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C:\Users\CONTRATACION5\OneDrive - Municipio de Chía\CONTRACION CHIA 2024-2027\VIGENCIA 2024\"/>
    </mc:Choice>
  </mc:AlternateContent>
  <xr:revisionPtr revIDLastSave="17157" documentId="11_0275CAFB22DCFE2321E7B2875951E17AFB07C28F" xr6:coauthVersionLast="47" xr6:coauthVersionMax="47" xr10:uidLastSave="{2ADF7673-EEB3-4F20-BA01-41BCC6D38628}"/>
  <bookViews>
    <workbookView xWindow="0" yWindow="0" windowWidth="2370" windowHeight="0" tabRatio="610" xr2:uid="{00000000-000D-0000-FFFF-FFFF00000000}"/>
  </bookViews>
  <sheets>
    <sheet name="BASE CONSOLIDADA" sheetId="1" r:id="rId1"/>
  </sheets>
  <definedNames>
    <definedName name="_xlnm._FilterDatabase" localSheetId="0" hidden="1">'BASE CONSOLIDADA'!$A$1:$CN$1322</definedName>
    <definedName name="W">'BASE CONSOLIDADA'!$C$416:$C$416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29" i="1" l="1"/>
  <c r="A796" i="1"/>
  <c r="A300" i="1"/>
  <c r="A3" i="1"/>
  <c r="BO946" i="1"/>
  <c r="BO937" i="1"/>
  <c r="BO941" i="1"/>
  <c r="BO936" i="1"/>
  <c r="BO939" i="1"/>
  <c r="BO927" i="1"/>
  <c r="BO877" i="1"/>
  <c r="BO876" i="1"/>
  <c r="R763" i="1"/>
  <c r="V763" i="1"/>
  <c r="AB763" i="1"/>
  <c r="Y763" i="1" s="1"/>
  <c r="BH763" i="1"/>
  <c r="Y624" i="1"/>
  <c r="Y636" i="1"/>
  <c r="Y681" i="1"/>
  <c r="Y702" i="1"/>
  <c r="Y739" i="1"/>
  <c r="Y853" i="1"/>
  <c r="Y854" i="1"/>
  <c r="Y871" i="1"/>
  <c r="Y872" i="1"/>
  <c r="Y873" i="1"/>
  <c r="Y879" i="1"/>
  <c r="Y874" i="1"/>
  <c r="Y875" i="1"/>
  <c r="Y876" i="1"/>
  <c r="Y877" i="1"/>
  <c r="Y878" i="1"/>
  <c r="Y880" i="1"/>
  <c r="Y881" i="1"/>
  <c r="Y882" i="1"/>
  <c r="Y883" i="1"/>
  <c r="Y884" i="1"/>
  <c r="Y885" i="1"/>
  <c r="Y886" i="1"/>
  <c r="Y887" i="1"/>
  <c r="Y888" i="1"/>
  <c r="Y889" i="1"/>
  <c r="Y890" i="1"/>
  <c r="Y891" i="1"/>
  <c r="Y892" i="1"/>
  <c r="Y893" i="1"/>
  <c r="Y894" i="1"/>
  <c r="Y895" i="1"/>
  <c r="Y896" i="1"/>
  <c r="Y897" i="1"/>
  <c r="Y898" i="1"/>
  <c r="Y899" i="1"/>
  <c r="Y900" i="1"/>
  <c r="Y901" i="1"/>
  <c r="Y902" i="1"/>
  <c r="Y903" i="1"/>
  <c r="Y904" i="1"/>
  <c r="Y905" i="1"/>
  <c r="Y906" i="1"/>
  <c r="Y907" i="1"/>
  <c r="Y908" i="1"/>
  <c r="Y909" i="1"/>
  <c r="Y910" i="1"/>
  <c r="Y911" i="1"/>
  <c r="Y912" i="1"/>
  <c r="Y913" i="1"/>
  <c r="Y914" i="1"/>
  <c r="Y915" i="1"/>
  <c r="Y916" i="1"/>
  <c r="Y917" i="1"/>
  <c r="Y918" i="1"/>
  <c r="Y919" i="1"/>
  <c r="Y920" i="1"/>
  <c r="Y921" i="1"/>
  <c r="Y922" i="1"/>
  <c r="Y923" i="1"/>
  <c r="Y924" i="1"/>
  <c r="Y925" i="1"/>
  <c r="Y926" i="1"/>
  <c r="Y927" i="1"/>
  <c r="Y928" i="1"/>
  <c r="Y929" i="1"/>
  <c r="Y930" i="1"/>
  <c r="Y931" i="1"/>
  <c r="Y943" i="1"/>
  <c r="Y932" i="1"/>
  <c r="Y933" i="1"/>
  <c r="Y934" i="1"/>
  <c r="Y935" i="1"/>
  <c r="Y936" i="1"/>
  <c r="Y937" i="1"/>
  <c r="Y938" i="1"/>
  <c r="Y939" i="1"/>
  <c r="Y940" i="1"/>
  <c r="Y941" i="1"/>
  <c r="Y942" i="1"/>
  <c r="Y944" i="1"/>
  <c r="Y945" i="1"/>
  <c r="Y946" i="1"/>
  <c r="Y947" i="1"/>
  <c r="Y948" i="1"/>
  <c r="Y949" i="1"/>
  <c r="Y950" i="1"/>
  <c r="Y951" i="1"/>
  <c r="Y952" i="1"/>
  <c r="Y953" i="1"/>
  <c r="Y954" i="1"/>
  <c r="Y955" i="1"/>
  <c r="Y956" i="1"/>
  <c r="Y957" i="1"/>
  <c r="Y958" i="1"/>
  <c r="Y959" i="1"/>
  <c r="Y960" i="1"/>
  <c r="Y961" i="1"/>
  <c r="Y962" i="1"/>
  <c r="Y963" i="1"/>
  <c r="Y964" i="1"/>
  <c r="Y965" i="1"/>
  <c r="Y966" i="1"/>
  <c r="Y967" i="1"/>
  <c r="Y968" i="1"/>
  <c r="Y969" i="1"/>
  <c r="Y970" i="1"/>
  <c r="Y971" i="1"/>
  <c r="Y972" i="1"/>
  <c r="Y973" i="1"/>
  <c r="Y974" i="1"/>
  <c r="Y975" i="1"/>
  <c r="Y976" i="1"/>
  <c r="Y977" i="1"/>
  <c r="Y978" i="1"/>
  <c r="Y979" i="1"/>
  <c r="Y980" i="1"/>
  <c r="Y981" i="1"/>
  <c r="Y983" i="1"/>
  <c r="Y984" i="1"/>
  <c r="Y985" i="1"/>
  <c r="Y986" i="1"/>
  <c r="Y987" i="1"/>
  <c r="Y988" i="1"/>
  <c r="Y989" i="1"/>
  <c r="Y990" i="1"/>
  <c r="Y991" i="1"/>
  <c r="Y992" i="1"/>
  <c r="Y993" i="1"/>
  <c r="Y994" i="1"/>
  <c r="Y995" i="1"/>
  <c r="Y996" i="1"/>
  <c r="Y997" i="1"/>
  <c r="Y998" i="1"/>
  <c r="Y999" i="1"/>
  <c r="Y1000" i="1"/>
  <c r="Y1001" i="1"/>
  <c r="Y1002" i="1"/>
  <c r="Y1003" i="1"/>
  <c r="Y1004" i="1"/>
  <c r="Y1005" i="1"/>
  <c r="Y1006" i="1"/>
  <c r="Y1007" i="1"/>
  <c r="Y1008" i="1"/>
  <c r="Y1009" i="1"/>
  <c r="Y1010" i="1"/>
  <c r="Y1011" i="1"/>
  <c r="Y1012" i="1"/>
  <c r="Y1013" i="1"/>
  <c r="Y1014" i="1"/>
  <c r="Y1015" i="1"/>
  <c r="Y1016" i="1"/>
  <c r="Y1017" i="1"/>
  <c r="Y1018" i="1"/>
  <c r="Y1019" i="1"/>
  <c r="Y1020" i="1"/>
  <c r="Y1021" i="1"/>
  <c r="Y1022" i="1"/>
  <c r="BH1022" i="1"/>
  <c r="BH1021" i="1"/>
  <c r="BH1020" i="1"/>
  <c r="BH1019" i="1"/>
  <c r="BH1018" i="1"/>
  <c r="BH1017" i="1"/>
  <c r="BH1016" i="1"/>
  <c r="BO1015" i="1"/>
  <c r="BH1015" i="1"/>
  <c r="BH1014" i="1"/>
  <c r="BH1013" i="1"/>
  <c r="BH1012" i="1"/>
  <c r="BH1011" i="1"/>
  <c r="BH1010" i="1"/>
  <c r="BO1009" i="1"/>
  <c r="BH1009" i="1"/>
  <c r="BH1008" i="1"/>
  <c r="BH1007" i="1"/>
  <c r="BH1006" i="1"/>
  <c r="BH1005" i="1"/>
  <c r="BH1004" i="1"/>
  <c r="BH1003" i="1"/>
  <c r="BH1002" i="1"/>
  <c r="BH1001" i="1"/>
  <c r="BH1000" i="1"/>
  <c r="BH999" i="1"/>
  <c r="BH998" i="1"/>
  <c r="BH997" i="1"/>
  <c r="BH996" i="1"/>
  <c r="BH995" i="1"/>
  <c r="BH994" i="1"/>
  <c r="BH993" i="1"/>
  <c r="BH992" i="1"/>
  <c r="BH991" i="1"/>
  <c r="BH990" i="1"/>
  <c r="BH989" i="1"/>
  <c r="BH988" i="1"/>
  <c r="BH987" i="1"/>
  <c r="BH986" i="1"/>
  <c r="BH985" i="1"/>
  <c r="BH984" i="1"/>
  <c r="BH983" i="1"/>
  <c r="V983" i="1"/>
  <c r="R983" i="1"/>
  <c r="BH982" i="1"/>
  <c r="Z982" i="1"/>
  <c r="Y982" i="1" s="1"/>
  <c r="V982" i="1"/>
  <c r="R982" i="1"/>
  <c r="BH981" i="1"/>
  <c r="V981" i="1"/>
  <c r="R981" i="1"/>
  <c r="BH980" i="1"/>
  <c r="V980" i="1"/>
  <c r="R980" i="1"/>
  <c r="BH979" i="1"/>
  <c r="V979" i="1"/>
  <c r="R979" i="1"/>
  <c r="BH978" i="1"/>
  <c r="V978" i="1"/>
  <c r="R978" i="1"/>
  <c r="BH977" i="1"/>
  <c r="V977" i="1"/>
  <c r="R977" i="1"/>
  <c r="BH976" i="1"/>
  <c r="V976" i="1"/>
  <c r="R976" i="1"/>
  <c r="BH975" i="1"/>
  <c r="V975" i="1"/>
  <c r="R975" i="1"/>
  <c r="BH974" i="1"/>
  <c r="V974" i="1"/>
  <c r="R974" i="1"/>
  <c r="BH973" i="1"/>
  <c r="V973" i="1"/>
  <c r="R973" i="1"/>
  <c r="BH972" i="1"/>
  <c r="V972" i="1"/>
  <c r="R972" i="1"/>
  <c r="BH971" i="1"/>
  <c r="V971" i="1"/>
  <c r="R971" i="1"/>
  <c r="BH970" i="1"/>
  <c r="V970" i="1"/>
  <c r="R970" i="1"/>
  <c r="BH969" i="1"/>
  <c r="V969" i="1"/>
  <c r="R969" i="1"/>
  <c r="BH968" i="1"/>
  <c r="V968" i="1"/>
  <c r="R968" i="1"/>
  <c r="BH967" i="1"/>
  <c r="V967" i="1"/>
  <c r="R967" i="1"/>
  <c r="BH966" i="1"/>
  <c r="V966" i="1"/>
  <c r="R966" i="1"/>
  <c r="BH965" i="1"/>
  <c r="V965" i="1"/>
  <c r="R965" i="1"/>
  <c r="BH964" i="1"/>
  <c r="V964" i="1"/>
  <c r="R964" i="1"/>
  <c r="BH963" i="1"/>
  <c r="V963" i="1"/>
  <c r="R963" i="1"/>
  <c r="BH962" i="1"/>
  <c r="V962" i="1"/>
  <c r="R962" i="1"/>
  <c r="BH961" i="1"/>
  <c r="V961" i="1"/>
  <c r="R961" i="1"/>
  <c r="BH960" i="1"/>
  <c r="V960" i="1"/>
  <c r="R960" i="1"/>
  <c r="BH959" i="1"/>
  <c r="V959" i="1"/>
  <c r="R959" i="1"/>
  <c r="BH958" i="1"/>
  <c r="V958" i="1"/>
  <c r="R958" i="1"/>
  <c r="BO957" i="1"/>
  <c r="BH957" i="1"/>
  <c r="V957" i="1"/>
  <c r="R957" i="1"/>
  <c r="BH956" i="1"/>
  <c r="V956" i="1"/>
  <c r="R956" i="1"/>
  <c r="BH955" i="1"/>
  <c r="V955" i="1"/>
  <c r="R955" i="1"/>
  <c r="BO954" i="1"/>
  <c r="BH954" i="1"/>
  <c r="V954" i="1"/>
  <c r="R954" i="1"/>
  <c r="BH953" i="1"/>
  <c r="V953" i="1"/>
  <c r="R953" i="1"/>
  <c r="BH952" i="1"/>
  <c r="V952" i="1"/>
  <c r="R952" i="1"/>
  <c r="BH951" i="1"/>
  <c r="V951" i="1"/>
  <c r="R951" i="1"/>
  <c r="BH950" i="1"/>
  <c r="V950" i="1"/>
  <c r="R950" i="1"/>
  <c r="BH949" i="1"/>
  <c r="V949" i="1"/>
  <c r="R949" i="1"/>
  <c r="BH948" i="1"/>
  <c r="V948" i="1"/>
  <c r="R948" i="1"/>
  <c r="BH947" i="1"/>
  <c r="V947" i="1"/>
  <c r="R947" i="1"/>
  <c r="BH946" i="1"/>
  <c r="V946" i="1"/>
  <c r="R946" i="1"/>
  <c r="BH945" i="1"/>
  <c r="V945" i="1"/>
  <c r="R945" i="1"/>
  <c r="BH944" i="1"/>
  <c r="V944" i="1"/>
  <c r="R944" i="1"/>
  <c r="BH942" i="1"/>
  <c r="V942" i="1"/>
  <c r="R942" i="1"/>
  <c r="BH941" i="1"/>
  <c r="V941" i="1"/>
  <c r="R941" i="1"/>
  <c r="BH940" i="1"/>
  <c r="V940" i="1"/>
  <c r="R940" i="1"/>
  <c r="BH939" i="1"/>
  <c r="V939" i="1"/>
  <c r="R939" i="1"/>
  <c r="BH938" i="1"/>
  <c r="V938" i="1"/>
  <c r="R938" i="1"/>
  <c r="BH937" i="1"/>
  <c r="V937" i="1"/>
  <c r="R937" i="1"/>
  <c r="BH936" i="1"/>
  <c r="V936" i="1"/>
  <c r="R936" i="1"/>
  <c r="BO935" i="1"/>
  <c r="BH935" i="1"/>
  <c r="V935" i="1"/>
  <c r="R935" i="1"/>
  <c r="BO934" i="1"/>
  <c r="BH934" i="1"/>
  <c r="V934" i="1"/>
  <c r="R934" i="1"/>
  <c r="BH933" i="1"/>
  <c r="V933" i="1"/>
  <c r="R933" i="1"/>
  <c r="BH932" i="1"/>
  <c r="V932" i="1"/>
  <c r="R932" i="1"/>
  <c r="BH943" i="1"/>
  <c r="V943" i="1"/>
  <c r="R943" i="1"/>
  <c r="BO931" i="1"/>
  <c r="BH931" i="1"/>
  <c r="V931" i="1"/>
  <c r="R931" i="1"/>
  <c r="BH930" i="1"/>
  <c r="V930" i="1"/>
  <c r="R930" i="1"/>
  <c r="BO929" i="1"/>
  <c r="BH929" i="1"/>
  <c r="V929" i="1"/>
  <c r="R929" i="1"/>
  <c r="BH928" i="1"/>
  <c r="V928" i="1"/>
  <c r="R928" i="1"/>
  <c r="BH927" i="1"/>
  <c r="V927" i="1"/>
  <c r="R927" i="1"/>
  <c r="BO926" i="1"/>
  <c r="BH926" i="1"/>
  <c r="V926" i="1"/>
  <c r="R926" i="1"/>
  <c r="BO925" i="1"/>
  <c r="BH925" i="1"/>
  <c r="V925" i="1"/>
  <c r="R925" i="1"/>
  <c r="BO924" i="1"/>
  <c r="BH924" i="1"/>
  <c r="V924" i="1"/>
  <c r="R924" i="1"/>
  <c r="BH923" i="1"/>
  <c r="V923" i="1"/>
  <c r="R923" i="1"/>
  <c r="BH922" i="1"/>
  <c r="V922" i="1"/>
  <c r="R922" i="1"/>
  <c r="BO921" i="1"/>
  <c r="BH921" i="1"/>
  <c r="V921" i="1"/>
  <c r="R921" i="1"/>
  <c r="BH920" i="1"/>
  <c r="V920" i="1"/>
  <c r="R920" i="1"/>
  <c r="BH919" i="1"/>
  <c r="V919" i="1"/>
  <c r="R919" i="1"/>
  <c r="BH918" i="1"/>
  <c r="V918" i="1"/>
  <c r="R918" i="1"/>
  <c r="BH917" i="1"/>
  <c r="V917" i="1"/>
  <c r="R917" i="1"/>
  <c r="BH916" i="1"/>
  <c r="V916" i="1"/>
  <c r="R916" i="1"/>
  <c r="BH915" i="1"/>
  <c r="V915" i="1"/>
  <c r="R915" i="1"/>
  <c r="BH914" i="1"/>
  <c r="V914" i="1"/>
  <c r="R914" i="1"/>
  <c r="BH913" i="1"/>
  <c r="V913" i="1"/>
  <c r="R913" i="1"/>
  <c r="BH912" i="1"/>
  <c r="V912" i="1"/>
  <c r="R912" i="1"/>
  <c r="BO911" i="1"/>
  <c r="BH911" i="1"/>
  <c r="V911" i="1"/>
  <c r="R911" i="1"/>
  <c r="BH910" i="1"/>
  <c r="V910" i="1"/>
  <c r="R910" i="1"/>
  <c r="BO909" i="1"/>
  <c r="BH909" i="1"/>
  <c r="V909" i="1"/>
  <c r="R909" i="1"/>
  <c r="BH908" i="1"/>
  <c r="V908" i="1"/>
  <c r="R908" i="1"/>
  <c r="BH907" i="1"/>
  <c r="V907" i="1"/>
  <c r="R907" i="1"/>
  <c r="BH906" i="1"/>
  <c r="V906" i="1"/>
  <c r="R906" i="1"/>
  <c r="BH905" i="1"/>
  <c r="V905" i="1"/>
  <c r="R905" i="1"/>
  <c r="BH904" i="1"/>
  <c r="V904" i="1"/>
  <c r="R904" i="1"/>
  <c r="BO903" i="1"/>
  <c r="BH903" i="1"/>
  <c r="V903" i="1"/>
  <c r="R903" i="1"/>
  <c r="BH902" i="1"/>
  <c r="V902" i="1"/>
  <c r="R902" i="1"/>
  <c r="BH901" i="1"/>
  <c r="V901" i="1"/>
  <c r="R901" i="1"/>
  <c r="BH900" i="1"/>
  <c r="V900" i="1"/>
  <c r="R900" i="1"/>
  <c r="BH899" i="1"/>
  <c r="V899" i="1"/>
  <c r="R899" i="1"/>
  <c r="BH898" i="1"/>
  <c r="V898" i="1"/>
  <c r="R898" i="1"/>
  <c r="BH897" i="1"/>
  <c r="V897" i="1"/>
  <c r="R897" i="1"/>
  <c r="BH896" i="1"/>
  <c r="V896" i="1"/>
  <c r="R896" i="1"/>
  <c r="BH895" i="1"/>
  <c r="V895" i="1"/>
  <c r="R895" i="1"/>
  <c r="BH894" i="1"/>
  <c r="V894" i="1"/>
  <c r="R894" i="1"/>
  <c r="BH893" i="1"/>
  <c r="V893" i="1"/>
  <c r="R893" i="1"/>
  <c r="BH892" i="1"/>
  <c r="V892" i="1"/>
  <c r="R892" i="1"/>
  <c r="BH891" i="1"/>
  <c r="V891" i="1"/>
  <c r="R891" i="1"/>
  <c r="BH890" i="1"/>
  <c r="V890" i="1"/>
  <c r="R890" i="1"/>
  <c r="BH889" i="1"/>
  <c r="V889" i="1"/>
  <c r="R889" i="1"/>
  <c r="BH888" i="1"/>
  <c r="V888" i="1"/>
  <c r="R888" i="1"/>
  <c r="BH887" i="1"/>
  <c r="V887" i="1"/>
  <c r="R887" i="1"/>
  <c r="BH886" i="1"/>
  <c r="V886" i="1"/>
  <c r="R886" i="1"/>
  <c r="BH885" i="1"/>
  <c r="V885" i="1"/>
  <c r="R885" i="1"/>
  <c r="BH884" i="1"/>
  <c r="V884" i="1"/>
  <c r="R884" i="1"/>
  <c r="BO883" i="1"/>
  <c r="BH883" i="1"/>
  <c r="V883" i="1"/>
  <c r="R883" i="1"/>
  <c r="BH882" i="1"/>
  <c r="V882" i="1"/>
  <c r="R882" i="1"/>
  <c r="BH881" i="1"/>
  <c r="V881" i="1"/>
  <c r="R881" i="1"/>
  <c r="BH880" i="1"/>
  <c r="V880" i="1"/>
  <c r="R880" i="1"/>
  <c r="BH878" i="1"/>
  <c r="V878" i="1"/>
  <c r="R878" i="1"/>
  <c r="BH877" i="1"/>
  <c r="V877" i="1"/>
  <c r="R877" i="1"/>
  <c r="BH876" i="1"/>
  <c r="V876" i="1"/>
  <c r="R876" i="1"/>
  <c r="BO875" i="1"/>
  <c r="BH875" i="1"/>
  <c r="V875" i="1"/>
  <c r="R875" i="1"/>
  <c r="BH874" i="1"/>
  <c r="V874" i="1"/>
  <c r="R874" i="1"/>
  <c r="BH879" i="1"/>
  <c r="V879" i="1"/>
  <c r="R879" i="1"/>
  <c r="BH873" i="1"/>
  <c r="V873" i="1"/>
  <c r="R873" i="1"/>
  <c r="BO872" i="1"/>
  <c r="BH872" i="1"/>
  <c r="V872" i="1"/>
  <c r="R872" i="1"/>
  <c r="BH871" i="1"/>
  <c r="V871" i="1"/>
  <c r="R871" i="1"/>
  <c r="BH870" i="1"/>
  <c r="AB870" i="1"/>
  <c r="Y870" i="1" s="1"/>
  <c r="V870" i="1"/>
  <c r="R870" i="1"/>
  <c r="BO869" i="1"/>
  <c r="BH869" i="1"/>
  <c r="AB869" i="1"/>
  <c r="Y869" i="1" s="1"/>
  <c r="V869" i="1"/>
  <c r="R869" i="1"/>
  <c r="BH868" i="1"/>
  <c r="AB868" i="1"/>
  <c r="Y868" i="1" s="1"/>
  <c r="V868" i="1"/>
  <c r="R868" i="1"/>
  <c r="BH867" i="1"/>
  <c r="AB867" i="1"/>
  <c r="Y867" i="1" s="1"/>
  <c r="V867" i="1"/>
  <c r="R867" i="1"/>
  <c r="BH866" i="1"/>
  <c r="AB866" i="1"/>
  <c r="Y866" i="1" s="1"/>
  <c r="V866" i="1"/>
  <c r="R866" i="1"/>
  <c r="BH865" i="1"/>
  <c r="AB865" i="1"/>
  <c r="Y865" i="1" s="1"/>
  <c r="V865" i="1"/>
  <c r="R865" i="1"/>
  <c r="BO864" i="1"/>
  <c r="BH864" i="1"/>
  <c r="AB864" i="1"/>
  <c r="Y864" i="1" s="1"/>
  <c r="V864" i="1"/>
  <c r="R864" i="1"/>
  <c r="BH863" i="1"/>
  <c r="AB863" i="1"/>
  <c r="Y863" i="1" s="1"/>
  <c r="V863" i="1"/>
  <c r="R863" i="1"/>
  <c r="BH862" i="1"/>
  <c r="AB862" i="1"/>
  <c r="Y862" i="1" s="1"/>
  <c r="V862" i="1"/>
  <c r="R862" i="1"/>
  <c r="BO861" i="1"/>
  <c r="BH861" i="1"/>
  <c r="AB861" i="1"/>
  <c r="Y861" i="1" s="1"/>
  <c r="V861" i="1"/>
  <c r="R861" i="1"/>
  <c r="BO860" i="1"/>
  <c r="BH860" i="1"/>
  <c r="AB860" i="1"/>
  <c r="Y860" i="1" s="1"/>
  <c r="V860" i="1"/>
  <c r="R860" i="1"/>
  <c r="BH859" i="1"/>
  <c r="AB859" i="1"/>
  <c r="Y859" i="1" s="1"/>
  <c r="V859" i="1"/>
  <c r="R859" i="1"/>
  <c r="BO858" i="1"/>
  <c r="BH858" i="1"/>
  <c r="AB858" i="1"/>
  <c r="Y858" i="1" s="1"/>
  <c r="V858" i="1"/>
  <c r="R858" i="1"/>
  <c r="BH857" i="1"/>
  <c r="AB857" i="1"/>
  <c r="Y857" i="1" s="1"/>
  <c r="V857" i="1"/>
  <c r="R857" i="1"/>
  <c r="BH856" i="1"/>
  <c r="AB856" i="1"/>
  <c r="Y856" i="1" s="1"/>
  <c r="V856" i="1"/>
  <c r="R856" i="1"/>
  <c r="BH855" i="1"/>
  <c r="AB855" i="1"/>
  <c r="Y855" i="1" s="1"/>
  <c r="V855" i="1"/>
  <c r="R855" i="1"/>
  <c r="BH854" i="1"/>
  <c r="V854" i="1"/>
  <c r="R854" i="1"/>
  <c r="BH853" i="1"/>
  <c r="V853" i="1"/>
  <c r="R853" i="1"/>
  <c r="BH852" i="1"/>
  <c r="AB852" i="1"/>
  <c r="Y852" i="1" s="1"/>
  <c r="V852" i="1"/>
  <c r="R852" i="1"/>
  <c r="BO851" i="1"/>
  <c r="BH851" i="1"/>
  <c r="V851" i="1"/>
  <c r="AG851" i="1" s="1"/>
  <c r="AB851" i="1" s="1"/>
  <c r="Y851" i="1" s="1"/>
  <c r="R851" i="1"/>
  <c r="BH850" i="1"/>
  <c r="V850" i="1"/>
  <c r="AG850" i="1" s="1"/>
  <c r="AB850" i="1" s="1"/>
  <c r="Y850" i="1" s="1"/>
  <c r="R850" i="1"/>
  <c r="BO849" i="1"/>
  <c r="BH849" i="1"/>
  <c r="AB849" i="1"/>
  <c r="Y849" i="1" s="1"/>
  <c r="V849" i="1"/>
  <c r="R849" i="1"/>
  <c r="BO848" i="1"/>
  <c r="BH848" i="1"/>
  <c r="AB848" i="1"/>
  <c r="Y848" i="1" s="1"/>
  <c r="V848" i="1"/>
  <c r="R848" i="1"/>
  <c r="BH847" i="1"/>
  <c r="AB847" i="1"/>
  <c r="Y847" i="1" s="1"/>
  <c r="V847" i="1"/>
  <c r="R847" i="1"/>
  <c r="BH846" i="1"/>
  <c r="AB846" i="1"/>
  <c r="Y846" i="1" s="1"/>
  <c r="V846" i="1"/>
  <c r="R846" i="1"/>
  <c r="BO845" i="1"/>
  <c r="BH845" i="1"/>
  <c r="AB845" i="1"/>
  <c r="Y845" i="1" s="1"/>
  <c r="V845" i="1"/>
  <c r="R845" i="1"/>
  <c r="BH844" i="1"/>
  <c r="AB844" i="1"/>
  <c r="Y844" i="1" s="1"/>
  <c r="V844" i="1"/>
  <c r="R844" i="1"/>
  <c r="BH843" i="1"/>
  <c r="AB843" i="1"/>
  <c r="Y843" i="1" s="1"/>
  <c r="V843" i="1"/>
  <c r="R843" i="1"/>
  <c r="BH842" i="1"/>
  <c r="AB842" i="1"/>
  <c r="Y842" i="1" s="1"/>
  <c r="V842" i="1"/>
  <c r="R842" i="1"/>
  <c r="BH841" i="1"/>
  <c r="AB841" i="1"/>
  <c r="Y841" i="1" s="1"/>
  <c r="V841" i="1"/>
  <c r="R841" i="1"/>
  <c r="BH840" i="1"/>
  <c r="AB840" i="1"/>
  <c r="Y840" i="1" s="1"/>
  <c r="V840" i="1"/>
  <c r="R840" i="1"/>
  <c r="BO839" i="1"/>
  <c r="BH839" i="1"/>
  <c r="AB839" i="1"/>
  <c r="V839" i="1"/>
  <c r="Z839" i="1" s="1"/>
  <c r="R839" i="1"/>
  <c r="BO838" i="1"/>
  <c r="BH838" i="1"/>
  <c r="AB838" i="1"/>
  <c r="V838" i="1"/>
  <c r="Z838" i="1" s="1"/>
  <c r="R838" i="1"/>
  <c r="BH837" i="1"/>
  <c r="AB837" i="1"/>
  <c r="V837" i="1"/>
  <c r="Z837" i="1" s="1"/>
  <c r="R837" i="1"/>
  <c r="BH836" i="1"/>
  <c r="AB836" i="1"/>
  <c r="V836" i="1"/>
  <c r="Z836" i="1" s="1"/>
  <c r="R836" i="1"/>
  <c r="BH835" i="1"/>
  <c r="AB835" i="1"/>
  <c r="V835" i="1"/>
  <c r="Z835" i="1" s="1"/>
  <c r="R835" i="1"/>
  <c r="BH834" i="1"/>
  <c r="AB834" i="1"/>
  <c r="V834" i="1"/>
  <c r="Z834" i="1" s="1"/>
  <c r="R834" i="1"/>
  <c r="BH833" i="1"/>
  <c r="AB833" i="1"/>
  <c r="V833" i="1"/>
  <c r="Z833" i="1" s="1"/>
  <c r="R833" i="1"/>
  <c r="BH832" i="1"/>
  <c r="AB832" i="1"/>
  <c r="V832" i="1"/>
  <c r="Z832" i="1" s="1"/>
  <c r="R832" i="1"/>
  <c r="BH831" i="1"/>
  <c r="AB831" i="1"/>
  <c r="V831" i="1"/>
  <c r="Z831" i="1" s="1"/>
  <c r="R831" i="1"/>
  <c r="BH830" i="1"/>
  <c r="AB830" i="1"/>
  <c r="V830" i="1"/>
  <c r="Z830" i="1" s="1"/>
  <c r="R830" i="1"/>
  <c r="BH829" i="1"/>
  <c r="AB829" i="1"/>
  <c r="V829" i="1"/>
  <c r="Z829" i="1" s="1"/>
  <c r="R829" i="1"/>
  <c r="BH828" i="1"/>
  <c r="AB828" i="1"/>
  <c r="V828" i="1"/>
  <c r="Z828" i="1" s="1"/>
  <c r="R828" i="1"/>
  <c r="BH827" i="1"/>
  <c r="AB827" i="1"/>
  <c r="V827" i="1"/>
  <c r="Z827" i="1" s="1"/>
  <c r="R827" i="1"/>
  <c r="BH826" i="1"/>
  <c r="AB826" i="1"/>
  <c r="V826" i="1"/>
  <c r="Z826" i="1" s="1"/>
  <c r="R826" i="1"/>
  <c r="BH825" i="1"/>
  <c r="AB825" i="1"/>
  <c r="V825" i="1"/>
  <c r="Z825" i="1" s="1"/>
  <c r="R825" i="1"/>
  <c r="BH824" i="1"/>
  <c r="AB824" i="1"/>
  <c r="V824" i="1"/>
  <c r="Z824" i="1" s="1"/>
  <c r="R824" i="1"/>
  <c r="BH823" i="1"/>
  <c r="AB823" i="1"/>
  <c r="V823" i="1"/>
  <c r="Z823" i="1" s="1"/>
  <c r="R823" i="1"/>
  <c r="BH822" i="1"/>
  <c r="AB822" i="1"/>
  <c r="V822" i="1"/>
  <c r="Z822" i="1" s="1"/>
  <c r="R822" i="1"/>
  <c r="BH821" i="1"/>
  <c r="AB821" i="1"/>
  <c r="V821" i="1"/>
  <c r="Z821" i="1" s="1"/>
  <c r="R821" i="1"/>
  <c r="BH820" i="1"/>
  <c r="AB820" i="1"/>
  <c r="V820" i="1"/>
  <c r="Z820" i="1" s="1"/>
  <c r="R820" i="1"/>
  <c r="BH819" i="1"/>
  <c r="AB819" i="1"/>
  <c r="V819" i="1"/>
  <c r="Z819" i="1" s="1"/>
  <c r="R819" i="1"/>
  <c r="BH818" i="1"/>
  <c r="AB818" i="1"/>
  <c r="V818" i="1"/>
  <c r="Z818" i="1" s="1"/>
  <c r="R818" i="1"/>
  <c r="BH817" i="1"/>
  <c r="AB817" i="1"/>
  <c r="V817" i="1"/>
  <c r="Z817" i="1" s="1"/>
  <c r="R817" i="1"/>
  <c r="BH816" i="1"/>
  <c r="AB816" i="1"/>
  <c r="V816" i="1"/>
  <c r="Z816" i="1" s="1"/>
  <c r="R816" i="1"/>
  <c r="BH815" i="1"/>
  <c r="AB815" i="1"/>
  <c r="V815" i="1"/>
  <c r="Z815" i="1" s="1"/>
  <c r="R815" i="1"/>
  <c r="BH814" i="1"/>
  <c r="AB814" i="1"/>
  <c r="V814" i="1"/>
  <c r="Z814" i="1" s="1"/>
  <c r="R814" i="1"/>
  <c r="BH813" i="1"/>
  <c r="AB813" i="1"/>
  <c r="V813" i="1"/>
  <c r="Z813" i="1" s="1"/>
  <c r="R813" i="1"/>
  <c r="BH812" i="1"/>
  <c r="AB812" i="1"/>
  <c r="V812" i="1"/>
  <c r="Z812" i="1" s="1"/>
  <c r="R812" i="1"/>
  <c r="BH811" i="1"/>
  <c r="AB811" i="1"/>
  <c r="V811" i="1"/>
  <c r="Z811" i="1" s="1"/>
  <c r="R811" i="1"/>
  <c r="BH810" i="1"/>
  <c r="AB810" i="1"/>
  <c r="V810" i="1"/>
  <c r="Z810" i="1" s="1"/>
  <c r="R810" i="1"/>
  <c r="BO809" i="1"/>
  <c r="BH809" i="1"/>
  <c r="AB809" i="1"/>
  <c r="V809" i="1"/>
  <c r="Z809" i="1" s="1"/>
  <c r="R809" i="1"/>
  <c r="BH808" i="1"/>
  <c r="AB808" i="1"/>
  <c r="V808" i="1"/>
  <c r="Z808" i="1" s="1"/>
  <c r="R808" i="1"/>
  <c r="BH807" i="1"/>
  <c r="AB807" i="1"/>
  <c r="V807" i="1"/>
  <c r="Z807" i="1" s="1"/>
  <c r="R807" i="1"/>
  <c r="BH806" i="1"/>
  <c r="AB806" i="1"/>
  <c r="V806" i="1"/>
  <c r="Z806" i="1" s="1"/>
  <c r="R806" i="1"/>
  <c r="BH805" i="1"/>
  <c r="AB805" i="1"/>
  <c r="V805" i="1"/>
  <c r="Z805" i="1" s="1"/>
  <c r="R805" i="1"/>
  <c r="BH804" i="1"/>
  <c r="AB804" i="1"/>
  <c r="V804" i="1"/>
  <c r="Z804" i="1" s="1"/>
  <c r="R804" i="1"/>
  <c r="BH803" i="1"/>
  <c r="AB803" i="1"/>
  <c r="V803" i="1"/>
  <c r="Z803" i="1" s="1"/>
  <c r="R803" i="1"/>
  <c r="BH802" i="1"/>
  <c r="AB802" i="1"/>
  <c r="V802" i="1"/>
  <c r="Z802" i="1" s="1"/>
  <c r="R802" i="1"/>
  <c r="BH801" i="1"/>
  <c r="AD801" i="1"/>
  <c r="AB801" i="1" s="1"/>
  <c r="Z801" i="1"/>
  <c r="V801" i="1"/>
  <c r="R801" i="1"/>
  <c r="BH800" i="1"/>
  <c r="AB800" i="1"/>
  <c r="V800" i="1"/>
  <c r="Z800" i="1" s="1"/>
  <c r="R800" i="1"/>
  <c r="BH799" i="1"/>
  <c r="AB799" i="1"/>
  <c r="V799" i="1"/>
  <c r="Z799" i="1" s="1"/>
  <c r="R799" i="1"/>
  <c r="BH798" i="1"/>
  <c r="AB798" i="1"/>
  <c r="V798" i="1"/>
  <c r="Z798" i="1" s="1"/>
  <c r="R798" i="1"/>
  <c r="BH797" i="1"/>
  <c r="AB797" i="1"/>
  <c r="V797" i="1"/>
  <c r="Z797" i="1" s="1"/>
  <c r="R797" i="1"/>
  <c r="BO796" i="1"/>
  <c r="BH796" i="1"/>
  <c r="AB796" i="1"/>
  <c r="V796" i="1"/>
  <c r="Z796" i="1" s="1"/>
  <c r="R796" i="1"/>
  <c r="BH795" i="1"/>
  <c r="AB795" i="1"/>
  <c r="V795" i="1"/>
  <c r="Z795" i="1" s="1"/>
  <c r="R795" i="1"/>
  <c r="BH794" i="1"/>
  <c r="AB794" i="1"/>
  <c r="V794" i="1"/>
  <c r="Z794" i="1" s="1"/>
  <c r="R794" i="1"/>
  <c r="BH793" i="1"/>
  <c r="AB793" i="1"/>
  <c r="V793" i="1"/>
  <c r="Z793" i="1" s="1"/>
  <c r="R793" i="1"/>
  <c r="BH792" i="1"/>
  <c r="AB792" i="1"/>
  <c r="V792" i="1"/>
  <c r="Z792" i="1" s="1"/>
  <c r="R792" i="1"/>
  <c r="BH791" i="1"/>
  <c r="AB791" i="1"/>
  <c r="V791" i="1"/>
  <c r="Z791" i="1" s="1"/>
  <c r="R791" i="1"/>
  <c r="BH790" i="1"/>
  <c r="AB790" i="1"/>
  <c r="V790" i="1"/>
  <c r="Z790" i="1" s="1"/>
  <c r="R790" i="1"/>
  <c r="BH789" i="1"/>
  <c r="AB789" i="1"/>
  <c r="V789" i="1"/>
  <c r="Z789" i="1" s="1"/>
  <c r="R789" i="1"/>
  <c r="BH788" i="1"/>
  <c r="AB788" i="1"/>
  <c r="V788" i="1"/>
  <c r="Z788" i="1" s="1"/>
  <c r="R788" i="1"/>
  <c r="BH787" i="1"/>
  <c r="AB787" i="1"/>
  <c r="V787" i="1"/>
  <c r="Z787" i="1" s="1"/>
  <c r="R787" i="1"/>
  <c r="BH786" i="1"/>
  <c r="AB786" i="1"/>
  <c r="V786" i="1"/>
  <c r="Z786" i="1" s="1"/>
  <c r="R786" i="1"/>
  <c r="BH785" i="1"/>
  <c r="AB785" i="1"/>
  <c r="Y785" i="1" s="1"/>
  <c r="V785" i="1"/>
  <c r="R785" i="1"/>
  <c r="BH784" i="1"/>
  <c r="AB784" i="1"/>
  <c r="V784" i="1"/>
  <c r="Z784" i="1" s="1"/>
  <c r="R784" i="1"/>
  <c r="BH783" i="1"/>
  <c r="AB783" i="1"/>
  <c r="V783" i="1"/>
  <c r="Z783" i="1" s="1"/>
  <c r="R783" i="1"/>
  <c r="BH782" i="1"/>
  <c r="AB782" i="1"/>
  <c r="V782" i="1"/>
  <c r="Z782" i="1" s="1"/>
  <c r="R782" i="1"/>
  <c r="BH781" i="1"/>
  <c r="AB781" i="1"/>
  <c r="Y781" i="1" s="1"/>
  <c r="V781" i="1"/>
  <c r="R781" i="1"/>
  <c r="BH780" i="1"/>
  <c r="AB780" i="1"/>
  <c r="V780" i="1"/>
  <c r="Z780" i="1" s="1"/>
  <c r="R780" i="1"/>
  <c r="BH779" i="1"/>
  <c r="AB779" i="1"/>
  <c r="V779" i="1"/>
  <c r="Z779" i="1" s="1"/>
  <c r="R779" i="1"/>
  <c r="BH778" i="1"/>
  <c r="AB778" i="1"/>
  <c r="V778" i="1"/>
  <c r="Z778" i="1" s="1"/>
  <c r="R778" i="1"/>
  <c r="BH777" i="1"/>
  <c r="AB777" i="1"/>
  <c r="V777" i="1"/>
  <c r="Z777" i="1" s="1"/>
  <c r="R777" i="1"/>
  <c r="BH776" i="1"/>
  <c r="AB776" i="1"/>
  <c r="V776" i="1"/>
  <c r="Z776" i="1" s="1"/>
  <c r="R776" i="1"/>
  <c r="BH775" i="1"/>
  <c r="AB775" i="1"/>
  <c r="V775" i="1"/>
  <c r="Z775" i="1" s="1"/>
  <c r="R775" i="1"/>
  <c r="BH774" i="1"/>
  <c r="AB774" i="1"/>
  <c r="V774" i="1"/>
  <c r="Z774" i="1" s="1"/>
  <c r="R774" i="1"/>
  <c r="BH773" i="1"/>
  <c r="AB773" i="1"/>
  <c r="V773" i="1"/>
  <c r="Z773" i="1" s="1"/>
  <c r="R773" i="1"/>
  <c r="BH772" i="1"/>
  <c r="AB772" i="1"/>
  <c r="V772" i="1"/>
  <c r="Z772" i="1" s="1"/>
  <c r="R772" i="1"/>
  <c r="BH771" i="1"/>
  <c r="AB771" i="1"/>
  <c r="Y771" i="1" s="1"/>
  <c r="V771" i="1"/>
  <c r="R771" i="1"/>
  <c r="BH770" i="1"/>
  <c r="AB770" i="1"/>
  <c r="V770" i="1"/>
  <c r="Z770" i="1" s="1"/>
  <c r="R770" i="1"/>
  <c r="BH769" i="1"/>
  <c r="AB769" i="1"/>
  <c r="V769" i="1"/>
  <c r="Z769" i="1" s="1"/>
  <c r="R769" i="1"/>
  <c r="BH768" i="1"/>
  <c r="AB768" i="1"/>
  <c r="V768" i="1"/>
  <c r="Z768" i="1" s="1"/>
  <c r="R768" i="1"/>
  <c r="BH767" i="1"/>
  <c r="AB767" i="1"/>
  <c r="V767" i="1"/>
  <c r="Z767" i="1" s="1"/>
  <c r="R767" i="1"/>
  <c r="BH766" i="1"/>
  <c r="AB766" i="1"/>
  <c r="V766" i="1"/>
  <c r="Z766" i="1" s="1"/>
  <c r="R766" i="1"/>
  <c r="BH765" i="1"/>
  <c r="AB765" i="1"/>
  <c r="V765" i="1"/>
  <c r="Z765" i="1" s="1"/>
  <c r="U765" i="1"/>
  <c r="W765" i="1" s="1"/>
  <c r="R765" i="1"/>
  <c r="BH764" i="1"/>
  <c r="AB764" i="1"/>
  <c r="V764" i="1"/>
  <c r="Z764" i="1" s="1"/>
  <c r="R764" i="1"/>
  <c r="BH762" i="1"/>
  <c r="AB762" i="1"/>
  <c r="V762" i="1"/>
  <c r="Z762" i="1" s="1"/>
  <c r="R762" i="1"/>
  <c r="BH761" i="1"/>
  <c r="AB761" i="1"/>
  <c r="V761" i="1"/>
  <c r="Z761" i="1" s="1"/>
  <c r="R761" i="1"/>
  <c r="BH760" i="1"/>
  <c r="AB760" i="1"/>
  <c r="V760" i="1"/>
  <c r="Z760" i="1" s="1"/>
  <c r="R760" i="1"/>
  <c r="BH759" i="1"/>
  <c r="AB759" i="1"/>
  <c r="Y759" i="1" s="1"/>
  <c r="V759" i="1"/>
  <c r="R759" i="1"/>
  <c r="BH758" i="1"/>
  <c r="AB758" i="1"/>
  <c r="V758" i="1"/>
  <c r="Z758" i="1" s="1"/>
  <c r="R758" i="1"/>
  <c r="BH757" i="1"/>
  <c r="AB757" i="1"/>
  <c r="V757" i="1"/>
  <c r="Z757" i="1" s="1"/>
  <c r="R757" i="1"/>
  <c r="BH756" i="1"/>
  <c r="AB756" i="1"/>
  <c r="V756" i="1"/>
  <c r="Z756" i="1" s="1"/>
  <c r="R756" i="1"/>
  <c r="BH755" i="1"/>
  <c r="AB755" i="1"/>
  <c r="V755" i="1"/>
  <c r="Z755" i="1" s="1"/>
  <c r="R755" i="1"/>
  <c r="BH754" i="1"/>
  <c r="AB754" i="1"/>
  <c r="V754" i="1"/>
  <c r="Z754" i="1" s="1"/>
  <c r="R754" i="1"/>
  <c r="BH753" i="1"/>
  <c r="AB753" i="1"/>
  <c r="V753" i="1"/>
  <c r="Z753" i="1" s="1"/>
  <c r="R753" i="1"/>
  <c r="BH752" i="1"/>
  <c r="AB752" i="1"/>
  <c r="V752" i="1"/>
  <c r="Z752" i="1" s="1"/>
  <c r="R752" i="1"/>
  <c r="BH751" i="1"/>
  <c r="AB751" i="1"/>
  <c r="V751" i="1"/>
  <c r="Z751" i="1" s="1"/>
  <c r="R751" i="1"/>
  <c r="BH750" i="1"/>
  <c r="AB750" i="1"/>
  <c r="V750" i="1"/>
  <c r="Z750" i="1" s="1"/>
  <c r="R750" i="1"/>
  <c r="BO749" i="1"/>
  <c r="BH749" i="1"/>
  <c r="AB749" i="1"/>
  <c r="V749" i="1"/>
  <c r="Z749" i="1" s="1"/>
  <c r="R749" i="1"/>
  <c r="BH748" i="1"/>
  <c r="AB748" i="1"/>
  <c r="V748" i="1"/>
  <c r="Z748" i="1" s="1"/>
  <c r="R748" i="1"/>
  <c r="BH747" i="1"/>
  <c r="AB747" i="1"/>
  <c r="Y747" i="1" s="1"/>
  <c r="V747" i="1"/>
  <c r="R747" i="1"/>
  <c r="BH746" i="1"/>
  <c r="AB746" i="1"/>
  <c r="Y746" i="1" s="1"/>
  <c r="V746" i="1"/>
  <c r="R746" i="1"/>
  <c r="BH745" i="1"/>
  <c r="AB745" i="1"/>
  <c r="V745" i="1"/>
  <c r="Z745" i="1" s="1"/>
  <c r="R745" i="1"/>
  <c r="BH744" i="1"/>
  <c r="AB744" i="1"/>
  <c r="V744" i="1"/>
  <c r="Z744" i="1" s="1"/>
  <c r="R744" i="1"/>
  <c r="BH743" i="1"/>
  <c r="V743" i="1"/>
  <c r="Z743" i="1" s="1"/>
  <c r="Y743" i="1" s="1"/>
  <c r="R743" i="1"/>
  <c r="BH742" i="1"/>
  <c r="AB742" i="1"/>
  <c r="Y742" i="1" s="1"/>
  <c r="V742" i="1"/>
  <c r="R742" i="1"/>
  <c r="BH741" i="1"/>
  <c r="AB741" i="1"/>
  <c r="Y741" i="1" s="1"/>
  <c r="V741" i="1"/>
  <c r="R741" i="1"/>
  <c r="BH740" i="1"/>
  <c r="AB740" i="1"/>
  <c r="V740" i="1"/>
  <c r="Z740" i="1" s="1"/>
  <c r="R740" i="1"/>
  <c r="BH739" i="1"/>
  <c r="V739" i="1"/>
  <c r="R739" i="1"/>
  <c r="BH738" i="1"/>
  <c r="AB738" i="1"/>
  <c r="V738" i="1"/>
  <c r="Z738" i="1" s="1"/>
  <c r="R738" i="1"/>
  <c r="BH737" i="1"/>
  <c r="AB737" i="1"/>
  <c r="V737" i="1"/>
  <c r="Z737" i="1" s="1"/>
  <c r="R737" i="1"/>
  <c r="BH736" i="1"/>
  <c r="AB736" i="1"/>
  <c r="V736" i="1"/>
  <c r="Z736" i="1" s="1"/>
  <c r="R736" i="1"/>
  <c r="BH735" i="1"/>
  <c r="AB735" i="1"/>
  <c r="V735" i="1"/>
  <c r="Z735" i="1" s="1"/>
  <c r="R735" i="1"/>
  <c r="BH734" i="1"/>
  <c r="AB734" i="1"/>
  <c r="Y734" i="1" s="1"/>
  <c r="V734" i="1"/>
  <c r="R734" i="1"/>
  <c r="BH733" i="1"/>
  <c r="AB733" i="1"/>
  <c r="V733" i="1"/>
  <c r="Z733" i="1" s="1"/>
  <c r="R733" i="1"/>
  <c r="BH732" i="1"/>
  <c r="AB732" i="1"/>
  <c r="V732" i="1"/>
  <c r="Z732" i="1" s="1"/>
  <c r="R732" i="1"/>
  <c r="BH731" i="1"/>
  <c r="AB731" i="1"/>
  <c r="V731" i="1"/>
  <c r="Z731" i="1" s="1"/>
  <c r="R731" i="1"/>
  <c r="BH730" i="1"/>
  <c r="AB730" i="1"/>
  <c r="V730" i="1"/>
  <c r="Z730" i="1" s="1"/>
  <c r="R730" i="1"/>
  <c r="BH729" i="1"/>
  <c r="AB729" i="1"/>
  <c r="V729" i="1"/>
  <c r="Z729" i="1" s="1"/>
  <c r="R729" i="1"/>
  <c r="BH728" i="1"/>
  <c r="AB728" i="1"/>
  <c r="V728" i="1"/>
  <c r="Z728" i="1" s="1"/>
  <c r="R728" i="1"/>
  <c r="BH727" i="1"/>
  <c r="AB727" i="1"/>
  <c r="V727" i="1"/>
  <c r="Z727" i="1" s="1"/>
  <c r="R727" i="1"/>
  <c r="BH726" i="1"/>
  <c r="AB726" i="1"/>
  <c r="V726" i="1"/>
  <c r="Z726" i="1" s="1"/>
  <c r="R726" i="1"/>
  <c r="BH725" i="1"/>
  <c r="AB725" i="1"/>
  <c r="V725" i="1"/>
  <c r="Z725" i="1" s="1"/>
  <c r="R725" i="1"/>
  <c r="BH724" i="1"/>
  <c r="AB724" i="1"/>
  <c r="V724" i="1"/>
  <c r="Z724" i="1" s="1"/>
  <c r="R724" i="1"/>
  <c r="BH723" i="1"/>
  <c r="AB723" i="1"/>
  <c r="V723" i="1"/>
  <c r="Z723" i="1" s="1"/>
  <c r="R723" i="1"/>
  <c r="BH722" i="1"/>
  <c r="AB722" i="1"/>
  <c r="V722" i="1"/>
  <c r="Z722" i="1" s="1"/>
  <c r="R722" i="1"/>
  <c r="BH721" i="1"/>
  <c r="AB721" i="1"/>
  <c r="V721" i="1"/>
  <c r="Z721" i="1" s="1"/>
  <c r="R721" i="1"/>
  <c r="BH720" i="1"/>
  <c r="AB720" i="1"/>
  <c r="V720" i="1"/>
  <c r="Z720" i="1" s="1"/>
  <c r="R720" i="1"/>
  <c r="BH719" i="1"/>
  <c r="AB719" i="1"/>
  <c r="V719" i="1"/>
  <c r="Z719" i="1" s="1"/>
  <c r="R719" i="1"/>
  <c r="BH718" i="1"/>
  <c r="AB718" i="1"/>
  <c r="V718" i="1"/>
  <c r="Z718" i="1" s="1"/>
  <c r="R718" i="1"/>
  <c r="BH717" i="1"/>
  <c r="AB717" i="1"/>
  <c r="V717" i="1"/>
  <c r="Z717" i="1" s="1"/>
  <c r="R717" i="1"/>
  <c r="BH716" i="1"/>
  <c r="AB716" i="1"/>
  <c r="V716" i="1"/>
  <c r="Z716" i="1" s="1"/>
  <c r="R716" i="1"/>
  <c r="BH715" i="1"/>
  <c r="AB715" i="1"/>
  <c r="Y715" i="1" s="1"/>
  <c r="V715" i="1"/>
  <c r="R715" i="1"/>
  <c r="BH714" i="1"/>
  <c r="AB714" i="1"/>
  <c r="Y714" i="1" s="1"/>
  <c r="V714" i="1"/>
  <c r="R714" i="1"/>
  <c r="BH713" i="1"/>
  <c r="AB713" i="1"/>
  <c r="V713" i="1"/>
  <c r="Z713" i="1" s="1"/>
  <c r="R713" i="1"/>
  <c r="BH712" i="1"/>
  <c r="AB712" i="1"/>
  <c r="Y712" i="1" s="1"/>
  <c r="V712" i="1"/>
  <c r="R712" i="1"/>
  <c r="BH711" i="1"/>
  <c r="AB711" i="1"/>
  <c r="Y711" i="1" s="1"/>
  <c r="V711" i="1"/>
  <c r="R711" i="1"/>
  <c r="BH710" i="1"/>
  <c r="AB710" i="1"/>
  <c r="Y710" i="1" s="1"/>
  <c r="V710" i="1"/>
  <c r="R710" i="1"/>
  <c r="BH709" i="1"/>
  <c r="AB709" i="1"/>
  <c r="Y709" i="1" s="1"/>
  <c r="V709" i="1"/>
  <c r="R709" i="1"/>
  <c r="BH708" i="1"/>
  <c r="AB708" i="1"/>
  <c r="Y708" i="1" s="1"/>
  <c r="V708" i="1"/>
  <c r="R708" i="1"/>
  <c r="BH707" i="1"/>
  <c r="AB707" i="1"/>
  <c r="V707" i="1"/>
  <c r="Z707" i="1" s="1"/>
  <c r="R707" i="1"/>
  <c r="BH706" i="1"/>
  <c r="AB706" i="1"/>
  <c r="Y706" i="1" s="1"/>
  <c r="V706" i="1"/>
  <c r="R706" i="1"/>
  <c r="BH705" i="1"/>
  <c r="AB705" i="1"/>
  <c r="Y705" i="1" s="1"/>
  <c r="V705" i="1"/>
  <c r="R705" i="1"/>
  <c r="BH704" i="1"/>
  <c r="AB704" i="1"/>
  <c r="Y704" i="1" s="1"/>
  <c r="V704" i="1"/>
  <c r="R704" i="1"/>
  <c r="BH703" i="1"/>
  <c r="AB703" i="1"/>
  <c r="Y703" i="1" s="1"/>
  <c r="V703" i="1"/>
  <c r="R703" i="1"/>
  <c r="BH702" i="1"/>
  <c r="V702" i="1"/>
  <c r="R702" i="1"/>
  <c r="BH701" i="1"/>
  <c r="AB701" i="1"/>
  <c r="Y701" i="1" s="1"/>
  <c r="V701" i="1"/>
  <c r="R701" i="1"/>
  <c r="BH700" i="1"/>
  <c r="AB700" i="1"/>
  <c r="Y700" i="1" s="1"/>
  <c r="V700" i="1"/>
  <c r="R700" i="1"/>
  <c r="BH699" i="1"/>
  <c r="AB699" i="1"/>
  <c r="Y699" i="1" s="1"/>
  <c r="V699" i="1"/>
  <c r="R699" i="1"/>
  <c r="BH698" i="1"/>
  <c r="AB698" i="1"/>
  <c r="Y698" i="1" s="1"/>
  <c r="V698" i="1"/>
  <c r="R698" i="1"/>
  <c r="BH697" i="1"/>
  <c r="AB697" i="1"/>
  <c r="Y697" i="1" s="1"/>
  <c r="V697" i="1"/>
  <c r="R697" i="1"/>
  <c r="BH696" i="1"/>
  <c r="AB696" i="1"/>
  <c r="Y696" i="1" s="1"/>
  <c r="V696" i="1"/>
  <c r="R696" i="1"/>
  <c r="BH695" i="1"/>
  <c r="AB695" i="1"/>
  <c r="Y695" i="1" s="1"/>
  <c r="V695" i="1"/>
  <c r="R695" i="1"/>
  <c r="BH694" i="1"/>
  <c r="AB694" i="1"/>
  <c r="Y694" i="1" s="1"/>
  <c r="V694" i="1"/>
  <c r="R694" i="1"/>
  <c r="BH693" i="1"/>
  <c r="AB693" i="1"/>
  <c r="V693" i="1"/>
  <c r="Z693" i="1" s="1"/>
  <c r="R693" i="1"/>
  <c r="BH692" i="1"/>
  <c r="AB692" i="1"/>
  <c r="V692" i="1"/>
  <c r="Z692" i="1" s="1"/>
  <c r="R692" i="1"/>
  <c r="BH691" i="1"/>
  <c r="AB691" i="1"/>
  <c r="V691" i="1"/>
  <c r="Z691" i="1" s="1"/>
  <c r="R691" i="1"/>
  <c r="BH690" i="1"/>
  <c r="AB690" i="1"/>
  <c r="V690" i="1"/>
  <c r="Z690" i="1" s="1"/>
  <c r="R690" i="1"/>
  <c r="BH689" i="1"/>
  <c r="AB689" i="1"/>
  <c r="V689" i="1"/>
  <c r="Z689" i="1" s="1"/>
  <c r="R689" i="1"/>
  <c r="BH688" i="1"/>
  <c r="AB688" i="1"/>
  <c r="V688" i="1"/>
  <c r="Z688" i="1" s="1"/>
  <c r="R688" i="1"/>
  <c r="BH687" i="1"/>
  <c r="AB687" i="1"/>
  <c r="Z687" i="1"/>
  <c r="R687" i="1"/>
  <c r="BH686" i="1"/>
  <c r="AB686" i="1"/>
  <c r="V686" i="1"/>
  <c r="Z686" i="1" s="1"/>
  <c r="R686" i="1"/>
  <c r="BH685" i="1"/>
  <c r="AB685" i="1"/>
  <c r="V685" i="1"/>
  <c r="Z685" i="1" s="1"/>
  <c r="R685" i="1"/>
  <c r="BH684" i="1"/>
  <c r="AB684" i="1"/>
  <c r="V684" i="1"/>
  <c r="Z684" i="1" s="1"/>
  <c r="R684" i="1"/>
  <c r="BH683" i="1"/>
  <c r="AB683" i="1"/>
  <c r="V683" i="1"/>
  <c r="Z683" i="1" s="1"/>
  <c r="R683" i="1"/>
  <c r="BH682" i="1"/>
  <c r="AB682" i="1"/>
  <c r="V682" i="1"/>
  <c r="Z682" i="1" s="1"/>
  <c r="R682" i="1"/>
  <c r="BH681" i="1"/>
  <c r="V681" i="1"/>
  <c r="R681" i="1"/>
  <c r="BH680" i="1"/>
  <c r="AB680" i="1"/>
  <c r="V680" i="1"/>
  <c r="Z680" i="1" s="1"/>
  <c r="R680" i="1"/>
  <c r="BH679" i="1"/>
  <c r="AB679" i="1"/>
  <c r="V679" i="1"/>
  <c r="Z679" i="1" s="1"/>
  <c r="R679" i="1"/>
  <c r="BH678" i="1"/>
  <c r="AB678" i="1"/>
  <c r="V678" i="1"/>
  <c r="Z678" i="1" s="1"/>
  <c r="R678" i="1"/>
  <c r="BH677" i="1"/>
  <c r="AB677" i="1"/>
  <c r="V677" i="1"/>
  <c r="Z677" i="1" s="1"/>
  <c r="R677" i="1"/>
  <c r="BH676" i="1"/>
  <c r="AB676" i="1"/>
  <c r="V676" i="1"/>
  <c r="Z676" i="1" s="1"/>
  <c r="R676" i="1"/>
  <c r="BH675" i="1"/>
  <c r="AB675" i="1"/>
  <c r="V675" i="1"/>
  <c r="Z675" i="1" s="1"/>
  <c r="R675" i="1"/>
  <c r="BH674" i="1"/>
  <c r="AB674" i="1"/>
  <c r="V674" i="1"/>
  <c r="Z674" i="1" s="1"/>
  <c r="BO673" i="1"/>
  <c r="BH673" i="1"/>
  <c r="AB673" i="1"/>
  <c r="V673" i="1"/>
  <c r="Z673" i="1" s="1"/>
  <c r="BH672" i="1"/>
  <c r="AB672" i="1"/>
  <c r="V672" i="1"/>
  <c r="Z672" i="1" s="1"/>
  <c r="R672" i="1"/>
  <c r="BH671" i="1"/>
  <c r="AB671" i="1"/>
  <c r="V671" i="1"/>
  <c r="Z671" i="1" s="1"/>
  <c r="R671" i="1"/>
  <c r="BH670" i="1"/>
  <c r="AB670" i="1"/>
  <c r="V670" i="1"/>
  <c r="Z670" i="1" s="1"/>
  <c r="R670" i="1"/>
  <c r="BH669" i="1"/>
  <c r="AB669" i="1"/>
  <c r="V669" i="1"/>
  <c r="Z669" i="1" s="1"/>
  <c r="R669" i="1"/>
  <c r="BH668" i="1"/>
  <c r="AB668" i="1"/>
  <c r="V668" i="1"/>
  <c r="Z668" i="1" s="1"/>
  <c r="R668" i="1"/>
  <c r="BH667" i="1"/>
  <c r="AB667" i="1"/>
  <c r="V667" i="1"/>
  <c r="Z667" i="1" s="1"/>
  <c r="R667" i="1"/>
  <c r="BH666" i="1"/>
  <c r="AB666" i="1"/>
  <c r="V666" i="1"/>
  <c r="Z666" i="1" s="1"/>
  <c r="R666" i="1"/>
  <c r="BH665" i="1"/>
  <c r="AB665" i="1"/>
  <c r="V665" i="1"/>
  <c r="Z665" i="1" s="1"/>
  <c r="R665" i="1"/>
  <c r="BO664" i="1"/>
  <c r="BH664" i="1"/>
  <c r="AB664" i="1"/>
  <c r="V664" i="1"/>
  <c r="Z664" i="1" s="1"/>
  <c r="BH663" i="1"/>
  <c r="AB663" i="1"/>
  <c r="V663" i="1"/>
  <c r="Z663" i="1" s="1"/>
  <c r="BH662" i="1"/>
  <c r="AB662" i="1"/>
  <c r="V662" i="1"/>
  <c r="Z662" i="1" s="1"/>
  <c r="BH661" i="1"/>
  <c r="AB661" i="1"/>
  <c r="V661" i="1"/>
  <c r="Z661" i="1" s="1"/>
  <c r="R661" i="1"/>
  <c r="BH660" i="1"/>
  <c r="AB660" i="1"/>
  <c r="V660" i="1"/>
  <c r="Z660" i="1" s="1"/>
  <c r="R660" i="1"/>
  <c r="BH659" i="1"/>
  <c r="AB659" i="1"/>
  <c r="V659" i="1"/>
  <c r="Z659" i="1" s="1"/>
  <c r="R659" i="1"/>
  <c r="BH658" i="1"/>
  <c r="AB658" i="1"/>
  <c r="V658" i="1"/>
  <c r="Z658" i="1" s="1"/>
  <c r="BH657" i="1"/>
  <c r="AB657" i="1"/>
  <c r="V657" i="1"/>
  <c r="Z657" i="1" s="1"/>
  <c r="BH656" i="1"/>
  <c r="AB656" i="1"/>
  <c r="V656" i="1"/>
  <c r="Z656" i="1" s="1"/>
  <c r="BH655" i="1"/>
  <c r="AB655" i="1"/>
  <c r="V655" i="1"/>
  <c r="Z655" i="1" s="1"/>
  <c r="BH654" i="1"/>
  <c r="AB654" i="1"/>
  <c r="V654" i="1"/>
  <c r="Z654" i="1" s="1"/>
  <c r="R654" i="1"/>
  <c r="BH653" i="1"/>
  <c r="AB653" i="1"/>
  <c r="V653" i="1"/>
  <c r="Z653" i="1" s="1"/>
  <c r="R653" i="1"/>
  <c r="BH652" i="1"/>
  <c r="AB652" i="1"/>
  <c r="V652" i="1"/>
  <c r="Z652" i="1" s="1"/>
  <c r="R652" i="1"/>
  <c r="BH651" i="1"/>
  <c r="AB651" i="1"/>
  <c r="V651" i="1"/>
  <c r="Z651" i="1" s="1"/>
  <c r="R651" i="1"/>
  <c r="BH650" i="1"/>
  <c r="AB650" i="1"/>
  <c r="V650" i="1"/>
  <c r="Z650" i="1" s="1"/>
  <c r="R650" i="1"/>
  <c r="BH649" i="1"/>
  <c r="AB649" i="1"/>
  <c r="V649" i="1"/>
  <c r="Z649" i="1" s="1"/>
  <c r="R649" i="1"/>
  <c r="BH648" i="1"/>
  <c r="AB648" i="1"/>
  <c r="V648" i="1"/>
  <c r="Z648" i="1" s="1"/>
  <c r="R648" i="1"/>
  <c r="BH647" i="1"/>
  <c r="AB647" i="1"/>
  <c r="V647" i="1"/>
  <c r="Z647" i="1" s="1"/>
  <c r="R647" i="1"/>
  <c r="BH646" i="1"/>
  <c r="AB646" i="1"/>
  <c r="V646" i="1"/>
  <c r="Z646" i="1" s="1"/>
  <c r="R646" i="1"/>
  <c r="BH645" i="1"/>
  <c r="AB645" i="1"/>
  <c r="V645" i="1"/>
  <c r="Z645" i="1" s="1"/>
  <c r="R645" i="1"/>
  <c r="BH644" i="1"/>
  <c r="V644" i="1"/>
  <c r="AE644" i="1" s="1"/>
  <c r="AB644" i="1" s="1"/>
  <c r="Y644" i="1" s="1"/>
  <c r="R644" i="1"/>
  <c r="BH643" i="1"/>
  <c r="AB643" i="1"/>
  <c r="V643" i="1"/>
  <c r="Z643" i="1" s="1"/>
  <c r="R643" i="1"/>
  <c r="BH642" i="1"/>
  <c r="AB642" i="1"/>
  <c r="V642" i="1"/>
  <c r="Z642" i="1" s="1"/>
  <c r="R642" i="1"/>
  <c r="BH641" i="1"/>
  <c r="AB641" i="1"/>
  <c r="V641" i="1"/>
  <c r="Z641" i="1" s="1"/>
  <c r="R641" i="1"/>
  <c r="BH640" i="1"/>
  <c r="AB640" i="1"/>
  <c r="V640" i="1"/>
  <c r="Z640" i="1" s="1"/>
  <c r="R640" i="1"/>
  <c r="BH639" i="1"/>
  <c r="AB639" i="1"/>
  <c r="V639" i="1"/>
  <c r="Z639" i="1" s="1"/>
  <c r="R639" i="1"/>
  <c r="BH638" i="1"/>
  <c r="AB638" i="1"/>
  <c r="V638" i="1"/>
  <c r="Z638" i="1" s="1"/>
  <c r="R638" i="1"/>
  <c r="BH637" i="1"/>
  <c r="AB637" i="1"/>
  <c r="V637" i="1"/>
  <c r="Z637" i="1" s="1"/>
  <c r="R637" i="1"/>
  <c r="BH636" i="1"/>
  <c r="R636" i="1"/>
  <c r="BH635" i="1"/>
  <c r="AB635" i="1"/>
  <c r="V635" i="1"/>
  <c r="Z635" i="1" s="1"/>
  <c r="R635" i="1"/>
  <c r="BH634" i="1"/>
  <c r="AB634" i="1"/>
  <c r="V634" i="1"/>
  <c r="Z634" i="1" s="1"/>
  <c r="R634" i="1"/>
  <c r="BH633" i="1"/>
  <c r="AB633" i="1"/>
  <c r="V633" i="1"/>
  <c r="Z633" i="1" s="1"/>
  <c r="R633" i="1"/>
  <c r="BH632" i="1"/>
  <c r="AB632" i="1"/>
  <c r="V632" i="1"/>
  <c r="Z632" i="1" s="1"/>
  <c r="R632" i="1"/>
  <c r="BH631" i="1"/>
  <c r="AB631" i="1"/>
  <c r="Z631" i="1"/>
  <c r="R631" i="1"/>
  <c r="BH630" i="1"/>
  <c r="AB630" i="1"/>
  <c r="V630" i="1"/>
  <c r="Z630" i="1" s="1"/>
  <c r="R630" i="1"/>
  <c r="BH629" i="1"/>
  <c r="AB629" i="1"/>
  <c r="V629" i="1"/>
  <c r="Z629" i="1" s="1"/>
  <c r="R629" i="1"/>
  <c r="BH628" i="1"/>
  <c r="AB628" i="1"/>
  <c r="V628" i="1"/>
  <c r="Z628" i="1" s="1"/>
  <c r="R628" i="1"/>
  <c r="BH627" i="1"/>
  <c r="AB627" i="1"/>
  <c r="V627" i="1"/>
  <c r="Z627" i="1" s="1"/>
  <c r="R627" i="1"/>
  <c r="BH626" i="1"/>
  <c r="AB626" i="1"/>
  <c r="V626" i="1"/>
  <c r="Z626" i="1" s="1"/>
  <c r="R626" i="1"/>
  <c r="BH625" i="1"/>
  <c r="AB625" i="1"/>
  <c r="V625" i="1"/>
  <c r="Z625" i="1" s="1"/>
  <c r="R625" i="1"/>
  <c r="BH624" i="1"/>
  <c r="R624" i="1"/>
  <c r="BH623" i="1"/>
  <c r="AB623" i="1"/>
  <c r="V623" i="1"/>
  <c r="Z623" i="1" s="1"/>
  <c r="R623" i="1"/>
  <c r="BH622" i="1"/>
  <c r="AB622" i="1"/>
  <c r="V622" i="1"/>
  <c r="Z622" i="1" s="1"/>
  <c r="R622" i="1"/>
  <c r="BH621" i="1"/>
  <c r="AB621" i="1"/>
  <c r="V621" i="1"/>
  <c r="Z621" i="1" s="1"/>
  <c r="R621" i="1"/>
  <c r="BH620" i="1"/>
  <c r="AB620" i="1"/>
  <c r="V620" i="1"/>
  <c r="Z620" i="1" s="1"/>
  <c r="R620" i="1"/>
  <c r="BH619" i="1"/>
  <c r="AB619" i="1"/>
  <c r="V619" i="1"/>
  <c r="Z619" i="1" s="1"/>
  <c r="R619" i="1"/>
  <c r="BH618" i="1"/>
  <c r="AB618" i="1"/>
  <c r="V618" i="1"/>
  <c r="Z618" i="1" s="1"/>
  <c r="R618" i="1"/>
  <c r="BH617" i="1"/>
  <c r="AB617" i="1"/>
  <c r="V617" i="1"/>
  <c r="Z617" i="1" s="1"/>
  <c r="R617" i="1"/>
  <c r="BH616" i="1"/>
  <c r="AB616" i="1"/>
  <c r="V616" i="1"/>
  <c r="Z616" i="1" s="1"/>
  <c r="R616" i="1"/>
  <c r="BH615" i="1"/>
  <c r="AB615" i="1"/>
  <c r="V615" i="1"/>
  <c r="Z615" i="1" s="1"/>
  <c r="R615" i="1"/>
  <c r="BH614" i="1"/>
  <c r="AB614" i="1"/>
  <c r="V614" i="1"/>
  <c r="Z614" i="1" s="1"/>
  <c r="R614" i="1"/>
  <c r="BH613" i="1"/>
  <c r="AB613" i="1"/>
  <c r="V613" i="1"/>
  <c r="Z613" i="1" s="1"/>
  <c r="R613" i="1"/>
  <c r="BH612" i="1"/>
  <c r="AB612" i="1"/>
  <c r="V612" i="1"/>
  <c r="Z612" i="1" s="1"/>
  <c r="R612" i="1"/>
  <c r="BH611" i="1"/>
  <c r="V611" i="1"/>
  <c r="Z611" i="1" s="1"/>
  <c r="Y611" i="1" s="1"/>
  <c r="R611" i="1"/>
  <c r="BH610" i="1"/>
  <c r="V610" i="1"/>
  <c r="Z610" i="1" s="1"/>
  <c r="Y610" i="1" s="1"/>
  <c r="R610" i="1"/>
  <c r="BH609" i="1"/>
  <c r="V609" i="1"/>
  <c r="Z609" i="1" s="1"/>
  <c r="Y609" i="1" s="1"/>
  <c r="R609" i="1"/>
  <c r="BH608" i="1"/>
  <c r="V608" i="1"/>
  <c r="Z608" i="1" s="1"/>
  <c r="Y608" i="1" s="1"/>
  <c r="R608" i="1"/>
  <c r="BH607" i="1"/>
  <c r="V607" i="1"/>
  <c r="Z607" i="1" s="1"/>
  <c r="Y607" i="1" s="1"/>
  <c r="R607" i="1"/>
  <c r="BH606" i="1"/>
  <c r="V606" i="1"/>
  <c r="Z606" i="1" s="1"/>
  <c r="Y606" i="1" s="1"/>
  <c r="R606" i="1"/>
  <c r="BH605" i="1"/>
  <c r="V605" i="1"/>
  <c r="Z605" i="1" s="1"/>
  <c r="Y605" i="1" s="1"/>
  <c r="R605" i="1"/>
  <c r="BH604" i="1"/>
  <c r="V604" i="1"/>
  <c r="Z604" i="1" s="1"/>
  <c r="Y604" i="1" s="1"/>
  <c r="R604" i="1"/>
  <c r="BH603" i="1"/>
  <c r="Z603" i="1"/>
  <c r="Y603" i="1" s="1"/>
  <c r="R603" i="1"/>
  <c r="BH602" i="1"/>
  <c r="V602" i="1"/>
  <c r="Z602" i="1" s="1"/>
  <c r="Y602" i="1" s="1"/>
  <c r="R602" i="1"/>
  <c r="BH601" i="1"/>
  <c r="V601" i="1"/>
  <c r="Z601" i="1" s="1"/>
  <c r="Y601" i="1" s="1"/>
  <c r="R601" i="1"/>
  <c r="BH600" i="1"/>
  <c r="V600" i="1"/>
  <c r="Z600" i="1" s="1"/>
  <c r="Y600" i="1" s="1"/>
  <c r="R600" i="1"/>
  <c r="BH599" i="1"/>
  <c r="V599" i="1"/>
  <c r="Z599" i="1" s="1"/>
  <c r="Y599" i="1" s="1"/>
  <c r="R599" i="1"/>
  <c r="BH598" i="1"/>
  <c r="V598" i="1"/>
  <c r="Z598" i="1" s="1"/>
  <c r="Y598" i="1" s="1"/>
  <c r="R598" i="1"/>
  <c r="BH597" i="1"/>
  <c r="V597" i="1"/>
  <c r="Z597" i="1" s="1"/>
  <c r="Y597" i="1" s="1"/>
  <c r="R597" i="1"/>
  <c r="BO596" i="1"/>
  <c r="BH596" i="1"/>
  <c r="V596" i="1"/>
  <c r="Z596" i="1" s="1"/>
  <c r="Y596" i="1" s="1"/>
  <c r="R596" i="1"/>
  <c r="BH595" i="1"/>
  <c r="V595" i="1"/>
  <c r="Z595" i="1" s="1"/>
  <c r="Y595" i="1" s="1"/>
  <c r="R595" i="1"/>
  <c r="BH594" i="1"/>
  <c r="V594" i="1"/>
  <c r="Z594" i="1" s="1"/>
  <c r="Y594" i="1" s="1"/>
  <c r="R594" i="1"/>
  <c r="BH593" i="1"/>
  <c r="V593" i="1"/>
  <c r="Z593" i="1" s="1"/>
  <c r="Y593" i="1" s="1"/>
  <c r="R593" i="1"/>
  <c r="BH592" i="1"/>
  <c r="V592" i="1"/>
  <c r="Z592" i="1" s="1"/>
  <c r="Y592" i="1" s="1"/>
  <c r="R592" i="1"/>
  <c r="Y760" i="1" l="1"/>
  <c r="Y645" i="1"/>
  <c r="Y646" i="1"/>
  <c r="Y647" i="1"/>
  <c r="Y628" i="1"/>
  <c r="Y765" i="1"/>
  <c r="Y766" i="1"/>
  <c r="Y767" i="1"/>
  <c r="Y768" i="1"/>
  <c r="Y769" i="1"/>
  <c r="Y770" i="1"/>
  <c r="Y772" i="1"/>
  <c r="Y774" i="1"/>
  <c r="Y776" i="1"/>
  <c r="Y779" i="1"/>
  <c r="Y780" i="1"/>
  <c r="Y782" i="1"/>
  <c r="Y783" i="1"/>
  <c r="Y784" i="1"/>
  <c r="Y786" i="1"/>
  <c r="Y787" i="1"/>
  <c r="Y788" i="1"/>
  <c r="Y789" i="1"/>
  <c r="Y790" i="1"/>
  <c r="Y811" i="1"/>
  <c r="Y812" i="1"/>
  <c r="Y813" i="1"/>
  <c r="Y814" i="1"/>
  <c r="Y815" i="1"/>
  <c r="Y816" i="1"/>
  <c r="Y817" i="1"/>
  <c r="Y818" i="1"/>
  <c r="Y819" i="1"/>
  <c r="Y820" i="1"/>
  <c r="Y821" i="1"/>
  <c r="Y822" i="1"/>
  <c r="Y823" i="1"/>
  <c r="Y824" i="1"/>
  <c r="Y825" i="1"/>
  <c r="Y826" i="1"/>
  <c r="Y827" i="1"/>
  <c r="Y828" i="1"/>
  <c r="Y829" i="1"/>
  <c r="Y830" i="1"/>
  <c r="Y831" i="1"/>
  <c r="Y832" i="1"/>
  <c r="Y833" i="1"/>
  <c r="Y834" i="1"/>
  <c r="Y835" i="1"/>
  <c r="Y836" i="1"/>
  <c r="Y837" i="1"/>
  <c r="Y740" i="1"/>
  <c r="Y613" i="1"/>
  <c r="Y615" i="1"/>
  <c r="Y618" i="1"/>
  <c r="Y612" i="1"/>
  <c r="Y614" i="1"/>
  <c r="Y616" i="1"/>
  <c r="Y617" i="1"/>
  <c r="Y722" i="1"/>
  <c r="Y723" i="1"/>
  <c r="Y724" i="1"/>
  <c r="Y725" i="1"/>
  <c r="Y726" i="1"/>
  <c r="Y727" i="1"/>
  <c r="Y728" i="1"/>
  <c r="Y729" i="1"/>
  <c r="Y730" i="1"/>
  <c r="Y731" i="1"/>
  <c r="Y732" i="1"/>
  <c r="Y733" i="1"/>
  <c r="Y773" i="1"/>
  <c r="Y625" i="1"/>
  <c r="Y626" i="1"/>
  <c r="Y627" i="1"/>
  <c r="Y656" i="1"/>
  <c r="Y663" i="1"/>
  <c r="Y665" i="1"/>
  <c r="Y666" i="1"/>
  <c r="Y667" i="1"/>
  <c r="Y668" i="1"/>
  <c r="Y669" i="1"/>
  <c r="Y670" i="1"/>
  <c r="Y619" i="1"/>
  <c r="Y620" i="1"/>
  <c r="Y621" i="1"/>
  <c r="Y622" i="1"/>
  <c r="Y623" i="1"/>
  <c r="Y648" i="1"/>
  <c r="Y649" i="1"/>
  <c r="Y650" i="1"/>
  <c r="Y651" i="1"/>
  <c r="Y652" i="1"/>
  <c r="Y653" i="1"/>
  <c r="Y654" i="1"/>
  <c r="Y658" i="1"/>
  <c r="Y659" i="1"/>
  <c r="Y660" i="1"/>
  <c r="Y661" i="1"/>
  <c r="Y664" i="1"/>
  <c r="Y682" i="1"/>
  <c r="Y683" i="1"/>
  <c r="Y684" i="1"/>
  <c r="Y685" i="1"/>
  <c r="Y686" i="1"/>
  <c r="Y687" i="1"/>
  <c r="Y688" i="1"/>
  <c r="Y689" i="1"/>
  <c r="Y690" i="1"/>
  <c r="Y691" i="1"/>
  <c r="Y692" i="1"/>
  <c r="Y693" i="1"/>
  <c r="Y744" i="1"/>
  <c r="Y745" i="1"/>
  <c r="Y748" i="1"/>
  <c r="Y749" i="1"/>
  <c r="Y797" i="1"/>
  <c r="Y798" i="1"/>
  <c r="Y799" i="1"/>
  <c r="Y800" i="1"/>
  <c r="Y671" i="1"/>
  <c r="Y672" i="1"/>
  <c r="Y735" i="1"/>
  <c r="Y736" i="1"/>
  <c r="Y737" i="1"/>
  <c r="Y738" i="1"/>
  <c r="Y775" i="1"/>
  <c r="Y777" i="1"/>
  <c r="Y778" i="1"/>
  <c r="Y792" i="1"/>
  <c r="Y810" i="1"/>
  <c r="Y629" i="1"/>
  <c r="Y630" i="1"/>
  <c r="Y631" i="1"/>
  <c r="Y632" i="1"/>
  <c r="Y633" i="1"/>
  <c r="Y634" i="1"/>
  <c r="Y635" i="1"/>
  <c r="Y655" i="1"/>
  <c r="Y662" i="1"/>
  <c r="Y707" i="1"/>
  <c r="Y713" i="1"/>
  <c r="Y716" i="1"/>
  <c r="Y717" i="1"/>
  <c r="Y718" i="1"/>
  <c r="Y719" i="1"/>
  <c r="Y720" i="1"/>
  <c r="Y750" i="1"/>
  <c r="Y751" i="1"/>
  <c r="Y752" i="1"/>
  <c r="Y753" i="1"/>
  <c r="Y754" i="1"/>
  <c r="Y755" i="1"/>
  <c r="Y756" i="1"/>
  <c r="Y757" i="1"/>
  <c r="Y758" i="1"/>
  <c r="Y761" i="1"/>
  <c r="Y762" i="1"/>
  <c r="Y764" i="1"/>
  <c r="Y801" i="1"/>
  <c r="Y802" i="1"/>
  <c r="Y803" i="1"/>
  <c r="Y804" i="1"/>
  <c r="Y805" i="1"/>
  <c r="Y806" i="1"/>
  <c r="Y807" i="1"/>
  <c r="Y808" i="1"/>
  <c r="Y809" i="1"/>
  <c r="Y721" i="1"/>
  <c r="Y838" i="1"/>
  <c r="Y637" i="1"/>
  <c r="Y638" i="1"/>
  <c r="Y639" i="1"/>
  <c r="Y640" i="1"/>
  <c r="Y641" i="1"/>
  <c r="Y642" i="1"/>
  <c r="Y643" i="1"/>
  <c r="Y657" i="1"/>
  <c r="Y673" i="1"/>
  <c r="Y674" i="1"/>
  <c r="Y675" i="1"/>
  <c r="Y676" i="1"/>
  <c r="Y677" i="1"/>
  <c r="Y678" i="1"/>
  <c r="Y679" i="1"/>
  <c r="Y680" i="1"/>
  <c r="Y791" i="1"/>
  <c r="Y793" i="1"/>
  <c r="Y794" i="1"/>
  <c r="Y795" i="1"/>
  <c r="Y796" i="1"/>
  <c r="Y839" i="1"/>
  <c r="BH582" i="1" l="1"/>
  <c r="AB582" i="1"/>
  <c r="V582" i="1"/>
  <c r="Z582" i="1" s="1"/>
  <c r="R582" i="1"/>
  <c r="BH591" i="1"/>
  <c r="AB591" i="1"/>
  <c r="V591" i="1"/>
  <c r="Z591" i="1" s="1"/>
  <c r="R591" i="1"/>
  <c r="BH590" i="1"/>
  <c r="AB590" i="1"/>
  <c r="V590" i="1"/>
  <c r="Z590" i="1" s="1"/>
  <c r="R590" i="1"/>
  <c r="BH589" i="1"/>
  <c r="AB589" i="1"/>
  <c r="V589" i="1"/>
  <c r="Z589" i="1" s="1"/>
  <c r="R589" i="1"/>
  <c r="BH588" i="1"/>
  <c r="AB588" i="1"/>
  <c r="V588" i="1"/>
  <c r="Z588" i="1" s="1"/>
  <c r="R588" i="1"/>
  <c r="BH587" i="1"/>
  <c r="AB587" i="1"/>
  <c r="V587" i="1"/>
  <c r="Z587" i="1" s="1"/>
  <c r="R587" i="1"/>
  <c r="BH586" i="1"/>
  <c r="AB586" i="1"/>
  <c r="V586" i="1"/>
  <c r="Z586" i="1" s="1"/>
  <c r="R586" i="1"/>
  <c r="BH585" i="1"/>
  <c r="AB585" i="1"/>
  <c r="V585" i="1"/>
  <c r="Z585" i="1" s="1"/>
  <c r="R585" i="1"/>
  <c r="BH584" i="1"/>
  <c r="AB584" i="1"/>
  <c r="V584" i="1"/>
  <c r="Z584" i="1" s="1"/>
  <c r="R584" i="1"/>
  <c r="R483" i="1"/>
  <c r="Y584" i="1" l="1"/>
  <c r="Y585" i="1"/>
  <c r="Y586" i="1"/>
  <c r="Y587" i="1"/>
  <c r="Y588" i="1"/>
  <c r="Y589" i="1"/>
  <c r="Y590" i="1"/>
  <c r="Y591" i="1"/>
  <c r="Y582" i="1"/>
  <c r="AB565" i="1" l="1"/>
  <c r="Z565" i="1" s="1"/>
  <c r="Y565" i="1" s="1"/>
  <c r="V565" i="1"/>
  <c r="AB564" i="1"/>
  <c r="Z564" i="1" s="1"/>
  <c r="Y564" i="1" s="1"/>
  <c r="V564" i="1"/>
  <c r="AB563" i="1"/>
  <c r="Z563" i="1" s="1"/>
  <c r="Y563" i="1" s="1"/>
  <c r="V563" i="1"/>
  <c r="AB562" i="1"/>
  <c r="Z562" i="1" s="1"/>
  <c r="Y562" i="1" s="1"/>
  <c r="V562" i="1"/>
  <c r="AB561" i="1"/>
  <c r="V561" i="1"/>
  <c r="AA561" i="1" s="1"/>
  <c r="AB560" i="1"/>
  <c r="Z560" i="1" s="1"/>
  <c r="Y560" i="1" s="1"/>
  <c r="V560" i="1"/>
  <c r="AB559" i="1"/>
  <c r="Z559" i="1" s="1"/>
  <c r="Y559" i="1" s="1"/>
  <c r="V559" i="1"/>
  <c r="AB558" i="1"/>
  <c r="Z558" i="1" s="1"/>
  <c r="Y558" i="1" s="1"/>
  <c r="V558" i="1"/>
  <c r="V518" i="1"/>
  <c r="BH518" i="1" s="1"/>
  <c r="AB557" i="1"/>
  <c r="Z557" i="1" s="1"/>
  <c r="Y557" i="1" s="1"/>
  <c r="V557" i="1"/>
  <c r="AB556" i="1"/>
  <c r="Z556" i="1" s="1"/>
  <c r="Y556" i="1" s="1"/>
  <c r="V556" i="1"/>
  <c r="BH555" i="1"/>
  <c r="R555" i="1"/>
  <c r="V555" i="1"/>
  <c r="AB555" i="1"/>
  <c r="AB554" i="1"/>
  <c r="Z554" i="1" s="1"/>
  <c r="Y554" i="1" s="1"/>
  <c r="V554" i="1"/>
  <c r="AB553" i="1"/>
  <c r="Z553" i="1" s="1"/>
  <c r="Y553" i="1" s="1"/>
  <c r="V553" i="1"/>
  <c r="AB552" i="1"/>
  <c r="Z552" i="1" s="1"/>
  <c r="Y552" i="1" s="1"/>
  <c r="V552" i="1"/>
  <c r="AB551" i="1"/>
  <c r="Z551" i="1" s="1"/>
  <c r="Y551" i="1" s="1"/>
  <c r="V551" i="1"/>
  <c r="V550" i="1"/>
  <c r="AB550" i="1"/>
  <c r="Z550" i="1" s="1"/>
  <c r="Y550" i="1" s="1"/>
  <c r="V549" i="1"/>
  <c r="AG549" i="1" s="1"/>
  <c r="AB549" i="1" s="1"/>
  <c r="Y549" i="1" s="1"/>
  <c r="V542" i="1"/>
  <c r="V460" i="1"/>
  <c r="BH25" i="1"/>
  <c r="R526" i="1"/>
  <c r="Z518" i="1"/>
  <c r="AH518" i="1"/>
  <c r="AB518" i="1" s="1"/>
  <c r="R547" i="1"/>
  <c r="R546" i="1"/>
  <c r="R545" i="1"/>
  <c r="R544" i="1"/>
  <c r="R539" i="1"/>
  <c r="R538" i="1"/>
  <c r="R536" i="1"/>
  <c r="R534" i="1"/>
  <c r="R530" i="1"/>
  <c r="BH548" i="1"/>
  <c r="V548" i="1"/>
  <c r="AG548" i="1" s="1"/>
  <c r="AB548" i="1" s="1"/>
  <c r="Y548" i="1" s="1"/>
  <c r="R548" i="1"/>
  <c r="BH547" i="1"/>
  <c r="V547" i="1"/>
  <c r="AG547" i="1" s="1"/>
  <c r="AB547" i="1" s="1"/>
  <c r="Y547" i="1" s="1"/>
  <c r="R522" i="1"/>
  <c r="AB546" i="1"/>
  <c r="Z546" i="1" s="1"/>
  <c r="Y546" i="1" s="1"/>
  <c r="V546" i="1"/>
  <c r="BH546" i="1"/>
  <c r="BH545" i="1"/>
  <c r="BH544" i="1"/>
  <c r="BH543" i="1"/>
  <c r="BH542" i="1"/>
  <c r="BH541" i="1"/>
  <c r="BH540" i="1"/>
  <c r="BH539" i="1"/>
  <c r="BH538" i="1"/>
  <c r="BH537" i="1"/>
  <c r="BH536" i="1"/>
  <c r="BH535" i="1"/>
  <c r="BH534" i="1"/>
  <c r="BH533" i="1"/>
  <c r="BH532" i="1"/>
  <c r="BH531" i="1"/>
  <c r="BH530" i="1"/>
  <c r="BH529" i="1"/>
  <c r="BH528" i="1"/>
  <c r="BH527" i="1"/>
  <c r="BH526" i="1"/>
  <c r="BH525" i="1"/>
  <c r="BH524" i="1"/>
  <c r="BH523" i="1"/>
  <c r="BH522" i="1"/>
  <c r="BH521" i="1"/>
  <c r="BH520" i="1"/>
  <c r="BH519" i="1"/>
  <c r="BH517" i="1"/>
  <c r="BH516" i="1"/>
  <c r="BH515" i="1"/>
  <c r="BH514" i="1"/>
  <c r="BH513" i="1"/>
  <c r="BH512" i="1"/>
  <c r="BH511" i="1"/>
  <c r="BH510" i="1"/>
  <c r="BH509" i="1"/>
  <c r="AB545" i="1"/>
  <c r="Z545" i="1" s="1"/>
  <c r="Y545" i="1" s="1"/>
  <c r="V545" i="1"/>
  <c r="AB544" i="1"/>
  <c r="Z544" i="1" s="1"/>
  <c r="Y544" i="1" s="1"/>
  <c r="V544" i="1"/>
  <c r="AB543" i="1"/>
  <c r="Z543" i="1" s="1"/>
  <c r="Y543" i="1" s="1"/>
  <c r="V543" i="1"/>
  <c r="AB542" i="1"/>
  <c r="Z542" i="1" s="1"/>
  <c r="Y542" i="1" s="1"/>
  <c r="AB541" i="1"/>
  <c r="Z541" i="1" s="1"/>
  <c r="Y541" i="1" s="1"/>
  <c r="V541" i="1"/>
  <c r="AB540" i="1"/>
  <c r="Z540" i="1" s="1"/>
  <c r="Y540" i="1" s="1"/>
  <c r="V540" i="1"/>
  <c r="AB539" i="1"/>
  <c r="Z539" i="1" s="1"/>
  <c r="Y539" i="1" s="1"/>
  <c r="V539" i="1"/>
  <c r="AB538" i="1"/>
  <c r="Z538" i="1" s="1"/>
  <c r="Y538" i="1" s="1"/>
  <c r="V538" i="1"/>
  <c r="AB537" i="1"/>
  <c r="Z537" i="1" s="1"/>
  <c r="Y537" i="1" s="1"/>
  <c r="V537" i="1"/>
  <c r="AB536" i="1"/>
  <c r="Z536" i="1" s="1"/>
  <c r="Y536" i="1" s="1"/>
  <c r="V536" i="1"/>
  <c r="AB535" i="1"/>
  <c r="Z535" i="1" s="1"/>
  <c r="Y535" i="1" s="1"/>
  <c r="V535" i="1"/>
  <c r="AB534" i="1"/>
  <c r="Z534" i="1" s="1"/>
  <c r="Y534" i="1" s="1"/>
  <c r="V534" i="1"/>
  <c r="V533" i="1"/>
  <c r="AG533" i="1" s="1"/>
  <c r="AB533" i="1" s="1"/>
  <c r="Y533" i="1" s="1"/>
  <c r="V532" i="1"/>
  <c r="AG532" i="1" s="1"/>
  <c r="AB532" i="1" s="1"/>
  <c r="Y532" i="1" s="1"/>
  <c r="V531" i="1"/>
  <c r="AG531" i="1" s="1"/>
  <c r="AB531" i="1" s="1"/>
  <c r="Y531" i="1" s="1"/>
  <c r="AB530" i="1"/>
  <c r="Z530" i="1" s="1"/>
  <c r="Y530" i="1" s="1"/>
  <c r="V530" i="1"/>
  <c r="V529" i="1"/>
  <c r="AG529" i="1" s="1"/>
  <c r="AB529" i="1" s="1"/>
  <c r="Y529" i="1" s="1"/>
  <c r="V528" i="1"/>
  <c r="AG528" i="1" s="1"/>
  <c r="AB528" i="1" s="1"/>
  <c r="Y528" i="1" s="1"/>
  <c r="AB527" i="1"/>
  <c r="Z527" i="1" s="1"/>
  <c r="Y527" i="1" s="1"/>
  <c r="V527" i="1"/>
  <c r="AB526" i="1"/>
  <c r="Z526" i="1" s="1"/>
  <c r="Y526" i="1" s="1"/>
  <c r="V526" i="1"/>
  <c r="AB525" i="1"/>
  <c r="Z525" i="1" s="1"/>
  <c r="Y525" i="1" s="1"/>
  <c r="V525" i="1"/>
  <c r="V524" i="1"/>
  <c r="AG524" i="1" s="1"/>
  <c r="AB524" i="1" s="1"/>
  <c r="Y524" i="1" s="1"/>
  <c r="AB523" i="1"/>
  <c r="Z523" i="1" s="1"/>
  <c r="Y523" i="1" s="1"/>
  <c r="V523" i="1"/>
  <c r="AB522" i="1"/>
  <c r="Z522" i="1" s="1"/>
  <c r="Y522" i="1" s="1"/>
  <c r="V522" i="1"/>
  <c r="AB521" i="1"/>
  <c r="Z521" i="1" s="1"/>
  <c r="Y521" i="1" s="1"/>
  <c r="V521" i="1"/>
  <c r="V520" i="1"/>
  <c r="AG520" i="1" s="1"/>
  <c r="AB520" i="1" s="1"/>
  <c r="Y520" i="1" s="1"/>
  <c r="AB519" i="1"/>
  <c r="Z519" i="1" s="1"/>
  <c r="Y519" i="1" s="1"/>
  <c r="V519" i="1"/>
  <c r="AB517" i="1"/>
  <c r="Z517" i="1" s="1"/>
  <c r="Y517" i="1" s="1"/>
  <c r="V517" i="1"/>
  <c r="AB516" i="1"/>
  <c r="Z516" i="1" s="1"/>
  <c r="Y516" i="1" s="1"/>
  <c r="V516" i="1"/>
  <c r="V515" i="1"/>
  <c r="AG515" i="1" s="1"/>
  <c r="AB515" i="1" s="1"/>
  <c r="Y515" i="1" s="1"/>
  <c r="AB514" i="1"/>
  <c r="Z514" i="1" s="1"/>
  <c r="Y514" i="1" s="1"/>
  <c r="V514" i="1"/>
  <c r="AB513" i="1"/>
  <c r="Z513" i="1" s="1"/>
  <c r="Y513" i="1" s="1"/>
  <c r="V513" i="1"/>
  <c r="AB512" i="1"/>
  <c r="Z512" i="1" s="1"/>
  <c r="Y512" i="1" s="1"/>
  <c r="V512" i="1"/>
  <c r="AB511" i="1"/>
  <c r="Z511" i="1" s="1"/>
  <c r="Y511" i="1" s="1"/>
  <c r="V511" i="1"/>
  <c r="AB510" i="1"/>
  <c r="Z510" i="1" s="1"/>
  <c r="Y510" i="1" s="1"/>
  <c r="V510" i="1"/>
  <c r="BH508" i="1"/>
  <c r="BH507" i="1"/>
  <c r="BH506" i="1"/>
  <c r="AB509" i="1"/>
  <c r="Z509" i="1" s="1"/>
  <c r="Y509" i="1" s="1"/>
  <c r="AB508" i="1"/>
  <c r="Z508" i="1" s="1"/>
  <c r="Y508" i="1" s="1"/>
  <c r="AB507" i="1"/>
  <c r="Z507" i="1" s="1"/>
  <c r="Y507" i="1" s="1"/>
  <c r="AB504" i="1"/>
  <c r="Z504" i="1" s="1"/>
  <c r="Y504" i="1" s="1"/>
  <c r="AB503" i="1"/>
  <c r="Z503" i="1" s="1"/>
  <c r="Y503" i="1" s="1"/>
  <c r="AB502" i="1"/>
  <c r="Z502" i="1" s="1"/>
  <c r="Y502" i="1" s="1"/>
  <c r="AB501" i="1"/>
  <c r="Y501" i="1" s="1"/>
  <c r="AB500" i="1"/>
  <c r="Z500" i="1" s="1"/>
  <c r="Y500" i="1" s="1"/>
  <c r="AB498" i="1"/>
  <c r="Z498" i="1" s="1"/>
  <c r="Y498" i="1" s="1"/>
  <c r="AB496" i="1"/>
  <c r="Z496" i="1" s="1"/>
  <c r="Y496" i="1" s="1"/>
  <c r="AB495" i="1"/>
  <c r="Z495" i="1" s="1"/>
  <c r="Y495" i="1" s="1"/>
  <c r="AB494" i="1"/>
  <c r="Z494" i="1" s="1"/>
  <c r="Y494" i="1" s="1"/>
  <c r="AB493" i="1"/>
  <c r="Z493" i="1" s="1"/>
  <c r="Y493" i="1" s="1"/>
  <c r="AB492" i="1"/>
  <c r="Z492" i="1" s="1"/>
  <c r="Y492" i="1" s="1"/>
  <c r="AB491" i="1"/>
  <c r="Z491" i="1" s="1"/>
  <c r="Y491" i="1" s="1"/>
  <c r="AB490" i="1"/>
  <c r="Z490" i="1" s="1"/>
  <c r="Y490" i="1" s="1"/>
  <c r="AB489" i="1"/>
  <c r="Z489" i="1" s="1"/>
  <c r="Y489" i="1" s="1"/>
  <c r="AB488" i="1"/>
  <c r="Z488" i="1" s="1"/>
  <c r="Y488" i="1" s="1"/>
  <c r="AB487" i="1"/>
  <c r="Z487" i="1" s="1"/>
  <c r="Y487" i="1" s="1"/>
  <c r="AB486" i="1"/>
  <c r="Z486" i="1" s="1"/>
  <c r="Y486" i="1" s="1"/>
  <c r="AB484" i="1"/>
  <c r="Z484" i="1" s="1"/>
  <c r="Y484" i="1" s="1"/>
  <c r="AB483" i="1"/>
  <c r="Z483" i="1" s="1"/>
  <c r="Y483" i="1" s="1"/>
  <c r="AB482" i="1"/>
  <c r="Z482" i="1" s="1"/>
  <c r="Y482" i="1" s="1"/>
  <c r="AB481" i="1"/>
  <c r="Z481" i="1" s="1"/>
  <c r="Y481" i="1" s="1"/>
  <c r="AB480" i="1"/>
  <c r="Z480" i="1" s="1"/>
  <c r="Y480" i="1" s="1"/>
  <c r="AB479" i="1"/>
  <c r="Z479" i="1" s="1"/>
  <c r="Y479" i="1" s="1"/>
  <c r="AB478" i="1"/>
  <c r="Z478" i="1" s="1"/>
  <c r="Y478" i="1" s="1"/>
  <c r="AB477" i="1"/>
  <c r="Z477" i="1" s="1"/>
  <c r="Y477" i="1" s="1"/>
  <c r="AB476" i="1"/>
  <c r="Z476" i="1" s="1"/>
  <c r="Y476" i="1" s="1"/>
  <c r="R506" i="1"/>
  <c r="BH479" i="1"/>
  <c r="V479" i="1"/>
  <c r="R467" i="1"/>
  <c r="R468" i="1"/>
  <c r="R469" i="1"/>
  <c r="R470" i="1"/>
  <c r="R471" i="1"/>
  <c r="R472" i="1"/>
  <c r="R473" i="1"/>
  <c r="R474" i="1"/>
  <c r="R475" i="1"/>
  <c r="R476" i="1"/>
  <c r="R477" i="1"/>
  <c r="R478" i="1"/>
  <c r="R479" i="1"/>
  <c r="R480" i="1"/>
  <c r="R481" i="1"/>
  <c r="R482" i="1"/>
  <c r="R484" i="1"/>
  <c r="R485" i="1"/>
  <c r="R486" i="1"/>
  <c r="R487" i="1"/>
  <c r="R488" i="1"/>
  <c r="R489" i="1"/>
  <c r="R490" i="1"/>
  <c r="R491" i="1"/>
  <c r="R492" i="1"/>
  <c r="R493" i="1"/>
  <c r="R494" i="1"/>
  <c r="R495" i="1"/>
  <c r="R496" i="1"/>
  <c r="R497" i="1"/>
  <c r="R498" i="1"/>
  <c r="R499" i="1"/>
  <c r="R500" i="1"/>
  <c r="R501" i="1"/>
  <c r="R502" i="1"/>
  <c r="R503" i="1"/>
  <c r="R504" i="1"/>
  <c r="R505" i="1"/>
  <c r="R507" i="1"/>
  <c r="R508" i="1"/>
  <c r="R509" i="1"/>
  <c r="V509" i="1"/>
  <c r="V508" i="1"/>
  <c r="V507" i="1"/>
  <c r="V506" i="1"/>
  <c r="AG506" i="1" s="1"/>
  <c r="AB506" i="1" s="1"/>
  <c r="Y506" i="1" s="1"/>
  <c r="V505" i="1"/>
  <c r="AG505" i="1" s="1"/>
  <c r="AB505" i="1" s="1"/>
  <c r="Y505" i="1" s="1"/>
  <c r="V504" i="1"/>
  <c r="V503" i="1"/>
  <c r="V502" i="1"/>
  <c r="V471" i="1"/>
  <c r="V472" i="1"/>
  <c r="V473" i="1"/>
  <c r="V474" i="1"/>
  <c r="V475" i="1"/>
  <c r="V476" i="1"/>
  <c r="V477" i="1"/>
  <c r="V478" i="1"/>
  <c r="V480" i="1"/>
  <c r="V481" i="1"/>
  <c r="V482" i="1"/>
  <c r="V483" i="1"/>
  <c r="V484" i="1"/>
  <c r="V485" i="1"/>
  <c r="AG485" i="1" s="1"/>
  <c r="V486" i="1"/>
  <c r="V487" i="1"/>
  <c r="V488" i="1"/>
  <c r="V489" i="1"/>
  <c r="V490" i="1"/>
  <c r="V491" i="1"/>
  <c r="V492" i="1"/>
  <c r="V493" i="1"/>
  <c r="V494" i="1"/>
  <c r="V495" i="1"/>
  <c r="V496" i="1"/>
  <c r="V497" i="1"/>
  <c r="AG497" i="1" s="1"/>
  <c r="V498" i="1"/>
  <c r="V499" i="1"/>
  <c r="AG499" i="1" s="1"/>
  <c r="V500" i="1"/>
  <c r="V501" i="1"/>
  <c r="AB459" i="1"/>
  <c r="Z459" i="1" s="1"/>
  <c r="Y459" i="1" s="1"/>
  <c r="AB460" i="1"/>
  <c r="AA460" i="1" s="1"/>
  <c r="Z460" i="1" s="1"/>
  <c r="Y460" i="1" s="1"/>
  <c r="AB462" i="1"/>
  <c r="Z462" i="1" s="1"/>
  <c r="Y462" i="1" s="1"/>
  <c r="AB463" i="1"/>
  <c r="Z463" i="1" s="1"/>
  <c r="Y463" i="1" s="1"/>
  <c r="AB464" i="1"/>
  <c r="Z464" i="1" s="1"/>
  <c r="Y464" i="1" s="1"/>
  <c r="AB466" i="1"/>
  <c r="Z466" i="1" s="1"/>
  <c r="Y466" i="1" s="1"/>
  <c r="AB467" i="1"/>
  <c r="Z467" i="1" s="1"/>
  <c r="Y467" i="1" s="1"/>
  <c r="AB468" i="1"/>
  <c r="Z468" i="1" s="1"/>
  <c r="Y468" i="1" s="1"/>
  <c r="AB469" i="1"/>
  <c r="Z469" i="1" s="1"/>
  <c r="Y469" i="1" s="1"/>
  <c r="AB470" i="1"/>
  <c r="Z470" i="1" s="1"/>
  <c r="Y470" i="1" s="1"/>
  <c r="AB471" i="1"/>
  <c r="Z471" i="1" s="1"/>
  <c r="Y471" i="1" s="1"/>
  <c r="AB472" i="1"/>
  <c r="Z472" i="1" s="1"/>
  <c r="Y472" i="1" s="1"/>
  <c r="AB473" i="1"/>
  <c r="Z473" i="1" s="1"/>
  <c r="Y473" i="1" s="1"/>
  <c r="AB474" i="1"/>
  <c r="Z474" i="1" s="1"/>
  <c r="Y474" i="1" s="1"/>
  <c r="AB475" i="1"/>
  <c r="Z475" i="1"/>
  <c r="R455" i="1"/>
  <c r="V463" i="1"/>
  <c r="V464" i="1"/>
  <c r="V465" i="1"/>
  <c r="AG465" i="1" s="1"/>
  <c r="AB465" i="1" s="1"/>
  <c r="Y465" i="1" s="1"/>
  <c r="V466" i="1"/>
  <c r="V467" i="1"/>
  <c r="V468" i="1"/>
  <c r="V469" i="1"/>
  <c r="V470" i="1"/>
  <c r="V461" i="1"/>
  <c r="AG461" i="1" s="1"/>
  <c r="AB461" i="1" s="1"/>
  <c r="Y461" i="1" s="1"/>
  <c r="V462" i="1"/>
  <c r="BH460" i="1"/>
  <c r="R459" i="1"/>
  <c r="R452" i="1"/>
  <c r="BH459" i="1"/>
  <c r="BH458" i="1"/>
  <c r="BH457" i="1"/>
  <c r="BH456" i="1"/>
  <c r="BH455" i="1"/>
  <c r="BH454" i="1"/>
  <c r="BH453" i="1"/>
  <c r="BH452" i="1"/>
  <c r="BH451" i="1"/>
  <c r="BH450" i="1"/>
  <c r="V459" i="1"/>
  <c r="AB458" i="1"/>
  <c r="Z458" i="1" s="1"/>
  <c r="Y458" i="1" s="1"/>
  <c r="V458" i="1"/>
  <c r="AB457" i="1"/>
  <c r="Z457" i="1" s="1"/>
  <c r="Y457" i="1" s="1"/>
  <c r="V457" i="1"/>
  <c r="AB456" i="1"/>
  <c r="Z456" i="1" s="1"/>
  <c r="Y456" i="1" s="1"/>
  <c r="V456" i="1"/>
  <c r="AB455" i="1"/>
  <c r="Z455" i="1" s="1"/>
  <c r="Y455" i="1" s="1"/>
  <c r="V455" i="1"/>
  <c r="AB454" i="1"/>
  <c r="Z454" i="1" s="1"/>
  <c r="Y454" i="1" s="1"/>
  <c r="V454" i="1"/>
  <c r="AB453" i="1"/>
  <c r="Z453" i="1" s="1"/>
  <c r="Y453" i="1" s="1"/>
  <c r="V453" i="1"/>
  <c r="AB452" i="1"/>
  <c r="Z452" i="1" s="1"/>
  <c r="Y452" i="1" s="1"/>
  <c r="V452" i="1"/>
  <c r="V451" i="1"/>
  <c r="AG451" i="1" s="1"/>
  <c r="AB451" i="1" s="1"/>
  <c r="Y451" i="1" s="1"/>
  <c r="AB450" i="1"/>
  <c r="Z450" i="1" s="1"/>
  <c r="Y450" i="1" s="1"/>
  <c r="V450" i="1"/>
  <c r="AB449" i="1"/>
  <c r="Z449" i="1" s="1"/>
  <c r="Y449" i="1" s="1"/>
  <c r="BH449" i="1"/>
  <c r="BH448" i="1"/>
  <c r="BH447" i="1"/>
  <c r="BH446" i="1"/>
  <c r="V449" i="1"/>
  <c r="V448" i="1"/>
  <c r="AG448" i="1" s="1"/>
  <c r="AB448" i="1" s="1"/>
  <c r="Y448" i="1" s="1"/>
  <c r="AB447" i="1"/>
  <c r="Z447" i="1" s="1"/>
  <c r="Y447" i="1" s="1"/>
  <c r="V447" i="1"/>
  <c r="AB446" i="1"/>
  <c r="Z446" i="1" s="1"/>
  <c r="Y446" i="1" s="1"/>
  <c r="V446" i="1"/>
  <c r="R445" i="1"/>
  <c r="BH445" i="1"/>
  <c r="BH444" i="1"/>
  <c r="BH443" i="1"/>
  <c r="AB445" i="1"/>
  <c r="Z445" i="1" s="1"/>
  <c r="Y445" i="1" s="1"/>
  <c r="V445" i="1"/>
  <c r="AB444" i="1"/>
  <c r="Z444" i="1" s="1"/>
  <c r="Y444" i="1" s="1"/>
  <c r="V444" i="1"/>
  <c r="AB443" i="1"/>
  <c r="Z443" i="1" s="1"/>
  <c r="Y443" i="1" s="1"/>
  <c r="V443" i="1"/>
  <c r="BH442" i="1"/>
  <c r="AB442" i="1"/>
  <c r="Z442" i="1" s="1"/>
  <c r="Y442" i="1" s="1"/>
  <c r="V442" i="1"/>
  <c r="AB441" i="1"/>
  <c r="Z441" i="1" s="1"/>
  <c r="Y441" i="1" s="1"/>
  <c r="V441" i="1"/>
  <c r="AB440" i="1"/>
  <c r="Z440" i="1" s="1"/>
  <c r="Y440" i="1" s="1"/>
  <c r="V440" i="1"/>
  <c r="AB439" i="1"/>
  <c r="Z439" i="1" s="1"/>
  <c r="Y439" i="1" s="1"/>
  <c r="V439" i="1"/>
  <c r="BH441" i="1"/>
  <c r="BH440" i="1"/>
  <c r="BH439" i="1"/>
  <c r="BH438" i="1"/>
  <c r="BH437" i="1"/>
  <c r="AB438" i="1"/>
  <c r="Z438" i="1" s="1"/>
  <c r="Y438" i="1" s="1"/>
  <c r="V438" i="1"/>
  <c r="AB437" i="1"/>
  <c r="Z437" i="1" s="1"/>
  <c r="Y437" i="1" s="1"/>
  <c r="V437" i="1"/>
  <c r="BH434" i="1"/>
  <c r="BH435" i="1"/>
  <c r="BH436" i="1"/>
  <c r="V434" i="1"/>
  <c r="AB434" i="1"/>
  <c r="Z434" i="1" s="1"/>
  <c r="Y434" i="1" s="1"/>
  <c r="V435" i="1"/>
  <c r="AB435" i="1"/>
  <c r="Z435" i="1" s="1"/>
  <c r="Y435" i="1" s="1"/>
  <c r="V436" i="1"/>
  <c r="AB436" i="1"/>
  <c r="Z436" i="1" s="1"/>
  <c r="Y436" i="1" s="1"/>
  <c r="BH433" i="1"/>
  <c r="BH432" i="1"/>
  <c r="BH431" i="1"/>
  <c r="BH430" i="1"/>
  <c r="BH429" i="1"/>
  <c r="AB433" i="1"/>
  <c r="Z433" i="1" s="1"/>
  <c r="Y433" i="1" s="1"/>
  <c r="V433" i="1"/>
  <c r="AB432" i="1"/>
  <c r="Z432" i="1" s="1"/>
  <c r="Y432" i="1" s="1"/>
  <c r="V432" i="1"/>
  <c r="AB431" i="1"/>
  <c r="Z431" i="1" s="1"/>
  <c r="Y431" i="1" s="1"/>
  <c r="V431" i="1"/>
  <c r="V430" i="1"/>
  <c r="AG430" i="1" s="1"/>
  <c r="AB430" i="1" s="1"/>
  <c r="Y430" i="1" s="1"/>
  <c r="V429" i="1"/>
  <c r="AG429" i="1" s="1"/>
  <c r="AB429" i="1" s="1"/>
  <c r="Y429" i="1" s="1"/>
  <c r="BH428" i="1"/>
  <c r="BH427" i="1"/>
  <c r="R427" i="1"/>
  <c r="Z426" i="1"/>
  <c r="BH425" i="1"/>
  <c r="BH424" i="1"/>
  <c r="BH423" i="1"/>
  <c r="AB428" i="1"/>
  <c r="Z428" i="1" s="1"/>
  <c r="Y428" i="1" s="1"/>
  <c r="V428" i="1"/>
  <c r="AB427" i="1"/>
  <c r="Z427" i="1" s="1"/>
  <c r="Y427" i="1" s="1"/>
  <c r="V427" i="1"/>
  <c r="AB426" i="1"/>
  <c r="Y426" i="1" s="1"/>
  <c r="AB425" i="1"/>
  <c r="Z425" i="1" s="1"/>
  <c r="Y425" i="1" s="1"/>
  <c r="V425" i="1"/>
  <c r="AB424" i="1"/>
  <c r="Z424" i="1" s="1"/>
  <c r="Y424" i="1" s="1"/>
  <c r="V424" i="1"/>
  <c r="AB423" i="1"/>
  <c r="Z423" i="1" s="1"/>
  <c r="Y423" i="1" s="1"/>
  <c r="V423" i="1"/>
  <c r="R423" i="1"/>
  <c r="BH422" i="1"/>
  <c r="AB422" i="1"/>
  <c r="Z422" i="1" s="1"/>
  <c r="Y422" i="1" s="1"/>
  <c r="V422" i="1"/>
  <c r="AB421" i="1"/>
  <c r="Z421" i="1" s="1"/>
  <c r="Y421" i="1" s="1"/>
  <c r="V421" i="1"/>
  <c r="BH421" i="1"/>
  <c r="BH419" i="1"/>
  <c r="AB419" i="1"/>
  <c r="Z419" i="1" s="1"/>
  <c r="Y419" i="1" s="1"/>
  <c r="V419" i="1"/>
  <c r="AB356" i="1"/>
  <c r="Z356" i="1" s="1"/>
  <c r="Y356" i="1" s="1"/>
  <c r="V356" i="1"/>
  <c r="BH356" i="1"/>
  <c r="BH355" i="1"/>
  <c r="V355" i="1"/>
  <c r="AG355" i="1" s="1"/>
  <c r="AB355" i="1" s="1"/>
  <c r="Y355" i="1" s="1"/>
  <c r="R355" i="1"/>
  <c r="BH354" i="1"/>
  <c r="AB354" i="1"/>
  <c r="Z354" i="1" s="1"/>
  <c r="Y354" i="1" s="1"/>
  <c r="V354" i="1"/>
  <c r="R354" i="1"/>
  <c r="R351" i="1"/>
  <c r="BH353" i="1"/>
  <c r="BH352" i="1"/>
  <c r="BH351" i="1"/>
  <c r="AB353" i="1"/>
  <c r="Z353" i="1" s="1"/>
  <c r="Y353" i="1" s="1"/>
  <c r="V353" i="1"/>
  <c r="AB352" i="1"/>
  <c r="Z352" i="1" s="1"/>
  <c r="Y352" i="1" s="1"/>
  <c r="V352" i="1"/>
  <c r="V351" i="1"/>
  <c r="AG351" i="1" s="1"/>
  <c r="BH350" i="1"/>
  <c r="BH349" i="1"/>
  <c r="BH348" i="1"/>
  <c r="BH347" i="1"/>
  <c r="BH346" i="1"/>
  <c r="AB350" i="1"/>
  <c r="Z350" i="1" s="1"/>
  <c r="Y350" i="1" s="1"/>
  <c r="V350" i="1"/>
  <c r="AB349" i="1"/>
  <c r="Z349" i="1" s="1"/>
  <c r="Y349" i="1" s="1"/>
  <c r="V349" i="1"/>
  <c r="V348" i="1"/>
  <c r="AG348" i="1" s="1"/>
  <c r="AB348" i="1" s="1"/>
  <c r="Y348" i="1" s="1"/>
  <c r="AB347" i="1"/>
  <c r="Z347" i="1" s="1"/>
  <c r="Y347" i="1" s="1"/>
  <c r="V347" i="1"/>
  <c r="AB346" i="1"/>
  <c r="Z346" i="1" s="1"/>
  <c r="Y346" i="1" s="1"/>
  <c r="V346" i="1"/>
  <c r="BH345" i="1"/>
  <c r="BH344" i="1"/>
  <c r="BH343" i="1"/>
  <c r="BH342" i="1"/>
  <c r="BH341" i="1"/>
  <c r="BH340" i="1"/>
  <c r="AB345" i="1"/>
  <c r="Z345" i="1" s="1"/>
  <c r="Y345" i="1" s="1"/>
  <c r="V345" i="1"/>
  <c r="AB344" i="1"/>
  <c r="Z344" i="1" s="1"/>
  <c r="Y344" i="1" s="1"/>
  <c r="V344" i="1"/>
  <c r="AB343" i="1"/>
  <c r="Z343" i="1" s="1"/>
  <c r="Y343" i="1" s="1"/>
  <c r="V343" i="1"/>
  <c r="AB342" i="1"/>
  <c r="Z342" i="1" s="1"/>
  <c r="Y342" i="1" s="1"/>
  <c r="V342" i="1"/>
  <c r="AB341" i="1"/>
  <c r="Z341" i="1" s="1"/>
  <c r="Y341" i="1" s="1"/>
  <c r="V341" i="1"/>
  <c r="AB340" i="1"/>
  <c r="V340" i="1"/>
  <c r="AA340" i="1" s="1"/>
  <c r="BH339" i="1"/>
  <c r="AB339" i="1"/>
  <c r="Z339" i="1" s="1"/>
  <c r="Y339" i="1" s="1"/>
  <c r="V339" i="1"/>
  <c r="BH338" i="1"/>
  <c r="BH337" i="1"/>
  <c r="AB338" i="1"/>
  <c r="Z338" i="1" s="1"/>
  <c r="Y338" i="1" s="1"/>
  <c r="V338" i="1"/>
  <c r="AB337" i="1"/>
  <c r="Z337" i="1" s="1"/>
  <c r="Y337" i="1" s="1"/>
  <c r="V337" i="1"/>
  <c r="BH336" i="1"/>
  <c r="BH335" i="1"/>
  <c r="BH334" i="1"/>
  <c r="BH333" i="1"/>
  <c r="AB336" i="1"/>
  <c r="Z336" i="1" s="1"/>
  <c r="Y336" i="1" s="1"/>
  <c r="V336" i="1"/>
  <c r="AB335" i="1"/>
  <c r="Z335" i="1" s="1"/>
  <c r="Y335" i="1" s="1"/>
  <c r="V335" i="1"/>
  <c r="AB334" i="1"/>
  <c r="Z334" i="1" s="1"/>
  <c r="Y334" i="1" s="1"/>
  <c r="V334" i="1"/>
  <c r="V333" i="1"/>
  <c r="AG333" i="1" s="1"/>
  <c r="AB333" i="1" s="1"/>
  <c r="Y333" i="1" s="1"/>
  <c r="BH332" i="1"/>
  <c r="AB332" i="1"/>
  <c r="Z332" i="1" s="1"/>
  <c r="Y332" i="1" s="1"/>
  <c r="V332" i="1"/>
  <c r="BH331" i="1"/>
  <c r="AB331" i="1"/>
  <c r="Z331" i="1" s="1"/>
  <c r="Y331" i="1" s="1"/>
  <c r="V331" i="1"/>
  <c r="BH330" i="1"/>
  <c r="BH329" i="1"/>
  <c r="BH328" i="1"/>
  <c r="BH327" i="1"/>
  <c r="AB330" i="1"/>
  <c r="Z330" i="1" s="1"/>
  <c r="Y330" i="1" s="1"/>
  <c r="V330" i="1"/>
  <c r="AB329" i="1"/>
  <c r="Z329" i="1" s="1"/>
  <c r="Y329" i="1" s="1"/>
  <c r="V329" i="1"/>
  <c r="AB328" i="1"/>
  <c r="Z328" i="1" s="1"/>
  <c r="Y328" i="1" s="1"/>
  <c r="V328" i="1"/>
  <c r="AB327" i="1"/>
  <c r="Z327" i="1" s="1"/>
  <c r="Y327" i="1" s="1"/>
  <c r="V327" i="1"/>
  <c r="AB326" i="1"/>
  <c r="Z326" i="1" s="1"/>
  <c r="Y326" i="1" s="1"/>
  <c r="V326" i="1"/>
  <c r="BH326" i="1"/>
  <c r="BH325" i="1"/>
  <c r="BH324" i="1"/>
  <c r="AB325" i="1"/>
  <c r="Z325" i="1" s="1"/>
  <c r="Y325" i="1" s="1"/>
  <c r="V325" i="1"/>
  <c r="AB324" i="1"/>
  <c r="Z324" i="1" s="1"/>
  <c r="Y324" i="1" s="1"/>
  <c r="V324" i="1"/>
  <c r="R323" i="1"/>
  <c r="R321" i="1"/>
  <c r="BH323" i="1"/>
  <c r="BH322" i="1"/>
  <c r="BH321" i="1"/>
  <c r="BH320" i="1"/>
  <c r="BH319" i="1"/>
  <c r="AB323" i="1"/>
  <c r="Z323" i="1" s="1"/>
  <c r="Y323" i="1" s="1"/>
  <c r="V323" i="1"/>
  <c r="AB322" i="1"/>
  <c r="Z322" i="1" s="1"/>
  <c r="Y322" i="1" s="1"/>
  <c r="V322" i="1"/>
  <c r="AB321" i="1"/>
  <c r="Z321" i="1" s="1"/>
  <c r="Y321" i="1" s="1"/>
  <c r="V321" i="1"/>
  <c r="AB320" i="1"/>
  <c r="Z320" i="1" s="1"/>
  <c r="Y320" i="1" s="1"/>
  <c r="V320" i="1"/>
  <c r="AB319" i="1"/>
  <c r="Z319" i="1" s="1"/>
  <c r="Y319" i="1" s="1"/>
  <c r="V319" i="1"/>
  <c r="R313" i="1"/>
  <c r="R310" i="1"/>
  <c r="BH315" i="1"/>
  <c r="BH314" i="1"/>
  <c r="BH313" i="1"/>
  <c r="BH312" i="1"/>
  <c r="BH311" i="1"/>
  <c r="BH310" i="1"/>
  <c r="BH309" i="1"/>
  <c r="BH308" i="1"/>
  <c r="AB318" i="1"/>
  <c r="V318" i="1"/>
  <c r="AA318" i="1" s="1"/>
  <c r="AB317" i="1"/>
  <c r="Z317" i="1" s="1"/>
  <c r="Y317" i="1" s="1"/>
  <c r="V317" i="1"/>
  <c r="AB316" i="1"/>
  <c r="Z316" i="1" s="1"/>
  <c r="Y316" i="1" s="1"/>
  <c r="V316" i="1"/>
  <c r="AB315" i="1"/>
  <c r="Z315" i="1" s="1"/>
  <c r="Y315" i="1" s="1"/>
  <c r="V315" i="1"/>
  <c r="AB314" i="1"/>
  <c r="Z314" i="1" s="1"/>
  <c r="Y314" i="1" s="1"/>
  <c r="V314" i="1"/>
  <c r="AB313" i="1"/>
  <c r="Z313" i="1" s="1"/>
  <c r="Y313" i="1" s="1"/>
  <c r="V313" i="1"/>
  <c r="AB312" i="1"/>
  <c r="Z312" i="1" s="1"/>
  <c r="Y312" i="1" s="1"/>
  <c r="V312" i="1"/>
  <c r="AB311" i="1"/>
  <c r="Z311" i="1" s="1"/>
  <c r="Y311" i="1" s="1"/>
  <c r="V311" i="1"/>
  <c r="V310" i="1"/>
  <c r="AG310" i="1" s="1"/>
  <c r="AB310" i="1" s="1"/>
  <c r="Y310" i="1" s="1"/>
  <c r="AB309" i="1"/>
  <c r="Z309" i="1" s="1"/>
  <c r="Y309" i="1" s="1"/>
  <c r="V309" i="1"/>
  <c r="AB308" i="1"/>
  <c r="Z308" i="1" s="1"/>
  <c r="Y308" i="1" s="1"/>
  <c r="V308" i="1"/>
  <c r="BH305" i="1"/>
  <c r="AB305" i="1"/>
  <c r="Z305" i="1" s="1"/>
  <c r="Y305" i="1" s="1"/>
  <c r="V305" i="1"/>
  <c r="R305" i="1"/>
  <c r="BH307" i="1"/>
  <c r="AB307" i="1"/>
  <c r="Z307" i="1" s="1"/>
  <c r="Y307" i="1" s="1"/>
  <c r="V307" i="1"/>
  <c r="BH306" i="1"/>
  <c r="AB306" i="1"/>
  <c r="Z306" i="1" s="1"/>
  <c r="Y306" i="1" s="1"/>
  <c r="V306" i="1"/>
  <c r="AB304" i="1"/>
  <c r="Z304" i="1" s="1"/>
  <c r="Y304" i="1" s="1"/>
  <c r="V304" i="1"/>
  <c r="AB303" i="1"/>
  <c r="Z303" i="1" s="1"/>
  <c r="Y303" i="1" s="1"/>
  <c r="V303" i="1"/>
  <c r="R302" i="1"/>
  <c r="BH303" i="1"/>
  <c r="BH302" i="1"/>
  <c r="BH301" i="1"/>
  <c r="BH300" i="1"/>
  <c r="AB302" i="1"/>
  <c r="Z302" i="1" s="1"/>
  <c r="Y302" i="1" s="1"/>
  <c r="V302" i="1"/>
  <c r="V301" i="1"/>
  <c r="AG301" i="1" s="1"/>
  <c r="AB301" i="1" s="1"/>
  <c r="Y301" i="1" s="1"/>
  <c r="AB300" i="1"/>
  <c r="Z300" i="1" s="1"/>
  <c r="Y300" i="1" s="1"/>
  <c r="V300" i="1"/>
  <c r="V299" i="1"/>
  <c r="AB299" i="1"/>
  <c r="Z299" i="1" s="1"/>
  <c r="Y299" i="1" s="1"/>
  <c r="R298" i="1"/>
  <c r="R296" i="1"/>
  <c r="R295" i="1"/>
  <c r="V298" i="1"/>
  <c r="AG298" i="1" s="1"/>
  <c r="AB298" i="1" s="1"/>
  <c r="Y298" i="1" s="1"/>
  <c r="AB297" i="1"/>
  <c r="Z297" i="1" s="1"/>
  <c r="Y297" i="1" s="1"/>
  <c r="V297" i="1"/>
  <c r="AB296" i="1"/>
  <c r="Z296" i="1" s="1"/>
  <c r="Y296" i="1" s="1"/>
  <c r="V296" i="1"/>
  <c r="AB295" i="1"/>
  <c r="Z295" i="1" s="1"/>
  <c r="Y295" i="1" s="1"/>
  <c r="V295" i="1"/>
  <c r="AB294" i="1"/>
  <c r="Z294" i="1" s="1"/>
  <c r="Y294" i="1" s="1"/>
  <c r="V294" i="1"/>
  <c r="AB293" i="1"/>
  <c r="Z293" i="1" s="1"/>
  <c r="Y293" i="1" s="1"/>
  <c r="V293" i="1"/>
  <c r="AB292" i="1"/>
  <c r="Z292" i="1" s="1"/>
  <c r="Y292" i="1" s="1"/>
  <c r="V292" i="1"/>
  <c r="BH299" i="1"/>
  <c r="BH298" i="1"/>
  <c r="BH297" i="1"/>
  <c r="BH296" i="1"/>
  <c r="BH295" i="1"/>
  <c r="BH294" i="1"/>
  <c r="BH293" i="1"/>
  <c r="BH292" i="1"/>
  <c r="BH291" i="1"/>
  <c r="AB291" i="1"/>
  <c r="Z291" i="1" s="1"/>
  <c r="Y291" i="1" s="1"/>
  <c r="V291" i="1"/>
  <c r="BH290" i="1"/>
  <c r="BH289" i="1"/>
  <c r="BH288" i="1"/>
  <c r="BH287" i="1"/>
  <c r="AB290" i="1"/>
  <c r="Z290" i="1" s="1"/>
  <c r="Y290" i="1" s="1"/>
  <c r="V290" i="1"/>
  <c r="AB289" i="1"/>
  <c r="Z289" i="1" s="1"/>
  <c r="Y289" i="1" s="1"/>
  <c r="V289" i="1"/>
  <c r="AB288" i="1"/>
  <c r="Z288" i="1" s="1"/>
  <c r="Y288" i="1" s="1"/>
  <c r="V288" i="1"/>
  <c r="V287" i="1"/>
  <c r="AG287" i="1" s="1"/>
  <c r="AB287" i="1" s="1"/>
  <c r="Y287" i="1" s="1"/>
  <c r="R279" i="1"/>
  <c r="BH280" i="1"/>
  <c r="V280" i="1"/>
  <c r="AG280" i="1" s="1"/>
  <c r="AB280" i="1" s="1"/>
  <c r="Y280" i="1" s="1"/>
  <c r="R280" i="1"/>
  <c r="R283" i="1"/>
  <c r="R281" i="1"/>
  <c r="R278" i="1"/>
  <c r="R275" i="1"/>
  <c r="AB272" i="1"/>
  <c r="Z272" i="1" s="1"/>
  <c r="Y272" i="1" s="1"/>
  <c r="R272" i="1"/>
  <c r="R269" i="1"/>
  <c r="R268" i="1"/>
  <c r="V268" i="1"/>
  <c r="AB268" i="1"/>
  <c r="Z268" i="1" s="1"/>
  <c r="Y268" i="1" s="1"/>
  <c r="BH268" i="1"/>
  <c r="BH285" i="1"/>
  <c r="AB285" i="1"/>
  <c r="Z285" i="1" s="1"/>
  <c r="Y285" i="1" s="1"/>
  <c r="V285" i="1"/>
  <c r="R285" i="1"/>
  <c r="BH284" i="1"/>
  <c r="AB284" i="1"/>
  <c r="Y284" i="1" s="1"/>
  <c r="V284" i="1"/>
  <c r="R284" i="1"/>
  <c r="BH283" i="1"/>
  <c r="AB283" i="1"/>
  <c r="Z283" i="1" s="1"/>
  <c r="Y283" i="1" s="1"/>
  <c r="V283" i="1"/>
  <c r="BH282" i="1"/>
  <c r="AB282" i="1"/>
  <c r="Z282" i="1" s="1"/>
  <c r="Y282" i="1" s="1"/>
  <c r="V282" i="1"/>
  <c r="R282" i="1"/>
  <c r="BH281" i="1"/>
  <c r="V281" i="1"/>
  <c r="AG281" i="1" s="1"/>
  <c r="AB281" i="1" s="1"/>
  <c r="Y281" i="1" s="1"/>
  <c r="BH279" i="1"/>
  <c r="V279" i="1"/>
  <c r="AG279" i="1" s="1"/>
  <c r="AB279" i="1" s="1"/>
  <c r="Y279" i="1" s="1"/>
  <c r="BH278" i="1"/>
  <c r="AB278" i="1"/>
  <c r="Z278" i="1" s="1"/>
  <c r="Y278" i="1" s="1"/>
  <c r="V278" i="1"/>
  <c r="BH277" i="1"/>
  <c r="AB277" i="1"/>
  <c r="Z277" i="1" s="1"/>
  <c r="Y277" i="1" s="1"/>
  <c r="V277" i="1"/>
  <c r="R277" i="1"/>
  <c r="BH276" i="1"/>
  <c r="AB276" i="1"/>
  <c r="Z276" i="1" s="1"/>
  <c r="Y276" i="1" s="1"/>
  <c r="V276" i="1"/>
  <c r="R276" i="1"/>
  <c r="BH275" i="1"/>
  <c r="AB275" i="1"/>
  <c r="Z275" i="1" s="1"/>
  <c r="Y275" i="1" s="1"/>
  <c r="V275" i="1"/>
  <c r="BH274" i="1"/>
  <c r="V274" i="1"/>
  <c r="AG274" i="1" s="1"/>
  <c r="AB274" i="1" s="1"/>
  <c r="Y274" i="1" s="1"/>
  <c r="R274" i="1"/>
  <c r="BH273" i="1"/>
  <c r="V273" i="1"/>
  <c r="AG273" i="1" s="1"/>
  <c r="AB273" i="1" s="1"/>
  <c r="Y273" i="1" s="1"/>
  <c r="R273" i="1"/>
  <c r="BH272" i="1"/>
  <c r="V272" i="1"/>
  <c r="BH271" i="1"/>
  <c r="V271" i="1"/>
  <c r="AG271" i="1" s="1"/>
  <c r="AB271" i="1" s="1"/>
  <c r="Y271" i="1" s="1"/>
  <c r="R271" i="1"/>
  <c r="BH270" i="1"/>
  <c r="V270" i="1"/>
  <c r="AG270" i="1" s="1"/>
  <c r="AB270" i="1" s="1"/>
  <c r="Y270" i="1" s="1"/>
  <c r="R270" i="1"/>
  <c r="BH269" i="1"/>
  <c r="AB269" i="1"/>
  <c r="Z269" i="1" s="1"/>
  <c r="Y269" i="1" s="1"/>
  <c r="V269" i="1"/>
  <c r="BH267" i="1"/>
  <c r="BH266" i="1"/>
  <c r="BH418" i="1"/>
  <c r="AB286" i="1"/>
  <c r="Z286" i="1" s="1"/>
  <c r="Y286" i="1" s="1"/>
  <c r="V286" i="1"/>
  <c r="AB267" i="1"/>
  <c r="Z267" i="1" s="1"/>
  <c r="Y267" i="1" s="1"/>
  <c r="V267" i="1"/>
  <c r="AB266" i="1"/>
  <c r="Z266" i="1" s="1"/>
  <c r="Y266" i="1" s="1"/>
  <c r="V266" i="1"/>
  <c r="AB418" i="1"/>
  <c r="Z418" i="1" s="1"/>
  <c r="Y418" i="1" s="1"/>
  <c r="V418" i="1"/>
  <c r="V265" i="1"/>
  <c r="V264" i="1"/>
  <c r="BH265" i="1"/>
  <c r="AB265" i="1"/>
  <c r="Z265" i="1" s="1"/>
  <c r="Y265" i="1" s="1"/>
  <c r="AB264" i="1"/>
  <c r="Z264" i="1" s="1"/>
  <c r="Y264" i="1" s="1"/>
  <c r="BH263" i="1"/>
  <c r="BH262" i="1"/>
  <c r="BH261" i="1"/>
  <c r="AB263" i="1"/>
  <c r="V263" i="1"/>
  <c r="Z263" i="1" s="1"/>
  <c r="AB262" i="1"/>
  <c r="V262" i="1"/>
  <c r="Z262" i="1" s="1"/>
  <c r="AB261" i="1"/>
  <c r="V261" i="1"/>
  <c r="Z261" i="1" s="1"/>
  <c r="AB260" i="1"/>
  <c r="V260" i="1"/>
  <c r="Z260" i="1" s="1"/>
  <c r="V257" i="1"/>
  <c r="AF257" i="1" s="1"/>
  <c r="AB257" i="1" s="1"/>
  <c r="Y257" i="1" s="1"/>
  <c r="BH259" i="1"/>
  <c r="BH258" i="1"/>
  <c r="BH257" i="1"/>
  <c r="BH256" i="1"/>
  <c r="AB259" i="1"/>
  <c r="V259" i="1"/>
  <c r="Z259" i="1" s="1"/>
  <c r="AB258" i="1"/>
  <c r="V258" i="1"/>
  <c r="Z258" i="1" s="1"/>
  <c r="AB256" i="1"/>
  <c r="V256" i="1"/>
  <c r="Z256" i="1" s="1"/>
  <c r="AB255" i="1"/>
  <c r="V255" i="1"/>
  <c r="Z255" i="1" s="1"/>
  <c r="BH254" i="1"/>
  <c r="AB254" i="1"/>
  <c r="V254" i="1"/>
  <c r="Z254" i="1" s="1"/>
  <c r="BH253" i="1"/>
  <c r="BH252" i="1"/>
  <c r="BH251" i="1"/>
  <c r="BH250" i="1"/>
  <c r="BH249" i="1"/>
  <c r="BH248" i="1"/>
  <c r="BH247" i="1"/>
  <c r="BH246" i="1"/>
  <c r="AB253" i="1"/>
  <c r="V253" i="1"/>
  <c r="Z253" i="1" s="1"/>
  <c r="AB252" i="1"/>
  <c r="V252" i="1"/>
  <c r="Z252" i="1" s="1"/>
  <c r="AB251" i="1"/>
  <c r="V251" i="1"/>
  <c r="Z251" i="1" s="1"/>
  <c r="AB250" i="1"/>
  <c r="V250" i="1"/>
  <c r="Z250" i="1" s="1"/>
  <c r="AB249" i="1"/>
  <c r="V249" i="1"/>
  <c r="Z249" i="1" s="1"/>
  <c r="AB248" i="1"/>
  <c r="V248" i="1"/>
  <c r="Z248" i="1" s="1"/>
  <c r="AB247" i="1"/>
  <c r="V247" i="1"/>
  <c r="Z247" i="1" s="1"/>
  <c r="AB246" i="1"/>
  <c r="V246" i="1"/>
  <c r="Z246" i="1" s="1"/>
  <c r="AB245" i="1"/>
  <c r="R244" i="1"/>
  <c r="V240" i="1"/>
  <c r="AF240" i="1" s="1"/>
  <c r="AB240" i="1" s="1"/>
  <c r="Y240" i="1" s="1"/>
  <c r="R239" i="1"/>
  <c r="R238" i="1"/>
  <c r="BH245" i="1"/>
  <c r="BH244" i="1"/>
  <c r="BH243" i="1"/>
  <c r="BH242" i="1"/>
  <c r="BH241" i="1"/>
  <c r="BH240" i="1"/>
  <c r="BH239" i="1"/>
  <c r="BH238" i="1"/>
  <c r="BH237" i="1"/>
  <c r="BH236" i="1"/>
  <c r="V245" i="1"/>
  <c r="Z245" i="1" s="1"/>
  <c r="V244" i="1"/>
  <c r="AF244" i="1" s="1"/>
  <c r="AB244" i="1" s="1"/>
  <c r="Y244" i="1" s="1"/>
  <c r="AB243" i="1"/>
  <c r="V243" i="1"/>
  <c r="Z243" i="1" s="1"/>
  <c r="V242" i="1"/>
  <c r="AF242" i="1" s="1"/>
  <c r="AB242" i="1" s="1"/>
  <c r="Y242" i="1" s="1"/>
  <c r="AB241" i="1"/>
  <c r="V241" i="1"/>
  <c r="Z241" i="1" s="1"/>
  <c r="V239" i="1"/>
  <c r="AF239" i="1" s="1"/>
  <c r="AB239" i="1" s="1"/>
  <c r="Y239" i="1" s="1"/>
  <c r="V238" i="1"/>
  <c r="AF238" i="1" s="1"/>
  <c r="AB238" i="1" s="1"/>
  <c r="Y238" i="1" s="1"/>
  <c r="V237" i="1"/>
  <c r="BH235" i="1"/>
  <c r="BH234" i="1"/>
  <c r="BH233" i="1"/>
  <c r="BH232" i="1"/>
  <c r="BH231" i="1"/>
  <c r="BH230" i="1"/>
  <c r="BH229" i="1"/>
  <c r="BH228" i="1"/>
  <c r="BH227" i="1"/>
  <c r="BH226" i="1"/>
  <c r="AB236" i="1"/>
  <c r="V236" i="1"/>
  <c r="Z236" i="1" s="1"/>
  <c r="AB235" i="1"/>
  <c r="V235" i="1"/>
  <c r="Z235" i="1" s="1"/>
  <c r="AB234" i="1"/>
  <c r="V234" i="1"/>
  <c r="Z234" i="1" s="1"/>
  <c r="AB233" i="1"/>
  <c r="V233" i="1"/>
  <c r="Z233" i="1" s="1"/>
  <c r="AB232" i="1"/>
  <c r="V232" i="1"/>
  <c r="Z232" i="1" s="1"/>
  <c r="AB231" i="1"/>
  <c r="V231" i="1"/>
  <c r="Z231" i="1" s="1"/>
  <c r="AB230" i="1"/>
  <c r="V230" i="1"/>
  <c r="Z230" i="1" s="1"/>
  <c r="AB229" i="1"/>
  <c r="V229" i="1"/>
  <c r="Z229" i="1" s="1"/>
  <c r="AB228" i="1"/>
  <c r="V228" i="1"/>
  <c r="Z228" i="1" s="1"/>
  <c r="AB227" i="1"/>
  <c r="V227" i="1"/>
  <c r="Z227" i="1" s="1"/>
  <c r="AB226" i="1"/>
  <c r="V226" i="1"/>
  <c r="Z226" i="1" s="1"/>
  <c r="BH225" i="1"/>
  <c r="BH224" i="1"/>
  <c r="AB225" i="1"/>
  <c r="V225" i="1"/>
  <c r="Z225" i="1" s="1"/>
  <c r="AB224" i="1"/>
  <c r="V224" i="1"/>
  <c r="Z224" i="1" s="1"/>
  <c r="BH223" i="1"/>
  <c r="BH222" i="1"/>
  <c r="BH221" i="1"/>
  <c r="BH220" i="1"/>
  <c r="BH219" i="1"/>
  <c r="BH218" i="1"/>
  <c r="AB223" i="1"/>
  <c r="V223" i="1"/>
  <c r="Z223" i="1" s="1"/>
  <c r="AB222" i="1"/>
  <c r="V222" i="1"/>
  <c r="Z222" i="1" s="1"/>
  <c r="AB221" i="1"/>
  <c r="V221" i="1"/>
  <c r="Z221" i="1" s="1"/>
  <c r="AB220" i="1"/>
  <c r="V220" i="1"/>
  <c r="Z220" i="1" s="1"/>
  <c r="AB219" i="1"/>
  <c r="V219" i="1"/>
  <c r="Z219" i="1" s="1"/>
  <c r="AB218" i="1"/>
  <c r="V218" i="1"/>
  <c r="Z218" i="1" s="1"/>
  <c r="BH217" i="1"/>
  <c r="AB217" i="1"/>
  <c r="V217" i="1"/>
  <c r="Z217" i="1" s="1"/>
  <c r="BH216" i="1"/>
  <c r="BH215" i="1"/>
  <c r="BH214" i="1"/>
  <c r="BH213" i="1"/>
  <c r="BH212" i="1"/>
  <c r="BH211" i="1"/>
  <c r="BH210" i="1"/>
  <c r="AB216" i="1"/>
  <c r="V216" i="1"/>
  <c r="Z216" i="1" s="1"/>
  <c r="AB215" i="1"/>
  <c r="V215" i="1"/>
  <c r="Z215" i="1" s="1"/>
  <c r="AB214" i="1"/>
  <c r="V214" i="1"/>
  <c r="Z214" i="1" s="1"/>
  <c r="AB213" i="1"/>
  <c r="V213" i="1"/>
  <c r="Z213" i="1" s="1"/>
  <c r="AB212" i="1"/>
  <c r="V212" i="1"/>
  <c r="Z212" i="1" s="1"/>
  <c r="AB211" i="1"/>
  <c r="V211" i="1"/>
  <c r="Z211" i="1" s="1"/>
  <c r="AB210" i="1"/>
  <c r="V210" i="1"/>
  <c r="Z210" i="1" s="1"/>
  <c r="BH209" i="1"/>
  <c r="AB209" i="1"/>
  <c r="V209" i="1"/>
  <c r="Z209" i="1" s="1"/>
  <c r="BH207" i="1"/>
  <c r="BH206" i="1"/>
  <c r="BH205" i="1"/>
  <c r="BH204" i="1"/>
  <c r="AB208" i="1"/>
  <c r="V208" i="1"/>
  <c r="Z208" i="1" s="1"/>
  <c r="AB207" i="1"/>
  <c r="V207" i="1"/>
  <c r="Z207" i="1" s="1"/>
  <c r="AB206" i="1"/>
  <c r="V206" i="1"/>
  <c r="Z206" i="1" s="1"/>
  <c r="AB205" i="1"/>
  <c r="V205" i="1"/>
  <c r="Z205" i="1" s="1"/>
  <c r="AB204" i="1"/>
  <c r="V204" i="1"/>
  <c r="Z204" i="1" s="1"/>
  <c r="AB203" i="1"/>
  <c r="V203" i="1"/>
  <c r="Z203" i="1" s="1"/>
  <c r="BH203" i="1"/>
  <c r="BH202" i="1"/>
  <c r="AB202" i="1"/>
  <c r="V202" i="1"/>
  <c r="Z202" i="1" s="1"/>
  <c r="BH200" i="1"/>
  <c r="BH199" i="1"/>
  <c r="BH198" i="1"/>
  <c r="AB201" i="1"/>
  <c r="V201" i="1"/>
  <c r="Z201" i="1" s="1"/>
  <c r="AB200" i="1"/>
  <c r="V200" i="1"/>
  <c r="Z200" i="1" s="1"/>
  <c r="AB199" i="1"/>
  <c r="V199" i="1"/>
  <c r="AB198" i="1"/>
  <c r="V198" i="1"/>
  <c r="Z198" i="1" s="1"/>
  <c r="R195" i="1"/>
  <c r="BH193" i="1"/>
  <c r="BH194" i="1"/>
  <c r="BH195" i="1"/>
  <c r="BH196" i="1"/>
  <c r="BH197" i="1"/>
  <c r="V194" i="1"/>
  <c r="Z194" i="1" s="1"/>
  <c r="AB194" i="1"/>
  <c r="V195" i="1"/>
  <c r="Z195" i="1" s="1"/>
  <c r="AB195" i="1"/>
  <c r="V196" i="1"/>
  <c r="Z196" i="1" s="1"/>
  <c r="AB196" i="1"/>
  <c r="V197" i="1"/>
  <c r="Z197" i="1" s="1"/>
  <c r="AB197" i="1"/>
  <c r="V193" i="1"/>
  <c r="Z193" i="1" s="1"/>
  <c r="AB193" i="1"/>
  <c r="V192" i="1"/>
  <c r="AE192" i="1" s="1"/>
  <c r="AB192" i="1" s="1"/>
  <c r="Y192" i="1" s="1"/>
  <c r="AB191" i="1"/>
  <c r="V191" i="1"/>
  <c r="Z191" i="1" s="1"/>
  <c r="R191" i="1"/>
  <c r="AB190" i="1"/>
  <c r="V190" i="1"/>
  <c r="Z190" i="1" s="1"/>
  <c r="BH192" i="1"/>
  <c r="BH191" i="1"/>
  <c r="BH190" i="1"/>
  <c r="BH189" i="1"/>
  <c r="R189" i="1"/>
  <c r="R188" i="1"/>
  <c r="BH188" i="1"/>
  <c r="BH187" i="1"/>
  <c r="BH186" i="1"/>
  <c r="BH185" i="1"/>
  <c r="BH184" i="1"/>
  <c r="BH183" i="1"/>
  <c r="AB189" i="1"/>
  <c r="V189" i="1"/>
  <c r="Z189" i="1" s="1"/>
  <c r="AB188" i="1"/>
  <c r="V188" i="1"/>
  <c r="Z188" i="1" s="1"/>
  <c r="AB187" i="1"/>
  <c r="V187" i="1"/>
  <c r="Z187" i="1" s="1"/>
  <c r="AB186" i="1"/>
  <c r="V186" i="1"/>
  <c r="Z186" i="1" s="1"/>
  <c r="AB185" i="1"/>
  <c r="V185" i="1"/>
  <c r="Z185" i="1" s="1"/>
  <c r="AB184" i="1"/>
  <c r="V184" i="1"/>
  <c r="Z184" i="1" s="1"/>
  <c r="AB183" i="1"/>
  <c r="V183" i="1"/>
  <c r="Z183" i="1" s="1"/>
  <c r="BH182" i="1"/>
  <c r="AB182" i="1"/>
  <c r="V182" i="1"/>
  <c r="Z182" i="1" s="1"/>
  <c r="BH181" i="1"/>
  <c r="AB181" i="1"/>
  <c r="V181" i="1"/>
  <c r="Z181" i="1" s="1"/>
  <c r="R181" i="1"/>
  <c r="BH178" i="1"/>
  <c r="BH179" i="1"/>
  <c r="BH180" i="1"/>
  <c r="V178" i="1"/>
  <c r="Z178" i="1" s="1"/>
  <c r="AB178" i="1"/>
  <c r="V179" i="1"/>
  <c r="Z179" i="1" s="1"/>
  <c r="AB179" i="1"/>
  <c r="V180" i="1"/>
  <c r="Z180" i="1" s="1"/>
  <c r="AB180" i="1"/>
  <c r="BH177" i="1"/>
  <c r="AB177" i="1"/>
  <c r="V177" i="1"/>
  <c r="Z177" i="1" s="1"/>
  <c r="AB176" i="1"/>
  <c r="V176" i="1"/>
  <c r="Z176" i="1" s="1"/>
  <c r="AB175" i="1"/>
  <c r="V175" i="1"/>
  <c r="Z175" i="1" s="1"/>
  <c r="AB174" i="1"/>
  <c r="V174" i="1"/>
  <c r="Z174" i="1" s="1"/>
  <c r="AB173" i="1"/>
  <c r="V173" i="1"/>
  <c r="Z173" i="1" s="1"/>
  <c r="BH176" i="1"/>
  <c r="BH175" i="1"/>
  <c r="BH174" i="1"/>
  <c r="BH173" i="1"/>
  <c r="AB172" i="1"/>
  <c r="V172" i="1"/>
  <c r="Z172" i="1" s="1"/>
  <c r="AB171" i="1"/>
  <c r="V171" i="1"/>
  <c r="Z171" i="1" s="1"/>
  <c r="BH172" i="1"/>
  <c r="BH171" i="1"/>
  <c r="AB170" i="1"/>
  <c r="V170" i="1"/>
  <c r="Z170" i="1" s="1"/>
  <c r="AB169" i="1"/>
  <c r="V169" i="1"/>
  <c r="Z169" i="1" s="1"/>
  <c r="AB168" i="1"/>
  <c r="V168" i="1"/>
  <c r="Z168" i="1" s="1"/>
  <c r="AB167" i="1"/>
  <c r="V167" i="1"/>
  <c r="Z167" i="1" s="1"/>
  <c r="AB166" i="1"/>
  <c r="V166" i="1"/>
  <c r="Z166" i="1" s="1"/>
  <c r="AB165" i="1"/>
  <c r="V165" i="1"/>
  <c r="Z165" i="1" s="1"/>
  <c r="BH170" i="1"/>
  <c r="BH169" i="1"/>
  <c r="BH168" i="1"/>
  <c r="BH167" i="1"/>
  <c r="BH166" i="1"/>
  <c r="BH165" i="1"/>
  <c r="BH164" i="1"/>
  <c r="AB164" i="1"/>
  <c r="V164" i="1"/>
  <c r="Z164" i="1" s="1"/>
  <c r="BH163" i="1"/>
  <c r="V163" i="1"/>
  <c r="AG163" i="1" s="1"/>
  <c r="AB163" i="1" s="1"/>
  <c r="Y163" i="1" s="1"/>
  <c r="BH162" i="1"/>
  <c r="BH161" i="1"/>
  <c r="AB162" i="1"/>
  <c r="V162" i="1"/>
  <c r="Z162" i="1" s="1"/>
  <c r="AB161" i="1"/>
  <c r="V161" i="1"/>
  <c r="Z161" i="1" s="1"/>
  <c r="R160" i="1"/>
  <c r="BH160" i="1"/>
  <c r="BH159" i="1"/>
  <c r="AB160" i="1"/>
  <c r="V160" i="1"/>
  <c r="Z160" i="1" s="1"/>
  <c r="AB159" i="1"/>
  <c r="V159" i="1"/>
  <c r="Z159" i="1" s="1"/>
  <c r="BH158" i="1"/>
  <c r="BH157" i="1"/>
  <c r="AB158" i="1"/>
  <c r="V158" i="1"/>
  <c r="Z158" i="1" s="1"/>
  <c r="V157" i="1"/>
  <c r="AF157" i="1" s="1"/>
  <c r="AB157" i="1" s="1"/>
  <c r="Y157" i="1" s="1"/>
  <c r="AB156" i="1"/>
  <c r="V156" i="1"/>
  <c r="Z156" i="1" s="1"/>
  <c r="AB155" i="1"/>
  <c r="V155" i="1"/>
  <c r="Z155" i="1" s="1"/>
  <c r="AB154" i="1"/>
  <c r="V154" i="1"/>
  <c r="Z154" i="1" s="1"/>
  <c r="AB153" i="1"/>
  <c r="V153" i="1"/>
  <c r="Z153" i="1" s="1"/>
  <c r="BH156" i="1"/>
  <c r="BH155" i="1"/>
  <c r="BH154" i="1"/>
  <c r="BH153" i="1"/>
  <c r="BH152" i="1"/>
  <c r="AB152" i="1"/>
  <c r="V152" i="1"/>
  <c r="Z152" i="1" s="1"/>
  <c r="BH151" i="1"/>
  <c r="BH150" i="1"/>
  <c r="BH149" i="1"/>
  <c r="AB151" i="1"/>
  <c r="V151" i="1"/>
  <c r="Z151" i="1" s="1"/>
  <c r="AB150" i="1"/>
  <c r="V150" i="1"/>
  <c r="Z150" i="1" s="1"/>
  <c r="AB149" i="1"/>
  <c r="V149" i="1"/>
  <c r="Z149" i="1" s="1"/>
  <c r="AB148" i="1"/>
  <c r="V148" i="1"/>
  <c r="Z148" i="1" s="1"/>
  <c r="R148" i="1"/>
  <c r="BH147" i="1"/>
  <c r="AB147" i="1"/>
  <c r="V147" i="1"/>
  <c r="Z147" i="1" s="1"/>
  <c r="BH146" i="1"/>
  <c r="AB146" i="1"/>
  <c r="V146" i="1"/>
  <c r="Z146" i="1" s="1"/>
  <c r="AB145" i="1"/>
  <c r="V145" i="1"/>
  <c r="Z145" i="1" s="1"/>
  <c r="BH145" i="1"/>
  <c r="V140" i="1"/>
  <c r="Z140" i="1" s="1"/>
  <c r="V144" i="1"/>
  <c r="Z144" i="1" s="1"/>
  <c r="AB144" i="1"/>
  <c r="BH144" i="1"/>
  <c r="V143" i="1"/>
  <c r="AF143" i="1" s="1"/>
  <c r="AB143" i="1" s="1"/>
  <c r="Y143" i="1" s="1"/>
  <c r="R142" i="1"/>
  <c r="BH142" i="1"/>
  <c r="BH141" i="1"/>
  <c r="AB142" i="1"/>
  <c r="V142" i="1"/>
  <c r="Z142" i="1" s="1"/>
  <c r="AB141" i="1"/>
  <c r="V141" i="1"/>
  <c r="Z141" i="1" s="1"/>
  <c r="BH140" i="1"/>
  <c r="BH139" i="1"/>
  <c r="BH138" i="1"/>
  <c r="BH137" i="1"/>
  <c r="AB140" i="1"/>
  <c r="AB139" i="1"/>
  <c r="V139" i="1"/>
  <c r="Z139" i="1" s="1"/>
  <c r="AB138" i="1"/>
  <c r="V138" i="1"/>
  <c r="Z138" i="1" s="1"/>
  <c r="AB137" i="1"/>
  <c r="V137" i="1"/>
  <c r="Z137" i="1" s="1"/>
  <c r="BH135" i="1"/>
  <c r="AB135" i="1"/>
  <c r="V135" i="1"/>
  <c r="Z135" i="1" s="1"/>
  <c r="R135" i="1"/>
  <c r="R136" i="1"/>
  <c r="V136" i="1"/>
  <c r="Z136" i="1" s="1"/>
  <c r="AB136" i="1"/>
  <c r="BH136" i="1"/>
  <c r="AB134" i="1"/>
  <c r="V134" i="1"/>
  <c r="Z134" i="1" s="1"/>
  <c r="AB133" i="1"/>
  <c r="V133" i="1"/>
  <c r="Z133" i="1" s="1"/>
  <c r="V132" i="1"/>
  <c r="AF132" i="1" s="1"/>
  <c r="AB132" i="1" s="1"/>
  <c r="Y132" i="1" s="1"/>
  <c r="BH131" i="1"/>
  <c r="BH130" i="1"/>
  <c r="BH129" i="1"/>
  <c r="AB131" i="1"/>
  <c r="V131" i="1"/>
  <c r="Z131" i="1" s="1"/>
  <c r="AB130" i="1"/>
  <c r="V130" i="1"/>
  <c r="Z130" i="1" s="1"/>
  <c r="AB129" i="1"/>
  <c r="V129" i="1"/>
  <c r="Z129" i="1" s="1"/>
  <c r="AB128" i="1"/>
  <c r="V128" i="1"/>
  <c r="Z128" i="1" s="1"/>
  <c r="AB127" i="1"/>
  <c r="V127" i="1"/>
  <c r="Z127" i="1" s="1"/>
  <c r="AB126" i="1"/>
  <c r="V126" i="1"/>
  <c r="Z126" i="1" s="1"/>
  <c r="AB125" i="1"/>
  <c r="V125" i="1"/>
  <c r="Z125" i="1" s="1"/>
  <c r="AB124" i="1"/>
  <c r="V124" i="1"/>
  <c r="Z124" i="1" s="1"/>
  <c r="V123" i="1"/>
  <c r="AF123" i="1" s="1"/>
  <c r="AB123" i="1" s="1"/>
  <c r="Y123" i="1" s="1"/>
  <c r="AB122" i="1"/>
  <c r="V122" i="1"/>
  <c r="Z122" i="1" s="1"/>
  <c r="AB121" i="1"/>
  <c r="V121" i="1"/>
  <c r="Z121" i="1" s="1"/>
  <c r="BH2" i="1"/>
  <c r="BH119" i="1"/>
  <c r="BH118" i="1"/>
  <c r="BH117" i="1"/>
  <c r="AB120" i="1"/>
  <c r="V120" i="1"/>
  <c r="Z120" i="1" s="1"/>
  <c r="AB119" i="1"/>
  <c r="V119" i="1"/>
  <c r="Z119" i="1" s="1"/>
  <c r="AB118" i="1"/>
  <c r="V118" i="1"/>
  <c r="Z118" i="1" s="1"/>
  <c r="AB117" i="1"/>
  <c r="V117" i="1"/>
  <c r="Z117" i="1" s="1"/>
  <c r="AB116" i="1"/>
  <c r="V116" i="1"/>
  <c r="Z116" i="1" s="1"/>
  <c r="AB115" i="1"/>
  <c r="V115" i="1"/>
  <c r="Z115" i="1" s="1"/>
  <c r="BH116" i="1"/>
  <c r="BH115" i="1"/>
  <c r="BH114" i="1"/>
  <c r="V114" i="1"/>
  <c r="AE114" i="1" s="1"/>
  <c r="AB114" i="1" s="1"/>
  <c r="Y114" i="1" s="1"/>
  <c r="BH113" i="1"/>
  <c r="V113" i="1"/>
  <c r="V87" i="1"/>
  <c r="Z87" i="1" s="1"/>
  <c r="BH87" i="1"/>
  <c r="AB87" i="1"/>
  <c r="R87" i="1"/>
  <c r="AB112" i="1"/>
  <c r="V112" i="1"/>
  <c r="Z112" i="1" s="1"/>
  <c r="AB111" i="1"/>
  <c r="V111" i="1"/>
  <c r="Z111" i="1" s="1"/>
  <c r="AB110" i="1"/>
  <c r="V110" i="1"/>
  <c r="Z110" i="1" s="1"/>
  <c r="AB109" i="1"/>
  <c r="V109" i="1"/>
  <c r="Z109" i="1" s="1"/>
  <c r="AB108" i="1"/>
  <c r="V108" i="1"/>
  <c r="Z108" i="1" s="1"/>
  <c r="V107" i="1"/>
  <c r="R104" i="1"/>
  <c r="AB106" i="1"/>
  <c r="V106" i="1"/>
  <c r="Z106" i="1" s="1"/>
  <c r="AB105" i="1"/>
  <c r="V105" i="1"/>
  <c r="Z105" i="1" s="1"/>
  <c r="AB104" i="1"/>
  <c r="V104" i="1"/>
  <c r="Z104" i="1" s="1"/>
  <c r="AB103" i="1"/>
  <c r="V103" i="1"/>
  <c r="Z103" i="1" s="1"/>
  <c r="BH103" i="1"/>
  <c r="R102" i="1"/>
  <c r="R100" i="1"/>
  <c r="BH101" i="1"/>
  <c r="BH100" i="1"/>
  <c r="BH99" i="1"/>
  <c r="BH98" i="1"/>
  <c r="BH97" i="1"/>
  <c r="BH96" i="1"/>
  <c r="BH95" i="1"/>
  <c r="AB102" i="1"/>
  <c r="V102" i="1"/>
  <c r="Z102" i="1" s="1"/>
  <c r="AB101" i="1"/>
  <c r="V101" i="1"/>
  <c r="Z101" i="1" s="1"/>
  <c r="AB100" i="1"/>
  <c r="V100" i="1"/>
  <c r="Z100" i="1" s="1"/>
  <c r="AB99" i="1"/>
  <c r="V99" i="1"/>
  <c r="Z99" i="1" s="1"/>
  <c r="AB98" i="1"/>
  <c r="V98" i="1"/>
  <c r="Z98" i="1" s="1"/>
  <c r="AB97" i="1"/>
  <c r="V97" i="1"/>
  <c r="Z97" i="1" s="1"/>
  <c r="AB96" i="1"/>
  <c r="V96" i="1"/>
  <c r="Z96" i="1" s="1"/>
  <c r="AB95" i="1"/>
  <c r="V95" i="1"/>
  <c r="Z95" i="1" s="1"/>
  <c r="AB94" i="1"/>
  <c r="V94" i="1"/>
  <c r="Z94" i="1" s="1"/>
  <c r="AB93" i="1"/>
  <c r="V93" i="1"/>
  <c r="Z93" i="1" s="1"/>
  <c r="AB92" i="1"/>
  <c r="V92" i="1"/>
  <c r="Z92" i="1" s="1"/>
  <c r="AB91" i="1"/>
  <c r="V91" i="1"/>
  <c r="Z91" i="1" s="1"/>
  <c r="AB90" i="1"/>
  <c r="V90" i="1"/>
  <c r="Z90" i="1" s="1"/>
  <c r="AB89" i="1"/>
  <c r="V89" i="1"/>
  <c r="Z89" i="1" s="1"/>
  <c r="V80" i="1"/>
  <c r="Z80" i="1" s="1"/>
  <c r="AB88" i="1"/>
  <c r="Z88" i="1"/>
  <c r="AB86" i="1"/>
  <c r="V86" i="1"/>
  <c r="Z86" i="1" s="1"/>
  <c r="AB85" i="1"/>
  <c r="AB84" i="1"/>
  <c r="AB83" i="1"/>
  <c r="AB82" i="1"/>
  <c r="AB81" i="1"/>
  <c r="AB80" i="1"/>
  <c r="V85" i="1"/>
  <c r="Z85" i="1" s="1"/>
  <c r="V84" i="1"/>
  <c r="Z84" i="1" s="1"/>
  <c r="V83" i="1"/>
  <c r="Z83" i="1" s="1"/>
  <c r="V82" i="1"/>
  <c r="Z82" i="1" s="1"/>
  <c r="V81" i="1"/>
  <c r="Z81" i="1" s="1"/>
  <c r="AB79" i="1"/>
  <c r="Z79" i="1"/>
  <c r="AB78" i="1"/>
  <c r="Z78" i="1"/>
  <c r="AB77" i="1"/>
  <c r="Z77" i="1"/>
  <c r="AB416" i="1"/>
  <c r="Y416" i="1" s="1"/>
  <c r="V416" i="1"/>
  <c r="R416" i="1"/>
  <c r="BH414" i="1"/>
  <c r="AB415" i="1"/>
  <c r="V415" i="1"/>
  <c r="Z415" i="1" s="1"/>
  <c r="AB414" i="1"/>
  <c r="V414" i="1"/>
  <c r="Z414" i="1" s="1"/>
  <c r="R415" i="1"/>
  <c r="R414" i="1"/>
  <c r="BH413" i="1"/>
  <c r="BH412" i="1"/>
  <c r="AB413" i="1"/>
  <c r="V413" i="1"/>
  <c r="Z413" i="1" s="1"/>
  <c r="AB412" i="1"/>
  <c r="V412" i="1"/>
  <c r="Z412" i="1" s="1"/>
  <c r="R413" i="1"/>
  <c r="R412" i="1"/>
  <c r="BH411" i="1"/>
  <c r="R411" i="1"/>
  <c r="BH410" i="1"/>
  <c r="BH409" i="1"/>
  <c r="BH408" i="1"/>
  <c r="AB411" i="1"/>
  <c r="V411" i="1"/>
  <c r="Z411" i="1" s="1"/>
  <c r="AB410" i="1"/>
  <c r="V410" i="1"/>
  <c r="Z410" i="1" s="1"/>
  <c r="AB409" i="1"/>
  <c r="V409" i="1"/>
  <c r="Z409" i="1" s="1"/>
  <c r="AB408" i="1"/>
  <c r="V408" i="1"/>
  <c r="Z408" i="1" s="1"/>
  <c r="R410" i="1"/>
  <c r="R409" i="1"/>
  <c r="R408" i="1"/>
  <c r="BH416" i="1"/>
  <c r="BH415" i="1"/>
  <c r="BH407" i="1"/>
  <c r="AB407" i="1"/>
  <c r="V407" i="1"/>
  <c r="Z407" i="1" s="1"/>
  <c r="R407" i="1"/>
  <c r="BH405" i="1"/>
  <c r="AB405" i="1"/>
  <c r="V405" i="1"/>
  <c r="Z405" i="1" s="1"/>
  <c r="R405" i="1"/>
  <c r="R404" i="1"/>
  <c r="R402" i="1"/>
  <c r="R400" i="1"/>
  <c r="R397" i="1"/>
  <c r="BH406" i="1"/>
  <c r="BH404" i="1"/>
  <c r="BH403" i="1"/>
  <c r="BH402" i="1"/>
  <c r="BH401" i="1"/>
  <c r="BH400" i="1"/>
  <c r="BH399" i="1"/>
  <c r="BH398" i="1"/>
  <c r="BH397" i="1"/>
  <c r="BH396" i="1"/>
  <c r="R406" i="1"/>
  <c r="R403" i="1"/>
  <c r="R401" i="1"/>
  <c r="R399" i="1"/>
  <c r="R398" i="1"/>
  <c r="R396" i="1"/>
  <c r="AB406" i="1"/>
  <c r="V406" i="1"/>
  <c r="Z406" i="1" s="1"/>
  <c r="AB404" i="1"/>
  <c r="V404" i="1"/>
  <c r="Z404" i="1" s="1"/>
  <c r="AB403" i="1"/>
  <c r="V403" i="1"/>
  <c r="Z403" i="1" s="1"/>
  <c r="AB402" i="1"/>
  <c r="V402" i="1"/>
  <c r="Z402" i="1" s="1"/>
  <c r="AB401" i="1"/>
  <c r="V401" i="1"/>
  <c r="Z401" i="1" s="1"/>
  <c r="AB400" i="1"/>
  <c r="V400" i="1"/>
  <c r="Z400" i="1" s="1"/>
  <c r="AB399" i="1"/>
  <c r="V399" i="1"/>
  <c r="Z399" i="1" s="1"/>
  <c r="AB398" i="1"/>
  <c r="V398" i="1"/>
  <c r="Z398" i="1" s="1"/>
  <c r="AB397" i="1"/>
  <c r="V397" i="1"/>
  <c r="Z397" i="1" s="1"/>
  <c r="AB396" i="1"/>
  <c r="V396" i="1"/>
  <c r="Z396" i="1" s="1"/>
  <c r="AB417" i="1"/>
  <c r="V417" i="1"/>
  <c r="AB395" i="1"/>
  <c r="V395" i="1"/>
  <c r="Z395" i="1" s="1"/>
  <c r="AB394" i="1"/>
  <c r="V394" i="1"/>
  <c r="Z394" i="1" s="1"/>
  <c r="AB393" i="1"/>
  <c r="V393" i="1"/>
  <c r="Z393" i="1" s="1"/>
  <c r="V392" i="1"/>
  <c r="AB392" i="1"/>
  <c r="Y392" i="1" s="1"/>
  <c r="AB384" i="1"/>
  <c r="Z384" i="1" s="1"/>
  <c r="Y384" i="1" s="1"/>
  <c r="R384" i="1"/>
  <c r="AB391" i="1"/>
  <c r="V391" i="1"/>
  <c r="Z391" i="1" s="1"/>
  <c r="R391" i="1"/>
  <c r="BH389" i="1"/>
  <c r="R389" i="1"/>
  <c r="V384" i="1"/>
  <c r="AB389" i="1"/>
  <c r="Z389" i="1"/>
  <c r="AB390" i="1"/>
  <c r="Z390" i="1"/>
  <c r="AB388" i="1"/>
  <c r="Z388" i="1"/>
  <c r="AB387" i="1"/>
  <c r="Z387" i="1"/>
  <c r="AB386" i="1"/>
  <c r="V386" i="1"/>
  <c r="AB385" i="1"/>
  <c r="Z385" i="1"/>
  <c r="V383" i="1"/>
  <c r="Z383" i="1" s="1"/>
  <c r="V382" i="1"/>
  <c r="Z382" i="1" s="1"/>
  <c r="V381" i="1"/>
  <c r="Z381" i="1" s="1"/>
  <c r="AB383" i="1"/>
  <c r="AB382" i="1"/>
  <c r="AB381" i="1"/>
  <c r="AB380" i="1"/>
  <c r="Z380" i="1"/>
  <c r="AB379" i="1"/>
  <c r="Z379" i="1"/>
  <c r="AB362" i="1"/>
  <c r="Z362" i="1" s="1"/>
  <c r="Y362" i="1" s="1"/>
  <c r="AB363" i="1"/>
  <c r="Z363" i="1" s="1"/>
  <c r="Y363" i="1" s="1"/>
  <c r="AB364" i="1"/>
  <c r="Z364" i="1" s="1"/>
  <c r="Y364" i="1" s="1"/>
  <c r="AB365" i="1"/>
  <c r="Z365" i="1" s="1"/>
  <c r="Y365" i="1" s="1"/>
  <c r="AB366" i="1"/>
  <c r="AB367" i="1"/>
  <c r="AB368" i="1"/>
  <c r="AB369" i="1"/>
  <c r="AB370" i="1"/>
  <c r="AB371" i="1"/>
  <c r="AB372" i="1"/>
  <c r="AB373" i="1"/>
  <c r="AB374" i="1"/>
  <c r="AB375" i="1"/>
  <c r="AB376" i="1"/>
  <c r="AB377" i="1"/>
  <c r="AB378" i="1"/>
  <c r="Z375" i="1"/>
  <c r="Z376" i="1"/>
  <c r="Z377" i="1"/>
  <c r="Z378" i="1"/>
  <c r="Z367" i="1"/>
  <c r="Y367" i="1" s="1"/>
  <c r="Z368" i="1"/>
  <c r="Y368" i="1" s="1"/>
  <c r="Z369" i="1"/>
  <c r="Y369" i="1" s="1"/>
  <c r="Z370" i="1"/>
  <c r="Y370" i="1" s="1"/>
  <c r="Z371" i="1"/>
  <c r="Y371" i="1" s="1"/>
  <c r="Z372" i="1"/>
  <c r="Z373" i="1"/>
  <c r="Y373" i="1" s="1"/>
  <c r="V374" i="1"/>
  <c r="Z366" i="1"/>
  <c r="Z14" i="1"/>
  <c r="Y14" i="1" s="1"/>
  <c r="Z15" i="1"/>
  <c r="Y15" i="1" s="1"/>
  <c r="Z25" i="1"/>
  <c r="Y25" i="1" s="1"/>
  <c r="Z60" i="1"/>
  <c r="Y60" i="1" s="1"/>
  <c r="Z69" i="1"/>
  <c r="Y69" i="1" s="1"/>
  <c r="V360" i="1"/>
  <c r="V35" i="1"/>
  <c r="Z13" i="1"/>
  <c r="Y13" i="1" s="1"/>
  <c r="Z12" i="1"/>
  <c r="Y12" i="1" s="1"/>
  <c r="AB360" i="1"/>
  <c r="Z360" i="1" s="1"/>
  <c r="Y360" i="1" s="1"/>
  <c r="AB359" i="1"/>
  <c r="Z359" i="1" s="1"/>
  <c r="Y359" i="1" s="1"/>
  <c r="AB358" i="1"/>
  <c r="Z358" i="1" s="1"/>
  <c r="Y358" i="1" s="1"/>
  <c r="AE361" i="1"/>
  <c r="AB361" i="1" s="1"/>
  <c r="Z361" i="1" s="1"/>
  <c r="Y361" i="1" s="1"/>
  <c r="BH357" i="1"/>
  <c r="AB357" i="1"/>
  <c r="AB76" i="1"/>
  <c r="Z76" i="1" s="1"/>
  <c r="Y76" i="1" s="1"/>
  <c r="AB75" i="1"/>
  <c r="Z75" i="1" s="1"/>
  <c r="Y75" i="1" s="1"/>
  <c r="AB74" i="1"/>
  <c r="Z74" i="1" s="1"/>
  <c r="Y74" i="1" s="1"/>
  <c r="AB73" i="1"/>
  <c r="Z73" i="1" s="1"/>
  <c r="Y73" i="1" s="1"/>
  <c r="AB72" i="1"/>
  <c r="Z72" i="1" s="1"/>
  <c r="Y72" i="1" s="1"/>
  <c r="AB71" i="1"/>
  <c r="Z71" i="1" s="1"/>
  <c r="Y71" i="1" s="1"/>
  <c r="AB70" i="1"/>
  <c r="Z70" i="1" s="1"/>
  <c r="Y70" i="1" s="1"/>
  <c r="AB68" i="1"/>
  <c r="Z68" i="1" s="1"/>
  <c r="Y68" i="1" s="1"/>
  <c r="AB67" i="1"/>
  <c r="Z67" i="1" s="1"/>
  <c r="Y67" i="1" s="1"/>
  <c r="AB66" i="1"/>
  <c r="Z66" i="1" s="1"/>
  <c r="Y66" i="1" s="1"/>
  <c r="AB65" i="1"/>
  <c r="Z65" i="1" s="1"/>
  <c r="Y65" i="1" s="1"/>
  <c r="AB64" i="1"/>
  <c r="Z64" i="1" s="1"/>
  <c r="Y64" i="1" s="1"/>
  <c r="AB63" i="1"/>
  <c r="Z63" i="1" s="1"/>
  <c r="Y63" i="1" s="1"/>
  <c r="AB62" i="1"/>
  <c r="Z62" i="1" s="1"/>
  <c r="Y62" i="1" s="1"/>
  <c r="AB61" i="1"/>
  <c r="Z61" i="1" s="1"/>
  <c r="Y61" i="1" s="1"/>
  <c r="AB59" i="1"/>
  <c r="Z59" i="1" s="1"/>
  <c r="Y59" i="1" s="1"/>
  <c r="AB58" i="1"/>
  <c r="Z58" i="1" s="1"/>
  <c r="Y58" i="1" s="1"/>
  <c r="AB57" i="1"/>
  <c r="Z57" i="1" s="1"/>
  <c r="AB56" i="1"/>
  <c r="Z56" i="1" s="1"/>
  <c r="Y56" i="1" s="1"/>
  <c r="AB55" i="1"/>
  <c r="Z55" i="1" s="1"/>
  <c r="Y55" i="1" s="1"/>
  <c r="AB54" i="1"/>
  <c r="Z54" i="1" s="1"/>
  <c r="Y54" i="1" s="1"/>
  <c r="AB53" i="1"/>
  <c r="Z53" i="1" s="1"/>
  <c r="Y53" i="1" s="1"/>
  <c r="AB52" i="1"/>
  <c r="Z52" i="1" s="1"/>
  <c r="Y52" i="1" s="1"/>
  <c r="AB51" i="1"/>
  <c r="Z51" i="1" s="1"/>
  <c r="Y51" i="1" s="1"/>
  <c r="AB50" i="1"/>
  <c r="Z50" i="1" s="1"/>
  <c r="Y50" i="1" s="1"/>
  <c r="AB49" i="1"/>
  <c r="Z49" i="1" s="1"/>
  <c r="Y49" i="1" s="1"/>
  <c r="AB48" i="1"/>
  <c r="Z48" i="1" s="1"/>
  <c r="Y48" i="1" s="1"/>
  <c r="AB47" i="1"/>
  <c r="Z47" i="1" s="1"/>
  <c r="Y47" i="1" s="1"/>
  <c r="AB46" i="1"/>
  <c r="Z46" i="1" s="1"/>
  <c r="Y46" i="1" s="1"/>
  <c r="AB45" i="1"/>
  <c r="Z45" i="1" s="1"/>
  <c r="Y45" i="1" s="1"/>
  <c r="AB44" i="1"/>
  <c r="Z44" i="1" s="1"/>
  <c r="Y44" i="1" s="1"/>
  <c r="AB43" i="1"/>
  <c r="Z43" i="1" s="1"/>
  <c r="Y43" i="1" s="1"/>
  <c r="AB42" i="1"/>
  <c r="Z42" i="1" s="1"/>
  <c r="Y42" i="1" s="1"/>
  <c r="AB41" i="1"/>
  <c r="Z41" i="1" s="1"/>
  <c r="Y41" i="1" s="1"/>
  <c r="AB40" i="1"/>
  <c r="Z40" i="1" s="1"/>
  <c r="Y40" i="1" s="1"/>
  <c r="AB39" i="1"/>
  <c r="Z39" i="1" s="1"/>
  <c r="Y39" i="1" s="1"/>
  <c r="AB38" i="1"/>
  <c r="Z38" i="1" s="1"/>
  <c r="Y38" i="1" s="1"/>
  <c r="AB37" i="1"/>
  <c r="Z37" i="1" s="1"/>
  <c r="Y37" i="1" s="1"/>
  <c r="AB36" i="1"/>
  <c r="Z36" i="1" s="1"/>
  <c r="Y36" i="1" s="1"/>
  <c r="AB35" i="1"/>
  <c r="Z35" i="1" s="1"/>
  <c r="Y35" i="1" s="1"/>
  <c r="AB34" i="1"/>
  <c r="Z34" i="1" s="1"/>
  <c r="Y34" i="1" s="1"/>
  <c r="AB33" i="1"/>
  <c r="Z33" i="1" s="1"/>
  <c r="Y33" i="1" s="1"/>
  <c r="AB32" i="1"/>
  <c r="Z32" i="1" s="1"/>
  <c r="Y32" i="1" s="1"/>
  <c r="AB31" i="1"/>
  <c r="Z31" i="1" s="1"/>
  <c r="Y31" i="1" s="1"/>
  <c r="AB30" i="1"/>
  <c r="Z30" i="1" s="1"/>
  <c r="Y30" i="1" s="1"/>
  <c r="AB29" i="1"/>
  <c r="Z29" i="1" s="1"/>
  <c r="Y29" i="1" s="1"/>
  <c r="AB28" i="1"/>
  <c r="Z28" i="1" s="1"/>
  <c r="Y28" i="1" s="1"/>
  <c r="AB27" i="1"/>
  <c r="Z27" i="1" s="1"/>
  <c r="Y27" i="1" s="1"/>
  <c r="AB26" i="1"/>
  <c r="Z26" i="1" s="1"/>
  <c r="Y26" i="1" s="1"/>
  <c r="AB24" i="1"/>
  <c r="Z24" i="1" s="1"/>
  <c r="Y24" i="1" s="1"/>
  <c r="AB23" i="1"/>
  <c r="Z23" i="1" s="1"/>
  <c r="Y23" i="1" s="1"/>
  <c r="AB22" i="1"/>
  <c r="Z22" i="1" s="1"/>
  <c r="Y22" i="1" s="1"/>
  <c r="AB21" i="1"/>
  <c r="Z21" i="1" s="1"/>
  <c r="Y21" i="1" s="1"/>
  <c r="AB20" i="1"/>
  <c r="Z20" i="1" s="1"/>
  <c r="Y20" i="1" s="1"/>
  <c r="AB19" i="1"/>
  <c r="Z19" i="1" s="1"/>
  <c r="Y19" i="1" s="1"/>
  <c r="AB18" i="1"/>
  <c r="Z18" i="1" s="1"/>
  <c r="Y18" i="1" s="1"/>
  <c r="AB17" i="1"/>
  <c r="Z17" i="1" s="1"/>
  <c r="Y17" i="1" s="1"/>
  <c r="AB16" i="1"/>
  <c r="Z16" i="1" s="1"/>
  <c r="Y16" i="1" s="1"/>
  <c r="AB11" i="1"/>
  <c r="Z11" i="1" s="1"/>
  <c r="Y11" i="1" s="1"/>
  <c r="AB10" i="1"/>
  <c r="Z10" i="1" s="1"/>
  <c r="Y10" i="1" s="1"/>
  <c r="AB9" i="1"/>
  <c r="Z9" i="1" s="1"/>
  <c r="Y9" i="1" s="1"/>
  <c r="AB8" i="1"/>
  <c r="Z8" i="1" s="1"/>
  <c r="Y8" i="1" s="1"/>
  <c r="AB7" i="1"/>
  <c r="Z7" i="1" s="1"/>
  <c r="Y7" i="1" s="1"/>
  <c r="AB6" i="1"/>
  <c r="Z6" i="1" s="1"/>
  <c r="Y6" i="1" s="1"/>
  <c r="AB5" i="1"/>
  <c r="Z5" i="1" s="1"/>
  <c r="Y5" i="1" s="1"/>
  <c r="AB4" i="1"/>
  <c r="Z4" i="1" s="1"/>
  <c r="Y4" i="1" s="1"/>
  <c r="AB3" i="1"/>
  <c r="Z3" i="1" s="1"/>
  <c r="Y3" i="1" s="1"/>
  <c r="AB2" i="1"/>
  <c r="Z2" i="1" s="1"/>
  <c r="Y2" i="1" s="1"/>
  <c r="BH35" i="1"/>
  <c r="BH63" i="1"/>
  <c r="R63" i="1"/>
  <c r="R31" i="1"/>
  <c r="R11" i="1"/>
  <c r="R20" i="1"/>
  <c r="R19" i="1"/>
  <c r="R18" i="1"/>
  <c r="R17" i="1"/>
  <c r="R16" i="1"/>
  <c r="R15" i="1"/>
  <c r="R14" i="1"/>
  <c r="R13" i="1"/>
  <c r="R12" i="1"/>
  <c r="BH51" i="1"/>
  <c r="BH45" i="1"/>
  <c r="R45" i="1"/>
  <c r="R47" i="1"/>
  <c r="BH38" i="1"/>
  <c r="R38" i="1"/>
  <c r="BH29" i="1"/>
  <c r="R29" i="1"/>
  <c r="R30" i="1"/>
  <c r="BH30" i="1"/>
  <c r="R28" i="1"/>
  <c r="R27" i="1"/>
  <c r="R26" i="1"/>
  <c r="R25" i="1"/>
  <c r="R7" i="1"/>
  <c r="BH5" i="1"/>
  <c r="R5" i="1"/>
  <c r="R6" i="1"/>
  <c r="R4" i="1"/>
  <c r="BH4" i="1"/>
  <c r="R3" i="1"/>
  <c r="BH3" i="1"/>
  <c r="BH6" i="1"/>
  <c r="BH7" i="1"/>
  <c r="BH8" i="1"/>
  <c r="BH9" i="1"/>
  <c r="BH10" i="1"/>
  <c r="BH11" i="1"/>
  <c r="BH12" i="1"/>
  <c r="BH13" i="1"/>
  <c r="BH14" i="1"/>
  <c r="BH15" i="1"/>
  <c r="BH16" i="1"/>
  <c r="BH17" i="1"/>
  <c r="BH18" i="1"/>
  <c r="BH19" i="1"/>
  <c r="BH20" i="1"/>
  <c r="BH21" i="1"/>
  <c r="BH22" i="1"/>
  <c r="BH23" i="1"/>
  <c r="BH24" i="1"/>
  <c r="BH26" i="1"/>
  <c r="BH27" i="1"/>
  <c r="BH28" i="1"/>
  <c r="BH31" i="1"/>
  <c r="BH32" i="1"/>
  <c r="BH33" i="1"/>
  <c r="BH34" i="1"/>
  <c r="BH36" i="1"/>
  <c r="BH37" i="1"/>
  <c r="BH39" i="1"/>
  <c r="BH40" i="1"/>
  <c r="BH41" i="1"/>
  <c r="BH42" i="1"/>
  <c r="BH43" i="1"/>
  <c r="BH44" i="1"/>
  <c r="BH46" i="1"/>
  <c r="BH47" i="1"/>
  <c r="BH48" i="1"/>
  <c r="BH49" i="1"/>
  <c r="BH50" i="1"/>
  <c r="BH52" i="1"/>
  <c r="BH53" i="1"/>
  <c r="BH54" i="1"/>
  <c r="BH55" i="1"/>
  <c r="BH56" i="1"/>
  <c r="BH57" i="1"/>
  <c r="BH58" i="1"/>
  <c r="BH59" i="1"/>
  <c r="BH60" i="1"/>
  <c r="BH61" i="1"/>
  <c r="BH62" i="1"/>
  <c r="BH64" i="1"/>
  <c r="BH65" i="1"/>
  <c r="BH66" i="1"/>
  <c r="BH67" i="1"/>
  <c r="BH68" i="1"/>
  <c r="BH69" i="1"/>
  <c r="BH70" i="1"/>
  <c r="BH71" i="1"/>
  <c r="BH72" i="1"/>
  <c r="BH73" i="1"/>
  <c r="BH74" i="1"/>
  <c r="BH75" i="1"/>
  <c r="BH76" i="1"/>
  <c r="BH358" i="1"/>
  <c r="BH359" i="1"/>
  <c r="BH360" i="1"/>
  <c r="BH361" i="1"/>
  <c r="BH362" i="1"/>
  <c r="BH363" i="1"/>
  <c r="BH364" i="1"/>
  <c r="BH365" i="1"/>
  <c r="BH366" i="1"/>
  <c r="BH367" i="1"/>
  <c r="BH368" i="1"/>
  <c r="BH369" i="1"/>
  <c r="BH370" i="1"/>
  <c r="BH371" i="1"/>
  <c r="BH372" i="1"/>
  <c r="BH373" i="1"/>
  <c r="BH374" i="1"/>
  <c r="BH375" i="1"/>
  <c r="BH376" i="1"/>
  <c r="BH377" i="1"/>
  <c r="BH378" i="1"/>
  <c r="BH379" i="1"/>
  <c r="BH380" i="1"/>
  <c r="BH381" i="1"/>
  <c r="BH382" i="1"/>
  <c r="BH383" i="1"/>
  <c r="BH385" i="1"/>
  <c r="BH386" i="1"/>
  <c r="BH387" i="1"/>
  <c r="BH388" i="1"/>
  <c r="BH390" i="1"/>
  <c r="BH391" i="1"/>
  <c r="BH392" i="1"/>
  <c r="BH393" i="1"/>
  <c r="BH394" i="1"/>
  <c r="BH395" i="1"/>
  <c r="BH417" i="1"/>
  <c r="BH77" i="1"/>
  <c r="BH78" i="1"/>
  <c r="BH79" i="1"/>
  <c r="BH80" i="1"/>
  <c r="BH81" i="1"/>
  <c r="BH82" i="1"/>
  <c r="BH83" i="1"/>
  <c r="BH84" i="1"/>
  <c r="BH85" i="1"/>
  <c r="BH86" i="1"/>
  <c r="BH88" i="1"/>
  <c r="BH89" i="1"/>
  <c r="BH90" i="1"/>
  <c r="BH91" i="1"/>
  <c r="BH92" i="1"/>
  <c r="BH93" i="1"/>
  <c r="BH94" i="1"/>
  <c r="BH102" i="1"/>
  <c r="BH104" i="1"/>
  <c r="BH105" i="1"/>
  <c r="BH106" i="1"/>
  <c r="BH107" i="1"/>
  <c r="BH108" i="1"/>
  <c r="BH109" i="1"/>
  <c r="BH110" i="1"/>
  <c r="BH111" i="1"/>
  <c r="BH112" i="1"/>
  <c r="BH120" i="1"/>
  <c r="BH121" i="1"/>
  <c r="BH122" i="1"/>
  <c r="BH123" i="1"/>
  <c r="BH124" i="1"/>
  <c r="BH125" i="1"/>
  <c r="BH126" i="1"/>
  <c r="BH127" i="1"/>
  <c r="BH128" i="1"/>
  <c r="BH132" i="1"/>
  <c r="BH133" i="1"/>
  <c r="BH134" i="1"/>
  <c r="BH143" i="1"/>
  <c r="BH148" i="1"/>
  <c r="BH201" i="1"/>
  <c r="BH208" i="1"/>
  <c r="BH255" i="1"/>
  <c r="BH260" i="1"/>
  <c r="BH264" i="1"/>
  <c r="BH286" i="1"/>
  <c r="BH304" i="1"/>
  <c r="BH316" i="1"/>
  <c r="BH317" i="1"/>
  <c r="BH318" i="1"/>
  <c r="BH461" i="1"/>
  <c r="BH462" i="1"/>
  <c r="BH463" i="1"/>
  <c r="BH464" i="1"/>
  <c r="BH465" i="1"/>
  <c r="BH466" i="1"/>
  <c r="BH467" i="1"/>
  <c r="BH468" i="1"/>
  <c r="BH469" i="1"/>
  <c r="BH470" i="1"/>
  <c r="BH471" i="1"/>
  <c r="BH472" i="1"/>
  <c r="BH473" i="1"/>
  <c r="BH474" i="1"/>
  <c r="BH475" i="1"/>
  <c r="BH476" i="1"/>
  <c r="BH477" i="1"/>
  <c r="BH478" i="1"/>
  <c r="BH480" i="1"/>
  <c r="BH481" i="1"/>
  <c r="BH482" i="1"/>
  <c r="BH483" i="1"/>
  <c r="BH484" i="1"/>
  <c r="BH485" i="1"/>
  <c r="BH486" i="1"/>
  <c r="BH487" i="1"/>
  <c r="BH488" i="1"/>
  <c r="BH489" i="1"/>
  <c r="BH490" i="1"/>
  <c r="BH491" i="1"/>
  <c r="BH492" i="1"/>
  <c r="BH493" i="1"/>
  <c r="BH494" i="1"/>
  <c r="BH495" i="1"/>
  <c r="BH496" i="1"/>
  <c r="BH497" i="1"/>
  <c r="BH498" i="1"/>
  <c r="BH499" i="1"/>
  <c r="BH500" i="1"/>
  <c r="BH501" i="1"/>
  <c r="BH502" i="1"/>
  <c r="BH503" i="1"/>
  <c r="BH504" i="1"/>
  <c r="BH505" i="1"/>
  <c r="BH549" i="1"/>
  <c r="BH550" i="1"/>
  <c r="BH551" i="1"/>
  <c r="BH552" i="1"/>
  <c r="BH553" i="1"/>
  <c r="BH554" i="1"/>
  <c r="BH556" i="1"/>
  <c r="BH557" i="1"/>
  <c r="BH558" i="1"/>
  <c r="BH559" i="1"/>
  <c r="BH560" i="1"/>
  <c r="BH561" i="1"/>
  <c r="BH562" i="1"/>
  <c r="BH563" i="1"/>
  <c r="BH564" i="1"/>
  <c r="BH565" i="1"/>
  <c r="R8" i="1"/>
  <c r="R9" i="1"/>
  <c r="R10" i="1"/>
  <c r="R21" i="1"/>
  <c r="R22" i="1"/>
  <c r="R23" i="1"/>
  <c r="R24" i="1"/>
  <c r="R32" i="1"/>
  <c r="R35" i="1"/>
  <c r="R33" i="1"/>
  <c r="R34" i="1"/>
  <c r="R36" i="1"/>
  <c r="R37" i="1"/>
  <c r="R39" i="1"/>
  <c r="R40" i="1"/>
  <c r="R41" i="1"/>
  <c r="R42" i="1"/>
  <c r="R43" i="1"/>
  <c r="R44" i="1"/>
  <c r="R46" i="1"/>
  <c r="R48" i="1"/>
  <c r="R49" i="1"/>
  <c r="R50" i="1"/>
  <c r="R51" i="1"/>
  <c r="R52" i="1"/>
  <c r="R53" i="1"/>
  <c r="R54" i="1"/>
  <c r="R55" i="1"/>
  <c r="R56" i="1"/>
  <c r="R57" i="1"/>
  <c r="R58" i="1"/>
  <c r="R59" i="1"/>
  <c r="R60" i="1"/>
  <c r="R61" i="1"/>
  <c r="R62" i="1"/>
  <c r="R64" i="1"/>
  <c r="R65" i="1"/>
  <c r="R66" i="1"/>
  <c r="R67" i="1"/>
  <c r="R68" i="1"/>
  <c r="R69" i="1"/>
  <c r="R70" i="1"/>
  <c r="R71" i="1"/>
  <c r="R72" i="1"/>
  <c r="R73" i="1"/>
  <c r="R74" i="1"/>
  <c r="R75" i="1"/>
  <c r="R7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5" i="1"/>
  <c r="R386" i="1"/>
  <c r="R387" i="1"/>
  <c r="R388" i="1"/>
  <c r="R390" i="1"/>
  <c r="R392" i="1"/>
  <c r="R393" i="1"/>
  <c r="R394" i="1"/>
  <c r="R395" i="1"/>
  <c r="R417" i="1"/>
  <c r="R77" i="1"/>
  <c r="R78" i="1"/>
  <c r="R79" i="1"/>
  <c r="R80" i="1"/>
  <c r="R81" i="1"/>
  <c r="R82" i="1"/>
  <c r="R83" i="1"/>
  <c r="R84" i="1"/>
  <c r="R85" i="1"/>
  <c r="R86" i="1"/>
  <c r="R88" i="1"/>
  <c r="R89" i="1"/>
  <c r="R90" i="1"/>
  <c r="R91" i="1"/>
  <c r="R92" i="1"/>
  <c r="R93" i="1"/>
  <c r="R94" i="1"/>
  <c r="R95" i="1"/>
  <c r="R96" i="1"/>
  <c r="R97" i="1"/>
  <c r="R98" i="1"/>
  <c r="R99" i="1"/>
  <c r="R101" i="1"/>
  <c r="R103"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R133" i="1"/>
  <c r="R134" i="1"/>
  <c r="R137" i="1"/>
  <c r="R138" i="1"/>
  <c r="R139" i="1"/>
  <c r="R140" i="1"/>
  <c r="R141" i="1"/>
  <c r="R143" i="1"/>
  <c r="R144" i="1"/>
  <c r="R145" i="1"/>
  <c r="R146" i="1"/>
  <c r="R147" i="1"/>
  <c r="R149" i="1"/>
  <c r="R150" i="1"/>
  <c r="R151" i="1"/>
  <c r="R152" i="1"/>
  <c r="R153" i="1"/>
  <c r="R154" i="1"/>
  <c r="R155" i="1"/>
  <c r="R156" i="1"/>
  <c r="R157" i="1"/>
  <c r="R158" i="1"/>
  <c r="R159" i="1"/>
  <c r="R161" i="1"/>
  <c r="R162" i="1"/>
  <c r="R163" i="1"/>
  <c r="R164" i="1"/>
  <c r="R165" i="1"/>
  <c r="R166" i="1"/>
  <c r="R167" i="1"/>
  <c r="R168" i="1"/>
  <c r="R169" i="1"/>
  <c r="R170" i="1"/>
  <c r="R171" i="1"/>
  <c r="R172" i="1"/>
  <c r="R173" i="1"/>
  <c r="R174" i="1"/>
  <c r="R175" i="1"/>
  <c r="R176" i="1"/>
  <c r="R177" i="1"/>
  <c r="R178" i="1"/>
  <c r="R179" i="1"/>
  <c r="R180" i="1"/>
  <c r="R182" i="1"/>
  <c r="R183" i="1"/>
  <c r="R184" i="1"/>
  <c r="R185" i="1"/>
  <c r="R186" i="1"/>
  <c r="R187" i="1"/>
  <c r="R190" i="1"/>
  <c r="R192" i="1"/>
  <c r="R193" i="1"/>
  <c r="R194" i="1"/>
  <c r="R196" i="1"/>
  <c r="R197" i="1"/>
  <c r="R198" i="1"/>
  <c r="R199" i="1"/>
  <c r="R200" i="1"/>
  <c r="R201" i="1"/>
  <c r="R202" i="1"/>
  <c r="R203" i="1"/>
  <c r="R204" i="1"/>
  <c r="R205" i="1"/>
  <c r="R206" i="1"/>
  <c r="R207" i="1"/>
  <c r="R208" i="1"/>
  <c r="R209" i="1"/>
  <c r="R210" i="1"/>
  <c r="R211" i="1"/>
  <c r="R212" i="1"/>
  <c r="R213" i="1"/>
  <c r="R214" i="1"/>
  <c r="R215" i="1"/>
  <c r="R216" i="1"/>
  <c r="R217" i="1"/>
  <c r="R218" i="1"/>
  <c r="R219" i="1"/>
  <c r="R220" i="1"/>
  <c r="R221" i="1"/>
  <c r="R222" i="1"/>
  <c r="R223" i="1"/>
  <c r="R224" i="1"/>
  <c r="R225" i="1"/>
  <c r="R226" i="1"/>
  <c r="R227" i="1"/>
  <c r="R228" i="1"/>
  <c r="R229" i="1"/>
  <c r="R230" i="1"/>
  <c r="R231" i="1"/>
  <c r="R232" i="1"/>
  <c r="R233" i="1"/>
  <c r="R234" i="1"/>
  <c r="R235" i="1"/>
  <c r="R236" i="1"/>
  <c r="R237" i="1"/>
  <c r="R240" i="1"/>
  <c r="R241" i="1"/>
  <c r="R242" i="1"/>
  <c r="R243" i="1"/>
  <c r="R245" i="1"/>
  <c r="R246" i="1"/>
  <c r="R247" i="1"/>
  <c r="R248" i="1"/>
  <c r="R249" i="1"/>
  <c r="R250" i="1"/>
  <c r="R251" i="1"/>
  <c r="R252" i="1"/>
  <c r="R253" i="1"/>
  <c r="R254" i="1"/>
  <c r="R255" i="1"/>
  <c r="R256" i="1"/>
  <c r="R257" i="1"/>
  <c r="R258" i="1"/>
  <c r="R259" i="1"/>
  <c r="R260" i="1"/>
  <c r="R261" i="1"/>
  <c r="R262" i="1"/>
  <c r="R263" i="1"/>
  <c r="R264" i="1"/>
  <c r="R265" i="1"/>
  <c r="R418" i="1"/>
  <c r="R266" i="1"/>
  <c r="R267" i="1"/>
  <c r="R286" i="1"/>
  <c r="R287" i="1"/>
  <c r="R288" i="1"/>
  <c r="R289" i="1"/>
  <c r="R290" i="1"/>
  <c r="R291" i="1"/>
  <c r="R292" i="1"/>
  <c r="R293" i="1"/>
  <c r="R294" i="1"/>
  <c r="R297" i="1"/>
  <c r="R299" i="1"/>
  <c r="R300" i="1"/>
  <c r="R301" i="1"/>
  <c r="R303" i="1"/>
  <c r="R304" i="1"/>
  <c r="R306" i="1"/>
  <c r="R307" i="1"/>
  <c r="R308" i="1"/>
  <c r="R309" i="1"/>
  <c r="R311" i="1"/>
  <c r="R312" i="1"/>
  <c r="R314" i="1"/>
  <c r="R315" i="1"/>
  <c r="R316" i="1"/>
  <c r="R317" i="1"/>
  <c r="R318" i="1"/>
  <c r="R319" i="1"/>
  <c r="R320" i="1"/>
  <c r="R322" i="1"/>
  <c r="R324" i="1"/>
  <c r="R325" i="1"/>
  <c r="R326" i="1"/>
  <c r="R327" i="1"/>
  <c r="R328" i="1"/>
  <c r="R329" i="1"/>
  <c r="R330" i="1"/>
  <c r="R331" i="1"/>
  <c r="R420" i="1"/>
  <c r="R332" i="1"/>
  <c r="R333" i="1"/>
  <c r="R334" i="1"/>
  <c r="R335" i="1"/>
  <c r="R336" i="1"/>
  <c r="R337" i="1"/>
  <c r="R338" i="1"/>
  <c r="R339" i="1"/>
  <c r="R340" i="1"/>
  <c r="R341" i="1"/>
  <c r="R342" i="1"/>
  <c r="R343" i="1"/>
  <c r="R344" i="1"/>
  <c r="R345" i="1"/>
  <c r="R346" i="1"/>
  <c r="R347" i="1"/>
  <c r="R348" i="1"/>
  <c r="R349" i="1"/>
  <c r="R350" i="1"/>
  <c r="R352" i="1"/>
  <c r="R353" i="1"/>
  <c r="R356" i="1"/>
  <c r="R419" i="1"/>
  <c r="R421" i="1"/>
  <c r="R422" i="1"/>
  <c r="R424" i="1"/>
  <c r="R425" i="1"/>
  <c r="R426" i="1"/>
  <c r="R428" i="1"/>
  <c r="R429" i="1"/>
  <c r="R430" i="1"/>
  <c r="R431" i="1"/>
  <c r="R432" i="1"/>
  <c r="R433" i="1"/>
  <c r="R434" i="1"/>
  <c r="R435" i="1"/>
  <c r="R436" i="1"/>
  <c r="R437" i="1"/>
  <c r="R438" i="1"/>
  <c r="R439" i="1"/>
  <c r="R440" i="1"/>
  <c r="R441" i="1"/>
  <c r="R442" i="1"/>
  <c r="R443" i="1"/>
  <c r="R444" i="1"/>
  <c r="R446" i="1"/>
  <c r="R447" i="1"/>
  <c r="R448" i="1"/>
  <c r="R449" i="1"/>
  <c r="R450" i="1"/>
  <c r="R451" i="1"/>
  <c r="R453" i="1"/>
  <c r="R454" i="1"/>
  <c r="R456" i="1"/>
  <c r="R457" i="1"/>
  <c r="R458" i="1"/>
  <c r="R466" i="1"/>
  <c r="R510" i="1"/>
  <c r="R511" i="1"/>
  <c r="R512" i="1"/>
  <c r="R513" i="1"/>
  <c r="R514" i="1"/>
  <c r="R515" i="1"/>
  <c r="R516" i="1"/>
  <c r="R517" i="1"/>
  <c r="R518" i="1"/>
  <c r="R519" i="1"/>
  <c r="R520" i="1"/>
  <c r="R521" i="1"/>
  <c r="R523" i="1"/>
  <c r="R524" i="1"/>
  <c r="R525" i="1"/>
  <c r="R527" i="1"/>
  <c r="R528" i="1"/>
  <c r="R529" i="1"/>
  <c r="R531" i="1"/>
  <c r="R532" i="1"/>
  <c r="R533" i="1"/>
  <c r="R535" i="1"/>
  <c r="R537" i="1"/>
  <c r="R540" i="1"/>
  <c r="R541" i="1"/>
  <c r="R542" i="1"/>
  <c r="R543" i="1"/>
  <c r="R549" i="1"/>
  <c r="R550" i="1"/>
  <c r="R551" i="1"/>
  <c r="R552" i="1"/>
  <c r="R553" i="1"/>
  <c r="R554" i="1"/>
  <c r="R556" i="1"/>
  <c r="R557" i="1"/>
  <c r="R559" i="1"/>
  <c r="R560" i="1"/>
  <c r="R561" i="1"/>
  <c r="R562" i="1"/>
  <c r="R563" i="1"/>
  <c r="R564" i="1"/>
  <c r="R565" i="1"/>
  <c r="R2" i="1"/>
  <c r="AB351" i="1" l="1"/>
  <c r="Y351" i="1" s="1"/>
  <c r="Y372" i="1"/>
  <c r="Y378" i="1"/>
  <c r="Y377" i="1"/>
  <c r="Y518" i="1"/>
  <c r="Y475" i="1"/>
  <c r="Y375" i="1"/>
  <c r="Y147" i="1"/>
  <c r="Y148" i="1"/>
  <c r="Y150" i="1"/>
  <c r="Y154" i="1"/>
  <c r="Y156" i="1"/>
  <c r="Y162" i="1"/>
  <c r="Y144" i="1"/>
  <c r="Y84" i="1"/>
  <c r="Y135" i="1"/>
  <c r="Y134" i="1"/>
  <c r="Y83" i="1"/>
  <c r="Y87" i="1"/>
  <c r="Y125" i="1"/>
  <c r="Y82" i="1"/>
  <c r="Y385" i="1"/>
  <c r="Y387" i="1"/>
  <c r="Y390" i="1"/>
  <c r="Y391" i="1"/>
  <c r="Y394" i="1"/>
  <c r="Z417" i="1"/>
  <c r="Y417" i="1" s="1"/>
  <c r="Y397" i="1"/>
  <c r="Y399" i="1"/>
  <c r="Y401" i="1"/>
  <c r="Y403" i="1"/>
  <c r="Y406" i="1"/>
  <c r="Y413" i="1"/>
  <c r="Y415" i="1"/>
  <c r="Y78" i="1"/>
  <c r="Y81" i="1"/>
  <c r="Y85" i="1"/>
  <c r="Y255" i="1"/>
  <c r="Y258" i="1"/>
  <c r="Y80" i="1"/>
  <c r="Y127" i="1"/>
  <c r="Y129" i="1"/>
  <c r="Y131" i="1"/>
  <c r="Y182" i="1"/>
  <c r="Y191" i="1"/>
  <c r="Y318" i="1"/>
  <c r="Y382" i="1"/>
  <c r="Y77" i="1"/>
  <c r="Y79" i="1"/>
  <c r="Y88" i="1"/>
  <c r="Y198" i="1"/>
  <c r="Y200" i="1"/>
  <c r="Y211" i="1"/>
  <c r="Y213" i="1"/>
  <c r="Y215" i="1"/>
  <c r="Y219" i="1"/>
  <c r="Y221" i="1"/>
  <c r="Y223" i="1"/>
  <c r="Y224" i="1"/>
  <c r="Y227" i="1"/>
  <c r="Y229" i="1"/>
  <c r="Y231" i="1"/>
  <c r="Y233" i="1"/>
  <c r="Y235" i="1"/>
  <c r="Y243" i="1"/>
  <c r="Y256" i="1"/>
  <c r="Y259" i="1"/>
  <c r="Z340" i="1"/>
  <c r="Y340" i="1" s="1"/>
  <c r="Y366" i="1"/>
  <c r="Y380" i="1"/>
  <c r="Y409" i="1"/>
  <c r="Y411" i="1"/>
  <c r="Y86" i="1"/>
  <c r="Y90" i="1"/>
  <c r="Y92" i="1"/>
  <c r="Y94" i="1"/>
  <c r="Y96" i="1"/>
  <c r="Y98" i="1"/>
  <c r="Y100" i="1"/>
  <c r="Y102" i="1"/>
  <c r="Y103" i="1"/>
  <c r="Y105" i="1"/>
  <c r="Y109" i="1"/>
  <c r="Y111" i="1"/>
  <c r="Y115" i="1"/>
  <c r="Y117" i="1"/>
  <c r="Y119" i="1"/>
  <c r="Y121" i="1"/>
  <c r="Y138" i="1"/>
  <c r="Y140" i="1"/>
  <c r="Y142" i="1"/>
  <c r="Y146" i="1"/>
  <c r="Y160" i="1"/>
  <c r="Y166" i="1"/>
  <c r="Y168" i="1"/>
  <c r="Y170" i="1"/>
  <c r="Y171" i="1"/>
  <c r="Y173" i="1"/>
  <c r="Y175" i="1"/>
  <c r="Y177" i="1"/>
  <c r="Y181" i="1"/>
  <c r="Y184" i="1"/>
  <c r="Y186" i="1"/>
  <c r="Y188" i="1"/>
  <c r="Y190" i="1"/>
  <c r="Y204" i="1"/>
  <c r="Y206" i="1"/>
  <c r="Y208" i="1"/>
  <c r="Y241" i="1"/>
  <c r="Y376" i="1"/>
  <c r="Y388" i="1"/>
  <c r="Y389" i="1"/>
  <c r="Y393" i="1"/>
  <c r="Y395" i="1"/>
  <c r="Y396" i="1"/>
  <c r="Y398" i="1"/>
  <c r="Y400" i="1"/>
  <c r="Y402" i="1"/>
  <c r="Y404" i="1"/>
  <c r="Y412" i="1"/>
  <c r="Y414" i="1"/>
  <c r="Y124" i="1"/>
  <c r="Y126" i="1"/>
  <c r="Y128" i="1"/>
  <c r="Y130" i="1"/>
  <c r="Y133" i="1"/>
  <c r="Y149" i="1"/>
  <c r="Y151" i="1"/>
  <c r="Y153" i="1"/>
  <c r="Y155" i="1"/>
  <c r="Y161" i="1"/>
  <c r="Y164" i="1"/>
  <c r="Y201" i="1"/>
  <c r="Y210" i="1"/>
  <c r="Y212" i="1"/>
  <c r="Y214" i="1"/>
  <c r="Y216" i="1"/>
  <c r="Y218" i="1"/>
  <c r="Y220" i="1"/>
  <c r="Y222" i="1"/>
  <c r="Y225" i="1"/>
  <c r="Y226" i="1"/>
  <c r="Y228" i="1"/>
  <c r="Y230" i="1"/>
  <c r="Y232" i="1"/>
  <c r="Y234" i="1"/>
  <c r="Y236" i="1"/>
  <c r="Y379" i="1"/>
  <c r="Y381" i="1"/>
  <c r="Y383" i="1"/>
  <c r="Y405" i="1"/>
  <c r="Y407" i="1"/>
  <c r="Y408" i="1"/>
  <c r="Y410" i="1"/>
  <c r="Y89" i="1"/>
  <c r="Y91" i="1"/>
  <c r="Y93" i="1"/>
  <c r="Y95" i="1"/>
  <c r="Y97" i="1"/>
  <c r="Y99" i="1"/>
  <c r="Y101" i="1"/>
  <c r="Y104" i="1"/>
  <c r="Y106" i="1"/>
  <c r="Y108" i="1"/>
  <c r="Y110" i="1"/>
  <c r="Y112" i="1"/>
  <c r="Y116" i="1"/>
  <c r="Y118" i="1"/>
  <c r="Y120" i="1"/>
  <c r="Y122" i="1"/>
  <c r="Y137" i="1"/>
  <c r="Y139" i="1"/>
  <c r="Y141" i="1"/>
  <c r="Y145" i="1"/>
  <c r="Y152" i="1"/>
  <c r="Y158" i="1"/>
  <c r="Y159" i="1"/>
  <c r="Y165" i="1"/>
  <c r="Y167" i="1"/>
  <c r="Y169" i="1"/>
  <c r="Y172" i="1"/>
  <c r="Y174" i="1"/>
  <c r="Y176" i="1"/>
  <c r="Y183" i="1"/>
  <c r="Y185" i="1"/>
  <c r="Y187" i="1"/>
  <c r="Y189" i="1"/>
  <c r="Y202" i="1"/>
  <c r="Y203" i="1"/>
  <c r="Y205" i="1"/>
  <c r="Y207" i="1"/>
  <c r="Y209" i="1"/>
  <c r="Y217" i="1"/>
  <c r="Y246" i="1"/>
  <c r="Y247" i="1"/>
  <c r="Y249" i="1"/>
  <c r="Y251" i="1"/>
  <c r="Y253" i="1"/>
  <c r="Y261" i="1"/>
  <c r="Y263" i="1"/>
  <c r="Y561" i="1"/>
  <c r="Y248" i="1"/>
  <c r="Y250" i="1"/>
  <c r="Y252" i="1"/>
  <c r="Y254" i="1"/>
  <c r="Y260" i="1"/>
  <c r="Y262" i="1"/>
  <c r="Z555" i="1"/>
  <c r="Y555" i="1" s="1"/>
  <c r="AB499" i="1"/>
  <c r="Y499" i="1" s="1"/>
  <c r="AB497" i="1"/>
  <c r="Y497" i="1" s="1"/>
  <c r="AB485" i="1"/>
  <c r="Y485" i="1" s="1"/>
  <c r="AA199" i="1"/>
  <c r="Y199" i="1" s="1"/>
  <c r="AF237" i="1"/>
  <c r="AB237" i="1" s="1"/>
  <c r="Y237" i="1" s="1"/>
  <c r="Y245" i="1"/>
  <c r="Y197" i="1"/>
  <c r="Y196" i="1"/>
  <c r="Y195" i="1"/>
  <c r="Y194" i="1"/>
  <c r="Y193" i="1"/>
  <c r="Y180" i="1"/>
  <c r="Y179" i="1"/>
  <c r="Y178" i="1"/>
  <c r="Y136" i="1"/>
  <c r="AE113" i="1"/>
  <c r="AB113" i="1" s="1"/>
  <c r="Y113" i="1" s="1"/>
  <c r="AE107" i="1"/>
  <c r="AB107" i="1" s="1"/>
  <c r="Y107" i="1" s="1"/>
  <c r="Z386" i="1"/>
  <c r="Y386" i="1" s="1"/>
  <c r="Z357" i="1"/>
  <c r="Y357" i="1" s="1"/>
  <c r="Z374" i="1"/>
  <c r="Y374" i="1" s="1"/>
  <c r="A4" i="1" l="1"/>
  <c r="A5" i="1" s="1"/>
  <c r="A6" i="1" s="1"/>
  <c r="A7" i="1" s="1"/>
  <c r="A8" i="1" s="1"/>
  <c r="A9" i="1" s="1"/>
  <c r="A10" i="1" l="1"/>
  <c r="A11" i="1" s="1"/>
  <c r="A12" i="1" s="1"/>
  <c r="A13" i="1"/>
  <c r="A14" i="1" l="1"/>
  <c r="A15" i="1" s="1"/>
  <c r="A16" i="1" s="1"/>
  <c r="A17" i="1" s="1"/>
  <c r="A18" i="1" s="1"/>
  <c r="A19" i="1" s="1"/>
  <c r="A20" i="1" l="1"/>
  <c r="A21" i="1" l="1"/>
  <c r="A22" i="1" s="1"/>
  <c r="A23" i="1" s="1"/>
  <c r="A24" i="1" s="1"/>
  <c r="A25" i="1" s="1"/>
  <c r="A26" i="1" s="1"/>
  <c r="A27" i="1" s="1"/>
  <c r="A28" i="1" s="1"/>
  <c r="A29" i="1" s="1"/>
  <c r="A30" i="1" s="1"/>
  <c r="A31" i="1" l="1"/>
  <c r="A32" i="1" l="1"/>
  <c r="A33" i="1" s="1"/>
  <c r="A34" i="1" l="1"/>
  <c r="A35" i="1" l="1"/>
  <c r="A36" i="1" s="1"/>
  <c r="A37" i="1" l="1"/>
  <c r="A38" i="1" l="1"/>
  <c r="A39" i="1" s="1"/>
  <c r="A40" i="1" s="1"/>
  <c r="A41" i="1" s="1"/>
  <c r="A42" i="1" s="1"/>
  <c r="A43" i="1" s="1"/>
  <c r="A44" i="1" s="1"/>
  <c r="A45" i="1" s="1"/>
  <c r="A46" i="1" s="1"/>
  <c r="A47" i="1" s="1"/>
  <c r="A48" i="1" s="1"/>
  <c r="A49" i="1" s="1"/>
  <c r="A50" i="1" s="1"/>
  <c r="A51" i="1" s="1"/>
  <c r="A52" i="1" s="1"/>
  <c r="A53" i="1" s="1"/>
  <c r="A54" i="1" s="1"/>
  <c r="A55" i="1" l="1"/>
  <c r="A56" i="1" s="1"/>
  <c r="A57" i="1" l="1"/>
  <c r="A58" i="1" s="1"/>
  <c r="A59" i="1" l="1"/>
  <c r="A60" i="1" l="1"/>
  <c r="A61" i="1" l="1"/>
  <c r="A62" i="1" s="1"/>
  <c r="A63" i="1" s="1"/>
  <c r="A64" i="1" l="1"/>
  <c r="A65" i="1" s="1"/>
  <c r="A66" i="1" l="1"/>
  <c r="A67" i="1" l="1"/>
  <c r="A68" i="1" s="1"/>
  <c r="A69" i="1" s="1"/>
  <c r="A70" i="1" s="1"/>
  <c r="A71" i="1" l="1"/>
  <c r="A72" i="1" l="1"/>
  <c r="A73" i="1" l="1"/>
  <c r="A74" i="1" s="1"/>
  <c r="A75" i="1" l="1"/>
  <c r="A76" i="1" s="1"/>
  <c r="A77" i="1" s="1"/>
  <c r="A78" i="1" s="1"/>
  <c r="A79" i="1" s="1"/>
  <c r="A80" i="1" s="1"/>
  <c r="A81" i="1" s="1"/>
  <c r="A82" i="1" s="1"/>
  <c r="A83" i="1" s="1"/>
  <c r="A84" i="1" s="1"/>
  <c r="A85" i="1" s="1"/>
  <c r="A86" i="1" s="1"/>
  <c r="A87" i="1" s="1"/>
  <c r="A88" i="1" s="1"/>
  <c r="A89" i="1" s="1"/>
  <c r="A90" i="1" s="1"/>
  <c r="A91" i="1" s="1"/>
  <c r="A92" i="1" s="1"/>
  <c r="A93" i="1" s="1"/>
  <c r="A94" i="1" s="1"/>
  <c r="A95" i="1" s="1"/>
  <c r="A96" i="1" l="1"/>
  <c r="A97" i="1" l="1"/>
  <c r="A98" i="1" s="1"/>
  <c r="A99" i="1" s="1"/>
  <c r="A100" i="1" s="1"/>
  <c r="A101" i="1" s="1"/>
  <c r="A102" i="1" l="1"/>
  <c r="A103" i="1" s="1"/>
  <c r="A104" i="1" s="1"/>
  <c r="A105" i="1" s="1"/>
  <c r="A106" i="1" s="1"/>
  <c r="A107" i="1" s="1"/>
  <c r="A108" i="1" s="1"/>
  <c r="A109" i="1" l="1"/>
  <c r="A110" i="1" s="1"/>
  <c r="A111" i="1" s="1"/>
  <c r="A112" i="1" l="1"/>
  <c r="A113" i="1" s="1"/>
  <c r="A114" i="1" s="1"/>
  <c r="A115" i="1" l="1"/>
  <c r="A116" i="1" l="1"/>
  <c r="A117" i="1" l="1"/>
  <c r="A118" i="1" l="1"/>
  <c r="A119" i="1" s="1"/>
  <c r="A120" i="1" s="1"/>
  <c r="A121" i="1" s="1"/>
  <c r="A122" i="1" s="1"/>
  <c r="A123" i="1" s="1"/>
  <c r="A124" i="1" l="1"/>
  <c r="A125" i="1" s="1"/>
  <c r="A126" i="1" l="1"/>
  <c r="A127" i="1" l="1"/>
  <c r="A128" i="1" l="1"/>
  <c r="A129" i="1" s="1"/>
  <c r="A130" i="1" l="1"/>
  <c r="A131" i="1" s="1"/>
  <c r="A132" i="1" l="1"/>
  <c r="A133" i="1" s="1"/>
  <c r="A134" i="1" s="1"/>
  <c r="A135" i="1" s="1"/>
  <c r="A136" i="1" s="1"/>
  <c r="A137" i="1" l="1"/>
  <c r="A138" i="1" l="1"/>
  <c r="A139" i="1" l="1"/>
  <c r="A140" i="1" s="1"/>
  <c r="A141" i="1" s="1"/>
  <c r="A142" i="1" s="1"/>
  <c r="A143" i="1" l="1"/>
  <c r="A144" i="1" l="1"/>
  <c r="A145" i="1" s="1"/>
  <c r="A146" i="1" l="1"/>
  <c r="A147" i="1" l="1"/>
  <c r="A148" i="1" s="1"/>
  <c r="A149" i="1" l="1"/>
  <c r="A150" i="1" l="1"/>
  <c r="A151" i="1" l="1"/>
  <c r="A152" i="1" s="1"/>
  <c r="A153" i="1" s="1"/>
  <c r="A154" i="1" l="1"/>
  <c r="A155" i="1" s="1"/>
  <c r="A156" i="1" s="1"/>
  <c r="A157" i="1" l="1"/>
  <c r="A158" i="1" s="1"/>
  <c r="A159" i="1" l="1"/>
  <c r="A160" i="1" l="1"/>
  <c r="A161" i="1" s="1"/>
  <c r="A162" i="1" s="1"/>
  <c r="A163" i="1" s="1"/>
  <c r="A164" i="1" s="1"/>
  <c r="A165" i="1" l="1"/>
  <c r="A166" i="1" l="1"/>
  <c r="A167" i="1" l="1"/>
  <c r="A168" i="1" l="1"/>
  <c r="A169" i="1" s="1"/>
  <c r="A170" i="1" s="1"/>
  <c r="A171" i="1" l="1"/>
  <c r="A172" i="1" l="1"/>
  <c r="A173" i="1" s="1"/>
  <c r="A174" i="1" s="1"/>
  <c r="A175" i="1" s="1"/>
  <c r="A176" i="1" l="1"/>
  <c r="A177" i="1" l="1"/>
  <c r="A178" i="1" s="1"/>
  <c r="A179" i="1" s="1"/>
  <c r="A180" i="1" s="1"/>
  <c r="A181" i="1" s="1"/>
  <c r="A182" i="1" s="1"/>
  <c r="A183" i="1" s="1"/>
  <c r="A184" i="1" s="1"/>
  <c r="A185" i="1" s="1"/>
  <c r="A186" i="1" s="1"/>
  <c r="A187" i="1" s="1"/>
  <c r="A188" i="1" s="1"/>
  <c r="A189" i="1" s="1"/>
  <c r="A190" i="1" l="1"/>
  <c r="A191" i="1" l="1"/>
  <c r="A192" i="1" s="1"/>
  <c r="A193" i="1" s="1"/>
  <c r="A194" i="1" l="1"/>
  <c r="A195" i="1" l="1"/>
  <c r="A196" i="1" s="1"/>
  <c r="A197" i="1" l="1"/>
  <c r="A198" i="1" l="1"/>
  <c r="A199" i="1" s="1"/>
  <c r="A200" i="1" l="1"/>
  <c r="A201" i="1" s="1"/>
  <c r="A202" i="1" l="1"/>
  <c r="A203" i="1" l="1"/>
  <c r="A204" i="1" l="1"/>
  <c r="A205" i="1" l="1"/>
  <c r="A206" i="1" s="1"/>
  <c r="A207" i="1" l="1"/>
  <c r="A208" i="1" s="1"/>
  <c r="A209" i="1" s="1"/>
  <c r="A210" i="1" l="1"/>
  <c r="A211" i="1" l="1"/>
  <c r="A212" i="1" l="1"/>
  <c r="A213" i="1" l="1"/>
  <c r="A214" i="1" s="1"/>
  <c r="A215" i="1" s="1"/>
  <c r="A216" i="1" s="1"/>
  <c r="A217" i="1" s="1"/>
  <c r="A218" i="1" s="1"/>
  <c r="A219" i="1" s="1"/>
  <c r="A220" i="1" s="1"/>
  <c r="A221" i="1" s="1"/>
  <c r="A222" i="1" s="1"/>
  <c r="A223" i="1" s="1"/>
  <c r="A224" i="1" s="1"/>
  <c r="A225" i="1" s="1"/>
  <c r="A226" i="1" l="1"/>
  <c r="A227" i="1" s="1"/>
  <c r="A228" i="1" l="1"/>
  <c r="A229" i="1" l="1"/>
  <c r="A230" i="1" l="1"/>
  <c r="A231" i="1" s="1"/>
  <c r="A232" i="1" l="1"/>
  <c r="A233" i="1" s="1"/>
  <c r="A234" i="1" l="1"/>
  <c r="A235" i="1" s="1"/>
  <c r="A236" i="1" s="1"/>
  <c r="A237" i="1" s="1"/>
  <c r="A238" i="1" s="1"/>
  <c r="A239" i="1" s="1"/>
  <c r="A240" i="1" s="1"/>
  <c r="A241" i="1" l="1"/>
  <c r="A242" i="1" s="1"/>
  <c r="A243" i="1" l="1"/>
  <c r="A244" i="1" l="1"/>
  <c r="A245" i="1" s="1"/>
  <c r="A246" i="1" s="1"/>
  <c r="A247" i="1" s="1"/>
  <c r="A248" i="1" s="1"/>
  <c r="A249" i="1" s="1"/>
  <c r="A250" i="1" s="1"/>
  <c r="A251" i="1" s="1"/>
  <c r="A252" i="1" s="1"/>
  <c r="A253" i="1" s="1"/>
  <c r="A254" i="1"/>
  <c r="A255" i="1" l="1"/>
  <c r="A256" i="1" s="1"/>
  <c r="A257" i="1" s="1"/>
  <c r="A258" i="1" s="1"/>
  <c r="A259" i="1" s="1"/>
  <c r="A260" i="1" l="1"/>
  <c r="A261" i="1" l="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l="1"/>
  <c r="A292" i="1" l="1"/>
  <c r="A293" i="1" s="1"/>
  <c r="A294" i="1" s="1"/>
  <c r="A295" i="1" s="1"/>
  <c r="A296" i="1" s="1"/>
  <c r="A297" i="1" s="1"/>
  <c r="A298" i="1" s="1"/>
  <c r="A299" i="1" s="1"/>
  <c r="A301" i="1" l="1"/>
  <c r="A302" i="1" s="1"/>
  <c r="A303" i="1" s="1"/>
  <c r="A304" i="1" l="1"/>
  <c r="A305" i="1" l="1"/>
  <c r="A306" i="1" s="1"/>
  <c r="A307" i="1" s="1"/>
  <c r="A308" i="1" s="1"/>
  <c r="A309" i="1" s="1"/>
  <c r="A310" i="1" s="1"/>
  <c r="A311" i="1" l="1"/>
  <c r="A312" i="1" l="1"/>
  <c r="A313" i="1" s="1"/>
  <c r="A314" i="1"/>
  <c r="A315" i="1" s="1"/>
  <c r="A316" i="1" s="1"/>
  <c r="A317" i="1" s="1"/>
  <c r="A318" i="1" l="1"/>
  <c r="A319" i="1" l="1"/>
  <c r="A320" i="1" s="1"/>
  <c r="A321" i="1" s="1"/>
  <c r="A322" i="1" s="1"/>
  <c r="A323" i="1" s="1"/>
  <c r="A324" i="1" l="1"/>
  <c r="A325" i="1" s="1"/>
  <c r="A326" i="1" l="1"/>
  <c r="A327" i="1" s="1"/>
  <c r="A328" i="1" s="1"/>
  <c r="A329" i="1" s="1"/>
  <c r="A330" i="1" s="1"/>
  <c r="A331" i="1" l="1"/>
  <c r="A332" i="1" l="1"/>
  <c r="A333" i="1" s="1"/>
  <c r="A334" i="1" s="1"/>
  <c r="A335" i="1" s="1"/>
  <c r="A336" i="1" l="1"/>
  <c r="A337" i="1" l="1"/>
  <c r="A338" i="1" s="1"/>
  <c r="A339" i="1" s="1"/>
  <c r="A340" i="1" s="1"/>
  <c r="A341" i="1" l="1"/>
  <c r="A342" i="1" s="1"/>
  <c r="A343" i="1" s="1"/>
  <c r="A344" i="1" l="1"/>
  <c r="A345" i="1" s="1"/>
  <c r="A346" i="1" l="1"/>
  <c r="A347" i="1" l="1"/>
  <c r="A348" i="1" s="1"/>
  <c r="A349" i="1" s="1"/>
  <c r="A350" i="1" s="1"/>
  <c r="A351" i="1" s="1"/>
  <c r="A352" i="1" s="1"/>
  <c r="A353" i="1" s="1"/>
  <c r="A354" i="1" s="1"/>
  <c r="A355" i="1" s="1"/>
  <c r="A356" i="1" l="1"/>
  <c r="A357" i="1" l="1"/>
  <c r="A358" i="1" s="1"/>
  <c r="A359" i="1" s="1"/>
  <c r="A360" i="1" s="1"/>
  <c r="A361" i="1" s="1"/>
  <c r="A362" i="1" l="1"/>
  <c r="A363" i="1" l="1"/>
  <c r="A364" i="1" l="1"/>
  <c r="A365" i="1" l="1"/>
  <c r="A366" i="1" s="1"/>
  <c r="A367" i="1" s="1"/>
  <c r="A368" i="1" s="1"/>
  <c r="A369" i="1" l="1"/>
  <c r="A370" i="1" s="1"/>
  <c r="A371" i="1" s="1"/>
  <c r="A372" i="1" l="1"/>
  <c r="A373" i="1" s="1"/>
  <c r="A374" i="1" l="1"/>
  <c r="A375" i="1" s="1"/>
  <c r="A376" i="1" s="1"/>
  <c r="A377" i="1" s="1"/>
  <c r="A378" i="1" s="1"/>
  <c r="A379" i="1" s="1"/>
  <c r="A380" i="1" l="1"/>
  <c r="A381" i="1" l="1"/>
  <c r="A382" i="1" l="1"/>
  <c r="A383" i="1" s="1"/>
  <c r="A384" i="1" l="1"/>
  <c r="A385" i="1" l="1"/>
  <c r="A386" i="1" l="1"/>
  <c r="A387" i="1" s="1"/>
  <c r="A388" i="1" l="1"/>
  <c r="A389" i="1" s="1"/>
  <c r="A390" i="1" s="1"/>
  <c r="A391" i="1" l="1"/>
  <c r="A392" i="1" l="1"/>
  <c r="A393" i="1" s="1"/>
  <c r="A394" i="1" s="1"/>
  <c r="A395" i="1" l="1"/>
  <c r="A396" i="1" s="1"/>
  <c r="A397" i="1" s="1"/>
  <c r="A398" i="1" l="1"/>
  <c r="A399" i="1" s="1"/>
  <c r="A400" i="1" l="1"/>
  <c r="A401" i="1" l="1"/>
  <c r="A402" i="1" l="1"/>
  <c r="A403" i="1" s="1"/>
  <c r="A404" i="1" s="1"/>
  <c r="A405" i="1" l="1"/>
  <c r="A406" i="1" s="1"/>
  <c r="A407" i="1" s="1"/>
  <c r="A408" i="1" s="1"/>
  <c r="A409" i="1" l="1"/>
  <c r="A410" i="1" l="1"/>
  <c r="A411" i="1" s="1"/>
  <c r="A412" i="1" s="1"/>
  <c r="A413" i="1" s="1"/>
  <c r="A414" i="1" l="1"/>
  <c r="A415" i="1" s="1"/>
  <c r="A416" i="1" l="1"/>
  <c r="A417" i="1" s="1"/>
  <c r="A418" i="1" s="1"/>
  <c r="A419" i="1" s="1"/>
  <c r="A420" i="1" s="1"/>
  <c r="A421" i="1" s="1"/>
  <c r="A422" i="1" s="1"/>
  <c r="A423" i="1" s="1"/>
  <c r="A424" i="1" s="1"/>
  <c r="A425" i="1" l="1"/>
  <c r="A426" i="1" s="1"/>
  <c r="A427" i="1" l="1"/>
  <c r="A428" i="1" s="1"/>
  <c r="A429" i="1" s="1"/>
  <c r="A430" i="1" s="1"/>
  <c r="A431" i="1" l="1"/>
  <c r="A432" i="1" l="1"/>
  <c r="A433" i="1" s="1"/>
  <c r="A434" i="1" s="1"/>
  <c r="A435" i="1" s="1"/>
  <c r="A436" i="1" l="1"/>
  <c r="A437" i="1" l="1"/>
  <c r="A438" i="1" s="1"/>
  <c r="A439" i="1" s="1"/>
  <c r="A440" i="1" s="1"/>
  <c r="A441" i="1" s="1"/>
  <c r="A442" i="1" s="1"/>
  <c r="A443" i="1" s="1"/>
  <c r="A444" i="1" s="1"/>
  <c r="A445" i="1" s="1"/>
  <c r="A446" i="1" s="1"/>
  <c r="A447" i="1" s="1"/>
  <c r="A448" i="1" s="1"/>
  <c r="A449" i="1" l="1"/>
  <c r="A450" i="1" l="1"/>
  <c r="A451" i="1" s="1"/>
  <c r="A452" i="1" s="1"/>
  <c r="A453" i="1" s="1"/>
  <c r="A454" i="1" s="1"/>
  <c r="A455" i="1" s="1"/>
  <c r="A456" i="1" s="1"/>
  <c r="A457" i="1" s="1"/>
  <c r="A458" i="1" s="1"/>
  <c r="A459" i="1" s="1"/>
  <c r="A460" i="1" s="1"/>
  <c r="A461" i="1" s="1"/>
  <c r="A462" i="1" s="1"/>
  <c r="A463" i="1" l="1"/>
  <c r="A464" i="1" l="1"/>
  <c r="A465" i="1" s="1"/>
  <c r="A466" i="1" s="1"/>
  <c r="A467" i="1" s="1"/>
  <c r="A468" i="1" s="1"/>
  <c r="A469" i="1" s="1"/>
  <c r="A470" i="1" l="1"/>
  <c r="A471" i="1" l="1"/>
  <c r="A472" i="1" s="1"/>
  <c r="A473" i="1" s="1"/>
  <c r="A474" i="1" s="1"/>
  <c r="A475" i="1" l="1"/>
  <c r="A476" i="1" l="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l="1"/>
  <c r="A509" i="1" l="1"/>
  <c r="A510" i="1" s="1"/>
  <c r="A511" i="1" s="1"/>
  <c r="A512" i="1" s="1"/>
  <c r="A513" i="1" s="1"/>
  <c r="A514" i="1" s="1"/>
  <c r="A515" i="1" s="1"/>
  <c r="A516" i="1" s="1"/>
  <c r="A517" i="1" l="1"/>
  <c r="A518" i="1" s="1"/>
  <c r="A519" i="1" l="1"/>
  <c r="A520" i="1" s="1"/>
  <c r="A521" i="1" s="1"/>
  <c r="A522" i="1" s="1"/>
  <c r="A523" i="1" s="1"/>
  <c r="A524" i="1" s="1"/>
  <c r="A525" i="1" l="1"/>
  <c r="A526" i="1" l="1"/>
  <c r="A527" i="1" l="1"/>
  <c r="A528" i="1" l="1"/>
  <c r="A529" i="1" s="1"/>
  <c r="A530" i="1" s="1"/>
  <c r="A531" i="1" s="1"/>
  <c r="A532" i="1" s="1"/>
  <c r="A533" i="1" s="1"/>
  <c r="A534" i="1" s="1"/>
  <c r="A535" i="1" s="1"/>
  <c r="A536" i="1" s="1"/>
  <c r="A537" i="1" s="1"/>
  <c r="A538" i="1" s="1"/>
  <c r="A539" i="1" s="1"/>
  <c r="A540" i="1" s="1"/>
  <c r="A541" i="1" s="1"/>
  <c r="A542" i="1" s="1"/>
  <c r="A543" i="1" s="1"/>
  <c r="A544" i="1" l="1"/>
  <c r="A545" i="1" l="1"/>
  <c r="A546" i="1" s="1"/>
  <c r="A547" i="1" s="1"/>
  <c r="A548" i="1" s="1"/>
  <c r="A549" i="1"/>
  <c r="A550" i="1" s="1"/>
  <c r="A551" i="1" l="1"/>
  <c r="A552" i="1" l="1"/>
  <c r="A553" i="1" s="1"/>
  <c r="A554" i="1" s="1"/>
  <c r="A555" i="1" s="1"/>
  <c r="A556" i="1" l="1"/>
  <c r="A557" i="1" l="1"/>
  <c r="A558" i="1" s="1"/>
  <c r="A559" i="1" s="1"/>
  <c r="A560" i="1" s="1"/>
  <c r="A561" i="1" l="1"/>
  <c r="A562" i="1" l="1"/>
  <c r="A563" i="1" s="1"/>
  <c r="A564" i="1" l="1"/>
  <c r="A565" i="1" s="1"/>
  <c r="A566" i="1" s="1"/>
  <c r="A567" i="1" s="1"/>
  <c r="A568" i="1" l="1"/>
  <c r="A569" i="1" s="1"/>
  <c r="A570" i="1" s="1"/>
  <c r="A571" i="1" s="1"/>
  <c r="A572" i="1" s="1"/>
  <c r="A573" i="1" s="1"/>
  <c r="A574" i="1" l="1"/>
  <c r="A575" i="1" s="1"/>
  <c r="A576" i="1" s="1"/>
  <c r="A577" i="1" l="1"/>
  <c r="A578" i="1" l="1"/>
  <c r="A579" i="1" s="1"/>
  <c r="A580" i="1" l="1"/>
  <c r="A581" i="1" l="1"/>
  <c r="A582" i="1" l="1"/>
  <c r="A583" i="1" l="1"/>
  <c r="A584" i="1" s="1"/>
  <c r="A585" i="1" s="1"/>
  <c r="A586" i="1" s="1"/>
  <c r="A587" i="1" s="1"/>
  <c r="A588" i="1" s="1"/>
  <c r="A589" i="1" s="1"/>
  <c r="A590" i="1" s="1"/>
  <c r="A591" i="1" s="1"/>
  <c r="A592" i="1" s="1"/>
  <c r="A593" i="1" s="1"/>
  <c r="A594" i="1" s="1"/>
  <c r="A595" i="1" s="1"/>
  <c r="A596" i="1" s="1"/>
  <c r="A597" i="1" s="1"/>
  <c r="A598" i="1" s="1"/>
  <c r="A599" i="1" s="1"/>
  <c r="A600" i="1" s="1"/>
  <c r="A601" i="1" l="1"/>
  <c r="A602" i="1" l="1"/>
  <c r="A603" i="1" s="1"/>
  <c r="A604" i="1" s="1"/>
  <c r="A605" i="1" s="1"/>
  <c r="A606" i="1" l="1"/>
  <c r="A607" i="1" s="1"/>
  <c r="A608" i="1" l="1"/>
  <c r="A609" i="1" l="1"/>
  <c r="A610" i="1" l="1"/>
  <c r="A611" i="1" l="1"/>
  <c r="A612" i="1" l="1"/>
  <c r="A613" i="1" s="1"/>
  <c r="A614" i="1" l="1"/>
  <c r="A615" i="1" s="1"/>
  <c r="A616" i="1" l="1"/>
  <c r="A617" i="1" s="1"/>
  <c r="A618" i="1" s="1"/>
  <c r="A619" i="1" s="1"/>
  <c r="A620" i="1" s="1"/>
  <c r="A621" i="1" l="1"/>
  <c r="A622" i="1" l="1"/>
  <c r="A623" i="1" s="1"/>
  <c r="A624" i="1" l="1"/>
  <c r="A625" i="1" l="1"/>
  <c r="A626" i="1" s="1"/>
  <c r="A627" i="1" s="1"/>
  <c r="A628" i="1" s="1"/>
  <c r="A629" i="1" s="1"/>
  <c r="A630" i="1" s="1"/>
  <c r="A631" i="1" s="1"/>
  <c r="A632" i="1" s="1"/>
  <c r="A633" i="1" s="1"/>
  <c r="A635" i="1" s="1"/>
  <c r="A636" i="1" l="1"/>
  <c r="A637" i="1" l="1"/>
  <c r="A638" i="1" s="1"/>
  <c r="A639" i="1" s="1"/>
  <c r="A640" i="1" s="1"/>
  <c r="A641" i="1" s="1"/>
  <c r="A642" i="1" s="1"/>
  <c r="A643" i="1" l="1"/>
  <c r="A644" i="1" s="1"/>
  <c r="A645" i="1" l="1"/>
  <c r="A646" i="1" s="1"/>
  <c r="A647" i="1" s="1"/>
  <c r="A648" i="1" s="1"/>
  <c r="A649" i="1" s="1"/>
  <c r="A650" i="1" s="1"/>
  <c r="A651" i="1" s="1"/>
  <c r="A652" i="1" l="1"/>
  <c r="A653" i="1" s="1"/>
  <c r="A654" i="1" l="1"/>
  <c r="A655" i="1" s="1"/>
  <c r="A657" i="1" l="1"/>
  <c r="A658" i="1" l="1"/>
  <c r="A659" i="1" s="1"/>
  <c r="A660" i="1" l="1"/>
  <c r="A661" i="1" l="1"/>
  <c r="A662" i="1" s="1"/>
  <c r="A663" i="1" s="1"/>
  <c r="A664" i="1" s="1"/>
  <c r="A665" i="1" s="1"/>
  <c r="A666" i="1" s="1"/>
  <c r="A667" i="1" s="1"/>
  <c r="A668" i="1" s="1"/>
  <c r="A669" i="1" l="1"/>
  <c r="A670" i="1" l="1"/>
  <c r="A671" i="1" l="1"/>
  <c r="A672" i="1" l="1"/>
  <c r="A673" i="1" s="1"/>
  <c r="A674" i="1" s="1"/>
  <c r="A675" i="1" s="1"/>
  <c r="A676" i="1" l="1"/>
  <c r="A677" i="1" l="1"/>
  <c r="A678" i="1" s="1"/>
  <c r="A679" i="1" l="1"/>
  <c r="A680" i="1" l="1"/>
  <c r="A681" i="1" l="1"/>
  <c r="A682" i="1" s="1"/>
  <c r="A683" i="1" l="1"/>
  <c r="A684" i="1" s="1"/>
  <c r="A685" i="1" s="1"/>
  <c r="A686" i="1" l="1"/>
  <c r="A687" i="1" l="1"/>
  <c r="A688" i="1" l="1"/>
  <c r="A689" i="1" l="1"/>
  <c r="A690" i="1" s="1"/>
  <c r="A691" i="1" l="1"/>
  <c r="A692" i="1" l="1"/>
  <c r="A693" i="1" s="1"/>
  <c r="A694" i="1" s="1"/>
  <c r="A695" i="1" l="1"/>
  <c r="A696" i="1" l="1"/>
  <c r="A697" i="1" l="1"/>
  <c r="A698" i="1" l="1"/>
  <c r="A699" i="1" s="1"/>
  <c r="A700" i="1" s="1"/>
  <c r="A701" i="1" l="1"/>
  <c r="A702" i="1" s="1"/>
  <c r="A703" i="1" s="1"/>
  <c r="A704" i="1" l="1"/>
  <c r="A705" i="1" l="1"/>
  <c r="A706" i="1" s="1"/>
  <c r="A707" i="1" l="1"/>
  <c r="A708" i="1" l="1"/>
  <c r="A709" i="1" l="1"/>
  <c r="A710" i="1" s="1"/>
  <c r="A711" i="1" l="1"/>
  <c r="A712" i="1" s="1"/>
  <c r="A713" i="1" l="1"/>
  <c r="A714" i="1" s="1"/>
  <c r="A715" i="1" s="1"/>
  <c r="A716" i="1" s="1"/>
  <c r="A717" i="1" l="1"/>
  <c r="A718" i="1" s="1"/>
  <c r="A719" i="1" l="1"/>
  <c r="A720" i="1" s="1"/>
  <c r="A721" i="1" l="1"/>
  <c r="A722" i="1" s="1"/>
  <c r="A723" i="1" l="1"/>
  <c r="A724" i="1" s="1"/>
  <c r="A725" i="1" l="1"/>
  <c r="A726" i="1" l="1"/>
  <c r="A727" i="1" s="1"/>
  <c r="A728" i="1" s="1"/>
  <c r="A729" i="1" l="1"/>
  <c r="A730" i="1" l="1"/>
  <c r="A731" i="1" l="1"/>
  <c r="A732" i="1" l="1"/>
  <c r="A733" i="1" s="1"/>
  <c r="A734" i="1" l="1"/>
  <c r="A735" i="1" s="1"/>
  <c r="A736" i="1" l="1"/>
  <c r="A737" i="1" l="1"/>
  <c r="A738" i="1" l="1"/>
  <c r="A739" i="1" s="1"/>
  <c r="A740" i="1" s="1"/>
  <c r="A741" i="1" s="1"/>
  <c r="A742" i="1" s="1"/>
  <c r="A743" i="1" l="1"/>
  <c r="A744" i="1" l="1"/>
  <c r="A745" i="1" s="1"/>
  <c r="A746" i="1" s="1"/>
  <c r="A747" i="1" l="1"/>
  <c r="A748" i="1" s="1"/>
  <c r="A749" i="1" l="1"/>
  <c r="A750" i="1" l="1"/>
  <c r="A751" i="1" s="1"/>
  <c r="A752" i="1" l="1"/>
  <c r="A753" i="1" s="1"/>
  <c r="A754" i="1" l="1"/>
  <c r="A755" i="1" l="1"/>
  <c r="A756" i="1" s="1"/>
  <c r="A757" i="1" s="1"/>
  <c r="A758" i="1" s="1"/>
  <c r="A759" i="1" l="1"/>
  <c r="A760" i="1" l="1"/>
  <c r="A761" i="1" s="1"/>
  <c r="A762" i="1" s="1"/>
  <c r="A763" i="1" s="1"/>
  <c r="A764" i="1" l="1"/>
  <c r="A765" i="1" l="1"/>
  <c r="A766" i="1" l="1"/>
  <c r="A767" i="1" l="1"/>
  <c r="A768" i="1" s="1"/>
  <c r="A769" i="1" l="1"/>
  <c r="A770" i="1" l="1"/>
  <c r="A771" i="1" l="1"/>
  <c r="A772" i="1" l="1"/>
  <c r="A773" i="1" s="1"/>
  <c r="A774" i="1" l="1"/>
  <c r="A775" i="1" l="1"/>
  <c r="A776" i="1" s="1"/>
  <c r="A777" i="1" s="1"/>
  <c r="A778" i="1" l="1"/>
  <c r="A779" i="1" l="1"/>
  <c r="A780" i="1" s="1"/>
  <c r="A781" i="1" l="1"/>
  <c r="A782" i="1" l="1"/>
  <c r="A783" i="1" l="1"/>
  <c r="A784" i="1" s="1"/>
  <c r="A785" i="1" l="1"/>
  <c r="A786" i="1" l="1"/>
  <c r="A787" i="1" s="1"/>
  <c r="A788" i="1" l="1"/>
  <c r="A789" i="1" l="1"/>
  <c r="A790" i="1" l="1"/>
  <c r="A791" i="1" l="1"/>
  <c r="A792" i="1" s="1"/>
  <c r="A793" i="1" l="1"/>
  <c r="A794" i="1" s="1"/>
  <c r="A795" i="1" s="1"/>
  <c r="A797" i="1" s="1"/>
  <c r="A798" i="1" s="1"/>
  <c r="A799" i="1" s="1"/>
  <c r="A800" i="1" s="1"/>
  <c r="A801" i="1" s="1"/>
  <c r="A802" i="1" l="1"/>
  <c r="A803" i="1" s="1"/>
  <c r="A804" i="1" l="1"/>
  <c r="A805" i="1" s="1"/>
  <c r="A806" i="1" s="1"/>
  <c r="A807" i="1" s="1"/>
  <c r="A808" i="1" s="1"/>
  <c r="A809" i="1" l="1"/>
  <c r="A810" i="1" l="1"/>
  <c r="A811" i="1" s="1"/>
  <c r="A812" i="1" s="1"/>
  <c r="A813" i="1" l="1"/>
  <c r="A814" i="1" l="1"/>
  <c r="A815" i="1" s="1"/>
  <c r="A816" i="1" l="1"/>
  <c r="A817" i="1" l="1"/>
  <c r="A818" i="1" s="1"/>
  <c r="A819" i="1" s="1"/>
  <c r="A820" i="1" s="1"/>
  <c r="A821" i="1" s="1"/>
  <c r="A822" i="1" s="1"/>
  <c r="A823" i="1" l="1"/>
  <c r="A824" i="1" l="1"/>
  <c r="A825" i="1" s="1"/>
  <c r="A826" i="1" s="1"/>
  <c r="A827" i="1" s="1"/>
  <c r="A828" i="1" s="1"/>
  <c r="A829" i="1" s="1"/>
  <c r="A830" i="1" s="1"/>
  <c r="A831" i="1" s="1"/>
  <c r="A832" i="1" s="1"/>
  <c r="A833" i="1" s="1"/>
  <c r="A834" i="1" s="1"/>
  <c r="A835" i="1" l="1"/>
  <c r="A836" i="1" s="1"/>
  <c r="A837" i="1" l="1"/>
  <c r="A838" i="1" s="1"/>
  <c r="A839" i="1" s="1"/>
  <c r="A840" i="1" s="1"/>
  <c r="A841" i="1" s="1"/>
  <c r="A842" i="1" s="1"/>
  <c r="A843" i="1" s="1"/>
  <c r="A844" i="1" s="1"/>
  <c r="A845" i="1" s="1"/>
  <c r="A846" i="1" s="1"/>
  <c r="A847" i="1" s="1"/>
  <c r="A848" i="1" s="1"/>
  <c r="A849" i="1" s="1"/>
  <c r="A850" i="1" s="1"/>
  <c r="A851" i="1" s="1"/>
  <c r="A852" i="1" s="1"/>
  <c r="A853" i="1" s="1"/>
  <c r="A854" i="1" l="1"/>
  <c r="A855" i="1" s="1"/>
  <c r="A856" i="1" s="1"/>
  <c r="A857" i="1" s="1"/>
  <c r="A858" i="1" l="1"/>
  <c r="A859" i="1" l="1"/>
  <c r="A860" i="1" s="1"/>
  <c r="A861" i="1" l="1"/>
  <c r="A862" i="1" l="1"/>
  <c r="A863" i="1" s="1"/>
  <c r="A864" i="1" l="1"/>
  <c r="A865" i="1" l="1"/>
  <c r="A866" i="1" l="1"/>
  <c r="A867" i="1" l="1"/>
  <c r="A868" i="1" l="1"/>
  <c r="A869" i="1" l="1"/>
  <c r="A870" i="1" s="1"/>
  <c r="A871" i="1" s="1"/>
  <c r="A872" i="1" l="1"/>
  <c r="A873" i="1" s="1"/>
  <c r="A879" i="1" l="1"/>
  <c r="A1086" i="1"/>
  <c r="A1087" i="1"/>
  <c r="A1088" i="1"/>
  <c r="A1089" i="1"/>
  <c r="A1090" i="1"/>
  <c r="A1091" i="1" s="1"/>
  <c r="A1092" i="1"/>
  <c r="A1093" i="1"/>
  <c r="A1094" i="1"/>
  <c r="A1095" i="1"/>
  <c r="A1096" i="1"/>
  <c r="A1097" i="1"/>
  <c r="A1098" i="1"/>
  <c r="A1099" i="1"/>
  <c r="A1100" i="1"/>
  <c r="A1101" i="1" s="1"/>
  <c r="A1102" i="1"/>
  <c r="A1103" i="1"/>
  <c r="A1104" i="1" s="1"/>
  <c r="A1105" i="1"/>
  <c r="A1106" i="1" s="1"/>
  <c r="A1107" i="1"/>
  <c r="A1108" i="1" s="1"/>
  <c r="A1109" i="1"/>
  <c r="A1110" i="1"/>
  <c r="A1111" i="1"/>
  <c r="A1112" i="1" s="1"/>
  <c r="A1113" i="1"/>
  <c r="A1114" i="1" s="1"/>
  <c r="A1115" i="1"/>
  <c r="A1116" i="1"/>
  <c r="A1117" i="1" s="1"/>
  <c r="A1118" i="1"/>
  <c r="A1119" i="1"/>
  <c r="A1120" i="1"/>
  <c r="A1121" i="1"/>
  <c r="A1122" i="1"/>
  <c r="A1123" i="1"/>
  <c r="A1124" i="1"/>
  <c r="A1125" i="1" s="1"/>
  <c r="A1126" i="1" s="1"/>
  <c r="A1127" i="1" s="1"/>
  <c r="A1128" i="1"/>
  <c r="A1130" i="1"/>
  <c r="A1131" i="1"/>
  <c r="A1132" i="1"/>
  <c r="A1133" i="1" s="1"/>
  <c r="A1134" i="1"/>
  <c r="A1135" i="1" s="1"/>
  <c r="A1136" i="1"/>
  <c r="A1137" i="1" s="1"/>
  <c r="A1138" i="1"/>
  <c r="A1139" i="1" s="1"/>
  <c r="A1140" i="1"/>
  <c r="A1141" i="1" s="1"/>
  <c r="A1142" i="1"/>
  <c r="A1143" i="1"/>
  <c r="A1144" i="1"/>
  <c r="A1145" i="1"/>
  <c r="A1146" i="1"/>
  <c r="A1147" i="1"/>
  <c r="A1148" i="1"/>
  <c r="A1149" i="1" s="1"/>
  <c r="A1150" i="1"/>
  <c r="A1151" i="1"/>
  <c r="A1152" i="1" s="1"/>
  <c r="A1153" i="1"/>
  <c r="A1154" i="1" s="1"/>
  <c r="A1155" i="1"/>
  <c r="A1156" i="1"/>
  <c r="A1157" i="1"/>
  <c r="A1158" i="1" s="1"/>
  <c r="A1159" i="1"/>
  <c r="A1160" i="1"/>
  <c r="A1161" i="1"/>
  <c r="A1162" i="1"/>
  <c r="A1163" i="1"/>
  <c r="A1164" i="1" s="1"/>
  <c r="A1165" i="1" s="1"/>
  <c r="A1166" i="1"/>
  <c r="A1167" i="1"/>
  <c r="A1168" i="1"/>
  <c r="A1169" i="1"/>
  <c r="A1170" i="1"/>
  <c r="A1171" i="1" s="1"/>
  <c r="A1172" i="1"/>
  <c r="A1173" i="1" s="1"/>
  <c r="A1174" i="1"/>
  <c r="A1175" i="1"/>
  <c r="A1176" i="1"/>
  <c r="A1177" i="1"/>
  <c r="A1178" i="1"/>
  <c r="A1179" i="1" s="1"/>
  <c r="A1180" i="1"/>
  <c r="A1181" i="1"/>
  <c r="A1182" i="1"/>
  <c r="A1183" i="1"/>
  <c r="A1184" i="1"/>
  <c r="A1185" i="1" s="1"/>
  <c r="A1186" i="1"/>
  <c r="A1187" i="1"/>
  <c r="A1188" i="1"/>
  <c r="A1189" i="1"/>
  <c r="A1190" i="1"/>
  <c r="A1191" i="1"/>
  <c r="A1192" i="1"/>
  <c r="A1193" i="1"/>
  <c r="A1194" i="1"/>
  <c r="A1195" i="1" s="1"/>
  <c r="A1196" i="1" s="1"/>
  <c r="A1197" i="1"/>
  <c r="A1198" i="1"/>
  <c r="A1199" i="1" s="1"/>
  <c r="A1200" i="1"/>
  <c r="A1201" i="1" s="1"/>
  <c r="A1202" i="1" s="1"/>
  <c r="A1203" i="1" s="1"/>
  <c r="A1204" i="1"/>
  <c r="A1205" i="1"/>
  <c r="A1206" i="1"/>
  <c r="A1207" i="1"/>
  <c r="A1208" i="1" s="1"/>
  <c r="A1209" i="1"/>
  <c r="A1210" i="1" s="1"/>
  <c r="A1211" i="1" s="1"/>
  <c r="A1212" i="1"/>
  <c r="A1213" i="1"/>
  <c r="A1214" i="1" s="1"/>
  <c r="A1215" i="1" s="1"/>
  <c r="A1216" i="1"/>
  <c r="A1217" i="1" s="1"/>
  <c r="A1218" i="1"/>
  <c r="A1219" i="1"/>
  <c r="A1220" i="1"/>
  <c r="A1221" i="1"/>
  <c r="A1222" i="1"/>
  <c r="A1223" i="1" s="1"/>
  <c r="A1224" i="1" s="1"/>
  <c r="A1225" i="1"/>
  <c r="A1226" i="1"/>
  <c r="A1227" i="1" s="1"/>
  <c r="A1228" i="1" s="1"/>
  <c r="A1229" i="1"/>
  <c r="A1230" i="1"/>
  <c r="A1231" i="1"/>
  <c r="A1232" i="1"/>
  <c r="A1233" i="1"/>
  <c r="A1234" i="1"/>
  <c r="A1235" i="1"/>
  <c r="A1236" i="1"/>
  <c r="A1237" i="1"/>
  <c r="A1238" i="1"/>
  <c r="A1239" i="1"/>
  <c r="A1240" i="1"/>
  <c r="A1241" i="1"/>
  <c r="A1242" i="1"/>
  <c r="A1243" i="1"/>
  <c r="A1244" i="1"/>
  <c r="A1245" i="1"/>
  <c r="A1246" i="1"/>
  <c r="A1247" i="1"/>
  <c r="A1248" i="1"/>
  <c r="A1249" i="1"/>
  <c r="A1250" i="1"/>
  <c r="A1251" i="1"/>
  <c r="A1252" i="1"/>
  <c r="A1253" i="1"/>
  <c r="A1254" i="1"/>
  <c r="A1255" i="1"/>
  <c r="A1256" i="1"/>
  <c r="A1257" i="1"/>
  <c r="A1258" i="1"/>
  <c r="A1259" i="1"/>
  <c r="A1260" i="1"/>
  <c r="A1261" i="1"/>
  <c r="A1262" i="1"/>
  <c r="A1263" i="1"/>
  <c r="A1264" i="1"/>
  <c r="A1265" i="1"/>
  <c r="A1266" i="1"/>
  <c r="A1267" i="1"/>
  <c r="A1268" i="1"/>
  <c r="A1269" i="1"/>
  <c r="A1270" i="1"/>
  <c r="A1271" i="1"/>
  <c r="A1272" i="1"/>
  <c r="A1273" i="1"/>
  <c r="A1274" i="1"/>
  <c r="A1275" i="1"/>
  <c r="A1276" i="1"/>
  <c r="A1277" i="1"/>
  <c r="A1278" i="1"/>
  <c r="A1279" i="1"/>
  <c r="A1280" i="1"/>
  <c r="A1281" i="1"/>
  <c r="A1282" i="1"/>
  <c r="A1283" i="1"/>
  <c r="A1284" i="1"/>
  <c r="A1285" i="1"/>
  <c r="A1286" i="1"/>
  <c r="A1287" i="1"/>
  <c r="A1288" i="1"/>
  <c r="A1289" i="1"/>
  <c r="A874" i="1"/>
  <c r="A875" i="1"/>
  <c r="A876" i="1" s="1"/>
  <c r="A877" i="1" s="1"/>
  <c r="A878" i="1"/>
  <c r="A880" i="1"/>
  <c r="A881" i="1"/>
  <c r="A882" i="1"/>
  <c r="A883" i="1"/>
  <c r="A884" i="1"/>
  <c r="A885" i="1"/>
  <c r="A886" i="1" s="1"/>
  <c r="A887" i="1" s="1"/>
  <c r="A888" i="1"/>
  <c r="A889" i="1" s="1"/>
  <c r="A890" i="1"/>
  <c r="A891" i="1"/>
  <c r="A892" i="1"/>
  <c r="A893" i="1"/>
  <c r="A894" i="1" s="1"/>
  <c r="A895" i="1"/>
  <c r="A896" i="1"/>
  <c r="A897" i="1"/>
  <c r="A898" i="1"/>
  <c r="A899" i="1" s="1"/>
  <c r="A900" i="1" s="1"/>
  <c r="A901" i="1"/>
  <c r="A902" i="1"/>
  <c r="A903" i="1" s="1"/>
  <c r="A904" i="1" s="1"/>
  <c r="A905" i="1"/>
  <c r="A906" i="1" s="1"/>
  <c r="A907" i="1"/>
  <c r="A908" i="1"/>
  <c r="A909" i="1" s="1"/>
  <c r="A910" i="1"/>
  <c r="A911" i="1" s="1"/>
  <c r="A912" i="1"/>
  <c r="A913" i="1" s="1"/>
  <c r="A914" i="1"/>
  <c r="A915" i="1"/>
  <c r="A916" i="1" s="1"/>
  <c r="A917" i="1"/>
  <c r="A918" i="1" s="1"/>
  <c r="A919" i="1"/>
  <c r="A920" i="1"/>
  <c r="A921" i="1"/>
  <c r="A922" i="1"/>
  <c r="A923" i="1"/>
  <c r="A924" i="1"/>
  <c r="A925" i="1"/>
  <c r="A926" i="1"/>
  <c r="A927" i="1" s="1"/>
  <c r="A928" i="1"/>
  <c r="A929" i="1"/>
  <c r="A930" i="1"/>
  <c r="A931" i="1" s="1"/>
  <c r="A943" i="1" s="1"/>
  <c r="A932" i="1"/>
  <c r="A933" i="1"/>
  <c r="A934" i="1" s="1"/>
  <c r="A935" i="1"/>
  <c r="A936" i="1"/>
  <c r="A937" i="1" s="1"/>
  <c r="A938" i="1"/>
  <c r="A939" i="1" s="1"/>
  <c r="A940" i="1"/>
  <c r="A941" i="1" s="1"/>
  <c r="A942" i="1" s="1"/>
  <c r="A944" i="1"/>
  <c r="A945" i="1"/>
  <c r="A946" i="1" s="1"/>
  <c r="A947" i="1"/>
  <c r="A948" i="1"/>
  <c r="A949" i="1" s="1"/>
  <c r="A950" i="1"/>
  <c r="A951" i="1"/>
  <c r="A952" i="1"/>
  <c r="A953" i="1"/>
  <c r="A954" i="1"/>
  <c r="A955" i="1"/>
  <c r="A956" i="1"/>
  <c r="A957" i="1" s="1"/>
  <c r="A958" i="1"/>
  <c r="A959" i="1"/>
  <c r="A960" i="1"/>
  <c r="A961" i="1"/>
  <c r="A962" i="1"/>
  <c r="A963" i="1" s="1"/>
  <c r="A964" i="1"/>
  <c r="A965" i="1" s="1"/>
  <c r="A966" i="1" s="1"/>
  <c r="A967" i="1"/>
  <c r="A968" i="1" s="1"/>
  <c r="A969" i="1"/>
  <c r="A970" i="1" s="1"/>
  <c r="A971" i="1" s="1"/>
  <c r="A972" i="1"/>
  <c r="A973" i="1" s="1"/>
  <c r="A974" i="1" s="1"/>
  <c r="A975" i="1"/>
  <c r="A976" i="1"/>
  <c r="A977" i="1"/>
  <c r="A978" i="1"/>
  <c r="A979" i="1"/>
  <c r="A980" i="1"/>
  <c r="A981" i="1"/>
  <c r="A982" i="1" s="1"/>
  <c r="A983" i="1" s="1"/>
  <c r="A984" i="1" s="1"/>
  <c r="A985" i="1"/>
  <c r="A986" i="1"/>
  <c r="A987" i="1" s="1"/>
  <c r="A988" i="1"/>
  <c r="A989" i="1"/>
  <c r="A990" i="1"/>
  <c r="A991" i="1"/>
  <c r="A992" i="1"/>
  <c r="A993" i="1"/>
  <c r="A994" i="1"/>
  <c r="A995" i="1"/>
  <c r="A996" i="1"/>
  <c r="A997" i="1"/>
  <c r="A998" i="1" s="1"/>
  <c r="A999" i="1"/>
  <c r="A1000" i="1"/>
  <c r="A1001" i="1" s="1"/>
  <c r="A1002" i="1"/>
  <c r="A1003" i="1"/>
  <c r="A1004" i="1"/>
  <c r="A1005" i="1"/>
  <c r="A1006" i="1"/>
  <c r="A1007" i="1"/>
  <c r="A1008" i="1"/>
  <c r="A1009" i="1"/>
  <c r="A1010" i="1"/>
  <c r="A1011" i="1"/>
  <c r="A1012" i="1" s="1"/>
  <c r="A1013" i="1" s="1"/>
  <c r="A1014" i="1"/>
  <c r="A1015" i="1"/>
  <c r="A1016" i="1"/>
  <c r="A1017" i="1"/>
  <c r="A1018" i="1"/>
  <c r="A1019" i="1"/>
  <c r="A1020" i="1"/>
  <c r="A1021" i="1"/>
  <c r="A1022" i="1"/>
  <c r="A1023" i="1" s="1"/>
  <c r="A1024" i="1" s="1"/>
  <c r="A1025" i="1"/>
  <c r="A1026" i="1"/>
  <c r="A1027" i="1"/>
  <c r="A1028" i="1"/>
  <c r="A1029" i="1"/>
  <c r="A1030" i="1"/>
  <c r="A1031" i="1"/>
  <c r="A1032" i="1"/>
  <c r="A1033" i="1"/>
  <c r="A1034" i="1"/>
  <c r="A1035" i="1" s="1"/>
  <c r="A1036" i="1"/>
  <c r="A1037" i="1"/>
  <c r="A1038" i="1"/>
  <c r="A1039" i="1" s="1"/>
  <c r="A1040" i="1"/>
  <c r="A1041" i="1"/>
  <c r="A1042" i="1"/>
  <c r="A1043" i="1"/>
  <c r="A1044" i="1"/>
  <c r="A1045" i="1"/>
  <c r="A1046" i="1" s="1"/>
  <c r="A1047" i="1"/>
  <c r="A1048" i="1" s="1"/>
  <c r="A1049" i="1" s="1"/>
  <c r="A1050" i="1"/>
  <c r="A1051" i="1"/>
  <c r="A1052" i="1"/>
  <c r="A1053" i="1"/>
  <c r="A1054" i="1"/>
  <c r="A1055" i="1" s="1"/>
  <c r="A1056" i="1"/>
  <c r="A1057" i="1"/>
  <c r="A1058" i="1" s="1"/>
  <c r="A1059" i="1" s="1"/>
  <c r="A1060" i="1"/>
  <c r="A1061" i="1"/>
  <c r="A1062" i="1" s="1"/>
  <c r="A1063" i="1" s="1"/>
  <c r="A1064" i="1"/>
  <c r="A1065" i="1"/>
  <c r="A1066" i="1"/>
  <c r="A1067" i="1" s="1"/>
  <c r="A1068" i="1" s="1"/>
  <c r="A1069" i="1" s="1"/>
  <c r="A1070" i="1"/>
  <c r="A1071" i="1" s="1"/>
  <c r="A1072" i="1" s="1"/>
  <c r="A1073" i="1"/>
  <c r="A1074" i="1" s="1"/>
  <c r="A1075" i="1"/>
  <c r="A1076" i="1"/>
  <c r="A1077" i="1"/>
  <c r="A1078" i="1" s="1"/>
  <c r="A1079" i="1" s="1"/>
  <c r="A1080" i="1"/>
  <c r="A1081" i="1"/>
  <c r="A1082" i="1"/>
  <c r="A1083" i="1" s="1"/>
  <c r="A108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Mayra Alejandra Mendoza Lizarazo</author>
    <author>tc={53EC0B01-0D8C-4F6D-B6DE-CB8557192835}</author>
    <author>tc={652680AE-8F5C-4220-99DC-31EBCDB4862B}</author>
    <author>tc={639F3EFB-6811-43FA-879E-BCE412E9D0BF}</author>
    <author>tc={B6B3E596-202E-403C-848D-A368A091E7D0}</author>
    <author>tc={635E10CF-9FA3-4EFE-B53F-69C6F91717E3}</author>
    <author>tc={29D282D6-827A-448C-B416-891B08104F76}</author>
  </authors>
  <commentList>
    <comment ref="CD12" authorId="0" shapeId="0" xr:uid="{00000000-0006-0000-0000-000001000000}">
      <text>
        <r>
          <rPr>
            <b/>
            <sz val="9"/>
            <color indexed="81"/>
            <rFont val="Tahoma"/>
            <family val="2"/>
          </rPr>
          <t>Mayra Alejandra Mendoza Lizarazo:</t>
        </r>
        <r>
          <rPr>
            <sz val="9"/>
            <color indexed="81"/>
            <rFont val="Tahoma"/>
            <family val="2"/>
          </rPr>
          <t xml:space="preserve">
SUBIERON UN EGRESO DE OTRA PERSONA</t>
        </r>
      </text>
    </comment>
    <comment ref="B461" authorId="1" shapeId="0" xr:uid="{00000000-0006-0000-0000-000005000000}">
      <text>
        <t>[Threaded comment]
Your version of Excel allows you to read this threaded comment; however, any edits to it will get removed if the file is opened in a newer version of Excel. Learn more: https://go.microsoft.com/fwlink/?linkid=870924
Comment:
    CPSAG415</t>
      </text>
    </comment>
    <comment ref="B476" authorId="2" shapeId="0" xr:uid="{00000000-0006-0000-0000-000006000000}">
      <text>
        <t>[Threaded comment]
Your version of Excel allows you to read this threaded comment; however, any edits to it will get removed if the file is opened in a newer version of Excel. Learn more: https://go.microsoft.com/fwlink/?linkid=870924
Comment:
    CPSP416</t>
      </text>
    </comment>
    <comment ref="CC792" authorId="3" shapeId="0" xr:uid="{639F3EFB-6811-43FA-879E-BCE412E9D0BF}">
      <text>
        <t>[Threaded comment]
Your version of Excel allows you to read this threaded comment; however, any edits to it will get removed if the file is opened in a newer version of Excel. Learn more: https://go.microsoft.com/fwlink/?linkid=870924
Comment:
    TIENE PAGO 3 Y 4 EN UN SOLO FORMATO</t>
      </text>
    </comment>
    <comment ref="CC854" authorId="4" shapeId="0" xr:uid="{B6B3E596-202E-403C-848D-A368A091E7D0}">
      <text>
        <t>[Threaded comment]
Your version of Excel allows you to read this threaded comment; however, any edits to it will get removed if the file is opened in a newer version of Excel. Learn more: https://go.microsoft.com/fwlink/?linkid=870924
Comment:
    PAGO 3 Y 4 ESTAN EN UN SOLO PAGO</t>
      </text>
    </comment>
    <comment ref="CC862" authorId="5" shapeId="0" xr:uid="{635E10CF-9FA3-4EFE-B53F-69C6F91717E3}">
      <text>
        <t>[Threaded comment]
Your version of Excel allows you to read this threaded comment; however, any edits to it will get removed if the file is opened in a newer version of Excel. Learn more: https://go.microsoft.com/fwlink/?linkid=870924
Comment:
    PAGO 3 Y 4 ESTAN EN UN SOLO PAGO</t>
      </text>
    </comment>
    <comment ref="CC871" authorId="6" shapeId="0" xr:uid="{29D282D6-827A-448C-B416-891B08104F76}">
      <text>
        <t>[Threaded comment]
Your version of Excel allows you to read this threaded comment; however, any edits to it will get removed if the file is opened in a newer version of Excel. Learn more: https://go.microsoft.com/fwlink/?linkid=870924
Comment:
    EL PAGO 3 Y 4 ESTAN EN UN SOLO PAGO</t>
      </text>
    </comment>
  </commentList>
</comments>
</file>

<file path=xl/sharedStrings.xml><?xml version="1.0" encoding="utf-8"?>
<sst xmlns="http://schemas.openxmlformats.org/spreadsheetml/2006/main" count="61410" uniqueCount="12740">
  <si>
    <t>NÚMERO DEL PROCESO</t>
  </si>
  <si>
    <t>NÚMERO DE CONTRATO</t>
  </si>
  <si>
    <t>SECTOR</t>
  </si>
  <si>
    <t>FECHA SUSCRIPCIÓN DEL CONTRATO</t>
  </si>
  <si>
    <t>FECHA INICIO DEL CONTRATO</t>
  </si>
  <si>
    <t>FECHA DE TERMINACIÓN DEL CONTRATO</t>
  </si>
  <si>
    <t>MODALIDAD DE SELECCIÓN DEL CONTRATISTA</t>
  </si>
  <si>
    <t>CLASE DE CONTRATO</t>
  </si>
  <si>
    <t>NOMBRE DEL CONTRATISTA</t>
  </si>
  <si>
    <t>DOCUMENTO CONTRATISTA</t>
  </si>
  <si>
    <t>DIGITO DE VERIFICACIÓN</t>
  </si>
  <si>
    <t>PERSONA NATURAL O JURIDICA</t>
  </si>
  <si>
    <t>PROPONENTE (PLURAL / SINGULAR)</t>
  </si>
  <si>
    <t>ABOGADO QUE REVISÓ PROCESO Y CONTRATO</t>
  </si>
  <si>
    <t>OBJETO DEL CONTRATO</t>
  </si>
  <si>
    <t>PLAZO DE EJECUCIÓN</t>
  </si>
  <si>
    <t>PLAZO DE EJECUCIÓN EN DIAS</t>
  </si>
  <si>
    <t>VALOR DEL CONTRATO (LETRAS)</t>
  </si>
  <si>
    <t>VALOR DEL CONTRATO (NUMEROS)</t>
  </si>
  <si>
    <t>NUMERO DEL RP</t>
  </si>
  <si>
    <t>VALOR DEL RP</t>
  </si>
  <si>
    <t>FECHA RP</t>
  </si>
  <si>
    <t>ORIGEN DE LOS RECURSOS</t>
  </si>
  <si>
    <t xml:space="preserve">VALOR TOTAL RECURSOS </t>
  </si>
  <si>
    <t xml:space="preserve">VALOR RECURSOS PROPIOS </t>
  </si>
  <si>
    <t xml:space="preserve">VALOR NORMA ESPECIAL </t>
  </si>
  <si>
    <t>VR SGP</t>
  </si>
  <si>
    <t>SGP - Alimentacion Escolar</t>
  </si>
  <si>
    <t>SGP - Otros Sectores</t>
  </si>
  <si>
    <t>SGP - Salud Publica</t>
  </si>
  <si>
    <t>SGP - Educacion Prestacion de Servicios</t>
  </si>
  <si>
    <t>SGP - Cultura</t>
  </si>
  <si>
    <t>SGP - Agua potable y saneamiento básico</t>
  </si>
  <si>
    <t>SGP - Sector Educacion del FONPET</t>
  </si>
  <si>
    <t>SGP - Primera Infancia</t>
  </si>
  <si>
    <t>INDICAR POR CUAL PLATAFORMA SE LLEVO EL CONTRATO</t>
  </si>
  <si>
    <t>LINK</t>
  </si>
  <si>
    <t>SUPERVISOR DEL CONTRATO</t>
  </si>
  <si>
    <t>CEDULA SUPERVISOR</t>
  </si>
  <si>
    <t>NUMERO DE POLIZA</t>
  </si>
  <si>
    <t>ASEGURADORA</t>
  </si>
  <si>
    <t>FECHA DE APROBACION POLIZA</t>
  </si>
  <si>
    <t>ID DE LA POLIZA</t>
  </si>
  <si>
    <t>ARL</t>
  </si>
  <si>
    <t>RP</t>
  </si>
  <si>
    <t>ACTA DE INICIO</t>
  </si>
  <si>
    <t>RP ADICIONES</t>
  </si>
  <si>
    <t>MODIF EN SECOP</t>
  </si>
  <si>
    <t>EJECUCIÓN SECOP</t>
  </si>
  <si>
    <t>ACTA DE INICIO EN TVEC</t>
  </si>
  <si>
    <t>FECHA DE LA ADICION</t>
  </si>
  <si>
    <t>VALOR DE LA ADICION (EN LETRAS)</t>
  </si>
  <si>
    <t>VALOR DE LA ADICION (EN NÚMEROS)</t>
  </si>
  <si>
    <t>FECHA DE PRORROGA</t>
  </si>
  <si>
    <t>TIEMPO DE PRORROGA EN DIAS</t>
  </si>
  <si>
    <t>SUSPENSIONES</t>
  </si>
  <si>
    <t>TIEMPO DE SUSPENSIONES (DÍAS)</t>
  </si>
  <si>
    <t>NUEVA FECHA FINAL</t>
  </si>
  <si>
    <t>VALOR TOTAL DEL CONTRATO INICIAL + ADICIONES</t>
  </si>
  <si>
    <t>ESTADO ACTUAL DEL CONTRATO</t>
  </si>
  <si>
    <t>MODIFICATORIOS</t>
  </si>
  <si>
    <t>FECHA APROBACIÓN</t>
  </si>
  <si>
    <t>TERMINACION ANTICIPADA FECHA</t>
  </si>
  <si>
    <t>OBSERVACIONES</t>
  </si>
  <si>
    <t>GENERO</t>
  </si>
  <si>
    <t>EDAD</t>
  </si>
  <si>
    <t>LIBRETA MILITAR</t>
  </si>
  <si>
    <t>DISCAPACIDAD</t>
  </si>
  <si>
    <t>VICTIMA DEL CONFLICTO ARMADO</t>
  </si>
  <si>
    <t>MADRE CABEZA DE HOGAR</t>
  </si>
  <si>
    <t>POBLACION AFRODESCENDIENTE E INDIGENA</t>
  </si>
  <si>
    <t>DIRECCION DOMICILIO</t>
  </si>
  <si>
    <t>TELEFONO DE CONTACTO</t>
  </si>
  <si>
    <t>CORREO ELECTRONICO</t>
  </si>
  <si>
    <t>ENTIDAD BANCARIA</t>
  </si>
  <si>
    <t>TIPO DE CUENTA</t>
  </si>
  <si>
    <t>NUMERO DE CUENTA</t>
  </si>
  <si>
    <t>PAGO 1</t>
  </si>
  <si>
    <t>PAGO 2</t>
  </si>
  <si>
    <t>PAGO 3</t>
  </si>
  <si>
    <t>PAGO 4</t>
  </si>
  <si>
    <t>PAGO 5</t>
  </si>
  <si>
    <t xml:space="preserve">PAGO 6 </t>
  </si>
  <si>
    <t>PAGO 7</t>
  </si>
  <si>
    <t>PAGO 8</t>
  </si>
  <si>
    <t>PAGO 9</t>
  </si>
  <si>
    <t>PAGO 10</t>
  </si>
  <si>
    <t>PAGO 11</t>
  </si>
  <si>
    <t>PAGO 12</t>
  </si>
  <si>
    <t>FINAL</t>
  </si>
  <si>
    <t>LIQUIDADO</t>
  </si>
  <si>
    <t>CPSP-001-2024</t>
  </si>
  <si>
    <t>CO1.PCCNTR.5729586</t>
  </si>
  <si>
    <t>GESTION PUBLICA</t>
  </si>
  <si>
    <t>DIRECTA</t>
  </si>
  <si>
    <t>PRESTACION DE SERVICIOS PROFESIONALES</t>
  </si>
  <si>
    <t>ÓSCAR FERNANDO CÁRDENAS PARRA</t>
  </si>
  <si>
    <t>NATURAL</t>
  </si>
  <si>
    <t xml:space="preserve">SINGULAR </t>
  </si>
  <si>
    <t xml:space="preserve">DANIEL FERNANDO GARZÓN </t>
  </si>
  <si>
    <t>PRESTACIÓN DE SERVICIOS PROFESIONALES PARA BRINDAR ASESORÍA JURÍDICA RELACIONADA CON LOS PROCESOS DE CONTRATACIÓN Y EN ASUNTOS DE DERECHO ADMINISTRATIVO EN LA OFICINA DE CONTRATACIÓN</t>
  </si>
  <si>
    <t>3 MESES</t>
  </si>
  <si>
    <t>TREINTA Y NUEVE MILLONES DE PESOS</t>
  </si>
  <si>
    <t>RECURSOS PROPIOS</t>
  </si>
  <si>
    <t>SECOP II</t>
  </si>
  <si>
    <t>https://community.secop.gov.co/Public/Tendering/OpportunityDetail/Index?noticeUID=CO1.NTC.5418663&amp;isFromPublicArea=True&amp;isModal=False</t>
  </si>
  <si>
    <t xml:space="preserve">FAUSTO ALEJANDRO AMAYA CASTRO 
// MONICA ALEXANDRA NARANJO ROJAS </t>
  </si>
  <si>
    <t xml:space="preserve">1.072.643.021 
// 20.401.211 </t>
  </si>
  <si>
    <t>N/A</t>
  </si>
  <si>
    <t>OK</t>
  </si>
  <si>
    <t xml:space="preserve">CAMBIO SUPERVISOR </t>
  </si>
  <si>
    <t xml:space="preserve">TRECE MILLONES DE PESOS </t>
  </si>
  <si>
    <t xml:space="preserve">30 DIAS </t>
  </si>
  <si>
    <t>CERRADO</t>
  </si>
  <si>
    <t xml:space="preserve">N/A </t>
  </si>
  <si>
    <t>MASCULINO</t>
  </si>
  <si>
    <t xml:space="preserve">Vereda Fonqueta Conjunto La Carolina Cas Apto 20 de Julio  </t>
  </si>
  <si>
    <t>oscarcparra@hotmail.com</t>
  </si>
  <si>
    <t>BANCOLOMBIA</t>
  </si>
  <si>
    <t>AHORROS</t>
  </si>
  <si>
    <t>CPSP-002-2024</t>
  </si>
  <si>
    <t>CO1.PCCNTR.5735404</t>
  </si>
  <si>
    <t>CONSULTORES URBIT SAS</t>
  </si>
  <si>
    <t>JURIDICA</t>
  </si>
  <si>
    <t>OSWALDO DIAZ</t>
  </si>
  <si>
    <t>PRESTACIÓN DE SERVICIOS PROFESIONALES DE ASESORÍA JURÍDICA EN ORDENAMIENTO TERRITORIAL Y URBANISMO; ASUMIR LA REPRESENTACIÓN JUDICIAL Y EXTRAJUDICIAL DEL MUNICIPIO EN LOS PROCESOS ASIGNADOS CON OCASIÓN DE LAS DIFERENTES ACCIONES ANTE LA JURISDICCIÓN CONTENCIOSO ADMINISTRATIVO, ORDINARIA Y CONSTITUCIONAL QUE SE ADELANTEN CUANDO EL MUNICIPIO DE CHÍA SEA PARTE, BIEN COMO DEMANDANTE, COMO DEMANDADO O TERCERO CON INTERÉS DIRECTO</t>
  </si>
  <si>
    <t xml:space="preserve">CINCUENTA Y CUATRO MILLONES DE PESOS </t>
  </si>
  <si>
    <t>2024000019</t>
  </si>
  <si>
    <t xml:space="preserve">https://community.secop.gov.co/Public/Tendering/OpportunityDetail/Index?noticeUID=CO1.NTC.5425530&amp;isFromPublicArea=True&amp;isModal=False
</t>
  </si>
  <si>
    <t>NANCY JULIETA CAMELO CAMARGO</t>
  </si>
  <si>
    <t>21-46-101080328</t>
  </si>
  <si>
    <t>SEGUROS DEL ESTADO S.A.</t>
  </si>
  <si>
    <t>CO1.WRT.13405736</t>
  </si>
  <si>
    <t xml:space="preserve">DIECIOCHO MILLONES DE PESOS </t>
  </si>
  <si>
    <t xml:space="preserve">1 MES </t>
  </si>
  <si>
    <t>EJECUCIÓN</t>
  </si>
  <si>
    <t>FALTA TERMINAR Y CERRAR EN SECOP</t>
  </si>
  <si>
    <t>CARRERA 16 # 4-61 APTO 402</t>
  </si>
  <si>
    <t>consultoresurbitsas@gmail.com</t>
  </si>
  <si>
    <t>DAVIVIENDA</t>
  </si>
  <si>
    <t>007670425649</t>
  </si>
  <si>
    <t>CPSP-004-2024</t>
  </si>
  <si>
    <t>CO1.PCCNTR.5756057</t>
  </si>
  <si>
    <t>JORGE ARMANDO CASTIBLANCO CUERVO</t>
  </si>
  <si>
    <t>RESTACION DE SERVICIOS PROFESIONALES PARA EL APOYO A LA GESTION CONTRACTUAL EN SUS DIFERENTES ETAPAS EN LA SECRETARÍA GENERAL</t>
  </si>
  <si>
    <t>VEINTIÚN MILLONES DE PESOS</t>
  </si>
  <si>
    <t>2024000035</t>
  </si>
  <si>
    <t xml:space="preserve">https://community.secop.gov.co/Public/Tendering/OpportunityDetail/Index?noticeUID=CO1.NTC.5452536&amp;isFromPublicArea=True&amp;isModal=False
</t>
  </si>
  <si>
    <t>FAUSTO ALEJANDRO AMAYA CASTRO</t>
  </si>
  <si>
    <t>CALLE 9 # 5-42</t>
  </si>
  <si>
    <t>ing_jorgecasti@hotmail.com</t>
  </si>
  <si>
    <t>33786416120</t>
  </si>
  <si>
    <t>CPSP-005-2024</t>
  </si>
  <si>
    <t>CO1.PCCNTR.5765625</t>
  </si>
  <si>
    <t xml:space="preserve">HILDA LEONOR
ALFONSO PARADA </t>
  </si>
  <si>
    <t>PRESTACIÓN DE SERVICIOS PROFESIONALES PARA EL ACOMPAÑAMIENTO TÉCNICO EN LA ESTRUCTURACIÓN DEL PLAN DE DESARROLLO MUNICIPAL 2024-2027 Y EN LA FORMULACIÓN DE LOS PROYECTOS ESTRATÉGICOS DERIVADOS DE DICHO PLAN</t>
  </si>
  <si>
    <t xml:space="preserve">TREINTA Y NUEVE
MILLONES DE PESOS </t>
  </si>
  <si>
    <t>2024000033</t>
  </si>
  <si>
    <t xml:space="preserve">https://community.secop.gov.co/Public/Tendering/OpportunityDetail/Index?noticeUID=CO1.NTC.5463105&amp;isFromPublicArea=True&amp;isModal=False
</t>
  </si>
  <si>
    <t xml:space="preserve">DIECINUEVE MILLONES QUINIENTOS MIL PESOS </t>
  </si>
  <si>
    <t xml:space="preserve">UN MES (1) Y QUINCE (15) DIAS </t>
  </si>
  <si>
    <t>FEMENINO</t>
  </si>
  <si>
    <t>CRA 7 # 2-46</t>
  </si>
  <si>
    <t>hileap@hotmail.com</t>
  </si>
  <si>
    <t>0550462500033503</t>
  </si>
  <si>
    <t>CPSP-003-2024</t>
  </si>
  <si>
    <t>CO1.PCCNTR.5770618</t>
  </si>
  <si>
    <t>NOHORA LILIA VÁSQUEZ TORRES</t>
  </si>
  <si>
    <t xml:space="preserve">SOL MARGARITA LANCHEROS </t>
  </si>
  <si>
    <t>PRESTACIÓN DE SERVICIOS PROFESIONALES ESPECIALIZADOS PARA APOYAR LA IMPLEMENTACIÓN DE ACCIONES ESTRATÉGICAS PARA EL SECTOR EDUCATIVO MACROPROCESO DE APOYO GESTIÓN DE TALENTO HUMANO, QUE CONTRIBUYA A DIGNIFICAR LA LABOR DOCENTE, EN EL MUNICIPIO DE CHÍA CUNDINAMARCA</t>
  </si>
  <si>
    <t>VEINTICINCO MILLONES QUINIENTOS MIL PESOS</t>
  </si>
  <si>
    <t>2024000034</t>
  </si>
  <si>
    <t xml:space="preserve">https://community.secop.gov.co/Public/Tendering/OpportunityDetail/Index?noticeUID=CO1.NTC.5466753&amp;isFromPublicArea=True&amp;isModal=False
</t>
  </si>
  <si>
    <t xml:space="preserve">CRISTHIAN RAUL CASTAÑEDA VEGA </t>
  </si>
  <si>
    <t xml:space="preserve">VDA BOJACA SECTOR PARAISO </t>
  </si>
  <si>
    <t>nolivato1960@gmail.com</t>
  </si>
  <si>
    <t>POPULAR</t>
  </si>
  <si>
    <t>CPSAG-007-2024</t>
  </si>
  <si>
    <t>CO1.PCCNTR.5789213</t>
  </si>
  <si>
    <t xml:space="preserve">HACIENDA </t>
  </si>
  <si>
    <t xml:space="preserve">PRESTACION DE SERVICIOS DE APOYO A LA GESTION </t>
  </si>
  <si>
    <t>YOLANDA OVALLE CERINZA</t>
  </si>
  <si>
    <t xml:space="preserve">SANDRA FABIOLA CASTRO </t>
  </si>
  <si>
    <t>PRESTACIÓN DE SERVICIOS DE APOYO A LA GESTIÓN PRESUPUESTAL Y CONTABLE DE LA DIRECCIÓN FINANCIERA DE LA SECRETARÍA DE HACIENDA DEL MUNICIPIO DE CHÍA</t>
  </si>
  <si>
    <t xml:space="preserve">	7 Meses</t>
  </si>
  <si>
    <t>VEINTINUEVE MILLONES CUATROCIENTOS VEINTIÚN MIL PESOS</t>
  </si>
  <si>
    <t>2024000053</t>
  </si>
  <si>
    <t>https://community.secop.gov.co/Public/Tendering/OpportunityDetail/Index?noticeUID=CO1.NTC.5485399&amp;isFromPublicArea=True&amp;isModal=False</t>
  </si>
  <si>
    <t>MYRIAM AMANDA SEQUERA CALVO</t>
  </si>
  <si>
    <t>VDA LA BALSA SECTOR LAS JUNTAS</t>
  </si>
  <si>
    <t>yolaovallec@hotmail.es</t>
  </si>
  <si>
    <t>CAJA SOCIAL</t>
  </si>
  <si>
    <t>CPSP-006-2024</t>
  </si>
  <si>
    <t>CO1.PCCNTR.5788155</t>
  </si>
  <si>
    <t>MARTHA ALEJANDRA VELASQUEZ OTALORA</t>
  </si>
  <si>
    <t>PRESTACION DE SERVICIOS PROFESIONALES ESPECIALIZADOS PARA LA ASESORIA Y ACOMPAÑAMIENTO DE LOS PROCESOS A CARGO DE LA DIRECCION DE TESORERIA DE LA SECRETARIA DE HACIENDA DEL MUNICIPIO DE CHIA</t>
  </si>
  <si>
    <t>7 Meses</t>
  </si>
  <si>
    <t>CINCUENTA MILLONES QUINIENTOS VEINTISEIS MIL PESOS</t>
  </si>
  <si>
    <t>2024000054</t>
  </si>
  <si>
    <t>https://community.secop.gov.co/Public/Tendering/OpportunityDetail/Index?noticeUID=CO1.NTC.5484711&amp;isFromPublicArea=True&amp;isModal=False</t>
  </si>
  <si>
    <t>OSCAR HARVEY ROJAS CARRILLO</t>
  </si>
  <si>
    <t>CRA 17 # 7B 15</t>
  </si>
  <si>
    <t>malejav_1@hotmail.com</t>
  </si>
  <si>
    <t>CPSP-009-2024</t>
  </si>
  <si>
    <t>CO1.PCCNTR.5796081</t>
  </si>
  <si>
    <t>JUAN SEBASTIAN SÁNCHEZ SARMIENTO</t>
  </si>
  <si>
    <t xml:space="preserve">PRESTAR SERVICIOS PROFESIONALES EN LA REPRESENTACIÓN JUDICIAL Y EXTRAJUDICIAL DEL MUNICIPIO DE CHÍA QUE SE DERIVEN DE LAS ACCIONES ANTE LA JURISDICCIÓN DE LO CONTENCIOSO ADMINISTRATIVO, ORDINARIA Y CONSTITUCIONAL QUE SE ADELANTEN CUANDO EL MUNICIPIO DE CHIA SEA PARTE EN CALIDAD DE DEMANDANTE, DEMANDADO O TERCERO CON INTERÉS DIRECTO EN LAS RESUELTAS DE LOS PROCESOS, COMO TAMBIÉN REPRESENTAR AL MUNICIPIO ANTE LAS ENTIDADES ADMINISTRATIVAS Y JUDICIALES DEL ESTADO. </t>
  </si>
  <si>
    <t>3 Meses</t>
  </si>
  <si>
    <t>QUINCE MILLONES DE PESOS</t>
  </si>
  <si>
    <t>2024000052</t>
  </si>
  <si>
    <t>https://community.secop.gov.co/Public/Tendering/OpportunityDetail/Index?noticeUID=CO1.NTC.5494824&amp;isFromPublicArea=True&amp;isModal=False</t>
  </si>
  <si>
    <t>ALEXANDRA ASMUS SIERRA</t>
  </si>
  <si>
    <t>CALLE 11 # 11-59</t>
  </si>
  <si>
    <t>juansanch54@hotmail.com</t>
  </si>
  <si>
    <t>CT-ARRENDAMIENTO-010-2024</t>
  </si>
  <si>
    <t>CO1.PCCNTR.5821296</t>
  </si>
  <si>
    <t xml:space="preserve">ARRENDAMIENTO </t>
  </si>
  <si>
    <t>INFRAESTRUCTURA Y SUMINISTROS DAVAN S.A.S</t>
  </si>
  <si>
    <t>ANA MERCEDES CASTILLO</t>
  </si>
  <si>
    <t xml:space="preserve">	ARRENDAMIENTO DE UN BIEN INMUEBLE UBICADO DENTRO DEL PÉRIMETRO URBANO DEL MUNICIPIO DE CHIA, PARA EL FUNCIONAMIENTO DE LA SECRETARÍA DE EDUCACIÓN, SECRETARÍA DE SALUD, SECRETARÍA DE DESARROLLO ECONÓMICO, OFICINA DEL BANCO DE EMPLEO, DIRECCIÓN DE ORDENAMIENTO TERRITORIAL Y OTRAS DEPENDENCIAS QUE SE REQUIERAN</t>
  </si>
  <si>
    <t>5 Meses</t>
  </si>
  <si>
    <t>TRESCIENTOS CINCUENTA MILLONES DE PESOS</t>
  </si>
  <si>
    <t>2024000075</t>
  </si>
  <si>
    <t>https://community.secop.gov.co/Public/Tendering/OpportunityDetail/Index?noticeUID=CO1.NTC.5519530&amp;isFromPublicArea=True&amp;isModal=False</t>
  </si>
  <si>
    <t>OSCAR FERNANDO AFANADOR BOHORQUEZ</t>
  </si>
  <si>
    <t>14-44-101202562</t>
  </si>
  <si>
    <t>CO1.WRT.13541026</t>
  </si>
  <si>
    <t xml:space="preserve">TERMINADO </t>
  </si>
  <si>
    <t>FALTA CERRAR EN SECOP. HAY AMPAROS VIGENTES NO SE CIERRA</t>
  </si>
  <si>
    <t>CRA 4 # 6A-57</t>
  </si>
  <si>
    <t>is.davan2018@gmail.com</t>
  </si>
  <si>
    <t>CORRIENTE</t>
  </si>
  <si>
    <t>RECHAZADA</t>
  </si>
  <si>
    <t>CT-INTERADMINISTRATIVO-011-2024</t>
  </si>
  <si>
    <t>CO1.PCCNTR.5823888</t>
  </si>
  <si>
    <t>TECNOLOGIAS DE LA INFORMACION Y LAS COMUNICACIONES</t>
  </si>
  <si>
    <t>CONTRATO INTERADMINISTRATIVO</t>
  </si>
  <si>
    <t>UNE EPM TELECOMUNICACIONES</t>
  </si>
  <si>
    <t>PROVEER EL SERVICIO DE CONECTIVIDAD Y ACCESO A INTERNET EN FIBRA ÓPTICA PARA LA ADMINISTRACIÓN MUNICIPAL Y SUS SEDES MEDIANTE UNA RED MPLS Y CANALES DE INTERNET PARA LAS ZONAS WIFI E INSTITUCIONES EDUCATIVAS</t>
  </si>
  <si>
    <t>Seis (6) meses
y siete (7) días</t>
  </si>
  <si>
    <t>TRESCIENTOS TREINTA Y UN MILLONES SEISCIENTOS SEIS MIL SETECIENTOS
TREINTA Y SIETE PESOS</t>
  </si>
  <si>
    <t>2024000074</t>
  </si>
  <si>
    <t>https://community.secop.gov.co/Public/Tendering/OpportunityDetail/Index?noticeUID=CO1.NTC.5520761&amp;isFromPublicArea=True&amp;isModal=False</t>
  </si>
  <si>
    <t>MARTHA YANETH SANCHEZ HERRERA</t>
  </si>
  <si>
    <t>65-44-101228241</t>
  </si>
  <si>
    <t>CO1.WRT.13521042</t>
  </si>
  <si>
    <t>CRA 48 # 20-45</t>
  </si>
  <si>
    <t>notificacionesjudiciales@tigo.com.co</t>
  </si>
  <si>
    <t>BOGOTA</t>
  </si>
  <si>
    <t>CPSP-012-2024</t>
  </si>
  <si>
    <t>CO1.PCCNTR.5828643</t>
  </si>
  <si>
    <t>DEFENSA Y SEGURIDAD</t>
  </si>
  <si>
    <t>ARIEL RICARDO VARGAS ZARATE</t>
  </si>
  <si>
    <t>PRESTACIÓN DE SERVICIOS PROFESIONALES PARA EL CONOCIMIENTO, PREPARACIÓN Y COMUNICACIÓN DEL RIESGO EN EL MUNICIPIO DE CHÍA</t>
  </si>
  <si>
    <t>11 MESES</t>
  </si>
  <si>
    <t xml:space="preserve">CINCUENTA Y CINCO MILLONES DE PESOS </t>
  </si>
  <si>
    <t>2024000070</t>
  </si>
  <si>
    <t>https://community.secop.gov.co/Public/Tendering/OpportunityDetail/Index?noticeUID=CO1.NTC.5525674&amp;isFromPublicArea=True&amp;isModal=False</t>
  </si>
  <si>
    <t xml:space="preserve">GUSTAVO SIERRA CANASTERO </t>
  </si>
  <si>
    <t>TERMINADO</t>
  </si>
  <si>
    <t>FALTA  CERRAR EN SECOP</t>
  </si>
  <si>
    <t>arielricardovargas@hotmail.com</t>
  </si>
  <si>
    <t>CPSP-013-2024</t>
  </si>
  <si>
    <t>CO1.PCCNTR.5828958</t>
  </si>
  <si>
    <t xml:space="preserve">DUMAR JAVIER FIGUEREDO SANABRIA	</t>
  </si>
  <si>
    <t xml:space="preserve">PRESTACIÓN DE SERVICIOS PROFESIONALES PARA LA ASESORÍA TÉCNICA AL COMPONENTE DE GESTIÓN DEL RIESGO DE DESASTRES Y EL APOYO AL CONSEJO MUNICIPAL DE GESTIÓN DEL RIESGO Y DEMÁS COMITÉS DEL MUNICIPIO DE CHÍA	</t>
  </si>
  <si>
    <t xml:space="preserve">TREINTA Y TRES MILLONES DE PESOS </t>
  </si>
  <si>
    <t>2024000071</t>
  </si>
  <si>
    <t>https://community.secop.gov.co/Public/Tendering/OpportunityDetail/Index?noticeUID=CO1.NTC.5525972&amp;isFromPublicArea=True&amp;isModal=False</t>
  </si>
  <si>
    <t>HANSEL ENRIQUE GAONA PEREZ 
// GUSTAVO SIERRA CANASTERO</t>
  </si>
  <si>
    <t>1.072.652.990
// 29.994.985</t>
  </si>
  <si>
    <t xml:space="preserve">DIECISEIS MILLONES QUINIENTOS MIL PESOS </t>
  </si>
  <si>
    <t>CALLE 151# 111A-26CA 138</t>
  </si>
  <si>
    <t>javierfigueredosanabria13@gmail.com</t>
  </si>
  <si>
    <t>CPSP-014-2024</t>
  </si>
  <si>
    <t>CO1.PCCNTR.5828970</t>
  </si>
  <si>
    <t>PAULA SOFIA GONZALEZ HOYOS</t>
  </si>
  <si>
    <t xml:space="preserve">PRESTACIÓN DE SERVICIOS PROFESIONALES PARA APOYAR LA FORMULACIÓN DE PROGRAMAS Y PROYECTOS EN LA CARACTERIZACIÓN Y VALORIZACIÓN DE LA GESTIÓN AMBIENTAL, EN EL COMPONENTE DE CONOCIMIENTO Y PREPARACIÓN DE LA GESTIÓN DEL RIESGO DE DESASTRES EN EL MUNICIPIO DE CHÍA	</t>
  </si>
  <si>
    <t>11 Meses</t>
  </si>
  <si>
    <t>SESENTA Y SEIS MILLONES DE PESOS MONEDA CORRIENTE</t>
  </si>
  <si>
    <t>2024000073</t>
  </si>
  <si>
    <t>https://community.secop.gov.co/Public/Tendering/OpportunityDetail/Index?noticeUID=CO1.NTC.5526074&amp;isFromPublicArea=True&amp;isModal=False</t>
  </si>
  <si>
    <t>CALLE 1# 3-06</t>
  </si>
  <si>
    <t>sofii_hoyos@hotmail.com</t>
  </si>
  <si>
    <t>CPSAG-015-2024</t>
  </si>
  <si>
    <t>CO1.PCCNTR.5828978</t>
  </si>
  <si>
    <t>DANIEL ESTEBAN CASAS AREVALO</t>
  </si>
  <si>
    <t xml:space="preserve">PRESTACIÓN DE SERVICIOS DE APOYO A LA GESTIÓN PARA EL MANEJO DE LA GESTIÓN DEL RIESGO DE DESASTRES COMPUESTA POR LA PREPARACIÓN, RESPUESTA Y EJECUCIÓN DE LA RESPECTIVA RECUPERACIÓN	</t>
  </si>
  <si>
    <t xml:space="preserve">11 MESES </t>
  </si>
  <si>
    <t>TREINTA Y SIETE MILLONES CUATROCIENTOS MIL PESOS</t>
  </si>
  <si>
    <t>2024000072</t>
  </si>
  <si>
    <t>https://community.secop.gov.co/Public/Tendering/OpportunityDetail/Index?noticeUID=CO1.NTC.5525887&amp;isFromPublicArea=True&amp;isModal=False</t>
  </si>
  <si>
    <t xml:space="preserve">VDA LA BALSA  </t>
  </si>
  <si>
    <t>danielc_96@outlook.com</t>
  </si>
  <si>
    <t>CPSAG-016-2024</t>
  </si>
  <si>
    <t>CO1.PCCNTR.5837463</t>
  </si>
  <si>
    <t>MARLEN DIAZ SARMIENTO</t>
  </si>
  <si>
    <t xml:space="preserve">PRESTACIÓN DE SERVICIOS DE APOYO A LA GESTIÓN PARA LA EJECUCIÓN DE ACTIVIDADES ADMINISTRATIVAS, VERIFICACIÓN DE PÓLIZAS Y DEMÁS ASUNTOS RELACIONADOS CON LA GESTIÓN CONTRACTUAL DEL MUNICIPIO DE CHÍA	</t>
  </si>
  <si>
    <t>DOCE MILLONES DE PESOS</t>
  </si>
  <si>
    <t>2024000077</t>
  </si>
  <si>
    <t>https://community.secop.gov.co/Public/Tendering/OpportunityDetail/Index?noticeUID=CO1.NTC.5534501&amp;isFromPublicArea=True&amp;isModal=False</t>
  </si>
  <si>
    <t xml:space="preserve">SOL MARGARITA LANCHEROS MORA </t>
  </si>
  <si>
    <t>CRA 5 ESTE 11-83</t>
  </si>
  <si>
    <t>marlendiazs@gmail.com</t>
  </si>
  <si>
    <t xml:space="preserve">BANCO DE BOGOTA </t>
  </si>
  <si>
    <t>CPSP-019-2024</t>
  </si>
  <si>
    <t>CO1.PCCNTR.5840612</t>
  </si>
  <si>
    <t>JENNIFER
TATIANA AMAYA MOLANO</t>
  </si>
  <si>
    <t xml:space="preserve">PRESTACIÓN DE SERVICIOS PROFESIONALES PARA DESARROLLAR Y EJECUTAR LAS ACTIVIDADES JURÍDICAS ASOCIADAS AL PROCESO DE GESTIÓN EN CONTRATACIÓN DEL MUNICIPIO DE CHÍA	</t>
  </si>
  <si>
    <t>DIECINUEVE MILLONES DOSCIENTOS VEINTISIETE
MIL DOSCIENTOS SETENTA PESOS</t>
  </si>
  <si>
    <t>2024000101</t>
  </si>
  <si>
    <t>https://community.secop.gov.co/Public/Tendering/OpportunityDetail/Index?noticeUID=CO1.NTC.5537402&amp;isFromPublicArea=True&amp;isModal=False</t>
  </si>
  <si>
    <t>SEBASTIAN RODRIGUEZ</t>
  </si>
  <si>
    <t>FCA LA PRIMAVERA IN 1</t>
  </si>
  <si>
    <t>jenfer-94@hotmail.com</t>
  </si>
  <si>
    <t>CPSP 008-2024</t>
  </si>
  <si>
    <t>CO1.PCCNTR.5838450</t>
  </si>
  <si>
    <t>JAIME SAAVEDRA QUIROGA</t>
  </si>
  <si>
    <t xml:space="preserve">PRESTACIÓN DE SERVICIOS PROFESIONALES ESPECIALIZADOS PARA APOYAR EL FORTALECIMIENTO ADMINISTRATIVO Y/O TÉCNICO DE LAS ACCIONES QUE DESARROLLA LA SECRETARÍA DE EDUCACIÓN DEL MUNICIPIO DE CHÍA	</t>
  </si>
  <si>
    <t>2024000100</t>
  </si>
  <si>
    <t>https://community.secop.gov.co/Public/Tendering/OpportunityDetail/Index?noticeUID=CO1.NTC.5535403&amp;isFromPublicArea=True&amp;isModal=False</t>
  </si>
  <si>
    <t xml:space="preserve">JAHIR AGUILAR FAJARDO 
// HARVEY EDUARDO TORRES POVEDA </t>
  </si>
  <si>
    <t>52.060.165 
// 80.729.739</t>
  </si>
  <si>
    <t>CALLE 6 #11-36</t>
  </si>
  <si>
    <t>jasaaved@hotmail.com</t>
  </si>
  <si>
    <t>CPSP 018-2024</t>
  </si>
  <si>
    <t>CO1.PCCNTR.5839354</t>
  </si>
  <si>
    <t>ADRIAN FELIPE FERNÁNDEZ CASTRO</t>
  </si>
  <si>
    <t xml:space="preserve">PRESTACIÓN DE SERVICIOS PROFESIONALES PARA EL TENDIDO, CONFIGURACIÓN, SOPORTE Y SEGURIDAD DE REDES DE COMUNICACIONES Y TELECOMUNICACIONES AL SERVICIO DE LA COMUNIDAD DEL MUNICIPIO DE CHÍA.	</t>
  </si>
  <si>
    <t>NUEVE (9) MESES Y DIECISIETE (17) DÍAS</t>
  </si>
  <si>
    <t>CINCUENTA MILLONES SETECIENTOS TRES MIL
TRESCIENTOS TREINTA Y NUEVE PESOS</t>
  </si>
  <si>
    <t>2024000099</t>
  </si>
  <si>
    <t>https://community.secop.gov.co/Public/Tendering/OpportunityDetail/Index?noticeUID=CO1.NTC.5536091&amp;isFromPublicArea=True&amp;isModal=False</t>
  </si>
  <si>
    <t>JORGE ALBERTO RODRIGUEZ PINILLA // NESTOR ANDRES HERNANDEZ BARRERA 
// MARTHA JANETH SANCHEZ HERRERA</t>
  </si>
  <si>
    <t>80.401.444 //  
74.182.269
// 35.196.718</t>
  </si>
  <si>
    <t xml:space="preserve">CAMBIO TEMPORAL SUPERVISOR 
// CAMBIO SUPERVISOR </t>
  </si>
  <si>
    <t>CALLE 21 # 0-60</t>
  </si>
  <si>
    <t>ing.adrianfernandez@gmail.com</t>
  </si>
  <si>
    <t>CPSP 017-2024</t>
  </si>
  <si>
    <t xml:space="preserve">CO1.PCCNTR.5838578	</t>
  </si>
  <si>
    <t xml:space="preserve">EDUCACION </t>
  </si>
  <si>
    <t>KIMBERLY DAYANA LEÓN RODRÍGUEZ</t>
  </si>
  <si>
    <t xml:space="preserve">PRESTACIÓN DE SERVICIOS PROFESIONALES PARA BRINDAR ACOMPAÑAMIENTO A LA DIRECCIÓN ADMINISTRATIVA Y FINANCIERA EN EL MACROPROCESO DE GESTIÓN DE TALENTO HUMANO EN EL TRÁMITE DE PENSIONES Y CESANTÍAS DIRIGIDA A LOS DOCENTES, DIRECTIVOS Y ADMINISTRATIVOS DE LAS IEO DEL MUNICIPIO DE CHIA.	</t>
  </si>
  <si>
    <t>CINCUENTA Y DOS
MILLONES TREINTA MIL PESOS M</t>
  </si>
  <si>
    <t>2024000098</t>
  </si>
  <si>
    <t>https://community.secop.gov.co/Public/Tendering/OpportunityDetail/Index?noticeUID=CO1.NTC.5535255&amp;isFromPublicArea=True&amp;isModal=False</t>
  </si>
  <si>
    <t>ACTA FINAL SE ENCUENTRA EN EDICION.
FALTA TERMINAR Y CERRAR EN SECOP</t>
  </si>
  <si>
    <t>CALLE 29 # 6-162</t>
  </si>
  <si>
    <t>kidale08@gmail.com</t>
  </si>
  <si>
    <t>MC-002-2024</t>
  </si>
  <si>
    <t>CO1.PCCNTR.5827295</t>
  </si>
  <si>
    <t>MINIMA CUANTIA</t>
  </si>
  <si>
    <t>SERVICIOS</t>
  </si>
  <si>
    <t>BONGA BUSTAMANTE SAS</t>
  </si>
  <si>
    <t xml:space="preserve">OSCAR FERNANDO CARDENAS </t>
  </si>
  <si>
    <t xml:space="preserve">PROMOCIÓN Y DIVULGACIÓN DE LA ACTIVIDAD INSTITUCIONAL DEL MUNICIPIO DE CHÍA	</t>
  </si>
  <si>
    <t>30 Días</t>
  </si>
  <si>
    <t>CINCUENTA Y OCHO MILLONES</t>
  </si>
  <si>
    <t>2024000097</t>
  </si>
  <si>
    <t>https://community.secop.gov.co/Public/Tendering/OpportunityDetail/Index?noticeUID=CO1.NTC.5486359&amp;isFromPublicArea=True&amp;isModal=False</t>
  </si>
  <si>
    <t>GUSTAVO CARVAJAL MILLAN</t>
  </si>
  <si>
    <t>NB-100306280</t>
  </si>
  <si>
    <t xml:space="preserve">COMPAÑIA MUNDIAL DE SEGUROS S.A. </t>
  </si>
  <si>
    <t>CL 118 15 A 09 OF 401</t>
  </si>
  <si>
    <t>bmarser.mb@gmail.com_x000D_</t>
  </si>
  <si>
    <t>IRIS</t>
  </si>
  <si>
    <t>CPSP-022-2024</t>
  </si>
  <si>
    <t>CO1.PCCNTR.5848066</t>
  </si>
  <si>
    <t>CAMILO ANDRES SANCHEZ SARMIENTO</t>
  </si>
  <si>
    <t xml:space="preserve">PRESTAR SERVICIOS PROFESIONALES EN LA REPRESENTACIÓN JUDICIAL Y EXTRAJUDICIAL DEL MUNICIPIO DE CHÍA QUE SE DERIVEN DE LAS ACCIONES ANTE LA JURISDICCIÓN DE LO CONTENCIOSO ADMINISTRATIVO, ORDINARIA Y CONSTITUCIONAL QUE SE ADELANTEN CUANDO EL MUNICIPIO DE CHIA SEA PARTE EN CALIDAD DE DEMANDANTE, DEMANDADO O TERCERO CON INTERÉS DIRECTO EN LAS RESUELTAS DE LOS PROCESOS, COMO TAMBIÉN REPRESENTAR AL MUNICIPIO ANTE LAS ENTIDADES ADMINISTRATIVAS Y JUDICIALES DEL ESTADO	</t>
  </si>
  <si>
    <t>2024000096</t>
  </si>
  <si>
    <t>https://community.secop.gov.co/Public/Tendering/OpportunityDetail/Index?noticeUID=CO1.NTC.5545733&amp;isFromPublicArea=True&amp;isModal=False</t>
  </si>
  <si>
    <t>VDA FONQUETA</t>
  </si>
  <si>
    <t>camilosanch18@outlook.com</t>
  </si>
  <si>
    <t>CPSP-023-2024</t>
  </si>
  <si>
    <t>CO1.PCCNTR.5848469</t>
  </si>
  <si>
    <t>LORENA YANET ARIZA PIÑEREZ</t>
  </si>
  <si>
    <t xml:space="preserve">EN LA REPRESENTACIÓN JUDICIAL Y EXTRAJUDICIAL DEL MUNICIPIO DE CHÍA QUE SE DERIVEN DE LAS ACCIONES ANTE LA JURISDICCIÓN DE LO CONTENCIOSO ADMINISTRATIVO, ORDINARIA Y CONSTITUCIONAL QUE SE ADELANTEN CUANDO EL MUNICIPIO DE CHIA SEA PARTE EN CALIDAD DE DEMANDANTE, DEMANDADO O TERCERO CON INTERÉS DIRECTO EN LAS RESUELTAS DE LOS PROCESOS, COMO TAMBIÉN REPRESENTAR AL MUNICIPIO ANTE LAS ENTIDADES ADMINISTRATIVAS y JUDICIALES DEL ESTADO.	</t>
  </si>
  <si>
    <t xml:space="preserve">VEINTICUATRO
MILLONES DE PESOS </t>
  </si>
  <si>
    <t>2024000103</t>
  </si>
  <si>
    <t>https://community.secop.gov.co/Public/Tendering/OpportunityDetail/Index?noticeUID=CO1.NTC.5546505&amp;isFromPublicArea=True&amp;isModal=False</t>
  </si>
  <si>
    <t>CALLE 14 # 6-35</t>
  </si>
  <si>
    <t>lorenaariza@hotmail.com</t>
  </si>
  <si>
    <t>CPSP-020-2024</t>
  </si>
  <si>
    <t>CO1.PCCNTR.5845165</t>
  </si>
  <si>
    <t>FELIPE SANCHEZ CORTES</t>
  </si>
  <si>
    <t xml:space="preserve">JANETH PAOLA GUTIERREZ </t>
  </si>
  <si>
    <t>PRESTACIÓN DE SERVICIOS PROFESIONALES COMO COMUNICADOR SOCIAL EN LA OFICINA ASESORA DE COMUNICACIÓN, PRENSA Y PROTOCOLO COMO PERIODISTA PARA APOYAR LA PRODUCCIÓN DE CONTENIDOS INFORMATIVOS, TEXTUALES, AUDIOVISUALES Y RADIALES SOBRE LAS ACTIVIDADES DESARROLLADAS POR LA ALCALDÍA DE CHÍA</t>
  </si>
  <si>
    <t>DIECISEIS MILLONES QUINIENTOS MIL
PESOS</t>
  </si>
  <si>
    <t>2024000107</t>
  </si>
  <si>
    <t>https://community.secop.gov.co/Public/Tendering/ContractNoticePhases/View?PPI=CO1.PPI.29529787&amp;isFromPublicArea=True&amp;isModal=False</t>
  </si>
  <si>
    <t>SANDRA INES QUITORA CAMPOS</t>
  </si>
  <si>
    <t>NO TIENE</t>
  </si>
  <si>
    <t>CALLE 4 #10-24</t>
  </si>
  <si>
    <t>felipe.cors@hotmail.com</t>
  </si>
  <si>
    <t>COLPATRIA</t>
  </si>
  <si>
    <t>ESAL-001-2024</t>
  </si>
  <si>
    <t>CO1.PCCNTR.5850067</t>
  </si>
  <si>
    <t>DESARROLLO SOCIAL</t>
  </si>
  <si>
    <t>ESAL</t>
  </si>
  <si>
    <t>CONVENIO DE ASOCIACION</t>
  </si>
  <si>
    <t>HOGAR DEL ANCIANO SAN RAFAEL</t>
  </si>
  <si>
    <t>AUNAR ESFUERZOS PARA GARANTIZAR LA ATENCIÓN INTEGRAL DE LOS ADULTOS MAYORES DEL MUNICIPIO DE CHIA QUE SE ENCUENTREN EN ESTADO DE ABANDONO O VULNERABILIDAD</t>
  </si>
  <si>
    <t>5 MESES</t>
  </si>
  <si>
    <t>MIL TRESCIENTOS SETENTA Y OCHO MILLONES
QUINIENTOS OCHENTA MIL CUATROCIENTOS NOVENTA Y SEIS PESOS</t>
  </si>
  <si>
    <t>2024000108</t>
  </si>
  <si>
    <t>https://community.secop.gov.co/Public/Tendering/OpportunityDetail/Index?noticeUID=CO1.NTC.5462206&amp;isFromPublicArea=True&amp;isModal=False</t>
  </si>
  <si>
    <t>JOSE JULIAN NIÑO ALBA</t>
  </si>
  <si>
    <t>*11-44-101218122
*11-40-101059883</t>
  </si>
  <si>
    <t>*CO1.WRT.13602546
*CO1.WRT.13602554</t>
  </si>
  <si>
    <t xml:space="preserve">TRESCIENTOS SESENTA MILLONES DE PESOS </t>
  </si>
  <si>
    <t xml:space="preserve">QUINCE (15) DIAS CALENDARIO </t>
  </si>
  <si>
    <t>CRA 5 # 9-46</t>
  </si>
  <si>
    <t>hogar.sanrafael@yahoo.es</t>
  </si>
  <si>
    <t>CPSP-025-2024</t>
  </si>
  <si>
    <t>CO1.PCCNTR.5860006</t>
  </si>
  <si>
    <t xml:space="preserve">DIRECTA </t>
  </si>
  <si>
    <t xml:space="preserve">CARLOS ALBERTO NUÑEZ HUERTAS </t>
  </si>
  <si>
    <t>PRESTAR SERVICIOS PROFESIONALES COMO COMMUNITY MANAGER Y PERIODISTA PARA LA CREACIÓN, GESTIÓN Y ACTUALIZACIÓN DE CONTENIDOS, EN REDES SOCIALES Y FORTALECIMIENTO DE LA COMUNICACIÓN EXTERNA E INTERNA DE LA ALCALDÍA MUNICIPAL DE CHÍA</t>
  </si>
  <si>
    <t>2024000114</t>
  </si>
  <si>
    <t>https://community.secop.gov.co/Public/Tendering/OpportunityDetail/Index?noticeUID=CO1.NTC.5557951&amp;isFromPublicArea=True&amp;isModal=False</t>
  </si>
  <si>
    <t>Carrera 3 N.11-46</t>
  </si>
  <si>
    <t>carlosalbertonuhu@hotmail.com</t>
  </si>
  <si>
    <t>CPSP-024-2024</t>
  </si>
  <si>
    <t>CO1.PCCNTR.5860061</t>
  </si>
  <si>
    <t xml:space="preserve">SEGURIDAD Y CONVIVENCIA </t>
  </si>
  <si>
    <t>KATHERINE GISSETH RODRIGUEZ SANDOVAL</t>
  </si>
  <si>
    <t xml:space="preserve">JUAN SEBASTIAN RODRIGUEZ </t>
  </si>
  <si>
    <t>PRESTACION DE SERVICIOS PROFESIONALES COMO ABOGADO PARA BRINDAR APOYO EN LAS INSPECCIONES DE POLICIA URBANAS DEL MUNICIPIO DE CHIA</t>
  </si>
  <si>
    <t>8 MESES</t>
  </si>
  <si>
    <t xml:space="preserve">TREINTA Y SEIS MILLONES TRESCIENTOS NOVENTA Y TRES MIL SETECIENTOS NOVENTA Y DOS PESOS </t>
  </si>
  <si>
    <t>2024000115</t>
  </si>
  <si>
    <t>https://community.secop.gov.co/Public/Tendering/OpportunityDetail/Index?noticeUID=CO1.NTC.5558405&amp;isFromPublicArea=True&amp;isModal=False</t>
  </si>
  <si>
    <t>ANDREA DEL PILAR SANTAFE
// DIANA MARIA MERCADO ZUÑIGA</t>
  </si>
  <si>
    <t>63.514.159
// 30.666.089</t>
  </si>
  <si>
    <t xml:space="preserve">Carrera 14 e N.5-5 c27 Ibaro 1 </t>
  </si>
  <si>
    <t>katheringrs95@gmail.com</t>
  </si>
  <si>
    <t xml:space="preserve">BANCO CAJA SOCIAL </t>
  </si>
  <si>
    <t>CPSP-021-2024</t>
  </si>
  <si>
    <t>CO1.PCCNTR.5845853</t>
  </si>
  <si>
    <t xml:space="preserve">GLOBAL CONSULTORIAS Y PROYECTOS SAS </t>
  </si>
  <si>
    <t>PRESTAR SERVICIOS PROFESIONALES EN LA REPRESENTACIÓN JUDICIAL Y EXTRAJUDICIAL DEL MUNICIPIO DE CHÍA QUE SE DERIVEN DE LAS ACCIONES PENALES DEL MUNICIPIO, SEA PARTE EN CALIDAD DE DEMANDANTE, DEMANDADO O TERCERO CON INTERÉS DIRECTO EN LAS RESUELTAS DE LOS PROCESOS, COMO TAMBIÉN REPRESENTAR AL MUNICIPIO</t>
  </si>
  <si>
    <t xml:space="preserve">SESENTA Y SEIS MILLONES DE PESOS </t>
  </si>
  <si>
    <t>2024000124</t>
  </si>
  <si>
    <t>https://community.secop.gov.co/Public/Tendering/OpportunityDetail/Index?noticeUID=CO1.NTC.5542923&amp;isFromPublicArea=True&amp;isModal=False</t>
  </si>
  <si>
    <t>17-44-101213464</t>
  </si>
  <si>
    <t>CO1.WRT.13587659</t>
  </si>
  <si>
    <t>Carrera 4 N.18-50 Of. 904</t>
  </si>
  <si>
    <t>info@globalconsultoriasyproyectos.com</t>
  </si>
  <si>
    <t>MC-001-2024</t>
  </si>
  <si>
    <t>CO1.PCCNTR.5851239</t>
  </si>
  <si>
    <t xml:space="preserve">PARTICIPACION CIUDADANA </t>
  </si>
  <si>
    <t xml:space="preserve">SERVICIOS </t>
  </si>
  <si>
    <t>FUNDACION SOCIAL PARA LA PROTECCION SANITARIA Y AMBIENTAL</t>
  </si>
  <si>
    <t>SERVICIOS DE APOYO LOGÍSTICO PARA FORTALECER LA ESTRATEGIA DE PARTICIPACIÓN CIUDADANA EN LA ELABORACIÓN DEL PLAN DE DESARROLLO MUNICIPAL DEL MUNICIPIO DE CHÍA</t>
  </si>
  <si>
    <t>30 DIAS</t>
  </si>
  <si>
    <t xml:space="preserve">CUARENTA Y CINCO MILLONES CIENTO NOVENTA Y SEIS MIL DOSCIENTOS PESOS </t>
  </si>
  <si>
    <t>2024000116</t>
  </si>
  <si>
    <t xml:space="preserve">https://community.secop.gov.co/Public/Tendering/OpportunityDetail/Index?noticeUID=CO1.NTC.5471939&amp;isFromPublicArea=True&amp;isModal=False
</t>
  </si>
  <si>
    <t xml:space="preserve">SEFIRA ESTHER VICENTE TORRES </t>
  </si>
  <si>
    <t>*47-44-101026488
*17-40-101008091</t>
  </si>
  <si>
    <t xml:space="preserve">	CO1.WRT.13587376</t>
  </si>
  <si>
    <t>Calle 13B Bis N.16-75</t>
  </si>
  <si>
    <t>direccion@iecapacitar.edu.co</t>
  </si>
  <si>
    <t>BANCO BBVA</t>
  </si>
  <si>
    <t>0938721990</t>
  </si>
  <si>
    <t>CPSP-026-2024</t>
  </si>
  <si>
    <t>CO1.PCCNTR.5864336</t>
  </si>
  <si>
    <t xml:space="preserve">CRISTIAN CAMILO AMEZQUITA ROMERO </t>
  </si>
  <si>
    <t>PRESTACIÓN DE SERVICIOS PROFESIONALES PARA LA CONFIGURACIÓN, SOPORTE Y DOCUMENTACIÓN DE LA SEGURIDAD INFORMÁTICA Y LA INFRAESTRUCTURA DE TELECOMUNICACIONES DISPUESTA PARA LOS SERVICIOS PRESTADOS A LA COMUNIDAD DEL MUNICIPIO DE CHÍA</t>
  </si>
  <si>
    <t xml:space="preserve">OCHO (8) MESES Y VEINTISEIS (26) DIAS </t>
  </si>
  <si>
    <t xml:space="preserve">CINCUENTA MILLONES QUINIENTOS CUARENTA MIL PESOS </t>
  </si>
  <si>
    <t>2024000128</t>
  </si>
  <si>
    <t xml:space="preserve">RECURSOS PROPIOS </t>
  </si>
  <si>
    <t>https://community.secop.gov.co/Public/Tendering/OpportunityDetail/Index?noticeUID=CO1.NTC.5562022&amp;isFromPublicArea=True&amp;isModal=False</t>
  </si>
  <si>
    <t>Calle 10 N.12-17 Apto 101</t>
  </si>
  <si>
    <t xml:space="preserve">c.amezquitaromero@gmail.com </t>
  </si>
  <si>
    <t>CPSP-030-2024</t>
  </si>
  <si>
    <t>CO1.PCCNTR.5872519</t>
  </si>
  <si>
    <t xml:space="preserve">FORTALECIMIENTO INSTITUCIONAL </t>
  </si>
  <si>
    <t xml:space="preserve">IVAN CAMILO RODRIGUEZ RODRIGUEZ </t>
  </si>
  <si>
    <t>PRESTAR SERVICIOS PROFESIONALES PARA REALIZAR ACOMPAÑAMIENTO TÉCNICO A LAS SECRETARÍAS MUNICIPALES Y A LAS INSTANCIAS LÍDERES EN EL SEGUIMIENTO DE LAS POLÍTICAS DEL MODELO INTEGRADO DE PLANEACIÓN Y GESTIÓN (MIPG), DE ACUERDO A LOS LINEAMIENTOS METODOLÓGICOS Y NORMATIVOS QUE CORRESPONDAN</t>
  </si>
  <si>
    <t xml:space="preserve">CUARENTA MILLONES DE PESOS </t>
  </si>
  <si>
    <t>2024000134</t>
  </si>
  <si>
    <t>https://community.secop.gov.co/Public/Tendering/OpportunityDetail/Index?noticeUID=CO1.NTC.5570862&amp;isFromPublicArea=True&amp;isModal=False</t>
  </si>
  <si>
    <t>FALTA TERMINAR Y CERRAR EN SECOP
SE ENVIO CORREO AL SUPERVISOR</t>
  </si>
  <si>
    <t>Calle 10 N.2E-40 Torre 4 Apto 204</t>
  </si>
  <si>
    <t>ivancamilor@gmail.com</t>
  </si>
  <si>
    <t>0550489500029637</t>
  </si>
  <si>
    <t>CPSP-029-2024</t>
  </si>
  <si>
    <t>CO1.PCCNTR.5871329</t>
  </si>
  <si>
    <t xml:space="preserve">PLANEACIÓN </t>
  </si>
  <si>
    <t xml:space="preserve">RAQUEL SOFIA CARRION VELASQUEZ </t>
  </si>
  <si>
    <t xml:space="preserve">JULIETH BIBIANA CASTRO </t>
  </si>
  <si>
    <t>PRESTACIÓN DE SERVICIOS PROFESIONALES ESPECIALIZADOS PARA APOYAR EL PROCESO DE FORMULACIÓN DEL PLAN DE DESARROLLO MUNICIPAL 2024-2028, LA ARMONIZACIÓN PRESUPUESTAL, LA REVISIÓN Y ACTUALIZACIÓN DE LOS INDICADORES DE DESEMPEÑO FISCAL Y DE LOS PROCEDIMIENTOS DE PLANIFICACIÓN ESTRATÉGICA Y FINANCIERA</t>
  </si>
  <si>
    <t>6 MESES</t>
  </si>
  <si>
    <t xml:space="preserve">CINCUENTA MILLONES SETECIENTOS SESENTA MIL PESOS </t>
  </si>
  <si>
    <t>2021000132</t>
  </si>
  <si>
    <t>https://community.secop.gov.co/Public/Tendering/OpportunityDetail/Index?noticeUID=CO1.NTC.5569288&amp;isFromPublicArea=True&amp;isModal=False</t>
  </si>
  <si>
    <t xml:space="preserve">DIANA PATRICIA DIAZ OVALLE </t>
  </si>
  <si>
    <t>Calle 10 N.6A-13 Apartamento 305 Torre 1</t>
  </si>
  <si>
    <t>admonpublicacarrion@gmail.com</t>
  </si>
  <si>
    <t>CPSP-027-2024</t>
  </si>
  <si>
    <t>CO1.PCCNTR.5869825</t>
  </si>
  <si>
    <t xml:space="preserve">D&amp;G ASESORIAS SAS </t>
  </si>
  <si>
    <t>PRESTACIÓN DE SERVICIOS PROFESIONALES PARA LA REPRESENTACIÓN JUDICIAL Y EXTRAJUDICIAL DEL MUNICIPIO DE CHÍA, EN LOS PROCESOS ASIGNADOS, CON OCASIÓN DE LAS DIFERENTES ACCIONES ANTE LA JURISDICCIÓN DE LO CONTENCIOSO ADMINISTRATIVO, ORDINARIA Y CONSTITUCIONAL QUE SE ADELANTEN CUANDO EL MUNICIPIO DE CHÍA SEA PARTE, BIEN COMO DEMANDANTE, COMO DEMANDADO O TERCERO CON INTERÉS DIRECTO</t>
  </si>
  <si>
    <t xml:space="preserve">NOVENTA MILLONES DE PESOS </t>
  </si>
  <si>
    <t>2024000136</t>
  </si>
  <si>
    <t>https://community.secop.gov.co/Public/Tendering/ContractNoticePhases/View?PPI=CO1.PPI.29622937&amp;isFromPublicArea=True&amp;isModal=False</t>
  </si>
  <si>
    <t xml:space="preserve">ALEXANDRA ASMUS SIERRA </t>
  </si>
  <si>
    <t>18-46-101022968</t>
  </si>
  <si>
    <t xml:space="preserve">	CO1.WRT.13803415</t>
  </si>
  <si>
    <t>Calle 11 N.9-50</t>
  </si>
  <si>
    <t>gudope@yahoo.com</t>
  </si>
  <si>
    <t>CPSP-032-2024</t>
  </si>
  <si>
    <t>CO1.PCCNTR.5872382</t>
  </si>
  <si>
    <t xml:space="preserve">MARIA JOSE ZAPATA AMAYA </t>
  </si>
  <si>
    <t>PRESTACION DE SERVICIOS PROFESIONALES PARA EL APOYO Y SEGUIMIENTO EN LA ACTUALIZACION FORMULACION Y CONSOLIDACION DE LAS POLITICAS PUBLICAS EN EL MUNICIPIO DE CHIA.</t>
  </si>
  <si>
    <t xml:space="preserve">VEINTISEIS MILLONES SETECIENTOS MIL PESOS </t>
  </si>
  <si>
    <t>2024000133</t>
  </si>
  <si>
    <t>https://community.secop.gov.co/Public/Tendering/OpportunityDetail/Index?noticeUID=CO1.NTC.5570925&amp;isFromPublicArea=True&amp;isModal=False</t>
  </si>
  <si>
    <t xml:space="preserve">TRECE MILLONES TRESCIENTOS CINCUENTA MIL PESOS </t>
  </si>
  <si>
    <t xml:space="preserve">UN (1) MES Y QUINCE (15) DIAS </t>
  </si>
  <si>
    <t>Calle 7 N.2-75 Casa 31</t>
  </si>
  <si>
    <t>mariafrecles@gmail.com</t>
  </si>
  <si>
    <t xml:space="preserve">SCOTIABANK COLPATRIA </t>
  </si>
  <si>
    <t>MC-003-2024</t>
  </si>
  <si>
    <t>CO1.PCCNTR.5859400</t>
  </si>
  <si>
    <t xml:space="preserve">INVERSIONES DAJUSANCHEZ SAS </t>
  </si>
  <si>
    <t xml:space="preserve">PRESTACION DEL SERVICIO INTEGRAL DE ASEO Y CAFETERIA PARA LAS INSTITUCIONES DONDE FUNCIONAN ALGUNAS DEPENDENCIAS DE LA ALCALDIA MUNICIPAL Y PRESTACION DEL SERVICIO DE ASEO PARA TODAS LAS SEDES DE LAS INTITUCIONES EDUCATIVAS OFICIALES - IEO DEL MUNICIPIO DE CHIA CON SUMINISTRO DE EQUIPOS </t>
  </si>
  <si>
    <t xml:space="preserve">SIETE (7) DIAS CALENDARIO </t>
  </si>
  <si>
    <t xml:space="preserve">CINCUENTA Y OCHO MILLONES TRESCIENTOS UN MIL CIENTO CINCUENTA Y CINCO PESOS </t>
  </si>
  <si>
    <t>2024000137
2024000138</t>
  </si>
  <si>
    <t>https://community.secop.gov.co/Public/Tendering/OpportunityDetail/Index?noticeUID=CO1.NTC.5506391&amp;isFromPublicArea=True&amp;isModal=False</t>
  </si>
  <si>
    <t xml:space="preserve">*CRISTHIAN RAUL CASTAÑEDA VEGA
* OSCAR FERNANDO AFANADOR BOHORQUEZ </t>
  </si>
  <si>
    <t>*1.032.403.358
*13.542.484</t>
  </si>
  <si>
    <t>*14-46-101107777
*14-54-101007655</t>
  </si>
  <si>
    <t>CO1.WRT.13602958</t>
  </si>
  <si>
    <t xml:space="preserve">VEINTINUEVE MILLONES SETENTA Y TRES MIL OCHOCIENTOS TREINTA Y NUEVE PESOS </t>
  </si>
  <si>
    <t>09/02/2024
16/02/2024</t>
  </si>
  <si>
    <t>SIETE (7) DIAS / 
SIETE (7) DIAS</t>
  </si>
  <si>
    <t>*15/02/2024
*26/02/2024</t>
  </si>
  <si>
    <t>Calle 11 N.10-35</t>
  </si>
  <si>
    <t>dajusanchez@hotmail.com</t>
  </si>
  <si>
    <t>0338215981</t>
  </si>
  <si>
    <t>SAMC-001-2024</t>
  </si>
  <si>
    <t>CO1.PCCNTR.5875363</t>
  </si>
  <si>
    <t xml:space="preserve">SELECCION ABREVIADA MENOR CUANTIA </t>
  </si>
  <si>
    <t xml:space="preserve">UNION TEMPORAL LAZOS DE ESPERANZA </t>
  </si>
  <si>
    <t xml:space="preserve">PLURAL </t>
  </si>
  <si>
    <t>CONTRATAR LA PRESTACION DEL SERVICIO ALIMENTACION ESCOLAR EN LA MODALIDAD DE REFRIGERIO INDUSTRIALIZADO A LOS ESTUDIANTES DE LAS INSTITUCIONES EDUCATIVAS OFICIALES DEL MUNICIPIO DE CHIA, DE CONFORMIDAD CON LOS LINEAMIENTOS TÉCNICOS ADMINISTRATIVOS DEL PROGRAMA DE ALIMENTACIÓN ESCOLAR DEL MINISTERIO DE EDUCACIÓN NACIONAL</t>
  </si>
  <si>
    <t xml:space="preserve">DIEZ (10) DIAS DEL CALENDARIO ESCOLAR </t>
  </si>
  <si>
    <t xml:space="preserve">QUINIENTOS TREINTA Y OCHO MILLONES DOSCIENTOS NOVENTA Y CUATRO MIL QUINIENTOS SETENTA Y CINCO PESOS </t>
  </si>
  <si>
    <t>2024000139</t>
  </si>
  <si>
    <t>https://community.secop.gov.co/Public/Tendering/OpportunityDetail/Index?noticeUID=CO1.NTC.5506121&amp;isFromPublicArea=True&amp;isModal=False</t>
  </si>
  <si>
    <t>*Cumplimiento: 96-44-101188
*Responsabilidad 96-40-101066268</t>
  </si>
  <si>
    <t xml:space="preserve">Seguros del Estado S.A. </t>
  </si>
  <si>
    <t xml:space="preserve">*CO1.WRT.13610207
*CO1.WRT.13610202	</t>
  </si>
  <si>
    <t xml:space="preserve">DOSCIENTOS SESENTA Y NUEVE MILLONES CIENTO CUARENTA Y SIETE MIL DOSCIENTOS OCHENTA Y OCHO PESOS </t>
  </si>
  <si>
    <t xml:space="preserve">CINCO (5) DIAS CALENDARIO ESCOLAR </t>
  </si>
  <si>
    <t xml:space="preserve">Carrera 1 N.4-02 Bodega 8 </t>
  </si>
  <si>
    <t>ut.lazsosdeesperanza@gmail.com</t>
  </si>
  <si>
    <t>CPSP-031-2024</t>
  </si>
  <si>
    <t>CO1.PCCNTR.5881343</t>
  </si>
  <si>
    <t xml:space="preserve">CESAR MIGUEL LIZARAZO RAMIREZ </t>
  </si>
  <si>
    <t xml:space="preserve">TREINTA MILLONES DE PESOS </t>
  </si>
  <si>
    <t>2024000147</t>
  </si>
  <si>
    <t>https://community.secop.gov.co/Public/Tendering/OpportunityDetail/Index?noticeUID=CO1.NTC.5580654&amp;isFromPublicArea=True&amp;isModal=False</t>
  </si>
  <si>
    <t xml:space="preserve">Carrera 11 A Este N.8A-36 </t>
  </si>
  <si>
    <t>clizarazor@gmail.com</t>
  </si>
  <si>
    <t>CPSP-033-2024</t>
  </si>
  <si>
    <t>CO1.PCCNTR.5873465</t>
  </si>
  <si>
    <t>ANDRES BRICEÑO LAWYER SAS</t>
  </si>
  <si>
    <t xml:space="preserve">CINCUENTA Y UN MILLONES DE PESOS </t>
  </si>
  <si>
    <t>2024000149</t>
  </si>
  <si>
    <t>https://community.secop.gov.co/Public/Tendering/OpportunityDetail/Index?noticeUID=CO1.NTC.5572301&amp;isFromPublicArea=True&amp;isModal=False</t>
  </si>
  <si>
    <t>33-44-101246407</t>
  </si>
  <si>
    <t>CO1.WRT.13643218</t>
  </si>
  <si>
    <t xml:space="preserve">OK </t>
  </si>
  <si>
    <t>*19/02/2024</t>
  </si>
  <si>
    <t>Calle 119 N.57-40 T12 Apto 341</t>
  </si>
  <si>
    <t>andresmauriciobriceñochaves@gmail.com</t>
  </si>
  <si>
    <t>0541000200307971</t>
  </si>
  <si>
    <t>CPSP-028-2024</t>
  </si>
  <si>
    <t>CO1.PCCNTR.5870150</t>
  </si>
  <si>
    <t xml:space="preserve">GERMAN RODRIGUEZ GIL </t>
  </si>
  <si>
    <t>PRESTACIÓN DE SERVICIOS PROFESIONALES ESPECIALIZADOS PARA REALIZAR EL ACOMPAÑAMIENTO TÉCNICO EN EL PROCESO DE FORMULACIÓN DEL PLAN DE DESARROLLO MUNICIPAL 2024-2028; LA ARMONIZACIÓN PRESUPUESTAL; LA REVISIÓN Y ACTUALIZACIÓN DE LOS INDICADORES DE DESEMPEÑO FISCAL Y DE LOS PROCEDIMIENTOS DE PLANIFICACIÓN ESTRATÉGICA Y FINANCIERA</t>
  </si>
  <si>
    <t xml:space="preserve">SETENTA Y DOS MILLONES DE PESOS </t>
  </si>
  <si>
    <t>2024000152</t>
  </si>
  <si>
    <t>https://community.secop.gov.co/Public/Tendering/OpportunityDetail/Index?noticeUID=CO1.NTC.5568439&amp;isFromPublicArea=True&amp;isModal=False</t>
  </si>
  <si>
    <t>Calle 55 N.77B-24 Apto 520</t>
  </si>
  <si>
    <t>german.rodriguezgrg@gmail.com</t>
  </si>
  <si>
    <t>0570004570068645</t>
  </si>
  <si>
    <t>CPSP-034-2024</t>
  </si>
  <si>
    <t>CO1.PCCNTR.5899773</t>
  </si>
  <si>
    <t xml:space="preserve">YEREEMY GONZALO LOPEZ MAYORGA </t>
  </si>
  <si>
    <t>PRESTACIÓN DE SERVICIOS PROFESIONALES PARA LA ESTRUCTURACION, OPERACIÓN Y SEGUIMIENTO DEL PROGRAMA DE ALIMENTACIÓN ESCOLAR (PAE) DEL MUNICIPIO DE CHIA DE CONFORMIDAD CON LOS LINEAMIENTOS TÉCNICOS ADMINISTRATIVOS DEL PROGRAMA DE ALIMENTACIÓN ESCOLAR DEL MINISTERIO DE EDUCACIÓN NACIONAL RESOLUCIÓN 00335 DE DICIEMBRE 23 DE 2021</t>
  </si>
  <si>
    <t>10 MESES</t>
  </si>
  <si>
    <t xml:space="preserve">SETENTA Y SIETE MILLONES DE PESOS </t>
  </si>
  <si>
    <t>2024000175</t>
  </si>
  <si>
    <t>https://community.secop.gov.co/Public/Tendering/OpportunityDetail/Index?noticeUID=CO1.NTC.5602350&amp;isFromPublicArea=True&amp;isModal=False</t>
  </si>
  <si>
    <t xml:space="preserve">LUCRECIA ALVARADO ARIAS </t>
  </si>
  <si>
    <t xml:space="preserve">Cra 40 D N.2B-58 Barrio Jazmin </t>
  </si>
  <si>
    <t>yereemylopez@yahoo.es</t>
  </si>
  <si>
    <t>086343936</t>
  </si>
  <si>
    <t>CPSP-038-2024</t>
  </si>
  <si>
    <t>CO1.PCCNTR.5899950</t>
  </si>
  <si>
    <t xml:space="preserve">TATIANA PEDRAZA SUAREZ </t>
  </si>
  <si>
    <t>JULIETH BIBIANA CASTRO</t>
  </si>
  <si>
    <t xml:space="preserve">SESENTA Y CINCO MILLONES DE PESOS </t>
  </si>
  <si>
    <t>2024000174</t>
  </si>
  <si>
    <t>https://community.secop.gov.co/Public/Tendering/OpportunityDetail/Index?noticeUID=CO1.NTC.5602138&amp;isFromPublicArea=True&amp;isModal=False</t>
  </si>
  <si>
    <t>FALTA   CERRAR EN SECOP</t>
  </si>
  <si>
    <t xml:space="preserve">Carrera 3 N.19-75 casa 56 Conjunto Ponylandia </t>
  </si>
  <si>
    <t>pedtatiana@gmail.com</t>
  </si>
  <si>
    <t>CPSP-039-2024</t>
  </si>
  <si>
    <t>CO1.PCCNTR.5900192</t>
  </si>
  <si>
    <t>LAURA GABRIELA ALARCON GARZON</t>
  </si>
  <si>
    <t>PRESTACIÓN DE SERVICIOS PROFESIONALES PARA LA ESTRUCTURACION, OPERACIÓN Y SEGUIMIENTO DEL PROGRAMA DE ALIMENTACIÓN ESCOLAR (PAE) DEL MUNICIPIO DE CHIA DE CONFORMIDAD CON LOS LINEAMIENTOS TÉCNICOS ADMINISTRATIVOS DEL PROGRAMA DE ALIMENTACIÓN ESCOLAR DEL MINISTERIO DE EDUCACIÓN NACIONAL RESOLUCIÓN 00335 DE DICIEMBRE 23 DE 2021.</t>
  </si>
  <si>
    <t>2024000172</t>
  </si>
  <si>
    <t>https://community.secop.gov.co/Public/Tendering/OpportunityDetail/Index?noticeUID=CO1.NTC.5602191&amp;isFromPublicArea=True&amp;isModal=False</t>
  </si>
  <si>
    <t>FALTA  CERRAR EN SECOP. FALTA EGRESO 11</t>
  </si>
  <si>
    <t xml:space="preserve">Vereda Fonqueta, Conjunto La Carolina </t>
  </si>
  <si>
    <t xml:space="preserve">inge.gabriela.alarcon@gmail.com </t>
  </si>
  <si>
    <t>OK FALTA EGRESO</t>
  </si>
  <si>
    <t>CPSAG-036-2024</t>
  </si>
  <si>
    <t>CO1.PCCNTR.5900269</t>
  </si>
  <si>
    <t xml:space="preserve">NATALIA ANDREA ACOSTA ACOSTA </t>
  </si>
  <si>
    <t>PRESTACIÓN DE SERVICIOS DE APOYO A LA GESTIÓN EN EL DESARROLLO DE ACTIVIDADES PROPIAS DE LA ETAPA PRECONTRACTUAL DEL PROCESO DE GESTIÓN EN CONTRATACIÓN DEL MUNICIPIO DE CHÍA.</t>
  </si>
  <si>
    <t xml:space="preserve">TRECE MILLONES QUINIENTOS MIL PESOS </t>
  </si>
  <si>
    <t>2024000171</t>
  </si>
  <si>
    <t>https://community.secop.gov.co/Public/Tendering/OpportunityDetail/Index?noticeUID=CO1.NTC.5603102&amp;isFromPublicArea=True&amp;isModal=False</t>
  </si>
  <si>
    <t xml:space="preserve">DANIEL FERNANDO GARZON </t>
  </si>
  <si>
    <t xml:space="preserve">Carrera 2E N.19-70 Casa 4 </t>
  </si>
  <si>
    <t>acosta-natalia@outlook.com</t>
  </si>
  <si>
    <t>CPSAG-035-2024</t>
  </si>
  <si>
    <t>CO1.PCCNTR.5900606</t>
  </si>
  <si>
    <t xml:space="preserve">GLORIA DANIELA DUARTE PERALTA </t>
  </si>
  <si>
    <t>2024000176</t>
  </si>
  <si>
    <t>https://community.secop.gov.co/Public/Tendering/OpportunityDetail/Index?noticeUID=CO1.NTC.5602580&amp;isFromPublicArea=True&amp;isModal=False</t>
  </si>
  <si>
    <t xml:space="preserve">Calle 12A N.16-28 </t>
  </si>
  <si>
    <t>gdduarte.gd@gmail.com</t>
  </si>
  <si>
    <t>011267812</t>
  </si>
  <si>
    <t>MC-004-2024</t>
  </si>
  <si>
    <t>CO1.PCCNTR.5901340</t>
  </si>
  <si>
    <t>CULTURA</t>
  </si>
  <si>
    <t xml:space="preserve">EBANO DC SAS </t>
  </si>
  <si>
    <t>BRINDAR EL APOYO LOGÍSTICO PARA LA PARTICIPACIÓN DE LA AGRUPACIÓN AGRUPACION FUNDACIÓN ARTÍSTICA CIUDAD DE LA LUNA DEL MUNICIPIO DE CHÍA, EN EL CARNAVAL DE BARRANQUILLA VERSIÓN 2024</t>
  </si>
  <si>
    <t xml:space="preserve">SEIS (6) DIAS </t>
  </si>
  <si>
    <t xml:space="preserve">CINCUENTA Y UN MILLONES TRESCIENTOS CUATRO MIL PESOS </t>
  </si>
  <si>
    <t>2024000168</t>
  </si>
  <si>
    <t>https://community.secop.gov.co/Public/Tendering/OpportunityDetail/Index?noticeUID=CO1.NTC.5545522&amp;isFromPublicArea=True&amp;isModal=False</t>
  </si>
  <si>
    <t xml:space="preserve">LYDA JANETH PASTRAN SAAVEDRA </t>
  </si>
  <si>
    <t>*14-46-101108599
*14-54-101007680</t>
  </si>
  <si>
    <t>*CO1.WRT.13650551
*CO1.WRT.13650398</t>
  </si>
  <si>
    <t>Carrera 7 N.12-24</t>
  </si>
  <si>
    <t>ebanodcsas@gmail.com</t>
  </si>
  <si>
    <t>BBVA</t>
  </si>
  <si>
    <t>0338001201</t>
  </si>
  <si>
    <t>CPSAG-040-2024</t>
  </si>
  <si>
    <t>CO1.PCCNTR.5902194</t>
  </si>
  <si>
    <t xml:space="preserve">SANTIAGO VANEGAS QUECAN </t>
  </si>
  <si>
    <t>PRESTACIÓN DE SERVICIOS DE APOYO A LA GESTIÓN PARA LA REALIZACION DE ACTIVIDADES ESPECÍFICAS EN EL AREA DE CONTRATACION Y APOYO EN LAS SUPERVISIONES DE LOS CONTRATOS PROPIOS DE LA SECRETARIA DE GOBIERNO</t>
  </si>
  <si>
    <t xml:space="preserve">DOCE MILLONES DE PESOS </t>
  </si>
  <si>
    <t>2024000169</t>
  </si>
  <si>
    <t>https://community.secop.gov.co/Public/Tendering/OpportunityDetail/Index?noticeUID=CO1.NTC.5605743&amp;isFromPublicArea=True&amp;isModal=False</t>
  </si>
  <si>
    <t xml:space="preserve">GENITH ROMERO TORRES </t>
  </si>
  <si>
    <t xml:space="preserve">Carrera 2E N.24-95 Interior 4 Delicias Norte </t>
  </si>
  <si>
    <t>santiagov2810@hotmail.com</t>
  </si>
  <si>
    <t>CPSAG-037-2024</t>
  </si>
  <si>
    <t>CO1.PCCNTR.5903431</t>
  </si>
  <si>
    <t xml:space="preserve">JOAN SEBASTIAN BARON ROJAS </t>
  </si>
  <si>
    <t>2024000173</t>
  </si>
  <si>
    <t>https://community.secop.gov.co/Public/Tendering/OpportunityDetail/Index?noticeUID=CO1.NTC.5607022&amp;isFromPublicArea=True&amp;isModal=False</t>
  </si>
  <si>
    <t>Carrera 6 N.23-70 loque 35 Casa 13</t>
  </si>
  <si>
    <t>joansebastian.baronrojas9@gmail.com</t>
  </si>
  <si>
    <t>CPS-042-2024</t>
  </si>
  <si>
    <t>CO1.PCCNTR.5903629</t>
  </si>
  <si>
    <t>MOVILIDAD</t>
  </si>
  <si>
    <t xml:space="preserve">BIOSISTEMAS &amp; TECNOLOGIA SAS </t>
  </si>
  <si>
    <t>PRESTACIÓN DE SERVICIO DE SOFTWARE Y ELEMENTOS RELACIONADOS CON EL SISTEMA DEL CENTRO DE DESPACHO, PARA EL FORTALECIMIENTO DE LA OPERACIÓN DE TRANSPORTE PÚBLICO DE PASAJEROS EN EL MUNICIPIO DE CHIA</t>
  </si>
  <si>
    <t xml:space="preserve">TRES (3) MESES </t>
  </si>
  <si>
    <t xml:space="preserve">VEINTE MILLONES DE PESOS </t>
  </si>
  <si>
    <t>2024000170</t>
  </si>
  <si>
    <t>https://community.secop.gov.co/Public/Tendering/OpportunityDetail/Index?noticeUID=CO1.NTC.5607349&amp;isFromPublicArea=True&amp;isModal=False</t>
  </si>
  <si>
    <t xml:space="preserve">GILBERTO CIFUENTES TORRES  </t>
  </si>
  <si>
    <t>CHU-100016618</t>
  </si>
  <si>
    <t xml:space="preserve">CO1.WRT.13666633	</t>
  </si>
  <si>
    <t>Calle 99 N.11B-66</t>
  </si>
  <si>
    <t>directivosbyt@gmail.com</t>
  </si>
  <si>
    <t>CPSAG-045-2024</t>
  </si>
  <si>
    <t>CO1.PCCNTR.5905453</t>
  </si>
  <si>
    <t xml:space="preserve">SILVIA CATALINA RUEDA CARRASCAL </t>
  </si>
  <si>
    <t>PRESTACIÓN DE SERVICIOS DE APOYO A LA GESTIÓN PARA APOYAR LA EJECUCIÓN DE PROYECTOS DE INNOVACIÓN TECNOLÓGICA, RELACIONADOS A COMPONENTES ELÉCTRONICOS, ELÉCTRICOS Y DE AUTOMATIZACIÓN VINCULADOS A LA ESTRATEGIA PUNTO VIVE DIGITAL EN SU ÁREA DE CAPACITACIÓN Y TRANSFORMACIÓN DIGITAL DE LA COMUNIDAD DEL MUNICIPIO DE CHÍA</t>
  </si>
  <si>
    <t xml:space="preserve">DIEZ (10) MESES Y VEINTE (20) DIAS </t>
  </si>
  <si>
    <t xml:space="preserve">CUARENTA MILLONES QUINIENTOS TREINTA Y TRES MIL TRESCIENTOS CUARENTA PESOS </t>
  </si>
  <si>
    <t>2024000177</t>
  </si>
  <si>
    <t>https://community.secop.gov.co/Public/Tendering/OpportunityDetail/Index?noticeUID=CO1.NTC.5609418&amp;isFromPublicArea=True&amp;isModal=False</t>
  </si>
  <si>
    <t>YONNY JULIAN DIAZ BUITRAGO</t>
  </si>
  <si>
    <t>Carrera 2 N.21-45 Apto 201</t>
  </si>
  <si>
    <t>catarueda2013@gmail.com</t>
  </si>
  <si>
    <t>CPSAG-044-2024</t>
  </si>
  <si>
    <t>CO1.PCCNTR.5905186</t>
  </si>
  <si>
    <t xml:space="preserve">DANIEL SANTIAGO GARZON FAJARDO </t>
  </si>
  <si>
    <t>PRESTACIÓN DE SERVICIOS DE APOYO A LA GESTIÓN EN LA OFICINA ASESORA DE COMUNICACIÓN PRENSA Y PROTOCOLO, COMO FOTOGRAFO PARA CUBRIR LOS DIFERENTES EVENTOS PROGRAMADOS POR LA ADMINISTRACIÓN MUNICIPAL CON EL FIN DE COMUNICAR LA GESTIÓN DEL GOBIERNO MUNICIPAL</t>
  </si>
  <si>
    <t xml:space="preserve">DIEZ MILLONES DOSCIENTOS MIL PESOS </t>
  </si>
  <si>
    <t>2024000178</t>
  </si>
  <si>
    <t>https://community.secop.gov.co/Public/Tendering/OpportunityDetail/Index?noticeUID=CO1.NTC.5609616&amp;isFromPublicArea=True&amp;isModal=False</t>
  </si>
  <si>
    <t xml:space="preserve">MARIA JOSE LEBRO CARDENAS </t>
  </si>
  <si>
    <t xml:space="preserve">Vereda Cerca de Piedra </t>
  </si>
  <si>
    <t>tagogarzon28@gmail.com</t>
  </si>
  <si>
    <t>0550488442860075</t>
  </si>
  <si>
    <t>CPSP-043-2024</t>
  </si>
  <si>
    <t>CO1.PCCNTR.5906929</t>
  </si>
  <si>
    <t xml:space="preserve">GRESSY SULENA CUESTA GUTIERREZ </t>
  </si>
  <si>
    <t xml:space="preserve">PRESTACIÓN DE SERVICIOS PROFESIONALES PARA LA ESTRUCTURACION Y GESTION DE LOS PROCESOS DE CONTRATACION EN SUS ETAPAS PRECONTRACTUAL Y CONTRACTUAL, QUE ADELANTEN LAS DIFERENTES DEPENDENCIAS DEL MUNICIPIO DE CHIA.	</t>
  </si>
  <si>
    <t>VEINTICUATRO
MILLONES DE PESOS</t>
  </si>
  <si>
    <t>2024000182</t>
  </si>
  <si>
    <t>https://community.secop.gov.co/Public/Tendering/OpportunityDetail/Index?noticeUID=CO1.NTC.5611256&amp;isFromPublicArea=True&amp;isModal=False</t>
  </si>
  <si>
    <t>JUAN SEBASTIAN RODRIGUEZ HOYOS</t>
  </si>
  <si>
    <t>CRA 18 # 148 64CA 4</t>
  </si>
  <si>
    <t>gressycuesta2@hotmail.com</t>
  </si>
  <si>
    <t>CPSAG-046-2024</t>
  </si>
  <si>
    <t>CO1.PCCNTR.5906139</t>
  </si>
  <si>
    <t>JOSE RICARDO RAMOS NAVARRO</t>
  </si>
  <si>
    <t xml:space="preserve">PRESTACIÓN DE SERVICIOS DE APOYO A LA GESTIÓN EN LA OFICINA ASESORA DE COMUNICACIÓN, PRENSA Y PROTOCOLO EN LAS LABORES DE DISEÑADOR GRAFICO EN MEDIOS IMPRESOS Y VIRTUALES QUE SE DESARROLLEN EN INTERNET.	</t>
  </si>
  <si>
    <t xml:space="preserve">ONCE MILLONES QUINIENTOS VEINTE MIL PESOS </t>
  </si>
  <si>
    <t>2024000180</t>
  </si>
  <si>
    <t>https://community.secop.gov.co/Public/Tendering/OpportunityDetail/Index?noticeUID=CO1.NTC.5610634&amp;isFromPublicArea=True&amp;isModal=False</t>
  </si>
  <si>
    <t>SANDRA QUITORA // 
GUSTAVO CARVAJAL</t>
  </si>
  <si>
    <t>52.770.023 // 
79.847.151</t>
  </si>
  <si>
    <t xml:space="preserve">MODIFICACION EN PLATAFORMA DE FECHA DE TERMINACION // MODIFICACION TEMPORAL SUPERVISOR </t>
  </si>
  <si>
    <t>CALLE 24 # 4 ESTE 29 1</t>
  </si>
  <si>
    <t>rramos.navarro@gmail.com</t>
  </si>
  <si>
    <t>CPSP-047-2024</t>
  </si>
  <si>
    <t>CO1.PCCNTR.5907221</t>
  </si>
  <si>
    <t>MARCO ANTONIO RICARDO ROSARIO</t>
  </si>
  <si>
    <t>PRESTACIÓN DE SERVICIOS PROFESIONALES PARA LA CONFIGURACIÓN DE CÁMARAS, PARAMETRIZACIÓN Y MANTENIMIENTO DE EQUIPOS TECNOLÓGICOS Y DEMÁS DISPUESTOS EN EL SISTEMA DE SEGURIDAD AL SERVICIO DE LA COMUNIDAD</t>
  </si>
  <si>
    <t>SEIS (6) MESES Y SEIS (6) DIAS</t>
  </si>
  <si>
    <t>TREINTA Y DOS MILLONES OCHOCIENTOS SESENTA MIL DOS PESOS</t>
  </si>
  <si>
    <t>2024000181</t>
  </si>
  <si>
    <t>https://community.secop.gov.co/Public/Tendering/OpportunityDetail/Index?noticeUID=CO1.NTC.5611772&amp;isFromPublicArea=True&amp;isModal=False</t>
  </si>
  <si>
    <t>CALLE 76 B  #102-30</t>
  </si>
  <si>
    <t>marco25sol@hotmail.com</t>
  </si>
  <si>
    <t>CPSP-041-2024</t>
  </si>
  <si>
    <t>CO1.PCCNTR.5903410</t>
  </si>
  <si>
    <t>FABIAN ANDRES MANRIQUE</t>
  </si>
  <si>
    <t xml:space="preserve">PRESTACIÓN DE SERVICIOS PROFESIONALES ESPECIALIZADOS PARA BRINDAR ASESORIA EN TEMAS FINANCIEROS DE CAPACIDAD RESIDUAL Y ECONÓMICOS EN LA ETAPA PRECONTRACTUAL Y CONTRACTUAL DE LOS DIFERENTES PROCESOS DE CONTRATACIÓN ADELANTADOS POR EL MUNICIPIO DE CHÍA	</t>
  </si>
  <si>
    <t>VEINTIUN MILLONES DE PESOS</t>
  </si>
  <si>
    <t>2024000183</t>
  </si>
  <si>
    <t>https://community.secop.gov.co/Public/Tendering/OpportunityDetail/Index?noticeUID=CO1.NTC.5606594&amp;isFromPublicArea=True&amp;isModal=False</t>
  </si>
  <si>
    <t xml:space="preserve">MONICA ALEXANDRA NARANJO ROJAS </t>
  </si>
  <si>
    <t>CRA 118 # 86-20</t>
  </si>
  <si>
    <t>fabian.manrique@yahoo.es</t>
  </si>
  <si>
    <t xml:space="preserve">0048 7015 9896
</t>
  </si>
  <si>
    <t>CT-ARRENDAMIENTO-050-2024</t>
  </si>
  <si>
    <t>CO1.PCCNTR.5916177</t>
  </si>
  <si>
    <t xml:space="preserve">RITO WILMER MELO CANO </t>
  </si>
  <si>
    <t>ARRENDAMIENTO DE UN BIEN INMUEBLE UBICADO DENTRO DEL PÉRIMETRO URBANO DEL MUNICIPIO DE CHIA, PARA EL FUNCIONAMIENTO DE LA SECRETARÍA DE GOBIERNO, SECRETARÍA DE MEDIO AMBIENTE, SECRETARÍA DE PARTICIPACIÓN CIUDADANA Y ACCIÓN COMUNITARIA, OFICINA DE TECNOLOGÍAS DE LA INFORMACIÓN Y LAS COMUNICACIONES (TIC), OFICINA ASESORA DE COMUNICACIÓN, PRENSA Y PROTOCOLO, DIRECCIÓN DE ACCION SOCIAL Y OTRAS DEPENDENCIAS QUE SE REQUIERAN.</t>
  </si>
  <si>
    <t xml:space="preserve">DOSCIENTOS UN MILLONES SETECIENTOS SEIS MIL NOVECIENTOS SETENTA Y CINCO PESOS </t>
  </si>
  <si>
    <t>202400194
202400195</t>
  </si>
  <si>
    <t>https://community.secop.gov.co/Public/Tendering/OpportunityDetail/Index?noticeUID=CO1.NTC.5621796&amp;isFromPublicArea=True&amp;isModal=False</t>
  </si>
  <si>
    <t>14-44-101203609</t>
  </si>
  <si>
    <t xml:space="preserve">CO1.WRT.13694546	</t>
  </si>
  <si>
    <t>Carrera 7 N.12-06</t>
  </si>
  <si>
    <t>flaponderosa@hotmail.com</t>
  </si>
  <si>
    <t>CPSAG-048-2024</t>
  </si>
  <si>
    <t>CO1.PCCNTR.5922580</t>
  </si>
  <si>
    <t>MADELIN CASTAÑEDA ALMONACID</t>
  </si>
  <si>
    <t>PRESTACIÓN DE SERVICIOS DE APOYO A LA GESTION PARA LA IMPLEMENTACIÓN DEL PLAN INTEGRAL DE SEGURIDAD Y CONVIVENCIA CIUDADANA, ADOPTADO MEDIANTE DECRETO 278 DE 2020 EN EL MUNICIPIO DE CHÍA</t>
  </si>
  <si>
    <t xml:space="preserve">QUINCE MILLONES NOVECIENTOS CUARENTA Y DOS MIL PESOS </t>
  </si>
  <si>
    <t>2024000196</t>
  </si>
  <si>
    <t>https://community.secop.gov.co/Public/Tendering/OpportunityDetail/Index?noticeUID=CO1.NTC.5629238&amp;isFromPublicArea=True&amp;isModal=False</t>
  </si>
  <si>
    <t xml:space="preserve">NELSON CAMELO CUBIDES 
// OSCAR EDUARDO PACHON QUEVEDO 
// MARIA DEL PILAR TOQUICA GARCIA // NANCY JULIETA CAMELO </t>
  </si>
  <si>
    <t>79.512.638 
// 11.203.490 
// 35.195.375
// 35.474.745</t>
  </si>
  <si>
    <t>FALTA TERMINAR Y CERRAR EN SECOP. 
PAGOS RECHAZADOS</t>
  </si>
  <si>
    <t>Carrera 5 N.1-87</t>
  </si>
  <si>
    <t>majitovas88@gmail.com</t>
  </si>
  <si>
    <t>004100194416</t>
  </si>
  <si>
    <t>CPSP-049-2024</t>
  </si>
  <si>
    <t>CO1.PCCNTR.5923094</t>
  </si>
  <si>
    <t xml:space="preserve">*DESARROLLO SOCIAL 
*CULTURA </t>
  </si>
  <si>
    <t xml:space="preserve">ELIZABETH RODRIGUEZ VASQUEZ </t>
  </si>
  <si>
    <t xml:space="preserve">NATALIA ANDREA ACOSTA </t>
  </si>
  <si>
    <t>PRESTACIÓN DE SERVICIOS PROFESIONALES COMO ABOGADO ESPECIALIZADO PARA APOYAR LOS PROGRAMAS, PROYECTOS Y PROCESOS DE LA DIRECCIÓN DE CULTURA Y TEMAS DIVERSOS DE LA SECRETARÍA DE DESARROLLO SOCIAL DEL MUNICIPIO DE CHÍA</t>
  </si>
  <si>
    <t>4 MESES</t>
  </si>
  <si>
    <t>2024000199
2024000200</t>
  </si>
  <si>
    <t>$30.000.000,00
$10.000.000,00</t>
  </si>
  <si>
    <t>https://community.secop.gov.co/Public/Tendering/OpportunityDetail/Index?noticeUID=CO1.NTC.5629896&amp;isFromPublicArea=True&amp;isModal=False</t>
  </si>
  <si>
    <t xml:space="preserve">SARA PATRICIA RODRIGUEZ LOPEZ 
// MARIO ERNESTO DELGADO ARANA  </t>
  </si>
  <si>
    <t>35.473.563
// 2.995.163</t>
  </si>
  <si>
    <t xml:space="preserve">DIEZ MILLONES DE PESOS </t>
  </si>
  <si>
    <t xml:space="preserve">UN (1) MES </t>
  </si>
  <si>
    <t xml:space="preserve">FALTA TERMINAR Y CERRAR EN SECOP 
</t>
  </si>
  <si>
    <t xml:space="preserve">Carrera 8 N.15-73 Conjunto Residencial Luna Park casa 13 </t>
  </si>
  <si>
    <t>elirodriva@gmail.com</t>
  </si>
  <si>
    <t>CPSAG-051-2024</t>
  </si>
  <si>
    <t>CO1.PCCNTR.5922073</t>
  </si>
  <si>
    <t xml:space="preserve">SERGIO ESTEBAN GARZON AVILA </t>
  </si>
  <si>
    <t>PRESTACIÓN DE SERVICIOS DE APOYO A LA GESTIÓN COMO CAMARÓGRAFO Y EDITOR DE VIDEOS EN EL CUBRIMIENTO DE LA GESTIÓN DE LA ALCALDÍA DE CHIA</t>
  </si>
  <si>
    <t xml:space="preserve">ONCE MILLONES CUATROCIENTOS MIL PESOS </t>
  </si>
  <si>
    <t>2024000206</t>
  </si>
  <si>
    <t>https://community.secop.gov.co/Public/Tendering/OpportunityDetail/Index?noticeUID=CO1.NTC.5628774&amp;isFromPublicArea=True&amp;isModal=False</t>
  </si>
  <si>
    <t>Calle 15 N,14-43</t>
  </si>
  <si>
    <t>sergiogarzon091231@gmail.com</t>
  </si>
  <si>
    <t>CPSP-053-2024</t>
  </si>
  <si>
    <t>CO1.PCCNTR.5930429</t>
  </si>
  <si>
    <t>ELVIA CAROLINA MEDRANO LEON</t>
  </si>
  <si>
    <t>PRESTACIÓN DE SERVICIOS PROFESIONALES PARA BRINDAR ASESORÍA Y APOYO TÉCNICO ESPECIALIZADO DENTRO DEL MACRO PROCESO DE GESTIÓN DE LA CALIDAD DEL SERVICIO EDUCATIVO</t>
  </si>
  <si>
    <t>2024000212</t>
  </si>
  <si>
    <t>https://community.secop.gov.co/Public/Tendering/OpportunityDetail/Index?noticeUID=CO1.NTC.5638765&amp;isFromPublicArea=True&amp;isModal=False</t>
  </si>
  <si>
    <t xml:space="preserve">MONICA CRISTINA TORRES ALARCON </t>
  </si>
  <si>
    <t>FALTA CERRAR EN SECOP.PAGO 10 EN APROBACION</t>
  </si>
  <si>
    <t xml:space="preserve">Vereda Fagua sector Guanata </t>
  </si>
  <si>
    <t xml:space="preserve">caritomedrano@hotmail.om </t>
  </si>
  <si>
    <t>CM-001-2024</t>
  </si>
  <si>
    <t>CO1.PCCNTR.5929235</t>
  </si>
  <si>
    <t xml:space="preserve">COMODATO </t>
  </si>
  <si>
    <t xml:space="preserve">EMPRESA SOCIAL DEL ESTADO HOSPITAL SAN ANTONIO DE CHIA </t>
  </si>
  <si>
    <t>ENTREGA A TITULO DE COMODATO O PRÉSTAMO DE EQUIPOS MÉDICOS DE PROPIEDAD DEL MUNICIPIO DE CHIA, AL HOSPITAL SAN ANTONIO DE CHÍA PARA FORTALECER LA PRESTACIÓN DE SERVICIOS EN EL MARCO DE LA POSPANDEMIA GENERADA POR EL COVID 19 EN EL MUNICIPIO</t>
  </si>
  <si>
    <t>5 AÑOS</t>
  </si>
  <si>
    <t xml:space="preserve">OCHENTA Y OCHO MILLONES OCHENTA MIL SETECIENTOS VEINTITRES PESOS </t>
  </si>
  <si>
    <t>https://community.secop.gov.co/Public/Tendering/OpportunityDetail/Index?noticeUID=CO1.NTC.5637265&amp;isFromPublicArea=True&amp;isModal=False</t>
  </si>
  <si>
    <t xml:space="preserve">ALEJANDRO RIVERA MOYA </t>
  </si>
  <si>
    <t>CONVENIO EN CERO</t>
  </si>
  <si>
    <t>Carrera 10 N.8-24</t>
  </si>
  <si>
    <t>hchia@esehospitalchia.gov.co</t>
  </si>
  <si>
    <t>CT ARRENDAMIENTO 057-2024</t>
  </si>
  <si>
    <t>CO1.PCCNTR.5938014</t>
  </si>
  <si>
    <t xml:space="preserve">CLARA INES MARTINEZ CASTAÑEDA </t>
  </si>
  <si>
    <t>ARRENDAMIENTO DE UN INMUEBLE UBICADO EN EL PERÍMETRO URBANO DEL MUNICIPIO DE CHÍA, PARA EL FUNCIONAMIENTO DEL CENTRO DE TRASLADO POR PROTECCIÓN (CTP) Y EL CENTRO DE DETENCIÓN TRANSITORIO (CDT), UBICADO EN EL PERÍMETRO URBANO DEL MUNICIPIO DE CHÍA</t>
  </si>
  <si>
    <t xml:space="preserve">OCHENTA Y CINCO MILLONES DE PESOS </t>
  </si>
  <si>
    <t>2024000220</t>
  </si>
  <si>
    <t>https://community.secop.gov.co/Public/Tendering/OpportunityDetail/Index?noticeUID=CO1.NTC.5647472&amp;isFromPublicArea=True&amp;isModal=False</t>
  </si>
  <si>
    <t xml:space="preserve">HECTOR IGNACIO CORREA SARMIENTO 
// OSCAR EDUARDO PACHON QUEVEDO  // NANCY JULIETA CAMELO CAMARGO </t>
  </si>
  <si>
    <t>79.305.579 
// 11.203.490
// 35.474.745</t>
  </si>
  <si>
    <t>14-44-101203874</t>
  </si>
  <si>
    <t xml:space="preserve">Calle 2 N.6-35 </t>
  </si>
  <si>
    <t>mc.inmobiliaria@hotmail.com</t>
  </si>
  <si>
    <t xml:space="preserve">DAVIVIENDA </t>
  </si>
  <si>
    <t>0550004100153511</t>
  </si>
  <si>
    <t>CPSAG-056-2024</t>
  </si>
  <si>
    <t>CO1.PCCNTR.5932665</t>
  </si>
  <si>
    <t xml:space="preserve">MARIA ELVIA SORACIPA MARANTA </t>
  </si>
  <si>
    <t xml:space="preserve">NATURAL </t>
  </si>
  <si>
    <t xml:space="preserve">PRESTACIÓN DE SERVICIOS DE APOYO ADMINISTRATIVO PARA GARANTIZAR EL FUNCIONAMIENTO DEL CONSEJO TERRITORIAL DE PLANEACIÓN DEL MUNICIPIO DE CHÍA	 </t>
  </si>
  <si>
    <t xml:space="preserve">VEINTITRES MILLONES CUARENTA MIL PESOS </t>
  </si>
  <si>
    <t>2024000221</t>
  </si>
  <si>
    <t>https://community.secop.gov.co/Public/Tendering/OpportunityDetail/Index?noticeUID=CO1.NTC.5641662&amp;isFromPublicArea=True&amp;isModal=False</t>
  </si>
  <si>
    <t xml:space="preserve">CESAR ALFONSO PINZON LOPEZ 
// DIANA PATRICIA DIAZ OVALLE </t>
  </si>
  <si>
    <t>80.500.795 
// 35.196.851</t>
  </si>
  <si>
    <t xml:space="preserve">Vereda Bojaca Norte Sector el Bosque </t>
  </si>
  <si>
    <t>mariaelvia24@gmail.com</t>
  </si>
  <si>
    <t xml:space="preserve">ORDEN DE COMPRA </t>
  </si>
  <si>
    <t xml:space="preserve">SELECCIÓN ABREVIADA ACUERDO MARCO DE PRECIOS </t>
  </si>
  <si>
    <t xml:space="preserve">SUMINISTRO </t>
  </si>
  <si>
    <t xml:space="preserve">DISTRACOM S.A. </t>
  </si>
  <si>
    <t xml:space="preserve">JENNIFER TATIANA AMAYA </t>
  </si>
  <si>
    <t xml:space="preserve">SUMINISTRO DE COMBUSTIBLE DEL PARQUE AUTOMOTOR AISGNADO A LOS ORGANISMOS DE SEGURIDAD, INTELIGENCIA, INVESTIGACION PRESENTES EN EL MUNICIPIO DE CHIA </t>
  </si>
  <si>
    <t xml:space="preserve">DOSCIENTOS CINCUENTA MILLONES DE PESOS </t>
  </si>
  <si>
    <t>2024000219</t>
  </si>
  <si>
    <t>*RECURSOS PROPIOS 
*Contribucion Contratos de Obra LEY 1106 Y 1421 -2010 (FONDO DE SEGURIDAD CIUDADANA)</t>
  </si>
  <si>
    <t xml:space="preserve">TIENDA VIRTUAL </t>
  </si>
  <si>
    <t>https://www.colombiacompra.gov.co/tienda-virtual-del-estado-colombiano/ordenes-compra/124450</t>
  </si>
  <si>
    <t>HANSEL ENRIQUE GAONA PEREZ</t>
  </si>
  <si>
    <t>M-100222062</t>
  </si>
  <si>
    <t xml:space="preserve">PENDIENTE </t>
  </si>
  <si>
    <t xml:space="preserve">Carrera 7 N.24-20 </t>
  </si>
  <si>
    <t>gestioncontratos@distracom.com.co</t>
  </si>
  <si>
    <t xml:space="preserve">SIN CUENTA </t>
  </si>
  <si>
    <t>CPSP-054-2024</t>
  </si>
  <si>
    <t>CO1.PCCNTR.5938491</t>
  </si>
  <si>
    <t xml:space="preserve">JONATHAN SEBASTIAN GOMEZ DIAZ </t>
  </si>
  <si>
    <t xml:space="preserve">JOAN SEBASTIAN BARÓN </t>
  </si>
  <si>
    <t>PRESTACIÓN DE SERVICIOS PROFESIONALES COMO ANALISTA Y DESARROLLADOR DE APLICACIONES PARA EL MEJORAMIENTO DE LOS SERVICIOS DIGITALES OFRECIDOS A LA COMUNIDAD DE LA ALCALDÍA DE CHÍA</t>
  </si>
  <si>
    <t xml:space="preserve">CUARENTA Y OCHO MILLONES DOSCIENTOS SETENTA MIL PESOS </t>
  </si>
  <si>
    <t>2024000222</t>
  </si>
  <si>
    <t>https://community.secop.gov.co/Public/Tendering/OpportunityDetail/Index?noticeUID=CO1.NTC.5648923&amp;isFromPublicArea=True&amp;isModal=False</t>
  </si>
  <si>
    <t xml:space="preserve">YONNY JULIAN DIAZ BUITRAGO </t>
  </si>
  <si>
    <t>Calle 16A N.0-15 Conjunto Lunaria Torre 40 Apto 402</t>
  </si>
  <si>
    <t xml:space="preserve">jonathangomezd2013@gmail.com </t>
  </si>
  <si>
    <t xml:space="preserve">BANCOLOMBIA </t>
  </si>
  <si>
    <t>CPSP-055-2024</t>
  </si>
  <si>
    <t>CO1.PCCNTR.5932294</t>
  </si>
  <si>
    <t xml:space="preserve">LAURA ALEJANDRA RAMIREZ RODRIGUEZ </t>
  </si>
  <si>
    <t>PRESTACIÓN DE SERVICIOS PROFESIONALES COMO COMUNICADOR SOCIAL EN LA OFICINA ASESORA DE COMUNICACIÓN, PRENSA Y PROTOCOLO COMO PERIODISTA PARA APOYAR LA PRODUCCIÓN DE CONTENIDOS INFORMATIVOS, TEXTUALES, AUDIOVISUALES Y RADIALES SOBRE LAS ACTIVIDADES DESARROLLADAS POR LA ALCALDÍA DE CHÍA EN TEMAS CULTURALES, SOCIALES Y DE EDUCACIÓN</t>
  </si>
  <si>
    <t xml:space="preserve">QUINCE MILLONES NOVECIENTOS MIL PESOS </t>
  </si>
  <si>
    <t>2024000234</t>
  </si>
  <si>
    <t>https://community.secop.gov.co/Public/Tendering/OpportunityDetail/Index?noticeUID=CO1.NTC.5641192&amp;isFromPublicArea=True&amp;isModal=False</t>
  </si>
  <si>
    <t xml:space="preserve">IRMA JUDITH MANRIQUE LIZARAZO </t>
  </si>
  <si>
    <t xml:space="preserve">MODIFICACION EN PLATAFORMA DE FECHA DE INICIO Y TERMINACION </t>
  </si>
  <si>
    <t xml:space="preserve">CARRERA 9 N.22-83 VEREDA BOJACA SECTOR LOS NOGALES </t>
  </si>
  <si>
    <t xml:space="preserve">laura040615@hotmail.com </t>
  </si>
  <si>
    <t>CT ARRENDAMIENTO 058-2024</t>
  </si>
  <si>
    <t>CO1.PCCNTR.5955803</t>
  </si>
  <si>
    <t xml:space="preserve">INVERSIONES GOMEZ CASTRO SAS </t>
  </si>
  <si>
    <t>ARRENDAMIENTO DE UN BIEN INMUEBLE UBICADO DENTRO DEL PERÍMETRO URBANO DEL MUNICIPIO DE CHÍA, PARA EL FUNCIONAMIENTO DE LA CASA DE JUSTICIA CENTRO, INSPECCIONES DE POLICIA III, IV, V, VI Y LAS COMISARIAS DE FAMILIA III Y IV DEL MUNICIPIO DE CHIA Y OTRAS DEPENDENCIAS QUE SE REQUIERAN</t>
  </si>
  <si>
    <t xml:space="preserve">CINCO (5) MESES </t>
  </si>
  <si>
    <t xml:space="preserve">DOSCIENTOS SESENTA MILLONES DE PESOS </t>
  </si>
  <si>
    <t>2024000249</t>
  </si>
  <si>
    <t>https://community.secop.gov.co/Public/Tendering/OpportunityDetail/Index?noticeUID=CO1.NTC.5668906&amp;isFromPublicArea=True&amp;isModal=False</t>
  </si>
  <si>
    <t xml:space="preserve">*OSCAR FERNANDO AFANADOR BOHORQUEZ 
* MARIA DEL PILAR TOQUICA GARCIA </t>
  </si>
  <si>
    <t>*13.542.484
*35.195.375</t>
  </si>
  <si>
    <t>33-44-101246944</t>
  </si>
  <si>
    <t xml:space="preserve">CO1.WRT.13786202	</t>
  </si>
  <si>
    <t>Calle 10 N.11-36</t>
  </si>
  <si>
    <t>rgsaschia@yahoo.com.co</t>
  </si>
  <si>
    <t xml:space="preserve">CORRIENTE </t>
  </si>
  <si>
    <t>CPSP-061-2024</t>
  </si>
  <si>
    <t>CO1.PCCNTR.5976405</t>
  </si>
  <si>
    <t xml:space="preserve">ANDRES MAURICIO BRICEÑO CHAVES </t>
  </si>
  <si>
    <t>PRESTACIÓN DE SERVICIOS PROFESIONALES COMO ABOGADO ESPECIALIZADO PARA BRINDAR ASESORÍA JURÍDICA EN ASUNTOS ESPECÍFICOS EN MATERIA CONTRACTUAL Y DE FUNCIÓN PÚBLICA PARA EL DESPACHO DEL SEÑOR ALCALDE</t>
  </si>
  <si>
    <t xml:space="preserve">TREINTA Y NUEVE MILLONES DE PESOS </t>
  </si>
  <si>
    <t>2024000283</t>
  </si>
  <si>
    <t>https://community.secop.gov.co/Public/Tendering/OpportunityDetail/Index?noticeUID=CO1.NTC.5693613&amp;isFromPublicArea=True&amp;isModal=False</t>
  </si>
  <si>
    <t xml:space="preserve">OSWALDO DIAZ PEREZ // JUAN SEBASTIAN RODRIGUEZ HOYOS </t>
  </si>
  <si>
    <t>80.440.818 
// 1.328.072.650</t>
  </si>
  <si>
    <t xml:space="preserve">MASCULINO </t>
  </si>
  <si>
    <t xml:space="preserve">Calle 119A N.57-40 Torre 12 Apto 341 </t>
  </si>
  <si>
    <t xml:space="preserve">andresmauriciobricenochaves@gmail.com </t>
  </si>
  <si>
    <t>0176199214</t>
  </si>
  <si>
    <t>ESAL-002-2024</t>
  </si>
  <si>
    <t>CO1.PCCNTR.5960335</t>
  </si>
  <si>
    <t xml:space="preserve">ESAL </t>
  </si>
  <si>
    <t xml:space="preserve">CONVENIO DE ASOCIACION </t>
  </si>
  <si>
    <t xml:space="preserve">FUNDACION PARA EL NIÑO SORDO ICAL </t>
  </si>
  <si>
    <t xml:space="preserve">JURIDICA </t>
  </si>
  <si>
    <t>AUNAR ESFUERZOS PARA LA ATENCIÓN INTEGRAL A NIÑOS, NIÑAS Y ADOLESCENTES, CON DISCAPACIDAD AUDITIVA Y COGNITIVA DEL MUNICIPIO DE CHIA</t>
  </si>
  <si>
    <t xml:space="preserve">CUATRO (4) MESES </t>
  </si>
  <si>
    <t xml:space="preserve">TRESCIENTOS CINCUENTA Y SIETE MILLONES TRESCIENTOS CUARENTA Y OCHO MIL SEISCIENTOS TREINTA PESOS </t>
  </si>
  <si>
    <t>2024000286</t>
  </si>
  <si>
    <t>https://community.secop.gov.co/Public/Tendering/OpportunityDetail/Index?noticeUID=CO1.NTC.5577392&amp;isFromPublicArea=True&amp;isModal=False</t>
  </si>
  <si>
    <t xml:space="preserve">CLAUDIA PATRICIA BERNAL BARRERA </t>
  </si>
  <si>
    <t>*11-44-101219448
*11-40-101060473</t>
  </si>
  <si>
    <t xml:space="preserve">CO1.WRT.13760020	</t>
  </si>
  <si>
    <t>Carrera 7C N.122-22</t>
  </si>
  <si>
    <t>direcciongeneral@icalcolombia.org</t>
  </si>
  <si>
    <t>CT-ARRENDAMIENTO-059-2024</t>
  </si>
  <si>
    <t>CO1.PCCNTR.5972380</t>
  </si>
  <si>
    <t>JUAN CARLOS NOFFRA MUJICA</t>
  </si>
  <si>
    <t>CE 387782
NIT. 700.099.162 (para efectos de tribuitacion persona extranjera)</t>
  </si>
  <si>
    <t>ARRENDAMIENTO DE UN INMUEBLE UBICADO EN EL PERÍMETRO URBANO DEL MUNICIPIO DE CHÍA PARA DAR ALOJAMIENTO AL PIE DE FUERZA DE LA POLICÍA NACIONAL DEL MUNICIPIO DE CHÍA, DE CONFORMIDAD A LAS POLÍTICAS FIJADAS POR LA ADMINISTRACIÓN MUNICIPAL</t>
  </si>
  <si>
    <t xml:space="preserve">DOCE (12) MESES </t>
  </si>
  <si>
    <t xml:space="preserve">TRESCIENTOS SETENTA Y UN MILLONES SEISCIENTOS CINCUENTA Y TRES MIL TRESCIENTOS NOVENTA Y NUEVE PESOS </t>
  </si>
  <si>
    <t>2024000285</t>
  </si>
  <si>
    <t>https://community.secop.gov.co/Public/Tendering/OpportunityDetail/Index?noticeUID=CO1.NTC.5689407&amp;isFromPublicArea=True&amp;isModal=False</t>
  </si>
  <si>
    <t>SANDRA MILENA VENEGAS PALACIOS  // NANCY JULIETA CAMELO CAMARGO</t>
  </si>
  <si>
    <t>35.479.097 // 
35.474.745</t>
  </si>
  <si>
    <t>14-44-101204251</t>
  </si>
  <si>
    <t xml:space="preserve">CO1.WRT.13780410	</t>
  </si>
  <si>
    <t xml:space="preserve">*MODIFICACION EN PLATAFORMA DE FECHA DE TERMINACION 
*MODIFICACIÓN SUPERVISOR </t>
  </si>
  <si>
    <t xml:space="preserve">Modificación identificación contratista - Clausula cuarta forma de pago </t>
  </si>
  <si>
    <t>FALTA TERMINAR Y CERRAR EN SECOP.</t>
  </si>
  <si>
    <t xml:space="preserve">Calle 13 N.11-59 </t>
  </si>
  <si>
    <t>jcnofframujica@gmail.com</t>
  </si>
  <si>
    <t>CPSP-060-2024</t>
  </si>
  <si>
    <t>CO1.PCCNTR.5979610</t>
  </si>
  <si>
    <t xml:space="preserve">DIANA CAROLINA ALVARADO ZABALA </t>
  </si>
  <si>
    <t>PRESTACIÓN DE SERVICIOS PROFESIONALES PARA APOYAR LOS PROCESOS DE FISCALIZACION Y MEJORAMIENTO DEL RECAUDO DE LOS IMPUESTOS EN LA DIRECCION DE RENTAS DE LA SECRETARIA DE HACIENDA DEL MUNICIPIO DE CHIA</t>
  </si>
  <si>
    <t xml:space="preserve">SIETE (7) MESES Y AUINCE (15) </t>
  </si>
  <si>
    <t>CUARENTA Y DOS MILLONES SETECIENTOS CINCUENTA MIL PESOS</t>
  </si>
  <si>
    <t>2024000287</t>
  </si>
  <si>
    <t>https://community.secop.gov.co/Public/Tendering/OpportunityDetail/Index?noticeUID=CO1.NTC.5697299&amp;isFromPublicArea=True&amp;isModal=False</t>
  </si>
  <si>
    <t xml:space="preserve">BREYNER LOPERA LOZANO </t>
  </si>
  <si>
    <t xml:space="preserve">FEMENINO </t>
  </si>
  <si>
    <t xml:space="preserve">Calle 7 N.12-77 </t>
  </si>
  <si>
    <t>caroaz17@hotmail.com</t>
  </si>
  <si>
    <t>CT-ARRENDAMIENTO-062-2024</t>
  </si>
  <si>
    <t>CO1.PCCNTR.5977926</t>
  </si>
  <si>
    <t xml:space="preserve">MARIA ISABEL CORTES LOPEZ </t>
  </si>
  <si>
    <t>ARRENDAMIENTO DE UN BIEN INMUEBLE UBICADO DENTRO DEL PÉRIMETRO URBANO DEL MUNICIPIO DE CHIA, PARA EL FUNCIONAMIENTO DE LA OFICINA DE DEFENSA JUDICIAL, ASESORES DEL DESPACHO, OFICINAS DE LA SECRETARIA DE GOBIERNO, OFICINAS DE LA SECRETARIA DE PLANEACIÓN Y OTRAS DEPENDENCIAS QUE SE REQUIERAN</t>
  </si>
  <si>
    <t xml:space="preserve">CIENTO DIEZ MILLONES SEISCIENTOS CINCUENTA Y OCHO MIL CIENTO VEINTICINCO PESOS </t>
  </si>
  <si>
    <t>2024000290</t>
  </si>
  <si>
    <t>https://community.secop.gov.co/Public/Tendering/OpportunityDetail/Index?noticeUID=CO1.NTC.5695812&amp;isFromPublicArea=True&amp;isModal=False</t>
  </si>
  <si>
    <t>14-44-101204304</t>
  </si>
  <si>
    <t xml:space="preserve">CO1.WRT.13778071	</t>
  </si>
  <si>
    <t>Calle 10 N.10-07</t>
  </si>
  <si>
    <t xml:space="preserve">mcorteslopez32@gmail.com </t>
  </si>
  <si>
    <t>004160012714</t>
  </si>
  <si>
    <t>CPSAG-063-2024</t>
  </si>
  <si>
    <t>CO1.PCCNTR.5987556</t>
  </si>
  <si>
    <t xml:space="preserve">MARIO FERNANDO RAMIREZ BOLIVAR </t>
  </si>
  <si>
    <t xml:space="preserve">PRESTACION DE SERVICIOS PARA APOYAR ACTIVIDADES ADMINISTRATIVAS EN LA ORGANIZACION DE ESPACIOS Y BIENES PARA TODAS LAS DEPENDENCIAS DE LA ALCALDIA MUNICIPAL DE CHIA </t>
  </si>
  <si>
    <t xml:space="preserve">NUEVE MILLONES TRESCIENTOS VEINTICUATRO MIL PESOS </t>
  </si>
  <si>
    <t>2024000293</t>
  </si>
  <si>
    <t>https://community.secop.gov.co/Public/Tendering/OpportunityDetail/Index?noticeUID=CO1.NTC.5708802&amp;isFromPublicArea=True&amp;isModal=False</t>
  </si>
  <si>
    <t>FALTA  CERRAR EN SECOP.</t>
  </si>
  <si>
    <t xml:space="preserve">Carrera 5 Este N.11-83 T6 Apto 403 </t>
  </si>
  <si>
    <t xml:space="preserve">mframirez2014@hotmail.com </t>
  </si>
  <si>
    <t xml:space="preserve">SCOTIABANK COLPATRIA SA </t>
  </si>
  <si>
    <t>CPSAG-064-2024</t>
  </si>
  <si>
    <t>CO1.PCCNTR.5988448</t>
  </si>
  <si>
    <t xml:space="preserve">JAIRO ALBERTO SILVA CASTRO </t>
  </si>
  <si>
    <t xml:space="preserve">JAVIER CAMILO CORTES </t>
  </si>
  <si>
    <t>PRESTACIÓN DE SERVICIOS DE APOYO A LA GESTIÓN PARA EL SOPORTE DEL SISTEMA DE INFORMACIÓN, MANTENIMIENTO DE EQUIPOS, PERIFÉRICOS Y SISTEMAS DISPUESTOS AL SERVICIO DE LA COMUNIDAD DEL MUNICIPIO DE CHIA</t>
  </si>
  <si>
    <t xml:space="preserve">OCHO (8) MESES Y DIECISIETE (17) DIAS </t>
  </si>
  <si>
    <t xml:space="preserve">VEINTICINCO MILLONES SETECIENTOS MIL PESOS </t>
  </si>
  <si>
    <t>2024000298</t>
  </si>
  <si>
    <t>https://community.secop.gov.co/Public/Tendering/OpportunityDetail/Index?noticeUID=CO1.NTC.5709877&amp;isFromPublicArea=True&amp;isModal=False</t>
  </si>
  <si>
    <t xml:space="preserve">ANDRES LEONARDO MORENO </t>
  </si>
  <si>
    <t>EN INSCRIPCIÓN</t>
  </si>
  <si>
    <t xml:space="preserve">SI </t>
  </si>
  <si>
    <t>Calle 12 N.4-50 Apto 501</t>
  </si>
  <si>
    <t>jairo19861@gmail.com</t>
  </si>
  <si>
    <t xml:space="preserve">FALABELLA </t>
  </si>
  <si>
    <t>CT-INTERADMINISTRATIVO-065-2024</t>
  </si>
  <si>
    <t>CO1.PCCNTR.5992073</t>
  </si>
  <si>
    <t xml:space="preserve">CONTRATO INTERADMINISTRATIVO </t>
  </si>
  <si>
    <t>COLOMBIA MOVIL SA ESP</t>
  </si>
  <si>
    <t>PROVEER EL SERVICIO DE INTERNET Y SERVICIOS DE COMUNICACIONES MÓVILES EMPLEADOS EN ZONAS WIFI, SENSORIZACIÓN Y DEMÁS SERVICIOS A LA COMUNIDAD EMPLEADOS POR LA ADMINISTRACIÓN MUNICIPAL</t>
  </si>
  <si>
    <t xml:space="preserve">SEIS (6) MESES Y SIETE (7) DIAS </t>
  </si>
  <si>
    <t xml:space="preserve">CUARENTA Y NUEVE MILLONES NOVECIENTOS CINCUENTA Y OCHO MIL NOVECIENTOS CUARENTA Y NUEVE PESOS </t>
  </si>
  <si>
    <t>2024000297</t>
  </si>
  <si>
    <t>https://community.secop.gov.co/Public/Tendering/OpportunityDetail/Index?noticeUID=CO1.NTC.5712068&amp;isFromPublicArea=True&amp;isModal=False</t>
  </si>
  <si>
    <t>65-44-101228722</t>
  </si>
  <si>
    <t xml:space="preserve">CO1.WRT.13803207	</t>
  </si>
  <si>
    <t>Calle 127A N.53A-45 TO2 P5</t>
  </si>
  <si>
    <t>006269997984</t>
  </si>
  <si>
    <t>EN APROBACION</t>
  </si>
  <si>
    <t>CT ARRENDAMIENTO-066-2024</t>
  </si>
  <si>
    <t>CO1.PCCNTR.5992904</t>
  </si>
  <si>
    <t xml:space="preserve">MANUEL JESUS ADARME </t>
  </si>
  <si>
    <t>ARRENDAMIENTO DE UN BIEN INMUEBLE UBICADO DENTRO DEL PERÍMETRO URBANO DEL MUNICIPIO DE CHIA, PARA EL FUNCIONAMIENTO DE LA BODEGA DEL ALMACEN GENERAL Y OTRAS DEPENDENCIAS DEL MUNICIPIO DE CHIA.</t>
  </si>
  <si>
    <t>2024000299</t>
  </si>
  <si>
    <t>https://community.secop.gov.co/Public/Tendering/OpportunityDetail/Index?noticeUID=CO1.NTC.5715320&amp;isFromPublicArea=True&amp;isModal=False</t>
  </si>
  <si>
    <t xml:space="preserve">ROSA BARRERA OVALLE </t>
  </si>
  <si>
    <t>14-44-101204474</t>
  </si>
  <si>
    <t xml:space="preserve">CO1.WRT.13805548	</t>
  </si>
  <si>
    <t xml:space="preserve">Carrera 12 N.15-41 Casa 7 </t>
  </si>
  <si>
    <t>manuelyestilos@gmail.com</t>
  </si>
  <si>
    <t xml:space="preserve">BBVA </t>
  </si>
  <si>
    <t>0184124949</t>
  </si>
  <si>
    <t>CPSP-067-2024</t>
  </si>
  <si>
    <t>CO1.PCCNTR.5992789</t>
  </si>
  <si>
    <t xml:space="preserve">SALUD </t>
  </si>
  <si>
    <t>ERIKA PAOLA AYALA CHOLO</t>
  </si>
  <si>
    <t>PRESTACIÓN DE SERVICIOS PROFESIONALES COMO PSICÓLOGO (A) PARA DESARROLLAR ACTIVIDADES DE GESTIÓN EN SALUD PÚBLICA PARA EL FORTALECIMIENTO DE LA AUTORIDAD SANITARIA EN LA SECRETARIA DE SALUD DE CHÍA, CON LA POBLACIÓN DIFERENCIAL, GESTANTES, ADULTO MAYOR Y POBLACIÓN VÍCTIMA DEL CONFLICTO ARMADO EN EL MUNICIPIO DE CHÍA</t>
  </si>
  <si>
    <t xml:space="preserve">SEIS (6) MESES </t>
  </si>
  <si>
    <t xml:space="preserve">VEINTICINCO MILLONES DE PESOS </t>
  </si>
  <si>
    <t>2024000300</t>
  </si>
  <si>
    <t xml:space="preserve">SGP SALUD PUBLICA </t>
  </si>
  <si>
    <t>https://community.secop.gov.co/Public/Tendering/OpportunityDetail/Index?noticeUID=CO1.NTC.5715469&amp;isFromPublicArea=True&amp;isModal=False</t>
  </si>
  <si>
    <t xml:space="preserve">MIGUEL SANTIAGO JAMAICA JUNCA </t>
  </si>
  <si>
    <t xml:space="preserve">Carrera 2 N.0-70 Vereda La Balsa </t>
  </si>
  <si>
    <t xml:space="preserve">ayalacholoerika@gmail.com </t>
  </si>
  <si>
    <t>CPSAG-108-2024</t>
  </si>
  <si>
    <t>CO1.PCCNTR.6149588</t>
  </si>
  <si>
    <t xml:space="preserve">DESARROLLO ECONOMICO </t>
  </si>
  <si>
    <t xml:space="preserve">DIANA CAROLINA BONILLA ALBA </t>
  </si>
  <si>
    <t>PRESTACIÓN SERVICIOS DE APOYO A LA GESTIÓN PARA PROMOVER EL CUMPLIMIENTO DEL REGLAMENTO INTERNO Y EL SEGUIMIENTO AL RECAUDO DE CARTERA EN LA PLAZA DE MERCADO Y PLAZOLETA EL CACIQUE</t>
  </si>
  <si>
    <t xml:space="preserve">TRES (3) MESES Y QUINCE (15) DIAS </t>
  </si>
  <si>
    <t xml:space="preserve">CATORCE MILLONES TRESCIENTOS OCHENTA Y CINCO MIL PESOS </t>
  </si>
  <si>
    <t>2024000437</t>
  </si>
  <si>
    <t>https://community.secop.gov.co/Public/Tendering/OpportunityDetail/Index?noticeUID=CO1.NTC.5900548&amp;isFromPublicArea=True&amp;isModal=False</t>
  </si>
  <si>
    <t xml:space="preserve">ANDRES MAURICIO MAHECHA CABRA // BEATRIZ DE CHIQUINQUIRA PARDO </t>
  </si>
  <si>
    <t>81.720.452
// 35.475.547</t>
  </si>
  <si>
    <t>Carrera 4A Este N.9-33</t>
  </si>
  <si>
    <t>dianisc.22@hotmail.com</t>
  </si>
  <si>
    <t>CPSP-125-2024</t>
  </si>
  <si>
    <t>CO1.PCCNTR.6149734</t>
  </si>
  <si>
    <t xml:space="preserve">JANNETHE ROCIO DUARTE SALGADO </t>
  </si>
  <si>
    <t xml:space="preserve">GLORIA DANIELA DUARTE </t>
  </si>
  <si>
    <t>PRESTACIÓN DE SERVICIOS PROFESIONALES COMO ABOGADO ESPECIALIZADO PARA BRINDAR APOYO JURÍDICO EN LA IMPLEMENTACIÓN DE LOS INSTRUMENTOS DEL ORDENAMIENTO TERRITORIAL VIGENTE Y ACTUACIONES DERIVADAS DEL MISMO</t>
  </si>
  <si>
    <t xml:space="preserve">TREINTA Y SEIS MILLONES DE PESOS </t>
  </si>
  <si>
    <t>2024000578</t>
  </si>
  <si>
    <t>https://community.secop.gov.co/Public/Tendering/OpportunityDetail/Index?noticeUID=CO1.NTC.5900831&amp;isFromPublicArea=True&amp;isModal=False</t>
  </si>
  <si>
    <t xml:space="preserve">HECTOR ORLANDO RUIZ PALACIOS </t>
  </si>
  <si>
    <t>Carrera 6C N.13-22</t>
  </si>
  <si>
    <t xml:space="preserve">rocioduarte2906@hotmail.com </t>
  </si>
  <si>
    <t>CPSP-126-2024</t>
  </si>
  <si>
    <t>CO1.PCCNTR.6150191</t>
  </si>
  <si>
    <t xml:space="preserve">MOVILIDAD </t>
  </si>
  <si>
    <t xml:space="preserve">MIGUEL ANDRES MUÑOZ VARELA </t>
  </si>
  <si>
    <t>PRESTACIÓN DE SERVICIOS PROFESIONALES PARA EL APOYO TÉCNICO EN LOS ESTUDIOS INTEGRALES DE LA MOVILIDAD EN LA GENERACIÓN DE ENTORNOS SEGUROS DENTRO DEL PLAN LOCAL DE SEGURIDAD VIAL</t>
  </si>
  <si>
    <t>2024000581</t>
  </si>
  <si>
    <t>https://community.secop.gov.co/Public/Tendering/OpportunityDetail/Index?noticeUID=CO1.NTC.5901167&amp;isFromPublicArea=True&amp;isModal=False</t>
  </si>
  <si>
    <t>Carrera 14 N.9A-7</t>
  </si>
  <si>
    <t>migandres8101@gmail.com</t>
  </si>
  <si>
    <t>0338000200135411</t>
  </si>
  <si>
    <t>ESAL-004-2024</t>
  </si>
  <si>
    <t>CO1.PCCNTR.6150324</t>
  </si>
  <si>
    <t xml:space="preserve">DESARROLLO SOCIAL </t>
  </si>
  <si>
    <t xml:space="preserve">FUNDACIÓN MUNICIPALIDAD </t>
  </si>
  <si>
    <t>AUNAR ESFUERZOS TÉCNICOS, ADMINISTRATIVOS Y OPERATIVOS, PARA GARANTIZAR LA ATENCIÓN INTEGRAL DE LOS ADULTOS MAYORES Y LA ATENCIÓN INTEGRAL DE LAS PERSONAS CON DISCAPACIDAD DEL MUNICIPIO DE CHÍA</t>
  </si>
  <si>
    <t xml:space="preserve">PROGRAMA ADULTO MAYOR: DOS (2) MESES Y VEINTICUATRO (24) DIAS Y PROGRAMA DISCAPACIDAD CUATRO (4) MESES Y QUINCE (15) DIAS </t>
  </si>
  <si>
    <t xml:space="preserve">TRES MIL QUINIENTOS CINCUENTA Y CINCO MILLONES NOVECIENTOS SESENTA Y DOS MIL OCHOCIENTOS PESOS </t>
  </si>
  <si>
    <t>*2024000589
*2024000590
*2024000596
*2024000597</t>
  </si>
  <si>
    <t>https://community.secop.gov.co/Public/Tendering/OpportunityDetail/Index?noticeUID=CO1.NTC.5810928&amp;isFromPublicArea=True&amp;isModal=False</t>
  </si>
  <si>
    <t>*Cumplimiento: CVP-100000536
*Responsabilidad: CVP-100000083</t>
  </si>
  <si>
    <t xml:space="preserve">COMPAÑIA MUNDIAL DE SEGUROS SA </t>
  </si>
  <si>
    <t>CO1.WRT.14052849</t>
  </si>
  <si>
    <t xml:space="preserve">OCHOCIENTOS DIEZ MILLONES TRESCIENTOS SESENTA Y DOS MIL OCHOCIENTOS PESOS </t>
  </si>
  <si>
    <t xml:space="preserve">UN (1) MES Y NUEVE (9) DIAS </t>
  </si>
  <si>
    <t xml:space="preserve">Calle 1 N.19B-36 oficina 1102 </t>
  </si>
  <si>
    <t>rserradodiaz@gmail.com</t>
  </si>
  <si>
    <t>CPSAG-109-2024</t>
  </si>
  <si>
    <t>CO1.PCCNTR.6151211</t>
  </si>
  <si>
    <t xml:space="preserve">YENNY FAISULY MONTERO LOZANO </t>
  </si>
  <si>
    <t>PRESTACIÓN DE SERVICIOS DE APOYO A LA GESTIÓN, PARA EL TRÁMITE DE ACTIVIDADES ADMINISTRATIVAS RELACIONADAS CON LOS ESPACIOS DE DIALOGO A LA COMUNIDAD DE LA SECRETARÍA DE PARTICIPACIÓN CIUDADANA Y ACCIÓN COMUNITARIA</t>
  </si>
  <si>
    <t xml:space="preserve">DIECISEIS MILLONES OCHOCIENTOS MIL PESOS </t>
  </si>
  <si>
    <t>2024000593</t>
  </si>
  <si>
    <t>https://community.secop.gov.co/Public/Tendering/OpportunityDetail/Index?noticeUID=CO1.NTC.5902021&amp;isFromPublicArea=True&amp;isModal=False</t>
  </si>
  <si>
    <t xml:space="preserve">MARIA SOLEDAD MUÑOZ SANCHEZ </t>
  </si>
  <si>
    <t xml:space="preserve">Calle 29 N.6-162 Vereda Bojaca       </t>
  </si>
  <si>
    <t>monty1294@hotmail.com</t>
  </si>
  <si>
    <t>CPSP 128-2024</t>
  </si>
  <si>
    <t>CO1.PCCNTR.6152679</t>
  </si>
  <si>
    <t>SALUD</t>
  </si>
  <si>
    <t xml:space="preserve">GERALDINE ALEJANDRA COJO CAMACHO </t>
  </si>
  <si>
    <t xml:space="preserve">OSWALDO DIAZ </t>
  </si>
  <si>
    <t>PRESTACIÓN DE SERVICIOS PROFESIONALES COMO MEDICO VETERINARIO PARA APOYAR LAS ACCIONES DE VACUNACION ANTIRRABICA, MONITOREO Y SEGUIMIENTO EN CANINOS Y FELINOS, CONTRIBUYENDO A MANTENER EN CERO LOS CASOS DE RABIA HUMANA Y REALIZAR INSPECCION, VIGILANCIA Y CONTROL SANITARIO A ESTABLECIMIENTOS VETERINARIOS, EN ZONA URBANA (ENTRE LA CARRERA 1 A CARRERA 7 Y CALLE 2 A CALLE 12) Y ZONA RURAL (LA BALSA, SAMARIA Y CERCA DE PIEDRA) DEL MUNICIPIO DE CHÍA</t>
  </si>
  <si>
    <t>TRES (3) MESES Y DIEZ (10) DIAS</t>
  </si>
  <si>
    <t xml:space="preserve">CATORCE MILLONES CIENTO SESENTA Y SEIS MIL SEISCIENTOS SESENTA Y SIETE PESOS </t>
  </si>
  <si>
    <t>2024000599</t>
  </si>
  <si>
    <t>https://community.secop.gov.co/Public/Tendering/OpportunityDetail/Index?noticeUID=CO1.NTC.5904093&amp;isFromPublicArea=True&amp;isModal=False</t>
  </si>
  <si>
    <t>MARIA ANDREA SANCHEZ BRAND 
// JOHN FREDDY PAEZ RINCON</t>
  </si>
  <si>
    <t>35.479.929 
// 1.075.652.260</t>
  </si>
  <si>
    <t xml:space="preserve">Vereda Fonqueta </t>
  </si>
  <si>
    <t>alejita.0531@hotmail.com</t>
  </si>
  <si>
    <t>0550488404410687</t>
  </si>
  <si>
    <t>CPSP-129-2024</t>
  </si>
  <si>
    <t>CO1.PCCNTR.6153401</t>
  </si>
  <si>
    <t xml:space="preserve">DIEGO ANDRES CARDENAS PARRA </t>
  </si>
  <si>
    <t>PRESTACIÓN DE SERVICIOS PROFESIONALES COMO MEDICO VETERINARIO PARA APOYAR LAS ACCIONES DE VACUNACIÓN ANTIRRABICA, MONITOREO Y SEGUIMIENTO EN CANINOS Y FELINOS CONTRIBUYENDO A MANTENER EN CERO LOS CASOS DE RABIA HUMANA Y RELAIZAR INSPECCION, VIGILANCIA Y CONTROL SANITARIO A ESTABLIECIMIENTOS VETERINARIOS EN ZONA URBANA ENTRE: LA CARRERA 7 A CARRERA 15 Y CALLE 2 A CALLE 12 Y ZONA RURAL EN LAS VEREDAS: BOJACA-MERCEDES DE CALAHORRA, FAGUA Y TIQUIZA</t>
  </si>
  <si>
    <t xml:space="preserve">DIECIOCHO MILLONES DOSCIENTOS MIL PESOS </t>
  </si>
  <si>
    <t>2024000592</t>
  </si>
  <si>
    <t>https://community.secop.gov.co/Public/Tendering/ContractNoticePhases/View?PPI=CO1.PPI.30811511&amp;isFromPublicArea=True&amp;isModal=False</t>
  </si>
  <si>
    <t xml:space="preserve">EDITH JOHANNA RAMIREZ AYALA // JOHN FREDY PAEZ RINCON </t>
  </si>
  <si>
    <t>60.442.628 
// 1.075.652.260</t>
  </si>
  <si>
    <t>Calle 11 N.9-76</t>
  </si>
  <si>
    <t>veterinario1_atenea@hotmail.com</t>
  </si>
  <si>
    <t>CPSP-130-2024</t>
  </si>
  <si>
    <t>CO1.PCCNTR.6153435</t>
  </si>
  <si>
    <t xml:space="preserve">ALEJANDRO CIFUENTES HERRERA </t>
  </si>
  <si>
    <t>PRESTACIÓN DE SERVICIOS PROFESIONALES COMO MEDICO VETERINARIO PARA APOYAR LAS ACCIONES DE VACUNACION ANTIRRABICA, MONITOREO, SEGUIMIENTO Y CONTROL DE VIRUS DE LA RABIA EN CANINOS Y FELINOS, CONTRIBUYENDO A MANTENER EN CERO LOS CASOS DE RABIA HUMANA EN ZONA URBANA ENTRE: CALLE 12 A CALLE 22 Y CARRERA 2 ESTE A CARRERA 15 Y ZONA RURAL (YERBABUENA ALTA Y BAJA, FONQUETA) Y REALIZAR INSPECCION, VIGILANCIA Y CONTROL SANITARIO A EXPEDIOS DE CARNE Y/O PRODUCTOS CARNICOS COMESTIBLES EN EL MUNICIPIO DE CHÍA</t>
  </si>
  <si>
    <t xml:space="preserve">TRES (3) MESES Y DIEZ (10) DIAS </t>
  </si>
  <si>
    <t xml:space="preserve">DIECISIETE MILLONES TRESCIENTOS TREINTA Y TRES MIL TRESCIENTOS TREINTA PESOS </t>
  </si>
  <si>
    <t>2024000591</t>
  </si>
  <si>
    <t>https://community.secop.gov.co/Public/Tendering/OpportunityDetail/Index?noticeUID=CO1.NTC.5905143&amp;isFromPublicArea=True&amp;isModal=False</t>
  </si>
  <si>
    <t xml:space="preserve">YEZID MAURICIO PACHECO ESTUPIÑAN </t>
  </si>
  <si>
    <t>Vereda Fagua Sector el Rincón</t>
  </si>
  <si>
    <t>alejo1997cifuentes@gmail.com</t>
  </si>
  <si>
    <t>0550451700109635</t>
  </si>
  <si>
    <t>CPSP-131-2024</t>
  </si>
  <si>
    <t>CO1.PCCNTR.6153468</t>
  </si>
  <si>
    <t xml:space="preserve">DIANA CATALINA ALMONACID GALVIS </t>
  </si>
  <si>
    <t>PRESTACION DE SERVICIOS PROFESIONALES COMO INGENIERO DE ALIMENTOS PARA APOYAR A LA DIRECCIÓN DE VIGILANCIA Y CONTROL EN EL COMPONENTE TÉCNICO DE LA LINEA DE INOCUIDAD Y CALIDAD DE LOS ALIMENTOS EN EL ÁREA URBANA EN EL MUNICIPIO.</t>
  </si>
  <si>
    <t>2024000595</t>
  </si>
  <si>
    <t>https://community.secop.gov.co/Public/Tendering/OpportunityDetail/Index?noticeUID=CO1.NTC.5905173&amp;isFromPublicArea=True&amp;isModal=False</t>
  </si>
  <si>
    <t xml:space="preserve">DIANA PAOLA QUECAN ARIAS </t>
  </si>
  <si>
    <t>Carrera 2-32 63 TORRE 3 APTO102</t>
  </si>
  <si>
    <t>cuentaconmigo.alimentos@gmail.com</t>
  </si>
  <si>
    <t>MC-007-2024</t>
  </si>
  <si>
    <t>CO1.PCCNTR.6153868</t>
  </si>
  <si>
    <t xml:space="preserve">MINIMA CUANTIA </t>
  </si>
  <si>
    <t>ECOCAPITAL INTERNACIONAL S.A ESP</t>
  </si>
  <si>
    <t>RECOLECCIÓN Y DISPOSICIÓN FINAL DE RESIDUOS BIOLÓGICOS, PELIGROSOS, BIOSANITARIOS Y ANATOMAPATOLOGICOS DE LA DIRECCION DE VIGILANCIA Y CONTROL DE LA SECRETRIA DE SALUD EN EL MUNICIPIO DE CHÍA</t>
  </si>
  <si>
    <t xml:space="preserve">OCHO (8) MESES </t>
  </si>
  <si>
    <t xml:space="preserve">DOS MILLONES CIEN MIL PESOS </t>
  </si>
  <si>
    <t>2024000594</t>
  </si>
  <si>
    <t>https://community.secop.gov.co/Public/Tendering/OpportunityDetail/Index?noticeUID=CO1.NTC.5865794&amp;isFromPublicArea=True&amp;isModal=False</t>
  </si>
  <si>
    <t xml:space="preserve">LUZ STELLA DIAZ JALLLER 
// LUIS EDUARDO RUIZ TORRES </t>
  </si>
  <si>
    <t>52.019.383
// 7.317.282</t>
  </si>
  <si>
    <t>NB-100316050</t>
  </si>
  <si>
    <t>CO1.WRT.14088750</t>
  </si>
  <si>
    <t xml:space="preserve">Carrera 19A N.61-11 </t>
  </si>
  <si>
    <t>ecastro@ecocapitalesp.co</t>
  </si>
  <si>
    <t>04818257098</t>
  </si>
  <si>
    <t>CONVENIO 373-2024</t>
  </si>
  <si>
    <t xml:space="preserve">CONVENIO INTERADMINISTRATIVO </t>
  </si>
  <si>
    <t xml:space="preserve">ALCALDIA MUNICIPAL DE ZIPAQUIRA </t>
  </si>
  <si>
    <t xml:space="preserve">CONVENIO INTERADMINISTRATIVO PARA LA OPERACIÓN, FUNCIONAMIENTO Y ADMINISTRACIÓN DEL CENTRO TRANSITORIO DE SERVICIOS JUDICIALES PARA EL ADOLESCENTE INFRACTOR E INSTITUCIONES JUDICIALES </t>
  </si>
  <si>
    <t xml:space="preserve">CIENTO SETENTA Y SEIS MILLONES SEISCIENTOS VEINTIUN MIL NOVECIENTOS CINCUENTA Y CUATRO PESOS </t>
  </si>
  <si>
    <t>2024000694</t>
  </si>
  <si>
    <t>SECOP I</t>
  </si>
  <si>
    <t>https://www.contratos.gov.co/consultas/detalleProceso.do?numConstancia=24-22-88424&amp;g-recaptcha-response=03AFcWeA7zv-qJEairqjH0ZtSbWoeP24B24OBOBhStDqrW6wMezkFE8ThQ3VX4k59f5h_7DUxqR1lENZmI1Pwo83Xr1N1Ig_IhtI6oRhplyYIfBomvzePGuAEMMUp0iCAZVu8hbaxIjpbxwCoZLsgTz0bk-tngnl7-kfeMwPEe1rdgXYSoZWQ7TqywLk8bJz36r6uNt5Q2VYPktHsE9qryt4M2gb7Bi5_WQgS5ezodF1z_wzBqDtrbUG_-dM0c-rFgHvYTXAomf-aaWGZmnNLvGibVLa0t5zFDB5qBo2E8GB3JdHBZsUDCRWSuAOduxM6gRruFMwngYtF2CHVtSNTQs3IXKyiOVR3-R50UHaCB_Ofb0IIOUbsbBDIsvEDQwx4O5eJv8IGFblQ-DOvhRnUI1RIyIpNvmcThaseWKXAfVyybtYGBB2mRDe27NB6fgHnwrEEjI5gTBBnUNbm-Xooxf2llNLgS-ZNytiuANhWvfTBCcJTv5rq4jQRFzmsY-lbO8FYcvblz_3feRJ9IwEpd4kYdKYHSG7oVMXz628y0YtvcfwpQpldznQb3PYVA8NyZg-yz9zVpvKVFo9BAO8-1hkOt4ilIHhTaY4k9fz21QVWP29ngMsIhODifvAfsX7N66pU0ZheroEmbg815qPr6LxC2CEVbIN7z1grOQoqpm-3PRe4RZXrItXmY8upIc7dDg_nevhdfu8zY</t>
  </si>
  <si>
    <t xml:space="preserve">HANSEL ENRIQUE GAONA PEREZ </t>
  </si>
  <si>
    <t>SECOP 1 
NO ESTA EN SIA</t>
  </si>
  <si>
    <t>Carrera 10 N.12-32</t>
  </si>
  <si>
    <t>seguridad.zipaquiranuestra@gmail.com</t>
  </si>
  <si>
    <t>CPSP-132-2024</t>
  </si>
  <si>
    <t>CO1.PCCNTR.6164509</t>
  </si>
  <si>
    <t>PAOLA ANDREA QUIÑONES BOHORQUEZ</t>
  </si>
  <si>
    <t>PRESTACIÓN DE SERVICIOS PROFESIONALES COMO INGENIERO DE ALIMENTOS PARA APOYAR A LA DIRECCIÓN DE VIGILANCIA Y CONTROL EN EL COMPONENTE TÉCNICO DE LA LINEA DE INOCUIDAD Y CALIDAD DE LOS ALIMENTOS EN EL ÁREA URBANA Y RURAL DEL MUNICIPIO</t>
  </si>
  <si>
    <t xml:space="preserve">CATORCE MILLONES OCHOCIENTOS SETENTA Y CINCO MIL PESOS </t>
  </si>
  <si>
    <t>202400607</t>
  </si>
  <si>
    <t>https://community.secop.gov.co/Public/Tendering/OpportunityDetail/Index?noticeUID=CO1.NTC.5919690&amp;isFromPublicArea=True&amp;isModal=False</t>
  </si>
  <si>
    <t>Carrera 14B N.9A-35 Parque de Rio Frio</t>
  </si>
  <si>
    <t>paolaquinones24@gmail.com</t>
  </si>
  <si>
    <t>CPSAG-110-2024</t>
  </si>
  <si>
    <t>CO1.PCCNTR.6171404</t>
  </si>
  <si>
    <t xml:space="preserve">DANIELA JORDANA JIMENEZ AVILA </t>
  </si>
  <si>
    <t>PRESTACIÓN DE SERVICIOS DE APOYO A LA GESTIÓN SOBRE LOS PROCESOS ADMINISTRATIVOS, DE FISCALIZACIÓN Y COBRO COACTIVO REALIZADOS EN LA SECRETARÍA DEL MUNICIPIO DE CHÍA</t>
  </si>
  <si>
    <t xml:space="preserve">VEINTE MILLONES CUATROCIENTOS MIL PESOS </t>
  </si>
  <si>
    <t>2024000619</t>
  </si>
  <si>
    <t>https://community.secop.gov.co/Public/Tendering/OpportunityDetail/Index?noticeUID=CO1.NTC.5928295&amp;isFromPublicArea=True&amp;isModal=False</t>
  </si>
  <si>
    <t xml:space="preserve">MARIA DEL PILAR PIÑEROS CASTAÑO </t>
  </si>
  <si>
    <t xml:space="preserve">Vereda Bojaca Sector TRes Esquinas con San German </t>
  </si>
  <si>
    <t>djordana01@outlook.com</t>
  </si>
  <si>
    <t>CPSAG-133-2024</t>
  </si>
  <si>
    <t>CO1.PCCNTR.6171326</t>
  </si>
  <si>
    <t xml:space="preserve">ADRIANA CAMILA CANASTO BONILLA </t>
  </si>
  <si>
    <t>PRESTACIÓN DE SERVICIOS DE APOYO A LA GESTIÓN Y ACOMPAÑAMIENTO A LA SECRETARIA DE GOBIERNO EN EL TRÁMITE Y ACTIVIDADES ADMINISTRATIVAS RELACIONADAS CON EL PROGRAMA DE METODOS ALTERNATIVOS DE RESOLUCION DE CONFLICTOS</t>
  </si>
  <si>
    <t xml:space="preserve">NUEVE MILLONES TRESCIENTOS MIL PESOS </t>
  </si>
  <si>
    <t>2024000620</t>
  </si>
  <si>
    <t>https://community.secop.gov.co/Public/Tendering/OpportunityDetail/Index?noticeUID=CO1.NTC.5928819&amp;isFromPublicArea=True&amp;isModal=False</t>
  </si>
  <si>
    <t>MARIA DEL PILAR TOQUICA GARCIA 
// ANA CAROLINA CHICACAUSA LEBRO</t>
  </si>
  <si>
    <t>35.195.375
// 35.198.128</t>
  </si>
  <si>
    <t>Carrera 9 N.21-120</t>
  </si>
  <si>
    <t>camilacanasto402@gmail.com</t>
  </si>
  <si>
    <t>CPSAG-134-2024</t>
  </si>
  <si>
    <t>CO1.PCCNTR.6171329</t>
  </si>
  <si>
    <t xml:space="preserve">DANIEL STEVEN CHIBUQUE RODRIGUEZ </t>
  </si>
  <si>
    <t>2024000617</t>
  </si>
  <si>
    <t>https://community.secop.gov.co/Public/Tendering/OpportunityDetail/Index?noticeUID=CO1.NTC.5928724&amp;isFromPublicArea=True&amp;isModal=False</t>
  </si>
  <si>
    <t xml:space="preserve">Calle 5 N.2B-79 CA 15 </t>
  </si>
  <si>
    <t>dani.chibuque@gmail.com</t>
  </si>
  <si>
    <t>0550488437773010</t>
  </si>
  <si>
    <t>CPSP-136-2024</t>
  </si>
  <si>
    <t>CO1.PCCNTR.6171409</t>
  </si>
  <si>
    <t xml:space="preserve">TURISMO </t>
  </si>
  <si>
    <t xml:space="preserve">EDWAR ALEXANDER TAPIAS GUZMAN </t>
  </si>
  <si>
    <t>PRESTACIÓN DE SERVICIOS DE PROFESIONALES PARA IDENTIFICAR LA ACTIVIDAD TURÍSTICA ACTUAL DESARROLLADA EN EL MUNICIPIO DE CHIA, EN EL AREA CARTOGRÁFICA PROPORCIONADA EN LA FICHA EE222 DEL PLAN DE ORDENACIÓN Y MANEJO DE LA CUENCA HIDROGRÁFICA DEL RIO BOGOTÁ</t>
  </si>
  <si>
    <t xml:space="preserve">TRECE MILLONES OCHOCIENTOS MIL PESOS </t>
  </si>
  <si>
    <t>2024000623</t>
  </si>
  <si>
    <t>https://community.secop.gov.co/Public/Tendering/OpportunityDetail/Index?noticeUID=CO1.NTC.5929026&amp;isFromPublicArea=True&amp;isModal=False</t>
  </si>
  <si>
    <t xml:space="preserve">JAVIER LEONARDO HERNANDEZ LOPEZ </t>
  </si>
  <si>
    <t>Calle 16A N.0-15</t>
  </si>
  <si>
    <t>edwardtapias20@gmail.com</t>
  </si>
  <si>
    <t>0550488416886916</t>
  </si>
  <si>
    <t>CPSP-135-2024</t>
  </si>
  <si>
    <t>CO1.PCCNTR.6171503</t>
  </si>
  <si>
    <t xml:space="preserve">DIANA DEL PILAR RUIZ LOZANO </t>
  </si>
  <si>
    <t>PRESTACIÓN DE SERVICIOS PROFESIONALES PARA EL FORTALECIMIENTO DE LOS EMPRENDEDORES Y EMPRESARIOS DEL SECTOR TURISMO DEL MUNICIPIO DE CHÍA</t>
  </si>
  <si>
    <t>2024000622</t>
  </si>
  <si>
    <t>https://community.secop.gov.co/Public/Tendering/OpportunityDetail/Index?noticeUID=CO1.NTC.5928914&amp;isFromPublicArea=True&amp;isModal=False</t>
  </si>
  <si>
    <t>Calle 81 N.114-25</t>
  </si>
  <si>
    <t>diana.ruiz.lozano01@gmail.com</t>
  </si>
  <si>
    <t>CPSAG-137-2024</t>
  </si>
  <si>
    <t>CO1.PCCNTR.6171509</t>
  </si>
  <si>
    <t xml:space="preserve">CARLOS ORJUELA MEDINA </t>
  </si>
  <si>
    <t>PRESTACIÓN DE SERVICIOS DE APOYO A LA GESTIÓN PARA GARANTIZAR LA REALIZACIÓN DE PROCESOS DE MANEJO DE RESIDUOS, DE SANEAMIENTO BÁSICO Y DE APOYO LOGÍSTICO EN LA PLAZA MERCADO EL CACIQUE</t>
  </si>
  <si>
    <t>2024000621</t>
  </si>
  <si>
    <t>https://community.secop.gov.co/Public/Tendering/OpportunityDetail/Index?noticeUID=CO1.NTC.5929029&amp;isFromPublicArea=True&amp;isModal=False</t>
  </si>
  <si>
    <t>81.720.452 // 35.474.745</t>
  </si>
  <si>
    <t xml:space="preserve">Calle 7 N.3-31 IN2 </t>
  </si>
  <si>
    <t xml:space="preserve">caorjuela20@yahoo.es </t>
  </si>
  <si>
    <t xml:space="preserve">CAJA SOCIAL </t>
  </si>
  <si>
    <t>CPSAG-141-2024</t>
  </si>
  <si>
    <t xml:space="preserve">CO1.PCCNTR.6176982 </t>
  </si>
  <si>
    <t>ADRIANA PATRICIA JIMENEZ POSADA</t>
  </si>
  <si>
    <t>PRESTACIÓN DE SERVICIOS DE APOYO A LA GESTIÓN EN LOS PUNTOS DE ATENCIÓN AL CIUDADANO Y ORIENTACIÓN PACO A TRAVÉS DE LOS DIFERENTES CANALES DE ATENCIÓN CON RELACIÓN A LA ESTRATEGIA DEL SERVICIO DEL CIUDADANO</t>
  </si>
  <si>
    <t xml:space="preserve">DOCE MILLONES CIENTO CUATRO MIL PESOS </t>
  </si>
  <si>
    <t>2024000632</t>
  </si>
  <si>
    <t>https://community.secop.gov.co/Public/Tendering/OpportunityDetail/Index?noticeUID=CO1.NTC.5936660&amp;isFromPublicArea=True&amp;isModal=False</t>
  </si>
  <si>
    <t>JAIME HUGO DIAZ AVILA</t>
  </si>
  <si>
    <t>Calle 13 N.14-25</t>
  </si>
  <si>
    <t>adrianapatriciajimenez88@gmail.com</t>
  </si>
  <si>
    <t>0550488419440158</t>
  </si>
  <si>
    <t>CPS-138-2024</t>
  </si>
  <si>
    <t>CO1.PCCNTR.6177210</t>
  </si>
  <si>
    <t xml:space="preserve">SANDRA ELIZABETH MELO CANASTO </t>
  </si>
  <si>
    <t>PRESTACIÓN DE SERVICIOS DE HOGAR DE PASO EN LA MODALIDAD FAMILIA PARA BRINDAR ATENCIÓN INMEDIATA A LOS NIÑOS, NIÑAS Y ADOLESCENTES DEL MUNICIPIO DE CHÍA</t>
  </si>
  <si>
    <t xml:space="preserve">OCHO (08) MESES </t>
  </si>
  <si>
    <t xml:space="preserve">SESENTA MILLONES QUINIENTOS TREINTA Y SEIS MIL SEISCIENTOS PESOS </t>
  </si>
  <si>
    <t>2024000631</t>
  </si>
  <si>
    <t>https://community.secop.gov.co/Public/Tendering/OpportunityDetail/Index?noticeUID=CO1.NTC.5937220&amp;isFromPublicArea=True&amp;isModal=False</t>
  </si>
  <si>
    <t>DIANA MARIA MERCADO ZUÑIGA
// JORGE ALEXANDER GUTIERREZ GUILLEN
// SANDRA ESTHER GOMEZ GONZALEZ</t>
  </si>
  <si>
    <t>30.666.089
// 1.073.154.898
// 52.057.541</t>
  </si>
  <si>
    <t>CUMPLIMIENTO: CBC-10055603
RESPONSABILIDAD: CBC-100010033</t>
  </si>
  <si>
    <t xml:space="preserve">CO1.WRT.14100552	</t>
  </si>
  <si>
    <t xml:space="preserve">Vereda Fagua Sector Tienda Campesina </t>
  </si>
  <si>
    <t>secanasmelo@hotmail.com</t>
  </si>
  <si>
    <t xml:space="preserve">EN APROBACION SIN EGRESO </t>
  </si>
  <si>
    <t>CPSP-143-2024</t>
  </si>
  <si>
    <t>CO1.PCCNTR.6177489</t>
  </si>
  <si>
    <t xml:space="preserve">FLORALBA JUNCA BERNAL </t>
  </si>
  <si>
    <t>PRESTACIÓN DE SERVICIOS PROFESIONALES PARA IMPULSAR LA PROMOCIÓN TURÍSTICA DEL MUNICIPIO POR MEDIO DEL FORTALECIMIENTO DE LA ACTIVIDAD ARTESANAL</t>
  </si>
  <si>
    <t>2024000635</t>
  </si>
  <si>
    <t>https://community.secop.gov.co/Public/Tendering/OpportunityDetail/Index?noticeUID=CO1.NTC.5937683&amp;isFromPublicArea=True&amp;isModal=False</t>
  </si>
  <si>
    <t xml:space="preserve">Vereda Tiquiza </t>
  </si>
  <si>
    <t>floflokb@hotmail.com</t>
  </si>
  <si>
    <t>CPSAG-140-2024</t>
  </si>
  <si>
    <t>CO1.PCCNTR.6177617</t>
  </si>
  <si>
    <t xml:space="preserve">DANIEL ORLANDO RODRIGUEZ RODRIGUEZ </t>
  </si>
  <si>
    <t>PRESTAR LOS SERVICIOS DE APOYO A LA GESTIÓN PARA EL CUMPLIMIENTO DE LA ESTRATEGIA VIRTUAL DE ATENCIÓN AL CIUDADANO</t>
  </si>
  <si>
    <t>2024000630</t>
  </si>
  <si>
    <t>https://community.secop.gov.co/Public/Tendering/OpportunityDetail/Index?noticeUID=CO1.NTC.5937141&amp;isFromPublicArea=True&amp;isModal=False</t>
  </si>
  <si>
    <t>SI</t>
  </si>
  <si>
    <t>d.rodriguez.dr211@gmail.com</t>
  </si>
  <si>
    <t>0570004170272621</t>
  </si>
  <si>
    <t>CPSP-142-2024</t>
  </si>
  <si>
    <t>CO1.PCCNTR.6177610</t>
  </si>
  <si>
    <t xml:space="preserve">JULY PAOLA BELLO AREVALO </t>
  </si>
  <si>
    <t xml:space="preserve">PRESTACIÓN DE SERVICIOS PROFESIONALES COMO ARQUITECTO EN LA REVISIÓN, SEGUIMIENTO Y VALORACIÓN ARQUITECTÓNICA Y URBANÍSTICA PARA LA EXPEDICIÓN DE LICENCIAS URBANÍSTICAS Y DEMÁS ACTUACIONES DE ACUERDO CON LAS NORMAS VIGENTE	 
</t>
  </si>
  <si>
    <t xml:space="preserve">VEINTIUN MILLONES DOSCIENTOS MIL PESOS </t>
  </si>
  <si>
    <t>2024000634</t>
  </si>
  <si>
    <t>https://community.secop.gov.co/Public/Tendering/OpportunityDetail/Index?noticeUID=CO1.NTC.5937233&amp;isFromPublicArea=True&amp;isModal=False</t>
  </si>
  <si>
    <t xml:space="preserve">FREDDY ANDRES RODRIGUEZ CORTES </t>
  </si>
  <si>
    <t>Calle 7 N.5.41 IN 3</t>
  </si>
  <si>
    <t>belloarevalojuly@gmail.com</t>
  </si>
  <si>
    <t>BANCO DE BOGOTA</t>
  </si>
  <si>
    <t>CPS-139-2024</t>
  </si>
  <si>
    <t>CO1.PCCNTR.6177684</t>
  </si>
  <si>
    <t xml:space="preserve">MARIA CRISTINA TORRES GRACIA </t>
  </si>
  <si>
    <t>2024000633</t>
  </si>
  <si>
    <t>https://community.secop.gov.co/Public/Tendering/OpportunityDetail/Index?noticeUID=CO1.NTC.5937962&amp;isFromPublicArea=True&amp;isModal=False</t>
  </si>
  <si>
    <t>CUMPLIMIENTO: CBC-10055605
RESPONSABILIDAD: CBC-100010034</t>
  </si>
  <si>
    <t>CO1.WRT.14101258</t>
  </si>
  <si>
    <t xml:space="preserve">Carrera 10A N.4-48 </t>
  </si>
  <si>
    <t>maylylu0330@gmail.com</t>
  </si>
  <si>
    <t>CPSAG-144-2024</t>
  </si>
  <si>
    <t>CO1.PCCNTR.6178326</t>
  </si>
  <si>
    <t xml:space="preserve">JOHN ESTEVENS BARRERA RIOS </t>
  </si>
  <si>
    <t xml:space="preserve">CUATRO (4 ) MESES </t>
  </si>
  <si>
    <t>2024000636</t>
  </si>
  <si>
    <t>https://community.secop.gov.co/Public/Tendering/OpportunityDetail/Index?noticeUID=CO1.NTC.5938681&amp;isFromPublicArea=True&amp;isModal=False</t>
  </si>
  <si>
    <t>Carrera 7 N.21-71 P3</t>
  </si>
  <si>
    <t>johnestevens28@gmail.com</t>
  </si>
  <si>
    <t>CPSAG-146-2024</t>
  </si>
  <si>
    <t>CO1.PCCNTR.6180418</t>
  </si>
  <si>
    <t xml:space="preserve">RUBEN DARIO GOMEZ CORREAL </t>
  </si>
  <si>
    <t>2024000638</t>
  </si>
  <si>
    <t>https://community.secop.gov.co/Public/Tendering/OpportunityDetail/Index?noticeUID=CO1.NTC.5940690&amp;isFromPublicArea=True&amp;isModal=False</t>
  </si>
  <si>
    <t>Carrera 7 N.17-91 IN9</t>
  </si>
  <si>
    <t>rudago45@hotmail.com</t>
  </si>
  <si>
    <t>CPSP-096-2024</t>
  </si>
  <si>
    <t>CO1.PCCNTR.6180816</t>
  </si>
  <si>
    <t xml:space="preserve">JUAN SEBASTIAN CANTILLO PAEZ </t>
  </si>
  <si>
    <t>PRESTACIÓN DE SERVICIOS PROFESIONALES COMO ARQUITECTO EN LA REVISIÓN, SEGUIMIENTO Y VALORACIÓN ARQUITECTÓNICA Y URBANÍSTICA PARA LA EXPEDICIÓN DE LICENCIAS URBANÍSTICAS Y DEMÁS ACTUACIONES DE ACUERDO CON LAS NORMAS VIGENTE</t>
  </si>
  <si>
    <t>2024000639</t>
  </si>
  <si>
    <t>https://community.secop.gov.co/Public/Tendering/OpportunityDetail/Index?noticeUID=CO1.NTC.5941290&amp;isFromPublicArea=True&amp;isModal=False</t>
  </si>
  <si>
    <t>Carrera 15 N.19-60 CA D7</t>
  </si>
  <si>
    <t>j-scp@hotmail.com</t>
  </si>
  <si>
    <t>0550488406639051</t>
  </si>
  <si>
    <t>CPSAG-145-2024</t>
  </si>
  <si>
    <t>CO1.PCCNTR.6179351</t>
  </si>
  <si>
    <t>NICOLAS CASALLAS MORENO</t>
  </si>
  <si>
    <t>2024000640</t>
  </si>
  <si>
    <t>https://community.secop.gov.co/Public/Tendering/OpportunityDetail/Index?noticeUID=CO1.NTC.5940129&amp;isFromPublicArea=True&amp;isModal=False</t>
  </si>
  <si>
    <t>CPSP-153-2024</t>
  </si>
  <si>
    <t>CO1.PCCNTR.6181417</t>
  </si>
  <si>
    <t xml:space="preserve">MARIA FERNANDA JIMENEZ AYALA </t>
  </si>
  <si>
    <t>PRESTACIÓN DE SERVICIOS PROFESIONALES PARA APOYAR A LA DIRECCIÓN DE SISTEMAS DE INFORMACIÓN Y ESTADISTICA EN LA CONSECUCIÓN DE ACTIVIDADES ESPECÍFICAS DE ESTRATIFICACIÓN SOCIOECONÓMICA</t>
  </si>
  <si>
    <t xml:space="preserve">DIECIOCHO MILLONES CINCUENTA Y DOS MIL PESOS </t>
  </si>
  <si>
    <t>2024000683</t>
  </si>
  <si>
    <t>https://community.secop.gov.co/Public/Tendering/OpportunityDetail/Index?noticeUID=CO1.NTC.5942836&amp;isFromPublicArea=True&amp;isModal=False</t>
  </si>
  <si>
    <t xml:space="preserve">RUBY ANDREA VARGAS BERMUDEZ // JUAN ERNESTO LOPEZ DAZA </t>
  </si>
  <si>
    <t>46.457.281
// 79.953.518</t>
  </si>
  <si>
    <t>Carrera 12 N.5A-39</t>
  </si>
  <si>
    <t xml:space="preserve">mafisayala@gmail.com </t>
  </si>
  <si>
    <t>CPSAG-155-2024</t>
  </si>
  <si>
    <t>CO1.PCCNTR.6181753</t>
  </si>
  <si>
    <t xml:space="preserve">NATALIA BERNAL MORA </t>
  </si>
  <si>
    <t>PRESTACIÓN DE SERVICIOS DE APOYO A LA GESTIÓN EN LA DIRECCIÓN DE URBANISMO CON EL FIN DE REVISAR, ORGANIZAR, DIGITALIZAR Y ACTUALIZAR LA INFORMACIÓN DE PROYECTOS URBANÍSTICOS PERTENECIENTE A LA EXPEDICIÓN DE LICENCIAS URBANÍSTICAS Y DEMÁS ACTUACIONES DE ACUERDO CON LA NORMATIVIDAD VIGENTE</t>
  </si>
  <si>
    <t xml:space="preserve">DOCE MILLONES CUATROCIENTOS TREINTA Y DOS MIL PESOS </t>
  </si>
  <si>
    <t>2024000684</t>
  </si>
  <si>
    <t>https://community.secop.gov.co/Public/Tendering/OpportunityDetail/Index?noticeUID=CO1.NTC.5943209&amp;isFromPublicArea=True&amp;isModal=False</t>
  </si>
  <si>
    <t>Calle 5 N.6-128</t>
  </si>
  <si>
    <t>nabermo21@gmail.com</t>
  </si>
  <si>
    <t>CPSP-148-2024</t>
  </si>
  <si>
    <t>CO1.PCCNTR.6181850</t>
  </si>
  <si>
    <t xml:space="preserve">EUNICE PEÑA IRREÑO </t>
  </si>
  <si>
    <t>PRESTACIÓN DE SERVICIOS PROFESIONALES EN ÁREAS DE LA SALUD PARA REALIZAR ACCIONES DE GESTIÓN DE LA SALUD PÚBLICA, SEGUIMIENTO Y CONTROL A LAS INSTITUCIONES PRESTADORAS DEL SERVICIO DE SALUD, DENTRO DE LA ESTRATEGIA DE TUBERCULOSIS, HANSEN, INFECCIONES ASOCIADAS A LA ATENCIÓN EN SALUD IAAS, COVD Y SEGUIMIENTO A PROTOCOCOLOS RELACIONADOS A EVENTOS CON ZOONOSIS, EN EL MUNICIPIO DE CHÍA</t>
  </si>
  <si>
    <t xml:space="preserve">DIECISIETE MILLONES CIEN MIL PESOS </t>
  </si>
  <si>
    <t>2024000692</t>
  </si>
  <si>
    <t>https://community.secop.gov.co/Public/Tendering/OpportunityDetail/Index?noticeUID=CO1.NTC.5942970&amp;isFromPublicArea=True&amp;isModal=False</t>
  </si>
  <si>
    <t xml:space="preserve">CLAUDIA IZQUIERDO GONZALEZ </t>
  </si>
  <si>
    <t>Carrera 1C N.13-05 CA 33</t>
  </si>
  <si>
    <t>nichecami@hotmail.com</t>
  </si>
  <si>
    <t>CPSP-154-2024</t>
  </si>
  <si>
    <t>CO1.PCCNTR.6181851</t>
  </si>
  <si>
    <t xml:space="preserve">MEDIO AMBIENTE </t>
  </si>
  <si>
    <t xml:space="preserve">ANDERSON JAIR SANCHEZ SUAREZ </t>
  </si>
  <si>
    <t>PRESTACIÓN DE SERVICIOS PROFESIONALES PARA REALIZAR CAMPAÑAS DE SENSIBILIZACIÓN Y EDUCACIÓN AMBIENTAL EN EL MUNICIPIO DE CHIA</t>
  </si>
  <si>
    <t xml:space="preserve">DOS (2) MESES Y QUINCE (15) DIAS </t>
  </si>
  <si>
    <t xml:space="preserve">ONCE MILLONES QUINIENTOS MIL PESOS </t>
  </si>
  <si>
    <t>2024000690</t>
  </si>
  <si>
    <t>https://community.secop.gov.co/Public/Tendering/OpportunityDetail/Index?noticeUID=CO1.NTC.5943218&amp;isFromPublicArea=True&amp;isModal=False</t>
  </si>
  <si>
    <t>MYRIAM PATRICIA TORRES VASQUEZ</t>
  </si>
  <si>
    <t xml:space="preserve">Carrera 4B Este N.7-21 </t>
  </si>
  <si>
    <t>andersonsanchez.s@outlook.com</t>
  </si>
  <si>
    <t>CPSP-149-2024</t>
  </si>
  <si>
    <t>CO1.PCCNTR.6181855</t>
  </si>
  <si>
    <t xml:space="preserve">JENNY ELIZABETH ALBARRACIN TORRES </t>
  </si>
  <si>
    <t>PRESTACIÓN DE SERVICIOS PROFESIONALES COMO PSICOLOGO PARA CONTRIBUIR AL CUIDADO Y LA PROMOCIÓN DE LA SALUD MENTAL DE LA POBLACIÓN CONDUCIDA AL CENTRO DE TRASLADO POR PROTECCIÓN (CTP) DEL MUNICIPIO DE CHIA</t>
  </si>
  <si>
    <t>2024000688</t>
  </si>
  <si>
    <t>https://community.secop.gov.co/Public/Tendering/OpportunityDetail/Index?noticeUID=CO1.NTC.5943225&amp;isFromPublicArea=True&amp;isModal=False</t>
  </si>
  <si>
    <t>SANDRA MILENA VENEGAS PALACIOS 
// NANCY JULIETA CAMELO</t>
  </si>
  <si>
    <t>35.479.097
// 35.474.745</t>
  </si>
  <si>
    <t xml:space="preserve">CUATRO MILLONES QUINIENTOS MIL PESOS </t>
  </si>
  <si>
    <t>FALTA TERMINAR Y CERRAR EN SECOP
SE ENVIO CORREO</t>
  </si>
  <si>
    <t>Calle 70B N.89-11</t>
  </si>
  <si>
    <t>elizabethalbarracint@gmail.com</t>
  </si>
  <si>
    <t>SCOTIABANK COLPATRIA S.A.</t>
  </si>
  <si>
    <t>CPSP-150-2024</t>
  </si>
  <si>
    <t>CO1.PCCNTR.6181860</t>
  </si>
  <si>
    <t xml:space="preserve">JESSIKA PATRICIA MUÑOZ BARRERA </t>
  </si>
  <si>
    <t>PRESTACIÓN DE SERVICIOS PROFESIONALES COMO ABOGADO PARA LA PROTECCIÓN DE LOS DERECHOS FUNDAMENTALES DE LOS CONDUCIDOS QUE INGRESAN AL CENTRO DE TRASLADO POR PROTECCIÓN (CTP) DEL MUNICIPIO DE CHIA</t>
  </si>
  <si>
    <t xml:space="preserve">DOS (2) MESES Y VEINTISIETE (27) DIAS </t>
  </si>
  <si>
    <t xml:space="preserve">TRECE MILLONES CINCUENTA MIL PESOS </t>
  </si>
  <si>
    <t>2024000685</t>
  </si>
  <si>
    <t>https://community.secop.gov.co/Public/Tendering/OpportunityDetail/Index?noticeUID=CO1.NTC.5943230&amp;isFromPublicArea=True&amp;isModal=False</t>
  </si>
  <si>
    <t>Calle 1 N.10A-96</t>
  </si>
  <si>
    <t>paty9751@hotmail.com</t>
  </si>
  <si>
    <t>CPSAG-151-2024</t>
  </si>
  <si>
    <t>CO1.PCCNTR.6181861</t>
  </si>
  <si>
    <t xml:space="preserve">CENAIDA RUIZ MEDINA </t>
  </si>
  <si>
    <t>PRESTACIÓN DE SERVICIOS DE APOYO A LA GESTIÓN COMO AUXILIAR DE ENFERMERÍA PARA LA ATENCIÓN EN SALUD DE LA POBLACIÓN CONDUCIDA AL CENTRO DE TRASLADO POR PROTECCIÓN (CTP) DEL MUNICIPIO DE CHIA</t>
  </si>
  <si>
    <t xml:space="preserve">NUEVE MILLONES DE PESOS </t>
  </si>
  <si>
    <t>2024000691</t>
  </si>
  <si>
    <t>https://community.secop.gov.co/Public/Tendering/OpportunityDetail/Index?noticeUID=CO1.NTC.5943238&amp;isFromPublicArea=True&amp;isModal=False</t>
  </si>
  <si>
    <t xml:space="preserve">TRES MILLONES DE PESOS </t>
  </si>
  <si>
    <t>Carrera 5 Este N.11-83</t>
  </si>
  <si>
    <t>sofita26du21@gmail.com</t>
  </si>
  <si>
    <t>CPSP-147-2024</t>
  </si>
  <si>
    <t>CO1.PCCNTR.6182215</t>
  </si>
  <si>
    <t xml:space="preserve">CULTURA </t>
  </si>
  <si>
    <t xml:space="preserve">FRANCISCO GOMEZ GOMEZ </t>
  </si>
  <si>
    <t>PRESTACIÓN DE SERVICIOS PROFESIONALES PARA BRINDAR APOYO CON LA DIRECCIÓN MUSICAL DE LA BANDA SINFÓNICA JUVENIL DE LA ESCUELA DE FORMACIÓN ARTÍSTICA Y CULTURAL DEL MUNICIPIO DE CHIA</t>
  </si>
  <si>
    <t xml:space="preserve">DIECISIETE MILLONES SEISCIENTOS MIL PESOS </t>
  </si>
  <si>
    <t>2024000686</t>
  </si>
  <si>
    <t>https://community.secop.gov.co/Public/Tendering/OpportunityDetail/Index?noticeUID=CO1.NTC.5943410&amp;isFromPublicArea=True&amp;isModal=False</t>
  </si>
  <si>
    <t xml:space="preserve">JOSE FARID LOZANO // EDGARDO RIBON MEDINA </t>
  </si>
  <si>
    <t>93.204.728
// 85.160.552</t>
  </si>
  <si>
    <t>Calle 13 N.11-50</t>
  </si>
  <si>
    <t>pachofranciscoq@gmail.com</t>
  </si>
  <si>
    <t>CPSP-127-2024</t>
  </si>
  <si>
    <t>CO1.PCCNTR.6179690</t>
  </si>
  <si>
    <t xml:space="preserve">ALBA MARCELA ALMAZO TORRES </t>
  </si>
  <si>
    <t>PRESTACIÓN DE SERVICIOS PROFESIONALES COMO ENFERMERA, PARA REALIZAR ACTIVIDADES DE GESTIÓN DE LA SALUD PÚBLICA, CON EL SEGUIMIENTO y VERIFICACIÓN A LAS INSTITUCIONES PRESTADORAS DE SALUD EN EL MARCO DEL PROGRAMA AMPLIADO DE INMUNIZACIONES (PAI) DEL MUNICIPIO DE CHIA</t>
  </si>
  <si>
    <t xml:space="preserve">DIECISIETE MILLONES DE PESOS </t>
  </si>
  <si>
    <t>2024000720</t>
  </si>
  <si>
    <t>https://community.secop.gov.co/Public/Tendering/OpportunityDetail/Index?noticeUID=CO1.NTC.5940614&amp;isFromPublicArea=True&amp;isModal=False</t>
  </si>
  <si>
    <t>SULMA LILIANA PINEDA SALINAS 
// LUIS FERNANDO QUEVEDO MARTINEZ</t>
  </si>
  <si>
    <t>52.494.901
// 80.236.148</t>
  </si>
  <si>
    <t xml:space="preserve">CAMBIO TEMPORAL SUPERVISOR </t>
  </si>
  <si>
    <t>Calle 5 N.2B-79 Casa 79</t>
  </si>
  <si>
    <t>marcela.almazo@gmail.com</t>
  </si>
  <si>
    <t>0570462570055097</t>
  </si>
  <si>
    <t>CPSP-152-2024</t>
  </si>
  <si>
    <t>CO1.PCCNTR.6181415</t>
  </si>
  <si>
    <t xml:space="preserve">LADY CAROLINA BARRERA REYES </t>
  </si>
  <si>
    <t xml:space="preserve">PRESTACIÓN DE SERVICIOS PROFESIONALES PARA DESARROLLAR LAS ACTIVIDADES DE GESTIÓN DE LA SALUD PÚBLICA , EN EL PROGRAMA DE SALUD Y SEGURIDAD EN EL TRABAJO EN EL MUNICIPIO DE CHÍA </t>
  </si>
  <si>
    <t xml:space="preserve">DOS (2) MESES </t>
  </si>
  <si>
    <t xml:space="preserve">DIEZ MILLONESCUATROCIENTOS MIL PESOS </t>
  </si>
  <si>
    <t>2024000687</t>
  </si>
  <si>
    <t>https://community.secop.gov.co/Public/Tendering/OpportunityDetail/Index?noticeUID=CO1.NTC.5942830&amp;isFromPublicArea=True&amp;isModal=False</t>
  </si>
  <si>
    <t xml:space="preserve">YOLANDA LUCIA BALAGUERA PINZÓN // SULMA VIVIANA PINEDA SALINAS </t>
  </si>
  <si>
    <t>39.537.254
// 52.494,901</t>
  </si>
  <si>
    <t>Carrera 14B N.7-52 Ibaro II</t>
  </si>
  <si>
    <t xml:space="preserve">lcarolina.barrera@gmail.com </t>
  </si>
  <si>
    <t>CPSAG-156-2024</t>
  </si>
  <si>
    <t>CO1.PCCNTR.6186420</t>
  </si>
  <si>
    <t xml:space="preserve">JUAN DE JESUS SANTANA GUZMAN </t>
  </si>
  <si>
    <t>PRESTACIÓN DE SERVICIOS DE APOYO A LA GESTIÓN PARA APOYAR ACTIVIDADES ADMINISTRATIVAS EN LA ORGANIZACIÓN DE ESPACIOS Y BIENES PARA TODAS LAS DEPENDENCIAS DE LA ALCALDÍA MUNICIPAL DE CHÍA</t>
  </si>
  <si>
    <t>2024000719</t>
  </si>
  <si>
    <t>https://community.secop.gov.co/Public/Tendering/OpportunityDetail/Index?noticeUID=CO1.NTC.5947712&amp;isFromPublicArea=True&amp;isModal=False</t>
  </si>
  <si>
    <t>Carrera 4 N.13-99</t>
  </si>
  <si>
    <t>313468/6741</t>
  </si>
  <si>
    <t>juansantanaguzman@hotmail.com</t>
  </si>
  <si>
    <t>0338000200002974</t>
  </si>
  <si>
    <t>CPSAG-157-2024</t>
  </si>
  <si>
    <t>CO1.PCCNTR.6186694</t>
  </si>
  <si>
    <t xml:space="preserve">DIANA PAOLA GAMBOA SANABRIA </t>
  </si>
  <si>
    <t>PRESTACIÓN DE SERVICIOS DE APOYO A LA GESTIÓN EN ACTIVIDADES DE MEDIOS, GRAFICAS, EDITORIALES Y CUBRIMIENTOS AUDIOVISUALES PARA LA PROMOCIÓN DE LOS EVENTOS Y PROGRAMAS A DESARROLLAR POR LA ESCUELA DE FORMACIÓN ARTISTICA Y CULTURAL DE LA DIRECCIÓN DE CULTURA DEL MUNICIPIO DE CHÍA</t>
  </si>
  <si>
    <t xml:space="preserve">DIECISEIS MILLONES CUATROCIENTOS CUARENTA MIL PESOS </t>
  </si>
  <si>
    <t>2024000718</t>
  </si>
  <si>
    <t>https://community.secop.gov.co/Public/Tendering/OpportunityDetail/Index?noticeUID=CO1.NTC.5949002&amp;isFromPublicArea=True&amp;isModal=False</t>
  </si>
  <si>
    <t>Carrera 14D N.10-82</t>
  </si>
  <si>
    <t>dia23.pao@gmail.com</t>
  </si>
  <si>
    <t>0550488443764359</t>
  </si>
  <si>
    <t>CPSP-159-2024</t>
  </si>
  <si>
    <t>CO1.PCCNTR.6191737</t>
  </si>
  <si>
    <t xml:space="preserve">KAREN VIVIANA GUERRERO CLAVIJO </t>
  </si>
  <si>
    <t>PRESTACIÓN DE SERVICIOS PROFESIONALES COMO TRABAJADORA SOCIAL PARA FORTALECER LOS PROCESOS DE BIENESTAR SOCIAL Y ACTIVIDADES ADMINISTRATIVAS RELACIONADAS DE LA DIRECCIÓN DE FUNCIÓN PÚBLICA</t>
  </si>
  <si>
    <t>2024000739</t>
  </si>
  <si>
    <t>https://community.secop.gov.co/Public/Tendering/OpportunityDetail/Index?noticeUID=CO1.NTC.5954594&amp;isFromPublicArea=True&amp;isModal=False</t>
  </si>
  <si>
    <t xml:space="preserve">MARIA ALEJANDRA NAVARRETE ARTUNDUAGA </t>
  </si>
  <si>
    <t>Carrera 5 N.12-07</t>
  </si>
  <si>
    <t xml:space="preserve">karenguerrerocl@gmail.com </t>
  </si>
  <si>
    <t>05500006600678657</t>
  </si>
  <si>
    <t>CPSP-161-2024</t>
  </si>
  <si>
    <t>CO1.PCCNTR.6192278</t>
  </si>
  <si>
    <t xml:space="preserve">YAMID ALBEIRO DESALVADOR VARGAS </t>
  </si>
  <si>
    <t>PRESTACIÓN DE SERVICIOS PROFESIONALES PARA BRINDAR APOYO Y FORTALECER LOS PROCESOS DE LA DIRECCION ADMINISTRATIVA Y FINANCIERA EN ASUNTOS RELACIONADOS CON INFORMACION CONTABLE Y PRESUPUESTAL DE LAS IEO DEL MUNICIPIO DE CHIA</t>
  </si>
  <si>
    <t>2024000738</t>
  </si>
  <si>
    <t>https://community.secop.gov.co/Public/Tendering/OpportunityDetail/Index?noticeUID=CO1.NTC.5955742&amp;isFromPublicArea=True&amp;isModal=False</t>
  </si>
  <si>
    <t xml:space="preserve">EDWIN FERNANDO LEON </t>
  </si>
  <si>
    <t>Carrera 5 N.21A-93</t>
  </si>
  <si>
    <t>desalvador2016@gmail.com</t>
  </si>
  <si>
    <t>CPSP-160-2024</t>
  </si>
  <si>
    <t>CO1.PCCNTR.6192523</t>
  </si>
  <si>
    <t xml:space="preserve">JUAN CARLOS DE CASTRO ROMERO </t>
  </si>
  <si>
    <t>PRESTACIÓN SERVICIOS PROFESIONALES PARA REALIZAR EL APOYO A LA SUPERVISIÓN FINANCIERA DEL CONTRATO DE CONCESIÓN 012 DE 2007, SUSCRITO ENTRE EL MUNICIPIO DE CHIA Y LA UNIÓN TEMPORAL CIRCULEMOS CHIA (UTCH) Y AYUDAR A LA SECRETARÍA DE MOVILIDAD EN TEMAS FINANCIEROS QUE ESTA REQUIERA</t>
  </si>
  <si>
    <t>2024000741</t>
  </si>
  <si>
    <t>https://community.secop.gov.co/Public/Tendering/OpportunityDetail/Index?noticeUID=CO1.NTC.5955753&amp;isFromPublicArea=True&amp;isModal=False</t>
  </si>
  <si>
    <t xml:space="preserve">ANGELICA MARIA ROBAYO ACERO </t>
  </si>
  <si>
    <t>Calle 11 N.1A-42 CA 24</t>
  </si>
  <si>
    <t>cgw92@hotmail.com</t>
  </si>
  <si>
    <t>CPS-158-2024</t>
  </si>
  <si>
    <t>CO1.PCCNTR.6193357</t>
  </si>
  <si>
    <t xml:space="preserve">CUERPO DE BOMBEROS VOLUNTARIOS DE CHIA </t>
  </si>
  <si>
    <t>PRESTACIÓN DE SERVICIOS DE GESTIÓN INTEGRAL DEL RIESGO CONTRA INCENDIOS, ATENCIÓN DE RESCATES EN TODAS SUS MODALIDADES Y ATENCIÓN DE INCIDENTES CON MATERIALES PELIGROSOS EN LA JURISDICCIÓN DEL MUNICIPIO DE CHÍA</t>
  </si>
  <si>
    <t>NUEVE (9) MESES y en todo caso sn exceder el 31 de diciembre de 2024</t>
  </si>
  <si>
    <t xml:space="preserve">TRES MIL CUATROCIENTOS SEIS MILLONES DIEZ MIL PESOS </t>
  </si>
  <si>
    <t>2024000740</t>
  </si>
  <si>
    <t>https://community.secop.gov.co/Public/Tendering/ContractNoticePhases/View?PPI=CO1.PPI.31035320&amp;isFromPublicArea=True&amp;isModal=False</t>
  </si>
  <si>
    <t>CUMPLIMIENTO: 11-44-1010222976
RESPONSABILIDAD: 11-40-101062173</t>
  </si>
  <si>
    <t>CO1.WRT.14121138</t>
  </si>
  <si>
    <t xml:space="preserve">AVENIDA PASEO DE LOS ZIPAS - SECTOR 3 ESQUINAS VIA CAJICA - CHIA </t>
  </si>
  <si>
    <t>8844595
8844587
310682631</t>
  </si>
  <si>
    <t xml:space="preserve">bomberoschia@hotmail.com </t>
  </si>
  <si>
    <t>CPSAG-162-2024</t>
  </si>
  <si>
    <t>CO1.PCCNTR.6195873</t>
  </si>
  <si>
    <t xml:space="preserve">ALBERTO ANDRES PALACIO CACERES </t>
  </si>
  <si>
    <t>PRESTACIÓN DE SERVICIOS DE APOYO A LA GESTIÓN PARA REALIZAR ACCIONES DE SEGUIMIENTO A LOS PROYECTOS PRODUCTIVOS DE LA POBLACIÓN VICTIMA DEL CONFLICTO ARMADO ASENTADA EN EL MUNICIPIO DE CHÍA</t>
  </si>
  <si>
    <t xml:space="preserve">SIETE MILLONES QUINIENTOS SESENTA Y CINCO MIL PESOS </t>
  </si>
  <si>
    <t>2024000789</t>
  </si>
  <si>
    <t>https://community.secop.gov.co/Public/Tendering/OpportunityDetail/Index?noticeUID=CO1.NTC.5960181&amp;isFromPublicArea=True&amp;isModal=False</t>
  </si>
  <si>
    <t>DANIELA POVEDA MONTAÑO 
// DORA YANETH GUZMAN GALVIS</t>
  </si>
  <si>
    <t>1.072.709.743
// 35.477.238</t>
  </si>
  <si>
    <t xml:space="preserve">Conjunto Altos de Yerbabuena Casa 12 </t>
  </si>
  <si>
    <t xml:space="preserve">albertopalacio.caceres@gmail.com </t>
  </si>
  <si>
    <t>CPSP-164-2024</t>
  </si>
  <si>
    <t>CO1.PCCNTR.6197974</t>
  </si>
  <si>
    <t xml:space="preserve">JORGE FREDY MUÑOZ ARIZA </t>
  </si>
  <si>
    <t>PRESTACIÓN DE SERVICIOS PROFESIONALES PARA APOYAR A LOS USUARIOS DEL PROGRAMA DE EMPRENDIMIENTO EN LA CONSECUSIÓN DE CANALES DE COMERCIALIZACIÓN Y APERTURA DE NUEVOS MERCADOS, EN EL ÁMBITO PÚBLICO Y PRIVADO</t>
  </si>
  <si>
    <t xml:space="preserve">DIECINUEVE MILLONES TRESCIENTOS SETENTA Y CUATRO MIL PESOS </t>
  </si>
  <si>
    <t>2024000791</t>
  </si>
  <si>
    <t>https://community.secop.gov.co/Public/Tendering/ContractNoticePhases/View?PPI=CO1.PPI.31066145&amp;isFromPublicArea=True&amp;isModal=False</t>
  </si>
  <si>
    <t xml:space="preserve">CHRISTIAN EDUARDO MURCIA DOMINGUEZ </t>
  </si>
  <si>
    <t>Carrera 12 N.10-35</t>
  </si>
  <si>
    <t xml:space="preserve">jfredymuoz@yahoo.com </t>
  </si>
  <si>
    <t>CPSP-163-2024</t>
  </si>
  <si>
    <t>CO1.PCCNTR.6198183</t>
  </si>
  <si>
    <t xml:space="preserve">JENNY ANGELICA ORTIZ MEDINA </t>
  </si>
  <si>
    <t>PRESTACIÓN DE SERVICIOS PROFESIONALES PARA APOYAR ACCIONES RELACIONADAS CON EL PLAN TERRITORIAL DE SALUD Y EL PLAN DE ACCIÓN EN SALUD DEL MUNICIPIO DE CHÍA DE CONFORMIDAD CON LA NORMATIVIDAD LEGAL VIGENTE</t>
  </si>
  <si>
    <t xml:space="preserve">CUATRO (4) MESES Y QUINCE (15) DIAS </t>
  </si>
  <si>
    <t xml:space="preserve">TREINTA Y CUATRO MILLONES QUINIENTOS SETENTA Y OCHO MIL PESOS </t>
  </si>
  <si>
    <t>2024000793</t>
  </si>
  <si>
    <t>https://community.secop.gov.co/Public/Tendering/OpportunityDetail/Index?noticeUID=CO1.NTC.5963068&amp;isFromPublicArea=True&amp;isModal=False</t>
  </si>
  <si>
    <t xml:space="preserve">LUIS FERNANDO QUEVEDO MARTINEZ </t>
  </si>
  <si>
    <t>FALTA CERRAR EN SECOP.ULTIMA CUENTA EN APROBACION NO SE CIERRA</t>
  </si>
  <si>
    <t>Calle 35 N,0-09 CA28</t>
  </si>
  <si>
    <t>jeanorme@yahoo.com.mx</t>
  </si>
  <si>
    <t>CPSAG-167-2024</t>
  </si>
  <si>
    <t>CO1.PCCNTR.6202126</t>
  </si>
  <si>
    <t xml:space="preserve">JUAN SEBASTIAN MUÑOZ HERNANDEZ </t>
  </si>
  <si>
    <t>2024000792</t>
  </si>
  <si>
    <t>https://community.secop.gov.co/Public/Tendering/OpportunityDetail/Index?noticeUID=CO1.NTC.5967845&amp;isFromPublicArea=True&amp;isModal=False</t>
  </si>
  <si>
    <t>Calle 13 N.14A-04</t>
  </si>
  <si>
    <t xml:space="preserve">jmunozhernandez210@gmail.com </t>
  </si>
  <si>
    <t>0550005000378207</t>
  </si>
  <si>
    <t>CPSAG-168-2024</t>
  </si>
  <si>
    <t>CO1.PCCNTR.6202445</t>
  </si>
  <si>
    <t xml:space="preserve">JOHN CARLOS ZULUAGA CELIS </t>
  </si>
  <si>
    <t>2024000790</t>
  </si>
  <si>
    <t>https://community.secop.gov.co/Public/Tendering/OpportunityDetail/Index?noticeUID=CO1.NTC.5968365&amp;isFromPublicArea=True&amp;isModal=False</t>
  </si>
  <si>
    <t xml:space="preserve">Carrera 14A N.14-48 IN 1 </t>
  </si>
  <si>
    <t xml:space="preserve">johnzuluaga344@gmail.com </t>
  </si>
  <si>
    <t>FALABELLA</t>
  </si>
  <si>
    <t>CPSP 169-2024</t>
  </si>
  <si>
    <t>CO1.PCCNTR.6204462</t>
  </si>
  <si>
    <t xml:space="preserve">ERIKA CATALINA CELY CABEZAS </t>
  </si>
  <si>
    <t>PRESTACION DE SERVICIOS PROFESIONALES COMO ABOGADO ESPECIALIZADO PARA APOYAR LOS PROGRAMAS Y PROYECTOS DE LA DIRECCIÓN DE TURISMO Y TEMAS DIVERSOS DE LA SECRETARIA PARA EL DESARROLLO ECONÓMICO DEL MUNICIPIO DE CHÍA</t>
  </si>
  <si>
    <t xml:space="preserve">DOS (2) MESES Y VEINTE (20) DIAS </t>
  </si>
  <si>
    <t xml:space="preserve">DIECINUEVE MILLONES TRESCIENTOS TREINTA Y TRES MIL TRESCIENTOS TREINTA Y TRES PESOS </t>
  </si>
  <si>
    <t>2024000794</t>
  </si>
  <si>
    <t>https://community.secop.gov.co/Public/Tendering/OpportunityDetail/Index?noticeUID=CO1.NTC.5971413&amp;isFromPublicArea=True&amp;isModal=False</t>
  </si>
  <si>
    <t xml:space="preserve">MODIFICACIÓN FECHA DE TERMINACIÓN DEL CONTRATO </t>
  </si>
  <si>
    <t>Calle 17 N.11-53</t>
  </si>
  <si>
    <t xml:space="preserve">catalinacely9@gmail.com </t>
  </si>
  <si>
    <t>CPSP-166-2024</t>
  </si>
  <si>
    <t>CO1.PCCNTR.6209096</t>
  </si>
  <si>
    <t xml:space="preserve">JUAN SEBASTIAN DONOSO SARMIENTO </t>
  </si>
  <si>
    <t>PRESTACIÓN DE SERVICIOS PROFESIONALES COMO ABOGADO PARA APOYAR LAS GESTIONES JURÍDICAS DE LOS DIFERENTES PROCESOS PARA EL CUMPLIMIENTO DEL PLAN INTEGRAL DE SEGURIDAD Y CONVIVENCIA CIUDADANA, ADOPTADO MEDIANTE EL DECRETO 278 DE 2020 EN EL MUNICIPIO DE CHÍA</t>
  </si>
  <si>
    <t xml:space="preserve">CATORCE MILLONES CIENTO TREINTA Y TRES MIL TRESCIENTOS TREINTA Y TRES PESOS </t>
  </si>
  <si>
    <t>2024000816</t>
  </si>
  <si>
    <t>https://community.secop.gov.co/Public/Tendering/OpportunityDetail/Index?noticeUID=CO1.NTC.5976824&amp;isFromPublicArea=True&amp;isModal=False</t>
  </si>
  <si>
    <t xml:space="preserve">MODIFICACIÓN CAMBIO DE FECHA DE INICIO Y TERMINACIÓN </t>
  </si>
  <si>
    <t xml:space="preserve">Carrera 10 N.10-25 </t>
  </si>
  <si>
    <t>jsdonoso70@ucatolica.edu.co</t>
  </si>
  <si>
    <t>CPSP-165-2024</t>
  </si>
  <si>
    <t>CO1.PCCNTR.6209235</t>
  </si>
  <si>
    <t xml:space="preserve">SANDRA MILENA TUNJO GONZALEZ </t>
  </si>
  <si>
    <t>PRESTACIÓN DE SERVICIOS PROFESIONALES PARA BRINDAR APOYO EN LA ELABORACIÓN Y RENDICIÓN DE INFORMES INTERNOS Y A ENTES EXTERNOS RELACIONADOS CON EL PROCESO DE GESTIÓN DE CONTRATACIÓN</t>
  </si>
  <si>
    <t>2024000817</t>
  </si>
  <si>
    <t>https://community.secop.gov.co/Public/Tendering/OpportunityDetail/Index?noticeUID=CO1.NTC.5976807&amp;isFromPublicArea=True&amp;isModal=False</t>
  </si>
  <si>
    <t>Carrera 24 N.10-98 TO6</t>
  </si>
  <si>
    <t>stunjo@hotmail.com</t>
  </si>
  <si>
    <t>093421170</t>
  </si>
  <si>
    <t>CPSAG-170-2024</t>
  </si>
  <si>
    <t>CO1.PCCNTR.6209277</t>
  </si>
  <si>
    <t xml:space="preserve">GLADYS SERNA PARRA </t>
  </si>
  <si>
    <t>PRESTACIÓN DE SERVICIOS DE APOYO A LA GESTIÓN, PARA LA REALIZACIÓN DE LABORES OPERATIVAS REQUERIDAS EN EL PROCESO DE TRANSFORMACIÓN DE MATERIAL ORGÁNICO EN ABONOS SOLIDOS</t>
  </si>
  <si>
    <t xml:space="preserve">OCHO MILLONES DE PESOS </t>
  </si>
  <si>
    <t>2024000829</t>
  </si>
  <si>
    <t>https://community.secop.gov.co/Public/Tendering/OpportunityDetail/Index?noticeUID=CO1.NTC.5976841&amp;isFromPublicArea=True&amp;isModal=False</t>
  </si>
  <si>
    <t xml:space="preserve">JHON JAIRO MEDRANO ANGEL </t>
  </si>
  <si>
    <t xml:space="preserve">MODIFICACIÓN FECHA TERMINACIÓN DEL CONTRATO </t>
  </si>
  <si>
    <t xml:space="preserve">Vereda Bojaca Sector Nuevo Milenio </t>
  </si>
  <si>
    <t>gladyssernaparra@hotmail.com</t>
  </si>
  <si>
    <t>CPSAG-172-2024</t>
  </si>
  <si>
    <t>CO1.PCCNTR.6213335</t>
  </si>
  <si>
    <t xml:space="preserve">MANUEL SANTIAGO CANASTO CIFUENTES </t>
  </si>
  <si>
    <t>2024000830</t>
  </si>
  <si>
    <t>https://community.secop.gov.co/Public/Tendering/OpportunityDetail/Index?noticeUID=CO1.NTC.5982050&amp;isFromPublicArea=True&amp;isModal=False</t>
  </si>
  <si>
    <t xml:space="preserve">Vereda Fonqueta Sector Santa Barbara </t>
  </si>
  <si>
    <t xml:space="preserve">santigobo1001@gmail.com </t>
  </si>
  <si>
    <t>CT-ARRENDAMIENTO-173-2024</t>
  </si>
  <si>
    <t>CO1.PCCNTR.6215034</t>
  </si>
  <si>
    <t xml:space="preserve">REINA ALCIRA FRANCO </t>
  </si>
  <si>
    <t>ARRENDAMIENTO DE UN BIEN INMUEBLE EN LA VEREDA LA BALSA DEL MUNICIPIO DE CHÍA PARA GARANTIZAR EL SERVICIO EDUCATIVO DE LOS GRADOS 5 DE PRIMARIA DE LA INSTITUCIÓN EDUCATIVA SANTA MARÍA DEL RIO EN EL MARCO DEL PLAN PILOTO DE BILINGÜISMO</t>
  </si>
  <si>
    <t xml:space="preserve">NOVENTA Y SEIS MILLONES DE PESOS </t>
  </si>
  <si>
    <t>2024000828</t>
  </si>
  <si>
    <t>https://community.secop.gov.co/Public/Tendering/OpportunityDetail/Index?noticeUID=CO1.NTC.5984511&amp;isFromPublicArea=True&amp;isModal=False</t>
  </si>
  <si>
    <t>21-46-101091160</t>
  </si>
  <si>
    <t xml:space="preserve">SEGUROS DEL ESTADO S.A. </t>
  </si>
  <si>
    <t xml:space="preserve">MODIFICACIÓN FECHA DE INICIO Y TERMINACIÓN DEL CONTRATO </t>
  </si>
  <si>
    <t>Avenida Chilacos 1-04</t>
  </si>
  <si>
    <t>francoreina401@gmail.com</t>
  </si>
  <si>
    <t>CPSP-179-2024</t>
  </si>
  <si>
    <t>CO1.PCCNTR.6220533</t>
  </si>
  <si>
    <t xml:space="preserve">SANDRA PATRICIA SANDOVAL HERNANDEZ </t>
  </si>
  <si>
    <t>PRESTACIÓN DE SERVICIOS PROFESIONALES COMO ODONTOLOGO (A) PARA REALIZAR ACCIONES DE GESTIÓN DE LA SALUD PÚBLICA, CONTROL Y SEGUIMIENTO A LAS INSTITUCIONES PRESTADORAS DE SALUD ORAL DEL MUNICIPIO DE CHÍA</t>
  </si>
  <si>
    <t xml:space="preserve">CATORCE MILLONES DOSCENTOS CINCUENTA MIL PESOS </t>
  </si>
  <si>
    <t>2024000840</t>
  </si>
  <si>
    <t>https://community.secop.gov.co/Public/Tendering/OpportunityDetail/Index?noticeUID=CO1.NTC.5990457&amp;isFromPublicArea=True&amp;isModal=False</t>
  </si>
  <si>
    <t xml:space="preserve">SULMA LILIANA PINEDA SALINAS 
// MIGUEL SANTIAGO JAMAICA </t>
  </si>
  <si>
    <t>52.494.901
// 1.072.653.083</t>
  </si>
  <si>
    <t>Carrera 10 N.13-26</t>
  </si>
  <si>
    <t xml:space="preserve">od.sandritash@hotmail.com </t>
  </si>
  <si>
    <t>CPSP-178-2024</t>
  </si>
  <si>
    <t>CO1.PCCNTR.6220714</t>
  </si>
  <si>
    <t xml:space="preserve">IVONNE NATALIA TORRES ROJAS </t>
  </si>
  <si>
    <t>PRESTACION DE SERVICIOS PROFESIONALES COMO ABOGADO PARA BRINDAR APOYO JURÍDICO A LA DIRECCION DE INSPECCION Y VIGILANCIA DE LA SECRETARÍA DE EDUCACIÓN EN LOS PROCESOS QUE CONTRIBUYAN AL FORTALECIMIENTO DEL SISTEMA EDUCATIVO DEL MUNICIPIO DE CHÍA</t>
  </si>
  <si>
    <t xml:space="preserve">DIECINUEVE MILLONES DOSCIENTOS CINCUENTA MIL PESOS </t>
  </si>
  <si>
    <t>2024000839</t>
  </si>
  <si>
    <t>https://community.secop.gov.co/Public/Tendering/OpportunityDetail/Index?noticeUID=CO1.NTC.5990727&amp;isFromPublicArea=True&amp;isModal=False</t>
  </si>
  <si>
    <t xml:space="preserve">HARVEY EDUARDO TORRES POVEDA </t>
  </si>
  <si>
    <t>Calle 22A BIS N.27-15 in 2 AP 202</t>
  </si>
  <si>
    <t>ivon-torres@hotmail.com</t>
  </si>
  <si>
    <t xml:space="preserve">AV VILLAS </t>
  </si>
  <si>
    <t>008820941</t>
  </si>
  <si>
    <t>CPSP-175-2024</t>
  </si>
  <si>
    <t>CO1.PCCNTR.6220958</t>
  </si>
  <si>
    <t xml:space="preserve">JUAN PABLO PRIETO NIETO </t>
  </si>
  <si>
    <t>PRESTACIÓN DE SERVICIOS PROFESIONALES PARA BRINDAR ASESORÍA JURÍDICA RELACIONADA CON LOS PROCESOS DE CONTRATACIÓN QUE ADELANTE EL MUNICIPIO DE CHÍA</t>
  </si>
  <si>
    <t xml:space="preserve">VEINTICUATRO MILLONES DE PESOS </t>
  </si>
  <si>
    <t>2024000841</t>
  </si>
  <si>
    <t>https://community.secop.gov.co/Public/Tendering/OpportunityDetail/Index?noticeUID=CO1.NTC.5991325&amp;isFromPublicArea=True&amp;isModal=False</t>
  </si>
  <si>
    <t xml:space="preserve">Carrera 72B N.81-05 Interior 1 Apto 204 </t>
  </si>
  <si>
    <t>juan.prietoabogado@outlook.com</t>
  </si>
  <si>
    <t>CPSP-177-2024</t>
  </si>
  <si>
    <t>CO1.PCCNTR.6220205</t>
  </si>
  <si>
    <t xml:space="preserve">LUZ MERY MUÑETON BUENO </t>
  </si>
  <si>
    <t>PRESTACIÓN DE SERVICIOS PROFESIONALES PARA APOYAR EL PROCESO DE SEGUIMIENTO A LA EJECUCIÓN FISICA Y FINANCIERA DE LOS INSTRUMENTOS DE PLANEACIÓN E INDICADORES DE LA VIGENCIA ACTUAL</t>
  </si>
  <si>
    <t>2024000842</t>
  </si>
  <si>
    <t>https://community.secop.gov.co/Public/Tendering/OpportunityDetail/Index?noticeUID=CO1.NTC.5990118&amp;isFromPublicArea=True&amp;isModal=False</t>
  </si>
  <si>
    <t xml:space="preserve">GINETTE URREGO OROZCO </t>
  </si>
  <si>
    <t xml:space="preserve">Vereda la Balsa Sector el Juncal </t>
  </si>
  <si>
    <t>lmerym@yahoo.es</t>
  </si>
  <si>
    <t>CPSAG-182-2024</t>
  </si>
  <si>
    <t>CO1.PCCNTR.6222492</t>
  </si>
  <si>
    <t xml:space="preserve">ANDRES FELIPE BELTRAN BARRERA </t>
  </si>
  <si>
    <t>PRESTACIÓN DE SERVICIOS DE APOYO A LA GESTIÓN PARA LA CONECTIVIDAD DE REDES LOCALES UTILIZADA EN EVENTOS QUE REALICE ALCALDÍA MUNICIPAL ORIENTADOS A LA ATENCIÓN DE LA POBLACIÓN DEL MUNICIPIO DE CHÍA</t>
  </si>
  <si>
    <t xml:space="preserve">SEIS MILLONES NOVECIENTOS NOVENTA Y NUEVE MIL NOVECIENTOS NOVENTA Y CINCO PESOS </t>
  </si>
  <si>
    <t>2024000848</t>
  </si>
  <si>
    <t>https://community.secop.gov.co/Public/Tendering/ContractNoticePhases/View?PPI=CO1.PPI.31204431&amp;isFromPublicArea=True&amp;isModal=False</t>
  </si>
  <si>
    <t xml:space="preserve">NESTOR ANDRES HERNANDEZ BARRERA </t>
  </si>
  <si>
    <t xml:space="preserve">FECHA ACTA DE SUSPENSIÓN: MAYO 21 DE 2024
FECHA ACTA DE AMPLIACIÓN SUSPENSIÓN: JUNIO 19 DE 2024
FECHA DE REINICIO ESTIMADA: JULIO 18 DE 2024     </t>
  </si>
  <si>
    <t xml:space="preserve">Vereda Bojaca sector La Dorada </t>
  </si>
  <si>
    <t>beltranbarreraandresfelipe@gmail.com</t>
  </si>
  <si>
    <t>CPSAG-180-2024</t>
  </si>
  <si>
    <t>CO1.PCCNTR.6222675</t>
  </si>
  <si>
    <t xml:space="preserve">JUAN CARLOS JIMENEZ JAMAICA </t>
  </si>
  <si>
    <t>2024000852</t>
  </si>
  <si>
    <t>https://community.secop.gov.co/Public/Tendering/OpportunityDetail/Index?noticeUID=CO1.NTC.5994201&amp;isFromPublicArea=True&amp;isModal=False</t>
  </si>
  <si>
    <t>Carrera 2 este N.23-32</t>
  </si>
  <si>
    <t>jucanu1877@gmail.com</t>
  </si>
  <si>
    <t>CPSP-176-2024</t>
  </si>
  <si>
    <t>CO1.PCCNTR.6223054</t>
  </si>
  <si>
    <t xml:space="preserve">LUZ MARLENY RODRIGUEZ DE CAMPOS </t>
  </si>
  <si>
    <t>PRESTACIÓN DE SERVICIOS PROFESIONALES PARA APOYAR LA PROMOCIÓN Y EL FORTALECIMIENTO A LA GESTIÓN DE LA AUTORIDAD SANITARIA EN EL MARCO DEL ACOMPAÑAMIENTO, ASISTENCIA TÉCNICA Y SEGUIMIENTO A LAS INSTITUCIONES DE PROTECCIÓN Y ATENCIÓN A LAS PERSONAS MAYORES EN SUS DIFERENTES MODALIDADES Y A LOS PRESTADORES DE SALUD A FIN DE VERIFICAR EL CUMPLIMIENTO DEL SISTEMA OBLIGATORIOS DE CALIDAD EN SALUD</t>
  </si>
  <si>
    <t xml:space="preserve">QUINCE MILLONES CIENTO OCHENTA MIL PESOS </t>
  </si>
  <si>
    <t>2024000853</t>
  </si>
  <si>
    <t>https://community.secop.gov.co/Public/Tendering/OpportunityDetail/Index?noticeUID=CO1.NTC.5994162&amp;isFromPublicArea=True&amp;isModal=False</t>
  </si>
  <si>
    <t xml:space="preserve">LUZ STELLA DIAZ JALLER </t>
  </si>
  <si>
    <t>Calle 9 N.3-72</t>
  </si>
  <si>
    <t>kumacampos18@gmail.com</t>
  </si>
  <si>
    <t>CPSAG-181-2024</t>
  </si>
  <si>
    <t>CO1.PCCNTR.6223422</t>
  </si>
  <si>
    <t>FORTALECIMIENTO INSTITUCIONAL</t>
  </si>
  <si>
    <t xml:space="preserve">BRIAN STIVEN SANTANA SANCHEZ </t>
  </si>
  <si>
    <t xml:space="preserve">DOCE CIENTO CUATRO MIL PESOS </t>
  </si>
  <si>
    <t>2024000854</t>
  </si>
  <si>
    <t>https://community.secop.gov.co/Public/Tendering/OpportunityDetail/Index?noticeUID=CO1.NTC.5994466&amp;isFromPublicArea=True&amp;isModal=False</t>
  </si>
  <si>
    <t xml:space="preserve">JAIME HUGO DIAZ AVILA </t>
  </si>
  <si>
    <t>Carrera 11 N.8-44</t>
  </si>
  <si>
    <t>brian-santana@hotmail.com</t>
  </si>
  <si>
    <t>0550488420679216</t>
  </si>
  <si>
    <t>CT-INTERADMINISTRATIVO-174-2024</t>
  </si>
  <si>
    <t>CO1.PCCNTR.6221075</t>
  </si>
  <si>
    <t xml:space="preserve">BENEFICENCIA DE CUNDINAMARCA </t>
  </si>
  <si>
    <t>PRESTACION DE SERVICIOS DE ATENCIÓN INTEGRAL A PERSONAS EN CONDICIÓN DE DISCAPACIDAD Y ADULTOS MAYORES QUE SE ENCUENTREN EN ESTADO DE ABANDONO O VULNERABILIDAD, DEL MUNICIPIO DE CHÍA EN LOS CENTROS DE ATENCIÓN ESPECIAL DE PROPIEDAD Y/O ADMINISTRADOS POR LA BENEFICENCIA DE CUNDINAMARCA.</t>
  </si>
  <si>
    <t>NUEVE (9) MESES y en todo caso sin exceder el 31 de diciembre de 2024</t>
  </si>
  <si>
    <t xml:space="preserve">CIENTO OCHENTA Y SIETE MILLONES DOSCIENTOS TREINTA Y CINCO MIL DOSCIENTOS VEINTISIETE PESOS </t>
  </si>
  <si>
    <t>*2024000846
*2024000847</t>
  </si>
  <si>
    <t>https://community.secop.gov.co/Public/Tendering/OpportunityDetail/Index?noticeUID=CO1.NTC.5990785&amp;isFromPublicArea=True&amp;isModal=False</t>
  </si>
  <si>
    <t>Calle 26 N.51-53 Torre Beneficencia piso 6</t>
  </si>
  <si>
    <t>contactenos-benecun@cundinamarca.gov.co</t>
  </si>
  <si>
    <t>0550473100001329</t>
  </si>
  <si>
    <t>CPSAG-184-2024</t>
  </si>
  <si>
    <t>CO1.PCCNTR.6223278</t>
  </si>
  <si>
    <t xml:space="preserve">JOHANNA CAROLINA DUARTE ROA </t>
  </si>
  <si>
    <t>PRESTACIÓN DE SERVICIOS DE APOYO A LA GESTIÓN PARA LA ATENCIÓN DE LOS USUARIOS BENEFICIARIOS DE LOS PROGRAMAS Y SERVICIOS DE LA BIBLIOTECA HOQABIGA PERTENECIENTE A LA RED DE BIBLIOTECAS PUBLICAS DEL MUNICIPIO DE CHÍA</t>
  </si>
  <si>
    <t>2024000863</t>
  </si>
  <si>
    <t>https://community.secop.gov.co/Public/Tendering/OpportunityDetail/Index?noticeUID=CO1.NTC.5995015&amp;isFromPublicArea=True&amp;isModal=False</t>
  </si>
  <si>
    <t xml:space="preserve">IVONNE TATIANA RODRIGUEZ MURIEL </t>
  </si>
  <si>
    <t xml:space="preserve">Carrera 9 N.15-79 </t>
  </si>
  <si>
    <t>carolinaduarteroa81@gmail.com</t>
  </si>
  <si>
    <t>004100191552</t>
  </si>
  <si>
    <t>CPSAG-186-2024</t>
  </si>
  <si>
    <t>CO1.PCCNTR.6224096</t>
  </si>
  <si>
    <t xml:space="preserve">JOSE WILLIAM SANCHEZ MORALES </t>
  </si>
  <si>
    <t>PRESTACIÓN DE SERVICIOS DE APOYO A LA GESTIÓN PARA LA ATENCIÓN DE LOS USUARIOS BENEFICIARIOS DE LOS PROGRAMAS Y SERVICIOS PRESTADOS EN LA SALA DE SISTEMAS Y AUDIOVISUALES DE LA BIBLIOTECA HOQABIGA, PERTENECIENTE A LA RED DE BIBLIOTECAS PUBLICAS DEL MUNICIPIO DE CHÍA</t>
  </si>
  <si>
    <t>2024000855</t>
  </si>
  <si>
    <t>https://community.secop.gov.co/Public/Tendering/OpportunityDetail/Index?noticeUID=CO1.NTC.5995849&amp;isFromPublicArea=True&amp;isModal=False</t>
  </si>
  <si>
    <t>Carrera 12 N.16A-06</t>
  </si>
  <si>
    <t xml:space="preserve">fresawilly@hotmail.com </t>
  </si>
  <si>
    <t>0136000200284395</t>
  </si>
  <si>
    <t>CPSP-188-2024</t>
  </si>
  <si>
    <t>CO1.PCCNTR.6224826</t>
  </si>
  <si>
    <t xml:space="preserve">JULIANA CAROLINA CASTAÑEDA ARIAS </t>
  </si>
  <si>
    <t>PRESTACIÓN DE SERVICIOS PROFESIONALES COMO ENFERMERO(A), PARA DESARROLLAR ACTIVIDADES DE GESTION EN SALUD PÚBLICA ENCAMINADOS AL CUMPLIMIENTO DE LA RUTA DE PROMOCIÓN Y MANTENIMIENTO DE LA SALUD EN DERECHOS SEXUALES Y REPRODUCTIVIOS Y RUTA MATERNO PERINATAL EN LAS INSTITUCIONES PRESTADORAS DE SERVICIOS DE SALUD DEL MUNICIPIO DE CHÍA</t>
  </si>
  <si>
    <t>2024000864</t>
  </si>
  <si>
    <t>https://community.secop.gov.co/Public/Tendering/OpportunityDetail/Index?noticeUID=CO1.NTC.5996348&amp;isFromPublicArea=True&amp;isModal=False</t>
  </si>
  <si>
    <t>Carrera 3 N.1-115 CA 9</t>
  </si>
  <si>
    <t>juliana.castaneda.arias@gmail.com</t>
  </si>
  <si>
    <t>CPSAG-187-2024</t>
  </si>
  <si>
    <t>CO1.PCCNTR.6225639</t>
  </si>
  <si>
    <t xml:space="preserve">JOHNNATHAN SAMIR PEÑA CAMPOS </t>
  </si>
  <si>
    <t>PRESTACIÓN DE SERVICIOS DE APOYO A LA GESTIÓN EN ACTIVIDADES RELACIONADAS CON EL TRÁMITE ADMINISTRATIVO DERIVADO DE LOS DIFERENTES PROGRAMAS DE INVERSIÓN PERTENECIENTES A LA DIRECCIÓN DE CULTURA DEL MUNICIPIO DE CHÍA</t>
  </si>
  <si>
    <t>2024000865</t>
  </si>
  <si>
    <t>https://community.secop.gov.co/Public/Tendering/OpportunityDetail/Index?noticeUID=CO1.NTC.5997083&amp;isFromPublicArea=True&amp;isModal=False</t>
  </si>
  <si>
    <t>Carrera 11 N.8-42</t>
  </si>
  <si>
    <t>samid102010@gmail.com</t>
  </si>
  <si>
    <t>CPSP-185-2024</t>
  </si>
  <si>
    <t>CO1.PCCNTR.6225636</t>
  </si>
  <si>
    <t>SEGURIDAD Y CONVIVENCIA</t>
  </si>
  <si>
    <t>ANDRES RICARDO MELO PUERTO</t>
  </si>
  <si>
    <t>PRESTACIÓN DE SERVICIOS PROFESIONALES COMO ABOGADO, DE APOYO PARA ATENCIÓN EN METODOS DE SOLUCIÓN DE CONFLICTOS EN EL CENTRO DE CONCILIACIÓN DE LA CASA DE JUSTICIA DEL MUNICIPIO DE CHÍA</t>
  </si>
  <si>
    <t xml:space="preserve">CATORCE MILLONES QUINIENTOS DOCE MIL QUINIENTOS PESOS </t>
  </si>
  <si>
    <t>2024000866</t>
  </si>
  <si>
    <t>https://community.secop.gov.co/Public/Tendering/OpportunityDetail/Index?noticeUID=CO1.NTC.5996954&amp;isFromPublicArea=True&amp;isModal=False</t>
  </si>
  <si>
    <t>MARIA DEL PILAR TOQUICA GARCIA
// DIANA MARIA MERCADO ZUÑIGA</t>
  </si>
  <si>
    <t>35.195.375
// 30.666.089</t>
  </si>
  <si>
    <t>Calle 61 sur N.64-97</t>
  </si>
  <si>
    <t xml:space="preserve">andresmelop1921@gmail.com </t>
  </si>
  <si>
    <t>0126000200428861</t>
  </si>
  <si>
    <t>CPSAG-171-2024</t>
  </si>
  <si>
    <t>CO1.PCCNTR.6224729</t>
  </si>
  <si>
    <t xml:space="preserve">JOSE ANDRES MELO CANASTO </t>
  </si>
  <si>
    <t>2024000867</t>
  </si>
  <si>
    <t>https://community.secop.gov.co/Public/Tendering/ContractNoticePhases/View?PPI=CO1.PPI.31216847&amp;isFromPublicArea=True&amp;isModal=False</t>
  </si>
  <si>
    <t xml:space="preserve">Vereda Fagua Sector La Leonor </t>
  </si>
  <si>
    <t>joseandresmelo@hotmail.com</t>
  </si>
  <si>
    <t>CPSAG-189-2024</t>
  </si>
  <si>
    <t>CO1.PCCNTR.6231871</t>
  </si>
  <si>
    <t xml:space="preserve">ANGIE KATERINE CIFUENTES BEJARANO </t>
  </si>
  <si>
    <t>PRESTACIÓN DE SERVICIOS DE APOYO A LA GESTIÓN, PARA LA REVISION Y AJUSTE DE LA FORMULACION DE LA POLITICA PÚBLICA DE PARTICIPACION CIUDADANA E INCIDENCIA SOCIAL Y LA IMPLEMENTACIÓN DEL PRESUPUESTO PARTICIPATIVO EN EL MUNICIPIO DE CHÍA.</t>
  </si>
  <si>
    <t xml:space="preserve">NUEVE MILLONES TRESCIENTOS QUINCE MIL PESOS </t>
  </si>
  <si>
    <t>2024000875</t>
  </si>
  <si>
    <t>https://community.secop.gov.co/Public/Tendering/OpportunityDetail/Index?noticeUID=CO1.NTC.6004856&amp;isFromPublicArea=True&amp;isModal=False</t>
  </si>
  <si>
    <t xml:space="preserve">ADOLFO ANDRES PERICO ROLDAN 
// ANA ISABEL CASTELLANOS </t>
  </si>
  <si>
    <t>80.190.721
// 65.770.164</t>
  </si>
  <si>
    <t xml:space="preserve">Vereda Bojaca Sector TRes Esquinas </t>
  </si>
  <si>
    <t xml:space="preserve">katacifuentesb96@gmail.com </t>
  </si>
  <si>
    <t>CPSAG-193-2024</t>
  </si>
  <si>
    <t>CO1.PCCNTR.6232437</t>
  </si>
  <si>
    <t xml:space="preserve">ANA ROSA MARGARITA RUJELES ESTRELLA </t>
  </si>
  <si>
    <t>PRESTACIÓN DE SERVICIOS DE APOYO A LA GESTIÓN, PARA LA REVISION Y AJUSTE DE LA FORMULACION DE LA POLITICA PÚBLICA DE PARTICIPACION CIUDADANA E INCIDENCIA SOCIAL Y LA IMPLEMENTACIÓN DEL PRESUPUESTO PARTICIPATIVO EN EL MUNICIPIO DE CHÍA</t>
  </si>
  <si>
    <t>2024000876</t>
  </si>
  <si>
    <t>https://community.secop.gov.co/Public/Tendering/OpportunityDetail/Index?noticeUID=CO1.NTC.6005682&amp;isFromPublicArea=True&amp;isModal=False</t>
  </si>
  <si>
    <t xml:space="preserve">SEFIRA ESTHER VICENTE TORRES 
// ANA ISABEL CASTELLANOS </t>
  </si>
  <si>
    <t>57.421.677
// 65.770.164</t>
  </si>
  <si>
    <t>Calle 17 N.12-00</t>
  </si>
  <si>
    <t>margaruge0821@hotmail.com</t>
  </si>
  <si>
    <t>005570397892</t>
  </si>
  <si>
    <t>CPSAG-192-2024</t>
  </si>
  <si>
    <t>CO1.PCCNTR.6231755</t>
  </si>
  <si>
    <t xml:space="preserve">MIGUEL ANDRES JUNCA FONSECA </t>
  </si>
  <si>
    <t>PRESTACIÓN DE SERVICIOS DE APOYO A LA GESTIÓN PARA ARTICULAR ACCIONES DE MONITOREO A LA PRESTACIÓN DE LOS SERVICIOS PÚBLICOS DOMICILIARIOS, EN EL MUNICIPIO DE CHÍA Y DAR SEGUIMIENTO A LAS PETICIONES QUEJAS Y RECLAMOS PRESENTADOS POR LOS USUARIOS ANTE CADA UNA DE LAS EMPRESAS</t>
  </si>
  <si>
    <t xml:space="preserve">NUEVE MILLONES VEINTICUATRO MIL PESOS </t>
  </si>
  <si>
    <t>2024000880</t>
  </si>
  <si>
    <t>22/04/2024</t>
  </si>
  <si>
    <t>https://community.secop.gov.co/Public/Tendering/OpportunityDetail/Index?noticeUID=CO1.NTC.6005219&amp;isFromPublicArea=True&amp;isModal=False</t>
  </si>
  <si>
    <t>CARLOS FERNANDO LOSADA REINA 
// BENEDICTO CORDERO GOMEZ</t>
  </si>
  <si>
    <t>83.090.354
// 79.299.208</t>
  </si>
  <si>
    <t>Carrera 14A N.18-35 IN 5</t>
  </si>
  <si>
    <t xml:space="preserve">andresjunca29@gmail.com </t>
  </si>
  <si>
    <t>CPSP-191-2024</t>
  </si>
  <si>
    <t>CO1.PCCNTR.6232079</t>
  </si>
  <si>
    <t xml:space="preserve">IVAN RICARDO VASQUEZ CANASTO </t>
  </si>
  <si>
    <t>PRESTACIÓN DE SERVICIOS PROFESIONALES COMO CONTADOR PÚBLICO PARA APOYAR LA REALIZACIÓN DE LOS TRÁMITES DE REVISIÓN, VERIFICACIÓN Y CAUSACIÓN DE LAS OBLIGACIONES A CARGO DEL MUNICIPIO DE CHÍA EN EL SISTEMA CONTABLE DE LA ENTIDAD Y DEMÁS ACTIVIDADES ASOCIADAS AL PROCESO A CARGO DE LA DIRECCIÓN FINANCIERA DE LA SECRETARÍA DE HACIENDA</t>
  </si>
  <si>
    <t xml:space="preserve">CUATRO (4) MESES Y ONCE (11) DIAS </t>
  </si>
  <si>
    <t xml:space="preserve">VEINTICUATRO MILLONES OCHOCIENTOS NOVENTA MIL PESOS </t>
  </si>
  <si>
    <t>2024000878</t>
  </si>
  <si>
    <t>19/04/2024</t>
  </si>
  <si>
    <t>https://community.secop.gov.co/Public/Tendering/OpportunityDetail/Index?noticeUID=CO1.NTC.6005553&amp;isFromPublicArea=True&amp;isModal=False</t>
  </si>
  <si>
    <t>Calle 15 N.12-15</t>
  </si>
  <si>
    <t>ivasque29@hotmail.com</t>
  </si>
  <si>
    <t>CPSP-194-2024</t>
  </si>
  <si>
    <t>CO1.PCCNTR.6232397</t>
  </si>
  <si>
    <t xml:space="preserve">JUAN CARLOS AREVALO </t>
  </si>
  <si>
    <t>PRESTACIÓN DE SERVICIOS PROFESIONALES, PARA APOYAR EMPRENDIMIENOS DE GRUPOS VULNERABLES EN EL TERRITORIO MUNICIPAL.</t>
  </si>
  <si>
    <t xml:space="preserve">DOCE MILLONES TRESCIENTOS SESENTA MIL PESOS </t>
  </si>
  <si>
    <t>2024000877</t>
  </si>
  <si>
    <t>https://community.secop.gov.co/Public/Tendering/OpportunityDetail/Index?noticeUID=CO1.NTC.6005953&amp;isFromPublicArea=True&amp;isModal=False</t>
  </si>
  <si>
    <t xml:space="preserve">carlos-juan-adm@outlook.es </t>
  </si>
  <si>
    <t>03529727517</t>
  </si>
  <si>
    <t>CPSAG-198-2024</t>
  </si>
  <si>
    <t>CO1.PCCNTR.6234094</t>
  </si>
  <si>
    <t xml:space="preserve">NICOLAS DAVID AGUDELO CASTILLO </t>
  </si>
  <si>
    <t>PRESTACIÓN DE SERVICIOS DE APOYO A LA GESTIÓN EN LA EJECUCIÓN DE ACTIVIDADES RELACIONADAS CON EL ACCESO A LOS INSTRUMENTOS Y ACCESORIOS DISPUESTOS PARA EL DESARROLLO DE LOS PROGRAMAS DE LA ESCUELA DE FORMACIÓN ARTÍSTICA Y CULTURAL DEL MUNICIPIO DE CHIA</t>
  </si>
  <si>
    <t xml:space="preserve">OCHO MILLONES SETECIENTOS MIL PESOS </t>
  </si>
  <si>
    <t>2024000889</t>
  </si>
  <si>
    <t>https://community.secop.gov.co/Public/Tendering/OpportunityDetail/Index?noticeUID=CO1.NTC.6007957&amp;isFromPublicArea=True&amp;isModal=False</t>
  </si>
  <si>
    <t>OSVALDO FAVIO HENAO HOYOS</t>
  </si>
  <si>
    <t xml:space="preserve">Vereda La Balsa, sector el Juncal </t>
  </si>
  <si>
    <t xml:space="preserve">nicodelo9816@gmail.com </t>
  </si>
  <si>
    <t>CPSAG-190-2024</t>
  </si>
  <si>
    <t>CO1.PCCNTR.6234357</t>
  </si>
  <si>
    <t xml:space="preserve">SERGIO FABIAN ROJAS TORRES </t>
  </si>
  <si>
    <t>PRESTACIÓN DE SERVICIOS DE APOYO A LA GESTIÓN EN ACTIVIDADES RELACIONADAS CON EL TRÁMITE ADMINISTRATIVO DERIVADO DE LOS DIFERENTES PROGRAMAS DE INVERSIÓN PERTENECIENTES A LA DIRECCIÓN DE CULTURA DEL MUNICIPIO DE CHIA.</t>
  </si>
  <si>
    <t>2024000882</t>
  </si>
  <si>
    <t>https://community.secop.gov.co/Public/Tendering/OpportunityDetail/Index?noticeUID=CO1.NTC.6007694&amp;isFromPublicArea=True&amp;isModal=False</t>
  </si>
  <si>
    <t>Diagonal 17 N.7-44 Of 103</t>
  </si>
  <si>
    <t xml:space="preserve">rtfabian06@gmail.com </t>
  </si>
  <si>
    <t>CPSAG-195-2024</t>
  </si>
  <si>
    <t>CO1.PCCNTR.6234408</t>
  </si>
  <si>
    <t xml:space="preserve">ALEJANDRO GUTIERREZ SANCHEZ </t>
  </si>
  <si>
    <t>2024000887</t>
  </si>
  <si>
    <t>https://community.secop.gov.co/Public/Tendering/OpportunityDetail/Index?noticeUID=CO1.NTC.6007258&amp;isFromPublicArea=True&amp;isModal=False</t>
  </si>
  <si>
    <t>Calle 7 N.3-49</t>
  </si>
  <si>
    <t xml:space="preserve">alejoguti67@gmail.com </t>
  </si>
  <si>
    <t>03013912544</t>
  </si>
  <si>
    <t>CPSP-200-2024</t>
  </si>
  <si>
    <t>CO1.PCCNTR.6234644</t>
  </si>
  <si>
    <t xml:space="preserve">RUTH VIVIANA HERNANDEZ HERNANDEZ </t>
  </si>
  <si>
    <t>PRESTACIÓN DE SERVICIOS PROFESIONALES COMO PSICOLOGA PARA REALIZAR ACOMPAÑAMIENTO EN LOS PROCESOS DE BATERIA DE RIESGO PSICOSOCIAL Y ACTIVIDADES ADMINISTRATIVAS REALACIONADAS DE LA DIRECCIÓN DE FUNCIÓN PÚBLICA</t>
  </si>
  <si>
    <t>2024000884</t>
  </si>
  <si>
    <t>https://community.secop.gov.co/Public/Tendering/OpportunityDetail/Index?noticeUID=CO1.NTC.6008042&amp;isFromPublicArea=True&amp;isModal=False</t>
  </si>
  <si>
    <t>MARIA ALEJANDRA NAVARRETE ARTUNDUAGA</t>
  </si>
  <si>
    <t>Carrera 13 N.4-15</t>
  </si>
  <si>
    <t xml:space="preserve">vivianaorg.h@gmail.com </t>
  </si>
  <si>
    <t>CPSAG-202-2024</t>
  </si>
  <si>
    <t>CO1.PCCNTR.6234093</t>
  </si>
  <si>
    <t xml:space="preserve">DIANA MILENA GARZÓN CORREA </t>
  </si>
  <si>
    <t>PRESTACIÓN DE SERVICIOS DE APOYO A LA GESTIÓN PARA ACOMPAÑAR A LA OFICINA ASESORA JURIDICA EN LOS TRAMITES Y ELABORACIÓN DE LOS DIFERENTES PROYECTOS DE ACUERDO, CON MIRAS AL MEJORAMIENTO DE LOS PROCESOS INTERNOS DE LA ADMINISTRACIÓN MUNICIPAL DE LA ALCALDIA MUNICIPAL DE CHIA</t>
  </si>
  <si>
    <t xml:space="preserve">TREINTA Y TRES MILLONES SEISCIENTOS MIL PESOS </t>
  </si>
  <si>
    <t>2024000881</t>
  </si>
  <si>
    <t>https://community.secop.gov.co/Public/Tendering/OpportunityDetail/Index?noticeUID=CO1.NTC.6008040&amp;isFromPublicArea=True&amp;isModal=False</t>
  </si>
  <si>
    <t xml:space="preserve">LUZ AURORA ESPINOZA TOBAR </t>
  </si>
  <si>
    <t>Carrera 7 N.6-52 Apto 4</t>
  </si>
  <si>
    <t xml:space="preserve">dimigar_83@hotmail.com </t>
  </si>
  <si>
    <t>CPSP-203-2024</t>
  </si>
  <si>
    <t>CO1.PCCNTR.6234933</t>
  </si>
  <si>
    <t xml:space="preserve">ADRIANA MILENA BARRIGA CASTRO </t>
  </si>
  <si>
    <t>PRESTACIÓN DE SERVICIOS PROFESIONALES EN EL ÁREA DE LA SALUD PARA COORDINAR EL Y/O LOS EQUIPO(S) MÉDICO(S) INTERDISCIPLINARIOS TERRITORIALES (EMIT), QUE CONFORMARÁN LOS MICRO-TERRITORIOS EN CENTROS DE ATENCIÓN PRIMARIA, EN EL MUNICIPIO DE CHÍA</t>
  </si>
  <si>
    <t xml:space="preserve">SEIS (6) MESES Y DOCE (12) DIAS </t>
  </si>
  <si>
    <t xml:space="preserve">TREINTA Y TRES MILLONES DOSCIENTOS SETENTA Y NUEVE MIL NOVECIENTOS NOVENTA Y SEIS PESOS </t>
  </si>
  <si>
    <t>2024000883</t>
  </si>
  <si>
    <t>https://community.secop.gov.co/Public/Tendering/OpportunityDetail/Index?noticeUID=CO1.NTC.6008516&amp;isFromPublicArea=True&amp;isModal=False</t>
  </si>
  <si>
    <t xml:space="preserve">Calle 29 N.5-06 CA 1 </t>
  </si>
  <si>
    <t xml:space="preserve">adrianabarrigacastro@gmail.com </t>
  </si>
  <si>
    <t>CPSAG-205-2024</t>
  </si>
  <si>
    <t>CO1.PCCNTR.6235441</t>
  </si>
  <si>
    <t xml:space="preserve">JOSE ALEJANDRO CUBIDES SALAMANCA </t>
  </si>
  <si>
    <t>PRESTACIÓN DE SERVICIOS DE APOYO A LA GESTIÓN PARA APOYAR LOS DIFERENTES PROCESOS A CARGO DEL ALMACENISTA GENERAL DEL MUNICIPIO DE CHÍA</t>
  </si>
  <si>
    <t>2024000886</t>
  </si>
  <si>
    <t>https://community.secop.gov.co/Public/Tendering/OpportunityDetail/Index?noticeUID=CO1.NTC.6008946&amp;isFromPublicArea=True&amp;isModal=False</t>
  </si>
  <si>
    <t>JAHIR EFRAIN CAMACHO SOCHA</t>
  </si>
  <si>
    <t>Carrera 3 N.6-117</t>
  </si>
  <si>
    <t>alejandrocubidessalamanca@gmail.com</t>
  </si>
  <si>
    <t>CPSP-201-2024</t>
  </si>
  <si>
    <t>CO1.PCCNTR.6234665</t>
  </si>
  <si>
    <t>PRESTACION DE SERVICIOS PROFESIONALES PARA EL APOYO A LA GESTION CONTRACTUAL EN SUS DIFERENTES ETAPAS EN LA SECRETARIA GENERAL</t>
  </si>
  <si>
    <t>OCHO (8) MESES Y OCHO (8) DIAS  y en todo caso sin exceder el 31 de diciemrbe de 2024</t>
  </si>
  <si>
    <t xml:space="preserve">CINCUENTA Y SIETE MILLONES OCHOCIENTOS SESENTA Y SEIS MIL SEISCIENTOS SESENTA Y SIETE PESOS </t>
  </si>
  <si>
    <t>2024000885</t>
  </si>
  <si>
    <t>https://community.secop.gov.co/Public/Tendering/OpportunityDetail/Index?noticeUID=CO1.NTC.6008066&amp;isFromPublicArea=True&amp;isModal=False</t>
  </si>
  <si>
    <t xml:space="preserve">FAUSTO ALEJANDRO AMAYA CASTRO </t>
  </si>
  <si>
    <t xml:space="preserve">Vereda La Balsa sector El Rancho </t>
  </si>
  <si>
    <t xml:space="preserve">ing.jorgecasti@gmail.com </t>
  </si>
  <si>
    <t>CPSP-204-2024</t>
  </si>
  <si>
    <t>CO1.PCCNTR.6237973</t>
  </si>
  <si>
    <t xml:space="preserve">DIANA IVONNE GÓMEZ TORRES </t>
  </si>
  <si>
    <t>PRESTACIÓN DE SERVICIOS PROFESIONALES EN LA SECRETARÍA DE PARTICIPACIÓN CIUDADANA Y ACCIÓN COMUNITARIA PARA DAR CONTINUIDAD A LA ESTRATEGIA "COMUNALITOS", DEL MUNICIPIO DE CHÍA, FORTALECIENDO LAS YA EXISTENTES Y VINCULANDO NUEVAS ORGANIZACIONES DE ACCIÓN COMUNAL.</t>
  </si>
  <si>
    <t xml:space="preserve">QUINCE MILLONES DE PESOS </t>
  </si>
  <si>
    <t>2024000888</t>
  </si>
  <si>
    <t>https://community.secop.gov.co/Public/Tendering/OpportunityDetail/Index?noticeUID=CO1.NTC.6012832&amp;isFromPublicArea=True&amp;isModal=False</t>
  </si>
  <si>
    <t xml:space="preserve">SEFIRA ESTHER VICENTE TORRES 
// ADOLFO ANDRES PERICO ROLDAN </t>
  </si>
  <si>
    <t>57.421.677
// 80.190.721</t>
  </si>
  <si>
    <t xml:space="preserve">Carrera 14A N.18-11 IN 8 </t>
  </si>
  <si>
    <t xml:space="preserve">dianagomez76@gmail.com </t>
  </si>
  <si>
    <t>CPSAG-183-2024</t>
  </si>
  <si>
    <t>CO1.PCCNTR.6222586</t>
  </si>
  <si>
    <t xml:space="preserve">CARLOS HERNAN SANTANA MORENO </t>
  </si>
  <si>
    <t>PRESTACIÓN DE SERVICIOS DE APOYO A LA GESTIÓN PARA LA RECOPILACIÓN, ORGANIZACIÓN Y PUBLICACIÓN DE DATOS ABIERTOS EN EL MARCO DE LA ESTRATEGIA DE GOBIERNO DIGITAL ASÍ COMO DEL SOPORTE DE APLICACIONES AL SERVICIO DE LA COMUNIDAD DEL MUNICIPIO DE CHÍA</t>
  </si>
  <si>
    <t xml:space="preserve">DS (2) MESES Y QUINCE (15) DIAS </t>
  </si>
  <si>
    <t>2024000894</t>
  </si>
  <si>
    <t>https://community.secop.gov.co/Public/Tendering/OpportunityDetail/Index?noticeUID=CO1.NTC.5993765&amp;isFromPublicArea=True&amp;isModal=False</t>
  </si>
  <si>
    <t xml:space="preserve">ELIANY ROCIO MONTEJO CARASCAL </t>
  </si>
  <si>
    <t xml:space="preserve">Calle 13 N.14A_23 Barrio San Luis </t>
  </si>
  <si>
    <t>carlos201537@gmail.com</t>
  </si>
  <si>
    <t>0550488444144528</t>
  </si>
  <si>
    <t>CPSP-197-2024</t>
  </si>
  <si>
    <t>CO1.PCCNTR.6233756</t>
  </si>
  <si>
    <t xml:space="preserve">MAURICIO GOMEZ VEGA </t>
  </si>
  <si>
    <t>PRESTAR SERVICIOS PROFESIONALES EN LA SECRETARÍA DE PARTICIPACIÓN CIUDADANA Y ACCIÓN COMUNITARIA PARA APOYAR LA COORDINACIÓN DE LAS ESTRATEGIAS DE FORTALECIMIENTO, ACOMPAÑAMIENTO Y DEMÁS ACCIONES CON LAS ORGANIZACIONES COMUNALES DEL MUNICIPIO DE CHÍA,</t>
  </si>
  <si>
    <t>2024000891</t>
  </si>
  <si>
    <t>https://community.secop.gov.co/Public/Tendering/OpportunityDetail/Index?noticeUID=CO1.NTC.6006873&amp;isFromPublicArea=True&amp;isModal=False</t>
  </si>
  <si>
    <t xml:space="preserve">ADOLFO ANDRES PERICO ROLDAN </t>
  </si>
  <si>
    <t>Carrera 4 N.1A-27</t>
  </si>
  <si>
    <t xml:space="preserve">mauriciogomezvega1@gmail.com </t>
  </si>
  <si>
    <t>CPSP-207-2024</t>
  </si>
  <si>
    <t>CO1.PCCNTR.6241718</t>
  </si>
  <si>
    <t xml:space="preserve">TANNIA GISELLA TORRES SARMIENTO </t>
  </si>
  <si>
    <t xml:space="preserve">ANA MERCEDES CASTILLO </t>
  </si>
  <si>
    <t>PRESTACIÓN DE SERVICIOS PROFESIONALES PARA APOYAR LA COORDINACIÓN, DESARROLLO Y SEGUIMIENTO DEL ÁREA DE MÚSICA DE LA ESCUELA DE FORMACIÓN ARTISTICA Y CULTURAL DEL MUNICIPIO DE CHÍA</t>
  </si>
  <si>
    <t>2024000899</t>
  </si>
  <si>
    <t xml:space="preserve">SGP CULTURA </t>
  </si>
  <si>
    <t>https://community.secop.gov.co/Public/Tendering/OpportunityDetail/Index?noticeUID=CO1.NTC.6015833&amp;isFromPublicArea=True&amp;isModal=False</t>
  </si>
  <si>
    <t xml:space="preserve">JOSE FARID LOZANO RODRIGUEZ </t>
  </si>
  <si>
    <t>Calle 14 N.13-87</t>
  </si>
  <si>
    <t xml:space="preserve">tanist146@gmail.com </t>
  </si>
  <si>
    <t>0550451700098622</t>
  </si>
  <si>
    <t>CPSP-208-2024</t>
  </si>
  <si>
    <t>CO1.PCCNTR.6245070</t>
  </si>
  <si>
    <t xml:space="preserve">LAURA NATALIA LÓPEZ GÓMEZ </t>
  </si>
  <si>
    <t>PRESTACIÓN DE SERVICIOS PROFESIONALES PARA APOYAR EL FUNCIONAMIENTO DEL OBSERVATORIO DE SEGURIDAD DEL MUNICIPIO DE CHÍA CUNDINAMARCA</t>
  </si>
  <si>
    <t xml:space="preserve">CATORCE MILLONES SEISCIENTOS SESENTA Y SEIS MIL SEISCIENTOS SESENTA PESOS </t>
  </si>
  <si>
    <t>2024000903</t>
  </si>
  <si>
    <t>https://community.secop.gov.co/Public/Tendering/OpportunityDetail/Index?noticeUID=CO1.NTC.6020617&amp;isFromPublicArea=True&amp;isModal=False</t>
  </si>
  <si>
    <t xml:space="preserve">NELSON CAMELO CUBIDES </t>
  </si>
  <si>
    <t>MODIFICACION CAMBIO DE FECHA TERMINACIÓN</t>
  </si>
  <si>
    <t xml:space="preserve">CINCO MILLONES QUINIENTOS MIL PESOS </t>
  </si>
  <si>
    <t xml:space="preserve">Calle 11 N.4 Este - 95 </t>
  </si>
  <si>
    <t xml:space="preserve">lauranlopezgomez@gmail.com </t>
  </si>
  <si>
    <t>0550037200107425</t>
  </si>
  <si>
    <t>CPSP-211-2024</t>
  </si>
  <si>
    <t>CO1.PCCNTR.6244465</t>
  </si>
  <si>
    <t xml:space="preserve">OSCAR JAVIER CASTIBLANCO RODRIGUEZ </t>
  </si>
  <si>
    <t>PRESTACIÓN DE SERVICIOS PROFESIONALES PARA APOYAR LOS DIFERENTES PROCESOS A CARGO DEL ALMACENISTA GENERAL DEL MUNICIPIO DE CHÍA</t>
  </si>
  <si>
    <t xml:space="preserve">TRECE MILLONES QUINIENTOS MIL </t>
  </si>
  <si>
    <t>2024000905</t>
  </si>
  <si>
    <t>24/04/2024</t>
  </si>
  <si>
    <t>https://community.secop.gov.co/Public/Tendering/OpportunityDetail/Index?noticeUID=CO1.NTC.6019774&amp;isFromPublicArea=True&amp;isModal=False</t>
  </si>
  <si>
    <t xml:space="preserve">Carrera 13 N.21-93 TO C AP 305 </t>
  </si>
  <si>
    <t xml:space="preserve">castiblanco76@yahoo.es </t>
  </si>
  <si>
    <t>CPSP-210-2024</t>
  </si>
  <si>
    <t>CO1.PCCNTR.6244583</t>
  </si>
  <si>
    <t xml:space="preserve">CARLOS ORLANDO ROMERO ALDANA </t>
  </si>
  <si>
    <t>PRESTACIÓN DE SERVICIOS PROFESIONALES PARA APOYAR ACTIVIDADES DEL PROCESO DE FISCALIZACIÓN EN CUANTO AL CRUCE DE DATOS, ANÁLISIS DE DOCUMENTACIÓN Y DEMÁS ASPECTOS TENDIENTES AL MEJORAMIENTO DEL RECAUDO EN LA SECRETARÍA DE HACIENDA DEL MUNICIPIO DE CHÍA</t>
  </si>
  <si>
    <t>2024000904</t>
  </si>
  <si>
    <t>https://community.secop.gov.co/Public/Tendering/OpportunityDetail/Index?noticeUID=CO1.NTC.6019600&amp;isFromPublicArea=True&amp;isModal=False</t>
  </si>
  <si>
    <t>BREYNER LOPERA LOZANO</t>
  </si>
  <si>
    <t xml:space="preserve">Calle 29 N.2-76 Torre 11 Apto 501 </t>
  </si>
  <si>
    <t>carlosromero01@hotmail.com</t>
  </si>
  <si>
    <t>CPSP-212-2024</t>
  </si>
  <si>
    <t>CO1.PCCNTR.6245081</t>
  </si>
  <si>
    <t>WILLIAM ALEXANDER CLAVIJO NIÑO</t>
  </si>
  <si>
    <t>2024000906</t>
  </si>
  <si>
    <t>https://community.secop.gov.co/Public/Tendering/OpportunityDetail/Index?noticeUID=CO1.NTC.6020447&amp;isFromPublicArea=True&amp;isModal=False</t>
  </si>
  <si>
    <t xml:space="preserve">Vereda El Abra </t>
  </si>
  <si>
    <t>williamclavijo01@gmail.com</t>
  </si>
  <si>
    <t>016199275</t>
  </si>
  <si>
    <t>CPSAG-213-2024</t>
  </si>
  <si>
    <t>CO1.PCCNTR.6245910</t>
  </si>
  <si>
    <t xml:space="preserve">NICOLAS FERNANDO RICARDO CHAVEZ </t>
  </si>
  <si>
    <t>PRESTAR SERVICIOS DE APOYO A LA GESTIÓN EN LA SECRETARÍA DE PARTICIPACIÓN CIUDADANA Y ACCIÓN COMUNITARIA, APOYANDO LAS ACCIONES QUE SE DESARROLLAN CON LAS ORGANIZACIONES COMUNALES DEL MUNICIPIO DE CHÍA, EN EL MARCO DE LAS FUNCIONES ASIGNADAS DE INSPECCIÓN, VIGILANCIA Y CONTROL, DANDO CUMPLIMIENTO A LA LEY 2166 DE 2021 Y DEMÁS NORMATIVIDAD COMUNAL VIGENTE</t>
  </si>
  <si>
    <t>2024000907</t>
  </si>
  <si>
    <t>https://community.secop.gov.co/Public/Tendering/OpportunityDetail/Index?noticeUID=CO1.NTC.6021101&amp;isFromPublicArea=True&amp;isModal=False</t>
  </si>
  <si>
    <t xml:space="preserve">ADOLFO ANDRES PERICO ROLDAN
// SEFIRA ESTHER VICENTE TORRES </t>
  </si>
  <si>
    <t>80.190.721
// 57.421.677</t>
  </si>
  <si>
    <t xml:space="preserve">Carrera 14 N.9-23 Los Zipas </t>
  </si>
  <si>
    <t xml:space="preserve">ingnicolas83@gmail.com </t>
  </si>
  <si>
    <t>CPSP-218-2024</t>
  </si>
  <si>
    <t>CO1.PCCNTR.6246639</t>
  </si>
  <si>
    <t>NELSON ENRIQUE VERA PRIETO</t>
  </si>
  <si>
    <t>PRESTACIÓN DE SERVICIOS PROFESIONALES PARA APOYAR Y FORTALECER EL DESARROLLO Y EJECUCIÓN DE LOS PROGRAMAS DE GESTIÓN DEL SECTOR EDUCATIVO Y LOS PROCESOS ADMINISTRATIVOS DE LA SECRETARIA DE EDUCACIÓN</t>
  </si>
  <si>
    <t>2024000910</t>
  </si>
  <si>
    <t>https://community.secop.gov.co/Public/Tendering/OpportunityDetail/Index?noticeUID=CO1.NTC.6022049&amp;isFromPublicArea=True&amp;isModal=False</t>
  </si>
  <si>
    <t>Carrera 7 N.20A-16</t>
  </si>
  <si>
    <t>nverap@misena.edu.co</t>
  </si>
  <si>
    <t>CPS-199-2024</t>
  </si>
  <si>
    <t>CO1.PCCNTR.6247204</t>
  </si>
  <si>
    <t xml:space="preserve">PRESTACIÓN DE SERVICIOS </t>
  </si>
  <si>
    <t xml:space="preserve">JUNTA DE LA DEFENSA CIVIL DE SOACHA </t>
  </si>
  <si>
    <t>PRESTACIÓN DE SERVICIOS POR PARTE DE LA DEFENSA CIVIL PARA CONCIENTIZAR A LA COMUNIDAD EN EL COMPONENTE DE ATENCION DEL RIESGO DE DESASTRES - LEY 1523 DE 2012, IMPLEMENTACIÓN DE BRIGADAS, VIGÍAS Y PLAN FAMILIAR DE EMERGENCIAS DENTRO DEL MUNICIPIO DE CHÍA</t>
  </si>
  <si>
    <t>2024000908</t>
  </si>
  <si>
    <t>https://community.secop.gov.co/Public/Tendering/OpportunityDetail/Index?noticeUID=CO1.NTC.6022349&amp;isFromPublicArea=True&amp;isModal=False</t>
  </si>
  <si>
    <t>CUMPLIMIENTO: 14-46-101115406
RESPONSABILIDAD: 14-54-101008098</t>
  </si>
  <si>
    <t>CUMPLIMIENTO: CO1.WRT.14202558
RESPONSABILIDAD: CO1.WRT.14202742</t>
  </si>
  <si>
    <t xml:space="preserve">Calle 7 N.32-35 </t>
  </si>
  <si>
    <t>jdcspresidente@gmail.com</t>
  </si>
  <si>
    <t>CPSP-214-2024</t>
  </si>
  <si>
    <t>CO1.PCCNTR.6246073</t>
  </si>
  <si>
    <t xml:space="preserve">JUAN SEBASTIAN SANCHEZ SARMIENTO </t>
  </si>
  <si>
    <t>PRESTAR SERVICIOS PROFESIONALES EN LA REPRESENTACIÓN JUDICIAL Y EXTRAJUDICIAL DEL MUNICIPIO DE CHÍA QUE SE DERIVEN DE LAS ACCIONES ANTE LA JURISDICCIÓN DE LO CONTENCIOSO ADMINISTRATIVO, ORDINARIA Y CONSTITUCIONAL QUE SE ADELANTEN CUANDO EL MUNICIPIO DE CHIA SEA PARTE EN CALIDAD DE DEMANDANTE, DEMANDADO O TERCERO CON INTERÉS DIRECTO EN LAS RESUELTAS DE LOS PROCESOS, COMO TAMBIÉN REPRESENTAR AL MUNICIPIO ANTE LAS ENTIDADES ADMINISTRATIVAS y JUDICIALES DEL ESTADO.</t>
  </si>
  <si>
    <t>2024000912</t>
  </si>
  <si>
    <t>https://community.secop.gov.co/Public/Tendering/OpportunityDetail/Index?noticeUID=CO1.NTC.6021539&amp;isFromPublicArea=True&amp;isModal=False</t>
  </si>
  <si>
    <t xml:space="preserve">EN INSCRIPCIÓN </t>
  </si>
  <si>
    <t xml:space="preserve">Vereda Fonqueta Finca Villa Sofia </t>
  </si>
  <si>
    <t xml:space="preserve">juansanch54@hotmail.com </t>
  </si>
  <si>
    <t>0550004100243288</t>
  </si>
  <si>
    <t>CPSP-216-2024</t>
  </si>
  <si>
    <t>CO1.PCCNTR.6247303</t>
  </si>
  <si>
    <t xml:space="preserve">DANIEL PEREZ HERRERA </t>
  </si>
  <si>
    <t>PRESTACIÓN DE SERVICIOS PROFESIONALES PARA ADELANTAR ACCIONES DE ORIENTACIÓN A OFERENTES Y PROMOCIÓN DEL EMPLEO INCLUYENTE EN LA AGENCIA PÚBLICA DE GESTIÓN Y COLOCACIÓN DE EMPLEO DEL MUNICIPIO DE CHÍA</t>
  </si>
  <si>
    <t>2024000911</t>
  </si>
  <si>
    <t>https://community.secop.gov.co/Public/Tendering/OpportunityDetail/Index?noticeUID=CO1.NTC.6022701&amp;isFromPublicArea=True&amp;isModal=False</t>
  </si>
  <si>
    <t>DORA YANETH GUZMAN GALVIS</t>
  </si>
  <si>
    <t>Calle 7 N.10-45 Apto 303</t>
  </si>
  <si>
    <t xml:space="preserve">danzer712@gmail.com </t>
  </si>
  <si>
    <t>DAVIVIENDA A</t>
  </si>
  <si>
    <t>0550465900001582</t>
  </si>
  <si>
    <t>CPSP-219-2024</t>
  </si>
  <si>
    <t>CO1.PCCNTR.6246842</t>
  </si>
  <si>
    <t xml:space="preserve">LUISA FERNANDA ESPITIA CHAVARRO </t>
  </si>
  <si>
    <t>PRESTAR SERVICIOS PROFESIONALES EN LA SECRETARÍA DE PARTICIPACIÓN CIUDADANA Y ACCIÓN COMUNITARIA, APOYANDO LAS ACCIONES QUE SE DESARROLLAN CON LAS ORGANIZACIONES COMUNALES DEL MUNICIPIO DE CHÍA, EN EL MARCO DE LAS FUNCIONES ASIGNADAS DE INSPECCIÓN, VIGILANCIA Y CONTROL, DANDO CUMPLIMIENTO A LA LEY 2166 DE 2021 Y DEMÁS NORMATIVIDAD COMUNAL VIGENTE</t>
  </si>
  <si>
    <t>2024000914</t>
  </si>
  <si>
    <t>https://community.secop.gov.co/Public/Tendering/OpportunityDetail/Index?noticeUID=CO1.NTC.6022277&amp;isFromPublicArea=True&amp;isModal=False</t>
  </si>
  <si>
    <t>Calle 1B N.10A-21</t>
  </si>
  <si>
    <t>luisa.espitia24@gmail.com</t>
  </si>
  <si>
    <t>055048825087639</t>
  </si>
  <si>
    <t>CPSP-206-2024</t>
  </si>
  <si>
    <t>CO1.PCCNTR.6239393</t>
  </si>
  <si>
    <t xml:space="preserve">MILLER ALEXANDER ROMERO NEMPEQUE </t>
  </si>
  <si>
    <t xml:space="preserve">PRESTACION DE SERVICIOS PROFESIONALES COMO INGENIERO DE ALIMENTOS PARA APOYAR A LA DIRECCIÓN DE VIGILANCIA Y CONTROL EN EL COMPONENTE TÉCNICO DE LA LINEA DE INOCUIDAD Y CALIDAD DE LOS ALIMENTOS EN EL ÁREA RURAL DEL MUNICIPIO	 </t>
  </si>
  <si>
    <t xml:space="preserve">DIEZ MILLONES SEISCIENTOS VEINTICINCO MIL CINCO PESOS </t>
  </si>
  <si>
    <t>2024000909</t>
  </si>
  <si>
    <t>https://community.secop.gov.co/Public/Tendering/OpportunityDetail/Index?noticeUID=CO1.NTC.6013660&amp;isFromPublicArea=True&amp;isModal=False</t>
  </si>
  <si>
    <t>Carrera 2 N.12-23</t>
  </si>
  <si>
    <t xml:space="preserve">calamari3@gmail.com </t>
  </si>
  <si>
    <t>CPSP-215-2024</t>
  </si>
  <si>
    <t>CO1.PCCNTR.6246664</t>
  </si>
  <si>
    <t xml:space="preserve">GEOMACLE TORRES LOANO </t>
  </si>
  <si>
    <t>PRESTACIÓN DE SERVICIOS PROFESIONALES PARA EL ACOMPAÑAMIENTO EN CADA UNO DE LOS ESCENARIOS DE DIALOGO SOCIAL QUE VINCULAN A PARTICIPANTES DE BARRIOS, CONJUNTOS RESIDENCIALES Y CIUDADANIA EN GENERAL EN EL EJERCICIO DE LA PARTICIPACIÓN CIUDADANA EN EL MUNICIPIO DE CHÍA</t>
  </si>
  <si>
    <t>2024000918</t>
  </si>
  <si>
    <t>Vereda Chuntame Alameda Reservado Casa 3B</t>
  </si>
  <si>
    <t>geomacletorres@yahoo.com.co</t>
  </si>
  <si>
    <t>CPSP-209-2024</t>
  </si>
  <si>
    <t>CO1.PCCNTR.6248719</t>
  </si>
  <si>
    <t xml:space="preserve">LAURA NATALIA CAITA FRANCO </t>
  </si>
  <si>
    <t>PRESTACIÓN DE SERVICIOS PROFESIONALES PARA APOYAR LAS GESTIONES JURÍDICAS DEL CONSEJO MUNICIPAL DE GESTIÓN DEL RIESGO DE DESASTRES, COMITÉ DE CONOCIMIENTO Y PREVENCIÓN DEL RIESGO PARA EVENTOS MASIVOS Y NO MASIVOS, ESTABLECIDOS POR EL DECRETO No. 005 DE 2021 Y DECRETO MUNICIPAL 30 DE 2012 Y EL APOYO EN LA RESPUESTA A EMERGENCIAS DEL MUNICIPIO DE CHÍA</t>
  </si>
  <si>
    <t xml:space="preserve">DIEZ MILLONES SESICIENTOS SESENTA Y SEIS MIL SEISCIENTOS SESENTA PESOS </t>
  </si>
  <si>
    <t>2024000917</t>
  </si>
  <si>
    <t>https://community.secop.gov.co/Public/Tendering/OpportunityDetail/Index?noticeUID=CO1.NTC.6024645&amp;isFromPublicArea=True&amp;isModal=False</t>
  </si>
  <si>
    <t>JUAN CARLOS MORALES BERNAL 
// GUSTAVO SIERRA CANASTERO</t>
  </si>
  <si>
    <t>80.148.198
// 29.994.985</t>
  </si>
  <si>
    <t xml:space="preserve">Vereda La Balsa Finca Las Violeta </t>
  </si>
  <si>
    <t>abg.lauranataliac@gmail.com</t>
  </si>
  <si>
    <t>0601029507</t>
  </si>
  <si>
    <t>CPSP-222-2024</t>
  </si>
  <si>
    <t>CO1.PCCNTR.6250421</t>
  </si>
  <si>
    <t xml:space="preserve">JUAN HARVEY CASTRO MURILLO </t>
  </si>
  <si>
    <t xml:space="preserve">PRESTACIÓN DE SERVICIOS PROFESIONALES PARA LA PROMOCIÓN, FOMENTO Y FORMACIÓN EN PARTICIPACIÓN CIUDADANA EN EL TERRITORIO MUNICIPAL, EN VIRTUD DE LOS GRUPOS POBLACIONALES A LAS DIFERENTES INSTANCIAS Y ESCENARIOS PROMOVIDOS POR LA ALCALDÍA	</t>
  </si>
  <si>
    <t>2024000921</t>
  </si>
  <si>
    <t>https://community.secop.gov.co/Public/Tendering/OpportunityDetail/Index?noticeUID=CO1.NTC.6026721&amp;isFromPublicArea=True&amp;isModal=False</t>
  </si>
  <si>
    <t>Calle 5 N.1C-79 IN 10 CA 2</t>
  </si>
  <si>
    <t xml:space="preserve">jcastro4368@gmail.com </t>
  </si>
  <si>
    <t>CPSAG-217-2024</t>
  </si>
  <si>
    <t>CO1.PCCNTR.6246474</t>
  </si>
  <si>
    <t>JEISSON YADIR CASTRO PATIÑO</t>
  </si>
  <si>
    <t>PRESTACIÓN DE SERVICIOS DE APOYO A LA GESTION PARA EL DESARROLLO DE ACTIVIDADES Y EVENTOS DE PROMOCIÓN TURÍSTICA, LIDERADOS O DONDE PARTICIPE LA DIRECCIÓN DE TURISMO DEL MUNICIPIO DE CHÍA</t>
  </si>
  <si>
    <t>2024000925</t>
  </si>
  <si>
    <t>25/04/2024</t>
  </si>
  <si>
    <t>https://community.secop.gov.co/Public/Tendering/OpportunityDetail/Index?noticeUID=CO1.NTC.6022249&amp;isFromPublicArea=True&amp;isModal=False</t>
  </si>
  <si>
    <t>LILIANA MARCELA RODRIGUEZ PINZON</t>
  </si>
  <si>
    <t xml:space="preserve">Carrera 8A N.31-32 Manzana P Casa 1 </t>
  </si>
  <si>
    <t xml:space="preserve">castropatinojeisson@gmail.com </t>
  </si>
  <si>
    <t>CPS-221-2024</t>
  </si>
  <si>
    <t>CO1.PCCNTR.6248750</t>
  </si>
  <si>
    <t xml:space="preserve">SOPORTE LOGICO SAS </t>
  </si>
  <si>
    <t>PRESTAR LOS SERVICIOS ESPECIALIZADOS PARA LA ASISTENCIA TÉCNICA Y SOPORTE FUNCIONAL AL SISTEMA DE GESTIÓN DE TALENTO HUMANO - HUMANO® - DE LAS INSTITUCIONES EDUCATIVAS (IEO) EN LA SECRETARÍA DE EDUCACIÓN DEL MUNICIPIO DE CHÍA</t>
  </si>
  <si>
    <t xml:space="preserve">DIECISIETE MILLONES CIENTO SETENTA Y CUATRO MIL DOSCIENTOS SETENTA Y CINCO PESOS </t>
  </si>
  <si>
    <t>2024000926</t>
  </si>
  <si>
    <t>https://community.secop.gov.co/Public/Tendering/OpportunityDetail/Index?noticeUID=CO1.NTC.6024399&amp;isFromPublicArea=True&amp;isModal=False</t>
  </si>
  <si>
    <t>NADIA DEL PILAR HUERTAS COLORADO</t>
  </si>
  <si>
    <t xml:space="preserve">JMalucelli TRavelers </t>
  </si>
  <si>
    <t>CO1.WRT.14233461</t>
  </si>
  <si>
    <t xml:space="preserve">Carrera 7 N.33-42 piso 4 </t>
  </si>
  <si>
    <t>administracion@soportelogico.com.co</t>
  </si>
  <si>
    <t xml:space="preserve">BANCO DE OCCIDENTE </t>
  </si>
  <si>
    <t>CPSAG-223-2024</t>
  </si>
  <si>
    <t>CO1.PCCNTR.6252179</t>
  </si>
  <si>
    <t xml:space="preserve">SILVIA MARGARITA QUIROGA GONZALEZ </t>
  </si>
  <si>
    <t>PRESTACIÓN DE SERVICIOS DE APOYO A LA GESTIÓN EN LA EJECUCIÓN DE ACTIVIDADES RELACIONADAS CON EL ACCESO A LOS INSTRUMENTOS Y ACCESORIOS DISPUESTOS PARA EL DESARROLLO DE LOS PROGRAMAS DE LA ESCUELA DE FORMACIÓN ARTISTICA Y CULTURAL DEL MUNICIPIO DE CHÍA.</t>
  </si>
  <si>
    <t>2024000927</t>
  </si>
  <si>
    <t>https://community.secop.gov.co/Public/Tendering/OpportunityDetail/Index?noticeUID=CO1.NTC.6029510&amp;isFromPublicArea=True&amp;isModal=False</t>
  </si>
  <si>
    <t>Carrera 4 N.6-57</t>
  </si>
  <si>
    <t>siltatis0520@gmail.com</t>
  </si>
  <si>
    <t>CPSAG-224-2024</t>
  </si>
  <si>
    <t>CO1.PCCNTR.6253073</t>
  </si>
  <si>
    <t xml:space="preserve">FRANKLIN GUZMAN CANO </t>
  </si>
  <si>
    <t>PRESTACIÓN DE SERVICIOS DE APOYO A LA GESTIÓN EN LA EJECUCIÓN DE ACTIVIDADES RELACIONADAS CON EL ACCESO A LOS INSTRUMENTOS Y ACCESORIOS DISPUESTOS PARA EL DESARROLLO DE LOS PROGRAMAS DE LA ESCUELA DE FORMACIÓN ARTISTICA Y CULTURAL DEL MUNICIPIO DE CHÍA</t>
  </si>
  <si>
    <t>2024000928</t>
  </si>
  <si>
    <t>https://community.secop.gov.co/Public/Tendering/OpportunityDetail/Index?noticeUID=CO1.NTC.6029356&amp;isFromPublicArea=True&amp;isModal=False</t>
  </si>
  <si>
    <t>Calle 20 N.10-09 Barrio Bachue</t>
  </si>
  <si>
    <t>franklin.guzman.cano@gmail.com</t>
  </si>
  <si>
    <t>CPSAG-225-2024</t>
  </si>
  <si>
    <t>CO1.PCCNTR.6254188</t>
  </si>
  <si>
    <t>MARLON FELIPE BUSTOS RUIZ</t>
  </si>
  <si>
    <t>PRESTACIÓN DE SERVICIOS TÉCNICOS PARA LA APLICACIÓN DE INSTRUMENTOS ARCHIVISTICOS APROBADOS, E INTERVENCIÓN Y ORGANIZACIÓN DE DOCUMENTOS DE ARCHIVO DE LA ALCALDÍA MUNICIPAL DE CHÍA, DE ACUERDO A LA NORMATIVA ARCHIVISTICA VIGENTE EXPEDIDA POR EL ARCHIVO GENERAL DE LA NACIÓN - AGN.</t>
  </si>
  <si>
    <t xml:space="preserve">TRECE MILLONES SETECIENTOS MIL PESOS </t>
  </si>
  <si>
    <t>2024000929</t>
  </si>
  <si>
    <t>https://community.secop.gov.co/Public/Tendering/OpportunityDetail/Index?noticeUID=CO1.NTC.6031197&amp;isFromPublicArea=True&amp;isModal=False</t>
  </si>
  <si>
    <t xml:space="preserve">*WILLIAM ENRIQUE BOSSA / *LINA ALEXANDRA JAMAICA </t>
  </si>
  <si>
    <t>80.401.061 / 35.479.403</t>
  </si>
  <si>
    <t xml:space="preserve">Calle 13 N.14A-61 Barrio San Luis </t>
  </si>
  <si>
    <t xml:space="preserve">marlonfelipebustosruiz@gmail.com </t>
  </si>
  <si>
    <t>CPSAG-234-2023</t>
  </si>
  <si>
    <t>CO1.PCCNTR.6257061</t>
  </si>
  <si>
    <t xml:space="preserve">ANGIE MORA CUERVO </t>
  </si>
  <si>
    <t>PRESTACIÓN DE SERVICIOS DE APOYO A LA GESTIÓN PARA RECOLECCIÓN, TABULACIÓN Y REPORTE DE DATOS DEL SISTEMA DE INFORMACIÓN TURISTICA</t>
  </si>
  <si>
    <t xml:space="preserve">SIETE MILLONES SEISCIENTOS OCHENTA MIL PESOS </t>
  </si>
  <si>
    <t>2024000942</t>
  </si>
  <si>
    <t>26/04/2024</t>
  </si>
  <si>
    <t>https://community.secop.gov.co/Public/Tendering/OpportunityDetail/Index?noticeUID=CO1.NTC.6034795&amp;isFromPublicArea=True&amp;isModal=False</t>
  </si>
  <si>
    <t xml:space="preserve">DIANA MARIA VARGAS NIÑO </t>
  </si>
  <si>
    <t>Carrera 14F N.7-17 Barrio Ibaro II</t>
  </si>
  <si>
    <t xml:space="preserve">angiemora4@hotmail.com </t>
  </si>
  <si>
    <t>CPSP-236-2024</t>
  </si>
  <si>
    <t>CO1.PCCNTR.6257092</t>
  </si>
  <si>
    <t xml:space="preserve">LAURA HEIDY MENDOZA AGUILAR </t>
  </si>
  <si>
    <t xml:space="preserve">DOCE MILLONES QUINIENTOS MIL PESOS </t>
  </si>
  <si>
    <t>2024000939</t>
  </si>
  <si>
    <t>https://community.secop.gov.co/Public/Tendering/OpportunityDetail/Index?noticeUID=CO1.NTC.6035537&amp;isFromPublicArea=True&amp;isModal=False</t>
  </si>
  <si>
    <t xml:space="preserve">MYRIAM PATRICIA TORRES VASQUEZ </t>
  </si>
  <si>
    <t>Carrera 14A N.18-93 AP 302</t>
  </si>
  <si>
    <t xml:space="preserve">laurah2335@gmail.com </t>
  </si>
  <si>
    <t>CPSAG-237-2024</t>
  </si>
  <si>
    <t>CO1.PCCNTR.6257648</t>
  </si>
  <si>
    <t xml:space="preserve">GABRIELA MEDINA URREGO </t>
  </si>
  <si>
    <t>PRESTACIÓN DE SERVICIOS DE APOYO A LA GESTIÓN PARA REALIZAR ACTIVIDADES DE SENSIBILIZACIÓN Y EDUCACIÓN AMBIENTAL EN EL MUNICIPIO DE CHIA</t>
  </si>
  <si>
    <t xml:space="preserve">SEIS MILLONES QUINIENTOS MIL PESOS </t>
  </si>
  <si>
    <t>2024000943</t>
  </si>
  <si>
    <t>https://community.secop.gov.co/Public/Tendering/OpportunityDetail/Index?noticeUID=CO1.NTC.6035579&amp;isFromPublicArea=True&amp;isModal=False</t>
  </si>
  <si>
    <t xml:space="preserve">Carrera 3 EA Bis Este N.6AA Bis -48 VTE </t>
  </si>
  <si>
    <t>gabriela.medina@esap.edu.co</t>
  </si>
  <si>
    <t>CPSP-232-2024</t>
  </si>
  <si>
    <t>CO1.PCCNTR.6257175</t>
  </si>
  <si>
    <t xml:space="preserve">LINA MARIA SAAVEDRA MEDINA </t>
  </si>
  <si>
    <t>PRESTACIÓN DE SERVICIOS PROFESIONALES PARA APOYAR LA EJECUCIÓN EN LA DIVULGACIÓN DE LOS EVENTOS Y ACTIVIDADES ARTÍSTICAS Y CULTURALES DE LA DIRECCIÓN DE CULTURA DEL MUNICIPIO DE CHÍA.</t>
  </si>
  <si>
    <t>2024000930</t>
  </si>
  <si>
    <t>https://community.secop.gov.co/Public/Tendering/OpportunityDetail/Index?noticeUID=CO1.NTC.6035062&amp;isFromPublicArea=True&amp;isModal=False</t>
  </si>
  <si>
    <t xml:space="preserve">Carrera 1C N.31-53 Mercedes de Calahorra </t>
  </si>
  <si>
    <t>linasame@unisabana.edu.co</t>
  </si>
  <si>
    <t>CPSP-228-2024</t>
  </si>
  <si>
    <t>CO1.PCCNTR.6256986</t>
  </si>
  <si>
    <t xml:space="preserve">JESUS ANTONIO CAMARGO VASQUEZ </t>
  </si>
  <si>
    <t>PRESTACIÓN DE SERVICIOS PROFESIONALES PARA LA REVISIÓN Y AJUSTE DE LA FORMULACIÓN DE POLÍTICA PÚBLICA DE PARTICIPACIÓN CIUDADANA E INCIDENCIA SOCIAL Y LA IMPLEMENTACIÓN DEL PRESUPUESTO PARTICIPATIVO EN EL MUNICIPIO DE CHÍA</t>
  </si>
  <si>
    <t>2024000941</t>
  </si>
  <si>
    <t>https://community.secop.gov.co/Public/Tendering/OpportunityDetail/Index?noticeUID=CO1.NTC.6034662&amp;isFromPublicArea=True&amp;isModal=False</t>
  </si>
  <si>
    <t xml:space="preserve">ADOLFO ANDRES PERICO ROLDAN
// ANA ISABEL CASTELLANOS </t>
  </si>
  <si>
    <t xml:space="preserve">Vereda Fagua Sector La Capilla Finca El Portal casa 4 </t>
  </si>
  <si>
    <t>jesus_a777@yahoo.com</t>
  </si>
  <si>
    <t>0550488407471116</t>
  </si>
  <si>
    <t>CPSP-233-2024</t>
  </si>
  <si>
    <t>CO1.PCCNTR.6257711</t>
  </si>
  <si>
    <t xml:space="preserve">EDISSON HERNAN OCHOA TIBAQUIRA </t>
  </si>
  <si>
    <t>2024000937</t>
  </si>
  <si>
    <t>https://community.secop.gov.co/Public/Tendering/OpportunityDetail/Index?noticeUID=CO1.NTC.6035082&amp;isFromPublicArea=True&amp;isModal=False</t>
  </si>
  <si>
    <t xml:space="preserve">edi_ochoa@hotmail.com </t>
  </si>
  <si>
    <t>CPSAG 235-2024</t>
  </si>
  <si>
    <t>CO1.PCCNTR.6257815</t>
  </si>
  <si>
    <t>YOAN SEBASTIAN GARCIA SARMIENTO</t>
  </si>
  <si>
    <t>PRESTACIÓN DE SERVICIOS TÉCNICOS PARA LA APLICACIÓN DE INSTRUMENTOS ARCHIVISTICOS APROBADOS, E INTERVENCIÓN Y ORGANIZACIÓN DE DOCUMENTOS DE ARCHIVO DE LA ALCALDÍA MUNICIPAL DE CHÍA, DE ACUERDO A LA NORMATIVA ARCHIVISTICA VIGENTE EXPEDIDA POR EL ARCHIVO GENERAL DE LA NACIÓN - AGN</t>
  </si>
  <si>
    <t>2024000938</t>
  </si>
  <si>
    <t>https://community.secop.gov.co/Public/Tendering/OpportunityDetail/Index?noticeUID=CO1.NTC.6035394&amp;isFromPublicArea=True&amp;isModal=False</t>
  </si>
  <si>
    <t xml:space="preserve">Vereda Fagua Sector La Capilla </t>
  </si>
  <si>
    <t>ysgarcia7@misena.edu.co</t>
  </si>
  <si>
    <t>040747032</t>
  </si>
  <si>
    <t>CPSP-231-2024</t>
  </si>
  <si>
    <t>CO1.PCCNTR.6257443</t>
  </si>
  <si>
    <t>MEDIO AMBIENTE</t>
  </si>
  <si>
    <t xml:space="preserve">DORA INES LUENGAS BECERRA </t>
  </si>
  <si>
    <t>PRESTACIÓN DE SERVICIOS PROFESIONALES PARA DAR AVANCE A LOS CUATRO (4) PROGRAMAS DEL PLAN DE GESTION INTEGRAL DE RESIDUOS SOLIDOS PGIRS DEL MUNICIPIO DE CHIA A CARGO DE LA SECRETARIA DE MEDIO AMBIENTE</t>
  </si>
  <si>
    <t>2024000944</t>
  </si>
  <si>
    <t>https://community.secop.gov.co/Public/Tendering/OpportunityDetail/Index?noticeUID=CO1.NTC.6034948&amp;isFromPublicArea=True&amp;isModal=False</t>
  </si>
  <si>
    <t xml:space="preserve">WILMAR ANDRES RODRIGUEZ SANCHEZ </t>
  </si>
  <si>
    <t>FALTA CERRAR EN SECOP
TIENE CARGADO EN ACTA DE TERMINACION INFORME FINAL DE SUPERVISOR</t>
  </si>
  <si>
    <t>Carrera 13 N.4-123</t>
  </si>
  <si>
    <t xml:space="preserve">dilb66@gmail.com </t>
  </si>
  <si>
    <t>0550009600148127</t>
  </si>
  <si>
    <t>CPSP-229-2024</t>
  </si>
  <si>
    <t>CO1.PCCNTR.6259927</t>
  </si>
  <si>
    <t xml:space="preserve">IVONNE MAGALY SANTAMARIA DIAZ </t>
  </si>
  <si>
    <t>2024000945</t>
  </si>
  <si>
    <t>https://community.secop.gov.co/Public/Tendering/OpportunityDetail/Index?noticeUID=CO1.NTC.6037754&amp;isFromPublicArea=True&amp;isModal=False</t>
  </si>
  <si>
    <t xml:space="preserve">ADOLFO ANDRES PERICO ROLDAN // SEFIRA ESTHER VICENTE TORRES </t>
  </si>
  <si>
    <t xml:space="preserve">Carrera 9 Calle 27 Conjunto Luna Nueva </t>
  </si>
  <si>
    <t>holiday102009@hotmail.com</t>
  </si>
  <si>
    <t>0550488426811615</t>
  </si>
  <si>
    <t>CPSP-230-2024</t>
  </si>
  <si>
    <t>CO1.PCCNTR.6260071</t>
  </si>
  <si>
    <t xml:space="preserve">YURY ROSMARY ROMERO ROMERO </t>
  </si>
  <si>
    <t>PRESTACION DE SERVICIOS PROFESIONALES PARA APOYAR LA VIGILANCIA, CONTROL Y SEGUIMIENTO DE LOS EVENTOS DE INTERES EN SALUD PUBLICA DE LA POBLACION MATERNO INFANTIL Y LAS ESTADISTICAS VITALES DE LA POBLACION DEL MUNICIPIO DE CHIA</t>
  </si>
  <si>
    <t xml:space="preserve">DOS (2) MESES Y DIEZ (10) DIAS </t>
  </si>
  <si>
    <t xml:space="preserve">QUINCE MILLONES SEISCIENTOS TREINTA Y TRES MIL TRESCIENTOS TREINTA PESOS </t>
  </si>
  <si>
    <t>2024000940</t>
  </si>
  <si>
    <t>https://community.secop.gov.co/Public/Tendering/OpportunityDetail/Index?noticeUID=CO1.NTC.6038501&amp;isFromPublicArea=True&amp;isModal=False</t>
  </si>
  <si>
    <t>Carrera 4 N.4-38 Conjunto San Nicolas</t>
  </si>
  <si>
    <t xml:space="preserve">yury_r3@hotmail.com </t>
  </si>
  <si>
    <t>CPSAG-240-2024</t>
  </si>
  <si>
    <t>CO1.PCCNTR.6260524</t>
  </si>
  <si>
    <t xml:space="preserve">MARIA FERNANDA CAMPOS LOPEZ </t>
  </si>
  <si>
    <t>PRESTACIÓN DE SERVICIOS DE APOYO A LA GESTIÓN PARA LA ATENCIÓN INTEGRAL DE LOS USUARIOS BENEFICIARIOS DE LOS PROGRAMAS Y SERVICIOS DE LA BIBLIOTECA JOSÉ JOAQUIN CASAS PERTENECIENTE A LA RED DE BIBLIOTECAS PÚBLICAS DEL MUNICIPIO DE CHÍA</t>
  </si>
  <si>
    <t>2024000946</t>
  </si>
  <si>
    <t>https://community.secop.gov.co/Public/Tendering/OpportunityDetail/Index?noticeUID=CO1.NTC.6039012&amp;isFromPublicArea=True&amp;isModal=False</t>
  </si>
  <si>
    <t xml:space="preserve">Calle 10 N.7-92 IN 2 </t>
  </si>
  <si>
    <t>camposlopezmariafernanda@gmail.com</t>
  </si>
  <si>
    <t>CPSP-220-2024</t>
  </si>
  <si>
    <t>CO1.PCCNTR.6261749</t>
  </si>
  <si>
    <t xml:space="preserve">NOHORA LILIA VASQUEZ TORRES </t>
  </si>
  <si>
    <t xml:space="preserve">SESENTA Y OCHO MILLONES DE PESOS </t>
  </si>
  <si>
    <t>2024000956</t>
  </si>
  <si>
    <t>29/04/2024</t>
  </si>
  <si>
    <t>https://community.secop.gov.co/Public/Tendering/ContractNoticePhases/View?PPI=CO1.PPI.31343704&amp;isFromPublicArea=True&amp;isModal=False</t>
  </si>
  <si>
    <t xml:space="preserve">Vereda Bojaca Sector Paraiso Finca San Leonardo </t>
  </si>
  <si>
    <t xml:space="preserve">BANCO POPULAR </t>
  </si>
  <si>
    <t>CPSAG-241-2024</t>
  </si>
  <si>
    <t>CO1.PCCNTR.6261357</t>
  </si>
  <si>
    <t xml:space="preserve">FABIOLA FUENTES RIVERA </t>
  </si>
  <si>
    <t>PRESTACIÓN DE SERVICIOS DE APOYO A LA GESTIÓN PARA LA ATENCIÓN DE LOS USUARIOS BENEFICIARIOS DE LOS PROGRAMAS Y SERVICIOS DE LA BIBLIOTECA HOQABIGA E ITINERANTE PERTENECIENTE A LA RED DE BIBLIOTECAS PUBLICAS DEL MUNICIPIO DE CHÍA.</t>
  </si>
  <si>
    <t>2024000958</t>
  </si>
  <si>
    <t>https://community.secop.gov.co/Public/Tendering/OpportunityDetail/Index?noticeUID=CO1.NTC.6040023&amp;isFromPublicArea=True&amp;isModal=False</t>
  </si>
  <si>
    <t>ANA MARIA HERNANDEZ</t>
  </si>
  <si>
    <t>Calle 7 N.10-80 P2</t>
  </si>
  <si>
    <t>fabiolafuentesr@hotmail.com</t>
  </si>
  <si>
    <t>CPSP-238-2024</t>
  </si>
  <si>
    <t>CO1.PCCNTR.6262360</t>
  </si>
  <si>
    <t xml:space="preserve">MIGUEL ANGEL RODRIGUEZ CANASTO </t>
  </si>
  <si>
    <t>PRESTACIÓN DE SERVICIOS PROFESIONALES PARA APOYAR A LA SECRETARÍA PARA EL DESARROLLO ECONÓMICO EN LA REALIZACIÓN DE ASISTENCIA TÉCNICA A EXPLOTACIONES PECUARIAS EN EL TERRITORIO MUNICIPAL.</t>
  </si>
  <si>
    <t xml:space="preserve">VEINTIUN MILLONES DE PESOS </t>
  </si>
  <si>
    <t>2024000959</t>
  </si>
  <si>
    <t>https://community.secop.gov.co/Public/Tendering/OpportunityDetail/Index?noticeUID=CO1.NTC.6040772&amp;isFromPublicArea=True&amp;isModal=False</t>
  </si>
  <si>
    <t>ANDRÉS CAMILO GAMBOA JIMENEZ</t>
  </si>
  <si>
    <t>Calle 76A N.92-24 APTO 501</t>
  </si>
  <si>
    <t>provinagromr@gmail.com</t>
  </si>
  <si>
    <t>CPSAG-245-2024</t>
  </si>
  <si>
    <t>CO1.PCCNTR.6263024</t>
  </si>
  <si>
    <t xml:space="preserve">ADRIANA CAROLINA ANGEL AREVALO </t>
  </si>
  <si>
    <t>PRESTACIÓN DE SERVICIOS DE APOYO A LA GESTIÓN EN LAS ACTIVIDADES PROPIAS DE LA DIRECCIÓN DE FUNCIÓN PÚBLICA</t>
  </si>
  <si>
    <t>OCHO (8) MESES</t>
  </si>
  <si>
    <t xml:space="preserve">VEINTIOCHO MILLONES DE PESOS </t>
  </si>
  <si>
    <t>2024000968</t>
  </si>
  <si>
    <t>https://community.secop.gov.co/Public/Tendering/OpportunityDetail/Index?noticeUID=CO1.NTC.6042012&amp;isFromPublicArea=True&amp;isModal=False</t>
  </si>
  <si>
    <t xml:space="preserve">Calle 21 N.17-16 Vereda Bojaca Av Chilacos </t>
  </si>
  <si>
    <t>nanis_angel@hotmail.com</t>
  </si>
  <si>
    <t>0550488403922336</t>
  </si>
  <si>
    <t>CPSAG-243-2024</t>
  </si>
  <si>
    <t>CO1.PCCNTR.6263046</t>
  </si>
  <si>
    <t>FERNANDA MILENA MACHADO ACOSTA</t>
  </si>
  <si>
    <t>PRESTACIÓN DE SERVICIOS DE APOYO A LA GESTIÓN PARA EL PROCESAMIENTO TÉCNICO DE LAS COLECCIONES BIBLIOGRÁFICAS DE LA RED DE BIBLIOTECAS PUBLICAS DEL MUNICIPIO DE CHÍA</t>
  </si>
  <si>
    <t xml:space="preserve">DIEZ MILLONES NOVECIENTOS TREINTA Y CINCO MIL PESOS </t>
  </si>
  <si>
    <t>2024000960</t>
  </si>
  <si>
    <t>https://community.secop.gov.co/Public/Tendering/OpportunityDetail/Index?noticeUID=CO1.NTC.6042063&amp;isFromPublicArea=True&amp;isModal=False</t>
  </si>
  <si>
    <t>Carrera 14F N.7-29</t>
  </si>
  <si>
    <t xml:space="preserve">mimacada@gmail.com </t>
  </si>
  <si>
    <t>CPSAG-244-2024</t>
  </si>
  <si>
    <t>CO1.PCCNTR.6263751</t>
  </si>
  <si>
    <t>JUAN JOSE RICARDO CHAVEZ</t>
  </si>
  <si>
    <t>PRESTACIÓN DE SERVICIOS DE APOYO A LA GESTIÓN EN EL PROCESO DE CARGUE, CONSOLIDACIÓN Y SEGUIMIENTO EN LOS SISTEMAS DE INFORMACIÓN DE SALUD PÚBLICA: VIGILANCIA NUTRICIONAL, EPIDEMIOLÓGICA Y EXPOSICIONES RABICAS (MANGO Y SIVIGILA), CON EL FIN DE FORTALECER LAS ACCIONES DE LA AUTORIDAD SANITARIA DEL MUNICIPIO.</t>
  </si>
  <si>
    <t xml:space="preserve">DOCE MILLONES TRESCIENTOS MIL PESOS </t>
  </si>
  <si>
    <t>2024000961</t>
  </si>
  <si>
    <t xml:space="preserve">COLJUEGOS </t>
  </si>
  <si>
    <t>https://community.secop.gov.co/Public/Tendering/OpportunityDetail/Index?noticeUID=CO1.NTC.6043002&amp;isFromPublicArea=True&amp;isModal=False</t>
  </si>
  <si>
    <t>Carrera 14 N.9A-23</t>
  </si>
  <si>
    <t>juanricardochavez@hotmail.com</t>
  </si>
  <si>
    <t>0032226540</t>
  </si>
  <si>
    <t>CPSP-247-2024</t>
  </si>
  <si>
    <t>CO1.PCCNTR.6264012</t>
  </si>
  <si>
    <t xml:space="preserve">ANGELA MARCELA PULIDO QUINTERO </t>
  </si>
  <si>
    <t xml:space="preserve">NATALY GONZALEZ </t>
  </si>
  <si>
    <t>PRESTACIÓN DE SERVICIOS PROFESIONALES PARA APOYAR Y ACOMPAÑAR EL SEGUIMIENTO INTERNO Y VERIFICACIÓN DE LOS PROCESOS DEL SISTEMA DE GESTIÓN DE CALIDAD DE LA ALCALDIA MUNICIPAL DE CHIA</t>
  </si>
  <si>
    <t xml:space="preserve">CINCUENTA Y SEIS MILLONES DE PESOS </t>
  </si>
  <si>
    <t>2024000970</t>
  </si>
  <si>
    <t>https://community.secop.gov.co/Public/Tendering/OpportunityDetail/Index?noticeUID=CO1.NTC.6043013&amp;isFromPublicArea=True&amp;isModal=False</t>
  </si>
  <si>
    <t>Carrera 4 N.14-40</t>
  </si>
  <si>
    <t>marcelapulidoq_2016@outlook.es</t>
  </si>
  <si>
    <t>CPSP-246-2024</t>
  </si>
  <si>
    <t>CO1.PCCNTR.6263423</t>
  </si>
  <si>
    <t xml:space="preserve">SANCHEZ ACERO &amp; ASOCIADOS SAS </t>
  </si>
  <si>
    <t>PRESTACIÓN DE SERVICIOS PROFESIONALES PARA APOYAR LOS DIFERENTES ASPECTOS RELACIONADOS CON EL TALENTO HUMANO Y EL PROCESO DE ORGANIZACIONES SINDICALES, DEL MUNICIPIO DE CHÍA.</t>
  </si>
  <si>
    <t xml:space="preserve">SIETE (7) MESES </t>
  </si>
  <si>
    <t xml:space="preserve">CIENTO SETENTA Y CINCO MILLONES DE PESOS </t>
  </si>
  <si>
    <t>2024000969</t>
  </si>
  <si>
    <t>https://community.secop.gov.co/Public/Tendering/OpportunityDetail/Index?noticeUID=CO1.NTC.6041897&amp;isFromPublicArea=True&amp;isModal=False</t>
  </si>
  <si>
    <t>25-46-101034088</t>
  </si>
  <si>
    <t>CO1.WRT.14233463</t>
  </si>
  <si>
    <t>Carrera 11 N.11-59 oficina 22</t>
  </si>
  <si>
    <t>diegosanch14@hotmail.com</t>
  </si>
  <si>
    <t>CPSP-239-2024</t>
  </si>
  <si>
    <t>CO1.PCCNTR.6261946</t>
  </si>
  <si>
    <t xml:space="preserve">JULLY DEL PILAR REYES TOVAR </t>
  </si>
  <si>
    <t>PRESTACIÓN DE SERVICIOS PROFESIONALES PARA BRINDAR APOYO EN EL REPORTE DE INFORMACIÓN EN LA PLATAFORMA SUI</t>
  </si>
  <si>
    <t>2024000966</t>
  </si>
  <si>
    <t>https://community.secop.gov.co/Public/Tendering/OpportunityDetail/Index?noticeUID=CO1.NTC.6040633&amp;isFromPublicArea=True&amp;isModal=False</t>
  </si>
  <si>
    <t xml:space="preserve">Vereda Cerca de Piedra los lavaderos casa134, entrada 2 </t>
  </si>
  <si>
    <t xml:space="preserve">jully.reyes@gmail.com </t>
  </si>
  <si>
    <t>CPSAG-242-2024</t>
  </si>
  <si>
    <t>CO1.PCCNTR.6264009</t>
  </si>
  <si>
    <t xml:space="preserve">MARLEN DIAZ SARMIENTO </t>
  </si>
  <si>
    <t>PRESTACIÓN DE SERVICIOS DE APOYO A LA GESTIÓN PARA LA EJECUCIÓN DE ACTIVIDADES ADMINISTRATIVAS, VERIFICACIÓN DE PÓLIZAS Y DEMÁS ASUNTOS RELACIONADOS CON LA GESTIÓN CONTRACTUAL DEL MUNICIPIO DE CHÍA</t>
  </si>
  <si>
    <t xml:space="preserve">OCHO (8) MESES Y TRES (3) DIAS </t>
  </si>
  <si>
    <t xml:space="preserve">TREINTA Y DOS MILLONES CUATROCIENTOS MIL PESOS </t>
  </si>
  <si>
    <t>https://community.secop.gov.co/Public/Tendering/OpportunityDetail/Index?noticeUID=CO1.NTC.6042897&amp;isFromPublicArea=True&amp;isModal=False</t>
  </si>
  <si>
    <t xml:space="preserve">Carrera 5 Este N.11-83 </t>
  </si>
  <si>
    <t xml:space="preserve">marlendiazs@gmail.com </t>
  </si>
  <si>
    <t>CPSAG-196-2024</t>
  </si>
  <si>
    <t>CO1.PCCNTR.6263567</t>
  </si>
  <si>
    <t xml:space="preserve">ROSA MARIA LIMAS RODRIGUEZ </t>
  </si>
  <si>
    <t>PRESTACIÓN DE SERVICIOS DE APOYO A LA GESTIÓN PARA LA PROMOCIÓN Y FORTALECIMIENTO DE LA PARTICIPACIÓN CIUDADANA CON RESIDENTES DE PROPIEDAD HORIZONTAL EN EL MUNICIPIO DE CHÍA</t>
  </si>
  <si>
    <t>2024000978</t>
  </si>
  <si>
    <t>30/04/2024</t>
  </si>
  <si>
    <t>https://community.secop.gov.co/Public/Tendering/OpportunityDetail/Index?noticeUID=CO1.NTC.6042585&amp;isFromPublicArea=True&amp;isModal=False</t>
  </si>
  <si>
    <t>Carrera 12A N.5C-41_x000D_</t>
  </si>
  <si>
    <t>roussilin.25@gmail.com</t>
  </si>
  <si>
    <t>CPS-248-2024</t>
  </si>
  <si>
    <t>CO1.PCCNTR.6268504</t>
  </si>
  <si>
    <t xml:space="preserve">SOLUCIONES EMPRESARIALES Y DE GOBIERNO SAS - SEYGOB SAS </t>
  </si>
  <si>
    <t>PRESTAR LOS SERVICIOS DE SOPORTE TÉCNICO PARA LA ACTUALIZACIÓN, MANTENIMIENTO Y CAPACITACIÓN DEL SOTFWARE ERP HASNET, DENTRO DEL PROCESO DE GESTIÓN DE LA SECRETARIA DE EDUCACIÓN PARA EL MEJORAMIENTO DE LAS INSTITUCIONES EDUCATIVAS DE LAS (IEO) DEL MUNICIPIO DE CHÍA</t>
  </si>
  <si>
    <t xml:space="preserve">CINCUENTA Y CINCO MILLONES NOVECIENTOS TREINTA Y CINCO MIL CIENTO SETENTA Y CINCO PESOS </t>
  </si>
  <si>
    <t>2024000974</t>
  </si>
  <si>
    <t>https://community.secop.gov.co/Public/Tendering/OpportunityDetail/Index?noticeUID=CO1.NTC.6047691&amp;isFromPublicArea=True&amp;isModal=False</t>
  </si>
  <si>
    <t>EDWIN FERNANDO LEON</t>
  </si>
  <si>
    <t>21-46-101091591</t>
  </si>
  <si>
    <t>CO1.WRT.14244388</t>
  </si>
  <si>
    <t>Calle 71C N.91-29</t>
  </si>
  <si>
    <t>soporte@seygob.com</t>
  </si>
  <si>
    <t>MC 009 DE 2024</t>
  </si>
  <si>
    <t>CO1.PCCNTR.6263465</t>
  </si>
  <si>
    <t xml:space="preserve">CONSULTORES INCREA INGENIERIA SAS </t>
  </si>
  <si>
    <t>ADQUISICIÓN Y MANTENIMIENTO, PREVENTIVO Y CORRECTIVO DE LA TOTALIDAD DE LAS BICICLETAS QUE FORMAN PARTE DEL SISTEMA PÚBLICO DE USO DE LA BICICLETA, PARA GARANTIZAR LA SEGURIDAD VIAL DE LOS USUARIOS</t>
  </si>
  <si>
    <t xml:space="preserve">CINCUENTA Y OCHO MILLONES DE PESOS </t>
  </si>
  <si>
    <t>2024000975</t>
  </si>
  <si>
    <t>https://community.secop.gov.co/Public/Tendering/OpportunityDetail/Index?noticeUID=CO1.NTC.5984932&amp;isFromPublicArea=True&amp;isModal=False</t>
  </si>
  <si>
    <t>YAMID FERNEY GAMA ESPINOZA</t>
  </si>
  <si>
    <t>21-44-101440088</t>
  </si>
  <si>
    <t>CO1.WRT.14236711</t>
  </si>
  <si>
    <t>Carrera 6A N.20-131</t>
  </si>
  <si>
    <t>increaconsultores.sas@gmail.com</t>
  </si>
  <si>
    <t>CPSAG-226-2024</t>
  </si>
  <si>
    <t>CO1.PCCNTR.6270504</t>
  </si>
  <si>
    <t xml:space="preserve">ANITA PULIDO RODRIGUEZ </t>
  </si>
  <si>
    <t>PRESTACIÓN DE SERVICIOS DE APOYO A LA GESTIÓN, PARA EL DESARROLLO FORMATIVO EN LA IMPLEMENTACIÓN Y USO DE HERRAMIENTAS TECNOLÓGICAS, QUE PERMITAN DISMINUIR BARRERAS DE ACCESO A LA PARTICIPACIÓN POR PARTE DE LOS CIUDADANOS DEL MUNICIPIO DE CHÍA.</t>
  </si>
  <si>
    <t>2024000976</t>
  </si>
  <si>
    <t>https://community.secop.gov.co/Public/Tendering/OpportunityDetail/Index?noticeUID=CO1.NTC.6050517&amp;isFromPublicArea=True&amp;isModal=False</t>
  </si>
  <si>
    <t>ADOLFO ANDRES PERICO ROLDAN</t>
  </si>
  <si>
    <t xml:space="preserve">Carrera 11 N.23-70 Casa 2 Sector Bochica </t>
  </si>
  <si>
    <t xml:space="preserve">anitapulidorodriguez@gmail.com </t>
  </si>
  <si>
    <t>0550477300075637</t>
  </si>
  <si>
    <t>CPSP-249-2024</t>
  </si>
  <si>
    <t>CO1.PCCNTR.6270701</t>
  </si>
  <si>
    <t>JENNIFER TATIANA AMAYA MOLANO</t>
  </si>
  <si>
    <t>PRESTACIÓN DE SERVICIOS PROFESIONALES PARA DESARROLLAR Y EJECUTAR LAS ACTIVIDADES JURÍDICAS ASOCIADAS AL PROCESO DE GESTIÓN EN CONTRATACIÓN DEL MUNICIPIO DE CHÍA.</t>
  </si>
  <si>
    <t xml:space="preserve">OCHO (8) MESES Y DOS (2) DIAS </t>
  </si>
  <si>
    <t xml:space="preserve">CINCUENTA Y UN MILLONES SEISCIENTOS NOVENTA Y NUEVE MIL NOVECIENTOS NOVENTA Y TRES PESOS </t>
  </si>
  <si>
    <t>2024000977</t>
  </si>
  <si>
    <t>https://community.secop.gov.co/Public/Tendering/OpportunityDetail/Index?noticeUID=CO1.NTC.6050392&amp;isFromPublicArea=True&amp;isModal=False</t>
  </si>
  <si>
    <t>Carrera 2 E N.31-25</t>
  </si>
  <si>
    <t>jennifer.amaya.m@gmail.com</t>
  </si>
  <si>
    <t>016075558</t>
  </si>
  <si>
    <t>CPSP-250-2024</t>
  </si>
  <si>
    <t>CO1.PCCNTR.6270860</t>
  </si>
  <si>
    <t xml:space="preserve">CAMILO ANDRES TORRES PORTILLA </t>
  </si>
  <si>
    <t>PRESTACIÓN DE SERVICIOS PROFESIONALES COMO ABOGADO PARA MEJORAR LA GESTIÓN Y ATENCIÓN DE LAS COMISARÍAS DE FAMILIA EN EL MUNICIPIO DE CHÍA</t>
  </si>
  <si>
    <t xml:space="preserve">ONCE MILLONES DE PESOS </t>
  </si>
  <si>
    <t>2024000979</t>
  </si>
  <si>
    <t>https://community.secop.gov.co/Public/Tendering/OpportunityDetail/Index?noticeUID=CO1.NTC.6051329&amp;isFromPublicArea=True&amp;isModal=False</t>
  </si>
  <si>
    <t>JUAN CARLOS MORALES BERNAL 
// JORGE ALEXANDER GUTIERREZ GUILLEN
// SANDRA ESTHER GOMEZ GONZALEZ</t>
  </si>
  <si>
    <t>80.148.798
// 1.073.154.898
// 52.057.541</t>
  </si>
  <si>
    <t>Calle 7 N7-54 CA 1</t>
  </si>
  <si>
    <t>andcatopo@gmail.com</t>
  </si>
  <si>
    <t>CPSP-254-2024</t>
  </si>
  <si>
    <t>CO1.PCCNTR.6275422</t>
  </si>
  <si>
    <t xml:space="preserve">CAMILO ANDRES SANCHEZ SARMIENTO </t>
  </si>
  <si>
    <t>2024000986</t>
  </si>
  <si>
    <t>02/05/2024</t>
  </si>
  <si>
    <t>https://community.secop.gov.co/Public/Tendering/OpportunityDetail/Index?noticeUID=CO1.NTC.6057215&amp;isFromPublicArea=True&amp;isModal=False</t>
  </si>
  <si>
    <t xml:space="preserve">Vereda Fonqueta ía a la Carlina CA 41 IN 1 </t>
  </si>
  <si>
    <t>0550488430565660</t>
  </si>
  <si>
    <t>OK SIN EGRESO</t>
  </si>
  <si>
    <t>CPSAG-253-2024</t>
  </si>
  <si>
    <t>CO1.PCCNTR.6275894</t>
  </si>
  <si>
    <t xml:space="preserve">LOUIS SNEIDER MONTAÑEZ TAPIAS </t>
  </si>
  <si>
    <t>2024000992</t>
  </si>
  <si>
    <t>https://community.secop.gov.co/Public/Tendering/OpportunityDetail/Index?noticeUID=CO1.NTC.6057665&amp;isFromPublicArea=True&amp;isModal=False</t>
  </si>
  <si>
    <t xml:space="preserve">SEFIRA ESTHER VICENTE TORRES
// ANA ISABEL CASTELLANOS </t>
  </si>
  <si>
    <t xml:space="preserve">Vereda Fonqueta sector La Carlina </t>
  </si>
  <si>
    <t>lsneider03@gmail.com</t>
  </si>
  <si>
    <t>CPSP-255-2024</t>
  </si>
  <si>
    <t>CO1.PCCNTR.6276514</t>
  </si>
  <si>
    <t xml:space="preserve">LORENA YANET ARIZA PIÑEREZ </t>
  </si>
  <si>
    <t>PRESTAR SERVICIOS PROFESIONALES EN LA REPRESENTACIÓN JUDICIAL Y EXTRAJUDICIAL DEL MUNICIPIO DE CHÍA QUE SE DERIVEN DE LAS ACCIONES ANTE LA JURISDICCIÓN DE LO CONTENCIOSO ADMINISTRATIVO, ORDINARIA Y CONSTITUCIONAL QUE SE ADELANTEN CUANDO EL MUNICIPIO DE CHIA SEA PARTE EN CALIDAD DE DEMANDANTE, DEMANDADO O TERCERO CON INTERÉS DIRECTO EN LAS RESUELTAS DE LOS PROCESOS, COMO TAMBIÉN REPRESENTAR AL MUNICIPIO ANTE LAS ENTIDADES ADMINISTRATIVAS y JUDICIALES DEL ESTADO</t>
  </si>
  <si>
    <t xml:space="preserve">SIETE (7) MESES Y QUINCE (15) DIAS </t>
  </si>
  <si>
    <t xml:space="preserve">SESENTA MILLONES DE PESOS </t>
  </si>
  <si>
    <t>2024000987</t>
  </si>
  <si>
    <t>https://community.secop.gov.co/Public/Tendering/OpportunityDetail/Index?noticeUID=CO1.NTC.6058242&amp;isFromPublicArea=True&amp;isModal=False</t>
  </si>
  <si>
    <t xml:space="preserve">Av. El Libertador Altos de Toledo Casa 2 Vereda Cetime </t>
  </si>
  <si>
    <t>0550001900121508</t>
  </si>
  <si>
    <t>CPSAG-256-2024</t>
  </si>
  <si>
    <t>CO1.PCCNTR.6276911</t>
  </si>
  <si>
    <t xml:space="preserve">KAREN ANDREA MANZANO </t>
  </si>
  <si>
    <t>PRESTACIÓN DE SERVICIOS DE APOYO A LA GESTIÓN PARA LA REALIZACIÓN DE ACTIVIDADES DE SOPORTE ADMINISTRATIVO EN LA DIRECCIÓN DE ACCIÓN SOCIAL DEL MUNICIPIO DE CHÍA.</t>
  </si>
  <si>
    <t xml:space="preserve">VEINTIDOS MILLONES QUINIENTOS MIL PESOS </t>
  </si>
  <si>
    <t>2024000988</t>
  </si>
  <si>
    <t>https://community.secop.gov.co/Public/Tendering/OpportunityDetail/Index?noticeUID=CO1.NTC.6058553&amp;isFromPublicArea=True&amp;isModal=False</t>
  </si>
  <si>
    <t>CLAUDIA PATRICIA BERNAL BARRERA</t>
  </si>
  <si>
    <t xml:space="preserve">Calle 14 N.13-82 </t>
  </si>
  <si>
    <t xml:space="preserve">karito515@hotmail.es </t>
  </si>
  <si>
    <t>CPSAG-257-2024</t>
  </si>
  <si>
    <t>CO1.PCCNTR.6276924</t>
  </si>
  <si>
    <t xml:space="preserve">YESID ALEJANDRO PACHON TOVAR </t>
  </si>
  <si>
    <t>PRESTACIÓN DE SERVICIOS DE APOYO A LA GESTIÓN PARA LA EJECUCIÓN Y APOYO DE LOS PROCESOS DE PARTICIPACIÓN JUVENIL A CARGO DE LA DIRECCION DE CIUDADANÍA JUVENIL DEL MUNICIPIO DE CHÍA.</t>
  </si>
  <si>
    <t>2024000989</t>
  </si>
  <si>
    <t>https://community.secop.gov.co/Public/Tendering/OpportunityDetail/Index?noticeUID=CO1.NTC.6058820&amp;isFromPublicArea=True&amp;isModal=False</t>
  </si>
  <si>
    <t xml:space="preserve">CLAUDIA PATRICIA BERNAL BARRERA // LYDA JANNETH PASTRANA SAAVEDRA </t>
  </si>
  <si>
    <t>35.196.208 
// 53.038.196</t>
  </si>
  <si>
    <t xml:space="preserve">Carrera 9C N.13A-07 </t>
  </si>
  <si>
    <t>yapt19@hotmail.com</t>
  </si>
  <si>
    <t>CPSP-260-2024</t>
  </si>
  <si>
    <t>CO1.PCCNTR.6276953</t>
  </si>
  <si>
    <t xml:space="preserve">WILSON FERNANDO COLMENARES VELASQUEZ </t>
  </si>
  <si>
    <t>PRESTACIÓN DE SERVICIOS PROFESIONALES, PARA APOYAR USUARIOS EN LA APLICACIÓN DE BUENAS PRÁCTICAS PECUARIAS EN ESPECIES MAYORES Y MENORES ORIENTADAS A LA PRODUCCIÓN</t>
  </si>
  <si>
    <t xml:space="preserve">TRECE MILLONES TRESCIENTOS OCHENTA MIL PESOS </t>
  </si>
  <si>
    <t>2024000991</t>
  </si>
  <si>
    <t>https://community.secop.gov.co/Public/Tendering/OpportunityDetail/Index?noticeUID=CO1.NTC.6058961&amp;isFromPublicArea=True&amp;isModal=False</t>
  </si>
  <si>
    <t>JONNY FERNANDO SANCHEZ ALDANA</t>
  </si>
  <si>
    <t>Calle 25 N.1E-60</t>
  </si>
  <si>
    <t>colmenaresmvz@gmail.com</t>
  </si>
  <si>
    <t>CPSAG-259-2024</t>
  </si>
  <si>
    <t>CO1.PCCNTR.6277302</t>
  </si>
  <si>
    <t xml:space="preserve">YULI ESTHER LESMES CABALLERO </t>
  </si>
  <si>
    <t>PRESTACIÓN DE SERVICIOS DE APOYO A LA GESTIÓN PARA LA ATENCIÓN INTEGRAL DE LOS USUARIOS BENEFICIARIOS DE LOS PROGRAMAS Y SERVICIOS DE LA BIBLIOTECA BOJACÁ PERTENECIENTE A LA RED DE BIBLIOTECAS PUBLICAS DEL MUNICIPIO DE CHÍA</t>
  </si>
  <si>
    <t xml:space="preserve">SEIS MILLONES DE PESOS </t>
  </si>
  <si>
    <t>2024000990</t>
  </si>
  <si>
    <t>https://community.secop.gov.co/Public/Tendering/OpportunityDetail/Index?noticeUID=CO1.NTC.6058797&amp;isFromPublicArea=True&amp;isModal=False</t>
  </si>
  <si>
    <t>Carrera 14D N.5C-26 Ibaro I</t>
  </si>
  <si>
    <t>les30yuli@hotmail.com</t>
  </si>
  <si>
    <t>0550451700086148</t>
  </si>
  <si>
    <t>CPSAG-258-2024</t>
  </si>
  <si>
    <t>CO1.PCCNTR.6276686</t>
  </si>
  <si>
    <t xml:space="preserve">NUBIA MOLINA MARTINEZ </t>
  </si>
  <si>
    <t xml:space="preserve">PRESTACIÓN DE SERVICIOS DE APOYO A LA GESTIÓN EN LA ORIENTACIÓN ACADÉMICA Y ATENCIÓN INTEGRAL DE LOS USUARIOS BENEFICIARIOS DE LOS PROGRAMAS Y SERVICIOS DE LA BIBLIOTECA MERCEDES DE CALAHORRA PERTENECIENTE A LA RED DE BIBLIOTECAS PUBLICAS DEL MUNICIPIO DE CHÍA.	 </t>
  </si>
  <si>
    <t xml:space="preserve">SEIS MILLONES DOSCIENTOS MIL PESOS </t>
  </si>
  <si>
    <t>2024000985</t>
  </si>
  <si>
    <t>https://community.secop.gov.co/Public/Tendering/OpportunityDetail/Index?noticeUID=CO1.NTC.6058679&amp;isFromPublicArea=True&amp;isModal=False</t>
  </si>
  <si>
    <t>CPSAG-261-2024</t>
  </si>
  <si>
    <t>CO1.PCCNTR.6282104</t>
  </si>
  <si>
    <t xml:space="preserve">CAROLINA VALDERRAMA SANCHEZ </t>
  </si>
  <si>
    <t>PRESTACIÓN DE SERVICIOS COMO TECNICO PROFESIONAL PARA APOYAR LA DIVULGACIÓN Y PROMOCIÓN DE LOS PROGRAMAS DE CALIDAD, COBERTURA, Y FORTALECIMIENTO DE LA EDUCACIÓN INICIAL, PRESCOLAR, BÁSICA Y MEDIA, DE LAS 12 INSTITUCIONES EDUCATIVAS OFICIALES (IEO) DEL MUNICIPIO DE CHIA</t>
  </si>
  <si>
    <t xml:space="preserve">TRECE MILLONES DOSCIENTOS MIL PESOS </t>
  </si>
  <si>
    <t>2024001019</t>
  </si>
  <si>
    <t>03/05/2024</t>
  </si>
  <si>
    <t>https://community.secop.gov.co/Public/Tendering/OpportunityDetail/Index?noticeUID=CO1.NTC.6064842&amp;isFromPublicArea=True&amp;isModal=False</t>
  </si>
  <si>
    <t xml:space="preserve">MARIA PATRICIA ORTIZ BENAVIDES </t>
  </si>
  <si>
    <t>Calle 13 N.8-51</t>
  </si>
  <si>
    <t>carolvalderramafoto@gmail.com</t>
  </si>
  <si>
    <t>0550488420961044</t>
  </si>
  <si>
    <t>CPSAG 265-2024</t>
  </si>
  <si>
    <t>CO1.PCCNTR.6282789</t>
  </si>
  <si>
    <t xml:space="preserve">GERMAN DE JESÚS SANCHEZ DIAZ </t>
  </si>
  <si>
    <t>PRESTACIÓN DE SERVICIOS DE APOYO A LA GESTIÓN PARA EL DESARROLLO DE TALLERES Y LA ATENCIÓN INTEGRAL DE LOS USUARIOS BENEFICIARIOS DE LOS PROGRAMAS Y SERVICIOS DE LA BIBLIOTECA YERBABUENA PERTENECIENTE A LA RED DE BIBLIOTECAS PUBLICAS DEL MUNICIPIO DE CHÍA</t>
  </si>
  <si>
    <t xml:space="preserve">NUEVE MILLOES CUATROCIENTOS VEINTISEIS MIL PESOS </t>
  </si>
  <si>
    <t>202400120</t>
  </si>
  <si>
    <t>https://community.secop.gov.co/Public/Tendering/OpportunityDetail/Index?noticeUID=CO1.NTC.6066565&amp;isFromPublicArea=True&amp;isModal=False</t>
  </si>
  <si>
    <t>Carrera 12 N.7-24</t>
  </si>
  <si>
    <t xml:space="preserve">germandejesus1955@hotmail.com </t>
  </si>
  <si>
    <t>CPSAG-263-2024</t>
  </si>
  <si>
    <t>CO1.PCCNTR.6283765</t>
  </si>
  <si>
    <t xml:space="preserve">HINGRIT LISSETT CHAPARRO SANABRIA </t>
  </si>
  <si>
    <t>SIETE (7) MESES Y VEINTINUEVE (29) DIAS y en todo caso sin exceder la vigencia fiscal 31 de diciembre de 2024</t>
  </si>
  <si>
    <t xml:space="preserve">TREINTA Y CINCO MILLONES OCHOCIENTOS CINCUENTA MIL PESOS </t>
  </si>
  <si>
    <t>2024001021</t>
  </si>
  <si>
    <t>https://community.secop.gov.co/Public/Tendering/OpportunityDetail/Index?noticeUID=CO1.NTC.6067264&amp;isFromPublicArea=True&amp;isModal=False</t>
  </si>
  <si>
    <t>Carrera 20A N.173A-03 AP 532</t>
  </si>
  <si>
    <t>lissett.sanabria@gmail.com</t>
  </si>
  <si>
    <t>CPSAG-264-2024</t>
  </si>
  <si>
    <t>CO1.PCCNTR.6283874</t>
  </si>
  <si>
    <t xml:space="preserve">JOSE VICENTE GUTIERREZ GARZÓN </t>
  </si>
  <si>
    <t>2024001014</t>
  </si>
  <si>
    <t>https://community.secop.gov.co/Public/Tendering/OpportunityDetail/Index?noticeUID=CO1.NTC.6067578&amp;isFromPublicArea=True&amp;isModal=False</t>
  </si>
  <si>
    <t>Carrera 12 N.18-52</t>
  </si>
  <si>
    <t>cheo9216@hotmail.com</t>
  </si>
  <si>
    <t>0554460331</t>
  </si>
  <si>
    <t>CPSAG-262-2024</t>
  </si>
  <si>
    <t>CO1.PCCNTR.6283885</t>
  </si>
  <si>
    <t xml:space="preserve">GRASSE ALEJANDRA MORA VIGOYA </t>
  </si>
  <si>
    <t>2024001015</t>
  </si>
  <si>
    <t>https://community.secop.gov.co/Public/Tendering/OpportunityDetail/Index?noticeUID=CO1.NTC.6067590&amp;isFromPublicArea=True&amp;isModal=False</t>
  </si>
  <si>
    <t>Calle 12A N.19-52 AP 304</t>
  </si>
  <si>
    <t xml:space="preserve">nosferatus1409@hotmail.com </t>
  </si>
  <si>
    <t>0550488413255719</t>
  </si>
  <si>
    <t>CPSP-267-2024</t>
  </si>
  <si>
    <t>CO1.PCCNTR.6283618</t>
  </si>
  <si>
    <t xml:space="preserve">WILMER FABIAN TRIANA PULGARIN </t>
  </si>
  <si>
    <t>PRESTACIÓN DE SERVICIOS PROFESIONALES ESPECIALIZADOS PARA APOYAR EN EL FORTALECIMIENTO DEL SISTEMA DE INFORMACIÓN PARA EL SEGUIMIENTO DEL PLAN DE DESARROLLO MUNICIPAL Y LAS POLÍTICAS PÚBLICAS, SITESIGO DE LA DIRECCIÓN DE PLANIFICACIÓN DEL DESARROLLO</t>
  </si>
  <si>
    <t xml:space="preserve">VEINTISEIS MILLONES DE PESOS </t>
  </si>
  <si>
    <t>2024001004</t>
  </si>
  <si>
    <t>https://community.secop.gov.co/Public/Tendering/OpportunityDetail/Index?noticeUID=CO1.NTC.6067047&amp;isFromPublicArea=True&amp;isModal=False</t>
  </si>
  <si>
    <t xml:space="preserve">CAROLINA PALMA ORTIZ </t>
  </si>
  <si>
    <t xml:space="preserve">Calle 5 N.14-65 Barrio La Lorena </t>
  </si>
  <si>
    <t>fabiantriana1072@gmail.com</t>
  </si>
  <si>
    <t>0338000200203227</t>
  </si>
  <si>
    <t>CPSP-268-2024</t>
  </si>
  <si>
    <t>CO1.PCCNTR.6283463</t>
  </si>
  <si>
    <t>PRESTAR SERVICIOS PROFESIONALES COMO COMMUNITY MANAGER Y PERIODISTA PARA LA CREACIÓN, GESTIÓN Y ACTUALIZACIÓN DE CONTENIDOS, EN REDES SOCIALES Y FORTALECIMIENTO DE LA COMUNICACIÓN EXTERNA E INTERNA DE LA ALCALDÍA MUNCIPAL DE CHÍA</t>
  </si>
  <si>
    <t xml:space="preserve">SIETE (7) MESES Y VEINTICINCO (25) DIAS </t>
  </si>
  <si>
    <t xml:space="preserve">SESENTA Y SEIS MILLONES QUINIENTOS OCHENTA Y TRES MIL TRESCIENTOS TREINTA Y TRES PESOS </t>
  </si>
  <si>
    <t>2024001017</t>
  </si>
  <si>
    <t>https://community.secop.gov.co/Public/Tendering/OpportunityDetail/Index?noticeUID=CO1.NTC.6067065&amp;isFromPublicArea=True&amp;isModal=False</t>
  </si>
  <si>
    <t xml:space="preserve">GUSTAVO CARVAJAL MILLAN </t>
  </si>
  <si>
    <t>Calle 12 N.2A-97 CA 29</t>
  </si>
  <si>
    <t xml:space="preserve">carlosalberto.nunezh@gmail.com </t>
  </si>
  <si>
    <t>CPSAG-269-2024</t>
  </si>
  <si>
    <t>CO1.PCCNTR.6285535</t>
  </si>
  <si>
    <t xml:space="preserve">NESLY PAOLA JURADO CANTOR </t>
  </si>
  <si>
    <t>PRESTACION DE SERVICIOS PARA APOYAR A LA SECRETARÍA DE EDUCACIÓN DEL MUNICIPIO DE CHÍA EN EL DESARROLLO DE TEMAS QUE HACEN PARTE DEL MACROPROCESO DE GESTIÓN DE TALENTO HUMANO</t>
  </si>
  <si>
    <t xml:space="preserve">TRES (3) MESES Y QUINCE (15) DIS </t>
  </si>
  <si>
    <t xml:space="preserve">CATORCE MILLONES SETECIENTOS MIL PESOS </t>
  </si>
  <si>
    <t>2024001016</t>
  </si>
  <si>
    <t>https://community.secop.gov.co/Public/Tendering/OpportunityDetail/Index?noticeUID=CO1.NTC.6069241&amp;isFromPublicArea=True&amp;isModal=False</t>
  </si>
  <si>
    <t xml:space="preserve">JAHIR AGUILAR FAJARDO 
// GLORIA TAUTA </t>
  </si>
  <si>
    <t>52.060.165
// 53.910.247</t>
  </si>
  <si>
    <t>FALTA CERRAR EN SECOP</t>
  </si>
  <si>
    <t>Calle 14 N.16-13</t>
  </si>
  <si>
    <t xml:space="preserve">kanthorneslly@gmail.com </t>
  </si>
  <si>
    <t>CPSP-270-2024</t>
  </si>
  <si>
    <t>CO1.PCCNTR.6287224</t>
  </si>
  <si>
    <t xml:space="preserve">JAIME SAAVEDRA QUIROGA </t>
  </si>
  <si>
    <t>PRESTACIÓN DE SERVICIOS PROFESIONALES ESPECIALIZADOS PARA APOYAR EL FORTALECIMIENTO ADMINISTRATIVO Y/O TÉCNICO DE LAS ACCIONES QUE DESARROLLA LA SECRETARÍA DE EDUCACIÓN DEL MUNICIPIO DE CHÍA</t>
  </si>
  <si>
    <t>OCHO (8) MESES y en todo caso sin exceder la vigencia fiscal 31 de diciembre de 2024</t>
  </si>
  <si>
    <t>2024001022</t>
  </si>
  <si>
    <t>https://community.secop.gov.co/Public/Tendering/OpportunityDetail/Index?noticeUID=CO1.NTC.6071539&amp;isFromPublicArea=True&amp;isModal=False</t>
  </si>
  <si>
    <t>FALTA TERMINAR Y CERRAR EN SECOP.PAGO 8 EN APROBACION</t>
  </si>
  <si>
    <t xml:space="preserve">Calle 6 N.11-36 Barrio el Rosario </t>
  </si>
  <si>
    <t xml:space="preserve">jasaaved@hotmail.com </t>
  </si>
  <si>
    <t xml:space="preserve">EN APROBACION </t>
  </si>
  <si>
    <t xml:space="preserve">OK
</t>
  </si>
  <si>
    <t>CPSP-252-2024</t>
  </si>
  <si>
    <t>CO1.PCCNTR.6288061</t>
  </si>
  <si>
    <t xml:space="preserve">LEIDY JOHANNA PINILLA SALAMANCA </t>
  </si>
  <si>
    <t>PRESTACIÓN DE SERVICIOS PROFESIONALES PARA EL DESARROLLO FORMATIVO EN LA IMPLEMENTACIÓN Y USO DE HERRAMIENTAS TECNOLÓGICAS, QUE PERMITAN DISMINUIR BARRERAS DE ACCESO A LA PARTICIPACIÓN POR PARTE DE LOS CIUDADANOS DEL MUNICIPIO DE CHÍA</t>
  </si>
  <si>
    <t>2024001028</t>
  </si>
  <si>
    <t>04/05/2024</t>
  </si>
  <si>
    <t>https://community.secop.gov.co/Public/Tendering/OpportunityDetail/Index?noticeUID=CO1.NTC.6073120&amp;isFromPublicArea=True&amp;isModal=False</t>
  </si>
  <si>
    <t xml:space="preserve">Carrera 5 N.14-31 </t>
  </si>
  <si>
    <t>leidy-pinilla17@outlook.com</t>
  </si>
  <si>
    <t>0550488412307073</t>
  </si>
  <si>
    <t>CPSP-271-2024</t>
  </si>
  <si>
    <t>CO1.PCCNTR.6288124</t>
  </si>
  <si>
    <t xml:space="preserve">DAVID ALEJANDRO SANCHEZ BOJACA </t>
  </si>
  <si>
    <t>PRESTACIÓN DE SERVICIOS PROFESIONALES COMO PSICÓLOGO PARA MEJORAR LA ATENCIÓN DE LAS COMISARIAS DE FAMILIA DE CHÍA</t>
  </si>
  <si>
    <t xml:space="preserve">DOS (2) MESES Y QUNCE (15) DIAS </t>
  </si>
  <si>
    <t>2024001024</t>
  </si>
  <si>
    <t>https://community.secop.gov.co/Public/Tendering/OpportunityDetail/Index?noticeUID=CO1.NTC.6072555&amp;isFromPublicArea=True&amp;isModal=False</t>
  </si>
  <si>
    <t>ERIKA MILENA MANTILLA RUBIO 
// LAURA PAOLA CORTES SANCHEZ</t>
  </si>
  <si>
    <t>1.073.511.662
// 1.072.663.965</t>
  </si>
  <si>
    <t>david-9935@hotmail.com</t>
  </si>
  <si>
    <t>CPSAG-276-2024</t>
  </si>
  <si>
    <t>CO1.PCCNTR.6288470</t>
  </si>
  <si>
    <t xml:space="preserve">ESTHER LINARES ROA </t>
  </si>
  <si>
    <t>PRESTACIÓN DE SERVICIOS DE APOYO A LA GESTIÓN PARA BRINDAR ACOMPAÑAMIENTO EN EL DESARROLLO DE LAS ACTIVIDADES OPERATIVAS DE LA DIRECCIÓN DE SERVICIOS ADMINISTRATIVOS DE LA ALCALDIA MUNICIPAL DE CHÍA</t>
  </si>
  <si>
    <t>2024001027</t>
  </si>
  <si>
    <t>https://community.secop.gov.co/Public/Tendering/OpportunityDetail/Index?noticeUID=CO1.NTC.6073773&amp;isFromPublicArea=True&amp;isModal=False</t>
  </si>
  <si>
    <t>Carrera 6 N.8-43 IN 6</t>
  </si>
  <si>
    <t xml:space="preserve">estherlinaresroa@gmail.com </t>
  </si>
  <si>
    <t>0550488422847175</t>
  </si>
  <si>
    <t>EN APROBACION SIN EGRESO</t>
  </si>
  <si>
    <t>CPSAG-272-2024</t>
  </si>
  <si>
    <t>CO1.PCCNTR.6288933</t>
  </si>
  <si>
    <t>GINA CAROLINA SOCHA FAJARDO</t>
  </si>
  <si>
    <t>PRESTACIÓN DE SERVICIOS DE APOYO A LA GESTION PARA LA PROMOCION, FOMENTO Y FORMACIÓN EN PARTICIPACION CIUDADANA EN EL TERRITORIO MUNICIPAL, EN VIRTUD DE LOS GRUPOS POBLACIONALES A LAS DIFERENTES INSTANCIAS Y ESCENARIOS PROMOVIDOS POR LA ALCALDIA</t>
  </si>
  <si>
    <t>2024001025</t>
  </si>
  <si>
    <t>https://community.secop.gov.co/Public/Tendering/OpportunityDetail/Index?noticeUID=CO1.NTC.6073868&amp;isFromPublicArea=True&amp;isModal=False</t>
  </si>
  <si>
    <t xml:space="preserve">ginitha2013@gmail.com </t>
  </si>
  <si>
    <t>CPSAG-278-2024</t>
  </si>
  <si>
    <t>CO1.PCCNTR.6289171</t>
  </si>
  <si>
    <t xml:space="preserve">JUAN CARLOS LOPEZ GARCIA </t>
  </si>
  <si>
    <t>2024001030</t>
  </si>
  <si>
    <t>https://community.secop.gov.co/Public/Tendering/OpportunityDetail/Index?noticeUID=CO1.NTC.6074475&amp;isFromPublicArea=True&amp;isModal=False</t>
  </si>
  <si>
    <t xml:space="preserve">JAHIR EFRAIN CAMACHO SOCHA </t>
  </si>
  <si>
    <t xml:space="preserve">Calle 4 sur La Balsa Sector La Virgen </t>
  </si>
  <si>
    <t xml:space="preserve">juancarloslopezgarcia06@hotmail.com </t>
  </si>
  <si>
    <t>0550488437632232</t>
  </si>
  <si>
    <t>CPSAG-277-2024</t>
  </si>
  <si>
    <t>CO1.PCCNTR.6289417</t>
  </si>
  <si>
    <t xml:space="preserve">MARIA MARGARITA RODRIGUEZ CANASTO </t>
  </si>
  <si>
    <t>2024001026</t>
  </si>
  <si>
    <t>https://community.secop.gov.co/Public/Tendering/OpportunityDetail/Index?noticeUID=CO1.NTC.6074447&amp;isFromPublicArea=True&amp;isModal=False</t>
  </si>
  <si>
    <t xml:space="preserve">Vereda Fonqueta Sector El Espejo </t>
  </si>
  <si>
    <t xml:space="preserve">margaritaroca29@gmail.com </t>
  </si>
  <si>
    <t>CPSP-279-2024</t>
  </si>
  <si>
    <t>CO1.PCCNTR.6289441</t>
  </si>
  <si>
    <t>PRESTAR SERVICIOS PROFESIONALES EN LA REPRESENTACIÓN JUDICIAL Y EXTRAJUDICIAL DEL MUNICIPIO DE CHÍA QUE SE DERIVEN DE LAS ACCIONES PENALES DEL MUNICIPIO , SEA PARTE EN CALIDAD DE DEMANDANTE, DEMANDADO O TERCERO CON INTERÉS DIRECTO EN LAS RESUELTAS DE LOS PROCESOS, COMO TAMBIÉN REPRESENTAR AL MUNICIPIO</t>
  </si>
  <si>
    <t xml:space="preserve">SIETE (7) MESES Y DIECIOCHO (18) DIAS </t>
  </si>
  <si>
    <t xml:space="preserve">CIENTO SESENTA Y SIETE MILLONES DOSCIENTOS MIL PESOS </t>
  </si>
  <si>
    <t>2024001029</t>
  </si>
  <si>
    <t>https://community.secop.gov.co/Public/Tendering/OpportunityDetail/Index?noticeUID=CO1.NTC.6074282&amp;isFromPublicArea=True&amp;isModal=False</t>
  </si>
  <si>
    <t>47-44-1011214787</t>
  </si>
  <si>
    <t xml:space="preserve">SEGUROSDEL ESTADO S.A. </t>
  </si>
  <si>
    <t>CO1.WRT.14278108</t>
  </si>
  <si>
    <t>Carrera 4 N.18-50 Of.904</t>
  </si>
  <si>
    <t>CPSAG- 281-2024</t>
  </si>
  <si>
    <t>CO1.PCCNTR.6289920</t>
  </si>
  <si>
    <t xml:space="preserve">ANA MARIA ARZUAGA CIFUENTES </t>
  </si>
  <si>
    <t>PRESTACIÓN DE SERVICIOS DE APOYO A LA GESTIÓN PARA EL FORTALECIMIENTO DE LAS PRÁCTICAS DE LECTURA, ESCRITURA Y ORALIDAD DIRIGIDO A LA POBLACIÓN ADULTO MAYOR, ASÍ COMO EL DESARROLLO DE TALLERES AMBIENTALES Y EVENTOS LITERARIOS OFRECIDOS POR LA RED DE BIBLIOTECAS PÚBLICAS DEL MUNICIPIO DE CHÍA</t>
  </si>
  <si>
    <t>2024001031</t>
  </si>
  <si>
    <t>https://community.secop.gov.co/Public/Tendering/OpportunityDetail/Index?noticeUID=CO1.NTC.6075260&amp;isFromPublicArea=True&amp;isModal=False</t>
  </si>
  <si>
    <t xml:space="preserve">DIANA MARIA GOMEZ MUÑOZ </t>
  </si>
  <si>
    <t xml:space="preserve">Vereda La Balsa Carrera 2 Calle 3 sur </t>
  </si>
  <si>
    <t xml:space="preserve">pidamosperdon@gmail.com </t>
  </si>
  <si>
    <t>CPSP-284-2024</t>
  </si>
  <si>
    <t>CO1.PCCNTR.6290046</t>
  </si>
  <si>
    <t xml:space="preserve">IVAN FELIPE SANCHEZ CORTES </t>
  </si>
  <si>
    <t>SIETE (7) MESES Y VEINTICINCO (25) DIAS y en todo caso sin exceder la vigencia fiscal 31 de diciembre de 2024</t>
  </si>
  <si>
    <t xml:space="preserve">CUARENTA Y TRES MILLONES OCHENTA Y TRES MIL TRESCIENTOS TREINTA Y TRES PESOS </t>
  </si>
  <si>
    <t>2024001038</t>
  </si>
  <si>
    <t>06/05/2024</t>
  </si>
  <si>
    <t>https://community.secop.gov.co/Public/Tendering/OpportunityDetail/Index?noticeUID=CO1.NTC.6075364&amp;isFromPublicArea=True&amp;isModal=False</t>
  </si>
  <si>
    <t xml:space="preserve">SANDRA INES QUITORA CAMPOS </t>
  </si>
  <si>
    <t>Calle 4 N.10-24 AP 301</t>
  </si>
  <si>
    <t xml:space="preserve">felipe.cors@hotmail.com </t>
  </si>
  <si>
    <t>CPSP-285-2024</t>
  </si>
  <si>
    <t>CO1.PCCNTR.6290082</t>
  </si>
  <si>
    <t xml:space="preserve">EDUARDO RAMIREZ BARRIOS </t>
  </si>
  <si>
    <t>PRESTAR SERVICIOS PROFESIONALES PARA LA PROMOCIÓN, PROTECCIÓN Y GARANTÍA DEL DERECHO A LA PARTICIPACIÓN EN LOS ORGANISMOS DE ACCIÓN COMUNAL, PROPICIANDO LA ARTICULACIÓN CON ESTOS, CON LOS DIFERENTES GRUPOS POBLACIONALES, INSTANCIAS, ESCENARIOS SOCIALES Y COMUNITARIOS DEL MUNICIPIO DE CHÍA</t>
  </si>
  <si>
    <t>TRES (3) MESES</t>
  </si>
  <si>
    <t>2024001037</t>
  </si>
  <si>
    <t>https://community.secop.gov.co/Public/Tendering/OpportunityDetail/Index?noticeUID=CO1.NTC.6076157&amp;isFromPublicArea=True&amp;isModal=False</t>
  </si>
  <si>
    <t>Calle 16 N.2-181</t>
  </si>
  <si>
    <t>eduardoramirezbarrios@gmail.com</t>
  </si>
  <si>
    <t>CPSP-286-2024</t>
  </si>
  <si>
    <t>CO1.PCCNTR.6290258</t>
  </si>
  <si>
    <t xml:space="preserve">CARLOS EDUARDO SANCHEZ OSPINA </t>
  </si>
  <si>
    <t>PRESTACIÓN DE SERVICIOS PROFESIONALES COMO LICENCIADO EN EDUCACIÓN ESPECIAL PARA ACOMPAÑAR Y ORIENTAR A LOS DOCENTES DE LAS IEO DEL MUNICIPIO DE CHÍA EN EL PROCESO DE PLANEACIÓN PEDAGÓGICA INCLUSIVA CON BASE EN EL DISEÑO UNIVERSAL Y LA CONSTRUCCIÓN DE LOS PLANES INDIVIDUALES DE AJUSTES RAZONABLES DIRIGIDO A LOS ESTUDIANTES QUE ENFRENTAN BARRERAS PARA EL APRENDIZAJE</t>
  </si>
  <si>
    <t xml:space="preserve">QUINCE MILLONES SETECIENTOS CINCUENTA MIL PESOS </t>
  </si>
  <si>
    <t>2024001046</t>
  </si>
  <si>
    <t xml:space="preserve">SGP EDUCACION PRESTACIÓN DE SERV </t>
  </si>
  <si>
    <t>https://community.secop.gov.co/Public/Tendering/OpportunityDetail/Index?noticeUID=CO1.NTC.6076063&amp;isFromPublicArea=True&amp;isModal=False</t>
  </si>
  <si>
    <t>ANDREA QUECAN NAVARRETE</t>
  </si>
  <si>
    <t xml:space="preserve">Carrera 19A N.29 IN 4 Barrio Bachue </t>
  </si>
  <si>
    <t xml:space="preserve">eduardosan_os@hotmail.com </t>
  </si>
  <si>
    <t>0550009400854494</t>
  </si>
  <si>
    <t>CPSP-287-2024</t>
  </si>
  <si>
    <t>CO1.PCCNTR.6290191</t>
  </si>
  <si>
    <t xml:space="preserve">DIANA MARIA MOJICA JAMAICA </t>
  </si>
  <si>
    <t>PRESTACIÓN DE SERVICIOS PROFESIONALES COMO LICENCIADA EN EDUCACIÓN ESPECIAL PARA ACOMPAÑAR Y ORIENTAR A LOS DOCENTES DE LAS INSTITUCIONES EDUCATIVAS OFICIALES (IEO) DEL MUNICIPIO DE CHÍA EN EL PROCESO DE PLANEACIÓN PEDAGÓGICA INCLUSIVA CON BASE EN EL DISEÑO UNIVERSAL Y LA CONSTRUCCIÓN DE LOS PLANES INDIVIDUALES DE AJUSTES RAZONABLES DIRIGIDO A LOS ESTUDIANTES QUE ENFRENTAN BARRERAS PARA EL APRENDIZAJE</t>
  </si>
  <si>
    <t>2024001047</t>
  </si>
  <si>
    <t>https://community.secop.gov.co/Public/Tendering/OpportunityDetail/Index?noticeUID=CO1.NTC.6076404&amp;isFromPublicArea=True&amp;isModal=False</t>
  </si>
  <si>
    <t xml:space="preserve">Carrera 9 N.19A-29 IN4 Barrio Bachue </t>
  </si>
  <si>
    <t xml:space="preserve">vaiolet26@hotmail.com </t>
  </si>
  <si>
    <t>0550488407340014</t>
  </si>
  <si>
    <t>CPSP-288-2024</t>
  </si>
  <si>
    <t>CO1.PCCNTR.6290608</t>
  </si>
  <si>
    <t xml:space="preserve">CINDY NATALIA BUENO OSTOS </t>
  </si>
  <si>
    <t>PRESTACIÓN DE SERVICIOS PROFESIONALES COMO LICENCIADA EN EDUCACIÓN INFANTIL PARA ACOMPAÑAR Y ORIENTAR A LOS DOCENTES DE LAS INSTITUCIONES EDUCATIVAS OFICIALES (IEO) DEL MUNICIPIO DE CHÍA EN EL PROCESO DE PLANEACIÓN PEDAGÓGICA INCLUSIVA CON BASE EN EL DISEÑO UNIVERSAL Y LA CONSTRUCCIÓN DE LOS PLANES INDIVIDUALES DE AJUSTES RAZONABLES DIRIGIDO A LOS ESTUDIANTES QUE ENFRENTAN BARRERAS PARA EL APRENDIZAJE</t>
  </si>
  <si>
    <t>2024001050</t>
  </si>
  <si>
    <t>https://community.secop.gov.co/Public/Tendering/OpportunityDetail/Index?noticeUID=CO1.NTC.6076230&amp;isFromPublicArea=True&amp;isModal=False</t>
  </si>
  <si>
    <t xml:space="preserve">Calle 25 N.2E-03 Delicias Norte </t>
  </si>
  <si>
    <t xml:space="preserve">nataliaostos13@gmail.com </t>
  </si>
  <si>
    <t>0550451700142487</t>
  </si>
  <si>
    <t>CPSP-295-2024</t>
  </si>
  <si>
    <t>CO1.PCCNTR.6290813</t>
  </si>
  <si>
    <t xml:space="preserve">JENNY ALEXANDRA JARAMILLO BARRANTES </t>
  </si>
  <si>
    <t>PRESTACIÓN DE SERVICIOS PROFESIONALES COMO LICENCIADA EN PEDAGOGÍA Y PSICOLOGÍA PARA ACOMPAÑAR Y ORIENTAR A LOS DOCENTES DE LAS INSTITUCIONES EDUCATIVAS OFICIALES (IEO) DEL MUNICIPIO DE CHÍA EN EL PROCESO DE PLANEACIÓN PEDAGÓGICA INCLUSIVA CON BASE EN EL DISEÑO UNIVERSAL Y LA CONSTRUCCIÓN DE LOS PLANES INDIVIDUALES DE AJUSTES RAZONABLES DIRIGIDO A LOS ESTUDIANTES QUE ENFRENTAN BARRERAS PARA EL APRENDIZAJE</t>
  </si>
  <si>
    <t xml:space="preserve">DIECISIETE MILLONES QUINIENTOS MIL PESOS </t>
  </si>
  <si>
    <t>2024001057</t>
  </si>
  <si>
    <t>https://community.secop.gov.co/Public/Tendering/OpportunityDetail/Index?noticeUID=CO1.NTC.6076648&amp;isFromPublicArea=True&amp;isModal=False</t>
  </si>
  <si>
    <t>Calle 16A N.8-35</t>
  </si>
  <si>
    <t>j2_barrantes@hotmail.com</t>
  </si>
  <si>
    <t xml:space="preserve">GNB SURAMERIS </t>
  </si>
  <si>
    <t>CPSP-290-2024</t>
  </si>
  <si>
    <t>CO1.PCCNTR.6290717</t>
  </si>
  <si>
    <t>LAURA CAMILA RODRIGUEZ CARABALLO</t>
  </si>
  <si>
    <t>PRESTACIÓN DE SERVICIOS PROFESIONALES EN LA SECRETARÍA DE PARTICIPACIÓN CIUDADANA Y ACCIÓN COMUNITARIA BRINDANDO ASESORÍA, ASISTENCIA Y ATENCIÓN JURÍDICA A LOS ORGANISMOS DE ACCION COMUNAL, EN EL MARCO DE LAS FUNCIONES ASIGNADAS DE INSPECCIÓN, VIGILANCIA Y CONTROL PARA DAR CUMPLIMIENTO A LA LEY 2166 DE 2021 Y DEMÁS NORMATIVIDAD VIGENTE</t>
  </si>
  <si>
    <t>2024001056</t>
  </si>
  <si>
    <t>https://community.secop.gov.co/Public/Tendering/OpportunityDetail/Index?noticeUID=CO1.NTC.6076847&amp;isFromPublicArea=True&amp;isModal=False</t>
  </si>
  <si>
    <t>Avenida N.02-00</t>
  </si>
  <si>
    <t>rodriguez1498@hotmail.com</t>
  </si>
  <si>
    <t>CPSP-289-2024</t>
  </si>
  <si>
    <t>CO1.PCCNTR.6290707</t>
  </si>
  <si>
    <t xml:space="preserve">JEMNA NAARA GOMEZ RODRIGUEZ </t>
  </si>
  <si>
    <t>PRESTACIÓN DE SERVICIOS PROFESIONALES COMO FONOAUDIOLOGA PARA ACOMPAÑAR Y ORIENTAR A LOS DOCENTES DE LAS INSTITUCIONES EDUCATIVAS OFICIALES (IEO) DEL MUNICIPIO DE CHÍA EN EL PROCESO DE PLANEACIÓN PEDAGÓGICA INCLUSIVA CON BASE EN EL DISEÑO UNIVERSAL Y LA CONSTRUCCIÓN DE LOS PLANES INDIVIDUALES DE AJUSTES RAZONABLES DIRIGIDO A LOS ESTUDIANTES CON CAPACIDADES EXCEPCIONALES</t>
  </si>
  <si>
    <t xml:space="preserve">DIECISEIS MILLONES CUATROCIENTOS  CINCUENTA MIL PESOS </t>
  </si>
  <si>
    <t>2024001055</t>
  </si>
  <si>
    <t>https://community.secop.gov.co/Public/Tendering/OpportunityDetail/Index?noticeUID=CO1.NTC.6076831&amp;isFromPublicArea=True&amp;isModal=False</t>
  </si>
  <si>
    <t xml:space="preserve">Calle 1A N.7A-69 Casa La Balsa </t>
  </si>
  <si>
    <t xml:space="preserve">jemnanaara11@gmail.com </t>
  </si>
  <si>
    <t>CPSP-293-2024</t>
  </si>
  <si>
    <t>CO1.PCCNTR.6290819</t>
  </si>
  <si>
    <t xml:space="preserve">EDWIN JAVIER CASTRO AREVALO </t>
  </si>
  <si>
    <t>PRESTAR SERVICIOS PROFESIONALES EN LA SECRETARÍA DE PARTICIPACIÓN CIUDADANA Y ACCIÓN COMUNITARIA PARA EL ACOMPAÑAMIENTO Y FORTALECIMIENTO DE ESTRATEGIAS DE GESTIÓN DE RECURSOS, EMPRENDIMIENTO COMUNAL Y FORMACIÓN PARA LOS ORGANISMOS COMUNALES, EN EL MUNICIPIO DE CHÍA</t>
  </si>
  <si>
    <t>2024001058</t>
  </si>
  <si>
    <t>https://community.secop.gov.co/Public/Tendering/OpportunityDetail/Index?noticeUID=CO1.NTC.6076659&amp;isFromPublicArea=True&amp;isModal=False</t>
  </si>
  <si>
    <t>Carrera 7 N.70-21</t>
  </si>
  <si>
    <t>ejavierca@hotmail.com</t>
  </si>
  <si>
    <t>CPSP-296-2024</t>
  </si>
  <si>
    <t>CO1.PCCNTR.6290636</t>
  </si>
  <si>
    <t xml:space="preserve">NADIA ALEJANDRA RODRIGUEZ URBINA </t>
  </si>
  <si>
    <t>PRESTACIÓN DE SERVICIOS PROFESIONALES COMO FONOAUDIOLOGA PARA ACOMPAÑAR Y ORIENTAR A LOS DOCENTES DE LAS INSTITUCIONES EDUCATIVAS OFICIALES (IEO) DEL MUNICIPIO DE CHÍA EN EL PROCESO DE PLANEACIÓN PEDAGÓGICA INCLUSIVA CON BASE EN EL DISEÑO UNIVERSAL Y LA CONSTRUCCIÓN DE LOS PLANES INDIVIDUALES DE AJUSTES RAZONABLES DIRIGIDO A LOS ESTUDIANTES EN CONDICIÓN DE DISCAPACIDAD</t>
  </si>
  <si>
    <t>2024001040</t>
  </si>
  <si>
    <t>https://community.secop.gov.co/Public/Tendering/OpportunityDetail/Index?noticeUID=CO1.NTC.6076382&amp;isFromPublicArea=True&amp;isModal=False</t>
  </si>
  <si>
    <t>Carrera 14 N.16-02 Casa 14</t>
  </si>
  <si>
    <t xml:space="preserve">fganadia29@gmail.com </t>
  </si>
  <si>
    <t>CPSAG-291-2024</t>
  </si>
  <si>
    <t>CO1.PCCNTR.6290538</t>
  </si>
  <si>
    <t xml:space="preserve">CARLOS EDUARDO ESCOBAR LARA </t>
  </si>
  <si>
    <t>PRESTACIÓN DE SERVICIOS DE APOYO A LA GESTIÓN PARA EL APOYO EN LA APLICACIÓN DE PRUEBAS, SOPORTE Y DOCUMENTACIÓN DE LOS DESARROLLOS REALIZADOS POR LA OFICINA TIC AL SERVICIO DE LA COMUNIDAD</t>
  </si>
  <si>
    <t xml:space="preserve">DOS (2) MESES Y DOS (2) DIAS </t>
  </si>
  <si>
    <t xml:space="preserve">SIETE MILLONES NOVECIENTOS TREINTA Y SEIS MIL PESOS </t>
  </si>
  <si>
    <t>2024001051</t>
  </si>
  <si>
    <t>https://community.secop.gov.co/Public/Tendering/OpportunityDetail/Index?noticeUID=CO1.NTC.6076375&amp;isFromPublicArea=True&amp;isModal=False</t>
  </si>
  <si>
    <t xml:space="preserve">OTROSI ACLARATORIO NUMERO DE CONTRATO Y NUMERO DE CEDULA DEL CONTRATISTA </t>
  </si>
  <si>
    <t>Calle 7 N.1 Este - 26 Apto 201</t>
  </si>
  <si>
    <t xml:space="preserve">carlosescobar_0714@hotmail.com </t>
  </si>
  <si>
    <t>0550488417850200</t>
  </si>
  <si>
    <t>CPSP-282-2024</t>
  </si>
  <si>
    <t>CO1.PCCNTR.6289965</t>
  </si>
  <si>
    <t xml:space="preserve">ANDRES MATEO BELTRAN ROJAS </t>
  </si>
  <si>
    <t>PRESTACIÓN DE SERVICIOS PROFESIONALES PARA APOYAR LA EJECUCIÓN EN LA DIVULGACIÓN DE LOS EVENTOS Y ACTIVIDADES ARTÍSTICAS Y CULTURALES DEL MUNICIPIO DE CHÍA</t>
  </si>
  <si>
    <t>2024001053</t>
  </si>
  <si>
    <t>https://community.secop.gov.co/Public/Tendering/OpportunityDetail/Index?noticeUID=CO1.NTC.6075757&amp;isFromPublicArea=True&amp;isModal=False</t>
  </si>
  <si>
    <t xml:space="preserve">EDGARDO RIBON MEDINA </t>
  </si>
  <si>
    <t>Carrera 2 N.34-59</t>
  </si>
  <si>
    <t>mateobeltran.r@gmail.com</t>
  </si>
  <si>
    <t>055045300112129</t>
  </si>
  <si>
    <t xml:space="preserve">CPSP-251-2024 </t>
  </si>
  <si>
    <t>CO1.PCCNTR.6290236</t>
  </si>
  <si>
    <t xml:space="preserve">CARLOS ALFREDO ROA GUTIERREZ </t>
  </si>
  <si>
    <t xml:space="preserve">VEINTE MILLONES CIEN MIL PESOS </t>
  </si>
  <si>
    <t>2024001052</t>
  </si>
  <si>
    <t>https://community.secop.gov.co/Public/Tendering/OpportunityDetail/Index?noticeUID=CO1.NTC.6075588&amp;isFromPublicArea=True&amp;isModal=False</t>
  </si>
  <si>
    <t xml:space="preserve">Calle 9 N.3 Este </t>
  </si>
  <si>
    <t xml:space="preserve">roakarlos@hotmail.com </t>
  </si>
  <si>
    <t>CPSP-273-2024</t>
  </si>
  <si>
    <t>CO1.PCCNTR.6290619</t>
  </si>
  <si>
    <t xml:space="preserve">SERGIO ANDRES FLOREZ HERRERA </t>
  </si>
  <si>
    <t>PRESTACION DE SERVICIOS PROFESIONALES PARA APOYAR LA GESTION DE LA DIRECCION DE TESORERIA DE LA SECRETARIA DE HACIENDA EN EL MUNICIPIO DE CHIA</t>
  </si>
  <si>
    <t xml:space="preserve">VEINTIDOS MILLONES QUINIENTOS SESENTA Y CINCO MIL PESOS </t>
  </si>
  <si>
    <t>2024001062</t>
  </si>
  <si>
    <t>https://community.secop.gov.co/Public/Tendering/OpportunityDetail/Index?noticeUID=CO1.NTC.6076837&amp;isFromPublicArea=True&amp;isModal=False</t>
  </si>
  <si>
    <t xml:space="preserve">VIVIANA CAROLINA QUECAN CASTRO </t>
  </si>
  <si>
    <t>fALTA TERMINAR Y CERRAR E EL SECOP</t>
  </si>
  <si>
    <t>Carrera 5 N.2-85</t>
  </si>
  <si>
    <t>seanflo_20@yahoo.com</t>
  </si>
  <si>
    <t>CPSP-274-2024</t>
  </si>
  <si>
    <t>CO1.PCCNTR.6290625</t>
  </si>
  <si>
    <t xml:space="preserve">NATALIA BEJARANO MONCADA </t>
  </si>
  <si>
    <t>2024001048</t>
  </si>
  <si>
    <t>https://community.secop.gov.co/Public/Tendering/OpportunityDetail/Index?noticeUID=CO1.NTC.6076534&amp;isFromPublicArea=True&amp;isModal=False</t>
  </si>
  <si>
    <t xml:space="preserve"> OK </t>
  </si>
  <si>
    <t>Calle 10 N.5-75</t>
  </si>
  <si>
    <t xml:space="preserve">nbejaranom27@gmail.com </t>
  </si>
  <si>
    <t>CPSP-275-2024</t>
  </si>
  <si>
    <t>CO1.PCCNTR.6290713</t>
  </si>
  <si>
    <t>JESSICA PAOLA BARRIENTOS RIVEROS</t>
  </si>
  <si>
    <t>PRESTACIÓN DE SERVICIOS PROFESIONALES COMO ABOGADO PARA BRINDAR APOYO EN LAS INSPECCIONES DE POLICÍA URBANA DEL MUNICIPIO DE CHÍA</t>
  </si>
  <si>
    <t xml:space="preserve">OCHO MILLONES OCHOCIENTOS MIL PESOS </t>
  </si>
  <si>
    <t>2024001061</t>
  </si>
  <si>
    <t>https://community.secop.gov.co/Public/Tendering/OpportunityDetail/Index?noticeUID=CO1.NTC.6076844&amp;isFromPublicArea=True&amp;isModal=False</t>
  </si>
  <si>
    <t xml:space="preserve">MIYER JOHAN GARCIA CEDEÑO </t>
  </si>
  <si>
    <t>Calle 7 N.1E-58</t>
  </si>
  <si>
    <t xml:space="preserve">paolabarrientos1518@gmail.com </t>
  </si>
  <si>
    <t>CPSP-297-2024</t>
  </si>
  <si>
    <t>CO1.PCCNTR.6291046</t>
  </si>
  <si>
    <t xml:space="preserve">JAVIER CASTELBLANCO CASTRO </t>
  </si>
  <si>
    <t>PRESTACIÓN DE SERVICIOS PROFESIONALES PARA LA REVISIÓN Y AJUSTE DE LA FORMULACIÓN DE POLÍTICA PÚBLICA DE PARTICIPACIÓN CIUDADANA E INCIDENCIA SOCIAL Y LA ELABORACIÓN DE ESTRATEGIAS METODOLÓGICAS Y TÉCNICAS EN LA IMPLEMENTACIÓN DEL PRESUPUESTO PARTICIPATIVO EN EL MUNICIPIO DE CHÍA</t>
  </si>
  <si>
    <t xml:space="preserve">VEINTE MILLONES NOVECIENTOS CINCUENTA Y CINCO MIL PESOS </t>
  </si>
  <si>
    <t>2024001059</t>
  </si>
  <si>
    <t>https://community.secop.gov.co/Public/Tendering/OpportunityDetail/Index?noticeUID=CO1.NTC.6077272&amp;isFromPublicArea=True&amp;isModal=False</t>
  </si>
  <si>
    <t xml:space="preserve">Carrera 2E N.20-89 Barrio Delicias Norte </t>
  </si>
  <si>
    <t xml:space="preserve">javier.castelblanco2007@gmail.com </t>
  </si>
  <si>
    <t>0142000200093525</t>
  </si>
  <si>
    <t>CPSP-298-2024</t>
  </si>
  <si>
    <t>CO1.PCCNTR.6291238</t>
  </si>
  <si>
    <t xml:space="preserve">JOAQUIN RICARDO ACOSTA MEDINA </t>
  </si>
  <si>
    <t>PRESTACIÓN DE SERVICIOS PROFESIONALES PARA LA PROMOCIÓN, FOMENTO Y FORMACIÓN EN PARTICIPACIÓN CIUDADANA EN EL TERRITORIO MUNICIPAL, EN VIRTUD DE LOS GRUPOS POBLACIONALES A LAS DIFERENTES INSTANCIAS Y ESCENARIOS PROMOVIDOS POR LA ALCALDÍA</t>
  </si>
  <si>
    <t>2024001063</t>
  </si>
  <si>
    <t>https://community.secop.gov.co/Public/Tendering/OpportunityDetail/Index?noticeUID=CO1.NTC.6077710&amp;isFromPublicArea=True&amp;isModal=False</t>
  </si>
  <si>
    <t xml:space="preserve">Hacienda Fontanar del Rio CA 15 </t>
  </si>
  <si>
    <t>ricardopuntoacosta@gmail.com</t>
  </si>
  <si>
    <t>CPSP-300-2024</t>
  </si>
  <si>
    <t>CO1.PCCNTR.6291606</t>
  </si>
  <si>
    <t xml:space="preserve">JENNY CAROLINA SARMIENTO GOMEZ </t>
  </si>
  <si>
    <t>PRESTAR SERVICIOS PROFESIONALES PARA REALIZAR ACTIVIDADES RELACIONADAS CON LA DIVULGACIÓN, PROMOCIÓN Y PUBLICACIÓN EN LA SECRETARÍA DE PARTICIPACIÓN CIUDADANA Y ACCIÓN COMUNITARIA EN EL MUNICIPIO DE CHÍA, EN LOS ACOMPAÑAMIENTOS Y ACTIVIDADES QUE SE LLEVEN A CABO EN LAS ORGANIZACIONES DE ACCIÓN COMUNAL</t>
  </si>
  <si>
    <t>2024001060</t>
  </si>
  <si>
    <t>https://community.secop.gov.co/Public/Tendering/OpportunityDetail/Index?noticeUID=CO1.NTC.6078011&amp;isFromPublicArea=True&amp;isModal=False</t>
  </si>
  <si>
    <t xml:space="preserve">Calle 12 N.2-234 IN 2 </t>
  </si>
  <si>
    <t>caro.s.0324@gmail.com</t>
  </si>
  <si>
    <t xml:space="preserve">RAPPIPAY COMPAÑIA DE FINANCIAMIENTO S.A. </t>
  </si>
  <si>
    <t>CPSP-302-2024</t>
  </si>
  <si>
    <t>CO1.PCCNTR.6293402</t>
  </si>
  <si>
    <t>BERTHA MARCELA ADELAIDA VEGA ROCHA</t>
  </si>
  <si>
    <t>PRESTACIÓN DE SERVICIOS ESPECIALIZADOS PARA EL SEGUIMIENTO, ACTUALIZACIÓN Y CIERRE DE PROYECTOS DE INVERSIÓN DEL MUNICIPIO DE CHÍA</t>
  </si>
  <si>
    <t>2024001054</t>
  </si>
  <si>
    <t>https://community.secop.gov.co/Public/Tendering/OpportunityDetail/Index?noticeUID=CO1.NTC.6079872&amp;isFromPublicArea=True&amp;isModal=False</t>
  </si>
  <si>
    <t>Carrera 3 N.10A-02 Conjunto San Tadeo II</t>
  </si>
  <si>
    <t>berthamarcelaAdelaida@gmail.com</t>
  </si>
  <si>
    <t>CPSP-280-2024</t>
  </si>
  <si>
    <t>CO1.PCCNTR.6289915</t>
  </si>
  <si>
    <t xml:space="preserve">VALUE AND RISK RATING SAS SOCIEDAD CALIFICADORA DE VALORES </t>
  </si>
  <si>
    <t>PRESTACIÓN DE LOS SERVICIOS PROFESIONALES PARA LA REVISIÓN EXTRAORDINARIA DE LA CALIFICACIÓN DE CAPACIDAD DE PAGO DE LARGO Y CORTO PLAZO DENOMINADA TÉCNICAMENTE CALIFICACIÓN NACIONAL DE LARGO Y CORTO PLAZO PARA CON SUS PASIVOS FINANCIEROS</t>
  </si>
  <si>
    <t xml:space="preserve">TREINTA (30) DIAS HABILES </t>
  </si>
  <si>
    <t xml:space="preserve">DIECIOCHO MILLONES DOSCIENTOS SEIS MIL CUARENTA Y OCHO PESOS </t>
  </si>
  <si>
    <t>2024001076</t>
  </si>
  <si>
    <t>07/05/2024</t>
  </si>
  <si>
    <t>https://community.secop.gov.co/Public/Tendering/OpportunityDetail/Index?noticeUID=CO1.NTC.6075245&amp;isFromPublicArea=True&amp;isModal=False</t>
  </si>
  <si>
    <t>21-46-101092007</t>
  </si>
  <si>
    <t>CO1.WRT.14286827</t>
  </si>
  <si>
    <t>Carrera 7 N.156-68</t>
  </si>
  <si>
    <t>5265977 ext.105</t>
  </si>
  <si>
    <t>administracion@vriskr.com</t>
  </si>
  <si>
    <t>CPSAG-299-2024</t>
  </si>
  <si>
    <t>CO1.PCCNTR.6291257</t>
  </si>
  <si>
    <t xml:space="preserve">JOSE MAURICIO CHICACAUSA LEBRO </t>
  </si>
  <si>
    <t>2024001075</t>
  </si>
  <si>
    <t>https://community.secop.gov.co/Public/Tendering/OpportunityDetail/Index?noticeUID=CO1.NTC.6077813&amp;isFromPublicArea=True&amp;isModal=False</t>
  </si>
  <si>
    <t xml:space="preserve">Carrera 10A N.1-96 Barrio Siata </t>
  </si>
  <si>
    <t>maytos29@gmail.com</t>
  </si>
  <si>
    <t>CPSP-307-2024</t>
  </si>
  <si>
    <t>CO1.PCCNTR.6294680</t>
  </si>
  <si>
    <t xml:space="preserve">GLADYS FUENTES VASQUEZ </t>
  </si>
  <si>
    <t>PRESTACIÓN DE SERVICIOS PROFESIONALES COMO TERAPEUTA OCUPACIONAL PARA ACOMPAÑAR Y ORIENTAR A LOS DOCENTES DE LAS INSTITUCIONES EDUCATIVAS OFICIALES (IEO) DEL MUNICIPIO DE CHÍA EN EL PROCESO DE PLANEACIÓN PEDAGÓGICA INCLUSIVA CON BASE EN EL DISEÑO UNIVERSAL Y LA CONSTRUCCIÓN DE LOS PLANES INDIVIDUALES DE AJUSTES RAZONABLES DIRIGIDO A LOS ESTUDIANTES QUE ENFRENTAN BARRERAS PARA EL APRENDIZAJE</t>
  </si>
  <si>
    <t xml:space="preserve">TRES (3 MESES Y QUINCE (15) DIAS </t>
  </si>
  <si>
    <t>2024001077</t>
  </si>
  <si>
    <t>https://community.secop.gov.co/Public/Tendering/OpportunityDetail/Index?noticeUID=CO1.NTC.6082847&amp;isFromPublicArea=True&amp;isModal=False</t>
  </si>
  <si>
    <t xml:space="preserve">Calle 21 N.1A-56 Conjunto La Hacienda CA 31 </t>
  </si>
  <si>
    <t xml:space="preserve">gladysfuentesva@gmail.com </t>
  </si>
  <si>
    <t>CPSP-305-2024</t>
  </si>
  <si>
    <t>CO1.PCCNTR.6294876</t>
  </si>
  <si>
    <t xml:space="preserve">JOSE ROBERTO PEREZ CASAS  </t>
  </si>
  <si>
    <t>PRESTACIÓN DE SERVICIOS ESPECIALIZADOS PARA EL ACOMPAÑAMIENTO JURIDICO A LA DIRECCIÓN DE GESTIÓN Y FOMENTO A LA EDUCACIÓN DE LA SECRETARÍA DE EDUCACIÓN EN LO RELACIONADO CON EL COMPONENTE JURIDICO DE TODOS LOS PROCESOS DE LA DIRECCIÓN Y DEL FONDO DE EDUCACIÓN SUPERIOR (FOES)</t>
  </si>
  <si>
    <t xml:space="preserve">TRES (3) MESES Y QUINCE (15) DIAS  </t>
  </si>
  <si>
    <t>2024001078</t>
  </si>
  <si>
    <t>https://community.secop.gov.co/Public/Tendering/OpportunityDetail/Index?noticeUID=CO1.NTC.6083099&amp;isFromPublicArea=True&amp;isModal=False</t>
  </si>
  <si>
    <t xml:space="preserve">ELENA PATRICIA ALDANA </t>
  </si>
  <si>
    <t>Calle 9 N.10-24</t>
  </si>
  <si>
    <t xml:space="preserve">perezroberto789@hotmail.com </t>
  </si>
  <si>
    <t>CPSAG-266-2024</t>
  </si>
  <si>
    <t>CO1.PCCNTR.6295425</t>
  </si>
  <si>
    <t xml:space="preserve">EDWARD SANTIAGO CAMARGO HERNANDEZ </t>
  </si>
  <si>
    <t>PRESTACIÓN DE SERVICIOS DE APOYO A LA GESTIÓN PARA EL FORTALECIMIENTO DE LAS PRÁCTICAS DE LECTURA, ESCRITURA Y ORALIDAD DIRIGIDO PRINCIPALMENTE A LA POBLACIÓN JUVENIL A TRAVÉS DE TALLERES Y EVENTOS LITERARIOS OFRECIDOS POR LA RED DE BIBLIOTECAS PÚBLICAS DEL MUNICIPIO DE CHÍA</t>
  </si>
  <si>
    <t>2024001079</t>
  </si>
  <si>
    <t>https://community.secop.gov.co/Public/Tendering/OpportunityDetail/Index?noticeUID=CO1.NTC.6083520&amp;isFromPublicArea=True&amp;isModal=False</t>
  </si>
  <si>
    <t>DIANA MARIA GOMEZ MUÑOZ</t>
  </si>
  <si>
    <t xml:space="preserve">Carrera 3 N.31-6 MZ 1 CA 7 Urb. Bethel </t>
  </si>
  <si>
    <t xml:space="preserve">edwardcamargoh@gmail.com </t>
  </si>
  <si>
    <t xml:space="preserve">NEQUI EN ACH COLOMBIA </t>
  </si>
  <si>
    <t>CPSP-294-2024</t>
  </si>
  <si>
    <t>CO1.PCCNTR.6290536</t>
  </si>
  <si>
    <t xml:space="preserve">MARIA XIMENA OLIVERA SILVA </t>
  </si>
  <si>
    <t>PRESTACIÓN DE SERVICIOS PROFESIONALES DE ABOGADO PARA EL APOYO JURÍDICO EN LOS PROCESOS DISCIPLINARIOS A CARGO DE LA DIRECCIÓN DE CONTROL INTERNO DISCIPLINARIO DEL MUNICIPIO DE CHÍA</t>
  </si>
  <si>
    <t>SIETE (7 MESES Y QUINCE (15) DIAS</t>
  </si>
  <si>
    <t>2024001081</t>
  </si>
  <si>
    <t>https://community.secop.gov.co/Public/Tendering/OpportunityDetail/Index?noticeUID=CO1.NTC.6076383&amp;isFromPublicArea=True&amp;isModal=False</t>
  </si>
  <si>
    <t xml:space="preserve">FAUSTO ALEJANDRO AMAYA CASTRO // CAMILO ANDRES RODRIGUEZ ABRIL </t>
  </si>
  <si>
    <t>1.072.643.021
// 80.350.665</t>
  </si>
  <si>
    <t xml:space="preserve">Of PA de Cota Cundinamarca 67 </t>
  </si>
  <si>
    <t xml:space="preserve">mariaximenaoliverasilva@gmail.com </t>
  </si>
  <si>
    <t>0550488429773614</t>
  </si>
  <si>
    <t>CPSAG-283-2024</t>
  </si>
  <si>
    <t>CO1.PCCNTR.6289924</t>
  </si>
  <si>
    <t xml:space="preserve">CESAR LEONARDO JIMENEZ LOPEZ </t>
  </si>
  <si>
    <t>PRESTACIÓN DE SERVICIOS DE APOYO A LA GESTIÓN PARA REALIZAR ENCUESTAS Y ACTIVIDADES EN CAMPO EN LA ZONA RURAL Y URBANA DEL MUNICIPIO, RELACIONADAS CON EL PROCESO DE INGRESO DE REGISTROS SISBÉN IV, EN LA DIRECCIÓN DE SISTEMAS DE INFORMACIÓN Y ESTADÍSTICA EN EL MUNICIPIO DE CHÍA CUNDINAMARCA</t>
  </si>
  <si>
    <t>2024001082</t>
  </si>
  <si>
    <t>08/05/2024</t>
  </si>
  <si>
    <t>https://community.secop.gov.co/Public/Tendering/OpportunityDetail/Index?noticeUID=CO1.NTC.6075271&amp;isFromPublicArea=True&amp;isModal=False</t>
  </si>
  <si>
    <t xml:space="preserve">YOLANDA CLAVIJO CORTES </t>
  </si>
  <si>
    <t xml:space="preserve">Carrera 1 N.5 sur Via Guaymaral </t>
  </si>
  <si>
    <t xml:space="preserve">cesarleoj7@gmail.com </t>
  </si>
  <si>
    <t>CPSAG-301-2024</t>
  </si>
  <si>
    <t>CO1.PCCNTR.6291702</t>
  </si>
  <si>
    <t xml:space="preserve">LUIS ALFREDO CASTRO GONZALEZ </t>
  </si>
  <si>
    <t>PRESTACIÓN DE SERVICIOS DE APOYO A LA GESTIÓN PARA EL ACOMPAÑAMIENTO EN CADA UNO DE LOS ESCENARIOS DE DIALOGO SOCIAL QUE VINCULAN A PARTICIPANTES DE BARRIOS, CONJUNTOS RESIDENCIALES Y CIUDADANÍA EN GENERAL EN EL EJERCICIO DE LA PARTICIPACIÓN CIUDADANA EN EL MUNICIPIO DE CHÍA</t>
  </si>
  <si>
    <t>202401083</t>
  </si>
  <si>
    <t>https://community.secop.gov.co/Public/Tendering/OpportunityDetail/Index?noticeUID=CO1.NTC.6077834&amp;isFromPublicArea=True&amp;isModal=False</t>
  </si>
  <si>
    <t>Calle 24 N.5-01 CA 48</t>
  </si>
  <si>
    <t>luiscastro-@hotmail.com</t>
  </si>
  <si>
    <t>CPSP-304-2024</t>
  </si>
  <si>
    <t>CO1.PCCNTR.6299378</t>
  </si>
  <si>
    <t xml:space="preserve">ALEXANDRA VIVIANA SANDOVAL RODRIGUEZ </t>
  </si>
  <si>
    <t>PRESTACIÓN DE SERVICIOS PROFESIONALES COMO TRABAJADORA SOCIAL PARA MEJORAR LA ATENCIÓN DE LAS COMISARÍAS DE FAMILIA DEL MUNICIPIO DE CHÍA</t>
  </si>
  <si>
    <t>2024001084</t>
  </si>
  <si>
    <t>https://community.secop.gov.co/Public/Tendering/OpportunityDetail/Index?noticeUID=CO1.NTC.6088981&amp;isFromPublicArea=True&amp;isModal=False</t>
  </si>
  <si>
    <t>MARIA DEL PILAR TOQUICA 
// LAURA PAOLA CORTES SANCHEZ</t>
  </si>
  <si>
    <t>35.195.375
// 1.072.663.965</t>
  </si>
  <si>
    <t xml:space="preserve">Carrera 6 N.31-37 MZ 6 CA 12 Barrio Nuevo Milenio </t>
  </si>
  <si>
    <t>sandovalalexandraviviana@gmail.com</t>
  </si>
  <si>
    <t>05504694000552247</t>
  </si>
  <si>
    <t>CPSAG-310-2024</t>
  </si>
  <si>
    <t>CO1.PCCNTR.6302355</t>
  </si>
  <si>
    <t>PRESTACIÓN DE SERVICIOS DE APOYO A LA GESTIÓN EN EL DESARROLLO DE ACTIVIDADES PROPIAS DE LA ETAPA PRECONTRACTUAL DEL PROCESO DE GESTIÓN EN CONTRATACIÓN DEL MUNICIPIO DE CHÍA</t>
  </si>
  <si>
    <t xml:space="preserve">SIETE (7) MESES Y VEINTICUATRO (24) DIAS </t>
  </si>
  <si>
    <t xml:space="preserve">TREINTA Y CINCO MILLONES CIEN MIL PESOS </t>
  </si>
  <si>
    <t>2024001086</t>
  </si>
  <si>
    <t>https://community.secop.gov.co/Public/Tendering/OpportunityDetail/Index?noticeUID=CO1.NTC.6093267&amp;isFromPublicArea=True&amp;isModal=False</t>
  </si>
  <si>
    <t>acosta.natalia@outlook.com</t>
  </si>
  <si>
    <t>CPSP-316-2024</t>
  </si>
  <si>
    <t>CO1.PCCNTR.6304479</t>
  </si>
  <si>
    <t xml:space="preserve">EDGAR YESID RODRIGUEZ ROMERO </t>
  </si>
  <si>
    <t>PRESTACION DE SERVICIOS PROFESIONALES PARA LA ENSEÑANZA DEL INSTRUMENTO MUSICAL DE VIENTO METAL TUBA, ASÍ COMO EL APOYO EN LA DIRECCIÓN MÚSICAL DE LA ORQUESTA SINFÓNICA DE LA ESCUELA DE FORMACIÓN ARTÍSTICA Y CULTURAL DEL MUNICIPIO DE CHÍA</t>
  </si>
  <si>
    <t xml:space="preserve">ONCE MILLONES CIEN MIL PESOS </t>
  </si>
  <si>
    <t>2024001091</t>
  </si>
  <si>
    <t>https://community.secop.gov.co/Public/Tendering/OpportunityDetail/Index?noticeUID=CO1.NTC.6096125&amp;isFromPublicArea=True&amp;isModal=False</t>
  </si>
  <si>
    <t xml:space="preserve">Calle 12 N.14B-27 </t>
  </si>
  <si>
    <t xml:space="preserve">edgarttuba_06@hotmail.com </t>
  </si>
  <si>
    <t>CPSAG-306-2024</t>
  </si>
  <si>
    <t>CO1.PCCNTR.6302997</t>
  </si>
  <si>
    <t xml:space="preserve">DAYANNA MARIANA SILVA CHOCONTA </t>
  </si>
  <si>
    <t>PRESTACIÓN DE SERVICIOS COMO APOYO A LA GESTION EN EL PROCESO DE GESTION DOCUMENTAL DE LA ALCALDIA MUNICIPAL DE CHIA</t>
  </si>
  <si>
    <t>2024001097</t>
  </si>
  <si>
    <t>https://community.secop.gov.co/Public/Tendering/OpportunityDetail/Index?noticeUID=CO1.NTC.6094618&amp;isFromPublicArea=True&amp;isModal=False</t>
  </si>
  <si>
    <t xml:space="preserve">Vereda Fagua sector Tienda Campesina </t>
  </si>
  <si>
    <t xml:space="preserve">dayissilva322813@gmail.com </t>
  </si>
  <si>
    <t>CPSAG-313-2024</t>
  </si>
  <si>
    <t>CO1.PCCNTR.6303495</t>
  </si>
  <si>
    <t xml:space="preserve">BRANDON STEVEN GARCIA CABRA </t>
  </si>
  <si>
    <t>2024001098</t>
  </si>
  <si>
    <t>https://community.secop.gov.co/Public/Tendering/OpportunityDetail/Index?noticeUID=CO1.NTC.6095300&amp;isFromPublicArea=True&amp;isModal=False</t>
  </si>
  <si>
    <t xml:space="preserve">Vereda Fagua Finca La Cabaña </t>
  </si>
  <si>
    <t xml:space="preserve">brandonzen28@gmail.com </t>
  </si>
  <si>
    <t>03222644745</t>
  </si>
  <si>
    <t>CPSAG-309-2024</t>
  </si>
  <si>
    <t>CO1.PCCNTR.6303523</t>
  </si>
  <si>
    <t xml:space="preserve">CINDI YULIETH LATORRE BERNAL </t>
  </si>
  <si>
    <t>PRESTACIÓN DE SERVICIOS DE APOYO A LA GESTIÓN PARA LA ORGANIZACIÓN, PUBLICACIÓN Y CONSOLIDACIÓN DE DOCUMENTOS, INFORMES Y ARCHIVOS EN EL MARCO DE LA IMPLEMENTACIÓN DE LA POLÍTICA DE GOBIERNO DIGITAL COMO RESPUESTA AL PROCESO DE TRANSFORMACIÓN DIGITAL DE LA COMUNIDAD DEL MUNICIPIO DE CHÍA.</t>
  </si>
  <si>
    <t>2024001116</t>
  </si>
  <si>
    <t>https://community.secop.gov.co/Public/Tendering/OpportunityDetail/Index?noticeUID=CO1.NTC.6094834&amp;isFromPublicArea=True&amp;isModal=False</t>
  </si>
  <si>
    <t xml:space="preserve">Vereda Fagua Sector MG Finca SAn Jose </t>
  </si>
  <si>
    <t xml:space="preserve">yulieth60901@hotmail.com </t>
  </si>
  <si>
    <t>CPSAG-312-2024</t>
  </si>
  <si>
    <t>CO1.PCCNTR.6303832</t>
  </si>
  <si>
    <t>MANUEL HERNANDO ROMERO SAENZ</t>
  </si>
  <si>
    <t>2024001094</t>
  </si>
  <si>
    <t>https://community.secop.gov.co/Public/Tendering/OpportunityDetail/Index?noticeUID=CO1.NTC.6094963&amp;isFromPublicArea=True&amp;isModal=False</t>
  </si>
  <si>
    <t xml:space="preserve">Calle 3 N.10-61 AP 502 </t>
  </si>
  <si>
    <t xml:space="preserve">maherosa1794@hotmail.com </t>
  </si>
  <si>
    <t>0136000200236189</t>
  </si>
  <si>
    <t>CPSP-313-2024</t>
  </si>
  <si>
    <t>CO1.PCCNTR.6305048</t>
  </si>
  <si>
    <t xml:space="preserve">CARLOS ARMANDO RAMIREZ REINA </t>
  </si>
  <si>
    <t>PRESTACIÓN DE SERVICIOS PROFESIONALES PARA LA ENSEÑANZA DEL INSTRUMENTO MUSICAL DE CUERDAS FROTADAS CONTRABAJO DE LA ESCUELA DE FORMACIÓN ARTÍSTICA Y CULTURAL DEL MUNICIPIO DE CHÍA</t>
  </si>
  <si>
    <t xml:space="preserve">NUEVE MILLONES SEISCIENTO MIL  PESOS </t>
  </si>
  <si>
    <t>2024001108</t>
  </si>
  <si>
    <t>https://community.secop.gov.co/Public/Tendering/OpportunityDetail/Index?noticeUID=CO1.NTC.6096398&amp;isFromPublicArea=True&amp;isModal=False</t>
  </si>
  <si>
    <t xml:space="preserve">LILIANA MARIA CLAVIJO TORRES </t>
  </si>
  <si>
    <t>Calle 5 N.10A-32 CA 15</t>
  </si>
  <si>
    <t xml:space="preserve">micontrabajo@gmail.com </t>
  </si>
  <si>
    <t>CPSP-314-2024</t>
  </si>
  <si>
    <t>CO1.PCCNTR.6305074</t>
  </si>
  <si>
    <t xml:space="preserve">ANDRES FELIPE CHIBUCHE COLLAZOS </t>
  </si>
  <si>
    <t>PRESTACIÓN DE SERVICIOS PROFESIONALES PARA EL ACOMPAÑAMIENTO DE ENSAMBLES DE MÚSICA TRÓPICAL Y JAZZ DE LA ESCUELA DE FORMACIÓN ARTÍSTICA Y CULTURAL DEL MUNICIPIO DE CHÍA</t>
  </si>
  <si>
    <t>2024001105</t>
  </si>
  <si>
    <t>https://community.secop.gov.co/Public/Tendering/OpportunityDetail/Index?noticeUID=CO1.NTC.6097101&amp;isFromPublicArea=True&amp;isModal=False</t>
  </si>
  <si>
    <t>Carrera 6 4 sur - 106 Conjunto Midtown TO 3 AP 204</t>
  </si>
  <si>
    <t xml:space="preserve">afch90@gmail.com </t>
  </si>
  <si>
    <t xml:space="preserve">BANCOOMEVA </t>
  </si>
  <si>
    <t>CPSAG-317-2024</t>
  </si>
  <si>
    <t>CO1.PCCNTR.6305771</t>
  </si>
  <si>
    <t>2024001095</t>
  </si>
  <si>
    <t>https://community.secop.gov.co/Public/Tendering/OpportunityDetail/Index?noticeUID=CO1.NTC.6097286&amp;isFromPublicArea=True&amp;isModal=False</t>
  </si>
  <si>
    <t xml:space="preserve">Carrera 6 N.23-70 bloque 35 casa 13 </t>
  </si>
  <si>
    <t xml:space="preserve">joansebastian.baronrojas9@gmail.com </t>
  </si>
  <si>
    <t>CPSP-319-2024</t>
  </si>
  <si>
    <t>CO1.PCCNTR.6305781</t>
  </si>
  <si>
    <t>PRESTACIÓN DE SERVICIOS PROFESIONALES ESPECIALIZADOS PARA BRINDAR ASESORIA EN TEMAS FINANCIEROS DE CAPACIDAD RESIDUAL Y ECONÓMICOS EN LA ETAPA PRECONTRACTUAL Y CONTRACTUAL DE LOS DIFERENTES PROCESOS DE CONTRATACIÓN ADELANTADOS POR EL MUNICIPIO DE CHÍA</t>
  </si>
  <si>
    <t xml:space="preserve">SIETE (7) MESES Y VEINTIDOS (22) DIAS </t>
  </si>
  <si>
    <t xml:space="preserve">CINCUENTA Y CUTRO MILLONES CIENTO TREINTA Y TRES MIL TRESCIENTOS VEINTISEIS PESOS </t>
  </si>
  <si>
    <t>2024001115</t>
  </si>
  <si>
    <t>https://community.secop.gov.co/Public/Tendering/OpportunityDetail/Index?noticeUID=CO1.NTC.6097291&amp;isFromPublicArea=True&amp;isModal=False</t>
  </si>
  <si>
    <t xml:space="preserve">ACLARATORIO NUMERO DE CEDULA </t>
  </si>
  <si>
    <t>CRA 118 N. 86-20 Int.52 Apto 104</t>
  </si>
  <si>
    <t>CPSP-315-2024</t>
  </si>
  <si>
    <t>CO1.PCCNTR.6305794</t>
  </si>
  <si>
    <t xml:space="preserve">PEDRO CRISTOBAL RAMIREZ GUZMAN </t>
  </si>
  <si>
    <t>PRESTACIÓN DE SERVICIOS DE APOYO A LA GESTIÓN PARA LA ENSEÑANZA DE BANDAS MUSICO MARCIALES PARA EL PROGRAMA DE EXTENSIÓN CON INSTITUCIONES EDUCATIVAS OFICIALES - IEO DE LA ESCUELA DE FORMACIÓN ARTÍSTICA Y CULTURAL DEL MUNICIPIO DE CHIA</t>
  </si>
  <si>
    <t xml:space="preserve">OCHO MILLONES SETECIENTOS TREINTA Y SEIS MIL PESOS </t>
  </si>
  <si>
    <t>2024001109</t>
  </si>
  <si>
    <t>https://community.secop.gov.co/Public/Tendering/OpportunityDetail/Index?noticeUID=CO1.NTC.6097901&amp;isFromPublicArea=True&amp;isModal=False</t>
  </si>
  <si>
    <t xml:space="preserve">ANA BERTHA RODRIGUEZ BERNAL </t>
  </si>
  <si>
    <t>Carrera 9 N.24-01</t>
  </si>
  <si>
    <t xml:space="preserve">pedro.ramirez.band.ieo@gmail.com </t>
  </si>
  <si>
    <t>0338000200178346</t>
  </si>
  <si>
    <t>CPSP-324-2024</t>
  </si>
  <si>
    <t>CO1.PCCNTR.6306078</t>
  </si>
  <si>
    <t xml:space="preserve">ALBERTO LEON JARAMILLO CORREA </t>
  </si>
  <si>
    <t>PRESTACION DE SERVICIOS PROFESIONALES PARA LA ENSEÑANZA INTEGRAL EN EL AREA DE TEATRO DE LA ESCUELA DE FORMACIÓN ARTÍSTICA Y CULTURAL DEL MUNICIPIO DE CHÍA</t>
  </si>
  <si>
    <t>2024001102</t>
  </si>
  <si>
    <t>https://community.secop.gov.co/Public/Tendering/OpportunityDetail/Index?noticeUID=CO1.NTC.6098314&amp;isFromPublicArea=True&amp;isModal=False</t>
  </si>
  <si>
    <t xml:space="preserve">ADRIANA PABON CASTRO </t>
  </si>
  <si>
    <t>Carrera 14A N.7-68</t>
  </si>
  <si>
    <t xml:space="preserve">leonjara24@gmail.com </t>
  </si>
  <si>
    <t>002600059147</t>
  </si>
  <si>
    <t>CPSP-322-2024</t>
  </si>
  <si>
    <t>CO1.PCCNTR.6306162</t>
  </si>
  <si>
    <t xml:space="preserve">OSCAR MIGUEL TORRES VILLAMIL </t>
  </si>
  <si>
    <t>PRESTACION DE SERVICIOS PROFESIONALES PARA BRINDAR APOYO ADMINISTRATIVO EN LA DIRECCIÓN DE INSPECCIÓN Y VIGILANCIA DE SECRETARÍA DE EDUCACIÓN PARA EL FORTALECIMIENTO DEL SISTEMA EDUCATIVO DEL MUNICIPIO DE CHÍA</t>
  </si>
  <si>
    <t>2024001120</t>
  </si>
  <si>
    <t>https://community.secop.gov.co/Public/Tendering/OpportunityDetail/Index?noticeUID=CO1.NTC.6098303&amp;isFromPublicArea=True&amp;isModal=False</t>
  </si>
  <si>
    <t xml:space="preserve">DEYANIRA RAMIREZ ARTUNDUAGA </t>
  </si>
  <si>
    <t xml:space="preserve">Carrera 2 N.16-161 IN 1 </t>
  </si>
  <si>
    <t xml:space="preserve">oscar27nov2008@gmail.com </t>
  </si>
  <si>
    <t xml:space="preserve">COOENNJO ENTIDAD COOPERATIVA DE AHORRO Y CREDITO DE TENJO </t>
  </si>
  <si>
    <t>00910000000539</t>
  </si>
  <si>
    <t>CPSAG-318-2024</t>
  </si>
  <si>
    <t>CO1.PCCNTR.6306185</t>
  </si>
  <si>
    <t xml:space="preserve">JAIRO ANDRES QUECAN SANCHEZ </t>
  </si>
  <si>
    <t>PRESTACIÓN DE SERVICIOS DE APOYO A LA GESTION EN LA ENSEÑANZA DE LOS INSTRUMENTOS MUSICALES DE VIENTO METAL TROMBON Y/O TROMPETA EN EL PROGRAMA DE EXTENSION CON INSTITUCIONES EDUCATIVAS OFICIALES - IEO DE LA ESCUELA DE FORMACIÓN ARTÍSTICA Y CULTURAL DEL MUNICIPIO DE CHÍA</t>
  </si>
  <si>
    <t xml:space="preserve">OCHO MILLONES DOSCIENTOS CINCUENTA MIL PESOS </t>
  </si>
  <si>
    <t>2024001106</t>
  </si>
  <si>
    <t>https://community.secop.gov.co/Public/Tendering/OpportunityDetail/Index?noticeUID=CO1.NTC.6098331&amp;isFromPublicArea=True&amp;isModal=False</t>
  </si>
  <si>
    <t xml:space="preserve">Tres Esquinas Vereda Bojaca </t>
  </si>
  <si>
    <t xml:space="preserve">andres080614@gmail.com </t>
  </si>
  <si>
    <t>0550488443363012</t>
  </si>
  <si>
    <t>CPSAG-325-2024</t>
  </si>
  <si>
    <t>CO1.PCCNTR.6306359</t>
  </si>
  <si>
    <t xml:space="preserve">SEBASTIAN DAVID ROMERO RODRIGUEZ </t>
  </si>
  <si>
    <t>PRESTACIÓN DE SERVICIOS DE APOYO A LA GESTION EN LA ENSEÑANZA DEL INSTRUMENTO DE VIENTO MADERA SAXOFON EN EL NIVEL DE INICIACION EN LOS PROGRAMAS DE EXTENSION DE LA ESCUELA DE FORMACIÓN ARTÍSTICA Y CULTURAL DEL MUNICIPIO DE CHÍA</t>
  </si>
  <si>
    <t>2024001104</t>
  </si>
  <si>
    <t>https://community.secop.gov.co/Public/Tendering/OpportunityDetail/Index?noticeUID=CO1.NTC.6098720&amp;isFromPublicArea=True&amp;isModal=False</t>
  </si>
  <si>
    <t xml:space="preserve">Carrera 9 N.24 Sector La Estrella </t>
  </si>
  <si>
    <t xml:space="preserve">davidromeror28@gmail.com </t>
  </si>
  <si>
    <t>CPSP-320-2024</t>
  </si>
  <si>
    <t>CO1.PCCNTR.6306562</t>
  </si>
  <si>
    <t xml:space="preserve">JUAN SEBASTIAN VERA VARELA </t>
  </si>
  <si>
    <t>PRESTACIÓN DE SERVICIOS PROFESIONALES PARA LA ENSEÑANZA DEL INSTRUMENTO MUSICAL DE CUERDAS REQUINTO Y TIPLE EN LA ESCUELA DE FORMACIÓN ARTÍSTICA Y CULTURAL DEL MUNICIPIO DE CHÍA</t>
  </si>
  <si>
    <t>2024001119</t>
  </si>
  <si>
    <t>https://community.secop.gov.co/Public/Tendering/OpportunityDetail/Index?noticeUID=CO1.NTC.6098937&amp;isFromPublicArea=True&amp;isModal=False</t>
  </si>
  <si>
    <t>Calle 12 N.14-74</t>
  </si>
  <si>
    <t>sebastianveramusic@gmail.com</t>
  </si>
  <si>
    <t>CPSP-327-2024</t>
  </si>
  <si>
    <t>CO1.PCCNTR.6306579</t>
  </si>
  <si>
    <t xml:space="preserve">EDGAR MAURICIO HURTADO FONSECA </t>
  </si>
  <si>
    <t>PRESTACION DE SERVICIOS PROFESIONALES PARA LA ENSEÑANZA DE INSTRUMENTOS MUSICALES DE PERCUSIÓN SINFÓNICA, ASÍ COMO TAMBIÉN LA REALIZACIÓN DE TALLERES EN LA ESCUELA DE FORMACIÓN ARTÍSTICA Y CULTURAL DEL MUNICIPIO DE CHÍA</t>
  </si>
  <si>
    <t>2024001110</t>
  </si>
  <si>
    <t>https://community.secop.gov.co/Public/Tendering/OpportunityDetail/Index?noticeUID=CO1.NTC.6098976&amp;isFromPublicArea=True&amp;isModal=False</t>
  </si>
  <si>
    <t>Calle 19 N.7-135 CA 32</t>
  </si>
  <si>
    <t xml:space="preserve">edgarmaurimba@gmail.com </t>
  </si>
  <si>
    <t>CPSP-328-2024</t>
  </si>
  <si>
    <t>CO1.PCCNTR.6307071</t>
  </si>
  <si>
    <t xml:space="preserve">OSCAR DAVID PINZON GUIO </t>
  </si>
  <si>
    <t>PRESTACION DE SERVICIOS PROFESIONALES PARA LA ENSEÑANZA DEL INSTRUMENTO MUSICAL DE CUERDA GUITARRA ACÚSTICA EN LA ESCUELA DE FORMACIÓN ARTÍSTICA Y CULTURAL DEL MUNICIPIO DE CHÍA</t>
  </si>
  <si>
    <t>2024001111</t>
  </si>
  <si>
    <t>https://community.secop.gov.co/Public/Tendering/OpportunityDetail/Index?noticeUID=CO1.NTC.6099212&amp;isFromPublicArea=True&amp;isModal=False</t>
  </si>
  <si>
    <t xml:space="preserve">Av 23 N.7-07 </t>
  </si>
  <si>
    <t xml:space="preserve">opinzonguio@gmail.com </t>
  </si>
  <si>
    <t>CPSAG-329-2024</t>
  </si>
  <si>
    <t>CO1.PCCNTR.6307088</t>
  </si>
  <si>
    <t xml:space="preserve">JOHANA GALVEZ CHACON </t>
  </si>
  <si>
    <t>PRESTACIÓN DE SERVICIOS DE APOYO A LA GESTION EN LA ENSEÑANZA DE TEJIDOS EN CROCHET Y ARTESANIA TRADICIONAL PARA LOS PROGRAMAS DE EXTENSIÓN EN EL SECTOR RURAL Y URBANO DE LA ESCUELA DE FORMACIÓN ARTÍSTICA Y CULTURAL DEL MUNICIPIO DE CHÍA</t>
  </si>
  <si>
    <t xml:space="preserve">OCHO MILLONES QUINIENTOS OCHENTA MIL PESOS </t>
  </si>
  <si>
    <t>2024001112</t>
  </si>
  <si>
    <t>https://community.secop.gov.co/Public/Tendering/OpportunityDetail/Index?noticeUID=CO1.NTC.6099236&amp;isFromPublicArea=True&amp;isModal=False</t>
  </si>
  <si>
    <t xml:space="preserve">Carrera 8 N.16A-35 </t>
  </si>
  <si>
    <t xml:space="preserve">corporacionlaruana@gmail.com </t>
  </si>
  <si>
    <t>CPSAG-330-2024</t>
  </si>
  <si>
    <t>CO1.PCCNTR.6307111</t>
  </si>
  <si>
    <t xml:space="preserve">VICTOR HUGO VALENCIA LONDOÑO </t>
  </si>
  <si>
    <t>PRESTACIÓN DE SERVICIOS DE APOYO A LA GESTION EN EL PROGRAMA DE ARTES PLASTICAS DE LA ESCUELA DE FORMACIÓN ARTÍSTICA Y CULTURAL DEL MUNICIPIO DE CHÍA</t>
  </si>
  <si>
    <t>2024001101</t>
  </si>
  <si>
    <t>https://community.secop.gov.co/Public/Tendering/OpportunityDetail/Index?noticeUID=CO1.NTC.6098888&amp;isFromPublicArea=True&amp;isModal=False</t>
  </si>
  <si>
    <t>Vereda Bojaca Delicias Norte Fca Lote 3A</t>
  </si>
  <si>
    <t xml:space="preserve">li.lay.verde@hotmail.com </t>
  </si>
  <si>
    <t>CPSP-321-2024</t>
  </si>
  <si>
    <t>CO1.PCCNTR.6307409</t>
  </si>
  <si>
    <t xml:space="preserve">EDWIN ALBERTO CIFUENTES BARRETO </t>
  </si>
  <si>
    <t>PRESTACIÓN DE SERVICIOS PROFESIONALES PARA BRINDAR APOYO CON LA ENSEÑANZA DE LA TEORIA MUSICAL DIRIGIDO A LA ORQUESTA Y LAS BANDAS SINFONICAS DE LA ESCUELA DE FORMACIÓN ARTÍSTICA Y CULTURAL DEL MUNICIPIO DE CHÍA</t>
  </si>
  <si>
    <t xml:space="preserve">DIECISIES MILLONES DE PESOS </t>
  </si>
  <si>
    <t>2024001118</t>
  </si>
  <si>
    <t xml:space="preserve">*RECURSOS PROPIOS 
*SGP CULTURA </t>
  </si>
  <si>
    <t>https://community.secop.gov.co/Public/Tendering/OpportunityDetail/Index?noticeUID=CO1.NTC.6098899&amp;isFromPublicArea=True&amp;isModal=False</t>
  </si>
  <si>
    <t xml:space="preserve">Carrera 7 N.00-99 IN 1 AP 202 Barrio Las Cruces </t>
  </si>
  <si>
    <t xml:space="preserve">edwinmusica@gmail.com </t>
  </si>
  <si>
    <t>CPSAG-326-2024</t>
  </si>
  <si>
    <t>CO1.PCCNTR.6307424</t>
  </si>
  <si>
    <t xml:space="preserve">YOBANA DEL CARMEN OLAYA PARADA </t>
  </si>
  <si>
    <t>PRESTACIÓN DE SERVICIOS DE APOYO PARA EL FORTALECIMIENTO DE LA GESTIÓN FINANCIERA DE LA SECRETARIA DE HACIENDA</t>
  </si>
  <si>
    <t xml:space="preserve">QUINCE MILLONES CUATROCIENTOS MIL PESOS </t>
  </si>
  <si>
    <t>2024001113</t>
  </si>
  <si>
    <t>https://community.secop.gov.co/Public/Tendering/OpportunityDetail/Index?noticeUID=CO1.NTC.6099421&amp;isFromPublicArea=True&amp;isModal=False</t>
  </si>
  <si>
    <t>Carrera 5 Este N.11-83 TO 16 AP 601</t>
  </si>
  <si>
    <t xml:space="preserve">ycop1201@hotmail.com </t>
  </si>
  <si>
    <t>CPSAG-323-2024</t>
  </si>
  <si>
    <t>CO1.PCCNTR.6309604</t>
  </si>
  <si>
    <t xml:space="preserve">VEINTICINCO MILLONES QUINIENTOS MIL PESOS </t>
  </si>
  <si>
    <t>2024001117</t>
  </si>
  <si>
    <t>https://community.secop.gov.co/Public/Tendering/OpportunityDetail/Index?noticeUID=CO1.NTC.6102233&amp;isFromPublicArea=True&amp;isModal=False</t>
  </si>
  <si>
    <t xml:space="preserve">Vereda Cerc de Piedra </t>
  </si>
  <si>
    <t xml:space="preserve">tagogarzon28@gmail.com </t>
  </si>
  <si>
    <t>CPSP-332-2024</t>
  </si>
  <si>
    <t>CO1.PCCNTR.6309559</t>
  </si>
  <si>
    <t xml:space="preserve">ANDRES CAMILO RAMOS ROZO </t>
  </si>
  <si>
    <t>PRESTACIÓN DE SERVICIOS PROFESIONALES PARA LA ENSEÑANZA DE BANDAS MUSICO MARCIALES Y PERCUSIÓN PARA EL PROGRAMA DE EXTENSIÓN CON INSTITUCIONES EDUCATIVAS OFICIALES - IEO DE LA ESCUELA DE FORMACIÓN ARTÍSTICA Y CULTURAL DEL MUNICIPIO DE CHIA</t>
  </si>
  <si>
    <t>2024000780</t>
  </si>
  <si>
    <t>https://community.secop.gov.co/Public/Tendering/OpportunityDetail/Index?noticeUID=CO1.NTC.6102607&amp;isFromPublicArea=True&amp;isModal=False</t>
  </si>
  <si>
    <t>Carrera 14B N.9-28</t>
  </si>
  <si>
    <t xml:space="preserve">andres_band@hotmail.com </t>
  </si>
  <si>
    <t>0661007930</t>
  </si>
  <si>
    <t>CPSP-334-2024</t>
  </si>
  <si>
    <t>CO1.PCCNTR.6311628</t>
  </si>
  <si>
    <t xml:space="preserve">MARIA MANUELA MENDOZA NAVARRETE </t>
  </si>
  <si>
    <t>PRESTACIÓN DE SERVICIOS PROFESIONALES PARA BRINDAR APOYO A LA DIRECCION DE INSPECCION Y VIGILANCIA DE LA SECRETARIA DE EDUCACIÓN EN EL DESARROLLO DE ACCIONES RELACIONADAS CON EL CONTROL DE LOS ESTABLECIMIENTOS EDUCATIVOS EN EL MUNICIPIO DE CHÍA</t>
  </si>
  <si>
    <t>2024001133</t>
  </si>
  <si>
    <t>https://community.secop.gov.co/Public/Tendering/OpportunityDetail/Index?noticeUID=CO1.NTC.6104724&amp;isFromPublicArea=True&amp;isModal=False</t>
  </si>
  <si>
    <t xml:space="preserve">NELLY MARTINEZ CASTRO </t>
  </si>
  <si>
    <t>Calle 19 N.3-70</t>
  </si>
  <si>
    <t>manu-mendoza@hotmail.com</t>
  </si>
  <si>
    <t>CPSP-335-2024</t>
  </si>
  <si>
    <t>CO1.PCCNTR.6311754</t>
  </si>
  <si>
    <t xml:space="preserve">ORLANDO MORENO CARDENAS </t>
  </si>
  <si>
    <t>PRESTACIÓN DE SERVICIOS PROFESIONALES PARA EL DESARROLLO DE LAS ACCIONES QUE COADYUVEN EN LA EJECUCIÓN DEL MACROPROCESO DE GESTIÓN DE RECURSOS HUMANOS DE LA DIRECCIÓN ADMINISTRATIVA Y FINANCIERA DE LA SECRETARIA DE EDUCACIÓN DEL MUNICIPIO DE CHÍA</t>
  </si>
  <si>
    <t>2024001130</t>
  </si>
  <si>
    <t>https://community.secop.gov.co/Public/Tendering/OpportunityDetail/Index?noticeUID=CO1.NTC.6105603&amp;isFromPublicArea=True&amp;isModal=False</t>
  </si>
  <si>
    <t>JAHIR AGUILAR FAJARDO</t>
  </si>
  <si>
    <t>Calle 10 N.1E-02 Conjunto Naranjo 3 Torre 5 Apto 501</t>
  </si>
  <si>
    <t>orlando-moreno-c@hotmail.com</t>
  </si>
  <si>
    <t xml:space="preserve">FINANDINA </t>
  </si>
  <si>
    <t>CPSP-303-2024</t>
  </si>
  <si>
    <t>CO1.PCCNTR.6311892</t>
  </si>
  <si>
    <t xml:space="preserve">DEISSY MAGALY CABRA CABRA </t>
  </si>
  <si>
    <t>2024001129</t>
  </si>
  <si>
    <t>https://community.secop.gov.co/Public/Tendering/OpportunityDetail/Index?noticeUID=CO1.NTC.6105606&amp;isFromPublicArea=True&amp;isModal=False</t>
  </si>
  <si>
    <t>MARIA DEL PILAR TOQUICA GARCIA
// KAROL VIVIANA JURADO CANTOR</t>
  </si>
  <si>
    <t>35.195.375
// 1.072.659.465</t>
  </si>
  <si>
    <t xml:space="preserve">Vereda Fagua Sector El Colegio La Macarena </t>
  </si>
  <si>
    <t>deisymcc@gmail.com</t>
  </si>
  <si>
    <t>CPSAG-333-2024</t>
  </si>
  <si>
    <t>CO1.PCCNTR.6313630</t>
  </si>
  <si>
    <t>SANTIAGO VANEGAS QUECAN</t>
  </si>
  <si>
    <t>PRESTACIÓN DE SERVICIOS DE APOYO A LA GESTIÓN PARA LA REALIZACIÓN DE ACTIVIDADES ESPECÍFICAS EN EL ÁREA DE CONTRATACIÓN Y APOYO EN LAS SUPERVISIONES DE LOS CONTRATOS PROPIOS DE LA SECRETARIA DE GOBIERNO</t>
  </si>
  <si>
    <t>2024001127</t>
  </si>
  <si>
    <t>https://community.secop.gov.co/Public/Tendering/OpportunityDetail/Index?noticeUID=CO1.NTC.6107980&amp;isFromPublicArea=True&amp;isModal=False</t>
  </si>
  <si>
    <t>FALTA TERMINAR Y CERRAR EN SECOP                                       FALTA CERTIFICADO DE CUMPLIMIENTO 2 NO SE CIERRA</t>
  </si>
  <si>
    <t>Carrera 2E N.24-95 IN 4</t>
  </si>
  <si>
    <t xml:space="preserve">santiagov2810@hotmail.com </t>
  </si>
  <si>
    <t>CPS-340-2024</t>
  </si>
  <si>
    <t>CO1.PCCNTR.6313686</t>
  </si>
  <si>
    <t xml:space="preserve">ERICK GERLEY POVEDA SABOYA </t>
  </si>
  <si>
    <t>PRESTACIÓN DE SERVICIOS PROFESIONALES COMO INSTRUCTOR DEL PROGRAMA DE ARTE DANZARIO EN LA ESCUELA DE FORMACIÓN ARTÍSTICA Y CULTURAL DEL MUNICIPIO DE CHÍA</t>
  </si>
  <si>
    <t>2024001131</t>
  </si>
  <si>
    <t>https://community.secop.gov.co/Public/Tendering/OpportunityDetail/Index?noticeUID=CO1.NTC.6108194&amp;isFromPublicArea=True&amp;isModal=False</t>
  </si>
  <si>
    <t xml:space="preserve">erickp1404@gmail.com </t>
  </si>
  <si>
    <t>CT-INTERADMINISTRATIVO-331-2024</t>
  </si>
  <si>
    <t>CO1.PCCNTR.6313892</t>
  </si>
  <si>
    <t xml:space="preserve">HOSPITAL SAN ANTONIO DE CHÍA </t>
  </si>
  <si>
    <t>PRESTACIÓN DE SERVICIOS PARA LA VALORACION Y EXPEDICIÓN DE CERTIFICADOS DE DISCAPACIDAD DE LA POBLACIÓN DEL MUNICIPIO DE CHÍA CON ALGÚN TIPO DE DISCAPACIDAD EN EL MARCO DE LA RESOLUCIÓN 113 DE 2020</t>
  </si>
  <si>
    <t xml:space="preserve">SESENTA Y CUATRO MILLONES SETECIENTOS SETENTA Y DOS MIL SEISCIENTOS CUARENTA PESOS </t>
  </si>
  <si>
    <t>2024001132</t>
  </si>
  <si>
    <t>https://community.secop.gov.co/Public/Tendering/OpportunityDetail/Index?noticeUID=CO1.NTC.6102449&amp;isFromPublicArea=True&amp;isModal=False</t>
  </si>
  <si>
    <t>FALTA CERRAR EN SECOP. NO ESTA EL PAGO CARGADO NO SE CIERRA</t>
  </si>
  <si>
    <t>CPSP-341-2024</t>
  </si>
  <si>
    <t>CO1.PCCNTR.6315164</t>
  </si>
  <si>
    <t xml:space="preserve">DAVID ESTEBAN PACHON MORA </t>
  </si>
  <si>
    <t>PRESTACIÓN DE SERVICIOS PROFESIONALES PARA BRINDAR APOYO CON LA DIRECCIÓN MUSICAL DE LA BANDA SINFÓNICA INFANTIL DE LA ESCUELA DE FORMACIÓN ARTÍSTICA Y CULTURAL DEL MUNICIPIO DE CHIA</t>
  </si>
  <si>
    <t>2024001135</t>
  </si>
  <si>
    <t>https://community.secop.gov.co/Public/Tendering/OpportunityDetail/Index?noticeUID=CO1.NTC.6110115&amp;isFromPublicArea=True&amp;isModal=False</t>
  </si>
  <si>
    <t xml:space="preserve">Diagonal 4D N.28-77 </t>
  </si>
  <si>
    <t xml:space="preserve">depachon.cab@gmail.com </t>
  </si>
  <si>
    <t>0550488443312654</t>
  </si>
  <si>
    <t>CPSP-342-2024</t>
  </si>
  <si>
    <t>CO1.PCCNTR.6315561</t>
  </si>
  <si>
    <t xml:space="preserve">WILSON RODRIGUEZ VACA </t>
  </si>
  <si>
    <t>PRESTACIÓN DE SERVICIOS PROFESIONALES PARA BRINDAR APOYO CON LA DIRECCIÓN MUSICAL DE LA PRE-BANDA SINFÓNICA DE LA ESCUELA DE FORMACIÓN ARTÍSTICA Y CULTURAL DEL MUNICIPIO DE CHIA.</t>
  </si>
  <si>
    <t>2024001136</t>
  </si>
  <si>
    <t>https://community.secop.gov.co/Public/Tendering/OpportunityDetail/Index?noticeUID=CO1.NTC.6109999&amp;isFromPublicArea=True&amp;isModal=False</t>
  </si>
  <si>
    <t>Calle 9 N.3E-01 MZ B CA 11</t>
  </si>
  <si>
    <t>wrwilltrumpet@gmail.com</t>
  </si>
  <si>
    <t>CPSP-343-2024</t>
  </si>
  <si>
    <t>CO1.PCCNTR.6316245</t>
  </si>
  <si>
    <t xml:space="preserve">TATIK CARRION RAMOS </t>
  </si>
  <si>
    <t>PRESTACION DE SERVICIOS PROFESIONALES PARA BRINDAR APOYO EN LO RELACIONADO CON EL DESARROLLO, ORGANIZACIÓN, SEGUIMIENTO Y CONTROL DEL PROGRAMA DE LITERATURA DE LA ESCUELA DE FORMACIÓN ARTÍSTICA Y CULTURAL DEL MUNICIPIO DE CHÍA.</t>
  </si>
  <si>
    <t>2024001137</t>
  </si>
  <si>
    <t>https://community.secop.gov.co/Public/Tendering/OpportunityDetail/Index?noticeUID=CO1.NTC.6111091&amp;isFromPublicArea=True&amp;isModal=False</t>
  </si>
  <si>
    <t>Carrera 5 N.12-64 IN 6</t>
  </si>
  <si>
    <t xml:space="preserve">alcorreodetatik@gmail.com </t>
  </si>
  <si>
    <t>CPSP-344-2024</t>
  </si>
  <si>
    <t>CO1.PCCNTR.6316536</t>
  </si>
  <si>
    <t xml:space="preserve">MARIA CAMILA TOVAR MORENO </t>
  </si>
  <si>
    <t>PRESTACIÓN DE SERVICIOS PROFESIONALES PARA APOYAR EN LA COORDINACIÓN DESARROLLO Y EJECUCIÓN DE LA GESTIÓN Y FOMENTO DE LA EDUCACIÓN DE LA SECRETARÍA DE EDUCACIÓN, EN LOS TEMAS RELACIONADOS CON LOS PROCESOS A CARGO DEL FONDO PARA EL FOMENTO DE LA EDUCACIÓN SUPERIOR (FOES).</t>
  </si>
  <si>
    <t>2024001134</t>
  </si>
  <si>
    <t>https://community.secop.gov.co/Public/Tendering/OpportunityDetail/Index?noticeUID=CO1.NTC.6111472&amp;isFromPublicArea=True&amp;isModal=False</t>
  </si>
  <si>
    <t xml:space="preserve">Calle 19 N.9-50 Conjunto Valverde Olivo </t>
  </si>
  <si>
    <t xml:space="preserve">kmytovar94@gmail.com </t>
  </si>
  <si>
    <t>CPSP-345-2024</t>
  </si>
  <si>
    <t>CO1.PCCNTR.6318079</t>
  </si>
  <si>
    <t xml:space="preserve">SERGIO ANDREY SIERRA CASAS </t>
  </si>
  <si>
    <t xml:space="preserve">PRESTACIÓN DE SERVICIOS PROFESIONALES PARA LA ENSEÑANZA DEL INSTRUMENTO DE VIENTO METAL CORNO FRANCÉS DE LA ESCUELA DE FORMACIÓN ARTÍSTICA Y CULTURAL DE CHÍA	 </t>
  </si>
  <si>
    <t>2024001138</t>
  </si>
  <si>
    <t>https://community.secop.gov.co/Public/Tendering/OpportunityDetail/Index?noticeUID=CO1.NTC.6114328&amp;isFromPublicArea=True&amp;isModal=False</t>
  </si>
  <si>
    <t>Calle 14E N.9-49</t>
  </si>
  <si>
    <t xml:space="preserve">sergioo1712@hotmail.com </t>
  </si>
  <si>
    <t>CPSAG-349-2024</t>
  </si>
  <si>
    <t>CO1.PCCNTR.6318093</t>
  </si>
  <si>
    <t xml:space="preserve">TREINTA Y CUATRO MILLONES OCHOCIENTOS MIL PESOS </t>
  </si>
  <si>
    <t>2024001142</t>
  </si>
  <si>
    <t>https://community.secop.gov.co/Public/Tendering/OpportunityDetail/Index?noticeUID=CO1.NTC.6114360&amp;isFromPublicArea=True&amp;isModal=False</t>
  </si>
  <si>
    <t>gdduartep.gd@gmail.com</t>
  </si>
  <si>
    <t>CPSAG-251-2024</t>
  </si>
  <si>
    <t>CO1.PCCNTR.6318098</t>
  </si>
  <si>
    <t>PRESTACION DE SERVICIOS DE APOYO A LA GESTIÓN PARA FORTALECER EL DESARROLLO DE LAS ACTIVIDADES ADMINISTRATIVAS RELACIONADAS CON EL PLAN ANUAL DE ADQUISICIONES EN LA DIRECCIÓN DE SERVICIOS ADMINISTRATIVOS DEL MUNICIPIO DE CHÍA</t>
  </si>
  <si>
    <t>2024001139</t>
  </si>
  <si>
    <t>https://community.secop.gov.co/Public/Tendering/OpportunityDetail/Index?noticeUID=CO1.NTC.6114178&amp;isFromPublicArea=True&amp;isModal=False</t>
  </si>
  <si>
    <t>CPSAG-339-2024</t>
  </si>
  <si>
    <t>CO1.PCCNTR.6318236</t>
  </si>
  <si>
    <t xml:space="preserve">MARIA ALEJANDRA OCONNELL </t>
  </si>
  <si>
    <t>PRESTACIÓN DE SERVICIOS DE APOYO A LA GESTION EN LA ENSEÑANZA DE LOS INSTRUMENTOS MUSICALES DE VIENTO MADERA CLARINETE EN EL NIVEL DE INICIACION DE LOS PROGRAMAS DE EXTENSION DE LA ESCUELA DE FORMACIÓN ARTÍSTICA Y CULTURAL DEL MUNICIPIO DE CHÍA</t>
  </si>
  <si>
    <t>2024001140</t>
  </si>
  <si>
    <t>https://community.secop.gov.co/Public/Tendering/OpportunityDetail/Index?noticeUID=CO1.NTC.6113844&amp;isFromPublicArea=True&amp;isModal=False</t>
  </si>
  <si>
    <t>Carrera 12A N.5C-39 Ibaro I</t>
  </si>
  <si>
    <t xml:space="preserve">alejasoy13@gmail.com </t>
  </si>
  <si>
    <t>050488417651202</t>
  </si>
  <si>
    <t>CPSP-346-2024</t>
  </si>
  <si>
    <t>CO1.PCCNTR.6318705</t>
  </si>
  <si>
    <t xml:space="preserve">SEBASTIAN CASTRO DAZA </t>
  </si>
  <si>
    <t>PRESTACIÓN DE SERVICIOS PROFESIONALES PARA LA ENSEÑANZA DE INSTRUMENTOS DE TECLADO Y PIANO NIVEL AVANZADO EN LA ESCUELA DE FORMACIÓN ARTÍSTICA Y CULTURAL DEL MUNICIPIO DE CHÍA</t>
  </si>
  <si>
    <t>2024001141</t>
  </si>
  <si>
    <t>https://community.secop.gov.co/Public/Tendering/OpportunityDetail/Index?noticeUID=CO1.NTC.6114434&amp;isFromPublicArea=True&amp;isModal=False</t>
  </si>
  <si>
    <t xml:space="preserve">Calle 22D N.86-61 CA 47 Barrio Hayuelos </t>
  </si>
  <si>
    <t>bastiancastroda@hotmail.com</t>
  </si>
  <si>
    <t>CPSP-347-2024</t>
  </si>
  <si>
    <t>CO1.PCCNTR.6318068</t>
  </si>
  <si>
    <t>PRESTACIÓN DE SERVICIOS PROFESIONALES ESPECIALIZADOS PARA BRINDAR ASESORÍA JURÍDICA RELACIONADA CON LOS PROCESOS DE CONTRATACIÓN Y EN ASUNTOS DE DERECHO ADMINISTRATIVO EN LA OFICINA DE CONTRATACIÓN</t>
  </si>
  <si>
    <t xml:space="preserve">SIETE (7) MESES Y VEINTE (20) DIAS </t>
  </si>
  <si>
    <t>NOVENTA Y NUEVE MILLONES SEISCIENTOS SESENTA Y SEIS MIL SEISCIENTOS SESENTA PESOS</t>
  </si>
  <si>
    <t>2024001143</t>
  </si>
  <si>
    <t>https://community.secop.gov.co/Public/Tendering/OpportunityDetail/Index?noticeUID=CO1.NTC.6114143&amp;isFromPublicArea=True&amp;isModal=False</t>
  </si>
  <si>
    <t xml:space="preserve">Vereda Fonqueta Conjunto La Carolina Casa 20 </t>
  </si>
  <si>
    <t>04020877443</t>
  </si>
  <si>
    <t>MC 011-2024</t>
  </si>
  <si>
    <t>CO1.PCCNTR.6316311</t>
  </si>
  <si>
    <t xml:space="preserve">COORDINADORA DE SERVICIOS DE PARQUE CEMENTERIO SAS COORSERPARK </t>
  </si>
  <si>
    <t>INHUMACIÓN DE CADAVERES DE N.N, PERSONAS DE BAJOS RECURSOS Y VÍCTIMAS DEL CONFLICTO ARMADO ASENTADOS EN EL MUNICIPIO DE CHÍA.</t>
  </si>
  <si>
    <t xml:space="preserve">SIETE (7) MESES Y DIEZ (10) DIAS </t>
  </si>
  <si>
    <t>*2024001145
*2024001146</t>
  </si>
  <si>
    <t>https://community.secop.gov.co/Public/Tendering/OpportunityDetail/Index?noticeUID=CO1.NTC.6051206&amp;isFromPublicArea=True&amp;isModal=False</t>
  </si>
  <si>
    <t>ADRIANA VASQUEZ MUÑOZ</t>
  </si>
  <si>
    <t>37-46-101006005</t>
  </si>
  <si>
    <t>SEGUROS DEL ESTADO SA</t>
  </si>
  <si>
    <t>CO1.WRT.14332318</t>
  </si>
  <si>
    <t>Carrera 11 N.69-11</t>
  </si>
  <si>
    <t>3175670 ext.1422</t>
  </si>
  <si>
    <t>juridica1@capillasdelafe.com</t>
  </si>
  <si>
    <t>009113952</t>
  </si>
  <si>
    <t>RECHAZADO</t>
  </si>
  <si>
    <t>CPSP-337-2024</t>
  </si>
  <si>
    <t>CO1.PCCNTR.6314401</t>
  </si>
  <si>
    <t xml:space="preserve">MARIA ANTONIA MUÑOZ CASTILLO </t>
  </si>
  <si>
    <t>PRESTACIÓN DE SERVICIOS PROFESIONALES PARA BRINDAR ASISTENCIA TÉCNICA A LAS DIFERENTES SECRETARIAS DE LA ADMINISTRACIÓN MUNICIPAL, EN EL PROCESO DE CIERRE, FORMULACIÓN Y ACTUALIZACIÓN DE PROYECTOS DE INVERSIÓN</t>
  </si>
  <si>
    <t xml:space="preserve">VENTISEIS MILLONES DE PESOS </t>
  </si>
  <si>
    <t>2024001148</t>
  </si>
  <si>
    <t>https://community.secop.gov.co/Public/Tendering/OpportunityDetail/Index?noticeUID=CO1.NTC.6108161&amp;isFromPublicArea=True&amp;isModal=False</t>
  </si>
  <si>
    <t>Carrera 33 N.14-125 Alborada Real TO 13 AP 203</t>
  </si>
  <si>
    <t>astecund@yahoo.es</t>
  </si>
  <si>
    <t>CPSP-352-2024</t>
  </si>
  <si>
    <t>CO1.PCCNTR.6319309</t>
  </si>
  <si>
    <t xml:space="preserve">JESSICA TATIANA LOPEZ ACOSTA </t>
  </si>
  <si>
    <t>PRESTACIÓN DE SERVICIOS PROFESIONALES, PARA EL ACOMPAÑAMIENTO Y EJECUCIÓN DE LOS PROCESOS RELACIONADOS A LA ATENCIÓN INTEGRAL DE POBLACION EN CONDICION DE DISCAPACIDAD DEL MUNICIPIO DE CHIA</t>
  </si>
  <si>
    <t xml:space="preserve">DIECINUEVE MILLONES DOSCIENTOS MIL PESOS </t>
  </si>
  <si>
    <t>2024001147</t>
  </si>
  <si>
    <t>https://community.secop.gov.co/Public/Tendering/OpportunityDetail/Index?noticeUID=CO1.NTC.6115423&amp;isFromPublicArea=True&amp;isModal=False</t>
  </si>
  <si>
    <t xml:space="preserve">Carrera 10A N.3-55 IN 4 Barrio Santa Lucia </t>
  </si>
  <si>
    <t xml:space="preserve">jtla15@hotmail.com </t>
  </si>
  <si>
    <t>CPSP-353-2024</t>
  </si>
  <si>
    <t>CO1.PCCNTR.6319588</t>
  </si>
  <si>
    <r>
      <rPr>
        <b/>
        <sz val="9"/>
        <color rgb="FF000000"/>
        <rFont val="Arial"/>
      </rPr>
      <t>CEDENTE:</t>
    </r>
    <r>
      <rPr>
        <sz val="9"/>
        <color rgb="FF000000"/>
        <rFont val="Arial"/>
      </rPr>
      <t xml:space="preserve"> GRESSY SULENA CUESTA GUTIERREZ 
</t>
    </r>
    <r>
      <rPr>
        <b/>
        <sz val="9"/>
        <color rgb="FF000000"/>
        <rFont val="Arial"/>
      </rPr>
      <t xml:space="preserve">
CESIONARIO:</t>
    </r>
    <r>
      <rPr>
        <sz val="9"/>
        <color rgb="FF000000"/>
        <rFont val="Arial"/>
      </rPr>
      <t xml:space="preserve"> JAIRO AYALA ALAPE </t>
    </r>
  </si>
  <si>
    <t>JUAN SEBASTIAN RODRIGUEZ</t>
  </si>
  <si>
    <t>PRESTACIÓN DE SERVICIOS PROFESIONALES PARA LA ESTRUCTURACION Y GESTION DE LOS PROCESOS DE CONTRATACION EN SUS ETAPAS PRECONTRACTUAL Y CONTRACTUAL, QUE ADELANTEN LAS DIFERENTES DEPENDENCIAS DEL MUNICIPIO DE CHIA</t>
  </si>
  <si>
    <t>2024001144</t>
  </si>
  <si>
    <t>https://community.secop.gov.co/Public/Tendering/OpportunityDetail/Index?noticeUID=CO1.NTC.6115636&amp;isFromPublicArea=True&amp;isModal=False</t>
  </si>
  <si>
    <t>CRA 18 # 148 64 CA 4 Barrio Cedritos</t>
  </si>
  <si>
    <t>gressycuesta22@hotmail.com</t>
  </si>
  <si>
    <t>CPSP-338-2024</t>
  </si>
  <si>
    <t>CO1.PCCNTR.6317347</t>
  </si>
  <si>
    <t xml:space="preserve">NANCY YASMIN MERCHAN VELA </t>
  </si>
  <si>
    <t>PRESTACIÓN DE SERVICIOS PROFESIONALES PARA BRINDAR APOYO EN EL PROCESO DE ARMONIZACIÓN, CIERRE Y FORMULACIÓN DE LOS PROYECTOS DE INVERSIÓN Y APOYO EN LA ELABORACIÓN DE LOS INSTRUMENTOS FINANCIEROS</t>
  </si>
  <si>
    <t>2024001160</t>
  </si>
  <si>
    <t>https://community.secop.gov.co/Public/Tendering/OpportunityDetail/Index?noticeUID=CO1.NTC.6112465&amp;isFromPublicArea=True&amp;isModal=False</t>
  </si>
  <si>
    <t>FLOR YANIBE GUZMAN BUITRAGO</t>
  </si>
  <si>
    <t>Carrera 9A N.21-37</t>
  </si>
  <si>
    <t xml:space="preserve">namevela@gmail.com </t>
  </si>
  <si>
    <t>CPSAG-336-2024</t>
  </si>
  <si>
    <t>CO1.PCCNTR.6322543</t>
  </si>
  <si>
    <t>PRESTACIÓN DE SERVICIOS DE APOYO A LA GESTIÓN EN LA OFICINA ASESORA DE COMUNICACIÓN, PRENSA Y PROTOCOLO EN LAS LABORES DE DISEÑADOR GRAFICO EN MEDIOS IMPRESOS Y VIRTUALES QUE SE DESARROLLEN EN INTERNET</t>
  </si>
  <si>
    <t xml:space="preserve">7 MESES Y 15 DIAS y en todo caso sin exceder el 31 de diciemrbe de 2024 </t>
  </si>
  <si>
    <t xml:space="preserve">VEINTIOCHO MILLONES OCHOCIENTOS MIL PESOS </t>
  </si>
  <si>
    <t>2024001162</t>
  </si>
  <si>
    <t>https://community.secop.gov.co/Public/Tendering/OpportunityDetail/Index?noticeUID=CO1.NTC.6119127&amp;isFromPublicArea=True&amp;isModal=False</t>
  </si>
  <si>
    <t>Calle 24 N.4 Este-29 1</t>
  </si>
  <si>
    <t xml:space="preserve">rramos.navarro@gmail.com </t>
  </si>
  <si>
    <t>0550488417734453</t>
  </si>
  <si>
    <t>CPSP-354-2024</t>
  </si>
  <si>
    <t>CO1.PCCNTR.6323707</t>
  </si>
  <si>
    <t xml:space="preserve">CRISTIAN DAVID LOZANO MORALES </t>
  </si>
  <si>
    <t>2024001158</t>
  </si>
  <si>
    <t>https://community.secop.gov.co/Public/Tendering/OpportunityDetail/Index?noticeUID=CO1.NTC.6119915&amp;isFromPublicArea=True&amp;isModal=False</t>
  </si>
  <si>
    <t>JOSE FARID LOZANO RODRIGUEZ</t>
  </si>
  <si>
    <t>Carrera 14 N.15-51</t>
  </si>
  <si>
    <t>lozanocristian490@gmail.com</t>
  </si>
  <si>
    <t>BANCAMIA</t>
  </si>
  <si>
    <t>CPSAG-355-2024</t>
  </si>
  <si>
    <t>CO1.PCCNTR.6324351</t>
  </si>
  <si>
    <t>DIANA MARITZA MONTAÑEZ GARZÓN</t>
  </si>
  <si>
    <t>PRESTACIÓN DE SERVICIOS DE APOYO A LA GESTIÓN PARA LA ATENCIÓN, ACOMPAÑAMIENTO Y SEGUIMIENTO A LOS BENEFICIARIOS DEL RESGUARDO INDÍGENA EN CONDICIÓN DE VULNERABILIDAD O POBREZA EXTREMA DEL MUNICIPIO DE CHÍA</t>
  </si>
  <si>
    <t xml:space="preserve">DOCE MILLONES SETECIENTOS MIL PESOS </t>
  </si>
  <si>
    <t>2024001161</t>
  </si>
  <si>
    <t>https://community.secop.gov.co/Public/Tendering/OpportunityDetail/Index?noticeUID=CO1.NTC.6121044&amp;isFromPublicArea=True&amp;isModal=False</t>
  </si>
  <si>
    <t xml:space="preserve">Vereda Fonqueta Sector La Carlina </t>
  </si>
  <si>
    <t xml:space="preserve">dmontanezgarzon@yahoo.es </t>
  </si>
  <si>
    <t>0570004170299483</t>
  </si>
  <si>
    <t>CPSP 360-2024</t>
  </si>
  <si>
    <t>CO1.PCCNTR.6326186</t>
  </si>
  <si>
    <t xml:space="preserve">ANDRES BRICEÑO LAWER SAS </t>
  </si>
  <si>
    <t xml:space="preserve">CIENTO DIECINUEVE MILLONES DE PESOS </t>
  </si>
  <si>
    <t>2024001171</t>
  </si>
  <si>
    <t>https://community.secop.gov.co/Public/Tendering/OpportunityDetail/Index?noticeUID=CO1.NTC.6123897&amp;isFromPublicArea=True&amp;isModal=False</t>
  </si>
  <si>
    <t>33-44-101249499</t>
  </si>
  <si>
    <t>CO1.WRT.14340739</t>
  </si>
  <si>
    <t>Carrera 119A N.57-40 TO 12 AP 341</t>
  </si>
  <si>
    <t>andresmauriciobricenochaves@gmail.com</t>
  </si>
  <si>
    <t>CPSAG-363-2024</t>
  </si>
  <si>
    <t>CO1.PCCNTR.6326219</t>
  </si>
  <si>
    <t xml:space="preserve">JENNIFER KATHERINE ORTIZ VILLALOBOS </t>
  </si>
  <si>
    <t>PRESTACIÓN DE SERVICIOS DE APOYO A LA GESTIÓN PARA LA ATENCION, ACTUALIZACIÒN Y VERIFICACIÓN DE LOS BENEFICIARIOS EN CONDICIÓN DE VULNERABILIDAD DEL MUNICIPIO</t>
  </si>
  <si>
    <t>2024001170</t>
  </si>
  <si>
    <t>https://community.secop.gov.co/Public/Tendering/OpportunityDetail/Index?noticeUID=CO1.NTC.6123110&amp;isFromPublicArea=True&amp;isModal=False</t>
  </si>
  <si>
    <t xml:space="preserve">Vereda Cerca de Piedra Fca S Andres </t>
  </si>
  <si>
    <t>garfield28143@hotmail.com</t>
  </si>
  <si>
    <t>CPSAG-357-2024</t>
  </si>
  <si>
    <t>CO1.PCCNTR.6326720</t>
  </si>
  <si>
    <t xml:space="preserve">MATEO BELLO DIAZ </t>
  </si>
  <si>
    <t>PRESTACIÓN DE SERVICIOS DE APOYO A LA GESTIÓN PARA ASISTIR EL DESARROLLO Y LA EJECUCIÓN DE LAS ACCIONES DEL PLAN INTEGRAL DE SEGURIDAD Y CONVIVENCIA CIUDADANA ADOPTADO MEDIANTE EL DECRETO 278 DE 2020</t>
  </si>
  <si>
    <t>2024001172</t>
  </si>
  <si>
    <t>https://community.secop.gov.co/Public/Tendering/OpportunityDetail/Index?noticeUID=CO1.NTC.6123733&amp;isFromPublicArea=True&amp;isModal=False</t>
  </si>
  <si>
    <t xml:space="preserve">WILLIAM RAFAEL TEJADA BARROS // GINA PAOLA BEJARANO MORENO </t>
  </si>
  <si>
    <t>85.477.296 
// 52.954.621</t>
  </si>
  <si>
    <t>Carrera 6 N.5-24</t>
  </si>
  <si>
    <t>mateobellodiaz@gmail.com</t>
  </si>
  <si>
    <t xml:space="preserve">055088444291717
</t>
  </si>
  <si>
    <t>CPSAG-362-2024</t>
  </si>
  <si>
    <t>CO1.PCCNTR.6326746</t>
  </si>
  <si>
    <t xml:space="preserve">NELLY ROCIO ORJUELA MAYORGA </t>
  </si>
  <si>
    <t>PRESTACIÓN DE SERVICIOS DE APOYO A LA GESTIÓN PARA EL FORTALECIMIENTO Y EJECUCIÓN DE LAS ACTIVIDADES ENCAMINADAS A LA POBLACIÓN EN CONDICIÓN DE VULNERABILIDAD DEL MUNICIPIO DE CHIA</t>
  </si>
  <si>
    <t xml:space="preserve">QUINCE MILLONES DOSCIENTOS MIL PESOS </t>
  </si>
  <si>
    <t>2024001169</t>
  </si>
  <si>
    <t>https://community.secop.gov.co/Public/Tendering/OpportunityDetail/Index?noticeUID=CO1.NTC.6123958&amp;isFromPublicArea=True&amp;isModal=False</t>
  </si>
  <si>
    <t xml:space="preserve">Carrera 4A N.11-46 Barrio El Refugio </t>
  </si>
  <si>
    <t xml:space="preserve">mi-ringa@hotmail.com </t>
  </si>
  <si>
    <t>CPSP 361-2024</t>
  </si>
  <si>
    <t>CO1.PCCNTR.6326812</t>
  </si>
  <si>
    <t xml:space="preserve">OSCAR ORLANDO MAHECHA DIAZ </t>
  </si>
  <si>
    <t>PRESTACIÓN DE SERVICIOS PROFESIONALES ESPECIALIZADOS PARA EL APOYO A LA EJECUCIÓN DE ACTIVIDADES Y PROYECTOS DIRIGIDOS A LAS MUJERES DEL MUNICIPIO</t>
  </si>
  <si>
    <t>2024001174</t>
  </si>
  <si>
    <t>https://community.secop.gov.co/Public/Tendering/OpportunityDetail/Index?noticeUID=CO1.NTC.6123748&amp;isFromPublicArea=True&amp;isModal=False</t>
  </si>
  <si>
    <t>Avenida Caracas N.49-55 AP 827</t>
  </si>
  <si>
    <t>oscarmahecha04@gmail.com</t>
  </si>
  <si>
    <t>0550465900008249</t>
  </si>
  <si>
    <t>MC 010-2024</t>
  </si>
  <si>
    <t>CO1.PCCNTR.6317641</t>
  </si>
  <si>
    <t xml:space="preserve">COMPRAVENTA </t>
  </si>
  <si>
    <t xml:space="preserve">CAMERFIRMA COLOMBIA SAS </t>
  </si>
  <si>
    <t>ADQUISICIÓN DE CERTIFICADO DIGITAL PARA LAS DIFERENTES DEPENDENCIAS DE LA ADMINISTRACION MUNICIPAL</t>
  </si>
  <si>
    <t xml:space="preserve">CUATROCIENTOS VEINTIOCHO MIL CUATROCIENTOS PESOS </t>
  </si>
  <si>
    <t>2024001159</t>
  </si>
  <si>
    <t>https://community.secop.gov.co/Public/Tendering/OpportunityDetail/Index?noticeUID=CO1.NTC.6034624&amp;isFromPublicArea=True&amp;isModal=False</t>
  </si>
  <si>
    <t>ADRIANA MILENA BARRERO BRAVO</t>
  </si>
  <si>
    <t>18-44-101097725</t>
  </si>
  <si>
    <t>CO1.WRT.14348238</t>
  </si>
  <si>
    <t>FALTA CERRAR EN SECOP.HAY AMPAROS VIGENTES NO SE CIERRA</t>
  </si>
  <si>
    <t>Carrera 13A N.28-38</t>
  </si>
  <si>
    <t>comercial@colombia.camerfirma.com</t>
  </si>
  <si>
    <t>MC 012-2024</t>
  </si>
  <si>
    <t>CO1.PCCNTR.6325592</t>
  </si>
  <si>
    <t xml:space="preserve">INVERSIONES LULU COLOMBIA SAS </t>
  </si>
  <si>
    <t>SUMINISTRO DE RACIONES ALIMENTICIAS PARA LOS INTEGRANTES DE LA FUERZA PÚBLICA QUE BRINDAN APOYO Y SEGURIDAD EN EL MUNICIPIO DE CHÍA</t>
  </si>
  <si>
    <t xml:space="preserve">CUARENTA Y CINCO (45) DIAS </t>
  </si>
  <si>
    <t>2024001173</t>
  </si>
  <si>
    <t xml:space="preserve">RECURSOS PROPIOS - FONDO DE SEGURIDAD CIUDADANA </t>
  </si>
  <si>
    <t>https://community.secop.gov.co/Public/Tendering/OpportunityDetail/Index?noticeUID=CO1.NTC.6069668&amp;isFromPublicArea=True&amp;isModal=False</t>
  </si>
  <si>
    <t xml:space="preserve">*CUMPLIMIENTO: 14-46-101116793
*RESPONSABILIDAD: 14-54-101008282
</t>
  </si>
  <si>
    <t>*CO1.WRT.14342420
*CO1.WRT.14344685</t>
  </si>
  <si>
    <t>Carrera 7 N.12-03</t>
  </si>
  <si>
    <t xml:space="preserve">inversioneslulucolombia@gmail.com </t>
  </si>
  <si>
    <t>004170291399</t>
  </si>
  <si>
    <t>CPSAG-358-2024</t>
  </si>
  <si>
    <t>CO1.PCCNTR.6326634</t>
  </si>
  <si>
    <t>SANTIAGO CHAVEZ JILON</t>
  </si>
  <si>
    <t>2024001188</t>
  </si>
  <si>
    <t>https://community.secop.gov.co/Public/Tendering/OpportunityDetail/Index?noticeUID=CO1.NTC.6123922&amp;isFromPublicArea=True&amp;isModal=False</t>
  </si>
  <si>
    <t>Carrera 2 N.30-61</t>
  </si>
  <si>
    <t>santi0295@hotmail.com</t>
  </si>
  <si>
    <t>CPSP-348-2024</t>
  </si>
  <si>
    <t>CO1.PCCNTR.6327520</t>
  </si>
  <si>
    <t xml:space="preserve">LUIS ENRIQUE DELGADO CIFUENTES </t>
  </si>
  <si>
    <t>PRESTACIÓN DE SERVICIOS PROFESIONALES PARA APOYAR LA DIRECCIÓN DE DESARROLLO AGROPECUARIO EN LA REALIZACIÓN DE ASISTENCIA TÉCNICA AGRÍCOLA EN EL TERRITORIO MUNICIPAL</t>
  </si>
  <si>
    <t xml:space="preserve">VEINTE MILLONES SETENTA MIL PESOS </t>
  </si>
  <si>
    <t>2024001184</t>
  </si>
  <si>
    <t>https://community.secop.gov.co/Public/Tendering/OpportunityDetail/Index?noticeUID=CO1.NTC.6125252&amp;isFromPublicArea=True&amp;isModal=False</t>
  </si>
  <si>
    <t>JHON JAIRO MEDRANO ANGEL</t>
  </si>
  <si>
    <t xml:space="preserve">Carrera 3 N.19-76 IN 113 Barrio Ponylandia </t>
  </si>
  <si>
    <t>inagrodelgadoc@gmail.com</t>
  </si>
  <si>
    <t>CPSP-366-2024</t>
  </si>
  <si>
    <t>CO1.PCCNTR.6329197</t>
  </si>
  <si>
    <t>ANA SOFIA HOYOS MARIN</t>
  </si>
  <si>
    <t>2024001181</t>
  </si>
  <si>
    <t>https://community.secop.gov.co/Public/Tendering/OpportunityDetail/Index?noticeUID=CO1.NTC.6127855&amp;isFromPublicArea=True&amp;isModal=False</t>
  </si>
  <si>
    <t>Carrera 2 N.32-63</t>
  </si>
  <si>
    <t>anasofiahoyosmarin@gmail.com</t>
  </si>
  <si>
    <t>0550488444497736</t>
  </si>
  <si>
    <t>CPSAG-367-2024</t>
  </si>
  <si>
    <t>CO1.PCCNTR.6329809</t>
  </si>
  <si>
    <t xml:space="preserve">DANIEL ANDRES CIPAGAUTA RODRIGUEZ </t>
  </si>
  <si>
    <t xml:space="preserve">PRESTACIÓN DE SERVICIOS DE APOYO A LA GESTION EN LA ENSEÑANZA DE TECNICA VOCAL Y FORMACION CORAL PARA LOS PROGRAMAS DE EXTENSION DE LA ESCUELA DE FORMACIÓN ARTÍSTICA Y CULTURAL DEL MUNICIPIO DE CHÍA	 </t>
  </si>
  <si>
    <t>2024001182</t>
  </si>
  <si>
    <t>https://community.secop.gov.co/Public/Tendering/OpportunityDetail/Index?noticeUID=CO1.NTC.6127392&amp;isFromPublicArea=True&amp;isModal=False</t>
  </si>
  <si>
    <t>Diagonal 2 sur N.12-39</t>
  </si>
  <si>
    <t xml:space="preserve">danielcantante0713@gmail.com </t>
  </si>
  <si>
    <t>CPSAG-368-2024</t>
  </si>
  <si>
    <t>CO1.PCCNTR.6330393</t>
  </si>
  <si>
    <t xml:space="preserve">JUAN PABLO CANTOR RINCON </t>
  </si>
  <si>
    <t>PRESTACIÓN DE SERVICIOS DE APOYO A LA GESTIÓN PARA LA ARTICULACIÓN DE LOS TALLERES Y EVENTOS LITERARIOS OFRECIDOS POR LA RED DE BIBLIOTECAS PÚBLICAS CON EL PLAN LECTOR DE LAS INSTITUCIONES EDUCATIVAS OFICIALES DEL MUNICIPIO DE CHÍA</t>
  </si>
  <si>
    <t>2024001183</t>
  </si>
  <si>
    <t>https://community.secop.gov.co/Public/Tendering/OpportunityDetail/Index?noticeUID=CO1.NTC.6129459&amp;isFromPublicArea=True&amp;isModal=False</t>
  </si>
  <si>
    <t>Calle 2 N.32-69</t>
  </si>
  <si>
    <t xml:space="preserve">juanpak@hotmail.com </t>
  </si>
  <si>
    <t>CPSP-369-2024</t>
  </si>
  <si>
    <t>CO1.PCCNTR.6331498</t>
  </si>
  <si>
    <t xml:space="preserve">ANDRES MAURICIO NAVARRO LUQUE </t>
  </si>
  <si>
    <t>PRESTACIÓN DE SERVICIOS PROFESIONALES PARA APOYAR EL DESARROLLO Y SEGUIMIENTO DE LAS ACTIVIDADES RELACIONADAS A LA PRESTACIÓN DE LOS SERVICIOS PÚBLICOS DOMICILIARIOS EN EL MUNICIPIO DE CHIA</t>
  </si>
  <si>
    <t xml:space="preserve">TREINTA Y SIETE MILLONES QUINIENTOS MIL PESOS </t>
  </si>
  <si>
    <t>2024001186</t>
  </si>
  <si>
    <t>https://community.secop.gov.co/Public/Tendering/OpportunityDetail/Index?noticeUID=CO1.NTC.6131132&amp;isFromPublicArea=True&amp;isModal=False</t>
  </si>
  <si>
    <t>Carrera 7 N.10-13</t>
  </si>
  <si>
    <t xml:space="preserve">andresnavarroluque98@hotmail.com </t>
  </si>
  <si>
    <t>CPSAG-370-2024</t>
  </si>
  <si>
    <t>CO1.PCCNTR.6332048</t>
  </si>
  <si>
    <t xml:space="preserve">SARA CATALINA LOPEZ BELTRAN </t>
  </si>
  <si>
    <t>PRESTACIÓN DE SERVICIOS DE APOYO AL ÁREA CONTABLE PARA EL FORTALECIMIENTO DE LA GESTIÓN FINANCIERA DE LA SECRETARÍA DE HACIENDA DEL MUNICIPIO DE CHÍA</t>
  </si>
  <si>
    <t>2024001187</t>
  </si>
  <si>
    <t>https://community.secop.gov.co/Public/Tendering/OpportunityDetail/Index?noticeUID=CO1.NTC.6131019&amp;isFromPublicArea=True&amp;isModal=False</t>
  </si>
  <si>
    <t xml:space="preserve">Carrera 9 N.31-30 Vereda Bojaca </t>
  </si>
  <si>
    <t xml:space="preserve">saraxu2004@gmail.com </t>
  </si>
  <si>
    <t>´0550004100233099</t>
  </si>
  <si>
    <t>CPSP-373-2024</t>
  </si>
  <si>
    <t>CO1.PCCNTR.6333282</t>
  </si>
  <si>
    <t xml:space="preserve">AMALIA HERNANDEZ RODRIGUEZ </t>
  </si>
  <si>
    <t>PRESTACIÓN DE SERVICIOS PROFESIONALES PARA LA DINAMIZACIÓN DE LOS PROGRAMAS Y SERVICIOS OFRECIDOS POR LA BIBLIOTECA HOQABIGA E ITINERANTE PERTENECIENTE A LA RED DE BIBLIOTECAS PÚBLICAS DEL MUNICIPIO DE CHIA</t>
  </si>
  <si>
    <t xml:space="preserve">DOCE MILLONES CUATROCIENTOS CINCUENTA MIL PESOS </t>
  </si>
  <si>
    <t>2024001189</t>
  </si>
  <si>
    <t>https://community.secop.gov.co/Public/Tendering/OpportunityDetail/Index?noticeUID=CO1.NTC.6133075&amp;isFromPublicArea=True&amp;isModal=False</t>
  </si>
  <si>
    <t>Carrera 14A N.5B-29</t>
  </si>
  <si>
    <t xml:space="preserve">amaliahernandez1990@gmail.com </t>
  </si>
  <si>
    <t>CPSAG-356-2024</t>
  </si>
  <si>
    <t>CO1.PCCNTR.6325312</t>
  </si>
  <si>
    <t>DIEGO ARMANDO GARZÓN GUACANEME</t>
  </si>
  <si>
    <t>PRESTACIÓN DE SERVICIOS DE APOYO A LA GESTIÓN PARA ASISTIR EL DESARROLLO Y LA EJECUCIÓN DE LAS ACCIONES DEL PLAN INTEGRAL DE SEGURIDAD Y CONVIVENCIA CIUDADANA ADOPTADO MEDIANTE EL DECRETO 278 DE 2020, DEL MUNICIPIO DE CHÍA</t>
  </si>
  <si>
    <t>2024001201</t>
  </si>
  <si>
    <t>https://community.secop.gov.co/Public/Tendering/OpportunityDetail/Index?noticeUID=CO1.NTC.6121285&amp;isFromPublicArea=True&amp;isModal=False</t>
  </si>
  <si>
    <t xml:space="preserve">Carrera 9 N.20-120 </t>
  </si>
  <si>
    <t>diegogarzong27@gmail.com</t>
  </si>
  <si>
    <t xml:space="preserve">337000005027
</t>
  </si>
  <si>
    <t>CPSP-365-2024</t>
  </si>
  <si>
    <t>CO1.PCCNTR.6329135</t>
  </si>
  <si>
    <t xml:space="preserve">JHON JAIRO NAVARRETE ESPINOSA </t>
  </si>
  <si>
    <t>PRESTACIÓN DE SERVICIOS PROFESIONALES PARA CONSOLIDAR Y EJECUTAR EL PROCESO DE EDUCACIÓN INICIAL DE PRIMERA INFANCIA DE LA SECRETARIA DE EDUCACIÓN EN LOS ESTABLECIMIENTOS EDUCATIVOS DEL SECTOR URBANO DEL MUNICIPIO DE CHÍA</t>
  </si>
  <si>
    <t>2024001198</t>
  </si>
  <si>
    <t>https://community.secop.gov.co/Public/Tendering/OpportunityDetail/Index?noticeUID=CO1.NTC.6127068&amp;isFromPublicArea=True&amp;isModal=False</t>
  </si>
  <si>
    <t xml:space="preserve">ADRIANA DIAZ MORENO </t>
  </si>
  <si>
    <t>Calle 5 N.7-49</t>
  </si>
  <si>
    <t xml:space="preserve">jhonca2109@hotmail.com </t>
  </si>
  <si>
    <t>011197084</t>
  </si>
  <si>
    <t>CPSAG-375-2024</t>
  </si>
  <si>
    <t>CO1.PCCNTR.6336269</t>
  </si>
  <si>
    <t xml:space="preserve">OSCAR DAVID APARICIO AGUIRRE </t>
  </si>
  <si>
    <t>PRESTACIÓN DE SERVICIOS DE APOYO A LA GESTION PARA LA ENSEÑANZA Y TALLERES EN VIENTOS METAL DE BANDAS MUSICO MARCIALES PARA EL PROGRAMA DE EXTENSION CON INSTITUCIONES EDUCATIVAS OFICIALES - IEO DE LA ESCUELA DE FORMACIÓN ARTÍSTICA Y CULTURAL DEL MUNICIPIO DE CHÍA</t>
  </si>
  <si>
    <t>2024001200</t>
  </si>
  <si>
    <t>https://community.secop.gov.co/Public/Tendering/OpportunityDetail/Index?noticeUID=CO1.NTC.6136000&amp;isFromPublicArea=True&amp;isModal=False</t>
  </si>
  <si>
    <t xml:space="preserve">Carrera 9 N.21-120 </t>
  </si>
  <si>
    <t xml:space="preserve">oscartrombonmusic10@hotmail.com </t>
  </si>
  <si>
    <t>CPSAG-376-2024</t>
  </si>
  <si>
    <t>CO1.PCCNTR.6336518</t>
  </si>
  <si>
    <t xml:space="preserve">VEINTIOCHO MILLONES QUINIENTOS MIL PESOS </t>
  </si>
  <si>
    <t>2024001199</t>
  </si>
  <si>
    <t>https://community.secop.gov.co/Public/Tendering/OpportunityDetail/Index?noticeUID=CO1.NTC.6136903&amp;isFromPublicArea=True&amp;isModal=False</t>
  </si>
  <si>
    <t>Calle 15 N.14-43</t>
  </si>
  <si>
    <t>0550488408882097</t>
  </si>
  <si>
    <t>CPSP-378-2024</t>
  </si>
  <si>
    <t>CO1.PCCNTR.6337642</t>
  </si>
  <si>
    <t xml:space="preserve">LUZ STELLA GARCIA MURCIA </t>
  </si>
  <si>
    <t>PRESTACIÓN DE SERVICIOS PROFESIONALES PARA BRINDAR ASESORÍA Y APOYAR EN ASUNTOS RELACIONADOS CON LA GESTION FINANCIERA DE LA SECRETARIA DE HACIENDA DEL MUNICIPIO DE CHÍA</t>
  </si>
  <si>
    <t xml:space="preserve">TREINTA Y SEIS MILLONES NOVENTA MIL PESOS </t>
  </si>
  <si>
    <t>2024001202</t>
  </si>
  <si>
    <t>https://community.secop.gov.co/Public/Tendering/OpportunityDetail/Index?noticeUID=CO1.NTC.6138052&amp;isFromPublicArea=True&amp;isModal=False</t>
  </si>
  <si>
    <t xml:space="preserve">PABLO FELIPE RODRIGUEZ ZAPATA </t>
  </si>
  <si>
    <t>FALTA ÚLTIMA CUENTA, TERMINAR Y CERRAR EN SECOP</t>
  </si>
  <si>
    <t>Calle 11 N.4-21</t>
  </si>
  <si>
    <t xml:space="preserve">luzgarmu@hotmail.com </t>
  </si>
  <si>
    <t>004800232433</t>
  </si>
  <si>
    <t>SIN CUENTA</t>
  </si>
  <si>
    <t>CPSP-374-2024</t>
  </si>
  <si>
    <t>CO1.PCCNTR.6337367</t>
  </si>
  <si>
    <t xml:space="preserve">LUISA FERNANDA ESPINOSA AREVALO </t>
  </si>
  <si>
    <t>PRESTACIÓN DE SERVICIOS PROFESIONALES COMO TRABAJADORA SOCIAL PARA MEJORAR LA ATENCIÓN DE LAS COMISARÍA DE FAMILIAS DEL MUNICIPIO DE CHÍA</t>
  </si>
  <si>
    <t>2024001197</t>
  </si>
  <si>
    <t>https://community.secop.gov.co/Public/Tendering/OpportunityDetail/Index?noticeUID=CO1.NTC.6137792&amp;isFromPublicArea=True&amp;isModal=False</t>
  </si>
  <si>
    <t>MARIA DEL PILAR TOQUICA 
// SANDRA ESTHER GOMEZ GONZALEZ
// ANA CAROLINA CHICACAUSA LEBRO</t>
  </si>
  <si>
    <t>35.195.375
// 52.057.541
// 35.198.128</t>
  </si>
  <si>
    <t>Calle 4 N.11A-30</t>
  </si>
  <si>
    <t xml:space="preserve">fernandaarevalo23@gmail.com </t>
  </si>
  <si>
    <t>CPSAG-381-2024</t>
  </si>
  <si>
    <t>CO1.PCCNTR.6340077</t>
  </si>
  <si>
    <t xml:space="preserve">CRISTIAN CAMILO MOYA RAMIREZ </t>
  </si>
  <si>
    <t>PRESTACIÓN DE SERVICIOS DE APOYO A LA GESTION EN LA ENSEÑANZA DE PERCUSION POPULAR EN EL PROGRAMA DE EXTENSION Y DIRECCION MUSICAL DEL PROYECTO TALLER "ENSAMBLE MESTIZAJE" DE LA ESCUELA DE FORMACIÓN ARTÍSTICA Y CULTURAL DEL MUNICIPIO DE CHÍA</t>
  </si>
  <si>
    <t>2024001205</t>
  </si>
  <si>
    <t>https://community.secop.gov.co/Public/Tendering/OpportunityDetail/Index?noticeUID=CO1.NTC.6141390&amp;isFromPublicArea=True&amp;isModal=False</t>
  </si>
  <si>
    <t>Carrera 11 N.27-00</t>
  </si>
  <si>
    <t xml:space="preserve">camilo10b@gmail.com </t>
  </si>
  <si>
    <t>CPSP-382-2024</t>
  </si>
  <si>
    <t>CO1.PCCNTR.6340095</t>
  </si>
  <si>
    <t xml:space="preserve">JEAN CARLOS CORRO OVALLE </t>
  </si>
  <si>
    <t>PRESTACIÓN DE SERVICIOS PROFESIONALES PARA REALIZAR EL APOYO JURÍDICO Y COORDINACIÓN EN EL MANEJO DE CARTERA, DEPURACIÓN DE INFORMACIÓN CONTRAVENCIONAL Y DE COBRO COACTIVO EN LA SECRETARIA DE MOVILIDAD DEL MUNICIPIO DE CHÍA</t>
  </si>
  <si>
    <t>2024001207</t>
  </si>
  <si>
    <t>https://community.secop.gov.co/Public/Tendering/OpportunityDetail/Index?noticeUID=CO1.NTC.6141443&amp;isFromPublicArea=True&amp;isModal=False</t>
  </si>
  <si>
    <t>Calle 23C N.75-74</t>
  </si>
  <si>
    <t>corroovalle@gmail.com</t>
  </si>
  <si>
    <t>CPSP-387-2024</t>
  </si>
  <si>
    <t>CO1.PCCNTR.6341694</t>
  </si>
  <si>
    <t xml:space="preserve">KATERINE TARRIBA CANCINO </t>
  </si>
  <si>
    <t>PRESTAR SERVICIOS PROFESIONALES PARA LA EJECUCIÓN DE LOS PROGRAMAS DE FORMACIÓN DE USUARIOS, ORIENTACIÓN ACADÉMICA Y EL PROCESO DE DESARROLLO DE COLECCIONES EN LA BIBLIOTECA HOQABIGA Y LA RED DE BIBLIOTECAS PÚBLICAS DEL MUNICIPIO DE CHIA</t>
  </si>
  <si>
    <t xml:space="preserve">OCHO MILLONES SETECIENTOS CINCUENTA MIL PESOS </t>
  </si>
  <si>
    <t>2024001206</t>
  </si>
  <si>
    <t>https://community.secop.gov.co/Public/Tendering/OpportunityDetail/Index?noticeUID=CO1.NTC.6143950&amp;isFromPublicArea=True&amp;isModal=False</t>
  </si>
  <si>
    <t>Calle 15C N.17A-10</t>
  </si>
  <si>
    <t xml:space="preserve">katerine.tarriba@gmail.com </t>
  </si>
  <si>
    <t>CPSP-372-2024</t>
  </si>
  <si>
    <t>CO1.PCCNTR.6333253</t>
  </si>
  <si>
    <t xml:space="preserve">DIEGO EFRAIN CARREÑO FERNANDEZ  </t>
  </si>
  <si>
    <t>PRESTACIÓN DE SERVICIOS PROFESIONALES EN ARQUITECTURA PARA EL SEGUIMIENTO DE PROGRAMAS Y PROYECTOS QUE MEJOREN Y OPTIMICEN EL PLANEAMIENTO Y DISEÑOS DE INSTALACIONES Y AMBIENTES ARQUITECTÓNICOS ESCOLARES EN LAS INSTITUCIONES EDUCATIVAS OFICIALES ADSCRITAS A LA SECRETARÌA DE EDUCACIÓN EN ARTICULACIÓN CON LA SECRETARÍA DE OBRAS PÚBLICAS DEL MUNICIPIO DE CHÍA</t>
  </si>
  <si>
    <t xml:space="preserve">DIEZ MILLONES OCHOCIENTOS MIL PESOS </t>
  </si>
  <si>
    <t>2024001204</t>
  </si>
  <si>
    <t>https://community.secop.gov.co/Public/Tendering/OpportunityDetail/Index?noticeUID=CO1.NTC.6132897&amp;isFromPublicArea=True&amp;isModal=False</t>
  </si>
  <si>
    <t xml:space="preserve">CESAR ALFONSO PINZON LOPEZ </t>
  </si>
  <si>
    <t xml:space="preserve">Carrera 2 N.32-73 Vereda Bojaca El Regalo </t>
  </si>
  <si>
    <t>arq.diegocarreno@gmail.com</t>
  </si>
  <si>
    <t>CPSP-383-2024</t>
  </si>
  <si>
    <t>CO1.PCCNTR.6341205</t>
  </si>
  <si>
    <t xml:space="preserve">DAVID MAURICIO JIMENEZ SANCHEZ </t>
  </si>
  <si>
    <t>PRESTACIÓN DE SERVICIOS PROFESIONALES PARA LA ENSEÑANZA DEL INSTRUMENTO MUSICAL DE VIENTO MADERA SAXOFON Y GRAMATICA EN LA ESCUELA DE FORMACIÓN ARTÍSTICA Y CULTURAL DEL MUNICIPIO DE CHÍA</t>
  </si>
  <si>
    <t xml:space="preserve">NUEVE MILLONES SEISCIENTOS MIL PESOS </t>
  </si>
  <si>
    <t>2024001208</t>
  </si>
  <si>
    <t>https://community.secop.gov.co/Public/Tendering/OpportunityDetail/Index?noticeUID=CO1.NTC.6142733&amp;isFromPublicArea=True&amp;isModal=False</t>
  </si>
  <si>
    <t xml:space="preserve">Carrera 14F N.10-76 Barrio Ibaro 3 </t>
  </si>
  <si>
    <t xml:space="preserve">davmusisax@gmail.com </t>
  </si>
  <si>
    <t>CPSP-384-2024</t>
  </si>
  <si>
    <t>CO1.PCCNTR.6341824</t>
  </si>
  <si>
    <t xml:space="preserve">ORFI CAROLINA NOVA GOMEZ </t>
  </si>
  <si>
    <t>PRESTACIÓN DE SERVICIOS PROFESIONALES DE UN ABOGADO PARA ASESORÍA, ACOMPAÑAMIENTO Y SEGUIMIENTO EN TEMAS RELACIONADOS CON EL SECTOR DE TRANSPORTE DENTRO DE LAS COMPETENCIAS DE LA SECRETARÍA DE MOVILIDAD</t>
  </si>
  <si>
    <t>2024001210</t>
  </si>
  <si>
    <t>https://community.secop.gov.co/Public/Tendering/OpportunityDetail/Index?noticeUID=CO1.NTC.6143530&amp;isFromPublicArea=True&amp;isModal=False</t>
  </si>
  <si>
    <t xml:space="preserve">Calle 68 N.70C-42 Barrio El Laurel </t>
  </si>
  <si>
    <t xml:space="preserve">caor-16@hotmail.com </t>
  </si>
  <si>
    <t>0550001700096223</t>
  </si>
  <si>
    <t>CPSP-364-2024</t>
  </si>
  <si>
    <t>CO1.PCCNTR.6343618</t>
  </si>
  <si>
    <t xml:space="preserve">TREINTA Y NUEVE MILLONES SETECIENTOS CINCUENTA MIL PESOS </t>
  </si>
  <si>
    <t>2024001209</t>
  </si>
  <si>
    <t>https://community.secop.gov.co/Public/Tendering/OpportunityDetail/Index?noticeUID=CO1.NTC.6145928&amp;isFromPublicArea=True&amp;isModal=False</t>
  </si>
  <si>
    <t xml:space="preserve">Calle 13 N.15-23 LC B 31 CC El Ring </t>
  </si>
  <si>
    <t>CPSP-377-2024</t>
  </si>
  <si>
    <t>CO1.PCCNTR.6340803</t>
  </si>
  <si>
    <t xml:space="preserve">MAICOL MEDINA MUÑOZ </t>
  </si>
  <si>
    <t xml:space="preserve">JOSE VICENTE GUTIERREZ </t>
  </si>
  <si>
    <t>PRESTACIÓN DE SERVICIOS PROFESIONALES PARA REALIZAR ACCIONES DE RESTAURACIÓN, CONSERVACIÓN Y CONECTIVIDAD DE LA ESTRUCTURA ECOLOGICA MUNICIPAL DE CHÍA</t>
  </si>
  <si>
    <t>2024001213</t>
  </si>
  <si>
    <t xml:space="preserve">TRANSFERENCIA SECTOR ENERGETICO </t>
  </si>
  <si>
    <t>https://community.secop.gov.co/Public/Tendering/OpportunityDetail/Index?noticeUID=CO1.NTC.6142317&amp;isFromPublicArea=True&amp;isModal=False</t>
  </si>
  <si>
    <t xml:space="preserve">VIVIANA ELISA GARZON ANTONIO </t>
  </si>
  <si>
    <t xml:space="preserve">Vereda Yerbabuena LT 2 Los Pinos </t>
  </si>
  <si>
    <t xml:space="preserve">centroniammm@gmail.com </t>
  </si>
  <si>
    <t>CPSP-389-2024</t>
  </si>
  <si>
    <t>CO1.PCCNTR.6342866</t>
  </si>
  <si>
    <t xml:space="preserve">ETHNA JULISSA OSPINA GAITAN </t>
  </si>
  <si>
    <t>PRESTACIÓN DE SERVICIOS PROFESIONALES PARA BRINDAR ASESORÍA Y ACOMPAÑAMIENTO A LA DIRECCIÓN DE TURISMO DEL MUNICIPIO DE CHÍA</t>
  </si>
  <si>
    <t xml:space="preserve">CUARENTA Y NUEVE MILLONES DE PESOS </t>
  </si>
  <si>
    <t>2024001212</t>
  </si>
  <si>
    <t>https://community.secop.gov.co/Public/Tendering/OpportunityDetail/Index?noticeUID=CO1.NTC.6145149&amp;isFromPublicArea=True&amp;isModal=False</t>
  </si>
  <si>
    <t xml:space="preserve">PAULA CAROLINA ZULUAGA CATAÑO </t>
  </si>
  <si>
    <t xml:space="preserve"> FALTA TERMINAR Y CERRAR EN SECOP</t>
  </si>
  <si>
    <t>Calle 40 N.51F-05</t>
  </si>
  <si>
    <t xml:space="preserve">julissa.ospina21@gmail.com </t>
  </si>
  <si>
    <t>CPSP-391-2024</t>
  </si>
  <si>
    <t>CO1.PCCNTR.6343892</t>
  </si>
  <si>
    <t xml:space="preserve">DIANA MARCELA DIAZ GARCIA </t>
  </si>
  <si>
    <t xml:space="preserve">ALEJANDRA MORA </t>
  </si>
  <si>
    <t>PRESTACIÒN DE SERVICIOS PROFESIONALES ESPECIALIZADOS PARA EL APOYO A LA COORDINACIÓN Y EJECUCIÓN DE ACTIVIDADES DIRIGIDOS A LA POBLACION JUVENIL DEL MUNICIPIO DE CHIA</t>
  </si>
  <si>
    <t>2024001211</t>
  </si>
  <si>
    <t>https://community.secop.gov.co/Public/Tendering/OpportunityDetail/Index?noticeUID=CO1.NTC.6146546&amp;isFromPublicArea=True&amp;isModal=False</t>
  </si>
  <si>
    <t>FALTA CERRAR EN SECOP. PAGO 4 EN APROBACION NO SE CIERRA</t>
  </si>
  <si>
    <t>Calle 151 N.111A-82 CA 48</t>
  </si>
  <si>
    <t xml:space="preserve">marcela.diazga@gmail.com </t>
  </si>
  <si>
    <t>0184000200266252</t>
  </si>
  <si>
    <t>EN APROBACIÓN</t>
  </si>
  <si>
    <t>CPSAG-391-2024</t>
  </si>
  <si>
    <t>CO1.PCCNTR.6343828</t>
  </si>
  <si>
    <t xml:space="preserve">ANEYDA ZULEYMMA RODRIGUEZ NIETO </t>
  </si>
  <si>
    <t>PRESTACIÓN DE SERVICIOS DE APOYO PARA EL FORTALECIMIENTO DE LA GESTIÓN FINANCIERA Y DEL RECAUDO DE LA SECRETARIA DE HACIENDA</t>
  </si>
  <si>
    <t>2024001221</t>
  </si>
  <si>
    <t>https://community.secop.gov.co/Public/Tendering/OpportunityDetail/Index?noticeUID=CO1.NTC.6146049&amp;isFromPublicArea=True&amp;isModal=False</t>
  </si>
  <si>
    <t>se suscribio Otrosi Aclaratorio el dia 21 de mayo de 2024</t>
  </si>
  <si>
    <t xml:space="preserve"> FALTA  CERRAR EN SECOP</t>
  </si>
  <si>
    <t xml:space="preserve">Conjunto Kaira </t>
  </si>
  <si>
    <t xml:space="preserve">monis_2815@hotmail.com </t>
  </si>
  <si>
    <t>CPSP-395-2024</t>
  </si>
  <si>
    <t>CO1.PCCNTR.6343934</t>
  </si>
  <si>
    <t xml:space="preserve">ASTRID CAROLINA TORRES AGUILAR </t>
  </si>
  <si>
    <t>PRESTACIÓN DE SERVICIOS PROFESIONALES PARA FORTALECER LAS ACTIVIDADES DEL PROCESO DE RECAUDO DE LAS RENTAS MUNICIPALES EN LA SECRETARÍA DE HACIENDA DEL MUNICIPIO DE CHÍA</t>
  </si>
  <si>
    <t>2024001233</t>
  </si>
  <si>
    <t>https://community.secop.gov.co/Public/Tendering/OpportunityDetail/Index?noticeUID=CO1.NTC.6146568&amp;isFromPublicArea=True&amp;isModal=False</t>
  </si>
  <si>
    <t>JORGE STIVEN BARRERA RUIZ</t>
  </si>
  <si>
    <t>Vereda Bojaca</t>
  </si>
  <si>
    <t xml:space="preserve">krito963@gmail.com </t>
  </si>
  <si>
    <t>CPSAG-359-2024</t>
  </si>
  <si>
    <t>CO1.PCCNTR.6344045</t>
  </si>
  <si>
    <t>ANDRES FABIAN VILLAQUIRA CAMPOS</t>
  </si>
  <si>
    <t>PRESTACIÓN DE SERVICIOS DE APOYO A LA GESTIÓN PARA REALIZAR ACTIVIDADES DE PROMOCIÓN DEL PROCESO DE AGRICULTURA URBANA EN EL MUNICIPIO DE CHÍA</t>
  </si>
  <si>
    <t xml:space="preserve">TRECE MILLONES CUATROCIENTOS CUARENTA MIL PESOS </t>
  </si>
  <si>
    <t>2024001232</t>
  </si>
  <si>
    <t>https://community.secop.gov.co/Public/Tendering/OpportunityDetail/Index?noticeUID=CO1.NTC.6146659&amp;isFromPublicArea=True&amp;isModal=False</t>
  </si>
  <si>
    <t>Calle 8 N.5-79 AP 402</t>
  </si>
  <si>
    <t xml:space="preserve">andresfvillaquira@gmail.com </t>
  </si>
  <si>
    <t>CPSP-371-2024</t>
  </si>
  <si>
    <t>CO1.PCCNTR.6334006</t>
  </si>
  <si>
    <t xml:space="preserve">SIETE (7) MESES  Y DIEZ (10) DIAS </t>
  </si>
  <si>
    <t xml:space="preserve">NOVENTA Y CINCO MILLONES TRESCIENTOS TREINTA Y TRES MIL TRESCIENTOS PESOS </t>
  </si>
  <si>
    <t>2024001225</t>
  </si>
  <si>
    <t>https://community.secop.gov.co/Public/Tendering/OpportunityDetail/Index?noticeUID=CO1.NTC.6133363&amp;isFromPublicArea=True&amp;isModal=False</t>
  </si>
  <si>
    <t>MODIFICACION FECHA DE TERMINACION</t>
  </si>
  <si>
    <t xml:space="preserve">Clle 119A N.57-40 TO 12 OF 341 </t>
  </si>
  <si>
    <t>0176000200199214</t>
  </si>
  <si>
    <t>CPSP-390-2024</t>
  </si>
  <si>
    <t>CO1.PCCNTR.6344043</t>
  </si>
  <si>
    <t xml:space="preserve">GOBS - ESTRATEGIAS PUBLICAS S.A.S. </t>
  </si>
  <si>
    <t>PRESTACIÓN DE SERVICIOS PROFESIONALES ESPECIALIZADOS PARA BRINDAR ASESORÍA EN ASUNTOS TRIBUTARIOS, FISCALES Y DEMÁS PROCEDIMIENTOS A CARGO DE LA SECRETARIA DE HACIENDA DEL MUNICIPIO DE CHÍA</t>
  </si>
  <si>
    <t xml:space="preserve">QUINIENTOS CUARENTA Y NUEVE MILLONES NOVECIENTOS OCHENTA Y OCHO MIL DOSCIENTOS CINCUENTA PESOS </t>
  </si>
  <si>
    <t>2024001224</t>
  </si>
  <si>
    <t>https://community.secop.gov.co/Public/Tendering/OpportunityDetail/Index?noticeUID=CO1.NTC.6147011&amp;isFromPublicArea=True&amp;isModal=False</t>
  </si>
  <si>
    <t xml:space="preserve">CARLOS EDUARDO GUITARRERO BUSTOS </t>
  </si>
  <si>
    <t>65-44-101230409</t>
  </si>
  <si>
    <t>FALTA CERRAR EN SECOP. PAGO 8 EN APROBACION NO SE CIERRA</t>
  </si>
  <si>
    <t>Carrera 43A N.5A-113 Oficina 509</t>
  </si>
  <si>
    <t xml:space="preserve">contabilidad@gobs.com.co </t>
  </si>
  <si>
    <t>CPSP-379-2024</t>
  </si>
  <si>
    <t>CO1.PCCNTR.6344514</t>
  </si>
  <si>
    <t xml:space="preserve">MIGUEL ANGEL PINZON GRACIA </t>
  </si>
  <si>
    <t>PRESTACION DE SERVICIOS PROFESIONALES PARA LA ENSEÑANZA DEL INSTRUMENTO MUSICAL DE VIENTO METAL TROMBÓN EN LA ESCUELA DE FORMACIÓN ARTÍSTICA Y CULTURAL DEL MUNICIPIO DE CHÍA</t>
  </si>
  <si>
    <t>2024001242</t>
  </si>
  <si>
    <t>https://community.secop.gov.co/Public/Tendering/OpportunityDetail/Index?noticeUID=CO1.NTC.6147019&amp;isFromPublicArea=True&amp;isModal=False</t>
  </si>
  <si>
    <t>Carrera 10 N.4-65 IN 3</t>
  </si>
  <si>
    <t xml:space="preserve">miguelpin252@hotmail.com </t>
  </si>
  <si>
    <t>0550489500028258</t>
  </si>
  <si>
    <t>CPSAG-380-2024</t>
  </si>
  <si>
    <t>CO1.PCCNTR.6344611</t>
  </si>
  <si>
    <t xml:space="preserve">JUAN DAVID RODRIGUEZ RODRIGUEZ </t>
  </si>
  <si>
    <t>PRESTACIÓN DE SERVICIOS DE APOYO A LA GESTION PARA LA ENSEÑANZA MUSICAL EN LOS ENSAMBLES DE NIVEL DE INICIACIÓN EN LOS PROGRAMAS DE EXTENSIÓN DE LA ESCUELA DE FORMACIÓN ARTÍSTICA Y CULTURAL DE CHÍA</t>
  </si>
  <si>
    <t>2024001234</t>
  </si>
  <si>
    <t>https://community.secop.gov.co/Public/Tendering/OpportunityDetail/Index?noticeUID=CO1.NTC.6146822&amp;isFromPublicArea=True&amp;isModal=False</t>
  </si>
  <si>
    <t xml:space="preserve">OSVALDO FAVIO HENAO HOYOS </t>
  </si>
  <si>
    <t>Carrera 5 N.7-28</t>
  </si>
  <si>
    <t xml:space="preserve">davidrodriguez113@hotmail.com </t>
  </si>
  <si>
    <t>0550488438754894</t>
  </si>
  <si>
    <t>CPSP-396-2024</t>
  </si>
  <si>
    <t>CO1.PCCNTR.6346272</t>
  </si>
  <si>
    <t xml:space="preserve">EUCLIDES GOMEZ FORERO </t>
  </si>
  <si>
    <t>PRESTACIÓN DE SERVICIOS PROFESIONALES PARA APOYAR EN EL FORTALECIMIENTO DEL SISTEMA FINANCIERO RELACIONADO CON LOS IMPUESTOS, TASAS Y CONTRIBUCIONES DE LA SECRETARÍA DE HACIENDA EN EL MUNICIPIO DE CHIA</t>
  </si>
  <si>
    <t xml:space="preserve">CUATRO (4) MESES Y DIECINUEVE (19) DIAS </t>
  </si>
  <si>
    <t xml:space="preserve">TREINTA Y TRES MILLONES CUATROCIENTOS CUARENTA Y TRES MIL CUATROCIENTOS PESOS </t>
  </si>
  <si>
    <t>204001223</t>
  </si>
  <si>
    <t>https://community.secop.gov.co/Public/Tendering/OpportunityDetail/Index?noticeUID=CO1.NTC.6148872&amp;isFromPublicArea=True&amp;isModal=False</t>
  </si>
  <si>
    <t xml:space="preserve">*PABLO FELIPE RODRIGUEZ ZAPATA
*CARLOS EDUARDO GUITARRERO BUSTOS </t>
  </si>
  <si>
    <t>*1.070.603.420
*1.070.916.932</t>
  </si>
  <si>
    <t xml:space="preserve">Carrera 14B N.9A-45 Barrio Parque de Rio Frio </t>
  </si>
  <si>
    <t xml:space="preserve">eugomez1234@hotmail.com </t>
  </si>
  <si>
    <t>CPSP-397-2024</t>
  </si>
  <si>
    <t>CO1.PCCNTR.6346287</t>
  </si>
  <si>
    <t xml:space="preserve">CLAUDIA MERCEDES MARTINEZ CASTAÑEDA </t>
  </si>
  <si>
    <t>PRESTACIÓN DE SERVICIOS PROFESIONALES EN LA ENSEÑANZA DE DANZA FOLCLÓRICA Y RUMBA PARA LOS PROGRAMAS DE EXTENSIÓN DE LA ESCUELA DE FORMACIÓN ARTÍSTICA Y CULTURAL DEL MUNICIPIO DE CHÍA</t>
  </si>
  <si>
    <t>2024001239</t>
  </si>
  <si>
    <t>https://community.secop.gov.co/Public/Tendering/OpportunityDetail/Index?noticeUID=CO1.NTC.6149504&amp;isFromPublicArea=True&amp;isModal=False</t>
  </si>
  <si>
    <t xml:space="preserve">Calle 6A N.3E-17 CA 39 Conjunto Vivir Mejor Vereda SAmaria </t>
  </si>
  <si>
    <t xml:space="preserve">claudiadanzar@hotmail.com </t>
  </si>
  <si>
    <t>CPSAG-393-2024</t>
  </si>
  <si>
    <t>CO1.PCCNTR.6346299</t>
  </si>
  <si>
    <t xml:space="preserve">JUAN SEBASTIAN CAMERO CARRERO </t>
  </si>
  <si>
    <t>2024001237</t>
  </si>
  <si>
    <t>https://community.secop.gov.co/Public/Tendering/OpportunityDetail/Index?noticeUID=CO1.NTC.6149432&amp;isFromPublicArea=True&amp;isModal=False</t>
  </si>
  <si>
    <t xml:space="preserve">Calle 35 N.00-86 </t>
  </si>
  <si>
    <t>camero.juan1@uniagraria.edu.co</t>
  </si>
  <si>
    <t>CPSP-350-2024</t>
  </si>
  <si>
    <t>CO1.PCCNTR.6346731</t>
  </si>
  <si>
    <t xml:space="preserve">DANIELA MARTINEZ MADRIGAL </t>
  </si>
  <si>
    <t>PRESTACION DE SERVICIOS PROFESIONALES PARA BRINDAR APOYO EN LO RELACIONADO CON EL DESARROLLO, ORGANIZACIÓN, SEGUIMIENTO Y CONTROL DEL PROGRAMA DE ARTES ESCÉNICAS CON ENFASIS EN TEATRO DE LA ESCUELA DE FORMACIÓN ARTÍSTICA Y CULTURAL DEL MUNICIPIO DE CHÍA</t>
  </si>
  <si>
    <t>2024001236</t>
  </si>
  <si>
    <t>https://community.secop.gov.co/Public/Tendering/OpportunityDetail/Index?noticeUID=CO1.NTC.6149388&amp;isFromPublicArea=True&amp;isModal=False</t>
  </si>
  <si>
    <t xml:space="preserve">Vereda Yerbabuena Sector Piedra Herrada </t>
  </si>
  <si>
    <t xml:space="preserve">damarga.9525@hotmail.com </t>
  </si>
  <si>
    <t>0550488439405215</t>
  </si>
  <si>
    <t>CPSP-401-2024</t>
  </si>
  <si>
    <t>CO1.PCCNTR.6347052</t>
  </si>
  <si>
    <t xml:space="preserve">RONALD FEDERICO CANTOR PEDRAZA </t>
  </si>
  <si>
    <t>PRESTACIÓN DE SERVICIOS PROFESIONALES PARA LA ENSEÑANZA DEL ÁREA DE LITERATURA Y SUS DIFERENTES ASIGNATURAS EN LA ESCUELA DE FORMACIÓN ARTÍSTICA Y CULTURAL DEL MUNICIPIO DE CHÍA</t>
  </si>
  <si>
    <t>2024001235</t>
  </si>
  <si>
    <t>https://community.secop.gov.co/Public/Tendering/OpportunityDetail/Index?noticeUID=CO1.NTC.6150718&amp;isFromPublicArea=True&amp;isModal=False</t>
  </si>
  <si>
    <t xml:space="preserve">Calle 6A N,2-100 </t>
  </si>
  <si>
    <t xml:space="preserve">ronald.1824@hotmail.com </t>
  </si>
  <si>
    <t>CPSP-399-2024</t>
  </si>
  <si>
    <t>CO1.PCCNTR.6346090</t>
  </si>
  <si>
    <t xml:space="preserve">FRANCISCO JAVIER RUEDA BAQUERO </t>
  </si>
  <si>
    <t>PRESTACION DE SERVICIOS PROFESIONALES PARA LA ENSEÑANZA DE INSTRUMENTO MUSICAL BANDOLA EN NIVEL INICIACION ASI COMO EN LA FORMACION DE ENSAMBLE DE MUSICA DE CUERDA TRADICIONALES DE LA ESCUELA DE FORMACIÓN ARTÍSTICA Y CULTURAL DEL MUNICIPIO DE CHÍA</t>
  </si>
  <si>
    <t>2024001238</t>
  </si>
  <si>
    <t>https://community.secop.gov.co/Public/Tendering/OpportunityDetail/Index?noticeUID=CO1.NTC.6149317&amp;isFromPublicArea=True&amp;isModal=False</t>
  </si>
  <si>
    <t>Calle 17 N.13-35</t>
  </si>
  <si>
    <t>franciscorueda@gmail.com</t>
  </si>
  <si>
    <t>CPSP-388-2024</t>
  </si>
  <si>
    <t>CO1.PCCNTR.6346851</t>
  </si>
  <si>
    <t xml:space="preserve">CONSULTORES URBIT SAS </t>
  </si>
  <si>
    <t>PRESTACIÓN DE SERVICIOS PROFESIONALES PARA BRINDAR ASESORÍA Y ASUMIR LA REPRESENTACIÓN JUDICIAL, EXTRAJUDICIAL Y EN PROCESOS ADMINISTRATIVOS DEL MUNICIPIO EN MATERIA URBANÍSTICA Y DE HACIENDA PÚBLICA</t>
  </si>
  <si>
    <t xml:space="preserve">CIENTO CINCUENTA Y CUATRO MILLONESDE PESOS </t>
  </si>
  <si>
    <t>2024001240</t>
  </si>
  <si>
    <t>https://community.secop.gov.co/Public/Tendering/OpportunityDetail/Index?noticeUID=CO1.NTC.6150094&amp;isFromPublicArea=True&amp;isModal=False</t>
  </si>
  <si>
    <t>21-44-101441646</t>
  </si>
  <si>
    <t>CO1.WRT.14378538</t>
  </si>
  <si>
    <t>Autopista Norte KM 19 Centro Espresarial TYFA of 401</t>
  </si>
  <si>
    <t>solucionesintegralesa@gmail.com</t>
  </si>
  <si>
    <t>LP-001-2024</t>
  </si>
  <si>
    <t>CO1.PCCNTR.6000593</t>
  </si>
  <si>
    <t xml:space="preserve">LICITACIÓN PÚBLICA </t>
  </si>
  <si>
    <t>UNION TEMPORAL IDEANDO SOLUCIONES</t>
  </si>
  <si>
    <t>SUMINISTRO DE ALIMENTACIÓN ESCOLAR A TRAVÉS DEL CUAL SE BRINDE UN COMPLEMENTO ALIMENTARIO Y/O ALMUERZO A LOS NIÑOS, NIÑAS Y ADOLESCENTES DE LAS INSTITUCIONES OFICIALES (lEO) DEL MUNICIPIO DE CHÍA: DE CONFORMIDAD CON LOS LINEAMIENTOS TÉCNICOS ADMINISTRATIVOS DEL PROGRAMA DE ALIMENTACIÓN ESCOLAR DEL MINISTERIO DE EDUCACIÓN NACIONAL (MEN)</t>
  </si>
  <si>
    <t xml:space="preserve">SESENTA Y NUEVE (69) DIAS CALENDARIO ESCOLAR </t>
  </si>
  <si>
    <t xml:space="preserve">NUEVE MIL DOSCIENTOS NUEE MILLONES DOSCIENTOS CUARENTA Y CINCO MIL OCHOCIENTOS TREINTA Y NUEVE PESOS </t>
  </si>
  <si>
    <t>2024000307</t>
  </si>
  <si>
    <t>*RECURSOS PROPIOS 
*SGP ALIMENTACION ESCOLAR 
*SGP OTROS SECTORES 
*Resolucion 359 del 7 de diciemrbe de 2022 Alimentos para aprender vigencia fiscal 2023</t>
  </si>
  <si>
    <t>https://community.secop.gov.co/Public/Tendering/OpportunityDetail/Index?noticeUID=CO1.NTC.5613461&amp;isFromPublicArea=True&amp;isModal=False</t>
  </si>
  <si>
    <t xml:space="preserve">CRISTHIAN RAUL CASTAÑEDA VEGA // HARVEY EDUARDO TORRES POVEDA // LUCRECIA ALVARADO ARIAS // MONICA CRISTINA TORRES 
// MOMICA CRISTINA TORRES ALARCON </t>
  </si>
  <si>
    <t>1.032.403.358 
//  80.729.739
// 40.034.438
// 52.705.071
// 52.705.071</t>
  </si>
  <si>
    <t>*96-44-101188309
*96-40-101066429</t>
  </si>
  <si>
    <t xml:space="preserve">*CO1.WRT.13794351	
*CO1.WRT.13794349	</t>
  </si>
  <si>
    <t xml:space="preserve">CUATRO MIL QUINIENTOS OCHENTA MILLONES CIENTO SESENTA Y OCHO MIL NOVECIENTOS TREINTA Y CUATRO PESOS </t>
  </si>
  <si>
    <t xml:space="preserve">TREINTA Y CUATRO (34) DIAS CALENDARIO ESCOLAR </t>
  </si>
  <si>
    <t xml:space="preserve">SUSTITUCIÓN FUENTE </t>
  </si>
  <si>
    <t>FALTA FINALIZAR Y CERRAR EN EL SECOP</t>
  </si>
  <si>
    <t>Calle 1 N.4-02 Bodega 8</t>
  </si>
  <si>
    <t xml:space="preserve">ut.ideandosoluciones@gmail.com </t>
  </si>
  <si>
    <t>CT-ARRENDAMIENTO 069-2024</t>
  </si>
  <si>
    <t>CO1.PCCNTR.6009500</t>
  </si>
  <si>
    <t>TURISMO</t>
  </si>
  <si>
    <t xml:space="preserve">ASOCIACION COLOMBIANA DE AGENCIAS DE VIAJES Y TURISMO ANATO </t>
  </si>
  <si>
    <t>GARANTIZAR UN ESPACIO DE EXPOSICIÓN PARA EL MUNICIPIO DE CHÍA EN LA VITRINA TURÍSTICA DE ANATO 2024</t>
  </si>
  <si>
    <t xml:space="preserve">SEIS MILLONES OCHOCIENTOS UN MIL SEISCIENTOS SETENTA Y CUATRO PESOS </t>
  </si>
  <si>
    <t>2024000320</t>
  </si>
  <si>
    <t>https://community.secop.gov.co/Public/Tendering/OpportunityDetail/Index?noticeUID=CO1.NTC.5735432&amp;isFromPublicArea=True&amp;isModal=False</t>
  </si>
  <si>
    <t xml:space="preserve">LILIANA MARCELA RODRIGUEZ PINZON </t>
  </si>
  <si>
    <t xml:space="preserve">FALTA TERMINAR Y CERRAR EN SECOP                                   </t>
  </si>
  <si>
    <t>Carrera 19B N,83-63 P8</t>
  </si>
  <si>
    <t>anato@anato.org</t>
  </si>
  <si>
    <t>0560004469997367</t>
  </si>
  <si>
    <t>CPSP-052-2024</t>
  </si>
  <si>
    <t>CO1.PCCNTR.5996665</t>
  </si>
  <si>
    <t xml:space="preserve">SONIA CAROLINA MORENO PERDOMO </t>
  </si>
  <si>
    <t>PRESTACIÓN DE SERVICIOS PROFESIONALES PARA BRINDAR APOYO EN ASUNTOS FINANCIEROS Y ECONOMICOS DE LOS DIFERENTES PROCESOS DE CONTRATACIÓN ADELANTADOS POR EL MUNICIPIO DE CHÍA</t>
  </si>
  <si>
    <t>2024000323</t>
  </si>
  <si>
    <t>https://community.secop.gov.co/Public/Tendering/OpportunityDetail/Index?noticeUID=CO1.NTC.5720538&amp;isFromPublicArea=True&amp;isModal=False</t>
  </si>
  <si>
    <t xml:space="preserve">JANETH PAOLA GUTIERREZ FALLA // SOL MARGARITA LANCHEROS MORA </t>
  </si>
  <si>
    <t>25.290.670
// 52.185.257</t>
  </si>
  <si>
    <t>SE CARGO ACTA DE TERMINACION. FALTA CERRAR EN SECOP</t>
  </si>
  <si>
    <t xml:space="preserve">scmp1312@gmail.com </t>
  </si>
  <si>
    <t>MC-005-2024</t>
  </si>
  <si>
    <t>CO1.PCCNTR.6016356</t>
  </si>
  <si>
    <t>PRESTACIÓN DEL SERVICIO INTEGRAL DE ASEO Y CAFETERÍA PARA LAS INSTALACIONES DONDE FUNCIONAN ALGUNAS DEPENDENCIAS DE LA ALCALDÍA MUNICIPAL Y, PRESTACIÓN DEL SERVICIO DE ASEO PARA TODAS LAS SEDES DE LAS INSTITUCIONES EDUCATIVAS OFICIALES - IEO DEL MUNICIPIO DE CHIA CON SUMINISTRO DE INSUMOS.</t>
  </si>
  <si>
    <t xml:space="preserve">CATORCE (14) DIAS CALENDARIO </t>
  </si>
  <si>
    <t xml:space="preserve">CINCUENTA Y OCHO MILLONES TRESCIENTOS UN MIL CIENTO NUEVE PESOS </t>
  </si>
  <si>
    <t>2024000328
2024000329</t>
  </si>
  <si>
    <t xml:space="preserve">SECOP II </t>
  </si>
  <si>
    <t>https://community.secop.gov.co/Public/Tendering/OpportunityDetail/Index?noticeUID=CO1.NTC.5700064&amp;isFromPublicArea=True&amp;isModal=False</t>
  </si>
  <si>
    <t xml:space="preserve">*OSCAR FERNANDO AFANADOR BOHORQUEZ 
*CRISTHIAN RAUL CASTAÑEDA VEGA </t>
  </si>
  <si>
    <t>*13.542.484
*1.032.403.358</t>
  </si>
  <si>
    <t>*14-4610111177
*14-54-101007809</t>
  </si>
  <si>
    <t>*14-46-10111177
*14-54-101007809</t>
  </si>
  <si>
    <t xml:space="preserve">Calle 11 N.10-35 </t>
  </si>
  <si>
    <t>CPSP-068-2024</t>
  </si>
  <si>
    <t>CO1.PCCNTR.6011402</t>
  </si>
  <si>
    <t xml:space="preserve">LAURA VALENTINA RODRIGUEZ MILLAN </t>
  </si>
  <si>
    <t>PRESTACIÓN DE SERVICIOS PROFESIONALES COMO PSICÓLOGO(A) PARA APOYAR LA CARACTERIZACIÓN, SEGUIMIENTO Y GESTIÓN DE LA SALUD PÚBLICA A LA POBLACIÓN CON RIESGO Y PRESENCIA DE CÁNCER DESDE EL ENFOQUE PSICOSOCIAL DEL MUNICIPIO DE CHÍA</t>
  </si>
  <si>
    <t xml:space="preserve">VEINTINUEVE MILLONES QUINIENTOS CINCUENTA MIL PESOS </t>
  </si>
  <si>
    <t>2024000324</t>
  </si>
  <si>
    <t>https://community.secop.gov.co/Public/Tendering/OpportunityDetail/Index?noticeUID=CO1.NTC.5736978&amp;isFromPublicArea=True&amp;isModal=False</t>
  </si>
  <si>
    <t xml:space="preserve">LUZ STELLA DIAZ JALLER 
// MIGUEL SANTIAGO JAMAICA </t>
  </si>
  <si>
    <t>52.019.383 
// 1.072.653.083</t>
  </si>
  <si>
    <t xml:space="preserve">Vereda Bojaca, Sector Delicias Norte </t>
  </si>
  <si>
    <t>lauvale_@hotmail.es</t>
  </si>
  <si>
    <t>CT- ARRENDAMIENTO-070-2024</t>
  </si>
  <si>
    <t>CO1.PCCNTR.6013724</t>
  </si>
  <si>
    <t xml:space="preserve">MCFC SAS </t>
  </si>
  <si>
    <t>ARRENDAMIENTO DE BIEN INMUEBLE UBICADO EN LA VEREDA BOJACA DEL MUNICIPIO DE CHIA, PARA EL FUNCIONAMIENTO DEL JARDIN SOCIAL BOJACA</t>
  </si>
  <si>
    <t xml:space="preserve">TRESCIENTOS OCHENTA Y UN MILLONES SETECIENTOS MIL QUINIENTOS UN PESOS CON CINCUENTA Y SEIS CENTAVOS </t>
  </si>
  <si>
    <t>2024000338</t>
  </si>
  <si>
    <t>https://community.secop.gov.co/Public/Tendering/OpportunityDetail/Index?noticeUID=CO1.NTC.5740186&amp;isFromPublicArea=True&amp;isModal=False</t>
  </si>
  <si>
    <t xml:space="preserve">LYDA MARCELA JOTA </t>
  </si>
  <si>
    <t>CSC-100041930</t>
  </si>
  <si>
    <t xml:space="preserve">CO1.WRT.13845943	</t>
  </si>
  <si>
    <t xml:space="preserve">Carrera 45 N.118-45 </t>
  </si>
  <si>
    <t xml:space="preserve">notificacionesmcfc@gmail.com </t>
  </si>
  <si>
    <t>CPSAG-073-2024</t>
  </si>
  <si>
    <t>CO1.PCCNTR.6040220</t>
  </si>
  <si>
    <t xml:space="preserve">MARIA GABRIELA ROJAS RUEDA </t>
  </si>
  <si>
    <t>PRESTACIÓN DE SERVICIOS DE APOYO A LA GESTIÓN PARA REALIZAR ACOMPAÑAMIENTO A LA SECRETARÍA GENERAL Y A LA OFICINA DE CONTRATACIÓN EN EL TRÁMITE DE ACTIVIDADES ADMINISTRATIVAS RELACIONADAS CON LA ETAPA DE EJECUCIÓN DE LOS CONTRATOS Y DEMÁS DERIVADAS DEL PROCESO DE CONTRATACIÓN</t>
  </si>
  <si>
    <t>2024000351</t>
  </si>
  <si>
    <t>https://community.secop.gov.co/Public/Tendering/OpportunityDetail/Index?noticeUID=CO1.NTC.5770472&amp;isFromPublicArea=True&amp;isModal=False</t>
  </si>
  <si>
    <t xml:space="preserve">*FAUSTO ALEJANDRO AMAYA 
*MONICA ALEXANDRA NARANJO </t>
  </si>
  <si>
    <t>*1.072.643.021 
*20.401.211</t>
  </si>
  <si>
    <t xml:space="preserve">Carrera 6 N.17-90 </t>
  </si>
  <si>
    <t xml:space="preserve">ruedagabriela55@gmail.com </t>
  </si>
  <si>
    <t>011258746</t>
  </si>
  <si>
    <t>CPSP-071-2024</t>
  </si>
  <si>
    <t>CO1.PCCNTR.6019637</t>
  </si>
  <si>
    <t xml:space="preserve">LAURA CECILIA RODRIGUEZ RODRIGUEZ </t>
  </si>
  <si>
    <t>PRESTACIÓN DE SERVICIOS PROFESIONALES PARA APOYAR Y FORTALECER LA GESTIÓN DE LA DIRECCIÓN FINANCIERA DE LA SECRETARÍA DE HACIENDA DEL MUNICIPIO DE CHÍA</t>
  </si>
  <si>
    <t xml:space="preserve">VEINTISIETE MILLONES DE PESOS </t>
  </si>
  <si>
    <t>2024000350</t>
  </si>
  <si>
    <t>https://community.secop.gov.co/Public/Tendering/OpportunityDetail/Index?noticeUID=CO1.NTC.5747917&amp;isFromPublicArea=True&amp;isModal=False</t>
  </si>
  <si>
    <t xml:space="preserve">HECTOR GOMEZ DEVIA </t>
  </si>
  <si>
    <t xml:space="preserve">Carrera 4A N.29A-28 MZ D Casa 5 </t>
  </si>
  <si>
    <t xml:space="preserve">lr894325@gmail.com </t>
  </si>
  <si>
    <t>CPSAG-072-2024</t>
  </si>
  <si>
    <t>CO1.PCCNTR.6019501</t>
  </si>
  <si>
    <t xml:space="preserve">ANDRES FELIPE BOSA GOMEZ </t>
  </si>
  <si>
    <t>PRESTACIÓN DE SERVICIOS DE APOYO A LA GESTIÓN PARA PROMOCION TURISTICA POR MEDIO DE HERRAMIENTAS DE MARKETING DIGITAL, FOTOGRAFÍA, DISEÑO Y DIFUSIÓN DE PIEZAS GRÁFICAS Y ACOMPAÑAMIENTO EN LAS DIFERENTES ACTIVIDADES DE PROMOCIÓN TURISTICA</t>
  </si>
  <si>
    <t xml:space="preserve">QUINCE MILLONES SEISCIENTOS MIL PESOS </t>
  </si>
  <si>
    <t>2024000349</t>
  </si>
  <si>
    <t>https://community.secop.gov.co/Public/Tendering/ContractNoticePhases/View?PPI=CO1.PPI.30213329&amp;isFromPublicArea=True&amp;isModal=False</t>
  </si>
  <si>
    <t xml:space="preserve">DIANA MARIA VARGAS NIÑO  //  CLAUDIA PATRICIA BERNAL BARRERA </t>
  </si>
  <si>
    <t>52.645.739
// 35.196.208</t>
  </si>
  <si>
    <t xml:space="preserve">Vereda La Balsa Finca San Luis </t>
  </si>
  <si>
    <t xml:space="preserve">felipebosa.g@gmail.com </t>
  </si>
  <si>
    <t>0550462700015086</t>
  </si>
  <si>
    <t>ESAL-003-2024</t>
  </si>
  <si>
    <t>CO1.PCCNTR.6038973</t>
  </si>
  <si>
    <t xml:space="preserve">CAJA COLOMBIANA DE SUBSIDIO FAMILIAR - COLSUBSIDIO </t>
  </si>
  <si>
    <t>AUNAR ESFUERZOS TÉCNICOS, HUMANOS, FINANCIEROS, ADMINISTRATIVOS Y OPERATIVOS, PARA BRINDAR ATENCIÓN INTEGRAL A NIÑOS Y NIÑAS DE PRIMERA INFANCIA EN EL JARDÍN SOCIAL CHÍA, JARDIN SOCIAL CASITA DE LOS SUEÑOS Y JARDIN SOCIAL DE BOJACA, DEL MUNICIPIO DE CHÍA</t>
  </si>
  <si>
    <t>DOS MIL CIENTO SETENTA Y SIETE MILLONES VEINTIUN MIL NOVECIENTOS CUARENTA Y TRES PESOS</t>
  </si>
  <si>
    <t>2024000361</t>
  </si>
  <si>
    <t>https://community.secop.gov.co/Public/Tendering/OpportunityDetail/Index?noticeUID=CO1.NTC.5769452&amp;isFromPublicArea=True&amp;isModal=False</t>
  </si>
  <si>
    <t>*3869304-5
*0952940-3</t>
  </si>
  <si>
    <t>SEGUROS GENERALES SURAMERICANA SA</t>
  </si>
  <si>
    <t>*CO1.WRT.13886653
*CO1.WRT.13886936</t>
  </si>
  <si>
    <t xml:space="preserve">Calle 26 N.25-50 
</t>
  </si>
  <si>
    <t>virctor.ramos@colsubsidio.com</t>
  </si>
  <si>
    <t>CPSAG-075-202</t>
  </si>
  <si>
    <t>CO1.PCCNTR.6074813</t>
  </si>
  <si>
    <t xml:space="preserve">INDIRA MARCELA PINILLA CARRILLO </t>
  </si>
  <si>
    <t>PRESTACION DE SERVICIOS PROFESIONALES PARA BRINDAR APOYO EN EL TRAMITE DE CONCILIACIONES A CARGO DE LA CASA DE JUSTICIA DEL MUNICIPIO DE CHIA</t>
  </si>
  <si>
    <t xml:space="preserve">DIECINUEVE MILLONES TRESCIENTOS MIL PESOS </t>
  </si>
  <si>
    <t>2024000408</t>
  </si>
  <si>
    <t>https://community.secop.gov.co/Public/Tendering/OpportunityDetail/Index?noticeUID=CO1.NTC.5810915&amp;isFromPublicArea=True&amp;isModal=False</t>
  </si>
  <si>
    <t>MARIA DEL PILAR TOQUICA 
// DIANA MARIA MERCADO ZUÑIGA</t>
  </si>
  <si>
    <t>CAMBIO SUPERVISOR</t>
  </si>
  <si>
    <t xml:space="preserve">Calle 24 N.5-01 Alcazares 1 Casa 12 </t>
  </si>
  <si>
    <t xml:space="preserve">indira.pinilla.93@gmail.com </t>
  </si>
  <si>
    <t>SCOTIABANK COLPATRIA COLPATRIA S.A.</t>
  </si>
  <si>
    <t>CPSAG-076-2024</t>
  </si>
  <si>
    <t>CO1.PCCNTR.6074814</t>
  </si>
  <si>
    <t xml:space="preserve">MILCIADES ALIRIO PRADA BONILLA </t>
  </si>
  <si>
    <t>PRESTACIÓN DE SERVICIOS DE APOYO A LA GESTIÓN PARA ASISTIR LA OPERATIVIDAD DEL SISTEMA DE VIDEOVIGILANCIA Y LA LÍNEA DE EMERGENCIAS 123 DEL MUNICIPIO DE CHÍA</t>
  </si>
  <si>
    <t>2024000403</t>
  </si>
  <si>
    <t>https://community.secop.gov.co/Public/Tendering/OpportunityDetail/Index?noticeUID=CO1.NTC.5810918&amp;isFromPublicArea=True&amp;isModal=False</t>
  </si>
  <si>
    <t xml:space="preserve">OSCAR EDUARDO PACHON QUEVEDO 
// JHON FREDY TORRES PLAZAS </t>
  </si>
  <si>
    <t>11.203.490 
// 11.201.377</t>
  </si>
  <si>
    <t xml:space="preserve">CAMBIO SUPERVISOR // Modificación fecha de terminación </t>
  </si>
  <si>
    <t xml:space="preserve">TRES MILLONES OCHOCIENTOS MIL PESOS </t>
  </si>
  <si>
    <t>alirioprada73@gmail.com</t>
  </si>
  <si>
    <t>CPSAG-077-2024</t>
  </si>
  <si>
    <t>CO1.PCCNTR.6075103</t>
  </si>
  <si>
    <t xml:space="preserve">LADY CATHERINE PAYAN </t>
  </si>
  <si>
    <t>PRESTACIÓN DE SERVICIOS PROFESIONALES PARA APOYAR EL DESARROLLO Y LA EJECUCIÓN DE LAS ACCIONES DEL PLAN INTEGRAL DE SEGURIDAD Y CONVIVENCIA CIUDADANA, ADOPTADO MEDIANTE DECRETO 278 DE 2020 DEL MUNICIPIO DE CHÍA.</t>
  </si>
  <si>
    <t xml:space="preserve">VEINTIDOS MILLONES DE PESOS </t>
  </si>
  <si>
    <t>2024000405</t>
  </si>
  <si>
    <t>https://community.secop.gov.co/Public/Tendering/OpportunityDetail/Index?noticeUID=CO1.NTC.5811202&amp;isFromPublicArea=True&amp;isModal=False</t>
  </si>
  <si>
    <t>OSCAR EDUARDO PACHON QUEVEDO 
// JUAN CARLOS MORALES BERNAL 
// NANCY JULIETA CAMELO CAMARGO</t>
  </si>
  <si>
    <t>11.203.490
// 80.148.198
// 35.474.745</t>
  </si>
  <si>
    <t>Calle 12A N.15-53</t>
  </si>
  <si>
    <t>payanlady@gmail.com</t>
  </si>
  <si>
    <t>CPSAG-078-2024</t>
  </si>
  <si>
    <t>CO1.PCCNTR.6074708</t>
  </si>
  <si>
    <t xml:space="preserve">DIANA PAOLA ESPINOSA MONASTOQUE </t>
  </si>
  <si>
    <t>PRESTACIÓN DE SERVICIOS PROFESIONALES PARA EL DESARROLLO DE ACTIVIDADES DE CONOCIMIENTO, REDUCCIÓN Y MANEJO DE LA GESTIÓN DE RIESGO DE DESASTRES Y DEL COMITÉ DE CONOCIMIENTO Y PREVENCIÓN DEL RIESGO</t>
  </si>
  <si>
    <t>2024000409</t>
  </si>
  <si>
    <t>https://community.secop.gov.co/Public/Tendering/OpportunityDetail/Index?noticeUID=CO1.NTC.5811025&amp;isFromPublicArea=True&amp;isModal=False</t>
  </si>
  <si>
    <t>Calle 7 N.6-68</t>
  </si>
  <si>
    <t xml:space="preserve">dianap.espinosa05@gmail.com </t>
  </si>
  <si>
    <t>0550488421743888</t>
  </si>
  <si>
    <t>CPSAG-079-2024</t>
  </si>
  <si>
    <t>CO1.PCCNTR.6075110</t>
  </si>
  <si>
    <t xml:space="preserve">DORA MARIA MUÑOZ CEBALLOS </t>
  </si>
  <si>
    <t>PRESTACION DE SERVICIOS DE APOYO A LA GESTION PARA ASISTIR EL DESARROLLO DE ACTIVIDADES A CARGO DEL COMITÉ DE CONOCIMIENTO Y PREVENCION DEL RIESGO.</t>
  </si>
  <si>
    <t>2024000404</t>
  </si>
  <si>
    <t>https://community.secop.gov.co/Public/Tendering/OpportunityDetail/Index?noticeUID=CO1.NTC.5811209&amp;isFromPublicArea=True&amp;isModal=False</t>
  </si>
  <si>
    <t xml:space="preserve">Callle 159 N.40-63 </t>
  </si>
  <si>
    <t>doramunoz.contacto@gmail.com</t>
  </si>
  <si>
    <t>004100182635</t>
  </si>
  <si>
    <t>CPSP-080-2024</t>
  </si>
  <si>
    <t>CO1.PCCNTR.6075010</t>
  </si>
  <si>
    <t xml:space="preserve">JUAN FELIPE TORRES HERNANDEZ </t>
  </si>
  <si>
    <t>PRESTACIÓN DE SERVICIOS DE APOYO A LA GESTION PARA ASISTIR EL DESARROLLO Y LA EJECUCIÓN DE LAS ACCIONES DEL PLAN INTEGRAL DE SEGURIDAD Y CONVIVENCIA CIUDADANA, ADOPTADO MEDIANTE DECRETO 278 DE 2020 DEL MUNICIPIO DE CHÍA</t>
  </si>
  <si>
    <t xml:space="preserve">DOCE MILLONES CUATROCIENTOS MIL PESOS </t>
  </si>
  <si>
    <t>2024000406</t>
  </si>
  <si>
    <t>https://community.secop.gov.co/Public/Tendering/OpportunityDetail/Index?noticeUID=CO1.NTC.5810730&amp;isFromPublicArea=True&amp;isModal=False</t>
  </si>
  <si>
    <t>OSCAR EDUARDO PACHON QUEVEDO // JUAN CARLOS MORALES BERNAL 
// NANCY JULIETA CAMELO CAMARGO</t>
  </si>
  <si>
    <t>11.203.490 
// 80.148.198
// 35.474.745</t>
  </si>
  <si>
    <t>Calle 5 N.2B-79 CA 157</t>
  </si>
  <si>
    <t>felipejuan555@gmail.com</t>
  </si>
  <si>
    <t>CPSP-081-2024</t>
  </si>
  <si>
    <t>CO1.PCCNTR.6075112</t>
  </si>
  <si>
    <t xml:space="preserve">NELSON MIGUEL RINCON SANCHEZ </t>
  </si>
  <si>
    <t>PRESTACIÓN DE SERVICIOS TÉCNICOS A LA GESTIÓN PARA ASISTIR EL DESARROLLO Y LA EJECUCIÓN DE LAS ACCIONES DEL PLAN INTEGRAL DE SEGURIDAD Y CONVIVENCIA CIUDADANA, ADOPTADO MEDIANTE DECRETO 278 DE 2020 DEL MUNICIPIO DE CHÍA</t>
  </si>
  <si>
    <t>2024000407</t>
  </si>
  <si>
    <t>https://community.secop.gov.co/Public/Tendering/OpportunityDetail/Index?noticeUID=CO1.NTC.5811212&amp;isFromPublicArea=True&amp;isModal=False</t>
  </si>
  <si>
    <t>OSCAR EDUARDO PACHON QUEVEDO // MARIA DEL PILAR TOQUICA 
// NELSON CAMELO CUBIDES</t>
  </si>
  <si>
    <t>11.203.490
// 35.195.375
// 79.512.638</t>
  </si>
  <si>
    <t xml:space="preserve">Transversal 70 N.67B-75 sur </t>
  </si>
  <si>
    <t>nelsonrincon71@gmail.com</t>
  </si>
  <si>
    <t>000465906</t>
  </si>
  <si>
    <t>CPSAG-082-2024</t>
  </si>
  <si>
    <t>CO1.PCCNTR.6074906</t>
  </si>
  <si>
    <t xml:space="preserve">NATALIA OSPINA TORRES </t>
  </si>
  <si>
    <t>2024000402</t>
  </si>
  <si>
    <t>https://community.secop.gov.co/Public/Tendering/OpportunityDetail/Index?noticeUID=CO1.NTC.5811119&amp;isFromPublicArea=True&amp;isModal=False</t>
  </si>
  <si>
    <t xml:space="preserve">Carrera 10A N.4-48 interior 1 </t>
  </si>
  <si>
    <t xml:space="preserve">ospinanatalia572@gmail.com </t>
  </si>
  <si>
    <t>CPSP-083-2024</t>
  </si>
  <si>
    <t>CO1.PCCNTR.6074819</t>
  </si>
  <si>
    <t xml:space="preserve">ANGELA MARIA CIFUENTES FERRUCHO </t>
  </si>
  <si>
    <t>PRESTACIÓN DE SERVICIOS PROFESIONALES COMO ABOGADO PARA LA PROTECCIÓN LOS DERECHOS FUNDAMENTALES DE LOS CONDUCIDOS QUE INGRESAN AL CENTRO DE TRASLADO POR PROTECCIÓN (CTP) DEL MUNICIPIO DE CHIA.</t>
  </si>
  <si>
    <t>2024000400</t>
  </si>
  <si>
    <t>https://community.secop.gov.co/Public/Tendering/OpportunityDetail/Index?noticeUID=CO1.NTC.5810927&amp;isFromPublicArea=True&amp;isModal=False</t>
  </si>
  <si>
    <t xml:space="preserve">Vereda Cerca de Piedra - Resguardo Indigena </t>
  </si>
  <si>
    <t xml:space="preserve">angelacifuentesjuridica@gmail.com </t>
  </si>
  <si>
    <t>CPSP-085-2024.</t>
  </si>
  <si>
    <t>CO1.PCCNTR.6075016</t>
  </si>
  <si>
    <t xml:space="preserve">TOMAS MUÑOZ OSSES </t>
  </si>
  <si>
    <t>2024000410</t>
  </si>
  <si>
    <t>https://community.secop.gov.co/Public/Tendering/OpportunityDetail/Index?noticeUID=CO1.NTC.5811217&amp;isFromPublicArea=True&amp;isModal=False</t>
  </si>
  <si>
    <t>Carrera 13 N.147-26</t>
  </si>
  <si>
    <t xml:space="preserve">totomas9617@gmail.com  </t>
  </si>
  <si>
    <t>CPSP-086-2024</t>
  </si>
  <si>
    <t>CO1.PCCNTR.6075018</t>
  </si>
  <si>
    <t xml:space="preserve">JAQUELINE MARITZA FIGUEROA </t>
  </si>
  <si>
    <t>2024000401</t>
  </si>
  <si>
    <t>https://community.secop.gov.co/Public/Tendering/OpportunityDetail/Index?noticeUID=CO1.NTC.5810743&amp;isFromPublicArea=True&amp;isModal=False</t>
  </si>
  <si>
    <t xml:space="preserve">CUATRO MILLONES QUINIENTOS ML PESOS </t>
  </si>
  <si>
    <t xml:space="preserve">Calle 18 N.14-11 interior 3 Barrio La Primavera </t>
  </si>
  <si>
    <t>angie_maritza94@hotmail.com</t>
  </si>
  <si>
    <t>CPSP-084-2024</t>
  </si>
  <si>
    <t>CO1.PCCNTR.6074714</t>
  </si>
  <si>
    <t xml:space="preserve">ALBERTO JORGE LOPEZ DURAN </t>
  </si>
  <si>
    <t>2024000411</t>
  </si>
  <si>
    <t>https://community.secop.gov.co/Public/Tendering/OpportunityDetail/Index?noticeUID=CO1.NTC.5810745&amp;isFromPublicArea=True&amp;isModal=False</t>
  </si>
  <si>
    <t xml:space="preserve">Calle 148 N.7G-27 Apto 401 Barrio Cedro Golf </t>
  </si>
  <si>
    <t xml:space="preserve">alberto_lopez_duran@hotmail.com </t>
  </si>
  <si>
    <t>MC 006-2024</t>
  </si>
  <si>
    <t>CO1.PCCNTR.6045688</t>
  </si>
  <si>
    <t xml:space="preserve">GESGLOM SAS </t>
  </si>
  <si>
    <t>SUMINISTRO DE TALONARIOS PARA EL COBRO DE LA TASA DE USO EN CUMPLIMIENTO DEL DECRETO 1079 DE 2015 DERECHOS, DEBERES Y PROHIBICIONES DE LAS EMPRESAS DE TRANSPORTE FRENTE A LOS TERMINALES DE TRANSPORTE TERRESTRE AUTOMOTOR</t>
  </si>
  <si>
    <t xml:space="preserve">VEINTE (20) DIAS HABILES </t>
  </si>
  <si>
    <t xml:space="preserve">TREINTA Y OCHO MILLONES SEISCIENTOS SETENTA Y CINCO MIL PESOS </t>
  </si>
  <si>
    <t>2024000415</t>
  </si>
  <si>
    <t>https://community.secop.gov.co/Public/Tendering/OpportunityDetail/Index?noticeUID=CO1.NTC.5706571&amp;isFromPublicArea=True&amp;isModal=Fals</t>
  </si>
  <si>
    <t>376-47-994000022420</t>
  </si>
  <si>
    <t xml:space="preserve">ASEGURADORA SOLIDARIA DE COLOMBIA </t>
  </si>
  <si>
    <t>CO1.WRT.13914636</t>
  </si>
  <si>
    <t>Carrera 9 N,14-94 Of. 205</t>
  </si>
  <si>
    <t xml:space="preserve">gesglomempresa@gmail.com </t>
  </si>
  <si>
    <t>0418297511</t>
  </si>
  <si>
    <t>CPSP-088-2024</t>
  </si>
  <si>
    <t>CO1.PCCNTR.6078674</t>
  </si>
  <si>
    <t xml:space="preserve">LADY PAOLA RODRIGUEZ GARZON </t>
  </si>
  <si>
    <t>PRESTACIÓN DE SERVICIOS PROFESIONALES COMO VETERINARIO PARA APOYAR Y ASESORAR A LA SECRETARIA DE DESARROLLO ECONÓMICO EN EL ADECUADO MANEJO, OPERACIÓN Y MANTENIMIENTO DEL COSO MUNICIPAL Y BIENESTAR ANIMAL</t>
  </si>
  <si>
    <t xml:space="preserve">TREINTA Y UN MILLONES QUINIENTOS MIL PESOS </t>
  </si>
  <si>
    <t>2024000417</t>
  </si>
  <si>
    <t>https://community.secop.gov.co/Public/Tendering/OpportunityDetail/Index?noticeUID=CO1.NTC.5815767&amp;isFromPublicArea=True&amp;isModal=False</t>
  </si>
  <si>
    <t xml:space="preserve">BEATRIZ PARDO VASQUEZ </t>
  </si>
  <si>
    <t xml:space="preserve">TREINTA (30) DIAS </t>
  </si>
  <si>
    <t xml:space="preserve">Vereda La Balsa </t>
  </si>
  <si>
    <t xml:space="preserve">lady_pao07@hotmail.com </t>
  </si>
  <si>
    <t>CPS-087-2024</t>
  </si>
  <si>
    <t>CO1.PCCNTR.6079924</t>
  </si>
  <si>
    <t xml:space="preserve">KAWAK COL SAS </t>
  </si>
  <si>
    <t>PRESTACIÓN DE SERVICIOS PARA LA ACTUALIZACIÓN, MANTENIMIENTO Y SOPORTE AL SISTEMA DE INFORMACIÓN KAWAK, ADQUIRIDO POR EL MUNICIPIO DE CHÍA PARA ADMINISTRAR EL MODELO INTEGRAL DE PLANEACION GESTION (MIPG)</t>
  </si>
  <si>
    <t>NUEVE (9) MESES</t>
  </si>
  <si>
    <t xml:space="preserve">VEINTIUN MILLONES CUATROCIENTOS VEINTE MIL CUATROCIENTOS VEINTITRES PESOS </t>
  </si>
  <si>
    <t>2024000428</t>
  </si>
  <si>
    <t>https://community.secop.gov.co/Public/Tendering/OpportunityDetail/Index?noticeUID=CO1.NTC.5816209&amp;isFromPublicArea=True&amp;isModal=False</t>
  </si>
  <si>
    <t xml:space="preserve">JOHN ALEXIS GUERRERO BACA // MARIA CLEMENCIA LOPEZ GARZON </t>
  </si>
  <si>
    <t>79.754.030 // 
35.474.685</t>
  </si>
  <si>
    <t>14-46-101113914</t>
  </si>
  <si>
    <t xml:space="preserve">SEGUROS EL ESTADO S.A. </t>
  </si>
  <si>
    <t>CO1.WRT.14079351</t>
  </si>
  <si>
    <t>FALTA CERRAR EN SECOP, SE TERMINO SIN ACTA Y TIENE AMPAROS VIGENTES NO SE CIERRA</t>
  </si>
  <si>
    <t>Calle 140 N.6-10 Porteria 15 Monteloma 8,201</t>
  </si>
  <si>
    <t>jsandoval@kawak.net</t>
  </si>
  <si>
    <t>CPSP-091-2024</t>
  </si>
  <si>
    <t>CO1.PCCNTR.6081259</t>
  </si>
  <si>
    <t xml:space="preserve">CARLOS IVAN MANRIQUE PINZON </t>
  </si>
  <si>
    <t>PRESTACIÓN DE SERVICIOS PROFESIONALES PARA BRINDAR EL APOYO A LA COORDINACIÓN DE LOS PROCESOS QUE SE DESARROLLAN EN LA ESCUELA DE FORMACIÓN ARTISTICA Y CULTURAL DEL MUNICIPIO DE CHÍA</t>
  </si>
  <si>
    <t xml:space="preserve">VEINTISIETE MILLONES NOVECIENTOS CUARENTA MIL PESOS </t>
  </si>
  <si>
    <t>2024000435</t>
  </si>
  <si>
    <t>https://community.secop.gov.co/Public/Tendering/OpportunityDetail/Index?noticeUID=CO1.NTC.5818982&amp;isFromPublicArea=True&amp;isModal=False</t>
  </si>
  <si>
    <t>Carrera 4 N.9-28</t>
  </si>
  <si>
    <t xml:space="preserve">ivanmanriqe@gmail.com </t>
  </si>
  <si>
    <t>CPSP-092-2024</t>
  </si>
  <si>
    <t>CO1.PCCNTR.6081351</t>
  </si>
  <si>
    <t xml:space="preserve">CRISTIAN DAVID CIFUENTES CASTAÑEDA </t>
  </si>
  <si>
    <t>PRESTACION DE SERVICIOS PROFESIONALES PARA APOYAR LA COORDINACIÓN, DESARROLLO Y SEGUIMIENTO DE LOS PROGRAMAS DE EXTENSIÓN DE LA ESCUELA DE FORMACION ARTISTICA Y CULTURAL DEL MUNICIPIO DE CHIA</t>
  </si>
  <si>
    <t>2024000429</t>
  </si>
  <si>
    <t>https://community.secop.gov.co/Public/Tendering/OpportunityDetail/Index?noticeUID=CO1.NTC.5819210&amp;isFromPublicArea=True&amp;isModal=False</t>
  </si>
  <si>
    <t>cristian20cifuentes20@gmail.com</t>
  </si>
  <si>
    <t>0550488441065411</t>
  </si>
  <si>
    <t xml:space="preserve">CONSORCIO KIOS </t>
  </si>
  <si>
    <t xml:space="preserve">PRESTACION DEL SERVICIO INTEGRAL DE ASEO Y CAFETERIA PARA LAS INSTALACIONES DONDE FUNCIONAN ALGUNAS DEPENDENCIAS DE LA ALCALDIA MUNICIPAL Y PRESTACIÓN DEL SERVICIO INTEGRAL DE ASEO CON SUMINISTRO DE INSUMOS Y ALQUILER DE EQUIPOS, PARATODAS LAS SEDES DE LAS INTITUCIONES EDUCATIVAS OFICIALES – IEO DEL MUNICIPIO DE CHÍA    </t>
  </si>
  <si>
    <t xml:space="preserve">MIL CUATROCIENTOS TREINTA Y SIETE MILLONES DOSCIENTOS SIETE MIL QUINIENTOS CUARENTA Y OCHO PESOS CON CINCUENTA Y UN CENTAVOS </t>
  </si>
  <si>
    <t>2024000459
2024000460</t>
  </si>
  <si>
    <t>https://www.colombiacompra.gov.co/tienda-virtual-del-estado-colombiano/ordenes-compra/125806</t>
  </si>
  <si>
    <t>SEGUEXPO DE COLOMBIA SA</t>
  </si>
  <si>
    <t>PENDIENTE</t>
  </si>
  <si>
    <t xml:space="preserve">
ACTA FINAL NIT CONTRATISTA ESTA ERRADA
</t>
  </si>
  <si>
    <t>Carrera 22B N.30-39</t>
  </si>
  <si>
    <t>consorciokios@gmail.com</t>
  </si>
  <si>
    <t>CPSAG-089-2024</t>
  </si>
  <si>
    <t>CO1.PCCNTR.6082281</t>
  </si>
  <si>
    <t xml:space="preserve">FREDDY ORLANDO GONZALEZ GARCIA </t>
  </si>
  <si>
    <t>PRESTACIÓN DE SERVICIOS DE APOYO A LA GESTIÓN EN LA OFICINA ASESORA DE COMUNICACIÓN, PRENSA Y PROTOCOLO, APOYANDO EL MANEJO DE PLATAFORMAS DE STREAMING, TRANSMISIONES EN VIVO Y CANALES DE EMISIÓN DE CONTENIDOS AUDIOVISUALES CON EL FIN DE VISUALIZAR LA GESTIÓN DE LA ALCALDÍA MUNICIPAL DE CHÍA</t>
  </si>
  <si>
    <t xml:space="preserve">DOCE MILLONES NOVECIENTOS MIL PESOS </t>
  </si>
  <si>
    <t>2024000430</t>
  </si>
  <si>
    <t>https://community.secop.gov.co/Public/Tendering/OpportunityDetail/Index?noticeUID=CO1.NTC.5820817&amp;isFromPublicArea=True&amp;isModal=False</t>
  </si>
  <si>
    <t xml:space="preserve">Calle 32 N.1-57 Mercedes de Calahorra </t>
  </si>
  <si>
    <t xml:space="preserve">micorreo8321@gmail.com </t>
  </si>
  <si>
    <t>CPS 090-2024</t>
  </si>
  <si>
    <t>CO1.PCCNTR.6083677</t>
  </si>
  <si>
    <t>PROVEER EL SERVICIO DE MANTENIMIENTO, SOPORTE, DESARROLLO Y ACTUALIZACIÓN DEL SISTEMA DE PLANIFICACIÓN DE RECURSOS EMPRESARIALES EN LA ADMINISTRACIÓN CENTRAL, AL SERVICIO DE LA ALCALDÍA MUNICIPAL DE CHÍA</t>
  </si>
  <si>
    <t xml:space="preserve">NUEVE (9) MESES </t>
  </si>
  <si>
    <t xml:space="preserve">DOSCIENTOS SETENTA Y NUEVE MILLONES NOVECIENTOS NOVENTA Y NUEVE MIL NOVECIENTOS NOVENTA Y UN PESOS </t>
  </si>
  <si>
    <t>*2024000436
*2024000437</t>
  </si>
  <si>
    <t>https://community.secop.gov.co/Public/Tendering/OpportunityDetail/Index?noticeUID=CO1.NTC.5822697&amp;isFromPublicArea=True&amp;isModal=False</t>
  </si>
  <si>
    <t xml:space="preserve">MARTHA YANETH SANCHEZ HERRERA  // OSCAR HARVEY ROJAS </t>
  </si>
  <si>
    <t>35.196.718
// 11.411.633</t>
  </si>
  <si>
    <t>21-44-101437599</t>
  </si>
  <si>
    <t>CO1.WRT.13944749</t>
  </si>
  <si>
    <t xml:space="preserve">Cambio en plataforma fecha de terminación  // CAMBIO SUPERVISOR </t>
  </si>
  <si>
    <t xml:space="preserve">Otrosi Modificatorio Plazo de EJECUCIÓN </t>
  </si>
  <si>
    <t>CPSAG-093-2024</t>
  </si>
  <si>
    <t>CO1.PCCNTR.6091870</t>
  </si>
  <si>
    <t xml:space="preserve">WILMER ALEJANDRO JAMAICA SARMIENTO </t>
  </si>
  <si>
    <t>2024000454</t>
  </si>
  <si>
    <t>https://community.secop.gov.co/Public/Tendering/OpportunityDetail/Index?noticeUID=CO1.NTC.5834040&amp;isFromPublicArea=True&amp;isModal=False</t>
  </si>
  <si>
    <t xml:space="preserve">Carrera 2 N.1 sur -44 in 4 </t>
  </si>
  <si>
    <t xml:space="preserve">alejandro.jamaica04@gmail.com </t>
  </si>
  <si>
    <t>CPSP-094-2024</t>
  </si>
  <si>
    <t>CO1.PCCNTR.6091830</t>
  </si>
  <si>
    <t xml:space="preserve">LUZ ALEJANDRA RODRIGUEZ VELASQUEZ </t>
  </si>
  <si>
    <t>PRESTACIÓN DE SERVICIOS PROFESIONALES PARA BRINDAR APOYO EN EL ÁREA DEL ALMACÉN EN TEMAS RELACIONADOS CON LA ACTUALIZACIÓN CONTABLE DE LOS BIENES MUEBLES DEL MUNICIPIO DE CHIA.</t>
  </si>
  <si>
    <t>2024000451</t>
  </si>
  <si>
    <t>https://community.secop.gov.co/Public/Tendering/OpportunityDetail/Index?noticeUID=CO1.NTC.5833729&amp;isFromPublicArea=True&amp;isModal=False</t>
  </si>
  <si>
    <t>Calle 7 N.6-43 T3 Ap505</t>
  </si>
  <si>
    <t>alejandrarodriguezvel@gmail.com</t>
  </si>
  <si>
    <t>MC-008-2024</t>
  </si>
  <si>
    <t>CO1.PCCNTR.6099012</t>
  </si>
  <si>
    <t>PRESTACIÓN DE SERVICIOS LOGISTICOS PARA LA PRESENTACIÓN DE LA BANDA SINFÓNICA NACIONAL DE COLOMBIA EN EL AUDITORIO ZEA MAYS DEL MUNICIPIO DE CHIA</t>
  </si>
  <si>
    <t xml:space="preserve">DOS (2) DIAS CLAENDARIO </t>
  </si>
  <si>
    <t xml:space="preserve">VEINTIUN MILLONES CUATROCIENTOS CUARENTA Y CUATRO MIL CIEN PESOS </t>
  </si>
  <si>
    <t>2024000464</t>
  </si>
  <si>
    <t>https://community.secop.gov.co/Public/Tendering/OpportunityDetail/Index?noticeUID=CO1.NTC.5810746&amp;isFromPublicArea=True&amp;isModal=False</t>
  </si>
  <si>
    <t xml:space="preserve">SARA PATRICIA RODRIGUEZ </t>
  </si>
  <si>
    <t>*Cumplimiento: 14-46-101112794
*Responsabilidad: 14-54-101007903</t>
  </si>
  <si>
    <t>*Cumplimiento: CO1.WRT.13950706
*Responsabilidad: CO1.WRT.13950068</t>
  </si>
  <si>
    <t xml:space="preserve">ebanodcsas@gmail.com </t>
  </si>
  <si>
    <t>CPSP 095-2024</t>
  </si>
  <si>
    <t>CO1.PCCNTR.6091458</t>
  </si>
  <si>
    <t xml:space="preserve">ALEJANDRA SOCHA HERRERA </t>
  </si>
  <si>
    <t>PRESTACIÓN DE SERVICIOS PROFESIONALES PARA IMPLEMENTACIÓN DE INSTRUMENTOS DEL SISTEMA DE INFORMACIÓN TURISTICA -SITCHIA; RECOLECCIÓN, ORGANIZACIÓN DE DATOS Y SEGUIMIENTO EN EL SISTEMA</t>
  </si>
  <si>
    <t>2024000466</t>
  </si>
  <si>
    <t>https://community.secop.gov.co/Public/Tendering/OpportunityDetail/Index?noticeUID=CO1.NTC.5833491&amp;isFromPublicArea=True&amp;isModal=False</t>
  </si>
  <si>
    <t xml:space="preserve">SHARON TATIANA MELO ZEA </t>
  </si>
  <si>
    <t xml:space="preserve">Carrera 14C N.9-38 Urbanizacion Parque Rio Frio </t>
  </si>
  <si>
    <t>alesherrera18@gmail.com</t>
  </si>
  <si>
    <t>LP-002-2024</t>
  </si>
  <si>
    <t>CO1.PCCNTR.6119220</t>
  </si>
  <si>
    <t xml:space="preserve">UNIÓN TEMPORAL NE-PK </t>
  </si>
  <si>
    <t>PRESTACIÓN DEL SERVICIO DE VIGILANCIA Y SEGURIDAD PRIVADA EN LOS EDIFICIOS DE LA ALCALDIA MUNICIPAL DE CHIA Y EN LAS INSTITUCIONES EDUCATIVAS OFICIALES DEL MUNICIPIO A TRAVES DE MEDIOS HUMANOS, EN LAS MODALIDADES FIJA, MOVIL, CON ARMA, SIN ARMA</t>
  </si>
  <si>
    <t xml:space="preserve">*SECRETARIA GENERAL: SIETE (7) MESES Y TRECE (13) DIAS 
*SECRETARIA DE EDUCACIÓN: CINCO (5) MESES Y VEINTIUN (21) DIAS </t>
  </si>
  <si>
    <t xml:space="preserve">SEIS MIL SETECIENTOS VEINTITRES MILLONES SEISCIENTOS TRES MIL QUINIENTOS VEINTIUN PESOS </t>
  </si>
  <si>
    <t>*2024000496
*2024000496</t>
  </si>
  <si>
    <t>https://community.secop.gov.co/Public/Tendering/OpportunityDetail/Index?noticeUID=CO1.NTC.5750946&amp;isFromPublicArea=True&amp;isModal=False</t>
  </si>
  <si>
    <t xml:space="preserve">*OSCAR FERNANDO AFANADOR BOHORQUEZ 
*MONICA CRISTINA TORRES ALARCON 
// HARVEY EDUARDO TORRES POVEDA  </t>
  </si>
  <si>
    <t>*13.542.484
*52.705.071
// 80.729.739</t>
  </si>
  <si>
    <t>CUMPLIMIENTO: 49-44-101033257
RESPONSABILIDAD: 49-40-101010595</t>
  </si>
  <si>
    <t>20/03/20024</t>
  </si>
  <si>
    <t>FALTA TERMINAR Y CERRAR EN SECOP.TIENE AMPAROS VIGENTES</t>
  </si>
  <si>
    <t>Calle 52A N.22-34</t>
  </si>
  <si>
    <t>comercial@seguridadnuevaera.com</t>
  </si>
  <si>
    <t xml:space="preserve">INFRAESTRUCTURA FISICA </t>
  </si>
  <si>
    <t xml:space="preserve">SUMINISTRO DE COMBUSTIBLE PARA LA MAQUINARIA ADSCRITA A LA SECRETARIA DE OBRA PÚBLICAS Y USADA PARA LAS INTERVENCIONES DE REHABILITACIÓN Y MEJORAMIENTO DE LA MALLA VIAL DEL MUNICIPIO DE CHIA </t>
  </si>
  <si>
    <t>HASTA EL 31 DE DICIEMBRE DE 2024</t>
  </si>
  <si>
    <t xml:space="preserve">CIEN MILLONES DE PESOS </t>
  </si>
  <si>
    <t>2024000534</t>
  </si>
  <si>
    <t xml:space="preserve">SGP OTROS SECTORES </t>
  </si>
  <si>
    <t>https://www.colombiacompra.gov.co/tienda-virtual-del-estado-colombiano/ordenes-compra/126285</t>
  </si>
  <si>
    <t xml:space="preserve">MARIA HESNEY CARDENAS NARANJO </t>
  </si>
  <si>
    <t>M-1002253339</t>
  </si>
  <si>
    <t xml:space="preserve">PENDIENTE FISICO </t>
  </si>
  <si>
    <t>SIN EGRESOS 
FALTA ACTA DE TERMINACION
TIENE UNA CUENTA FALTA SEGUN ACTA DE LIQUIDACION 9</t>
  </si>
  <si>
    <t>Calle 7 N.24-20</t>
  </si>
  <si>
    <t>CPSAG-097-2024</t>
  </si>
  <si>
    <t>CO1.PCCNTR.6125630</t>
  </si>
  <si>
    <t xml:space="preserve">JUAN CARLOS TORO ORTIZ </t>
  </si>
  <si>
    <t>PRESTACIÓN DE SERVICIOS DE APOYO A LA GESTIÓN PARA REALIZAR LA CONSOLIDACIÓN, REPRESENTACIÓN GRÁFICA Y ANÁLISIS DE DATOS DEL OBSERVATORIO DE MOVILIDAD, PARA IDENTIFICAR LOS PUNTOS CRÍTICOS Y DISMINUIR LOS INDICES DE ACCIDENTABILDAD EN EL MUNICIPIO DE CHÍA</t>
  </si>
  <si>
    <t xml:space="preserve">DOCE MILLONES SEISCIENTOS NUEVE MIL PESOS </t>
  </si>
  <si>
    <t>2024000543</t>
  </si>
  <si>
    <t>https://community.secop.gov.co/Public/Tendering/OpportunityDetail/Index?noticeUID=CO1.NTC.5873407&amp;isFromPublicArea=True&amp;isModal=False</t>
  </si>
  <si>
    <t>juankarlos017@hotmail.com</t>
  </si>
  <si>
    <t>CPSAG-100-2024</t>
  </si>
  <si>
    <t>CO1.PCCNTR.6124997</t>
  </si>
  <si>
    <t xml:space="preserve">JAIME ALEXANDER REYES YEPES </t>
  </si>
  <si>
    <t>PRESTACIÓN DE SERVICIOS DE APOYO A LA GESTIÓN COMO PERITO EN IDENTIFICACIÓN DE AUTOMOTORES CON HERRAMIENTAS TECNOLÓGICAS EN LOS PROCEDIMIENTOS DE ACCIDENTES DE TRÁNSITO EN LA SECRETARIA DE MOVILIDAD DE CHÍA</t>
  </si>
  <si>
    <t xml:space="preserve">TRECE MILLONES QUINIENTOS TREINTA Y SEIS MIL PESOS </t>
  </si>
  <si>
    <t>2024000544</t>
  </si>
  <si>
    <t>https://community.secop.gov.co/Public/Tendering/OpportunityDetail/Index?noticeUID=CO1.NTC.5872967&amp;isFromPublicArea=True&amp;isModal=False</t>
  </si>
  <si>
    <t xml:space="preserve">JOSE FABIAN GOMEZ MARIN </t>
  </si>
  <si>
    <t>Carrera 116A N.81-84</t>
  </si>
  <si>
    <t>jaimereyes831@hotmail.com</t>
  </si>
  <si>
    <t>0957845845</t>
  </si>
  <si>
    <t>CPSP-115-2024</t>
  </si>
  <si>
    <t>CO1.PCCNTR.6130453</t>
  </si>
  <si>
    <t>DIEGO FERNANDO CHITIVA GOMEZ</t>
  </si>
  <si>
    <t>PRESTACIÓN DE SERVICIOS PROFESIONALES COMO ARQUITECTO PARA APOYAR LOS PROCEDIMIENTOS DERIVADOS DEL PLAN DE ORDENAMIENTO VIGENTE Y ACTUACIONES DEL MISMO</t>
  </si>
  <si>
    <t xml:space="preserve">VEINTICUATRO MILLONES SETECIENTOS VEINTE MIL PESOS </t>
  </si>
  <si>
    <t>2024000545</t>
  </si>
  <si>
    <t>https://community.secop.gov.co/Public/Tendering/OpportunityDetail/Index?noticeUID=CO1.NTC.5879212&amp;isFromPublicArea=True&amp;isModal=False</t>
  </si>
  <si>
    <t xml:space="preserve">Vereda La Balsa Finca Las Violetas </t>
  </si>
  <si>
    <t>diegocg_20@hotmail.com</t>
  </si>
  <si>
    <t>CPSAG-111-2024</t>
  </si>
  <si>
    <t>CO1.PCCNTR.6129589</t>
  </si>
  <si>
    <t xml:space="preserve">FABIO ROBERTO RODRIGUEZ MUÑOZ </t>
  </si>
  <si>
    <t>2024000556</t>
  </si>
  <si>
    <t>https://community.secop.gov.co/Public/Tendering/OpportunityDetail/Index?noticeUID=CO1.NTC.5878074&amp;isFromPublicArea=True&amp;isModal=False</t>
  </si>
  <si>
    <t>Carrera 11 N.8-20 Apto 101</t>
  </si>
  <si>
    <t xml:space="preserve">fabio7936@hotmail.com </t>
  </si>
  <si>
    <t>CPSAG-112-2024</t>
  </si>
  <si>
    <t>CO1.PCCNTR.6130253</t>
  </si>
  <si>
    <t xml:space="preserve">NESTOR DAVID BOJACA </t>
  </si>
  <si>
    <t>2024000554</t>
  </si>
  <si>
    <t>https://community.secop.gov.co/Public/Tendering/OpportunityDetail/Index?noticeUID=CO1.NTC.5879010&amp;isFromPublicArea=True&amp;isModal=False</t>
  </si>
  <si>
    <t>nestor davidbojaca72@gmail.com</t>
  </si>
  <si>
    <t>CPSP-104-2024</t>
  </si>
  <si>
    <t>CO1.PCCNTR.6130629</t>
  </si>
  <si>
    <t xml:space="preserve">OSCAR SANTIAGO CAMELO PAEZ </t>
  </si>
  <si>
    <t>PRESTACION DE SERVICIOS PROFESIONALES PARA LA REALIZACION DE ASISTENCIA MEDICO VETERINARIA A ESPECIES DE PRODUCCIÓN, ORIENTADA AL FORTALECIMIENTO DE LA PRODUCCIÓN SOSTENIBLE, EN ATENCIÓN A LOS LINEAMIENTOS DE LAS BUENAS PRACTICAS GANADERAS Y LA CONSERVACIÓN DEL SUELO Y EL AGUA POMCA CAP522 Y CAP533</t>
  </si>
  <si>
    <t xml:space="preserve">VEINTITRES MILLONES CUATROCIENTOS QUINCE MIL PESOS </t>
  </si>
  <si>
    <t>2024000549</t>
  </si>
  <si>
    <t>https://community.secop.gov.co/Public/Tendering/OpportunityDetail/Index?noticeUID=CO1.NTC.5879324&amp;isFromPublicArea=True&amp;isModal=False</t>
  </si>
  <si>
    <t xml:space="preserve">JONNY FERNANDO SANCHEZ ALDANA 
// PAULA CAROLINA ZULUAGA 
// JONNY FERNANDO SANCHEZ ALDANA </t>
  </si>
  <si>
    <t>80.350.950
// 35.196.769
// 80.350.950</t>
  </si>
  <si>
    <t xml:space="preserve">*CAMBIO SUPERVISOR 
*MODIFICACIÓN FECHA DE TERMIANCIÓN </t>
  </si>
  <si>
    <t xml:space="preserve">Carrera 2 N.6-60 CA 11 </t>
  </si>
  <si>
    <t>santicamelo@hotmail.com</t>
  </si>
  <si>
    <t>0550451700107969</t>
  </si>
  <si>
    <t>CPSP-103-2024</t>
  </si>
  <si>
    <t>CO1.PCCNTR.6130330</t>
  </si>
  <si>
    <t xml:space="preserve">JESUS MAURICIO ALARCON OVALLE </t>
  </si>
  <si>
    <t>PRESTACION DE SERVICIOS PROFESIONALES PARA LA REALIZACIÓN DE ASISTENCIA MEDICO VETERINARIA A ESPECIES DE PRODUCCIÓN, ORIENTADA AL FORTALECIMIENTO DE LA PRODUCCIÓN SOSTENIBLE, EN ATENCIÓN A LOS LINEAMIENTOS DE LAS BUENAS PRACTICAS GANADERAS Y LA CONSERVACIÓN DEL SUELO Y EL AGUA POMCA CAP522 Y CAP533</t>
  </si>
  <si>
    <t>2024000555</t>
  </si>
  <si>
    <t>https://community.secop.gov.co/Public/Tendering/OpportunityDetail/Index?noticeUID=CO1.NTC.5878686&amp;isFromPublicArea=True&amp;isModal=False</t>
  </si>
  <si>
    <t>PAULA CAROLINA ZULUAGA CATAÑO</t>
  </si>
  <si>
    <t xml:space="preserve">La Caro Vereda Yerbabuena </t>
  </si>
  <si>
    <t>jmaovalle@yahoo.com</t>
  </si>
  <si>
    <t>CPSAG-116-2024</t>
  </si>
  <si>
    <t>CO1.PCCNTR.6131276</t>
  </si>
  <si>
    <t xml:space="preserve">OSCAR MAURICIO MARIN VARELA </t>
  </si>
  <si>
    <t>2024000546</t>
  </si>
  <si>
    <t>https://community.secop.gov.co/Public/Tendering/OpportunityDetail/Index?noticeUID=CO1.NTC.5879697&amp;isFromPublicArea=True&amp;isModal=False</t>
  </si>
  <si>
    <t xml:space="preserve">Calle 5A N.5-57 Barrio Santa Lucia </t>
  </si>
  <si>
    <t>oscarmauriciomarin@hotmail.com</t>
  </si>
  <si>
    <t>0500488408260146</t>
  </si>
  <si>
    <t>CPSC-101-2024</t>
  </si>
  <si>
    <t>CO1.PCCNTR.6131318</t>
  </si>
  <si>
    <t xml:space="preserve">CARMEN CECILIA ROMERO GONZALEZ </t>
  </si>
  <si>
    <t>PRESTACIÓN DE SERVICIOS PROFESIONALES PARA REALIZAR EL PROCESO DE FORTALECIMIENTO Y ORIENTACIÓN LABORAL PARA BUSCADORES DE EMPLEO Y EMPLEADORES EN LA AGENCIA PÚBLICA DE EMPLEO DEL MUNICIPIO DE CHÍA</t>
  </si>
  <si>
    <t xml:space="preserve">DIECINUEVE MILLONES NOVECIENTOS CINCUENTA MIL PESOS </t>
  </si>
  <si>
    <t>2024000560</t>
  </si>
  <si>
    <t>https://community.secop.gov.co/Public/Tendering/OpportunityDetail/Index?noticeUID=CO1.NTC.5879925&amp;isFromPublicArea=True&amp;isModal=False</t>
  </si>
  <si>
    <t xml:space="preserve">Calle 7 N.6-67 IN 3 </t>
  </si>
  <si>
    <t xml:space="preserve">carmenceciliaromero181@gmail.com </t>
  </si>
  <si>
    <t>CPSAG-117-2024</t>
  </si>
  <si>
    <t>CO1.PCCNTR.6131513</t>
  </si>
  <si>
    <t xml:space="preserve">GONZALO CAMERO MUÑOZ </t>
  </si>
  <si>
    <t>2024000553</t>
  </si>
  <si>
    <t>https://community.secop.gov.co/Public/Tendering/OpportunityDetail/Index?noticeUID=CO1.NTC.5880121&amp;isFromPublicArea=True&amp;isModal=False</t>
  </si>
  <si>
    <t>Calle 29 N.2-76 TO14 AP302</t>
  </si>
  <si>
    <t>camerogonzalo@gmail.com</t>
  </si>
  <si>
    <t>0550488444137084</t>
  </si>
  <si>
    <t>CPSAG-114-2024</t>
  </si>
  <si>
    <t>CO1.PCCNTR.6131538</t>
  </si>
  <si>
    <t xml:space="preserve">DIANA SOFIA MARTINEZ ORJUELA </t>
  </si>
  <si>
    <t>2024000557</t>
  </si>
  <si>
    <t>https://community.secop.gov.co/Public/Tendering/OpportunityDetail/Index?noticeUID=CO1.NTC.5880358&amp;isFromPublicArea=True&amp;isModal=False</t>
  </si>
  <si>
    <t xml:space="preserve">Calle 4A N.9-46 </t>
  </si>
  <si>
    <t>dianasofiamo@gmail.com</t>
  </si>
  <si>
    <t>0550488402941154</t>
  </si>
  <si>
    <t>CPSAG-119-2024</t>
  </si>
  <si>
    <t>CO1.PCCNTR.6131931</t>
  </si>
  <si>
    <t xml:space="preserve">LUIS ENRIQUE QUECAN RODRIGUEZ </t>
  </si>
  <si>
    <t>2024000558</t>
  </si>
  <si>
    <t>https://community.secop.gov.co/Public/Tendering/OpportunityDetail/Index?noticeUID=CO1.NTC.5880297&amp;isFromPublicArea=True&amp;isModal=False</t>
  </si>
  <si>
    <t>FALTA CERRAR EN EL SECOP</t>
  </si>
  <si>
    <t xml:space="preserve">Vereda Bojaca Sector Tres Esquinas </t>
  </si>
  <si>
    <t>quecanenrique@gmail.com</t>
  </si>
  <si>
    <t>CPSP-102-2024</t>
  </si>
  <si>
    <t>CO1.PCCNTR.6132183</t>
  </si>
  <si>
    <t xml:space="preserve">JULY LORAINE RODRIGUEZ CRUZ </t>
  </si>
  <si>
    <t>PRESTACIÓN DE SERVICIOS PROFESIONALES PARA APOYAR EL PROCESO DE PRESELECCIÓN Y REMISIÓN DE LA AGENCIA PÚBLICA DE GESTIÓN Y COLOCACIÓN DE EMPLEO EN EL TERRITORIO MUNICIPAL.</t>
  </si>
  <si>
    <t>2024000559</t>
  </si>
  <si>
    <t>https://community.secop.gov.co/Public/Tendering/OpportunityDetail/Index?noticeUID=CO1.NTC.5880892&amp;isFromPublicArea=True&amp;isModal=False</t>
  </si>
  <si>
    <t>FALTA TERMINAR Y CERRAR EN SECOP II. PAGO 4 EN APROBACION .</t>
  </si>
  <si>
    <t xml:space="preserve">Carrera 14D N.9A-75 Parque de Rio Frio </t>
  </si>
  <si>
    <t>lornarodriguezcruz02@gmail.com</t>
  </si>
  <si>
    <t>0550008600781515</t>
  </si>
  <si>
    <t>OK EN APROBACION</t>
  </si>
  <si>
    <t>CPSP-098-2024</t>
  </si>
  <si>
    <t>CO1.PCCNTR.6136106</t>
  </si>
  <si>
    <t xml:space="preserve">SANDRA CATALINA BUENO DUARTE </t>
  </si>
  <si>
    <t xml:space="preserve">DIECISEIS MILLONES CIEN MIL PESOS </t>
  </si>
  <si>
    <t>2024000561</t>
  </si>
  <si>
    <t>https://community.secop.gov.co/Public/Tendering/OpportunityDetail/Index?noticeUID=CO1.NTC.5884884&amp;isFromPublicArea=True&amp;isModal=False</t>
  </si>
  <si>
    <t>RUTH MARY FONSECA QUINTERO</t>
  </si>
  <si>
    <t>Calle 8 N.5-79</t>
  </si>
  <si>
    <t>catalinabuenoo@gmail.com</t>
  </si>
  <si>
    <t>CPSP-121-2024</t>
  </si>
  <si>
    <t>CO1.PCCNTR.6137177</t>
  </si>
  <si>
    <t xml:space="preserve">SANTIAGO PINILLA LEON </t>
  </si>
  <si>
    <t>PRESTACIÓN DE SERVICIOS PROFESIONALES COMO DISEÑADOR GRÁFICO EN LA PLANIFICACIÓN, DISEÑO Y ELABORACIÓN DE MATERIAL GRÁFICO DIGITAL, REQUERIDO PARA EL DESARROLLO DE ESTRATEGIAS DE COMUNICACIÓN INTERNA Y EXTERNA DEL MUNICIPIO DE CHÍA</t>
  </si>
  <si>
    <t>2024000563</t>
  </si>
  <si>
    <t>https://community.secop.gov.co/Public/Tendering/OpportunityDetail/Index?noticeUID=CO1.NTC.5886941&amp;isFromPublicArea=True&amp;isModal=False</t>
  </si>
  <si>
    <t>Carrera 5 N.4A-sur TO3 AP404</t>
  </si>
  <si>
    <t xml:space="preserve">santiagopl90@gmail.com </t>
  </si>
  <si>
    <t>CPSAG-120-2024</t>
  </si>
  <si>
    <t>CO1.PCCNTR.6137252</t>
  </si>
  <si>
    <t xml:space="preserve">MARIA PAULA MALDONADO CABRA </t>
  </si>
  <si>
    <t>PRESTACION DE SERVICIOS DE APOYO A LA GESTIÓN EN ACTIVIDADES DE ZOONOSIS EN CANINOS Y FELINOS DEL MUNICIPIO DE CHIA, CON EL FIN MANTENER EN CERO LOS CASOS DE LA RABIA HUMANA</t>
  </si>
  <si>
    <t>2024000569</t>
  </si>
  <si>
    <t>https://community.secop.gov.co/Public/Tendering/OpportunityDetail/Index?noticeUID=CO1.NTC.5886640&amp;isFromPublicArea=True&amp;isModal=False</t>
  </si>
  <si>
    <t xml:space="preserve">SERGIO ANDRES DONOSO ZAPATA // JOHN FREDY PAEZ RINCON </t>
  </si>
  <si>
    <t>1.072.660.614 // 1.075.652.260</t>
  </si>
  <si>
    <t>Carrera 8A N.16-45</t>
  </si>
  <si>
    <t>mariapaula1509@hotmail.com</t>
  </si>
  <si>
    <t>CPSP-105-2024</t>
  </si>
  <si>
    <t>CO1.PCCNTR.6136527</t>
  </si>
  <si>
    <t xml:space="preserve">HARBEY ALEXIS ARENAS FULANO </t>
  </si>
  <si>
    <t>PRESTACIÓN DE SERVICIOS PROFESIONALES PARA APOYAR EN EL DESARROLLO DE ACCIONES ORIENTADAS A LA RECUPERACION, PROTECCCION Y CONSERVACION DEL COMPONENTE HIDRICO DEL MUNICIPIO DE CHIA</t>
  </si>
  <si>
    <t>2024000564</t>
  </si>
  <si>
    <t>https://community.secop.gov.co/Public/Tendering/OpportunityDetail/Index?noticeUID=CO1.NTC.5885747&amp;isFromPublicArea=True&amp;isModal=False</t>
  </si>
  <si>
    <t xml:space="preserve">FALTA  CERRAR EN SECOP.PAGO 4 EN APROBACION NO SE CIERRA                                   </t>
  </si>
  <si>
    <t>Carrera 22 N.15-24</t>
  </si>
  <si>
    <t>alex_norf18@hotmail.com</t>
  </si>
  <si>
    <t>CPSP-106-2024</t>
  </si>
  <si>
    <t>CO1.PCCNTR.6136949</t>
  </si>
  <si>
    <t>EDISSON NICOLAS SUAREZ MOSCOSO</t>
  </si>
  <si>
    <t>PRESTACIÓN DE SERVICIOS PROFESIONALES PARA BRINDAR ASISTENCIA TECNICA EN LOS PROYECTOS AMBIENTALES ESCOLARES PRAES Y LA EJECUCIÓN DE ACCIONES DE EDUCACIÓN AMBIENTAL EN EL MUNICIPIO DE CHIA</t>
  </si>
  <si>
    <t>2024000562</t>
  </si>
  <si>
    <t>https://community.secop.gov.co/Public/Tendering/OpportunityDetail/Index?noticeUID=CO1.NTC.5886296&amp;isFromPublicArea=True&amp;isModal=False</t>
  </si>
  <si>
    <t>SARAY NATALIA CASTRO LONDOÑO</t>
  </si>
  <si>
    <t xml:space="preserve">FALTA  CERRAR EN SECOP                                   </t>
  </si>
  <si>
    <t>Carrera 9 N.21-120 CA38</t>
  </si>
  <si>
    <t>suarez-m8@hotmail.com</t>
  </si>
  <si>
    <t>CPSP-107-2024</t>
  </si>
  <si>
    <t>CO1.PCCNTR.6137287</t>
  </si>
  <si>
    <t>DESARROLLO ECONOMICO</t>
  </si>
  <si>
    <t xml:space="preserve">LUIS ALEJANDRO PARRA ALFONSO </t>
  </si>
  <si>
    <t>PRESTACIÓN DE SERVICIOS PROFESIONALES PARA FORTALECER LAS LABORES DE PROMOCIÓN DE LA PLAZA DE MERCADO EL CACIQUE COMO ESTABLECIMIENTO COMERCIAL</t>
  </si>
  <si>
    <t xml:space="preserve">DIECIOCHO MILLONES QUINIENTOS CINCUENTA MIL PESOS </t>
  </si>
  <si>
    <t>2024000565</t>
  </si>
  <si>
    <t>https://community.secop.gov.co/Public/Tendering/ContractNoticePhases/View?PPI=CO1.PPI.30746723&amp;isFromPublicArea=True&amp;isModal=False</t>
  </si>
  <si>
    <t>Calle 7 N.2A-80</t>
  </si>
  <si>
    <t>luchoparra10@hotmail.com</t>
  </si>
  <si>
    <t>CPSAG-123-2024</t>
  </si>
  <si>
    <t>CO1.PCCNTR.6140760</t>
  </si>
  <si>
    <t xml:space="preserve">CUPERTINO CIFUENTES CAMPOS </t>
  </si>
  <si>
    <t>PRESTACIÓN DE SERVICIOS DE APOYO A LA GESTIÓN PARA COADYUVAR EL PROCEDIMIENTO DE RECAUDO Y FISCALIZACIÓN DE LAS RENTAS DEL MUNICIPIO DE CHÍA</t>
  </si>
  <si>
    <t xml:space="preserve">VEINTIDOS MILLONES DOSCIENTOS MIL PESOS </t>
  </si>
  <si>
    <t>2024000567</t>
  </si>
  <si>
    <t>https://community.secop.gov.co/Public/Tendering/OpportunityDetail/Index?noticeUID=CO1.NTC.5890945&amp;isFromPublicArea=True&amp;isModal=False</t>
  </si>
  <si>
    <t xml:space="preserve">XIMENA MERCEDES VENEGAS GRACIA </t>
  </si>
  <si>
    <t>Carrera 10A N.2-23</t>
  </si>
  <si>
    <t>cuper_ci01@hotmail.com</t>
  </si>
  <si>
    <t>CPSAG-124-2024</t>
  </si>
  <si>
    <t>CO1.PCCNTR.6140970</t>
  </si>
  <si>
    <t xml:space="preserve">ERIKA PARICIA CORTES SANCHEZ </t>
  </si>
  <si>
    <t>2024000568</t>
  </si>
  <si>
    <t>https://community.secop.gov.co/Public/Tendering/OpportunityDetail/Index?noticeUID=CO1.NTC.5890361&amp;isFromPublicArea=True&amp;isModal=False</t>
  </si>
  <si>
    <t xml:space="preserve">Vereda Fonqueta Fca Villa Sofia </t>
  </si>
  <si>
    <t>patysan1578@gmail.com</t>
  </si>
  <si>
    <t>CPSAG-118-2024</t>
  </si>
  <si>
    <t>CO1.PCCNTR.6131535</t>
  </si>
  <si>
    <t xml:space="preserve">CARMELO NIETO MORA </t>
  </si>
  <si>
    <t>2024000574</t>
  </si>
  <si>
    <t>https://community.secop.gov.co/Public/Tendering/OpportunityDetail/Index?noticeUID=CO1.NTC.5880156&amp;isFromPublicArea=True&amp;isModal=False</t>
  </si>
  <si>
    <t xml:space="preserve">Vereda La Balsa Fca El Refugio </t>
  </si>
  <si>
    <t>carmelonieto2017@gmail.com</t>
  </si>
  <si>
    <t>CPSAG-113-2024</t>
  </si>
  <si>
    <t>CO1.PCCNTR.6131259</t>
  </si>
  <si>
    <t xml:space="preserve">JAIRO HUMBERTO PAEZ LOPEZ </t>
  </si>
  <si>
    <t>2024000575</t>
  </si>
  <si>
    <t>https://community.secop.gov.co/Public/Tendering/OpportunityDetail/Index?noticeUID=CO1.NTC.5879814&amp;isFromPublicArea=True&amp;isModal=False</t>
  </si>
  <si>
    <t xml:space="preserve">OSCAR FERNANDO AFANADOR BOHORQUEZ </t>
  </si>
  <si>
    <t xml:space="preserve">Calle 16A N.8A-45 Apto 201 </t>
  </si>
  <si>
    <t xml:space="preserve">jairopaez1959@gmail.com </t>
  </si>
  <si>
    <t>0550488443872756</t>
  </si>
  <si>
    <t>CPS-122-2024</t>
  </si>
  <si>
    <t>CO1.PCCNTR.6137434</t>
  </si>
  <si>
    <t xml:space="preserve">ALEXANDER ALFONSO MORENO </t>
  </si>
  <si>
    <t>PRESTACIÓN DE SERVICIOS PROFESIONALES COMO PSICÓLOGO (A), PARA EL APOYO EN TEMAS DE SALUD PUBLICA (SALUD MENTAL) Y CARACTERIZACION Y SEGUIMIENTO A POBLACION VULNERABLE O QUE CUENTE CON ALGUN TIPO DE VIOLENCIA EN EL MUNICIPIO DE CHIA</t>
  </si>
  <si>
    <t>2024000573</t>
  </si>
  <si>
    <t>https://community.secop.gov.co/Public/Tendering/OpportunityDetail/Index?noticeUID=CO1.NTC.5887205&amp;isFromPublicArea=True&amp;isModal=False</t>
  </si>
  <si>
    <t>Calle 1A N.10A-97</t>
  </si>
  <si>
    <t>alexanderalf2@gmail.com</t>
  </si>
  <si>
    <t>CT-INTERADMINISTRATIVO-099-2024</t>
  </si>
  <si>
    <t>CO1.PCCNTR.6147085</t>
  </si>
  <si>
    <t>DESARROLLAR LAS ACCIONES PROGRAMADAS DENTRO DEL PLAN DE SALUD PÚBLICA DE INTERVENCIONES COLECTIVAS 2024 TRANSITORIO, MEDIANTE LA ESTRUCTURACIÓN DE EQUIPOS BASICOS DE SALUD Y EQUIPO COMPLEMENTARIO, ATENDIENDO LOS LINEAMIENTOS DE LA ATENCIÓN PRIMARIA EN SALUD, DE CONFORMIDAD A LO ESTABLECIDO EN LA RESOLUCIÓN 518 DE 2015, RESOLUCION 295 DE 2023 Y DEMÁS NORMATIVIDAD QUE LA ADICIONE O MODIFIQUE</t>
  </si>
  <si>
    <t xml:space="preserve">DOS MIL OCHOCIENTOS OCHENTA Y CINCO MILLONES TRESCIENTOS CUARENTA Y NUEVE MIL OCHOCIENTOS PESOS </t>
  </si>
  <si>
    <t>2024000576</t>
  </si>
  <si>
    <t xml:space="preserve">*RECURSOS PROPIOS 
*RTOS FROS FONDO LOCAL DE SALUD 
*SGP SALUD PUBLICA 
*RTOS FROS SGP OTROS SECTORES 
</t>
  </si>
  <si>
    <t>https://community.secop.gov.co/Public/Tendering/OpportunityDetail/Index?noticeUID=CO1.NTC.5886726&amp;isFromPublicArea=True&amp;isModal=False</t>
  </si>
  <si>
    <t xml:space="preserve">OTROSI FORMA DE PAGO, NOTIFICACIONES Y ENCABEZADO NOMBRE GERENTE </t>
  </si>
  <si>
    <t>8630828 / 8633334</t>
  </si>
  <si>
    <t>CPSAG-308-2024</t>
  </si>
  <si>
    <t>CO1.PCCNTR.6300888</t>
  </si>
  <si>
    <t xml:space="preserve">NANCY ELIZABETH MORA OCHOA </t>
  </si>
  <si>
    <t>2024001114</t>
  </si>
  <si>
    <t>https://community.secop.gov.co/Public/Tendering/OpportunityDetail/Index?noticeUID=CO1.NTC.6090957&amp;isFromPublicArea=True&amp;isModal=False</t>
  </si>
  <si>
    <t xml:space="preserve">Calle 31 N.2-65 CA 13 </t>
  </si>
  <si>
    <t xml:space="preserve">panchita28@gmail.com </t>
  </si>
  <si>
    <t>CPSP-406-2024</t>
  </si>
  <si>
    <t>CO1.PCCNTR.6349363</t>
  </si>
  <si>
    <t xml:space="preserve">ANA MARIA RIOS RODRIGUEZ </t>
  </si>
  <si>
    <t>PRESTACIÓN DE SERVICIOS PROFESIONALES PARA BRINDAR ASESORIA Y APOYAR LA COORDINACION DE LAS ACTIVIDADES EN EL MARCO DE LAS ACCIONES DE PROMISION, PROTECCION Y GARANTÍA DEL DERECHO DE PARTICIPACION DE LOS ORGANISMOS DE ACCION COMUNAL Y SU ARTICULACION CON LOS DIFERENTES GRUPOS POBLACIONALES, INSTANCIAS, ESCENARIOS SOCIALES Y COMUNITARIOS EN EL MUNICIPIO DE CHIA</t>
  </si>
  <si>
    <t>2024001257</t>
  </si>
  <si>
    <t>https://community.secop.gov.co/Public/Tendering/OpportunityDetail/Index?noticeUID=CO1.NTC.6154114&amp;isFromPublicArea=True&amp;isModal=False</t>
  </si>
  <si>
    <t xml:space="preserve">Vereda Fonqueta Conjunto La Carolina CA 11 </t>
  </si>
  <si>
    <t xml:space="preserve">amariariosr@gmail.com </t>
  </si>
  <si>
    <t>FGN.RCE-0045-2024</t>
  </si>
  <si>
    <t>CO1.PCCNTR.6329511</t>
  </si>
  <si>
    <t xml:space="preserve">FISCALIA GENERAL DE LA NACION SECCIONAL BOGOTA </t>
  </si>
  <si>
    <t xml:space="preserve">AUNAR ESFUERZOS ENTRE EL MUNICIPIO Y LA FISCALIA, APRA GARANTIZAR EL EFICAZ FUNCIONAMIENTO DE LA CASA DE JUSTICIA DEL CHIA </t>
  </si>
  <si>
    <t>HASTA EL TREINTA Y UNO (31) DE DICIEMBRE DE 2024</t>
  </si>
  <si>
    <t>https://community.secop.gov.co/Public/Tendering/OpportunityDetail/Index?noticeUID=CO1.NTC.6127376&amp;isFromPublicArea=True&amp;isModal=False</t>
  </si>
  <si>
    <t xml:space="preserve">NANCY JULIETA CAMELO CAMARGO </t>
  </si>
  <si>
    <t>Carrera 33 N.18-33 BL B P 3</t>
  </si>
  <si>
    <t>3182481806
6015702000</t>
  </si>
  <si>
    <t>edgar.medina@fiscalia.gov.co</t>
  </si>
  <si>
    <t>CPSAG-405-2024</t>
  </si>
  <si>
    <t>CO1.PCCNTR.6349350</t>
  </si>
  <si>
    <t xml:space="preserve">JOHNNATHAN ADOLFO CHACON HUERTAS </t>
  </si>
  <si>
    <t>PRESTACIÓN DE SERVICIOS DE APOYO A LA GESTIÓN PARA EL FORTALECIMIENTO DE LAS PRÁCTICAS DE LECTURA, ESCRITURA Y ORALIDAD DIRIGIDO PRINCIPALMENTE A LA POBLACIÓN ADULTA A TRAVÈS DE TALLERES Y EVENTOS LITERARIOS OFRECIDOS POR LA RED DE BIBLIOTECAS PÚBLICAS DEL MUNICIPIO DE CHÍA</t>
  </si>
  <si>
    <t xml:space="preserve">SIETE MILLONES SETECIENTOS CINCUENTA MIL PESOS </t>
  </si>
  <si>
    <t>2024001262</t>
  </si>
  <si>
    <t>https://community.secop.gov.co/Public/Tendering/OpportunityDetail/Index?noticeUID=CO1.NTC.6153692&amp;isFromPublicArea=True&amp;isModal=False</t>
  </si>
  <si>
    <t xml:space="preserve">Carrera 4 N.6A-04 IN 11 Barrio SAn Jorge </t>
  </si>
  <si>
    <t>chaconhuertasjonathan@gmail.com</t>
  </si>
  <si>
    <t>CPSAG-394-2024</t>
  </si>
  <si>
    <t>CO1.PCCNTR.6349982</t>
  </si>
  <si>
    <t xml:space="preserve">EDWIN GABRIEL CAMERO ALARCON </t>
  </si>
  <si>
    <t>PRESTACIÓN DE SERVICIOS DE APOYO EN LAS ESTRATEGIAS DE PERMANENCIA Y ACCESO ESCOLAR AL ÁREA DE COBERTURA EDUCATIVA DE LA SEM</t>
  </si>
  <si>
    <t xml:space="preserve">CATORCE MILLONES DE PESOS </t>
  </si>
  <si>
    <t>2024001267</t>
  </si>
  <si>
    <t>https://community.secop.gov.co/Public/Tendering/OpportunityDetail/Index?noticeUID=CO1.NTC.6155294&amp;isFromPublicArea=True&amp;isModal=False</t>
  </si>
  <si>
    <t xml:space="preserve">ARNALDO BETANCUR GIRON </t>
  </si>
  <si>
    <t>Carrera 14B N.14-29</t>
  </si>
  <si>
    <t>camero.edu@misena.edu.co</t>
  </si>
  <si>
    <t>0550004100182825</t>
  </si>
  <si>
    <t>CPSP-386-2024</t>
  </si>
  <si>
    <t>CO1.PCCNTR.6348402</t>
  </si>
  <si>
    <t xml:space="preserve">VIRGINIA STELLA NIÑO ZORRO </t>
  </si>
  <si>
    <t>PRESTACIÓN DE SERVICIOS PROFESIONALES PARA LA ENSEÑANZA EN EL ÁREA DE ARTES PLÁSTICAS Y SUS DIFERENTES TÉCNICAS EN LA ESCUELA DE FORMACIÓN ARTÍSTICA Y CULTURAL DEL MUNICIPIO DE CHÍA</t>
  </si>
  <si>
    <t>2024001269</t>
  </si>
  <si>
    <t>https://community.secop.gov.co/Public/Tendering/OpportunityDetail/Index?noticeUID=CO1.NTC.6151853&amp;isFromPublicArea=True&amp;isModal=False</t>
  </si>
  <si>
    <t>Carrera 7A N.6-05 CA 96</t>
  </si>
  <si>
    <t xml:space="preserve">virginiaesarte@gmail.com </t>
  </si>
  <si>
    <t>CPSAG-404-2024</t>
  </si>
  <si>
    <t>CO1.PCCNTR.6349129</t>
  </si>
  <si>
    <t xml:space="preserve">JUAN CARLOS MORILLO CARLOSAMA </t>
  </si>
  <si>
    <t>PRESTACIÓN DE SERVICIOS DE APOYO A LA GESTION EN LA ENSEÑANZA DE TECNICAS DECORATIVAS Y/O DE CONFECCION DE CARROZAS EN LOS PROGRAMAS DE EXTENSIÓN DE LA ESCUELA DE FORMACIÓN ARTÍSTICA Y CULTURAL DEL MUNICIPIO DE CHÍA</t>
  </si>
  <si>
    <t>2024001270</t>
  </si>
  <si>
    <t>https://community.secop.gov.co/Public/Tendering/OpportunityDetail/Index?noticeUID=CO1.NTC.6153353&amp;isFromPublicArea=True&amp;isModal=False</t>
  </si>
  <si>
    <t xml:space="preserve">Calle 4 N.11A-85 Apto 301 Barrio Santa Lucia </t>
  </si>
  <si>
    <t xml:space="preserve">juancamorilloca@hotmail.com </t>
  </si>
  <si>
    <t>0550488417333025</t>
  </si>
  <si>
    <t>CPSP-402-2024</t>
  </si>
  <si>
    <t>CO1.PCCNTR.6353637</t>
  </si>
  <si>
    <t xml:space="preserve">LAURA ELENA PALACIOS NARANJO </t>
  </si>
  <si>
    <t>PRESTACIÓN DE SERVICIOS PROFESIONALES PARA APOYAR EL FORTALECIMIENTO DE LA GESTIÓN DE COBRO COACTIVO DE LA SECRETARÍA DE HACIENDA, PARA EL MEJORAMIENTO DEL RECAUDO DEL MUNICIPIO DE CHÍA</t>
  </si>
  <si>
    <t>2024001277</t>
  </si>
  <si>
    <t>https://community.secop.gov.co/Public/Tendering/OpportunityDetail/Index?noticeUID=CO1.NTC.6159439&amp;isFromPublicArea=True&amp;isModal=False</t>
  </si>
  <si>
    <t xml:space="preserve">JORGE STIVEN BARRERA RUIZ </t>
  </si>
  <si>
    <t>Calle 5A N.71G-30 TO 1 AP 805</t>
  </si>
  <si>
    <t xml:space="preserve">laurys2882@hotmail.com </t>
  </si>
  <si>
    <t>CV-001-2024</t>
  </si>
  <si>
    <t>CO1.PCCNTR.6353687</t>
  </si>
  <si>
    <t xml:space="preserve">INSTITUTO GEOGRAFICO AGUSTIN CODAZZI </t>
  </si>
  <si>
    <t>AUNAR ESFUERZOS TÉCNICOS , ADMINISTRATIVOS, FINANCIEROS Y JURÍDICOS PARA REALIZAR LA ACTUALIZACIÓN CATASTRAL CON ENFOQUE MULTIPROPÓSITO EN EL MUNICIPIO DE CHIA</t>
  </si>
  <si>
    <t>Hasta el 31 de diciembre de 2024</t>
  </si>
  <si>
    <t xml:space="preserve">DIEZ MIL CUATROCIENTOS NOVENTA Y CUATRO MILLONES DOSCIENTOS SETENTA Y TRES MIL CUATROCIENTOS TREINTA Y SIETE PESOS
</t>
  </si>
  <si>
    <t xml:space="preserve"> $10.494.273.437</t>
  </si>
  <si>
    <t>2024001271</t>
  </si>
  <si>
    <t>https://community.secop.gov.co/Public/Tendering/OpportunityDetail/Index?noticeUID=CO1.NTC.6160141&amp;isFromPublicArea=True&amp;isModal=False</t>
  </si>
  <si>
    <t xml:space="preserve">YAKLIN DARIDZA CHAPARRO SALINAS </t>
  </si>
  <si>
    <t>Carrera 30 N.48-51</t>
  </si>
  <si>
    <t>sonia.plazas@igac.gov.co</t>
  </si>
  <si>
    <t xml:space="preserve">POPULAR </t>
  </si>
  <si>
    <t>CPSP-385-2024</t>
  </si>
  <si>
    <t>CO1.PCCNTR.6354752</t>
  </si>
  <si>
    <t xml:space="preserve">SARHA SAFIRA OVIEDO GARZON </t>
  </si>
  <si>
    <t>PRESTACIÓN DE SERVICIOS PROFESIONALES PARA LA ENSEÑANZA EN EL PROGRAMA DESPERTAR DE LOS SENTIDOS EN EL SECTOR URBANO Y RURAL DE LA ESCUELA DE FORMACIÓN ARTÍSTICA Y CULTURAL DEL MUNICIPIO DE CHÍA</t>
  </si>
  <si>
    <t>2024001279</t>
  </si>
  <si>
    <t>https://community.secop.gov.co/Public/Tendering/OpportunityDetail/Index?noticeUID=CO1.NTC.6161777&amp;isFromPublicArea=True&amp;isModal=False</t>
  </si>
  <si>
    <t>Calle 17 N.2-25</t>
  </si>
  <si>
    <t>saharasafi@yahoo.es</t>
  </si>
  <si>
    <t>CPSP-409-2024</t>
  </si>
  <si>
    <t>CO1.PCCNTR.6355951</t>
  </si>
  <si>
    <t xml:space="preserve">LADY JOHANNA DIAZ BOSSA </t>
  </si>
  <si>
    <t xml:space="preserve">PRESTACIÓN DE SERVICIOS PROFESIONALES PARA BRINDAR APOYO A LA SECRETARIA DE MOVILIDAD EN EL DESARROLLO DE LAS ACTIVIDADES PROPIAS DE LA ETAPA PRE-CONTRACTUAL EN EL MARCO DEL PLAN LOCAL DE SEGURIDAD VIAL </t>
  </si>
  <si>
    <t xml:space="preserve">VEINTIUN MILLONES SEISCIENTOS MIL PESOS </t>
  </si>
  <si>
    <t>2024001283</t>
  </si>
  <si>
    <t>https://community.secop.gov.co/Public/Tendering/OpportunityDetail/Index?noticeUID=CO1.NTC.6163465&amp;isFromPublicArea=True&amp;isModal=False</t>
  </si>
  <si>
    <t xml:space="preserve">MARIA TERESA LEZCANO RODRIGUEZ </t>
  </si>
  <si>
    <t xml:space="preserve">Vereda La Balsa Fca Villa Mercedes </t>
  </si>
  <si>
    <t xml:space="preserve">johanita0714@hotmail.com </t>
  </si>
  <si>
    <t>CPSAG-410-2024</t>
  </si>
  <si>
    <t>CO1.PCCNTR.6356557</t>
  </si>
  <si>
    <t xml:space="preserve">URIEL EDUARDO GUEVARA CAÑON </t>
  </si>
  <si>
    <t>PRESTACIÓN DE SERVICIOS DE APOYO A LA GESTIÓN EN EL ÁREA DE MÚSICA EN LAS ACTIVIDADES RELACIONADAS CON LA ENSEÑANZA DEL INSTRUMENTO DE CUERDA ARPA, ASÍ COMO EN LA FORMACIÓN DE ENSAMBLES DE MÚSICA LLANERA DE LA ESCUELA DE FORMACIÓN ARTÍSTICA Y CULTURAL DEL MUNICIPIO DE CHÍA</t>
  </si>
  <si>
    <t>2024001286</t>
  </si>
  <si>
    <t>https://community.secop.gov.co/Public/Tendering/OpportunityDetail/Index?noticeUID=CO1.NTC.6164445&amp;isFromPublicArea=True&amp;isModal=False</t>
  </si>
  <si>
    <t xml:space="preserve">Calle 90D sur N.2-13 este </t>
  </si>
  <si>
    <t xml:space="preserve">eduardoes2009@gmail.com </t>
  </si>
  <si>
    <t>CPSP-398-2024</t>
  </si>
  <si>
    <t>CO1.PCCNTR.6346782</t>
  </si>
  <si>
    <t xml:space="preserve">JESUS ORIELSO SANTIAGO JACOME </t>
  </si>
  <si>
    <t>LISSETT CHAPARRO</t>
  </si>
  <si>
    <t>PRESTACIÓN DE SERVICIOS PROFESIONALES PARA BRINDAR APOYO CON LA DIRECCIÓN MUSICAL DE LA BANDA SINFÓNICA DE MAYORES, ASI COMO APOYO A LA ORQUESTA SINFÓNICA DE LA ESCUELA DE FORMACIÓN ARTÍSTICA Y CULTURAL DEL MUNICIPIO DE CHIA</t>
  </si>
  <si>
    <t>2024001285</t>
  </si>
  <si>
    <t>https://community.secop.gov.co/Public/Tendering/OpportunityDetail/Index?noticeUID=CO1.NTC.6150209&amp;isFromPublicArea=True&amp;isModal=False</t>
  </si>
  <si>
    <t>Calle 19A N.7-27</t>
  </si>
  <si>
    <t xml:space="preserve">jesusorielso@hotmail.com </t>
  </si>
  <si>
    <t>CT-ARRENDAMIENTO-411-2024</t>
  </si>
  <si>
    <t>CO1.PCCNTR.6358635</t>
  </si>
  <si>
    <t xml:space="preserve">EDGAR HERNANDO POVEDA ROMERO </t>
  </si>
  <si>
    <t>ARRENDAMIENTO ESPACIO TORRE PARA LA INSTALACIÓN DE ANTENAS PARA MEJORAR LA SEGURIDAD DEL MUNICIPIO DE CHÍA</t>
  </si>
  <si>
    <t xml:space="preserve">TREINTA MILLONES CUATROCIENTOS CINCUENTA Y TRES MIL CUATROCIENTOS NOVENTA Y CUATRO PESOS </t>
  </si>
  <si>
    <t>2024001289</t>
  </si>
  <si>
    <t>https://community.secop.gov.co/Public/Tendering/OpportunityDetail/Index?noticeUID=CO1.NTC.6166283&amp;isFromPublicArea=True&amp;isModal=False</t>
  </si>
  <si>
    <t xml:space="preserve">WILLIAM RAFAEL TEJADA BARROS </t>
  </si>
  <si>
    <t>14-44-1011211244</t>
  </si>
  <si>
    <t>CO1.WRT.14443458</t>
  </si>
  <si>
    <t xml:space="preserve">OTROSI ACLARATORIO NUMERO DEL CONTRATO </t>
  </si>
  <si>
    <t xml:space="preserve">Vereda Yerbabuena Sector Pan de Azucar Parte A </t>
  </si>
  <si>
    <t xml:space="preserve">facturacion.montanadeloso@gmail.com </t>
  </si>
  <si>
    <t>0338098692</t>
  </si>
  <si>
    <t>CPSP-420-2024</t>
  </si>
  <si>
    <t>CO1.PCCNTR.6358965</t>
  </si>
  <si>
    <t xml:space="preserve">MARIA PAULA GARZON ZAMUDIO </t>
  </si>
  <si>
    <t>PRESTACIÓN DE SERVICIOS PROFESIONALES DE APOYO EN LA COORDINACIÓN DEL EQUIPO DE ENCUESTADORES EN CAMPO DEL SISBEN IV, EN LA DIRECCIÓN DE SISTEMAS DE INFORMACIÓN Y ESTADISTICA DE LA ALCALDIA DE CHÍA</t>
  </si>
  <si>
    <t xml:space="preserve">TRECE MILLONES QUINIENTOS TREINTA Y NUEVE MIL PESOS </t>
  </si>
  <si>
    <t>2024001288</t>
  </si>
  <si>
    <t>https://community.secop.gov.co/Public/Tendering/OpportunityDetail/Index?noticeUID=CO1.NTC.6167200&amp;isFromPublicArea=True&amp;isModal=False</t>
  </si>
  <si>
    <t xml:space="preserve">Vereda La Balsa Sector El Juncal </t>
  </si>
  <si>
    <t xml:space="preserve">mapagaza.20@gmail.com </t>
  </si>
  <si>
    <t>0550488444696402</t>
  </si>
  <si>
    <t>CPSP-419-2024</t>
  </si>
  <si>
    <t>CO1.PCCNTR.6359235</t>
  </si>
  <si>
    <t xml:space="preserve">HERMES GARNICA RINCON </t>
  </si>
  <si>
    <t>PRESTACION DE SERVICIOS PROFESIONALES EN EL ÁREA DE ARTES PLÁSTICAS EN LAS ACTIVIDADES RELACIONADAS CON LA ENSEÑANZA DE PINTURA AL ÓLEO Y TALLA EN MADERA EN LOS PROGRAMAS DE EXTENSIÓN DE LA ESCUELA DE FORMACIÓN ARTÍSTICA Y CULTURAL DEL MUNICIPIO DE CHÍA</t>
  </si>
  <si>
    <t xml:space="preserve">DIEZ MILLONES QUINIENTOS MIL PESOS </t>
  </si>
  <si>
    <t>2024001290</t>
  </si>
  <si>
    <t>https://community.secop.gov.co/Public/Tendering/OpportunityDetail/Index?noticeUID=CO1.NTC.6167407&amp;isFromPublicArea=True&amp;isModal=False</t>
  </si>
  <si>
    <t xml:space="preserve">Carrera 7 N.20A-02 IN 6 Barrio San Antonio </t>
  </si>
  <si>
    <t xml:space="preserve">garnicapintesc@hotmail.com </t>
  </si>
  <si>
    <t>CPSP-422-2024</t>
  </si>
  <si>
    <t>CO1.PCCNTR.6359192</t>
  </si>
  <si>
    <t xml:space="preserve">VERONICA BUITRAGO ROZO </t>
  </si>
  <si>
    <t>PRESTACIÓN DE SERVICIOS PROFESIONALES PARA BRINDAR ATENCIÓN Y ACOMPAÑAMIENTO A LOS ADULTOS MAYORES DEL MUNICIPIO DE CHIA</t>
  </si>
  <si>
    <t>2024001293</t>
  </si>
  <si>
    <t>https://community.secop.gov.co/Public/Tendering/OpportunityDetail/Index?noticeUID=CO1.NTC.6167668&amp;isFromPublicArea=True&amp;isModal=False</t>
  </si>
  <si>
    <t>Calle 7 N.1C-84 TO 9 AP 201</t>
  </si>
  <si>
    <t xml:space="preserve">verobuitragorozo@gmail.com </t>
  </si>
  <si>
    <t>CPSAG-421-2024</t>
  </si>
  <si>
    <t>CO1.PCCNTR.6359502</t>
  </si>
  <si>
    <t xml:space="preserve">BRAYAN DANILO PEDRAZA QUINTANA </t>
  </si>
  <si>
    <t>PRESTACION DE SERVICIOS DE APOYO A LA GESTIÓN PARA LA ENSEÑANZA DEL INSTRUMENTO MUSICAL ARMÓNICO DE VIENTO ACORDEÓN, ASÍ COMO EN LA FORMACIÓN DE ENSAMBLES DE MÚSICA VALLENATA EN LOS PROGRAMAS DE EXTENSIÓN DE LA ESCUELA DE FORMACIÓN ARTÍSTICA Y CULTURAL DEL MUNICIPIO DE CHÍA</t>
  </si>
  <si>
    <t>2024001295</t>
  </si>
  <si>
    <t>https://community.secop.gov.co/Public/Tendering/OpportunityDetail/Index?noticeUID=CO1.NTC.6167821&amp;isFromPublicArea=True&amp;isModal=False</t>
  </si>
  <si>
    <t>Carrera 10 N.4B-41</t>
  </si>
  <si>
    <t xml:space="preserve">pedrazaquintana321@gmail.com </t>
  </si>
  <si>
    <t>0550007600721877</t>
  </si>
  <si>
    <t>CPSAG-423-2024</t>
  </si>
  <si>
    <t>CO1.PCCNTR.6359850</t>
  </si>
  <si>
    <t xml:space="preserve">SIETE (7) MESES Y OCHO (8) DIAS </t>
  </si>
  <si>
    <t xml:space="preserve">VEINTIDOS MILLONES QUINIENTOS OCHENTA Y CUATRO MIL OCHOCIENTOS PESOS </t>
  </si>
  <si>
    <t>2024001294</t>
  </si>
  <si>
    <t>https://community.secop.gov.co/Public/Tendering/OpportunityDetail/Index?noticeUID=CO1.NTC.6168265&amp;isFromPublicArea=True&amp;isModal=False</t>
  </si>
  <si>
    <t>TERMINDO</t>
  </si>
  <si>
    <t xml:space="preserve">FALTA  CERRAR EN SECOP. </t>
  </si>
  <si>
    <t>CPSP-424-2024</t>
  </si>
  <si>
    <t>CO1.PCCNTR.6361171</t>
  </si>
  <si>
    <t xml:space="preserve">HECTOR FABIAN PACHON BELLO </t>
  </si>
  <si>
    <t>PRESTACIÓN DE SERVICIOS PROFESIONALES PARA LA ATENCIÓN DE LOS USUARIOS BENEFICIARIOS DE LOS PROGRAMAS DE FORMACIÓN, SERVICIOS Y EVENTOS LITERARIOS DE LA BIBLIOTECA LA BALSA Y LAS DEMÁS PERTENECIENTES A LA RED DE BIBLIOTECAS PÚBLICAS DEL MUNICIPIO DE CHÍA</t>
  </si>
  <si>
    <t>OCHO MILLONES DE PESOS</t>
  </si>
  <si>
    <t>2024001296</t>
  </si>
  <si>
    <t>https://community.secop.gov.co/Public/Tendering/OpportunityDetail/Index?noticeUID=CO1.NTC.6169869&amp;isFromPublicArea=True&amp;isModal=False</t>
  </si>
  <si>
    <t xml:space="preserve">DIANA MARIA GOMEZ MUÑOZ 
// MARGARITA ESTADA HERNANDEZ </t>
  </si>
  <si>
    <t>43.543.658
// 43.667.009</t>
  </si>
  <si>
    <t xml:space="preserve">*MODIFICACIÓN FECHA DE TERMINACIÓN 
*CAMBIO SUPERVISOR </t>
  </si>
  <si>
    <t>Carrera 4 N.4-38 Bloque 6 AP 302</t>
  </si>
  <si>
    <t xml:space="preserve">manud_29@hotmail.com </t>
  </si>
  <si>
    <t>CPSP-392-2024</t>
  </si>
  <si>
    <t>CO1.PCCNTR.6361188</t>
  </si>
  <si>
    <t xml:space="preserve">LIZETH JULIETH CANASTO BERNAL </t>
  </si>
  <si>
    <t>PRESTACIÓN DE SERVICIOS PROFESIONALES PARA BRINDAR ACOMPAÑAMIENTO EN TEMAS RELACIONADOS CON LOS PROCESOS CONTABLES, ADMINISTRATIVOS Y DE SEGUIMIENTO DEL MACROPROCESO DE GESTIÓN FINANCIERA DE LA DIRECCIÓN ADMINISTRATIVA Y FINANCIERA DE LA SECRETARIA DE EDUCACIÓN</t>
  </si>
  <si>
    <t>2024001297</t>
  </si>
  <si>
    <t>https://community.secop.gov.co/Public/Tendering/OpportunityDetail/Index?noticeUID=CO1.NTC.6169883&amp;isFromPublicArea=True&amp;isModal=False</t>
  </si>
  <si>
    <t xml:space="preserve">FALTA TERMINAR Y CERRAR EN SECOP. </t>
  </si>
  <si>
    <t xml:space="preserve">Calle 21 N.5-33 CA 13 </t>
  </si>
  <si>
    <t xml:space="preserve">lizethjuliethcb@gmail.com </t>
  </si>
  <si>
    <t>CPSAG-407-2024</t>
  </si>
  <si>
    <t>CO1.PCCNTR.6355491</t>
  </si>
  <si>
    <t xml:space="preserve">GINNY JOHANNA MORENO IBAÑEZ </t>
  </si>
  <si>
    <t>2024001301</t>
  </si>
  <si>
    <t>https://community.secop.gov.co/Public/Tendering/OpportunityDetail/Index?noticeUID=CO1.NTC.6162989&amp;isFromPublicArea=True&amp;isModal=False</t>
  </si>
  <si>
    <t xml:space="preserve">Calle 6 N.1-37 </t>
  </si>
  <si>
    <t xml:space="preserve">jjohana980@gmail.com </t>
  </si>
  <si>
    <t>CPSP-425-2024</t>
  </si>
  <si>
    <t>CO1.PCCNTR.6362287</t>
  </si>
  <si>
    <t xml:space="preserve">DIANA CAROLINA BERNAL CAMACHO </t>
  </si>
  <si>
    <t>PRESTACIÓN DE SERVICIOS PROFESIONALES PARA REALIZAR EL PROCESO DE MIGRACIÓN BIBLIOGRÁFICA DEL CATÁLOGO PÚBLICO DE LA RED DE BIBLIOTECAS PÚBLICAS DEL MUNICIPIO DE CHÍA</t>
  </si>
  <si>
    <t>2024001300</t>
  </si>
  <si>
    <t>https://community.secop.gov.co/Public/Tendering/OpportunityDetail/Index?noticeUID=CO1.NTC.6172049&amp;isFromPublicArea=True&amp;isModal=False</t>
  </si>
  <si>
    <t xml:space="preserve">IVONNE TATIANA RODRIGUEZ MURIEL 
// MARGARITA ESTRADA HERNANDEZ </t>
  </si>
  <si>
    <t>35.197.818
// 43.667.009</t>
  </si>
  <si>
    <t xml:space="preserve">dicabeca25@gmail.com </t>
  </si>
  <si>
    <t>CPSAG-418-2024</t>
  </si>
  <si>
    <t>CO1.PCCNTR.6362836</t>
  </si>
  <si>
    <t xml:space="preserve">ANDREA ALVAREZ GONZALEZ </t>
  </si>
  <si>
    <t xml:space="preserve">SEIS MILLONES DOSCIENTOS MIL  PESOS </t>
  </si>
  <si>
    <t>2024001298</t>
  </si>
  <si>
    <t>https://community.secop.gov.co/Public/Tendering/OpportunityDetail/Index?noticeUID=CO1.NTC.6171927&amp;isFromPublicArea=True&amp;isModal=False</t>
  </si>
  <si>
    <t>Calle 14 N.15-18</t>
  </si>
  <si>
    <t xml:space="preserve">andreaalvarez07@hotmail.com </t>
  </si>
  <si>
    <t>CPSAG-426-2024</t>
  </si>
  <si>
    <t>CO1.PCCNTR.6363606</t>
  </si>
  <si>
    <t xml:space="preserve">KAREN LORENA VASQUEZ LOPEZ </t>
  </si>
  <si>
    <t>PRESTACIÓN DE SERVICIOS DE APOYO A LA GESTIÓN EN EL ÁREA DE ARTES PLÁSTICAS EN LAS ACTIVIDADES RELACIONADAS CON LA ENSEÑANZA DE MAQUILLAJE ARTÍSTICO PARA LOS PROGRAMAS DE EXTENSIÓN DE LA ESCUELA DE FORMACIÓN ARTÍSTICA Y CULTURAL DEL MUNICIPIO DE CHÍA</t>
  </si>
  <si>
    <t>2024001299</t>
  </si>
  <si>
    <t>https://community.secop.gov.co/Public/Tendering/OpportunityDetail/Index?noticeUID=CO1.NTC.6172811&amp;isFromPublicArea=True&amp;isModal=False</t>
  </si>
  <si>
    <t>Carrera 9 N.37-00</t>
  </si>
  <si>
    <t xml:space="preserve">vasquezlopezkaren@hotmail.com </t>
  </si>
  <si>
    <t>CPSP-400-2024</t>
  </si>
  <si>
    <t>CO1.PCCNTR.6363452</t>
  </si>
  <si>
    <t xml:space="preserve">OSCAR EDUARDO GUZMAN JUNCA </t>
  </si>
  <si>
    <t>PRESTACIÓN DE SERVICIOS PROFESIONALES PARA EL DIAGNÓSTICO, REVISIÓN Y AJUSTES A LOS CUATRO MACROPROCESOS DE LA SECRETARÍA DE EDUCACIÓN CON EL PROPÓSITO DE RENOVAR LA CERTIFICACIÓN DE CALIDAD DE CONFORMIDAD CON LA NORMATIVA VIGENTE</t>
  </si>
  <si>
    <t>2024001312</t>
  </si>
  <si>
    <t>https://community.secop.gov.co/Public/Tendering/OpportunityDetail/Index?noticeUID=CO1.NTC.6173277&amp;isFromPublicArea=True&amp;isModal=False</t>
  </si>
  <si>
    <t>Diagonl 6 N.6-33 TO 1 AP503</t>
  </si>
  <si>
    <t xml:space="preserve">docente2020chia@gmail.com </t>
  </si>
  <si>
    <t>CPSP-427-2024</t>
  </si>
  <si>
    <t>CO1.PCCNTR.6363589</t>
  </si>
  <si>
    <t xml:space="preserve">VALENTINA PAVAS VARGAS </t>
  </si>
  <si>
    <t>PRESTACIÓN DE SERVICIOS PROFESIONALES PARA APOYAR EL SEGUIMIENTO Y CONTROL DE LOS MACROPROCESOS DE GESTIÓN DEL DESPACHO DE LA SECRETARÍA DE EDUCACIÓN</t>
  </si>
  <si>
    <t xml:space="preserve">CATORCE MILLONES CUATROCIENTOS MIL PESOS </t>
  </si>
  <si>
    <t>20240021311</t>
  </si>
  <si>
    <t>https://community.secop.gov.co/Public/Tendering/OpportunityDetail/Index?noticeUID=CO1.NTC.6173637&amp;isFromPublicArea=True&amp;isModal=False</t>
  </si>
  <si>
    <t xml:space="preserve">LUZ ELENA CHAVEZ PEÑA </t>
  </si>
  <si>
    <t>Calle 21 N.5-33 IN 2 CA 1</t>
  </si>
  <si>
    <t xml:space="preserve">valenvp.vp@gmail.com </t>
  </si>
  <si>
    <t>CPSAG-428-2024</t>
  </si>
  <si>
    <t>CO1.PCCNTR.6364037</t>
  </si>
  <si>
    <t xml:space="preserve">DAVID EDUARDO JOYA BELTRAN </t>
  </si>
  <si>
    <t>PRESTACIÓN DE SERVICIOS DE APOYO A LA GESTION EN LOS PROGRAMAS DE EXTENSIÓN EN LAS ACTIVIDADES RELACIONADAS CON LA ENSEÑANZA DE INSTRUMENTOS DE PERCUSIÓN DE LA ESCUELA DE FORMACIÓN ARTÍSTICA Y CULTURAL DEL MUNICIPIO DE CHÍA</t>
  </si>
  <si>
    <t>2024001310</t>
  </si>
  <si>
    <t>https://community.secop.gov.co/Public/Tendering/OpportunityDetail/Index?noticeUID=CO1.NTC.6174101&amp;isFromPublicArea=True&amp;isModal=False</t>
  </si>
  <si>
    <t xml:space="preserve">Carrera 3 N.32-42 Conjunto Pinares de Coovivienda </t>
  </si>
  <si>
    <t xml:space="preserve">davidjbeltran16@hotmail.com </t>
  </si>
  <si>
    <t>CPSAG-432-2024</t>
  </si>
  <si>
    <t>CO1.PCCNTR.6366095</t>
  </si>
  <si>
    <t xml:space="preserve">JUAN JAIRO BENAVIDES ERAZO </t>
  </si>
  <si>
    <t>PRESTACIÓN DE SERVICIOS DE APOYO A LA GESTIÓN PARA LA FORMACIÓN EN EL ÁREA DE MÚSICA PARA EL ACOMPAÑAMIENTO DE ENSAMBLES DE MUSICA TROPICAL JAZZ EN LA ESCUELA DE FORMACIÓN ARTÍSTICA Y CULTURAL DEL MUNICIPIO DE CHÍA</t>
  </si>
  <si>
    <t>20240001318</t>
  </si>
  <si>
    <t>https://community.secop.gov.co/Public/Tendering/OpportunityDetail/Index?noticeUID=CO1.NTC.6176842&amp;isFromPublicArea=True&amp;isModal=False</t>
  </si>
  <si>
    <t>Carrera 5A Este N.23-100</t>
  </si>
  <si>
    <t xml:space="preserve">obosax@yahoo.es </t>
  </si>
  <si>
    <t>CPSAG-431-2024</t>
  </si>
  <si>
    <t>CO1.PCCNTR.6366150</t>
  </si>
  <si>
    <t xml:space="preserve">DAVID SANTIAGO GARCIA BALLEN </t>
  </si>
  <si>
    <t>PRESTACIÓN DE SERVICIOS DE APOYO A LA GESTIÓN PARA LA FORMACIÓN EN EL ÁREA DE MÚSICA DEL INSTRUMENTO DE VIENTO MADERA OBOE EN LA ESCUELA DE FORMACIÓN ARTÍSTICA Y CULTURAL DEL MUNICIPIO DE CHÍA</t>
  </si>
  <si>
    <t>2024001316</t>
  </si>
  <si>
    <t>https://community.secop.gov.co/Public/Tendering/OpportunityDetail/Index?noticeUID=CO1.NTC.6176547&amp;isFromPublicArea=True&amp;isModal=False</t>
  </si>
  <si>
    <t>Calle 25 N.13-99</t>
  </si>
  <si>
    <t xml:space="preserve">kenny19992015@gmail.com </t>
  </si>
  <si>
    <t>CPSAG-430-2024</t>
  </si>
  <si>
    <t>CO1.PCCNTR.6366320</t>
  </si>
  <si>
    <t xml:space="preserve">CARLOS ALBERTO VALDERRAMA SANCHEZ </t>
  </si>
  <si>
    <t>PRESTACIÓN DE SERVICIOS DE APOYO A LA GESTIÓN EN LA ENSEÑANZA DE TÉCNICA VOCAL, ASÍ COMO TAMBIEN REALIZAR EL ACOMPAÑAMIENTO DE LA TUNA DE LA ESCUELA DE FORMACIÓN ARTÍSTICA Y CULTURAL DEL MUNICIPIO DE CHÍA</t>
  </si>
  <si>
    <t>2024001317</t>
  </si>
  <si>
    <t>https://community.secop.gov.co/Public/Tendering/OpportunityDetail/Index?noticeUID=CO1.NTC.6176505&amp;isFromPublicArea=True&amp;isModal=False</t>
  </si>
  <si>
    <t xml:space="preserve">carlosvalderramas@hotmail.com </t>
  </si>
  <si>
    <t>CPSAG-433-2024</t>
  </si>
  <si>
    <t>CO1.PCCNTR.6367477</t>
  </si>
  <si>
    <t xml:space="preserve">JENSI PAOLA SERRATO PIPI </t>
  </si>
  <si>
    <t>PRESTACIÓN DE SERVICIOS DE APOYO A LA GESTIÓN PARA COADYUVAR EN EL PROCESO DE RECAUDO Y FISCALIZACIÓN DE LAS RENTAS DEL MUNICIPIO DE CHÍA</t>
  </si>
  <si>
    <t>2024001315</t>
  </si>
  <si>
    <t>https://community.secop.gov.co/Public/Tendering/OpportunityDetail/Index?noticeUID=CO1.NTC.6177959&amp;isFromPublicArea=True&amp;isModal=False</t>
  </si>
  <si>
    <t>ACTA FINAL  SIN FIRMA DEL SUPERVISOR (SE ENVIÓ CORREO 11/07/2025)
FALTA TERMINAR Y CERRAR EN SECOP</t>
  </si>
  <si>
    <t>Carrera 1A N.29-72</t>
  </si>
  <si>
    <t>paolaserrato9230@gmail.com</t>
  </si>
  <si>
    <t>0570462470066806</t>
  </si>
  <si>
    <t>CPSAG-414-2024</t>
  </si>
  <si>
    <t>CO1.PCCNTR.6367834</t>
  </si>
  <si>
    <t xml:space="preserve">LAURA ESTEFANIA CASTELLANOS PEDRAZA </t>
  </si>
  <si>
    <t>PRESTACIÓN DE SERVICIOS DE APOYO A LA GESTIÓN EN LA ENSEÑANZA DEL ÁREA DE AUDIOVISUALES Y SUS DIFERENTES TALLERES EN LA ESCUELA DE FORMACIÓN ARTÍSTICA Y CULTURAL DEL MUNICIPIO DE CHÍA</t>
  </si>
  <si>
    <t>2024001343</t>
  </si>
  <si>
    <t>https://community.secop.gov.co/Public/Tendering/OpportunityDetail/Index?noticeUID=CO1.NTC.6178353&amp;isFromPublicArea=True&amp;isModal=False</t>
  </si>
  <si>
    <t xml:space="preserve">Carrera 2E N,33-60 CA 3 tres esquinas </t>
  </si>
  <si>
    <t>lalacastellanospedraza@gmail.com</t>
  </si>
  <si>
    <t>CPSP-417-2024</t>
  </si>
  <si>
    <t>CO1.PCCNTR.6370566</t>
  </si>
  <si>
    <t xml:space="preserve">ANDRES DAVID CORDOBA SALGADO </t>
  </si>
  <si>
    <t>PRESTACION DE SERVICIOS PROFESIONALES PARA LA ENSEÑANZA DE INSTRUMENTOS DE TECLADOS Y PIANO NIVEL INICIACION, INTERMEDIO Y AVANZADO, ASÍ COMO EL ACOMPAÑAMIENTO PIANÍSTICO DE LA BANDA SINFÓNICA DE LA ESCUELA DE FORMACIÓN ARTÍSTICA Y CULTURAL DEL MUNICIPIO DE CHÍA</t>
  </si>
  <si>
    <t>2024001341</t>
  </si>
  <si>
    <t>https://community.secop.gov.co/Public/Tendering/OpportunityDetail/Index?noticeUID=CO1.NTC.6182533&amp;isFromPublicArea=True&amp;isModal=False</t>
  </si>
  <si>
    <t>Carrera 1A N.18-41</t>
  </si>
  <si>
    <t>andacosa@outlook.com</t>
  </si>
  <si>
    <t xml:space="preserve">LULO BANK </t>
  </si>
  <si>
    <t>CPSAG-436-2024</t>
  </si>
  <si>
    <t>CO1.PCCNTR.6371283</t>
  </si>
  <si>
    <t xml:space="preserve">YULLY FARLEY CAICEDO HUERFANO </t>
  </si>
  <si>
    <t>DANIEL FERNANDO GARZÓN</t>
  </si>
  <si>
    <t>PRESTACIÓN DE SERVICIOS DE APOYO A LA GESTIÓN PARA LA ENSEÑANZA EN CONFECCIÓN Y/O MONTAJE DE FUNCIONES DE TÍTERES DIRIGIDA A LA COMUNIDAD BENEFICIARIA DE LA ESCUELA DE FORMACIÓN ARTÍSTICA Y CULTURAL DEL MUNICIPIO DE CHÍA</t>
  </si>
  <si>
    <t>2024001347</t>
  </si>
  <si>
    <t>https://community.secop.gov.co/Public/Tendering/OpportunityDetail/Index?noticeUID=CO1.NTC.6183476&amp;isFromPublicArea=True&amp;isModal=False</t>
  </si>
  <si>
    <t xml:space="preserve">Vereda La Balsa Sector Las Juntas </t>
  </si>
  <si>
    <t xml:space="preserve">amayu.efiobjetos@gmail.com </t>
  </si>
  <si>
    <t>0550450200107222</t>
  </si>
  <si>
    <t>CPSAG-403-2024</t>
  </si>
  <si>
    <t>CO1.PCCNTR.6371411</t>
  </si>
  <si>
    <t xml:space="preserve">HENRY YESID GARCIA GARCIA </t>
  </si>
  <si>
    <t>PRESTAR SERVICIOS DE APOYO A LA GESTIÓN EN RECOPILAR Y CONSOLIDAR LA INFORMACIÓN ESTADÍSTICA NECESARIA PARA LOS PROCESOS DE ACTUALIZACIÓN DEL PLAN ESTADÍSTICO MUNICIPAL</t>
  </si>
  <si>
    <t>2024001342</t>
  </si>
  <si>
    <t>https://community.secop.gov.co/Public/Tendering/OpportunityDetail/Index?noticeUID=CO1.NTC.6183033&amp;isFromPublicArea=True&amp;isModal=False</t>
  </si>
  <si>
    <t>JUAN CARLOS CASTRO HERNANDEZ</t>
  </si>
  <si>
    <t xml:space="preserve">MODIFICACION FECHA DE TERMINACION </t>
  </si>
  <si>
    <t>Carrera 3 N.8-71</t>
  </si>
  <si>
    <t>hyesidgarciag@chia.gov.co</t>
  </si>
  <si>
    <t>CPSAG-438-2024</t>
  </si>
  <si>
    <t>CO1.PCCNTR.6371484</t>
  </si>
  <si>
    <t xml:space="preserve">GLADYS CARMENZA GARZON FORERO </t>
  </si>
  <si>
    <t>PRESTACIÓN DE SERVICIOS DE APOYO A LA GESTION EN LO RELACIONADO CON LA ENSEÑANZA, DESARROLLO, ORGANIZACIÓN, SEGUIMIENTO Y CONTROL DEL PROGRAMA DESPERTAR DE LOS SENTIDOS EN EL SECTOR URBANO Y RURAL DE LA ESCUELA DE FORMACIÓN ARTÍSTICA Y CULTURAL DEL MUNICIPIO DE CHÍA</t>
  </si>
  <si>
    <t xml:space="preserve">DIEZ MILLONES TRESCIENTOS CUARENTA Y CUATRO MIL PESOS </t>
  </si>
  <si>
    <t>2024001346</t>
  </si>
  <si>
    <t>https://community.secop.gov.co/Public/Tendering/OpportunityDetail/Index?noticeUID=CO1.NTC.6183477&amp;isFromPublicArea=True&amp;isModal=False</t>
  </si>
  <si>
    <t xml:space="preserve">Calle 17 N.2-25 Barrio San Francisco </t>
  </si>
  <si>
    <t xml:space="preserve">dosparacolombia@gmail.com </t>
  </si>
  <si>
    <t>CPSAG-435-2024</t>
  </si>
  <si>
    <t>CO1.PCCNTR.6371650</t>
  </si>
  <si>
    <t xml:space="preserve">MARIA JASYRA LOZADA VARGAS </t>
  </si>
  <si>
    <t>PRESTACIÓN DE SERVICIOS DE APOYO A LA GESTIÓN PARA LA ENSEÑANZA DEL INSTRUMENTO MUSICAL DE CUERDA FROTADA VIOLÍN EN EL NIVEL INICIACIÓN Y MEDIO EN LA ESCUELA DE FORMACIÓN ARTÍSTICA Y CULTURA DEL MUNICIPIO DE CHÍA</t>
  </si>
  <si>
    <t>2024001340</t>
  </si>
  <si>
    <t>https://community.secop.gov.co/Public/Tendering/OpportunityDetail/Index?noticeUID=CO1.NTC.6183423&amp;isFromPublicArea=True&amp;isModal=False</t>
  </si>
  <si>
    <t>Calle 9 N.7-110 CA 28</t>
  </si>
  <si>
    <t xml:space="preserve">jasyral.v@gmail.com </t>
  </si>
  <si>
    <t>CPSP-437-2024</t>
  </si>
  <si>
    <t>CO1.PCCNTR.6371699</t>
  </si>
  <si>
    <t xml:space="preserve">MIRANDA ZAPATA AMAYA </t>
  </si>
  <si>
    <t>PRESTACIÓN DE SERVICIOS PROFESIONALES EN EL ÁREA DE TEATRO, PARA LA INSTRUCCIÓN, DIRECCIÓN, REALIZACIÓN, PRODUCCIÓN Y MONTAJE DE LAS OBRAS TEATRALES DE LOS ESTUDIANTES DE LA ESCUELA DE FORMACIÓN ARTÍSTICA Y CULTURAL DEL MUNICIPIO DE CHÍA</t>
  </si>
  <si>
    <t>2024001345</t>
  </si>
  <si>
    <t>https://community.secop.gov.co/Public/Tendering/OpportunityDetail/Index?noticeUID=CO1.NTC.6183397&amp;isFromPublicArea=True&amp;isModal=False</t>
  </si>
  <si>
    <t xml:space="preserve">Calle 7 N.2-75 CA 31 </t>
  </si>
  <si>
    <t xml:space="preserve">zapata.miranda98@gmail.com </t>
  </si>
  <si>
    <t>CPSAG-439-2024</t>
  </si>
  <si>
    <t>CO1.PCCNTR.6371745</t>
  </si>
  <si>
    <t>MARCOS OTTO PARRA KLUSMANN</t>
  </si>
  <si>
    <t>PRESTACIÓN DE SERVICIOS DE APOYO A LA GESTION COMO GUIA TURISTICO DEL MUNICIPIO DE CHIA</t>
  </si>
  <si>
    <t xml:space="preserve">OCHO MILLONES CUATROCIENTOS MIL PESOS </t>
  </si>
  <si>
    <t>2024001344</t>
  </si>
  <si>
    <t>https://community.secop.gov.co/Public/Tendering/OpportunityDetail/Index?noticeUID=CO1.NTC.6184120&amp;isFromPublicArea=True&amp;isModal=False</t>
  </si>
  <si>
    <t>LILIANA MARCELLA RODRIGUEZ PINZON
// DIANA MARIA VARGAS NIÑO</t>
  </si>
  <si>
    <t>52.716.542
// 52.645.349</t>
  </si>
  <si>
    <t>Calle 12 N.4-32 LT 2</t>
  </si>
  <si>
    <t xml:space="preserve">mopkuno@gmail.com </t>
  </si>
  <si>
    <t>CPSAG-440-2024</t>
  </si>
  <si>
    <t>CO1.PCCNTR.6372213</t>
  </si>
  <si>
    <t xml:space="preserve">ALVARO BERNAL RINCON </t>
  </si>
  <si>
    <t>2024001348</t>
  </si>
  <si>
    <t>https://community.secop.gov.co/Public/Tendering/OpportunityDetail/Index?noticeUID=CO1.NTC.6183938&amp;isFromPublicArea=True&amp;isModal=False</t>
  </si>
  <si>
    <t xml:space="preserve">Carrera 15 N.19-60 MZ D CA 12 </t>
  </si>
  <si>
    <t xml:space="preserve">berintra@yahoo.es </t>
  </si>
  <si>
    <t>CPSP-441-2024</t>
  </si>
  <si>
    <t>CO1.PCCNTR.6373824</t>
  </si>
  <si>
    <t xml:space="preserve">PAULA FRANSCESCA LADINO GARCIA </t>
  </si>
  <si>
    <t>PRESTACIÓN DE SERVICIOS PROFESIONALES PARA LA ENSEÑANZA INTEGRAL EN EL ÁREA DE TEATRO DE LA ESCUELA DE FORMACIÓN ARTÍSTICA Y CULTURAL DEL MUNICIPIO DE CHÍA</t>
  </si>
  <si>
    <t>2024001357</t>
  </si>
  <si>
    <t>https://community.secop.gov.co/Public/Tendering/OpportunityDetail/Index?noticeUID=CO1.NTC.6186714&amp;isFromPublicArea=True&amp;isModal=False</t>
  </si>
  <si>
    <t>Carrera 10 N.11-32 IN 8</t>
  </si>
  <si>
    <t xml:space="preserve">francescaladinog@gmail.com </t>
  </si>
  <si>
    <t>055047300143292</t>
  </si>
  <si>
    <t>CPSP-434-2024</t>
  </si>
  <si>
    <t>CO1.PCCNTR.6373803</t>
  </si>
  <si>
    <t xml:space="preserve">LUIS CARLOS FORERO MEDINA </t>
  </si>
  <si>
    <t>PRESTACION DE SERVICIOS PROFESIONALES PARA ASESORAR Y LIDERAR LA GESTION PUBLICA DE LA DIRECCION DE CULTURA A TRAVES DE LA CONSOLIDACION DE ESTRATÉGIAS DE PARTICIPACION CIUDADANA, CONVOCATORIAS PÚBLICAS Y REGLAMENTACIÓN SECTORIAL EN EL MUNICIPIO DE CHÍA</t>
  </si>
  <si>
    <t xml:space="preserve">TRECE MILLONES DOSCIENTOS CINCUENTA MIL PESOS </t>
  </si>
  <si>
    <t>*2024001349
*2024001356</t>
  </si>
  <si>
    <t>https://community.secop.gov.co/Public/Tendering/OpportunityDetail/Index?noticeUID=CO1.NTC.6186515&amp;isFromPublicArea=True&amp;isModal=False</t>
  </si>
  <si>
    <t>Diagonal 22 N.7D-67</t>
  </si>
  <si>
    <t xml:space="preserve">mechas1692@gmail.com </t>
  </si>
  <si>
    <t>CPSAG-415-2024</t>
  </si>
  <si>
    <t>CO1.PCCNTR.6367846</t>
  </si>
  <si>
    <t xml:space="preserve">CAMILO ANDRES CANTOR RINCON </t>
  </si>
  <si>
    <t>PRESTACIÓN DE SERVICIOS DE APOYO A LA GESTIÓN EN EL AREA DE MUSICA EN LAS ACTIVIDADES RELACIONADAS CON LA ENSEÑANZA DE MÚSICA CAMPESINA, ASI COMO EN LA FORMACIÓN DE ENSAMBLES DE MÚSICA TRADICIONAL DE LA ESCUELA DE FORMACIÓN ARTÍSTICA Y CULTURAL DEL MUNICIPIO DE CHÍA.</t>
  </si>
  <si>
    <t>2024001355</t>
  </si>
  <si>
    <t>https://community.secop.gov.co/Public/Tendering/OpportunityDetail/Index?noticeUID=CO1.NTC.6178517&amp;isFromPublicArea=True&amp;isModal=False</t>
  </si>
  <si>
    <t>15,668,923</t>
  </si>
  <si>
    <t>Carrera 8 casa 16 A 35</t>
  </si>
  <si>
    <t>camilocantortradicional@gmail.com</t>
  </si>
  <si>
    <t>CPSP-448-2024</t>
  </si>
  <si>
    <t>CO1.PCCNTR.6376211</t>
  </si>
  <si>
    <t>LAURA ELIANA COGUA PALACIOS</t>
  </si>
  <si>
    <t>PRESTACIÓN DE SERVICIOS PROFESIONALES PARA APOYAR LA CONSOLIDACIÓN Y EJECUCIÓN DEL PROCESO DE EDUCACIÓN INICIAL DE PRIMERA INFANCIA EN LOS ESTABLECIMIENTOS EDUCATIVOS DEL MUNICIPIO DE CHIA.</t>
  </si>
  <si>
    <t xml:space="preserve">QUINCE MILLONES SETECIENTOS CINCUENTA  MIL PESOS </t>
  </si>
  <si>
    <t>2024001359</t>
  </si>
  <si>
    <t>https://community.secop.gov.co/Public/Tendering/OpportunityDetail/Index?noticeUID=CO1.NTC.6190051&amp;isFromPublicArea=True&amp;isModal=False</t>
  </si>
  <si>
    <t>Carrera 9 N. 11 -57</t>
  </si>
  <si>
    <t>laura_eli_10@4hotmail.com</t>
  </si>
  <si>
    <t>BANCO AV VILLAS</t>
  </si>
  <si>
    <t>CPSP-446-2024</t>
  </si>
  <si>
    <t>CO1.PCCNTR.6376037</t>
  </si>
  <si>
    <t>JORGE ORLANDO GAITAN BERNAL</t>
  </si>
  <si>
    <t>PRESTACIÓN DE SERVICIOS PROFESIONALES PARA PROPORCIONAR ASISTENCIA TÉCNICA A LOS PRODUCTORES AGROPECUARIOS DEL MUNICIPIO DE CHÍA EN EL MEJORAMIENTO DE LOS PARÁMETROS PRODUCTIVOS Y REPRODUCTIVOS DE ESPECIES MAYORES Y MENORES</t>
  </si>
  <si>
    <t>SIETE  (7) MESES</t>
  </si>
  <si>
    <t>CUARENTA Y DOS MILLONES DE PESOS</t>
  </si>
  <si>
    <t>2024001358</t>
  </si>
  <si>
    <t>https://community.secop.gov.co/Public/Tendering/OpportunityDetail/Index?noticeUID=CO1.NTC.6189721&amp;isFromPublicArea=True&amp;isModal=False</t>
  </si>
  <si>
    <t>CALLE 25 N.1-1</t>
  </si>
  <si>
    <t>jorgegaitanb@gmail.com</t>
  </si>
  <si>
    <t>0550488407606604</t>
  </si>
  <si>
    <t>CPSP-442-2024</t>
  </si>
  <si>
    <t>CO1.PCCNTR.6375263</t>
  </si>
  <si>
    <t>HACIENDA</t>
  </si>
  <si>
    <t>CARMEN PATRICIA TORRES MOLINA</t>
  </si>
  <si>
    <t>PRESTACIÓN DE SERVICIOS PROFESIONALES PARA APOYAR EL FORTALECIMIENTO DEL RECAUDO DE LA SECRETARÍA DE HACIENDA DEL MUNICIPIO DE CHÍA</t>
  </si>
  <si>
    <t>CUATRO (4) MESES Y ONCE (11) DIAS</t>
  </si>
  <si>
    <t>VEINTICUATRO MILLONES OCHOCIENTOS NOVENTA MIL PESOS</t>
  </si>
  <si>
    <t>2024001362</t>
  </si>
  <si>
    <t>https://community.secop.gov.co/Public/Tendering/OpportunityDetail/Index?noticeUID=CO1.NTC.6188825&amp;isFromPublicArea=True&amp;isModal=False</t>
  </si>
  <si>
    <t>JANETH PAOLA GUTIERREZ FALLA</t>
  </si>
  <si>
    <t>CALLE 1 A 5 A 36 CASA CEDRO</t>
  </si>
  <si>
    <t>patty.torres.m@gmail.com</t>
  </si>
  <si>
    <t>CPSP-445-2024</t>
  </si>
  <si>
    <t>CO1.PCCNTR.6376332</t>
  </si>
  <si>
    <t>LEIDY GILMARY SANABRIA ACOSTA</t>
  </si>
  <si>
    <t>PRESTACIÓN DE SERVICIOS PROFESIONALES PARA LA ENSEÑANZA DEL INSTRUMENTO MUSICAL DE CUERDA FROTADA VIOLIN EN NIVEL AVANZADO ASI COMO TALLERISTA DE LA ORQUESTA SINFÓNICA DE LA ESCUELA DE FORMACIÓN ARTÍSTICA Y CULTURAL DEL MUNICIPIO DE CHÍA.</t>
  </si>
  <si>
    <t xml:space="preserve">NUEVE MILLONES
NOVECIENTOS MIL PESOS </t>
  </si>
  <si>
    <t>2024001363</t>
  </si>
  <si>
    <t>https://community.secop.gov.co/Public/Tendering/OpportunityDetail/Index?noticeUID=CO1.NTC.6190416&amp;isFromPublicArea=True&amp;isModal=False</t>
  </si>
  <si>
    <t>NORMA MILENA MUÑETON BOLIVAR</t>
  </si>
  <si>
    <t>CARERRA 11 16 40 AP101</t>
  </si>
  <si>
    <t>camerataefacchia@gmail.com</t>
  </si>
  <si>
    <t>CPSAG-443-2024</t>
  </si>
  <si>
    <t>CO1.PCCNTR.6376018</t>
  </si>
  <si>
    <t>MARIA FERNANDA ZAPATA AMAYA</t>
  </si>
  <si>
    <t>PRESTACIÓN DE SERVICIOS DE APOYO A LA GESTIÓN EN EL ÁREA DE ARTES PLÁSTICAS EN ACTIVIDADES RELACIONADAS CON LA ENSEÑANZA DE DIBUJO EN LA ESCUELA DE FORMACIÓN ARTÍSTICA Y CULTURA DEL MUNICIPIO DE CHÍA</t>
  </si>
  <si>
    <t>2024001364</t>
  </si>
  <si>
    <t>https://community.secop.gov.co/Public/Tendering/OpportunityDetail/Index?noticeUID=CO1.NTC.6188789&amp;isFromPublicArea=True&amp;isModal=False</t>
  </si>
  <si>
    <t>CL 7 2 75 CA 31 CPNJ LOS NOGALES</t>
  </si>
  <si>
    <t>mafezapata.7@hotmail.com</t>
  </si>
  <si>
    <t>CPSAG-444-2024</t>
  </si>
  <si>
    <t>CO1.PCCNTR.6375976</t>
  </si>
  <si>
    <t xml:space="preserve">JUAN SEBASTIAN JIMENEZ POVEDA </t>
  </si>
  <si>
    <t>PRESTACIÓN DE SERVICIOS DE APOYO
A LA GESTION PARA EL DISEÑO DE PIEZAS GRÁFICAS Y AUDIOVISUALES PARA LA
PROMOCIÓN, DIFUSIÓN Y POSICIONAMIENTO DE LOS PROGRAMAS Y SERVICIOS DE LA
RED DE BIBLIOTECAS PÚBLICAS DEL MUNICIPIO DE CHÍA.</t>
  </si>
  <si>
    <t>TRES (3) MESES Y QUINCE (15) DIAS</t>
  </si>
  <si>
    <t xml:space="preserve">DIEZ MILLONES OCHOCIENTOS CINCUENTA MIL PESOS </t>
  </si>
  <si>
    <t>2024001365</t>
  </si>
  <si>
    <t>https://community.secop.gov.co/Public/Tendering/OpportunityDetail/Index?noticeUID=CO1.NTC.6190126&amp;isFromPublicArea=True&amp;isModal=False</t>
  </si>
  <si>
    <t>IVONNE TATIANA RODRIGUEZ MURIEL</t>
  </si>
  <si>
    <t>cyclopscolombia@gmail.com</t>
  </si>
  <si>
    <t>BANCO CAJA SOCIAL</t>
  </si>
  <si>
    <t>CPSP-449-2024</t>
  </si>
  <si>
    <t>CO1.PCCNTR.6376741</t>
  </si>
  <si>
    <t>ANA MARIA HERNANDEZ MOSCOSO</t>
  </si>
  <si>
    <t>PRESTACION DE SERVICIOS PROFESIONALES PARA BRINDAR APOYO CON EL DESARROLLO DEL PROGRAMA DE ISLA LIBRO Y EN LO RELACIONADO CON EL FORTALECIMIENTO DE LAS PRÁCTICAS DE LECTURA, ESCRITURA Y LA ORALIDAD A TRAVÉS DE TALLERES Y EVENTOS LITERARIOS OFRECIDOS POR LA RED DE BIBLIOTECAS PÚBLICAS DEL MUNICIPIO DE CHÍA</t>
  </si>
  <si>
    <t>DOS (2) MESES Y QUINCE (15) DIAS,</t>
  </si>
  <si>
    <t>OCHO MILLONES SETECIENTOS CINCUENTA MIL PESOS</t>
  </si>
  <si>
    <t>2024001367</t>
  </si>
  <si>
    <t>https://community.secop.gov.co/Public/Tendering/OpportunityDetail/Index?noticeUID=CO1.NTC.6191120&amp;isFromPublicArea=True&amp;isModal=False</t>
  </si>
  <si>
    <t>CALLE 19 9 50</t>
  </si>
  <si>
    <t>anahernandezartista@gmail.com</t>
  </si>
  <si>
    <t>CPSP-450-2024</t>
  </si>
  <si>
    <t>CO1.PCCNTR.6377216</t>
  </si>
  <si>
    <t xml:space="preserve">ALICIANA LOZADA VARGAS </t>
  </si>
  <si>
    <t>PRESTACION DE SERVICIOS PROFESIONALES PARA BRINDAR APOYO A LA DIRECCIÓN DE INSPECCIÓN Y VIGILANCIA EN LAS ACTIVIDADES DE VERIFICACIÓN Y SEGUIMIENTO A LA GESTION DE LOS ESTABLECIMIENTOS EDUCATIVOS EN EL MUNICIPIO DE CHIA</t>
  </si>
  <si>
    <t>ONCE MILLONES DOSCIENTOS CINCUENTA MIL PESOS M/CTE</t>
  </si>
  <si>
    <t>2024001384</t>
  </si>
  <si>
    <t>https://community.secop.gov.co/Public/Tendering/OpportunityDetail/Index?noticeUID=CO1.NTC.6191261&amp;isFromPublicArea=True&amp;isModal=False</t>
  </si>
  <si>
    <t>CL 9 # 7-110</t>
  </si>
  <si>
    <t>alicianalozadav@gmail.com</t>
  </si>
  <si>
    <t>´0550005800526708</t>
  </si>
  <si>
    <t>CPSP-451-2024</t>
  </si>
  <si>
    <t>CO1.PCCNTR.6378103</t>
  </si>
  <si>
    <t>D&amp;G ASESORIAS SAS</t>
  </si>
  <si>
    <t>PLURAL</t>
  </si>
  <si>
    <t>PRESTACIÓN DE SERVICIOS PROFESIONALES PARA LA REPRESENTACIÓN JUDICIAL Y EXTRAJUDICIAL DELMUNICIPIO DE CHÍA, EN LOS PROCESOS ASIGNADOS, CON OCASIÓN DE LAS DIFERENTES ACCIONES ANTE LA JURISDICCIÓN DE LO CONTENCIOSO ADMINISTRATIVO, ORDINARIA Y CONSTITUCIONAL QUE SE ADELANTEN CUANDO EL MUNICIPIO DE CHÍA SEA PARTE, BIEN COMO DEMANDANTE, COMO DEMANDADO O TERCERO CON INTERÉS DIRECTO</t>
  </si>
  <si>
    <t>SIETE (7) MESES</t>
  </si>
  <si>
    <t>DOSCIENTOS DIEZ MILLONES DE PESOS</t>
  </si>
  <si>
    <t>2024001370</t>
  </si>
  <si>
    <t>https://community.secop.gov.co/Public/Tendering/OpportunityDetail/Index?noticeUID=CO1.NTC.6192195&amp;isFromPublicArea=True&amp;isModal=False</t>
  </si>
  <si>
    <t>18-44-101098021</t>
  </si>
  <si>
    <t>SEGUROS DEL ESTADO S.A</t>
  </si>
  <si>
    <t>CO1.WRT.14433809</t>
  </si>
  <si>
    <t>CALLE 11  9  50</t>
  </si>
  <si>
    <t>´0550108900435794</t>
  </si>
  <si>
    <t>CPSAG-447-2024</t>
  </si>
  <si>
    <t>CO1.PCCNTR.6377443</t>
  </si>
  <si>
    <t>OLGA GEORGINA WOLF ARRIETA</t>
  </si>
  <si>
    <t>PRESTACIÓN DE SERVICIOS DE APOYO A LA GESTION PARA LA ENSEÑANZA EN EL AREA DE ARTES PLASTICAS EN ACTIVIDADES RELACIONADAS CON TITERES Y TÉCNICAS ARTISTICAS EN LA ESCUELA DE FORMACIÓN ARTÍSTICA Y CULTURAL DEL MUNICIPIO DE CHÍA</t>
  </si>
  <si>
    <t>OCHO MILLONES SETECIENTOS TREINTA Y SEIS MIL PESOS</t>
  </si>
  <si>
    <t>2024001368</t>
  </si>
  <si>
    <t>https://community.secop.gov.co/Public/Tendering/OpportunityDetail/Index?noticeUID=CO1.NTC.6192000&amp;isFromPublicArea=True&amp;isModal=False</t>
  </si>
  <si>
    <t>AV PRADILLA 5 17</t>
  </si>
  <si>
    <t>ginawolfa@hotmail.com</t>
  </si>
  <si>
    <t>CPSP-429-2024.</t>
  </si>
  <si>
    <t>CO1.PCCNTR.6365726</t>
  </si>
  <si>
    <t>CESAR DAVID PERALTA</t>
  </si>
  <si>
    <t>PRESTACIÓN DE SERVICIOS PROFESIONALES PARA LA ENSEÑANZA DE PINTURA AL OLEO, DIBUJO EN LOS PROGRAMAS DE EXTENSIÓN DE LA ESCUELA DE FORMACIÓN ARTÍSTICA Y CULTURAL DEL MUNICIPIO DE CHÍA</t>
  </si>
  <si>
    <t>NUEVE MILLONES
SEISCIENTOS MIL PESOS</t>
  </si>
  <si>
    <t>2024001366</t>
  </si>
  <si>
    <t>https://community.secop.gov.co/Public/Tendering/OpportunityDetail/Index?noticeUID=CO1.NTC.6173991&amp;isFromPublicArea=True&amp;isModal=False</t>
  </si>
  <si>
    <t>CARRERA 1 A 5 B 39 AP 1</t>
  </si>
  <si>
    <t>cedapepss@gmail.com</t>
  </si>
  <si>
    <t>CPSAG-452-2024</t>
  </si>
  <si>
    <t>CO1.PCCNTR.6378111</t>
  </si>
  <si>
    <t>AIDY GARCIA SANCHEZ</t>
  </si>
  <si>
    <t>GLORIA DANIELA DUARTE</t>
  </si>
  <si>
    <t>PRESTACIÓN DE SERVICIOS DE APOYO A LA GESTIÓN COMO REGENTE DE FARMACIA EN EL DESARROLLO DE LAS ACCIONES DE INSPECCIÓN Y VIGILANCIA EN LA DIMENSIÓN DE SALUD AMBIENTAL EN EL MUNICIPIO DE CHÍA, CUNDINAMARCA</t>
  </si>
  <si>
    <t xml:space="preserve"> CINCO (5) MESES</t>
  </si>
  <si>
    <t>DIECINUEVE MILLONES DOSCIENTOS MIL PESOS</t>
  </si>
  <si>
    <t>2024001369</t>
  </si>
  <si>
    <t>https://community.secop.gov.co/Public/Tendering/OpportunityDetail/Index?noticeUID=CO1.NTC.6192295&amp;isFromPublicArea=True&amp;isModal=False</t>
  </si>
  <si>
    <t>JENY CONSUELO NUÑEZ CARRILLO</t>
  </si>
  <si>
    <t>aidy0905@gmail.com</t>
  </si>
  <si>
    <t>CPSP-455-2024.</t>
  </si>
  <si>
    <t>CO1.PCCNTR.6378826</t>
  </si>
  <si>
    <t xml:space="preserve">DAVID FERNANDO ORTIZ
AMAYA </t>
  </si>
  <si>
    <t>PRESTACIÓN DE SERVICIOS PROFESIONALES EN LA ENSEÑANZA DEL ÁREA DE CIRCO DE LA ESCUELA DE FORMACIÓN ARTÍSTICA Y CULTURAL DEL MUNICIPIO DE CHÍA</t>
  </si>
  <si>
    <t>NUEVE MILLONES
TRESCIENTOS MIL  PESOS</t>
  </si>
  <si>
    <t>2024001371</t>
  </si>
  <si>
    <t>https://community.secop.gov.co/Public/Tendering/OpportunityDetail/Index?noticeUID=CO1.NTC.6193835&amp;isFromPublicArea=True&amp;isModal=False</t>
  </si>
  <si>
    <t>CALLE 17 12 06 SEC LA PRIMAVERA</t>
  </si>
  <si>
    <t>musiclown@gmail.com</t>
  </si>
  <si>
    <t>CPS-456-2024</t>
  </si>
  <si>
    <t>CO1.PCCNTR.6379075</t>
  </si>
  <si>
    <t>*EDUCACIÓN 
*PARTICIPACION CIUDADANA</t>
  </si>
  <si>
    <t>CONTRATO DE SERVICIOS</t>
  </si>
  <si>
    <t>NEXUS COACHING SCHOOL SAS</t>
  </si>
  <si>
    <t>PRESTACIÓN DE SERVICIOS PARA El DESARROLLO DE ACTIVIDADES BAJO LA METODÓLOGA D.A.M.E., DE ACUERDO CON LAS NECESIDADES DEL MUNICIPIO DE CHÍA</t>
  </si>
  <si>
    <t>SEISCIENTOS NOVENTA Y SEIS MILLONES SETECIENTOS OCHENTA Y OCHO MIL
NOVECIENTOS CINCUENTA Y TRES PESOS</t>
  </si>
  <si>
    <t>*2024001385
*2024001387
*2024001389</t>
  </si>
  <si>
    <t xml:space="preserve">
*S.G.P EDUCACION CALIDAD DE LA MATRICULA
*RECURSOS PROPIOS
*RECURSOS PROPIOS</t>
  </si>
  <si>
    <t>https://community.secop.gov.co/Public/Tendering/OpportunityDetail/Index?noticeUID=CO1.NTC.6194437&amp;isFromPublicArea=True&amp;isModal=False</t>
  </si>
  <si>
    <t>*NESTOR FABIAN RAMIREZ VARGAS
*CRISTHIAN RAUL CASTAÑEDA VEGA
*MARIA SOLEDAD MUÑOZ</t>
  </si>
  <si>
    <t>*3.087.713
*1.032.403.358
*1.072649.000</t>
  </si>
  <si>
    <t>11-44-101226589</t>
  </si>
  <si>
    <t>CUENTAS 6 Y 7 ENVIADO PROVEEDOR
TERMINAR Y CERRAR EN SECOP</t>
  </si>
  <si>
    <t>CARRERA 1 A 11 130 TO 1 OF 301</t>
  </si>
  <si>
    <t>nexuscoachingschool1@gmail.com</t>
  </si>
  <si>
    <t>OK ENVIADO POR PROVEEDOR</t>
  </si>
  <si>
    <t>CPSP-416-2024</t>
  </si>
  <si>
    <t>CO1.PCCNTR.6379048</t>
  </si>
  <si>
    <t xml:space="preserve">JUAN CAMILO VALDERRAMA DIAZ </t>
  </si>
  <si>
    <t>PRESTACIÓN DE SERVICIOSPROFESIONALES EN LA ENSEÑANZA DE TÉCNICA VOCAL, CON ENFOQUE DIFERENCIAL EN LOS NIVELES INICIACIÓN, INTERMEDIO Y AVANZADO EN EL SECTOR RURAL Y URBANO PARA LOS PROGRAMAS DE EXTENSION DE LA ESCUELA DE FORMACIÓN ARTÍSTICA Y CULTURAL DEL MUNICIPIO DE CHÍA</t>
  </si>
  <si>
    <t>2024001372</t>
  </si>
  <si>
    <t>https://community.secop.gov.co/Public/Tendering/OpportunityDetail/Index?noticeUID=CO1.NTC.6193961&amp;isFromPublicArea=True&amp;isModal=False</t>
  </si>
  <si>
    <t>Calle 12 N.2A-64 CA 13</t>
  </si>
  <si>
    <t xml:space="preserve">juanvalderramavd@gmail.com </t>
  </si>
  <si>
    <t>CPSAG-453-202</t>
  </si>
  <si>
    <t>CO1.PCCNTR.6380515</t>
  </si>
  <si>
    <t xml:space="preserve">DEISSY STELLA
JAMAICA RODRIGUEZ </t>
  </si>
  <si>
    <t>PRESTACION DE SERVICIOS DE APOYO EN TEMAS RELACIONADOS CON LOS PROCESOS DE PLANEACION ESTRATEGICA Y DE SEGUIMIENTO DEL MACROPROCESO DE GESTION DE LA SECRETARIA DE EDUCACION</t>
  </si>
  <si>
    <t xml:space="preserve">NUEVE MILLONES MIL PESOS </t>
  </si>
  <si>
    <t>2024001398</t>
  </si>
  <si>
    <t>https://community.secop.gov.co/Public/Tendering/OpportunityDetail/Index?noticeUID=CO1.NTC.6196434&amp;isFromPublicArea=True&amp;isModal=False</t>
  </si>
  <si>
    <t>MARIO DAVID DELGADO SANDOVAL</t>
  </si>
  <si>
    <t xml:space="preserve">Vereda Bojaca Tres Esquinas </t>
  </si>
  <si>
    <t xml:space="preserve">deissyjamaica@gmail.com </t>
  </si>
  <si>
    <t>0550489500050609</t>
  </si>
  <si>
    <t>CPSP-454-2024.</t>
  </si>
  <si>
    <t>CO1.PCCNTR.6378200</t>
  </si>
  <si>
    <t>LAURA MARCELA SILVA MONTAÑO</t>
  </si>
  <si>
    <t>PRESTACIÓN DE SERVICIOS PROFESIONALES PARA EL ACOMPAÑAMIENTO E IMPLEMENTACIÓN DE LAS HERRAMIENTAS TECNOLÓGICAS DENTRO DE LAS ACTIVIDADES DE SEGURIDAD VIAL EN EL MUNICIPIO DE CHIA</t>
  </si>
  <si>
    <t>DOS (2) MESES Y TRECE (13) DIAS</t>
  </si>
  <si>
    <t xml:space="preserve">MILLONES OCHOCIENTOS SETENTA MIL PESOS </t>
  </si>
  <si>
    <t>2024001402</t>
  </si>
  <si>
    <t xml:space="preserve">https://community.secop.gov.co/Public/Tendering/OpportunityDetail/Index?noticeUID=CO1.NTC.6193483&amp;isFromPublicArea=True&amp;isModal=False
</t>
  </si>
  <si>
    <t>CARLOS JAVIER CAPADOR SUAREZ</t>
  </si>
  <si>
    <t xml:space="preserve">MODIFICACIÓN FECHA DE INICIO Y TERMINACIÓN </t>
  </si>
  <si>
    <t>Calle 7 N.1-53</t>
  </si>
  <si>
    <t xml:space="preserve">laura0272@gmail.com </t>
  </si>
  <si>
    <t>CPS-459-2024</t>
  </si>
  <si>
    <t>CO1.PCCNTR.6380822</t>
  </si>
  <si>
    <t xml:space="preserve">LUZ MERY OCAMPO FISCAL </t>
  </si>
  <si>
    <t>PRESTACIÓN DE SERVICIOS PROFESIONALES PARA APOYAR A LA DIRECCIÓN DE INSPECCIÓN Y VIGILANCIA EN LAS ACTIVIDADES PARA EL FORTALECIMIENTO DE LA GESTION DIRECTIVA Y DE LA CONVIVENCIA ESCOLAR EN LOS ESTABLECIMIENTOS EDUCATIVOS</t>
  </si>
  <si>
    <t xml:space="preserve">QUINCE MILLONES SETECIENTOS
CINCUENTA MIL PESOS </t>
  </si>
  <si>
    <t>2024001406</t>
  </si>
  <si>
    <t>https://community.secop.gov.co/Public/Tendering/OpportunityDetail/Index?noticeUID=CO1.NTC.6196623&amp;isFromPublicArea=True&amp;isModal=False</t>
  </si>
  <si>
    <t xml:space="preserve">Carrera 2 N.33-42 Conjunto Rincon de Valvanera I </t>
  </si>
  <si>
    <t xml:space="preserve">luofi42@hotmail.com </t>
  </si>
  <si>
    <t>CPSP-469-2024</t>
  </si>
  <si>
    <t>CO1.PCCNTR.6382408</t>
  </si>
  <si>
    <t>LUISA ELENA TOVAR RUBIANO</t>
  </si>
  <si>
    <t>PRESTACIÓN DE SERVICIOS PROFESIONALES PARA CONSOLIDAR Y EJECUTAR EL PROCESO DE EDUCACIÓN INICIAL DE PRIMERA INFANCIA DE LA SECRETARIA DE EDUCACIÓN EN LOS ESTABLECIMIENTOS EDUCATIVOS DEL SECTOR RURAL DEL MUNICIPIO DE CHÍA</t>
  </si>
  <si>
    <t>2024001408</t>
  </si>
  <si>
    <t xml:space="preserve">https://community.secop.gov.co/Public/Tendering/OpportunityDetail/Index?noticeUID=CO1.NTC.6198893&amp;isFromPublicArea=True&amp;isModal=False
</t>
  </si>
  <si>
    <t xml:space="preserve">ADRIANA DIAZ MORENO
// CESAR ALFONSO PINZON LOPEZ </t>
  </si>
  <si>
    <t>52.918.929
// 80.500.795</t>
  </si>
  <si>
    <t>Carrera 11 N.21-57 LT 3</t>
  </si>
  <si>
    <t xml:space="preserve">luchistovarr@hotmail.com </t>
  </si>
  <si>
    <t>CPSP-413-2024</t>
  </si>
  <si>
    <t>CO1.PCCNTR.6380981</t>
  </si>
  <si>
    <t xml:space="preserve">FRANCY PAOLA CELIS GARCIA </t>
  </si>
  <si>
    <t>NUEVE MILLONES SEISCIENTOS MIL PESOS</t>
  </si>
  <si>
    <t>2024001409</t>
  </si>
  <si>
    <t xml:space="preserve">https://community.secop.gov.co/Public/Tendering/OpportunityDetail/Index?noticeUID=CO1.NTC.6197626&amp;isFromPublicArea=True&amp;isModal=False
</t>
  </si>
  <si>
    <t>Calle 25 N,13-99</t>
  </si>
  <si>
    <t xml:space="preserve">fcelis_2014@yahoo.es </t>
  </si>
  <si>
    <t>CPSP-466-2024</t>
  </si>
  <si>
    <t>CO1.PCCNTR.6381467</t>
  </si>
  <si>
    <t xml:space="preserve">TOMAS
PINEDA BAUTISTA </t>
  </si>
  <si>
    <t>PRESTACIÓN DE SERVICIOS PROFESIONALES PARA LA ENSEÑANZA DE INSTRUMENTOS DE TECLADOS Y PIANO EN LA ESCUELA DE FORMACIÓN ARTÍSTICA Y CULTURAL DEL MUNICIPIO DE CHÍA</t>
  </si>
  <si>
    <t>2024001410</t>
  </si>
  <si>
    <t>https://community.secop.gov.co/Public/Tendering/OpportunityDetail/Index?noticeUID=CO1.NTC.6198332&amp;isFromPublicArea=True&amp;isModal=False</t>
  </si>
  <si>
    <t xml:space="preserve">Calle 64 I N.68H--19 P3 </t>
  </si>
  <si>
    <t xml:space="preserve">rittereisen@gmail.com </t>
  </si>
  <si>
    <t>0550488424644919</t>
  </si>
  <si>
    <t>CPSAG-464-2024</t>
  </si>
  <si>
    <t>CO1.PCCNTR.6383207</t>
  </si>
  <si>
    <t xml:space="preserve">OSCAR EDUARDO VASQUEZ IBAÑEZ </t>
  </si>
  <si>
    <t>PRESTACION DE SERVICIOS DE APOYO A LA GESTIÓN PARA LA ENSEÑANZA DEL INSTRUMENTO MUSICAL DE CUERDA PULSADA BAJO ELÉCTRICO EN LA ESCUELA DE FORMACIÓN ARTÍSTICA Y CULTURAL DEL MUNICIPIO DE CHÍA</t>
  </si>
  <si>
    <t>OCHO MILLONES QUINIENTOS CINCUENTA MIL PESOS</t>
  </si>
  <si>
    <t>2024001411</t>
  </si>
  <si>
    <t xml:space="preserve">https://community.secop.gov.co/Public/Tendering/OpportunityDetail/Index?noticeUID=CO1.NTC.6199769&amp;isFromPublicArea=True&amp;isModal=False
</t>
  </si>
  <si>
    <t xml:space="preserve">Vereda Bojaca sector El Paraiso </t>
  </si>
  <si>
    <t xml:space="preserve">oscarvasquez279@gmail.com </t>
  </si>
  <si>
    <t>CPSAG-478-2024</t>
  </si>
  <si>
    <t>CO1.PCCNTR.6383512</t>
  </si>
  <si>
    <t>NELSON ERANDY RUIZ
DAZA I</t>
  </si>
  <si>
    <t>ALEJANDRA MORA</t>
  </si>
  <si>
    <t>PRESTACIÓN DE SERVICIOS DE APOYO A LA GESTIÓN EN LOS PROGRAMAS DE EXTENSION EN LAS ACTIVIDADES RELACIONADAS CON LA ENSEÑANZA DE INSTRUMENTOS DE PERCUSIÓN RITMOS LATINOS EN LA ESCUELA DE FORMACIÓN ARTÍSTICA Y CULTURAL DEL MUNICIPIO DE CHÍA</t>
  </si>
  <si>
    <t xml:space="preserve">OCHO MILLONES DOSCIENTOS
CINCUENTA MIL PESOS </t>
  </si>
  <si>
    <t>2024001412</t>
  </si>
  <si>
    <t xml:space="preserve">https://community.secop.gov.co/Public/Tendering/OpportunityDetail/Index?noticeUID=CO1.NTC.6200283&amp;isFromPublicArea=True&amp;isModal=False
</t>
  </si>
  <si>
    <t>Calle 10 N.5-35</t>
  </si>
  <si>
    <t xml:space="preserve">erandysonido@gmail.com </t>
  </si>
  <si>
    <t>CPSP-476-2024</t>
  </si>
  <si>
    <t>CO1.PCCNTR.6383607</t>
  </si>
  <si>
    <t xml:space="preserve">JORGE GONZALO JIMENEZ TAUTA </t>
  </si>
  <si>
    <t>PRESTACIÓN DE SERVICIOS PROFESIONALES PARA LA ENSEÑANZA DEL INSTRUMENTO MUSICAL DE VIENTO SOPLADO CLARINETE EN LA ESCUELA DE FORMACIÓN ARTÍSTICA Y CULTURAL DEL MUNICIPIO DE CHÍA</t>
  </si>
  <si>
    <t>CUATRO (4) MESES</t>
  </si>
  <si>
    <t>DOCE
MILLONES OCHOCIENTOS MIL PESOS</t>
  </si>
  <si>
    <t>2024001415</t>
  </si>
  <si>
    <t>SGP CULTURA</t>
  </si>
  <si>
    <t>https://community.secop.gov.co/Public/Tendering/OpportunityDetail/Index?noticeUID=CO1.NTC.6200557&amp;isFromPublicArea=True&amp;isModal=False</t>
  </si>
  <si>
    <t xml:space="preserve">Carrera 12 No.5B-12 IN 1 </t>
  </si>
  <si>
    <t xml:space="preserve">Jgimeneztauta@gmail.com </t>
  </si>
  <si>
    <t>CPSAG-458-2024</t>
  </si>
  <si>
    <t>CO1.PCCNTR.6380697</t>
  </si>
  <si>
    <t>DEDBY MANUELA LOPEZ MARTINEZ</t>
  </si>
  <si>
    <t>PRESTAR LOS SERVICIOS DE APOYO A LA GESTION PARA LA ORGANIZACIÓN DE ESPACIOS, PROGRAMAS DE ESCRITURA, LECTURA Y ORALIDAD, ASI COMO LOS SERVICIOS DE LA BIBLIOTECA DE YERBABUENA PERTENECIENTE A LA RED DE BIBLIOTECAS PÚBLICAS DEL MUNICIPIO DE CHIA</t>
  </si>
  <si>
    <t>DOS (2) MESES</t>
  </si>
  <si>
    <t>2024001455</t>
  </si>
  <si>
    <t>https://community.secop.gov.co/Public/Tendering/ContractNoticePhases/View?PPI=CO1.PPI.32110260&amp;isFromPublicArea=True&amp;isModal=False</t>
  </si>
  <si>
    <t xml:space="preserve">Vereda Tiquiza sector Cuatro Esquinas </t>
  </si>
  <si>
    <t xml:space="preserve">manubelieber28@gmail.com </t>
  </si>
  <si>
    <t>CPSP-412-2024</t>
  </si>
  <si>
    <t>CO1.PCCNTR.6383861</t>
  </si>
  <si>
    <t xml:space="preserve">MARIA FERNANDA
HERNANDEZ MUÑETON </t>
  </si>
  <si>
    <t>PRESTACIÓN DE SERVICIOS PROFESIONALES EN LA ENSEÑANZA DEL INSTRUMENTO MUSICAL DE VIENTO MADERA CLARINETE NIVEL INICIACIÓN DE LA ESCUELA DE FORMACIÓN ARTÍSTICA Y CULTURAL DEL MUNICIPIO DE CHÍA</t>
  </si>
  <si>
    <t>2024001454</t>
  </si>
  <si>
    <t xml:space="preserve">https://community.secop.gov.co/Public/Tendering/OpportunityDetail/Index?noticeUID=CO1.NTC.6201303&amp;isFromPublicArea=True&amp;isModal=False
</t>
  </si>
  <si>
    <t xml:space="preserve">Vereda La Balsa sector El Juncal </t>
  </si>
  <si>
    <t xml:space="preserve">mariafernandahernandezmueton@gmail.com </t>
  </si>
  <si>
    <t>CPSP-475-2024</t>
  </si>
  <si>
    <t>CO1.PCCNTR.6383630</t>
  </si>
  <si>
    <t xml:space="preserve">VALENTINA SANTAMARIA BERNAL </t>
  </si>
  <si>
    <t>PRESTACIÓN DE SERVICIOS PROFESIONALES PARA BRINDAR APOYO INTEGRAL EN EL ÁREA DE AUDIOVISUALES DE LA ESCUELA DE FORMACIÓN ARTÍSTICA Y CULTURAL DEL MUNICIPIO DE CHÍA</t>
  </si>
  <si>
    <t>CUATRO (4 MESES</t>
  </si>
  <si>
    <t>DOCE MILLONES OCHOCIENTOS MIL PESOS</t>
  </si>
  <si>
    <t>2024001414</t>
  </si>
  <si>
    <t>https://community.secop.gov.co/Public/Tendering/OpportunityDetail/Index?noticeUID=CO1.NTC.6200876&amp;isFromPublicArea=True&amp;isModal=False</t>
  </si>
  <si>
    <t xml:space="preserve">Avenida 7 KM 14 Vereda Fusca </t>
  </si>
  <si>
    <t xml:space="preserve">valentinasantamaria6@gmail.com </t>
  </si>
  <si>
    <t>DAVIVIVIENDA</t>
  </si>
  <si>
    <t>CPSP-471-2024</t>
  </si>
  <si>
    <t>CO1.PCCNTR.6383381</t>
  </si>
  <si>
    <t xml:space="preserve">JAIRO ANDRES
ROMERO RINCON </t>
  </si>
  <si>
    <t>PRESTACIÓN DE SERVICIOS PROFESIONALES PARA LA ENSEÑANZA DEL INSTRUMENTO MUSICAL DE VIENTO MADERA FLAUTA TRAVERSA EN LA ESCUELA DE FORMACIÓN ARTÍSTICA Y CULTURAL DEL MUNICIPIO DE CHÍA.</t>
  </si>
  <si>
    <t>2024001416</t>
  </si>
  <si>
    <t>https://community.secop.gov.co/Public/Tendering/OpportunityDetail/Index?noticeUID=CO1.NTC.6200805&amp;isFromPublicArea=True&amp;isModal=False</t>
  </si>
  <si>
    <t xml:space="preserve">Carrera 5B N.2D-53 Barrio Barandillas </t>
  </si>
  <si>
    <t xml:space="preserve">andresflute@gmal.com </t>
  </si>
  <si>
    <t>´03482524396</t>
  </si>
  <si>
    <t>CPSP-467-2024</t>
  </si>
  <si>
    <t>CO1.PCCNTR.6381878</t>
  </si>
  <si>
    <t xml:space="preserve">CAMILA ANDREA GALINDO PALACIOS </t>
  </si>
  <si>
    <t>PRESTACIÓN DE SERVICIOS PROFESIONALES COMO INSTRUCTOR DEL PROGRAMA DE ARTE DANZARIO CON ENFASIS EN DANZA MODERNA EN LA ESCUELA DE FORMACIÓN ARTÍSTICA Y CULTURAL DEL MUNICIPIO DE CHÍA.</t>
  </si>
  <si>
    <t>2024001418</t>
  </si>
  <si>
    <t xml:space="preserve">https://community.secop.gov.co/Public/Tendering/OpportunityDetail/Index?noticeUID=CO1.NTC.6199341&amp;isFromPublicArea=True&amp;isModal=False
</t>
  </si>
  <si>
    <t>Calle 9A N.14F-67 CA 5</t>
  </si>
  <si>
    <t xml:space="preserve">cami.laagalindop@gmail.com </t>
  </si>
  <si>
    <t>CPSP-477-2024</t>
  </si>
  <si>
    <t>CO1.PCCNTR.6383170</t>
  </si>
  <si>
    <t>XIMENA ANDREA VASQUEZ TORRRES</t>
  </si>
  <si>
    <t>2024001466</t>
  </si>
  <si>
    <t>https://community.secop.gov.co/Public/Tendering/OpportunityDetail/Index?noticeUID=CO1.NTC.6200613&amp;isFromPublicArea=True&amp;isModal=False</t>
  </si>
  <si>
    <t xml:space="preserve">Vereda Bojaca Fca Santa Ximena </t>
  </si>
  <si>
    <t>xikandra12@outlook.com</t>
  </si>
  <si>
    <t>CT- ARRENDAMIENTO-457-2024</t>
  </si>
  <si>
    <t>CO1.PCCNTR.6380422</t>
  </si>
  <si>
    <t>NICOLAS ALFONSO RODRIGUEZ</t>
  </si>
  <si>
    <t>ARRENDAMIENTO DE BIEN INMUEBLE UBICADO EN EL PERÍMETRO URBANO DEL MUNICIPIO DE CHÍA PARA EL FUNCIONAMIENTO DE LA SEDE ALTERNA DE LA ESCUELA DE FORMACIÓN ARTÍSTICA Y CULTURAL</t>
  </si>
  <si>
    <t>NOVENTA Y UN MILLONES DE PESOS</t>
  </si>
  <si>
    <t>2024001461</t>
  </si>
  <si>
    <t>https://community.secop.gov.co/Public/Tendering/OpportunityDetail/Index?noticeUID=CO1.NTC.6196342&amp;isFromPublicArea=True&amp;isModal=False</t>
  </si>
  <si>
    <t>JOSE FARID LOZANO</t>
  </si>
  <si>
    <t>33-46-101058042</t>
  </si>
  <si>
    <t>CO1.WRT.14452004</t>
  </si>
  <si>
    <t>Carrera 14 Bis N.153-81 torre 10 apto 101</t>
  </si>
  <si>
    <t>nicolas12337@outlook.com</t>
  </si>
  <si>
    <t>0550480900021142</t>
  </si>
  <si>
    <t>CPSP-482-2024</t>
  </si>
  <si>
    <t>CO1.PCCNTR.6383294</t>
  </si>
  <si>
    <t>FRANCY MILENA BELTRAN BELLO</t>
  </si>
  <si>
    <t>PRESTACIÓN DE SERVICIOS PARA APOYAR LA CONSOLIDACIÓN Y DESARROLLO DEL PROCESO DE EDUCACIÓN INICIAL DE PRIMERA INFANCIA DESDE LA PARTE CURRICULAR EN LOS ESTABLECIMIENTOS EDUCATIVOS OFICIALES DEL MUNICIPIO DE CHIA DE CONFORMIDAD CON LA NORMATIVA LEGAL VIGENTE Y LA POLITICA DE PRIMERA INFANCIA</t>
  </si>
  <si>
    <t>TRES (3) MESES Y QUINCE
(15) DIAS</t>
  </si>
  <si>
    <t>QUINCE MILLONES SETECIENTOS CINCUENTA MIL PESOS M</t>
  </si>
  <si>
    <t>2024001421</t>
  </si>
  <si>
    <t xml:space="preserve">https://community.secop.gov.co/Public/Tendering/OpportunityDetail/Index?noticeUID=CO1.NTC.6200822&amp;isFromPublicArea=True&amp;isModal=False
</t>
  </si>
  <si>
    <t xml:space="preserve">Carrera 2 N.32-56 Conjunto Rincon Valvanera Uo </t>
  </si>
  <si>
    <t xml:space="preserve">francymilenabeltran@gmail.com </t>
  </si>
  <si>
    <t>CPSAG-485-2024</t>
  </si>
  <si>
    <t>CO1.PCCNTR.6383869</t>
  </si>
  <si>
    <t xml:space="preserve">LADY ESPERANZA
LARA PEÑA </t>
  </si>
  <si>
    <t>SINGULAR</t>
  </si>
  <si>
    <t>PRESTACIÓN DE SERVICIOS DE APOYO A LA GESTIÓN, PARA LA ATENCIÓN Y FORTALECIMIENTO DE LA VENTANILLA DE EMPRENDIMIENTO DEL MUNICPIO DE CHIA</t>
  </si>
  <si>
    <t>SIETE MILLONES SEISCIENTOS OCHENTA MIL PESOS</t>
  </si>
  <si>
    <t>2024001419</t>
  </si>
  <si>
    <t>https://community.secop.gov.co/Public/Tendering/OpportunityDetail/Index?noticeUID=CO1.NTC.6201135&amp;isFromPublicArea=True&amp;isModal=False</t>
  </si>
  <si>
    <t>Calle 21 N.6-69</t>
  </si>
  <si>
    <t xml:space="preserve">larapenaladyesperanza@gmail.com </t>
  </si>
  <si>
    <t xml:space="preserve">264349333
</t>
  </si>
  <si>
    <t>CPSAG-487-2024</t>
  </si>
  <si>
    <t>CO1.PCCNTR.6383863</t>
  </si>
  <si>
    <t xml:space="preserve">KAROL DANIELA SUTA
OSPINA </t>
  </si>
  <si>
    <t>PRESTAR SERVICIOS DE APOYO A LA GESTIÓN, EN LOS ACOMPAÑAMIENTOS POR ASESORÍAS TÉCNICAS Y JURÍDICAS QUE REALICE LA SECRETARIA DE PARTICIPACIÓN CIUDADANA Y ACCIÓN COMUNITARIA A LOS ORGANISMOS DE ACCIÓN COMUNAL DE PRIMER Y SEGUNDO GRADO DEL MUNICIPIO DE CHÍA, EN CUMPLIMIENTO DE LAS FUNCIONES DE INSPECCIÓN, VIGILANCIA Y CONTROL</t>
  </si>
  <si>
    <t xml:space="preserve">NUEVE MILLONES TRESCIENTOS QUINCE MIL PESOS
</t>
  </si>
  <si>
    <t>2024001470</t>
  </si>
  <si>
    <t xml:space="preserve">https://community.secop.gov.co/Public/Tendering/OpportunityDetail/Index?noticeUID=CO1.NTC.6200945&amp;isFromPublicArea=True&amp;isModal=False
</t>
  </si>
  <si>
    <t xml:space="preserve">Vereda La Balsa sector Los Caobos Panaderia La 21 </t>
  </si>
  <si>
    <t>danis.suta@gmail.com</t>
  </si>
  <si>
    <t>CPSAG-481-2024</t>
  </si>
  <si>
    <t>CO1.PCCNTR.6383390</t>
  </si>
  <si>
    <t>FRANCISCO JAVIER TORRES PORTILLA</t>
  </si>
  <si>
    <t>PRESTACION DE SERVICIOS DE APOYO A LA GESTIÓN PARA LA ENSEÑANZA DEL INSTRUMENTO MUSICAL DE CUERDA GUITARRA ELÉCTRICA EN LA ESCUELA DE FORMACIÓN ARTÍSTICA Y CULTURAL DEL MUNICIPIO DE CHÍA</t>
  </si>
  <si>
    <t>OCHO MILLONES QUINIENTOS OCHENTA MIL PESOS</t>
  </si>
  <si>
    <t>2024001472</t>
  </si>
  <si>
    <t xml:space="preserve">https://community.secop.gov.co/Public/Tendering/OpportunityDetail/Index?noticeUID=CO1.NTC.6200561&amp;isFromPublicArea=True&amp;isModal=False
</t>
  </si>
  <si>
    <t>Carrera 7A No.11-37</t>
  </si>
  <si>
    <t>franciscojtp24@gmail.com</t>
  </si>
  <si>
    <t>CPSP-470-2024</t>
  </si>
  <si>
    <t>CO1.PCCNTR.6383650</t>
  </si>
  <si>
    <t>LAURA YANETH QUINTANA CEPEDA</t>
  </si>
  <si>
    <t>PRESTACION DE SERVICIOS PROFESIONALES EN LA ENSEÑANZA DE TÉCNICA VOCAL Y FORMACION CORAL ASI COMO EN EL ENSAMBLE MUSICAL INTERDISCIPLINAR PARA LOS PROGRAMAS DE EXTENSION DE LA ESCUELA DE FORMACIÓN ARTÍSTICA Y CULTURAL DEL MUNICIPIO DE CHÍA</t>
  </si>
  <si>
    <t>2024001426</t>
  </si>
  <si>
    <t xml:space="preserve">https://community.secop.gov.co/Public/Tendering/OpportunityDetail/Index?noticeUID=CO1.NTC.6201302&amp;isFromPublicArea=True&amp;isModal=False
</t>
  </si>
  <si>
    <t>Carrera 12 No. 10-66</t>
  </si>
  <si>
    <t>lalaquintanac@hotmail.com</t>
  </si>
  <si>
    <t>CPSAG-488-2024</t>
  </si>
  <si>
    <t>CO1.PCCNTR.6384066</t>
  </si>
  <si>
    <t>DAVID STEEVEN SANTIBAÑEZ ROA</t>
  </si>
  <si>
    <t>PRESTACIÓN DE SERVICIOS DE APOYO A LA GESTIÓN EN EL ÁREA DE ARTES PLÁSTICAS EN LAS ACTIVIDADES RELACIONADAS CON LA ENSEÑANZA DE TECNICAS DE DIBUJO EN LOS PROGRAMAS DE EXTENSIÓN DE LA ESCUELA DE FORMACIÓN ARTÍSTICA Y CULTURAL DEL MUNICIPIO DE CHÍA</t>
  </si>
  <si>
    <t>SIETE MILLONES QUINIENTOS MIL PESOS</t>
  </si>
  <si>
    <t>2024001471</t>
  </si>
  <si>
    <t xml:space="preserve">https://community.secop.gov.co/Public/Tendering/OpportunityDetail/Index?noticeUID=CO1.NTC.6201236&amp;isFromPublicArea=True&amp;isModal=False
</t>
  </si>
  <si>
    <t>Calle 19 No. 4-71 AP502</t>
  </si>
  <si>
    <t>santibanez_96@hotmail.com</t>
  </si>
  <si>
    <t>CPSP-479-2024</t>
  </si>
  <si>
    <t>CO1.PCCNTR.6383388</t>
  </si>
  <si>
    <t>JUAN CARLOS RODRIGUEZ CARRION</t>
  </si>
  <si>
    <t>PRESTACIÓN DE SERVICIOS PROFESIONALES EN LA ENSEÑANZA DE LOS INSTRUMENTOS MUSICALES DE GUITARRA, BAJO ELÉCTRICO Y ENSAMBLES PARA EL PROGRAMA DE EXTENSIÓN CON INSTITUCIONES EDUCATIVAS OFICIALES - IEO DE LA ESCUELA DE FORMACIÓN ARTÍSTICA Y CULTURAL DEL MUNICIPIO DE CHÍA</t>
  </si>
  <si>
    <t>2024001427</t>
  </si>
  <si>
    <t xml:space="preserve">https://community.secop.gov.co/Public/Tendering/OpportunityDetail/Index?noticeUID=CO1.NTC.6200447&amp;isFromPublicArea=True&amp;isModal=False
</t>
  </si>
  <si>
    <t>Carrera 14F No.10-64</t>
  </si>
  <si>
    <t>jrodriguezcarrion.ieo@gmail.com</t>
  </si>
  <si>
    <t>CPSAG-486-2024</t>
  </si>
  <si>
    <t>CO1.PCCNTR.6383662</t>
  </si>
  <si>
    <t>DIEGO ARMANDO BRICEÑO CIFUENTES</t>
  </si>
  <si>
    <t>PRESTACION DE SERVICIOS DE APOYO A LA GESTIÓN EN EL FOMENTO Y DIÁLOGO CULTURAL DE LA DIRECCIÓN DE CULTURA DEL MUNICIPIO DE CHÍA.</t>
  </si>
  <si>
    <t>DIEZ MILLONES TRESCIENTOS CUARENTA Y CUATRO MIL PESOS</t>
  </si>
  <si>
    <t>2024001424</t>
  </si>
  <si>
    <t xml:space="preserve">https://community.secop.gov.co/Public/Tendering/OpportunityDetail/Index?noticeUID=CO1.NTC.6201058&amp;isFromPublicArea=True&amp;isModal=False
</t>
  </si>
  <si>
    <t>Calle 9 No.9-72</t>
  </si>
  <si>
    <t>brains041282@hotmail.com</t>
  </si>
  <si>
    <t>CT-INTERADMINISTRATIVO-465-2024</t>
  </si>
  <si>
    <t>CO1.PCCNTR.6384303</t>
  </si>
  <si>
    <t>INTERADMINISTRATIVO</t>
  </si>
  <si>
    <t>PRESTACIÓN DE SERVICIOS PARA LA VALORACION Y EXPEDICIÓN DE CERTIFICADOS DE DISCAPACIDAD DE LA POBLACIÓN DEL MUNICIPIO DE CHÍA CON ALGÚN TIPO DE DISCAPACIDAD.</t>
  </si>
  <si>
    <t>SESENTA Y CUATRO MILLONES SETECIENTOS SETENTA Y DOS MIL SEISCIENTOS CUARENTA PESOS</t>
  </si>
  <si>
    <t>2024001423</t>
  </si>
  <si>
    <t>*RECURSOS PROPIOS 
*COLJUEGOS</t>
  </si>
  <si>
    <t xml:space="preserve">https://community.secop.gov.co/Public/Tendering/OpportunityDetail/Index?noticeUID=CO1.NTC.6200965&amp;isFromPublicArea=True&amp;isModal=False
</t>
  </si>
  <si>
    <t>YOLANDA LUCIA BALAGUERA PINZON</t>
  </si>
  <si>
    <t>Carrera 10 No. 8-24</t>
  </si>
  <si>
    <t>CPSP-489-2024</t>
  </si>
  <si>
    <t>CO1.PCCNTR.6384088</t>
  </si>
  <si>
    <t>CRISTIAN SEBASTIAN TORRES AVENDAÑO</t>
  </si>
  <si>
    <t>RAUL EDUARDO RIVERA</t>
  </si>
  <si>
    <t>PRESTACION DE SERVICIOS PROFESIONALES PARA LA ENSEÑANZA DEL INSTRUMENTO MUSICAL DE VIENTO METAL CLARINETE EN LA ESCUELA DE FORMACIÓN ARTÍSTICA Y CULTURAL DEL MUNICIPIO DE CHÍA.</t>
  </si>
  <si>
    <t>2024001431</t>
  </si>
  <si>
    <t xml:space="preserve">https://community.secop.gov.co/Public/Tendering/OpportunityDetail/Index?noticeUID=CO1.NTC.6200999&amp;isFromPublicArea=True&amp;isModal=False
</t>
  </si>
  <si>
    <t xml:space="preserve">MODIFICACION FECHA DE TERMINACIÓN </t>
  </si>
  <si>
    <t>Carrera 54 No.58-28</t>
  </si>
  <si>
    <t>crist2605@gmail.com</t>
  </si>
  <si>
    <t>CPSAG-474-2024</t>
  </si>
  <si>
    <t>CO1.PCCNTR.6383917</t>
  </si>
  <si>
    <t>ALEXIA CATALINA OYAGA BAZANTA</t>
  </si>
  <si>
    <t>PRESTACIÓN DE SERVICIOS DE APOYO A LA GESTION EN LA ENSEÑANZA DE DANZA TRADICIONAL PARA LOS PROGRAMAS DE EXTENSION DE LA ESCUELA DE FORMACIÓN ARTÍSTICA Y CULTURAL DEL MUNICIPIO DE CHÍA</t>
  </si>
  <si>
    <t>2024001428</t>
  </si>
  <si>
    <t xml:space="preserve">https://community.secop.gov.co/Public/Tendering/OpportunityDetail/Index?noticeUID=CO1.NTC.6200778&amp;isFromPublicArea=True&amp;isModal=False
</t>
  </si>
  <si>
    <t>Vereda Fagua sector el colegio</t>
  </si>
  <si>
    <t>juanyaga@hotmail.com</t>
  </si>
  <si>
    <t>CPSP-472-2024</t>
  </si>
  <si>
    <t>CO1.PCCNTR.6383580</t>
  </si>
  <si>
    <t>SALUSTIANO BUENO HERRERA</t>
  </si>
  <si>
    <t>PRESTACIÓN DE SERVICIOS PROFESIONALES PARA LA ENSEÑANZA DEL INSTRUMENTO MUSICAL ARMONICO DE VIENTO ACORDEON, ASÍ COMO EN LA FORMACION DE ENSAMBLES DE MUSICA VALLENATA DE LA ESCUELA DE FORMACIÓN ARTÍSTICA Y CULTURAL DEL MUNICIPIO DE CHÍA.</t>
  </si>
  <si>
    <t>2024001433</t>
  </si>
  <si>
    <t>https://community.secop.gov.co/Public/Tendering/OpportunityDetail/Index?noticeUID=CO1.NTC.6200773&amp;isFromPublicArea=True&amp;isModal=False</t>
  </si>
  <si>
    <t>Vereda la balsa sector el juncal</t>
  </si>
  <si>
    <t>tanogood@gmail.com</t>
  </si>
  <si>
    <t>CPSP-460-2024</t>
  </si>
  <si>
    <t>CO1.PCCNTR.6381248</t>
  </si>
  <si>
    <t>HECTOR FERNANDO RODRIGUEZ SANDOVAL</t>
  </si>
  <si>
    <t>PRESTACIÓN DE SERVICIOS PROFESIONALES PARA LA ENSEÑANZA EN EL ÁREA DE MÚSICA EN ACTIVIDADES RELACIONADAS CON EL CORO DE ADULTO MAYOR, ASÍ COMO TAMBIÉN EL APOYO CON LA DIRECCIÓN MUSICAL DE LA AGRUPACIÓN CORAL REPRESENTATIVA DE LA ESCUELA DE FORMACIÓN ARTÍSTICA Y CULTURAL DEL MUNICIPIO DE CHÍA</t>
  </si>
  <si>
    <t>ONCE MILLONES CIEN MIL PESOS</t>
  </si>
  <si>
    <t>2024001430</t>
  </si>
  <si>
    <t>https://community.secop.gov.co/Public/Tendering/OpportunityDetail/Index?noticeUID=CO1.NTC.6197385&amp;isFromPublicArea=True&amp;isModal=False</t>
  </si>
  <si>
    <t xml:space="preserve">MODIFICACIÓN FECHA DE TERMINACIÓN </t>
  </si>
  <si>
    <t>Calle 3 No.4-71 guasca</t>
  </si>
  <si>
    <t>herogal27@hotmail.com</t>
  </si>
  <si>
    <t>CPSP-468-2024</t>
  </si>
  <si>
    <t>CO1.PCCNTR.6383891</t>
  </si>
  <si>
    <t xml:space="preserve">JUAN PABLO RUIZ LOZANO </t>
  </si>
  <si>
    <t>PRESTACIÓN DE SERVICIOS PROFESIONALES PARA LA ENSEÑANZA EN EL PROGRAMA DESPERTAR DE LOS SENTIDOS Y SEMILLEROS EN LA ESCUELA DE FORMACIÓN ARTÍSTICA Y CULTURAL DEL MUNICIPIO DE CHÍA</t>
  </si>
  <si>
    <t>2024001435</t>
  </si>
  <si>
    <t>https://community.secop.gov.co/Public/Tendering/OpportunityDetail/Index?noticeUID=CO1.NTC.6201170&amp;isFromPublicArea=True&amp;isModal=False</t>
  </si>
  <si>
    <t>Carrera 14D N.9-66</t>
  </si>
  <si>
    <t xml:space="preserve">juanchorl.ruiz@gmail.com </t>
  </si>
  <si>
    <t>CPSP-490-2024</t>
  </si>
  <si>
    <t>CO1.PCCNTR.6383957</t>
  </si>
  <si>
    <t xml:space="preserve">CARLOS DANIEL MARTINEZ URZOLA </t>
  </si>
  <si>
    <t>2024001469</t>
  </si>
  <si>
    <t>https://community.secop.gov.co/Public/Tendering/OpportunityDetail/Index?noticeUID=CO1.NTC.6201270&amp;isFromPublicArea=True&amp;isModal=False</t>
  </si>
  <si>
    <t xml:space="preserve">JANETH PAOLA GUTIERREZ FALLA </t>
  </si>
  <si>
    <t xml:space="preserve">MODIFICACIÓN FECHA INICIO Y TERMINACIÓN </t>
  </si>
  <si>
    <t>Carrera 84A N.145-91</t>
  </si>
  <si>
    <t xml:space="preserve">carlosdaniel2701@hotmail.com </t>
  </si>
  <si>
    <t>CPSP-491-2024</t>
  </si>
  <si>
    <t>CO1.PCCNTR.6384215</t>
  </si>
  <si>
    <t xml:space="preserve">JOSE DAVID DOMIGUEZ ZAMUDIO </t>
  </si>
  <si>
    <t>C.C. 1.014.269.779
RUT. 700.109.748</t>
  </si>
  <si>
    <t>2024001468</t>
  </si>
  <si>
    <t>https://community.secop.gov.co/Public/Tendering/OpportunityDetail/Index?noticeUID=CO1.NTC.6201294&amp;isFromPublicArea=True&amp;isModal=False</t>
  </si>
  <si>
    <t>Calle 82B N.95D-72 AP309</t>
  </si>
  <si>
    <t xml:space="preserve">jdominguez916@hotmail.com </t>
  </si>
  <si>
    <t>CPSAG-480-2024</t>
  </si>
  <si>
    <t>CO1.PCCNTR.6384119</t>
  </si>
  <si>
    <t xml:space="preserve">ANDRES FELIPE CARREÑO CARDENAS </t>
  </si>
  <si>
    <t>PRESTACIÓN DE SERVICIOS DE APOYO A LA GESTIÓN PARA LA ENSEÑANZA DEL INSTRUMENTO MUSICAL DE VIENTO METAL EUFONIO EN LA ESCUELA DE FORMACIÓN ARTÍSTICA Y CULTURA DEL MUNICIPIO DE CHÍA</t>
  </si>
  <si>
    <t>2024001436</t>
  </si>
  <si>
    <t>https://community.secop.gov.co/Public/Tendering/OpportunityDetail/Index?noticeUID=CO1.NTC.6201172&amp;isFromPublicArea=True&amp;isModal=False</t>
  </si>
  <si>
    <t>Calle 6-a N.89-47 CA 185</t>
  </si>
  <si>
    <t xml:space="preserve">andres.eufonio@gmail.com </t>
  </si>
  <si>
    <t>CPSP-483-2024</t>
  </si>
  <si>
    <t xml:space="preserve">CO1.PCCNTR.6383694	</t>
  </si>
  <si>
    <t xml:space="preserve">OLGA ROCIO RODRIGUEZ PINZON </t>
  </si>
  <si>
    <t>PRESTAR SERVICIOS PROFESIONALES EN LA SECRETARIA DE PARTICIPACIÓN PARA APOYAR LOS TEMAS JURÍDICOS RELACIONADOS CON LOS PROCESOS DE PARTICIPACIÓN CIUDADANA Y ACCIÓN COMUNITARIA DEL MUNICIPIO DE CHÍA</t>
  </si>
  <si>
    <t>2024001444</t>
  </si>
  <si>
    <t>https://community.secop.gov.co/Public/Tendering/OpportunityDetail/Index?noticeUID=CO1.NTC.6201476&amp;isFromPublicArea=True&amp;isModal=False</t>
  </si>
  <si>
    <t xml:space="preserve">SEFIRA ESTHER VICENTE TORRES
// MARIA SOLEDAD MUÑOZ SANCHEZ </t>
  </si>
  <si>
    <t>57.421.677
// 1.072.649.000</t>
  </si>
  <si>
    <t xml:space="preserve">Calle 15 N.119A-60 TO 15 AP 203 Barrio Fontibon </t>
  </si>
  <si>
    <t>rocio0221@yahoo.es</t>
  </si>
  <si>
    <t>04327264767</t>
  </si>
  <si>
    <t>CPSAG-461-2024</t>
  </si>
  <si>
    <t>CO1.PCCNTR.6384403</t>
  </si>
  <si>
    <t>BORIS LEONARDO PEREZ ORJUELA</t>
  </si>
  <si>
    <t>PRESTACIÓN DE SERVICIOS DE APOYO A LA GESTIÓN PARA BRINDAR APOYO INTEGRAL AL PROGRAMA DE ARTES PLÁSTICAS DE LA ESCUELA DE FORMACIÓN ARTÍSTICA Y CULTURAL DEL MUNICIPIO DE CHÍA</t>
  </si>
  <si>
    <t xml:space="preserve">OCHO MILLONES SEISCIENTOS VEINTE MIL PESOS </t>
  </si>
  <si>
    <t>2024001445</t>
  </si>
  <si>
    <t>https://community.secop.gov.co/Public/Tendering/OpportunityDetail/Index?noticeUID=CO1.NTC.6201812&amp;isFromPublicArea=True&amp;isModal=False</t>
  </si>
  <si>
    <t>Carrera 4A N.11-46</t>
  </si>
  <si>
    <t>jotmehil@hotmail.com</t>
  </si>
  <si>
    <t>CPSP-484-2024</t>
  </si>
  <si>
    <t>CO1.PCCNTR.6384339</t>
  </si>
  <si>
    <t xml:space="preserve">LUIS ALBERTO MURCIA MELO </t>
  </si>
  <si>
    <t>PRESTACIÓN DE SERVICIOS PROFESIONALES PARA APOYAR A LA SECRETARIA DE PARTICIPACION CIUDADANA Y ACCION COMUNITARIA BRINDANDO ASESORIA, ASISTENCIA Y ATENCIÓN JURIDICA EN RELACIÓN EN EL MARCO DE LOS GRUPOS POBLACIONALES</t>
  </si>
  <si>
    <t>2024001446</t>
  </si>
  <si>
    <t>https://community.secop.gov.co/Public/Tendering/OpportunityDetail/Index?noticeUID=CO1.NTC.6201818&amp;isFromPublicArea=True&amp;isModal=False</t>
  </si>
  <si>
    <t>SEFIRA ESTHER VICENTE TORRES</t>
  </si>
  <si>
    <t>Calle 7 N.1C-84 TO 14 AP 301</t>
  </si>
  <si>
    <t>luisalbertomurciamelo@yahoo.com.co</t>
  </si>
  <si>
    <t>0550005700137267</t>
  </si>
  <si>
    <t>CPSP-494-2024</t>
  </si>
  <si>
    <t>CO1.PCCNTR.6383687</t>
  </si>
  <si>
    <t>JULIO GUSTAVO FERRER MEDINA</t>
  </si>
  <si>
    <t>PRESTACIÓN DE SERVICIOS PROFESIONALES PARA LA ENSEÑANZA DE TEORIAS MUSICALES EN LA ESCUELA DE FORMACIÓN ARTÍSTICA Y CULTURAL DEL MUNICIPIO DE CHÍA</t>
  </si>
  <si>
    <t xml:space="preserve">NUEVE MILLONES NOVECIENTOS MIL PESOS </t>
  </si>
  <si>
    <t>2024001456</t>
  </si>
  <si>
    <t>https://community.secop.gov.co/Public/Tendering/OpportunityDetail/Index?noticeUID=CO1.NTC.6201514&amp;isFromPublicArea=True&amp;isModal=False</t>
  </si>
  <si>
    <t>Diagonal 13 N.8-40</t>
  </si>
  <si>
    <t>escuelafranzliszt@hotmail.com</t>
  </si>
  <si>
    <t>CPSP-493-2024</t>
  </si>
  <si>
    <t>CO1.PCCNTR.6384245</t>
  </si>
  <si>
    <t>ANTONIO JOSE GOMEZ ACEVEDO</t>
  </si>
  <si>
    <t>PRESTACIÓN DE SERVICIOS PROFESIONALES PARA OPERATIVIDAD DEL MUSEO DE TÍTERES, ASÍ COMO EN EL DESARROLLO DE ESTRATEGIAS DE CREACIÓN E IMPLEMENTACIÓN DE LAS ARTES ESCÉNICAS EN LA ESCUELA DE FORMACIÓN ARTÍSTICA Y CULTURAL DEL MUNICIPIO DE CHÍA</t>
  </si>
  <si>
    <t>2024001457</t>
  </si>
  <si>
    <t>https://community.secop.gov.co/Public/Tendering/OpportunityDetail/Index?noticeUID=CO1.NTC.6201549&amp;isFromPublicArea=True&amp;isModal=False</t>
  </si>
  <si>
    <t xml:space="preserve">Calle 24 - Carrera 9 La Estrella </t>
  </si>
  <si>
    <t>tearetablillo@hotmail.com</t>
  </si>
  <si>
    <t>0338232945</t>
  </si>
  <si>
    <t>CPSP-500-2024</t>
  </si>
  <si>
    <t>CO1.PCCNTR.6384176</t>
  </si>
  <si>
    <t xml:space="preserve">JUAN DAVID CASTELLANOS PEDRAZA </t>
  </si>
  <si>
    <t>MARIA PAULA GÓMEZ</t>
  </si>
  <si>
    <t>PRESTACIÓN DE SERVICIOS PROFESIONALES PARA LA ENSEÑANZA DE INSTRUMENTOS DE CUERDAS PULSADAS Y TECLADOS EN LA ESCUELA DE FORMACIÓN ARTÍSTICA Y CULTURAL DEL MUNICIPIO DE CHÍA</t>
  </si>
  <si>
    <t>2024001447</t>
  </si>
  <si>
    <t>https://community.secop.gov.co/Public/Tendering/OpportunityDetail/Index?noticeUID=CO1.NTC.6201839&amp;isFromPublicArea=True&amp;isModal=False</t>
  </si>
  <si>
    <t>Carrera 2E N.33-60</t>
  </si>
  <si>
    <t>castellanosjuan274@gmail.com</t>
  </si>
  <si>
    <t>0661132266</t>
  </si>
  <si>
    <t>CPSP-495-2024</t>
  </si>
  <si>
    <t>CO1.PCCNTR.6384165</t>
  </si>
  <si>
    <t xml:space="preserve">DANIEL ESTEBAN CORDOBA LOPEZ </t>
  </si>
  <si>
    <t>PRESTAR SERVICIOS PROFESIONALES DE APOYO COMO ARQUITECTO PARA APOYAR LOS PROCESOS POLICIVOS ADELANTADOS POR LAS INSPECCIONES DE POLICÍA URBANA DEL MUNICIPIO DE CHÍA</t>
  </si>
  <si>
    <t xml:space="preserve">TRECE MILLONES CUATROCIENTOS NOVENTA Y CUATRO MIL PESOS </t>
  </si>
  <si>
    <t>2024001462</t>
  </si>
  <si>
    <t>https://community.secop.gov.co/Public/Tendering/OpportunityDetail/Index?noticeUID=CO1.NTC.6201495&amp;isFromPublicArea=True&amp;isModal=False</t>
  </si>
  <si>
    <t>DIANA MARIA MERCADO ZUÑIGA</t>
  </si>
  <si>
    <t>Calle 1B N.10A-34</t>
  </si>
  <si>
    <t>arqestebancordoba@gmail.com</t>
  </si>
  <si>
    <t>CPSP-462-2024</t>
  </si>
  <si>
    <t>CO1.PCCNTR.6384175</t>
  </si>
  <si>
    <t xml:space="preserve">LAURA IRIS MENDOZA ESPINOSA </t>
  </si>
  <si>
    <t>PRESTACIÓN DE SERVICIOS EN FORMULACIÓN DE PROYECTOS PARA EL CUMPLIMIENTO DEL PLAN INTEGRAL DE SEGURIDAD Y CONVIVENCIA CIUDADANA, ADOPTADO MEDIANTE EL DECRETO 278 DE 2020 EN EL MUNICIPIO DE CHÍA</t>
  </si>
  <si>
    <t>DIEZ MILLONES DE PESOS</t>
  </si>
  <si>
    <t>2024001463</t>
  </si>
  <si>
    <t>https://community.secop.gov.co/Public/Tendering/OpportunityDetail/Index?noticeUID=CO1.NTC.6201720&amp;isFromPublicArea=True&amp;isModal=False</t>
  </si>
  <si>
    <t xml:space="preserve">OSWALDO DIAZ PEREZ </t>
  </si>
  <si>
    <t>Carrera 9A N.19A-29</t>
  </si>
  <si>
    <t>laurairismendoza30@gmail.com</t>
  </si>
  <si>
    <t>CV-002-2024</t>
  </si>
  <si>
    <t>CO1.PCCNTR.6384360</t>
  </si>
  <si>
    <t xml:space="preserve">AGUA POTABLE Y SANEAMIENTO BASICO </t>
  </si>
  <si>
    <t>CONVENIO INTERADMINISTRATIVO</t>
  </si>
  <si>
    <t>EMPRESA DE SERVICIOS PUBLICOS DE CHIA EMSERCHIA ESP</t>
  </si>
  <si>
    <t>AUNAR ESFUERZOS ADMINISTRATIVOS Y FINANCIEROS, PARA ASIGNACIÓN Y PAGOS DE SUBSIDIOS DE LOS SERVICIOS DE ACUEDUCTO, ALCANTARILLADO Y ASEO, DIRIGIDO A LOS USUARIOS Y/O SUSCRIPTORES DE LOS ESTRATOS 1,2 Y 3 DE CONFORMIDAD CON LA LEY 142 DE 1994 Y SUS DECRETOS REGLAMENTARIOS</t>
  </si>
  <si>
    <t xml:space="preserve">MIL SEISCIENTOS CUARENTA Y OCHO MILLONES DOSCIENTOS SESENTA Y CINCO MIL OCHOCIENTOS CINCUENTA PESOS 
</t>
  </si>
  <si>
    <t xml:space="preserve">$1.648.265.850,00 
 </t>
  </si>
  <si>
    <t>*2024001448
*2024001449</t>
  </si>
  <si>
    <t xml:space="preserve">*RECURSOS PROPIOS 
*SGP AGUA POTABLE Y SANEAMIENTO BASICO </t>
  </si>
  <si>
    <t>https://community.secop.gov.co/Public/Tendering/OpportunityDetail/Index?noticeUID=CO1.NTC.6201928&amp;isFromPublicArea=True&amp;isModal=False</t>
  </si>
  <si>
    <t xml:space="preserve">YAKLIN DARIDZA CHAPARRO SALINAS
// BENEDICTO CORDERO GOMEZ </t>
  </si>
  <si>
    <t>46.382.724
// 79.299.208</t>
  </si>
  <si>
    <t>Calle 11 N.17-00</t>
  </si>
  <si>
    <t>facturaelectronica@emserchia.gov.co</t>
  </si>
  <si>
    <t>0550004100140757</t>
  </si>
  <si>
    <t>CPSP-492-2024</t>
  </si>
  <si>
    <t>CO1.PCCNTR.6384324</t>
  </si>
  <si>
    <t xml:space="preserve">LUZ ANGELA VARGAS LATORRE </t>
  </si>
  <si>
    <t>PRESTACION DE SERVICIOS PROFESIONALES PARA EL MONITOREO, ADMINISTRACIÓN Y SOPORTE DEL DATA CENTER, SEGURIDAD INFORMÁTICA Y SERVICIOS EN NUBE MULTINIVEL DE LA ALCALDÍA MUNICIPAL DE CHÍA</t>
  </si>
  <si>
    <t>2024001460</t>
  </si>
  <si>
    <t>https://community.secop.gov.co/Public/Tendering/OpportunityDetail/Index?noticeUID=CO1.NTC.6201395&amp;isFromPublicArea=True&amp;isModal=False</t>
  </si>
  <si>
    <t>Calle 132A N.58-46</t>
  </si>
  <si>
    <t>angvarq82@gmail.com</t>
  </si>
  <si>
    <t>094202850</t>
  </si>
  <si>
    <t>CPSP-498-2024</t>
  </si>
  <si>
    <t>CO1.PCCNTR.6384369</t>
  </si>
  <si>
    <t xml:space="preserve">MERIDIANA SANDOVAL ROMERO </t>
  </si>
  <si>
    <t>2024001450</t>
  </si>
  <si>
    <t>https://community.secop.gov.co/Public/Tendering/OpportunityDetail/Index?noticeUID=CO1.NTC.6201944&amp;isFromPublicArea=True&amp;isModal=False</t>
  </si>
  <si>
    <t>meridianasandoval711@gmail.com</t>
  </si>
  <si>
    <t>001800121665</t>
  </si>
  <si>
    <t xml:space="preserve">CPSAG-499-2024	</t>
  </si>
  <si>
    <t>CO1.PCCNTR.6384254</t>
  </si>
  <si>
    <t>JUAN NICOLAS FUENTES DURAN</t>
  </si>
  <si>
    <t>PRESTACIÓN DE SERVICIOS DE APOYO A LA GESTION EN LA ENSEÑANZA DE TEJIDOS EN TELAR Y ARTESANIA TRADICIONAL PARA EL PROGRAMA DE EXTENSIÓN EN EL SECTOR RURAL Y URBANO DE LA ESCUELA DE FORMACIÓN ARTÍSTICA Y CULTURAL DEL MUNICIPIO DE CHÍA</t>
  </si>
  <si>
    <t>2024001467</t>
  </si>
  <si>
    <t>https://community.secop.gov.co/Public/Tendering/OpportunityDetail/Index?noticeUID=CO1.NTC.6201563&amp;isFromPublicArea=True&amp;isModal=False</t>
  </si>
  <si>
    <t>Carrera 1A N.33-22</t>
  </si>
  <si>
    <t>juanikolas@gmail.com</t>
  </si>
  <si>
    <t>CPSP-504-2024</t>
  </si>
  <si>
    <t>CO1.PCCNTR.6384425</t>
  </si>
  <si>
    <t xml:space="preserve">YESID ALBERTO QUIROGA CAMACHO </t>
  </si>
  <si>
    <t>PRESTACION DE SERVICIOS PROFESIONALES PARA LA ENSEÑANZA DEL INSTRUMENTO MUSICAL DE VIENTO METAL TROMPETA EN LA ESCUELA DE FORMACIÓN ARTÍSTICA Y CULTURAL DEL MUNICIPIO DE CHÍA</t>
  </si>
  <si>
    <t>2024001465</t>
  </si>
  <si>
    <t>https://community.secop.gov.co/Public/Tendering/OpportunityDetail/Index?noticeUID=CO1.NTC.6201847&amp;isFromPublicArea=True&amp;isModal=False</t>
  </si>
  <si>
    <t xml:space="preserve">Carrera 32 N.17-331 Ciudad Verde </t>
  </si>
  <si>
    <t>yesid_quiroga@hotmail.com</t>
  </si>
  <si>
    <t>CPSP-509-2024</t>
  </si>
  <si>
    <t>CO1.PCCNTR.6384186</t>
  </si>
  <si>
    <t xml:space="preserve">NORLEY VIVIANA RAIGOSA DUEÑAS </t>
  </si>
  <si>
    <t>PRESTACIÓN DE SERVICIOS PROFESIONALES PARA APOYAR LAS ACTIVIDADES DE FISCALIZACIÓN Y COBRO COACTIVO PARA EL MEJORAMIENTO DEL RECAUDO DEL MUNICIPIO DE CHÍA</t>
  </si>
  <si>
    <t>2024001464</t>
  </si>
  <si>
    <t>https://community.secop.gov.co/Public/Tendering/OpportunityDetail/Index?noticeUID=CO1.NTC.6201688&amp;isFromPublicArea=True&amp;isModal=False</t>
  </si>
  <si>
    <t>Carrera 11 N.15-03</t>
  </si>
  <si>
    <t xml:space="preserve">raigoza320@gmail.com </t>
  </si>
  <si>
    <t>004170298006</t>
  </si>
  <si>
    <t>CPSP-506-2024</t>
  </si>
  <si>
    <t>CO1.PCCNTR.6384510</t>
  </si>
  <si>
    <t xml:space="preserve">ANDRES FELIPE CHACON BERNAL </t>
  </si>
  <si>
    <t>PRESTACIÓN DE SERVICIOS PROFESIONALES COMO INSTRUCTOR DEL PROGRAMA DE ARTE DANZARIO CON ÉNFASIS EN DANZA FOLCLÓRICA DE LA ESCUELA DE FORMACIÓN ARTÍSTICA Y CULTURAL DIRIGIDO A NIÑOS JOVENES Y ADULTOS DEL MUNICIPIO DE CHÍA</t>
  </si>
  <si>
    <t>2024001459</t>
  </si>
  <si>
    <t>https://community.secop.gov.co/Public/Tendering/OpportunityDetail/Index?noticeUID=CO1.NTC.6201849&amp;isFromPublicArea=True&amp;isModal=False</t>
  </si>
  <si>
    <t xml:space="preserve">Calle 21 N.11-57 IN 4 MZ D ED LA ROCA </t>
  </si>
  <si>
    <t>andrelipech@hotmail.com</t>
  </si>
  <si>
    <t>0570007470455267</t>
  </si>
  <si>
    <t>CPSP-502-2024</t>
  </si>
  <si>
    <t>CO1.PCCNTR.6384509</t>
  </si>
  <si>
    <t xml:space="preserve">LUZ MARINA CARDENAS POVEDA </t>
  </si>
  <si>
    <t>PRESTACIÓN DE SERVICIOS PROFESIONALES PARA APOYAR EL FORTALECIMIENTO DE LA GESTIÓN FINANCIERA Y DE RECAUDO, RELACIONADO CON ALGUNOS TRÁMITES DE LA SECRETARÍA DE HACIENDA</t>
  </si>
  <si>
    <t>2024001474</t>
  </si>
  <si>
    <t>https://community.secop.gov.co/Public/Tendering/OpportunityDetail/Index?noticeUID=CO1.NTC.6201735&amp;isFromPublicArea=True&amp;isModal=False</t>
  </si>
  <si>
    <t>FALTA  CERRAR EN SECOP. SE CARGÓ ACTA DE TERMINACION</t>
  </si>
  <si>
    <t>Carrera 12 N.15-41 int 2</t>
  </si>
  <si>
    <t xml:space="preserve">luzmarinacardenaspoveda@gmail.com </t>
  </si>
  <si>
    <t>CPSAG-496-2024</t>
  </si>
  <si>
    <t>CO1.PCCNTR.6384350</t>
  </si>
  <si>
    <t>MAGDA LORENA BEDOYA OSORIO</t>
  </si>
  <si>
    <t>PRESTACIÓN DE SERVICIOS DE APOYO A LA GESTIÓN EN LA ENSEÑANZA DE DANZA FOLCLORICA Y RUMBA CON ENFOQUE DIFERENCIAL PARA LOS PROGRAMAS DE EXTENSIÓN EN EL SECTOR RURAL Y URBANO DE LA ESCUELA DE FORMACIÓN ARTÍSTICA Y CULTURAL DEL MUNICIPIO DE CHÍA</t>
  </si>
  <si>
    <t>2024001476</t>
  </si>
  <si>
    <t>https://community.secop.gov.co/Public/Tendering/OpportunityDetail/Index?noticeUID=CO1.NTC.6201828&amp;isFromPublicArea=True&amp;isModal=False</t>
  </si>
  <si>
    <t>Km 1 Variante Chía – Cota Terranova TO 1 AP 202</t>
  </si>
  <si>
    <t xml:space="preserve">lunaticadanza27@gmail.com </t>
  </si>
  <si>
    <t>CPSAG-511-2024</t>
  </si>
  <si>
    <t>CO1.PCCNTR.6384189</t>
  </si>
  <si>
    <t xml:space="preserve">JOSE IVAN SANCHEZ MARTINEZ </t>
  </si>
  <si>
    <t>PRESTACIÓN DE SERVICIOS DE APOYO A LA GESTIÓN PARA EL FORTALECIMIENTO DE LAS ACTIVIDADES CORRESPONDIENTES A LA GESTIÓN FINANCIERA DE LA SECRETARÍA DE HACIENDA DEL MUNICIPIO DE CHIA.</t>
  </si>
  <si>
    <t xml:space="preserve">CUATRO (4) MESES Y DIECISIETE (17) DIAS </t>
  </si>
  <si>
    <t xml:space="preserve">DIECINUEVE MILLONES CIENTO NOVENTA Y TRES MIL SETECIENTOS PESOS </t>
  </si>
  <si>
    <t>2024001473</t>
  </si>
  <si>
    <t>https://community.secop.gov.co/Public/Tendering/OpportunityDetail/Index?noticeUID=CO1.NTC.6201692&amp;isFromPublicArea=True&amp;isModal=False</t>
  </si>
  <si>
    <t>AC 116E CA 1 IN 2</t>
  </si>
  <si>
    <t xml:space="preserve">sanchez.joseivan@gmail.com </t>
  </si>
  <si>
    <t>CPSAG-508-2024</t>
  </si>
  <si>
    <t>CO1.PCCNTR.6384188</t>
  </si>
  <si>
    <t xml:space="preserve">NESLIAN ANDREA CECILIA VERMAAS QUINTANA </t>
  </si>
  <si>
    <t>APOYAR LA GESTIÓN PARA LA ENSEÑANZA INTEGRAL DEL PROGRAMA DE ARTE DANZARIO DE LA ESCUELA DE FORMACIÓN ARTÍSTICA Y CULTURAL DEL MUNICIPIO DE CHÍA</t>
  </si>
  <si>
    <t>https://community.secop.gov.co/Public/Tendering/OpportunityDetail/Index?noticeUID=CO1.NTC.6201691&amp;isFromPublicArea=True&amp;isModal=False</t>
  </si>
  <si>
    <t>Calle 11 N.11-71 AP 302</t>
  </si>
  <si>
    <t>neslian.vermaas@gmail.com</t>
  </si>
  <si>
    <t>CPSAG-505-2024</t>
  </si>
  <si>
    <t>CO1.PCCNTR.6384379</t>
  </si>
  <si>
    <t>JOSE LUIS VELASQUEZ HERNANDEZ</t>
  </si>
  <si>
    <t>PRESTACIÓN DE SERVICIOS DE APOYO A LA GESTIÓN EN LA ENSEÑANZA DEL INSTRUMENTO DE CUERDA PERCUTIDA PIANO NIVEL INICIACION EN LA ESCUELA DE FORMACIÓN ARTÍSTICA Y CULTURAL DEL MUNICIPIO DE CHÍA</t>
  </si>
  <si>
    <t xml:space="preserve">SIETE MILLONES QUINIENTOS MIL PESOS </t>
  </si>
  <si>
    <t>https://community.secop.gov.co/Public/Tendering/OpportunityDetail/Index?noticeUID=CO1.NTC.6201960&amp;isFromPublicArea=True&amp;isModal=False</t>
  </si>
  <si>
    <t>Carrera 1 N.29-49</t>
  </si>
  <si>
    <t>jose.pianochia@gmail.com</t>
  </si>
  <si>
    <t>00130184500200223071</t>
  </si>
  <si>
    <t>CPSAG-473-2024</t>
  </si>
  <si>
    <t>CO1.PCCNTR.6383382</t>
  </si>
  <si>
    <t xml:space="preserve">JOSE AREVALO SANDOVAL PICO </t>
  </si>
  <si>
    <t>PRESTACIÓN DE SERVICIOS DE APOYO A LA GESTIÓN COMO INSTRUCTOR DE YOGA EN EL PROGRAMA DE ARTE DANZARIO EN LA ESCUELA DE FORMACIÓN ARTÍSTICA Y CULTURAL DEL MUNICIPIO DE CHÍA</t>
  </si>
  <si>
    <t>2024001496</t>
  </si>
  <si>
    <t>https://community.secop.gov.co/Public/Tendering/OpportunityDetail/Index?noticeUID=CO1.NTC.6200542&amp;isFromPublicArea=True&amp;isModal=False</t>
  </si>
  <si>
    <t>Carrera 7A N.3-130</t>
  </si>
  <si>
    <t>macpicos@yahoo.es</t>
  </si>
  <si>
    <t>0338000200319361</t>
  </si>
  <si>
    <t>CPSAG-501-2024</t>
  </si>
  <si>
    <t>CO1.PCCNTR.6383999</t>
  </si>
  <si>
    <t>JORGE ENRIQUE PINZON GUERRERO</t>
  </si>
  <si>
    <t>PRESTACIÓN DE SERVICIOS DE APOYO A LA GESTIÓN PARA LA ENSEÑANZA DE MÚSICA PARA LA POBLACIÓN ADULTO MAYOR EN LOS PROGRAMAS DE EXTENSIÓN DE LA ESCUELA DE FORMACIÓN ARTÍSTICA Y CULTURAL DEL MUNICIPIO DE CHÍA</t>
  </si>
  <si>
    <t>2024001517</t>
  </si>
  <si>
    <t>https://community.secop.gov.co/Public/Tendering/OpportunityDetail/Index?noticeUID=CO1.NTC.6201723&amp;isFromPublicArea=True&amp;isModal=False</t>
  </si>
  <si>
    <t>Carrera 3 N.6-83</t>
  </si>
  <si>
    <t>jorenpingelo@hotmail.com</t>
  </si>
  <si>
    <t>CPSP-497-2024</t>
  </si>
  <si>
    <t>CO1.PCCNTR.6384368</t>
  </si>
  <si>
    <t>MAGGLIOLI ANDREA OCAMPO TRUJILLO</t>
  </si>
  <si>
    <t>PRESTACION DE SERVICIOS PROFESIONALES PARA LA ENSEÑANZA EN FORMACIÓN CORAL, ASÍ COMO TAMBIÉN EL APOYO CON LA DIRECCIÓN MUSICAL DE LA AGRUPACIÓN CORAL REPRESENTATIVA DE LA ESCUELA DE FORMACIÓN ARTÍSTICA Y CULTURAL DEL MUNICIPIO DE CHÍA</t>
  </si>
  <si>
    <t>2024001497</t>
  </si>
  <si>
    <t>https://community.secop.gov.co/Public/Tendering/OpportunityDetail/Index?noticeUID=CO1.NTC.6201943&amp;isFromPublicArea=True&amp;isModal=False</t>
  </si>
  <si>
    <t xml:space="preserve">Calle 7 N.5-38 Avenida Termales </t>
  </si>
  <si>
    <t>andreaocampo2001@yahoo.com</t>
  </si>
  <si>
    <t>CPSAG-510-2024</t>
  </si>
  <si>
    <t>CO1.PCCNTR.6384381</t>
  </si>
  <si>
    <t xml:space="preserve">AUGUSTO ANDRES PINZON PARRAGA </t>
  </si>
  <si>
    <t>PRESTACIÓN DE SERVICIOS DE APOYO A LA GESTIÓN EN EL AREA DE MUSICA EN LAS ACTIVIDADES RELACIONADAS CON LA ENSEÑANZA DE INSTRUMENTOS DE PERCUSION LA ESCUELA DE FORMACIÓN ARTÍSTICA Y CULTURAL DEL MUNICIPIO DE CHÍA</t>
  </si>
  <si>
    <t>2024001501</t>
  </si>
  <si>
    <t>https://community.secop.gov.co/Public/Tendering/OpportunityDetail/Index?noticeUID=CO1.NTC.6201962&amp;isFromPublicArea=True&amp;isModal=False</t>
  </si>
  <si>
    <t xml:space="preserve">Calle 4 N.1-98 CA 433 Conjunto Candelaria Uno Vereda Capellania </t>
  </si>
  <si>
    <t xml:space="preserve">augustopinzon@gmail.com </t>
  </si>
  <si>
    <t>05426768951</t>
  </si>
  <si>
    <t>CPSP-507-2024</t>
  </si>
  <si>
    <t>CO1.PCCNTR.6384382</t>
  </si>
  <si>
    <t>LUIS EDUARDO CORREA</t>
  </si>
  <si>
    <t>PRESTACIÓN DE SERVICIOS PROFESIONALES PARA BRINDAR APOYO CON EL DESARROLLO DEL PROGRAMA PRISMAS LITERARIOS Y EN LO RELACIONADO CON EL FORTALECIMIENTO DE LAS PRÁCTICAS DE LECTURA, ESCRITURA Y LA ORALIDAD A TRAVÉS DE TALLERES Y EVENTOS LITERARIOS OFRECIDOS POR LA RED DE BIBLIOTECAS PÚBLICAS DEL MUNICIPIO DE CHÍA</t>
  </si>
  <si>
    <t>2024001495</t>
  </si>
  <si>
    <t>https://community.secop.gov.co/Public/Tendering/OpportunityDetail/Index?noticeUID=CO1.NTC.6201964&amp;isFromPublicArea=True&amp;isModal=False</t>
  </si>
  <si>
    <t>Carrera 9 N.14-84 CA 9</t>
  </si>
  <si>
    <t xml:space="preserve">maderapura1@gmail.com </t>
  </si>
  <si>
    <t>CPSP-513-2024</t>
  </si>
  <si>
    <t>CO1.PCCNTR.6384859</t>
  </si>
  <si>
    <t xml:space="preserve">SEIS (6) MESES Y VEINTISIETE (27) DIAS </t>
  </si>
  <si>
    <t xml:space="preserve">TREINTA Y SIETE MILLONES NOVECIENTOS CINCUENTA MIL PESOS </t>
  </si>
  <si>
    <t>2024001500</t>
  </si>
  <si>
    <t>https://community.secop.gov.co/Public/Tendering/OpportunityDetail/Index?noticeUID=CO1.NTC.6202613&amp;isFromPublicArea=True&amp;isModal=False</t>
  </si>
  <si>
    <t>WENDY NATALY GONZALEZ CASTRO</t>
  </si>
  <si>
    <t>CPSP-514-2024</t>
  </si>
  <si>
    <t>CO1.PCCNTR.6393299</t>
  </si>
  <si>
    <t>SANTIAGO BUITRAGO GARCIA</t>
  </si>
  <si>
    <t>PRESTACIÓN DE SERVICIOS PROFESIONALES EN EL AREA DE MUSICA EN LAS ACTIVIDADES RELACIONADAS CON LA ENSEÑANZA DE LOS INSTRUMENTOS DE PERCUSIÓN DE MÚSICA LATINA Y/O POPULAR DE LA ESCUELA DE FORMACIÓN ARTÍSTICA Y CULTURAL DEL MUNICIPIO DE CHÍA</t>
  </si>
  <si>
    <t>2024001518</t>
  </si>
  <si>
    <t>https://community.secop.gov.co/Public/Tendering/OpportunityDetail/Index?noticeUID=CO1.NTC.6212610&amp;isFromPublicArea=True&amp;isModal=False</t>
  </si>
  <si>
    <t>Sector Delicias Fca El Recuardo 1 IN4</t>
  </si>
  <si>
    <t xml:space="preserve">santidrummer88@gmail.com </t>
  </si>
  <si>
    <t>CPSP-516-2024</t>
  </si>
  <si>
    <t>CO1.PCCNTR.6394013</t>
  </si>
  <si>
    <t xml:space="preserve">EDGAR ORLANDO VELANDIA MALAGON </t>
  </si>
  <si>
    <t>PRESTACIÓN DE SERVICIOS PROFESIONALES PARA LA ENSEÑANZA Y TALLERES DE PERCUSION DE BANDAS MUSICO MARCIALES PARA EL PROGRAMA DE EXTENSIÓN CON INSTITUCIONES EDUCATIVAS OFICIALES - IEO DE LA ESCUELA DE FORMACIÓN ARTÍSTICA Y CULTURAL DEL MUNICIPIO DE CHÍA</t>
  </si>
  <si>
    <t>2024001507</t>
  </si>
  <si>
    <t>https://community.secop.gov.co/Public/Tendering/OpportunityDetail/Index?noticeUID=CO1.NTC.6212603&amp;isFromPublicArea=True&amp;isModal=False</t>
  </si>
  <si>
    <t xml:space="preserve">Vereda La Esmeralda </t>
  </si>
  <si>
    <t xml:space="preserve">edgarveland@hotmail.com </t>
  </si>
  <si>
    <t>CPSAG-517-2024</t>
  </si>
  <si>
    <t>CO1.PCCNTR.6394036</t>
  </si>
  <si>
    <t xml:space="preserve">CLAUDIA MARINA VILAC RAMIREZ </t>
  </si>
  <si>
    <t>PRESTACIÓN DE SERVICIOS DE APOYO A LA GESTION EN LA ENSEÑANZA DE ARTES Y OFICIOS EN MANUALIDADES CON PORCELANA Y VITRALES Y SUS DIFERENTES TECNICAS PARA LOS PROGRAMAS DE EXTENSIÓN DE LA ESCUELA DE FORMACIÓN ARTÍSTICA Y CULTURAL DEL MUNICIPIO DE CHÍA</t>
  </si>
  <si>
    <t>2024001498</t>
  </si>
  <si>
    <t>https://community.secop.gov.co/Public/Tendering/OpportunityDetail/Index?noticeUID=CO1.NTC.6212701&amp;isFromPublicArea=True&amp;isModal=False</t>
  </si>
  <si>
    <t>Carrera 7 N.19A-13</t>
  </si>
  <si>
    <t xml:space="preserve">cvilac@hotmail.com </t>
  </si>
  <si>
    <t>CPSAG-515-2024</t>
  </si>
  <si>
    <t>CO1.PCCNTR.6394253</t>
  </si>
  <si>
    <t xml:space="preserve">ZOILA ROSA VALENCIA ORJUELA </t>
  </si>
  <si>
    <t>PRESTACIÓN DE SERVICIOS DE APOYO A LA GESTIÓN EN LA ENSEÑANZA DE ARTES Y OFICIOS EN MANUALIDADES, Y SUS DIFERENTES TÉCNICAS EN EL SECTOR RURAL Y URBANO PARA LOS PROGRAMAS DE EXTENSION DE LA ESCUELA DE FORMACIÓN ARTÍSTICA Y CULTURAL DEL MUNICIPIO DE CHÍA</t>
  </si>
  <si>
    <t>2024001499</t>
  </si>
  <si>
    <t>https://community.secop.gov.co/Public/Tendering/OpportunityDetail/Index?noticeUID=CO1.NTC.6212741&amp;isFromPublicArea=True&amp;isModal=False</t>
  </si>
  <si>
    <t>Carrera 10 N.4-45 APTO 201</t>
  </si>
  <si>
    <t>zpolar57@yahoo.es</t>
  </si>
  <si>
    <t>CPSAG-520-2024</t>
  </si>
  <si>
    <t>CO1.PCCNTR.6394348</t>
  </si>
  <si>
    <t xml:space="preserve">CARLOS ARTURO VALENCIA ORJUELA </t>
  </si>
  <si>
    <t>APOYAR LA GESTIÓN PARA LA ENSEÑANZA DEL INSTRUMENTO MUSICAL DE CUERDA GUITARRA ELÉCTRICA DE LA ESCUELA DE FORMACIÓN ARTÍSTICA Y CULTURAL DEL MUNICIPIO DE CHÍA</t>
  </si>
  <si>
    <t>2024001505</t>
  </si>
  <si>
    <t>https://community.secop.gov.co/Public/Tendering/OpportunityDetail/Index?noticeUID=CO1.NTC.6212790&amp;isFromPublicArea=True&amp;isModal=False</t>
  </si>
  <si>
    <t xml:space="preserve">Carrera 10 N.4-45 </t>
  </si>
  <si>
    <t>artefacctos@gmail.com</t>
  </si>
  <si>
    <t>CPSP-522-2024</t>
  </si>
  <si>
    <t>CO1.PCCNTR.6394879</t>
  </si>
  <si>
    <t xml:space="preserve">SANDRA LUCIA RAMIREZ ROJAS </t>
  </si>
  <si>
    <t>PRESTACIÓN DE SERVICIOS PROFESIONALES COMO NUTRICIONISTA PARA PROMOVER UNA ALIMENTACIÓN SALUDABLE Y ADECUADA PARA LOS NIÑOS Y NIÑAS DEL MUNICIPIO DE CHÍA QUE SE ENCUENTRAN EN EL NIVEL DE PREESCOLAR DE LAS INSTITUCIONES EDUCATIVAS OFICIAL</t>
  </si>
  <si>
    <t>2024001514</t>
  </si>
  <si>
    <t>https://community.secop.gov.co/Public/Tendering/OpportunityDetail/Index?noticeUID=CO1.NTC.6213684&amp;isFromPublicArea=True&amp;isModal=False</t>
  </si>
  <si>
    <t>Carrera 5A N.12-32</t>
  </si>
  <si>
    <t>sandraluramirez@hotmail.com</t>
  </si>
  <si>
    <t>CPSP-503-2024</t>
  </si>
  <si>
    <t>CO1.PCCNTR.6394929</t>
  </si>
  <si>
    <t>ANGELA ROCIO HERRERA GARAVITO</t>
  </si>
  <si>
    <t>PRESTACIÓN DE SERVICIOS PROFESIONALES PARA EL ACOMPAÑAMIENTO EN LA EJECUCIÓN Y FORTALECIMIENTO DE LOS PROGRAMAS DIRIGIDOS A LA POBLACIÓN EN CONDICIÓN DE DISCAPACIDAD, INFANCIA, ADOLESCENCIA Y JUVENTUD DEL MUNICIPIO DE CHÍA</t>
  </si>
  <si>
    <t xml:space="preserve">TRECE MILLONES SETECIENTOS SESENTA Y SIETE MIL QUIIENTOS OCHENTA Y OCHO PESOS </t>
  </si>
  <si>
    <t>*2024001508
*2024001509</t>
  </si>
  <si>
    <t>https://community.secop.gov.co/Public/Tendering/OpportunityDetail/Index?noticeUID=CO1.NTC.6213749&amp;isFromPublicArea=True&amp;isModal=False</t>
  </si>
  <si>
    <t xml:space="preserve">Carrera 14E N.9A-78 Barrio Rio Frio </t>
  </si>
  <si>
    <t>angelaherreragaravito@gmail.com</t>
  </si>
  <si>
    <t>0570004170309464</t>
  </si>
  <si>
    <t>CPSP-521-2024</t>
  </si>
  <si>
    <t>CO1.PCCNTR.6395064</t>
  </si>
  <si>
    <t xml:space="preserve">DEIBY ANGELICA PACHON BUENO </t>
  </si>
  <si>
    <t>2024001515</t>
  </si>
  <si>
    <t>https://community.secop.gov.co/Public/Tendering/OpportunityDetail/Index?noticeUID=CO1.NTC.6214042&amp;isFromPublicArea=True&amp;isModal=False</t>
  </si>
  <si>
    <t xml:space="preserve">Calle 6 N.11-35 Barrio el Rosario </t>
  </si>
  <si>
    <t>dapachonb@hotmail.com</t>
  </si>
  <si>
    <t>CPSAG-519-2024</t>
  </si>
  <si>
    <t>CO1.PCCNTR.6395071</t>
  </si>
  <si>
    <t xml:space="preserve">GUSTAVO ADOLFO BERNAL RAMIREZ </t>
  </si>
  <si>
    <t>PRESTACIÓN DE SERVICIOS DE APOYO A LA GESTIÓN EN LA ENSEÑANZA DE INSTRUMENTOS DE CUERDA PULSADA, UKELELE, GUITARRA TRADICIONAL PARA LOS PROGRAMAS DE EXTENSIÓN DE LA ESCUELA DE FORMACIÓN ARTÍSTICA Y CULTURAL DEL MUNICIPIO DE CHÍA</t>
  </si>
  <si>
    <t>2024001503</t>
  </si>
  <si>
    <t>https://community.secop.gov.co/Public/Tendering/OpportunityDetail/Index?noticeUID=CO1.NTC.6213952&amp;isFromPublicArea=True&amp;isModal=False</t>
  </si>
  <si>
    <t>Carrera 3 N.16-30 con El Pueblito CA 123</t>
  </si>
  <si>
    <t xml:space="preserve">bernalramg@gmail.com </t>
  </si>
  <si>
    <t>CPSP-518-2024</t>
  </si>
  <si>
    <t>CO1.PCCNTR.6395122</t>
  </si>
  <si>
    <t xml:space="preserve">SANDRA PAOLA GÓMEZ LÓPEZ </t>
  </si>
  <si>
    <t>PRESTACIÓN DE SERVICIOS PROFESIONALES COMO INSTRUCTOR DEL PROGRAMA DE ARTE DANZARIO EN LA ESCUELA DE FORMACIÓN ARTÍSTICA Y CULTURAL DEL MUNICIPIO DE CHIA</t>
  </si>
  <si>
    <t>2024001502</t>
  </si>
  <si>
    <t>https://community.secop.gov.co/Public/Tendering/OpportunityDetail/Index?noticeUID=CO1.NTC.6213798&amp;isFromPublicArea=True&amp;isModal=False</t>
  </si>
  <si>
    <t>Diagonal 4 N.3E-58 IN 3</t>
  </si>
  <si>
    <t>sandra.gomezlopez1202@gmail.com</t>
  </si>
  <si>
    <t>CPSAG-523-2024</t>
  </si>
  <si>
    <t>CO1.PCCNTR.6395214</t>
  </si>
  <si>
    <t xml:space="preserve">PIOQUINTO MORA ROZO </t>
  </si>
  <si>
    <t>PRESTACIÓN DE SERVICIOS DE APOYO A LA GESTION PARA EL FORTALECIMIENTO Y SEGUIMIENTO DE LOS PROCESOS, PROGRAMAS Y SERVICIOS OFRECIDOS POR LA BIBLIOTECA FAGUA, PERTENECIENTE A LA RED DE BIBLIOTECAS PÚBLICAS DEL MUNICIPIO DE CHÍA</t>
  </si>
  <si>
    <t>2024001504</t>
  </si>
  <si>
    <t>https://community.secop.gov.co/Public/Tendering/OpportunityDetail/Index?noticeUID=CO1.NTC.6214099&amp;isFromPublicArea=True&amp;isModal=False</t>
  </si>
  <si>
    <t xml:space="preserve">Calle 93 sur 1 F Este 33 AP 4 </t>
  </si>
  <si>
    <t>pio05mora@yahoo.com.ar</t>
  </si>
  <si>
    <t>03227625526</t>
  </si>
  <si>
    <t>CPSP-524-2024</t>
  </si>
  <si>
    <t>CO1.PCCNTR.6396212</t>
  </si>
  <si>
    <t xml:space="preserve">DIEGO ARMANDO ORTIZ MENDEZ </t>
  </si>
  <si>
    <t>PRESTACIÓN DE SERVICIOS PROFESIONALES PARA LA ENSEÑANZA DE INSTRUMENTO MUSICAL DE CUERDA GUITARRA CLASICA, ASI COMO EL ACOMPAÑAMIENTO DEL ENSAMBLE CORRESPONDIENTE EN LA ESCUELA DE FORMACIÓN ARTÍSTICA Y CULTURAL DEL MUNICIPIO DE CHÍA</t>
  </si>
  <si>
    <t>2024001524</t>
  </si>
  <si>
    <t>https://community.secop.gov.co/Public/Tendering/OpportunityDetail/Index?noticeUID=CO1.NTC.6215742&amp;isFromPublicArea=True&amp;isModal=False</t>
  </si>
  <si>
    <t xml:space="preserve">Calle 62 N.1-38 CA Barrio Las Mercedes </t>
  </si>
  <si>
    <t>diaseuxis@hotmail.com</t>
  </si>
  <si>
    <t>CPSAG-526-2024</t>
  </si>
  <si>
    <t>CO1.PCCNTR.6396426</t>
  </si>
  <si>
    <t>LEIDY CAROLINA RINCON PATIÑO</t>
  </si>
  <si>
    <t>PRESTACIÓN DE SERVICIOS DE APOYO A LA GESTIÓN EN LA ENSEÑANZA DEL INSTRUMENTO DE CUERDA PERCUTIDA PIANO NIVEL INICIACIÓN EN LA ESCUELA DE FORMACIÓN ARTÍSTICA Y CULTURAL DEL MUNICIPIO DE CHÍA.</t>
  </si>
  <si>
    <t>2024001525</t>
  </si>
  <si>
    <t>https://community.secop.gov.co/Public/Tendering/OpportunityDetail/Index?noticeUID=CO1.NTC.6216115&amp;isFromPublicArea=True&amp;isModal=False</t>
  </si>
  <si>
    <t>Calle 12 N.11-50</t>
  </si>
  <si>
    <t>carolinarinconp.7@gmail.com</t>
  </si>
  <si>
    <t>CPSAG-525-2024</t>
  </si>
  <si>
    <t>CO1.PCCNTR.6396221</t>
  </si>
  <si>
    <t>JOSE ELCIAS ARENAS MONTEALEGRE</t>
  </si>
  <si>
    <t>PRESTACIÓN DE SERVICIOS DE APOYO A LA GESTIÓN PARA LA ENSEÑANZA DEL INSTRUMENTO MUSICAL DE VIENTO MADERA FAGOT, ASI COMO INICIACION MUSICAL EN LA ESCUELA DE FORMACIÓN ARTÍSTICA Y CULTURAL DEL MUNICIPIO DE CHÍA</t>
  </si>
  <si>
    <t>2024001527</t>
  </si>
  <si>
    <t>https://community.secop.gov.co/Public/Tendering/OpportunityDetail/Index?noticeUID=CO1.NTC.6215763&amp;isFromPublicArea=True&amp;isModal=False</t>
  </si>
  <si>
    <t>FALTA CERRAR EN SECOP. SE PASO LA CUENTA 1 DOS VECES Y SE DIO PAGADO, POR ENDE SUPERA VALOR CONTRO EN SECOP Y NO PERMITE CERAR.</t>
  </si>
  <si>
    <t>Calle 12 Carrera 1 C Barrio San Antonio</t>
  </si>
  <si>
    <t xml:space="preserve">jear1232@gmail.com </t>
  </si>
  <si>
    <t>LP-003-2024</t>
  </si>
  <si>
    <t>CO1.PCCNTR.6410960</t>
  </si>
  <si>
    <t xml:space="preserve">SEGURIDAD FENIX DE COLOMBIA LTDA </t>
  </si>
  <si>
    <t>PRESTACIÓN DEL SERVICIO DE SEGURIDAD MÓVIL MEDIANTE PERSONAL DE UNA EMPRESA DE VIGILANCIA Y SEGURIDAD PRIVADA PARA BRINDAR APOYO A LA CENTRAL DE EMERGENCIAS Y A LOS CUADRANTES DE LA POLICÍA NACIONAL EN EL MUNICIPIO DE CHÍA</t>
  </si>
  <si>
    <t>SIETE (7) MESES y en todo caso sin sobrepasar el 31 de diciembre de 2024</t>
  </si>
  <si>
    <t xml:space="preserve">DOS MIL NOVECIENTOS VEINTINUEVE MILLONES CIENTO SENSETA Y DOS MIL OCHOCIENTOS NOVENTA Y OCHO PESOS </t>
  </si>
  <si>
    <t>2024001587</t>
  </si>
  <si>
    <t>https://community.secop.gov.co/Public/Tendering/OpportunityDetail/Index?noticeUID=CO1.NTC.6144376&amp;isFromPublicArea=True&amp;isModal=False</t>
  </si>
  <si>
    <t>*CUMPLIMIENTO: AB00438
*RESPONABILIDAD: AB004839</t>
  </si>
  <si>
    <t xml:space="preserve">EQUIDAD SEGUROS </t>
  </si>
  <si>
    <t>*CUMPLIMIENTO CO1.WRT.14519938
*RESPONSABILIDAD: CO1.WRT.14519759</t>
  </si>
  <si>
    <t xml:space="preserve">Carrera 27C N.72-58 </t>
  </si>
  <si>
    <t>3125150780
601225378</t>
  </si>
  <si>
    <t>gerencia@seguridadfenixdecolombia.com</t>
  </si>
  <si>
    <t>EN APROBRACION SIN EGRESO</t>
  </si>
  <si>
    <t>SASIE-001-2024</t>
  </si>
  <si>
    <t>CO1.PCCNTR.6407822</t>
  </si>
  <si>
    <t xml:space="preserve">SELECCION ABREVIADA SUBASTA INVERSA ELECTRONICA </t>
  </si>
  <si>
    <t xml:space="preserve">ELECTRICOS Y COMUNICACIONES ELECTROCOM SAS </t>
  </si>
  <si>
    <t>SUMINISTRO DE PLATAFORMA DE COMUNICACIONES Y LICENCIAS PARA USO ANUAL DE CORREOS ELECTRÓNICOS Y SOPORTE TÉCNICO PARA EL DOMINIO INSTITUCIONAL</t>
  </si>
  <si>
    <t xml:space="preserve">QUINCE (15) DIAS </t>
  </si>
  <si>
    <t xml:space="preserve">TRESCIENTOS SETENTA Y UN MILLONES SEISCIENTOS CINCUENTA Y DOS MIL TRESCIENTOS TREINTA PESOS </t>
  </si>
  <si>
    <t>2024001588</t>
  </si>
  <si>
    <t>https://community.secop.gov.co/Public/Tendering/OpportunityDetail/Index?noticeUID=CO1.NTC.6146441&amp;isFromPublicArea=True&amp;isModal=False</t>
  </si>
  <si>
    <t>18-44-101098299</t>
  </si>
  <si>
    <t>CO1.WRT.14510851</t>
  </si>
  <si>
    <t>FALTA TERMINAR Y CERRA EN EL SECOP.HAY AMPAROS VIGENTES</t>
  </si>
  <si>
    <t>Calle 23D N.81C-05</t>
  </si>
  <si>
    <t>finanzas@electrocom.com.co</t>
  </si>
  <si>
    <t>MC-014-2024</t>
  </si>
  <si>
    <t>CO1.PCCNTR.6425460</t>
  </si>
  <si>
    <t xml:space="preserve">AGROAUTOMOTORA SAS </t>
  </si>
  <si>
    <t>PRESTAR LOS SERVICIOS DE MANTENIMIENTO PREVENTIVO Y CORRECTIVO DE VEHÍCULOS Y MOTOCICLETAS ASIGNADOS A LOS ORGANISMOS DE SEGURIDAD Y PROTECCIÓN CIUDADANA DEL MUNICIPIO DE CHÍA</t>
  </si>
  <si>
    <t xml:space="preserve">CINCUENTA Y CINCO MILLONES CIENTO CATORCE MIL DOSCIENTOS CINCUENTA Y CINCO PESOS </t>
  </si>
  <si>
    <t>2024001599</t>
  </si>
  <si>
    <t>https://community.secop.gov.co/Public/Tendering/OpportunityDetail/Index?noticeUID=CO1.NTC.6201580&amp;isFromPublicArea=True&amp;isModal=False</t>
  </si>
  <si>
    <t>*CUMPLIMIENTO: 39-44-101162528
*RESPONSABILIDAD: 39-40-101042617</t>
  </si>
  <si>
    <t xml:space="preserve">*CUMPLIMIENTO: CO1.WRT.14521927
*RESPONSABILIDAD: CO1.WRT.14521727	</t>
  </si>
  <si>
    <t xml:space="preserve">Calle 7 N.14-63 El Libertador </t>
  </si>
  <si>
    <t xml:space="preserve">agroautomotorasas@outlook.com </t>
  </si>
  <si>
    <t>CPSP-529-2024</t>
  </si>
  <si>
    <t>CO1.PCCNTR.6426315</t>
  </si>
  <si>
    <t xml:space="preserve">CAMILO EDUARDO CARRLLO BERNAL </t>
  </si>
  <si>
    <t>PRESTACIÓN DE SERVICIOS PROFESIONALES PARA APOYAR LAS ACTIVIDADES ENMARCADAS EN EL SISTEMA DE GESTION DE SEGURIDAD Y SALUD EN EL TRABAJO DE LA ALCALDÍA MUNICIPAL DE CHÍA, ASÍ COMO EL APOYO EN EL PROCESO DE IMPLEMENTACIÓN Y EJECUCIÓN DEL PLAN ESTRATÉGICO DE SEGURIDAD VIAL</t>
  </si>
  <si>
    <t>SEIS (6) MESES Y QUINCE (15) DIAS</t>
  </si>
  <si>
    <t>2024001597</t>
  </si>
  <si>
    <t>https://community.secop.gov.co/Public/Tendering/OpportunityDetail/Index?noticeUID=CO1.NTC.6258823&amp;isFromPublicArea=True&amp;isModal=False</t>
  </si>
  <si>
    <t>Calle 4B N.17B-10</t>
  </si>
  <si>
    <t xml:space="preserve">camilo.carrillo9405@hotmail.com </t>
  </si>
  <si>
    <t>CPSAG-408-2024</t>
  </si>
  <si>
    <t>CO1.PCCNTR.6355924</t>
  </si>
  <si>
    <t xml:space="preserve">FREDY ORLANDO GONZALEZ GARCIA </t>
  </si>
  <si>
    <t xml:space="preserve">VEINTISIETE MILLONES NOVECIENTOS CINCUENTA MIL PEOS </t>
  </si>
  <si>
    <t>2024001598</t>
  </si>
  <si>
    <t>https://community.secop.gov.co/Public/Tendering/OpportunityDetail/Index?noticeUID=CO1.NTC.6163249&amp;isFromPublicArea=True&amp;isModal=False</t>
  </si>
  <si>
    <t>FALTA CERRAR EN SECOP. PAGO 6 EN APROBACION NO SE CIERRA</t>
  </si>
  <si>
    <t>Calle 32 N.1-57</t>
  </si>
  <si>
    <t>SUMINISTRO DE COMBUSTIBLE AL PARQUE AUTOMOTOR DE NIVEL CENTRAL DE LA ALCALDIA MUNICIPAL DE CHIA A TRAVES DEL ACUERDO MARCO DE PRECIOS PARA EL SUMINISTRO DE COMBUSTIBLE NACIONAL III</t>
  </si>
  <si>
    <t xml:space="preserve">CIENTO TREINTA MILLONES DE PESOS </t>
  </si>
  <si>
    <t>2024001613</t>
  </si>
  <si>
    <t>https://www.colombiacompra.gov.co/tienda-virtual-del-estado-colombiano/ordenes-compra/129975</t>
  </si>
  <si>
    <t>M-100232578</t>
  </si>
  <si>
    <t>COMPAÑIA MUNDIAL DE SEGUROS SA</t>
  </si>
  <si>
    <t>FALTA EGRESO 8 
FALTA TERMINACION Y LIQUIDACION</t>
  </si>
  <si>
    <t>OK SIN EGRESO SALE EN EL 7 NUEVAMENTE</t>
  </si>
  <si>
    <t>SIN CUENTA CON EGRESO EN HASNET</t>
  </si>
  <si>
    <t>MC-017-2024</t>
  </si>
  <si>
    <t>CO1.PCCNTR.6436006</t>
  </si>
  <si>
    <t xml:space="preserve">EVENTEX SAS </t>
  </si>
  <si>
    <t>PRESTACIÓN DE SERVICIOS DE APOYO LOGÍSTICO PARA GARANTIZAR LA PARTICIPACIÓN DE DOCENTES Y DIRECTIVOS DOCENTES DE INSTITUCIONES EDUCATIVAS OFICIALES DEL MUNICIPIO DE CHÍA EN PROCESOS DE FORTALECIMIENTO PARA EL MEJORAMIENTO DE LA CALIDAD EDUCATIVA</t>
  </si>
  <si>
    <t xml:space="preserve">TREINTA Y NUEVE MILLONES QUINIENTOS NOVENTA Y SIETE MIL QUINIENTOS DOCE PESOS </t>
  </si>
  <si>
    <t>2024001614</t>
  </si>
  <si>
    <t>https://community.secop.gov.co/Public/Tendering/OpportunityDetail/Index?noticeUID=CO1.NTC.6222924&amp;isFromPublicArea=True&amp;isModal=False</t>
  </si>
  <si>
    <t>YURI ADRIANA DIAZ MORENO
// CESAR ALFONSO PINZON LOPEZ</t>
  </si>
  <si>
    <t>*CUMPLIMIENTO: 14-46-101118517
*RESPONSABILIDAD: 14-54-101008542</t>
  </si>
  <si>
    <t>CO1.WRT.14545985</t>
  </si>
  <si>
    <t>Carrera 15 N.17-17 casa 92</t>
  </si>
  <si>
    <t xml:space="preserve">contactoeventex@gmail.com </t>
  </si>
  <si>
    <t>MC-016-2024</t>
  </si>
  <si>
    <t>CO1.PCCNTR.6430335</t>
  </si>
  <si>
    <t>REI Y BATTLE MEDIOS Y EVENTOS S.A.S.</t>
  </si>
  <si>
    <t>SERVICIOS PARA LA PUBLICACIÓN DE AVISOS POR FALLECIMIENTO DE PERSONAL DOCENTE Y ADMINISTRATIVO DE LAS INSTITUCIONES EDUCATIVAS OFICALES DEL MUNICIPIO DE CHIA, EN UN MEDIO DE COMUNICACIÓN IMPRESO Y DE CIRCULACIÓN NACIONAL CONFORME LO DISPUESTO EN EL ÁRTÍCULO 212 DEL CÓDIGO SUSTANTIVO DEL TRABAJO Y LA LEY 1204 DE 2008</t>
  </si>
  <si>
    <t xml:space="preserve">SIETE (7) MESES y en todo caso sin sobrepasar el 31 de diciembre de 2024, o hasta agotar los recursos asignados, lo que primero ocurra </t>
  </si>
  <si>
    <t xml:space="preserve">CUATRO MILLONES DE PESOS </t>
  </si>
  <si>
    <t>2024001617</t>
  </si>
  <si>
    <t>https://community.secop.gov.co/Public/Tendering/OpportunityDetail/Index?noticeUID=CO1.NTC.6213440&amp;isFromPublicArea=True&amp;isModal=False</t>
  </si>
  <si>
    <t xml:space="preserve">JAHIR AGUILAR FAJARDO </t>
  </si>
  <si>
    <t>11-44-101227811</t>
  </si>
  <si>
    <t>Transversal 19A N.98-28 Of 503</t>
  </si>
  <si>
    <t>6016363414
3182151539</t>
  </si>
  <si>
    <t xml:space="preserve">pautas@rei-battle.com </t>
  </si>
  <si>
    <t>CPSP-531-2024</t>
  </si>
  <si>
    <t>CO1.PCCNTR.6443615</t>
  </si>
  <si>
    <t xml:space="preserve">SANDRA MILENA VALENCIA SALINAS </t>
  </si>
  <si>
    <t>PRESTACIÓN DE SERVICIOS PROFESIONALES PARA EL DESARROLLO DE LAS ESTRATEGIAS, PLANES Y PROCESOS COMUNICACIONALES INTERNOS Y EXTERNOS DE LA DIRECCIÓN DE FUNCIÓN PÚBLICA DEL MUNICIPIO DE CHÍA</t>
  </si>
  <si>
    <t xml:space="preserve">SEIS (6) MESES Y QUINCE (15) DIAS </t>
  </si>
  <si>
    <t xml:space="preserve">CUARENTA MILLONES CIENTO SETENTA MIL PESOS </t>
  </si>
  <si>
    <t>2024001632</t>
  </si>
  <si>
    <t>https://community.secop.gov.co/Public/Tendering/OpportunityDetail/Index?noticeUID=CO1.NTC.6282156&amp;isFromPublicArea=True&amp;isModal=False</t>
  </si>
  <si>
    <t xml:space="preserve">Vereda Fonqueta Finca Santa Rosa </t>
  </si>
  <si>
    <t xml:space="preserve">sandravalsalinas@gmail.com </t>
  </si>
  <si>
    <t>CT- ARRENDAMIENTO-532-2024</t>
  </si>
  <si>
    <t>CO1.PCCNTR.6444960</t>
  </si>
  <si>
    <t xml:space="preserve">LINA MARIA GALINDO SUAREZ </t>
  </si>
  <si>
    <t>ARRENDAMIENTO DE UN BIEN INMUEBLE UBICADO DENTRO DEL PÉRIMETRO URBANO DEL MUNICIPIO DE CHIA, PARA EL FUNCIONAMIENTO DE LA SECRETARIA DE PLANEACIÓN Y OTRAS DEPENDENCIAS QUE SE REQUIERAN</t>
  </si>
  <si>
    <t xml:space="preserve">SEIS (6) MESES Y DIEZ (10) DIAS </t>
  </si>
  <si>
    <t xml:space="preserve">NOVENTA Y CINCO MILLONES DE PESOS </t>
  </si>
  <si>
    <t>2024001635</t>
  </si>
  <si>
    <t>https://community.secop.gov.co/Public/Tendering/OpportunityDetail/Index?noticeUID=CO1.NTC.6284567&amp;isFromPublicArea=True&amp;isModal=False</t>
  </si>
  <si>
    <t>14-44-101212706</t>
  </si>
  <si>
    <t>CO1.WRT.14564720</t>
  </si>
  <si>
    <t xml:space="preserve">Carrera 2 N.5A-48 A 7 Conjunto San Miguel </t>
  </si>
  <si>
    <t xml:space="preserve">linamaria240412@gmail.com </t>
  </si>
  <si>
    <t>005570271816</t>
  </si>
  <si>
    <t>LP-004-2024</t>
  </si>
  <si>
    <t>CO1.PCCNTR.6443495</t>
  </si>
  <si>
    <t>LICITACIÓN PÚBLICA</t>
  </si>
  <si>
    <t xml:space="preserve">SEGUROS </t>
  </si>
  <si>
    <t xml:space="preserve">LA PREVISORA S.A. COMPAÑIA DE SEGUROS </t>
  </si>
  <si>
    <t>SEGUROS PARA LA PROTECCIÓN DE LOS BIENES MUEBLES E INMUEBLES, E INTERESES PATRIMONIALES, Y RESPONSABILIDAD CIVIL DE LOS SERVIDORES PÚBLICOS DE LA ALCALDÍA MUNICIPAL DE CHIA, LA PÓLIZA DE VIDA GRUPO DEL SEÑOR ALCALDE, Y PERSONERO Y EL AMPARO PARA LOS CONTRATOS Y/O CONVENIOS INTERADMINISTRATIVOS Y RESOLUCIONES CELEBRADOS POR LA ALCALDÍA MUNICIPAL DE CHÍA Y DEMÁS PÓLIZAS QUE REQUIERA EL MUNICIPIO DURANTE LA PRESENTE LA VIGENCIA</t>
  </si>
  <si>
    <t xml:space="preserve">*POLIZA GENERAL: DOSCIENTOS NOVENTA Y NUEVE (299) DIAS 
*SOAT: TRESCIENTOS SESENTA Y CINCO (365) DIAS </t>
  </si>
  <si>
    <t xml:space="preserve">MIL DOSCIENTOS NUEVE MILLONES SETECIENTOS SESENTA Y SIETE MIL CUATROCIENTOS OCHENTA Y UN PESOS </t>
  </si>
  <si>
    <t>2024001636</t>
  </si>
  <si>
    <t>https://community.secop.gov.co/Public/Tendering/ContractNoticePhases/View?PPI=CO1.PPI.31793459&amp;isFromPublicArea=True&amp;isModal=False</t>
  </si>
  <si>
    <t>Calle 57 N.9-07</t>
  </si>
  <si>
    <t>tributaria@previsora.gov.co</t>
  </si>
  <si>
    <t>040212854</t>
  </si>
  <si>
    <t xml:space="preserve">EN APROBACIÓN SIN EGRESO </t>
  </si>
  <si>
    <t xml:space="preserve">EN APROBACIÓN. </t>
  </si>
  <si>
    <t>MC-015-2024</t>
  </si>
  <si>
    <t>CO1.PCCNTR.6439906</t>
  </si>
  <si>
    <t xml:space="preserve">HACH COLOMBIA SAS </t>
  </si>
  <si>
    <t xml:space="preserve">LISSETT CHAPARRO </t>
  </si>
  <si>
    <t>CALIBRACIÓN, MANTENIMIENTO Y ADQUISICIÓN DE EQUIPOS PARA LA MEDICIÓN DE AGUA POTABLE Y CADENA DE FRÍO DE LA SECRETARÍA DE SALUD DEL MUNICIPIO DE CHÍA</t>
  </si>
  <si>
    <t xml:space="preserve">TREINTA Y CUATRO MILLONES QUINIENTOS SETENTA Y OCHO MIL NOVENTA Y DOS PESOS </t>
  </si>
  <si>
    <t>20241645</t>
  </si>
  <si>
    <t>https://community.secop.gov.co/Public/Tendering/OpportunityDetail/Index?noticeUID=CO1.NTC.6215745&amp;isFromPublicArea=True&amp;isModal=False</t>
  </si>
  <si>
    <t xml:space="preserve">LAURA XIMENA MARTINEZ ARTURO </t>
  </si>
  <si>
    <t>Carrera 53A N.128B-54</t>
  </si>
  <si>
    <t>hachcolombia.co@hach.com</t>
  </si>
  <si>
    <t>CPSAG-533-2024</t>
  </si>
  <si>
    <t>CO1.PCCNTR.6451723</t>
  </si>
  <si>
    <t xml:space="preserve">WILMER ALEJANDRO JAMAICA SARMIENTO  </t>
  </si>
  <si>
    <t>SEIS (6) MESES Y DOCE (12) DIAS y en todo caso sin exceder el 31 de diciembre de 2024</t>
  </si>
  <si>
    <t xml:space="preserve">DIECINUEVE MILLONES OCHOCIENTOS NOVENTA Y UN MIL DOSCIENTOS PESOS </t>
  </si>
  <si>
    <t>2024001646</t>
  </si>
  <si>
    <t>https://community.secop.gov.co/Public/Tendering/OpportunityDetail/Index?noticeUID=CO1.NTC.6292679&amp;isFromPublicArea=True&amp;isModal=False</t>
  </si>
  <si>
    <t>Carrera 2 N.1 sur -44</t>
  </si>
  <si>
    <t>CPSP-534-2024</t>
  </si>
  <si>
    <t>CO1.PCCNTR.6455002</t>
  </si>
  <si>
    <t xml:space="preserve">JESSICA MILENA SANTAMARIA </t>
  </si>
  <si>
    <t>PRESTACIÓN DE SERVICIOS PROFESIONALES COMO ABOGADO PARA EL APOYO JURÍDICO Y LA GESTIÓN CONTRACTUAL EN SUS DIFERENTES ETAPAS EN LA SECRETARIA GENERAL</t>
  </si>
  <si>
    <t>SEIS (6) MESES Y DIEZ (10) DIAS y en todo caso sin exceder el 31 de diciembre de 2024</t>
  </si>
  <si>
    <t xml:space="preserve">CUARENTA Y UN MILLONES CIENTO SESENTA Y SEIS MIL SEISCIENTOS SESENTA Y SIETE PESOS </t>
  </si>
  <si>
    <t>2024001664</t>
  </si>
  <si>
    <t>https://community.secop.gov.co/Public/Tendering/OpportunityDetail/Index?noticeUID=CO1.NTC.6297166&amp;isFromPublicArea=True&amp;isModal=False</t>
  </si>
  <si>
    <t xml:space="preserve">Calle 13 N.7-30 Piso 4 </t>
  </si>
  <si>
    <t xml:space="preserve">jesmisantamaria@gmail.com </t>
  </si>
  <si>
    <t>CPSP-535-2024</t>
  </si>
  <si>
    <t>CO1.PCCNTR.6461075</t>
  </si>
  <si>
    <t>PRESTACIÓN DE SERVICIOS PROFESIONALES PARA BRINDAR APOYO EN EL ÁREA DEL ALMACÉN EN TEMAS RELACIONADOS CON LA ACTUALIZACIÓN CONTABLE DE LOS BIENES MUEBLES DEL MUNICIPIO DE CHIA</t>
  </si>
  <si>
    <t>SEIS (6) MESES Y OCHO (8) DIAS y en todo caso sin exceder el 31 de diciembre de 2024</t>
  </si>
  <si>
    <t xml:space="preserve">VEINTISEIS MILLONES NOVECIENTOS CUARENTA Y SEIS MIL SEISCIENTOS SESENTA Y SIETE PESOS </t>
  </si>
  <si>
    <t>2024001668</t>
  </si>
  <si>
    <t>https://community.secop.gov.co/Public/Tendering/OpportunityDetail/Index?noticeUID=CO1.NTC.6306117&amp;isFromPublicArea=True&amp;isModal=False</t>
  </si>
  <si>
    <t>FALTA CERRAR EN SECOP. SE CARGO CUENTA 7 FALTA  EGRESO 7</t>
  </si>
  <si>
    <t>Calle 7 N.6-46 Torre 3 Apto 505</t>
  </si>
  <si>
    <t>CON CUENTA SIN EGRESO</t>
  </si>
  <si>
    <t>CPSP-530-2024</t>
  </si>
  <si>
    <t>CO1.PCCNTR.6429078</t>
  </si>
  <si>
    <t xml:space="preserve">VEINTISIETE MILLONES SEISCIENTOS MIL PESOS </t>
  </si>
  <si>
    <t>2024001680</t>
  </si>
  <si>
    <t>https://community.secop.gov.co/Public/Tendering/OpportunityDetail/Index?noticeUID=CO1.NTC.6263092&amp;isFromPublicArea=True&amp;isModal=False</t>
  </si>
  <si>
    <t xml:space="preserve">Carrera 5 N.4A-sur TO3 AP404 </t>
  </si>
  <si>
    <t>CPSAG-536-2024</t>
  </si>
  <si>
    <t>CO1.PCCNTR.6480344</t>
  </si>
  <si>
    <t>PRESTACIÓN DE SERVICIOS DE APOYO A LA GESTIÓN PARA APOYAR ACTIVIDADES ADMINISTRATIVAS EN LA ORGANIZACIÓN DE ESPACIOS Y BIENES PARA TODAS LAS DEPENDENCIAS DE LA ALCALDÍA MUNICIPALDECHÍA</t>
  </si>
  <si>
    <t xml:space="preserve">DIECIOCHO MILLONES SEISCIENTOS CUARENTA Y OCHO MIL PESOS </t>
  </si>
  <si>
    <t xml:space="preserve">$ -   </t>
  </si>
  <si>
    <t>https://community.secop.gov.co/Public/Tendering/OpportunityDetail/Index?noticeUID=CO1.NTC.6330567&amp;isFromPublicArea=True&amp;isModal=False</t>
  </si>
  <si>
    <t>Vda la balsa FCA el refugio</t>
  </si>
  <si>
    <t>CPSAG-541-2024</t>
  </si>
  <si>
    <t>CO1.PCCNTR.6480718</t>
  </si>
  <si>
    <t>JAIRO HUMBERTO PAEZ LOPEZ</t>
  </si>
  <si>
    <t>https://community.secop.gov.co/Public/Tendering/OpportunityDetail/Index?noticeUID=CO1.NTC.6330878&amp;isFromPublicArea=True&amp;isModal=False</t>
  </si>
  <si>
    <t>FALTA  Y CERRAR EN SECOP</t>
  </si>
  <si>
    <t>calle 16 a # 8a 45 apto 201</t>
  </si>
  <si>
    <t>jairopaez1959@gmail.com</t>
  </si>
  <si>
    <t>CPSAG-537-2024</t>
  </si>
  <si>
    <t>CO1.PCCNTR.6479900</t>
  </si>
  <si>
    <t>FABIO ROBERTO RODRIGUEZ MUÑOZ</t>
  </si>
  <si>
    <t>PRESTACIÓN DE SERVICIOS DE APOYO A LA GESTIÓN PARA APOYAR ACTIVIDADES ADMINISTRATIVAS EN LA ORGANIZACIÓN DE ESPACIOS Y BIENES PARA TODAS LAS DEPENDENCIAS DE LA ALCALDÍA MUNICIPALDECHÍA.</t>
  </si>
  <si>
    <t>SEIS (6) MESES Y CINCO (5) DIAS</t>
  </si>
  <si>
    <t xml:space="preserve">DIECINUEVE MILLONES CIENTO SETENTA Y SEIS MIL PESOS </t>
  </si>
  <si>
    <t>https://community.secop.gov.co/Public/Tendering/OpportunityDetail/Index?noticeUID=CO1.NTC.6330672&amp;isFromPublicArea=True&amp;isModal=False</t>
  </si>
  <si>
    <t>CRA 11 # 8-20</t>
  </si>
  <si>
    <t>fabio7936@hotmail.com</t>
  </si>
  <si>
    <t>CPSAG-540-2024</t>
  </si>
  <si>
    <t>CO1.PCCNTR.6480477</t>
  </si>
  <si>
    <t>LUIS ENRIQUE QUECAN RODRIGUEZ</t>
  </si>
  <si>
    <t>https://community.secop.gov.co/Public/Tendering/OpportunityDetail/Index?noticeUID=CO1.NTC.6330769&amp;isFromPublicArea=True&amp;isModal=False</t>
  </si>
  <si>
    <t>VDA BOJACA SECTOR TRES ESQUINAS</t>
  </si>
  <si>
    <t>CPSAG-539-2024</t>
  </si>
  <si>
    <t>CO1.PCCNTR.6480441</t>
  </si>
  <si>
    <t>https://community.secop.gov.co/Public/Tendering/OpportunityDetail/Index?noticeUID=CO1.NTC.6330724&amp;isFromPublicArea=True&amp;isModal=False</t>
  </si>
  <si>
    <t>VDA CERCA DE PIEDRA</t>
  </si>
  <si>
    <t>nestordavidbojaca72@gmail.com</t>
  </si>
  <si>
    <t>CPSAG-538-2024</t>
  </si>
  <si>
    <t>CO1.PCCNTR.6480021</t>
  </si>
  <si>
    <t>https://community.secop.gov.co/Public/Tendering/OpportunityDetail/Index?noticeUID=CO1.NTC.6330323&amp;isFromPublicArea=True&amp;isModal=False</t>
  </si>
  <si>
    <t>CALLE 29 # 2-76</t>
  </si>
  <si>
    <t>camerogonalo2@gmail.com</t>
  </si>
  <si>
    <t>MC-019-2024</t>
  </si>
  <si>
    <t>CO1.PCCNTR.6478635</t>
  </si>
  <si>
    <t>E.S.M. LOGISTICA S.A.S.</t>
  </si>
  <si>
    <t>SERVICIO PARA LA DISTRIBUCIÓN DE LAS COMUNICACIONES OFICIALES PRODUCIDAS POR LAS DEPENDENCIAS DE LA ALCALDÍA DE CHÍA, A NIVEL LOCAL, NIVEL REGIONAL Y NACIONAL, CON PRUEBA Y/O CERTIFICACIÓN DE ENTREGA</t>
  </si>
  <si>
    <t>OCHO (8) MESES y en todo caso sin exceder el 31 de diciembre de 2024</t>
  </si>
  <si>
    <t>05/07/2024</t>
  </si>
  <si>
    <t>https://community.secop.gov.co/Public/Tendering/OpportunityDetail/Index?noticeUID=CO1.NTC.6276063&amp;isFromPublicArea=True&amp;isModal=False</t>
  </si>
  <si>
    <t>45-46-101025437</t>
  </si>
  <si>
    <t>08/07/2024</t>
  </si>
  <si>
    <t>Carrera 36A Bis 6-50</t>
  </si>
  <si>
    <t>gerencia@esmlogistica.com</t>
  </si>
  <si>
    <t>SASIE-002-2024</t>
  </si>
  <si>
    <t>CO1.PCCNTR.6477061</t>
  </si>
  <si>
    <t xml:space="preserve">SUBASTA INVERSA ELECTRONICA </t>
  </si>
  <si>
    <t>SUMINISTRO DE RACIONES ALIMENTICIAS PARA LOS INTEGRANTES DE LA FUERZA PÚBLICA QUE BRINDAN APOYO Y SEGURIDAD Y PARA EL PERSONAL PRIVADO DE LA LIBERTAD (PPL) A CARGO DE LA SECRETARÍA DE GOBIERNO</t>
  </si>
  <si>
    <t>CINCO (5) MESES Y VEINTE (2) DIAS sin exceder el 31 de diciembre de 2024</t>
  </si>
  <si>
    <t>*2024001736
*2024001737</t>
  </si>
  <si>
    <t>https://community.secop.gov.co/Public/Tendering/OpportunityDetail/Index?noticeUID=CO1.NTC.6250947&amp;isFromPublicArea=True&amp;isModal=False</t>
  </si>
  <si>
    <t>*CUMPLIMIENTO: 14-46-101119778
*RESPONSABILIDAD: 14-54-101008657</t>
  </si>
  <si>
    <t>*CUMPLIMIENTO: CO1.WRT.14687431
*RESPONSABILIDAD: CO1.WRT.14687436</t>
  </si>
  <si>
    <t>Carrera 7 N.12-02</t>
  </si>
  <si>
    <t>lulufactorychia@gmail.com</t>
  </si>
  <si>
    <t>LP-005-2024</t>
  </si>
  <si>
    <t>CO1.PCCNTR.6515456</t>
  </si>
  <si>
    <t>"*EDUCACION
*DESARROLLO ECONOMICO
*TURISMO
*CULTURA
*MEDIO AMBIENTE 
*PLANEACION"</t>
  </si>
  <si>
    <t xml:space="preserve">LICITACION PUBLICA </t>
  </si>
  <si>
    <t xml:space="preserve">903 GROUP SAS </t>
  </si>
  <si>
    <t>OSCAR FERNANDO CARDENAS</t>
  </si>
  <si>
    <t>APOYO LOGÍSTICO PARA EL DESARROLLO DE LAS DIVERSAS ACTIVIDADES Y EVENTOS QUE REALIZAN LAS DIFERENTES DEPENDENCIAS DE LA ADMINISTRACIÓN MUNICPAL DE CHÍA</t>
  </si>
  <si>
    <t>SEIS (6) MESES y en todo caso sin sobrepasar el treinta y uno (31) de diciembre de 2024</t>
  </si>
  <si>
    <t xml:space="preserve">MIL SETECIENTOS CINCUENTA Y NUEVE MILLONES CUATROCIENTOS TREINTA Y CUATRO MIL TRESCIENTOS PESOS </t>
  </si>
  <si>
    <t>*2024001745
*2024001746
*2024001747
*2024001748
*2024001749
*2024001750
*202400175</t>
  </si>
  <si>
    <t>10/07/2024</t>
  </si>
  <si>
    <t>https://community.secop.gov.co/Public/Tendering/OpportunityDetail/Index?noticeUID=CO1.NTC.6277329&amp;isFromPublicArea=True&amp;isModal=False</t>
  </si>
  <si>
    <t>*FAUSTO ALEJANDRO AMAYA 
*EILEN LIZETH VARELA BELLO
*YAKLIN DARIDZA CHAPARRO SALINAS 
* MARIA PATRICIA ORTIZ DE ORTEGA 
*PAULA CAROLINA ZULUAGA CATAÑO 
*MARIO ERNESTO DELGADO ARANA</t>
  </si>
  <si>
    <t>*CUMPLIENTO: 18-44-101099060
*RESPONSABILIDAD: 18-40-101072968</t>
  </si>
  <si>
    <t>11/07/2024</t>
  </si>
  <si>
    <t>CO1.WRT.14715988</t>
  </si>
  <si>
    <t>FALTA TERMINAR Y CERRAR EN SECOP. HAY AMPAROS VIGENTES</t>
  </si>
  <si>
    <t>Carrera 1 N.4-02Bodega 5</t>
  </si>
  <si>
    <t>asistente@903sound.com</t>
  </si>
  <si>
    <t>CT- ARRENDAMIENTO-542-2024</t>
  </si>
  <si>
    <t>CO1.PCCNTR.6508887</t>
  </si>
  <si>
    <t xml:space="preserve">INFRAESTRUCTURA Y SUMINISTROS DAVAN SAS </t>
  </si>
  <si>
    <t>SOL MARGARITA LANCHEROS</t>
  </si>
  <si>
    <t>ARRENDAMIENTO DE UN BIEN INMUEBLE UBICADO DENTRO DEL PÉRIMETRO URBANO DEL MUNICIPIO DE CHIA, PARA EL FUNCIONAMIENTO DE LA SECRETARÍA DE EDUCACIÓN, SECRETARÍA DE SALUD, SECRETARÍA DE DESARROLLO ECONÓMICO, OFICINA DEL BANCO DE EMPLEO, DIRECCIÓN DE ORDENAMIENTO TERRITORIAL Y OTRAS DEPENDENCIAS QUE SE REQUIERAN</t>
  </si>
  <si>
    <t xml:space="preserve">CUATRO (4) MESES Y VEINTINUEVE (29) DIAS </t>
  </si>
  <si>
    <t xml:space="preserve">TRESCIENTOS CINCUENTA Y SIETE MILLONES SEISCIENTOS MIL PESOS </t>
  </si>
  <si>
    <t>https://community.secop.gov.co/Public/Tendering/OpportunityDetail/Index?noticeUID=CO1.NTC.6369590&amp;isFromPublicArea=True&amp;isModal=False</t>
  </si>
  <si>
    <t>14-44-101213950</t>
  </si>
  <si>
    <t>09/07/2024</t>
  </si>
  <si>
    <t>CO1.WRT.14701321</t>
  </si>
  <si>
    <t>Carrera 4 N.6A-57</t>
  </si>
  <si>
    <t xml:space="preserve">is.davan2018@gmail.com </t>
  </si>
  <si>
    <t>337879843-68</t>
  </si>
  <si>
    <t>SAMC-005-2024</t>
  </si>
  <si>
    <t>CO1.PCCNTR.6498992</t>
  </si>
  <si>
    <t xml:space="preserve">SELECCION ABREVIADA DE MENOR CUANTIA </t>
  </si>
  <si>
    <t xml:space="preserve">IMPECOS SAS </t>
  </si>
  <si>
    <t>PRESTACIÓN DE SERVICIOS VETERINARIOS PARA LA REALIZACION DE ESTERILIZACIONES QUIRURGICAS EN CANINOS Y FELINOS, CONTRIBUYENDO A MANTENER EN CERO LOS CASOS DE RABIA HUMANA EN EL MUNICIPIO DE CHIA</t>
  </si>
  <si>
    <t xml:space="preserve">OCHENTA Y OCHO MILLONES SEISCIENTOS VEINTE MIL PESOS </t>
  </si>
  <si>
    <t>https://community.secop.gov.co/Public/Tendering/OpportunityDetail/Index?noticeUID=CO1.NTC.6280023&amp;isFromPublicArea=True&amp;isModal=False</t>
  </si>
  <si>
    <t xml:space="preserve">JOHN FREDDY PAEZ RINCON </t>
  </si>
  <si>
    <t>*CUMPLIENTO: 11-44-10129916
*RESPONSABILIDAD: 11-40-101065335</t>
  </si>
  <si>
    <t>12/07/2024</t>
  </si>
  <si>
    <t>*CUMPLIMIENTO: CO1.WRT.14731566
*RESPONSABILIDAD: CO1.WRT.14731804</t>
  </si>
  <si>
    <t>ACTA DE TERMINACION SIN FECHA DE TERMINACION Y FIRMA 
FALTA TERMINAR Y CERRAR EN SECOP.HAY AMPAROS VIGENTES</t>
  </si>
  <si>
    <t>Calle 18 N.6-47 Oficina 302</t>
  </si>
  <si>
    <t>impecosas@gmail.com</t>
  </si>
  <si>
    <t>CPSAG-543-2024</t>
  </si>
  <si>
    <t>CO1.PCCNTR.6515917</t>
  </si>
  <si>
    <t>PRESTACION DE SERVICIOS DE APOYO A LA GESTION</t>
  </si>
  <si>
    <t>CINCO (5) MESES Y VEINTISEIS (26) DIAS y en todo caso sin exceder el treinta (30) de diciembre de 2024</t>
  </si>
  <si>
    <t xml:space="preserve">VEINTISEIS MILLONES CUATROCIENTOS MIL PESOS </t>
  </si>
  <si>
    <t>https://community.secop.gov.co/Public/Tendering/OpportunityDetail/Index?noticeUID=CO1.NTC.6380090&amp;isFromPublicArea=True&amp;isModal=False</t>
  </si>
  <si>
    <t>*FAUSTO ALEJANDRO AMAYA</t>
  </si>
  <si>
    <t>*1.072.643.021</t>
  </si>
  <si>
    <t>Carrera 6 N.17-90</t>
  </si>
  <si>
    <t xml:space="preserve">ruedagabrielar55@gmail.com </t>
  </si>
  <si>
    <t xml:space="preserve">AHORROS </t>
  </si>
  <si>
    <t>MC-020-2024</t>
  </si>
  <si>
    <t>CO1.PCCNTR.6516749</t>
  </si>
  <si>
    <t xml:space="preserve">STRATEGY S.A.S. </t>
  </si>
  <si>
    <t>ADQUISICIÓN DE MATERIAL PREIMPRESO Y SELLOS CON DESTINO A LAS DIFERENTES DEPENDENCIAS DE LA ALCALDÍA MUNICIPAL DE CHÍA</t>
  </si>
  <si>
    <t xml:space="preserve">TREINTA Y SEIS MILLONES CUATROCIENTOS SETENTA Y SIETE MIL SETENTA PESOS </t>
  </si>
  <si>
    <t>https://community.secop.gov.co/Public/Tendering/OpportunityDetail/Index?noticeUID=CO1.NTC.6310595&amp;isFromPublicArea=True&amp;isModal=False</t>
  </si>
  <si>
    <t xml:space="preserve">PATRICIA JIMENEZ HERNANDEZ </t>
  </si>
  <si>
    <t>360-47-994000032018</t>
  </si>
  <si>
    <t>15/07/2024</t>
  </si>
  <si>
    <t>CO1.WRT.14724307</t>
  </si>
  <si>
    <t>Carrera 42 N.24A-54</t>
  </si>
  <si>
    <t>produccion@strategyltda.com</t>
  </si>
  <si>
    <t>CPSP-544-2024</t>
  </si>
  <si>
    <t>CO1.PCCNTR.6522565</t>
  </si>
  <si>
    <t xml:space="preserve">PRESTACION DE SERVICIOS PROFESIONALES </t>
  </si>
  <si>
    <t>CINCO (5) MESES Y DIECIOCHO (18) DIAS y en todo caso sin exceder el 31 de diciembre de 2024</t>
  </si>
  <si>
    <t>https://community.secop.gov.co/Public/Tendering/OpportunityDetail/Index?noticeUID=CO1.NTC.6390903&amp;isFromPublicArea=True&amp;isModal=False</t>
  </si>
  <si>
    <t>Carrera 5 N.12-107</t>
  </si>
  <si>
    <t>karenguerrerocl@gmail.com</t>
  </si>
  <si>
    <t>CPSAG-545-2024</t>
  </si>
  <si>
    <t>CO1.PCCNTR.6526383</t>
  </si>
  <si>
    <t>JUAN DE JESUS SANTANA GUZMAN</t>
  </si>
  <si>
    <t>CINCO (5) MESES Y DIECINUEVE (19) DIAS y en todo caso sin exceder el 31 de diciembre de 2024</t>
  </si>
  <si>
    <t xml:space="preserve">DIECISIETE MILLONES QUINIENTOS OCHO MIL CUATROCIENTOS PESOS </t>
  </si>
  <si>
    <t>https://community.secop.gov.co/Public/Tendering/OpportunityDetail/Index?noticeUID=CO1.NTC.6395965&amp;isFromPublicArea=True&amp;isModal=False</t>
  </si>
  <si>
    <t xml:space="preserve">Carrera 4 N.13-99 Casa Santa Rita </t>
  </si>
  <si>
    <t xml:space="preserve">juansantanaguzman@gmail.com </t>
  </si>
  <si>
    <t xml:space="preserve">OK   </t>
  </si>
  <si>
    <t>CPSP-546-2024</t>
  </si>
  <si>
    <t>CO1.PCCNTR.6526820</t>
  </si>
  <si>
    <t xml:space="preserve">ANDRES MAURICIO MAHECHA CABRA </t>
  </si>
  <si>
    <t>CINCO (5) MESES Y QUINCE (15) DIAS y en todo caso sin exceder el 30 de diciembre de 2024</t>
  </si>
  <si>
    <t xml:space="preserve">TREINTA Y OCHO MILLONES CUATROCIENTOS DIECISIETE MIL QUINIENTOS PESOS </t>
  </si>
  <si>
    <t>https://community.secop.gov.co/Public/Tendering/OpportunityDetail/Index?noticeUID=CO1.NTC.6396535&amp;isFromPublicArea=True&amp;isModal=False</t>
  </si>
  <si>
    <t xml:space="preserve">Calle 7 N.1 Este - 58 Torre 12 - AP 503 </t>
  </si>
  <si>
    <t xml:space="preserve">ammahecha16@gmail.com </t>
  </si>
  <si>
    <t>CPSP-547-2024</t>
  </si>
  <si>
    <t>CO1.PCCNTR.6533688</t>
  </si>
  <si>
    <t xml:space="preserve">JOAN SEBASTIAN BARON </t>
  </si>
  <si>
    <t>CINCO (5) MESES Y DIECISEIS (16) DIAS y en todo caso sin exceder el 31 de diciembre de 2024</t>
  </si>
  <si>
    <t xml:space="preserve">TREINTA Y TRES MILLONES DOSCIENTOS MIL PESOS </t>
  </si>
  <si>
    <t>https://community.secop.gov.co/Public/Tendering/OpportunityDetail/Index?noticeUID=CO1.NTC.6405526&amp;isFromPublicArea=True&amp;isModal=False</t>
  </si>
  <si>
    <t xml:space="preserve">Carrera 24 N.10-98 TO6 APTO 501 </t>
  </si>
  <si>
    <t>CPSAG-548-2024</t>
  </si>
  <si>
    <t>CO1.PCCNTR.6539881</t>
  </si>
  <si>
    <t>PRESTACION DE SERVICIOS DE APOYO A LA GESTION PARA APOYAR ACTIVIDADES ADMINISTRATIVAS EN LA ORGANIZACIÓN DE ESPACIOS Y BIENES PARA TODAS LAS DEPENDENCIAS DE LA ALCALDIA MUNICIPAL DE CHÍA</t>
  </si>
  <si>
    <t xml:space="preserve">DIECISIETE MILLONES CIENTO NOVENTA Y SIETE MIL SEISCIENTOS PESOS </t>
  </si>
  <si>
    <t>18/07/2024</t>
  </si>
  <si>
    <t>https://community.secop.gov.co/Public/Tendering/OpportunityDetail/Index?noticeUID=CO1.NTC.6412888&amp;isFromPublicArea=True&amp;isModal=False</t>
  </si>
  <si>
    <t>CPSAG-549-2024</t>
  </si>
  <si>
    <t>CO1.PCCNTR.6549108</t>
  </si>
  <si>
    <t xml:space="preserve">JULIO CESAR CIFUENTES DIMATE </t>
  </si>
  <si>
    <t>PRESTACION DE SERVICIOS DE APOYO A LA GESTION PARA APOYAR ACTIVIDADES ADMINISTRATIVAS EN LA ORGANIZACION DE ESPACIOS Y BIENES PARA TODAS LAS DEPENDENCIAS DE LA ALCALDÍA MUNICIPAL DE CHIA</t>
  </si>
  <si>
    <t>CINCO (5) MESES Y TRECE (13) DIAS y en todo caso sin exceder el 31 de diciembre de 2024</t>
  </si>
  <si>
    <t xml:space="preserve">DIECISEIS MILLONES OCHOCIENTOS OCHENTA Y SEIS MIL OCHOCIENTOS PESOS </t>
  </si>
  <si>
    <t>https://community.secop.gov.co/Public/Tendering/OpportunityDetail/Index?noticeUID=CO1.NTC.6425569&amp;isFromPublicArea=True&amp;isModal=False</t>
  </si>
  <si>
    <t xml:space="preserve">Vereda Bojaca - Sector Bochica </t>
  </si>
  <si>
    <t>jcifuentes06@outlook.com</t>
  </si>
  <si>
    <t>CPSAG-550-2024</t>
  </si>
  <si>
    <t>CO1.PCCNTR.6549139</t>
  </si>
  <si>
    <t>PRESTACION DE SERVICIOS DE APOYO A LA GESTIÓN PARA APOYAR ACTIVIDADES ADMINISTRATIVAS EN LA ORGANIZACION DE ESPACIOS Y BIENES PARA TODAS LAS DEPENDENCIAS DE LA ALCALDIA MUNICIPAL DE CHÍA</t>
  </si>
  <si>
    <t>CINCO (5) MESES Y ONCE (11) DIAS y en todo caso sin exceder el 31 de diciembre de 2024</t>
  </si>
  <si>
    <t xml:space="preserve">DIECISEIS MILLONES SEISCIENTOS SETENTA Y NUEVE MIL SEISCIENTOS PESOS </t>
  </si>
  <si>
    <t>https://community.secop.gov.co/Public/Tendering/OpportunityDetail/Index?noticeUID=CO1.NTC.6426308&amp;isFromPublicArea=True&amp;isModal=Fals</t>
  </si>
  <si>
    <t xml:space="preserve">Vereda Fonqueta Sector del Castillo </t>
  </si>
  <si>
    <t xml:space="preserve">santigabo1001@gmail.com </t>
  </si>
  <si>
    <t>CPSAG-551-2024</t>
  </si>
  <si>
    <t>CO1.PCCNTR.6547642</t>
  </si>
  <si>
    <t>PRESTACIÓN DE SERVICIOS DE APOYO A LA GESTIÓN PARA APOYAR ACTIVIDADES DE INSPECCIÓN, REVISION Y SEGUIMIENTO MECANICO DEL PARQUE AUTOMOTOR DEL MUNICIPIO DE CHÍA</t>
  </si>
  <si>
    <t>CINCO (5) MESES Y SEIS (6) DIAS y en todo caso sin exceder el 31 de diciembre de 2024</t>
  </si>
  <si>
    <t xml:space="preserve">DIECIOCHO MILLONES DOCIENTOS MIL PESOS </t>
  </si>
  <si>
    <t>https://community.secop.gov.co/Public/Tendering/OpportunityDetail/Index?noticeUID=CO1.NTC.6424186&amp;isFromPublicArea=True&amp;isModal=False</t>
  </si>
  <si>
    <t xml:space="preserve">Carrera 2 este N.23-32 Norte Delicias </t>
  </si>
  <si>
    <t xml:space="preserve">jucanu1877@gmail.com </t>
  </si>
  <si>
    <t>CPSP-552-2024</t>
  </si>
  <si>
    <t>CO1.PCCNTR.6553978</t>
  </si>
  <si>
    <t>VEINTIOCHO MILLONES SEISCIENTOS MIL PESOS</t>
  </si>
  <si>
    <t>https://community.secop.gov.co/Public/Tendering/OpportunityDetail/Index?noticeUID=CO1.NTC.6432515&amp;isFromPublicArea=True&amp;isModal=False</t>
  </si>
  <si>
    <t>CPSAG-553-2024</t>
  </si>
  <si>
    <t>CO1.PCCNTR.6559366</t>
  </si>
  <si>
    <t xml:space="preserve">JULIO CESAR GALEANO RAMIREZ </t>
  </si>
  <si>
    <t>CINCO (5) MESES Y OCHO (8) DIAS y en todo caso sin exceder el 31 de diciembre de 2024</t>
  </si>
  <si>
    <t xml:space="preserve">DIECISEIS MILLONES TRECIENTOS SESENTA Y OCHO MIL OCHOCIENTOS PESOS </t>
  </si>
  <si>
    <t>https://community.secop.gov.co/Public/Tendering/OpportunityDetail/Index?noticeUID=CO1.NTC.6439215&amp;isFromPublicArea=True&amp;isModal=False</t>
  </si>
  <si>
    <t xml:space="preserve">Vereda Fonqueta Sector el Espejo </t>
  </si>
  <si>
    <t xml:space="preserve">cesarga641@gmail.com </t>
  </si>
  <si>
    <t>CT-ARRENDAMIENTO-555-2024</t>
  </si>
  <si>
    <t>CO1.PCCNTR.6562114</t>
  </si>
  <si>
    <t xml:space="preserve">CUATRO (4) MESES Y DIECISEIS (16) DIAS </t>
  </si>
  <si>
    <t xml:space="preserve">CIENTO NOVENTA Y CUATRO MILLONES NOVECIENTOS TREINTA Y TRES MIL TRESCIENTOS TREINTA Y TRES PESOS </t>
  </si>
  <si>
    <t>https://community.secop.gov.co/Public/Tendering/OpportunityDetail/Index?noticeUID=CO1.NTC.6442341&amp;isFromPublicArea=True&amp;isModal=False</t>
  </si>
  <si>
    <t>14-44-101215051</t>
  </si>
  <si>
    <t>CO1.WRT.14813248</t>
  </si>
  <si>
    <t>FALTA TERMINAR Y CERRA EN EL SECOP</t>
  </si>
  <si>
    <t>Calle 17 N.14A-25 TO 2 APTO 812</t>
  </si>
  <si>
    <t xml:space="preserve">flaponderosa@hotmail.com </t>
  </si>
  <si>
    <t>MC-021-2024</t>
  </si>
  <si>
    <t>CO1.PCCNTR.6562625</t>
  </si>
  <si>
    <t xml:space="preserve">TOYONORTE SAS </t>
  </si>
  <si>
    <t>CONTRATAR LOS SERVICIOS DE MANTENIMIENTO PREVENTIVO, INCLUIDO MANO DE OBRA Y SUMINISTRO DE REPUESTOS A TODO COSTO PARA EL VEHICULO TOYOTA PRADO TXL DE PLACAS OSM056 AL SERVICIO DEL DESPACHO DE LA ALCALDÍA DE CHÍA CUNDINAMARCA</t>
  </si>
  <si>
    <t>CINCO (5) MESES Y QUINCE (15) DIAS calendario y en todo caso sin exceder el 31 de diciembre de 2024</t>
  </si>
  <si>
    <t xml:space="preserve">CINCUENTA Y OCHO MILLONES CUATROCIENTOS NOVENTA Y DOS MIL SEISCIENTOS CUERENTA Y UN PESOS </t>
  </si>
  <si>
    <t>https://community.secop.gov.co/Public/Tendering/OpportunityDetail/Index?noticeUID=CO1.NTC.6408805&amp;isFromPublicArea=True&amp;isModal=False</t>
  </si>
  <si>
    <t>33-44-101251932</t>
  </si>
  <si>
    <t>CO1.WRT.14816129</t>
  </si>
  <si>
    <t>FALTA ULTIMA CUENTA, TERMINAR Y CERRA EN EL SECOP</t>
  </si>
  <si>
    <t>Av. 127 N.21-41</t>
  </si>
  <si>
    <t>deabello@toyonorte.com.co</t>
  </si>
  <si>
    <t>CPSAG-554-2024</t>
  </si>
  <si>
    <t>CO1.PCCNTR.6560722</t>
  </si>
  <si>
    <t xml:space="preserve">DIECISEIS MILLONES CIENTO SESENTA Y UN MIL SEISCIENTOS PESOS </t>
  </si>
  <si>
    <t>https://community.secop.gov.co/Public/Tendering/OpportunityDetail/Index?noticeUID=CO1.NTC.6440914&amp;isFromPublicArea=True&amp;isModal=False</t>
  </si>
  <si>
    <t xml:space="preserve">AHORRO </t>
  </si>
  <si>
    <t>CMA-003-2024</t>
  </si>
  <si>
    <t>CO1.PCCNTR.6527969</t>
  </si>
  <si>
    <t>29/07/25024</t>
  </si>
  <si>
    <t xml:space="preserve">CONCURSO DE MERITOS ABIERTO </t>
  </si>
  <si>
    <t xml:space="preserve">CONSULTORIA </t>
  </si>
  <si>
    <t>GOBS - ESTRATEGIAS PUBLICAS S.A.S.</t>
  </si>
  <si>
    <t>CONSULTORÍA PARA EL LEVANTAMIENTO, ACTUALIZACIÓN, CARACTERIZACIÓN, MEDICIÓN Y SISTEMATIZACIÓN DE LA BASE DE DATOS DE CONTRIBUYENTES DE INDUSTRIA Y COMERCIO EN EL MUNICIPIO DE CHÍA</t>
  </si>
  <si>
    <t xml:space="preserve">SETECIENTOS MILLOES DOS PESOS </t>
  </si>
  <si>
    <t>https://community.secop.gov.co/Public/Tendering/OpportunityDetail/Index?noticeUID=CO1.NTC.6259379&amp;isFromPublicArea=True&amp;isModal=False</t>
  </si>
  <si>
    <t xml:space="preserve">OSCAR HARVEY ROJAS CARRILLO </t>
  </si>
  <si>
    <t>65-44-101231955</t>
  </si>
  <si>
    <t>CO1.WRT.14836959</t>
  </si>
  <si>
    <t>Carrera 43A N.5A-113 Edificio One Plaza Oficina 509</t>
  </si>
  <si>
    <t>silvana.salazar@gobs.com.co</t>
  </si>
  <si>
    <t>CT- ARRENDAMIENTO-561-2024</t>
  </si>
  <si>
    <t>CO1.PCCNTR.6597857</t>
  </si>
  <si>
    <t>ARRENDAMIENTO DE UN BIEN INMUEBLE UBICADO DENTRO DEL PERÍMETRO URBANO DEL MUNICIPIO DE CHÍA, PARA EL FUNCIONAMIENTO DE LA CASA DE JUSTICIA CENTRO, INSPECCIONES DE POLICIA III, IV, V, VI Y LAS COMISARIAS DE FAMILIA III Y IV DEL MUNICIPIO DE CHIA Y OTRAS DEPENDENCIAS QUE SE REQUIERAN.</t>
  </si>
  <si>
    <t xml:space="preserve">CUATRO (4) MESES Y DOS (2) DIAS </t>
  </si>
  <si>
    <t xml:space="preserve">DOSCIENTOS ONCE MILLONES CUATROCIENTOS SESENTA Y SEIS MIL SEISCIENTOS SESENTA Y SIETE PESOS </t>
  </si>
  <si>
    <t>2024001898</t>
  </si>
  <si>
    <t>https://community.secop.gov.co/Public/Tendering/OpportunityDetail/Index?noticeUID=CO1.NTC.6486978&amp;isFromPublicArea=True&amp;isModal=False</t>
  </si>
  <si>
    <t>33-44-101252256</t>
  </si>
  <si>
    <t>CO1.WRT.14902065</t>
  </si>
  <si>
    <t>CALLE 10 N.11-36</t>
  </si>
  <si>
    <t xml:space="preserve">rsaschia@yahoo.com.co </t>
  </si>
  <si>
    <t>CPSP-558-2024</t>
  </si>
  <si>
    <t>CO1.PCCNTR.6596813</t>
  </si>
  <si>
    <t>CINCO (5) MESES y en todo caso sin exceder el 31 de diciembre de 2024</t>
  </si>
  <si>
    <t>2024001902</t>
  </si>
  <si>
    <t>https://community.secop.gov.co/Public/Tendering/OpportunityDetail/Index?noticeUID=CO1.NTC.6485536&amp;isFromPublicArea=True&amp;isModal=False</t>
  </si>
  <si>
    <t xml:space="preserve">Vereda el Abra Casa Variante sur </t>
  </si>
  <si>
    <t xml:space="preserve">wiliamclavijo0@gmail.com </t>
  </si>
  <si>
    <t>CPSAG-556-2024</t>
  </si>
  <si>
    <t>CO1.PCCNTR.6600781</t>
  </si>
  <si>
    <t>JOSE ALEJANDRO CUBIDES SALAMANCA</t>
  </si>
  <si>
    <t>2024001901</t>
  </si>
  <si>
    <t>https://community.secop.gov.co/Public/Tendering/OpportunityDetail/Index?noticeUID=CO1.NTC.6491000&amp;isFromPublicArea=True&amp;isModal=False</t>
  </si>
  <si>
    <t>33500049-75</t>
  </si>
  <si>
    <t>CPSAG-563-2024</t>
  </si>
  <si>
    <t>CO1.PCCNTR.6607412</t>
  </si>
  <si>
    <t xml:space="preserve">OSCAR DAVID MARIN BENAVIDES </t>
  </si>
  <si>
    <t xml:space="preserve">QUINCE MILLONES QUINIENTOS CUARENTA MIL PESOS </t>
  </si>
  <si>
    <t>2024001904</t>
  </si>
  <si>
    <t>https://community.secop.gov.co/Public/Tendering/OpportunityDetail/Index?noticeUID=CO1.NTC.6499902&amp;isFromPublicArea=True&amp;isModal=False</t>
  </si>
  <si>
    <t>Calle 5a N.5-57</t>
  </si>
  <si>
    <t>oscardavidmarinbenavides@hotmail.com</t>
  </si>
  <si>
    <t>0550488446373513</t>
  </si>
  <si>
    <t>CPSAG-557-2024</t>
  </si>
  <si>
    <t>CO1.PCCNTR.6601234</t>
  </si>
  <si>
    <t>CUATRO (4) MESES Y DIEZ (10) DIAS y en todo caso sin exceder el 31 de diciembre de 2024</t>
  </si>
  <si>
    <t>2024001915</t>
  </si>
  <si>
    <t>https://community.secop.gov.co/Public/Tendering/OpportunityDetail/Index?noticeUID=CO1.NTC.6491094&amp;isFromPublicArea=True&amp;isModal=False</t>
  </si>
  <si>
    <t xml:space="preserve">Via Guaymaral sector La Virgen Vereda La Balsa </t>
  </si>
  <si>
    <t>juancarloslopezgarcia06@hotmail.com</t>
  </si>
  <si>
    <t>CPSP-559-2024</t>
  </si>
  <si>
    <t>CO1.PCCNTR.6601263</t>
  </si>
  <si>
    <t>PRESTACIÓN DE SERVICIOS PROFESIONALES PARA APOYAR LOS DIFERENTES PROCESOS A CARGO DEL ALMACENISTA GENERAL DEL MUNICIPIO DE CHÍA.</t>
  </si>
  <si>
    <t>2024001916</t>
  </si>
  <si>
    <t>https://community.secop.gov.co/Public/Tendering/OpportunityDetail/Index?noticeUID=CO1.NTC.6491299&amp;isFromPublicArea=True&amp;isModal=False</t>
  </si>
  <si>
    <t>Carrera 13 N.21-93</t>
  </si>
  <si>
    <t>castiblanco76@yahoo.es</t>
  </si>
  <si>
    <t>SASIE-004-2024</t>
  </si>
  <si>
    <t>CO1.PCCNTR.6564956</t>
  </si>
  <si>
    <t xml:space="preserve">UT TINTA, PAPEL Y FIBRA </t>
  </si>
  <si>
    <t>ADQUISICION DE CONSUMIBLES DE IMPRESIoN, ELEMENTOS TIPO PAPELERIA Y ELEMENTOS TECNOLOGICOS DE SOPORTE PARA SUPLIR LAS NECESIDADES DE TODAS LAS DEPENDENCIAS DE LA ALCALDIA MUNICIPAL DE CHIA - CUNDINAMARCA - LOTE 1: CONSUMIBLES DE IMPRESIÓN Y LOTE 2: ELEMENTOS DE CONSUMO TIPO PAPELERIA</t>
  </si>
  <si>
    <t>SEIS (6) MESES y en todo caso sin exceder el 27 de diciembre de 2024</t>
  </si>
  <si>
    <t xml:space="preserve">QUINIENTOS SENTA MILLONES DE PESOS </t>
  </si>
  <si>
    <t>2024001996</t>
  </si>
  <si>
    <t>https://community.secop.gov.co/Public/Tendering/ContractNoticePhases/View?PPI=CO1.PPI.32201420&amp;isFromPublicArea=True&amp;isModal=False</t>
  </si>
  <si>
    <t>21-44-101448639</t>
  </si>
  <si>
    <t>CO1.WRT.14992718</t>
  </si>
  <si>
    <t>Calle 37 N.25-29</t>
  </si>
  <si>
    <t>gerencia@ingenieriaryr.com</t>
  </si>
  <si>
    <t>CMA-004-2024</t>
  </si>
  <si>
    <t>CO1.PCCNTR.6536495</t>
  </si>
  <si>
    <t xml:space="preserve">INTERVENTORIA </t>
  </si>
  <si>
    <t xml:space="preserve">CONSORCIO INTERCONSUL CHIA 004 </t>
  </si>
  <si>
    <t>INTERVENTORÍA TECNICA, ADMINISTRATIVA, FINANCIERA AMBIENTAL Y SST DE LA CONSULTORIA PARA LA ACTUALIZACION, AMPLIACION DE ESTUDIOS Y DISEÑOS VIALES Y TRONCALES EXISTENTES, ESTUDIOS Y DISEÑOS PARA LA CONSTRUCCIÓN DE VÍAS NUEVAS, TRONCALES, PUENTES VEHICULARES, MEJORAMIENTO DE RADIOS DE GIRO Y ESPACIO PÚBLICO DEL MUNICIPIO DE CHÍA, CUNDINAMARCA</t>
  </si>
  <si>
    <t xml:space="preserve">DOSCIENTOS CINCUENTA MILLONES CIENTO VEINTIDOS MIL SETECIENTOS CNCUENTA Y TRES PESOS </t>
  </si>
  <si>
    <t>2024001929
2024001930</t>
  </si>
  <si>
    <t>https://community.secop.gov.co/Public/Tendering/OpportunityDetail/Index?noticeUID=CO1.NTC.6260206&amp;isFromPublicArea=True&amp;isModal=False</t>
  </si>
  <si>
    <t>LEONARDO ANDRES NEIRA HERNANDEZ</t>
  </si>
  <si>
    <t xml:space="preserve">21-44-101448052 ANEXO 3 </t>
  </si>
  <si>
    <t>CO1.WRT.1500976</t>
  </si>
  <si>
    <t>HAY AMPARTOS VIGENTES</t>
  </si>
  <si>
    <t>Carrera 15A N.121-12 Ofi 314</t>
  </si>
  <si>
    <t>kalpaingenieriasas@gmail.com</t>
  </si>
  <si>
    <t>CT- ARRENDAMIENTO-565-2024</t>
  </si>
  <si>
    <t>CO1.PCCNTR.6614897</t>
  </si>
  <si>
    <t xml:space="preserve">ROSA CRISTINA GAITAN MAHECHA </t>
  </si>
  <si>
    <t>ARRENDAMIENTO DE UN BIEN INMUEBLE UBICADO DENTRO DEL PERÍMETRO URBANO DEL MUNICIPIO DE CHIA, PARA EL FUNCIONAMIENTO DEL ALMACEN GENERAL DEL MUNICIPIO DE CHIA Y OTRAS DEPENDENCIAS QUE SE REQUIERAN</t>
  </si>
  <si>
    <t xml:space="preserve">CIENTO UN MILLONES SEISCIENTOS SESENA Y SEIS MIL SEISCIENTOS SESENTA Y SIETE PESOS </t>
  </si>
  <si>
    <t>2024001927</t>
  </si>
  <si>
    <t>https://community.secop.gov.co/Public/Tendering/OpportunityDetail/Index?noticeUID=CO1.NTC.6511328&amp;isFromPublicArea=True&amp;isModal=False</t>
  </si>
  <si>
    <t>14-44-101216061</t>
  </si>
  <si>
    <t>Seguros del Estao S.A.</t>
  </si>
  <si>
    <t>CO1.WRT.14917924</t>
  </si>
  <si>
    <t xml:space="preserve">MODIFICACION FECHA DE INICION Y TERMINACION </t>
  </si>
  <si>
    <t>Carrera 10 N.15-78 IN 3</t>
  </si>
  <si>
    <t xml:space="preserve">rosecristy24@hotmail.com </t>
  </si>
  <si>
    <t>0550488432085949</t>
  </si>
  <si>
    <t>CT- ARRENDAMIENTO-564-2024</t>
  </si>
  <si>
    <t>CO1.PCCNTR.6615030</t>
  </si>
  <si>
    <t xml:space="preserve">JAIRO EDUARDO SANDOVAL PRIETO </t>
  </si>
  <si>
    <t>ARRENDAMIENTO DE UN BIEN INMUEBLE UBICADO DENTRO DEL PERÍMETRO URBANO DEL MUNICIPIO DE CHÍA, PARA EL FUNCIONAMIENTO DEL ARCHIVO GENERAL DEL MUNICIPIO DE CHIA Y OTRAS DEPENDENCIAS QUE SE REQUIERAN</t>
  </si>
  <si>
    <t xml:space="preserve">SESENTA Y UN MILLONES DE PESOS </t>
  </si>
  <si>
    <t>2024001935</t>
  </si>
  <si>
    <t>https://community.secop.gov.co/Public/Tendering/OpportunityDetail/Index?noticeUID=CO1.NTC.6511804&amp;isFromPublicArea=True&amp;isModal=False</t>
  </si>
  <si>
    <t xml:space="preserve">WILLIAM ENRIQUE BOSSA GUABA </t>
  </si>
  <si>
    <t>14-44-1012166149</t>
  </si>
  <si>
    <t>CO1.WRT.14932115</t>
  </si>
  <si>
    <t>Carrera 11 N.13-21</t>
  </si>
  <si>
    <t xml:space="preserve">sanpri21@aol.com </t>
  </si>
  <si>
    <t>CPSP-562-2024</t>
  </si>
  <si>
    <t>CO1.PCCNTR.6623779</t>
  </si>
  <si>
    <t xml:space="preserve">RUTH AMANDA MORALES VARGAS </t>
  </si>
  <si>
    <t>PRESTAR SERVICIOS PROFESIONALES DIRIGIDOS A APOYAR LA ELABORACIÓN DE ACTOS ADMINISTRATIVOS Y TRÁMITES JURÍDICOS AL INTERIOR DE LA OFICINA DE DEFENSA JUDICIAL, ASÍ COMO, EFECTUAR EL SEGUIMIENTO DE LA POLÍTICA DE PREVENCIÓN DEL DAÑO ANTIJURÍDICO DEL MUNICIPIO DE CHÍA</t>
  </si>
  <si>
    <t xml:space="preserve">CUATRO (4) MESES Y VEINTE (20) DIAS </t>
  </si>
  <si>
    <t xml:space="preserve">TREINTA MILLONES TRESCIENTOS TREINTA Y TRES MIL TRESCIENTOS TREINTA Y TRES PESOS </t>
  </si>
  <si>
    <t>2024001936</t>
  </si>
  <si>
    <t>https://community.secop.gov.co/Public/Tendering/OpportunityDetail/Index?noticeUID=CO1.NTC.6524724&amp;isFromPublicArea=True&amp;isModal=False</t>
  </si>
  <si>
    <t xml:space="preserve">Carrera 1C N.13-42 Casa 30 Conjunto Costa Rica IV 20 de julio </t>
  </si>
  <si>
    <t xml:space="preserve">amandamorales10@hotmail.com </t>
  </si>
  <si>
    <t>CT-INTERADMINISTRATIVO-566-2024</t>
  </si>
  <si>
    <t>CO1.PCCNTR.6624505</t>
  </si>
  <si>
    <t xml:space="preserve">TECNOLOGÍAS DE LA INFORMACIÓN Y LAS COMUNICACIONES </t>
  </si>
  <si>
    <t>UNE EPM TELECOMUNICACIONES S.A</t>
  </si>
  <si>
    <t>PROVEER EL SERVICIO DE CONECTIVIDAD Y ACCESO A INTERNET EN FIBRA ÓPTICA PARA LA ADMINISTRACIÓN MUNICIPAL, SEDES E INSTITUCIONES EDUCTIVAS MEDIANTE UNA RED MPLS Y CANALES DE INTERNET</t>
  </si>
  <si>
    <t xml:space="preserve">CUATRO (4) MESES Y VEINTIDOS (22) DIAS </t>
  </si>
  <si>
    <t xml:space="preserve">DOSCIENTOS CINCUENTA Y UN  MILLONES SEISCIENTOS SESENTA Y CINCO MIL DIECISIETE PESOS </t>
  </si>
  <si>
    <t>2024001938</t>
  </si>
  <si>
    <t>https://community.secop.gov.co/Public/Tendering/OpportunityDetail/Index?noticeUID=CO1.NTC.6524032&amp;isFromPublicArea=True&amp;isModal=False</t>
  </si>
  <si>
    <t>M-100237574</t>
  </si>
  <si>
    <t>CO1.WRT.14922171</t>
  </si>
  <si>
    <t>CONTRATO CERRADO. FALTO CARGAR ACTA DE TTERMINACION</t>
  </si>
  <si>
    <t xml:space="preserve">Carrera 48 N.20-45 </t>
  </si>
  <si>
    <t>unecorp@tigo.com.co</t>
  </si>
  <si>
    <t>CPSP-567-2024</t>
  </si>
  <si>
    <t>CO1.PCCNTR.6624678</t>
  </si>
  <si>
    <t xml:space="preserve">EDUCACIÓN </t>
  </si>
  <si>
    <t xml:space="preserve">MARIA PAULA GÓMEZ </t>
  </si>
  <si>
    <t>PRESTACIÓN DE SERVICIOS PROFESIONALES PARA EL FORTALECIMIENTO DE LOS MACRO PROCESOS DE LA DIRECCIÓN ADMINISTRATIVA Y FINANCIERA EN ASUNTOS RELACIONADOS CON INFORMACIÓN CONTABLE Y PRESUPUESTAL DE LAS IEO DEL MUNICIPIO DE CHÍA</t>
  </si>
  <si>
    <t xml:space="preserve">CUATRO (4) MESES Y DOCE (12) DIAS </t>
  </si>
  <si>
    <t xml:space="preserve">VEINTIUN MILLONES CIENTO VEINTE MIL PESOS </t>
  </si>
  <si>
    <t>2024001944</t>
  </si>
  <si>
    <t>https://community.secop.gov.co/Public/Tendering/OpportunityDetail/Index?noticeUID=CO1.NTC.6524956&amp;isFromPublicArea=True&amp;isModal=False</t>
  </si>
  <si>
    <t xml:space="preserve">Carrera 5A N.21-93 </t>
  </si>
  <si>
    <t xml:space="preserve">desalvador2016@gmail.com </t>
  </si>
  <si>
    <t>SIN EGRESO</t>
  </si>
  <si>
    <t>CPSP-568-2024</t>
  </si>
  <si>
    <t>CO1.PCCNTR.6638132</t>
  </si>
  <si>
    <t>PRESTACION DE SERVICIOS PROFESIONALES PARA BRINDAR APOYO JURÍDICO A LA DIRECCION DE INSPECCION Y VIGILANCIA DE LA SECRETARÍA DE EDUCACIÓN EN LOS PROCESOS QUE CONTRIBUYAN AL FORTALECIMIENTO DEL SISTEMA EDUCATIVO DEL MUNICIPIO DE CHÍA</t>
  </si>
  <si>
    <t xml:space="preserve">CUATRO (4) MESES Y OCHO (8) DIAS </t>
  </si>
  <si>
    <t xml:space="preserve">VEINTICINCO MILLONES SEISCIENTOS MIL PESOS </t>
  </si>
  <si>
    <t>2024001960</t>
  </si>
  <si>
    <t>https://community.secop.gov.co/Public/Tendering/OpportunityDetail/Index?noticeUID=CO1.NTC.6544120&amp;isFromPublicArea=True&amp;isModal=False</t>
  </si>
  <si>
    <t>FALTA  CERRAR EN SECOP. PAGO 5 EN APROBACION NO SE CIERRA</t>
  </si>
  <si>
    <t>Calle 2 Bis N.32-63 Parque de ls Flores Torre 8 Apto 202</t>
  </si>
  <si>
    <t>CPSP-569-2024</t>
  </si>
  <si>
    <t>CO1.PCCNTR.6651729</t>
  </si>
  <si>
    <t xml:space="preserve">16/08/2024		</t>
  </si>
  <si>
    <t xml:space="preserve">ADRIANA VASQUEZ MUÑOZ </t>
  </si>
  <si>
    <t>PRESTACIÓN DE SERVICIOS PROFESIONALES PARA ASESORAR JURÍDICAMENTE EN TEMAS ADMINISTRATIVOS Y CONTRACTUALES A LA DIRECCIÓN DE SERVICIOS PUBLICOS DEL MUNICIPIO DE CHÍA</t>
  </si>
  <si>
    <t xml:space="preserve">TRECE MILLONES NOVECIENTOS SETENTA MIL PESOS </t>
  </si>
  <si>
    <t>2024001994</t>
  </si>
  <si>
    <t>https://community.secop.gov.co/Public/Tendering/OpportunityDetail/Index?noticeUID=CO1.NTC.6562896&amp;isFromPublicArea=True&amp;isModal=False</t>
  </si>
  <si>
    <t xml:space="preserve">JENNIFER ALEXANDRA HUESO CELY </t>
  </si>
  <si>
    <t xml:space="preserve">Vereda La Balsa, Finca la Calina, lote 6 </t>
  </si>
  <si>
    <t xml:space="preserve">adrianavm9313@gmail.com </t>
  </si>
  <si>
    <t>CPSP-573-2024</t>
  </si>
  <si>
    <t>CO1.PCCNTR.6654298</t>
  </si>
  <si>
    <t>DIANA CONSUELO CORONADO VENEGAS</t>
  </si>
  <si>
    <t>PRESTACIÓN DE SERVICIOS PROFESIONALES PARA APOYAR EL DISEÑO DE ESTRATEGIAS ENCAMINADAS AL FORTALECIMIENTO Y/O DESARROLLO DE ACCIONES PROPIAS DEL SISTEMA DE GESTIÓN DE SEGURIDAD Y SALUD EN EL TRABAJO EN LAS INSTITUCIONES EDUCATIVAS OFICIALES DEL MUNICIPIO DE CHÍA.</t>
  </si>
  <si>
    <t>2024002001</t>
  </si>
  <si>
    <t>17/08/2024</t>
  </si>
  <si>
    <t>https://community.secop.gov.co/Public/Tendering/OpportunityDetail/Index?noticeUID=CO1.NTC.6566639&amp;isFromPublicArea=True&amp;isModal=False</t>
  </si>
  <si>
    <t xml:space="preserve">XIMENA ANDREA APONTE RINCON </t>
  </si>
  <si>
    <t xml:space="preserve">Carrera 13 N.19-131 </t>
  </si>
  <si>
    <t>dcoronadovanegas@gmial.com</t>
  </si>
  <si>
    <t>0550488439074300</t>
  </si>
  <si>
    <t>CPSP-574-2024</t>
  </si>
  <si>
    <t>CO1.PCCNTR.6655945</t>
  </si>
  <si>
    <t xml:space="preserve">17/08/2024		</t>
  </si>
  <si>
    <t xml:space="preserve">APOYO Y ASESORIA SAS A&amp;A SAS </t>
  </si>
  <si>
    <t>PRESTACIÓN DE SERVICIOS PROFESIONALES ESPECIALIZADOS PARA BRINDAR ASESORÍA EN GESTIÓN DE FINANZAS PUBLICAS TERRITORIALES, CRÉDITO PÚBLICO Y OPERACIONES CONEXAS DEL MUNICIPIO DE CHÍA</t>
  </si>
  <si>
    <t xml:space="preserve">SESENTA Y CUATRO MILLONES DE PESOS </t>
  </si>
  <si>
    <t>2024002000</t>
  </si>
  <si>
    <t>https://community.secop.gov.co/Public/Tendering/OpportunityDetail/Index?noticeUID=CO1.NTC.6568631&amp;isFromPublicArea=True&amp;isModal=False</t>
  </si>
  <si>
    <t xml:space="preserve">*PABLO FELIPE RODRIGUEZ ZAPATA 
*OSCAR HARVEY ROJAS CARRILLO
*VIVIANA CAROLINA QUECAN CASTRO </t>
  </si>
  <si>
    <t>*80.844.224
*11.411.633
*63.910.682</t>
  </si>
  <si>
    <t>Carrera 108 N.70-21</t>
  </si>
  <si>
    <t xml:space="preserve">apoyoyasesoriasas@hotmail.com </t>
  </si>
  <si>
    <t>0570009870274280</t>
  </si>
  <si>
    <t>SAMC-006-2024</t>
  </si>
  <si>
    <t>CO1.PCCNTR.6649544</t>
  </si>
  <si>
    <t xml:space="preserve">EQUIPO PEDAGOGICO FOX LTDA </t>
  </si>
  <si>
    <t>PRESTACIÓN DE SERVICIOS ESPECIALIZADOS PARA DESARROLLAR ACTIVIDADES PEDAGÓGICAS QUE CONTRIBUYAN AL FORTALECIMIENTO DE COMPETENCIAS Y HABILIDADES PARA LA PRESENTACIÓN DE LAS PRUEBAS SABER EN LAS INSTITUCIONES EDUCATIVAS OFICIALES (IEO) DEL MUNICIPIO DE CHÍA</t>
  </si>
  <si>
    <t xml:space="preserve">QUINIENTOS SETENTA Y TRA MILLONES TRESCIENTOS OCHENTA Y OCHO MIL QUINIENTOS VEINTINUEVE PESOS </t>
  </si>
  <si>
    <t>2024002007</t>
  </si>
  <si>
    <t>https://community.secop.gov.co/Public/Tendering/OpportunityDetail/Index?noticeUID=CO1.NTC.6446410&amp;isFromPublicArea=True&amp;isModal=False</t>
  </si>
  <si>
    <t>MARIA PATRICIA ORTIZ DE ORTEGA</t>
  </si>
  <si>
    <t>14-44-101216777</t>
  </si>
  <si>
    <t>SEGUROS DEL ESTDO S.A.</t>
  </si>
  <si>
    <t>CO1.WRT.14991590</t>
  </si>
  <si>
    <t xml:space="preserve">Carrera 51 N.128B-24 </t>
  </si>
  <si>
    <t>equipo.pedagogico@yahoo.com</t>
  </si>
  <si>
    <t>CO1.PCCNTR.6565324</t>
  </si>
  <si>
    <t xml:space="preserve">CORBAN COMPUTADORES SAS </t>
  </si>
  <si>
    <t>ADQUISICION DE CONSUMIBLES DE IMPRESION, ELEMENTOS TIPO PAPELERIA Y ELEMENTOS TECNOLOGICOS DE SOPORTE PARA SUPLIR LAS NECESIDADES DE TODAS LAS DEPENDENCIAS DE LA ALCALDIA MUNICIPAL DE CHIA - CUNDINAMARCA - LOTE 3: ELEMENTOS TECNOLOGICOS DE SOPORTE A OFICINAS</t>
  </si>
  <si>
    <t xml:space="preserve">CUATROCIENTOS NOVENTA Y OCHO MILLONES QUINIENTOS NOVENTA Y CINCO MIL QUINIENTOS VEINTISEIS PESOS </t>
  </si>
  <si>
    <t>*2024002018
*2024002019
*2024002020</t>
  </si>
  <si>
    <t xml:space="preserve">MARTHA YANNETH SANCHEZ HERRERA </t>
  </si>
  <si>
    <t>11-44-101233177</t>
  </si>
  <si>
    <t>CO1.WRT.15030601</t>
  </si>
  <si>
    <t>Carrera 107A N.71A-34</t>
  </si>
  <si>
    <t>contacto@corbancomputadores.com</t>
  </si>
  <si>
    <t>CPSP-581-2024</t>
  </si>
  <si>
    <t>CO1.PCCNTR.6663097</t>
  </si>
  <si>
    <t xml:space="preserve">OLGA MAGDALENA RODRIGUEZ DAZA </t>
  </si>
  <si>
    <t>PRESTACIÓN DE SERVICIOS PROFESIONALES PARA APOYAR EL DESARROLLO Y EJECUCIÓN DE LAS ACTIVIDADES JURÍDICAS DEL ÁREA DE TALENTO HUMANO DE LA DIRECCIÓN ADMINISTRATIVA Y FINANCIERA, EN LA SECRETARIA DE EDUCACIÓN MUNICIPAL DE CHÍA.</t>
  </si>
  <si>
    <t xml:space="preserve">VEINTIOCHO MILLONES OCHOCENTOS MIL PESOS </t>
  </si>
  <si>
    <t>2024002014</t>
  </si>
  <si>
    <t>https://community.secop.gov.co/Public/Tendering/OpportunityDetail/Index?noticeUID=CO1.NTC.6578150&amp;isFromPublicArea=True&amp;isModal=False</t>
  </si>
  <si>
    <t xml:space="preserve">Vereda Cetime - Camellon de las flores </t>
  </si>
  <si>
    <t xml:space="preserve">olgamarodriguez@gmail.com </t>
  </si>
  <si>
    <t>0570004170304861</t>
  </si>
  <si>
    <t>CPSP-582-2024</t>
  </si>
  <si>
    <t>CO1.PCCNTR.6663630</t>
  </si>
  <si>
    <t xml:space="preserve">JAIRO HUMBERTO REALPHE FORERO </t>
  </si>
  <si>
    <t>PRESTACIÓN DE SERVICIOS PROFESIONALES PARA APOYAR A LA SECRETARÍA DE EDUCACIÓN EN EL ACOMPAÑAMIENTO Y SEGUIMIENTO A LA SALUD MENTAL Y EDUCACIÓN SOCIOEMOCIONAL EN LAS INSTITUCIONES EDUCATIVAS OFICIALES DEL MUNICIPIO DE CHÍA</t>
  </si>
  <si>
    <t>2024002013</t>
  </si>
  <si>
    <t>https://community.secop.gov.co/Public/Tendering/OpportunityDetail/Index?noticeUID=CO1.NTC.6578647&amp;isFromPublicArea=True&amp;isModal=False</t>
  </si>
  <si>
    <t xml:space="preserve">NANCY ARLET HERNANDEZ PUERTO </t>
  </si>
  <si>
    <t xml:space="preserve">Calle 17 N.5-10 casa 22 Conjunto Santa Lucia </t>
  </si>
  <si>
    <t>jairorelapheforero@gmal.com</t>
  </si>
  <si>
    <t>0338000200565500</t>
  </si>
  <si>
    <t>CPSP-585-2024</t>
  </si>
  <si>
    <t>CO1.PCCNTR.6663887</t>
  </si>
  <si>
    <t xml:space="preserve">SANDRA MILENA BUENO SARMIENTO </t>
  </si>
  <si>
    <t>PRESTACION DE SERVICIOS PROFESIONALES PARA BRINDAR APOYO A LA DIRECCION DE INSPECCION Y VIGILANCIA EN LAS ACCIONES DE VERIFICACION Y SEGUIMIENTO A LOS PRESTADORES DE SERVICIO DE EDUCACION INICIAL Y EDUCACION PRESCOLAR EN EL MUNICIPIO DE CHIA</t>
  </si>
  <si>
    <t>2024002012</t>
  </si>
  <si>
    <t>https://community.secop.gov.co/Public/Tendering/OpportunityDetail/Index?noticeUID=CO1.NTC.6579302&amp;isFromPublicArea=True&amp;isModal=False</t>
  </si>
  <si>
    <t>Calle 2 N.4-50</t>
  </si>
  <si>
    <t xml:space="preserve">buenomilena@hotmail.com </t>
  </si>
  <si>
    <t>CPSP-584-2024</t>
  </si>
  <si>
    <t>CO1.PCCNTR.6663575</t>
  </si>
  <si>
    <t xml:space="preserve">JUSTICIA Y DEL DERECHO </t>
  </si>
  <si>
    <t>PRESTACIÓN DE SERVICIOS PROFESIONALES PARA MEJORAR LA GESTIÓN Y ATENCIÓN DE LAS COMISARÍAS DE FAMILIA EN EL MUNICIPIO DE CHÍA</t>
  </si>
  <si>
    <t>CUATRO (4) MESES y en todo caso sin exceder el 20 de diciembre de 2024</t>
  </si>
  <si>
    <t>2024002025</t>
  </si>
  <si>
    <t>22/08/2024</t>
  </si>
  <si>
    <t>https://community.secop.gov.co/Public/Tendering/OpportunityDetail/Index?noticeUID=CO1.NTC.6578597&amp;isFromPublicArea=True&amp;isModal=False</t>
  </si>
  <si>
    <t xml:space="preserve">ANA CAROLINA CHICACAUSA LEBRO </t>
  </si>
  <si>
    <t xml:space="preserve">Calle 7 N.7-54 CA 1 </t>
  </si>
  <si>
    <t xml:space="preserve">andcatopo@gmai.com </t>
  </si>
  <si>
    <t>CPSP-575-2024</t>
  </si>
  <si>
    <t>CO1.PCCNTR.6663862</t>
  </si>
  <si>
    <t xml:space="preserve">GOBIERNO TERRITORIAL </t>
  </si>
  <si>
    <t>PRESTACIÓN DE SERVICIOS PROFESIONALES PARA LA PROTECCIÓN LOS DERECHOS FUNDAMENTALES DE LAS PERSONAS CONDUCIDAS QUE INGRESAN AL CENTRO DE TRASLADO POR PROTECCIÓN (CTP) DEL MUNICIPIO DE CHÍA</t>
  </si>
  <si>
    <t>CUATRO (4) MESES Y QUINCE (15) DIAS y en todo caso sin exceder el 20 de diciembre de 2024</t>
  </si>
  <si>
    <t xml:space="preserve">VEINTE MILLONES DOSCIENTOS CINCUENTA MIL PESOS </t>
  </si>
  <si>
    <t>2024002023</t>
  </si>
  <si>
    <t>https://community.secop.gov.co/Public/Tendering/OpportunityDetail/Index?noticeUID=CO1.NTC.6579118&amp;isFromPublicArea=True&amp;isModal=False</t>
  </si>
  <si>
    <t xml:space="preserve">NANCY CAMELO CAMARGO </t>
  </si>
  <si>
    <t xml:space="preserve">Vereda Fonqueta Sector La Unión Finca Villa Maria </t>
  </si>
  <si>
    <t xml:space="preserve">amcf0197@hotmail.com </t>
  </si>
  <si>
    <t>CPSP-570-2024</t>
  </si>
  <si>
    <t>CO1.PCCNTR.6663888</t>
  </si>
  <si>
    <t xml:space="preserve">LAURA NATALIA LOPEZ GOMEZ </t>
  </si>
  <si>
    <t>PRESTACIÓN DE SERVICIOS PROFESIONALES PARA REALIZAR EL ACOMPAÑAMIENTO JURÍDICO PARA EL FUNCIONAMIENTO DEL OBSERVATORIO DE SEGURIDAD DEL MUNICIPIO DE CHÍA</t>
  </si>
  <si>
    <t xml:space="preserve">VEINTICUATRO MILLONES SETECIENTOS CINCUENTA MIL PESOS </t>
  </si>
  <si>
    <t>2024002028</t>
  </si>
  <si>
    <t>https://community.secop.gov.co/Public/Tendering/OpportunityDetail/Index?noticeUID=CO1.NTC.6579269&amp;isFromPublicArea=True&amp;isModal=False</t>
  </si>
  <si>
    <t xml:space="preserve">Calle 11 N.4-94 Piso 3 </t>
  </si>
  <si>
    <t>CT-ARRENDAMIENTO-583-2024</t>
  </si>
  <si>
    <t>CO1.PCCNTR.6663910</t>
  </si>
  <si>
    <t xml:space="preserve">*JUSTICIA Y DEL DERECHO 
*GOBIERNO TERRITORIAL </t>
  </si>
  <si>
    <t>ARRENDAMIENTO DE UN INMUEBLE UBICADO EN EL PERÍMETRO URBANO DEL MUNICIPIO DE CHÍA, PARA EL FUNCIONAMIENTO DEL CENTRO DE TRASLADO POR PROTECCIÓN (CTP) Y EL CENTRO DE DETENCIÓN TRANSITORIO (CDT), UBICADO EN EL PERÍMETRO URBANO DEL MUNICIPIO DE CHÍA.</t>
  </si>
  <si>
    <t>CUATRO (4) MESES Y QUINCE (15) DIAS y en todo caso sin exceder el 31 de diciembre de 2024</t>
  </si>
  <si>
    <t xml:space="preserve">SETENTA Y SEIS MILLONES QUINIENTOS MIL PESOS </t>
  </si>
  <si>
    <t>*2024002037
*2024002038</t>
  </si>
  <si>
    <t>https://community.secop.gov.co/Public/Tendering/OpportunityDetail/Index?noticeUID=CO1.NTC.6579046&amp;isFromPublicArea=True&amp;isModal=False</t>
  </si>
  <si>
    <t>21-44-101449097</t>
  </si>
  <si>
    <t>CO1.WRT.15016281</t>
  </si>
  <si>
    <t>Calle 2 N.6-35</t>
  </si>
  <si>
    <t>CPSP-571-2024</t>
  </si>
  <si>
    <t>CO1.PCCNTR.6663918</t>
  </si>
  <si>
    <t xml:space="preserve">TREINTA Y DOS MILLONES DE PESOS </t>
  </si>
  <si>
    <t>2024002027</t>
  </si>
  <si>
    <t>https://community.secop.gov.co/Public/Tendering/OpportunityDetail/Index?noticeUID=CO1.NTC.6578852&amp;isFromPublicArea=True&amp;isModal=False</t>
  </si>
  <si>
    <t xml:space="preserve">ivancamilor@gmail.com </t>
  </si>
  <si>
    <t>CPSP-572-2024</t>
  </si>
  <si>
    <t>CO1.PCCNTR.6664774</t>
  </si>
  <si>
    <t>2024002030</t>
  </si>
  <si>
    <t>https://community.secop.gov.co/Public/Tendering/OpportunityDetail/Index?noticeUID=CO1.NTC.6580771&amp;isFromPublicArea=True&amp;isModal=False</t>
  </si>
  <si>
    <t>CARRERA 11A N.8A-36 Viantt</t>
  </si>
  <si>
    <t xml:space="preserve">clizarazor@gmail.com </t>
  </si>
  <si>
    <t>CPSAG-586-2024</t>
  </si>
  <si>
    <t>CO1.PCCNTR.6664795</t>
  </si>
  <si>
    <t xml:space="preserve">TRANSPORTE </t>
  </si>
  <si>
    <t>PRESTACIÓN DE SERVICIOS DE APOYO A LA GESTIÓN PARA LA IDENTIFICACIÓN DE AUTOMOTORES EN LOS PROCEDIMIENTOS DE ACCIDENTES DE TRÁNSITO EN LA SECRETARIA DE MOVILIDAD DE CHÍA</t>
  </si>
  <si>
    <t xml:space="preserve">CUATRO (4) MESES y en todo casi sin exceder el 20 de diciembre de 2024 </t>
  </si>
  <si>
    <t xml:space="preserve">DIECIOCHO MILLONES CUARENTA Y OCHO MIL PESOS </t>
  </si>
  <si>
    <t>2024002024</t>
  </si>
  <si>
    <t>https://community.secop.gov.co/Public/Tendering/ContractNoticePhases/View?PPI=CO1.PPI.33771339&amp;isFromPublicArea=True&amp;isModal=False</t>
  </si>
  <si>
    <t xml:space="preserve">MIGUEL ANGEL BARRETO ARENAS </t>
  </si>
  <si>
    <t>Carrera 116 A N.81-84</t>
  </si>
  <si>
    <t xml:space="preserve">jaimereyes831@hotmail.com </t>
  </si>
  <si>
    <t>CPSAG-587-2024</t>
  </si>
  <si>
    <t>CO1.PCCNTR.6665190</t>
  </si>
  <si>
    <t xml:space="preserve">DIEGO EFRAIN CARREÑO FERNANDEZ </t>
  </si>
  <si>
    <t>PRESTACIÓN DE SERVICIOS PROFESIONALES, PARA EL SEGUIMIENTO DE PROGRAMAS Y PROYECTOS EN EJECUCIÓN CON EL FIN DE OPTIMIZAR, MANTENER Y MEJORAR LA INFRAESTRUCTURA DE LAS INSTITUCIONES EDUCATIVAS OFICIALES DE LA SECRETARÍA DE EDUCACIÓN, EN ARTICULACIÓN CON LA SECRETARÍA DE OBRAS PÚBLICAS DEL MUNICIPIO DE CHÍA</t>
  </si>
  <si>
    <t>2024002029</t>
  </si>
  <si>
    <t>https://community.secop.gov.co/Public/Tendering/OpportunityDetail/Index?noticeUID=CO1.NTC.6581774&amp;isFromPublicArea=True&amp;isModal=False</t>
  </si>
  <si>
    <t xml:space="preserve">Carrera 2 N.32-73 apartamento 103 torre 5 </t>
  </si>
  <si>
    <t xml:space="preserve">arq.diegocarre@gmail.com </t>
  </si>
  <si>
    <t>CPSP-592-2024</t>
  </si>
  <si>
    <t>CO1.PCCNTR.6667301</t>
  </si>
  <si>
    <t xml:space="preserve">MONICA MARIA PORTILLO MEDINA </t>
  </si>
  <si>
    <t>TRES (3) MESES Y VEINTIOCHO (28) DIAS y en todo caso sin exceder el 20 de diciembre de 2024</t>
  </si>
  <si>
    <t xml:space="preserve">DIECISIETE MILLONES SETECIENTOS MIL PESOS </t>
  </si>
  <si>
    <t>2024002032</t>
  </si>
  <si>
    <t>https://community.secop.gov.co/Public/Tendering/OpportunityDetail/Index?noticeUID=CO1.NTC.6583695&amp;isFromPublicArea=True&amp;isModal=False</t>
  </si>
  <si>
    <t>Calle 16A N.12-07</t>
  </si>
  <si>
    <t xml:space="preserve">monicapsico16@gmail.com </t>
  </si>
  <si>
    <t>CV-003-2024</t>
  </si>
  <si>
    <t>CO1.PCCNTR.6662891</t>
  </si>
  <si>
    <t xml:space="preserve">CONVENIO MARCO DE COOPERACION </t>
  </si>
  <si>
    <t xml:space="preserve">UNIVERSIDAD DE LA SALLE </t>
  </si>
  <si>
    <t>AUNAR ESFUERZOS A TRAVÉS DE APOYOS EDUCATIVOS PARA PROMOVER LA EDUCACIÓN SUPERIOR EN EL MUNICIPIO DE CHÍA CON LA UNIVERSIDAD DE LA SALLE</t>
  </si>
  <si>
    <t xml:space="preserve">CUATRO (4) MESES Y VEINTE (20) DIAS y en todo caso sin exceder el 31 de diciembre de 2024 </t>
  </si>
  <si>
    <t>https://community.secop.gov.co/Public/Tendering/OpportunityDetail/Index?noticeUID=CO1.NTC.6578031&amp;isFromPublicArea=True&amp;isModal=False</t>
  </si>
  <si>
    <t xml:space="preserve">EDWIN DARIO TORRES ORJUELA </t>
  </si>
  <si>
    <t>Carrera 5 N.59A-44</t>
  </si>
  <si>
    <t>anflorez@lasalle.edu.co</t>
  </si>
  <si>
    <t>´0550007400412792</t>
  </si>
  <si>
    <t>CPSAG-591-2024</t>
  </si>
  <si>
    <t>CO1.PCCNTR.6666040</t>
  </si>
  <si>
    <t xml:space="preserve">MARIO ANDRES OCAMPO DELGADO </t>
  </si>
  <si>
    <t>APOYAR EN EL PUNTO DE ATENCIÓN AL CIUDADANO Y ORIENTACIÓN PACO A TRAVÉS DE LOS DIFERENTES CANALES DE ATENCIÓN PRESENCIAL Y VIRTUAL</t>
  </si>
  <si>
    <t>2024002039</t>
  </si>
  <si>
    <t>https://community.secop.gov.co/Public/Tendering/OpportunityDetail/Index?noticeUID=CO1.NTC.6582273&amp;isFromPublicArea=True&amp;isModal=False</t>
  </si>
  <si>
    <t>NO SE CARGO ULTIMA CUENTA EN EL SECOP
LO CERRO  (MARIO ANDRES DELGADO)</t>
  </si>
  <si>
    <t xml:space="preserve">Transversal 17 N.5-72 INt 29 Conjunto Santa Helena </t>
  </si>
  <si>
    <t xml:space="preserve">mao_arana@hotmail.com </t>
  </si>
  <si>
    <t>CPSP-576-2024</t>
  </si>
  <si>
    <t>CO1.PCCNTR.6663796</t>
  </si>
  <si>
    <t>ALBERTO JORGE LOPEZ DURAN</t>
  </si>
  <si>
    <t>2024002040</t>
  </si>
  <si>
    <t>https://community.secop.gov.co/Public/Tendering/OpportunityDetail/Index?noticeUID=CO1.NTC.6579407&amp;isFromPublicArea=True&amp;isModal=False</t>
  </si>
  <si>
    <t>EJECUCION</t>
  </si>
  <si>
    <t>alberto_lopez_duran@gmail.com</t>
  </si>
  <si>
    <t>SCOTIABANK COLPATRIA SA</t>
  </si>
  <si>
    <t>CPSP-577-2024</t>
  </si>
  <si>
    <t>CO1.PCCNTR.6667214</t>
  </si>
  <si>
    <t>TOMAS MUÑOZ OSSES</t>
  </si>
  <si>
    <t>2024002035</t>
  </si>
  <si>
    <t>https://community.secop.gov.co/Public/Tendering/OpportunityDetail/Index?noticeUID=CO1.NTC.6583802&amp;isFromPublicArea=True&amp;isModal=False</t>
  </si>
  <si>
    <t>Bloque 212 Torre 3</t>
  </si>
  <si>
    <t xml:space="preserve">totomas9617@gmail.com </t>
  </si>
  <si>
    <t>CPSAG-596-2024</t>
  </si>
  <si>
    <t>CO1.PCCNTR.6668289</t>
  </si>
  <si>
    <t>PRESTACION DE SERVICIOS DE APOYO A LA GESTION EN LOS PUNTOS DE ATENCION AL CIUDADANO Y ORIENTACIÓN PACO A TRAVÉS DE LOS DIFERENTES CANALES DE ATENCIÓN PRESENCIAL Y VIRTUAL PARA EL FORTALECIMIENTO INSTITUCIONAL DE CARA AL CIUDADANO</t>
  </si>
  <si>
    <t>2024002033</t>
  </si>
  <si>
    <t>https://community.secop.gov.co/Public/Tendering/OpportunityDetail/Index?noticeUID=CO1.NTC.6585224&amp;isFromPublicArea=True&amp;isModal=False</t>
  </si>
  <si>
    <t>NO SE CARGO LA ULTIMA CUENTA EN SECOP
LO CERRO  (JOHN ESTEVENS BARRERA RIOS)</t>
  </si>
  <si>
    <t xml:space="preserve">Carrera 7 N.21-71 Apto 3 </t>
  </si>
  <si>
    <t xml:space="preserve">johnestevens28@gmail.com </t>
  </si>
  <si>
    <t>CPSAG-594-2024</t>
  </si>
  <si>
    <t>CO1.PCCNTR.6668339</t>
  </si>
  <si>
    <t xml:space="preserve">NICOLAS CASALLAS MORENO </t>
  </si>
  <si>
    <t>PRESTACION DE SERVICIOS DE APOYO A LA GESTION EN LOS PUNTOS DE ATENCIÓN AL CIUDADANO Y ORIENTACIÓN PACO A TRAVÉS DE LOS DIFERENTES CANALES DE ATENCIÓN PRESENCIAL Y VIRTUAL PARA EL FORTALECIMIENTO INSTITUCIONAL DE CARA AL CIUDADANO</t>
  </si>
  <si>
    <t>2024002034</t>
  </si>
  <si>
    <t>https://community.secop.gov.co/Public/Tendering/OpportunityDetail/Index?noticeUID=CO1.NTC.6584852&amp;isFromPublicArea=True&amp;isModal=False</t>
  </si>
  <si>
    <t xml:space="preserve">Carrera 1B N-17-45 Barrio San Francisco </t>
  </si>
  <si>
    <t xml:space="preserve">nicolascasallasm48@hotmail.com </t>
  </si>
  <si>
    <t>CPSAG-595-2024</t>
  </si>
  <si>
    <t>CO1.PCCNTR.6668367</t>
  </si>
  <si>
    <t>2024002031</t>
  </si>
  <si>
    <t>https://community.secop.gov.co/Public/Tendering/OpportunityDetail/Index?noticeUID=CO1.NTC.6584777&amp;isFromPublicArea=True&amp;isModal=False</t>
  </si>
  <si>
    <t>NO SE CARGO LA ULTIMA CUENTA EN SECOP
LO CERRO  (DANIEL RODRIGUEZ)</t>
  </si>
  <si>
    <t xml:space="preserve">Vereda Fonqueta entrada la Paz </t>
  </si>
  <si>
    <t xml:space="preserve">d.rodriguez.dr211@gmail.com </t>
  </si>
  <si>
    <t>057004170272621</t>
  </si>
  <si>
    <t>ESAL-005-2024</t>
  </si>
  <si>
    <t>CO1.PCCNTR.6668804</t>
  </si>
  <si>
    <t xml:space="preserve">INCLUSIÓN SOCIAL Y RECONCILIACIÓN </t>
  </si>
  <si>
    <t xml:space="preserve">DOS (2) MESES Y DOCE (12) DIAS </t>
  </si>
  <si>
    <t xml:space="preserve">MIL DOSCIENTOS OCHENTA Y CINCO MILLONES SETECIETOS CATORCE MIL DOSCIENTOS NOVENTA Y TRES PESOS </t>
  </si>
  <si>
    <t>2024002036</t>
  </si>
  <si>
    <t>https://community.secop.gov.co/Public/Tendering/OpportunityDetail/Index?noticeUID=CO1.NTC.6585249&amp;isFromPublicArea=True&amp;isModal=False</t>
  </si>
  <si>
    <t>*CUMPLIMIENTO: 80099
*RESPONSABILIDAD: 23183</t>
  </si>
  <si>
    <t xml:space="preserve">BERKLEY INTERNATIONAL SEGUROS COLOMBIA S.A. </t>
  </si>
  <si>
    <t>*CUMPLIMIENTO: CO1.WRT.15031283
*RESPONSABILIDAD: CO1.WRT.15031303</t>
  </si>
  <si>
    <t>alba.velasquez@colsubsidio.com</t>
  </si>
  <si>
    <t>CPSP-603-2024</t>
  </si>
  <si>
    <t>CO1.PCCNTR.6672325</t>
  </si>
  <si>
    <t xml:space="preserve">NELSON ENRIQUE VERA PRIETO </t>
  </si>
  <si>
    <t>PRESTACIÓN DE SERVICIOS PROFESIONALES PARA APOYAR Y HACER SEGUIMIENTO AL DESARROLLO Y EJECUCIÓN DE LOS PROGRAMAS Y PROYECTOS DEL SECTOR EDUCATIVO ARTICULADO CON LOS LINEAMIENTOS DEL MINISTERIO DE EDUCACIÓN NACIONAL Y DEL PLAN DE DESARROLLO MUNICIPAL</t>
  </si>
  <si>
    <t>TRES (3) MESES Y VEINTIOCHO (28) DIAS y en todo caso sin exceder el 20 de diciembre de 2024,</t>
  </si>
  <si>
    <t xml:space="preserve">VEINTITRES MILLONES SEISCIENTOS MIL PESOS </t>
  </si>
  <si>
    <t>2024002055</t>
  </si>
  <si>
    <t>23/08/2024</t>
  </si>
  <si>
    <t>https://community.secop.gov.co/Public/Tendering/OpportunityDetail/Index?noticeUID=CO1.NTC.6589970&amp;isFromPublicArea=True&amp;isModal=False</t>
  </si>
  <si>
    <t>FALTA ÚLTIMA CUENTA, TERMINAR Y CERRAR EN EL SECOP</t>
  </si>
  <si>
    <t xml:space="preserve">nevudec@gmail.com </t>
  </si>
  <si>
    <t>ENVIADO POR PROVEEDOR</t>
  </si>
  <si>
    <t>CPSP-602-2024</t>
  </si>
  <si>
    <t>CO1.PCCNTR.6672384</t>
  </si>
  <si>
    <t xml:space="preserve">TRABAJO </t>
  </si>
  <si>
    <t>PRESTACIÓN DE SERVICIOS PROFESIONALES PARA EL APOYO A LA AGENCIA PÚBLICA DE GESTIÓN Y COLOCACIÓN DE EMPLEO, EN LOS PROCESOS DE SENSIBILIZACIÓN Y ORIENTACIÓN A PERSONAS EN CONDICIÓN DE DISCAPACIDAD, Y POBLACIÓN VULNERABLE INTERESADOS EN EL MERCADO LABORAL</t>
  </si>
  <si>
    <t>CUATRO (4) MESES Y
NUEVE (9) DIAS y en todo caso sin exceder el 30 de diciembre de 2024</t>
  </si>
  <si>
    <t xml:space="preserve">VEINTISIETE MILLONES NOVECIENTOS CINCUENTA MIL PESOS </t>
  </si>
  <si>
    <t>2024002056</t>
  </si>
  <si>
    <t>https://community.secop.gov.co/Public/Tendering/OpportunityDetail/Index?noticeUID=CO1.NTC.6590743&amp;isFromPublicArea=True&amp;isModal=False</t>
  </si>
  <si>
    <t xml:space="preserve">ADRIANA ELIZABETH BARRERA HERNANDEZ </t>
  </si>
  <si>
    <t>FALTA CERRAR EN SECOP. PAGO 4 Y 5 EN APROBACION NO SE CIERRA</t>
  </si>
  <si>
    <t>Calle 7 N.10-45Apto 303</t>
  </si>
  <si>
    <t>CPSAG-604-2024</t>
  </si>
  <si>
    <t>CO1.PCCNTR.6672484</t>
  </si>
  <si>
    <t xml:space="preserve">VIVIENDA, CIUDAD Y TERRITORIO </t>
  </si>
  <si>
    <t>PRESTACIÓN DE SERVICIOS DE APOYO A LA GESTIÓN CON EL FIN DE REVISAR, ORGANIZAR, DIGITALIZAR Y ACTUALIZAR DOCUMENTOS QUE HACEN PARTE DE LOS PROYECTOS URBANÍSTICOS PERTENECIENTES A LA DIRECCIÓN DE URBANISMO</t>
  </si>
  <si>
    <t xml:space="preserve">DOCE MILLONES DOSCIENTOS VEINTICUATRO MIL OCHOCIENTOS PESOS </t>
  </si>
  <si>
    <t>2024002058</t>
  </si>
  <si>
    <t>https://community.secop.gov.co/Public/Tendering/OpportunityDetail/Index?noticeUID=CO1.NTC.6590773&amp;isFromPublicArea=True&amp;isModal=False</t>
  </si>
  <si>
    <t xml:space="preserve">nabermo21@gmail.com </t>
  </si>
  <si>
    <t>CPSP-605-2024</t>
  </si>
  <si>
    <t>CO1.PCCNTR.6672649</t>
  </si>
  <si>
    <t xml:space="preserve">MARCO ANTONIO RICARDO ROSARIO </t>
  </si>
  <si>
    <t>PRESTACIÓN DE SERVICIOS PROFESIONALES PARA APOYAR A LAS TIC EN EL DESARROLLO DE ACTIVIDADES DE MANTENIMIENTO Y CONFIGURACION DE DISPOSITIVOS DE SEGURIDAD Y SENSORIZACIÓN, DISPUESTOS EN EL SISTEMA DE SEGURIDAD DE LA ADMINISTRACIÓN, AL SERVICIO DE LA COMUNIDAD</t>
  </si>
  <si>
    <t xml:space="preserve">TRES (3) MESES Y DOCE (12) DIAS </t>
  </si>
  <si>
    <t xml:space="preserve">DIECIOCHO MILLONES VEINTE MIL PESOS </t>
  </si>
  <si>
    <t>2024002057</t>
  </si>
  <si>
    <t>https://community.secop.gov.co/Public/Tendering/OpportunityDetail/Index?noticeUID=CO1.NTC.6590804&amp;isFromPublicArea=True&amp;isModal=False</t>
  </si>
  <si>
    <t xml:space="preserve">Carrera 6 N.13-64 Apartamento 3 </t>
  </si>
  <si>
    <t xml:space="preserve">marco25sol@hotmail.com </t>
  </si>
  <si>
    <t>CV-004-2024</t>
  </si>
  <si>
    <t>CO1.PCCNTR.6666160</t>
  </si>
  <si>
    <t xml:space="preserve">FUNDACION UNIVERSITARIA CERVANTES SAN AGUSTIN - UNICERVANTES </t>
  </si>
  <si>
    <t>AUNAR ESFUERZOS A TRAVÉS DE APOYOS EDUCATIVOS PARA PROMOVER LA EDUCACIÓN SUPERIOR EN EL MUNICIPIO DE CHÍA CON LA FUNDACIÓN UNIVERSITARIA CERVANTES SAN AGUSTIN - UNICERVANTES</t>
  </si>
  <si>
    <t>https://community.secop.gov.co/Public/Tendering/OpportunityDetail/Index?noticeUID=CO1.NTC.6582554&amp;isFromPublicArea=True&amp;isModal=False</t>
  </si>
  <si>
    <t xml:space="preserve">Calle 209 N.104-15 Via Arrayanes </t>
  </si>
  <si>
    <t>rectoria@unicervantes.edu.co</t>
  </si>
  <si>
    <t>CPSAG-607-2024</t>
  </si>
  <si>
    <t>CO1.PCCNTR.6676961</t>
  </si>
  <si>
    <t>SANDRA EMILSE SANCHEZ BELLO</t>
  </si>
  <si>
    <t xml:space="preserve">DOCE MILLONES DOSCIENTOS VEINTICUATRO MIL OCHOCIENTOS PEOS </t>
  </si>
  <si>
    <t>2024002064</t>
  </si>
  <si>
    <t>https://community.secop.gov.co/Public/Tendering/OpportunityDetail/Index?noticeUID=CO1.NTC.6594605&amp;isFromPublicArea=True&amp;isModal=False</t>
  </si>
  <si>
    <t>FREDDY ANDRES RODRIGUEZ CORTES</t>
  </si>
  <si>
    <t>NO SE CARGO ULTIMA CUENTA EN SECOP                                                                   LO CERRO (FREDDY ANDRES RODRIGUEZ CORTES)</t>
  </si>
  <si>
    <t>Carrera 9 N.27-a-51 IN 7</t>
  </si>
  <si>
    <t>sandrita_27@hotmail.com</t>
  </si>
  <si>
    <t>0550488415728051</t>
  </si>
  <si>
    <t>APROBADO</t>
  </si>
  <si>
    <t>CPSP-609-2024</t>
  </si>
  <si>
    <t>CO1.PCCNTR.6678159</t>
  </si>
  <si>
    <t>JUAN SEBASTIAN CANTILLO PAEZ</t>
  </si>
  <si>
    <t>PRESTACIÓN DE SERVICIOS PROFESIONALES PARA LA REVISIÓN, SEGUIMIENTO Y VALORACIÓN ARQUITECTÓNICA Y URBANÍSTICA DE PROYECTOS PARA LA EXPEDICIÓN DE LICENCIAS URBANÍSTICAS Y DEMÁS ACTUACIONES DE ACUERDO CON LAS NORMAS VIGENTES</t>
  </si>
  <si>
    <t xml:space="preserve">VEINTE MILLONES OCHOCIENTOS CUARENTA Y SEIS MIL SEISCIENTOS SESENTA Y SIETE PESOS </t>
  </si>
  <si>
    <t>2024002065</t>
  </si>
  <si>
    <t>https://community.secop.gov.co/Public/Tendering/OpportunityDetail/Index?noticeUID=CO1.NTC.6598609&amp;isFromPublicArea=True&amp;isModal=False</t>
  </si>
  <si>
    <t>FALTA CERRAR EN ELSECOP.ACTA DE TERMINACION NO ESTA FIRMADA POR EL SUPERVISOR</t>
  </si>
  <si>
    <t>0103/2024</t>
  </si>
  <si>
    <t>CPSP-608-2024</t>
  </si>
  <si>
    <t>CO1.PCCNTR.6678648</t>
  </si>
  <si>
    <t>JULY PAOLA BELLO AREVALO</t>
  </si>
  <si>
    <t>2024002068</t>
  </si>
  <si>
    <t>https://community.secop.gov.co/Public/Tendering/OpportunityDetail/Index?noticeUID=CO1.NTC.6598340&amp;isFromPublicArea=True&amp;isModal=False</t>
  </si>
  <si>
    <t>FALTA CERRAR EN ELSECOP</t>
  </si>
  <si>
    <t>Calle 7 N.5-41 IN 3</t>
  </si>
  <si>
    <t>CPSP-610-2024</t>
  </si>
  <si>
    <t>CO1.PCCNTR.6678811</t>
  </si>
  <si>
    <t>PRESTACIÓN DE SERVICIOS PROFESIONALES PARA EL APOYO A LA AGENCIA PÚBLICA DE GESTIÓN Y COLOCACIÓN DE EMPLEO EN LOS PROCESOS DE ORIENTACIÓN A OFERENTES Y POTENCIALES EMPLEADORES</t>
  </si>
  <si>
    <t>CUATRO (4) MESES Y OCHO (8) DIAS y en todo caso sin exceder el 30 de diciembre de 2024</t>
  </si>
  <si>
    <t xml:space="preserve">VEINTICUATRO MILLONES TRESCIENTOS VEINTE MIL PESOS </t>
  </si>
  <si>
    <t>2024002063</t>
  </si>
  <si>
    <t>https://community.secop.gov.co/Public/Tendering/ContractNoticePhases/View?PPI=CO1.PPI.33840248&amp;isFromPublicArea=True&amp;isModal=False</t>
  </si>
  <si>
    <t xml:space="preserve">Calle 7 N.6-67 El Campin </t>
  </si>
  <si>
    <t>carmenceciliaromero181@gmail.com</t>
  </si>
  <si>
    <t>CPSAG-611-2024</t>
  </si>
  <si>
    <t>CO1.PCCNTR.6679011</t>
  </si>
  <si>
    <t xml:space="preserve">COMERCIO, INDUSTRIA Y TURISMO </t>
  </si>
  <si>
    <t xml:space="preserve">NUBIA ELENA LOPEZ TAFUR </t>
  </si>
  <si>
    <t>PRESTACIÓN DE SERVICIOS DE APOYO A LA GESTIÓN PARA LA ELABORACIÓN DEL PLAN DE IMPLEMENTACIÓN Y SEGUIMIENTO PARA LA OPERACIÓN EFECTIVA DE LAS DIFERENTES RUTAS TURISTICAS DEL MUNICIPIO DE CHIA</t>
  </si>
  <si>
    <t>TRES (3) MESES Y VEINTICINCO (25) DIAS y en todo caso sin exceder el 20 de diciembre de 2024</t>
  </si>
  <si>
    <t>DIECISEIS MILLONES CIEN MIL PESOS</t>
  </si>
  <si>
    <t>2024002069</t>
  </si>
  <si>
    <t>26/08/2024</t>
  </si>
  <si>
    <t>https://community.secop.gov.co/Public/Tendering/OpportunityDetail/Index?noticeUID=CO1.NTC.6598803&amp;isFromPublicArea=True&amp;isModal=False</t>
  </si>
  <si>
    <t>DIANA MARIA VARGAS NIÑO</t>
  </si>
  <si>
    <t>Carrera 2 N.5A-12</t>
  </si>
  <si>
    <t>nhlopez@gmail.com</t>
  </si>
  <si>
    <t>CPSAG-612-2024</t>
  </si>
  <si>
    <t>CO1.PCCNTR.6681562</t>
  </si>
  <si>
    <t>AGRICULTURA Y DESARROLLO RURAL</t>
  </si>
  <si>
    <t>PRESTACIÓN DE SERVICIOS DE APOYO A LA GESTIÓN, PARA LA REALIZACIÓN DE LABORES DEL PROCESO DE TRANSFORMACIÓN Y PRODUCCIÓN DE ABONOS SÓLIDOS, DERIVADOS DEL APROVECHAMIENTO DE MATERIAL ORGÁNICO RECOLECTADO EN EL MUNICIPIO</t>
  </si>
  <si>
    <t>CUATRO (4) MESES, sin exceder el 30 de diciembre de 2024</t>
  </si>
  <si>
    <t xml:space="preserve">DOCE MILLONES OCHOCIENTOS MIL PESOS </t>
  </si>
  <si>
    <t>2024002074</t>
  </si>
  <si>
    <t>https://community.secop.gov.co/Public/Tendering/OpportunityDetail/Index?noticeUID=CO1.NTC.6602134&amp;isFromPublicArea=True&amp;isModal=False</t>
  </si>
  <si>
    <t>CPSP-593-2024</t>
  </si>
  <si>
    <t>CO1.PCCNTR.6682164</t>
  </si>
  <si>
    <t xml:space="preserve">SALUD Y PROTECCIÓN SOCIAL </t>
  </si>
  <si>
    <t>PRESTACIÓN DE SERVICIOS PROFESIONALES COMO MEDICO VETERINARIO PARA APOYAR LAS ACCIONES DE VACUNACIÓN ANTIRRABICA, MONITOREO, SEGUIMIENTO Y CONTROL DE VIRUS DE LA RABIA EN CANINOS Y FELINOS, CONTRIBUYENDO A MANTENER EN CERO LOS CASOS DE RABIA HUMANA EN ZONA URBANA Y RURAL DEL MUNICIPIO DE CHIA</t>
  </si>
  <si>
    <t xml:space="preserve">VEINTE MILLONES OCHOCIENTOS MIL PESOS </t>
  </si>
  <si>
    <t>2024002075</t>
  </si>
  <si>
    <t>https://community.secop.gov.co/Public/Tendering/OpportunityDetail/Index?noticeUID=CO1.NTC.6602863&amp;isFromPublicArea=True&amp;isModal=False</t>
  </si>
  <si>
    <t xml:space="preserve">veterinario1_atenea@hotmail.com </t>
  </si>
  <si>
    <t>CPSP-613-2024</t>
  </si>
  <si>
    <t>CO1.PCCNTR.6682932</t>
  </si>
  <si>
    <t>PRESTACIÓN DE SERVICIOS PROFESIONALES PARA REALIZAR SEGIMIENTOS A ENFERMEDADES CRONICAS NO TRANSMISIBLES Y GESTANTES, DE ALTO RIESGO DEL MUNICIPIO.</t>
  </si>
  <si>
    <t>TRES (3) MESES Y VEINTIUN (21) DIAS sin exceder el 20 de diciembre de 2024</t>
  </si>
  <si>
    <t xml:space="preserve">VEINTICUATRO MILLONES SETECIENTOS NOVENTA MIL PESOS </t>
  </si>
  <si>
    <t>2024002101</t>
  </si>
  <si>
    <t>https://community.secop.gov.co/Public/Tendering/OpportunityDetail/Index?noticeUID=CO1.NTC.6603285&amp;isFromPublicArea=True&amp;isModal=False</t>
  </si>
  <si>
    <t>Carrera 4 N.4-38</t>
  </si>
  <si>
    <t xml:space="preserve">
OK</t>
  </si>
  <si>
    <t>CPSP-620-2024</t>
  </si>
  <si>
    <t>CO1.PCCNTR.6684876</t>
  </si>
  <si>
    <t>PRESTACIÓN DE SERVICIOS PROFESIONALES PARA APOYAR EL PROCESO DE SEGUIMIENTO A LA EJECUCIÓN FISICA DEL PDM 2024 - 2027; APOYAR EL CONTROL FINANCIERO E INDICADORES DEL PLAN DE ACCIÓN, TODO A TRAVÉS DEL SISTEMA SITESIGO E INSTRUMENTOS DE PLANEACIÓN, DEFINIDOS POR EL DEPARTAMENTO NACIONAL DE PLANEACIÓN, DE OBLIGATORIO CUMPLIMIENTO EN LA DIRECCIÓN DE PLANIFICACIÓN DEL DESARROLLO DE LA ALCADÍA DE CHÍA</t>
  </si>
  <si>
    <t xml:space="preserve">CUATRO (4) MESES Y ONCE (11) DIAS sin exceder el 31 de dicimbre de 2024 </t>
  </si>
  <si>
    <t xml:space="preserve">VEINTICUATRO MILLONES DICECISEIS MIL SEISCIENTOS SESENTA Y SIETE PESOS </t>
  </si>
  <si>
    <t>2024002095</t>
  </si>
  <si>
    <t>https://community.secop.gov.co/Public/Tendering/OpportunityDetail/Index?noticeUID=CO1.NTC.6606335&amp;isFromPublicArea=True&amp;isModal=False</t>
  </si>
  <si>
    <t xml:space="preserve">CARLOS ARTURO CASTILLO ORDUÑA </t>
  </si>
  <si>
    <t>FALTA CERRAR EN SECOP. PAGO 5 EN APROBACION NO SE CIERRA</t>
  </si>
  <si>
    <t>CPSAG-618-2024</t>
  </si>
  <si>
    <t>CO1.PCCNTR.6685258</t>
  </si>
  <si>
    <t xml:space="preserve">CINDI YULIET LATORRE BERNAL </t>
  </si>
  <si>
    <t>PRESTACIÓN DE SERVICIOS DE APOYO A LA GESTIÓN PARA LA ORGANIZACIÓN Y CONSOLIDACIÓN DE DOCUMENTOS, INFORMES Y ARCHIVOS EN EL MARCO DE LA IMPLEMENTACIÓN DE LA POLÍTICA DE GOBIERNO DIGITAL COMO RESPUESTA AL PROCESO DE TRANSFORMACIÓN DIGITAL DE LA COMUNIDAD DEL MUNICIPIO DE CHÍA</t>
  </si>
  <si>
    <t>CUATRO (4) MESES sin exceder el 20 de diciembre de 2024</t>
  </si>
  <si>
    <t xml:space="preserve">ONCE MILLONES DOSCIENTOS MIL PESOS </t>
  </si>
  <si>
    <t>2024002092</t>
  </si>
  <si>
    <t>https://community.secop.gov.co/Public/Tendering/OpportunityDetail/Index?noticeUID=CO1.NTC.6606431&amp;isFromPublicArea=True&amp;isModal=False</t>
  </si>
  <si>
    <t xml:space="preserve">Vereda Fagua Sector MG Finca San Jose </t>
  </si>
  <si>
    <t xml:space="preserve">cindymaleja@gmail.com </t>
  </si>
  <si>
    <t>CPSP-619-2024</t>
  </si>
  <si>
    <t>CO1.PCCNTR.6685301</t>
  </si>
  <si>
    <t xml:space="preserve">PRESTACIÓN DE SERVICIOS PROFESIONALES PARA BRINDAR APOYO JURÍDICO EN EL PROCESO DE ACOMPAÑAMIENTO, TRAMITES Y ELABORACIÓN DE DOCUMENTOS QUE SE DESARROLLEN CON OCASIÓN AL ESPACIO PUBLICO Y LA RECUPERACIÓN DEL MISMO EN EL MUNICIPIO DE CHÍA	</t>
  </si>
  <si>
    <t>2024002094</t>
  </si>
  <si>
    <t>https://community.secop.gov.co/Public/Tendering/OpportunityDetail/Index?noticeUID=CO1.NTC.6606306&amp;isFromPublicArea=True&amp;isModal=False</t>
  </si>
  <si>
    <t xml:space="preserve">FALTA TERMINAR Y CERRAR EN SECOP </t>
  </si>
  <si>
    <t xml:space="preserve">Calle 24 N,5-01 Alcazares 1 </t>
  </si>
  <si>
    <t>SCOTIABANK COLPATRIA</t>
  </si>
  <si>
    <t>CPSAG-578-2024</t>
  </si>
  <si>
    <t>CO1.PCCNTR.6686537</t>
  </si>
  <si>
    <t>PRESTACIÓN DE SERVICIOS DE APOYO A LA GESTIÓN PARA LA ATENCIÓN EN SALUD DE LA POBLACIÓN CONDUCIDA AL CENTRO DE TRASLADO POR PROTECCIÓN (CTP) DEL MUNICIPIO DE CHÍA</t>
  </si>
  <si>
    <t>2024002099</t>
  </si>
  <si>
    <t>https://community.secop.gov.co/Public/Tendering/OpportunityDetail/Index?noticeUID=CO1.NTC.6607754&amp;isFromPublicArea=True&amp;isModal=False</t>
  </si>
  <si>
    <t>Carrera 10A N.4-48</t>
  </si>
  <si>
    <t>CPSAG-623-2024</t>
  </si>
  <si>
    <t>CO1.PCCNTR.6685678</t>
  </si>
  <si>
    <t>PRESTACIÓN DE SERVICIOS DE APOYO A LA GESTIÓN PARA LA INSTALACIÓN, CONFIGURACIÓN Y MANTENIMIENTO DE LOS DISPOSITIVOS ACTIVOS DE RED LOCALES Y EQUIPOS TERMINALES AL SERVICIO DE LA COMUNIDAD DEL MUNICIPIO DE CHÍA</t>
  </si>
  <si>
    <t>TRES (3) MESES Y VEINTICUATRO (24) DIAS y sin exceder el 20 de diciembre de 2024</t>
  </si>
  <si>
    <t xml:space="preserve">DIEZ MILLONES SEISCIENTOS TREINTA Y NUEVE MIL NOVECIENTOS NOVENTA Y DOS PESOS </t>
  </si>
  <si>
    <t>2024002093</t>
  </si>
  <si>
    <t>https://community.secop.gov.co/Public/Tendering/OpportunityDetail/Index?noticeUID=CO1.NTC.6607405&amp;isFromPublicArea=True&amp;isModal=False</t>
  </si>
  <si>
    <t xml:space="preserve">ANDRES LEONARDO MORENO MORENO </t>
  </si>
  <si>
    <t>Carrera 9 N.19B-10</t>
  </si>
  <si>
    <t xml:space="preserve">beltranbarreraandresfelipe@gmail.com </t>
  </si>
  <si>
    <t>CPSP-622-2024</t>
  </si>
  <si>
    <t>CO1.PCCNTR.6685698</t>
  </si>
  <si>
    <t>PRESTACIÓN DE SERVICIOS PROFESIONALES PARA EL APOYO A LA AGENCIA PÚBLICA DE GESTIÓN Y COLOCACIÓN DE EMPLEO DEL MUNICIPIO DE CHÍA, EN LOS PROCESOS DE PRESELECCIÓN Y REMISIÓN DE LOS PERFILES QUE SE AJUSTAN A LAS VACANTES REQUERIDAS POR LAS EMPRESAS</t>
  </si>
  <si>
    <t xml:space="preserve">CUATO (4) MESES Y CINCO (5) DIAS </t>
  </si>
  <si>
    <t xml:space="preserve">VEINTITRES MILLONES SETECIENTOS CINCUENTA MIL PESOS </t>
  </si>
  <si>
    <t>2024002091</t>
  </si>
  <si>
    <t>https://community.secop.gov.co/Public/Tendering/OpportunityDetail/Index?noticeUID=CO1.NTC.6607429&amp;isFromPublicArea=True&amp;isModal=False</t>
  </si>
  <si>
    <t>FALTA ACTA  TERMINAR Y CERRAR</t>
  </si>
  <si>
    <t>Carrera 7 N.12A-40</t>
  </si>
  <si>
    <t xml:space="preserve">lorenarodriguezcruz02@gmail.com </t>
  </si>
  <si>
    <t>CPSAG-617-2024</t>
  </si>
  <si>
    <t>CO1.PCCNTR.6686351</t>
  </si>
  <si>
    <t xml:space="preserve">YOLANDA OVALLE CERINZA </t>
  </si>
  <si>
    <t xml:space="preserve">CUATO (4) MESES Y CUATRO (4) DIAS sin exceder el 27 de diciemrbe de 2024 </t>
  </si>
  <si>
    <t xml:space="preserve">DIECISIETE MILLONES TRESCIENTOS SETENTA Y DOS MIL CUATROCIENTOS PESOS </t>
  </si>
  <si>
    <t>2024002098</t>
  </si>
  <si>
    <t>https://community.secop.gov.co/Public/Tendering/OpportunityDetail/Index?noticeUID=CO1.NTC.6608309&amp;isFromPublicArea=True&amp;isModal=False</t>
  </si>
  <si>
    <t xml:space="preserve">MYRIAM AMANDA SEQUERA CALVO </t>
  </si>
  <si>
    <t xml:space="preserve">Vereda La Balsa Sector Las Juntas Finca San Luis </t>
  </si>
  <si>
    <t>yolaovalle@gmail.com</t>
  </si>
  <si>
    <t>055004100230780</t>
  </si>
  <si>
    <t>CPSAG-615-2024</t>
  </si>
  <si>
    <t>CO1.PCCNTR.6685736</t>
  </si>
  <si>
    <t>PRESTACIÓN DE SERVICIOS DE APOYO A LA GESTIÓN PARA EL DESARROLLO DE ACTIVIDADES DE APLICACIÓN DE PRUEBAS, SOPORTE Y DOCUMENTACIÓN A CARGO DE LAS TIC</t>
  </si>
  <si>
    <t xml:space="preserve">TRES (3) MESES Y VEINTICINCO (25) DIAS </t>
  </si>
  <si>
    <t xml:space="preserve">CATORCE MILLONES SETECIENTOS VEINTE MIL PESOS </t>
  </si>
  <si>
    <t>2024002104</t>
  </si>
  <si>
    <t>https://community.secop.gov.co/Public/Tendering/OpportunityDetail/Index?noticeUID=CO1.NTC.6606492&amp;isFromPublicArea=True&amp;isModal=False</t>
  </si>
  <si>
    <t xml:space="preserve">Carrera 12 N15-16 Apto 302 </t>
  </si>
  <si>
    <t>CPSP-616-2024</t>
  </si>
  <si>
    <t>CO1.PCCNTR.6686108</t>
  </si>
  <si>
    <t>PRESTACIÓN DE SERVICIOS PROFESIONALES PARA REALIZAR APOYO EN ACCIONES DE GESTIÓN EN SALUD PÚBLICA, CONTROL Y SEGUIMIENTO A LOS ACTORES DEL SISTEMA DE SEGURIDAD SOCIAL EN SALUD, EN ENFERMEDADES TRANSMISIBLES DEL MUNICIPIO DE CHÍA</t>
  </si>
  <si>
    <t>TRES (3) MESES Y VEINTICINCO (25) DIAS sin exceder el 20 de diciembre de 2024</t>
  </si>
  <si>
    <t xml:space="preserve">VEINTIUN MILLONES OCHOCIENTOS CINCUENTA MIL PESOS </t>
  </si>
  <si>
    <t>2024002103</t>
  </si>
  <si>
    <t>https://community.secop.gov.co/Public/Tendering/OpportunityDetail/Index?noticeUID=CO1.NTC.6607192&amp;isFromPublicArea=True&amp;isModal=False</t>
  </si>
  <si>
    <t xml:space="preserve">Carrera 1C N.13-05 casa 20 de julio </t>
  </si>
  <si>
    <t xml:space="preserve">nichecami@hotmail.com </t>
  </si>
  <si>
    <t>451770061419</t>
  </si>
  <si>
    <t>CPSAG-579-2024</t>
  </si>
  <si>
    <t>CO1.PCCNTR.6686589</t>
  </si>
  <si>
    <t>CUATRO (4) MESES Y QUINCE (15) DIAS sin exceder el 20 de diciembre de 2024</t>
  </si>
  <si>
    <t>2024002096</t>
  </si>
  <si>
    <t>https://community.secop.gov.co/Public/Tendering/OpportunityDetail/Index?noticeUID=CO1.NTC.6608147&amp;isFromPublicArea=True&amp;isModal=False</t>
  </si>
  <si>
    <t>22//08/1977</t>
  </si>
  <si>
    <t xml:space="preserve">sofita26du21@gmail.com </t>
  </si>
  <si>
    <t>OK
FALTA EGRESO</t>
  </si>
  <si>
    <t>EN APROBACIÓN.
TIENE EGRESO</t>
  </si>
  <si>
    <t>CPSP-625-2024</t>
  </si>
  <si>
    <t>CO1.PCCNTR.6686036</t>
  </si>
  <si>
    <t>JORGE ALBERTO RODRÍGUEZ PINILLA</t>
  </si>
  <si>
    <t>PRESTACIÓN DE SERVICIOS PROFESIONALES PARA APOYAR A LA OFICINA TIC EN EL SOPORTE, TENDIDO Y MANTENIMIENTO DE LA INFRESTRUCTURA DE COMUNICACIONES WAN Y LAN QUE FACILITE EL ACCESO A SERVICIOS DE INTERNET DISPOSICIÓN DE LA COMUNIDAD</t>
  </si>
  <si>
    <t xml:space="preserve">TRES (03) MESES Y VEINTICINCO (25) DÍAS </t>
  </si>
  <si>
    <t xml:space="preserve">VEINTE MILLONES TRESCIENTOS DIECISEIS MIL
SEISCIENTOS SETENTA Y CINCO PESOS M/CTE </t>
  </si>
  <si>
    <t>20240002152</t>
  </si>
  <si>
    <t>https://community.secop.gov.co/Public/Tendering/OpportunityDetail/Index?noticeUID=CO1.NTC.6607287&amp;isFromPublicArea=True&amp;isModal=False</t>
  </si>
  <si>
    <t>NESTOR ANDRES HERNANDEZ BARRERA</t>
  </si>
  <si>
    <t>AV Pradilla  5  55 IN 1</t>
  </si>
  <si>
    <t>jalberto7241@gmail.com</t>
  </si>
  <si>
    <t>CPSP-621-2024</t>
  </si>
  <si>
    <t>CO1.PCCNTR.6689720</t>
  </si>
  <si>
    <t>ELIZABETH RODRIGUEZ VASQUEZ</t>
  </si>
  <si>
    <t>PRESTACIÓN DE SERVICIOS PROFESIONALES EN LOS ASUNTOS JURÍDICOS PARA EL DESARROLLO DE LOS PROCESOS Y PROGRAMAS DE LA DIRECCION DE CULTURA Y DE LA ESCUELA DE FORMACIÓN ARTÍSTICA Y CULTURAL DEL MUNICIPIO DE CHÍA</t>
  </si>
  <si>
    <t>CUARENTA MILLONES DE PESOS</t>
  </si>
  <si>
    <t>https://community.secop.gov.co/Public/Tendering/OpportunityDetail/Index?noticeUID=CO1.NTC.6611859&amp;isFromPublicArea=True&amp;isModal=False</t>
  </si>
  <si>
    <t>VIVIANA ANDREA PARRA RODRIGUEZ</t>
  </si>
  <si>
    <t>27/02/196</t>
  </si>
  <si>
    <t>Carrera 8 N 15-73 Luna Park casa 13</t>
  </si>
  <si>
    <t>CPSP-630-2024</t>
  </si>
  <si>
    <t>CO1.PCCNTR.6690367</t>
  </si>
  <si>
    <t>PRESTACIÓN DE SERVICIOS PROFESIONALES ESPECIALIZADOS PARA LA ASESORIA Y ACOMPAÑAMIENTO DE LOS PROCESOS A CARGO DE LA DIRECCION DE TESORERIA DE LA SECRETARIA DE HACIENDA DEL MUNICIPIO DE CHIA</t>
  </si>
  <si>
    <t>CUATRO (04) MESES Y CUATRO (04) DÍAS</t>
  </si>
  <si>
    <t xml:space="preserve">VEINTINUEVE MILLONES OCHOCIENTOS TREINTA Y CUATRO MIL CUATROCIENTOS PESOS M/CTE </t>
  </si>
  <si>
    <t>2024002120</t>
  </si>
  <si>
    <t>https://community.secop.gov.co/Public/Tendering/OpportunityDetail/Index?noticeUID=CO1.NTC.6613116&amp;isFromPublicArea=True&amp;isModal=False</t>
  </si>
  <si>
    <t>CR 17 7 B 15</t>
  </si>
  <si>
    <t>CPSP-614-2024</t>
  </si>
  <si>
    <t>CO1.PCCNTR.6690412</t>
  </si>
  <si>
    <t>WILSON FERNANDO  COLMENARES VELASQUEZ</t>
  </si>
  <si>
    <t>PRESTACIÓN DE SERVICIOS PROFESIONALES PARA APOYAR LA DIRECCIÓN EN LA REALIZACIÓN DE ASISTENCIAS TÉCNICAS, APLICACIÓN DE BUENAS PRÁCTICAS PECUARIAS EN ESPECIES MAYORES Y MENORES DE PRODUCCIÓN EN EL TERRITORIO MUNICIPAL</t>
  </si>
  <si>
    <t>TRES (3) MESES Y VEINTIOCHO (28) DIAS</t>
  </si>
  <si>
    <t xml:space="preserve">VEINTISEIS MILLONES TRESCIENTOS CATORCE MIL PESOS M/CTE </t>
  </si>
  <si>
    <t>2024002156</t>
  </si>
  <si>
    <t>https://community.secop.gov.co/Public/Tendering/OpportunityDetail/Index?noticeUID=CO1.NTC.6612677&amp;isFromPublicArea=True&amp;isModal=False</t>
  </si>
  <si>
    <t xml:space="preserve">CAMILO GABOA </t>
  </si>
  <si>
    <t>CL 25 1 E B 60</t>
  </si>
  <si>
    <t>colmenarezmvz@gmail.com</t>
  </si>
  <si>
    <t>CPSP-632-2024</t>
  </si>
  <si>
    <t>CO1.PCCNTR.6690724</t>
  </si>
  <si>
    <t>PRESTACIÓN SERVICIOS PROFESIONALES PARA REALIZAR EL APOYO A LA SUPERVISIÓN FINANCIERA DEL CONTRATO DE CONCESIÓN 012 DE 2007 Y APOYAR EN LOS TEMAS FINANCIEROS QUE REQUIERA LA SECRETARIA DE MOVILIDAD DEL MUNICIPIO DE CHIA</t>
  </si>
  <si>
    <t>TRES (3) MESES Y VEINTE (20) DIAS sin exceder el 20 de diciembre de 2024</t>
  </si>
  <si>
    <t>DIECINUEVE MILLONES CUATROCIENTOS TREINTA Y TRES MIL TRESCIENTOS TREINTA Y TRES PESOS</t>
  </si>
  <si>
    <t>https://community.secop.gov.co/Public/Tendering/OpportunityDetail/Index?noticeUID=CO1.NTC.6613508&amp;isFromPublicArea=True&amp;isModal=False</t>
  </si>
  <si>
    <t>ANGELICA MARIA ROBAYO ACERO</t>
  </si>
  <si>
    <t>Calle 11 N 1A - 42 CASA</t>
  </si>
  <si>
    <t>CPSP-631-2024</t>
  </si>
  <si>
    <t>CO1.PCCNTR.6690999</t>
  </si>
  <si>
    <t>JUAN SEBASTIÁN DONOSO SARMIENTO</t>
  </si>
  <si>
    <t>PRESTACIÓN DE SERVICIOS PROFESIONALES PARA BRINDAR APOYO JURÍDICO EN EL PROCESO DE ACOMPAÑAMIENTO, TRAMITES Y ELABORACIÓN DE DOCUMENTOS QUE SE DESARROLLEN CON OCASIÓN AL ESPACIO PUBLICO Y LA RECUPERACIÓN DEL MISMO EN EL MUNICIPIO DE CHÍA</t>
  </si>
  <si>
    <t>https://community.secop.gov.co/Public/Tendering/OpportunityDetail/Index?noticeUID=CO1.NTC.6613973&amp;isFromPublicArea=True&amp;isModal=False</t>
  </si>
  <si>
    <t>OSWALDO DIAZ PEREZ</t>
  </si>
  <si>
    <t>Carrera 10 N 20 - 35 casa 1</t>
  </si>
  <si>
    <t>CPSAG-598-2024</t>
  </si>
  <si>
    <t>CO1.PCCNTR.6691253</t>
  </si>
  <si>
    <t>BRIAN STIVEN SANTANA SÁNCHEZ</t>
  </si>
  <si>
    <t>PRESTACIÓN DE SERVICIOS DE APOYO A LA GESTIÓN EN LOS PUNTOS DE ATENCIÓN AL CIUDADANO Y ORIENTACIÓN A PACO A TRAVES DE LOS DIFERENTES CANALES DE ATENCIÓN PRESENCIAL Y VIRTUAL PARA EL FORTALECIMIENTO INSTITUCIONAL DE CARA AL CIUDADANO</t>
  </si>
  <si>
    <t>https://community.secop.gov.co/Public/Tendering/OpportunityDetail/Index?noticeUID=CO1.NTC.6614292&amp;isFromPublicArea=True&amp;isModal=False</t>
  </si>
  <si>
    <t>NO SE CARGO ULTIMA CUENTA EN SECOP
LO CERRO (JAIME HUGO DIAZ)</t>
  </si>
  <si>
    <t>Carrera 11 N 8-44</t>
  </si>
  <si>
    <t>CPSP-634-2024</t>
  </si>
  <si>
    <t>CO1.PCCNTR.6691356</t>
  </si>
  <si>
    <t>VIVIENDA, CIUDAD Y TERRITORIO</t>
  </si>
  <si>
    <t>PRESTACIÓN DE SERVICIOS PROFESIONALES COMO ARQUITECTO PARA APOYAR LOS PROCEDIMIENTOS DERIVADOS DEL PLAN DE ORDENAMIENTO VIGENTE Y EL FORTALECIMIENTO DE LOS INSTRUMENTOS DE PLANIFICACIÓN Y GESTIÓN TERRITORIAL DEL MUNICIPIO DE CHIA</t>
  </si>
  <si>
    <t xml:space="preserve"> TRES (3) MESES Y VEINTITRES (23) DIAS</t>
  </si>
  <si>
    <t>VEINTITRES MILLONES DOSCIENTOS SETENTA Y OCHO MIL PESOS M/CTE</t>
  </si>
  <si>
    <t>2024002165</t>
  </si>
  <si>
    <t>https://community.secop.gov.co/Public/Tendering/OpportunityDetail/Index?noticeUID=CO1.NTC.6614380&amp;isFromPublicArea=True&amp;isModal=False</t>
  </si>
  <si>
    <t>HECTOR ORLANDO RUIZ PALACIOS</t>
  </si>
  <si>
    <t>VDA LA BALSA SEC LOS BOSA FMLA CHITIVA SN</t>
  </si>
  <si>
    <t>0338260011</t>
  </si>
  <si>
    <t>CPSAG-600-2024</t>
  </si>
  <si>
    <t>CO1.PCCNTR.6691395</t>
  </si>
  <si>
    <t>TRES (03) MESES Y VEINTICINCO (25) DÍAS</t>
  </si>
  <si>
    <t>DOCE
MILLONES CIENTO CUATRO MIL PESOS M/CTE</t>
  </si>
  <si>
    <t>2024002166</t>
  </si>
  <si>
    <t>https://community.secop.gov.co/Public/Tendering/OpportunityDetail/Index?noticeUID=CO1.NTC.6614925&amp;isFromPublicArea=True&amp;isModal=False</t>
  </si>
  <si>
    <t>NO SE CARGO ULTIMA CUENTA EN SECOP 
LO CERRO (JAIME HUGO DIAZ ÁVILA)</t>
  </si>
  <si>
    <t xml:space="preserve">FALTA CARGAR ÚLTIMA CUENTA </t>
  </si>
  <si>
    <t>CL 8 CR 12 BRR LOS LAGOS</t>
  </si>
  <si>
    <t>apjimez73@misena.edu.co</t>
  </si>
  <si>
    <t>CPSAG-597-2024</t>
  </si>
  <si>
    <t>CO1.PCCNTR.6691427</t>
  </si>
  <si>
    <t>RUBEN DARIO GOMEZ CORREAL</t>
  </si>
  <si>
    <t>2024002167</t>
  </si>
  <si>
    <t>https://community.secop.gov.co/Public/Tendering/OpportunityDetail/Index?noticeUID=CO1.NTC.6614346&amp;isFromPublicArea=True&amp;isModal=False</t>
  </si>
  <si>
    <t>FALTA CARGAR ÚLTIMA CUENTA 
LO CERRO (JAIME HUGO DIAZ ÁVILA)</t>
  </si>
  <si>
    <t>CR 7 17 91 IN 9 ZN</t>
  </si>
  <si>
    <t>rudago4@hotmail.com</t>
  </si>
  <si>
    <t>SIN CUENTA TIENE EGGRESO</t>
  </si>
  <si>
    <t>CPSAG-599-2024</t>
  </si>
  <si>
    <t>CO1.PCCNTR.6691643</t>
  </si>
  <si>
    <t>LUIS ANTONIO LÓPEZ GARCÍA</t>
  </si>
  <si>
    <t>PRESTACIÓN DE SERVICIOS DE APOYO A LA GESTIÓN EN LOS PUNTOS DE ATENCIÓN AL CIUDADANO Y ORIENTACIÓN A PACO A TRAVES DE LOS DIFERENTES CANALES DE ATENCIÓN PRESENCIAL Y VIRTUAL PARA EL FORTALECIMIENTO INSTITUCIONAL DE CARA AL CIUDADANO.</t>
  </si>
  <si>
    <t>https://community.secop.gov.co/Public/Tendering/OpportunityDetail/Index?noticeUID=CO1.NTC.6614818&amp;isFromPublicArea=True&amp;isModal=False</t>
  </si>
  <si>
    <t>NO SE CARGO ULTIMA CUENTA EN SECOP
LO CERRO (JAIME HUGO DIAZ ÁVILA)</t>
  </si>
  <si>
    <t>Vereda la Balsa, sector las Juntas</t>
  </si>
  <si>
    <t>antoniolopezlkw@gmail.com</t>
  </si>
  <si>
    <t>CPSP-589-2024</t>
  </si>
  <si>
    <t>CO1.PCCNTR.6691911</t>
  </si>
  <si>
    <t>ROCIO DEL PILAR SÁNCHEZ AYALA</t>
  </si>
  <si>
    <t>PRESTACIÓN DE SERVICIOS PROFESIONALES PARA CONTRIBUIR Y FORTALECER EL CUIDADO Y LA PROMOCIÓN DE LA SALUD MENTAL DE LA POBLACIÓN CONDUCIDA AL CENTRO DE TRASLADO POR PROTECCIÓN (CTP) DEL MUNICIPIO DE CHÍA</t>
  </si>
  <si>
    <t>CUATRO (4) MESES y QUINCE (15) DÍAS sin exceder el 20 de diciembre de 2024</t>
  </si>
  <si>
    <t>https://community.secop.gov.co/Public/Tendering/OpportunityDetail/Index?noticeUID=CO1.NTC.6614953&amp;isFromPublicArea=True&amp;isModal=False</t>
  </si>
  <si>
    <t>NANCY JULIETA CAMELO</t>
  </si>
  <si>
    <t>Carrera 15A N 11-51 casa 21</t>
  </si>
  <si>
    <t>rospirin72@hotmail.com</t>
  </si>
  <si>
    <t>CPSP-601-2024</t>
  </si>
  <si>
    <t>CO1.PCCNTR.6683581</t>
  </si>
  <si>
    <t>GOBIERNO TERRITORIAL</t>
  </si>
  <si>
    <t xml:space="preserve">JENNY ELIZABETH ALBARRACON TORRES </t>
  </si>
  <si>
    <t>2024002168</t>
  </si>
  <si>
    <t>https://community.secop.gov.co/Public/Tendering/OpportunityDetail/Index?noticeUID=CO1.NTC.6604725&amp;isFromPublicArea=True&amp;isModal=False</t>
  </si>
  <si>
    <t>Vereda Tíquiza</t>
  </si>
  <si>
    <t>CPSAG-624-2024</t>
  </si>
  <si>
    <t>CO1.PCCNTR.6686420</t>
  </si>
  <si>
    <t>CIENCIA, TECNOLOGIA E INNOVACION</t>
  </si>
  <si>
    <t>EDISSON NICOLAS JURADO ABRIL</t>
  </si>
  <si>
    <t>PRESTACIÓN DE SERVICIOS DE APOYO A LA GESTIÓN PARA LA INTERVENCIÓN FÍSICA, INSTALACIÓN Y CONFIGURACIÓN DE DISPOSITIVOS Y EQUIPOS TECNOLÓGICOS DISPUESTOS AL SERVICIO DE LA COMUNIDAD DE LA ALCALDÍA DE CHÍA</t>
  </si>
  <si>
    <t>TRES (3) MESES y VEINTICINCO (25) DÍAS sin exceder el 20 de diciembre de 2024</t>
  </si>
  <si>
    <t>CATORCE MILLONES CIENTO OCHENTA Y TRES MIL TRESCIENTOS VEINTICINCO PESOS</t>
  </si>
  <si>
    <t>2024002164</t>
  </si>
  <si>
    <t>https://community.secop.gov.co/Public/Tendering/OpportunityDetail/Index?noticeUID=CO1.NTC.6607747&amp;isFromPublicArea=True&amp;isModal=False</t>
  </si>
  <si>
    <t>ANDRES LEONARDO MORENO MORENO</t>
  </si>
  <si>
    <t xml:space="preserve"> ÚLTIMA CUENTA ENVIADO POR PROVEEDOR ,  FALTA CERRAR EN EL SECOP</t>
  </si>
  <si>
    <t>Vereda Fagua, sector Esquina</t>
  </si>
  <si>
    <t>djnicolasjurado2013@gmail.com</t>
  </si>
  <si>
    <t>CPSAG-633-2024</t>
  </si>
  <si>
    <t>CO1.PCCNTR.6691210</t>
  </si>
  <si>
    <t>PRESTACIÓN DE SERVICIOS DE APOYO A LA GESTIÓN EN LA DIRECCIÓN DE SERVICIOS PÚBLICOS CON EL FIN DE REALIZAR ACCIONES DE MONITOREO A LA PRESTACIÓN DE LOS SERVICIOS PÚBLICOS DOMICILIARIOS Y HACER SEGUIMIENTO A LAS PETICIONES QUEJAS Y RECLAMOS PRESENTADOS POR LOS USUARIOS ANTE CADA UNA DE LAS EMPRESAS</t>
  </si>
  <si>
    <t>TRES (3) MESES Y VEINTITRES (23) DÍAS</t>
  </si>
  <si>
    <t>ONCE MILLONES SETECIENTOS SEIS MIL OCHOCIENTOS PESOS</t>
  </si>
  <si>
    <t>2024002155</t>
  </si>
  <si>
    <t>https://community.secop.gov.co/Public/Tendering/OpportunityDetail/Index?noticeUID=CO1.NTC.6613666&amp;isFromPublicArea=True&amp;isModal=False</t>
  </si>
  <si>
    <t>JENNIFER ALEXANDRA HUESO CELY</t>
  </si>
  <si>
    <t>Carrera 14A N 18 - 35</t>
  </si>
  <si>
    <t>andresjunca29@gmail.com</t>
  </si>
  <si>
    <t>CPSP-588-2024</t>
  </si>
  <si>
    <t>CO1.PCCNTR.6692209</t>
  </si>
  <si>
    <t>VEINTE MILLONES DOSCIENTOS CINCUENTA MIL PESOS</t>
  </si>
  <si>
    <t>2024002195</t>
  </si>
  <si>
    <t>https://community.secop.gov.co/Public/Tendering/OpportunityDetail/Index?noticeUID=CO1.NTC.6615041&amp;isFromPublicArea=True&amp;isModal=False</t>
  </si>
  <si>
    <t>Calle 2E N 21 - 76</t>
  </si>
  <si>
    <t>CPSP-627-2024</t>
  </si>
  <si>
    <t>CO1.PCCNTR.6692980</t>
  </si>
  <si>
    <t>TRANSPORTE</t>
  </si>
  <si>
    <t>PRESTACIÓN DE SERVICIOS PROFESIONALES PARA EL APOYO A LA SUPERVISIÓN JURÍDICA EN EL MANEJO DE CARTERA, DEPURACIÓN DE INFORMACIÓN CONTRAVENCIONAL Y DE COBRO COACTIVO DE LA CONCESIÓN 012 DE 2007, SUSCRITO ENTRE EL MUNICIPIO DE CHIA Y LA UNIÓN TEMPORAL CIRCULEMOS CHIA (UTCH) Y DEMAS ACTUACIONES QUE REQUIERA LA SECRETARIA DE MOVILIDAD</t>
  </si>
  <si>
    <t>TRES (3) MESES y VEINTE (20) DÍAS sin exceder el 20 de diciembre de 2024</t>
  </si>
  <si>
    <t>VEINTICINCO MILLONES SEISCIENTOS ONCE MIL SEISCIENTOS SESENTA Y SEIS PESOS</t>
  </si>
  <si>
    <t>2024002161</t>
  </si>
  <si>
    <t>https://community.secop.gov.co/Public/Tendering/OpportunityDetail/Index?noticeUID=CO1.NTC.6617064&amp;isFromPublicArea=True&amp;isModal=False</t>
  </si>
  <si>
    <t>Calle 23C N 75 - 74</t>
  </si>
  <si>
    <t>CT- ARRENDAMIENTO 560-2024</t>
  </si>
  <si>
    <t>CO1.PCCNTR.6693166</t>
  </si>
  <si>
    <t>ARRENDAMIENTO DE UN BIEN INMUEBLE UBICADO DENTRO DEL PÉRIMETRO URBANO DEL MUNICIPIO DE CHIA, PARA EL FUNCIONAMIENTO DE LA OFICINA DE DEFENSA JUDICIAL, ASESORES DEL DESPACHO, OFICINAS DE LA SECRETARIA DE GOBIERNO, OFICINAS DE LA SECRETARIA DE PLANEACIÓN Y OTRAS DEPENDENCIAS QUE SE REQUIERAN.</t>
  </si>
  <si>
    <t>OCHENTA Y OCHO MILLONES QUINIENTOS VEINTISÉIS MIL QUINIENTOS
PESOS</t>
  </si>
  <si>
    <t>2024002160</t>
  </si>
  <si>
    <t>https://community.secop.gov.co/Public/Tendering/OpportunityDetail/Index?noticeUID=CO1.NTC.6617437&amp;isFromPublicArea=True&amp;isModal=False</t>
  </si>
  <si>
    <t>14-44-101217640</t>
  </si>
  <si>
    <t>CO1.WRT.15056856</t>
  </si>
  <si>
    <t>Carrera 7 N 12 - 02</t>
  </si>
  <si>
    <t>mcorteslopez32@gmail.com</t>
  </si>
  <si>
    <t>CPSP-629-2024</t>
  </si>
  <si>
    <t>CO1.PCCNTR.6693710</t>
  </si>
  <si>
    <t>PRESTACIÓN DE SERVICIOS PROFESIONALES PARA LA REALIZACIÓN DE ACTIVIDADES ADMINISTRATIVAS DE APOYO EN EL PROCESO SISBEN IV, EN LA DIRECCIÓN DE SISTEMAS DE INFORMACIÓN Y ESTADÍSTICA DE LA ALCALDÍA DE CHÍA.</t>
  </si>
  <si>
    <t>TRES (3) MESES Y VEINTISIETE (27) DIAS</t>
  </si>
  <si>
    <t>DIECISIETE
MILLONES SEISCIENTOS MIL SETECIENTOS PESOS</t>
  </si>
  <si>
    <t>2024002189</t>
  </si>
  <si>
    <t>https://community.secop.gov.co/Public/Tendering/OpportunityDetail/Index?noticeUID=CO1.NTC.6617922&amp;isFromPublicArea=True&amp;isModal=False</t>
  </si>
  <si>
    <t>YOLANDA CLAVIJO CORTES</t>
  </si>
  <si>
    <t xml:space="preserve">VRD LA BALSA SECTOR EL JUNCAL </t>
  </si>
  <si>
    <t>mapagaza.20@gmail.com</t>
  </si>
  <si>
    <t>CPSAG-635-2024</t>
  </si>
  <si>
    <t>CO1.PCCNTR.6694948</t>
  </si>
  <si>
    <t xml:space="preserve">FERNANDO ALBERTO HERNANDEZ GUAVA </t>
  </si>
  <si>
    <t>PRESTACIÓN DE SERVICIOS DE APOYO A LA GESTION PARA EL FUNCIONAMIENTO DEL SISTEMA PÚBLICO DE USO DE LA BICICLETA CON EL FIN DE GENERAR ACTIVIDADES QUE INCENTIVEN EL USO DE MEDIOS ALTERNATIVOS DE TRANSPORTE EN EL MUNICIPIO DE CHÍA</t>
  </si>
  <si>
    <t>TRES (3) MESES Y VEINTE (20) DIAS, y en todo caso sin exceder el 20 de diciembre
de 2024</t>
  </si>
  <si>
    <t xml:space="preserve">ONCE
MILLONES CIENTO OCHENTA Y TRES MIL TRESCIENTOS TREINTA Y TRES PESOS </t>
  </si>
  <si>
    <t>2024002181</t>
  </si>
  <si>
    <t>https://community.secop.gov.co/Public/Tendering/OpportunityDetail/Index?noticeUID=CO1.NTC.6619727&amp;isFromPublicArea=True&amp;isModal=False</t>
  </si>
  <si>
    <t>MARTHA  VIVIANA  PRIETO LARA</t>
  </si>
  <si>
    <t>VDA FONQUETA SEC RESGUARDO INDIGENA</t>
  </si>
  <si>
    <t>beto24085@gmail.com</t>
  </si>
  <si>
    <t>CPSP-638-2024</t>
  </si>
  <si>
    <t>CO1.PCCNTR.6696346</t>
  </si>
  <si>
    <t>DIECINUEVE MILLONES CIENTO SESENTA Y SEIS MIL  SEISCIENTOS SESENTA Y SIETE PESOS</t>
  </si>
  <si>
    <t>2024002188</t>
  </si>
  <si>
    <t>https://community.secop.gov.co/Public/Tendering/OpportunityDetail/Index?noticeUID=CO1.NTC.6621926&amp;isFromPublicArea=True&amp;isModal=False</t>
  </si>
  <si>
    <t>Carrera 12A N 5C - 39 Ibaro I</t>
  </si>
  <si>
    <t>CPSP-643-2024</t>
  </si>
  <si>
    <t>CO1.PCCNTR.6696996</t>
  </si>
  <si>
    <t>PRESTACIÓN DE SERVICIOS PROFESIONALES PARA APOYAR LAS GESTIONES JURÍDICAS DEL CONSEJO MUNICIPAL DE GESTIÓN DEL RIESGO DE DESASTRES Y EVENTOS MASIVOS Y NO MASIVOS DEL MUNICIPIO DE CHÍA</t>
  </si>
  <si>
    <t>TRES (3) MESES y VEINTIDOS (22) DÍAS sin exceder el 20 de diciembre de 2024</t>
  </si>
  <si>
    <t>CATORCE MILLONES NOVECIENTOS TREINTA Y TRES MIL TRESCIENTOS TREINTA Y TRES PESOS</t>
  </si>
  <si>
    <t>2024002175</t>
  </si>
  <si>
    <t>https://community.secop.gov.co/Public/Tendering/OpportunityDetail/Index?noticeUID=CO1.NTC.6622776&amp;isFromPublicArea=True&amp;isModal=False</t>
  </si>
  <si>
    <t>DUMAR JAVIER FIGUEREDO SANABRIA</t>
  </si>
  <si>
    <t>Vereda La Balsa, finca Las Violetas</t>
  </si>
  <si>
    <t>abg.lauranataliac@gmail.co</t>
  </si>
  <si>
    <t>CPSP-640-2024</t>
  </si>
  <si>
    <t>CO1.PCCNTR.6697062</t>
  </si>
  <si>
    <t xml:space="preserve">MANUEL CAMILO REYES GONZALEZ </t>
  </si>
  <si>
    <t>PRESTACIÓN DE SERVICIOS PROFESIONALES COMO APOYO A LA SUPERVISIÓN DEL CONVENIO INTERADMINISTRATIVO CO1.PCCNTR.6353687 SUSCRITO ENTRE EL MUNICIPIO DE CHÍA Y EL INSTITUTO GEOGRÁFICO AGUSTÍN CODAZZI</t>
  </si>
  <si>
    <t>CUATRO (4) MESES sin exceder el 31de diciembre de 2024</t>
  </si>
  <si>
    <t>CUARENTA Y UN MILLONES DE PESOS</t>
  </si>
  <si>
    <t>2024002184</t>
  </si>
  <si>
    <t>https://community.secop.gov.co/Public/Tendering/OpportunityDetail/Index?noticeUID=CO1.NTC.6622357&amp;isFromPublicArea=True&amp;isModal=False</t>
  </si>
  <si>
    <t>LEIDY MILLED VEGA MOJICA</t>
  </si>
  <si>
    <t>CL 12 C 71 B 60 BL 2 AP 404</t>
  </si>
  <si>
    <t>cmrereyesg1@gmail.com</t>
  </si>
  <si>
    <t>CPSP-641-2024</t>
  </si>
  <si>
    <t>CO1.PCCNTR.6697145</t>
  </si>
  <si>
    <t xml:space="preserve">EDWIN CARO VELASQUEZ </t>
  </si>
  <si>
    <t>CUATRO (4) MESES sin exceder el 31 de diciembre de 2024</t>
  </si>
  <si>
    <t>2024002191</t>
  </si>
  <si>
    <t>https://community.secop.gov.co/Public/Tendering/OpportunityDetail/Index?noticeUID=CO1.NTC.6622861&amp;isFromPublicArea=True&amp;isModal=False</t>
  </si>
  <si>
    <t>Calle 23 N 68-59 int 15 apt 202</t>
  </si>
  <si>
    <t>ingcatastral@gmail.com</t>
  </si>
  <si>
    <t>CPSAG-642-2024</t>
  </si>
  <si>
    <t>CO1.PCCNTR.6697222</t>
  </si>
  <si>
    <t xml:space="preserve">MARCO FIDEL SUAREZ SEGURA </t>
  </si>
  <si>
    <t>PRESTACIÓN DE SERVICIOS DE APOYO A LA GESTIÓN PARA LA CONFIGURACIÓN, TENDIDOS Y ATENCION DE DISPOSITIVOS TERMINALES Y DE INTEROPERATIVIDAD AL SERVICIO DE LA COMUNIDAD DEL MUNICIPIO</t>
  </si>
  <si>
    <t>2024002171</t>
  </si>
  <si>
    <t>https://community.secop.gov.co/Public/Tendering/OpportunityDetail/Index?noticeUID=CO1.NTC.6622589&amp;isFromPublicArea=True&amp;isModal=False</t>
  </si>
  <si>
    <t>NESTOR ANDRES HERNADEZ BARRERA</t>
  </si>
  <si>
    <t>Calle 23A N 2-24 este</t>
  </si>
  <si>
    <t>marcospositivoo@yahoo.es</t>
  </si>
  <si>
    <t>CPSAG-637-2024</t>
  </si>
  <si>
    <t>CO1.PCCNTR.6697619</t>
  </si>
  <si>
    <t>PRESTACIÓN DE SERVICIOS DE APOYO A LA GESTIÓN PARA ASISTIR EL DESARROLLO Y LA EJECUCIÓN DE LAS ACCIONES DEL PLAN INTEGRAL DE SEGURIDAD Y CONVIVENCIA CIUDADANA DEL MUNICIPIO DE CHÍA.</t>
  </si>
  <si>
    <t>CATORCE MILLONES CUATROCIENTOS TREINTA Y DOS MIL PESOS</t>
  </si>
  <si>
    <t>2024002196</t>
  </si>
  <si>
    <t>https://community.secop.gov.co/Public/Tendering/OpportunityDetail/Index?noticeUID=CO1.NTC.6623247&amp;isFromPublicArea=True&amp;isModal=False</t>
  </si>
  <si>
    <t>Calle 5 N 2B- 79</t>
  </si>
  <si>
    <t>CV-006-2024</t>
  </si>
  <si>
    <t>CO1.PCCNTR.6690790</t>
  </si>
  <si>
    <t>INSTITUCION UNIVERSITARIA COLEGIOS DE COLOMBIA UNICOC</t>
  </si>
  <si>
    <t>AUNAR ESFUERZOS A TRAVÉS DE APOYOS EDUCATIVOS PARA PROMOVER LA EDUCACIÓN SUPERIOR EN EL MUNICIPIO DE CHÍA CON LA INSTITUCIÓN UNIVERSITARIA COLEGIOS DE COLOMBIA UNICOC</t>
  </si>
  <si>
    <t>CUATRO (4) MESES y VEINTE (20) DÍAS sin exceder el 31 de diciembre de 2024</t>
  </si>
  <si>
    <t>https://community.secop.gov.co/Public/Tendering/OpportunityDetail/Index?noticeUID=CO1.NTC.6614502&amp;isFromPublicArea=True&amp;isModal=False</t>
  </si>
  <si>
    <t>EDWIN DARIO TORRES ORJUELA</t>
  </si>
  <si>
    <t>Autopista Norte km 20 vía Bogotá - Chía</t>
  </si>
  <si>
    <t>direccionjuridica@unicoc.edu.co</t>
  </si>
  <si>
    <t>CPSAG-626-2024</t>
  </si>
  <si>
    <t>CO1.PCCNTR.6690581</t>
  </si>
  <si>
    <t>JUSTICIA Y DEL DERECHO</t>
  </si>
  <si>
    <t>ADRIANA CAMILA CANASTO BONILLA</t>
  </si>
  <si>
    <t>PRESTACIÓN DE SERVICIOS DE APOYO A LA GESTIÓN Y ACOMPAÑAMIENTO A LA SECRETARIA DE GOBIERNO EN EL TRÁMITE Y ACTIVIDADES ADMINISTRATIVAS RELACIONADAS CON EL PROGRAMA DE METODOS ALTERNATIVOS DE RESOLUCION DE CONFLICTOS.</t>
  </si>
  <si>
    <t>ONCE MILLONES TRESCIENTOS SESENTA Y SEIS MIL SEISCIENTOS SESENTA PESOS</t>
  </si>
  <si>
    <t>2024002206</t>
  </si>
  <si>
    <t>https://community.secop.gov.co/Public/Tendering/OpportunityDetail/Index?noticeUID=CO1.NTC.6613490&amp;isFromPublicArea=True&amp;isModal=False</t>
  </si>
  <si>
    <t>ANA CAROLINA CHICACAUSA LEBRO</t>
  </si>
  <si>
    <t>Carrera 9 N 21-120 casa 16</t>
  </si>
  <si>
    <t>CPSP-628-2024</t>
  </si>
  <si>
    <t>CO1.PCCNTR.6692500</t>
  </si>
  <si>
    <t>INFORMACION ESTADISTICA</t>
  </si>
  <si>
    <t>HENRY YESID GARCÍA GARCÍA</t>
  </si>
  <si>
    <t>PRESTAR SERVICIOS DE APOYO A LA GESTIÓN EN EL LEVANTAMIENTO, ACTUALIZACIÓN, DEPURACIÓN Y CONSOLIDACIÓN DE LA INFORMACIÓN ESTADÍSTICA DE LA ENTIDAD EN LAS DIFERENTES DEPENDENCIAS, NECESARIA PARA LA FORMULACIÓN DEL PLAN ESTADÍSTICO TERRITORIAL Y LA CONSOLIDACIÓN DEL SISTEMA DE INFORMACIÓN ESTADÍSTICO EN EL MUNICIPIO DE CHIA</t>
  </si>
  <si>
    <t>TRES (3) MESES y VEINTITRES (23) DÍAS sin exceder el 20 de diciembre de 2024</t>
  </si>
  <si>
    <t>QUINCE MILLONES OCHOCIENTOS TREINTA Y UN MIL TRESCIENTOS PESOS</t>
  </si>
  <si>
    <t>2024002197</t>
  </si>
  <si>
    <t>https://community.secop.gov.co/Public/Tendering/OpportunityDetail/Index?noticeUID=CO1.NTC.6616237&amp;isFromPublicArea=True&amp;isModal=False</t>
  </si>
  <si>
    <t>AURA PATRICIA VANEGAS VELANDIA</t>
  </si>
  <si>
    <t>Carrera 3 # 8-71</t>
  </si>
  <si>
    <t>hyesidgarciag@gmail.com</t>
  </si>
  <si>
    <t>CPSAG-639-2024</t>
  </si>
  <si>
    <t>CO1.PCCNTR.6696486</t>
  </si>
  <si>
    <t>PRESTACIÓN DE SERVICIOS DE APOYO A LA GESTIÓN PARA REALIZAR ENCUESTAS Y ACTIVIDADES EN CAMPO EN LA ZONA RURAL Y URBANA DEL MUNICIPIO, RELACIONADAS CON EL PROCESO SISBÉN IV, EN LA DIRECCIÓN DE SISTEMAS DE INFORMACIÓN Y ESTADÍSTICA EN EL MUNICIPIO DE CHÍA CUNDINAMARCA.</t>
  </si>
  <si>
    <t>2024002198</t>
  </si>
  <si>
    <t>https://community.secop.gov.co/Public/Tendering/OpportunityDetail/Index?noticeUID=CO1.NTC.6621794&amp;isFromPublicArea=True&amp;isModal=False</t>
  </si>
  <si>
    <t>Carrera 10A Bis Sur N 10A - 55 Sur</t>
  </si>
  <si>
    <t>cesarleoj7@gmail.com</t>
  </si>
  <si>
    <t>CPSP-644-2024</t>
  </si>
  <si>
    <t>CO1.PCCNTR.6698253</t>
  </si>
  <si>
    <t>PRESTACIÓN DE SERVICIOS PROFESIONALES PARA LA EJECUCIÓN DE ACTIVIDADES DE CONOCIMIENTO, REDUCCIÓN Y MANEJO DE LA GESTIÓN DE RIESGO DE DESASTRES Y DEL COMITÉ DE CONOCIMIENTO Y PREVENCIÓN DEL RIESGO</t>
  </si>
  <si>
    <t>CUATRO (4) MESES y TRES (3) DÍAS sin exceder el 31 de diciembre de 2024</t>
  </si>
  <si>
    <t>VEINTIDOS MILLONES QUINIENTOS CINCUENTA MIL PESOS</t>
  </si>
  <si>
    <t>2024002192</t>
  </si>
  <si>
    <t>https://community.secop.gov.co/Public/Tendering/OpportunityDetail/Index?noticeUID=CO1.NTC.6624144&amp;isFromPublicArea=True&amp;isModal=False</t>
  </si>
  <si>
    <t>FALTA  CERRAR EN SECOP, SE CARGO ACTA DE TERMINACION</t>
  </si>
  <si>
    <t>Calle 7 N 6 -68</t>
  </si>
  <si>
    <t>dianap.esponisa05@gmail.com</t>
  </si>
  <si>
    <t>CPSAG-636-2024</t>
  </si>
  <si>
    <t>CO1.PCCNTR.6698760</t>
  </si>
  <si>
    <t>COMERCIO, INDUSTRIA Y TURISMO</t>
  </si>
  <si>
    <t>ANGIE MORA CUERVO</t>
  </si>
  <si>
    <t>PRESTACION DE SERVICIOS DE APOYO A LA GESTION PARA LA RECOLECCION, TABULACION Y REPORTE DE DATOS DEL SISTEMA DE INFORMACION TURISTICA DEL MUNICIPIO DE CHÍA- SITCHIA</t>
  </si>
  <si>
    <t>CATORCE MILLONES OCHENTA MIL PESOS</t>
  </si>
  <si>
    <t>2024002202</t>
  </si>
  <si>
    <t>https://community.secop.gov.co/Public/Tendering/OpportunityDetail/Index?noticeUID=CO1.NTC.6624771&amp;isFromPublicArea=True&amp;isModal=False</t>
  </si>
  <si>
    <t>Carrera 14F N 7-17</t>
  </si>
  <si>
    <t>angiemoracuervo@gmail.com</t>
  </si>
  <si>
    <t>BANCO DE BOGOTÁ</t>
  </si>
  <si>
    <t>CPSP-646-2024</t>
  </si>
  <si>
    <t>CO1.PCCNTR.6700126</t>
  </si>
  <si>
    <t>AMBIENTE Y DESARROLLO SOSTENIBLE</t>
  </si>
  <si>
    <t xml:space="preserve">EDISON NICOLAS SUAREZ MOSCOSO </t>
  </si>
  <si>
    <t>PRESTACIÓN DE SERVICIOS PROFESIONALES PARA BRINDAR APOYO EN LA FORMULACIÓN, IMPLEMENTACIÓN Y SEGUIMIENTO A LOS PROYECTOS AMBIENTALES ESCOLARES PRAES, PROCEDAS Y LA EJECUCIÓN DE ACCIONES DE EDUCACIÓN AMBIENTAL EN EL MUNICIPIO DE CHIA</t>
  </si>
  <si>
    <t>DIECIOCHO MILLONES TRESCIENTOS TREINTA Y TRES MIL TRESCIENTOS TREINTA Y TRES PESOS</t>
  </si>
  <si>
    <t>2024002212
2024002214</t>
  </si>
  <si>
    <t>$   5.833.333,00
$ 12.500.000,00</t>
  </si>
  <si>
    <t>https://community.secop.gov.co/Public/Tendering/OpportunityDetail/Index?noticeUID=CO1.NTC.6625879&amp;isFromPublicArea=True&amp;isModal=False</t>
  </si>
  <si>
    <t>Carrera 9 N 21-120 casa 38</t>
  </si>
  <si>
    <t>CPSP-651-2024</t>
  </si>
  <si>
    <t>CO1.PCCNTR.6700521</t>
  </si>
  <si>
    <t>JAIRO ALBERTO BOLAÑOS MORENO</t>
  </si>
  <si>
    <t>PRESTACIÓN DE SERVICIOS PROFESIONALES PARA BRINDAR APOYO EN LA OFICINA ASESORA DE COMUNICACIÓN PRENSA Y PROTOCOLO EN LA ADMINISTRACIÓN Y ACTUALIZACIÓN DE LA PÁGINA WEB Y EN ASUNTOS RELACIONADOS CON MATERIA CONTRACTUAL</t>
  </si>
  <si>
    <t>VEITIDOS MILLONES DE PESOS</t>
  </si>
  <si>
    <t>2024002199</t>
  </si>
  <si>
    <t>https://community.secop.gov.co/Public/Tendering/OpportunityDetail/Index?noticeUID=CO1.NTC.6626713&amp;isFromPublicArea=True&amp;isModal=False</t>
  </si>
  <si>
    <t>IRMA JUDITH MANRIQUE LIZARAZO</t>
  </si>
  <si>
    <t>Calle 3  N 12-98</t>
  </si>
  <si>
    <t>jairo.bolanos.moreno@gmail.com</t>
  </si>
  <si>
    <t>BANCO DE OCCIDENTE</t>
  </si>
  <si>
    <t>CPSP-645-2024</t>
  </si>
  <si>
    <t>CO1.PCCNTR.6700731</t>
  </si>
  <si>
    <t>LUIS ALEJANDRO PARRA ALFONSO</t>
  </si>
  <si>
    <t>PRESTACIÓN DE SERVICIOS PROFESIONALES PARA EL APOYO A LA ADMINISTRACIÓN E IMPULSO A LINEAS DE MERCADEO Y COMERCIALIZACION DE LA PLAZA DE MERCADO EL CACIQUE.</t>
  </si>
  <si>
    <t>TRES (3) MESES y VEINTINUEVE (29) DÍAS sin exceder el 30 de diciembre de 2024</t>
  </si>
  <si>
    <t>VEINTIUN MILONES VEINTITRES MIL TRESCIENTOS TREINTA Y TRES PESOS</t>
  </si>
  <si>
    <t>2024002203</t>
  </si>
  <si>
    <t>https://community.secop.gov.co/Public/Tendering/OpportunityDetail/Index?noticeUID=CO1.NTC.6626893&amp;isFromPublicArea=True&amp;isModal=False</t>
  </si>
  <si>
    <t>LUZ ANGELA CORREA PARRADO</t>
  </si>
  <si>
    <t>Calle 7 N 2a-80</t>
  </si>
  <si>
    <t>CPSP-647-2024</t>
  </si>
  <si>
    <t>CO1.PCCNTR.6701136</t>
  </si>
  <si>
    <t>HARBEY ALEXIS ARENAS FULANO</t>
  </si>
  <si>
    <t>2024002205</t>
  </si>
  <si>
    <t>https://community.secop.gov.co/Public/Tendering/OpportunityDetail/Index?noticeUID=CO1.NTC.6627255&amp;isFromPublicArea=True&amp;isModal=False</t>
  </si>
  <si>
    <t>WILMAR ANDRES RODRIGUE</t>
  </si>
  <si>
    <t>Carrera 22 N 15-24 piso 3</t>
  </si>
  <si>
    <t>CPSP-653-2024</t>
  </si>
  <si>
    <t>CO1.PCCNTR.6701285</t>
  </si>
  <si>
    <t>JULLY DEL PILAR REYES TOVAR</t>
  </si>
  <si>
    <t>PRESTACIÓN DE SERVICIOS PROFESIONALES PARA INGRESAR A LA PLATAFORMA SUI EL REPORTE DE INFORMACIÓN DE LOS SERVICIOS PÚBLICOS DOMICILIARIOS DE ACUERDO CON LA NORMATIVIDAD ESTABLECIDA POR LA SUPERINTENDENCIA DE SERVICIOS PÚBLICOS Y APOYO EN EL MONITOREO DEL SISTEMA GENERAL DE PARTICIPACIONES SGP-APSB EN EL MUNICIPIO DE CHÍA</t>
  </si>
  <si>
    <t>DIECINUEVE MILONES CUATROCIENTOS TREINTA Y TRES MIL TRESCIENTOS TREINTA Y TRES PESOS</t>
  </si>
  <si>
    <t>2024002204</t>
  </si>
  <si>
    <t>https://community.secop.gov.co/Public/Tendering/OpportunityDetail/Index?noticeUID=CO1.NTC.6627765&amp;isFromPublicArea=True&amp;isModal=False</t>
  </si>
  <si>
    <t>Vereda Cerca de Piedra, sector Lavaderos casa 134, entrada 2</t>
  </si>
  <si>
    <t>jully.reyes@gmail.com</t>
  </si>
  <si>
    <t>CPSP-652-2024</t>
  </si>
  <si>
    <t>CO1.PCCNTR.6701798</t>
  </si>
  <si>
    <t>PRESTACIÓN DE SERVICIOS PROFESIONALES ESPECIALIZADOS PARA BRINDAR APOYO JURÍDICO EN EL FORTALECIMIENTO DE LOS INSTRUMENTOS DE PLANIFICACIÓN Y GESTIÓN TERRITORIAL DEL MUNICIPIO DE CHIA</t>
  </si>
  <si>
    <t>TREINTA Y SEIS MILLONES DE PESOS</t>
  </si>
  <si>
    <t>2024002217</t>
  </si>
  <si>
    <t>https://community.secop.gov.co/Public/Tendering/OpportunityDetail/Index?noticeUID=CO1.NTC.6628458&amp;isFromPublicArea=True&amp;isModal=False</t>
  </si>
  <si>
    <t>Carrera 6C N 13-22 piso 2</t>
  </si>
  <si>
    <t>rocioduarte2906@hotmail.com</t>
  </si>
  <si>
    <t>0550488445096784</t>
  </si>
  <si>
    <t>CPSAG-654-2024</t>
  </si>
  <si>
    <t>CO1.PCCNTR.6701884</t>
  </si>
  <si>
    <t>SALUD Y PROTECCIÓN SOCIAL</t>
  </si>
  <si>
    <t>PRESTACION DE SERVICIOS DE APOYO A LA GESTIÓN EN ACTIVIDADES DE ZOONOSIS EN CANINOS Y FELINOS DEL MUNICIPIO DE CHIA</t>
  </si>
  <si>
    <t>TRES (3) MESES y VEINTIOCHO (28) DÍAS sin exceder el 30 de diciembre de 2024</t>
  </si>
  <si>
    <t xml:space="preserve">ONCE MILLONES OCHOCIENTOS MIL PESOS </t>
  </si>
  <si>
    <t>2024002226</t>
  </si>
  <si>
    <t>https://community.secop.gov.co/Public/Tendering/OpportunityDetail/Index?noticeUID=CO1.NTC.6628854&amp;isFromPublicArea=True&amp;isModal=False</t>
  </si>
  <si>
    <t>JOHN FREDY PAEZ RINCON</t>
  </si>
  <si>
    <t>Carrera 2 N° 5 -81 torre 1 apt 102</t>
  </si>
  <si>
    <t>CPSP-650-2024</t>
  </si>
  <si>
    <t>CO1.PCCNTR.6701901</t>
  </si>
  <si>
    <t>ALBA MARCELA ALMAZO TORRES</t>
  </si>
  <si>
    <t>PRESTACIÓN DE SERVICIOS PROFESIONALES PARA EJECUTAR GESTIÓN DE LA SALUD PUBLICA, MEDIANTE EL SEGUIMIENTO Y VERIFICACION A LAS IPS VACUNADORAS ACORDE A LOS REQUERIMIENTOS DEL PROGRAMA AMPLIADO DE INMUNIZACIONES DEL MUNICIPIO DE CHÍA</t>
  </si>
  <si>
    <t xml:space="preserve">VEINTE MILLONES NOVECIENTOS MIL PESOS </t>
  </si>
  <si>
    <t>2024002223</t>
  </si>
  <si>
    <t>https://community.secop.gov.co/Public/Tendering/OpportunityDetail/Index?noticeUID=CO1.NTC.6628149&amp;isFromPublicArea=True&amp;isModal=False</t>
  </si>
  <si>
    <t>SULMA LILIANA PINEDA SALINAS</t>
  </si>
  <si>
    <t>Calle 5 N 2B-79 casa 79</t>
  </si>
  <si>
    <t>CPSP-657-2024</t>
  </si>
  <si>
    <t>CO1.PCCNTR.6702107</t>
  </si>
  <si>
    <t>DANIELA LISETH RUIZ MARTINEZ</t>
  </si>
  <si>
    <t>PRESTACION DE SERVICIOS PROFESIONALES EN LA OFICINA ASESORA DE COMUNICACIÓN, PRENSA Y PROTOCOLO PARA APOYAR LA PRODUCCIÓN DE CONTENIDOS INFORMATIVOS, TEXTUALES, AUDIOVISUALES Y RADIALES SOBRE LAS ACTIVIDADES DESARROLLADAS POR LA ALCALDÍA DE CHÍA EN TEMAS DE PLANEACIÓN, SALUD Y GOBIERNO</t>
  </si>
  <si>
    <t>TRES (3) MESES y VEINTE (20) DÍAS</t>
  </si>
  <si>
    <t>2024002243</t>
  </si>
  <si>
    <t xml:space="preserve">
SGP:OTROS SECTORES</t>
  </si>
  <si>
    <t>https://community.secop.gov.co/Public/Tendering/OpportunityDetail/Index?noticeUID=CO1.NTC.6628824&amp;isFromPublicArea=True&amp;isModal=False</t>
  </si>
  <si>
    <t>Carrera 4 N 11-43</t>
  </si>
  <si>
    <t>druizmartinez13@gmail.com</t>
  </si>
  <si>
    <t>0550488437335737</t>
  </si>
  <si>
    <t>CPSP-658-2024</t>
  </si>
  <si>
    <t>CO1.PCCNTR.6702429</t>
  </si>
  <si>
    <t>DIANA MARCELA SAMPEDRO ROA</t>
  </si>
  <si>
    <t>PRESTACIÓN DE SERVICIOS PROFESIONALES PARA EL APOYO EN LA ESTRUCTURACIÓN Y EJECUCIÓN DEL PROCESO DE BÚSQUEDAS ACTIVAS, Y LAS ESTRATEGIAS DE ACCESO Y PERMANENCIA QUE LLEVA A CABO EL ÁREA DE COBERTURA DE LA SEM</t>
  </si>
  <si>
    <t>VEINTE MILLONES CIENTO SESENTA Y SEIS MIL SEISCIENTOS SESENTA PESOS</t>
  </si>
  <si>
    <t>2024002220</t>
  </si>
  <si>
    <t>https://community.secop.gov.co/Public/Tendering/OpportunityDetail/Index?noticeUID=CO1.NTC.6629235&amp;isFromPublicArea=True&amp;isModal=False</t>
  </si>
  <si>
    <t>ARNALDO BETANCUR GIRON</t>
  </si>
  <si>
    <t>SE CARGO ÚLTIMA CUENTA, FALTA CERRAR EN SECOP</t>
  </si>
  <si>
    <t>Carrera 1E N° 30-43</t>
  </si>
  <si>
    <t>marce.3009@hotmail.com</t>
  </si>
  <si>
    <t>CPSAG-659-2024</t>
  </si>
  <si>
    <t>CO1.PCCNTR.6702923</t>
  </si>
  <si>
    <t>PRESTACION DE SERVICIOS DE APOYO A LA GESTIÓN EN LA OFICINA ASESORA DE COMUNICACIÓN, PRENSA Y PROTOCOLO, PARA CUBRIR LOS DIFERENTES EVENTOS PROGRAMADOS POR LA ADMINISTRACIÓN MUNICIPAL CON EL FIN DE COMUNICAR LA GESTIÓN DEL GOBIERNO</t>
  </si>
  <si>
    <t>2024002211</t>
  </si>
  <si>
    <t>https://community.secop.gov.co/Public/Tendering/OpportunityDetail/Index?noticeUID=CO1.NTC.6629371&amp;isFromPublicArea=True&amp;isModal=False</t>
  </si>
  <si>
    <t>MARIA JOSE LEBRO</t>
  </si>
  <si>
    <t>Vereda Fonqueta, sector El Espejo</t>
  </si>
  <si>
    <t>CPSP-655-2024</t>
  </si>
  <si>
    <t>CO1.PCCNTR.6702944</t>
  </si>
  <si>
    <t>VALENTINA PAVAS VARGAS</t>
  </si>
  <si>
    <t>PRESTACION DE SERVICIOS PROFESIONALES PARA APOYAR LA CONSOLIDACION DE INFORMACION DEL MACROPROCESO GESTION ESTRATEGICA EN CUMPLIMIENTO DE LA METAS ESTABLECIDAS EN EL PLAN DE DESARROLLO MUNICIPAL</t>
  </si>
  <si>
    <t>2024002221</t>
  </si>
  <si>
    <t>https://community.secop.gov.co/Public/Tendering/OpportunityDetail/Index?noticeUID=CO1.NTC.6629573&amp;isFromPublicArea=True&amp;isModal=False</t>
  </si>
  <si>
    <t>DEYANIRA RAMIREZ ARTUNDUAGA</t>
  </si>
  <si>
    <t>Calle 21 N 5 - 33 interior 2 casa 1</t>
  </si>
  <si>
    <t>pavasvv@gmail.com</t>
  </si>
  <si>
    <t>CPSP-660-2024</t>
  </si>
  <si>
    <t>CO1.PCCNTR.6703120</t>
  </si>
  <si>
    <t>JUAN CARLOS MORALES BERNAL</t>
  </si>
  <si>
    <t>PRESTACIÓN DE SERVICIOS PROFESIONALES PARA APOYAR A LA SECRETARÍA DE PARTICIPACIÓN CIUDADANA Y ACCIÓN COMUNITARIA, EN LAS INTERVENCIONES QUE SE REALICEN CON LAS DIFERENTES INSTANCIAS Y GRUPOS POBLACIONALES DEL MUNICIPIO DE CHÍA</t>
  </si>
  <si>
    <t>TRES (3) MESES y VEINTICUATRO (24) DÍAS sin exceder el 20 de diciembre de 2024</t>
  </si>
  <si>
    <t>2024002222</t>
  </si>
  <si>
    <t>https://community.secop.gov.co/Public/Tendering/OpportunityDetail/Index?noticeUID=CO1.NTC.6629764&amp;isFromPublicArea=True&amp;isModal=False</t>
  </si>
  <si>
    <t>FALTA ÚLTIMA CUENTA Y CERRAR EN SECOP</t>
  </si>
  <si>
    <t>Calle 7 N 12 - 77</t>
  </si>
  <si>
    <t>jcmobe@gmail.com</t>
  </si>
  <si>
    <t>SIN CUENTA TIENE EGRESO</t>
  </si>
  <si>
    <t>SAMC-003-2024</t>
  </si>
  <si>
    <t>CO1.PCCNTR.6653081</t>
  </si>
  <si>
    <t>Infraestructura fisica</t>
  </si>
  <si>
    <t>ALTERNAMOTOR S.A.S.</t>
  </si>
  <si>
    <t>MANTENIMIENTO PREVENTIVO Y/O CORRECTIVO DE LA MAQUINARIA Y EQUIPOS MENORES DEL BANCO DE MAQUINARIA ADSCRITA A LA SECRETARÍA DE OBRAS PÚBLICAS Y USADA PARA LAS INTERVENCIONES DE REHABILITACIÓN Y MEJORAMIENTO DE LA MALLA VIAL DEL MUNICIPIO DE CHÍA</t>
  </si>
  <si>
    <t>CINCO (5) MESES y en todo caso sin sobrepasar el 31 de diciembre de 2024</t>
  </si>
  <si>
    <t xml:space="preserve">QUINIENTOS MILLONES DE PESOS </t>
  </si>
  <si>
    <t>2024002264</t>
  </si>
  <si>
    <t>https://community.secop.gov.co/Public/Tendering/OpportunityDetail/Index?noticeUID=CO1.NTC.6403594&amp;isFromPublicArea=True&amp;isModal=False</t>
  </si>
  <si>
    <t>MILTON FERNANDO GARZON SANCHEZ</t>
  </si>
  <si>
    <t>*CUMPLIMIENTO: 14-44-101217911
*RESPONSABILIDAD: 14-40-101067015</t>
  </si>
  <si>
    <t>*CUMPLIMIENTO: CO1.WRT.1510131
*RESPONSABILIDAD: CO1.WRT.15101506</t>
  </si>
  <si>
    <t>SE CARGO ACTA DE TERMINACION, CUENTA 6 Y FACTURA 6 .FALTA EGRESO 6. PAGO 6 EN APROBACION FALTA CERRAR EN EL SECOP</t>
  </si>
  <si>
    <t>Calle 16A N.13-37</t>
  </si>
  <si>
    <t xml:space="preserve">alternamotorsas@hotmail.com </t>
  </si>
  <si>
    <t>CPSAG-590-2024</t>
  </si>
  <si>
    <t>CO1.PCCNTR.6666116</t>
  </si>
  <si>
    <t>DANIEL STEVEN CHIBUQUE RODRIGUEZ</t>
  </si>
  <si>
    <t>CUATRO (4) MESES  sin exceder el 20 de diciembre de 2024</t>
  </si>
  <si>
    <t>2024002246</t>
  </si>
  <si>
    <t>https://community.secop.gov.co/Public/Tendering/OpportunityDetail/Index?noticeUID=CO1.NTC.6582422&amp;isFromPublicArea=True&amp;isModal=False</t>
  </si>
  <si>
    <t>Calle 5 N.28-79 CA 15</t>
  </si>
  <si>
    <t>CV-005-2024</t>
  </si>
  <si>
    <t>CO1.PCCNTR.6690776</t>
  </si>
  <si>
    <t xml:space="preserve">FUNDACION UNIVERSITARIA AGRARIA DE COLOMBIA </t>
  </si>
  <si>
    <t>AUNAR ESFUERZOS A TRAVÉS DE APOYOS EDUCATIVOS PARA PROMOVER LA EDUCACIÓN SUPERIOR EN EL MUNICIPIO DE CHÍA CON LA FUNDACIÓN UNIVERSITARIA AGRARIA DE COLOMBIA - UNIAGRARIA</t>
  </si>
  <si>
    <t>CUATRO (4) MESES Y VEINTE (20) DIAS sin exceder el 31 de diciembre de 2024</t>
  </si>
  <si>
    <t>https://community.secop.gov.co/Public/Tendering/OpportunityDetail/Index?noticeUID=CO1.NTC.6614216&amp;isFromPublicArea=True&amp;isModal=False</t>
  </si>
  <si>
    <t>Calle 170 N 54A-10</t>
  </si>
  <si>
    <t>rectoria@uniagraria.edu.co</t>
  </si>
  <si>
    <t>0550001400027676</t>
  </si>
  <si>
    <t>CPSP-649-2024</t>
  </si>
  <si>
    <t>CO1.PCCNTR.6702953</t>
  </si>
  <si>
    <t>PRESTACIÓN DE SERVICIOS PROFESIONALES PARA APOYAR A LA SECRETARIA DE MEDIO AMBIENTE EN LA IMPLEMENTACIÓN Y SEGUIMIENTO DEL PLAN DE GESTIÓN INTEGRAL DE RESIDUOS SOLIDOS PGIRS.</t>
  </si>
  <si>
    <t xml:space="preserve">DIECIOCHO MILLONES TRESCIENTOS TREINTA Y TRES MIL TRESCIENTOS TREINTA Y TRES PESOS </t>
  </si>
  <si>
    <t>2024002245</t>
  </si>
  <si>
    <t>https://community.secop.gov.co/Public/Tendering/OpportunityDetail/Index?noticeUID=CO1.NTC.6629817&amp;isFromPublicArea=True&amp;isModal=False</t>
  </si>
  <si>
    <t xml:space="preserve">RUTH MARY FONSECA QUINTERO </t>
  </si>
  <si>
    <t>Carrera 4B Este N.7-21</t>
  </si>
  <si>
    <t xml:space="preserve">andersonsanchez.s@outlook.com </t>
  </si>
  <si>
    <t>CPSP-661-2024</t>
  </si>
  <si>
    <t>CO1.PCCNTR.6703460</t>
  </si>
  <si>
    <t>GERARDO DONOSO CUERVO</t>
  </si>
  <si>
    <t>PRESTACIÓN DE SERVICIOS PROFESIONALES ESPECIALIZADOS PARA APOYAR A LA DIRECCIÓN DE FUNCIÓN PÚBLICA EN LO CONCERNIENTE A LAS ACTUACIONES PRESTACIONALES, PRESUPUESTALES, CONTABLES Y FINANCIERAS REQUERIDAS DENTRO DE LA DEPENDENCIA</t>
  </si>
  <si>
    <t>2024002253</t>
  </si>
  <si>
    <t>https://community.secop.gov.co/Public/Tendering/OpportunityDetail/Index?noticeUID=CO1.NTC.6630637&amp;isFromPublicArea=True&amp;isModal=False</t>
  </si>
  <si>
    <t>MARIA ALEJANDRA NAVARRETE ZARTUNDUAGA</t>
  </si>
  <si>
    <t>FALTA  TERMINAR Y CERRAR EN SECOP</t>
  </si>
  <si>
    <t xml:space="preserve">Vereda Bojaca, sector el Patraiso, Delicias Norte </t>
  </si>
  <si>
    <t xml:space="preserve">gerardonoso@gmail.com </t>
  </si>
  <si>
    <t>BANCO POPULAR</t>
  </si>
  <si>
    <t>CPSP-662-2024</t>
  </si>
  <si>
    <t>CO1.PCCNTR.6704743</t>
  </si>
  <si>
    <t>PRESTACION DE SERVICIOS PROFESIONALES PARA APOYAR A LA DIRECCIÓN DE VIGILANCIA Y CONTROL EN LA LINEA DE INOCUIDAD Y CALIDAD DE LOS ALIMENTOS EN EL ÁREA URBANA Y RURAL DEL MUNICIPIO</t>
  </si>
  <si>
    <t>TRES (3) MESES y VEINTIUN (21) DÍAS sin exceder el 20 de diciembre de 2024</t>
  </si>
  <si>
    <t xml:space="preserve">QUINCE MILLONES SETECIENTOS VEINTICINCO MIL PESOS </t>
  </si>
  <si>
    <t>2024002244</t>
  </si>
  <si>
    <t>https://community.secop.gov.co/Public/Tendering/OpportunityDetail/Index?noticeUID=CO1.NTC.6631498&amp;isFromPublicArea=True&amp;isModal=False</t>
  </si>
  <si>
    <t>DIANA PAOLA QUECAN ARIAS</t>
  </si>
  <si>
    <t>Carrera 14B N.9A-35</t>
  </si>
  <si>
    <t xml:space="preserve">paolaquinones24@gmail.com </t>
  </si>
  <si>
    <t>CPSP-663-2024</t>
  </si>
  <si>
    <t>CO1.PCCNTR.6704810</t>
  </si>
  <si>
    <t>GERALDINE ALEJANDRA COJO CAMACHO</t>
  </si>
  <si>
    <t>TRES (3) MESES y QUINCE (15) DÍAS sin exceder el 20 de diciembre de 2024</t>
  </si>
  <si>
    <t>2024002248</t>
  </si>
  <si>
    <t>https://community.secop.gov.co/Public/Tendering/OpportunityDetail/Index?noticeUID=CO1.NTC.6632249&amp;isFromPublicArea=True&amp;isModal=False</t>
  </si>
  <si>
    <t>CPSP-664-2024</t>
  </si>
  <si>
    <t>CO1.PCCNTR.6704927</t>
  </si>
  <si>
    <t>TANNIA GISELLA TORRES SARMIENTO</t>
  </si>
  <si>
    <t>2024002255</t>
  </si>
  <si>
    <t>https://community.secop.gov.co/Public/Tendering/OpportunityDetail/Index?noticeUID=CO1.NTC.6632074&amp;isFromPublicArea=True&amp;isModal=False</t>
  </si>
  <si>
    <t>CPSP-665-2024</t>
  </si>
  <si>
    <t>CO1.PCCNTR.6705278</t>
  </si>
  <si>
    <t>PRESTACIÓN DE SERVICIOS PROFESIONALES PARA LA ORGANIZACIÓN, ANÁLISIS Y DIFUSIÓN DE DATOS QUE PERMITA EL FORTALECIMIENTO DEL SISTEMA DE INFORMACIÓN TURÍSTICA DEL MUNICIPIO DE CHÍA - SITCHIA</t>
  </si>
  <si>
    <t>DIECISIETE MILLONES DSCIENTOS NOVENTA Y NUEVE MIL OCHOCIENTOS TRESINTA Y TRES PESOS</t>
  </si>
  <si>
    <t>2024002247</t>
  </si>
  <si>
    <t>https://community.secop.gov.co/Public/Tendering/OpportunityDetail/Index?noticeUID=CO1.NTC.6633254&amp;isFromPublicArea=True&amp;isModal=False</t>
  </si>
  <si>
    <t>MARIO ERNESTO DELGADO ARANA</t>
  </si>
  <si>
    <t>Carrera 14C N.9-38</t>
  </si>
  <si>
    <t xml:space="preserve">sochaherreraalejandra@gmail.com </t>
  </si>
  <si>
    <t>CPSP-667-2024</t>
  </si>
  <si>
    <t>CO1.PCCNTR.6707893</t>
  </si>
  <si>
    <t>ORFI CAROLINA NOVA GÓMEZ</t>
  </si>
  <si>
    <t>PRESTACIÓN DE SERVICIOS PROFESIONALES PARA ASESORÍA, ACOMPAÑAMIENTO Y SEGUIMIENTO EN TEMAS RELACIONADOS CON EL SECTOR DE TRANSPORTE DENTRO DE LAS COMPETENCIAS DE LA SECRETARÍA DE MOVILIDAD</t>
  </si>
  <si>
    <t xml:space="preserve">VEINTICINCO MILLONES SEISCIENTOS ONCE MIL SEISCIENTOS SESENTA Y SEIS PESOS </t>
  </si>
  <si>
    <t>2024002263</t>
  </si>
  <si>
    <t>https://community.secop.gov.co/Public/Tendering/OpportunityDetail/Index?noticeUID=CO1.NTC.6636353&amp;isFromPublicArea=True&amp;isModal=False</t>
  </si>
  <si>
    <t>Calle 68 N.70C-42</t>
  </si>
  <si>
    <t xml:space="preserve">novagabogadosas@gmail.com </t>
  </si>
  <si>
    <t>CPSAG-669-2024</t>
  </si>
  <si>
    <t>CO1.PCCNTR.6707935</t>
  </si>
  <si>
    <t>PRESTACIÓN DE SERVICIOS DE APOYO A LA GESTIÓN PARA EL PROCESAMIENTO TÉCNICO DE LAS COLECCIONES BIBLIOGRÁFICAS DE LA RED DE BIBLIOTECAS PÚBLICAS DEL MUNICIPIO DE CHÍA</t>
  </si>
  <si>
    <t xml:space="preserve">CATORCE MILLONES OCHENTA MIL PESOS </t>
  </si>
  <si>
    <t>2024002265</t>
  </si>
  <si>
    <t>https://community.secop.gov.co/Public/Tendering/OpportunityDetail/Index?noticeUID=CO1.NTC.6635900&amp;isFromPublicArea=True&amp;isModal=False</t>
  </si>
  <si>
    <t>CPSP-672-2024</t>
  </si>
  <si>
    <t>CO1.PCCNTR.6707985</t>
  </si>
  <si>
    <t>IVAN RICARDO VASQUEZ CANASTO</t>
  </si>
  <si>
    <t>PRESTAR SERVICIOS PROFESIONALES COMO CONTADOR PÚBLICO PARA APOYAR LA REALIZACIÓN DE LOS TRÁMITES DE REVISIÓN, VERIFICACIÓN Y CAUSACIÓN DE LAS OBLIGACIONES A CARGO DEL MUNICIPIO DE CHÍA EN EL SISTEMA CONTABLE DE LA ENTIDAD Y DEMÁS ACTIVIDADES ASOCIADAS AL PROCESO A CARGO DE LA DIRECCIÓN FINANCIERA DE LA SECRETARÍA DE HACIENDA</t>
  </si>
  <si>
    <t>TRES (3) MESES y VEINTISIETE (27) DÍAS</t>
  </si>
  <si>
    <t xml:space="preserve">VEINTIDOS MILLONES DOSCIENTOS TREINTA MIL PESOS </t>
  </si>
  <si>
    <t>2024002267</t>
  </si>
  <si>
    <t>https://community.secop.gov.co/Public/Tendering/OpportunityDetail/Index?noticeUID=CO1.NTC.6636396&amp;isFromPublicArea=True&amp;isModal=False</t>
  </si>
  <si>
    <t>CPSAG-670-2024</t>
  </si>
  <si>
    <t>CO1.PCCNTR.6709213</t>
  </si>
  <si>
    <t>PRESTACIÓN DE SERVICIOS DE APOYO A LA GESTION PARA IMPLEMENTAR LA GUIANZA TURISTICA EN EL MUNICIPIO DE CHÍA Y BRINDAR ACOMPAÑAMIENTO EN LAS DIFERENTES ACTIVIDADES Y EVENTOS QUE DESARROLLE LA DIRECCIÓN DE TURISMO</t>
  </si>
  <si>
    <t>2024002259</t>
  </si>
  <si>
    <t>https://community.secop.gov.co/Public/Tendering/OpportunityDetail/Index?noticeUID=CO1.NTC.6637719&amp;isFromPublicArea=True&amp;isModal=False</t>
  </si>
  <si>
    <t>Calle 12 N.4-32</t>
  </si>
  <si>
    <t>CPSAG-671-2024</t>
  </si>
  <si>
    <t>CO1.PCCNTR.6709416</t>
  </si>
  <si>
    <t>SILVIA MARGARITA QUIROGA GONZALEZ</t>
  </si>
  <si>
    <t xml:space="preserve">DIEZ MILLONES SEISCINETOS TREINTA Y TRES MIL TRESCIENTOS TREINTA Y TRES PESOS </t>
  </si>
  <si>
    <t>2024002258</t>
  </si>
  <si>
    <t>https://community.secop.gov.co/Public/Tendering/OpportunityDetail/Index?noticeUID=CO1.NTC.6638129&amp;isFromPublicArea=True&amp;isModal=False</t>
  </si>
  <si>
    <t>ANA BERTHA RODRIGUEZ BERNAL</t>
  </si>
  <si>
    <t xml:space="preserve">Calle 29 N.1-57 Vereda Bojaca </t>
  </si>
  <si>
    <t xml:space="preserve">siltatis0520@gmail.com </t>
  </si>
  <si>
    <t>CPSP-677-2024</t>
  </si>
  <si>
    <t>CO1.PCCNTR.6709419</t>
  </si>
  <si>
    <t>LADY JOHANNA DIAZ BOSSA</t>
  </si>
  <si>
    <t>PRESTACIÓN DE SERVICIOS PROFESIONALES PARA BRINDAR APOYO A LA SECRETARIA DE MOVILIDAD EN EL DESARROLLO DE LAS ACTIVIDADES PROPIAS DE LA ETAPA PRE-CONTRACTUAL EN EL MARCO DEL PLAN LOCAL DE SEGURIDAD VIAL</t>
  </si>
  <si>
    <t>2024002262</t>
  </si>
  <si>
    <t>https://community.secop.gov.co/Public/Tendering/OpportunityDetail/Index?noticeUID=CO1.NTC.6638135&amp;isFromPublicArea=True&amp;isModal=False</t>
  </si>
  <si>
    <t>FALTA CERRAR EN SECOP. PAGO 4 ENVIADO POR PROVEEDOR NO SE CIERRA</t>
  </si>
  <si>
    <t>CPSAG-678-2024</t>
  </si>
  <si>
    <t>CO1.PCCNTR.6709915</t>
  </si>
  <si>
    <t>CAROLINA VALDERRAMA SANCHEZ</t>
  </si>
  <si>
    <t>PRESTACIÓN DE SERVICIOS DE APOYO A LA GESTION PARA APOYAR EL SOSTENIMIENTO, DIVULGACIÓN Y PROMOCIÓN DE LOS PLANES Y PROGRAMAS RELACIONADOS CON LA PRESTACIÓN DEL SERVICIO EDUCATIVO</t>
  </si>
  <si>
    <t xml:space="preserve">DIECISEIS MILLONES CIENTO TREINTA Y TRES MIL TRESCIENTOS TREINTA Y TRES PESOS </t>
  </si>
  <si>
    <t>2024002268</t>
  </si>
  <si>
    <t>https://community.secop.gov.co/Public/Tendering/OpportunityDetail/Index?noticeUID=CO1.NTC.6638581&amp;isFromPublicArea=True&amp;isModal=False</t>
  </si>
  <si>
    <t xml:space="preserve">carovalderramafoto@gmail.com </t>
  </si>
  <si>
    <t>CPSP-674-2024</t>
  </si>
  <si>
    <t>CO1.PCCNTR.6710362</t>
  </si>
  <si>
    <t>OSCAR SANTIAGO CAMELO PAEZ</t>
  </si>
  <si>
    <t>PRESTACIÓN DE SERVICIOS PROFESIONALES PARA APOYAR LA DIRECCIÓN EN LA REALIZACIÓN DE ASISTENCIAS TÉCNICAS, MEJORAMIENTO GENETICO EN BOVINOS Y LA PROMOCIÓN DE BUENAS PRACTICAS GANADERAS EN EL MUNICIPIO</t>
  </si>
  <si>
    <t xml:space="preserve">VEINTICINCO MILLONES CIENTO NOVENTA Y NUEVE MIL PESOS </t>
  </si>
  <si>
    <t>2024002271</t>
  </si>
  <si>
    <t>https://community.secop.gov.co/Public/Tendering/OpportunityDetail/Index?noticeUID=CO1.NTC.6639782&amp;isFromPublicArea=True&amp;isModal=False</t>
  </si>
  <si>
    <t>Calle 16A N.8A-45 Barrio Osorio Apto 202</t>
  </si>
  <si>
    <t xml:space="preserve">santicamelo@hotmail.com </t>
  </si>
  <si>
    <t>CPSAG-580-2024</t>
  </si>
  <si>
    <t>CO1.PCCNTR.6710451</t>
  </si>
  <si>
    <t>2024002270</t>
  </si>
  <si>
    <t>https://community.secop.gov.co/Public/Tendering/OpportunityDetail/Index?noticeUID=CO1.NTC.6639594&amp;isFromPublicArea=True&amp;isModal=False</t>
  </si>
  <si>
    <t>Calle 4A N.9-46</t>
  </si>
  <si>
    <t xml:space="preserve">dianasofiamo@gmail.com </t>
  </si>
  <si>
    <t>CPSP-673-2024</t>
  </si>
  <si>
    <t>CO1.PCCNTR.6710536</t>
  </si>
  <si>
    <t>2024002261</t>
  </si>
  <si>
    <t>https://community.secop.gov.co/Public/Tendering/OpportunityDetail/Index?noticeUID=CO1.NTC.6639464&amp;isFromPublicArea=True&amp;isModal=False</t>
  </si>
  <si>
    <t xml:space="preserve">EDWAR ALEJANDRO PARAMO DELGADO </t>
  </si>
  <si>
    <t xml:space="preserve">alicianalozada@gmail.com </t>
  </si>
  <si>
    <t>0550005800526708</t>
  </si>
  <si>
    <t>CPSAG-675-2024</t>
  </si>
  <si>
    <t>CO1.PCCNTR.6710643</t>
  </si>
  <si>
    <t xml:space="preserve">SEBASTIAN BARRERA SEPULVEDA </t>
  </si>
  <si>
    <t>PRESTACIÓN DE SERVICIOS DE APOYO A LA GESTIÓN PARA EL LEVANTAMIENTO, VERIFICACIÓN, ACTUALIZACIÓN Y DEPURACIÓN DEL INVENTARIO FÍSICO DE LOS BIENES MUEBLES DEL MUNICIPIO DE CHÍA.</t>
  </si>
  <si>
    <t>2024002269</t>
  </si>
  <si>
    <t>https://community.secop.gov.co/Public/Tendering/OpportunityDetail/Index?noticeUID=CO1.NTC.6639789&amp;isFromPublicArea=True&amp;isModal=False</t>
  </si>
  <si>
    <t>Calle 2E N.28-25</t>
  </si>
  <si>
    <t xml:space="preserve">sebasbarrera32@gmail.com </t>
  </si>
  <si>
    <t>CT-INTERADMINISTRATIVO-666-2024</t>
  </si>
  <si>
    <t>CO1.PCCNTR.6708466</t>
  </si>
  <si>
    <t>TECNOLOGÍAS DE LA INFORMACIÓN Y LAS COMUNICACIONES</t>
  </si>
  <si>
    <t xml:space="preserve">TRES (3) MESES Y VEINTIOCHO (28) DIAS </t>
  </si>
  <si>
    <t xml:space="preserve">VEINTIOCHO MILLONES OCHOCIENTOS CINCUENTA Y UN MIL SEISCIENTOS CUARENTA PESOS </t>
  </si>
  <si>
    <t>2024002266</t>
  </si>
  <si>
    <t>02/09/2024</t>
  </si>
  <si>
    <t>https://community.secop.gov.co/Public/Tendering/OpportunityDetail/Index?noticeUID=CO1.NTC.6633499&amp;isFromPublicArea=True&amp;isModal=False</t>
  </si>
  <si>
    <t>65-44-101232865</t>
  </si>
  <si>
    <t>CO1.WRT.15092014</t>
  </si>
  <si>
    <t xml:space="preserve"> </t>
  </si>
  <si>
    <t>CO1.PCCNTR.6709276</t>
  </si>
  <si>
    <t>HECTOR ANDREI PEDRAZA GALVIS</t>
  </si>
  <si>
    <t>PRESTACIÓN DE SERVICIOS DE APOYO A LA GESTIÓN PARA FORTALECER EL EQUIPO OPERATIVO DE LA SECRETARÍA DE OBRAS PÚBLICAS</t>
  </si>
  <si>
    <t>2024002272</t>
  </si>
  <si>
    <t>03/09/2024</t>
  </si>
  <si>
    <t>https://community.secop.gov.co/Public/Tendering/OpportunityDetail/Index?noticeUID=CO1.NTC.6637983&amp;isFromPublicArea=True&amp;isModal=False</t>
  </si>
  <si>
    <t>MILTON SUAREZ AREVALO</t>
  </si>
  <si>
    <t xml:space="preserve">andreypedraza1715@gmail.com </t>
  </si>
  <si>
    <t>CPSP-648-2024</t>
  </si>
  <si>
    <t>CO1.PCCNTR.6702018</t>
  </si>
  <si>
    <t>PRESTACIÓN DE SERVICIOS PROFESIONALES PARA APOYAR LA REALIZACION DE ACCIONES DE RESTAURACIÓN, CONSERVACIÓN Y CONECTIVIDAD DE LA ESTRUCTURA ECOLOGICA MUNICIPAL DE CHÍA</t>
  </si>
  <si>
    <t>2024002274</t>
  </si>
  <si>
    <t>3/09/2024</t>
  </si>
  <si>
    <t>https://community.secop.gov.co/Public/Tendering/OpportunityDetail/Index?noticeUID=CO1.NTC.6628825&amp;isFromPublicArea=True&amp;isModal=False</t>
  </si>
  <si>
    <t>VIVIANA ELISA GARZON ANTONIO</t>
  </si>
  <si>
    <t>Vereda Yerbabuena</t>
  </si>
  <si>
    <t>centroniammm@gmail.com</t>
  </si>
  <si>
    <t>CPSAG-680-2024</t>
  </si>
  <si>
    <t>CO1.PCCNTR.6711448</t>
  </si>
  <si>
    <t>PRESTACIÓN DE SERVICIOS DE APOYO A LA GESTIÓN PARA LA ATENCIÓN Y ACOMPAÑAMIENTO A LOS COMERCIANTES DE LA PLAZA DE MERCADO Y PLAZOLETA COMERCIAL EL CACIQUE</t>
  </si>
  <si>
    <t xml:space="preserve">CUATRO (4) MESES sin exceder 30 ded diciembre </t>
  </si>
  <si>
    <t>2024002284</t>
  </si>
  <si>
    <t>https://community.secop.gov.co/Public/Tendering/OpportunityDetail/Index?noticeUID=CO1.NTC.6640652&amp;isFromPublicArea=True&amp;isModal=False</t>
  </si>
  <si>
    <t>LUZ ANGELICA CORREA PARRADO</t>
  </si>
  <si>
    <t>CPSP-679-2024</t>
  </si>
  <si>
    <t>CO1.PCCNTR.6714925</t>
  </si>
  <si>
    <t xml:space="preserve">OLGA MARIA ROJAS ROJAS </t>
  </si>
  <si>
    <t>PRESTACIÓN DE SERVICIOS PROFESIONALES PARA LA RECOLECCIÓN, ACTUALIZACIÓN Y RESPUESTA DE DOCUMENTACIÓN RELACIONADA A LA ARQUITECTURA EMPRESARIAL  DIRIGIDA AL MEJORAMIENTO DE LOS PROCESOS Y  SERVICIOS PRESTADOS A LA COMUNIDAD DEL MUNICIPIO DE CHÍA</t>
  </si>
  <si>
    <t xml:space="preserve">DIECINUEVE MILLONES CUATROCIENTOS TREINTA Y TRES MIL TRESCIENTOS CUARENTA PESOS </t>
  </si>
  <si>
    <t>2024002273</t>
  </si>
  <si>
    <t>https://community.secop.gov.co/Public/Tendering/OpportunityDetail/Index?noticeUID=CO1.NTC.6645409&amp;isFromPublicArea=True&amp;isModal=False</t>
  </si>
  <si>
    <t>ELIANY ROCIO MONTEJO CARRASCAL</t>
  </si>
  <si>
    <t>Carrera 1B N 17-30</t>
  </si>
  <si>
    <t>olgarojas1@gmail.com</t>
  </si>
  <si>
    <t>CPSP-685-2024</t>
  </si>
  <si>
    <t>CO1.PCCNTR.6716966</t>
  </si>
  <si>
    <t xml:space="preserve">PRESTACIÓN DE SERVICIOS PROFESIONALES PARA BRINDAR APOYO A LA DIRECCIÓN DE INSPECCIÓN Y VIGILANCIA DE LA SECRETARIA DE EDUCACIÓN EN LA IMPLEMENTACIÓN DE ACCIONES DE CONTROL A LOS ESTABLECIMIENTOS EDUCATIVOS EN EL MUNICIPIO DE CHÍA	 </t>
  </si>
  <si>
    <t>2024002283</t>
  </si>
  <si>
    <t>https://community.secop.gov.co/Public/Tendering/OpportunityDetail/Index?noticeUID=CO1.NTC.6648256&amp;isFromPublicArea=True&amp;isModal=False</t>
  </si>
  <si>
    <t>NELLY MARTINEZ CASTRO</t>
  </si>
  <si>
    <t>NA</t>
  </si>
  <si>
    <t>Cll 19 3 70</t>
  </si>
  <si>
    <t>manu-mendo@hotmail.com</t>
  </si>
  <si>
    <t>CMA-002-2024</t>
  </si>
  <si>
    <t>CO1.PCCNTR.6621549</t>
  </si>
  <si>
    <t>CONSORCIO CHIA Y ZAQUE</t>
  </si>
  <si>
    <t>800097991
900135636</t>
  </si>
  <si>
    <t>2
9</t>
  </si>
  <si>
    <t>CONSULTORIA PARA LA ACTUALIZACION, AMPLIACION DE ESTUDIOS Y DISEÑOS VIALES Y TRONCALES EXISTENTES, ESTUDIOS Y DISEÑOS PARA LA CONSTRUCCIÓN DE VÍAS NUEVAS, TRONCALES, PUENTES VEHICULARES, MEJORAMIENTO DE RADIOS DE GIRO Y ESPACIO PÚBLICO DEL MUNICIPIO DE CHÍA, CUNDINAMARCA.</t>
  </si>
  <si>
    <t xml:space="preserve">MIL TRESCIENTOS CUARENTA Y NUEVE MILLONES OCHOCIENTOS SETENTA Y SEIS MIL QUINIENTOS PESOS </t>
  </si>
  <si>
    <t>2024002348
2024002349</t>
  </si>
  <si>
    <t>https://community.secop.gov.co/Public/Tendering/OpportunityDetail/Index?noticeUID=CO1.NTC.6243253&amp;isFromPublicArea=True&amp;isModal=False</t>
  </si>
  <si>
    <t>LEONARDO ANDRÉS NEIRA HERNÁNDEZ</t>
  </si>
  <si>
    <t>M-100239894</t>
  </si>
  <si>
    <t xml:space="preserve">SEGUROS MUNDIAL </t>
  </si>
  <si>
    <t>CO1.WRT.1509226</t>
  </si>
  <si>
    <t>Calle 70 bis # 4-60 Bogotá</t>
  </si>
  <si>
    <t>6013215958 - 3013498178</t>
  </si>
  <si>
    <t>licitaciones@incoplansa.com</t>
  </si>
  <si>
    <t>CPSAG-684-2024</t>
  </si>
  <si>
    <t>CO1.PCCNTR.6716587</t>
  </si>
  <si>
    <t>WILSON HERNAN BARRERA RINCON</t>
  </si>
  <si>
    <t>PRESTACIÓN DE SERVICIOS DE APOYO A LA GESTION PARA EL DESARROLLO DE LAS ACTIVIDADES DE MECANIZACIÓN AGRÍCOLA Y OPERATIVAS DE LA DIRECCIÓN DE DESARROLLO AGROPECUARIO Y EMPRESARIAL</t>
  </si>
  <si>
    <t>CUATRO (4) sin exceder el 30 de diciembre de 2024</t>
  </si>
  <si>
    <t xml:space="preserve">DOCE MILLONES OCHICIENTOS MIL PESOS </t>
  </si>
  <si>
    <t>2024002340</t>
  </si>
  <si>
    <t>https://community.secop.gov.co/Public/Tendering/OpportunityDetail/Index?noticeUID=CO1.NTC.6647989&amp;isFromPublicArea=True&amp;isModal=False</t>
  </si>
  <si>
    <t>ÁNGEL JHON JAIRO MEDRANO</t>
  </si>
  <si>
    <t>099971660</t>
  </si>
  <si>
    <t>CPSP-668-2024</t>
  </si>
  <si>
    <t>CO1.PCCNTR.6716837</t>
  </si>
  <si>
    <t>MARIA FERNANDA HERNANDEZ MUÑETON</t>
  </si>
  <si>
    <t>2024002346</t>
  </si>
  <si>
    <t>https://community.secop.gov.co/Public/Tendering/OpportunityDetail/Index?noticeUID=CO1.NTC.6647772&amp;isFromPublicArea=True&amp;isModal=False</t>
  </si>
  <si>
    <t>ADRIANA PABÓN CASTRO</t>
  </si>
  <si>
    <t>VDA LA BALSA SECTOR EL JUNCAL</t>
  </si>
  <si>
    <t>mariafernandahernandezmueton@gmail.com</t>
  </si>
  <si>
    <t>CPSAG-683-2024</t>
  </si>
  <si>
    <t>CO1.PCCNTR.6717863</t>
  </si>
  <si>
    <t>MILCIADES ALIRIO PRADA BONILLA</t>
  </si>
  <si>
    <t>CUATRO (4) sin exceder el 20 de diciembre de 2024</t>
  </si>
  <si>
    <t>2024002341</t>
  </si>
  <si>
    <t>04/09/2024</t>
  </si>
  <si>
    <t>https://community.secop.gov.co/Public/Tendering/OpportunityDetail/Index?noticeUID=CO1.NTC.6649369&amp;isFromPublicArea=True&amp;isModal=False</t>
  </si>
  <si>
    <t>LUZ MARINA GOMEZ LARGO</t>
  </si>
  <si>
    <t>CPSP-686-2024</t>
  </si>
  <si>
    <t>CO1.PCCNTR.6718988</t>
  </si>
  <si>
    <t>MARIA FERNANDA JIMENEZ AYALA</t>
  </si>
  <si>
    <t>PRESTACIÓN DE SERVICIOS PROFESIONALES PARA APOYAR EL PROCESO DE ESTRATIFICACIÓN SOCIOECONÓMICA DE LA DIRECCIÓN DE SISTEMAS DE INFORMACIÓN Y ESTADÍSTICA DE LA ALCALDÍA DE CHÍA</t>
  </si>
  <si>
    <t xml:space="preserve">DIECISEIS MILLONES QUINIENTOS CUARENTA Y SIETE MIL SEISCIENTOS SESENTA Y SIETE PESOS </t>
  </si>
  <si>
    <t>2024002339</t>
  </si>
  <si>
    <t>https://community.secop.gov.co/Public/Tendering/OpportunityDetail/Index?noticeUID=CO1.NTC.6651510&amp;isFromPublicArea=True&amp;isModal=False</t>
  </si>
  <si>
    <t>JUAN ERNESTO LOPEZ DAZA</t>
  </si>
  <si>
    <t>CR 12 5 A 39</t>
  </si>
  <si>
    <t>mafisayala@gmail.com</t>
  </si>
  <si>
    <t>CPSP-687-2024</t>
  </si>
  <si>
    <t>CO1.PCCNTR.6720718</t>
  </si>
  <si>
    <t>PRESTACIÓN DE SERVICIOS PROFESIONALES ESPECIALIZADOS PARA LA ASISTENCIA JURÍDICA EN LA ESTRUCTURACIÓN DE ACCIONES DE PROMOCIÓN TURISTICA DEL MUNICIPIO DE CHIA</t>
  </si>
  <si>
    <t xml:space="preserve">TREINTA MILLONES OCHOCIENTOS MIL PESOS </t>
  </si>
  <si>
    <t>2024002342</t>
  </si>
  <si>
    <t>https://community.secop.gov.co/Public/Tendering/OpportunityDetail/Index?noticeUID=CO1.NTC.6652976&amp;isFromPublicArea=True&amp;isModal=False</t>
  </si>
  <si>
    <t>JAVIER LEONARDO HERNANDEZ LOPEZ</t>
  </si>
  <si>
    <t>CPSP-689-2024</t>
  </si>
  <si>
    <t>CO1.PCCNTR.6721451</t>
  </si>
  <si>
    <t>MARIA CAMILA TOVAR MORENO</t>
  </si>
  <si>
    <t>PRESTACION DE SERVICIOS PROFESIONALES PARA BRINDAR APOYO EN EL PROCESO DE SELECCIÓN, SEGUIMIENTO DESARROLLO Y EJECUCIÓN DEL PROGRAMA DEL FONDO PARA EL FOMENTO DE EDUCACIÓN SUPERIOR FOES A CARGO DE LA SECRETARIA DE EDUCACIÓN DEL MUNICIPIO DE CHÍA</t>
  </si>
  <si>
    <t>TRES (3) MESES Y DIECIOCHO (18) DIAS sin exceder el 20 de diciembre de 2024</t>
  </si>
  <si>
    <t>2024002347</t>
  </si>
  <si>
    <t>https://community.secop.gov.co/Public/Tendering/OpportunityDetail/Index?noticeUID=CO1.NTC.6654061&amp;isFromPublicArea=True&amp;isModal=False</t>
  </si>
  <si>
    <t>VICTOR FABIAN CONTRERAS MARTIN</t>
  </si>
  <si>
    <t>CPSP-690-2024</t>
  </si>
  <si>
    <t>CO1.PCCNTR.6721580</t>
  </si>
  <si>
    <t>PRESTACION DE SERVICIOS PROFESIONALES PARA EJECUTAR ACCIONES DE GESTION DE LA SALUD PÚBLICA CON ENFOQUE A LA POBLACION Y LAS INSTITUCIONES DE PROTECCION COMO ATENCION DEL ADULTO MAYOR Y DEMAS ACTORES DEL SISTEMA DE SEGURIDAD SOCIAL EN SALUD DEL MUNICIPIO DE CHÍA</t>
  </si>
  <si>
    <t xml:space="preserve">DIECIOCHO MILLONES DOSCIENTOS DIECISEIS MIL PESOS </t>
  </si>
  <si>
    <t>2024002350</t>
  </si>
  <si>
    <t>https://community.secop.gov.co/Public/Tendering/OpportunityDetail/Index?noticeUID=CO1.NTC.6654682&amp;isFromPublicArea=True&amp;isModal=False</t>
  </si>
  <si>
    <t>LUZ STELLA DIAZ JALLER</t>
  </si>
  <si>
    <t>CPSP-698-2024</t>
  </si>
  <si>
    <t>CO1.PCCNTR.6723227</t>
  </si>
  <si>
    <t>DIANA CATALINA ALMONACID GALVIS</t>
  </si>
  <si>
    <t>TRES (3) MESES Y QUINCE (15) DIAS sin exceder el 20 de diciembre de 2024</t>
  </si>
  <si>
    <t>2024002352</t>
  </si>
  <si>
    <t>https://community.secop.gov.co/Public/Tendering/OpportunityDetail/Index?noticeUID=CO1.NTC.6656362&amp;isFromPublicArea=True&amp;isModal=False</t>
  </si>
  <si>
    <t>CPSAG-694-2024</t>
  </si>
  <si>
    <t>CO1.PCCNTR.6723513</t>
  </si>
  <si>
    <t>PRESTACIÓN DE SERVICIOS DE APOYO A LA GESTION EN EL DESARROLLO DE ACTIVIDADES DE PROMOCIÓN TURÍSTICA, QUE REALICE O PARTICIPE LA DIRECCIÓN DE TURISMO DEL MUNICIPIO DE CHÍA</t>
  </si>
  <si>
    <t>TRES (3) MESES Y DIECISIETE (17) DIAS sin exceder el 20 de diciembre de 2024</t>
  </si>
  <si>
    <t xml:space="preserve">ONCE MILLONES CINCUENTA Y SEIS MIL SEISCIENTOS SESENTA YSIETE PESOS </t>
  </si>
  <si>
    <t>2024002353</t>
  </si>
  <si>
    <t>https://community.secop.gov.co/Public/Tendering/OpportunityDetail/Index?noticeUID=CO1.NTC.6656839&amp;isFromPublicArea=True&amp;isModal=False</t>
  </si>
  <si>
    <t>CPSP-693-2024</t>
  </si>
  <si>
    <t>CO1.PCCNTR.6723084</t>
  </si>
  <si>
    <t>JUAN CARLOS CASTAÑEDA GOMEZ</t>
  </si>
  <si>
    <t xml:space="preserve">PRESTACIÓN DE SERVICIOS PROFESIONALES PARA PROMOVER LA GENERACIÓN DE NEGOCIOS VERDES COMO ESTRATEGIA DE SOSTENIBILIDAD EN EL TERRITORIO MUNICIPAL	 </t>
  </si>
  <si>
    <t xml:space="preserve">VEINTICUATRO MILLONES OCHENTA Y CUATRO MIL PESOS </t>
  </si>
  <si>
    <t>2024002351</t>
  </si>
  <si>
    <t>https://community.secop.gov.co/Public/Tendering/OpportunityDetail/Index?noticeUID=CO1.NTC.6656388&amp;isFromPublicArea=True&amp;isModal=False</t>
  </si>
  <si>
    <t>BEATRIZ DE CHIQUINQUIRÁ PARDO VÁSQUEZ</t>
  </si>
  <si>
    <t xml:space="preserve"> CL 2 02  SUR 45 CA 52</t>
  </si>
  <si>
    <t>jccg71@hotmail.com</t>
  </si>
  <si>
    <t>CPSP-696-2024</t>
  </si>
  <si>
    <t>CO1.PCCNTR.6723517</t>
  </si>
  <si>
    <t>EDWAR ALEXANDER TAPIAS GUZMAN</t>
  </si>
  <si>
    <t>PRESTACIÓN DE SERVICIOS PROFESIONALES PARA LA ORGANIZACIÓN DE EVENTOS Y ACTIVIDADES DE PROMOCIÓN TURÍSTICA EN LOS QUE PARTICIPE EL MUNICIPIO DE CHIA</t>
  </si>
  <si>
    <t xml:space="preserve">DIECISEIS MILLONES OCHOCIENTOS SESENTA Y SEIS MIL SEISCIENTOS SESENTA YS EIS PESOS </t>
  </si>
  <si>
    <t>2024002355</t>
  </si>
  <si>
    <t>https://community.secop.gov.co/Public/Tendering/OpportunityDetail/Index?noticeUID=CO1.NTC.6656918&amp;isFromPublicArea=True&amp;isModal=False</t>
  </si>
  <si>
    <t>JAVIER LEONARDO HERNÁNDEZ LÓPEZ</t>
  </si>
  <si>
    <t>CL 16 A 0 15</t>
  </si>
  <si>
    <t>edwardtapias20@gmail.cpm</t>
  </si>
  <si>
    <t>CPSP-682-2024</t>
  </si>
  <si>
    <t xml:space="preserve">CO1.PCCNTR.6724128	</t>
  </si>
  <si>
    <t>PRESTACIÓN DE SERVICIOS PROFESIONALES PARA BRINDAR APOYO CON LA CONFORMACIÓN, INSTRUCCIÓN Y DIRECCIÓN MUSICAL DE LA BANDA SINFÓNICA JUVENIL, ASÍ COMO TAMBIÉN LA ADAPTACIÓN Y COMPOSICIÓN DE OBRAS MUSICALES DE LA ESCUELA DE FORMACIÓN ARTÍSTICA Y CULTURAL DEL MUNICIPIO DE CHÍA.</t>
  </si>
  <si>
    <t xml:space="preserve">VEINTE MILLONES CIENTO SESENTA Y SEIS MIL SEISCIENTOS SESENTA YSIETE PESOS </t>
  </si>
  <si>
    <t>2024002365</t>
  </si>
  <si>
    <t>https://community.secop.gov.co/Public/Tendering/OpportunityDetail/Index?noticeUID=CO1.NTC.6657469&amp;isFromPublicArea=True&amp;isModal=False</t>
  </si>
  <si>
    <t>LILIANA MARÍA CLAVIJO TORRES</t>
  </si>
  <si>
    <t>CV-007-2024</t>
  </si>
  <si>
    <t>CO1.PCCNTR.6698885</t>
  </si>
  <si>
    <t>UNIVERSIDAD COOPERATIVA DE COLOMBIA</t>
  </si>
  <si>
    <t>AUNAR ESFUERZOS A TRAVÉS DE APOYOS EDUCATIVOS PARA PROMOVER LA EDUCACIÓN SUPERIOR EN EL MUNICIPIO DE CHÍA CON LA UNIVERSIDAD COOPERATIVA DE COLOMBIA.</t>
  </si>
  <si>
    <t>https://community.secop.gov.co/Public/Tendering/OpportunityDetail/Index?noticeUID=CO1.NTC.6625083&amp;isFromPublicArea=True&amp;isModal=False</t>
  </si>
  <si>
    <t>CPSP-688-2024</t>
  </si>
  <si>
    <t>CO1.PCCNTR.6720832</t>
  </si>
  <si>
    <t>DORA INÉS LUENGAS BECERRA</t>
  </si>
  <si>
    <t>PRESTACIÓN DE SERVICIOS PROFESIONALES PARA APOYAR Y ACOMPAÑAR A LA SECRETARIA DE MEDIO AMBIENTE EN LA REALIZACION DE LAS CAMPAÑAS DE SENSIBILIZACION Y EDUCACION AMBIENTAL EN EL MUNICIPIO DE CHIA.</t>
  </si>
  <si>
    <t>2024002378</t>
  </si>
  <si>
    <t>https://community.secop.gov.co/Public/Tendering/OpportunityDetail/Index?noticeUID=CO1.NTC.6653260&amp;isFromPublicArea=True&amp;isModal=False</t>
  </si>
  <si>
    <t>Carrera 13 N.4-123 Cajica</t>
  </si>
  <si>
    <t>dilb66@gmail.com</t>
  </si>
  <si>
    <t>CPSP-692-2024</t>
  </si>
  <si>
    <t>CO1.PCCNTR.6722755</t>
  </si>
  <si>
    <t>TANIA STEFANY RIVEROS URREGO</t>
  </si>
  <si>
    <t>PRESTACIÓN DE SERVICIOS PROFESIONALES PARA BRINDAR ASISTENCIA TÉCNICA Y PEDAGÓGICA EN LO RELACIONADO CON LOS PLANES DE MEJORAMIENTO INSTITUCIONAL Y PLANES INDIVIDUALES DE AJUSTES RAZONABLES EN EDUCACIÓN INCLUSIVA PARA LAS INSTITUCIONES EDUCATIVAS OFICIALES Y ESTABLECIMIENTOS EDUCATIVOS PRIVADOS</t>
  </si>
  <si>
    <t>TRES (3) MESES Y DIEZ (10) DIAS sin exceder el 20 de diciemrbe de 2024</t>
  </si>
  <si>
    <t>2024002362</t>
  </si>
  <si>
    <t>https://community.secop.gov.co/Public/Tendering/OpportunityDetail/Index?noticeUID=CO1.NTC.6655686&amp;isFromPublicArea=True&amp;isModal=False</t>
  </si>
  <si>
    <t>XIMENA ANDREA APONTE RINCON</t>
  </si>
  <si>
    <t>CR 2 34 59 TO 6 AP 302</t>
  </si>
  <si>
    <t>taniastefany_25@hotmail.com</t>
  </si>
  <si>
    <t>CPSP-695-2024</t>
  </si>
  <si>
    <t>CO1.PCCNTR.6722968</t>
  </si>
  <si>
    <t>NATALY GONZALEZ</t>
  </si>
  <si>
    <t>PRESTACION DE SERVICIOS PROFESIONALES PARA DESARROLLAR ACTIVIDADES DE GESTION EN SALUD PUBLICA PARA EL FORTALECIMIENTO DE LA AUTORIDAD SANITARIA EN LA SECRETARIA DE SALUD DE CHÍA, CON LA POBLACION DIFERENCIAL, GESTANTES, ADULTO MAYOR Y POBLACIÓN VÍCTIMA CONFLICTO ARMADO EN EL MUNICIPIO</t>
  </si>
  <si>
    <t>2024002359</t>
  </si>
  <si>
    <t>https://community.secop.gov.co/Public/Tendering/OpportunityDetail/Index?noticeUID=CO1.NTC.6656077&amp;isFromPublicArea=True&amp;isModal=False</t>
  </si>
  <si>
    <t>MIGUEL SANTIAGO JAMAICA  JUNCA</t>
  </si>
  <si>
    <t>CR 2 # 0-70 IN 3</t>
  </si>
  <si>
    <t>ayalachoerika@gmail.com</t>
  </si>
  <si>
    <t>CPSP-656-2024</t>
  </si>
  <si>
    <t>CO1.PCCNTR.6723772</t>
  </si>
  <si>
    <t>LAURA IRIS MENDOZA ESPINOSA</t>
  </si>
  <si>
    <t>PRESTACIÓN DE SERVICIOS PROFESIONALES PARA BRINDAR APOYO EN LA FORMULACIÓN, IMPLEMENTACIÓN Y SEGUIMIENTO DE LOS PROYECTOS DE LA SECRETARIA DE GOBIERNO Y DEL PLAN INTEGRAL DE SEGURIDAD Y CONVIVENCIA CIUDADANA</t>
  </si>
  <si>
    <t xml:space="preserve">VEINTICINCO MILLONES OCHOCIENTOS TREITNA Y DOS MIL PESOS </t>
  </si>
  <si>
    <t>https://community.secop.gov.co/Public/Tendering/OpportunityDetail/Index?noticeUID=CO1.NTC.6657335&amp;isFromPublicArea=True&amp;isModal=False</t>
  </si>
  <si>
    <t>OSWALDO DÍAZ PÉREZ</t>
  </si>
  <si>
    <t>CPSAG-681-2024</t>
  </si>
  <si>
    <t>CO1.PCCNTR.6724508</t>
  </si>
  <si>
    <t>MARIA FERNANDA CAMPOS LÓPEZ</t>
  </si>
  <si>
    <t>PRESTACIÓN DE SERVICIOS DE APOYO A LA GESTIÓN PARA LA ATENCIÓN DE LOS USUARIOS BENEFICIARIOS DE LOS PROGRAMAS Y SERVICIOS DE LAS BIBLIOTECAS PERTENECIENTES A LA RED DE BIBLIOTECAS PUBLICAS DEL MUNICIPIO DE CHÍA</t>
  </si>
  <si>
    <t xml:space="preserve">DOCE MILLONES SEISCIENTOS CUARENTA Y DOS MIL SEISCIENTOS SESENTA Y SIETE PESOS </t>
  </si>
  <si>
    <t>2024002391</t>
  </si>
  <si>
    <t>https://community.secop.gov.co/Public/Tendering/OpportunityDetail/Index?noticeUID=CO1.NTC.6657690&amp;isFromPublicArea=True&amp;isModal=False</t>
  </si>
  <si>
    <t>NARDELLY JULIETH CORREA ALVARADO</t>
  </si>
  <si>
    <t>Calle 10 N.7-92 IN 2</t>
  </si>
  <si>
    <t>maferi132010@hotmail.com</t>
  </si>
  <si>
    <t>CPSAG-704-2024</t>
  </si>
  <si>
    <t>CO1.PCCNTR.6725040</t>
  </si>
  <si>
    <t xml:space="preserve">SEBASTIAN MONTAÑO RODRIGUEZ </t>
  </si>
  <si>
    <t>PRESTACIÓN DE SERVICIOS DE APOYO A LA GESTIÓN CON EL FIN DE REVISAR, ORGANIZAR, DIGITALIZAR Y ACTUALIZAR DOCUMENTOS QUE HACEN PARTE DE LOS PROYECTOS URBANÍSTICOS PERTENECIENTES A LA DIRECCIÓN DE URBANISMO.</t>
  </si>
  <si>
    <t xml:space="preserve">ONCE MILLONES TRESCIENTOS NOVENTA Y SEIS MIL PESOS </t>
  </si>
  <si>
    <t>2024002663</t>
  </si>
  <si>
    <t>https://community.secop.gov.co/Public/Tendering/OpportunityDetail/Index?noticeUID=CO1.NTC.6658459&amp;isFromPublicArea=True&amp;isModal=False</t>
  </si>
  <si>
    <t>Calle 1B #10-39</t>
  </si>
  <si>
    <t>sebastianmontanor11@gmail.com</t>
  </si>
  <si>
    <t>CPSP-706-2024</t>
  </si>
  <si>
    <t>CO1.PCCNTR.6725621</t>
  </si>
  <si>
    <t>LAURA VALENTINA RODRIGUEZ MILLAN</t>
  </si>
  <si>
    <t>PRESTACION DE SERVICIOS PROFESIONALES PARA APOYAR LA GESTION DE LA SALUD PUBLICA Y SEGUIMIENTO DE LA POBLACION CON RIESGO Y DIAGNOSTICO DE CANCER, CON ENFOQUE PSICOSOCIAL EN EL MUNICIPIO DE CHÍA.</t>
  </si>
  <si>
    <t xml:space="preserve">DIECISIETE MILLONES DOSCIENTOS TREINTA Y SIETE MIL QUINIENTOS PESOS </t>
  </si>
  <si>
    <t>2024002357</t>
  </si>
  <si>
    <t>https://community.secop.gov.co/Public/Tendering/OpportunityDetail/Index?noticeUID=CO1.NTC.6659616&amp;isFromPublicArea=True&amp;isModal=False</t>
  </si>
  <si>
    <t>MIGUEL SANTIAGO  JAMAICA JUNCA</t>
  </si>
  <si>
    <t>VDA BOJACA SECTOR DELICIAS  NORTE, VIA LA FLORESTA</t>
  </si>
  <si>
    <t>lauvale_@hotmail.com</t>
  </si>
  <si>
    <t>CPSP-707-2024</t>
  </si>
  <si>
    <t>CO1.PCCNTR.6725646</t>
  </si>
  <si>
    <t>JENNY ANGELICA ORTIZ MEDINA</t>
  </si>
  <si>
    <t>PRESTACIÓN DE SERVICIOS PROFESIONALES PARA APOYAR ACCIONES RELACIONADAS CON EL SEGUIMIENTO AL PLAN TERRITORIAL DE SALUD Y EL PLAN DE ACCIÓN EN SALUD DEL MUNICIPIO DE CHÍA DE CONFORMIDAD CON LA NORMATIVIDAD LEGAL VIGENTE</t>
  </si>
  <si>
    <t xml:space="preserve">TRES (3) MESES Y DIECIOCHO (18) DIAS sin exceder el 20 de diciembre de 2024 </t>
  </si>
  <si>
    <t xml:space="preserve">VEINTISIETE MILLONES SEISCIENTOS SESENTA Y DOS MIL CUATROCIENTOS PESOS </t>
  </si>
  <si>
    <t>https://community.secop.gov.co/Public/Tendering/OpportunityDetail/Index?noticeUID=CO1.NTC.6659772&amp;isFromPublicArea=True&amp;isModal=False</t>
  </si>
  <si>
    <t>LUIS FERNANDO QUEVEDO MARTÍNEZ</t>
  </si>
  <si>
    <t>ESAL-006-2024</t>
  </si>
  <si>
    <t>CO1.PCCNTR.6725701</t>
  </si>
  <si>
    <t xml:space="preserve">DOSCIENTOS OCHENTA Y UN MILLONES NOVECIENTOS OCHENTA Y SEIS MIL SEISCIENTOS SESENTA Y SEIS PESOS </t>
  </si>
  <si>
    <t>2024002375</t>
  </si>
  <si>
    <t>https://community.secop.gov.co/Public/Tendering/OpportunityDetail/Index?noticeUID=CO1.NTC.6613391&amp;isFromPublicArea=True&amp;isModal=False</t>
  </si>
  <si>
    <t>*CUMPLIMIENTO 11-44-101234267
*RESPOSABILIDAD 11-40-101067513</t>
  </si>
  <si>
    <t>CO1.WRT.1511218</t>
  </si>
  <si>
    <t xml:space="preserve">Vereda Bojaca Finca La Fe Sector
Paredes de Chía </t>
  </si>
  <si>
    <t>CPSP-691-2024</t>
  </si>
  <si>
    <t>CO1.PCCNTR.6726173</t>
  </si>
  <si>
    <t>LAURA CECILIA RODRIGUEZ RODRIGUEZ</t>
  </si>
  <si>
    <t>PRESTACIÓN DE SERVICIOS PROFESIONALES PARA APOYAR Y FORTALECER LA GESTIÓN FINANCIERA DE LA SECRETARÍA DE HACIENDA DEL MUNICIPIO DE CHÍA.</t>
  </si>
  <si>
    <t xml:space="preserve">TRES (3) MESES Y VEINTISEIS (26) DIAS </t>
  </si>
  <si>
    <t xml:space="preserve">DIECISIETE MILLONES CUATROCIENTOS MIL PESOS </t>
  </si>
  <si>
    <t>2024002360</t>
  </si>
  <si>
    <t>https://community.secop.gov.co/Public/Tendering/OpportunityDetail/Index?noticeUID=CO1.NTC.6661105&amp;isFromPublicArea=True&amp;isModal=False</t>
  </si>
  <si>
    <t>HÉCTOR GÓMEZ DEVIA</t>
  </si>
  <si>
    <t>VDA BOJACA</t>
  </si>
  <si>
    <t>lr894325@gmail.com</t>
  </si>
  <si>
    <t>CPSAG-708-2024</t>
  </si>
  <si>
    <t>CO1.PCCNTR.6727108</t>
  </si>
  <si>
    <t>YULI ESTHER LESMES CABALLERO</t>
  </si>
  <si>
    <t>PRESTACIÓN DE SERVICIOS DE APOYO A LA GESTIÓN PARA LA ATENCIÓN DE LOS USUARIOS BENEFICIARIOS DE LOS PROGRAMAS Y SERVICIOS DE LAS BIBLIOTECAS PERTENECIENTES A LA RED DE BIBLIOTECAS PUBLICAS DEL MUNICIPIO DE CHÍA.</t>
  </si>
  <si>
    <t>2024002364</t>
  </si>
  <si>
    <t>https://community.secop.gov.co/Public/Tendering/OpportunityDetail/Index?noticeUID=CO1.NTC.6661680&amp;isFromPublicArea=True&amp;isModal=False</t>
  </si>
  <si>
    <t>ANA MARÍA HERNÁNDEZ</t>
  </si>
  <si>
    <t>CR 14 D 5 C 26 NARR IBARO I</t>
  </si>
  <si>
    <t>les3yuli@hotmail.com</t>
  </si>
  <si>
    <t>CPSAG-709-2024</t>
  </si>
  <si>
    <t>CO1.PCCNTR.6727307</t>
  </si>
  <si>
    <t>NUBIA MOLINA MARTINEZ</t>
  </si>
  <si>
    <t>2024002366</t>
  </si>
  <si>
    <t>https://community.secop.gov.co/Public/Tendering/OpportunityDetail/Index?noticeUID=CO1.NTC.6661784&amp;isFromPublicArea=True&amp;isModal=False</t>
  </si>
  <si>
    <t xml:space="preserve">Carrera 1C N.30-22 piso 2 </t>
  </si>
  <si>
    <t>rosita20767@hotmail.com</t>
  </si>
  <si>
    <t>CPSAG-699-2024</t>
  </si>
  <si>
    <t>CO1.PCCNTR.6727342</t>
  </si>
  <si>
    <t>JOHNNATHAN SAMIR PEÑA CAMPOS</t>
  </si>
  <si>
    <t>PRESTACIÓN DE SERVICIOS DE APOYO A LA GESTIÓN EN LA EJECUCIÓN DE ACTIVIDADES ADMINISTRATIVAS RELACIONADAS CON LA GESTIÓN CONTRACTUAL DERIVADA DEL PROCESO DE PROMOCIÓN CULTURAL Y ARTISTICA EN LA DIRECCIÓN DE CULTURA DEL MUNICIPIO DE CHÍA</t>
  </si>
  <si>
    <t>CUATRO (4) MESES sin exceder el 27 de diciembre de 2024</t>
  </si>
  <si>
    <t xml:space="preserve">QUINCE MILLONES TRESCIENTOS SESENTA MIL PESOS </t>
  </si>
  <si>
    <t>2024002367</t>
  </si>
  <si>
    <t>https://community.secop.gov.co/Public/Tendering/OpportunityDetail/Index?noticeUID=CO1.NTC.6662246&amp;isFromPublicArea=True&amp;isModal=False</t>
  </si>
  <si>
    <t>CPSAG-700-2024</t>
  </si>
  <si>
    <t>CO1.PCCNTR.6727546</t>
  </si>
  <si>
    <t>SERGIO FABIAN ROJAS TORRES</t>
  </si>
  <si>
    <t>2024002396</t>
  </si>
  <si>
    <t>https://community.secop.gov.co/Public/Tendering/OpportunityDetail/Index?noticeUID=CO1.NTC.6662369&amp;isFromPublicArea=True&amp;isModal=False</t>
  </si>
  <si>
    <t>CPSAG-713-2024</t>
  </si>
  <si>
    <t>CO1.PCCNTR.6728084</t>
  </si>
  <si>
    <t>JOHANA CAROLINA DUARTE ROA</t>
  </si>
  <si>
    <t>2024002376</t>
  </si>
  <si>
    <t>https://community.secop.gov.co/Public/Tendering/OpportunityDetail/Index?noticeUID=CO1.NTC.6663605&amp;isFromPublicArea=True&amp;isModal=False</t>
  </si>
  <si>
    <t>NARDELLY JULIETH CORREA ALVARAD</t>
  </si>
  <si>
    <t>CPSP-711-2024</t>
  </si>
  <si>
    <t>CO1.PCCNTR.6728141</t>
  </si>
  <si>
    <t>JORGE FREDY MUÑOZ ARIZA</t>
  </si>
  <si>
    <t>PRESTACIONES DE SERVICIOS PROFESIONALES PARA APOYAR LA ESTRUCTURACÍON DE ALIANZAS INTERINSTITUCIONALES Y EVENTOS EMPRESARIALES QUE PROMUEVAN LA ECONOMÍA CIRCULAR DEL MUNICIPIO DEL CHÍA</t>
  </si>
  <si>
    <t xml:space="preserve">VEINTICUATRO MILLONES CIENTO VEINTE MIL PESOS </t>
  </si>
  <si>
    <t>2024002379</t>
  </si>
  <si>
    <t>https://community.secop.gov.co/Public/Tendering/OpportunityDetail/Index?noticeUID=CO1.NTC.6663710&amp;isFromPublicArea=True&amp;isModal=False</t>
  </si>
  <si>
    <t>MARIA HESNEY CARDENAS NARANJO</t>
  </si>
  <si>
    <t>CPSAG-701-2024</t>
  </si>
  <si>
    <t>CO1.PCCNTR.6728665</t>
  </si>
  <si>
    <t>FABIOLA FUENTES RIVERA</t>
  </si>
  <si>
    <t>2024002377</t>
  </si>
  <si>
    <t>https://community.secop.gov.co/Public/Tendering/OpportunityDetail/Index?noticeUID=CO1.NTC.6664071&amp;isFromPublicArea=True&amp;isModal=False</t>
  </si>
  <si>
    <t>CPSAG-716-2024</t>
  </si>
  <si>
    <t>CO1.PCCNTR.6729049</t>
  </si>
  <si>
    <t>JOSE ANDRES MELO CANASTO</t>
  </si>
  <si>
    <t>PRESTACIÓN DE SERVICIOS DE APOYO A LA GESTIÓN, PARA LA REALIZACIÓN DE LABORES DEL PROCESO DE TRANSFORMACIÓN Y PRODUCCIÓN DE ABONOS LÍQUIDOS, DERIVADOS DEL APROVECHAMIENTO DE MATERIAL ORGÁNICO RECOLECTADO EN EL MUNICIPIO</t>
  </si>
  <si>
    <t>TRES (3) MESES Y VEINTISEIS (26) DIAS sin exceder el 30 de diciembre de 2024</t>
  </si>
  <si>
    <t xml:space="preserve">DOCE MILLONES TRESCIENTOS SETENTA Y TRES MIL TRESCIENTOS TREINTA Y TRES PESOS </t>
  </si>
  <si>
    <t>2024002381</t>
  </si>
  <si>
    <t>https://community.secop.gov.co/Public/Tendering/OpportunityDetail/Index?noticeUID=CO1.NTC.6664369&amp;isFromPublicArea=True&amp;isModal=False</t>
  </si>
  <si>
    <t>CPSP-710-2024</t>
  </si>
  <si>
    <t>CO1.PCCNTR.6726617</t>
  </si>
  <si>
    <t>CARLOS IVAN MANRIQUE PINZON</t>
  </si>
  <si>
    <t>PRESTACIÓN DE SERVICIOS PROFESIONALES PARA BRINDAR APOYO A LA COORDINACIÓN DE LOS PROCESOS QUE SE DESARROLLAN EN LA ESCUELA DE FORMACIÓN ARTISTICA Y CULTURAL DEL MUNICIPIO DE CHÍA</t>
  </si>
  <si>
    <t>TRES (3) MESES Y QUINCE (15) DIAS y en todo caso sin exceder el 20 de
diciembre de 2024</t>
  </si>
  <si>
    <t xml:space="preserve">VEINTICUATRO MILLONES CUATROCIENTOS CUARENTA Y SIETE MIL
QUINIENTOS PESOS </t>
  </si>
  <si>
    <t>https://community.secop.gov.co/Public/Tendering/OpportunityDetail/Index?noticeUID=CO1.NTC.6661415&amp;isFromPublicArea=True&amp;isModal=False</t>
  </si>
  <si>
    <t>VIVIANA ANDREA  PARRA RODRIGUEZ</t>
  </si>
  <si>
    <t>BARRIO EL REFUGIO  CL 11 4 B 02</t>
  </si>
  <si>
    <t>ivacar01@hotmail.com</t>
  </si>
  <si>
    <t>CPSP-712-2024</t>
  </si>
  <si>
    <t>CO1.PCCNTR.6728930</t>
  </si>
  <si>
    <t>MILLER ALEXANDER ROMERO NEMPEQUE</t>
  </si>
  <si>
    <t>CATORCE MILLONES OCHOCIENTOS SETENTA Y CINCO MIL PESOS</t>
  </si>
  <si>
    <t>2024002380</t>
  </si>
  <si>
    <t>https://community.secop.gov.co/Public/Tendering/OpportunityDetail/Index?noticeUID=CO1.NTC.6664315&amp;isFromPublicArea=True&amp;isModal=False</t>
  </si>
  <si>
    <t>CT- ARRENDAMIENTO-714-2024</t>
  </si>
  <si>
    <t>CO1.PCCNTR.6729187</t>
  </si>
  <si>
    <t>MCFC SAS</t>
  </si>
  <si>
    <t>ARRENDAMIENTO DE BIEN INMUEBLE UBICADO EN LA VEREDA BOJACA DEL MUNICIPIO DE CHIA, PARA EL FUNCIONAMIENTO DEL JARDIN SOCIAL BOJACÁ</t>
  </si>
  <si>
    <t xml:space="preserve"> QUINTA. VIGENCIA DEL
CONTRATO. - El contrato estará vigente por un plazo de ejecución de CUATRO (4) MESES, en todo
caso sin exceder el 31 de diciembre de 2024</t>
  </si>
  <si>
    <t xml:space="preserve">DOSCIENTOS CINCUENTA Y CUATRO MILLONES CUATROCIENTOS
SESENTA Y SIETE MIL UN PESOS CON CUATRO CENTAVOS M/CTE </t>
  </si>
  <si>
    <t>2024002383</t>
  </si>
  <si>
    <t>https://community.secop.gov.co/Public/Tendering/OpportunityDetail/Index?noticeUID=CO1.NTC.6665701&amp;isFromPublicArea=True&amp;isModal=False</t>
  </si>
  <si>
    <t>CSC-100047606</t>
  </si>
  <si>
    <t>CO1.WRT.15115909</t>
  </si>
  <si>
    <t>AK 45 118 45</t>
  </si>
  <si>
    <t>notificacionesmcfc@gmail.com</t>
  </si>
  <si>
    <t>CPSP-697-2024</t>
  </si>
  <si>
    <t>CO1.PCCNTR.6729234</t>
  </si>
  <si>
    <t>ANDRES MATEO BELTRAN ROJAS</t>
  </si>
  <si>
    <t>TRES (3) MESES Y VEINTE (20) DIAS y en todo caso sin exceder el 20 de diciembre de 2024</t>
  </si>
  <si>
    <t xml:space="preserve"> DIECIOCHO MILLONES TRESCIENTOS TREINTA Y TRES MIL TRESCIENTOS TREINTA Y TRES PESOS M/CTE </t>
  </si>
  <si>
    <t>2024002388</t>
  </si>
  <si>
    <t>https://community.secop.gov.co/Public/Tendering/OpportunityDetail/Index?noticeUID=CO1.NTC.6664730&amp;isFromPublicArea=True&amp;isModal=False</t>
  </si>
  <si>
    <t>ADRIANA PABON CASTRO</t>
  </si>
  <si>
    <t>Carrera 35 N.1B-140</t>
  </si>
  <si>
    <t>3046002442_x000D_</t>
  </si>
  <si>
    <t>CPSP-705-2024</t>
  </si>
  <si>
    <t>CO1.PCCNTR.6730841</t>
  </si>
  <si>
    <t>SANDRA MILENA VENEGAS PALACIOS</t>
  </si>
  <si>
    <t>PRESTACIÓN DE SERVICIOS PROFESIONALES PARA BRINDAR APOYO EN EL SEGUIMIENTO DE ACTIVIDADES Y REPORTE DE INFORMACIÓN DEL PLAN INTEGRAL DE SEGURIDAD Y CONVIVENCIA CIUDADANA DEL MUNICIPIO DE CHÍA</t>
  </si>
  <si>
    <t>TRES (3) MESES Y VEINTE (20) DIAS y en todo
caso sin exceder el 20 de diciembre de 2024</t>
  </si>
  <si>
    <t>VEINTIDOS MILLONES
DE PESOS M/CTE</t>
  </si>
  <si>
    <t>2024002384</t>
  </si>
  <si>
    <t>https://community.secop.gov.co/Public/Tendering/OpportunityDetail/Index?noticeUID=CO1.NTC.6667202&amp;isFromPublicArea=True&amp;isModal=False</t>
  </si>
  <si>
    <t>Vereda Fonqueta</t>
  </si>
  <si>
    <t>3115002019_x000D_</t>
  </si>
  <si>
    <t>sandyvenegaspalacios@gmail.com</t>
  </si>
  <si>
    <t>SUDAMERIS</t>
  </si>
  <si>
    <t xml:space="preserve">AHORRRO </t>
  </si>
  <si>
    <t>CPSP-715-2024</t>
  </si>
  <si>
    <t>CO1.PCCNTR.6731788</t>
  </si>
  <si>
    <t>PRESTACION DE SERVICIOS PROFESIONALES PARA ACOMPAÑAR Y APOYAR A LA SECRETARIA DE EDUCACIÓN MUNICIPAL EN LA ESTRUCTURACIÓN DE LOS PROCESOS DE EDUCACIÓN INCLUSIVA RELACIONADO CON LAS POLÍTICAS, PRÁCTICAS Y CULTURA NECESARIAS PARA BRINDAR LINEAMIENTOS MUNICIPALES.</t>
  </si>
  <si>
    <t>TRES (3) MESES Y DIEZ (10) DIAS, en todo caso
sin exceder el 20 de diciembre de 2024</t>
  </si>
  <si>
    <t xml:space="preserve"> DIECISÉIS MILLONES SEISCIENTOS SESENTA Y SEIS MIL
SEISCIENTOS SESENTA Y SEIS M/CTE</t>
  </si>
  <si>
    <t>2024002386</t>
  </si>
  <si>
    <t>https://community.secop.gov.co/Public/Tendering/OpportunityDetail/Index?noticeUID=CO1.NTC.6668695&amp;isFromPublicArea=True&amp;isModal=False</t>
  </si>
  <si>
    <t>XIMENA  ANDREA APONTE RINCON</t>
  </si>
  <si>
    <t>3505364807_x000D_</t>
  </si>
  <si>
    <t>CPSP-717-2024</t>
  </si>
  <si>
    <t>CO1.PCCNTR.6731822</t>
  </si>
  <si>
    <t>DIANA DEL PILAR RUIZ LOZANO</t>
  </si>
  <si>
    <t>PRESTACIÓN DE SERVICIOS PROFESIONALES PARA EL SEGUIMIENTO AL PLAN DE TRABAJO Y DEFINICION DEL PRESUPUESTO Y LAS ACCIONES NECESARIAS PARA LA FORMALIZACION DEL PLAN SECTORIAL DE TURISMO</t>
  </si>
  <si>
    <t>Tres (3) meses y dieciséis (16) días contados a
partir del inicio en la plataforma SECOP II. Sin exceder el 20 de diciembre de 2024,</t>
  </si>
  <si>
    <t>DIECISEIS MILLONES DOSCIENTOS CINCUENTA Y TRES MIL TRESCIENCITOS TREINTA Y TRES SEIS PESOS M/CTE</t>
  </si>
  <si>
    <t>2024002387</t>
  </si>
  <si>
    <t>https://community.secop.gov.co/Public/Tendering/OpportunityDetail/Index?noticeUID=CO1.NTC.6668079&amp;isFromPublicArea=True&amp;isModal=False</t>
  </si>
  <si>
    <t>LUISA FERNANDA BARRANTES GARZON</t>
  </si>
  <si>
    <t>CV-009-2024</t>
  </si>
  <si>
    <t>CO1.PCCNTR.6732043</t>
  </si>
  <si>
    <t xml:space="preserve">CONVENIO DE COOPERACION </t>
  </si>
  <si>
    <t>FUNDACION UNIVERSIDAD DE AMERICA</t>
  </si>
  <si>
    <t>AUNAR ESFUERZOS A TRAVÉS DE APOYOS EDUCATIVOS PARA PROMOVER LA EDUCACIÓN SUPERIOR EN EL MUNICIPIO DE CHÍA CON LA FUNDACIÓN UNIVERSIDAD DE AMÉRICA</t>
  </si>
  <si>
    <t>Cuatro (4) MESES Y
VEINTE (20) DÍAS, sin exceder el treinta y uno (31) de diciembre del 2024</t>
  </si>
  <si>
    <t>https://community.secop.gov.co/Public/Tendering/OpportunityDetail/Index?noticeUID=CO1.NTC.6668985&amp;isFromPublicArea=True&amp;isModal=False</t>
  </si>
  <si>
    <t>Cll 106 N° 19-18 Bogota</t>
  </si>
  <si>
    <t>contador@uamerica,edu.co</t>
  </si>
  <si>
    <t>000244335</t>
  </si>
  <si>
    <t>CPSAG-718-2024</t>
  </si>
  <si>
    <t>CO1.PCCNTR.6732073</t>
  </si>
  <si>
    <t>EDNA MARGARITA ARREDONDO LANCHEROS</t>
  </si>
  <si>
    <t>PRESTACIÓN DE SERVICIOS DE APOYO A LA GESTIÓN PARA FORTALECER Y PROMOVER LOS EVENTOS Y ACTIVIDADES DE TURISMO GASTRONOMICO DEL MUNICIPIO DE CHÍA</t>
  </si>
  <si>
    <t>TRES (3) MESES Y VEINTE (20) DIAS y en todo caso sin exceder el
20 de diciembre de 2024</t>
  </si>
  <si>
    <t>QUINCE MILLONES CUATROCIENTOS MIL PESOS M/CTE</t>
  </si>
  <si>
    <t>2024002385</t>
  </si>
  <si>
    <t>https://community.secop.gov.co/Public/Tendering/OpportunityDetail/Index?noticeUID=CO1.NTC.6669439&amp;isFromPublicArea=True&amp;isModal=False</t>
  </si>
  <si>
    <t>FALTA CERRAR EN SECOP. PAGO 3 EN APROBACION NO SE CIERRA</t>
  </si>
  <si>
    <t>Vereda Fonqueta, sector la Unión</t>
  </si>
  <si>
    <t>CPSAG-723-2024</t>
  </si>
  <si>
    <t>CO1.PCCNTR.6733149</t>
  </si>
  <si>
    <t>NESLY PAOLA JURADO CANTOR</t>
  </si>
  <si>
    <t>PRESTACIÓN DE SERVICIOS PARA APOYAR LA ATENCIÓN DE LA OPERACIÓN Y EL FUNCIONAMIENTO DEL SERVICIO EDUCATIVO DE LAS INSTITUCIONES EDUCATIVAS OFICIALES DEL MUNICIPIO DE CHÍA EN DESARROLLO DEL MACROPROCESO DE LA GESTIÓN DEL TALENTO HUMANO</t>
  </si>
  <si>
    <t>TRES (3) MESES Y QUINCE (15) DIAS y en todo caso sin exceder el 20 de diciembre de 2024</t>
  </si>
  <si>
    <t>CATORCE MILLONES SETECIENTOS MIL PESOS</t>
  </si>
  <si>
    <t>2024002411</t>
  </si>
  <si>
    <t>https://community.secop.gov.co/Public/Tendering/OpportunityDetail/Index?noticeUID=CO1.NTC.6670236&amp;isFromPublicArea=True&amp;isModal=False</t>
  </si>
  <si>
    <t>DIANA CRISTINA MORENO CUELLAR</t>
  </si>
  <si>
    <t xml:space="preserve">OK	</t>
  </si>
  <si>
    <t>CPSP-721-2024</t>
  </si>
  <si>
    <t>CO1.PCCNTR.6733369</t>
  </si>
  <si>
    <t>OSCAR MIGUEL TORRES VILLAMIL</t>
  </si>
  <si>
    <t>PRESTACIÓN DE SERVICIOS PROFESIONALES PARA BRINDAR APOYO ADMINISTRATIVO A LA DIRECCIÓN DE INSPECCIÓN Y VIGILANCIA EN LAS ACTIVIDADES DE ACTUALIZACIÓN DE REGISTRO DE LOS DE LOS ESTABLECIMIENTOS EDUCATIVOS EN EL MUNICIPIO DE CHÍA</t>
  </si>
  <si>
    <t>TRES (3) MESES Y DIECISEIS (16) DIAS y en todo caso sin exceder el 20 de diciembre de 2024</t>
  </si>
  <si>
    <t>QUINCE MILLONES NOVECIENTOS MIL PESOS</t>
  </si>
  <si>
    <t>2024002407</t>
  </si>
  <si>
    <t>https://community.secop.gov.co/Public/Tendering/OpportunityDetail/Index?noticeUID=CO1.NTC.6670669&amp;isFromPublicArea=True&amp;isModal=False</t>
  </si>
  <si>
    <t>EDWAR ALEJANDRO PÁRAMO DELGADO</t>
  </si>
  <si>
    <t xml:space="preserve">COOPTENJO ENTIDAD COOPERATIVA DE AHORRO Y CREDITO DE TENJO </t>
  </si>
  <si>
    <t>CPSAG-722-2024</t>
  </si>
  <si>
    <t>CO1.PCCNTR.6733463</t>
  </si>
  <si>
    <t>LADY JURIETH BERNAL POVEDA</t>
  </si>
  <si>
    <t>PRESTACIÓN DE SERVICIOS PROFESIONALES PARA APOYAR A LA SECRETARÍA DE EDUCACIÓN EN EL ACOMPAÑAMIENTO Y SEGUIMIENTO A LA SALUD MENTAL Y EDUCACIÓN SOCIOEMOCIONAL EN LAS INSTITUCIONES EDUCATIVAS OFICIALES DEL MUNICIPIO DE CHÍA.</t>
  </si>
  <si>
    <t>TRES (3) MESES y en todo caso sin exceder el 20 de diciembre de 2024</t>
  </si>
  <si>
    <t>TRECE MILLONES QUINIENTOS MIL PESOS</t>
  </si>
  <si>
    <t>2024002412</t>
  </si>
  <si>
    <t>https://community.secop.gov.co/Public/Tendering/OpportunityDetail/Index?noticeUID=CO1.NTC.6670941&amp;isFromPublicArea=True&amp;isModal=False</t>
  </si>
  <si>
    <t>NANCY ARLET HERNANDEZ PUERTO</t>
  </si>
  <si>
    <t>Calle 4 N.10A-48 interior 3 Barrio Santa Lucia</t>
  </si>
  <si>
    <t>bernalpovedalady@gmail.com</t>
  </si>
  <si>
    <t>004100245754</t>
  </si>
  <si>
    <t>CPSAG-720-2024</t>
  </si>
  <si>
    <t>CO1.PCCNTR.6733495</t>
  </si>
  <si>
    <t>NICOLAS DAVID AGUDELO CASTILLO</t>
  </si>
  <si>
    <t>DIEZ MILLONES SEISCIENTOS TREINTA Y TRES MIL TRESCIENTOS TREINTA Y TRES PESOS</t>
  </si>
  <si>
    <t>2024002403</t>
  </si>
  <si>
    <t>https://community.secop.gov.co/Public/Tendering/OpportunityDetail/Index?noticeUID=CO1.NTC.6671095&amp;isFromPublicArea=True&amp;isModal=False</t>
  </si>
  <si>
    <t>ANA BERTHA RODRÍGUEZ BERNAL</t>
  </si>
  <si>
    <t>CPSP-725-2024</t>
  </si>
  <si>
    <t>CO1.PCCNTR.6733613</t>
  </si>
  <si>
    <t>SANDRA PATRICIA SANDOVAL HERNANDEZ</t>
  </si>
  <si>
    <t>JOAN SEBASTIAN BARON</t>
  </si>
  <si>
    <t>PRESTACIÓN DE SERVÍCIOS PROFESIONALES COMO ODONTÓLOGO PARA EJECUTAR GESTIÓN DE LA SALUD PUBLICA, CONTROL Y SEGUIMIETNO A LAS IPS HABILITADAS CON SERVICIOS DE SALUD ORAL EN EL MUNICIPIO DE CHÍA</t>
  </si>
  <si>
    <t>VEINTE MILLONES NOVECIENTOS MIL PESOS</t>
  </si>
  <si>
    <t>2024002406</t>
  </si>
  <si>
    <t>https://community.secop.gov.co/Public/Tendering/OpportunityDetail/Index?noticeUID=CO1.NTC.6671108&amp;isFromPublicArea=True&amp;isModal=False</t>
  </si>
  <si>
    <t>CPSP-726-2024</t>
  </si>
  <si>
    <t>CO1.PCCNTR.6733673</t>
  </si>
  <si>
    <t>DEISSY MAGALY CABRA CABRA</t>
  </si>
  <si>
    <t>PRESTACIÓN DE SERVICIOS PROFESIONALES PARA MEJORAR LA ATENCIÓN DE LAS COMISARÍAS DE FAMILIA DEL MUNICIPIO DE CHÍA</t>
  </si>
  <si>
    <t>DIECISEIS MILLONES
CIENTO TREINTA Y TRES MIL TRESCIENTOS TREINTA Y TRES PESOS</t>
  </si>
  <si>
    <t>2024002408</t>
  </si>
  <si>
    <t>https://community.secop.gov.co/Public/Tendering/OpportunityDetail/Index?noticeUID=CO1.NTC.6671708&amp;isFromPublicArea=True&amp;isModal=False</t>
  </si>
  <si>
    <t>KAROL VIVIANA JURADO CANTOR</t>
  </si>
  <si>
    <t>CPSP-727-2024</t>
  </si>
  <si>
    <t>CO1.PCCNTR.6733954</t>
  </si>
  <si>
    <t>PRESTACIÓN DE SERVICIOS PROFESIONALES PARA MEJORAR LA ATENCIÓN DE LAS COMISARÍAS DE FAMILIA DEL MUNICIPIO DE CHÍA.</t>
  </si>
  <si>
    <t>2024002409</t>
  </si>
  <si>
    <t>https://community.secop.gov.co/Public/Tendering/OpportunityDetail/Index?noticeUID=CO1.NTC.6671679&amp;isFromPublicArea=True&amp;isModal=False</t>
  </si>
  <si>
    <t>LAURA PAOLA CORTES SÁNCHEZ</t>
  </si>
  <si>
    <t>CPSP-728-2024</t>
  </si>
  <si>
    <t>CO1.PCCNTR.6734242</t>
  </si>
  <si>
    <t>2024002404</t>
  </si>
  <si>
    <t>https://community.secop.gov.co/Public/Tendering/OpportunityDetail/Index?noticeUID=CO1.NTC.6671832&amp;isFromPublicArea=True&amp;isModal=False</t>
  </si>
  <si>
    <t>CPSP-719-2024</t>
  </si>
  <si>
    <t>CO1.PCCNTR.6734623</t>
  </si>
  <si>
    <t>DAVID ALEJANDRO SANCHEZ BOJACA</t>
  </si>
  <si>
    <t>PRESTACIÓN DE SERVICIOS PROFESIONALES PARA MEJORAR LA ATENCIÓN DE LAS COMISARIAS DE FAMILIA DE CHÍA</t>
  </si>
  <si>
    <t xml:space="preserve">TRES (3) MESES Y VEINTE (20) DIAS y en todo caso sin exceder el 20 de diciembre de 2024 </t>
  </si>
  <si>
    <t>DIECISEIS MILLONES CIENTO TREINTA Y TRES MIL DOSCIENTOS VEINTE PESOS</t>
  </si>
  <si>
    <t>2024002405</t>
  </si>
  <si>
    <t>https://community.secop.gov.co/Public/Tendering/OpportunityDetail/Index?noticeUID=CO1.NTC.6672051&amp;isFromPublicArea=True&amp;isModal=False</t>
  </si>
  <si>
    <t>LAURA PAOLA CORTÉS SÁNCHEZ</t>
  </si>
  <si>
    <t>CPSAG-731-2024</t>
  </si>
  <si>
    <t>CO1.PCCNTR.6735358</t>
  </si>
  <si>
    <t xml:space="preserve">YOAN SEBASTIAN GARCIA SARMIENTO </t>
  </si>
  <si>
    <t>ONCE MILLONES NOVECIENTOS OCHENTA Y SIETE MIL
QUINIENTOS PESOS</t>
  </si>
  <si>
    <t>2024002400</t>
  </si>
  <si>
    <t>https://community.secop.gov.co/Public/Tendering/OpportunityDetail/Index?noticeUID=CO1.NTC.6673806&amp;isFromPublicArea=True&amp;isModal=False</t>
  </si>
  <si>
    <t>GUABA DE WILLIAM ENRIQUE BOSSA</t>
  </si>
  <si>
    <t>Vereda Fagua Sector La Capilla</t>
  </si>
  <si>
    <t>CPSAG-729-2024</t>
  </si>
  <si>
    <t>CO1.PCCNTR.6735425</t>
  </si>
  <si>
    <t>PRESTACION DE SERVICIOS DE APOYO A LA GESTIÓN OPERATIVA EN LA SECRETARÍA DE GOBIERNO PARA LA DEFENSA Y CONTROL DEL USO DEL ESPACIO PÚBLICO POR VENTAS FORMALES E INFORMALES</t>
  </si>
  <si>
    <t>CUATRO (4) MESES y en todo caso sin exceder el 31 de
diciembre de 2024</t>
  </si>
  <si>
    <t>DOCE MILLONES CUATROCIENTOS MIL PESOS</t>
  </si>
  <si>
    <t>2024002402</t>
  </si>
  <si>
    <t>https://community.secop.gov.co/Public/Tendering/OpportunityDetail/Index?noticeUID=CO1.NTC.6673426&amp;isFromPublicArea=True&amp;isModal=False</t>
  </si>
  <si>
    <t>MAURICIO RAMÍREZ SALGADO</t>
  </si>
  <si>
    <t>CPSAG-730-2024</t>
  </si>
  <si>
    <t>CO1.PCCNTR.6735657</t>
  </si>
  <si>
    <t>DOCE MILLONES SEISCIENTOS CUARENTA Y DOS MIL
SEISCIENTOS SESENTA Y SIETE PESOS</t>
  </si>
  <si>
    <t>2024002398</t>
  </si>
  <si>
    <t>https://community.secop.gov.co/Public/Tendering/OpportunityDetail/Index?noticeUID=CO1.NTC.6674065&amp;isFromPublicArea=True&amp;isModal=False</t>
  </si>
  <si>
    <t>MARGARITA MARÍA ESTRADA HERNÁNDEZ</t>
  </si>
  <si>
    <t>CPSP-733-2024</t>
  </si>
  <si>
    <t>CO1.PCCNTR.6735852</t>
  </si>
  <si>
    <t>LINA MARIA SAAVEDRA MEDINA</t>
  </si>
  <si>
    <t>PRESTACIÓN DE SERVICIOS PROFESIONALES PARA APOYAR LA EJECUCIÓN EN LA DIVULGACIÓN DE LOS EVENTOS Y ACTIVIDADES ARTÍSTICAS Y CULTURALES DE LA DIRECCIÓN DE CULTURA DEL MUNICIPIO DE CHÍA</t>
  </si>
  <si>
    <t>2024002417</t>
  </si>
  <si>
    <t>https://community.secop.gov.co/Public/Tendering/OpportunityDetail/Index?noticeUID=CO1.NTC.6674319&amp;isFromPublicArea=True&amp;isModal=False</t>
  </si>
  <si>
    <t>CPSAG-732-2024</t>
  </si>
  <si>
    <t>CO1.PCCNTR.6735908</t>
  </si>
  <si>
    <t xml:space="preserve">MARLON FELIPE BUSTOS RUIZ </t>
  </si>
  <si>
    <t>2024002401</t>
  </si>
  <si>
    <t>https://community.secop.gov.co/Public/Tendering/OpportunityDetail/Index?noticeUID=CO1.NTC.6674108&amp;isFromPublicArea=True&amp;isModal=False</t>
  </si>
  <si>
    <t>WILLIAM ENRIQUE BOSSA GUABA</t>
  </si>
  <si>
    <t>Calle 13 N.14A-61 Barrio San Luis</t>
  </si>
  <si>
    <t>marlonfelipebustosruiz@gmail.com</t>
  </si>
  <si>
    <t>CPSP-703-2024</t>
  </si>
  <si>
    <t>CO1.PCCNTR.6736037</t>
  </si>
  <si>
    <t>PRESTACIÓN DE SERVICIOS DE APOYO A LA GESTIÓN EN LOS PROCESOS DE CARGUE, SEGUIMIENTO Y CONTROL A LOS SISTEMAS DE INFORMACIÓN DE SALUD PUBLICA EN EL MUNICIPIO DE CHÍA</t>
  </si>
  <si>
    <t>TRES (3) MESES Y DIECIOCHO (18) DIAS y en todo caso sin exceder el 20 de diciembre de 2024</t>
  </si>
  <si>
    <t>CATORCE MILLONES SETECIENTOS SESENTA MIL PESOS</t>
  </si>
  <si>
    <t>2024002399</t>
  </si>
  <si>
    <t>https://community.secop.gov.co/Public/Tendering/OpportunityDetail/Index?noticeUID=CO1.NTC.6674100&amp;isFromPublicArea=True&amp;isModal=False</t>
  </si>
  <si>
    <t>CLAUDIA IZQUIERDO GONZÁLEZ</t>
  </si>
  <si>
    <t>SAMC-009-2024</t>
  </si>
  <si>
    <t>CO1.PCCNTR.6728212</t>
  </si>
  <si>
    <t xml:space="preserve">INSSOMEDIC OCUPACIONAL SAS </t>
  </si>
  <si>
    <t>REALIZACIÓN DE EVALUACIONES MEDICO OCUPACIONALES Y EXAMENES COMPLEMENTARIOS PARA SERVIDORES PUBLICOS - NIVEL CENTRAL Y ADMINISTRATIVOS DE LAS INSTITUCIONES EDUCATIVAS OFICIALES DE LA ALCALDIA MUNICIPAL DE CHÍA, COMO TAMBIEN EVALUACIONES ESPECIFICAS PARA CONTRATISTAS NIVEL DE RIESGO IV Y V QUE DESARROLLAN ACTIVIDADES DE TRABAJO SEGURO EN ALTURAS; ADEMÁS DE SERVICIOS DE MEDICINA OCUPACIONAL PARA APOYAR EL SISTEMA DE GESTIÓN DE SEGURIDAD Y SALUD EN EL TRABAJO</t>
  </si>
  <si>
    <t>DOSCIENTOS CUARENTA MILLONES DE PESOS</t>
  </si>
  <si>
    <t>https://community.secop.gov.co/Public/Tendering/OpportunityDetail/Index?noticeUID=CO1.NTC.6552014&amp;isFromPublicArea=True&amp;isModal=False</t>
  </si>
  <si>
    <t>MARÍA ALEJANDRA NAVARRETE ARTUNDUAGA</t>
  </si>
  <si>
    <t xml:space="preserve">*CUMLIMIENTO: 14-46-101123164
*RESPONSABILIDAD: 14-54-101009041
</t>
  </si>
  <si>
    <t>SEGUROS DEL ESTADO</t>
  </si>
  <si>
    <t xml:space="preserve">*CUMPLIMIENTO:	CO1.WRT.15123900
*RESPONSABILIDAD: CO1.WRT.15124078
</t>
  </si>
  <si>
    <t>Carrera 9 N.10-74 piso 2 Oficina 200 y Piso 3</t>
  </si>
  <si>
    <t>6018844234 – 3016301452</t>
  </si>
  <si>
    <t>gerencia@inssomedic.com</t>
  </si>
  <si>
    <t>CPSAG-734-2024</t>
  </si>
  <si>
    <t>CO1.PCCNTR.6738217</t>
  </si>
  <si>
    <t xml:space="preserve">LAYDY JIMENA MUÑOZ GARCIA </t>
  </si>
  <si>
    <t>PRESTACIÓN DE SERVICIOS DE APOYO A LA GESTION PARA EL CONTROL Y ARTICULACIÓN DE LOS DESPACHOS DE SERVICIO DE TRANSPORTE PUBLICO DE PASAJEROS A NIVEL MUNICIPAL E INTERMUNICIPAL DE CHIA</t>
  </si>
  <si>
    <t>TRES (3) MESES Y VEINTE (20) DÍAS y en todo caso sin exceder el 20 de diciembre de 2024</t>
  </si>
  <si>
    <t>QUINCE MILLONES CUATROCIENTOS ONCE MIL PESOS</t>
  </si>
  <si>
    <t>2024002414</t>
  </si>
  <si>
    <t>06/09/2024</t>
  </si>
  <si>
    <t>https://community.secop.gov.co/Public/Tendering/OpportunityDetail/Index?noticeUID=CO1.NTC.6676944&amp;isFromPublicArea=True&amp;isModal=False</t>
  </si>
  <si>
    <t>ANGÉLICA MARÍA ROBAYO ACERO</t>
  </si>
  <si>
    <t>Calle 10ª # 5-26 apto 201</t>
  </si>
  <si>
    <t>mineja@hotmail.com</t>
  </si>
  <si>
    <t>CPSP-738-2024</t>
  </si>
  <si>
    <t>CO1.PCCNTR.6739273</t>
  </si>
  <si>
    <t>CINDY NATALIA BUENO OSTOS</t>
  </si>
  <si>
    <t>PRESTACIÓN DE SERVICIOS PROFESIONALES PARA ACOMPAÑAR Y ORIENTAR A LOS DOCENTES DE LAS INSTITUCIONES EDUCATIVAS OFICIALES EN PROCESO DE PLANEACIÓN PEDAGÓGICA CON BASE EN LOS REFERENTES TÉCNICOS DE EDUCACIÓN INICIAL, GARANTIZANDO ASÍ LAS TRANSICIONES ENTRE NIVELES DE LOS NIÑOS Y NIÑAS-NN ATENDIDOS EN EL SECTOR OFICIAL DE LA SEM</t>
  </si>
  <si>
    <t>QUINCE MILLONES SETECIENTOS CINCUENTA MIL PESOS</t>
  </si>
  <si>
    <t>2024002418</t>
  </si>
  <si>
    <t>https://community.secop.gov.co/Public/Tendering/OpportunityDetail/Index?noticeUID=CO1.NTC.6678495&amp;isFromPublicArea=True&amp;isModal=False</t>
  </si>
  <si>
    <t>LUZ MERY BUITRAGO RUBIANO</t>
  </si>
  <si>
    <t>FALTA CERRAR EN SECOP. PAGOS 4 Y 5 EN APROBACION NO SE CIERRA</t>
  </si>
  <si>
    <t>CPSAG-737-2024</t>
  </si>
  <si>
    <t>CO1.PCCNTR.6739521</t>
  </si>
  <si>
    <t>RODOLFO OSWALDO RAMÍREZ SOTO</t>
  </si>
  <si>
    <t>PRESTACIÓN DE SERVICIOS DE APOYO A LA GESTIÓN PARA FORTALECER EL ÁREA DE LITERATURA DE LA ESCUELA DE FORMACIÓN ARTÍSTICA Y CULTURAL DE CHÍA</t>
  </si>
  <si>
    <t>TRES (3) MESES Y DIEZ (10) DIAS y en todo caso sin exceder el 20 de diciembre de 2024</t>
  </si>
  <si>
    <t>NUEVE MILLONES QUINIENTOS TREINTA Y TRES MIL TRESCIENTOS TREINTE Y TRES PESOS</t>
  </si>
  <si>
    <t>2024002435</t>
  </si>
  <si>
    <t>07/09/2024</t>
  </si>
  <si>
    <t>https://community.secop.gov.co/Public/Tendering/OpportunityDetail/Index?noticeUID=CO1.NTC.6678582&amp;isFromPublicArea=True&amp;isModal=False</t>
  </si>
  <si>
    <t>TV.80H No.66ª -45 sur - Bogotá</t>
  </si>
  <si>
    <t>rodramsoto@hotmail.com</t>
  </si>
  <si>
    <t>CPSP-739-2024</t>
  </si>
  <si>
    <t>CO1.PCCNTR.6739824</t>
  </si>
  <si>
    <t xml:space="preserve">MARIA CATALINA FERNANDEZ BERBEO </t>
  </si>
  <si>
    <t>PRESTACIÓN DE SERVICIOS PROFESIONALES EN LA SECRETARÍA DE EDUCACIÓN, PARA LA COORDINACIÓN, ACOMPAÑAMIENTO Y SEGUIMIENTO EN LA SALUD MENTAL Y EDUCACIÓN SOCIO-EMOCIONAL EN LAS INSTITUCIONES EDUCATIVAS OFICIALES DEL MUNICIPIO DE CHÍA.</t>
  </si>
  <si>
    <t>2024002416</t>
  </si>
  <si>
    <t>https://community.secop.gov.co/Public/Tendering/OpportunityDetail/Index?noticeUID=CO1.NTC.6678871&amp;isFromPublicArea=True&amp;isModal=False</t>
  </si>
  <si>
    <t>Calle 10 N.5-04</t>
  </si>
  <si>
    <t>catalinafernandez1002@gmail.com</t>
  </si>
  <si>
    <t>CPSAG-735-2024</t>
  </si>
  <si>
    <t>CO1.PCCNTR.6740230</t>
  </si>
  <si>
    <t>PRESTACIÓN DE SERVICIOS DE APOYO A LA GESTIÓN PARA REALIZAR LA GEORREFERENCIACIÓN, LA REPRESENTACIÓN GRÁFICA Y CONSOLIDACIÓN DE DATOS DEL OBSERVATORIO DE MOVILIDAD DEL MUNICIPIO DE CHIA</t>
  </si>
  <si>
    <t>https://community.secop.gov.co/Public/Tendering/OpportunityDetail/Index?noticeUID=CO1.NTC.6679391&amp;isFromPublicArea=True&amp;isModal=False</t>
  </si>
  <si>
    <t>GILBERTO CIFUENTES TORRES</t>
  </si>
  <si>
    <t>CPSP-741-2024</t>
  </si>
  <si>
    <t>CO1.PCCNTR.6740439</t>
  </si>
  <si>
    <t>MIGUEL ANGEL RODRIGUEZ CANASTO</t>
  </si>
  <si>
    <t>JOSE VICENTE GUTIERREZ</t>
  </si>
  <si>
    <t>PRESTACIÓN DE SERVICIOS PROFESIONALES, EN ASISTENCIAS TÉCNICAS PARA APOYAR LA IMPLEMENTACIÓN DE PROYECTOS PRODUCTIVOS PECUARIOS OFERTADOS POR LA SECRETARÍA PARA EL DESARROLLO ECONÓMICO DEL MUNICIPIO DE CHÍA</t>
  </si>
  <si>
    <t>VEINTIÚN MILLONES SEISCIENTOS MIL PESOS</t>
  </si>
  <si>
    <t>https://community.secop.gov.co/Public/Tendering/OpportunityDetail/Index?noticeUID=CO1.NTC.6680413&amp;isFromPublicArea=True&amp;isModal=False</t>
  </si>
  <si>
    <t>ANDRÉS CAMILO GAMBOA JIMÉNEZ</t>
  </si>
  <si>
    <t>FALTA TERMINAR  Y CERRAR EN EL SECOP</t>
  </si>
  <si>
    <t>UM-001-2024</t>
  </si>
  <si>
    <t>CO1.PCCNTR.6740611</t>
  </si>
  <si>
    <t xml:space="preserve">URGENCIA MANIFIESTA </t>
  </si>
  <si>
    <t xml:space="preserve">OSCAR FERNADO CARDENAS </t>
  </si>
  <si>
    <t>SUMINISTRO DE ALIMENTACIÓN ESCOLAR A TRAVÉS DEL CUAL SE BRINDE UN COMPLEMENTO ALIMENTARIO Y/O ALMUERZO A LOS NIÑOS, NIÑAS Y ADOLESCENTES DE LAS INSTITUCIONES OFICIALES (lEO) DEL MUNICIPIO DE CHÍA: DE CONFORMIDAD CON LOS LINEAMIENTOS TÉCNICOS ADMINISTRATIVOS DEL PROGRAMA DE ALIMENTACIÓN ESCOLAR DEL MINISTERIO DE EDUCACIÓN NACIONAL (MEN).</t>
  </si>
  <si>
    <t>CUARENTA Y CINCO (45) DÍAS CALENDARIO ENTRE EL 03 DE SEPTIEMBRE Y EL 17 DE OCTUBRE DE 2024</t>
  </si>
  <si>
    <t>DOS MIL OCHOCIENTOS NOVENTA Y OCHO MILLONES SEISCIENTOS SESENTA Y SIETE MIL NOVENTA PESOS</t>
  </si>
  <si>
    <t>2024002437</t>
  </si>
  <si>
    <t>*SGP
*RECURSOS PROPIOS
*NORMA ESPECIAL</t>
  </si>
  <si>
    <t>https://community.secop.gov.co/Public/Tendering/OpportunityDetail/Index?noticeUID=CO1.NTC.6680273&amp;isFromPublicArea=True&amp;isModal=False</t>
  </si>
  <si>
    <t>MARÍA PATRICIA ORTIZ DE ORTEGA</t>
  </si>
  <si>
    <t>*CUMLIMIENTO: 96-44-101191684
*RESPONSABILIDAD: 96-40-101067805</t>
  </si>
  <si>
    <t>Calle 1 No. 4-02 Bodega 8</t>
  </si>
  <si>
    <t>ut.ideandosoluciones@gmail.com</t>
  </si>
  <si>
    <t>CPSAG-742-2024</t>
  </si>
  <si>
    <t>CO1.PCCNTR.6741423</t>
  </si>
  <si>
    <t>PRESTACIÓN DE SERVICIOS DE APOYO A LA GESTIÓN PARA FORTALECER EL ÁREA DE ARTES PLÁSTICAS DE LA ESCUELA DE FORMACION ARTISTICA Y CULTURAL DE CHIA</t>
  </si>
  <si>
    <t>NUEVE
MILLONES SETECIENTOS SEIS MIL SEISCIENTOS SESENTA Y SIETE PESOS</t>
  </si>
  <si>
    <t>2024002433</t>
  </si>
  <si>
    <t>https://community.secop.gov.co/Public/Tendering/OpportunityDetail/Index?noticeUID=CO1.NTC.6681492&amp;isFromPublicArea=True&amp;isModal=False</t>
  </si>
  <si>
    <t>SIN CUENTA
TIENE EGRESO</t>
  </si>
  <si>
    <t>CPSP-745-2024</t>
  </si>
  <si>
    <t>CO1.PCCNTR.6741709</t>
  </si>
  <si>
    <t>FLORALBA JUNCA BERNAL</t>
  </si>
  <si>
    <t>PRESTACIÓN DE SERVICIOS PROFESIONALES PARA PROMOVER LA VINCULACIÓN DE LA ACTIVIDAD ARTESANAL EN LOS EVENTOS DE PROMOCIÓN TURISTICA DEL MUNICIPIO DE CHIA</t>
  </si>
  <si>
    <t>TRES (3) MESES Y DIECISIETE (17) DÍAS  Sin exceder el 20 de diciembre de 2024</t>
  </si>
  <si>
    <t>IECISEIS MILLONES CUATROCIENTOS SEIS MIL SEISCIENTOS SESENTA Y SIETE PESOS</t>
  </si>
  <si>
    <t>2024002436</t>
  </si>
  <si>
    <t>https://community.secop.gov.co/Public/Tendering/OpportunityDetail/Index?noticeUID=CO1.NTC.6682038&amp;isFromPublicArea=True&amp;isModal=False</t>
  </si>
  <si>
    <t>Vereda Tiquiza Sec  Capilla</t>
  </si>
  <si>
    <t>CPSP-740-2024</t>
  </si>
  <si>
    <t>CO1.PCCNTR.6740316</t>
  </si>
  <si>
    <t xml:space="preserve">JESSICA PAOLA BARRIENTOS RIVEROS </t>
  </si>
  <si>
    <t>PRESTACIÓN DE SERVICIOS PROFESIONALES PARA BRINDAR APOYO JURIDICO EN LAS INSPECCIONES DE POLICÍA URBANA DEL MUNICIPIO DE CHÍA.</t>
  </si>
  <si>
    <t>DIECISÉIS MILLONES CIENTO TREINTA Y TRES MIL TRECIENTOS TREINTA Y TRES PESOS</t>
  </si>
  <si>
    <t>2024002432</t>
  </si>
  <si>
    <t>https://community.secop.gov.co/Public/Tendering/OpportunityDetail/Index?noticeUID=CO1.NTC.6679492&amp;isFromPublicArea=True&amp;isModal=False</t>
  </si>
  <si>
    <t>paolabarrientos1518@gmail.com</t>
  </si>
  <si>
    <t>CPSP-744-2024</t>
  </si>
  <si>
    <t>CO1.PCCNTR.6741290</t>
  </si>
  <si>
    <t xml:space="preserve">JOSE ROBERTO PEREZ CASAS </t>
  </si>
  <si>
    <t>PRESTACIÓN DE SERVICIOS PROFESIONALES PARA EL ACOMPAÑAMIENTO JURIDICO A LA DIRECCIÓN DE GESTIÓN Y FOMENTO A LA EDUCACIÓN DE LA SECRETARÍA DE EDUCACIÓN EN LO RELACIONADO CON EL COMPONENTE JURIDICO DE TODOS LOS PROCESOS DE LA DIRECCIÓN Y DEL FONDO DE EDUCACIÓN SUPERIOR (FOES).</t>
  </si>
  <si>
    <t>VEINTIDOS MILLONES
DE PESOS</t>
  </si>
  <si>
    <t>2024002422</t>
  </si>
  <si>
    <t>https://community.secop.gov.co/Public/Tendering/OpportunityDetail/Index?noticeUID=CO1.NTC.6681777&amp;isFromPublicArea=True&amp;isModal=False</t>
  </si>
  <si>
    <t>ELENA ALDANA TORRES</t>
  </si>
  <si>
    <t>CPSP-743-2024</t>
  </si>
  <si>
    <t>CO1.PCCNTR.6741516</t>
  </si>
  <si>
    <t>BENJAMIN TAFUR ORJUELA</t>
  </si>
  <si>
    <t>PRESTACION DE SERVICIOS DE APOYO A LA GESTIÓN OPERATIVA EN LA SECRETARÍA DE GOBIERNO PARA LA DEFENSA Y CONTROL DEL USO DEL ESPACIO PÚBLICO POR VENTAS FORMALES E INFORMALES.</t>
  </si>
  <si>
    <t>2024002430</t>
  </si>
  <si>
    <t>https://community.secop.gov.co/Public/Tendering/OpportunityDetail/Index?noticeUID=CO1.NTC.6681752&amp;isFromPublicArea=True&amp;isModal=False</t>
  </si>
  <si>
    <t>Carrera 14F N.10-07</t>
  </si>
  <si>
    <t>benjamintafur@gmail.com</t>
  </si>
  <si>
    <t>CPSP-746-2024</t>
  </si>
  <si>
    <t>CO1.PCCNTR.6742623</t>
  </si>
  <si>
    <t xml:space="preserve">SALUSTIANO BUENO HERRERA </t>
  </si>
  <si>
    <t>PRESTACIÓN DE SERVICIOS PROFESIONALES COMO INSTRUCTOR DEL ÁREA DE MÚSICA DE LA ESCUELA DE FORMACIÓN ARTÍSTICA Y CULTURAL DE CHÍA</t>
  </si>
  <si>
    <t>DIEZ MILLONES SEISCIENTOS SESENTA Y SEIS MIL SEISCIENTOS SESENTA Y SIETE PESOS</t>
  </si>
  <si>
    <t>2024002420</t>
  </si>
  <si>
    <t>7/09/2024</t>
  </si>
  <si>
    <t>https://community.secop.gov.co/Public/Tendering/OpportunityDetail/Index?noticeUID=CO1.NTC.6684024&amp;isFromPublicArea=True&amp;isModal=False</t>
  </si>
  <si>
    <t>FALTA  CERRAR EN SECOP. PAGO 3 EN APROBACION NO SE CIERRA</t>
  </si>
  <si>
    <t>Vereda La Balsa Sector Juncal</t>
  </si>
  <si>
    <t>05426705437</t>
  </si>
  <si>
    <t>CPSP-747-2024</t>
  </si>
  <si>
    <t>CO1.PCCNTR.6742630</t>
  </si>
  <si>
    <t>2024002431</t>
  </si>
  <si>
    <t>https://community.secop.gov.co/Public/Tendering/OpportunityDetail/Index?noticeUID=CO1.NTC.6684031&amp;isFromPublicArea=True&amp;isModal=False</t>
  </si>
  <si>
    <t xml:space="preserve">CPSP-748-2024	</t>
  </si>
  <si>
    <t>CO1.PCCNTR.6742733</t>
  </si>
  <si>
    <t>PRESTACIÓN DE SERVICIOS PROFESIONALES COMO INSTRUCTOR DEL ÁREA DE ARTES ESCÉNICAS DE LA ESCUELA DE FORMACIÓN ARTÍSTICA Y CULTURAL DE CHÍA.</t>
  </si>
  <si>
    <t>2024002421</t>
  </si>
  <si>
    <t>https://community.secop.gov.co/Public/Tendering/OpportunityDetail/Index?noticeUID=CO1.NTC.6684136&amp;isFromPublicArea=True&amp;isModal=False</t>
  </si>
  <si>
    <t>CPSP-749-2024</t>
  </si>
  <si>
    <t>CO1.PCCNTR.6742738</t>
  </si>
  <si>
    <t>2024002423</t>
  </si>
  <si>
    <t>https://community.secop.gov.co/Public/Tendering/OpportunityDetail/Index?noticeUID=CO1.NTC.6684140&amp;isFromPublicArea=True&amp;isModal=False</t>
  </si>
  <si>
    <t>CPSAP-751-2024</t>
  </si>
  <si>
    <t>CO1.PCCNTR.6742741</t>
  </si>
  <si>
    <t>PRESTACIÓN DE SERVICIOS DE APOYO A LA GESTIÓN PARA EL ACOMPAÑAMIENTO EN EL PROCESO DE DIVULGACIÓN DE LOS EVENTOS Y ACTIVIDADES ARTÍSTICAS Y CULTURALES DEL MUNICIPIO DE CHÍA</t>
  </si>
  <si>
    <t>TRES (3) MESES Y TRECE (13) DIAS y en todo caso sin exceder el 20 de diciembre de 2024</t>
  </si>
  <si>
    <t>CATORCE MILLONES CIENTO ONCE MIL PESOS</t>
  </si>
  <si>
    <t>2024002424</t>
  </si>
  <si>
    <t>https://community.secop.gov.co/Public/Tendering/OpportunityDetail/Index?noticeUID=CO1.NTC.6684142&amp;isFromPublicArea=True&amp;isModal=False</t>
  </si>
  <si>
    <t>FALTAN CERRAR EN EL SECOP</t>
  </si>
  <si>
    <t>CPSP-750-2024</t>
  </si>
  <si>
    <t>CO1.PCCNTR.6742743</t>
  </si>
  <si>
    <t>PRESTACIÓN DE SERVICIOS PROFESIONALES COMO INSTRUCTOR DEL ÁREA DE ARTES ESCÉNICAS DE LA ESCUELA DE FORMACIÓN ARTÍSTICA Y CULTURAL DE CHÍA</t>
  </si>
  <si>
    <t>2024002425</t>
  </si>
  <si>
    <t>https://community.secop.gov.co/Public/Tendering/OpportunityDetail/Index?noticeUID=CO1.NTC.6684242&amp;isFromPublicArea=True&amp;isModal=False</t>
  </si>
  <si>
    <t>CMA-001-2024</t>
  </si>
  <si>
    <t>CO1.PCCNTR.6692037</t>
  </si>
  <si>
    <t>INFRAESTRUCTURA FÍSICA</t>
  </si>
  <si>
    <t xml:space="preserve">CONSORCIO INTER-VIAL </t>
  </si>
  <si>
    <t>830090285
901245617</t>
  </si>
  <si>
    <t>8
4</t>
  </si>
  <si>
    <t>INTERVENTORÍA TÉCNICA, ADMINISTRATIVA, FINANCIERA, AMBIENTAL Y SST PARA EL MEJORAMIENTO DE LAS VÍAS DEL MUNICIPIO DE CHÍA, CUNDINAMARCA</t>
  </si>
  <si>
    <t>CUATRO (04) MESES</t>
  </si>
  <si>
    <t>DOSCIENTOS VEINTE MILLONES TRESCIENTOS
SETENTA Y SEIS MIL CUATROCIENTOS VEINTE PESOS</t>
  </si>
  <si>
    <t>*2024002517
*2024002518
*2024002519
*2024002520
*2024002521
*2024002522
*2024002523
2024002524
*2024002525
*2024002526
*2024002527
*2024002528
2024002529</t>
  </si>
  <si>
    <t>11/09/2024</t>
  </si>
  <si>
    <t>*SGP OTROS SECTORES
*RECURSOS PROPIOS</t>
  </si>
  <si>
    <t>https://community.secop.gov.co/Public/Tendering/OpportunityDetail/Index?noticeUID=CO1.NTC.6051163&amp;isFromPublicArea=True&amp;isModal=False</t>
  </si>
  <si>
    <t>RAFAEL ENRIQUE GÓMEZ GARCÍA</t>
  </si>
  <si>
    <t>11-44-101224634</t>
  </si>
  <si>
    <t xml:space="preserve">	CO1.WRT.15043201</t>
  </si>
  <si>
    <t xml:space="preserve">Autopista Norte Kilometro 6 Edificio SIBELIUS - Oficina 2015 </t>
  </si>
  <si>
    <t>licitaciones@cortesleivaasociados.com
amv@amvconsultores.com</t>
  </si>
  <si>
    <t>CV-010-2024</t>
  </si>
  <si>
    <t>CO1.PCCNTR.6735055</t>
  </si>
  <si>
    <t>ESCUELA COLOMBIANA DE INGENIERÍA JULIO GARAVITO</t>
  </si>
  <si>
    <t>AUNAR ESFUERZOS A TRAVÉS DE APOYOS EDUCATIVOS PARA PROMOVER LA EDUCACIÓN SUPERIOR EN EL MUNICIPIO DE CHÍA CON LA ESCUELA COLOMBIANA DE INGENIERIA JULIO GARAVITO</t>
  </si>
  <si>
    <t>CUATRO (4) MESES y en todo caso sin exceder el 31 de diciembre de 2024</t>
  </si>
  <si>
    <t>https://community.secop.gov.co/Public/Tendering/OpportunityDetail/Index?noticeUID=CO1.NTC.6672875&amp;isFromPublicArea=True&amp;isModal=False</t>
  </si>
  <si>
    <t>EDWIN DARÍO TORRES ORJUELA</t>
  </si>
  <si>
    <t>AVENIDA CARRERA 45 No 205-59 (AUTOPISTA NORTE) KM13</t>
  </si>
  <si>
    <t>rector@escuelaing.edu.co</t>
  </si>
  <si>
    <t>255-03548-7</t>
  </si>
  <si>
    <t>CPSP-752-2024</t>
  </si>
  <si>
    <t>CO1.PCCNTR.6745415</t>
  </si>
  <si>
    <t>PRESTACIÓN DE SERVICIOS PROFESIONALES PARA DESARROLLAR LAS ACTIVIDADES DE GESTIÓN DE LA SALUD PÚBLICA EN EL PROGRAMA DE SALUD Y SEGURIDAD EN EL TRABAJO EN EL MUNICIPIO DE CHÍA</t>
  </si>
  <si>
    <t>TRES (3) MESES Y DIECIOCHO (18) DÍAS y en todo caso sin exceder el 20 de diciembre de 2024</t>
  </si>
  <si>
    <t>DIECINUEVE MILLONES OCHENTA MIL PESOS</t>
  </si>
  <si>
    <t>2024002475</t>
  </si>
  <si>
    <t>09/09/2024</t>
  </si>
  <si>
    <t>https://community.secop.gov.co/Public/Tendering/OpportunityDetail/Index?noticeUID=CO1.NTC.6687622&amp;isFromPublicArea=True&amp;isModal=False</t>
  </si>
  <si>
    <t>WILLIS REYES VALDES</t>
  </si>
  <si>
    <t>CPSP-754-2024</t>
  </si>
  <si>
    <t>CO1.PCCNTR.6745470</t>
  </si>
  <si>
    <t xml:space="preserve">ANGIE CAROLINA RODRIGUEZ SAAVEDRA </t>
  </si>
  <si>
    <t>PRESTACIÓN DE SERVICIOS PROFESIONALES EN EL ÁREA DE LA SALUD PARA EJECUTAR ACCIONES DE GESTIN DE LA SALUD PÚBLICA CON ENFOQUE EN LA RUTA DE PROMOCIÓN Y MANTENIMIENTO DE LA SALUD EN DERECHOS SEXUALES Y REPRODUCTIVOS COMO LA RUTA MATERNO PERINATAL DIRIGIDA A LOS ACTORES DEL SISTEMA DE SEGURIDAD SOCIAL EN SALUD DEL MUNICIPIO DE CHÍA</t>
  </si>
  <si>
    <t>TRES (3) MESES Y QUINCE (15) DIAS y en todo caso sin exceder el 20 de diciembre
de 2024</t>
  </si>
  <si>
    <t>2024002472</t>
  </si>
  <si>
    <t>https://community.secop.gov.co/Public/Tendering/OpportunityDetail/Index?noticeUID=CO1.NTC.6687975&amp;isFromPublicArea=True&amp;isModal=False</t>
  </si>
  <si>
    <t>FALTA  CERRAR EN SECOP. PAGO 4 EN APROBACION NO SE CIERRA</t>
  </si>
  <si>
    <t>Carrera 2E No. 21-56 torre 1 apto 801</t>
  </si>
  <si>
    <t>angiecrodriguez22@gmail.com</t>
  </si>
  <si>
    <t>CPSP-753-2024</t>
  </si>
  <si>
    <t>CO1.PCCNTR.6745511</t>
  </si>
  <si>
    <t xml:space="preserve">PABLO ANDRES RAMIREZ RODRIGUEZ </t>
  </si>
  <si>
    <t>PRESTACIÓN DE SERVICIOS PROFESIONALES PARA DESARROLLAR CARGUE DE INFORMACIÓN, SEGUIMIENTO Y ANÁLISIS DE LA BASE DE INFORMACIÓN DE LA DIRECCIÓN DE SALUD PÚBLICA</t>
  </si>
  <si>
    <t>TRES (3) MESES Y DIECINUEVE (19) DIAS y en todo caso sin exceder el 20 de diciembre de 2024</t>
  </si>
  <si>
    <t>VEINTE MILLONES SETECIENTOS DIEZ MIL PESOS</t>
  </si>
  <si>
    <t>2024002474</t>
  </si>
  <si>
    <t>09/9/2024</t>
  </si>
  <si>
    <t>https://community.secop.gov.co/Public/Tendering/OpportunityDetail/Index?noticeUID=CO1.NTC.6687593&amp;isFromPublicArea=True&amp;isModal=False</t>
  </si>
  <si>
    <t>Carrera 14c No. 9ª-43 Rio Frío</t>
  </si>
  <si>
    <t>pablo.ram86@hotmail.com</t>
  </si>
  <si>
    <t>LULO BANK</t>
  </si>
  <si>
    <t>CPSP-702-2024</t>
  </si>
  <si>
    <t>CO1.PCCNTR.6745518</t>
  </si>
  <si>
    <t>PRESTACIÓN DE SERVICIOS PROFESIONALES PARA LA EJECUCIÓN EN TEMAS DE SALUD PUBLICA COMO SEGUIMIENTO A POBLACION VULNERABLE Y AFECTADOS POR VIOLENCIA EN EL MUNICIPIO DE CHIA</t>
  </si>
  <si>
    <t>2024002473</t>
  </si>
  <si>
    <t>https://community.secop.gov.co/Public/Tendering/OpportunityDetail/Index?noticeUID=CO1.NTC.6687859&amp;isFromPublicArea=True&amp;isModal=False</t>
  </si>
  <si>
    <t>MIGUEL SANTIAGO JAMAICA JUNCA</t>
  </si>
  <si>
    <t>CPSP-756-2024</t>
  </si>
  <si>
    <t>CO1.PCCNTR.6745708</t>
  </si>
  <si>
    <t xml:space="preserve">NELLY ESPERANZA OVALLE AREVALO </t>
  </si>
  <si>
    <t>PRESTACIÓN DE SERVICIOS PROFESIONALES PARA APOYAR LAS ACTIVIDADES DE SEGUIMIENTO DE LA POLÍTICA PÚBLICA DE LIBERTAD RELIGIOSA, CULTOS Y CONCIENCIA DEL MUNICIPIO DE CHÍA</t>
  </si>
  <si>
    <t>TRES (3) MESES y en todo caso sin exceder el 20 de diciembre
de 2024</t>
  </si>
  <si>
    <t>2024002476</t>
  </si>
  <si>
    <t>https://community.secop.gov.co/Public/Tendering/OpportunityDetail/Index?noticeUID=CO1.NTC.6688110&amp;isFromPublicArea=True&amp;isModal=False</t>
  </si>
  <si>
    <t>MARIA ALEJANDRA REALES CULMA</t>
  </si>
  <si>
    <t xml:space="preserve">ÚLTIMA CUENTA ENVIADO PROVEEDOR, FALTA  DOCUMENTOS DEL SUPERVISOR PAGO 3. SE CARGO ACTA DE TERMINACION . FALTA CERRAR EN SECOP. </t>
  </si>
  <si>
    <t>Vereda Fonqueta -Sector Carolina</t>
  </si>
  <si>
    <t>esperanzaovalle2016@gmail.com</t>
  </si>
  <si>
    <t>ENVIADO POR EL PROVEDOR</t>
  </si>
  <si>
    <t>CPSP-757-2024</t>
  </si>
  <si>
    <t>CO1.PCCNTR.6745723</t>
  </si>
  <si>
    <t xml:space="preserve">ANDREA QUECAN NAVARRETE </t>
  </si>
  <si>
    <t>PRESTACIÓN DE SERVICIOS PROFESIONALES PARA APOYAR LAS ACTIVIDADES DE COORDINACIÓN, ESTRUCTURACION DE PROCESOS, SEGUIMIENTO Y SOPORTE A LA ESTRATEGIA DE EDUCACIÓN INCLUSIVA, RELACIONADOS CON LA ATENCION EDUCATIVA A POBLACION CON DISCAPACIDAD, TRASTORNOS PARA EL APRENDIZAJE, CAPACIDADES Y TALENTOS EXCEPCIONALES Y POBLACION DE ESPECIAL PROTECCION DE LA SECRETARIA DE EDUCACIÓN DE CHIA</t>
  </si>
  <si>
    <t>VEINTICUATRO
MILLONES CIENTO CINCUENTA MIL PESOS</t>
  </si>
  <si>
    <t>2024002477</t>
  </si>
  <si>
    <t>https://community.secop.gov.co/Public/Tendering/OpportunityDetail/Index?noticeUID=CO1.NTC.6688142&amp;isFromPublicArea=True&amp;isModal=False</t>
  </si>
  <si>
    <t>Carrera 5 No. 16-62</t>
  </si>
  <si>
    <t>andreaquecan@gmail.com</t>
  </si>
  <si>
    <t>0338138308</t>
  </si>
  <si>
    <t>CPSP-758-2024</t>
  </si>
  <si>
    <t>CO1.PCCNTR.6747300</t>
  </si>
  <si>
    <t>MARIA EUGENIA MORENO MENDOZA</t>
  </si>
  <si>
    <t>PRESTACION DE SERVICIOS PROFESIONALES EN EL AREA DE LA SALUD PARA EJECUTAR ACCIONES DE GESTION DE LA SALUD PUBLICA, ASISTENCIA TECNICA, CONTROL Y SEGUIMIENTO A LOS ACTORES DEL SISTEMA DE SEGURIDAD SOCIAL EN SALUD Y LA POBLACION QUE CUENTAN CON AFECCIONES O DIAGNOSTICO DE ENFERMEDAD RESPIRATORIA AGUDA EN EL MUNICIPIO DE CHIA</t>
  </si>
  <si>
    <t>TRES (3) MESES Y VEINTE (20) DÍAS y en todo caso sin exceder el 20 de diciembre
de 2024</t>
  </si>
  <si>
    <t>2024002478</t>
  </si>
  <si>
    <t>https://community.secop.gov.co/Public/Tendering/OpportunityDetail/Index?noticeUID=CO1.NTC.6690185&amp;isFromPublicArea=True&amp;isModal=False</t>
  </si>
  <si>
    <t>YOLANDA LUCÍA BALAGUERA PINZÓN</t>
  </si>
  <si>
    <t xml:space="preserve">EN EJECUCIÓN </t>
  </si>
  <si>
    <t>Calle 10 No. 1E-02 Vereda Samaria</t>
  </si>
  <si>
    <t>mariaumoreno@gmail.com</t>
  </si>
  <si>
    <t>CPSP-759-2024</t>
  </si>
  <si>
    <t>CO1.PCCNTR.6748836</t>
  </si>
  <si>
    <t>PRESTACIÓN DE SERVICIOS PROFESIONALES PARA EL FORTALECIMIENTO DE LAS UNIDADES AGRÍCOLAS PRODUCTIVAS MEDIANTE LA IMPLEMENTACIÓN DE BUENAS PRÁCTICAS AGRÍCOLAS EN EL MUNICIPIO DE CHÍA</t>
  </si>
  <si>
    <t>TRES (3) MESES Y DIEZ (10) DIAS y en todo caso sin exceder el 20 de diciembre
de 2024</t>
  </si>
  <si>
    <t>VEINTIDOS MILLONES TRESCIENTOS MIL PESOS</t>
  </si>
  <si>
    <t>2024002479</t>
  </si>
  <si>
    <t>https://community.secop.gov.co/Public/Tendering/OpportunityDetail/Index?noticeUID=CO1.NTC.6692037&amp;isFromPublicArea=True&amp;isModal=False</t>
  </si>
  <si>
    <t>CPSP-765-2024</t>
  </si>
  <si>
    <t>CO1.PCCNTR.6748997</t>
  </si>
  <si>
    <t>PRESTACION DE SERVICIOS PROFESIONALES PARA LA VIGILANCIA, CONTROL Y SEGUIMIENTO EN LA POBLACIÓN MATERNO INFANTIL DEL MUNICIPIO DE CHÍA EN LOS EVENTOS DE INTERES EN SALUD PUBLICA QUE SE PRESENTEN EN EL MUNICIPIO.</t>
  </si>
  <si>
    <t>VEINTIDOS MILLONES OCHOCIENTOS MIL PESOS</t>
  </si>
  <si>
    <t>224002486</t>
  </si>
  <si>
    <t>10/09/2024</t>
  </si>
  <si>
    <t>https://community.secop.gov.co/Public/Tendering/OpportunityDetail/Index?noticeUID=CO1.NTC.6692618&amp;isFromPublicArea=True&amp;isModal=False</t>
  </si>
  <si>
    <t>CPSP-755-2024</t>
  </si>
  <si>
    <t>CO1.PCCNTR.6744330</t>
  </si>
  <si>
    <t>JAVIER CAMILO CORTES</t>
  </si>
  <si>
    <t>TRES (03) MESES Y DIEZ (10) DÍAS, sin exceder el 20 de diciembre de 2024</t>
  </si>
  <si>
    <t xml:space="preserve">DIEZ MILLONES SEISCIENTOS SESENTA Y SEIS MIL SEISCIENTOS SESENTA Y SIETE
PESOS </t>
  </si>
  <si>
    <t>2024002459</t>
  </si>
  <si>
    <t>https://community.secop.gov.co/Public/Tendering/OpportunityDetail/Index?noticeUID=CO1.NTC.6686438&amp;isFromPublicArea=True&amp;isModal=False</t>
  </si>
  <si>
    <t>LILIANA MARIA CLAVIJO TORRES</t>
  </si>
  <si>
    <t>CPSP-724-2024</t>
  </si>
  <si>
    <t>CO1.PCCNTR.6748665</t>
  </si>
  <si>
    <t>ALEJANDRO RODRIGUEZ GONZALEZ</t>
  </si>
  <si>
    <t>PRESTACIÓN DE SERVICIOS PROFESIONALES PARA REALIZAR VISITAS DE INSPECCION VIGILANCIA Y CONTROL SANITARIO A ESTABLECIMIENTOS DE COMERCIO DEL MUNICIPIO DE CHÍA</t>
  </si>
  <si>
    <t>DIECISIETE MILLONES CIENTO CINCUENTA MIL PESOS</t>
  </si>
  <si>
    <t>2024002492</t>
  </si>
  <si>
    <t>https://community.secop.gov.co/Public/Tendering/OpportunityDetail/Index?noticeUID=CO1.NTC.6684029&amp;isFromPublicArea=True&amp;isModal=False</t>
  </si>
  <si>
    <t>EVELIN MARTÍNEZ</t>
  </si>
  <si>
    <t>Carrera 11 N.8-28</t>
  </si>
  <si>
    <t>alejandrorodgon@hotmail.com</t>
  </si>
  <si>
    <t>CPSP-764-2024</t>
  </si>
  <si>
    <t>CO1.PCCNTR.6749539</t>
  </si>
  <si>
    <t>ALEJANDRO CIFUENTES HERRERA</t>
  </si>
  <si>
    <t>PRESTACIÓN DE SERVICIOS PROFESIONALES PARA APOYAR LAS ACCIONES DE INSPECCIÓN, VIGILANCIA Y CONTROL SANITARIO A EXPENDIOS DE CARNE Y/O PRODUCTOS CARNICOS COMESTIBLES Y RELAIZAR INSPECCIÓN, VIGILANCIA Y CONTROL SANITARIO A ESTABLIECIMIENTOS VETERINARIOS EN EL MUNICIPIO DE CHIA</t>
  </si>
  <si>
    <t>TRES (3) MESES Y DOCE (12) DIAS y en todo caso sin exceder el 20 de diciembre de 2024</t>
  </si>
  <si>
    <t>DIECISIETE MILLONES SEISCIENTOS OCHENTA MIL PESOS</t>
  </si>
  <si>
    <t>2024002490</t>
  </si>
  <si>
    <t>https://community.secop.gov.co/Public/Tendering/OpportunityDetail/Index?noticeUID=CO1.NTC.6693110&amp;isFromPublicArea=True&amp;isModal=False</t>
  </si>
  <si>
    <t>YEZID MAURICIO PACHECO ESTUPIÑAN</t>
  </si>
  <si>
    <t>CPSP-766-2024</t>
  </si>
  <si>
    <t>CO1.PCCNTR.6750474</t>
  </si>
  <si>
    <t>SERGIO ANDREY SIERRA CASAS</t>
  </si>
  <si>
    <t>2024002489</t>
  </si>
  <si>
    <t>https://community.secop.gov.co/Public/Tendering/OpportunityDetail/Index?noticeUID=CO1.NTC.6695035&amp;isFromPublicArea=True&amp;isModal=False</t>
  </si>
  <si>
    <t>CPSP-775-2024</t>
  </si>
  <si>
    <t>CO1.PCCNTR.6751577</t>
  </si>
  <si>
    <t>MIGUEL ANDRES MUÑOZ VARELA</t>
  </si>
  <si>
    <t>PRESTACIÓN DE SERVICIOS PROFESIONALES PARA BRINDAR APOYO TÉCNICO EN LOS ESTUDIOS INTEGRALES DE LA MOVILIDAD, DENTRO DEL PLAN LOCAL DE SEGURIDAD VIAL DEL MUNICIPIO DE CHIA</t>
  </si>
  <si>
    <t>DIECISIETE MILLONES SEISCIENTOS SESENTA Y SEIS MIL SEISCIENTOS SESENTA Y SEIS PESOS</t>
  </si>
  <si>
    <t>2024002497</t>
  </si>
  <si>
    <t>https://community.secop.gov.co/Public/Tendering/OpportunityDetail/Index?noticeUID=CO1.NTC.6696466&amp;isFromPublicArea=True&amp;isModal=False</t>
  </si>
  <si>
    <t>CPSAG-773-2024</t>
  </si>
  <si>
    <t>CO1.PCCNTR.6751724</t>
  </si>
  <si>
    <t>EVA YANETH CUESTA CUBIDES</t>
  </si>
  <si>
    <t>PRESTACIÓN DE SERVICIOS DE APOYO A LA GESTIÓN PARA EL FUNCIONAMIENTO DEL SISTEMA DE INTEGRACIÓN MODAL PARA EL CUMPLIMIENTO DE LA POLÍTICA PÚBLICA DE LA BICICLETA</t>
  </si>
  <si>
    <t>DIEZ MILLONES OCHOCIENTOS SETENTA Y OCHO MIL PESOS</t>
  </si>
  <si>
    <t>2024002493</t>
  </si>
  <si>
    <t>https://community.secop.gov.co/Public/Tendering/OpportunityDetail/Index?noticeUID=CO1.NTC.6696366&amp;isFromPublicArea=True&amp;isModal=False</t>
  </si>
  <si>
    <t xml:space="preserve">MARTHA VIVIANA PRIETO LARA </t>
  </si>
  <si>
    <t>Vereda Yerbabuena- Sector el espejo</t>
  </si>
  <si>
    <t>monis_cc@hotmail.com</t>
  </si>
  <si>
    <t>CPSP-774-2024</t>
  </si>
  <si>
    <t>CO1.PCCNTR.6751738</t>
  </si>
  <si>
    <t>EDUCACION</t>
  </si>
  <si>
    <t xml:space="preserve">JOSE NILSON CAMPAÑA MACHADO </t>
  </si>
  <si>
    <t>PRESTACIÓN DE SERVICIOS PROFESIONALES PARA APOYAR A LA DIRECCIÓN DE INSPECCIÓN Y VIGILANCIA EN LAS ACTIVIDADES DE VERIFICACIÓN A LA IMPLEMENTACIÓN DEL PROYECTO DE FORMACIÓN EN DERECHOS HUMANOS Y CATEDRA DE LA PAZ QUE ADELANTAN LAS INSTITUCIONES EDUCATIVAS OFICIALES DEL MUNICIPIO DE CHÍA</t>
  </si>
  <si>
    <t>TRES (3) MESES Y ONCE (11) DIAS y en todo caso sin exceder el 20 de diciembre de 2024</t>
  </si>
  <si>
    <t>DIECIOCHO MILLONES QUINIENTOS DIECISEIS MIL SEISCIENTOS SESENTA Y SEIS PESOS</t>
  </si>
  <si>
    <t>2024002494</t>
  </si>
  <si>
    <t>https://community.secop.gov.co/Public/Tendering/OpportunityDetail/Index?noticeUID=CO1.NTC.6696397&amp;isFromPublicArea=True&amp;isModal=False</t>
  </si>
  <si>
    <t xml:space="preserve">EDWAR ALEJANDRO PÁRAMO DELGADO </t>
  </si>
  <si>
    <t>Carrera 6 N.31-50 MZ L Casa 15 Nuevo Milenio</t>
  </si>
  <si>
    <t>jonicam11@hotmail.com</t>
  </si>
  <si>
    <t>CPSAG-777-2024</t>
  </si>
  <si>
    <t>CO1.PCCNTR.6752172</t>
  </si>
  <si>
    <t>YULLY FARLEY CAICEDO HUERFANO</t>
  </si>
  <si>
    <t>PRESTACIÓN DE SERVICIOS DE APOYO A LA GESTIÓN PARA FORTALECER EL ÁREA DE ARTES ESCÉNICAS DE LA ESCUELA DE FORMACION ARTISTICA Y CULTURAL DE CHIA</t>
  </si>
  <si>
    <t>NUEVE MILLONES CIENTO SESENTA Y SEIS MIL SEISCIENTOS SESENTA Y SIETE PESOS</t>
  </si>
  <si>
    <t>2024002499</t>
  </si>
  <si>
    <t>https://community.secop.gov.co/Public/Tendering/OpportunityDetail/Index?noticeUID=CO1.NTC.6697510&amp;isFromPublicArea=True&amp;isModal=False</t>
  </si>
  <si>
    <t xml:space="preserve">FALTA ULTIMA CUENTA
FALTA CERRAR EN SECOP. </t>
  </si>
  <si>
    <t>FALTA CUENTA Y EGRESO</t>
  </si>
  <si>
    <t>CPSP-767-2024</t>
  </si>
  <si>
    <t>CO1.PCCNTR.6752176</t>
  </si>
  <si>
    <t>JUAN FELIPE MORENO DOMINGUEZ</t>
  </si>
  <si>
    <t>2024002507</t>
  </si>
  <si>
    <t>https://community.secop.gov.co/Public/Tendering/OpportunityDetail/Index?noticeUID=CO1.NTC.6697423&amp;isFromPublicArea=True&amp;isModal=False</t>
  </si>
  <si>
    <t>CPSP-768-2024</t>
  </si>
  <si>
    <t>CO1.PCCNTR.6752813</t>
  </si>
  <si>
    <t>ORLANDO MORENO CARDENAS</t>
  </si>
  <si>
    <t>PRESTACIÓN DE SERVICIOS PROFESIONALES PARA EL DESARROLLO DE ACCIONES QUE CONTRIBUYAN EN LA EJECUCIÓN DEL MACROPROCESO DE GESTIÓN DE RECURSOS HUMANOS DE LA DIRECCIÓN ADMINISTRATIVA Y FINANCIERA PARA FORTALECER LA PRESTACIÓN DEL SERVICIO EDUCATIVO EN LAS IEO DEL MUNICIPIO DE CHÍA</t>
  </si>
  <si>
    <t>DIECISIETE MILLONES QUINIENTOS SEIS MIL SEISCIENTOS SESENTA Y SEIS PESOS</t>
  </si>
  <si>
    <t>2024002498</t>
  </si>
  <si>
    <t>https://community.secop.gov.co/Public/Tendering/OpportunityDetail/Index?noticeUID=CO1.NTC.6697779&amp;isFromPublicArea=True&amp;isModal=False</t>
  </si>
  <si>
    <t>GLORIA TAUTA</t>
  </si>
  <si>
    <t>CPSP-770-2024</t>
  </si>
  <si>
    <t>CO1.PCCNTR.6753335</t>
  </si>
  <si>
    <t>PRESTACIÓN DE SERVICIOS PROFESIONALES COMO INSTRUCTOR DEL ÁREA DE DANZA DE LA ESCUELA DE FORMACIÓN ARTÍSTICA Y CULTURAL DEL MUNICIPIO DE CHÍA</t>
  </si>
  <si>
    <t>DIEZ MILLONES SEISCIENTOS SESENTA Y SEIS MIL SEISCIENTOS SESENTA Y
SIETE PESOS M/CTE</t>
  </si>
  <si>
    <t>2024002508</t>
  </si>
  <si>
    <t>https://community.secop.gov.co/Public/Tendering/OpportunityDetail/Index?noticeUID=CO1.NTC.6699125&amp;isFromPublicArea=True&amp;isModal=False</t>
  </si>
  <si>
    <t>LILIANA CLAVIJO TORRES</t>
  </si>
  <si>
    <t>Carrera 2 N.32-63_x000D_</t>
  </si>
  <si>
    <t>488444209172</t>
  </si>
  <si>
    <t>CPSP-771-2024</t>
  </si>
  <si>
    <t>CO1.PCCNTR.6753689</t>
  </si>
  <si>
    <t xml:space="preserve">SANDRA PAOLA GOMEZ LOPEZ </t>
  </si>
  <si>
    <t>2024002512</t>
  </si>
  <si>
    <t>https://community.secop.gov.co/Public/Tendering/OpportunityDetail/Index?noticeUID=CO1.NTC.6699482&amp;isFromPublicArea=True&amp;isModal=False</t>
  </si>
  <si>
    <t>Diagonal 4 N.3E-58_x000D_</t>
  </si>
  <si>
    <t>462500021235</t>
  </si>
  <si>
    <t>CPSAG-778-2024</t>
  </si>
  <si>
    <t>CO1.PCCNTR.6753805</t>
  </si>
  <si>
    <t>YENNY FAISULY MONTERO LOZANO</t>
  </si>
  <si>
    <t>PRESTACIÓN DE SERVICIOS DE APOYO EN LA SECRETARÍA DE PARTICIPACIÓN CIUDADANA Y ACCIÓN COMUNITARIA, EN LAS INTERVENCIONES QUE SE REALICEN CON LAS DIFERENTES INSTANCIAS Y GRUPOS POBLACIONALES DEL MUNICIPIO DE CHÍA</t>
  </si>
  <si>
    <t>TRES (3) MESES Y VEINTE (20) DÍAS y en todo caso sin exceder el 23 de diciembre de 2024</t>
  </si>
  <si>
    <t>DIECISÉIS MILLONES QUINIENTOS CUARENTA Y CUATRO
MIL PESOS</t>
  </si>
  <si>
    <t>2024002510</t>
  </si>
  <si>
    <t>https://community.secop.gov.co/Public/Tendering/OpportunityDetail/Index?noticeUID=CO1.NTC.6699152&amp;isFromPublicArea=True&amp;isModal=False</t>
  </si>
  <si>
    <t xml:space="preserve">MARIA SOLEDAD MOÑUZ SANCHEZ </t>
  </si>
  <si>
    <t>Carrera 29 N.6-162 Vereda Bojacá</t>
  </si>
  <si>
    <t>CPSP-779-2024</t>
  </si>
  <si>
    <t>CO1.PCCNTR.6753880</t>
  </si>
  <si>
    <t>JESUS MAURICIO ALARCON OVALLE</t>
  </si>
  <si>
    <t>PRESTACIÓN DE SERVICIOS PROFESIONALES PARA APOYAR LA DIRECCIÓN EN LA REALIZACIÓN DE ASISTENCIAS TÉCNICAS, EN BUENAS PRACTICAS GANADERAS Y LA PROMOCIÓN DE PRESERVACION DEL SUELOS EN EL MUNICIPIO.</t>
  </si>
  <si>
    <t>VIENTIDOS MILLONES TRESCIENTOS MIL PESOS</t>
  </si>
  <si>
    <t>2024002509</t>
  </si>
  <si>
    <t>https://community.secop.gov.co/Public/Tendering/OpportunityDetail/Index?noticeUID=CO1.NTC.6699857&amp;isFromPublicArea=True&amp;isModal=False</t>
  </si>
  <si>
    <t>JONNY FERNANDO SÁNCHEZ ALDANA</t>
  </si>
  <si>
    <t>CPSP-780-2024</t>
  </si>
  <si>
    <t>CO1.PCCNTR.6754038</t>
  </si>
  <si>
    <t>LUISA ALEJANDRA CABEZAS CABEZAS</t>
  </si>
  <si>
    <t>PRESTACIÓN DE SERVICIOS PROFESIONALES PARA LA ESTRUCTURACIÓN DE PROCESOS CONTRACTUALES DERIVADOS DE LAS ACTIVIDADES DESARROLLADAS POR LA ESCUELA DE FORMACIÓN ARTISTICA Y CULTURAL DE CHÍA.</t>
  </si>
  <si>
    <t>VIENTINUEVE MILLONES DE PESOS</t>
  </si>
  <si>
    <t>2024002511</t>
  </si>
  <si>
    <t>https://community.secop.gov.co/Public/Tendering/OpportunityDetail/Index?noticeUID=CO1.NTC.6700022&amp;isFromPublicArea=True&amp;isModal=False</t>
  </si>
  <si>
    <t>Carrera 4 N.5A IN 4</t>
  </si>
  <si>
    <t>lu.alejandra.cabezas@gmail.com</t>
  </si>
  <si>
    <t>CPSP-761-2024</t>
  </si>
  <si>
    <t>CO1.PCCNTR.6754339</t>
  </si>
  <si>
    <t>2024002513</t>
  </si>
  <si>
    <t>https://community.secop.gov.co/Public/Tendering/ContractNoticePhases/View?PPI=CO1.PPI.34227031&amp;isFromPublicArea=True&amp;isModal=False</t>
  </si>
  <si>
    <t>JOSÉ FARID LOZANO RODRÍGUEZ</t>
  </si>
  <si>
    <t>CPSP-762-2024</t>
  </si>
  <si>
    <t>CO1.PCCNTR.6754371</t>
  </si>
  <si>
    <t>ERICK GERLEY POVEDA SABOYA</t>
  </si>
  <si>
    <t>2024002514</t>
  </si>
  <si>
    <t>https://community.secop.gov.co/Public/Tendering/OpportunityDetail/Index?noticeUID=CO1.NTC.6700330&amp;isFromPublicArea=True&amp;isModal=False</t>
  </si>
  <si>
    <t>CPSP-769-2024</t>
  </si>
  <si>
    <t>CO1.PCCNTR.6754720</t>
  </si>
  <si>
    <t>XIMENA ANDREA VASQUEZ TORRES</t>
  </si>
  <si>
    <t>TRES (3) MESES Y SIETE (07) DIAS y en todo caso sin exceder el 20 de diciembre de 2024</t>
  </si>
  <si>
    <t>DIEZ MILLONES TRESCIENTOS CUARENTA Y SEIS MIL SEISCIENTOS SESENTA Y
SIETE PESOS M/CTE</t>
  </si>
  <si>
    <t>2024002516</t>
  </si>
  <si>
    <t>https://community.secop.gov.co/Public/Tendering/OpportunityDetail/Index?noticeUID=CO1.NTC.6700571&amp;isFromPublicArea=True&amp;isModal=False</t>
  </si>
  <si>
    <t>Carrera 16 N.1-67_x000D_</t>
  </si>
  <si>
    <t>xikandra1205@gmail.com</t>
  </si>
  <si>
    <t>0550451700065167</t>
  </si>
  <si>
    <t>CPSP-763-2024</t>
  </si>
  <si>
    <t>CO1.PCCNTR.6754726</t>
  </si>
  <si>
    <t>ANDRES FELIPE CHACON BERNAL</t>
  </si>
  <si>
    <t>ONCE MILLONES DE PESOS</t>
  </si>
  <si>
    <t>2024002515</t>
  </si>
  <si>
    <t>https://community.secop.gov.co/Public/Tendering/OpportunityDetail/Index?noticeUID=CO1.NTC.6700735&amp;isFromPublicArea=True&amp;isModal=False</t>
  </si>
  <si>
    <t>CPSP-776-2024</t>
  </si>
  <si>
    <t>CO1.PCCNTR.6753859</t>
  </si>
  <si>
    <t>MONICA CONSUELO SANDOVAL HERNANDEZ</t>
  </si>
  <si>
    <t>PRESTACION DE SERVICIOS PROFESIONALES EN EL AREA DE LA SALUD PARA REALIZAR ACTIVIDADES DE GESTIÓN DE LA SALUD PÚBLICA EN VIGILANCIA Y SEGUIMIENTO Y CONTROL A LOS ACTORES DEL SISTEMA DE SEGURIDAD SOCIAL EN SALUD PARA EL PROGRAMA DE AIEPI</t>
  </si>
  <si>
    <t>2024002533</t>
  </si>
  <si>
    <t>https://community.secop.gov.co/Public/Tendering/OpportunityDetail/Index?noticeUID=CO1.NTC.6699768&amp;isFromPublicArea=True&amp;isModal=False</t>
  </si>
  <si>
    <t>PAGO 4 EN APROBACION
FALTA CERRAR EN SECOP.  NO SE CIERRA</t>
  </si>
  <si>
    <t>Carrera 6 N.4-81</t>
  </si>
  <si>
    <t>smonicaconsuelo@yahoo.es</t>
  </si>
  <si>
    <t>CPSAG-772-2024</t>
  </si>
  <si>
    <t>CO1.PCCNTR.6754367</t>
  </si>
  <si>
    <t>CARLOS ORJUELA MEDINA</t>
  </si>
  <si>
    <t>PRESTACIÓN DE SERVICIOS DE APOYO A LA GESTIÓN PARA ADELANTAR PROCESOS DE MANEJO DE RESIDUOS, SANEAMIENTO BÁSICO Y APOYO LOGÍSTICO EN LA PLAZA MERCADO EL CACIQUE</t>
  </si>
  <si>
    <t>TRES (3) MESES Y QUINCE (15) DIAS y en todo caso sin exceder el 20 de diciembre de 2024"</t>
  </si>
  <si>
    <t>TRECE MILLONES CUATROCIENTOS CUARENTA MIL PESOS</t>
  </si>
  <si>
    <t>2024002530</t>
  </si>
  <si>
    <t>https://community.secop.gov.co/Public/Tendering/OpportunityDetail/Index?noticeUID=CO1.NTC.6700319&amp;isFromPublicArea=True&amp;isModal=False</t>
  </si>
  <si>
    <t>CPSP-781-2024</t>
  </si>
  <si>
    <t>CO1.PCCNTR.6755382</t>
  </si>
  <si>
    <t>PRESTACION DE SERVICIOS PROFESIONALES COMO INSTRUCTOR DEL ÁREA DE MÚSICA EN LA ESCUELA DE FORMACIÓN ARTÍSTICA Y CULTURAL DEL MUNICIPIO DE CHÍA</t>
  </si>
  <si>
    <t>2024002532</t>
  </si>
  <si>
    <t>https://community.secop.gov.co/Public/Tendering/OpportunityDetail/Index?noticeUID=CO1.NTC.6701766&amp;isFromPublicArea=True&amp;isModal=False</t>
  </si>
  <si>
    <t>FALTA CERRAR EN SECOP. PAGOS PENDIENTES POR APROBACION NO SE CIERRA</t>
  </si>
  <si>
    <t>ENVIADO POR EL PROVEEDOR</t>
  </si>
  <si>
    <t>CPSP-782-2024</t>
  </si>
  <si>
    <t>CO1.PCCNTR.6755280</t>
  </si>
  <si>
    <t>CARLOS ARMANDO RAMIREZ</t>
  </si>
  <si>
    <t>PRESTACION DE SERVICIOS PROFESIONALES COMO INSTRUCTOR DEL ÁREA DE MÚSICA DE LA ESCUELA DE FORMACIÓN ARTÍSTICA Y CULTURAL DEL MUNICIPIO DE CHÍA</t>
  </si>
  <si>
    <t>2024002531</t>
  </si>
  <si>
    <t>https://community.secop.gov.co/Public/Tendering/OpportunityDetail/Index?noticeUID=CO1.NTC.6701788&amp;isFromPublicArea=True&amp;isModal=False</t>
  </si>
  <si>
    <t>CPSP-783-2024</t>
  </si>
  <si>
    <t>CO1.PCCNTR.6756797</t>
  </si>
  <si>
    <t>TRABAJO</t>
  </si>
  <si>
    <t>JUAN CARLOS AREVALO</t>
  </si>
  <si>
    <t>PRESTACIÓN DE SERVICIOS PROFESIONALES PARA APOYAR LOS PROYECTOS DE INICIATIVA POPULAR Y SOLIDARIA EN EL TERRITORIO MUNICIPAL</t>
  </si>
  <si>
    <t>VEINTIUN MILLONES SEISCIENTOS TREINTA MIL PESOS</t>
  </si>
  <si>
    <t>2024002560</t>
  </si>
  <si>
    <t>https://community.secop.gov.co/Public/Tendering/OpportunityDetail/Index?noticeUID=CO1.NTC.6704526&amp;isFromPublicArea=True&amp;isModal=False</t>
  </si>
  <si>
    <t>BEATRIZ DE CHIQUINQUIRA PARDO VASQUEZ</t>
  </si>
  <si>
    <t>CPSAG-784-2024</t>
  </si>
  <si>
    <t>CO1.PCCNTR.6757075</t>
  </si>
  <si>
    <t>MIGUEL ANGEL SANTAMARIA RODRIGUEZ</t>
  </si>
  <si>
    <t>DIEZ MILLONES OCHOCIENTOS SESENTA Y OCHO MIL PESOS</t>
  </si>
  <si>
    <t>2024002561</t>
  </si>
  <si>
    <t>https://community.secop.gov.co/Public/Tendering/OpportunityDetail/Index?noticeUID=CO1.NTC.6704571&amp;isFromPublicArea=True&amp;isModal=False</t>
  </si>
  <si>
    <t>Calle 4A N. 8-12</t>
  </si>
  <si>
    <t>miguelsan_75@hotmail.com</t>
  </si>
  <si>
    <t>COLPATRIA DE SCOTIABANK</t>
  </si>
  <si>
    <t>CPSAG-785-2024</t>
  </si>
  <si>
    <t>CO1.PCCNTR.6758092</t>
  </si>
  <si>
    <t>PRESTACIÓN DE SERVICIOS DE APOYO A LA GESTIÓN EN LAS ACCIONES QUE SE DESARROLLAN CON LAS ORGANIZACIONES COMUNALES DEL MUNICIPIO DE CHÍA.</t>
  </si>
  <si>
    <t>DOCE MILLONES SEISCIENTOS SESENTA Y SEIS
MIL SEISCIENTOS SESENTA Y SIETE PESOS</t>
  </si>
  <si>
    <t>2024002545</t>
  </si>
  <si>
    <t>https://community.secop.gov.co/Public/Tendering/OpportunityDetail/Index?noticeUID=CO1.NTC.6706164&amp;isFromPublicArea=True&amp;isModal=False</t>
  </si>
  <si>
    <t>GINA LUCÍA CASTILLO QUINTANA</t>
  </si>
  <si>
    <t>CPSAG-786-2024</t>
  </si>
  <si>
    <t>CO1.PCCNTR.6759169</t>
  </si>
  <si>
    <t>NICOLAS FERNANDO RICARDO CHAVEZ</t>
  </si>
  <si>
    <t>PRESTACIÓN DE SERVICIOS DE APOYO A LA GESTIÓN EN LAS ACCIONES QUE SE DESARROLLAN CON LAS ORGANIZACIONES COMUNALES DEL MUNICIPIO DE CHÍA</t>
  </si>
  <si>
    <t>TRES (3) MESES Y DIEZ
(10) DIAS y en todo caso sin exceder el 20 de diciembre de 2024</t>
  </si>
  <si>
    <t>DOCE MILLONES SEISCIENTOS SESENTA Y SEIS MIL SEISCIENTOS SESENTA Y SIETE PESOS</t>
  </si>
  <si>
    <t>2024002562</t>
  </si>
  <si>
    <t>https://community.secop.gov.co/Public/Tendering/OpportunityDetail/Index?noticeUID=CO1.NTC.6706663&amp;isFromPublicArea=True&amp;isModal=False</t>
  </si>
  <si>
    <t>Carrera 14 N.9-23 Parque Rio Frio</t>
  </si>
  <si>
    <t>ingnicolas83@gmail.com</t>
  </si>
  <si>
    <t>CPSAG-787-2024</t>
  </si>
  <si>
    <t>CO1.PCCNTR.6760016</t>
  </si>
  <si>
    <t>YESID ALEJANDRO PACHON TOVAR</t>
  </si>
  <si>
    <t>PRESTAR SERVICIOS DE APOYO A LA GESTIÓN PARA LA PROMOCIÓN Y EL FORTALECIMIENTO DE LOS ESPACIOS DE PARTICIPACIÓN JUVENIL A CARGO DE LA DIRECCIÓN DE CIUDADANÍA JUVENIL DEL MUNICIPIO DE CHÍA.</t>
  </si>
  <si>
    <t>TRES (3) MESES Y QUINCE (15) DIAS y en todo caso sin exceder el 20 de diciembre
de 2024.</t>
  </si>
  <si>
    <t xml:space="preserve">DIEZ MILLONES
QUINIENTOS MIL PESOS </t>
  </si>
  <si>
    <t>2024002554</t>
  </si>
  <si>
    <t>https://community.secop.gov.co/Public/Tendering/OpportunityDetail/Index?noticeUID=CO1.NTC.6707807&amp;isFromPublicArea=True&amp;isModal=False</t>
  </si>
  <si>
    <t>LYDA JANETH PASTRAN SAAVEDRA</t>
  </si>
  <si>
    <t>Carrera 21A N.4-46 Barrio Chilacos _x000D_</t>
  </si>
  <si>
    <t>CPSP-788-2024</t>
  </si>
  <si>
    <t>CO1.PCCNTR.6759425</t>
  </si>
  <si>
    <t>JAIME DARIO SANCHEZ FAJARDO</t>
  </si>
  <si>
    <t>PRESTACIÓN DE SERVICIOS PROFESIONALES PARA APOYAR LA ARTICULACIÓN DE ACCIONES QUE ATIENDAN Y/O ACOMPAÑEN A LA POBLACIÓN VÍCTIMA DEL CONFLICTO ARMADO EN LA ELABORACIÓN Y CONSOLIDACIÓN DE PROYECTOS PRODUCTIVOS EN EL MUNICIPIO DE CHIA</t>
  </si>
  <si>
    <t xml:space="preserve">VIENTICUATRO MILLONES OCHENTA Y CUATRO MIL
PESOS </t>
  </si>
  <si>
    <t>2024002547</t>
  </si>
  <si>
    <t>https://community.secop.gov.co/Public/Tendering/OpportunityDetail/Index?noticeUID=CO1.NTC.6706693&amp;isFromPublicArea=True&amp;isModal=False</t>
  </si>
  <si>
    <t>Calle 7 N.4-81</t>
  </si>
  <si>
    <t>jasafa@gmail.com</t>
  </si>
  <si>
    <t>CPSP-790--2024</t>
  </si>
  <si>
    <t>CO1.PCCNTR.6761800</t>
  </si>
  <si>
    <t>MARCO ANTONIO SÁNCHEZ RINCÓN</t>
  </si>
  <si>
    <t>PRESTACIÓN DE SERVICIOS PROFESIONALES COMO INSTRUCTOR DEL ÁREA DE ARTES PLÁSTICAS DE LA ESCUELA DE FORMACIÓN ARTÍSTICA Y CULTURAL DE CHÍA</t>
  </si>
  <si>
    <t>TRES (3) MESES Y DIEZ (10) DIAS y en todo
caso sin exceder el 20 de diciembre de 2024</t>
  </si>
  <si>
    <t xml:space="preserve">DIEZ MILLONES SEISCIENTOS SESENTA Y SEIS MIL
SEISCIENTOS SESENTA Y SIETE PESOS </t>
  </si>
  <si>
    <t>2024002556</t>
  </si>
  <si>
    <t>https://community.secop.gov.co/Public/Tendering/OpportunityDetail/Index?noticeUID=CO1.NTC.6710672&amp;isFromPublicArea=True&amp;isModal=False</t>
  </si>
  <si>
    <t>Calle 140 Bis N.14A-29 T.1 Ap.901</t>
  </si>
  <si>
    <t>marcosanchezr10@gmail.com</t>
  </si>
  <si>
    <t>CPSP-789-2024</t>
  </si>
  <si>
    <t>CO1.PCCNTR.6760570</t>
  </si>
  <si>
    <t>TATIK CARRIÓN RAMOS</t>
  </si>
  <si>
    <t>PRESTACIÓN DE SERVICIOS PROFESIONALES COMO INSTRUCTOR Y APOYO AL PROCESO DE SEGUIMIENTO Y DESARROLLO DE LOS PROGAMAS A CARGO DE LA ESCUELA DE FORMACIÓN ARTISTICA Y CULTURAL DE CHÍA</t>
  </si>
  <si>
    <t>TRECE MILLONES TRESCIENTOS TREINTA Y TRES MIL TRESCIENTOS TREINTA Y TRES
PESOS</t>
  </si>
  <si>
    <t>2024002580</t>
  </si>
  <si>
    <t>https://community.secop.gov.co/Public/Tendering/OpportunityDetail/Index?noticeUID=CO1.NTC.6709741&amp;isFromPublicArea=True&amp;isModal=False</t>
  </si>
  <si>
    <t>CPSAG-792-2024</t>
  </si>
  <si>
    <t>CO1.PCCNTR.6762706</t>
  </si>
  <si>
    <t>DAVID SANTIAGO GARCIA BALLEN</t>
  </si>
  <si>
    <t>PRESTACIÓN DE SERVICIO DE APOYO A LA GESTION PARA FORTALECER EL ÁREA DE MÚSICA DE LA ESCUELA DE FORMACIÓN ARTÍSTICA Y CULTURAL DEL MUNICIPIO CHÍA.</t>
  </si>
  <si>
    <t>NUEVE MILLONES QUINIENTOS TREINTA Y TRES MIL TRESCIENTOS TREINTA Y TRES PESOS</t>
  </si>
  <si>
    <t>2024002581</t>
  </si>
  <si>
    <t>https://community.secop.gov.co/Public/Tendering/OpportunityDetail/Index?noticeUID=CO1.NTC.6711197&amp;isFromPublicArea=True&amp;isModal=False</t>
  </si>
  <si>
    <t>CPSP-791-2024</t>
  </si>
  <si>
    <t>CO1.PCCNTR.6763487</t>
  </si>
  <si>
    <t>PRESTACION DE SERVICIOS PROFESIONALES COMO INSTRUCTOR DEL ÁREA DE ARTES PLÁSTICAS EN LA ESCUELA DE FORMACIÓN ARTÍSTICA Y CULTURAL DEL MUNICIPIO DE CHÍA</t>
  </si>
  <si>
    <t>2024002573</t>
  </si>
  <si>
    <t>https://community.secop.gov.co/Public/Tendering/OpportunityDetail/Index?noticeUID=CO1.NTC.6712656&amp;isFromPublicArea=True&amp;isModal=False</t>
  </si>
  <si>
    <t>CPSP-795-2024</t>
  </si>
  <si>
    <t>CO1.PCCNTR.6765562</t>
  </si>
  <si>
    <t>PRESTACIÓN DE SERVICIOS PROFESIONALES PARA EL DESARROLLO DE LAS ACTIVIDADES DE FORTALECIMIENTO DE LA PARTICIPACIÓN CIUDADANA Y ACCIÓN COMUNITARIA QUE SE ADELANTAN CON LOS GRUPOS POBLACIONALES EN LAS ZONAS RURALES DEL MUNICIPIO DE CHÍA</t>
  </si>
  <si>
    <t>VEINTIUN MILLONES QUINIENTOS VEINTISEIS MIL SEISCIENTOS SESENTA Y SIETE PESOS</t>
  </si>
  <si>
    <t>2024002590</t>
  </si>
  <si>
    <t>https://community.secop.gov.co/Public/Tendering/OpportunityDetail/Index?noticeUID=CO1.NTC.6715672&amp;isFromPublicArea=True&amp;isModal=False</t>
  </si>
  <si>
    <t>CPSAG-794-2024</t>
  </si>
  <si>
    <t>CO1.PCCNTR.6765626</t>
  </si>
  <si>
    <t>JUAN PABLO CANTOR RINCON</t>
  </si>
  <si>
    <t>DOCE MILLONES SEISCIENTOS CUARENTA Y DOS MIL SEISCIENTOS SESENTA Y SIETE PESOS</t>
  </si>
  <si>
    <t>2024002572</t>
  </si>
  <si>
    <t>https://community.secop.gov.co/Public/Tendering/OpportunityDetail/Index?noticeUID=CO1.NTC.6715503&amp;isFromPublicArea=True&amp;isModal=False</t>
  </si>
  <si>
    <t xml:space="preserve">juanpablo.cantor@gmail.com </t>
  </si>
  <si>
    <t>CPSAG-793-2024</t>
  </si>
  <si>
    <t>CO1.PCCNTR.6765405</t>
  </si>
  <si>
    <t>MARIA JASYRA LOZADA VARGAS</t>
  </si>
  <si>
    <t>PRESENTACIÓN DE SERVICIOS DE APOYO A LA GESTIÓN PARA FORTALECER EL ÁREA DE MÚSICA DE LA ESCUELA DE FORMACIÓN ARTÍSTICA Y CULTURA DE CHÍA</t>
  </si>
  <si>
    <t>TRES (3) MESES Y CINCO (5) DIAS y en todo caso sin exceder el 20 de diciembre
de 2024</t>
  </si>
  <si>
    <t>NUEVE MILLONES CINCUENTA Y SEIS MIL SEISCIENTOS SESENTA Y SEIS PESOS</t>
  </si>
  <si>
    <t>2024002582</t>
  </si>
  <si>
    <t>https://community.secop.gov.co/Public/Tendering/OpportunityDetail/Index?noticeUID=CO1.NTC.6715207&amp;isFromPublicArea=True&amp;isModal=False</t>
  </si>
  <si>
    <t>CPSAG-796-2024</t>
  </si>
  <si>
    <t>CO1.PCCNTR.6765921</t>
  </si>
  <si>
    <t>PRESTACIÓN DE SERVICIOS DE APOYO A LA GESTIÓN PARA FORTALECER EL ÁREA DE MÚSICA DE LA ESCUELA DE FORMACION ARTISTICA Y CULTURA DE CHIA</t>
  </si>
  <si>
    <t>NUEVE MILLONES QUINIENTOS MIL PESOS</t>
  </si>
  <si>
    <t>2024002583</t>
  </si>
  <si>
    <t>https://community.secop.gov.co/Public/Tendering/OpportunityDetail/Index?noticeUID=CO1.NTC.6715979&amp;isFromPublicArea=True&amp;isModal=False</t>
  </si>
  <si>
    <t>Calle 31 N.2-57 Casa 14</t>
  </si>
  <si>
    <t>jose.chia@gmail.com</t>
  </si>
  <si>
    <t>CPSAG-801-2024</t>
  </si>
  <si>
    <t>CO1.PCCNTR.6766740</t>
  </si>
  <si>
    <t>AGRICULTURA Y DESAROLLO RURAL</t>
  </si>
  <si>
    <t>PRESTACIÓN DE SERVICIOS DE APOYO A LA GESTIÓN EN LA DIRECCIÓN DE DESARROLLO AGROPECUARIO Y EMPRESARIAL PARA LA ARTICULACIÓN DE PROYECTOS PRODUCTIVOS AGROPECUARIOS EN EL TERRITORIO MUNICIPAL</t>
  </si>
  <si>
    <t>TRES (3) MESES Y VEINTE
(20) DIAS respetando el principio de anualidad, sin exceder el 30 de diciembre de 2024</t>
  </si>
  <si>
    <t>DIECISEIS MILLONES QUINIENTOS
CUARENTA Y CUATRO MIL PESOS</t>
  </si>
  <si>
    <t>2024002584</t>
  </si>
  <si>
    <t>https://community.secop.gov.co/Public/Common/GoogleReCaptcha/Index?previousUrl=https%3a%2f%2fcommunity.secop.gov.co%2fPublic%2fTendering%2fOpportunityDetail%2fIndex%3fnoticeUID%3dCO1.NTC.6717184%26isFromPublicArea%3dTrue%26isModal%3dFalse</t>
  </si>
  <si>
    <t>MARTHA YANNET SANCHEZ HERRERA</t>
  </si>
  <si>
    <t>CPSP-805-2024</t>
  </si>
  <si>
    <t>CO1.PCCNTR.6767524</t>
  </si>
  <si>
    <t>PRESTACIÓN DE SERVICIOS PROFESIONALES COMO INSTRUCTOR DEL ÁREA DE MÚSICA DE LA ESCUELA DE FORMACIÓN ARTÍSTICA Y CULTURAL DE CHÍA.</t>
  </si>
  <si>
    <t>2024002599</t>
  </si>
  <si>
    <t>https://community.secop.gov.co/Public/Tendering/OpportunityDetail/Index?noticeUID=CO1.NTC.6717799&amp;isFromPublicArea=True&amp;isModal=False</t>
  </si>
  <si>
    <t>12/012/1980</t>
  </si>
  <si>
    <t>CPSP-802-2024</t>
  </si>
  <si>
    <t>CO1.PCCNTR.6767924</t>
  </si>
  <si>
    <t>ORWATT DANILO ARIAS AYALA</t>
  </si>
  <si>
    <t>2024002598</t>
  </si>
  <si>
    <t>https://community.secop.gov.co/Public/Common/GoogleReCaptcha/Index?previousUrl=https%3a%2f%2fcommunity.secop.gov.co%2fPublic%2fTendering%2fOpportunityDetail%2fIndex%3fnoticeUID%3dCO1.NTC.6718579%26isFromPublicArea%3dTrue%26isModal%3dFalse</t>
  </si>
  <si>
    <t>Calle 2 N.90A-47 sur</t>
  </si>
  <si>
    <t>orwatt@gmail.com</t>
  </si>
  <si>
    <t>CPSP-804-2024</t>
  </si>
  <si>
    <t>CO1.PCCNTR.6768644</t>
  </si>
  <si>
    <t>PRESTACIÓN DE SERVICIOS PROFESIONALES COMO INSTRUCTOR Y APOYO AL PROCESO DE SEGUIMIENTO Y DESARROLLO DE LOS PROGRAMAS A CARGO DE LA ESCUELA DE FORMACIÓN ARTISTICA Y CULTURAL DE CHÍA</t>
  </si>
  <si>
    <t>RES (3) MESES Y DIEZ (10) DIAS y en todo caso sin exceder el 20 de diciembre de
2024</t>
  </si>
  <si>
    <t>TRECE MILLONES TRESCIENTOS TREINTA Y TRES MIL TRESCIENTOS TREINTA Y TRES PESOS</t>
  </si>
  <si>
    <t>2024002596</t>
  </si>
  <si>
    <t>https://community.secop.gov.co/Public/Common/GoogleReCaptcha/Index?previousUrl=https%3a%2f%2fcommunity.secop.gov.co%2fPublic%2fTendering%2fOpportunityDetail%2fIndex%3fnoticeUID%3dCO1.NTC.6719486%26isFromPublicArea%3dTrue%26isModal%3dFalse</t>
  </si>
  <si>
    <t>La Balsa – Sector Rincón Santo</t>
  </si>
  <si>
    <t>danielateatro2024@gmail.com</t>
  </si>
  <si>
    <t>CPSP-803-202</t>
  </si>
  <si>
    <t>CO1.PCCNTR.6768242</t>
  </si>
  <si>
    <t>2024002597</t>
  </si>
  <si>
    <t>https://community.secop.gov.co/Public/Tendering/OpportunityDetail/Index?noticeUID=CO1.NTC.6719205&amp;isFromPublicArea=True&amp;isModal=False</t>
  </si>
  <si>
    <t>CPSP-797-2024</t>
  </si>
  <si>
    <t>CO1.PCCNTR.6766221</t>
  </si>
  <si>
    <t>JUSTICIA Y DERECHO</t>
  </si>
  <si>
    <t>MARTHA DELFINA OVALLE HERNANDEZ</t>
  </si>
  <si>
    <t>NATALIA ANDREA ACOSTA</t>
  </si>
  <si>
    <t>PRESTACIÓN DE SERVICIOS PROFESIONALES DE APOYO PARA ATENCIÓN EN METODOS DE SOLUCIÓN DE CONFLICTOS EN EL CENTRO DE CONCILIACIÓN DE LA CASA DE JUSTICIA DEL MUNICIPIO DE CHÍA.</t>
  </si>
  <si>
    <t>TRES (3) MESES Y VEINTE (20) DIAS y en todo caso sin exceder
el 20 de diciembre de 2024</t>
  </si>
  <si>
    <t>DIECISIETE MILLONES SETECIENTOS TREINTA Y SIETE MIL QUINIENTOS PESOS</t>
  </si>
  <si>
    <t>2024002595</t>
  </si>
  <si>
    <t>https://community.secop.gov.co/Public/Common/GoogleReCaptcha/Index?previousUrl=https%3a%2f%2fcommunity.secop.gov.co%2fPublic%2fTendering%2fOpportunityDetail%2fIndex%3fnoticeUID%3dCO1.NTC.6716601%26isFromPublicArea%3dTrue%26isModal%3dFalse</t>
  </si>
  <si>
    <t xml:space="preserve">ARSENIO NOGUERA TORRES
</t>
  </si>
  <si>
    <t>Calle 11 N.12-32 Las Acacias</t>
  </si>
  <si>
    <t>marthadelfiovalleher@hotmail.com</t>
  </si>
  <si>
    <t>CV-008-2024</t>
  </si>
  <si>
    <t>CO1.PCCNTR.6709323</t>
  </si>
  <si>
    <t>CONVENIO MARCO DE COOPERACION</t>
  </si>
  <si>
    <t xml:space="preserve">CORPORACIÓN UNIVERSITARIA TALLER CINCO CENTRO DE DISEÑO
DE DISEÑO </t>
  </si>
  <si>
    <t>AUNAR ESFUERZOS A TRAVÉS DE APOYOS EDUCATIVOS PARA PROMOVER LA EDUCACIÓN SUPERIOR EN EL MUNICIPIO DE CHÍA CON LA CORPORACIÓN UNIVERSITARIA TALLER CINCO CENTRO DE DISEÑO.</t>
  </si>
  <si>
    <t>(4) MESES Y VEINTE (20) DÍAS, sin
exceder el treinta y uno (31) de diciembre del 2024</t>
  </si>
  <si>
    <t>https://community.secop.gov.co/Public/Tendering/OpportunityDetail/Index?noticeUID=CO1.NTC.6638104&amp;isFromPublicArea=True&amp;isModal=False</t>
  </si>
  <si>
    <t>Calle 43 N° 57-14 Centro administrativo Nacionalñ</t>
  </si>
  <si>
    <t>CPSAG-800-2024</t>
  </si>
  <si>
    <t>CO1.PCCNTR.6765888</t>
  </si>
  <si>
    <t>AMBIENTE Y DESAROLLO SOSTENIOBLE</t>
  </si>
  <si>
    <t>PRESTACION DE SERVICIOS DE APOYO A LA GESTIÓN PARA EL DESARROLLO DE ACTIVIDADES OPERATIVAS EN EL MARCO DE LAS ACTIVIDADES DE SENSIBILIZACIÓN Y EDUCACION AMBIENTAL EN EL MUNICIPIO DE CHIA</t>
  </si>
  <si>
    <t>TRES (3) MESES Y VEINTE (20) DIAS y en todo caso sin exceder el 20 de
diciembre de 2024</t>
  </si>
  <si>
    <t>DIEZ MILLONES DOSCIENTOS SESENTA Y SEIS MIL SEISCIENTOS SESENTA Y SIETE PESOS</t>
  </si>
  <si>
    <t>2024002621</t>
  </si>
  <si>
    <t>https://community.secop.gov.co/Public/Tendering/OpportunityDetail/Index?noticeUID=CO1.NTC.6716513&amp;isFromPublicArea=True&amp;isModal=False</t>
  </si>
  <si>
    <t>KAREN JULIETH VIVAS CORDOBA</t>
  </si>
  <si>
    <t>CPSAG-806-2024</t>
  </si>
  <si>
    <t>CO1.PCCNTR.6769497</t>
  </si>
  <si>
    <t>VICTOR HUGO VALENCIA LONDOÑO</t>
  </si>
  <si>
    <t>NUEVEMILLONES QUINIENTOS TREITA Y TRES MIL TRESCIENTOS TREINTA Y TRES PESOS</t>
  </si>
  <si>
    <t>2024002601</t>
  </si>
  <si>
    <t>https://community.secop.gov.co/Public/Tendering/OpportunityDetail/Index?noticeUID=CO1.NTC.6720761&amp;isFromPublicArea=True&amp;isModal=False</t>
  </si>
  <si>
    <t>ANA BERTHA RODRIGUEZ BELTRAN</t>
  </si>
  <si>
    <t>CPSP-810-2024</t>
  </si>
  <si>
    <t>CO1.PCCNTR.6769591</t>
  </si>
  <si>
    <t>PRESTACION DE SERVICIOS PROFESIONALES COMO INSTRUCTOR DEL ÁREA DE LITERATURA EN LA ESCUELA DE FORMACIÓN ARTÍSTICA Y CULTURAL DEL MUNICIPIO DE CHÍA</t>
  </si>
  <si>
    <t>TRES (3) MESES Y DIEZ
(10) DIAS y en todo caso sin exceder el 20 de diciembre de 2024,</t>
  </si>
  <si>
    <t>2024002632</t>
  </si>
  <si>
    <t>https://community.secop.gov.co/Public/Tendering/OpportunityDetail/Index?noticeUID=CO1.NTC.6720795&amp;isFromPublicArea=True&amp;isModal=False</t>
  </si>
  <si>
    <t>CPSP-809-2024</t>
  </si>
  <si>
    <t>CO1.PCCNTR.6769853</t>
  </si>
  <si>
    <t xml:space="preserve">CRISTIAN SEBASTIAN TORRES AVENDAÑO </t>
  </si>
  <si>
    <t>2024002602</t>
  </si>
  <si>
    <t>Calle 36 Este N.24-66</t>
  </si>
  <si>
    <t>cris2605@gmail.com</t>
  </si>
  <si>
    <t>CPSP-807-2024</t>
  </si>
  <si>
    <t>CO1.PCCNTR.6770257</t>
  </si>
  <si>
    <t>SALUD Y PROTECCION SOCIAL</t>
  </si>
  <si>
    <t>VALENTINA CASTILLO GOMEZ</t>
  </si>
  <si>
    <t>PRESTACIÓN DE SERVICIOS PROFESIONALES PARA REALIZAR VISITAS DE INSPECCIÓN VIGILANCIA Y CONTROL SANITARIO A ESTABLECIMIENTOS DE COMERCIO DEL MUNICIPIO DE CHÍA</t>
  </si>
  <si>
    <t>TRES (3) MESES Y CINCO (5) DIAS y en todo
caso sin exceder el 20 de diciembre de 2024</t>
  </si>
  <si>
    <t>TRECE MILLONES CUATROSCIENTOS CINCUENTA Y OCHO MIL  TRESCIENTOS TREINTA Y TRES PESOS</t>
  </si>
  <si>
    <t>2024002628</t>
  </si>
  <si>
    <t>160/9/2024</t>
  </si>
  <si>
    <t>SGP. SALUD PUBLICA</t>
  </si>
  <si>
    <t>https://community.secop.gov.co/Public/Tendering/OpportunityDetail/Index?noticeUID=CO1.NTC.6721442&amp;isFromPublicArea=True&amp;isModal=False</t>
  </si>
  <si>
    <t>MARIA MERCEDES PERDOMO</t>
  </si>
  <si>
    <t>Calle 1 N.3-62</t>
  </si>
  <si>
    <t xml:space="preserve">oacastillov08@gmail.com </t>
  </si>
  <si>
    <t>CPSAG-811-2024</t>
  </si>
  <si>
    <t>CO1.PCCNTR.6770481</t>
  </si>
  <si>
    <t>NUEVE MILLONES QUINIETOS MIL PESOS</t>
  </si>
  <si>
    <t>2024002600</t>
  </si>
  <si>
    <t>https://community.secop.gov.co/Public/Tendering/OpportunityDetail/Index?noticeUID=CO1.NTC.6721982&amp;isFromPublicArea=True&amp;isModal=False</t>
  </si>
  <si>
    <t>Vereda Fagua sector El Ancianato</t>
  </si>
  <si>
    <t xml:space="preserve">jose.chia@gmail.com </t>
  </si>
  <si>
    <t>CPSP-813-2024</t>
  </si>
  <si>
    <t>CO1.PCCNTR.6771157</t>
  </si>
  <si>
    <t>SALUD Y PROTECIION SOCIAL</t>
  </si>
  <si>
    <t xml:space="preserve">DAMIAN RENE JAMAICA GASPAR </t>
  </si>
  <si>
    <t>PRESTACIÓN DE SERVICIOS PROFESIONALES PARA APOYAR LAS ACCIONES DE VACUNACIÓN ANTIRRABICA, MONITOREO, SEGUIMIENTO Y CONTROL DE VIRUS DE LA RABIA EN CANINOS Y FELINOS, CONTRIBUYENDO A MANTENER EN CERO LOS CASOS DE RABIA HUMANA EN ZONA URBANA Y RURAL DEL MUNICIPIO DE CHIA</t>
  </si>
  <si>
    <t>TRES (3) MESES Y CINCO
(05) DIAS y en todo caso sin exceder el 20 de diciembre de 2024</t>
  </si>
  <si>
    <t>2024002630</t>
  </si>
  <si>
    <t>https://community.secop.gov.co/Public/Tendering/OpportunityDetail/Index?noticeUID=CO1.NTC.6722493&amp;isFromPublicArea=True&amp;isModal=False</t>
  </si>
  <si>
    <t>DAVID ANDREY CADAVID BETANCUR</t>
  </si>
  <si>
    <t>Vereda Tiquiza sector cuatro esquina</t>
  </si>
  <si>
    <t>damianjamaica@hotmail.com</t>
  </si>
  <si>
    <t>NU. COMPAÑIA DE FINANCIAMIENTO S.A</t>
  </si>
  <si>
    <t>CPSP-812-2024</t>
  </si>
  <si>
    <t>CO1.PCCNTR.6771229</t>
  </si>
  <si>
    <t xml:space="preserve">TRASPORTE </t>
  </si>
  <si>
    <t>JUAN CAMILO CASTELLANOS NIÑO</t>
  </si>
  <si>
    <t>PRESTACIÓN DE SERVICIOS PROFESIONALES COMO INGENIERO MECANICO PARA APOYAR EN EL CONTROL DE OCUPACIÓN, PROGRAMACIÓN Y USO DE LA MAQUINARIA REQUERIDA EN LOS MANTENIMIENTOS VIALES PROGRAMADAS POR LA SECRETARIA DE OBRAS PÚBLICAS.</t>
  </si>
  <si>
    <t>TRES (3) MESES Y CINCO (5) DIAS</t>
  </si>
  <si>
    <t>QUINCE MILLONES OCHOSCIENTOS TREINTA Y TRES MIL TRESCIENTOS TREINTA Y TRES PESOS</t>
  </si>
  <si>
    <t>2024002637
2024002638</t>
  </si>
  <si>
    <t>https://community.secop.gov.co/Public/Tendering/OpportunityDetail/Index?noticeUID=CO1.NTC.6723010&amp;isFromPublicArea=True&amp;isModal=False</t>
  </si>
  <si>
    <t>Carrera 14 H N.7-34</t>
  </si>
  <si>
    <t>jcamilocastellanos97@gmail.com</t>
  </si>
  <si>
    <t>004170284410</t>
  </si>
  <si>
    <t>CPSP-816-2024</t>
  </si>
  <si>
    <t>CO1.PCCNTR.6771547</t>
  </si>
  <si>
    <t>JAVIER CASTELBLANCO CASTRO</t>
  </si>
  <si>
    <t>PRESTACIÓN DE SERVICIOS PROFESIONALES PARA APOYAR LA COORDINACIÓN DE LAS INTERVENCIONES RELACIONADAS A LA POLÍTICA PÚBLICA DE PLANEACIÓN DE PRESUPUESTO PARTICIPATIVO DEL MUNICIPIO DE CHÍA</t>
  </si>
  <si>
    <t>VEINTITRES MILLONES DOSCIENTOS TREINTA Y TRES MIL TRESCIENTOS TREINTA Y TRES PESOS</t>
  </si>
  <si>
    <t>2024002616</t>
  </si>
  <si>
    <t>https://community.secop.gov.co/Public/Tendering/OpportunityDetail/Index?noticeUID=CO1.NTC.6723439&amp;isFromPublicArea=True&amp;isModal=False</t>
  </si>
  <si>
    <t>CPSP-798-2024</t>
  </si>
  <si>
    <t>CO1.PCCNTR.6771581</t>
  </si>
  <si>
    <t>LADY ESPERANZA LARA PEÑA</t>
  </si>
  <si>
    <t>PRESTACIÓN DE SERVICIOS PROFESIONALES PARA APOYAR EL PROGRAMA DE EMPRENDIMIENTO DEL TERRITORIO MUNICIPAL.</t>
  </si>
  <si>
    <t>TRES (3) MESES Y
VEINTISIETE (27) DIAS y en todo caso sin exceder el 30 de diciembre de 2024,</t>
  </si>
  <si>
    <t xml:space="preserve">VEINTE MILLONES SEISCIENTOS SETENTA MIL PESOS </t>
  </si>
  <si>
    <t>2024002631</t>
  </si>
  <si>
    <t>https://community.secop.gov.co/Public/Tendering/OpportunityDetail/Index?noticeUID=CO1.NTC.6723551&amp;isFromPublicArea=True&amp;isModal=False</t>
  </si>
  <si>
    <t>BEATRIZ DE CHIQUINQUIRÁ PARDO VASQUEZ</t>
  </si>
  <si>
    <t>Calle 21 N.6-69 Interior 4</t>
  </si>
  <si>
    <t>adylara09k@gmail.com</t>
  </si>
  <si>
    <t>CPSAG-814-2024</t>
  </si>
  <si>
    <t>CO1.PCCNTR.6771583</t>
  </si>
  <si>
    <t>JOSE MAURICIO CHICACAUSA LEBRO</t>
  </si>
  <si>
    <t>DOCE MILLONES SISCIENTOS SESENTA Y SEIS MIL  SEISIENTOS SESENTA Y SIETE PESOS</t>
  </si>
  <si>
    <t>2024002633</t>
  </si>
  <si>
    <t>https://community.secop.gov.co/Public/Tendering/OpportunityDetail/Index?noticeUID=CO1.NTC.6723556&amp;isFromPublicArea=True&amp;isModal=False</t>
  </si>
  <si>
    <t>GINA LUCIA CASTILLO QUINTANA</t>
  </si>
  <si>
    <t>FALTA ÚLTIMA CUENTA Y CERRAR EN EL SECOP</t>
  </si>
  <si>
    <t>CPSP-819-2024</t>
  </si>
  <si>
    <t>CO1.PCCNTR.6771782</t>
  </si>
  <si>
    <t xml:space="preserve">YURY JULIANA NARVAEZ GAVIRIA </t>
  </si>
  <si>
    <t>PRESTACIÓN DE SERVICIOS PROFESIONALES PARA APOYAR LA AGENCIA DE GESTIÓN Y COLOCACIÓN DE EMPLEO EN EL PROCESO DE VINCULACIÓN DE EMPRESAS Y CUALIFICACIÓN DE PERFILES OFERTADOS</t>
  </si>
  <si>
    <t>VEINTIDOS MILLONES SISCIENTO TRES MIL  PESOS</t>
  </si>
  <si>
    <t>2024002640</t>
  </si>
  <si>
    <t>https://community.secop.gov.co/Public/Tendering/OpportunityDetail/Index?noticeUID=CO1.NTC.6723696&amp;isFromPublicArea=True&amp;isModal=False</t>
  </si>
  <si>
    <t>MARTHA TERESA MORENO MENDOZA</t>
  </si>
  <si>
    <t>Calle 11 N.9-36</t>
  </si>
  <si>
    <t>junagavi89@gmail.com</t>
  </si>
  <si>
    <t>0550084800057865</t>
  </si>
  <si>
    <t>CPSP-817-2024</t>
  </si>
  <si>
    <t>CO1.PCCNTR.6771808</t>
  </si>
  <si>
    <t>DIEGO ORTIZ VALBUENA</t>
  </si>
  <si>
    <t>2024002629</t>
  </si>
  <si>
    <t>https://community.secop.gov.co/Public/Tendering/OpportunityDetail/Index?noticeUID=CO1.NTC.6723343&amp;isFromPublicArea=True&amp;isModal=False</t>
  </si>
  <si>
    <t>Calle 1 C N.8C-27 Bloque 7 – Interior 1 Apto 501 Bogotá</t>
  </si>
  <si>
    <t>diegortizv@gmail.com</t>
  </si>
  <si>
    <t>CPSAG-815-2024</t>
  </si>
  <si>
    <t>CO1.PCCNTR.6771875</t>
  </si>
  <si>
    <t>GERMAN DE JESÚS SANCHEZ</t>
  </si>
  <si>
    <t>TRES (3) MESES Y VEINTE (20) DIAS y en todo caso sin exceder el 20 de iciembre de 2024</t>
  </si>
  <si>
    <t>DOCEMILLONES SEISCIENTOS CUARENTA Y DOS MIL SEISCENTOS SESENTA Y SIETE PESOS.</t>
  </si>
  <si>
    <t>2024002634</t>
  </si>
  <si>
    <t>https://community.secop.gov.co/Public/Tendering/OpportunityDetail/Index?noticeUID=CO1.NTC.6723835&amp;isFromPublicArea=True&amp;isModal=False</t>
  </si>
  <si>
    <t>FALTA PAGO 3 Y 4                                                                           FALTA CERRAR EN SECOP</t>
  </si>
  <si>
    <t>CPSAG-799-2024</t>
  </si>
  <si>
    <t>CO1.PCCNTR.6772313</t>
  </si>
  <si>
    <t>PIOQUINTO MORA ROZO</t>
  </si>
  <si>
    <t>2024002635</t>
  </si>
  <si>
    <t>https://community.secop.gov.co/Public/Tendering/OpportunityDetail/Index?noticeUID=CO1.NTC.6723790&amp;isFromPublicArea=True&amp;isModal=False</t>
  </si>
  <si>
    <t>CPSP-808-2024</t>
  </si>
  <si>
    <t>CO1.PCCNTR.6775266</t>
  </si>
  <si>
    <t>ANDREA CATALINA CIFUENTES GARAVITO</t>
  </si>
  <si>
    <t>TRES (3) MESES Y CINCO (5) DIAS y en todo caso sin exceder el 20 de diciembre de 2024</t>
  </si>
  <si>
    <t>TRECE MILLONES CUATROCIENTOS CINCUENTA Y OCHO MIL TRESCIENTOS TREINTA Y TRES PESOS</t>
  </si>
  <si>
    <t>2024002639</t>
  </si>
  <si>
    <t>https://community.secop.gov.co/Public/Tendering/OpportunityDetail/Index?noticeUID=CO1.NTC.6727579&amp;isFromPublicArea=True&amp;isModal=False</t>
  </si>
  <si>
    <t>oacastillov08@gmail.com</t>
  </si>
  <si>
    <t>CPSAG-822-2024</t>
  </si>
  <si>
    <t>CO1.PCCNTR.6775808</t>
  </si>
  <si>
    <t>CARLOS ALBERTO VALDERRAMA SÁNCHEZ</t>
  </si>
  <si>
    <t>2024002641</t>
  </si>
  <si>
    <t>https://community.secop.gov.co/Public/Tendering/OpportunityDetail/Index?noticeUID=CO1.NTC.6727991&amp;isFromPublicArea=True&amp;isModal=False</t>
  </si>
  <si>
    <t>CPSP-823-2024</t>
  </si>
  <si>
    <t>CO1.PCCNTR.6775927</t>
  </si>
  <si>
    <t>SARHA SAFIRA OVIEDO GARZÓN</t>
  </si>
  <si>
    <t>PRESTACIÓN DE SERVICIOS PROFESIONALES COMO INSTRUCTOR DEL PROGRAMA DESPERTAR DE LOS SENTIDOS DE LA ESCUELA DE FORMACION ARTISTICA Y CULTURA DE CHIA.</t>
  </si>
  <si>
    <t>TRES (3) MESES Y DIEZ (10) DIAS y en todo caso sin exceder el 20 de diciembre de 2024,</t>
  </si>
  <si>
    <t>2024002642</t>
  </si>
  <si>
    <t>https://community.secop.gov.co/Public/Tendering/OpportunityDetail/Index?noticeUID=CO1.NTC.6728527&amp;isFromPublicArea=True&amp;isModal=False</t>
  </si>
  <si>
    <t xml:space="preserve">FALTA ULTIMA CUENTA ESTA INCOMPLETA FALTA INFORME DE SUPERVISOR
LO CERRO JOAN SEBASTIAN BARON </t>
  </si>
  <si>
    <t>CUENTA INCOMPLETA</t>
  </si>
  <si>
    <t>CPSAG-821-2024</t>
  </si>
  <si>
    <t>CO1.PCCNTR.6778833</t>
  </si>
  <si>
    <t>ANDRES FELIPE CARREÑO CARDENAS</t>
  </si>
  <si>
    <t>PRESTACIÓN DE SERVICIO DE APOYO A LA GESTION PARA FORTALECER EL ÁREA DE MÚSICA DE LA ESCUELA DE FORMACIÓN ARTÍSTICA Y CULTURAL DEL MUNICIPIO CHÍA</t>
  </si>
  <si>
    <t xml:space="preserve"> TRES (3) MESES Y DIEZ (10) DIAS y en todo caso sin exceder el 20 de diciembre
de 2024</t>
  </si>
  <si>
    <t xml:space="preserve">NUEVE MILLONES QUINIENTOS TREINTA Y TRES MIL
TRESCIENTOS TREINTA Y TRES PESOS </t>
  </si>
  <si>
    <t>2024002649</t>
  </si>
  <si>
    <t>https://community.secop.gov.co/Public/Tendering/OpportunityDetail/Index?noticeUID=CO1.NTC.6731719&amp;isFromPublicArea=True&amp;isModal=False</t>
  </si>
  <si>
    <t>05504884208966596</t>
  </si>
  <si>
    <t>CPSP-826-2024</t>
  </si>
  <si>
    <t>CO1.PCCNTR.6779831</t>
  </si>
  <si>
    <t>TRASNPORTE</t>
  </si>
  <si>
    <t>CAROLINA BERNAL MEJIA</t>
  </si>
  <si>
    <t>PRESTACIÓN DE SERVICIOS PROFESIONALES PARA APOYAR LA GESTIÓN DE LOS PROCESOS SANCIONATORIOS RELACIONADOS CON LAS INFRACCIONES A LAS NORMAS DE TRANSITO Y TRANSPORTE PÚBLICO EN EL MUNICIPIO DE CHIA.</t>
  </si>
  <si>
    <t>VEINTICUATRO MILLONES CUATROCIENTOS CUARENTA
Y SIETE MIL QUINIENTOS PESOS</t>
  </si>
  <si>
    <t>2024002662</t>
  </si>
  <si>
    <t>https://community.secop.gov.co/Public/Tendering/OpportunityDetail/Index?noticeUID=CO1.NTC.6733232&amp;isFromPublicArea=True&amp;isModal=False</t>
  </si>
  <si>
    <t xml:space="preserve">Calle 19 N.7-135 Casa 28 </t>
  </si>
  <si>
    <t>carobernal85@gmail.com</t>
  </si>
  <si>
    <t>0338000200333818</t>
  </si>
  <si>
    <t>CPSP-799-2024</t>
  </si>
  <si>
    <t>CO1.PCCNTR.6779897</t>
  </si>
  <si>
    <t xml:space="preserve">LEIDY GILMARY SANABRIA ACOSTA </t>
  </si>
  <si>
    <t>DIEZ MILLONES SEISCIENTOS SESENTA Y SEIS MIL SEISCIENTOS SESENTA Y
SIETE PESOS</t>
  </si>
  <si>
    <t>2024002650</t>
  </si>
  <si>
    <t>https://community.secop.gov.co/Public/Tendering/OpportunityDetail/Index?noticeUID=CO1.NTC.6733759&amp;isFromPublicArea=True&amp;isModal=False</t>
  </si>
  <si>
    <t>CPSP-828-2024</t>
  </si>
  <si>
    <t>CO1.PCCNTR.6780651</t>
  </si>
  <si>
    <t>EDUCACIÓN</t>
  </si>
  <si>
    <t>TRES (3) MESES y en todo
caso sin exceder el 20 de diciembre de 2024</t>
  </si>
  <si>
    <t>2024002651</t>
  </si>
  <si>
    <t>https://community.secop.gov.co/Public/Tendering/OpportunityDetail/Index?noticeUID=CO1.NTC.6734692&amp;isFromPublicArea=True&amp;isModal=False</t>
  </si>
  <si>
    <t>CPSAG-830-2024</t>
  </si>
  <si>
    <t>CO1.PCCNTR.6781479</t>
  </si>
  <si>
    <t>AUGUSTO ANDRES PINZÓN PARRAGA</t>
  </si>
  <si>
    <t>2024002652</t>
  </si>
  <si>
    <t>https://community.secop.gov.co/Public/Tendering/OpportunityDetail/Index?noticeUID=CO1.NTC.6736125&amp;isFromPublicArea=True&amp;isModal=False</t>
  </si>
  <si>
    <t>CPSP-827-2024</t>
  </si>
  <si>
    <t>CO1.PCCNTR.6779298</t>
  </si>
  <si>
    <t>COMERCIO, INDUSTRIA Y  TURISMO</t>
  </si>
  <si>
    <t xml:space="preserve">JUAN ALBERTO RODRIGUEZ ROMERO </t>
  </si>
  <si>
    <t>PRESTACIÓN DE SERVICIOS PROFESIONALES PARA LA PROMOCIÓN TURÍSTICA POR MEDIO DE HERRAMIENTAS DE MARKETING DIGITAL FOTOGRAFÍA, DISEÑO Y DIFUSIÓN DE PIEZAS GRÁFICAS ASI COMO EL ACOMPAÑAMIENTO EN LAS DIFERENTES ACTIVIDADES DE PROMOCIÓN TURÍSTICA DEL MUNICIPIO DE CHÍA.</t>
  </si>
  <si>
    <t>TRECE MILLONES OCHOCIENTOS MIL PESOS</t>
  </si>
  <si>
    <t>2024002648</t>
  </si>
  <si>
    <t>https://community.secop.gov.co/Public/Tendering/OpportunityDetail/Index?noticeUID=CO1.NTC.6733175&amp;isFromPublicArea=True&amp;isModal=False</t>
  </si>
  <si>
    <t>Calle 5B N.12-118</t>
  </si>
  <si>
    <t>juandj.romero@gmail.com</t>
  </si>
  <si>
    <t>CPSAG-818-2024</t>
  </si>
  <si>
    <t>CO1.PCCNTR.6784137</t>
  </si>
  <si>
    <t>JOHNNATHAN ADOLFO CHACÓN HUERTAS</t>
  </si>
  <si>
    <t>PRESTACIÓN DE SERVICIOS DE APOYO A LA GESTIÓN PARA EL FORTALECIMIENTO DE LAS PRÁCTICAS DE LECTURA, ESCRITURA Y ORALIDAD DIRIGIDO PRINCIPALMENTE A LA POBLACIÓN ADULTA A TRAVÉS DE TALLERES Y EVENTOS LITERARIOS OFRECIDOS POR LA RED DE BIBLIOTECAS PÚBLICAS DEL MUNICIPIO DE CHÍA</t>
  </si>
  <si>
    <t>DOCE MILLONES SESENTA Y OCHO MIL PESOS</t>
  </si>
  <si>
    <t>2024002671</t>
  </si>
  <si>
    <t>https://community.secop.gov.co/Public/Tendering/OpportunityDetail/Index?noticeUID=CO1.NTC.6739502&amp;isFromPublicArea=True&amp;isModal=False</t>
  </si>
  <si>
    <t>CPSAG-831-2024</t>
  </si>
  <si>
    <t>CO1.PCCNTR.6781910</t>
  </si>
  <si>
    <t>URIEL EDUARDO GUEVARA CAÑON</t>
  </si>
  <si>
    <t>2024002668</t>
  </si>
  <si>
    <t>https://community.secop.gov.co/Public/Tendering/OpportunityDetail/Index?noticeUID=CO1.NTC.6736197&amp;isFromPublicArea=True&amp;isModal=False</t>
  </si>
  <si>
    <t>CPSP-833-2024</t>
  </si>
  <si>
    <t>CO1.PCCNTR.6784359</t>
  </si>
  <si>
    <t>SANDRA LUCIA RAMIREZ</t>
  </si>
  <si>
    <t>PRESTACIÓN DE SERVICIOS PROFESIONALES PARA PROMOVER UNA ALIMENTACIÓN SALUDABLE Y ADECUADA PARA LOS NIÑOS Y NIÑAS DEL MUNICIPIO DE CHÍA QUE SE ENCUENTRAN EN EL NIVEL DE PREESCOLAR DE LAS INSTITUCIONES EDUCATIVAS OFICIAL.</t>
  </si>
  <si>
    <t>DIECISEIS MILLONES QUINIENTOS MIL PESOS</t>
  </si>
  <si>
    <t>https://community.secop.gov.co/Public/Tendering/OpportunityDetail/Index?noticeUID=CO1.NTC.6740001&amp;isFromPublicArea=True&amp;isModal=False</t>
  </si>
  <si>
    <t>CPSAG-836-2024</t>
  </si>
  <si>
    <t>CO1.PCCNTR.6784966</t>
  </si>
  <si>
    <t>EDWARD SANTIAGO CAMARGO HERNANDEZ</t>
  </si>
  <si>
    <t>DOCE
MILLONES SEISCIENTOS CUARENTA Y DOS MIL SEISCIENTOS SESENTA Y SIETE PESOS</t>
  </si>
  <si>
    <t>2024002673</t>
  </si>
  <si>
    <t>https://community.secop.gov.co/Public/Tendering/OpportunityDetail/Index?noticeUID=CO1.NTC.6740273&amp;isFromPublicArea=True&amp;isModal=False</t>
  </si>
  <si>
    <t>Carrera 3 N.31-36 manzana 1 casa 7</t>
  </si>
  <si>
    <t>edwardcamargohn@gmail.com</t>
  </si>
  <si>
    <t>CPSAG-824-2024</t>
  </si>
  <si>
    <t>CO1.PCCNTR.6784665</t>
  </si>
  <si>
    <t>PRESTACIÓN DE SERVICIOS PROFESIONALES PARA EL FORTALECIMIENTO DE LAS PRÁCTICAS DE LECTURA, ESCRITURA Y LA ORALIDAD MEDIANTE TALLERES Y EVENTOS LITERARIOS ORGANIZADOS POR LA RED DE BIBLIOTECAS PÚBLICAS DEL MUNICIPIO DE CHÍA, DIRIGIDOS A LA POBLACIÓN INFANTIL</t>
  </si>
  <si>
    <t>DIECIOCHO MILLONES QUINIENTOS CINCUENTA MIL PESOS</t>
  </si>
  <si>
    <t>2024002676</t>
  </si>
  <si>
    <t>https://community.secop.gov.co/Public/Tendering/OpportunityDetail/Index?noticeUID=CO1.NTC.6740284&amp;isFromPublicArea=True&amp;isModal=False</t>
  </si>
  <si>
    <t>CPSP-839-2024</t>
  </si>
  <si>
    <t>CO1.PCCNTR.6785254</t>
  </si>
  <si>
    <t>TOMAS PINEDA BAUTISTA</t>
  </si>
  <si>
    <t>2024002674</t>
  </si>
  <si>
    <t>https://community.secop.gov.co/Public/Tendering/OpportunityDetail/Index?noticeUID=CO1.NTC.6740525&amp;isFromPublicArea=True&amp;isModal=False</t>
  </si>
  <si>
    <t>Vereda La Balsa Sector el Juncal</t>
  </si>
  <si>
    <t>rittereisen@gmail.com</t>
  </si>
  <si>
    <t>CPSP-834-2024</t>
  </si>
  <si>
    <t>CO1.PCCNTR.6785273</t>
  </si>
  <si>
    <t>DIEGO ARMANDO ORTIZ MENDEZ</t>
  </si>
  <si>
    <t>2024002675</t>
  </si>
  <si>
    <t>https://community.secop.gov.co/Public/Tendering/OpportunityDetail/Index?noticeUID=CO1.NTC.6741104&amp;isFromPublicArea=True&amp;isModal=False</t>
  </si>
  <si>
    <t>SPC-840-2024</t>
  </si>
  <si>
    <t>CO1.PCCNTR.6785731</t>
  </si>
  <si>
    <t>ANDREA JIMENEZ RODRIGUEZ</t>
  </si>
  <si>
    <t>PRESTACIÓN DE SERVICIOS PROFESIONALES PARA EL SEGUIMIENTO Y ARTICULACIÓN DE LA ESTRATEGIA ALCALDÍA A TU CONJUNTO EN EL MUNICIPIO DE CHÍA</t>
  </si>
  <si>
    <t xml:space="preserve">DIECINUEVE MILLONES DE PESOS </t>
  </si>
  <si>
    <t>2024002718</t>
  </si>
  <si>
    <t>https://community.secop.gov.co/Public/Tendering/OpportunityDetail/Index?noticeUID=CO1.NTC.6741301&amp;isFromPublicArea=True&amp;isModal=False</t>
  </si>
  <si>
    <t>Carrera 1A N.11-64 casa 2 Portobelo 1</t>
  </si>
  <si>
    <t>ajr081610@gmail.com</t>
  </si>
  <si>
    <t>CV-011-2024</t>
  </si>
  <si>
    <t>CO1.PCCNTR.6765695</t>
  </si>
  <si>
    <t>FUNDACION UNIVERSIDAD DE BOGOTA JORGE TADEO LOZANO</t>
  </si>
  <si>
    <t>AUNAR ESFUERZOS A TRAVÉS DE APOYOS EDUCATIVOS PARA PROMOVER LA EDUCACIÓN SUPERIOR EN EL MUNICIPIO DE CHÍA CON LA FUNDACIÓN UNIVERSIDAD DE BOGOTÁ JORGE TADEO LOZANO</t>
  </si>
  <si>
    <t>(4) MESES Y VEINTE (20) DÍAS, sin exceder el treinta y uno (31) de diciembre del 2024</t>
  </si>
  <si>
    <t>https://community.secop.gov.co/Public/Tendering/OpportunityDetail/Index?noticeUID=CO1.NTC.6715997&amp;isFromPublicArea=True&amp;isModal=False</t>
  </si>
  <si>
    <t>Carrera 4 N 22 - 61 Bogotá</t>
  </si>
  <si>
    <t>notificaciones.juridica@utadeo.edu.co</t>
  </si>
  <si>
    <t>CPSAG-829-2024</t>
  </si>
  <si>
    <t>CO1.PCCNTR.6783726</t>
  </si>
  <si>
    <t xml:space="preserve">RAFAEL ANTONIO RODRIGUEZ VELANDIA </t>
  </si>
  <si>
    <t>PRESTAR SERVICIOS DE APOYO A LA GESTIÓN EN EL SEGUIMIENTO AL PROGRAMA DE ALIMENTACIÓN ESCOLAR DEL MUNICIPIO DE CHÍA.</t>
  </si>
  <si>
    <t>DOCE
MILLONES TRESCIENTOS TREINTA MIL PESOS</t>
  </si>
  <si>
    <t>2024002679</t>
  </si>
  <si>
    <t>https://community.secop.gov.co/Public/Tendering/OpportunityDetail/Index?noticeUID=CO1.NTC.6738950&amp;isFromPublicArea=True&amp;isModal=False</t>
  </si>
  <si>
    <t>FLORELVA SARMIENTO BECERRA</t>
  </si>
  <si>
    <t>FALTA COMPROBANTE EGRESO 3
FALTA TERMINAR Y CERRAR EN SECOP</t>
  </si>
  <si>
    <t>rafarodrive@yahoo.es</t>
  </si>
  <si>
    <t>0550488443132557</t>
  </si>
  <si>
    <t>CPSP-841-2024</t>
  </si>
  <si>
    <t>CO1.PCCNTR.6788202</t>
  </si>
  <si>
    <t xml:space="preserve">DAVID FERNANDO ORTIZ AMAYA </t>
  </si>
  <si>
    <t xml:space="preserve">JAVIER CAMILO CORTE </t>
  </si>
  <si>
    <t>PRESTACION DE SERVICIOS PROFESIONALES COMO INSTRUCTOR DEL ÁREA DE ARTES ESCÉNICAS DE LA ESCUELA DE FORMACIÓN ARTÍSTICA Y CULTURAL DEL MUNICIPIO DE CHÍA</t>
  </si>
  <si>
    <t>NUEVE MILLONES TRESCIENTOS MIL PESOS</t>
  </si>
  <si>
    <t>2024002706</t>
  </si>
  <si>
    <t>https://community.secop.gov.co/Public/Tendering/OpportunityDetail/Index?noticeUID=CO1.NTC.6744205&amp;isFromPublicArea=True&amp;isModal=False</t>
  </si>
  <si>
    <t>CPSP-842-2024</t>
  </si>
  <si>
    <t>CO1.PCCNTR.6789575</t>
  </si>
  <si>
    <t>FRANCY MILENA BELTRAN</t>
  </si>
  <si>
    <t>PRESTACIÓN DE SERVICIOS PROFESIONALES PARA APOYAR LA CONSOLIDACIÓN Y DESARROLLO DEL PROCESO DE EDUCACIÓN INICIAL DE PRIMERA INFANCIA DESDE LA PARTE CURRICULAR EN LOS ESTABLECIMIENTOS EDUCATIVOS OFICIALES DEL MUNICIPIO DE CHÍA DE CONFORMIDAD CON LA NORMATIVA LEGAL VIGENTE Y LA POLÍTICA DE PRIMERA INFANCIA</t>
  </si>
  <si>
    <t>DOS (2) MESES Y QUINCE (15) DIAS en todo caso sin exceder el 20 de diciembre
de 2024</t>
  </si>
  <si>
    <t>ONCE MILLONES
DOSCIENTOS CINCUENTA MIL PESOS</t>
  </si>
  <si>
    <t>2024002711</t>
  </si>
  <si>
    <t>https://community.secop.gov.co/Public/Tendering/OpportunityDetail/Index?noticeUID=CO1.NTC.6746637&amp;isFromPublicArea=True&amp;isModal=False</t>
  </si>
  <si>
    <t>CESAR ALFONSO PINZÓN LÓPEZ</t>
  </si>
  <si>
    <t>CPSP-843-2024</t>
  </si>
  <si>
    <t>CO1.PCCNTR.6790863</t>
  </si>
  <si>
    <t>DAVID MAURICIO JIMENEZ SANCHEZ</t>
  </si>
  <si>
    <t>2024002710</t>
  </si>
  <si>
    <t>https://community.secop.gov.co/Public/Tendering/OpportunityDetail/Index?noticeUID=CO1.NTC.6748187&amp;isFromPublicArea=True&amp;isModal=False</t>
  </si>
  <si>
    <t>CT-INTERADMINISTRATIVO-832-2024</t>
  </si>
  <si>
    <t>CO1.PCCNTR.6786161</t>
  </si>
  <si>
    <t>UNIVERSIDAD MILITAR NUEVA GRANADA</t>
  </si>
  <si>
    <t>REALIZACIÓN DE DIPLOMADO EN FORMULACIÓN DE PROYECTOS DE IMPACTO SOCIAL PARA LÍDERES RELIGIOSOS Y DIPLOMADO EN FORMULACIÓN, EJECUCIÓN Y EVALUACIÓN DE PROYECTOS DE INVERSIÓN PÚBLICA CON METODOLOGÍA MGA DIRIGIDO A LIDERES DE LA COMUNIDAD NARP</t>
  </si>
  <si>
    <t>DOS (2) MESES Y QUINCE (15) DÍAS</t>
  </si>
  <si>
    <t>CINCUENTA Y SIETE MILLONES NOVECIENTOS NOVENTA MIL PESOS</t>
  </si>
  <si>
    <t>2024002731
2024002732</t>
  </si>
  <si>
    <t>https://community.secop.gov.co/Public/Tendering/OpportunityDetail/Index?noticeUID=CO1.NTC.6739336&amp;isFromPublicArea=True&amp;isModal=False</t>
  </si>
  <si>
    <t>Carrera 11 N.101-80</t>
  </si>
  <si>
    <t>6500000 - 6343200</t>
  </si>
  <si>
    <t>rectoria@unimilitar.edu.co</t>
  </si>
  <si>
    <t>ITAÚ</t>
  </si>
  <si>
    <t>MC-022-2024</t>
  </si>
  <si>
    <t>CO1.PCCNTR.6788383</t>
  </si>
  <si>
    <t>INGENIERIA ELECTRONICA Y SISTEMAS SAS</t>
  </si>
  <si>
    <t>ADQUISICIÓN DE DOS (02) MAQUINAS IMPRESORAS DE TRANSFERENCIA TÉRMICA DOBLE CARA A COLOR E INSUMOS PARA LA ELABORACIÓN DE CARNETS PARA LOS FUNCIONARIOS Y CONTRATISTAS DE LA ALCALDÍA MUNICIPAL DE CHÍA</t>
  </si>
  <si>
    <t>UN (1) MES Y QUINCE (15) DIAS</t>
  </si>
  <si>
    <t>CATORCE MILLONES CUATROCIENTOS SESENTA Y SEIS MIL OCHOCIENTOS TREINTA PESOS</t>
  </si>
  <si>
    <t>2024002719</t>
  </si>
  <si>
    <t>https://community.secop.gov.co/Public/Tendering/OpportunityDetail/Index?noticeUID=CO1.NTC.6677817&amp;isFromPublicArea=True&amp;isModal=False</t>
  </si>
  <si>
    <t>OSCAR FERNANDO AFANADOR</t>
  </si>
  <si>
    <t>NB-100345563</t>
  </si>
  <si>
    <t>MUNDIAL DE SEGUROS S.A.</t>
  </si>
  <si>
    <t>CO1.WRT.15222676</t>
  </si>
  <si>
    <t>Carrera 62 N.100-53</t>
  </si>
  <si>
    <t>ies@electrosistemas.com.co</t>
  </si>
  <si>
    <t>CPSP-846-2024</t>
  </si>
  <si>
    <t>CO1.PCCNTR.6791302</t>
  </si>
  <si>
    <t>INGRID KATHERINE PEÑA GOMEZ</t>
  </si>
  <si>
    <t>PRESTACIÓN DE SERVICIOS PROFESIONALES PARA AFIANZAR LA GESTIÓN DE RECAUDO Y LA CULTURA TRIBUTARIA EN EL MUNICIPIO DE CHÍA</t>
  </si>
  <si>
    <t>2024002713</t>
  </si>
  <si>
    <t>https://community.secop.gov.co/Public/Tendering/OpportunityDetail/Index?noticeUID=CO1.NTC.6748809&amp;isFromPublicArea=True&amp;isModal=False</t>
  </si>
  <si>
    <t>Calle 16 N.11-65</t>
  </si>
  <si>
    <t>kathep995@hotmail.com</t>
  </si>
  <si>
    <t>CPSP-847-2024</t>
  </si>
  <si>
    <t>CO1.PCCNTR.6793000</t>
  </si>
  <si>
    <t>HASBLEIDY CASADIEGOS MOLINA</t>
  </si>
  <si>
    <t>PRESTACIÓN DE SERVICIOS PROFESIONALES PARA REALIZAR EL SEGUIMIENTO AL SISTEMA DE INFORMACION NUTRICIONAL, DESARROLLANDO ACCIONES DE GESTION DE LA SALUD PÚBLICA EN EL MUNICIPIO DE CHÍA.</t>
  </si>
  <si>
    <t>DIECISIETE MILLONES CIEN MIL PESOS</t>
  </si>
  <si>
    <t>SGP SALUD PÚBLICA</t>
  </si>
  <si>
    <t>https://community.secop.gov.co/Public/Tendering/OpportunityDetail/Index?noticeUID=CO1.NTC.6751323&amp;isFromPublicArea=True&amp;isModal=False</t>
  </si>
  <si>
    <t>Vereda Fonqueta, sector el Trébol, camino Santa Bárbara</t>
  </si>
  <si>
    <t>hasbleidyc@gmail.com</t>
  </si>
  <si>
    <t>CPSAG-837-2024</t>
  </si>
  <si>
    <t>CO1.PCCNTR.6793045</t>
  </si>
  <si>
    <t>MATEO BELLO DIAZ</t>
  </si>
  <si>
    <t>2024002721</t>
  </si>
  <si>
    <t>https://community.secop.gov.co/Public/Tendering/OpportunityDetail/Index?noticeUID=CO1.NTC.6750639&amp;isFromPublicArea=True&amp;isModal=False</t>
  </si>
  <si>
    <t>MAURICIO RAMIREZ SALGADO</t>
  </si>
  <si>
    <t>CPSP-825-2024</t>
  </si>
  <si>
    <t>CO1.PCCNTR.6793479</t>
  </si>
  <si>
    <t>PRESTACION DE SERVICIOS PROFESIONALES PARA EL APOYO EN LA PROMOCION Y DIFUSION DE LAS BUENAS PRACTICAS DE LA SEGURIDAD VIAL DEL MUNICIPIO DE CHIA.</t>
  </si>
  <si>
    <t>2024002722</t>
  </si>
  <si>
    <t>https://community.secop.gov.co/Public/Tendering/OpportunityDetail/Index?noticeUID=CO1.NTC.6751724&amp;isFromPublicArea=True&amp;isModal=False</t>
  </si>
  <si>
    <t>CPSP-848-2024</t>
  </si>
  <si>
    <t>CO1.PCCNTR.6793634</t>
  </si>
  <si>
    <t>RAQUEL SOFIA CARRION VELASQUEZ</t>
  </si>
  <si>
    <t>PRESTACIÓN DE SERVICIOS PROFESIONALES PARA BRINDAR APOYO EN EL SEGUIMIENTO Y REPORTE DE INVERSIÓN DE LOS RECURSOS SGP ASIGNADOS AL MUNICIPIO DE CHÍA</t>
  </si>
  <si>
    <t>VEINTICINCO MILLONES TRESCIENTOS
OCHENTA MIL PESOS</t>
  </si>
  <si>
    <t>2024002716</t>
  </si>
  <si>
    <t>https://community.secop.gov.co/Public/Tendering/OpportunityDetail/Index?noticeUID=CO1.NTC.6751368&amp;isFromPublicArea=True&amp;isModal=False</t>
  </si>
  <si>
    <t>MARIA JOSE ZAPATA AMAYA</t>
  </si>
  <si>
    <t>CPSAG-838-2024</t>
  </si>
  <si>
    <t>CO1.PCCNTR.6793709</t>
  </si>
  <si>
    <t>ANDREA ALVAREZ GONZALEZ</t>
  </si>
  <si>
    <t>2024002720</t>
  </si>
  <si>
    <t>https://community.secop.gov.co/Public/Tendering/OpportunityDetail/Index?noticeUID=CO1.NTC.6751185&amp;isFromPublicArea=True&amp;isModal=False</t>
  </si>
  <si>
    <t>FALTA CERRAR EN SECOP. PAGO 3 ENVIADO POR PROVEEDOR NO SE CIERRA</t>
  </si>
  <si>
    <t>CPSP-849-2024</t>
  </si>
  <si>
    <t>CO1.PCCNTR.6794454</t>
  </si>
  <si>
    <t>INCLUSIÓN SOCIAL Y RECONCILIACIÓN</t>
  </si>
  <si>
    <t>LINA TATIANA ALARCÓN MARTÍN</t>
  </si>
  <si>
    <t>PRESTACIÓN DE SERVICIOS PROFESIONALES PARA LA ELABORACIÓN Y EJECUCIÓN DEL PROGRAMA DIRIGIDO A LA POBLACIÓN HABITANTE DE CALLE DEL MUNICIPIO DE CHÍA</t>
  </si>
  <si>
    <t>2024002723</t>
  </si>
  <si>
    <t>https://community.secop.gov.co/Public/Tendering/OpportunityDetail/Index?noticeUID=CO1.NTC.6752367&amp;isFromPublicArea=True&amp;isModal=False</t>
  </si>
  <si>
    <t>Carrera 5 N.1A-30 sur apto 3 Sopo</t>
  </si>
  <si>
    <t>tam9428@gmail.com</t>
  </si>
  <si>
    <t>0550463100026939</t>
  </si>
  <si>
    <t>CPSP-850-2024</t>
  </si>
  <si>
    <t>CO1.PCCNTR.6794883</t>
  </si>
  <si>
    <t>MAURICIO GOMEZ VEGA</t>
  </si>
  <si>
    <t>PRESTACIÓN DE SERVICIOS PROFESIONALES PARA DESARROLLAR LAS ACCIONES DE ACOMPAÑAMIENTO Y FORTALECIMIENTO QUE SE DESARROLLAN EN LAS ORGANIZACIONES COMUNALES DEL MUNICIPIO DE CHÍA</t>
  </si>
  <si>
    <t>2024002733</t>
  </si>
  <si>
    <t>https://community.secop.gov.co/Public/Tendering/OpportunityDetail/Index?noticeUID=CO1.NTC.6753329&amp;isFromPublicArea=True&amp;isModal=False</t>
  </si>
  <si>
    <t>CPSAG-856-2024</t>
  </si>
  <si>
    <t>CO1.PCCNTR.6795030</t>
  </si>
  <si>
    <t>KAREN NAVARRETE ORTEGON</t>
  </si>
  <si>
    <t>PRESTACIÓN DE SERVICIOS DE APOYO A LA GESTIÓN PARA FORTALECER EL ÁREA DE AUDIOVISUALES DE LA ESCUELA DE FORMACION ARTISTICA Y CULTURA DE CHIA</t>
  </si>
  <si>
    <t>OCHO MILLONES DOSCIENTOS CINCUENTA MIL PESOS</t>
  </si>
  <si>
    <t>2024002762</t>
  </si>
  <si>
    <t>https://community.secop.gov.co/Public/Tendering/OpportunityDetail/Index?noticeUID=CO1.NTC.6753034&amp;isFromPublicArea=True&amp;isModal=False</t>
  </si>
  <si>
    <t>Avenida Cajica 23 N.03-09 3 Delicias Norte</t>
  </si>
  <si>
    <t>karen09-94@hotmail.com</t>
  </si>
  <si>
    <t>CPSAG-857-2024</t>
  </si>
  <si>
    <t>CO1.PCCNTR.6795649</t>
  </si>
  <si>
    <t>TRES (3) MESES Y VEINTE (20) DIAS y en todo caso sin exceder el 20 de diciembre de 2024,</t>
  </si>
  <si>
    <t>2024002739</t>
  </si>
  <si>
    <t>https://community.secop.gov.co/Public/Tendering/OpportunityDetail/Index?noticeUID=CO1.NTC.6753745&amp;isFromPublicArea=True&amp;isModal=False</t>
  </si>
  <si>
    <t>CPSP-858-2024</t>
  </si>
  <si>
    <t>CO1.PCCNTR.6795967</t>
  </si>
  <si>
    <t>TRES (3) MESES Y CINCO (5) DIAS y en todo caso sin exceder el
20 de diciembre de 2024</t>
  </si>
  <si>
    <t>NUEVE MILLONES DOSCIENTOS VEINTIUN MIL
TRESCIENTOS TREINTA Y TRES PESOS</t>
  </si>
  <si>
    <t>2024002734</t>
  </si>
  <si>
    <t>https://community.secop.gov.co/Public/Tendering/OpportunityDetail/Index?noticeUID=CO1.NTC.6754715&amp;isFromPublicArea=True&amp;isModal=False</t>
  </si>
  <si>
    <t>CPSAG-854-2024</t>
  </si>
  <si>
    <t>CO1.PCCNTR.6795995</t>
  </si>
  <si>
    <t>BLANCA LUCIA BASTIDAS RODRIGUEZ</t>
  </si>
  <si>
    <t>NUEVE MILLONES TRESCIENTOS VEINTICUATRO MIL PESOS</t>
  </si>
  <si>
    <t>2024002735</t>
  </si>
  <si>
    <t>https://community.secop.gov.co/Public/Tendering/OpportunityDetail/Index?noticeUID=CO1.NTC.6754286&amp;isFromPublicArea=True&amp;isModal=False</t>
  </si>
  <si>
    <t>Carrera 5 N.21-45</t>
  </si>
  <si>
    <t>luciab-1969@hotmail.com</t>
  </si>
  <si>
    <t>0550004100159997</t>
  </si>
  <si>
    <t>CPS-860-2024</t>
  </si>
  <si>
    <t>CO1.PCCNTR.6796089</t>
  </si>
  <si>
    <t>BIOSISTEMAS Y TECNOLOGIA S.A.</t>
  </si>
  <si>
    <t>ADQUISICIÓN DEL SOFTWARE Y ELEMENTOS RELACIONADOS CON EL SISTEMA DEL CENTRO DE DESPACHO, PARA EL FORTALECIMIENTO DE LA OPERACIÓN DE TRANSPORTE PÚBLICO DE PASAJEROS EN EL MUNICIPIO DE CHIA</t>
  </si>
  <si>
    <t>TRES (3) MESES y en todo
casi sin exceder el 20 de diciembre de 2024</t>
  </si>
  <si>
    <t>CIENTO NOVENTA MILLONES QUINIENTOS NOVENTA Y SIETE MIL NOVECIENTOS
NOVENTA Y OCHO PESOS</t>
  </si>
  <si>
    <t>2024002730</t>
  </si>
  <si>
    <t>https://community.secop.gov.co/Public/Tendering/OpportunityDetail/Index?noticeUID=CO1.NTC.6755213&amp;isFromPublicArea=True&amp;isModal=False</t>
  </si>
  <si>
    <t>CHJ-100030275</t>
  </si>
  <si>
    <t>COMPAÑIA MUNDIAL DE sEGUROS S.A.</t>
  </si>
  <si>
    <t>CPSP-861-2024</t>
  </si>
  <si>
    <t>CO1.PCCNTR.6796181</t>
  </si>
  <si>
    <t>NATHALIA CAVIEDES RUIZ</t>
  </si>
  <si>
    <t>DOS (2) MESES Y QUINCE
(15) DIAS</t>
  </si>
  <si>
    <t>ONCE MILLONES DOSCIENTOS CINCUENTA MIL PESOS</t>
  </si>
  <si>
    <t>2024002769</t>
  </si>
  <si>
    <t>https://community.secop.gov.co/Public/Tendering/OpportunityDetail/Index?noticeUID=CO1.NTC.6754500&amp;isFromPublicArea=True&amp;isModal=False</t>
  </si>
  <si>
    <t>TATIANA RENTERIA CAMPAÑA</t>
  </si>
  <si>
    <t>Carrera 2A N.1-70 sur, La Balsa</t>
  </si>
  <si>
    <t>3028474766_x000D_</t>
  </si>
  <si>
    <t>ncaviedesruiez@gmail.com</t>
  </si>
  <si>
    <t>CPSAG-864-2024</t>
  </si>
  <si>
    <t>CO1.PCCNTR.6796665</t>
  </si>
  <si>
    <t>LILIANA GISETH PARRA BALLESTEROS</t>
  </si>
  <si>
    <t>PRESTACIÓN DE SERVICIOS PARA APOYAR A LA DIRECCIÓN ADMINISTRATIVA Y FINANCIERA DE LA SECRETARÍA DE EDUCACIÓN DEL MUNICIPIO DE CHÍA EN EL DESARROLLO DE LAS ACTIVIDADES QUE HACEN PARTE DEL MACROPROCESO DE TALENTO HUMANO</t>
  </si>
  <si>
    <t>DOCE MILLONES SEISCIENTOS MIL PESOS</t>
  </si>
  <si>
    <t>2024002729</t>
  </si>
  <si>
    <t>https://community.secop.gov.co/Public/Tendering/OpportunityDetail/Index?noticeUID=CO1.NTC.6755398&amp;isFromPublicArea=True&amp;isModal=False</t>
  </si>
  <si>
    <t>Carrera 11 N.16-74</t>
  </si>
  <si>
    <t>lilianagisethparra@gmail.com</t>
  </si>
  <si>
    <t>CPSAG-863-2024</t>
  </si>
  <si>
    <t>CO1.PCCNTR.6796768</t>
  </si>
  <si>
    <t xml:space="preserve">ELSY LILIANA FONTECHA FONTECHA </t>
  </si>
  <si>
    <t>NUEVE MILLONES TRESCIENTOS VEINTICUATRO
MIL PESOS</t>
  </si>
  <si>
    <t>2024002738</t>
  </si>
  <si>
    <t>https://community.secop.gov.co/Public/Tendering/OpportunityDetail/Index?noticeUID=CO1.NTC.6755463&amp;isFromPublicArea=True&amp;isModal=False</t>
  </si>
  <si>
    <t>Carrera 10 # 4-72</t>
  </si>
  <si>
    <t>lfontecha52@gmail.com</t>
  </si>
  <si>
    <t>CPSAG-862-2024</t>
  </si>
  <si>
    <t>CO1.PCCNTR.6796926</t>
  </si>
  <si>
    <t xml:space="preserve">EMILY MARIANA ROJAS AVELLANEDA </t>
  </si>
  <si>
    <t>2024002736</t>
  </si>
  <si>
    <t>https://community.secop.gov.co/Public/Tendering/OpportunityDetail/Index?noticeUID=CO1.NTC.6755712&amp;isFromPublicArea=True&amp;isModal=False</t>
  </si>
  <si>
    <t>Calle 1C sur 2C 26 sur _x000D_</t>
  </si>
  <si>
    <t>rojasemily1101@gmail.com</t>
  </si>
  <si>
    <t>CPSP-760-2024</t>
  </si>
  <si>
    <t>CO1.PCCNTR.6754503</t>
  </si>
  <si>
    <t>FITCH RATINGS COLOMBIA S.A.</t>
  </si>
  <si>
    <t>PRESTACIÓN DE LOS SERVICIOS PROFESIONALES DE CALIFICACIÓN DE CAPACIDAD DE PAGO DE LARGO Y CORTO PLAZO DE CHÍA</t>
  </si>
  <si>
    <t xml:space="preserve">(4) CUATRO SEMANAS </t>
  </si>
  <si>
    <t>SETENTA Y UN MILLONES CUATROCIENTOS MIL PESOS</t>
  </si>
  <si>
    <t>2024002765</t>
  </si>
  <si>
    <t>https://community.secop.gov.co/Public/Tendering/OpportunityDetail/Index?noticeUID=CO1.NTC.6700120&amp;isFromPublicArea=True&amp;isModal=False</t>
  </si>
  <si>
    <t>VIVIANA QUECAN</t>
  </si>
  <si>
    <t>11-46-101063731</t>
  </si>
  <si>
    <t>Avenida Carrera 7 No.71-21 Torre B Piso 13
Bogotá D.C.</t>
  </si>
  <si>
    <t>2413220 - 2413234</t>
  </si>
  <si>
    <t>andres.aponte@fitchratings.com</t>
  </si>
  <si>
    <t>CV-012-2024</t>
  </si>
  <si>
    <t>CO1.PCCNTR.6780899</t>
  </si>
  <si>
    <t>LA CORPORACIÓN UNIVERSITARIA MINUTO</t>
  </si>
  <si>
    <t>AUNAR ESFUERZOS A TRAVÉS DE APOYOS EDUCATIVOS PARA PROMOVER LA EDUCACIÓN SUPERIOR EN EL MUNICIPIO DE CHÍA CON LA CORPORACION UNIVERSITARIA MINUTO DE DIOS - UNIMINUTO.</t>
  </si>
  <si>
    <t>https://community.secop.gov.co/Public/Tendering/OpportunityDetail/Index?noticeUID=CO1.NTC.6735608&amp;isFromPublicArea=True&amp;isModal=False</t>
  </si>
  <si>
    <t>018000966670</t>
  </si>
  <si>
    <t>CPSAG-835-2024</t>
  </si>
  <si>
    <t>CO1.PCCNTR.6788414</t>
  </si>
  <si>
    <t>PATRICIA MONTAÑO AREVALO</t>
  </si>
  <si>
    <t>PRESTACIÓN DE SERVICIOS DE APOYO A LA GESTIÓN EN LA ORGANIZACIÓN DE LAS ACTIVIDADES DE PARTICIPACIÓN CIUDADANA Y ACCIÓN COMUNITARIA QUE SE ADELANTAN CON LAS DIFERENTES INSTANCIAS Y GRUPOS POBLACIONALES DEL MUNICIPIO DE CHÍA</t>
  </si>
  <si>
    <t>2024002774</t>
  </si>
  <si>
    <t>https://community.secop.gov.co/Public/Tendering/OpportunityDetail/Index?noticeUID=CO1.NTC.6744930&amp;isFromPublicArea=True&amp;isModal=False</t>
  </si>
  <si>
    <t>Calle 9 N.8-37 int.8 piso 1 Tranquilandia</t>
  </si>
  <si>
    <t>pattymontano18@gmail.com</t>
  </si>
  <si>
    <t>CPSAG-859-2024</t>
  </si>
  <si>
    <t>CO1.PCCNTR.6797108</t>
  </si>
  <si>
    <t>ANA MARIA ARZUAGA CIFUENTES</t>
  </si>
  <si>
    <t>TRES (3) MESES Y VEINTE (20) DIAS y en todo caso sin exceder el 20 de diciembre
de 2024</t>
  </si>
  <si>
    <t>2024002782</t>
  </si>
  <si>
    <t>https://community.secop.gov.co/Public/Tendering/OpportunityDetail/Index?noticeUID=CO1.NTC.6755666&amp;isFromPublicArea=True&amp;isModal=False</t>
  </si>
  <si>
    <t>CPSP-844-2024</t>
  </si>
  <si>
    <t>CO1.PCCNTR.6797211</t>
  </si>
  <si>
    <t>DIEZ MILLONES SEISCIENTOS SESENTA Y SEIS MIL
SEISCIENTOS SESENTA Y SIETE PESOS</t>
  </si>
  <si>
    <t>2024002768</t>
  </si>
  <si>
    <t>https://community.secop.gov.co/Public/Tendering/OpportunityDetail/Index?noticeUID=CO1.NTC.6755842&amp;isFromPublicArea=True&amp;isModal=False</t>
  </si>
  <si>
    <t>ULTIMA CUENTA INCOMPLETA FALTA INFORME SUPERVISOR
LO CERRO (JOAN SEBASTIAN BARON)</t>
  </si>
  <si>
    <t>CPSP-865-2024</t>
  </si>
  <si>
    <t>CO1.PCCNTR.6798384</t>
  </si>
  <si>
    <t>KATERINE TARRIBA CANCINO</t>
  </si>
  <si>
    <t>TRES (3) MESES Y QUINCE (15) DIAS y en todo caso sin exceder
el 20 de diciembre de 2024</t>
  </si>
  <si>
    <t>DIECIOCHO MILLONES QUINIENTOS CINCUENTA MIL
PESOS M/CTE.</t>
  </si>
  <si>
    <t>2024002781</t>
  </si>
  <si>
    <t>https://community.secop.gov.co/Public/Tendering/OpportunityDetail/Index?noticeUID=CO1.NTC.6758225&amp;isFromPublicArea=True&amp;isModal=False</t>
  </si>
  <si>
    <t>MARGARITA MARIA ESTRADA HERNANDEZ</t>
  </si>
  <si>
    <t>CPSP-866-2024</t>
  </si>
  <si>
    <t>CO1.PCCNTR.6798422</t>
  </si>
  <si>
    <t>OSCAR EDUARDO GUZMAN JUNCA</t>
  </si>
  <si>
    <t>PRESTACIÓN DE SERVICIOS PROFESIONALES PARA BRINDAR APOYO, EN EL SEGUIMIENTO, SOSTENIMIENTO Y FORMULACIÓN DE LOS PLANES DE MEJORAMIENTO DE LOS CUATRO MACRO PROCESOS CERTIFICADOS EN LA SECRETARÍA DE EDUCACIÓN, PARA LA GESTIÓN ANTE EL ENTE CERTIFICADOR</t>
  </si>
  <si>
    <t>TRES (3) MESES Y OCHO (8) DIAS y en todo caso sin exceder el 20 de diciembre
de 2024</t>
  </si>
  <si>
    <t xml:space="preserve">DIECISIETE MILLONES NOVECIENTOS SESENTA Y SEIS MIL SEISCIENTOS
SESENTA Y SEIS PESOS </t>
  </si>
  <si>
    <t>2024002766</t>
  </si>
  <si>
    <t>https://community.secop.gov.co/Public/Tendering/OpportunityDetail/Index?noticeUID=CO1.NTC.6757967&amp;isFromPublicArea=True&amp;isModal=False</t>
  </si>
  <si>
    <t>SE CARGÓ ACTA DE TERMINACION                                                FALTA ÚLTIMA CUENTA, TERMINAR Y CERRAR EN SECOP</t>
  </si>
  <si>
    <t>CPSAG-869-2024</t>
  </si>
  <si>
    <t>CO1.PCCNTR.6798733</t>
  </si>
  <si>
    <t>JUAN CAMILO MORENO AVELLANEDA</t>
  </si>
  <si>
    <t>1.075.689.949_x000D_</t>
  </si>
  <si>
    <t>TRES (3) MESES y en todo caso sin exceder el 20 de diciembre de
2024</t>
  </si>
  <si>
    <t>2024002771</t>
  </si>
  <si>
    <t>https://community.secop.gov.co/Public/Tendering/OpportunityDetail/Index?noticeUID=CO1.NTC.6758349&amp;isFromPublicArea=True&amp;isModal=False</t>
  </si>
  <si>
    <t>MARTHA VIVIANA PRIETO LARA</t>
  </si>
  <si>
    <t>Carrera 16 N.3B-52_x000D_</t>
  </si>
  <si>
    <t xml:space="preserve">camiloma04@gmail.com </t>
  </si>
  <si>
    <t>CPSP-871-2024</t>
  </si>
  <si>
    <t>CO1.PCCNTR.6798752</t>
  </si>
  <si>
    <t>GEOMACLE TORRES LOZANO</t>
  </si>
  <si>
    <t>DIECINUEVE MILLONES DE PESOS</t>
  </si>
  <si>
    <t>2024002772</t>
  </si>
  <si>
    <t>https://community.secop.gov.co/Public/Tendering/OpportunityDetail/Index?noticeUID=CO1.NTC.6758461&amp;isFromPublicArea=True&amp;isModal=False</t>
  </si>
  <si>
    <t>CPSAG-870-2024</t>
  </si>
  <si>
    <t>CO1.PCCNTR.6798475</t>
  </si>
  <si>
    <t>ANA MARGARITA RUJELES ESTRELLA</t>
  </si>
  <si>
    <t>PRESTACIÓN DE SERVICIOS DE APOYO A LA GESTIÓN PARA EL DESARROLLO DE LA POLÍTICA PÚBLICA DE PLANEACIÓN DE PRESUPUESTO PARTICIPATIVO EN EL MUNICIPIO DE CHÍA</t>
  </si>
  <si>
    <t>DIEZ MILLONES
TRESCIENTOS CINCUENTA MIL PESOS</t>
  </si>
  <si>
    <t>2024002770</t>
  </si>
  <si>
    <t>https://community.secop.gov.co/Public/Tendering/OpportunityDetail/Index?noticeUID=CO1.NTC.6758630&amp;isFromPublicArea=True&amp;isModal=False</t>
  </si>
  <si>
    <t>Calle 17 N.12-00_x000D_</t>
  </si>
  <si>
    <t xml:space="preserve">margaruge0821@hotmail.com </t>
  </si>
  <si>
    <t>0570005570397892</t>
  </si>
  <si>
    <t>CPSP-872-2024</t>
  </si>
  <si>
    <t>CO1.PCCNTR.6799342</t>
  </si>
  <si>
    <t>DIANA IVONNE GOMEZ TORRES</t>
  </si>
  <si>
    <t>PRESTACIÓN DE SERVICIOS PROFESIONALES PARA BRINDAR ACOMPAÑAMIENTO EN EL DESARROLLO DE LAS ESTRATEGIAS DE PARTICIPACIÓN DEL MUNICIPIO DE CHÍA</t>
  </si>
  <si>
    <t>2024002767</t>
  </si>
  <si>
    <t>https://community.secop.gov.co/Public/Tendering/OpportunityDetail/Index?noticeUID=CO1.NTC.6759213&amp;isFromPublicArea=True&amp;isModal=False</t>
  </si>
  <si>
    <t>Carrera 14A N.18-11</t>
  </si>
  <si>
    <t>3118501329_x000D_</t>
  </si>
  <si>
    <t>dianagomez76@gmail.com</t>
  </si>
  <si>
    <t>SN CUENTA, SOLO EGRESO</t>
  </si>
  <si>
    <t>CPSAG-868-2024</t>
  </si>
  <si>
    <t>CO1.PCCNTR.6799646</t>
  </si>
  <si>
    <t>ANITA PULIDO RODRIGUEZ</t>
  </si>
  <si>
    <t>PRESTACIÓN DE SERVICIOS DE APOYO A LA GESTIÓN PARA LA EJECUCIÓN DE LAS ESTRATEGIAS DE PARTICIPACIÓN DEL MUNICIPIO DE CHÍA</t>
  </si>
  <si>
    <t>2024002778</t>
  </si>
  <si>
    <t>https://community.secop.gov.co/Public/Tendering/OpportunityDetail/Index?noticeUID=CO1.NTC.6759361&amp;isFromPublicArea=True&amp;isModal=False</t>
  </si>
  <si>
    <t>ADOLFO ANDRÉS PERICO ROLDÁN</t>
  </si>
  <si>
    <t>CPSP-867-2024</t>
  </si>
  <si>
    <t>CO1.PCCNTR.6799772</t>
  </si>
  <si>
    <t>EDISSON HERNAN OCHOA TIBAQUIRA</t>
  </si>
  <si>
    <t>2024002775</t>
  </si>
  <si>
    <t>https://community.secop.gov.co/Public/Tendering/OpportunityDetail/Index?noticeUID=CO1.NTC.6759790&amp;isFromPublicArea=True&amp;isModal=False</t>
  </si>
  <si>
    <t>CPSP-852-2024</t>
  </si>
  <si>
    <t>CO1.PCCNTR.6799776</t>
  </si>
  <si>
    <t>DIANA ALEJANDRA DELGADO VALENCIA</t>
  </si>
  <si>
    <t>PRESTACIÓN DE SERVICIOS JURÍDICOS ESPECIALIZADOS PARA BRINDAR APOYO EN ASUNTOS DE CONTRATACIÓN ESTATAL Y DERECHO CONTRACTUAL QUE SEAN REQUERIDOS EN LOS PROCESOS DE OBRA ADELANTADOS POR LA SECRETARIA DE OBRAS PÚBLICAS</t>
  </si>
  <si>
    <t>TREINTA Y TRES MILLONES TRESCIENTOS TRECE MIL TRESCIENTOS TREINTA Y TRES PESOS</t>
  </si>
  <si>
    <t>2024002773</t>
  </si>
  <si>
    <t>https://community.secop.gov.co/Public/Tendering/OpportunityDetail/Index?noticeUID=CO1.NTC.6760115&amp;isFromPublicArea=True&amp;isModal=False</t>
  </si>
  <si>
    <t>NESTOR ALEJANDRO HOYOS BAZURTO</t>
  </si>
  <si>
    <t>Calle 147 N.21-04 Apto 303 Torre G</t>
  </si>
  <si>
    <t>dian.a19_ale@hotmail.com</t>
  </si>
  <si>
    <t>03296953350</t>
  </si>
  <si>
    <t>CPSP-851-2024</t>
  </si>
  <si>
    <t>CO1.PCCNTR.6800021</t>
  </si>
  <si>
    <t>MILLEIDY ALEJANDRA REYES VEGA</t>
  </si>
  <si>
    <t>PRESTACIÓN DE SERVICIOS PROFESIONALES PARA EL SEGUIMIENTO Y ARTICULACIÓN DE LAS ESTRATEGIAS DE PARTICIPACIÓN DEL MUNICIPIO DE CHÍA.</t>
  </si>
  <si>
    <t>DIECISEIS MILLONES SEISCIENTOS SESENTA Y SEIS MIL SEISCIENTOS SESENTA Y SIETE PESOS</t>
  </si>
  <si>
    <t>2024002780</t>
  </si>
  <si>
    <t>https://community.secop.gov.co/Public/Tendering/OpportunityDetail/Index?noticeUID=CO1.NTC.6759732&amp;isFromPublicArea=True&amp;isModal=False</t>
  </si>
  <si>
    <t>MARIA SOLEDAD MUÑOZ SANCHEZ</t>
  </si>
  <si>
    <t>Vereda Cerca de Piedra</t>
  </si>
  <si>
    <t>alejandrareyes9507@gmail.com</t>
  </si>
  <si>
    <t>CPSP-853-2024</t>
  </si>
  <si>
    <t>CO1.PCCNTR.6800188</t>
  </si>
  <si>
    <t>ANDREA JOHANNA VANEGAS MERCHAN</t>
  </si>
  <si>
    <t>PRESTACIÓN DE SERVICIOS PROFESIONALES PARA BRINDAR APOYO CON EL DESARROLLO DEL PROGRAMA UNIVERSOS LITERARIOS Y EN LO RELACIONADO CON EL FORTALECIMIENTO DE LAS PRÁCTICAS DE LECTURA, ESCRITURA Y LA ORALIDAD A TRAVÉS DE TALLERES Y EVENTOS LITERARIOS OFRECIDOS POR LA RED DE BIBLIOTECAS PÚBLICAS DEL MUNICIPIO DE CHÍA</t>
  </si>
  <si>
    <t>2024002776</t>
  </si>
  <si>
    <t>https://community.secop.gov.co/Public/Tendering/OpportunityDetail/Index?noticeUID=CO1.NTC.6760514&amp;isFromPublicArea=True&amp;isModal=False</t>
  </si>
  <si>
    <t>CPSP-873-2024</t>
  </si>
  <si>
    <t>CO1.PCCNTR.6801760</t>
  </si>
  <si>
    <t>LUZ ALEJANDRA RODRIGUEZ VELASQUEZ</t>
  </si>
  <si>
    <t>PRESTACIÓN DE SERVICIOS PROFESIONALES PARA APOYAR EL PROCESO DE ANÁLISIS, DEPURACIÓN Y SANEAMIENTO DE LOS ESTADOS FINANCIEROS, CRUCES DE INFORMACIÓN Y FORTALECIMIENTO DEL PROCESO CONTABLES DE LA ENTIDAD Y DEMÁS ACTIVIDADES ASOCIADAS AL PROCESO A CARGO DE LA DIRECCIÓN FINANCIERA DE LA SECRETARÍA DE HACIENDA</t>
  </si>
  <si>
    <t>TRES (3) MESES Y CINCO (5) DIAS y en todo caso sin exceder el 27 de diciembre de 2024</t>
  </si>
  <si>
    <t>DIECIOCHO MILLONES CINCUENTA MIL PESOS</t>
  </si>
  <si>
    <t>2024002777</t>
  </si>
  <si>
    <t>https://community.secop.gov.co/Public/Tendering/OpportunityDetail/Index?noticeUID=CO1.NTC.6762526&amp;isFromPublicArea=True&amp;isModal=False</t>
  </si>
  <si>
    <t>CPSP-875-2024</t>
  </si>
  <si>
    <t>CO1.PCCNTR.6802540</t>
  </si>
  <si>
    <t xml:space="preserve">YULEIMY ROCIO CAMACHO BRICEÑO </t>
  </si>
  <si>
    <t>PRESTACIÓN DE SERVICIOS PROFESIONALES PARA EL ACOMPAÑAMIENTO A LA GESTION FINANCIERA Y CONTABLE DE LA SECRETARÍA DE HACIENDA DEL MUNICIPIO DE CHÍA</t>
  </si>
  <si>
    <t>TRES (3) MESES Y CINCO (5)
DIAS y en todo caso sin exceder el 27 de diciembre de 2024</t>
  </si>
  <si>
    <t>CATORCE MILLONES DOSCIENTOS CINCUENTA MIL PESOS</t>
  </si>
  <si>
    <t>2024002779</t>
  </si>
  <si>
    <t>https://community.secop.gov.co/Public/Tendering/OpportunityDetail/Index?noticeUID=CO1.NTC.6762374&amp;isFromPublicArea=True&amp;isModal=False</t>
  </si>
  <si>
    <t>yulei-03@hotmail.com</t>
  </si>
  <si>
    <t>CPSP-784-2024</t>
  </si>
  <si>
    <t>CO1.PCCNTR.6802525</t>
  </si>
  <si>
    <t xml:space="preserve">ANGELA MIREYA GIRALDO FORERO </t>
  </si>
  <si>
    <t>2024002872</t>
  </si>
  <si>
    <t>https://community.secop.gov.co/Public/Tendering/OpportunityDetail/Index?noticeUID=CO1.NTC.6762632&amp;isFromPublicArea=True&amp;isModal=False</t>
  </si>
  <si>
    <t>Avenida 6-84 Pradilla</t>
  </si>
  <si>
    <t>angelamireyagf@hotmail.com</t>
  </si>
  <si>
    <t>CPSAG-876-2024</t>
  </si>
  <si>
    <t>CO1.PCCNTR.6806009</t>
  </si>
  <si>
    <t>PRESTACIÓN DE SERVICIOS DE APOYO A LA GESTIÓN PARA FORTALECER EL ÁREA DE AUDIOVISUALES DE LA ESCUELA DE FORMACION ARTISTICA Y CULTURA DE CHIA.</t>
  </si>
  <si>
    <t>2024002866</t>
  </si>
  <si>
    <t>https://community.secop.gov.co/Public/Tendering/OpportunityDetail/Index?noticeUID=CO1.NTC.6766498&amp;isFromPublicArea=True&amp;isModal=False</t>
  </si>
  <si>
    <t>FALTA ÚLTIMA CUENTA, TERMINAR Y CERRA R EN EL SECOP</t>
  </si>
  <si>
    <t>SIN CUENTA CON EGRESO</t>
  </si>
  <si>
    <t>CPSP-877-2024</t>
  </si>
  <si>
    <t>CO1.PCCNTR.6806341</t>
  </si>
  <si>
    <t xml:space="preserve">JULIO GUSTAVO FERRER MEDINA </t>
  </si>
  <si>
    <t>NUEVE MILLONES NOVECIENTOS MIL PESOS</t>
  </si>
  <si>
    <t>2024002869</t>
  </si>
  <si>
    <t>https://community.secop.gov.co/Public/Tendering/OpportunityDetail/Index?noticeUID=CO1.NTC.6767253&amp;isFromPublicArea=True&amp;isModal=False</t>
  </si>
  <si>
    <t>Carrera 2E N.33-59</t>
  </si>
  <si>
    <t>invesotrasvoces@hotmail.com</t>
  </si>
  <si>
    <t>004300017128</t>
  </si>
  <si>
    <t>CPSAG-883-2024</t>
  </si>
  <si>
    <t>CO1.PCCNTR.6806373</t>
  </si>
  <si>
    <t>PRESTACIÓN DE SERVICIOS DE APOYO A LA GESTIÓN PARA FORTALECER EL AREA DE MUSICA DEL PROGRAMA DE EXTENSION DE LA ESCUELA DE FORMACION ARTISTICA Y CULTURAL DE CHIA</t>
  </si>
  <si>
    <t>OCHO
MILLONES DOSCIENTOS CINCUENTA MIL PESOS</t>
  </si>
  <si>
    <t>2024002867</t>
  </si>
  <si>
    <t>https://community.secop.gov.co/Public/Tendering/OpportunityDetail/Index?noticeUID=CO1.NTC.6767287&amp;isFromPublicArea=True&amp;isModal=False</t>
  </si>
  <si>
    <t>CPSAG-878-2024</t>
  </si>
  <si>
    <t>CO1.PCCNTR.6806514</t>
  </si>
  <si>
    <t>2024002868</t>
  </si>
  <si>
    <t>https://community.secop.gov.co/Public/Tendering/OpportunityDetail/Index?noticeUID=CO1.NTC.6767262&amp;isFromPublicArea=True&amp;isModal=False</t>
  </si>
  <si>
    <t>CPSP-879-2024</t>
  </si>
  <si>
    <t>CO1.PCCNTR.6807074</t>
  </si>
  <si>
    <t xml:space="preserve">MARCO AURELIO CASTELLANOS BERNAL </t>
  </si>
  <si>
    <t>PRESTACIÓN DE SERVICIOS PROFESIONALES PARA LA CONSOLIDACIÓN DE PROYECTOS PILOTO - DEMOSTRATIVOS AGROPECUARIOS EN LA DIRECCIÓN DE DESARROLLO AGROPECUARIO Y EMPRESARIAL</t>
  </si>
  <si>
    <t>VEINTE MILLONES SETENTA MIL PESOS M/CTE</t>
  </si>
  <si>
    <t>2024002871</t>
  </si>
  <si>
    <t>https://community.secop.gov.co/Public/Tendering/OpportunityDetail/Index?noticeUID=CO1.NTC.6768078&amp;isFromPublicArea=True&amp;isModal=False</t>
  </si>
  <si>
    <t>Carrera 3 N.19-75</t>
  </si>
  <si>
    <t>castellanos.marco@hotmail.com</t>
  </si>
  <si>
    <t>CPSP-882-2024</t>
  </si>
  <si>
    <t>CO1.PCCNTR.6807225</t>
  </si>
  <si>
    <t xml:space="preserve">HEIDY YANINE CHACON HERRERA </t>
  </si>
  <si>
    <t>PRESTACIÓN DE SERVICIOS PROFESIONALES PARA BRINDAR APOYO JURÍDICO EN LAS ACTIVIDADES REALIZADAS EN EL MARCO DEL PLAN INTEGRAL DE SEGURIDAD Y CONVIVENCIA CIUDADANA DEL MUNICIPIO DE CHIA.</t>
  </si>
  <si>
    <t>2024002891</t>
  </si>
  <si>
    <t>https://community.secop.gov.co/Public/Tendering/OpportunityDetail/Index?noticeUID=CO1.NTC.6768118&amp;isFromPublicArea=True&amp;isModal=False</t>
  </si>
  <si>
    <t>CPSAG-880-2024</t>
  </si>
  <si>
    <t>CO1.PCCNTR.6807258</t>
  </si>
  <si>
    <t>ANDREA JANNETH BERRIO MUNAR</t>
  </si>
  <si>
    <t>n TRES (3) MESES Y CINCO
(5) DIAS y en todo caso sin exceder el 20 de diciembre de 2024</t>
  </si>
  <si>
    <t>2024002906</t>
  </si>
  <si>
    <t>https://community.secop.gov.co/Public/Tendering/OpportunityDetail/Index?noticeUID=CO1.NTC.6768140&amp;isFromPublicArea=True&amp;isModal=False</t>
  </si>
  <si>
    <t>CPSP-881-2024</t>
  </si>
  <si>
    <t>CO1.PCCNTR.6808793</t>
  </si>
  <si>
    <t>YESID ALBERTO QUIROGA</t>
  </si>
  <si>
    <t>TRES (3) MESES, en todo caso sin exceder el 20 de diciembre de 2024</t>
  </si>
  <si>
    <t>2024002896</t>
  </si>
  <si>
    <t>https://community.secop.gov.co/Public/Tendering/OpportunityDetail/Index?noticeUID=CO1.NTC.6769441&amp;isFromPublicArea=True&amp;isModal=False</t>
  </si>
  <si>
    <t>CPSP-885-2024</t>
  </si>
  <si>
    <t>CO1.PCCNTR.6808822</t>
  </si>
  <si>
    <t xml:space="preserve">DEISSY LISBETH ALMONACID MENDOZA </t>
  </si>
  <si>
    <t>TRECE MILLONES
QUINIENTOS TREINTA Y NUEVE MIL PESOS</t>
  </si>
  <si>
    <t>2024002893</t>
  </si>
  <si>
    <t>https://community.secop.gov.co/Public/Tendering/OpportunityDetail/Index?noticeUID=CO1.NTC.6769453&amp;isFromPublicArea=True&amp;isModal=False</t>
  </si>
  <si>
    <t>BEATRIZ DE CHIQUINQUIRÁ PARDO</t>
  </si>
  <si>
    <t>CPSAG-887-2024</t>
  </si>
  <si>
    <t>CO1.PCCNTR.6809071</t>
  </si>
  <si>
    <t>NUEVE MILLONES DOSCIENTOS VEINTIUN MIL</t>
  </si>
  <si>
    <t>2024002887</t>
  </si>
  <si>
    <t>https://community.secop.gov.co/Public/Tendering/OpportunityDetail/Index?noticeUID=CO1.NTC.6769999&amp;isFromPublicArea=True&amp;isModal=False</t>
  </si>
  <si>
    <t>CPSP-888-2024</t>
  </si>
  <si>
    <t>CO1.PCCNTR.6809188</t>
  </si>
  <si>
    <t xml:space="preserve">SERGIO ANDRES RODRIGUEZ ROJAS </t>
  </si>
  <si>
    <t>PRESTACIÓN DE SERVICIOS PROFESIONALES PARA REALIZAR LA CONSOLIDACIÓN E IMPLEMENTACIÓN DEL BANCO DE INICIATIVAS JUVENILES</t>
  </si>
  <si>
    <t>TRESCIENTOS TREINTA Y TRES PESOS</t>
  </si>
  <si>
    <t>2024002907</t>
  </si>
  <si>
    <t>https://community.secop.gov.co/Public/Tendering/OpportunityDetail/Index?noticeUID=CO1.NTC.6770165&amp;isFromPublicArea=True&amp;isModal=False</t>
  </si>
  <si>
    <t>LAURA MANUELA MANCERA RODRIGUEZ</t>
  </si>
  <si>
    <t>CPSP-855-2024</t>
  </si>
  <si>
    <t>CO1.PCCNTR.6809355</t>
  </si>
  <si>
    <t>PRESTACIÓN DE SERVICIOS PROFESIONALES PARA EL FORTALECIMIENTO Y DESARROLLO DE LOS PROCESOS, PROGRAMAS Y SERVICIOS DE LA RED DE BIBLIOTECAS PUBLICAS DEL MUNICIPIO DE CHÍA</t>
  </si>
  <si>
    <t>20240002902</t>
  </si>
  <si>
    <t>https://community.secop.gov.co/Public/Tendering/OpportunityDetail/Index?noticeUID=CO1.NTC.6770749&amp;isFromPublicArea=True&amp;isModal=False</t>
  </si>
  <si>
    <t xml:space="preserve">43.667.009	</t>
  </si>
  <si>
    <t>CPSP-884-2024</t>
  </si>
  <si>
    <t>CO1.PCCNTR.6806069</t>
  </si>
  <si>
    <t xml:space="preserve">LILIANA MARIA ALZATE CUERVO </t>
  </si>
  <si>
    <t xml:space="preserve"> TRES (3) MESES y en todo caso sin exceder el 20 de diciembre de 2024</t>
  </si>
  <si>
    <t>2024002870</t>
  </si>
  <si>
    <t>https://community.secop.gov.co/Public/Tendering/OpportunityDetail/Index?noticeUID=CO1.NTC.6767486&amp;isFromPublicArea=True&amp;isModal=False</t>
  </si>
  <si>
    <t>CPSP-886-2024</t>
  </si>
  <si>
    <t>CO1.PCCNTR.6808665</t>
  </si>
  <si>
    <t>GENARO OLIVEROS ACEVEDO</t>
  </si>
  <si>
    <t>2024002898</t>
  </si>
  <si>
    <t>https://community.secop.gov.co/Public/Tendering/OpportunityDetail/Index?noticeUID=CO1.NTC.6769198&amp;isFromPublicArea=True&amp;isModal=False</t>
  </si>
  <si>
    <t>Carrera 11 N.8-04 Interior 1 Casa el Rosario</t>
  </si>
  <si>
    <t>genarolivero@hotmail.com</t>
  </si>
  <si>
    <t>CPSP-899-2024</t>
  </si>
  <si>
    <t>CO1.PCCNTR.6810066</t>
  </si>
  <si>
    <t>JUAN PABLO RUIZ LOZANO</t>
  </si>
  <si>
    <t>PRESTACION DE SERVICIOS PROFESIONALES COMO INSTRUCTOR DEL PROGRAMA DESPERTAR DE LOS SENTIDOS DE LA ESCUELA DE FORMACIÓN ARTÍSTICA Y CULTURAL DEL MUNICIPIO DE CHÍA</t>
  </si>
  <si>
    <t>2024002900</t>
  </si>
  <si>
    <t>https://community.secop.gov.co/Public/Tendering/OpportunityDetail/Index?noticeUID=CO1.NTC.6771706&amp;isFromPublicArea=True&amp;isModal=False</t>
  </si>
  <si>
    <t>CPSAG-893-2024</t>
  </si>
  <si>
    <t>CO1.PCCNTR.6810146</t>
  </si>
  <si>
    <t>SEBASTIAN DAVID ROMERO RODRIGUEZ</t>
  </si>
  <si>
    <t>PRESTACIÓN DE SERVICIOS DE APOYO A LA GESTIÓN PARA FORTALECER EL ÁREA DE MUSÍCA, DEL PROGRAMA DE EXTENSIÓN DE LA ESCUELA DE FORMACION ARTISTICA Y CULTURAL DE CHIA</t>
  </si>
  <si>
    <t>2024002908</t>
  </si>
  <si>
    <t>https://community.secop.gov.co/Public/Tendering/OpportunityDetail/Index?noticeUID=CO1.NTC.6771560&amp;isFromPublicArea=True&amp;isModal=False</t>
  </si>
  <si>
    <t>CPSAG-892-2024</t>
  </si>
  <si>
    <t>CO1.PCCNTR.6810246</t>
  </si>
  <si>
    <t>PRESTACIÓN DE SERVICIOS DE APOYO A LA GESTIÓN PARA EL FORTALECIMIENTO DEL EQUIPO DE INSTRUCTORES Y APOYO ADMINISTRATIVO Y OPERATIVO PARA EL DESARROLLO DE LOS PROGRAMAS A CARGO DE LA ESCUELA DE FORMACIÓN ARTISTICA Y CULTURAL DE CHÍA</t>
  </si>
  <si>
    <t>2024002905</t>
  </si>
  <si>
    <t>https://community.secop.gov.co/Public/Tendering/OpportunityDetail/Index?noticeUID=CO1.NTC.6771711&amp;isFromPublicArea=True&amp;isModal=False</t>
  </si>
  <si>
    <t>SAMC-010-2024</t>
  </si>
  <si>
    <t>CO1.PCCNTR.6784006</t>
  </si>
  <si>
    <t>AMBICOL SERVICES SAS</t>
  </si>
  <si>
    <t>PRESTACIÓN DE SERVICIOS PARA REALIZAR ACTIVIDADES EN EL CONTROL DE PLAGAS (INSECTOS Y ROEDORES) EN INSTITUCIONES Y ESPACIOS PÚBLICOS DEL MUNICIPIO DE CHÍA.</t>
  </si>
  <si>
    <t>CIENTO TREINTA MILLONES DE PESOS</t>
  </si>
  <si>
    <t>2024003053</t>
  </si>
  <si>
    <t>https://community.secop.gov.co/Public/Tendering/OpportunityDetail/Index?noticeUID=CO1.NTC.6629122&amp;isFromPublicArea=True&amp;isModal=False</t>
  </si>
  <si>
    <t>EVELIN MARTINEZ</t>
  </si>
  <si>
    <t>*CUMPLIMIENTO: 51-46-101019291
*RESPONSABILIDAD: 51-54-101002634</t>
  </si>
  <si>
    <t>CO1.WRT.15255689</t>
  </si>
  <si>
    <t>Carrera 7 N.150-56 Oficina 104</t>
  </si>
  <si>
    <t>ambicolserviceseus@hotmail.com</t>
  </si>
  <si>
    <t>CV-014-2024</t>
  </si>
  <si>
    <t>CO1.PCCNTR.6795587</t>
  </si>
  <si>
    <t>CORPORACION UNIVERSITARIA UNITEC</t>
  </si>
  <si>
    <t>AUNAR ESFUERZOS A TRAVÉS DE APOYOS EDUCATIVOS PARA PROMOVER LA EDUCACIÓN SUPERIOR EN EL MUNICIPIO DE CHÍA CON LA CORPORACIÓN UNIVERSITARIA UNITEC.</t>
  </si>
  <si>
    <t>(4)
MESES Y DIEZ (10) DÍAS</t>
  </si>
  <si>
    <t>https://community.secop.gov.co/Public/Tendering/OpportunityDetail/Index?noticeUID=CO1.NTC.6754166&amp;isFromPublicArea=True&amp;isModal=False</t>
  </si>
  <si>
    <t>Calle 76 # 12-58 Bogota</t>
  </si>
  <si>
    <t>radicaciongd@unitec.edu.co</t>
  </si>
  <si>
    <t>CPSP-891-2024</t>
  </si>
  <si>
    <t>CO1.PCCNTR.6809800</t>
  </si>
  <si>
    <t>IVONNE MAGALY SANTAMARIA DIAZ</t>
  </si>
  <si>
    <t>PRESTACIÓN DE SERVICIOS PROFESIONALES PARA DESARROLLAR LAS ACCIONES DE ACOMPAÑAMIENTO Y FORTALECIMIENTO QUE SE DESARROLLAN EN LAS ORGANIZACIONES COMUNALES DEL MUNICIPIO DE CHÍA.</t>
  </si>
  <si>
    <t xml:space="preserve">VEINTIUN MILLONES QUINIENTOS
VEINTISEIS MIL SEISCIENTOS SESENTA Y SIETE PESOS </t>
  </si>
  <si>
    <t>2024003005</t>
  </si>
  <si>
    <t>https://community.secop.gov.co/Public/Tendering/OpportunityDetail/Index?noticeUID=CO1.NTC.6771550&amp;isFromPublicArea=True&amp;isModal=False</t>
  </si>
  <si>
    <t>CPSAG-890-2024</t>
  </si>
  <si>
    <t>CO1.PCCNTR.6810223</t>
  </si>
  <si>
    <t>PRESTACIÓN DE SERVICIOS DE APOYO A LA GESTIÓN PARA LA EJECUCIÓN DE LA ESTRATEGIA ALCALDÍA A TU CONJUNTO DEL MUNICIPIO DE CHÍA</t>
  </si>
  <si>
    <t xml:space="preserve">DOCE MILLONES SEISCIENTOS SESENTA Y SEIS MIL SEISCIENTOS SESENTA Y SIETE PESOS </t>
  </si>
  <si>
    <t>2024003098</t>
  </si>
  <si>
    <t>https://community.secop.gov.co/Public/Tendering/OpportunityDetail/Index?noticeUID=CO1.NTC.6771270&amp;isFromPublicArea=True&amp;isModal=False</t>
  </si>
  <si>
    <t>CPSP-900-2024</t>
  </si>
  <si>
    <t>CO1.PCCNTR.6810591</t>
  </si>
  <si>
    <t>JESÚS ANTONIO CAMARGO VASQUEZ</t>
  </si>
  <si>
    <t>PRESTACIÓN DE SERVICIOS PROFESIONALES PARA EL DESARROLLO DE LA RUTA METODOLÓGICA, DE LA POLÍTICA PÚBLICA DE PLANEACIÓN DE PRESUPUESTO PARTICIPATIVO DEL MUNICIPIO DE CHIA</t>
  </si>
  <si>
    <t>TRES (3) MESES Y QUINCE (15) DIAS y en todo caso sin exceder el 20 de diciembre de 2024,</t>
  </si>
  <si>
    <t>DIECISIETE MILLONES QUINIENTOS MIL PESOS</t>
  </si>
  <si>
    <t>2024003001</t>
  </si>
  <si>
    <t>https://community.secop.gov.co/Public/Tendering/OpportunityDetail/Index?noticeUID=CO1.NTC.6772853&amp;isFromPublicArea=True&amp;isModal=False</t>
  </si>
  <si>
    <t xml:space="preserve">camargoajesus@gmail.com </t>
  </si>
  <si>
    <t>CPSP-902-2024</t>
  </si>
  <si>
    <t>CO1.PCCNTR.6810685</t>
  </si>
  <si>
    <t>WILSON RODRIGUEZ VACA</t>
  </si>
  <si>
    <t>PRESTACIÓN DE SERVICIOS PROFESIONALES PARA EL ACOMPAÑAMIENTO, SEGUIMIENTO Y FORTALECIMIENTO DE LA PRE - BANDA SINFÓNICA DE LA ESCUELA DE FORMACIÓN ARTÍSTICA Y CULTURAL DE CHÍA</t>
  </si>
  <si>
    <t>2024003000</t>
  </si>
  <si>
    <t>https://community.secop.gov.co/Public/Tendering/OpportunityDetail/Index?noticeUID=CO1.NTC.6772955&amp;isFromPublicArea=True&amp;isModal=False</t>
  </si>
  <si>
    <t>CPSP-904-2024</t>
  </si>
  <si>
    <t>CO1.PCCNTR.6811314</t>
  </si>
  <si>
    <t>ANDRES CAMILO RAMOS ROZO</t>
  </si>
  <si>
    <t>PRESTACIÓN DE SERVICIOS PROFESIONALES PARA EL ACOMPAÑAMIENTO, SEGUIMIENTO Y FORTALECIMIENTO DE LAS BANDAS MUSICO MARCIALES DEL PROGRAMA DE EXTENSIÓN DE LA ESCUELA DE FORMACIÓN ARTÍSTICA Y CULTURAL DE CHÍA</t>
  </si>
  <si>
    <t>2024002995</t>
  </si>
  <si>
    <t>https://community.secop.gov.co/Public/Tendering/OpportunityDetail/Index?noticeUID=CO1.NTC.6773325&amp;isFromPublicArea=True&amp;isModal=False</t>
  </si>
  <si>
    <t>Carrera 14A N. 5B-29</t>
  </si>
  <si>
    <t>andres.band05@gmail.com</t>
  </si>
  <si>
    <t>0661000200007930</t>
  </si>
  <si>
    <t>CPSP-901-2024</t>
  </si>
  <si>
    <t>CO1.PCCNTR.6811423</t>
  </si>
  <si>
    <t>LUZ MERY OCAMPO FISCAL</t>
  </si>
  <si>
    <t>PRESTACIÓN DE SERVICIOS PROFESIONALES PARA APOYAR A LA DIRECCIÓN DE INSPECCIÓN Y VIGILANCIA EN LAS ACTIVIDADES PARA EL FORTALECIMIENTO DE LA CONVIVENCIA ESCOLAR EN LOS ESTABLECIMIENTOS EDUCATIVOS</t>
  </si>
  <si>
    <t>TRES (3) MESES Y CUATRO (4) DIAS y en todo caso sin exceder el 20 de diciembre de 2024</t>
  </si>
  <si>
    <t>CATORCE MILLONES CIEN MIL PESOS</t>
  </si>
  <si>
    <t>2024003003</t>
  </si>
  <si>
    <t>https://community.secop.gov.co/Public/Tendering/OpportunityDetail/Index?noticeUID=CO1.NTC.6773038&amp;isFromPublicArea=True&amp;isModal=False</t>
  </si>
  <si>
    <t>CPSAG-905-2024</t>
  </si>
  <si>
    <t>CO1.PCCNTR.6811523</t>
  </si>
  <si>
    <t>OSCAR DAVID APARICIO AGUIRRE</t>
  </si>
  <si>
    <t>PRESTACIÓN DE SERVICIOS DE APOYO A LA GESTIÓN PARA FORTALECER EL ÁREA DE MÚSICA, DEL PROGRAMA DE EXTENSIÓN DE LA ESCUELA DE FORMACION ARTISTICA Y CULTURAL DE CHIA</t>
  </si>
  <si>
    <t>2024003006</t>
  </si>
  <si>
    <t>https://community.secop.gov.co/Public/Tendering/OpportunityDetail/Index?noticeUID=CO1.NTC.6773507&amp;isFromPublicArea=True&amp;isModal=False</t>
  </si>
  <si>
    <t>oscartrombonmusic10@gmail.com</t>
  </si>
  <si>
    <t>CPSP-906-2024</t>
  </si>
  <si>
    <t>CO1.PCCNTR.6812120</t>
  </si>
  <si>
    <t>DAVID ESTEBAN PACHON MORA</t>
  </si>
  <si>
    <t xml:space="preserve">PRESTACION DE SERVICIOS PROFESIONALES PARA EL ACOMPAÑAMIENTO, SEGUIMIENTO Y FORTALECIMIENTO DE LA BANDA SINFONICA INFANTIL DE LA ESCUELA DE FORMACIÓN ARTISTICA Y CULTURAL DE CHÍA </t>
  </si>
  <si>
    <t>2024003004</t>
  </si>
  <si>
    <t>https://community.secop.gov.co/Public/Tendering/OpportunityDetail/Index?noticeUID=CO1.NTC.6774106&amp;isFromPublicArea=True&amp;isModal=False</t>
  </si>
  <si>
    <t>Diagonal 4D N. 28-77 Casa las Villas</t>
  </si>
  <si>
    <t>depachon.cab@gmail.com</t>
  </si>
  <si>
    <t>CPSAG-903-2024</t>
  </si>
  <si>
    <t>CO1.PCCNTR.6812456</t>
  </si>
  <si>
    <t xml:space="preserve">KAREN ELIZABETH COLORADO BARAJAS </t>
  </si>
  <si>
    <t>PRESTACIÓN DE SERVICIOS DE APOYO A LA GESTION PARA EL FUNCIONAMIENTO DEL SISTEMA PÚBLICO DE USO DE LA BICICLETA CON EL FIN DE GENERAR ACTIVIDADES QUE INCENTIVEN EL USO DE MEDIOS ALTERNATIVOS DE TRANSPORTE EN EL MUNICIPIO DE CHÍA.</t>
  </si>
  <si>
    <t>NUEVE MILLONES DOSCIENTOS CUARENTA MIL PESOS</t>
  </si>
  <si>
    <t>2024003009</t>
  </si>
  <si>
    <t>https://community.secop.gov.co/Public/Tendering/OpportunityDetail/Index?noticeUID=CO1.NTC.6774938&amp;isFromPublicArea=True&amp;isModal=False</t>
  </si>
  <si>
    <t>Vereda Bojaca sector Los Colorados</t>
  </si>
  <si>
    <t>ka.elicoloradob@gmail.com</t>
  </si>
  <si>
    <t>33564592850</t>
  </si>
  <si>
    <t>CPSP-907-2024</t>
  </si>
  <si>
    <t>CO1.PCCNTR.6812763</t>
  </si>
  <si>
    <t>DOS (2) MESES Y QUINCE (15) DIAS y en todo caso sin exceder el 20 de diciembre de 2024</t>
  </si>
  <si>
    <t>2024003008</t>
  </si>
  <si>
    <t>https://community.secop.gov.co/Public/Tendering/OpportunityDetail/Index?noticeUID=CO1.NTC.6774980&amp;isFromPublicArea=True&amp;isModal=False</t>
  </si>
  <si>
    <t>CESAR ALFONSO PINZON LOPEZ</t>
  </si>
  <si>
    <t>Carrera 11 N.21-57 casa 3</t>
  </si>
  <si>
    <t>luchistovarr@hotmail.com</t>
  </si>
  <si>
    <t>CPSP-889-2024</t>
  </si>
  <si>
    <t>CO1.PCCNTR.6813390</t>
  </si>
  <si>
    <t>INFORMACIÓN ESTADÍSTICA</t>
  </si>
  <si>
    <t>HAYDEN GIOVANNI CIFUENTES OLARTE</t>
  </si>
  <si>
    <t>PRESTACIÓN DE SERVICIOS PROFESIONALES PARA APOYAR EN LA ARTICULACIÓN DE LOS PROCESOS DE LA DIRECCIÓN DE SISTEMAS DE INFORMACIÓN Y ESTADÍSTICA, BAJO EL MODELO DE ARQUITECTURA EMPRESARIAL Y LA POLÍTICA DE GESTIÓN DE INFORMACIÓN ESTADÍSTICA DE MIPG, CON EL FIN DE MEJORAR EL ACCESO Y LA CALIDAD DE LOS DATOS</t>
  </si>
  <si>
    <t>TRECE MILLONES QUINIENTOS TREINTA Y NUEVE MIL PESOS</t>
  </si>
  <si>
    <t>2024003011</t>
  </si>
  <si>
    <t>https://community.secop.gov.co/Public/Tendering/OpportunityDetail/Index?noticeUID=CO1.NTC.6775944&amp;isFromPublicArea=True&amp;isModal=False</t>
  </si>
  <si>
    <t>Vereda La Balsa Finca Santacruz</t>
  </si>
  <si>
    <t>giovanny_olarte@hotmail.es</t>
  </si>
  <si>
    <t>0550488429756163</t>
  </si>
  <si>
    <t>CPSP-912-2024</t>
  </si>
  <si>
    <t>CO1.PCCNTR.6815639</t>
  </si>
  <si>
    <t>JENNY ALEXANDRA HERRERA GARCIA</t>
  </si>
  <si>
    <t>PRESTACIÓN DE SERVICIOS PROFESIONALES PARA APOYAR EN LA IMPLEMENTACIÓN DE LA POLÍTICA DE GESTIÓN DE INFORMACIÓN ESTADÍSTICA A LA DIRECCIÓN DE SISTEMAS DE INFORMACIÓN Y ESTADÍSTICA, CONFORME A LA METODOLOGÍA DEFINIDA EN EL MODELO INTEGRADO DE PLANEACIÓN Y GESTIÓN (MIPG).</t>
  </si>
  <si>
    <t>2024003071</t>
  </si>
  <si>
    <t>https://community.secop.gov.co/Public/Tendering/OpportunityDetail/Index?noticeUID=CO1.NTC.6778575&amp;isFromPublicArea=True&amp;isModal=False</t>
  </si>
  <si>
    <t>Carrera 2 N.30-61 Conjunto Residencial Apto 402 interior 5 Bojaca</t>
  </si>
  <si>
    <t>alehergar27@hotmail.es</t>
  </si>
  <si>
    <t>CPSP-908-2024</t>
  </si>
  <si>
    <t>CO1.PCCNTR.6815694</t>
  </si>
  <si>
    <t>ROLANDO ENRIQUE OVIEDO ARANGUREN</t>
  </si>
  <si>
    <t>PRESTACIÓN DE SERVICIOS PROFESIONALES PARA APOYAR LA GESTIÓN DE LOS PROCESOS SANCIONATORIOS RELACIONADOS CON LAS INFRACCIONES A LAS NORMAS DE TRANSITO Y TRANSPORTE PÚBLICO EN EL MUNICIPIO DE CHIA</t>
  </si>
  <si>
    <t>2024003101</t>
  </si>
  <si>
    <t>https://community.secop.gov.co/Public/Tendering/OpportunityDetail/Index?noticeUID=CO1.NTC.6779062&amp;isFromPublicArea=True&amp;isModal=False</t>
  </si>
  <si>
    <t>Carrera 11 N.15-14</t>
  </si>
  <si>
    <t>reoa_14@hotmail.com</t>
  </si>
  <si>
    <t>0601000200031271</t>
  </si>
  <si>
    <t>CPSP-913-2024</t>
  </si>
  <si>
    <t>CO1.PCCNTR.6815832</t>
  </si>
  <si>
    <t xml:space="preserve">LIZETH CAROLINA AVILA LOPEZ </t>
  </si>
  <si>
    <t>PRESTACIÓN DE SERVICIOS PROFESIONALES PARA LA PLANIFICACIÓN, EJECUCIÒN Y EVALUACIÓN DE CHARLAS INFORMATIVAS DE EDUCACIÓN INFORMAL DIRIGIDOS A NIÑOS, NIÑAS Y ADOLESCENTES</t>
  </si>
  <si>
    <t>DIECINUEVE MILLONES NOVECIENTOS CINCUENTA MIL PESOS</t>
  </si>
  <si>
    <t>2024003090</t>
  </si>
  <si>
    <t>https://community.secop.gov.co/Public/Tendering/OpportunityDetail/Index?noticeUID=CO1.NTC.6778724&amp;isFromPublicArea=True&amp;isModal=False</t>
  </si>
  <si>
    <t>Calle 146 N.13-62</t>
  </si>
  <si>
    <t>carolina.avilaa@gmail.com</t>
  </si>
  <si>
    <t>0612010271</t>
  </si>
  <si>
    <t>CPSP-894-2024</t>
  </si>
  <si>
    <t>CO1.PCCNTR.6813588</t>
  </si>
  <si>
    <t>https://community.secop.gov.co/Public/Tendering/OpportunityDetail/Index?noticeUID=CO1.NTC.6776472&amp;isFromPublicArea=True&amp;isModal=False</t>
  </si>
  <si>
    <t>CPSP-895-2024</t>
  </si>
  <si>
    <t>CO1.PCCNTR.6816588</t>
  </si>
  <si>
    <t>PRESTACIÓN DE SERVICIOS PROFESIONALES PARA LA DINAMIZACIÓN DE LOS PROGRAMAS Y SERVICIOS OFRECIDOS POR LA BIBLIOTECA HOQABIGA E ITINERANTE PERTENECIENTE A LA RED DE BIBLIOTECAS PÚBLICAS DEL MUNICIPIO DE CHÍA</t>
  </si>
  <si>
    <t>2024003109</t>
  </si>
  <si>
    <t>https://community.secop.gov.co/Public/Tendering/OpportunityDetail/Index?noticeUID=CO1.NTC.6780651&amp;isFromPublicArea=True&amp;isModal=False</t>
  </si>
  <si>
    <t>MARGARITA MARIA ESTRADA  HERNANDEZ</t>
  </si>
  <si>
    <t>SE CARGÓ ULTIMA CUENTA  FALTA CERRAR EN EL SECOP</t>
  </si>
  <si>
    <t>Carrera 5 N.4-76</t>
  </si>
  <si>
    <t>amaliahernandez1990@gmail.com</t>
  </si>
  <si>
    <t>CPSP-896-2024</t>
  </si>
  <si>
    <t>CO1.PCCNTR.6817330</t>
  </si>
  <si>
    <t>DIEZ MILLONES SEISCIENTOS SESENTA Y SEIS MUL SEISCIENTOS SESENTA Y SIETE PESOS</t>
  </si>
  <si>
    <t>https://community.secop.gov.co/Public/Tendering/OpportunityDetail/Index?noticeUID=CO1.NTC.6781222&amp;isFromPublicArea=True&amp;isModal=False</t>
  </si>
  <si>
    <t>SN CUENTA, SIN EGRESO</t>
  </si>
  <si>
    <t>CPSP-914-2024</t>
  </si>
  <si>
    <t>CO1.PCCNTR.6817476</t>
  </si>
  <si>
    <t>CARLOS ORLANDO ROMERO ALDANA</t>
  </si>
  <si>
    <t>TRES (3) MESES Y TRES (3) DIAS</t>
  </si>
  <si>
    <t>QUINCE MILLONES QUINIENTOS MIL PESOS</t>
  </si>
  <si>
    <t>https://community.secop.gov.co/Public/Tendering/OpportunityDetail/Index?noticeUID=CO1.NTC.6781377&amp;isFromPublicArea=True&amp;isModal=False</t>
  </si>
  <si>
    <t>CPSAG-898-2024</t>
  </si>
  <si>
    <t>CO1.PCCNTR.6817629</t>
  </si>
  <si>
    <t>NESLIAN ANDREA CECILIA VERMAAS QUINTANA</t>
  </si>
  <si>
    <t>PRESTACIÓN DE SERVICIOS DE APOYO A LA GESTIÓN PARA EL FORTALECIMIENTO DEL EQUIPO DE INSTRUCTORES Y APOYO ADMINISTRATIVO Y OPERATIVO PARA EL DESARROLLO DE LOS PROGRAMAS A CARGO DE LA ESCUELA DE FORMACIÓN ARTISTICA Y CULTURALDECHÍA</t>
  </si>
  <si>
    <t>2024003103</t>
  </si>
  <si>
    <t>https://community.secop.gov.co/Public/Tendering/OpportunityDetail/Index?noticeUID=CO1.NTC.6781543&amp;isFromPublicArea=True&amp;isModal=False</t>
  </si>
  <si>
    <t>CPSAG-916-2024</t>
  </si>
  <si>
    <t>CO1.PCCNTR.6817931</t>
  </si>
  <si>
    <t>MICHAEL DAVID DAZA PEDRAZA</t>
  </si>
  <si>
    <t>PRESTACIÓN DE SERVICIOS DE APOYO A LA GESTIÓN PARA LA EJECUCIÓN DE LAS ESTRATEGIAS DE PARTICIPACION DEL MUNICIPIO DE CHÍA</t>
  </si>
  <si>
    <t>TRES (3) MESES Y TRCE
Página 2 de 4
(13) DIAS y en todo caso sin exceder el 23 de diciembre de 2024</t>
  </si>
  <si>
    <t>QUINCE MILLONES CUATROCIENTOS NOVENTA Y UN MIL DOSCIENTOS PESOS</t>
  </si>
  <si>
    <t>2024003112</t>
  </si>
  <si>
    <t>https://community.secop.gov.co/Public/Tendering/OpportunityDetail/Index?noticeUID=CO1.NTC.6781769&amp;isFromPublicArea=True&amp;isModal=False</t>
  </si>
  <si>
    <t>CPSP-915-2024</t>
  </si>
  <si>
    <t>CO1.PCCNTR.6817961</t>
  </si>
  <si>
    <t>JESSICA TATIANA LOPEZ ACOSTA</t>
  </si>
  <si>
    <t>PRESTACIÓN DE SERVICIOS PROFESIONALES PARA EL SEGUIMIENTO A LA EJECUCIÓN DE LOS PROGRAMAS DE ATENCIÓN INTEGRAL A LA POBLACIÓN ADULTA MAYOR Y EN CONDICIÓN DE DISCAPACIDAD DEL MUNICIPIO DE CHÍA</t>
  </si>
  <si>
    <t>DOS (2) MESES Y QUINCE (15) DIAS y en todo caso sin exceder el 20 de diciembre
de 2024</t>
  </si>
  <si>
    <t>DOCE MILLONES QUINIENTOS MIL PESOS</t>
  </si>
  <si>
    <t>2024003113</t>
  </si>
  <si>
    <t>https://community.secop.gov.co/Public/Tendering/OpportunityDetail/Index?noticeUID=CO1.NTC.6782054&amp;isFromPublicArea=True&amp;isModal=False</t>
  </si>
  <si>
    <t xml:space="preserve">tatis.lopeza20@hotmail.com </t>
  </si>
  <si>
    <t>CPSP-845-2024</t>
  </si>
  <si>
    <t>CO1.PCCNTR.6818205</t>
  </si>
  <si>
    <t xml:space="preserve">SANTIAGO BUITRAGO GARCIA </t>
  </si>
  <si>
    <t>https://community.secop.gov.co/Public/Tendering/OpportunityDetail/Index?noticeUID=CO1.NTC.6782252&amp;isFromPublicArea=True&amp;isModal=False</t>
  </si>
  <si>
    <t>Sector Delicias Finca El recuerdo Ent 1 – Int 4</t>
  </si>
  <si>
    <t>santidrummer88@gmail.com</t>
  </si>
  <si>
    <t>CPSAG-918-2024</t>
  </si>
  <si>
    <t>CO1.PCCNTR.6819238</t>
  </si>
  <si>
    <t>CUPERTINO CIFUENTES CAMPOS</t>
  </si>
  <si>
    <t>PRESTACIÓN DE SERVICIOS DE APOYO A LA GESTION PARA COADYUVAR EN EL PROCESO DE RECAUDO Y FISCALIZACION DE LAS RENTAS DEL MUNICIPIO DE CHIA.</t>
  </si>
  <si>
    <t>TRES (3) MESES Y UN (1) DIA y en todo caso sin exceder el 26 de diciembre de 2024</t>
  </si>
  <si>
    <t>ONCE MILLONES DOSCIENTOS VEINTITRES MIL TRESCIENTOS TREINTA Y TRES PESOS</t>
  </si>
  <si>
    <t>2024003104</t>
  </si>
  <si>
    <t>https://community.secop.gov.co/Public/Tendering/OpportunityDetail/Index?noticeUID=CO1.NTC.6783608&amp;isFromPublicArea=True&amp;isModal=False</t>
  </si>
  <si>
    <t>MARIA DEL PILAR PIÑEROS CASTAÑO</t>
  </si>
  <si>
    <t>CPSP-918-2024</t>
  </si>
  <si>
    <t>CO1.PCCNTR.6819451</t>
  </si>
  <si>
    <t>WILMER FABIAN TRIANA PULGARIN</t>
  </si>
  <si>
    <t>DIECINUEVE MILLONES QUINIENTOS MIL PESOS</t>
  </si>
  <si>
    <t>2024003111</t>
  </si>
  <si>
    <t>https://community.secop.gov.co/Public/Tendering/OpportunityDetail/Index?noticeUID=CO1.NTC.6783917&amp;isFromPublicArea=True&amp;isModal=False</t>
  </si>
  <si>
    <t>CPSP-919-2024</t>
  </si>
  <si>
    <t>CO1.PCCNTR.6819566</t>
  </si>
  <si>
    <t>JUAN FELIPE RODRIGUEZ GARIBELLO</t>
  </si>
  <si>
    <t>PRESTACIÓN DE SERVICIOS PROFESIONALES PARA EL ACOMPAÑAMIENTO Y ENLACE DE LAS ACCIONES RELACIONADAS CON EL EMPRENDIMIENTO EN EL MUNICIPIO DE CHIA.</t>
  </si>
  <si>
    <t>VEINTE MILLONES SETENTA MIL PESOS</t>
  </si>
  <si>
    <t>2024003114</t>
  </si>
  <si>
    <t>https://community.secop.gov.co/Public/Tendering/OpportunityDetail/Index?noticeUID=CO1.NTC.6784174&amp;isFromPublicArea=True&amp;isModal=False</t>
  </si>
  <si>
    <t xml:space="preserve">BEATRIZ DE CHIQUINQUIRA PARDO </t>
  </si>
  <si>
    <t>Carrera 14 N.14-67</t>
  </si>
  <si>
    <t>juanferodga@gmail.com</t>
  </si>
  <si>
    <t>SIN FIRMAS</t>
  </si>
  <si>
    <t>CPSP-921-2024</t>
  </si>
  <si>
    <t>CO1.PCCNTR.6820472</t>
  </si>
  <si>
    <t>YEINY LORENA LOZANO GARAY</t>
  </si>
  <si>
    <t>TRES (3) MESES y en todo caso sin exceder el 26 de diciembre de
2024</t>
  </si>
  <si>
    <t>2024003102</t>
  </si>
  <si>
    <t>https://community.secop.gov.co/Public/Tendering/OpportunityDetail/Index?noticeUID=CO1.NTC.6785404&amp;isFromPublicArea=True&amp;isModal=False</t>
  </si>
  <si>
    <t>KARINA MOLINA CHUNZA</t>
  </si>
  <si>
    <t>FALTA CERRAR EN SECOP. PAGP 3 ENVIADO POR  EL PROVEEDOR NO SE CIERRA</t>
  </si>
  <si>
    <t>Carrera 1 N.19-15 Interior 9 Conjunto
Campestre Hontanar</t>
  </si>
  <si>
    <t>yeiny1123@gmail.com</t>
  </si>
  <si>
    <t>ESAL-007-2024</t>
  </si>
  <si>
    <t>CO1.PCCNTR.6820790</t>
  </si>
  <si>
    <t>INCLUSIÓN SOCIAL Y REHABILITACIÓN</t>
  </si>
  <si>
    <t>UN (1) MES Y VEINTIÚN (21) PARA EL PROGRAMA DE
ADULTO MAYOR Y UN (01) MES Y NUEVE (09) DÍAS PARA EL PROGRAMA DE DISCAPACIDAD</t>
  </si>
  <si>
    <t>MIL OCHOCIENTOS TREINTA Y SEIS MILLONES OCHOCIENTOS SESENTA Y UN MIL CUARENTA PESOS</t>
  </si>
  <si>
    <t>*2024003116
*2024003117</t>
  </si>
  <si>
    <t>https://community.secop.gov.co/Public/Tendering/OpportunityDetail/Index?noticeUID=CO1.NTC.6733563&amp;isFromPublicArea=True&amp;isModal=False</t>
  </si>
  <si>
    <t>*CUMPLIMIENTO: CVP-100000990
*RESPONSABILIDAD: CVP-10000163</t>
  </si>
  <si>
    <t>CO1.WRT.15272058</t>
  </si>
  <si>
    <t xml:space="preserve">ACLARATORIO VALOR DEL CONVENIO </t>
  </si>
  <si>
    <t>Dirección: Calle 1 N.19B-36 oficina 1102
Valledupar – Cesar</t>
  </si>
  <si>
    <t>CPSP-922-2024</t>
  </si>
  <si>
    <t>CO1.PCCNTR.6821107</t>
  </si>
  <si>
    <t>NADIA ALEJANDRA RODRIGUEZ URBINA</t>
  </si>
  <si>
    <t>PRESTACIÓN DE SERVICIOS PROFESIONALES PARA EL APOYO Y FORTALECIMIENTO DE LA ATENCIÓN INTEGRAL DE LOS BENEFICIARIOS DEL PROGRAMA DE DISCAPACIDAD DEL MUNICIPIO DE CHÍA</t>
  </si>
  <si>
    <t>TRES (3) MESES y en todo caso sin exceder el
20 de diciembre de 2024</t>
  </si>
  <si>
    <t>CATORCE MILLONES CUATROCIENTOS MIL PESOS</t>
  </si>
  <si>
    <t>2024003125</t>
  </si>
  <si>
    <t>27/09/2024</t>
  </si>
  <si>
    <t>https://community.secop.gov.co/Public/Tendering/OpportunityDetail/Index?noticeUID=CO1.NTC.6786031&amp;isFromPublicArea=True&amp;isModal=False</t>
  </si>
  <si>
    <t>CPSP-923-2024</t>
  </si>
  <si>
    <t>CO1.PCCNTR.6821224</t>
  </si>
  <si>
    <t>SILVIA DANIELA ESPINOSA ACERO</t>
  </si>
  <si>
    <t>PRESTACIÓN DE SERVICIOS PROFESIONALES PARA EL SEGUMIENTO Y ARTICULACIÓN DEL PROGRAMA DE ATENCIÓN INTEGRAL A PRIMERA INFANCIA DEL MUNICIPIO DE CHÍA.</t>
  </si>
  <si>
    <t>2024003118</t>
  </si>
  <si>
    <t>https://community.secop.gov.co/Public/Tendering/OpportunityDetail/Index?noticeUID=CO1.NTC.6786130&amp;isFromPublicArea=True&amp;isModal=False</t>
  </si>
  <si>
    <t>Carrera 14D N.5C-13</t>
  </si>
  <si>
    <t>aespinosaacdaniela@gmail.com</t>
  </si>
  <si>
    <t>CPSAG-925-2024</t>
  </si>
  <si>
    <t>CO1.PCCNTR.6823667</t>
  </si>
  <si>
    <t xml:space="preserve">CAMILO ANDRES JUNCA SANTOS </t>
  </si>
  <si>
    <t>PRESTACIÓN DE SERVICIOS DE APOYO A LA GESTIÓN EN LAS ACTIVIDADES DE CONTROL REALIZADAS PARA EL CUMPLIMIENTO DEL PLAN LOCAL DE SEGURIDAD VIAL</t>
  </si>
  <si>
    <t>NUEVE MILLONES TRESCIENTOS QUINCE MIL PESOS</t>
  </si>
  <si>
    <t>2024003137</t>
  </si>
  <si>
    <t>https://community.secop.gov.co/Public/Tendering/OpportunityDetail/Index?noticeUID=CO1.NTC.6790104&amp;isFromPublicArea=True&amp;isModal=False</t>
  </si>
  <si>
    <t>MIGUEL ANGEL BARRETO ARENAS</t>
  </si>
  <si>
    <t>Carrera 7 N.6-95</t>
  </si>
  <si>
    <t>camilo-junca@outlook.com</t>
  </si>
  <si>
    <t>CPSP-924-2024</t>
  </si>
  <si>
    <t>CO1.PCCNTR.6823772</t>
  </si>
  <si>
    <t>MIGUEL ANGEL NEMPEQUE GONZALEZ</t>
  </si>
  <si>
    <t>https://community.secop.gov.co/Public/Tendering/OpportunityDetail/Index?noticeUID=CO1.NTC.6790422&amp;isFromPublicArea=True&amp;isModal=False</t>
  </si>
  <si>
    <t>Calle 173 N.19-75 Apto 403 Int 8 - Bogotá D.C.</t>
  </si>
  <si>
    <t>negoma80@hotmail.com</t>
  </si>
  <si>
    <t>CPSP-910-2024</t>
  </si>
  <si>
    <t>CO1.PCCNTR.6824633</t>
  </si>
  <si>
    <t xml:space="preserve">DIEGO ALBERTO ROMERO MONTAÑO </t>
  </si>
  <si>
    <t>PRESTACIÓN DE SERVICIOS PROFESIONALES PARA APOYAR A LA SECRETARÍA DE MEDIO AMBIENTE EN LA IMPLEMENTACION Y SEGUIMIENTO DEL PLAN DE GESTIÓN INTEGRAL DE RESIDUOS SOLIDOS PGIRS</t>
  </si>
  <si>
    <t>https://community.secop.gov.co/Public/Tendering/OpportunityDetail/Index?noticeUID=CO1.NTC.6791522&amp;isFromPublicArea=True&amp;isModal=False</t>
  </si>
  <si>
    <t>WILMAR ANDRÉS RODRÍGUEZ SÁNCHEZ</t>
  </si>
  <si>
    <t>Vereda Centro, Finca El Paraiso - Tabio</t>
  </si>
  <si>
    <t>diegoromont@gmail.com</t>
  </si>
  <si>
    <t>ENVIADO POR EL PROVEEDOR TIENE EGRESO</t>
  </si>
  <si>
    <t xml:space="preserve">PRESTACION DEL SERVICIO INTEGRAL DE ASEO Y CAFETERIA PARA LAS INSTALACIONES DONDE FUNCIONAN ALGUNAS DEPENDENCIAS DE LA ALCALDIA MUNICIPAL Y PRESTACIÓN DEL SERVICIO INTEGRAL DE ASEO CON SUMINISTRO DE INSUMOS Y ALQUILER DE EQUIPOS, PARA LA PRESTACIÓN DEL SERVICIO INTEGRAL DE ASEO EN TODAS LAS SEDES DE LAS INSTITUCIONES EDUCATIVAS OFICIALES, SEGUNDO SEMESTRE VIGENCIA 2024 EN EL MUNICIPIO DE CHÍA   </t>
  </si>
  <si>
    <t>UN MIL OCHO MILLONES QUINIENTOS OCHENTA Y UN MIL NOVECIENTOS DIECISIETE PESOS CON DIECISIETE CENTAVOS</t>
  </si>
  <si>
    <t>*2024003119
*2024003120</t>
  </si>
  <si>
    <t>RECURSOS PROPIOS 
SGP</t>
  </si>
  <si>
    <t xml:space="preserve">OSCAR FERNANDO AFANADOR BOHORQUEZ 
 </t>
  </si>
  <si>
    <t xml:space="preserve">13.542.484
</t>
  </si>
  <si>
    <t>*CUMPLIMIENTO: 4110100003
*RESPONABILIDAD:4110100008</t>
  </si>
  <si>
    <t xml:space="preserve">SEGUREXPO COLOMBIA S.A </t>
  </si>
  <si>
    <t>CV-015-2024</t>
  </si>
  <si>
    <t>CO1.PCCNTR.6818956</t>
  </si>
  <si>
    <t>INSTITUCIÓN UNIVERSITARIA POLITÉCNICO GRANCOLOMBIANO</t>
  </si>
  <si>
    <t>AUNAR ESFUERZOS A TRAVÉS DE APOYOS EDUCATIVOS PARA PROMOVER LA EDUCACIÓN SUPERIOR EN EL MUNICIPIO DE CHÍA CON EL POLITÉCNICO GRANCOLOMBIANO</t>
  </si>
  <si>
    <t>CUATRO (4) MESES Y VEINTE (20) DÍAS, sin exceder el treinta y uno (31) de diciembre del 2024</t>
  </si>
  <si>
    <t>https://community.secop.gov.co/Public/Tendering/OpportunityDetail/Index?noticeUID=CO1.NTC.6782928&amp;isFromPublicArea=True&amp;isModal=False</t>
  </si>
  <si>
    <t>Calle 57 3-00 Este Bogotá</t>
  </si>
  <si>
    <t>jjmarin@poligran.edu.co</t>
  </si>
  <si>
    <t>033391962</t>
  </si>
  <si>
    <t>CPSP-926-2024</t>
  </si>
  <si>
    <t>CO1.PCCNTR.6822980</t>
  </si>
  <si>
    <t>ANGELICA MARIA HERRERA ECHAVARRIA</t>
  </si>
  <si>
    <t>PRESTACIÓN DE SERVICIOS PROFESIONALES EN EL DESPACHO DEL ALCALDE, PARA APOYAR EL MONITOREO, ORGANIZACIÓN, ARTICULACIÓN Y ENLACE DE LAS ACTIVIDADES, PROGRAMAS Y PROYECTOS LIDERADOS POR LAS SECRETARÍAS DE LA ADMINISTRACIÓN MUNICIPAL</t>
  </si>
  <si>
    <t>VEINTISIETE MILLONES DE PESOS</t>
  </si>
  <si>
    <t> </t>
  </si>
  <si>
    <t>$ 27.000.000,00</t>
  </si>
  <si>
    <t>https://community.secop.gov.co/Public/Tendering/OpportunityDetail/Index?noticeUID=CO1.NTC.6789375&amp;isFromPublicArea=True&amp;isModal=False</t>
  </si>
  <si>
    <t>Calle 24 A No. 59 – 59 Apto 201 Torre 5r Bogotá</t>
  </si>
  <si>
    <t>angieherrera1@homail.com</t>
  </si>
  <si>
    <t>MC-023-2024</t>
  </si>
  <si>
    <t>CO1.PCCNTR.6824370</t>
  </si>
  <si>
    <t>EXSOLVEN SAS</t>
  </si>
  <si>
    <t>SERVICIOS DE RECARGA, MANTENIMIENTO E INSPECCIÓN DE EQUIPOS DE EXTINCIÓN DE INCENDIOS PERTENECIENTES A LA ALCALDÍA MUNICIPAL DE CHÍA - NIVEL CENTRAL.</t>
  </si>
  <si>
    <t>UN (01) MES</t>
  </si>
  <si>
    <t>VEINTI UN MILLONES DIEZ MIL OCHENTA Y CINCO PESOS</t>
  </si>
  <si>
    <t>$ 21.010.085,00</t>
  </si>
  <si>
    <t>https://community.secop.gov.co/Public/Tendering/OpportunityDetail/Index?noticeUID=CO1.NTC.6722583&amp;isFromPublicArea=True&amp;isModal=False</t>
  </si>
  <si>
    <t xml:space="preserve">360-47-99400034064 - Anexo 1 </t>
  </si>
  <si>
    <t> CO1.WRT.1530163</t>
  </si>
  <si>
    <t>Calle 16i # 96h - 18</t>
  </si>
  <si>
    <t>CRUIZ@EXSOLVEN.COM.CO</t>
  </si>
  <si>
    <t>CPSAG-909-2024</t>
  </si>
  <si>
    <t>CO1.PCCNTR.6825036</t>
  </si>
  <si>
    <t>LIZETH DAYANNA AVILA MENDEZ</t>
  </si>
  <si>
    <t>PRESTACIÓN DE SERVICIOS DE APOYO A LA GESTION PARA APOYAR A LA SECRETARÍA DE MEDIO AMBIENTE EN LA IMPLEMENTACION Y SEGUIMIENTO DEL PLAN DE GESTIÓN INTEGRAL DE RESIDUOS SOLIDOS PGIRS</t>
  </si>
  <si>
    <t>$ 9.900.000,00</t>
  </si>
  <si>
    <t>https://community.secop.gov.co/Public/Tendering/OpportunityDetail/Index?noticeUID=CO1.NTC.6791492&amp;isFromPublicArea=True&amp;isModal=False</t>
  </si>
  <si>
    <t>Carrera 14A N.5A-22</t>
  </si>
  <si>
    <t>aviladayanna402@gmail.com</t>
  </si>
  <si>
    <t>CPSP-920-2024</t>
  </si>
  <si>
    <t>CO1.PCCNTR.6826039</t>
  </si>
  <si>
    <t xml:space="preserve">NADIA DEL PILAR HUERTAS COLORADO </t>
  </si>
  <si>
    <t>PRESTACIÓN DE SERVICIOS PROFESIONALES PARA APOYAR A LA DIRECCIÓN ADMINISTRATIVA Y FINANCIERA DE LA SECRETARÍA DE EDUCACIÓN DEL MUNICIPIO DE CHIA EN EL DESARROLLO DE LAS ACTIVIDADES QUE HACEN PARTE DEL MACROPROCESO DE GESTIÓN DE TALENTO HUMANO</t>
  </si>
  <si>
    <t>TRES (3) MESES Y VEINTICINCO (25) DÍAS y en todo caso sin exceder el 20 de
diciembre de 2024</t>
  </si>
  <si>
    <t>DIECISIETE MILLONES DE PESOS</t>
  </si>
  <si>
    <t>$ 17.000.000,00</t>
  </si>
  <si>
    <t>https://community.secop.gov.co/Public/Tendering/OpportunityDetail/Index?noticeUID=CO1.NTC.6793356&amp;isFromPublicArea=True&amp;isModal=False</t>
  </si>
  <si>
    <t>Calle 5 N.1B-72 Casa 118</t>
  </si>
  <si>
    <t>pilar.huertas@outlook.com</t>
  </si>
  <si>
    <t>EN APROBACION TIENE EGRESO</t>
  </si>
  <si>
    <t>CPSAG-930-2024</t>
  </si>
  <si>
    <t>CO1.PCCNTR.6826086</t>
  </si>
  <si>
    <t>LUIS ALFREDO CASTRO GONZALEZ</t>
  </si>
  <si>
    <t>$ 12.666.667,00</t>
  </si>
  <si>
    <t>https://community.secop.gov.co/Public/Tendering/OpportunityDetail/Index?noticeUID=CO1.NTC.6793479&amp;isFromPublicArea=True&amp;isModal=False</t>
  </si>
  <si>
    <t>CPSAG-911-2024</t>
  </si>
  <si>
    <t>CO1.PCCNTR.6826304</t>
  </si>
  <si>
    <t>$ 10.344.000,00</t>
  </si>
  <si>
    <t>https://community.secop.gov.co/Public/Tendering/OpportunityDetail/Index?noticeUID=CO1.NTC.6792593&amp;isFromPublicArea=True&amp;isModal=False</t>
  </si>
  <si>
    <t>CPSAG-928-2024</t>
  </si>
  <si>
    <t>CO1.PCCNTR.6826359</t>
  </si>
  <si>
    <t>ERIKA PATRICIA CORTES SANCHEZ</t>
  </si>
  <si>
    <t>PRESTACIÓN DE SERVICIOS DE APOYO A LA GESTION PARA COADYUVAR EN EL PROCESO DE RECAUDO Y FISCALIZACION DE LAS RENTAS DEL MUNICIPIO DE CHIA</t>
  </si>
  <si>
    <t>TRES (3) MESES y UN (1) DÍA en todo caso sin exceder el 27 de diciembre de 2024</t>
  </si>
  <si>
    <t>ONCE MILLONES DOSCIENTOS TREINTA Y TRES MIL TRESCIENTOS TREINTA Y TRES PESOS</t>
  </si>
  <si>
    <t>$ 11.233.333,00</t>
  </si>
  <si>
    <t>https://community.secop.gov.co/Public/Tendering/OpportunityDetail/Index?noticeUID=CO1.NTC.6793298&amp;isFromPublicArea=True&amp;isModal=False</t>
  </si>
  <si>
    <t>Vereda Fonquetá Finca Villa Sofia</t>
  </si>
  <si>
    <t>CPSP-927-2024</t>
  </si>
  <si>
    <t>CO1.PCCNTR.6827336</t>
  </si>
  <si>
    <t>FREDDY SANTIAGO SANCHEZ DEDERLE</t>
  </si>
  <si>
    <t>PRESTACION DE SERVICIOS PROFESIONALES PARA APOYAR EN LA CONSECUSIÓN DE INFORMACION Y DATOS REQUERIDOS PARA LA ESTRUCTURACIÓN DE PROCESOS DE OBRA Y ESTUDIOS DE PREFACTIBILIDAD LIDERADOS POR LA SECRETARIA DE OBRAS PUBLICAS</t>
  </si>
  <si>
    <t>$ 15.000.000,00</t>
  </si>
  <si>
    <t>https://community.secop.gov.co/Public/Tendering/OpportunityDetail/Index?noticeUID=CO1.NTC.6794764&amp;isFromPublicArea=True&amp;isModal=False</t>
  </si>
  <si>
    <t>Calle 21 N.4-34 Conjunto Pinares, Torre 2 Apto 206</t>
  </si>
  <si>
    <t>sanchezsantiago75@gmail.com</t>
  </si>
  <si>
    <t>CPSP-917-2024</t>
  </si>
  <si>
    <t>CO1.PCCNTR.6829141</t>
  </si>
  <si>
    <t>FRANCY PAOLA CELIS GARCIA</t>
  </si>
  <si>
    <t>DIES MILLONES SEISCIENTOS SESENTA Y SEIS MIL SEISCIENTOS SESENTA Y SIETE PESOS</t>
  </si>
  <si>
    <t>$ 10.666.667,00</t>
  </si>
  <si>
    <t>https://community.secop.gov.co/Public/Tendering/OpportunityDetail/Index?noticeUID=CO1.NTC.6797229&amp;isFromPublicArea=True&amp;isModal=False</t>
  </si>
  <si>
    <t>Carrera 10 N 6 - 90 Conjunto la Pradera</t>
  </si>
  <si>
    <t>celisfran27@gmail.com</t>
  </si>
  <si>
    <t>CPSAG-932-2024</t>
  </si>
  <si>
    <t>CO1.PCCNTR.6829453</t>
  </si>
  <si>
    <t>PEDRO CRISTOBAL RAMIREZ GUZMAN</t>
  </si>
  <si>
    <t>$ 8.736.000,00</t>
  </si>
  <si>
    <t>https://community.secop.gov.co/Public/Tendering/OpportunityDetail/Index?noticeUID=CO1.NTC.6797681&amp;isFromPublicArea=True&amp;isModal=False</t>
  </si>
  <si>
    <t>CPSP-934-2024</t>
  </si>
  <si>
    <t>CO1.PCCNTR.6830800</t>
  </si>
  <si>
    <t>MARIA CAMILA PINZON PAREDES</t>
  </si>
  <si>
    <t>$ 9.600.000,00</t>
  </si>
  <si>
    <t>*RECURSOS PROPIOS
*SGP</t>
  </si>
  <si>
    <t>https://community.secop.gov.co/Public/Tendering/OpportunityDetail/Index?noticeUID=CO1.NTC.6799266&amp;isFromPublicArea=True&amp;isModal=False</t>
  </si>
  <si>
    <t>CPSP-933-2024</t>
  </si>
  <si>
    <t>CO1.PCCNTR.6830420</t>
  </si>
  <si>
    <t>RICARDO CARDENAS JIMENEZ</t>
  </si>
  <si>
    <t>PRESTACIÓN DE SERVICIOS PROFESIONALES DE APOYO A LA DIRECCIÓN DE ASUNTOS ÉTNICOS RACIALES, RELIGIOSOS Y POSCONFLICTO EN LA REVISIÓN DE LOS PROGRAMAS, PROYECTOS Y ACTIVIDADES, QUE SE ADELANTEN CON EL RESGUARDO INDÍGENA MHUYSQA DE FONQUETA Y CERCA DE PIEDRA</t>
  </si>
  <si>
    <t>DOS (2) MESES Y VEINTICUATRO (24) DIAS y
en todo caso sin exceder el 20 de diciembre de 2024</t>
  </si>
  <si>
    <t>DIECISEIS MILLONES OCHOCIENTOS MIL PESOS</t>
  </si>
  <si>
    <t>$ 16.800.000,00</t>
  </si>
  <si>
    <t>https://community.secop.gov.co/Public/Tendering/OpportunityDetail/Index?noticeUID=CO1.NTC.6798679&amp;isFromPublicArea=True&amp;isModal=False</t>
  </si>
  <si>
    <t>CPSP-935-2024</t>
  </si>
  <si>
    <t>CO1.PCCNTR.6830827</t>
  </si>
  <si>
    <t xml:space="preserve">CARLOS ANDRES MANRIQUE CASTRO </t>
  </si>
  <si>
    <t>PRESTACIÓN DE SERVICIOS PROFESIONALES ESPECIALIZADOS EN EL ÁREA PAVIMENTOS Y GEOTECNIA PARA LOS PROYECTOS QUE DESARROLLA EL MUNICIPIO DE CHIA BAJO LA SUPERVISIÓN DE LA SECRETARIA DE OBRAS PÚBLICAS</t>
  </si>
  <si>
    <t>DOS (2) MESES Y VEINTE (20) DIAS</t>
  </si>
  <si>
    <t>VEINTIDOS MILLONES QUINIENTOS SESENTA MIL PESOS</t>
  </si>
  <si>
    <t>$ 22.560.000,00</t>
  </si>
  <si>
    <t>https://community.secop.gov.co/Public/Tendering/OpportunityDetail/Index?noticeUID=CO1.NTC.6799000&amp;isFromPublicArea=True&amp;isModal=False</t>
  </si>
  <si>
    <t>Calle 3 # 3-94 Tocancipá</t>
  </si>
  <si>
    <t>cmanrique7753@gmail.com</t>
  </si>
  <si>
    <t>CPSP-936-2024</t>
  </si>
  <si>
    <t>CO1.PCCNTR.6831943</t>
  </si>
  <si>
    <t>PRESTACIÓN DE SERVICIOS PROFESIONALES PARA EL APOYO A LA AGENCIA PÚBLICA DE GESTIÓN Y COLOCACIÓN DE EMPLEO DEL MUNICIPIO DE CHÍA, EN LOS PROCESOS DE REGISTRO, PRESELECCIÓN Y CONVOCATORIA A OFERENTES O BUSCADORES Y POTENCIALES EMPLEADORES</t>
  </si>
  <si>
    <t>DOS (02) MESES Y VEINTICINCO (25) DÍAS</t>
  </si>
  <si>
    <t>QUINCE MILLONES QUINIENTOS OCHENTA Y TRES MIL TRESCIENTOS VEINTICINCO PESOS</t>
  </si>
  <si>
    <t>$ 15.583.325,00</t>
  </si>
  <si>
    <t>https://community.secop.gov.co/Public/Tendering/OpportunityDetail/Index?noticeUID=CO1.NTC.6801047&amp;isFromPublicArea=True&amp;isModal=False</t>
  </si>
  <si>
    <t xml:space="preserve">BEATRIZ DE CHIQUINQUIRA PARDO  </t>
  </si>
  <si>
    <t>CPSAG-941-2024</t>
  </si>
  <si>
    <t>CO1.PCCNTR.6831476</t>
  </si>
  <si>
    <t>EDWIN GABRIEL CAMERO ALARCON</t>
  </si>
  <si>
    <t>PRESTACIÓN DE SERVICIOS DE APOYO A LA GESTION EN LAS ESTRATEGIAS DE PERMANENCIA Y ACCESO ESCOLAR QUE EJECUTA EL ÁREA DE COBERTURA EDUCATIVA DE LA SEM</t>
  </si>
  <si>
    <t>$ 0,00</t>
  </si>
  <si>
    <t>https://community.secop.gov.co/Public/Tendering/OpportunityDetail/Index?noticeUID=CO1.NTC.6800818&amp;isFromPublicArea=True&amp;isModal=False</t>
  </si>
  <si>
    <t>ARNALDO BETANCUR GIRÓN</t>
  </si>
  <si>
    <t>CPSP-938-2024</t>
  </si>
  <si>
    <t>CO1.PCCNTR.6831455</t>
  </si>
  <si>
    <t xml:space="preserve">ANGELICA DEL PILAR ACHURY GALLO </t>
  </si>
  <si>
    <t> 2</t>
  </si>
  <si>
    <t>https://community.secop.gov.co/Public/Tendering/OpportunityDetail/Index?noticeUID=CO1.NTC.6800521&amp;isFromPublicArea=True&amp;isModal=False</t>
  </si>
  <si>
    <t> Calle 17 N.14A-25 Conjunto ACqua Residencial – Torre 8 Apto 151</t>
  </si>
  <si>
    <t> 3007214821</t>
  </si>
  <si>
    <t> angelikmusic29@hotmail.com</t>
  </si>
  <si>
    <t> 455200179618</t>
  </si>
  <si>
    <t>CPSAG-940-2024</t>
  </si>
  <si>
    <t>CO1.PCCNTR.6831819</t>
  </si>
  <si>
    <t>PRESTACIÓN DE SERVICIOS DE APOYO A LA GESTIÓN PARA FORTALECER EL AREA DE MUSICA DE LA ESCUELA DE FORMACION ARTISTICA Y CULTURAL DE CHIA</t>
  </si>
  <si>
    <t>https://community.secop.gov.co/Public/Tendering/OpportunityDetail/Index?noticeUID=CO1.NTC.6800466&amp;isFromPublicArea=True&amp;isModal=False</t>
  </si>
  <si>
    <t>CPSP-942-2024</t>
  </si>
  <si>
    <t>CO1.PCCNTR.6832022</t>
  </si>
  <si>
    <t>EDWIN ALBERTO CIFUENTES BARRETO</t>
  </si>
  <si>
    <t> DOS (2) MESES Y VEINTITRES (23) DIAS y en todo caso sin exceder el 20 de diciembre de 2024</t>
  </si>
  <si>
    <t>ONCE MILLONES SESENTA Y SEIS MIL SEISCIENTOS SESENTA Y SIETE PESOS</t>
  </si>
  <si>
    <t>https://community.secop.gov.co/Public/Tendering/OpportunityDetail/Index?noticeUID=CO1.NTC.6800749&amp;isFromPublicArea=True&amp;isModal=False</t>
  </si>
  <si>
    <t>FALTA CERRAR EN SECOP. PAGO 2 EN APROBACION NO SE CIERRA</t>
  </si>
  <si>
    <t>CPSAG-943-2024</t>
  </si>
  <si>
    <t>CO1.PCCNTR.6839090</t>
  </si>
  <si>
    <t>JENNIFER KATHERINE ORTIZ VILLALOBOS</t>
  </si>
  <si>
    <t>PRESTACIÓN DE SERVICIOS DE APOYO A LA GESTIÓN PARA LA ATENCIÓN, ACTUALIZACIÓN Y VERIFICACIÓN DE LOS BENEFICIARIOS EN CONDICIÓN DE VULNERABILIDAD DEL MUNICIPIO.</t>
  </si>
  <si>
    <t> TRES (3) MESES y en todo caso sin exceder el 20 de diciembre de 2024</t>
  </si>
  <si>
    <t>DIEZ MILLONES QUINIENTOS MIL PESOS</t>
  </si>
  <si>
    <t>https://community.secop.gov.co/Public/Tendering/OpportunityDetail/Index?noticeUID=CO1.NTC.6810128&amp;isFromPublicArea=True&amp;isModal=False</t>
  </si>
  <si>
    <t>CPSP-944-2024</t>
  </si>
  <si>
    <t>CO1.PCCNTR.6839232</t>
  </si>
  <si>
    <t>JESUS ORIELSO SANTIAGO</t>
  </si>
  <si>
    <t>PRESTACIÓN DE SERVICIOS PROFESIONALES PARA EL ACOMPAÑAMIENTO, SEGUIMIENTO Y FORTALECIMIENTO DE LA BANDA SINFÓNICA DE MAYORES DE LA ESCUELA DE FORMACIÓN ARTÍSTICA Y CULTURAL DE CHÍA.</t>
  </si>
  <si>
    <t>https://community.secop.gov.co/Public/Tendering/OpportunityDetail/Index?noticeUID=CO1.NTC.6809734&amp;isFromPublicArea=True&amp;isModal=False</t>
  </si>
  <si>
    <t>CPSAG-945-2024</t>
  </si>
  <si>
    <t>CO1.PCCNTR.6839571</t>
  </si>
  <si>
    <t>PRESTACIÓN DE SERVICIOS DE APOYO A LA GESTIÓN PARA FORTALECER EL ÁREA DE DANZA, DEL PROGRAMA DE EXTENSIÓN DE LA ESCUELA DE FORMACION ARTISTICA Y CULTURAL DE CHIA</t>
  </si>
  <si>
    <t>https://community.secop.gov.co/Public/Tendering/OpportunityDetail/Index?noticeUID=CO1.NTC.6810556&amp;isFromPublicArea=True&amp;isModal=False</t>
  </si>
  <si>
    <t>CPSP-931-2024</t>
  </si>
  <si>
    <t>CO1.PCCNTR.6839881</t>
  </si>
  <si>
    <t>MYRIAM CONSTANZA GARZÓN GAITÁN</t>
  </si>
  <si>
    <t>PRESTACIÓN DE LOS SERVICIOS PROFESIONALES PARA EL FORTALECIMIENTO Y DESARROLLO DE LOS PROCESOS, PROGRAMAS Y SERVICIOS DE LA RED DE BIBLIOTECAS PUBLICAS DEL MUNICIPIO DE CHÍA</t>
  </si>
  <si>
    <t> TRES (3) MESES y en todo caso sin exceder el
20 de diciembre de 2024</t>
  </si>
  <si>
    <t>QUINCE MILLONES NOVECIENTOS MIL PESOS M/CTE</t>
  </si>
  <si>
    <t>https://community.secop.gov.co/Public/Tendering/OpportunityDetail/Index?noticeUID=CO1.NTC.6811028&amp;isFromPublicArea=True&amp;isModal=False</t>
  </si>
  <si>
    <t> NARDELLY JULIETH CORREA ALVARADO</t>
  </si>
  <si>
    <t> 1.073.160.856</t>
  </si>
  <si>
    <t> Calle 3 N.17B bis43</t>
  </si>
  <si>
    <t> 3125517104</t>
  </si>
  <si>
    <t> constanza.garzon10@gmail.com</t>
  </si>
  <si>
    <t>CPSP-937-2024</t>
  </si>
  <si>
    <t>CO1.PCCNTR.6838274</t>
  </si>
  <si>
    <t xml:space="preserve">MARCIA LUCIA PEREA ARDILA </t>
  </si>
  <si>
    <t>PRESTACION DE SERVICIOS PROFESIONALES PARA APOYAR LA CONSOLIDACIÓN DE INFORMES Y ACCIONES RELACIONADAS CON EL CUMPLIMIENTO DE LA SENTENCIA DEL RIO BOGOTA Y EL PLAN DE ORDENACION Y MANEJO DE CUENCAS HIDROGRÁFICAS (POMCA).</t>
  </si>
  <si>
    <t>https://community.secop.gov.co/Public/Tendering/OpportunityDetail/Index?noticeUID=CO1.NTC.6809133&amp;isFromPublicArea=True&amp;isModal=False</t>
  </si>
  <si>
    <t> MARIA YOLANDA CORTES SABOGAL</t>
  </si>
  <si>
    <t>Resguardo indígena Fonquetá</t>
  </si>
  <si>
    <t> 6014926464</t>
  </si>
  <si>
    <t>disajuni@gmail.com</t>
  </si>
  <si>
    <t>CPSP-954-2024</t>
  </si>
  <si>
    <t>CO1.PCCNTR.6844520</t>
  </si>
  <si>
    <t>SERGIO IVAN CHACON NIAMPIRA</t>
  </si>
  <si>
    <t> 1.069.728.496</t>
  </si>
  <si>
    <t>PRESTACIÓN DE SERVICIOS PROFESIONALES PARA BRINDAR ASESORÍA JURÍDICA EN LOS PROCESOS DE CONTRATACIÓN Y EN ASUNTOS DE DERECHO LABORAL EN LA OFICINA DE CONTRATACIÓN</t>
  </si>
  <si>
    <t>VEINTICUATRO MILLONES DE PESOS</t>
  </si>
  <si>
    <t>https://community.secop.gov.co/Public/Tendering/OpportunityDetail/Index?noticeUID=CO1.NTC.6816234&amp;isFromPublicArea=True&amp;isModal=False</t>
  </si>
  <si>
    <t>MONICA ALEXANDRA NARANJO ROJAS</t>
  </si>
  <si>
    <t> Calle 10 # 11-18 Sur</t>
  </si>
  <si>
    <t> 3104452483</t>
  </si>
  <si>
    <t> laboralaw18@gmail.com</t>
  </si>
  <si>
    <t>CPSAG-951-2024</t>
  </si>
  <si>
    <t>CO1.PCCNTR.6845088</t>
  </si>
  <si>
    <t>PRESTACIÓN DE SERVICIOS DE APOYO A LA GESTIÓN PARA LA EJECUCIÓN DE LAS ESTRATEGIAS DE PARTICIPACIÓN DEL MUNICIPIO DE CHÍA.</t>
  </si>
  <si>
    <t>TRECE MILLONES QUINIENTOS TREINTA Y SEIS MIL PESOS</t>
  </si>
  <si>
    <t>https://community.secop.gov.co/Public/Tendering/OpportunityDetail/Index?noticeUID=CO1.NTC.6817581&amp;isFromPublicArea=True&amp;isModal=False</t>
  </si>
  <si>
    <t>CPSP-950-2024</t>
  </si>
  <si>
    <t>CO1.PCCNTR.6845160</t>
  </si>
  <si>
    <t xml:space="preserve">WILMER YESID AREVALO REYES </t>
  </si>
  <si>
    <t>PRESTACIÓN DE SERVICIOS PROFESIONALES PARA BRINDAR ACOMPAÑAMIENTO TÉCNICO EN ACTIVIDADES RELACIONADAS CON LA PRESTACIÓN DEL SERVICIO DE LOS PROVEEDORES DE REDES Y SERVICIOS DE TELECOMUNICACIONES -PRST EN EL MUNICIPIO DE CHÍA</t>
  </si>
  <si>
    <t>DOS (2) MESES Y VEINTE (20) DIAS y en todo caso sin exceder el 20 de diciembre de 2024</t>
  </si>
  <si>
    <t>CATORCE MILLONES CIENTO TREINTA Y TRES MIL TRESCIENTOS VEINTE PESOS</t>
  </si>
  <si>
    <t>https://community.secop.gov.co/Public/Tendering/OpportunityDetail/Index?noticeUID=CO1.NTC.6817043&amp;isFromPublicArea=True&amp;isModal=False</t>
  </si>
  <si>
    <t>Vereda la Balsa, sector el Juncal</t>
  </si>
  <si>
    <t>wyarevalo11@gmail.com</t>
  </si>
  <si>
    <t>CPSP-952-2024</t>
  </si>
  <si>
    <t>CO1.PCCNTR.6844986</t>
  </si>
  <si>
    <t>INCLUSION SOCIAL Y RECONCILIACION</t>
  </si>
  <si>
    <t xml:space="preserve">CAROLINA PAREDES CRUZ </t>
  </si>
  <si>
    <t> 1.072.641.031</t>
  </si>
  <si>
    <t>PRESTACIÓN DE SERVICIOS PROFESIONALES PARA GENERAR ESTRATEGIAS DE FORMACIÓN, EVALUACIÓN Y SOCIALIZACIÓN PERMANENTE DE PLANES DE MEJORA EN LA CALIDAD DE VIDA DEL ADULTO MAYOR Y EL PROCESO DE VEJEZ Y ENVEJECIMIENTO</t>
  </si>
  <si>
    <t>https://community.secop.gov.co/Public/Tendering/OpportunityDetail/Index?noticeUID=CO1.NTC.6815872&amp;isFromPublicArea=True&amp;isModal=False</t>
  </si>
  <si>
    <t> 35.196.208</t>
  </si>
  <si>
    <t>CPSP-953-2024</t>
  </si>
  <si>
    <t>CO1.PCCNTR.6845027</t>
  </si>
  <si>
    <t>PRESTACIÓN DE SERVICIOS PROFESIONALES COMO INSTRUCTOR DEL ÁREA DE ARTES PLÁSTICAS, DEL PROGRAMA DE EXTENSIÓN DE LA ESCUELA DE FORMACION ARTISTICA Y CULTURAL DE CHIA</t>
  </si>
  <si>
    <t>DIEZ
MILLONES QUINIENTOS MIL PESOS</t>
  </si>
  <si>
    <t>https://community.secop.gov.co/Public/Tendering/OpportunityDetail/Index?noticeUID=CO1.NTC.6816483&amp;isFromPublicArea=True&amp;isModal=False</t>
  </si>
  <si>
    <t>CPSP-955-2024</t>
  </si>
  <si>
    <t>CO1.PCCNTR.6846949</t>
  </si>
  <si>
    <t xml:space="preserve">KATHERINE GISSETH RODRIGUEZ SANDOVAL </t>
  </si>
  <si>
    <t>PRESTACION DE SERVICIOS PROFESIONALES PARA BRINDAR APOYO JURIDICO EN LAS INSPECCIONES DE POLICIA URBANAS DEL MUNICIPIO DE CHIA.</t>
  </si>
  <si>
    <t>VEINTICINCO MILLONES SETECIENTOS SETENTA Y OCHO MIL NOVECIENTOS TREINTA Y SEIS PESOS</t>
  </si>
  <si>
    <t>https://community.secop.gov.co/Public/Tendering/OpportunityDetail/Index?noticeUID=CO1.NTC.6819211&amp;isFromPublicArea=True&amp;isModal=False</t>
  </si>
  <si>
    <t>CEDIDO</t>
  </si>
  <si>
    <t>FALTA TERMINAR Y CERRAR EN SECOP. PAGOS RECHAZADOS</t>
  </si>
  <si>
    <t>Carrera 14 e 5 5 c 27 Ibaro 1</t>
  </si>
  <si>
    <t> 3142611004</t>
  </si>
  <si>
    <t> katheringrs95@gmail.com</t>
  </si>
  <si>
    <t>CPSP-949-2024</t>
  </si>
  <si>
    <t>CO1.PCCNTR.6851558</t>
  </si>
  <si>
    <t xml:space="preserve">ROSALBA LUCY HERNANDEZ DE LEON </t>
  </si>
  <si>
    <t>PRESTACIÓN DE SERVICIOS PROFESIONALES PARA APOYAR LA IMPLEMENTACIÓN Y SEGUIMIENTO DEL MODELO INTEGRADO DE PLANEACIÓN Y GESTIÓN (MIPG), PARA LA ARTICULACIÓN Y COORDINACIÓN MEDIANTE ACCIONES QUE INVOLUCREN A LAS DIFERENTES DIRECCIONES AL INTERIOR DE LA SECRETARÍA DE EDUCACIÓN DE CHIA</t>
  </si>
  <si>
    <t> DOS (2) MESES Y VEINTE (20) DIAS</t>
  </si>
  <si>
    <t>VEINTIDOS MILLONES SEISCIENTOS SESENTA Y SEIS MIL SEISCIENTOS SESENTA Y SEIS PESOS</t>
  </si>
  <si>
    <t>https://community.secop.gov.co/Public/Tendering/OpportunityDetail/Index?noticeUID=CO1.NTC.6825162&amp;isFromPublicArea=True&amp;isModal=False</t>
  </si>
  <si>
    <t>SE CARGÓ ULTIMA CUENTA Y ACTA DE TERMINACION, FALTA CERRAR EN SECOP</t>
  </si>
  <si>
    <t>Avenida Boyaca N.55-41 Barrio Normandia Bogotá</t>
  </si>
  <si>
    <t> 3212322180</t>
  </si>
  <si>
    <t> hernanezdeleon@gmail.com</t>
  </si>
  <si>
    <t>CPSP-948-2024</t>
  </si>
  <si>
    <t>CO1.PCCNTR.6851902</t>
  </si>
  <si>
    <t xml:space="preserve">CAMILA ANDREA ORTIZ SANCHEZ </t>
  </si>
  <si>
    <t>PRESTACIÓN DE SERVICIOS PROFESIONALES COMO INGENIERO(A) CIVIL PARA EL APOYO TÈCNICO-INTEGRAL EN LAS ETAPAS PRE-CONTRACTUAL, CONTRACTUAL Y POS-CONTRACTUAL PARA ACTIVIDADES RELACIONADAS CON LOS PROYECTOS Y PROCESOS DE OBRA DE INFRAESTRUCTURA A CARGO DE LA SECRETARIA DE OBRAS PÚBLICAS</t>
  </si>
  <si>
    <t>VEINTISEIS MILLONES SETECIENTOS SETENTA Y OCHO MIL PESOS</t>
  </si>
  <si>
    <t> Carrera 13 N.18-26 INT 3</t>
  </si>
  <si>
    <t> 3123257563</t>
  </si>
  <si>
    <t> kmyortiz17@gmail.com</t>
  </si>
  <si>
    <t>CPSAG-960-2024</t>
  </si>
  <si>
    <t>CO1.PCCNTR.6850651</t>
  </si>
  <si>
    <t>LOUIS SNEIDER MONTAÑEZ TAPIAS</t>
  </si>
  <si>
    <t>https://community.secop.gov.co/Public/Tendering/OpportunityDetail/Index?noticeUID=CO1.NTC.6823669&amp;isFromPublicArea=True&amp;isModal=False</t>
  </si>
  <si>
    <t>vereda Fonqueta sector  la Carlina</t>
  </si>
  <si>
    <t>Isneider03@gmail.com</t>
  </si>
  <si>
    <t>SCOTIABANK</t>
  </si>
  <si>
    <t>CPSAG-929-2024</t>
  </si>
  <si>
    <t>CO1.PCCNTR.6826469</t>
  </si>
  <si>
    <t xml:space="preserve">GERMAN ESTEBAN MORA SERRATO </t>
  </si>
  <si>
    <t> 1.005.911.550</t>
  </si>
  <si>
    <t>PRESTACIÓN DE SERVICIOS DE APOYO A LA GESTIÓN, EN LAS ACCIONES QUE SE DESARROLLEN PARA LA ADOPCIÓN DE LA POLÍTICA PÚBLICA EN LA SECRETARIA DE PARTICIPACIÓN CIUDADANA Y ACCIÓN COMUNITARIA.</t>
  </si>
  <si>
    <t>https://community.secop.gov.co/Public/Tendering/OpportunityDetail/Index?noticeUID=CO1.NTC.6793565&amp;isFromPublicArea=True&amp;isModal=False</t>
  </si>
  <si>
    <t> 57.421.677</t>
  </si>
  <si>
    <t>CPSP-939-2024</t>
  </si>
  <si>
    <t>CO1.PCCNTR.6852340</t>
  </si>
  <si>
    <t> 20.424.150</t>
  </si>
  <si>
    <t>PRESTACIÓN DE SERVICIOS PROFESIONALES EN EL DESARROLLO DE ACTIVIDADES ADMINISTRATIVAS PARA LA PLANIFICACIÓN TERRITORIAL A TRÁVES DEL CONSEJO TERRITORIAL DEL MUNICIPIO DE CHÍA</t>
  </si>
  <si>
    <t>TRECE MILLONES QUINIENTOS TREINTA
Y NUEVE MIL PESOS</t>
  </si>
  <si>
    <t>https://community.secop.gov.co/Public/Tendering/OpportunityDetail/Index?noticeUID=CO1.NTC.6826139&amp;isFromPublicArea=True&amp;isModal=False</t>
  </si>
  <si>
    <t> LUZ ELENA CHAVEZ PEÑA</t>
  </si>
  <si>
    <t> 35.476.832</t>
  </si>
  <si>
    <t>CV-016-2024</t>
  </si>
  <si>
    <t>CO1.PCCNTR.6821318</t>
  </si>
  <si>
    <t>UNIVERSIDAD EAN</t>
  </si>
  <si>
    <t>AUNAR ESFUERZOS A TRAVÉS DE APOYOS EDUCATIVOS PARA PROMOVER LA EDUCACIÓN SUPERIOR EN EL MUNICIPIO DE CHÍA CON LA UNIVERSIDAD EAN</t>
  </si>
  <si>
    <t>https://community.secop.gov.co/Public/Tendering/OpportunityDetail/Index?noticeUID=CO1.NTC.6786268&amp;isFromPublicArea=True&amp;isModal=False</t>
  </si>
  <si>
    <t> 5936464</t>
  </si>
  <si>
    <t>educacioncorporativa@universidadean.edu.co</t>
  </si>
  <si>
    <t>059020107</t>
  </si>
  <si>
    <t>CPSP-961-2024</t>
  </si>
  <si>
    <t>CO1.PCCNTR.6853880</t>
  </si>
  <si>
    <t>WILLIAM HERNANDO MOLINA MURCIA</t>
  </si>
  <si>
    <t>PRESTACIÓN DE SERVICIOS PROFESIONALES PARA ASESORÍA, INSPECCIÓN Y VIGILANCIA EN LA OPTIMIZACIÓN DE LOS SERVICIOS DE TRANSITO Y TRANSPORTE DE LA SECRETARÍA DE MOVILIDAD.</t>
  </si>
  <si>
    <t>TRES (3) MESES y en todo caso sin exceder el 20 de diciembre de 2024,</t>
  </si>
  <si>
    <t>DIECISIETE MILLONES CUATROCIENTOS SESENTA Y DOS MIL QUINIENTOS PESOS</t>
  </si>
  <si>
    <t>https://community.secop.gov.co/Public/Tendering/OpportunityDetail/Index?noticeUID=CO1.NTC.6828607&amp;isFromPublicArea=True&amp;isModal=False</t>
  </si>
  <si>
    <t> Carrera 7 N.13-03</t>
  </si>
  <si>
    <t> 3107885898</t>
  </si>
  <si>
    <t> william88hmm@yahoo.com</t>
  </si>
  <si>
    <t> 264377557</t>
  </si>
  <si>
    <t>CPSP-963-2024</t>
  </si>
  <si>
    <t>CO1.PCCNTR.6856952</t>
  </si>
  <si>
    <t>WENDY TATIANA RUIZ SOTELO</t>
  </si>
  <si>
    <t>PRESTACIÓN DE SERVICIOS PROFESIONALES PARA APOYAR, MANTENER Y FORTALECER EL SISTEMA DE GESTIÓN DE SEGURIDAD Y SALUD EN EL TRABAJO EN LA SECRETARIA DE OBRAS PÚBLICAS DEL MUNICIPIO DE CHIA</t>
  </si>
  <si>
    <t> DOS (2) MESES Y VEINTE (20) DIAS y en todo caso sin exceder el 20 de diciembre
de 2024</t>
  </si>
  <si>
    <t>VEINTE MILLONES DE PESOS</t>
  </si>
  <si>
    <t>https://community.secop.gov.co/Public/Tendering/OpportunityDetail/Index?noticeUID=CO1.NTC.6831417&amp;isFromPublicArea=True&amp;isModal=False</t>
  </si>
  <si>
    <t> 11.200.514</t>
  </si>
  <si>
    <t> Calle 13 N.4-15</t>
  </si>
  <si>
    <t> 3102680348</t>
  </si>
  <si>
    <t>tatianaruiz.ft@hotmail.com</t>
  </si>
  <si>
    <t>ENVIADO POR EL PROVEEDOR 
TIENE EGRESO</t>
  </si>
  <si>
    <t>CPSAG-962-2024</t>
  </si>
  <si>
    <t>CO1.PCCNTR.6857002</t>
  </si>
  <si>
    <t xml:space="preserve">ASLY TATIANA RAMIREZ SANTOS </t>
  </si>
  <si>
    <t>PRESTACIÓN DE SERVICIOS DE APOYO A LA GESTIÓN EN LAS ACTIVIDADES ADMINISTRATIVAS DE LA OFICINA DE CONTRATACIÓN</t>
  </si>
  <si>
    <t>TRES (3) MESES contados a partir de la suscripción del inicio en la plataforma SECOP II, sin que supere el 31 de diciembre de 2024</t>
  </si>
  <si>
    <t>https://community.secop.gov.co/Public/Tendering/OpportunityDetail/Index?noticeUID=CO1.NTC.6832326&amp;isFromPublicArea=True&amp;isModal=False</t>
  </si>
  <si>
    <t> Calle 14 N° 09-40 apto 202 Soacha</t>
  </si>
  <si>
    <t> 3004562161</t>
  </si>
  <si>
    <t>tataramirez33@gmail.com</t>
  </si>
  <si>
    <t>CPSP-966-2024</t>
  </si>
  <si>
    <t>CO1.PCCNTR.6857309</t>
  </si>
  <si>
    <t xml:space="preserve">CARLOS ANDRES PAEZ RAMOS </t>
  </si>
  <si>
    <t> 80.497.699</t>
  </si>
  <si>
    <t>PRESTACIÓN DE SERVICIOS PROFESIONALES COMO INGENIERO CIVIL PARA EL APOYO EN ACTIVIDADES RELACIONADAS CON LOS PROYECTOS Y PROCESOS DE OBRA E INFRAESTRUCTURA, A CARGO DE LA SECRETARIA DE OBRAS PUBLICAS</t>
  </si>
  <si>
    <t>DOS (2) MESES Y VEINTE (20) DIAS y en todo caso sin exceder el 20 de diciembre
de 2024</t>
  </si>
  <si>
    <t>https://community.secop.gov.co/Public/Tendering/OpportunityDetail/Index?noticeUID=CO1.NTC.6832672&amp;isFromPublicArea=True&amp;isModal=False</t>
  </si>
  <si>
    <t>Carrera 5 Este N.11-83 T 11 – Apto 103_x000D_</t>
  </si>
  <si>
    <t> 3124370199</t>
  </si>
  <si>
    <t>ing.carlospaez25@gmail.com</t>
  </si>
  <si>
    <t>CPSAG-956-2024</t>
  </si>
  <si>
    <t>CO1.PCCNTR.6850336</t>
  </si>
  <si>
    <t xml:space="preserve">PRESTACIÓN DE SERVICIOS DE APOYO A LA GESTION </t>
  </si>
  <si>
    <t xml:space="preserve">DAVID STEEVEN SANTIBAÑEZ </t>
  </si>
  <si>
    <t>PRESTACIÓN DE SERVICIOS DE APOYO A LA GESTIÓN PARA FORTALECER EL ÁREA DE ARTES PLÁSTICAS, DEL PROGRAMA DE EXTENSIÓN DE LA ESCUELA DE FORMACION ARTISTICA Y CULTURAL DE CHIA</t>
  </si>
  <si>
    <t xml:space="preserve"> $7.500.000,00 </t>
  </si>
  <si>
    <t>$ 7.500.000,00</t>
  </si>
  <si>
    <t xml:space="preserve"> $ 7.500.000,00 </t>
  </si>
  <si>
    <t>https://community.secop.gov.co/Public/Tendering/OpportunityDetail/Index?noticeUID=CO1.NTC.6823369&amp;isFromPÚBLICArea=True&amp;isModal=False</t>
  </si>
  <si>
    <t>CPSP-958-2024</t>
  </si>
  <si>
    <t>CO1.PCCNTR.6853652</t>
  </si>
  <si>
    <t>PRESTACIÓN DE SERVICIOS PROFESIONALES</t>
  </si>
  <si>
    <t xml:space="preserve">JOHANNA GABRIELA CHAMORRO </t>
  </si>
  <si>
    <t>PRESTACIÓN DE SERVICIOS PROFESIONALES PARA EL ACOMPAÑAMIENTO ARQUITECTONICO EN ACTIVIDADES RELACIONADAS CON LOS PROYECTOS Y PROCESOS DE OBRA E INFRAESTRUCTURA QUE ADELANTE LA SECRETARÍA DE OBRAS PÚBLICAS DEL MUNICIPIO DE CHIA</t>
  </si>
  <si>
    <t>VEINTIOCHO MILLONES CINCUENTA Y TRES MIL TRESCIENTOS TREINTA Y TRES PESOS</t>
  </si>
  <si>
    <t xml:space="preserve"> $28.053.333,00 </t>
  </si>
  <si>
    <t xml:space="preserve">*2024003428
*2024003429
</t>
  </si>
  <si>
    <t>$ 28.053.333,00</t>
  </si>
  <si>
    <t xml:space="preserve"> $ 28.053.333,00 </t>
  </si>
  <si>
    <t>https://community.secop.gov.co/Public/Tendering/OpportunityDetail/Index?noticeUID=CO1.NTC.6828272&amp;isFromPÚBLICArea=True&amp;isModal=False</t>
  </si>
  <si>
    <t>FALTA TERMINAR Y CERRAR EN SECOP
ACTA FINAL SIN FIRMA DE CONTRATISTA (se envió correo 30/05/2025)</t>
  </si>
  <si>
    <t> Calle 78B N.116-80 Apto 603 Torre 3 Altos de Granada Bogotá</t>
  </si>
  <si>
    <t> 3006744588</t>
  </si>
  <si>
    <t>jgabrielachr@gmail.com</t>
  </si>
  <si>
    <t xml:space="preserve">OK
SIN EGRESO </t>
  </si>
  <si>
    <t>CPSP-964-2024</t>
  </si>
  <si>
    <t>CO1.PCCNTR.6857453</t>
  </si>
  <si>
    <t>PRESTACIÓN DE SERVICIOS PROFESIONALES PARA BRINDAR ACOMPAÑAMIENTO A LAS DIFERENTES SECRETARÍAS DE LA ADMINISTRACIÓN MUNICIPAL, PARA EL CIERRE, FORMULACIÓN Y ACTUALIZACIÓN DE PROYECTOS DE INVERSIÓN PÚBLICA, EN EL MARCO DEL PDM 2024 - 2027</t>
  </si>
  <si>
    <t xml:space="preserve"> $19.500.000,00 </t>
  </si>
  <si>
    <t>$ 19.500.000,00</t>
  </si>
  <si>
    <t xml:space="preserve"> $ 19.500.000,00 </t>
  </si>
  <si>
    <t>https://community.secop.gov.co/Public/Tendering/OpportunityDetail/Index?noticeUID=CO1.NTC.6833091&amp;isFromPÚBLICArea=True&amp;isModal=False</t>
  </si>
  <si>
    <t>CPSP-965-2024</t>
  </si>
  <si>
    <t>CO1.PCCNTR.6857807</t>
  </si>
  <si>
    <t>MARIA ANTONIA MUÑOZ  CASTILLO</t>
  </si>
  <si>
    <t xml:space="preserve">  51.664.835  </t>
  </si>
  <si>
    <t>https://community.secop.gov.co/Public/Tendering/OpportunityDetail/Index?noticeUID=CO1.NTC.6833429&amp;isFromPÚBLICArea=True&amp;isModal=False</t>
  </si>
  <si>
    <t xml:space="preserve">GINETTE URREGO OROZCO
// MARIA JOSE ZAPATA AMAYA </t>
  </si>
  <si>
    <t>1.015.418.787
// 1.072.707.243</t>
  </si>
  <si>
    <t xml:space="preserve">CAMBIO SUPERVISOR TEMPORAL </t>
  </si>
  <si>
    <t>PREGRADO</t>
  </si>
  <si>
    <t>ADMINISTRADORA DE EMPRESAS</t>
  </si>
  <si>
    <t>Carrera 33 N.14-125 Alborada Real TO
13 AP 203</t>
  </si>
  <si>
    <t> 3118730731</t>
  </si>
  <si>
    <t> astecund@yahoo.com</t>
  </si>
  <si>
    <t>CPSAG-967-2024</t>
  </si>
  <si>
    <t>CO1.PCCNTR.6859568</t>
  </si>
  <si>
    <t xml:space="preserve"> $8.736.000,00 </t>
  </si>
  <si>
    <t xml:space="preserve"> $ 8.736.000,00 </t>
  </si>
  <si>
    <t>https://community.secop.gov.co/Public/Tendering/OpportunityDetail/Index?noticeUID=CO1.NTC.6836917&amp;isFromPÚBLICArea=True&amp;isModal=False</t>
  </si>
  <si>
    <t>CPSP-971-2024</t>
  </si>
  <si>
    <t>CO1.PCCNTR.6859886</t>
  </si>
  <si>
    <t xml:space="preserve">CARLOS EDUARDO BECERRA MORENO </t>
  </si>
  <si>
    <t>PRESTACIÓN DE SERVICIOS PROFESIONALES PARA APOYAR LA TOMA DE MUESTRAS DE AGUA POTABLE Y REALIZAR VISITAS DE INSPECCIÓN VIGILANCIA Y CONTROL, A LOS ESTABLECIMIENTOS DE COMERCIO DEL MUNICIPIO DE CHÍA</t>
  </si>
  <si>
    <t>DOS (2) MESES Y DOCE (12) DIAS y en todo caso sin exceder el 20 de diciembre de
2024</t>
  </si>
  <si>
    <t>DIEZ MILLONES OCHOCIENTOS TREINTA Y UN MIL DOSCIENTOS PESOS M/CTE</t>
  </si>
  <si>
    <t xml:space="preserve"> $10.831.200,00 </t>
  </si>
  <si>
    <t>$ 10.831.200,00</t>
  </si>
  <si>
    <t xml:space="preserve"> $ 10.831.200,00 </t>
  </si>
  <si>
    <t xml:space="preserve"> $-   </t>
  </si>
  <si>
    <t>https://community.secop.gov.co/Public/Tendering/OpportunityDetail/Index?noticeUID=CO1.NTC.6836859&amp;isFromPÚBLICArea=True&amp;isModal=False</t>
  </si>
  <si>
    <t>EVELIN MARINEZ</t>
  </si>
  <si>
    <t>Diagonal transversal 17 N5-72 Conjunto Santa Helena Chía</t>
  </si>
  <si>
    <t>carlosbm222@gmail.com</t>
  </si>
  <si>
    <t>CPSP-898-2024</t>
  </si>
  <si>
    <t>CO1.PCCNTR.6859997</t>
  </si>
  <si>
    <t>PRESTACIÓN DE SERVICIOS PROFESIONALES PARA BRINDAR APOYO CON EL DESARROLLO DEL PROGRAMA PRISMAS LITERARIOS Y EN LO RELACIONADO CON EL FORTALECIMIENTO DE LAS PRÁCTICAS DE LECTURA, ESCRITURA Y LA ORALIDAD A TRAVÉS DE TALLERES Y EVENTOS LITERARIOS OFRECIDOS POR LA RED DE BIBLIOTECAS PÚBLICAS DEL MUNICIPIO DE CHÍA.</t>
  </si>
  <si>
    <t>TRES (3) MESES Y
VEINTE (20) DIAS y en todo caso sin exceder el 20 de diciembre de 2024</t>
  </si>
  <si>
    <t xml:space="preserve"> $15.900.000,00 </t>
  </si>
  <si>
    <t>$ 15.900.000,00</t>
  </si>
  <si>
    <t xml:space="preserve"> $ 15.900.000,00 </t>
  </si>
  <si>
    <t>https://community.secop.gov.co/Public/Tendering/OpportunityDetail/Index?noticeUID=CO1.NTC.6837825&amp;isFromPÚBLICArea=True&amp;isModal=False</t>
  </si>
  <si>
    <t> 43.543.658</t>
  </si>
  <si>
    <t>LICENCIADO EN CIENCIAS SOCIALES</t>
  </si>
  <si>
    <t>Carrera 9 N.14-84 CA 9- Chía – Cundinamarca</t>
  </si>
  <si>
    <t>  3112267460_x000D_</t>
  </si>
  <si>
    <t>maderapura@hotmail.com</t>
  </si>
  <si>
    <t>CPSAG-969-2024</t>
  </si>
  <si>
    <t>CO1.PCCNTR.6860264</t>
  </si>
  <si>
    <t>PRESTACIÓN DE SERVICIOS PROFESIONALES PARA BRINDAR APOYO JURÍDICO EN LA SECRETARÍA DE PARTICIPACIÓN CIUDADANA Y ACCIÓN COMUNITARIO</t>
  </si>
  <si>
    <t xml:space="preserve"> $16.666.667,00 </t>
  </si>
  <si>
    <t>$ 16.666.667,00</t>
  </si>
  <si>
    <t xml:space="preserve"> $ 16.666.667,00 </t>
  </si>
  <si>
    <t>https://community.secop.gov.co/Public/Tendering/OpportunityDetail/Index?noticeUID=CO1.NTC.6837578&amp;isFromPÚBLICArea=True&amp;isModal=False</t>
  </si>
  <si>
    <t>Avenida Pradilla # 02-00</t>
  </si>
  <si>
    <t>CPSAG-970-2024</t>
  </si>
  <si>
    <t>CO1.PCCNTR.6860281</t>
  </si>
  <si>
    <t xml:space="preserve">LAURA VALENTINA CASTELLANOS </t>
  </si>
  <si>
    <t xml:space="preserve">  1.000.183.671  </t>
  </si>
  <si>
    <t>PRESTACIÓN DE SERVICIOS DE APOYO A LA GESTION PARA APOYAR ACCIÓNES DE SEGUIMIENTO Y CONTROL A LAS INSTISTUCIONES PRESTADORAS DE SERVICIOS DE SALUD, EAPB Y PUNTOS DE DISPENSACION DE MEDICAMENTOS A LOS AFILIADOS AL SISTEMA DE SEGURIDAD SOCIAL EN SALUD, QUE OPERAN EN EL MUNICIPIO DE CHIA</t>
  </si>
  <si>
    <t xml:space="preserve">OCHO MILLONES SETECIENTOS
OCHENTA Y CUATRO MIL PESOS </t>
  </si>
  <si>
    <t xml:space="preserve"> $8.784.000,00 </t>
  </si>
  <si>
    <t>$ 8.784.000,00</t>
  </si>
  <si>
    <t xml:space="preserve"> $ 8.784.000,00 </t>
  </si>
  <si>
    <t>https://community.secop.gov.co/Public/Tendering/OpportunityDetail/Index?noticeUID=CO1.NTC.6837735&amp;isFromPÚBLICArea=True&amp;isModal=False</t>
  </si>
  <si>
    <t>NIDIA AMPARO GARCIA SILVA</t>
  </si>
  <si>
    <t>Calle 29 N.5-06 Vereda Bojaca</t>
  </si>
  <si>
    <t> 3223945328</t>
  </si>
  <si>
    <t>castellanosvalentina76@gmail.com</t>
  </si>
  <si>
    <t>CPS 957-2023</t>
  </si>
  <si>
    <t>CO1.PCCNTR.6860719</t>
  </si>
  <si>
    <t>KEREN MARCELA PABON RODRIGUEZ</t>
  </si>
  <si>
    <t>DOS (2) MESES Y VEINTIDOS (22) DIAS y en
todo caso sin exceder el 20 de diciembre de 2024</t>
  </si>
  <si>
    <t>SIETE MILLONES OCHOCIENTOS DIECISIETE MIL TRESCIENTOS TREINTA Y TRES PESOS</t>
  </si>
  <si>
    <t xml:space="preserve"> $7.817.333,00 </t>
  </si>
  <si>
    <t>$ 7.817.333,00</t>
  </si>
  <si>
    <t>SGP</t>
  </si>
  <si>
    <t xml:space="preserve"> $ 7.817.333,00 </t>
  </si>
  <si>
    <t>https://community.secop.gov.co/Public/Tendering/OpportunityDetail/Index?noticeUID=CO1.NTC.6838111&amp;isFromPÚBLICArea=True&amp;isModal=False</t>
  </si>
  <si>
    <t xml:space="preserve">LILIANA MARIA CLAVIJO TORRES
// VIVIANA ANDREA PARRA 
// MARIO DAVID DELGADO SANDOVAL </t>
  </si>
  <si>
    <t>35.419.855
// 52.994.653
// 80.399.566</t>
  </si>
  <si>
    <t xml:space="preserve">CAMBIO SUPERVISOR TEMPORAL 
// CAMBIO SUPERVISOR </t>
  </si>
  <si>
    <t>Carrera 7 N. 2-19</t>
  </si>
  <si>
    <t>karen-23@hotmail.com</t>
  </si>
  <si>
    <t>CPSAG-974-2024</t>
  </si>
  <si>
    <t>CO1.PCCNTR.6861894</t>
  </si>
  <si>
    <t xml:space="preserve">  1.072.717.879 </t>
  </si>
  <si>
    <t>TRES (3) MESES y en todo caso sin exceder el
20 de diciembre de 2024,</t>
  </si>
  <si>
    <t xml:space="preserve"> $8.250.000,00 </t>
  </si>
  <si>
    <t>$ 8.250.000,00</t>
  </si>
  <si>
    <t xml:space="preserve"> $ 8.250.000,00 </t>
  </si>
  <si>
    <t>https://community.secop.gov.co/Public/Tendering/OpportunityDetail/Index?noticeUID=CO1.NTC.6840055&amp;isFromPÚBLICArea=True&amp;isModal=False</t>
  </si>
  <si>
    <t> OSVALDO FAVIO HENAO HOYOS</t>
  </si>
  <si>
    <t>Carrera 5 N.7-28 El Campincito</t>
  </si>
  <si>
    <t> 3102991676</t>
  </si>
  <si>
    <t> davidrodriguez113@hotmail.com</t>
  </si>
  <si>
    <t>CPSAG-975-2024</t>
  </si>
  <si>
    <t>CO1.PCCNTR.6862077</t>
  </si>
  <si>
    <t>https://community.secop.gov.co/Public/Tendering/OpportunityDetail/Index?noticeUID=CO1.NTC.6840974&amp;isFromPÚBLICArea=True&amp;isModal=False</t>
  </si>
  <si>
    <t xml:space="preserve">ANA BERTHA RODRIGUEZ BERNAL 
// NORMA MILENA MUÑETON BOLIVAR </t>
  </si>
  <si>
    <t>35.472.453
// 1.070.919</t>
  </si>
  <si>
    <t>Carrera 3 N 32-42 Conjunto Pinares de Coovivienda</t>
  </si>
  <si>
    <t>davidromeror28@gmail.com</t>
  </si>
  <si>
    <t>CPS 976-2024</t>
  </si>
  <si>
    <t>CO1.PCCNTR.6862115</t>
  </si>
  <si>
    <t xml:space="preserve">NELSON ERANDY RUIZ DAZA </t>
  </si>
  <si>
    <t>https://community.secop.gov.co/Public/Tendering/OpportunityDetail/Index?noticeUID=CO1.NTC.6839761&amp;isFromPÚBLICArea=True&amp;isModal=False</t>
  </si>
  <si>
    <t> 3114619295</t>
  </si>
  <si>
    <t>erandysonido@gmail.com</t>
  </si>
  <si>
    <t>CPSAG-977-2024</t>
  </si>
  <si>
    <t>CO1.PCCNTR.6862172</t>
  </si>
  <si>
    <t>JUAN JAIRO BENAVIDES ERAZO</t>
  </si>
  <si>
    <t>PRESTACIÓN DE SERVICIOS DE APOYO A LA GESTIÓN PARA EL ACOMPAÑAMIENTO Y FORTALECIMIENTO DE LOS ENSAMBLES DEL ÁREA DE MÚSICA DE LA ESCUELA DE FORMACION ARTISTICA Y CULTURA DE CHIA</t>
  </si>
  <si>
    <t>https://community.secop.gov.co/Public/Tendering/OpportunityDetail/Index?noticeUID=CO1.NTC.6840594&amp;isFromPÚBLICArea=True&amp;isModal=False</t>
  </si>
  <si>
    <t>Calle 24 N.6-17</t>
  </si>
  <si>
    <t>Jbenavides494@gmail.com</t>
  </si>
  <si>
    <t>CPSP-972-2024</t>
  </si>
  <si>
    <t>CO1.PCCNTR.6863372</t>
  </si>
  <si>
    <t xml:space="preserve">ANTONIO JOSE GOMEZ ACEVEDO </t>
  </si>
  <si>
    <t>PRESTACIÓN DE SERVICIOS PROFESIONALES PARA DESARROLLAR ACTIVIDADES DEL MUSEO DE TITERES DE LA ESCUELA DE FORMACIÓN ARTÍSTICA Y CULTURAL DEL MUNICIPIO DE CHÍA</t>
  </si>
  <si>
    <t xml:space="preserve"> $12.000.000,00 </t>
  </si>
  <si>
    <t>$ 12.000.000,00</t>
  </si>
  <si>
    <t xml:space="preserve"> $ 12.000.000,00 </t>
  </si>
  <si>
    <t>https://community.secop.gov.co/Public/Tendering/OpportunityDetail/Index?noticeUID=CO1.NTC.6842576&amp;isFromPÚBLICArea=True&amp;isModal=False</t>
  </si>
  <si>
    <t>PROFESIONAL EN ARTES</t>
  </si>
  <si>
    <t>Carrera 7 N.14-14</t>
  </si>
  <si>
    <t>CPSAG-984-2024</t>
  </si>
  <si>
    <t>CO1.PCCNTR.6863428</t>
  </si>
  <si>
    <t>KAREN LORENA VASQUEZ LOPEZ</t>
  </si>
  <si>
    <t>https://community.secop.gov.co/Public/Tendering/OpportunityDetail/Index?noticeUID=CO1.NTC.6842647&amp;isFromPÚBLICArea=True&amp;isModal=False</t>
  </si>
  <si>
    <t>karenvasquez.mua@gmail.com</t>
  </si>
  <si>
    <t>CPSP-985-2024</t>
  </si>
  <si>
    <t>CO1.PCCNTR.6863442</t>
  </si>
  <si>
    <t xml:space="preserve">JUAN MANUEL PIÑEROS BOTERO </t>
  </si>
  <si>
    <t xml:space="preserve"> $9.600.000,00 </t>
  </si>
  <si>
    <t xml:space="preserve"> $ 9.600.000,00 </t>
  </si>
  <si>
    <t>https://community.secop.gov.co/Public/Tendering/OpportunityDetail/Index?noticeUID=CO1.NTC.6842286&amp;isFromPÚBLICArea=True&amp;isModal=False</t>
  </si>
  <si>
    <t xml:space="preserve">ADRIANA PABON CASTRO
// MARIO DAVID DELGADO SANDOVAL </t>
  </si>
  <si>
    <t>52.285.927
// 80.399.566</t>
  </si>
  <si>
    <t> Calle 6 N.10-112</t>
  </si>
  <si>
    <t> 3115289093</t>
  </si>
  <si>
    <t>reisjuan32@gmail.com</t>
  </si>
  <si>
    <t>CPSP-982-2024</t>
  </si>
  <si>
    <t>CO1.PCCNTR.6863468</t>
  </si>
  <si>
    <t xml:space="preserve">  1.072.706.460 </t>
  </si>
  <si>
    <t>PRESTACIÓN DE SERVICIOS PROFESIONALES COMO INSTRUCTOR DEL ÁREA DE MÚSICA DEL PROGRAMA DE EXTENSIÓN DE LA ESCUELA DE FORMACIÓN ARTÍSTICA Y CULTURAL DE CHÍA</t>
  </si>
  <si>
    <t>https://community.secop.gov.co/Public/Tendering/OpportunityDetail/Index?noticeUID=CO1.NTC.6843099&amp;isFromPÚBLICArea=True&amp;isModal=False</t>
  </si>
  <si>
    <t>Carrera 12 No. 10-66 Apto 301</t>
  </si>
  <si>
    <t>lalaquintanac@gmail.com</t>
  </si>
  <si>
    <t>CPSP-989-2024</t>
  </si>
  <si>
    <t>CO1.PCCNTR.6863546</t>
  </si>
  <si>
    <t>JUAN CAMILO VALDERRAMA DIAZ</t>
  </si>
  <si>
    <t>https://community.secop.gov.co/Public/Tendering/OpportunityDetail/Index?noticeUID=CO1.NTC.6842920&amp;isFromPÚBLICArea=True&amp;isModal=False</t>
  </si>
  <si>
    <t>Calle 19 N.7-130 Conjunto Coopacol – casa 5</t>
  </si>
  <si>
    <t>CPSAG-988-2024</t>
  </si>
  <si>
    <t>CO1.PCCNTR.6863570</t>
  </si>
  <si>
    <t xml:space="preserve">PAULA CAMILA JURADO NIETO </t>
  </si>
  <si>
    <t>SIETE MILLONES SETECIENTOS SESENTA Y CINCO MIL TRESCIENTOS TREINTA Y TRES PESOS</t>
  </si>
  <si>
    <t xml:space="preserve"> $7.765.333,00 </t>
  </si>
  <si>
    <t>$ 7.765.333,00</t>
  </si>
  <si>
    <t xml:space="preserve"> $ 7.765.333,00 </t>
  </si>
  <si>
    <t>https://community.secop.gov.co/Public/Tendering/OpportunityDetail/Index?noticeUID=CO1.NTC.6842959&amp;isFromPÚBLICArea=True&amp;isModal=False</t>
  </si>
  <si>
    <t xml:space="preserve">ANA BERTHA RODRIGUEZ BERNAL
// NORMA MILENA MUÑETON BOLIVAR </t>
  </si>
  <si>
    <t>Calle 26 N 8-0 Vereda Bojacá camino la Floresta 2</t>
  </si>
  <si>
    <t>paulacjuradon@gmail.com</t>
  </si>
  <si>
    <t>CPSAG-980-2024</t>
  </si>
  <si>
    <t>CO1.PCCNTR.6863705</t>
  </si>
  <si>
    <t>FRANKLIN GUZMAN CANO</t>
  </si>
  <si>
    <t>PRESTACIÓN DE SERVICIOS DE APOYO A LA GESTIÓN EN LA EJECUCIÓN DE ACTIVIDADES RELACIONADAS CON EL ACCESO A LOS INSTRUMENTOS Y ACCESORIOS DISPUESTOS PARA EL DESARROLLO DE LAS ACTIVIDADES DE ARTISTAS, GRUPOS REPRESENTATIVOS Y ORGANIZACIONES ARTISTICAS Y CULTURALES DEL MUNICIPIO DE CHÍA</t>
  </si>
  <si>
    <t xml:space="preserve">OCHO
MILLONES SETECIENTOS MIL PESOS </t>
  </si>
  <si>
    <t xml:space="preserve"> $8.700.000,00 </t>
  </si>
  <si>
    <t>$ 8.700.000,00</t>
  </si>
  <si>
    <t xml:space="preserve"> $ 8.700.000,00 </t>
  </si>
  <si>
    <t>https://community.secop.gov.co/Public/Tendering/OpportunityDetail/Index?noticeUID=CO1.NTC.6842722&amp;isFromPÚBLICArea=True&amp;isModal=False</t>
  </si>
  <si>
    <t> 8856146</t>
  </si>
  <si>
    <t>CPSP-990-2024</t>
  </si>
  <si>
    <t>CO1.PCCNTR.6863586</t>
  </si>
  <si>
    <t>EDGAR ORLANDO VELANDIA MALAGON</t>
  </si>
  <si>
    <t>https://community.secop.gov.co/Public/Tendering/OpportunityDetail/Index?noticeUID=CO1.NTC.6843301&amp;isFromPÚBLICArea=True&amp;isModal=False</t>
  </si>
  <si>
    <t> 52.285.927</t>
  </si>
  <si>
    <t>Vereda la esmeralda casa finca el
pedrega</t>
  </si>
  <si>
    <t> 3133447016_x000D_</t>
  </si>
  <si>
    <t>edgarvelan@hotmail.com</t>
  </si>
  <si>
    <t>CPSP-981-2024</t>
  </si>
  <si>
    <t>CO1.PCCNTR.6863634</t>
  </si>
  <si>
    <t>HECTOR FERNANDO RODRIGUEZ SABOGAL</t>
  </si>
  <si>
    <t xml:space="preserve"> $11.100.000,00 </t>
  </si>
  <si>
    <t>$ 11.100.000,00</t>
  </si>
  <si>
    <t xml:space="preserve"> $ 11.100.000,00 </t>
  </si>
  <si>
    <t>https://community.secop.gov.co/Public/Tendering/OpportunityDetail/Index?noticeUID=CO1.NTC.6843233&amp;isFromPÚBLICArea=True&amp;isModal=False</t>
  </si>
  <si>
    <t>Calle 3 N.4-71 Guasca – Cundinamarca</t>
  </si>
  <si>
    <t>herogal27@hotmail.com_x000D_</t>
  </si>
  <si>
    <t>CPSAG-987-2024</t>
  </si>
  <si>
    <t>CO1.PCCNTR.6863711</t>
  </si>
  <si>
    <t>BRAYAN DANILO PEDRAZA QUINTANA</t>
  </si>
  <si>
    <t xml:space="preserve">  1.070.020.744 </t>
  </si>
  <si>
    <t>https://community.secop.gov.co/Public/Tendering/OpportunityDetail/Index?noticeUID=CO1.NTC.6842275&amp;isFromPÚBLICArea=True&amp;isModal=False</t>
  </si>
  <si>
    <t>OSVALDO FAVIO  HENAO HOYOS</t>
  </si>
  <si>
    <t>Sector Calahorra
Ciudad: Chía - Cundinamarca</t>
  </si>
  <si>
    <t>  3184471324</t>
  </si>
  <si>
    <t>pedrazaquintana321@gmail.com</t>
  </si>
  <si>
    <t>CPSP-973-2024</t>
  </si>
  <si>
    <t>CO1.PCCNTR.6863725</t>
  </si>
  <si>
    <t>CLAUDIA MERCEDES MARTINEZ CASTAÑEDA</t>
  </si>
  <si>
    <t>PRESTACIÓN DE SERVICIOS PROFESIONALES COMO INSTRUCTOR DEL ÁREA DE DANZA DEL PROGRAMA DE EXTENSIÓN DE LA ESCUELA DE FORMACIÓN ARTÍSTICA Y CULTURAL DE CHÍA.</t>
  </si>
  <si>
    <t>https://community.secop.gov.co/Public/Tendering/OpportunityDetail/Index?noticeUID=CO1.NTC.6842859&amp;isFromPÚBLICArea=True&amp;isModal=False</t>
  </si>
  <si>
    <t>CPSP-983-2024</t>
  </si>
  <si>
    <t>CO1.PCCNTR.6864020</t>
  </si>
  <si>
    <t>PRESTACIÓN DE SERVICIOS PROFESIONALES PARA EL ACOMPAÑAMIENTO, SEGUIMIENTO Y FORTALECIMIENTO DE LA DIRECCIÓN MUSICAL DE LA AGRUPACIÓN CORAL REPRESENTATIVA DE LA ESCUELA DE FORMACIÓN ARTÍSTICA Y CULTURAL DE CHÍA</t>
  </si>
  <si>
    <t>ONCE
MILLONES CIEN MIL PESOS</t>
  </si>
  <si>
    <t>https://community.secop.gov.co/Public/Tendering/OpportunityDetail/Index?noticeUID=CO1.NTC.6843519&amp;isFromPÚBLICArea=True&amp;isModal=False</t>
  </si>
  <si>
    <t> 93.204.728</t>
  </si>
  <si>
    <t>LICENCIADO EN MÚSICA</t>
  </si>
  <si>
    <t>Calle 7 N.5-38 201 centro Tabio – Cundinamarca</t>
  </si>
  <si>
    <t>andreadirectoracoral@gmail.com</t>
  </si>
  <si>
    <t>SAMC-008-2024</t>
  </si>
  <si>
    <t>CO1.PCCNTR.6796515</t>
  </si>
  <si>
    <t xml:space="preserve">OBRA PÚBLICA </t>
  </si>
  <si>
    <t>CONSORCIO VIAL CHIA</t>
  </si>
  <si>
    <t>MANTENIMIENTO DE VIAS ADOQUINADAS EN EL MUNICIPIO DE CHIA</t>
  </si>
  <si>
    <t>QUINIENTOS CUARENTA MILLONES SETECIENTOS
DIECISIETE MIL SEISCIENTOS NOVENTA Y CUATRO PESOS</t>
  </si>
  <si>
    <t xml:space="preserve"> $540.717.694,00 </t>
  </si>
  <si>
    <t>$ 540.717.694,00</t>
  </si>
  <si>
    <t xml:space="preserve"> $ 540.717.694,00 </t>
  </si>
  <si>
    <t>https://community.secop.gov.co/Public/Tendering/OpportunityDetail/Index?noticeUID=CO1.NTC.6426969&amp;isFromPÚBLICArea=True&amp;isModal=False</t>
  </si>
  <si>
    <t>*CUMPLIMIENTO: CHU-100031410
*RESPONSABILIDAD: CHU-100005738</t>
  </si>
  <si>
    <t> CO1.WRT.15354273</t>
  </si>
  <si>
    <t xml:space="preserve">MODIFICACION FECHA ACTA DE TERMIANCIÓN </t>
  </si>
  <si>
    <t>FALTA CARGAR ULTIMA CUENTA
FALTA TERMINAR Y CERRAR EN SECOP</t>
  </si>
  <si>
    <t>julioc2005-17@hotmail.com</t>
  </si>
  <si>
    <t>CV-017-2024</t>
  </si>
  <si>
    <t>CO1.PCCNTR.6828289</t>
  </si>
  <si>
    <t>CORPORACION UNIVERSITARIA IBEROAMERICANA</t>
  </si>
  <si>
    <t>AUNAR ESFUERZOS A TRAVÉS DE APOYOS EDUCATIVOS PARA PROMOVER LA EDUCACIÓN SUPERIOR EN EL MUNICIPIO DE CHÍA CON LA CORPORACIÓN UNIVERSITARIA IBEROAMERICANA</t>
  </si>
  <si>
    <t xml:space="preserve"> $ -   </t>
  </si>
  <si>
    <t>https://community.secop.gov.co/Public/Tendering/OpportunityDetail/Index?noticeUID=CO1.NTC.6796086&amp;isFromPÚBLICArea=True&amp;isModal=False</t>
  </si>
  <si>
    <t>Calle 67 No 5 - 27</t>
  </si>
  <si>
    <t>rectoria@ibero.edu.co</t>
  </si>
  <si>
    <t>CPSP-959-2024</t>
  </si>
  <si>
    <t>CO1.PCCNTR.6868606</t>
  </si>
  <si>
    <t>SERGIO ANDRES FLOREZ HERRERA</t>
  </si>
  <si>
    <t>PRESTACIÓN DE SERVICIOS PROFESIONALES DE APOYO EN LOS DIFERENTES TRAMITES Y ACTIVIDADES A CARGO DE LA DIRECCION DE TESORERIA DE LA SECRETARÍA DE HACIENDA EN EL MUNICIPIO DE CHIA.</t>
  </si>
  <si>
    <t> DOS (2) MESES Y VEINTIUN (21) DIAS en todo caso sin exceder el 27 de
diciembre de 2024.</t>
  </si>
  <si>
    <t>DOCE MILLONES CIENTO OCHENTA Y CINCO MIL CIEN PESOS</t>
  </si>
  <si>
    <t xml:space="preserve"> $12.185.100,00 </t>
  </si>
  <si>
    <t>$ 12.185.100,00</t>
  </si>
  <si>
    <t xml:space="preserve"> $ 12.185.100,00 </t>
  </si>
  <si>
    <t>https://community.secop.gov.co/Public/Tendering/OpportunityDetail/Index?noticeUID=CO1.NTC.6849252&amp;isFromPÚBLICArea=True&amp;isModal=False</t>
  </si>
  <si>
    <t> 53.910.682</t>
  </si>
  <si>
    <t>CPSP-992-2024</t>
  </si>
  <si>
    <t>CO1.PCCNTR.6870159</t>
  </si>
  <si>
    <t>NATALIA BEJARANO MONCADA</t>
  </si>
  <si>
    <t>PRESTACIÓN DE SERVICIOS PROFESIONALES DE APOYO EN LOS DIFERENTES TRAMITES Y ACTIVIDADES A CARGO DE LA DIRECCION DE TESORERIA DE LA SECRETARÍA DE HACIENDA EN EL MUNICIPIO DE CHIA</t>
  </si>
  <si>
    <t>https://community.secop.gov.co/Public/Tendering/OpportunityDetail/Index?noticeUID=CO1.NTC.6851656&amp;isFromPÚBLICArea=True&amp;isModal=False</t>
  </si>
  <si>
    <t>CPSAG-996-2024</t>
  </si>
  <si>
    <t>CO1.PCCNTR.6870173</t>
  </si>
  <si>
    <t>PRESTACIÓN DE SERVICIOS DE APOYO A LA GESTIÓN PARA LA ARTICULACIÓN DE LAS ACTIVIDADES QUE DESDE LA SECRETARÍA DE PARTICIPACIÓN CIUDADANA Y ACCIÓN COMUNITARIA SE ADELANTEN CON LA OFICINA ASESORA DE COMUNICACIÓN, PRENSA Y PROTOCOLO DEL MUNICIPIO DE CHÍA</t>
  </si>
  <si>
    <t>TRES (3) MESES y en todo caso sin exceder el 20 de diciembre de
2024,</t>
  </si>
  <si>
    <t xml:space="preserve"> $13.536.000,00 </t>
  </si>
  <si>
    <t>$ 13.536.000,00</t>
  </si>
  <si>
    <t xml:space="preserve"> $ 13.536.000,00 </t>
  </si>
  <si>
    <t>https://community.secop.gov.co/Public/Tendering/OpportunityDetail/Index?noticeUID=CO1.NTC.6851673&amp;isFromPÚBLICArea=True&amp;isModal=False</t>
  </si>
  <si>
    <t> 20.455.955</t>
  </si>
  <si>
    <t>carolinasago24@gmail.com</t>
  </si>
  <si>
    <t>CPSP-993-2024</t>
  </si>
  <si>
    <t>CO1.PCCNTR.6870191</t>
  </si>
  <si>
    <t>MONICA YAMILE ZAMBRANO GARZON</t>
  </si>
  <si>
    <t xml:space="preserve"> $11.250.000,00 </t>
  </si>
  <si>
    <t>$ 11.250.000,00</t>
  </si>
  <si>
    <t xml:space="preserve"> $ 11.250.000,00 </t>
  </si>
  <si>
    <t>https://community.secop.gov.co/Public/Tendering/OpportunityDetail/Index?noticeUID=CO1.NTC.6851692&amp;isFromPÚBLICArea=True&amp;isModal=False</t>
  </si>
  <si>
    <t> 1.088.245.667</t>
  </si>
  <si>
    <t> Calle 6A N.1-109</t>
  </si>
  <si>
    <t> 3134483873_x000D_</t>
  </si>
  <si>
    <t>ps.monicazg@gmail.com</t>
  </si>
  <si>
    <t>CPSP-991-2024</t>
  </si>
  <si>
    <t>CO1.PCCNTR.6870344</t>
  </si>
  <si>
    <t>JEMMA NAARA GOMEZ RODRIGUEZ</t>
  </si>
  <si>
    <t>DOS (2) MESES Y DIEZ (10) DIAS y en todo caso sin exceder el 20 de diciembre de
2024</t>
  </si>
  <si>
    <t xml:space="preserve"> $10.500.000,00 </t>
  </si>
  <si>
    <t>$ 10.500.000,00</t>
  </si>
  <si>
    <t>SGP EDUCACIÓN</t>
  </si>
  <si>
    <t xml:space="preserve"> $ 10.500.000,00 </t>
  </si>
  <si>
    <t>https://community.secop.gov.co/Public/Tendering/OpportunityDetail/Index?noticeUID=CO1.NTC.6851743&amp;isFromPÚBLICArea=True&amp;isModal=False</t>
  </si>
  <si>
    <t> 1.069.741.350</t>
  </si>
  <si>
    <t>FONOAUDIOLOGA</t>
  </si>
  <si>
    <t> Calle 1A N.7A-69 Casa 33</t>
  </si>
  <si>
    <t>  3006782051</t>
  </si>
  <si>
    <t>jemnanaara11@gmail.com</t>
  </si>
  <si>
    <t>CPSP-994-2024</t>
  </si>
  <si>
    <t>CO1.PCCNTR.6870656</t>
  </si>
  <si>
    <t>MARIA CAMILA ORTEGON CARDENAS</t>
  </si>
  <si>
    <t> 1.072.659.193</t>
  </si>
  <si>
    <t>https://community.secop.gov.co/Public/Tendering/OpportunityDetail/Index?noticeUID=CO1.NTC.6852313&amp;isFromPÚBLICArea=True&amp;isModal=False</t>
  </si>
  <si>
    <t>Carrera 6 N.13-64 ED Sauzalito</t>
  </si>
  <si>
    <t>  3178871603</t>
  </si>
  <si>
    <t> camilaortegoncardenas@gmail.com</t>
  </si>
  <si>
    <t>CPSP-995-2024</t>
  </si>
  <si>
    <t>CO1.PCCNTR.6870678</t>
  </si>
  <si>
    <t>MATEO PALACIOS HERMANN</t>
  </si>
  <si>
    <t>  1.010.224.030</t>
  </si>
  <si>
    <t>DOS (2) MESES Y SIETE (07)
DIAS y en todo caso sin exceder el 20 de diciembre de 2024</t>
  </si>
  <si>
    <t>NUEVE MILLONES CUATROCIENTOS
NOVENTA Y UN MIL SEISCIENTOS SESENTA Y NUEVE PESOS</t>
  </si>
  <si>
    <t xml:space="preserve"> $9.491.669,00 </t>
  </si>
  <si>
    <t>$ 9.491.669,00</t>
  </si>
  <si>
    <t xml:space="preserve"> $ 9.491.669,00 </t>
  </si>
  <si>
    <t>https://community.secop.gov.co/Public/Tendering/OpportunityDetail/Index?noticeUID=CO1.NTC.6852348&amp;isFromPÚBLICArea=True&amp;isModal=False</t>
  </si>
  <si>
    <t>INGENIERO AMBIENTAL</t>
  </si>
  <si>
    <t>  Calle 5 N.10A-32</t>
  </si>
  <si>
    <t> 3013137646_x000D_</t>
  </si>
  <si>
    <t>matpal14@gmail.com</t>
  </si>
  <si>
    <t>ESAL-008-2024</t>
  </si>
  <si>
    <t>CO1.PCCNTR.6851208</t>
  </si>
  <si>
    <t>TRES (3) MESES y/o hasta agotar el presupuesto, contados a partir del perfeccionamiento, el cumplimiento
de los requisitos de ejecución y el inicio de la ejecución del convenio a través de la plataforma del
SECOP II. En todo caso el plazo señalado no podrá sobrepasarse al 31 de diciembre de 2024</t>
  </si>
  <si>
    <t>OCHOCIENTOS CINCUENTA MILLONES DE PESOS</t>
  </si>
  <si>
    <t xml:space="preserve"> $850.000.000,00 </t>
  </si>
  <si>
    <t>$ 850.000.000,00</t>
  </si>
  <si>
    <t xml:space="preserve"> $ 850.000.000,00 </t>
  </si>
  <si>
    <t>https://community.secop.gov.co/Public/Tendering/OpportunityDetail/Index?noticeUID=CO1.NTC.6778303&amp;isFromPÚBLICArea=True&amp;isModal=False</t>
  </si>
  <si>
    <t>*CUMPLIMIENTO: 11-44-101236793
*RESPONSABILIDAD: 11-40-101068904</t>
  </si>
  <si>
    <t>*CUMPLIMIENTO: CO1.WRT.15354029
*RESPONSABILIDAD: CO1.WRT.15354027</t>
  </si>
  <si>
    <t>Carrera 5 N.9-46 El Campin Chía</t>
  </si>
  <si>
    <t> 8857772</t>
  </si>
  <si>
    <t>sanrafael@yahoo.es</t>
  </si>
  <si>
    <t>CPSAG-979-2024</t>
  </si>
  <si>
    <t>CO1.PCCNTR.6862030</t>
  </si>
  <si>
    <t>SAMUEL GONZALO PEÑA CARDENAS</t>
  </si>
  <si>
    <t> 80.399.615</t>
  </si>
  <si>
    <t>TRES (3) MESES y en todo caso sin exceder el 31 de diciembre de 2024</t>
  </si>
  <si>
    <t xml:space="preserve"> $9.324.000,00 </t>
  </si>
  <si>
    <t>$ 9.324.000,00</t>
  </si>
  <si>
    <t xml:space="preserve"> $ 9.324.000,00 </t>
  </si>
  <si>
    <t>https://community.secop.gov.co/Public/Tendering/OpportunityDetail/Index?noticeUID=CO1.NTC.6840100&amp;isFromPÚBLICArea=True&amp;isModal=False</t>
  </si>
  <si>
    <t>BÁSICA SECUNDARIA</t>
  </si>
  <si>
    <t>BACHILLER</t>
  </si>
  <si>
    <t>Carrera 14B N.14-41 San Luis</t>
  </si>
  <si>
    <t>samuelpena15@gmail.com</t>
  </si>
  <si>
    <t>CPSP-997-2024</t>
  </si>
  <si>
    <t>CO1.PCCNTR.6870333</t>
  </si>
  <si>
    <t xml:space="preserve">MARIA CAMILA FONSECA LOZANO </t>
  </si>
  <si>
    <t>DOS (2) MESES Y QUINCE (15) DIAS y en todo
caso sin exceder el 20 de diciembre de 2024</t>
  </si>
  <si>
    <t>https://community.secop.gov.co/Public/Tendering/OpportunityDetail/Index?noticeUID=CO1.NTC.6851564&amp;isFromPÚBLICArea=True&amp;isModal=False</t>
  </si>
  <si>
    <t>FALTA CERRAR EN SECOP.PAGO 3 EN APROBACION NO SE CIERRA</t>
  </si>
  <si>
    <t>PSICÓLOGA</t>
  </si>
  <si>
    <t>Calle 9C N.13A-05</t>
  </si>
  <si>
    <t>kmila-27@hotmail.com</t>
  </si>
  <si>
    <t>SAMC-012-2024</t>
  </si>
  <si>
    <t>CO1.PCCNTR.6870780</t>
  </si>
  <si>
    <t>SUMINISTRO</t>
  </si>
  <si>
    <t>UNION TEMPORAL ALIMENTARTE CHIA</t>
  </si>
  <si>
    <t>DIECINUEVE (19) DIAS DEL CALENDARIO ESCOLAR</t>
  </si>
  <si>
    <t>DOS MIL QUINIENTOS DOS MILLONES NOVECIENTOS SESENTA
Y NUEVE MIL QUINIENTOS DIECIESEIS PESOS</t>
  </si>
  <si>
    <t xml:space="preserve"> $2.502.969.516,00 </t>
  </si>
  <si>
    <t>$ 2.502.969.516,00</t>
  </si>
  <si>
    <t xml:space="preserve"> $ 2.502.969.516,00 </t>
  </si>
  <si>
    <t xml:space="preserve"> $2.316.616.197,00 </t>
  </si>
  <si>
    <t xml:space="preserve"> $186.353.319,00 </t>
  </si>
  <si>
    <t>https://community.secop.gov.co/Public/Tendering/OpportunityDetail/Index?noticeUID=CO1.NTC.6775142&amp;isFromPÚBLICArea=True&amp;isModal=False</t>
  </si>
  <si>
    <t>NELSY YAZMÍN CAJAMARCA SUÁREZ</t>
  </si>
  <si>
    <t>*CUMPLIMIENTO: 96-44-101192311
*RESPONSABILIDAD: 96-40-101068059</t>
  </si>
  <si>
    <t>*CUMPLIMIENTO: CO1.WRT.15369226
*RESPONSABILIDAD: CO1.WRT.15370107</t>
  </si>
  <si>
    <t xml:space="preserve">NOVECIENTOS TRECE MILLONES DE PESOS </t>
  </si>
  <si>
    <t xml:space="preserve"> $ 913.000.000,00 </t>
  </si>
  <si>
    <t xml:space="preserve">SIETE (7) DIAS CALENDARIO ESCOLAR </t>
  </si>
  <si>
    <t xml:space="preserve"> $3.415.969.516,00 </t>
  </si>
  <si>
    <t>Carrera 1 N.4-02 Bodega Parque
Industria K2</t>
  </si>
  <si>
    <t>ut.alimentartechia@gmail.com</t>
  </si>
  <si>
    <t>CPSAG-998-2024</t>
  </si>
  <si>
    <t>CO1.PCCNTR.6874000</t>
  </si>
  <si>
    <t>GILDARDO ORJUELA MELO</t>
  </si>
  <si>
    <t>PRESTACIÓN DE SERVICIOS COMO APOYO A LA GESTION EN EL PROCESO DE GESTION DOCUMENTAL DE LA ALCALDIA MUNICIPAL DE CHIA.</t>
  </si>
  <si>
    <t>NUEVE MILLONES DE PESOS</t>
  </si>
  <si>
    <t xml:space="preserve"> $9.000.000,00 </t>
  </si>
  <si>
    <t>$ 9.000.000,00</t>
  </si>
  <si>
    <t xml:space="preserve"> $ 9.000.000,00 </t>
  </si>
  <si>
    <t>https://community.secop.gov.co/Public/Tendering/OpportunityDetail/Index?noticeUID=CO1.NTC.6856547&amp;isFromPÚBLICArea=True&amp;isModal=False</t>
  </si>
  <si>
    <t>FALTA TERMINAR Y CERRAR EN SECOP - Se envió correo al supervisor 29-08-2025</t>
  </si>
  <si>
    <t>Carrera 54 N.55-44 Bogotá</t>
  </si>
  <si>
    <t>gildarojuem1@hotmail.com</t>
  </si>
  <si>
    <t>CPSP-999-2024</t>
  </si>
  <si>
    <t>CO1.PCCNTR.6875227</t>
  </si>
  <si>
    <t>GERMAN RODRIGUEZ GIL</t>
  </si>
  <si>
    <t>PRESTACIÓN DE SERVICIOS PROFESIONALES PARA APOYAR Y FORTALECER A LA SECRETARÍA DE PLANEACIÓN PARA LA EJECUCIÓN DE PROYECTOS</t>
  </si>
  <si>
    <t>TREINTA MILLONES DE PESOS</t>
  </si>
  <si>
    <t xml:space="preserve"> $30.000.000,00 </t>
  </si>
  <si>
    <t xml:space="preserve"> $ 30.000.000,00 </t>
  </si>
  <si>
    <t>https://community.secop.gov.co/Public/Tendering/OpportunityDetail/Index?noticeUID=CO1.NTC.6857588&amp;isFromPÚBLICArea=True&amp;isModal=False</t>
  </si>
  <si>
    <t>ECONOMISTA</t>
  </si>
  <si>
    <t>Calle 55 N.77B-24 Apto 520 Bogotá</t>
  </si>
  <si>
    <t> 3106998248</t>
  </si>
  <si>
    <t>germanrodriguezrg@gmail.com</t>
  </si>
  <si>
    <t>CPSP-1000-2024</t>
  </si>
  <si>
    <t>CO1.PCCNTR.6875818</t>
  </si>
  <si>
    <t>LINA ALEJANDRA ORTEGÓN CARDENAS</t>
  </si>
  <si>
    <t>DOS (2) MESES Y QUINCE (15) DIAS y en todo caso sin exceder el 20 de
diciembre de 2024</t>
  </si>
  <si>
    <t>https://community.secop.gov.co/Public/Tendering/OpportunityDetail/Index?noticeUID=CO1.NTC.6858536&amp;isFromPÚBLICArea=True&amp;isModal=False</t>
  </si>
  <si>
    <t>PSICOLOGA</t>
  </si>
  <si>
    <t> 3162442398</t>
  </si>
  <si>
    <t>linaortegon@hotmail.com</t>
  </si>
  <si>
    <t>CV-013-2024</t>
  </si>
  <si>
    <t>CO1.PCCNTR.6784312</t>
  </si>
  <si>
    <t>UNIVERSIDAD DE CIENCIAS APLICADAS Y AMBIENTALES</t>
  </si>
  <si>
    <t>AUNAR ESFUERZOS A TRAVÉS DE APOYOS EDUCATIVOS PARA PROMOVER LA EDUCACIÓN SUPERIOR EN EL MUNICIPIO DE CHÍA CON LA UNIVERSIDAD DE CIENCIAS APLICADAS Y AMBIENTALES -UDCA-</t>
  </si>
  <si>
    <t>https://community.secop.gov.co/Public/Tendering/OpportunityDetail/Index?noticeUID=CO1.NTC.6739329&amp;isFromPÚBLICArea=True&amp;isModal=False</t>
  </si>
  <si>
    <t>Calle 222 N 55 - 37</t>
  </si>
  <si>
    <t>direccion.extension@udca.edu.co</t>
  </si>
  <si>
    <t>CPSAG-978-2024</t>
  </si>
  <si>
    <t>CO1.PCCNTR.6861575</t>
  </si>
  <si>
    <t>CAMILO CASTAÑEDA MALDONADO</t>
  </si>
  <si>
    <t>PRESTACIÓN DE SERVICIOS DE APOYO A LA GESTIÓN EN LAS ACCIÓNES QUE SE DESARROLLAN CON LAS ORGANIZACIONES COMUNALES DEL MUNICIPIO DE CHÍA</t>
  </si>
  <si>
    <t xml:space="preserve"> $12.666.667,00 </t>
  </si>
  <si>
    <t xml:space="preserve"> $ 12.666.667,00 </t>
  </si>
  <si>
    <t>https://community.secop.gov.co/Public/Tendering/OpportunityDetail/Index?noticeUID=CO1.NTC.6840110&amp;isFromPÚBLICArea=True&amp;isModal=False</t>
  </si>
  <si>
    <t>FALTA CERRAR EN SECOP. FALTA  ARL NO SE CIERRA</t>
  </si>
  <si>
    <t>Carrera 3 N.30-29</t>
  </si>
  <si>
    <t>camilin_c2004@hotmail.com</t>
  </si>
  <si>
    <t>MC-024-2024</t>
  </si>
  <si>
    <t>CO1.PCCNTR.6862033</t>
  </si>
  <si>
    <t>COMPRAVENTA</t>
  </si>
  <si>
    <t>GESTION DE SEGURIDAD ELECTRONICA S.A.</t>
  </si>
  <si>
    <t>ADQUISICION DE UNA 01 CERTIFICACION DE FIRMA DIGITAL PARA TRAMITES Y CERTIFICACIONES ANTE EL MINISTERIO DE HACIENDA OFICINA DE BONOS PENSIONALES EN EL FORMULARIO UNICO ELECTRONICO CERTIFICACION ELECTRONICA DE TIEMPOS LABORADOS CETIL PARA EL MUNICIPIO DE CHIA CUNDINAMARCA</t>
  </si>
  <si>
    <t>UN (1) MES</t>
  </si>
  <si>
    <t>CIENTO CINCUENTA Y UN MIL CIENTO TREINTA PESOS</t>
  </si>
  <si>
    <t xml:space="preserve"> $151.130,00 </t>
  </si>
  <si>
    <t xml:space="preserve"> $ 151.130,00 </t>
  </si>
  <si>
    <t>https://community.secop.gov.co/Public/Tendering/OpportunityDetail/Index?noticeUID=CO1.NTC.6786724&amp;isFromPÚBLICArea=True&amp;isModal=False</t>
  </si>
  <si>
    <t>21-46-101099739</t>
  </si>
  <si>
    <t xml:space="preserve">SEGUROD DEL ESTADO S.A. </t>
  </si>
  <si>
    <t> CO1.WRT.15373386</t>
  </si>
  <si>
    <t>Ac 26 N 69C - 03 Torre B Of 701 - Edificio Capital Center II</t>
  </si>
  <si>
    <t> 6014050082</t>
  </si>
  <si>
    <t>area.licitaciones@gse.com.co</t>
  </si>
  <si>
    <t>EN REVISION DE P</t>
  </si>
  <si>
    <t>CPSP-1002-2024</t>
  </si>
  <si>
    <t>CO1.PCCNTR.6877758</t>
  </si>
  <si>
    <t>JUAN SEBASTIAN GOMEZ RAMIREZ</t>
  </si>
  <si>
    <t>PRESTACIÓN DE SERVICIOS PROFESIONALES COMO APOYO AL FORTALECIMIENTO DE LOS INSTRUMENTOS DE PLANIFICACIÓN Y GESTIÓN TERRITORIAL DEL MUNICIPIO DE CHÍA</t>
  </si>
  <si>
    <t>CATORCE MILLONES CIENTO TREINTA Y TRES MIL
TRESCIENTOS TREINTA Y TRES PESOS</t>
  </si>
  <si>
    <t xml:space="preserve"> $14.133.333,00 </t>
  </si>
  <si>
    <t xml:space="preserve"> $ 14.133.333,00 </t>
  </si>
  <si>
    <t>https://community.secop.gov.co/Public/Tendering/OpportunityDetail/Index?noticeUID=CO1.NTC.6860882&amp;isFromPÚBLICArea=True&amp;isModal=False</t>
  </si>
  <si>
    <t>ARQUITECTO</t>
  </si>
  <si>
    <t>Carrera 7 N 17-91 Casa 9</t>
  </si>
  <si>
    <t> 8859631</t>
  </si>
  <si>
    <t>juansebasgomez19@hotmail.com</t>
  </si>
  <si>
    <t>CPSP-1003-2024</t>
  </si>
  <si>
    <t>CO1.PCCNTR.6879834</t>
  </si>
  <si>
    <t>EDGAR YESID RODRIGUEZ ROMERO</t>
  </si>
  <si>
    <t>OCHO MILLONES QUINIENTOS TREINTA Y TRES MIL TRESCIENTOS TREINTA Y TRES PESOS</t>
  </si>
  <si>
    <t xml:space="preserve"> $8.533.333,00 </t>
  </si>
  <si>
    <t xml:space="preserve"> $ 8.533.333,00 </t>
  </si>
  <si>
    <t>https://community.secop.gov.co/Public/Tendering/OpportunityDetail/Index?noticeUID=CO1.NTC.6863397&amp;isFromPÚBLICArea=True&amp;isModal=False</t>
  </si>
  <si>
    <t>MAESTRO DE MÚSICA</t>
  </si>
  <si>
    <t>Calle 12 N.14B-27 Las Acacias</t>
  </si>
  <si>
    <t>edgar.eufotubaschia@gmail.com</t>
  </si>
  <si>
    <t>CPSAG-1006-2024</t>
  </si>
  <si>
    <t>CO1.PCCNTR.6880298</t>
  </si>
  <si>
    <t>KATERIN DANIELA RAMIREZ LOPEZ</t>
  </si>
  <si>
    <t>PRESTACIÓN DE SERVICIOS DE APOYO A LA GESTIÓN PARA EL DISEÑO DE PIEZAS GRÁFICAS Y AUDIOVISUALES PARA LA PROMOCIÓN, DIFUSIÓN Y POSICIONAMIENTO DE LOS PROGRAMAS Y SERVICIOS DE LA RED DE BIBLIOTECAS PÚBLICAS DEL MUNICIPIO DE CHÍA</t>
  </si>
  <si>
    <t>DOS (2) MESES y VEINTICINCO (25) DIAS y en
todo caso sin exceder el 20 de diciembre de 2024</t>
  </si>
  <si>
    <t>OCHO MILLONES OCHOCIENTOS SEIS MIL PESOS</t>
  </si>
  <si>
    <t xml:space="preserve"> $8.806.000,00 </t>
  </si>
  <si>
    <t xml:space="preserve"> $ 8.806.000,00 </t>
  </si>
  <si>
    <t>https://community.secop.gov.co/Public/Tendering/OpportunityDetail/Index?noticeUID=CO1.NTC.6864390&amp;isFromPÚBLICArea=True&amp;isModal=False</t>
  </si>
  <si>
    <t>Calle 2 N.10A-41</t>
  </si>
  <si>
    <t>katerin3020@gmail.com</t>
  </si>
  <si>
    <t>CPSP-1007-2024</t>
  </si>
  <si>
    <t>CO1.PCCNTR.6880511</t>
  </si>
  <si>
    <t>EUCLIDES GOMEZ FORERO</t>
  </si>
  <si>
    <t>PRESTACIÓN SERVICIOS PROFESIONALES PARA BRINDAR APOYO EN LOS SISTEMAS TECNOLÓGICOS DE INFORMACIÓN FINANCIERA EN LOS ASPECTOS RELACIONADOS CON LOS IMPUESTOS MUNICIPALES EN LA SECRETARÍA DE HACIENDA DEL MUNICIPIO DE CHIA.</t>
  </si>
  <si>
    <t>DOS (2) MESES Y DIECIOCHO (18) DIAS</t>
  </si>
  <si>
    <t>DIECIOCHO MILLONES SETECIENTOS SESENTA Y SEIS MIL OCHOCIENTOS PESOS</t>
  </si>
  <si>
    <t xml:space="preserve"> $18.766.800,00 </t>
  </si>
  <si>
    <t xml:space="preserve"> $ 18.766.800,00 </t>
  </si>
  <si>
    <t>https://community.secop.gov.co/Public/Tendering/OpportunityDetail/Index?noticeUID=CO1.NTC.6864700&amp;isFromPÚBLICArea=True&amp;isModal=False</t>
  </si>
  <si>
    <t>CARLOS EDUARDO GUITARRERO BUSTOS</t>
  </si>
  <si>
    <t>INGENIERO DE SISTEMAS</t>
  </si>
  <si>
    <t>Carrera 14B N.9A-45</t>
  </si>
  <si>
    <t>eugomez1234@hotmail.com</t>
  </si>
  <si>
    <t>CPSP-1005-2024</t>
  </si>
  <si>
    <t>CO1.PCCNTR.6881005</t>
  </si>
  <si>
    <t>JULIE STEFANNY GONZÁLEZ OVALLE</t>
  </si>
  <si>
    <t>PRESTACIÓN DE SERVICIOS PROFESIONALES PARA APOYAR LOS PROCESOS POLICIVOS ADELANTADOS POR LAS INSPECCIONES DE POLICÍA URBANA DEL MUNICIPIO DE CHÍA</t>
  </si>
  <si>
    <t>ONCE MILLONES DOSCIENTOS CUARENTA Y CINCO MIL PESOS</t>
  </si>
  <si>
    <t xml:space="preserve"> $11.245.000,00 </t>
  </si>
  <si>
    <t xml:space="preserve"> $ 11.245.000,00 </t>
  </si>
  <si>
    <t>https://community.secop.gov.co/Public/Tendering/OpportunityDetail/Index?noticeUID=CO1.NTC.6864760&amp;isFromPÚBLICArea=True&amp;isModal=False</t>
  </si>
  <si>
    <t>JOSE ALFONSO NOSSA DUARTE</t>
  </si>
  <si>
    <t xml:space="preserve">
FALTA  CERRAR EN SECOP</t>
  </si>
  <si>
    <t>INGENIERO CIVIL</t>
  </si>
  <si>
    <t>Carrera 10 N.5B-92</t>
  </si>
  <si>
    <t>j.stefanny@hotmail.com</t>
  </si>
  <si>
    <t>CPSAG-1009-2024</t>
  </si>
  <si>
    <t>CO1.PCCNTR.6881016</t>
  </si>
  <si>
    <t>YOBANA DEL CARMEN OLAYA PARADA</t>
  </si>
  <si>
    <t>PRESTACIÓN DE SERVICIOS DE APOYO PARA EL FORTALECIMIENTO DE LA GESTIÓN FINANCIERA DE LA SECRETARÍA DE HACIENDA.</t>
  </si>
  <si>
    <t>OCHO MILLONES OCHO MIL PESOS</t>
  </si>
  <si>
    <t xml:space="preserve"> $8.008.000,00 </t>
  </si>
  <si>
    <t xml:space="preserve"> $ 8.008.000,00 </t>
  </si>
  <si>
    <t>https://community.secop.gov.co/Public/Tendering/OpportunityDetail/Index?noticeUID=CO1.NTC.6864783&amp;isFromPÚBLICArea=True&amp;isModal=False</t>
  </si>
  <si>
    <t> VIVIANA QUECAN</t>
  </si>
  <si>
    <t> 3142198221</t>
  </si>
  <si>
    <t>ycop1201@hotmail.com</t>
  </si>
  <si>
    <t>CPSP-1008-2024</t>
  </si>
  <si>
    <t>CO1.PCCNTR.6881604</t>
  </si>
  <si>
    <t>NUBIA YANETH ROJAS PUENTES</t>
  </si>
  <si>
    <t xml:space="preserve"> $15.000.000,00 </t>
  </si>
  <si>
    <t xml:space="preserve"> $ 15.000.000,00 </t>
  </si>
  <si>
    <t>https://community.secop.gov.co/Public/Tendering/OpportunityDetail/Index?noticeUID=CO1.NTC.6866076&amp;isFromPÚBLICArea=True&amp;isModal=False</t>
  </si>
  <si>
    <t>FAUSTO ALEJANDO AMAYA CASTRO</t>
  </si>
  <si>
    <t>ESPECIALIZACIÓN</t>
  </si>
  <si>
    <t>ESPECIALISTA EN ADMINISTRACIÓN Y GERENCIA DE SISTEMAS DE CALIDAD</t>
  </si>
  <si>
    <t>Calle 21 N.6-43 To2 Apto 501 Conjunto Altavista</t>
  </si>
  <si>
    <t>jannethrojas1@hotmail.com</t>
  </si>
  <si>
    <t>CPSAG-1016-2024</t>
  </si>
  <si>
    <t>CO1.PCCNTR.6882946</t>
  </si>
  <si>
    <t>LAURA YESENIA REYES VEGA</t>
  </si>
  <si>
    <t>PRESTACIÓN DE SERVICIOS DE APOYO A LA GESTIÓN PARA FORTALECER LAS ACTIVIDADES DEL PROCESO DE RECAUDO DE LAS RENTAS MUNICIPALES EN LA SECRETARÍA DE HACIENDA DEL MUNICIPIO DE CHÍA</t>
  </si>
  <si>
    <t>DOS (2) MESES Y VEINTE (20) DIAS y en todo caso sin exceder el 26 de diciembre de 2024</t>
  </si>
  <si>
    <t>NUEVE MILLONES CIENTO NOVENTA Y CUATRO MIL SEISCIENTOS SESENTA Y SEIS PESOS</t>
  </si>
  <si>
    <t xml:space="preserve"> $9.194.666,00 </t>
  </si>
  <si>
    <t xml:space="preserve"> $ 9.194.666,00 </t>
  </si>
  <si>
    <t>https://community.secop.gov.co/Public/Tendering/OpportunityDetail/Index?noticeUID=CO1.NTC.6868180&amp;isFromPÚBLICArea=True&amp;isModal=False</t>
  </si>
  <si>
    <t xml:space="preserve">JANETH PAOLA GUTIERREZ FALLA
// EDGAR ALEXIS ROTAVISTA </t>
  </si>
  <si>
    <t>25.290.670
// 79.925.632</t>
  </si>
  <si>
    <t>Carrera 3 N.6-66</t>
  </si>
  <si>
    <t>reyeslaura846@gmail.com</t>
  </si>
  <si>
    <t>CPSP-1017-2024</t>
  </si>
  <si>
    <t>CO1.PCCNTR.6882977</t>
  </si>
  <si>
    <t>DIANA CONSTANZA JIMENEZ CARDENAS</t>
  </si>
  <si>
    <t>PRESTACIÓN DE SERVICIOS PROFESIONALES PARA EJERCER LA VIGILANCIA, SEGUIMIENTO Y DIVULGACIÓN, EN LAS INSTITUCIONES PRESTADORAS DE SERVICIOS DE SALUD, ASOCIACIONES, VEEDURIAS, JUNTAS DE ACCIÓN COMUNAL Y OTRAS FORMAS DE ORGANIZACIÓN CIUDADANA DE LOS EVENTOS DE INTERÉS EN SALUD PÚBLICA Y PROMOVIENDO LA PARTICIPACIÓN COMUNITARIA Y SOCIAL EN SALUD, PARA EL TERRITORIO DEL MUNICIPIO DE CHÍA</t>
  </si>
  <si>
    <t>DOS (2) MESES Y SEIS (6) DIAS y en todo caso sin exceder el 20 de diciembre de 2024</t>
  </si>
  <si>
    <t>NUEVE MILLONES TRESCIENTOS CINCUENTA MIL PESOS</t>
  </si>
  <si>
    <t xml:space="preserve"> $9.350.000,00 </t>
  </si>
  <si>
    <t xml:space="preserve"> $ 9.350.000,00 </t>
  </si>
  <si>
    <t>https://community.secop.gov.co/Public/Tendering/OpportunityDetail/Index?noticeUID=CO1.NTC.6868718&amp;isFromPÚBLICArea=True&amp;isModal=False</t>
  </si>
  <si>
    <t>LUZ  STELLA DIAS JALLER</t>
  </si>
  <si>
    <t>TRABAJADORA SOCIAL</t>
  </si>
  <si>
    <t> Calle 19 N.10-27 Valverde</t>
  </si>
  <si>
    <t> 3176794579</t>
  </si>
  <si>
    <t>dianajimenez9605@gmail.com</t>
  </si>
  <si>
    <t>CPSP-1014-2024</t>
  </si>
  <si>
    <t>CO1.PCCNTR.6883017</t>
  </si>
  <si>
    <t>MARIA CAMILA MONTAÑA COLLAZOS</t>
  </si>
  <si>
    <t>PRESTACIÓN DE SERVICIOS PROFESIONALES PARA LA ELABORACIÓN DEL PLAN DE TRABAJO Y APOYO EN LA FORMULACIÓN DE PROYECTOS DE TURISMO SOSTENIBLE QUE FORTALEZCAN LA ACTIVIDAD TURÍSTICA DESARROLLADA EN EL ÁREA CARTOGRÁFICA DEL PLAN DE ORDENACIÓN Y MANEJO DE LA CUENCA HIDROGRÁFICA DEL RÍO BOGOTÁ POMCA</t>
  </si>
  <si>
    <t> TRECE MILLONES TRESCIENTOS MIL PESOS</t>
  </si>
  <si>
    <t xml:space="preserve"> $13.300.000,00 </t>
  </si>
  <si>
    <t xml:space="preserve"> $ 13.300.000,00 </t>
  </si>
  <si>
    <t>https://community.secop.gov.co/Public/Tendering/OpportunityDetail/Index?noticeUID=CO1.NTC.6867747&amp;isFromPÚBLICArea=True&amp;isModal=False</t>
  </si>
  <si>
    <t>INGENIERA AMBIENTAL</t>
  </si>
  <si>
    <t> Calle 5 N.3E-70_x000D_</t>
  </si>
  <si>
    <t> 3015872347</t>
  </si>
  <si>
    <t>camo87839@gmail.com</t>
  </si>
  <si>
    <t>CPSAG-968-2024</t>
  </si>
  <si>
    <t>CO1.PCCNTR.6859831</t>
  </si>
  <si>
    <t xml:space="preserve">ORLANDO RAMIREZ ZARATE </t>
  </si>
  <si>
    <t> 80.497.392</t>
  </si>
  <si>
    <t>TRES (3) MESES y en todo
caso sin exceder el 30 de diciembre de 2024</t>
  </si>
  <si>
    <t xml:space="preserve"> NUEVE MILLONES TRESCIENTOS VEINTICUATRO MIL PESOS </t>
  </si>
  <si>
    <t>https://community.secop.gov.co/Public/Tendering/OpportunityDetail/Index?noticeUID=CO1.NTC.6836679&amp;isFromPÚBLICArea=True&amp;isModal=False</t>
  </si>
  <si>
    <t>JAHIR EFRAIN  CAMACHO SOCHA</t>
  </si>
  <si>
    <t>Carrera 31-62 Pinares de Coovivienda</t>
  </si>
  <si>
    <t> 3125215812</t>
  </si>
  <si>
    <t>orlandoramirez1973@hotmail.com</t>
  </si>
  <si>
    <t>CON CUENTA
SIN EGRESO</t>
  </si>
  <si>
    <t>CPS-1001-2024</t>
  </si>
  <si>
    <t>CO1.PCCNTR.6879186</t>
  </si>
  <si>
    <t>PRESTACIÓN DE SERVICIOS</t>
  </si>
  <si>
    <t>TRES (3) MESES  y en todo caso sin exceder el 31 de diciembre de 2024</t>
  </si>
  <si>
    <t>VEINTITRES MILLONES SETECIENTOS CINCO MIL CIENTO TREINTA PESOS</t>
  </si>
  <si>
    <t xml:space="preserve"> $23.705.130,00 </t>
  </si>
  <si>
    <t xml:space="preserve"> $ 23.705.130,00 </t>
  </si>
  <si>
    <t>https://community.secop.gov.co/Public/Tendering/OpportunityDetail/Index?noticeUID=CO1.NTC.6860452&amp;isFromPÚBLICArea=True&amp;isModal=False</t>
  </si>
  <si>
    <t>GLORIA TAUTA MUÑOZ</t>
  </si>
  <si>
    <t>NB-100349738</t>
  </si>
  <si>
    <t> CO1.WRT.15402093</t>
  </si>
  <si>
    <t>Carrera 7 N 33-42 piso 4 Bogotá</t>
  </si>
  <si>
    <t>6014321870 - 3002113433</t>
  </si>
  <si>
    <t xml:space="preserve">carlos.tovar@soportelogico.com.co  administracion@soportelogico.com.co </t>
  </si>
  <si>
    <t>CPSP-1018-2024</t>
  </si>
  <si>
    <t>CO1.PCCNTR.6883488</t>
  </si>
  <si>
    <t xml:space="preserve">DAWER FRANZUAK SOTO BOTERO </t>
  </si>
  <si>
    <t>DIECISIETE MILLONES OCHOCIENTOS CUARENTA MIL PESOS</t>
  </si>
  <si>
    <t xml:space="preserve"> $17.840.000,00 </t>
  </si>
  <si>
    <t xml:space="preserve"> $ 17.840.000,00 </t>
  </si>
  <si>
    <t>https://community.secop.gov.co/Public/Tendering/OpportunityDetail/Index?noticeUID=CO1.NTC.6868760&amp;isFromPÚBLICArea=True&amp;isModal=False</t>
  </si>
  <si>
    <t>DIANA CAROLINA ZAMBRANO CRUZ</t>
  </si>
  <si>
    <t>ADMINISTRADOR DE EMPRESAS</t>
  </si>
  <si>
    <t>Calle 68 N 80M-15 piso 2 Bosa Bogotá</t>
  </si>
  <si>
    <t>dawer_soto@yhaoo.com</t>
  </si>
  <si>
    <t>CPSP-1010-2024</t>
  </si>
  <si>
    <t>CO1.PCCNTR.6883642</t>
  </si>
  <si>
    <t>PRESTACIÓN DE SERVICIOS PROFESIONALES PARA EL DESARROLLO DE LA ESTRATEGIA ALCALDÍA A TU CONJUNTO DEL MUNICIPIO DE CHÍA</t>
  </si>
  <si>
    <t>DOS (2) MESES Y DOCE (12) DIAS y en todo caso sin exceder el 20 de diciembre de 2024</t>
  </si>
  <si>
    <t>DIECIOCHO MILLONES DE PESOS</t>
  </si>
  <si>
    <t xml:space="preserve"> $18.000.000,00 </t>
  </si>
  <si>
    <t xml:space="preserve"> $ 18.000.000,00 </t>
  </si>
  <si>
    <t>https://community.secop.gov.co/Public/Tendering/OpportunityDetail/Index?noticeUID=CO1.NTC.6869026&amp;isFromPÚBLICArea=True&amp;isModal=False</t>
  </si>
  <si>
    <t>ESPECIALISTA EN RESPONSABILIDAD CIVIL Y DEL ESTADO</t>
  </si>
  <si>
    <t>Calle 7 N 1 casa 84 torre 10 apto 301</t>
  </si>
  <si>
    <t>Luis_albertomurciamelo@yahoo.com</t>
  </si>
  <si>
    <t>CPSP-1020-2024</t>
  </si>
  <si>
    <t>CO1.PCCNTR.6883814</t>
  </si>
  <si>
    <t>ROSVARINIA BENAVIDES ROMERO</t>
  </si>
  <si>
    <t xml:space="preserve">DIECISIETE MILLONES OCHOCIENTOS CUARENTA MIL PESOS </t>
  </si>
  <si>
    <t>https://community.secop.gov.co/Public/Tendering/OpportunityDetail/Index?noticeUID=CO1.NTC.6869047&amp;isFromPÚBLICArea=True&amp;isModal=False</t>
  </si>
  <si>
    <t>ABOGADO</t>
  </si>
  <si>
    <t> Vereda Tiquiza sector 4 esquinas_x000D_</t>
  </si>
  <si>
    <t> 3213161</t>
  </si>
  <si>
    <t>roscariniabenavides@gmail.com</t>
  </si>
  <si>
    <t>CPSAP-1023-2024</t>
  </si>
  <si>
    <t>CO1.PCCNTR.6886503</t>
  </si>
  <si>
    <t xml:space="preserve">GUSTAVO RUBIO ANGEL </t>
  </si>
  <si>
    <t>PRESTACIÓN DE SERVICIOS DE APOYO A LA GESTIÓN PARA EL DESARROLLO DEL INSTRUMENTO DE LEGALIZACIÓN DE ASENTAMIENTOS HUMANOS EN EL MUNICIPIO DE CHÍA.</t>
  </si>
  <si>
    <t>ONCE MILLONES DOSCIENTOS OCHO MIL PESOS</t>
  </si>
  <si>
    <t xml:space="preserve"> $11.208.000,00 </t>
  </si>
  <si>
    <t xml:space="preserve"> $ 0,00 </t>
  </si>
  <si>
    <t xml:space="preserve"> $ 11.208.000,00 </t>
  </si>
  <si>
    <t>https://community.secop.gov.co/Public/Tendering/OpportunityDetail/Index?noticeUID=CO1.NTC.6872360&amp;isFromPÚBLICArea=True&amp;isModal=False</t>
  </si>
  <si>
    <t>TÉCNICA / TECNOLÓGICA</t>
  </si>
  <si>
    <t>TECNÓLOGO EN TOPOGRAFÍA</t>
  </si>
  <si>
    <t>Avenida calle 5 N 55-55</t>
  </si>
  <si>
    <t>gust772010@gmail.com</t>
  </si>
  <si>
    <t>CPSP-1025-2024</t>
  </si>
  <si>
    <t>CO1.PCCNTR.6886999</t>
  </si>
  <si>
    <t xml:space="preserve">JUAN CARLOS RODRIGUEZ CARRION </t>
  </si>
  <si>
    <t> 1.072.638.769</t>
  </si>
  <si>
    <t xml:space="preserve">SERGIO CHACON </t>
  </si>
  <si>
    <t>PRESTACIÓN DE SERVICIOS PROFESIONALES COMO INSTRUCTOR DEL ÁREA DE MÚSICA, DEL PROGRAMA DE EXTENSIÓN DE LA ESCUELA DE FORMACION ARTISTICA Y CULTURAL DE CHIA</t>
  </si>
  <si>
    <t> DOS (2) MESES Y QUINCE (15) DIAS y en todo caso sin exceder el 20 de
diciembre de 2024,</t>
  </si>
  <si>
    <t xml:space="preserve"> NUEVE MILLONES OCHOCIENTOS SESENTA Y SEIS MILSEISCIENTOS SESENTA Y SIETE PESOS </t>
  </si>
  <si>
    <t xml:space="preserve"> $9.866.667,00 </t>
  </si>
  <si>
    <t>10/010/2024</t>
  </si>
  <si>
    <t xml:space="preserve"> $ 9.866.667,00 </t>
  </si>
  <si>
    <t>https://community.secop.gov.co/Public/Tendering/OpportunityDetail/Index?noticeUID=CO1.NTC.6873602&amp;isFromPÚBLICArea=True&amp;isModal=False</t>
  </si>
  <si>
    <t>LICENCIADO EN MUSICA</t>
  </si>
  <si>
    <t>Calle 14C N.5C casa 25 Ibaro I</t>
  </si>
  <si>
    <t>CPSP-1024-2024</t>
  </si>
  <si>
    <t>CO1.PCCNTR.6887516</t>
  </si>
  <si>
    <t xml:space="preserve">CARMEN PATRICIA TORRES MOLINA </t>
  </si>
  <si>
    <t> 21.189.823</t>
  </si>
  <si>
    <t>DOS (2) MESES Y DIECISEIS (16) DIAS y en todo caso sin exceder el 26 de diciembre
de 2024</t>
  </si>
  <si>
    <t>CATORCE MILLONES CUATROCIENTOS CUARENTA MIL
PESOS</t>
  </si>
  <si>
    <t xml:space="preserve"> $14.440.000,00 </t>
  </si>
  <si>
    <t xml:space="preserve"> $ 14.440.000,00 </t>
  </si>
  <si>
    <t>https://community.secop.gov.co/Public/Tendering/OpportunityDetail/Index?noticeUID=CO1.NTC.6873837&amp;isFromPÚBLICArea=True&amp;isModal=False</t>
  </si>
  <si>
    <t>CONTADOR PUBLICO</t>
  </si>
  <si>
    <t> Calle 1A N.5A-36 casa El Cedro</t>
  </si>
  <si>
    <t>CPSAG-1026-2024</t>
  </si>
  <si>
    <t>CO1.PCCNTR.6889102</t>
  </si>
  <si>
    <t>PRESTACIÓN DE SERVICIOS DE APOYO A LA GESTIÓN PARA FORTALECER EL ÁREA DE ARTES PLÁSTICAS DEL PROGRAMA DE EXTENSIÓN DE LA ESCUELA DE FORMACION ARTISTICA Y CULTURAL DE CHIA</t>
  </si>
  <si>
    <t>DOS (2) MESES Y VEINTE (20) DIAS y en todo
caso sin exceder el 20 de diciembre de 2024</t>
  </si>
  <si>
    <t>SIETE MILLONES TRESCIENTOS TREINTA Y TRES MIL TRESCIENTOS TREINTA Y TRES PESOS M/CTE</t>
  </si>
  <si>
    <t xml:space="preserve"> $7.333.333,00 </t>
  </si>
  <si>
    <t xml:space="preserve"> $ 7.333.333,00 </t>
  </si>
  <si>
    <t>https://community.secop.gov.co/Public/Tendering/OpportunityDetail/Index?noticeUID=CO1.NTC.6875447&amp;isFromPÚBLICArea=True&amp;isModal=False</t>
  </si>
  <si>
    <t> Carrera 10 N.04-45</t>
  </si>
  <si>
    <t> 3118876338</t>
  </si>
  <si>
    <t xml:space="preserve">zoilar57@gmail.com </t>
  </si>
  <si>
    <t>CMA-006-2024</t>
  </si>
  <si>
    <t>CO1.PCCNTR.6880663</t>
  </si>
  <si>
    <t xml:space="preserve">ECOSIGMA SAS </t>
  </si>
  <si>
    <t>CONSULTORIA PARA LA ACTUALIZACIÓN DEL PLAN DE GESTIÓN INTEGRAL DE RESIDUOS SÓLIDOS (PGIRS) DEL MUNICIPIO DE CHIA</t>
  </si>
  <si>
    <t>DOS (2) MESES Y VEINTE (20) DIAS CALENDARIO sin sobrepasar
el 31 de diciembre de 2024</t>
  </si>
  <si>
    <t>DOSCIENTOS CUARENTA Y OCHO MILLONES
NOVECIENTOS CUARENTA Y OCHO MIL PESOS</t>
  </si>
  <si>
    <t xml:space="preserve"> $248.948.000,00 </t>
  </si>
  <si>
    <t xml:space="preserve"> $ 248.948.000,00 </t>
  </si>
  <si>
    <t>https://community.secop.gov.co/Public/Tendering/OpportunityDetail/Index?noticeUID=CO1.NTC.6785486&amp;isFromPÚBLICArea=True&amp;isModal=False</t>
  </si>
  <si>
    <t>ELIANA ANDREA MORENO OCHOA</t>
  </si>
  <si>
    <t>CBO-100023823</t>
  </si>
  <si>
    <t>CO1.WRT.15386252</t>
  </si>
  <si>
    <t>Calle 6 N.11-12 Oficina 206 Zipaquirá</t>
  </si>
  <si>
    <t>ecosigma.sas@gmail.com</t>
  </si>
  <si>
    <t>CPSP-1019-2024</t>
  </si>
  <si>
    <t>CO1.PCCNTR.6883727</t>
  </si>
  <si>
    <t xml:space="preserve">MARTHA ISABEL HERNANDEZ ALVAREZ </t>
  </si>
  <si>
    <t>https://community.secop.gov.co/Public/Tendering/OpportunityDetail/Index?noticeUID=CO1.NTC.6868855&amp;isFromPÚBLICArea=True&amp;isModal=False</t>
  </si>
  <si>
    <t>CPSAG-1022-2024</t>
  </si>
  <si>
    <t>CO1.PCCNTR.6886233</t>
  </si>
  <si>
    <t xml:space="preserve">MARTHA PATRICIA GARCIA CELYS </t>
  </si>
  <si>
    <t>PRESTACIÓN DE SERVICIOS DE APOYO A LA GESTIÓN PARA EL ACOMPAÑAMIENTO EN LA IMPLEMENTACIÓN DE SISTEMAS DE AGRICULTURA URBANA EN EL MUNICIPIO DE CHIA.</t>
  </si>
  <si>
    <t>TRES (3) MESES y en todo
caso sin exceder el 23 de diciembre de 2024</t>
  </si>
  <si>
    <t>TRECE MILLONES DOSCIENTOS MIL PESOS</t>
  </si>
  <si>
    <t xml:space="preserve"> $13.200.000,00 </t>
  </si>
  <si>
    <t xml:space="preserve"> $ 13.200.000,00 </t>
  </si>
  <si>
    <t>https://community.secop.gov.co/Public/Tendering/OpportunityDetail/Index?noticeUID=CO1.NTC.6872325&amp;isFromPÚBLICArea=True&amp;isModal=False</t>
  </si>
  <si>
    <t>CPSAG-1028-2024</t>
  </si>
  <si>
    <t>CO1.PCCNTR.6889875</t>
  </si>
  <si>
    <t xml:space="preserve"> $8.580.000,00 </t>
  </si>
  <si>
    <t xml:space="preserve"> $ 8.580.000,00 </t>
  </si>
  <si>
    <t>https://community.secop.gov.co/Public/Tendering/OpportunityDetail/Index?noticeUID=CO1.NTC.6877106&amp;isFromPÚBLICArea=True&amp;isModal=False</t>
  </si>
  <si>
    <t> Carrera 8 N.16A-35</t>
  </si>
  <si>
    <t> 3506314819</t>
  </si>
  <si>
    <t>johanagalvezch@gmail.com</t>
  </si>
  <si>
    <t>CPSP-1030-2024</t>
  </si>
  <si>
    <t>CO1.PCCNTR.6889895</t>
  </si>
  <si>
    <t xml:space="preserve">JOSE ANTONIO GARZON ROMERO </t>
  </si>
  <si>
    <t>PRESTACIÓN DE SERVICIOS PROFESIONALES  PARA APOYAR EL FORTALECIMIENTO DE LOS CANALES DE ATENCIÓN PRESENCIAL Y VIRTUAL DE LOS PUNTOS DE ATENCIÓN AL CIUDADANO Y ORIENTACION PACO</t>
  </si>
  <si>
    <t xml:space="preserve"> $12.500.000,00 </t>
  </si>
  <si>
    <t xml:space="preserve"> $ 12.500.000,00 </t>
  </si>
  <si>
    <t>https://community.secop.gov.co/Public/Tendering/OpportunityDetail/Index?noticeUID=CO1.NTC.6877112&amp;isFromPÚBLICArea=True&amp;isModal=False</t>
  </si>
  <si>
    <t>Carrera 5 N.13-72 Apto 302</t>
  </si>
  <si>
    <t>uqecjose@hotmail.com</t>
  </si>
  <si>
    <t>OK
SIN EGRESO</t>
  </si>
  <si>
    <t>CPSAG-1032-2024</t>
  </si>
  <si>
    <t>CO1.PCCNTR.6890761</t>
  </si>
  <si>
    <t>SIETE MILLONES TRESCIENTOS TREINTA Y TRES MIL
TRESCIENTOS TREINTA Y TRES PESOS</t>
  </si>
  <si>
    <t>https://community.secop.gov.co/Public/Tendering/OpportunityDetail/Index?noticeUID=CO1.NTC.6878043&amp;isFromPÚBLICArea=True&amp;isModal=False</t>
  </si>
  <si>
    <t>CPSP-1011-2024</t>
  </si>
  <si>
    <t>CO1.PCCNTR.6891078</t>
  </si>
  <si>
    <t xml:space="preserve">MARIA MIREYA LARA TRIVIÑO </t>
  </si>
  <si>
    <t>https://community.secop.gov.co/Public/Tendering/OpportunityDetail/Index?noticeUID=CO1.NTC.6878210&amp;isFromPÚBLICArea=True&amp;isModal=False</t>
  </si>
  <si>
    <t>1,024,466,194</t>
  </si>
  <si>
    <t>Carrera 9 N.134-33</t>
  </si>
  <si>
    <t> 3204237104</t>
  </si>
  <si>
    <t>mariamire01@gmail.com</t>
  </si>
  <si>
    <t>CPSP-1033-2024</t>
  </si>
  <si>
    <t>CO1.PCCNTR.6891926</t>
  </si>
  <si>
    <t xml:space="preserve">LAURA DEL PILAR GOMEZ ROMERO </t>
  </si>
  <si>
    <t>PRESTACIÓN DE SERVICIOS PROFESIONALES PARA APOYAR LA COORDINACION DE TOMA DE MUESTRAS DE AGUA POTABLE Y REALIZAR VISITAS DE INSPECCIÓN VIGILANCIA Y CONTROL, A LOS ESTABLECIMIENTOS DE COMERCIO DEL MUNICIPIO DE CHÍA</t>
  </si>
  <si>
    <t xml:space="preserve">DOCE MILLONES DOSCIENTOS CUARENTA MIL PESOS
M/CTE </t>
  </si>
  <si>
    <t xml:space="preserve"> $12.240.000,00 </t>
  </si>
  <si>
    <t xml:space="preserve"> $ 12.240.000,00 </t>
  </si>
  <si>
    <t>https://community.secop.gov.co/Public/Tendering/OpportunityDetail/Index?noticeUID=CO1.NTC.6879339&amp;isFromPÚBLICArea=True&amp;isModal=False</t>
  </si>
  <si>
    <t>INGNIERO AMBIENTAL</t>
  </si>
  <si>
    <t>Vereda Cerca de Piedra, Finca Villa Ana
María</t>
  </si>
  <si>
    <t> 3106283430_x000D_</t>
  </si>
  <si>
    <t>lgomezr777@gmail.com</t>
  </si>
  <si>
    <t>CPSP-1034-2024</t>
  </si>
  <si>
    <t>CO1.PCCNTR.6893577</t>
  </si>
  <si>
    <t xml:space="preserve">YENDI RODRIGUEZ </t>
  </si>
  <si>
    <t>PRESTACIÓN DE SERVICIOS PROFESIONALES PARA LA CONSOLIDACIÓN DE ESTRATEGIAS DE PARTICIPACIÓN CIUDADANA, CONVOCATORIAS PÚBLICAS Y REGLAMENTACIÓN SECTORIAL A CARGO DE LA DIRECCIÓN DE CULTURA DEL MUNICIPIO DE CHÍA</t>
  </si>
  <si>
    <t>DOS (2) MESES Y DIEZ (10) DIAS y en todo caso sin exceder el 20 de diciembre de 2024</t>
  </si>
  <si>
    <t>DOCE MILLONES TRESCIENTOS SESENTA Y SEIS MIL SEISCIENTOS SESENTA Y SIETE PESOS</t>
  </si>
  <si>
    <t xml:space="preserve"> $12.366.667,00 </t>
  </si>
  <si>
    <t xml:space="preserve"> $ 12.366.667,00 </t>
  </si>
  <si>
    <t>https://community.secop.gov.co/Public/Tendering/OpportunityDetail/Index?noticeUID=CO1.NTC.6881429&amp;isFromPÚBLICArea=True&amp;isModal=False</t>
  </si>
  <si>
    <t>CPSP-1012-2024</t>
  </si>
  <si>
    <t>CO1.PCCNTR.6893638</t>
  </si>
  <si>
    <t xml:space="preserve">LINA MARIA CACERES AGUILAR </t>
  </si>
  <si>
    <t>DOS (2) MESES Y SIETE (7) DIAS y en todo caso sin exceder el 20 de diciembre de 2024</t>
  </si>
  <si>
    <t>NUEVE MILLONES CUATROCIENTOS NOVENTA Y UN MIL SEISCIENTOS SESENTA Y NUEVE PESOS</t>
  </si>
  <si>
    <t>https://community.secop.gov.co/Public/Tendering/OpportunityDetail/Index?noticeUID=CO1.NTC.6881220&amp;isFromPÚBLICArea=True&amp;isModal=False</t>
  </si>
  <si>
    <t>FALTA CERRAR EN SECOP. PAGO 2 Y 3 ENVIADO POR PROVEEDOR NO SE CIERRA</t>
  </si>
  <si>
    <t>Calle 11 N.15-09
Cajicá – Cundinamarca</t>
  </si>
  <si>
    <t>  3132626271</t>
  </si>
  <si>
    <t>mariacaceresaquilar@gmail.com</t>
  </si>
  <si>
    <t>CPSP-1013-2024</t>
  </si>
  <si>
    <t>CO1.PCCNTR.6893844</t>
  </si>
  <si>
    <t>SERGIO IVAN CABALLERO TORRES</t>
  </si>
  <si>
    <t>https://community.secop.gov.co/Public/Tendering/OpportunityDetail/Index?noticeUID=CO1.NTC.6881574&amp;isFromPÚBLICArea=True&amp;isModal=False</t>
  </si>
  <si>
    <t>EDWART FERNANDO PRECIADO MUÑOZ</t>
  </si>
  <si>
    <t>Calle 9 N.13A-7</t>
  </si>
  <si>
    <t> 3222894251</t>
  </si>
  <si>
    <t>ing.sergioi.caballero@gmail.com</t>
  </si>
  <si>
    <t>CPSP-1035-2024</t>
  </si>
  <si>
    <t>CO1.PCCNTR.6894196</t>
  </si>
  <si>
    <t xml:space="preserve">JOHN ALBERTO ORTEGON RAMOS </t>
  </si>
  <si>
    <t>PRESTACIÓN DE SERVICIOS PROFESIONALES PARA REALIZAR ACTIVIDADES DE TOPOGRAFIA EN LAS OBRAS QUE ADELANTE LA SECRETARÍA DE OBRAS PÚBLICAS DEL MUNICIPIO DE CHIA</t>
  </si>
  <si>
    <t> VEINTE MILLONES CUATROCIENTOS NOVENTA MIL
SEISCIENTOS SESENTA Y SIETE PESOS (</t>
  </si>
  <si>
    <t xml:space="preserve"> $20.490.667,00 </t>
  </si>
  <si>
    <t>*2024003612
*2024003613</t>
  </si>
  <si>
    <t xml:space="preserve"> $ 20.490.667,00 </t>
  </si>
  <si>
    <t>https://community.secop.gov.co/Public/Tendering/OpportunityDetail/Index?noticeUID=CO1.NTC.6882255&amp;isFromPÚBLICArea=True&amp;isModal=False</t>
  </si>
  <si>
    <t>INGENIERO  TOPOGRAFO</t>
  </si>
  <si>
    <t>Carrera 5 N.12-44 Interior 6 Lote 3</t>
  </si>
  <si>
    <t> 3196402318</t>
  </si>
  <si>
    <t>jaortegonr@gmail.com</t>
  </si>
  <si>
    <t>CPSAG-1040-2024</t>
  </si>
  <si>
    <t>CO1.PCCNTR.6895173</t>
  </si>
  <si>
    <t>MARIA ALEJANDRA OCONELL</t>
  </si>
  <si>
    <t>SEIS MILLONES OCHOCIENTOS SETENTA Y CINCO MIL PESOS</t>
  </si>
  <si>
    <t xml:space="preserve"> $6.875.000,00 </t>
  </si>
  <si>
    <t xml:space="preserve"> $ 6.875.000,00 </t>
  </si>
  <si>
    <t>https://community.secop.gov.co/Public/Tendering/OpportunityDetail/Index?noticeUID=CO1.NTC.6883438&amp;isFromPÚBLICArea=True&amp;isModal=False</t>
  </si>
  <si>
    <t>Carrera 12A N.5C-39</t>
  </si>
  <si>
    <t> 3157503808</t>
  </si>
  <si>
    <t>alejasoy13@gmail.com</t>
  </si>
  <si>
    <t xml:space="preserve">OK  SIN EGRESO </t>
  </si>
  <si>
    <t>CPSP-1037-2024</t>
  </si>
  <si>
    <t>CO1.PCCNTR.6895249</t>
  </si>
  <si>
    <t>KARLA JULIANA MONCADA MUÑOZ</t>
  </si>
  <si>
    <t> DIEZ MILLONES QUINIENTOS MIL PESOS</t>
  </si>
  <si>
    <t>https://community.secop.gov.co/Public/Tendering/OpportunityDetail/Index?noticeUID=CO1.NTC.6883257&amp;isFromPÚBLICArea=True&amp;isModal=False</t>
  </si>
  <si>
    <t>PSICOLOGÍA</t>
  </si>
  <si>
    <t> Carrera 6A N.10-21_x000D_</t>
  </si>
  <si>
    <t>  3232460236</t>
  </si>
  <si>
    <t>julianamoncada03@gmail.com</t>
  </si>
  <si>
    <t>CPSP-1029-2024</t>
  </si>
  <si>
    <t>CO1.PCCNTR.6895457</t>
  </si>
  <si>
    <t>PRESTACIÓN DE SERVICIOS PROFESIONALES PARA BRINDAR ATENCIÓN Y VERIFICACIÓN DE DERECHOS A LOS ADULTOS MAYORES BENEFICIARIOS DE LOS PROGRAMAS SOCIALES DEL MUNICIPIO DE CHIA</t>
  </si>
  <si>
    <t>https://community.secop.gov.co/Public/Tendering/OpportunityDetail/Index?noticeUID=CO1.NTC.6883774&amp;isFromPÚBLICArea=True&amp;isModal=False</t>
  </si>
  <si>
    <t>FALTA CARGAR ÚLTIMA CUENTA  Y FALTA CERRAR EN SECOP</t>
  </si>
  <si>
    <t>Calle 7 N.5-41 Apartamento Campincito</t>
  </si>
  <si>
    <t> 8844444</t>
  </si>
  <si>
    <t>verobuitrago@gmail.com</t>
  </si>
  <si>
    <t>CPSP-1044-2024</t>
  </si>
  <si>
    <t>CO1.PCCNTR.6895584</t>
  </si>
  <si>
    <t xml:space="preserve">MARIA ANGELICA HUERTAS COLORADO </t>
  </si>
  <si>
    <t>https://community.secop.gov.co/Public/Tendering/OpportunityDetail/Index?noticeUID=CO1.NTC.6883697&amp;isFromPÚBLICArea=True&amp;isModal=False</t>
  </si>
  <si>
    <t>Carrera 9 N.16-75-Chía _ Cundinamarca</t>
  </si>
  <si>
    <t> 3133783180</t>
  </si>
  <si>
    <t>angelik.huertas@outlook.com</t>
  </si>
  <si>
    <t>OK-EN APROBACION</t>
  </si>
  <si>
    <t>CPSAG-1027-2024</t>
  </si>
  <si>
    <t>CO1.PCCNTR.6895624</t>
  </si>
  <si>
    <t>LUZ AMERICA VALENCIA LOPEZ</t>
  </si>
  <si>
    <t>https://community.secop.gov.co/Public/Tendering/ContractNoticePhases/View?PPI=CO1.PPI.34968515&amp;isFromPÚBLICArea=True&amp;isModal=False</t>
  </si>
  <si>
    <t>Calle 18 N.15-53 int 8</t>
  </si>
  <si>
    <t> 3123863382</t>
  </si>
  <si>
    <t>luzavalencia1230@gmail.com</t>
  </si>
  <si>
    <t>CPSP-1041-2024</t>
  </si>
  <si>
    <t>CO1.PCCNTR.6895829</t>
  </si>
  <si>
    <t xml:space="preserve">CESAR DAVID PERALTA </t>
  </si>
  <si>
    <t> 1.072.707.008</t>
  </si>
  <si>
    <t>DOS (2) MESES Y VEINTE (20) DIAS y en todo caso sin exceder el
20 de diciembre de 2024</t>
  </si>
  <si>
    <t>https://community.secop.gov.co/Public/Tendering/OpportunityDetail/Index?noticeUID=CO1.NTC.6883833&amp;isFromPÚBLICArea=True&amp;isModal=False</t>
  </si>
  <si>
    <t>LICENCIADO EN ARTES PLASTICAS Y VISUALES</t>
  </si>
  <si>
    <t>Calle 5 N.2B-79 Conjunto San Valentín</t>
  </si>
  <si>
    <t>CPSAG-1043-2024</t>
  </si>
  <si>
    <t>CO1.PCCNTR.6896150</t>
  </si>
  <si>
    <t xml:space="preserve">ESTEBAN ORLANDO PEREZ </t>
  </si>
  <si>
    <t>PRESTACIÓN DE SERVICIOS DE APOYO A LA GESTION PARA APOYAR Y ACOMPAÑAR A LA SECRETARÍA DE MEDIO AMBIENTE EN LA REALIZACION DE LAS CAMPAÑAS DE SENSIBILIZACION Y EDUCACIÓN AMBIENTAL EN EL MUNICIPIO DE CHIA</t>
  </si>
  <si>
    <t>DOS (2) MESES Y VEINTICINCO (25) DIAS y en todo caso sin exceder el 20 de diciembre de 2024</t>
  </si>
  <si>
    <t>ONCE MILLONES SEISCIENTOS DIECISEIS MIL SEISCIENTOS SESENTA Y SIETE PESOS</t>
  </si>
  <si>
    <t xml:space="preserve"> $11.616.667,00 </t>
  </si>
  <si>
    <t xml:space="preserve"> $ 11.616.667,00 </t>
  </si>
  <si>
    <t>https://community.secop.gov.co/Public/Tendering/OpportunityDetail/Index?noticeUID=CO1.NTC.6883990&amp;isFromPÚBLICArea=True&amp;isModal=False</t>
  </si>
  <si>
    <t xml:space="preserve">EILEN LIZETH VARELA BELLO
// WILMAR ANDRES RODRIGUEZ </t>
  </si>
  <si>
    <t>1.072.658.991
// 1.075.651.344</t>
  </si>
  <si>
    <t>TERMINACIÓN DE MATERIAS DEL PROGRAMA INGENIERÍA AMBIENTAL</t>
  </si>
  <si>
    <t>Calle 1 N.2-93</t>
  </si>
  <si>
    <t> 3244421229</t>
  </si>
  <si>
    <t>estebanhor@gmail.com</t>
  </si>
  <si>
    <t>CPSP-1039-2024</t>
  </si>
  <si>
    <t>CO1.PCCNTR.6894991</t>
  </si>
  <si>
    <t>LUCY ESPERANZA VARELA ERAZO</t>
  </si>
  <si>
    <t>ONCE MILLONES NOVECIENTOS NOVENTA Y CUATRO MIL SEISCIENTOS SESENTA Y SIETE
PESOS</t>
  </si>
  <si>
    <t xml:space="preserve"> $11.994.667,00 </t>
  </si>
  <si>
    <t xml:space="preserve"> $ 11.994.667,00 </t>
  </si>
  <si>
    <t>https://community.secop.gov.co/Public/Tendering/OpportunityDetail/Index?noticeUID=CO1.NTC.6883422&amp;isFromPÚBLICArea=True&amp;isModal=False</t>
  </si>
  <si>
    <t>JOSE ALFONSO  NOSSA DUARTE</t>
  </si>
  <si>
    <t> 1.069.714.066</t>
  </si>
  <si>
    <t>Avenida Chilacos N.11-17 Conjunto
Stanza Casa 35 Rio Frio</t>
  </si>
  <si>
    <t> 3192381344</t>
  </si>
  <si>
    <t>varuly@yahoo.com</t>
  </si>
  <si>
    <t>CPSP-1038-2024</t>
  </si>
  <si>
    <t>CO1.PCCNTR.6895269</t>
  </si>
  <si>
    <t xml:space="preserve">ESTEFANY SEPULVEDA AVENDAÑO </t>
  </si>
  <si>
    <t>PRESTACIÓN DE SERVICIOS PROFESIONALES PARA REALIZAR VISITAS DE INSPECCIÓN VIGILANCIA Y CONTROL SANITARIO A ESTABLECIMIENTOS DE COMERCIO DEL MUNICIPIO DE CHÍA.</t>
  </si>
  <si>
    <t>NUEVE MILLONES CUATROCIENTOS NOVENTA Y UN MIL SEISCIENTOS SESENTA Y SIETE
PESOS</t>
  </si>
  <si>
    <t xml:space="preserve"> $9.491.667,00 </t>
  </si>
  <si>
    <t xml:space="preserve"> $ 9.491.667,00 </t>
  </si>
  <si>
    <t>https://community.secop.gov.co/Public/Tendering/OpportunityDetail/Index?noticeUID=CO1.NTC.6883087&amp;isFromPÚBLICArea=True&amp;isModal=False</t>
  </si>
  <si>
    <t>Vereda Fagua sector Villa predio Villa
Juliana</t>
  </si>
  <si>
    <t> 3102163116</t>
  </si>
  <si>
    <t>estefany.sepulveda@outlook.com</t>
  </si>
  <si>
    <t>CPSAG-1048-2024</t>
  </si>
  <si>
    <t>CO1.PCCNTR.6895971</t>
  </si>
  <si>
    <t>PEDRO PABLO VILLAMARIN</t>
  </si>
  <si>
    <t> 80.400.612</t>
  </si>
  <si>
    <t>PRESTACIÓN DE SERVICIOS DE APOYO A LA GESTION PARA FORTALECER EL AREA DE ARTES PLASTICAS DEL PROGRAMA DE EXTENSION DE LA ESCUELA DE FORMACION ARTISTICA Y CULTURAL DE CHIA</t>
  </si>
  <si>
    <t>DOS (02) MESES Y VEINTE (20) DIAS y en todo
caso sin exceder el 20 de diciembre de 2024</t>
  </si>
  <si>
    <t>SIETE MILLONES TRESCIENTOS TREINTA Y TRES
MILTRESCIENTOS TREINTA Y TRES PESOS</t>
  </si>
  <si>
    <t>https://community.secop.gov.co/Public/Tendering/OpportunityDetail/Index?noticeUID=CO1.NTC.6884162&amp;isFromPÚBLICArea=True&amp;isModal=False</t>
  </si>
  <si>
    <t xml:space="preserve">
FALTA CERRAR EN SECOP</t>
  </si>
  <si>
    <t>Vereda cerca de Piedra – sector la
libertad</t>
  </si>
  <si>
    <t> 3143606183</t>
  </si>
  <si>
    <t>artesaniaspedropalos@hotmail.com</t>
  </si>
  <si>
    <t>CPSAG-1045-2024</t>
  </si>
  <si>
    <t>CO1.PCCNTR.6896221</t>
  </si>
  <si>
    <t>GUSTAVO ADOLFO BERNAL RAMIREZ</t>
  </si>
  <si>
    <t>DOS (02) MESES Y QUINCE (15) DIAS y en todo caso sin exceder el 20 de diciembre de 2024</t>
  </si>
  <si>
    <t>SIETE MILLONES DOSCIENTOS OCHENTA MIL PESOS</t>
  </si>
  <si>
    <t xml:space="preserve"> $7.280.000,00 </t>
  </si>
  <si>
    <t xml:space="preserve"> $ 7.280.000,00 </t>
  </si>
  <si>
    <t>https://community.secop.gov.co/Public/Tendering/OpportunityDetail/Index?noticeUID=CO1.NTC.6884244&amp;isFromPÚBLICArea=True&amp;isModal=False</t>
  </si>
  <si>
    <t>Carrera 12 N.5C-39</t>
  </si>
  <si>
    <t>CPSAG-1004-2024</t>
  </si>
  <si>
    <t>CO1.PCCNTR.6880361</t>
  </si>
  <si>
    <t xml:space="preserve">WENDY DAYANNA MURILLO ARIAS </t>
  </si>
  <si>
    <t xml:space="preserve"> $9.315.000,00 </t>
  </si>
  <si>
    <t xml:space="preserve"> $ 9.315.000,00 </t>
  </si>
  <si>
    <t>https://community.secop.gov.co/Public/Tendering/OpportunityDetail/Index?noticeUID=CO1.NTC.6864497&amp;isFromPÚBLICArea=True&amp;isModal=False</t>
  </si>
  <si>
    <t> 3007316172</t>
  </si>
  <si>
    <t>baramuri13@hotmail.com</t>
  </si>
  <si>
    <t>CPSP-1021-2024</t>
  </si>
  <si>
    <t>CO1.PCCNTR.6883606</t>
  </si>
  <si>
    <t>MARITZA JANNETH BOJACA ACOSTA</t>
  </si>
  <si>
    <t>PRESTACIÓN DE SERVICIOS PROFESIONALES PARA EL ACOMPAÑAMIENTO EN EL SEGUIMIENTO DE PROYECTOS EN EL CUMPLIMIENTO DEL PLAN INTEGRAL DE SEGURIDAD Y CONVIVENCIA CIUDADANA</t>
  </si>
  <si>
    <t>TRECE MILLONES SETECIENTOS CINCUENTA MIL PESOS</t>
  </si>
  <si>
    <t xml:space="preserve"> $13.750.000,00 </t>
  </si>
  <si>
    <t xml:space="preserve"> $ 13.750.000,00 </t>
  </si>
  <si>
    <t>https://community.secop.gov.co/Public/Tendering/OpportunityDetail/Index?noticeUID=CO1.NTC.6868583&amp;isFromPÚBLICArea=True&amp;isModal=False</t>
  </si>
  <si>
    <t>NELSON CAMELO CUBIDES</t>
  </si>
  <si>
    <t>ADMINISTRADOR FINANCIERO Y DE SISTEMAS</t>
  </si>
  <si>
    <t>Kilometro 2.5 vía Chía – Cota</t>
  </si>
  <si>
    <t>maritzabojacaacosta@gmail.com</t>
  </si>
  <si>
    <t>MC-025-2024</t>
  </si>
  <si>
    <t>CO1.PCCNTR.6894884</t>
  </si>
  <si>
    <t>CONSULTORES INCREA INGENIERIA S.A.S.</t>
  </si>
  <si>
    <t> 901.268.219</t>
  </si>
  <si>
    <t>PRESTACIÓN DE SERVICIOS PARA LA FORMACIÓN TEÓRICO PRÁCTICA DE GESTIÓN DEL RIESGO DE DESASTRES, EN CUMPLIMIENTO DEL MARCO NORMATIVO Y EL PLAN DE DESARROLLO MUNICIPAL DE CHÍA - CUNDINAMARCA</t>
  </si>
  <si>
    <t>QUINCE (15) DIAS CALENDARIO</t>
  </si>
  <si>
    <t>CUARENTA Y TRES MILLONES CIENTO CUARENTA Y CINCO MIL PESOS</t>
  </si>
  <si>
    <t xml:space="preserve"> $43.145.000,00 </t>
  </si>
  <si>
    <t xml:space="preserve"> $ 43.145.000,00 </t>
  </si>
  <si>
    <t>https://community.secop.gov.co/Public/Tendering/OpportunityDetail/Index?noticeUID=CO1.NTC.6834170&amp;isFromPÚBLICArea=True&amp;isModal=False</t>
  </si>
  <si>
    <t>*CUMPLIMIENTO: 21-46-101100220
*RESPONSABILIDAD: 21-40-101241573</t>
  </si>
  <si>
    <t> CO1.WRT.15413059</t>
  </si>
  <si>
    <t>FALTA ACTA DE TERMINACION EN SECOP (está cargada en la carpeta digital)
FALTA  CERRAR EN SECOP</t>
  </si>
  <si>
    <t>Carrera 6A N.20-131 Cajicá</t>
  </si>
  <si>
    <t> 3203912300</t>
  </si>
  <si>
    <t>CPSP-1031-2024</t>
  </si>
  <si>
    <t>CO1.PCCNTR.6895895</t>
  </si>
  <si>
    <t>NANYA MILENA PULIDO CAICEDO</t>
  </si>
  <si>
    <t>PRESTACIÓN DE LOS SERVICIOS PROFESIONALES PARA EL FORTALECIMIENTO Y DESARROLLO DE LOS PROCESOS, PROGRAMAS Y SERVICIOS DE LA RED DE BIBLIOTECAS PÚBLICAS DEL MUNICIPIO DE CHÍA</t>
  </si>
  <si>
    <t>DIECISIETE MILLONES SEISCIENTOS SESENTA Y SEIS MIL SEISCIENTOS SESENTA Y SIETE PESOS</t>
  </si>
  <si>
    <t xml:space="preserve"> $17.666.667,00 </t>
  </si>
  <si>
    <t xml:space="preserve"> $ 17.666.667,00 </t>
  </si>
  <si>
    <t>https://community.secop.gov.co/Public/Tendering/OpportunityDetail/Index?noticeUID=CO1.NTC.6884332&amp;isFromPÚBLICArea=True&amp;isModal=False</t>
  </si>
  <si>
    <t xml:space="preserve">MARGARITA MARIA ESTRADA HERNÁNDEZ
// JULIETH CORREA ALVARADO </t>
  </si>
  <si>
    <t>43.667.009
// 1.073.160.856</t>
  </si>
  <si>
    <t>PROFESIONAL EN CREACIÓN LITERARIA</t>
  </si>
  <si>
    <t>Diagonal 13 N.1 este – 24 int. 3</t>
  </si>
  <si>
    <t>namili812@gmail.com</t>
  </si>
  <si>
    <t>CPSAG-1047-2024</t>
  </si>
  <si>
    <t>CO1.PCCNTR.6896678</t>
  </si>
  <si>
    <t>JHONNY ALEXANDER NAVARRO LEAL</t>
  </si>
  <si>
    <t>DOCE MILLONES SETECIENTOS OCHENTA Y CUATRO MIL PESOS</t>
  </si>
  <si>
    <t xml:space="preserve"> $12.784.000,00 </t>
  </si>
  <si>
    <t xml:space="preserve"> $ 12.784.000,00 </t>
  </si>
  <si>
    <t>https://community.secop.gov.co/Public/Tendering/OpportunityDetail/Index?noticeUID=CO1.NTC.6884882&amp;isFromPÚBLICArea=True&amp;isModal=False</t>
  </si>
  <si>
    <t>MARIA SOLEDAD MUÑOZ SÁNCHEZ</t>
  </si>
  <si>
    <t>SE CARGO ULTIMA CUENTA
FALTA CERRAR EN SECOP</t>
  </si>
  <si>
    <t>BACHILLER - APLICÓ EQUIVALENCIA</t>
  </si>
  <si>
    <t>Carrera 5 E N.11-83</t>
  </si>
  <si>
    <t>jhonnynavarroing@gmail.com</t>
  </si>
  <si>
    <t>CPSP-1046-2024</t>
  </si>
  <si>
    <t>CO1.PCCNTR.6896835</t>
  </si>
  <si>
    <t>JOAQUIN RICARDO ACOSTA MEDINA</t>
  </si>
  <si>
    <t>PRESTACIÓN DE SERVICIOS PROFESIONALES PARA EL SEGUIMIENTO Y ARTICULACIÓN DE LAS INTERVENCIONES QUE SE REALICEN CON LOS DIFERENTES GRUPOS POBLACIONALES DEL MUNICIPIO DE CHÍA</t>
  </si>
  <si>
    <t>VEINTISIETE MILLONES QUINIENTOS MIL PESOS</t>
  </si>
  <si>
    <t xml:space="preserve"> $27.500.000,00 </t>
  </si>
  <si>
    <t xml:space="preserve"> $ 27.500.000,00 </t>
  </si>
  <si>
    <t>https://community.secop.gov.co/Public/Tendering/OpportunityDetail/Index?noticeUID=CO1.NTC.6884599&amp;isFromPÚBLICArea=True&amp;isModal=False</t>
  </si>
  <si>
    <t>ACTA FINAL INCOMPLETA SIN FIRMAS</t>
  </si>
  <si>
    <t>MAESTRÍA</t>
  </si>
  <si>
    <t>MAGISTER EN EDUCACIÓN</t>
  </si>
  <si>
    <t>Hacienda Fontanar, Conjunto Nogal, casa 105</t>
  </si>
  <si>
    <t> 3152620293</t>
  </si>
  <si>
    <t>CPSP-1036-2024</t>
  </si>
  <si>
    <t>CO1.PCCNTR.6903792</t>
  </si>
  <si>
    <t>CARLOS FERNANDO CASTRO TAMAYO</t>
  </si>
  <si>
    <t>PRESTACIÓN DE SERVICIOS PROFESIONALES EN EL ÁREA DE LA SALUD PARA IMPLEMENTAR, EJECUTAR Y DESARROLLAR SEGUIMIENTO A LA ESTRATEGIA DE CIUDADES ENTORNOS Y RURALIDADES SALUDABLES Y SOSTENIBLES- CERSS, PARA EL MUNICIPIO DE CHÍA</t>
  </si>
  <si>
    <t>DOCE MILLONES QUINIENTOS CUARENTA MIL PESOS</t>
  </si>
  <si>
    <t xml:space="preserve"> $12.540.000,00 </t>
  </si>
  <si>
    <t xml:space="preserve"> $ 12.540.000,00 </t>
  </si>
  <si>
    <t>https://community.secop.gov.co/Public/Tendering/OpportunityDetail/Index?noticeUID=CO1.NTC.6893642&amp;isFromPÚBLICArea=True&amp;isModal=False</t>
  </si>
  <si>
    <t>MÉDICO CIRUJANO</t>
  </si>
  <si>
    <t>Calle 1 sur N.4-40 Cajicá</t>
  </si>
  <si>
    <t>cfcastrot2@gmail.com</t>
  </si>
  <si>
    <t>CPSP-1049-2024</t>
  </si>
  <si>
    <t>CO1.PCCNTR.6903070</t>
  </si>
  <si>
    <t>TANIA MARCELA GAMBOA FUENTES</t>
  </si>
  <si>
    <t>https://community.secop.gov.co/Public/Tendering/OpportunityDetail/Index?noticeUID=CO1.NTC.6892908&amp;isFromPÚBLICArea=True&amp;isModal=False</t>
  </si>
  <si>
    <t>LICENCIADA EN PEDAGOGÍA INFANTIL</t>
  </si>
  <si>
    <t>Carrera 2 N.16-16 int 4</t>
  </si>
  <si>
    <t> 3203803127</t>
  </si>
  <si>
    <t>taniaaf96@hotmail.com</t>
  </si>
  <si>
    <t>CPSAG-1052-2024</t>
  </si>
  <si>
    <t>CO1.PCCNTR.6906082</t>
  </si>
  <si>
    <t>ALBERTO ANDRES PALACIO CACERES</t>
  </si>
  <si>
    <t>PRESTACIÓN DE SERVICIOS DE APOYO A LA GESTION PARA EL SEGUIMIENTO DE PROYECTOS PRODUCTIVOS DIRIGIDOS A LA POBLACIÓN VÍCTIMA DEL CONFLICTO ARMADO EN EL MUNICIPIO DE CHÍA.</t>
  </si>
  <si>
    <t>SIETE MILLONES SESENTA MIL SEISCIENTOS SESENTA Y SIETE PESOS</t>
  </si>
  <si>
    <t xml:space="preserve"> $7.060.667,00 </t>
  </si>
  <si>
    <t xml:space="preserve"> $ 7.060.667,00 </t>
  </si>
  <si>
    <t>https://community.secop.gov.co/Public/Tendering/OpportunityDetail/Index?noticeUID=CO1.NTC.6896317&amp;isFromPÚBLICArea=True&amp;isModal=False</t>
  </si>
  <si>
    <t>SERGIO HERNAN VEGA MEJIA</t>
  </si>
  <si>
    <t>ACREDITA EDUCACIÓN BÁSICA SECUNDARIA</t>
  </si>
  <si>
    <t>Altos de Yerbabuena casa 12</t>
  </si>
  <si>
    <t> 3014503165</t>
  </si>
  <si>
    <t>albertopalacio.caceres@gmail.com</t>
  </si>
  <si>
    <t>CPSAG-1050-2024</t>
  </si>
  <si>
    <t>CO1.PCCNTR.6906498</t>
  </si>
  <si>
    <t xml:space="preserve">MIGUEL ANGEL OLIVEROS CASARRUBIA </t>
  </si>
  <si>
    <t>PRESTACIÓN DE SERVICIOS PROFESIONALES PARA EL APOYO DE LA DEFENSA Y CONTROL DEL USO DEL ESPACIO PÚBLICO POR VENTAS FORMALES E INFORMALES EN EL MUNICIPIO DE CHÍA.</t>
  </si>
  <si>
    <t>QUINCE MILLONES CIENTO SESENTA Y SEIS MIL SEISCIENTOS SESENTA Y SEIS PESOS</t>
  </si>
  <si>
    <t xml:space="preserve"> $15.166.666,00 </t>
  </si>
  <si>
    <t xml:space="preserve"> $ 15.166.666,00 </t>
  </si>
  <si>
    <t>https://community.secop.gov.co/Public/Tendering/OpportunityDetail/Index?noticeUID=CO1.NTC.6896983&amp;isFromPÚBLICArea=True&amp;isModal=False</t>
  </si>
  <si>
    <t>ANDREA DEL PILAR SANTAFE CONTRERAS</t>
  </si>
  <si>
    <t>NO SE CARGO ULTIMA CUENTA EN SECOP 
LO CERRO (ANDREA DEL PILAR SANTAFÉ CONTRERAS)</t>
  </si>
  <si>
    <t>ESPECIALISTA EN GERENCIA EN GOBIERNO Y GESTIÓN PÚBLICA</t>
  </si>
  <si>
    <t>Avenida Pradilla N.6-84</t>
  </si>
  <si>
    <t>miguelangel10_@hotmail.com</t>
  </si>
  <si>
    <t>CPSAG-1053-2024</t>
  </si>
  <si>
    <t>CO1.PCCNTR.6907001</t>
  </si>
  <si>
    <t xml:space="preserve">NESSLLY GLORIA JOHANNA ARGUELLO MORENO  </t>
  </si>
  <si>
    <t>PRESTACIÓN DE SERVICIOS PROFESIONALES PARA BRINDAR ACOMPAÑAMIENTO EN EL DESARROLLO DE ACCIÓNES QUE PERMITAN LA CARACTERIZACIÓN Y SEGUIMIENTO DE LOS BENEFICIARIOS DEL PROGRAMA DE DISCAPACIDAD.</t>
  </si>
  <si>
    <t xml:space="preserve"> $14.400.000,00 </t>
  </si>
  <si>
    <t xml:space="preserve"> $ 14.400.000,00 </t>
  </si>
  <si>
    <t>https://community.secop.gov.co/Public/Tendering/OpportunityDetail/Index?noticeUID=CO1.NTC.6896991&amp;isFromPÚBLICArea=True&amp;isModal=False</t>
  </si>
  <si>
    <t>CRA 11 16 -27 Chía</t>
  </si>
  <si>
    <t> 3233932901</t>
  </si>
  <si>
    <t>johannaarg2008@gamil.com</t>
  </si>
  <si>
    <t>CPSP-1015-2024</t>
  </si>
  <si>
    <t>CO1.PCCNTR.6883225</t>
  </si>
  <si>
    <t>ELIZABETH CASTRO REINA</t>
  </si>
  <si>
    <t>PRESTACIÓN DE SERVICIOS PROFESIONALES PARA GENERAR ESTRATEGIAS DE ATENCIÓN, REMISIÓN, PROMOCIÓN Y PREVENCIÓN EN PROBLEMÁTICAS SOCIALES</t>
  </si>
  <si>
    <t>https://community.secop.gov.co/Public/Tendering/OpportunityDetail/Index?noticeUID=CO1.NTC.6868208&amp;isFromPublicArea=True&amp;isModal=False</t>
  </si>
  <si>
    <t>Calle 6 N.11-36 casa 3 Villa Luna</t>
  </si>
  <si>
    <t>psicologa.elizabeth@hotmail.com</t>
  </si>
  <si>
    <t>CPSP-1051-2024</t>
  </si>
  <si>
    <t>CO1.PCCNTR.6905683</t>
  </si>
  <si>
    <t>ARIADNA KATHERINE MOLINA BOHORQUEZ</t>
  </si>
  <si>
    <t xml:space="preserve"> $1.548.159,00 </t>
  </si>
  <si>
    <t xml:space="preserve"> $7.943.510,00 </t>
  </si>
  <si>
    <t>https://community.secop.gov.co/Public/Tendering/OpportunityDetail/Index?noticeUID=CO1.NTC.6896018&amp;isFromPublicArea=True&amp;isModal=False</t>
  </si>
  <si>
    <t>INGEMIERA AMBIENTAL</t>
  </si>
  <si>
    <t>Calle 7 N.7-111</t>
  </si>
  <si>
    <t> 3203263724</t>
  </si>
  <si>
    <t>ariadnamolinab23@gmail.com</t>
  </si>
  <si>
    <t>CPSP-1054-2024</t>
  </si>
  <si>
    <t>CO1.PCCNTR.6907745</t>
  </si>
  <si>
    <t>TANIA GISELLA ANGEL PARDO</t>
  </si>
  <si>
    <t>DOS (2) MESES y en todo caso sin exceder el 20 de diciembre de 2024</t>
  </si>
  <si>
    <t>https://community.secop.gov.co/Public/Tendering/OpportunityDetail/Index?noticeUID=CO1.NTC.6898380&amp;isFromPublicArea=True&amp;isModal=False</t>
  </si>
  <si>
    <t>TERAPEUTA OCUPACIONAL</t>
  </si>
  <si>
    <t>Carrera 20B N.14A-13</t>
  </si>
  <si>
    <t> 3115045713</t>
  </si>
  <si>
    <t>angel-gisel@hotmail.com</t>
  </si>
  <si>
    <t>CPSP-1058-2024</t>
  </si>
  <si>
    <t>CO1.PCCNTR.6908593</t>
  </si>
  <si>
    <t>ZULMA GERALDINE CORREA BERNAL</t>
  </si>
  <si>
    <t>PRESTACION DE SERVICIOS PROFESIONALES PARA REALIZAR ACTIVIDADES DE MONITOREO PARA LA CONSERVACIÓN DE LA FAUNA SILVESTRE EN ZONAS DE IMPORTANCIA AMBIENTAL Y AREAS DE RONDA HIDRICA</t>
  </si>
  <si>
    <t xml:space="preserve"> $10.000.000,00 </t>
  </si>
  <si>
    <t xml:space="preserve"> $ 10.000.000,00 </t>
  </si>
  <si>
    <t>https://community.secop.gov.co/Public/Tendering/OpportunityDetail/Index?noticeUID=CO1.NTC.6899902&amp;isFromPublicArea=True&amp;isModal=False</t>
  </si>
  <si>
    <t>NANCY JANETH RINCON VARGAS</t>
  </si>
  <si>
    <t>BIOLOGO</t>
  </si>
  <si>
    <t>Carrera 11 N.23-70</t>
  </si>
  <si>
    <t>zulma_cor@hotmail.com</t>
  </si>
  <si>
    <t>CPSAG-1060-2024</t>
  </si>
  <si>
    <t>CO1.PCCNTR.6909255</t>
  </si>
  <si>
    <t>BRANDON STEVEN GARCIA CABRA</t>
  </si>
  <si>
    <t>https://community.secop.gov.co/Public/Tendering/OpportunityDetail/Index?noticeUID=CO1.NTC.6900441&amp;isFromPublicArea=True&amp;isModal=False</t>
  </si>
  <si>
    <t>Vereda Fagua</t>
  </si>
  <si>
    <t> 3222644745</t>
  </si>
  <si>
    <t>brandonzen28@gmail.com</t>
  </si>
  <si>
    <t>CPSAG-1061-2024</t>
  </si>
  <si>
    <t>CO1.PCCNTR.6909261</t>
  </si>
  <si>
    <t>https://community.secop.gov.co/Public/Tendering/OpportunityDetail/Index?noticeUID=CO1.NTC.6900682&amp;isFromPublicArea=True&amp;isModal=False</t>
  </si>
  <si>
    <t>Carrera 8 N.6-45 Cajicá</t>
  </si>
  <si>
    <t>dayissilva322813@gmail.com</t>
  </si>
  <si>
    <t>CPSAG-1059-2024</t>
  </si>
  <si>
    <t>CO1.PCCNTR.6909349</t>
  </si>
  <si>
    <t>16/10/20241</t>
  </si>
  <si>
    <t>https://community.secop.gov.co/Public/Tendering/OpportunityDetail/Index?noticeUID=CO1.NTC.6900333&amp;isFromPublicArea=True&amp;isModal=False</t>
  </si>
  <si>
    <t>Calle 3 N.10-61 Apto 502</t>
  </si>
  <si>
    <t>maherosa1974@hotmail.com</t>
  </si>
  <si>
    <t>CPSP-1055-2024</t>
  </si>
  <si>
    <t>CO1.PCCNTR.6909612</t>
  </si>
  <si>
    <t>ETELVA ISABEL MOYA BORRE</t>
  </si>
  <si>
    <t>PRESTACIÓN DE SERVICIOS PROFESIONALES DE APOYO PARA ATENCIÓN EN METODOS DE SOLUCIÓN DE CONFLICTOS EN EL CENTRO DE CONCILIACIÓN DE LA CASA DE JUSTICIA DEL MUNICIPIO DE CHÍA</t>
  </si>
  <si>
    <t>DOCE MILLONES NOVECIENTOS MIL PESOS</t>
  </si>
  <si>
    <t xml:space="preserve"> $12.900.000,00 </t>
  </si>
  <si>
    <t xml:space="preserve"> $ 12.900.000,00 </t>
  </si>
  <si>
    <t>https://community.secop.gov.co/Public/Tendering/OpportunityDetail/Index?noticeUID=CO1.NTC.6900685&amp;isFromPublicArea=True&amp;isModal=False</t>
  </si>
  <si>
    <t>ARSENIO NOGUERA TORRES</t>
  </si>
  <si>
    <t>ABOGADA</t>
  </si>
  <si>
    <t>Carrera 4 Este N.11-00 Conjunto Los Pinos</t>
  </si>
  <si>
    <t>etelvamoya@gmail.com</t>
  </si>
  <si>
    <t>CPSP-1056-2024</t>
  </si>
  <si>
    <t>CO1.PCCNTR.6910236</t>
  </si>
  <si>
    <t xml:space="preserve">JULIANA CANTOR ALFONSO </t>
  </si>
  <si>
    <t>DOS (2) MESES Y SIETE (07) DIAS y en todo caso sin exceder el 20 de diciembre de 2024</t>
  </si>
  <si>
    <t>https://community.secop.gov.co/Public/Tendering/OpportunityDetail/Index?noticeUID=CO1.NTC.6901836&amp;isFromPublicArea=True&amp;isModal=False</t>
  </si>
  <si>
    <t>SE CARGÓ CUENTA 2 Y 3 FALTA CERRAR EN SECOP</t>
  </si>
  <si>
    <t>INGENIERÍA AMBIENTAL</t>
  </si>
  <si>
    <t>Calle 25A N.9-99</t>
  </si>
  <si>
    <t>juliana09cantor@gmail.com</t>
  </si>
  <si>
    <t>CPSP-1062-2024</t>
  </si>
  <si>
    <t>CO1.PCCNTR.6910781</t>
  </si>
  <si>
    <t>OLGA ROCIO RODRIGUEZ PINZON</t>
  </si>
  <si>
    <t>PRESTACIÓN DE SERVICIOS PROFESIONALES PARA BRINDAR ACOMPÁÑAMIENTO, ORIENTACION E INSTRUCCIÓN EN LAS ETAPAS DE PREPARACIÓN, DESARROLLO Y EJECUCIÓN DE PLANES, PROGRAMAS, PROYECTOS, PROCESOS Y ACTIVIDADES QUE SE DESARROLLAN CON LAS ORGANIZACIONES COMUNALES DEL MUNICIPIO DE CHÍA.</t>
  </si>
  <si>
    <t xml:space="preserve"> $17.462.500,00 </t>
  </si>
  <si>
    <t xml:space="preserve"> $ 17.462.500,00 </t>
  </si>
  <si>
    <t>https://community.secop.gov.co/Public/Tendering/OpportunityDetail/Index?noticeUID=CO1.NTC.6902869&amp;isFromPublicArea=True&amp;isModal=False</t>
  </si>
  <si>
    <t>FALTA TERMINAR Y   CERRAR EN EL SECOP</t>
  </si>
  <si>
    <t>ESPECIALISTA EN CONTRATACIÓN ESTATAL</t>
  </si>
  <si>
    <t>Carrera 2 N.32-73 Torre 11 Apartamento 503 Parque de las Flores Vereda Bojaca</t>
  </si>
  <si>
    <t>CPSAG-1068-2024</t>
  </si>
  <si>
    <t>CO1.PCCNTR.6912099</t>
  </si>
  <si>
    <t>PAULA ALEJANDRA CHITIVA CANTOR</t>
  </si>
  <si>
    <t>PRESTACIÓN DE SERVICIOS DE APOYO PARA EL FORTALECIMIENTO DE LA GESTIÓN FINANCIERA Y DEL RECAUDO DE LA SECRETARIA DE HACIENDA.</t>
  </si>
  <si>
    <t>OCHO MILLONES DOSCIENTOS TRECE MIL TRESCIENTOS TREINTA Y TRES PESOS</t>
  </si>
  <si>
    <t xml:space="preserve"> $8.213.333,00 </t>
  </si>
  <si>
    <t xml:space="preserve"> $ 8.213.333,00 </t>
  </si>
  <si>
    <t>https://community.secop.gov.co/Public/Tendering/OpportunityDetail/Index?noticeUID=CO1.NTC.6904839&amp;isFromPublicArea=True&amp;isModal=False</t>
  </si>
  <si>
    <t>paulachitiva11@gmail.com</t>
  </si>
  <si>
    <t>CPSAG-1066-2024</t>
  </si>
  <si>
    <t>CO1.PCCNTR.6912356</t>
  </si>
  <si>
    <t>YOHANA MARCELA USECHE BARRERO /MARIA JUANITA GRILLO SANTAFE</t>
  </si>
  <si>
    <t>DOS (2) MESES Y VEINTE (20) DIAS y en todo caso sin exceder el 31 de diciembre de 2024</t>
  </si>
  <si>
    <t>OCHO MILLONES DOSCIENTOS SESENTA Y SEIS MIL SEISCIENTOS SESENTA Y SIETE</t>
  </si>
  <si>
    <t xml:space="preserve"> $8.266.667,00 </t>
  </si>
  <si>
    <t xml:space="preserve"> $ 8.266.667,00 </t>
  </si>
  <si>
    <t>https://community.secop.gov.co/Public/Tendering/OpportunityDetail/Index?noticeUID=CO1.NTC.6904575&amp;isFromPublicArea=True&amp;isModal=False</t>
  </si>
  <si>
    <t>NO SE CARGO ULTIMA CUENTA EN EL SECOP
LO CERRO (MAURICIO RAMIREZ SALGADO)</t>
  </si>
  <si>
    <t>AV 15 N. 14-39 CASA 30</t>
  </si>
  <si>
    <t>yohamar12@hotmailcom</t>
  </si>
  <si>
    <t>CPSP-1065-2024</t>
  </si>
  <si>
    <t>CO1.PCCNTR.6912413</t>
  </si>
  <si>
    <t>JESSIKA PATRICIA MUÑOZ BARRERA</t>
  </si>
  <si>
    <t>PRESTACION DE SERVICIOS PROFESIONALES PARA BRINDAR APOYO JURIDICO EN LAS INSPECCIONES DE POLICIA URBANAS DEL MUNICIPIO DE CHIA</t>
  </si>
  <si>
    <t xml:space="preserve"> $11.000.000,00 </t>
  </si>
  <si>
    <t xml:space="preserve"> $ 11.000.000,00 </t>
  </si>
  <si>
    <t>https://community.secop.gov.co/Public/Tendering/OpportunityDetail/Index?noticeUID=CO1.NTC.6904467&amp;isFromPublicArea=True&amp;isModal=False</t>
  </si>
  <si>
    <t>Calle 4 N.1-39 Conjunto Serralta, Torre 14 Apto 203</t>
  </si>
  <si>
    <t> 3206039669</t>
  </si>
  <si>
    <t>CPSP-1069-2024</t>
  </si>
  <si>
    <t>CO1.PCCNTR.6912709</t>
  </si>
  <si>
    <t>EMILCE ALVARADO SANCHEZ</t>
  </si>
  <si>
    <t> DOCE MILLONES TREINTA Y CUATRO MIL SEISCIENTOS
SESENTA Y SEIS PESOS</t>
  </si>
  <si>
    <t xml:space="preserve"> $12.034.666,00 </t>
  </si>
  <si>
    <t xml:space="preserve"> $ 12.034.666,00 </t>
  </si>
  <si>
    <t>https://community.secop.gov.co/Public/Tendering/OpportunityDetail/Index?noticeUID=CO1.NTC.6904842&amp;isFromPublicArea=True&amp;isModal=False</t>
  </si>
  <si>
    <t xml:space="preserve">VIVIANA QUECAN
// EDGAR ALEXIS ROTAVISTA </t>
  </si>
  <si>
    <t>53.910.682
// 79.925.632</t>
  </si>
  <si>
    <t>Vereda Yerbabuena - Chía - Cundinamarca</t>
  </si>
  <si>
    <t>emilyalvarado@hotmail.com</t>
  </si>
  <si>
    <t>CPSP-1057-2024</t>
  </si>
  <si>
    <t>CO1.PCCNTR.6910910</t>
  </si>
  <si>
    <t>MARIA ANDREA SANCHEZ BRAND</t>
  </si>
  <si>
    <t>PRESTACIÓN DE SERVICIOS PROFESIONALES PARA REALIZAR VISITAS DE INSPECCIÓN VIGILANCIA Y CONTROL SANITARIO A ESTABLECIMIENTOS DE COMERCIO Y APOYAR LA COORDINACIÓN Y EL SEGUIMIENTO AL PLAN DE DESARROLLO MUNICIPAL DE CHÍA</t>
  </si>
  <si>
    <t>DOS (2) MESES Y CINCO (5) DIAS y en todo caso sin exceder el 20 de diciembre de 2024</t>
  </si>
  <si>
    <t>CATORCE MILLONES SETECIENTOS TREINTA Y TRES MIL TRESCIENTOS TREINTA Y CINCO PESOS</t>
  </si>
  <si>
    <t xml:space="preserve"> $14.733.335,00 </t>
  </si>
  <si>
    <t xml:space="preserve"> $ 14.733.335,00 </t>
  </si>
  <si>
    <t>https://community.secop.gov.co/Public/Tendering/OpportunityDetail/Index?noticeUID=CO1.NTC.6902506&amp;isFromPublicArea=True&amp;isModal=False</t>
  </si>
  <si>
    <t xml:space="preserve">
FALTA CERRAR EN SECOP. PAGOS 2 Y 3 EN APROBACION NO SE CIERRA</t>
  </si>
  <si>
    <t>MÉDICO VETERINARIO</t>
  </si>
  <si>
    <t>Carrera 6 N.11-26</t>
  </si>
  <si>
    <t> 3134546112</t>
  </si>
  <si>
    <t>andrea11281977@gmail.com</t>
  </si>
  <si>
    <t>CPSAG-1067-2024</t>
  </si>
  <si>
    <t>CO1.PCCNTR.6912359</t>
  </si>
  <si>
    <t>JUANA VALENTINA CANTOR LOPEZ</t>
  </si>
  <si>
    <t>https://community.secop.gov.co/Public/Tendering/OpportunityDetail/Index?noticeUID=CO1.NTC.6904730&amp;isFromPublicArea=True&amp;isModal=False</t>
  </si>
  <si>
    <t xml:space="preserve">VIVIANA QUECAN
// KARINA MOLINA CHUNZA </t>
  </si>
  <si>
    <t>53.910.682
// 1.072.640.093</t>
  </si>
  <si>
    <t>juanacantor1202@gmail.com</t>
  </si>
  <si>
    <t>CPSP-1063-2024</t>
  </si>
  <si>
    <t>CO1.PCCNTR.6912904</t>
  </si>
  <si>
    <t>LUZ MERY GUEVARA PENAGOS</t>
  </si>
  <si>
    <t>PRESTACIÓN DE SERVICIOS PROFESIONALES PARA APOYAR ACTIVIDADES DE ASISTENCIA TÉCNICA AGRICOLA, ASÍ COMO IMPLEMENTAR LAS ACCIONES PARA FOMENTAR Y PROMOVER PROYECTOS RELACIONADOS CON EL SECTOR EN EL MUNICIPIO DE CHÍA</t>
  </si>
  <si>
    <t xml:space="preserve"> $14.250.000,00 </t>
  </si>
  <si>
    <t xml:space="preserve"> $ 14.250.000,00 </t>
  </si>
  <si>
    <t>https://community.secop.gov.co/Public/Tendering/OpportunityDetail/Index?noticeUID=CO1.NTC.6904889&amp;isFromPublicArea=True&amp;isModal=False</t>
  </si>
  <si>
    <t>INGENIERIA AGRICOLA</t>
  </si>
  <si>
    <t>Calle 13 N.4-15 Casa 12 Santa Rita</t>
  </si>
  <si>
    <t>lmguevarap@gmail.com</t>
  </si>
  <si>
    <t>CPSAG-1064-2024</t>
  </si>
  <si>
    <t>CO1.PCCNTR.6914844</t>
  </si>
  <si>
    <t>ISLEY ROJAS MOYA</t>
  </si>
  <si>
    <t>DOS (2) MESES Y DOCE (12) DIAS y en todo
caso sin exceder el 20 de diciembre de 2024</t>
  </si>
  <si>
    <t>NUEVE MILLONES CIENTO VEINTE MIL PESOS</t>
  </si>
  <si>
    <t xml:space="preserve"> $9.120.000,00 </t>
  </si>
  <si>
    <t xml:space="preserve"> $ 9.120.000,00 </t>
  </si>
  <si>
    <t>https://community.secop.gov.co/Public/Tendering/OpportunityDetail/Index?noticeUID=CO1.NTC.6907613&amp;isFromPublicArea=True&amp;isModal=False</t>
  </si>
  <si>
    <t>Carrera 12A N.5C-41 Ibaro</t>
  </si>
  <si>
    <t>isley.moya@gmail.com</t>
  </si>
  <si>
    <t>CPSP-1070-2024</t>
  </si>
  <si>
    <t>CO1.PCCNTR.6915529</t>
  </si>
  <si>
    <t>ANA MARIA BERNAL ROJAS</t>
  </si>
  <si>
    <t>https://community.secop.gov.co/Public/Tendering/OpportunityDetail/Index?noticeUID=CO1.NTC.6908624&amp;isFromPublicArea=True&amp;isModal=False</t>
  </si>
  <si>
    <t>Calle 153 N.94-51</t>
  </si>
  <si>
    <t>anamabero2020@gmail.com</t>
  </si>
  <si>
    <t>CPSAG-1071-2024</t>
  </si>
  <si>
    <t>CO1.PCCNTR.6916210</t>
  </si>
  <si>
    <t>NANCY VIVIANA HUERTAS CASTELBLANCO</t>
  </si>
  <si>
    <t>PRESTACIÓN DE SERVICIOS DE APOYO A LA GESTIÓN PARA LA REALIZACIÓN DE LABORES CULTURALES DE MANEJO, CUIDADO Y PRESERVACIÓN DE MATERIAL VEGETAL EN LAS INSTALACIONES DEL VIVERO MUNICIPAL</t>
  </si>
  <si>
    <t>OCHO MILLONES QUINIENTOS TREINTA Y TRES MIL TRESCIENTOS VEINTE PESOS</t>
  </si>
  <si>
    <t xml:space="preserve"> $8.533.320,00 </t>
  </si>
  <si>
    <t xml:space="preserve"> $ 8.533.320,00 </t>
  </si>
  <si>
    <t>https://community.secop.gov.co/Public/Tendering/OpportunityDetail/Index?noticeUID=CO1.NTC.6908642&amp;isFromPublicArea=True&amp;isModal=False</t>
  </si>
  <si>
    <t>Calle 7 N.10-83</t>
  </si>
  <si>
    <t>vivianahuertas2024@gmail.com</t>
  </si>
  <si>
    <t>CV-018-2024</t>
  </si>
  <si>
    <t>CO1.PCCNTR.6909090</t>
  </si>
  <si>
    <t>UNIVERSIDAD DE LA SABANA</t>
  </si>
  <si>
    <t>AUNAR ESFUERZOS A TRAVÉS DEL OTROGAMIENTO DE APOYOS EDUCATIVOS PARA PROMOVER LA EDUCACIÓN SUPERIOR EN EL MUNICIPIO DE CHÍA CON LA UNIVERSIDAD DE LA SABANA</t>
  </si>
  <si>
    <t>TRES (3) MESES, sin exceder el treinta y uno (31) de diciembre del 2024</t>
  </si>
  <si>
    <t>https://community.secop.gov.co/Public/Tendering/OpportunityDetail/Index?noticeUID=CO1.NTC.6900569&amp;isFromPublicArea=True&amp;isModal=False</t>
  </si>
  <si>
    <t>Km. 7, Autopista Norte de Bogotá. Chía, Cundinamarca</t>
  </si>
  <si>
    <t>adriana.roldan@unisabana.edu.co</t>
  </si>
  <si>
    <t>CMA-005-2024</t>
  </si>
  <si>
    <t>CO1.PCCNTR.6914086</t>
  </si>
  <si>
    <t>FUNDACION TOTAL CONECTION</t>
  </si>
  <si>
    <t>DIAGNÓSTICO, DISEÑO E IMPLEMENTACIÓN DE UN PROGRAMA DE APROVECHAMIENTO DEL TIEMPO LIBRE, HÁBITOS Y ESTILOS DE VIDA SALUDABLES PARA LA SANA CONVIVENCIA EN JORNADA EXTRAESCOLAR EN 3 INSTITUCIONES EDUCATIVAS OFICIALES DEL MUNICIPIO DE CHÍA</t>
  </si>
  <si>
    <t>DOS (2) MESES sin
sobrepasar el 15 de diciembre de 2024</t>
  </si>
  <si>
    <t>DOSCIENTOS NOVENTA Y SEIS MILLONES
SEISCIENTOS CINCO MIL NOVECIENTOS SETENTA Y NUEVE PESOS</t>
  </si>
  <si>
    <t xml:space="preserve"> $296.605.979,00 </t>
  </si>
  <si>
    <t xml:space="preserve"> $29.605.979,00 </t>
  </si>
  <si>
    <t>PROPIOS</t>
  </si>
  <si>
    <t xml:space="preserve"> $ 296.605.979,00 </t>
  </si>
  <si>
    <t>https://community.secop.gov.co/Public/Tendering/OpportunityDetail/Index?noticeUID=CO1.NTC.6792472&amp;isFromPublicArea=True&amp;isModal=False</t>
  </si>
  <si>
    <t>14-46-101125795</t>
  </si>
  <si>
    <t> CO1.WRT.15452473</t>
  </si>
  <si>
    <t xml:space="preserve">FALTA  CERRAR EN SECOP.HAY AMPAROS VIGENTES NO SE CIERRA
</t>
  </si>
  <si>
    <t>Calle 20 N.19-39 Ciudad: Chía – Cundinamarca</t>
  </si>
  <si>
    <t> 3152055401</t>
  </si>
  <si>
    <t>fundaciontotalconection@gmail.com</t>
  </si>
  <si>
    <t>CPS-1072-2024</t>
  </si>
  <si>
    <t>CO1.PCCNTR.6918394</t>
  </si>
  <si>
    <t>CiNNOV S.A.S.</t>
  </si>
  <si>
    <t>ADQUIRIR DISPOSITIVO DE SEÑALIZACIÓN LUMINOSO, PARA CAMPAÑAS DE SENSIBILIZACIÓN TENDIENTES AL CUMPLIMIENTO DE LAS DIMENSIONES DE LA POLÍTICA PÚBLICA DE LA BICICLETA.</t>
  </si>
  <si>
    <t>QUINCE (15) DÍAS CALENDARIO</t>
  </si>
  <si>
    <t>CINCUENTA Y OCHO MILLONES CUATRO MIL CUATROCIENTOS OCHO PESOS</t>
  </si>
  <si>
    <t xml:space="preserve"> $58.004.408,00 </t>
  </si>
  <si>
    <t xml:space="preserve"> $ 58.004.408,00 </t>
  </si>
  <si>
    <t>https://community.secop.gov.co/Public/Tendering/OpportunityDetail/Index?noticeUID=CO1.NTC.6911466&amp;isFromPublicArea=True&amp;isModal=False</t>
  </si>
  <si>
    <t>CESAR JAVIER CAPADOR SUAREZ</t>
  </si>
  <si>
    <t>M-100244399</t>
  </si>
  <si>
    <t>COMPAÑIA MUNDIAL DE SEGUROS S.A.</t>
  </si>
  <si>
    <t> CO1.WRT.15431676</t>
  </si>
  <si>
    <t>Carrera 90 # 127B -30</t>
  </si>
  <si>
    <t>cinnovinc@gmail.com</t>
  </si>
  <si>
    <t>CPSP-1074-2024</t>
  </si>
  <si>
    <t>CO1.PCCNTR.6919157</t>
  </si>
  <si>
    <t>MAGDA LUCIA ESCALLON RODRIGUEZ</t>
  </si>
  <si>
    <t>PRESTACION DE SERVICIOS PROFESIONALES PARA APOYAR Y ACOMPAÑAR A LA SECRETARIA DE MEDIO AMBIENTE EN LA REALIZACION DE LAS CAMPAÑAS DE SENSIBILIZACION Y EDUCACION AMBIENTAL EN EL MUNICIPIO DE CHIA</t>
  </si>
  <si>
    <t>DOS (2) MESES y en todo caso sin exceder el 20
de diciembre de 2024</t>
  </si>
  <si>
    <t>https://community.secop.gov.co/Public/Tendering/OpportunityDetail/Index?noticeUID=CO1.NTC.6912056&amp;isFromPublicArea=True&amp;isModal=False</t>
  </si>
  <si>
    <t>IVAN PEREZ</t>
  </si>
  <si>
    <t>Carrera 1A N.19-86
Ciudad: Chía - Cundinamarca</t>
  </si>
  <si>
    <t>croixducoeur@gmail.com</t>
  </si>
  <si>
    <t>CPSP-1042-2024</t>
  </si>
  <si>
    <t>CO1.PCCNTR.6919847</t>
  </si>
  <si>
    <t>DIEGO ALEJANDRO ALVARADO PIDIACHI</t>
  </si>
  <si>
    <t>PRESTACIÓN DE SERVICIOS PROFESIONALES PARA APOYAR LA ESTRUCTURACIÓN DE PROYECTOS TÉCNICOS QUE DESARROLLA EL MUNICIPIO DE CHÍA BAJO LA SUPERVISIÓN DE LA SECRETARIA DE OBRAS PUBLICAS</t>
  </si>
  <si>
    <t>VEINTIUN MILLONES CIENTO CINCUENTA MIL PESOS</t>
  </si>
  <si>
    <t xml:space="preserve"> $21.150.000,00 </t>
  </si>
  <si>
    <t xml:space="preserve"> $ 21.150.000,00 </t>
  </si>
  <si>
    <t>https://community.secop.gov.co/Public/Tendering/OpportunityDetail/Index?noticeUID=CO1.NTC.6913053&amp;isFromPublicArea=True&amp;isModal=False</t>
  </si>
  <si>
    <t>ESPECIALISTA EN GERENCIA DE EMPRESAS CONSTRUCTORAS</t>
  </si>
  <si>
    <t>Conjunto Summer Hill, Cota</t>
  </si>
  <si>
    <t> 3212517928</t>
  </si>
  <si>
    <t>arq.dialvarado@gmail.com</t>
  </si>
  <si>
    <t>CPSP-1075-2024</t>
  </si>
  <si>
    <t>CO1.PCCNTR.6919991</t>
  </si>
  <si>
    <t xml:space="preserve">ALEJANDRA PASCUAL ROZO </t>
  </si>
  <si>
    <t>https://community.secop.gov.co/Public/Tendering/OpportunityDetail/Index?noticeUID=CO1.NTC.6913721&amp;isFromPublicArea=True&amp;isModal=False</t>
  </si>
  <si>
    <t>Carrera 8 N.5B-17</t>
  </si>
  <si>
    <t>alejapascual99@gmail.com</t>
  </si>
  <si>
    <t>CPSAG-1078-2024</t>
  </si>
  <si>
    <t>CO1.PCCNTR.6920065</t>
  </si>
  <si>
    <t xml:space="preserve">JULY CONSTANZA MONCADA PINTO </t>
  </si>
  <si>
    <t xml:space="preserve">DOS (2) MESES y en todo caso sin exceder el 26 de diciembre de 2024, </t>
  </si>
  <si>
    <t>OCHO MILLONES CUATROCIENTOS MIL PESOS</t>
  </si>
  <si>
    <t xml:space="preserve"> $8.400.000,00 </t>
  </si>
  <si>
    <t xml:space="preserve"> $ 8.400.000,00 </t>
  </si>
  <si>
    <t>https://community.secop.gov.co/Public/Tendering/OpportunityDetail/Index?noticeUID=CO1.NTC.6914111&amp;isFromPublicArea=True&amp;isModal=False</t>
  </si>
  <si>
    <t>TECNICO /TECNOLOGICA</t>
  </si>
  <si>
    <t>CIENCIAS CONTABLES</t>
  </si>
  <si>
    <t>21/102/1984</t>
  </si>
  <si>
    <t>Carrera 4 N.9-00 Apartamento 101 Torre
3</t>
  </si>
  <si>
    <t>jmoncada1112@gmail.com</t>
  </si>
  <si>
    <t>CPSP-1079-2024</t>
  </si>
  <si>
    <t>CO1.PCCNTR.6920734</t>
  </si>
  <si>
    <t>CAMPO HEBER GOMEZ LARGO</t>
  </si>
  <si>
    <t>PRESTACIÓN DE SERVICIOS PROFESIONALES PARA APOYAR LOS PROCESOS CONTABLES Y FINANCIEROS DE LA SECRETARIA DE PARTICIPACIÓN CIUDADANA Y ACCION COMUNITARIA CON LAS ORGANIZACIONES SOCIALES COMUNITARIAS DEL MUNICIPIO DE CHÍA</t>
  </si>
  <si>
    <t>TRECE MILLONES TRESCIENTOS TREINTA Y TRES MIL TRESCIENTOS TREINTA Y CUATRO PESOS</t>
  </si>
  <si>
    <t xml:space="preserve"> $13.333.334,00 </t>
  </si>
  <si>
    <t xml:space="preserve"> $ 13.333.334,00 </t>
  </si>
  <si>
    <t>https://community.secop.gov.co/Public/Tendering/OpportunityDetail/Index?noticeUID=CO1.NTC.6914842&amp;isFromPublicArea=True&amp;isModal=False</t>
  </si>
  <si>
    <t>CONTADOR PÚBLICO</t>
  </si>
  <si>
    <t>Carrera 5 N.21-31</t>
  </si>
  <si>
    <t>campoheber@gmail.com</t>
  </si>
  <si>
    <t>CPSP-1080-2024</t>
  </si>
  <si>
    <t>CO1.PCCNTR.6920744</t>
  </si>
  <si>
    <t xml:space="preserve">ANGELA ROCIO HERRERA GARAVITO </t>
  </si>
  <si>
    <t xml:space="preserve"> 1.072.668.375
</t>
  </si>
  <si>
    <t>PRESTACIÓN DE SERVICIOS PROFESIONALES PARA EL ACOMPAÑAMIENTO A LOS CUIDADORES DE LOS BENEFICIARIOS DEL PROGRAMA DE DISCAPACIDAD DEL MUNICIPIO DE CHÍA</t>
  </si>
  <si>
    <t> TRECE MILLONES SETECIENTOS SESENTA Y UN MIL QUINIENTOS OCHENTA Y OCHO
PESOS</t>
  </si>
  <si>
    <t xml:space="preserve"> $13.761.588,00 </t>
  </si>
  <si>
    <t xml:space="preserve"> $ 13.761.588,00 </t>
  </si>
  <si>
    <t>https://community.secop.gov.co/Public/Tendering/OpportunityDetail/Index?noticeUID=CO1.NTC.6914872&amp;isFromPublicArea=True&amp;isModal=False</t>
  </si>
  <si>
    <t>FALTA EGRESO 2  Y  CERRAR EN SECOP</t>
  </si>
  <si>
    <t>TRABAJO SOCIAL</t>
  </si>
  <si>
    <t>Carrera 14E N.9A-78 Parque Rio Frio</t>
  </si>
  <si>
    <t>  3202034942</t>
  </si>
  <si>
    <t> angelaherreragaravito@gmail.com</t>
  </si>
  <si>
    <t>CPSP-1081-2024</t>
  </si>
  <si>
    <t>CO1.PCCNTR.6920761</t>
  </si>
  <si>
    <t>22/10/2024 </t>
  </si>
  <si>
    <t>EDWIN JAVIER CASTRO ARÉVALO</t>
  </si>
  <si>
    <t>PRESTACIÓN DE SERVICIOS PROFESIONALES PARA DESARROLLAR ACCIONES DE ACOMPAÑAMIENTO, EN LA GESTIÓN DE RECURSOS CON LOS ORGANISMOS COMUNALES DEL MUNICIPIO DE CHÍA</t>
  </si>
  <si>
    <t xml:space="preserve"> $17.500.000,00 </t>
  </si>
  <si>
    <t xml:space="preserve"> $ 17.500.000,00 </t>
  </si>
  <si>
    <t>https://community.secop.gov.co/Public/Tendering/OpportunityDetail/Index?noticeUID=CO1.NTC.6915024&amp;isFromPublicArea=True&amp;isModal=False</t>
  </si>
  <si>
    <t>MAGISTER EN RELACIONES PÚBLICAS</t>
  </si>
  <si>
    <t>Carrera 7 N.7-21</t>
  </si>
  <si>
    <t>edwinzs1@gmail.com</t>
  </si>
  <si>
    <t>CPSP-1086-2024</t>
  </si>
  <si>
    <t>CO1.PCCNTR.6921343</t>
  </si>
  <si>
    <t>LEIDY JOHANNA PINILLA SALAMANCA</t>
  </si>
  <si>
    <t>PRESTACIÓN DE SERVICIOS PROFESIONALES PARA EL SEGUIMIENTO Y ARTICULACIÓN DE LAS ESTRATEGIAS DE PARTICIPACIÓN DEL MUNICIPIO DE CHÍA</t>
  </si>
  <si>
    <t>DOS (2) MESES Y NUEVE (9) DIAS y en todo caso sin exceder el 23 de diciembre de 2024</t>
  </si>
  <si>
    <t>ONCE MILLONES QUINIENTOS MIL PESOS</t>
  </si>
  <si>
    <t xml:space="preserve"> $11.500.000,00 </t>
  </si>
  <si>
    <t xml:space="preserve"> $ 11.500.000,00 </t>
  </si>
  <si>
    <t>https://community.secop.gov.co/Public/Tendering/OpportunityDetail/Index?noticeUID=CO1.NTC.6916204&amp;isFromPublicArea=True&amp;isModal=False</t>
  </si>
  <si>
    <t>ADOLFO ANDRES PERICO ROLDA</t>
  </si>
  <si>
    <t>FALTA CERRAR EN SECOP. EL VALOR DEL PAGO 2 CARGADO NO COINCIDE CON EL PAGO DEL EGRESO 2</t>
  </si>
  <si>
    <t>INGENIERO INDUSTRIAL</t>
  </si>
  <si>
    <t>CPSAG-1076-2024</t>
  </si>
  <si>
    <t>CO1.PCCNTR.6921435</t>
  </si>
  <si>
    <t>ANDRES MAURICIO MORENO CORTES</t>
  </si>
  <si>
    <t>PRESTACIÓN DE SERVICIOS PARA EL ACOMPAÑAMIENTO A LA GESTION FINANCIERA Y CONTABLE DE LA SECRETARÍA DE HACIENDA DEL MUNICIPIO DE CHÍA</t>
  </si>
  <si>
    <t>DOS (2) MESES Y DIEZ (10) DIAS y en todo caso sin exceder el 27 de diciembre de 2024</t>
  </si>
  <si>
    <t>DIEZ MILLONES CIENTO SETENTA Y TRES MIL TRESCIENTOS TREINTA Y TRES PESOS</t>
  </si>
  <si>
    <t xml:space="preserve"> $10.173.333,00 </t>
  </si>
  <si>
    <t xml:space="preserve"> $ 10.173.333,00 </t>
  </si>
  <si>
    <t>https://community.secop.gov.co/Public/Tendering/OpportunityDetail/Index?noticeUID=CO1.NTC.6915579&amp;isFromPublicArea=True&amp;isModal=False</t>
  </si>
  <si>
    <t xml:space="preserve">OSCAR HARVEY ROJAS CARRILLO
// PABLO FELIPE RODRIGUEZ </t>
  </si>
  <si>
    <t>11.411.633
// 80.844.224</t>
  </si>
  <si>
    <t>TECNICA / TECNOLÓGICA</t>
  </si>
  <si>
    <t>Vereda Yerbabuena Sector El Colegio Finca San Luis</t>
  </si>
  <si>
    <t>mm3796084@gmail.com</t>
  </si>
  <si>
    <t xml:space="preserve">OK    </t>
  </si>
  <si>
    <t>CPSP-1083-2024</t>
  </si>
  <si>
    <t>CO1.PCCNTR.6921765</t>
  </si>
  <si>
    <t xml:space="preserve">VALENTINA MONTERO TRIVIÑO </t>
  </si>
  <si>
    <t> 1.193.231.160</t>
  </si>
  <si>
    <t>PRESTAR SERVICIOS PROFESIONALES PARA EL FORTALECIMIENTO DE LA PLATAFORMA MUNICIPAL DE JUVENTUDES Y DE LOS PROCESOS Y PRÁCTICAS ORGANIZATIVAS LIDERADAS POR LA DIRECCIÓN DE CUDADANÍA JUVENIL DEL MUNICIPIO DE CHÍA.</t>
  </si>
  <si>
    <t>  DOS (02) MESES Y VEINTE (20) DÍAS contados a partir del inicio en la plataforma
Secop 2, sin exceder el 20 de diciembre de 2024</t>
  </si>
  <si>
    <t xml:space="preserve">ONCE
MILLONES DOSCIENTOS MIL PESOS </t>
  </si>
  <si>
    <t xml:space="preserve"> $11.200.000,00 </t>
  </si>
  <si>
    <t xml:space="preserve"> $ 11.200.000,00 </t>
  </si>
  <si>
    <t>https://community.secop.gov.co/Public/Tendering/OpportunityDetail/Index?noticeUID=CO1.NTC.6916175&amp;isFromPublicArea=True&amp;isModal=False</t>
  </si>
  <si>
    <t>POLITOLOGA</t>
  </si>
  <si>
    <t>Calle 21# 11-57 APTO 102_x000D_</t>
  </si>
  <si>
    <t> 3112553229_x000D_</t>
  </si>
  <si>
    <t>valentinamontero0212@gmail.com</t>
  </si>
  <si>
    <t>CPSP-1087-2024</t>
  </si>
  <si>
    <t>CO1.PCCNTR.6922271</t>
  </si>
  <si>
    <t xml:space="preserve">KAROL PAMPLONA MONTENEGRO </t>
  </si>
  <si>
    <t>https://community.secop.gov.co/Public/Tendering/OpportunityDetail/Index?noticeUID=CO1.NTC.6916364&amp;isFromPublicArea=True&amp;isModal=False</t>
  </si>
  <si>
    <t>XIMENA ANDREA APONTE RINCÓN</t>
  </si>
  <si>
    <t>LICENCIADA CON ÉNFASIS EN EDUCACIÓN ESPECIAL</t>
  </si>
  <si>
    <t>Calle 26 sur N.24-13 Centenario, Bogotá</t>
  </si>
  <si>
    <t>karitopamplona@gmail.com</t>
  </si>
  <si>
    <t>CPSAG-1085-2024</t>
  </si>
  <si>
    <t>CO1.PCCNTR.6922722</t>
  </si>
  <si>
    <t>OSCAR ANDRES CARDENAS CASTILLO</t>
  </si>
  <si>
    <t>PRESTACIÓN DE SERVICIOS DE APOYO A LA GESTIÓN PARA EL FORTALECIMIENTO DE LA DIRECCIÓN DE CIUDADANÍA JUVENIL EN ASUNTOS ADMINISTRATIVOS.</t>
  </si>
  <si>
    <t>DOS (02) MESES Y VEINTE (20) DÍAS, contados a partir de la fecha de inicio del contrato en la plataforma Secop II, sin exceder el 20 de diciembre de 2024</t>
  </si>
  <si>
    <t>OCHO MILLONES CIENTO TREINTA Y TRES MIL TRESCIENTOS TREINTA Y TRES PESOS</t>
  </si>
  <si>
    <t xml:space="preserve"> $8.133.333,00 </t>
  </si>
  <si>
    <t xml:space="preserve"> $ 8.133.333,00 </t>
  </si>
  <si>
    <t>https://community.secop.gov.co/Public/Tendering/OpportunityDetail/Index?noticeUID=CO1.NTC.6916784&amp;isFromPublicArea=True&amp;isModal=False</t>
  </si>
  <si>
    <t>Carrera 14n #14-99 CA 13D</t>
  </si>
  <si>
    <t>oscar.acardenas99@gmail.com</t>
  </si>
  <si>
    <t>CPSP-1088-2024</t>
  </si>
  <si>
    <t>CO1.PCCNTR.6922859</t>
  </si>
  <si>
    <t xml:space="preserve">HEIDY DAYANA ROJAS QUEVEDO </t>
  </si>
  <si>
    <t>https://community.secop.gov.co/Public/Tendering/OpportunityDetail/Index?noticeUID=CO1.NTC.6917436&amp;isFromPublicArea=True&amp;isModal=False</t>
  </si>
  <si>
    <t>Calle 21 N.1-35 Apto 511 Torre 3</t>
  </si>
  <si>
    <t>heidydayana86@hotmail.com</t>
  </si>
  <si>
    <t>CPSP-1073-2024</t>
  </si>
  <si>
    <t>CO1.PCCNTR.6927445</t>
  </si>
  <si>
    <t>TRECE MILLONES NOVECIENTOS SETENTA MIL PESOS</t>
  </si>
  <si>
    <t xml:space="preserve"> $13.970.000,00 </t>
  </si>
  <si>
    <t xml:space="preserve"> $ 13.970.000,00 </t>
  </si>
  <si>
    <t>https://community.secop.gov.co/Public/Tendering/OpportunityDetail/Index?noticeUID=CO1.NTC.6921800&amp;isFromPublicArea=True&amp;isModal=False</t>
  </si>
  <si>
    <t>Vereda la Balsa, Finca la Calina, lote 6</t>
  </si>
  <si>
    <t>adrianavm9313@gmail.com</t>
  </si>
  <si>
    <t>OK- EN APROBACION</t>
  </si>
  <si>
    <t>CPSAG-1090-2024</t>
  </si>
  <si>
    <t>CO1.PCCNTR.6928085</t>
  </si>
  <si>
    <t>JORGE ENRIQUE PINZÓN GUERRERO</t>
  </si>
  <si>
    <t>https://community.secop.gov.co/Public/Tendering/OpportunityDetail/Index?noticeUID=CO1.NTC.6922796&amp;isFromPublicArea=True&amp;isModal=False</t>
  </si>
  <si>
    <t>FALTA ULTIMA CUENTA 
FALTA TERMINAR Y CERAR EN SECOP</t>
  </si>
  <si>
    <t>Carrera 3 N.6-83 San Jorge</t>
  </si>
  <si>
    <t> 3202259916</t>
  </si>
  <si>
    <t>jorgepingelo@hotmail.com</t>
  </si>
  <si>
    <t>CPSP-1082-2024</t>
  </si>
  <si>
    <t>CO1.PCCNTR.6928422</t>
  </si>
  <si>
    <t>ANA JUDIT JIMENEZ RAMOS</t>
  </si>
  <si>
    <t> 65.757.820</t>
  </si>
  <si>
    <t>PRESTACIÓN DE SERVICIOS PROFESIONALES PARA DESARROLLAR DENTRO DEL PROGRAMA DE DISCAPACIDAD EL SEGUIMIENTO, CONTROL Y MEDICIÓN DE INDICADORES DE LAS ACCIONES QUE SE EJECUTAN DENTRO DE LA ATENCION INTEGRAL A LOS BENEFICIARIOS Y/O CUIDADORES</t>
  </si>
  <si>
    <t>https://community.secop.gov.co/Public/Tendering/OpportunityDetail/Index?noticeUID=CO1.NTC.6922300&amp;isFromPublicArea=True&amp;isModal=False</t>
  </si>
  <si>
    <t>CPSAG-1089-2024</t>
  </si>
  <si>
    <t>CO1.PCCNTR.6928424</t>
  </si>
  <si>
    <t>NELLY ROCIO ORJUELA MAYORGA</t>
  </si>
  <si>
    <t>PRESTACIÓN DE SERVICIOS DE APOYO A LA GESTION PARA EL FORTALECIMIENTO Y EJECUCIÓN DE LAS ACTIVIDADES ENCAMINADAS A LA POBLACIÓN EN CONDICIÓN DE VULNERABILIDAD DEL MUNICIPIO DE CHIA</t>
  </si>
  <si>
    <t>OCHO MILLONES OCHOCIENTOS SESENTA Y SEIS MIL SEISCIENTOS SESENTA PESOS</t>
  </si>
  <si>
    <t xml:space="preserve"> $8.866.660,00 </t>
  </si>
  <si>
    <t xml:space="preserve"> $ 8.866.660,00 </t>
  </si>
  <si>
    <t>https://community.secop.gov.co/Public/Tendering/OpportunityDetail/Index?noticeUID=CO1.NTC.6922806&amp;isFromPublicArea=True&amp;isModal=False</t>
  </si>
  <si>
    <t>TECNÓLOGO EN GESTIÓN DEL TRABAJO HUMANO</t>
  </si>
  <si>
    <t>Carrera 4A N.11-46 Casa 14 Inesita El Refugio</t>
  </si>
  <si>
    <t>mi-ringa@hotmail.com</t>
  </si>
  <si>
    <t>CPSAG-1091-2024</t>
  </si>
  <si>
    <t>CO1.PCCNTR.6929177</t>
  </si>
  <si>
    <t>  35.197.699</t>
  </si>
  <si>
    <t>PRESTACIÓN DE SERVICIOS DE APOYO A LA GESTIÓN PARA FORTALECER EL ÁREA DE DANZA DEL PROGRAMA DE EXTENSIÓN DE LA ESCUELA DE FORMACION ARTISTICA Y CULTURAL DE CHIA</t>
  </si>
  <si>
    <t xml:space="preserve">SIETE MILLONES TRESCIENTOS TREINTA Y TRES MIL TRESCIENTOS TREINTA Y TRES
PESOS </t>
  </si>
  <si>
    <t>https://community.secop.gov.co/Public/Tendering/OpportunityDetail/Index?noticeUID=CO1.NTC.6924026&amp;isFromPublicArea=True&amp;isModal=False</t>
  </si>
  <si>
    <t> 15.668.923</t>
  </si>
  <si>
    <t>lunaticadanza27@gmail.com</t>
  </si>
  <si>
    <t>CPSAG-1094-2024</t>
  </si>
  <si>
    <t>CO1.PCCNTR.6929931</t>
  </si>
  <si>
    <t>JOSE RICARDO SANCHEZ NOPE</t>
  </si>
  <si>
    <t>PRESTAR SERVICIOS DE APOYO A LA GESTIÓN, PARA APOYAR EN LOS MANTENIMIENTOS Y CUSTODIA DE EQUIPOS E INSTALACIONES EN LA INFRAESTRUCTURA TECNOLÓGICA DEL MUNICIPIO QUE PRESTA SERVICIO A LA COMUNIDAD</t>
  </si>
  <si>
    <t xml:space="preserve">SIETE MILLONES SEISCIENTOS VEINTE
MIL PESOS </t>
  </si>
  <si>
    <t xml:space="preserve"> $7.620.000,00 </t>
  </si>
  <si>
    <t xml:space="preserve"> $ 7.620.000,00 </t>
  </si>
  <si>
    <t>https://community.secop.gov.co/Public/Tendering/OpportunityDetail/Index?noticeUID=CO1.NTC.6924596&amp;isFromPublicArea=True&amp;isModal=False</t>
  </si>
  <si>
    <t xml:space="preserve">ANDRES LEONARDO MORENO MORENO
// YONNY JULIAN DIAZ BUITRAGO </t>
  </si>
  <si>
    <t>3.159.624
// 82.395.145</t>
  </si>
  <si>
    <t>CAMBIO SUPERVISOR TEMPORAL</t>
  </si>
  <si>
    <t>FALTA  CERRAR EN SECOP. PAGO 2 EN APROBACION NO SE CIERRA</t>
  </si>
  <si>
    <t>Carrera 2E N.21-42 casa delicias norte</t>
  </si>
  <si>
    <t> 3003104488</t>
  </si>
  <si>
    <t>jrsn25@hotmail.com</t>
  </si>
  <si>
    <t>OK - EN APROBACION</t>
  </si>
  <si>
    <t>CPSP-1084-2024</t>
  </si>
  <si>
    <t>CO1.PCCNTR.6930849</t>
  </si>
  <si>
    <t xml:space="preserve">YERIS ANDREA RIVERA TORRES </t>
  </si>
  <si>
    <t>PRESTACIÓN DE SERVICIOS PROFESIONALES PARA APOYAR LA EJECUCIÓN EN LA DIVULGACIÓN Y PROMOCIÓN DE LOS CINCO ESPACIOS DE PARTICIPACIÓN JUVENIL EN EL MUNICIPIO DE CHÍA.</t>
  </si>
  <si>
    <t>DOS (02) MESES Y VEINTE (20) DÍAS contados a partir del inicio en la plataforma Secop 2, sin exceder el 20 de diciembre de 2024</t>
  </si>
  <si>
    <t>ONCE MILLONES DOSCIENTOS MIL PESOS</t>
  </si>
  <si>
    <t>https://community.secop.gov.co/Public/Tendering/OpportunityDetail/Index?noticeUID=CO1.NTC.6925835&amp;isFromPublicArea=True&amp;isModal=False</t>
  </si>
  <si>
    <t>COMUNICADORA SOCIAL Y PERIODISTA</t>
  </si>
  <si>
    <t>Calle 24 # 6-34</t>
  </si>
  <si>
    <t xml:space="preserve">andrea.riverat_@outlook.com </t>
  </si>
  <si>
    <t>CPSAG-1095-2024</t>
  </si>
  <si>
    <t>CO1.PCCNTR.6931375</t>
  </si>
  <si>
    <t xml:space="preserve">JOSE HUMBERTO GIL MOYA </t>
  </si>
  <si>
    <t>https://community.secop.gov.co/Public/Tendering/OpportunityDetail/Index?noticeUID=CO1.NTC.6926566&amp;isFromPublicArea=True&amp;isModal=False</t>
  </si>
  <si>
    <t>Calle 10 N.5-46 Centro</t>
  </si>
  <si>
    <t>jg0801240@gmail.com</t>
  </si>
  <si>
    <t>CPSAG-1096-2024</t>
  </si>
  <si>
    <t>CO1.PCCNTR.6931734</t>
  </si>
  <si>
    <t xml:space="preserve">MARIA DE JESUS BARRERA VERDUGO </t>
  </si>
  <si>
    <t>PRESTACIÓN DE SERVICIOS TÉCNICOS PARA LA APLICACIÓN DE INSTRUMENTOS ARCHIVÍSTICOS APROBADOS E INTERVENCIÓN Y ORGANIZACIÓN DE DOCUMENTOS DE ARCHIVO DE LA ALCALDÍA MUNICIPAL DE CHÍA, DE ACUERDO A LA NORMATIVA ARCHIVÍSTICA VIGENTE EXPEDIDA POR EL ARCHIVO GENERAL DE LA NACIÓN AGN</t>
  </si>
  <si>
    <t>OCHO MILLONES QUINIENTOS SESENTA Y DOS MIL QUINIENTOS PESOS</t>
  </si>
  <si>
    <t xml:space="preserve"> $8.562.500,00 </t>
  </si>
  <si>
    <t xml:space="preserve"> $ 8.562.500,00 </t>
  </si>
  <si>
    <t>https://community.secop.gov.co/Public/Tendering/OpportunityDetail/Index?noticeUID=CO1.NTC.6926650&amp;isFromPublicArea=True&amp;isModal=False</t>
  </si>
  <si>
    <t>Calle 7 N.2A-89 San Jorge</t>
  </si>
  <si>
    <t> 3143397670</t>
  </si>
  <si>
    <t>maria8523ba@gmail.com</t>
  </si>
  <si>
    <t>CPSP-1100-2024</t>
  </si>
  <si>
    <t>CO1.PCCNTR.6933145</t>
  </si>
  <si>
    <t>https://community.secop.gov.co/Public/Tendering/OpportunityDetail/Index?noticeUID=CO1.NTC.6929060&amp;isFromPublicArea=True&amp;isModal=False</t>
  </si>
  <si>
    <t xml:space="preserve">LILIANA MARÍA CLAVIJO TORRES
// VIVVINA ANDREA PARRA RODRIGUEZ </t>
  </si>
  <si>
    <t>35.419.855
// 52.994.653</t>
  </si>
  <si>
    <t>Calle 12 N.14B-74 Casa Villa Nancy</t>
  </si>
  <si>
    <t>juansebastianveravarela@gmail.com</t>
  </si>
  <si>
    <t>CPSAG-1099-2024</t>
  </si>
  <si>
    <t>CO1.PCCNTR.6933305</t>
  </si>
  <si>
    <t>DOS (2) MESES Y VEINTE (20) DIAS y en todo
caso sin exceder el 20 de diciembre de 2024,</t>
  </si>
  <si>
    <t xml:space="preserve"> SIETE MILLONES SETECIENTOS SESENTA Y CINCO MIL
TRESCIENTOS TREINTA Y TRES PESOS </t>
  </si>
  <si>
    <t>https://community.secop.gov.co/Public/Tendering/OpportunityDetail/Index?noticeUID=CO1.NTC.6928987&amp;isFromPublicArea=True&amp;isModal=False</t>
  </si>
  <si>
    <t>CPSP-1102-2024</t>
  </si>
  <si>
    <t>CO1.PCCNTR.6933313</t>
  </si>
  <si>
    <t xml:space="preserve">ELIZABETH CAJAMARCA CAMELO </t>
  </si>
  <si>
    <t>PRESTACIÓN DE SERVICIOS PROFESIONALES PARA BRINDAR APOYO JURIDÍCO EN LAS INSPECCIONES DE POLICIA URBANAS DEL MUNICIPIO DE CHIA</t>
  </si>
  <si>
    <t>OCHO MILLONES OCHOCIENTOS MIL PESOS</t>
  </si>
  <si>
    <t xml:space="preserve"> $8.800.000,00 </t>
  </si>
  <si>
    <t xml:space="preserve"> $ 8.800.000,00 </t>
  </si>
  <si>
    <t>https://community.secop.gov.co/Public/Tendering/OpportunityDetail/Index?noticeUID=CO1.NTC.6929131&amp;isFromPublicArea=True&amp;isModal=False</t>
  </si>
  <si>
    <t>Carrera 4 Calle 13-23</t>
  </si>
  <si>
    <t> 3138694562</t>
  </si>
  <si>
    <t>abogadacajamarcac@gmail.com</t>
  </si>
  <si>
    <t>CPSP-1104-2024</t>
  </si>
  <si>
    <t>CO1.PCCNTR.6935130</t>
  </si>
  <si>
    <t xml:space="preserve">TATIANA MORALES CAICEDO </t>
  </si>
  <si>
    <t>https://community.secop.gov.co/Public/Tendering/OpportunityDetail/Index?noticeUID=CO1.NTC.6930230&amp;isFromPublicArea=True&amp;isModal=False</t>
  </si>
  <si>
    <t>Carrera 11 N.8-20 Apto 116 Torre 9</t>
  </si>
  <si>
    <t> 3186518626</t>
  </si>
  <si>
    <t>tatianamoralescaicedo@gmail.com</t>
  </si>
  <si>
    <t>CPSP-1092-2024</t>
  </si>
  <si>
    <t>CO1.PCCNTR.6932556</t>
  </si>
  <si>
    <t>PAULA MILENA DIAZ GOMEZ</t>
  </si>
  <si>
    <t>PRESTACIÓN DE SERVICIOS PROFESIONALES EN GERONTOLOGÍA PARA EL APOYO EN EL PROGRAMA ADULTO MAYOR EN EL MUNICIPIO DE CHÍA</t>
  </si>
  <si>
    <t xml:space="preserve"> $12.800.000,00 </t>
  </si>
  <si>
    <t xml:space="preserve"> $ 12.800.000,00 </t>
  </si>
  <si>
    <t>https://community.secop.gov.co/Public/Tendering/OpportunityDetail/Index?noticeUID=CO1.NTC.6928474&amp;isFromPublicArea=True&amp;isModal=False</t>
  </si>
  <si>
    <t>ESPECIALISTA EN PROMOCIÓN EN SALUD Y DESARROLLO HUMANO</t>
  </si>
  <si>
    <t>Calle 19 N.9-50</t>
  </si>
  <si>
    <t>paulagomez2005@gmail.com</t>
  </si>
  <si>
    <t>EJE</t>
  </si>
  <si>
    <t xml:space="preserve">SUMINISTRO DE COMBUSTIBLE PARA LA MAQUINARIA DE LA SECRETARIA PARA EL DESARROLLO ECONOMICO </t>
  </si>
  <si>
    <t>TRES (3) MESES sin exceder el 31 de diciembre de 2024</t>
  </si>
  <si>
    <t xml:space="preserve"> $17.000.000,00 </t>
  </si>
  <si>
    <t>2024003813
2024003814</t>
  </si>
  <si>
    <t xml:space="preserve"> $ 17.000.000,00 </t>
  </si>
  <si>
    <t>https://www.colombiacompra.gov.co/tienda-virtual-del-estado-colombiano/ordenes-compra/135174</t>
  </si>
  <si>
    <t>M-100244872</t>
  </si>
  <si>
    <t>CPSP-1106-2024</t>
  </si>
  <si>
    <t>CO1.PCCNTR.6935128</t>
  </si>
  <si>
    <t>JUAN DAVID BLANCO CAMPOS</t>
  </si>
  <si>
    <t>PRESTACION DE SERVICIOS PROFESIONALES PARA DESARROLLAR ACCIONES DE SEGUIMIENTO Y CONTROL A LAS INSTITUCIONES PRESTADORAS DE SERVICIOS DE SALUD, EAPB Y SERVICIOS DE URGENCIAS A LOS AFILIADOS AL SISTEMA DE SEGURIDAD SOCIAL EN SALUD, QUE OPERAN EN EL MUNICIPIO DE CHIA</t>
  </si>
  <si>
    <t xml:space="preserve">NUEVE MILLONES VEINTISEIS MIL PESOS </t>
  </si>
  <si>
    <t xml:space="preserve"> $9.026.000,00 </t>
  </si>
  <si>
    <t xml:space="preserve"> $ 9.026.000,00 </t>
  </si>
  <si>
    <t>https://community.secop.gov.co/Public/Tendering/OpportunityDetail/Index?noticeUID=CO1.NTC.6930287&amp;isFromPublicArea=True&amp;isModal=False</t>
  </si>
  <si>
    <t xml:space="preserve">NIDIA AMPARO GARCIA SILVA </t>
  </si>
  <si>
    <t>FALTA CERRAR EN SECOP. PAGO 2 ENVIADO PROVEEDORNO SE CIERRA.</t>
  </si>
  <si>
    <t xml:space="preserve">ADMINISTRADOR DE LA SEGURIDAD Y SALUD OCUPACIONAL </t>
  </si>
  <si>
    <t xml:space="preserve">Carrera seC N.06-10 </t>
  </si>
  <si>
    <t xml:space="preserve">davidblancocampos11@gmail.com </t>
  </si>
  <si>
    <t>CPSAG-1108-2024</t>
  </si>
  <si>
    <t>CO1.PCCNTR.6940763</t>
  </si>
  <si>
    <t xml:space="preserve">KAROL DANIELA SUTA OSPINA </t>
  </si>
  <si>
    <t>PRESTACIÓN DE SERVICIOS DE APOYO A LA GESTIÓN PARA APOYAR LAS ACTIVIDADES ADMINISTRATIVAS DE LAS ESTRATEGIAS DE PARTICIPACIÓN DEL MUNICIPIO DE CHÍA</t>
  </si>
  <si>
    <t>DOS (2) MESES Y DOS (2) DIAS y en todo caso sin exceder el 20 de diciembre de 2024</t>
  </si>
  <si>
    <t xml:space="preserve"> $6.200.000,00 </t>
  </si>
  <si>
    <t xml:space="preserve"> $ 6.200.000,00 </t>
  </si>
  <si>
    <t>https://community.secop.gov.co/Public/Tendering/OpportunityDetail/Index?noticeUID=CO1.NTC.6938615&amp;isFromPublicArea=True&amp;isModal=False</t>
  </si>
  <si>
    <t>FALTA CERRAR EN SECOP. FALTAN DOS EGRESOS NO SE CIERRA</t>
  </si>
  <si>
    <t xml:space="preserve">Vereda La Balsa sector Los Caobos </t>
  </si>
  <si>
    <t xml:space="preserve">danis.suta@gmail.com </t>
  </si>
  <si>
    <t>CPSP-1103-2024</t>
  </si>
  <si>
    <t>CO1.PCCNTR.6937336</t>
  </si>
  <si>
    <t xml:space="preserve">GLORIA LILIANA CAMACHO GRANADOS </t>
  </si>
  <si>
    <t>https://community.secop.gov.co/Public/Tendering/OpportunityDetail/Index?noticeUID=CO1.NTC.6933403&amp;isFromPublicArea=True&amp;isModal=False</t>
  </si>
  <si>
    <t xml:space="preserve">ADMINISTRADOR DE EMPRESAS </t>
  </si>
  <si>
    <t>Calle 21 N.6-60</t>
  </si>
  <si>
    <t xml:space="preserve">lilig89@hotmail.com </t>
  </si>
  <si>
    <t>CPSAG-1110-2024</t>
  </si>
  <si>
    <t>CO1.PCCNTR.6940365</t>
  </si>
  <si>
    <t xml:space="preserve">PIERRE ANGELO GOMEZ CORTES </t>
  </si>
  <si>
    <t xml:space="preserve">CINCO MILLONES SEISCIENTOS MIL PESOS </t>
  </si>
  <si>
    <t xml:space="preserve"> $5.600.000,00 </t>
  </si>
  <si>
    <t xml:space="preserve"> $ 5.600.000,00 </t>
  </si>
  <si>
    <t>https://community.secop.gov.co/Public/Tendering/OpportunityDetail/Index?noticeUID=CO1.NTC.6937787&amp;isFromPublicArea=True&amp;isModal=False</t>
  </si>
  <si>
    <t xml:space="preserve">ELIANY ROCIO MONTEJO CARRASCAL </t>
  </si>
  <si>
    <t>Carrera 6 N.13-35</t>
  </si>
  <si>
    <t xml:space="preserve">pierreangelogomezcortes@gmail.com </t>
  </si>
  <si>
    <t>CV-019-2024</t>
  </si>
  <si>
    <t>CO1.PCCNTR.6944623</t>
  </si>
  <si>
    <t xml:space="preserve">COLEGIO MAYOR DE NUESTRA SEÑORA DEL ROSARIO </t>
  </si>
  <si>
    <t>AUNAR ESFUERZOS A TRAVÉS DE APOYOS EDUCATIVOS PARA PROMOVER LA EDUCACIÓN SUPERIOR EN EL MUNICIPIO DE CHÍA CON EL COLEGIO MAYOR DE NUESTRA SEÑORA DEL ROSARIO</t>
  </si>
  <si>
    <t>DOS (2) MESES Y DIEZ (10) DIAS, sin exceder el treinta y uno (31) de diciembre del 2024</t>
  </si>
  <si>
    <t>https://community.secop.gov.co/Public/Tendering/OpportunityDetail/Index?noticeUID=CO1.NTC.6942472&amp;isFromPublicArea=True&amp;isModal=False</t>
  </si>
  <si>
    <t xml:space="preserve">Calle 12C N.6-25 </t>
  </si>
  <si>
    <t>impuestos@urosario.edu.co</t>
  </si>
  <si>
    <t>CPSP-1109-2024</t>
  </si>
  <si>
    <t>CO1.PCCNTR.6943291</t>
  </si>
  <si>
    <t xml:space="preserve">DEICY PAOLA MONCADA CIFUENTES </t>
  </si>
  <si>
    <t> 1.007.405.878</t>
  </si>
  <si>
    <t>PRESTACIÓN DE SERVICIOS PROFESIONALES PARA LA ACTUALIZACIÓN DE NORMAS, LEYES Y MANDOS DEL RESGUARDO INDÍGENA MUISCA DE FONQUETÁ Y CERCA DE PIEDRA</t>
  </si>
  <si>
    <t>DOS (2) MESES y en todo caso sin exceder el 20
Página 2 de 4
de diciembre de 2024</t>
  </si>
  <si>
    <t>DIEZ MILLONES SEISCIENTOS MIL PESOS</t>
  </si>
  <si>
    <t xml:space="preserve"> $10.600.000,00 </t>
  </si>
  <si>
    <t>https://community.secop.gov.co/Public/Tendering/OpportunityDetail/Index?noticeUID=CO1.NTC.6940697&amp;isFromPublicArea=True&amp;isModal=False</t>
  </si>
  <si>
    <t>DERECHO</t>
  </si>
  <si>
    <t>Vereda Fonqueta – Sector Niña María</t>
  </si>
  <si>
    <t> 3005454393</t>
  </si>
  <si>
    <t>deicycifuentes8@gmail.com</t>
  </si>
  <si>
    <t>CPSP-1111-2024</t>
  </si>
  <si>
    <t>CO1.PCCNTR.6943688</t>
  </si>
  <si>
    <t>JENNYFER ALEXANDRA PARRA MEJIA</t>
  </si>
  <si>
    <t>PRESTACIÓN DE SERVICIOS PROFESIONALES PARA EL APOYO A LA EJECUCIÓN DE ACTIVIDADES Y PROYECTOS DIRIGIDOS A LAS MUJERES DEL MUNICIPIO DE CHÍA</t>
  </si>
  <si>
    <t>https://community.secop.gov.co/Public/Tendering/OpportunityDetail/Index?noticeUID=CO1.NTC.6941670&amp;isFromPublicArea=True&amp;isModal=False</t>
  </si>
  <si>
    <t>PSICOLOGO</t>
  </si>
  <si>
    <t>Calle 19 N.5A-79 Los Tulipanes</t>
  </si>
  <si>
    <t> 3105526367</t>
  </si>
  <si>
    <t>alexa.live2010@gmail.com</t>
  </si>
  <si>
    <t>CPSAG-1115-2024</t>
  </si>
  <si>
    <t>CO1.PCCNTR.6944666</t>
  </si>
  <si>
    <t xml:space="preserve">EDWIN ARTURO BAQUERO RAMIREZ </t>
  </si>
  <si>
    <t>https://community.secop.gov.co/Public/Tendering/OpportunityDetail/Index?noticeUID=CO1.NTC.6942761&amp;isFromPublicArea=True&amp;isModal=False</t>
  </si>
  <si>
    <t> 80.401.061</t>
  </si>
  <si>
    <t>BASICA SECUNDARIA</t>
  </si>
  <si>
    <t>Carrera 5E N.11-83</t>
  </si>
  <si>
    <t xml:space="preserve">twynkky@hotmail.com </t>
  </si>
  <si>
    <t>EN  APROBACION</t>
  </si>
  <si>
    <t>CPSP-1101-2024</t>
  </si>
  <si>
    <t>CO1.PCCNTR.6944824</t>
  </si>
  <si>
    <t> 1.018.457.080</t>
  </si>
  <si>
    <t>https://community.secop.gov.co/Public/Tendering/OpportunityDetail/Index?noticeUID=CO1.NTC.6942833&amp;isFromPublicArea=True&amp;isModal=False</t>
  </si>
  <si>
    <t xml:space="preserve">NORMA MILENA MUÑETON BOLIVAR
// MARIO DAVID DELGADO SANDOVAL </t>
  </si>
  <si>
    <t>1.070.919.155
// 80.399.566</t>
  </si>
  <si>
    <t>MAESTRO EN MUSICA</t>
  </si>
  <si>
    <t xml:space="preserve">OK  </t>
  </si>
  <si>
    <t>CPSAG-1123-2024</t>
  </si>
  <si>
    <t>CO1.PCCNTR.6944967</t>
  </si>
  <si>
    <t xml:space="preserve">DAVID CAMILO TORRES GARCIA </t>
  </si>
  <si>
    <t> 1.072.714.206</t>
  </si>
  <si>
    <t>APOYO DE LA GESTIÓN EN LA ARTICULACIÓN DE ACTIVIDADES TENDIENTES A IDENTIFICAR Y ATENDER LAS NECESIDADES DEL CUIDADO DE LAS PERSONAS QUE LO REQUIEREN EN EL MUNICIPIO DE CHIA.</t>
  </si>
  <si>
    <t>SIETE MILLONES DE PESOS</t>
  </si>
  <si>
    <t xml:space="preserve"> $7.000.000,00 </t>
  </si>
  <si>
    <t xml:space="preserve"> $ 7.000.000,00 </t>
  </si>
  <si>
    <t>https://community.secop.gov.co/Public/Tendering/OpportunityDetail/Index?noticeUID=CO1.NTC.6943096&amp;isFromPublicArea=True&amp;isModal=False</t>
  </si>
  <si>
    <t>Carrera 2 este # 29-90</t>
  </si>
  <si>
    <t> 3177285012</t>
  </si>
  <si>
    <t> camilo052997@gmail.com</t>
  </si>
  <si>
    <t>CPSAG-1107-2024</t>
  </si>
  <si>
    <t>CO1.PCCNTR.6945662</t>
  </si>
  <si>
    <t>PRESTACIÓN DE SERVICIOS DE APOYO A LA GESTIÓN PARA FORTALECER EL ÁREA DE DANZA DE LA ESCUELA DE FORMACION ARTISTICA Y CULTURA DE CHIA</t>
  </si>
  <si>
    <t>DOS (2) MESES Y VEINTIDOS (22) DIAS y en todo caso sin exceder el 20 de diciembre de 2024</t>
  </si>
  <si>
    <t>SIETE MILLONES QUINIENTOS DIECISEIS MIL SEISCIENTOS SESENTA Y SIETE PESOS</t>
  </si>
  <si>
    <t xml:space="preserve"> $7.516.667,00 </t>
  </si>
  <si>
    <t xml:space="preserve"> $ 7.516.667,00 </t>
  </si>
  <si>
    <t>https://community.secop.gov.co/Public/Tendering/OpportunityDetail/Index?noticeUID=CO1.NTC.6943789&amp;isFromPublicArea=True&amp;isModal=False</t>
  </si>
  <si>
    <t>Carrera 4 N.5-41 Casa la Virginia</t>
  </si>
  <si>
    <t>macgpicos@gmail.com</t>
  </si>
  <si>
    <t>CPSP-1121-2024</t>
  </si>
  <si>
    <t>CO1.PCCNTR.6945848</t>
  </si>
  <si>
    <t xml:space="preserve">ANGELA GABRIELA MORENO ESPITIA </t>
  </si>
  <si>
    <t> DOS (2) MESES Y SIETE (7) DIAS y en todo caso sin exceder el 20 de diciembre de 2024</t>
  </si>
  <si>
    <t> NUEVE MILLONES CUATROCIENTOS NOVENTA Y UN MIL SEISCIENTOS SESENTA Y SIETE
PESOS</t>
  </si>
  <si>
    <t>https://community.secop.gov.co/Public/Tendering/OpportunityDetail/Index?noticeUID=CO1.NTC.6943495&amp;isFromPublicArea=True&amp;isModal=False</t>
  </si>
  <si>
    <t xml:space="preserve">PREGRADO </t>
  </si>
  <si>
    <t>INGENIERA GEOGRAFICA Y AMBIENTAL</t>
  </si>
  <si>
    <t> Calle 5 N.14A-82</t>
  </si>
  <si>
    <t> 3057793625</t>
  </si>
  <si>
    <t> morenogabii24@gmail.com</t>
  </si>
  <si>
    <t>CPSP-1122-2024</t>
  </si>
  <si>
    <t>CO1.PCCNTR.6946921</t>
  </si>
  <si>
    <t xml:space="preserve">DIANA CAROLINA RODRIGUEZ ZAMBRANO </t>
  </si>
  <si>
    <t>PRESTACIÓN DE SERVICIOS PROFESIONALES PARA APOYAR LAS ACCIONES DE INSPECCIÓN, VIGILANCIA Y CONTROL SANITARIO A EXPEDIOS DE CARNE Y/O PRODUCTOS CARNICOS COMESTIBLES Y REALIZAR INSPECCIÓN, VIGILANCIA Y CONTROL SANITARIO A ESTABLIECIMIENTOS VETERINARIOS EN EL MUNICIPIO DE CHIA</t>
  </si>
  <si>
    <t>https://community.secop.gov.co/Public/Tendering/OpportunityDetail/Index?noticeUID=CO1.NTC.6944892&amp;isFromPublicArea=True&amp;isModal=False</t>
  </si>
  <si>
    <t> EDWART FERNANDO PRECIADO MUÑOZ</t>
  </si>
  <si>
    <t>CPSP-1127-2024</t>
  </si>
  <si>
    <t>CO1.PCCNTR.6946980</t>
  </si>
  <si>
    <t xml:space="preserve">ANDERSON JAVIER SOCHA MONTENEGRO </t>
  </si>
  <si>
    <t> 1.072.670.631</t>
  </si>
  <si>
    <t>PRESTACIÓN DE SERVICIOS PROFESIONALES PARA APOYAR LAS ACCIONES DE INSPECCIÓN, VIGILANCIA Y CONTROL SANITARIO A EXPEDIOS DE CARNE Y/O PRODUCTOS CARNICOS COMESTIBLES Y REALIZAR INSPECCIÓN, VIGILANCIA Y CONTROL SANITARIO A ESTABLIECIMIENTOS VETERINARIOS EN EL MUNICIPIO DE CHIA.</t>
  </si>
  <si>
    <t> UN (1) MESES Y CATORCE (14) DIAS y en todo caso sin exceder el 20 de
diciembre de 2024</t>
  </si>
  <si>
    <t> SEIS MILLONES
DOSCIENTOS TREINTA Y TRES MIL TRESCIENTOS TREINTA Y TRES PESOS</t>
  </si>
  <si>
    <t xml:space="preserve"> $6.233.333,00 </t>
  </si>
  <si>
    <t xml:space="preserve"> $ 6.233.333,00 </t>
  </si>
  <si>
    <t>https://community.secop.gov.co/Public/Tendering/OpportunityDetail/Index?noticeUID=CO1.NTC.6945383&amp;isFromPublicArea=True&amp;isModal=False</t>
  </si>
  <si>
    <t> FREDDY PAEZ</t>
  </si>
  <si>
    <t>CPSAG-1098-2024</t>
  </si>
  <si>
    <t>CO1.PCCNTR.6947020</t>
  </si>
  <si>
    <t> 11.203.123</t>
  </si>
  <si>
    <t>SIETE MILLONES TRESCIENTOS TREINTA Y TRES MIL TRESCIENTOS TREINTA Y TRES PESOS</t>
  </si>
  <si>
    <t>https://community.secop.gov.co/Public/Tendering/OpportunityDetail/Index?noticeUID=CO1.NTC.6944365&amp;isFromPublicArea=True&amp;isModal=False</t>
  </si>
  <si>
    <t>CPSAG-1130-2024</t>
  </si>
  <si>
    <t>CO1.PCCNTR.6947135</t>
  </si>
  <si>
    <t> DOS (2) MESES Y DOS (2)
DIAS y en todo caso sin exceder el 20 de diciembre de 2024</t>
  </si>
  <si>
    <t>SIETE
MILLONES OCHOCIENTOS CINCUENTA Y TRES MIL TRESCIENTOS TREINTA Y CUATRO
PESOS</t>
  </si>
  <si>
    <t xml:space="preserve"> $7.853.334,00 </t>
  </si>
  <si>
    <t xml:space="preserve"> $ 7.853.334,00 </t>
  </si>
  <si>
    <t>https://community.secop.gov.co/Public/Tendering/OpportunityDetail/Index?noticeUID=CO1.NTC.6945239&amp;isFromPublicArea=True&amp;isModal=False</t>
  </si>
  <si>
    <t>CPSAG-1119-2024</t>
  </si>
  <si>
    <t>CO1.PCCNTR.6947247</t>
  </si>
  <si>
    <t xml:space="preserve">ANDRES FELIPE NARANJO SANDOVAL </t>
  </si>
  <si>
    <t>PRESTACIÓN DE SERVICIOS DE APOYO A LA GESTION EN LA IMPLEMENTACION DE ACCIONES TENDIENTES AL MEJORAMIENTO DE LA MOVILIDAD, A TRAVÉS DE LA BÚSQUEDA DE LA OPTIMIZACIÓN DE LA INFRAESTRUCTURA VIAL DEL MUNICIPIO DE CHIA.</t>
  </si>
  <si>
    <t> DOS (2) MESES y en todo caso sin exceder el 20 de diciembre de 2024</t>
  </si>
  <si>
    <t>NUEVE MILLONES VEINTICUATRO MIL PESOS</t>
  </si>
  <si>
    <t xml:space="preserve"> $9.024.000,00 </t>
  </si>
  <si>
    <t xml:space="preserve"> $ 9.024.000,00 </t>
  </si>
  <si>
    <t>https://community.secop.gov.co/Public/Tendering/OpportunityDetail/Index?noticeUID=CO1.NTC.6945613&amp;isFromPublicArea=True&amp;isModal=False</t>
  </si>
  <si>
    <t> 80.398.077</t>
  </si>
  <si>
    <t>CPSP-1128-2024</t>
  </si>
  <si>
    <t>CO1.PCCNTR.6947411</t>
  </si>
  <si>
    <t xml:space="preserve">DANIEL MATEO CALDERON AMAYA </t>
  </si>
  <si>
    <t> 1.072.671.785</t>
  </si>
  <si>
    <t> DOS (2) MESES Y SIETE (7) DIAS y en todo caso sin exceder el 20
de diciembre de 2024</t>
  </si>
  <si>
    <t> NUEVE MILLONES
CUATROCIENTOS NOVENTA Y UN MIL SEISCIENTOS SESENTA Y SIETE PESOS</t>
  </si>
  <si>
    <t>https://community.secop.gov.co/Public/Tendering/OpportunityDetail/Index?noticeUID=CO1.NTC.6945457&amp;isFromPublicArea=True&amp;isModal=False</t>
  </si>
  <si>
    <t> YEZID MAURICIO PACHECO ESTUPIÑAN</t>
  </si>
  <si>
    <t> 7.168.875</t>
  </si>
  <si>
    <t>CPSP-1124-2024</t>
  </si>
  <si>
    <t>CO1.PCCNTR.6947189</t>
  </si>
  <si>
    <t>JUDY ANGELICA CERQUERA LAISECA</t>
  </si>
  <si>
    <t>PRESTACIÓN DE SERVICIOS PROFESIONALES PARA APOYAR LAS ACTIVIDADES DE FISCALIZACIÓN PARA EL MEJORAMIENTO DEL RECAUDO DEL MUNICIPIO DE CHÍA.</t>
  </si>
  <si>
    <t>DOS (2) MESES Y QUINCE (15) DIAS y en todo caso sin exceder el 26 de diciembre de 2024</t>
  </si>
  <si>
    <t> CATORCE MILLONES
DOSCIENTOS CINCUENTA MIL PESOS</t>
  </si>
  <si>
    <t xml:space="preserve"> $ 1.425.000,00 </t>
  </si>
  <si>
    <t>https://community.secop.gov.co/Public/Tendering/OpportunityDetail/Index?noticeUID=CO1.NTC.6945692&amp;isFromPublicArea=True&amp;isModal=False</t>
  </si>
  <si>
    <t xml:space="preserve"> VIVIANA QUECAN 
// JANETH PAOLA GUTIERREZ </t>
  </si>
  <si>
    <t> 53.910.682
// 25.290.670</t>
  </si>
  <si>
    <t xml:space="preserve"> $1.425.000,00 </t>
  </si>
  <si>
    <t>CPSP-1125-2024</t>
  </si>
  <si>
    <t>CO1.PCCNTR.6947918</t>
  </si>
  <si>
    <t>LUIS FERNANDO CHIQUIZA CHAVES</t>
  </si>
  <si>
    <t>PRESTACIÓN DE SERVICIOS PROFESIONALES PARA LA GESTION ADMINISTRATIVA EN ARTICULACIÓN CON EL OBSERVATORIO DE MOVILIDAD DEL MUNICIPIO DE CHÍA</t>
  </si>
  <si>
    <t>DOS (02) MESES y en todo caso sin exceder el 20 de diciembre de 2024</t>
  </si>
  <si>
    <t>DIEZ
MILLONES SEISCIENTOS MIL PESOS</t>
  </si>
  <si>
    <t xml:space="preserve"> $ 10.600.000,00 </t>
  </si>
  <si>
    <t>https://community.secop.gov.co/Public/Tendering/OpportunityDetail/Index?noticeUID=CO1.NTC.6945989&amp;isFromPublicArea=True&amp;isModal=False</t>
  </si>
  <si>
    <t>CPSAG-1113-2024</t>
  </si>
  <si>
    <t>CO1.PCCNTR.6943427</t>
  </si>
  <si>
    <t xml:space="preserve">RICARDO RAMIREZ ROMERO </t>
  </si>
  <si>
    <t>PRESTACIÓN DE SERVICIOS DE APOYO A LA GESTION PARA REALIZAR ACTIVIDADES RELACIONADAS CON LA INTERVENCIÓN DE VÍAS URBANAS Y RURALES DEL MUNICIPIO DE CHIA.</t>
  </si>
  <si>
    <t>ONCE MILLONES SETECIENTOS TREINTA Y TRES MIL TRESCIENTOS TREINTA Y TRES PESOS</t>
  </si>
  <si>
    <t xml:space="preserve"> $11.733.333,00 </t>
  </si>
  <si>
    <t xml:space="preserve"> $ 11.733.333,00 </t>
  </si>
  <si>
    <t>https://community.secop.gov.co/Public/Tendering/OpportunityDetail/Index?noticeUID=CO1.NTC.6941262&amp;isFromPublicArea=True&amp;isModal=False</t>
  </si>
  <si>
    <t xml:space="preserve">FALTA TERMINAR Y CERRAR EN SECOP . </t>
  </si>
  <si>
    <t>SAMC-014-2024</t>
  </si>
  <si>
    <t>CO1.PCCNTR.6921876</t>
  </si>
  <si>
    <t>UT TREBOL-STRATEGY</t>
  </si>
  <si>
    <t>DESARROLLAR CAMPAÑAS INTEGRALES DE PROMOCIÓN Y DIVULGACIÓN DIRIGIDAS A LA COMUNIDAD, PLASMADAS EN LAS METAS DEL PLAN DE DESARROLLO</t>
  </si>
  <si>
    <t>TRES (3) MESES o hasta agostar el valor total del contrato en todo
caso sin -sobrepasar el 31 de diciembre de 2024</t>
  </si>
  <si>
    <t xml:space="preserve"> $350.000.000,00 </t>
  </si>
  <si>
    <t xml:space="preserve"> $ 350.000.000,00 </t>
  </si>
  <si>
    <t>https://community.secop.gov.co/Public/Tendering/OpportunityDetail/Index?noticeUID=CO1.NTC.6837553&amp;isFromPublicArea=True&amp;isModal=False</t>
  </si>
  <si>
    <t>CATALINA URIVE BARRETO</t>
  </si>
  <si>
    <t>360-47-994000034782</t>
  </si>
  <si>
    <t xml:space="preserve">ASEGURADORA SOLIDARIA DE COMLOMBIA </t>
  </si>
  <si>
    <t> CO1.WRT.15483106</t>
  </si>
  <si>
    <t>FALTA  CERRAR EN SECOP.HAY AMPAROS VIGENTES NO SE CIERRA</t>
  </si>
  <si>
    <t>Carrera 78 N.17-57 Centro Empresarial Meridiano 13</t>
  </si>
  <si>
    <t> 4043064 - 3143953076</t>
  </si>
  <si>
    <t>wiliamcastro@trebolglobalgroup.com</t>
  </si>
  <si>
    <t>CPSAG-1120-2024</t>
  </si>
  <si>
    <t>CO1.PCCNTR.6945815</t>
  </si>
  <si>
    <t xml:space="preserve">ALEJANDRA FERNANDEZ ORJUELA </t>
  </si>
  <si>
    <t>PRESTACIÓN DE SERVICIOS DE APOYO A LA GESTIÓN PARA EL DESARROLLO Y LA EJECUCIÓN DE LAS ACCIONES DEL PLAN INTEGRAL DE SEGURIDAD Y CONVIVENCIA CIUDADANA ADOPTADO MEDIANTE DECRETO 448 DE 2024 A TRAVÉS DE IDENTIFICACIÓN DE ESCENARIOS INSEGUROS, IDENTIFICACIÓN DE DELITOS, TRÁFICO DE ESTUPEFACIENTES CON EL FIN DE PROTEGER A LA COMUNIDAD DEL MUNICIPIO DE CHÍA</t>
  </si>
  <si>
    <t>https://community.secop.gov.co/Public/Tendering/OpportunityDetail/Index?noticeUID=CO1.NTC.6943199&amp;isFromPublicArea=True&amp;isModal=False</t>
  </si>
  <si>
    <t>TÉCNICA/TECNOLÓGICA</t>
  </si>
  <si>
    <t>TECNÓLOGA EN INVESTIGACIÓN CRIMINAL</t>
  </si>
  <si>
    <t>Vereda Samaria</t>
  </si>
  <si>
    <t>alejafernandez029@gmail.com</t>
  </si>
  <si>
    <t>CPSAG-1114-2024</t>
  </si>
  <si>
    <t>CO1.PCCNTR.6943570</t>
  </si>
  <si>
    <t>MAURICIO PIRACHICAN PINZON</t>
  </si>
  <si>
    <t>https://community.secop.gov.co/Public/Tendering/OpportunityDetail/Index?noticeUID=CO1.NTC.6941473&amp;isFromPublicArea=True&amp;isModal=False</t>
  </si>
  <si>
    <t>FALTA  CARGAR EL INFO DE SUPERVISOR CUENTA 2, TERMINAR Y CERRAR EN EL SECOP</t>
  </si>
  <si>
    <t>Vereda Tiquiza Sector El Trebol</t>
  </si>
  <si>
    <t>mauropira@hotmail.com</t>
  </si>
  <si>
    <t>CPSP-1112-2024</t>
  </si>
  <si>
    <t>CO1.PCCNTR.6945105</t>
  </si>
  <si>
    <t xml:space="preserve">SWEIGH WOLFRAM DAVID CAÑAS GARCIA </t>
  </si>
  <si>
    <t>PRESTACIÓN DE SERVICIOS PROFESIONALES PARA APOYAR EL FORTALECIMIENTO DE LOS INSTRUMENTOS DE PLANIFICACIÓN Y GESTIÓN TERRITORIAL, EN ESPECIAL LO CONCERNIENTE CON LA ADOPCIÓN DE LAS POLÍTICAS PÚBLICAS DE HÁBITAT Y ECOURBANISMO EN EL MUNICIPIO DE CHÍA.</t>
  </si>
  <si>
    <t>ONCE MILLONES DOSCIENTOS OCHENTA Y DOS MIL
QUINIENTOS PESOS</t>
  </si>
  <si>
    <t xml:space="preserve"> $11.282.500,00 </t>
  </si>
  <si>
    <t xml:space="preserve"> $ 11.282.500,00 </t>
  </si>
  <si>
    <t>https://community.secop.gov.co/Public/Tendering/OpportunityDetail/Index?noticeUID=CO1.NTC.6943038&amp;isFromPublicArea=True&amp;isModal=False</t>
  </si>
  <si>
    <t>Sector El Colegio Vía Guanata Finca
Santa Isabel</t>
  </si>
  <si>
    <t>sweighwolfram@gmail.com</t>
  </si>
  <si>
    <t>CPSP-1105-2024</t>
  </si>
  <si>
    <t>CO1.PCCNTR.6949139</t>
  </si>
  <si>
    <t>PRESTACIÓN DE SERVICIOS PROFESIONALES PARA LA DOCUMENTACIÓN TÉCNICA Y CONFIGURACIÓN DE LA SEGURIDAD INFORMÁTICA E INFRAESTRUCTURA DE TELECOMUNICACIONES DISPUESTA PARA LOS SERVICIOS PRESTADOS A LA COMUNIDAD DEL MUNICIPIO DE CHÍA</t>
  </si>
  <si>
    <t>ONCE MILLONES CUATROCIENTOS MIL PESOS</t>
  </si>
  <si>
    <t xml:space="preserve"> $11.400.000,00 </t>
  </si>
  <si>
    <t xml:space="preserve"> $ 11.400.000,00 </t>
  </si>
  <si>
    <t>https://community.secop.gov.co/Public/Tendering/OpportunityDetail/Index?noticeUID=CO1.NTC.6947634&amp;isFromPublicArea=True&amp;isModal=False</t>
  </si>
  <si>
    <t>c.amezquitaromero@gmail.com</t>
  </si>
  <si>
    <t>CPSAG-1129-2024</t>
  </si>
  <si>
    <t>CO1.PCCNTR.6949717</t>
  </si>
  <si>
    <t>PRESTACIÓN DE SERVICIOS DE APOYO A LA GESTION PARA REALIZAR VISITAS DE INSPECCIÓN VIGILANCIA Y CONTROL SANITARIO A ESTABLECIMIENTOS DE COMERCIO DEL MUNICIPIO DE CHÍA</t>
  </si>
  <si>
    <t>UN (1) MES Y VEINTE (20) DIAS y en todo caso sin exceder el 20 de diciembre de 2024</t>
  </si>
  <si>
    <t>SEIS MILLONES CUATROCIENTOS MIL</t>
  </si>
  <si>
    <t xml:space="preserve"> $6.400.000,00 </t>
  </si>
  <si>
    <t xml:space="preserve"> $ 6.400.000,00 </t>
  </si>
  <si>
    <t>https://community.secop.gov.co/Public/Tendering/OpportunityDetail/Index?noticeUID=CO1.NTC.6947897&amp;isFromPublicArea=True&amp;isModal=False</t>
  </si>
  <si>
    <t>TECNÓLOGA EN REGENCIA DE FARMACIA</t>
  </si>
  <si>
    <t>Vereda Fonqueta Sector Santa Bárbara</t>
  </si>
  <si>
    <t>CPSP-1134-2024</t>
  </si>
  <si>
    <t>CO1.PCCNTR.6950629</t>
  </si>
  <si>
    <t xml:space="preserve">ANDRES FELIPE RODRIGUEZ LEON </t>
  </si>
  <si>
    <t>UN (1) MES Y VEINTIDOS (22) DIAS y en todo caso sin exceder el 20 de diciembre de 2024</t>
  </si>
  <si>
    <t>SIETE MILLONES OCHOCIENTOS MIL PESOS</t>
  </si>
  <si>
    <t xml:space="preserve"> $7.800.000,00 </t>
  </si>
  <si>
    <t xml:space="preserve"> $ 7.800.000,00 </t>
  </si>
  <si>
    <t>https://community.secop.gov.co/Public/Tendering/OpportunityDetail/Index?noticeUID=CO1.NTC.6948886&amp;isFromPublicArea=True&amp;isModal=False</t>
  </si>
  <si>
    <t>FALTA INFORME DE CONTRATISTA DEL PAGO 2</t>
  </si>
  <si>
    <t>Dirección: Carrera 9 N.21-120 casa 40</t>
  </si>
  <si>
    <t>andresfeliperodriguez1002@gmail.com</t>
  </si>
  <si>
    <t>CPSP-1135-2024</t>
  </si>
  <si>
    <t>CO1.PCCNTR.6950711</t>
  </si>
  <si>
    <t>MARIA DEL PILAR TOQUICA GARCIA</t>
  </si>
  <si>
    <t>UN (1) MES Y VEINTIDOS (22) DIAS y en todo caso sin exceder el
20 de diciembre de 2024</t>
  </si>
  <si>
    <t xml:space="preserve"> $ 7.200.000,00 </t>
  </si>
  <si>
    <t xml:space="preserve"> $7.200.000,00 </t>
  </si>
  <si>
    <t>https://community.secop.gov.co/Public/Tendering/OpportunityDetail/Index?noticeUID=CO1.NTC.6949609&amp;isFromPublicArea=True&amp;isModal=False</t>
  </si>
  <si>
    <t>Carrera 2E N.29-74</t>
  </si>
  <si>
    <t>pilartoquica09@gmail.com</t>
  </si>
  <si>
    <t>CPSP-1133-2024</t>
  </si>
  <si>
    <t>CO1.PCCNTR.6950726</t>
  </si>
  <si>
    <t>VALENTINA SANTAMARIA BERNAL</t>
  </si>
  <si>
    <t>PRESTACIÓN DE SERVICIOS PROFESIONALES COMO INSTRUCTOR Y APOYO AL PROCESO DE SEGUIMIENTO Y DESARROLLO DE LOS PROGRAMAS A CARGO DE LA ESCUELA DE FORMACIÓN ARTISTICA Y CULTURAL DE CHÍA.</t>
  </si>
  <si>
    <t>SIETE MILLONES CIENTO CUARENTA Y SEIS MIL SEISCIENTOS SESENTA Y SIETE PESOS</t>
  </si>
  <si>
    <t xml:space="preserve"> $7.146.777,00 </t>
  </si>
  <si>
    <t xml:space="preserve"> $7.146.667,00 </t>
  </si>
  <si>
    <t xml:space="preserve"> $ 7.146.777,00 </t>
  </si>
  <si>
    <t>https://community.secop.gov.co/Public/Tendering/OpportunityDetail/Index?noticeUID=CO1.NTC.6949754&amp;isFromPublicArea=True&amp;isModal=False</t>
  </si>
  <si>
    <t>PROFESIONAL EN CINE Y TELEVISION</t>
  </si>
  <si>
    <t>Autopista Norte kilómetro 18 Vereda Fusca</t>
  </si>
  <si>
    <t>valentinasantamaria6@gmail.com</t>
  </si>
  <si>
    <t>CPSP-1137-2024</t>
  </si>
  <si>
    <t>CO1.PCCNTR.6953362</t>
  </si>
  <si>
    <t xml:space="preserve">NICOLE YAHAYRA MARTINEZ ESPITIA </t>
  </si>
  <si>
    <t>PRESTACIÓN DE SERVICIOS PROFESIONALES PARA MEJORAR LA ATENCIÓN DE LAS COMISARÍA DE FAMILIA DEL MUNICIPIO DE CHÍA</t>
  </si>
  <si>
    <t>UN (1) MES Y VEINTISIETE (27) DIAS y en todo caso sin exceder el 20 de diciembre de 2024,</t>
  </si>
  <si>
    <t>OCHO MILLONES TRESCIENTOS SESENTA MIL PESOS</t>
  </si>
  <si>
    <t xml:space="preserve"> $8.360.000,00 </t>
  </si>
  <si>
    <t xml:space="preserve"> $ 8.360.000,00 </t>
  </si>
  <si>
    <t>https://community.secop.gov.co/Public/Tendering/OpportunityDetail/Index?noticeUID=CO1.NTC.6952363&amp;isFromPublicArea=True&amp;isModal=False</t>
  </si>
  <si>
    <t>JORGE ALEXANDER GUTIERREZ GUILLEN</t>
  </si>
  <si>
    <t>Calle 135 N.47-45</t>
  </si>
  <si>
    <t>nicoleyaha_0910@hotmail.com</t>
  </si>
  <si>
    <t>CPSAG-1139-2024</t>
  </si>
  <si>
    <t>CO1.PCCNTR.6953378</t>
  </si>
  <si>
    <t>JOSE FERNANDO VILLAVECES SUAREZ</t>
  </si>
  <si>
    <t>PRESTACIÓN DE SERVICIOS DE APOYO A LA GESTIÓN PARA FORTALECER EL ÁREA DE MÚSICA DEL PROGRAMA DE EXTENSIÓN DE LA ESCUELA DE FORMACION ARTISTICA Y CULTURAL DE CHIA</t>
  </si>
  <si>
    <t>SIETE
MILLONES TRESCIENTOS TREINTA Y TRES MIL TRESCIENTOS TREINTA Y TRES PESOS
M/CTE.</t>
  </si>
  <si>
    <t>https://community.secop.gov.co/Public/Tendering/OpportunityDetail/Index?noticeUID=CO1.NTC.6952293&amp;isFromPublicArea=True&amp;isModal=False</t>
  </si>
  <si>
    <t>BACHILLER ACADEMICO</t>
  </si>
  <si>
    <t>Calle 16A N.0-15 Torre 25 Apto 603</t>
  </si>
  <si>
    <t>josevillavecescota@gmail.com</t>
  </si>
  <si>
    <t>CPSP-1142-2024</t>
  </si>
  <si>
    <t>CO1.PCCNTR.6953867</t>
  </si>
  <si>
    <t>KAREN ILEANA RODRIGUEZ PEÑA</t>
  </si>
  <si>
    <t>PRESTACION DE SERVICIOS PROFESIONALES PARA BRINDAR APOYO A LA SECRETARIA DE MOVILIDAD EN EL DESARROLLO Y APOYO DE PROYECTOS EN EL MARCO DEL PLAN LOCAL DE SEGURIDAD VIAL.</t>
  </si>
  <si>
    <t>https://community.secop.gov.co/Public/Tendering/OpportunityDetail/Index?noticeUID=CO1.NTC.6953432&amp;isFromPublicArea=True&amp;isModal=False</t>
  </si>
  <si>
    <t>MARIA TERESA LEZCANO RODRIGUEZ</t>
  </si>
  <si>
    <t>PROFESIONAL EN COMERCIO INTERNACIONAL</t>
  </si>
  <si>
    <t>Calle 5 N° 10ª -07</t>
  </si>
  <si>
    <t>proyeccioneskr@gmail.com</t>
  </si>
  <si>
    <t>CPSP-1118-2024</t>
  </si>
  <si>
    <t>CO1.PCCNTR.6954104</t>
  </si>
  <si>
    <t>MARILUZ VELASQUEZ CAICEDO</t>
  </si>
  <si>
    <t>PRESTACION DE SERVICIOS PROFESIONALES PARA REALIZAR ACTIVIDADS DE GESTIÓN DE LA SALUD PÚBLICA, CONTROL Y SEGUIMIENTO A LAS INSTITUCIONES PRESTADORAS DE SALUD EN TEMAS DE PACIENTES QUE PADECEN ENFERMEDADES CRÓNICAS NO TRANSMISIBLES EN EL MUNICIPIO DE CHÍA</t>
  </si>
  <si>
    <t>NUEVE MILLONES QUINIENTOS
MIL PESOS</t>
  </si>
  <si>
    <t xml:space="preserve"> $9.500.000,00 </t>
  </si>
  <si>
    <t xml:space="preserve"> $ 9.500.000,00 </t>
  </si>
  <si>
    <t>https://community.secop.gov.co/Public/Tendering/OpportunityDetail/Index?noticeUID=CO1.NTC.6952790&amp;isFromPublicArea=True&amp;isModal=False</t>
  </si>
  <si>
    <t>ENFERMERA</t>
  </si>
  <si>
    <t>Carrera 1A N.6-27 casa 13 el Cairo</t>
  </si>
  <si>
    <t>marilum82@gmail.com</t>
  </si>
  <si>
    <t>CPSAG-1141-2024</t>
  </si>
  <si>
    <t>CO1.PCCNTR.6954201</t>
  </si>
  <si>
    <t>YOLANDA MARINA AREVALO MONTOYA</t>
  </si>
  <si>
    <t>PRESTACIÓN DE SERVICIOS DE APOYO A LA GESTIÓN EN LAS ACTIVIDADES QUE PERMITAN LA PUESTA EN MARCHA DEL PLAN LOCAL DE SEGURIDAD VIAL DEL MUNICIPIO DE CHÍA.</t>
  </si>
  <si>
    <t>DOS(02) MESES y en todo caso sin exceder el
20 de diciembre de 2024</t>
  </si>
  <si>
    <t>https://community.secop.gov.co/Public/Tendering/OpportunityDetail/Index?noticeUID=CO1.NTC.6953226&amp;isFromPublicArea=True&amp;isModal=False</t>
  </si>
  <si>
    <t>TECNOLOGO</t>
  </si>
  <si>
    <t>GESTION ADMINISTRATIVA</t>
  </si>
  <si>
    <t>Calle 12 N 1b 53 casa 20 conjunto Andes
4</t>
  </si>
  <si>
    <t>jirafar12@gmail.com</t>
  </si>
  <si>
    <t>CPSAG-1116-2024</t>
  </si>
  <si>
    <t>CO1.PCCNTR.6945332</t>
  </si>
  <si>
    <t xml:space="preserve">CARLOS ALCIDES PAEZ ALARCON </t>
  </si>
  <si>
    <t>OCHO MILLONES DOSCIENTOS SESENTA Y SEIS MIL SEISCIENTOS SESENTA Y SIETE PESOS</t>
  </si>
  <si>
    <t>https://community.secop.gov.co/Public/Tendering/OpportunityDetail/Index?noticeUID=CO1.NTC.6943429&amp;isFromPublicArea=True&amp;isModal=False</t>
  </si>
  <si>
    <t>LA ULTIMA CUENTA NO SE CARGO EN EL SECOP
LO CERRO (MAURICIO RAMIREZ SALGADO)</t>
  </si>
  <si>
    <t>Calle 5A N.1B-13 Interior 3</t>
  </si>
  <si>
    <t>carlos.paez@taller5.edu.co</t>
  </si>
  <si>
    <t>CPSAG-1117-2024</t>
  </si>
  <si>
    <t>CO1.PCCNTR.6945626</t>
  </si>
  <si>
    <t>EDWIN URIEL HERNANDEZ NOVA</t>
  </si>
  <si>
    <t>PRESTACIÓN DE SERVICIOS PROFESIONALES EN LA DIRECCIÓN DE SERVICIOS ADMINISTRATIVOS, PARA LA ACTUALIZACIÓN DE INSTRUMENTOS ARCHIVISTICOS ACORDE A LA NORMATIVIDAD EXPEDIDA POR EL ARCHIVO GENERAL DE LA NACIÓN - AGN.</t>
  </si>
  <si>
    <t>ONCE MILLONES OCHOCIENTOS CINCO MIL PESOS</t>
  </si>
  <si>
    <t xml:space="preserve"> $11.805.000,00 </t>
  </si>
  <si>
    <t xml:space="preserve"> $ 11.805.000,00 </t>
  </si>
  <si>
    <t>https://community.secop.gov.co/Public/Tendering/OpportunityDetail/Index?noticeUID=CO1.NTC.6943620&amp;isFromPublicArea=True&amp;isModal=False</t>
  </si>
  <si>
    <t>PROFESIONAL EN CIENCIA DE LA INFORMACIÓN: BIBLIOTECOLOGÍA, DOCUMENTACIÓN Y ARCHIVÍSTICA</t>
  </si>
  <si>
    <t>Carrera 49A N.181-63 Apto 201 nuevaselandia, Bogotá</t>
  </si>
  <si>
    <t>edwinnova022@gmail.com</t>
  </si>
  <si>
    <t>CPSAG-1126-2024</t>
  </si>
  <si>
    <t>CO1.PCCNTR.6947229</t>
  </si>
  <si>
    <t>LUZ MARINA TAMAYO MUÑOZ</t>
  </si>
  <si>
    <t>PRESTAR LOS SERVICIOS DE APOYO TECNICO QUE PERMITAN EL SEGUIMIENTO, LA VERIFICACION, IDENTIFICACION Y PROMOCION A LA AFILIACION AL SISTEMA GENERAL DE SEGURIDAD SOCIAL EN SALUD EN REGIMEN CONTRIBUTIVO DE LA POBLACION DEL MUNICIPIO DE CHIA</t>
  </si>
  <si>
    <t xml:space="preserve">DOS (2) MESES en todo caso sin exceder el 20 de diciembre de 2024  </t>
  </si>
  <si>
    <t>OCHO MILLONES CUATROCIENTOS TREINTA Y SEIS MIL PESOS</t>
  </si>
  <si>
    <t xml:space="preserve"> $8.436.000,00 </t>
  </si>
  <si>
    <t xml:space="preserve"> $ 8.436.000,00 </t>
  </si>
  <si>
    <t>https://community.secop.gov.co/Public/Tendering/OpportunityDetail/Index?noticeUID=CO1.NTC.6945425&amp;isFromPublicArea=True&amp;isModal=False</t>
  </si>
  <si>
    <t>FALTA CERRAR EN SECOP. PAGO 2 ENVIADO POR PROVEEDOR NO SE CIERRA</t>
  </si>
  <si>
    <t>TÉCNICO PROFESIONAL EN ENFERMERIA</t>
  </si>
  <si>
    <t>Calle 19 N°10-14</t>
  </si>
  <si>
    <t>luzmamsg@hotmail.com</t>
  </si>
  <si>
    <t>ENVIADO POR PROVEEDOR
TIENE EGRESO</t>
  </si>
  <si>
    <t>CPSAG-1136-2024</t>
  </si>
  <si>
    <t>CO1.PCCNTR.6950352</t>
  </si>
  <si>
    <t xml:space="preserve">ALICE JOHANNA MUÑOZ RUBIO </t>
  </si>
  <si>
    <t>TRES MESES Y DIEZ 10  contados a partir del inicio en la plataforma SECOP IIsin exceder el 20 de diciembre de 2024</t>
  </si>
  <si>
    <t>https://community.secop.gov.co/Public/Tendering/OpportunityDetail/Index?noticeUID=CO1.NTC.6948696&amp;isFromPublicArea=True&amp;isModal=False</t>
  </si>
  <si>
    <t>FALTA  INF SUPERVISOR CUENTA 2, TERMINAR Y CERRAR EN EL SECOP</t>
  </si>
  <si>
    <t>VDA FAGUA SEC LA CABAÑA</t>
  </si>
  <si>
    <t>yoyis0713@hotmailcom</t>
  </si>
  <si>
    <t>CPSP-1138-2024</t>
  </si>
  <si>
    <t>CO1.PCCNTR.6953571</t>
  </si>
  <si>
    <t>SEIS MILLONES CUATROCIENTOS MIL PESOS</t>
  </si>
  <si>
    <t>https://community.secop.gov.co/Public/Tendering/OpportunityDetail/Index?noticeUID=CO1.NTC.6953035&amp;isFromPublicArea=True&amp;isModal=False</t>
  </si>
  <si>
    <t xml:space="preserve">LILIANA MARIA CLAVIJO CORTES
// MARIO DAVID DELGADO SANDOVAL </t>
  </si>
  <si>
    <t>35.419.855
// 80.399.566</t>
  </si>
  <si>
    <t>MAESTRO EN MÚSICA</t>
  </si>
  <si>
    <t>Carrera 12 N.5B-14 piso 2</t>
  </si>
  <si>
    <t>jorgejimenezmusico@gmail.com</t>
  </si>
  <si>
    <t>CPSP-1132-2024</t>
  </si>
  <si>
    <t>CO1.PCCNTR.6957732</t>
  </si>
  <si>
    <t xml:space="preserve">JESE JOSHUA DURAN RAMIREZ </t>
  </si>
  <si>
    <t>NUEVE MILLONES CUATROCIENTOS NOVENTA Y UN MIL SEISCIENTOS SESENTA Y SIETE PESOS</t>
  </si>
  <si>
    <t>https://community.secop.gov.co/Public/Tendering/OpportunityDetail/Index?noticeUID=CO1.NTC.6958614&amp;isFromPublicArea=True&amp;isModal=False</t>
  </si>
  <si>
    <t>Vereda La Carolina alta Sopo</t>
  </si>
  <si>
    <t>jesejoshua28@gmail.com</t>
  </si>
  <si>
    <t>CPSAG-1144-2024</t>
  </si>
  <si>
    <t>CO1.PCCNTR.6958091</t>
  </si>
  <si>
    <t>DIANA MARITZA MONTAÑEZ GARZON</t>
  </si>
  <si>
    <t>OCHO MILLONES CIENTO SESENTA Y SEIS MIL SEISCIENTOS SESENTA Y SEIS PESOS</t>
  </si>
  <si>
    <t xml:space="preserve"> $8.166.666,00 </t>
  </si>
  <si>
    <t xml:space="preserve"> $ 8.166.666,00 </t>
  </si>
  <si>
    <t>https://community.secop.gov.co/Public/Tendering/OpportunityDetail/Index?noticeUID=CO1.NTC.6958960&amp;isFromPublicArea=True&amp;isModal=False</t>
  </si>
  <si>
    <t>TÉCNICA PROFESIONAL EN GESTIÓN EMPRESARIAL</t>
  </si>
  <si>
    <t>Vereda Fonqueta Finca la Sofia Sector la Carlina</t>
  </si>
  <si>
    <t>dmontañezgarzon@yahoo.es</t>
  </si>
  <si>
    <t>CPSP-1148-2024</t>
  </si>
  <si>
    <t>CO1.PCCNTR.6958677</t>
  </si>
  <si>
    <t xml:space="preserve">JORGE ENRIQUE GARCIA BEDOYA </t>
  </si>
  <si>
    <t>PRESTACIÓN DE SERVICIOS PROFESIONALES PARA APOYAR LA OPERACIÓN Y SEGUIMIENTO DEL PROGRAMA DE ALIMENTACIÓN ESCOLAR (PAE) DEL MUNICIPIO DE CHIA</t>
  </si>
  <si>
    <t>QUINCE MILLONES TRESCIENTOS SESENTA Y OCHO MIL PESOS</t>
  </si>
  <si>
    <t xml:space="preserve"> $15.368.000,00 </t>
  </si>
  <si>
    <t xml:space="preserve"> $ 15.368.000,00 </t>
  </si>
  <si>
    <t>https://community.secop.gov.co/Public/Tendering/OpportunityDetail/Index?noticeUID=CO1.NTC.6960058&amp;isFromPublicArea=True&amp;isModal=False</t>
  </si>
  <si>
    <t>LUCRECIA ALVARADO ARIAS</t>
  </si>
  <si>
    <t>SE CARGÓ ÚLTIMA CUENTA                                                        FALTA TERMINAR Y CERRAR EN SECOP</t>
  </si>
  <si>
    <t>EQUIVALENCIA POR 2 AÑOS DE EXPERIENCIA RELACIOANDA</t>
  </si>
  <si>
    <t>Calle 11 N.1A-95</t>
  </si>
  <si>
    <t>jorge_egb@yahoo.com</t>
  </si>
  <si>
    <t>CPSP-1147-2024</t>
  </si>
  <si>
    <t>CO1.PCCNTR.6958939</t>
  </si>
  <si>
    <t>MARIA DEL PILAR ELISA ALVARADO ANDRADE</t>
  </si>
  <si>
    <t>PRESTACIÓN DE SERVICIOS PROFESIONALES PARA BRINDAR APOYO TÉCNICO AL DESPACHO DE LA SECRETARIA DE EDUCACIÓN EN ASUNTOS RELACIONADOS CON CALIDAD Y COBERTURA EDUCATIVA, ASÍ COMO, EN LA ESTRUCTURACIÓN DE PROCESOS CONTRACTUALES</t>
  </si>
  <si>
    <t xml:space="preserve">DIECISEIS MILLONES OCHOCIENTOS CUARENTA Y DOS MIL PESOS </t>
  </si>
  <si>
    <t xml:space="preserve"> $16.842.000,00 </t>
  </si>
  <si>
    <t xml:space="preserve"> $ 16.842.000,00 </t>
  </si>
  <si>
    <t>https://community.secop.gov.co/Public/Tendering/OpportunityDetail/Index?noticeUID=CO1.NTC.6959361&amp;isFromPublicArea=True&amp;isModal=False</t>
  </si>
  <si>
    <t>NESLY YAZMIN CAJAMARCA SUAREZ</t>
  </si>
  <si>
    <t>FALTA CERRAR EN SECOP.FALTA EGRESO 2 Y PAGO 2 EN APROBACION. NO SE CIERRA</t>
  </si>
  <si>
    <t xml:space="preserve">LICENCIADO EN PEDAGOGIA REEDUCTIVA </t>
  </si>
  <si>
    <t>Carrera 12 N.15-15</t>
  </si>
  <si>
    <t>pilarelisaalvarado@gmail.com</t>
  </si>
  <si>
    <t>CPSAG-1150-2024</t>
  </si>
  <si>
    <t>CO1.PCCNTR.6959280</t>
  </si>
  <si>
    <t xml:space="preserve">GERMAN CAMILO CASTRO SANDOVAL </t>
  </si>
  <si>
    <t>PRESTACIÓN DE SERVICIOS DE APOYO A LA GESTIÓN PARA EL DISEÑO Y DIAGRAMACIÓN DEL MATERIAL PEDAGÓGICO, DIDÁCTICO Y EDUCATIVO DOCENTE DE LA SECRETARIA DE EDUCACIÓN DEL MUNICIPIO DE CHÍA</t>
  </si>
  <si>
    <t>UN (1) MES Y VEINTE (20)
DIAS y en todo caso sin exceder el 20 de diciembre de 2024</t>
  </si>
  <si>
    <t>SIETE MILLONES TRESCIENTOS TREINTA Y TRES MIL TRESCIENTOS TREINTA Y
TRES PESOS</t>
  </si>
  <si>
    <t>https://community.secop.gov.co/Public/Tendering/OpportunityDetail/Index?noticeUID=CO1.NTC.6961339&amp;isFromPublicArea=True&amp;isModal=False</t>
  </si>
  <si>
    <t>TECNICO PROFESIONAL EN PUBLICIDAD Y MARKETING</t>
  </si>
  <si>
    <t>Calle 9 N.10-45</t>
  </si>
  <si>
    <t>germancamilo.cs@gmail.com</t>
  </si>
  <si>
    <t>CPSAG-1146-2024</t>
  </si>
  <si>
    <t>CO1.PCCNTR.6958905</t>
  </si>
  <si>
    <t>JUAN DAVID SANCHEZ TRIANA</t>
  </si>
  <si>
    <t>PRESTAR SERVICIOS DE APOYO A LA GESTIÓN EN EL FOMENTO DE LA PARTICIPACIÓN Y CONVOCATORIA A ELECCIONES DEMOCRÁTICAS DEL GOBIERNO MUNICIPAL ESTUDIANTIL DEL MUNICIPIO DE CHÍA</t>
  </si>
  <si>
    <t>SEIS MILLONES DE PESOS</t>
  </si>
  <si>
    <t xml:space="preserve"> $6.000.000,00 </t>
  </si>
  <si>
    <t xml:space="preserve"> $ 6.000.000,00 </t>
  </si>
  <si>
    <t>https://community.secop.gov.co/Public/Tendering/OpportunityDetail/Index?noticeUID=CO1.NTC.6958999&amp;isFromPublicArea=True&amp;isModal=False</t>
  </si>
  <si>
    <t>juansantr7@gmail.com</t>
  </si>
  <si>
    <t>CPSP-1151-2024</t>
  </si>
  <si>
    <t>CO1.PCCNTR.6960722</t>
  </si>
  <si>
    <t xml:space="preserve">
12/11/2024</t>
  </si>
  <si>
    <t>Contratista desistio despues de firmar 
20/12/2024</t>
  </si>
  <si>
    <t>DIANA CAROLINA JIMENEZ PAEZ</t>
  </si>
  <si>
    <t>https://community.secop.gov.co/Public/Tendering/OpportunityDetail/Index?noticeUID=CO1.NTC.6962310&amp;isFromPublicArea=True&amp;isModal=False</t>
  </si>
  <si>
    <t>dianacjp94@gmail.com</t>
  </si>
  <si>
    <t>CPSP-1097-2024</t>
  </si>
  <si>
    <t>CO1.PCCNTR.6962699</t>
  </si>
  <si>
    <t>PRESTACIÓN DE SERVICIOS PROFESIONALES PARA BRINDAR APOYO JURIDICO EN LA SECRETARIA DE PARTICIPACION CIUDADANA Y ACCION COMUNITARIA</t>
  </si>
  <si>
    <t>DIEZ MILLONES TRESCIENTOS TREINTA Y TRES MIL TRESCIENTOS TREINTA Y CUATRO PESOS</t>
  </si>
  <si>
    <t xml:space="preserve"> $10.333.334,00 </t>
  </si>
  <si>
    <t xml:space="preserve"> $ 10.333.334,00 </t>
  </si>
  <si>
    <t>https://community.secop.gov.co/Public/Tendering/OpportunityDetail/Index?noticeUID=CO1.NTC.6965180&amp;isFromPublicArea=True&amp;isModal=False</t>
  </si>
  <si>
    <t>Calle 9 N.3 Este 01</t>
  </si>
  <si>
    <t>roakarlos@hotmail.com</t>
  </si>
  <si>
    <t>CPSP-1143-2024</t>
  </si>
  <si>
    <t>CO1.PCCNTR.6964925</t>
  </si>
  <si>
    <t>LADY PAOLA RODRIGUEZ GARZON</t>
  </si>
  <si>
    <t>PRESTACIÓN DE SERVICIOS PROFESIONALES PARA APOYAR A LA DIRECCIÓN DE DESARROLLO AGROPECUARIO Y EMPRESARIAL, EN LA ASISTENCIA MEDICO VETERINARIA DE ANIMALES DE PRODUCION EN PRESUNTOS CASOS DE MALTRATO, ASÍ COMO EN EL ADECUADO MANEJO DEL COSO MUNICIPAL Y LA REALIZACION DE ACCIONES REFERENTES A BIENESTAR ANIMAL</t>
  </si>
  <si>
    <t>DOS (2) MESES y en todo caso sin exceder el 20 de diciembre de
2024</t>
  </si>
  <si>
    <t>https://community.secop.gov.co/Public/Tendering/OpportunityDetail/Index?noticeUID=CO1.NTC.6967955&amp;isFromPublicArea=True&amp;isModal=False</t>
  </si>
  <si>
    <t>CRISTHIAN RAUL CASTAÑEDA VEGA</t>
  </si>
  <si>
    <t xml:space="preserve">ESPECIALISTA EN SANIDAD AMBIENTAL </t>
  </si>
  <si>
    <t>Calle 9 N.10-30</t>
  </si>
  <si>
    <t>lady07pao@gmail.com</t>
  </si>
  <si>
    <t>CPSP-1152-2024</t>
  </si>
  <si>
    <t>CO1.PCCNTR.6966222</t>
  </si>
  <si>
    <t>ANGELINO HERNANDEZ CRUZ</t>
  </si>
  <si>
    <t>https://community.secop.gov.co/Public/Tendering/OpportunityDetail/Index?noticeUID=CO1.NTC.6969917&amp;isFromPublicArea=True&amp;isModal=False</t>
  </si>
  <si>
    <t>Transversal 78A N.10B-07</t>
  </si>
  <si>
    <t>angelonohernandez@gmail.com</t>
  </si>
  <si>
    <t>SAMC-016-2024</t>
  </si>
  <si>
    <t>CO1.PCCNTR.6963981</t>
  </si>
  <si>
    <t xml:space="preserve">*INCLUSION SOCIAL Y RECONCILIACION 
*COMERCIO, INDUSTRIA Y TURISMO </t>
  </si>
  <si>
    <t xml:space="preserve">FUNDACION CREANDO SOCIEDAD AMBIENTAL AGROPECUARIA Y ARQUITECTONICA </t>
  </si>
  <si>
    <t>APOYO LOGÍSTICO PARA LA CELEBRACIÓN DEL DÍA DULCE PARA LOS NIÑOS Y NIÑAS DEL MUNICIPIO DE CHÍA.</t>
  </si>
  <si>
    <t>CINCO (5) DIAS</t>
  </si>
  <si>
    <t>TRESCIENTOS NOVENTA Y NUEVE MILLONES NOVECIENTOS NOVENTA Y NUEVE MIL NOVECIENTOS NOVENTA Y NUEVE PESOS</t>
  </si>
  <si>
    <t xml:space="preserve"> $399.999.999,00 </t>
  </si>
  <si>
    <t>2024004000
2024004001</t>
  </si>
  <si>
    <t xml:space="preserve"> $ 399.999.999,00 </t>
  </si>
  <si>
    <t>https://community.secop.gov.co/Public/Tendering/OpportunityDetail/Index?noticeUID=CO1.NTC.6927324&amp;isFromPublicArea=True&amp;isModal=False</t>
  </si>
  <si>
    <t>*CUMPLIMIENTO: 62-44-101020414
*RESPONSABILIDAD: 62-40-101011713</t>
  </si>
  <si>
    <t>*CUMPLIMIENTO: CO1.WRT.15522292
*RESPONSABILIDAD: CO1.WRT.15523554</t>
  </si>
  <si>
    <t>Calle 5 N.2B-79</t>
  </si>
  <si>
    <t>fundacioncreaaa@hotmail.com</t>
  </si>
  <si>
    <t>CPSAG-1145-2024</t>
  </si>
  <si>
    <t>CO1.PCCNTR.6966922</t>
  </si>
  <si>
    <t>OSCAR EDUARDO VASQUEZ IBAÑEZ</t>
  </si>
  <si>
    <t>PRESTACIÓN DE SERVICIOS DE APOYO A LA GESTIÓN PARA FORTALECER EL ÁREA DE MUSICA DE LA ESCUELA DE FORMACION ARTISTICA Y CULTURAL DE CHIA</t>
  </si>
  <si>
    <t>CUATRO MILLONES SETECIENTOS SESENTA Y SEIS MIL SEISCIENTOS SESENTA Y SIETE PESOS</t>
  </si>
  <si>
    <t xml:space="preserve"> $4.766.667,00 </t>
  </si>
  <si>
    <t xml:space="preserve"> $ 4.766.667,00 </t>
  </si>
  <si>
    <t>https://community.secop.gov.co/Public/Tendering/OpportunityDetail/Index?noticeUID=CO1.NTC.6970658&amp;isFromPublicArea=True&amp;isModal=False</t>
  </si>
  <si>
    <t>FALTA CERRAR EN SECOP. PAGO 1 EN APROBACION NO SE CIERRA</t>
  </si>
  <si>
    <t>Calle 29 N.1C-00 int. 5</t>
  </si>
  <si>
    <t>oscarvasquez279@gmail.com</t>
  </si>
  <si>
    <t>CPSP-1154-2024</t>
  </si>
  <si>
    <t>CO1.PCCNTR.6966937</t>
  </si>
  <si>
    <t>DANIEL ESTEBAN CORDOBA LOPEZ</t>
  </si>
  <si>
    <t>OCHO MILLONES NOVECIENTOS NOVENTA Y SEIS MIL</t>
  </si>
  <si>
    <t xml:space="preserve"> $8.996.000,00 </t>
  </si>
  <si>
    <t xml:space="preserve"> $ 8.996.000,00 </t>
  </si>
  <si>
    <t>https://community.secop.gov.co/Public/Tendering/OpportunityDetail/Index?noticeUID=CO1.NTC.6971013&amp;isFromPublicArea=True&amp;isModal=False</t>
  </si>
  <si>
    <t>JOSÉ ALFONSO NOSSA DUARTE</t>
  </si>
  <si>
    <t>CPSP-1153-2024</t>
  </si>
  <si>
    <t>CO1.PCCNTR.6966214</t>
  </si>
  <si>
    <t>ADRIANA MILENA BARRIGA CASTRO</t>
  </si>
  <si>
    <t>PRESTACIÓN DE SERVICIOS PROFESIONALES EN EL ÁREA DE LA SALUD PARA COORDINAR LOS EQUIPOS DE SALUD INTERDISCIPLINARIOS TERRITORIALES, QUE CONFORMAN LOS TERRITORIOS DE SALUD EN CENTROS DE ATENCIÓN PRIMARIA, EN EL MUNICIPIO DE CHÍA</t>
  </si>
  <si>
    <t>UN (1) MES y en todo caso sin exceder el 20 de diciembre de 2024,</t>
  </si>
  <si>
    <t>CINCO MILLONES DOSCIENTOS MIL PESOS</t>
  </si>
  <si>
    <t xml:space="preserve"> $5.200.000,00 </t>
  </si>
  <si>
    <t xml:space="preserve"> $ 5.200.000,00 </t>
  </si>
  <si>
    <t>https://community.secop.gov.co/Public/Tendering/OpportunityDetail/Index?noticeUID=CO1.NTC.6969825&amp;isFromPublicArea=True&amp;isModal=False</t>
  </si>
  <si>
    <t>LUIS FERNANDO QUEVEDO MARTINEZ</t>
  </si>
  <si>
    <t>Vereda Bojaca sector Nuevo Milenio</t>
  </si>
  <si>
    <t>3142972281_x000D_</t>
  </si>
  <si>
    <t>adrianabarrigacastro@gmail.com</t>
  </si>
  <si>
    <t>CPSP-1156-2024</t>
  </si>
  <si>
    <t>CO1.PCCNTR.6970460</t>
  </si>
  <si>
    <t>EGLADIN ARIZA BETANCOURT</t>
  </si>
  <si>
    <t>PRESTACIÓN DE SERVICIOS PROFESIONALES PARA APOYAR LA AGENDA CULTURAL DE LA DIRECCIÓN DE CULTURA DEL MUNICIPIO DE CHÍA</t>
  </si>
  <si>
    <t>UN (1) MES Y VEINTE (20) DIAS y en todo caso
sin exceder el 20 de diciembre de 2024</t>
  </si>
  <si>
    <t>https://community.secop.gov.co/Public/Tendering/OpportunityDetail/Index?noticeUID=CO1.NTC.6976225&amp;isFromPublicArea=True&amp;isModal=False</t>
  </si>
  <si>
    <t>INGENIERO LOGISTICO</t>
  </si>
  <si>
    <t>Calle 4B N.6-100 casa las Clarisas</t>
  </si>
  <si>
    <t>arizaegladin@gmail.com</t>
  </si>
  <si>
    <t>CPSAG-1155-2024</t>
  </si>
  <si>
    <t>CO1.PCCNTR.6972231</t>
  </si>
  <si>
    <t xml:space="preserve">JUAN CARLOS BUENO ALDANA </t>
  </si>
  <si>
    <t>PRESTACIÓN DE SERVICIOS DE APOYO A LA GESTION PARA REALIZAR ACTIVIDADES RELACIONADAS CON LA INTERVENCIÓN DE VÍAS URBANAS Y RURALES DEL MUNICIPIO DE CHIA</t>
  </si>
  <si>
    <t xml:space="preserve">OCHO MILLONES OCHOCIENTOS MIL
PESOS </t>
  </si>
  <si>
    <t>https://community.secop.gov.co/Public/Tendering/OpportunityDetail/Index?noticeUID=CO1.NTC.6976561&amp;isFromPublicArea=True&amp;isModal=False</t>
  </si>
  <si>
    <t xml:space="preserve">TECNICO </t>
  </si>
  <si>
    <t>TECNICO PROFESIONAL EN CONSTRUCCIONES  DE EDIFICACIONES</t>
  </si>
  <si>
    <t>Vereda la Balsa, sector Los Caobos</t>
  </si>
  <si>
    <t>juancarlosbuenoaldana@gmail.com</t>
  </si>
  <si>
    <t>LP-007-2024</t>
  </si>
  <si>
    <t>CO1.PCCNTR.6964237</t>
  </si>
  <si>
    <t xml:space="preserve">LICITACION PÚBLICA </t>
  </si>
  <si>
    <t xml:space="preserve">UT CHIA 2024 </t>
  </si>
  <si>
    <t>DOCE (12) MESES Y VEINTICUATRO (24) DÍAS</t>
  </si>
  <si>
    <t>QUINCE MIL CUATROCIENTOS SIETE MILLONES NOVECIENTOS CINCUENTA Y SIETE MIL DOSCIENTOS OCHENTA PESOS</t>
  </si>
  <si>
    <t xml:space="preserve"> $15.407.957.280,00 </t>
  </si>
  <si>
    <t>2024004032
2024004033</t>
  </si>
  <si>
    <t xml:space="preserve"> $2.340.000.000,00 </t>
  </si>
  <si>
    <t xml:space="preserve"> $ 2.340.000.000,00 </t>
  </si>
  <si>
    <t>https://community.secop.gov.co/Public/Tendering/OpportunityDetail/Index?noticeUID=CO1.NTC.6868223&amp;isFromPublicArea=True&amp;isModal=False</t>
  </si>
  <si>
    <t xml:space="preserve">*OSCAR FERNANDO AFANADOR BOHORQUEZ
*HARVEY EDUARDO TORRES POVEDA  </t>
  </si>
  <si>
    <t>*13.542.484
*80.729.739</t>
  </si>
  <si>
    <t>*CUMPLIMIENTO: 14-44-101222457
*RESPONSABILIDAD: 14-40-101068380</t>
  </si>
  <si>
    <t>*CUMPLIMIENTO: CO1.WRT.15544219
*RESPONSABILIDAD: CO1.WRT.15544043</t>
  </si>
  <si>
    <t>Calle 143 N.46-09, Bogotá</t>
  </si>
  <si>
    <t>directorlicitaciones@intervig.com.co</t>
  </si>
  <si>
    <t>EN APROBACIÓN
SIN EGRESO</t>
  </si>
  <si>
    <t>CPSAG-1161-2024</t>
  </si>
  <si>
    <t>CO1.PCCNTR.6974469</t>
  </si>
  <si>
    <t xml:space="preserve">ALBERTO JOSE OSORIO VELEZ </t>
  </si>
  <si>
    <t>SEIS MILLONES DOSCIENTOS DIECISEIS MIL PESOS</t>
  </si>
  <si>
    <t xml:space="preserve"> $6.216.000,00 </t>
  </si>
  <si>
    <t xml:space="preserve"> $ 6.216.000,00 </t>
  </si>
  <si>
    <t>https://community.secop.gov.co/Public/Tendering/OpportunityDetail/Index?noticeUID=CO1.NTC.6980645&amp;isFromPublicArea=True&amp;isModal=False</t>
  </si>
  <si>
    <t>Carrera 14A N.14-26</t>
  </si>
  <si>
    <t>albertoosorio2228@gmail.com</t>
  </si>
  <si>
    <t>CPSP-1159-2024</t>
  </si>
  <si>
    <t>CO1.PCCNTR.6974665</t>
  </si>
  <si>
    <t xml:space="preserve">EMILIE BUITRAGO CASTILLO </t>
  </si>
  <si>
    <t>UN (1) MES Y VEINTISIETE (27) DIAS y en todo caso sin exceder el 26 de diciembre de 2024</t>
  </si>
  <si>
    <t>https://community.secop.gov.co/Public/Tendering/OpportunityDetail/Index?noticeUID=CO1.NTC.6980271&amp;isFromPublicArea=True&amp;isModal=False</t>
  </si>
  <si>
    <t xml:space="preserve">ARSENIO NOGUERA TORRES
// LADY JUDITH ROMERO </t>
  </si>
  <si>
    <t>80.423.135
// 1.072.654.442</t>
  </si>
  <si>
    <t>Carrera 33A N.35A-67 sur, Bogotá</t>
  </si>
  <si>
    <t>buitrago-e@outlook.com</t>
  </si>
  <si>
    <t>CPSP-1160-2024</t>
  </si>
  <si>
    <t>CO1.PCCNTR.6974689</t>
  </si>
  <si>
    <t xml:space="preserve">DAVID ALEJANDRO ARIZA JIMENEZ </t>
  </si>
  <si>
    <t>https://community.secop.gov.co/Public/Tendering/OpportunityDetail/Index?noticeUID=CO1.NTC.6980618&amp;isFromPublicArea=True&amp;isModal=False</t>
  </si>
  <si>
    <t xml:space="preserve">ARSENIO NOGUERA TORRES
// LORENA VALENCIA BLANCO </t>
  </si>
  <si>
    <t>80.423.135
// 52.437.501</t>
  </si>
  <si>
    <t>Carrera 99A N.40A-36 sur, Bogota</t>
  </si>
  <si>
    <t>davidariza89@gmail.com</t>
  </si>
  <si>
    <t>CON CUENTA 
SIN EGRESO</t>
  </si>
  <si>
    <t>CPSP-1163-2024</t>
  </si>
  <si>
    <t>CO1.PCCNTR.6975408</t>
  </si>
  <si>
    <t>OSCAR ARMANDO SANDOVAL</t>
  </si>
  <si>
    <t>PRESTACIÓN DE SERVICIOS PROFESIONALES PARA APOYAR LA GESTIÓN EN LA ORGANIZACIÓN Y ACTUALIZACIÓN DE LA INFORMACIÓN, ASI MISMO LA ATENCIÓN EN LA VENTANILLA DE EMPRENDIMIENTO DE LA DIRECCIÓN DE DESARROLLO AGROPECUARIO Y EMPRESARIAL DEL MUNICIPIO DE CHIA</t>
  </si>
  <si>
    <t>SIETE MILLONES QUINIENTOS VEINTIUN MIL SEISCIENTOS SESENTA PESOS</t>
  </si>
  <si>
    <t xml:space="preserve"> $7.521.660,00 </t>
  </si>
  <si>
    <t xml:space="preserve"> $ 7.521.660,00 </t>
  </si>
  <si>
    <t>https://community.secop.gov.co/Public/Tendering/OpportunityDetail/Index?noticeUID=CO1.NTC.6981062&amp;isFromPublicArea=True&amp;isModal=False</t>
  </si>
  <si>
    <t>Calle 12 N.2A-10 20 de julio</t>
  </si>
  <si>
    <t>barucos.915@gmail.com</t>
  </si>
  <si>
    <t>CPSP-1162-2024</t>
  </si>
  <si>
    <t>CO1.PCCNTR.6975130</t>
  </si>
  <si>
    <t xml:space="preserve">GLORIA ROJAS CIFUENTES </t>
  </si>
  <si>
    <t>PRESTACIÓN DE SERVICIOS PROFESIONALES PARA APOYAR EL SEGUIMIENTO AL CUMPLIMIENTO DEL PLAN DECENAL DE CULTURA DEL MUNICIPIO DE CHÍA</t>
  </si>
  <si>
    <t>UN (1) MES Y DOCE (12) DIAS y en todo caso sin exceder el 20 de diciembre de 2024</t>
  </si>
  <si>
    <t>NUEVE MILLONES SETECIENTOS NOVENTA Y NUEVE MIL NOVECIENTOS NOVENTA Y SEIS PESOS</t>
  </si>
  <si>
    <t xml:space="preserve"> $9.799.996,00 </t>
  </si>
  <si>
    <t xml:space="preserve"> $ 9.799.996,00 </t>
  </si>
  <si>
    <t>https://community.secop.gov.co/Public/Tendering/OpportunityDetail/Index?noticeUID=CO1.NTC.6980697&amp;isFromPublicArea=True&amp;isModal=False</t>
  </si>
  <si>
    <t>INGENIERO LOGÍSTICO APLICA EQUIVALENCIA</t>
  </si>
  <si>
    <t>Calle 5 N 13-30, Bogotá</t>
  </si>
  <si>
    <t>gloglo.73@hotmail.com</t>
  </si>
  <si>
    <t>CPSAG-1157-2024</t>
  </si>
  <si>
    <t>CO1.PCCNTR.6976017</t>
  </si>
  <si>
    <t xml:space="preserve">LAURA CAMILA HEREDIA DAVILA </t>
  </si>
  <si>
    <t>PRESTACIÓN DE SERVICIOS DE APOYO A LA GESTIÓN PARA EL FORTALECIMIENTO DE LAS ACTIVIDADES DE GESTIÓN DEL RIESGO DE DESASTRES DEL MUNICIPIO DE CHÍA DEL RIESGO</t>
  </si>
  <si>
    <t>UN (1) MES Y VEINTISEIS (26) DIAS y en todo caso sin exceder el 20 de diciembre de 2024</t>
  </si>
  <si>
    <t>CINCO MILLONES OCHOCIENTOS UN MIL SEISCIENTOS PESOS</t>
  </si>
  <si>
    <t xml:space="preserve"> $5.801.600,00 </t>
  </si>
  <si>
    <t xml:space="preserve"> $ 5.801.600,00 </t>
  </si>
  <si>
    <t>https://community.secop.gov.co/Public/Tendering/OpportunityDetail/Index?noticeUID=CO1.NTC.6981493&amp;isFromPublicArea=True&amp;isModal=False</t>
  </si>
  <si>
    <t>Calle 19 N.68I-45 Apto 402 Torre 3, Bogotá</t>
  </si>
  <si>
    <t>lauraheredia729@gmail.com</t>
  </si>
  <si>
    <t>CPSP-1164-2024</t>
  </si>
  <si>
    <t>CO1.PCCNTR.6976117</t>
  </si>
  <si>
    <t xml:space="preserve">JOSE LUIS LEON PINEDA </t>
  </si>
  <si>
    <t>PRESTACIÓN DE SERVICIOS PROFESIONALES PARA BRINDAR ASISTENCIA TÉCNICA Y PEDAGÓGICA EN LO RELACIONADO CON LOS PLANES DE MEJORAMIENTO INSTITUCIONAL Y PLANES INDIVIDUALES DE AJUSTES RAZONABLES EN EDUCACIÓN INCLUSIVA PARA LAS INSTITUCIONES EDUCATIVAS OFICIALES Y ESTABLECIMIENTOS EDUCATIVOS PRIVADOS.</t>
  </si>
  <si>
    <t>https://community.secop.gov.co/Public/Tendering/OpportunityDetail/Index?noticeUID=CO1.NTC.6981944&amp;isFromPublicArea=True&amp;isModal=False</t>
  </si>
  <si>
    <t>LICENCIADO EN EDUCACIÓN CON ENFASIS EN EDUCACIÓN ESPECIAL</t>
  </si>
  <si>
    <t>Carrera 96 N.18A-66, Bogotá</t>
  </si>
  <si>
    <t>joseleon211099@outlook.es</t>
  </si>
  <si>
    <t>CPSAG-1158-2024</t>
  </si>
  <si>
    <t>CO1.PCCNTR.6976207</t>
  </si>
  <si>
    <t>ANA MARIA RAMIREZ FRANCO</t>
  </si>
  <si>
    <t>PRESTACIÓN DE SERVICIOS PROFESIONALES PARA EL FORTALECIMIENTO DE LA OFICINA DE GESTIÓN DEL RIESGO DE DESASTRES, DENTRO DE LOS PROCESOS DE CONOCIMIENTO, REDUCCIÓN Y MANEJO DE DESASTRES DEL MUNICIPIO DE CHÍA.</t>
  </si>
  <si>
    <t>NUEVE MILLONES OCHOCIENTOS NOVENTA Y TRES MIL TRESCIENTOS TREINTA Y TRES PESOS</t>
  </si>
  <si>
    <t xml:space="preserve"> $9.893.333,00 </t>
  </si>
  <si>
    <t xml:space="preserve"> $ 9.893.333,00 </t>
  </si>
  <si>
    <t>https://community.secop.gov.co/Public/Tendering/OpportunityDetail/Index?noticeUID=CO1.NTC.6982238&amp;isFromPublicArea=True&amp;isModal=False</t>
  </si>
  <si>
    <t>INGENIERO GEOGRAFO Y AMBIENTAL</t>
  </si>
  <si>
    <t>Autopista Norte Km 21 La Caro</t>
  </si>
  <si>
    <t>annieramirez.02@hotmail.com</t>
  </si>
  <si>
    <t>CPSAG-1165-2024</t>
  </si>
  <si>
    <t>CO1.PCCNTR.6976338</t>
  </si>
  <si>
    <t xml:space="preserve">DIEGO ARMANDO BRICEÑO CIFUENTES </t>
  </si>
  <si>
    <t>PRESTACIÓN DE SERVICIOS DE APOYO A LA GESTIÓN PARA APOYAR EL PROCESO DE SENSIBILIZACIÓN Y FOMENTO DE LAS PRÁCTICAS ARTÍSTICAS Y CULTURALES EN EL MUNICIPIO DE CHÍA</t>
  </si>
  <si>
    <t>SEIS MILLONES OCHOCIENTOS NOVENTA Y SEIS MIL PESOS</t>
  </si>
  <si>
    <t xml:space="preserve"> $6.896.000,00 </t>
  </si>
  <si>
    <t xml:space="preserve"> $ 6.896.000,00 </t>
  </si>
  <si>
    <t>https://community.secop.gov.co/Public/Tendering/OpportunityDetail/Index?noticeUID=CO1.NTC.6982532&amp;isFromPublicArea=True&amp;isModal=False</t>
  </si>
  <si>
    <t>Calle 9 N.9-72</t>
  </si>
  <si>
    <t>activeclinicacelular@gmail.com</t>
  </si>
  <si>
    <t>CPSP-1166-2024</t>
  </si>
  <si>
    <t>CO1.PCCNTR.6978294</t>
  </si>
  <si>
    <t>PRESTACIÓN DE SERVICIOS PROFESIONALES PARA MEJORAR LA ATENCIÓN DE LAS COMISARÍA DE FAMILIAS DEL MUNICIPIO DE CHÍA</t>
  </si>
  <si>
    <t>https://community.secop.gov.co/Public/Tendering/OpportunityDetail/Index?noticeUID=CO1.NTC.6984773&amp;isFromPublicArea=True&amp;isModal=False</t>
  </si>
  <si>
    <t>CPSP-1168-2024</t>
  </si>
  <si>
    <t>CO1.PCCNTR.6978533</t>
  </si>
  <si>
    <t>RONALD YESID ARAQUE SERRANO</t>
  </si>
  <si>
    <t>https://community.secop.gov.co/Public/Tendering/OpportunityDetail/Index?noticeUID=CO1.NTC.6984861&amp;isFromPublicArea=True&amp;isModal=False</t>
  </si>
  <si>
    <t>FALTA CERRAR EN SECOP.PAGO ENVIADO PROVEEDOR NO SE CIERRA</t>
  </si>
  <si>
    <t>Carrera 28 No. 78- 08</t>
  </si>
  <si>
    <t>ronaldaraqueserrano9@gmail.com</t>
  </si>
  <si>
    <t>CPSAG-1167-2024</t>
  </si>
  <si>
    <t>CO1.PCCNTR.6978615</t>
  </si>
  <si>
    <t xml:space="preserve">JOEL FABIAN TORRES PINEDA </t>
  </si>
  <si>
    <t>PRESTACIÓN DE SERVICIOS DE APOYO A LA GESTIÓN PARA FORTALECER EL PROGRAMA DE DESPERTAR DE LOS SENTIDOS DE LA ESCUELA DE FORMACIÓN ARTÍSTICA Y CULTURAL DE CHÍA</t>
  </si>
  <si>
    <t xml:space="preserve">CUATRO MILLONES QUINIENTOS OCHENTA Y TRES MIL TRESCIENTOS TREINTA Y TRES PESOS </t>
  </si>
  <si>
    <t xml:space="preserve"> $4.583.333,00 </t>
  </si>
  <si>
    <t xml:space="preserve"> $ 4.583.333,00 </t>
  </si>
  <si>
    <t>https://community.secop.gov.co/Public/Tendering/OpportunityDetail/Index?noticeUID=CO1.NTC.6984863&amp;isFromPublicArea=True&amp;isModal=False</t>
  </si>
  <si>
    <t xml:space="preserve">
FALTA CERRAR EN SECOP. PAGO 1 EN APROBACION NO SE CIERRA</t>
  </si>
  <si>
    <t>Carrera 6A N.31-14</t>
  </si>
  <si>
    <t xml:space="preserve">joelfabiantp@hotmail.com </t>
  </si>
  <si>
    <t>CPSP-1169-2024</t>
  </si>
  <si>
    <t>CO1.PCCNTR.6978628</t>
  </si>
  <si>
    <t xml:space="preserve">MYRIAM SANCHEZ SARMIENTO </t>
  </si>
  <si>
    <t xml:space="preserve">NUEVE MILLONES SETECIENTOS NOVENTA Y NUEVE MIL NOVECIENTOS NOVENTA Y SEIS PESOS </t>
  </si>
  <si>
    <t>https://community.secop.gov.co/Public/Tendering/OpportunityDetail/Index?noticeUID=CO1.NTC.6984887&amp;isFromPublicArea=True&amp;isModal=False</t>
  </si>
  <si>
    <t xml:space="preserve">RELACIONES ECONOMICAS INTERNACIONALES </t>
  </si>
  <si>
    <t>Calle 23C N.70-50. Int 40, apto 203</t>
  </si>
  <si>
    <t xml:space="preserve">miruyam-sanchez80@hotmail.com </t>
  </si>
  <si>
    <t>CMA-007--2024</t>
  </si>
  <si>
    <t>CO1.PCCNTR.6947221</t>
  </si>
  <si>
    <t>INTERMEDIACION DE SEGUROS</t>
  </si>
  <si>
    <t xml:space="preserve">UNION TEMPORAL JARGU - ERG CHIA 2024 </t>
  </si>
  <si>
    <t>PRESTAR EL SERVICIO DE INTERMEDIACIÓN DE SEGUROS PARA LA ASESORÍA EN LA CONTRATACION Y EL MANEJO INTEGRAL DEL PROGRAMA DE SEGUROS DEL MUNICIPIO DE CHÍA - CUNDINAMARCA, ASI COMO LA GESTIÓN INTEGRAL DE ADMINISTRACIÓN DE SINIESTROS Y RECLAMACIONES ANTE LAS COMPAÑIAS DE SEGUROS DE VIDA Y GENERALES</t>
  </si>
  <si>
    <t xml:space="preserve">DOCE (12) MESES y/o hasta la finalizacion o vencimiento del contrato de seguros </t>
  </si>
  <si>
    <t>https://community.secop.gov.co/Public/Tendering/OpportunityDetail/Index?noticeUID=CO1.NTC.6832354&amp;isFromPublicArea=True&amp;isModal=False</t>
  </si>
  <si>
    <t>21-44-101455433</t>
  </si>
  <si>
    <t xml:space="preserve"> #¡VALOR! </t>
  </si>
  <si>
    <t xml:space="preserve">Carrera 19B N.83-02 Ofic.602 a 605 </t>
  </si>
  <si>
    <t>jargu@jargu.com</t>
  </si>
  <si>
    <t>MC-026-2024</t>
  </si>
  <si>
    <t>CO1.PCCNTR.6986125</t>
  </si>
  <si>
    <t xml:space="preserve">OSCAR URIBE RAMIREZ </t>
  </si>
  <si>
    <t>REALIZAR CONSULTORÍA PARA REPORTAR LA ETAPA 1 DE LA CATEGORIZACION Y CARACTERIZACION DE LA RED DE CARRETERAS DE TERCER NIVEL A CARGO DEL MUNICIPIO DE CHÍA - CUNDINAMARCA EN EL MARCO DE LAS RESOLUCIONES 411 Y 412 DEL AÑO 2020 - AL MINISTERIO DE TRANSPORTE</t>
  </si>
  <si>
    <t xml:space="preserve">CUARENTA Y CINCO (45) DIAS CALENDARIO </t>
  </si>
  <si>
    <t xml:space="preserve">CINCUENTA Y DOS MILLONES TRESCIENTOS SESENTA MIL PESOS </t>
  </si>
  <si>
    <t xml:space="preserve"> $52.360.000,00 </t>
  </si>
  <si>
    <t xml:space="preserve"> $ 52.360.000,00 </t>
  </si>
  <si>
    <t>https://community.secop.gov.co/Public/Tendering/OpportunityDetail/Index?noticeUID=CO1.NTC.6952292&amp;isFromPublicArea=True&amp;isModal=False</t>
  </si>
  <si>
    <t xml:space="preserve">FERLEY ARLEY SANCHEZ NIÑO // JOSE ARISTIDES RODRIGUEZ SARMIENTO </t>
  </si>
  <si>
    <t>9.398.897 //
80.449.632</t>
  </si>
  <si>
    <t>11-44-101239092</t>
  </si>
  <si>
    <t>CO1.WRT.15569806</t>
  </si>
  <si>
    <t>FALTA  CERRAR EN SECOP. FALTA EGRESO 2 PAGO 2 EN APROBACION</t>
  </si>
  <si>
    <t>Calle 143 No.46-55 Oficina 301</t>
  </si>
  <si>
    <t>o_uribe82@hotmail.com</t>
  </si>
  <si>
    <t>CPSP-1170-2024</t>
  </si>
  <si>
    <t>CO1.PCCNTR.6997226</t>
  </si>
  <si>
    <t xml:space="preserve">JUAN JOSE VALBUENA SANABRIA </t>
  </si>
  <si>
    <t>PRESTACIÓN DE SERVICIOS PROFESIONALES ESPECIALIZADOS PARA PROMOVER LA VINCULACIÓN DE LA ACTIVIDAD GASTRONÓMICA EN LOS EVENTOS DE PROMOCIÓN TURÍSTICA DEL MUNICIPIO DE CHÍA A NIVEL LOCAL, NACIONAL E INTERNACIONAL.</t>
  </si>
  <si>
    <t xml:space="preserve">ONCE MILLONES SEISCIENTOS CUARENTA Y UN MIL SEISCIENTOS SESENTA Y SIETE </t>
  </si>
  <si>
    <t xml:space="preserve"> $11.641.667,00 </t>
  </si>
  <si>
    <t xml:space="preserve"> $ 11.641.667,00 </t>
  </si>
  <si>
    <t>https://community.secop.gov.co/Public/Tendering/OpportunityDetail/Index?noticeUID=CO1.NTC.7009721&amp;isFromPublicArea=True&amp;isModal=False</t>
  </si>
  <si>
    <t xml:space="preserve">MARIO ERNESTO DELGADO ARANA </t>
  </si>
  <si>
    <t>FALTA CERRAR EN SECOP. PAGO 2 ENVIDO POR PROVEEDOR NO SE CIERRA</t>
  </si>
  <si>
    <t xml:space="preserve">POLITOLOGO </t>
  </si>
  <si>
    <t xml:space="preserve">Vereda Bojaca Vía ICAL </t>
  </si>
  <si>
    <t>juan.valbuenasa@gmail.com</t>
  </si>
  <si>
    <t>CPSP-1172-2024</t>
  </si>
  <si>
    <t>CO1.PCCNTR.6999629</t>
  </si>
  <si>
    <t xml:space="preserve">SGP EDUCACION </t>
  </si>
  <si>
    <t>https://community.secop.gov.co/Public/Tendering/OpportunityDetail/Index?noticeUID=CO1.NTC.7013481&amp;isFromPublicArea=True&amp;isModal=False</t>
  </si>
  <si>
    <t xml:space="preserve">LICENCIADA EN EDUCACION ESPECIAL </t>
  </si>
  <si>
    <t xml:space="preserve">Vereda Tiquiza - sector Punto de Encuentro </t>
  </si>
  <si>
    <t>vaioletm26@gmail.com</t>
  </si>
  <si>
    <t>CPSP-1174-2024</t>
  </si>
  <si>
    <t>CO1.PCCNTR.7001778</t>
  </si>
  <si>
    <t>MARIA CAMILA DIAZ CASTELLANOS</t>
  </si>
  <si>
    <t>UN (1) MES Y TRECE (13) DIAS y en todo caso sin exceder el 20 de diciembre de 2024</t>
  </si>
  <si>
    <t xml:space="preserve">SEIS MILLONES CUATROCIENTOS CINCUENTA MIL PESOS </t>
  </si>
  <si>
    <t xml:space="preserve"> $6.450.000,00 </t>
  </si>
  <si>
    <t xml:space="preserve"> $ 6.450.000,00 </t>
  </si>
  <si>
    <t>https://community.secop.gov.co/Public/Tendering/OpportunityDetail/Index?noticeUID=CO1.NTC.7017267&amp;isFromPublicArea=True&amp;isModal=False</t>
  </si>
  <si>
    <t xml:space="preserve">TATIANA RENTERIA CAMPAÑA </t>
  </si>
  <si>
    <t>Carrera 7 N.21-27</t>
  </si>
  <si>
    <t>cam_diaz@hotmail.com</t>
  </si>
  <si>
    <t>CPS-1171-2024</t>
  </si>
  <si>
    <t>CO1.PCCNTR.6999428</t>
  </si>
  <si>
    <t>SARAVIA BRAVO S.A.S</t>
  </si>
  <si>
    <t>REALIZAR EL MANTENIMIENTO DE EQUIPOS (ALCOHOLÍMETROS Y ALCOHOSENSORES) DE SEGURIDAD VIAL DEL MUNICIPIO DE CHIA</t>
  </si>
  <si>
    <t>UN (01) MES o hasta agotar el presupuesto, sin exceder el 20 de diciembre de 2024</t>
  </si>
  <si>
    <t>SETENTA MILLONES DE PESOS</t>
  </si>
  <si>
    <t xml:space="preserve"> $70.000.000,00 </t>
  </si>
  <si>
    <t xml:space="preserve"> $ 70.000.000,00 </t>
  </si>
  <si>
    <t>https://community.secop.gov.co/Public/Tendering/OpportunityDetail/Index?noticeUID=CO1.NTC.7012690&amp;isFromPublicArea=True&amp;isModal=False</t>
  </si>
  <si>
    <t>14-46-101126882</t>
  </si>
  <si>
    <t>CO1.WRT.15615047</t>
  </si>
  <si>
    <t>Carrera 6 N°116-30 OF 303-304 
Bogota</t>
  </si>
  <si>
    <t>comercial@saraviabravo.com</t>
  </si>
  <si>
    <t>CPSAG-1176-2024</t>
  </si>
  <si>
    <t>CO1.PCCNTR.7007169</t>
  </si>
  <si>
    <t xml:space="preserve">GESTION PÚBLICA </t>
  </si>
  <si>
    <t>JUAN FERNANDO GONZALEZ GIL</t>
  </si>
  <si>
    <t>PRESTACIÓN DE SERVICIOS DE APOYO A LA GESTIÓN EN ACTIVIDADES ADMINISTRATIVAS Y JURÍDICAS DE LA OFICINA DE CONTRATACIÓN</t>
  </si>
  <si>
    <t>UN (1) MES Y VEINTISIETE (27) DIAS y en todo caso sin exceder el 27 de diciembre de 2024</t>
  </si>
  <si>
    <t>SIETE MILLONES DOSCIENTOS VEINTE MIL PESOS</t>
  </si>
  <si>
    <t xml:space="preserve"> $7.220.000,00 </t>
  </si>
  <si>
    <t xml:space="preserve"> $ 7.220.000,00 </t>
  </si>
  <si>
    <t>https://community.secop.gov.co/Public/Tendering/OpportunityDetail/Index?noticeUID=CO1.NTC.7024050&amp;isFromPublicArea=True&amp;isModal=False</t>
  </si>
  <si>
    <t>TECNOLOGO EN PROCEDIMIENTOS JUDICIALES</t>
  </si>
  <si>
    <t>Carrera 7 N° 10-33
Cota</t>
  </si>
  <si>
    <t>fergoogii@gmail.com</t>
  </si>
  <si>
    <t>MC-027-2024</t>
  </si>
  <si>
    <t>CO1.PCCNTR.7007176</t>
  </si>
  <si>
    <t xml:space="preserve">CONCIENCIA Y ACCION SAS </t>
  </si>
  <si>
    <t>PRESTACIÓN DE SERVICIOS PARA REALIZAR LA PRIMERA FASE DEL DISEÑO DE UN MODELO DE SOSTENIBILIDAD PARA LA ALCALDÍA DE CHÍA</t>
  </si>
  <si>
    <t xml:space="preserve">UN (1) MES Y QUINCE (15) DIAS CALENDARIO </t>
  </si>
  <si>
    <t xml:space="preserve">CINCUENTA MILLONES TRESCIENTOS OCHENTA Y CINCO MIL SETENTA Y SEIS PESOS </t>
  </si>
  <si>
    <t xml:space="preserve"> $50.385.076,00 </t>
  </si>
  <si>
    <t xml:space="preserve"> $ 50.385.076,00 </t>
  </si>
  <si>
    <t>https://community.secop.gov.co/Public/Tendering/OpportunityDetail/Index?noticeUID=CO1.NTC.6955795&amp;isFromPublicArea=True&amp;isModal=False</t>
  </si>
  <si>
    <t>LUZ ELENA CHAVEZ PEÑA</t>
  </si>
  <si>
    <t>11-44-101239663</t>
  </si>
  <si>
    <t>CO1.WRT.15610937</t>
  </si>
  <si>
    <t>Carrera 51 N.45-42</t>
  </si>
  <si>
    <t>comunicacioneseseh@gmail.com</t>
  </si>
  <si>
    <t>CPSP-1173-2024</t>
  </si>
  <si>
    <t>CO1.PCCNTR.7001823</t>
  </si>
  <si>
    <t>MARIA FERNANDA LAVERDE GUERRERO</t>
  </si>
  <si>
    <t>PRESTACIÓN DE SERVICIOS PROFESIONALES PARA FORTALECER EL ACOMPAÑAMIENTO EN TEMAS RELACIONADOS CON LOS PROCESOS CONTABLES, ADMINISTRATIVOS Y DE SEGUIMIENTO DEL MACRO PROCESO DE GESTIÓN FINANCIERA DE LA DIRECCIÓN ADMINISTRATIVA Y FINANCIERA DE LA SECRETARIA DE EDUCACIÓN</t>
  </si>
  <si>
    <t>https://community.secop.gov.co/Public/Tendering/OpportunityDetail/Index?noticeUID=CO1.NTC.7017229&amp;isFromPublicArea=True&amp;isModal=False</t>
  </si>
  <si>
    <t xml:space="preserve">CARMEN ADRIANA JAIMES GRACIA 
// FLOR DE MARIA CELY LOPEZ </t>
  </si>
  <si>
    <t>35.474.473
// 35.474.901</t>
  </si>
  <si>
    <t>Carrera 15A N.11-51 Sidonia casa 67 San
Luis</t>
  </si>
  <si>
    <t>maria.laverde@hotmail.com</t>
  </si>
  <si>
    <t>ENVIADO POR PROVEEDOR
SIN EGRESO</t>
  </si>
  <si>
    <t>CPSP-1175-2024</t>
  </si>
  <si>
    <t>CO1.PCCNTR.7009202</t>
  </si>
  <si>
    <t xml:space="preserve">VICTOR SNEYDER GARCIA MARTINEZ </t>
  </si>
  <si>
    <t>PRESTACIÓN DE SERVICIOS PROFESIONALES PARA BRINDAR APOYO A EN LAS ACTIVIDADES ADMINISTRATIVAS DE SEGUIMIENTO A LAS ASOCIACIONES AGROPECUARIAS EN EL MARCO DE RECUPERACIÓN Y DEFENSA DEL ESPACIO PÚBLICO Y ESTABLECIMIENTOS DE COMERCIO DEL MUNICIPIO DE CHÍA.</t>
  </si>
  <si>
    <t xml:space="preserve">OCHO MILLONES TRESCIENTOS TREINTA Y TRES MIL TRESCIENTOS TREINTA Y TRES PESOS </t>
  </si>
  <si>
    <t xml:space="preserve"> $8.333.333,00 </t>
  </si>
  <si>
    <t xml:space="preserve"> $ 8.333.333,00 </t>
  </si>
  <si>
    <t>https://community.secop.gov.co/Public/Tendering/OpportunityDetail/Index?noticeUID=CO1.NTC.7026023&amp;isFromPublicArea=True&amp;isModal=False</t>
  </si>
  <si>
    <t xml:space="preserve">ANDREA DEL PILAR SANTAFE CONTRERAS </t>
  </si>
  <si>
    <t>ACTA DE FINALIZACION TIENE NUMERO DE CONTRATO ERRADO
LO CERRO (ANDREA DEL PILAR SANTAFÉ CONTRERAS)</t>
  </si>
  <si>
    <t>MC-033-2024</t>
  </si>
  <si>
    <t>CO1.PCCNTR.7005222</t>
  </si>
  <si>
    <t xml:space="preserve">HIDROLAB COLOMBIA LTDA </t>
  </si>
  <si>
    <t>PRESTACIÓN DE SERVICIOS PARA LA TOMA DE MUESTRAS Y ANALISIS FISICOQUIMICO, MICROBIOLOGICO Y PARASITOLOGICO DE AGUA POTABLE PARA CONSUMO HUMANO, REALIZADA POR UN LABORATORIO CERTIFICADO PARA EL MUNICIPO DE CHIA.</t>
  </si>
  <si>
    <t xml:space="preserve">VEINTIUN MILLONES OCHOCIENTOS NOVENTA Y DOS MIL SETECIENTOS CUARENTA Y CUATRO PESOS </t>
  </si>
  <si>
    <t xml:space="preserve"> $21.892.744,00 </t>
  </si>
  <si>
    <t xml:space="preserve"> $ 21.892.744,00 </t>
  </si>
  <si>
    <t>https://community.secop.gov.co/Public/Tendering/OpportunityDetail/Index?noticeUID=CO1.NTC.6976375&amp;isFromPublicArea=True&amp;isModal=False</t>
  </si>
  <si>
    <t xml:space="preserve">EVELIN MARTINEZ </t>
  </si>
  <si>
    <t>21-44-101455556</t>
  </si>
  <si>
    <t>CO1.WRT.15651599</t>
  </si>
  <si>
    <t>Autopista Medellin Km 2,5 via parcelas de cota km 1,3 Parque Industrial AEPI</t>
  </si>
  <si>
    <t xml:space="preserve">contacto@hidrolab.com </t>
  </si>
  <si>
    <t>CPSAG-1178-2024</t>
  </si>
  <si>
    <t>CO1.PCCNTR.7013727</t>
  </si>
  <si>
    <t xml:space="preserve">CIENCIA, TECNOLOGIA E INNOVACION </t>
  </si>
  <si>
    <t>PRESTACIÓN DE SERVICIOS DE APOYO A LA GESTIÓN PARA EL SOPORTE Y CONFIGURACIÓN DEL SISTEMA DE MESA DE AYUDA PARA LOS MANTENIMIENTOS DE EQUIPOS, PERIFÉRICOS Y SISTEMAS DISPUESTOS AL SERVICIO DE LA COMUNIDAD DEL MUNICIPIO DE CHIA</t>
  </si>
  <si>
    <t>UN (1) MES Y NUEVE (9) DIAS y en todo caso sin exceder el 20 de diciembre de 2024</t>
  </si>
  <si>
    <t xml:space="preserve">TRES MILLONES NOVECIENTOS MIL PESOS </t>
  </si>
  <si>
    <t xml:space="preserve"> $3.900.000,00 </t>
  </si>
  <si>
    <t xml:space="preserve"> $ 3.900.000,00 </t>
  </si>
  <si>
    <t>https://community.secop.gov.co/Public/Tendering/OpportunityDetail/Index?noticeUID=CO1.NTC.7031499&amp;isFromPublicArea=True&amp;isModal=False</t>
  </si>
  <si>
    <t>FALTA CERRAR EN SECOP. PAGO 1 EN APROBACION NO SE CIERRA.</t>
  </si>
  <si>
    <t>Calle 12 N.4-50 apto 501</t>
  </si>
  <si>
    <t xml:space="preserve">jairo19861@gmail.com </t>
  </si>
  <si>
    <t xml:space="preserve"> EN APROBACIÓN</t>
  </si>
  <si>
    <t>CPSP-1179-2024</t>
  </si>
  <si>
    <t>CO1.PCCNTR.7017521</t>
  </si>
  <si>
    <t>CARLOS ANDRES BARRERO GAITAN</t>
  </si>
  <si>
    <t>PRESTACIÓN DE SERVICIOS PROFESIONALES PARA EL APOYO TÉCNICO-INTEGRAL EN LAS ETAPAS PRE-CONTRACTUAL, CONTRACTUAL Y POS-CONTRACTUAL PARA ACTIVIDADES RELACIONADAS CON LOS PROYECTOS Y PROCESOS DE OBRA DE INFRAESTRUCTURA A CARGO DE LA SECRETARIA DE OBRAS PÚBLICAS</t>
  </si>
  <si>
    <t xml:space="preserve">DIEZ MILLONES TRESCIENTOS MIL PESOS </t>
  </si>
  <si>
    <t xml:space="preserve"> $10.300.000,00 </t>
  </si>
  <si>
    <t xml:space="preserve"> $ 10.300.000,00 </t>
  </si>
  <si>
    <t>https://community.secop.gov.co/Public/Tendering/OpportunityDetail/Index?noticeUID=CO1.NTC.7037150&amp;isFromPublicArea=True&amp;isModal=False</t>
  </si>
  <si>
    <t xml:space="preserve">MILTON FERNANDO GARZON SANCHEZ </t>
  </si>
  <si>
    <t xml:space="preserve">INGENIERO CIVIL </t>
  </si>
  <si>
    <t xml:space="preserve">Carrera 10 N.15-78 int 3 </t>
  </si>
  <si>
    <t xml:space="preserve">krlos.andres.gaitan@gmail.com </t>
  </si>
  <si>
    <t>TIENE CUENTA SIN EGRESO</t>
  </si>
  <si>
    <t>MC-031-2024</t>
  </si>
  <si>
    <t>CO1.PCCNTR.7015405</t>
  </si>
  <si>
    <t>PRESTACIÓN DE SERVICIOS DE ATENCIÓN DE EMERGENCIAS VETERINARIAS A CANINOS Y FELINOS EN ESTADO DE VULNERABILIDAD DEL MUNICIPIO DE CHÍA</t>
  </si>
  <si>
    <t>DOS (2) MESES o hasta el agotamiento de la partida presupuestal, en todo caso sin exceder el 31 de diciembre de 2024</t>
  </si>
  <si>
    <t xml:space="preserve">CINCUENTA MILOONES DE PESOS </t>
  </si>
  <si>
    <t xml:space="preserve"> $50.000.000,00 </t>
  </si>
  <si>
    <t xml:space="preserve"> $ 50.000.000,00 </t>
  </si>
  <si>
    <t>https://community.secop.gov.co/Public/Tendering/OpportunityDetail/Index?noticeUID=CO1.NTC.6967967&amp;isFromPublicArea=True&amp;isModal=False</t>
  </si>
  <si>
    <t xml:space="preserve">FREDDY PAEZ </t>
  </si>
  <si>
    <t>14-46-101126989</t>
  </si>
  <si>
    <t xml:space="preserve">SEGUROS DEL ESTADO S.A </t>
  </si>
  <si>
    <t>CO1.WRT.15629997</t>
  </si>
  <si>
    <t xml:space="preserve">Vereda Fagua Sector San Antonio Finca Alkalu </t>
  </si>
  <si>
    <t xml:space="preserve">esterilizacionespetscolombia@gmail.com </t>
  </si>
  <si>
    <t>CT-INTERADMINISTRATIVO-1177-2024</t>
  </si>
  <si>
    <t>CO1.PCCNTR.7018668</t>
  </si>
  <si>
    <t xml:space="preserve">UNIVERSIDAD DE CUNDINAMARCA </t>
  </si>
  <si>
    <t>CONTRATO INTERADMINISTRATIVO DE TALLERES DE CAPACITACION DE ARRAIGO CULTURAL CON ENFOQUE TURISTICO PARA ESTUDIANTES; ASI MISMO LA FORMACION EN TURISMO COMUNITARIO PARA LÍDERES COMUNITARIOS Y COMUNALES, Y LA CAPACITACIÓN EN NORMATIVIDAD SECTORIAL PARA OPERADORES DE VIVIENDA TURISTICA DEL MUNICIPIO DE CHÍA</t>
  </si>
  <si>
    <t xml:space="preserve">UN (1) MES Y DIEZ (10) DIAS </t>
  </si>
  <si>
    <t xml:space="preserve">CUARENTA MILLONES CUATROCIENTOS VEINTISIETE MIL PESOS </t>
  </si>
  <si>
    <t xml:space="preserve"> $40.427.000,00 </t>
  </si>
  <si>
    <t xml:space="preserve"> $ 40.427.000,00 </t>
  </si>
  <si>
    <t>https://community.secop.gov.co/Public/Tendering/OpportunityDetail/Index?noticeUID=CO1.NTC.7035833&amp;isFromPublicArea=True&amp;isModal=False</t>
  </si>
  <si>
    <t xml:space="preserve">Vereda Bojaca Sector el Cuarenta Km 4 - Avenida los Zipas Via Chía - Cajica </t>
  </si>
  <si>
    <t>info@ucundinamarca.edu.co</t>
  </si>
  <si>
    <t>SAMC-018-2024</t>
  </si>
  <si>
    <t>CO1.PCCNTR.7021583</t>
  </si>
  <si>
    <t xml:space="preserve">AMBIENTE Y DESARROLLO SOSTENIBLE </t>
  </si>
  <si>
    <t>SUMINISTRO DE MATERIAL VEGETAL Y SERVICIOS PARA LA PREPARACIÓN DE TERRENO PARA SIEMBRA Y MANTENIMIENTO DE LOS PREDIOS DE IMPORTANCIA AMBIENTAL Y ÁREAS DE RONDA HÍDRICA</t>
  </si>
  <si>
    <t xml:space="preserve">UN (1) MES Y QUINCE (15) DIAS, sin sobrepasar el 31 de diciembre de 2024  </t>
  </si>
  <si>
    <t xml:space="preserve">DOSCIENTOS SESENTA Y CUATRO MILLONES SETECIENTOS NOVENTA Y NUEVE MIL NOVECIENTOS NOVENTA PESOS </t>
  </si>
  <si>
    <t xml:space="preserve"> $264.799.990,00 </t>
  </si>
  <si>
    <t>2024004263
2024004265
2024004266</t>
  </si>
  <si>
    <t xml:space="preserve"> $ 264.799.990,00 </t>
  </si>
  <si>
    <t>https://community.secop.gov.co/Public/Tendering/OpportunityDetail/Index?noticeUID=CO1.NTC.6988117&amp;isFromPublicArea=True&amp;isModal=False</t>
  </si>
  <si>
    <t xml:space="preserve">VIVIANA ELIZA GARZON ANTONIO </t>
  </si>
  <si>
    <t>*CUMPLIMIENTO: 14-54-101009528
*RESPONSABILIDAD: 14-46-101127015</t>
  </si>
  <si>
    <t>CO1.WRT.15638208</t>
  </si>
  <si>
    <t xml:space="preserve">Calle 11 N.10-35 L2-40 CC Santa Lcia </t>
  </si>
  <si>
    <t>CPSP-1181-2024</t>
  </si>
  <si>
    <t>CO1.PCCNTR.7032319</t>
  </si>
  <si>
    <t>CESAR EDUARDO MORENO ANDRADE</t>
  </si>
  <si>
    <t>PRESTACION DE SERVICIOS PROFESIONALES PARA BRINDAR APOYO A LA SECRETARIA DE MOVILIDAD EN EL DESARROLLO Y SEGUIMIENTO DE LAS SEIS (6) ACCIONES PARA LA OPTIMIZACIÓN DE LOS SERVICIOS DE TRÁNSITO Y TRANSPORTE DEL MUNICIPIO DE CHÍA.</t>
  </si>
  <si>
    <t xml:space="preserve">UN (1) MES Y QUINCE (15) DIAS, sin sobrepasar el 20 de diciembre de 2024  </t>
  </si>
  <si>
    <t xml:space="preserve">DIEZ MILLONES CUATROCIENTOS SETENTA Y SIETE MIL QUINIENTOS PESOS </t>
  </si>
  <si>
    <t xml:space="preserve"> $ 10.477.500,00 </t>
  </si>
  <si>
    <t xml:space="preserve"> $10.477.500,00 </t>
  </si>
  <si>
    <t>https://community.secop.gov.co/Public/Tendering/OpportunityDetail/Index?noticeUID=CO1.NTC.7057944&amp;isFromPublicArea=True&amp;isModal=False</t>
  </si>
  <si>
    <t>FALTA CERRAR EN SECOP.</t>
  </si>
  <si>
    <t xml:space="preserve">INGENIERO ELECTROMECANICO </t>
  </si>
  <si>
    <t>Calle 187 N.19A-85 INT 7 AP 250</t>
  </si>
  <si>
    <t xml:space="preserve">cemoreno012@gmail.com </t>
  </si>
  <si>
    <t>CPSP-1180-2024</t>
  </si>
  <si>
    <t>CO1.PCCNTR.7030165</t>
  </si>
  <si>
    <t xml:space="preserve">NATALIA ANDREA GUTIERREZ SANA </t>
  </si>
  <si>
    <t>UN (1) MES Y SEIS (6) DIAS, y en todo caso sin excederl el veinte (20) de diciembre de 2024</t>
  </si>
  <si>
    <t xml:space="preserve">CINCO MILLONES CUATROCIENTOS MIL PESOS </t>
  </si>
  <si>
    <t xml:space="preserve"> $ 5.400.000,00 </t>
  </si>
  <si>
    <t xml:space="preserve"> $5.400.000,00 </t>
  </si>
  <si>
    <t>https://community.secop.gov.co/Public/Tendering/OpportunityDetail/Index?noticeUID=CO1.NTC.7055289&amp;isFromPublicArea=True&amp;isModal=False</t>
  </si>
  <si>
    <t xml:space="preserve">LUZ ANGELICA MARTINEZ GOMEZ </t>
  </si>
  <si>
    <t xml:space="preserve">PSICOLOGA </t>
  </si>
  <si>
    <t>Carrera 1C N.29-23</t>
  </si>
  <si>
    <t>nataliagutierrezs@outlook.com</t>
  </si>
  <si>
    <t>CPSAG-1182-2024</t>
  </si>
  <si>
    <t>CO1.PCCNTR.7039529</t>
  </si>
  <si>
    <t>PRESTACIÓN DE SERVICIOS DE APOYO A LA GESTION</t>
  </si>
  <si>
    <t xml:space="preserve">INGRID TATIANA RINCON PEREZ </t>
  </si>
  <si>
    <t>PRESTACIÓN DE SERVICIOS DE APOYO A LA GESTIÓN COMO TÉCNICO PARA BRINDAR ACOMPAÑAMIENTO EN TEMAS RELACIONADOS CON NÓMINA Y LIQUIDACIÓN PRESTACIONAL DE LOS FUNCIONARIOS DE LA ADMINISTRACIÓN MUNICIPAL DE CHÍA</t>
  </si>
  <si>
    <t xml:space="preserve">SEIS MILLONES CIENTO SESENTA Y CINCO MIL PESOS </t>
  </si>
  <si>
    <t xml:space="preserve"> $6.165.000,00 </t>
  </si>
  <si>
    <t xml:space="preserve"> $ 6.165.000,00 </t>
  </si>
  <si>
    <t>https://community.secop.gov.co/Public/Tendering/OpportunityDetail/Index?noticeUID=CO1.NTC.7067954&amp;isFromPublicArea=True&amp;isModal=False</t>
  </si>
  <si>
    <t xml:space="preserve">ASISTENCIA ADMINISTRATIVA </t>
  </si>
  <si>
    <t>Calle 15 N.26-93</t>
  </si>
  <si>
    <t xml:space="preserve">tatianarincon@gmail.com </t>
  </si>
  <si>
    <t>CV-021-2024</t>
  </si>
  <si>
    <t>CO1.PCCNTR.7041626</t>
  </si>
  <si>
    <t>AUNAR ESFUERZOS TECNICOS Y FINANCIEROS ENTRE LA EMPRESA DE SERVICIOS PUBLICOS DE CHIA EMSERCHIA E.S.P. Y EL MUNICIPIO DE CHÍA PARA LA IMPLEMENTACION Y MEJORAMIENTO DEL SISTEMA DE ACUEDUCTO Y ALCANTARILLADO SANITARIO Y PLUVIAL DEL MUNICIPIO DE CHÍA CUNDINAMARCA</t>
  </si>
  <si>
    <t>HASTA EL TREINTA Y UNO (31) DE DICIEMBRE DE 2025</t>
  </si>
  <si>
    <t xml:space="preserve">DIECISEIS MIL SETECIENTOS OCHENTA MILLONES CIENTO SETENTA Y TRES MIL CUATROCIENTOS VEINTIDOS PESOS CON VENTICINCO CENTAVOS </t>
  </si>
  <si>
    <t xml:space="preserve"> $16.780.173.422,25 </t>
  </si>
  <si>
    <t xml:space="preserve"> $ 16.780.173.422,25 </t>
  </si>
  <si>
    <t xml:space="preserve"> $7.668.940.274,00 </t>
  </si>
  <si>
    <t xml:space="preserve"> $ 9.111.233.148,25 </t>
  </si>
  <si>
    <t>https://community.secop.gov.co/Public/Tendering/OpportunityDetail/Index?noticeUID=CO1.NTC.7071127&amp;isFromPublicArea=True&amp;isModal=False</t>
  </si>
  <si>
    <t xml:space="preserve">NESTOR ALEJANDRO HOYOS </t>
  </si>
  <si>
    <t>gerencia@emserchia.gov.co</t>
  </si>
  <si>
    <t>MC-032-2024</t>
  </si>
  <si>
    <t>CO1.PCCNTR.7031916</t>
  </si>
  <si>
    <t xml:space="preserve">TECNOLOGIAS DE LA INFORMACION Y LAS COMUNICACIONES </t>
  </si>
  <si>
    <t>ADQUISICIÓN DE LICENCIAS Y PROCESAMIENTO PARA EL DESARROLLO DE SOLUCIONES DE INTELIGENCIA DE DATOS Y ANALÍTICA AL SERVICIO DE LA ALCALDÍA DE CHÍA</t>
  </si>
  <si>
    <t xml:space="preserve">SIETE MILLONES SETECIENTOS MIL CIENTO SETENTA Y SEIS </t>
  </si>
  <si>
    <t xml:space="preserve"> $7.700.176,00 </t>
  </si>
  <si>
    <t xml:space="preserve"> $ 7.700.176,00 </t>
  </si>
  <si>
    <t>https://community.secop.gov.co/Public/Tendering/OpportunityDetail/Index?noticeUID=CO1.NTC.6976433&amp;isFromPublicArea=True&amp;isModal=False</t>
  </si>
  <si>
    <t>18-44-101102395</t>
  </si>
  <si>
    <t>CO1.WRT.1567631</t>
  </si>
  <si>
    <t>SAMC-017-2024</t>
  </si>
  <si>
    <t>CO1.PCCNTR.7046703</t>
  </si>
  <si>
    <t>JOHANNA CAROLINA TERAN TORRES</t>
  </si>
  <si>
    <t>PRESTACIÓN DE SERVICIOS VETERINARIOS PARA LA REALIZACION DE ESTERILIZACIONES QUIRURGICAS EN CANINOS Y FELINOS, CONTRIBUYENDO A MANTENER EN CERO LOS CASOS DE RABIA HUMANA EN EL MUNICIPIO DE CHIA.</t>
  </si>
  <si>
    <t>DOS (2) MESES, sin exceder el 31 de diciembre de 2024</t>
  </si>
  <si>
    <t xml:space="preserve"> $100.000.000,00 </t>
  </si>
  <si>
    <t xml:space="preserve"> $ 100.000.000,00 </t>
  </si>
  <si>
    <t>https://community.secop.gov.co/Public/Tendering/OpportunityDetail/Index?noticeUID=CO1.NTC.7009628&amp;isFromPublicArea=True&amp;isModal=False</t>
  </si>
  <si>
    <t xml:space="preserve">DAVID ANDREY CADAVID BETANCUR </t>
  </si>
  <si>
    <t>*CUMPLIMIENTO: 11-44-101240615
*RESPONSABILIDAD: 11-40-101070869</t>
  </si>
  <si>
    <t>*CUMPLIMIENTO: CO1.WRT.15694725
*RESPONSABILIDAD: CO1.WRT.15694731</t>
  </si>
  <si>
    <t>Calle 18B N.81F-20 Torre 2 Apto 1212</t>
  </si>
  <si>
    <t xml:space="preserve">johannateranmv25@yahoo.com </t>
  </si>
  <si>
    <t>CPS-1183-2024</t>
  </si>
  <si>
    <t>CO1.PCCNTR.7043647</t>
  </si>
  <si>
    <t xml:space="preserve">UNIVERSIDAD MILITAR NUEVA GRANADA </t>
  </si>
  <si>
    <t>PRESTACION DE SERVICIOS EN LA EJECUCIÓN DE ACTIVIDADES ESTABLECIDAS EN EL PLAN INSTITUCIONAL DE CAPACITACION (PIC), DE LA ALCALDIA MUNICIPAL DE CHIA - NIVEL CENTRAL</t>
  </si>
  <si>
    <t>UN (1) MES Y VEINTE (20) DIAS y en todo caso sin exceder el 31 de diciembre de 2024</t>
  </si>
  <si>
    <t xml:space="preserve">DOSCIENTOS TRES MILLONES SETECIENTOS MIL PESOS </t>
  </si>
  <si>
    <t xml:space="preserve"> $203.700.000,00 </t>
  </si>
  <si>
    <t xml:space="preserve"> $ 203.700.000,00 </t>
  </si>
  <si>
    <t>https://community.secop.gov.co/Public/Tendering/OpportunityDetail/Index?noticeUID=CO1.NTC.7073311&amp;isFromPublicArea=True&amp;isModal=False</t>
  </si>
  <si>
    <t xml:space="preserve">NESTOR FABIAN RAMIREZ VARGAS </t>
  </si>
  <si>
    <t>CPSP-1184-2024</t>
  </si>
  <si>
    <t>CO1.PCCNTR.7050110</t>
  </si>
  <si>
    <t xml:space="preserve">JHON EDISSON AREVALO REYES </t>
  </si>
  <si>
    <t>PRESTACIÓN DE SERVICIOS PROFESIONALES PARA EL APOYO A LA IMPLEMENTACIÓN DE MECANISMOS DE PLANIFICACIÓN, PROGRAMACIÓN, CONTROL, COMUNICACIÓN Y GESTIÓN DE TRÁMITES DE ASENTAMIENTOS HUMANOS EXISTENTES Y POR CONSTITUIR EN LA DIRECCIÓN DE ORDENAMIENTO TERRITORIAL Y PLUSVALÍA EN EL MUNICIPIO DE CHÍA</t>
  </si>
  <si>
    <t>UN (1) MES  y en todo caso sin exceder el 20 de diciembre de 2024</t>
  </si>
  <si>
    <t xml:space="preserve">CINCO MILLONES TRESCIENTOS MIL PESOS </t>
  </si>
  <si>
    <t xml:space="preserve"> $5.300.000,00 </t>
  </si>
  <si>
    <t xml:space="preserve"> $ 5.300.000,00 </t>
  </si>
  <si>
    <t>https://community.secop.gov.co/Public/Tendering/OpportunityDetail/Index?noticeUID=CO1.NTC.7082213&amp;isFromPublicArea=True&amp;isModal=False</t>
  </si>
  <si>
    <t xml:space="preserve">HECTOR ORLANDO RUIZ PLACIOS </t>
  </si>
  <si>
    <t>MC-029-2024</t>
  </si>
  <si>
    <t>CO1.PCCNTR.7043498</t>
  </si>
  <si>
    <t>SUPERORGANIZACIONES S.A.S.</t>
  </si>
  <si>
    <t>PRESTACIÓN DE SERVICIOS DE CAPACITACIÓN AL CONSEJO TERRITORIAL DE PLANEACIÓN PARA EL FORTALECIMIENTO DE SUS ACTIVIDADES EN EL MUNICIPIO DE CHÍA</t>
  </si>
  <si>
    <t xml:space="preserve">DIECINUEVE MILLONES OCHOCIENTOS OCHENTA Y NUEVE MIL SEISCINTOS SESENTA PESOS </t>
  </si>
  <si>
    <t xml:space="preserve"> $19.889.660,00 </t>
  </si>
  <si>
    <t xml:space="preserve"> $ 19.889.660,00 </t>
  </si>
  <si>
    <t>https://community.secop.gov.co/Public/Tendering/OpportunityDetail/Index?noticeUID=CO1.NTC.6976931&amp;isFromPublicArea=True&amp;isModal=False</t>
  </si>
  <si>
    <t>NB-100357107</t>
  </si>
  <si>
    <t>CO1.WRT.15686741</t>
  </si>
  <si>
    <t>CPSP-1187-2024</t>
  </si>
  <si>
    <t>CO1.PCCNTR.7046840</t>
  </si>
  <si>
    <t xml:space="preserve">EDGAR HUMBERTO GRACIA VALDES </t>
  </si>
  <si>
    <t>PRESTACIÓN DE SERVICIOS PROFESIONALES PARA APOYO A LA DIRECCIÓN DE SEGURIDAD Y CONVIVENCIA CIUDADANA COMO ENLACE CON LA POLICÍA DE CHÍA Y OTRAS ENTIDADES PARA LA PLANIFICACIÓN DE INTERVENCIONES TERRITORIALES</t>
  </si>
  <si>
    <t xml:space="preserve">ONCE MILLONES DOSCIENTOS CINCUENTA MIL PESOS </t>
  </si>
  <si>
    <t xml:space="preserve">NORMA ESPECIAL </t>
  </si>
  <si>
    <t>https://community.secop.gov.co/Public/Tendering/OpportunityDetail/Index?noticeUID=CO1.NTC.7077820&amp;isFromPublicArea=True&amp;isModal=False</t>
  </si>
  <si>
    <t>SANDRA VALLEJOS DELGADO</t>
  </si>
  <si>
    <t>MC-034-2024</t>
  </si>
  <si>
    <t>CO1.PCCNTR.7050068</t>
  </si>
  <si>
    <t xml:space="preserve">SALUD Y PROTECCION SOCIAL </t>
  </si>
  <si>
    <t xml:space="preserve">ECOPOOP SABANA SAS </t>
  </si>
  <si>
    <t>SERVICIOS PARA LAS ACTIVIDADES DE PROMOCIÓN Y PREVENCIÓN EN LA TRANSMISIÓN DE ENFERMEDADES ZOONÓTICAS, POR MEDIO DE UN PROYECTO PILOTO DE TRANSFORMACIÓN DE HECES</t>
  </si>
  <si>
    <t>DOS (2) MESES y en todo caso sin exceder el 30 de diciembre de 2024</t>
  </si>
  <si>
    <t xml:space="preserve">CINCUENTA Y OCHO MILLONES QUINIENTOS MIL PESOS </t>
  </si>
  <si>
    <t xml:space="preserve"> $58.500.000,00 </t>
  </si>
  <si>
    <t xml:space="preserve"> $ 58.500.000,00 </t>
  </si>
  <si>
    <t>https://community.secop.gov.co/Public/Tendering/OpportunityDetail/Index?noticeUID=CO1.NTC.7025157&amp;isFromPublicArea=True&amp;isModal=False</t>
  </si>
  <si>
    <t xml:space="preserve">DAVID CADAVID </t>
  </si>
  <si>
    <t>11-44-101240765</t>
  </si>
  <si>
    <t>SAMC-015-2024</t>
  </si>
  <si>
    <t>CO1.PCCNTR.7020036</t>
  </si>
  <si>
    <t>CONSORCIO CS1 2024</t>
  </si>
  <si>
    <t>REALIZAR LA SEÑALIZACIÓN, DEMARCACIÓN E IMPLEMENTACIÓN DE DISPOSITIVOS EN LAS VÍAS URBANAS, RURALES Y CICLORRUTAS DEL EL MUNICIPIO DE CHIA.</t>
  </si>
  <si>
    <t xml:space="preserve">QUINIENTOS CATORCE MIL SESENTA Y DOS MIL CIENTO SETENTA Y DOS PESOS </t>
  </si>
  <si>
    <t xml:space="preserve"> $514.062.172,00 </t>
  </si>
  <si>
    <t xml:space="preserve"> $ 514.062.172,00 </t>
  </si>
  <si>
    <t>https://community.secop.gov.co/Public/Tendering/OpportunityDetail/Index?noticeUID=CO1.NTC.6916503&amp;isFromPublicArea=True&amp;isModal=False</t>
  </si>
  <si>
    <t xml:space="preserve">GILBERTO CIFUENTES TORRES </t>
  </si>
  <si>
    <t>*CUMPLIMIENTO: 560-47-994000184961
*RESPONSABILIDAD: 560-74-994000033880</t>
  </si>
  <si>
    <t>CO1.WRT.15769509</t>
  </si>
  <si>
    <t>Carrera 17 N.89-21</t>
  </si>
  <si>
    <t xml:space="preserve">supercemento@gmail.com </t>
  </si>
  <si>
    <t>MC-035-2024</t>
  </si>
  <si>
    <t>CO1.PCCNTR.7054736</t>
  </si>
  <si>
    <t>903 GROUP SAS</t>
  </si>
  <si>
    <t>BRINDAR APOYO LOGÍSTICO PARA LA REALIZACION DE UN FORO AMBIENTAL EN EL MARCO DE LAS CAMPAÑAS AMBIENTALES DEL MUNICIPIO DE CHÍA.</t>
  </si>
  <si>
    <t xml:space="preserve">TRES (3) DIAS </t>
  </si>
  <si>
    <t xml:space="preserve">TREINTA Y OCHO MILLONES VEINTISIETE MIL QUINIENTOS CINCO PESOS </t>
  </si>
  <si>
    <t xml:space="preserve"> $38.027.505,00 </t>
  </si>
  <si>
    <t xml:space="preserve"> $ 38.027.505,00 </t>
  </si>
  <si>
    <t>https://community.secop.gov.co/Public/Tendering/OpportunityDetail/Index?noticeUID=CO1.NTC.7051844&amp;isFromPublicArea=True&amp;isModal=False</t>
  </si>
  <si>
    <t>EILEN LIZETH VARELA BELLO</t>
  </si>
  <si>
    <t>*CUMPLIMIENTO: NB-100357254
*RESPONSABILIDAD: NB-100091632</t>
  </si>
  <si>
    <t>Carrera 1 N.4-02 Parque Industrial k2 Bodega 5</t>
  </si>
  <si>
    <t xml:space="preserve">asistente@903sound.com </t>
  </si>
  <si>
    <t>CT-INTERADMINISTRATIVO-1186-2024</t>
  </si>
  <si>
    <t>CO1.PCCNTR.7049805</t>
  </si>
  <si>
    <t>PRESTACIÓN DE SERVICIOS PARA LA VALORACION Y EXPEDICIÓN DE CERTIFICADOS DE DISCAPACIDAD DE LA POBLACIÓN DEL MUNICIPIO DE CHÍA CON ALGÚN TIPO DE DISCAPACIDAD</t>
  </si>
  <si>
    <t xml:space="preserve">DIECISIETE MILLONES SEISCIENTOS NOVENTA Y OCHO MIL NOVENTA Y CINCO PESOS </t>
  </si>
  <si>
    <t xml:space="preserve"> $17.698.095,00 </t>
  </si>
  <si>
    <t xml:space="preserve"> $ 17.698.095,00 </t>
  </si>
  <si>
    <t>https://community.secop.gov.co/Public/Tendering/OpportunityDetail/Index?noticeUID=CO1.NTC.7075015&amp;isFromPublicArea=True&amp;isModal=False</t>
  </si>
  <si>
    <t xml:space="preserve">YOLANDA LUCIA BALAGUERA PINZON </t>
  </si>
  <si>
    <t xml:space="preserve">hchia@esehospitalchia.gov.co </t>
  </si>
  <si>
    <t>CPSAG-1190-2024</t>
  </si>
  <si>
    <t>CO1.PCCNTR.7062349</t>
  </si>
  <si>
    <t xml:space="preserve">LUIS ALBERTO TORRES BERNAL </t>
  </si>
  <si>
    <t>PRESTACIÓN DE SERVICIOS DE APOYO A LA GESTIÓN PARA REALIZAR ASISTENCIA AL SISTEMA DE VIGILANCIA DEL MUNICIPIO DE CHÍA Y ACOMPAÑAR LOS OPERATIVOS DE SEGURIDAD EN EL TERRITORIO</t>
  </si>
  <si>
    <t xml:space="preserve"> $4.500.000,00 </t>
  </si>
  <si>
    <t xml:space="preserve"> $ 4.500.000,00 </t>
  </si>
  <si>
    <t>https://community.secop.gov.co/Public/Tendering/OpportunityDetail/Index?noticeUID=CO1.NTC.7098068&amp;isFromPublicArea=True&amp;isModal=False</t>
  </si>
  <si>
    <t xml:space="preserve">LUZ MARINA GOMEZ LARGO </t>
  </si>
  <si>
    <t xml:space="preserve">TECNOLOGO </t>
  </si>
  <si>
    <t xml:space="preserve">TECNOLOGO EN GESTION DE REDES DE DATOS </t>
  </si>
  <si>
    <t xml:space="preserve">Vereda Cerca de Piedra sector Santa Barbara Finca San Carlos </t>
  </si>
  <si>
    <t xml:space="preserve">betotorresbernal25@gmail.com </t>
  </si>
  <si>
    <t>CPSP-1188-2024</t>
  </si>
  <si>
    <t>CO1.PCCNTR.7053735</t>
  </si>
  <si>
    <t xml:space="preserve">WILLIAM MAURICIO RODRIGUEZ BARAJAS </t>
  </si>
  <si>
    <t>PRESTACIÓN DE SERVICIOS PROFESIONALES PARA EL SEGUIMIENTO, VERIFICACION Y CONTROL FINANCIERO EN EL PROGRAMA DE ALIMENTACIÓN ESCOLAR PAE DE LA SECRETARIA DE EDUCACIÓN DE CHIA</t>
  </si>
  <si>
    <t>UN (1) MES Y CINCO DIAS, sin exceder el 20 de diciembre de 2024</t>
  </si>
  <si>
    <t xml:space="preserve">SIETE MILLONES DOSCIENTOS DIEZ MIL PESOS </t>
  </si>
  <si>
    <t xml:space="preserve"> $7.210.000,00 </t>
  </si>
  <si>
    <t xml:space="preserve"> $ 7.210.000,00 </t>
  </si>
  <si>
    <t xml:space="preserve">https://community.secop.gov.co/Public/Tendering/OpportunityDetail/Index?noticeUID=CO1.NTC.7086808&amp;isFromPublicArea=True&amp;isModal=False
</t>
  </si>
  <si>
    <t xml:space="preserve">NESLY YAZMIN CAJAMARCA SUAREZ </t>
  </si>
  <si>
    <t xml:space="preserve">ADMINISTRADOR FINANCIERO </t>
  </si>
  <si>
    <t>Calle 15 N.7C-11 Torre 7 Apto 328</t>
  </si>
  <si>
    <t xml:space="preserve">rodriguezbarajaswilliam@gmail.com </t>
  </si>
  <si>
    <t>CPSAG-1185-2024</t>
  </si>
  <si>
    <t>CO1.PCCNTR.7054614</t>
  </si>
  <si>
    <t xml:space="preserve">DAVID MIGUEL ALFONSO NIÑO </t>
  </si>
  <si>
    <t>UN (1) MES, sin exceder el 20 de diciembre de 2024</t>
  </si>
  <si>
    <t xml:space="preserve"> $3.000.000,00 </t>
  </si>
  <si>
    <t xml:space="preserve"> $ 3.000.000,00 </t>
  </si>
  <si>
    <t>https://community.secop.gov.co/Public/Tendering/OpportunityDetail/Index?noticeUID=CO1.NTC.7087501&amp;isFromPublicArea=True&amp;isModal=False</t>
  </si>
  <si>
    <t xml:space="preserve">WILLIAM ENRIQUE BOSSA </t>
  </si>
  <si>
    <t xml:space="preserve">Carrera 5 N.21-116 int. 10 </t>
  </si>
  <si>
    <t xml:space="preserve">miguelng.93@hotmail.com </t>
  </si>
  <si>
    <t>SASIE-006-2024</t>
  </si>
  <si>
    <t>CO1.PCCNTR.7063817</t>
  </si>
  <si>
    <t>MARCAST COMERCIALIZADORA CHIA</t>
  </si>
  <si>
    <t>ADQUISICIÓN DE HERRAMIENTAS Y ELEMENTOS PARA ACTIVIDADES OPERATIVAS, MATERIAL DIDÁCTICO E INSUMOS PARA LA EJECUCIÓN DE LOS PROGRAMAS DE LA SECRETARIA DE MEDIO AMBIENTE</t>
  </si>
  <si>
    <t>QUINCE (15) DIAS CALENDARIO y en todo caso sin exceder el 30 de diciembre de 2024</t>
  </si>
  <si>
    <t xml:space="preserve">DOSCIENTOS DIEZ MILLONES QUNIENTOS TRES MIL DOSCIENTOS PESOS </t>
  </si>
  <si>
    <t xml:space="preserve"> $210.503.200,00 </t>
  </si>
  <si>
    <t>*2024004406
*2024004407
*2024004408
*2024004409
*2024004410
*2024004411
*2024004412</t>
  </si>
  <si>
    <t xml:space="preserve"> $ 210.503.200,00 </t>
  </si>
  <si>
    <t>https://community.secop.gov.co/Public/Tendering/OpportunityDetail/Index?noticeUID=CO1.NTC.7028720&amp;isFromPublicArea=True&amp;isModal=False</t>
  </si>
  <si>
    <t>14-46-101127471</t>
  </si>
  <si>
    <t>CO1.WRT.15737415</t>
  </si>
  <si>
    <t>Calle 11 N.6B-22</t>
  </si>
  <si>
    <t>gerencia@marcast.co</t>
  </si>
  <si>
    <t>MC-036-2024</t>
  </si>
  <si>
    <t>CO1.PCCNTR.7079529</t>
  </si>
  <si>
    <t xml:space="preserve">TX ULTRA CONTRATISTA SAS </t>
  </si>
  <si>
    <t>SUMINISTRO E INSTALACION DE ELEMENTOS Y EQUIPOS PARA EL FORTALECIMIENTO DE LA CAPACIDAD OPERATIVA Y DE RESPUESTA DEL SISTEMA DE MONITOREO DE ALERTAS TEMPRANAS EN LOS RÍOS DEL MUNICIPIO DE CHÍA</t>
  </si>
  <si>
    <t>UN (1) MES Y DIEZ (10) DIAS, sin exceder el 31 de diciembre de 2024</t>
  </si>
  <si>
    <t xml:space="preserve">CUARENTA Y SIETE MILLONES SETECIENTOS CINCUENTA Y CUATRO MIL SETECIENTOS PESOS </t>
  </si>
  <si>
    <t xml:space="preserve"> $47.754.700,00 </t>
  </si>
  <si>
    <t xml:space="preserve"> $ 47.754.700,00 </t>
  </si>
  <si>
    <t>https://community.secop.gov.co/Public/Tendering/OpportunityDetail/Index?noticeUID=CO1.NTC.7083168&amp;isFromPublicArea=True&amp;isModal=False</t>
  </si>
  <si>
    <t xml:space="preserve">DUMAR JAVIER FIGUEREDO SANABRIA </t>
  </si>
  <si>
    <t>*CUMPLIMIENTO: 21-46-101102175
*RESPONSABILIDAD: 21-54-101013574</t>
  </si>
  <si>
    <t>Carrera 5 N.15-15</t>
  </si>
  <si>
    <t xml:space="preserve">vladimirrubio9@gmail.com </t>
  </si>
  <si>
    <t>SAMC-019-2024</t>
  </si>
  <si>
    <t>CO1.PCCNTR.7062332</t>
  </si>
  <si>
    <t>UNION TEMPORAL IMPORT &amp; EXPORT</t>
  </si>
  <si>
    <t>PRESTACIÓN DE SERVICIOS DE APOYOS LOGÍSTICOS, TÉCNICOS Y HUMANOS PARA REALIZAR LAS DIFERENTES INTERVENCIONES DE LA SECRETARÍA DE PARTICIPACIÓN CIUDADANA Y ACCIÓN COMUNITARIA, EN LOS ESPACIOS Y ESCENARIOS QUE PROMUEVEN LA PARTICIPACIÓN CIUDADANA</t>
  </si>
  <si>
    <t>UN (1) MES Y QUINCE (15) DIAS, sin exceder el 31 de diciembre de 2024</t>
  </si>
  <si>
    <t xml:space="preserve">QUINIENTOS TREINTA Y DOS MILLONES CUATROCIENTOS CINCUENTA Y DOS MIL SETECIENTOS DIEZ PESOS </t>
  </si>
  <si>
    <t xml:space="preserve"> $532.452.710,00 </t>
  </si>
  <si>
    <t>*2024004429
*2024004431
*2024004432
*2024004433
*2024004434
*2024004435
*2024004436</t>
  </si>
  <si>
    <t xml:space="preserve"> $ 532.452.710,00 </t>
  </si>
  <si>
    <t>https://community.secop.gov.co/Public/Tendering/OpportunityDetail/Index?noticeUID=CO1.NTC.7049125&amp;isFromPublicArea=True&amp;isModal=False</t>
  </si>
  <si>
    <t>*CUMPLIMIENTO: 980-47-99400029504
*RESPONSABILIDAD: 980-74-994000011443</t>
  </si>
  <si>
    <t>CO1.WRT.15740941</t>
  </si>
  <si>
    <t xml:space="preserve">Calle 152 N.103B-10 piso 2 </t>
  </si>
  <si>
    <t xml:space="preserve">publicidadysuministros@yahoo.com </t>
  </si>
  <si>
    <t>LP-008-2024</t>
  </si>
  <si>
    <t>CO1.PCCNTR.7083783</t>
  </si>
  <si>
    <t xml:space="preserve">*JUSTICIA Y DERECHO 
*GOBIERNO TERRITORIAL
*CULTURA
*COMERCIO, INDUSTRIA Y TURISMO
*EDUCACION </t>
  </si>
  <si>
    <t xml:space="preserve">STAGE EVENTOS Y PRODUCCIONES </t>
  </si>
  <si>
    <t>UN (1) MES y en todo caso sin sobrepasar el treinta y uno (31) de diciemrbe de 2024</t>
  </si>
  <si>
    <t xml:space="preserve">SEIS MIL SETECIENTOS SIETE MILLONES TRESCIENTOS OCHENTA Y SEIS MIL QUINIENTOS SETENTA Y CUATRO PESOS </t>
  </si>
  <si>
    <t xml:space="preserve"> $6.707.386.574,00 </t>
  </si>
  <si>
    <t>*2024004437
*2024004438
*2024004439
*2024004440
*2024004441
*2024004442
*2024004443
*2024004444
*2024004445
*2024004446
*2024004447
*2024004448
*2024004449
*2024004450
*2024004451
*2024004452</t>
  </si>
  <si>
    <t xml:space="preserve"> $ 6.707.386.574,00 </t>
  </si>
  <si>
    <t xml:space="preserve"> $6.667.386.574,00 </t>
  </si>
  <si>
    <t xml:space="preserve"> $ 40.000.000,00 </t>
  </si>
  <si>
    <t>https://community.secop.gov.co/Public/Tendering/OpportunityDetail/Index?noticeUID=CO1.NTC.7028925&amp;isFromPublicArea=True&amp;isModal=False</t>
  </si>
  <si>
    <t>FREDY ALEXANDER ORTIZ</t>
  </si>
  <si>
    <t>*CUMPLIMIENTO: C-100023315
*RESPONSABILIDAD: C-100088045</t>
  </si>
  <si>
    <t>*CUMPLIMIENTO: CO1.WRT.15762614
*RESPONSABILIDAD: CO1.WRT.15761585</t>
  </si>
  <si>
    <t xml:space="preserve">Kilometro 4-100 via acceso el corcerl Vereda Rio Frio anillo vial palenque f/blanca parque industrial Zimura propiedad horizontal lote 25 </t>
  </si>
  <si>
    <t xml:space="preserve">stagesas@hotmail.com </t>
  </si>
  <si>
    <t>CPS-1191-2024</t>
  </si>
  <si>
    <t>CO1.PCCNTR.7101808</t>
  </si>
  <si>
    <t xml:space="preserve">CORPORACION DE FERIAS Y EXPOSICIONES S.A. USUARIO OPERADOR ZONA FRANCA </t>
  </si>
  <si>
    <t>PROVEER LOS DERECHOS, LA LOGÍSTICA Y LA ORGANIZACIÓN NECESARIA PARA LA PARTICIPACIÓN DEL MUNICIPIO DE CHÍA EN EXPOARTESANÍAS 2024</t>
  </si>
  <si>
    <t xml:space="preserve">CATORCE (14) DIAS </t>
  </si>
  <si>
    <t xml:space="preserve">CINCUENTA Y NUEVE MILLONES CIENTO TREINTA Y CINCO MIL PESOS </t>
  </si>
  <si>
    <t xml:space="preserve"> $59.135.000,00 </t>
  </si>
  <si>
    <t>https://community.secop.gov.co/Public/Tendering/OpportunityDetail/Index?noticeUID=CO1.NTC.7148857&amp;isFromPublicArea=True&amp;isModal=False</t>
  </si>
  <si>
    <t>*CUMPLIMIENTO: 33-44-101256987
*RESPONSABILIDAD: 33-40-101082733</t>
  </si>
  <si>
    <t>CO1.WRT.15808458</t>
  </si>
  <si>
    <t xml:space="preserve">Carrera 37 N.24 a 67 </t>
  </si>
  <si>
    <t>3810000 exxt. 5225</t>
  </si>
  <si>
    <t>expoartesanias2@corferias.com</t>
  </si>
  <si>
    <t>MC-037-2024</t>
  </si>
  <si>
    <t>CO1.PCCNTR.7102221</t>
  </si>
  <si>
    <t xml:space="preserve">CARLOS ALBERTO LEIVA IZQUIERDO </t>
  </si>
  <si>
    <t>ATENDER LA PRESTACIÓN DEL SERVICIO DE MANTENIMIENTO INTEGRAL PREVENTIVO Y CORRECTIVO PARA LOS VEHÍCULOS QUE CONFORMAN EL PARQUE AUTOMOTOR DEL MUNICIPIO DE CHÍA</t>
  </si>
  <si>
    <t>UN (1) MES Y QUINCE (15) DIAS sin exceder el 27 de diciembre de 2024</t>
  </si>
  <si>
    <t>https://community.secop.gov.co/Public/Tendering/OpportunityDetail/Index?noticeUID=CO1.NTC.7090621&amp;isFromPublicArea=True&amp;isModal=False</t>
  </si>
  <si>
    <t xml:space="preserve">OSCAR FERNANDO AFANADOR </t>
  </si>
  <si>
    <t>25-44-101196467</t>
  </si>
  <si>
    <t>CO1.WRT.15804732</t>
  </si>
  <si>
    <t xml:space="preserve">Calle 15 N.19-35 </t>
  </si>
  <si>
    <t xml:space="preserve">carlosleivataller@hotmail.com </t>
  </si>
  <si>
    <t>CPSP-1192-2024</t>
  </si>
  <si>
    <t>CO1.PCCNTR.7110221</t>
  </si>
  <si>
    <t xml:space="preserve">YADIRA CONSTANZA BOSSA BELTRAN </t>
  </si>
  <si>
    <t>PRESTACIÓN DE SERVICIOS PROFESIONALES COMO APOYO JURÍDICO Y CONTRACTUAL PARA LA SECRETARIA DE GOBIERNO.</t>
  </si>
  <si>
    <t>VEINTINUEVE (29) DIAS sin exceder el 31 de diciembre de 2024</t>
  </si>
  <si>
    <t xml:space="preserve">SEIS MILLONES SETECIENTOS CINCUENTA Y DOS MIL CIENTO SESENTA Y SIETE PESOS </t>
  </si>
  <si>
    <t xml:space="preserve"> $6.752.167,00 </t>
  </si>
  <si>
    <t xml:space="preserve"> $ 6.752.167,00 </t>
  </si>
  <si>
    <t>https://community.secop.gov.co/Public/Tendering/OpportunityDetail/Index?noticeUID=CO1.NTC.7159533&amp;isFromPublicArea=True&amp;isModal=False</t>
  </si>
  <si>
    <t xml:space="preserve">POSGRADO </t>
  </si>
  <si>
    <t xml:space="preserve">ABOGADO </t>
  </si>
  <si>
    <t xml:space="preserve">Calle 5 N,13-22 La Lorena </t>
  </si>
  <si>
    <t xml:space="preserve">yadibos@hotmail.com </t>
  </si>
  <si>
    <t>CPSAG-1193-2024</t>
  </si>
  <si>
    <t>CO1.PCCNTR.7114016</t>
  </si>
  <si>
    <t xml:space="preserve">DIANA CAROLINA CORTES PEÑA </t>
  </si>
  <si>
    <t>UN (1) MES sin exceder el 20 de diciembre de 2024</t>
  </si>
  <si>
    <t xml:space="preserve">TRES MILLONES CIENTO OCHO MIL PESOS </t>
  </si>
  <si>
    <t xml:space="preserve"> $3.108.000,00 </t>
  </si>
  <si>
    <t xml:space="preserve"> $ 3.108.000,00 </t>
  </si>
  <si>
    <t>https://community.secop.gov.co/Public/Tendering/OpportunityDetail/Index?noticeUID=CO1.NTC.7165913&amp;isFromPublicArea=True&amp;isModal=False</t>
  </si>
  <si>
    <t>Carrera 10 N.13-60</t>
  </si>
  <si>
    <t>erikarodriguezr17@gmail.es</t>
  </si>
  <si>
    <t>CPSAG-1195-2024</t>
  </si>
  <si>
    <t>CO1.PCCNTR.7114587</t>
  </si>
  <si>
    <t xml:space="preserve">JOHN JAIRO OCHOA TIBAQUIRA </t>
  </si>
  <si>
    <t>https://community.secop.gov.co/Public/Tendering/OpportunityDetail/Index?noticeUID=CO1.NTC.7167574&amp;isFromPublicArea=True&amp;isModal=False</t>
  </si>
  <si>
    <t>CPSAG-1196-2024</t>
  </si>
  <si>
    <t>CO1.PCCNTR.7114923</t>
  </si>
  <si>
    <t xml:space="preserve">MARLY JULIETH TORRES RUEDA </t>
  </si>
  <si>
    <t>https://community.secop.gov.co/Public/Tendering/OpportunityDetail/Index?noticeUID=CO1.NTC.7167931&amp;isFromPublicArea=True&amp;isModal=False</t>
  </si>
  <si>
    <t>CPSAG-1197-2024</t>
  </si>
  <si>
    <t>CO1.PCCNTR.7115114</t>
  </si>
  <si>
    <t xml:space="preserve">OMAR ENRIQUE SANCHEZ CASTIBLANCO </t>
  </si>
  <si>
    <t>https://community.secop.gov.co/Public/Tendering/OpportunityDetail/Index?noticeUID=CO1.NTC.7167697&amp;isFromPublicArea=True&amp;isModal=False</t>
  </si>
  <si>
    <t>CPSAG-1194-2024</t>
  </si>
  <si>
    <t>CO1.PCCNTR.7114624</t>
  </si>
  <si>
    <t xml:space="preserve">ERIKA MARCELA RODRIGUEZ RIVEROS </t>
  </si>
  <si>
    <t>https://community.secop.gov.co/Public/Tendering/OpportunityDetail/Index?noticeUID=CO1.NTC.7166832&amp;isFromPublicArea=True&amp;isModal=False</t>
  </si>
  <si>
    <t>CV-020-2024</t>
  </si>
  <si>
    <t>CO1.PCCNTR.7111498</t>
  </si>
  <si>
    <t xml:space="preserve">UNIVERSIDAD DE LOS ANDES </t>
  </si>
  <si>
    <t xml:space="preserve">AUNAR ESFUERZOS A TRAVÉS DE APOYOS EDUCATIVOS PARA PROMOVER LA EDUCACIÓN SUPERIOR EN EL MUNICIPIO DE CHÍA CON LA UNIVERSIDAD DE LOS ANDES, OTORGANDO APOYO EDUCATIVO A LOS JÓVENES SELECCIONADOS Y QUE RECIBIERON BENEFICIOS DEL FOES PARA SUS ESTUDIOS EN LA UNIVERSIDAD EN LOS PERÍODOS ACADÉMICOS 2023-10, 2023-20 Y 2024-10. </t>
  </si>
  <si>
    <t>https://community.secop.gov.co/Public/Tendering/OpportunityDetail/Index?noticeUID=CO1.NTC.7163060&amp;isFromPublicArea=True&amp;isModal=False</t>
  </si>
  <si>
    <t xml:space="preserve">NELSY YAZMIN CAJAMARCA SUAREZ </t>
  </si>
  <si>
    <t xml:space="preserve">Carrera 1 N.18A-12 </t>
  </si>
  <si>
    <t>impuestos@uniandes.edu.co</t>
  </si>
  <si>
    <t>MC-038-2024</t>
  </si>
  <si>
    <t>CO1.PCCNTR.7111010</t>
  </si>
  <si>
    <t xml:space="preserve">AGRICULTURA Y DESARROLLO RURAL </t>
  </si>
  <si>
    <t xml:space="preserve">MINIMA CUANTÍA </t>
  </si>
  <si>
    <t xml:space="preserve">CONTINENTAL DE PARTES Y SERVICIOS SAS </t>
  </si>
  <si>
    <t>MANTENIMIENTO PREVENTIVO Y/O CORRECTIVO DE LA MAQUINARIA Y EQUIPOS MENORES ADSCRITA A LA SECRETARIA PARA EL DESARROLLO ECONÓMICO DEL MUNICIPIO DE CHÍA</t>
  </si>
  <si>
    <t xml:space="preserve">NUEVE MILLONES CUATROCIENTOS NOVENTA Y NUEVE MIL NOVECIENTOS CUATRO PESOS </t>
  </si>
  <si>
    <t xml:space="preserve"> $9.499.904,00 </t>
  </si>
  <si>
    <t xml:space="preserve"> $ 273.190.273,00 </t>
  </si>
  <si>
    <t xml:space="preserve"> $273.190.273,00 </t>
  </si>
  <si>
    <t>https://community.secop.gov.co/Public/Tendering/OpportunityDetail/Index?noticeUID=CO1.NTC.7100663&amp;isFromPublicArea=True&amp;isModal=False</t>
  </si>
  <si>
    <t>Carrera 28A N.67-45</t>
  </si>
  <si>
    <t xml:space="preserve">continentaldepartesyservicios@gmail.com </t>
  </si>
  <si>
    <t>CV-022-2024</t>
  </si>
  <si>
    <t>CO1.PCCNTR.7127071</t>
  </si>
  <si>
    <t xml:space="preserve">EMPRESA DE SERVICIOS PUBLICOS DE CHIA EMSERCHIA ESP </t>
  </si>
  <si>
    <t>AUNAR ESFUERZOS TÉCNICOS Y FINANCIEROS ENTRE LA EMPRESA DE SERVICIOS PÚBLICOS DE CHÍA, EMSERCHÍA E.S.P Y EL MUNICIPIO DE CHÍA PARA LA RENOVACIÓN Y PROTECCIÓN DEL SISTEMA DE COMPUERTAS DE CHÍA - PROYECTO CRÍTICO DE GESTIÓN DEL RIESGO DE INUNDACIONES</t>
  </si>
  <si>
    <t>TREINTA (30) DE JUNIO DE 2025</t>
  </si>
  <si>
    <t xml:space="preserve">DOSCIENTOS SETENTA Y SEIS MILLONES OCHENTA MIL PESOS </t>
  </si>
  <si>
    <t xml:space="preserve"> $276.080.000,00 </t>
  </si>
  <si>
    <t>https://community.secop.gov.co/Public/Tendering/OpportunityDetail/Index?noticeUID=CO1.NTC.7183557&amp;isFromPublicArea=True&amp;isModal=False</t>
  </si>
  <si>
    <t>SASIE-005-2024</t>
  </si>
  <si>
    <t>CO1.PCCNTR.7096416</t>
  </si>
  <si>
    <t xml:space="preserve">SECRETARÍA DE SALUD </t>
  </si>
  <si>
    <t xml:space="preserve">GRUPO EMPRESARIAL SACSU SAS </t>
  </si>
  <si>
    <t>ADQUISICIÓN DE AYUDAS TÉCNICAS CON DESTINO AL BANCO SOCIAL DE ELEMENTOS DEL MUNICIPIO DE CHÍA, CUNDINAMARCA.</t>
  </si>
  <si>
    <t>TREINTA (30) DIAS CALENDARIO sin exceder el 30 de diciembre de 2024</t>
  </si>
  <si>
    <t xml:space="preserve">CINCUENTA Y DOS MILLONES QUINIENTOS OCHENTA Y SEIS MIL SETECIENTOS SESENTA Y SEIS PESOS </t>
  </si>
  <si>
    <t>https://community.secop.gov.co/Public/Tendering/OpportunityDetail/Index?noticeUID=CO1.NTC.6984530&amp;isFromPublicArea=True&amp;isModal=False</t>
  </si>
  <si>
    <t>11-44-101243808</t>
  </si>
  <si>
    <t>CO1.WRT.15882197</t>
  </si>
  <si>
    <t xml:space="preserve">Carrera 13 N.14 </t>
  </si>
  <si>
    <t xml:space="preserve">grupoempresarialsacsu0612@gmail.com </t>
  </si>
  <si>
    <t>MC-040-2024</t>
  </si>
  <si>
    <t>CO1.PCCNTR.7127321</t>
  </si>
  <si>
    <t xml:space="preserve">SECRETARÍA DE GOBIERNO </t>
  </si>
  <si>
    <t xml:space="preserve">CASTILLO MARROQUIN SAS </t>
  </si>
  <si>
    <t>BRINDAR EL APOYO LOGÍSTICO PARA LA ORGANIZACIÓN Y REALIZACIÓN DE UN FORO DE SENSIBILIZACIÓN SOBRE LA PREVENCIÓN DE LA TRATA DE PERSONAS EN EL MUNICIPIO DE CHÍA.</t>
  </si>
  <si>
    <t xml:space="preserve">DOS (2) DIAS </t>
  </si>
  <si>
    <t xml:space="preserve">CUARENTA Y OCHO MILLONES SEISCIENTOS ONCE MIL QUINIENTOS PESOS </t>
  </si>
  <si>
    <t>https://community.secop.gov.co/Public/Tendering/OpportunityDetail/Index?noticeUID=CO1.NTC.7157373&amp;isFromPublicArea=True&amp;isModal=False</t>
  </si>
  <si>
    <t>*CUMPLIMIENTO: 18-46-101026701</t>
  </si>
  <si>
    <t xml:space="preserve">SEGUORS DEL ESTADO S.A. </t>
  </si>
  <si>
    <t>Carrera 18A N.150-98</t>
  </si>
  <si>
    <t>info@castillomarroquin.com</t>
  </si>
  <si>
    <t>CPSP-1198-2024</t>
  </si>
  <si>
    <t>CO1.PCCNTR.7128284</t>
  </si>
  <si>
    <t xml:space="preserve">SECRETARÍA DE HACIENDA </t>
  </si>
  <si>
    <t xml:space="preserve">DAVID FERNANDO MARTINEZ MORALES </t>
  </si>
  <si>
    <t>PRESTACIÓN DE SERVICIOS PROFESIONALES PARA APOYAR ACTIVIDADES DEL PROCESO DE FISCALIZACIÓN Y DEMÁS PROCESOS TENDIENTES AL MEJORAMIENTO DEL RECAUDO EN LA SECRETARÍA DE HACIENDA DEL MUNICIPIO DE CHÍA.</t>
  </si>
  <si>
    <t>VEINTE (20) DIAS sin exceder el 26 de diciembre de 2024</t>
  </si>
  <si>
    <t xml:space="preserve">TRES MILLONES TRESCIENTOS TREINTA Y CUATRO MIL PESOS </t>
  </si>
  <si>
    <t>https://community.secop.gov.co/Public/Tendering/OpportunityDetail/Index?noticeUID=CO1.NTC.7185709&amp;isFromPublicArea=True&amp;isModal=False</t>
  </si>
  <si>
    <t xml:space="preserve">NANCY GOMEZ LARGO </t>
  </si>
  <si>
    <t xml:space="preserve">ADMINISTRADOR DE INSTITUCIONES DE SERVICIOS </t>
  </si>
  <si>
    <t xml:space="preserve">Calle 29 N.2-76 Apto 402 Torre 12 Parque de las Flores 2 </t>
  </si>
  <si>
    <t xml:space="preserve">ellutin@hotmail.com </t>
  </si>
  <si>
    <t>CPSP-1200-2024</t>
  </si>
  <si>
    <t>CO1.PCCNTR.7128718</t>
  </si>
  <si>
    <t xml:space="preserve">SANDRA LILIANA ZAMUDIO </t>
  </si>
  <si>
    <t>PRESTACIÓN DE SERVICIOS PROFESIONALES PARA APOYAR ACTIVIDADES DEL PROCESO DE FISCALIZACIÓN Y DEMÁS PROCESOS TENDIENTES AL MEJORAMIENTO DEL RECAUDO EN LA SECRETARÍA DE HACIENDA DEL MUNICIPIO DE CHÍA</t>
  </si>
  <si>
    <t>https://community.secop.gov.co/Public/Tendering/OpportunityDetail/Index?noticeUID=CO1.NTC.7185698&amp;isFromPublicArea=True&amp;isModal=False</t>
  </si>
  <si>
    <t xml:space="preserve">MODIFICACION FECHA DE INICIO </t>
  </si>
  <si>
    <t xml:space="preserve">Anillo vial 1-1A Vereda Tiquiza sector Veragus </t>
  </si>
  <si>
    <t xml:space="preserve">llozamu_79@hotmail.com </t>
  </si>
  <si>
    <t>CPS-1199-2024</t>
  </si>
  <si>
    <t>CO1.PCCNTR.7129226</t>
  </si>
  <si>
    <t xml:space="preserve">SECRETARÍA DE DESARROLLO SOCIAL </t>
  </si>
  <si>
    <t xml:space="preserve">MARIA ANGELICA HOYOS RUIZ </t>
  </si>
  <si>
    <t>ADQUISICIÓN DE MATERIAL EDUCATIVO PARA LA DIVULGACIÓN Y PROMOCIÓN DEL SUBSISTEMA NACIONAL DE PARTICIPACIÓN JUVENIL.</t>
  </si>
  <si>
    <t xml:space="preserve">QUINCE (15) DIAS HABILES </t>
  </si>
  <si>
    <t xml:space="preserve">CINCUENTA MILLONES DE PESOS </t>
  </si>
  <si>
    <t>https://community.secop.gov.co/Public/Tendering/OpportunityDetail/Index?noticeUID=CO1.NTC.7187147&amp;isFromPublicArea=True&amp;isModal=False</t>
  </si>
  <si>
    <t>14-46-101127915</t>
  </si>
  <si>
    <t xml:space="preserve">hoyosangelk81@gmail.com </t>
  </si>
  <si>
    <t>CPSAG-1201-2024</t>
  </si>
  <si>
    <t>CO1.PCCNTR.7129632</t>
  </si>
  <si>
    <t xml:space="preserve">JORGE ENRIQUE SANCHEZ SALCEDO </t>
  </si>
  <si>
    <t>PRESTAR APOYO A LA DIRECCIÓN DE SEGURIDAD Y CONVIVENCIA CIUDADANA EN LAS ACTIVIDADES MISIONALES DEL PISCC COMO ENLACE CON LA POLICIA DE CHÍA.</t>
  </si>
  <si>
    <t>UN (1) MES sin superar el 20 de diciemnre de 2024</t>
  </si>
  <si>
    <t xml:space="preserve">CUATRO MILLONES CUATROCIENTOS MIL PESOS </t>
  </si>
  <si>
    <t>https://community.secop.gov.co/Public/Tendering/OpportunityDetail/Index?noticeUID=CO1.NTC.7187756&amp;isFromPublicArea=True&amp;isModal=False</t>
  </si>
  <si>
    <t xml:space="preserve">HANSEL GAONA </t>
  </si>
  <si>
    <t xml:space="preserve">POLICIA </t>
  </si>
  <si>
    <t xml:space="preserve">jorges_2008@hotmail.com </t>
  </si>
  <si>
    <t>CPSP-1203-2024</t>
  </si>
  <si>
    <t>CO1.PCCNTR.7130045</t>
  </si>
  <si>
    <t>PRESTACIÓN DE SERVICIOS PROFESIONAL PARA LA GESTIÓN DEL MANTENIMIENTO E INSTALACIÓN DEL SISTEMA DE VIDEO VIGILANCIA DE CÁMARAS OPERADAS POR LA SECRETARIA DE GOBIERNO EN LA CENTRAL DE EMERGENCIAS 123 Y ALARMAS COMUNITARIAS DEL MUNICIPIO DE CHÍA</t>
  </si>
  <si>
    <t xml:space="preserve">VEINTE (20) DIAS </t>
  </si>
  <si>
    <t xml:space="preserve">TRES MILLONES QUINIENTOS MIL PESOS </t>
  </si>
  <si>
    <t>https://community.secop.gov.co/Public/Tendering/OpportunityDetail/Index?noticeUID=CO1.NTC.7188153&amp;isFromPublicArea=True&amp;isModal=False</t>
  </si>
  <si>
    <t xml:space="preserve">LUZ MAINA GOMEZ LARGO </t>
  </si>
  <si>
    <t xml:space="preserve">INGENIERO DE SISTEMAS </t>
  </si>
  <si>
    <t xml:space="preserve">Carrea 6A N.13-64 Apto 3 Sausalito </t>
  </si>
  <si>
    <t>CPSAG-1202-2024</t>
  </si>
  <si>
    <t>CO1.PCCNTR.7133013</t>
  </si>
  <si>
    <t xml:space="preserve">JAVIER ENRIQUE CASTRO NEIRA </t>
  </si>
  <si>
    <t>PRESTACIÓN DE SERVICIOS DE APOYO A LA GESTIÓN PARA FORTALECER EL ÁREA DE AUDIOVISUALES DEL PROGRAMA DE EXTENSIÓN DE LA ESCUELA DE FORMACION ARTISTICA Y CULTURAL DE CHIA</t>
  </si>
  <si>
    <t>QUINCE (15) DIAS sin superar el 20 de diciemnre de 2024</t>
  </si>
  <si>
    <t xml:space="preserve">UN MILON TRESCIENTOS SETENTA Y CINCO MIL PESOS </t>
  </si>
  <si>
    <t>https://community.secop.gov.co/Public/Tendering/OpportunityDetail/Index?noticeUID=CO1.NTC.7191998&amp;isFromPublicArea=True&amp;isModal=False</t>
  </si>
  <si>
    <t>Calle 11 N.14-70</t>
  </si>
  <si>
    <t xml:space="preserve">javierenriquecn@gmail.com </t>
  </si>
  <si>
    <t>CT-INTERADMINISTRATIVO-1189-2024</t>
  </si>
  <si>
    <t>CO1.PCCNTR.7082419</t>
  </si>
  <si>
    <t xml:space="preserve">OFICINA DE TECNOLOGÍAS DE LA INFORMACIÓN Y LAS COMUNICACIONES </t>
  </si>
  <si>
    <t>SERVICIO DE CAPACITACIÓN EN TEMÁTICA ESPECIALIZADA EN EL ÁREA DE ANALÍTICA DE DATOS EMPLEANDO VISUALIZADORES EN EL MARCO DEL PROCESO DE TRANSFORMACIÓN DIGITAL DEL MUNICIPIO DE CHÍA</t>
  </si>
  <si>
    <t xml:space="preserve">TRES MILLONES QUINIENTOS VEINTE MIL PESOS </t>
  </si>
  <si>
    <t>https://community.secop.gov.co/Public/Tendering/OpportunityDetail/Index?noticeUID=CO1.NTC.7115600&amp;isFromPublicArea=True&amp;isModal=False</t>
  </si>
  <si>
    <t>Diagonal 18 N.20-29</t>
  </si>
  <si>
    <t xml:space="preserve">info@ucundinamarca.edu.co </t>
  </si>
  <si>
    <t>CT-EMPRÉSTITO-1204-2024</t>
  </si>
  <si>
    <t>CO1.PCCNTR.7144220</t>
  </si>
  <si>
    <t>EMPRESTITO</t>
  </si>
  <si>
    <t>BANCO AGRARIO DE COLOMBIA S.A</t>
  </si>
  <si>
    <t>PRÉSTAMO A TÍTULO DE EMPRÉSTITO DE LARGO PLAZO DE DEUDA PÚBLICA POR LA SUMA DE CUARENTA MIL MILLONES DE PESOS M/CTE ($40.000.000.000.oo) CELEBRADO ENTRE EL MUNICIPIO DE CHIA Y EL BANCO AGRARIO</t>
  </si>
  <si>
    <t>CIENTO OCHO MESES</t>
  </si>
  <si>
    <t>CUARENTA MIL MILLONES DE PESOS</t>
  </si>
  <si>
    <t>https://community.secop.gov.co/Public/Tendering/OpportunityDetail/Index?noticeUID=CO1.NTC.7206940&amp;isFromPublicArea=True&amp;isModal=False</t>
  </si>
  <si>
    <t>Cra 8 N. 15 43 p 12 Bogota</t>
  </si>
  <si>
    <t>secretariagneral@bancoagrario.gov.co</t>
  </si>
  <si>
    <t>CPS-1205-2024</t>
  </si>
  <si>
    <t>CO1.PCCNTR.7144902</t>
  </si>
  <si>
    <t xml:space="preserve">SECRETARÍA DE DESARROLLO SOCIAL - SECRETARÍA DE DESARROLLO ECONOMICO </t>
  </si>
  <si>
    <t xml:space="preserve">CONTRATO DE PRESTACION DE SERVICIOS </t>
  </si>
  <si>
    <t xml:space="preserve">FUNDACION CREANDO SOCIEDAD AMBIENTAL AGROPECUARIA Y ARQUITECTONICA (CREAAA) </t>
  </si>
  <si>
    <t>MONICA ALEXANDRA NARANJO</t>
  </si>
  <si>
    <t>PRESTACIÓN DE SERVICIOS ARTÍSTICOS PARA APOYAR EN LOS EVENTOS CULTURALES DE LAS NOVENAS DE AGUINALDOS, SEMANA CULTURAL Y DE FIN DE AÑO DE LA VIGENCIA 2024, EN EL MUNICIPIO DE CHÍA</t>
  </si>
  <si>
    <t xml:space="preserve">DIECISEIS (16) DIAS CALENDARIO </t>
  </si>
  <si>
    <t xml:space="preserve">DOSCIENTOS SETENTA Y SEIS MILLONES DOSCIENTOS CUARENTA Y UN MIL QUINIENTOS PESOS </t>
  </si>
  <si>
    <t>https://community.secop.gov.co/Public/Tendering/OpportunityDetail/Index?noticeUID=CO1.NTC.7207647&amp;isFromPublicArea=True&amp;isModal=False</t>
  </si>
  <si>
    <t>14-44-101226285</t>
  </si>
  <si>
    <t>CO1.WRT.15917938</t>
  </si>
  <si>
    <t xml:space="preserve">fundacioncreaaa@hotmail.com </t>
  </si>
  <si>
    <t>LP-009-2024</t>
  </si>
  <si>
    <t>CO1.PCCNTR.7144111</t>
  </si>
  <si>
    <t>APOYO LOGISTICO PARA LA REALIZACIÓN DE UNA SALIDA RECREATIVAS DIRIGIDA A LOS ADULTOS MAYORES Y A LA POBLACIÓN EN CONDICIÓN DE DISCAPACIDAD DEL MUNICIPIO DE CHIA</t>
  </si>
  <si>
    <t>DIEZ (10) DIAS CALENDARIO sin sobrepasar el treinta y uno (319 de diciembre de 2024</t>
  </si>
  <si>
    <t xml:space="preserve">MIL DOSCIENTOS SESENTA Y OCHO MILLONES CIENTO TREINTA Y TRES MIL VEINTIDOS PESOS </t>
  </si>
  <si>
    <t>https://community.secop.gov.co/Public/Tendering/OpportunityDetail/Index?noticeUID=CO1.NTC.7127065&amp;isFromPublicArea=True&amp;isModal=False</t>
  </si>
  <si>
    <t>*CUMPLIMIENTO: 18-44-101103358</t>
  </si>
  <si>
    <t>*CUMPLIMIENTO: CO1.WRT.15917556</t>
  </si>
  <si>
    <t>SASIE-007-2024</t>
  </si>
  <si>
    <t>CO1.PCCNTR.7144509</t>
  </si>
  <si>
    <t xml:space="preserve">SECRETARÍA DE OBRAS PÚBLICAS </t>
  </si>
  <si>
    <t>24/12/024</t>
  </si>
  <si>
    <t>CONSORCIO PLUSEL INGENIEROS - PLM</t>
  </si>
  <si>
    <t>SUMINISTRO DE EMULSIONES ASFALTICAS, MEZCLAS ASFALTICAS, MATERIALES GRANUALARES Y PETREOS, PARA LA CONSTRUCCION, ADECUACION, AMPLIACION, MEJORAMIENTO Y MANTENIMIENTO DE LA MALLA VIAL DEL MUNICIPIO DE CHIA.</t>
  </si>
  <si>
    <t>UN (1) MES sin superar el 31 de diciembre de 2024</t>
  </si>
  <si>
    <t>MIL SETECIENTOS CUATRO MILLONES TRESCIENTOS CUARENTA Y NUEVE MIL TRESCIENTOS CUARENTA Y OCHO PESOS</t>
  </si>
  <si>
    <t>https://community.secop.gov.co/Public/Tendering/OpportunityDetail/Index?noticeUID=CO1.NTC.7120673&amp;isFromPublicArea=True&amp;isModal=False</t>
  </si>
  <si>
    <t xml:space="preserve">NESTOR ALEJANDRO HOYOS BAZURTO </t>
  </si>
  <si>
    <t>*CUMPLIMIENTO: 14-44-101226409</t>
  </si>
  <si>
    <t>*CUMPLIMIENTO: CO1.WRT.15961605</t>
  </si>
  <si>
    <t xml:space="preserve">SESENTA (60) DIAS CALENDARIO </t>
  </si>
  <si>
    <t>Carrera 53 N.168A-18 OF 301</t>
  </si>
  <si>
    <t xml:space="preserve">pluselingenieros@hotmail.com </t>
  </si>
  <si>
    <t>MC-044-2024</t>
  </si>
  <si>
    <t>CO1.PCCNTR.7166883</t>
  </si>
  <si>
    <t>SERVICIO LOGÍSTICO PARA LA PRODUCCIÓN, MONTAJE Y EJECUCIÓN DE LAS OBRAS TEATRALES DE FINAL DE CICLO 2024 POR PARTE DE LOS ESTUDIANTES DE QUINTO CICLO DEL ÁREA DE ARTES ESCÉNICAS DE LA ESCUELA DE FORMACIÓN ARTÍSTICA Y CULTURAL DEL MUNICIPIO DE CHÍA</t>
  </si>
  <si>
    <t xml:space="preserve">CINCO (5) DIAS CALENDARIO sin excedel el 31 de diciembre </t>
  </si>
  <si>
    <t xml:space="preserve">CINCUENTA Y SEIS MILLONES SETECIENTOS TRES MIL QUINIENTOS PESOS </t>
  </si>
  <si>
    <t>https://community.secop.gov.co/Public/Tendering/OpportunityDetail/Index?noticeUID=CO1.NTC.7205872&amp;isFromPublicArea=True&amp;isModal=False</t>
  </si>
  <si>
    <t xml:space="preserve">MARIO DAVID ELGADO SANDOVAL </t>
  </si>
  <si>
    <t>*CUMPLIMIENTO: 14-46-101128278</t>
  </si>
  <si>
    <t>*CUMPLIMIENTO: CO1.WRT.15994534</t>
  </si>
  <si>
    <t>Carrera 7a N.12-24</t>
  </si>
  <si>
    <t>SASIE-009-2024</t>
  </si>
  <si>
    <t>CO1.PCCNTR.7167883</t>
  </si>
  <si>
    <t xml:space="preserve">SECRETARÍA PARA EL DESARROLLO ECONÓMICO </t>
  </si>
  <si>
    <t xml:space="preserve">CORPORACION IMPULSANDO LA TRANSFORMACION CORPOITA </t>
  </si>
  <si>
    <t>ADQUISICIÓN DE INSUMOS VETERINARIOS PARA BRINDAR ASISTENCIA TÉCNICA, FOMENTAR PROYECTOS PRODUCTIVOS AGROPECUARIOS, SUMINISTRAR MATERIAL VEGETAL PARA FORTALECER LAS CADENAS PRODUCTIVAS, IMPULSANDO LA AGRICULTURA URBANA E INCENTIVAR LOS AGROMERCADOS DEL PROGRAMA DE EMPRENDIMIENTO DE LA SECRETARÍA PARA EL DESARROLLO ECONÓMICO DEL MUNICIPIO DE CHÍA</t>
  </si>
  <si>
    <t xml:space="preserve">DIEZ (10) DIAS CALENDARIO </t>
  </si>
  <si>
    <t xml:space="preserve">CUATROCIENTOS NOVENTA Y TRES MILLONES OCHOCIENTOS SESENTA Y OCHO MIL NOVECIENTOS TREINTA Y DOS PESOS </t>
  </si>
  <si>
    <t>https://community.secop.gov.co/Public/Tendering/OpportunityDetail/Index?noticeUID=CO1.NTC.7201052&amp;isFromPublicArea=True&amp;isModal=False</t>
  </si>
  <si>
    <t>MARTHA YANNETH SANCHEZ HERRERA</t>
  </si>
  <si>
    <t>33-44-101257757</t>
  </si>
  <si>
    <t>CO1.WRT.16009516</t>
  </si>
  <si>
    <t xml:space="preserve">Carrera 5A N.12-71 </t>
  </si>
  <si>
    <t>gerencia@corpoita.org</t>
  </si>
  <si>
    <t>MC 046-202</t>
  </si>
  <si>
    <t>CO1.PCCNTR.7168771</t>
  </si>
  <si>
    <t xml:space="preserve">INGENIO COLOMBIANO SAS </t>
  </si>
  <si>
    <t>ADQUISICIÓN DE ELEMENTOS PARA APOYAR INICIATIVAS PRODUCTIVAS DE LA POBLACIÓN VÍCTIMA DEL CONFLICTO ARMADO Y DESPLAZAMIENTO FORZADO RESIDENTES EN EL MUNICIPIO DE CHÍA</t>
  </si>
  <si>
    <t xml:space="preserve">TRES (3) DIAS, sin exceder el 31 de diciembre de 2024 </t>
  </si>
  <si>
    <t xml:space="preserve">CUARENTA Y SIETE MILLONES DOSCIENTOS CUARENTA Y TRES MIL PESOS </t>
  </si>
  <si>
    <t>https://community.secop.gov.co/Public/Tendering/OpportunityDetail/Index?noticeUID=CO1.NTC.7206213&amp;isFromPublicArea=True&amp;isModal=False</t>
  </si>
  <si>
    <t>14-46-1011128333</t>
  </si>
  <si>
    <t>CO1.WRT.16014319</t>
  </si>
  <si>
    <t>Calle 13 N.3-46/48</t>
  </si>
  <si>
    <t xml:space="preserve">colombianosas@gmail.com </t>
  </si>
  <si>
    <t>MC-042-2024</t>
  </si>
  <si>
    <t>CO1.PCCNTR.7170744</t>
  </si>
  <si>
    <t>CREAR IMAGEN DISEÑO WEB Y MULTIMEDIA S.A.</t>
  </si>
  <si>
    <t>SERVICIO DE HOSTING PARA EL ALOJAMIENTO Y ADMINISTRACIÓN DE LA PÁGINA WEB INSTITUCIONAL Y SUS DIFERENTES SISTEMAS DE INFORMACIÓN DE LA ADMINISTRACIÓN MUNICIPAL</t>
  </si>
  <si>
    <t xml:space="preserve">CINCO (5) DIAS, sin exceder el 30 de diciembre de 2024 </t>
  </si>
  <si>
    <t>CINCO MILLONES CUATROCIENTOS NOVENTA Y SIETE MIL QUINIENTOS CUARENTA PESOS</t>
  </si>
  <si>
    <t>https://community.secop.gov.co/Public/Tendering/OpportunityDetail/Index?noticeUID=CO1.NTC.7206242&amp;isFromPublicArea=True&amp;isModal=False</t>
  </si>
  <si>
    <t>11-44-101245098</t>
  </si>
  <si>
    <t>CO1.WRT.16007686</t>
  </si>
  <si>
    <t>Carrera 24 N.83a-30</t>
  </si>
  <si>
    <t>gerencia@crearimagen.agency</t>
  </si>
  <si>
    <t>MC-048-2024</t>
  </si>
  <si>
    <t>CO1.PCCNTR.7172514</t>
  </si>
  <si>
    <t xml:space="preserve">CHRISTIAN JOSE BERNAL ORGANISTA </t>
  </si>
  <si>
    <t>ADQUISICIÓN DE INCENTIVOS PARA PROMOVER LA ESTRATEGIA INTEGRAL DE GESTIÓN FISCAL Y FINANCIERA CON EL CUMPLIMIENTO DE LAS OBLIGACIONES TRIBUTARIAS DE LOS CONTRIBUYENTES EN EL MUNICIPIO DE CHÍA CUNDINAMARCA.</t>
  </si>
  <si>
    <t xml:space="preserve">CINCO (5) DIAS CALENDARIO </t>
  </si>
  <si>
    <t xml:space="preserve">CINCUENTA Y SEIS MILLONES TRESCIENTOS TRECE MIL PESOS </t>
  </si>
  <si>
    <t>https://community.secop.gov.co/Public/Tendering/OpportunityDetail/Index?noticeUID=CO1.NTC.7222197&amp;isFromPublicArea=True&amp;isModal=False</t>
  </si>
  <si>
    <t xml:space="preserve">14-46-101128340 </t>
  </si>
  <si>
    <t>CO1.WRT.16007683</t>
  </si>
  <si>
    <t>Calle 12A N.16-28</t>
  </si>
  <si>
    <t xml:space="preserve">byocomerciantes@gmail.com </t>
  </si>
  <si>
    <t>MC-047-2024</t>
  </si>
  <si>
    <t>CO1.PCCNTR.7172513</t>
  </si>
  <si>
    <t>SERVICIOS PARA DESARROLLAR ACCIONES DE EMBELLECIMIENTO, MANTENIMIENTO Y ADECUACIÓN CON MATERIAL ORNAMENTAL EN EL CENTRO HISTORICO COMO SITIOS DE INTERES TURISTICO EN EL MUNICIPIO DE CHÍA.</t>
  </si>
  <si>
    <t xml:space="preserve">CINCUENTA Y UN MILLONES DOS MIL NOVENTA Y UN PESOS </t>
  </si>
  <si>
    <t>https://community.secop.gov.co/Public/Tendering/OpportunityDetail/Index?noticeUID=CO1.NTC.7222200&amp;isFromPublicArea=True&amp;isModal=False</t>
  </si>
  <si>
    <t>*CUMPLIMIENTO: 14-46-101128301</t>
  </si>
  <si>
    <t xml:space="preserve">Calle 11 N.10-35 Local 2-40 CC Santa Lucia </t>
  </si>
  <si>
    <t xml:space="preserve">dajusanchez@hotmail.com </t>
  </si>
  <si>
    <t>MC-041-2024</t>
  </si>
  <si>
    <t>CO1.PCCNTR.7176981</t>
  </si>
  <si>
    <t>OBRA PÚBLICA</t>
  </si>
  <si>
    <t xml:space="preserve">PASSWORD CONSTRUCTORA SAS </t>
  </si>
  <si>
    <t>MANTENIMIENTO, MEJORAMIENTO Y REPOSICIÓN DE LOS SISTEMAS HIDRÁULICOS; Y LAVADO Y DESINFECCIÓN DE TANQUES DE LAS INSTITUCIONES EDUCATIVAS OFICIALES DEL MUNICIPIO DE CHÍA</t>
  </si>
  <si>
    <t xml:space="preserve">CINCUENTA Y OCHO MILLONES CIENTO TREINTA Y TRES MIL SEISCIENTOS OCHO PESOS </t>
  </si>
  <si>
    <t>https://community.secop.gov.co/Public/Tendering/OpportunityDetail/Index?noticeUID=CO1.NTC.7206211&amp;isFromPublicArea=True&amp;isModal=False</t>
  </si>
  <si>
    <t>FLOR CELY LOPEZ</t>
  </si>
  <si>
    <t>*CUMPLIMIENTO: 55-44-101083830</t>
  </si>
  <si>
    <t>*CUMPLIMIENTO: CO1.WRT.16043641</t>
  </si>
  <si>
    <t xml:space="preserve">TREINTA Y UN MILLONES SETECIENTOS OCHENTA Y SIETE MIL OCHOCIENTOS OCHENTA Y UN PESOS </t>
  </si>
  <si>
    <t>Calle 168 N.52-30 Oficina 102</t>
  </si>
  <si>
    <t>adminsitrativa@passwordconstructora.com</t>
  </si>
  <si>
    <t>SASIE-011-2024</t>
  </si>
  <si>
    <t>CO1.PCCNTR.7177356</t>
  </si>
  <si>
    <t xml:space="preserve">SECRETARÍA GENERAL </t>
  </si>
  <si>
    <t>MOB TEC</t>
  </si>
  <si>
    <t>ADQUIRIR MOBILIARIO, EQUIPAMENTO Y ELEMENTOS TECNOLOGICOS PARA DOTAR EL CAM CENTRO ADMINISTRATIVO MUNICIPAL DE CHIA CUNDINAMARCA</t>
  </si>
  <si>
    <t xml:space="preserve">SIETE MIL SEISCIENTOS SETENTA Y NUEVE MILLONES TRESCIENTOS VIENTIUN MIL TREINTA Y CUATRO PESOS </t>
  </si>
  <si>
    <t>*2024005133</t>
  </si>
  <si>
    <t>RECUROSOS PROPIOS</t>
  </si>
  <si>
    <t>https://community.secop.gov.co/Public/Tendering/OpportunityDetail/Index?noticeUID=CO1.NTC.7214204&amp;isFromPublicArea=True&amp;isModal=False</t>
  </si>
  <si>
    <t xml:space="preserve">FERNANDO AFANADOR </t>
  </si>
  <si>
    <t>NB-100364000</t>
  </si>
  <si>
    <t>CO1.WRT.16069901</t>
  </si>
  <si>
    <t xml:space="preserve">Calle 32A N.19-22 </t>
  </si>
  <si>
    <t>coordinacion.licitaciones@talentoco.com</t>
  </si>
  <si>
    <t>CPS-1207-2024</t>
  </si>
  <si>
    <t>CO1.PCCNTR.7178966</t>
  </si>
  <si>
    <t>SECRETARÍA DE EDUCACIÓN</t>
  </si>
  <si>
    <t>EDITORIAL GROW SAS</t>
  </si>
  <si>
    <t xml:space="preserve">SERGIO IVAN CHACON </t>
  </si>
  <si>
    <t>ADQUISICION DE TEXTOS ESCOLARES PARA PREESCOLAR Y BASICA PRIMARIA, COMO APOYO PEDAGOGICO EN EL PROCESO DE EDUCACION DE LAS INSTITUCIONES EDUCATIVAS OFICIALES IEO DEL MUNICIPIO DE CHIA.</t>
  </si>
  <si>
    <t>CINCO (5) DIAS CALENDARIO sin exceder el 31 de diciembre de 2024</t>
  </si>
  <si>
    <t xml:space="preserve">NOVECIENTOS SESENTA Y DOS MILLONES CIENTO SEENA Y CINCO MIL PESOS </t>
  </si>
  <si>
    <t>https://community.secop.gov.co/Public/Tendering/OpportunityDetail/Index?noticeUID=CO1.NTC.7248529&amp;isFromPublicArea=True&amp;isModal=False</t>
  </si>
  <si>
    <t xml:space="preserve">Vereda Bojaca, kilometro 4, via Chia - Cajica </t>
  </si>
  <si>
    <t xml:space="preserve">otorres@editorialgrow.com </t>
  </si>
  <si>
    <t>CPS-1206-2024</t>
  </si>
  <si>
    <t>CO1.PCCNTR.7179434</t>
  </si>
  <si>
    <t xml:space="preserve">SECRETARÍA DE MOVILIDAD </t>
  </si>
  <si>
    <t xml:space="preserve">ODILIO LADINO CASALLAS </t>
  </si>
  <si>
    <t>ADQUIRIR MATERIAL PEDAGÓGICO PARA FOMENTAR EL CUMPLIMIENTO DE LAS NORMAS DE TRÁNSITO Y TRANSPORTE, CONTRIBUYENDO AL MEJORAMIENTO DE LA SEGURIDAD VIAL EN EL MUNICIPIO DE CHÍA.</t>
  </si>
  <si>
    <t>CINCO (5) DIAS CALENDARIO</t>
  </si>
  <si>
    <t>DOSCIENTOS SIETE MILLONES CUATROCIENTOS OCHENTA MIL PESOS</t>
  </si>
  <si>
    <t>https://community.secop.gov.co/Public/Tendering/OpportunityDetail/Index?noticeUID=CO1.NTC.7248622&amp;isFromPublicArea=True&amp;isModal=False</t>
  </si>
  <si>
    <t xml:space="preserve">JUAN PABLO RAMIREZ OTALVARO </t>
  </si>
  <si>
    <t>11-46-101068322</t>
  </si>
  <si>
    <t xml:space="preserve">Carrera 3 N.19-75 int 49 </t>
  </si>
  <si>
    <t xml:space="preserve">consultortransitoytransporte@gmail.com </t>
  </si>
  <si>
    <t>SASIE-010-2024</t>
  </si>
  <si>
    <t>CO1.PCCNTR.7176604</t>
  </si>
  <si>
    <t xml:space="preserve">UNION TEMPORAL EQUIPOS CHIA </t>
  </si>
  <si>
    <t>ADQUISICION DE VEHICULOS PARA EL FUNCIONAMIENTO DE LA ADMINISTRACION CENTRAL, LA POLICIA, EL EJER</t>
  </si>
  <si>
    <t xml:space="preserve">ONCE MIL TRESCIENTOS SESENTA Y SEIS MILLONES SEISCIENTOS SESENTA Y SEIS MIL SEISCIENTOS SESENTA Y SEIS PESOS </t>
  </si>
  <si>
    <t>https://community.secop.gov.co/Public/Tendering/OpportunityDetail/Index?noticeUID=CO1.NTC.7214913&amp;isFromPublicArea=True&amp;isModal=False</t>
  </si>
  <si>
    <t>*CUMPLIMIENTO: 85340</t>
  </si>
  <si>
    <t xml:space="preserve">BERKLEY INTTERNATIONAL SEGUROS COLOMBIA SA </t>
  </si>
  <si>
    <t>*CUMPLIMIENTO: CO1.WRT.16106286</t>
  </si>
  <si>
    <t>Calle 24A N,42-33</t>
  </si>
  <si>
    <t xml:space="preserve">statesolutionsgroup@gmail.com </t>
  </si>
  <si>
    <t xml:space="preserve">ACUERDO MARCO DE PRECIOS GRANDES SUPERFICIES </t>
  </si>
  <si>
    <t xml:space="preserve">FF SOLUCIONES SA </t>
  </si>
  <si>
    <t xml:space="preserve">ADQUISICION DE MATERIALES DE CONSTRUCCION Y FERRETERIA PARA EL ANTENIMIENTO DE LAS INSTITUCIONES EDUCATIVAS OFICIALES Y LA RED VIAL DEL MUNICIPIO DE CHIA </t>
  </si>
  <si>
    <t xml:space="preserve">UN (1) MES Y/O HASTA AGOTAR PRESUPUESTO </t>
  </si>
  <si>
    <t xml:space="preserve">SEISCIENTOS MILLONES DE PESOS </t>
  </si>
  <si>
    <t xml:space="preserve">JORGE HERNAN ORJUELA CASALLAS </t>
  </si>
  <si>
    <t>17-44-101217111</t>
  </si>
  <si>
    <t xml:space="preserve">45 DIAS CALENDARIO </t>
  </si>
  <si>
    <t>Carrera 25 N.18-23/27</t>
  </si>
  <si>
    <t>licitaciones@ffsoluciones.com</t>
  </si>
  <si>
    <t>LP-010-2024</t>
  </si>
  <si>
    <t>CO1.PCCNTR.7180851</t>
  </si>
  <si>
    <t xml:space="preserve">UNION TEMPORAL AVANZANDO Y NUTRIENDO EN ACCION </t>
  </si>
  <si>
    <t>SUMINISTRO DE ALIMENTACIÓN ESCOLAR A TRAVÉS DEL CUAL SE BRINDE UN COMPLEMENTO ALIMENTARIO Y/O TIPO ALMUERZO A LOS NIÑOS, NIÑAS Y ADOLESCENTES DE LAS INSTITUCIONES EDUCATIVAS OFICIALES (IEO) DEL MUNICIPIO DE CHÍA, DE ACUERDO CON LOS LINEAMIENTOS TÉCNICOS Y ADMINISTRATIVOS DEL PROGRAMA DE ALIMENTACIÓN</t>
  </si>
  <si>
    <t xml:space="preserve">CUATROCIENTOS SETENTA Y CINCO (475) DIAS CALENDARIO ESCOLAR </t>
  </si>
  <si>
    <t xml:space="preserve">SESENTA Y CUATRO MIL NOVECIENTOS TREINTA Y OCHO MILLONES DE PESOS </t>
  </si>
  <si>
    <t>Vigencias futuras:</t>
  </si>
  <si>
    <t>https://community.secop.gov.co/Public/Tendering/OpportunityDetail/Index?noticeUID=CO1.NTC.7189255&amp;isFromPublicArea=True&amp;isModal=False</t>
  </si>
  <si>
    <t>*CUMPLIMIENTO: 96-44-101194592</t>
  </si>
  <si>
    <t>*CUMPLIMIENTO: CO1.WRT.16074055</t>
  </si>
  <si>
    <t>Calle 2 N.6-28</t>
  </si>
  <si>
    <t xml:space="preserve">ut.nutrichia2027@gmail.com </t>
  </si>
  <si>
    <t>CMA-008-2024</t>
  </si>
  <si>
    <t>CO1.PCCNTR.7180855</t>
  </si>
  <si>
    <t xml:space="preserve">CONCURSO DE MERITOS </t>
  </si>
  <si>
    <t xml:space="preserve">WLG GROUP CONSULTORES
</t>
  </si>
  <si>
    <t>INTERVENTORÍA INTEGRAL (TÉCNICA, ADMINISTRATIVA FINANCIERA, CONTABLE Y JURÍDICA) AL CONTRATO DE SUMINISTRO DE ALIMENTACIÓN ESCOLAR A TRAVÉS DEL CUAL SE BRINDE UN COMPLEMENTO ALIMENTARIO Y/O TIPO ALMUERZO A LOS NIÑOS, NIÑAS Y ADOLESCENTES DE LAS INSTITUCIONES EDUCATIVAS OFICIALES (IEO) DEL MUNICIPIO DE CHÍA, DE ACUERDO CON LOS LINEAMIENTOS TÉCNICOS Y ADMINISTRATIVOS DEL PROGRAMA DE ALIMENTACIÓN</t>
  </si>
  <si>
    <t xml:space="preserve">TREINTA (30) MESES </t>
  </si>
  <si>
    <t xml:space="preserve">NUEVE MIL SETECIENTOS TREINTA Y NUEVE MILLONES NOVECIENTOS MIL NOVECIENTOS OCHO PESOS </t>
  </si>
  <si>
    <t xml:space="preserve">VIGENCIAS FUTURAS </t>
  </si>
  <si>
    <t xml:space="preserve"> VIGENCIAS FUTURAS  </t>
  </si>
  <si>
    <t>https://community.secop.gov.co/Public/Tendering/OpportunityDetail/Index?noticeUID=CO1.NTC.7222195&amp;isFromPublicArea=True&amp;isModal=False</t>
  </si>
  <si>
    <t>56-44-101009317</t>
  </si>
  <si>
    <t>CO1.WRT.16095249</t>
  </si>
  <si>
    <t xml:space="preserve">Calle 13B BIS N.16-75 </t>
  </si>
  <si>
    <t xml:space="preserve">gerencia@wlgconsultorias.com.co </t>
  </si>
  <si>
    <t>CPS-1208-2024</t>
  </si>
  <si>
    <t>CO1.PCCNTR.7180885</t>
  </si>
  <si>
    <t xml:space="preserve">SECRETARÍA DE PARTICIPACIÓN CIUDADANA Y ACCIÓN COMUNITARIA </t>
  </si>
  <si>
    <t xml:space="preserve">ENLACE EDITORIAL SAS </t>
  </si>
  <si>
    <t>COMPRA DE MATERIAL BIBLIOGRÁFICO QUE FORTALEZCA Y APOYE LAS INTERVENCIONES DE EJERCICIOS DE PARTICIPACIÓN CIUDADANA QUE SE REALICEN EN EL MUNICIPIO DE CHÍA EN EL MARCO DE LA ESTRATEGIA ALCALDÍA A TU CONJUNTO</t>
  </si>
  <si>
    <t xml:space="preserve">DOS (2) DIAS CALENDARIO sin superar el 31 de diciembre </t>
  </si>
  <si>
    <t xml:space="preserve">CUATROCIENTOS MILLONES DE PESOS </t>
  </si>
  <si>
    <t>https://community.secop.gov.co/Public/Tendering/OpportunityDetail/Index?noticeUID=CO1.NTC.7250463&amp;isFromPublicArea=True&amp;isModal=False</t>
  </si>
  <si>
    <t>11-44-101245354</t>
  </si>
  <si>
    <t>CO1.WRT.16049011</t>
  </si>
  <si>
    <t xml:space="preserve">Calle 22 N.42-31 </t>
  </si>
  <si>
    <t xml:space="preserve">jefecontabilidad@enlaceeditorial.com </t>
  </si>
  <si>
    <t>CPS-1209-2024</t>
  </si>
  <si>
    <t>CO1.PCCNTR.7181820</t>
  </si>
  <si>
    <t>PRESTACIÓN DEL SERVICIO DE CORTE DE CÉSPED Y MANTENIMIENTO DE ZONAS VERDES EN LAS INSTITUCIONES EDUCATIVAS OFICIALES - IEO DEL MUNICIPIO DE CHIA</t>
  </si>
  <si>
    <t>*2024005247</t>
  </si>
  <si>
    <t>https://community.secop.gov.co/Public/Tendering/OpportunityDetail/Index?noticeUID=CO1.NTC.7250332&amp;isFromPublicArea=True&amp;isModal=False</t>
  </si>
  <si>
    <t>Calle 15 N.9-18</t>
  </si>
  <si>
    <t>bogota10@papeleriaveneplast.com</t>
  </si>
  <si>
    <t>AR</t>
  </si>
  <si>
    <t xml:space="preserve">ADQUIRIR DRONES PARA APOYAR LA CREACIÓN DE LA UNIDAD DE SINIESTROS VIALES, COMO ESTRATEGIA PARA REFORZAR LA SEGURIDD VIAL DEL MUNICIPIO DE CHÍA </t>
  </si>
  <si>
    <t>https://www.colombiacompra.gov.co/tienda-virtual-del-estado-colombiano/ordenes-compra/140265</t>
  </si>
  <si>
    <t>SASIE-012-2024</t>
  </si>
  <si>
    <t>CO1.PCCNTR.7180979</t>
  </si>
  <si>
    <t xml:space="preserve">UNION TEMPORAL IMPORT &amp; EXPORT </t>
  </si>
  <si>
    <t>SUMINISTRO DE PRENDAS DE VESTIR, CALZADO, EQUIPOS DE PROTECCION PERSONAL Y SEGURIDAD INDUSTRIAL PARA LOS SERVIDORES PÚBLICOS DEL MUNICIPIO DE CHIA NIVEL CENTRAL</t>
  </si>
  <si>
    <t xml:space="preserve">NOVECIENTOS CINCUENTA MILLONES DE PESOS </t>
  </si>
  <si>
    <t>https://community.secop.gov.co/Public/Tendering/OpportunityDetail/Index?noticeUID=CO1.NTC.7223172&amp;isFromPublicArea=True&amp;isModal=False</t>
  </si>
  <si>
    <t xml:space="preserve">MARIA ALEJANDRA NAVARRETE ARUNDUAGA </t>
  </si>
  <si>
    <t>CSC-100050997</t>
  </si>
  <si>
    <t>CO1.WRT.16051596</t>
  </si>
  <si>
    <t xml:space="preserve">TRESCIENTOS MILLONES DE PESOS </t>
  </si>
  <si>
    <t>MC-049-2024</t>
  </si>
  <si>
    <t>CO1.PCCNTR.7186126</t>
  </si>
  <si>
    <t xml:space="preserve">BYM INGENIERIA SAS </t>
  </si>
  <si>
    <t>SERVICIO DE MANTENIMIENTO PREVENTIVO Y CORRECTIVO DE LAS BOMBAS INCLUYENDO EL SUMINISTRO DE REPUESTOS PARA REDUCIR EL RIESGO DE INUNDACIÓN EN LA TEMPORADA DE LLUVIAS EN EL MUNICIPIO DE CHÍA</t>
  </si>
  <si>
    <t xml:space="preserve">CINCUENTA Y TRES MILLONES NOVENTA Y DOS MIL QUINIENTOS TREINTA Y CINCO PESOS </t>
  </si>
  <si>
    <t>https://community.secop.gov.co/Public/Tendering/OpportunityDetail/Index?noticeUID=CO1.NTC.7228443&amp;isFromPublicArea=True&amp;isModal=False</t>
  </si>
  <si>
    <t>21-46-101102992</t>
  </si>
  <si>
    <t>CO1.WRT.16060637</t>
  </si>
  <si>
    <t>Carrera 13 N.9B-51</t>
  </si>
  <si>
    <t>contabilidad@valvulasyaccesoriosbym.com</t>
  </si>
  <si>
    <t>023-CV-2024</t>
  </si>
  <si>
    <t xml:space="preserve">CONVENIO MARCO INTERADMINISTRATIVO DE COOPERACION </t>
  </si>
  <si>
    <t xml:space="preserve">PERSONERIA MUNICIPAL DE CHIA, CONCEJO MUNIIIO DE CHIA E INSTITUTO DE DESARROLLO URBANO, VIVIENDA Y GESTIÓN TERRITOIRAL DE CHIA (IDUVI) </t>
  </si>
  <si>
    <t xml:space="preserve">AUNAR ESFUERZOS ADMINISTRATIVOS, FINANCIEROS Y JURIDICOS PARA COOPERAR CON EL FUNCIONAMIENTO INTEGRAL DEL CENTRO ADMINITRATIVO MUNICIPAL (CAM) </t>
  </si>
  <si>
    <t xml:space="preserve">CUARENTA Y DOS (42) MESES </t>
  </si>
  <si>
    <t xml:space="preserve">SECOP I </t>
  </si>
  <si>
    <t>https://www.contratos.gov.co/consultas/detalleProceso.do?numConstancia=25-22-102413&amp;g-recaptcha-response=03AFcWeA5j1xKRKnEVtObzoMGBobnoE_uJeA-Gnh_p-mtH0FH_dj1G5kXstbMxQW1zHOqbJt_0GcaAMOouwRsnU_eI6i-JMIAo0_pBZinSrwev1SrrmwuHRLct73OUwdXILJB_1hFger1YwoEEhk4wPB1345J4zuBXyM-QqhcaDsAsMX-c-kBv0DLkjX2iXuLLJEqTtnTrEGb1eg8BeuGR2lz--AcSP8Eyaus9F-fWzDyAV-SNkzxAlY7zhK4IFek8MvKzVvbW-XhQIEugitcY0Qb0fxJHms4UZW-yl61hkxj0jI5FBDAQoexQrmdT5Urd6dG-IfuNdci30a7s8cyKc6wobcJCegcF_SZKTErwuGtVLGUTv82gMJVRkBvfifVEQhMLpOh98Ljjx5YIsFzoKM_4Y__NhyOtIb_AIgxEs3lUcko18z1VnOMjMxWlzDZWCTFF0C2qUFSzICVdmUb2U_h28nLcJrFA0Ib0daBtB419xknitX5-TEnVVm6OUFZ0dawEjJLyebgVt3Hh-D3YqgtThWOyJWJzeJSmtnInsw9xrgowXzj--Wro6TyWD4kZwD5OnEV4M1G48YRai7n7tO5xXFvL1sDYNlVOCOQmJbSU4JWN7E2DoyHrasRZTKR3ODgd6H02DfuOUPbx4Hk3vEK6l9mqOKRyBTurMCuMRwuBOsjr3mdzYS4X2QGkfqssE39pgwVSevKs0wkVQ5VE4CPnpJ5b-iJjhUg5tdqf_tpvhwuzWz56lwLCzUNRZlR25AvMz9XDNIYQYOELuSwL9zzgJoREnQsxFwH5IAoLwClFWB2r0Pmkx9eb3Ve_FAn_Of9c3C6S-XqvAMEhA5HfCG3Nur3hpNy9dwSGHKbxAqxURd1aOgst-0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</si>
</sst>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_(&quot;$&quot;* #,##0.00_);_(&quot;$&quot;* \(#,##0.00\);_(&quot;$&quot;* &quot;-&quot;??_);_(@_)"/>
    <numFmt numFmtId="165" formatCode="dd/mm/yyyy;@"/>
    <numFmt numFmtId="166" formatCode="&quot;$&quot;#,##0"/>
    <numFmt numFmtId="167" formatCode="_-[$$-240A]\ * #,##0.00_-;\-[$$-240A]\ * #,##0.00_-;_-[$$-240A]\ * &quot;-&quot;??_-;_-@_-"/>
    <numFmt numFmtId="168" formatCode="_-* #,##0_-;\-* #,##0_-;_-* &quot;-&quot;??_-;_-@_-"/>
  </numFmts>
  <fonts count="28">
    <font>
      <sz val="12"/>
      <color theme="1"/>
      <name val="Aptos Narrow"/>
      <family val="2"/>
      <scheme val="minor"/>
    </font>
    <font>
      <sz val="9"/>
      <color theme="1"/>
      <name val="Arial"/>
      <family val="2"/>
    </font>
    <font>
      <b/>
      <sz val="9"/>
      <color theme="1"/>
      <name val="Arial"/>
      <family val="2"/>
    </font>
    <font>
      <b/>
      <sz val="9"/>
      <name val="Arial"/>
      <family val="2"/>
    </font>
    <font>
      <b/>
      <sz val="9"/>
      <color theme="0"/>
      <name val="Arial"/>
      <family val="2"/>
    </font>
    <font>
      <sz val="9"/>
      <name val="Arial"/>
      <family val="2"/>
    </font>
    <font>
      <u/>
      <sz val="12"/>
      <color theme="10"/>
      <name val="Aptos Narrow"/>
      <family val="2"/>
      <scheme val="minor"/>
    </font>
    <font>
      <sz val="9"/>
      <color rgb="FFFF0000"/>
      <name val="Arial"/>
      <family val="2"/>
    </font>
    <font>
      <sz val="12"/>
      <color rgb="FFFF0000"/>
      <name val="Aptos Narrow"/>
      <family val="2"/>
      <scheme val="minor"/>
    </font>
    <font>
      <sz val="12"/>
      <color theme="1"/>
      <name val="Aptos Narrow"/>
      <family val="2"/>
      <scheme val="minor"/>
    </font>
    <font>
      <b/>
      <sz val="12"/>
      <color theme="1"/>
      <name val="Aptos Narrow"/>
      <family val="2"/>
      <scheme val="minor"/>
    </font>
    <font>
      <sz val="9"/>
      <color rgb="FF000000"/>
      <name val="Arial"/>
      <family val="2"/>
    </font>
    <font>
      <sz val="9"/>
      <color rgb="FF000000"/>
      <name val="Arial"/>
      <family val="2"/>
      <charset val="1"/>
    </font>
    <font>
      <sz val="11"/>
      <color theme="1"/>
      <name val="Arial"/>
      <family val="2"/>
    </font>
    <font>
      <u/>
      <sz val="12"/>
      <color rgb="FFFF0000"/>
      <name val="Aptos Narrow"/>
      <family val="2"/>
      <scheme val="minor"/>
    </font>
    <font>
      <sz val="9"/>
      <color indexed="81"/>
      <name val="Tahoma"/>
      <family val="2"/>
    </font>
    <font>
      <b/>
      <sz val="9"/>
      <color indexed="81"/>
      <name val="Tahoma"/>
      <family val="2"/>
    </font>
    <font>
      <b/>
      <sz val="9"/>
      <color rgb="FF000000"/>
      <name val="Arial"/>
      <family val="2"/>
    </font>
    <font>
      <b/>
      <sz val="9"/>
      <color rgb="FF000000"/>
      <name val="Arial"/>
    </font>
    <font>
      <sz val="9"/>
      <color theme="1"/>
      <name val="Arial"/>
    </font>
    <font>
      <sz val="9"/>
      <name val="Arial"/>
    </font>
    <font>
      <sz val="9"/>
      <color rgb="FF000000"/>
      <name val="Arial"/>
    </font>
    <font>
      <sz val="9"/>
      <color rgb="FFFF0000"/>
      <name val="Arial"/>
    </font>
    <font>
      <b/>
      <sz val="9"/>
      <color theme="1"/>
      <name val="Arial"/>
    </font>
    <font>
      <u/>
      <sz val="12"/>
      <color rgb="FF000000"/>
      <name val="Aptos Narrow"/>
      <family val="2"/>
      <scheme val="minor"/>
    </font>
    <font>
      <sz val="9"/>
      <color rgb="FFFF0000"/>
      <name val="Arial"/>
      <charset val="1"/>
    </font>
    <font>
      <sz val="10"/>
      <color theme="1"/>
      <name val="Aptos Narrow"/>
      <family val="2"/>
      <scheme val="minor"/>
    </font>
    <font>
      <sz val="9"/>
      <color rgb="FF000000"/>
      <name val="Arial"/>
      <charset val="1"/>
    </font>
  </fonts>
  <fills count="23">
    <fill>
      <patternFill patternType="none"/>
    </fill>
    <fill>
      <patternFill patternType="gray125"/>
    </fill>
    <fill>
      <patternFill patternType="solid">
        <fgColor rgb="FFF4B083"/>
        <bgColor rgb="FFF4B083"/>
      </patternFill>
    </fill>
    <fill>
      <patternFill patternType="solid">
        <fgColor rgb="FF1F3864"/>
        <bgColor rgb="FF1F3864"/>
      </patternFill>
    </fill>
    <fill>
      <patternFill patternType="solid">
        <fgColor rgb="FF8EAADB"/>
        <bgColor rgb="FF8EAADB"/>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theme="5" tint="0.39997558519241921"/>
        <bgColor rgb="FFF4B083"/>
      </patternFill>
    </fill>
    <fill>
      <patternFill patternType="solid">
        <fgColor theme="6" tint="0.7999816888943144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3" tint="0.89999084444715716"/>
        <bgColor indexed="64"/>
      </patternFill>
    </fill>
    <fill>
      <patternFill patternType="solid">
        <fgColor rgb="FFFFC00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C0E6F5"/>
        <bgColor indexed="64"/>
      </patternFill>
    </fill>
    <fill>
      <patternFill patternType="solid">
        <fgColor theme="8" tint="0.59999389629810485"/>
        <bgColor indexed="64"/>
      </patternFill>
    </fill>
    <fill>
      <patternFill patternType="solid">
        <fgColor rgb="FF83E28E"/>
        <bgColor indexed="64"/>
      </patternFill>
    </fill>
    <fill>
      <patternFill patternType="solid">
        <fgColor theme="4"/>
        <bgColor indexed="64"/>
      </patternFill>
    </fill>
    <fill>
      <patternFill patternType="solid">
        <fgColor rgb="FFFFC000"/>
        <bgColor rgb="FF000000"/>
      </patternFill>
    </fill>
    <fill>
      <patternFill patternType="solid">
        <fgColor rgb="FFFF0000"/>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indexed="64"/>
      </left>
      <right/>
      <top/>
      <bottom style="thin">
        <color indexed="64"/>
      </bottom>
      <diagonal/>
    </border>
  </borders>
  <cellStyleXfs count="6">
    <xf numFmtId="0" fontId="0" fillId="0" borderId="0"/>
    <xf numFmtId="0" fontId="6" fillId="0" borderId="0" applyNumberFormat="0" applyFill="0" applyBorder="0" applyAlignment="0" applyProtection="0"/>
    <xf numFmtId="43" fontId="9" fillId="0" borderId="0" applyFont="0" applyFill="0" applyBorder="0" applyAlignment="0" applyProtection="0"/>
    <xf numFmtId="0" fontId="6" fillId="0" borderId="0" applyNumberFormat="0" applyFill="0" applyBorder="0" applyAlignment="0" applyProtection="0"/>
    <xf numFmtId="0" fontId="13" fillId="0" borderId="0"/>
    <xf numFmtId="164" fontId="13" fillId="0" borderId="0" applyFont="0" applyFill="0" applyBorder="0" applyAlignment="0" applyProtection="0"/>
  </cellStyleXfs>
  <cellXfs count="703">
    <xf numFmtId="0" fontId="0" fillId="0" borderId="0" xfId="0"/>
    <xf numFmtId="165" fontId="0" fillId="0" borderId="0" xfId="0" applyNumberFormat="1"/>
    <xf numFmtId="1" fontId="0" fillId="0" borderId="0" xfId="0" applyNumberFormat="1"/>
    <xf numFmtId="166" fontId="0" fillId="0" borderId="0" xfId="0" applyNumberFormat="1"/>
    <xf numFmtId="3" fontId="0" fillId="0" borderId="0" xfId="0" applyNumberFormat="1"/>
    <xf numFmtId="0" fontId="1" fillId="0" borderId="0" xfId="0" applyFont="1"/>
    <xf numFmtId="0" fontId="2" fillId="2" borderId="1"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3" fontId="2"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165" fontId="2"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66" fontId="2" fillId="4" borderId="1" xfId="0" applyNumberFormat="1" applyFont="1" applyFill="1" applyBorder="1" applyAlignment="1">
      <alignment horizontal="center" vertical="center" wrapText="1"/>
    </xf>
    <xf numFmtId="1" fontId="2" fillId="4" borderId="1" xfId="0" applyNumberFormat="1" applyFont="1" applyFill="1" applyBorder="1" applyAlignment="1">
      <alignment horizontal="center" vertical="center" wrapText="1"/>
    </xf>
    <xf numFmtId="0" fontId="0" fillId="0" borderId="0" xfId="0" applyAlignment="1">
      <alignment wrapText="1"/>
    </xf>
    <xf numFmtId="0" fontId="1" fillId="0" borderId="0" xfId="0" applyFont="1" applyAlignment="1">
      <alignment horizontal="justify" vertical="center"/>
    </xf>
    <xf numFmtId="0" fontId="0" fillId="0" borderId="0" xfId="0" applyAlignment="1">
      <alignment horizontal="center" vertical="center"/>
    </xf>
    <xf numFmtId="0" fontId="8" fillId="0" borderId="0" xfId="0" applyFont="1" applyAlignment="1">
      <alignment horizontal="center" vertical="center"/>
    </xf>
    <xf numFmtId="0" fontId="1" fillId="5" borderId="1" xfId="0" applyFont="1" applyFill="1" applyBorder="1" applyAlignment="1">
      <alignment horizontal="justify" vertical="center"/>
    </xf>
    <xf numFmtId="2" fontId="0" fillId="0" borderId="0" xfId="0" applyNumberFormat="1" applyAlignment="1">
      <alignment horizontal="center" vertical="center"/>
    </xf>
    <xf numFmtId="0" fontId="1" fillId="5" borderId="5" xfId="0" applyFont="1" applyFill="1" applyBorder="1" applyAlignment="1">
      <alignment horizontal="justify" vertical="center"/>
    </xf>
    <xf numFmtId="0" fontId="1" fillId="5" borderId="1" xfId="0" applyFont="1" applyFill="1" applyBorder="1" applyAlignment="1">
      <alignment horizontal="justify" vertical="center" wrapText="1"/>
    </xf>
    <xf numFmtId="0" fontId="1" fillId="5" borderId="1" xfId="0" applyFont="1" applyFill="1" applyBorder="1" applyAlignment="1">
      <alignment horizontal="center" vertical="center"/>
    </xf>
    <xf numFmtId="0" fontId="3" fillId="2" borderId="5"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0" fillId="0" borderId="0" xfId="0" applyNumberFormat="1"/>
    <xf numFmtId="14" fontId="2" fillId="2" borderId="5" xfId="0" applyNumberFormat="1" applyFont="1" applyFill="1" applyBorder="1" applyAlignment="1">
      <alignment horizontal="center" vertical="center" wrapText="1"/>
    </xf>
    <xf numFmtId="166" fontId="0" fillId="0" borderId="0" xfId="0" applyNumberFormat="1" applyAlignment="1">
      <alignment horizontal="right"/>
    </xf>
    <xf numFmtId="0" fontId="1" fillId="5" borderId="1" xfId="0" applyFont="1" applyFill="1" applyBorder="1" applyAlignment="1">
      <alignment horizontal="left" vertical="center"/>
    </xf>
    <xf numFmtId="0" fontId="0" fillId="0" borderId="0" xfId="0" applyAlignment="1">
      <alignment horizontal="left" vertical="center"/>
    </xf>
    <xf numFmtId="49" fontId="1" fillId="5" borderId="4" xfId="0" applyNumberFormat="1" applyFont="1" applyFill="1" applyBorder="1" applyAlignment="1">
      <alignment horizontal="center" vertical="center"/>
    </xf>
    <xf numFmtId="0" fontId="2" fillId="0" borderId="0" xfId="0" applyFont="1" applyAlignment="1">
      <alignment horizontal="center"/>
    </xf>
    <xf numFmtId="0" fontId="10" fillId="0" borderId="0" xfId="0" applyFont="1" applyAlignment="1">
      <alignment horizontal="center"/>
    </xf>
    <xf numFmtId="0" fontId="0" fillId="5" borderId="0" xfId="0" applyFill="1"/>
    <xf numFmtId="165" fontId="0" fillId="5" borderId="0" xfId="0" applyNumberFormat="1" applyFill="1"/>
    <xf numFmtId="0" fontId="2" fillId="8" borderId="1" xfId="0" applyFont="1" applyFill="1" applyBorder="1" applyAlignment="1">
      <alignment horizontal="center" vertical="center" wrapText="1"/>
    </xf>
    <xf numFmtId="0" fontId="1" fillId="5" borderId="2" xfId="0" applyFont="1" applyFill="1" applyBorder="1" applyAlignment="1">
      <alignment horizontal="center" vertical="center"/>
    </xf>
    <xf numFmtId="0" fontId="2" fillId="7" borderId="1" xfId="0" applyFont="1" applyFill="1" applyBorder="1" applyAlignment="1">
      <alignment horizontal="center" vertical="center"/>
    </xf>
    <xf numFmtId="14" fontId="2" fillId="7" borderId="1" xfId="0" applyNumberFormat="1" applyFont="1" applyFill="1" applyBorder="1" applyAlignment="1">
      <alignment horizontal="center" vertical="center"/>
    </xf>
    <xf numFmtId="0" fontId="7" fillId="5" borderId="1" xfId="0" applyFont="1" applyFill="1" applyBorder="1" applyAlignment="1">
      <alignment horizontal="center" vertical="center" wrapText="1"/>
    </xf>
    <xf numFmtId="14" fontId="1" fillId="5" borderId="1" xfId="0" applyNumberFormat="1" applyFont="1" applyFill="1" applyBorder="1" applyAlignment="1">
      <alignment horizontal="center" vertical="center"/>
    </xf>
    <xf numFmtId="14" fontId="1" fillId="5" borderId="4" xfId="0" applyNumberFormat="1" applyFont="1" applyFill="1" applyBorder="1" applyAlignment="1">
      <alignment horizontal="center" vertical="center"/>
    </xf>
    <xf numFmtId="14" fontId="1" fillId="5" borderId="5" xfId="0" applyNumberFormat="1" applyFont="1" applyFill="1" applyBorder="1" applyAlignment="1">
      <alignment horizontal="center" vertical="center"/>
    </xf>
    <xf numFmtId="14" fontId="1" fillId="5" borderId="1" xfId="0" applyNumberFormat="1" applyFont="1" applyFill="1" applyBorder="1" applyAlignment="1">
      <alignment horizontal="justify" vertical="center"/>
    </xf>
    <xf numFmtId="49" fontId="0" fillId="5" borderId="0" xfId="0" applyNumberFormat="1" applyFill="1" applyAlignment="1">
      <alignment vertical="center"/>
    </xf>
    <xf numFmtId="0" fontId="3" fillId="9" borderId="1" xfId="0" applyFont="1" applyFill="1" applyBorder="1" applyAlignment="1">
      <alignment horizontal="center" vertical="center"/>
    </xf>
    <xf numFmtId="0" fontId="3" fillId="9" borderId="1" xfId="0" applyFont="1" applyFill="1" applyBorder="1" applyAlignment="1">
      <alignment horizontal="center" vertical="center" wrapText="1"/>
    </xf>
    <xf numFmtId="2" fontId="3" fillId="9"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0" xfId="0" applyFont="1" applyFill="1" applyAlignment="1">
      <alignment horizontal="justify" vertical="center"/>
    </xf>
    <xf numFmtId="0" fontId="11" fillId="5" borderId="4" xfId="4" applyFont="1" applyFill="1" applyBorder="1" applyAlignment="1" applyProtection="1">
      <alignment horizontal="left" vertical="center" wrapText="1"/>
      <protection locked="0"/>
    </xf>
    <xf numFmtId="3" fontId="1" fillId="5" borderId="1" xfId="0" applyNumberFormat="1" applyFont="1" applyFill="1" applyBorder="1" applyAlignment="1">
      <alignment horizontal="right" vertical="center"/>
    </xf>
    <xf numFmtId="1" fontId="1" fillId="5" borderId="1" xfId="0" applyNumberFormat="1" applyFont="1" applyFill="1" applyBorder="1" applyAlignment="1">
      <alignment horizontal="justify" vertical="center"/>
    </xf>
    <xf numFmtId="167" fontId="1" fillId="5" borderId="9" xfId="4" applyNumberFormat="1" applyFont="1" applyFill="1" applyBorder="1" applyAlignment="1" applyProtection="1">
      <alignment horizontal="left" vertical="center" wrapText="1"/>
      <protection locked="0"/>
    </xf>
    <xf numFmtId="2" fontId="1" fillId="5" borderId="4" xfId="0" applyNumberFormat="1" applyFont="1" applyFill="1" applyBorder="1" applyAlignment="1">
      <alignment horizontal="right" vertical="center"/>
    </xf>
    <xf numFmtId="2" fontId="1" fillId="5" borderId="9" xfId="0" applyNumberFormat="1" applyFont="1" applyFill="1" applyBorder="1" applyAlignment="1">
      <alignment horizontal="right" vertical="center"/>
    </xf>
    <xf numFmtId="0" fontId="1" fillId="5" borderId="3" xfId="0" applyFont="1" applyFill="1" applyBorder="1" applyAlignment="1">
      <alignment horizontal="justify" vertical="center"/>
    </xf>
    <xf numFmtId="166" fontId="1" fillId="5" borderId="1" xfId="0" applyNumberFormat="1" applyFont="1" applyFill="1" applyBorder="1" applyAlignment="1">
      <alignment horizontal="right" vertical="center"/>
    </xf>
    <xf numFmtId="165" fontId="1" fillId="5" borderId="1" xfId="0" applyNumberFormat="1" applyFont="1" applyFill="1" applyBorder="1" applyAlignment="1">
      <alignment horizontal="justify" vertical="center"/>
    </xf>
    <xf numFmtId="0" fontId="1" fillId="5" borderId="2" xfId="0" applyFont="1" applyFill="1" applyBorder="1" applyAlignment="1">
      <alignment horizontal="justify" vertical="center"/>
    </xf>
    <xf numFmtId="0" fontId="1" fillId="5" borderId="1" xfId="0" applyFont="1" applyFill="1" applyBorder="1" applyAlignment="1">
      <alignment horizontal="left" vertical="center" wrapText="1"/>
    </xf>
    <xf numFmtId="166" fontId="1" fillId="5" borderId="1" xfId="0" applyNumberFormat="1" applyFont="1" applyFill="1" applyBorder="1" applyAlignment="1">
      <alignment horizontal="justify" vertical="center"/>
    </xf>
    <xf numFmtId="0" fontId="6" fillId="5" borderId="1" xfId="3" applyFill="1" applyBorder="1" applyAlignment="1">
      <alignment horizontal="justify" vertical="center"/>
    </xf>
    <xf numFmtId="0" fontId="1" fillId="5" borderId="3" xfId="0" applyFont="1" applyFill="1" applyBorder="1" applyAlignment="1">
      <alignment horizontal="center" vertical="center"/>
    </xf>
    <xf numFmtId="0" fontId="6" fillId="5" borderId="1" xfId="3" applyFill="1" applyBorder="1" applyAlignment="1">
      <alignment horizontal="left" vertical="center" wrapText="1"/>
    </xf>
    <xf numFmtId="0" fontId="1" fillId="5" borderId="2" xfId="0" quotePrefix="1" applyFont="1" applyFill="1" applyBorder="1" applyAlignment="1">
      <alignment horizontal="center" vertical="center"/>
    </xf>
    <xf numFmtId="168" fontId="1" fillId="5" borderId="1" xfId="0" applyNumberFormat="1" applyFont="1" applyFill="1" applyBorder="1" applyAlignment="1">
      <alignment horizontal="center" vertical="center"/>
    </xf>
    <xf numFmtId="167" fontId="1" fillId="5" borderId="2" xfId="0" applyNumberFormat="1" applyFont="1" applyFill="1" applyBorder="1" applyAlignment="1">
      <alignment horizontal="right" vertical="center"/>
    </xf>
    <xf numFmtId="14" fontId="1" fillId="5" borderId="11" xfId="0" applyNumberFormat="1" applyFont="1" applyFill="1" applyBorder="1" applyAlignment="1">
      <alignment horizontal="left" vertical="center" wrapText="1"/>
    </xf>
    <xf numFmtId="0" fontId="1" fillId="10" borderId="1" xfId="0" applyFont="1" applyFill="1" applyBorder="1" applyAlignment="1">
      <alignment horizontal="justify" vertical="center"/>
    </xf>
    <xf numFmtId="14" fontId="1" fillId="10" borderId="1" xfId="0" applyNumberFormat="1" applyFont="1" applyFill="1" applyBorder="1" applyAlignment="1">
      <alignment horizontal="justify" vertical="center"/>
    </xf>
    <xf numFmtId="14" fontId="1" fillId="10" borderId="1" xfId="0" applyNumberFormat="1" applyFont="1" applyFill="1" applyBorder="1" applyAlignment="1">
      <alignment horizontal="center" vertical="center"/>
    </xf>
    <xf numFmtId="0" fontId="5" fillId="10" borderId="1" xfId="0" applyFont="1" applyFill="1" applyBorder="1" applyAlignment="1">
      <alignment horizontal="center" vertical="center"/>
    </xf>
    <xf numFmtId="0" fontId="11" fillId="10" borderId="4" xfId="4" applyFont="1" applyFill="1" applyBorder="1" applyAlignment="1" applyProtection="1">
      <alignment horizontal="left" vertical="center" wrapText="1"/>
      <protection locked="0"/>
    </xf>
    <xf numFmtId="0" fontId="1" fillId="10" borderId="1" xfId="0" applyFont="1" applyFill="1" applyBorder="1" applyAlignment="1">
      <alignment horizontal="justify" vertical="center" wrapText="1"/>
    </xf>
    <xf numFmtId="3" fontId="1" fillId="10" borderId="1" xfId="0" applyNumberFormat="1" applyFont="1" applyFill="1" applyBorder="1" applyAlignment="1">
      <alignment horizontal="right" vertical="center"/>
    </xf>
    <xf numFmtId="0" fontId="1" fillId="10" borderId="1" xfId="0" applyFont="1" applyFill="1" applyBorder="1" applyAlignment="1">
      <alignment horizontal="center" vertical="center"/>
    </xf>
    <xf numFmtId="0" fontId="1" fillId="10" borderId="5" xfId="0" applyFont="1" applyFill="1" applyBorder="1" applyAlignment="1">
      <alignment horizontal="justify" vertical="center"/>
    </xf>
    <xf numFmtId="1" fontId="1" fillId="10" borderId="1" xfId="0" applyNumberFormat="1" applyFont="1" applyFill="1" applyBorder="1" applyAlignment="1">
      <alignment horizontal="justify" vertical="center"/>
    </xf>
    <xf numFmtId="167" fontId="1" fillId="10" borderId="1" xfId="0" applyNumberFormat="1" applyFont="1" applyFill="1" applyBorder="1" applyAlignment="1">
      <alignment horizontal="right" vertical="center"/>
    </xf>
    <xf numFmtId="49" fontId="1" fillId="10" borderId="1" xfId="0" applyNumberFormat="1" applyFont="1" applyFill="1" applyBorder="1" applyAlignment="1">
      <alignment horizontal="center" vertical="center"/>
    </xf>
    <xf numFmtId="14" fontId="1" fillId="10" borderId="2" xfId="0" applyNumberFormat="1" applyFont="1" applyFill="1" applyBorder="1" applyAlignment="1">
      <alignment horizontal="center" vertical="center"/>
    </xf>
    <xf numFmtId="14" fontId="1" fillId="10" borderId="10" xfId="0" applyNumberFormat="1" applyFont="1" applyFill="1" applyBorder="1" applyAlignment="1">
      <alignment horizontal="left" vertical="center" wrapText="1"/>
    </xf>
    <xf numFmtId="167" fontId="1" fillId="10" borderId="9" xfId="4" applyNumberFormat="1" applyFont="1" applyFill="1" applyBorder="1" applyAlignment="1" applyProtection="1">
      <alignment horizontal="left" vertical="center" wrapText="1"/>
      <protection locked="0"/>
    </xf>
    <xf numFmtId="2" fontId="1" fillId="10" borderId="4" xfId="0" applyNumberFormat="1" applyFont="1" applyFill="1" applyBorder="1" applyAlignment="1">
      <alignment horizontal="right" vertical="center"/>
    </xf>
    <xf numFmtId="2" fontId="1" fillId="10" borderId="9" xfId="0" applyNumberFormat="1" applyFont="1" applyFill="1" applyBorder="1" applyAlignment="1">
      <alignment horizontal="right" vertical="center"/>
    </xf>
    <xf numFmtId="0" fontId="1" fillId="10" borderId="3" xfId="0" applyFont="1" applyFill="1" applyBorder="1" applyAlignment="1">
      <alignment horizontal="justify" vertical="center"/>
    </xf>
    <xf numFmtId="0" fontId="6" fillId="10" borderId="1" xfId="1" applyFill="1" applyBorder="1" applyAlignment="1">
      <alignment horizontal="justify" vertical="center" wrapText="1"/>
    </xf>
    <xf numFmtId="165" fontId="1" fillId="10" borderId="1" xfId="0" applyNumberFormat="1" applyFont="1" applyFill="1" applyBorder="1" applyAlignment="1">
      <alignment horizontal="center" vertical="center"/>
    </xf>
    <xf numFmtId="166" fontId="1" fillId="10" borderId="1" xfId="0" applyNumberFormat="1" applyFont="1" applyFill="1" applyBorder="1" applyAlignment="1">
      <alignment horizontal="right" vertical="center"/>
    </xf>
    <xf numFmtId="1" fontId="1" fillId="10" borderId="1" xfId="0" applyNumberFormat="1" applyFont="1" applyFill="1" applyBorder="1" applyAlignment="1">
      <alignment horizontal="center" vertical="center"/>
    </xf>
    <xf numFmtId="165" fontId="1" fillId="10" borderId="1" xfId="0" applyNumberFormat="1" applyFont="1" applyFill="1" applyBorder="1" applyAlignment="1">
      <alignment horizontal="justify" vertical="center"/>
    </xf>
    <xf numFmtId="0" fontId="1" fillId="10" borderId="1" xfId="0" applyFont="1" applyFill="1" applyBorder="1" applyAlignment="1">
      <alignment horizontal="center" vertical="center" wrapText="1"/>
    </xf>
    <xf numFmtId="0" fontId="6" fillId="10" borderId="1" xfId="1" applyFill="1" applyBorder="1" applyAlignment="1">
      <alignment horizontal="center" vertical="center" wrapText="1"/>
    </xf>
    <xf numFmtId="0" fontId="1" fillId="10" borderId="1" xfId="0" applyFont="1" applyFill="1" applyBorder="1" applyAlignment="1">
      <alignment horizontal="left" vertical="center"/>
    </xf>
    <xf numFmtId="2" fontId="1" fillId="10" borderId="2" xfId="2" applyNumberFormat="1" applyFont="1" applyFill="1" applyBorder="1" applyAlignment="1">
      <alignment horizontal="center" vertical="center"/>
    </xf>
    <xf numFmtId="0" fontId="1" fillId="10" borderId="1" xfId="0" applyFont="1" applyFill="1" applyBorder="1" applyAlignment="1">
      <alignment horizontal="center"/>
    </xf>
    <xf numFmtId="0" fontId="1" fillId="10" borderId="0" xfId="0" applyFont="1" applyFill="1" applyAlignment="1">
      <alignment horizontal="justify" vertical="center"/>
    </xf>
    <xf numFmtId="0" fontId="6" fillId="10" borderId="1" xfId="3" applyFill="1" applyBorder="1" applyAlignment="1">
      <alignment horizontal="justify" vertical="center" wrapText="1"/>
    </xf>
    <xf numFmtId="166" fontId="1" fillId="10" borderId="1" xfId="0" applyNumberFormat="1" applyFont="1" applyFill="1" applyBorder="1" applyAlignment="1">
      <alignment horizontal="justify" vertical="center"/>
    </xf>
    <xf numFmtId="0" fontId="6" fillId="10" borderId="1" xfId="3" applyFill="1" applyBorder="1" applyAlignment="1">
      <alignment horizontal="center" vertical="center" wrapText="1"/>
    </xf>
    <xf numFmtId="1" fontId="1" fillId="10" borderId="2" xfId="0" applyNumberFormat="1" applyFont="1" applyFill="1" applyBorder="1" applyAlignment="1">
      <alignment horizontal="center" vertical="center"/>
    </xf>
    <xf numFmtId="0" fontId="6" fillId="10" borderId="1" xfId="3" applyFill="1" applyBorder="1" applyAlignment="1">
      <alignment horizontal="justify" vertical="center"/>
    </xf>
    <xf numFmtId="0" fontId="1" fillId="10" borderId="3" xfId="0" applyFont="1" applyFill="1" applyBorder="1" applyAlignment="1">
      <alignment horizontal="center" vertical="center"/>
    </xf>
    <xf numFmtId="0" fontId="1" fillId="10" borderId="1" xfId="0" applyFont="1" applyFill="1" applyBorder="1" applyAlignment="1">
      <alignment horizontal="left" vertical="center" wrapText="1"/>
    </xf>
    <xf numFmtId="2" fontId="1" fillId="10" borderId="2" xfId="0" applyNumberFormat="1" applyFont="1" applyFill="1" applyBorder="1" applyAlignment="1">
      <alignment horizontal="center" vertical="center"/>
    </xf>
    <xf numFmtId="168" fontId="1" fillId="10" borderId="1" xfId="0" applyNumberFormat="1" applyFont="1" applyFill="1" applyBorder="1" applyAlignment="1">
      <alignment horizontal="right" vertical="center"/>
    </xf>
    <xf numFmtId="0" fontId="1" fillId="10" borderId="12" xfId="0" applyFont="1" applyFill="1" applyBorder="1" applyAlignment="1">
      <alignment horizontal="justify" vertical="center"/>
    </xf>
    <xf numFmtId="0" fontId="1" fillId="10" borderId="4" xfId="0" applyFont="1" applyFill="1" applyBorder="1" applyAlignment="1">
      <alignment horizontal="justify" vertical="center"/>
    </xf>
    <xf numFmtId="0" fontId="1" fillId="10" borderId="1" xfId="0" applyFont="1" applyFill="1" applyBorder="1" applyAlignment="1">
      <alignment horizontal="right" vertical="center"/>
    </xf>
    <xf numFmtId="0" fontId="1" fillId="10" borderId="2" xfId="0" applyFont="1" applyFill="1" applyBorder="1" applyAlignment="1">
      <alignment horizontal="justify" vertical="center"/>
    </xf>
    <xf numFmtId="0" fontId="14" fillId="10" borderId="1" xfId="3" applyFont="1" applyFill="1" applyBorder="1" applyAlignment="1">
      <alignment horizontal="justify" vertical="center"/>
    </xf>
    <xf numFmtId="0" fontId="11" fillId="10" borderId="1" xfId="0" applyFont="1" applyFill="1" applyBorder="1" applyAlignment="1">
      <alignment horizontal="justify" vertical="center"/>
    </xf>
    <xf numFmtId="0" fontId="6" fillId="10" borderId="1" xfId="3" applyFill="1" applyBorder="1" applyAlignment="1">
      <alignment horizontal="left" vertical="center" wrapText="1"/>
    </xf>
    <xf numFmtId="49" fontId="1" fillId="10" borderId="5" xfId="0" applyNumberFormat="1" applyFont="1" applyFill="1" applyBorder="1" applyAlignment="1">
      <alignment horizontal="center" vertical="center"/>
    </xf>
    <xf numFmtId="167" fontId="1" fillId="10" borderId="5" xfId="0" applyNumberFormat="1" applyFont="1" applyFill="1" applyBorder="1" applyAlignment="1">
      <alignment horizontal="right" vertical="center"/>
    </xf>
    <xf numFmtId="14" fontId="1" fillId="10" borderId="7" xfId="0" applyNumberFormat="1" applyFont="1" applyFill="1" applyBorder="1" applyAlignment="1">
      <alignment horizontal="center" vertical="center"/>
    </xf>
    <xf numFmtId="14" fontId="1" fillId="10" borderId="5" xfId="0" applyNumberFormat="1" applyFont="1" applyFill="1" applyBorder="1" applyAlignment="1">
      <alignment horizontal="center" vertical="center"/>
    </xf>
    <xf numFmtId="0" fontId="1" fillId="10" borderId="8" xfId="0" applyFont="1" applyFill="1" applyBorder="1" applyAlignment="1">
      <alignment horizontal="justify" vertical="center"/>
    </xf>
    <xf numFmtId="0" fontId="5" fillId="10" borderId="1" xfId="0" applyFont="1" applyFill="1" applyBorder="1" applyAlignment="1">
      <alignment horizontal="center" vertical="center" wrapText="1"/>
    </xf>
    <xf numFmtId="0" fontId="11" fillId="10" borderId="1" xfId="0" applyFont="1" applyFill="1" applyBorder="1" applyAlignment="1">
      <alignment horizontal="center" vertical="center" wrapText="1"/>
    </xf>
    <xf numFmtId="168" fontId="1" fillId="10" borderId="1" xfId="0" applyNumberFormat="1" applyFont="1" applyFill="1" applyBorder="1" applyAlignment="1">
      <alignment horizontal="center" vertical="center"/>
    </xf>
    <xf numFmtId="167" fontId="1" fillId="10" borderId="2" xfId="0" applyNumberFormat="1" applyFont="1" applyFill="1" applyBorder="1" applyAlignment="1">
      <alignment horizontal="right" vertical="center"/>
    </xf>
    <xf numFmtId="49" fontId="1" fillId="10" borderId="4" xfId="0" applyNumberFormat="1" applyFont="1" applyFill="1" applyBorder="1" applyAlignment="1">
      <alignment horizontal="center" vertical="center"/>
    </xf>
    <xf numFmtId="14" fontId="1" fillId="10" borderId="4" xfId="0" applyNumberFormat="1" applyFont="1" applyFill="1" applyBorder="1" applyAlignment="1">
      <alignment horizontal="center" vertical="center"/>
    </xf>
    <xf numFmtId="14" fontId="1" fillId="10" borderId="11" xfId="0" applyNumberFormat="1" applyFont="1" applyFill="1" applyBorder="1" applyAlignment="1">
      <alignment horizontal="left" vertical="center" wrapText="1"/>
    </xf>
    <xf numFmtId="0" fontId="1" fillId="10" borderId="2" xfId="0" quotePrefix="1" applyFont="1" applyFill="1" applyBorder="1" applyAlignment="1">
      <alignment horizontal="center" vertical="center"/>
    </xf>
    <xf numFmtId="166" fontId="1" fillId="10" borderId="2" xfId="0" applyNumberFormat="1" applyFont="1" applyFill="1" applyBorder="1" applyAlignment="1">
      <alignment horizontal="right" vertical="center"/>
    </xf>
    <xf numFmtId="0" fontId="7" fillId="10" borderId="1" xfId="0" applyFont="1" applyFill="1" applyBorder="1" applyAlignment="1">
      <alignment horizontal="center" vertical="center" wrapText="1"/>
    </xf>
    <xf numFmtId="166" fontId="5" fillId="10" borderId="1" xfId="0" applyNumberFormat="1" applyFont="1" applyFill="1" applyBorder="1" applyAlignment="1">
      <alignment horizontal="right" vertical="center"/>
    </xf>
    <xf numFmtId="0" fontId="1" fillId="6" borderId="1" xfId="0" applyFont="1" applyFill="1" applyBorder="1" applyAlignment="1">
      <alignment horizontal="left" vertical="center" wrapText="1"/>
    </xf>
    <xf numFmtId="0" fontId="1" fillId="6" borderId="1" xfId="0" applyFont="1" applyFill="1" applyBorder="1" applyAlignment="1">
      <alignment horizontal="center" vertical="center"/>
    </xf>
    <xf numFmtId="0" fontId="1" fillId="6" borderId="1" xfId="0" applyFont="1" applyFill="1" applyBorder="1" applyAlignment="1">
      <alignment horizontal="justify" vertical="center"/>
    </xf>
    <xf numFmtId="0" fontId="19" fillId="10" borderId="1" xfId="0" applyFont="1" applyFill="1" applyBorder="1" applyAlignment="1">
      <alignment horizontal="justify" vertical="center"/>
    </xf>
    <xf numFmtId="14" fontId="19" fillId="10" borderId="1" xfId="0" applyNumberFormat="1" applyFont="1" applyFill="1" applyBorder="1" applyAlignment="1">
      <alignment horizontal="justify" vertical="center"/>
    </xf>
    <xf numFmtId="14" fontId="19" fillId="10" borderId="1" xfId="0" applyNumberFormat="1" applyFont="1" applyFill="1" applyBorder="1" applyAlignment="1">
      <alignment horizontal="center" vertical="center"/>
    </xf>
    <xf numFmtId="0" fontId="20" fillId="10" borderId="1" xfId="0" applyFont="1" applyFill="1" applyBorder="1" applyAlignment="1">
      <alignment horizontal="center" vertical="center"/>
    </xf>
    <xf numFmtId="0" fontId="21" fillId="10" borderId="4" xfId="4" applyFont="1" applyFill="1" applyBorder="1" applyAlignment="1" applyProtection="1">
      <alignment horizontal="left" vertical="center" wrapText="1"/>
      <protection locked="0"/>
    </xf>
    <xf numFmtId="0" fontId="19" fillId="10" borderId="1" xfId="0" applyFont="1" applyFill="1" applyBorder="1" applyAlignment="1">
      <alignment horizontal="justify" vertical="center" wrapText="1"/>
    </xf>
    <xf numFmtId="3" fontId="19" fillId="10" borderId="1" xfId="0" applyNumberFormat="1" applyFont="1" applyFill="1" applyBorder="1" applyAlignment="1">
      <alignment horizontal="right" vertical="center"/>
    </xf>
    <xf numFmtId="0" fontId="19" fillId="10" borderId="1" xfId="0" applyFont="1" applyFill="1" applyBorder="1" applyAlignment="1">
      <alignment horizontal="center" vertical="center"/>
    </xf>
    <xf numFmtId="0" fontId="19" fillId="10" borderId="5" xfId="0" applyFont="1" applyFill="1" applyBorder="1" applyAlignment="1">
      <alignment horizontal="justify" vertical="center"/>
    </xf>
    <xf numFmtId="1" fontId="19" fillId="10" borderId="1" xfId="0" applyNumberFormat="1" applyFont="1" applyFill="1" applyBorder="1" applyAlignment="1">
      <alignment horizontal="justify" vertical="center"/>
    </xf>
    <xf numFmtId="167" fontId="19" fillId="10" borderId="1" xfId="0" applyNumberFormat="1" applyFont="1" applyFill="1" applyBorder="1" applyAlignment="1">
      <alignment horizontal="right" vertical="center"/>
    </xf>
    <xf numFmtId="49" fontId="19" fillId="10" borderId="1" xfId="0" applyNumberFormat="1" applyFont="1" applyFill="1" applyBorder="1" applyAlignment="1">
      <alignment horizontal="center" vertical="center"/>
    </xf>
    <xf numFmtId="14" fontId="19" fillId="10" borderId="2" xfId="0" applyNumberFormat="1" applyFont="1" applyFill="1" applyBorder="1" applyAlignment="1">
      <alignment horizontal="center" vertical="center"/>
    </xf>
    <xf numFmtId="14" fontId="19" fillId="10" borderId="10" xfId="0" applyNumberFormat="1" applyFont="1" applyFill="1" applyBorder="1" applyAlignment="1">
      <alignment horizontal="left" vertical="center" wrapText="1"/>
    </xf>
    <xf numFmtId="167" fontId="19" fillId="10" borderId="9" xfId="4" applyNumberFormat="1" applyFont="1" applyFill="1" applyBorder="1" applyAlignment="1" applyProtection="1">
      <alignment horizontal="left" vertical="center" wrapText="1"/>
      <protection locked="0"/>
    </xf>
    <xf numFmtId="2" fontId="19" fillId="10" borderId="9" xfId="0" applyNumberFormat="1" applyFont="1" applyFill="1" applyBorder="1" applyAlignment="1">
      <alignment horizontal="right" vertical="center"/>
    </xf>
    <xf numFmtId="2" fontId="19" fillId="10" borderId="4" xfId="0" applyNumberFormat="1" applyFont="1" applyFill="1" applyBorder="1" applyAlignment="1">
      <alignment horizontal="right" vertical="center"/>
    </xf>
    <xf numFmtId="0" fontId="19" fillId="10" borderId="3" xfId="0" applyFont="1" applyFill="1" applyBorder="1" applyAlignment="1">
      <alignment horizontal="justify" vertical="center"/>
    </xf>
    <xf numFmtId="165" fontId="19" fillId="10" borderId="1" xfId="0" applyNumberFormat="1" applyFont="1" applyFill="1" applyBorder="1" applyAlignment="1">
      <alignment horizontal="center" vertical="center"/>
    </xf>
    <xf numFmtId="166" fontId="19" fillId="10" borderId="1" xfId="0" applyNumberFormat="1" applyFont="1" applyFill="1" applyBorder="1" applyAlignment="1">
      <alignment horizontal="right" vertical="center"/>
    </xf>
    <xf numFmtId="1" fontId="19" fillId="10" borderId="1" xfId="0" applyNumberFormat="1" applyFont="1" applyFill="1" applyBorder="1" applyAlignment="1">
      <alignment horizontal="center" vertical="center"/>
    </xf>
    <xf numFmtId="0" fontId="19" fillId="6" borderId="1" xfId="0" applyFont="1" applyFill="1" applyBorder="1" applyAlignment="1">
      <alignment horizontal="justify" vertical="center"/>
    </xf>
    <xf numFmtId="165" fontId="19" fillId="10" borderId="1" xfId="0" applyNumberFormat="1" applyFont="1" applyFill="1" applyBorder="1" applyAlignment="1">
      <alignment horizontal="justify" vertical="center"/>
    </xf>
    <xf numFmtId="0" fontId="19" fillId="10" borderId="1" xfId="0" applyFont="1" applyFill="1" applyBorder="1" applyAlignment="1">
      <alignment horizontal="center" vertical="center" wrapText="1"/>
    </xf>
    <xf numFmtId="0" fontId="19" fillId="10" borderId="1" xfId="0" applyFont="1" applyFill="1" applyBorder="1" applyAlignment="1">
      <alignment horizontal="left" vertical="center"/>
    </xf>
    <xf numFmtId="2" fontId="19" fillId="10" borderId="2" xfId="2" applyNumberFormat="1" applyFont="1" applyFill="1" applyBorder="1" applyAlignment="1">
      <alignment horizontal="center" vertical="center"/>
    </xf>
    <xf numFmtId="0" fontId="19" fillId="10" borderId="1" xfId="0" applyFont="1" applyFill="1" applyBorder="1" applyAlignment="1">
      <alignment horizontal="center"/>
    </xf>
    <xf numFmtId="0" fontId="19" fillId="6" borderId="1" xfId="0" applyFont="1" applyFill="1" applyBorder="1" applyAlignment="1">
      <alignment horizontal="left" vertical="center" wrapText="1"/>
    </xf>
    <xf numFmtId="0" fontId="19" fillId="6" borderId="1" xfId="0" applyFont="1" applyFill="1" applyBorder="1" applyAlignment="1">
      <alignment horizontal="center" vertical="center"/>
    </xf>
    <xf numFmtId="165" fontId="1" fillId="6" borderId="1" xfId="0" applyNumberFormat="1" applyFont="1" applyFill="1" applyBorder="1" applyAlignment="1">
      <alignment horizontal="justify" vertical="center"/>
    </xf>
    <xf numFmtId="0" fontId="1" fillId="6" borderId="2" xfId="0" applyFont="1" applyFill="1" applyBorder="1" applyAlignment="1">
      <alignment horizontal="left" vertical="center" wrapText="1"/>
    </xf>
    <xf numFmtId="0" fontId="19" fillId="6" borderId="2" xfId="0" applyFont="1" applyFill="1" applyBorder="1" applyAlignment="1">
      <alignment horizontal="justify" vertical="center" wrapText="1"/>
    </xf>
    <xf numFmtId="0" fontId="19" fillId="10" borderId="1" xfId="0" applyFont="1" applyFill="1" applyBorder="1" applyAlignment="1">
      <alignment horizontal="left" vertical="center" wrapText="1"/>
    </xf>
    <xf numFmtId="168" fontId="19" fillId="10" borderId="1" xfId="0" applyNumberFormat="1" applyFont="1" applyFill="1" applyBorder="1" applyAlignment="1">
      <alignment horizontal="right" vertical="center"/>
    </xf>
    <xf numFmtId="0" fontId="21" fillId="10" borderId="1" xfId="0" applyFont="1" applyFill="1" applyBorder="1" applyAlignment="1">
      <alignment horizontal="justify" vertical="center"/>
    </xf>
    <xf numFmtId="166" fontId="19" fillId="10" borderId="1" xfId="0" applyNumberFormat="1" applyFont="1" applyFill="1" applyBorder="1" applyAlignment="1">
      <alignment horizontal="justify" vertical="center"/>
    </xf>
    <xf numFmtId="0" fontId="19" fillId="10" borderId="3" xfId="0" applyFont="1" applyFill="1" applyBorder="1" applyAlignment="1">
      <alignment horizontal="center" vertical="center"/>
    </xf>
    <xf numFmtId="1" fontId="19" fillId="10" borderId="2" xfId="0" applyNumberFormat="1" applyFont="1" applyFill="1" applyBorder="1" applyAlignment="1">
      <alignment horizontal="center" vertical="center"/>
    </xf>
    <xf numFmtId="0" fontId="21" fillId="10" borderId="1" xfId="0" applyFont="1" applyFill="1" applyBorder="1" applyAlignment="1">
      <alignment horizontal="center" vertical="center" wrapText="1"/>
    </xf>
    <xf numFmtId="0" fontId="19" fillId="5" borderId="2" xfId="0" applyFont="1" applyFill="1" applyBorder="1" applyAlignment="1">
      <alignment horizontal="center" vertical="center"/>
    </xf>
    <xf numFmtId="0" fontId="7" fillId="11" borderId="1" xfId="0" applyFont="1" applyFill="1" applyBorder="1" applyAlignment="1">
      <alignment horizontal="justify" vertical="center"/>
    </xf>
    <xf numFmtId="0" fontId="1" fillId="11" borderId="1" xfId="0" applyFont="1" applyFill="1" applyBorder="1" applyAlignment="1">
      <alignment horizontal="justify" vertical="center"/>
    </xf>
    <xf numFmtId="14" fontId="1" fillId="11" borderId="1" xfId="0" applyNumberFormat="1" applyFont="1" applyFill="1" applyBorder="1" applyAlignment="1">
      <alignment horizontal="justify" vertical="center"/>
    </xf>
    <xf numFmtId="14" fontId="1" fillId="11" borderId="1" xfId="0" applyNumberFormat="1" applyFont="1" applyFill="1" applyBorder="1" applyAlignment="1">
      <alignment horizontal="center" vertical="center"/>
    </xf>
    <xf numFmtId="1" fontId="1" fillId="11" borderId="1" xfId="0" applyNumberFormat="1" applyFont="1" applyFill="1" applyBorder="1" applyAlignment="1">
      <alignment horizontal="center" vertical="center"/>
    </xf>
    <xf numFmtId="0" fontId="11" fillId="11" borderId="1" xfId="0" applyFont="1" applyFill="1" applyBorder="1" applyAlignment="1">
      <alignment horizontal="center" vertical="center" wrapText="1"/>
    </xf>
    <xf numFmtId="0" fontId="11" fillId="11" borderId="4" xfId="4" applyFont="1" applyFill="1" applyBorder="1" applyAlignment="1" applyProtection="1">
      <alignment horizontal="left" vertical="center" wrapText="1"/>
      <protection locked="0"/>
    </xf>
    <xf numFmtId="0" fontId="1" fillId="11" borderId="1" xfId="0" applyFont="1" applyFill="1" applyBorder="1" applyAlignment="1">
      <alignment horizontal="justify" vertical="center" wrapText="1"/>
    </xf>
    <xf numFmtId="168" fontId="1" fillId="11" borderId="1" xfId="0" applyNumberFormat="1" applyFont="1" applyFill="1" applyBorder="1" applyAlignment="1">
      <alignment horizontal="center" vertical="center"/>
    </xf>
    <xf numFmtId="0" fontId="1" fillId="11" borderId="2" xfId="0" applyFont="1" applyFill="1" applyBorder="1" applyAlignment="1">
      <alignment horizontal="justify" vertical="center"/>
    </xf>
    <xf numFmtId="0" fontId="1" fillId="11" borderId="1" xfId="0" applyFont="1" applyFill="1" applyBorder="1" applyAlignment="1">
      <alignment horizontal="center" vertical="center"/>
    </xf>
    <xf numFmtId="0" fontId="1" fillId="11" borderId="3" xfId="0" applyFont="1" applyFill="1" applyBorder="1" applyAlignment="1">
      <alignment horizontal="justify" vertical="center"/>
    </xf>
    <xf numFmtId="1" fontId="1" fillId="11" borderId="1" xfId="0" applyNumberFormat="1" applyFont="1" applyFill="1" applyBorder="1" applyAlignment="1">
      <alignment horizontal="justify" vertical="center"/>
    </xf>
    <xf numFmtId="167" fontId="1" fillId="11" borderId="9" xfId="4" applyNumberFormat="1" applyFont="1" applyFill="1" applyBorder="1" applyAlignment="1" applyProtection="1">
      <alignment horizontal="left" vertical="center" wrapText="1"/>
      <protection locked="0"/>
    </xf>
    <xf numFmtId="2" fontId="1" fillId="11" borderId="9" xfId="0" applyNumberFormat="1" applyFont="1" applyFill="1" applyBorder="1" applyAlignment="1">
      <alignment horizontal="right" vertical="center"/>
    </xf>
    <xf numFmtId="2" fontId="1" fillId="11" borderId="4" xfId="0" applyNumberFormat="1" applyFont="1" applyFill="1" applyBorder="1" applyAlignment="1">
      <alignment horizontal="right" vertical="center"/>
    </xf>
    <xf numFmtId="0" fontId="1" fillId="11" borderId="5" xfId="0" applyFont="1" applyFill="1" applyBorder="1" applyAlignment="1">
      <alignment horizontal="justify" vertical="center"/>
    </xf>
    <xf numFmtId="0" fontId="6" fillId="11" borderId="1" xfId="3" applyFill="1" applyBorder="1" applyAlignment="1">
      <alignment horizontal="justify" vertical="center"/>
    </xf>
    <xf numFmtId="3" fontId="1" fillId="11" borderId="1" xfId="0" applyNumberFormat="1" applyFont="1" applyFill="1" applyBorder="1" applyAlignment="1">
      <alignment horizontal="right" vertical="center"/>
    </xf>
    <xf numFmtId="165" fontId="1" fillId="11" borderId="1" xfId="0" applyNumberFormat="1" applyFont="1" applyFill="1" applyBorder="1" applyAlignment="1">
      <alignment horizontal="justify" vertical="center"/>
    </xf>
    <xf numFmtId="166" fontId="1" fillId="11" borderId="1" xfId="0" applyNumberFormat="1" applyFont="1" applyFill="1" applyBorder="1" applyAlignment="1">
      <alignment horizontal="justify" vertical="center"/>
    </xf>
    <xf numFmtId="166" fontId="1" fillId="11" borderId="1" xfId="0" applyNumberFormat="1" applyFont="1" applyFill="1" applyBorder="1" applyAlignment="1">
      <alignment horizontal="right" vertical="center"/>
    </xf>
    <xf numFmtId="0" fontId="1" fillId="11" borderId="3" xfId="0" applyFont="1" applyFill="1" applyBorder="1" applyAlignment="1">
      <alignment horizontal="center" vertical="center"/>
    </xf>
    <xf numFmtId="0" fontId="1" fillId="11" borderId="1" xfId="0" applyFont="1" applyFill="1" applyBorder="1" applyAlignment="1">
      <alignment horizontal="left" vertical="center" wrapText="1"/>
    </xf>
    <xf numFmtId="0" fontId="1" fillId="11" borderId="1" xfId="0" applyFont="1" applyFill="1" applyBorder="1" applyAlignment="1">
      <alignment horizontal="left" vertical="center"/>
    </xf>
    <xf numFmtId="0" fontId="1" fillId="11" borderId="1" xfId="0" applyFont="1" applyFill="1" applyBorder="1" applyAlignment="1">
      <alignment horizontal="center"/>
    </xf>
    <xf numFmtId="0" fontId="1" fillId="12" borderId="1" xfId="0" applyFont="1" applyFill="1" applyBorder="1" applyAlignment="1">
      <alignment horizontal="center"/>
    </xf>
    <xf numFmtId="0" fontId="19" fillId="11" borderId="1" xfId="0" applyFont="1" applyFill="1" applyBorder="1" applyAlignment="1">
      <alignment horizontal="justify" vertical="center"/>
    </xf>
    <xf numFmtId="14" fontId="19" fillId="11" borderId="1" xfId="0" applyNumberFormat="1" applyFont="1" applyFill="1" applyBorder="1" applyAlignment="1">
      <alignment horizontal="justify" vertical="center"/>
    </xf>
    <xf numFmtId="14" fontId="19" fillId="11" borderId="1" xfId="0" applyNumberFormat="1" applyFont="1" applyFill="1" applyBorder="1" applyAlignment="1">
      <alignment horizontal="center" vertical="center"/>
    </xf>
    <xf numFmtId="0" fontId="20" fillId="11" borderId="1" xfId="0" applyFont="1" applyFill="1" applyBorder="1" applyAlignment="1">
      <alignment horizontal="center" vertical="center"/>
    </xf>
    <xf numFmtId="0" fontId="21" fillId="11" borderId="4" xfId="4" applyFont="1" applyFill="1" applyBorder="1" applyAlignment="1" applyProtection="1">
      <alignment horizontal="left" vertical="center" wrapText="1"/>
      <protection locked="0"/>
    </xf>
    <xf numFmtId="0" fontId="19" fillId="11" borderId="1" xfId="0" applyFont="1" applyFill="1" applyBorder="1" applyAlignment="1">
      <alignment horizontal="justify" vertical="center" wrapText="1"/>
    </xf>
    <xf numFmtId="3" fontId="19" fillId="11" borderId="1" xfId="0" applyNumberFormat="1" applyFont="1" applyFill="1" applyBorder="1" applyAlignment="1">
      <alignment horizontal="right" vertical="center"/>
    </xf>
    <xf numFmtId="0" fontId="19" fillId="11" borderId="1" xfId="0" applyFont="1" applyFill="1" applyBorder="1" applyAlignment="1">
      <alignment horizontal="center" vertical="center"/>
    </xf>
    <xf numFmtId="0" fontId="19" fillId="11" borderId="5" xfId="0" applyFont="1" applyFill="1" applyBorder="1" applyAlignment="1">
      <alignment horizontal="justify" vertical="center"/>
    </xf>
    <xf numFmtId="1" fontId="19" fillId="11" borderId="1" xfId="0" applyNumberFormat="1" applyFont="1" applyFill="1" applyBorder="1" applyAlignment="1">
      <alignment horizontal="justify" vertical="center"/>
    </xf>
    <xf numFmtId="167" fontId="19" fillId="11" borderId="1" xfId="0" applyNumberFormat="1" applyFont="1" applyFill="1" applyBorder="1" applyAlignment="1">
      <alignment horizontal="right" vertical="center"/>
    </xf>
    <xf numFmtId="49" fontId="19" fillId="11" borderId="1" xfId="0" applyNumberFormat="1" applyFont="1" applyFill="1" applyBorder="1" applyAlignment="1">
      <alignment horizontal="center" vertical="center"/>
    </xf>
    <xf numFmtId="14" fontId="19" fillId="11" borderId="2" xfId="0" applyNumberFormat="1" applyFont="1" applyFill="1" applyBorder="1" applyAlignment="1">
      <alignment horizontal="center" vertical="center"/>
    </xf>
    <xf numFmtId="14" fontId="19" fillId="11" borderId="10" xfId="0" applyNumberFormat="1" applyFont="1" applyFill="1" applyBorder="1" applyAlignment="1">
      <alignment horizontal="left" vertical="center" wrapText="1"/>
    </xf>
    <xf numFmtId="167" fontId="19" fillId="11" borderId="9" xfId="4" applyNumberFormat="1" applyFont="1" applyFill="1" applyBorder="1" applyAlignment="1" applyProtection="1">
      <alignment horizontal="left" vertical="center" wrapText="1"/>
      <protection locked="0"/>
    </xf>
    <xf numFmtId="2" fontId="19" fillId="11" borderId="9" xfId="0" applyNumberFormat="1" applyFont="1" applyFill="1" applyBorder="1" applyAlignment="1">
      <alignment horizontal="right" vertical="center"/>
    </xf>
    <xf numFmtId="2" fontId="19" fillId="11" borderId="4" xfId="0" applyNumberFormat="1" applyFont="1" applyFill="1" applyBorder="1" applyAlignment="1">
      <alignment horizontal="right" vertical="center"/>
    </xf>
    <xf numFmtId="0" fontId="19" fillId="11" borderId="3" xfId="0" applyFont="1" applyFill="1" applyBorder="1" applyAlignment="1">
      <alignment horizontal="justify" vertical="center"/>
    </xf>
    <xf numFmtId="0" fontId="6" fillId="11" borderId="1" xfId="1" applyFill="1" applyBorder="1" applyAlignment="1">
      <alignment horizontal="justify" vertical="center" wrapText="1"/>
    </xf>
    <xf numFmtId="165" fontId="19" fillId="11" borderId="1" xfId="0" applyNumberFormat="1" applyFont="1" applyFill="1" applyBorder="1" applyAlignment="1">
      <alignment horizontal="center" vertical="center"/>
    </xf>
    <xf numFmtId="166" fontId="19" fillId="11" borderId="1" xfId="0" applyNumberFormat="1" applyFont="1" applyFill="1" applyBorder="1" applyAlignment="1">
      <alignment horizontal="right" vertical="center"/>
    </xf>
    <xf numFmtId="1" fontId="19" fillId="11" borderId="1" xfId="0" applyNumberFormat="1" applyFont="1" applyFill="1" applyBorder="1" applyAlignment="1">
      <alignment horizontal="center" vertical="center"/>
    </xf>
    <xf numFmtId="0" fontId="19" fillId="11" borderId="1" xfId="0" applyFont="1" applyFill="1" applyBorder="1" applyAlignment="1">
      <alignment horizontal="center" vertical="center" wrapText="1"/>
    </xf>
    <xf numFmtId="0" fontId="19" fillId="11" borderId="1" xfId="0" applyFont="1" applyFill="1" applyBorder="1" applyAlignment="1">
      <alignment horizontal="left" vertical="center"/>
    </xf>
    <xf numFmtId="0" fontId="19" fillId="11" borderId="1" xfId="0" applyFont="1" applyFill="1" applyBorder="1" applyAlignment="1">
      <alignment horizontal="center"/>
    </xf>
    <xf numFmtId="0" fontId="5" fillId="11" borderId="1" xfId="0" applyFont="1" applyFill="1" applyBorder="1" applyAlignment="1">
      <alignment horizontal="center" vertical="center"/>
    </xf>
    <xf numFmtId="167" fontId="1" fillId="11" borderId="1" xfId="0" applyNumberFormat="1" applyFont="1" applyFill="1" applyBorder="1" applyAlignment="1">
      <alignment horizontal="right" vertical="center"/>
    </xf>
    <xf numFmtId="49" fontId="1" fillId="11" borderId="1" xfId="0" applyNumberFormat="1" applyFont="1" applyFill="1" applyBorder="1" applyAlignment="1">
      <alignment horizontal="center" vertical="center"/>
    </xf>
    <xf numFmtId="14" fontId="1" fillId="11" borderId="2" xfId="0" applyNumberFormat="1" applyFont="1" applyFill="1" applyBorder="1" applyAlignment="1">
      <alignment horizontal="center" vertical="center"/>
    </xf>
    <xf numFmtId="14" fontId="1" fillId="11" borderId="10" xfId="0" applyNumberFormat="1" applyFont="1" applyFill="1" applyBorder="1" applyAlignment="1">
      <alignment horizontal="left" vertical="center" wrapText="1"/>
    </xf>
    <xf numFmtId="165" fontId="1" fillId="11" borderId="1" xfId="0" applyNumberFormat="1" applyFont="1" applyFill="1" applyBorder="1" applyAlignment="1">
      <alignment horizontal="center" vertical="center"/>
    </xf>
    <xf numFmtId="0" fontId="12" fillId="10" borderId="15" xfId="0" applyFont="1" applyFill="1" applyBorder="1" applyAlignment="1">
      <alignment vertical="center"/>
    </xf>
    <xf numFmtId="168" fontId="1" fillId="11" borderId="1" xfId="0" applyNumberFormat="1" applyFont="1" applyFill="1" applyBorder="1" applyAlignment="1">
      <alignment horizontal="right" vertical="center"/>
    </xf>
    <xf numFmtId="0" fontId="6" fillId="11" borderId="1" xfId="3" applyFill="1" applyBorder="1" applyAlignment="1">
      <alignment horizontal="center" vertical="center" wrapText="1"/>
    </xf>
    <xf numFmtId="1" fontId="1" fillId="11" borderId="2" xfId="0" applyNumberFormat="1" applyFont="1" applyFill="1" applyBorder="1" applyAlignment="1">
      <alignment horizontal="center" vertical="center"/>
    </xf>
    <xf numFmtId="0" fontId="11" fillId="11" borderId="1" xfId="0" applyFont="1" applyFill="1" applyBorder="1" applyAlignment="1">
      <alignment horizontal="justify" vertical="center"/>
    </xf>
    <xf numFmtId="0" fontId="19" fillId="11" borderId="1" xfId="0" applyFont="1" applyFill="1" applyBorder="1" applyAlignment="1">
      <alignment horizontal="left" vertical="center" wrapText="1"/>
    </xf>
    <xf numFmtId="168" fontId="19" fillId="11" borderId="1" xfId="0" applyNumberFormat="1" applyFont="1" applyFill="1" applyBorder="1" applyAlignment="1">
      <alignment horizontal="right" vertical="center"/>
    </xf>
    <xf numFmtId="0" fontId="21" fillId="11" borderId="1" xfId="0" applyFont="1" applyFill="1" applyBorder="1" applyAlignment="1">
      <alignment horizontal="justify" vertical="center"/>
    </xf>
    <xf numFmtId="165" fontId="19" fillId="11" borderId="1" xfId="0" applyNumberFormat="1" applyFont="1" applyFill="1" applyBorder="1" applyAlignment="1">
      <alignment horizontal="justify" vertical="center"/>
    </xf>
    <xf numFmtId="166" fontId="19" fillId="11" borderId="1" xfId="0" applyNumberFormat="1" applyFont="1" applyFill="1" applyBorder="1" applyAlignment="1">
      <alignment horizontal="justify" vertical="center"/>
    </xf>
    <xf numFmtId="0" fontId="11" fillId="11" borderId="3" xfId="0" applyFont="1" applyFill="1" applyBorder="1" applyAlignment="1">
      <alignment horizontal="left" vertical="center" wrapText="1"/>
    </xf>
    <xf numFmtId="0" fontId="1" fillId="11" borderId="12" xfId="0" applyFont="1" applyFill="1" applyBorder="1" applyAlignment="1">
      <alignment horizontal="justify" vertical="center"/>
    </xf>
    <xf numFmtId="49" fontId="1" fillId="11" borderId="5" xfId="0" applyNumberFormat="1" applyFont="1" applyFill="1" applyBorder="1" applyAlignment="1">
      <alignment horizontal="center" vertical="center"/>
    </xf>
    <xf numFmtId="167" fontId="1" fillId="11" borderId="5" xfId="0" applyNumberFormat="1" applyFont="1" applyFill="1" applyBorder="1" applyAlignment="1">
      <alignment horizontal="right" vertical="center"/>
    </xf>
    <xf numFmtId="14" fontId="1" fillId="11" borderId="7" xfId="0" applyNumberFormat="1" applyFont="1" applyFill="1" applyBorder="1" applyAlignment="1">
      <alignment horizontal="center" vertical="center"/>
    </xf>
    <xf numFmtId="14" fontId="1" fillId="11" borderId="13" xfId="0" applyNumberFormat="1" applyFont="1" applyFill="1" applyBorder="1" applyAlignment="1">
      <alignment horizontal="left" vertical="center" wrapText="1"/>
    </xf>
    <xf numFmtId="0" fontId="5" fillId="11" borderId="1" xfId="0" applyFont="1" applyFill="1" applyBorder="1" applyAlignment="1">
      <alignment horizontal="center" vertical="center" wrapText="1"/>
    </xf>
    <xf numFmtId="0" fontId="1" fillId="12" borderId="0" xfId="0" applyFont="1" applyFill="1" applyAlignment="1">
      <alignment horizontal="justify" vertical="center"/>
    </xf>
    <xf numFmtId="0" fontId="21" fillId="11" borderId="1" xfId="0" applyFont="1" applyFill="1" applyBorder="1" applyAlignment="1">
      <alignment horizontal="center" vertical="center" wrapText="1"/>
    </xf>
    <xf numFmtId="168" fontId="19" fillId="10" borderId="1" xfId="0" applyNumberFormat="1" applyFont="1" applyFill="1" applyBorder="1" applyAlignment="1">
      <alignment horizontal="center" vertical="center"/>
    </xf>
    <xf numFmtId="0" fontId="19" fillId="10" borderId="2" xfId="0" applyFont="1" applyFill="1" applyBorder="1" applyAlignment="1">
      <alignment horizontal="justify" vertical="center"/>
    </xf>
    <xf numFmtId="167" fontId="19" fillId="10" borderId="2" xfId="0" applyNumberFormat="1" applyFont="1" applyFill="1" applyBorder="1" applyAlignment="1">
      <alignment horizontal="right" vertical="center"/>
    </xf>
    <xf numFmtId="49" fontId="19" fillId="10" borderId="4" xfId="0" applyNumberFormat="1" applyFont="1" applyFill="1" applyBorder="1" applyAlignment="1">
      <alignment horizontal="center" vertical="center"/>
    </xf>
    <xf numFmtId="14" fontId="19" fillId="10" borderId="4" xfId="0" applyNumberFormat="1" applyFont="1" applyFill="1" applyBorder="1" applyAlignment="1">
      <alignment horizontal="center" vertical="center"/>
    </xf>
    <xf numFmtId="14" fontId="19" fillId="10" borderId="11" xfId="0" applyNumberFormat="1" applyFont="1" applyFill="1" applyBorder="1" applyAlignment="1">
      <alignment horizontal="left" vertical="center" wrapText="1"/>
    </xf>
    <xf numFmtId="14" fontId="19" fillId="10" borderId="5" xfId="0" applyNumberFormat="1" applyFont="1" applyFill="1" applyBorder="1" applyAlignment="1">
      <alignment horizontal="center" vertical="center"/>
    </xf>
    <xf numFmtId="166" fontId="19" fillId="10" borderId="2" xfId="0" applyNumberFormat="1" applyFont="1" applyFill="1" applyBorder="1" applyAlignment="1">
      <alignment horizontal="right" vertical="center"/>
    </xf>
    <xf numFmtId="0" fontId="19" fillId="10" borderId="2" xfId="0" quotePrefix="1" applyFont="1" applyFill="1" applyBorder="1" applyAlignment="1">
      <alignment horizontal="center" vertical="center"/>
    </xf>
    <xf numFmtId="0" fontId="19" fillId="5" borderId="1" xfId="0" applyFont="1" applyFill="1" applyBorder="1" applyAlignment="1">
      <alignment horizontal="justify" vertical="center"/>
    </xf>
    <xf numFmtId="0" fontId="19" fillId="5" borderId="1" xfId="0" applyFont="1" applyFill="1" applyBorder="1" applyAlignment="1">
      <alignment horizontal="center" vertical="center"/>
    </xf>
    <xf numFmtId="165" fontId="19" fillId="5" borderId="1" xfId="0" applyNumberFormat="1" applyFont="1" applyFill="1" applyBorder="1" applyAlignment="1">
      <alignment horizontal="justify" vertical="center"/>
    </xf>
    <xf numFmtId="0" fontId="11" fillId="6" borderId="1" xfId="0" applyFont="1" applyFill="1" applyBorder="1" applyAlignment="1">
      <alignment horizontal="justify" vertical="center"/>
    </xf>
    <xf numFmtId="0" fontId="11" fillId="11" borderId="1" xfId="0" applyFont="1" applyFill="1" applyBorder="1" applyAlignment="1">
      <alignment horizontal="center" vertical="center"/>
    </xf>
    <xf numFmtId="167" fontId="1" fillId="11" borderId="2" xfId="0" applyNumberFormat="1" applyFont="1" applyFill="1" applyBorder="1" applyAlignment="1">
      <alignment horizontal="right" vertical="center"/>
    </xf>
    <xf numFmtId="49" fontId="1" fillId="11" borderId="4" xfId="0" applyNumberFormat="1" applyFont="1" applyFill="1" applyBorder="1" applyAlignment="1">
      <alignment horizontal="center" vertical="center"/>
    </xf>
    <xf numFmtId="14" fontId="1" fillId="11" borderId="4" xfId="0" applyNumberFormat="1" applyFont="1" applyFill="1" applyBorder="1" applyAlignment="1">
      <alignment horizontal="center" vertical="center"/>
    </xf>
    <xf numFmtId="14" fontId="1" fillId="11" borderId="11" xfId="0" applyNumberFormat="1" applyFont="1" applyFill="1" applyBorder="1" applyAlignment="1">
      <alignment horizontal="left" vertical="center" wrapText="1"/>
    </xf>
    <xf numFmtId="14" fontId="1" fillId="11" borderId="5" xfId="0" applyNumberFormat="1" applyFont="1" applyFill="1" applyBorder="1" applyAlignment="1">
      <alignment horizontal="center" vertical="center"/>
    </xf>
    <xf numFmtId="0" fontId="1" fillId="11" borderId="1" xfId="0" applyFont="1" applyFill="1" applyBorder="1" applyAlignment="1">
      <alignment horizontal="center" vertical="center" wrapText="1"/>
    </xf>
    <xf numFmtId="168" fontId="19" fillId="11" borderId="1" xfId="0" applyNumberFormat="1" applyFont="1" applyFill="1" applyBorder="1" applyAlignment="1">
      <alignment horizontal="center" vertical="center"/>
    </xf>
    <xf numFmtId="0" fontId="19" fillId="11" borderId="2" xfId="0" applyFont="1" applyFill="1" applyBorder="1" applyAlignment="1">
      <alignment horizontal="justify" vertical="center"/>
    </xf>
    <xf numFmtId="167" fontId="19" fillId="11" borderId="2" xfId="0" applyNumberFormat="1" applyFont="1" applyFill="1" applyBorder="1" applyAlignment="1">
      <alignment horizontal="right" vertical="center"/>
    </xf>
    <xf numFmtId="49" fontId="19" fillId="11" borderId="4" xfId="0" applyNumberFormat="1" applyFont="1" applyFill="1" applyBorder="1" applyAlignment="1">
      <alignment horizontal="center" vertical="center"/>
    </xf>
    <xf numFmtId="14" fontId="19" fillId="11" borderId="4" xfId="0" applyNumberFormat="1" applyFont="1" applyFill="1" applyBorder="1" applyAlignment="1">
      <alignment horizontal="center" vertical="center"/>
    </xf>
    <xf numFmtId="14" fontId="19" fillId="11" borderId="11" xfId="0" applyNumberFormat="1" applyFont="1" applyFill="1" applyBorder="1" applyAlignment="1">
      <alignment horizontal="left" vertical="center" wrapText="1"/>
    </xf>
    <xf numFmtId="14" fontId="19" fillId="11" borderId="5" xfId="0" applyNumberFormat="1" applyFont="1" applyFill="1" applyBorder="1" applyAlignment="1">
      <alignment horizontal="center" vertical="center"/>
    </xf>
    <xf numFmtId="0" fontId="6" fillId="11" borderId="1" xfId="3" applyFill="1" applyBorder="1" applyAlignment="1">
      <alignment horizontal="left" vertical="center" wrapText="1"/>
    </xf>
    <xf numFmtId="0" fontId="1" fillId="11" borderId="2" xfId="0" quotePrefix="1" applyFont="1" applyFill="1" applyBorder="1" applyAlignment="1">
      <alignment horizontal="center" vertical="center"/>
    </xf>
    <xf numFmtId="0" fontId="22" fillId="10"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10" borderId="1" xfId="0" applyFont="1" applyFill="1" applyBorder="1" applyAlignment="1">
      <alignment horizontal="justify" vertical="center"/>
    </xf>
    <xf numFmtId="0" fontId="1" fillId="10" borderId="1" xfId="0" applyFont="1" applyFill="1" applyBorder="1" applyAlignment="1">
      <alignment horizontal="center" vertical="center" indent="1"/>
    </xf>
    <xf numFmtId="166" fontId="20" fillId="10" borderId="1" xfId="0" applyNumberFormat="1" applyFont="1" applyFill="1" applyBorder="1" applyAlignment="1">
      <alignment horizontal="right" vertical="center"/>
    </xf>
    <xf numFmtId="0" fontId="19" fillId="5" borderId="3" xfId="0" applyFont="1" applyFill="1" applyBorder="1" applyAlignment="1">
      <alignment horizontal="center" vertical="center"/>
    </xf>
    <xf numFmtId="0" fontId="19" fillId="5" borderId="1" xfId="0" applyFont="1" applyFill="1" applyBorder="1" applyAlignment="1">
      <alignment horizontal="left" vertical="center" wrapText="1"/>
    </xf>
    <xf numFmtId="0" fontId="19" fillId="5" borderId="1" xfId="0" applyFont="1" applyFill="1" applyBorder="1" applyAlignment="1">
      <alignment horizontal="left" vertical="center"/>
    </xf>
    <xf numFmtId="0" fontId="20" fillId="10" borderId="1" xfId="0" applyFont="1" applyFill="1" applyBorder="1" applyAlignment="1">
      <alignment horizontal="center" vertical="center" wrapText="1"/>
    </xf>
    <xf numFmtId="0" fontId="7" fillId="5" borderId="0" xfId="0" applyFont="1" applyFill="1" applyAlignment="1">
      <alignment horizontal="justify" vertical="center"/>
    </xf>
    <xf numFmtId="0" fontId="1" fillId="13" borderId="0" xfId="0" applyFont="1" applyFill="1" applyAlignment="1">
      <alignment horizontal="justify" vertical="center"/>
    </xf>
    <xf numFmtId="165" fontId="19" fillId="6" borderId="1" xfId="0" applyNumberFormat="1" applyFont="1" applyFill="1" applyBorder="1" applyAlignment="1">
      <alignment horizontal="justify" vertical="center" wrapText="1"/>
    </xf>
    <xf numFmtId="0" fontId="19" fillId="11" borderId="3" xfId="0" applyFont="1" applyFill="1" applyBorder="1" applyAlignment="1">
      <alignment horizontal="center" vertical="center"/>
    </xf>
    <xf numFmtId="0" fontId="19" fillId="11" borderId="2" xfId="0" quotePrefix="1" applyFont="1" applyFill="1" applyBorder="1" applyAlignment="1">
      <alignment horizontal="center" vertical="center"/>
    </xf>
    <xf numFmtId="0" fontId="22" fillId="11" borderId="1" xfId="0" applyFont="1" applyFill="1" applyBorder="1" applyAlignment="1">
      <alignment horizontal="center" vertical="center" wrapText="1"/>
    </xf>
    <xf numFmtId="165" fontId="19" fillId="6" borderId="1" xfId="0" applyNumberFormat="1" applyFont="1" applyFill="1" applyBorder="1" applyAlignment="1">
      <alignment horizontal="justify" vertical="center"/>
    </xf>
    <xf numFmtId="0" fontId="19" fillId="6" borderId="1" xfId="0" applyFont="1" applyFill="1" applyBorder="1" applyAlignment="1">
      <alignment horizontal="left" vertical="center"/>
    </xf>
    <xf numFmtId="0" fontId="19" fillId="5" borderId="0" xfId="0" applyFont="1" applyFill="1" applyAlignment="1">
      <alignment horizontal="justify" vertical="center"/>
    </xf>
    <xf numFmtId="0" fontId="19" fillId="10" borderId="2" xfId="0" applyFont="1" applyFill="1" applyBorder="1" applyAlignment="1">
      <alignment horizontal="center" vertical="center"/>
    </xf>
    <xf numFmtId="165" fontId="19" fillId="12" borderId="1" xfId="0" applyNumberFormat="1" applyFont="1" applyFill="1" applyBorder="1" applyAlignment="1">
      <alignment horizontal="justify" vertical="center"/>
    </xf>
    <xf numFmtId="0" fontId="1" fillId="6" borderId="1" xfId="0" applyFont="1" applyFill="1" applyBorder="1" applyAlignment="1">
      <alignment horizontal="center" vertical="center" wrapText="1"/>
    </xf>
    <xf numFmtId="165" fontId="19" fillId="10" borderId="1" xfId="0" applyNumberFormat="1" applyFont="1" applyFill="1" applyBorder="1" applyAlignment="1">
      <alignment horizontal="left" vertical="center"/>
    </xf>
    <xf numFmtId="0" fontId="19" fillId="5" borderId="2" xfId="0" quotePrefix="1" applyFont="1" applyFill="1" applyBorder="1" applyAlignment="1">
      <alignment horizontal="center" vertical="center"/>
    </xf>
    <xf numFmtId="0" fontId="19" fillId="6" borderId="1" xfId="0" applyFont="1" applyFill="1" applyBorder="1" applyAlignment="1">
      <alignment horizontal="center" vertical="center" wrapText="1"/>
    </xf>
    <xf numFmtId="0" fontId="1" fillId="6" borderId="1" xfId="0" applyFont="1" applyFill="1" applyBorder="1" applyAlignment="1">
      <alignment horizontal="left" vertical="center"/>
    </xf>
    <xf numFmtId="0" fontId="18" fillId="5" borderId="0" xfId="0" applyFont="1" applyFill="1" applyAlignment="1">
      <alignment horizontal="center" vertical="center"/>
    </xf>
    <xf numFmtId="1" fontId="19" fillId="6" borderId="1" xfId="0" applyNumberFormat="1" applyFont="1" applyFill="1" applyBorder="1" applyAlignment="1">
      <alignment horizontal="justify" vertical="center"/>
    </xf>
    <xf numFmtId="165" fontId="22" fillId="10" borderId="1" xfId="0" applyNumberFormat="1" applyFont="1" applyFill="1" applyBorder="1" applyAlignment="1">
      <alignment horizontal="justify" vertical="center"/>
    </xf>
    <xf numFmtId="0" fontId="21" fillId="6" borderId="1" xfId="0" applyFont="1" applyFill="1" applyBorder="1" applyAlignment="1">
      <alignment horizontal="justify" vertical="center"/>
    </xf>
    <xf numFmtId="0" fontId="0" fillId="14" borderId="0" xfId="0" applyFill="1"/>
    <xf numFmtId="44" fontId="3" fillId="2" borderId="5" xfId="0" applyNumberFormat="1" applyFont="1" applyFill="1" applyBorder="1" applyAlignment="1">
      <alignment horizontal="center" vertical="center" wrapText="1"/>
    </xf>
    <xf numFmtId="44" fontId="1" fillId="10" borderId="4" xfId="4" applyNumberFormat="1" applyFont="1" applyFill="1" applyBorder="1" applyAlignment="1" applyProtection="1">
      <alignment horizontal="left" vertical="center" wrapText="1"/>
      <protection locked="0"/>
    </xf>
    <xf numFmtId="44" fontId="1" fillId="11" borderId="4" xfId="4" applyNumberFormat="1" applyFont="1" applyFill="1" applyBorder="1" applyAlignment="1" applyProtection="1">
      <alignment horizontal="left" vertical="center" wrapText="1"/>
      <protection locked="0"/>
    </xf>
    <xf numFmtId="44" fontId="19" fillId="11" borderId="4" xfId="4" applyNumberFormat="1" applyFont="1" applyFill="1" applyBorder="1" applyAlignment="1" applyProtection="1">
      <alignment horizontal="left" vertical="center" wrapText="1"/>
      <protection locked="0"/>
    </xf>
    <xf numFmtId="44" fontId="19" fillId="10" borderId="4" xfId="4" applyNumberFormat="1" applyFont="1" applyFill="1" applyBorder="1" applyAlignment="1" applyProtection="1">
      <alignment horizontal="left" vertical="center" wrapText="1"/>
      <protection locked="0"/>
    </xf>
    <xf numFmtId="44" fontId="1" fillId="11" borderId="14" xfId="4" applyNumberFormat="1" applyFont="1" applyFill="1" applyBorder="1" applyAlignment="1" applyProtection="1">
      <alignment horizontal="left" vertical="center" wrapText="1"/>
      <protection locked="0"/>
    </xf>
    <xf numFmtId="44" fontId="1" fillId="5" borderId="4" xfId="4" applyNumberFormat="1" applyFont="1" applyFill="1" applyBorder="1" applyAlignment="1" applyProtection="1">
      <alignment horizontal="left" vertical="center" wrapText="1"/>
      <protection locked="0"/>
    </xf>
    <xf numFmtId="44" fontId="19" fillId="10" borderId="1" xfId="0" applyNumberFormat="1" applyFont="1" applyFill="1" applyBorder="1" applyAlignment="1">
      <alignment horizontal="justify" vertical="center"/>
    </xf>
    <xf numFmtId="44" fontId="0" fillId="0" borderId="0" xfId="0" applyNumberFormat="1"/>
    <xf numFmtId="0" fontId="1" fillId="11" borderId="0" xfId="0" applyFont="1" applyFill="1" applyAlignment="1">
      <alignment horizontal="justify" vertical="center"/>
    </xf>
    <xf numFmtId="0" fontId="19" fillId="11" borderId="5" xfId="0" applyFont="1" applyFill="1" applyBorder="1" applyAlignment="1">
      <alignment horizontal="center" vertical="center" wrapText="1"/>
    </xf>
    <xf numFmtId="165" fontId="22" fillId="10" borderId="1" xfId="0" applyNumberFormat="1" applyFont="1" applyFill="1" applyBorder="1" applyAlignment="1">
      <alignment horizontal="center" vertical="center" wrapText="1"/>
    </xf>
    <xf numFmtId="0" fontId="22" fillId="11" borderId="5" xfId="0" applyFont="1" applyFill="1" applyBorder="1" applyAlignment="1">
      <alignment horizontal="center" vertical="center" wrapText="1"/>
    </xf>
    <xf numFmtId="0" fontId="21" fillId="11" borderId="5" xfId="0" applyFont="1" applyFill="1" applyBorder="1" applyAlignment="1">
      <alignment horizontal="center" vertical="center" wrapText="1"/>
    </xf>
    <xf numFmtId="0" fontId="19" fillId="6" borderId="5" xfId="0" applyFont="1" applyFill="1" applyBorder="1" applyAlignment="1">
      <alignment horizontal="center" vertical="center" wrapText="1"/>
    </xf>
    <xf numFmtId="0" fontId="1" fillId="15" borderId="1" xfId="0" applyFont="1" applyFill="1" applyBorder="1" applyAlignment="1">
      <alignment horizontal="justify" vertical="center"/>
    </xf>
    <xf numFmtId="0" fontId="11" fillId="15" borderId="4" xfId="4" applyFont="1" applyFill="1" applyBorder="1" applyAlignment="1" applyProtection="1">
      <alignment horizontal="left" vertical="center" wrapText="1"/>
      <protection locked="0"/>
    </xf>
    <xf numFmtId="0" fontId="1" fillId="15" borderId="1" xfId="0" applyFont="1" applyFill="1" applyBorder="1" applyAlignment="1">
      <alignment horizontal="justify" vertical="center" wrapText="1"/>
    </xf>
    <xf numFmtId="0" fontId="19" fillId="0" borderId="0" xfId="0" applyFont="1" applyAlignment="1">
      <alignment horizontal="justify" vertical="center"/>
    </xf>
    <xf numFmtId="0" fontId="19" fillId="11" borderId="2" xfId="0" applyFont="1" applyFill="1" applyBorder="1" applyAlignment="1">
      <alignment horizontal="center" vertical="center"/>
    </xf>
    <xf numFmtId="0" fontId="1" fillId="10" borderId="2" xfId="0" applyFont="1" applyFill="1" applyBorder="1" applyAlignment="1">
      <alignment horizontal="center" vertical="center" wrapText="1"/>
    </xf>
    <xf numFmtId="44" fontId="11" fillId="10" borderId="1" xfId="0" applyNumberFormat="1" applyFont="1" applyFill="1" applyBorder="1" applyAlignment="1">
      <alignment horizontal="justify" vertical="center"/>
    </xf>
    <xf numFmtId="0" fontId="0" fillId="0" borderId="4" xfId="0" applyBorder="1"/>
    <xf numFmtId="0" fontId="0" fillId="0" borderId="4" xfId="0" applyBorder="1" applyAlignment="1">
      <alignment horizontal="center" vertical="center"/>
    </xf>
    <xf numFmtId="0" fontId="0" fillId="0" borderId="4" xfId="0" applyBorder="1" applyAlignment="1">
      <alignment horizontal="left" vertical="center"/>
    </xf>
    <xf numFmtId="2" fontId="0" fillId="0" borderId="4" xfId="0" applyNumberFormat="1" applyBorder="1" applyAlignment="1">
      <alignment horizontal="center" vertical="center"/>
    </xf>
    <xf numFmtId="165" fontId="1" fillId="5" borderId="2" xfId="0" applyNumberFormat="1" applyFont="1" applyFill="1" applyBorder="1" applyAlignment="1">
      <alignment horizontal="justify" vertical="center"/>
    </xf>
    <xf numFmtId="0" fontId="7" fillId="5" borderId="3" xfId="0" applyFont="1" applyFill="1" applyBorder="1" applyAlignment="1">
      <alignment horizontal="center" vertical="center" wrapText="1"/>
    </xf>
    <xf numFmtId="165" fontId="19" fillId="10" borderId="1" xfId="0" quotePrefix="1" applyNumberFormat="1" applyFont="1" applyFill="1" applyBorder="1" applyAlignment="1">
      <alignment horizontal="justify" vertical="center"/>
    </xf>
    <xf numFmtId="14" fontId="21" fillId="11" borderId="1" xfId="0" applyNumberFormat="1" applyFont="1" applyFill="1" applyBorder="1" applyAlignment="1">
      <alignment horizontal="justify" vertical="center"/>
    </xf>
    <xf numFmtId="0" fontId="22" fillId="6" borderId="1" xfId="0" applyFont="1" applyFill="1" applyBorder="1" applyAlignment="1">
      <alignment horizontal="center" vertical="center" wrapText="1"/>
    </xf>
    <xf numFmtId="0" fontId="6" fillId="13" borderId="1" xfId="3" applyFill="1" applyBorder="1" applyAlignment="1">
      <alignment horizontal="left" vertical="center" wrapText="1"/>
    </xf>
    <xf numFmtId="0" fontId="23" fillId="13" borderId="0" xfId="0" applyFont="1" applyFill="1" applyAlignment="1">
      <alignment horizontal="center" vertical="center"/>
    </xf>
    <xf numFmtId="0" fontId="19" fillId="13" borderId="1" xfId="0" applyFont="1" applyFill="1" applyBorder="1" applyAlignment="1">
      <alignment horizontal="center" vertical="center"/>
    </xf>
    <xf numFmtId="0" fontId="19" fillId="13" borderId="1" xfId="0" applyFont="1" applyFill="1" applyBorder="1" applyAlignment="1">
      <alignment horizontal="left" vertical="center"/>
    </xf>
    <xf numFmtId="0" fontId="19" fillId="13" borderId="3" xfId="0" applyFont="1" applyFill="1" applyBorder="1" applyAlignment="1">
      <alignment horizontal="center" vertical="center"/>
    </xf>
    <xf numFmtId="0" fontId="19" fillId="13" borderId="1" xfId="0" applyFont="1" applyFill="1" applyBorder="1" applyAlignment="1">
      <alignment horizontal="left" vertical="center" wrapText="1"/>
    </xf>
    <xf numFmtId="0" fontId="19" fillId="13" borderId="0" xfId="0" applyFont="1" applyFill="1" applyAlignment="1">
      <alignment horizontal="justify" vertical="center"/>
    </xf>
    <xf numFmtId="0" fontId="18" fillId="13" borderId="0" xfId="0" applyFont="1" applyFill="1" applyAlignment="1">
      <alignment horizontal="center" vertical="center"/>
    </xf>
    <xf numFmtId="0" fontId="21" fillId="10" borderId="1" xfId="0" applyFont="1" applyFill="1" applyBorder="1" applyAlignment="1">
      <alignment horizontal="left" vertical="center" wrapText="1"/>
    </xf>
    <xf numFmtId="0" fontId="19" fillId="13" borderId="2" xfId="0" applyFont="1" applyFill="1" applyBorder="1" applyAlignment="1">
      <alignment horizontal="center" vertical="center"/>
    </xf>
    <xf numFmtId="0" fontId="0" fillId="13" borderId="0" xfId="0" applyFill="1"/>
    <xf numFmtId="0" fontId="18" fillId="0" borderId="0" xfId="0" applyFont="1" applyAlignment="1">
      <alignment horizontal="center" vertical="center"/>
    </xf>
    <xf numFmtId="165" fontId="19" fillId="0" borderId="1" xfId="0" applyNumberFormat="1" applyFont="1" applyBorder="1" applyAlignment="1">
      <alignment horizontal="justify" vertical="center"/>
    </xf>
    <xf numFmtId="1" fontId="19" fillId="0" borderId="1" xfId="0" applyNumberFormat="1" applyFont="1" applyBorder="1" applyAlignment="1">
      <alignment horizontal="justify" vertical="center"/>
    </xf>
    <xf numFmtId="0" fontId="19" fillId="0" borderId="1" xfId="0" applyFont="1" applyBorder="1" applyAlignment="1">
      <alignment horizontal="center" vertical="center" wrapText="1"/>
    </xf>
    <xf numFmtId="0" fontId="19" fillId="0" borderId="1" xfId="0" applyFont="1" applyBorder="1" applyAlignment="1">
      <alignment horizontal="left" vertical="center" wrapText="1"/>
    </xf>
    <xf numFmtId="165" fontId="19" fillId="10" borderId="1" xfId="0" applyNumberFormat="1" applyFont="1" applyFill="1" applyBorder="1" applyAlignment="1">
      <alignment horizontal="center" vertical="center" wrapText="1"/>
    </xf>
    <xf numFmtId="0" fontId="19" fillId="10" borderId="5" xfId="0" applyFont="1" applyFill="1" applyBorder="1" applyAlignment="1">
      <alignment horizontal="center" vertical="center" wrapText="1"/>
    </xf>
    <xf numFmtId="0" fontId="21" fillId="10" borderId="5" xfId="0" applyFont="1" applyFill="1" applyBorder="1" applyAlignment="1">
      <alignment horizontal="center" vertical="center" wrapText="1"/>
    </xf>
    <xf numFmtId="0" fontId="22" fillId="10" borderId="5" xfId="0" applyFont="1" applyFill="1" applyBorder="1" applyAlignment="1">
      <alignment horizontal="center" vertical="center" wrapText="1"/>
    </xf>
    <xf numFmtId="0" fontId="1" fillId="14" borderId="0" xfId="0" applyFont="1" applyFill="1" applyAlignment="1">
      <alignment horizontal="justify" vertical="center"/>
    </xf>
    <xf numFmtId="0" fontId="21" fillId="10" borderId="2" xfId="0" applyFont="1" applyFill="1" applyBorder="1" applyAlignment="1">
      <alignment horizontal="justify" vertical="center"/>
    </xf>
    <xf numFmtId="14" fontId="21" fillId="10" borderId="1" xfId="0" applyNumberFormat="1" applyFont="1" applyFill="1" applyBorder="1" applyAlignment="1">
      <alignment horizontal="justify" vertical="center"/>
    </xf>
    <xf numFmtId="14" fontId="21" fillId="10" borderId="1" xfId="0" applyNumberFormat="1" applyFont="1" applyFill="1" applyBorder="1" applyAlignment="1">
      <alignment horizontal="center" vertical="center"/>
    </xf>
    <xf numFmtId="0" fontId="21" fillId="10" borderId="1" xfId="0" applyFont="1" applyFill="1" applyBorder="1" applyAlignment="1">
      <alignment horizontal="justify" vertical="center" wrapText="1"/>
    </xf>
    <xf numFmtId="168" fontId="21" fillId="10" borderId="1" xfId="0" applyNumberFormat="1" applyFont="1" applyFill="1" applyBorder="1" applyAlignment="1">
      <alignment horizontal="center" vertical="center"/>
    </xf>
    <xf numFmtId="0" fontId="21" fillId="10" borderId="1" xfId="0" applyFont="1" applyFill="1" applyBorder="1" applyAlignment="1">
      <alignment horizontal="center" vertical="center"/>
    </xf>
    <xf numFmtId="0" fontId="21" fillId="10" borderId="3" xfId="0" applyFont="1" applyFill="1" applyBorder="1" applyAlignment="1">
      <alignment horizontal="justify" vertical="center"/>
    </xf>
    <xf numFmtId="1" fontId="21" fillId="10" borderId="1" xfId="0" applyNumberFormat="1" applyFont="1" applyFill="1" applyBorder="1" applyAlignment="1">
      <alignment horizontal="justify" vertical="center"/>
    </xf>
    <xf numFmtId="167" fontId="21" fillId="10" borderId="2" xfId="0" applyNumberFormat="1" applyFont="1" applyFill="1" applyBorder="1" applyAlignment="1">
      <alignment horizontal="right" vertical="center"/>
    </xf>
    <xf numFmtId="49" fontId="21" fillId="10" borderId="4" xfId="0" applyNumberFormat="1" applyFont="1" applyFill="1" applyBorder="1" applyAlignment="1">
      <alignment horizontal="center" vertical="center"/>
    </xf>
    <xf numFmtId="14" fontId="21" fillId="10" borderId="4" xfId="0" applyNumberFormat="1" applyFont="1" applyFill="1" applyBorder="1" applyAlignment="1">
      <alignment horizontal="center" vertical="center"/>
    </xf>
    <xf numFmtId="14" fontId="21" fillId="10" borderId="11" xfId="0" applyNumberFormat="1" applyFont="1" applyFill="1" applyBorder="1" applyAlignment="1">
      <alignment horizontal="left" vertical="center" wrapText="1"/>
    </xf>
    <xf numFmtId="44" fontId="21" fillId="10" borderId="4" xfId="4" applyNumberFormat="1" applyFont="1" applyFill="1" applyBorder="1" applyAlignment="1" applyProtection="1">
      <alignment horizontal="left" vertical="center" wrapText="1"/>
      <protection locked="0"/>
    </xf>
    <xf numFmtId="167" fontId="21" fillId="10" borderId="9" xfId="4" applyNumberFormat="1" applyFont="1" applyFill="1" applyBorder="1" applyAlignment="1" applyProtection="1">
      <alignment horizontal="left" vertical="center" wrapText="1"/>
      <protection locked="0"/>
    </xf>
    <xf numFmtId="2" fontId="21" fillId="10" borderId="9" xfId="0" applyNumberFormat="1" applyFont="1" applyFill="1" applyBorder="1" applyAlignment="1">
      <alignment horizontal="right" vertical="center"/>
    </xf>
    <xf numFmtId="2" fontId="21" fillId="10" borderId="4" xfId="0" applyNumberFormat="1" applyFont="1" applyFill="1" applyBorder="1" applyAlignment="1">
      <alignment horizontal="right" vertical="center"/>
    </xf>
    <xf numFmtId="0" fontId="21" fillId="10" borderId="5" xfId="0" applyFont="1" applyFill="1" applyBorder="1" applyAlignment="1">
      <alignment horizontal="justify" vertical="center"/>
    </xf>
    <xf numFmtId="0" fontId="24" fillId="10" borderId="1" xfId="3" applyFont="1" applyFill="1" applyBorder="1" applyAlignment="1">
      <alignment horizontal="justify" vertical="center"/>
    </xf>
    <xf numFmtId="3" fontId="21" fillId="10" borderId="1" xfId="0" applyNumberFormat="1" applyFont="1" applyFill="1" applyBorder="1" applyAlignment="1">
      <alignment horizontal="right" vertical="center"/>
    </xf>
    <xf numFmtId="14" fontId="21" fillId="10" borderId="5" xfId="0" applyNumberFormat="1" applyFont="1" applyFill="1" applyBorder="1" applyAlignment="1">
      <alignment horizontal="center" vertical="center"/>
    </xf>
    <xf numFmtId="165" fontId="21" fillId="10" borderId="1" xfId="0" applyNumberFormat="1" applyFont="1" applyFill="1" applyBorder="1" applyAlignment="1">
      <alignment horizontal="justify" vertical="center"/>
    </xf>
    <xf numFmtId="166" fontId="21" fillId="10" borderId="1" xfId="0" applyNumberFormat="1" applyFont="1" applyFill="1" applyBorder="1" applyAlignment="1">
      <alignment horizontal="justify" vertical="center"/>
    </xf>
    <xf numFmtId="166" fontId="21" fillId="10" borderId="1" xfId="0" applyNumberFormat="1" applyFont="1" applyFill="1" applyBorder="1" applyAlignment="1">
      <alignment horizontal="right" vertical="center"/>
    </xf>
    <xf numFmtId="0" fontId="21" fillId="10" borderId="3" xfId="0" applyFont="1" applyFill="1" applyBorder="1" applyAlignment="1">
      <alignment horizontal="center" vertical="center"/>
    </xf>
    <xf numFmtId="0" fontId="24" fillId="10" borderId="1" xfId="3" applyFont="1" applyFill="1" applyBorder="1" applyAlignment="1">
      <alignment horizontal="left" vertical="center" wrapText="1"/>
    </xf>
    <xf numFmtId="0" fontId="21" fillId="10" borderId="1" xfId="0" applyFont="1" applyFill="1" applyBorder="1" applyAlignment="1">
      <alignment horizontal="left" vertical="center"/>
    </xf>
    <xf numFmtId="0" fontId="21" fillId="10" borderId="2" xfId="0" quotePrefix="1" applyFont="1" applyFill="1" applyBorder="1" applyAlignment="1">
      <alignment horizontal="center" vertical="center"/>
    </xf>
    <xf numFmtId="14" fontId="19" fillId="10" borderId="1" xfId="0" applyNumberFormat="1" applyFont="1" applyFill="1" applyBorder="1" applyAlignment="1">
      <alignment horizontal="left" vertical="center"/>
    </xf>
    <xf numFmtId="0" fontId="19" fillId="10" borderId="4" xfId="0" applyFont="1" applyFill="1" applyBorder="1" applyAlignment="1">
      <alignment horizontal="left" vertical="center"/>
    </xf>
    <xf numFmtId="0" fontId="19" fillId="10" borderId="6" xfId="0" applyFont="1" applyFill="1" applyBorder="1" applyAlignment="1">
      <alignment horizontal="center" vertical="center" wrapText="1"/>
    </xf>
    <xf numFmtId="0" fontId="19" fillId="10" borderId="4" xfId="0" applyFont="1" applyFill="1" applyBorder="1" applyAlignment="1">
      <alignment horizontal="center" vertical="center"/>
    </xf>
    <xf numFmtId="0" fontId="19" fillId="10" borderId="10" xfId="0" applyFont="1" applyFill="1" applyBorder="1" applyAlignment="1">
      <alignment horizontal="center" vertical="center"/>
    </xf>
    <xf numFmtId="0" fontId="22" fillId="10" borderId="1" xfId="0" applyFont="1" applyFill="1" applyBorder="1" applyAlignment="1">
      <alignment horizontal="center" vertical="center"/>
    </xf>
    <xf numFmtId="0" fontId="1" fillId="10" borderId="6" xfId="0" applyFont="1" applyFill="1" applyBorder="1" applyAlignment="1">
      <alignment horizontal="justify" vertical="center"/>
    </xf>
    <xf numFmtId="0" fontId="20" fillId="6" borderId="1" xfId="0" applyFont="1" applyFill="1" applyBorder="1" applyAlignment="1">
      <alignment horizontal="center" vertical="center" wrapText="1"/>
    </xf>
    <xf numFmtId="0" fontId="11" fillId="10" borderId="1" xfId="0" applyFont="1" applyFill="1" applyBorder="1" applyAlignment="1">
      <alignment horizontal="center" vertical="center"/>
    </xf>
    <xf numFmtId="0" fontId="19" fillId="6" borderId="2" xfId="0" applyFont="1" applyFill="1" applyBorder="1" applyAlignment="1">
      <alignment horizontal="left" vertical="center" wrapText="1"/>
    </xf>
    <xf numFmtId="165" fontId="19" fillId="6" borderId="1" xfId="0" applyNumberFormat="1" applyFont="1" applyFill="1" applyBorder="1" applyAlignment="1">
      <alignment horizontal="left" vertical="center" wrapText="1"/>
    </xf>
    <xf numFmtId="0" fontId="21" fillId="16" borderId="5" xfId="0" applyFont="1" applyFill="1" applyBorder="1" applyAlignment="1">
      <alignment horizontal="center" vertical="center" wrapText="1"/>
    </xf>
    <xf numFmtId="0" fontId="18" fillId="0" borderId="4" xfId="0" applyFont="1" applyBorder="1" applyAlignment="1">
      <alignment horizontal="center" vertical="center"/>
    </xf>
    <xf numFmtId="0" fontId="21" fillId="11" borderId="3" xfId="0" applyFont="1" applyFill="1" applyBorder="1" applyAlignment="1">
      <alignment horizontal="justify" vertical="center"/>
    </xf>
    <xf numFmtId="165" fontId="19" fillId="10" borderId="3" xfId="0" applyNumberFormat="1" applyFont="1" applyFill="1" applyBorder="1" applyAlignment="1">
      <alignment horizontal="justify" vertical="center"/>
    </xf>
    <xf numFmtId="0" fontId="1" fillId="0" borderId="1" xfId="0" applyFont="1" applyBorder="1" applyAlignment="1">
      <alignment horizontal="justify" vertical="center"/>
    </xf>
    <xf numFmtId="0" fontId="11" fillId="0" borderId="4" xfId="4" applyFont="1" applyBorder="1" applyAlignment="1" applyProtection="1">
      <alignment horizontal="left" vertical="center" wrapText="1"/>
      <protection locked="0"/>
    </xf>
    <xf numFmtId="14" fontId="1" fillId="0" borderId="1" xfId="0" applyNumberFormat="1" applyFont="1" applyBorder="1" applyAlignment="1">
      <alignment horizontal="justify" vertical="center"/>
    </xf>
    <xf numFmtId="14" fontId="1" fillId="0" borderId="1" xfId="0" applyNumberFormat="1" applyFont="1" applyBorder="1" applyAlignment="1">
      <alignment horizontal="center" vertical="center"/>
    </xf>
    <xf numFmtId="0" fontId="1" fillId="0" borderId="1" xfId="0" applyFont="1" applyBorder="1" applyAlignment="1">
      <alignment horizontal="justify" vertical="center" wrapText="1"/>
    </xf>
    <xf numFmtId="168" fontId="1" fillId="0" borderId="1" xfId="0" applyNumberFormat="1" applyFont="1" applyBorder="1" applyAlignment="1">
      <alignment horizontal="center" vertical="center"/>
    </xf>
    <xf numFmtId="0" fontId="1" fillId="0" borderId="2" xfId="0" applyFont="1" applyBorder="1" applyAlignment="1">
      <alignment horizontal="justify" vertical="center"/>
    </xf>
    <xf numFmtId="0" fontId="1" fillId="0" borderId="1" xfId="0" applyFont="1" applyBorder="1" applyAlignment="1">
      <alignment horizontal="center" vertical="center"/>
    </xf>
    <xf numFmtId="0" fontId="1" fillId="0" borderId="3" xfId="0" applyFont="1" applyBorder="1" applyAlignment="1">
      <alignment horizontal="justify" vertical="center"/>
    </xf>
    <xf numFmtId="1" fontId="1" fillId="0" borderId="1" xfId="0" applyNumberFormat="1" applyFont="1" applyBorder="1" applyAlignment="1">
      <alignment horizontal="justify" vertical="center"/>
    </xf>
    <xf numFmtId="167" fontId="1" fillId="0" borderId="2" xfId="0" applyNumberFormat="1" applyFont="1" applyBorder="1" applyAlignment="1">
      <alignment horizontal="right" vertical="center"/>
    </xf>
    <xf numFmtId="49" fontId="1" fillId="0" borderId="4" xfId="0" applyNumberFormat="1" applyFont="1" applyBorder="1" applyAlignment="1">
      <alignment horizontal="center" vertical="center"/>
    </xf>
    <xf numFmtId="14" fontId="1" fillId="0" borderId="4" xfId="0" applyNumberFormat="1" applyFont="1" applyBorder="1" applyAlignment="1">
      <alignment horizontal="center" vertical="center"/>
    </xf>
    <xf numFmtId="14" fontId="1" fillId="0" borderId="11" xfId="0" applyNumberFormat="1" applyFont="1" applyBorder="1" applyAlignment="1">
      <alignment horizontal="left" vertical="center" wrapText="1"/>
    </xf>
    <xf numFmtId="44" fontId="1" fillId="0" borderId="4" xfId="4" applyNumberFormat="1" applyFont="1" applyBorder="1" applyAlignment="1" applyProtection="1">
      <alignment horizontal="left" vertical="center" wrapText="1"/>
      <protection locked="0"/>
    </xf>
    <xf numFmtId="167" fontId="1" fillId="0" borderId="9" xfId="4" applyNumberFormat="1" applyFont="1" applyBorder="1" applyAlignment="1" applyProtection="1">
      <alignment horizontal="left" vertical="center" wrapText="1"/>
      <protection locked="0"/>
    </xf>
    <xf numFmtId="2" fontId="1" fillId="0" borderId="9" xfId="0" applyNumberFormat="1" applyFont="1" applyBorder="1" applyAlignment="1">
      <alignment horizontal="right" vertical="center"/>
    </xf>
    <xf numFmtId="2" fontId="1" fillId="0" borderId="4" xfId="0" applyNumberFormat="1" applyFont="1" applyBorder="1" applyAlignment="1">
      <alignment horizontal="right" vertical="center"/>
    </xf>
    <xf numFmtId="0" fontId="1" fillId="0" borderId="5" xfId="0" applyFont="1" applyBorder="1" applyAlignment="1">
      <alignment horizontal="justify" vertical="center"/>
    </xf>
    <xf numFmtId="0" fontId="6" fillId="0" borderId="1" xfId="3" applyFill="1" applyBorder="1" applyAlignment="1">
      <alignment horizontal="justify" vertical="center"/>
    </xf>
    <xf numFmtId="3" fontId="1" fillId="0" borderId="1" xfId="0" applyNumberFormat="1" applyFont="1" applyBorder="1" applyAlignment="1">
      <alignment horizontal="right" vertical="center"/>
    </xf>
    <xf numFmtId="14" fontId="1" fillId="0" borderId="5" xfId="0" applyNumberFormat="1" applyFont="1" applyBorder="1" applyAlignment="1">
      <alignment horizontal="center" vertical="center"/>
    </xf>
    <xf numFmtId="165" fontId="1" fillId="0" borderId="1" xfId="0" applyNumberFormat="1" applyFont="1" applyBorder="1" applyAlignment="1">
      <alignment horizontal="justify" vertical="center"/>
    </xf>
    <xf numFmtId="166" fontId="1" fillId="0" borderId="1" xfId="0" applyNumberFormat="1" applyFont="1" applyBorder="1" applyAlignment="1">
      <alignment horizontal="justify" vertical="center"/>
    </xf>
    <xf numFmtId="166" fontId="1" fillId="0" borderId="1" xfId="0" applyNumberFormat="1" applyFont="1" applyBorder="1" applyAlignment="1">
      <alignment horizontal="right" vertical="center"/>
    </xf>
    <xf numFmtId="0" fontId="1" fillId="0" borderId="3" xfId="0" applyFont="1" applyBorder="1" applyAlignment="1">
      <alignment horizontal="center" vertical="center"/>
    </xf>
    <xf numFmtId="0" fontId="1" fillId="0" borderId="1" xfId="0" applyFont="1" applyBorder="1" applyAlignment="1">
      <alignment horizontal="left" vertical="center" wrapText="1"/>
    </xf>
    <xf numFmtId="0" fontId="6" fillId="0" borderId="1" xfId="3" applyFill="1" applyBorder="1" applyAlignment="1">
      <alignment horizontal="left" vertical="center" wrapText="1"/>
    </xf>
    <xf numFmtId="0" fontId="1" fillId="0" borderId="1" xfId="0" applyFont="1" applyBorder="1" applyAlignment="1">
      <alignment horizontal="left" vertical="center"/>
    </xf>
    <xf numFmtId="0" fontId="1" fillId="0" borderId="2" xfId="0" quotePrefix="1" applyFont="1" applyBorder="1" applyAlignment="1">
      <alignment horizontal="center" vertical="center"/>
    </xf>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9" fillId="10" borderId="5" xfId="0" applyFont="1" applyFill="1" applyBorder="1" applyAlignment="1">
      <alignment horizontal="left" vertical="center"/>
    </xf>
    <xf numFmtId="1" fontId="19" fillId="10" borderId="1" xfId="0" applyNumberFormat="1" applyFont="1" applyFill="1" applyBorder="1" applyAlignment="1">
      <alignment horizontal="left" vertical="center"/>
    </xf>
    <xf numFmtId="1" fontId="19" fillId="6" borderId="1" xfId="0" applyNumberFormat="1" applyFont="1" applyFill="1" applyBorder="1" applyAlignment="1">
      <alignment horizontal="left" vertical="center"/>
    </xf>
    <xf numFmtId="0" fontId="21" fillId="11" borderId="1" xfId="0" applyFont="1" applyFill="1" applyBorder="1" applyAlignment="1">
      <alignment horizontal="left" vertical="center"/>
    </xf>
    <xf numFmtId="0" fontId="19" fillId="0" borderId="1" xfId="0" applyFont="1" applyBorder="1" applyAlignment="1">
      <alignment horizontal="left" vertical="center"/>
    </xf>
    <xf numFmtId="0" fontId="0" fillId="0" borderId="0" xfId="0" applyAlignment="1">
      <alignment horizontal="left"/>
    </xf>
    <xf numFmtId="165" fontId="19" fillId="10" borderId="5" xfId="0" applyNumberFormat="1" applyFont="1" applyFill="1" applyBorder="1" applyAlignment="1">
      <alignment horizontal="center" vertical="center"/>
    </xf>
    <xf numFmtId="165" fontId="19" fillId="10" borderId="5" xfId="0" applyNumberFormat="1" applyFont="1" applyFill="1" applyBorder="1" applyAlignment="1">
      <alignment horizontal="justify" vertical="center"/>
    </xf>
    <xf numFmtId="0" fontId="1" fillId="6" borderId="6" xfId="0" applyFont="1" applyFill="1" applyBorder="1" applyAlignment="1">
      <alignment horizontal="left" vertical="center"/>
    </xf>
    <xf numFmtId="0" fontId="19" fillId="11" borderId="6" xfId="0" applyFont="1" applyFill="1" applyBorder="1" applyAlignment="1">
      <alignment horizontal="center" vertical="center" wrapText="1"/>
    </xf>
    <xf numFmtId="0" fontId="1" fillId="10" borderId="4" xfId="0" applyFont="1" applyFill="1" applyBorder="1" applyAlignment="1">
      <alignment horizontal="center" vertical="center"/>
    </xf>
    <xf numFmtId="165" fontId="19" fillId="10" borderId="6" xfId="0" applyNumberFormat="1" applyFont="1" applyFill="1" applyBorder="1" applyAlignment="1">
      <alignment horizontal="center" vertical="center"/>
    </xf>
    <xf numFmtId="165" fontId="19" fillId="10" borderId="6" xfId="0" applyNumberFormat="1" applyFont="1" applyFill="1" applyBorder="1" applyAlignment="1">
      <alignment horizontal="justify" vertical="center"/>
    </xf>
    <xf numFmtId="0" fontId="1" fillId="10" borderId="4" xfId="0" applyFont="1" applyFill="1" applyBorder="1" applyAlignment="1">
      <alignment horizontal="left" vertical="center"/>
    </xf>
    <xf numFmtId="0" fontId="1" fillId="6" borderId="5" xfId="0" applyFont="1" applyFill="1" applyBorder="1" applyAlignment="1">
      <alignment horizontal="left" vertical="center"/>
    </xf>
    <xf numFmtId="0" fontId="1" fillId="10" borderId="10" xfId="0" applyFont="1" applyFill="1" applyBorder="1" applyAlignment="1">
      <alignment horizontal="center" vertical="center"/>
    </xf>
    <xf numFmtId="0" fontId="22" fillId="11" borderId="8" xfId="0" applyFont="1" applyFill="1" applyBorder="1" applyAlignment="1">
      <alignment horizontal="center" vertical="center" wrapText="1"/>
    </xf>
    <xf numFmtId="0" fontId="1" fillId="10" borderId="12" xfId="0" applyFont="1" applyFill="1" applyBorder="1" applyAlignment="1">
      <alignment horizontal="center" vertical="center"/>
    </xf>
    <xf numFmtId="0" fontId="1" fillId="10" borderId="5" xfId="0" applyFont="1" applyFill="1" applyBorder="1" applyAlignment="1">
      <alignment horizontal="left" vertical="center"/>
    </xf>
    <xf numFmtId="165" fontId="1" fillId="10" borderId="1" xfId="0" applyNumberFormat="1" applyFont="1" applyFill="1" applyBorder="1" applyAlignment="1">
      <alignment horizontal="left" vertical="center"/>
    </xf>
    <xf numFmtId="0" fontId="11" fillId="10" borderId="5" xfId="0" applyFont="1" applyFill="1" applyBorder="1" applyAlignment="1">
      <alignment horizontal="left" vertical="center"/>
    </xf>
    <xf numFmtId="0" fontId="19" fillId="10" borderId="2" xfId="0" applyFont="1" applyFill="1" applyBorder="1" applyAlignment="1">
      <alignment horizontal="left" vertical="center"/>
    </xf>
    <xf numFmtId="1" fontId="19" fillId="10" borderId="5" xfId="0" applyNumberFormat="1" applyFont="1" applyFill="1" applyBorder="1" applyAlignment="1">
      <alignment horizontal="left" vertical="center"/>
    </xf>
    <xf numFmtId="1" fontId="19" fillId="10" borderId="6" xfId="0" applyNumberFormat="1" applyFont="1" applyFill="1" applyBorder="1" applyAlignment="1">
      <alignment horizontal="left" vertical="center"/>
    </xf>
    <xf numFmtId="0" fontId="1" fillId="10" borderId="12" xfId="0" applyFont="1" applyFill="1" applyBorder="1" applyAlignment="1">
      <alignment horizontal="left" vertical="center"/>
    </xf>
    <xf numFmtId="165" fontId="1" fillId="6" borderId="1" xfId="0" applyNumberFormat="1" applyFont="1" applyFill="1" applyBorder="1" applyAlignment="1">
      <alignment horizontal="left" vertical="center" wrapText="1"/>
    </xf>
    <xf numFmtId="165" fontId="1" fillId="10" borderId="1" xfId="0" applyNumberFormat="1" applyFont="1" applyFill="1" applyBorder="1" applyAlignment="1">
      <alignment horizontal="left" vertical="center" wrapText="1"/>
    </xf>
    <xf numFmtId="0" fontId="19" fillId="6" borderId="5" xfId="0" applyFont="1" applyFill="1" applyBorder="1" applyAlignment="1">
      <alignment horizontal="left" vertical="center"/>
    </xf>
    <xf numFmtId="0" fontId="1" fillId="6" borderId="2" xfId="0" applyFont="1" applyFill="1" applyBorder="1" applyAlignment="1">
      <alignment horizontal="left" vertical="center"/>
    </xf>
    <xf numFmtId="0" fontId="1" fillId="10" borderId="2" xfId="0" applyFont="1" applyFill="1" applyBorder="1" applyAlignment="1">
      <alignment horizontal="left" vertical="center"/>
    </xf>
    <xf numFmtId="0" fontId="7" fillId="10" borderId="2" xfId="0" applyFont="1" applyFill="1" applyBorder="1" applyAlignment="1">
      <alignment horizontal="left" vertical="center"/>
    </xf>
    <xf numFmtId="0" fontId="11" fillId="10" borderId="2" xfId="0" applyFont="1" applyFill="1" applyBorder="1" applyAlignment="1">
      <alignment horizontal="left" vertical="center"/>
    </xf>
    <xf numFmtId="0" fontId="19" fillId="10" borderId="2" xfId="0" applyFont="1" applyFill="1" applyBorder="1" applyAlignment="1">
      <alignment horizontal="left" vertical="center" wrapText="1"/>
    </xf>
    <xf numFmtId="165" fontId="19" fillId="6" borderId="1" xfId="0" applyNumberFormat="1" applyFont="1" applyFill="1" applyBorder="1" applyAlignment="1">
      <alignment horizontal="left" vertical="center"/>
    </xf>
    <xf numFmtId="0" fontId="19" fillId="6" borderId="16" xfId="0" applyFont="1" applyFill="1" applyBorder="1" applyAlignment="1">
      <alignment horizontal="left" vertical="center" wrapText="1"/>
    </xf>
    <xf numFmtId="0" fontId="19" fillId="6" borderId="2" xfId="0" applyFont="1" applyFill="1" applyBorder="1" applyAlignment="1">
      <alignment horizontal="left" vertical="center"/>
    </xf>
    <xf numFmtId="0" fontId="1" fillId="5" borderId="2" xfId="0" applyFont="1" applyFill="1" applyBorder="1" applyAlignment="1">
      <alignment horizontal="left" vertical="center"/>
    </xf>
    <xf numFmtId="1" fontId="19" fillId="6" borderId="1" xfId="0" applyNumberFormat="1" applyFont="1" applyFill="1" applyBorder="1" applyAlignment="1">
      <alignment horizontal="left" vertical="center" wrapText="1"/>
    </xf>
    <xf numFmtId="0" fontId="21" fillId="6" borderId="1" xfId="0" applyFont="1" applyFill="1" applyBorder="1" applyAlignment="1">
      <alignment horizontal="left" vertical="center"/>
    </xf>
    <xf numFmtId="0" fontId="21" fillId="6" borderId="1" xfId="0" applyFont="1" applyFill="1" applyBorder="1" applyAlignment="1">
      <alignment horizontal="left" vertical="center" wrapText="1"/>
    </xf>
    <xf numFmtId="0" fontId="22" fillId="11" borderId="1" xfId="0" applyFont="1" applyFill="1" applyBorder="1" applyAlignment="1">
      <alignment horizontal="left" vertical="center"/>
    </xf>
    <xf numFmtId="0" fontId="19" fillId="11" borderId="2" xfId="0" applyFont="1" applyFill="1" applyBorder="1" applyAlignment="1">
      <alignment horizontal="left" vertical="center"/>
    </xf>
    <xf numFmtId="0" fontId="19" fillId="6" borderId="7" xfId="0" applyFont="1" applyFill="1" applyBorder="1" applyAlignment="1">
      <alignment horizontal="left" vertical="center" wrapText="1"/>
    </xf>
    <xf numFmtId="0" fontId="11" fillId="6" borderId="2" xfId="0" applyFont="1" applyFill="1" applyBorder="1" applyAlignment="1">
      <alignment horizontal="left" vertical="center"/>
    </xf>
    <xf numFmtId="0" fontId="21" fillId="6" borderId="2" xfId="0" applyFont="1" applyFill="1" applyBorder="1" applyAlignment="1">
      <alignment horizontal="left" vertical="center"/>
    </xf>
    <xf numFmtId="0" fontId="21" fillId="10" borderId="2" xfId="0" applyFont="1" applyFill="1" applyBorder="1" applyAlignment="1">
      <alignment horizontal="left" vertical="center"/>
    </xf>
    <xf numFmtId="165" fontId="19" fillId="10" borderId="1" xfId="0" applyNumberFormat="1" applyFont="1" applyFill="1" applyBorder="1" applyAlignment="1">
      <alignment horizontal="left" vertical="center" wrapText="1"/>
    </xf>
    <xf numFmtId="0" fontId="0" fillId="10" borderId="0" xfId="0" applyFill="1"/>
    <xf numFmtId="0" fontId="19" fillId="10" borderId="4" xfId="0" applyFont="1" applyFill="1" applyBorder="1" applyAlignment="1">
      <alignment vertical="center"/>
    </xf>
    <xf numFmtId="0" fontId="0" fillId="10" borderId="4" xfId="0" applyFill="1" applyBorder="1" applyAlignment="1">
      <alignment vertical="center"/>
    </xf>
    <xf numFmtId="0" fontId="26" fillId="10" borderId="4" xfId="0" applyFont="1" applyFill="1" applyBorder="1" applyAlignment="1">
      <alignment horizontal="center" vertical="center"/>
    </xf>
    <xf numFmtId="0" fontId="26" fillId="10" borderId="4" xfId="0" applyFont="1" applyFill="1" applyBorder="1" applyAlignment="1">
      <alignment horizontal="left" vertical="center"/>
    </xf>
    <xf numFmtId="0" fontId="0" fillId="10" borderId="12" xfId="0" applyFill="1" applyBorder="1" applyAlignment="1">
      <alignment vertical="center"/>
    </xf>
    <xf numFmtId="0" fontId="26" fillId="10" borderId="12" xfId="0" applyFont="1" applyFill="1" applyBorder="1" applyAlignment="1">
      <alignment horizontal="center" vertical="center"/>
    </xf>
    <xf numFmtId="0" fontId="18" fillId="18" borderId="0" xfId="0" applyFont="1" applyFill="1" applyAlignment="1">
      <alignment horizontal="center" vertical="center"/>
    </xf>
    <xf numFmtId="0" fontId="18" fillId="0" borderId="14" xfId="0" applyFont="1" applyBorder="1" applyAlignment="1">
      <alignment horizontal="center" vertical="center"/>
    </xf>
    <xf numFmtId="0" fontId="23" fillId="18" borderId="0" xfId="0" applyFont="1" applyFill="1" applyAlignment="1">
      <alignment horizontal="center" vertical="center"/>
    </xf>
    <xf numFmtId="1" fontId="21" fillId="6" borderId="1" xfId="0" applyNumberFormat="1" applyFont="1" applyFill="1" applyBorder="1" applyAlignment="1">
      <alignment horizontal="left" vertical="center"/>
    </xf>
    <xf numFmtId="0" fontId="21" fillId="6" borderId="2" xfId="0" applyFont="1" applyFill="1" applyBorder="1" applyAlignment="1">
      <alignment horizontal="left" vertical="center" wrapText="1"/>
    </xf>
    <xf numFmtId="0" fontId="19" fillId="10" borderId="6" xfId="0" applyFont="1" applyFill="1" applyBorder="1" applyAlignment="1">
      <alignment horizontal="left" vertical="center" wrapText="1"/>
    </xf>
    <xf numFmtId="1" fontId="19" fillId="6" borderId="6" xfId="0" applyNumberFormat="1" applyFont="1" applyFill="1" applyBorder="1" applyAlignment="1">
      <alignment horizontal="left" vertical="center"/>
    </xf>
    <xf numFmtId="0" fontId="19" fillId="10" borderId="4" xfId="0" applyFont="1" applyFill="1" applyBorder="1" applyAlignment="1">
      <alignment horizontal="justify" vertical="center"/>
    </xf>
    <xf numFmtId="0" fontId="19" fillId="10" borderId="12" xfId="0" applyFont="1" applyFill="1" applyBorder="1" applyAlignment="1">
      <alignment horizontal="justify" vertical="center"/>
    </xf>
    <xf numFmtId="0" fontId="19" fillId="10" borderId="12" xfId="0" applyFont="1" applyFill="1" applyBorder="1" applyAlignment="1">
      <alignment horizontal="center" vertical="center"/>
    </xf>
    <xf numFmtId="0" fontId="19" fillId="10" borderId="8" xfId="0" applyFont="1" applyFill="1" applyBorder="1" applyAlignment="1">
      <alignment horizontal="center" vertical="center" wrapText="1"/>
    </xf>
    <xf numFmtId="165" fontId="19" fillId="10" borderId="8" xfId="0" applyNumberFormat="1" applyFont="1" applyFill="1" applyBorder="1" applyAlignment="1">
      <alignment horizontal="justify" vertical="center"/>
    </xf>
    <xf numFmtId="0" fontId="19" fillId="10" borderId="12" xfId="0" applyFont="1" applyFill="1" applyBorder="1" applyAlignment="1">
      <alignment horizontal="left" vertical="center"/>
    </xf>
    <xf numFmtId="0" fontId="21" fillId="10" borderId="5" xfId="0" applyFont="1" applyFill="1" applyBorder="1" applyAlignment="1">
      <alignment horizontal="left" vertical="center" wrapText="1"/>
    </xf>
    <xf numFmtId="0" fontId="1" fillId="5" borderId="0" xfId="0" applyFont="1" applyFill="1"/>
    <xf numFmtId="14" fontId="19" fillId="5" borderId="1" xfId="0" applyNumberFormat="1" applyFont="1" applyFill="1" applyBorder="1" applyAlignment="1">
      <alignment horizontal="justify" vertical="center"/>
    </xf>
    <xf numFmtId="1" fontId="19" fillId="5" borderId="1" xfId="0" applyNumberFormat="1" applyFont="1" applyFill="1" applyBorder="1" applyAlignment="1">
      <alignment horizontal="left" vertical="center"/>
    </xf>
    <xf numFmtId="0" fontId="19" fillId="5" borderId="1" xfId="0" applyFont="1" applyFill="1" applyBorder="1" applyAlignment="1">
      <alignment horizontal="center" vertical="center" wrapText="1"/>
    </xf>
    <xf numFmtId="1" fontId="19" fillId="5" borderId="1" xfId="0" applyNumberFormat="1" applyFont="1" applyFill="1" applyBorder="1" applyAlignment="1">
      <alignment horizontal="justify" vertical="center"/>
    </xf>
    <xf numFmtId="165" fontId="19" fillId="5" borderId="1" xfId="0" applyNumberFormat="1" applyFont="1" applyFill="1" applyBorder="1" applyAlignment="1">
      <alignment horizontal="justify" vertical="center" wrapText="1"/>
    </xf>
    <xf numFmtId="0" fontId="22" fillId="5" borderId="1"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19" fillId="5" borderId="4" xfId="0" applyFont="1" applyFill="1" applyBorder="1" applyAlignment="1">
      <alignment vertical="center"/>
    </xf>
    <xf numFmtId="0" fontId="0" fillId="5" borderId="4" xfId="0" applyFill="1" applyBorder="1" applyAlignment="1">
      <alignment vertical="center"/>
    </xf>
    <xf numFmtId="0" fontId="26" fillId="5" borderId="4" xfId="0" applyFont="1" applyFill="1" applyBorder="1" applyAlignment="1">
      <alignment horizontal="center" vertical="center"/>
    </xf>
    <xf numFmtId="1" fontId="19" fillId="10" borderId="8" xfId="0" applyNumberFormat="1" applyFont="1" applyFill="1" applyBorder="1" applyAlignment="1">
      <alignment horizontal="left" vertical="center"/>
    </xf>
    <xf numFmtId="14" fontId="19" fillId="5" borderId="1" xfId="0" applyNumberFormat="1" applyFont="1" applyFill="1" applyBorder="1" applyAlignment="1">
      <alignment horizontal="center" vertical="center"/>
    </xf>
    <xf numFmtId="0" fontId="19" fillId="5" borderId="1" xfId="0" applyFont="1" applyFill="1" applyBorder="1" applyAlignment="1">
      <alignment horizontal="justify" vertical="center" wrapText="1"/>
    </xf>
    <xf numFmtId="168" fontId="19" fillId="5" borderId="1" xfId="0" applyNumberFormat="1" applyFont="1" applyFill="1" applyBorder="1" applyAlignment="1">
      <alignment horizontal="center" vertical="center"/>
    </xf>
    <xf numFmtId="0" fontId="19" fillId="5" borderId="2" xfId="0" applyFont="1" applyFill="1" applyBorder="1" applyAlignment="1">
      <alignment horizontal="justify" vertical="center"/>
    </xf>
    <xf numFmtId="0" fontId="19" fillId="5" borderId="3" xfId="0" applyFont="1" applyFill="1" applyBorder="1" applyAlignment="1">
      <alignment horizontal="justify" vertical="center"/>
    </xf>
    <xf numFmtId="167" fontId="19" fillId="5" borderId="2" xfId="0" applyNumberFormat="1" applyFont="1" applyFill="1" applyBorder="1" applyAlignment="1">
      <alignment horizontal="right" vertical="center"/>
    </xf>
    <xf numFmtId="49" fontId="19" fillId="5" borderId="4" xfId="0" applyNumberFormat="1" applyFont="1" applyFill="1" applyBorder="1" applyAlignment="1">
      <alignment horizontal="center" vertical="center"/>
    </xf>
    <xf numFmtId="14" fontId="19" fillId="5" borderId="4" xfId="0" applyNumberFormat="1" applyFont="1" applyFill="1" applyBorder="1" applyAlignment="1">
      <alignment horizontal="center" vertical="center"/>
    </xf>
    <xf numFmtId="14" fontId="19" fillId="5" borderId="11" xfId="0" applyNumberFormat="1" applyFont="1" applyFill="1" applyBorder="1" applyAlignment="1">
      <alignment horizontal="left" vertical="center" wrapText="1"/>
    </xf>
    <xf numFmtId="44" fontId="19" fillId="5" borderId="4" xfId="4" applyNumberFormat="1" applyFont="1" applyFill="1" applyBorder="1" applyAlignment="1" applyProtection="1">
      <alignment horizontal="left" vertical="center" wrapText="1"/>
      <protection locked="0"/>
    </xf>
    <xf numFmtId="167" fontId="19" fillId="5" borderId="9" xfId="4" applyNumberFormat="1" applyFont="1" applyFill="1" applyBorder="1" applyAlignment="1" applyProtection="1">
      <alignment horizontal="left" vertical="center" wrapText="1"/>
      <protection locked="0"/>
    </xf>
    <xf numFmtId="2" fontId="19" fillId="5" borderId="9" xfId="0" applyNumberFormat="1" applyFont="1" applyFill="1" applyBorder="1" applyAlignment="1">
      <alignment horizontal="right" vertical="center"/>
    </xf>
    <xf numFmtId="2" fontId="19" fillId="5" borderId="4" xfId="0" applyNumberFormat="1" applyFont="1" applyFill="1" applyBorder="1" applyAlignment="1">
      <alignment horizontal="right" vertical="center"/>
    </xf>
    <xf numFmtId="0" fontId="19" fillId="5" borderId="5" xfId="0" applyFont="1" applyFill="1" applyBorder="1" applyAlignment="1">
      <alignment horizontal="justify" vertical="center"/>
    </xf>
    <xf numFmtId="3" fontId="19" fillId="5" borderId="1" xfId="0" applyNumberFormat="1" applyFont="1" applyFill="1" applyBorder="1" applyAlignment="1">
      <alignment horizontal="right" vertical="center"/>
    </xf>
    <xf numFmtId="14" fontId="19" fillId="5" borderId="5" xfId="0" applyNumberFormat="1" applyFont="1" applyFill="1" applyBorder="1" applyAlignment="1">
      <alignment horizontal="center" vertical="center"/>
    </xf>
    <xf numFmtId="166" fontId="19" fillId="5" borderId="1" xfId="0" applyNumberFormat="1" applyFont="1" applyFill="1" applyBorder="1" applyAlignment="1">
      <alignment horizontal="justify" vertical="center"/>
    </xf>
    <xf numFmtId="166" fontId="19" fillId="5" borderId="1" xfId="0" applyNumberFormat="1" applyFont="1" applyFill="1" applyBorder="1" applyAlignment="1">
      <alignment horizontal="right" vertical="center"/>
    </xf>
    <xf numFmtId="165" fontId="19" fillId="5" borderId="1" xfId="0" applyNumberFormat="1" applyFont="1" applyFill="1" applyBorder="1" applyAlignment="1">
      <alignment horizontal="left" vertical="center"/>
    </xf>
    <xf numFmtId="44" fontId="19" fillId="5" borderId="1" xfId="0" applyNumberFormat="1" applyFont="1" applyFill="1" applyBorder="1" applyAlignment="1">
      <alignment horizontal="justify" vertical="center"/>
    </xf>
    <xf numFmtId="165" fontId="19" fillId="5" borderId="1" xfId="0" applyNumberFormat="1" applyFont="1" applyFill="1" applyBorder="1" applyAlignment="1">
      <alignment horizontal="center" vertical="center"/>
    </xf>
    <xf numFmtId="1" fontId="19" fillId="6" borderId="5" xfId="0" applyNumberFormat="1" applyFont="1" applyFill="1" applyBorder="1" applyAlignment="1">
      <alignment horizontal="left" vertical="center"/>
    </xf>
    <xf numFmtId="0" fontId="19" fillId="10" borderId="0" xfId="0" applyFont="1" applyFill="1" applyAlignment="1">
      <alignment horizontal="justify" vertical="center"/>
    </xf>
    <xf numFmtId="0" fontId="19" fillId="13" borderId="1" xfId="0" applyFont="1" applyFill="1" applyBorder="1" applyAlignment="1">
      <alignment horizontal="center" vertical="center" wrapText="1"/>
    </xf>
    <xf numFmtId="0" fontId="19" fillId="13" borderId="1" xfId="0" applyFont="1" applyFill="1" applyBorder="1" applyAlignment="1">
      <alignment horizontal="justify" vertical="center"/>
    </xf>
    <xf numFmtId="0" fontId="21" fillId="13" borderId="4" xfId="4" applyFont="1" applyFill="1" applyBorder="1" applyAlignment="1" applyProtection="1">
      <alignment horizontal="left" vertical="center" wrapText="1"/>
      <protection locked="0"/>
    </xf>
    <xf numFmtId="14" fontId="19" fillId="13" borderId="1" xfId="0" applyNumberFormat="1" applyFont="1" applyFill="1" applyBorder="1" applyAlignment="1">
      <alignment horizontal="center" vertical="center"/>
    </xf>
    <xf numFmtId="0" fontId="19" fillId="13" borderId="1" xfId="0" applyFont="1" applyFill="1" applyBorder="1" applyAlignment="1">
      <alignment horizontal="justify" vertical="center" wrapText="1"/>
    </xf>
    <xf numFmtId="168" fontId="19" fillId="13" borderId="1" xfId="0" applyNumberFormat="1" applyFont="1" applyFill="1" applyBorder="1" applyAlignment="1">
      <alignment horizontal="center" vertical="center"/>
    </xf>
    <xf numFmtId="0" fontId="19" fillId="13" borderId="2" xfId="0" applyFont="1" applyFill="1" applyBorder="1" applyAlignment="1">
      <alignment horizontal="justify" vertical="center"/>
    </xf>
    <xf numFmtId="0" fontId="19" fillId="13" borderId="3" xfId="0" applyFont="1" applyFill="1" applyBorder="1" applyAlignment="1">
      <alignment horizontal="justify" vertical="center"/>
    </xf>
    <xf numFmtId="1" fontId="19" fillId="13" borderId="1" xfId="0" applyNumberFormat="1" applyFont="1" applyFill="1" applyBorder="1" applyAlignment="1">
      <alignment horizontal="justify" vertical="center"/>
    </xf>
    <xf numFmtId="167" fontId="19" fillId="13" borderId="2" xfId="0" applyNumberFormat="1" applyFont="1" applyFill="1" applyBorder="1" applyAlignment="1">
      <alignment horizontal="right" vertical="center"/>
    </xf>
    <xf numFmtId="49" fontId="19" fillId="13" borderId="4" xfId="0" applyNumberFormat="1" applyFont="1" applyFill="1" applyBorder="1" applyAlignment="1">
      <alignment horizontal="center" vertical="center"/>
    </xf>
    <xf numFmtId="14" fontId="19" fillId="13" borderId="4" xfId="0" applyNumberFormat="1" applyFont="1" applyFill="1" applyBorder="1" applyAlignment="1">
      <alignment horizontal="center" vertical="center"/>
    </xf>
    <xf numFmtId="14" fontId="19" fillId="13" borderId="11" xfId="0" applyNumberFormat="1" applyFont="1" applyFill="1" applyBorder="1" applyAlignment="1">
      <alignment horizontal="left" vertical="center" wrapText="1"/>
    </xf>
    <xf numFmtId="44" fontId="19" fillId="13" borderId="4" xfId="4" applyNumberFormat="1" applyFont="1" applyFill="1" applyBorder="1" applyAlignment="1" applyProtection="1">
      <alignment horizontal="left" vertical="center" wrapText="1"/>
      <protection locked="0"/>
    </xf>
    <xf numFmtId="167" fontId="19" fillId="13" borderId="9" xfId="4" applyNumberFormat="1" applyFont="1" applyFill="1" applyBorder="1" applyAlignment="1" applyProtection="1">
      <alignment horizontal="left" vertical="center" wrapText="1"/>
      <protection locked="0"/>
    </xf>
    <xf numFmtId="2" fontId="19" fillId="13" borderId="9" xfId="0" applyNumberFormat="1" applyFont="1" applyFill="1" applyBorder="1" applyAlignment="1">
      <alignment horizontal="right" vertical="center"/>
    </xf>
    <xf numFmtId="2" fontId="19" fillId="13" borderId="4" xfId="0" applyNumberFormat="1" applyFont="1" applyFill="1" applyBorder="1" applyAlignment="1">
      <alignment horizontal="right" vertical="center"/>
    </xf>
    <xf numFmtId="0" fontId="19" fillId="13" borderId="5" xfId="0" applyFont="1" applyFill="1" applyBorder="1" applyAlignment="1">
      <alignment horizontal="justify" vertical="center"/>
    </xf>
    <xf numFmtId="0" fontId="6" fillId="13" borderId="1" xfId="3" applyFill="1" applyBorder="1" applyAlignment="1">
      <alignment horizontal="justify" vertical="center"/>
    </xf>
    <xf numFmtId="3" fontId="19" fillId="13" borderId="1" xfId="0" applyNumberFormat="1" applyFont="1" applyFill="1" applyBorder="1" applyAlignment="1">
      <alignment horizontal="right" vertical="center"/>
    </xf>
    <xf numFmtId="14" fontId="19" fillId="13" borderId="5" xfId="0" applyNumberFormat="1" applyFont="1" applyFill="1" applyBorder="1" applyAlignment="1">
      <alignment horizontal="center" vertical="center"/>
    </xf>
    <xf numFmtId="165" fontId="19" fillId="13" borderId="1" xfId="0" applyNumberFormat="1" applyFont="1" applyFill="1" applyBorder="1" applyAlignment="1">
      <alignment horizontal="justify" vertical="center"/>
    </xf>
    <xf numFmtId="166" fontId="19" fillId="13" borderId="1" xfId="0" applyNumberFormat="1" applyFont="1" applyFill="1" applyBorder="1" applyAlignment="1">
      <alignment horizontal="justify" vertical="center"/>
    </xf>
    <xf numFmtId="166" fontId="19" fillId="13" borderId="1" xfId="0" applyNumberFormat="1" applyFont="1" applyFill="1" applyBorder="1" applyAlignment="1">
      <alignment horizontal="right" vertical="center"/>
    </xf>
    <xf numFmtId="0" fontId="19" fillId="13" borderId="2" xfId="0" quotePrefix="1" applyFont="1" applyFill="1" applyBorder="1" applyAlignment="1">
      <alignment horizontal="center" vertical="center"/>
    </xf>
    <xf numFmtId="165" fontId="19" fillId="13" borderId="1" xfId="0" applyNumberFormat="1" applyFont="1" applyFill="1" applyBorder="1" applyAlignment="1">
      <alignment horizontal="center" vertical="center"/>
    </xf>
    <xf numFmtId="44" fontId="19" fillId="13" borderId="1" xfId="0" applyNumberFormat="1" applyFont="1" applyFill="1" applyBorder="1" applyAlignment="1">
      <alignment horizontal="justify" vertical="center"/>
    </xf>
    <xf numFmtId="0" fontId="23" fillId="14" borderId="4" xfId="0" applyFont="1" applyFill="1" applyBorder="1" applyAlignment="1">
      <alignment horizontal="center" vertical="center"/>
    </xf>
    <xf numFmtId="165" fontId="19" fillId="16" borderId="3" xfId="0" applyNumberFormat="1" applyFont="1" applyFill="1" applyBorder="1" applyAlignment="1">
      <alignment horizontal="justify" vertical="center"/>
    </xf>
    <xf numFmtId="165" fontId="19" fillId="16" borderId="1" xfId="0" applyNumberFormat="1" applyFont="1" applyFill="1" applyBorder="1" applyAlignment="1">
      <alignment horizontal="justify" vertical="center"/>
    </xf>
    <xf numFmtId="0" fontId="19" fillId="16" borderId="1" xfId="0" applyFont="1" applyFill="1" applyBorder="1" applyAlignment="1">
      <alignment horizontal="center" vertical="center" wrapText="1"/>
    </xf>
    <xf numFmtId="165" fontId="19" fillId="16" borderId="1" xfId="0" applyNumberFormat="1" applyFont="1" applyFill="1" applyBorder="1" applyAlignment="1">
      <alignment horizontal="center" vertical="center"/>
    </xf>
    <xf numFmtId="0" fontId="18" fillId="14" borderId="4" xfId="0" applyFont="1" applyFill="1" applyBorder="1" applyAlignment="1">
      <alignment horizontal="center" vertical="center"/>
    </xf>
    <xf numFmtId="0" fontId="22" fillId="10" borderId="1" xfId="0" applyFont="1" applyFill="1" applyBorder="1" applyAlignment="1">
      <alignment horizontal="justify" vertical="center"/>
    </xf>
    <xf numFmtId="0" fontId="19" fillId="10" borderId="7" xfId="0" applyFont="1" applyFill="1" applyBorder="1" applyAlignment="1">
      <alignment horizontal="left" vertical="center" wrapText="1"/>
    </xf>
    <xf numFmtId="0" fontId="21" fillId="10" borderId="8" xfId="0" applyFont="1" applyFill="1" applyBorder="1" applyAlignment="1">
      <alignment horizontal="center" vertical="center" wrapText="1"/>
    </xf>
    <xf numFmtId="165" fontId="19" fillId="10" borderId="1" xfId="0" applyNumberFormat="1" applyFont="1" applyFill="1" applyBorder="1" applyAlignment="1">
      <alignment vertical="center"/>
    </xf>
    <xf numFmtId="165" fontId="19" fillId="10" borderId="1" xfId="0" applyNumberFormat="1" applyFont="1" applyFill="1" applyBorder="1" applyAlignment="1">
      <alignment horizontal="justify" vertical="center" wrapText="1"/>
    </xf>
    <xf numFmtId="0" fontId="19" fillId="10" borderId="2" xfId="0" applyFont="1" applyFill="1" applyBorder="1" applyAlignment="1">
      <alignment horizontal="center" vertical="center" wrapText="1"/>
    </xf>
    <xf numFmtId="0" fontId="22" fillId="11" borderId="4" xfId="0" applyFont="1" applyFill="1" applyBorder="1" applyAlignment="1">
      <alignment horizontal="center" vertical="center" wrapText="1"/>
    </xf>
    <xf numFmtId="0" fontId="19" fillId="11" borderId="3" xfId="0" applyFont="1" applyFill="1" applyBorder="1" applyAlignment="1">
      <alignment horizontal="center" vertical="center" wrapText="1"/>
    </xf>
    <xf numFmtId="165" fontId="19" fillId="5" borderId="3" xfId="0" applyNumberFormat="1" applyFont="1" applyFill="1" applyBorder="1" applyAlignment="1">
      <alignment horizontal="justify" vertical="center"/>
    </xf>
    <xf numFmtId="0" fontId="11" fillId="10" borderId="3" xfId="0" applyFont="1" applyFill="1" applyBorder="1" applyAlignment="1">
      <alignment horizontal="justify" vertical="center"/>
    </xf>
    <xf numFmtId="0" fontId="19" fillId="11" borderId="0" xfId="0" applyFont="1" applyFill="1" applyAlignment="1">
      <alignment horizontal="center" vertical="center" wrapText="1"/>
    </xf>
    <xf numFmtId="0" fontId="1" fillId="10" borderId="0" xfId="0" applyFont="1" applyFill="1" applyAlignment="1">
      <alignment horizontal="left" vertical="center"/>
    </xf>
    <xf numFmtId="0" fontId="1" fillId="10" borderId="0" xfId="0" applyFont="1" applyFill="1" applyAlignment="1">
      <alignment vertical="center"/>
    </xf>
    <xf numFmtId="0" fontId="12" fillId="10" borderId="0" xfId="0" applyFont="1" applyFill="1" applyAlignment="1">
      <alignment vertical="center"/>
    </xf>
    <xf numFmtId="0" fontId="19" fillId="0" borderId="0" xfId="0" quotePrefix="1" applyFont="1" applyAlignment="1">
      <alignment horizontal="justify" vertical="center"/>
    </xf>
    <xf numFmtId="0" fontId="25" fillId="17" borderId="0" xfId="0" applyFont="1" applyFill="1"/>
    <xf numFmtId="0" fontId="2" fillId="14" borderId="4" xfId="0" applyFont="1" applyFill="1" applyBorder="1" applyAlignment="1">
      <alignment horizontal="center" vertical="center"/>
    </xf>
    <xf numFmtId="0" fontId="18" fillId="10" borderId="4" xfId="0" applyFont="1" applyFill="1" applyBorder="1" applyAlignment="1">
      <alignment horizontal="center" vertical="center"/>
    </xf>
    <xf numFmtId="0" fontId="18" fillId="5" borderId="4" xfId="0" applyFont="1" applyFill="1" applyBorder="1" applyAlignment="1">
      <alignment horizontal="center" vertical="center"/>
    </xf>
    <xf numFmtId="0" fontId="11" fillId="11" borderId="3" xfId="0" applyFont="1" applyFill="1" applyBorder="1" applyAlignment="1">
      <alignment horizontal="justify" vertical="center"/>
    </xf>
    <xf numFmtId="0" fontId="19" fillId="10" borderId="3" xfId="0" applyFont="1" applyFill="1" applyBorder="1" applyAlignment="1">
      <alignment horizontal="left" vertical="center"/>
    </xf>
    <xf numFmtId="14" fontId="19" fillId="11" borderId="3" xfId="0" applyNumberFormat="1" applyFont="1" applyFill="1" applyBorder="1" applyAlignment="1">
      <alignment horizontal="justify" vertical="center"/>
    </xf>
    <xf numFmtId="165" fontId="19" fillId="10" borderId="3" xfId="0" applyNumberFormat="1" applyFont="1" applyFill="1" applyBorder="1" applyAlignment="1">
      <alignment horizontal="left" vertical="center"/>
    </xf>
    <xf numFmtId="0" fontId="23" fillId="10" borderId="4" xfId="0" applyFont="1" applyFill="1" applyBorder="1" applyAlignment="1">
      <alignment horizontal="center" vertical="center"/>
    </xf>
    <xf numFmtId="0" fontId="23" fillId="10" borderId="4" xfId="0" applyFont="1" applyFill="1" applyBorder="1" applyAlignment="1">
      <alignment horizontal="center" vertical="center" wrapText="1"/>
    </xf>
    <xf numFmtId="0" fontId="12" fillId="10" borderId="4" xfId="0" applyFont="1" applyFill="1" applyBorder="1" applyAlignment="1">
      <alignment vertical="center"/>
    </xf>
    <xf numFmtId="0" fontId="11" fillId="10" borderId="9" xfId="4" applyFont="1" applyFill="1" applyBorder="1" applyAlignment="1" applyProtection="1">
      <alignment horizontal="left" vertical="center" wrapText="1"/>
      <protection locked="0"/>
    </xf>
    <xf numFmtId="0" fontId="21" fillId="10" borderId="5" xfId="0" applyFont="1" applyFill="1" applyBorder="1" applyAlignment="1">
      <alignment horizontal="left" vertical="center"/>
    </xf>
    <xf numFmtId="0" fontId="21" fillId="19" borderId="1" xfId="0" applyFont="1" applyFill="1" applyBorder="1" applyAlignment="1">
      <alignment horizontal="left" vertical="center" wrapText="1"/>
    </xf>
    <xf numFmtId="14" fontId="19" fillId="19" borderId="1" xfId="0" applyNumberFormat="1" applyFont="1" applyFill="1" applyBorder="1" applyAlignment="1">
      <alignment horizontal="justify" vertical="center"/>
    </xf>
    <xf numFmtId="0" fontId="21" fillId="19" borderId="3" xfId="0" applyFont="1" applyFill="1" applyBorder="1" applyAlignment="1">
      <alignment horizontal="justify" vertical="center"/>
    </xf>
    <xf numFmtId="0" fontId="19" fillId="19" borderId="1" xfId="0" applyFont="1" applyFill="1" applyBorder="1" applyAlignment="1">
      <alignment horizontal="justify" vertical="center"/>
    </xf>
    <xf numFmtId="0" fontId="19" fillId="19" borderId="1" xfId="0" applyFont="1" applyFill="1" applyBorder="1" applyAlignment="1">
      <alignment horizontal="left" vertical="center" wrapText="1"/>
    </xf>
    <xf numFmtId="0" fontId="19" fillId="19" borderId="1" xfId="0" applyFont="1" applyFill="1" applyBorder="1" applyAlignment="1">
      <alignment horizontal="center" vertical="center" wrapText="1"/>
    </xf>
    <xf numFmtId="0" fontId="21" fillId="19" borderId="1" xfId="0" applyFont="1" applyFill="1" applyBorder="1" applyAlignment="1">
      <alignment horizontal="center" vertical="center" wrapText="1"/>
    </xf>
    <xf numFmtId="0" fontId="22" fillId="19" borderId="1" xfId="0" applyFont="1" applyFill="1" applyBorder="1" applyAlignment="1">
      <alignment horizontal="center" vertical="center" wrapText="1"/>
    </xf>
    <xf numFmtId="0" fontId="19" fillId="19" borderId="1" xfId="0" applyFont="1" applyFill="1" applyBorder="1" applyAlignment="1">
      <alignment horizontal="left" vertical="center"/>
    </xf>
    <xf numFmtId="0" fontId="19" fillId="10" borderId="6" xfId="0" applyFont="1" applyFill="1" applyBorder="1" applyAlignment="1">
      <alignment horizontal="left" vertical="center"/>
    </xf>
    <xf numFmtId="0" fontId="19" fillId="19" borderId="3" xfId="0" applyFont="1" applyFill="1" applyBorder="1" applyAlignment="1">
      <alignment horizontal="justify" vertical="center"/>
    </xf>
    <xf numFmtId="0" fontId="19" fillId="19" borderId="5" xfId="0" applyFont="1" applyFill="1" applyBorder="1" applyAlignment="1">
      <alignment horizontal="center" vertical="center" wrapText="1"/>
    </xf>
    <xf numFmtId="0" fontId="21" fillId="19" borderId="5" xfId="0" applyFont="1" applyFill="1" applyBorder="1" applyAlignment="1">
      <alignment horizontal="center" vertical="center" wrapText="1"/>
    </xf>
    <xf numFmtId="0" fontId="22" fillId="19" borderId="5" xfId="0" applyFont="1" applyFill="1" applyBorder="1" applyAlignment="1">
      <alignment horizontal="center" vertical="center" wrapText="1"/>
    </xf>
    <xf numFmtId="0" fontId="5" fillId="10" borderId="5" xfId="0" applyFont="1" applyFill="1" applyBorder="1" applyAlignment="1">
      <alignment horizontal="left" vertical="center"/>
    </xf>
    <xf numFmtId="0" fontId="6" fillId="10" borderId="0" xfId="3" applyFill="1" applyBorder="1" applyAlignment="1">
      <alignment wrapText="1"/>
    </xf>
    <xf numFmtId="167" fontId="1" fillId="10" borderId="1" xfId="0" applyNumberFormat="1" applyFont="1" applyFill="1" applyBorder="1" applyAlignment="1">
      <alignment horizontal="left" vertical="center" wrapText="1"/>
    </xf>
    <xf numFmtId="0" fontId="17" fillId="10" borderId="1" xfId="0" applyFont="1" applyFill="1" applyBorder="1" applyAlignment="1">
      <alignment horizontal="center" vertical="center"/>
    </xf>
    <xf numFmtId="0" fontId="18" fillId="10" borderId="1" xfId="0" applyFont="1" applyFill="1" applyBorder="1" applyAlignment="1">
      <alignment horizontal="center" vertical="center"/>
    </xf>
    <xf numFmtId="165" fontId="19" fillId="10" borderId="4" xfId="0" applyNumberFormat="1" applyFont="1" applyFill="1" applyBorder="1" applyAlignment="1">
      <alignment horizontal="justify" vertical="center"/>
    </xf>
    <xf numFmtId="165" fontId="19" fillId="10" borderId="2" xfId="0" applyNumberFormat="1" applyFont="1" applyFill="1" applyBorder="1" applyAlignment="1">
      <alignment horizontal="justify" vertical="center"/>
    </xf>
    <xf numFmtId="14" fontId="19" fillId="10" borderId="5" xfId="0" applyNumberFormat="1" applyFont="1" applyFill="1" applyBorder="1" applyAlignment="1">
      <alignment horizontal="justify" vertical="center"/>
    </xf>
    <xf numFmtId="165" fontId="21" fillId="10" borderId="1" xfId="0" applyNumberFormat="1" applyFont="1" applyFill="1" applyBorder="1" applyAlignment="1">
      <alignment horizontal="center" vertical="center"/>
    </xf>
    <xf numFmtId="0" fontId="18" fillId="20" borderId="4" xfId="0" applyFont="1" applyFill="1" applyBorder="1" applyAlignment="1">
      <alignment horizontal="center" vertical="center"/>
    </xf>
    <xf numFmtId="0" fontId="21" fillId="13" borderId="1" xfId="0" applyFont="1" applyFill="1" applyBorder="1" applyAlignment="1">
      <alignment vertical="center" wrapText="1"/>
    </xf>
    <xf numFmtId="0" fontId="18" fillId="19" borderId="4" xfId="0" applyFont="1" applyFill="1" applyBorder="1" applyAlignment="1">
      <alignment horizontal="center" vertical="center"/>
    </xf>
    <xf numFmtId="1" fontId="19" fillId="11" borderId="1" xfId="0" applyNumberFormat="1" applyFont="1" applyFill="1" applyBorder="1" applyAlignment="1">
      <alignment horizontal="left" vertical="center"/>
    </xf>
    <xf numFmtId="0" fontId="23" fillId="13" borderId="4" xfId="0" applyFont="1" applyFill="1" applyBorder="1" applyAlignment="1">
      <alignment horizontal="center" vertical="center"/>
    </xf>
    <xf numFmtId="0" fontId="21" fillId="10" borderId="4" xfId="0" applyFont="1" applyFill="1" applyBorder="1" applyAlignment="1">
      <alignment horizontal="left" vertical="center"/>
    </xf>
    <xf numFmtId="166" fontId="21" fillId="10" borderId="2" xfId="0" applyNumberFormat="1" applyFont="1" applyFill="1" applyBorder="1" applyAlignment="1">
      <alignment horizontal="right" vertical="center"/>
    </xf>
    <xf numFmtId="0" fontId="21" fillId="10" borderId="6" xfId="0" applyFont="1" applyFill="1" applyBorder="1" applyAlignment="1">
      <alignment horizontal="left" vertical="center" wrapText="1"/>
    </xf>
    <xf numFmtId="0" fontId="11" fillId="13" borderId="1" xfId="0" applyFont="1" applyFill="1" applyBorder="1" applyAlignment="1">
      <alignment vertical="center" wrapText="1"/>
    </xf>
    <xf numFmtId="0" fontId="18" fillId="13" borderId="4" xfId="0" applyFont="1" applyFill="1" applyBorder="1" applyAlignment="1">
      <alignment horizontal="center" vertical="center"/>
    </xf>
    <xf numFmtId="0" fontId="17" fillId="18" borderId="0" xfId="0" applyFont="1" applyFill="1" applyAlignment="1">
      <alignment horizontal="center" vertical="center"/>
    </xf>
    <xf numFmtId="0" fontId="27" fillId="10" borderId="4" xfId="0" applyFont="1" applyFill="1" applyBorder="1" applyAlignment="1">
      <alignment vertical="center"/>
    </xf>
    <xf numFmtId="0" fontId="21" fillId="10" borderId="9" xfId="4" applyFont="1" applyFill="1" applyBorder="1" applyAlignment="1" applyProtection="1">
      <alignment horizontal="left" vertical="center" wrapText="1"/>
      <protection locked="0"/>
    </xf>
    <xf numFmtId="2" fontId="19" fillId="10" borderId="2" xfId="0" applyNumberFormat="1" applyFont="1" applyFill="1" applyBorder="1" applyAlignment="1">
      <alignment horizontal="center" vertical="center"/>
    </xf>
    <xf numFmtId="0" fontId="1" fillId="13" borderId="1" xfId="0" applyFont="1" applyFill="1" applyBorder="1" applyAlignment="1">
      <alignment horizontal="left" vertical="center"/>
    </xf>
    <xf numFmtId="0" fontId="18" fillId="18" borderId="4" xfId="0" applyFont="1" applyFill="1" applyBorder="1" applyAlignment="1">
      <alignment horizontal="center" vertical="center"/>
    </xf>
    <xf numFmtId="0" fontId="23" fillId="18" borderId="4" xfId="0" applyFont="1" applyFill="1" applyBorder="1" applyAlignment="1">
      <alignment horizontal="center" vertical="center"/>
    </xf>
    <xf numFmtId="0" fontId="2" fillId="18" borderId="0" xfId="0" applyFont="1" applyFill="1" applyAlignment="1">
      <alignment horizontal="center" vertical="center"/>
    </xf>
    <xf numFmtId="0" fontId="2" fillId="18" borderId="4" xfId="0" applyFont="1" applyFill="1" applyBorder="1" applyAlignment="1">
      <alignment horizontal="center" vertical="center"/>
    </xf>
    <xf numFmtId="1" fontId="19" fillId="13" borderId="1" xfId="0" applyNumberFormat="1" applyFont="1" applyFill="1" applyBorder="1" applyAlignment="1">
      <alignment horizontal="center" vertical="center"/>
    </xf>
    <xf numFmtId="0" fontId="22" fillId="13" borderId="5" xfId="0" applyFont="1" applyFill="1" applyBorder="1" applyAlignment="1">
      <alignment horizontal="center" vertical="center" wrapText="1"/>
    </xf>
    <xf numFmtId="0" fontId="19" fillId="13" borderId="2" xfId="0" applyFont="1" applyFill="1" applyBorder="1" applyAlignment="1">
      <alignment horizontal="left" vertical="center" wrapText="1"/>
    </xf>
    <xf numFmtId="0" fontId="22" fillId="10" borderId="6" xfId="0" applyFont="1" applyFill="1" applyBorder="1" applyAlignment="1">
      <alignment horizontal="center" vertical="center" wrapText="1"/>
    </xf>
    <xf numFmtId="0" fontId="19" fillId="10" borderId="4" xfId="0" applyFont="1" applyFill="1" applyBorder="1" applyAlignment="1">
      <alignment horizontal="center" vertical="center" wrapText="1"/>
    </xf>
    <xf numFmtId="0" fontId="22" fillId="10" borderId="4" xfId="0" applyFont="1" applyFill="1" applyBorder="1" applyAlignment="1">
      <alignment horizontal="center" vertical="center" wrapText="1"/>
    </xf>
    <xf numFmtId="0" fontId="19" fillId="10" borderId="3" xfId="0" applyFont="1" applyFill="1" applyBorder="1" applyAlignment="1">
      <alignment horizontal="center" vertical="center" wrapText="1"/>
    </xf>
    <xf numFmtId="0" fontId="21" fillId="13" borderId="1" xfId="0" applyFont="1" applyFill="1" applyBorder="1" applyAlignment="1">
      <alignment horizontal="left" vertical="center" wrapText="1"/>
    </xf>
    <xf numFmtId="0" fontId="11" fillId="21" borderId="1" xfId="0" applyFont="1" applyFill="1" applyBorder="1" applyAlignment="1">
      <alignment vertical="center" wrapText="1"/>
    </xf>
    <xf numFmtId="0" fontId="21" fillId="19" borderId="4" xfId="4" applyFont="1" applyFill="1" applyBorder="1" applyAlignment="1" applyProtection="1">
      <alignment horizontal="left" vertical="center" wrapText="1"/>
      <protection locked="0"/>
    </xf>
    <xf numFmtId="14" fontId="19" fillId="19" borderId="1" xfId="0" applyNumberFormat="1" applyFont="1" applyFill="1" applyBorder="1" applyAlignment="1">
      <alignment horizontal="center" vertical="center"/>
    </xf>
    <xf numFmtId="0" fontId="19" fillId="19" borderId="1" xfId="0" applyFont="1" applyFill="1" applyBorder="1" applyAlignment="1">
      <alignment horizontal="justify" vertical="center" wrapText="1"/>
    </xf>
    <xf numFmtId="168" fontId="19" fillId="19" borderId="1" xfId="0" applyNumberFormat="1" applyFont="1" applyFill="1" applyBorder="1" applyAlignment="1">
      <alignment horizontal="center" vertical="center"/>
    </xf>
    <xf numFmtId="0" fontId="19" fillId="19" borderId="2" xfId="0" applyFont="1" applyFill="1" applyBorder="1" applyAlignment="1">
      <alignment horizontal="justify" vertical="center"/>
    </xf>
    <xf numFmtId="0" fontId="19" fillId="19" borderId="1" xfId="0" applyFont="1" applyFill="1" applyBorder="1" applyAlignment="1">
      <alignment horizontal="center" vertical="center"/>
    </xf>
    <xf numFmtId="1" fontId="19" fillId="19" borderId="1" xfId="0" applyNumberFormat="1" applyFont="1" applyFill="1" applyBorder="1" applyAlignment="1">
      <alignment horizontal="justify" vertical="center"/>
    </xf>
    <xf numFmtId="167" fontId="19" fillId="19" borderId="2" xfId="0" applyNumberFormat="1" applyFont="1" applyFill="1" applyBorder="1" applyAlignment="1">
      <alignment horizontal="right" vertical="center"/>
    </xf>
    <xf numFmtId="49" fontId="19" fillId="19" borderId="4" xfId="0" applyNumberFormat="1" applyFont="1" applyFill="1" applyBorder="1" applyAlignment="1">
      <alignment horizontal="center" vertical="center"/>
    </xf>
    <xf numFmtId="14" fontId="19" fillId="19" borderId="4" xfId="0" applyNumberFormat="1" applyFont="1" applyFill="1" applyBorder="1" applyAlignment="1">
      <alignment horizontal="center" vertical="center"/>
    </xf>
    <xf numFmtId="14" fontId="19" fillId="19" borderId="11" xfId="0" applyNumberFormat="1" applyFont="1" applyFill="1" applyBorder="1" applyAlignment="1">
      <alignment horizontal="left" vertical="center" wrapText="1"/>
    </xf>
    <xf numFmtId="44" fontId="19" fillId="19" borderId="4" xfId="4" applyNumberFormat="1" applyFont="1" applyFill="1" applyBorder="1" applyAlignment="1" applyProtection="1">
      <alignment horizontal="left" vertical="center" wrapText="1"/>
      <protection locked="0"/>
    </xf>
    <xf numFmtId="167" fontId="19" fillId="19" borderId="9" xfId="4" applyNumberFormat="1" applyFont="1" applyFill="1" applyBorder="1" applyAlignment="1" applyProtection="1">
      <alignment horizontal="left" vertical="center" wrapText="1"/>
      <protection locked="0"/>
    </xf>
    <xf numFmtId="2" fontId="19" fillId="19" borderId="9" xfId="0" applyNumberFormat="1" applyFont="1" applyFill="1" applyBorder="1" applyAlignment="1">
      <alignment horizontal="right" vertical="center"/>
    </xf>
    <xf numFmtId="2" fontId="19" fillId="19" borderId="4" xfId="0" applyNumberFormat="1" applyFont="1" applyFill="1" applyBorder="1" applyAlignment="1">
      <alignment horizontal="right" vertical="center"/>
    </xf>
    <xf numFmtId="0" fontId="19" fillId="19" borderId="5" xfId="0" applyFont="1" applyFill="1" applyBorder="1" applyAlignment="1">
      <alignment horizontal="justify" vertical="center"/>
    </xf>
    <xf numFmtId="0" fontId="6" fillId="19" borderId="1" xfId="3" applyFill="1" applyBorder="1" applyAlignment="1">
      <alignment horizontal="justify" vertical="center"/>
    </xf>
    <xf numFmtId="3" fontId="19" fillId="19" borderId="1" xfId="0" applyNumberFormat="1" applyFont="1" applyFill="1" applyBorder="1" applyAlignment="1">
      <alignment horizontal="right" vertical="center"/>
    </xf>
    <xf numFmtId="14" fontId="19" fillId="19" borderId="5" xfId="0" applyNumberFormat="1" applyFont="1" applyFill="1" applyBorder="1" applyAlignment="1">
      <alignment horizontal="center" vertical="center"/>
    </xf>
    <xf numFmtId="165" fontId="19" fillId="19" borderId="1" xfId="0" applyNumberFormat="1" applyFont="1" applyFill="1" applyBorder="1" applyAlignment="1">
      <alignment horizontal="justify" vertical="center"/>
    </xf>
    <xf numFmtId="166" fontId="19" fillId="19" borderId="1" xfId="0" applyNumberFormat="1" applyFont="1" applyFill="1" applyBorder="1" applyAlignment="1">
      <alignment horizontal="justify" vertical="center"/>
    </xf>
    <xf numFmtId="166" fontId="19" fillId="19" borderId="1" xfId="0" applyNumberFormat="1" applyFont="1" applyFill="1" applyBorder="1" applyAlignment="1">
      <alignment horizontal="right" vertical="center"/>
    </xf>
    <xf numFmtId="1" fontId="19" fillId="13" borderId="1" xfId="0" applyNumberFormat="1" applyFont="1" applyFill="1" applyBorder="1" applyAlignment="1">
      <alignment horizontal="left" vertical="center"/>
    </xf>
    <xf numFmtId="1" fontId="19" fillId="13" borderId="1" xfId="0" applyNumberFormat="1" applyFont="1" applyFill="1" applyBorder="1" applyAlignment="1">
      <alignment horizontal="left" vertical="center" wrapText="1"/>
    </xf>
    <xf numFmtId="0" fontId="19" fillId="13" borderId="2" xfId="0" applyFont="1" applyFill="1" applyBorder="1" applyAlignment="1">
      <alignment horizontal="left" wrapText="1"/>
    </xf>
    <xf numFmtId="0" fontId="11" fillId="13" borderId="2" xfId="0" applyFont="1" applyFill="1" applyBorder="1" applyAlignment="1">
      <alignment horizontal="left" vertical="center" wrapText="1"/>
    </xf>
    <xf numFmtId="0" fontId="21" fillId="13" borderId="2" xfId="0" applyFont="1" applyFill="1" applyBorder="1" applyAlignment="1">
      <alignment vertical="center" wrapText="1"/>
    </xf>
    <xf numFmtId="165" fontId="19" fillId="13" borderId="1" xfId="0" applyNumberFormat="1" applyFont="1" applyFill="1" applyBorder="1" applyAlignment="1">
      <alignment horizontal="left" vertical="center" wrapText="1"/>
    </xf>
    <xf numFmtId="1" fontId="19" fillId="19" borderId="1" xfId="0" applyNumberFormat="1" applyFont="1" applyFill="1" applyBorder="1" applyAlignment="1">
      <alignment horizontal="left" vertical="center"/>
    </xf>
    <xf numFmtId="165" fontId="19" fillId="13" borderId="1" xfId="0" applyNumberFormat="1" applyFont="1" applyFill="1" applyBorder="1" applyAlignment="1">
      <alignment horizontal="left" vertical="center"/>
    </xf>
    <xf numFmtId="0" fontId="19" fillId="10" borderId="4" xfId="0" applyFont="1" applyFill="1" applyBorder="1" applyAlignment="1">
      <alignment horizontal="left" vertical="center" wrapText="1"/>
    </xf>
    <xf numFmtId="165" fontId="19" fillId="11" borderId="2" xfId="0" applyNumberFormat="1" applyFont="1" applyFill="1" applyBorder="1" applyAlignment="1">
      <alignment horizontal="justify" vertical="center"/>
    </xf>
    <xf numFmtId="0" fontId="19" fillId="10" borderId="16" xfId="0" applyFont="1" applyFill="1" applyBorder="1" applyAlignment="1">
      <alignment horizontal="left" vertical="center" wrapText="1"/>
    </xf>
    <xf numFmtId="0" fontId="1" fillId="19" borderId="1" xfId="0" applyFont="1" applyFill="1" applyBorder="1" applyAlignment="1">
      <alignment horizontal="left" vertical="center"/>
    </xf>
    <xf numFmtId="0" fontId="23" fillId="19" borderId="4" xfId="0" applyFont="1" applyFill="1" applyBorder="1" applyAlignment="1">
      <alignment horizontal="center" vertical="center"/>
    </xf>
    <xf numFmtId="0" fontId="21" fillId="19" borderId="1" xfId="0" applyFont="1" applyFill="1" applyBorder="1" applyAlignment="1">
      <alignment horizontal="justify" vertical="center"/>
    </xf>
    <xf numFmtId="0" fontId="19" fillId="19" borderId="3" xfId="0" applyFont="1" applyFill="1" applyBorder="1" applyAlignment="1">
      <alignment horizontal="center" vertical="center"/>
    </xf>
    <xf numFmtId="0" fontId="6" fillId="19" borderId="1" xfId="3" applyFill="1" applyBorder="1" applyAlignment="1">
      <alignment horizontal="left" vertical="center" wrapText="1"/>
    </xf>
    <xf numFmtId="0" fontId="19" fillId="19" borderId="2" xfId="0" quotePrefix="1" applyFont="1" applyFill="1" applyBorder="1" applyAlignment="1">
      <alignment horizontal="center" vertical="center"/>
    </xf>
    <xf numFmtId="165" fontId="19" fillId="19" borderId="1" xfId="0" applyNumberFormat="1" applyFont="1" applyFill="1" applyBorder="1" applyAlignment="1">
      <alignment horizontal="left" vertical="center"/>
    </xf>
    <xf numFmtId="0" fontId="1" fillId="19" borderId="3" xfId="0" applyFont="1" applyFill="1" applyBorder="1" applyAlignment="1">
      <alignment horizontal="center" vertical="center"/>
    </xf>
    <xf numFmtId="0" fontId="1" fillId="19" borderId="1" xfId="0" applyFont="1" applyFill="1" applyBorder="1" applyAlignment="1">
      <alignment horizontal="center" vertical="center"/>
    </xf>
    <xf numFmtId="0" fontId="1" fillId="19" borderId="1" xfId="0" applyFont="1" applyFill="1" applyBorder="1" applyAlignment="1">
      <alignment horizontal="left" vertical="center" wrapText="1"/>
    </xf>
    <xf numFmtId="0" fontId="1" fillId="19" borderId="2" xfId="0" quotePrefix="1" applyFont="1" applyFill="1" applyBorder="1" applyAlignment="1">
      <alignment horizontal="center" vertical="center"/>
    </xf>
    <xf numFmtId="1" fontId="23" fillId="10" borderId="1" xfId="0" applyNumberFormat="1" applyFont="1" applyFill="1" applyBorder="1" applyAlignment="1">
      <alignment horizontal="center" vertical="center"/>
    </xf>
    <xf numFmtId="0" fontId="12" fillId="19" borderId="0" xfId="0" applyFont="1" applyFill="1" applyAlignment="1">
      <alignment horizontal="left" vertical="center"/>
    </xf>
    <xf numFmtId="0" fontId="2" fillId="10" borderId="4" xfId="0" applyFont="1" applyFill="1" applyBorder="1" applyAlignment="1">
      <alignment horizontal="center" vertical="center"/>
    </xf>
    <xf numFmtId="0" fontId="21" fillId="13" borderId="1" xfId="0" applyFont="1" applyFill="1" applyBorder="1" applyAlignment="1">
      <alignment horizontal="center" vertical="center" wrapText="1"/>
    </xf>
    <xf numFmtId="0" fontId="21" fillId="13" borderId="5" xfId="0" applyFont="1" applyFill="1" applyBorder="1" applyAlignment="1">
      <alignment horizontal="center" vertical="center" wrapText="1"/>
    </xf>
    <xf numFmtId="0" fontId="22" fillId="13" borderId="1" xfId="0" applyFont="1" applyFill="1" applyBorder="1" applyAlignment="1">
      <alignment horizontal="center" vertical="center" wrapText="1"/>
    </xf>
    <xf numFmtId="0" fontId="21" fillId="22" borderId="1" xfId="0" applyFont="1" applyFill="1" applyBorder="1" applyAlignment="1">
      <alignment wrapText="1"/>
    </xf>
    <xf numFmtId="0" fontId="21" fillId="6" borderId="1" xfId="0" applyFont="1" applyFill="1" applyBorder="1" applyAlignment="1">
      <alignment vertical="center" wrapText="1"/>
    </xf>
  </cellXfs>
  <cellStyles count="6">
    <cellStyle name="Hipervínculo" xfId="1" builtinId="8"/>
    <cellStyle name="Hyperlink" xfId="3" xr:uid="{00000000-0005-0000-0000-000001000000}"/>
    <cellStyle name="Millares" xfId="2" builtinId="3"/>
    <cellStyle name="Moneda 2 2" xfId="5" xr:uid="{00000000-0005-0000-0000-000003000000}"/>
    <cellStyle name="Normal" xfId="0" builtinId="0"/>
    <cellStyle name="Normal 3 2" xfId="4" xr:uid="{00000000-0005-0000-0000-000005000000}"/>
  </cellStyles>
  <dxfs count="0"/>
  <tableStyles count="0" defaultTableStyle="TableStyleMedium2" defaultPivotStyle="PivotStyleLight16"/>
  <colors>
    <mruColors>
      <color rgb="FF83E28E"/>
      <color rgb="FFCF386A"/>
      <color rgb="FFA9E026"/>
      <color rgb="FF857D35"/>
      <color rgb="FFA6453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Marlen Diaz Sarmiento" id="{FB85E65F-1526-4B7D-9C1B-897A78398B20}" userId="S::marlen.diaz@chia.gov.co::7384241d-b427-481e-89ca-a1056a475bf2" providerId="AD"/>
  <person displayName="Fredy Guiovan Torres Pinto" id="{F2A38356-B670-468C-82F2-A2ACC188183B}" userId="S::fredy.torres@chia.gov.co::3b20703d-aab0-488f-9693-fafbe2b9db35" providerId="AD"/>
  <person displayName="Maira Alejandra  Mendoza  Lizarazo" id="{9DDE1A4D-94B3-48BB-89CF-A1905E984EAB}" userId="S::alejandra.mendoza@chia.gov.co::f063709d-845d-4fb1-bd3d-42372fa2566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461" dT="2024-05-29T16:51:56.85" personId="{FB85E65F-1526-4B7D-9C1B-897A78398B20}" id="{53EC0B01-0D8C-4F6D-B6DE-CB8557192835}">
    <text>CPSAG415</text>
  </threadedComment>
  <threadedComment ref="B476" dT="2024-05-30T01:05:47.04" personId="{9DDE1A4D-94B3-48BB-89CF-A1905E984EAB}" id="{652680AE-8F5C-4220-99DC-31EBCDB4862B}">
    <text>CPSP416</text>
  </threadedComment>
  <threadedComment ref="CC792" dT="2025-05-05T12:56:34.98" personId="{F2A38356-B670-468C-82F2-A2ACC188183B}" id="{639F3EFB-6811-43FA-879E-BCE412E9D0BF}">
    <text>TIENE PAGO 3 Y 4 EN UN SOLO FORMATO</text>
  </threadedComment>
  <threadedComment ref="CC854" dT="2025-05-05T14:04:41.60" personId="{F2A38356-B670-468C-82F2-A2ACC188183B}" id="{B6B3E596-202E-403C-848D-A368A091E7D0}">
    <text>PAGO 3 Y 4 ESTAN EN UN SOLO PAGO</text>
  </threadedComment>
  <threadedComment ref="CC862" dT="2025-05-05T14:30:12.69" personId="{F2A38356-B670-468C-82F2-A2ACC188183B}" id="{635E10CF-9FA3-4EFE-B53F-69C6F91717E3}">
    <text>PAGO 3 Y 4 ESTAN EN UN SOLO PAGO</text>
  </threadedComment>
  <threadedComment ref="CC871" dT="2025-05-05T14:59:04.69" personId="{F2A38356-B670-468C-82F2-A2ACC188183B}" id="{29D282D6-827A-448C-B416-891B08104F76}">
    <text>EL PAGO 3 Y 4 ESTAN EN UN SOLO PAGO</text>
  </threadedComment>
</ThreadedComments>
</file>

<file path=xl/worksheets/_rels/sheet1.xml.rels><?xml version="1.0" encoding="UTF-8" standalone="yes"?>
<Relationships xmlns="http://schemas.openxmlformats.org/package/2006/relationships"><Relationship Id="rId1827" Type="http://schemas.openxmlformats.org/officeDocument/2006/relationships/hyperlink" Target="mailto:juanchorl.ruiz@gmail.com" TargetMode="External"/><Relationship Id="rId170" Type="http://schemas.openxmlformats.org/officeDocument/2006/relationships/hyperlink" Target="https://community.secop.gov.co/Public/Tendering/OpportunityDetail/Index?noticeUID=CO1.NTC.5810745&amp;isFromPublicArea=True&amp;isModal=False" TargetMode="External"/><Relationship Id="rId987" Type="http://schemas.openxmlformats.org/officeDocument/2006/relationships/hyperlink" Target="mailto:maderapura1@gmail.com" TargetMode="External"/><Relationship Id="rId847" Type="http://schemas.openxmlformats.org/officeDocument/2006/relationships/hyperlink" Target="https://community.secop.gov.co/Public/Tendering/OpportunityDetail/Index?noticeUID=CO1.NTC.6164445&amp;isFromPublicArea=True&amp;isModal=False" TargetMode="External"/><Relationship Id="rId1477" Type="http://schemas.openxmlformats.org/officeDocument/2006/relationships/hyperlink" Target="mailto:calamari3@gmail.com" TargetMode="External"/><Relationship Id="rId1684" Type="http://schemas.openxmlformats.org/officeDocument/2006/relationships/hyperlink" Target="mailto:germandejesus1955@hotmail.com" TargetMode="External"/><Relationship Id="rId1891" Type="http://schemas.openxmlformats.org/officeDocument/2006/relationships/hyperlink" Target="https://community.secop.gov.co/Public/Tendering/OpportunityDetail/Index?noticeUID=CO1.NTC.6786130&amp;isFromPublicArea=True&amp;isModal=False" TargetMode="External"/><Relationship Id="rId707" Type="http://schemas.openxmlformats.org/officeDocument/2006/relationships/hyperlink" Target="https://community.secop.gov.co/Public/Tendering/OpportunityDetail/Index?noticeUID=CO1.NTC.6108194&amp;isFromPublicArea=True&amp;isModal=False" TargetMode="External"/><Relationship Id="rId914" Type="http://schemas.openxmlformats.org/officeDocument/2006/relationships/hyperlink" Target="https://community.secop.gov.co/Public/Tendering/OpportunityDetail/Index?noticeUID=CO1.NTC.6188789&amp;isFromPublicArea=True&amp;isModal=False" TargetMode="External"/><Relationship Id="rId1337" Type="http://schemas.openxmlformats.org/officeDocument/2006/relationships/hyperlink" Target="https://community.secop.gov.co/Public/Tendering/OpportunityDetail/Index?noticeUID=CO1.NTC.6628458&amp;isFromPublicArea=True&amp;isModal=False" TargetMode="External"/><Relationship Id="rId1544" Type="http://schemas.openxmlformats.org/officeDocument/2006/relationships/hyperlink" Target="mailto:catalinafernandez1002@gmail.com" TargetMode="External"/><Relationship Id="rId1751" Type="http://schemas.openxmlformats.org/officeDocument/2006/relationships/hyperlink" Target="https://community.secop.gov.co/Public/Tendering/OpportunityDetail/Index?noticeUID=CO1.NTC.6754500&amp;isFromPublicArea=True&amp;isModal=False" TargetMode="External"/><Relationship Id="rId43" Type="http://schemas.openxmlformats.org/officeDocument/2006/relationships/hyperlink" Target="mailto:hogar.sanrafael@yahoo.es" TargetMode="External"/><Relationship Id="rId1404" Type="http://schemas.openxmlformats.org/officeDocument/2006/relationships/hyperlink" Target="mailto:rectoria@uniagraria.edu.co" TargetMode="External"/><Relationship Id="rId1611" Type="http://schemas.openxmlformats.org/officeDocument/2006/relationships/hyperlink" Target="mailto:cami.laagalindop@gmail.com" TargetMode="External"/><Relationship Id="rId1849" Type="http://schemas.openxmlformats.org/officeDocument/2006/relationships/hyperlink" Target="https://community.secop.gov.co/Public/Tendering/OpportunityDetail/Index?noticeUID=CO1.NTC.6778724&amp;isFromPublicArea=True&amp;isModal=False" TargetMode="External"/><Relationship Id="rId192" Type="http://schemas.openxmlformats.org/officeDocument/2006/relationships/hyperlink" Target="https://community.secop.gov.co/Public/Tendering/OpportunityDetail/Index?noticeUID=CO1.NTC.5818982&amp;isFromPublicArea=True&amp;isModal=False" TargetMode="External"/><Relationship Id="rId1709" Type="http://schemas.openxmlformats.org/officeDocument/2006/relationships/hyperlink" Target="https://community.secop.gov.co/Public/Tendering/OpportunityDetail/Index?noticeUID=CO1.NTC.6736125&amp;isFromPublicArea=True&amp;isModal=False" TargetMode="External"/><Relationship Id="rId1916" Type="http://schemas.openxmlformats.org/officeDocument/2006/relationships/hyperlink" Target="https://community.secop.gov.co/Public/Tendering/OpportunityDetail/Index?noticeUID=CO1.NTC.6793298&amp;isFromPublicArea=True&amp;isModal=False" TargetMode="External"/><Relationship Id="rId497" Type="http://schemas.openxmlformats.org/officeDocument/2006/relationships/hyperlink" Target="mailto:nolivato1960@gmail.com" TargetMode="External"/><Relationship Id="rId357" Type="http://schemas.openxmlformats.org/officeDocument/2006/relationships/hyperlink" Target="https://community.secop.gov.co/Public/Tendering/OpportunityDetail/Index?noticeUID=CO1.NTC.5968365&amp;isFromPublicArea=True&amp;isModal=False" TargetMode="External"/><Relationship Id="rId1194" Type="http://schemas.openxmlformats.org/officeDocument/2006/relationships/hyperlink" Target="https://community.secop.gov.co/Public/Tendering/OpportunityDetail/Index?noticeUID=CO1.NTC.6578647&amp;isFromPublicArea=True&amp;isModal=False" TargetMode="External"/><Relationship Id="rId2038" Type="http://schemas.openxmlformats.org/officeDocument/2006/relationships/hyperlink" Target="mailto:consultortransitoytransporte@gmail.com" TargetMode="External"/><Relationship Id="rId217" Type="http://schemas.openxmlformats.org/officeDocument/2006/relationships/hyperlink" Target="https://community.secop.gov.co/Public/Tendering/OpportunityDetail/Index?noticeUID=CO1.NTC.5872967&amp;isFromPublicArea=True&amp;isModal=False" TargetMode="External"/><Relationship Id="rId564" Type="http://schemas.openxmlformats.org/officeDocument/2006/relationships/hyperlink" Target="mailto:juancarloslopezgarcia06@hotmail.com" TargetMode="External"/><Relationship Id="rId771" Type="http://schemas.openxmlformats.org/officeDocument/2006/relationships/hyperlink" Target="mailto:luzgarmu@hotmail.com" TargetMode="External"/><Relationship Id="rId869" Type="http://schemas.openxmlformats.org/officeDocument/2006/relationships/hyperlink" Target="mailto:andreaalvarez07@hotmail.com" TargetMode="External"/><Relationship Id="rId1499" Type="http://schemas.openxmlformats.org/officeDocument/2006/relationships/hyperlink" Target="mailto:juanricardochavez@hotmail.com" TargetMode="External"/><Relationship Id="rId424" Type="http://schemas.openxmlformats.org/officeDocument/2006/relationships/hyperlink" Target="https://community.secop.gov.co/Public/Tendering/OpportunityDetail/Index?noticeUID=CO1.NTC.6008946&amp;isFromPublicArea=True&amp;isModal=False" TargetMode="External"/><Relationship Id="rId631" Type="http://schemas.openxmlformats.org/officeDocument/2006/relationships/hyperlink" Target="mailto:luiscastro-@hotmail.com" TargetMode="External"/><Relationship Id="rId729" Type="http://schemas.openxmlformats.org/officeDocument/2006/relationships/hyperlink" Target="mailto:lozanocristian490@gmail.com" TargetMode="External"/><Relationship Id="rId1054" Type="http://schemas.openxmlformats.org/officeDocument/2006/relationships/hyperlink" Target="mailto:Jgimeneztauta@gmail.com" TargetMode="External"/><Relationship Id="rId1261" Type="http://schemas.openxmlformats.org/officeDocument/2006/relationships/hyperlink" Target="mailto:carlosescobar_0714@hotmail.com" TargetMode="External"/><Relationship Id="rId1359" Type="http://schemas.openxmlformats.org/officeDocument/2006/relationships/hyperlink" Target="mailto:mariapaula1509@hotmail.com" TargetMode="External"/><Relationship Id="rId936" Type="http://schemas.openxmlformats.org/officeDocument/2006/relationships/hyperlink" Target="https://community.secop.gov.co/Public/Tendering/OpportunityDetail/Index?noticeUID=CO1.NTC.6200613&amp;isFromPublicArea=True&amp;isModal=False" TargetMode="External"/><Relationship Id="rId1121" Type="http://schemas.openxmlformats.org/officeDocument/2006/relationships/hyperlink" Target="mailto:ruedagabrielar55@gmail.com" TargetMode="External"/><Relationship Id="rId1219" Type="http://schemas.openxmlformats.org/officeDocument/2006/relationships/hyperlink" Target="https://community.secop.gov.co/Public/Tendering/OpportunityDetail/Index?noticeUID=CO1.NTC.6584852&amp;isFromPublicArea=True&amp;isModal=False" TargetMode="External"/><Relationship Id="rId1566" Type="http://schemas.openxmlformats.org/officeDocument/2006/relationships/hyperlink" Target="https://community.secop.gov.co/Public/Tendering/OpportunityDetail/Index?noticeUID=CO1.NTC.6690185&amp;isFromPublicArea=True&amp;isModal=False" TargetMode="External"/><Relationship Id="rId1773" Type="http://schemas.openxmlformats.org/officeDocument/2006/relationships/hyperlink" Target="https://community.secop.gov.co/Public/Tendering/OpportunityDetail/Index?noticeUID=CO1.NTC.6758461&amp;isFromPublicArea=True&amp;isModal=False" TargetMode="External"/><Relationship Id="rId1980" Type="http://schemas.openxmlformats.org/officeDocument/2006/relationships/hyperlink" Target="mailto:alejandrorodgon@hotmail.com" TargetMode="External"/><Relationship Id="rId65" Type="http://schemas.openxmlformats.org/officeDocument/2006/relationships/hyperlink" Target="mailto:clizarazor@gmail.com" TargetMode="External"/><Relationship Id="rId1426" Type="http://schemas.openxmlformats.org/officeDocument/2006/relationships/hyperlink" Target="https://community.secop.gov.co/Public/Tendering/OpportunityDetail/Index?noticeUID=CO1.NTC.6656918&amp;isFromPublicArea=True&amp;isModal=False" TargetMode="External"/><Relationship Id="rId1633" Type="http://schemas.openxmlformats.org/officeDocument/2006/relationships/hyperlink" Target="mailto:jasafa@gmail.com" TargetMode="External"/><Relationship Id="rId1840" Type="http://schemas.openxmlformats.org/officeDocument/2006/relationships/hyperlink" Target="https://community.secop.gov.co/Public/Tendering/OpportunityDetail/Index?noticeUID=CO1.NTC.6773325&amp;isFromPublicArea=True&amp;isModal=False" TargetMode="External"/><Relationship Id="rId1700" Type="http://schemas.openxmlformats.org/officeDocument/2006/relationships/hyperlink" Target="https://community.secop.gov.co/Public/Tendering/OpportunityDetail/Index?noticeUID=CO1.NTC.6733232&amp;isFromPublicArea=True&amp;isModal=False" TargetMode="External"/><Relationship Id="rId1938" Type="http://schemas.openxmlformats.org/officeDocument/2006/relationships/hyperlink" Target="https://community.secop.gov.co/Public/Tendering/OpportunityDetail/Index?noticeUID=CO1.NTC.6817581&amp;isFromPublicArea=True&amp;isModal=False" TargetMode="External"/><Relationship Id="rId281" Type="http://schemas.openxmlformats.org/officeDocument/2006/relationships/hyperlink" Target="mailto:ecastro@ecocapitalesp.co" TargetMode="External"/><Relationship Id="rId141" Type="http://schemas.openxmlformats.org/officeDocument/2006/relationships/hyperlink" Target="https://community.secop.gov.co/Public/Tendering/OpportunityDetail/Index?noticeUID=CO1.NTC.5715320&amp;isFromPublicArea=True&amp;isModal=False" TargetMode="External"/><Relationship Id="rId379" Type="http://schemas.openxmlformats.org/officeDocument/2006/relationships/hyperlink" Target="mailto:lmerym@yahoo.es" TargetMode="External"/><Relationship Id="rId586" Type="http://schemas.openxmlformats.org/officeDocument/2006/relationships/hyperlink" Target="mailto:ejavierca@hotmail.com" TargetMode="External"/><Relationship Id="rId793" Type="http://schemas.openxmlformats.org/officeDocument/2006/relationships/hyperlink" Target="https://community.secop.gov.co/Public/Tendering/OpportunityDetail/Index?noticeUID=CO1.NTC.6145149&amp;isFromPublicArea=True&amp;isModal=False" TargetMode="External"/><Relationship Id="rId7" Type="http://schemas.openxmlformats.org/officeDocument/2006/relationships/hyperlink" Target="mailto:hileap@hotmail.com" TargetMode="External"/><Relationship Id="rId239" Type="http://schemas.openxmlformats.org/officeDocument/2006/relationships/hyperlink" Target="https://community.secop.gov.co/Public/Tendering/OpportunityDetail/Index?noticeUID=CO1.NTC.5880892&amp;isFromPublicArea=True&amp;isModal=False" TargetMode="External"/><Relationship Id="rId446" Type="http://schemas.openxmlformats.org/officeDocument/2006/relationships/hyperlink" Target="https://community.secop.gov.co/Public/Tendering/OpportunityDetail/Index?noticeUID=CO1.NTC.6021101&amp;isFromPublicArea=True&amp;isModal=False" TargetMode="External"/><Relationship Id="rId653" Type="http://schemas.openxmlformats.org/officeDocument/2006/relationships/hyperlink" Target="mailto:ycop1201@hotmail.com" TargetMode="External"/><Relationship Id="rId1076" Type="http://schemas.openxmlformats.org/officeDocument/2006/relationships/hyperlink" Target="mailto:linamaria240412@gmail.com" TargetMode="External"/><Relationship Id="rId1283" Type="http://schemas.openxmlformats.org/officeDocument/2006/relationships/hyperlink" Target="https://community.secop.gov.co/Public/Tendering/OpportunityDetail/Index?noticeUID=CO1.NTC.6614925&amp;isFromPublicArea=True&amp;isModal=False" TargetMode="External"/><Relationship Id="rId1490" Type="http://schemas.openxmlformats.org/officeDocument/2006/relationships/hyperlink" Target="https://community.secop.gov.co/Public/Tendering/OpportunityDetail/Index?noticeUID=CO1.NTC.6671679&amp;isFromPublicArea=True&amp;isModal=False" TargetMode="External"/><Relationship Id="rId306" Type="http://schemas.openxmlformats.org/officeDocument/2006/relationships/hyperlink" Target="mailto:belloarevalojuly@gmail.com" TargetMode="External"/><Relationship Id="rId860" Type="http://schemas.openxmlformats.org/officeDocument/2006/relationships/hyperlink" Target="mailto:manud_29@hotmail.com" TargetMode="External"/><Relationship Id="rId958" Type="http://schemas.openxmlformats.org/officeDocument/2006/relationships/hyperlink" Target="mailto:carlosdaniel2701@hotmail.com" TargetMode="External"/><Relationship Id="rId1143" Type="http://schemas.openxmlformats.org/officeDocument/2006/relationships/hyperlink" Target="https://community.secop.gov.co/Public/Tendering/OpportunityDetail/Index?noticeUID=CO1.NTC.6442341&amp;isFromPublicArea=True&amp;isModal=False" TargetMode="External"/><Relationship Id="rId1588" Type="http://schemas.openxmlformats.org/officeDocument/2006/relationships/hyperlink" Target="https://community.secop.gov.co/Public/Tendering/OpportunityDetail/Index?noticeUID=CO1.NTC.6697510&amp;isFromPublicArea=True&amp;isModal=False" TargetMode="External"/><Relationship Id="rId1795" Type="http://schemas.openxmlformats.org/officeDocument/2006/relationships/hyperlink" Target="mailto:pidamosperdon@gmail.com" TargetMode="External"/><Relationship Id="rId87" Type="http://schemas.openxmlformats.org/officeDocument/2006/relationships/hyperlink" Target="https://community.secop.gov.co/Public/Tendering/OpportunityDetail/Index?noticeUID=CO1.NTC.5545522&amp;isFromPublicArea=True&amp;isModal=False" TargetMode="External"/><Relationship Id="rId513" Type="http://schemas.openxmlformats.org/officeDocument/2006/relationships/hyperlink" Target="mailto:marlendiazs@gmail.com" TargetMode="External"/><Relationship Id="rId720" Type="http://schemas.openxmlformats.org/officeDocument/2006/relationships/hyperlink" Target="https://community.secop.gov.co/Public/Tendering/OpportunityDetail/Index?noticeUID=CO1.NTC.6051206&amp;isFromPublicArea=True&amp;isModal=False" TargetMode="External"/><Relationship Id="rId818" Type="http://schemas.openxmlformats.org/officeDocument/2006/relationships/hyperlink" Target="https://community.secop.gov.co/Public/Tendering/OpportunityDetail/Index?noticeUID=CO1.NTC.6149388&amp;isFromPublicArea=True&amp;isModal=False" TargetMode="External"/><Relationship Id="rId1350" Type="http://schemas.openxmlformats.org/officeDocument/2006/relationships/hyperlink" Target="mailto:angiemoracuervo@gmail.com" TargetMode="External"/><Relationship Id="rId1448" Type="http://schemas.openxmlformats.org/officeDocument/2006/relationships/hyperlink" Target="mailto:manu-mendo@hotmail.com" TargetMode="External"/><Relationship Id="rId1655" Type="http://schemas.openxmlformats.org/officeDocument/2006/relationships/hyperlink" Target="https://community.secop.gov.co/Public/Common/GoogleReCaptcha/Index?previousUrl=https%3a%2f%2fcommunity.secop.gov.co%2fPublic%2fTendering%2fOpportunityDetail%2fIndex%3fnoticeUID%3dCO1.NTC.6718579%26isFromPublicArea%3dTrue%26isModal%3dFalse" TargetMode="External"/><Relationship Id="rId1003" Type="http://schemas.openxmlformats.org/officeDocument/2006/relationships/hyperlink" Target="https://community.secop.gov.co/Public/Tendering/OpportunityDetail/Index?noticeUID=CO1.NTC.6201476&amp;isFromPublicArea=True&amp;isModal=False" TargetMode="External"/><Relationship Id="rId1210" Type="http://schemas.openxmlformats.org/officeDocument/2006/relationships/hyperlink" Target="https://community.secop.gov.co/Public/Tendering/OpportunityDetail/Index?noticeUID=CO1.NTC.6578852&amp;isFromPublicArea=True&amp;isModal=False" TargetMode="External"/><Relationship Id="rId1308" Type="http://schemas.openxmlformats.org/officeDocument/2006/relationships/hyperlink" Target="mailto:rospirin72@hotmail.com" TargetMode="External"/><Relationship Id="rId1862" Type="http://schemas.openxmlformats.org/officeDocument/2006/relationships/hyperlink" Target="mailto:radicaciongd@unitec.edu.co" TargetMode="External"/><Relationship Id="rId1515" Type="http://schemas.openxmlformats.org/officeDocument/2006/relationships/hyperlink" Target="mailto:od.sandritash@hotmail.com" TargetMode="External"/><Relationship Id="rId1722" Type="http://schemas.openxmlformats.org/officeDocument/2006/relationships/hyperlink" Target="mailto:anahernandezartista@gmail.com" TargetMode="External"/><Relationship Id="rId14" Type="http://schemas.openxmlformats.org/officeDocument/2006/relationships/hyperlink" Target="mailto:is.davan2018@gmail.com" TargetMode="External"/><Relationship Id="rId163" Type="http://schemas.openxmlformats.org/officeDocument/2006/relationships/hyperlink" Target="https://community.secop.gov.co/Public/Tendering/OpportunityDetail/Index?noticeUID=CO1.NTC.5769452&amp;isFromPublicArea=True&amp;isModal=False" TargetMode="External"/><Relationship Id="rId370" Type="http://schemas.openxmlformats.org/officeDocument/2006/relationships/hyperlink" Target="mailto:francoreina401@gmail.com" TargetMode="External"/><Relationship Id="rId2051" Type="http://schemas.openxmlformats.org/officeDocument/2006/relationships/hyperlink" Target="https://community.secop.gov.co/Public/Tendering/OpportunityDetail/Index?noticeUID=CO1.NTC.7223172&amp;isFromPublicArea=True&amp;isModal=False" TargetMode="External"/><Relationship Id="rId230" Type="http://schemas.openxmlformats.org/officeDocument/2006/relationships/hyperlink" Target="https://community.secop.gov.co/Public/Tendering/OpportunityDetail/Index?noticeUID=CO1.NTC.5878074&amp;isFromPublicArea=True&amp;isModal=False" TargetMode="External"/><Relationship Id="rId468" Type="http://schemas.openxmlformats.org/officeDocument/2006/relationships/hyperlink" Target="https://community.secop.gov.co/Public/Tendering/OpportunityDetail/Index?noticeUID=CO1.NTC.6024399&amp;isFromPublicArea=True&amp;isModal=False" TargetMode="External"/><Relationship Id="rId675" Type="http://schemas.openxmlformats.org/officeDocument/2006/relationships/hyperlink" Target="https://community.secop.gov.co/Public/Tendering/OpportunityDetail/Index?noticeUID=CO1.NTC.6098937&amp;isFromPublicArea=True&amp;isModal=False" TargetMode="External"/><Relationship Id="rId882" Type="http://schemas.openxmlformats.org/officeDocument/2006/relationships/hyperlink" Target="mailto:carlosvalderramas@hotmail.com" TargetMode="External"/><Relationship Id="rId1098" Type="http://schemas.openxmlformats.org/officeDocument/2006/relationships/hyperlink" Target="https://community.secop.gov.co/Public/Tendering/OpportunityDetail/Index?noticeUID=CO1.NTC.5485399&amp;isFromPublicArea=True&amp;isModal=False" TargetMode="External"/><Relationship Id="rId328" Type="http://schemas.openxmlformats.org/officeDocument/2006/relationships/hyperlink" Target="https://community.secop.gov.co/Public/Tendering/OpportunityDetail/Index?noticeUID=CO1.NTC.5943238&amp;isFromPublicArea=True&amp;isModal=False" TargetMode="External"/><Relationship Id="rId535" Type="http://schemas.openxmlformats.org/officeDocument/2006/relationships/hyperlink" Target="https://community.secop.gov.co/Public/Tendering/OpportunityDetail/Index?noticeUID=CO1.NTC.6058553&amp;isFromPublicArea=True&amp;isModal=False" TargetMode="External"/><Relationship Id="rId742" Type="http://schemas.openxmlformats.org/officeDocument/2006/relationships/hyperlink" Target="https://community.secop.gov.co/Public/Tendering/OpportunityDetail/Index?noticeUID=CO1.NTC.6123748&amp;isFromPublicArea=True&amp;isModal=False" TargetMode="External"/><Relationship Id="rId1165" Type="http://schemas.openxmlformats.org/officeDocument/2006/relationships/hyperlink" Target="mailto:rosecristy24@hotmail.com" TargetMode="External"/><Relationship Id="rId1372" Type="http://schemas.openxmlformats.org/officeDocument/2006/relationships/hyperlink" Target="https://community.secop.gov.co/Public/Tendering/OpportunityDetail/Index?noticeUID=CO1.NTC.6636396&amp;isFromPublicArea=True&amp;isModal=False" TargetMode="External"/><Relationship Id="rId2009" Type="http://schemas.openxmlformats.org/officeDocument/2006/relationships/hyperlink" Target="mailto:marco25sol@hotmail.com" TargetMode="External"/><Relationship Id="rId602" Type="http://schemas.openxmlformats.org/officeDocument/2006/relationships/hyperlink" Target="mailto:nbejaranom27@gmail.com" TargetMode="External"/><Relationship Id="rId1025" Type="http://schemas.openxmlformats.org/officeDocument/2006/relationships/hyperlink" Target="https://community.secop.gov.co/Public/Tendering/OpportunityDetail/Index?noticeUID=CO1.NTC.6201943&amp;isFromPublicArea=True&amp;isModal=False" TargetMode="External"/><Relationship Id="rId1232" Type="http://schemas.openxmlformats.org/officeDocument/2006/relationships/hyperlink" Target="https://community.secop.gov.co/Public/Tendering/OpportunityDetail/Index?noticeUID=CO1.NTC.6590773&amp;isFromPublicArea=True&amp;isModal=False" TargetMode="External"/><Relationship Id="rId1677" Type="http://schemas.openxmlformats.org/officeDocument/2006/relationships/hyperlink" Target="mailto:jose.chia@gmail.com" TargetMode="External"/><Relationship Id="rId1884" Type="http://schemas.openxmlformats.org/officeDocument/2006/relationships/hyperlink" Target="mailto:santidrummer88@gmail.com" TargetMode="External"/><Relationship Id="rId907" Type="http://schemas.openxmlformats.org/officeDocument/2006/relationships/hyperlink" Target="mailto:laura_eli_10@4hotmail.com" TargetMode="External"/><Relationship Id="rId1537" Type="http://schemas.openxmlformats.org/officeDocument/2006/relationships/hyperlink" Target="https://community.secop.gov.co/Public/Tendering/OpportunityDetail/Index?noticeUID=CO1.NTC.6684142&amp;isFromPublicArea=True&amp;isModal=False" TargetMode="External"/><Relationship Id="rId1744" Type="http://schemas.openxmlformats.org/officeDocument/2006/relationships/hyperlink" Target="https://community.secop.gov.co/Public/Tendering/OpportunityDetail/Index?noticeUID=CO1.NTC.6752367&amp;isFromPublicArea=True&amp;isModal=False" TargetMode="External"/><Relationship Id="rId1951" Type="http://schemas.openxmlformats.org/officeDocument/2006/relationships/hyperlink" Target="mailto:garfield28143@hotmail.com" TargetMode="External"/><Relationship Id="rId36" Type="http://schemas.openxmlformats.org/officeDocument/2006/relationships/hyperlink" Target="mailto:bmarser.mb@gmail.com" TargetMode="External"/><Relationship Id="rId1604" Type="http://schemas.openxmlformats.org/officeDocument/2006/relationships/hyperlink" Target="mailto:xikandra1205@gmail.com" TargetMode="External"/><Relationship Id="rId185" Type="http://schemas.openxmlformats.org/officeDocument/2006/relationships/hyperlink" Target="mailto:indira.pinilla.93@gmail.com" TargetMode="External"/><Relationship Id="rId1811" Type="http://schemas.openxmlformats.org/officeDocument/2006/relationships/hyperlink" Target="https://community.secop.gov.co/Public/Tendering/OpportunityDetail/Index?noticeUID=CO1.NTC.6767253&amp;isFromPublicArea=True&amp;isModal=False" TargetMode="External"/><Relationship Id="rId1909" Type="http://schemas.openxmlformats.org/officeDocument/2006/relationships/hyperlink" Target="mailto:aviladayanna402@gmail.com" TargetMode="External"/><Relationship Id="rId392" Type="http://schemas.openxmlformats.org/officeDocument/2006/relationships/hyperlink" Target="mailto:contactenos-benecun@cundinamarca.gov.co" TargetMode="External"/><Relationship Id="rId697" Type="http://schemas.openxmlformats.org/officeDocument/2006/relationships/hyperlink" Target="mailto:kmytovar94@gmail.com" TargetMode="External"/><Relationship Id="rId2073" Type="http://schemas.microsoft.com/office/2017/10/relationships/threadedComment" Target="../threadedComments/threadedComment1.xml"/><Relationship Id="rId252" Type="http://schemas.openxmlformats.org/officeDocument/2006/relationships/hyperlink" Target="mailto:patysan1578@gmail.com" TargetMode="External"/><Relationship Id="rId1187" Type="http://schemas.openxmlformats.org/officeDocument/2006/relationships/hyperlink" Target="https://community.secop.gov.co/Public/Tendering/OpportunityDetail/Index?noticeUID=CO1.NTC.6446410&amp;isFromPublicArea=True&amp;isModal=False" TargetMode="External"/><Relationship Id="rId112" Type="http://schemas.openxmlformats.org/officeDocument/2006/relationships/hyperlink" Target="https://community.secop.gov.co/Public/Tendering/OpportunityDetail/Index?noticeUID=CO1.NTC.5647472&amp;isFromPublicArea=True&amp;isModal=False" TargetMode="External"/><Relationship Id="rId557" Type="http://schemas.openxmlformats.org/officeDocument/2006/relationships/hyperlink" Target="https://community.secop.gov.co/Public/Tendering/OpportunityDetail/Index?noticeUID=CO1.NTC.6067065&amp;isFromPublicArea=True&amp;isModal=False" TargetMode="External"/><Relationship Id="rId764" Type="http://schemas.openxmlformats.org/officeDocument/2006/relationships/hyperlink" Target="https://community.secop.gov.co/Public/Tendering/OpportunityDetail/Index?noticeUID=CO1.NTC.6121285&amp;isFromPublicArea=True&amp;isModal=False" TargetMode="External"/><Relationship Id="rId971" Type="http://schemas.openxmlformats.org/officeDocument/2006/relationships/hyperlink" Target="mailto:facturaelectronica@emserchia.gov.co" TargetMode="External"/><Relationship Id="rId1394" Type="http://schemas.openxmlformats.org/officeDocument/2006/relationships/hyperlink" Target="mailto:johanita0714@hotmail.com" TargetMode="External"/><Relationship Id="rId1699" Type="http://schemas.openxmlformats.org/officeDocument/2006/relationships/hyperlink" Target="https://community.secop.gov.co/Public/Tendering/OpportunityDetail/Index?noticeUID=CO1.NTC.6731719&amp;isFromPublicArea=True&amp;isModal=False" TargetMode="External"/><Relationship Id="rId2000" Type="http://schemas.openxmlformats.org/officeDocument/2006/relationships/hyperlink" Target="https://community.secop.gov.co/Public/Tendering/OpportunityDetail/Index?noticeUID=CO1.NTC.7185709&amp;isFromPublicArea=True&amp;isModal=False" TargetMode="External"/><Relationship Id="rId417" Type="http://schemas.openxmlformats.org/officeDocument/2006/relationships/hyperlink" Target="https://community.secop.gov.co/Public/Tendering/OpportunityDetail/Index?noticeUID=CO1.NTC.6005953&amp;isFromPublicArea=True&amp;isModal=False" TargetMode="External"/><Relationship Id="rId624" Type="http://schemas.openxmlformats.org/officeDocument/2006/relationships/hyperlink" Target="mailto:edwardcamargoh@gmail.com" TargetMode="External"/><Relationship Id="rId831" Type="http://schemas.openxmlformats.org/officeDocument/2006/relationships/hyperlink" Target="mailto:juancamorilloca@hotmail.com" TargetMode="External"/><Relationship Id="rId1047" Type="http://schemas.openxmlformats.org/officeDocument/2006/relationships/hyperlink" Target="mailto:xikandra12@outlook.com" TargetMode="External"/><Relationship Id="rId1254" Type="http://schemas.openxmlformats.org/officeDocument/2006/relationships/hyperlink" Target="mailto:lmerym@yahoo.es" TargetMode="External"/><Relationship Id="rId1461" Type="http://schemas.openxmlformats.org/officeDocument/2006/relationships/hyperlink" Target="mailto:taniastefany_25@hotmail.com" TargetMode="External"/><Relationship Id="rId929" Type="http://schemas.openxmlformats.org/officeDocument/2006/relationships/hyperlink" Target="https://community.secop.gov.co/Public/Tendering/OpportunityDetail/Index?noticeUID=CO1.NTC.6194437&amp;isFromPublicArea=True&amp;isModal=False" TargetMode="External"/><Relationship Id="rId1114" Type="http://schemas.openxmlformats.org/officeDocument/2006/relationships/hyperlink" Target="https://community.secop.gov.co/Public/Tendering/OpportunityDetail/Index?noticeUID=CO1.NTC.6250947&amp;isFromPublicArea=True&amp;isModal=False" TargetMode="External"/><Relationship Id="rId1321" Type="http://schemas.openxmlformats.org/officeDocument/2006/relationships/hyperlink" Target="mailto:cristian20cifuentes20@gmail.com" TargetMode="External"/><Relationship Id="rId1559" Type="http://schemas.openxmlformats.org/officeDocument/2006/relationships/hyperlink" Target="https://community.secop.gov.co/Public/Tendering/OpportunityDetail/Index?noticeUID=CO1.NTC.6672875&amp;isFromPublicArea=True&amp;isModal=False" TargetMode="External"/><Relationship Id="rId1766" Type="http://schemas.openxmlformats.org/officeDocument/2006/relationships/hyperlink" Target="https://community.secop.gov.co/Public/Tendering/OpportunityDetail/Index?noticeUID=CO1.NTC.6735608&amp;isFromPublicArea=True&amp;isModal=False" TargetMode="External"/><Relationship Id="rId1973" Type="http://schemas.openxmlformats.org/officeDocument/2006/relationships/hyperlink" Target="mailto:tataramirez33@gmail.com" TargetMode="External"/><Relationship Id="rId58" Type="http://schemas.openxmlformats.org/officeDocument/2006/relationships/hyperlink" Target="https://community.secop.gov.co/Public/Tendering/OpportunityDetail/Index?noticeUID=CO1.NTC.5570925&amp;isFromPublicArea=True&amp;isModal=False" TargetMode="External"/><Relationship Id="rId1419" Type="http://schemas.openxmlformats.org/officeDocument/2006/relationships/hyperlink" Target="https://community.secop.gov.co/Public/Tendering/OpportunityDetail/Index?noticeUID=CO1.NTC.6651510&amp;isFromPublicArea=True&amp;isModal=False" TargetMode="External"/><Relationship Id="rId1626" Type="http://schemas.openxmlformats.org/officeDocument/2006/relationships/hyperlink" Target="mailto:micontrabajo@gmail.com" TargetMode="External"/><Relationship Id="rId1833" Type="http://schemas.openxmlformats.org/officeDocument/2006/relationships/hyperlink" Target="mailto:yesid_quiroga@hotmail.com" TargetMode="External"/><Relationship Id="rId1900" Type="http://schemas.openxmlformats.org/officeDocument/2006/relationships/hyperlink" Target="mailto:negoma80@hotmail.com" TargetMode="External"/><Relationship Id="rId274" Type="http://schemas.openxmlformats.org/officeDocument/2006/relationships/hyperlink" Target="https://community.secop.gov.co/Public/Tendering/ContractNoticePhases/View?PPI=CO1.PPI.30811511&amp;isFromPublicArea=True&amp;isModal=False" TargetMode="External"/><Relationship Id="rId481" Type="http://schemas.openxmlformats.org/officeDocument/2006/relationships/hyperlink" Target="mailto:ysgarcia7@misena.edu.co" TargetMode="External"/><Relationship Id="rId134" Type="http://schemas.openxmlformats.org/officeDocument/2006/relationships/hyperlink" Target="mailto:mframirez2014@hotmail.com" TargetMode="External"/><Relationship Id="rId579" Type="http://schemas.openxmlformats.org/officeDocument/2006/relationships/hyperlink" Target="mailto:eduardoramirezbarrios@gmail.com" TargetMode="External"/><Relationship Id="rId786" Type="http://schemas.openxmlformats.org/officeDocument/2006/relationships/hyperlink" Target="https://community.secop.gov.co/Public/Tendering/OpportunityDetail/Index?noticeUID=CO1.NTC.6142733&amp;isFromPublicArea=True&amp;isModal=False" TargetMode="External"/><Relationship Id="rId993" Type="http://schemas.openxmlformats.org/officeDocument/2006/relationships/hyperlink" Target="mailto:artefacctos@gmail.com" TargetMode="External"/><Relationship Id="rId341" Type="http://schemas.openxmlformats.org/officeDocument/2006/relationships/hyperlink" Target="mailto:karenguerrerocl@gmail.com" TargetMode="External"/><Relationship Id="rId439" Type="http://schemas.openxmlformats.org/officeDocument/2006/relationships/hyperlink" Target="mailto:castiblanco76@yahoo.es" TargetMode="External"/><Relationship Id="rId646" Type="http://schemas.openxmlformats.org/officeDocument/2006/relationships/hyperlink" Target="mailto:andres080614@gmail.com" TargetMode="External"/><Relationship Id="rId1069" Type="http://schemas.openxmlformats.org/officeDocument/2006/relationships/hyperlink" Target="mailto:contactoeventex@gmail.com" TargetMode="External"/><Relationship Id="rId1276" Type="http://schemas.openxmlformats.org/officeDocument/2006/relationships/hyperlink" Target="https://community.secop.gov.co/Public/Tendering/OpportunityDetail/Index?noticeUID=CO1.NTC.6611859&amp;isFromPublicArea=True&amp;isModal=False" TargetMode="External"/><Relationship Id="rId1483" Type="http://schemas.openxmlformats.org/officeDocument/2006/relationships/hyperlink" Target="https://community.secop.gov.co/Public/Tendering/OpportunityDetail/Index?noticeUID=CO1.NTC.6669439&amp;isFromPublicArea=True&amp;isModal=False" TargetMode="External"/><Relationship Id="rId2022" Type="http://schemas.openxmlformats.org/officeDocument/2006/relationships/hyperlink" Target="mailto:gerencia@corpoita.org" TargetMode="External"/><Relationship Id="rId201" Type="http://schemas.openxmlformats.org/officeDocument/2006/relationships/hyperlink" Target="mailto:alejandro.jamaica04@gmail.com" TargetMode="External"/><Relationship Id="rId506" Type="http://schemas.openxmlformats.org/officeDocument/2006/relationships/hyperlink" Target="https://community.secop.gov.co/Public/Tendering/OpportunityDetail/Index?noticeUID=CO1.NTC.6042063&amp;isFromPublicArea=True&amp;isModal=False" TargetMode="External"/><Relationship Id="rId853" Type="http://schemas.openxmlformats.org/officeDocument/2006/relationships/hyperlink" Target="mailto:pedrazaquintana321@gmail.com" TargetMode="External"/><Relationship Id="rId1136" Type="http://schemas.openxmlformats.org/officeDocument/2006/relationships/hyperlink" Target="mailto:jucanu1877@gmail.com" TargetMode="External"/><Relationship Id="rId1690" Type="http://schemas.openxmlformats.org/officeDocument/2006/relationships/hyperlink" Target="mailto:gabriela.medina@esap.edu.co" TargetMode="External"/><Relationship Id="rId1788" Type="http://schemas.openxmlformats.org/officeDocument/2006/relationships/hyperlink" Target="mailto:directivosbyt@gmail.com" TargetMode="External"/><Relationship Id="rId1995" Type="http://schemas.openxmlformats.org/officeDocument/2006/relationships/hyperlink" Target="mailto:artefacctos@gmail.com" TargetMode="External"/><Relationship Id="rId713" Type="http://schemas.openxmlformats.org/officeDocument/2006/relationships/hyperlink" Target="https://community.secop.gov.co/Public/Tendering/OpportunityDetail/Index?noticeUID=CO1.NTC.6114328&amp;isFromPublicArea=True&amp;isModal=False" TargetMode="External"/><Relationship Id="rId920" Type="http://schemas.openxmlformats.org/officeDocument/2006/relationships/hyperlink" Target="https://community.secop.gov.co/Public/Tendering/OpportunityDetail/Index?noticeUID=CO1.NTC.6191261&amp;isFromPublicArea=True&amp;isModal=False" TargetMode="External"/><Relationship Id="rId1343" Type="http://schemas.openxmlformats.org/officeDocument/2006/relationships/hyperlink" Target="https://community.secop.gov.co/Public/Tendering/OpportunityDetail/Index?noticeUID=CO1.NTC.6616237&amp;isFromPublicArea=True&amp;isModal=False" TargetMode="External"/><Relationship Id="rId1550" Type="http://schemas.openxmlformats.org/officeDocument/2006/relationships/hyperlink" Target="mailto:perezroberto789@hotmail.com" TargetMode="External"/><Relationship Id="rId1648" Type="http://schemas.openxmlformats.org/officeDocument/2006/relationships/hyperlink" Target="mailto:andresfvillaquira@gmail.com" TargetMode="External"/><Relationship Id="rId1203" Type="http://schemas.openxmlformats.org/officeDocument/2006/relationships/hyperlink" Target="mailto:clizarazor@gmail.com" TargetMode="External"/><Relationship Id="rId1410" Type="http://schemas.openxmlformats.org/officeDocument/2006/relationships/hyperlink" Target="https://community.secop.gov.co/Public/Tendering/OpportunityDetail/Index?noticeUID=CO1.NTC.6640652&amp;isFromPublicArea=True&amp;isModal=False" TargetMode="External"/><Relationship Id="rId1508" Type="http://schemas.openxmlformats.org/officeDocument/2006/relationships/hyperlink" Target="mailto:dilb66@gmail.com" TargetMode="External"/><Relationship Id="rId1855" Type="http://schemas.openxmlformats.org/officeDocument/2006/relationships/hyperlink" Target="mailto:holiday102009@hotmail.com" TargetMode="External"/><Relationship Id="rId1715" Type="http://schemas.openxmlformats.org/officeDocument/2006/relationships/hyperlink" Target="https://community.secop.gov.co/Public/Tendering/OpportunityDetail/Index?noticeUID=CO1.NTC.6740525&amp;isFromPublicArea=True&amp;isModal=False" TargetMode="External"/><Relationship Id="rId1922" Type="http://schemas.openxmlformats.org/officeDocument/2006/relationships/hyperlink" Target="https://community.secop.gov.co/Public/Tendering/OpportunityDetail/Index?noticeUID=CO1.NTC.6797681&amp;isFromPublicArea=True&amp;isModal=False" TargetMode="External"/><Relationship Id="rId296" Type="http://schemas.openxmlformats.org/officeDocument/2006/relationships/hyperlink" Target="https://community.secop.gov.co/Public/Tendering/OpportunityDetail/Index?noticeUID=CO1.NTC.5929029&amp;isFromPublicArea=True&amp;isModal=False" TargetMode="External"/><Relationship Id="rId156" Type="http://schemas.openxmlformats.org/officeDocument/2006/relationships/hyperlink" Target="mailto:ruedagabriela55@gmail.com" TargetMode="External"/><Relationship Id="rId363" Type="http://schemas.openxmlformats.org/officeDocument/2006/relationships/hyperlink" Target="https://community.secop.gov.co/Public/Tendering/OpportunityDetail/Index?noticeUID=CO1.NTC.5976807&amp;isFromPublicArea=True&amp;isModal=False" TargetMode="External"/><Relationship Id="rId570" Type="http://schemas.openxmlformats.org/officeDocument/2006/relationships/hyperlink" Target="https://community.secop.gov.co/Public/Tendering/OpportunityDetail/Index?noticeUID=CO1.NTC.6073120&amp;isFromPublicArea=True&amp;isModal=False" TargetMode="External"/><Relationship Id="rId2044" Type="http://schemas.openxmlformats.org/officeDocument/2006/relationships/hyperlink" Target="https://community.secop.gov.co/Public/Tendering/OpportunityDetail/Index?noticeUID=CO1.NTC.7222195&amp;isFromPublicArea=True&amp;isModal=False" TargetMode="External"/><Relationship Id="rId223" Type="http://schemas.openxmlformats.org/officeDocument/2006/relationships/hyperlink" Target="mailto:oscarmauriciomarin@hotmail.com" TargetMode="External"/><Relationship Id="rId430" Type="http://schemas.openxmlformats.org/officeDocument/2006/relationships/hyperlink" Target="mailto:mauriciogomezvega1@gmail.com" TargetMode="External"/><Relationship Id="rId668" Type="http://schemas.openxmlformats.org/officeDocument/2006/relationships/hyperlink" Target="https://community.secop.gov.co/Public/Tendering/OpportunityDetail/Index?noticeUID=CO1.NTC.6097286&amp;isFromPublicArea=True&amp;isModal=False" TargetMode="External"/><Relationship Id="rId875" Type="http://schemas.openxmlformats.org/officeDocument/2006/relationships/hyperlink" Target="https://community.secop.gov.co/Public/Tendering/OpportunityDetail/Index?noticeUID=CO1.NTC.6173637&amp;isFromPublicArea=True&amp;isModal=False" TargetMode="External"/><Relationship Id="rId1060" Type="http://schemas.openxmlformats.org/officeDocument/2006/relationships/hyperlink" Target="mailto:camilo.carrillo9405@hotmail.com" TargetMode="External"/><Relationship Id="rId1298" Type="http://schemas.openxmlformats.org/officeDocument/2006/relationships/hyperlink" Target="https://community.secop.gov.co/Public/Tendering/OpportunityDetail/Index?noticeUID=CO1.NTC.6617437&amp;isFromPublicArea=True&amp;isModal=False" TargetMode="External"/><Relationship Id="rId528" Type="http://schemas.openxmlformats.org/officeDocument/2006/relationships/hyperlink" Target="https://community.secop.gov.co/Public/Tendering/OpportunityDetail/Index?noticeUID=CO1.NTC.6051329&amp;isFromPublicArea=True&amp;isModal=False" TargetMode="External"/><Relationship Id="rId735" Type="http://schemas.openxmlformats.org/officeDocument/2006/relationships/hyperlink" Target="mailto:garfield28143@hotmail.com" TargetMode="External"/><Relationship Id="rId942" Type="http://schemas.openxmlformats.org/officeDocument/2006/relationships/hyperlink" Target="mailto:jrodriguezcarrion.ieo@gmail.com" TargetMode="External"/><Relationship Id="rId1158" Type="http://schemas.openxmlformats.org/officeDocument/2006/relationships/hyperlink" Target="https://community.secop.gov.co/Public/Tendering/OpportunityDetail/Index?noticeUID=CO1.NTC.6486978&amp;isFromPublicArea=True&amp;isModal=False" TargetMode="External"/><Relationship Id="rId1365" Type="http://schemas.openxmlformats.org/officeDocument/2006/relationships/hyperlink" Target="https://community.secop.gov.co/Public/Tendering/OpportunityDetail/Index?noticeUID=CO1.NTC.6630637&amp;isFromPublicArea=True&amp;isModal=False" TargetMode="External"/><Relationship Id="rId1572" Type="http://schemas.openxmlformats.org/officeDocument/2006/relationships/hyperlink" Target="mailto:andreaquecan@gmail.com" TargetMode="External"/><Relationship Id="rId1018" Type="http://schemas.openxmlformats.org/officeDocument/2006/relationships/hyperlink" Target="https://community.secop.gov.co/Public/Tendering/OpportunityDetail/Index?noticeUID=CO1.NTC.6201735&amp;isFromPublicArea=True&amp;isModal=False" TargetMode="External"/><Relationship Id="rId1225" Type="http://schemas.openxmlformats.org/officeDocument/2006/relationships/hyperlink" Target="mailto:johnestevens28@gmail.com" TargetMode="External"/><Relationship Id="rId1432" Type="http://schemas.openxmlformats.org/officeDocument/2006/relationships/hyperlink" Target="https://community.secop.gov.co/Public/Tendering/OpportunityDetail/Index?noticeUID=CO1.NTC.6657335&amp;isFromPublicArea=True&amp;isModal=False" TargetMode="External"/><Relationship Id="rId1877" Type="http://schemas.openxmlformats.org/officeDocument/2006/relationships/hyperlink" Target="https://community.secop.gov.co/Public/Tendering/OpportunityDetail/Index?noticeUID=CO1.NTC.6733563&amp;isFromPublicArea=True&amp;isModal=False" TargetMode="External"/><Relationship Id="rId71" Type="http://schemas.openxmlformats.org/officeDocument/2006/relationships/hyperlink" Target="mailto:pedtatiana@gmail.com" TargetMode="External"/><Relationship Id="rId802" Type="http://schemas.openxmlformats.org/officeDocument/2006/relationships/hyperlink" Target="mailto:contabilidad@gobs.com.co" TargetMode="External"/><Relationship Id="rId1737" Type="http://schemas.openxmlformats.org/officeDocument/2006/relationships/hyperlink" Target="https://community.secop.gov.co/Public/Tendering/OpportunityDetail/Index?noticeUID=CO1.NTC.6739336&amp;isFromPublicArea=True&amp;isModal=False" TargetMode="External"/><Relationship Id="rId1944" Type="http://schemas.openxmlformats.org/officeDocument/2006/relationships/hyperlink" Target="https://community.secop.gov.co/Public/Tendering/OpportunityDetail/Index?noticeUID=CO1.NTC.6825162&amp;isFromPublicArea=True&amp;isModal=False" TargetMode="External"/><Relationship Id="rId29" Type="http://schemas.openxmlformats.org/officeDocument/2006/relationships/hyperlink" Target="https://community.secop.gov.co/Public/Tendering/OpportunityDetail/Index?noticeUID=CO1.NTC.5535403&amp;isFromPublicArea=True&amp;isModal=False" TargetMode="External"/><Relationship Id="rId178" Type="http://schemas.openxmlformats.org/officeDocument/2006/relationships/hyperlink" Target="mailto:totomas9617@gmail.com" TargetMode="External"/><Relationship Id="rId1804" Type="http://schemas.openxmlformats.org/officeDocument/2006/relationships/hyperlink" Target="mailto:anitapulidorodriguez@gmail.com" TargetMode="External"/><Relationship Id="rId385" Type="http://schemas.openxmlformats.org/officeDocument/2006/relationships/hyperlink" Target="mailto:fresawilly@hotmail.com" TargetMode="External"/><Relationship Id="rId592" Type="http://schemas.openxmlformats.org/officeDocument/2006/relationships/hyperlink" Target="https://community.secop.gov.co/Public/Tendering/OpportunityDetail/Index?noticeUID=CO1.NTC.6076831&amp;isFromPublicArea=True&amp;isModal=False" TargetMode="External"/><Relationship Id="rId2066" Type="http://schemas.openxmlformats.org/officeDocument/2006/relationships/hyperlink" Target="mailto:sanchezsantiago75@gmail.com" TargetMode="External"/><Relationship Id="rId245" Type="http://schemas.openxmlformats.org/officeDocument/2006/relationships/hyperlink" Target="mailto:suarez-m8@hotmail.com" TargetMode="External"/><Relationship Id="rId452" Type="http://schemas.openxmlformats.org/officeDocument/2006/relationships/hyperlink" Target="https://community.secop.gov.co/Public/Tendering/OpportunityDetail/Index?noticeUID=CO1.NTC.6021539&amp;isFromPublicArea=True&amp;isModal=False" TargetMode="External"/><Relationship Id="rId897" Type="http://schemas.openxmlformats.org/officeDocument/2006/relationships/hyperlink" Target="mailto:hyesidgarciag@chia.gov.co" TargetMode="External"/><Relationship Id="rId1082" Type="http://schemas.openxmlformats.org/officeDocument/2006/relationships/hyperlink" Target="https://www.colombiacompra.gov.co/tienda-virtual-del-estado-colombiano/ordenes-compra/125806" TargetMode="External"/><Relationship Id="rId105" Type="http://schemas.openxmlformats.org/officeDocument/2006/relationships/hyperlink" Target="https://community.secop.gov.co/Public/Tendering/OpportunityDetail/Index?noticeUID=CO1.NTC.5572301&amp;isFromPublicArea=True&amp;isModal=False" TargetMode="External"/><Relationship Id="rId312" Type="http://schemas.openxmlformats.org/officeDocument/2006/relationships/hyperlink" Target="mailto:rudago45@hotmail.com" TargetMode="External"/><Relationship Id="rId757" Type="http://schemas.openxmlformats.org/officeDocument/2006/relationships/hyperlink" Target="mailto:andresnavarroluque98@hotmail.com" TargetMode="External"/><Relationship Id="rId964" Type="http://schemas.openxmlformats.org/officeDocument/2006/relationships/hyperlink" Target="mailto:jotmehil@hotmail.com" TargetMode="External"/><Relationship Id="rId1387" Type="http://schemas.openxmlformats.org/officeDocument/2006/relationships/hyperlink" Target="mailto:tanist146@gmail.com" TargetMode="External"/><Relationship Id="rId1594" Type="http://schemas.openxmlformats.org/officeDocument/2006/relationships/hyperlink" Target="https://community.secop.gov.co/Public/Tendering/OpportunityDetail/Index?noticeUID=CO1.NTC.6699857&amp;isFromPublicArea=True&amp;isModal=False" TargetMode="External"/><Relationship Id="rId93" Type="http://schemas.openxmlformats.org/officeDocument/2006/relationships/hyperlink" Target="mailto:gressycuesta2@hotmail.com" TargetMode="External"/><Relationship Id="rId617" Type="http://schemas.openxmlformats.org/officeDocument/2006/relationships/hyperlink" Target="mailto:administracion@vriskr.com" TargetMode="External"/><Relationship Id="rId824" Type="http://schemas.openxmlformats.org/officeDocument/2006/relationships/hyperlink" Target="mailto:chaconhuertasjonathan@gmail.com" TargetMode="External"/><Relationship Id="rId1247" Type="http://schemas.openxmlformats.org/officeDocument/2006/relationships/hyperlink" Target="https://community.secop.gov.co/Public/Tendering/OpportunityDetail/Index?noticeUID=CO1.NTC.6598340&amp;isFromPublicArea=True&amp;isModal=False" TargetMode="External"/><Relationship Id="rId1454" Type="http://schemas.openxmlformats.org/officeDocument/2006/relationships/hyperlink" Target="mailto:kmytovar94@gmail.com" TargetMode="External"/><Relationship Id="rId1661" Type="http://schemas.openxmlformats.org/officeDocument/2006/relationships/hyperlink" Target="https://community.secop.gov.co/Public/Tendering/OpportunityDetail/Index?noticeUID=CO1.NTC.6716513&amp;isFromPublicArea=True&amp;isModal=False" TargetMode="External"/><Relationship Id="rId1899" Type="http://schemas.openxmlformats.org/officeDocument/2006/relationships/hyperlink" Target="mailto:camilo-junca@outlook.com" TargetMode="External"/><Relationship Id="rId1107" Type="http://schemas.openxmlformats.org/officeDocument/2006/relationships/hyperlink" Target="https://community.secop.gov.co/Public/Tendering/OpportunityDetail/Index?noticeUID=CO1.NTC.6330724&amp;isFromPublicArea=True&amp;isModal=False" TargetMode="External"/><Relationship Id="rId1314" Type="http://schemas.openxmlformats.org/officeDocument/2006/relationships/hyperlink" Target="mailto:andresjunca29@gmail.com" TargetMode="External"/><Relationship Id="rId1521" Type="http://schemas.openxmlformats.org/officeDocument/2006/relationships/hyperlink" Target="https://community.secop.gov.co/Public/Tendering/OpportunityDetail/Index?noticeUID=CO1.NTC.6552014&amp;isFromPublicArea=True&amp;isModal=False" TargetMode="External"/><Relationship Id="rId1759" Type="http://schemas.openxmlformats.org/officeDocument/2006/relationships/hyperlink" Target="https://community.secop.gov.co/Public/Tendering/OpportunityDetail/Index?noticeUID=CO1.NTC.6677817&amp;isFromPublicArea=True&amp;isModal=False" TargetMode="External"/><Relationship Id="rId1966" Type="http://schemas.openxmlformats.org/officeDocument/2006/relationships/hyperlink" Target="mailto:&#160;katheringrs95@gmail.com" TargetMode="External"/><Relationship Id="rId1619" Type="http://schemas.openxmlformats.org/officeDocument/2006/relationships/hyperlink" Target="https://community.secop.gov.co/Public/Tendering/OpportunityDetail/Index?noticeUID=CO1.NTC.6704526&amp;isFromPublicArea=True&amp;isModal=False" TargetMode="External"/><Relationship Id="rId1826" Type="http://schemas.openxmlformats.org/officeDocument/2006/relationships/hyperlink" Target="mailto:lalacastellanospedraza@gmail.com" TargetMode="External"/><Relationship Id="rId20" Type="http://schemas.openxmlformats.org/officeDocument/2006/relationships/hyperlink" Target="mailto:javierfigueredosanabria13@gmail.com" TargetMode="External"/><Relationship Id="rId267" Type="http://schemas.openxmlformats.org/officeDocument/2006/relationships/hyperlink" Target="https://community.secop.gov.co/Public/Tendering/OpportunityDetail/Index?noticeUID=CO1.NTC.5901167&amp;isFromPublicArea=True&amp;isModal=False" TargetMode="External"/><Relationship Id="rId474" Type="http://schemas.openxmlformats.org/officeDocument/2006/relationships/hyperlink" Target="https://community.secop.gov.co/Public/Tendering/OpportunityDetail/Index?noticeUID=CO1.NTC.6031197&amp;isFromPublicArea=True&amp;isModal=False" TargetMode="External"/><Relationship Id="rId127" Type="http://schemas.openxmlformats.org/officeDocument/2006/relationships/hyperlink" Target="https://community.secop.gov.co/Public/Tendering/OpportunityDetail/Index?noticeUID=CO1.NTC.5689407&amp;isFromPublicArea=True&amp;isModal=False" TargetMode="External"/><Relationship Id="rId681" Type="http://schemas.openxmlformats.org/officeDocument/2006/relationships/hyperlink" Target="https://community.secop.gov.co/Public/Tendering/OpportunityDetail/Index?noticeUID=CO1.NTC.6099421&amp;isFromPublicArea=True&amp;isModal=False" TargetMode="External"/><Relationship Id="rId779" Type="http://schemas.openxmlformats.org/officeDocument/2006/relationships/hyperlink" Target="mailto:arq.diegocarreno@gmail.com" TargetMode="External"/><Relationship Id="rId986" Type="http://schemas.openxmlformats.org/officeDocument/2006/relationships/hyperlink" Target="mailto:augustopinzon@gmail.com" TargetMode="External"/><Relationship Id="rId334" Type="http://schemas.openxmlformats.org/officeDocument/2006/relationships/hyperlink" Target="mailto:lcarolina.barrera@gmail.com" TargetMode="External"/><Relationship Id="rId541" Type="http://schemas.openxmlformats.org/officeDocument/2006/relationships/hyperlink" Target="https://community.secop.gov.co/Public/Tendering/OpportunityDetail/Index?noticeUID=CO1.NTC.6058797&amp;isFromPublicArea=True&amp;isModal=False" TargetMode="External"/><Relationship Id="rId639" Type="http://schemas.openxmlformats.org/officeDocument/2006/relationships/hyperlink" Target="mailto:dayissilva322813@gmail.com" TargetMode="External"/><Relationship Id="rId1171" Type="http://schemas.openxmlformats.org/officeDocument/2006/relationships/hyperlink" Target="https://community.secop.gov.co/Public/Tendering/OpportunityDetail/Index?noticeUID=CO1.NTC.6260206&amp;isFromPublicArea=True&amp;isModal=False" TargetMode="External"/><Relationship Id="rId1269" Type="http://schemas.openxmlformats.org/officeDocument/2006/relationships/hyperlink" Target="https://community.secop.gov.co/Public/Tendering/OpportunityDetail/Index?noticeUID=CO1.NTC.6607405&amp;isFromPublicArea=True&amp;isModal=False" TargetMode="External"/><Relationship Id="rId1476" Type="http://schemas.openxmlformats.org/officeDocument/2006/relationships/hyperlink" Target="mailto:joseandresmelo@hotmail.com" TargetMode="External"/><Relationship Id="rId2015" Type="http://schemas.openxmlformats.org/officeDocument/2006/relationships/hyperlink" Target="https://community.secop.gov.co/Public/Tendering/OpportunityDetail/Index?noticeUID=CO1.NTC.7207647&amp;isFromPublicArea=True&amp;isModal=False" TargetMode="External"/><Relationship Id="rId401" Type="http://schemas.openxmlformats.org/officeDocument/2006/relationships/hyperlink" Target="mailto:katacifuentesb96@gmail.com" TargetMode="External"/><Relationship Id="rId846" Type="http://schemas.openxmlformats.org/officeDocument/2006/relationships/hyperlink" Target="mailto:jesusorielso@hotmail.com" TargetMode="External"/><Relationship Id="rId1031" Type="http://schemas.openxmlformats.org/officeDocument/2006/relationships/hyperlink" Target="https://community.secop.gov.co/Public/Tendering/OpportunityDetail/Index?noticeUID=CO1.NTC.6212701&amp;isFromPublicArea=True&amp;isModal=False" TargetMode="External"/><Relationship Id="rId1129" Type="http://schemas.openxmlformats.org/officeDocument/2006/relationships/hyperlink" Target="https://community.secop.gov.co/Public/Tendering/OpportunityDetail/Index?noticeUID=CO1.NTC.6310595&amp;isFromPublicArea=True&amp;isModal=False" TargetMode="External"/><Relationship Id="rId1683" Type="http://schemas.openxmlformats.org/officeDocument/2006/relationships/hyperlink" Target="mailto:javier.castelblanco2007@gmail.com" TargetMode="External"/><Relationship Id="rId1890" Type="http://schemas.openxmlformats.org/officeDocument/2006/relationships/hyperlink" Target="https://community.secop.gov.co/Public/Tendering/OpportunityDetail/Index?noticeUID=CO1.NTC.6786031&amp;isFromPublicArea=True&amp;isModal=False" TargetMode="External"/><Relationship Id="rId1988" Type="http://schemas.openxmlformats.org/officeDocument/2006/relationships/hyperlink" Target="mailto:alejandrareyes9507@gmail.com" TargetMode="External"/><Relationship Id="rId706" Type="http://schemas.openxmlformats.org/officeDocument/2006/relationships/hyperlink" Target="https://community.secop.gov.co/Public/Tendering/OpportunityDetail/Index?noticeUID=CO1.NTC.6107980&amp;isFromPublicArea=True&amp;isModal=False" TargetMode="External"/><Relationship Id="rId913" Type="http://schemas.openxmlformats.org/officeDocument/2006/relationships/hyperlink" Target="mailto:camerataefacchia@gmail.com" TargetMode="External"/><Relationship Id="rId1336" Type="http://schemas.openxmlformats.org/officeDocument/2006/relationships/hyperlink" Target="https://community.secop.gov.co/Public/Tendering/OpportunityDetail/Index?noticeUID=CO1.NTC.6628854&amp;isFromPublicArea=True&amp;isModal=False" TargetMode="External"/><Relationship Id="rId1543" Type="http://schemas.openxmlformats.org/officeDocument/2006/relationships/hyperlink" Target="https://community.secop.gov.co/Public/Tendering/OpportunityDetail/Index?noticeUID=CO1.NTC.6679391&amp;isFromPublicArea=True&amp;isModal=False" TargetMode="External"/><Relationship Id="rId1750" Type="http://schemas.openxmlformats.org/officeDocument/2006/relationships/hyperlink" Target="https://community.secop.gov.co/Public/Tendering/OpportunityDetail/Index?noticeUID=CO1.NTC.6755213&amp;isFromPublicArea=True&amp;isModal=False" TargetMode="External"/><Relationship Id="rId42" Type="http://schemas.openxmlformats.org/officeDocument/2006/relationships/hyperlink" Target="https://community.secop.gov.co/Public/Tendering/OpportunityDetail/Index?noticeUID=CO1.NTC.5462206&amp;isFromPublicArea=True&amp;isModal=False" TargetMode="External"/><Relationship Id="rId1403" Type="http://schemas.openxmlformats.org/officeDocument/2006/relationships/hyperlink" Target="mailto:cyclopscolombia@gmail.com" TargetMode="External"/><Relationship Id="rId1610" Type="http://schemas.openxmlformats.org/officeDocument/2006/relationships/hyperlink" Target="mailto:lu.alejandra.cabezas@gmail.com" TargetMode="External"/><Relationship Id="rId1848" Type="http://schemas.openxmlformats.org/officeDocument/2006/relationships/hyperlink" Target="https://community.secop.gov.co/Public/Tendering/OpportunityDetail/Index?noticeUID=CO1.NTC.6779062&amp;isFromPublicArea=True&amp;isModal=False" TargetMode="External"/><Relationship Id="rId191" Type="http://schemas.openxmlformats.org/officeDocument/2006/relationships/hyperlink" Target="https://community.secop.gov.co/Public/Tendering/OpportunityDetail/Index?noticeUID=CO1.NTC.5816209&amp;isFromPublicArea=True&amp;isModal=False" TargetMode="External"/><Relationship Id="rId1708" Type="http://schemas.openxmlformats.org/officeDocument/2006/relationships/hyperlink" Target="https://community.secop.gov.co/Public/Tendering/OpportunityDetail/Index?noticeUID=CO1.NTC.6734692&amp;isFromPublicArea=True&amp;isModal=False" TargetMode="External"/><Relationship Id="rId1915" Type="http://schemas.openxmlformats.org/officeDocument/2006/relationships/hyperlink" Target="mailto:jotmehil@hotmail.com" TargetMode="External"/><Relationship Id="rId289" Type="http://schemas.openxmlformats.org/officeDocument/2006/relationships/hyperlink" Target="mailto:caorjuela20@yahoo.es" TargetMode="External"/><Relationship Id="rId496" Type="http://schemas.openxmlformats.org/officeDocument/2006/relationships/hyperlink" Target="https://community.secop.gov.co/Public/Tendering/OpportunityDetail/Index?noticeUID=CO1.NTC.6039012&amp;isFromPublicArea=True&amp;isModal=False" TargetMode="External"/><Relationship Id="rId149" Type="http://schemas.openxmlformats.org/officeDocument/2006/relationships/hyperlink" Target="https://community.secop.gov.co/Public/Tendering/OpportunityDetail/Index?noticeUID=CO1.NTC.5720538&amp;isFromPublicArea=True&amp;isModal=False" TargetMode="External"/><Relationship Id="rId356" Type="http://schemas.openxmlformats.org/officeDocument/2006/relationships/hyperlink" Target="https://community.secop.gov.co/Public/Tendering/OpportunityDetail/Index?noticeUID=CO1.NTC.5967845&amp;isFromPublicArea=True&amp;isModal=False" TargetMode="External"/><Relationship Id="rId563" Type="http://schemas.openxmlformats.org/officeDocument/2006/relationships/hyperlink" Target="mailto:ginitha2013@gmail.com" TargetMode="External"/><Relationship Id="rId770" Type="http://schemas.openxmlformats.org/officeDocument/2006/relationships/hyperlink" Target="https://community.secop.gov.co/Public/Tendering/OpportunityDetail/Index?noticeUID=CO1.NTC.6136903&amp;isFromPublicArea=True&amp;isModal=False" TargetMode="External"/><Relationship Id="rId1193" Type="http://schemas.openxmlformats.org/officeDocument/2006/relationships/hyperlink" Target="https://community.secop.gov.co/Public/Tendering/OpportunityDetail/Index?noticeUID=CO1.NTC.6578150&amp;isFromPublicArea=True&amp;isModal=False" TargetMode="External"/><Relationship Id="rId2037" Type="http://schemas.openxmlformats.org/officeDocument/2006/relationships/hyperlink" Target="https://community.secop.gov.co/Public/Tendering/OpportunityDetail/Index?noticeUID=CO1.NTC.7248622&amp;isFromPublicArea=True&amp;isModal=False" TargetMode="External"/><Relationship Id="rId216" Type="http://schemas.openxmlformats.org/officeDocument/2006/relationships/hyperlink" Target="mailto:diegocg_20@hotmail.com" TargetMode="External"/><Relationship Id="rId423" Type="http://schemas.openxmlformats.org/officeDocument/2006/relationships/hyperlink" Target="https://community.secop.gov.co/Public/Tendering/OpportunityDetail/Index?noticeUID=CO1.NTC.6008516&amp;isFromPublicArea=True&amp;isModal=False" TargetMode="External"/><Relationship Id="rId868" Type="http://schemas.openxmlformats.org/officeDocument/2006/relationships/hyperlink" Target="https://community.secop.gov.co/Public/Tendering/OpportunityDetail/Index?noticeUID=CO1.NTC.6172811&amp;isFromPublicArea=True&amp;isModal=False" TargetMode="External"/><Relationship Id="rId1053" Type="http://schemas.openxmlformats.org/officeDocument/2006/relationships/hyperlink" Target="mailto:larapenaladyesperanza@gmail.com" TargetMode="External"/><Relationship Id="rId1260" Type="http://schemas.openxmlformats.org/officeDocument/2006/relationships/hyperlink" Target="mailto:yolaovalle@gmail.com" TargetMode="External"/><Relationship Id="rId1498" Type="http://schemas.openxmlformats.org/officeDocument/2006/relationships/hyperlink" Target="https://community.secop.gov.co/Public/Tendering/OpportunityDetail/Index?noticeUID=CO1.NTC.6674100&amp;isFromPublicArea=True&amp;isModal=False" TargetMode="External"/><Relationship Id="rId630" Type="http://schemas.openxmlformats.org/officeDocument/2006/relationships/hyperlink" Target="https://community.secop.gov.co/Public/Tendering/OpportunityDetail/Index?noticeUID=CO1.NTC.6075271&amp;isFromPublicArea=True&amp;isModal=False" TargetMode="External"/><Relationship Id="rId728" Type="http://schemas.openxmlformats.org/officeDocument/2006/relationships/hyperlink" Target="https://community.secop.gov.co/Public/Tendering/OpportunityDetail/Index?noticeUID=CO1.NTC.6119127&amp;isFromPublicArea=True&amp;isModal=False" TargetMode="External"/><Relationship Id="rId935" Type="http://schemas.openxmlformats.org/officeDocument/2006/relationships/hyperlink" Target="https://community.secop.gov.co/Public/Tendering/OpportunityDetail/Index?noticeUID=CO1.NTC.6200876&amp;isFromPublicArea=True&amp;isModal=False" TargetMode="External"/><Relationship Id="rId1358" Type="http://schemas.openxmlformats.org/officeDocument/2006/relationships/hyperlink" Target="mailto:marce.3009@hotmail.com" TargetMode="External"/><Relationship Id="rId1565" Type="http://schemas.openxmlformats.org/officeDocument/2006/relationships/hyperlink" Target="https://community.secop.gov.co/Public/Tendering/OpportunityDetail/Index?noticeUID=CO1.NTC.6687859&amp;isFromPublicArea=True&amp;isModal=False" TargetMode="External"/><Relationship Id="rId1772" Type="http://schemas.openxmlformats.org/officeDocument/2006/relationships/hyperlink" Target="https://community.secop.gov.co/Public/Tendering/OpportunityDetail/Index?noticeUID=CO1.NTC.6758349&amp;isFromPublicArea=True&amp;isModal=False" TargetMode="External"/><Relationship Id="rId64" Type="http://schemas.openxmlformats.org/officeDocument/2006/relationships/hyperlink" Target="mailto:direccion@iecapacitar.edu.co" TargetMode="External"/><Relationship Id="rId1120" Type="http://schemas.openxmlformats.org/officeDocument/2006/relationships/hyperlink" Target="https://community.secop.gov.co/Public/Tendering/OpportunityDetail/Index?noticeUID=CO1.NTC.6380090&amp;isFromPublicArea=True&amp;isModal=False" TargetMode="External"/><Relationship Id="rId1218" Type="http://schemas.openxmlformats.org/officeDocument/2006/relationships/hyperlink" Target="https://community.secop.gov.co/Public/Tendering/OpportunityDetail/Index?noticeUID=CO1.NTC.6585224&amp;isFromPublicArea=True&amp;isModal=False" TargetMode="External"/><Relationship Id="rId1425" Type="http://schemas.openxmlformats.org/officeDocument/2006/relationships/hyperlink" Target="https://community.secop.gov.co/Public/Tendering/OpportunityDetail/Index?noticeUID=CO1.NTC.6656388&amp;isFromPublicArea=True&amp;isModal=False" TargetMode="External"/><Relationship Id="rId1632" Type="http://schemas.openxmlformats.org/officeDocument/2006/relationships/hyperlink" Target="https://community.secop.gov.co/Public/Tendering/OpportunityDetail/Index?noticeUID=CO1.NTC.6706693&amp;isFromPublicArea=True&amp;isModal=False" TargetMode="External"/><Relationship Id="rId1937" Type="http://schemas.openxmlformats.org/officeDocument/2006/relationships/hyperlink" Target="https://community.secop.gov.co/Public/Tendering/OpportunityDetail/Index?noticeUID=CO1.NTC.6816234&amp;isFromPublicArea=True&amp;isModal=False" TargetMode="External"/><Relationship Id="rId280" Type="http://schemas.openxmlformats.org/officeDocument/2006/relationships/hyperlink" Target="https://community.secop.gov.co/Public/Tendering/OpportunityDetail/Index?noticeUID=CO1.NTC.5865794&amp;isFromPublicArea=True&amp;isModal=False" TargetMode="External"/><Relationship Id="rId140" Type="http://schemas.openxmlformats.org/officeDocument/2006/relationships/hyperlink" Target="mailto:manuelyestilos@gmail.com" TargetMode="External"/><Relationship Id="rId378" Type="http://schemas.openxmlformats.org/officeDocument/2006/relationships/hyperlink" Target="mailto:beltranbarreraandresfelipe@gmail.com" TargetMode="External"/><Relationship Id="rId585" Type="http://schemas.openxmlformats.org/officeDocument/2006/relationships/hyperlink" Target="mailto:jemnanaara11@gmail.com" TargetMode="External"/><Relationship Id="rId792" Type="http://schemas.openxmlformats.org/officeDocument/2006/relationships/hyperlink" Target="mailto:julissa.ospina21@gmail.com" TargetMode="External"/><Relationship Id="rId2059" Type="http://schemas.openxmlformats.org/officeDocument/2006/relationships/hyperlink" Target="https://community.secop.gov.co/Public/Tendering/OpportunityDetail/Index?noticeUID=CO1.NTC.7127065&amp;isFromPublicArea=True&amp;isModal=False" TargetMode="External"/><Relationship Id="rId6" Type="http://schemas.openxmlformats.org/officeDocument/2006/relationships/hyperlink" Target="mailto:ing_jorgecasti@hotmail.com" TargetMode="External"/><Relationship Id="rId238" Type="http://schemas.openxmlformats.org/officeDocument/2006/relationships/hyperlink" Target="https://community.secop.gov.co/Public/Tendering/OpportunityDetail/Index?noticeUID=CO1.NTC.5880297&amp;isFromPublicArea=True&amp;isModal=False" TargetMode="External"/><Relationship Id="rId445" Type="http://schemas.openxmlformats.org/officeDocument/2006/relationships/hyperlink" Target="mailto:ingnicolas83@gmail.com" TargetMode="External"/><Relationship Id="rId652" Type="http://schemas.openxmlformats.org/officeDocument/2006/relationships/hyperlink" Target="mailto:li.lay.verde@hotmail.com" TargetMode="External"/><Relationship Id="rId1075" Type="http://schemas.openxmlformats.org/officeDocument/2006/relationships/hyperlink" Target="https://community.secop.gov.co/Public/Tendering/OpportunityDetail/Index?noticeUID=CO1.NTC.6282156&amp;isFromPublicArea=True&amp;isModal=False" TargetMode="External"/><Relationship Id="rId1282" Type="http://schemas.openxmlformats.org/officeDocument/2006/relationships/hyperlink" Target="https://community.secop.gov.co/Public/Tendering/OpportunityDetail/Index?noticeUID=CO1.NTC.6614380&amp;isFromPublicArea=True&amp;isModal=False" TargetMode="External"/><Relationship Id="rId305" Type="http://schemas.openxmlformats.org/officeDocument/2006/relationships/hyperlink" Target="https://community.secop.gov.co/Public/Tendering/OpportunityDetail/Index?noticeUID=CO1.NTC.5937233&amp;isFromPublicArea=True&amp;isModal=False" TargetMode="External"/><Relationship Id="rId512" Type="http://schemas.openxmlformats.org/officeDocument/2006/relationships/hyperlink" Target="https://community.secop.gov.co/Public/Tendering/OpportunityDetail/Index?noticeUID=CO1.NTC.6041897&amp;isFromPublicArea=True&amp;isModal=False" TargetMode="External"/><Relationship Id="rId957" Type="http://schemas.openxmlformats.org/officeDocument/2006/relationships/hyperlink" Target="mailto:juanchorl.ruiz@gmail.com" TargetMode="External"/><Relationship Id="rId1142" Type="http://schemas.openxmlformats.org/officeDocument/2006/relationships/hyperlink" Target="mailto:flaponderosa@hotmail.com" TargetMode="External"/><Relationship Id="rId1587" Type="http://schemas.openxmlformats.org/officeDocument/2006/relationships/hyperlink" Target="https://community.secop.gov.co/Public/Tendering/OpportunityDetail/Index?noticeUID=CO1.NTC.6696397&amp;isFromPublicArea=True&amp;isModal=False" TargetMode="External"/><Relationship Id="rId1794" Type="http://schemas.openxmlformats.org/officeDocument/2006/relationships/hyperlink" Target="mailto:pattymontano18@gmail.com" TargetMode="External"/><Relationship Id="rId86" Type="http://schemas.openxmlformats.org/officeDocument/2006/relationships/hyperlink" Target="mailto:ebanodcsas@gmail.com" TargetMode="External"/><Relationship Id="rId817" Type="http://schemas.openxmlformats.org/officeDocument/2006/relationships/hyperlink" Target="https://community.secop.gov.co/Public/Tendering/OpportunityDetail/Index?noticeUID=CO1.NTC.6149432&amp;isFromPublicArea=True&amp;isModal=False" TargetMode="External"/><Relationship Id="rId1002" Type="http://schemas.openxmlformats.org/officeDocument/2006/relationships/hyperlink" Target="https://community.secop.gov.co/Public/Tendering/OpportunityDetail/Index?noticeUID=CO1.NTC.6201172&amp;isFromPublicArea=True&amp;isModal=False" TargetMode="External"/><Relationship Id="rId1447" Type="http://schemas.openxmlformats.org/officeDocument/2006/relationships/hyperlink" Target="mailto:mariafernandahernandezmueton@gmail.com" TargetMode="External"/><Relationship Id="rId1654" Type="http://schemas.openxmlformats.org/officeDocument/2006/relationships/hyperlink" Target="https://community.secop.gov.co/Public/Common/GoogleReCaptcha/Index?previousUrl=https%3a%2f%2fcommunity.secop.gov.co%2fPublic%2fTendering%2fOpportunityDetail%2fIndex%3fnoticeUID%3dCO1.NTC.6719486%26isFromPublicArea%3dTrue%26isModal%3dFalse" TargetMode="External"/><Relationship Id="rId1861" Type="http://schemas.openxmlformats.org/officeDocument/2006/relationships/hyperlink" Target="mailto:andres.band05@gmail.com" TargetMode="External"/><Relationship Id="rId1307" Type="http://schemas.openxmlformats.org/officeDocument/2006/relationships/hyperlink" Target="mailto:antoniolopezlkw@gmail.com" TargetMode="External"/><Relationship Id="rId1514" Type="http://schemas.openxmlformats.org/officeDocument/2006/relationships/hyperlink" Target="mailto:deisymcc@gmail.com" TargetMode="External"/><Relationship Id="rId1721" Type="http://schemas.openxmlformats.org/officeDocument/2006/relationships/hyperlink" Target="mailto:sandraluramirez@hotmail.com" TargetMode="External"/><Relationship Id="rId1959" Type="http://schemas.openxmlformats.org/officeDocument/2006/relationships/hyperlink" Target="mailto:disajuni@gmail.com" TargetMode="External"/><Relationship Id="rId13" Type="http://schemas.openxmlformats.org/officeDocument/2006/relationships/hyperlink" Target="https://community.secop.gov.co/Public/Tendering/OpportunityDetail/Index?noticeUID=CO1.NTC.5519530&amp;isFromPublicArea=True&amp;isModal=False" TargetMode="External"/><Relationship Id="rId1819" Type="http://schemas.openxmlformats.org/officeDocument/2006/relationships/hyperlink" Target="https://community.secop.gov.co/Public/Tendering/OpportunityDetail/Index?noticeUID=CO1.NTC.6770165&amp;isFromPublicArea=True&amp;isModal=False" TargetMode="External"/><Relationship Id="rId162" Type="http://schemas.openxmlformats.org/officeDocument/2006/relationships/hyperlink" Target="https://www.colombiacompra.gov.co/tienda-virtual-del-estado-colombiano/ordenes-compra/124450" TargetMode="External"/><Relationship Id="rId467" Type="http://schemas.openxmlformats.org/officeDocument/2006/relationships/hyperlink" Target="mailto:administracion@soportelogico.com.co" TargetMode="External"/><Relationship Id="rId1097" Type="http://schemas.openxmlformats.org/officeDocument/2006/relationships/hyperlink" Target="https://community.secop.gov.co/Public/Tendering/OpportunityDetail/Index?noticeUID=CO1.NTC.5463105&amp;isFromPublicArea=True&amp;isModal=False" TargetMode="External"/><Relationship Id="rId2050" Type="http://schemas.openxmlformats.org/officeDocument/2006/relationships/hyperlink" Target="mailto:bogota10@papeleriaveneplast.com" TargetMode="External"/><Relationship Id="rId674" Type="http://schemas.openxmlformats.org/officeDocument/2006/relationships/hyperlink" Target="https://community.secop.gov.co/Public/Tendering/OpportunityDetail/Index?noticeUID=CO1.NTC.6098720&amp;isFromPublicArea=True&amp;isModal=False" TargetMode="External"/><Relationship Id="rId881" Type="http://schemas.openxmlformats.org/officeDocument/2006/relationships/hyperlink" Target="mailto:kenny19992015@gmail.com" TargetMode="External"/><Relationship Id="rId979" Type="http://schemas.openxmlformats.org/officeDocument/2006/relationships/hyperlink" Target="mailto:lunaticadanza27@gmail.com" TargetMode="External"/><Relationship Id="rId327" Type="http://schemas.openxmlformats.org/officeDocument/2006/relationships/hyperlink" Target="mailto:paty9751@hotmail.com" TargetMode="External"/><Relationship Id="rId534" Type="http://schemas.openxmlformats.org/officeDocument/2006/relationships/hyperlink" Target="mailto:karito515@hotmail.es" TargetMode="External"/><Relationship Id="rId741" Type="http://schemas.openxmlformats.org/officeDocument/2006/relationships/hyperlink" Target="mailto:oscarmahecha04@gmail.com" TargetMode="External"/><Relationship Id="rId839" Type="http://schemas.openxmlformats.org/officeDocument/2006/relationships/hyperlink" Target="mailto:johanita0714@hotmail.com" TargetMode="External"/><Relationship Id="rId1164" Type="http://schemas.openxmlformats.org/officeDocument/2006/relationships/hyperlink" Target="mailto:kalpaingenieriasas@gmail.com" TargetMode="External"/><Relationship Id="rId1371" Type="http://schemas.openxmlformats.org/officeDocument/2006/relationships/hyperlink" Target="https://community.secop.gov.co/Public/Tendering/OpportunityDetail/Index?noticeUID=CO1.NTC.6635900&amp;isFromPublicArea=True&amp;isModal=False" TargetMode="External"/><Relationship Id="rId1469" Type="http://schemas.openxmlformats.org/officeDocument/2006/relationships/hyperlink" Target="mailto:samid102010@gmail.com" TargetMode="External"/><Relationship Id="rId2008" Type="http://schemas.openxmlformats.org/officeDocument/2006/relationships/hyperlink" Target="https://community.secop.gov.co/Public/Tendering/OpportunityDetail/Index?noticeUID=CO1.NTC.7188153&amp;isFromPublicArea=True&amp;isModal=False" TargetMode="External"/><Relationship Id="rId601" Type="http://schemas.openxmlformats.org/officeDocument/2006/relationships/hyperlink" Target="mailto:seanflo_20@yahoo.com" TargetMode="External"/><Relationship Id="rId1024" Type="http://schemas.openxmlformats.org/officeDocument/2006/relationships/hyperlink" Target="https://community.secop.gov.co/Public/Tendering/OpportunityDetail/Index?noticeUID=CO1.NTC.6201723&amp;isFromPublicArea=True&amp;isModal=False" TargetMode="External"/><Relationship Id="rId1231" Type="http://schemas.openxmlformats.org/officeDocument/2006/relationships/hyperlink" Target="https://community.secop.gov.co/Public/Tendering/OpportunityDetail/Index?noticeUID=CO1.NTC.6590743&amp;isFromPublicArea=True&amp;isModal=False" TargetMode="External"/><Relationship Id="rId1676" Type="http://schemas.openxmlformats.org/officeDocument/2006/relationships/hyperlink" Target="mailto:oacastillov08@gmail.com" TargetMode="External"/><Relationship Id="rId1883" Type="http://schemas.openxmlformats.org/officeDocument/2006/relationships/hyperlink" Target="mailto:camargoajesus@gmail.com" TargetMode="External"/><Relationship Id="rId906" Type="http://schemas.openxmlformats.org/officeDocument/2006/relationships/hyperlink" Target="mailto:camilocantortradicional@gmail.com" TargetMode="External"/><Relationship Id="rId1329" Type="http://schemas.openxmlformats.org/officeDocument/2006/relationships/hyperlink" Target="https://community.secop.gov.co/Public/Tendering/OpportunityDetail/Index?noticeUID=CO1.NTC.6614502&amp;isFromPublicArea=True&amp;isModal=False" TargetMode="External"/><Relationship Id="rId1536" Type="http://schemas.openxmlformats.org/officeDocument/2006/relationships/hyperlink" Target="https://community.secop.gov.co/Public/Tendering/OpportunityDetail/Index?noticeUID=CO1.NTC.6684140&amp;isFromPublicArea=True&amp;isModal=False" TargetMode="External"/><Relationship Id="rId1743" Type="http://schemas.openxmlformats.org/officeDocument/2006/relationships/hyperlink" Target="https://community.secop.gov.co/Public/Tendering/OpportunityDetail/Index?noticeUID=CO1.NTC.6751185&amp;isFromPublicArea=True&amp;isModal=False" TargetMode="External"/><Relationship Id="rId1950" Type="http://schemas.openxmlformats.org/officeDocument/2006/relationships/hyperlink" Target="https://community.secop.gov.co/Public/Tendering/OpportunityDetail/Index?noticeUID=CO1.NTC.6826139&amp;isFromPublicArea=True&amp;isModal=False" TargetMode="External"/><Relationship Id="rId35" Type="http://schemas.openxmlformats.org/officeDocument/2006/relationships/hyperlink" Target="https://community.secop.gov.co/Public/Tendering/OpportunityDetail/Index?noticeUID=CO1.NTC.5486359&amp;isFromPublicArea=True&amp;isModal=False" TargetMode="External"/><Relationship Id="rId1603" Type="http://schemas.openxmlformats.org/officeDocument/2006/relationships/hyperlink" Target="mailto:jonicam11@hotmail.com" TargetMode="External"/><Relationship Id="rId1810" Type="http://schemas.openxmlformats.org/officeDocument/2006/relationships/hyperlink" Target="https://community.secop.gov.co/Public/Tendering/OpportunityDetail/Index?noticeUID=CO1.NTC.6767486&amp;isFromPublicArea=True&amp;isModal=False" TargetMode="External"/><Relationship Id="rId184" Type="http://schemas.openxmlformats.org/officeDocument/2006/relationships/hyperlink" Target="mailto:lady_pao07@hotmail.com" TargetMode="External"/><Relationship Id="rId391" Type="http://schemas.openxmlformats.org/officeDocument/2006/relationships/hyperlink" Target="https://community.secop.gov.co/Public/Tendering/OpportunityDetail/Index?noticeUID=CO1.NTC.5990785&amp;isFromPublicArea=True&amp;isModal=False" TargetMode="External"/><Relationship Id="rId1908" Type="http://schemas.openxmlformats.org/officeDocument/2006/relationships/hyperlink" Target="https://community.secop.gov.co/Public/Tendering/OpportunityDetail/Index?noticeUID=CO1.NTC.6791492&amp;isFromPublicArea=True&amp;isModal=False" TargetMode="External"/><Relationship Id="rId2072" Type="http://schemas.openxmlformats.org/officeDocument/2006/relationships/comments" Target="../comments1.xml"/><Relationship Id="rId251" Type="http://schemas.openxmlformats.org/officeDocument/2006/relationships/hyperlink" Target="mailto:cuper_ci01@hotmail.com" TargetMode="External"/><Relationship Id="rId489" Type="http://schemas.openxmlformats.org/officeDocument/2006/relationships/hyperlink" Target="mailto:dilb66@gmail.com" TargetMode="External"/><Relationship Id="rId696" Type="http://schemas.openxmlformats.org/officeDocument/2006/relationships/hyperlink" Target="mailto:alcorreodetatik@gmail.com" TargetMode="External"/><Relationship Id="rId349" Type="http://schemas.openxmlformats.org/officeDocument/2006/relationships/hyperlink" Target="mailto:albertopalacio.caceres@gmail.com" TargetMode="External"/><Relationship Id="rId556" Type="http://schemas.openxmlformats.org/officeDocument/2006/relationships/hyperlink" Target="https://community.secop.gov.co/Public/Tendering/OpportunityDetail/Index?noticeUID=CO1.NTC.6067047&amp;isFromPublicArea=True&amp;isModal=False" TargetMode="External"/><Relationship Id="rId763" Type="http://schemas.openxmlformats.org/officeDocument/2006/relationships/hyperlink" Target="mailto:diegogarzong27@gmail.com" TargetMode="External"/><Relationship Id="rId1186" Type="http://schemas.openxmlformats.org/officeDocument/2006/relationships/hyperlink" Target="mailto:equipo.pedagogico@yahoo.com" TargetMode="External"/><Relationship Id="rId1393" Type="http://schemas.openxmlformats.org/officeDocument/2006/relationships/hyperlink" Target="mailto:siltatis0520@gmail.com" TargetMode="External"/><Relationship Id="rId111" Type="http://schemas.openxmlformats.org/officeDocument/2006/relationships/hyperlink" Target="https://community.secop.gov.co/Public/Tendering/OpportunityDetail/Index?noticeUID=CO1.NTC.5638765&amp;isFromPublicArea=True&amp;isModal=False" TargetMode="External"/><Relationship Id="rId209" Type="http://schemas.openxmlformats.org/officeDocument/2006/relationships/hyperlink" Target="mailto:comercial@seguridadnuevaera.com" TargetMode="External"/><Relationship Id="rId416" Type="http://schemas.openxmlformats.org/officeDocument/2006/relationships/hyperlink" Target="https://community.secop.gov.co/Public/Tendering/OpportunityDetail/Index?noticeUID=CO1.NTC.6005553&amp;isFromPublicArea=True&amp;isModal=False" TargetMode="External"/><Relationship Id="rId970" Type="http://schemas.openxmlformats.org/officeDocument/2006/relationships/hyperlink" Target="mailto:laurairismendoza30@gmail.com" TargetMode="External"/><Relationship Id="rId1046" Type="http://schemas.openxmlformats.org/officeDocument/2006/relationships/hyperlink" Target="mailto:manubelieber28@gmail.com" TargetMode="External"/><Relationship Id="rId1253" Type="http://schemas.openxmlformats.org/officeDocument/2006/relationships/hyperlink" Target="mailto:yury_r3@hotmail.com" TargetMode="External"/><Relationship Id="rId1698" Type="http://schemas.openxmlformats.org/officeDocument/2006/relationships/hyperlink" Target="https://community.secop.gov.co/Public/Tendering/OpportunityDetail/Index?noticeUID=CO1.NTC.6733175&amp;isFromPublicArea=True&amp;isModal=False" TargetMode="External"/><Relationship Id="rId623" Type="http://schemas.openxmlformats.org/officeDocument/2006/relationships/hyperlink" Target="mailto:perezroberto789@hotmail.com" TargetMode="External"/><Relationship Id="rId830" Type="http://schemas.openxmlformats.org/officeDocument/2006/relationships/hyperlink" Target="mailto:virginiaesarte@gmail.com" TargetMode="External"/><Relationship Id="rId928" Type="http://schemas.openxmlformats.org/officeDocument/2006/relationships/hyperlink" Target="mailto:aidy0905@gmail.com" TargetMode="External"/><Relationship Id="rId1460" Type="http://schemas.openxmlformats.org/officeDocument/2006/relationships/hyperlink" Target="mailto:pachofranciscoq@gmail.com" TargetMode="External"/><Relationship Id="rId1558" Type="http://schemas.openxmlformats.org/officeDocument/2006/relationships/hyperlink" Target="https://community.secop.gov.co/Public/Tendering/OpportunityDetail/Index?noticeUID=CO1.NTC.6051163&amp;isFromPublicArea=True&amp;isModal=False" TargetMode="External"/><Relationship Id="rId1765" Type="http://schemas.openxmlformats.org/officeDocument/2006/relationships/hyperlink" Target="https://community.secop.gov.co/Public/Tendering/OpportunityDetail/Index?noticeUID=CO1.NTC.6700120&amp;isFromPublicArea=True&amp;isModal=False" TargetMode="External"/><Relationship Id="rId57" Type="http://schemas.openxmlformats.org/officeDocument/2006/relationships/hyperlink" Target="mailto:gudope@yahoo.com" TargetMode="External"/><Relationship Id="rId1113" Type="http://schemas.openxmlformats.org/officeDocument/2006/relationships/hyperlink" Target="mailto:gerencia@esmlogistica.com" TargetMode="External"/><Relationship Id="rId1320" Type="http://schemas.openxmlformats.org/officeDocument/2006/relationships/hyperlink" Target="mailto:ingcatastral@gmail.com" TargetMode="External"/><Relationship Id="rId1418" Type="http://schemas.openxmlformats.org/officeDocument/2006/relationships/hyperlink" Target="https://community.secop.gov.co/Public/Tendering/OpportunityDetail/Index?noticeUID=CO1.NTC.6649369&amp;isFromPublicArea=True&amp;isModal=False" TargetMode="External"/><Relationship Id="rId1972" Type="http://schemas.openxmlformats.org/officeDocument/2006/relationships/hyperlink" Target="mailto:ing.carlospaez25@gmail.com" TargetMode="External"/><Relationship Id="rId1625" Type="http://schemas.openxmlformats.org/officeDocument/2006/relationships/hyperlink" Target="mailto:andacosa@outlook.com" TargetMode="External"/><Relationship Id="rId1832" Type="http://schemas.openxmlformats.org/officeDocument/2006/relationships/hyperlink" Target="mailto:artefacctos@gmail.com" TargetMode="External"/><Relationship Id="rId273" Type="http://schemas.openxmlformats.org/officeDocument/2006/relationships/hyperlink" Target="mailto:alejita.0531@hotmail.com" TargetMode="External"/><Relationship Id="rId480" Type="http://schemas.openxmlformats.org/officeDocument/2006/relationships/hyperlink" Target="mailto:edi_ochoa@hotmail.com" TargetMode="External"/><Relationship Id="rId133" Type="http://schemas.openxmlformats.org/officeDocument/2006/relationships/hyperlink" Target="mailto:oscarcparra@hotmail.com" TargetMode="External"/><Relationship Id="rId340" Type="http://schemas.openxmlformats.org/officeDocument/2006/relationships/hyperlink" Target="https://community.secop.gov.co/Public/Tendering/OpportunityDetail/Index?noticeUID=CO1.NTC.5940614&amp;isFromPublicArea=True&amp;isModal=False" TargetMode="External"/><Relationship Id="rId578" Type="http://schemas.openxmlformats.org/officeDocument/2006/relationships/hyperlink" Target="https://community.secop.gov.co/Public/Tendering/OpportunityDetail/Index?noticeUID=CO1.NTC.6074475&amp;isFromPublicArea=True&amp;isModal=False" TargetMode="External"/><Relationship Id="rId785" Type="http://schemas.openxmlformats.org/officeDocument/2006/relationships/hyperlink" Target="https://community.secop.gov.co/Public/Tendering/OpportunityDetail/Index?noticeUID=CO1.NTC.6143950&amp;isFromPublicArea=True&amp;isModal=False" TargetMode="External"/><Relationship Id="rId992" Type="http://schemas.openxmlformats.org/officeDocument/2006/relationships/hyperlink" Target="mailto:zpolar57@yahoo.es" TargetMode="External"/><Relationship Id="rId2021" Type="http://schemas.openxmlformats.org/officeDocument/2006/relationships/hyperlink" Target="https://community.secop.gov.co/Public/Tendering/OpportunityDetail/Index?noticeUID=CO1.NTC.7201052&amp;isFromPublicArea=True&amp;isModal=False" TargetMode="External"/><Relationship Id="rId200" Type="http://schemas.openxmlformats.org/officeDocument/2006/relationships/hyperlink" Target="mailto:nelsonrincon71@gmail.com" TargetMode="External"/><Relationship Id="rId438" Type="http://schemas.openxmlformats.org/officeDocument/2006/relationships/hyperlink" Target="https://community.secop.gov.co/Public/Tendering/OpportunityDetail/Index?noticeUID=CO1.NTC.6020617&amp;isFromPublicArea=True&amp;isModal=False" TargetMode="External"/><Relationship Id="rId645" Type="http://schemas.openxmlformats.org/officeDocument/2006/relationships/hyperlink" Target="mailto:pedro.ramirez.band.ieo@gmail.com" TargetMode="External"/><Relationship Id="rId852" Type="http://schemas.openxmlformats.org/officeDocument/2006/relationships/hyperlink" Target="mailto:verobuitragorozo@gmail.com" TargetMode="External"/><Relationship Id="rId1068" Type="http://schemas.openxmlformats.org/officeDocument/2006/relationships/hyperlink" Target="mailto:mariafernandahernandezmueton@gmail.com" TargetMode="External"/><Relationship Id="rId1275" Type="http://schemas.openxmlformats.org/officeDocument/2006/relationships/hyperlink" Target="https://community.secop.gov.co/Public/Tendering/OpportunityDetail/Index?noticeUID=CO1.NTC.6607287&amp;isFromPublicArea=True&amp;isModal=False" TargetMode="External"/><Relationship Id="rId1482" Type="http://schemas.openxmlformats.org/officeDocument/2006/relationships/hyperlink" Target="https://community.secop.gov.co/Public/Tendering/OpportunityDetail/Index?noticeUID=CO1.NTC.6668985&amp;isFromPublicArea=True&amp;isModal=False" TargetMode="External"/><Relationship Id="rId505" Type="http://schemas.openxmlformats.org/officeDocument/2006/relationships/hyperlink" Target="mailto:mimacada@gmail.com" TargetMode="External"/><Relationship Id="rId712" Type="http://schemas.openxmlformats.org/officeDocument/2006/relationships/hyperlink" Target="https://community.secop.gov.co/Public/Tendering/OpportunityDetail/Index?noticeUID=CO1.NTC.6111472&amp;isFromPublicArea=True&amp;isModal=False" TargetMode="External"/><Relationship Id="rId1135" Type="http://schemas.openxmlformats.org/officeDocument/2006/relationships/hyperlink" Target="https://community.secop.gov.co/Public/Tendering/OpportunityDetail/Index?noticeUID=CO1.NTC.6426308&amp;isFromPublicArea=True&amp;isModal=Fals" TargetMode="External"/><Relationship Id="rId1342" Type="http://schemas.openxmlformats.org/officeDocument/2006/relationships/hyperlink" Target="https://community.secop.gov.co/Public/Tendering/OpportunityDetail/Index?noticeUID=CO1.NTC.6628149&amp;isFromPublicArea=True&amp;isModal=False" TargetMode="External"/><Relationship Id="rId1787" Type="http://schemas.openxmlformats.org/officeDocument/2006/relationships/hyperlink" Target="mailto:luciab-1969@hotmail.com" TargetMode="External"/><Relationship Id="rId1994" Type="http://schemas.openxmlformats.org/officeDocument/2006/relationships/hyperlink" Target="mailto:castellanos.marco@hotmail.com" TargetMode="External"/><Relationship Id="rId79" Type="http://schemas.openxmlformats.org/officeDocument/2006/relationships/hyperlink" Target="https://community.secop.gov.co/Public/Tendering/OpportunityDetail/Index?noticeUID=CO1.NTC.5603102&amp;isFromPublicArea=True&amp;isModal=False" TargetMode="External"/><Relationship Id="rId1202" Type="http://schemas.openxmlformats.org/officeDocument/2006/relationships/hyperlink" Target="mailto:ivancamilor@gmail.com" TargetMode="External"/><Relationship Id="rId1647" Type="http://schemas.openxmlformats.org/officeDocument/2006/relationships/hyperlink" Target="mailto:jasyral.v@gmail.com" TargetMode="External"/><Relationship Id="rId1854" Type="http://schemas.openxmlformats.org/officeDocument/2006/relationships/hyperlink" Target="mailto:alehergar27@hotmail.es" TargetMode="External"/><Relationship Id="rId1507" Type="http://schemas.openxmlformats.org/officeDocument/2006/relationships/hyperlink" Target="mailto:sebastianmontanor11@gmail.com" TargetMode="External"/><Relationship Id="rId1714" Type="http://schemas.openxmlformats.org/officeDocument/2006/relationships/hyperlink" Target="https://community.secop.gov.co/Public/Tendering/OpportunityDetail/Index?noticeUID=CO1.NTC.6740284&amp;isFromPublicArea=True&amp;isModal=False" TargetMode="External"/><Relationship Id="rId295" Type="http://schemas.openxmlformats.org/officeDocument/2006/relationships/hyperlink" Target="https://community.secop.gov.co/Public/Tendering/OpportunityDetail/Index?noticeUID=CO1.NTC.5928914&amp;isFromPublicArea=True&amp;isModal=False" TargetMode="External"/><Relationship Id="rId1921" Type="http://schemas.openxmlformats.org/officeDocument/2006/relationships/hyperlink" Target="mailto:celisfran27@gmail.com" TargetMode="External"/><Relationship Id="rId155" Type="http://schemas.openxmlformats.org/officeDocument/2006/relationships/hyperlink" Target="mailto:notificacionesmcfc@gmail.com" TargetMode="External"/><Relationship Id="rId362" Type="http://schemas.openxmlformats.org/officeDocument/2006/relationships/hyperlink" Target="mailto:jsdonoso70@ucatolica.edu.co" TargetMode="External"/><Relationship Id="rId1297" Type="http://schemas.openxmlformats.org/officeDocument/2006/relationships/hyperlink" Target="https://community.secop.gov.co/Public/Tendering/OpportunityDetail/Index?noticeUID=CO1.NTC.6617064&amp;isFromPublicArea=True&amp;isModal=False" TargetMode="External"/><Relationship Id="rId2043" Type="http://schemas.openxmlformats.org/officeDocument/2006/relationships/hyperlink" Target="mailto:ut.nutrichia2027@gmail.com" TargetMode="External"/><Relationship Id="rId222" Type="http://schemas.openxmlformats.org/officeDocument/2006/relationships/hyperlink" Target="mailto:jmaovalle@yahoo.com" TargetMode="External"/><Relationship Id="rId667" Type="http://schemas.openxmlformats.org/officeDocument/2006/relationships/hyperlink" Target="https://community.secop.gov.co/Public/Tendering/OpportunityDetail/Index?noticeUID=CO1.NTC.6097101&amp;isFromPublicArea=True&amp;isModal=False" TargetMode="External"/><Relationship Id="rId874" Type="http://schemas.openxmlformats.org/officeDocument/2006/relationships/hyperlink" Target="https://community.secop.gov.co/Public/Tendering/OpportunityDetail/Index?noticeUID=CO1.NTC.6173277&amp;isFromPublicArea=True&amp;isModal=False" TargetMode="External"/><Relationship Id="rId527" Type="http://schemas.openxmlformats.org/officeDocument/2006/relationships/hyperlink" Target="mailto:andcatopo@gmail.com" TargetMode="External"/><Relationship Id="rId734" Type="http://schemas.openxmlformats.org/officeDocument/2006/relationships/hyperlink" Target="https://community.secop.gov.co/Public/Tendering/OpportunityDetail/Index?noticeUID=CO1.NTC.6123897&amp;isFromPublicArea=True&amp;isModal=False" TargetMode="External"/><Relationship Id="rId941" Type="http://schemas.openxmlformats.org/officeDocument/2006/relationships/hyperlink" Target="mailto:santibanez_96@hotmail.com" TargetMode="External"/><Relationship Id="rId1157" Type="http://schemas.openxmlformats.org/officeDocument/2006/relationships/hyperlink" Target="mailto:castiblanco76@yahoo.es" TargetMode="External"/><Relationship Id="rId1364" Type="http://schemas.openxmlformats.org/officeDocument/2006/relationships/hyperlink" Target="https://community.secop.gov.co/Public/Tendering/OpportunityDetail/Index?noticeUID=CO1.NTC.6629817&amp;isFromPublicArea=True&amp;isModal=False" TargetMode="External"/><Relationship Id="rId1571" Type="http://schemas.openxmlformats.org/officeDocument/2006/relationships/hyperlink" Target="mailto:mariaumoreno@gmail.com" TargetMode="External"/><Relationship Id="rId70" Type="http://schemas.openxmlformats.org/officeDocument/2006/relationships/hyperlink" Target="mailto:yereemylopez@yahoo.es" TargetMode="External"/><Relationship Id="rId801" Type="http://schemas.openxmlformats.org/officeDocument/2006/relationships/hyperlink" Target="https://community.secop.gov.co/Public/Tendering/OpportunityDetail/Index?noticeUID=CO1.NTC.6146659&amp;isFromPublicArea=True&amp;isModal=False" TargetMode="External"/><Relationship Id="rId1017" Type="http://schemas.openxmlformats.org/officeDocument/2006/relationships/hyperlink" Target="https://community.secop.gov.co/Public/Tendering/OpportunityDetail/Index?noticeUID=CO1.NTC.6201849&amp;isFromPublicArea=True&amp;isModal=False" TargetMode="External"/><Relationship Id="rId1224" Type="http://schemas.openxmlformats.org/officeDocument/2006/relationships/hyperlink" Target="mailto:totomas9617@gmail.com" TargetMode="External"/><Relationship Id="rId1431" Type="http://schemas.openxmlformats.org/officeDocument/2006/relationships/hyperlink" Target="https://community.secop.gov.co/Public/Tendering/OpportunityDetail/Index?noticeUID=CO1.NTC.6656077&amp;isFromPublicArea=True&amp;isModal=False" TargetMode="External"/><Relationship Id="rId1669" Type="http://schemas.openxmlformats.org/officeDocument/2006/relationships/hyperlink" Target="https://community.secop.gov.co/Public/Tendering/OpportunityDetail/Index?noticeUID=CO1.NTC.6723696&amp;isFromPublicArea=True&amp;isModal=False" TargetMode="External"/><Relationship Id="rId1876" Type="http://schemas.openxmlformats.org/officeDocument/2006/relationships/hyperlink" Target="https://community.secop.gov.co/Public/Tendering/OpportunityDetail/Index?noticeUID=CO1.NTC.6785404&amp;isFromPublicArea=True&amp;isModal=False" TargetMode="External"/><Relationship Id="rId1529" Type="http://schemas.openxmlformats.org/officeDocument/2006/relationships/hyperlink" Target="https://community.secop.gov.co/Public/Tendering/OpportunityDetail/Index?noticeUID=CO1.NTC.6682038&amp;isFromPublicArea=True&amp;isModal=False" TargetMode="External"/><Relationship Id="rId1736" Type="http://schemas.openxmlformats.org/officeDocument/2006/relationships/hyperlink" Target="mailto:davmusisax@gmail.com" TargetMode="External"/><Relationship Id="rId1943" Type="http://schemas.openxmlformats.org/officeDocument/2006/relationships/hyperlink" Target="https://community.secop.gov.co/Public/Tendering/OpportunityDetail/Index?noticeUID=CO1.NTC.6825162&amp;isFromPublicArea=True&amp;isModal=False" TargetMode="External"/><Relationship Id="rId28" Type="http://schemas.openxmlformats.org/officeDocument/2006/relationships/hyperlink" Target="mailto:jenfer-94@hotmail.com" TargetMode="External"/><Relationship Id="rId1803" Type="http://schemas.openxmlformats.org/officeDocument/2006/relationships/hyperlink" Target="mailto:edi_ochoa@hotmail.com" TargetMode="External"/><Relationship Id="rId177" Type="http://schemas.openxmlformats.org/officeDocument/2006/relationships/hyperlink" Target="https://community.secop.gov.co/Public/Tendering/OpportunityDetail/Index?noticeUID=CO1.NTC.5811217&amp;isFromPublicArea=True&amp;isModal=False" TargetMode="External"/><Relationship Id="rId384" Type="http://schemas.openxmlformats.org/officeDocument/2006/relationships/hyperlink" Target="mailto:carolinaduarteroa81@gmail.com" TargetMode="External"/><Relationship Id="rId591" Type="http://schemas.openxmlformats.org/officeDocument/2006/relationships/hyperlink" Target="https://community.secop.gov.co/Public/Tendering/OpportunityDetail/Index?noticeUID=CO1.NTC.6076847&amp;isFromPublicArea=True&amp;isModal=False" TargetMode="External"/><Relationship Id="rId2065" Type="http://schemas.openxmlformats.org/officeDocument/2006/relationships/hyperlink" Target="mailto:sanchezsantiago75@gmail.com" TargetMode="External"/><Relationship Id="rId244" Type="http://schemas.openxmlformats.org/officeDocument/2006/relationships/hyperlink" Target="mailto:alex_norf18@hotmail.com" TargetMode="External"/><Relationship Id="rId689" Type="http://schemas.openxmlformats.org/officeDocument/2006/relationships/hyperlink" Target="https://community.secop.gov.co/Public/Tendering/OpportunityDetail/Index?noticeUID=CO1.NTC.6105603&amp;isFromPublicArea=True&amp;isModal=False" TargetMode="External"/><Relationship Id="rId896" Type="http://schemas.openxmlformats.org/officeDocument/2006/relationships/hyperlink" Target="mailto:amayu.efiobjetos@gmail.com" TargetMode="External"/><Relationship Id="rId1081" Type="http://schemas.openxmlformats.org/officeDocument/2006/relationships/hyperlink" Target="https://www.colombiacompra.gov.co/tienda-virtual-del-estado-colombiano/ordenes-compra/126285" TargetMode="External"/><Relationship Id="rId451" Type="http://schemas.openxmlformats.org/officeDocument/2006/relationships/hyperlink" Target="mailto:juansanch54@hotmail.com" TargetMode="External"/><Relationship Id="rId549" Type="http://schemas.openxmlformats.org/officeDocument/2006/relationships/hyperlink" Target="mailto:carlosalberto.nunezh@gmail.com" TargetMode="External"/><Relationship Id="rId756" Type="http://schemas.openxmlformats.org/officeDocument/2006/relationships/hyperlink" Target="https://community.secop.gov.co/Public/Tendering/OpportunityDetail/Index?noticeUID=CO1.NTC.6129459&amp;isFromPublicArea=True&amp;isModal=False" TargetMode="External"/><Relationship Id="rId1179" Type="http://schemas.openxmlformats.org/officeDocument/2006/relationships/hyperlink" Target="https://community.secop.gov.co/Public/Tendering/OpportunityDetail/Index?noticeUID=CO1.NTC.6544120&amp;isFromPublicArea=True&amp;isModal=False" TargetMode="External"/><Relationship Id="rId1386" Type="http://schemas.openxmlformats.org/officeDocument/2006/relationships/hyperlink" Target="mailto:alejita.0531@hotmail.com" TargetMode="External"/><Relationship Id="rId1593" Type="http://schemas.openxmlformats.org/officeDocument/2006/relationships/hyperlink" Target="https://community.secop.gov.co/Public/Tendering/OpportunityDetail/Index?noticeUID=CO1.NTC.6699152&amp;isFromPublicArea=True&amp;isModal=False" TargetMode="External"/><Relationship Id="rId104" Type="http://schemas.openxmlformats.org/officeDocument/2006/relationships/hyperlink" Target="https://community.secop.gov.co/Public/Tendering/OpportunityDetail/Index?noticeUID=CO1.NTC.5629238&amp;isFromPublicArea=True&amp;isModal=False" TargetMode="External"/><Relationship Id="rId311" Type="http://schemas.openxmlformats.org/officeDocument/2006/relationships/hyperlink" Target="https://community.secop.gov.co/Public/Tendering/OpportunityDetail/Index?noticeUID=CO1.NTC.5940690&amp;isFromPublicArea=True&amp;isModal=False" TargetMode="External"/><Relationship Id="rId409" Type="http://schemas.openxmlformats.org/officeDocument/2006/relationships/hyperlink" Target="mailto:rtfabian06@gmail.com" TargetMode="External"/><Relationship Id="rId963" Type="http://schemas.openxmlformats.org/officeDocument/2006/relationships/hyperlink" Target="mailto:rocio0221@yahoo.es" TargetMode="External"/><Relationship Id="rId1039" Type="http://schemas.openxmlformats.org/officeDocument/2006/relationships/hyperlink" Target="https://community.secop.gov.co/Public/Tendering/OpportunityDetail/Index?noticeUID=CO1.NTC.6214099&amp;isFromPublicArea=True&amp;isModal=False" TargetMode="External"/><Relationship Id="rId1246" Type="http://schemas.openxmlformats.org/officeDocument/2006/relationships/hyperlink" Target="https://community.secop.gov.co/Public/Tendering/OpportunityDetail/Index?noticeUID=CO1.NTC.6598609&amp;isFromPublicArea=True&amp;isModal=False" TargetMode="External"/><Relationship Id="rId1898" Type="http://schemas.openxmlformats.org/officeDocument/2006/relationships/hyperlink" Target="mailto:aespinosaacdaniela@gmail.com" TargetMode="External"/><Relationship Id="rId92" Type="http://schemas.openxmlformats.org/officeDocument/2006/relationships/hyperlink" Target="https://community.secop.gov.co/Public/Tendering/OpportunityDetail/Index?noticeUID=CO1.NTC.5611256&amp;isFromPublicArea=True&amp;isModal=False" TargetMode="External"/><Relationship Id="rId616" Type="http://schemas.openxmlformats.org/officeDocument/2006/relationships/hyperlink" Target="https://community.secop.gov.co/Public/Tendering/OpportunityDetail/Index?noticeUID=CO1.NTC.6079872&amp;isFromPublicArea=True&amp;isModal=False" TargetMode="External"/><Relationship Id="rId823" Type="http://schemas.openxmlformats.org/officeDocument/2006/relationships/hyperlink" Target="https://community.secop.gov.co/Public/Tendering/OpportunityDetail/Index?noticeUID=CO1.NTC.6149317&amp;isFromPublicArea=True&amp;isModal=False" TargetMode="External"/><Relationship Id="rId1453" Type="http://schemas.openxmlformats.org/officeDocument/2006/relationships/hyperlink" Target="mailto:mafisayala@gmail.com" TargetMode="External"/><Relationship Id="rId1660" Type="http://schemas.openxmlformats.org/officeDocument/2006/relationships/hyperlink" Target="https://community.secop.gov.co/Public/Tendering/OpportunityDetail/Index?noticeUID=CO1.NTC.6720761&amp;isFromPublicArea=True&amp;isModal=False" TargetMode="External"/><Relationship Id="rId1758" Type="http://schemas.openxmlformats.org/officeDocument/2006/relationships/hyperlink" Target="mailto:mateobellodiaz@gmail.com" TargetMode="External"/><Relationship Id="rId1106" Type="http://schemas.openxmlformats.org/officeDocument/2006/relationships/hyperlink" Target="mailto:quecanenrique@gmail.com" TargetMode="External"/><Relationship Id="rId1313" Type="http://schemas.openxmlformats.org/officeDocument/2006/relationships/hyperlink" Target="mailto:mcorteslopez32@gmail.com" TargetMode="External"/><Relationship Id="rId1520" Type="http://schemas.openxmlformats.org/officeDocument/2006/relationships/hyperlink" Target="mailto:nhlopez@gmail.com" TargetMode="External"/><Relationship Id="rId1965" Type="http://schemas.openxmlformats.org/officeDocument/2006/relationships/hyperlink" Target="mailto:Isneider03@gmail.com" TargetMode="External"/><Relationship Id="rId1618" Type="http://schemas.openxmlformats.org/officeDocument/2006/relationships/hyperlink" Target="https://community.secop.gov.co/Public/Tendering/OpportunityDetail/Index?noticeUID=CO1.NTC.6706164&amp;isFromPublicArea=True&amp;isModal=False" TargetMode="External"/><Relationship Id="rId1825" Type="http://schemas.openxmlformats.org/officeDocument/2006/relationships/hyperlink" Target="mailto:angelamireyagf@hotmail.com" TargetMode="External"/><Relationship Id="rId199" Type="http://schemas.openxmlformats.org/officeDocument/2006/relationships/hyperlink" Target="mailto:doramunoz.contacto@gmail.com" TargetMode="External"/><Relationship Id="rId266" Type="http://schemas.openxmlformats.org/officeDocument/2006/relationships/hyperlink" Target="https://community.secop.gov.co/Public/Tendering/OpportunityDetail/Index?noticeUID=CO1.NTC.5900831&amp;isFromPublicArea=True&amp;isModal=False" TargetMode="External"/><Relationship Id="rId473" Type="http://schemas.openxmlformats.org/officeDocument/2006/relationships/hyperlink" Target="https://community.secop.gov.co/Public/Tendering/OpportunityDetail/Index?noticeUID=CO1.NTC.6029356&amp;isFromPublicArea=True&amp;isModal=False" TargetMode="External"/><Relationship Id="rId680" Type="http://schemas.openxmlformats.org/officeDocument/2006/relationships/hyperlink" Target="https://community.secop.gov.co/Public/Tendering/OpportunityDetail/Index?noticeUID=CO1.NTC.6098899&amp;isFromPublicArea=True&amp;isModal=False" TargetMode="External"/><Relationship Id="rId126" Type="http://schemas.openxmlformats.org/officeDocument/2006/relationships/hyperlink" Target="https://community.secop.gov.co/Public/Tendering/OpportunityDetail/Index?noticeUID=CO1.NTC.5577392&amp;isFromPublicArea=True&amp;isModal=False" TargetMode="External"/><Relationship Id="rId333" Type="http://schemas.openxmlformats.org/officeDocument/2006/relationships/hyperlink" Target="mailto:marcela.almazo@gmail.com" TargetMode="External"/><Relationship Id="rId540" Type="http://schemas.openxmlformats.org/officeDocument/2006/relationships/hyperlink" Target="mailto:les30yuli@hotmail.com" TargetMode="External"/><Relationship Id="rId778" Type="http://schemas.openxmlformats.org/officeDocument/2006/relationships/hyperlink" Target="mailto:katerine.tarriba@gmail.com" TargetMode="External"/><Relationship Id="rId985" Type="http://schemas.openxmlformats.org/officeDocument/2006/relationships/hyperlink" Target="mailto:andreaocampo2001@yahoo.com" TargetMode="External"/><Relationship Id="rId1170" Type="http://schemas.openxmlformats.org/officeDocument/2006/relationships/hyperlink" Target="https://community.secop.gov.co/Public/Tendering/ContractNoticePhases/View?PPI=CO1.PPI.32201420&amp;isFromPublicArea=True&amp;isModal=False" TargetMode="External"/><Relationship Id="rId2014" Type="http://schemas.openxmlformats.org/officeDocument/2006/relationships/hyperlink" Target="mailto:secretariagneral@bancoagrario.gov.co" TargetMode="External"/><Relationship Id="rId638" Type="http://schemas.openxmlformats.org/officeDocument/2006/relationships/hyperlink" Target="mailto:edgarttuba_06@hotmail.com" TargetMode="External"/><Relationship Id="rId845" Type="http://schemas.openxmlformats.org/officeDocument/2006/relationships/hyperlink" Target="mailto:garnicapintesc@hotmail.com" TargetMode="External"/><Relationship Id="rId1030" Type="http://schemas.openxmlformats.org/officeDocument/2006/relationships/hyperlink" Target="https://community.secop.gov.co/Public/Tendering/OpportunityDetail/Index?noticeUID=CO1.NTC.6212603&amp;isFromPublicArea=True&amp;isModal=False" TargetMode="External"/><Relationship Id="rId1268" Type="http://schemas.openxmlformats.org/officeDocument/2006/relationships/hyperlink" Target="https://community.secop.gov.co/Public/Tendering/OpportunityDetail/Index?noticeUID=CO1.NTC.6607754&amp;isFromPublicArea=True&amp;isModal=False" TargetMode="External"/><Relationship Id="rId1475" Type="http://schemas.openxmlformats.org/officeDocument/2006/relationships/hyperlink" Target="mailto:fabiolafuentesr@hotmail.com" TargetMode="External"/><Relationship Id="rId1682" Type="http://schemas.openxmlformats.org/officeDocument/2006/relationships/hyperlink" Target="mailto:pio05mora@yahoo.com.ar" TargetMode="External"/><Relationship Id="rId400" Type="http://schemas.openxmlformats.org/officeDocument/2006/relationships/hyperlink" Target="https://community.secop.gov.co/Public/Tendering/ContractNoticePhases/View?PPI=CO1.PPI.31216847&amp;isFromPublicArea=True&amp;isModal=False" TargetMode="External"/><Relationship Id="rId705" Type="http://schemas.openxmlformats.org/officeDocument/2006/relationships/hyperlink" Target="mailto:jtla15@hotmail.com" TargetMode="External"/><Relationship Id="rId1128" Type="http://schemas.openxmlformats.org/officeDocument/2006/relationships/hyperlink" Target="mailto:produccion@strategyltda.com" TargetMode="External"/><Relationship Id="rId1335" Type="http://schemas.openxmlformats.org/officeDocument/2006/relationships/hyperlink" Target="https://community.secop.gov.co/Public/Tendering/OpportunityDetail/Index?noticeUID=CO1.NTC.6629235&amp;isFromPublicArea=True&amp;isModal=False" TargetMode="External"/><Relationship Id="rId1542" Type="http://schemas.openxmlformats.org/officeDocument/2006/relationships/hyperlink" Target="mailto:rodramsoto@hotmail.com" TargetMode="External"/><Relationship Id="rId1987" Type="http://schemas.openxmlformats.org/officeDocument/2006/relationships/hyperlink" Target="mailto:pidamosperdon@gmail.com" TargetMode="External"/><Relationship Id="rId912" Type="http://schemas.openxmlformats.org/officeDocument/2006/relationships/hyperlink" Target="https://community.secop.gov.co/Public/Tendering/OpportunityDetail/Index?noticeUID=CO1.NTC.6190416&amp;isFromPublicArea=True&amp;isModal=False" TargetMode="External"/><Relationship Id="rId1847" Type="http://schemas.openxmlformats.org/officeDocument/2006/relationships/hyperlink" Target="https://community.secop.gov.co/Public/Tendering/OpportunityDetail/Index?noticeUID=CO1.NTC.6778575&amp;isFromPublicArea=True&amp;isModal=False" TargetMode="External"/><Relationship Id="rId41" Type="http://schemas.openxmlformats.org/officeDocument/2006/relationships/hyperlink" Target="mailto:felipe.cors@hotmail.com" TargetMode="External"/><Relationship Id="rId1402" Type="http://schemas.openxmlformats.org/officeDocument/2006/relationships/hyperlink" Target="mailto:pavasvv@gmail.com" TargetMode="External"/><Relationship Id="rId1707" Type="http://schemas.openxmlformats.org/officeDocument/2006/relationships/hyperlink" Target="mailto:andres.eufonio@gmail.com" TargetMode="External"/><Relationship Id="rId190" Type="http://schemas.openxmlformats.org/officeDocument/2006/relationships/hyperlink" Target="mailto:micorreo8321@gmail.com" TargetMode="External"/><Relationship Id="rId288" Type="http://schemas.openxmlformats.org/officeDocument/2006/relationships/hyperlink" Target="mailto:diana.ruiz.lozano01@gmail.com" TargetMode="External"/><Relationship Id="rId1914" Type="http://schemas.openxmlformats.org/officeDocument/2006/relationships/hyperlink" Target="https://community.secop.gov.co/Public/Tendering/OpportunityDetail/Index?noticeUID=CO1.NTC.6792593&amp;isFromPublicArea=True&amp;isModal=False" TargetMode="External"/><Relationship Id="rId495" Type="http://schemas.openxmlformats.org/officeDocument/2006/relationships/hyperlink" Target="https://community.secop.gov.co/Public/Tendering/OpportunityDetail/Index?noticeUID=CO1.NTC.6034948&amp;isFromPublicArea=True&amp;isModal=False" TargetMode="External"/><Relationship Id="rId148" Type="http://schemas.openxmlformats.org/officeDocument/2006/relationships/hyperlink" Target="mailto:scmp1312@gmail.com" TargetMode="External"/><Relationship Id="rId355" Type="http://schemas.openxmlformats.org/officeDocument/2006/relationships/hyperlink" Target="mailto:jmunozhernandez210@gmail.com" TargetMode="External"/><Relationship Id="rId562" Type="http://schemas.openxmlformats.org/officeDocument/2006/relationships/hyperlink" Target="mailto:estherlinaresroa@gmail.com" TargetMode="External"/><Relationship Id="rId1192" Type="http://schemas.openxmlformats.org/officeDocument/2006/relationships/hyperlink" Target="mailto:buenomilena@hotmail.com" TargetMode="External"/><Relationship Id="rId2036" Type="http://schemas.openxmlformats.org/officeDocument/2006/relationships/hyperlink" Target="mailto:otorres@editorialgrow.com" TargetMode="External"/><Relationship Id="rId215" Type="http://schemas.openxmlformats.org/officeDocument/2006/relationships/hyperlink" Target="mailto:jaimereyes831@hotmail.com" TargetMode="External"/><Relationship Id="rId422" Type="http://schemas.openxmlformats.org/officeDocument/2006/relationships/hyperlink" Target="https://community.secop.gov.co/Public/Tendering/OpportunityDetail/Index?noticeUID=CO1.NTC.6008040&amp;isFromPublicArea=True&amp;isModal=False" TargetMode="External"/><Relationship Id="rId867" Type="http://schemas.openxmlformats.org/officeDocument/2006/relationships/hyperlink" Target="https://community.secop.gov.co/Public/Tendering/OpportunityDetail/Index?noticeUID=CO1.NTC.6171927&amp;isFromPublicArea=True&amp;isModal=False" TargetMode="External"/><Relationship Id="rId1052" Type="http://schemas.openxmlformats.org/officeDocument/2006/relationships/hyperlink" Target="mailto:fcelis_2014@yahoo.es" TargetMode="External"/><Relationship Id="rId1497" Type="http://schemas.openxmlformats.org/officeDocument/2006/relationships/hyperlink" Target="https://community.secop.gov.co/Public/Tendering/OpportunityDetail/Index?noticeUID=CO1.NTC.6674108&amp;isFromPublicArea=True&amp;isModal=False" TargetMode="External"/><Relationship Id="rId727" Type="http://schemas.openxmlformats.org/officeDocument/2006/relationships/hyperlink" Target="mailto:rramos.navarro@gmail.com" TargetMode="External"/><Relationship Id="rId934" Type="http://schemas.openxmlformats.org/officeDocument/2006/relationships/hyperlink" Target="https://community.secop.gov.co/Public/Tendering/ContractNoticePhases/View?PPI=CO1.PPI.32110260&amp;isFromPublicArea=True&amp;isModal=False" TargetMode="External"/><Relationship Id="rId1357" Type="http://schemas.openxmlformats.org/officeDocument/2006/relationships/hyperlink" Target="mailto:direccionjuridica@unicoc.edu.co" TargetMode="External"/><Relationship Id="rId1564" Type="http://schemas.openxmlformats.org/officeDocument/2006/relationships/hyperlink" Target="https://community.secop.gov.co/Public/Tendering/OpportunityDetail/Index?noticeUID=CO1.NTC.6687593&amp;isFromPublicArea=True&amp;isModal=False" TargetMode="External"/><Relationship Id="rId1771" Type="http://schemas.openxmlformats.org/officeDocument/2006/relationships/hyperlink" Target="https://community.secop.gov.co/Public/Tendering/OpportunityDetail/Index?noticeUID=CO1.NTC.6757967&amp;isFromPublicArea=True&amp;isModal=False" TargetMode="External"/><Relationship Id="rId63" Type="http://schemas.openxmlformats.org/officeDocument/2006/relationships/hyperlink" Target="https://community.secop.gov.co/Public/Tendering/OpportunityDetail/Index?noticeUID=CO1.NTC.5562022&amp;isFromPublicArea=True&amp;isModal=False" TargetMode="External"/><Relationship Id="rId1217" Type="http://schemas.openxmlformats.org/officeDocument/2006/relationships/hyperlink" Target="https://community.secop.gov.co/Public/Tendering/OpportunityDetail/Index?noticeUID=CO1.NTC.6583802&amp;isFromPublicArea=True&amp;isModal=False" TargetMode="External"/><Relationship Id="rId1424" Type="http://schemas.openxmlformats.org/officeDocument/2006/relationships/hyperlink" Target="https://community.secop.gov.co/Public/Tendering/OpportunityDetail/Index?noticeUID=CO1.NTC.6656839&amp;isFromPublicArea=True&amp;isModal=False" TargetMode="External"/><Relationship Id="rId1631" Type="http://schemas.openxmlformats.org/officeDocument/2006/relationships/hyperlink" Target="mailto:ingnicolas83@gmail.com" TargetMode="External"/><Relationship Id="rId1869" Type="http://schemas.openxmlformats.org/officeDocument/2006/relationships/hyperlink" Target="https://community.secop.gov.co/Public/Tendering/OpportunityDetail/Index?noticeUID=CO1.NTC.6781543&amp;isFromPublicArea=True&amp;isModal=False" TargetMode="External"/><Relationship Id="rId1729" Type="http://schemas.openxmlformats.org/officeDocument/2006/relationships/hyperlink" Target="https://community.secop.gov.co/Public/Tendering/OpportunityDetail/Index?noticeUID=CO1.NTC.6744205&amp;isFromPublicArea=True&amp;isModal=False" TargetMode="External"/><Relationship Id="rId1936" Type="http://schemas.openxmlformats.org/officeDocument/2006/relationships/hyperlink" Target="https://community.secop.gov.co/Public/Tendering/OpportunityDetail/Index?noticeUID=CO1.NTC.6809133&amp;isFromPublicArea=True&amp;isModal=False" TargetMode="External"/><Relationship Id="rId377" Type="http://schemas.openxmlformats.org/officeDocument/2006/relationships/hyperlink" Target="https://community.secop.gov.co/Public/Tendering/ContractNoticePhases/View?PPI=CO1.PPI.31204431&amp;isFromPublicArea=True&amp;isModal=False" TargetMode="External"/><Relationship Id="rId584" Type="http://schemas.openxmlformats.org/officeDocument/2006/relationships/hyperlink" Target="mailto:rodriguez1498@hotmail.com" TargetMode="External"/><Relationship Id="rId2058" Type="http://schemas.openxmlformats.org/officeDocument/2006/relationships/hyperlink" Target="mailto:asistente@903sound.com" TargetMode="External"/><Relationship Id="rId5" Type="http://schemas.openxmlformats.org/officeDocument/2006/relationships/hyperlink" Target="mailto:nolivato1960@gmail.com" TargetMode="External"/><Relationship Id="rId237" Type="http://schemas.openxmlformats.org/officeDocument/2006/relationships/hyperlink" Target="https://community.secop.gov.co/Public/Tendering/OpportunityDetail/Index?noticeUID=CO1.NTC.5880358&amp;isFromPublicArea=True&amp;isModal=False" TargetMode="External"/><Relationship Id="rId791" Type="http://schemas.openxmlformats.org/officeDocument/2006/relationships/hyperlink" Target="https://community.secop.gov.co/Public/Tendering/OpportunityDetail/Index?noticeUID=CO1.NTC.6142317&amp;isFromPublicArea=True&amp;isModal=False" TargetMode="External"/><Relationship Id="rId889" Type="http://schemas.openxmlformats.org/officeDocument/2006/relationships/hyperlink" Target="https://community.secop.gov.co/Public/Tendering/OpportunityDetail/Index?noticeUID=CO1.NTC.6183423&amp;isFromPublicArea=True&amp;isModal=False" TargetMode="External"/><Relationship Id="rId1074" Type="http://schemas.openxmlformats.org/officeDocument/2006/relationships/hyperlink" Target="mailto:sandravalsalinas@gmail.com" TargetMode="External"/><Relationship Id="rId444" Type="http://schemas.openxmlformats.org/officeDocument/2006/relationships/hyperlink" Target="https://community.secop.gov.co/Public/Tendering/OpportunityDetail/Index?noticeUID=CO1.NTC.6020447&amp;isFromPublicArea=True&amp;isModal=False" TargetMode="External"/><Relationship Id="rId651" Type="http://schemas.openxmlformats.org/officeDocument/2006/relationships/hyperlink" Target="mailto:corporacionlaruana@gmail.com" TargetMode="External"/><Relationship Id="rId749" Type="http://schemas.openxmlformats.org/officeDocument/2006/relationships/hyperlink" Target="mailto:inagrodelgadoc@gmail.com" TargetMode="External"/><Relationship Id="rId1281" Type="http://schemas.openxmlformats.org/officeDocument/2006/relationships/hyperlink" Target="https://community.secop.gov.co/Public/Tendering/OpportunityDetail/Index?noticeUID=CO1.NTC.6614292&amp;isFromPublicArea=True&amp;isModal=False" TargetMode="External"/><Relationship Id="rId1379" Type="http://schemas.openxmlformats.org/officeDocument/2006/relationships/hyperlink" Target="https://community.secop.gov.co/Public/Tendering/OpportunityDetail/Index?noticeUID=CO1.NTC.6639464&amp;isFromPublicArea=True&amp;isModal=False" TargetMode="External"/><Relationship Id="rId1586" Type="http://schemas.openxmlformats.org/officeDocument/2006/relationships/hyperlink" Target="https://community.secop.gov.co/Public/Tendering/OpportunityDetail/Index?noticeUID=CO1.NTC.6696366&amp;isFromPublicArea=True&amp;isModal=False" TargetMode="External"/><Relationship Id="rId304" Type="http://schemas.openxmlformats.org/officeDocument/2006/relationships/hyperlink" Target="mailto:d.rodriguez.dr211@gmail.com" TargetMode="External"/><Relationship Id="rId511" Type="http://schemas.openxmlformats.org/officeDocument/2006/relationships/hyperlink" Target="mailto:diegosanch14@hotmail.com" TargetMode="External"/><Relationship Id="rId609" Type="http://schemas.openxmlformats.org/officeDocument/2006/relationships/hyperlink" Target="https://community.secop.gov.co/Public/Tendering/OpportunityDetail/Index?noticeUID=CO1.NTC.6075588&amp;isFromPublicArea=True&amp;isModal=False" TargetMode="External"/><Relationship Id="rId956" Type="http://schemas.openxmlformats.org/officeDocument/2006/relationships/hyperlink" Target="https://community.secop.gov.co/Public/Tendering/OpportunityDetail/Index?noticeUID=CO1.NTC.6201170&amp;isFromPublicArea=True&amp;isModal=False" TargetMode="External"/><Relationship Id="rId1141" Type="http://schemas.openxmlformats.org/officeDocument/2006/relationships/hyperlink" Target="https://community.secop.gov.co/Public/Tendering/OpportunityDetail/Index?noticeUID=CO1.NTC.6439215&amp;isFromPublicArea=True&amp;isModal=False" TargetMode="External"/><Relationship Id="rId1239" Type="http://schemas.openxmlformats.org/officeDocument/2006/relationships/hyperlink" Target="https://community.secop.gov.co/Public/Tendering/OpportunityDetail/Index?noticeUID=CO1.NTC.6582554&amp;isFromPublicArea=True&amp;isModal=False" TargetMode="External"/><Relationship Id="rId1793" Type="http://schemas.openxmlformats.org/officeDocument/2006/relationships/hyperlink" Target="mailto:andres.aponte@fitchratings.com" TargetMode="External"/><Relationship Id="rId85" Type="http://schemas.openxmlformats.org/officeDocument/2006/relationships/hyperlink" Target="https://community.secop.gov.co/Public/Tendering/OpportunityDetail/Index?noticeUID=CO1.NTC.5607349&amp;isFromPublicArea=True&amp;isModal=False" TargetMode="External"/><Relationship Id="rId816" Type="http://schemas.openxmlformats.org/officeDocument/2006/relationships/hyperlink" Target="https://community.secop.gov.co/Public/Tendering/OpportunityDetail/Index?noticeUID=CO1.NTC.6149504&amp;isFromPublicArea=True&amp;isModal=False" TargetMode="External"/><Relationship Id="rId1001" Type="http://schemas.openxmlformats.org/officeDocument/2006/relationships/hyperlink" Target="mailto:carolinarinconp.7@gmail.com" TargetMode="External"/><Relationship Id="rId1446" Type="http://schemas.openxmlformats.org/officeDocument/2006/relationships/hyperlink" Target="https://community.secop.gov.co/Public/Tendering/OpportunityDetail/Index?noticeUID=CO1.NTC.6664369&amp;isFromPublicArea=True&amp;isModal=False" TargetMode="External"/><Relationship Id="rId1653" Type="http://schemas.openxmlformats.org/officeDocument/2006/relationships/hyperlink" Target="mailto:danielateatro2024@gmail.com" TargetMode="External"/><Relationship Id="rId1860" Type="http://schemas.openxmlformats.org/officeDocument/2006/relationships/hyperlink" Target="mailto:ka.elicoloradob@gmail.com" TargetMode="External"/><Relationship Id="rId1306" Type="http://schemas.openxmlformats.org/officeDocument/2006/relationships/hyperlink" Target="https://community.secop.gov.co/Public/Tendering/OpportunityDetail/Index?noticeUID=CO1.NTC.6623247&amp;isFromPublicArea=True&amp;isModal=False" TargetMode="External"/><Relationship Id="rId1513" Type="http://schemas.openxmlformats.org/officeDocument/2006/relationships/hyperlink" Target="mailto:sandovalalexandraviviana@gmail.com" TargetMode="External"/><Relationship Id="rId1720" Type="http://schemas.openxmlformats.org/officeDocument/2006/relationships/hyperlink" Target="mailto:eduardoes2009@gmail.com" TargetMode="External"/><Relationship Id="rId1958" Type="http://schemas.openxmlformats.org/officeDocument/2006/relationships/hyperlink" Target="mailto:juanyaga@hotmail.com" TargetMode="External"/><Relationship Id="rId12" Type="http://schemas.openxmlformats.org/officeDocument/2006/relationships/hyperlink" Target="mailto:juansanch54@hotmail.com" TargetMode="External"/><Relationship Id="rId1818" Type="http://schemas.openxmlformats.org/officeDocument/2006/relationships/hyperlink" Target="https://community.secop.gov.co/Public/Tendering/OpportunityDetail/Index?noticeUID=CO1.NTC.6769999&amp;isFromPublicArea=True&amp;isModal=False" TargetMode="External"/><Relationship Id="rId161" Type="http://schemas.openxmlformats.org/officeDocument/2006/relationships/hyperlink" Target="https://community.secop.gov.co/Public/Tendering/OpportunityDetail/Index?noticeUID=CO1.NTC.5770472&amp;isFromPublicArea=True&amp;isModal=False" TargetMode="External"/><Relationship Id="rId399" Type="http://schemas.openxmlformats.org/officeDocument/2006/relationships/hyperlink" Target="mailto:joseandresmelo@hotmail.com" TargetMode="External"/><Relationship Id="rId259" Type="http://schemas.openxmlformats.org/officeDocument/2006/relationships/hyperlink" Target="https://community.secop.gov.co/Public/Tendering/OpportunityDetail/Index?noticeUID=CO1.NTC.5880156&amp;isFromPublicArea=True&amp;isModal=False" TargetMode="External"/><Relationship Id="rId466" Type="http://schemas.openxmlformats.org/officeDocument/2006/relationships/hyperlink" Target="https://community.secop.gov.co/Public/Tendering/OpportunityDetail/Index?noticeUID=CO1.NTC.6022249&amp;isFromPublicArea=True&amp;isModal=False" TargetMode="External"/><Relationship Id="rId673" Type="http://schemas.openxmlformats.org/officeDocument/2006/relationships/hyperlink" Target="https://community.secop.gov.co/Public/Tendering/OpportunityDetail/Index?noticeUID=CO1.NTC.6098331&amp;isFromPublicArea=True&amp;isModal=False" TargetMode="External"/><Relationship Id="rId880" Type="http://schemas.openxmlformats.org/officeDocument/2006/relationships/hyperlink" Target="https://community.secop.gov.co/Public/Tendering/OpportunityDetail/Index?noticeUID=CO1.NTC.6177959&amp;isFromPublicArea=True&amp;isModal=False" TargetMode="External"/><Relationship Id="rId1096" Type="http://schemas.openxmlformats.org/officeDocument/2006/relationships/hyperlink" Target="https://community.secop.gov.co/Public/Tendering/OpportunityDetail/Index?noticeUID=CO1.NTC.5452536&amp;isFromPublicArea=True&amp;isModal=False" TargetMode="External"/><Relationship Id="rId119" Type="http://schemas.openxmlformats.org/officeDocument/2006/relationships/hyperlink" Target="mailto:laura040615@hotmail.com" TargetMode="External"/><Relationship Id="rId326" Type="http://schemas.openxmlformats.org/officeDocument/2006/relationships/hyperlink" Target="https://community.secop.gov.co/Public/Tendering/OpportunityDetail/Index?noticeUID=CO1.NTC.5943230&amp;isFromPublicArea=True&amp;isModal=False" TargetMode="External"/><Relationship Id="rId533" Type="http://schemas.openxmlformats.org/officeDocument/2006/relationships/hyperlink" Target="mailto:lorenaariza@hotmail.com" TargetMode="External"/><Relationship Id="rId978" Type="http://schemas.openxmlformats.org/officeDocument/2006/relationships/hyperlink" Target="mailto:luzmarinacardenaspoveda@gmail.com" TargetMode="External"/><Relationship Id="rId1163" Type="http://schemas.openxmlformats.org/officeDocument/2006/relationships/hyperlink" Target="https://community.secop.gov.co/Public/Tendering/OpportunityDetail/Index?noticeUID=CO1.NTC.6491299&amp;isFromPublicArea=True&amp;isModal=False" TargetMode="External"/><Relationship Id="rId1370" Type="http://schemas.openxmlformats.org/officeDocument/2006/relationships/hyperlink" Target="https://community.secop.gov.co/Public/Tendering/OpportunityDetail/Index?noticeUID=CO1.NTC.6636353&amp;isFromPublicArea=True&amp;isModal=False" TargetMode="External"/><Relationship Id="rId2007" Type="http://schemas.openxmlformats.org/officeDocument/2006/relationships/hyperlink" Target="mailto:jorges_2008@hotmail.com" TargetMode="External"/><Relationship Id="rId740" Type="http://schemas.openxmlformats.org/officeDocument/2006/relationships/hyperlink" Target="https://community.secop.gov.co/Public/Tendering/OpportunityDetail/Index?noticeUID=CO1.NTC.6123958&amp;isFromPublicArea=True&amp;isModal=False" TargetMode="External"/><Relationship Id="rId838" Type="http://schemas.openxmlformats.org/officeDocument/2006/relationships/hyperlink" Target="https://community.secop.gov.co/Public/Tendering/OpportunityDetail/Index?noticeUID=CO1.NTC.6160141&amp;isFromPublicArea=True&amp;isModal=False" TargetMode="External"/><Relationship Id="rId1023" Type="http://schemas.openxmlformats.org/officeDocument/2006/relationships/hyperlink" Target="https://community.secop.gov.co/Public/Tendering/OpportunityDetail/Index?noticeUID=CO1.NTC.6200542&amp;isFromPublicArea=True&amp;isModal=False" TargetMode="External"/><Relationship Id="rId1468" Type="http://schemas.openxmlformats.org/officeDocument/2006/relationships/hyperlink" Target="mailto:lauvale_@hotmail.com" TargetMode="External"/><Relationship Id="rId1675" Type="http://schemas.openxmlformats.org/officeDocument/2006/relationships/hyperlink" Target="mailto:cris2605@gmail.com" TargetMode="External"/><Relationship Id="rId1882" Type="http://schemas.openxmlformats.org/officeDocument/2006/relationships/hyperlink" Target="mailto:tatis.lopeza20@hotmail.com" TargetMode="External"/><Relationship Id="rId600" Type="http://schemas.openxmlformats.org/officeDocument/2006/relationships/hyperlink" Target="mailto:roakarlos@hotmail.com" TargetMode="External"/><Relationship Id="rId1230" Type="http://schemas.openxmlformats.org/officeDocument/2006/relationships/hyperlink" Target="https://community.secop.gov.co/Public/Tendering/OpportunityDetail/Index?noticeUID=CO1.NTC.6589970&amp;isFromPublicArea=True&amp;isModal=False" TargetMode="External"/><Relationship Id="rId1328" Type="http://schemas.openxmlformats.org/officeDocument/2006/relationships/hyperlink" Target="https://community.secop.gov.co/Public/Tendering/OpportunityDetail/Index?noticeUID=CO1.NTC.6624144&amp;isFromPublicArea=True&amp;isModal=False" TargetMode="External"/><Relationship Id="rId1535" Type="http://schemas.openxmlformats.org/officeDocument/2006/relationships/hyperlink" Target="https://community.secop.gov.co/Public/Tendering/OpportunityDetail/Index?noticeUID=CO1.NTC.6684136&amp;isFromPublicArea=True&amp;isModal=False" TargetMode="External"/><Relationship Id="rId905" Type="http://schemas.openxmlformats.org/officeDocument/2006/relationships/hyperlink" Target="https://community.secop.gov.co/Public/Tendering/OpportunityDetail/Index?noticeUID=CO1.NTC.6186515&amp;isFromPublicArea=True&amp;isModal=False" TargetMode="External"/><Relationship Id="rId1742" Type="http://schemas.openxmlformats.org/officeDocument/2006/relationships/hyperlink" Target="https://community.secop.gov.co/Public/Tendering/OpportunityDetail/Index?noticeUID=CO1.NTC.6751368&amp;isFromPublicArea=True&amp;isModal=False" TargetMode="External"/><Relationship Id="rId34" Type="http://schemas.openxmlformats.org/officeDocument/2006/relationships/hyperlink" Target="mailto:kidale08@gmail.com" TargetMode="External"/><Relationship Id="rId1602" Type="http://schemas.openxmlformats.org/officeDocument/2006/relationships/hyperlink" Target="mailto:monis_cc@hotmail.com" TargetMode="External"/><Relationship Id="rId183" Type="http://schemas.openxmlformats.org/officeDocument/2006/relationships/hyperlink" Target="https://community.secop.gov.co/Public/Tendering/OpportunityDetail/Index?noticeUID=CO1.NTC.5815767&amp;isFromPublicArea=True&amp;isModal=False" TargetMode="External"/><Relationship Id="rId390" Type="http://schemas.openxmlformats.org/officeDocument/2006/relationships/hyperlink" Target="https://community.secop.gov.co/Public/Tendering/OpportunityDetail/Index?noticeUID=CO1.NTC.5995849&amp;isFromPublicArea=True&amp;isModal=False" TargetMode="External"/><Relationship Id="rId1907" Type="http://schemas.openxmlformats.org/officeDocument/2006/relationships/hyperlink" Target="mailto:CRUIZ@EXSOLVEN.COM.CO" TargetMode="External"/><Relationship Id="rId2071" Type="http://schemas.openxmlformats.org/officeDocument/2006/relationships/vmlDrawing" Target="../drawings/vmlDrawing1.vml"/><Relationship Id="rId250" Type="http://schemas.openxmlformats.org/officeDocument/2006/relationships/hyperlink" Target="https://community.secop.gov.co/Public/Tendering/ContractNoticePhases/View?PPI=CO1.PPI.30746723&amp;isFromPublicArea=True&amp;isModal=False" TargetMode="External"/><Relationship Id="rId488" Type="http://schemas.openxmlformats.org/officeDocument/2006/relationships/hyperlink" Target="https://community.secop.gov.co/Public/Tendering/OpportunityDetail/Index?noticeUID=CO1.NTC.6035394&amp;isFromPublicArea=True&amp;isModal=False" TargetMode="External"/><Relationship Id="rId695" Type="http://schemas.openxmlformats.org/officeDocument/2006/relationships/hyperlink" Target="mailto:wrwilltrumpet@gmail.com" TargetMode="External"/><Relationship Id="rId110" Type="http://schemas.openxmlformats.org/officeDocument/2006/relationships/hyperlink" Target="https://community.secop.gov.co/Public/Tendering/OpportunityDetail/Index?noticeUID=CO1.NTC.5628774&amp;isFromPublicArea=True&amp;isModal=False" TargetMode="External"/><Relationship Id="rId348" Type="http://schemas.openxmlformats.org/officeDocument/2006/relationships/hyperlink" Target="https://community.secop.gov.co/Public/Tendering/ContractNoticePhases/View?PPI=CO1.PPI.31035320&amp;isFromPublicArea=True&amp;isModal=False" TargetMode="External"/><Relationship Id="rId555" Type="http://schemas.openxmlformats.org/officeDocument/2006/relationships/hyperlink" Target="https://community.secop.gov.co/Public/Tendering/OpportunityDetail/Index?noticeUID=CO1.NTC.6067590&amp;isFromPublicArea=True&amp;isModal=False" TargetMode="External"/><Relationship Id="rId762" Type="http://schemas.openxmlformats.org/officeDocument/2006/relationships/hyperlink" Target="https://community.secop.gov.co/Public/Tendering/OpportunityDetail/Index?noticeUID=CO1.NTC.6133075&amp;isFromPublicArea=True&amp;isModal=False" TargetMode="External"/><Relationship Id="rId1185" Type="http://schemas.openxmlformats.org/officeDocument/2006/relationships/hyperlink" Target="https://community.secop.gov.co/Public/Tendering/OpportunityDetail/Index?noticeUID=CO1.NTC.6568631&amp;isFromPublicArea=True&amp;isModal=False" TargetMode="External"/><Relationship Id="rId1392" Type="http://schemas.openxmlformats.org/officeDocument/2006/relationships/hyperlink" Target="mailto:mopkuno@gmail.com" TargetMode="External"/><Relationship Id="rId2029" Type="http://schemas.openxmlformats.org/officeDocument/2006/relationships/hyperlink" Target="https://community.secop.gov.co/Public/Tendering/OpportunityDetail/Index?noticeUID=CO1.NTC.7222200&amp;isFromPublicArea=True&amp;isModal=False" TargetMode="External"/><Relationship Id="rId208" Type="http://schemas.openxmlformats.org/officeDocument/2006/relationships/hyperlink" Target="mailto:ebanodcsas@gmail.com" TargetMode="External"/><Relationship Id="rId415" Type="http://schemas.openxmlformats.org/officeDocument/2006/relationships/hyperlink" Target="https://community.secop.gov.co/Public/Tendering/OpportunityDetail/Index?noticeUID=CO1.NTC.6005219&amp;isFromPublicArea=True&amp;isModal=False" TargetMode="External"/><Relationship Id="rId622" Type="http://schemas.openxmlformats.org/officeDocument/2006/relationships/hyperlink" Target="https://community.secop.gov.co/Public/Tendering/OpportunityDetail/Index?noticeUID=CO1.NTC.6082847&amp;isFromPublicArea=True&amp;isModal=False" TargetMode="External"/><Relationship Id="rId1045" Type="http://schemas.openxmlformats.org/officeDocument/2006/relationships/hyperlink" Target="https://community.secop.gov.co/Public/Tendering/OpportunityDetail/Index?noticeUID=CO1.NTC.6215763&amp;isFromPublicArea=True&amp;isModal=False" TargetMode="External"/><Relationship Id="rId1252" Type="http://schemas.openxmlformats.org/officeDocument/2006/relationships/hyperlink" Target="https://community.secop.gov.co/Public/Tendering/OpportunityDetail/Index?noticeUID=CO1.NTC.6602863&amp;isFromPublicArea=True&amp;isModal=False" TargetMode="External"/><Relationship Id="rId1697" Type="http://schemas.openxmlformats.org/officeDocument/2006/relationships/hyperlink" Target="https://community.secop.gov.co/Public/Tendering/OpportunityDetail/Index?noticeUID=CO1.NTC.6728527&amp;isFromPublicArea=True&amp;isModal=False" TargetMode="External"/><Relationship Id="rId927" Type="http://schemas.openxmlformats.org/officeDocument/2006/relationships/hyperlink" Target="mailto:musiclown@gmail.com" TargetMode="External"/><Relationship Id="rId1112" Type="http://schemas.openxmlformats.org/officeDocument/2006/relationships/hyperlink" Target="https://community.secop.gov.co/Public/Tendering/OpportunityDetail/Index?noticeUID=CO1.NTC.6276063&amp;isFromPublicArea=True&amp;isModal=False" TargetMode="External"/><Relationship Id="rId1557" Type="http://schemas.openxmlformats.org/officeDocument/2006/relationships/hyperlink" Target="mailto:dia23.pao@gmail.com" TargetMode="External"/><Relationship Id="rId1764" Type="http://schemas.openxmlformats.org/officeDocument/2006/relationships/hyperlink" Target="mailto:mauriciogomezvega1@gmail.com" TargetMode="External"/><Relationship Id="rId1971" Type="http://schemas.openxmlformats.org/officeDocument/2006/relationships/hyperlink" Target="mailto:&#160;william88hmm@yahoo.com" TargetMode="External"/><Relationship Id="rId56" Type="http://schemas.openxmlformats.org/officeDocument/2006/relationships/hyperlink" Target="https://community.secop.gov.co/Public/Tendering/ContractNoticePhases/View?PPI=CO1.PPI.29622937&amp;isFromPublicArea=True&amp;isModal=False" TargetMode="External"/><Relationship Id="rId1417" Type="http://schemas.openxmlformats.org/officeDocument/2006/relationships/hyperlink" Target="https://community.secop.gov.co/Public/Tendering/OpportunityDetail/Index?noticeUID=CO1.NTC.6647772&amp;isFromPublicArea=True&amp;isModal=False" TargetMode="External"/><Relationship Id="rId1624" Type="http://schemas.openxmlformats.org/officeDocument/2006/relationships/hyperlink" Target="mailto:caorjuela20@yahoo.es" TargetMode="External"/><Relationship Id="rId1831" Type="http://schemas.openxmlformats.org/officeDocument/2006/relationships/hyperlink" Target="mailto:castellanos.marco@hotmail.com" TargetMode="External"/><Relationship Id="rId1929" Type="http://schemas.openxmlformats.org/officeDocument/2006/relationships/hyperlink" Target="https://community.secop.gov.co/Public/Tendering/OpportunityDetail/Index?noticeUID=CO1.NTC.6800521&amp;isFromPublicArea=True&amp;isModal=False" TargetMode="External"/><Relationship Id="rId272" Type="http://schemas.openxmlformats.org/officeDocument/2006/relationships/hyperlink" Target="https://community.secop.gov.co/Public/Tendering/OpportunityDetail/Index?noticeUID=CO1.NTC.5904093&amp;isFromPublicArea=True&amp;isModal=False" TargetMode="External"/><Relationship Id="rId577" Type="http://schemas.openxmlformats.org/officeDocument/2006/relationships/hyperlink" Target="https://community.secop.gov.co/Public/Tendering/OpportunityDetail/Index?noticeUID=CO1.NTC.6074447&amp;isFromPublicArea=True&amp;isModal=False" TargetMode="External"/><Relationship Id="rId132" Type="http://schemas.openxmlformats.org/officeDocument/2006/relationships/hyperlink" Target="https://community.secop.gov.co/Public/Tendering/OpportunityDetail/Index?noticeUID=CO1.NTC.5695812&amp;isFromPublicArea=True&amp;isModal=False" TargetMode="External"/><Relationship Id="rId784" Type="http://schemas.openxmlformats.org/officeDocument/2006/relationships/hyperlink" Target="https://community.secop.gov.co/Public/Tendering/OpportunityDetail/Index?noticeUID=CO1.NTC.6141443&amp;isFromPublicArea=True&amp;isModal=False" TargetMode="External"/><Relationship Id="rId991" Type="http://schemas.openxmlformats.org/officeDocument/2006/relationships/hyperlink" Target="mailto:cvilac@hotmail.com" TargetMode="External"/><Relationship Id="rId1067" Type="http://schemas.openxmlformats.org/officeDocument/2006/relationships/hyperlink" Target="mailto:gestioncontratos@distracom.com.co" TargetMode="External"/><Relationship Id="rId2020" Type="http://schemas.openxmlformats.org/officeDocument/2006/relationships/hyperlink" Target="mailto:ebanodcsas@gmail.com" TargetMode="External"/><Relationship Id="rId437" Type="http://schemas.openxmlformats.org/officeDocument/2006/relationships/hyperlink" Target="mailto:lauranlopezgomez@gmail.com" TargetMode="External"/><Relationship Id="rId644" Type="http://schemas.openxmlformats.org/officeDocument/2006/relationships/hyperlink" Target="mailto:joansebastian.baronrojas9@gmail.com" TargetMode="External"/><Relationship Id="rId851" Type="http://schemas.openxmlformats.org/officeDocument/2006/relationships/hyperlink" Target="https://community.secop.gov.co/Public/Tendering/OpportunityDetail/Index?noticeUID=CO1.NTC.6167407&amp;isFromPublicArea=True&amp;isModal=False" TargetMode="External"/><Relationship Id="rId1274" Type="http://schemas.openxmlformats.org/officeDocument/2006/relationships/hyperlink" Target="https://community.secop.gov.co/Public/Tendering/OpportunityDetail/Index?noticeUID=CO1.NTC.6608147&amp;isFromPublicArea=True&amp;isModal=False" TargetMode="External"/><Relationship Id="rId1481" Type="http://schemas.openxmlformats.org/officeDocument/2006/relationships/hyperlink" Target="https://community.secop.gov.co/Public/Tendering/OpportunityDetail/Index?noticeUID=CO1.NTC.6668079&amp;isFromPublicArea=True&amp;isModal=False" TargetMode="External"/><Relationship Id="rId1579" Type="http://schemas.openxmlformats.org/officeDocument/2006/relationships/hyperlink" Target="mailto:floflokb@hotmail.com" TargetMode="External"/><Relationship Id="rId504" Type="http://schemas.openxmlformats.org/officeDocument/2006/relationships/hyperlink" Target="https://community.secop.gov.co/Public/Tendering/OpportunityDetail/Index?noticeUID=CO1.NTC.6042012&amp;isFromPublicArea=True&amp;isModal=False" TargetMode="External"/><Relationship Id="rId711" Type="http://schemas.openxmlformats.org/officeDocument/2006/relationships/hyperlink" Target="https://community.secop.gov.co/Public/Tendering/OpportunityDetail/Index?noticeUID=CO1.NTC.6111091&amp;isFromPublicArea=True&amp;isModal=False" TargetMode="External"/><Relationship Id="rId949" Type="http://schemas.openxmlformats.org/officeDocument/2006/relationships/hyperlink" Target="mailto:tanogood@gmail.com" TargetMode="External"/><Relationship Id="rId1134" Type="http://schemas.openxmlformats.org/officeDocument/2006/relationships/hyperlink" Target="mailto:santigabo1001@gmail.com" TargetMode="External"/><Relationship Id="rId1341" Type="http://schemas.openxmlformats.org/officeDocument/2006/relationships/hyperlink" Target="https://community.secop.gov.co/Public/Tendering/OpportunityDetail/Index?noticeUID=CO1.NTC.6629764&amp;isFromPublicArea=True&amp;isModal=False" TargetMode="External"/><Relationship Id="rId1786" Type="http://schemas.openxmlformats.org/officeDocument/2006/relationships/hyperlink" Target="mailto:franciscojtp24@gmail.com" TargetMode="External"/><Relationship Id="rId1993" Type="http://schemas.openxmlformats.org/officeDocument/2006/relationships/hyperlink" Target="mailto:alejandrareyes9507@gmail.com" TargetMode="External"/><Relationship Id="rId78" Type="http://schemas.openxmlformats.org/officeDocument/2006/relationships/hyperlink" Target="https://community.secop.gov.co/Public/Tendering/OpportunityDetail/Index?noticeUID=CO1.NTC.5602138&amp;isFromPublicArea=True&amp;isModal=False" TargetMode="External"/><Relationship Id="rId809" Type="http://schemas.openxmlformats.org/officeDocument/2006/relationships/hyperlink" Target="mailto:ronald.1824@hotmail.com" TargetMode="External"/><Relationship Id="rId1201" Type="http://schemas.openxmlformats.org/officeDocument/2006/relationships/hyperlink" Target="mailto:jaimereyes831@hotmail.com" TargetMode="External"/><Relationship Id="rId1439" Type="http://schemas.openxmlformats.org/officeDocument/2006/relationships/hyperlink" Target="https://community.secop.gov.co/Public/Tendering/OpportunityDetail/Index?noticeUID=CO1.NTC.6661680&amp;isFromPublicArea=True&amp;isModal=False" TargetMode="External"/><Relationship Id="rId1646" Type="http://schemas.openxmlformats.org/officeDocument/2006/relationships/hyperlink" Target="mailto:jcastro4368@gmail.com" TargetMode="External"/><Relationship Id="rId1853" Type="http://schemas.openxmlformats.org/officeDocument/2006/relationships/hyperlink" Target="mailto:ambicolserviceseus@hotmail.com" TargetMode="External"/><Relationship Id="rId1506" Type="http://schemas.openxmlformats.org/officeDocument/2006/relationships/hyperlink" Target="mailto:maferi132010@hotmail.com" TargetMode="External"/><Relationship Id="rId1713" Type="http://schemas.openxmlformats.org/officeDocument/2006/relationships/hyperlink" Target="https://community.secop.gov.co/Public/Tendering/OpportunityDetail/Index?noticeUID=CO1.NTC.6740273&amp;isFromPublicArea=True&amp;isModal=False" TargetMode="External"/><Relationship Id="rId1920" Type="http://schemas.openxmlformats.org/officeDocument/2006/relationships/hyperlink" Target="https://community.secop.gov.co/Public/Tendering/OpportunityDetail/Index?noticeUID=CO1.NTC.6797229&amp;isFromPublicArea=True&amp;isModal=False" TargetMode="External"/><Relationship Id="rId294" Type="http://schemas.openxmlformats.org/officeDocument/2006/relationships/hyperlink" Target="https://community.secop.gov.co/Public/Tendering/OpportunityDetail/Index?noticeUID=CO1.NTC.5929026&amp;isFromPublicArea=True&amp;isModal=False" TargetMode="External"/><Relationship Id="rId154" Type="http://schemas.openxmlformats.org/officeDocument/2006/relationships/hyperlink" Target="https://community.secop.gov.co/Public/Tendering/OpportunityDetail/Index?noticeUID=CO1.NTC.5740186&amp;isFromPublicArea=True&amp;isModal=False" TargetMode="External"/><Relationship Id="rId361" Type="http://schemas.openxmlformats.org/officeDocument/2006/relationships/hyperlink" Target="mailto:stunjo@hotmail.com" TargetMode="External"/><Relationship Id="rId599" Type="http://schemas.openxmlformats.org/officeDocument/2006/relationships/hyperlink" Target="mailto:mateobeltran.r@gmail.com" TargetMode="External"/><Relationship Id="rId2042" Type="http://schemas.openxmlformats.org/officeDocument/2006/relationships/hyperlink" Target="https://community.secop.gov.co/Public/Tendering/OpportunityDetail/Index?noticeUID=CO1.NTC.7189255&amp;isFromPublicArea=True&amp;isModal=False" TargetMode="External"/><Relationship Id="rId459" Type="http://schemas.openxmlformats.org/officeDocument/2006/relationships/hyperlink" Target="mailto:abg.lauranataliac@gmail.com" TargetMode="External"/><Relationship Id="rId666" Type="http://schemas.openxmlformats.org/officeDocument/2006/relationships/hyperlink" Target="https://community.secop.gov.co/Public/Tendering/OpportunityDetail/Index?noticeUID=CO1.NTC.6094963&amp;isFromPublicArea=True&amp;isModal=False" TargetMode="External"/><Relationship Id="rId873" Type="http://schemas.openxmlformats.org/officeDocument/2006/relationships/hyperlink" Target="mailto:obosax@yahoo.es" TargetMode="External"/><Relationship Id="rId1089" Type="http://schemas.openxmlformats.org/officeDocument/2006/relationships/hyperlink" Target="https://community.secop.gov.co/Public/Tendering/OpportunityDetail/Index?noticeUID=CO1.NTC.6297166&amp;isFromPublicArea=True&amp;isModal=False" TargetMode="External"/><Relationship Id="rId1296" Type="http://schemas.openxmlformats.org/officeDocument/2006/relationships/hyperlink" Target="https://community.secop.gov.co/Public/Tendering/OpportunityDetail/Index?noticeUID=CO1.NTC.6615041&amp;isFromPublicArea=True&amp;isModal=False" TargetMode="External"/><Relationship Id="rId221" Type="http://schemas.openxmlformats.org/officeDocument/2006/relationships/hyperlink" Target="mailto:santicamelo@hotmail.com" TargetMode="External"/><Relationship Id="rId319" Type="http://schemas.openxmlformats.org/officeDocument/2006/relationships/hyperlink" Target="mailto:nabermo21@gmail.com" TargetMode="External"/><Relationship Id="rId526" Type="http://schemas.openxmlformats.org/officeDocument/2006/relationships/hyperlink" Target="https://community.secop.gov.co/Public/Tendering/OpportunityDetail/Index?noticeUID=CO1.NTC.6050392&amp;isFromPublicArea=True&amp;isModal=False" TargetMode="External"/><Relationship Id="rId1156" Type="http://schemas.openxmlformats.org/officeDocument/2006/relationships/hyperlink" Target="mailto:juancarloslopezgarcia06@hotmail.com" TargetMode="External"/><Relationship Id="rId1363" Type="http://schemas.openxmlformats.org/officeDocument/2006/relationships/hyperlink" Target="https://community.secop.gov.co/Public/Tendering/OpportunityDetail/Index?noticeUID=CO1.NTC.6614216&amp;isFromPublicArea=True&amp;isModal=False" TargetMode="External"/><Relationship Id="rId733" Type="http://schemas.openxmlformats.org/officeDocument/2006/relationships/hyperlink" Target="mailto:andresmauriciobricenochaves@gmail.com" TargetMode="External"/><Relationship Id="rId940" Type="http://schemas.openxmlformats.org/officeDocument/2006/relationships/hyperlink" Target="mailto:lalaquintanac@hotmail.com" TargetMode="External"/><Relationship Id="rId1016" Type="http://schemas.openxmlformats.org/officeDocument/2006/relationships/hyperlink" Target="https://community.secop.gov.co/Public/Tendering/OpportunityDetail/Index?noticeUID=CO1.NTC.6201688&amp;isFromPublicArea=True&amp;isModal=False" TargetMode="External"/><Relationship Id="rId1570" Type="http://schemas.openxmlformats.org/officeDocument/2006/relationships/hyperlink" Target="mailto:inagrodelgadoc@gmail.com" TargetMode="External"/><Relationship Id="rId1668" Type="http://schemas.openxmlformats.org/officeDocument/2006/relationships/hyperlink" Target="https://community.secop.gov.co/Public/Tendering/OpportunityDetail/Index?noticeUID=CO1.NTC.6723556&amp;isFromPublicArea=True&amp;isModal=False" TargetMode="External"/><Relationship Id="rId1875" Type="http://schemas.openxmlformats.org/officeDocument/2006/relationships/hyperlink" Target="https://community.secop.gov.co/Public/Tendering/OpportunityDetail/Index?noticeUID=CO1.NTC.6784174&amp;isFromPublicArea=True&amp;isModal=False" TargetMode="External"/><Relationship Id="rId800" Type="http://schemas.openxmlformats.org/officeDocument/2006/relationships/hyperlink" Target="mailto:andresfvillaquira@gmail.com" TargetMode="External"/><Relationship Id="rId1223" Type="http://schemas.openxmlformats.org/officeDocument/2006/relationships/hyperlink" Target="mailto:alberto_lopez_duran@gmail.com" TargetMode="External"/><Relationship Id="rId1430" Type="http://schemas.openxmlformats.org/officeDocument/2006/relationships/hyperlink" Target="https://community.secop.gov.co/Public/Tendering/OpportunityDetail/Index?noticeUID=CO1.NTC.6655686&amp;isFromPublicArea=True&amp;isModal=False" TargetMode="External"/><Relationship Id="rId1528" Type="http://schemas.openxmlformats.org/officeDocument/2006/relationships/hyperlink" Target="https://community.secop.gov.co/Public/Tendering/OpportunityDetail/Index?noticeUID=CO1.NTC.6681492&amp;isFromPublicArea=True&amp;isModal=False" TargetMode="External"/><Relationship Id="rId1735" Type="http://schemas.openxmlformats.org/officeDocument/2006/relationships/hyperlink" Target="mailto:francymilenabeltran@gmail.com" TargetMode="External"/><Relationship Id="rId1942" Type="http://schemas.openxmlformats.org/officeDocument/2006/relationships/hyperlink" Target="https://community.secop.gov.co/Public/Tendering/OpportunityDetail/Index?noticeUID=CO1.NTC.6819211&amp;isFromPublicArea=True&amp;isModal=False" TargetMode="External"/><Relationship Id="rId27" Type="http://schemas.openxmlformats.org/officeDocument/2006/relationships/hyperlink" Target="https://community.secop.gov.co/Public/Tendering/OpportunityDetail/Index?noticeUID=CO1.NTC.5537402&amp;isFromPublicArea=True&amp;isModal=False" TargetMode="External"/><Relationship Id="rId1802" Type="http://schemas.openxmlformats.org/officeDocument/2006/relationships/hyperlink" Target="mailto:geomacletorres@yahoo.com.co" TargetMode="External"/><Relationship Id="rId176" Type="http://schemas.openxmlformats.org/officeDocument/2006/relationships/hyperlink" Target="https://community.secop.gov.co/Public/Tendering/OpportunityDetail/Index?noticeUID=CO1.NTC.5811025&amp;isFromPublicArea=True&amp;isModal=False" TargetMode="External"/><Relationship Id="rId383" Type="http://schemas.openxmlformats.org/officeDocument/2006/relationships/hyperlink" Target="mailto:brian-santana@hotmail.com" TargetMode="External"/><Relationship Id="rId590" Type="http://schemas.openxmlformats.org/officeDocument/2006/relationships/hyperlink" Target="https://community.secop.gov.co/Public/Tendering/OpportunityDetail/Index?noticeUID=CO1.NTC.6076648&amp;isFromPublicArea=True&amp;isModal=False" TargetMode="External"/><Relationship Id="rId2064" Type="http://schemas.openxmlformats.org/officeDocument/2006/relationships/hyperlink" Target="mailto:sanchezsantiago75@gmail.com" TargetMode="External"/><Relationship Id="rId243" Type="http://schemas.openxmlformats.org/officeDocument/2006/relationships/hyperlink" Target="mailto:mariapaula1509@hotmail.com" TargetMode="External"/><Relationship Id="rId450" Type="http://schemas.openxmlformats.org/officeDocument/2006/relationships/hyperlink" Target="https://community.secop.gov.co/Public/Tendering/OpportunityDetail/Index?noticeUID=CO1.NTC.6022349&amp;isFromPublicArea=True&amp;isModal=False" TargetMode="External"/><Relationship Id="rId688" Type="http://schemas.openxmlformats.org/officeDocument/2006/relationships/hyperlink" Target="https://community.secop.gov.co/Public/Tendering/OpportunityDetail/Index?noticeUID=CO1.NTC.6104724&amp;isFromPublicArea=True&amp;isModal=False" TargetMode="External"/><Relationship Id="rId895" Type="http://schemas.openxmlformats.org/officeDocument/2006/relationships/hyperlink" Target="mailto:andacosa@outlook.com" TargetMode="External"/><Relationship Id="rId1080" Type="http://schemas.openxmlformats.org/officeDocument/2006/relationships/hyperlink" Target="https://community.secop.gov.co/Public/Tendering/ContractNoticePhases/View?PPI=CO1.PPI.31793459&amp;isFromPublicArea=True&amp;isModal=False" TargetMode="External"/><Relationship Id="rId103" Type="http://schemas.openxmlformats.org/officeDocument/2006/relationships/hyperlink" Target="https://community.secop.gov.co/Public/Tendering/OpportunityDetail/Index?noticeUID=CO1.NTC.5621796&amp;isFromPublicArea=True&amp;isModal=False" TargetMode="External"/><Relationship Id="rId310" Type="http://schemas.openxmlformats.org/officeDocument/2006/relationships/hyperlink" Target="mailto:johnestevens28@gmail.com" TargetMode="External"/><Relationship Id="rId548" Type="http://schemas.openxmlformats.org/officeDocument/2006/relationships/hyperlink" Target="mailto:fabiantriana1072@gmail.com" TargetMode="External"/><Relationship Id="rId755" Type="http://schemas.openxmlformats.org/officeDocument/2006/relationships/hyperlink" Target="mailto:juanpak@hotmail.com" TargetMode="External"/><Relationship Id="rId962" Type="http://schemas.openxmlformats.org/officeDocument/2006/relationships/hyperlink" Target="mailto:andres.eufonio@gmail.com" TargetMode="External"/><Relationship Id="rId1178" Type="http://schemas.openxmlformats.org/officeDocument/2006/relationships/hyperlink" Target="mailto:ivon-torres@hotmail.com" TargetMode="External"/><Relationship Id="rId1385" Type="http://schemas.openxmlformats.org/officeDocument/2006/relationships/hyperlink" Target="mailto:paolaquinones24@gmail.com" TargetMode="External"/><Relationship Id="rId1592" Type="http://schemas.openxmlformats.org/officeDocument/2006/relationships/hyperlink" Target="https://community.secop.gov.co/Public/Tendering/OpportunityDetail/Index?noticeUID=CO1.NTC.6699482&amp;isFromPublicArea=True&amp;isModal=False" TargetMode="External"/><Relationship Id="rId91" Type="http://schemas.openxmlformats.org/officeDocument/2006/relationships/hyperlink" Target="https://community.secop.gov.co/Public/Tendering/OpportunityDetail/Index?noticeUID=CO1.NTC.5609616&amp;isFromPublicArea=True&amp;isModal=False" TargetMode="External"/><Relationship Id="rId408" Type="http://schemas.openxmlformats.org/officeDocument/2006/relationships/hyperlink" Target="mailto:nicodelo9816@gmail.com" TargetMode="External"/><Relationship Id="rId615" Type="http://schemas.openxmlformats.org/officeDocument/2006/relationships/hyperlink" Target="https://community.secop.gov.co/Public/Tendering/OpportunityDetail/Index?noticeUID=CO1.NTC.6078011&amp;isFromPublicArea=True&amp;isModal=False" TargetMode="External"/><Relationship Id="rId822" Type="http://schemas.openxmlformats.org/officeDocument/2006/relationships/hyperlink" Target="https://community.secop.gov.co/Public/Tendering/OpportunityDetail/Index?noticeUID=CO1.NTC.6150094&amp;isFromPublicArea=True&amp;isModal=False" TargetMode="External"/><Relationship Id="rId1038" Type="http://schemas.openxmlformats.org/officeDocument/2006/relationships/hyperlink" Target="https://community.secop.gov.co/Public/Tendering/OpportunityDetail/Index?noticeUID=CO1.NTC.6213798&amp;isFromPublicArea=True&amp;isModal=False" TargetMode="External"/><Relationship Id="rId1245" Type="http://schemas.openxmlformats.org/officeDocument/2006/relationships/hyperlink" Target="https://community.secop.gov.co/Public/Tendering/OpportunityDetail/Index?noticeUID=CO1.NTC.6594605&amp;isFromPublicArea=True&amp;isModal=False" TargetMode="External"/><Relationship Id="rId1452" Type="http://schemas.openxmlformats.org/officeDocument/2006/relationships/hyperlink" Target="mailto:catalinacely9@gmail.com" TargetMode="External"/><Relationship Id="rId1897" Type="http://schemas.openxmlformats.org/officeDocument/2006/relationships/hyperlink" Target="mailto:fganadia29@gmail.com" TargetMode="External"/><Relationship Id="rId1105" Type="http://schemas.openxmlformats.org/officeDocument/2006/relationships/hyperlink" Target="https://community.secop.gov.co/Public/Tendering/OpportunityDetail/Index?noticeUID=CO1.NTC.6330769&amp;isFromPublicArea=True&amp;isModal=False" TargetMode="External"/><Relationship Id="rId1312" Type="http://schemas.openxmlformats.org/officeDocument/2006/relationships/hyperlink" Target="mailto:elirodriva@gmail.com" TargetMode="External"/><Relationship Id="rId1757" Type="http://schemas.openxmlformats.org/officeDocument/2006/relationships/hyperlink" Target="mailto:hasbleidyc@gmail.com" TargetMode="External"/><Relationship Id="rId1964" Type="http://schemas.openxmlformats.org/officeDocument/2006/relationships/hyperlink" Target="mailto:&#160;hernanezdeleon@gmail.com" TargetMode="External"/><Relationship Id="rId49" Type="http://schemas.openxmlformats.org/officeDocument/2006/relationships/hyperlink" Target="mailto:info@globalconsultoriasyproyectos.com" TargetMode="External"/><Relationship Id="rId1617" Type="http://schemas.openxmlformats.org/officeDocument/2006/relationships/hyperlink" Target="https://community.secop.gov.co/Public/Tendering/OpportunityDetail/Index?noticeUID=CO1.NTC.6701788&amp;isFromPublicArea=True&amp;isModal=False" TargetMode="External"/><Relationship Id="rId1824" Type="http://schemas.openxmlformats.org/officeDocument/2006/relationships/hyperlink" Target="https://community.secop.gov.co/Public/Tendering/OpportunityDetail/Index?noticeUID=CO1.NTC.6771711&amp;isFromPublicArea=True&amp;isModal=False" TargetMode="External"/><Relationship Id="rId198" Type="http://schemas.openxmlformats.org/officeDocument/2006/relationships/hyperlink" Target="mailto:payanlady@gmail.com" TargetMode="External"/><Relationship Id="rId265" Type="http://schemas.openxmlformats.org/officeDocument/2006/relationships/hyperlink" Target="https://community.secop.gov.co/Public/Tendering/OpportunityDetail/Index?noticeUID=CO1.NTC.5900548&amp;isFromPublicArea=True&amp;isModal=False" TargetMode="External"/><Relationship Id="rId472" Type="http://schemas.openxmlformats.org/officeDocument/2006/relationships/hyperlink" Target="mailto:marlonfelipebustosruiz@gmail.com" TargetMode="External"/><Relationship Id="rId125" Type="http://schemas.openxmlformats.org/officeDocument/2006/relationships/hyperlink" Target="mailto:direcciongeneral@icalcolombia.org" TargetMode="External"/><Relationship Id="rId332" Type="http://schemas.openxmlformats.org/officeDocument/2006/relationships/hyperlink" Target="mailto:seguridad.zipaquiranuestra@gmail.com" TargetMode="External"/><Relationship Id="rId777" Type="http://schemas.openxmlformats.org/officeDocument/2006/relationships/hyperlink" Target="mailto:corroovalle@gmail.com" TargetMode="External"/><Relationship Id="rId984" Type="http://schemas.openxmlformats.org/officeDocument/2006/relationships/hyperlink" Target="mailto:jorenpingelo@hotmail.com" TargetMode="External"/><Relationship Id="rId2013" Type="http://schemas.openxmlformats.org/officeDocument/2006/relationships/hyperlink" Target="mailto:info@ucundinamarca.edu.co" TargetMode="External"/><Relationship Id="rId637" Type="http://schemas.openxmlformats.org/officeDocument/2006/relationships/hyperlink" Target="https://community.secop.gov.co/Public/Tendering/OpportunityDetail/Index?noticeUID=CO1.NTC.6096125&amp;isFromPublicArea=True&amp;isModal=False" TargetMode="External"/><Relationship Id="rId844" Type="http://schemas.openxmlformats.org/officeDocument/2006/relationships/hyperlink" Target="mailto:mapagaza.20@gmail.com" TargetMode="External"/><Relationship Id="rId1267" Type="http://schemas.openxmlformats.org/officeDocument/2006/relationships/hyperlink" Target="https://community.secop.gov.co/Public/Tendering/OpportunityDetail/Index?noticeUID=CO1.NTC.6606306&amp;isFromPublicArea=True&amp;isModal=False" TargetMode="External"/><Relationship Id="rId1474" Type="http://schemas.openxmlformats.org/officeDocument/2006/relationships/hyperlink" Target="mailto:ivacar01@hotmail.com" TargetMode="External"/><Relationship Id="rId1681" Type="http://schemas.openxmlformats.org/officeDocument/2006/relationships/hyperlink" Target="mailto:jcamilocastellanos97@gmail.com" TargetMode="External"/><Relationship Id="rId704" Type="http://schemas.openxmlformats.org/officeDocument/2006/relationships/hyperlink" Target="mailto:juridica1@capillasdelafe.com" TargetMode="External"/><Relationship Id="rId911" Type="http://schemas.openxmlformats.org/officeDocument/2006/relationships/hyperlink" Target="mailto:patty.torres.m@gmail.com" TargetMode="External"/><Relationship Id="rId1127" Type="http://schemas.openxmlformats.org/officeDocument/2006/relationships/hyperlink" Target="mailto:ammahecha16@gmail.com" TargetMode="External"/><Relationship Id="rId1334" Type="http://schemas.openxmlformats.org/officeDocument/2006/relationships/hyperlink" Target="https://community.secop.gov.co/Public/Tendering/OpportunityDetail/Index?noticeUID=CO1.NTC.6627255&amp;isFromPublicArea=True&amp;isModal=False" TargetMode="External"/><Relationship Id="rId1541" Type="http://schemas.openxmlformats.org/officeDocument/2006/relationships/hyperlink" Target="mailto:nataliaostos13@gmail.com" TargetMode="External"/><Relationship Id="rId1779" Type="http://schemas.openxmlformats.org/officeDocument/2006/relationships/hyperlink" Target="https://community.secop.gov.co/Public/Tendering/OpportunityDetail/Index?noticeUID=CO1.NTC.6759732&amp;isFromPublicArea=True&amp;isModal=False" TargetMode="External"/><Relationship Id="rId1986" Type="http://schemas.openxmlformats.org/officeDocument/2006/relationships/hyperlink" Target="mailto:pidamosperdon@gmail.com" TargetMode="External"/><Relationship Id="rId40" Type="http://schemas.openxmlformats.org/officeDocument/2006/relationships/hyperlink" Target="mailto:lorenaariza@hotmail.com" TargetMode="External"/><Relationship Id="rId1401" Type="http://schemas.openxmlformats.org/officeDocument/2006/relationships/hyperlink" Target="mailto:marcela.almazo@gmail.com" TargetMode="External"/><Relationship Id="rId1639" Type="http://schemas.openxmlformats.org/officeDocument/2006/relationships/hyperlink" Target="https://community.secop.gov.co/Public/Tendering/OpportunityDetail/Index?noticeUID=CO1.NTC.6715672&amp;isFromPublicArea=True&amp;isModal=False" TargetMode="External"/><Relationship Id="rId1846" Type="http://schemas.openxmlformats.org/officeDocument/2006/relationships/hyperlink" Target="https://community.secop.gov.co/Public/Tendering/OpportunityDetail/Index?noticeUID=CO1.NTC.6775944&amp;isFromPublicArea=True&amp;isModal=False" TargetMode="External"/><Relationship Id="rId1706" Type="http://schemas.openxmlformats.org/officeDocument/2006/relationships/hyperlink" Target="mailto:carobernal85@gmail.com" TargetMode="External"/><Relationship Id="rId1913" Type="http://schemas.openxmlformats.org/officeDocument/2006/relationships/hyperlink" Target="mailto:luiscastro-@hotmail.com" TargetMode="External"/><Relationship Id="rId287" Type="http://schemas.openxmlformats.org/officeDocument/2006/relationships/hyperlink" Target="mailto:edwardtapias20@gmail.com" TargetMode="External"/><Relationship Id="rId494" Type="http://schemas.openxmlformats.org/officeDocument/2006/relationships/hyperlink" Target="https://community.secop.gov.co/Public/Tendering/OpportunityDetail/Index?noticeUID=CO1.NTC.6038501&amp;isFromPublicArea=True&amp;isModal=False" TargetMode="External"/><Relationship Id="rId147" Type="http://schemas.openxmlformats.org/officeDocument/2006/relationships/hyperlink" Target="mailto:anato@anato.org" TargetMode="External"/><Relationship Id="rId354" Type="http://schemas.openxmlformats.org/officeDocument/2006/relationships/hyperlink" Target="https://community.secop.gov.co/Public/Tendering/ContractNoticePhases/View?PPI=CO1.PPI.31066145&amp;isFromPublicArea=True&amp;isModal=False" TargetMode="External"/><Relationship Id="rId799" Type="http://schemas.openxmlformats.org/officeDocument/2006/relationships/hyperlink" Target="https://community.secop.gov.co/Public/Tendering/OpportunityDetail/Index?noticeUID=CO1.NTC.6146568&amp;isFromPublicArea=True&amp;isModal=False" TargetMode="External"/><Relationship Id="rId1191" Type="http://schemas.openxmlformats.org/officeDocument/2006/relationships/hyperlink" Target="mailto:jairorelapheforero@gmal.com" TargetMode="External"/><Relationship Id="rId2035" Type="http://schemas.openxmlformats.org/officeDocument/2006/relationships/hyperlink" Target="https://community.secop.gov.co/Public/Tendering/OpportunityDetail/Index?noticeUID=CO1.NTC.7248529&amp;isFromPublicArea=True&amp;isModal=False" TargetMode="External"/><Relationship Id="rId561" Type="http://schemas.openxmlformats.org/officeDocument/2006/relationships/hyperlink" Target="mailto:david-9935@hotmail.com" TargetMode="External"/><Relationship Id="rId659" Type="http://schemas.openxmlformats.org/officeDocument/2006/relationships/hyperlink" Target="mailto:edwinmusica@gmail.com" TargetMode="External"/><Relationship Id="rId866" Type="http://schemas.openxmlformats.org/officeDocument/2006/relationships/hyperlink" Target="https://community.secop.gov.co/Public/Tendering/OpportunityDetail/Index?noticeUID=CO1.NTC.6172049&amp;isFromPublicArea=True&amp;isModal=False" TargetMode="External"/><Relationship Id="rId1289" Type="http://schemas.openxmlformats.org/officeDocument/2006/relationships/hyperlink" Target="mailto:jalberto7241@gmail.com" TargetMode="External"/><Relationship Id="rId1496" Type="http://schemas.openxmlformats.org/officeDocument/2006/relationships/hyperlink" Target="https://community.secop.gov.co/Public/Tendering/OpportunityDetail/Index?noticeUID=CO1.NTC.6674319&amp;isFromPublicArea=True&amp;isModal=False" TargetMode="External"/><Relationship Id="rId214" Type="http://schemas.openxmlformats.org/officeDocument/2006/relationships/hyperlink" Target="https://community.secop.gov.co/Public/Tendering/OpportunityDetail/Index?noticeUID=CO1.NTC.5873407&amp;isFromPublicArea=True&amp;isModal=False" TargetMode="External"/><Relationship Id="rId421" Type="http://schemas.openxmlformats.org/officeDocument/2006/relationships/hyperlink" Target="https://community.secop.gov.co/Public/Tendering/OpportunityDetail/Index?noticeUID=CO1.NTC.6008042&amp;isFromPublicArea=True&amp;isModal=False" TargetMode="External"/><Relationship Id="rId519" Type="http://schemas.openxmlformats.org/officeDocument/2006/relationships/hyperlink" Target="https://community.secop.gov.co/Public/Tendering/OpportunityDetail/Index?noticeUID=CO1.NTC.6047691&amp;isFromPublicArea=True&amp;isModal=False" TargetMode="External"/><Relationship Id="rId1051" Type="http://schemas.openxmlformats.org/officeDocument/2006/relationships/hyperlink" Target="https://community.secop.gov.co/Public/Tendering/OpportunityDetail/Index?noticeUID=CO1.NTC.6146441&amp;isFromPublicArea=True&amp;isModal=False" TargetMode="External"/><Relationship Id="rId1149" Type="http://schemas.openxmlformats.org/officeDocument/2006/relationships/hyperlink" Target="https://community.secop.gov.co/Public/Tendering/OpportunityDetail/Index?noticeUID=CO1.NTC.6405526&amp;isFromPublicArea=True&amp;isModal=False" TargetMode="External"/><Relationship Id="rId1356" Type="http://schemas.openxmlformats.org/officeDocument/2006/relationships/hyperlink" Target="mailto:camilacanasto402@gmail.com" TargetMode="External"/><Relationship Id="rId726" Type="http://schemas.openxmlformats.org/officeDocument/2006/relationships/hyperlink" Target="https://community.secop.gov.co/Public/Tendering/OpportunityDetail/Index?noticeUID=CO1.NTC.6112465&amp;isFromPublicArea=True&amp;isModal=False" TargetMode="External"/><Relationship Id="rId933" Type="http://schemas.openxmlformats.org/officeDocument/2006/relationships/hyperlink" Target="https://community.secop.gov.co/Public/Tendering/OpportunityDetail/Index?noticeUID=CO1.NTC.6200557&amp;isFromPublicArea=True&amp;isModal=False" TargetMode="External"/><Relationship Id="rId1009" Type="http://schemas.openxmlformats.org/officeDocument/2006/relationships/hyperlink" Target="https://community.secop.gov.co/Public/Tendering/OpportunityDetail/Index?noticeUID=CO1.NTC.6201495&amp;isFromPublicArea=True&amp;isModal=False" TargetMode="External"/><Relationship Id="rId1563" Type="http://schemas.openxmlformats.org/officeDocument/2006/relationships/hyperlink" Target="https://community.secop.gov.co/Public/Tendering/OpportunityDetail/Index?noticeUID=CO1.NTC.6688142&amp;isFromPublicArea=True&amp;isModal=False" TargetMode="External"/><Relationship Id="rId1770" Type="http://schemas.openxmlformats.org/officeDocument/2006/relationships/hyperlink" Target="https://community.secop.gov.co/Public/Tendering/OpportunityDetail/Index?noticeUID=CO1.NTC.6758225&amp;isFromPublicArea=True&amp;isModal=False" TargetMode="External"/><Relationship Id="rId1868" Type="http://schemas.openxmlformats.org/officeDocument/2006/relationships/hyperlink" Target="https://community.secop.gov.co/Public/Tendering/OpportunityDetail/Index?noticeUID=CO1.NTC.6781377&amp;isFromPublicArea=True&amp;isModal=False" TargetMode="External"/><Relationship Id="rId62" Type="http://schemas.openxmlformats.org/officeDocument/2006/relationships/hyperlink" Target="mailto:c.amezquitaromero@gmail.com" TargetMode="External"/><Relationship Id="rId1216" Type="http://schemas.openxmlformats.org/officeDocument/2006/relationships/hyperlink" Target="https://community.secop.gov.co/Public/Tendering/OpportunityDetail/Index?noticeUID=CO1.NTC.6579407&amp;isFromPublicArea=True&amp;isModal=False" TargetMode="External"/><Relationship Id="rId1423" Type="http://schemas.openxmlformats.org/officeDocument/2006/relationships/hyperlink" Target="https://community.secop.gov.co/Public/Tendering/OpportunityDetail/Index?noticeUID=CO1.NTC.6656362&amp;isFromPublicArea=True&amp;isModal=False" TargetMode="External"/><Relationship Id="rId1630" Type="http://schemas.openxmlformats.org/officeDocument/2006/relationships/hyperlink" Target="mailto:panchita28@gmail.com" TargetMode="External"/><Relationship Id="rId1728" Type="http://schemas.openxmlformats.org/officeDocument/2006/relationships/hyperlink" Target="https://community.secop.gov.co/Public/Tendering/OpportunityDetail/Index?noticeUID=CO1.NTC.6738950&amp;isFromPublicArea=True&amp;isModal=False" TargetMode="External"/><Relationship Id="rId1935" Type="http://schemas.openxmlformats.org/officeDocument/2006/relationships/hyperlink" Target="https://community.secop.gov.co/Public/Tendering/OpportunityDetail/Index?noticeUID=CO1.NTC.6811028&amp;isFromPublicArea=True&amp;isModal=False" TargetMode="External"/><Relationship Id="rId169" Type="http://schemas.openxmlformats.org/officeDocument/2006/relationships/hyperlink" Target="https://community.secop.gov.co/Public/Tendering/OpportunityDetail/Index?noticeUID=CO1.NTC.5810743&amp;isFromPublicArea=True&amp;isModal=False" TargetMode="External"/><Relationship Id="rId376" Type="http://schemas.openxmlformats.org/officeDocument/2006/relationships/hyperlink" Target="https://community.secop.gov.co/Public/Tendering/OpportunityDetail/Index?noticeUID=CO1.NTC.5991325&amp;isFromPublicArea=True&amp;isModal=False" TargetMode="External"/><Relationship Id="rId583" Type="http://schemas.openxmlformats.org/officeDocument/2006/relationships/hyperlink" Target="mailto:j2_barrantes@hotmail.com" TargetMode="External"/><Relationship Id="rId790" Type="http://schemas.openxmlformats.org/officeDocument/2006/relationships/hyperlink" Target="mailto:centroniammm@gmail.com" TargetMode="External"/><Relationship Id="rId2057" Type="http://schemas.openxmlformats.org/officeDocument/2006/relationships/hyperlink" Target="https://community.secop.gov.co/Public/Tendering/OpportunityDetail/Index?noticeUID=CO1.NTC.7157373&amp;isFromPublicArea=True&amp;isModal=False" TargetMode="External"/><Relationship Id="rId4" Type="http://schemas.openxmlformats.org/officeDocument/2006/relationships/hyperlink" Target="https://community.secop.gov.co/Public/Tendering/OpportunityDetail/Index?noticeUID=CO1.NTC.5466753&amp;isFromPublicArea=True&amp;isModal=False" TargetMode="External"/><Relationship Id="rId236" Type="http://schemas.openxmlformats.org/officeDocument/2006/relationships/hyperlink" Target="https://community.secop.gov.co/Public/Tendering/OpportunityDetail/Index?noticeUID=CO1.NTC.5880121&amp;isFromPublicArea=True&amp;isModal=False" TargetMode="External"/><Relationship Id="rId443" Type="http://schemas.openxmlformats.org/officeDocument/2006/relationships/hyperlink" Target="mailto:williamclavijo01@gmail.com" TargetMode="External"/><Relationship Id="rId650" Type="http://schemas.openxmlformats.org/officeDocument/2006/relationships/hyperlink" Target="mailto:opinzonguio@gmail.com" TargetMode="External"/><Relationship Id="rId888" Type="http://schemas.openxmlformats.org/officeDocument/2006/relationships/hyperlink" Target="https://community.secop.gov.co/Public/Tendering/OpportunityDetail/Index?noticeUID=CO1.NTC.6183477&amp;isFromPublicArea=True&amp;isModal=False" TargetMode="External"/><Relationship Id="rId1073" Type="http://schemas.openxmlformats.org/officeDocument/2006/relationships/hyperlink" Target="https://community.secop.gov.co/Public/Tendering/OpportunityDetail/Index?noticeUID=CO1.NTC.6213440&amp;isFromPublicArea=True&amp;isModal=False" TargetMode="External"/><Relationship Id="rId1280" Type="http://schemas.openxmlformats.org/officeDocument/2006/relationships/hyperlink" Target="https://community.secop.gov.co/Public/Tendering/OpportunityDetail/Index?noticeUID=CO1.NTC.6613973&amp;isFromPublicArea=True&amp;isModal=False" TargetMode="External"/><Relationship Id="rId303" Type="http://schemas.openxmlformats.org/officeDocument/2006/relationships/hyperlink" Target="https://community.secop.gov.co/Public/Tendering/OpportunityDetail/Index?noticeUID=CO1.NTC.5937141&amp;isFromPublicArea=True&amp;isModal=False" TargetMode="External"/><Relationship Id="rId748" Type="http://schemas.openxmlformats.org/officeDocument/2006/relationships/hyperlink" Target="https://community.secop.gov.co/Public/Tendering/OpportunityDetail/Index?noticeUID=CO1.NTC.6123922&amp;isFromPublicArea=True&amp;isModal=False" TargetMode="External"/><Relationship Id="rId955" Type="http://schemas.openxmlformats.org/officeDocument/2006/relationships/hyperlink" Target="https://community.secop.gov.co/Public/Tendering/OpportunityDetail/Index?noticeUID=CO1.NTC.6197385&amp;isFromPublicArea=True&amp;isModal=False" TargetMode="External"/><Relationship Id="rId1140" Type="http://schemas.openxmlformats.org/officeDocument/2006/relationships/hyperlink" Target="mailto:cesarga641@gmail.com" TargetMode="External"/><Relationship Id="rId1378" Type="http://schemas.openxmlformats.org/officeDocument/2006/relationships/hyperlink" Target="https://community.secop.gov.co/Public/Tendering/OpportunityDetail/Index?noticeUID=CO1.NTC.6639594&amp;isFromPublicArea=True&amp;isModal=False" TargetMode="External"/><Relationship Id="rId1585" Type="http://schemas.openxmlformats.org/officeDocument/2006/relationships/hyperlink" Target="https://community.secop.gov.co/Public/Tendering/OpportunityDetail/Index?noticeUID=CO1.NTC.6696466&amp;isFromPublicArea=True&amp;isModal=False" TargetMode="External"/><Relationship Id="rId1792" Type="http://schemas.openxmlformats.org/officeDocument/2006/relationships/hyperlink" Target="mailto:rojasemily1101@gmail.com" TargetMode="External"/><Relationship Id="rId84" Type="http://schemas.openxmlformats.org/officeDocument/2006/relationships/hyperlink" Target="mailto:directivosbyt@gmail.com" TargetMode="External"/><Relationship Id="rId510" Type="http://schemas.openxmlformats.org/officeDocument/2006/relationships/hyperlink" Target="https://community.secop.gov.co/Public/Tendering/OpportunityDetail/Index?noticeUID=CO1.NTC.6043013&amp;isFromPublicArea=True&amp;isModal=False" TargetMode="External"/><Relationship Id="rId608" Type="http://schemas.openxmlformats.org/officeDocument/2006/relationships/hyperlink" Target="https://community.secop.gov.co/Public/Tendering/OpportunityDetail/Index?noticeUID=CO1.NTC.6075757&amp;isFromPublicArea=True&amp;isModal=False" TargetMode="External"/><Relationship Id="rId815" Type="http://schemas.openxmlformats.org/officeDocument/2006/relationships/hyperlink" Target="https://community.secop.gov.co/Public/Tendering/OpportunityDetail/Index?noticeUID=CO1.NTC.6148872&amp;isFromPublicArea=True&amp;isModal=False" TargetMode="External"/><Relationship Id="rId1238" Type="http://schemas.openxmlformats.org/officeDocument/2006/relationships/hyperlink" Target="mailto:rectoria@unicervantes.edu.co" TargetMode="External"/><Relationship Id="rId1445" Type="http://schemas.openxmlformats.org/officeDocument/2006/relationships/hyperlink" Target="https://community.secop.gov.co/Public/Tendering/OpportunityDetail/Index?noticeUID=CO1.NTC.6664071&amp;isFromPublicArea=True&amp;isModal=False" TargetMode="External"/><Relationship Id="rId1652" Type="http://schemas.openxmlformats.org/officeDocument/2006/relationships/hyperlink" Target="mailto:orwatt@gmail.com" TargetMode="External"/><Relationship Id="rId1000" Type="http://schemas.openxmlformats.org/officeDocument/2006/relationships/hyperlink" Target="mailto:diaseuxis@hotmail.com" TargetMode="External"/><Relationship Id="rId1305" Type="http://schemas.openxmlformats.org/officeDocument/2006/relationships/hyperlink" Target="https://community.secop.gov.co/Public/Tendering/OpportunityDetail/Index?noticeUID=CO1.NTC.6622589&amp;isFromPublicArea=True&amp;isModal=False" TargetMode="External"/><Relationship Id="rId1957" Type="http://schemas.openxmlformats.org/officeDocument/2006/relationships/hyperlink" Target="mailto:jesusorielso@hotmail.com" TargetMode="External"/><Relationship Id="rId1512" Type="http://schemas.openxmlformats.org/officeDocument/2006/relationships/hyperlink" Target="mailto:sandyvenegaspalacios@gmail.com" TargetMode="External"/><Relationship Id="rId1817" Type="http://schemas.openxmlformats.org/officeDocument/2006/relationships/hyperlink" Target="https://community.secop.gov.co/Public/Tendering/OpportunityDetail/Index?noticeUID=CO1.NTC.6769453&amp;isFromPublicArea=True&amp;isModal=False" TargetMode="External"/><Relationship Id="rId11" Type="http://schemas.openxmlformats.org/officeDocument/2006/relationships/hyperlink" Target="https://community.secop.gov.co/Public/Tendering/OpportunityDetail/Index?noticeUID=CO1.NTC.5494824&amp;isFromPublicArea=True&amp;isModal=False" TargetMode="External"/><Relationship Id="rId398" Type="http://schemas.openxmlformats.org/officeDocument/2006/relationships/hyperlink" Target="mailto:andresmelop1921@gmail.com" TargetMode="External"/><Relationship Id="rId160" Type="http://schemas.openxmlformats.org/officeDocument/2006/relationships/hyperlink" Target="https://community.secop.gov.co/Public/Tendering/ContractNoticePhases/View?PPI=CO1.PPI.30213329&amp;isFromPublicArea=True&amp;isModal=False" TargetMode="External"/><Relationship Id="rId258" Type="http://schemas.openxmlformats.org/officeDocument/2006/relationships/hyperlink" Target="https://community.secop.gov.co/Public/Tendering/OpportunityDetail/Index?noticeUID=CO1.NTC.5886726&amp;isFromPublicArea=True&amp;isModal=False" TargetMode="External"/><Relationship Id="rId465" Type="http://schemas.openxmlformats.org/officeDocument/2006/relationships/hyperlink" Target="mailto:castropatinojeisson@gmail.com" TargetMode="External"/><Relationship Id="rId672" Type="http://schemas.openxmlformats.org/officeDocument/2006/relationships/hyperlink" Target="https://community.secop.gov.co/Public/Tendering/OpportunityDetail/Index?noticeUID=CO1.NTC.6098303&amp;isFromPublicArea=True&amp;isModal=False" TargetMode="External"/><Relationship Id="rId1095" Type="http://schemas.openxmlformats.org/officeDocument/2006/relationships/hyperlink" Target="https://community.secop.gov.co/Public/Tendering/ContractNoticePhases/View?PPI=CO1.PPI.29529787&amp;isFromPublicArea=True&amp;isModal=False" TargetMode="External"/><Relationship Id="rId118" Type="http://schemas.openxmlformats.org/officeDocument/2006/relationships/hyperlink" Target="mailto:gestioncontratos@distracom.com.co" TargetMode="External"/><Relationship Id="rId325" Type="http://schemas.openxmlformats.org/officeDocument/2006/relationships/hyperlink" Target="mailto:elizabethalbarracint@gmail.com" TargetMode="External"/><Relationship Id="rId532" Type="http://schemas.openxmlformats.org/officeDocument/2006/relationships/hyperlink" Target="https://community.secop.gov.co/Public/Tendering/OpportunityDetail/Index?noticeUID=CO1.NTC.6057665&amp;isFromPublicArea=True&amp;isModal=False" TargetMode="External"/><Relationship Id="rId977" Type="http://schemas.openxmlformats.org/officeDocument/2006/relationships/hyperlink" Target="mailto:andrelipech@hotmail.com" TargetMode="External"/><Relationship Id="rId1162" Type="http://schemas.openxmlformats.org/officeDocument/2006/relationships/hyperlink" Target="https://community.secop.gov.co/Public/Tendering/OpportunityDetail/Index?noticeUID=CO1.NTC.6491094&amp;isFromPublicArea=True&amp;isModal=False" TargetMode="External"/><Relationship Id="rId2006" Type="http://schemas.openxmlformats.org/officeDocument/2006/relationships/hyperlink" Target="https://community.secop.gov.co/Public/Tendering/OpportunityDetail/Index?noticeUID=CO1.NTC.7187756&amp;isFromPublicArea=True&amp;isModal=False" TargetMode="External"/><Relationship Id="rId837" Type="http://schemas.openxmlformats.org/officeDocument/2006/relationships/hyperlink" Target="https://community.secop.gov.co/Public/Tendering/OpportunityDetail/Index?noticeUID=CO1.NTC.6159439&amp;isFromPublicArea=True&amp;isModal=False" TargetMode="External"/><Relationship Id="rId1022" Type="http://schemas.openxmlformats.org/officeDocument/2006/relationships/hyperlink" Target="https://community.secop.gov.co/Public/Tendering/OpportunityDetail/Index?noticeUID=CO1.NTC.6201960&amp;isFromPublicArea=True&amp;isModal=False" TargetMode="External"/><Relationship Id="rId1467" Type="http://schemas.openxmlformats.org/officeDocument/2006/relationships/hyperlink" Target="mailto:rosita20767@hotmail.com" TargetMode="External"/><Relationship Id="rId1674" Type="http://schemas.openxmlformats.org/officeDocument/2006/relationships/hyperlink" Target="https://community.secop.gov.co/Public/Tendering/OpportunityDetail/Index?noticeUID=CO1.NTC.6638104&amp;isFromPublicArea=True&amp;isModal=False" TargetMode="External"/><Relationship Id="rId1881" Type="http://schemas.openxmlformats.org/officeDocument/2006/relationships/hyperlink" Target="mailto:neslian.vermaas@gmail.com" TargetMode="External"/><Relationship Id="rId904" Type="http://schemas.openxmlformats.org/officeDocument/2006/relationships/hyperlink" Target="mailto:mechas1692@gmail.com" TargetMode="External"/><Relationship Id="rId1327" Type="http://schemas.openxmlformats.org/officeDocument/2006/relationships/hyperlink" Target="https://community.secop.gov.co/Public/Tendering/OpportunityDetail/Index?noticeUID=CO1.NTC.6626713&amp;isFromPublicArea=True&amp;isModal=False" TargetMode="External"/><Relationship Id="rId1534" Type="http://schemas.openxmlformats.org/officeDocument/2006/relationships/hyperlink" Target="https://community.secop.gov.co/Public/Tendering/OpportunityDetail/Index?noticeUID=CO1.NTC.6684031&amp;isFromPublicArea=True&amp;isModal=False" TargetMode="External"/><Relationship Id="rId1741" Type="http://schemas.openxmlformats.org/officeDocument/2006/relationships/hyperlink" Target="https://community.secop.gov.co/Public/Tendering/OpportunityDetail/Index?noticeUID=CO1.NTC.6751724&amp;isFromPublicArea=True&amp;isModal=False" TargetMode="External"/><Relationship Id="rId1979" Type="http://schemas.openxmlformats.org/officeDocument/2006/relationships/hyperlink" Target="mailto:dia23.pao@gmail.com" TargetMode="External"/><Relationship Id="rId33" Type="http://schemas.openxmlformats.org/officeDocument/2006/relationships/hyperlink" Target="https://community.secop.gov.co/Public/Tendering/OpportunityDetail/Index?noticeUID=CO1.NTC.5535255&amp;isFromPublicArea=True&amp;isModal=False" TargetMode="External"/><Relationship Id="rId1601" Type="http://schemas.openxmlformats.org/officeDocument/2006/relationships/hyperlink" Target="mailto:sergioo1712@hotmail.com" TargetMode="External"/><Relationship Id="rId1839" Type="http://schemas.openxmlformats.org/officeDocument/2006/relationships/hyperlink" Target="https://community.secop.gov.co/Public/Tendering/OpportunityDetail/Index?noticeUID=CO1.NTC.6772955&amp;isFromPublicArea=True&amp;isModal=False" TargetMode="External"/><Relationship Id="rId182" Type="http://schemas.openxmlformats.org/officeDocument/2006/relationships/hyperlink" Target="https://community.secop.gov.co/Public/Tendering/OpportunityDetail/Index?noticeUID=CO1.NTC.5706571&amp;isFromPublicArea=True&amp;isModal=Fals" TargetMode="External"/><Relationship Id="rId1906" Type="http://schemas.openxmlformats.org/officeDocument/2006/relationships/hyperlink" Target="https://community.secop.gov.co/Public/Tendering/OpportunityDetail/Index?noticeUID=CO1.NTC.6722583&amp;isFromPublicArea=True&amp;isModal=False" TargetMode="External"/><Relationship Id="rId487" Type="http://schemas.openxmlformats.org/officeDocument/2006/relationships/hyperlink" Target="https://community.secop.gov.co/Public/Tendering/OpportunityDetail/Index?noticeUID=CO1.NTC.6035082&amp;isFromPublicArea=True&amp;isModal=False" TargetMode="External"/><Relationship Id="rId694" Type="http://schemas.openxmlformats.org/officeDocument/2006/relationships/hyperlink" Target="mailto:depachon.cab@gmail.com" TargetMode="External"/><Relationship Id="rId2070" Type="http://schemas.openxmlformats.org/officeDocument/2006/relationships/printerSettings" Target="../printerSettings/printerSettings1.bin"/><Relationship Id="rId347" Type="http://schemas.openxmlformats.org/officeDocument/2006/relationships/hyperlink" Target="https://community.secop.gov.co/Public/Tendering/OpportunityDetail/Index?noticeUID=CO1.NTC.5955753&amp;isFromPublicArea=True&amp;isModal=False" TargetMode="External"/><Relationship Id="rId999" Type="http://schemas.openxmlformats.org/officeDocument/2006/relationships/hyperlink" Target="mailto:pio05mora@yahoo.com.ar" TargetMode="External"/><Relationship Id="rId1184" Type="http://schemas.openxmlformats.org/officeDocument/2006/relationships/hyperlink" Target="mailto:apoyoyasesoriasas@hotmail.com" TargetMode="External"/><Relationship Id="rId2028" Type="http://schemas.openxmlformats.org/officeDocument/2006/relationships/hyperlink" Target="mailto:byocomerciantes@gmail.com" TargetMode="External"/><Relationship Id="rId554" Type="http://schemas.openxmlformats.org/officeDocument/2006/relationships/hyperlink" Target="https://community.secop.gov.co/Public/Tendering/OpportunityDetail/Index?noticeUID=CO1.NTC.6067578&amp;isFromPublicArea=True&amp;isModal=False" TargetMode="External"/><Relationship Id="rId761" Type="http://schemas.openxmlformats.org/officeDocument/2006/relationships/hyperlink" Target="mailto:amaliahernandez1990@gmail.com" TargetMode="External"/><Relationship Id="rId859" Type="http://schemas.openxmlformats.org/officeDocument/2006/relationships/hyperlink" Target="https://community.secop.gov.co/Public/Tendering/OpportunityDetail/Index?noticeUID=CO1.NTC.6169883&amp;isFromPublicArea=True&amp;isModal=False" TargetMode="External"/><Relationship Id="rId1391" Type="http://schemas.openxmlformats.org/officeDocument/2006/relationships/hyperlink" Target="mailto:ivasque29@hotmail.com" TargetMode="External"/><Relationship Id="rId1489" Type="http://schemas.openxmlformats.org/officeDocument/2006/relationships/hyperlink" Target="https://community.secop.gov.co/Public/Tendering/OpportunityDetail/Index?noticeUID=CO1.NTC.6671708&amp;isFromPublicArea=True&amp;isModal=False" TargetMode="External"/><Relationship Id="rId1696" Type="http://schemas.openxmlformats.org/officeDocument/2006/relationships/hyperlink" Target="https://community.secop.gov.co/Public/Tendering/OpportunityDetail/Index?noticeUID=CO1.NTC.6727991&amp;isFromPublicArea=True&amp;isModal=False" TargetMode="External"/><Relationship Id="rId207" Type="http://schemas.openxmlformats.org/officeDocument/2006/relationships/hyperlink" Target="https://community.secop.gov.co/Public/Tendering/OpportunityDetail/Index?noticeUID=CO1.NTC.5833491&amp;isFromPublicArea=True&amp;isModal=False" TargetMode="External"/><Relationship Id="rId414" Type="http://schemas.openxmlformats.org/officeDocument/2006/relationships/hyperlink" Target="mailto:alejandrocubidessalamanca@gmail.com" TargetMode="External"/><Relationship Id="rId621" Type="http://schemas.openxmlformats.org/officeDocument/2006/relationships/hyperlink" Target="mailto:gladysfuentesva@gmail.com" TargetMode="External"/><Relationship Id="rId1044" Type="http://schemas.openxmlformats.org/officeDocument/2006/relationships/hyperlink" Target="mailto:danis.suta@gmail.com" TargetMode="External"/><Relationship Id="rId1251" Type="http://schemas.openxmlformats.org/officeDocument/2006/relationships/hyperlink" Target="https://community.secop.gov.co/Public/Tendering/OpportunityDetail/Index?noticeUID=CO1.NTC.6602134&amp;isFromPublicArea=True&amp;isModal=False" TargetMode="External"/><Relationship Id="rId1349" Type="http://schemas.openxmlformats.org/officeDocument/2006/relationships/hyperlink" Target="mailto:cesarleoj7@gmail.com" TargetMode="External"/><Relationship Id="rId719" Type="http://schemas.openxmlformats.org/officeDocument/2006/relationships/hyperlink" Target="https://community.secop.gov.co/Public/Tendering/OpportunityDetail/Index?noticeUID=CO1.NTC.6115423&amp;isFromPublicArea=True&amp;isModal=False" TargetMode="External"/><Relationship Id="rId926" Type="http://schemas.openxmlformats.org/officeDocument/2006/relationships/hyperlink" Target="https://community.secop.gov.co/Public/Tendering/OpportunityDetail/Index?noticeUID=CO1.NTC.6193835&amp;isFromPublicArea=True&amp;isModal=False" TargetMode="External"/><Relationship Id="rId1111" Type="http://schemas.openxmlformats.org/officeDocument/2006/relationships/hyperlink" Target="mailto:les30yuli@hotmail.com" TargetMode="External"/><Relationship Id="rId1556" Type="http://schemas.openxmlformats.org/officeDocument/2006/relationships/hyperlink" Target="mailto:meridianasandoval711@gmail.com" TargetMode="External"/><Relationship Id="rId1763" Type="http://schemas.openxmlformats.org/officeDocument/2006/relationships/hyperlink" Target="mailto:tam9428@gmail.com" TargetMode="External"/><Relationship Id="rId1970" Type="http://schemas.openxmlformats.org/officeDocument/2006/relationships/hyperlink" Target="mailto:tatianaruiz.ft@hotmail.com" TargetMode="External"/><Relationship Id="rId55" Type="http://schemas.openxmlformats.org/officeDocument/2006/relationships/hyperlink" Target="mailto:dajusanchez@hotmail.com" TargetMode="External"/><Relationship Id="rId1209" Type="http://schemas.openxmlformats.org/officeDocument/2006/relationships/hyperlink" Target="https://community.secop.gov.co/Public/Tendering/OpportunityDetail/Index?noticeUID=CO1.NTC.6579046&amp;isFromPublicArea=True&amp;isModal=False" TargetMode="External"/><Relationship Id="rId1416" Type="http://schemas.openxmlformats.org/officeDocument/2006/relationships/hyperlink" Target="https://community.secop.gov.co/Public/Tendering/OpportunityDetail/Index?noticeUID=CO1.NTC.6647989&amp;isFromPublicArea=True&amp;isModal=False" TargetMode="External"/><Relationship Id="rId1623" Type="http://schemas.openxmlformats.org/officeDocument/2006/relationships/hyperlink" Target="mailto:smonicaconsuelo@yahoo.es" TargetMode="External"/><Relationship Id="rId1830" Type="http://schemas.openxmlformats.org/officeDocument/2006/relationships/hyperlink" Target="mailto:danielcantante0713@gmail.com" TargetMode="External"/><Relationship Id="rId1928" Type="http://schemas.openxmlformats.org/officeDocument/2006/relationships/hyperlink" Target="https://community.secop.gov.co/Public/Tendering/OpportunityDetail/Index?noticeUID=CO1.NTC.6800818&amp;isFromPublicArea=True&amp;isModal=False" TargetMode="External"/><Relationship Id="rId271" Type="http://schemas.openxmlformats.org/officeDocument/2006/relationships/hyperlink" Target="mailto:monty1294@hotmail.com" TargetMode="External"/><Relationship Id="rId131" Type="http://schemas.openxmlformats.org/officeDocument/2006/relationships/hyperlink" Target="mailto:mcorteslopez32@gmail.com" TargetMode="External"/><Relationship Id="rId369" Type="http://schemas.openxmlformats.org/officeDocument/2006/relationships/hyperlink" Target="https://community.secop.gov.co/Public/Tendering/OpportunityDetail/Index?noticeUID=CO1.NTC.5984511&amp;isFromPublicArea=True&amp;isModal=False" TargetMode="External"/><Relationship Id="rId576" Type="http://schemas.openxmlformats.org/officeDocument/2006/relationships/hyperlink" Target="https://community.secop.gov.co/Public/Tendering/OpportunityDetail/Index?noticeUID=CO1.NTC.6075364&amp;isFromPublicArea=True&amp;isModal=False" TargetMode="External"/><Relationship Id="rId783" Type="http://schemas.openxmlformats.org/officeDocument/2006/relationships/hyperlink" Target="https://community.secop.gov.co/Public/Tendering/OpportunityDetail/Index?noticeUID=CO1.NTC.6141390&amp;isFromPublicArea=True&amp;isModal=False" TargetMode="External"/><Relationship Id="rId990" Type="http://schemas.openxmlformats.org/officeDocument/2006/relationships/hyperlink" Target="mailto:edgarveland@hotmail.com" TargetMode="External"/><Relationship Id="rId229" Type="http://schemas.openxmlformats.org/officeDocument/2006/relationships/hyperlink" Target="mailto:catalinabuenoo@gmail.com" TargetMode="External"/><Relationship Id="rId436" Type="http://schemas.openxmlformats.org/officeDocument/2006/relationships/hyperlink" Target="https://www.contratos.gov.co/consultas/detalleProceso.do?numConstancia=24-22-88424&amp;g-recaptcha-response=03AFcWeA7zv-qJEairqjH0ZtSbWoeP24B24OBOBhStDqrW6wMezkFE8ThQ3VX4k59f5h_7DUxqR1lENZmI1Pwo83Xr1N1Ig_IhtI6oRhplyYIfBomvzePGuAEMMUp0iCAZVu8hbaxIjpbxwCoZLsgTz0bk-tngnl7-kfeMwPEe1rdgXYSoZWQ7TqywLk8bJz36r6uNt5Q2VYPktHsE9qryt4M2gb7Bi5_WQgS5ezodF1z_wzBqDtrbUG_-dM0c-rFgHvYTXAomf-aaWGZmnNLvGibVLa0t5zFDB5qBo2E8GB3JdHBZsUDCRWSuAOduxM6gRruFMwngYtF2CHVtSNTQs3IXKyiOVR3-R50UHaCB_Ofb0IIOUbsbBDIsvEDQwx4O5eJv8IGFblQ-DOvhRnUI1RIyIpNvmcThaseWKXAfVyybtYGBB2mRDe27NB6fgHnwrEEjI5gTBBnUNbm-Xooxf2llNLgS-ZNytiuANhWvfTBCcJTv5rq4jQRFzmsY-lbO8FYcvblz_3feRJ9IwEpd4kYdKYHSG7oVMXz628y0YtvcfwpQpldznQb3PYVA8NyZg-yz9zVpvKVFo9BAO8-1hkOt4ilIHhTaY4k9fz21QVWP29ngMsIhODifvAfsX7N66pU0ZheroEmbg815qPr6LxC2CEVbIN7z1grOQoqpm-3PRe4RZXrItXmY8upIc7dDg_nevhdfu8zY" TargetMode="External"/><Relationship Id="rId643" Type="http://schemas.openxmlformats.org/officeDocument/2006/relationships/hyperlink" Target="mailto:afch90@gmail.com" TargetMode="External"/><Relationship Id="rId1066" Type="http://schemas.openxmlformats.org/officeDocument/2006/relationships/hyperlink" Target="mailto:finanzas@electrocom.com.co" TargetMode="External"/><Relationship Id="rId1273" Type="http://schemas.openxmlformats.org/officeDocument/2006/relationships/hyperlink" Target="https://community.secop.gov.co/Public/Tendering/OpportunityDetail/Index?noticeUID=CO1.NTC.6607192&amp;isFromPublicArea=True&amp;isModal=False" TargetMode="External"/><Relationship Id="rId1480" Type="http://schemas.openxmlformats.org/officeDocument/2006/relationships/hyperlink" Target="https://community.secop.gov.co/Public/Tendering/OpportunityDetail/Index?noticeUID=CO1.NTC.6667202&amp;isFromPublicArea=True&amp;isModal=False" TargetMode="External"/><Relationship Id="rId850" Type="http://schemas.openxmlformats.org/officeDocument/2006/relationships/hyperlink" Target="https://community.secop.gov.co/Public/Tendering/OpportunityDetail/Index?noticeUID=CO1.NTC.6167200&amp;isFromPublicArea=True&amp;isModal=False" TargetMode="External"/><Relationship Id="rId948" Type="http://schemas.openxmlformats.org/officeDocument/2006/relationships/hyperlink" Target="https://community.secop.gov.co/Public/Tendering/OpportunityDetail/Index?noticeUID=CO1.NTC.6200773&amp;isFromPublicArea=True&amp;isModal=False" TargetMode="External"/><Relationship Id="rId1133" Type="http://schemas.openxmlformats.org/officeDocument/2006/relationships/hyperlink" Target="https://community.secop.gov.co/Public/Tendering/OpportunityDetail/Index?noticeUID=CO1.NTC.6425569&amp;isFromPublicArea=True&amp;isModal=False" TargetMode="External"/><Relationship Id="rId1578" Type="http://schemas.openxmlformats.org/officeDocument/2006/relationships/hyperlink" Target="mailto:rector@escuelaing.edu.co" TargetMode="External"/><Relationship Id="rId1785" Type="http://schemas.openxmlformats.org/officeDocument/2006/relationships/hyperlink" Target="mailto:manubelieber28@gmail.com" TargetMode="External"/><Relationship Id="rId1992" Type="http://schemas.openxmlformats.org/officeDocument/2006/relationships/hyperlink" Target="mailto:castellanos.marco@hotmail.com" TargetMode="External"/><Relationship Id="rId77" Type="http://schemas.openxmlformats.org/officeDocument/2006/relationships/hyperlink" Target="https://community.secop.gov.co/Public/Tendering/OpportunityDetail/Index?noticeUID=CO1.NTC.5602191&amp;isFromPublicArea=True&amp;isModal=False" TargetMode="External"/><Relationship Id="rId503" Type="http://schemas.openxmlformats.org/officeDocument/2006/relationships/hyperlink" Target="mailto:nanis_angel@hotmail.com" TargetMode="External"/><Relationship Id="rId710" Type="http://schemas.openxmlformats.org/officeDocument/2006/relationships/hyperlink" Target="https://community.secop.gov.co/Public/Tendering/OpportunityDetail/Index?noticeUID=CO1.NTC.6109999&amp;isFromPublicArea=True&amp;isModal=False" TargetMode="External"/><Relationship Id="rId808" Type="http://schemas.openxmlformats.org/officeDocument/2006/relationships/hyperlink" Target="mailto:damarga.9525@hotmail.com" TargetMode="External"/><Relationship Id="rId1340" Type="http://schemas.openxmlformats.org/officeDocument/2006/relationships/hyperlink" Target="https://community.secop.gov.co/Public/Tendering/OpportunityDetail/Index?noticeUID=CO1.NTC.6629371&amp;isFromPublicArea=True&amp;isModal=False" TargetMode="External"/><Relationship Id="rId1438" Type="http://schemas.openxmlformats.org/officeDocument/2006/relationships/hyperlink" Target="https://community.secop.gov.co/Public/Tendering/OpportunityDetail/Index?noticeUID=CO1.NTC.6661105&amp;isFromPublicArea=True&amp;isModal=False" TargetMode="External"/><Relationship Id="rId1645" Type="http://schemas.openxmlformats.org/officeDocument/2006/relationships/hyperlink" Target="mailto:virginiaesarte@gmail.com" TargetMode="External"/><Relationship Id="rId1200" Type="http://schemas.openxmlformats.org/officeDocument/2006/relationships/hyperlink" Target="mailto:mc.inmobiliaria@hotmail.com" TargetMode="External"/><Relationship Id="rId1852" Type="http://schemas.openxmlformats.org/officeDocument/2006/relationships/hyperlink" Target="mailto:reoa_14@hotmail.com" TargetMode="External"/><Relationship Id="rId1505" Type="http://schemas.openxmlformats.org/officeDocument/2006/relationships/hyperlink" Target="mailto:marlonfelipebustosruiz@gmail.com" TargetMode="External"/><Relationship Id="rId1712" Type="http://schemas.openxmlformats.org/officeDocument/2006/relationships/hyperlink" Target="https://community.secop.gov.co/Public/Tendering/OpportunityDetail/Index?noticeUID=CO1.NTC.6740001&amp;isFromPublicArea=True&amp;isModal=False" TargetMode="External"/><Relationship Id="rId293" Type="http://schemas.openxmlformats.org/officeDocument/2006/relationships/hyperlink" Target="mailto:jsandoval@kawak.net" TargetMode="External"/><Relationship Id="rId153" Type="http://schemas.openxmlformats.org/officeDocument/2006/relationships/hyperlink" Target="https://community.secop.gov.co/Public/Tendering/OpportunityDetail/Index?noticeUID=CO1.NTC.5736978&amp;isFromPublicArea=True&amp;isModal=False" TargetMode="External"/><Relationship Id="rId360" Type="http://schemas.openxmlformats.org/officeDocument/2006/relationships/hyperlink" Target="https://community.secop.gov.co/Public/Tendering/OpportunityDetail/Index?noticeUID=CO1.NTC.5971413&amp;isFromPublicArea=True&amp;isModal=False" TargetMode="External"/><Relationship Id="rId598" Type="http://schemas.openxmlformats.org/officeDocument/2006/relationships/hyperlink" Target="https://community.secop.gov.co/Public/Tendering/OpportunityDetail/Index?noticeUID=CO1.NTC.6076404&amp;isFromPublicArea=True&amp;isModal=False" TargetMode="External"/><Relationship Id="rId2041" Type="http://schemas.openxmlformats.org/officeDocument/2006/relationships/hyperlink" Target="mailto:licitaciones@ffsoluciones.com" TargetMode="External"/><Relationship Id="rId220" Type="http://schemas.openxmlformats.org/officeDocument/2006/relationships/hyperlink" Target="mailto:fabio7936@hotmail.com" TargetMode="External"/><Relationship Id="rId458" Type="http://schemas.openxmlformats.org/officeDocument/2006/relationships/hyperlink" Target="mailto:geomacletorres@yahoo.com.co" TargetMode="External"/><Relationship Id="rId665" Type="http://schemas.openxmlformats.org/officeDocument/2006/relationships/hyperlink" Target="https://community.secop.gov.co/Public/Tendering/OpportunityDetail/Index?noticeUID=CO1.NTC.6094834&amp;isFromPublicArea=True&amp;isModal=False" TargetMode="External"/><Relationship Id="rId872" Type="http://schemas.openxmlformats.org/officeDocument/2006/relationships/hyperlink" Target="mailto:davidjbeltran16@hotmail.com" TargetMode="External"/><Relationship Id="rId1088" Type="http://schemas.openxmlformats.org/officeDocument/2006/relationships/hyperlink" Target="mailto:jesmisantamaria@gmail.com" TargetMode="External"/><Relationship Id="rId1295" Type="http://schemas.openxmlformats.org/officeDocument/2006/relationships/hyperlink" Target="https://community.secop.gov.co/Public/Tendering/OpportunityDetail/Index?noticeUID=CO1.NTC.6613666&amp;isFromPublicArea=True&amp;isModal=False" TargetMode="External"/><Relationship Id="rId318" Type="http://schemas.openxmlformats.org/officeDocument/2006/relationships/hyperlink" Target="https://community.secop.gov.co/Public/Tendering/OpportunityDetail/Index?noticeUID=CO1.NTC.5943209&amp;isFromPublicArea=True&amp;isModal=False" TargetMode="External"/><Relationship Id="rId525" Type="http://schemas.openxmlformats.org/officeDocument/2006/relationships/hyperlink" Target="mailto:jennifer.amaya.m@gmail.com" TargetMode="External"/><Relationship Id="rId732" Type="http://schemas.openxmlformats.org/officeDocument/2006/relationships/hyperlink" Target="https://community.secop.gov.co/Public/Tendering/OpportunityDetail/Index?noticeUID=CO1.NTC.6121044&amp;isFromPublicArea=True&amp;isModal=False" TargetMode="External"/><Relationship Id="rId1155" Type="http://schemas.openxmlformats.org/officeDocument/2006/relationships/hyperlink" Target="mailto:alejandrocubidessalamanca@gmail.com" TargetMode="External"/><Relationship Id="rId1362" Type="http://schemas.openxmlformats.org/officeDocument/2006/relationships/hyperlink" Target="https://community.secop.gov.co/Public/Tendering/OpportunityDetail/Index?noticeUID=CO1.NTC.6582422&amp;isFromPublicArea=True&amp;isModal=False" TargetMode="External"/><Relationship Id="rId99" Type="http://schemas.openxmlformats.org/officeDocument/2006/relationships/hyperlink" Target="mailto:flaponderosa@hotmail.com" TargetMode="External"/><Relationship Id="rId1015" Type="http://schemas.openxmlformats.org/officeDocument/2006/relationships/hyperlink" Target="https://community.secop.gov.co/Public/Tendering/OpportunityDetail/Index?noticeUID=CO1.NTC.6201847&amp;isFromPublicArea=True&amp;isModal=False" TargetMode="External"/><Relationship Id="rId1222" Type="http://schemas.openxmlformats.org/officeDocument/2006/relationships/hyperlink" Target="mailto:mao_arana@hotmail.com" TargetMode="External"/><Relationship Id="rId1667" Type="http://schemas.openxmlformats.org/officeDocument/2006/relationships/hyperlink" Target="https://community.secop.gov.co/Public/Tendering/OpportunityDetail/Index?noticeUID=CO1.NTC.6723439&amp;isFromPublicArea=True&amp;isModal=False" TargetMode="External"/><Relationship Id="rId1874" Type="http://schemas.openxmlformats.org/officeDocument/2006/relationships/hyperlink" Target="https://community.secop.gov.co/Public/Tendering/OpportunityDetail/Index?noticeUID=CO1.NTC.6783917&amp;isFromPublicArea=True&amp;isModal=False" TargetMode="External"/><Relationship Id="rId1527" Type="http://schemas.openxmlformats.org/officeDocument/2006/relationships/hyperlink" Target="https://community.secop.gov.co/Public/Tendering/OpportunityDetail/Index?noticeUID=CO1.NTC.6680273&amp;isFromPublicArea=True&amp;isModal=False" TargetMode="External"/><Relationship Id="rId1734" Type="http://schemas.openxmlformats.org/officeDocument/2006/relationships/hyperlink" Target="mailto:musiclown@gmail.com" TargetMode="External"/><Relationship Id="rId1941" Type="http://schemas.openxmlformats.org/officeDocument/2006/relationships/hyperlink" Target="https://community.secop.gov.co/Public/Tendering/OpportunityDetail/Index?noticeUID=CO1.NTC.6816483&amp;isFromPublicArea=True&amp;isModal=False" TargetMode="External"/><Relationship Id="rId26" Type="http://schemas.openxmlformats.org/officeDocument/2006/relationships/hyperlink" Target="mailto:marlendiazs@gmail.com" TargetMode="External"/><Relationship Id="rId175" Type="http://schemas.openxmlformats.org/officeDocument/2006/relationships/hyperlink" Target="https://community.secop.gov.co/Public/Tendering/OpportunityDetail/Index?noticeUID=CO1.NTC.5811202&amp;isFromPublicArea=True&amp;isModal=False" TargetMode="External"/><Relationship Id="rId1801" Type="http://schemas.openxmlformats.org/officeDocument/2006/relationships/hyperlink" Target="mailto:dian.a19_ale@hotmail.com" TargetMode="External"/><Relationship Id="rId382" Type="http://schemas.openxmlformats.org/officeDocument/2006/relationships/hyperlink" Target="mailto:kumacampos18@gmail.com" TargetMode="External"/><Relationship Id="rId687" Type="http://schemas.openxmlformats.org/officeDocument/2006/relationships/hyperlink" Target="https://community.secop.gov.co/Public/Tendering/OpportunityDetail/Index?noticeUID=CO1.NTC.6102607&amp;isFromPublicArea=True&amp;isModal=False" TargetMode="External"/><Relationship Id="rId2063" Type="http://schemas.openxmlformats.org/officeDocument/2006/relationships/hyperlink" Target="mailto:celisfran27@gmail.com" TargetMode="External"/><Relationship Id="rId242" Type="http://schemas.openxmlformats.org/officeDocument/2006/relationships/hyperlink" Target="https://community.secop.gov.co/Public/Tendering/OpportunityDetail/Index?noticeUID=CO1.NTC.5886941&amp;isFromPublicArea=True&amp;isModal=False" TargetMode="External"/><Relationship Id="rId894" Type="http://schemas.openxmlformats.org/officeDocument/2006/relationships/hyperlink" Target="mailto:lalacastellanospedraza@gmail.com" TargetMode="External"/><Relationship Id="rId1177" Type="http://schemas.openxmlformats.org/officeDocument/2006/relationships/hyperlink" Target="mailto:unecorp@tigo.com.co" TargetMode="External"/><Relationship Id="rId102" Type="http://schemas.openxmlformats.org/officeDocument/2006/relationships/hyperlink" Target="https://community.secop.gov.co/Public/Tendering/OpportunityDetail/Index?noticeUID=CO1.NTC.5606594&amp;isFromPublicArea=True&amp;isModal=False" TargetMode="External"/><Relationship Id="rId547" Type="http://schemas.openxmlformats.org/officeDocument/2006/relationships/hyperlink" Target="mailto:nosferatus1409@hotmail.com" TargetMode="External"/><Relationship Id="rId754" Type="http://schemas.openxmlformats.org/officeDocument/2006/relationships/hyperlink" Target="https://community.secop.gov.co/Public/Tendering/OpportunityDetail/Index?noticeUID=CO1.NTC.6127392&amp;isFromPublicArea=True&amp;isModal=False" TargetMode="External"/><Relationship Id="rId961" Type="http://schemas.openxmlformats.org/officeDocument/2006/relationships/hyperlink" Target="https://community.secop.gov.co/Public/Tendering/OpportunityDetail/Index?noticeUID=CO1.NTC.6201294&amp;isFromPublicArea=True&amp;isModal=False" TargetMode="External"/><Relationship Id="rId1384" Type="http://schemas.openxmlformats.org/officeDocument/2006/relationships/hyperlink" Target="mailto:andersonsanchez.s@outlook.com" TargetMode="External"/><Relationship Id="rId1591" Type="http://schemas.openxmlformats.org/officeDocument/2006/relationships/hyperlink" Target="https://community.secop.gov.co/Public/Tendering/OpportunityDetail/Index?noticeUID=CO1.NTC.6699125&amp;isFromPublicArea=True&amp;isModal=False" TargetMode="External"/><Relationship Id="rId1689" Type="http://schemas.openxmlformats.org/officeDocument/2006/relationships/hyperlink" Target="mailto:dianisc.22@hotmail.com" TargetMode="External"/><Relationship Id="rId90" Type="http://schemas.openxmlformats.org/officeDocument/2006/relationships/hyperlink" Target="https://community.secop.gov.co/Public/Tendering/OpportunityDetail/Index?noticeUID=CO1.NTC.5609418&amp;isFromPublicArea=True&amp;isModal=False" TargetMode="External"/><Relationship Id="rId407" Type="http://schemas.openxmlformats.org/officeDocument/2006/relationships/hyperlink" Target="mailto:carlos-juan-adm@outlook.es" TargetMode="External"/><Relationship Id="rId614" Type="http://schemas.openxmlformats.org/officeDocument/2006/relationships/hyperlink" Target="https://community.secop.gov.co/Public/Tendering/OpportunityDetail/Index?noticeUID=CO1.NTC.6077710&amp;isFromPublicArea=True&amp;isModal=False" TargetMode="External"/><Relationship Id="rId821" Type="http://schemas.openxmlformats.org/officeDocument/2006/relationships/hyperlink" Target="mailto:solucionesintegralesa@gmail.com" TargetMode="External"/><Relationship Id="rId1037" Type="http://schemas.openxmlformats.org/officeDocument/2006/relationships/hyperlink" Target="https://community.secop.gov.co/Public/Tendering/OpportunityDetail/Index?noticeUID=CO1.NTC.6213952&amp;isFromPublicArea=True&amp;isModal=False" TargetMode="External"/><Relationship Id="rId1244" Type="http://schemas.openxmlformats.org/officeDocument/2006/relationships/hyperlink" Target="mailto:nhlopez@gmail.com" TargetMode="External"/><Relationship Id="rId1451" Type="http://schemas.openxmlformats.org/officeDocument/2006/relationships/hyperlink" Target="https://community.secop.gov.co/Public/Tendering/OpportunityDetail/Index?noticeUID=CO1.NTC.6664315&amp;isFromPublicArea=True&amp;isModal=False" TargetMode="External"/><Relationship Id="rId1896" Type="http://schemas.openxmlformats.org/officeDocument/2006/relationships/hyperlink" Target="https://www.colombiacompra.gov.co/tienda-virtual-del-estado-colombiano/ordenes-compra/125806" TargetMode="External"/><Relationship Id="rId919" Type="http://schemas.openxmlformats.org/officeDocument/2006/relationships/hyperlink" Target="mailto:anahernandezartista@gmail.com" TargetMode="External"/><Relationship Id="rId1104" Type="http://schemas.openxmlformats.org/officeDocument/2006/relationships/hyperlink" Target="mailto:fabio7936@hotmail.com" TargetMode="External"/><Relationship Id="rId1311" Type="http://schemas.openxmlformats.org/officeDocument/2006/relationships/hyperlink" Target="mailto:brian-santana@hotmail.com" TargetMode="External"/><Relationship Id="rId1549" Type="http://schemas.openxmlformats.org/officeDocument/2006/relationships/hyperlink" Target="mailto:paolabarrientos1518@gmail.com" TargetMode="External"/><Relationship Id="rId1756" Type="http://schemas.openxmlformats.org/officeDocument/2006/relationships/hyperlink" Target="mailto:kathep995@hotmail.com" TargetMode="External"/><Relationship Id="rId1963" Type="http://schemas.openxmlformats.org/officeDocument/2006/relationships/hyperlink" Target="mailto:garnicapintesc@hotmail.com" TargetMode="External"/><Relationship Id="rId48" Type="http://schemas.openxmlformats.org/officeDocument/2006/relationships/hyperlink" Target="https://community.secop.gov.co/Public/Tendering/OpportunityDetail/Index?noticeUID=CO1.NTC.5542923&amp;isFromPublicArea=True&amp;isModal=False" TargetMode="External"/><Relationship Id="rId1409" Type="http://schemas.openxmlformats.org/officeDocument/2006/relationships/hyperlink" Target="https://community.secop.gov.co/Public/Tendering/OpportunityDetail/Index?noticeUID=CO1.NTC.6628825&amp;isFromPublicArea=True&amp;isModal=False" TargetMode="External"/><Relationship Id="rId1616" Type="http://schemas.openxmlformats.org/officeDocument/2006/relationships/hyperlink" Target="https://community.secop.gov.co/Public/Tendering/OpportunityDetail/Index?noticeUID=CO1.NTC.6701766&amp;isFromPublicArea=True&amp;isModal=False" TargetMode="External"/><Relationship Id="rId1823" Type="http://schemas.openxmlformats.org/officeDocument/2006/relationships/hyperlink" Target="https://community.secop.gov.co/Public/Tendering/OpportunityDetail/Index?noticeUID=CO1.NTC.6771560&amp;isFromPublicArea=True&amp;isModal=False" TargetMode="External"/><Relationship Id="rId197" Type="http://schemas.openxmlformats.org/officeDocument/2006/relationships/hyperlink" Target="mailto:alirioprada73@gmail.com" TargetMode="External"/><Relationship Id="rId264" Type="http://schemas.openxmlformats.org/officeDocument/2006/relationships/hyperlink" Target="mailto:migandres8101@gmail.com" TargetMode="External"/><Relationship Id="rId471" Type="http://schemas.openxmlformats.org/officeDocument/2006/relationships/hyperlink" Target="mailto:franklin.guzman.cano@gmail.com" TargetMode="External"/><Relationship Id="rId124" Type="http://schemas.openxmlformats.org/officeDocument/2006/relationships/hyperlink" Target="mailto:andresmauriciobricenochaves@gmail.com" TargetMode="External"/><Relationship Id="rId569" Type="http://schemas.openxmlformats.org/officeDocument/2006/relationships/hyperlink" Target="https://community.secop.gov.co/Public/Tendering/OpportunityDetail/Index?noticeUID=CO1.NTC.6071539&amp;isFromPublicArea=True&amp;isModal=False" TargetMode="External"/><Relationship Id="rId776" Type="http://schemas.openxmlformats.org/officeDocument/2006/relationships/hyperlink" Target="mailto:camilo10b@gmail.com" TargetMode="External"/><Relationship Id="rId983" Type="http://schemas.openxmlformats.org/officeDocument/2006/relationships/hyperlink" Target="mailto:macpicos@yahoo.es" TargetMode="External"/><Relationship Id="rId1199" Type="http://schemas.openxmlformats.org/officeDocument/2006/relationships/hyperlink" Target="mailto:amcf0197@hotmail.com" TargetMode="External"/><Relationship Id="rId331" Type="http://schemas.openxmlformats.org/officeDocument/2006/relationships/hyperlink" Target="mailto:pachofranciscoq@gmail.com" TargetMode="External"/><Relationship Id="rId429" Type="http://schemas.openxmlformats.org/officeDocument/2006/relationships/hyperlink" Target="mailto:carlos201537@gmail.com" TargetMode="External"/><Relationship Id="rId636" Type="http://schemas.openxmlformats.org/officeDocument/2006/relationships/hyperlink" Target="https://community.secop.gov.co/Public/Tendering/OpportunityDetail/Index?noticeUID=CO1.NTC.6093267&amp;isFromPublicArea=True&amp;isModal=False" TargetMode="External"/><Relationship Id="rId1059" Type="http://schemas.openxmlformats.org/officeDocument/2006/relationships/hyperlink" Target="mailto:agroautomotorasas@outlook.com" TargetMode="External"/><Relationship Id="rId1266" Type="http://schemas.openxmlformats.org/officeDocument/2006/relationships/hyperlink" Target="https://community.secop.gov.co/Public/Tendering/OpportunityDetail/Index?noticeUID=CO1.NTC.6606431&amp;isFromPublicArea=True&amp;isModal=False" TargetMode="External"/><Relationship Id="rId1473" Type="http://schemas.openxmlformats.org/officeDocument/2006/relationships/hyperlink" Target="mailto:jfredymuoz@yahoo.com" TargetMode="External"/><Relationship Id="rId2012" Type="http://schemas.openxmlformats.org/officeDocument/2006/relationships/hyperlink" Target="https://community.secop.gov.co/Public/Tendering/OpportunityDetail/Index?noticeUID=CO1.NTC.7115600&amp;isFromPublicArea=True&amp;isModal=False" TargetMode="External"/><Relationship Id="rId843" Type="http://schemas.openxmlformats.org/officeDocument/2006/relationships/hyperlink" Target="mailto:facturacion.montanadeloso@gmail.com" TargetMode="External"/><Relationship Id="rId1126" Type="http://schemas.openxmlformats.org/officeDocument/2006/relationships/hyperlink" Target="https://community.secop.gov.co/Public/Tendering/OpportunityDetail/Index?noticeUID=CO1.NTC.6396535&amp;isFromPublicArea=True&amp;isModal=False" TargetMode="External"/><Relationship Id="rId1680" Type="http://schemas.openxmlformats.org/officeDocument/2006/relationships/hyperlink" Target="mailto:jose.chia@gmail.com" TargetMode="External"/><Relationship Id="rId1778" Type="http://schemas.openxmlformats.org/officeDocument/2006/relationships/hyperlink" Target="https://community.secop.gov.co/Public/Tendering/OpportunityDetail/Index?noticeUID=CO1.NTC.6760115&amp;isFromPublicArea=True&amp;isModal=False" TargetMode="External"/><Relationship Id="rId1985" Type="http://schemas.openxmlformats.org/officeDocument/2006/relationships/hyperlink" Target="mailto:carobernal85@gmail.com" TargetMode="External"/><Relationship Id="rId703" Type="http://schemas.openxmlformats.org/officeDocument/2006/relationships/hyperlink" Target="mailto:oscarcparra@hotmail.com" TargetMode="External"/><Relationship Id="rId910" Type="http://schemas.openxmlformats.org/officeDocument/2006/relationships/hyperlink" Target="https://community.secop.gov.co/Public/Tendering/OpportunityDetail/Index?noticeUID=CO1.NTC.6188825&amp;isFromPublicArea=True&amp;isModal=False" TargetMode="External"/><Relationship Id="rId1333" Type="http://schemas.openxmlformats.org/officeDocument/2006/relationships/hyperlink" Target="https://community.secop.gov.co/Public/Tendering/OpportunityDetail/Index?noticeUID=CO1.NTC.6627765&amp;isFromPublicArea=True&amp;isModal=False" TargetMode="External"/><Relationship Id="rId1540" Type="http://schemas.openxmlformats.org/officeDocument/2006/relationships/hyperlink" Target="mailto:mineja@hotmail.com" TargetMode="External"/><Relationship Id="rId1638" Type="http://schemas.openxmlformats.org/officeDocument/2006/relationships/hyperlink" Target="https://community.secop.gov.co/Public/Tendering/OpportunityDetail/Index?noticeUID=CO1.NTC.6712656&amp;isFromPublicArea=True&amp;isModal=False" TargetMode="External"/><Relationship Id="rId1400" Type="http://schemas.openxmlformats.org/officeDocument/2006/relationships/hyperlink" Target="mailto:jcmobe@gmail.com" TargetMode="External"/><Relationship Id="rId1845" Type="http://schemas.openxmlformats.org/officeDocument/2006/relationships/hyperlink" Target="https://community.secop.gov.co/Public/Tendering/OpportunityDetail/Index?noticeUID=CO1.NTC.6774980&amp;isFromPublicArea=True&amp;isModal=False" TargetMode="External"/><Relationship Id="rId1705" Type="http://schemas.openxmlformats.org/officeDocument/2006/relationships/hyperlink" Target="mailto:juandj.romero@gmail.com" TargetMode="External"/><Relationship Id="rId1912" Type="http://schemas.openxmlformats.org/officeDocument/2006/relationships/hyperlink" Target="https://community.secop.gov.co/Public/Tendering/OpportunityDetail/Index?noticeUID=CO1.NTC.6793479&amp;isFromPublicArea=True&amp;isModal=False" TargetMode="External"/><Relationship Id="rId286" Type="http://schemas.openxmlformats.org/officeDocument/2006/relationships/hyperlink" Target="mailto:dani.chibuque@gmail.com" TargetMode="External"/><Relationship Id="rId493" Type="http://schemas.openxmlformats.org/officeDocument/2006/relationships/hyperlink" Target="https://community.secop.gov.co/Public/Tendering/OpportunityDetail/Index?noticeUID=CO1.NTC.6037754&amp;isFromPublicArea=True&amp;isModal=False" TargetMode="External"/><Relationship Id="rId146" Type="http://schemas.openxmlformats.org/officeDocument/2006/relationships/hyperlink" Target="https://community.secop.gov.co/Public/Tendering/OpportunityDetail/Index?noticeUID=CO1.NTC.5735432&amp;isFromPublicArea=True&amp;isModal=False" TargetMode="External"/><Relationship Id="rId353" Type="http://schemas.openxmlformats.org/officeDocument/2006/relationships/hyperlink" Target="https://community.secop.gov.co/Public/Tendering/OpportunityDetail/Index?noticeUID=CO1.NTC.5963068&amp;isFromPublicArea=True&amp;isModal=False" TargetMode="External"/><Relationship Id="rId560" Type="http://schemas.openxmlformats.org/officeDocument/2006/relationships/hyperlink" Target="mailto:leidy-pinilla17@outlook.com" TargetMode="External"/><Relationship Id="rId798" Type="http://schemas.openxmlformats.org/officeDocument/2006/relationships/hyperlink" Target="mailto:krito963@gmail.com" TargetMode="External"/><Relationship Id="rId1190" Type="http://schemas.openxmlformats.org/officeDocument/2006/relationships/hyperlink" Target="mailto:olgamarodriguez@gmail.com" TargetMode="External"/><Relationship Id="rId2034" Type="http://schemas.openxmlformats.org/officeDocument/2006/relationships/hyperlink" Target="mailto:coordinacion.licitaciones@talentoco.com" TargetMode="External"/><Relationship Id="rId213" Type="http://schemas.openxmlformats.org/officeDocument/2006/relationships/hyperlink" Target="mailto:juankarlos017@hotmail.com" TargetMode="External"/><Relationship Id="rId420" Type="http://schemas.openxmlformats.org/officeDocument/2006/relationships/hyperlink" Target="https://community.secop.gov.co/Public/Tendering/OpportunityDetail/Index?noticeUID=CO1.NTC.6007258&amp;isFromPublicArea=True&amp;isModal=False" TargetMode="External"/><Relationship Id="rId658" Type="http://schemas.openxmlformats.org/officeDocument/2006/relationships/hyperlink" Target="mailto:oscar27nov2008@gmail.com" TargetMode="External"/><Relationship Id="rId865" Type="http://schemas.openxmlformats.org/officeDocument/2006/relationships/hyperlink" Target="https://community.secop.gov.co/Public/Tendering/OpportunityDetail/Index?noticeUID=CO1.NTC.6162989&amp;isFromPublicArea=True&amp;isModal=False" TargetMode="External"/><Relationship Id="rId1050" Type="http://schemas.openxmlformats.org/officeDocument/2006/relationships/hyperlink" Target="mailto:deissyjamaica@gmail.com" TargetMode="External"/><Relationship Id="rId1288" Type="http://schemas.openxmlformats.org/officeDocument/2006/relationships/hyperlink" Target="mailto:malejav_1@hotmail.com" TargetMode="External"/><Relationship Id="rId1495" Type="http://schemas.openxmlformats.org/officeDocument/2006/relationships/hyperlink" Target="https://community.secop.gov.co/Public/Tendering/OpportunityDetail/Index?noticeUID=CO1.NTC.6674065&amp;isFromPublicArea=True&amp;isModal=False" TargetMode="External"/><Relationship Id="rId518" Type="http://schemas.openxmlformats.org/officeDocument/2006/relationships/hyperlink" Target="https://community.secop.gov.co/Public/Tendering/OpportunityDetail/Index?noticeUID=CO1.NTC.6042585&amp;isFromPublicArea=True&amp;isModal=False" TargetMode="External"/><Relationship Id="rId725" Type="http://schemas.openxmlformats.org/officeDocument/2006/relationships/hyperlink" Target="mailto:namevela@gmail.com" TargetMode="External"/><Relationship Id="rId932" Type="http://schemas.openxmlformats.org/officeDocument/2006/relationships/hyperlink" Target="https://community.secop.gov.co/Public/Tendering/OpportunityDetail/Index?noticeUID=CO1.NTC.6198332&amp;isFromPublicArea=True&amp;isModal=False" TargetMode="External"/><Relationship Id="rId1148" Type="http://schemas.openxmlformats.org/officeDocument/2006/relationships/hyperlink" Target="mailto:stunjo@hotmail.com" TargetMode="External"/><Relationship Id="rId1355" Type="http://schemas.openxmlformats.org/officeDocument/2006/relationships/hyperlink" Target="mailto:alex_norf18@hotmail.com" TargetMode="External"/><Relationship Id="rId1562" Type="http://schemas.openxmlformats.org/officeDocument/2006/relationships/hyperlink" Target="https://community.secop.gov.co/Public/Tendering/OpportunityDetail/Index?noticeUID=CO1.NTC.6688110&amp;isFromPublicArea=True&amp;isModal=False" TargetMode="External"/><Relationship Id="rId1008" Type="http://schemas.openxmlformats.org/officeDocument/2006/relationships/hyperlink" Target="https://community.secop.gov.co/Public/Tendering/OpportunityDetail/Index?noticeUID=CO1.NTC.6201839&amp;isFromPublicArea=True&amp;isModal=False" TargetMode="External"/><Relationship Id="rId1215" Type="http://schemas.openxmlformats.org/officeDocument/2006/relationships/hyperlink" Target="https://community.secop.gov.co/Public/Tendering/OpportunityDetail/Index?noticeUID=CO1.NTC.6578031&amp;isFromPublicArea=True&amp;isModal=False" TargetMode="External"/><Relationship Id="rId1422" Type="http://schemas.openxmlformats.org/officeDocument/2006/relationships/hyperlink" Target="https://community.secop.gov.co/Public/Tendering/OpportunityDetail/Index?noticeUID=CO1.NTC.6654682&amp;isFromPublicArea=True&amp;isModal=False" TargetMode="External"/><Relationship Id="rId1867" Type="http://schemas.openxmlformats.org/officeDocument/2006/relationships/hyperlink" Target="https://community.secop.gov.co/Public/Tendering/OpportunityDetail/Index?noticeUID=CO1.NTC.6781222&amp;isFromPublicArea=True&amp;isModal=False" TargetMode="External"/><Relationship Id="rId61" Type="http://schemas.openxmlformats.org/officeDocument/2006/relationships/hyperlink" Target="mailto:ut.lazsosdeesperanza@gmail.com" TargetMode="External"/><Relationship Id="rId1727" Type="http://schemas.openxmlformats.org/officeDocument/2006/relationships/hyperlink" Target="https://community.secop.gov.co/Public/Tendering/OpportunityDetail/Index?noticeUID=CO1.NTC.6715997&amp;isFromPublicArea=True&amp;isModal=False" TargetMode="External"/><Relationship Id="rId1934" Type="http://schemas.openxmlformats.org/officeDocument/2006/relationships/hyperlink" Target="https://community.secop.gov.co/Public/Tendering/OpportunityDetail/Index?noticeUID=CO1.NTC.6810556&amp;isFromPublicArea=True&amp;isModal=False" TargetMode="External"/><Relationship Id="rId19" Type="http://schemas.openxmlformats.org/officeDocument/2006/relationships/hyperlink" Target="https://community.secop.gov.co/Public/Tendering/OpportunityDetail/Index?noticeUID=CO1.NTC.5525972&amp;isFromPublicArea=True&amp;isModal=False" TargetMode="External"/><Relationship Id="rId168" Type="http://schemas.openxmlformats.org/officeDocument/2006/relationships/hyperlink" Target="https://community.secop.gov.co/Public/Tendering/OpportunityDetail/Index?noticeUID=CO1.NTC.5810927&amp;isFromPublicArea=True&amp;isModal=False" TargetMode="External"/><Relationship Id="rId375" Type="http://schemas.openxmlformats.org/officeDocument/2006/relationships/hyperlink" Target="https://community.secop.gov.co/Public/Tendering/OpportunityDetail/Index?noticeUID=CO1.NTC.5990727&amp;isFromPublicArea=True&amp;isModal=False" TargetMode="External"/><Relationship Id="rId582" Type="http://schemas.openxmlformats.org/officeDocument/2006/relationships/hyperlink" Target="mailto:nataliaostos13@gmail.com" TargetMode="External"/><Relationship Id="rId2056" Type="http://schemas.openxmlformats.org/officeDocument/2006/relationships/hyperlink" Target="mailto:info@castillomarroquin.com" TargetMode="External"/><Relationship Id="rId3" Type="http://schemas.openxmlformats.org/officeDocument/2006/relationships/hyperlink" Target="mailto:consultoresurbitsas@gmail.com" TargetMode="External"/><Relationship Id="rId235" Type="http://schemas.openxmlformats.org/officeDocument/2006/relationships/hyperlink" Target="https://community.secop.gov.co/Public/Tendering/OpportunityDetail/Index?noticeUID=CO1.NTC.5879925&amp;isFromPublicArea=True&amp;isModal=False" TargetMode="External"/><Relationship Id="rId442" Type="http://schemas.openxmlformats.org/officeDocument/2006/relationships/hyperlink" Target="https://community.secop.gov.co/Public/Tendering/OpportunityDetail/Index?noticeUID=CO1.NTC.6019600&amp;isFromPublicArea=True&amp;isModal=False" TargetMode="External"/><Relationship Id="rId887" Type="http://schemas.openxmlformats.org/officeDocument/2006/relationships/hyperlink" Target="https://community.secop.gov.co/Public/Tendering/OpportunityDetail/Index?noticeUID=CO1.NTC.6183033&amp;isFromPublicArea=True&amp;isModal=False" TargetMode="External"/><Relationship Id="rId1072" Type="http://schemas.openxmlformats.org/officeDocument/2006/relationships/hyperlink" Target="mailto:pautas@rei-battle.com" TargetMode="External"/><Relationship Id="rId302" Type="http://schemas.openxmlformats.org/officeDocument/2006/relationships/hyperlink" Target="mailto:floflokb@hotmail.com" TargetMode="External"/><Relationship Id="rId747" Type="http://schemas.openxmlformats.org/officeDocument/2006/relationships/hyperlink" Target="mailto:santi0295@hotmail.com" TargetMode="External"/><Relationship Id="rId954" Type="http://schemas.openxmlformats.org/officeDocument/2006/relationships/hyperlink" Target="mailto:luofi42@hotmail.com" TargetMode="External"/><Relationship Id="rId1377" Type="http://schemas.openxmlformats.org/officeDocument/2006/relationships/hyperlink" Target="https://community.secop.gov.co/Public/Tendering/OpportunityDetail/Index?noticeUID=CO1.NTC.6639782&amp;isFromPublicArea=True&amp;isModal=False" TargetMode="External"/><Relationship Id="rId1584" Type="http://schemas.openxmlformats.org/officeDocument/2006/relationships/hyperlink" Target="https://community.secop.gov.co/Public/Tendering/OpportunityDetail/Index?noticeUID=CO1.NTC.6695035&amp;isFromPublicArea=True&amp;isModal=False" TargetMode="External"/><Relationship Id="rId1791" Type="http://schemas.openxmlformats.org/officeDocument/2006/relationships/hyperlink" Target="mailto:lfontecha52@gmail.com" TargetMode="External"/><Relationship Id="rId83" Type="http://schemas.openxmlformats.org/officeDocument/2006/relationships/hyperlink" Target="https://community.secop.gov.co/Public/Tendering/OpportunityDetail/Index?noticeUID=CO1.NTC.5607022&amp;isFromPublicArea=True&amp;isModal=False" TargetMode="External"/><Relationship Id="rId607" Type="http://schemas.openxmlformats.org/officeDocument/2006/relationships/hyperlink" Target="mailto:berthamarcelaAdelaida@gmail.com" TargetMode="External"/><Relationship Id="rId814" Type="http://schemas.openxmlformats.org/officeDocument/2006/relationships/hyperlink" Target="https://community.secop.gov.co/Public/Tendering/OpportunityDetail/Index?noticeUID=CO1.NTC.6146822&amp;isFromPublicArea=True&amp;isModal=False" TargetMode="External"/><Relationship Id="rId1237" Type="http://schemas.openxmlformats.org/officeDocument/2006/relationships/hyperlink" Target="mailto:marco25sol@hotmail.com" TargetMode="External"/><Relationship Id="rId1444" Type="http://schemas.openxmlformats.org/officeDocument/2006/relationships/hyperlink" Target="https://community.secop.gov.co/Public/Tendering/OpportunityDetail/Index?noticeUID=CO1.NTC.6663710&amp;isFromPublicArea=True&amp;isModal=False" TargetMode="External"/><Relationship Id="rId1651" Type="http://schemas.openxmlformats.org/officeDocument/2006/relationships/hyperlink" Target="https://community.secop.gov.co/Public/Tendering/OpportunityDetail/Index?noticeUID=CO1.NTC.6717799&amp;isFromPublicArea=True&amp;isModal=False" TargetMode="External"/><Relationship Id="rId1889" Type="http://schemas.openxmlformats.org/officeDocument/2006/relationships/hyperlink" Target="mailto:rserradodiaz@gmail.com" TargetMode="External"/><Relationship Id="rId1304" Type="http://schemas.openxmlformats.org/officeDocument/2006/relationships/hyperlink" Target="https://community.secop.gov.co/Public/Tendering/OpportunityDetail/Index?noticeUID=CO1.NTC.6622861&amp;isFromPublicArea=True&amp;isModal=False" TargetMode="External"/><Relationship Id="rId1511" Type="http://schemas.openxmlformats.org/officeDocument/2006/relationships/hyperlink" Target="mailto:fernandaarevalo23@gmail.com" TargetMode="External"/><Relationship Id="rId1749" Type="http://schemas.openxmlformats.org/officeDocument/2006/relationships/hyperlink" Target="https://community.secop.gov.co/Public/Tendering/OpportunityDetail/Index?noticeUID=CO1.NTC.6754286&amp;isFromPublicArea=True&amp;isModal=False" TargetMode="External"/><Relationship Id="rId1956" Type="http://schemas.openxmlformats.org/officeDocument/2006/relationships/hyperlink" Target="https://community.secop.gov.co/Public/Tendering/OpportunityDetail/Index?noticeUID=CO1.NTC.6832672&amp;isFromPublicArea=True&amp;isModal=False" TargetMode="External"/><Relationship Id="rId1609" Type="http://schemas.openxmlformats.org/officeDocument/2006/relationships/hyperlink" Target="mailto:jmaovalle@yahoo.com" TargetMode="External"/><Relationship Id="rId1816" Type="http://schemas.openxmlformats.org/officeDocument/2006/relationships/hyperlink" Target="https://community.secop.gov.co/Public/Tendering/OpportunityDetail/Index?noticeUID=CO1.NTC.6769441&amp;isFromPublicArea=True&amp;isModal=False" TargetMode="External"/><Relationship Id="rId10" Type="http://schemas.openxmlformats.org/officeDocument/2006/relationships/hyperlink" Target="mailto:malejav_1@hotmail.com" TargetMode="External"/><Relationship Id="rId397" Type="http://schemas.openxmlformats.org/officeDocument/2006/relationships/hyperlink" Target="https://community.secop.gov.co/Public/Tendering/OpportunityDetail/Index?noticeUID=CO1.NTC.5996954&amp;isFromPublicArea=True&amp;isModal=False" TargetMode="External"/><Relationship Id="rId257" Type="http://schemas.openxmlformats.org/officeDocument/2006/relationships/hyperlink" Target="mailto:alexanderalf2@gmail.com" TargetMode="External"/><Relationship Id="rId464" Type="http://schemas.openxmlformats.org/officeDocument/2006/relationships/hyperlink" Target="https://community.secop.gov.co/Public/Tendering/OpportunityDetail/Index?noticeUID=CO1.NTC.6026721&amp;isFromPublicArea=True&amp;isModal=False" TargetMode="External"/><Relationship Id="rId1094" Type="http://schemas.openxmlformats.org/officeDocument/2006/relationships/hyperlink" Target="https://community.secop.gov.co/Public/Tendering/OpportunityDetail/Index?noticeUID=CO1.NTC.6263092&amp;isFromPublicArea=True&amp;isModal=False" TargetMode="External"/><Relationship Id="rId117" Type="http://schemas.openxmlformats.org/officeDocument/2006/relationships/hyperlink" Target="https://community.secop.gov.co/Public/Tendering/OpportunityDetail/Index?noticeUID=CO1.NTC.5648923&amp;isFromPublicArea=True&amp;isModal=False" TargetMode="External"/><Relationship Id="rId671" Type="http://schemas.openxmlformats.org/officeDocument/2006/relationships/hyperlink" Target="https://community.secop.gov.co/Public/Tendering/OpportunityDetail/Index?noticeUID=CO1.NTC.6098314&amp;isFromPublicArea=True&amp;isModal=False" TargetMode="External"/><Relationship Id="rId769" Type="http://schemas.openxmlformats.org/officeDocument/2006/relationships/hyperlink" Target="mailto:sergiogarzon091231@gmail.com" TargetMode="External"/><Relationship Id="rId976" Type="http://schemas.openxmlformats.org/officeDocument/2006/relationships/hyperlink" Target="mailto:raigoza320@gmail.com" TargetMode="External"/><Relationship Id="rId1399" Type="http://schemas.openxmlformats.org/officeDocument/2006/relationships/hyperlink" Target="mailto:sebasbarrera32@gmail.com" TargetMode="External"/><Relationship Id="rId324" Type="http://schemas.openxmlformats.org/officeDocument/2006/relationships/hyperlink" Target="https://community.secop.gov.co/Public/Tendering/OpportunityDetail/Index?noticeUID=CO1.NTC.5943225&amp;isFromPublicArea=True&amp;isModal=False" TargetMode="External"/><Relationship Id="rId531" Type="http://schemas.openxmlformats.org/officeDocument/2006/relationships/hyperlink" Target="mailto:lsneider03@gmail.com" TargetMode="External"/><Relationship Id="rId629" Type="http://schemas.openxmlformats.org/officeDocument/2006/relationships/hyperlink" Target="mailto:cesarleoj7@gmail.com" TargetMode="External"/><Relationship Id="rId1161" Type="http://schemas.openxmlformats.org/officeDocument/2006/relationships/hyperlink" Target="https://community.secop.gov.co/Public/Tendering/OpportunityDetail/Index?noticeUID=CO1.NTC.6491000&amp;isFromPublicArea=True&amp;isModal=False" TargetMode="External"/><Relationship Id="rId1259" Type="http://schemas.openxmlformats.org/officeDocument/2006/relationships/hyperlink" Target="mailto:lorenarodriguezcruz02@gmail.com" TargetMode="External"/><Relationship Id="rId1466" Type="http://schemas.openxmlformats.org/officeDocument/2006/relationships/hyperlink" Target="mailto:direcciongeneral@icalcolombia.org" TargetMode="External"/><Relationship Id="rId2005" Type="http://schemas.openxmlformats.org/officeDocument/2006/relationships/hyperlink" Target="mailto:hoyosangelk81@gmail.com" TargetMode="External"/><Relationship Id="rId836" Type="http://schemas.openxmlformats.org/officeDocument/2006/relationships/hyperlink" Target="https://community.secop.gov.co/Public/Tendering/OpportunityDetail/Index?noticeUID=CO1.NTC.6153353&amp;isFromPublicArea=True&amp;isModal=False" TargetMode="External"/><Relationship Id="rId1021" Type="http://schemas.openxmlformats.org/officeDocument/2006/relationships/hyperlink" Target="https://community.secop.gov.co/Public/Tendering/OpportunityDetail/Index?noticeUID=CO1.NTC.6201691&amp;isFromPublicArea=True&amp;isModal=False" TargetMode="External"/><Relationship Id="rId1119" Type="http://schemas.openxmlformats.org/officeDocument/2006/relationships/hyperlink" Target="mailto:asistente@903sound.com" TargetMode="External"/><Relationship Id="rId1673" Type="http://schemas.openxmlformats.org/officeDocument/2006/relationships/hyperlink" Target="https://community.secop.gov.co/Public/Tendering/OpportunityDetail/Index?noticeUID=CO1.NTC.6721982&amp;isFromPublicArea=True&amp;isModal=False" TargetMode="External"/><Relationship Id="rId1880" Type="http://schemas.openxmlformats.org/officeDocument/2006/relationships/hyperlink" Target="mailto:carlosromero01@hotmail.com" TargetMode="External"/><Relationship Id="rId1978" Type="http://schemas.openxmlformats.org/officeDocument/2006/relationships/hyperlink" Target="https://community.secop.gov.co/Public/Tendering/OpportunityDetail/Index?noticeUID=CO1.NTC.6668695&amp;isFromPublicArea=True&amp;isModal=False" TargetMode="External"/><Relationship Id="rId903" Type="http://schemas.openxmlformats.org/officeDocument/2006/relationships/hyperlink" Target="mailto:francescaladinog@gmail.com" TargetMode="External"/><Relationship Id="rId1326" Type="http://schemas.openxmlformats.org/officeDocument/2006/relationships/hyperlink" Target="https://community.secop.gov.co/Public/Tendering/OpportunityDetail/Index?noticeUID=CO1.NTC.6613490&amp;isFromPublicArea=True&amp;isModal=False" TargetMode="External"/><Relationship Id="rId1533" Type="http://schemas.openxmlformats.org/officeDocument/2006/relationships/hyperlink" Target="https://community.secop.gov.co/Public/Tendering/OpportunityDetail/Index?noticeUID=CO1.NTC.6684024&amp;isFromPublicArea=True&amp;isModal=False" TargetMode="External"/><Relationship Id="rId1740" Type="http://schemas.openxmlformats.org/officeDocument/2006/relationships/hyperlink" Target="https://community.secop.gov.co/Public/Tendering/OpportunityDetail/Index?noticeUID=CO1.NTC.6750639&amp;isFromPublicArea=True&amp;isModal=False" TargetMode="External"/><Relationship Id="rId32" Type="http://schemas.openxmlformats.org/officeDocument/2006/relationships/hyperlink" Target="mailto:ing.adrianfernandez@gmail.com" TargetMode="External"/><Relationship Id="rId1600" Type="http://schemas.openxmlformats.org/officeDocument/2006/relationships/hyperlink" Target="mailto:alejandrorodgon@hotmail.com" TargetMode="External"/><Relationship Id="rId1838" Type="http://schemas.openxmlformats.org/officeDocument/2006/relationships/hyperlink" Target="https://community.secop.gov.co/Public/Tendering/OpportunityDetail/Index?noticeUID=CO1.NTC.6772853&amp;isFromPublicArea=True&amp;isModal=False" TargetMode="External"/><Relationship Id="rId181" Type="http://schemas.openxmlformats.org/officeDocument/2006/relationships/hyperlink" Target="mailto:gesglomempresa@gmail.com" TargetMode="External"/><Relationship Id="rId1905" Type="http://schemas.openxmlformats.org/officeDocument/2006/relationships/hyperlink" Target="mailto:angieherrera1@homail.com" TargetMode="External"/><Relationship Id="rId279" Type="http://schemas.openxmlformats.org/officeDocument/2006/relationships/hyperlink" Target="mailto:cuentaconmigo.alimentos@gmail.com" TargetMode="External"/><Relationship Id="rId486" Type="http://schemas.openxmlformats.org/officeDocument/2006/relationships/hyperlink" Target="https://community.secop.gov.co/Public/Tendering/OpportunityDetail/Index?noticeUID=CO1.NTC.6034662&amp;isFromPublicArea=True&amp;isModal=False" TargetMode="External"/><Relationship Id="rId693" Type="http://schemas.openxmlformats.org/officeDocument/2006/relationships/hyperlink" Target="mailto:hchia@esehospitalchia.gov.co" TargetMode="External"/><Relationship Id="rId139" Type="http://schemas.openxmlformats.org/officeDocument/2006/relationships/hyperlink" Target="https://community.secop.gov.co/Public/Tendering/OpportunityDetail/Index?noticeUID=CO1.NTC.5712068&amp;isFromPublicArea=True&amp;isModal=False" TargetMode="External"/><Relationship Id="rId346" Type="http://schemas.openxmlformats.org/officeDocument/2006/relationships/hyperlink" Target="mailto:bomberoschia@hotmail.com" TargetMode="External"/><Relationship Id="rId553" Type="http://schemas.openxmlformats.org/officeDocument/2006/relationships/hyperlink" Target="https://community.secop.gov.co/Public/Tendering/OpportunityDetail/Index?noticeUID=CO1.NTC.6067264&amp;isFromPublicArea=True&amp;isModal=False" TargetMode="External"/><Relationship Id="rId760" Type="http://schemas.openxmlformats.org/officeDocument/2006/relationships/hyperlink" Target="https://community.secop.gov.co/Public/Tendering/OpportunityDetail/Index?noticeUID=CO1.NTC.6131132&amp;isFromPublicArea=True&amp;isModal=False" TargetMode="External"/><Relationship Id="rId998" Type="http://schemas.openxmlformats.org/officeDocument/2006/relationships/hyperlink" Target="mailto:sandra.gomezlopez1202@gmail.com" TargetMode="External"/><Relationship Id="rId1183" Type="http://schemas.openxmlformats.org/officeDocument/2006/relationships/hyperlink" Target="https://community.secop.gov.co/Public/Tendering/OpportunityDetail/Index?noticeUID=CO1.NTC.6566639&amp;isFromPublicArea=True&amp;isModal=False" TargetMode="External"/><Relationship Id="rId1390" Type="http://schemas.openxmlformats.org/officeDocument/2006/relationships/hyperlink" Target="mailto:mimacada@gmail.com" TargetMode="External"/><Relationship Id="rId2027" Type="http://schemas.openxmlformats.org/officeDocument/2006/relationships/hyperlink" Target="https://community.secop.gov.co/Public/Tendering/OpportunityDetail/Index?noticeUID=CO1.NTC.7222197&amp;isFromPublicArea=True&amp;isModal=False" TargetMode="External"/><Relationship Id="rId206" Type="http://schemas.openxmlformats.org/officeDocument/2006/relationships/hyperlink" Target="https://community.secop.gov.co/Public/Tendering/OpportunityDetail/Index?noticeUID=CO1.NTC.5810746&amp;isFromPublicArea=True&amp;isModal=False" TargetMode="External"/><Relationship Id="rId413" Type="http://schemas.openxmlformats.org/officeDocument/2006/relationships/hyperlink" Target="mailto:adrianabarrigacastro@gmail.com" TargetMode="External"/><Relationship Id="rId858" Type="http://schemas.openxmlformats.org/officeDocument/2006/relationships/hyperlink" Target="https://community.secop.gov.co/Public/Tendering/OpportunityDetail/Index?noticeUID=CO1.NTC.6169869&amp;isFromPublicArea=True&amp;isModal=False" TargetMode="External"/><Relationship Id="rId1043" Type="http://schemas.openxmlformats.org/officeDocument/2006/relationships/hyperlink" Target="mailto:valentinasantamaria6@gmail.com" TargetMode="External"/><Relationship Id="rId1488" Type="http://schemas.openxmlformats.org/officeDocument/2006/relationships/hyperlink" Target="https://community.secop.gov.co/Public/Tendering/OpportunityDetail/Index?noticeUID=CO1.NTC.6671108&amp;isFromPublicArea=True&amp;isModal=False" TargetMode="External"/><Relationship Id="rId1695" Type="http://schemas.openxmlformats.org/officeDocument/2006/relationships/hyperlink" Target="https://community.secop.gov.co/Public/Tendering/OpportunityDetail/Index?noticeUID=CO1.NTC.6727579&amp;isFromPublicArea=True&amp;isModal=False" TargetMode="External"/><Relationship Id="rId620" Type="http://schemas.openxmlformats.org/officeDocument/2006/relationships/hyperlink" Target="https://community.secop.gov.co/Public/Tendering/OpportunityDetail/Index?noticeUID=CO1.NTC.6077813&amp;isFromPublicArea=True&amp;isModal=False" TargetMode="External"/><Relationship Id="rId718" Type="http://schemas.openxmlformats.org/officeDocument/2006/relationships/hyperlink" Target="https://community.secop.gov.co/Public/Tendering/OpportunityDetail/Index?noticeUID=CO1.NTC.6114143&amp;isFromPublicArea=True&amp;isModal=False" TargetMode="External"/><Relationship Id="rId925" Type="http://schemas.openxmlformats.org/officeDocument/2006/relationships/hyperlink" Target="https://community.secop.gov.co/Public/Tendering/OpportunityDetail/Index?noticeUID=CO1.NTC.6173991&amp;isFromPublicArea=True&amp;isModal=False" TargetMode="External"/><Relationship Id="rId1250" Type="http://schemas.openxmlformats.org/officeDocument/2006/relationships/hyperlink" Target="mailto:veterinario1_atenea@hotmail.com" TargetMode="External"/><Relationship Id="rId1348" Type="http://schemas.openxmlformats.org/officeDocument/2006/relationships/hyperlink" Target="mailto:felipejuan555@gmail.com" TargetMode="External"/><Relationship Id="rId1555" Type="http://schemas.openxmlformats.org/officeDocument/2006/relationships/hyperlink" Target="mailto:contador@uamerica,edu.co" TargetMode="External"/><Relationship Id="rId1762" Type="http://schemas.openxmlformats.org/officeDocument/2006/relationships/hyperlink" Target="mailto:andreaalvarez07@hotmail.com" TargetMode="External"/><Relationship Id="rId1110" Type="http://schemas.openxmlformats.org/officeDocument/2006/relationships/hyperlink" Target="mailto:camerogonalo2@gmail.com" TargetMode="External"/><Relationship Id="rId1208" Type="http://schemas.openxmlformats.org/officeDocument/2006/relationships/hyperlink" Target="https://community.secop.gov.co/Public/Tendering/OpportunityDetail/Index?noticeUID=CO1.NTC.6579269&amp;isFromPublicArea=True&amp;isModal=False" TargetMode="External"/><Relationship Id="rId1415" Type="http://schemas.openxmlformats.org/officeDocument/2006/relationships/hyperlink" Target="https://community.secop.gov.co/Public/Tendering/OpportunityDetail/Index?noticeUID=CO1.NTC.6243253&amp;isFromPublicArea=True&amp;isModal=False" TargetMode="External"/><Relationship Id="rId54" Type="http://schemas.openxmlformats.org/officeDocument/2006/relationships/hyperlink" Target="https://community.secop.gov.co/Public/Tendering/OpportunityDetail/Index?noticeUID=CO1.NTC.5506391&amp;isFromPublicArea=True&amp;isModal=False" TargetMode="External"/><Relationship Id="rId1622" Type="http://schemas.openxmlformats.org/officeDocument/2006/relationships/hyperlink" Target="https://community.secop.gov.co/Public/Tendering/OpportunityDetail/Index?noticeUID=CO1.NTC.6707807&amp;isFromPublicArea=True&amp;isModal=False" TargetMode="External"/><Relationship Id="rId1927" Type="http://schemas.openxmlformats.org/officeDocument/2006/relationships/hyperlink" Target="https://community.secop.gov.co/Public/Tendering/OpportunityDetail/Index?noticeUID=CO1.NTC.6801047&amp;isFromPublicArea=True&amp;isModal=False" TargetMode="External"/><Relationship Id="rId270" Type="http://schemas.openxmlformats.org/officeDocument/2006/relationships/hyperlink" Target="https://community.secop.gov.co/Public/Tendering/OpportunityDetail/Index?noticeUID=CO1.NTC.5902021&amp;isFromPublicArea=True&amp;isModal=False" TargetMode="External"/><Relationship Id="rId130" Type="http://schemas.openxmlformats.org/officeDocument/2006/relationships/hyperlink" Target="https://community.secop.gov.co/Public/Tendering/OpportunityDetail/Index?noticeUID=CO1.NTC.5697299&amp;isFromPublicArea=True&amp;isModal=False" TargetMode="External"/><Relationship Id="rId368" Type="http://schemas.openxmlformats.org/officeDocument/2006/relationships/hyperlink" Target="https://community.secop.gov.co/Public/Tendering/OpportunityDetail/Index?noticeUID=CO1.NTC.5982050&amp;isFromPublicArea=True&amp;isModal=False" TargetMode="External"/><Relationship Id="rId575" Type="http://schemas.openxmlformats.org/officeDocument/2006/relationships/hyperlink" Target="https://community.secop.gov.co/Public/Tendering/OpportunityDetail/Index?noticeUID=CO1.NTC.6075260&amp;isFromPublicArea=True&amp;isModal=False" TargetMode="External"/><Relationship Id="rId782" Type="http://schemas.openxmlformats.org/officeDocument/2006/relationships/hyperlink" Target="mailto:laura040615@hotmail.com" TargetMode="External"/><Relationship Id="rId2049" Type="http://schemas.openxmlformats.org/officeDocument/2006/relationships/hyperlink" Target="https://www.colombiacompra.gov.co/tienda-virtual-del-estado-colombiano/ordenes-compra/140265" TargetMode="External"/><Relationship Id="rId228" Type="http://schemas.openxmlformats.org/officeDocument/2006/relationships/hyperlink" Target="mailto:lornarodriguezcruz02@gmail.com" TargetMode="External"/><Relationship Id="rId435" Type="http://schemas.openxmlformats.org/officeDocument/2006/relationships/hyperlink" Target="https://community.secop.gov.co/Public/Tendering/OpportunityDetail/Index?noticeUID=CO1.NTC.6015833&amp;isFromPublicArea=True&amp;isModal=False" TargetMode="External"/><Relationship Id="rId642" Type="http://schemas.openxmlformats.org/officeDocument/2006/relationships/hyperlink" Target="mailto:micontrabajo@gmail.com" TargetMode="External"/><Relationship Id="rId1065" Type="http://schemas.openxmlformats.org/officeDocument/2006/relationships/hyperlink" Target="mailto:oscarvasquez279@gmail.com" TargetMode="External"/><Relationship Id="rId1272" Type="http://schemas.openxmlformats.org/officeDocument/2006/relationships/hyperlink" Target="https://community.secop.gov.co/Public/Tendering/OpportunityDetail/Index?noticeUID=CO1.NTC.6606492&amp;isFromPublicArea=True&amp;isModal=False" TargetMode="External"/><Relationship Id="rId502" Type="http://schemas.openxmlformats.org/officeDocument/2006/relationships/hyperlink" Target="https://community.secop.gov.co/Public/Tendering/OpportunityDetail/Index?noticeUID=CO1.NTC.6040772&amp;isFromPublicArea=True&amp;isModal=False" TargetMode="External"/><Relationship Id="rId947" Type="http://schemas.openxmlformats.org/officeDocument/2006/relationships/hyperlink" Target="mailto:juanyaga@hotmail.com" TargetMode="External"/><Relationship Id="rId1132" Type="http://schemas.openxmlformats.org/officeDocument/2006/relationships/hyperlink" Target="mailto:jcifuentes06@outlook.com" TargetMode="External"/><Relationship Id="rId1577" Type="http://schemas.openxmlformats.org/officeDocument/2006/relationships/hyperlink" Target="mailto:lcarolina.barrera@gmail.com" TargetMode="External"/><Relationship Id="rId1784" Type="http://schemas.openxmlformats.org/officeDocument/2006/relationships/hyperlink" Target="mailto:karen09-94@hotmail.com" TargetMode="External"/><Relationship Id="rId1991" Type="http://schemas.openxmlformats.org/officeDocument/2006/relationships/hyperlink" Target="mailto:alejandrareyes9507@gmail.com" TargetMode="External"/><Relationship Id="rId76" Type="http://schemas.openxmlformats.org/officeDocument/2006/relationships/hyperlink" Target="https://community.secop.gov.co/Public/Tendering/OpportunityDetail/Index?noticeUID=CO1.NTC.5602350&amp;isFromPublicArea=True&amp;isModal=False" TargetMode="External"/><Relationship Id="rId807" Type="http://schemas.openxmlformats.org/officeDocument/2006/relationships/hyperlink" Target="mailto:camero.juan1@uniagraria.edu.co" TargetMode="External"/><Relationship Id="rId1437" Type="http://schemas.openxmlformats.org/officeDocument/2006/relationships/hyperlink" Target="https://community.secop.gov.co/Public/Tendering/OpportunityDetail/Index?noticeUID=CO1.NTC.6613391&amp;isFromPublicArea=True&amp;isModal=False" TargetMode="External"/><Relationship Id="rId1644" Type="http://schemas.openxmlformats.org/officeDocument/2006/relationships/hyperlink" Target="mailto:kenny19992015@gmail.com" TargetMode="External"/><Relationship Id="rId1851" Type="http://schemas.openxmlformats.org/officeDocument/2006/relationships/hyperlink" Target="mailto:carolina.avilaa@gmail.com" TargetMode="External"/><Relationship Id="rId1504" Type="http://schemas.openxmlformats.org/officeDocument/2006/relationships/hyperlink" Target="mailto:notificacionesmcfc@gmail.com" TargetMode="External"/><Relationship Id="rId1711" Type="http://schemas.openxmlformats.org/officeDocument/2006/relationships/hyperlink" Target="https://community.secop.gov.co/Public/Tendering/OpportunityDetail/Index?noticeUID=CO1.NTC.6736197&amp;isFromPublicArea=True&amp;isModal=False" TargetMode="External"/><Relationship Id="rId1949" Type="http://schemas.openxmlformats.org/officeDocument/2006/relationships/hyperlink" Target="https://community.secop.gov.co/Public/Tendering/OpportunityDetail/Index?noticeUID=CO1.NTC.6793565&amp;isFromPublicArea=True&amp;isModal=False" TargetMode="External"/><Relationship Id="rId292" Type="http://schemas.openxmlformats.org/officeDocument/2006/relationships/hyperlink" Target="https://community.secop.gov.co/Public/Tendering/OpportunityDetail/Index?noticeUID=CO1.NTC.5928295&amp;isFromPublicArea=True&amp;isModal=False" TargetMode="External"/><Relationship Id="rId1809" Type="http://schemas.openxmlformats.org/officeDocument/2006/relationships/hyperlink" Target="https://community.secop.gov.co/Public/Tendering/OpportunityDetail/Index?noticeUID=CO1.NTC.6767287&amp;isFromPublicArea=True&amp;isModal=False" TargetMode="External"/><Relationship Id="rId597" Type="http://schemas.openxmlformats.org/officeDocument/2006/relationships/hyperlink" Target="https://community.secop.gov.co/Public/Tendering/OpportunityDetail/Index?noticeUID=CO1.NTC.6076157&amp;isFromPublicArea=True&amp;isModal=False" TargetMode="External"/><Relationship Id="rId152" Type="http://schemas.openxmlformats.org/officeDocument/2006/relationships/hyperlink" Target="mailto:lauvale_@hotmail.es" TargetMode="External"/><Relationship Id="rId457" Type="http://schemas.openxmlformats.org/officeDocument/2006/relationships/hyperlink" Target="mailto:calamari3@gmail.com" TargetMode="External"/><Relationship Id="rId1087" Type="http://schemas.openxmlformats.org/officeDocument/2006/relationships/hyperlink" Target="https://community.secop.gov.co/Public/Tendering/OpportunityDetail/Index?noticeUID=CO1.NTC.6215745&amp;isFromPublicArea=True&amp;isModal=False" TargetMode="External"/><Relationship Id="rId1294" Type="http://schemas.openxmlformats.org/officeDocument/2006/relationships/hyperlink" Target="https://community.secop.gov.co/Public/Tendering/OpportunityDetail/Index?noticeUID=CO1.NTC.6607747&amp;isFromPublicArea=True&amp;isModal=False" TargetMode="External"/><Relationship Id="rId2040" Type="http://schemas.openxmlformats.org/officeDocument/2006/relationships/hyperlink" Target="mailto:statesolutionsgroup@gmail.com" TargetMode="External"/><Relationship Id="rId664" Type="http://schemas.openxmlformats.org/officeDocument/2006/relationships/hyperlink" Target="https://community.secop.gov.co/Public/Tendering/OpportunityDetail/Index?noticeUID=CO1.NTC.6095300&amp;isFromPublicArea=True&amp;isModal=False" TargetMode="External"/><Relationship Id="rId871" Type="http://schemas.openxmlformats.org/officeDocument/2006/relationships/hyperlink" Target="mailto:valenvp.vp@gmail.com" TargetMode="External"/><Relationship Id="rId969" Type="http://schemas.openxmlformats.org/officeDocument/2006/relationships/hyperlink" Target="mailto:arqestebancordoba@gmail.com" TargetMode="External"/><Relationship Id="rId1599" Type="http://schemas.openxmlformats.org/officeDocument/2006/relationships/hyperlink" Target="https://community.secop.gov.co/Public/Tendering/OpportunityDetail/Index?noticeUID=CO1.NTC.6700735&amp;isFromPublicArea=True&amp;isModal=False" TargetMode="External"/><Relationship Id="rId317" Type="http://schemas.openxmlformats.org/officeDocument/2006/relationships/hyperlink" Target="mailto:mafisayala@gmail.com" TargetMode="External"/><Relationship Id="rId524" Type="http://schemas.openxmlformats.org/officeDocument/2006/relationships/hyperlink" Target="https://community.secop.gov.co/Public/Tendering/OpportunityDetail/Index?noticeUID=CO1.NTC.6050517&amp;isFromPublicArea=True&amp;isModal=False" TargetMode="External"/><Relationship Id="rId731" Type="http://schemas.openxmlformats.org/officeDocument/2006/relationships/hyperlink" Target="mailto:dmontanezgarzon@yahoo.es" TargetMode="External"/><Relationship Id="rId1154" Type="http://schemas.openxmlformats.org/officeDocument/2006/relationships/hyperlink" Target="mailto:wiliamclavijo0@gmail.com" TargetMode="External"/><Relationship Id="rId1361" Type="http://schemas.openxmlformats.org/officeDocument/2006/relationships/hyperlink" Target="https://community.secop.gov.co/Public/Tendering/OpportunityDetail/Index?noticeUID=CO1.NTC.6403594&amp;isFromPublicArea=True&amp;isModal=False" TargetMode="External"/><Relationship Id="rId1459" Type="http://schemas.openxmlformats.org/officeDocument/2006/relationships/hyperlink" Target="mailto:les3yuli@hotmail.com" TargetMode="External"/><Relationship Id="rId98" Type="http://schemas.openxmlformats.org/officeDocument/2006/relationships/hyperlink" Target="mailto:fabian.manrique@yahoo.es" TargetMode="External"/><Relationship Id="rId829" Type="http://schemas.openxmlformats.org/officeDocument/2006/relationships/hyperlink" Target="https://community.secop.gov.co/Public/Tendering/OpportunityDetail/Index?noticeUID=CO1.NTC.6155294&amp;isFromPublicArea=True&amp;isModal=False" TargetMode="External"/><Relationship Id="rId1014" Type="http://schemas.openxmlformats.org/officeDocument/2006/relationships/hyperlink" Target="https://community.secop.gov.co/Public/Tendering/OpportunityDetail/Index?noticeUID=CO1.NTC.6201563&amp;isFromPublicArea=True&amp;isModal=False" TargetMode="External"/><Relationship Id="rId1221" Type="http://schemas.openxmlformats.org/officeDocument/2006/relationships/hyperlink" Target="https://community.secop.gov.co/Public/Tendering/OpportunityDetail/Index?noticeUID=CO1.NTC.6582273&amp;isFromPublicArea=True&amp;isModal=False" TargetMode="External"/><Relationship Id="rId1666" Type="http://schemas.openxmlformats.org/officeDocument/2006/relationships/hyperlink" Target="https://community.secop.gov.co/Public/Tendering/OpportunityDetail/Index?noticeUID=CO1.NTC.6723010&amp;isFromPublicArea=True&amp;isModal=False" TargetMode="External"/><Relationship Id="rId1873" Type="http://schemas.openxmlformats.org/officeDocument/2006/relationships/hyperlink" Target="https://community.secop.gov.co/Public/Tendering/OpportunityDetail/Index?noticeUID=CO1.NTC.6783608&amp;isFromPublicArea=True&amp;isModal=False" TargetMode="External"/><Relationship Id="rId1319" Type="http://schemas.openxmlformats.org/officeDocument/2006/relationships/hyperlink" Target="mailto:abg.lauranataliac@gmail.co" TargetMode="External"/><Relationship Id="rId1526" Type="http://schemas.openxmlformats.org/officeDocument/2006/relationships/hyperlink" Target="https://community.secop.gov.co/Public/Tendering/OpportunityDetail/Index?noticeUID=CO1.NTC.6680413&amp;isFromPublicArea=True&amp;isModal=False" TargetMode="External"/><Relationship Id="rId1733" Type="http://schemas.openxmlformats.org/officeDocument/2006/relationships/hyperlink" Target="mailto:rafarodrive@yahoo.es" TargetMode="External"/><Relationship Id="rId1940" Type="http://schemas.openxmlformats.org/officeDocument/2006/relationships/hyperlink" Target="https://community.secop.gov.co/Public/Tendering/OpportunityDetail/Index?noticeUID=CO1.NTC.6815872&amp;isFromPublicArea=True&amp;isModal=False" TargetMode="External"/><Relationship Id="rId25" Type="http://schemas.openxmlformats.org/officeDocument/2006/relationships/hyperlink" Target="https://community.secop.gov.co/Public/Tendering/OpportunityDetail/Index?noticeUID=CO1.NTC.5534501&amp;isFromPublicArea=True&amp;isModal=False" TargetMode="External"/><Relationship Id="rId1800" Type="http://schemas.openxmlformats.org/officeDocument/2006/relationships/hyperlink" Target="mailto:camiloma04@gmail.com" TargetMode="External"/><Relationship Id="rId174" Type="http://schemas.openxmlformats.org/officeDocument/2006/relationships/hyperlink" Target="https://community.secop.gov.co/Public/Tendering/OpportunityDetail/Index?noticeUID=CO1.NTC.5810730&amp;isFromPublicArea=True&amp;isModal=False" TargetMode="External"/><Relationship Id="rId381" Type="http://schemas.openxmlformats.org/officeDocument/2006/relationships/hyperlink" Target="mailto:jucanu1877@gmail.com" TargetMode="External"/><Relationship Id="rId2062" Type="http://schemas.openxmlformats.org/officeDocument/2006/relationships/hyperlink" Target="mailto:celisfran27@gmail.com" TargetMode="External"/><Relationship Id="rId241" Type="http://schemas.openxmlformats.org/officeDocument/2006/relationships/hyperlink" Target="mailto:santiagopl90@gmail.com" TargetMode="External"/><Relationship Id="rId479" Type="http://schemas.openxmlformats.org/officeDocument/2006/relationships/hyperlink" Target="mailto:jesus_a777@yahoo.com" TargetMode="External"/><Relationship Id="rId686" Type="http://schemas.openxmlformats.org/officeDocument/2006/relationships/hyperlink" Target="mailto:deisymcc@gmail.com" TargetMode="External"/><Relationship Id="rId893" Type="http://schemas.openxmlformats.org/officeDocument/2006/relationships/hyperlink" Target="https://community.secop.gov.co/Public/Tendering/OpportunityDetail/Index?noticeUID=CO1.NTC.6186714&amp;isFromPublicArea=True&amp;isModal=False" TargetMode="External"/><Relationship Id="rId339" Type="http://schemas.openxmlformats.org/officeDocument/2006/relationships/hyperlink" Target="https://community.secop.gov.co/Public/Tendering/OpportunityDetail/Index?noticeUID=CO1.NTC.5942830&amp;isFromPublicArea=True&amp;isModal=False" TargetMode="External"/><Relationship Id="rId546" Type="http://schemas.openxmlformats.org/officeDocument/2006/relationships/hyperlink" Target="mailto:cheo9216@hotmail.com" TargetMode="External"/><Relationship Id="rId753" Type="http://schemas.openxmlformats.org/officeDocument/2006/relationships/hyperlink" Target="mailto:danielcantante0713@gmail.com" TargetMode="External"/><Relationship Id="rId1176" Type="http://schemas.openxmlformats.org/officeDocument/2006/relationships/hyperlink" Target="https://community.secop.gov.co/Public/Tendering/OpportunityDetail/Index?noticeUID=CO1.NTC.6524956&amp;isFromPublicArea=True&amp;isModal=False" TargetMode="External"/><Relationship Id="rId1383" Type="http://schemas.openxmlformats.org/officeDocument/2006/relationships/hyperlink" Target="mailto:gerardonoso@gmail.com" TargetMode="External"/><Relationship Id="rId101" Type="http://schemas.openxmlformats.org/officeDocument/2006/relationships/hyperlink" Target="mailto:majitovas88@gmail.com" TargetMode="External"/><Relationship Id="rId406" Type="http://schemas.openxmlformats.org/officeDocument/2006/relationships/hyperlink" Target="mailto:ivasque29@hotmail.com" TargetMode="External"/><Relationship Id="rId960" Type="http://schemas.openxmlformats.org/officeDocument/2006/relationships/hyperlink" Target="mailto:jdominguez916@hotmail.com" TargetMode="External"/><Relationship Id="rId1036" Type="http://schemas.openxmlformats.org/officeDocument/2006/relationships/hyperlink" Target="https://community.secop.gov.co/Public/Tendering/OpportunityDetail/Index?noticeUID=CO1.NTC.6214042&amp;isFromPublicArea=True&amp;isModal=False" TargetMode="External"/><Relationship Id="rId1243" Type="http://schemas.openxmlformats.org/officeDocument/2006/relationships/hyperlink" Target="mailto:carmenceciliaromero181@gmail.com" TargetMode="External"/><Relationship Id="rId1590" Type="http://schemas.openxmlformats.org/officeDocument/2006/relationships/hyperlink" Target="https://community.secop.gov.co/Public/Tendering/OpportunityDetail/Index?noticeUID=CO1.NTC.6697779&amp;isFromPublicArea=True&amp;isModal=False" TargetMode="External"/><Relationship Id="rId1688" Type="http://schemas.openxmlformats.org/officeDocument/2006/relationships/hyperlink" Target="mailto:junagavi89@gmail.com" TargetMode="External"/><Relationship Id="rId1895" Type="http://schemas.openxmlformats.org/officeDocument/2006/relationships/hyperlink" Target="mailto:consorciokios@gmail.com" TargetMode="External"/><Relationship Id="rId613" Type="http://schemas.openxmlformats.org/officeDocument/2006/relationships/hyperlink" Target="https://community.secop.gov.co/Public/Tendering/OpportunityDetail/Index?noticeUID=CO1.NTC.6077272&amp;isFromPublicArea=True&amp;isModal=False" TargetMode="External"/><Relationship Id="rId820" Type="http://schemas.openxmlformats.org/officeDocument/2006/relationships/hyperlink" Target="mailto:franciscorueda@gmail.com" TargetMode="External"/><Relationship Id="rId918" Type="http://schemas.openxmlformats.org/officeDocument/2006/relationships/hyperlink" Target="https://community.secop.gov.co/Public/Tendering/OpportunityDetail/Index?noticeUID=CO1.NTC.6191120&amp;isFromPublicArea=True&amp;isModal=False" TargetMode="External"/><Relationship Id="rId1450" Type="http://schemas.openxmlformats.org/officeDocument/2006/relationships/hyperlink" Target="https://community.secop.gov.co/Public/Tendering/OpportunityDetail/Index?noticeUID=CO1.NTC.6661415&amp;isFromPublicArea=True&amp;isModal=False" TargetMode="External"/><Relationship Id="rId1548" Type="http://schemas.openxmlformats.org/officeDocument/2006/relationships/hyperlink" Target="mailto:ginawolfa@hotmail.com" TargetMode="External"/><Relationship Id="rId1755" Type="http://schemas.openxmlformats.org/officeDocument/2006/relationships/hyperlink" Target="mailto:rectoria@unimilitar.edu.co" TargetMode="External"/><Relationship Id="rId1103" Type="http://schemas.openxmlformats.org/officeDocument/2006/relationships/hyperlink" Target="https://community.secop.gov.co/Public/Tendering/OpportunityDetail/Index?noticeUID=CO1.NTC.6330672&amp;isFromPublicArea=True&amp;isModal=False" TargetMode="External"/><Relationship Id="rId1310" Type="http://schemas.openxmlformats.org/officeDocument/2006/relationships/hyperlink" Target="mailto:jsdonoso70@ucatolica.edu.co" TargetMode="External"/><Relationship Id="rId1408" Type="http://schemas.openxmlformats.org/officeDocument/2006/relationships/hyperlink" Target="https://community.secop.gov.co/Public/Tendering/OpportunityDetail/Index?noticeUID=CO1.NTC.6637983&amp;isFromPublicArea=True&amp;isModal=False" TargetMode="External"/><Relationship Id="rId1962" Type="http://schemas.openxmlformats.org/officeDocument/2006/relationships/hyperlink" Target="mailto:berintra@yahoo.es" TargetMode="External"/><Relationship Id="rId47" Type="http://schemas.openxmlformats.org/officeDocument/2006/relationships/hyperlink" Target="mailto:katheringrs95@gmail.com" TargetMode="External"/><Relationship Id="rId1615" Type="http://schemas.openxmlformats.org/officeDocument/2006/relationships/hyperlink" Target="https://community.secop.gov.co/Public/Tendering/OpportunityDetail/Index?noticeUID=CO1.NTC.6700319&amp;isFromPublicArea=True&amp;isModal=False" TargetMode="External"/><Relationship Id="rId1822" Type="http://schemas.openxmlformats.org/officeDocument/2006/relationships/hyperlink" Target="https://community.secop.gov.co/Public/Tendering/OpportunityDetail/Index?noticeUID=CO1.NTC.6771706&amp;isFromPublicArea=True&amp;isModal=False" TargetMode="External"/><Relationship Id="rId196" Type="http://schemas.openxmlformats.org/officeDocument/2006/relationships/hyperlink" Target="mailto:soporte@seygob.com" TargetMode="External"/><Relationship Id="rId263" Type="http://schemas.openxmlformats.org/officeDocument/2006/relationships/hyperlink" Target="mailto:rocioduarte2906@hotmail.com" TargetMode="External"/><Relationship Id="rId470" Type="http://schemas.openxmlformats.org/officeDocument/2006/relationships/hyperlink" Target="https://community.secop.gov.co/Public/Tendering/OpportunityDetail/Index?noticeUID=CO1.NTC.6029510&amp;isFromPublicArea=True&amp;isModal=False" TargetMode="External"/><Relationship Id="rId123" Type="http://schemas.openxmlformats.org/officeDocument/2006/relationships/hyperlink" Target="https://community.secop.gov.co/Public/Tendering/OpportunityDetail/Index?noticeUID=CO1.NTC.5693613&amp;isFromPublicArea=True&amp;isModal=False" TargetMode="External"/><Relationship Id="rId330" Type="http://schemas.openxmlformats.org/officeDocument/2006/relationships/hyperlink" Target="https://community.secop.gov.co/Public/Tendering/OpportunityDetail/Index?noticeUID=CO1.NTC.5943410&amp;isFromPublicArea=True&amp;isModal=False" TargetMode="External"/><Relationship Id="rId568" Type="http://schemas.openxmlformats.org/officeDocument/2006/relationships/hyperlink" Target="mailto:felipe.cors@hotmail.com" TargetMode="External"/><Relationship Id="rId775" Type="http://schemas.openxmlformats.org/officeDocument/2006/relationships/hyperlink" Target="mailto:edgar.medina@fiscalia.gov.co" TargetMode="External"/><Relationship Id="rId982" Type="http://schemas.openxmlformats.org/officeDocument/2006/relationships/hyperlink" Target="mailto:jose.pianochia@gmail.com" TargetMode="External"/><Relationship Id="rId1198" Type="http://schemas.openxmlformats.org/officeDocument/2006/relationships/hyperlink" Target="mailto:andcatopo@gmai.com" TargetMode="External"/><Relationship Id="rId2011" Type="http://schemas.openxmlformats.org/officeDocument/2006/relationships/hyperlink" Target="mailto:javierenriquecn@gmail.com" TargetMode="External"/><Relationship Id="rId428" Type="http://schemas.openxmlformats.org/officeDocument/2006/relationships/hyperlink" Target="https://community.secop.gov.co/Public/Tendering/OpportunityDetail/Index?noticeUID=CO1.NTC.6008066&amp;isFromPublicArea=True&amp;isModal=False" TargetMode="External"/><Relationship Id="rId635" Type="http://schemas.openxmlformats.org/officeDocument/2006/relationships/hyperlink" Target="https://community.secop.gov.co/Public/Tendering/OpportunityDetail/Index?noticeUID=CO1.NTC.6088981&amp;isFromPublicArea=True&amp;isModal=False" TargetMode="External"/><Relationship Id="rId842" Type="http://schemas.openxmlformats.org/officeDocument/2006/relationships/hyperlink" Target="mailto:eduardoes2009@gmail.com" TargetMode="External"/><Relationship Id="rId1058" Type="http://schemas.openxmlformats.org/officeDocument/2006/relationships/hyperlink" Target="mailto:cami.laagalindop@gmail.com" TargetMode="External"/><Relationship Id="rId1265" Type="http://schemas.openxmlformats.org/officeDocument/2006/relationships/hyperlink" Target="https://community.secop.gov.co/Public/Tendering/OpportunityDetail/Index?noticeUID=CO1.NTC.6606335&amp;isFromPublicArea=True&amp;isModal=False" TargetMode="External"/><Relationship Id="rId1472" Type="http://schemas.openxmlformats.org/officeDocument/2006/relationships/hyperlink" Target="mailto:carolinaduarteroa81@gmail.com" TargetMode="External"/><Relationship Id="rId702" Type="http://schemas.openxmlformats.org/officeDocument/2006/relationships/hyperlink" Target="mailto:bastiancastroda@hotmail.com" TargetMode="External"/><Relationship Id="rId1125" Type="http://schemas.openxmlformats.org/officeDocument/2006/relationships/hyperlink" Target="mailto:juansantanaguzman@gmail.com" TargetMode="External"/><Relationship Id="rId1332" Type="http://schemas.openxmlformats.org/officeDocument/2006/relationships/hyperlink" Target="https://community.secop.gov.co/Public/Tendering/OpportunityDetail/Index?noticeUID=CO1.NTC.6626893&amp;isFromPublicArea=True&amp;isModal=False" TargetMode="External"/><Relationship Id="rId1777" Type="http://schemas.openxmlformats.org/officeDocument/2006/relationships/hyperlink" Target="https://community.secop.gov.co/Public/Tendering/OpportunityDetail/Index?noticeUID=CO1.NTC.6759790&amp;isFromPublicArea=True&amp;isModal=False" TargetMode="External"/><Relationship Id="rId1984" Type="http://schemas.openxmlformats.org/officeDocument/2006/relationships/hyperlink" Target="mailto:carobernal85@gmail.com" TargetMode="External"/><Relationship Id="rId69" Type="http://schemas.openxmlformats.org/officeDocument/2006/relationships/hyperlink" Target="mailto:andresmauriciobrice&#241;ochaves@gmail.com" TargetMode="External"/><Relationship Id="rId1637" Type="http://schemas.openxmlformats.org/officeDocument/2006/relationships/hyperlink" Target="https://community.secop.gov.co/Public/Tendering/OpportunityDetail/Index?noticeUID=CO1.NTC.6711197&amp;isFromPublicArea=True&amp;isModal=False" TargetMode="External"/><Relationship Id="rId1844" Type="http://schemas.openxmlformats.org/officeDocument/2006/relationships/hyperlink" Target="https://community.secop.gov.co/Public/Tendering/OpportunityDetail/Index?noticeUID=CO1.NTC.6774938&amp;isFromPublicArea=True&amp;isModal=False" TargetMode="External"/><Relationship Id="rId1704" Type="http://schemas.openxmlformats.org/officeDocument/2006/relationships/hyperlink" Target="mailto:saharasafi@yahoo.es" TargetMode="External"/><Relationship Id="rId285" Type="http://schemas.openxmlformats.org/officeDocument/2006/relationships/hyperlink" Target="mailto:camilacanasto402@gmail.com" TargetMode="External"/><Relationship Id="rId1911" Type="http://schemas.openxmlformats.org/officeDocument/2006/relationships/hyperlink" Target="mailto:pilar.huertas@outlook.com" TargetMode="External"/><Relationship Id="rId492" Type="http://schemas.openxmlformats.org/officeDocument/2006/relationships/hyperlink" Target="mailto:camposlopezmariafernanda@gmail.com" TargetMode="External"/><Relationship Id="rId797" Type="http://schemas.openxmlformats.org/officeDocument/2006/relationships/hyperlink" Target="https://community.secop.gov.co/Public/Tendering/OpportunityDetail/Index?noticeUID=CO1.NTC.6146049&amp;isFromPublicArea=True&amp;isModal=False" TargetMode="External"/><Relationship Id="rId145" Type="http://schemas.openxmlformats.org/officeDocument/2006/relationships/hyperlink" Target="mailto:ut.ideandosoluciones@gmail.com" TargetMode="External"/><Relationship Id="rId352" Type="http://schemas.openxmlformats.org/officeDocument/2006/relationships/hyperlink" Target="mailto:jeanorme@yahoo.com.mx" TargetMode="External"/><Relationship Id="rId1287" Type="http://schemas.openxmlformats.org/officeDocument/2006/relationships/hyperlink" Target="mailto:colmenarezmvz@gmail.com" TargetMode="External"/><Relationship Id="rId2033" Type="http://schemas.openxmlformats.org/officeDocument/2006/relationships/hyperlink" Target="https://community.secop.gov.co/Public/Tendering/OpportunityDetail/Index?noticeUID=CO1.NTC.7214204&amp;isFromPublicArea=True&amp;isModal=False" TargetMode="External"/><Relationship Id="rId212" Type="http://schemas.openxmlformats.org/officeDocument/2006/relationships/hyperlink" Target="https://community.secop.gov.co/Public/Tendering/OpportunityDetail/Index?noticeUID=CO1.NTC.5750946&amp;isFromPublicArea=True&amp;isModal=False" TargetMode="External"/><Relationship Id="rId657" Type="http://schemas.openxmlformats.org/officeDocument/2006/relationships/hyperlink" Target="mailto:fabian.manrique@yahoo.es" TargetMode="External"/><Relationship Id="rId864" Type="http://schemas.openxmlformats.org/officeDocument/2006/relationships/hyperlink" Target="mailto:vasquezlopezkaren@hotmail.com" TargetMode="External"/><Relationship Id="rId1494" Type="http://schemas.openxmlformats.org/officeDocument/2006/relationships/hyperlink" Target="https://community.secop.gov.co/Public/Tendering/OpportunityDetail/Index?noticeUID=CO1.NTC.6673426&amp;isFromPublicArea=True&amp;isModal=False" TargetMode="External"/><Relationship Id="rId1799" Type="http://schemas.openxmlformats.org/officeDocument/2006/relationships/hyperlink" Target="mailto:alejandrareyes9507@gmail.com" TargetMode="External"/><Relationship Id="rId517" Type="http://schemas.openxmlformats.org/officeDocument/2006/relationships/hyperlink" Target="mailto:roussilin.25@gmail.com" TargetMode="External"/><Relationship Id="rId724" Type="http://schemas.openxmlformats.org/officeDocument/2006/relationships/hyperlink" Target="https://community.secop.gov.co/Public/Tendering/OpportunityDetail/Index?noticeUID=CO1.NTC.6108161&amp;isFromPublicArea=True&amp;isModal=False" TargetMode="External"/><Relationship Id="rId931" Type="http://schemas.openxmlformats.org/officeDocument/2006/relationships/hyperlink" Target="https://community.secop.gov.co/Public/Tendering/OpportunityDetail/Index?noticeUID=CO1.NTC.6193961&amp;isFromPublicArea=True&amp;isModal=False" TargetMode="External"/><Relationship Id="rId1147" Type="http://schemas.openxmlformats.org/officeDocument/2006/relationships/hyperlink" Target="https://community.secop.gov.co/Public/Tendering/OpportunityDetail/Index?noticeUID=CO1.NTC.6440914&amp;isFromPublicArea=True&amp;isModal=False" TargetMode="External"/><Relationship Id="rId1354" Type="http://schemas.openxmlformats.org/officeDocument/2006/relationships/hyperlink" Target="mailto:jully.reyes@gmail.com" TargetMode="External"/><Relationship Id="rId1561" Type="http://schemas.openxmlformats.org/officeDocument/2006/relationships/hyperlink" Target="https://community.secop.gov.co/Public/Tendering/OpportunityDetail/Index?noticeUID=CO1.NTC.6687975&amp;isFromPublicArea=True&amp;isModal=False" TargetMode="External"/><Relationship Id="rId60" Type="http://schemas.openxmlformats.org/officeDocument/2006/relationships/hyperlink" Target="https://community.secop.gov.co/Public/Tendering/OpportunityDetail/Index?noticeUID=CO1.NTC.5506121&amp;isFromPublicArea=True&amp;isModal=False" TargetMode="External"/><Relationship Id="rId1007" Type="http://schemas.openxmlformats.org/officeDocument/2006/relationships/hyperlink" Target="https://community.secop.gov.co/Public/Tendering/OpportunityDetail/Index?noticeUID=CO1.NTC.6201549&amp;isFromPublicArea=True&amp;isModal=False" TargetMode="External"/><Relationship Id="rId1214" Type="http://schemas.openxmlformats.org/officeDocument/2006/relationships/hyperlink" Target="https://community.secop.gov.co/Public/Tendering/OpportunityDetail/Index?noticeUID=CO1.NTC.6583695&amp;isFromPublicArea=True&amp;isModal=False" TargetMode="External"/><Relationship Id="rId1421" Type="http://schemas.openxmlformats.org/officeDocument/2006/relationships/hyperlink" Target="https://community.secop.gov.co/Public/Tendering/OpportunityDetail/Index?noticeUID=CO1.NTC.6654061&amp;isFromPublicArea=True&amp;isModal=False" TargetMode="External"/><Relationship Id="rId1659" Type="http://schemas.openxmlformats.org/officeDocument/2006/relationships/hyperlink" Target="https://community.secop.gov.co/Public/Tendering/OpportunityDetail/Index?noticeUID=CO1.NTC.6719205&amp;isFromPublicArea=True&amp;isModal=False" TargetMode="External"/><Relationship Id="rId1866" Type="http://schemas.openxmlformats.org/officeDocument/2006/relationships/hyperlink" Target="https://community.secop.gov.co/Public/Tendering/OpportunityDetail/Index?noticeUID=CO1.NTC.6780651&amp;isFromPublicArea=True&amp;isModal=False" TargetMode="External"/><Relationship Id="rId1519" Type="http://schemas.openxmlformats.org/officeDocument/2006/relationships/hyperlink" Target="mailto:kanthorneslly@gmail.com" TargetMode="External"/><Relationship Id="rId1726" Type="http://schemas.openxmlformats.org/officeDocument/2006/relationships/hyperlink" Target="mailto:ajr081610@gmail.com" TargetMode="External"/><Relationship Id="rId1933" Type="http://schemas.openxmlformats.org/officeDocument/2006/relationships/hyperlink" Target="https://community.secop.gov.co/Public/Tendering/OpportunityDetail/Index?noticeUID=CO1.NTC.6809734&amp;isFromPublicArea=True&amp;isModal=False" TargetMode="External"/><Relationship Id="rId18" Type="http://schemas.openxmlformats.org/officeDocument/2006/relationships/hyperlink" Target="mailto:arielricardovargas@hotmail.com" TargetMode="External"/><Relationship Id="rId167" Type="http://schemas.openxmlformats.org/officeDocument/2006/relationships/hyperlink" Target="https://community.secop.gov.co/Public/Tendering/OpportunityDetail/Index?noticeUID=CO1.NTC.5811119&amp;isFromPublicArea=True&amp;isModal=False" TargetMode="External"/><Relationship Id="rId374" Type="http://schemas.openxmlformats.org/officeDocument/2006/relationships/hyperlink" Target="https://community.secop.gov.co/Public/Tendering/OpportunityDetail/Index?noticeUID=CO1.NTC.5990457&amp;isFromPublicArea=True&amp;isModal=False" TargetMode="External"/><Relationship Id="rId581" Type="http://schemas.openxmlformats.org/officeDocument/2006/relationships/hyperlink" Target="mailto:vaiolet26@hotmail.com" TargetMode="External"/><Relationship Id="rId2055" Type="http://schemas.openxmlformats.org/officeDocument/2006/relationships/hyperlink" Target="https://www.contratos.gov.co/consultas/detalleProceso.do?numConstancia=25-22-102413&amp;g-recaptcha-response=03AFcWeA5j1xKRKnEVtObzoMGBobnoE_uJeA-Gnh_p-mtH0FH_dj1G5kXstbMxQW1zHOqbJt_0GcaAMOouwRsnU_eI6i-JMIAo0_pBZinSrwev1SrrmwuHRLct73OUwdXILJB_1hFger1YwoEEhk4wPB1345J4zuBXyM-QqhcaDsAsMX-c-kBv0DLkjX2iXuLLJEqTtnTrEGb1eg8BeuGR2lz--AcSP8Eyaus9F-fWzDyAV-SNkzxAlY7zhK4IFek8MvKzVvbW-XhQIEugitcY0Qb0fxJHms4UZW-yl61hkxj0jI5FBDAQoexQrmdT5Urd6dG-IfuNdci30a7s8cyKc6wobcJCegcF_SZKTErwuGtVLGUTv82gMJVRkBvfifVEQhMLpOh98Ljjx5YIsFzoKM_4Y__NhyOtIb_AIgxEs3lUcko18z1VnOMjMxWlzDZWCTFF0C2qUFSzICVdmUb2U_h28nLcJrFA0Ib0daBtB419xknitX5-TEnVVm6OUFZ0dawEjJLyebgVt3Hh-D3YqgtThWOyJWJzeJSmtnInsw9xrgowXzj--Wro6TyWD4kZwD5OnEV4M1G48YRai7n7tO5xXFvL1sDYNlVOCOQmJbSU4JWN7E2DoyHrasRZTKR3ODgd6H02DfuOUPbx4Hk3vEK6l9mqOKRyBTurMCuMRwuBOsjr3mdzYS4X2QGkfqssE39pgwVSevKs0wkVQ5VE4CPnpJ5b-iJjhUg5tdqf_tpvhwuzWz56lwLCzUNRZlR25AvMz9XDNIYQYOELuSwL9zzgJoREnQsxFwH5IAoLwClFWB2r0Pmkx9eb3Ve_FAn_Of9c3C6S-XqvAMEhA5HfCG3Nur3hpNy9dwSGHKbxAqxURd1aOgst-0E" TargetMode="External"/><Relationship Id="rId234" Type="http://schemas.openxmlformats.org/officeDocument/2006/relationships/hyperlink" Target="https://community.secop.gov.co/Public/Tendering/OpportunityDetail/Index?noticeUID=CO1.NTC.5879697&amp;isFromPublicArea=True&amp;isModal=False" TargetMode="External"/><Relationship Id="rId679" Type="http://schemas.openxmlformats.org/officeDocument/2006/relationships/hyperlink" Target="https://community.secop.gov.co/Public/Tendering/OpportunityDetail/Index?noticeUID=CO1.NTC.6098888&amp;isFromPublicArea=True&amp;isModal=False" TargetMode="External"/><Relationship Id="rId886" Type="http://schemas.openxmlformats.org/officeDocument/2006/relationships/hyperlink" Target="https://community.secop.gov.co/Public/Tendering/OpportunityDetail/Index?noticeUID=CO1.NTC.6183476&amp;isFromPublicArea=True&amp;isModal=False" TargetMode="External"/><Relationship Id="rId2" Type="http://schemas.openxmlformats.org/officeDocument/2006/relationships/hyperlink" Target="https://community.secop.gov.co/Public/Tendering/OpportunityDetail/Index?noticeUID=CO1.NTC.5425530&amp;isFromPublicArea=True&amp;isModal=False" TargetMode="External"/><Relationship Id="rId441" Type="http://schemas.openxmlformats.org/officeDocument/2006/relationships/hyperlink" Target="mailto:carlosromero01@hotmail.com" TargetMode="External"/><Relationship Id="rId539" Type="http://schemas.openxmlformats.org/officeDocument/2006/relationships/hyperlink" Target="https://community.secop.gov.co/Public/Tendering/OpportunityDetail/Index?noticeUID=CO1.NTC.6058961&amp;isFromPublicArea=True&amp;isModal=False" TargetMode="External"/><Relationship Id="rId746" Type="http://schemas.openxmlformats.org/officeDocument/2006/relationships/hyperlink" Target="https://community.secop.gov.co/Public/Tendering/OpportunityDetail/Index?noticeUID=CO1.NTC.6069668&amp;isFromPublicArea=True&amp;isModal=False" TargetMode="External"/><Relationship Id="rId1071" Type="http://schemas.openxmlformats.org/officeDocument/2006/relationships/hyperlink" Target="mailto:erandysonido@gmail.com" TargetMode="External"/><Relationship Id="rId1169" Type="http://schemas.openxmlformats.org/officeDocument/2006/relationships/hyperlink" Target="mailto:gerencia@ingenieriaryr.com" TargetMode="External"/><Relationship Id="rId1376" Type="http://schemas.openxmlformats.org/officeDocument/2006/relationships/hyperlink" Target="https://community.secop.gov.co/Public/Tendering/OpportunityDetail/Index?noticeUID=CO1.NTC.6638581&amp;isFromPublicArea=True&amp;isModal=False" TargetMode="External"/><Relationship Id="rId1583" Type="http://schemas.openxmlformats.org/officeDocument/2006/relationships/hyperlink" Target="https://community.secop.gov.co/Public/Tendering/OpportunityDetail/Index?noticeUID=CO1.NTC.6693110&amp;isFromPublicArea=True&amp;isModal=False" TargetMode="External"/><Relationship Id="rId301" Type="http://schemas.openxmlformats.org/officeDocument/2006/relationships/hyperlink" Target="https://community.secop.gov.co/Public/Tendering/OpportunityDetail/Index?noticeUID=CO1.NTC.5937683&amp;isFromPublicArea=True&amp;isModal=False" TargetMode="External"/><Relationship Id="rId953" Type="http://schemas.openxmlformats.org/officeDocument/2006/relationships/hyperlink" Target="https://community.secop.gov.co/Public/Tendering/OpportunityDetail/Index?noticeUID=CO1.NTC.6196623&amp;isFromPublicArea=True&amp;isModal=False" TargetMode="External"/><Relationship Id="rId1029" Type="http://schemas.openxmlformats.org/officeDocument/2006/relationships/hyperlink" Target="https://community.secop.gov.co/Public/Tendering/OpportunityDetail/Index?noticeUID=CO1.NTC.6212610&amp;isFromPublicArea=True&amp;isModal=False" TargetMode="External"/><Relationship Id="rId1236" Type="http://schemas.openxmlformats.org/officeDocument/2006/relationships/hyperlink" Target="mailto:nabermo21@gmail.com" TargetMode="External"/><Relationship Id="rId1790" Type="http://schemas.openxmlformats.org/officeDocument/2006/relationships/hyperlink" Target="mailto:lilianagisethparra@gmail.com" TargetMode="External"/><Relationship Id="rId1888" Type="http://schemas.openxmlformats.org/officeDocument/2006/relationships/hyperlink" Target="mailto:yeiny1123@gmail.com" TargetMode="External"/><Relationship Id="rId82" Type="http://schemas.openxmlformats.org/officeDocument/2006/relationships/hyperlink" Target="mailto:joansebastian.baronrojas9@gmail.com" TargetMode="External"/><Relationship Id="rId606" Type="http://schemas.openxmlformats.org/officeDocument/2006/relationships/hyperlink" Target="mailto:caro.s.0324@gmail.com" TargetMode="External"/><Relationship Id="rId813" Type="http://schemas.openxmlformats.org/officeDocument/2006/relationships/hyperlink" Target="https://community.secop.gov.co/Public/Tendering/OpportunityDetail/Index?noticeUID=CO1.NTC.6147019&amp;isFromPublicArea=True&amp;isModal=False" TargetMode="External"/><Relationship Id="rId1443" Type="http://schemas.openxmlformats.org/officeDocument/2006/relationships/hyperlink" Target="https://community.secop.gov.co/Public/Tendering/OpportunityDetail/Index?noticeUID=CO1.NTC.6663605&amp;isFromPublicArea=True&amp;isModal=False" TargetMode="External"/><Relationship Id="rId1650" Type="http://schemas.openxmlformats.org/officeDocument/2006/relationships/hyperlink" Target="mailto:edgarmaurimba@gmail.com" TargetMode="External"/><Relationship Id="rId1748" Type="http://schemas.openxmlformats.org/officeDocument/2006/relationships/hyperlink" Target="https://community.secop.gov.co/Public/Tendering/OpportunityDetail/Index?noticeUID=CO1.NTC.6754715&amp;isFromPublicArea=True&amp;isModal=False" TargetMode="External"/><Relationship Id="rId1303" Type="http://schemas.openxmlformats.org/officeDocument/2006/relationships/hyperlink" Target="https://community.secop.gov.co/Public/Tendering/OpportunityDetail/Index?noticeUID=CO1.NTC.6622357&amp;isFromPublicArea=True&amp;isModal=False" TargetMode="External"/><Relationship Id="rId1510" Type="http://schemas.openxmlformats.org/officeDocument/2006/relationships/hyperlink" Target="mailto:david-9935@hotmail.com" TargetMode="External"/><Relationship Id="rId1955" Type="http://schemas.openxmlformats.org/officeDocument/2006/relationships/hyperlink" Target="https://community.secop.gov.co/Public/Tendering/OpportunityDetail/Index?noticeUID=CO1.NTC.6832326&amp;isFromPublicArea=True&amp;isModal=False" TargetMode="External"/><Relationship Id="rId1608" Type="http://schemas.openxmlformats.org/officeDocument/2006/relationships/hyperlink" Target="mailto:monty1294@hotmail.com" TargetMode="External"/><Relationship Id="rId1815" Type="http://schemas.openxmlformats.org/officeDocument/2006/relationships/hyperlink" Target="https://community.secop.gov.co/Public/Tendering/OpportunityDetail/Index?noticeUID=CO1.NTC.6768140&amp;isFromPublicArea=True&amp;isModal=False" TargetMode="External"/><Relationship Id="rId189" Type="http://schemas.openxmlformats.org/officeDocument/2006/relationships/hyperlink" Target="mailto:cristian20cifuentes20@gmail.com" TargetMode="External"/><Relationship Id="rId396" Type="http://schemas.openxmlformats.org/officeDocument/2006/relationships/hyperlink" Target="https://community.secop.gov.co/Public/Tendering/OpportunityDetail/Index?noticeUID=CO1.NTC.5997083&amp;isFromPublicArea=True&amp;isModal=False" TargetMode="External"/><Relationship Id="rId256" Type="http://schemas.openxmlformats.org/officeDocument/2006/relationships/hyperlink" Target="mailto:jairopaez1959@gmail.com" TargetMode="External"/><Relationship Id="rId463" Type="http://schemas.openxmlformats.org/officeDocument/2006/relationships/hyperlink" Target="https://community.secop.gov.co/Public/Tendering/OpportunityDetail/Index?noticeUID=CO1.NTC.6013660&amp;isFromPublicArea=True&amp;isModal=False" TargetMode="External"/><Relationship Id="rId670" Type="http://schemas.openxmlformats.org/officeDocument/2006/relationships/hyperlink" Target="https://community.secop.gov.co/Public/Tendering/OpportunityDetail/Index?noticeUID=CO1.NTC.6097901&amp;isFromPublicArea=True&amp;isModal=False" TargetMode="External"/><Relationship Id="rId1093" Type="http://schemas.openxmlformats.org/officeDocument/2006/relationships/hyperlink" Target="mailto:santiagopl90@gmail.com" TargetMode="External"/><Relationship Id="rId116" Type="http://schemas.openxmlformats.org/officeDocument/2006/relationships/hyperlink" Target="mailto:jonathangomezd2013@gmail.com" TargetMode="External"/><Relationship Id="rId323" Type="http://schemas.openxmlformats.org/officeDocument/2006/relationships/hyperlink" Target="mailto:andersonsanchez.s@outlook.com" TargetMode="External"/><Relationship Id="rId530" Type="http://schemas.openxmlformats.org/officeDocument/2006/relationships/hyperlink" Target="https://community.secop.gov.co/Public/Tendering/OpportunityDetail/Index?noticeUID=CO1.NTC.6057215&amp;isFromPublicArea=True&amp;isModal=False" TargetMode="External"/><Relationship Id="rId768" Type="http://schemas.openxmlformats.org/officeDocument/2006/relationships/hyperlink" Target="https://community.secop.gov.co/Public/Tendering/OpportunityDetail/Index?noticeUID=CO1.NTC.6136000&amp;isFromPublicArea=True&amp;isModal=False" TargetMode="External"/><Relationship Id="rId975" Type="http://schemas.openxmlformats.org/officeDocument/2006/relationships/hyperlink" Target="mailto:yesid_quiroga@hotmail.com" TargetMode="External"/><Relationship Id="rId1160" Type="http://schemas.openxmlformats.org/officeDocument/2006/relationships/hyperlink" Target="https://community.secop.gov.co/Public/Tendering/OpportunityDetail/Index?noticeUID=CO1.NTC.6485536&amp;isFromPublicArea=True&amp;isModal=False" TargetMode="External"/><Relationship Id="rId1398" Type="http://schemas.openxmlformats.org/officeDocument/2006/relationships/hyperlink" Target="mailto:alicianalozada@gmail.com" TargetMode="External"/><Relationship Id="rId2004" Type="http://schemas.openxmlformats.org/officeDocument/2006/relationships/hyperlink" Target="https://community.secop.gov.co/Public/Tendering/OpportunityDetail/Index?noticeUID=CO1.NTC.7187147&amp;isFromPublicArea=True&amp;isModal=False" TargetMode="External"/><Relationship Id="rId628" Type="http://schemas.openxmlformats.org/officeDocument/2006/relationships/hyperlink" Target="https://community.secop.gov.co/Public/Tendering/OpportunityDetail/Index?noticeUID=CO1.NTC.6076383&amp;isFromPublicArea=True&amp;isModal=False" TargetMode="External"/><Relationship Id="rId835" Type="http://schemas.openxmlformats.org/officeDocument/2006/relationships/hyperlink" Target="https://community.secop.gov.co/Public/Tendering/OpportunityDetail/Index?noticeUID=CO1.NTC.6151853&amp;isFromPublicArea=True&amp;isModal=False" TargetMode="External"/><Relationship Id="rId1258" Type="http://schemas.openxmlformats.org/officeDocument/2006/relationships/hyperlink" Target="mailto:beltranbarreraandresfelipe@gmail.com" TargetMode="External"/><Relationship Id="rId1465" Type="http://schemas.openxmlformats.org/officeDocument/2006/relationships/hyperlink" Target="mailto:jeanorme@yahoo.com.mx" TargetMode="External"/><Relationship Id="rId1672" Type="http://schemas.openxmlformats.org/officeDocument/2006/relationships/hyperlink" Target="https://community.secop.gov.co/Public/Tendering/OpportunityDetail/Index?noticeUID=CO1.NTC.6723790&amp;isFromPublicArea=True&amp;isModal=False" TargetMode="External"/><Relationship Id="rId1020" Type="http://schemas.openxmlformats.org/officeDocument/2006/relationships/hyperlink" Target="https://community.secop.gov.co/Public/Tendering/OpportunityDetail/Index?noticeUID=CO1.NTC.6201692&amp;isFromPublicArea=True&amp;isModal=False" TargetMode="External"/><Relationship Id="rId1118" Type="http://schemas.openxmlformats.org/officeDocument/2006/relationships/hyperlink" Target="https://community.secop.gov.co/Public/Tendering/OpportunityDetail/Index?noticeUID=CO1.NTC.6277329&amp;isFromPublicArea=True&amp;isModal=False" TargetMode="External"/><Relationship Id="rId1325" Type="http://schemas.openxmlformats.org/officeDocument/2006/relationships/hyperlink" Target="https://community.secop.gov.co/Public/Tendering/OpportunityDetail/Index?noticeUID=CO1.NTC.6624771&amp;isFromPublicArea=True&amp;isModal=False" TargetMode="External"/><Relationship Id="rId1532" Type="http://schemas.openxmlformats.org/officeDocument/2006/relationships/hyperlink" Target="https://community.secop.gov.co/Public/Tendering/OpportunityDetail/Index?noticeUID=CO1.NTC.6681752&amp;isFromPublicArea=True&amp;isModal=False" TargetMode="External"/><Relationship Id="rId1977" Type="http://schemas.openxmlformats.org/officeDocument/2006/relationships/hyperlink" Target="mailto:j2_barrantes@hotmail.com" TargetMode="External"/><Relationship Id="rId902" Type="http://schemas.openxmlformats.org/officeDocument/2006/relationships/hyperlink" Target="mailto:berintra@yahoo.es" TargetMode="External"/><Relationship Id="rId1837" Type="http://schemas.openxmlformats.org/officeDocument/2006/relationships/hyperlink" Target="https://community.secop.gov.co/Public/Tendering/OpportunityDetail/Index?noticeUID=CO1.NTC.6771270&amp;isFromPublicArea=True&amp;isModal=False" TargetMode="External"/><Relationship Id="rId31" Type="http://schemas.openxmlformats.org/officeDocument/2006/relationships/hyperlink" Target="https://community.secop.gov.co/Public/Tendering/OpportunityDetail/Index?noticeUID=CO1.NTC.5536091&amp;isFromPublicArea=True&amp;isModal=False" TargetMode="External"/><Relationship Id="rId180" Type="http://schemas.openxmlformats.org/officeDocument/2006/relationships/hyperlink" Target="mailto:alberto_lopez_duran@hotmail.com" TargetMode="External"/><Relationship Id="rId278" Type="http://schemas.openxmlformats.org/officeDocument/2006/relationships/hyperlink" Target="https://community.secop.gov.co/Public/Tendering/OpportunityDetail/Index?noticeUID=CO1.NTC.5905173&amp;isFromPublicArea=True&amp;isModal=False" TargetMode="External"/><Relationship Id="rId1904" Type="http://schemas.openxmlformats.org/officeDocument/2006/relationships/hyperlink" Target="https://community.secop.gov.co/Public/Tendering/OpportunityDetail/Index?noticeUID=CO1.NTC.6789375&amp;isFromPublicArea=True&amp;isModal=False" TargetMode="External"/><Relationship Id="rId485" Type="http://schemas.openxmlformats.org/officeDocument/2006/relationships/hyperlink" Target="https://community.secop.gov.co/Public/Tendering/OpportunityDetail/Index?noticeUID=CO1.NTC.6035062&amp;isFromPublicArea=True&amp;isModal=False" TargetMode="External"/><Relationship Id="rId692" Type="http://schemas.openxmlformats.org/officeDocument/2006/relationships/hyperlink" Target="mailto:erickp1404@gmail.com" TargetMode="External"/><Relationship Id="rId138" Type="http://schemas.openxmlformats.org/officeDocument/2006/relationships/hyperlink" Target="mailto:notificacionesjudiciales@tigo.com.co" TargetMode="External"/><Relationship Id="rId345" Type="http://schemas.openxmlformats.org/officeDocument/2006/relationships/hyperlink" Target="mailto:cgw92@hotmail.com" TargetMode="External"/><Relationship Id="rId552" Type="http://schemas.openxmlformats.org/officeDocument/2006/relationships/hyperlink" Target="https://community.secop.gov.co/Public/Tendering/OpportunityDetail/Index?noticeUID=CO1.NTC.6066565&amp;isFromPublicArea=True&amp;isModal=False" TargetMode="External"/><Relationship Id="rId997" Type="http://schemas.openxmlformats.org/officeDocument/2006/relationships/hyperlink" Target="mailto:bernalramg@gmail.com" TargetMode="External"/><Relationship Id="rId1182" Type="http://schemas.openxmlformats.org/officeDocument/2006/relationships/hyperlink" Target="mailto:dcoronadovanegas@gmial.com" TargetMode="External"/><Relationship Id="rId2026" Type="http://schemas.openxmlformats.org/officeDocument/2006/relationships/hyperlink" Target="mailto:gerencia@crearimagen.agency" TargetMode="External"/><Relationship Id="rId205" Type="http://schemas.openxmlformats.org/officeDocument/2006/relationships/hyperlink" Target="mailto:alesherrera18@gmail.com" TargetMode="External"/><Relationship Id="rId412" Type="http://schemas.openxmlformats.org/officeDocument/2006/relationships/hyperlink" Target="mailto:dimigar_83@hotmail.com" TargetMode="External"/><Relationship Id="rId857" Type="http://schemas.openxmlformats.org/officeDocument/2006/relationships/hyperlink" Target="https://community.secop.gov.co/Public/Tendering/OpportunityDetail/Index?noticeUID=CO1.NTC.6168265&amp;isFromPublicArea=True&amp;isModal=False" TargetMode="External"/><Relationship Id="rId1042" Type="http://schemas.openxmlformats.org/officeDocument/2006/relationships/hyperlink" Target="mailto:jear1232@gmail.com" TargetMode="External"/><Relationship Id="rId1487" Type="http://schemas.openxmlformats.org/officeDocument/2006/relationships/hyperlink" Target="https://community.secop.gov.co/Public/Tendering/OpportunityDetail/Index?noticeUID=CO1.NTC.6671095&amp;isFromPublicArea=True&amp;isModal=False" TargetMode="External"/><Relationship Id="rId1694" Type="http://schemas.openxmlformats.org/officeDocument/2006/relationships/hyperlink" Target="mailto:maytos29@gmail.com" TargetMode="External"/><Relationship Id="rId717" Type="http://schemas.openxmlformats.org/officeDocument/2006/relationships/hyperlink" Target="https://community.secop.gov.co/Public/Tendering/OpportunityDetail/Index?noticeUID=CO1.NTC.6114434&amp;isFromPublicArea=True&amp;isModal=False" TargetMode="External"/><Relationship Id="rId924" Type="http://schemas.openxmlformats.org/officeDocument/2006/relationships/hyperlink" Target="mailto:cedapepss@gmail.com" TargetMode="External"/><Relationship Id="rId1347" Type="http://schemas.openxmlformats.org/officeDocument/2006/relationships/hyperlink" Target="mailto:jairo.bolanos.moreno@gmail.com" TargetMode="External"/><Relationship Id="rId1554" Type="http://schemas.openxmlformats.org/officeDocument/2006/relationships/hyperlink" Target="mailto:leonjara24@gmail.com" TargetMode="External"/><Relationship Id="rId1761" Type="http://schemas.openxmlformats.org/officeDocument/2006/relationships/hyperlink" Target="mailto:admonpublicacarrion@gmail.com" TargetMode="External"/><Relationship Id="rId1999" Type="http://schemas.openxmlformats.org/officeDocument/2006/relationships/hyperlink" Target="mailto:grupoempresarialsacsu0612@gmail.com" TargetMode="External"/><Relationship Id="rId53" Type="http://schemas.openxmlformats.org/officeDocument/2006/relationships/hyperlink" Target="mailto:admonpublicacarrion@gmail.com" TargetMode="External"/><Relationship Id="rId1207" Type="http://schemas.openxmlformats.org/officeDocument/2006/relationships/hyperlink" Target="https://community.secop.gov.co/Public/Tendering/OpportunityDetail/Index?noticeUID=CO1.NTC.6579118&amp;isFromPublicArea=True&amp;isModal=False" TargetMode="External"/><Relationship Id="rId1414" Type="http://schemas.openxmlformats.org/officeDocument/2006/relationships/hyperlink" Target="https://community.secop.gov.co/Public/Tendering/OpportunityDetail/Index?noticeUID=CO1.NTC.6648256&amp;isFromPublicArea=True&amp;isModal=False" TargetMode="External"/><Relationship Id="rId1621" Type="http://schemas.openxmlformats.org/officeDocument/2006/relationships/hyperlink" Target="https://community.secop.gov.co/Public/Tendering/OpportunityDetail/Index?noticeUID=CO1.NTC.6706663&amp;isFromPublicArea=True&amp;isModal=False" TargetMode="External"/><Relationship Id="rId1859" Type="http://schemas.openxmlformats.org/officeDocument/2006/relationships/hyperlink" Target="mailto:depachon.cab@gmail.com" TargetMode="External"/><Relationship Id="rId1719" Type="http://schemas.openxmlformats.org/officeDocument/2006/relationships/hyperlink" Target="mailto:chaconhuertasjonathan@gmail.com" TargetMode="External"/><Relationship Id="rId1926" Type="http://schemas.openxmlformats.org/officeDocument/2006/relationships/hyperlink" Target="mailto:cmanrique7753@gmail.com" TargetMode="External"/><Relationship Id="rId367" Type="http://schemas.openxmlformats.org/officeDocument/2006/relationships/hyperlink" Target="https://community.secop.gov.co/Public/Tendering/OpportunityDetail/Index?noticeUID=CO1.NTC.5976841&amp;isFromPublicArea=True&amp;isModal=False" TargetMode="External"/><Relationship Id="rId574" Type="http://schemas.openxmlformats.org/officeDocument/2006/relationships/hyperlink" Target="https://community.secop.gov.co/Public/Tendering/OpportunityDetail/Index?noticeUID=CO1.NTC.6074282&amp;isFromPublicArea=True&amp;isModal=False" TargetMode="External"/><Relationship Id="rId2048" Type="http://schemas.openxmlformats.org/officeDocument/2006/relationships/hyperlink" Target="https://community.secop.gov.co/Public/Tendering/OpportunityDetail/Index?noticeUID=CO1.NTC.7250332&amp;isFromPublicArea=True&amp;isModal=False" TargetMode="External"/><Relationship Id="rId227" Type="http://schemas.openxmlformats.org/officeDocument/2006/relationships/hyperlink" Target="mailto:quecanenrique@gmail.com" TargetMode="External"/><Relationship Id="rId781" Type="http://schemas.openxmlformats.org/officeDocument/2006/relationships/hyperlink" Target="mailto:caor-16@hotmail.com" TargetMode="External"/><Relationship Id="rId879" Type="http://schemas.openxmlformats.org/officeDocument/2006/relationships/hyperlink" Target="https://community.secop.gov.co/Public/Tendering/OpportunityDetail/Index?noticeUID=CO1.NTC.6176505&amp;isFromPublicArea=True&amp;isModal=False" TargetMode="External"/><Relationship Id="rId434" Type="http://schemas.openxmlformats.org/officeDocument/2006/relationships/hyperlink" Target="mailto:tanist146@gmail.com" TargetMode="External"/><Relationship Id="rId641" Type="http://schemas.openxmlformats.org/officeDocument/2006/relationships/hyperlink" Target="mailto:maherosa1794@hotmail.com" TargetMode="External"/><Relationship Id="rId739" Type="http://schemas.openxmlformats.org/officeDocument/2006/relationships/hyperlink" Target="mailto:mi-ringa@hotmail.com" TargetMode="External"/><Relationship Id="rId1064" Type="http://schemas.openxmlformats.org/officeDocument/2006/relationships/hyperlink" Target="https://community.secop.gov.co/Public/Tendering/OpportunityDetail/Index?noticeUID=CO1.NTC.6201580&amp;isFromPublicArea=True&amp;isModal=False" TargetMode="External"/><Relationship Id="rId1271" Type="http://schemas.openxmlformats.org/officeDocument/2006/relationships/hyperlink" Target="https://community.secop.gov.co/Public/Tendering/OpportunityDetail/Index?noticeUID=CO1.NTC.6608309&amp;isFromPublicArea=True&amp;isModal=False" TargetMode="External"/><Relationship Id="rId1369" Type="http://schemas.openxmlformats.org/officeDocument/2006/relationships/hyperlink" Target="https://community.secop.gov.co/Public/Tendering/OpportunityDetail/Index?noticeUID=CO1.NTC.6633254&amp;isFromPublicArea=True&amp;isModal=False" TargetMode="External"/><Relationship Id="rId1576" Type="http://schemas.openxmlformats.org/officeDocument/2006/relationships/hyperlink" Target="mailto:angiecrodriguez22@gmail.com" TargetMode="External"/><Relationship Id="rId501" Type="http://schemas.openxmlformats.org/officeDocument/2006/relationships/hyperlink" Target="mailto:provinagromr@gmail.com" TargetMode="External"/><Relationship Id="rId946" Type="http://schemas.openxmlformats.org/officeDocument/2006/relationships/hyperlink" Target="mailto:crist2605@gmail.com" TargetMode="External"/><Relationship Id="rId1131" Type="http://schemas.openxmlformats.org/officeDocument/2006/relationships/hyperlink" Target="mailto:jmunozhernandez210@gmail.com" TargetMode="External"/><Relationship Id="rId1229" Type="http://schemas.openxmlformats.org/officeDocument/2006/relationships/hyperlink" Target="https://community.secop.gov.co/Public/Tendering/OpportunityDetail/Index?noticeUID=CO1.NTC.6585249&amp;isFromPublicArea=True&amp;isModal=False" TargetMode="External"/><Relationship Id="rId1783" Type="http://schemas.openxmlformats.org/officeDocument/2006/relationships/hyperlink" Target="mailto:ies@electrosistemas.com.co" TargetMode="External"/><Relationship Id="rId1990" Type="http://schemas.openxmlformats.org/officeDocument/2006/relationships/hyperlink" Target="mailto:invesotrasvoces@hotmail.com" TargetMode="External"/><Relationship Id="rId75" Type="http://schemas.openxmlformats.org/officeDocument/2006/relationships/hyperlink" Target="mailto:santiagov2810@hotmail.com" TargetMode="External"/><Relationship Id="rId806" Type="http://schemas.openxmlformats.org/officeDocument/2006/relationships/hyperlink" Target="mailto:claudiadanzar@hotmail.com" TargetMode="External"/><Relationship Id="rId1436" Type="http://schemas.openxmlformats.org/officeDocument/2006/relationships/hyperlink" Target="https://community.secop.gov.co/Public/Tendering/OpportunityDetail/Index?noticeUID=CO1.NTC.6659772&amp;isFromPublicArea=True&amp;isModal=False" TargetMode="External"/><Relationship Id="rId1643" Type="http://schemas.openxmlformats.org/officeDocument/2006/relationships/hyperlink" Target="mailto:alcorreodetatik@gmail.com" TargetMode="External"/><Relationship Id="rId1850" Type="http://schemas.openxmlformats.org/officeDocument/2006/relationships/hyperlink" Target="https://community.secop.gov.co/Public/Tendering/OpportunityDetail/Index?noticeUID=CO1.NTC.6776472&amp;isFromPublicArea=True&amp;isModal=False" TargetMode="External"/><Relationship Id="rId1503" Type="http://schemas.openxmlformats.org/officeDocument/2006/relationships/hyperlink" Target="mailto:ysgarcia7@misena.edu.co" TargetMode="External"/><Relationship Id="rId1710" Type="http://schemas.openxmlformats.org/officeDocument/2006/relationships/hyperlink" Target="https://community.secop.gov.co/Public/Tendering/OpportunityDetail/Index?noticeUID=CO1.NTC.6739502&amp;isFromPublicArea=True&amp;isModal=False" TargetMode="External"/><Relationship Id="rId1948" Type="http://schemas.openxmlformats.org/officeDocument/2006/relationships/hyperlink" Target="mailto:edwinmusica@gmail.com" TargetMode="External"/><Relationship Id="rId291" Type="http://schemas.openxmlformats.org/officeDocument/2006/relationships/hyperlink" Target="https://community.secop.gov.co/Public/Tendering/OpportunityDetail/Index?noticeUID=CO1.NTC.5928724&amp;isFromPublicArea=True&amp;isModal=False" TargetMode="External"/><Relationship Id="rId1808" Type="http://schemas.openxmlformats.org/officeDocument/2006/relationships/hyperlink" Target="https://community.secop.gov.co/Public/Tendering/OpportunityDetail/Index?noticeUID=CO1.NTC.6766498&amp;isFromPublicArea=True&amp;isModal=False" TargetMode="External"/><Relationship Id="rId151" Type="http://schemas.openxmlformats.org/officeDocument/2006/relationships/hyperlink" Target="mailto:dajusanchez@hotmail.com" TargetMode="External"/><Relationship Id="rId389" Type="http://schemas.openxmlformats.org/officeDocument/2006/relationships/hyperlink" Target="https://community.secop.gov.co/Public/Tendering/OpportunityDetail/Index?noticeUID=CO1.NTC.5995015&amp;isFromPublicArea=True&amp;isModal=False" TargetMode="External"/><Relationship Id="rId596" Type="http://schemas.openxmlformats.org/officeDocument/2006/relationships/hyperlink" Target="https://community.secop.gov.co/Public/Tendering/OpportunityDetail/Index?noticeUID=CO1.NTC.6076063&amp;isFromPublicArea=True&amp;isModal=False" TargetMode="External"/><Relationship Id="rId249" Type="http://schemas.openxmlformats.org/officeDocument/2006/relationships/hyperlink" Target="https://community.secop.gov.co/Public/Tendering/OpportunityDetail/Index?noticeUID=CO1.NTC.5886296&amp;isFromPublicArea=True&amp;isModal=False" TargetMode="External"/><Relationship Id="rId456" Type="http://schemas.openxmlformats.org/officeDocument/2006/relationships/hyperlink" Target="https://community.secop.gov.co/Public/Tendering/OpportunityDetail/Index?noticeUID=CO1.NTC.6022277&amp;isFromPublicArea=True&amp;isModal=False" TargetMode="External"/><Relationship Id="rId663" Type="http://schemas.openxmlformats.org/officeDocument/2006/relationships/hyperlink" Target="https://community.secop.gov.co/Public/Tendering/OpportunityDetail/Index?noticeUID=CO1.NTC.6096398&amp;isFromPublicArea=True&amp;isModal=False" TargetMode="External"/><Relationship Id="rId870" Type="http://schemas.openxmlformats.org/officeDocument/2006/relationships/hyperlink" Target="mailto:docente2020chia@gmail.com" TargetMode="External"/><Relationship Id="rId1086" Type="http://schemas.openxmlformats.org/officeDocument/2006/relationships/hyperlink" Target="mailto:hachcolombia.co@hach.com" TargetMode="External"/><Relationship Id="rId1293" Type="http://schemas.openxmlformats.org/officeDocument/2006/relationships/hyperlink" Target="https://community.secop.gov.co/Public/Tendering/OpportunityDetail/Index?noticeUID=CO1.NTC.6604725&amp;isFromPublicArea=True&amp;isModal=False" TargetMode="External"/><Relationship Id="rId109" Type="http://schemas.openxmlformats.org/officeDocument/2006/relationships/hyperlink" Target="mailto:hchia@esehospitalchia.gov.co" TargetMode="External"/><Relationship Id="rId316" Type="http://schemas.openxmlformats.org/officeDocument/2006/relationships/hyperlink" Target="https://community.secop.gov.co/Public/Tendering/OpportunityDetail/Index?noticeUID=CO1.NTC.5942836&amp;isFromPublicArea=True&amp;isModal=False" TargetMode="External"/><Relationship Id="rId523" Type="http://schemas.openxmlformats.org/officeDocument/2006/relationships/hyperlink" Target="mailto:anitapulidorodriguez@gmail.com" TargetMode="External"/><Relationship Id="rId968" Type="http://schemas.openxmlformats.org/officeDocument/2006/relationships/hyperlink" Target="mailto:castellanosjuan274@gmail.com" TargetMode="External"/><Relationship Id="rId1153" Type="http://schemas.openxmlformats.org/officeDocument/2006/relationships/hyperlink" Target="mailto:oscardavidmarinbenavides@hotmail.com" TargetMode="External"/><Relationship Id="rId1598" Type="http://schemas.openxmlformats.org/officeDocument/2006/relationships/hyperlink" Target="https://community.secop.gov.co/Public/Tendering/OpportunityDetail/Index?noticeUID=CO1.NTC.6700571&amp;isFromPublicArea=True&amp;isModal=False" TargetMode="External"/><Relationship Id="rId97" Type="http://schemas.openxmlformats.org/officeDocument/2006/relationships/hyperlink" Target="mailto:marco25sol@hotmail.com" TargetMode="External"/><Relationship Id="rId730" Type="http://schemas.openxmlformats.org/officeDocument/2006/relationships/hyperlink" Target="https://community.secop.gov.co/Public/Tendering/OpportunityDetail/Index?noticeUID=CO1.NTC.6119915&amp;isFromPublicArea=True&amp;isModal=False" TargetMode="External"/><Relationship Id="rId828" Type="http://schemas.openxmlformats.org/officeDocument/2006/relationships/hyperlink" Target="https://community.secop.gov.co/Public/Tendering/OpportunityDetail/Index?noticeUID=CO1.NTC.6153692&amp;isFromPublicArea=True&amp;isModal=False" TargetMode="External"/><Relationship Id="rId1013" Type="http://schemas.openxmlformats.org/officeDocument/2006/relationships/hyperlink" Target="https://community.secop.gov.co/Public/Tendering/OpportunityDetail/Index?noticeUID=CO1.NTC.6201944&amp;isFromPublicArea=True&amp;isModal=False" TargetMode="External"/><Relationship Id="rId1360" Type="http://schemas.openxmlformats.org/officeDocument/2006/relationships/hyperlink" Target="mailto:druizmartinez13@gmail.com" TargetMode="External"/><Relationship Id="rId1458" Type="http://schemas.openxmlformats.org/officeDocument/2006/relationships/hyperlink" Target="mailto:castropatinojeisson@gmail.com" TargetMode="External"/><Relationship Id="rId1665" Type="http://schemas.openxmlformats.org/officeDocument/2006/relationships/hyperlink" Target="https://community.secop.gov.co/Public/Tendering/OpportunityDetail/Index?noticeUID=CO1.NTC.6722493&amp;isFromPublicArea=True&amp;isModal=False" TargetMode="External"/><Relationship Id="rId1872" Type="http://schemas.openxmlformats.org/officeDocument/2006/relationships/hyperlink" Target="https://community.secop.gov.co/Public/Tendering/OpportunityDetail/Index?noticeUID=CO1.NTC.6782252&amp;isFromPublicArea=True&amp;isModal=False" TargetMode="External"/><Relationship Id="rId1220" Type="http://schemas.openxmlformats.org/officeDocument/2006/relationships/hyperlink" Target="https://community.secop.gov.co/Public/Tendering/OpportunityDetail/Index?noticeUID=CO1.NTC.6584777&amp;isFromPublicArea=True&amp;isModal=False" TargetMode="External"/><Relationship Id="rId1318" Type="http://schemas.openxmlformats.org/officeDocument/2006/relationships/hyperlink" Target="mailto:marcospositivoo@yahoo.es" TargetMode="External"/><Relationship Id="rId1525" Type="http://schemas.openxmlformats.org/officeDocument/2006/relationships/hyperlink" Target="https://community.secop.gov.co/Public/Tendering/OpportunityDetail/Index?noticeUID=CO1.NTC.6678871&amp;isFromPublicArea=True&amp;isModal=False" TargetMode="External"/><Relationship Id="rId1732" Type="http://schemas.openxmlformats.org/officeDocument/2006/relationships/hyperlink" Target="mailto:notificaciones.juridica@utadeo.edu.co" TargetMode="External"/><Relationship Id="rId24" Type="http://schemas.openxmlformats.org/officeDocument/2006/relationships/hyperlink" Target="mailto:danielc_96@outlook.com" TargetMode="External"/><Relationship Id="rId173" Type="http://schemas.openxmlformats.org/officeDocument/2006/relationships/hyperlink" Target="https://community.secop.gov.co/Public/Tendering/OpportunityDetail/Index?noticeUID=CO1.NTC.5811209&amp;isFromPublicArea=True&amp;isModal=False" TargetMode="External"/><Relationship Id="rId380" Type="http://schemas.openxmlformats.org/officeDocument/2006/relationships/hyperlink" Target="https://community.secop.gov.co/Public/Tendering/OpportunityDetail/Index?noticeUID=CO1.NTC.5990118&amp;isFromPublicArea=True&amp;isModal=False" TargetMode="External"/><Relationship Id="rId2061" Type="http://schemas.openxmlformats.org/officeDocument/2006/relationships/hyperlink" Target="mailto:franciscorueda@gmail.com" TargetMode="External"/><Relationship Id="rId240" Type="http://schemas.openxmlformats.org/officeDocument/2006/relationships/hyperlink" Target="https://community.secop.gov.co/Public/Tendering/OpportunityDetail/Index?noticeUID=CO1.NTC.5884884&amp;isFromPublicArea=True&amp;isModal=False" TargetMode="External"/><Relationship Id="rId478" Type="http://schemas.openxmlformats.org/officeDocument/2006/relationships/hyperlink" Target="mailto:linasame@unisabana.edu.co" TargetMode="External"/><Relationship Id="rId685" Type="http://schemas.openxmlformats.org/officeDocument/2006/relationships/hyperlink" Target="mailto:orlando-moreno-c@hotmail.com" TargetMode="External"/><Relationship Id="rId892" Type="http://schemas.openxmlformats.org/officeDocument/2006/relationships/hyperlink" Target="https://community.secop.gov.co/Public/Tendering/OpportunityDetail/Index?noticeUID=CO1.NTC.6183938&amp;isFromPublicArea=True&amp;isModal=False" TargetMode="External"/><Relationship Id="rId100" Type="http://schemas.openxmlformats.org/officeDocument/2006/relationships/hyperlink" Target="mailto:elirodriva@gmail.com" TargetMode="External"/><Relationship Id="rId338" Type="http://schemas.openxmlformats.org/officeDocument/2006/relationships/hyperlink" Target="https://community.secop.gov.co/Public/Tendering/OpportunityDetail/Index?noticeUID=CO1.NTC.5949002&amp;isFromPublicArea=True&amp;isModal=False" TargetMode="External"/><Relationship Id="rId545" Type="http://schemas.openxmlformats.org/officeDocument/2006/relationships/hyperlink" Target="mailto:lissett.sanabria@gmail.com" TargetMode="External"/><Relationship Id="rId752" Type="http://schemas.openxmlformats.org/officeDocument/2006/relationships/hyperlink" Target="https://community.secop.gov.co/Public/Tendering/OpportunityDetail/Index?noticeUID=CO1.NTC.6127855&amp;isFromPublicArea=True&amp;isModal=False" TargetMode="External"/><Relationship Id="rId1175" Type="http://schemas.openxmlformats.org/officeDocument/2006/relationships/hyperlink" Target="https://community.secop.gov.co/Public/Tendering/OpportunityDetail/Index?noticeUID=CO1.NTC.6524032&amp;isFromPublicArea=True&amp;isModal=False" TargetMode="External"/><Relationship Id="rId1382" Type="http://schemas.openxmlformats.org/officeDocument/2006/relationships/hyperlink" Target="mailto:dani.chibuque@gmail.com" TargetMode="External"/><Relationship Id="rId2019" Type="http://schemas.openxmlformats.org/officeDocument/2006/relationships/hyperlink" Target="https://community.secop.gov.co/Public/Tendering/OpportunityDetail/Index?noticeUID=CO1.NTC.7205872&amp;isFromPublicArea=True&amp;isModal=False" TargetMode="External"/><Relationship Id="rId405" Type="http://schemas.openxmlformats.org/officeDocument/2006/relationships/hyperlink" Target="mailto:andresjunca29@gmail.com" TargetMode="External"/><Relationship Id="rId612" Type="http://schemas.openxmlformats.org/officeDocument/2006/relationships/hyperlink" Target="https://community.secop.gov.co/Public/Tendering/OpportunityDetail/Index?noticeUID=CO1.NTC.6076844&amp;isFromPublicArea=True&amp;isModal=False" TargetMode="External"/><Relationship Id="rId1035" Type="http://schemas.openxmlformats.org/officeDocument/2006/relationships/hyperlink" Target="https://community.secop.gov.co/Public/Tendering/OpportunityDetail/Index?noticeUID=CO1.NTC.6213749&amp;isFromPublicArea=True&amp;isModal=False" TargetMode="External"/><Relationship Id="rId1242" Type="http://schemas.openxmlformats.org/officeDocument/2006/relationships/hyperlink" Target="mailto:belloarevalojuly@gmail.com" TargetMode="External"/><Relationship Id="rId1687" Type="http://schemas.openxmlformats.org/officeDocument/2006/relationships/hyperlink" Target="mailto:adylara09k@gmail.com" TargetMode="External"/><Relationship Id="rId1894" Type="http://schemas.openxmlformats.org/officeDocument/2006/relationships/hyperlink" Target="https://community.secop.gov.co/Public/Tendering/OpportunityDetail/Index?noticeUID=CO1.NTC.6791522&amp;isFromPublicArea=True&amp;isModal=False" TargetMode="External"/><Relationship Id="rId917" Type="http://schemas.openxmlformats.org/officeDocument/2006/relationships/hyperlink" Target="mailto:cyclopscolombia@gmail.com" TargetMode="External"/><Relationship Id="rId1102" Type="http://schemas.openxmlformats.org/officeDocument/2006/relationships/hyperlink" Target="mailto:jairopaez1959@gmail.com" TargetMode="External"/><Relationship Id="rId1547" Type="http://schemas.openxmlformats.org/officeDocument/2006/relationships/hyperlink" Target="mailto:ut.ideandosoluciones@gmail.com" TargetMode="External"/><Relationship Id="rId1754" Type="http://schemas.openxmlformats.org/officeDocument/2006/relationships/hyperlink" Target="https://community.secop.gov.co/Public/Tendering/OpportunityDetail/Index?noticeUID=CO1.NTC.6755712&amp;isFromPublicArea=True&amp;isModal=False" TargetMode="External"/><Relationship Id="rId1961" Type="http://schemas.openxmlformats.org/officeDocument/2006/relationships/hyperlink" Target="mailto:&#160;constanza.garzon10@gmail.com" TargetMode="External"/><Relationship Id="rId46" Type="http://schemas.openxmlformats.org/officeDocument/2006/relationships/hyperlink" Target="https://community.secop.gov.co/Public/Tendering/OpportunityDetail/Index?noticeUID=CO1.NTC.5558405&amp;isFromPublicArea=True&amp;isModal=False" TargetMode="External"/><Relationship Id="rId1407" Type="http://schemas.openxmlformats.org/officeDocument/2006/relationships/hyperlink" Target="https://community.secop.gov.co/Public/Tendering/OpportunityDetail/Index?noticeUID=CO1.NTC.6633499&amp;isFromPublicArea=True&amp;isModal=False" TargetMode="External"/><Relationship Id="rId1614" Type="http://schemas.openxmlformats.org/officeDocument/2006/relationships/hyperlink" Target="https://community.secop.gov.co/Public/Tendering/OpportunityDetail/Index?noticeUID=CO1.NTC.6699768&amp;isFromPublicArea=True&amp;isModal=False" TargetMode="External"/><Relationship Id="rId1821" Type="http://schemas.openxmlformats.org/officeDocument/2006/relationships/hyperlink" Target="https://community.secop.gov.co/Public/Tendering/OpportunityDetail/Index?noticeUID=CO1.NTC.6769198&amp;isFromPublicArea=True&amp;isModal=False" TargetMode="External"/><Relationship Id="rId195" Type="http://schemas.openxmlformats.org/officeDocument/2006/relationships/hyperlink" Target="https://community.secop.gov.co/Public/Tendering/OpportunityDetail/Index?noticeUID=CO1.NTC.5822697&amp;isFromPublicArea=True&amp;isModal=False" TargetMode="External"/><Relationship Id="rId1919" Type="http://schemas.openxmlformats.org/officeDocument/2006/relationships/hyperlink" Target="mailto:sanchezsantiago75@gmail.com" TargetMode="External"/><Relationship Id="rId262" Type="http://schemas.openxmlformats.org/officeDocument/2006/relationships/hyperlink" Target="mailto:dianisc.22@hotmail.com" TargetMode="External"/><Relationship Id="rId567" Type="http://schemas.openxmlformats.org/officeDocument/2006/relationships/hyperlink" Target="mailto:pidamosperdon@gmail.com" TargetMode="External"/><Relationship Id="rId1197" Type="http://schemas.openxmlformats.org/officeDocument/2006/relationships/hyperlink" Target="mailto:arq.diegocarre@gmail.com" TargetMode="External"/><Relationship Id="rId122" Type="http://schemas.openxmlformats.org/officeDocument/2006/relationships/hyperlink" Target="mailto:rgsaschia@yahoo.com.co" TargetMode="External"/><Relationship Id="rId774" Type="http://schemas.openxmlformats.org/officeDocument/2006/relationships/hyperlink" Target="https://community.secop.gov.co/Public/Tendering/OpportunityDetail/Index?noticeUID=CO1.NTC.6137792&amp;isFromPublicArea=True&amp;isModal=False" TargetMode="External"/><Relationship Id="rId981" Type="http://schemas.openxmlformats.org/officeDocument/2006/relationships/hyperlink" Target="mailto:neslian.vermaas@gmail.com" TargetMode="External"/><Relationship Id="rId1057" Type="http://schemas.openxmlformats.org/officeDocument/2006/relationships/hyperlink" Target="mailto:francymilenabeltran@gmail.com" TargetMode="External"/><Relationship Id="rId2010" Type="http://schemas.openxmlformats.org/officeDocument/2006/relationships/hyperlink" Target="https://community.secop.gov.co/Public/Tendering/OpportunityDetail/Index?noticeUID=CO1.NTC.7191998&amp;isFromPublicArea=True&amp;isModal=False" TargetMode="External"/><Relationship Id="rId427" Type="http://schemas.openxmlformats.org/officeDocument/2006/relationships/hyperlink" Target="https://community.secop.gov.co/Public/Tendering/OpportunityDetail/Index?noticeUID=CO1.NTC.6012832&amp;isFromPublicArea=True&amp;isModal=False" TargetMode="External"/><Relationship Id="rId634" Type="http://schemas.openxmlformats.org/officeDocument/2006/relationships/hyperlink" Target="mailto:acosta.natalia@outlook.com" TargetMode="External"/><Relationship Id="rId841" Type="http://schemas.openxmlformats.org/officeDocument/2006/relationships/hyperlink" Target="https://community.secop.gov.co/Public/Tendering/OpportunityDetail/Index?noticeUID=CO1.NTC.6163465&amp;isFromPublicArea=True&amp;isModal=False" TargetMode="External"/><Relationship Id="rId1264" Type="http://schemas.openxmlformats.org/officeDocument/2006/relationships/hyperlink" Target="https://community.secop.gov.co/Public/Tendering/OpportunityDetail/Index?noticeUID=CO1.NTC.6603285&amp;isFromPublicArea=True&amp;isModal=False" TargetMode="External"/><Relationship Id="rId1471" Type="http://schemas.openxmlformats.org/officeDocument/2006/relationships/hyperlink" Target="mailto:rtfabian06@gmail.com" TargetMode="External"/><Relationship Id="rId1569" Type="http://schemas.openxmlformats.org/officeDocument/2006/relationships/hyperlink" Target="mailto:juliana.castaneda.arias@gmail.com" TargetMode="External"/><Relationship Id="rId701" Type="http://schemas.openxmlformats.org/officeDocument/2006/relationships/hyperlink" Target="mailto:alejasoy13@gmail.com" TargetMode="External"/><Relationship Id="rId939" Type="http://schemas.openxmlformats.org/officeDocument/2006/relationships/hyperlink" Target="mailto:franciscojtp24@gmail.com" TargetMode="External"/><Relationship Id="rId1124" Type="http://schemas.openxmlformats.org/officeDocument/2006/relationships/hyperlink" Target="https://community.secop.gov.co/Public/Tendering/OpportunityDetail/Index?noticeUID=CO1.NTC.6395965&amp;isFromPublicArea=True&amp;isModal=False" TargetMode="External"/><Relationship Id="rId1331" Type="http://schemas.openxmlformats.org/officeDocument/2006/relationships/hyperlink" Target="https://community.secop.gov.co/Public/Tendering/OpportunityDetail/Index?noticeUID=CO1.NTC.6625879&amp;isFromPublicArea=True&amp;isModal=False" TargetMode="External"/><Relationship Id="rId1776" Type="http://schemas.openxmlformats.org/officeDocument/2006/relationships/hyperlink" Target="https://community.secop.gov.co/Public/Tendering/OpportunityDetail/Index?noticeUID=CO1.NTC.6759361&amp;isFromPublicArea=True&amp;isModal=False" TargetMode="External"/><Relationship Id="rId1983" Type="http://schemas.openxmlformats.org/officeDocument/2006/relationships/hyperlink" Target="mailto:amayu.efiobjetos@gmail.com" TargetMode="External"/><Relationship Id="rId68" Type="http://schemas.openxmlformats.org/officeDocument/2006/relationships/hyperlink" Target="https://community.secop.gov.co/Public/Tendering/OpportunityDetail/Index?noticeUID=CO1.NTC.5568439&amp;isFromPublicArea=True&amp;isModal=False" TargetMode="External"/><Relationship Id="rId1429" Type="http://schemas.openxmlformats.org/officeDocument/2006/relationships/hyperlink" Target="https://community.secop.gov.co/Public/Tendering/OpportunityDetail/Index?noticeUID=CO1.NTC.6653260&amp;isFromPublicArea=True&amp;isModal=False" TargetMode="External"/><Relationship Id="rId1636" Type="http://schemas.openxmlformats.org/officeDocument/2006/relationships/hyperlink" Target="https://community.secop.gov.co/Public/Tendering/OpportunityDetail/Index?noticeUID=CO1.NTC.6709741&amp;isFromPublicArea=True&amp;isModal=False" TargetMode="External"/><Relationship Id="rId1843" Type="http://schemas.openxmlformats.org/officeDocument/2006/relationships/hyperlink" Target="https://community.secop.gov.co/Public/Tendering/OpportunityDetail/Index?noticeUID=CO1.NTC.6774106&amp;isFromPublicArea=True&amp;isModal=False" TargetMode="External"/><Relationship Id="rId1703" Type="http://schemas.openxmlformats.org/officeDocument/2006/relationships/hyperlink" Target="mailto:carlosvalderramas@hotmail.com" TargetMode="External"/><Relationship Id="rId1910" Type="http://schemas.openxmlformats.org/officeDocument/2006/relationships/hyperlink" Target="https://community.secop.gov.co/Public/Tendering/OpportunityDetail/Index?noticeUID=CO1.NTC.6793356&amp;isFromPublicArea=True&amp;isModal=False" TargetMode="External"/><Relationship Id="rId284" Type="http://schemas.openxmlformats.org/officeDocument/2006/relationships/hyperlink" Target="mailto:djordana01@outlook.com" TargetMode="External"/><Relationship Id="rId491" Type="http://schemas.openxmlformats.org/officeDocument/2006/relationships/hyperlink" Target="mailto:yury_r3@hotmail.com" TargetMode="External"/><Relationship Id="rId144" Type="http://schemas.openxmlformats.org/officeDocument/2006/relationships/hyperlink" Target="https://community.secop.gov.co/Public/Tendering/OpportunityDetail/Index?noticeUID=CO1.NTC.5613461&amp;isFromPublicArea=True&amp;isModal=False" TargetMode="External"/><Relationship Id="rId589" Type="http://schemas.openxmlformats.org/officeDocument/2006/relationships/hyperlink" Target="https://community.secop.gov.co/Public/Tendering/OpportunityDetail/Index?noticeUID=CO1.NTC.6076230&amp;isFromPublicArea=True&amp;isModal=False" TargetMode="External"/><Relationship Id="rId796" Type="http://schemas.openxmlformats.org/officeDocument/2006/relationships/hyperlink" Target="mailto:monis_2815@hotmail.com" TargetMode="External"/><Relationship Id="rId351" Type="http://schemas.openxmlformats.org/officeDocument/2006/relationships/hyperlink" Target="mailto:jfredymuoz@yahoo.com" TargetMode="External"/><Relationship Id="rId449" Type="http://schemas.openxmlformats.org/officeDocument/2006/relationships/hyperlink" Target="mailto:jdcspresidente@gmail.com" TargetMode="External"/><Relationship Id="rId656" Type="http://schemas.openxmlformats.org/officeDocument/2006/relationships/hyperlink" Target="mailto:yulieth60901@hotmail.com" TargetMode="External"/><Relationship Id="rId863" Type="http://schemas.openxmlformats.org/officeDocument/2006/relationships/hyperlink" Target="mailto:dicabeca25@gmail.com" TargetMode="External"/><Relationship Id="rId1079" Type="http://schemas.openxmlformats.org/officeDocument/2006/relationships/hyperlink" Target="mailto:tributaria@previsora.gov.co" TargetMode="External"/><Relationship Id="rId1286" Type="http://schemas.openxmlformats.org/officeDocument/2006/relationships/hyperlink" Target="https://community.secop.gov.co/Public/Tendering/OpportunityDetail/Index?noticeUID=CO1.NTC.6614953&amp;isFromPublicArea=True&amp;isModal=False" TargetMode="External"/><Relationship Id="rId1493" Type="http://schemas.openxmlformats.org/officeDocument/2006/relationships/hyperlink" Target="https://community.secop.gov.co/Public/Tendering/OpportunityDetail/Index?noticeUID=CO1.NTC.6673806&amp;isFromPublicArea=True&amp;isModal=False" TargetMode="External"/><Relationship Id="rId2032" Type="http://schemas.openxmlformats.org/officeDocument/2006/relationships/hyperlink" Target="mailto:adminsitrativa@passwordconstructora.com" TargetMode="External"/><Relationship Id="rId211" Type="http://schemas.openxmlformats.org/officeDocument/2006/relationships/hyperlink" Target="mailto:gestioncontratos@distracom.com.co" TargetMode="External"/><Relationship Id="rId309" Type="http://schemas.openxmlformats.org/officeDocument/2006/relationships/hyperlink" Target="https://community.secop.gov.co/Public/Tendering/OpportunityDetail/Index?noticeUID=CO1.NTC.5938681&amp;isFromPublicArea=True&amp;isModal=False" TargetMode="External"/><Relationship Id="rId516" Type="http://schemas.openxmlformats.org/officeDocument/2006/relationships/hyperlink" Target="https://community.secop.gov.co/Public/Tendering/OpportunityDetail/Index?noticeUID=CO1.NTC.6042897&amp;isFromPublicArea=True&amp;isModal=False" TargetMode="External"/><Relationship Id="rId1146" Type="http://schemas.openxmlformats.org/officeDocument/2006/relationships/hyperlink" Target="mailto:alejoguti67@gmail.com" TargetMode="External"/><Relationship Id="rId1798" Type="http://schemas.openxmlformats.org/officeDocument/2006/relationships/hyperlink" Target="mailto:docente2020chia@gmail.com" TargetMode="External"/><Relationship Id="rId723" Type="http://schemas.openxmlformats.org/officeDocument/2006/relationships/hyperlink" Target="mailto:astecund@yahoo.es" TargetMode="External"/><Relationship Id="rId930" Type="http://schemas.openxmlformats.org/officeDocument/2006/relationships/hyperlink" Target="mailto:nexuscoachingschool1@gmail.com" TargetMode="External"/><Relationship Id="rId1006" Type="http://schemas.openxmlformats.org/officeDocument/2006/relationships/hyperlink" Target="https://community.secop.gov.co/Public/Tendering/OpportunityDetail/Index?noticeUID=CO1.NTC.6201514&amp;isFromPublicArea=True&amp;isModal=False" TargetMode="External"/><Relationship Id="rId1353" Type="http://schemas.openxmlformats.org/officeDocument/2006/relationships/hyperlink" Target="mailto:rocioduarte2906@hotmail.com" TargetMode="External"/><Relationship Id="rId1560" Type="http://schemas.openxmlformats.org/officeDocument/2006/relationships/hyperlink" Target="https://community.secop.gov.co/Public/Tendering/OpportunityDetail/Index?noticeUID=CO1.NTC.6687622&amp;isFromPublicArea=True&amp;isModal=False" TargetMode="External"/><Relationship Id="rId1658" Type="http://schemas.openxmlformats.org/officeDocument/2006/relationships/hyperlink" Target="mailto:marthadelfiovalleher@hotmail.com" TargetMode="External"/><Relationship Id="rId1865" Type="http://schemas.openxmlformats.org/officeDocument/2006/relationships/hyperlink" Target="mailto:wrwilltrumpet@gmail.com" TargetMode="External"/><Relationship Id="rId1213" Type="http://schemas.openxmlformats.org/officeDocument/2006/relationships/hyperlink" Target="https://community.secop.gov.co/Public/Tendering/OpportunityDetail/Index?noticeUID=CO1.NTC.6581774&amp;isFromPublicArea=True&amp;isModal=False" TargetMode="External"/><Relationship Id="rId1420" Type="http://schemas.openxmlformats.org/officeDocument/2006/relationships/hyperlink" Target="https://community.secop.gov.co/Public/Tendering/OpportunityDetail/Index?noticeUID=CO1.NTC.6652976&amp;isFromPublicArea=True&amp;isModal=False" TargetMode="External"/><Relationship Id="rId1518" Type="http://schemas.openxmlformats.org/officeDocument/2006/relationships/hyperlink" Target="mailto:oscar27nov2008@gmail.com" TargetMode="External"/><Relationship Id="rId1725" Type="http://schemas.openxmlformats.org/officeDocument/2006/relationships/hyperlink" Target="mailto:diaseuxis@hotmail.com" TargetMode="External"/><Relationship Id="rId1932" Type="http://schemas.openxmlformats.org/officeDocument/2006/relationships/hyperlink" Target="https://community.secop.gov.co/Public/Tendering/OpportunityDetail/Index?noticeUID=CO1.NTC.6810128&amp;isFromPublicArea=True&amp;isModal=False" TargetMode="External"/><Relationship Id="rId17" Type="http://schemas.openxmlformats.org/officeDocument/2006/relationships/hyperlink" Target="https://community.secop.gov.co/Public/Tendering/OpportunityDetail/Index?noticeUID=CO1.NTC.5525674&amp;isFromPublicArea=True&amp;isModal=False" TargetMode="External"/><Relationship Id="rId166" Type="http://schemas.openxmlformats.org/officeDocument/2006/relationships/hyperlink" Target="mailto:angelacifuentesjuridica@gmail.com" TargetMode="External"/><Relationship Id="rId373" Type="http://schemas.openxmlformats.org/officeDocument/2006/relationships/hyperlink" Target="mailto:juan.prietoabogado@outlook.com" TargetMode="External"/><Relationship Id="rId580" Type="http://schemas.openxmlformats.org/officeDocument/2006/relationships/hyperlink" Target="mailto:eduardosan_os@hotmail.com" TargetMode="External"/><Relationship Id="rId2054" Type="http://schemas.openxmlformats.org/officeDocument/2006/relationships/hyperlink" Target="mailto:contabilidad@valvulasyaccesoriosbym.com" TargetMode="External"/><Relationship Id="rId1" Type="http://schemas.openxmlformats.org/officeDocument/2006/relationships/hyperlink" Target="https://community.secop.gov.co/Public/Tendering/OpportunityDetail/Index?noticeUID=CO1.NTC.5418663&amp;isFromPublicArea=True&amp;isModal=False" TargetMode="External"/><Relationship Id="rId233" Type="http://schemas.openxmlformats.org/officeDocument/2006/relationships/hyperlink" Target="https://community.secop.gov.co/Public/Tendering/OpportunityDetail/Index?noticeUID=CO1.NTC.5878686&amp;isFromPublicArea=True&amp;isModal=False" TargetMode="External"/><Relationship Id="rId440" Type="http://schemas.openxmlformats.org/officeDocument/2006/relationships/hyperlink" Target="https://community.secop.gov.co/Public/Tendering/OpportunityDetail/Index?noticeUID=CO1.NTC.6019774&amp;isFromPublicArea=True&amp;isModal=False" TargetMode="External"/><Relationship Id="rId678" Type="http://schemas.openxmlformats.org/officeDocument/2006/relationships/hyperlink" Target="https://community.secop.gov.co/Public/Tendering/OpportunityDetail/Index?noticeUID=CO1.NTC.6099236&amp;isFromPublicArea=True&amp;isModal=False" TargetMode="External"/><Relationship Id="rId885" Type="http://schemas.openxmlformats.org/officeDocument/2006/relationships/hyperlink" Target="https://community.secop.gov.co/Public/Tendering/OpportunityDetail/Index?noticeUID=CO1.NTC.6182533&amp;isFromPublicArea=True&amp;isModal=False" TargetMode="External"/><Relationship Id="rId1070" Type="http://schemas.openxmlformats.org/officeDocument/2006/relationships/hyperlink" Target="https://community.secop.gov.co/Public/Tendering/OpportunityDetail/Index?noticeUID=CO1.NTC.6222924&amp;isFromPublicArea=True&amp;isModal=False" TargetMode="External"/><Relationship Id="rId300" Type="http://schemas.openxmlformats.org/officeDocument/2006/relationships/hyperlink" Target="mailto:secanasmelo@hotmail.com" TargetMode="External"/><Relationship Id="rId538" Type="http://schemas.openxmlformats.org/officeDocument/2006/relationships/hyperlink" Target="mailto:colmenaresmvz@gmail.com" TargetMode="External"/><Relationship Id="rId745" Type="http://schemas.openxmlformats.org/officeDocument/2006/relationships/hyperlink" Target="mailto:inversioneslulucolombia@gmail.com" TargetMode="External"/><Relationship Id="rId952" Type="http://schemas.openxmlformats.org/officeDocument/2006/relationships/hyperlink" Target="mailto:nicolas12337@outlook.com" TargetMode="External"/><Relationship Id="rId1168" Type="http://schemas.openxmlformats.org/officeDocument/2006/relationships/hyperlink" Target="https://community.secop.gov.co/Public/Tendering/OpportunityDetail/Index?noticeUID=CO1.NTC.6511328&amp;isFromPublicArea=True&amp;isModal=False" TargetMode="External"/><Relationship Id="rId1375" Type="http://schemas.openxmlformats.org/officeDocument/2006/relationships/hyperlink" Target="https://community.secop.gov.co/Public/Tendering/OpportunityDetail/Index?noticeUID=CO1.NTC.6638135&amp;isFromPublicArea=True&amp;isModal=False" TargetMode="External"/><Relationship Id="rId1582" Type="http://schemas.openxmlformats.org/officeDocument/2006/relationships/hyperlink" Target="https://community.secop.gov.co/Public/Tendering/OpportunityDetail/Index?noticeUID=CO1.NTC.6684029&amp;isFromPublicArea=True&amp;isModal=False" TargetMode="External"/><Relationship Id="rId81" Type="http://schemas.openxmlformats.org/officeDocument/2006/relationships/hyperlink" Target="https://community.secop.gov.co/Public/Tendering/OpportunityDetail/Index?noticeUID=CO1.NTC.5605743&amp;isFromPublicArea=True&amp;isModal=False" TargetMode="External"/><Relationship Id="rId605" Type="http://schemas.openxmlformats.org/officeDocument/2006/relationships/hyperlink" Target="mailto:ricardopuntoacosta@gmail.com" TargetMode="External"/><Relationship Id="rId812" Type="http://schemas.openxmlformats.org/officeDocument/2006/relationships/hyperlink" Target="https://community.secop.gov.co/Public/Tendering/OpportunityDetail/Index?noticeUID=CO1.NTC.6147011&amp;isFromPublicArea=True&amp;isModal=False" TargetMode="External"/><Relationship Id="rId1028" Type="http://schemas.openxmlformats.org/officeDocument/2006/relationships/hyperlink" Target="https://community.secop.gov.co/Public/Tendering/OpportunityDetail/Index?noticeUID=CO1.NTC.6202613&amp;isFromPublicArea=True&amp;isModal=False" TargetMode="External"/><Relationship Id="rId1235" Type="http://schemas.openxmlformats.org/officeDocument/2006/relationships/hyperlink" Target="mailto:danzer712@gmail.com" TargetMode="External"/><Relationship Id="rId1442" Type="http://schemas.openxmlformats.org/officeDocument/2006/relationships/hyperlink" Target="https://community.secop.gov.co/Public/Tendering/OpportunityDetail/Index?noticeUID=CO1.NTC.6662369&amp;isFromPublicArea=True&amp;isModal=False" TargetMode="External"/><Relationship Id="rId1887" Type="http://schemas.openxmlformats.org/officeDocument/2006/relationships/hyperlink" Target="mailto:juanferodga@gmail.com" TargetMode="External"/><Relationship Id="rId1302" Type="http://schemas.openxmlformats.org/officeDocument/2006/relationships/hyperlink" Target="https://community.secop.gov.co/Public/Tendering/OpportunityDetail/Index?noticeUID=CO1.NTC.6622776&amp;isFromPublicArea=True&amp;isModal=False" TargetMode="External"/><Relationship Id="rId1747" Type="http://schemas.openxmlformats.org/officeDocument/2006/relationships/hyperlink" Target="https://community.secop.gov.co/Public/Tendering/OpportunityDetail/Index?noticeUID=CO1.NTC.6753745&amp;isFromPublicArea=True&amp;isModal=False" TargetMode="External"/><Relationship Id="rId1954" Type="http://schemas.openxmlformats.org/officeDocument/2006/relationships/hyperlink" Target="https://community.secop.gov.co/Public/Tendering/OpportunityDetail/Index?noticeUID=CO1.NTC.6831417&amp;isFromPublicArea=True&amp;isModal=False" TargetMode="External"/><Relationship Id="rId39" Type="http://schemas.openxmlformats.org/officeDocument/2006/relationships/hyperlink" Target="https://community.secop.gov.co/Public/Tendering/OpportunityDetail/Index?noticeUID=CO1.NTC.5546505&amp;isFromPublicArea=True&amp;isModal=False" TargetMode="External"/><Relationship Id="rId1607" Type="http://schemas.openxmlformats.org/officeDocument/2006/relationships/hyperlink" Target="mailto:sandra.gomezlopez1202@gmail.com" TargetMode="External"/><Relationship Id="rId1814" Type="http://schemas.openxmlformats.org/officeDocument/2006/relationships/hyperlink" Target="https://community.secop.gov.co/Public/Tendering/OpportunityDetail/Index?noticeUID=CO1.NTC.6768118&amp;isFromPublicArea=True&amp;isModal=False" TargetMode="External"/><Relationship Id="rId188" Type="http://schemas.openxmlformats.org/officeDocument/2006/relationships/hyperlink" Target="mailto:ivanmanriqe@gmail.com" TargetMode="External"/><Relationship Id="rId395" Type="http://schemas.openxmlformats.org/officeDocument/2006/relationships/hyperlink" Target="mailto:samid102010@gmail.com" TargetMode="External"/><Relationship Id="rId255" Type="http://schemas.openxmlformats.org/officeDocument/2006/relationships/hyperlink" Target="mailto:carmelonieto2017@gmail.com" TargetMode="External"/><Relationship Id="rId462" Type="http://schemas.openxmlformats.org/officeDocument/2006/relationships/hyperlink" Target="https://community.secop.gov.co/Public/Tendering/OpportunityDetail/Index?noticeUID=CO1.NTC.6024645&amp;isFromPublicArea=True&amp;isModal=False" TargetMode="External"/><Relationship Id="rId1092" Type="http://schemas.openxmlformats.org/officeDocument/2006/relationships/hyperlink" Target="https://community.secop.gov.co/Public/Tendering/OpportunityDetail/Index?noticeUID=CO1.NTC.6127376&amp;isFromPublicArea=True&amp;isModal=False" TargetMode="External"/><Relationship Id="rId1397" Type="http://schemas.openxmlformats.org/officeDocument/2006/relationships/hyperlink" Target="mailto:dianasofiamo@gmail.com" TargetMode="External"/><Relationship Id="rId115" Type="http://schemas.openxmlformats.org/officeDocument/2006/relationships/hyperlink" Target="mailto:mariaelvia24@gmail.com" TargetMode="External"/><Relationship Id="rId322" Type="http://schemas.openxmlformats.org/officeDocument/2006/relationships/hyperlink" Target="https://community.secop.gov.co/Public/Tendering/OpportunityDetail/Index?noticeUID=CO1.NTC.5943218&amp;isFromPublicArea=True&amp;isModal=False" TargetMode="External"/><Relationship Id="rId767" Type="http://schemas.openxmlformats.org/officeDocument/2006/relationships/hyperlink" Target="mailto:oscartrombonmusic10@hotmail.com" TargetMode="External"/><Relationship Id="rId974" Type="http://schemas.openxmlformats.org/officeDocument/2006/relationships/hyperlink" Target="mailto:juanikolas@gmail.com" TargetMode="External"/><Relationship Id="rId2003" Type="http://schemas.openxmlformats.org/officeDocument/2006/relationships/hyperlink" Target="mailto:llozamu_79@hotmail.com" TargetMode="External"/><Relationship Id="rId627" Type="http://schemas.openxmlformats.org/officeDocument/2006/relationships/hyperlink" Target="mailto:mariaximenaoliverasilva@gmail.com" TargetMode="External"/><Relationship Id="rId834" Type="http://schemas.openxmlformats.org/officeDocument/2006/relationships/hyperlink" Target="mailto:saharasafi@yahoo.es" TargetMode="External"/><Relationship Id="rId1257" Type="http://schemas.openxmlformats.org/officeDocument/2006/relationships/hyperlink" Target="mailto:ospinanatalia572@gmail.com" TargetMode="External"/><Relationship Id="rId1464" Type="http://schemas.openxmlformats.org/officeDocument/2006/relationships/hyperlink" Target="mailto:laurairismendoza30@gmail.com" TargetMode="External"/><Relationship Id="rId1671" Type="http://schemas.openxmlformats.org/officeDocument/2006/relationships/hyperlink" Target="https://community.secop.gov.co/Public/Tendering/OpportunityDetail/Index?noticeUID=CO1.NTC.6723835&amp;isFromPublicArea=True&amp;isModal=False" TargetMode="External"/><Relationship Id="rId901" Type="http://schemas.openxmlformats.org/officeDocument/2006/relationships/hyperlink" Target="mailto:mopkuno@gmail.com" TargetMode="External"/><Relationship Id="rId1117" Type="http://schemas.openxmlformats.org/officeDocument/2006/relationships/hyperlink" Target="mailto:is.davan2018@gmail.com" TargetMode="External"/><Relationship Id="rId1324" Type="http://schemas.openxmlformats.org/officeDocument/2006/relationships/hyperlink" Target="mailto:cmrereyesg1@gmail.com" TargetMode="External"/><Relationship Id="rId1531" Type="http://schemas.openxmlformats.org/officeDocument/2006/relationships/hyperlink" Target="https://community.secop.gov.co/Public/Tendering/OpportunityDetail/Index?noticeUID=CO1.NTC.6681777&amp;isFromPublicArea=True&amp;isModal=False" TargetMode="External"/><Relationship Id="rId1769" Type="http://schemas.openxmlformats.org/officeDocument/2006/relationships/hyperlink" Target="https://community.secop.gov.co/Public/Tendering/OpportunityDetail/Index?noticeUID=CO1.NTC.6755842&amp;isFromPublicArea=True&amp;isModal=False" TargetMode="External"/><Relationship Id="rId1976" Type="http://schemas.openxmlformats.org/officeDocument/2006/relationships/hyperlink" Target="https://community.secop.gov.co/Public/Tendering/OpportunityDetail/Index?noticeUID=CO1.NTC.5637265&amp;isFromPublicArea=True&amp;isModal=False" TargetMode="External"/><Relationship Id="rId30" Type="http://schemas.openxmlformats.org/officeDocument/2006/relationships/hyperlink" Target="mailto:jasaaved@hotmail.com" TargetMode="External"/><Relationship Id="rId1629" Type="http://schemas.openxmlformats.org/officeDocument/2006/relationships/hyperlink" Target="mailto:yapt19@hotmail.com" TargetMode="External"/><Relationship Id="rId1836" Type="http://schemas.openxmlformats.org/officeDocument/2006/relationships/hyperlink" Target="https://community.secop.gov.co/Public/Tendering/OpportunityDetail/Index?noticeUID=CO1.NTC.6771550&amp;isFromPublicArea=True&amp;isModal=False" TargetMode="External"/><Relationship Id="rId1903" Type="http://schemas.openxmlformats.org/officeDocument/2006/relationships/hyperlink" Target="mailto:jjmarin@poligran.edu.co" TargetMode="External"/><Relationship Id="rId277" Type="http://schemas.openxmlformats.org/officeDocument/2006/relationships/hyperlink" Target="mailto:alejo1997cifuentes@gmail.com" TargetMode="External"/><Relationship Id="rId484" Type="http://schemas.openxmlformats.org/officeDocument/2006/relationships/hyperlink" Target="https://community.secop.gov.co/Public/Tendering/OpportunityDetail/Index?noticeUID=CO1.NTC.6035579&amp;isFromPublicArea=True&amp;isModal=False" TargetMode="External"/><Relationship Id="rId137" Type="http://schemas.openxmlformats.org/officeDocument/2006/relationships/hyperlink" Target="https://community.secop.gov.co/Public/Tendering/OpportunityDetail/Index?noticeUID=CO1.NTC.5709877&amp;isFromPublicArea=True&amp;isModal=False" TargetMode="External"/><Relationship Id="rId344" Type="http://schemas.openxmlformats.org/officeDocument/2006/relationships/hyperlink" Target="https://community.secop.gov.co/Public/Tendering/OpportunityDetail/Index?noticeUID=CO1.NTC.5955742&amp;isFromPublicArea=True&amp;isModal=False" TargetMode="External"/><Relationship Id="rId691" Type="http://schemas.openxmlformats.org/officeDocument/2006/relationships/hyperlink" Target="mailto:santiagov2810@hotmail.com" TargetMode="External"/><Relationship Id="rId789" Type="http://schemas.openxmlformats.org/officeDocument/2006/relationships/hyperlink" Target="https://community.secop.gov.co/Public/Tendering/OpportunityDetail/Index?noticeUID=CO1.NTC.6143530&amp;isFromPublicArea=True&amp;isModal=False" TargetMode="External"/><Relationship Id="rId996" Type="http://schemas.openxmlformats.org/officeDocument/2006/relationships/hyperlink" Target="mailto:dapachonb@hotmail.com" TargetMode="External"/><Relationship Id="rId2025" Type="http://schemas.openxmlformats.org/officeDocument/2006/relationships/hyperlink" Target="https://community.secop.gov.co/Public/Tendering/OpportunityDetail/Index?noticeUID=CO1.NTC.7206242&amp;isFromPublicArea=True&amp;isModal=False" TargetMode="External"/><Relationship Id="rId551" Type="http://schemas.openxmlformats.org/officeDocument/2006/relationships/hyperlink" Target="https://community.secop.gov.co/Public/Tendering/OpportunityDetail/Index?noticeUID=CO1.NTC.6064842&amp;isFromPublicArea=True&amp;isModal=False" TargetMode="External"/><Relationship Id="rId649" Type="http://schemas.openxmlformats.org/officeDocument/2006/relationships/hyperlink" Target="mailto:sebastianveramusic@gmail.com" TargetMode="External"/><Relationship Id="rId856" Type="http://schemas.openxmlformats.org/officeDocument/2006/relationships/hyperlink" Target="https://community.secop.gov.co/Public/Tendering/OpportunityDetail/Index?noticeUID=CO1.NTC.6167821&amp;isFromPublicArea=True&amp;isModal=False" TargetMode="External"/><Relationship Id="rId1181" Type="http://schemas.openxmlformats.org/officeDocument/2006/relationships/hyperlink" Target="https://community.secop.gov.co/Public/Tendering/OpportunityDetail/Index?noticeUID=CO1.NTC.6562896&amp;isFromPublicArea=True&amp;isModal=False" TargetMode="External"/><Relationship Id="rId1279" Type="http://schemas.openxmlformats.org/officeDocument/2006/relationships/hyperlink" Target="https://community.secop.gov.co/Public/Tendering/OpportunityDetail/Index?noticeUID=CO1.NTC.6613508&amp;isFromPublicArea=True&amp;isModal=False" TargetMode="External"/><Relationship Id="rId1486" Type="http://schemas.openxmlformats.org/officeDocument/2006/relationships/hyperlink" Target="https://community.secop.gov.co/Public/Tendering/OpportunityDetail/Index?noticeUID=CO1.NTC.6670941&amp;isFromPublicArea=True&amp;isModal=False" TargetMode="External"/><Relationship Id="rId204" Type="http://schemas.openxmlformats.org/officeDocument/2006/relationships/hyperlink" Target="mailto:alejandrarodriguezvel@gmail.com" TargetMode="External"/><Relationship Id="rId411" Type="http://schemas.openxmlformats.org/officeDocument/2006/relationships/hyperlink" Target="mailto:vivianaorg.h@gmail.com" TargetMode="External"/><Relationship Id="rId509" Type="http://schemas.openxmlformats.org/officeDocument/2006/relationships/hyperlink" Target="mailto:marcelapulidoq_2016@outlook.es" TargetMode="External"/><Relationship Id="rId1041" Type="http://schemas.openxmlformats.org/officeDocument/2006/relationships/hyperlink" Target="https://community.secop.gov.co/Public/Tendering/OpportunityDetail/Index?noticeUID=CO1.NTC.6216115&amp;isFromPublicArea=True&amp;isModal=False" TargetMode="External"/><Relationship Id="rId1139" Type="http://schemas.openxmlformats.org/officeDocument/2006/relationships/hyperlink" Target="https://community.secop.gov.co/Public/Tendering/OpportunityDetail/Index?noticeUID=CO1.NTC.6432515&amp;isFromPublicArea=True&amp;isModal=False" TargetMode="External"/><Relationship Id="rId1346" Type="http://schemas.openxmlformats.org/officeDocument/2006/relationships/hyperlink" Target="mailto:hyesidgarciag@gmail.com" TargetMode="External"/><Relationship Id="rId1693" Type="http://schemas.openxmlformats.org/officeDocument/2006/relationships/hyperlink" Target="mailto:diana.ruiz.lozano01@gmail.com" TargetMode="External"/><Relationship Id="rId1998" Type="http://schemas.openxmlformats.org/officeDocument/2006/relationships/hyperlink" Target="https://community.secop.gov.co/Public/Tendering/OpportunityDetail/Index?noticeUID=CO1.NTC.6984530&amp;isFromPublicArea=True&amp;isModal=False" TargetMode="External"/><Relationship Id="rId716" Type="http://schemas.openxmlformats.org/officeDocument/2006/relationships/hyperlink" Target="https://community.secop.gov.co/Public/Tendering/OpportunityDetail/Index?noticeUID=CO1.NTC.6113844&amp;isFromPublicArea=True&amp;isModal=False" TargetMode="External"/><Relationship Id="rId923" Type="http://schemas.openxmlformats.org/officeDocument/2006/relationships/hyperlink" Target="mailto:ginawolfa@hotmail.com" TargetMode="External"/><Relationship Id="rId1553" Type="http://schemas.openxmlformats.org/officeDocument/2006/relationships/hyperlink" Target="mailto:opinzonguio@gmail.com" TargetMode="External"/><Relationship Id="rId1760" Type="http://schemas.openxmlformats.org/officeDocument/2006/relationships/hyperlink" Target="mailto:laura0272@gmail.com" TargetMode="External"/><Relationship Id="rId1858" Type="http://schemas.openxmlformats.org/officeDocument/2006/relationships/hyperlink" Target="mailto:luchistovarr@hotmail.com" TargetMode="External"/><Relationship Id="rId52" Type="http://schemas.openxmlformats.org/officeDocument/2006/relationships/hyperlink" Target="https://community.secop.gov.co/Public/Tendering/OpportunityDetail/Index?noticeUID=CO1.NTC.5569288&amp;isFromPublicArea=True&amp;isModal=False" TargetMode="External"/><Relationship Id="rId1206" Type="http://schemas.openxmlformats.org/officeDocument/2006/relationships/hyperlink" Target="https://community.secop.gov.co/Public/Tendering/OpportunityDetail/Index?noticeUID=CO1.NTC.6578597&amp;isFromPublicArea=True&amp;isModal=False" TargetMode="External"/><Relationship Id="rId1413" Type="http://schemas.openxmlformats.org/officeDocument/2006/relationships/hyperlink" Target="mailto:centroniammm@gmail.com" TargetMode="External"/><Relationship Id="rId1620" Type="http://schemas.openxmlformats.org/officeDocument/2006/relationships/hyperlink" Target="https://community.secop.gov.co/Public/Tendering/OpportunityDetail/Index?noticeUID=CO1.NTC.6704571&amp;isFromPublicArea=True&amp;isModal=False" TargetMode="External"/><Relationship Id="rId1718" Type="http://schemas.openxmlformats.org/officeDocument/2006/relationships/hyperlink" Target="mailto:augustopinzon@gmail.com" TargetMode="External"/><Relationship Id="rId1925" Type="http://schemas.openxmlformats.org/officeDocument/2006/relationships/hyperlink" Target="https://community.secop.gov.co/Public/Tendering/OpportunityDetail/Index?noticeUID=CO1.NTC.6799000&amp;isFromPublicArea=True&amp;isModal=False" TargetMode="External"/><Relationship Id="rId299" Type="http://schemas.openxmlformats.org/officeDocument/2006/relationships/hyperlink" Target="https://community.secop.gov.co/Public/Tendering/OpportunityDetail/Index?noticeUID=CO1.NTC.5937220&amp;isFromPublicArea=True&amp;isModal=False" TargetMode="External"/><Relationship Id="rId159" Type="http://schemas.openxmlformats.org/officeDocument/2006/relationships/hyperlink" Target="https://community.secop.gov.co/Public/Tendering/OpportunityDetail/Index?noticeUID=CO1.NTC.5747917&amp;isFromPublicArea=True&amp;isModal=False" TargetMode="External"/><Relationship Id="rId366" Type="http://schemas.openxmlformats.org/officeDocument/2006/relationships/hyperlink" Target="mailto:santigobo1001@gmail.com" TargetMode="External"/><Relationship Id="rId573" Type="http://schemas.openxmlformats.org/officeDocument/2006/relationships/hyperlink" Target="https://community.secop.gov.co/Public/Tendering/OpportunityDetail/Index?noticeUID=CO1.NTC.6073868&amp;isFromPublicArea=True&amp;isModal=False" TargetMode="External"/><Relationship Id="rId780" Type="http://schemas.openxmlformats.org/officeDocument/2006/relationships/hyperlink" Target="mailto:davmusisax@gmail.com" TargetMode="External"/><Relationship Id="rId2047" Type="http://schemas.openxmlformats.org/officeDocument/2006/relationships/hyperlink" Target="mailto:jefecontabilidad@enlaceeditorial.com" TargetMode="External"/><Relationship Id="rId226" Type="http://schemas.openxmlformats.org/officeDocument/2006/relationships/hyperlink" Target="mailto:dianasofiamo@gmail.com" TargetMode="External"/><Relationship Id="rId433" Type="http://schemas.openxmlformats.org/officeDocument/2006/relationships/hyperlink" Target="https://community.secop.gov.co/Public/Tendering/OpportunityDetail/Index?noticeUID=CO1.NTC.5811212&amp;isFromPublicArea=True&amp;isModal=False" TargetMode="External"/><Relationship Id="rId878" Type="http://schemas.openxmlformats.org/officeDocument/2006/relationships/hyperlink" Target="https://community.secop.gov.co/Public/Tendering/OpportunityDetail/Index?noticeUID=CO1.NTC.6176547&amp;isFromPublicArea=True&amp;isModal=False" TargetMode="External"/><Relationship Id="rId1063" Type="http://schemas.openxmlformats.org/officeDocument/2006/relationships/hyperlink" Target="https://community.secop.gov.co/Public/Tendering/OpportunityDetail/Index?noticeUID=CO1.NTC.6163249&amp;isFromPublicArea=True&amp;isModal=False" TargetMode="External"/><Relationship Id="rId1270" Type="http://schemas.openxmlformats.org/officeDocument/2006/relationships/hyperlink" Target="https://community.secop.gov.co/Public/Tendering/OpportunityDetail/Index?noticeUID=CO1.NTC.6607429&amp;isFromPublicArea=True&amp;isModal=False" TargetMode="External"/><Relationship Id="rId640" Type="http://schemas.openxmlformats.org/officeDocument/2006/relationships/hyperlink" Target="mailto:brandonzen28@gmail.com" TargetMode="External"/><Relationship Id="rId738" Type="http://schemas.openxmlformats.org/officeDocument/2006/relationships/hyperlink" Target="https://community.secop.gov.co/Public/Tendering/OpportunityDetail/Index?noticeUID=CO1.NTC.6123733&amp;isFromPublicArea=True&amp;isModal=False" TargetMode="External"/><Relationship Id="rId945" Type="http://schemas.openxmlformats.org/officeDocument/2006/relationships/hyperlink" Target="mailto:hchia@esehospitalchia.gov.co" TargetMode="External"/><Relationship Id="rId1368" Type="http://schemas.openxmlformats.org/officeDocument/2006/relationships/hyperlink" Target="https://community.secop.gov.co/Public/Tendering/OpportunityDetail/Index?noticeUID=CO1.NTC.6632074&amp;isFromPublicArea=True&amp;isModal=False" TargetMode="External"/><Relationship Id="rId1575" Type="http://schemas.openxmlformats.org/officeDocument/2006/relationships/hyperlink" Target="mailto:pablo.ram86@hotmail.com" TargetMode="External"/><Relationship Id="rId1782" Type="http://schemas.openxmlformats.org/officeDocument/2006/relationships/hyperlink" Target="https://community.secop.gov.co/Public/Tendering/OpportunityDetail/Index?noticeUID=CO1.NTC.6762374&amp;isFromPublicArea=True&amp;isModal=False" TargetMode="External"/><Relationship Id="rId74" Type="http://schemas.openxmlformats.org/officeDocument/2006/relationships/hyperlink" Target="mailto:gdduarte.gd@gmail.com" TargetMode="External"/><Relationship Id="rId500" Type="http://schemas.openxmlformats.org/officeDocument/2006/relationships/hyperlink" Target="https://community.secop.gov.co/Public/Tendering/OpportunityDetail/Index?noticeUID=CO1.NTC.6040023&amp;isFromPublicArea=True&amp;isModal=False" TargetMode="External"/><Relationship Id="rId805" Type="http://schemas.openxmlformats.org/officeDocument/2006/relationships/hyperlink" Target="mailto:eugomez1234@hotmail.com" TargetMode="External"/><Relationship Id="rId1130" Type="http://schemas.openxmlformats.org/officeDocument/2006/relationships/hyperlink" Target="https://community.secop.gov.co/Public/Tendering/OpportunityDetail/Index?noticeUID=CO1.NTC.6412888&amp;isFromPublicArea=True&amp;isModal=False" TargetMode="External"/><Relationship Id="rId1228" Type="http://schemas.openxmlformats.org/officeDocument/2006/relationships/hyperlink" Target="mailto:alba.velasquez@colsubsidio.com" TargetMode="External"/><Relationship Id="rId1435" Type="http://schemas.openxmlformats.org/officeDocument/2006/relationships/hyperlink" Target="https://community.secop.gov.co/Public/Tendering/OpportunityDetail/Index?noticeUID=CO1.NTC.6659616&amp;isFromPublicArea=True&amp;isModal=False" TargetMode="External"/><Relationship Id="rId1642" Type="http://schemas.openxmlformats.org/officeDocument/2006/relationships/hyperlink" Target="https://community.secop.gov.co/Public/Tendering/OpportunityDetail/Index?noticeUID=CO1.NTC.6715979&amp;isFromPublicArea=True&amp;isModal=False" TargetMode="External"/><Relationship Id="rId1947" Type="http://schemas.openxmlformats.org/officeDocument/2006/relationships/hyperlink" Target="mailto:&#160;angelikmusic29@hotmail.com" TargetMode="External"/><Relationship Id="rId1502" Type="http://schemas.openxmlformats.org/officeDocument/2006/relationships/hyperlink" Target="mailto:santi0295@hotmail.com" TargetMode="External"/><Relationship Id="rId1807" Type="http://schemas.openxmlformats.org/officeDocument/2006/relationships/hyperlink" Target="https://community.secop.gov.co/Public/Tendering/OpportunityDetail/Index?noticeUID=CO1.NTC.6762632&amp;isFromPublicArea=True&amp;isModal=False" TargetMode="External"/><Relationship Id="rId290" Type="http://schemas.openxmlformats.org/officeDocument/2006/relationships/hyperlink" Target="https://community.secop.gov.co/Public/Tendering/OpportunityDetail/Index?noticeUID=CO1.NTC.5928819&amp;isFromPublicArea=True&amp;isModal=False" TargetMode="External"/><Relationship Id="rId388" Type="http://schemas.openxmlformats.org/officeDocument/2006/relationships/hyperlink" Target="https://community.secop.gov.co/Public/Tendering/OpportunityDetail/Index?noticeUID=CO1.NTC.5994466&amp;isFromPublicArea=True&amp;isModal=False" TargetMode="External"/><Relationship Id="rId2069" Type="http://schemas.openxmlformats.org/officeDocument/2006/relationships/hyperlink" Target="mailto:&#160;hernanezdeleon@gmail.com" TargetMode="External"/><Relationship Id="rId150" Type="http://schemas.openxmlformats.org/officeDocument/2006/relationships/hyperlink" Target="https://community.secop.gov.co/Public/Tendering/OpportunityDetail/Index?noticeUID=CO1.NTC.5700064&amp;isFromPublicArea=True&amp;isModal=False" TargetMode="External"/><Relationship Id="rId595" Type="http://schemas.openxmlformats.org/officeDocument/2006/relationships/hyperlink" Target="https://community.secop.gov.co/Public/Tendering/OpportunityDetail/Index?noticeUID=CO1.NTC.6076375&amp;isFromPublicArea=True&amp;isModal=False" TargetMode="External"/><Relationship Id="rId248" Type="http://schemas.openxmlformats.org/officeDocument/2006/relationships/hyperlink" Target="https://community.secop.gov.co/Public/Tendering/OpportunityDetail/Index?noticeUID=CO1.NTC.5885747&amp;isFromPublicArea=True&amp;isModal=False" TargetMode="External"/><Relationship Id="rId455" Type="http://schemas.openxmlformats.org/officeDocument/2006/relationships/hyperlink" Target="mailto:luisa.espitia24@gmail.com" TargetMode="External"/><Relationship Id="rId662" Type="http://schemas.openxmlformats.org/officeDocument/2006/relationships/hyperlink" Target="https://community.secop.gov.co/Public/Tendering/OpportunityDetail/Index?noticeUID=CO1.NTC.6094618&amp;isFromPublicArea=True&amp;isModal=False" TargetMode="External"/><Relationship Id="rId1085" Type="http://schemas.openxmlformats.org/officeDocument/2006/relationships/hyperlink" Target="https://community.secop.gov.co/Public/Tendering/OpportunityDetail/Index?noticeUID=CO1.NTC.6292679&amp;isFromPublicArea=True&amp;isModal=False" TargetMode="External"/><Relationship Id="rId1292" Type="http://schemas.openxmlformats.org/officeDocument/2006/relationships/hyperlink" Target="mailto:diegocg_20@hotmail.com" TargetMode="External"/><Relationship Id="rId108" Type="http://schemas.openxmlformats.org/officeDocument/2006/relationships/hyperlink" Target="mailto:caritomedrano@hotmail.om" TargetMode="External"/><Relationship Id="rId315" Type="http://schemas.openxmlformats.org/officeDocument/2006/relationships/hyperlink" Target="https://community.secop.gov.co/Public/Tendering/OpportunityDetail/Index?noticeUID=CO1.NTC.5940129&amp;isFromPublicArea=True&amp;isModal=False" TargetMode="External"/><Relationship Id="rId522" Type="http://schemas.openxmlformats.org/officeDocument/2006/relationships/hyperlink" Target="https://community.secop.gov.co/Public/Tendering/OpportunityDetail/Index?noticeUID=CO1.NTC.5984932&amp;isFromPublicArea=True&amp;isModal=False" TargetMode="External"/><Relationship Id="rId967" Type="http://schemas.openxmlformats.org/officeDocument/2006/relationships/hyperlink" Target="mailto:tearetablillo@hotmail.com" TargetMode="External"/><Relationship Id="rId1152" Type="http://schemas.openxmlformats.org/officeDocument/2006/relationships/hyperlink" Target="mailto:rsaschia@yahoo.com.co" TargetMode="External"/><Relationship Id="rId1597" Type="http://schemas.openxmlformats.org/officeDocument/2006/relationships/hyperlink" Target="https://community.secop.gov.co/Public/Tendering/OpportunityDetail/Index?noticeUID=CO1.NTC.6700330&amp;isFromPublicArea=True&amp;isModal=False" TargetMode="External"/><Relationship Id="rId96" Type="http://schemas.openxmlformats.org/officeDocument/2006/relationships/hyperlink" Target="https://community.secop.gov.co/Public/Tendering/OpportunityDetail/Index?noticeUID=CO1.NTC.5611772&amp;isFromPublicArea=True&amp;isModal=False" TargetMode="External"/><Relationship Id="rId827" Type="http://schemas.openxmlformats.org/officeDocument/2006/relationships/hyperlink" Target="https://community.secop.gov.co/Public/Tendering/OpportunityDetail/Index?noticeUID=CO1.NTC.6154114&amp;isFromPublicArea=True&amp;isModal=False" TargetMode="External"/><Relationship Id="rId1012" Type="http://schemas.openxmlformats.org/officeDocument/2006/relationships/hyperlink" Target="https://community.secop.gov.co/Public/Tendering/OpportunityDetail/Index?noticeUID=CO1.NTC.6201395&amp;isFromPublicArea=True&amp;isModal=False" TargetMode="External"/><Relationship Id="rId1457" Type="http://schemas.openxmlformats.org/officeDocument/2006/relationships/hyperlink" Target="mailto:cuentaconmigo.alimentos@gmail.com" TargetMode="External"/><Relationship Id="rId1664" Type="http://schemas.openxmlformats.org/officeDocument/2006/relationships/hyperlink" Target="https://community.secop.gov.co/Public/Tendering/OpportunityDetail/Index?noticeUID=CO1.NTC.6721442&amp;isFromPublicArea=True&amp;isModal=False" TargetMode="External"/><Relationship Id="rId1871" Type="http://schemas.openxmlformats.org/officeDocument/2006/relationships/hyperlink" Target="https://community.secop.gov.co/Public/Tendering/OpportunityDetail/Index?noticeUID=CO1.NTC.6782054&amp;isFromPublicArea=True&amp;isModal=False" TargetMode="External"/><Relationship Id="rId1317" Type="http://schemas.openxmlformats.org/officeDocument/2006/relationships/hyperlink" Target="mailto:elizabethalbarracint@gmail.com" TargetMode="External"/><Relationship Id="rId1524" Type="http://schemas.openxmlformats.org/officeDocument/2006/relationships/hyperlink" Target="https://community.secop.gov.co/Public/Tendering/OpportunityDetail/Index?noticeUID=CO1.NTC.6678582&amp;isFromPublicArea=True&amp;isModal=False" TargetMode="External"/><Relationship Id="rId1731" Type="http://schemas.openxmlformats.org/officeDocument/2006/relationships/hyperlink" Target="https://community.secop.gov.co/Public/Tendering/OpportunityDetail/Index?noticeUID=CO1.NTC.6748187&amp;isFromPublicArea=True&amp;isModal=False" TargetMode="External"/><Relationship Id="rId1969" Type="http://schemas.openxmlformats.org/officeDocument/2006/relationships/hyperlink" Target="mailto:educacioncorporativa@universidadean.edu.co" TargetMode="External"/><Relationship Id="rId23" Type="http://schemas.openxmlformats.org/officeDocument/2006/relationships/hyperlink" Target="https://community.secop.gov.co/Public/Tendering/OpportunityDetail/Index?noticeUID=CO1.NTC.5525887&amp;isFromPublicArea=True&amp;isModal=False" TargetMode="External"/><Relationship Id="rId1829" Type="http://schemas.openxmlformats.org/officeDocument/2006/relationships/hyperlink" Target="mailto:invesotrasvoces@hotmail.com" TargetMode="External"/><Relationship Id="rId172" Type="http://schemas.openxmlformats.org/officeDocument/2006/relationships/hyperlink" Target="https://community.secop.gov.co/Public/Tendering/OpportunityDetail/Index?noticeUID=CO1.NTC.5810918&amp;isFromPublicArea=True&amp;isModal=False" TargetMode="External"/><Relationship Id="rId477" Type="http://schemas.openxmlformats.org/officeDocument/2006/relationships/hyperlink" Target="mailto:gabriela.medina@esap.edu.co" TargetMode="External"/><Relationship Id="rId684" Type="http://schemas.openxmlformats.org/officeDocument/2006/relationships/hyperlink" Target="mailto:manu-mendoza@hotmail.com" TargetMode="External"/><Relationship Id="rId2060" Type="http://schemas.openxmlformats.org/officeDocument/2006/relationships/hyperlink" Target="mailto:carolina.avilaa@gmail.com" TargetMode="External"/><Relationship Id="rId337" Type="http://schemas.openxmlformats.org/officeDocument/2006/relationships/hyperlink" Target="https://community.secop.gov.co/Public/Tendering/OpportunityDetail/Index?noticeUID=CO1.NTC.5947712&amp;isFromPublicArea=True&amp;isModal=False" TargetMode="External"/><Relationship Id="rId891" Type="http://schemas.openxmlformats.org/officeDocument/2006/relationships/hyperlink" Target="https://community.secop.gov.co/Public/Tendering/OpportunityDetail/Index?noticeUID=CO1.NTC.6184120&amp;isFromPublicArea=True&amp;isModal=False" TargetMode="External"/><Relationship Id="rId989" Type="http://schemas.openxmlformats.org/officeDocument/2006/relationships/hyperlink" Target="mailto:santidrummer88@gmail.com" TargetMode="External"/><Relationship Id="rId2018" Type="http://schemas.openxmlformats.org/officeDocument/2006/relationships/hyperlink" Target="mailto:pluselingenieros@hotmail.com" TargetMode="External"/><Relationship Id="rId544" Type="http://schemas.openxmlformats.org/officeDocument/2006/relationships/hyperlink" Target="mailto:germandejesus1955@hotmail.com" TargetMode="External"/><Relationship Id="rId751" Type="http://schemas.openxmlformats.org/officeDocument/2006/relationships/hyperlink" Target="mailto:anasofiahoyosmarin@gmail.com" TargetMode="External"/><Relationship Id="rId849" Type="http://schemas.openxmlformats.org/officeDocument/2006/relationships/hyperlink" Target="https://community.secop.gov.co/Public/Tendering/OpportunityDetail/Index?noticeUID=CO1.NTC.6166283&amp;isFromPublicArea=True&amp;isModal=False" TargetMode="External"/><Relationship Id="rId1174" Type="http://schemas.openxmlformats.org/officeDocument/2006/relationships/hyperlink" Target="https://community.secop.gov.co/Public/Tendering/OpportunityDetail/Index?noticeUID=CO1.NTC.6524724&amp;isFromPublicArea=True&amp;isModal=False" TargetMode="External"/><Relationship Id="rId1381" Type="http://schemas.openxmlformats.org/officeDocument/2006/relationships/hyperlink" Target="mailto:alternamotorsas@hotmail.com" TargetMode="External"/><Relationship Id="rId1479" Type="http://schemas.openxmlformats.org/officeDocument/2006/relationships/hyperlink" Target="https://community.secop.gov.co/Public/Tendering/OpportunityDetail/Index?noticeUID=CO1.NTC.6664730&amp;isFromPublicArea=True&amp;isModal=False" TargetMode="External"/><Relationship Id="rId1686" Type="http://schemas.openxmlformats.org/officeDocument/2006/relationships/hyperlink" Target="mailto:diegortizv@gmail.com" TargetMode="External"/><Relationship Id="rId404" Type="http://schemas.openxmlformats.org/officeDocument/2006/relationships/hyperlink" Target="https://community.secop.gov.co/Public/Tendering/OpportunityDetail/Index?noticeUID=CO1.NTC.6005682&amp;isFromPublicArea=True&amp;isModal=False" TargetMode="External"/><Relationship Id="rId611" Type="http://schemas.openxmlformats.org/officeDocument/2006/relationships/hyperlink" Target="https://community.secop.gov.co/Public/Tendering/OpportunityDetail/Index?noticeUID=CO1.NTC.6076534&amp;isFromPublicArea=True&amp;isModal=False" TargetMode="External"/><Relationship Id="rId1034" Type="http://schemas.openxmlformats.org/officeDocument/2006/relationships/hyperlink" Target="https://community.secop.gov.co/Public/Tendering/OpportunityDetail/Index?noticeUID=CO1.NTC.6213684&amp;isFromPublicArea=True&amp;isModal=False" TargetMode="External"/><Relationship Id="rId1241" Type="http://schemas.openxmlformats.org/officeDocument/2006/relationships/hyperlink" Target="mailto:j-scp@hotmail.com" TargetMode="External"/><Relationship Id="rId1339" Type="http://schemas.openxmlformats.org/officeDocument/2006/relationships/hyperlink" Target="https://community.secop.gov.co/Public/Tendering/OpportunityDetail/Index?noticeUID=CO1.NTC.6629573&amp;isFromPublicArea=True&amp;isModal=False" TargetMode="External"/><Relationship Id="rId1893" Type="http://schemas.openxmlformats.org/officeDocument/2006/relationships/hyperlink" Target="https://community.secop.gov.co/Public/Tendering/OpportunityDetail/Index?noticeUID=CO1.NTC.6790422&amp;isFromPublicArea=True&amp;isModal=False" TargetMode="External"/><Relationship Id="rId709" Type="http://schemas.openxmlformats.org/officeDocument/2006/relationships/hyperlink" Target="https://community.secop.gov.co/Public/Tendering/OpportunityDetail/Index?noticeUID=CO1.NTC.6110115&amp;isFromPublicArea=True&amp;isModal=False" TargetMode="External"/><Relationship Id="rId916" Type="http://schemas.openxmlformats.org/officeDocument/2006/relationships/hyperlink" Target="https://community.secop.gov.co/Public/Tendering/OpportunityDetail/Index?noticeUID=CO1.NTC.6190126&amp;isFromPublicArea=True&amp;isModal=False" TargetMode="External"/><Relationship Id="rId1101" Type="http://schemas.openxmlformats.org/officeDocument/2006/relationships/hyperlink" Target="https://community.secop.gov.co/Public/Tendering/OpportunityDetail/Index?noticeUID=CO1.NTC.6330878&amp;isFromPublicArea=True&amp;isModal=False" TargetMode="External"/><Relationship Id="rId1546" Type="http://schemas.openxmlformats.org/officeDocument/2006/relationships/hyperlink" Target="mailto:provinagromr@gmail.com" TargetMode="External"/><Relationship Id="rId1753" Type="http://schemas.openxmlformats.org/officeDocument/2006/relationships/hyperlink" Target="https://community.secop.gov.co/Public/Tendering/OpportunityDetail/Index?noticeUID=CO1.NTC.6755463&amp;isFromPublicArea=True&amp;isModal=False" TargetMode="External"/><Relationship Id="rId1960" Type="http://schemas.openxmlformats.org/officeDocument/2006/relationships/hyperlink" Target="mailto:&#160;laboralaw18@gmail.com" TargetMode="External"/><Relationship Id="rId45" Type="http://schemas.openxmlformats.org/officeDocument/2006/relationships/hyperlink" Target="mailto:carlosalbertonuhu@hotmail.com" TargetMode="External"/><Relationship Id="rId1406" Type="http://schemas.openxmlformats.org/officeDocument/2006/relationships/hyperlink" Target="mailto:andreypedraza1715@gmail.com" TargetMode="External"/><Relationship Id="rId1613" Type="http://schemas.openxmlformats.org/officeDocument/2006/relationships/hyperlink" Target="mailto:andrelipech@hotmail.com" TargetMode="External"/><Relationship Id="rId1820" Type="http://schemas.openxmlformats.org/officeDocument/2006/relationships/hyperlink" Target="https://community.secop.gov.co/Public/Tendering/OpportunityDetail/Index?noticeUID=CO1.NTC.6770749&amp;isFromPublicArea=True&amp;isModal=False" TargetMode="External"/><Relationship Id="rId194" Type="http://schemas.openxmlformats.org/officeDocument/2006/relationships/hyperlink" Target="https://community.secop.gov.co/Public/Tendering/OpportunityDetail/Index?noticeUID=CO1.NTC.5820817&amp;isFromPublicArea=True&amp;isModal=False" TargetMode="External"/><Relationship Id="rId1918" Type="http://schemas.openxmlformats.org/officeDocument/2006/relationships/hyperlink" Target="https://community.secop.gov.co/Public/Tendering/OpportunityDetail/Index?noticeUID=CO1.NTC.6794764&amp;isFromPublicArea=True&amp;isModal=False" TargetMode="External"/><Relationship Id="rId261" Type="http://schemas.openxmlformats.org/officeDocument/2006/relationships/hyperlink" Target="https://community.secop.gov.co/Public/Tendering/OpportunityDetail/Index?noticeUID=CO1.NTC.5887205&amp;isFromPublicArea=True&amp;isModal=False" TargetMode="External"/><Relationship Id="rId499" Type="http://schemas.openxmlformats.org/officeDocument/2006/relationships/hyperlink" Target="mailto:fabiolafuentesr@hotmail.com" TargetMode="External"/><Relationship Id="rId359" Type="http://schemas.openxmlformats.org/officeDocument/2006/relationships/hyperlink" Target="mailto:catalinacely9@gmail.com" TargetMode="External"/><Relationship Id="rId566" Type="http://schemas.openxmlformats.org/officeDocument/2006/relationships/hyperlink" Target="mailto:info@globalconsultoriasyproyectos.com" TargetMode="External"/><Relationship Id="rId773" Type="http://schemas.openxmlformats.org/officeDocument/2006/relationships/hyperlink" Target="mailto:fernandaarevalo23@gmail.com" TargetMode="External"/><Relationship Id="rId1196" Type="http://schemas.openxmlformats.org/officeDocument/2006/relationships/hyperlink" Target="mailto:lauranlopezgomez@gmail.com" TargetMode="External"/><Relationship Id="rId121" Type="http://schemas.openxmlformats.org/officeDocument/2006/relationships/hyperlink" Target="https://community.secop.gov.co/Public/Tendering/OpportunityDetail/Index?noticeUID=CO1.NTC.5668906&amp;isFromPublicArea=True&amp;isModal=False" TargetMode="External"/><Relationship Id="rId219" Type="http://schemas.openxmlformats.org/officeDocument/2006/relationships/hyperlink" Target="mailto:hchia@esehospitalchia.gov.co" TargetMode="External"/><Relationship Id="rId426" Type="http://schemas.openxmlformats.org/officeDocument/2006/relationships/hyperlink" Target="mailto:dianagomez76@gmail.com" TargetMode="External"/><Relationship Id="rId633" Type="http://schemas.openxmlformats.org/officeDocument/2006/relationships/hyperlink" Target="mailto:sandovalalexandraviviana@gmail.com" TargetMode="External"/><Relationship Id="rId980" Type="http://schemas.openxmlformats.org/officeDocument/2006/relationships/hyperlink" Target="mailto:sanchez.joseivan@gmail.com" TargetMode="External"/><Relationship Id="rId1056" Type="http://schemas.openxmlformats.org/officeDocument/2006/relationships/hyperlink" Target="mailto:rittereisen@gmail.com" TargetMode="External"/><Relationship Id="rId1263" Type="http://schemas.openxmlformats.org/officeDocument/2006/relationships/hyperlink" Target="mailto:sofita26du21@gmail.com" TargetMode="External"/><Relationship Id="rId840" Type="http://schemas.openxmlformats.org/officeDocument/2006/relationships/hyperlink" Target="https://community.secop.gov.co/Public/Tendering/OpportunityDetail/Index?noticeUID=CO1.NTC.6161777&amp;isFromPublicArea=True&amp;isModal=False" TargetMode="External"/><Relationship Id="rId938" Type="http://schemas.openxmlformats.org/officeDocument/2006/relationships/hyperlink" Target="https://community.secop.gov.co/Public/Tendering/OpportunityDetail/Index?noticeUID=CO1.NTC.6201135&amp;isFromPublicArea=True&amp;isModal=False" TargetMode="External"/><Relationship Id="rId1470" Type="http://schemas.openxmlformats.org/officeDocument/2006/relationships/hyperlink" Target="mailto:edwardtapias20@gmail.cpm" TargetMode="External"/><Relationship Id="rId1568" Type="http://schemas.openxmlformats.org/officeDocument/2006/relationships/hyperlink" Target="https://community.secop.gov.co/Public/Tendering/OpportunityDetail/Index?noticeUID=CO1.NTC.6692618&amp;isFromPublicArea=True&amp;isModal=False" TargetMode="External"/><Relationship Id="rId1775" Type="http://schemas.openxmlformats.org/officeDocument/2006/relationships/hyperlink" Target="https://community.secop.gov.co/Public/Tendering/OpportunityDetail/Index?noticeUID=CO1.NTC.6759213&amp;isFromPublicArea=True&amp;isModal=False" TargetMode="External"/><Relationship Id="rId67" Type="http://schemas.openxmlformats.org/officeDocument/2006/relationships/hyperlink" Target="mailto:german.rodriguezgrg@gmail.com" TargetMode="External"/><Relationship Id="rId700" Type="http://schemas.openxmlformats.org/officeDocument/2006/relationships/hyperlink" Target="mailto:joansebastian.baronrojas9@gmail.com" TargetMode="External"/><Relationship Id="rId1123" Type="http://schemas.openxmlformats.org/officeDocument/2006/relationships/hyperlink" Target="mailto:karenguerrerocl@gmail.com" TargetMode="External"/><Relationship Id="rId1330" Type="http://schemas.openxmlformats.org/officeDocument/2006/relationships/hyperlink" Target="https://community.secop.gov.co/Public/Tendering/OpportunityDetail/Index?noticeUID=CO1.NTC.6621794&amp;isFromPublicArea=True&amp;isModal=False" TargetMode="External"/><Relationship Id="rId1428" Type="http://schemas.openxmlformats.org/officeDocument/2006/relationships/hyperlink" Target="https://community.secop.gov.co/Public/Tendering/OpportunityDetail/Index?noticeUID=CO1.NTC.6625083&amp;isFromPublicArea=True&amp;isModal=False" TargetMode="External"/><Relationship Id="rId1635" Type="http://schemas.openxmlformats.org/officeDocument/2006/relationships/hyperlink" Target="mailto:marcosanchezr10@gmail.com" TargetMode="External"/><Relationship Id="rId1982" Type="http://schemas.openxmlformats.org/officeDocument/2006/relationships/hyperlink" Target="mailto:amayu.efiobjetos@gmail.com" TargetMode="External"/><Relationship Id="rId1842" Type="http://schemas.openxmlformats.org/officeDocument/2006/relationships/hyperlink" Target="https://community.secop.gov.co/Public/Tendering/OpportunityDetail/Index?noticeUID=CO1.NTC.6773507&amp;isFromPublicArea=True&amp;isModal=False" TargetMode="External"/><Relationship Id="rId1702" Type="http://schemas.openxmlformats.org/officeDocument/2006/relationships/hyperlink" Target="mailto:oacastillov08@gmail.com" TargetMode="External"/><Relationship Id="rId283" Type="http://schemas.openxmlformats.org/officeDocument/2006/relationships/hyperlink" Target="mailto:paolaquinones24@gmail.com" TargetMode="External"/><Relationship Id="rId490" Type="http://schemas.openxmlformats.org/officeDocument/2006/relationships/hyperlink" Target="mailto:holiday102009@hotmail.com" TargetMode="External"/><Relationship Id="rId143" Type="http://schemas.openxmlformats.org/officeDocument/2006/relationships/hyperlink" Target="https://community.secop.gov.co/Public/Tendering/OpportunityDetail/Index?noticeUID=CO1.NTC.5715469&amp;isFromPublicArea=True&amp;isModal=False" TargetMode="External"/><Relationship Id="rId350" Type="http://schemas.openxmlformats.org/officeDocument/2006/relationships/hyperlink" Target="https://community.secop.gov.co/Public/Tendering/OpportunityDetail/Index?noticeUID=CO1.NTC.5960181&amp;isFromPublicArea=True&amp;isModal=False" TargetMode="External"/><Relationship Id="rId588" Type="http://schemas.openxmlformats.org/officeDocument/2006/relationships/hyperlink" Target="mailto:carlosescobar_0714@hotmail.com" TargetMode="External"/><Relationship Id="rId795" Type="http://schemas.openxmlformats.org/officeDocument/2006/relationships/hyperlink" Target="https://community.secop.gov.co/Public/Tendering/OpportunityDetail/Index?noticeUID=CO1.NTC.6146546&amp;isFromPublicArea=True&amp;isModal=False" TargetMode="External"/><Relationship Id="rId2031" Type="http://schemas.openxmlformats.org/officeDocument/2006/relationships/hyperlink" Target="https://community.secop.gov.co/Public/Tendering/OpportunityDetail/Index?noticeUID=CO1.NTC.7206211&amp;isFromPublicArea=True&amp;isModal=False" TargetMode="External"/><Relationship Id="rId9" Type="http://schemas.openxmlformats.org/officeDocument/2006/relationships/hyperlink" Target="https://community.secop.gov.co/Public/Tendering/OpportunityDetail/Index?noticeUID=CO1.NTC.5484711&amp;isFromPublicArea=True&amp;isModal=False" TargetMode="External"/><Relationship Id="rId210" Type="http://schemas.openxmlformats.org/officeDocument/2006/relationships/hyperlink" Target="mailto:consorciokios@gmail.com" TargetMode="External"/><Relationship Id="rId448" Type="http://schemas.openxmlformats.org/officeDocument/2006/relationships/hyperlink" Target="https://community.secop.gov.co/Public/Tendering/OpportunityDetail/Index?noticeUID=CO1.NTC.6022049&amp;isFromPublicArea=True&amp;isModal=False" TargetMode="External"/><Relationship Id="rId655" Type="http://schemas.openxmlformats.org/officeDocument/2006/relationships/hyperlink" Target="mailto:edgarmaurimba@gmail.com" TargetMode="External"/><Relationship Id="rId862" Type="http://schemas.openxmlformats.org/officeDocument/2006/relationships/hyperlink" Target="mailto:jjohana980@gmail.com" TargetMode="External"/><Relationship Id="rId1078" Type="http://schemas.openxmlformats.org/officeDocument/2006/relationships/hyperlink" Target="mailto:luchistovarr@hotmail.com" TargetMode="External"/><Relationship Id="rId1285" Type="http://schemas.openxmlformats.org/officeDocument/2006/relationships/hyperlink" Target="https://community.secop.gov.co/Public/Tendering/OpportunityDetail/Index?noticeUID=CO1.NTC.6614818&amp;isFromPublicArea=True&amp;isModal=False" TargetMode="External"/><Relationship Id="rId1492" Type="http://schemas.openxmlformats.org/officeDocument/2006/relationships/hyperlink" Target="https://community.secop.gov.co/Public/Tendering/OpportunityDetail/Index?noticeUID=CO1.NTC.6672051&amp;isFromPublicArea=True&amp;isModal=False" TargetMode="External"/><Relationship Id="rId308" Type="http://schemas.openxmlformats.org/officeDocument/2006/relationships/hyperlink" Target="mailto:maylylu0330@gmail.com" TargetMode="External"/><Relationship Id="rId515" Type="http://schemas.openxmlformats.org/officeDocument/2006/relationships/hyperlink" Target="https://community.secop.gov.co/Public/Tendering/OpportunityDetail/Index?noticeUID=CO1.NTC.6040633&amp;isFromPublicArea=True&amp;isModal=False" TargetMode="External"/><Relationship Id="rId722" Type="http://schemas.openxmlformats.org/officeDocument/2006/relationships/hyperlink" Target="https://community.secop.gov.co/Public/Tendering/OpportunityDetail/Index?noticeUID=CO1.NTC.6115636&amp;isFromPublicArea=True&amp;isModal=False" TargetMode="External"/><Relationship Id="rId1145" Type="http://schemas.openxmlformats.org/officeDocument/2006/relationships/hyperlink" Target="https://community.secop.gov.co/Public/Tendering/OpportunityDetail/Index?noticeUID=CO1.NTC.6408805&amp;isFromPublicArea=True&amp;isModal=False" TargetMode="External"/><Relationship Id="rId1352" Type="http://schemas.openxmlformats.org/officeDocument/2006/relationships/hyperlink" Target="mailto:suarez-m8@hotmail.com" TargetMode="External"/><Relationship Id="rId1797" Type="http://schemas.openxmlformats.org/officeDocument/2006/relationships/hyperlink" Target="mailto:alejandrarodriguezvel@gmail.com" TargetMode="External"/><Relationship Id="rId89" Type="http://schemas.openxmlformats.org/officeDocument/2006/relationships/hyperlink" Target="mailto:tagogarzon28@gmail.com" TargetMode="External"/><Relationship Id="rId1005" Type="http://schemas.openxmlformats.org/officeDocument/2006/relationships/hyperlink" Target="https://community.secop.gov.co/Public/Tendering/OpportunityDetail/Index?noticeUID=CO1.NTC.6201818&amp;isFromPublicArea=True&amp;isModal=False" TargetMode="External"/><Relationship Id="rId1212" Type="http://schemas.openxmlformats.org/officeDocument/2006/relationships/hyperlink" Target="https://community.secop.gov.co/Public/Tendering/ContractNoticePhases/View?PPI=CO1.PPI.33771339&amp;isFromPublicArea=True&amp;isModal=False" TargetMode="External"/><Relationship Id="rId1657" Type="http://schemas.openxmlformats.org/officeDocument/2006/relationships/hyperlink" Target="https://community.secop.gov.co/Public/Common/GoogleReCaptcha/Index?previousUrl=https%3a%2f%2fcommunity.secop.gov.co%2fPublic%2fTendering%2fOpportunityDetail%2fIndex%3fnoticeUID%3dCO1.NTC.6716601%26isFromPublicArea%3dTrue%26isModal%3dFalse" TargetMode="External"/><Relationship Id="rId1864" Type="http://schemas.openxmlformats.org/officeDocument/2006/relationships/hyperlink" Target="mailto:luofi42@hotmail.com" TargetMode="External"/><Relationship Id="rId1517" Type="http://schemas.openxmlformats.org/officeDocument/2006/relationships/hyperlink" Target="mailto:bernalpovedalady@gmail.com" TargetMode="External"/><Relationship Id="rId1724" Type="http://schemas.openxmlformats.org/officeDocument/2006/relationships/hyperlink" Target="mailto:rittereisen@gmail.com" TargetMode="External"/><Relationship Id="rId16" Type="http://schemas.openxmlformats.org/officeDocument/2006/relationships/hyperlink" Target="mailto:notificacionesjudiciales@tigo.com.co" TargetMode="External"/><Relationship Id="rId1931" Type="http://schemas.openxmlformats.org/officeDocument/2006/relationships/hyperlink" Target="https://community.secop.gov.co/Public/Tendering/OpportunityDetail/Index?noticeUID=CO1.NTC.6800749&amp;isFromPublicArea=True&amp;isModal=False" TargetMode="External"/><Relationship Id="rId165" Type="http://schemas.openxmlformats.org/officeDocument/2006/relationships/hyperlink" Target="mailto:ospinanatalia572@gmail.com" TargetMode="External"/><Relationship Id="rId372" Type="http://schemas.openxmlformats.org/officeDocument/2006/relationships/hyperlink" Target="mailto:ivon-torres@hotmail.com" TargetMode="External"/><Relationship Id="rId677" Type="http://schemas.openxmlformats.org/officeDocument/2006/relationships/hyperlink" Target="https://community.secop.gov.co/Public/Tendering/OpportunityDetail/Index?noticeUID=CO1.NTC.6099212&amp;isFromPublicArea=True&amp;isModal=False" TargetMode="External"/><Relationship Id="rId2053" Type="http://schemas.openxmlformats.org/officeDocument/2006/relationships/hyperlink" Target="https://community.secop.gov.co/Public/Tendering/OpportunityDetail/Index?noticeUID=CO1.NTC.7228443&amp;isFromPublicArea=True&amp;isModal=False" TargetMode="External"/><Relationship Id="rId232" Type="http://schemas.openxmlformats.org/officeDocument/2006/relationships/hyperlink" Target="https://community.secop.gov.co/Public/Tendering/OpportunityDetail/Index?noticeUID=CO1.NTC.5879324&amp;isFromPublicArea=True&amp;isModal=False" TargetMode="External"/><Relationship Id="rId884" Type="http://schemas.openxmlformats.org/officeDocument/2006/relationships/hyperlink" Target="https://community.secop.gov.co/Public/Tendering/OpportunityDetail/Index?noticeUID=CO1.NTC.6178353&amp;isFromPublicArea=True&amp;isModal=False" TargetMode="External"/><Relationship Id="rId537" Type="http://schemas.openxmlformats.org/officeDocument/2006/relationships/hyperlink" Target="https://community.secop.gov.co/Public/Tendering/OpportunityDetail/Index?noticeUID=CO1.NTC.6058820&amp;isFromPublicArea=True&amp;isModal=False" TargetMode="External"/><Relationship Id="rId744" Type="http://schemas.openxmlformats.org/officeDocument/2006/relationships/hyperlink" Target="https://community.secop.gov.co/Public/Tendering/OpportunityDetail/Index?noticeUID=CO1.NTC.6034624&amp;isFromPublicArea=True&amp;isModal=False" TargetMode="External"/><Relationship Id="rId951" Type="http://schemas.openxmlformats.org/officeDocument/2006/relationships/hyperlink" Target="mailto:laura0272@gmail.com" TargetMode="External"/><Relationship Id="rId1167" Type="http://schemas.openxmlformats.org/officeDocument/2006/relationships/hyperlink" Target="https://community.secop.gov.co/Public/Tendering/OpportunityDetail/Index?noticeUID=CO1.NTC.6511804&amp;isFromPublicArea=True&amp;isModal=False" TargetMode="External"/><Relationship Id="rId1374" Type="http://schemas.openxmlformats.org/officeDocument/2006/relationships/hyperlink" Target="https://community.secop.gov.co/Public/Tendering/OpportunityDetail/Index?noticeUID=CO1.NTC.6638129&amp;isFromPublicArea=True&amp;isModal=False" TargetMode="External"/><Relationship Id="rId1581" Type="http://schemas.openxmlformats.org/officeDocument/2006/relationships/hyperlink" Target="mailto:licitaciones@incoplansa.com" TargetMode="External"/><Relationship Id="rId1679" Type="http://schemas.openxmlformats.org/officeDocument/2006/relationships/hyperlink" Target="mailto:damianjamaica@hotmail.com" TargetMode="External"/><Relationship Id="rId80" Type="http://schemas.openxmlformats.org/officeDocument/2006/relationships/hyperlink" Target="https://community.secop.gov.co/Public/Tendering/OpportunityDetail/Index?noticeUID=CO1.NTC.5602580&amp;isFromPublicArea=True&amp;isModal=False" TargetMode="External"/><Relationship Id="rId604" Type="http://schemas.openxmlformats.org/officeDocument/2006/relationships/hyperlink" Target="mailto:javier.castelblanco2007@gmail.com" TargetMode="External"/><Relationship Id="rId811" Type="http://schemas.openxmlformats.org/officeDocument/2006/relationships/hyperlink" Target="https://community.secop.gov.co/Public/Tendering/OpportunityDetail/Index?noticeUID=CO1.NTC.6133363&amp;isFromPublicArea=True&amp;isModal=False" TargetMode="External"/><Relationship Id="rId1027" Type="http://schemas.openxmlformats.org/officeDocument/2006/relationships/hyperlink" Target="https://community.secop.gov.co/Public/Tendering/OpportunityDetail/Index?noticeUID=CO1.NTC.6201964&amp;isFromPublicArea=True&amp;isModal=False" TargetMode="External"/><Relationship Id="rId1234" Type="http://schemas.openxmlformats.org/officeDocument/2006/relationships/hyperlink" Target="mailto:nevudec@gmail.com" TargetMode="External"/><Relationship Id="rId1441" Type="http://schemas.openxmlformats.org/officeDocument/2006/relationships/hyperlink" Target="https://community.secop.gov.co/Public/Tendering/OpportunityDetail/Index?noticeUID=CO1.NTC.6662246&amp;isFromPublicArea=True&amp;isModal=False" TargetMode="External"/><Relationship Id="rId1886" Type="http://schemas.openxmlformats.org/officeDocument/2006/relationships/hyperlink" Target="mailto:fabiantriana1072@gmail.com" TargetMode="External"/><Relationship Id="rId909" Type="http://schemas.openxmlformats.org/officeDocument/2006/relationships/hyperlink" Target="mailto:jorgegaitanb@gmail.com" TargetMode="External"/><Relationship Id="rId1301" Type="http://schemas.openxmlformats.org/officeDocument/2006/relationships/hyperlink" Target="https://community.secop.gov.co/Public/Tendering/OpportunityDetail/Index?noticeUID=CO1.NTC.6621926&amp;isFromPublicArea=True&amp;isModal=False" TargetMode="External"/><Relationship Id="rId1539" Type="http://schemas.openxmlformats.org/officeDocument/2006/relationships/hyperlink" Target="mailto:gerencia@inssomedic.com" TargetMode="External"/><Relationship Id="rId1746" Type="http://schemas.openxmlformats.org/officeDocument/2006/relationships/hyperlink" Target="https://community.secop.gov.co/Public/Tendering/OpportunityDetail/Index?noticeUID=CO1.NTC.6753034&amp;isFromPublicArea=True&amp;isModal=False" TargetMode="External"/><Relationship Id="rId1953" Type="http://schemas.openxmlformats.org/officeDocument/2006/relationships/hyperlink" Target="https://community.secop.gov.co/Public/Tendering/OpportunityDetail/Index?noticeUID=CO1.NTC.6828607&amp;isFromPublicArea=True&amp;isModal=False" TargetMode="External"/><Relationship Id="rId38" Type="http://schemas.openxmlformats.org/officeDocument/2006/relationships/hyperlink" Target="mailto:camilosanch18@outlook.com" TargetMode="External"/><Relationship Id="rId1606" Type="http://schemas.openxmlformats.org/officeDocument/2006/relationships/hyperlink" Target="mailto:anasofiahoyosmarin@gmail.com" TargetMode="External"/><Relationship Id="rId1813" Type="http://schemas.openxmlformats.org/officeDocument/2006/relationships/hyperlink" Target="https://community.secop.gov.co/Public/Tendering/OpportunityDetail/Index?noticeUID=CO1.NTC.6768078&amp;isFromPublicArea=True&amp;isModal=False" TargetMode="External"/><Relationship Id="rId187" Type="http://schemas.openxmlformats.org/officeDocument/2006/relationships/hyperlink" Target="mailto:felipejuan555@gmail.com" TargetMode="External"/><Relationship Id="rId394" Type="http://schemas.openxmlformats.org/officeDocument/2006/relationships/hyperlink" Target="mailto:juliana.castaneda.arias@gmail.com" TargetMode="External"/><Relationship Id="rId254" Type="http://schemas.openxmlformats.org/officeDocument/2006/relationships/hyperlink" Target="https://community.secop.gov.co/Public/Tendering/OpportunityDetail/Index?noticeUID=CO1.NTC.5890361&amp;isFromPublicArea=True&amp;isModal=False" TargetMode="External"/><Relationship Id="rId699" Type="http://schemas.openxmlformats.org/officeDocument/2006/relationships/hyperlink" Target="mailto:gdduartep.gd@gmail.com" TargetMode="External"/><Relationship Id="rId1091" Type="http://schemas.openxmlformats.org/officeDocument/2006/relationships/hyperlink" Target="mailto:alejandrarodriguezvel@gmail.com" TargetMode="External"/><Relationship Id="rId114" Type="http://schemas.openxmlformats.org/officeDocument/2006/relationships/hyperlink" Target="https://community.secop.gov.co/Public/Tendering/OpportunityDetail/Index?noticeUID=CO1.NTC.5641662&amp;isFromPublicArea=True&amp;isModal=False" TargetMode="External"/><Relationship Id="rId461" Type="http://schemas.openxmlformats.org/officeDocument/2006/relationships/hyperlink" Target="https://community.secop.gov.co/Public/Tendering/OpportunityDetail/Index?noticeUID=CO1.NTC.6021777&amp;isFromPublicArea=True&amp;isModal=False" TargetMode="External"/><Relationship Id="rId559" Type="http://schemas.openxmlformats.org/officeDocument/2006/relationships/hyperlink" Target="mailto:jasaaved@hotmail.com" TargetMode="External"/><Relationship Id="rId766" Type="http://schemas.openxmlformats.org/officeDocument/2006/relationships/hyperlink" Target="https://community.secop.gov.co/Public/Tendering/OpportunityDetail/Index?noticeUID=CO1.NTC.6127068&amp;isFromPublicArea=True&amp;isModal=False" TargetMode="External"/><Relationship Id="rId1189" Type="http://schemas.openxmlformats.org/officeDocument/2006/relationships/hyperlink" Target="https://community.secop.gov.co/Public/Tendering/ContractNoticePhases/View?PPI=CO1.PPI.32201420&amp;isFromPublicArea=True&amp;isModal=False" TargetMode="External"/><Relationship Id="rId1396" Type="http://schemas.openxmlformats.org/officeDocument/2006/relationships/hyperlink" Target="mailto:santicamelo@hotmail.com" TargetMode="External"/><Relationship Id="rId321" Type="http://schemas.openxmlformats.org/officeDocument/2006/relationships/hyperlink" Target="mailto:nichecami@hotmail.com" TargetMode="External"/><Relationship Id="rId419" Type="http://schemas.openxmlformats.org/officeDocument/2006/relationships/hyperlink" Target="https://community.secop.gov.co/Public/Tendering/OpportunityDetail/Index?noticeUID=CO1.NTC.6007694&amp;isFromPublicArea=True&amp;isModal=False" TargetMode="External"/><Relationship Id="rId626" Type="http://schemas.openxmlformats.org/officeDocument/2006/relationships/hyperlink" Target="https://community.secop.gov.co/Public/Tendering/OpportunityDetail/Index?noticeUID=CO1.NTC.6083099&amp;isFromPublicArea=True&amp;isModal=False" TargetMode="External"/><Relationship Id="rId973" Type="http://schemas.openxmlformats.org/officeDocument/2006/relationships/hyperlink" Target="mailto:meridianasandoval711@gmail.com" TargetMode="External"/><Relationship Id="rId1049" Type="http://schemas.openxmlformats.org/officeDocument/2006/relationships/hyperlink" Target="mailto:gerencia@seguridadfenixdecolombia.com" TargetMode="External"/><Relationship Id="rId1256" Type="http://schemas.openxmlformats.org/officeDocument/2006/relationships/hyperlink" Target="mailto:indira.pinilla.93@gmail.com" TargetMode="External"/><Relationship Id="rId2002" Type="http://schemas.openxmlformats.org/officeDocument/2006/relationships/hyperlink" Target="https://community.secop.gov.co/Public/Tendering/OpportunityDetail/Index?noticeUID=CO1.NTC.7185698&amp;isFromPublicArea=True&amp;isModal=False" TargetMode="External"/><Relationship Id="rId833" Type="http://schemas.openxmlformats.org/officeDocument/2006/relationships/hyperlink" Target="mailto:sonia.plazas@igac.gov.co" TargetMode="External"/><Relationship Id="rId1116" Type="http://schemas.openxmlformats.org/officeDocument/2006/relationships/hyperlink" Target="https://community.secop.gov.co/Public/Tendering/OpportunityDetail/Index?noticeUID=CO1.NTC.6369590&amp;isFromPublicArea=True&amp;isModal=False" TargetMode="External"/><Relationship Id="rId1463" Type="http://schemas.openxmlformats.org/officeDocument/2006/relationships/hyperlink" Target="mailto:jccg71@hotmail.com" TargetMode="External"/><Relationship Id="rId1670" Type="http://schemas.openxmlformats.org/officeDocument/2006/relationships/hyperlink" Target="https://community.secop.gov.co/Public/Tendering/OpportunityDetail/Index?noticeUID=CO1.NTC.6723343&amp;isFromPublicArea=True&amp;isModal=False" TargetMode="External"/><Relationship Id="rId1768" Type="http://schemas.openxmlformats.org/officeDocument/2006/relationships/hyperlink" Target="https://community.secop.gov.co/Public/Tendering/OpportunityDetail/Index?noticeUID=CO1.NTC.6755666&amp;isFromPublicArea=True&amp;isModal=False" TargetMode="External"/><Relationship Id="rId900" Type="http://schemas.openxmlformats.org/officeDocument/2006/relationships/hyperlink" Target="mailto:zapata.miranda98@gmail.com" TargetMode="External"/><Relationship Id="rId1323" Type="http://schemas.openxmlformats.org/officeDocument/2006/relationships/hyperlink" Target="mailto:beto24085@gmail.com" TargetMode="External"/><Relationship Id="rId1530" Type="http://schemas.openxmlformats.org/officeDocument/2006/relationships/hyperlink" Target="https://community.secop.gov.co/Public/Tendering/OpportunityDetail/Index?noticeUID=CO1.NTC.6679492&amp;isFromPublicArea=True&amp;isModal=False" TargetMode="External"/><Relationship Id="rId1628" Type="http://schemas.openxmlformats.org/officeDocument/2006/relationships/hyperlink" Target="mailto:miguelsan_75@hotmail.com" TargetMode="External"/><Relationship Id="rId1975" Type="http://schemas.openxmlformats.org/officeDocument/2006/relationships/hyperlink" Target="https://community.secop.gov.co/Public/Tendering/OpportunityDetail/Index?noticeUID=CO1.NTC.6058242&amp;isFromPublicArea=True&amp;isModal=False" TargetMode="External"/><Relationship Id="rId1835" Type="http://schemas.openxmlformats.org/officeDocument/2006/relationships/hyperlink" Target="https://community.secop.gov.co/Public/Tendering/OpportunityDetail/Index?noticeUID=CO1.NTC.6754166&amp;isFromPublicArea=True&amp;isModal=False" TargetMode="External"/><Relationship Id="rId1902" Type="http://schemas.openxmlformats.org/officeDocument/2006/relationships/hyperlink" Target="https://community.secop.gov.co/Public/Tendering/OpportunityDetail/Index?noticeUID=CO1.NTC.6782928&amp;isFromPublicArea=True&amp;isModal=False" TargetMode="External"/><Relationship Id="rId276" Type="http://schemas.openxmlformats.org/officeDocument/2006/relationships/hyperlink" Target="https://community.secop.gov.co/Public/Tendering/OpportunityDetail/Index?noticeUID=CO1.NTC.5905143&amp;isFromPublicArea=True&amp;isModal=False" TargetMode="External"/><Relationship Id="rId483" Type="http://schemas.openxmlformats.org/officeDocument/2006/relationships/hyperlink" Target="https://community.secop.gov.co/Public/Tendering/OpportunityDetail/Index?noticeUID=CO1.NTC.6035537&amp;isFromPublicArea=True&amp;isModal=False" TargetMode="External"/><Relationship Id="rId690" Type="http://schemas.openxmlformats.org/officeDocument/2006/relationships/hyperlink" Target="https://community.secop.gov.co/Public/Tendering/OpportunityDetail/Index?noticeUID=CO1.NTC.6105606&amp;isFromPublicArea=True&amp;isModal=False" TargetMode="External"/><Relationship Id="rId136" Type="http://schemas.openxmlformats.org/officeDocument/2006/relationships/hyperlink" Target="mailto:jairo19861@gmail.com" TargetMode="External"/><Relationship Id="rId343" Type="http://schemas.openxmlformats.org/officeDocument/2006/relationships/hyperlink" Target="mailto:desalvador2016@gmail.com" TargetMode="External"/><Relationship Id="rId550" Type="http://schemas.openxmlformats.org/officeDocument/2006/relationships/hyperlink" Target="mailto:kanthorneslly@gmail.com" TargetMode="External"/><Relationship Id="rId788" Type="http://schemas.openxmlformats.org/officeDocument/2006/relationships/hyperlink" Target="https://community.secop.gov.co/Public/Tendering/OpportunityDetail/Index?noticeUID=CO1.NTC.6145928&amp;isFromPublicArea=True&amp;isModal=False" TargetMode="External"/><Relationship Id="rId995" Type="http://schemas.openxmlformats.org/officeDocument/2006/relationships/hyperlink" Target="mailto:angelaherreragaravito@gmail.com" TargetMode="External"/><Relationship Id="rId1180" Type="http://schemas.openxmlformats.org/officeDocument/2006/relationships/hyperlink" Target="mailto:adrianavm9313@gmail.com" TargetMode="External"/><Relationship Id="rId2024" Type="http://schemas.openxmlformats.org/officeDocument/2006/relationships/hyperlink" Target="mailto:colombianosas@gmail.com" TargetMode="External"/><Relationship Id="rId203" Type="http://schemas.openxmlformats.org/officeDocument/2006/relationships/hyperlink" Target="https://community.secop.gov.co/Public/Tendering/OpportunityDetail/Index?noticeUID=CO1.NTC.5833729&amp;isFromPublicArea=True&amp;isModal=False" TargetMode="External"/><Relationship Id="rId648" Type="http://schemas.openxmlformats.org/officeDocument/2006/relationships/hyperlink" Target="mailto:davidromeror28@gmail.com" TargetMode="External"/><Relationship Id="rId855" Type="http://schemas.openxmlformats.org/officeDocument/2006/relationships/hyperlink" Target="https://community.secop.gov.co/Public/Tendering/OpportunityDetail/Index?noticeUID=CO1.NTC.6167668&amp;isFromPublicArea=True&amp;isModal=False" TargetMode="External"/><Relationship Id="rId1040" Type="http://schemas.openxmlformats.org/officeDocument/2006/relationships/hyperlink" Target="https://community.secop.gov.co/Public/Tendering/OpportunityDetail/Index?noticeUID=CO1.NTC.6215742&amp;isFromPublicArea=True&amp;isModal=False" TargetMode="External"/><Relationship Id="rId1278" Type="http://schemas.openxmlformats.org/officeDocument/2006/relationships/hyperlink" Target="https://community.secop.gov.co/Public/Tendering/OpportunityDetail/Index?noticeUID=CO1.NTC.6612677&amp;isFromPublicArea=True&amp;isModal=False" TargetMode="External"/><Relationship Id="rId1485" Type="http://schemas.openxmlformats.org/officeDocument/2006/relationships/hyperlink" Target="https://community.secop.gov.co/Public/Tendering/OpportunityDetail/Index?noticeUID=CO1.NTC.6670669&amp;isFromPublicArea=True&amp;isModal=False" TargetMode="External"/><Relationship Id="rId1692" Type="http://schemas.openxmlformats.org/officeDocument/2006/relationships/hyperlink" Target="mailto:ronald.1824@hotmail.com" TargetMode="External"/><Relationship Id="rId410" Type="http://schemas.openxmlformats.org/officeDocument/2006/relationships/hyperlink" Target="mailto:alejoguti67@gmail.com" TargetMode="External"/><Relationship Id="rId508" Type="http://schemas.openxmlformats.org/officeDocument/2006/relationships/hyperlink" Target="https://community.secop.gov.co/Public/Tendering/OpportunityDetail/Index?noticeUID=CO1.NTC.6043002&amp;isFromPublicArea=True&amp;isModal=False" TargetMode="External"/><Relationship Id="rId715" Type="http://schemas.openxmlformats.org/officeDocument/2006/relationships/hyperlink" Target="https://community.secop.gov.co/Public/Tendering/OpportunityDetail/Index?noticeUID=CO1.NTC.6114178&amp;isFromPublicArea=True&amp;isModal=False" TargetMode="External"/><Relationship Id="rId922" Type="http://schemas.openxmlformats.org/officeDocument/2006/relationships/hyperlink" Target="mailto:gudope@yahoo.com" TargetMode="External"/><Relationship Id="rId1138" Type="http://schemas.openxmlformats.org/officeDocument/2006/relationships/hyperlink" Target="mailto:vivianaorg.h@gmail.com" TargetMode="External"/><Relationship Id="rId1345" Type="http://schemas.openxmlformats.org/officeDocument/2006/relationships/hyperlink" Target="mailto:angie_maritza94@hotmail.com" TargetMode="External"/><Relationship Id="rId1552" Type="http://schemas.openxmlformats.org/officeDocument/2006/relationships/hyperlink" Target="mailto:tanogood@gmail.com" TargetMode="External"/><Relationship Id="rId1997" Type="http://schemas.openxmlformats.org/officeDocument/2006/relationships/hyperlink" Target="mailto:genarolivero@hotmail.com" TargetMode="External"/><Relationship Id="rId1205" Type="http://schemas.openxmlformats.org/officeDocument/2006/relationships/hyperlink" Target="mailto:anflorez@lasalle.edu.co" TargetMode="External"/><Relationship Id="rId1857" Type="http://schemas.openxmlformats.org/officeDocument/2006/relationships/hyperlink" Target="mailto:roussilin.25@gmail.com" TargetMode="External"/><Relationship Id="rId51" Type="http://schemas.openxmlformats.org/officeDocument/2006/relationships/hyperlink" Target="mailto:ivancamilor@gmail.com" TargetMode="External"/><Relationship Id="rId1412" Type="http://schemas.openxmlformats.org/officeDocument/2006/relationships/hyperlink" Target="mailto:olgarojas1@gmail.com" TargetMode="External"/><Relationship Id="rId1717" Type="http://schemas.openxmlformats.org/officeDocument/2006/relationships/hyperlink" Target="https://community.secop.gov.co/Public/Tendering/OpportunityDetail/Index?noticeUID=CO1.NTC.6741301&amp;isFromPublicArea=True&amp;isModal=False" TargetMode="External"/><Relationship Id="rId1924" Type="http://schemas.openxmlformats.org/officeDocument/2006/relationships/hyperlink" Target="https://community.secop.gov.co/Public/Tendering/OpportunityDetail/Index?noticeUID=CO1.NTC.6798679&amp;isFromPublicArea=True&amp;isModal=False" TargetMode="External"/><Relationship Id="rId298" Type="http://schemas.openxmlformats.org/officeDocument/2006/relationships/hyperlink" Target="mailto:adrianapatriciajimenez88@gmail.com" TargetMode="External"/><Relationship Id="rId158" Type="http://schemas.openxmlformats.org/officeDocument/2006/relationships/hyperlink" Target="mailto:felipebosa.g@gmail.com" TargetMode="External"/><Relationship Id="rId365" Type="http://schemas.openxmlformats.org/officeDocument/2006/relationships/hyperlink" Target="mailto:gladyssernaparra@hotmail.com" TargetMode="External"/><Relationship Id="rId572" Type="http://schemas.openxmlformats.org/officeDocument/2006/relationships/hyperlink" Target="https://community.secop.gov.co/Public/Tendering/OpportunityDetail/Index?noticeUID=CO1.NTC.6073773&amp;isFromPublicArea=True&amp;isModal=False" TargetMode="External"/><Relationship Id="rId2046" Type="http://schemas.openxmlformats.org/officeDocument/2006/relationships/hyperlink" Target="https://community.secop.gov.co/Public/Tendering/OpportunityDetail/Index?noticeUID=CO1.NTC.7250463&amp;isFromPublicArea=True&amp;isModal=False" TargetMode="External"/><Relationship Id="rId225" Type="http://schemas.openxmlformats.org/officeDocument/2006/relationships/hyperlink" Target="mailto:camerogonzalo@gmail.com" TargetMode="External"/><Relationship Id="rId432" Type="http://schemas.openxmlformats.org/officeDocument/2006/relationships/hyperlink" Target="https://community.secop.gov.co/Public/Tendering/OpportunityDetail/Index?noticeUID=CO1.NTC.6006873&amp;isFromPublicArea=True&amp;isModal=False" TargetMode="External"/><Relationship Id="rId877" Type="http://schemas.openxmlformats.org/officeDocument/2006/relationships/hyperlink" Target="https://community.secop.gov.co/Public/Tendering/OpportunityDetail/Index?noticeUID=CO1.NTC.6176842&amp;isFromPublicArea=True&amp;isModal=False" TargetMode="External"/><Relationship Id="rId1062" Type="http://schemas.openxmlformats.org/officeDocument/2006/relationships/hyperlink" Target="https://community.secop.gov.co/Public/Tendering/OpportunityDetail/Index?noticeUID=CO1.NTC.6258823&amp;isFromPublicArea=True&amp;isModal=False" TargetMode="External"/><Relationship Id="rId737" Type="http://schemas.openxmlformats.org/officeDocument/2006/relationships/hyperlink" Target="mailto:mateobellodiaz@gmail.com" TargetMode="External"/><Relationship Id="rId944" Type="http://schemas.openxmlformats.org/officeDocument/2006/relationships/hyperlink" Target="mailto:juanvalderramavd@gmail.com" TargetMode="External"/><Relationship Id="rId1367" Type="http://schemas.openxmlformats.org/officeDocument/2006/relationships/hyperlink" Target="https://community.secop.gov.co/Public/Tendering/OpportunityDetail/Index?noticeUID=CO1.NTC.6632249&amp;isFromPublicArea=True&amp;isModal=False" TargetMode="External"/><Relationship Id="rId1574" Type="http://schemas.openxmlformats.org/officeDocument/2006/relationships/hyperlink" Target="mailto:alexanderalf2@gmail.com" TargetMode="External"/><Relationship Id="rId1781" Type="http://schemas.openxmlformats.org/officeDocument/2006/relationships/hyperlink" Target="https://community.secop.gov.co/Public/Tendering/OpportunityDetail/Index?noticeUID=CO1.NTC.6762526&amp;isFromPublicArea=True&amp;isModal=False" TargetMode="External"/><Relationship Id="rId73" Type="http://schemas.openxmlformats.org/officeDocument/2006/relationships/hyperlink" Target="mailto:acosta-natalia@outlook.com" TargetMode="External"/><Relationship Id="rId804" Type="http://schemas.openxmlformats.org/officeDocument/2006/relationships/hyperlink" Target="mailto:davidrodriguez113@hotmail.com" TargetMode="External"/><Relationship Id="rId1227" Type="http://schemas.openxmlformats.org/officeDocument/2006/relationships/hyperlink" Target="mailto:d.rodriguez.dr211@gmail.com" TargetMode="External"/><Relationship Id="rId1434" Type="http://schemas.openxmlformats.org/officeDocument/2006/relationships/hyperlink" Target="https://community.secop.gov.co/Public/Tendering/OpportunityDetail/Index?noticeUID=CO1.NTC.6658459&amp;isFromPublicArea=True&amp;isModal=False" TargetMode="External"/><Relationship Id="rId1641" Type="http://schemas.openxmlformats.org/officeDocument/2006/relationships/hyperlink" Target="https://community.secop.gov.co/Public/Tendering/OpportunityDetail/Index?noticeUID=CO1.NTC.6715207&amp;isFromPublicArea=True&amp;isModal=False" TargetMode="External"/><Relationship Id="rId1879" Type="http://schemas.openxmlformats.org/officeDocument/2006/relationships/hyperlink" Target="mailto:franciscorueda@gmail.com" TargetMode="External"/><Relationship Id="rId1501" Type="http://schemas.openxmlformats.org/officeDocument/2006/relationships/hyperlink" Target="mailto:fresawilly@hotmail.com" TargetMode="External"/><Relationship Id="rId1739" Type="http://schemas.openxmlformats.org/officeDocument/2006/relationships/hyperlink" Target="https://community.secop.gov.co/Public/Tendering/OpportunityDetail/Index?noticeUID=CO1.NTC.6751323&amp;isFromPublicArea=True&amp;isModal=False" TargetMode="External"/><Relationship Id="rId1946" Type="http://schemas.openxmlformats.org/officeDocument/2006/relationships/hyperlink" Target="mailto:wyarevalo11@gmail.com" TargetMode="External"/><Relationship Id="rId1806" Type="http://schemas.openxmlformats.org/officeDocument/2006/relationships/hyperlink" Target="mailto:dianagomez76@gmail.com" TargetMode="External"/><Relationship Id="rId387" Type="http://schemas.openxmlformats.org/officeDocument/2006/relationships/hyperlink" Target="https://community.secop.gov.co/Public/Tendering/OpportunityDetail/Index?noticeUID=CO1.NTC.5994162&amp;isFromPublicArea=True&amp;isModal=False" TargetMode="External"/><Relationship Id="rId594" Type="http://schemas.openxmlformats.org/officeDocument/2006/relationships/hyperlink" Target="https://community.secop.gov.co/Public/Tendering/OpportunityDetail/Index?noticeUID=CO1.NTC.6076382&amp;isFromPublicArea=True&amp;isModal=False" TargetMode="External"/><Relationship Id="rId2068" Type="http://schemas.openxmlformats.org/officeDocument/2006/relationships/hyperlink" Target="mailto:juanyaga@hotmail.com" TargetMode="External"/><Relationship Id="rId247" Type="http://schemas.openxmlformats.org/officeDocument/2006/relationships/hyperlink" Target="https://community.secop.gov.co/Public/Tendering/OpportunityDetail/Index?noticeUID=CO1.NTC.5886640&amp;isFromPublicArea=True&amp;isModal=False" TargetMode="External"/><Relationship Id="rId899" Type="http://schemas.openxmlformats.org/officeDocument/2006/relationships/hyperlink" Target="mailto:jasyral.v@gmail.com" TargetMode="External"/><Relationship Id="rId1084" Type="http://schemas.openxmlformats.org/officeDocument/2006/relationships/hyperlink" Target="mailto:alejandro.jamaica04@gmail.com" TargetMode="External"/><Relationship Id="rId107" Type="http://schemas.openxmlformats.org/officeDocument/2006/relationships/hyperlink" Target="mailto:sergiogarzon091231@gmail.com" TargetMode="External"/><Relationship Id="rId454" Type="http://schemas.openxmlformats.org/officeDocument/2006/relationships/hyperlink" Target="https://community.secop.gov.co/Public/Tendering/OpportunityDetail/Index?noticeUID=CO1.NTC.6022701&amp;isFromPublicArea=True&amp;isModal=False" TargetMode="External"/><Relationship Id="rId661" Type="http://schemas.openxmlformats.org/officeDocument/2006/relationships/hyperlink" Target="https://community.secop.gov.co/Public/Tendering/OpportunityDetail/Index?noticeUID=CO1.NTC.6090957&amp;isFromPublicArea=True&amp;isModal=False" TargetMode="External"/><Relationship Id="rId759" Type="http://schemas.openxmlformats.org/officeDocument/2006/relationships/hyperlink" Target="https://community.secop.gov.co/Public/Tendering/OpportunityDetail/Index?noticeUID=CO1.NTC.6131019&amp;isFromPublicArea=True&amp;isModal=False" TargetMode="External"/><Relationship Id="rId966" Type="http://schemas.openxmlformats.org/officeDocument/2006/relationships/hyperlink" Target="mailto:escuelafranzliszt@hotmail.com" TargetMode="External"/><Relationship Id="rId1291" Type="http://schemas.openxmlformats.org/officeDocument/2006/relationships/hyperlink" Target="mailto:rudago4@hotmail.com" TargetMode="External"/><Relationship Id="rId1389" Type="http://schemas.openxmlformats.org/officeDocument/2006/relationships/hyperlink" Target="mailto:novagabogadosas@gmail.com" TargetMode="External"/><Relationship Id="rId1596" Type="http://schemas.openxmlformats.org/officeDocument/2006/relationships/hyperlink" Target="https://community.secop.gov.co/Public/Tendering/ContractNoticePhases/View?PPI=CO1.PPI.34227031&amp;isFromPublicArea=True&amp;isModal=False" TargetMode="External"/><Relationship Id="rId314" Type="http://schemas.openxmlformats.org/officeDocument/2006/relationships/hyperlink" Target="mailto:j-scp@hotmail.com" TargetMode="External"/><Relationship Id="rId521" Type="http://schemas.openxmlformats.org/officeDocument/2006/relationships/hyperlink" Target="mailto:increaconsultores.sas@gmail.com" TargetMode="External"/><Relationship Id="rId619" Type="http://schemas.openxmlformats.org/officeDocument/2006/relationships/hyperlink" Target="mailto:maytos29@gmail.com" TargetMode="External"/><Relationship Id="rId1151" Type="http://schemas.openxmlformats.org/officeDocument/2006/relationships/hyperlink" Target="https://community.secop.gov.co/Public/Tendering/OpportunityDetail/Index?noticeUID=CO1.NTC.6259379&amp;isFromPublicArea=True&amp;isModal=False" TargetMode="External"/><Relationship Id="rId1249" Type="http://schemas.openxmlformats.org/officeDocument/2006/relationships/hyperlink" Target="https://community.secop.gov.co/Public/Tendering/OpportunityDetail/Index?noticeUID=CO1.NTC.6598803&amp;isFromPublicArea=True&amp;isModal=False" TargetMode="External"/><Relationship Id="rId95" Type="http://schemas.openxmlformats.org/officeDocument/2006/relationships/hyperlink" Target="mailto:rramos.navarro@gmail.com" TargetMode="External"/><Relationship Id="rId826" Type="http://schemas.openxmlformats.org/officeDocument/2006/relationships/hyperlink" Target="mailto:amariariosr@gmail.com" TargetMode="External"/><Relationship Id="rId1011" Type="http://schemas.openxmlformats.org/officeDocument/2006/relationships/hyperlink" Target="https://community.secop.gov.co/Public/Tendering/OpportunityDetail/Index?noticeUID=CO1.NTC.6201928&amp;isFromPublicArea=True&amp;isModal=False" TargetMode="External"/><Relationship Id="rId1109" Type="http://schemas.openxmlformats.org/officeDocument/2006/relationships/hyperlink" Target="https://community.secop.gov.co/Public/Tendering/OpportunityDetail/Index?noticeUID=CO1.NTC.6330323&amp;isFromPublicArea=True&amp;isModal=False" TargetMode="External"/><Relationship Id="rId1456" Type="http://schemas.openxmlformats.org/officeDocument/2006/relationships/hyperlink" Target="mailto:ayalachoerika@gmail.com" TargetMode="External"/><Relationship Id="rId1663" Type="http://schemas.openxmlformats.org/officeDocument/2006/relationships/hyperlink" Target="https://community.secop.gov.co/Public/Tendering/OpportunityDetail/Index?noticeUID=CO1.NTC.6720795&amp;isFromPublicArea=True&amp;isModal=False" TargetMode="External"/><Relationship Id="rId1870" Type="http://schemas.openxmlformats.org/officeDocument/2006/relationships/hyperlink" Target="https://community.secop.gov.co/Public/Tendering/OpportunityDetail/Index?noticeUID=CO1.NTC.6781769&amp;isFromPublicArea=True&amp;isModal=False" TargetMode="External"/><Relationship Id="rId1968" Type="http://schemas.openxmlformats.org/officeDocument/2006/relationships/hyperlink" Target="mailto:mariaelvia24@gmail.com" TargetMode="External"/><Relationship Id="rId1316" Type="http://schemas.openxmlformats.org/officeDocument/2006/relationships/hyperlink" Target="mailto:djnicolasjurado2013@gmail.com" TargetMode="External"/><Relationship Id="rId1523" Type="http://schemas.openxmlformats.org/officeDocument/2006/relationships/hyperlink" Target="https://community.secop.gov.co/Public/Tendering/OpportunityDetail/Index?noticeUID=CO1.NTC.6678495&amp;isFromPublicArea=True&amp;isModal=False" TargetMode="External"/><Relationship Id="rId1730" Type="http://schemas.openxmlformats.org/officeDocument/2006/relationships/hyperlink" Target="https://community.secop.gov.co/Public/Tendering/OpportunityDetail/Index?noticeUID=CO1.NTC.6746637&amp;isFromPublicArea=True&amp;isModal=False" TargetMode="External"/><Relationship Id="rId22" Type="http://schemas.openxmlformats.org/officeDocument/2006/relationships/hyperlink" Target="mailto:sofii_hoyos@hotmail.com" TargetMode="External"/><Relationship Id="rId1828" Type="http://schemas.openxmlformats.org/officeDocument/2006/relationships/hyperlink" Target="mailto:genarolivero@hotmail.com" TargetMode="External"/><Relationship Id="rId171" Type="http://schemas.openxmlformats.org/officeDocument/2006/relationships/hyperlink" Target="https://community.secop.gov.co/Public/Tendering/OpportunityDetail/Index?noticeUID=CO1.NTC.5810915&amp;isFromPublicArea=True&amp;isModal=False" TargetMode="External"/><Relationship Id="rId269" Type="http://schemas.openxmlformats.org/officeDocument/2006/relationships/hyperlink" Target="mailto:rserradodiaz@gmail.com" TargetMode="External"/><Relationship Id="rId476" Type="http://schemas.openxmlformats.org/officeDocument/2006/relationships/hyperlink" Target="mailto:laurah2335@gmail.com" TargetMode="External"/><Relationship Id="rId683" Type="http://schemas.openxmlformats.org/officeDocument/2006/relationships/hyperlink" Target="mailto:andres_band@hotmail.com" TargetMode="External"/><Relationship Id="rId890" Type="http://schemas.openxmlformats.org/officeDocument/2006/relationships/hyperlink" Target="https://community.secop.gov.co/Public/Tendering/OpportunityDetail/Index?noticeUID=CO1.NTC.6183397&amp;isFromPublicArea=True&amp;isModal=False" TargetMode="External"/><Relationship Id="rId129" Type="http://schemas.openxmlformats.org/officeDocument/2006/relationships/hyperlink" Target="mailto:caroaz17@hotmail.com" TargetMode="External"/><Relationship Id="rId336" Type="http://schemas.openxmlformats.org/officeDocument/2006/relationships/hyperlink" Target="mailto:dia23.pao@gmail.com" TargetMode="External"/><Relationship Id="rId543" Type="http://schemas.openxmlformats.org/officeDocument/2006/relationships/hyperlink" Target="mailto:carolvalderramafoto@gmail.com" TargetMode="External"/><Relationship Id="rId988" Type="http://schemas.openxmlformats.org/officeDocument/2006/relationships/hyperlink" Target="mailto:scmp1312@gmail.com" TargetMode="External"/><Relationship Id="rId1173" Type="http://schemas.openxmlformats.org/officeDocument/2006/relationships/hyperlink" Target="mailto:desalvador2016@gmail.com" TargetMode="External"/><Relationship Id="rId1380" Type="http://schemas.openxmlformats.org/officeDocument/2006/relationships/hyperlink" Target="https://community.secop.gov.co/Public/Tendering/OpportunityDetail/Index?noticeUID=CO1.NTC.6639789&amp;isFromPublicArea=True&amp;isModal=False" TargetMode="External"/><Relationship Id="rId2017" Type="http://schemas.openxmlformats.org/officeDocument/2006/relationships/hyperlink" Target="https://community.secop.gov.co/Public/Tendering/OpportunityDetail/Index?noticeUID=CO1.NTC.7120673&amp;isFromPublicArea=True&amp;isModal=False" TargetMode="External"/><Relationship Id="rId403" Type="http://schemas.openxmlformats.org/officeDocument/2006/relationships/hyperlink" Target="https://community.secop.gov.co/Public/Tendering/OpportunityDetail/Index?noticeUID=CO1.NTC.6004856&amp;isFromPublicArea=True&amp;isModal=False" TargetMode="External"/><Relationship Id="rId750" Type="http://schemas.openxmlformats.org/officeDocument/2006/relationships/hyperlink" Target="https://community.secop.gov.co/Public/Tendering/OpportunityDetail/Index?noticeUID=CO1.NTC.6125252&amp;isFromPublicArea=True&amp;isModal=False" TargetMode="External"/><Relationship Id="rId848" Type="http://schemas.openxmlformats.org/officeDocument/2006/relationships/hyperlink" Target="https://community.secop.gov.co/Public/Tendering/OpportunityDetail/Index?noticeUID=CO1.NTC.6150209&amp;isFromPublicArea=True&amp;isModal=False" TargetMode="External"/><Relationship Id="rId1033" Type="http://schemas.openxmlformats.org/officeDocument/2006/relationships/hyperlink" Target="https://community.secop.gov.co/Public/Tendering/OpportunityDetail/Index?noticeUID=CO1.NTC.6212790&amp;isFromPublicArea=True&amp;isModal=False" TargetMode="External"/><Relationship Id="rId1478" Type="http://schemas.openxmlformats.org/officeDocument/2006/relationships/hyperlink" Target="https://community.secop.gov.co/Public/Tendering/OpportunityDetail/Index?noticeUID=CO1.NTC.6665701&amp;isFromPublicArea=True&amp;isModal=False" TargetMode="External"/><Relationship Id="rId1685" Type="http://schemas.openxmlformats.org/officeDocument/2006/relationships/hyperlink" Target="https://community.secop.gov.co/Public/Tendering/OpportunityDetail/Index?noticeUID=CO1.NTC.6723551&amp;isFromPublicArea=True&amp;isModal=False" TargetMode="External"/><Relationship Id="rId1892" Type="http://schemas.openxmlformats.org/officeDocument/2006/relationships/hyperlink" Target="https://community.secop.gov.co/Public/Tendering/OpportunityDetail/Index?noticeUID=CO1.NTC.6790104&amp;isFromPublicArea=True&amp;isModal=False" TargetMode="External"/><Relationship Id="rId610" Type="http://schemas.openxmlformats.org/officeDocument/2006/relationships/hyperlink" Target="https://community.secop.gov.co/Public/Tendering/OpportunityDetail/Index?noticeUID=CO1.NTC.6076837&amp;isFromPublicArea=True&amp;isModal=False" TargetMode="External"/><Relationship Id="rId708" Type="http://schemas.openxmlformats.org/officeDocument/2006/relationships/hyperlink" Target="https://community.secop.gov.co/Public/Tendering/OpportunityDetail/Index?noticeUID=CO1.NTC.6102449&amp;isFromPublicArea=True&amp;isModal=False" TargetMode="External"/><Relationship Id="rId915" Type="http://schemas.openxmlformats.org/officeDocument/2006/relationships/hyperlink" Target="mailto:mafezapata.7@hotmail.com" TargetMode="External"/><Relationship Id="rId1240" Type="http://schemas.openxmlformats.org/officeDocument/2006/relationships/hyperlink" Target="mailto:sandrita_27@hotmail.com" TargetMode="External"/><Relationship Id="rId1338" Type="http://schemas.openxmlformats.org/officeDocument/2006/relationships/hyperlink" Target="https://community.secop.gov.co/Public/Tendering/OpportunityDetail/Index?noticeUID=CO1.NTC.6628824&amp;isFromPublicArea=True&amp;isModal=False" TargetMode="External"/><Relationship Id="rId1545" Type="http://schemas.openxmlformats.org/officeDocument/2006/relationships/hyperlink" Target="mailto:juankarlos017@hotmail.com" TargetMode="External"/><Relationship Id="rId1100" Type="http://schemas.openxmlformats.org/officeDocument/2006/relationships/hyperlink" Target="mailto:carmelonieto2017@gmail.com" TargetMode="External"/><Relationship Id="rId1405" Type="http://schemas.openxmlformats.org/officeDocument/2006/relationships/hyperlink" Target="mailto:notificacionesjudiciales@tigo.com.co" TargetMode="External"/><Relationship Id="rId1752" Type="http://schemas.openxmlformats.org/officeDocument/2006/relationships/hyperlink" Target="https://community.secop.gov.co/Public/Tendering/OpportunityDetail/Index?noticeUID=CO1.NTC.6755398&amp;isFromPublicArea=True&amp;isModal=False" TargetMode="External"/><Relationship Id="rId44" Type="http://schemas.openxmlformats.org/officeDocument/2006/relationships/hyperlink" Target="https://community.secop.gov.co/Public/Tendering/OpportunityDetail/Index?noticeUID=CO1.NTC.5557951&amp;isFromPublicArea=True&amp;isModal=False" TargetMode="External"/><Relationship Id="rId1612" Type="http://schemas.openxmlformats.org/officeDocument/2006/relationships/hyperlink" Target="mailto:erickp1404@gmail.com" TargetMode="External"/><Relationship Id="rId1917" Type="http://schemas.openxmlformats.org/officeDocument/2006/relationships/hyperlink" Target="mailto:patysan1578@gmail.com" TargetMode="External"/><Relationship Id="rId193" Type="http://schemas.openxmlformats.org/officeDocument/2006/relationships/hyperlink" Target="https://community.secop.gov.co/Public/Tendering/OpportunityDetail/Index?noticeUID=CO1.NTC.5819210&amp;isFromPublicArea=True&amp;isModal=False" TargetMode="External"/><Relationship Id="rId498" Type="http://schemas.openxmlformats.org/officeDocument/2006/relationships/hyperlink" Target="https://community.secop.gov.co/Public/Tendering/ContractNoticePhases/View?PPI=CO1.PPI.31343704&amp;isFromPublicArea=True&amp;isModal=False" TargetMode="External"/><Relationship Id="rId260" Type="http://schemas.openxmlformats.org/officeDocument/2006/relationships/hyperlink" Target="https://community.secop.gov.co/Public/Tendering/OpportunityDetail/Index?noticeUID=CO1.NTC.5879814&amp;isFromPublicArea=True&amp;isModal=False" TargetMode="External"/><Relationship Id="rId120" Type="http://schemas.openxmlformats.org/officeDocument/2006/relationships/hyperlink" Target="https://community.secop.gov.co/Public/Tendering/OpportunityDetail/Index?noticeUID=CO1.NTC.5641192&amp;isFromPublicArea=True&amp;isModal=False" TargetMode="External"/><Relationship Id="rId358" Type="http://schemas.openxmlformats.org/officeDocument/2006/relationships/hyperlink" Target="mailto:johnzuluaga344@gmail.com" TargetMode="External"/><Relationship Id="rId565" Type="http://schemas.openxmlformats.org/officeDocument/2006/relationships/hyperlink" Target="mailto:margaritaroca29@gmail.com" TargetMode="External"/><Relationship Id="rId772" Type="http://schemas.openxmlformats.org/officeDocument/2006/relationships/hyperlink" Target="https://community.secop.gov.co/Public/Tendering/OpportunityDetail/Index?noticeUID=CO1.NTC.6138052&amp;isFromPublicArea=True&amp;isModal=False" TargetMode="External"/><Relationship Id="rId1195" Type="http://schemas.openxmlformats.org/officeDocument/2006/relationships/hyperlink" Target="https://community.secop.gov.co/Public/Tendering/OpportunityDetail/Index?noticeUID=CO1.NTC.6579302&amp;isFromPublicArea=True&amp;isModal=False" TargetMode="External"/><Relationship Id="rId2039" Type="http://schemas.openxmlformats.org/officeDocument/2006/relationships/hyperlink" Target="https://community.secop.gov.co/Public/Tendering/OpportunityDetail/Index?noticeUID=CO1.NTC.7214913&amp;isFromPublicArea=True&amp;isModal=False" TargetMode="External"/><Relationship Id="rId218" Type="http://schemas.openxmlformats.org/officeDocument/2006/relationships/hyperlink" Target="https://community.secop.gov.co/Public/Tendering/OpportunityDetail/Index?noticeUID=CO1.NTC.5879212&amp;isFromPublicArea=True&amp;isModal=False" TargetMode="External"/><Relationship Id="rId425" Type="http://schemas.openxmlformats.org/officeDocument/2006/relationships/hyperlink" Target="mailto:ing.jorgecasti@gmail.com" TargetMode="External"/><Relationship Id="rId632" Type="http://schemas.openxmlformats.org/officeDocument/2006/relationships/hyperlink" Target="https://community.secop.gov.co/Public/Tendering/OpportunityDetail/Index?noticeUID=CO1.NTC.6077834&amp;isFromPublicArea=True&amp;isModal=False" TargetMode="External"/><Relationship Id="rId1055" Type="http://schemas.openxmlformats.org/officeDocument/2006/relationships/hyperlink" Target="mailto:andresflute@gmal.com" TargetMode="External"/><Relationship Id="rId1262" Type="http://schemas.openxmlformats.org/officeDocument/2006/relationships/hyperlink" Target="mailto:nichecami@hotmail.com" TargetMode="External"/><Relationship Id="rId937" Type="http://schemas.openxmlformats.org/officeDocument/2006/relationships/hyperlink" Target="https://community.secop.gov.co/Public/Tendering/OpportunityDetail/Index?noticeUID=CO1.NTC.6196342&amp;isFromPublicArea=True&amp;isModal=False" TargetMode="External"/><Relationship Id="rId1122" Type="http://schemas.openxmlformats.org/officeDocument/2006/relationships/hyperlink" Target="https://community.secop.gov.co/Public/Tendering/OpportunityDetail/Index?noticeUID=CO1.NTC.6390903&amp;isFromPublicArea=True&amp;isModal=False" TargetMode="External"/><Relationship Id="rId1567" Type="http://schemas.openxmlformats.org/officeDocument/2006/relationships/hyperlink" Target="https://community.secop.gov.co/Public/Tendering/OpportunityDetail/Index?noticeUID=CO1.NTC.6692037&amp;isFromPublicArea=True&amp;isModal=False" TargetMode="External"/><Relationship Id="rId1774" Type="http://schemas.openxmlformats.org/officeDocument/2006/relationships/hyperlink" Target="https://community.secop.gov.co/Public/Tendering/OpportunityDetail/Index?noticeUID=CO1.NTC.6758630&amp;isFromPublicArea=True&amp;isModal=False" TargetMode="External"/><Relationship Id="rId1981" Type="http://schemas.openxmlformats.org/officeDocument/2006/relationships/hyperlink" Target="mailto:alejandrorodgon@hotmail.com" TargetMode="External"/><Relationship Id="rId66" Type="http://schemas.openxmlformats.org/officeDocument/2006/relationships/hyperlink" Target="https://community.secop.gov.co/Public/Tendering/OpportunityDetail/Index?noticeUID=CO1.NTC.5580654&amp;isFromPublicArea=True&amp;isModal=False" TargetMode="External"/><Relationship Id="rId1427" Type="http://schemas.openxmlformats.org/officeDocument/2006/relationships/hyperlink" Target="https://community.secop.gov.co/Public/Tendering/OpportunityDetail/Index?noticeUID=CO1.NTC.6657469&amp;isFromPublicArea=True&amp;isModal=False" TargetMode="External"/><Relationship Id="rId1634" Type="http://schemas.openxmlformats.org/officeDocument/2006/relationships/hyperlink" Target="https://community.secop.gov.co/Public/Tendering/OpportunityDetail/Index?noticeUID=CO1.NTC.6710672&amp;isFromPublicArea=True&amp;isModal=False" TargetMode="External"/><Relationship Id="rId1841" Type="http://schemas.openxmlformats.org/officeDocument/2006/relationships/hyperlink" Target="https://community.secop.gov.co/Public/Tendering/OpportunityDetail/Index?noticeUID=CO1.NTC.6773038&amp;isFromPublicArea=True&amp;isModal=False" TargetMode="External"/><Relationship Id="rId1939" Type="http://schemas.openxmlformats.org/officeDocument/2006/relationships/hyperlink" Target="https://community.secop.gov.co/Public/Tendering/OpportunityDetail/Index?noticeUID=CO1.NTC.6817043&amp;isFromPublicArea=True&amp;isModal=False" TargetMode="External"/><Relationship Id="rId1701" Type="http://schemas.openxmlformats.org/officeDocument/2006/relationships/hyperlink" Target="https://community.secop.gov.co/Public/Tendering/OpportunityDetail/Index?noticeUID=CO1.NTC.6733759&amp;isFromPublicArea=True&amp;isModal=False" TargetMode="External"/><Relationship Id="rId282" Type="http://schemas.openxmlformats.org/officeDocument/2006/relationships/hyperlink" Target="https://community.secop.gov.co/Public/Tendering/OpportunityDetail/Index?noticeUID=CO1.NTC.5919690&amp;isFromPublicArea=True&amp;isModal=False" TargetMode="External"/><Relationship Id="rId587" Type="http://schemas.openxmlformats.org/officeDocument/2006/relationships/hyperlink" Target="mailto:fganadia29@gmail.com" TargetMode="External"/><Relationship Id="rId8" Type="http://schemas.openxmlformats.org/officeDocument/2006/relationships/hyperlink" Target="mailto:yolaovallec@hotmail.es" TargetMode="External"/><Relationship Id="rId142" Type="http://schemas.openxmlformats.org/officeDocument/2006/relationships/hyperlink" Target="mailto:ayalacholoerika@gmail.com" TargetMode="External"/><Relationship Id="rId447" Type="http://schemas.openxmlformats.org/officeDocument/2006/relationships/hyperlink" Target="mailto:nverap@misena.edu.co" TargetMode="External"/><Relationship Id="rId794" Type="http://schemas.openxmlformats.org/officeDocument/2006/relationships/hyperlink" Target="mailto:marcela.diazga@gmail.com" TargetMode="External"/><Relationship Id="rId1077" Type="http://schemas.openxmlformats.org/officeDocument/2006/relationships/hyperlink" Target="https://community.secop.gov.co/Public/Tendering/OpportunityDetail/Index?noticeUID=CO1.NTC.6284567&amp;isFromPublicArea=True&amp;isModal=False" TargetMode="External"/><Relationship Id="rId2030" Type="http://schemas.openxmlformats.org/officeDocument/2006/relationships/hyperlink" Target="mailto:dajusanchez@hotmail.com" TargetMode="External"/><Relationship Id="rId654" Type="http://schemas.openxmlformats.org/officeDocument/2006/relationships/hyperlink" Target="mailto:panchita28@gmail.com" TargetMode="External"/><Relationship Id="rId861" Type="http://schemas.openxmlformats.org/officeDocument/2006/relationships/hyperlink" Target="mailto:lizethjuliethcb@gmail.com" TargetMode="External"/><Relationship Id="rId959" Type="http://schemas.openxmlformats.org/officeDocument/2006/relationships/hyperlink" Target="https://community.secop.gov.co/Public/Tendering/OpportunityDetail/Index?noticeUID=CO1.NTC.6201270&amp;isFromPublicArea=True&amp;isModal=False" TargetMode="External"/><Relationship Id="rId1284" Type="http://schemas.openxmlformats.org/officeDocument/2006/relationships/hyperlink" Target="https://community.secop.gov.co/Public/Tendering/OpportunityDetail/Index?noticeUID=CO1.NTC.6614346&amp;isFromPublicArea=True&amp;isModal=False" TargetMode="External"/><Relationship Id="rId1491" Type="http://schemas.openxmlformats.org/officeDocument/2006/relationships/hyperlink" Target="https://community.secop.gov.co/Public/Tendering/OpportunityDetail/Index?noticeUID=CO1.NTC.6671832&amp;isFromPublicArea=True&amp;isModal=False" TargetMode="External"/><Relationship Id="rId1589" Type="http://schemas.openxmlformats.org/officeDocument/2006/relationships/hyperlink" Target="https://community.secop.gov.co/Public/Tendering/OpportunityDetail/Index?noticeUID=CO1.NTC.6697423&amp;isFromPublicArea=True&amp;isModal=False" TargetMode="External"/><Relationship Id="rId307" Type="http://schemas.openxmlformats.org/officeDocument/2006/relationships/hyperlink" Target="https://community.secop.gov.co/Public/Tendering/OpportunityDetail/Index?noticeUID=CO1.NTC.5937962&amp;isFromPublicArea=True&amp;isModal=False" TargetMode="External"/><Relationship Id="rId514" Type="http://schemas.openxmlformats.org/officeDocument/2006/relationships/hyperlink" Target="mailto:jully.reyes@gmail.com" TargetMode="External"/><Relationship Id="rId721" Type="http://schemas.openxmlformats.org/officeDocument/2006/relationships/hyperlink" Target="mailto:gressycuesta22@hotmail.com" TargetMode="External"/><Relationship Id="rId1144" Type="http://schemas.openxmlformats.org/officeDocument/2006/relationships/hyperlink" Target="mailto:deabello@toyonorte.com.co" TargetMode="External"/><Relationship Id="rId1351" Type="http://schemas.openxmlformats.org/officeDocument/2006/relationships/hyperlink" Target="mailto:luchoparra10@hotmail.com" TargetMode="External"/><Relationship Id="rId1449" Type="http://schemas.openxmlformats.org/officeDocument/2006/relationships/hyperlink" Target="mailto:alirioprada73@gmail.com" TargetMode="External"/><Relationship Id="rId1796" Type="http://schemas.openxmlformats.org/officeDocument/2006/relationships/hyperlink" Target="mailto:yulei-03@hotmail.com" TargetMode="External"/><Relationship Id="rId88" Type="http://schemas.openxmlformats.org/officeDocument/2006/relationships/hyperlink" Target="mailto:catarueda2013@gmail.com" TargetMode="External"/><Relationship Id="rId819" Type="http://schemas.openxmlformats.org/officeDocument/2006/relationships/hyperlink" Target="https://community.secop.gov.co/Public/Tendering/OpportunityDetail/Index?noticeUID=CO1.NTC.6150718&amp;isFromPublicArea=True&amp;isModal=False" TargetMode="External"/><Relationship Id="rId1004" Type="http://schemas.openxmlformats.org/officeDocument/2006/relationships/hyperlink" Target="https://community.secop.gov.co/Public/Tendering/OpportunityDetail/Index?noticeUID=CO1.NTC.6201812&amp;isFromPublicArea=True&amp;isModal=False" TargetMode="External"/><Relationship Id="rId1211" Type="http://schemas.openxmlformats.org/officeDocument/2006/relationships/hyperlink" Target="https://community.secop.gov.co/Public/Tendering/OpportunityDetail/Index?noticeUID=CO1.NTC.6580771&amp;isFromPublicArea=True&amp;isModal=False" TargetMode="External"/><Relationship Id="rId1656" Type="http://schemas.openxmlformats.org/officeDocument/2006/relationships/hyperlink" Target="mailto:castellanosjuan274@gmail.com" TargetMode="External"/><Relationship Id="rId1863" Type="http://schemas.openxmlformats.org/officeDocument/2006/relationships/hyperlink" Target="mailto:oscartrombonmusic10@gmail.com" TargetMode="External"/><Relationship Id="rId1309" Type="http://schemas.openxmlformats.org/officeDocument/2006/relationships/hyperlink" Target="mailto:cgw92@hotmail.com" TargetMode="External"/><Relationship Id="rId1516" Type="http://schemas.openxmlformats.org/officeDocument/2006/relationships/hyperlink" Target="mailto:nicodelo9816@gmail.com" TargetMode="External"/><Relationship Id="rId1723" Type="http://schemas.openxmlformats.org/officeDocument/2006/relationships/hyperlink" Target="mailto:edwardcamargohn@gmail.com" TargetMode="External"/><Relationship Id="rId1930" Type="http://schemas.openxmlformats.org/officeDocument/2006/relationships/hyperlink" Target="https://community.secop.gov.co/Public/Tendering/OpportunityDetail/Index?noticeUID=CO1.NTC.6800466&amp;isFromPublicArea=True&amp;isModal=False" TargetMode="External"/><Relationship Id="rId15" Type="http://schemas.openxmlformats.org/officeDocument/2006/relationships/hyperlink" Target="https://community.secop.gov.co/Public/Tendering/OpportunityDetail/Index?noticeUID=CO1.NTC.5520761&amp;isFromPublicArea=True&amp;isModal=False" TargetMode="External"/><Relationship Id="rId164" Type="http://schemas.openxmlformats.org/officeDocument/2006/relationships/hyperlink" Target="mailto:virctor.ramos@colsubsidio.com" TargetMode="External"/><Relationship Id="rId371" Type="http://schemas.openxmlformats.org/officeDocument/2006/relationships/hyperlink" Target="mailto:od.sandritash@hotmail.com" TargetMode="External"/><Relationship Id="rId2052" Type="http://schemas.openxmlformats.org/officeDocument/2006/relationships/hyperlink" Target="mailto:publicidadysuministros@yahoo.com" TargetMode="External"/><Relationship Id="rId469" Type="http://schemas.openxmlformats.org/officeDocument/2006/relationships/hyperlink" Target="mailto:siltatis0520@gmail.com" TargetMode="External"/><Relationship Id="rId676" Type="http://schemas.openxmlformats.org/officeDocument/2006/relationships/hyperlink" Target="https://community.secop.gov.co/Public/Tendering/OpportunityDetail/Index?noticeUID=CO1.NTC.6098976&amp;isFromPublicArea=True&amp;isModal=False" TargetMode="External"/><Relationship Id="rId883" Type="http://schemas.openxmlformats.org/officeDocument/2006/relationships/hyperlink" Target="mailto:paolaserrato9230@gmail.com" TargetMode="External"/><Relationship Id="rId1099" Type="http://schemas.openxmlformats.org/officeDocument/2006/relationships/hyperlink" Target="https://community.secop.gov.co/Public/Tendering/OpportunityDetail/Index?noticeUID=CO1.NTC.6330567&amp;isFromPublicArea=True&amp;isModal=False" TargetMode="External"/><Relationship Id="rId231" Type="http://schemas.openxmlformats.org/officeDocument/2006/relationships/hyperlink" Target="https://community.secop.gov.co/Public/Tendering/OpportunityDetail/Index?noticeUID=CO1.NTC.5879010&amp;isFromPublicArea=True&amp;isModal=False" TargetMode="External"/><Relationship Id="rId329" Type="http://schemas.openxmlformats.org/officeDocument/2006/relationships/hyperlink" Target="mailto:sofita26du21@gmail.com" TargetMode="External"/><Relationship Id="rId536" Type="http://schemas.openxmlformats.org/officeDocument/2006/relationships/hyperlink" Target="mailto:yapt19@hotmail.com" TargetMode="External"/><Relationship Id="rId1166" Type="http://schemas.openxmlformats.org/officeDocument/2006/relationships/hyperlink" Target="mailto:sanpri21@aol.com" TargetMode="External"/><Relationship Id="rId1373" Type="http://schemas.openxmlformats.org/officeDocument/2006/relationships/hyperlink" Target="https://community.secop.gov.co/Public/Tendering/OpportunityDetail/Index?noticeUID=CO1.NTC.6637719&amp;isFromPublicArea=True&amp;isModal=False" TargetMode="External"/><Relationship Id="rId743" Type="http://schemas.openxmlformats.org/officeDocument/2006/relationships/hyperlink" Target="mailto:comercial@colombia.camerfirma.com" TargetMode="External"/><Relationship Id="rId950" Type="http://schemas.openxmlformats.org/officeDocument/2006/relationships/hyperlink" Target="mailto:herogal27@hotmail.com" TargetMode="External"/><Relationship Id="rId1026" Type="http://schemas.openxmlformats.org/officeDocument/2006/relationships/hyperlink" Target="https://community.secop.gov.co/Public/Tendering/OpportunityDetail/Index?noticeUID=CO1.NTC.6201962&amp;isFromPublicArea=True&amp;isModal=False" TargetMode="External"/><Relationship Id="rId1580" Type="http://schemas.openxmlformats.org/officeDocument/2006/relationships/hyperlink" Target="mailto:bastiancastroda@hotmail.com" TargetMode="External"/><Relationship Id="rId1678" Type="http://schemas.openxmlformats.org/officeDocument/2006/relationships/hyperlink" Target="mailto:juanpablo.cantor@gmail.com" TargetMode="External"/><Relationship Id="rId1885" Type="http://schemas.openxmlformats.org/officeDocument/2006/relationships/hyperlink" Target="mailto:cuper_ci01@hotmail.com" TargetMode="External"/><Relationship Id="rId603" Type="http://schemas.openxmlformats.org/officeDocument/2006/relationships/hyperlink" Target="mailto:paolabarrientos1518@gmail.com" TargetMode="External"/><Relationship Id="rId810" Type="http://schemas.openxmlformats.org/officeDocument/2006/relationships/hyperlink" Target="mailto:andresmauriciobricenochaves@gmail.com" TargetMode="External"/><Relationship Id="rId908" Type="http://schemas.openxmlformats.org/officeDocument/2006/relationships/hyperlink" Target="https://community.secop.gov.co/Public/Tendering/OpportunityDetail/Index?noticeUID=CO1.NTC.6189721&amp;isFromPublicArea=True&amp;isModal=False" TargetMode="External"/><Relationship Id="rId1233" Type="http://schemas.openxmlformats.org/officeDocument/2006/relationships/hyperlink" Target="https://community.secop.gov.co/Public/Tendering/OpportunityDetail/Index?noticeUID=CO1.NTC.6590804&amp;isFromPublicArea=True&amp;isModal=False" TargetMode="External"/><Relationship Id="rId1440" Type="http://schemas.openxmlformats.org/officeDocument/2006/relationships/hyperlink" Target="https://community.secop.gov.co/Public/Tendering/OpportunityDetail/Index?noticeUID=CO1.NTC.6661784&amp;isFromPublicArea=True&amp;isModal=False" TargetMode="External"/><Relationship Id="rId1538" Type="http://schemas.openxmlformats.org/officeDocument/2006/relationships/hyperlink" Target="https://community.secop.gov.co/Public/Tendering/OpportunityDetail/Index?noticeUID=CO1.NTC.6684242&amp;isFromPublicArea=True&amp;isModal=False" TargetMode="External"/><Relationship Id="rId1300" Type="http://schemas.openxmlformats.org/officeDocument/2006/relationships/hyperlink" Target="https://community.secop.gov.co/Public/Tendering/OpportunityDetail/Index?noticeUID=CO1.NTC.6619727&amp;isFromPublicArea=True&amp;isModal=False" TargetMode="External"/><Relationship Id="rId1745" Type="http://schemas.openxmlformats.org/officeDocument/2006/relationships/hyperlink" Target="https://community.secop.gov.co/Public/Tendering/OpportunityDetail/Index?noticeUID=CO1.NTC.6753329&amp;isFromPublicArea=True&amp;isModal=False" TargetMode="External"/><Relationship Id="rId1952" Type="http://schemas.openxmlformats.org/officeDocument/2006/relationships/hyperlink" Target="https://community.secop.gov.co/Public/Tendering/OpportunityDetail/Index?noticeUID=CO1.NTC.6786268&amp;isFromPublicArea=True&amp;isModal=False" TargetMode="External"/><Relationship Id="rId37" Type="http://schemas.openxmlformats.org/officeDocument/2006/relationships/hyperlink" Target="https://community.secop.gov.co/Public/Tendering/OpportunityDetail/Index?noticeUID=CO1.NTC.5545733&amp;isFromPublicArea=True&amp;isModal=False" TargetMode="External"/><Relationship Id="rId1605" Type="http://schemas.openxmlformats.org/officeDocument/2006/relationships/hyperlink" Target="mailto:amayu.efiobjetos@gmail.com" TargetMode="External"/><Relationship Id="rId1812" Type="http://schemas.openxmlformats.org/officeDocument/2006/relationships/hyperlink" Target="https://community.secop.gov.co/Public/Tendering/OpportunityDetail/Index?noticeUID=CO1.NTC.6767262&amp;isFromPublicArea=True&amp;isModal=False" TargetMode="External"/><Relationship Id="rId186" Type="http://schemas.openxmlformats.org/officeDocument/2006/relationships/hyperlink" Target="mailto:dianap.espinosa05@gmail.com" TargetMode="External"/><Relationship Id="rId393" Type="http://schemas.openxmlformats.org/officeDocument/2006/relationships/hyperlink" Target="https://community.secop.gov.co/Public/Tendering/OpportunityDetail/Index?noticeUID=CO1.NTC.5996348&amp;isFromPublicArea=True&amp;isModal=False" TargetMode="External"/><Relationship Id="rId253" Type="http://schemas.openxmlformats.org/officeDocument/2006/relationships/hyperlink" Target="https://community.secop.gov.co/Public/Tendering/OpportunityDetail/Index?noticeUID=CO1.NTC.5890945&amp;isFromPublicArea=True&amp;isModal=False" TargetMode="External"/><Relationship Id="rId460" Type="http://schemas.openxmlformats.org/officeDocument/2006/relationships/hyperlink" Target="mailto:jcastro4368@gmail.com" TargetMode="External"/><Relationship Id="rId698" Type="http://schemas.openxmlformats.org/officeDocument/2006/relationships/hyperlink" Target="mailto:sergioo1712@hotmail.com" TargetMode="External"/><Relationship Id="rId1090" Type="http://schemas.openxmlformats.org/officeDocument/2006/relationships/hyperlink" Target="https://community.secop.gov.co/Public/Tendering/OpportunityDetail/Index?noticeUID=CO1.NTC.6306117&amp;isFromPublicArea=True&amp;isModal=False" TargetMode="External"/><Relationship Id="rId113" Type="http://schemas.openxmlformats.org/officeDocument/2006/relationships/hyperlink" Target="mailto:mc.inmobiliaria@hotmail.com" TargetMode="External"/><Relationship Id="rId320" Type="http://schemas.openxmlformats.org/officeDocument/2006/relationships/hyperlink" Target="https://community.secop.gov.co/Public/Tendering/OpportunityDetail/Index?noticeUID=CO1.NTC.5942970&amp;isFromPublicArea=True&amp;isModal=False" TargetMode="External"/><Relationship Id="rId558" Type="http://schemas.openxmlformats.org/officeDocument/2006/relationships/hyperlink" Target="https://community.secop.gov.co/Public/Tendering/OpportunityDetail/Index?noticeUID=CO1.NTC.6069241&amp;isFromPublicArea=True&amp;isModal=False" TargetMode="External"/><Relationship Id="rId765" Type="http://schemas.openxmlformats.org/officeDocument/2006/relationships/hyperlink" Target="mailto:jhonca2109@hotmail.com" TargetMode="External"/><Relationship Id="rId972" Type="http://schemas.openxmlformats.org/officeDocument/2006/relationships/hyperlink" Target="mailto:angvarq82@gmail.com" TargetMode="External"/><Relationship Id="rId1188" Type="http://schemas.openxmlformats.org/officeDocument/2006/relationships/hyperlink" Target="mailto:contacto@corbancomputadores.com" TargetMode="External"/><Relationship Id="rId1395" Type="http://schemas.openxmlformats.org/officeDocument/2006/relationships/hyperlink" Target="mailto:carovalderramafoto@gmail.com" TargetMode="External"/><Relationship Id="rId2001" Type="http://schemas.openxmlformats.org/officeDocument/2006/relationships/hyperlink" Target="mailto:ellutin@hotmail.com" TargetMode="External"/><Relationship Id="rId418" Type="http://schemas.openxmlformats.org/officeDocument/2006/relationships/hyperlink" Target="https://community.secop.gov.co/Public/Tendering/OpportunityDetail/Index?noticeUID=CO1.NTC.6007957&amp;isFromPublicArea=True&amp;isModal=False" TargetMode="External"/><Relationship Id="rId625" Type="http://schemas.openxmlformats.org/officeDocument/2006/relationships/hyperlink" Target="https://community.secop.gov.co/Public/Tendering/OpportunityDetail/Index?noticeUID=CO1.NTC.6083520&amp;isFromPublicArea=True&amp;isModal=False" TargetMode="External"/><Relationship Id="rId832" Type="http://schemas.openxmlformats.org/officeDocument/2006/relationships/hyperlink" Target="mailto:laurys2882@hotmail.com" TargetMode="External"/><Relationship Id="rId1048" Type="http://schemas.openxmlformats.org/officeDocument/2006/relationships/hyperlink" Target="https://community.secop.gov.co/Public/Tendering/OpportunityDetail/Index?noticeUID=CO1.NTC.6144376&amp;isFromPublicArea=True&amp;isModal=False" TargetMode="External"/><Relationship Id="rId1255" Type="http://schemas.openxmlformats.org/officeDocument/2006/relationships/hyperlink" Target="mailto:cindymaleja@gmail.com" TargetMode="External"/><Relationship Id="rId1462" Type="http://schemas.openxmlformats.org/officeDocument/2006/relationships/hyperlink" Target="mailto:lr894325@gmail.com" TargetMode="External"/><Relationship Id="rId1115" Type="http://schemas.openxmlformats.org/officeDocument/2006/relationships/hyperlink" Target="mailto:lulufactorychia@gmail.com" TargetMode="External"/><Relationship Id="rId1322" Type="http://schemas.openxmlformats.org/officeDocument/2006/relationships/hyperlink" Target="mailto:mapagaza.20@gmail.com" TargetMode="External"/><Relationship Id="rId1767" Type="http://schemas.openxmlformats.org/officeDocument/2006/relationships/hyperlink" Target="https://community.secop.gov.co/Public/Tendering/OpportunityDetail/Index?noticeUID=CO1.NTC.6744930&amp;isFromPublicArea=True&amp;isModal=False" TargetMode="External"/><Relationship Id="rId1974" Type="http://schemas.openxmlformats.org/officeDocument/2006/relationships/hyperlink" Target="mailto:j-scp@hotmail.com" TargetMode="External"/><Relationship Id="rId59" Type="http://schemas.openxmlformats.org/officeDocument/2006/relationships/hyperlink" Target="mailto:mariafrecles@gmail.com" TargetMode="External"/><Relationship Id="rId1627" Type="http://schemas.openxmlformats.org/officeDocument/2006/relationships/hyperlink" Target="mailto:carlos-juan-adm@outlook.es" TargetMode="External"/><Relationship Id="rId1834" Type="http://schemas.openxmlformats.org/officeDocument/2006/relationships/hyperlink" Target="https://community.secop.gov.co/Public/Tendering/OpportunityDetail/Index?noticeUID=CO1.NTC.6629122&amp;isFromPublicArea=True&amp;isModal=False" TargetMode="External"/><Relationship Id="rId1901" Type="http://schemas.openxmlformats.org/officeDocument/2006/relationships/hyperlink" Target="mailto:diegoromont@gmail.com" TargetMode="External"/><Relationship Id="rId275" Type="http://schemas.openxmlformats.org/officeDocument/2006/relationships/hyperlink" Target="mailto:veterinario1_atenea@hotmail.com" TargetMode="External"/><Relationship Id="rId482" Type="http://schemas.openxmlformats.org/officeDocument/2006/relationships/hyperlink" Target="https://community.secop.gov.co/Public/Tendering/OpportunityDetail/Index?noticeUID=CO1.NTC.6034795&amp;isFromPublicArea=True&amp;isModal=False" TargetMode="External"/><Relationship Id="rId135" Type="http://schemas.openxmlformats.org/officeDocument/2006/relationships/hyperlink" Target="https://community.secop.gov.co/Public/Tendering/OpportunityDetail/Index?noticeUID=CO1.NTC.5708802&amp;isFromPublicArea=True&amp;isModal=False" TargetMode="External"/><Relationship Id="rId342" Type="http://schemas.openxmlformats.org/officeDocument/2006/relationships/hyperlink" Target="https://community.secop.gov.co/Public/Tendering/OpportunityDetail/Index?noticeUID=CO1.NTC.5954594&amp;isFromPublicArea=True&amp;isModal=False" TargetMode="External"/><Relationship Id="rId787" Type="http://schemas.openxmlformats.org/officeDocument/2006/relationships/hyperlink" Target="https://community.secop.gov.co/Public/Tendering/OpportunityDetail/Index?noticeUID=CO1.NTC.6132897&amp;isFromPublicArea=True&amp;isModal=False" TargetMode="External"/><Relationship Id="rId994" Type="http://schemas.openxmlformats.org/officeDocument/2006/relationships/hyperlink" Target="mailto:sandraluramirez@hotmail.com" TargetMode="External"/><Relationship Id="rId2023" Type="http://schemas.openxmlformats.org/officeDocument/2006/relationships/hyperlink" Target="https://community.secop.gov.co/Public/Tendering/OpportunityDetail/Index?noticeUID=CO1.NTC.7206213&amp;isFromPublicArea=True&amp;isModal=False" TargetMode="External"/><Relationship Id="rId202" Type="http://schemas.openxmlformats.org/officeDocument/2006/relationships/hyperlink" Target="https://community.secop.gov.co/Public/Tendering/OpportunityDetail/Index?noticeUID=CO1.NTC.5834040&amp;isFromPublicArea=True&amp;isModal=False" TargetMode="External"/><Relationship Id="rId647" Type="http://schemas.openxmlformats.org/officeDocument/2006/relationships/hyperlink" Target="mailto:leonjara24@gmail.com" TargetMode="External"/><Relationship Id="rId854" Type="http://schemas.openxmlformats.org/officeDocument/2006/relationships/hyperlink" Target="mailto:mframirez2014@hotmail.com" TargetMode="External"/><Relationship Id="rId1277" Type="http://schemas.openxmlformats.org/officeDocument/2006/relationships/hyperlink" Target="https://community.secop.gov.co/Public/Tendering/OpportunityDetail/Index?noticeUID=CO1.NTC.6613116&amp;isFromPublicArea=True&amp;isModal=False" TargetMode="External"/><Relationship Id="rId1484" Type="http://schemas.openxmlformats.org/officeDocument/2006/relationships/hyperlink" Target="https://community.secop.gov.co/Public/Tendering/OpportunityDetail/Index?noticeUID=CO1.NTC.6670236&amp;isFromPublicArea=True&amp;isModal=False" TargetMode="External"/><Relationship Id="rId1691" Type="http://schemas.openxmlformats.org/officeDocument/2006/relationships/hyperlink" Target="mailto:li.lay.verde@hotmail.com" TargetMode="External"/><Relationship Id="rId507" Type="http://schemas.openxmlformats.org/officeDocument/2006/relationships/hyperlink" Target="mailto:juanricardochavez@hotmail.com" TargetMode="External"/><Relationship Id="rId714" Type="http://schemas.openxmlformats.org/officeDocument/2006/relationships/hyperlink" Target="https://community.secop.gov.co/Public/Tendering/OpportunityDetail/Index?noticeUID=CO1.NTC.6114360&amp;isFromPublicArea=True&amp;isModal=False" TargetMode="External"/><Relationship Id="rId921" Type="http://schemas.openxmlformats.org/officeDocument/2006/relationships/hyperlink" Target="mailto:alicianalozadav@gmail.com" TargetMode="External"/><Relationship Id="rId1137" Type="http://schemas.openxmlformats.org/officeDocument/2006/relationships/hyperlink" Target="https://community.secop.gov.co/Public/Tendering/OpportunityDetail/Index?noticeUID=CO1.NTC.6424186&amp;isFromPublicArea=True&amp;isModal=False" TargetMode="External"/><Relationship Id="rId1344" Type="http://schemas.openxmlformats.org/officeDocument/2006/relationships/hyperlink" Target="mailto:dianap.esponisa05@gmail.com" TargetMode="External"/><Relationship Id="rId1551" Type="http://schemas.openxmlformats.org/officeDocument/2006/relationships/hyperlink" Target="mailto:benjamintafur@gmail.com" TargetMode="External"/><Relationship Id="rId1789" Type="http://schemas.openxmlformats.org/officeDocument/2006/relationships/hyperlink" Target="mailto:ncaviedesruiez@gmail.com" TargetMode="External"/><Relationship Id="rId1996" Type="http://schemas.openxmlformats.org/officeDocument/2006/relationships/hyperlink" Target="mailto:alejandrareyes9507@gmail.com" TargetMode="External"/><Relationship Id="rId50" Type="http://schemas.openxmlformats.org/officeDocument/2006/relationships/hyperlink" Target="https://community.secop.gov.co/Public/Tendering/OpportunityDetail/Index?noticeUID=CO1.NTC.5570862&amp;isFromPublicArea=True&amp;isModal=False" TargetMode="External"/><Relationship Id="rId1204" Type="http://schemas.openxmlformats.org/officeDocument/2006/relationships/hyperlink" Target="mailto:monicapsico16@gmail.com" TargetMode="External"/><Relationship Id="rId1411" Type="http://schemas.openxmlformats.org/officeDocument/2006/relationships/hyperlink" Target="https://community.secop.gov.co/Public/Tendering/OpportunityDetail/Index?noticeUID=CO1.NTC.6645409&amp;isFromPublicArea=True&amp;isModal=False" TargetMode="External"/><Relationship Id="rId1649" Type="http://schemas.openxmlformats.org/officeDocument/2006/relationships/hyperlink" Target="https://community.secop.gov.co/Public/Common/GoogleReCaptcha/Index?previousUrl=https%3a%2f%2fcommunity.secop.gov.co%2fPublic%2fTendering%2fOpportunityDetail%2fIndex%3fnoticeUID%3dCO1.NTC.6717184%26isFromPublicArea%3dTrue%26isModal%3dFalse" TargetMode="External"/><Relationship Id="rId1856" Type="http://schemas.openxmlformats.org/officeDocument/2006/relationships/hyperlink" Target="mailto:giovanny_olarte@hotmail.es" TargetMode="External"/><Relationship Id="rId1509" Type="http://schemas.openxmlformats.org/officeDocument/2006/relationships/hyperlink" Target="mailto:mateobeltran.r@gmail.com" TargetMode="External"/><Relationship Id="rId1716" Type="http://schemas.openxmlformats.org/officeDocument/2006/relationships/hyperlink" Target="https://community.secop.gov.co/Public/Tendering/OpportunityDetail/Index?noticeUID=CO1.NTC.6741104&amp;isFromPublicArea=True&amp;isModal=False" TargetMode="External"/><Relationship Id="rId1923" Type="http://schemas.openxmlformats.org/officeDocument/2006/relationships/hyperlink" Target="https://community.secop.gov.co/Public/Tendering/OpportunityDetail/Index?noticeUID=CO1.NTC.6799266&amp;isFromPublicArea=True&amp;isModal=False" TargetMode="External"/><Relationship Id="rId297" Type="http://schemas.openxmlformats.org/officeDocument/2006/relationships/hyperlink" Target="https://community.secop.gov.co/Public/Tendering/OpportunityDetail/Index?noticeUID=CO1.NTC.5936660&amp;isFromPublicArea=True&amp;isModal=False" TargetMode="External"/><Relationship Id="rId157" Type="http://schemas.openxmlformats.org/officeDocument/2006/relationships/hyperlink" Target="mailto:lr894325@gmail.com" TargetMode="External"/><Relationship Id="rId364" Type="http://schemas.openxmlformats.org/officeDocument/2006/relationships/hyperlink" Target="https://community.secop.gov.co/Public/Tendering/OpportunityDetail/Index?noticeUID=CO1.NTC.5976824&amp;isFromPublicArea=True&amp;isModal=False" TargetMode="External"/><Relationship Id="rId2045" Type="http://schemas.openxmlformats.org/officeDocument/2006/relationships/hyperlink" Target="mailto:gerencia@wlgconsultorias.com.co" TargetMode="External"/><Relationship Id="rId571" Type="http://schemas.openxmlformats.org/officeDocument/2006/relationships/hyperlink" Target="https://community.secop.gov.co/Public/Tendering/OpportunityDetail/Index?noticeUID=CO1.NTC.6072555&amp;isFromPublicArea=True&amp;isModal=False" TargetMode="External"/><Relationship Id="rId669" Type="http://schemas.openxmlformats.org/officeDocument/2006/relationships/hyperlink" Target="https://community.secop.gov.co/Public/Tendering/OpportunityDetail/Index?noticeUID=CO1.NTC.6097291&amp;isFromPublicArea=True&amp;isModal=False" TargetMode="External"/><Relationship Id="rId876" Type="http://schemas.openxmlformats.org/officeDocument/2006/relationships/hyperlink" Target="https://community.secop.gov.co/Public/Tendering/OpportunityDetail/Index?noticeUID=CO1.NTC.6174101&amp;isFromPublicArea=True&amp;isModal=False" TargetMode="External"/><Relationship Id="rId1299" Type="http://schemas.openxmlformats.org/officeDocument/2006/relationships/hyperlink" Target="https://community.secop.gov.co/Public/Tendering/OpportunityDetail/Index?noticeUID=CO1.NTC.6617922&amp;isFromPublicArea=True&amp;isModal=False" TargetMode="External"/><Relationship Id="rId224" Type="http://schemas.openxmlformats.org/officeDocument/2006/relationships/hyperlink" Target="mailto:carmenceciliaromero181@gmail.com" TargetMode="External"/><Relationship Id="rId431" Type="http://schemas.openxmlformats.org/officeDocument/2006/relationships/hyperlink" Target="https://community.secop.gov.co/Public/Tendering/OpportunityDetail/Index?noticeUID=CO1.NTC.5993765&amp;isFromPublicArea=True&amp;isModal=False" TargetMode="External"/><Relationship Id="rId529" Type="http://schemas.openxmlformats.org/officeDocument/2006/relationships/hyperlink" Target="mailto:camilosanch18@outlook.com" TargetMode="External"/><Relationship Id="rId736" Type="http://schemas.openxmlformats.org/officeDocument/2006/relationships/hyperlink" Target="https://community.secop.gov.co/Public/Tendering/OpportunityDetail/Index?noticeUID=CO1.NTC.6123110&amp;isFromPublicArea=True&amp;isModal=False" TargetMode="External"/><Relationship Id="rId1061" Type="http://schemas.openxmlformats.org/officeDocument/2006/relationships/hyperlink" Target="mailto:micorreo8321@gmail.com" TargetMode="External"/><Relationship Id="rId1159" Type="http://schemas.openxmlformats.org/officeDocument/2006/relationships/hyperlink" Target="https://community.secop.gov.co/Public/Tendering/OpportunityDetail/Index?noticeUID=CO1.NTC.6499902&amp;isFromPublicArea=True&amp;isModal=False" TargetMode="External"/><Relationship Id="rId1366" Type="http://schemas.openxmlformats.org/officeDocument/2006/relationships/hyperlink" Target="https://community.secop.gov.co/Public/Tendering/OpportunityDetail/Index?noticeUID=CO1.NTC.6631498&amp;isFromPublicArea=True&amp;isModal=False" TargetMode="External"/><Relationship Id="rId943" Type="http://schemas.openxmlformats.org/officeDocument/2006/relationships/hyperlink" Target="mailto:brains041282@hotmail.com" TargetMode="External"/><Relationship Id="rId1019" Type="http://schemas.openxmlformats.org/officeDocument/2006/relationships/hyperlink" Target="https://community.secop.gov.co/Public/Tendering/OpportunityDetail/Index?noticeUID=CO1.NTC.6201828&amp;isFromPublicArea=True&amp;isModal=False" TargetMode="External"/><Relationship Id="rId1573" Type="http://schemas.openxmlformats.org/officeDocument/2006/relationships/hyperlink" Target="mailto:esperanzaovalle2016@gmail.com" TargetMode="External"/><Relationship Id="rId1780" Type="http://schemas.openxmlformats.org/officeDocument/2006/relationships/hyperlink" Target="https://community.secop.gov.co/Public/Tendering/OpportunityDetail/Index?noticeUID=CO1.NTC.6760514&amp;isFromPublicArea=True&amp;isModal=False" TargetMode="External"/><Relationship Id="rId1878" Type="http://schemas.openxmlformats.org/officeDocument/2006/relationships/hyperlink" Target="mailto:amaliahernandez1990@gmail.com" TargetMode="External"/><Relationship Id="rId72" Type="http://schemas.openxmlformats.org/officeDocument/2006/relationships/hyperlink" Target="mailto:inge.gabriela.alarcon@gmail.com" TargetMode="External"/><Relationship Id="rId803" Type="http://schemas.openxmlformats.org/officeDocument/2006/relationships/hyperlink" Target="mailto:miguelpin252@hotmail.com" TargetMode="External"/><Relationship Id="rId1226" Type="http://schemas.openxmlformats.org/officeDocument/2006/relationships/hyperlink" Target="mailto:nicolascasallasm48@hotmail.com" TargetMode="External"/><Relationship Id="rId1433" Type="http://schemas.openxmlformats.org/officeDocument/2006/relationships/hyperlink" Target="https://community.secop.gov.co/Public/Tendering/OpportunityDetail/Index?noticeUID=CO1.NTC.6657690&amp;isFromPublicArea=True&amp;isModal=False" TargetMode="External"/><Relationship Id="rId1640" Type="http://schemas.openxmlformats.org/officeDocument/2006/relationships/hyperlink" Target="https://community.secop.gov.co/Public/Tendering/OpportunityDetail/Index?noticeUID=CO1.NTC.6715503&amp;isFromPublicArea=True&amp;isModal=False" TargetMode="External"/><Relationship Id="rId1738" Type="http://schemas.openxmlformats.org/officeDocument/2006/relationships/hyperlink" Target="https://community.secop.gov.co/Public/Tendering/OpportunityDetail/Index?noticeUID=CO1.NTC.6748809&amp;isFromPublicArea=True&amp;isModal=False" TargetMode="External"/><Relationship Id="rId1500" Type="http://schemas.openxmlformats.org/officeDocument/2006/relationships/hyperlink" Target="mailto:linasame@unisabana.edu.co" TargetMode="External"/><Relationship Id="rId1945" Type="http://schemas.openxmlformats.org/officeDocument/2006/relationships/hyperlink" Target="https://community.secop.gov.co/Public/Tendering/OpportunityDetail/Index?noticeUID=CO1.NTC.6823669&amp;isFromPublicArea=True&amp;isModal=False" TargetMode="External"/><Relationship Id="rId1805" Type="http://schemas.openxmlformats.org/officeDocument/2006/relationships/hyperlink" Target="mailto:margaruge0821@hotmail.com" TargetMode="External"/><Relationship Id="rId179" Type="http://schemas.openxmlformats.org/officeDocument/2006/relationships/hyperlink" Target="mailto:angie_maritza94@hotmail.com" TargetMode="External"/><Relationship Id="rId386" Type="http://schemas.openxmlformats.org/officeDocument/2006/relationships/hyperlink" Target="https://community.secop.gov.co/Public/Tendering/OpportunityDetail/Index?noticeUID=CO1.NTC.5994201&amp;isFromPublicArea=True&amp;isModal=False" TargetMode="External"/><Relationship Id="rId593" Type="http://schemas.openxmlformats.org/officeDocument/2006/relationships/hyperlink" Target="https://community.secop.gov.co/Public/Tendering/OpportunityDetail/Index?noticeUID=CO1.NTC.6076659&amp;isFromPublicArea=True&amp;isModal=False" TargetMode="External"/><Relationship Id="rId2067" Type="http://schemas.openxmlformats.org/officeDocument/2006/relationships/hyperlink" Target="mailto:&#160;angelikmusic29@hotmail.com" TargetMode="External"/><Relationship Id="rId246" Type="http://schemas.openxmlformats.org/officeDocument/2006/relationships/hyperlink" Target="mailto:luchoparra10@hotmail.com" TargetMode="External"/><Relationship Id="rId453" Type="http://schemas.openxmlformats.org/officeDocument/2006/relationships/hyperlink" Target="mailto:danzer712@gmail.com" TargetMode="External"/><Relationship Id="rId660" Type="http://schemas.openxmlformats.org/officeDocument/2006/relationships/hyperlink" Target="mailto:tagogarzon28@gmail.com" TargetMode="External"/><Relationship Id="rId898" Type="http://schemas.openxmlformats.org/officeDocument/2006/relationships/hyperlink" Target="mailto:dosparacolombia@gmail.com" TargetMode="External"/><Relationship Id="rId1083" Type="http://schemas.openxmlformats.org/officeDocument/2006/relationships/hyperlink" Target="https://www.colombiacompra.gov.co/tienda-virtual-del-estado-colombiano/ordenes-compra/129975" TargetMode="External"/><Relationship Id="rId1290" Type="http://schemas.openxmlformats.org/officeDocument/2006/relationships/hyperlink" Target="mailto:apjimez73@misena.edu.co" TargetMode="External"/><Relationship Id="rId106" Type="http://schemas.openxmlformats.org/officeDocument/2006/relationships/hyperlink" Target="https://community.secop.gov.co/Public/Tendering/OpportunityDetail/Index?noticeUID=CO1.NTC.5629896&amp;isFromPublicArea=True&amp;isModal=False" TargetMode="External"/><Relationship Id="rId313" Type="http://schemas.openxmlformats.org/officeDocument/2006/relationships/hyperlink" Target="https://community.secop.gov.co/Public/Tendering/OpportunityDetail/Index?noticeUID=CO1.NTC.5941290&amp;isFromPublicArea=True&amp;isModal=False" TargetMode="External"/><Relationship Id="rId758" Type="http://schemas.openxmlformats.org/officeDocument/2006/relationships/hyperlink" Target="mailto:saraxu2004@gmail.com" TargetMode="External"/><Relationship Id="rId965" Type="http://schemas.openxmlformats.org/officeDocument/2006/relationships/hyperlink" Target="mailto:luisalbertomurciamelo@yahoo.com.co" TargetMode="External"/><Relationship Id="rId1150" Type="http://schemas.openxmlformats.org/officeDocument/2006/relationships/hyperlink" Target="mailto:silvana.salazar@gobs.com.co" TargetMode="External"/><Relationship Id="rId1388" Type="http://schemas.openxmlformats.org/officeDocument/2006/relationships/hyperlink" Target="mailto:sochaherreraalejandra@gmail.com" TargetMode="External"/><Relationship Id="rId1595" Type="http://schemas.openxmlformats.org/officeDocument/2006/relationships/hyperlink" Target="https://community.secop.gov.co/Public/Tendering/OpportunityDetail/Index?noticeUID=CO1.NTC.6700022&amp;isFromPublicArea=True&amp;isModal=False" TargetMode="External"/><Relationship Id="rId94" Type="http://schemas.openxmlformats.org/officeDocument/2006/relationships/hyperlink" Target="https://community.secop.gov.co/Public/Tendering/OpportunityDetail/Index?noticeUID=CO1.NTC.5610634&amp;isFromPublicArea=True&amp;isModal=False" TargetMode="External"/><Relationship Id="rId520" Type="http://schemas.openxmlformats.org/officeDocument/2006/relationships/hyperlink" Target="mailto:soporte@seygob.com" TargetMode="External"/><Relationship Id="rId618" Type="http://schemas.openxmlformats.org/officeDocument/2006/relationships/hyperlink" Target="https://community.secop.gov.co/Public/Tendering/OpportunityDetail/Index?noticeUID=CO1.NTC.6075245&amp;isFromPublicArea=True&amp;isModal=False" TargetMode="External"/><Relationship Id="rId825" Type="http://schemas.openxmlformats.org/officeDocument/2006/relationships/hyperlink" Target="mailto:camero.edu@misena.edu.co" TargetMode="External"/><Relationship Id="rId1248" Type="http://schemas.openxmlformats.org/officeDocument/2006/relationships/hyperlink" Target="https://community.secop.gov.co/Public/Tendering/ContractNoticePhases/View?PPI=CO1.PPI.33840248&amp;isFromPublicArea=True&amp;isModal=False" TargetMode="External"/><Relationship Id="rId1455" Type="http://schemas.openxmlformats.org/officeDocument/2006/relationships/hyperlink" Target="mailto:kumacampos18@gmail.com" TargetMode="External"/><Relationship Id="rId1662" Type="http://schemas.openxmlformats.org/officeDocument/2006/relationships/hyperlink" Target="https://community.secop.gov.co/Public/Tendering/OpportunityDetail/Index?noticeUID=CO1.NTC.6720795&amp;isFromPublicArea=True&amp;isModal=False" TargetMode="External"/><Relationship Id="rId1010" Type="http://schemas.openxmlformats.org/officeDocument/2006/relationships/hyperlink" Target="https://community.secop.gov.co/Public/Tendering/OpportunityDetail/Index?noticeUID=CO1.NTC.6201720&amp;isFromPublicArea=True&amp;isModal=False" TargetMode="External"/><Relationship Id="rId1108" Type="http://schemas.openxmlformats.org/officeDocument/2006/relationships/hyperlink" Target="mailto:nestordavidbojaca72@gmail.com" TargetMode="External"/><Relationship Id="rId1315" Type="http://schemas.openxmlformats.org/officeDocument/2006/relationships/hyperlink" Target="mailto:corroovalle@gmail.com" TargetMode="External"/><Relationship Id="rId1967" Type="http://schemas.openxmlformats.org/officeDocument/2006/relationships/hyperlink" Target="mailto:&#160;kmyortiz17@gmail.com" TargetMode="External"/><Relationship Id="rId1522" Type="http://schemas.openxmlformats.org/officeDocument/2006/relationships/hyperlink" Target="https://community.secop.gov.co/Public/Tendering/OpportunityDetail/Index?noticeUID=CO1.NTC.6676944&amp;isFromPublicArea=True&amp;isModal=False" TargetMode="External"/><Relationship Id="rId21" Type="http://schemas.openxmlformats.org/officeDocument/2006/relationships/hyperlink" Target="https://community.secop.gov.co/Public/Tendering/OpportunityDetail/Index?noticeUID=CO1.NTC.5526074&amp;isFromPublicArea=True&amp;isModal=False" TargetMode="External"/><Relationship Id="rId268" Type="http://schemas.openxmlformats.org/officeDocument/2006/relationships/hyperlink" Target="https://community.secop.gov.co/Public/Tendering/OpportunityDetail/Index?noticeUID=CO1.NTC.5810928&amp;isFromPublicArea=True&amp;isModal=False" TargetMode="External"/><Relationship Id="rId475" Type="http://schemas.openxmlformats.org/officeDocument/2006/relationships/hyperlink" Target="mailto:angiemora4@hotmail.com" TargetMode="External"/><Relationship Id="rId682" Type="http://schemas.openxmlformats.org/officeDocument/2006/relationships/hyperlink" Target="https://community.secop.gov.co/Public/Tendering/OpportunityDetail/Index?noticeUID=CO1.NTC.6102233&amp;isFromPublicArea=True&amp;isModal=False" TargetMode="External"/><Relationship Id="rId128" Type="http://schemas.openxmlformats.org/officeDocument/2006/relationships/hyperlink" Target="mailto:jcnofframujica@gmail.com" TargetMode="External"/><Relationship Id="rId335" Type="http://schemas.openxmlformats.org/officeDocument/2006/relationships/hyperlink" Target="mailto:juansantanaguzman@hotmail.com" TargetMode="External"/><Relationship Id="rId542" Type="http://schemas.openxmlformats.org/officeDocument/2006/relationships/hyperlink" Target="https://community.secop.gov.co/Public/Tendering/OpportunityDetail/Index?noticeUID=CO1.NTC.6058679&amp;isFromPublicArea=True&amp;isModal=False" TargetMode="External"/><Relationship Id="rId1172" Type="http://schemas.openxmlformats.org/officeDocument/2006/relationships/hyperlink" Target="mailto:amandamorales10@hotmail.com" TargetMode="External"/><Relationship Id="rId2016" Type="http://schemas.openxmlformats.org/officeDocument/2006/relationships/hyperlink" Target="mailto:fundacioncreaaa@hotmail.com" TargetMode="External"/><Relationship Id="rId402" Type="http://schemas.openxmlformats.org/officeDocument/2006/relationships/hyperlink" Target="mailto:margaruge0821@hotmail.com" TargetMode="External"/><Relationship Id="rId1032" Type="http://schemas.openxmlformats.org/officeDocument/2006/relationships/hyperlink" Target="https://community.secop.gov.co/Public/Tendering/OpportunityDetail/Index?noticeUID=CO1.NTC.6212741&amp;isFromPublicArea=True&amp;isModal=False" TargetMode="External"/><Relationship Id="rId1989" Type="http://schemas.openxmlformats.org/officeDocument/2006/relationships/hyperlink" Target="mailto:invesotrasvoces@hotmail.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ZR1322"/>
  <sheetViews>
    <sheetView tabSelected="1" workbookViewId="0">
      <pane ySplit="1" topLeftCell="A623" activePane="bottomLeft" state="frozen"/>
      <selection pane="bottomLeft" activeCell="BM626" sqref="BM626"/>
    </sheetView>
  </sheetViews>
  <sheetFormatPr defaultColWidth="9" defaultRowHeight="45.75" customHeight="1"/>
  <cols>
    <col min="1" max="1" width="10" style="33" customWidth="1"/>
    <col min="2" max="2" width="16.375" customWidth="1"/>
    <col min="3" max="3" width="18" style="34" customWidth="1"/>
    <col min="4" max="4" width="16.5" style="18" hidden="1" customWidth="1"/>
    <col min="5" max="5" width="11.5" style="35" customWidth="1"/>
    <col min="6" max="6" width="11.5" style="1" hidden="1" customWidth="1"/>
    <col min="7" max="7" width="12.5" style="1" hidden="1" customWidth="1"/>
    <col min="8" max="8" width="17.875" hidden="1" customWidth="1"/>
    <col min="9" max="9" width="19.5" style="15" hidden="1" customWidth="1"/>
    <col min="10" max="10" width="34" style="441" customWidth="1"/>
    <col min="11" max="11" width="16.25" hidden="1" customWidth="1"/>
    <col min="12" max="12" width="10.25" hidden="1" customWidth="1"/>
    <col min="13" max="13" width="14.875" hidden="1" customWidth="1"/>
    <col min="14" max="14" width="10.75" hidden="1" customWidth="1"/>
    <col min="15" max="15" width="14.5" hidden="1" customWidth="1"/>
    <col min="16" max="16" width="22.625" hidden="1" customWidth="1"/>
    <col min="17" max="17" width="16.125" hidden="1" customWidth="1"/>
    <col min="18" max="18" width="9.5" style="2" hidden="1" customWidth="1"/>
    <col min="19" max="19" width="16.375" hidden="1" customWidth="1"/>
    <col min="20" max="20" width="15.75" style="4" hidden="1" customWidth="1"/>
    <col min="21" max="21" width="25.125" style="45" hidden="1" customWidth="1"/>
    <col min="22" max="22" width="18.75" style="4" hidden="1" customWidth="1"/>
    <col min="23" max="23" width="15.125" style="26" hidden="1" customWidth="1"/>
    <col min="24" max="24" width="18.25" style="26" hidden="1" customWidth="1"/>
    <col min="25" max="25" width="16.625" style="318" hidden="1" customWidth="1"/>
    <col min="26" max="26" width="14.75" style="26" hidden="1" customWidth="1"/>
    <col min="27" max="27" width="13.5" style="26" hidden="1" customWidth="1"/>
    <col min="28" max="28" width="15.375" style="26" hidden="1" customWidth="1"/>
    <col min="29" max="29" width="14.5" style="26" hidden="1" customWidth="1"/>
    <col min="30" max="30" width="12.5" style="26" hidden="1" customWidth="1"/>
    <col min="31" max="31" width="12" style="26" hidden="1" customWidth="1"/>
    <col min="32" max="32" width="12.5" style="26" hidden="1" customWidth="1"/>
    <col min="33" max="33" width="12.75" style="26" hidden="1" customWidth="1"/>
    <col min="34" max="34" width="6.5" style="26" hidden="1" customWidth="1"/>
    <col min="35" max="35" width="6.625" style="26" hidden="1" customWidth="1"/>
    <col min="36" max="36" width="5.5" style="26" hidden="1" customWidth="1"/>
    <col min="37" max="37" width="15.25" hidden="1" customWidth="1"/>
    <col min="38" max="38" width="9" hidden="1" customWidth="1"/>
    <col min="39" max="39" width="25.25" hidden="1" customWidth="1"/>
    <col min="40" max="40" width="15.375" hidden="1" customWidth="1"/>
    <col min="41" max="41" width="20.375" style="34" hidden="1" customWidth="1"/>
    <col min="42" max="42" width="11.5" style="34" hidden="1" customWidth="1"/>
    <col min="43" max="43" width="10.125" style="34" hidden="1" customWidth="1"/>
    <col min="44" max="44" width="16.5" style="34" hidden="1" customWidth="1"/>
    <col min="45" max="45" width="7" hidden="1" customWidth="1"/>
    <col min="46" max="46" width="7.75" hidden="1" customWidth="1"/>
    <col min="47" max="47" width="10.75" hidden="1" customWidth="1"/>
    <col min="48" max="48" width="12.375" hidden="1" customWidth="1"/>
    <col min="49" max="49" width="14.625" hidden="1" customWidth="1"/>
    <col min="50" max="50" width="13.125" hidden="1" customWidth="1"/>
    <col min="51" max="51" width="11.625" hidden="1" customWidth="1"/>
    <col min="52" max="52" width="15" style="1" hidden="1" customWidth="1"/>
    <col min="53" max="53" width="14.5" hidden="1" customWidth="1"/>
    <col min="54" max="54" width="12.75" style="3" hidden="1" customWidth="1"/>
    <col min="55" max="55" width="11.75" style="1" hidden="1" customWidth="1"/>
    <col min="56" max="56" width="22.75" style="2" hidden="1" customWidth="1"/>
    <col min="57" max="58" width="10.875" style="2" hidden="1" customWidth="1"/>
    <col min="59" max="59" width="9" style="1" hidden="1" customWidth="1"/>
    <col min="60" max="60" width="14.75" style="28" hidden="1" customWidth="1"/>
    <col min="61" max="61" width="12.125" style="441" customWidth="1"/>
    <col min="62" max="62" width="14.625" hidden="1" customWidth="1"/>
    <col min="63" max="63" width="12.375" style="34" hidden="1" customWidth="1"/>
    <col min="64" max="64" width="10.75" style="1" hidden="1" customWidth="1"/>
    <col min="65" max="65" width="43.25" style="441" customWidth="1"/>
    <col min="66" max="66" width="10" style="17" hidden="1" customWidth="1"/>
    <col min="67" max="67" width="7.5" style="17" hidden="1" customWidth="1"/>
    <col min="68" max="68" width="8.375" style="17" hidden="1" customWidth="1"/>
    <col min="69" max="71" width="11" style="17" hidden="1" customWidth="1"/>
    <col min="72" max="72" width="14.5" style="17" hidden="1" customWidth="1"/>
    <col min="73" max="73" width="16" style="17" hidden="1" customWidth="1"/>
    <col min="74" max="74" width="11" style="17" hidden="1" customWidth="1"/>
    <col min="75" max="75" width="13.625" style="17" hidden="1" customWidth="1"/>
    <col min="76" max="76" width="11.75" style="30" hidden="1" customWidth="1"/>
    <col min="77" max="77" width="10.625" style="17" hidden="1" customWidth="1"/>
    <col min="78" max="78" width="28.125" style="20" hidden="1" customWidth="1"/>
    <col min="79" max="79" width="11.875" customWidth="1"/>
    <col min="80" max="80" width="11.375" customWidth="1"/>
    <col min="81" max="81" width="10.875" customWidth="1"/>
    <col min="82" max="82" width="11.375" customWidth="1"/>
    <col min="83" max="83" width="11.875" customWidth="1"/>
    <col min="84" max="84" width="11.125" customWidth="1"/>
    <col min="85" max="90" width="11.875" customWidth="1"/>
    <col min="91" max="92" width="11.375" customWidth="1"/>
    <col min="93" max="93" width="24.375" style="34" customWidth="1"/>
    <col min="94" max="203" width="9" style="34"/>
    <col min="16296" max="16300" width="9" bestFit="1" customWidth="1"/>
    <col min="16331" max="16331" width="9" bestFit="1" customWidth="1"/>
    <col min="16384" max="16384" width="9" bestFit="1" customWidth="1"/>
  </cols>
  <sheetData>
    <row r="1" spans="1:203" s="5" customFormat="1" ht="45.75" customHeight="1">
      <c r="A1" s="32"/>
      <c r="B1" s="36" t="s">
        <v>0</v>
      </c>
      <c r="C1" s="36" t="s">
        <v>1</v>
      </c>
      <c r="D1" s="24" t="s">
        <v>2</v>
      </c>
      <c r="E1" s="36" t="s">
        <v>3</v>
      </c>
      <c r="F1" s="7" t="s">
        <v>4</v>
      </c>
      <c r="G1" s="7" t="s">
        <v>5</v>
      </c>
      <c r="H1" s="6" t="s">
        <v>6</v>
      </c>
      <c r="I1" s="6" t="s">
        <v>7</v>
      </c>
      <c r="J1" s="6" t="s">
        <v>8</v>
      </c>
      <c r="K1" s="6" t="s">
        <v>9</v>
      </c>
      <c r="L1" s="6" t="s">
        <v>10</v>
      </c>
      <c r="M1" s="6" t="s">
        <v>11</v>
      </c>
      <c r="N1" s="6" t="s">
        <v>12</v>
      </c>
      <c r="O1" s="6" t="s">
        <v>13</v>
      </c>
      <c r="P1" s="6" t="s">
        <v>14</v>
      </c>
      <c r="Q1" s="6" t="s">
        <v>15</v>
      </c>
      <c r="R1" s="8" t="s">
        <v>16</v>
      </c>
      <c r="S1" s="6" t="s">
        <v>17</v>
      </c>
      <c r="T1" s="9" t="s">
        <v>18</v>
      </c>
      <c r="U1" s="9" t="s">
        <v>19</v>
      </c>
      <c r="V1" s="9" t="s">
        <v>20</v>
      </c>
      <c r="W1" s="25" t="s">
        <v>21</v>
      </c>
      <c r="X1" s="24" t="s">
        <v>22</v>
      </c>
      <c r="Y1" s="310" t="s">
        <v>23</v>
      </c>
      <c r="Z1" s="24" t="s">
        <v>24</v>
      </c>
      <c r="AA1" s="24" t="s">
        <v>25</v>
      </c>
      <c r="AB1" s="27" t="s">
        <v>26</v>
      </c>
      <c r="AC1" s="27" t="s">
        <v>27</v>
      </c>
      <c r="AD1" s="27" t="s">
        <v>28</v>
      </c>
      <c r="AE1" s="27" t="s">
        <v>29</v>
      </c>
      <c r="AF1" s="27" t="s">
        <v>30</v>
      </c>
      <c r="AG1" s="27" t="s">
        <v>31</v>
      </c>
      <c r="AH1" s="27" t="s">
        <v>32</v>
      </c>
      <c r="AI1" s="27" t="s">
        <v>33</v>
      </c>
      <c r="AJ1" s="27" t="s">
        <v>34</v>
      </c>
      <c r="AK1" s="6" t="s">
        <v>35</v>
      </c>
      <c r="AL1" s="6" t="s">
        <v>36</v>
      </c>
      <c r="AM1" s="6" t="s">
        <v>37</v>
      </c>
      <c r="AN1" s="6" t="s">
        <v>38</v>
      </c>
      <c r="AO1" s="10" t="s">
        <v>39</v>
      </c>
      <c r="AP1" s="10" t="s">
        <v>40</v>
      </c>
      <c r="AQ1" s="10" t="s">
        <v>41</v>
      </c>
      <c r="AR1" s="10" t="s">
        <v>42</v>
      </c>
      <c r="AS1" s="10" t="s">
        <v>43</v>
      </c>
      <c r="AT1" s="10" t="s">
        <v>44</v>
      </c>
      <c r="AU1" s="10" t="s">
        <v>45</v>
      </c>
      <c r="AV1" s="10" t="s">
        <v>46</v>
      </c>
      <c r="AW1" s="10" t="s">
        <v>47</v>
      </c>
      <c r="AX1" s="10" t="s">
        <v>48</v>
      </c>
      <c r="AY1" s="10" t="s">
        <v>49</v>
      </c>
      <c r="AZ1" s="11" t="s">
        <v>50</v>
      </c>
      <c r="BA1" s="12" t="s">
        <v>51</v>
      </c>
      <c r="BB1" s="13" t="s">
        <v>52</v>
      </c>
      <c r="BC1" s="11" t="s">
        <v>53</v>
      </c>
      <c r="BD1" s="14" t="s">
        <v>54</v>
      </c>
      <c r="BE1" s="14" t="s">
        <v>55</v>
      </c>
      <c r="BF1" s="14" t="s">
        <v>56</v>
      </c>
      <c r="BG1" s="14" t="s">
        <v>57</v>
      </c>
      <c r="BH1" s="13" t="s">
        <v>58</v>
      </c>
      <c r="BI1" s="12" t="s">
        <v>59</v>
      </c>
      <c r="BJ1" s="12" t="s">
        <v>60</v>
      </c>
      <c r="BK1" s="12" t="s">
        <v>61</v>
      </c>
      <c r="BL1" s="11" t="s">
        <v>62</v>
      </c>
      <c r="BM1" s="12" t="s">
        <v>63</v>
      </c>
      <c r="BN1" s="46" t="s">
        <v>64</v>
      </c>
      <c r="BO1" s="46" t="s">
        <v>65</v>
      </c>
      <c r="BP1" s="47" t="s">
        <v>66</v>
      </c>
      <c r="BQ1" s="46" t="s">
        <v>67</v>
      </c>
      <c r="BR1" s="47" t="s">
        <v>68</v>
      </c>
      <c r="BS1" s="47" t="s">
        <v>69</v>
      </c>
      <c r="BT1" s="47" t="s">
        <v>70</v>
      </c>
      <c r="BU1" s="47" t="s">
        <v>71</v>
      </c>
      <c r="BV1" s="47" t="s">
        <v>72</v>
      </c>
      <c r="BW1" s="47" t="s">
        <v>73</v>
      </c>
      <c r="BX1" s="47" t="s">
        <v>74</v>
      </c>
      <c r="BY1" s="47" t="s">
        <v>75</v>
      </c>
      <c r="BZ1" s="48" t="s">
        <v>76</v>
      </c>
      <c r="CA1" s="38" t="s">
        <v>77</v>
      </c>
      <c r="CB1" s="38" t="s">
        <v>78</v>
      </c>
      <c r="CC1" s="38" t="s">
        <v>79</v>
      </c>
      <c r="CD1" s="38" t="s">
        <v>80</v>
      </c>
      <c r="CE1" s="38" t="s">
        <v>81</v>
      </c>
      <c r="CF1" s="39" t="s">
        <v>82</v>
      </c>
      <c r="CG1" s="38" t="s">
        <v>83</v>
      </c>
      <c r="CH1" s="38" t="s">
        <v>84</v>
      </c>
      <c r="CI1" s="38" t="s">
        <v>85</v>
      </c>
      <c r="CJ1" s="38" t="s">
        <v>86</v>
      </c>
      <c r="CK1" s="38" t="s">
        <v>87</v>
      </c>
      <c r="CL1" s="38" t="s">
        <v>88</v>
      </c>
      <c r="CM1" s="38" t="s">
        <v>89</v>
      </c>
      <c r="CN1" s="38" t="s">
        <v>90</v>
      </c>
      <c r="CO1" s="504"/>
      <c r="CP1" s="504"/>
      <c r="CQ1" s="504"/>
      <c r="CR1" s="504"/>
      <c r="CS1" s="504"/>
      <c r="CT1" s="504"/>
      <c r="CU1" s="504"/>
      <c r="CV1" s="504"/>
      <c r="CW1" s="504"/>
      <c r="CX1" s="504"/>
      <c r="CY1" s="504"/>
      <c r="CZ1" s="504"/>
      <c r="DA1" s="504"/>
      <c r="DB1" s="504"/>
      <c r="DC1" s="504"/>
      <c r="DD1" s="504"/>
      <c r="DE1" s="504"/>
      <c r="DF1" s="504"/>
      <c r="DG1" s="504"/>
      <c r="DH1" s="504"/>
      <c r="DI1" s="504"/>
      <c r="DJ1" s="504"/>
      <c r="DK1" s="504"/>
      <c r="DL1" s="504"/>
      <c r="DM1" s="504"/>
      <c r="DN1" s="504"/>
      <c r="DO1" s="504"/>
      <c r="DP1" s="504"/>
      <c r="DQ1" s="504"/>
      <c r="DR1" s="504"/>
      <c r="DS1" s="504"/>
      <c r="DT1" s="504"/>
      <c r="DU1" s="504"/>
      <c r="DV1" s="504"/>
      <c r="DW1" s="504"/>
      <c r="DX1" s="504"/>
      <c r="DY1" s="504"/>
      <c r="DZ1" s="504"/>
      <c r="EA1" s="504"/>
      <c r="EB1" s="504"/>
      <c r="EC1" s="504"/>
      <c r="ED1" s="504"/>
      <c r="EE1" s="504"/>
      <c r="EF1" s="504"/>
      <c r="EG1" s="504"/>
      <c r="EH1" s="504"/>
      <c r="EI1" s="504"/>
      <c r="EJ1" s="504"/>
      <c r="EK1" s="504"/>
      <c r="EL1" s="504"/>
      <c r="EM1" s="504"/>
      <c r="EN1" s="504"/>
      <c r="EO1" s="504"/>
      <c r="EP1" s="504"/>
      <c r="EQ1" s="504"/>
      <c r="ER1" s="504"/>
      <c r="ES1" s="504"/>
      <c r="ET1" s="504"/>
      <c r="EU1" s="504"/>
      <c r="EV1" s="504"/>
      <c r="EW1" s="504"/>
      <c r="EX1" s="504"/>
      <c r="EY1" s="504"/>
      <c r="EZ1" s="504"/>
      <c r="FA1" s="504"/>
      <c r="FB1" s="504"/>
      <c r="FC1" s="504"/>
      <c r="FD1" s="504"/>
      <c r="FE1" s="504"/>
      <c r="FF1" s="504"/>
      <c r="FG1" s="504"/>
      <c r="FH1" s="504"/>
      <c r="FI1" s="504"/>
      <c r="FJ1" s="504"/>
      <c r="FK1" s="504"/>
      <c r="FL1" s="504"/>
      <c r="FM1" s="504"/>
      <c r="FN1" s="504"/>
      <c r="FO1" s="504"/>
      <c r="FP1" s="504"/>
      <c r="FQ1" s="504"/>
      <c r="FR1" s="504"/>
      <c r="FS1" s="504"/>
      <c r="FT1" s="504"/>
      <c r="FU1" s="504"/>
      <c r="FV1" s="504"/>
      <c r="FW1" s="504"/>
      <c r="FX1" s="504"/>
      <c r="FY1" s="504"/>
      <c r="FZ1" s="504"/>
      <c r="GA1" s="504"/>
      <c r="GB1" s="504"/>
      <c r="GC1" s="504"/>
      <c r="GD1" s="504"/>
      <c r="GE1" s="504"/>
      <c r="GF1" s="504"/>
      <c r="GG1" s="504"/>
      <c r="GH1" s="504"/>
      <c r="GI1" s="504"/>
      <c r="GJ1" s="504"/>
      <c r="GK1" s="504"/>
      <c r="GL1" s="504"/>
      <c r="GM1" s="504"/>
      <c r="GN1" s="504"/>
      <c r="GO1" s="504"/>
      <c r="GP1" s="504"/>
      <c r="GQ1" s="504"/>
      <c r="GR1" s="504"/>
      <c r="GS1" s="504"/>
      <c r="GT1" s="504"/>
      <c r="GU1" s="504"/>
    </row>
    <row r="2" spans="1:203" s="50" customFormat="1" ht="44.25" customHeight="1">
      <c r="A2" s="589">
        <v>1</v>
      </c>
      <c r="B2" s="70" t="s">
        <v>91</v>
      </c>
      <c r="C2" s="70" t="s">
        <v>92</v>
      </c>
      <c r="D2" s="74" t="s">
        <v>93</v>
      </c>
      <c r="E2" s="71">
        <v>45302</v>
      </c>
      <c r="F2" s="72">
        <v>45303</v>
      </c>
      <c r="G2" s="72">
        <v>45393</v>
      </c>
      <c r="H2" s="70" t="s">
        <v>94</v>
      </c>
      <c r="I2" s="75" t="s">
        <v>95</v>
      </c>
      <c r="J2" s="95" t="s">
        <v>96</v>
      </c>
      <c r="K2" s="76">
        <v>80033713</v>
      </c>
      <c r="L2" s="70">
        <v>6</v>
      </c>
      <c r="M2" s="70" t="s">
        <v>97</v>
      </c>
      <c r="N2" s="77" t="s">
        <v>98</v>
      </c>
      <c r="O2" s="70" t="s">
        <v>99</v>
      </c>
      <c r="P2" s="78" t="s">
        <v>100</v>
      </c>
      <c r="Q2" s="70" t="s">
        <v>101</v>
      </c>
      <c r="R2" s="79">
        <f>+G2-F2</f>
        <v>90</v>
      </c>
      <c r="S2" s="70" t="s">
        <v>102</v>
      </c>
      <c r="T2" s="80">
        <v>39000000</v>
      </c>
      <c r="U2" s="81">
        <v>2024000003</v>
      </c>
      <c r="V2" s="80">
        <v>39000000</v>
      </c>
      <c r="W2" s="82">
        <v>45303</v>
      </c>
      <c r="X2" s="83" t="s">
        <v>103</v>
      </c>
      <c r="Y2" s="311">
        <f>+Z2+AA2+AB2</f>
        <v>39000000</v>
      </c>
      <c r="Z2" s="84">
        <f>T2-AA2-AB2</f>
        <v>39000000</v>
      </c>
      <c r="AA2" s="86">
        <v>0</v>
      </c>
      <c r="AB2" s="85">
        <f>+AC2+AD2+AE2+AF2+AG2+AH2+AI2+AJ2</f>
        <v>0</v>
      </c>
      <c r="AC2" s="86">
        <v>0</v>
      </c>
      <c r="AD2" s="86">
        <v>0</v>
      </c>
      <c r="AE2" s="86">
        <v>0</v>
      </c>
      <c r="AF2" s="86">
        <v>0</v>
      </c>
      <c r="AG2" s="86">
        <v>0</v>
      </c>
      <c r="AH2" s="86">
        <v>0</v>
      </c>
      <c r="AI2" s="86">
        <v>0</v>
      </c>
      <c r="AJ2" s="86">
        <v>0</v>
      </c>
      <c r="AK2" s="87" t="s">
        <v>104</v>
      </c>
      <c r="AL2" s="88" t="s">
        <v>105</v>
      </c>
      <c r="AM2" s="70" t="s">
        <v>106</v>
      </c>
      <c r="AN2" s="76" t="s">
        <v>107</v>
      </c>
      <c r="AO2" s="70" t="s">
        <v>108</v>
      </c>
      <c r="AP2" s="70" t="s">
        <v>108</v>
      </c>
      <c r="AQ2" s="72" t="s">
        <v>108</v>
      </c>
      <c r="AR2" s="70" t="s">
        <v>108</v>
      </c>
      <c r="AS2" s="70" t="s">
        <v>109</v>
      </c>
      <c r="AT2" s="70" t="s">
        <v>109</v>
      </c>
      <c r="AU2" s="70" t="s">
        <v>109</v>
      </c>
      <c r="AV2" s="70"/>
      <c r="AW2" s="70" t="s">
        <v>110</v>
      </c>
      <c r="AX2" s="70" t="s">
        <v>109</v>
      </c>
      <c r="AY2" s="70" t="s">
        <v>108</v>
      </c>
      <c r="AZ2" s="89">
        <v>45392</v>
      </c>
      <c r="BA2" s="70" t="s">
        <v>111</v>
      </c>
      <c r="BB2" s="90">
        <v>13000000</v>
      </c>
      <c r="BC2" s="89">
        <v>45392</v>
      </c>
      <c r="BD2" s="91" t="s">
        <v>112</v>
      </c>
      <c r="BE2" s="79"/>
      <c r="BF2" s="79"/>
      <c r="BG2" s="89">
        <v>45423</v>
      </c>
      <c r="BH2" s="90">
        <f>T2+BB2</f>
        <v>52000000</v>
      </c>
      <c r="BI2" s="349" t="s">
        <v>113</v>
      </c>
      <c r="BJ2" s="70"/>
      <c r="BK2" s="70" t="s">
        <v>114</v>
      </c>
      <c r="BL2" s="92"/>
      <c r="BM2" s="105"/>
      <c r="BN2" s="77" t="s">
        <v>115</v>
      </c>
      <c r="BO2" s="77">
        <v>42</v>
      </c>
      <c r="BP2" s="77" t="s">
        <v>109</v>
      </c>
      <c r="BQ2" s="77" t="s">
        <v>108</v>
      </c>
      <c r="BR2" s="77" t="s">
        <v>108</v>
      </c>
      <c r="BS2" s="77" t="s">
        <v>108</v>
      </c>
      <c r="BT2" s="77" t="s">
        <v>108</v>
      </c>
      <c r="BU2" s="93" t="s">
        <v>116</v>
      </c>
      <c r="BV2" s="77">
        <v>3105746741</v>
      </c>
      <c r="BW2" s="94" t="s">
        <v>117</v>
      </c>
      <c r="BX2" s="95" t="s">
        <v>118</v>
      </c>
      <c r="BY2" s="77" t="s">
        <v>119</v>
      </c>
      <c r="BZ2" s="96">
        <v>4020877443</v>
      </c>
      <c r="CA2" s="77" t="s">
        <v>109</v>
      </c>
      <c r="CB2" s="77" t="s">
        <v>109</v>
      </c>
      <c r="CC2" s="77" t="s">
        <v>109</v>
      </c>
      <c r="CD2" s="77" t="s">
        <v>109</v>
      </c>
      <c r="CE2" s="77"/>
      <c r="CF2" s="77"/>
      <c r="CG2" s="77"/>
      <c r="CH2" s="77"/>
      <c r="CI2" s="77"/>
      <c r="CJ2" s="77"/>
      <c r="CK2" s="77"/>
      <c r="CL2" s="77"/>
      <c r="CM2" s="77" t="s">
        <v>109</v>
      </c>
      <c r="CN2" s="97"/>
    </row>
    <row r="3" spans="1:203" s="50" customFormat="1" ht="44.25" customHeight="1">
      <c r="A3" s="633">
        <f>1+A2</f>
        <v>2</v>
      </c>
      <c r="B3" s="175" t="s">
        <v>120</v>
      </c>
      <c r="C3" s="175" t="s">
        <v>121</v>
      </c>
      <c r="D3" s="326" t="s">
        <v>93</v>
      </c>
      <c r="E3" s="176">
        <v>45303</v>
      </c>
      <c r="F3" s="177">
        <v>45306</v>
      </c>
      <c r="G3" s="177">
        <v>45396</v>
      </c>
      <c r="H3" s="325" t="s">
        <v>94</v>
      </c>
      <c r="I3" s="327" t="s">
        <v>95</v>
      </c>
      <c r="J3" s="175" t="s">
        <v>122</v>
      </c>
      <c r="K3" s="192">
        <v>901097772</v>
      </c>
      <c r="L3" s="175">
        <v>2</v>
      </c>
      <c r="M3" s="175" t="s">
        <v>123</v>
      </c>
      <c r="N3" s="184" t="s">
        <v>98</v>
      </c>
      <c r="O3" s="175" t="s">
        <v>124</v>
      </c>
      <c r="P3" s="190" t="s">
        <v>125</v>
      </c>
      <c r="Q3" s="175" t="s">
        <v>101</v>
      </c>
      <c r="R3" s="186">
        <f>+G3-F3</f>
        <v>90</v>
      </c>
      <c r="S3" s="175" t="s">
        <v>126</v>
      </c>
      <c r="T3" s="227">
        <v>54000000</v>
      </c>
      <c r="U3" s="228" t="s">
        <v>127</v>
      </c>
      <c r="V3" s="227">
        <v>54000000</v>
      </c>
      <c r="W3" s="229">
        <v>45304</v>
      </c>
      <c r="X3" s="230" t="s">
        <v>103</v>
      </c>
      <c r="Y3" s="312">
        <f>+Z3+AA3+AB3</f>
        <v>54000000</v>
      </c>
      <c r="Z3" s="187">
        <f>T3-AA3-AB3</f>
        <v>54000000</v>
      </c>
      <c r="AA3" s="188">
        <v>0</v>
      </c>
      <c r="AB3" s="189">
        <f>+AC3+AD3+AE3+AF3+AG3+AH3+AI3+AJ3</f>
        <v>0</v>
      </c>
      <c r="AC3" s="188">
        <v>0</v>
      </c>
      <c r="AD3" s="188">
        <v>0</v>
      </c>
      <c r="AE3" s="188">
        <v>0</v>
      </c>
      <c r="AF3" s="188">
        <v>0</v>
      </c>
      <c r="AG3" s="188">
        <v>0</v>
      </c>
      <c r="AH3" s="188">
        <v>0</v>
      </c>
      <c r="AI3" s="188">
        <v>0</v>
      </c>
      <c r="AJ3" s="188">
        <v>0</v>
      </c>
      <c r="AK3" s="185" t="s">
        <v>104</v>
      </c>
      <c r="AL3" s="219" t="s">
        <v>128</v>
      </c>
      <c r="AM3" s="175" t="s">
        <v>129</v>
      </c>
      <c r="AN3" s="192">
        <v>35474745</v>
      </c>
      <c r="AO3" s="175" t="s">
        <v>130</v>
      </c>
      <c r="AP3" s="175" t="s">
        <v>131</v>
      </c>
      <c r="AQ3" s="177">
        <v>45306</v>
      </c>
      <c r="AR3" s="175" t="s">
        <v>132</v>
      </c>
      <c r="AS3" s="175" t="s">
        <v>108</v>
      </c>
      <c r="AT3" s="175" t="s">
        <v>109</v>
      </c>
      <c r="AU3" s="175" t="s">
        <v>109</v>
      </c>
      <c r="AV3" s="175"/>
      <c r="AW3" s="175"/>
      <c r="AX3" s="175" t="s">
        <v>109</v>
      </c>
      <c r="AY3" s="175" t="s">
        <v>108</v>
      </c>
      <c r="AZ3" s="231">
        <v>45394</v>
      </c>
      <c r="BA3" s="175" t="s">
        <v>133</v>
      </c>
      <c r="BB3" s="195">
        <v>18000000</v>
      </c>
      <c r="BC3" s="231">
        <v>45394</v>
      </c>
      <c r="BD3" s="178" t="s">
        <v>134</v>
      </c>
      <c r="BE3" s="186"/>
      <c r="BF3" s="186"/>
      <c r="BG3" s="231">
        <v>45426</v>
      </c>
      <c r="BH3" s="195">
        <f>T3+BB3</f>
        <v>72000000</v>
      </c>
      <c r="BI3" s="304" t="s">
        <v>135</v>
      </c>
      <c r="BJ3" s="70"/>
      <c r="BK3" s="70"/>
      <c r="BL3" s="92"/>
      <c r="BM3" s="131" t="s">
        <v>136</v>
      </c>
      <c r="BN3" s="77" t="s">
        <v>108</v>
      </c>
      <c r="BO3" s="77" t="s">
        <v>108</v>
      </c>
      <c r="BP3" s="77" t="s">
        <v>108</v>
      </c>
      <c r="BQ3" s="77" t="s">
        <v>108</v>
      </c>
      <c r="BR3" s="77" t="s">
        <v>108</v>
      </c>
      <c r="BS3" s="77" t="s">
        <v>108</v>
      </c>
      <c r="BT3" s="77" t="s">
        <v>108</v>
      </c>
      <c r="BU3" s="93" t="s">
        <v>137</v>
      </c>
      <c r="BV3" s="77">
        <v>3114718883</v>
      </c>
      <c r="BW3" s="94" t="s">
        <v>138</v>
      </c>
      <c r="BX3" s="95" t="s">
        <v>139</v>
      </c>
      <c r="BY3" s="77" t="s">
        <v>119</v>
      </c>
      <c r="BZ3" s="96" t="s">
        <v>140</v>
      </c>
      <c r="CA3" s="184" t="s">
        <v>109</v>
      </c>
      <c r="CB3" s="184" t="s">
        <v>109</v>
      </c>
      <c r="CC3" s="184" t="s">
        <v>109</v>
      </c>
      <c r="CD3" s="184" t="s">
        <v>109</v>
      </c>
      <c r="CE3" s="184"/>
      <c r="CF3" s="184"/>
      <c r="CG3" s="184"/>
      <c r="CH3" s="184"/>
      <c r="CI3" s="184"/>
      <c r="CJ3" s="184"/>
      <c r="CK3" s="184"/>
      <c r="CL3" s="184"/>
      <c r="CM3" s="132"/>
      <c r="CN3" s="199"/>
    </row>
    <row r="4" spans="1:203" s="50" customFormat="1" ht="44.25" customHeight="1">
      <c r="A4" s="589">
        <f>1+A3</f>
        <v>3</v>
      </c>
      <c r="B4" s="134" t="s">
        <v>141</v>
      </c>
      <c r="C4" s="134" t="s">
        <v>142</v>
      </c>
      <c r="D4" s="138" t="s">
        <v>93</v>
      </c>
      <c r="E4" s="135">
        <v>45309</v>
      </c>
      <c r="F4" s="136">
        <v>45311</v>
      </c>
      <c r="G4" s="136">
        <v>45401</v>
      </c>
      <c r="H4" s="134" t="s">
        <v>94</v>
      </c>
      <c r="I4" s="139" t="s">
        <v>95</v>
      </c>
      <c r="J4" s="134" t="s">
        <v>143</v>
      </c>
      <c r="K4" s="140">
        <v>1072643973</v>
      </c>
      <c r="L4" s="134">
        <v>3</v>
      </c>
      <c r="M4" s="134" t="s">
        <v>97</v>
      </c>
      <c r="N4" s="141" t="s">
        <v>98</v>
      </c>
      <c r="O4" s="134" t="s">
        <v>99</v>
      </c>
      <c r="P4" s="142" t="s">
        <v>144</v>
      </c>
      <c r="Q4" s="134" t="s">
        <v>101</v>
      </c>
      <c r="R4" s="143">
        <f>+G4-F4</f>
        <v>90</v>
      </c>
      <c r="S4" s="134" t="s">
        <v>145</v>
      </c>
      <c r="T4" s="144">
        <v>21000000</v>
      </c>
      <c r="U4" s="145" t="s">
        <v>146</v>
      </c>
      <c r="V4" s="144">
        <v>21000000</v>
      </c>
      <c r="W4" s="146">
        <v>45310</v>
      </c>
      <c r="X4" s="147" t="s">
        <v>103</v>
      </c>
      <c r="Y4" s="314">
        <f>+Z4+AA4+AB4</f>
        <v>21000000</v>
      </c>
      <c r="Z4" s="148">
        <f>T4-AA4-AB4</f>
        <v>21000000</v>
      </c>
      <c r="AA4" s="149">
        <v>0</v>
      </c>
      <c r="AB4" s="150">
        <f>+AC4+AD4+AE4+AF4+AG4+AH4+AI4+AJ4</f>
        <v>0</v>
      </c>
      <c r="AC4" s="149">
        <v>0</v>
      </c>
      <c r="AD4" s="149">
        <v>0</v>
      </c>
      <c r="AE4" s="149">
        <v>0</v>
      </c>
      <c r="AF4" s="149">
        <v>0</v>
      </c>
      <c r="AG4" s="149">
        <v>0</v>
      </c>
      <c r="AH4" s="149">
        <v>0</v>
      </c>
      <c r="AI4" s="149">
        <v>0</v>
      </c>
      <c r="AJ4" s="149">
        <v>0</v>
      </c>
      <c r="AK4" s="151" t="s">
        <v>104</v>
      </c>
      <c r="AL4" s="88" t="s">
        <v>147</v>
      </c>
      <c r="AM4" s="134" t="s">
        <v>148</v>
      </c>
      <c r="AN4" s="140">
        <v>1072643021</v>
      </c>
      <c r="AO4" s="134" t="s">
        <v>108</v>
      </c>
      <c r="AP4" s="134" t="s">
        <v>108</v>
      </c>
      <c r="AQ4" s="136" t="s">
        <v>108</v>
      </c>
      <c r="AR4" s="134" t="s">
        <v>108</v>
      </c>
      <c r="AS4" s="134" t="s">
        <v>109</v>
      </c>
      <c r="AT4" s="134" t="s">
        <v>109</v>
      </c>
      <c r="AU4" s="134" t="s">
        <v>109</v>
      </c>
      <c r="AV4" s="134"/>
      <c r="AW4" s="134"/>
      <c r="AX4" s="134" t="s">
        <v>109</v>
      </c>
      <c r="AY4" s="134" t="s">
        <v>108</v>
      </c>
      <c r="AZ4" s="152"/>
      <c r="BA4" s="134"/>
      <c r="BB4" s="153"/>
      <c r="BC4" s="152"/>
      <c r="BD4" s="154"/>
      <c r="BE4" s="143"/>
      <c r="BF4" s="143"/>
      <c r="BG4" s="152"/>
      <c r="BH4" s="153">
        <f>T4+BB4</f>
        <v>21000000</v>
      </c>
      <c r="BI4" s="158" t="s">
        <v>113</v>
      </c>
      <c r="BJ4" s="70"/>
      <c r="BK4" s="70" t="s">
        <v>114</v>
      </c>
      <c r="BL4" s="92"/>
      <c r="BM4" s="166"/>
      <c r="BN4" s="77" t="s">
        <v>115</v>
      </c>
      <c r="BO4" s="77">
        <v>37</v>
      </c>
      <c r="BP4" s="77" t="s">
        <v>109</v>
      </c>
      <c r="BQ4" s="77" t="s">
        <v>108</v>
      </c>
      <c r="BR4" s="77" t="s">
        <v>108</v>
      </c>
      <c r="BS4" s="77" t="s">
        <v>108</v>
      </c>
      <c r="BT4" s="77" t="s">
        <v>108</v>
      </c>
      <c r="BU4" s="93" t="s">
        <v>149</v>
      </c>
      <c r="BV4" s="77">
        <v>8626369</v>
      </c>
      <c r="BW4" s="94" t="s">
        <v>150</v>
      </c>
      <c r="BX4" s="95" t="s">
        <v>118</v>
      </c>
      <c r="BY4" s="77" t="s">
        <v>119</v>
      </c>
      <c r="BZ4" s="96" t="s">
        <v>151</v>
      </c>
      <c r="CA4" s="141" t="s">
        <v>109</v>
      </c>
      <c r="CB4" s="141" t="s">
        <v>109</v>
      </c>
      <c r="CC4" s="141" t="s">
        <v>109</v>
      </c>
      <c r="CD4" s="141"/>
      <c r="CE4" s="141"/>
      <c r="CF4" s="141"/>
      <c r="CG4" s="141"/>
      <c r="CH4" s="141"/>
      <c r="CI4" s="141"/>
      <c r="CJ4" s="141"/>
      <c r="CK4" s="141"/>
      <c r="CL4" s="141"/>
      <c r="CM4" s="141" t="s">
        <v>109</v>
      </c>
      <c r="CN4" s="160"/>
    </row>
    <row r="5" spans="1:203" s="50" customFormat="1" ht="44.25" customHeight="1">
      <c r="A5" s="633">
        <f>1+A4</f>
        <v>4</v>
      </c>
      <c r="B5" s="175" t="s">
        <v>152</v>
      </c>
      <c r="C5" s="175" t="s">
        <v>153</v>
      </c>
      <c r="D5" s="180" t="s">
        <v>93</v>
      </c>
      <c r="E5" s="176">
        <v>45309</v>
      </c>
      <c r="F5" s="177">
        <v>45311</v>
      </c>
      <c r="G5" s="177">
        <v>45401</v>
      </c>
      <c r="H5" s="175" t="s">
        <v>94</v>
      </c>
      <c r="I5" s="181" t="s">
        <v>95</v>
      </c>
      <c r="J5" s="198" t="s">
        <v>154</v>
      </c>
      <c r="K5" s="192">
        <v>40038328</v>
      </c>
      <c r="L5" s="175">
        <v>0</v>
      </c>
      <c r="M5" s="175" t="s">
        <v>97</v>
      </c>
      <c r="N5" s="184" t="s">
        <v>98</v>
      </c>
      <c r="O5" s="175" t="s">
        <v>124</v>
      </c>
      <c r="P5" s="190" t="s">
        <v>155</v>
      </c>
      <c r="Q5" s="175" t="s">
        <v>101</v>
      </c>
      <c r="R5" s="186">
        <f>+G5-F5</f>
        <v>90</v>
      </c>
      <c r="S5" s="175" t="s">
        <v>156</v>
      </c>
      <c r="T5" s="227">
        <v>39000000</v>
      </c>
      <c r="U5" s="228" t="s">
        <v>157</v>
      </c>
      <c r="V5" s="227">
        <v>39000000</v>
      </c>
      <c r="W5" s="229">
        <v>45310</v>
      </c>
      <c r="X5" s="230" t="s">
        <v>103</v>
      </c>
      <c r="Y5" s="312">
        <f>+Z5+AA5+AB5</f>
        <v>39000000</v>
      </c>
      <c r="Z5" s="187">
        <f>T5-AA5-AB5</f>
        <v>39000000</v>
      </c>
      <c r="AA5" s="188">
        <v>0</v>
      </c>
      <c r="AB5" s="189">
        <f>+AC5+AD5+AE5+AF5+AG5+AH5+AI5+AJ5</f>
        <v>0</v>
      </c>
      <c r="AC5" s="188">
        <v>0</v>
      </c>
      <c r="AD5" s="188">
        <v>0</v>
      </c>
      <c r="AE5" s="188">
        <v>0</v>
      </c>
      <c r="AF5" s="188">
        <v>0</v>
      </c>
      <c r="AG5" s="188">
        <v>0</v>
      </c>
      <c r="AH5" s="188">
        <v>0</v>
      </c>
      <c r="AI5" s="188">
        <v>0</v>
      </c>
      <c r="AJ5" s="188">
        <v>0</v>
      </c>
      <c r="AK5" s="185" t="s">
        <v>104</v>
      </c>
      <c r="AL5" s="219" t="s">
        <v>158</v>
      </c>
      <c r="AM5" s="175" t="s">
        <v>148</v>
      </c>
      <c r="AN5" s="192">
        <v>1072643021</v>
      </c>
      <c r="AO5" s="175" t="s">
        <v>108</v>
      </c>
      <c r="AP5" s="175" t="s">
        <v>108</v>
      </c>
      <c r="AQ5" s="177" t="s">
        <v>108</v>
      </c>
      <c r="AR5" s="175" t="s">
        <v>108</v>
      </c>
      <c r="AS5" s="175" t="s">
        <v>109</v>
      </c>
      <c r="AT5" s="175" t="s">
        <v>109</v>
      </c>
      <c r="AU5" s="175" t="s">
        <v>109</v>
      </c>
      <c r="AV5" s="175"/>
      <c r="AW5" s="175"/>
      <c r="AX5" s="175" t="s">
        <v>109</v>
      </c>
      <c r="AY5" s="175" t="s">
        <v>108</v>
      </c>
      <c r="AZ5" s="231">
        <v>45401</v>
      </c>
      <c r="BA5" s="175" t="s">
        <v>159</v>
      </c>
      <c r="BB5" s="195">
        <v>19500000</v>
      </c>
      <c r="BC5" s="231">
        <v>45401</v>
      </c>
      <c r="BD5" s="178" t="s">
        <v>160</v>
      </c>
      <c r="BE5" s="186"/>
      <c r="BF5" s="186"/>
      <c r="BG5" s="231">
        <v>45446</v>
      </c>
      <c r="BH5" s="195">
        <f>T5+BB5</f>
        <v>58500000</v>
      </c>
      <c r="BI5" s="296" t="s">
        <v>135</v>
      </c>
      <c r="BJ5" s="70"/>
      <c r="BK5" s="70" t="s">
        <v>114</v>
      </c>
      <c r="BL5" s="92"/>
      <c r="BM5" s="131" t="s">
        <v>136</v>
      </c>
      <c r="BN5" s="77" t="s">
        <v>161</v>
      </c>
      <c r="BO5" s="77">
        <v>49</v>
      </c>
      <c r="BP5" s="77" t="s">
        <v>108</v>
      </c>
      <c r="BQ5" s="77" t="s">
        <v>108</v>
      </c>
      <c r="BR5" s="77" t="s">
        <v>108</v>
      </c>
      <c r="BS5" s="77" t="s">
        <v>108</v>
      </c>
      <c r="BT5" s="77" t="s">
        <v>108</v>
      </c>
      <c r="BU5" s="93" t="s">
        <v>162</v>
      </c>
      <c r="BV5" s="77">
        <v>3103051734</v>
      </c>
      <c r="BW5" s="94" t="s">
        <v>163</v>
      </c>
      <c r="BX5" s="95" t="s">
        <v>139</v>
      </c>
      <c r="BY5" s="77" t="s">
        <v>119</v>
      </c>
      <c r="BZ5" s="96" t="s">
        <v>164</v>
      </c>
      <c r="CA5" s="184" t="s">
        <v>109</v>
      </c>
      <c r="CB5" s="184" t="s">
        <v>109</v>
      </c>
      <c r="CC5" s="184" t="s">
        <v>109</v>
      </c>
      <c r="CD5" s="184" t="s">
        <v>109</v>
      </c>
      <c r="CE5" s="184" t="s">
        <v>109</v>
      </c>
      <c r="CF5" s="184"/>
      <c r="CG5" s="184"/>
      <c r="CH5" s="184"/>
      <c r="CI5" s="184"/>
      <c r="CJ5" s="184"/>
      <c r="CK5" s="184"/>
      <c r="CL5" s="184"/>
      <c r="CM5" s="132"/>
      <c r="CN5" s="200"/>
    </row>
    <row r="6" spans="1:203" s="50" customFormat="1" ht="46.5" customHeight="1">
      <c r="A6" s="589">
        <f>1+A5</f>
        <v>5</v>
      </c>
      <c r="B6" s="134" t="s">
        <v>165</v>
      </c>
      <c r="C6" s="134" t="s">
        <v>166</v>
      </c>
      <c r="D6" s="138" t="s">
        <v>93</v>
      </c>
      <c r="E6" s="135">
        <v>45310</v>
      </c>
      <c r="F6" s="136">
        <v>45313</v>
      </c>
      <c r="G6" s="136">
        <v>45403</v>
      </c>
      <c r="H6" s="134" t="s">
        <v>94</v>
      </c>
      <c r="I6" s="139" t="s">
        <v>95</v>
      </c>
      <c r="J6" s="134" t="s">
        <v>167</v>
      </c>
      <c r="K6" s="140">
        <v>20471186</v>
      </c>
      <c r="L6" s="134">
        <v>4</v>
      </c>
      <c r="M6" s="134" t="s">
        <v>97</v>
      </c>
      <c r="N6" s="141" t="s">
        <v>98</v>
      </c>
      <c r="O6" s="134" t="s">
        <v>168</v>
      </c>
      <c r="P6" s="142" t="s">
        <v>169</v>
      </c>
      <c r="Q6" s="134" t="s">
        <v>101</v>
      </c>
      <c r="R6" s="143">
        <f>+G6-F6</f>
        <v>90</v>
      </c>
      <c r="S6" s="134" t="s">
        <v>170</v>
      </c>
      <c r="T6" s="144">
        <v>25500000</v>
      </c>
      <c r="U6" s="145" t="s">
        <v>171</v>
      </c>
      <c r="V6" s="144">
        <v>25500000</v>
      </c>
      <c r="W6" s="146">
        <v>45310</v>
      </c>
      <c r="X6" s="147" t="s">
        <v>103</v>
      </c>
      <c r="Y6" s="314">
        <f>+Z6+AA6+AB6</f>
        <v>25500000</v>
      </c>
      <c r="Z6" s="148">
        <f>T6-AA6-AB6</f>
        <v>25500000</v>
      </c>
      <c r="AA6" s="149">
        <v>0</v>
      </c>
      <c r="AB6" s="150">
        <f>+AC6+AD6+AE6+AF6+AG6+AH6+AI6+AJ6</f>
        <v>0</v>
      </c>
      <c r="AC6" s="149">
        <v>0</v>
      </c>
      <c r="AD6" s="149">
        <v>0</v>
      </c>
      <c r="AE6" s="149">
        <v>0</v>
      </c>
      <c r="AF6" s="149">
        <v>0</v>
      </c>
      <c r="AG6" s="149">
        <v>0</v>
      </c>
      <c r="AH6" s="149">
        <v>0</v>
      </c>
      <c r="AI6" s="149">
        <v>0</v>
      </c>
      <c r="AJ6" s="149">
        <v>0</v>
      </c>
      <c r="AK6" s="151" t="s">
        <v>104</v>
      </c>
      <c r="AL6" s="88" t="s">
        <v>172</v>
      </c>
      <c r="AM6" s="134" t="s">
        <v>173</v>
      </c>
      <c r="AN6" s="140">
        <v>1032403358</v>
      </c>
      <c r="AO6" s="134" t="s">
        <v>108</v>
      </c>
      <c r="AP6" s="134" t="s">
        <v>108</v>
      </c>
      <c r="AQ6" s="136" t="s">
        <v>108</v>
      </c>
      <c r="AR6" s="134" t="s">
        <v>108</v>
      </c>
      <c r="AS6" s="134" t="s">
        <v>109</v>
      </c>
      <c r="AT6" s="134" t="s">
        <v>109</v>
      </c>
      <c r="AU6" s="134" t="s">
        <v>109</v>
      </c>
      <c r="AV6" s="134"/>
      <c r="AW6" s="134"/>
      <c r="AX6" s="134" t="s">
        <v>109</v>
      </c>
      <c r="AY6" s="134" t="s">
        <v>108</v>
      </c>
      <c r="AZ6" s="152"/>
      <c r="BA6" s="134"/>
      <c r="BB6" s="153"/>
      <c r="BC6" s="152"/>
      <c r="BD6" s="154"/>
      <c r="BE6" s="143"/>
      <c r="BF6" s="143"/>
      <c r="BG6" s="152"/>
      <c r="BH6" s="153">
        <f>T6+BB6</f>
        <v>25500000</v>
      </c>
      <c r="BI6" s="296" t="s">
        <v>135</v>
      </c>
      <c r="BJ6" s="134"/>
      <c r="BK6" s="134" t="s">
        <v>114</v>
      </c>
      <c r="BL6" s="156"/>
      <c r="BM6" s="161" t="s">
        <v>136</v>
      </c>
      <c r="BN6" s="141" t="s">
        <v>161</v>
      </c>
      <c r="BO6" s="141">
        <v>64</v>
      </c>
      <c r="BP6" s="141" t="s">
        <v>108</v>
      </c>
      <c r="BQ6" s="141" t="s">
        <v>108</v>
      </c>
      <c r="BR6" s="141" t="s">
        <v>108</v>
      </c>
      <c r="BS6" s="141" t="s">
        <v>108</v>
      </c>
      <c r="BT6" s="141" t="s">
        <v>108</v>
      </c>
      <c r="BU6" s="157" t="s">
        <v>174</v>
      </c>
      <c r="BV6" s="141">
        <v>3124507221</v>
      </c>
      <c r="BW6" s="94" t="s">
        <v>175</v>
      </c>
      <c r="BX6" s="158" t="s">
        <v>176</v>
      </c>
      <c r="BY6" s="141" t="s">
        <v>119</v>
      </c>
      <c r="BZ6" s="159">
        <v>500800704150</v>
      </c>
      <c r="CA6" s="141" t="s">
        <v>109</v>
      </c>
      <c r="CB6" s="141" t="s">
        <v>109</v>
      </c>
      <c r="CC6" s="141" t="s">
        <v>109</v>
      </c>
      <c r="CD6" s="141"/>
      <c r="CE6" s="141"/>
      <c r="CF6" s="141"/>
      <c r="CG6" s="141"/>
      <c r="CH6" s="141"/>
      <c r="CI6" s="141"/>
      <c r="CJ6" s="141"/>
      <c r="CK6" s="141"/>
      <c r="CL6" s="141"/>
      <c r="CM6" s="141" t="s">
        <v>109</v>
      </c>
      <c r="CN6" s="160"/>
    </row>
    <row r="7" spans="1:203" s="290" customFormat="1" ht="45.75" customHeight="1">
      <c r="A7" s="589">
        <f>1+A6</f>
        <v>6</v>
      </c>
      <c r="B7" s="134" t="s">
        <v>177</v>
      </c>
      <c r="C7" s="134" t="s">
        <v>178</v>
      </c>
      <c r="D7" s="138" t="s">
        <v>179</v>
      </c>
      <c r="E7" s="135">
        <v>45313</v>
      </c>
      <c r="F7" s="136">
        <v>45315</v>
      </c>
      <c r="G7" s="136">
        <v>45527</v>
      </c>
      <c r="H7" s="134" t="s">
        <v>94</v>
      </c>
      <c r="I7" s="139" t="s">
        <v>180</v>
      </c>
      <c r="J7" s="158" t="s">
        <v>181</v>
      </c>
      <c r="K7" s="140">
        <v>35195237</v>
      </c>
      <c r="L7" s="134">
        <v>2</v>
      </c>
      <c r="M7" s="134" t="s">
        <v>97</v>
      </c>
      <c r="N7" s="141" t="s">
        <v>98</v>
      </c>
      <c r="O7" s="134" t="s">
        <v>182</v>
      </c>
      <c r="P7" s="142" t="s">
        <v>183</v>
      </c>
      <c r="Q7" s="134" t="s">
        <v>184</v>
      </c>
      <c r="R7" s="143">
        <f>+G7-F7</f>
        <v>212</v>
      </c>
      <c r="S7" s="134" t="s">
        <v>185</v>
      </c>
      <c r="T7" s="144">
        <v>29421000</v>
      </c>
      <c r="U7" s="145" t="s">
        <v>186</v>
      </c>
      <c r="V7" s="144">
        <v>29421000</v>
      </c>
      <c r="W7" s="146">
        <v>45315</v>
      </c>
      <c r="X7" s="147" t="s">
        <v>103</v>
      </c>
      <c r="Y7" s="314">
        <f>+Z7+AA7+AB7</f>
        <v>29421000</v>
      </c>
      <c r="Z7" s="148">
        <f>T7-AA7-AB7</f>
        <v>29421000</v>
      </c>
      <c r="AA7" s="149">
        <v>0</v>
      </c>
      <c r="AB7" s="150">
        <f>+AC7+AD7+AE7+AF7+AG7+AH7+AI7+AJ7</f>
        <v>0</v>
      </c>
      <c r="AC7" s="149">
        <v>0</v>
      </c>
      <c r="AD7" s="149">
        <v>0</v>
      </c>
      <c r="AE7" s="149">
        <v>0</v>
      </c>
      <c r="AF7" s="149">
        <v>0</v>
      </c>
      <c r="AG7" s="149">
        <v>0</v>
      </c>
      <c r="AH7" s="149">
        <v>0</v>
      </c>
      <c r="AI7" s="149">
        <v>0</v>
      </c>
      <c r="AJ7" s="149">
        <v>0</v>
      </c>
      <c r="AK7" s="151" t="s">
        <v>104</v>
      </c>
      <c r="AL7" s="88" t="s">
        <v>187</v>
      </c>
      <c r="AM7" s="134" t="s">
        <v>188</v>
      </c>
      <c r="AN7" s="140">
        <v>23561243</v>
      </c>
      <c r="AO7" s="134" t="s">
        <v>108</v>
      </c>
      <c r="AP7" s="134" t="s">
        <v>108</v>
      </c>
      <c r="AQ7" s="136" t="s">
        <v>108</v>
      </c>
      <c r="AR7" s="134" t="s">
        <v>108</v>
      </c>
      <c r="AS7" s="134" t="s">
        <v>109</v>
      </c>
      <c r="AT7" s="134" t="s">
        <v>109</v>
      </c>
      <c r="AU7" s="134" t="s">
        <v>109</v>
      </c>
      <c r="AV7" s="134"/>
      <c r="AW7" s="134"/>
      <c r="AX7" s="134" t="s">
        <v>109</v>
      </c>
      <c r="AY7" s="134" t="s">
        <v>108</v>
      </c>
      <c r="AZ7" s="152"/>
      <c r="BA7" s="134"/>
      <c r="BB7" s="153"/>
      <c r="BC7" s="152"/>
      <c r="BD7" s="154"/>
      <c r="BE7" s="143"/>
      <c r="BF7" s="143"/>
      <c r="BG7" s="152"/>
      <c r="BH7" s="153">
        <f>T7+BB7</f>
        <v>29421000</v>
      </c>
      <c r="BI7" s="349" t="s">
        <v>113</v>
      </c>
      <c r="BJ7" s="134"/>
      <c r="BK7" s="134" t="s">
        <v>114</v>
      </c>
      <c r="BL7" s="156"/>
      <c r="BM7" s="166"/>
      <c r="BN7" s="141" t="s">
        <v>161</v>
      </c>
      <c r="BO7" s="141">
        <v>46</v>
      </c>
      <c r="BP7" s="141" t="s">
        <v>108</v>
      </c>
      <c r="BQ7" s="141" t="s">
        <v>108</v>
      </c>
      <c r="BR7" s="141" t="s">
        <v>108</v>
      </c>
      <c r="BS7" s="141" t="s">
        <v>108</v>
      </c>
      <c r="BT7" s="141" t="s">
        <v>108</v>
      </c>
      <c r="BU7" s="157" t="s">
        <v>189</v>
      </c>
      <c r="BV7" s="141">
        <v>3118997211</v>
      </c>
      <c r="BW7" s="94" t="s">
        <v>190</v>
      </c>
      <c r="BX7" s="158" t="s">
        <v>191</v>
      </c>
      <c r="BY7" s="141" t="s">
        <v>119</v>
      </c>
      <c r="BZ7" s="159">
        <v>240078243286</v>
      </c>
      <c r="CA7" s="141" t="s">
        <v>109</v>
      </c>
      <c r="CB7" s="141" t="s">
        <v>109</v>
      </c>
      <c r="CC7" s="141" t="s">
        <v>109</v>
      </c>
      <c r="CD7" s="141" t="s">
        <v>109</v>
      </c>
      <c r="CE7" s="141" t="s">
        <v>109</v>
      </c>
      <c r="CF7" s="141" t="s">
        <v>109</v>
      </c>
      <c r="CG7" s="141" t="s">
        <v>109</v>
      </c>
      <c r="CH7" s="141"/>
      <c r="CI7" s="141"/>
      <c r="CJ7" s="141"/>
      <c r="CK7" s="141"/>
      <c r="CL7" s="141"/>
      <c r="CM7" s="141" t="s">
        <v>109</v>
      </c>
      <c r="CN7" s="160"/>
      <c r="CO7" s="297"/>
      <c r="CP7" s="297"/>
      <c r="CQ7" s="297"/>
      <c r="CR7" s="297"/>
      <c r="CS7" s="50"/>
      <c r="CT7" s="50"/>
      <c r="CU7" s="50"/>
      <c r="CV7" s="50"/>
      <c r="CW7" s="50"/>
      <c r="CX7" s="50"/>
      <c r="CY7" s="50"/>
      <c r="CZ7" s="50"/>
      <c r="DA7" s="50"/>
      <c r="DB7" s="50"/>
      <c r="DC7" s="50"/>
      <c r="DD7" s="50"/>
      <c r="DE7" s="50"/>
      <c r="DF7" s="50"/>
      <c r="DG7" s="50"/>
      <c r="DH7" s="50"/>
      <c r="DI7" s="50"/>
      <c r="DJ7" s="50"/>
      <c r="DK7" s="50"/>
      <c r="DL7" s="50"/>
      <c r="DM7" s="50"/>
      <c r="DN7" s="50"/>
      <c r="DO7" s="50"/>
      <c r="DP7" s="50"/>
      <c r="DQ7" s="50"/>
      <c r="DR7" s="50"/>
      <c r="DS7" s="50"/>
      <c r="DT7" s="50"/>
      <c r="DU7" s="50"/>
      <c r="DV7" s="50"/>
      <c r="DW7" s="50"/>
      <c r="DX7" s="50"/>
      <c r="DY7" s="50"/>
      <c r="DZ7" s="50"/>
      <c r="EA7" s="50"/>
      <c r="EB7" s="50"/>
      <c r="EC7" s="50"/>
      <c r="ED7" s="50"/>
      <c r="EE7" s="50"/>
      <c r="EF7" s="50"/>
      <c r="EG7" s="50"/>
      <c r="EH7" s="50"/>
      <c r="EI7" s="50"/>
      <c r="EJ7" s="50"/>
      <c r="EK7" s="50"/>
      <c r="EL7" s="50"/>
      <c r="EM7" s="50"/>
      <c r="EN7" s="50"/>
      <c r="EO7" s="50"/>
      <c r="EP7" s="50"/>
      <c r="EQ7" s="50"/>
      <c r="ER7" s="50"/>
      <c r="ES7" s="50"/>
      <c r="ET7" s="50"/>
      <c r="EU7" s="50"/>
      <c r="EV7" s="50"/>
      <c r="EW7" s="50"/>
      <c r="EX7" s="50"/>
      <c r="EY7" s="50"/>
      <c r="EZ7" s="50"/>
      <c r="FA7" s="50"/>
      <c r="FB7" s="50"/>
      <c r="FC7" s="50"/>
      <c r="FD7" s="50"/>
      <c r="FE7" s="50"/>
      <c r="FF7" s="50"/>
      <c r="FG7" s="50"/>
      <c r="FH7" s="50"/>
      <c r="FI7" s="50"/>
      <c r="FJ7" s="50"/>
      <c r="FK7" s="50"/>
      <c r="FL7" s="50"/>
      <c r="FM7" s="50"/>
      <c r="FN7" s="50"/>
      <c r="FO7" s="50"/>
      <c r="FP7" s="50"/>
      <c r="FQ7" s="50"/>
      <c r="FR7" s="50"/>
      <c r="FS7" s="50"/>
      <c r="FT7" s="50"/>
      <c r="FU7" s="50"/>
      <c r="FV7" s="50"/>
      <c r="FW7" s="50"/>
      <c r="FX7" s="50"/>
      <c r="FY7" s="50"/>
      <c r="FZ7" s="50"/>
      <c r="GA7" s="50"/>
      <c r="GB7" s="50"/>
      <c r="GC7" s="50"/>
      <c r="GD7" s="50"/>
      <c r="GE7" s="50"/>
      <c r="GF7" s="50"/>
      <c r="GG7" s="50"/>
      <c r="GH7" s="50"/>
      <c r="GI7" s="50"/>
      <c r="GJ7" s="50"/>
      <c r="GK7" s="50"/>
      <c r="GL7" s="50"/>
      <c r="GM7" s="50"/>
      <c r="GN7" s="50"/>
      <c r="GO7" s="50"/>
      <c r="GP7" s="50"/>
      <c r="GQ7" s="50"/>
      <c r="GR7" s="50"/>
      <c r="GS7" s="50"/>
      <c r="GT7" s="50"/>
      <c r="GU7" s="50"/>
    </row>
    <row r="8" spans="1:203" s="50" customFormat="1" ht="45.75" customHeight="1">
      <c r="A8" s="589">
        <f>1+A7</f>
        <v>7</v>
      </c>
      <c r="B8" s="134" t="s">
        <v>192</v>
      </c>
      <c r="C8" s="134" t="s">
        <v>193</v>
      </c>
      <c r="D8" s="138" t="s">
        <v>179</v>
      </c>
      <c r="E8" s="135">
        <v>45313</v>
      </c>
      <c r="F8" s="136">
        <v>45315</v>
      </c>
      <c r="G8" s="136">
        <v>45527</v>
      </c>
      <c r="H8" s="134" t="s">
        <v>94</v>
      </c>
      <c r="I8" s="139" t="s">
        <v>95</v>
      </c>
      <c r="J8" s="158" t="s">
        <v>194</v>
      </c>
      <c r="K8" s="140">
        <v>1075651285</v>
      </c>
      <c r="L8" s="134">
        <v>9</v>
      </c>
      <c r="M8" s="134" t="s">
        <v>97</v>
      </c>
      <c r="N8" s="141" t="s">
        <v>98</v>
      </c>
      <c r="O8" s="134" t="s">
        <v>182</v>
      </c>
      <c r="P8" s="142" t="s">
        <v>195</v>
      </c>
      <c r="Q8" s="134" t="s">
        <v>196</v>
      </c>
      <c r="R8" s="143">
        <f>+G8-F8</f>
        <v>212</v>
      </c>
      <c r="S8" s="134" t="s">
        <v>197</v>
      </c>
      <c r="T8" s="144">
        <v>50526000</v>
      </c>
      <c r="U8" s="145" t="s">
        <v>198</v>
      </c>
      <c r="V8" s="144">
        <v>50526000</v>
      </c>
      <c r="W8" s="146">
        <v>45315</v>
      </c>
      <c r="X8" s="147" t="s">
        <v>103</v>
      </c>
      <c r="Y8" s="314">
        <f>+Z8+AA8+AB8</f>
        <v>50526000</v>
      </c>
      <c r="Z8" s="148">
        <f>T8-AA8-AB8</f>
        <v>50526000</v>
      </c>
      <c r="AA8" s="149">
        <v>0</v>
      </c>
      <c r="AB8" s="150">
        <f>+AC8+AD8+AE8+AF8+AG8+AH8+AI8+AJ8</f>
        <v>0</v>
      </c>
      <c r="AC8" s="149">
        <v>0</v>
      </c>
      <c r="AD8" s="149">
        <v>0</v>
      </c>
      <c r="AE8" s="149">
        <v>0</v>
      </c>
      <c r="AF8" s="149">
        <v>0</v>
      </c>
      <c r="AG8" s="149">
        <v>0</v>
      </c>
      <c r="AH8" s="149">
        <v>0</v>
      </c>
      <c r="AI8" s="149">
        <v>0</v>
      </c>
      <c r="AJ8" s="149">
        <v>0</v>
      </c>
      <c r="AK8" s="151" t="s">
        <v>104</v>
      </c>
      <c r="AL8" s="88" t="s">
        <v>199</v>
      </c>
      <c r="AM8" s="134" t="s">
        <v>200</v>
      </c>
      <c r="AN8" s="140">
        <v>11411633</v>
      </c>
      <c r="AO8" s="134" t="s">
        <v>108</v>
      </c>
      <c r="AP8" s="134" t="s">
        <v>108</v>
      </c>
      <c r="AQ8" s="136" t="s">
        <v>108</v>
      </c>
      <c r="AR8" s="134" t="s">
        <v>108</v>
      </c>
      <c r="AS8" s="134" t="s">
        <v>109</v>
      </c>
      <c r="AT8" s="134" t="s">
        <v>109</v>
      </c>
      <c r="AU8" s="134" t="s">
        <v>109</v>
      </c>
      <c r="AV8" s="134"/>
      <c r="AW8" s="134"/>
      <c r="AX8" s="134" t="s">
        <v>109</v>
      </c>
      <c r="AY8" s="134" t="s">
        <v>108</v>
      </c>
      <c r="AZ8" s="152"/>
      <c r="BA8" s="134"/>
      <c r="BB8" s="153"/>
      <c r="BC8" s="152"/>
      <c r="BD8" s="154"/>
      <c r="BE8" s="143"/>
      <c r="BF8" s="143"/>
      <c r="BG8" s="152"/>
      <c r="BH8" s="153">
        <f>T8+BB8</f>
        <v>50526000</v>
      </c>
      <c r="BI8" s="105" t="s">
        <v>113</v>
      </c>
      <c r="BJ8" s="134"/>
      <c r="BK8" s="134" t="s">
        <v>114</v>
      </c>
      <c r="BL8" s="156"/>
      <c r="BM8" s="166"/>
      <c r="BN8" s="141" t="s">
        <v>161</v>
      </c>
      <c r="BO8" s="141">
        <v>38</v>
      </c>
      <c r="BP8" s="141" t="s">
        <v>108</v>
      </c>
      <c r="BQ8" s="141" t="s">
        <v>108</v>
      </c>
      <c r="BR8" s="141" t="s">
        <v>108</v>
      </c>
      <c r="BS8" s="141" t="s">
        <v>108</v>
      </c>
      <c r="BT8" s="141" t="s">
        <v>108</v>
      </c>
      <c r="BU8" s="157" t="s">
        <v>201</v>
      </c>
      <c r="BV8" s="141">
        <v>3208373222</v>
      </c>
      <c r="BW8" s="94" t="s">
        <v>202</v>
      </c>
      <c r="BX8" s="158" t="s">
        <v>118</v>
      </c>
      <c r="BY8" s="141" t="s">
        <v>119</v>
      </c>
      <c r="BZ8" s="159">
        <v>33248956912</v>
      </c>
      <c r="CA8" s="141" t="s">
        <v>109</v>
      </c>
      <c r="CB8" s="141" t="s">
        <v>109</v>
      </c>
      <c r="CC8" s="141" t="s">
        <v>109</v>
      </c>
      <c r="CD8" s="141" t="s">
        <v>109</v>
      </c>
      <c r="CE8" s="141" t="s">
        <v>109</v>
      </c>
      <c r="CF8" s="141" t="s">
        <v>109</v>
      </c>
      <c r="CG8" s="141" t="s">
        <v>109</v>
      </c>
      <c r="CH8" s="141"/>
      <c r="CI8" s="141"/>
      <c r="CJ8" s="141"/>
      <c r="CK8" s="141"/>
      <c r="CL8" s="141"/>
      <c r="CM8" s="141" t="s">
        <v>109</v>
      </c>
      <c r="CN8" s="160"/>
    </row>
    <row r="9" spans="1:203" s="50" customFormat="1" ht="45.75" customHeight="1">
      <c r="A9" s="589">
        <f>1+A8</f>
        <v>8</v>
      </c>
      <c r="B9" s="134" t="s">
        <v>203</v>
      </c>
      <c r="C9" s="134" t="s">
        <v>204</v>
      </c>
      <c r="D9" s="138" t="s">
        <v>93</v>
      </c>
      <c r="E9" s="135">
        <v>45314</v>
      </c>
      <c r="F9" s="136">
        <v>45315</v>
      </c>
      <c r="G9" s="136">
        <v>45405</v>
      </c>
      <c r="H9" s="134" t="s">
        <v>94</v>
      </c>
      <c r="I9" s="139" t="s">
        <v>95</v>
      </c>
      <c r="J9" s="158" t="s">
        <v>205</v>
      </c>
      <c r="K9" s="140">
        <v>1072670808</v>
      </c>
      <c r="L9" s="134">
        <v>0</v>
      </c>
      <c r="M9" s="134" t="s">
        <v>97</v>
      </c>
      <c r="N9" s="141" t="s">
        <v>98</v>
      </c>
      <c r="O9" s="134" t="s">
        <v>168</v>
      </c>
      <c r="P9" s="142" t="s">
        <v>206</v>
      </c>
      <c r="Q9" s="134" t="s">
        <v>207</v>
      </c>
      <c r="R9" s="143">
        <f>+G9-F9</f>
        <v>90</v>
      </c>
      <c r="S9" s="134" t="s">
        <v>208</v>
      </c>
      <c r="T9" s="144">
        <v>15000000</v>
      </c>
      <c r="U9" s="145" t="s">
        <v>209</v>
      </c>
      <c r="V9" s="144">
        <v>15000000</v>
      </c>
      <c r="W9" s="146">
        <v>45315</v>
      </c>
      <c r="X9" s="147" t="s">
        <v>103</v>
      </c>
      <c r="Y9" s="314">
        <f>+Z9+AA9+AB9</f>
        <v>15000000</v>
      </c>
      <c r="Z9" s="148">
        <f>T9-AA9-AB9</f>
        <v>15000000</v>
      </c>
      <c r="AA9" s="149">
        <v>0</v>
      </c>
      <c r="AB9" s="150">
        <f>+AC9+AD9+AE9+AF9+AG9+AH9+AI9+AJ9</f>
        <v>0</v>
      </c>
      <c r="AC9" s="149">
        <v>0</v>
      </c>
      <c r="AD9" s="149">
        <v>0</v>
      </c>
      <c r="AE9" s="149">
        <v>0</v>
      </c>
      <c r="AF9" s="149">
        <v>0</v>
      </c>
      <c r="AG9" s="149">
        <v>0</v>
      </c>
      <c r="AH9" s="149">
        <v>0</v>
      </c>
      <c r="AI9" s="149">
        <v>0</v>
      </c>
      <c r="AJ9" s="149">
        <v>0</v>
      </c>
      <c r="AK9" s="151" t="s">
        <v>104</v>
      </c>
      <c r="AL9" s="88" t="s">
        <v>210</v>
      </c>
      <c r="AM9" s="134" t="s">
        <v>211</v>
      </c>
      <c r="AN9" s="140">
        <v>1010193344</v>
      </c>
      <c r="AO9" s="134" t="s">
        <v>108</v>
      </c>
      <c r="AP9" s="134" t="s">
        <v>108</v>
      </c>
      <c r="AQ9" s="136" t="s">
        <v>108</v>
      </c>
      <c r="AR9" s="134" t="s">
        <v>108</v>
      </c>
      <c r="AS9" s="134" t="s">
        <v>109</v>
      </c>
      <c r="AT9" s="134" t="s">
        <v>109</v>
      </c>
      <c r="AU9" s="134" t="s">
        <v>109</v>
      </c>
      <c r="AV9" s="134"/>
      <c r="AW9" s="134"/>
      <c r="AX9" s="134" t="s">
        <v>109</v>
      </c>
      <c r="AY9" s="134" t="s">
        <v>108</v>
      </c>
      <c r="AZ9" s="152"/>
      <c r="BA9" s="134"/>
      <c r="BB9" s="153"/>
      <c r="BC9" s="152"/>
      <c r="BD9" s="154"/>
      <c r="BE9" s="143"/>
      <c r="BF9" s="143"/>
      <c r="BG9" s="152"/>
      <c r="BH9" s="153">
        <f>T9+BB9</f>
        <v>15000000</v>
      </c>
      <c r="BI9" s="105" t="s">
        <v>113</v>
      </c>
      <c r="BJ9" s="134"/>
      <c r="BK9" s="134" t="s">
        <v>114</v>
      </c>
      <c r="BL9" s="156"/>
      <c r="BM9" s="166"/>
      <c r="BN9" s="141" t="s">
        <v>115</v>
      </c>
      <c r="BO9" s="141">
        <v>26</v>
      </c>
      <c r="BP9" s="141" t="s">
        <v>109</v>
      </c>
      <c r="BQ9" s="141" t="s">
        <v>108</v>
      </c>
      <c r="BR9" s="141" t="s">
        <v>108</v>
      </c>
      <c r="BS9" s="141" t="s">
        <v>108</v>
      </c>
      <c r="BT9" s="141" t="s">
        <v>108</v>
      </c>
      <c r="BU9" s="157" t="s">
        <v>212</v>
      </c>
      <c r="BV9" s="141">
        <v>3167683788</v>
      </c>
      <c r="BW9" s="94" t="s">
        <v>213</v>
      </c>
      <c r="BX9" s="158" t="s">
        <v>139</v>
      </c>
      <c r="BY9" s="141" t="s">
        <v>119</v>
      </c>
      <c r="BZ9" s="159">
        <v>550004100243288</v>
      </c>
      <c r="CA9" s="141" t="s">
        <v>109</v>
      </c>
      <c r="CB9" s="141" t="s">
        <v>109</v>
      </c>
      <c r="CC9" s="141" t="s">
        <v>109</v>
      </c>
      <c r="CD9" s="141"/>
      <c r="CE9" s="141"/>
      <c r="CF9" s="141"/>
      <c r="CG9" s="141"/>
      <c r="CH9" s="141"/>
      <c r="CI9" s="141"/>
      <c r="CJ9" s="141"/>
      <c r="CK9" s="141"/>
      <c r="CL9" s="141"/>
      <c r="CM9" s="141" t="s">
        <v>109</v>
      </c>
      <c r="CN9" s="160"/>
    </row>
    <row r="10" spans="1:203" s="50" customFormat="1" ht="45.75" customHeight="1">
      <c r="A10" s="589">
        <f>1+A9</f>
        <v>9</v>
      </c>
      <c r="B10" s="134" t="s">
        <v>214</v>
      </c>
      <c r="C10" s="134" t="s">
        <v>215</v>
      </c>
      <c r="D10" s="138" t="s">
        <v>93</v>
      </c>
      <c r="E10" s="135">
        <v>45317</v>
      </c>
      <c r="F10" s="136">
        <v>45321</v>
      </c>
      <c r="G10" s="136">
        <v>45472</v>
      </c>
      <c r="H10" s="134" t="s">
        <v>94</v>
      </c>
      <c r="I10" s="139" t="s">
        <v>216</v>
      </c>
      <c r="J10" s="158" t="s">
        <v>217</v>
      </c>
      <c r="K10" s="140">
        <v>832008895</v>
      </c>
      <c r="L10" s="134">
        <v>1</v>
      </c>
      <c r="M10" s="134" t="s">
        <v>123</v>
      </c>
      <c r="N10" s="141" t="s">
        <v>98</v>
      </c>
      <c r="O10" s="134" t="s">
        <v>218</v>
      </c>
      <c r="P10" s="142" t="s">
        <v>219</v>
      </c>
      <c r="Q10" s="134" t="s">
        <v>220</v>
      </c>
      <c r="R10" s="143">
        <f>+G10-F10</f>
        <v>151</v>
      </c>
      <c r="S10" s="134" t="s">
        <v>221</v>
      </c>
      <c r="T10" s="144">
        <v>350000000</v>
      </c>
      <c r="U10" s="145" t="s">
        <v>222</v>
      </c>
      <c r="V10" s="144">
        <v>350000000</v>
      </c>
      <c r="W10" s="146">
        <v>45320</v>
      </c>
      <c r="X10" s="147" t="s">
        <v>103</v>
      </c>
      <c r="Y10" s="314">
        <f>+Z10+AA10+AB10</f>
        <v>350000000</v>
      </c>
      <c r="Z10" s="148">
        <f>T10-AA10-AB10</f>
        <v>350000000</v>
      </c>
      <c r="AA10" s="149">
        <v>0</v>
      </c>
      <c r="AB10" s="150">
        <f>+AC10+AD10+AE10+AF10+AG10+AH10+AI10+AJ10</f>
        <v>0</v>
      </c>
      <c r="AC10" s="149">
        <v>0</v>
      </c>
      <c r="AD10" s="149">
        <v>0</v>
      </c>
      <c r="AE10" s="149">
        <v>0</v>
      </c>
      <c r="AF10" s="149">
        <v>0</v>
      </c>
      <c r="AG10" s="149">
        <v>0</v>
      </c>
      <c r="AH10" s="149">
        <v>0</v>
      </c>
      <c r="AI10" s="149">
        <v>0</v>
      </c>
      <c r="AJ10" s="149">
        <v>0</v>
      </c>
      <c r="AK10" s="151" t="s">
        <v>104</v>
      </c>
      <c r="AL10" s="88" t="s">
        <v>223</v>
      </c>
      <c r="AM10" s="134" t="s">
        <v>224</v>
      </c>
      <c r="AN10" s="140">
        <v>13542484</v>
      </c>
      <c r="AO10" s="134" t="s">
        <v>225</v>
      </c>
      <c r="AP10" s="134" t="s">
        <v>131</v>
      </c>
      <c r="AQ10" s="136">
        <v>45320</v>
      </c>
      <c r="AR10" s="134" t="s">
        <v>226</v>
      </c>
      <c r="AS10" s="134" t="s">
        <v>108</v>
      </c>
      <c r="AT10" s="134" t="s">
        <v>109</v>
      </c>
      <c r="AU10" s="134" t="s">
        <v>109</v>
      </c>
      <c r="AV10" s="134"/>
      <c r="AW10" s="134"/>
      <c r="AX10" s="134" t="s">
        <v>109</v>
      </c>
      <c r="AY10" s="134" t="s">
        <v>108</v>
      </c>
      <c r="AZ10" s="152"/>
      <c r="BA10" s="134"/>
      <c r="BB10" s="153"/>
      <c r="BC10" s="152"/>
      <c r="BD10" s="154"/>
      <c r="BE10" s="143"/>
      <c r="BF10" s="143"/>
      <c r="BG10" s="152"/>
      <c r="BH10" s="153">
        <f>T10+BB10</f>
        <v>350000000</v>
      </c>
      <c r="BI10" s="158" t="s">
        <v>227</v>
      </c>
      <c r="BJ10" s="134"/>
      <c r="BK10" s="134" t="s">
        <v>114</v>
      </c>
      <c r="BL10" s="156"/>
      <c r="BM10" s="346" t="s">
        <v>228</v>
      </c>
      <c r="BN10" s="141" t="s">
        <v>108</v>
      </c>
      <c r="BO10" s="141" t="s">
        <v>108</v>
      </c>
      <c r="BP10" s="141" t="s">
        <v>108</v>
      </c>
      <c r="BQ10" s="141" t="s">
        <v>108</v>
      </c>
      <c r="BR10" s="141" t="s">
        <v>108</v>
      </c>
      <c r="BS10" s="141" t="s">
        <v>108</v>
      </c>
      <c r="BT10" s="141" t="s">
        <v>108</v>
      </c>
      <c r="BU10" s="157" t="s">
        <v>229</v>
      </c>
      <c r="BV10" s="141">
        <v>3023760167</v>
      </c>
      <c r="BW10" s="94" t="s">
        <v>230</v>
      </c>
      <c r="BX10" s="158" t="s">
        <v>118</v>
      </c>
      <c r="BY10" s="141" t="s">
        <v>231</v>
      </c>
      <c r="BZ10" s="159">
        <v>33787984368</v>
      </c>
      <c r="CA10" s="394" t="s">
        <v>232</v>
      </c>
      <c r="CB10" s="141" t="s">
        <v>109</v>
      </c>
      <c r="CC10" s="141" t="s">
        <v>109</v>
      </c>
      <c r="CD10" s="141"/>
      <c r="CE10" s="141"/>
      <c r="CF10" s="141"/>
      <c r="CG10" s="141"/>
      <c r="CH10" s="141"/>
      <c r="CI10" s="141"/>
      <c r="CJ10" s="141"/>
      <c r="CK10" s="141"/>
      <c r="CL10" s="141"/>
      <c r="CM10" s="141" t="s">
        <v>109</v>
      </c>
      <c r="CN10" s="160"/>
    </row>
    <row r="11" spans="1:203" s="50" customFormat="1" ht="45.75" customHeight="1">
      <c r="A11" s="589">
        <f>1+A10</f>
        <v>10</v>
      </c>
      <c r="B11" s="134" t="s">
        <v>233</v>
      </c>
      <c r="C11" s="134" t="s">
        <v>234</v>
      </c>
      <c r="D11" s="138" t="s">
        <v>235</v>
      </c>
      <c r="E11" s="135">
        <v>45317</v>
      </c>
      <c r="F11" s="136">
        <v>45320</v>
      </c>
      <c r="G11" s="136">
        <v>45508</v>
      </c>
      <c r="H11" s="134" t="s">
        <v>94</v>
      </c>
      <c r="I11" s="139" t="s">
        <v>236</v>
      </c>
      <c r="J11" s="134" t="s">
        <v>237</v>
      </c>
      <c r="K11" s="140">
        <v>900092385</v>
      </c>
      <c r="L11" s="134">
        <v>9</v>
      </c>
      <c r="M11" s="134" t="s">
        <v>123</v>
      </c>
      <c r="N11" s="141" t="s">
        <v>98</v>
      </c>
      <c r="O11" s="134" t="s">
        <v>168</v>
      </c>
      <c r="P11" s="142" t="s">
        <v>238</v>
      </c>
      <c r="Q11" s="134" t="s">
        <v>239</v>
      </c>
      <c r="R11" s="143">
        <f>+G11-F11</f>
        <v>188</v>
      </c>
      <c r="S11" s="134" t="s">
        <v>240</v>
      </c>
      <c r="T11" s="144">
        <v>331606737</v>
      </c>
      <c r="U11" s="145" t="s">
        <v>241</v>
      </c>
      <c r="V11" s="144">
        <v>331606737</v>
      </c>
      <c r="W11" s="146">
        <v>45320</v>
      </c>
      <c r="X11" s="147" t="s">
        <v>103</v>
      </c>
      <c r="Y11" s="314">
        <f>+Z11+AA11+AB11</f>
        <v>331606737</v>
      </c>
      <c r="Z11" s="148">
        <f>T11-AA11-AB11</f>
        <v>331606737</v>
      </c>
      <c r="AA11" s="149">
        <v>0</v>
      </c>
      <c r="AB11" s="150">
        <f>+AC11+AD11+AE11+AF11+AG11+AH11+AI11+AJ11</f>
        <v>0</v>
      </c>
      <c r="AC11" s="149">
        <v>0</v>
      </c>
      <c r="AD11" s="149">
        <v>0</v>
      </c>
      <c r="AE11" s="149">
        <v>0</v>
      </c>
      <c r="AF11" s="149">
        <v>0</v>
      </c>
      <c r="AG11" s="149">
        <v>0</v>
      </c>
      <c r="AH11" s="149">
        <v>0</v>
      </c>
      <c r="AI11" s="149">
        <v>0</v>
      </c>
      <c r="AJ11" s="149">
        <v>0</v>
      </c>
      <c r="AK11" s="151" t="s">
        <v>104</v>
      </c>
      <c r="AL11" s="88" t="s">
        <v>242</v>
      </c>
      <c r="AM11" s="134" t="s">
        <v>243</v>
      </c>
      <c r="AN11" s="140">
        <v>35196718</v>
      </c>
      <c r="AO11" s="134" t="s">
        <v>244</v>
      </c>
      <c r="AP11" s="134" t="s">
        <v>131</v>
      </c>
      <c r="AQ11" s="136">
        <v>45317</v>
      </c>
      <c r="AR11" s="134" t="s">
        <v>245</v>
      </c>
      <c r="AS11" s="134" t="s">
        <v>108</v>
      </c>
      <c r="AT11" s="134" t="s">
        <v>109</v>
      </c>
      <c r="AU11" s="134"/>
      <c r="AV11" s="134"/>
      <c r="AW11" s="134"/>
      <c r="AX11" s="134" t="s">
        <v>109</v>
      </c>
      <c r="AY11" s="134" t="s">
        <v>108</v>
      </c>
      <c r="AZ11" s="152"/>
      <c r="BA11" s="134"/>
      <c r="BB11" s="153"/>
      <c r="BC11" s="152"/>
      <c r="BD11" s="154"/>
      <c r="BE11" s="143"/>
      <c r="BF11" s="143"/>
      <c r="BG11" s="152"/>
      <c r="BH11" s="153">
        <f>T11+BB11</f>
        <v>331606737</v>
      </c>
      <c r="BI11" s="296" t="s">
        <v>135</v>
      </c>
      <c r="BJ11" s="134"/>
      <c r="BK11" s="134"/>
      <c r="BL11" s="156"/>
      <c r="BM11" s="161" t="s">
        <v>136</v>
      </c>
      <c r="BN11" s="141" t="s">
        <v>108</v>
      </c>
      <c r="BO11" s="141" t="s">
        <v>108</v>
      </c>
      <c r="BP11" s="141" t="s">
        <v>108</v>
      </c>
      <c r="BQ11" s="141" t="s">
        <v>108</v>
      </c>
      <c r="BR11" s="141" t="s">
        <v>108</v>
      </c>
      <c r="BS11" s="141" t="s">
        <v>108</v>
      </c>
      <c r="BT11" s="141" t="s">
        <v>108</v>
      </c>
      <c r="BU11" s="157" t="s">
        <v>246</v>
      </c>
      <c r="BV11" s="141">
        <v>6045150505</v>
      </c>
      <c r="BW11" s="94" t="s">
        <v>247</v>
      </c>
      <c r="BX11" s="158" t="s">
        <v>248</v>
      </c>
      <c r="BY11" s="141" t="s">
        <v>119</v>
      </c>
      <c r="BZ11" s="159">
        <v>379038235</v>
      </c>
      <c r="CA11" s="141" t="s">
        <v>109</v>
      </c>
      <c r="CB11" s="141" t="s">
        <v>109</v>
      </c>
      <c r="CC11" s="141" t="s">
        <v>109</v>
      </c>
      <c r="CD11" s="141" t="s">
        <v>109</v>
      </c>
      <c r="CE11" s="141" t="s">
        <v>109</v>
      </c>
      <c r="CF11" s="141" t="s">
        <v>109</v>
      </c>
      <c r="CG11" s="141" t="s">
        <v>109</v>
      </c>
      <c r="CH11" s="141"/>
      <c r="CI11" s="141"/>
      <c r="CJ11" s="141"/>
      <c r="CK11" s="141"/>
      <c r="CL11" s="141"/>
      <c r="CM11" s="141"/>
      <c r="CN11" s="141" t="s">
        <v>109</v>
      </c>
    </row>
    <row r="12" spans="1:203" s="50" customFormat="1" ht="45.75" customHeight="1">
      <c r="A12" s="589">
        <f>1+A11</f>
        <v>11</v>
      </c>
      <c r="B12" s="134" t="s">
        <v>249</v>
      </c>
      <c r="C12" s="134" t="s">
        <v>250</v>
      </c>
      <c r="D12" s="138" t="s">
        <v>251</v>
      </c>
      <c r="E12" s="135">
        <v>45317</v>
      </c>
      <c r="F12" s="136">
        <v>45318</v>
      </c>
      <c r="G12" s="136">
        <v>45652</v>
      </c>
      <c r="H12" s="134" t="s">
        <v>94</v>
      </c>
      <c r="I12" s="139" t="s">
        <v>95</v>
      </c>
      <c r="J12" s="134" t="s">
        <v>252</v>
      </c>
      <c r="K12" s="140">
        <v>79889108</v>
      </c>
      <c r="L12" s="134">
        <v>1</v>
      </c>
      <c r="M12" s="134" t="s">
        <v>97</v>
      </c>
      <c r="N12" s="141" t="s">
        <v>98</v>
      </c>
      <c r="O12" s="134" t="s">
        <v>218</v>
      </c>
      <c r="P12" s="142" t="s">
        <v>253</v>
      </c>
      <c r="Q12" s="134" t="s">
        <v>254</v>
      </c>
      <c r="R12" s="143">
        <f>+G12-F12</f>
        <v>334</v>
      </c>
      <c r="S12" s="134" t="s">
        <v>255</v>
      </c>
      <c r="T12" s="144">
        <v>55000000</v>
      </c>
      <c r="U12" s="145" t="s">
        <v>256</v>
      </c>
      <c r="V12" s="144">
        <v>55000000</v>
      </c>
      <c r="W12" s="146">
        <v>45317</v>
      </c>
      <c r="X12" s="147" t="s">
        <v>103</v>
      </c>
      <c r="Y12" s="314">
        <f>+Z12+AA12+AB12</f>
        <v>55000000</v>
      </c>
      <c r="Z12" s="148">
        <f>T12-AA12-AB12</f>
        <v>55000000</v>
      </c>
      <c r="AA12" s="149">
        <v>0</v>
      </c>
      <c r="AB12" s="150">
        <v>0</v>
      </c>
      <c r="AC12" s="149">
        <v>0</v>
      </c>
      <c r="AD12" s="149">
        <v>0</v>
      </c>
      <c r="AE12" s="149">
        <v>0</v>
      </c>
      <c r="AF12" s="149">
        <v>0</v>
      </c>
      <c r="AG12" s="149">
        <v>0</v>
      </c>
      <c r="AH12" s="149">
        <v>0</v>
      </c>
      <c r="AI12" s="149">
        <v>0</v>
      </c>
      <c r="AJ12" s="149">
        <v>0</v>
      </c>
      <c r="AK12" s="151" t="s">
        <v>104</v>
      </c>
      <c r="AL12" s="88" t="s">
        <v>257</v>
      </c>
      <c r="AM12" s="134" t="s">
        <v>258</v>
      </c>
      <c r="AN12" s="140">
        <v>79889108</v>
      </c>
      <c r="AO12" s="134" t="s">
        <v>108</v>
      </c>
      <c r="AP12" s="134" t="s">
        <v>108</v>
      </c>
      <c r="AQ12" s="136" t="s">
        <v>108</v>
      </c>
      <c r="AR12" s="134" t="s">
        <v>108</v>
      </c>
      <c r="AS12" s="134" t="s">
        <v>109</v>
      </c>
      <c r="AT12" s="134" t="s">
        <v>109</v>
      </c>
      <c r="AU12" s="134" t="s">
        <v>109</v>
      </c>
      <c r="AV12" s="134"/>
      <c r="AW12" s="134"/>
      <c r="AX12" s="134" t="s">
        <v>109</v>
      </c>
      <c r="AY12" s="134" t="s">
        <v>108</v>
      </c>
      <c r="AZ12" s="152"/>
      <c r="BA12" s="134"/>
      <c r="BB12" s="153"/>
      <c r="BC12" s="152"/>
      <c r="BD12" s="154"/>
      <c r="BE12" s="143"/>
      <c r="BF12" s="143"/>
      <c r="BG12" s="152"/>
      <c r="BH12" s="153">
        <f>T12+BB12</f>
        <v>55000000</v>
      </c>
      <c r="BI12" s="608" t="s">
        <v>259</v>
      </c>
      <c r="BJ12" s="134"/>
      <c r="BK12" s="134" t="s">
        <v>114</v>
      </c>
      <c r="BL12" s="156"/>
      <c r="BM12" s="161" t="s">
        <v>260</v>
      </c>
      <c r="BN12" s="141" t="s">
        <v>115</v>
      </c>
      <c r="BO12" s="141">
        <v>46</v>
      </c>
      <c r="BP12" s="141" t="s">
        <v>109</v>
      </c>
      <c r="BQ12" s="141" t="s">
        <v>108</v>
      </c>
      <c r="BR12" s="141" t="s">
        <v>108</v>
      </c>
      <c r="BS12" s="141" t="s">
        <v>108</v>
      </c>
      <c r="BT12" s="141" t="s">
        <v>108</v>
      </c>
      <c r="BU12" s="157" t="s">
        <v>189</v>
      </c>
      <c r="BV12" s="141">
        <v>3115394294</v>
      </c>
      <c r="BW12" s="94" t="s">
        <v>261</v>
      </c>
      <c r="BX12" s="158" t="s">
        <v>139</v>
      </c>
      <c r="BY12" s="141" t="s">
        <v>119</v>
      </c>
      <c r="BZ12" s="159">
        <v>474400025141</v>
      </c>
      <c r="CA12" s="141" t="s">
        <v>109</v>
      </c>
      <c r="CB12" s="141" t="s">
        <v>109</v>
      </c>
      <c r="CC12" s="141" t="s">
        <v>109</v>
      </c>
      <c r="CD12" s="141" t="s">
        <v>109</v>
      </c>
      <c r="CE12" s="141" t="s">
        <v>109</v>
      </c>
      <c r="CF12" s="141" t="s">
        <v>109</v>
      </c>
      <c r="CG12" s="141" t="s">
        <v>109</v>
      </c>
      <c r="CH12" s="141" t="s">
        <v>109</v>
      </c>
      <c r="CI12" s="141" t="s">
        <v>109</v>
      </c>
      <c r="CJ12" s="141" t="s">
        <v>109</v>
      </c>
      <c r="CK12" s="141" t="s">
        <v>109</v>
      </c>
      <c r="CL12" s="141"/>
      <c r="CM12" s="141" t="s">
        <v>109</v>
      </c>
      <c r="CN12" s="141"/>
    </row>
    <row r="13" spans="1:203" s="50" customFormat="1" ht="45.75" customHeight="1">
      <c r="A13" s="490">
        <f>1+A12</f>
        <v>12</v>
      </c>
      <c r="B13" s="201" t="s">
        <v>262</v>
      </c>
      <c r="C13" s="201" t="s">
        <v>263</v>
      </c>
      <c r="D13" s="205" t="s">
        <v>251</v>
      </c>
      <c r="E13" s="202">
        <v>45317</v>
      </c>
      <c r="F13" s="203">
        <v>45318</v>
      </c>
      <c r="G13" s="203">
        <v>45408</v>
      </c>
      <c r="H13" s="201" t="s">
        <v>94</v>
      </c>
      <c r="I13" s="206" t="s">
        <v>95</v>
      </c>
      <c r="J13" s="201" t="s">
        <v>264</v>
      </c>
      <c r="K13" s="207">
        <v>80849579</v>
      </c>
      <c r="L13" s="201">
        <v>8</v>
      </c>
      <c r="M13" s="201" t="s">
        <v>97</v>
      </c>
      <c r="N13" s="208" t="s">
        <v>98</v>
      </c>
      <c r="O13" s="201" t="s">
        <v>168</v>
      </c>
      <c r="P13" s="209" t="s">
        <v>265</v>
      </c>
      <c r="Q13" s="201" t="s">
        <v>207</v>
      </c>
      <c r="R13" s="210">
        <f>+G13-F13</f>
        <v>90</v>
      </c>
      <c r="S13" s="201" t="s">
        <v>266</v>
      </c>
      <c r="T13" s="211">
        <v>33000000</v>
      </c>
      <c r="U13" s="212" t="s">
        <v>267</v>
      </c>
      <c r="V13" s="211">
        <v>33000000</v>
      </c>
      <c r="W13" s="213">
        <v>45317</v>
      </c>
      <c r="X13" s="214" t="s">
        <v>103</v>
      </c>
      <c r="Y13" s="313">
        <f>+Z13+AA13+AB13</f>
        <v>33000000</v>
      </c>
      <c r="Z13" s="215">
        <f>T13-AA13-AB13</f>
        <v>33000000</v>
      </c>
      <c r="AA13" s="216">
        <v>0</v>
      </c>
      <c r="AB13" s="217">
        <v>0</v>
      </c>
      <c r="AC13" s="216">
        <v>0</v>
      </c>
      <c r="AD13" s="216">
        <v>0</v>
      </c>
      <c r="AE13" s="216">
        <v>0</v>
      </c>
      <c r="AF13" s="216">
        <v>0</v>
      </c>
      <c r="AG13" s="216">
        <v>0</v>
      </c>
      <c r="AH13" s="216">
        <v>0</v>
      </c>
      <c r="AI13" s="216">
        <v>0</v>
      </c>
      <c r="AJ13" s="216">
        <v>0</v>
      </c>
      <c r="AK13" s="218" t="s">
        <v>104</v>
      </c>
      <c r="AL13" s="219" t="s">
        <v>268</v>
      </c>
      <c r="AM13" s="201" t="s">
        <v>269</v>
      </c>
      <c r="AN13" s="207" t="s">
        <v>270</v>
      </c>
      <c r="AO13" s="201" t="s">
        <v>108</v>
      </c>
      <c r="AP13" s="201" t="s">
        <v>108</v>
      </c>
      <c r="AQ13" s="203" t="s">
        <v>108</v>
      </c>
      <c r="AR13" s="201" t="s">
        <v>108</v>
      </c>
      <c r="AS13" s="201" t="s">
        <v>109</v>
      </c>
      <c r="AT13" s="201" t="s">
        <v>109</v>
      </c>
      <c r="AU13" s="201" t="s">
        <v>109</v>
      </c>
      <c r="AV13" s="201"/>
      <c r="AW13" s="201" t="s">
        <v>110</v>
      </c>
      <c r="AX13" s="201" t="s">
        <v>109</v>
      </c>
      <c r="AY13" s="201" t="s">
        <v>108</v>
      </c>
      <c r="AZ13" s="220">
        <v>45408</v>
      </c>
      <c r="BA13" s="201" t="s">
        <v>271</v>
      </c>
      <c r="BB13" s="221">
        <v>16500000</v>
      </c>
      <c r="BC13" s="220">
        <v>45408</v>
      </c>
      <c r="BD13" s="222" t="s">
        <v>160</v>
      </c>
      <c r="BE13" s="210"/>
      <c r="BF13" s="210"/>
      <c r="BG13" s="220">
        <v>45453</v>
      </c>
      <c r="BH13" s="221">
        <f>T13+BB13</f>
        <v>49500000</v>
      </c>
      <c r="BI13" s="296" t="s">
        <v>135</v>
      </c>
      <c r="BJ13" s="134"/>
      <c r="BK13" s="134" t="s">
        <v>114</v>
      </c>
      <c r="BL13" s="156"/>
      <c r="BM13" s="161" t="s">
        <v>136</v>
      </c>
      <c r="BN13" s="141" t="s">
        <v>115</v>
      </c>
      <c r="BO13" s="141">
        <v>40</v>
      </c>
      <c r="BP13" s="141" t="s">
        <v>109</v>
      </c>
      <c r="BQ13" s="141" t="s">
        <v>108</v>
      </c>
      <c r="BR13" s="141" t="s">
        <v>108</v>
      </c>
      <c r="BS13" s="141" t="s">
        <v>108</v>
      </c>
      <c r="BT13" s="141" t="s">
        <v>108</v>
      </c>
      <c r="BU13" s="157" t="s">
        <v>272</v>
      </c>
      <c r="BV13" s="141">
        <v>3503434506</v>
      </c>
      <c r="BW13" s="94" t="s">
        <v>273</v>
      </c>
      <c r="BX13" s="158" t="s">
        <v>139</v>
      </c>
      <c r="BY13" s="141" t="s">
        <v>119</v>
      </c>
      <c r="BZ13" s="159">
        <v>4570185084</v>
      </c>
      <c r="CA13" s="208" t="s">
        <v>109</v>
      </c>
      <c r="CB13" s="208" t="s">
        <v>109</v>
      </c>
      <c r="CC13" s="208" t="s">
        <v>109</v>
      </c>
      <c r="CD13" s="208" t="s">
        <v>109</v>
      </c>
      <c r="CE13" s="208" t="s">
        <v>109</v>
      </c>
      <c r="CF13" s="208"/>
      <c r="CG13" s="208"/>
      <c r="CH13" s="208"/>
      <c r="CI13" s="208"/>
      <c r="CJ13" s="208"/>
      <c r="CK13" s="208"/>
      <c r="CL13" s="208"/>
      <c r="CM13" s="162"/>
      <c r="CN13" s="225"/>
    </row>
    <row r="14" spans="1:203" s="50" customFormat="1" ht="45.75" customHeight="1">
      <c r="A14" s="589">
        <f>1+A13</f>
        <v>13</v>
      </c>
      <c r="B14" s="134" t="s">
        <v>274</v>
      </c>
      <c r="C14" s="134" t="s">
        <v>275</v>
      </c>
      <c r="D14" s="138" t="s">
        <v>251</v>
      </c>
      <c r="E14" s="135">
        <v>45318</v>
      </c>
      <c r="F14" s="136">
        <v>45318</v>
      </c>
      <c r="G14" s="136">
        <v>45652</v>
      </c>
      <c r="H14" s="134" t="s">
        <v>94</v>
      </c>
      <c r="I14" s="139" t="s">
        <v>95</v>
      </c>
      <c r="J14" s="134" t="s">
        <v>276</v>
      </c>
      <c r="K14" s="140">
        <v>1072670881</v>
      </c>
      <c r="L14" s="134">
        <v>9</v>
      </c>
      <c r="M14" s="134" t="s">
        <v>97</v>
      </c>
      <c r="N14" s="141" t="s">
        <v>98</v>
      </c>
      <c r="O14" s="134" t="s">
        <v>168</v>
      </c>
      <c r="P14" s="142" t="s">
        <v>277</v>
      </c>
      <c r="Q14" s="134" t="s">
        <v>278</v>
      </c>
      <c r="R14" s="143">
        <f>+G14-F14</f>
        <v>334</v>
      </c>
      <c r="S14" s="134" t="s">
        <v>279</v>
      </c>
      <c r="T14" s="144">
        <v>66000000</v>
      </c>
      <c r="U14" s="145" t="s">
        <v>280</v>
      </c>
      <c r="V14" s="144">
        <v>66000000</v>
      </c>
      <c r="W14" s="146">
        <v>45318</v>
      </c>
      <c r="X14" s="147" t="s">
        <v>103</v>
      </c>
      <c r="Y14" s="314">
        <f>+Z14+AA14+AB14</f>
        <v>66000000</v>
      </c>
      <c r="Z14" s="148">
        <f>T14-AA14-AB14</f>
        <v>66000000</v>
      </c>
      <c r="AA14" s="149">
        <v>0</v>
      </c>
      <c r="AB14" s="150">
        <v>0</v>
      </c>
      <c r="AC14" s="149">
        <v>0</v>
      </c>
      <c r="AD14" s="149">
        <v>0</v>
      </c>
      <c r="AE14" s="149">
        <v>0</v>
      </c>
      <c r="AF14" s="149">
        <v>0</v>
      </c>
      <c r="AG14" s="149">
        <v>0</v>
      </c>
      <c r="AH14" s="149">
        <v>0</v>
      </c>
      <c r="AI14" s="149">
        <v>0</v>
      </c>
      <c r="AJ14" s="149">
        <v>0</v>
      </c>
      <c r="AK14" s="151" t="s">
        <v>104</v>
      </c>
      <c r="AL14" s="88" t="s">
        <v>281</v>
      </c>
      <c r="AM14" s="134" t="s">
        <v>269</v>
      </c>
      <c r="AN14" s="140" t="s">
        <v>270</v>
      </c>
      <c r="AO14" s="134" t="s">
        <v>108</v>
      </c>
      <c r="AP14" s="134" t="s">
        <v>108</v>
      </c>
      <c r="AQ14" s="136" t="s">
        <v>108</v>
      </c>
      <c r="AR14" s="134" t="s">
        <v>108</v>
      </c>
      <c r="AS14" s="134" t="s">
        <v>109</v>
      </c>
      <c r="AT14" s="134" t="s">
        <v>109</v>
      </c>
      <c r="AU14" s="134" t="s">
        <v>109</v>
      </c>
      <c r="AV14" s="134"/>
      <c r="AW14" s="134" t="s">
        <v>110</v>
      </c>
      <c r="AX14" s="134" t="s">
        <v>109</v>
      </c>
      <c r="AY14" s="134" t="s">
        <v>108</v>
      </c>
      <c r="AZ14" s="152"/>
      <c r="BA14" s="134"/>
      <c r="BB14" s="153"/>
      <c r="BC14" s="152"/>
      <c r="BD14" s="154"/>
      <c r="BE14" s="143"/>
      <c r="BF14" s="143"/>
      <c r="BG14" s="152"/>
      <c r="BH14" s="153">
        <f>T14+BB14</f>
        <v>66000000</v>
      </c>
      <c r="BI14" s="296" t="s">
        <v>135</v>
      </c>
      <c r="BJ14" s="134"/>
      <c r="BK14" s="134" t="s">
        <v>114</v>
      </c>
      <c r="BL14" s="156"/>
      <c r="BM14" s="161" t="s">
        <v>136</v>
      </c>
      <c r="BN14" s="141" t="s">
        <v>161</v>
      </c>
      <c r="BO14" s="141">
        <v>26</v>
      </c>
      <c r="BP14" s="141" t="s">
        <v>108</v>
      </c>
      <c r="BQ14" s="141" t="s">
        <v>108</v>
      </c>
      <c r="BR14" s="141" t="s">
        <v>108</v>
      </c>
      <c r="BS14" s="141" t="s">
        <v>108</v>
      </c>
      <c r="BT14" s="141" t="s">
        <v>108</v>
      </c>
      <c r="BU14" s="157" t="s">
        <v>282</v>
      </c>
      <c r="BV14" s="141">
        <v>3107863267</v>
      </c>
      <c r="BW14" s="94" t="s">
        <v>283</v>
      </c>
      <c r="BX14" s="158" t="s">
        <v>118</v>
      </c>
      <c r="BY14" s="141" t="s">
        <v>119</v>
      </c>
      <c r="BZ14" s="159">
        <v>33738510289</v>
      </c>
      <c r="CA14" s="141" t="s">
        <v>109</v>
      </c>
      <c r="CB14" s="141" t="s">
        <v>109</v>
      </c>
      <c r="CC14" s="141" t="s">
        <v>109</v>
      </c>
      <c r="CD14" s="141" t="s">
        <v>109</v>
      </c>
      <c r="CE14" s="141" t="s">
        <v>109</v>
      </c>
      <c r="CF14" s="141" t="s">
        <v>109</v>
      </c>
      <c r="CG14" s="141" t="s">
        <v>109</v>
      </c>
      <c r="CH14" s="141" t="s">
        <v>109</v>
      </c>
      <c r="CI14" s="141" t="s">
        <v>109</v>
      </c>
      <c r="CJ14" s="141" t="s">
        <v>109</v>
      </c>
      <c r="CK14" s="141" t="s">
        <v>109</v>
      </c>
      <c r="CL14" s="141"/>
      <c r="CM14" s="141" t="s">
        <v>109</v>
      </c>
      <c r="CN14" s="141"/>
    </row>
    <row r="15" spans="1:203" s="50" customFormat="1" ht="45.75" customHeight="1">
      <c r="A15" s="589">
        <f>1+A14</f>
        <v>14</v>
      </c>
      <c r="B15" s="134" t="s">
        <v>284</v>
      </c>
      <c r="C15" s="134" t="s">
        <v>285</v>
      </c>
      <c r="D15" s="138" t="s">
        <v>251</v>
      </c>
      <c r="E15" s="135">
        <v>45318</v>
      </c>
      <c r="F15" s="136">
        <v>45318</v>
      </c>
      <c r="G15" s="136">
        <v>45652</v>
      </c>
      <c r="H15" s="134" t="s">
        <v>94</v>
      </c>
      <c r="I15" s="139" t="s">
        <v>180</v>
      </c>
      <c r="J15" s="134" t="s">
        <v>286</v>
      </c>
      <c r="K15" s="140">
        <v>1072710720</v>
      </c>
      <c r="L15" s="134">
        <v>4</v>
      </c>
      <c r="M15" s="134" t="s">
        <v>97</v>
      </c>
      <c r="N15" s="141" t="s">
        <v>98</v>
      </c>
      <c r="O15" s="134" t="s">
        <v>218</v>
      </c>
      <c r="P15" s="142" t="s">
        <v>287</v>
      </c>
      <c r="Q15" s="134" t="s">
        <v>288</v>
      </c>
      <c r="R15" s="143">
        <f>+G15-F15</f>
        <v>334</v>
      </c>
      <c r="S15" s="134" t="s">
        <v>289</v>
      </c>
      <c r="T15" s="144">
        <v>37400000</v>
      </c>
      <c r="U15" s="145" t="s">
        <v>290</v>
      </c>
      <c r="V15" s="144">
        <v>37400000</v>
      </c>
      <c r="W15" s="146">
        <v>45318</v>
      </c>
      <c r="X15" s="147" t="s">
        <v>103</v>
      </c>
      <c r="Y15" s="314">
        <f>+Z15+AA15+AB15</f>
        <v>37400000</v>
      </c>
      <c r="Z15" s="148">
        <f>T15-AA15-AB15</f>
        <v>37400000</v>
      </c>
      <c r="AA15" s="149">
        <v>0</v>
      </c>
      <c r="AB15" s="150">
        <v>0</v>
      </c>
      <c r="AC15" s="149">
        <v>0</v>
      </c>
      <c r="AD15" s="149">
        <v>0</v>
      </c>
      <c r="AE15" s="149">
        <v>0</v>
      </c>
      <c r="AF15" s="149">
        <v>0</v>
      </c>
      <c r="AG15" s="149">
        <v>0</v>
      </c>
      <c r="AH15" s="149">
        <v>0</v>
      </c>
      <c r="AI15" s="149">
        <v>0</v>
      </c>
      <c r="AJ15" s="149">
        <v>0</v>
      </c>
      <c r="AK15" s="151" t="s">
        <v>104</v>
      </c>
      <c r="AL15" s="88" t="s">
        <v>291</v>
      </c>
      <c r="AM15" s="134" t="s">
        <v>258</v>
      </c>
      <c r="AN15" s="140">
        <v>2994985</v>
      </c>
      <c r="AO15" s="134" t="s">
        <v>108</v>
      </c>
      <c r="AP15" s="134" t="s">
        <v>108</v>
      </c>
      <c r="AQ15" s="136" t="s">
        <v>108</v>
      </c>
      <c r="AR15" s="134" t="s">
        <v>108</v>
      </c>
      <c r="AS15" s="134" t="s">
        <v>109</v>
      </c>
      <c r="AT15" s="134" t="s">
        <v>109</v>
      </c>
      <c r="AU15" s="134" t="s">
        <v>109</v>
      </c>
      <c r="AV15" s="134"/>
      <c r="AW15" s="134"/>
      <c r="AX15" s="134" t="s">
        <v>109</v>
      </c>
      <c r="AY15" s="134" t="s">
        <v>108</v>
      </c>
      <c r="AZ15" s="152"/>
      <c r="BA15" s="134"/>
      <c r="BB15" s="153"/>
      <c r="BC15" s="152"/>
      <c r="BD15" s="154"/>
      <c r="BE15" s="143"/>
      <c r="BF15" s="143"/>
      <c r="BG15" s="152"/>
      <c r="BH15" s="153">
        <f>T15+BB15</f>
        <v>37400000</v>
      </c>
      <c r="BI15" s="608" t="s">
        <v>259</v>
      </c>
      <c r="BJ15" s="134"/>
      <c r="BK15" s="134" t="s">
        <v>114</v>
      </c>
      <c r="BL15" s="156"/>
      <c r="BM15" s="161" t="s">
        <v>260</v>
      </c>
      <c r="BN15" s="141" t="s">
        <v>115</v>
      </c>
      <c r="BO15" s="141">
        <v>28</v>
      </c>
      <c r="BP15" s="141" t="s">
        <v>109</v>
      </c>
      <c r="BQ15" s="141" t="s">
        <v>108</v>
      </c>
      <c r="BR15" s="141" t="s">
        <v>108</v>
      </c>
      <c r="BS15" s="141" t="s">
        <v>108</v>
      </c>
      <c r="BT15" s="141" t="s">
        <v>108</v>
      </c>
      <c r="BU15" s="157" t="s">
        <v>292</v>
      </c>
      <c r="BV15" s="141">
        <v>3213369976</v>
      </c>
      <c r="BW15" s="94" t="s">
        <v>293</v>
      </c>
      <c r="BX15" s="158" t="s">
        <v>118</v>
      </c>
      <c r="BY15" s="141" t="s">
        <v>119</v>
      </c>
      <c r="BZ15" s="159">
        <v>33726268199</v>
      </c>
      <c r="CA15" s="141" t="s">
        <v>109</v>
      </c>
      <c r="CB15" s="141" t="s">
        <v>109</v>
      </c>
      <c r="CC15" s="141" t="s">
        <v>109</v>
      </c>
      <c r="CD15" s="141" t="s">
        <v>109</v>
      </c>
      <c r="CE15" s="141" t="s">
        <v>109</v>
      </c>
      <c r="CF15" s="141" t="s">
        <v>109</v>
      </c>
      <c r="CG15" s="141" t="s">
        <v>109</v>
      </c>
      <c r="CH15" s="141" t="s">
        <v>109</v>
      </c>
      <c r="CI15" s="141" t="s">
        <v>109</v>
      </c>
      <c r="CJ15" s="141" t="s">
        <v>109</v>
      </c>
      <c r="CK15" s="141" t="s">
        <v>109</v>
      </c>
      <c r="CL15" s="141"/>
      <c r="CM15" s="141" t="s">
        <v>109</v>
      </c>
      <c r="CN15" s="141"/>
    </row>
    <row r="16" spans="1:203" s="50" customFormat="1" ht="45.75" customHeight="1">
      <c r="A16" s="589">
        <f>1+A15</f>
        <v>15</v>
      </c>
      <c r="B16" s="70" t="s">
        <v>294</v>
      </c>
      <c r="C16" s="232" t="s">
        <v>295</v>
      </c>
      <c r="D16" s="74" t="s">
        <v>93</v>
      </c>
      <c r="E16" s="71">
        <v>45320</v>
      </c>
      <c r="F16" s="72">
        <v>45320</v>
      </c>
      <c r="G16" s="72">
        <v>45410</v>
      </c>
      <c r="H16" s="70" t="s">
        <v>94</v>
      </c>
      <c r="I16" s="75" t="s">
        <v>180</v>
      </c>
      <c r="J16" s="95" t="s">
        <v>296</v>
      </c>
      <c r="K16" s="76">
        <v>35479108</v>
      </c>
      <c r="L16" s="70">
        <v>0</v>
      </c>
      <c r="M16" s="70" t="s">
        <v>97</v>
      </c>
      <c r="N16" s="77" t="s">
        <v>98</v>
      </c>
      <c r="O16" s="70" t="s">
        <v>168</v>
      </c>
      <c r="P16" s="70" t="s">
        <v>297</v>
      </c>
      <c r="Q16" s="70" t="s">
        <v>207</v>
      </c>
      <c r="R16" s="79">
        <f>+G16-F16</f>
        <v>90</v>
      </c>
      <c r="S16" s="70" t="s">
        <v>298</v>
      </c>
      <c r="T16" s="80">
        <v>12000000</v>
      </c>
      <c r="U16" s="81" t="s">
        <v>299</v>
      </c>
      <c r="V16" s="80">
        <v>12000000</v>
      </c>
      <c r="W16" s="82">
        <v>45320</v>
      </c>
      <c r="X16" s="83" t="s">
        <v>103</v>
      </c>
      <c r="Y16" s="311">
        <f>+Z16+AA16+AB16</f>
        <v>12000000</v>
      </c>
      <c r="Z16" s="84">
        <f>T16-AA16-AB16</f>
        <v>12000000</v>
      </c>
      <c r="AA16" s="86">
        <v>0</v>
      </c>
      <c r="AB16" s="85">
        <f>+AC16+AD16+AE16+AF16+AG16+AH16+AI16+AJ16</f>
        <v>0</v>
      </c>
      <c r="AC16" s="86">
        <v>0</v>
      </c>
      <c r="AD16" s="86">
        <v>0</v>
      </c>
      <c r="AE16" s="86">
        <v>0</v>
      </c>
      <c r="AF16" s="86">
        <v>0</v>
      </c>
      <c r="AG16" s="86">
        <v>0</v>
      </c>
      <c r="AH16" s="86">
        <v>0</v>
      </c>
      <c r="AI16" s="86">
        <v>0</v>
      </c>
      <c r="AJ16" s="86">
        <v>0</v>
      </c>
      <c r="AK16" s="70" t="s">
        <v>104</v>
      </c>
      <c r="AL16" s="103" t="s">
        <v>300</v>
      </c>
      <c r="AM16" s="70" t="s">
        <v>301</v>
      </c>
      <c r="AN16" s="76">
        <v>52185257</v>
      </c>
      <c r="AO16" s="70" t="s">
        <v>108</v>
      </c>
      <c r="AP16" s="70" t="s">
        <v>108</v>
      </c>
      <c r="AQ16" s="70" t="s">
        <v>108</v>
      </c>
      <c r="AR16" s="70" t="s">
        <v>108</v>
      </c>
      <c r="AS16" s="70" t="s">
        <v>109</v>
      </c>
      <c r="AT16" s="70" t="s">
        <v>109</v>
      </c>
      <c r="AU16" s="70" t="s">
        <v>109</v>
      </c>
      <c r="AV16" s="70"/>
      <c r="AW16" s="70"/>
      <c r="AX16" s="70" t="s">
        <v>109</v>
      </c>
      <c r="AY16" s="70" t="s">
        <v>108</v>
      </c>
      <c r="AZ16" s="92"/>
      <c r="BA16" s="70"/>
      <c r="BB16" s="100"/>
      <c r="BC16" s="92"/>
      <c r="BD16" s="79"/>
      <c r="BE16" s="79"/>
      <c r="BF16" s="79"/>
      <c r="BG16" s="92"/>
      <c r="BH16" s="90">
        <f>T16+BB16</f>
        <v>12000000</v>
      </c>
      <c r="BI16" s="158" t="s">
        <v>113</v>
      </c>
      <c r="BJ16" s="133"/>
      <c r="BK16" s="133" t="s">
        <v>114</v>
      </c>
      <c r="BL16" s="163"/>
      <c r="BM16" s="166"/>
      <c r="BN16" s="104" t="s">
        <v>161</v>
      </c>
      <c r="BO16" s="77">
        <v>47</v>
      </c>
      <c r="BP16" s="77" t="s">
        <v>108</v>
      </c>
      <c r="BQ16" s="77" t="s">
        <v>108</v>
      </c>
      <c r="BR16" s="77" t="s">
        <v>108</v>
      </c>
      <c r="BS16" s="77" t="s">
        <v>108</v>
      </c>
      <c r="BT16" s="77" t="s">
        <v>108</v>
      </c>
      <c r="BU16" s="93" t="s">
        <v>302</v>
      </c>
      <c r="BV16" s="77">
        <v>3204221301</v>
      </c>
      <c r="BW16" s="101" t="s">
        <v>303</v>
      </c>
      <c r="BX16" s="105" t="s">
        <v>304</v>
      </c>
      <c r="BY16" s="77" t="s">
        <v>119</v>
      </c>
      <c r="BZ16" s="106">
        <v>325076453</v>
      </c>
      <c r="CA16" s="77" t="s">
        <v>109</v>
      </c>
      <c r="CB16" s="77" t="s">
        <v>109</v>
      </c>
      <c r="CC16" s="77" t="s">
        <v>109</v>
      </c>
      <c r="CD16" s="77"/>
      <c r="CE16" s="77"/>
      <c r="CF16" s="77"/>
      <c r="CG16" s="77"/>
      <c r="CH16" s="77"/>
      <c r="CI16" s="77"/>
      <c r="CJ16" s="77"/>
      <c r="CK16" s="77"/>
      <c r="CL16" s="77"/>
      <c r="CM16" s="77" t="s">
        <v>109</v>
      </c>
      <c r="CN16" s="97"/>
    </row>
    <row r="17" spans="1:203" s="50" customFormat="1" ht="45.75" customHeight="1">
      <c r="A17" s="589">
        <f>1+A16</f>
        <v>16</v>
      </c>
      <c r="B17" s="70" t="s">
        <v>305</v>
      </c>
      <c r="C17" s="232" t="s">
        <v>306</v>
      </c>
      <c r="D17" s="74" t="s">
        <v>93</v>
      </c>
      <c r="E17" s="71">
        <v>45320</v>
      </c>
      <c r="F17" s="72">
        <v>45321</v>
      </c>
      <c r="G17" s="72">
        <v>45411</v>
      </c>
      <c r="H17" s="70" t="s">
        <v>94</v>
      </c>
      <c r="I17" s="75" t="s">
        <v>95</v>
      </c>
      <c r="J17" s="95" t="s">
        <v>307</v>
      </c>
      <c r="K17" s="76">
        <v>1072703960</v>
      </c>
      <c r="L17" s="70">
        <v>6</v>
      </c>
      <c r="M17" s="70" t="s">
        <v>97</v>
      </c>
      <c r="N17" s="77" t="s">
        <v>98</v>
      </c>
      <c r="O17" s="70" t="s">
        <v>99</v>
      </c>
      <c r="P17" s="70" t="s">
        <v>308</v>
      </c>
      <c r="Q17" s="70" t="s">
        <v>207</v>
      </c>
      <c r="R17" s="79">
        <f>+G17-F17</f>
        <v>90</v>
      </c>
      <c r="S17" s="70" t="s">
        <v>309</v>
      </c>
      <c r="T17" s="80">
        <v>19227270</v>
      </c>
      <c r="U17" s="81" t="s">
        <v>310</v>
      </c>
      <c r="V17" s="80">
        <v>19227270</v>
      </c>
      <c r="W17" s="82">
        <v>45321</v>
      </c>
      <c r="X17" s="83" t="s">
        <v>103</v>
      </c>
      <c r="Y17" s="311">
        <f>+Z17+AA17+AB17</f>
        <v>19227270</v>
      </c>
      <c r="Z17" s="84">
        <f>T17-AA17-AB17</f>
        <v>19227270</v>
      </c>
      <c r="AA17" s="86">
        <v>0</v>
      </c>
      <c r="AB17" s="85">
        <f>+AC17+AD17+AE17+AF17+AG17+AH17+AI17+AJ17</f>
        <v>0</v>
      </c>
      <c r="AC17" s="86">
        <v>0</v>
      </c>
      <c r="AD17" s="86">
        <v>0</v>
      </c>
      <c r="AE17" s="86">
        <v>0</v>
      </c>
      <c r="AF17" s="86">
        <v>0</v>
      </c>
      <c r="AG17" s="86">
        <v>0</v>
      </c>
      <c r="AH17" s="86">
        <v>0</v>
      </c>
      <c r="AI17" s="86">
        <v>0</v>
      </c>
      <c r="AJ17" s="86">
        <v>0</v>
      </c>
      <c r="AK17" s="70" t="s">
        <v>104</v>
      </c>
      <c r="AL17" s="103" t="s">
        <v>311</v>
      </c>
      <c r="AM17" s="70" t="s">
        <v>312</v>
      </c>
      <c r="AN17" s="76">
        <v>1072650328</v>
      </c>
      <c r="AO17" s="70" t="s">
        <v>108</v>
      </c>
      <c r="AP17" s="70" t="s">
        <v>108</v>
      </c>
      <c r="AQ17" s="70" t="s">
        <v>108</v>
      </c>
      <c r="AR17" s="70" t="s">
        <v>108</v>
      </c>
      <c r="AS17" s="70" t="s">
        <v>109</v>
      </c>
      <c r="AT17" s="70" t="s">
        <v>109</v>
      </c>
      <c r="AU17" s="70" t="s">
        <v>109</v>
      </c>
      <c r="AV17" s="70"/>
      <c r="AW17" s="70"/>
      <c r="AX17" s="70" t="s">
        <v>109</v>
      </c>
      <c r="AY17" s="70" t="s">
        <v>108</v>
      </c>
      <c r="AZ17" s="92"/>
      <c r="BA17" s="70"/>
      <c r="BB17" s="100"/>
      <c r="BC17" s="92"/>
      <c r="BD17" s="79"/>
      <c r="BE17" s="79"/>
      <c r="BF17" s="79"/>
      <c r="BG17" s="92"/>
      <c r="BH17" s="90">
        <f>T17+BB17</f>
        <v>19227270</v>
      </c>
      <c r="BI17" s="105" t="s">
        <v>113</v>
      </c>
      <c r="BJ17" s="70"/>
      <c r="BK17" s="70" t="s">
        <v>114</v>
      </c>
      <c r="BL17" s="92"/>
      <c r="BM17" s="166"/>
      <c r="BN17" s="104" t="s">
        <v>161</v>
      </c>
      <c r="BO17" s="77">
        <v>29</v>
      </c>
      <c r="BP17" s="77" t="s">
        <v>108</v>
      </c>
      <c r="BQ17" s="77" t="s">
        <v>108</v>
      </c>
      <c r="BR17" s="77" t="s">
        <v>108</v>
      </c>
      <c r="BS17" s="77" t="s">
        <v>108</v>
      </c>
      <c r="BT17" s="77" t="s">
        <v>108</v>
      </c>
      <c r="BU17" s="93" t="s">
        <v>313</v>
      </c>
      <c r="BV17" s="77">
        <v>3165327327</v>
      </c>
      <c r="BW17" s="101" t="s">
        <v>314</v>
      </c>
      <c r="BX17" s="105" t="s">
        <v>248</v>
      </c>
      <c r="BY17" s="77" t="s">
        <v>119</v>
      </c>
      <c r="BZ17" s="106">
        <v>16075558</v>
      </c>
      <c r="CA17" s="77" t="s">
        <v>109</v>
      </c>
      <c r="CB17" s="77" t="s">
        <v>109</v>
      </c>
      <c r="CC17" s="77" t="s">
        <v>109</v>
      </c>
      <c r="CD17" s="77"/>
      <c r="CE17" s="77"/>
      <c r="CF17" s="77"/>
      <c r="CG17" s="77"/>
      <c r="CH17" s="77"/>
      <c r="CI17" s="77"/>
      <c r="CJ17" s="77"/>
      <c r="CK17" s="77"/>
      <c r="CL17" s="77"/>
      <c r="CM17" s="77" t="s">
        <v>109</v>
      </c>
      <c r="CN17" s="97"/>
    </row>
    <row r="18" spans="1:203" s="50" customFormat="1" ht="45.75" customHeight="1">
      <c r="A18" s="589">
        <f>1+A17</f>
        <v>17</v>
      </c>
      <c r="B18" s="70" t="s">
        <v>315</v>
      </c>
      <c r="C18" s="585" t="s">
        <v>316</v>
      </c>
      <c r="D18" s="74" t="s">
        <v>93</v>
      </c>
      <c r="E18" s="71">
        <v>45320</v>
      </c>
      <c r="F18" s="72">
        <v>45322</v>
      </c>
      <c r="G18" s="72">
        <v>45411</v>
      </c>
      <c r="H18" s="70" t="s">
        <v>94</v>
      </c>
      <c r="I18" s="75" t="s">
        <v>95</v>
      </c>
      <c r="J18" s="70" t="s">
        <v>317</v>
      </c>
      <c r="K18" s="76">
        <v>19296967</v>
      </c>
      <c r="L18" s="70">
        <v>6</v>
      </c>
      <c r="M18" s="70" t="s">
        <v>97</v>
      </c>
      <c r="N18" s="77" t="s">
        <v>98</v>
      </c>
      <c r="O18" s="70" t="s">
        <v>99</v>
      </c>
      <c r="P18" s="70" t="s">
        <v>318</v>
      </c>
      <c r="Q18" s="70" t="s">
        <v>207</v>
      </c>
      <c r="R18" s="79">
        <f>+G18-F18</f>
        <v>89</v>
      </c>
      <c r="S18" s="70" t="s">
        <v>170</v>
      </c>
      <c r="T18" s="80">
        <v>25500000</v>
      </c>
      <c r="U18" s="81" t="s">
        <v>319</v>
      </c>
      <c r="V18" s="80">
        <v>25500000</v>
      </c>
      <c r="W18" s="82">
        <v>45321</v>
      </c>
      <c r="X18" s="83" t="s">
        <v>103</v>
      </c>
      <c r="Y18" s="311">
        <f>+Z18+AA18+AB18</f>
        <v>25500000</v>
      </c>
      <c r="Z18" s="84">
        <f>T18-AA18-AB18</f>
        <v>25500000</v>
      </c>
      <c r="AA18" s="86">
        <v>0</v>
      </c>
      <c r="AB18" s="85">
        <f>+AC18+AD18+AE18+AF18+AG18+AH18+AI18+AJ18</f>
        <v>0</v>
      </c>
      <c r="AC18" s="86">
        <v>0</v>
      </c>
      <c r="AD18" s="86">
        <v>0</v>
      </c>
      <c r="AE18" s="86">
        <v>0</v>
      </c>
      <c r="AF18" s="86">
        <v>0</v>
      </c>
      <c r="AG18" s="86">
        <v>0</v>
      </c>
      <c r="AH18" s="86">
        <v>0</v>
      </c>
      <c r="AI18" s="86">
        <v>0</v>
      </c>
      <c r="AJ18" s="86">
        <v>0</v>
      </c>
      <c r="AK18" s="70" t="s">
        <v>104</v>
      </c>
      <c r="AL18" s="103" t="s">
        <v>320</v>
      </c>
      <c r="AM18" s="70" t="s">
        <v>321</v>
      </c>
      <c r="AN18" s="76" t="s">
        <v>322</v>
      </c>
      <c r="AO18" s="70" t="s">
        <v>108</v>
      </c>
      <c r="AP18" s="70" t="s">
        <v>108</v>
      </c>
      <c r="AQ18" s="70" t="s">
        <v>108</v>
      </c>
      <c r="AR18" s="70" t="s">
        <v>108</v>
      </c>
      <c r="AS18" s="70" t="s">
        <v>109</v>
      </c>
      <c r="AT18" s="70" t="s">
        <v>109</v>
      </c>
      <c r="AU18" s="70"/>
      <c r="AV18" s="70"/>
      <c r="AW18" s="70" t="s">
        <v>110</v>
      </c>
      <c r="AX18" s="70" t="s">
        <v>109</v>
      </c>
      <c r="AY18" s="70" t="s">
        <v>108</v>
      </c>
      <c r="AZ18" s="92"/>
      <c r="BA18" s="70"/>
      <c r="BB18" s="100"/>
      <c r="BC18" s="92"/>
      <c r="BD18" s="79"/>
      <c r="BE18" s="79"/>
      <c r="BF18" s="79"/>
      <c r="BG18" s="92"/>
      <c r="BH18" s="90">
        <f>T18+BB18</f>
        <v>25500000</v>
      </c>
      <c r="BI18" s="296" t="s">
        <v>135</v>
      </c>
      <c r="BJ18" s="70"/>
      <c r="BK18" s="70" t="s">
        <v>114</v>
      </c>
      <c r="BL18" s="92"/>
      <c r="BM18" s="161" t="s">
        <v>136</v>
      </c>
      <c r="BN18" s="104" t="s">
        <v>115</v>
      </c>
      <c r="BO18" s="77">
        <v>72</v>
      </c>
      <c r="BP18" s="77" t="s">
        <v>108</v>
      </c>
      <c r="BQ18" s="77" t="s">
        <v>108</v>
      </c>
      <c r="BR18" s="77" t="s">
        <v>108</v>
      </c>
      <c r="BS18" s="77" t="s">
        <v>108</v>
      </c>
      <c r="BT18" s="77" t="s">
        <v>108</v>
      </c>
      <c r="BU18" s="93" t="s">
        <v>323</v>
      </c>
      <c r="BV18" s="77">
        <v>8637836</v>
      </c>
      <c r="BW18" s="101" t="s">
        <v>324</v>
      </c>
      <c r="BX18" s="105" t="s">
        <v>139</v>
      </c>
      <c r="BY18" s="77" t="s">
        <v>119</v>
      </c>
      <c r="BZ18" s="106">
        <v>488431119707</v>
      </c>
      <c r="CA18" s="77" t="s">
        <v>109</v>
      </c>
      <c r="CB18" s="77" t="s">
        <v>109</v>
      </c>
      <c r="CC18" s="77" t="s">
        <v>109</v>
      </c>
      <c r="CD18" s="77"/>
      <c r="CE18" s="77"/>
      <c r="CF18" s="77"/>
      <c r="CG18" s="77"/>
      <c r="CH18" s="77"/>
      <c r="CI18" s="77"/>
      <c r="CJ18" s="77"/>
      <c r="CK18" s="77"/>
      <c r="CL18" s="77"/>
      <c r="CM18" s="77" t="s">
        <v>109</v>
      </c>
      <c r="CN18" s="97"/>
    </row>
    <row r="19" spans="1:203" s="50" customFormat="1" ht="45.75" customHeight="1">
      <c r="A19" s="589">
        <f>1+A18</f>
        <v>18</v>
      </c>
      <c r="B19" s="111" t="s">
        <v>325</v>
      </c>
      <c r="C19" s="597" t="s">
        <v>326</v>
      </c>
      <c r="D19" s="598" t="s">
        <v>235</v>
      </c>
      <c r="E19" s="71">
        <v>45320</v>
      </c>
      <c r="F19" s="72">
        <v>45321</v>
      </c>
      <c r="G19" s="72">
        <v>45611</v>
      </c>
      <c r="H19" s="70" t="s">
        <v>94</v>
      </c>
      <c r="I19" s="75" t="s">
        <v>95</v>
      </c>
      <c r="J19" s="70" t="s">
        <v>327</v>
      </c>
      <c r="K19" s="76">
        <v>1072645923</v>
      </c>
      <c r="L19" s="70">
        <v>4</v>
      </c>
      <c r="M19" s="70" t="s">
        <v>97</v>
      </c>
      <c r="N19" s="77" t="s">
        <v>98</v>
      </c>
      <c r="O19" s="70" t="s">
        <v>218</v>
      </c>
      <c r="P19" s="70" t="s">
        <v>328</v>
      </c>
      <c r="Q19" s="70" t="s">
        <v>329</v>
      </c>
      <c r="R19" s="79">
        <f>+G19-F19</f>
        <v>290</v>
      </c>
      <c r="S19" s="70" t="s">
        <v>330</v>
      </c>
      <c r="T19" s="80">
        <v>50703339</v>
      </c>
      <c r="U19" s="81" t="s">
        <v>331</v>
      </c>
      <c r="V19" s="80">
        <v>50703339</v>
      </c>
      <c r="W19" s="82">
        <v>45321</v>
      </c>
      <c r="X19" s="83" t="s">
        <v>103</v>
      </c>
      <c r="Y19" s="311">
        <f>+Z19+AA19+AB19</f>
        <v>50703339</v>
      </c>
      <c r="Z19" s="84">
        <f>T19-AA19-AB19</f>
        <v>50703339</v>
      </c>
      <c r="AA19" s="86">
        <v>0</v>
      </c>
      <c r="AB19" s="85">
        <f>+AC19+AD19+AE19+AF19+AG19+AH19+AI19+AJ19</f>
        <v>0</v>
      </c>
      <c r="AC19" s="86">
        <v>0</v>
      </c>
      <c r="AD19" s="86">
        <v>0</v>
      </c>
      <c r="AE19" s="86">
        <v>0</v>
      </c>
      <c r="AF19" s="86">
        <v>0</v>
      </c>
      <c r="AG19" s="86">
        <v>0</v>
      </c>
      <c r="AH19" s="86">
        <v>0</v>
      </c>
      <c r="AI19" s="86">
        <v>0</v>
      </c>
      <c r="AJ19" s="86">
        <v>0</v>
      </c>
      <c r="AK19" s="70" t="s">
        <v>104</v>
      </c>
      <c r="AL19" s="103" t="s">
        <v>332</v>
      </c>
      <c r="AM19" s="70" t="s">
        <v>333</v>
      </c>
      <c r="AN19" s="76" t="s">
        <v>334</v>
      </c>
      <c r="AO19" s="70" t="s">
        <v>335</v>
      </c>
      <c r="AP19" s="70" t="s">
        <v>108</v>
      </c>
      <c r="AQ19" s="70" t="s">
        <v>108</v>
      </c>
      <c r="AR19" s="70" t="s">
        <v>108</v>
      </c>
      <c r="AS19" s="70" t="s">
        <v>109</v>
      </c>
      <c r="AT19" s="70" t="s">
        <v>109</v>
      </c>
      <c r="AU19" s="70" t="s">
        <v>109</v>
      </c>
      <c r="AV19" s="70"/>
      <c r="AW19" s="70" t="s">
        <v>335</v>
      </c>
      <c r="AX19" s="70" t="s">
        <v>109</v>
      </c>
      <c r="AY19" s="70" t="s">
        <v>108</v>
      </c>
      <c r="AZ19" s="92"/>
      <c r="BA19" s="70"/>
      <c r="BB19" s="100"/>
      <c r="BC19" s="92"/>
      <c r="BD19" s="79"/>
      <c r="BE19" s="79"/>
      <c r="BF19" s="79"/>
      <c r="BG19" s="92"/>
      <c r="BH19" s="90">
        <f>T19+BB19</f>
        <v>50703339</v>
      </c>
      <c r="BI19" s="105" t="s">
        <v>113</v>
      </c>
      <c r="BJ19" s="70"/>
      <c r="BK19" s="70" t="s">
        <v>114</v>
      </c>
      <c r="BL19" s="92"/>
      <c r="BM19" s="166"/>
      <c r="BN19" s="104" t="s">
        <v>115</v>
      </c>
      <c r="BO19" s="77">
        <v>37</v>
      </c>
      <c r="BP19" s="77" t="s">
        <v>109</v>
      </c>
      <c r="BQ19" s="77" t="s">
        <v>108</v>
      </c>
      <c r="BR19" s="77" t="s">
        <v>108</v>
      </c>
      <c r="BS19" s="77" t="s">
        <v>108</v>
      </c>
      <c r="BT19" s="77" t="s">
        <v>108</v>
      </c>
      <c r="BU19" s="93" t="s">
        <v>336</v>
      </c>
      <c r="BV19" s="77">
        <v>3106196124</v>
      </c>
      <c r="BW19" s="101" t="s">
        <v>337</v>
      </c>
      <c r="BX19" s="105" t="s">
        <v>118</v>
      </c>
      <c r="BY19" s="77" t="s">
        <v>119</v>
      </c>
      <c r="BZ19" s="106">
        <v>67542504436</v>
      </c>
      <c r="CA19" s="77" t="s">
        <v>109</v>
      </c>
      <c r="CB19" s="77" t="s">
        <v>109</v>
      </c>
      <c r="CC19" s="77" t="s">
        <v>109</v>
      </c>
      <c r="CD19" s="77" t="s">
        <v>109</v>
      </c>
      <c r="CE19" s="77" t="s">
        <v>109</v>
      </c>
      <c r="CF19" s="77" t="s">
        <v>109</v>
      </c>
      <c r="CG19" s="77" t="s">
        <v>109</v>
      </c>
      <c r="CH19" s="77" t="s">
        <v>109</v>
      </c>
      <c r="CI19" s="77" t="s">
        <v>109</v>
      </c>
      <c r="CJ19" s="77" t="s">
        <v>109</v>
      </c>
      <c r="CK19" s="77"/>
      <c r="CL19" s="77"/>
      <c r="CM19" s="77" t="s">
        <v>109</v>
      </c>
      <c r="CN19" s="97"/>
    </row>
    <row r="20" spans="1:203" s="50" customFormat="1" ht="45.75" customHeight="1">
      <c r="A20" s="589">
        <f>1+A19</f>
        <v>19</v>
      </c>
      <c r="B20" s="252" t="s">
        <v>338</v>
      </c>
      <c r="C20" s="634" t="s">
        <v>339</v>
      </c>
      <c r="D20" s="635" t="s">
        <v>340</v>
      </c>
      <c r="E20" s="135">
        <v>45320</v>
      </c>
      <c r="F20" s="136">
        <v>45321</v>
      </c>
      <c r="G20" s="136">
        <v>45655</v>
      </c>
      <c r="H20" s="134" t="s">
        <v>94</v>
      </c>
      <c r="I20" s="139" t="s">
        <v>95</v>
      </c>
      <c r="J20" s="134" t="s">
        <v>341</v>
      </c>
      <c r="K20" s="140">
        <v>1072714863</v>
      </c>
      <c r="L20" s="134">
        <v>7</v>
      </c>
      <c r="M20" s="134" t="s">
        <v>97</v>
      </c>
      <c r="N20" s="141" t="s">
        <v>98</v>
      </c>
      <c r="O20" s="134" t="s">
        <v>218</v>
      </c>
      <c r="P20" s="134" t="s">
        <v>342</v>
      </c>
      <c r="Q20" s="134" t="s">
        <v>288</v>
      </c>
      <c r="R20" s="143">
        <f>+G20-F20</f>
        <v>334</v>
      </c>
      <c r="S20" s="134" t="s">
        <v>343</v>
      </c>
      <c r="T20" s="144">
        <v>52030000</v>
      </c>
      <c r="U20" s="145" t="s">
        <v>344</v>
      </c>
      <c r="V20" s="144">
        <v>52030000</v>
      </c>
      <c r="W20" s="146">
        <v>45321</v>
      </c>
      <c r="X20" s="147" t="s">
        <v>103</v>
      </c>
      <c r="Y20" s="314">
        <f>+Z20+AA20+AB20</f>
        <v>52030000</v>
      </c>
      <c r="Z20" s="148">
        <f>T20-AA20-AB20</f>
        <v>52030000</v>
      </c>
      <c r="AA20" s="149">
        <v>0</v>
      </c>
      <c r="AB20" s="150">
        <f>+AC20+AD20+AE20+AF20+AG20+AH20+AI20+AJ20</f>
        <v>0</v>
      </c>
      <c r="AC20" s="149">
        <v>0</v>
      </c>
      <c r="AD20" s="149">
        <v>0</v>
      </c>
      <c r="AE20" s="149">
        <v>0</v>
      </c>
      <c r="AF20" s="149">
        <v>0</v>
      </c>
      <c r="AG20" s="149">
        <v>0</v>
      </c>
      <c r="AH20" s="149">
        <v>0</v>
      </c>
      <c r="AI20" s="149">
        <v>0</v>
      </c>
      <c r="AJ20" s="149">
        <v>0</v>
      </c>
      <c r="AK20" s="134" t="s">
        <v>104</v>
      </c>
      <c r="AL20" s="103" t="s">
        <v>345</v>
      </c>
      <c r="AM20" s="134" t="s">
        <v>173</v>
      </c>
      <c r="AN20" s="140">
        <v>1032403358</v>
      </c>
      <c r="AO20" s="134" t="s">
        <v>108</v>
      </c>
      <c r="AP20" s="134" t="s">
        <v>108</v>
      </c>
      <c r="AQ20" s="134" t="s">
        <v>108</v>
      </c>
      <c r="AR20" s="134" t="s">
        <v>108</v>
      </c>
      <c r="AS20" s="134" t="s">
        <v>109</v>
      </c>
      <c r="AT20" s="134" t="s">
        <v>109</v>
      </c>
      <c r="AU20" s="134"/>
      <c r="AV20" s="134"/>
      <c r="AW20" s="134"/>
      <c r="AX20" s="134" t="s">
        <v>109</v>
      </c>
      <c r="AY20" s="134" t="s">
        <v>108</v>
      </c>
      <c r="AZ20" s="156"/>
      <c r="BA20" s="134"/>
      <c r="BB20" s="169"/>
      <c r="BC20" s="156"/>
      <c r="BD20" s="143"/>
      <c r="BE20" s="143"/>
      <c r="BF20" s="143"/>
      <c r="BG20" s="156"/>
      <c r="BH20" s="153">
        <f>T20+BB20</f>
        <v>52030000</v>
      </c>
      <c r="BI20" s="296" t="s">
        <v>135</v>
      </c>
      <c r="BJ20" s="134"/>
      <c r="BK20" s="134" t="s">
        <v>114</v>
      </c>
      <c r="BL20" s="156"/>
      <c r="BM20" s="161" t="s">
        <v>346</v>
      </c>
      <c r="BN20" s="170" t="s">
        <v>161</v>
      </c>
      <c r="BO20" s="141">
        <v>27</v>
      </c>
      <c r="BP20" s="141" t="s">
        <v>108</v>
      </c>
      <c r="BQ20" s="141" t="s">
        <v>108</v>
      </c>
      <c r="BR20" s="141" t="s">
        <v>108</v>
      </c>
      <c r="BS20" s="141" t="s">
        <v>108</v>
      </c>
      <c r="BT20" s="141" t="s">
        <v>108</v>
      </c>
      <c r="BU20" s="157" t="s">
        <v>347</v>
      </c>
      <c r="BV20" s="141">
        <v>3144034547</v>
      </c>
      <c r="BW20" s="101" t="s">
        <v>348</v>
      </c>
      <c r="BX20" s="166" t="s">
        <v>139</v>
      </c>
      <c r="BY20" s="141" t="s">
        <v>119</v>
      </c>
      <c r="BZ20" s="636">
        <v>570004170285748</v>
      </c>
      <c r="CA20" s="141" t="s">
        <v>109</v>
      </c>
      <c r="CB20" s="141" t="s">
        <v>109</v>
      </c>
      <c r="CC20" s="141" t="s">
        <v>109</v>
      </c>
      <c r="CD20" s="141" t="s">
        <v>109</v>
      </c>
      <c r="CE20" s="141" t="s">
        <v>109</v>
      </c>
      <c r="CF20" s="141" t="s">
        <v>109</v>
      </c>
      <c r="CG20" s="141" t="s">
        <v>109</v>
      </c>
      <c r="CH20" s="141" t="s">
        <v>109</v>
      </c>
      <c r="CI20" s="141" t="s">
        <v>109</v>
      </c>
      <c r="CJ20" s="141" t="s">
        <v>109</v>
      </c>
      <c r="CK20" s="141" t="s">
        <v>109</v>
      </c>
      <c r="CL20" s="141"/>
      <c r="CM20" s="141" t="s">
        <v>109</v>
      </c>
      <c r="CN20" s="160"/>
    </row>
    <row r="21" spans="1:203" s="98" customFormat="1" ht="45.75" customHeight="1">
      <c r="A21" s="589">
        <f>1+A20</f>
        <v>20</v>
      </c>
      <c r="B21" s="111" t="s">
        <v>349</v>
      </c>
      <c r="C21" s="109" t="s">
        <v>350</v>
      </c>
      <c r="D21" s="598" t="s">
        <v>93</v>
      </c>
      <c r="E21" s="71">
        <v>45320</v>
      </c>
      <c r="F21" s="72">
        <v>45322</v>
      </c>
      <c r="G21" s="72">
        <v>45351</v>
      </c>
      <c r="H21" s="70" t="s">
        <v>351</v>
      </c>
      <c r="I21" s="75" t="s">
        <v>352</v>
      </c>
      <c r="J21" s="95" t="s">
        <v>353</v>
      </c>
      <c r="K21" s="107">
        <v>800181439</v>
      </c>
      <c r="L21" s="70">
        <v>7</v>
      </c>
      <c r="M21" s="70" t="s">
        <v>123</v>
      </c>
      <c r="N21" s="77" t="s">
        <v>98</v>
      </c>
      <c r="O21" s="108" t="s">
        <v>354</v>
      </c>
      <c r="P21" s="70" t="s">
        <v>355</v>
      </c>
      <c r="Q21" s="70" t="s">
        <v>356</v>
      </c>
      <c r="R21" s="79">
        <f>+G21-F21</f>
        <v>29</v>
      </c>
      <c r="S21" s="70" t="s">
        <v>357</v>
      </c>
      <c r="T21" s="80">
        <v>58000000</v>
      </c>
      <c r="U21" s="81" t="s">
        <v>358</v>
      </c>
      <c r="V21" s="80">
        <v>58000000</v>
      </c>
      <c r="W21" s="82">
        <v>45321</v>
      </c>
      <c r="X21" s="83" t="s">
        <v>103</v>
      </c>
      <c r="Y21" s="311">
        <f>+Z21+AA21+AB21</f>
        <v>58000000</v>
      </c>
      <c r="Z21" s="84">
        <f>T21-AA21-AB21</f>
        <v>58000000</v>
      </c>
      <c r="AA21" s="86">
        <v>0</v>
      </c>
      <c r="AB21" s="85">
        <f>+AC21+AD21+AE21+AF21+AG21+AH21+AI21+AJ21</f>
        <v>0</v>
      </c>
      <c r="AC21" s="86">
        <v>0</v>
      </c>
      <c r="AD21" s="86">
        <v>0</v>
      </c>
      <c r="AE21" s="86">
        <v>0</v>
      </c>
      <c r="AF21" s="86">
        <v>0</v>
      </c>
      <c r="AG21" s="86">
        <v>0</v>
      </c>
      <c r="AH21" s="86">
        <v>0</v>
      </c>
      <c r="AI21" s="86">
        <v>0</v>
      </c>
      <c r="AJ21" s="86">
        <v>0</v>
      </c>
      <c r="AK21" s="70" t="s">
        <v>104</v>
      </c>
      <c r="AL21" s="99" t="s">
        <v>359</v>
      </c>
      <c r="AM21" s="70" t="s">
        <v>360</v>
      </c>
      <c r="AN21" s="76">
        <v>79847151</v>
      </c>
      <c r="AO21" s="70" t="s">
        <v>361</v>
      </c>
      <c r="AP21" s="70" t="s">
        <v>362</v>
      </c>
      <c r="AQ21" s="72">
        <v>45322</v>
      </c>
      <c r="AR21" s="70" t="s">
        <v>361</v>
      </c>
      <c r="AS21" s="70" t="s">
        <v>108</v>
      </c>
      <c r="AT21" s="70" t="s">
        <v>109</v>
      </c>
      <c r="AU21" s="70" t="s">
        <v>109</v>
      </c>
      <c r="AV21" s="70"/>
      <c r="AW21" s="70"/>
      <c r="AX21" s="70" t="s">
        <v>109</v>
      </c>
      <c r="AY21" s="70" t="s">
        <v>108</v>
      </c>
      <c r="AZ21" s="92"/>
      <c r="BA21" s="70"/>
      <c r="BB21" s="100"/>
      <c r="BC21" s="92"/>
      <c r="BD21" s="79"/>
      <c r="BE21" s="79"/>
      <c r="BF21" s="79"/>
      <c r="BG21" s="92"/>
      <c r="BH21" s="90">
        <f>T21+BB21</f>
        <v>58000000</v>
      </c>
      <c r="BI21" s="166" t="s">
        <v>113</v>
      </c>
      <c r="BJ21" s="70"/>
      <c r="BK21" s="70"/>
      <c r="BL21" s="92"/>
      <c r="BM21" s="166"/>
      <c r="BN21" s="104" t="s">
        <v>108</v>
      </c>
      <c r="BO21" s="77" t="s">
        <v>108</v>
      </c>
      <c r="BP21" s="77" t="s">
        <v>108</v>
      </c>
      <c r="BQ21" s="77" t="s">
        <v>108</v>
      </c>
      <c r="BR21" s="77" t="s">
        <v>108</v>
      </c>
      <c r="BS21" s="77" t="s">
        <v>108</v>
      </c>
      <c r="BT21" s="77" t="s">
        <v>108</v>
      </c>
      <c r="BU21" s="93" t="s">
        <v>363</v>
      </c>
      <c r="BV21" s="77">
        <v>3153048910</v>
      </c>
      <c r="BW21" s="101" t="s">
        <v>364</v>
      </c>
      <c r="BX21" s="95" t="s">
        <v>365</v>
      </c>
      <c r="BY21" s="77" t="s">
        <v>119</v>
      </c>
      <c r="BZ21" s="106">
        <v>100371702802</v>
      </c>
      <c r="CA21" s="77" t="s">
        <v>109</v>
      </c>
      <c r="CB21" s="77"/>
      <c r="CC21" s="77"/>
      <c r="CD21" s="77"/>
      <c r="CE21" s="77"/>
      <c r="CF21" s="77"/>
      <c r="CG21" s="77"/>
      <c r="CH21" s="77"/>
      <c r="CI21" s="77"/>
      <c r="CJ21" s="77"/>
      <c r="CK21" s="77"/>
      <c r="CL21" s="77"/>
      <c r="CM21" s="77" t="s">
        <v>109</v>
      </c>
      <c r="CN21" s="77" t="s">
        <v>109</v>
      </c>
      <c r="CO21" s="50"/>
      <c r="CP21" s="50"/>
      <c r="CQ21" s="50"/>
      <c r="CR21" s="50"/>
      <c r="CS21" s="50"/>
      <c r="CT21" s="50"/>
      <c r="CU21" s="50"/>
      <c r="CV21" s="50"/>
      <c r="CW21" s="50"/>
      <c r="CX21" s="50"/>
      <c r="CY21" s="50"/>
      <c r="CZ21" s="50"/>
      <c r="DA21" s="50"/>
      <c r="DB21" s="50"/>
      <c r="DC21" s="50"/>
      <c r="DD21" s="50"/>
      <c r="DE21" s="50"/>
      <c r="DF21" s="50"/>
      <c r="DG21" s="50"/>
      <c r="DH21" s="50"/>
      <c r="DI21" s="50"/>
      <c r="DJ21" s="50"/>
      <c r="DK21" s="50"/>
      <c r="DL21" s="50"/>
      <c r="DM21" s="50"/>
      <c r="DN21" s="50"/>
      <c r="DO21" s="50"/>
      <c r="DP21" s="50"/>
      <c r="DQ21" s="50"/>
      <c r="DR21" s="50"/>
      <c r="DS21" s="50"/>
      <c r="DT21" s="50"/>
      <c r="DU21" s="50"/>
      <c r="DV21" s="50"/>
      <c r="DW21" s="50"/>
      <c r="DX21" s="50"/>
      <c r="DY21" s="50"/>
      <c r="DZ21" s="50"/>
      <c r="EA21" s="50"/>
      <c r="EB21" s="50"/>
      <c r="EC21" s="50"/>
      <c r="ED21" s="50"/>
      <c r="EE21" s="50"/>
      <c r="EF21" s="50"/>
      <c r="EG21" s="50"/>
      <c r="EH21" s="50"/>
      <c r="EI21" s="50"/>
      <c r="EJ21" s="50"/>
      <c r="EK21" s="50"/>
      <c r="EL21" s="50"/>
      <c r="EM21" s="50"/>
      <c r="EN21" s="50"/>
      <c r="EO21" s="50"/>
      <c r="EP21" s="50"/>
      <c r="EQ21" s="50"/>
      <c r="ER21" s="50"/>
      <c r="ES21" s="50"/>
      <c r="ET21" s="50"/>
      <c r="EU21" s="50"/>
      <c r="EV21" s="50"/>
      <c r="EW21" s="50"/>
      <c r="EX21" s="50"/>
      <c r="EY21" s="50"/>
      <c r="EZ21" s="50"/>
      <c r="FA21" s="50"/>
      <c r="FB21" s="50"/>
      <c r="FC21" s="50"/>
      <c r="FD21" s="50"/>
      <c r="FE21" s="50"/>
      <c r="FF21" s="50"/>
      <c r="FG21" s="50"/>
      <c r="FH21" s="50"/>
      <c r="FI21" s="50"/>
      <c r="FJ21" s="50"/>
      <c r="FK21" s="50"/>
      <c r="FL21" s="50"/>
      <c r="FM21" s="50"/>
      <c r="FN21" s="50"/>
      <c r="FO21" s="50"/>
      <c r="FP21" s="50"/>
      <c r="FQ21" s="50"/>
      <c r="FR21" s="50"/>
      <c r="FS21" s="50"/>
      <c r="FT21" s="50"/>
      <c r="FU21" s="50"/>
      <c r="FV21" s="50"/>
      <c r="FW21" s="50"/>
      <c r="FX21" s="50"/>
      <c r="FY21" s="50"/>
      <c r="FZ21" s="50"/>
      <c r="GA21" s="50"/>
      <c r="GB21" s="50"/>
      <c r="GC21" s="50"/>
      <c r="GD21" s="50"/>
      <c r="GE21" s="50"/>
      <c r="GF21" s="50"/>
      <c r="GG21" s="50"/>
      <c r="GH21" s="50"/>
      <c r="GI21" s="50"/>
      <c r="GJ21" s="50"/>
      <c r="GK21" s="50"/>
      <c r="GL21" s="50"/>
      <c r="GM21" s="50"/>
      <c r="GN21" s="50"/>
      <c r="GO21" s="50"/>
      <c r="GP21" s="50"/>
      <c r="GQ21" s="50"/>
      <c r="GR21" s="50"/>
      <c r="GS21" s="50"/>
      <c r="GT21" s="50"/>
      <c r="GU21" s="50"/>
    </row>
    <row r="22" spans="1:203" s="98" customFormat="1" ht="45.75" customHeight="1">
      <c r="A22" s="589">
        <f>1+A21</f>
        <v>21</v>
      </c>
      <c r="B22" s="70" t="s">
        <v>366</v>
      </c>
      <c r="C22" s="395" t="s">
        <v>367</v>
      </c>
      <c r="D22" s="74" t="s">
        <v>93</v>
      </c>
      <c r="E22" s="71">
        <v>45321</v>
      </c>
      <c r="F22" s="72">
        <v>45322</v>
      </c>
      <c r="G22" s="72">
        <v>45412</v>
      </c>
      <c r="H22" s="70" t="s">
        <v>94</v>
      </c>
      <c r="I22" s="75" t="s">
        <v>95</v>
      </c>
      <c r="J22" s="95" t="s">
        <v>368</v>
      </c>
      <c r="K22" s="107">
        <v>1072654679</v>
      </c>
      <c r="L22" s="70">
        <v>1</v>
      </c>
      <c r="M22" s="70" t="s">
        <v>97</v>
      </c>
      <c r="N22" s="77" t="s">
        <v>98</v>
      </c>
      <c r="O22" s="70" t="s">
        <v>168</v>
      </c>
      <c r="P22" s="70" t="s">
        <v>369</v>
      </c>
      <c r="Q22" s="70" t="s">
        <v>101</v>
      </c>
      <c r="R22" s="79">
        <f>+G22-F22</f>
        <v>90</v>
      </c>
      <c r="S22" s="70" t="s">
        <v>208</v>
      </c>
      <c r="T22" s="80">
        <v>15000000</v>
      </c>
      <c r="U22" s="81" t="s">
        <v>370</v>
      </c>
      <c r="V22" s="80">
        <v>15000000</v>
      </c>
      <c r="W22" s="82">
        <v>45321</v>
      </c>
      <c r="X22" s="83" t="s">
        <v>103</v>
      </c>
      <c r="Y22" s="311">
        <f>+Z22+AA22+AB22</f>
        <v>15000000</v>
      </c>
      <c r="Z22" s="84">
        <f>T22-AA22-AB22</f>
        <v>15000000</v>
      </c>
      <c r="AA22" s="86">
        <v>0</v>
      </c>
      <c r="AB22" s="85">
        <f>+AC22+AD22+AE22+AF22+AG22+AH22+AI22+AJ22</f>
        <v>0</v>
      </c>
      <c r="AC22" s="86">
        <v>0</v>
      </c>
      <c r="AD22" s="86">
        <v>0</v>
      </c>
      <c r="AE22" s="86">
        <v>0</v>
      </c>
      <c r="AF22" s="86">
        <v>0</v>
      </c>
      <c r="AG22" s="86">
        <v>0</v>
      </c>
      <c r="AH22" s="86">
        <v>0</v>
      </c>
      <c r="AI22" s="86">
        <v>0</v>
      </c>
      <c r="AJ22" s="86">
        <v>0</v>
      </c>
      <c r="AK22" s="70" t="s">
        <v>104</v>
      </c>
      <c r="AL22" s="103" t="s">
        <v>371</v>
      </c>
      <c r="AM22" s="70" t="s">
        <v>211</v>
      </c>
      <c r="AN22" s="110">
        <v>1010193344</v>
      </c>
      <c r="AO22" s="70" t="s">
        <v>108</v>
      </c>
      <c r="AP22" s="70" t="s">
        <v>108</v>
      </c>
      <c r="AQ22" s="70" t="s">
        <v>108</v>
      </c>
      <c r="AR22" s="70" t="s">
        <v>108</v>
      </c>
      <c r="AS22" s="70" t="s">
        <v>109</v>
      </c>
      <c r="AT22" s="70" t="s">
        <v>109</v>
      </c>
      <c r="AU22" s="70"/>
      <c r="AV22" s="70"/>
      <c r="AW22" s="70"/>
      <c r="AX22" s="70" t="s">
        <v>109</v>
      </c>
      <c r="AY22" s="70" t="s">
        <v>108</v>
      </c>
      <c r="AZ22" s="92"/>
      <c r="BA22" s="70"/>
      <c r="BB22" s="100"/>
      <c r="BC22" s="92"/>
      <c r="BD22" s="79"/>
      <c r="BE22" s="79"/>
      <c r="BF22" s="79"/>
      <c r="BG22" s="92"/>
      <c r="BH22" s="90">
        <f>T22+BB22</f>
        <v>15000000</v>
      </c>
      <c r="BI22" s="105" t="s">
        <v>113</v>
      </c>
      <c r="BJ22" s="70"/>
      <c r="BK22" s="70" t="s">
        <v>114</v>
      </c>
      <c r="BL22" s="92"/>
      <c r="BM22" s="166"/>
      <c r="BN22" s="104" t="s">
        <v>115</v>
      </c>
      <c r="BO22" s="77">
        <v>35</v>
      </c>
      <c r="BP22" s="77" t="s">
        <v>109</v>
      </c>
      <c r="BQ22" s="77" t="s">
        <v>108</v>
      </c>
      <c r="BR22" s="77" t="s">
        <v>108</v>
      </c>
      <c r="BS22" s="77" t="s">
        <v>108</v>
      </c>
      <c r="BT22" s="77" t="s">
        <v>108</v>
      </c>
      <c r="BU22" s="93" t="s">
        <v>372</v>
      </c>
      <c r="BV22" s="77">
        <v>3152046762</v>
      </c>
      <c r="BW22" s="101" t="s">
        <v>373</v>
      </c>
      <c r="BX22" s="95" t="s">
        <v>139</v>
      </c>
      <c r="BY22" s="77" t="s">
        <v>119</v>
      </c>
      <c r="BZ22" s="102">
        <v>550488430565660</v>
      </c>
      <c r="CA22" s="77" t="s">
        <v>109</v>
      </c>
      <c r="CB22" s="77" t="s">
        <v>109</v>
      </c>
      <c r="CC22" s="77" t="s">
        <v>109</v>
      </c>
      <c r="CD22" s="77"/>
      <c r="CE22" s="77"/>
      <c r="CF22" s="77"/>
      <c r="CG22" s="77"/>
      <c r="CH22" s="77"/>
      <c r="CI22" s="77"/>
      <c r="CJ22" s="77"/>
      <c r="CK22" s="77"/>
      <c r="CL22" s="77"/>
      <c r="CM22" s="77" t="s">
        <v>109</v>
      </c>
      <c r="CN22" s="97"/>
      <c r="CO22" s="50"/>
      <c r="CP22" s="50"/>
      <c r="CQ22" s="50"/>
      <c r="CR22" s="50"/>
      <c r="CS22" s="50"/>
      <c r="CT22" s="50"/>
      <c r="CU22" s="50"/>
      <c r="CV22" s="50"/>
      <c r="CW22" s="50"/>
      <c r="CX22" s="50"/>
      <c r="CY22" s="50"/>
      <c r="CZ22" s="50"/>
      <c r="DA22" s="50"/>
      <c r="DB22" s="50"/>
      <c r="DC22" s="50"/>
      <c r="DD22" s="50"/>
      <c r="DE22" s="50"/>
      <c r="DF22" s="50"/>
      <c r="DG22" s="50"/>
      <c r="DH22" s="50"/>
      <c r="DI22" s="50"/>
      <c r="DJ22" s="50"/>
      <c r="DK22" s="50"/>
      <c r="DL22" s="50"/>
      <c r="DM22" s="50"/>
      <c r="DN22" s="50"/>
      <c r="DO22" s="50"/>
      <c r="DP22" s="50"/>
      <c r="DQ22" s="50"/>
      <c r="DR22" s="50"/>
      <c r="DS22" s="50"/>
      <c r="DT22" s="50"/>
      <c r="DU22" s="50"/>
      <c r="DV22" s="50"/>
      <c r="DW22" s="50"/>
      <c r="DX22" s="50"/>
      <c r="DY22" s="50"/>
      <c r="DZ22" s="50"/>
      <c r="EA22" s="50"/>
      <c r="EB22" s="50"/>
      <c r="EC22" s="50"/>
      <c r="ED22" s="50"/>
      <c r="EE22" s="50"/>
      <c r="EF22" s="50"/>
      <c r="EG22" s="50"/>
      <c r="EH22" s="50"/>
      <c r="EI22" s="50"/>
      <c r="EJ22" s="50"/>
      <c r="EK22" s="50"/>
      <c r="EL22" s="50"/>
      <c r="EM22" s="50"/>
      <c r="EN22" s="50"/>
      <c r="EO22" s="50"/>
      <c r="EP22" s="50"/>
      <c r="EQ22" s="50"/>
      <c r="ER22" s="50"/>
      <c r="ES22" s="50"/>
      <c r="ET22" s="50"/>
      <c r="EU22" s="50"/>
      <c r="EV22" s="50"/>
      <c r="EW22" s="50"/>
      <c r="EX22" s="50"/>
      <c r="EY22" s="50"/>
      <c r="EZ22" s="50"/>
      <c r="FA22" s="50"/>
      <c r="FB22" s="50"/>
      <c r="FC22" s="50"/>
      <c r="FD22" s="50"/>
      <c r="FE22" s="50"/>
      <c r="FF22" s="50"/>
      <c r="FG22" s="50"/>
      <c r="FH22" s="50"/>
      <c r="FI22" s="50"/>
      <c r="FJ22" s="50"/>
      <c r="FK22" s="50"/>
      <c r="FL22" s="50"/>
      <c r="FM22" s="50"/>
      <c r="FN22" s="50"/>
      <c r="FO22" s="50"/>
      <c r="FP22" s="50"/>
      <c r="FQ22" s="50"/>
      <c r="FR22" s="50"/>
      <c r="FS22" s="50"/>
      <c r="FT22" s="50"/>
      <c r="FU22" s="50"/>
      <c r="FV22" s="50"/>
      <c r="FW22" s="50"/>
      <c r="FX22" s="50"/>
      <c r="FY22" s="50"/>
      <c r="FZ22" s="50"/>
      <c r="GA22" s="50"/>
      <c r="GB22" s="50"/>
      <c r="GC22" s="50"/>
      <c r="GD22" s="50"/>
      <c r="GE22" s="50"/>
      <c r="GF22" s="50"/>
      <c r="GG22" s="50"/>
      <c r="GH22" s="50"/>
      <c r="GI22" s="50"/>
      <c r="GJ22" s="50"/>
      <c r="GK22" s="50"/>
      <c r="GL22" s="50"/>
      <c r="GM22" s="50"/>
      <c r="GN22" s="50"/>
      <c r="GO22" s="50"/>
      <c r="GP22" s="50"/>
      <c r="GQ22" s="50"/>
      <c r="GR22" s="50"/>
      <c r="GS22" s="50"/>
      <c r="GT22" s="50"/>
      <c r="GU22" s="50"/>
    </row>
    <row r="23" spans="1:203" s="98" customFormat="1" ht="45.75" customHeight="1">
      <c r="A23" s="589">
        <f>1+A22</f>
        <v>22</v>
      </c>
      <c r="B23" s="70" t="s">
        <v>374</v>
      </c>
      <c r="C23" s="70" t="s">
        <v>375</v>
      </c>
      <c r="D23" s="74" t="s">
        <v>93</v>
      </c>
      <c r="E23" s="71">
        <v>45321</v>
      </c>
      <c r="F23" s="72">
        <v>45322</v>
      </c>
      <c r="G23" s="72">
        <v>45412</v>
      </c>
      <c r="H23" s="70" t="s">
        <v>94</v>
      </c>
      <c r="I23" s="75" t="s">
        <v>95</v>
      </c>
      <c r="J23" s="95" t="s">
        <v>376</v>
      </c>
      <c r="K23" s="107">
        <v>49742187</v>
      </c>
      <c r="L23" s="70">
        <v>0</v>
      </c>
      <c r="M23" s="70" t="s">
        <v>97</v>
      </c>
      <c r="N23" s="77" t="s">
        <v>98</v>
      </c>
      <c r="O23" s="70" t="s">
        <v>168</v>
      </c>
      <c r="P23" s="70" t="s">
        <v>377</v>
      </c>
      <c r="Q23" s="70" t="s">
        <v>101</v>
      </c>
      <c r="R23" s="79">
        <f>+G23-F23</f>
        <v>90</v>
      </c>
      <c r="S23" s="75" t="s">
        <v>378</v>
      </c>
      <c r="T23" s="80">
        <v>24000000</v>
      </c>
      <c r="U23" s="81" t="s">
        <v>379</v>
      </c>
      <c r="V23" s="80">
        <v>24000000</v>
      </c>
      <c r="W23" s="82">
        <v>45321</v>
      </c>
      <c r="X23" s="83" t="s">
        <v>103</v>
      </c>
      <c r="Y23" s="311">
        <f>+Z23+AA23+AB23</f>
        <v>24000000</v>
      </c>
      <c r="Z23" s="84">
        <f>T23-AA23-AB23</f>
        <v>24000000</v>
      </c>
      <c r="AA23" s="86">
        <v>0</v>
      </c>
      <c r="AB23" s="85">
        <f>+AC23+AD23+AE23+AF23+AG23+AH23+AI23+AJ23</f>
        <v>0</v>
      </c>
      <c r="AC23" s="86">
        <v>0</v>
      </c>
      <c r="AD23" s="86">
        <v>0</v>
      </c>
      <c r="AE23" s="86">
        <v>0</v>
      </c>
      <c r="AF23" s="86">
        <v>0</v>
      </c>
      <c r="AG23" s="86">
        <v>0</v>
      </c>
      <c r="AH23" s="86">
        <v>0</v>
      </c>
      <c r="AI23" s="86">
        <v>0</v>
      </c>
      <c r="AJ23" s="86">
        <v>0</v>
      </c>
      <c r="AK23" s="70" t="s">
        <v>104</v>
      </c>
      <c r="AL23" s="103" t="s">
        <v>380</v>
      </c>
      <c r="AM23" s="70" t="s">
        <v>211</v>
      </c>
      <c r="AN23" s="107">
        <v>1010193344</v>
      </c>
      <c r="AO23" s="70" t="s">
        <v>108</v>
      </c>
      <c r="AP23" s="70" t="s">
        <v>108</v>
      </c>
      <c r="AQ23" s="70" t="s">
        <v>108</v>
      </c>
      <c r="AR23" s="70" t="s">
        <v>108</v>
      </c>
      <c r="AS23" s="70" t="s">
        <v>109</v>
      </c>
      <c r="AT23" s="70" t="s">
        <v>109</v>
      </c>
      <c r="AU23" s="70"/>
      <c r="AV23" s="70"/>
      <c r="AW23" s="70"/>
      <c r="AX23" s="70" t="s">
        <v>109</v>
      </c>
      <c r="AY23" s="70" t="s">
        <v>108</v>
      </c>
      <c r="AZ23" s="92"/>
      <c r="BA23" s="70"/>
      <c r="BB23" s="100"/>
      <c r="BC23" s="92"/>
      <c r="BD23" s="79"/>
      <c r="BE23" s="79"/>
      <c r="BF23" s="79"/>
      <c r="BG23" s="92"/>
      <c r="BH23" s="90">
        <f>T23+BB23</f>
        <v>24000000</v>
      </c>
      <c r="BI23" s="105" t="s">
        <v>113</v>
      </c>
      <c r="BJ23" s="70"/>
      <c r="BK23" s="70" t="s">
        <v>114</v>
      </c>
      <c r="BL23" s="92"/>
      <c r="BM23" s="166"/>
      <c r="BN23" s="104" t="s">
        <v>161</v>
      </c>
      <c r="BO23" s="77">
        <v>56</v>
      </c>
      <c r="BP23" s="77" t="s">
        <v>108</v>
      </c>
      <c r="BQ23" s="77" t="s">
        <v>108</v>
      </c>
      <c r="BR23" s="77" t="s">
        <v>108</v>
      </c>
      <c r="BS23" s="77" t="s">
        <v>108</v>
      </c>
      <c r="BT23" s="77" t="s">
        <v>108</v>
      </c>
      <c r="BU23" s="93" t="s">
        <v>381</v>
      </c>
      <c r="BV23" s="77">
        <v>3125229756</v>
      </c>
      <c r="BW23" s="101" t="s">
        <v>382</v>
      </c>
      <c r="BX23" s="95" t="s">
        <v>139</v>
      </c>
      <c r="BY23" s="77" t="s">
        <v>119</v>
      </c>
      <c r="BZ23" s="102">
        <v>1900121508</v>
      </c>
      <c r="CA23" s="77" t="s">
        <v>109</v>
      </c>
      <c r="CB23" s="77" t="s">
        <v>109</v>
      </c>
      <c r="CC23" s="77" t="s">
        <v>109</v>
      </c>
      <c r="CD23" s="77"/>
      <c r="CE23" s="77"/>
      <c r="CF23" s="77"/>
      <c r="CG23" s="77"/>
      <c r="CH23" s="77"/>
      <c r="CI23" s="77"/>
      <c r="CJ23" s="77"/>
      <c r="CK23" s="77"/>
      <c r="CL23" s="77"/>
      <c r="CM23" s="77" t="s">
        <v>109</v>
      </c>
      <c r="CN23" s="97"/>
      <c r="CO23" s="50"/>
      <c r="CP23" s="50"/>
      <c r="CQ23" s="50"/>
      <c r="CR23" s="50"/>
      <c r="CS23" s="50"/>
      <c r="CT23" s="50"/>
      <c r="CU23" s="50"/>
      <c r="CV23" s="50"/>
      <c r="CW23" s="50"/>
      <c r="CX23" s="50"/>
      <c r="CY23" s="50"/>
      <c r="CZ23" s="50"/>
      <c r="DA23" s="50"/>
      <c r="DB23" s="50"/>
      <c r="DC23" s="50"/>
      <c r="DD23" s="50"/>
      <c r="DE23" s="50"/>
      <c r="DF23" s="50"/>
      <c r="DG23" s="50"/>
      <c r="DH23" s="50"/>
      <c r="DI23" s="50"/>
      <c r="DJ23" s="50"/>
      <c r="DK23" s="50"/>
      <c r="DL23" s="50"/>
      <c r="DM23" s="50"/>
      <c r="DN23" s="50"/>
      <c r="DO23" s="50"/>
      <c r="DP23" s="50"/>
      <c r="DQ23" s="50"/>
      <c r="DR23" s="50"/>
      <c r="DS23" s="50"/>
      <c r="DT23" s="50"/>
      <c r="DU23" s="50"/>
      <c r="DV23" s="50"/>
      <c r="DW23" s="50"/>
      <c r="DX23" s="50"/>
      <c r="DY23" s="50"/>
      <c r="DZ23" s="50"/>
      <c r="EA23" s="50"/>
      <c r="EB23" s="50"/>
      <c r="EC23" s="50"/>
      <c r="ED23" s="50"/>
      <c r="EE23" s="50"/>
      <c r="EF23" s="50"/>
      <c r="EG23" s="50"/>
      <c r="EH23" s="50"/>
      <c r="EI23" s="50"/>
      <c r="EJ23" s="50"/>
      <c r="EK23" s="50"/>
      <c r="EL23" s="50"/>
      <c r="EM23" s="50"/>
      <c r="EN23" s="50"/>
      <c r="EO23" s="50"/>
      <c r="EP23" s="50"/>
      <c r="EQ23" s="50"/>
      <c r="ER23" s="50"/>
      <c r="ES23" s="50"/>
      <c r="ET23" s="50"/>
      <c r="EU23" s="50"/>
      <c r="EV23" s="50"/>
      <c r="EW23" s="50"/>
      <c r="EX23" s="50"/>
      <c r="EY23" s="50"/>
      <c r="EZ23" s="50"/>
      <c r="FA23" s="50"/>
      <c r="FB23" s="50"/>
      <c r="FC23" s="50"/>
      <c r="FD23" s="50"/>
      <c r="FE23" s="50"/>
      <c r="FF23" s="50"/>
      <c r="FG23" s="50"/>
      <c r="FH23" s="50"/>
      <c r="FI23" s="50"/>
      <c r="FJ23" s="50"/>
      <c r="FK23" s="50"/>
      <c r="FL23" s="50"/>
      <c r="FM23" s="50"/>
      <c r="FN23" s="50"/>
      <c r="FO23" s="50"/>
      <c r="FP23" s="50"/>
      <c r="FQ23" s="50"/>
      <c r="FR23" s="50"/>
      <c r="FS23" s="50"/>
      <c r="FT23" s="50"/>
      <c r="FU23" s="50"/>
      <c r="FV23" s="50"/>
      <c r="FW23" s="50"/>
      <c r="FX23" s="50"/>
      <c r="FY23" s="50"/>
      <c r="FZ23" s="50"/>
      <c r="GA23" s="50"/>
      <c r="GB23" s="50"/>
      <c r="GC23" s="50"/>
      <c r="GD23" s="50"/>
      <c r="GE23" s="50"/>
      <c r="GF23" s="50"/>
      <c r="GG23" s="50"/>
      <c r="GH23" s="50"/>
      <c r="GI23" s="50"/>
      <c r="GJ23" s="50"/>
      <c r="GK23" s="50"/>
      <c r="GL23" s="50"/>
      <c r="GM23" s="50"/>
      <c r="GN23" s="50"/>
      <c r="GO23" s="50"/>
      <c r="GP23" s="50"/>
      <c r="GQ23" s="50"/>
      <c r="GR23" s="50"/>
      <c r="GS23" s="50"/>
      <c r="GT23" s="50"/>
      <c r="GU23" s="50"/>
    </row>
    <row r="24" spans="1:203" s="98" customFormat="1" ht="45.75" customHeight="1">
      <c r="A24" s="589">
        <f>1+A23</f>
        <v>23</v>
      </c>
      <c r="B24" s="70" t="s">
        <v>383</v>
      </c>
      <c r="C24" s="70" t="s">
        <v>384</v>
      </c>
      <c r="D24" s="74" t="s">
        <v>93</v>
      </c>
      <c r="E24" s="71">
        <v>45322</v>
      </c>
      <c r="F24" s="72">
        <v>45323</v>
      </c>
      <c r="G24" s="72">
        <v>45412</v>
      </c>
      <c r="H24" s="70" t="s">
        <v>94</v>
      </c>
      <c r="I24" s="75" t="s">
        <v>95</v>
      </c>
      <c r="J24" s="95" t="s">
        <v>385</v>
      </c>
      <c r="K24" s="107">
        <v>1072656493</v>
      </c>
      <c r="L24" s="70">
        <v>8</v>
      </c>
      <c r="M24" s="70" t="s">
        <v>97</v>
      </c>
      <c r="N24" s="77" t="s">
        <v>98</v>
      </c>
      <c r="O24" s="70" t="s">
        <v>386</v>
      </c>
      <c r="P24" s="70" t="s">
        <v>387</v>
      </c>
      <c r="Q24" s="70" t="s">
        <v>101</v>
      </c>
      <c r="R24" s="79">
        <f>+G24-F24</f>
        <v>89</v>
      </c>
      <c r="S24" s="75" t="s">
        <v>388</v>
      </c>
      <c r="T24" s="80">
        <v>16500000</v>
      </c>
      <c r="U24" s="81" t="s">
        <v>389</v>
      </c>
      <c r="V24" s="80">
        <v>16500000</v>
      </c>
      <c r="W24" s="82">
        <v>45322</v>
      </c>
      <c r="X24" s="83" t="s">
        <v>103</v>
      </c>
      <c r="Y24" s="311">
        <f>+Z24+AA24+AB24</f>
        <v>16500000</v>
      </c>
      <c r="Z24" s="84">
        <f>T24-AA24-AB24</f>
        <v>16500000</v>
      </c>
      <c r="AA24" s="86">
        <v>0</v>
      </c>
      <c r="AB24" s="85">
        <f>+AC24+AD24+AE24+AF24+AG24+AH24+AI24+AJ24</f>
        <v>0</v>
      </c>
      <c r="AC24" s="86">
        <v>0</v>
      </c>
      <c r="AD24" s="86">
        <v>0</v>
      </c>
      <c r="AE24" s="86">
        <v>0</v>
      </c>
      <c r="AF24" s="86">
        <v>0</v>
      </c>
      <c r="AG24" s="86">
        <v>0</v>
      </c>
      <c r="AH24" s="86">
        <v>0</v>
      </c>
      <c r="AI24" s="86">
        <v>0</v>
      </c>
      <c r="AJ24" s="86">
        <v>0</v>
      </c>
      <c r="AK24" s="70" t="s">
        <v>104</v>
      </c>
      <c r="AL24" s="103" t="s">
        <v>390</v>
      </c>
      <c r="AM24" s="70" t="s">
        <v>391</v>
      </c>
      <c r="AN24" s="107">
        <v>52770023</v>
      </c>
      <c r="AO24" s="70" t="s">
        <v>108</v>
      </c>
      <c r="AP24" s="70" t="s">
        <v>108</v>
      </c>
      <c r="AQ24" s="70" t="s">
        <v>108</v>
      </c>
      <c r="AR24" s="70" t="s">
        <v>108</v>
      </c>
      <c r="AS24" s="70" t="s">
        <v>109</v>
      </c>
      <c r="AT24" s="70" t="s">
        <v>109</v>
      </c>
      <c r="AU24" s="70" t="s">
        <v>392</v>
      </c>
      <c r="AV24" s="70"/>
      <c r="AW24" s="70"/>
      <c r="AX24" s="70" t="s">
        <v>109</v>
      </c>
      <c r="AY24" s="70" t="s">
        <v>108</v>
      </c>
      <c r="AZ24" s="92"/>
      <c r="BA24" s="70"/>
      <c r="BB24" s="100"/>
      <c r="BC24" s="92"/>
      <c r="BD24" s="79"/>
      <c r="BE24" s="79"/>
      <c r="BF24" s="79"/>
      <c r="BG24" s="92"/>
      <c r="BH24" s="90">
        <f>T24+BB24</f>
        <v>16500000</v>
      </c>
      <c r="BI24" s="105" t="s">
        <v>113</v>
      </c>
      <c r="BJ24" s="70"/>
      <c r="BK24" s="70" t="s">
        <v>114</v>
      </c>
      <c r="BL24" s="92"/>
      <c r="BM24" s="166"/>
      <c r="BN24" s="104" t="s">
        <v>115</v>
      </c>
      <c r="BO24" s="77">
        <v>34</v>
      </c>
      <c r="BP24" s="77" t="s">
        <v>108</v>
      </c>
      <c r="BQ24" s="77" t="s">
        <v>108</v>
      </c>
      <c r="BR24" s="77" t="s">
        <v>108</v>
      </c>
      <c r="BS24" s="77" t="s">
        <v>108</v>
      </c>
      <c r="BT24" s="77" t="s">
        <v>108</v>
      </c>
      <c r="BU24" s="93" t="s">
        <v>393</v>
      </c>
      <c r="BV24" s="77">
        <v>3184743387</v>
      </c>
      <c r="BW24" s="101" t="s">
        <v>394</v>
      </c>
      <c r="BX24" s="95" t="s">
        <v>395</v>
      </c>
      <c r="BY24" s="77" t="s">
        <v>119</v>
      </c>
      <c r="BZ24" s="102">
        <v>4372019607</v>
      </c>
      <c r="CA24" s="77" t="s">
        <v>109</v>
      </c>
      <c r="CB24" s="77" t="s">
        <v>109</v>
      </c>
      <c r="CC24" s="77" t="s">
        <v>109</v>
      </c>
      <c r="CD24" s="77"/>
      <c r="CE24" s="77"/>
      <c r="CF24" s="77"/>
      <c r="CG24" s="77"/>
      <c r="CH24" s="77"/>
      <c r="CI24" s="77"/>
      <c r="CJ24" s="77"/>
      <c r="CK24" s="77"/>
      <c r="CL24" s="77"/>
      <c r="CM24" s="77" t="s">
        <v>109</v>
      </c>
      <c r="CN24" s="97"/>
      <c r="CO24" s="50"/>
      <c r="CP24" s="50"/>
      <c r="CQ24" s="50"/>
      <c r="CR24" s="50"/>
      <c r="CS24" s="50"/>
      <c r="CT24" s="50"/>
      <c r="CU24" s="50"/>
      <c r="CV24" s="50"/>
      <c r="CW24" s="50"/>
      <c r="CX24" s="50"/>
      <c r="CY24" s="50"/>
      <c r="CZ24" s="50"/>
      <c r="DA24" s="50"/>
      <c r="DB24" s="50"/>
      <c r="DC24" s="50"/>
      <c r="DD24" s="50"/>
      <c r="DE24" s="50"/>
      <c r="DF24" s="50"/>
      <c r="DG24" s="50"/>
      <c r="DH24" s="50"/>
      <c r="DI24" s="50"/>
      <c r="DJ24" s="50"/>
      <c r="DK24" s="50"/>
      <c r="DL24" s="50"/>
      <c r="DM24" s="50"/>
      <c r="DN24" s="50"/>
      <c r="DO24" s="50"/>
      <c r="DP24" s="50"/>
      <c r="DQ24" s="50"/>
      <c r="DR24" s="50"/>
      <c r="DS24" s="50"/>
      <c r="DT24" s="50"/>
      <c r="DU24" s="50"/>
      <c r="DV24" s="50"/>
      <c r="DW24" s="50"/>
      <c r="DX24" s="50"/>
      <c r="DY24" s="50"/>
      <c r="DZ24" s="50"/>
      <c r="EA24" s="50"/>
      <c r="EB24" s="50"/>
      <c r="EC24" s="50"/>
      <c r="ED24" s="50"/>
      <c r="EE24" s="50"/>
      <c r="EF24" s="50"/>
      <c r="EG24" s="50"/>
      <c r="EH24" s="50"/>
      <c r="EI24" s="50"/>
      <c r="EJ24" s="50"/>
      <c r="EK24" s="50"/>
      <c r="EL24" s="50"/>
      <c r="EM24" s="50"/>
      <c r="EN24" s="50"/>
      <c r="EO24" s="50"/>
      <c r="EP24" s="50"/>
      <c r="EQ24" s="50"/>
      <c r="ER24" s="50"/>
      <c r="ES24" s="50"/>
      <c r="ET24" s="50"/>
      <c r="EU24" s="50"/>
      <c r="EV24" s="50"/>
      <c r="EW24" s="50"/>
      <c r="EX24" s="50"/>
      <c r="EY24" s="50"/>
      <c r="EZ24" s="50"/>
      <c r="FA24" s="50"/>
      <c r="FB24" s="50"/>
      <c r="FC24" s="50"/>
      <c r="FD24" s="50"/>
      <c r="FE24" s="50"/>
      <c r="FF24" s="50"/>
      <c r="FG24" s="50"/>
      <c r="FH24" s="50"/>
      <c r="FI24" s="50"/>
      <c r="FJ24" s="50"/>
      <c r="FK24" s="50"/>
      <c r="FL24" s="50"/>
      <c r="FM24" s="50"/>
      <c r="FN24" s="50"/>
      <c r="FO24" s="50"/>
      <c r="FP24" s="50"/>
      <c r="FQ24" s="50"/>
      <c r="FR24" s="50"/>
      <c r="FS24" s="50"/>
      <c r="FT24" s="50"/>
      <c r="FU24" s="50"/>
      <c r="FV24" s="50"/>
      <c r="FW24" s="50"/>
      <c r="FX24" s="50"/>
      <c r="FY24" s="50"/>
      <c r="FZ24" s="50"/>
      <c r="GA24" s="50"/>
      <c r="GB24" s="50"/>
      <c r="GC24" s="50"/>
      <c r="GD24" s="50"/>
      <c r="GE24" s="50"/>
      <c r="GF24" s="50"/>
      <c r="GG24" s="50"/>
      <c r="GH24" s="50"/>
      <c r="GI24" s="50"/>
      <c r="GJ24" s="50"/>
      <c r="GK24" s="50"/>
      <c r="GL24" s="50"/>
      <c r="GM24" s="50"/>
      <c r="GN24" s="50"/>
      <c r="GO24" s="50"/>
      <c r="GP24" s="50"/>
      <c r="GQ24" s="50"/>
      <c r="GR24" s="50"/>
      <c r="GS24" s="50"/>
      <c r="GT24" s="50"/>
      <c r="GU24" s="50"/>
    </row>
    <row r="25" spans="1:203" s="50" customFormat="1" ht="45.75" customHeight="1">
      <c r="A25" s="589">
        <f>1+A24</f>
        <v>24</v>
      </c>
      <c r="B25" s="70" t="s">
        <v>396</v>
      </c>
      <c r="C25" s="70" t="s">
        <v>397</v>
      </c>
      <c r="D25" s="74" t="s">
        <v>398</v>
      </c>
      <c r="E25" s="71">
        <v>45322</v>
      </c>
      <c r="F25" s="72">
        <v>45324</v>
      </c>
      <c r="G25" s="72">
        <v>45474</v>
      </c>
      <c r="H25" s="70" t="s">
        <v>399</v>
      </c>
      <c r="I25" s="75" t="s">
        <v>400</v>
      </c>
      <c r="J25" s="70" t="s">
        <v>401</v>
      </c>
      <c r="K25" s="107">
        <v>860019885</v>
      </c>
      <c r="L25" s="70">
        <v>5</v>
      </c>
      <c r="M25" s="70" t="s">
        <v>123</v>
      </c>
      <c r="N25" s="77" t="s">
        <v>98</v>
      </c>
      <c r="O25" s="70" t="s">
        <v>182</v>
      </c>
      <c r="P25" s="70" t="s">
        <v>402</v>
      </c>
      <c r="Q25" s="70" t="s">
        <v>403</v>
      </c>
      <c r="R25" s="79">
        <f>+G25-F25</f>
        <v>150</v>
      </c>
      <c r="S25" s="75" t="s">
        <v>404</v>
      </c>
      <c r="T25" s="80">
        <v>1378580496</v>
      </c>
      <c r="U25" s="81" t="s">
        <v>405</v>
      </c>
      <c r="V25" s="80">
        <v>1378580496</v>
      </c>
      <c r="W25" s="82">
        <v>45322</v>
      </c>
      <c r="X25" s="83" t="s">
        <v>103</v>
      </c>
      <c r="Y25" s="311">
        <f>+Z25+AA25+AB25</f>
        <v>1378580496</v>
      </c>
      <c r="Z25" s="84">
        <f>T25-AA25-AB25</f>
        <v>1378580496</v>
      </c>
      <c r="AA25" s="86">
        <v>0</v>
      </c>
      <c r="AB25" s="85">
        <v>0</v>
      </c>
      <c r="AC25" s="86">
        <v>0</v>
      </c>
      <c r="AD25" s="86">
        <v>0</v>
      </c>
      <c r="AE25" s="86">
        <v>0</v>
      </c>
      <c r="AF25" s="86">
        <v>0</v>
      </c>
      <c r="AG25" s="86">
        <v>0</v>
      </c>
      <c r="AH25" s="86">
        <v>0</v>
      </c>
      <c r="AI25" s="86">
        <v>0</v>
      </c>
      <c r="AJ25" s="86">
        <v>0</v>
      </c>
      <c r="AK25" s="70" t="s">
        <v>104</v>
      </c>
      <c r="AL25" s="103" t="s">
        <v>406</v>
      </c>
      <c r="AM25" s="70" t="s">
        <v>407</v>
      </c>
      <c r="AN25" s="107">
        <v>80845166</v>
      </c>
      <c r="AO25" s="70" t="s">
        <v>408</v>
      </c>
      <c r="AP25" s="70" t="s">
        <v>131</v>
      </c>
      <c r="AQ25" s="70">
        <v>45324</v>
      </c>
      <c r="AR25" s="70" t="s">
        <v>409</v>
      </c>
      <c r="AS25" s="70" t="s">
        <v>108</v>
      </c>
      <c r="AT25" s="70" t="s">
        <v>109</v>
      </c>
      <c r="AU25" s="70" t="s">
        <v>392</v>
      </c>
      <c r="AV25" s="70"/>
      <c r="AW25" s="70"/>
      <c r="AX25" s="70" t="s">
        <v>109</v>
      </c>
      <c r="AY25" s="70" t="s">
        <v>108</v>
      </c>
      <c r="AZ25" s="92">
        <v>45441</v>
      </c>
      <c r="BA25" s="70" t="s">
        <v>410</v>
      </c>
      <c r="BB25" s="100">
        <v>360000000</v>
      </c>
      <c r="BC25" s="92">
        <v>45441</v>
      </c>
      <c r="BD25" s="79" t="s">
        <v>411</v>
      </c>
      <c r="BE25" s="79"/>
      <c r="BF25" s="79"/>
      <c r="BG25" s="92">
        <v>45489</v>
      </c>
      <c r="BH25" s="90">
        <f>T25+BB25</f>
        <v>1738580496</v>
      </c>
      <c r="BI25" s="304" t="s">
        <v>135</v>
      </c>
      <c r="BJ25" s="70"/>
      <c r="BK25" s="70">
        <v>45468</v>
      </c>
      <c r="BL25" s="92"/>
      <c r="BM25" s="161" t="s">
        <v>136</v>
      </c>
      <c r="BN25" s="104" t="s">
        <v>108</v>
      </c>
      <c r="BO25" s="77" t="s">
        <v>108</v>
      </c>
      <c r="BP25" s="77" t="s">
        <v>108</v>
      </c>
      <c r="BQ25" s="77" t="s">
        <v>108</v>
      </c>
      <c r="BR25" s="77" t="s">
        <v>108</v>
      </c>
      <c r="BS25" s="77" t="s">
        <v>108</v>
      </c>
      <c r="BT25" s="77" t="s">
        <v>108</v>
      </c>
      <c r="BU25" s="93" t="s">
        <v>412</v>
      </c>
      <c r="BV25" s="77">
        <v>3182649081</v>
      </c>
      <c r="BW25" s="101" t="s">
        <v>413</v>
      </c>
      <c r="BX25" s="95" t="s">
        <v>118</v>
      </c>
      <c r="BY25" s="77" t="s">
        <v>119</v>
      </c>
      <c r="BZ25" s="102">
        <v>33789176502</v>
      </c>
      <c r="CA25" s="77" t="s">
        <v>109</v>
      </c>
      <c r="CB25" s="77" t="s">
        <v>109</v>
      </c>
      <c r="CC25" s="77" t="s">
        <v>109</v>
      </c>
      <c r="CD25" s="77" t="s">
        <v>109</v>
      </c>
      <c r="CE25" s="77" t="s">
        <v>109</v>
      </c>
      <c r="CF25" s="77" t="s">
        <v>109</v>
      </c>
      <c r="CG25" s="77" t="s">
        <v>109</v>
      </c>
      <c r="CH25" s="77" t="s">
        <v>109</v>
      </c>
      <c r="CI25" s="77"/>
      <c r="CJ25" s="77"/>
      <c r="CK25" s="77"/>
      <c r="CL25" s="77"/>
      <c r="CM25" s="77" t="s">
        <v>109</v>
      </c>
      <c r="CN25" s="97"/>
    </row>
    <row r="26" spans="1:203" s="98" customFormat="1" ht="45.75" customHeight="1">
      <c r="A26" s="589">
        <f>1+A25</f>
        <v>25</v>
      </c>
      <c r="B26" s="70" t="s">
        <v>414</v>
      </c>
      <c r="C26" s="70" t="s">
        <v>415</v>
      </c>
      <c r="D26" s="74" t="s">
        <v>93</v>
      </c>
      <c r="E26" s="71">
        <v>45322</v>
      </c>
      <c r="F26" s="72">
        <v>45324</v>
      </c>
      <c r="G26" s="72">
        <v>45413</v>
      </c>
      <c r="H26" s="70" t="s">
        <v>416</v>
      </c>
      <c r="I26" s="75" t="s">
        <v>95</v>
      </c>
      <c r="J26" s="95" t="s">
        <v>417</v>
      </c>
      <c r="K26" s="107">
        <v>81720285</v>
      </c>
      <c r="L26" s="70">
        <v>6</v>
      </c>
      <c r="M26" s="70" t="s">
        <v>97</v>
      </c>
      <c r="N26" s="77" t="s">
        <v>98</v>
      </c>
      <c r="O26" s="70" t="s">
        <v>386</v>
      </c>
      <c r="P26" s="113" t="s">
        <v>418</v>
      </c>
      <c r="Q26" s="70" t="s">
        <v>101</v>
      </c>
      <c r="R26" s="79">
        <f>+G26-F26</f>
        <v>89</v>
      </c>
      <c r="S26" s="70" t="s">
        <v>170</v>
      </c>
      <c r="T26" s="80">
        <v>25500000</v>
      </c>
      <c r="U26" s="81" t="s">
        <v>419</v>
      </c>
      <c r="V26" s="80">
        <v>25500000</v>
      </c>
      <c r="W26" s="82">
        <v>45323</v>
      </c>
      <c r="X26" s="83" t="s">
        <v>103</v>
      </c>
      <c r="Y26" s="311">
        <f>+Z26+AA26+AB26</f>
        <v>25500000</v>
      </c>
      <c r="Z26" s="84">
        <f>T26-AA26-AB26</f>
        <v>25500000</v>
      </c>
      <c r="AA26" s="86">
        <v>0</v>
      </c>
      <c r="AB26" s="85">
        <f>+AC26+AD26+AE26+AF26+AG26+AH26+AI26+AJ26</f>
        <v>0</v>
      </c>
      <c r="AC26" s="86">
        <v>0</v>
      </c>
      <c r="AD26" s="86">
        <v>0</v>
      </c>
      <c r="AE26" s="86">
        <v>0</v>
      </c>
      <c r="AF26" s="86">
        <v>0</v>
      </c>
      <c r="AG26" s="86">
        <v>0</v>
      </c>
      <c r="AH26" s="86">
        <v>0</v>
      </c>
      <c r="AI26" s="86">
        <v>0</v>
      </c>
      <c r="AJ26" s="86">
        <v>0</v>
      </c>
      <c r="AK26" s="70" t="s">
        <v>104</v>
      </c>
      <c r="AL26" s="103" t="s">
        <v>420</v>
      </c>
      <c r="AM26" s="70" t="s">
        <v>360</v>
      </c>
      <c r="AN26" s="107">
        <v>79847151</v>
      </c>
      <c r="AO26" s="70" t="s">
        <v>108</v>
      </c>
      <c r="AP26" s="70" t="s">
        <v>108</v>
      </c>
      <c r="AQ26" s="70" t="s">
        <v>108</v>
      </c>
      <c r="AR26" s="70" t="s">
        <v>108</v>
      </c>
      <c r="AS26" s="70" t="s">
        <v>109</v>
      </c>
      <c r="AT26" s="70" t="s">
        <v>109</v>
      </c>
      <c r="AU26" s="70" t="s">
        <v>392</v>
      </c>
      <c r="AV26" s="70"/>
      <c r="AW26" s="70"/>
      <c r="AX26" s="70" t="s">
        <v>109</v>
      </c>
      <c r="AY26" s="70" t="s">
        <v>108</v>
      </c>
      <c r="AZ26" s="92"/>
      <c r="BA26" s="70"/>
      <c r="BB26" s="100"/>
      <c r="BC26" s="92"/>
      <c r="BD26" s="79"/>
      <c r="BE26" s="79"/>
      <c r="BF26" s="79"/>
      <c r="BG26" s="92"/>
      <c r="BH26" s="90">
        <f>T26+BB26</f>
        <v>25500000</v>
      </c>
      <c r="BI26" s="105" t="s">
        <v>113</v>
      </c>
      <c r="BJ26" s="70"/>
      <c r="BK26" s="70" t="s">
        <v>114</v>
      </c>
      <c r="BL26" s="92"/>
      <c r="BM26" s="166"/>
      <c r="BN26" s="104" t="s">
        <v>115</v>
      </c>
      <c r="BO26" s="77">
        <v>39</v>
      </c>
      <c r="BP26" s="77" t="s">
        <v>109</v>
      </c>
      <c r="BQ26" s="77" t="s">
        <v>108</v>
      </c>
      <c r="BR26" s="77" t="s">
        <v>108</v>
      </c>
      <c r="BS26" s="77" t="s">
        <v>108</v>
      </c>
      <c r="BT26" s="77" t="s">
        <v>108</v>
      </c>
      <c r="BU26" s="105" t="s">
        <v>421</v>
      </c>
      <c r="BV26" s="77">
        <v>8633855</v>
      </c>
      <c r="BW26" s="114" t="s">
        <v>422</v>
      </c>
      <c r="BX26" s="95" t="s">
        <v>118</v>
      </c>
      <c r="BY26" s="77" t="s">
        <v>119</v>
      </c>
      <c r="BZ26" s="102">
        <v>68285151434</v>
      </c>
      <c r="CA26" s="77" t="s">
        <v>109</v>
      </c>
      <c r="CB26" s="77" t="s">
        <v>109</v>
      </c>
      <c r="CC26" s="73" t="s">
        <v>109</v>
      </c>
      <c r="CD26" s="73"/>
      <c r="CE26" s="77"/>
      <c r="CF26" s="77"/>
      <c r="CG26" s="77"/>
      <c r="CH26" s="77"/>
      <c r="CI26" s="77"/>
      <c r="CJ26" s="77"/>
      <c r="CK26" s="77"/>
      <c r="CL26" s="77"/>
      <c r="CM26" s="77" t="s">
        <v>109</v>
      </c>
      <c r="CN26" s="97"/>
      <c r="CO26" s="50"/>
      <c r="CP26" s="50"/>
      <c r="CQ26" s="50"/>
      <c r="CR26" s="50"/>
      <c r="CS26" s="50"/>
      <c r="CT26" s="50"/>
      <c r="CU26" s="50"/>
      <c r="CV26" s="50"/>
      <c r="CW26" s="50"/>
      <c r="CX26" s="50"/>
      <c r="CY26" s="50"/>
      <c r="CZ26" s="50"/>
      <c r="DA26" s="50"/>
      <c r="DB26" s="50"/>
      <c r="DC26" s="50"/>
      <c r="DD26" s="50"/>
      <c r="DE26" s="50"/>
      <c r="DF26" s="50"/>
      <c r="DG26" s="50"/>
      <c r="DH26" s="50"/>
      <c r="DI26" s="50"/>
      <c r="DJ26" s="50"/>
      <c r="DK26" s="50"/>
      <c r="DL26" s="50"/>
      <c r="DM26" s="50"/>
      <c r="DN26" s="50"/>
      <c r="DO26" s="50"/>
      <c r="DP26" s="50"/>
      <c r="DQ26" s="50"/>
      <c r="DR26" s="50"/>
      <c r="DS26" s="50"/>
      <c r="DT26" s="50"/>
      <c r="DU26" s="50"/>
      <c r="DV26" s="50"/>
      <c r="DW26" s="50"/>
      <c r="DX26" s="50"/>
      <c r="DY26" s="50"/>
      <c r="DZ26" s="50"/>
      <c r="EA26" s="50"/>
      <c r="EB26" s="50"/>
      <c r="EC26" s="50"/>
      <c r="ED26" s="50"/>
      <c r="EE26" s="50"/>
      <c r="EF26" s="50"/>
      <c r="EG26" s="50"/>
      <c r="EH26" s="50"/>
      <c r="EI26" s="50"/>
      <c r="EJ26" s="50"/>
      <c r="EK26" s="50"/>
      <c r="EL26" s="50"/>
      <c r="EM26" s="50"/>
      <c r="EN26" s="50"/>
      <c r="EO26" s="50"/>
      <c r="EP26" s="50"/>
      <c r="EQ26" s="50"/>
      <c r="ER26" s="50"/>
      <c r="ES26" s="50"/>
      <c r="ET26" s="50"/>
      <c r="EU26" s="50"/>
      <c r="EV26" s="50"/>
      <c r="EW26" s="50"/>
      <c r="EX26" s="50"/>
      <c r="EY26" s="50"/>
      <c r="EZ26" s="50"/>
      <c r="FA26" s="50"/>
      <c r="FB26" s="50"/>
      <c r="FC26" s="50"/>
      <c r="FD26" s="50"/>
      <c r="FE26" s="50"/>
      <c r="FF26" s="50"/>
      <c r="FG26" s="50"/>
      <c r="FH26" s="50"/>
      <c r="FI26" s="50"/>
      <c r="FJ26" s="50"/>
      <c r="FK26" s="50"/>
      <c r="FL26" s="50"/>
      <c r="FM26" s="50"/>
      <c r="FN26" s="50"/>
      <c r="FO26" s="50"/>
      <c r="FP26" s="50"/>
      <c r="FQ26" s="50"/>
      <c r="FR26" s="50"/>
      <c r="FS26" s="50"/>
      <c r="FT26" s="50"/>
      <c r="FU26" s="50"/>
      <c r="FV26" s="50"/>
      <c r="FW26" s="50"/>
      <c r="FX26" s="50"/>
      <c r="FY26" s="50"/>
      <c r="FZ26" s="50"/>
      <c r="GA26" s="50"/>
      <c r="GB26" s="50"/>
      <c r="GC26" s="50"/>
      <c r="GD26" s="50"/>
      <c r="GE26" s="50"/>
      <c r="GF26" s="50"/>
      <c r="GG26" s="50"/>
      <c r="GH26" s="50"/>
      <c r="GI26" s="50"/>
      <c r="GJ26" s="50"/>
      <c r="GK26" s="50"/>
      <c r="GL26" s="50"/>
      <c r="GM26" s="50"/>
      <c r="GN26" s="50"/>
      <c r="GO26" s="50"/>
      <c r="GP26" s="50"/>
      <c r="GQ26" s="50"/>
      <c r="GR26" s="50"/>
      <c r="GS26" s="50"/>
      <c r="GT26" s="50"/>
      <c r="GU26" s="50"/>
    </row>
    <row r="27" spans="1:203" s="50" customFormat="1" ht="45.75" customHeight="1">
      <c r="A27" s="589">
        <f>1+A26</f>
        <v>26</v>
      </c>
      <c r="B27" s="70" t="s">
        <v>423</v>
      </c>
      <c r="C27" s="584" t="s">
        <v>424</v>
      </c>
      <c r="D27" s="75" t="s">
        <v>425</v>
      </c>
      <c r="E27" s="71">
        <v>45322</v>
      </c>
      <c r="F27" s="72">
        <v>45323</v>
      </c>
      <c r="G27" s="72">
        <v>45595</v>
      </c>
      <c r="H27" s="70" t="s">
        <v>416</v>
      </c>
      <c r="I27" s="75" t="s">
        <v>95</v>
      </c>
      <c r="J27" s="95" t="s">
        <v>426</v>
      </c>
      <c r="K27" s="107">
        <v>1072705535</v>
      </c>
      <c r="L27" s="70">
        <v>8</v>
      </c>
      <c r="M27" s="70" t="s">
        <v>97</v>
      </c>
      <c r="N27" s="77" t="s">
        <v>98</v>
      </c>
      <c r="O27" s="78" t="s">
        <v>427</v>
      </c>
      <c r="P27" s="70" t="s">
        <v>428</v>
      </c>
      <c r="Q27" s="70" t="s">
        <v>429</v>
      </c>
      <c r="R27" s="79">
        <f>+G27-F27</f>
        <v>272</v>
      </c>
      <c r="S27" s="75" t="s">
        <v>430</v>
      </c>
      <c r="T27" s="80">
        <v>36393792</v>
      </c>
      <c r="U27" s="81" t="s">
        <v>431</v>
      </c>
      <c r="V27" s="80">
        <v>36393792</v>
      </c>
      <c r="W27" s="82">
        <v>45323</v>
      </c>
      <c r="X27" s="83" t="s">
        <v>103</v>
      </c>
      <c r="Y27" s="311">
        <f>+Z27+AA27+AB27</f>
        <v>36393792</v>
      </c>
      <c r="Z27" s="84">
        <f>T27-AA27-AB27</f>
        <v>36393792</v>
      </c>
      <c r="AA27" s="86">
        <v>0</v>
      </c>
      <c r="AB27" s="86">
        <f>+AC27+AD27+AE27+AF27+AG27+AH27+AI27+AJ27</f>
        <v>0</v>
      </c>
      <c r="AC27" s="86">
        <v>0</v>
      </c>
      <c r="AD27" s="86">
        <v>0</v>
      </c>
      <c r="AE27" s="86">
        <v>0</v>
      </c>
      <c r="AF27" s="86">
        <v>0</v>
      </c>
      <c r="AG27" s="86">
        <v>0</v>
      </c>
      <c r="AH27" s="86">
        <v>0</v>
      </c>
      <c r="AI27" s="86">
        <v>0</v>
      </c>
      <c r="AJ27" s="86">
        <v>0</v>
      </c>
      <c r="AK27" s="70" t="s">
        <v>104</v>
      </c>
      <c r="AL27" s="615" t="s">
        <v>432</v>
      </c>
      <c r="AM27" s="70" t="s">
        <v>433</v>
      </c>
      <c r="AN27" s="107" t="s">
        <v>434</v>
      </c>
      <c r="AO27" s="75" t="s">
        <v>108</v>
      </c>
      <c r="AP27" s="70" t="s">
        <v>108</v>
      </c>
      <c r="AQ27" s="72" t="s">
        <v>108</v>
      </c>
      <c r="AR27" s="75" t="s">
        <v>108</v>
      </c>
      <c r="AS27" s="70" t="s">
        <v>109</v>
      </c>
      <c r="AT27" s="70" t="s">
        <v>109</v>
      </c>
      <c r="AU27" s="70" t="s">
        <v>392</v>
      </c>
      <c r="AV27" s="70"/>
      <c r="AW27" s="70" t="s">
        <v>110</v>
      </c>
      <c r="AX27" s="70" t="s">
        <v>109</v>
      </c>
      <c r="AY27" s="70" t="s">
        <v>108</v>
      </c>
      <c r="AZ27" s="89"/>
      <c r="BA27" s="616"/>
      <c r="BB27" s="80"/>
      <c r="BC27" s="89"/>
      <c r="BD27" s="79"/>
      <c r="BE27" s="79"/>
      <c r="BF27" s="79"/>
      <c r="BG27" s="92"/>
      <c r="BH27" s="90">
        <f>T27+BB27</f>
        <v>36393792</v>
      </c>
      <c r="BI27" s="105" t="s">
        <v>113</v>
      </c>
      <c r="BJ27" s="75"/>
      <c r="BK27" s="75" t="s">
        <v>114</v>
      </c>
      <c r="BL27" s="75"/>
      <c r="BM27" s="166"/>
      <c r="BN27" s="196" t="s">
        <v>161</v>
      </c>
      <c r="BO27" s="184">
        <v>28</v>
      </c>
      <c r="BP27" s="184" t="s">
        <v>108</v>
      </c>
      <c r="BQ27" s="184" t="s">
        <v>108</v>
      </c>
      <c r="BR27" s="184" t="s">
        <v>108</v>
      </c>
      <c r="BS27" s="184" t="s">
        <v>108</v>
      </c>
      <c r="BT27" s="184" t="s">
        <v>108</v>
      </c>
      <c r="BU27" s="184" t="s">
        <v>435</v>
      </c>
      <c r="BV27" s="184">
        <v>3142611004</v>
      </c>
      <c r="BW27" s="234" t="s">
        <v>436</v>
      </c>
      <c r="BX27" s="198" t="s">
        <v>437</v>
      </c>
      <c r="BY27" s="184" t="s">
        <v>119</v>
      </c>
      <c r="BZ27" s="235">
        <v>24076895535</v>
      </c>
      <c r="CA27" s="77" t="s">
        <v>109</v>
      </c>
      <c r="CB27" s="77" t="s">
        <v>109</v>
      </c>
      <c r="CC27" s="77" t="s">
        <v>109</v>
      </c>
      <c r="CD27" s="77" t="s">
        <v>109</v>
      </c>
      <c r="CE27" s="77" t="s">
        <v>109</v>
      </c>
      <c r="CF27" s="77" t="s">
        <v>109</v>
      </c>
      <c r="CG27" s="77" t="s">
        <v>109</v>
      </c>
      <c r="CH27" s="77" t="s">
        <v>109</v>
      </c>
      <c r="CI27" s="77"/>
      <c r="CJ27" s="77"/>
      <c r="CK27" s="77"/>
      <c r="CL27" s="77"/>
      <c r="CM27" s="77" t="s">
        <v>109</v>
      </c>
      <c r="CN27" s="97"/>
    </row>
    <row r="28" spans="1:203" s="50" customFormat="1" ht="45.75" customHeight="1">
      <c r="A28" s="589">
        <f>1+A27</f>
        <v>27</v>
      </c>
      <c r="B28" s="70" t="s">
        <v>438</v>
      </c>
      <c r="C28" s="70" t="s">
        <v>439</v>
      </c>
      <c r="D28" s="74" t="s">
        <v>93</v>
      </c>
      <c r="E28" s="71">
        <v>45322</v>
      </c>
      <c r="F28" s="72">
        <v>45323</v>
      </c>
      <c r="G28" s="72">
        <v>45412</v>
      </c>
      <c r="H28" s="70" t="s">
        <v>416</v>
      </c>
      <c r="I28" s="75" t="s">
        <v>95</v>
      </c>
      <c r="J28" s="95" t="s">
        <v>440</v>
      </c>
      <c r="K28" s="107">
        <v>900109618</v>
      </c>
      <c r="L28" s="70">
        <v>8</v>
      </c>
      <c r="M28" s="70" t="s">
        <v>123</v>
      </c>
      <c r="N28" s="77" t="s">
        <v>98</v>
      </c>
      <c r="O28" s="70" t="s">
        <v>182</v>
      </c>
      <c r="P28" s="113" t="s">
        <v>441</v>
      </c>
      <c r="Q28" s="70" t="s">
        <v>101</v>
      </c>
      <c r="R28" s="79">
        <f>+G28-F28</f>
        <v>89</v>
      </c>
      <c r="S28" s="70" t="s">
        <v>442</v>
      </c>
      <c r="T28" s="80">
        <v>66000000</v>
      </c>
      <c r="U28" s="81" t="s">
        <v>443</v>
      </c>
      <c r="V28" s="80">
        <v>66000000</v>
      </c>
      <c r="W28" s="82">
        <v>45323</v>
      </c>
      <c r="X28" s="83" t="s">
        <v>103</v>
      </c>
      <c r="Y28" s="311">
        <f>+Z28+AA28+AB28</f>
        <v>66000000</v>
      </c>
      <c r="Z28" s="84">
        <f>T28-AA28-AB28</f>
        <v>66000000</v>
      </c>
      <c r="AA28" s="86">
        <v>0</v>
      </c>
      <c r="AB28" s="85">
        <f>+AC28+AD28+AE28+AF28+AG28+AH28+AI28+AJ28</f>
        <v>0</v>
      </c>
      <c r="AC28" s="86">
        <v>0</v>
      </c>
      <c r="AD28" s="86">
        <v>0</v>
      </c>
      <c r="AE28" s="86">
        <v>0</v>
      </c>
      <c r="AF28" s="86">
        <v>0</v>
      </c>
      <c r="AG28" s="86">
        <v>0</v>
      </c>
      <c r="AH28" s="86">
        <v>0</v>
      </c>
      <c r="AI28" s="86">
        <v>0</v>
      </c>
      <c r="AJ28" s="86">
        <v>0</v>
      </c>
      <c r="AK28" s="70" t="s">
        <v>104</v>
      </c>
      <c r="AL28" s="103" t="s">
        <v>444</v>
      </c>
      <c r="AM28" s="70" t="s">
        <v>211</v>
      </c>
      <c r="AN28" s="107">
        <v>1010193344</v>
      </c>
      <c r="AO28" s="70" t="s">
        <v>445</v>
      </c>
      <c r="AP28" s="70" t="s">
        <v>131</v>
      </c>
      <c r="AQ28" s="70">
        <v>45324</v>
      </c>
      <c r="AR28" s="70" t="s">
        <v>446</v>
      </c>
      <c r="AS28" s="70" t="s">
        <v>108</v>
      </c>
      <c r="AT28" s="70" t="s">
        <v>109</v>
      </c>
      <c r="AU28" s="70" t="s">
        <v>392</v>
      </c>
      <c r="AV28" s="70"/>
      <c r="AW28" s="70"/>
      <c r="AX28" s="70" t="s">
        <v>109</v>
      </c>
      <c r="AY28" s="70" t="s">
        <v>108</v>
      </c>
      <c r="AZ28" s="92"/>
      <c r="BA28" s="70"/>
      <c r="BB28" s="100"/>
      <c r="BC28" s="92"/>
      <c r="BD28" s="79"/>
      <c r="BE28" s="79"/>
      <c r="BF28" s="79"/>
      <c r="BG28" s="92"/>
      <c r="BH28" s="90">
        <f>T28+BB28</f>
        <v>66000000</v>
      </c>
      <c r="BI28" s="95" t="s">
        <v>259</v>
      </c>
      <c r="BJ28" s="70"/>
      <c r="BK28" s="70"/>
      <c r="BL28" s="92"/>
      <c r="BM28" s="346" t="s">
        <v>228</v>
      </c>
      <c r="BN28" s="104" t="s">
        <v>108</v>
      </c>
      <c r="BO28" s="77" t="s">
        <v>108</v>
      </c>
      <c r="BP28" s="77" t="s">
        <v>108</v>
      </c>
      <c r="BQ28" s="77" t="s">
        <v>108</v>
      </c>
      <c r="BR28" s="77" t="s">
        <v>108</v>
      </c>
      <c r="BS28" s="77" t="s">
        <v>108</v>
      </c>
      <c r="BT28" s="77" t="s">
        <v>108</v>
      </c>
      <c r="BU28" s="105" t="s">
        <v>447</v>
      </c>
      <c r="BV28" s="77">
        <v>2814227</v>
      </c>
      <c r="BW28" s="114" t="s">
        <v>448</v>
      </c>
      <c r="BX28" s="95" t="s">
        <v>118</v>
      </c>
      <c r="BY28" s="77" t="s">
        <v>231</v>
      </c>
      <c r="BZ28" s="102">
        <v>69081989084</v>
      </c>
      <c r="CA28" s="77" t="s">
        <v>109</v>
      </c>
      <c r="CB28" s="77" t="s">
        <v>109</v>
      </c>
      <c r="CC28" s="73" t="s">
        <v>109</v>
      </c>
      <c r="CD28" s="73"/>
      <c r="CE28" s="77"/>
      <c r="CF28" s="77"/>
      <c r="CG28" s="77"/>
      <c r="CH28" s="77"/>
      <c r="CI28" s="77"/>
      <c r="CJ28" s="77"/>
      <c r="CK28" s="77"/>
      <c r="CL28" s="77"/>
      <c r="CM28" s="77" t="s">
        <v>109</v>
      </c>
      <c r="CN28" s="97"/>
    </row>
    <row r="29" spans="1:203" s="50" customFormat="1" ht="45.75" customHeight="1">
      <c r="A29" s="589">
        <f>1+A28</f>
        <v>28</v>
      </c>
      <c r="B29" s="70" t="s">
        <v>449</v>
      </c>
      <c r="C29" s="70" t="s">
        <v>450</v>
      </c>
      <c r="D29" s="74" t="s">
        <v>451</v>
      </c>
      <c r="E29" s="71">
        <v>45322</v>
      </c>
      <c r="F29" s="72">
        <v>45327</v>
      </c>
      <c r="G29" s="72">
        <v>45351</v>
      </c>
      <c r="H29" s="70" t="s">
        <v>351</v>
      </c>
      <c r="I29" s="75" t="s">
        <v>452</v>
      </c>
      <c r="J29" s="105" t="s">
        <v>453</v>
      </c>
      <c r="K29" s="107">
        <v>824001886</v>
      </c>
      <c r="L29" s="70">
        <v>2</v>
      </c>
      <c r="M29" s="70" t="s">
        <v>123</v>
      </c>
      <c r="N29" s="77" t="s">
        <v>98</v>
      </c>
      <c r="O29" s="70" t="s">
        <v>354</v>
      </c>
      <c r="P29" s="113" t="s">
        <v>454</v>
      </c>
      <c r="Q29" s="70" t="s">
        <v>455</v>
      </c>
      <c r="R29" s="79">
        <f>+G29-F29</f>
        <v>24</v>
      </c>
      <c r="S29" s="70" t="s">
        <v>456</v>
      </c>
      <c r="T29" s="80">
        <v>45196200</v>
      </c>
      <c r="U29" s="81" t="s">
        <v>457</v>
      </c>
      <c r="V29" s="80">
        <v>45196200</v>
      </c>
      <c r="W29" s="82">
        <v>45323</v>
      </c>
      <c r="X29" s="83" t="s">
        <v>103</v>
      </c>
      <c r="Y29" s="311">
        <f>+Z29+AA29+AB29</f>
        <v>45196200</v>
      </c>
      <c r="Z29" s="84">
        <f>T29-AA29-AB29</f>
        <v>45196200</v>
      </c>
      <c r="AA29" s="86">
        <v>0</v>
      </c>
      <c r="AB29" s="85">
        <f>+AC29+AD29+AE29+AF29+AG29+AH29+AI29+AJ29</f>
        <v>0</v>
      </c>
      <c r="AC29" s="86">
        <v>0</v>
      </c>
      <c r="AD29" s="86">
        <v>0</v>
      </c>
      <c r="AE29" s="86">
        <v>0</v>
      </c>
      <c r="AF29" s="86">
        <v>0</v>
      </c>
      <c r="AG29" s="86">
        <v>0</v>
      </c>
      <c r="AH29" s="86">
        <v>0</v>
      </c>
      <c r="AI29" s="86">
        <v>0</v>
      </c>
      <c r="AJ29" s="86">
        <v>0</v>
      </c>
      <c r="AK29" s="70" t="s">
        <v>104</v>
      </c>
      <c r="AL29" s="103" t="s">
        <v>458</v>
      </c>
      <c r="AM29" s="70" t="s">
        <v>459</v>
      </c>
      <c r="AN29" s="107">
        <v>57421677</v>
      </c>
      <c r="AO29" s="70" t="s">
        <v>460</v>
      </c>
      <c r="AP29" s="70" t="s">
        <v>131</v>
      </c>
      <c r="AQ29" s="70">
        <v>45323</v>
      </c>
      <c r="AR29" s="70" t="s">
        <v>461</v>
      </c>
      <c r="AS29" s="70" t="s">
        <v>108</v>
      </c>
      <c r="AT29" s="70" t="s">
        <v>109</v>
      </c>
      <c r="AU29" s="70" t="s">
        <v>392</v>
      </c>
      <c r="AV29" s="70"/>
      <c r="AW29" s="70"/>
      <c r="AX29" s="70" t="s">
        <v>109</v>
      </c>
      <c r="AY29" s="70" t="s">
        <v>108</v>
      </c>
      <c r="AZ29" s="92"/>
      <c r="BA29" s="70"/>
      <c r="BB29" s="100"/>
      <c r="BC29" s="92"/>
      <c r="BD29" s="79"/>
      <c r="BE29" s="79"/>
      <c r="BF29" s="79"/>
      <c r="BG29" s="92"/>
      <c r="BH29" s="90">
        <f>T29+BB29</f>
        <v>45196200</v>
      </c>
      <c r="BI29" s="464" t="s">
        <v>135</v>
      </c>
      <c r="BJ29" s="70"/>
      <c r="BK29" s="70"/>
      <c r="BL29" s="92"/>
      <c r="BM29" s="161" t="s">
        <v>136</v>
      </c>
      <c r="BN29" s="104" t="s">
        <v>108</v>
      </c>
      <c r="BO29" s="77" t="s">
        <v>108</v>
      </c>
      <c r="BP29" s="77" t="s">
        <v>108</v>
      </c>
      <c r="BQ29" s="77" t="s">
        <v>108</v>
      </c>
      <c r="BR29" s="77" t="s">
        <v>108</v>
      </c>
      <c r="BS29" s="77" t="s">
        <v>108</v>
      </c>
      <c r="BT29" s="77" t="s">
        <v>108</v>
      </c>
      <c r="BU29" s="105" t="s">
        <v>462</v>
      </c>
      <c r="BV29" s="77">
        <v>3116811984</v>
      </c>
      <c r="BW29" s="114" t="s">
        <v>463</v>
      </c>
      <c r="BX29" s="95" t="s">
        <v>464</v>
      </c>
      <c r="BY29" s="77" t="s">
        <v>119</v>
      </c>
      <c r="BZ29" s="102" t="s">
        <v>465</v>
      </c>
      <c r="CA29" s="77" t="s">
        <v>109</v>
      </c>
      <c r="CB29" s="77"/>
      <c r="CC29" s="73"/>
      <c r="CD29" s="73"/>
      <c r="CE29" s="77"/>
      <c r="CF29" s="77"/>
      <c r="CG29" s="77"/>
      <c r="CH29" s="77"/>
      <c r="CI29" s="77"/>
      <c r="CJ29" s="77"/>
      <c r="CK29" s="77"/>
      <c r="CL29" s="77"/>
      <c r="CM29" s="77" t="s">
        <v>109</v>
      </c>
      <c r="CN29" s="97"/>
    </row>
    <row r="30" spans="1:203" s="50" customFormat="1" ht="45.75" customHeight="1">
      <c r="A30" s="589">
        <f>1+A29</f>
        <v>29</v>
      </c>
      <c r="B30" s="70" t="s">
        <v>466</v>
      </c>
      <c r="C30" s="70" t="s">
        <v>467</v>
      </c>
      <c r="D30" s="74" t="s">
        <v>235</v>
      </c>
      <c r="E30" s="71">
        <v>45323</v>
      </c>
      <c r="F30" s="72">
        <v>45324</v>
      </c>
      <c r="G30" s="72">
        <v>45592</v>
      </c>
      <c r="H30" s="70" t="s">
        <v>416</v>
      </c>
      <c r="I30" s="75" t="s">
        <v>95</v>
      </c>
      <c r="J30" s="70" t="s">
        <v>468</v>
      </c>
      <c r="K30" s="107">
        <v>80028005</v>
      </c>
      <c r="L30" s="70">
        <v>1</v>
      </c>
      <c r="M30" s="70" t="s">
        <v>97</v>
      </c>
      <c r="N30" s="77" t="s">
        <v>98</v>
      </c>
      <c r="O30" s="70" t="s">
        <v>218</v>
      </c>
      <c r="P30" s="113" t="s">
        <v>469</v>
      </c>
      <c r="Q30" s="70" t="s">
        <v>470</v>
      </c>
      <c r="R30" s="79">
        <f>+G30-F30</f>
        <v>268</v>
      </c>
      <c r="S30" s="70" t="s">
        <v>471</v>
      </c>
      <c r="T30" s="80">
        <v>50540000</v>
      </c>
      <c r="U30" s="81" t="s">
        <v>472</v>
      </c>
      <c r="V30" s="80">
        <v>50540000</v>
      </c>
      <c r="W30" s="82">
        <v>45323</v>
      </c>
      <c r="X30" s="83" t="s">
        <v>473</v>
      </c>
      <c r="Y30" s="311">
        <f>+Z30+AA30+AB30</f>
        <v>50540000</v>
      </c>
      <c r="Z30" s="84">
        <f>T30-AA30-AB30</f>
        <v>50540000</v>
      </c>
      <c r="AA30" s="86">
        <v>0</v>
      </c>
      <c r="AB30" s="85">
        <f>+AC30+AD30+AE30+AF30+AG30+AH30+AI30+AJ30</f>
        <v>0</v>
      </c>
      <c r="AC30" s="86">
        <v>0</v>
      </c>
      <c r="AD30" s="86">
        <v>0</v>
      </c>
      <c r="AE30" s="86">
        <v>0</v>
      </c>
      <c r="AF30" s="86">
        <v>0</v>
      </c>
      <c r="AG30" s="86">
        <v>0</v>
      </c>
      <c r="AH30" s="86">
        <v>0</v>
      </c>
      <c r="AI30" s="86">
        <v>0</v>
      </c>
      <c r="AJ30" s="86">
        <v>0</v>
      </c>
      <c r="AK30" s="70" t="s">
        <v>104</v>
      </c>
      <c r="AL30" s="103" t="s">
        <v>474</v>
      </c>
      <c r="AM30" s="70" t="s">
        <v>333</v>
      </c>
      <c r="AN30" s="107" t="s">
        <v>334</v>
      </c>
      <c r="AO30" s="70" t="s">
        <v>108</v>
      </c>
      <c r="AP30" s="70" t="s">
        <v>108</v>
      </c>
      <c r="AQ30" s="70" t="s">
        <v>108</v>
      </c>
      <c r="AR30" s="70" t="s">
        <v>108</v>
      </c>
      <c r="AS30" s="70" t="s">
        <v>109</v>
      </c>
      <c r="AT30" s="70" t="s">
        <v>109</v>
      </c>
      <c r="AU30" s="70" t="s">
        <v>392</v>
      </c>
      <c r="AV30" s="70"/>
      <c r="AW30" s="70" t="s">
        <v>335</v>
      </c>
      <c r="AX30" s="70" t="s">
        <v>109</v>
      </c>
      <c r="AY30" s="70" t="s">
        <v>108</v>
      </c>
      <c r="AZ30" s="92"/>
      <c r="BA30" s="70"/>
      <c r="BB30" s="100"/>
      <c r="BC30" s="92"/>
      <c r="BD30" s="79"/>
      <c r="BE30" s="79"/>
      <c r="BF30" s="79"/>
      <c r="BG30" s="92"/>
      <c r="BH30" s="90">
        <f>T30+BB30</f>
        <v>50540000</v>
      </c>
      <c r="BI30" s="158" t="s">
        <v>113</v>
      </c>
      <c r="BJ30" s="70"/>
      <c r="BK30" s="70"/>
      <c r="BL30" s="92"/>
      <c r="BM30" s="166"/>
      <c r="BN30" s="70" t="s">
        <v>115</v>
      </c>
      <c r="BO30" s="70">
        <v>43</v>
      </c>
      <c r="BP30" s="92" t="s">
        <v>109</v>
      </c>
      <c r="BQ30" s="164" t="s">
        <v>108</v>
      </c>
      <c r="BR30" s="77" t="s">
        <v>108</v>
      </c>
      <c r="BS30" s="77" t="s">
        <v>108</v>
      </c>
      <c r="BT30" s="77" t="s">
        <v>108</v>
      </c>
      <c r="BU30" s="105" t="s">
        <v>475</v>
      </c>
      <c r="BV30" s="77">
        <v>3132544877</v>
      </c>
      <c r="BW30" s="114" t="s">
        <v>476</v>
      </c>
      <c r="BX30" s="95" t="s">
        <v>118</v>
      </c>
      <c r="BY30" s="77" t="s">
        <v>119</v>
      </c>
      <c r="BZ30" s="102">
        <v>33748455839</v>
      </c>
      <c r="CA30" s="77" t="s">
        <v>109</v>
      </c>
      <c r="CB30" s="77" t="s">
        <v>109</v>
      </c>
      <c r="CC30" s="73" t="s">
        <v>109</v>
      </c>
      <c r="CD30" s="73" t="s">
        <v>109</v>
      </c>
      <c r="CE30" s="77" t="s">
        <v>109</v>
      </c>
      <c r="CF30" s="77" t="s">
        <v>109</v>
      </c>
      <c r="CG30" s="77" t="s">
        <v>109</v>
      </c>
      <c r="CH30" s="77" t="s">
        <v>109</v>
      </c>
      <c r="CI30" s="330" t="s">
        <v>109</v>
      </c>
      <c r="CJ30" s="77"/>
      <c r="CK30" s="77"/>
      <c r="CL30" s="77"/>
      <c r="CM30" s="77" t="s">
        <v>109</v>
      </c>
      <c r="CN30" s="97"/>
    </row>
    <row r="31" spans="1:203" s="50" customFormat="1" ht="45.75" customHeight="1">
      <c r="A31" s="640">
        <f>1+A30</f>
        <v>30</v>
      </c>
      <c r="B31" s="175" t="s">
        <v>477</v>
      </c>
      <c r="C31" s="175" t="s">
        <v>478</v>
      </c>
      <c r="D31" s="180" t="s">
        <v>479</v>
      </c>
      <c r="E31" s="176">
        <v>45323</v>
      </c>
      <c r="F31" s="177">
        <v>45325</v>
      </c>
      <c r="G31" s="177">
        <v>45475</v>
      </c>
      <c r="H31" s="175" t="s">
        <v>416</v>
      </c>
      <c r="I31" s="181" t="s">
        <v>95</v>
      </c>
      <c r="J31" s="175" t="s">
        <v>480</v>
      </c>
      <c r="K31" s="233">
        <v>1072641576</v>
      </c>
      <c r="L31" s="175">
        <v>3</v>
      </c>
      <c r="M31" s="175" t="s">
        <v>97</v>
      </c>
      <c r="N31" s="184" t="s">
        <v>98</v>
      </c>
      <c r="O31" s="175" t="s">
        <v>354</v>
      </c>
      <c r="P31" s="236" t="s">
        <v>481</v>
      </c>
      <c r="Q31" s="175" t="s">
        <v>403</v>
      </c>
      <c r="R31" s="186">
        <f>+G31-F31</f>
        <v>150</v>
      </c>
      <c r="S31" s="175" t="s">
        <v>482</v>
      </c>
      <c r="T31" s="227">
        <v>40000000</v>
      </c>
      <c r="U31" s="228" t="s">
        <v>483</v>
      </c>
      <c r="V31" s="227">
        <v>40000000</v>
      </c>
      <c r="W31" s="229">
        <v>45324</v>
      </c>
      <c r="X31" s="230" t="s">
        <v>473</v>
      </c>
      <c r="Y31" s="312">
        <f>+Z31+AA31+AB31</f>
        <v>40000000</v>
      </c>
      <c r="Z31" s="187">
        <f>T31-AA31-AB31</f>
        <v>40000000</v>
      </c>
      <c r="AA31" s="188">
        <v>0</v>
      </c>
      <c r="AB31" s="189">
        <f>+AC31+AD31+AE31+AF31+AG31+AH31+AI31+AJ31</f>
        <v>0</v>
      </c>
      <c r="AC31" s="188">
        <v>0</v>
      </c>
      <c r="AD31" s="188">
        <v>0</v>
      </c>
      <c r="AE31" s="188">
        <v>0</v>
      </c>
      <c r="AF31" s="188">
        <v>0</v>
      </c>
      <c r="AG31" s="188">
        <v>0</v>
      </c>
      <c r="AH31" s="188">
        <v>0</v>
      </c>
      <c r="AI31" s="188">
        <v>0</v>
      </c>
      <c r="AJ31" s="188">
        <v>0</v>
      </c>
      <c r="AK31" s="175" t="s">
        <v>104</v>
      </c>
      <c r="AL31" s="191" t="s">
        <v>484</v>
      </c>
      <c r="AM31" s="175" t="s">
        <v>148</v>
      </c>
      <c r="AN31" s="233">
        <v>1072643021</v>
      </c>
      <c r="AO31" s="175" t="s">
        <v>108</v>
      </c>
      <c r="AP31" s="175" t="s">
        <v>108</v>
      </c>
      <c r="AQ31" s="175" t="s">
        <v>108</v>
      </c>
      <c r="AR31" s="175" t="s">
        <v>108</v>
      </c>
      <c r="AS31" s="175" t="s">
        <v>109</v>
      </c>
      <c r="AT31" s="175" t="s">
        <v>109</v>
      </c>
      <c r="AU31" s="175" t="s">
        <v>392</v>
      </c>
      <c r="AV31" s="175"/>
      <c r="AW31" s="175"/>
      <c r="AX31" s="175" t="s">
        <v>109</v>
      </c>
      <c r="AY31" s="175" t="s">
        <v>108</v>
      </c>
      <c r="AZ31" s="193"/>
      <c r="BA31" s="175"/>
      <c r="BB31" s="194"/>
      <c r="BC31" s="193"/>
      <c r="BD31" s="186"/>
      <c r="BE31" s="186"/>
      <c r="BF31" s="186"/>
      <c r="BG31" s="193"/>
      <c r="BH31" s="195">
        <f>T31+BB31</f>
        <v>40000000</v>
      </c>
      <c r="BI31" s="304" t="s">
        <v>135</v>
      </c>
      <c r="BJ31" s="70"/>
      <c r="BK31" s="70" t="s">
        <v>114</v>
      </c>
      <c r="BL31" s="92"/>
      <c r="BM31" s="161" t="s">
        <v>485</v>
      </c>
      <c r="BN31" s="104" t="s">
        <v>115</v>
      </c>
      <c r="BO31" s="77">
        <v>37</v>
      </c>
      <c r="BP31" s="77" t="s">
        <v>109</v>
      </c>
      <c r="BQ31" s="77" t="s">
        <v>108</v>
      </c>
      <c r="BR31" s="77" t="s">
        <v>108</v>
      </c>
      <c r="BS31" s="77" t="s">
        <v>108</v>
      </c>
      <c r="BT31" s="77" t="s">
        <v>108</v>
      </c>
      <c r="BU31" s="105" t="s">
        <v>486</v>
      </c>
      <c r="BV31" s="77">
        <v>3118098</v>
      </c>
      <c r="BW31" s="114" t="s">
        <v>487</v>
      </c>
      <c r="BX31" s="95" t="s">
        <v>139</v>
      </c>
      <c r="BY31" s="77" t="s">
        <v>119</v>
      </c>
      <c r="BZ31" s="102" t="s">
        <v>488</v>
      </c>
      <c r="CA31" s="184" t="s">
        <v>109</v>
      </c>
      <c r="CB31" s="184" t="s">
        <v>109</v>
      </c>
      <c r="CC31" s="226" t="s">
        <v>109</v>
      </c>
      <c r="CD31" s="226" t="s">
        <v>109</v>
      </c>
      <c r="CE31" s="184" t="s">
        <v>109</v>
      </c>
      <c r="CF31" s="184"/>
      <c r="CG31" s="184"/>
      <c r="CH31" s="184"/>
      <c r="CI31" s="184"/>
      <c r="CJ31" s="184"/>
      <c r="CK31" s="184"/>
      <c r="CL31" s="184"/>
      <c r="CM31" s="132"/>
      <c r="CN31" s="199"/>
    </row>
    <row r="32" spans="1:203" s="50" customFormat="1" ht="45.75" customHeight="1">
      <c r="A32" s="589">
        <f>1+A31</f>
        <v>31</v>
      </c>
      <c r="B32" s="70" t="s">
        <v>489</v>
      </c>
      <c r="C32" s="70" t="s">
        <v>490</v>
      </c>
      <c r="D32" s="74" t="s">
        <v>491</v>
      </c>
      <c r="E32" s="71">
        <v>45323</v>
      </c>
      <c r="F32" s="72">
        <v>45324</v>
      </c>
      <c r="G32" s="72">
        <v>45505</v>
      </c>
      <c r="H32" s="70" t="s">
        <v>416</v>
      </c>
      <c r="I32" s="75" t="s">
        <v>95</v>
      </c>
      <c r="J32" s="70" t="s">
        <v>492</v>
      </c>
      <c r="K32" s="107">
        <v>52863076</v>
      </c>
      <c r="L32" s="70">
        <v>1</v>
      </c>
      <c r="M32" s="70" t="s">
        <v>97</v>
      </c>
      <c r="N32" s="77" t="s">
        <v>98</v>
      </c>
      <c r="O32" s="70" t="s">
        <v>493</v>
      </c>
      <c r="P32" s="113" t="s">
        <v>494</v>
      </c>
      <c r="Q32" s="70" t="s">
        <v>495</v>
      </c>
      <c r="R32" s="79">
        <f>+G32-F32</f>
        <v>181</v>
      </c>
      <c r="S32" s="70" t="s">
        <v>496</v>
      </c>
      <c r="T32" s="80">
        <v>50760000</v>
      </c>
      <c r="U32" s="81" t="s">
        <v>497</v>
      </c>
      <c r="V32" s="80">
        <v>50760000</v>
      </c>
      <c r="W32" s="82">
        <v>45324</v>
      </c>
      <c r="X32" s="83" t="s">
        <v>473</v>
      </c>
      <c r="Y32" s="311">
        <f>+Z32+AA32+AB32</f>
        <v>50760000</v>
      </c>
      <c r="Z32" s="84">
        <f>T32-AA32-AB32</f>
        <v>50760000</v>
      </c>
      <c r="AA32" s="86">
        <v>0</v>
      </c>
      <c r="AB32" s="85">
        <f>+AC32+AD32+AE32+AF32+AG32+AH32+AI32+AJ32</f>
        <v>0</v>
      </c>
      <c r="AC32" s="86">
        <v>0</v>
      </c>
      <c r="AD32" s="86">
        <v>0</v>
      </c>
      <c r="AE32" s="86">
        <v>0</v>
      </c>
      <c r="AF32" s="86">
        <v>0</v>
      </c>
      <c r="AG32" s="86">
        <v>0</v>
      </c>
      <c r="AH32" s="86">
        <v>0</v>
      </c>
      <c r="AI32" s="86">
        <v>0</v>
      </c>
      <c r="AJ32" s="86">
        <v>0</v>
      </c>
      <c r="AK32" s="70" t="s">
        <v>104</v>
      </c>
      <c r="AL32" s="103" t="s">
        <v>498</v>
      </c>
      <c r="AM32" s="70" t="s">
        <v>499</v>
      </c>
      <c r="AN32" s="107">
        <v>35196851</v>
      </c>
      <c r="AO32" s="70" t="s">
        <v>108</v>
      </c>
      <c r="AP32" s="70" t="s">
        <v>108</v>
      </c>
      <c r="AQ32" s="70" t="s">
        <v>108</v>
      </c>
      <c r="AR32" s="70" t="s">
        <v>108</v>
      </c>
      <c r="AS32" s="70" t="s">
        <v>109</v>
      </c>
      <c r="AT32" s="70" t="s">
        <v>109</v>
      </c>
      <c r="AU32" s="70" t="s">
        <v>392</v>
      </c>
      <c r="AV32" s="70"/>
      <c r="AW32" s="70"/>
      <c r="AX32" s="70" t="s">
        <v>109</v>
      </c>
      <c r="AY32" s="70" t="s">
        <v>108</v>
      </c>
      <c r="AZ32" s="92"/>
      <c r="BA32" s="70"/>
      <c r="BB32" s="100"/>
      <c r="BC32" s="92"/>
      <c r="BD32" s="79"/>
      <c r="BE32" s="79"/>
      <c r="BF32" s="79"/>
      <c r="BG32" s="92"/>
      <c r="BH32" s="90">
        <f>T32+BB32</f>
        <v>50760000</v>
      </c>
      <c r="BI32" s="304" t="s">
        <v>135</v>
      </c>
      <c r="BJ32" s="70"/>
      <c r="BK32" s="70" t="s">
        <v>114</v>
      </c>
      <c r="BL32" s="92"/>
      <c r="BM32" s="161" t="s">
        <v>136</v>
      </c>
      <c r="BN32" s="70" t="s">
        <v>161</v>
      </c>
      <c r="BO32" s="70">
        <v>42</v>
      </c>
      <c r="BP32" s="92" t="s">
        <v>108</v>
      </c>
      <c r="BQ32" s="164" t="s">
        <v>108</v>
      </c>
      <c r="BR32" s="77" t="s">
        <v>108</v>
      </c>
      <c r="BS32" s="77" t="s">
        <v>108</v>
      </c>
      <c r="BT32" s="77" t="s">
        <v>108</v>
      </c>
      <c r="BU32" s="105" t="s">
        <v>500</v>
      </c>
      <c r="BV32" s="77">
        <v>8636529</v>
      </c>
      <c r="BW32" s="114" t="s">
        <v>501</v>
      </c>
      <c r="BX32" s="95" t="s">
        <v>118</v>
      </c>
      <c r="BY32" s="77" t="s">
        <v>119</v>
      </c>
      <c r="BZ32" s="102">
        <v>33771188198</v>
      </c>
      <c r="CA32" s="77" t="s">
        <v>109</v>
      </c>
      <c r="CB32" s="77" t="s">
        <v>109</v>
      </c>
      <c r="CC32" s="73" t="s">
        <v>109</v>
      </c>
      <c r="CD32" s="73" t="s">
        <v>109</v>
      </c>
      <c r="CE32" s="77" t="s">
        <v>109</v>
      </c>
      <c r="CF32" s="77" t="s">
        <v>109</v>
      </c>
      <c r="CG32" s="77"/>
      <c r="CH32" s="77"/>
      <c r="CI32" s="330"/>
      <c r="CJ32" s="77"/>
      <c r="CK32" s="77"/>
      <c r="CL32" s="77"/>
      <c r="CM32" s="77" t="s">
        <v>109</v>
      </c>
      <c r="CN32" s="97"/>
    </row>
    <row r="33" spans="1:203" s="98" customFormat="1" ht="45.75" customHeight="1">
      <c r="A33" s="589">
        <f>1+A32</f>
        <v>32</v>
      </c>
      <c r="B33" s="109" t="s">
        <v>502</v>
      </c>
      <c r="C33" s="109" t="s">
        <v>503</v>
      </c>
      <c r="D33" s="74" t="s">
        <v>93</v>
      </c>
      <c r="E33" s="71">
        <v>45323</v>
      </c>
      <c r="F33" s="72">
        <v>45348</v>
      </c>
      <c r="G33" s="72">
        <v>45437</v>
      </c>
      <c r="H33" s="70" t="s">
        <v>416</v>
      </c>
      <c r="I33" s="75" t="s">
        <v>95</v>
      </c>
      <c r="J33" s="95" t="s">
        <v>504</v>
      </c>
      <c r="K33" s="107">
        <v>901614770</v>
      </c>
      <c r="L33" s="70">
        <v>7</v>
      </c>
      <c r="M33" s="70" t="s">
        <v>123</v>
      </c>
      <c r="N33" s="77" t="s">
        <v>98</v>
      </c>
      <c r="O33" s="70" t="s">
        <v>182</v>
      </c>
      <c r="P33" s="113" t="s">
        <v>505</v>
      </c>
      <c r="Q33" s="70" t="s">
        <v>101</v>
      </c>
      <c r="R33" s="79">
        <f>+G33-F33</f>
        <v>89</v>
      </c>
      <c r="S33" s="70" t="s">
        <v>506</v>
      </c>
      <c r="T33" s="80">
        <v>90000000</v>
      </c>
      <c r="U33" s="115" t="s">
        <v>507</v>
      </c>
      <c r="V33" s="116">
        <v>90000000</v>
      </c>
      <c r="W33" s="117">
        <v>45324</v>
      </c>
      <c r="X33" s="83" t="s">
        <v>473</v>
      </c>
      <c r="Y33" s="311">
        <f>+Z33+AA33+AB33</f>
        <v>90000000</v>
      </c>
      <c r="Z33" s="84">
        <f>T33-AA33-AB33</f>
        <v>90000000</v>
      </c>
      <c r="AA33" s="86">
        <v>0</v>
      </c>
      <c r="AB33" s="85">
        <f>+AC33+AD33+AE33+AF33+AG33+AH33+AI33+AJ33</f>
        <v>0</v>
      </c>
      <c r="AC33" s="86">
        <v>0</v>
      </c>
      <c r="AD33" s="86">
        <v>0</v>
      </c>
      <c r="AE33" s="86">
        <v>0</v>
      </c>
      <c r="AF33" s="86">
        <v>0</v>
      </c>
      <c r="AG33" s="86">
        <v>0</v>
      </c>
      <c r="AH33" s="86">
        <v>0</v>
      </c>
      <c r="AI33" s="86">
        <v>0</v>
      </c>
      <c r="AJ33" s="86">
        <v>0</v>
      </c>
      <c r="AK33" s="78" t="s">
        <v>104</v>
      </c>
      <c r="AL33" s="112" t="s">
        <v>508</v>
      </c>
      <c r="AM33" s="70" t="s">
        <v>509</v>
      </c>
      <c r="AN33" s="70">
        <v>1010193344</v>
      </c>
      <c r="AO33" s="78" t="s">
        <v>510</v>
      </c>
      <c r="AP33" s="70" t="s">
        <v>131</v>
      </c>
      <c r="AQ33" s="118">
        <v>45348</v>
      </c>
      <c r="AR33" s="78" t="s">
        <v>511</v>
      </c>
      <c r="AS33" s="78" t="s">
        <v>108</v>
      </c>
      <c r="AT33" s="78" t="s">
        <v>109</v>
      </c>
      <c r="AU33" s="78" t="s">
        <v>392</v>
      </c>
      <c r="AV33" s="78"/>
      <c r="AW33" s="119"/>
      <c r="AX33" s="78" t="s">
        <v>109</v>
      </c>
      <c r="AY33" s="70" t="s">
        <v>108</v>
      </c>
      <c r="AZ33" s="92"/>
      <c r="BA33" s="70"/>
      <c r="BB33" s="100"/>
      <c r="BC33" s="92"/>
      <c r="BD33" s="79"/>
      <c r="BE33" s="79"/>
      <c r="BF33" s="79"/>
      <c r="BG33" s="92"/>
      <c r="BH33" s="90">
        <f>T33+BB33</f>
        <v>90000000</v>
      </c>
      <c r="BI33" s="454" t="s">
        <v>227</v>
      </c>
      <c r="BJ33" s="70"/>
      <c r="BK33" s="72">
        <v>45383</v>
      </c>
      <c r="BL33" s="92"/>
      <c r="BM33" s="346" t="s">
        <v>228</v>
      </c>
      <c r="BN33" s="104" t="s">
        <v>108</v>
      </c>
      <c r="BO33" s="77" t="s">
        <v>108</v>
      </c>
      <c r="BP33" s="77" t="s">
        <v>108</v>
      </c>
      <c r="BQ33" s="77" t="s">
        <v>108</v>
      </c>
      <c r="BR33" s="77" t="s">
        <v>108</v>
      </c>
      <c r="BS33" s="77" t="s">
        <v>108</v>
      </c>
      <c r="BT33" s="77" t="s">
        <v>108</v>
      </c>
      <c r="BU33" s="95" t="s">
        <v>512</v>
      </c>
      <c r="BV33" s="77">
        <v>3108562348</v>
      </c>
      <c r="BW33" s="114" t="s">
        <v>513</v>
      </c>
      <c r="BX33" s="95" t="s">
        <v>139</v>
      </c>
      <c r="BY33" s="77" t="s">
        <v>119</v>
      </c>
      <c r="BZ33" s="102">
        <v>108900435794</v>
      </c>
      <c r="CA33" s="77" t="s">
        <v>109</v>
      </c>
      <c r="CB33" s="77" t="s">
        <v>109</v>
      </c>
      <c r="CC33" s="141" t="s">
        <v>109</v>
      </c>
      <c r="CD33" s="77"/>
      <c r="CE33" s="77"/>
      <c r="CF33" s="77"/>
      <c r="CG33" s="77"/>
      <c r="CH33" s="77"/>
      <c r="CI33" s="77"/>
      <c r="CJ33" s="77"/>
      <c r="CK33" s="77"/>
      <c r="CL33" s="77"/>
      <c r="CM33" s="77" t="s">
        <v>109</v>
      </c>
      <c r="CN33" s="97"/>
      <c r="CO33" s="50"/>
      <c r="CP33" s="50"/>
      <c r="CQ33" s="50"/>
      <c r="CR33" s="50"/>
      <c r="CS33" s="50"/>
      <c r="CT33" s="50"/>
      <c r="CU33" s="50"/>
      <c r="CV33" s="50"/>
      <c r="CW33" s="50"/>
      <c r="CX33" s="50"/>
      <c r="CY33" s="50"/>
      <c r="CZ33" s="50"/>
      <c r="DA33" s="50"/>
      <c r="DB33" s="50"/>
      <c r="DC33" s="50"/>
      <c r="DD33" s="50"/>
      <c r="DE33" s="50"/>
      <c r="DF33" s="50"/>
      <c r="DG33" s="50"/>
      <c r="DH33" s="50"/>
      <c r="DI33" s="50"/>
      <c r="DJ33" s="50"/>
      <c r="DK33" s="50"/>
      <c r="DL33" s="50"/>
      <c r="DM33" s="50"/>
      <c r="DN33" s="50"/>
      <c r="DO33" s="50"/>
      <c r="DP33" s="50"/>
      <c r="DQ33" s="50"/>
      <c r="DR33" s="50"/>
      <c r="DS33" s="50"/>
      <c r="DT33" s="50"/>
      <c r="DU33" s="50"/>
      <c r="DV33" s="50"/>
      <c r="DW33" s="50"/>
      <c r="DX33" s="50"/>
      <c r="DY33" s="50"/>
      <c r="DZ33" s="50"/>
      <c r="EA33" s="50"/>
      <c r="EB33" s="50"/>
      <c r="EC33" s="50"/>
      <c r="ED33" s="50"/>
      <c r="EE33" s="50"/>
      <c r="EF33" s="50"/>
      <c r="EG33" s="50"/>
      <c r="EH33" s="50"/>
      <c r="EI33" s="50"/>
      <c r="EJ33" s="50"/>
      <c r="EK33" s="50"/>
      <c r="EL33" s="50"/>
      <c r="EM33" s="50"/>
      <c r="EN33" s="50"/>
      <c r="EO33" s="50"/>
      <c r="EP33" s="50"/>
      <c r="EQ33" s="50"/>
      <c r="ER33" s="50"/>
      <c r="ES33" s="50"/>
      <c r="ET33" s="50"/>
      <c r="EU33" s="50"/>
      <c r="EV33" s="50"/>
      <c r="EW33" s="50"/>
      <c r="EX33" s="50"/>
      <c r="EY33" s="50"/>
      <c r="EZ33" s="50"/>
      <c r="FA33" s="50"/>
      <c r="FB33" s="50"/>
      <c r="FC33" s="50"/>
      <c r="FD33" s="50"/>
      <c r="FE33" s="50"/>
      <c r="FF33" s="50"/>
      <c r="FG33" s="50"/>
      <c r="FH33" s="50"/>
      <c r="FI33" s="50"/>
      <c r="FJ33" s="50"/>
      <c r="FK33" s="50"/>
      <c r="FL33" s="50"/>
      <c r="FM33" s="50"/>
      <c r="FN33" s="50"/>
      <c r="FO33" s="50"/>
      <c r="FP33" s="50"/>
      <c r="FQ33" s="50"/>
      <c r="FR33" s="50"/>
      <c r="FS33" s="50"/>
      <c r="FT33" s="50"/>
      <c r="FU33" s="50"/>
      <c r="FV33" s="50"/>
      <c r="FW33" s="50"/>
      <c r="FX33" s="50"/>
      <c r="FY33" s="50"/>
      <c r="FZ33" s="50"/>
      <c r="GA33" s="50"/>
      <c r="GB33" s="50"/>
      <c r="GC33" s="50"/>
      <c r="GD33" s="50"/>
      <c r="GE33" s="50"/>
      <c r="GF33" s="50"/>
      <c r="GG33" s="50"/>
      <c r="GH33" s="50"/>
      <c r="GI33" s="50"/>
      <c r="GJ33" s="50"/>
      <c r="GK33" s="50"/>
      <c r="GL33" s="50"/>
      <c r="GM33" s="50"/>
      <c r="GN33" s="50"/>
      <c r="GO33" s="50"/>
      <c r="GP33" s="50"/>
      <c r="GQ33" s="50"/>
      <c r="GR33" s="50"/>
      <c r="GS33" s="50"/>
      <c r="GT33" s="50"/>
      <c r="GU33" s="50"/>
    </row>
    <row r="34" spans="1:203" s="50" customFormat="1" ht="45.75" customHeight="1">
      <c r="A34" s="492">
        <f>1+A33</f>
        <v>33</v>
      </c>
      <c r="B34" s="201" t="s">
        <v>514</v>
      </c>
      <c r="C34" s="201" t="s">
        <v>515</v>
      </c>
      <c r="D34" s="205" t="s">
        <v>93</v>
      </c>
      <c r="E34" s="202">
        <v>45323</v>
      </c>
      <c r="F34" s="203">
        <v>45328</v>
      </c>
      <c r="G34" s="203">
        <v>45417</v>
      </c>
      <c r="H34" s="201" t="s">
        <v>416</v>
      </c>
      <c r="I34" s="206" t="s">
        <v>95</v>
      </c>
      <c r="J34" s="201" t="s">
        <v>516</v>
      </c>
      <c r="K34" s="238">
        <v>1072707243</v>
      </c>
      <c r="L34" s="201">
        <v>1</v>
      </c>
      <c r="M34" s="201" t="s">
        <v>97</v>
      </c>
      <c r="N34" s="208" t="s">
        <v>98</v>
      </c>
      <c r="O34" s="201" t="s">
        <v>354</v>
      </c>
      <c r="P34" s="239" t="s">
        <v>517</v>
      </c>
      <c r="Q34" s="201" t="s">
        <v>101</v>
      </c>
      <c r="R34" s="210">
        <f>+G34-F34</f>
        <v>89</v>
      </c>
      <c r="S34" s="201" t="s">
        <v>518</v>
      </c>
      <c r="T34" s="211">
        <v>26700000</v>
      </c>
      <c r="U34" s="212" t="s">
        <v>519</v>
      </c>
      <c r="V34" s="211">
        <v>26700000</v>
      </c>
      <c r="W34" s="213">
        <v>45324</v>
      </c>
      <c r="X34" s="214" t="s">
        <v>473</v>
      </c>
      <c r="Y34" s="313">
        <f>+Z34+AA34+AB34</f>
        <v>26700000</v>
      </c>
      <c r="Z34" s="215">
        <f>T34-AA34-AB34</f>
        <v>26700000</v>
      </c>
      <c r="AA34" s="216">
        <v>0</v>
      </c>
      <c r="AB34" s="217">
        <f>+AC34+AD34+AE34+AF34+AG34+AH34+AI34+AJ34</f>
        <v>0</v>
      </c>
      <c r="AC34" s="216">
        <v>0</v>
      </c>
      <c r="AD34" s="216">
        <v>0</v>
      </c>
      <c r="AE34" s="216">
        <v>0</v>
      </c>
      <c r="AF34" s="216">
        <v>0</v>
      </c>
      <c r="AG34" s="216">
        <v>0</v>
      </c>
      <c r="AH34" s="216">
        <v>0</v>
      </c>
      <c r="AI34" s="216">
        <v>0</v>
      </c>
      <c r="AJ34" s="216">
        <v>0</v>
      </c>
      <c r="AK34" s="201" t="s">
        <v>104</v>
      </c>
      <c r="AL34" s="191" t="s">
        <v>520</v>
      </c>
      <c r="AM34" s="201" t="s">
        <v>499</v>
      </c>
      <c r="AN34" s="238">
        <v>35196851</v>
      </c>
      <c r="AO34" s="201" t="s">
        <v>108</v>
      </c>
      <c r="AP34" s="201" t="s">
        <v>108</v>
      </c>
      <c r="AQ34" s="201" t="s">
        <v>108</v>
      </c>
      <c r="AR34" s="201" t="s">
        <v>108</v>
      </c>
      <c r="AS34" s="201" t="s">
        <v>109</v>
      </c>
      <c r="AT34" s="201" t="s">
        <v>109</v>
      </c>
      <c r="AU34" s="201" t="s">
        <v>392</v>
      </c>
      <c r="AV34" s="201"/>
      <c r="AW34" s="201"/>
      <c r="AX34" s="201" t="s">
        <v>109</v>
      </c>
      <c r="AY34" s="201" t="s">
        <v>108</v>
      </c>
      <c r="AZ34" s="240">
        <v>45415</v>
      </c>
      <c r="BA34" s="201" t="s">
        <v>521</v>
      </c>
      <c r="BB34" s="241">
        <v>13350000</v>
      </c>
      <c r="BC34" s="240">
        <v>45415</v>
      </c>
      <c r="BD34" s="210" t="s">
        <v>522</v>
      </c>
      <c r="BE34" s="210"/>
      <c r="BF34" s="210"/>
      <c r="BG34" s="240">
        <v>45463</v>
      </c>
      <c r="BH34" s="221">
        <f>T34+BB34</f>
        <v>40050000</v>
      </c>
      <c r="BI34" s="304" t="s">
        <v>135</v>
      </c>
      <c r="BJ34" s="134"/>
      <c r="BK34" s="134" t="s">
        <v>114</v>
      </c>
      <c r="BL34" s="156"/>
      <c r="BM34" s="161" t="s">
        <v>485</v>
      </c>
      <c r="BN34" s="170" t="s">
        <v>161</v>
      </c>
      <c r="BO34" s="141">
        <v>28</v>
      </c>
      <c r="BP34" s="141" t="s">
        <v>108</v>
      </c>
      <c r="BQ34" s="141" t="s">
        <v>108</v>
      </c>
      <c r="BR34" s="141" t="s">
        <v>108</v>
      </c>
      <c r="BS34" s="141" t="s">
        <v>108</v>
      </c>
      <c r="BT34" s="141" t="s">
        <v>108</v>
      </c>
      <c r="BU34" s="166" t="s">
        <v>523</v>
      </c>
      <c r="BV34" s="141">
        <v>3194800</v>
      </c>
      <c r="BW34" s="114" t="s">
        <v>524</v>
      </c>
      <c r="BX34" s="158" t="s">
        <v>525</v>
      </c>
      <c r="BY34" s="141" t="s">
        <v>119</v>
      </c>
      <c r="BZ34" s="171">
        <v>6292075395</v>
      </c>
      <c r="CA34" s="208" t="s">
        <v>109</v>
      </c>
      <c r="CB34" s="208" t="s">
        <v>109</v>
      </c>
      <c r="CC34" s="204" t="s">
        <v>109</v>
      </c>
      <c r="CD34" s="204" t="s">
        <v>109</v>
      </c>
      <c r="CE34" s="208" t="s">
        <v>109</v>
      </c>
      <c r="CF34" s="208"/>
      <c r="CG34" s="208"/>
      <c r="CH34" s="208"/>
      <c r="CI34" s="208"/>
      <c r="CJ34" s="208"/>
      <c r="CK34" s="208"/>
      <c r="CL34" s="208"/>
      <c r="CM34" s="132"/>
      <c r="CN34" s="225"/>
    </row>
    <row r="35" spans="1:203" s="50" customFormat="1" ht="45.75" customHeight="1">
      <c r="A35" s="589">
        <f>1+A34</f>
        <v>34</v>
      </c>
      <c r="B35" s="134" t="s">
        <v>526</v>
      </c>
      <c r="C35" s="134" t="s">
        <v>527</v>
      </c>
      <c r="D35" s="138" t="s">
        <v>340</v>
      </c>
      <c r="E35" s="135">
        <v>45324</v>
      </c>
      <c r="F35" s="136">
        <v>45327</v>
      </c>
      <c r="G35" s="136">
        <v>45333</v>
      </c>
      <c r="H35" s="134" t="s">
        <v>351</v>
      </c>
      <c r="I35" s="139" t="s">
        <v>452</v>
      </c>
      <c r="J35" s="134" t="s">
        <v>528</v>
      </c>
      <c r="K35" s="167">
        <v>900833372</v>
      </c>
      <c r="L35" s="134">
        <v>4</v>
      </c>
      <c r="M35" s="134" t="s">
        <v>123</v>
      </c>
      <c r="N35" s="141" t="s">
        <v>98</v>
      </c>
      <c r="O35" s="134" t="s">
        <v>354</v>
      </c>
      <c r="P35" s="168" t="s">
        <v>529</v>
      </c>
      <c r="Q35" s="134" t="s">
        <v>530</v>
      </c>
      <c r="R35" s="143">
        <f>+G35-F35</f>
        <v>6</v>
      </c>
      <c r="S35" s="134" t="s">
        <v>531</v>
      </c>
      <c r="T35" s="144">
        <v>58301155</v>
      </c>
      <c r="U35" s="145" t="s">
        <v>532</v>
      </c>
      <c r="V35" s="144">
        <f>45908397+12392758</f>
        <v>58301155</v>
      </c>
      <c r="W35" s="146">
        <v>45324</v>
      </c>
      <c r="X35" s="147" t="s">
        <v>473</v>
      </c>
      <c r="Y35" s="314">
        <f>+Z35+AA35+AB35</f>
        <v>58301155</v>
      </c>
      <c r="Z35" s="148">
        <f>T35-AA35-AB35</f>
        <v>58301155</v>
      </c>
      <c r="AA35" s="149">
        <v>0</v>
      </c>
      <c r="AB35" s="150">
        <f>+AC35+AD35+AE35+AF35+AG35+AH35+AI35+AJ35</f>
        <v>0</v>
      </c>
      <c r="AC35" s="149">
        <v>0</v>
      </c>
      <c r="AD35" s="149">
        <v>0</v>
      </c>
      <c r="AE35" s="149">
        <v>0</v>
      </c>
      <c r="AF35" s="149">
        <v>0</v>
      </c>
      <c r="AG35" s="149">
        <v>0</v>
      </c>
      <c r="AH35" s="149">
        <v>0</v>
      </c>
      <c r="AI35" s="149">
        <v>0</v>
      </c>
      <c r="AJ35" s="149">
        <v>0</v>
      </c>
      <c r="AK35" s="134" t="s">
        <v>104</v>
      </c>
      <c r="AL35" s="103" t="s">
        <v>533</v>
      </c>
      <c r="AM35" s="134" t="s">
        <v>534</v>
      </c>
      <c r="AN35" s="167" t="s">
        <v>535</v>
      </c>
      <c r="AO35" s="134" t="s">
        <v>536</v>
      </c>
      <c r="AP35" s="134" t="s">
        <v>131</v>
      </c>
      <c r="AQ35" s="134">
        <v>45324</v>
      </c>
      <c r="AR35" s="134" t="s">
        <v>537</v>
      </c>
      <c r="AS35" s="134" t="s">
        <v>108</v>
      </c>
      <c r="AT35" s="134" t="s">
        <v>109</v>
      </c>
      <c r="AU35" s="134"/>
      <c r="AV35" s="134" t="s">
        <v>109</v>
      </c>
      <c r="AW35" s="134"/>
      <c r="AX35" s="134" t="s">
        <v>109</v>
      </c>
      <c r="AY35" s="134" t="s">
        <v>108</v>
      </c>
      <c r="AZ35" s="156">
        <v>45338</v>
      </c>
      <c r="BA35" s="134" t="s">
        <v>538</v>
      </c>
      <c r="BB35" s="169">
        <v>29073839</v>
      </c>
      <c r="BC35" s="156" t="s">
        <v>539</v>
      </c>
      <c r="BD35" s="143" t="s">
        <v>540</v>
      </c>
      <c r="BE35" s="143"/>
      <c r="BF35" s="143"/>
      <c r="BG35" s="156">
        <v>45347</v>
      </c>
      <c r="BH35" s="153">
        <f>T35+BB35</f>
        <v>87374994</v>
      </c>
      <c r="BI35" s="304" t="s">
        <v>135</v>
      </c>
      <c r="BJ35" s="134"/>
      <c r="BK35" s="134" t="s">
        <v>541</v>
      </c>
      <c r="BL35" s="156"/>
      <c r="BM35" s="161" t="s">
        <v>136</v>
      </c>
      <c r="BN35" s="170" t="s">
        <v>108</v>
      </c>
      <c r="BO35" s="141" t="s">
        <v>108</v>
      </c>
      <c r="BP35" s="141" t="s">
        <v>108</v>
      </c>
      <c r="BQ35" s="141" t="s">
        <v>108</v>
      </c>
      <c r="BR35" s="141" t="s">
        <v>108</v>
      </c>
      <c r="BS35" s="141" t="s">
        <v>108</v>
      </c>
      <c r="BT35" s="141" t="s">
        <v>108</v>
      </c>
      <c r="BU35" s="166" t="s">
        <v>542</v>
      </c>
      <c r="BV35" s="141">
        <v>3162669629</v>
      </c>
      <c r="BW35" s="114" t="s">
        <v>543</v>
      </c>
      <c r="BX35" s="158" t="s">
        <v>464</v>
      </c>
      <c r="BY35" s="141" t="s">
        <v>119</v>
      </c>
      <c r="BZ35" s="171" t="s">
        <v>544</v>
      </c>
      <c r="CA35" s="141" t="s">
        <v>109</v>
      </c>
      <c r="CB35" s="141"/>
      <c r="CC35" s="137"/>
      <c r="CD35" s="137"/>
      <c r="CE35" s="141"/>
      <c r="CF35" s="141"/>
      <c r="CG35" s="141"/>
      <c r="CH35" s="141"/>
      <c r="CI35" s="141"/>
      <c r="CJ35" s="141"/>
      <c r="CK35" s="141"/>
      <c r="CL35" s="141"/>
      <c r="CM35" s="141" t="s">
        <v>109</v>
      </c>
      <c r="CN35" s="160"/>
    </row>
    <row r="36" spans="1:203" s="50" customFormat="1" ht="45.75" customHeight="1">
      <c r="A36" s="589">
        <f>1+A35</f>
        <v>35</v>
      </c>
      <c r="B36" s="134" t="s">
        <v>545</v>
      </c>
      <c r="C36" s="134" t="s">
        <v>546</v>
      </c>
      <c r="D36" s="138" t="s">
        <v>340</v>
      </c>
      <c r="E36" s="135">
        <v>45324</v>
      </c>
      <c r="F36" s="136">
        <v>45327</v>
      </c>
      <c r="G36" s="136">
        <v>45338</v>
      </c>
      <c r="H36" s="134" t="s">
        <v>547</v>
      </c>
      <c r="I36" s="139" t="s">
        <v>452</v>
      </c>
      <c r="J36" s="134" t="s">
        <v>548</v>
      </c>
      <c r="K36" s="167">
        <v>901795779</v>
      </c>
      <c r="L36" s="134">
        <v>8</v>
      </c>
      <c r="M36" s="134" t="s">
        <v>123</v>
      </c>
      <c r="N36" s="141" t="s">
        <v>549</v>
      </c>
      <c r="O36" s="134" t="s">
        <v>182</v>
      </c>
      <c r="P36" s="168" t="s">
        <v>550</v>
      </c>
      <c r="Q36" s="134" t="s">
        <v>551</v>
      </c>
      <c r="R36" s="143">
        <f>+G36-F36</f>
        <v>11</v>
      </c>
      <c r="S36" s="134" t="s">
        <v>552</v>
      </c>
      <c r="T36" s="144">
        <v>538294575</v>
      </c>
      <c r="U36" s="145" t="s">
        <v>553</v>
      </c>
      <c r="V36" s="144">
        <v>538294575</v>
      </c>
      <c r="W36" s="146">
        <v>45324</v>
      </c>
      <c r="X36" s="147" t="s">
        <v>473</v>
      </c>
      <c r="Y36" s="314">
        <f>+Z36+AA36+AB36</f>
        <v>538294575</v>
      </c>
      <c r="Z36" s="148">
        <f>T36-AA36-AB36</f>
        <v>538294575</v>
      </c>
      <c r="AA36" s="149">
        <v>0</v>
      </c>
      <c r="AB36" s="150">
        <f>+AC36+AD36+AE36+AF36+AG36+AH36+AI36+AJ36</f>
        <v>0</v>
      </c>
      <c r="AC36" s="149">
        <v>0</v>
      </c>
      <c r="AD36" s="149">
        <v>0</v>
      </c>
      <c r="AE36" s="149">
        <v>0</v>
      </c>
      <c r="AF36" s="149">
        <v>0</v>
      </c>
      <c r="AG36" s="149">
        <v>0</v>
      </c>
      <c r="AH36" s="149">
        <v>0</v>
      </c>
      <c r="AI36" s="149">
        <v>0</v>
      </c>
      <c r="AJ36" s="149">
        <v>0</v>
      </c>
      <c r="AK36" s="134" t="s">
        <v>104</v>
      </c>
      <c r="AL36" s="103" t="s">
        <v>554</v>
      </c>
      <c r="AM36" s="134" t="s">
        <v>173</v>
      </c>
      <c r="AN36" s="167">
        <v>1032403358</v>
      </c>
      <c r="AO36" s="134" t="s">
        <v>555</v>
      </c>
      <c r="AP36" s="134" t="s">
        <v>556</v>
      </c>
      <c r="AQ36" s="134">
        <v>45324</v>
      </c>
      <c r="AR36" s="134" t="s">
        <v>557</v>
      </c>
      <c r="AS36" s="134" t="s">
        <v>108</v>
      </c>
      <c r="AT36" s="134" t="s">
        <v>109</v>
      </c>
      <c r="AU36" s="134" t="s">
        <v>392</v>
      </c>
      <c r="AV36" s="134" t="s">
        <v>109</v>
      </c>
      <c r="AW36" s="134"/>
      <c r="AX36" s="134" t="s">
        <v>109</v>
      </c>
      <c r="AY36" s="134" t="s">
        <v>108</v>
      </c>
      <c r="AZ36" s="156">
        <v>45338</v>
      </c>
      <c r="BA36" s="134" t="s">
        <v>558</v>
      </c>
      <c r="BB36" s="169">
        <v>269147288</v>
      </c>
      <c r="BC36" s="156">
        <v>45338</v>
      </c>
      <c r="BD36" s="143" t="s">
        <v>559</v>
      </c>
      <c r="BE36" s="143"/>
      <c r="BF36" s="143"/>
      <c r="BG36" s="156">
        <v>45345</v>
      </c>
      <c r="BH36" s="153">
        <f>T36+BB36</f>
        <v>807441863</v>
      </c>
      <c r="BI36" s="684" t="s">
        <v>259</v>
      </c>
      <c r="BJ36" s="134"/>
      <c r="BK36" s="134">
        <v>45365</v>
      </c>
      <c r="BL36" s="156"/>
      <c r="BM36" s="346" t="s">
        <v>228</v>
      </c>
      <c r="BN36" s="170" t="s">
        <v>108</v>
      </c>
      <c r="BO36" s="141" t="s">
        <v>108</v>
      </c>
      <c r="BP36" s="141" t="s">
        <v>108</v>
      </c>
      <c r="BQ36" s="141" t="s">
        <v>108</v>
      </c>
      <c r="BR36" s="141" t="s">
        <v>108</v>
      </c>
      <c r="BS36" s="141" t="s">
        <v>108</v>
      </c>
      <c r="BT36" s="141" t="s">
        <v>108</v>
      </c>
      <c r="BU36" s="166" t="s">
        <v>560</v>
      </c>
      <c r="BV36" s="141">
        <v>3134534344</v>
      </c>
      <c r="BW36" s="114" t="s">
        <v>561</v>
      </c>
      <c r="BX36" s="158" t="s">
        <v>108</v>
      </c>
      <c r="BY36" s="141" t="s">
        <v>108</v>
      </c>
      <c r="BZ36" s="171" t="s">
        <v>108</v>
      </c>
      <c r="CA36" s="141" t="s">
        <v>109</v>
      </c>
      <c r="CB36" s="141"/>
      <c r="CC36" s="137"/>
      <c r="CD36" s="137"/>
      <c r="CE36" s="141"/>
      <c r="CF36" s="141"/>
      <c r="CG36" s="141"/>
      <c r="CH36" s="141"/>
      <c r="CI36" s="141"/>
      <c r="CJ36" s="141"/>
      <c r="CK36" s="141"/>
      <c r="CL36" s="141"/>
      <c r="CM36" s="141" t="s">
        <v>109</v>
      </c>
      <c r="CN36" s="141" t="s">
        <v>109</v>
      </c>
    </row>
    <row r="37" spans="1:203" s="50" customFormat="1" ht="45.75" customHeight="1">
      <c r="A37" s="640">
        <f>1+A36</f>
        <v>36</v>
      </c>
      <c r="B37" s="236" t="s">
        <v>562</v>
      </c>
      <c r="C37" s="175" t="s">
        <v>563</v>
      </c>
      <c r="D37" s="242" t="s">
        <v>479</v>
      </c>
      <c r="E37" s="176">
        <v>45325</v>
      </c>
      <c r="F37" s="177">
        <v>45328</v>
      </c>
      <c r="G37" s="177">
        <v>45478</v>
      </c>
      <c r="H37" s="175" t="s">
        <v>416</v>
      </c>
      <c r="I37" s="181" t="s">
        <v>95</v>
      </c>
      <c r="J37" s="175" t="s">
        <v>564</v>
      </c>
      <c r="K37" s="182">
        <v>80505544</v>
      </c>
      <c r="L37" s="175">
        <v>4</v>
      </c>
      <c r="M37" s="183" t="s">
        <v>97</v>
      </c>
      <c r="N37" s="184" t="s">
        <v>98</v>
      </c>
      <c r="O37" s="243" t="s">
        <v>354</v>
      </c>
      <c r="P37" s="175" t="s">
        <v>481</v>
      </c>
      <c r="Q37" s="175" t="s">
        <v>403</v>
      </c>
      <c r="R37" s="186">
        <f>+G37-F37</f>
        <v>150</v>
      </c>
      <c r="S37" s="175" t="s">
        <v>565</v>
      </c>
      <c r="T37" s="227">
        <v>30000000</v>
      </c>
      <c r="U37" s="244" t="s">
        <v>566</v>
      </c>
      <c r="V37" s="245">
        <v>30000000</v>
      </c>
      <c r="W37" s="246">
        <v>45327</v>
      </c>
      <c r="X37" s="247" t="s">
        <v>473</v>
      </c>
      <c r="Y37" s="315">
        <f>+Z37+AA37+AB37</f>
        <v>30000000</v>
      </c>
      <c r="Z37" s="187">
        <f>T37-AA37-AB37</f>
        <v>30000000</v>
      </c>
      <c r="AA37" s="188">
        <v>0</v>
      </c>
      <c r="AB37" s="189">
        <f>+AC37+AD37+AE37+AF37+AG37+AH37+AI37+AJ37</f>
        <v>0</v>
      </c>
      <c r="AC37" s="188">
        <v>0</v>
      </c>
      <c r="AD37" s="188">
        <v>0</v>
      </c>
      <c r="AE37" s="188">
        <v>0</v>
      </c>
      <c r="AF37" s="188">
        <v>0</v>
      </c>
      <c r="AG37" s="188">
        <v>0</v>
      </c>
      <c r="AH37" s="188">
        <v>0</v>
      </c>
      <c r="AI37" s="188">
        <v>0</v>
      </c>
      <c r="AJ37" s="188">
        <v>0</v>
      </c>
      <c r="AK37" s="190" t="s">
        <v>104</v>
      </c>
      <c r="AL37" s="191" t="s">
        <v>567</v>
      </c>
      <c r="AM37" s="175" t="s">
        <v>148</v>
      </c>
      <c r="AN37" s="192">
        <v>1072643021</v>
      </c>
      <c r="AO37" s="175" t="s">
        <v>108</v>
      </c>
      <c r="AP37" s="175" t="s">
        <v>108</v>
      </c>
      <c r="AQ37" s="175" t="s">
        <v>108</v>
      </c>
      <c r="AR37" s="175" t="s">
        <v>108</v>
      </c>
      <c r="AS37" s="190" t="s">
        <v>109</v>
      </c>
      <c r="AT37" s="190" t="s">
        <v>109</v>
      </c>
      <c r="AU37" s="190" t="s">
        <v>392</v>
      </c>
      <c r="AV37" s="175"/>
      <c r="AW37" s="175"/>
      <c r="AX37" s="190" t="s">
        <v>109</v>
      </c>
      <c r="AY37" s="175" t="s">
        <v>108</v>
      </c>
      <c r="AZ37" s="193"/>
      <c r="BA37" s="175"/>
      <c r="BB37" s="194"/>
      <c r="BC37" s="193"/>
      <c r="BD37" s="186"/>
      <c r="BE37" s="186"/>
      <c r="BF37" s="186"/>
      <c r="BG37" s="193"/>
      <c r="BH37" s="195">
        <f>T37+BB37</f>
        <v>30000000</v>
      </c>
      <c r="BI37" s="304" t="s">
        <v>135</v>
      </c>
      <c r="BJ37" s="19"/>
      <c r="BK37" s="19" t="s">
        <v>114</v>
      </c>
      <c r="BL37" s="59"/>
      <c r="BM37" s="161" t="s">
        <v>485</v>
      </c>
      <c r="BN37" s="64" t="s">
        <v>115</v>
      </c>
      <c r="BO37" s="23">
        <v>49</v>
      </c>
      <c r="BP37" s="23" t="s">
        <v>109</v>
      </c>
      <c r="BQ37" s="23" t="s">
        <v>108</v>
      </c>
      <c r="BR37" s="23" t="s">
        <v>108</v>
      </c>
      <c r="BS37" s="23" t="s">
        <v>108</v>
      </c>
      <c r="BT37" s="23" t="s">
        <v>108</v>
      </c>
      <c r="BU37" s="61" t="s">
        <v>568</v>
      </c>
      <c r="BV37" s="23">
        <v>31027891222</v>
      </c>
      <c r="BW37" s="65" t="s">
        <v>569</v>
      </c>
      <c r="BX37" s="29" t="s">
        <v>118</v>
      </c>
      <c r="BY37" s="23" t="s">
        <v>119</v>
      </c>
      <c r="BZ37" s="37">
        <v>82719788463</v>
      </c>
      <c r="CA37" s="184" t="s">
        <v>109</v>
      </c>
      <c r="CB37" s="184" t="s">
        <v>109</v>
      </c>
      <c r="CC37" s="184" t="s">
        <v>109</v>
      </c>
      <c r="CD37" s="248" t="s">
        <v>109</v>
      </c>
      <c r="CE37" s="184" t="s">
        <v>109</v>
      </c>
      <c r="CF37" s="184"/>
      <c r="CG37" s="184"/>
      <c r="CH37" s="184"/>
      <c r="CI37" s="184"/>
      <c r="CJ37" s="184"/>
      <c r="CK37" s="184"/>
      <c r="CL37" s="184"/>
      <c r="CM37" s="132"/>
      <c r="CN37" s="199"/>
    </row>
    <row r="38" spans="1:203" s="50" customFormat="1" ht="45.75" customHeight="1">
      <c r="A38" s="589">
        <f>1+A37</f>
        <v>37</v>
      </c>
      <c r="B38" s="70" t="s">
        <v>570</v>
      </c>
      <c r="C38" s="70" t="s">
        <v>571</v>
      </c>
      <c r="D38" s="74" t="s">
        <v>93</v>
      </c>
      <c r="E38" s="71">
        <v>45327</v>
      </c>
      <c r="F38" s="72">
        <v>45331</v>
      </c>
      <c r="G38" s="72">
        <v>45509</v>
      </c>
      <c r="H38" s="70" t="s">
        <v>416</v>
      </c>
      <c r="I38" s="75" t="s">
        <v>95</v>
      </c>
      <c r="J38" s="95" t="s">
        <v>572</v>
      </c>
      <c r="K38" s="122">
        <v>901320943</v>
      </c>
      <c r="L38" s="70">
        <v>1</v>
      </c>
      <c r="M38" s="111" t="s">
        <v>123</v>
      </c>
      <c r="N38" s="77" t="s">
        <v>98</v>
      </c>
      <c r="O38" s="87" t="s">
        <v>124</v>
      </c>
      <c r="P38" s="70" t="s">
        <v>505</v>
      </c>
      <c r="Q38" s="70" t="s">
        <v>101</v>
      </c>
      <c r="R38" s="79">
        <f>+G38-F38</f>
        <v>178</v>
      </c>
      <c r="S38" s="70" t="s">
        <v>573</v>
      </c>
      <c r="T38" s="123">
        <v>51000000</v>
      </c>
      <c r="U38" s="124" t="s">
        <v>574</v>
      </c>
      <c r="V38" s="123">
        <v>51000000</v>
      </c>
      <c r="W38" s="125">
        <v>45328</v>
      </c>
      <c r="X38" s="126" t="s">
        <v>473</v>
      </c>
      <c r="Y38" s="311">
        <f>+Z38+AA38+AB38</f>
        <v>51000000</v>
      </c>
      <c r="Z38" s="84">
        <f>T38-AA38-AB38</f>
        <v>51000000</v>
      </c>
      <c r="AA38" s="86">
        <v>0</v>
      </c>
      <c r="AB38" s="85">
        <f>+AC38+AD38+AE38+AF38+AG38+AH38+AI38+AJ38</f>
        <v>0</v>
      </c>
      <c r="AC38" s="86">
        <v>0</v>
      </c>
      <c r="AD38" s="86">
        <v>0</v>
      </c>
      <c r="AE38" s="86">
        <v>0</v>
      </c>
      <c r="AF38" s="86">
        <v>0</v>
      </c>
      <c r="AG38" s="86">
        <v>0</v>
      </c>
      <c r="AH38" s="86">
        <v>0</v>
      </c>
      <c r="AI38" s="86">
        <v>0</v>
      </c>
      <c r="AJ38" s="86">
        <v>0</v>
      </c>
      <c r="AK38" s="78" t="s">
        <v>104</v>
      </c>
      <c r="AL38" s="103" t="s">
        <v>575</v>
      </c>
      <c r="AM38" s="70" t="s">
        <v>509</v>
      </c>
      <c r="AN38" s="76">
        <v>1010193344</v>
      </c>
      <c r="AO38" s="78" t="s">
        <v>576</v>
      </c>
      <c r="AP38" s="70" t="s">
        <v>131</v>
      </c>
      <c r="AQ38" s="118">
        <v>45330</v>
      </c>
      <c r="AR38" s="78" t="s">
        <v>577</v>
      </c>
      <c r="AS38" s="70" t="s">
        <v>108</v>
      </c>
      <c r="AT38" s="78" t="s">
        <v>578</v>
      </c>
      <c r="AU38" s="78" t="s">
        <v>392</v>
      </c>
      <c r="AV38" s="70"/>
      <c r="AW38" s="70"/>
      <c r="AX38" s="70" t="s">
        <v>578</v>
      </c>
      <c r="AY38" s="70" t="s">
        <v>108</v>
      </c>
      <c r="AZ38" s="92"/>
      <c r="BA38" s="70"/>
      <c r="BB38" s="100"/>
      <c r="BC38" s="92"/>
      <c r="BD38" s="79"/>
      <c r="BE38" s="79"/>
      <c r="BF38" s="79"/>
      <c r="BG38" s="92"/>
      <c r="BH38" s="90">
        <f>T38+BB38</f>
        <v>51000000</v>
      </c>
      <c r="BI38" s="454" t="s">
        <v>227</v>
      </c>
      <c r="BJ38" s="70"/>
      <c r="BK38" s="77" t="s">
        <v>579</v>
      </c>
      <c r="BL38" s="92"/>
      <c r="BM38" s="346" t="s">
        <v>228</v>
      </c>
      <c r="BN38" s="104" t="s">
        <v>108</v>
      </c>
      <c r="BO38" s="77" t="s">
        <v>108</v>
      </c>
      <c r="BP38" s="77" t="s">
        <v>108</v>
      </c>
      <c r="BQ38" s="77" t="s">
        <v>108</v>
      </c>
      <c r="BR38" s="77" t="s">
        <v>108</v>
      </c>
      <c r="BS38" s="77" t="s">
        <v>108</v>
      </c>
      <c r="BT38" s="77" t="s">
        <v>108</v>
      </c>
      <c r="BU38" s="105" t="s">
        <v>580</v>
      </c>
      <c r="BV38" s="77">
        <v>3023549122</v>
      </c>
      <c r="BW38" s="114" t="s">
        <v>581</v>
      </c>
      <c r="BX38" s="95" t="s">
        <v>464</v>
      </c>
      <c r="BY38" s="77" t="s">
        <v>119</v>
      </c>
      <c r="BZ38" s="127" t="s">
        <v>582</v>
      </c>
      <c r="CA38" s="77" t="s">
        <v>109</v>
      </c>
      <c r="CB38" s="77" t="s">
        <v>109</v>
      </c>
      <c r="CC38" s="77" t="s">
        <v>109</v>
      </c>
      <c r="CD38" s="77"/>
      <c r="CE38" s="77"/>
      <c r="CF38" s="77"/>
      <c r="CG38" s="77"/>
      <c r="CH38" s="77"/>
      <c r="CI38" s="77"/>
      <c r="CJ38" s="77"/>
      <c r="CK38" s="77"/>
      <c r="CL38" s="77"/>
      <c r="CM38" s="77" t="s">
        <v>109</v>
      </c>
      <c r="CN38" s="97"/>
    </row>
    <row r="39" spans="1:203" s="50" customFormat="1" ht="45.75" customHeight="1">
      <c r="A39" s="589">
        <f>1+A38</f>
        <v>38</v>
      </c>
      <c r="B39" s="134" t="s">
        <v>583</v>
      </c>
      <c r="C39" s="134" t="s">
        <v>584</v>
      </c>
      <c r="D39" s="138" t="s">
        <v>491</v>
      </c>
      <c r="E39" s="135">
        <v>45328</v>
      </c>
      <c r="F39" s="136">
        <v>45331</v>
      </c>
      <c r="G39" s="136">
        <v>45512</v>
      </c>
      <c r="H39" s="134" t="s">
        <v>416</v>
      </c>
      <c r="I39" s="139" t="s">
        <v>95</v>
      </c>
      <c r="J39" s="134" t="s">
        <v>585</v>
      </c>
      <c r="K39" s="251">
        <v>9520244</v>
      </c>
      <c r="L39" s="134">
        <v>4</v>
      </c>
      <c r="M39" s="252" t="s">
        <v>97</v>
      </c>
      <c r="N39" s="141" t="s">
        <v>98</v>
      </c>
      <c r="O39" s="151" t="s">
        <v>493</v>
      </c>
      <c r="P39" s="134" t="s">
        <v>586</v>
      </c>
      <c r="Q39" s="134" t="s">
        <v>495</v>
      </c>
      <c r="R39" s="143">
        <f>+G39-F39</f>
        <v>181</v>
      </c>
      <c r="S39" s="134" t="s">
        <v>587</v>
      </c>
      <c r="T39" s="253">
        <v>72000000</v>
      </c>
      <c r="U39" s="254" t="s">
        <v>588</v>
      </c>
      <c r="V39" s="253">
        <v>72000000</v>
      </c>
      <c r="W39" s="255">
        <v>45328</v>
      </c>
      <c r="X39" s="256" t="s">
        <v>473</v>
      </c>
      <c r="Y39" s="314">
        <f>+Z39+AA39+AB39</f>
        <v>72000000</v>
      </c>
      <c r="Z39" s="148">
        <f>T39-AA39-AB39</f>
        <v>72000000</v>
      </c>
      <c r="AA39" s="149">
        <v>0</v>
      </c>
      <c r="AB39" s="150">
        <f>+AC39+AD39+AE39+AF39+AG39+AH39+AI39+AJ39</f>
        <v>0</v>
      </c>
      <c r="AC39" s="149">
        <v>0</v>
      </c>
      <c r="AD39" s="149">
        <v>0</v>
      </c>
      <c r="AE39" s="149">
        <v>0</v>
      </c>
      <c r="AF39" s="149">
        <v>0</v>
      </c>
      <c r="AG39" s="149">
        <v>0</v>
      </c>
      <c r="AH39" s="149">
        <v>0</v>
      </c>
      <c r="AI39" s="149">
        <v>0</v>
      </c>
      <c r="AJ39" s="149">
        <v>0</v>
      </c>
      <c r="AK39" s="142" t="s">
        <v>104</v>
      </c>
      <c r="AL39" s="103" t="s">
        <v>589</v>
      </c>
      <c r="AM39" s="134" t="s">
        <v>499</v>
      </c>
      <c r="AN39" s="140">
        <v>35196851</v>
      </c>
      <c r="AO39" s="142" t="s">
        <v>108</v>
      </c>
      <c r="AP39" s="134" t="s">
        <v>108</v>
      </c>
      <c r="AQ39" s="257" t="s">
        <v>108</v>
      </c>
      <c r="AR39" s="142" t="s">
        <v>108</v>
      </c>
      <c r="AS39" s="134" t="s">
        <v>578</v>
      </c>
      <c r="AT39" s="142" t="s">
        <v>578</v>
      </c>
      <c r="AU39" s="142" t="s">
        <v>392</v>
      </c>
      <c r="AV39" s="134"/>
      <c r="AW39" s="134"/>
      <c r="AX39" s="134" t="s">
        <v>578</v>
      </c>
      <c r="AY39" s="134" t="s">
        <v>108</v>
      </c>
      <c r="AZ39" s="156"/>
      <c r="BA39" s="134"/>
      <c r="BB39" s="169"/>
      <c r="BC39" s="156"/>
      <c r="BD39" s="143"/>
      <c r="BE39" s="143"/>
      <c r="BF39" s="143"/>
      <c r="BG39" s="156"/>
      <c r="BH39" s="153">
        <f>T39+BB39</f>
        <v>72000000</v>
      </c>
      <c r="BI39" s="304" t="s">
        <v>135</v>
      </c>
      <c r="BJ39" s="165"/>
      <c r="BK39" s="165" t="s">
        <v>114</v>
      </c>
      <c r="BL39" s="165"/>
      <c r="BM39" s="161" t="s">
        <v>136</v>
      </c>
      <c r="BN39" s="170" t="s">
        <v>115</v>
      </c>
      <c r="BO39" s="141">
        <v>65</v>
      </c>
      <c r="BP39" s="141" t="s">
        <v>108</v>
      </c>
      <c r="BQ39" s="141" t="s">
        <v>108</v>
      </c>
      <c r="BR39" s="141" t="s">
        <v>108</v>
      </c>
      <c r="BS39" s="141" t="s">
        <v>108</v>
      </c>
      <c r="BT39" s="141" t="s">
        <v>108</v>
      </c>
      <c r="BU39" s="166" t="s">
        <v>590</v>
      </c>
      <c r="BV39" s="141">
        <v>3106998</v>
      </c>
      <c r="BW39" s="114" t="s">
        <v>591</v>
      </c>
      <c r="BX39" s="158" t="s">
        <v>139</v>
      </c>
      <c r="BY39" s="141" t="s">
        <v>119</v>
      </c>
      <c r="BZ39" s="259" t="s">
        <v>592</v>
      </c>
      <c r="CA39" s="141" t="s">
        <v>109</v>
      </c>
      <c r="CB39" s="141" t="s">
        <v>109</v>
      </c>
      <c r="CC39" s="141" t="s">
        <v>109</v>
      </c>
      <c r="CD39" s="141" t="s">
        <v>109</v>
      </c>
      <c r="CE39" s="141" t="s">
        <v>109</v>
      </c>
      <c r="CF39" s="141" t="s">
        <v>109</v>
      </c>
      <c r="CG39" s="141"/>
      <c r="CH39" s="141"/>
      <c r="CI39" s="141"/>
      <c r="CJ39" s="141"/>
      <c r="CK39" s="141"/>
      <c r="CL39" s="141"/>
      <c r="CM39" s="141" t="s">
        <v>109</v>
      </c>
      <c r="CN39" s="160"/>
    </row>
    <row r="40" spans="1:203" s="249" customFormat="1" ht="45.75" customHeight="1">
      <c r="A40" s="617">
        <f>1+A39</f>
        <v>39</v>
      </c>
      <c r="B40" s="113" t="s">
        <v>593</v>
      </c>
      <c r="C40" s="113" t="s">
        <v>594</v>
      </c>
      <c r="D40" s="113" t="s">
        <v>340</v>
      </c>
      <c r="E40" s="135">
        <v>45328</v>
      </c>
      <c r="F40" s="136">
        <v>45330</v>
      </c>
      <c r="G40" s="136">
        <v>45633</v>
      </c>
      <c r="H40" s="113" t="s">
        <v>416</v>
      </c>
      <c r="I40" s="113" t="s">
        <v>95</v>
      </c>
      <c r="J40" s="113" t="s">
        <v>595</v>
      </c>
      <c r="K40" s="113">
        <v>79576082</v>
      </c>
      <c r="L40" s="113">
        <v>3</v>
      </c>
      <c r="M40" s="113" t="s">
        <v>97</v>
      </c>
      <c r="N40" s="113" t="s">
        <v>98</v>
      </c>
      <c r="O40" s="113" t="s">
        <v>99</v>
      </c>
      <c r="P40" s="113" t="s">
        <v>596</v>
      </c>
      <c r="Q40" s="113" t="s">
        <v>597</v>
      </c>
      <c r="R40" s="113">
        <f>+G40-F40</f>
        <v>303</v>
      </c>
      <c r="S40" s="70" t="s">
        <v>598</v>
      </c>
      <c r="T40" s="144">
        <v>77000000</v>
      </c>
      <c r="U40" s="113" t="s">
        <v>599</v>
      </c>
      <c r="V40" s="113">
        <v>77000000</v>
      </c>
      <c r="W40" s="113">
        <v>45329</v>
      </c>
      <c r="X40" s="113" t="s">
        <v>473</v>
      </c>
      <c r="Y40" s="331">
        <f>+Z40+AA40+AB40</f>
        <v>77000000</v>
      </c>
      <c r="Z40" s="113">
        <f>T40-AA40-AB40</f>
        <v>77000000</v>
      </c>
      <c r="AA40" s="113">
        <v>0</v>
      </c>
      <c r="AB40" s="113">
        <f>+AC40+AD40+AE40+AF40+AG40+AH40+AI40+AJ40</f>
        <v>0</v>
      </c>
      <c r="AC40" s="113">
        <v>0</v>
      </c>
      <c r="AD40" s="113">
        <v>0</v>
      </c>
      <c r="AE40" s="113">
        <v>0</v>
      </c>
      <c r="AF40" s="113">
        <v>0</v>
      </c>
      <c r="AG40" s="113">
        <v>0</v>
      </c>
      <c r="AH40" s="113">
        <v>0</v>
      </c>
      <c r="AI40" s="113">
        <v>0</v>
      </c>
      <c r="AJ40" s="113">
        <v>0</v>
      </c>
      <c r="AK40" s="113" t="s">
        <v>104</v>
      </c>
      <c r="AL40" s="113" t="s">
        <v>600</v>
      </c>
      <c r="AM40" s="113" t="s">
        <v>601</v>
      </c>
      <c r="AN40" s="113">
        <v>40034438</v>
      </c>
      <c r="AO40" s="113" t="s">
        <v>108</v>
      </c>
      <c r="AP40" s="113" t="s">
        <v>108</v>
      </c>
      <c r="AQ40" s="113" t="s">
        <v>108</v>
      </c>
      <c r="AR40" s="113" t="s">
        <v>108</v>
      </c>
      <c r="AS40" s="113" t="s">
        <v>578</v>
      </c>
      <c r="AT40" s="113" t="s">
        <v>578</v>
      </c>
      <c r="AU40" s="113" t="s">
        <v>392</v>
      </c>
      <c r="AV40" s="113"/>
      <c r="AW40" s="113"/>
      <c r="AX40" s="113" t="s">
        <v>578</v>
      </c>
      <c r="AY40" s="113" t="s">
        <v>108</v>
      </c>
      <c r="AZ40" s="113"/>
      <c r="BA40" s="113"/>
      <c r="BB40" s="113"/>
      <c r="BC40" s="113"/>
      <c r="BD40" s="113"/>
      <c r="BE40" s="113"/>
      <c r="BF40" s="113"/>
      <c r="BG40" s="113"/>
      <c r="BH40" s="153">
        <f>T40+BB40</f>
        <v>77000000</v>
      </c>
      <c r="BI40" s="304" t="s">
        <v>135</v>
      </c>
      <c r="BJ40" s="113"/>
      <c r="BK40" s="113" t="s">
        <v>114</v>
      </c>
      <c r="BL40" s="113"/>
      <c r="BM40" s="161" t="s">
        <v>136</v>
      </c>
      <c r="BN40" s="113" t="s">
        <v>115</v>
      </c>
      <c r="BO40" s="113">
        <v>51</v>
      </c>
      <c r="BP40" s="113" t="s">
        <v>109</v>
      </c>
      <c r="BQ40" s="113" t="s">
        <v>108</v>
      </c>
      <c r="BR40" s="113" t="s">
        <v>108</v>
      </c>
      <c r="BS40" s="113" t="s">
        <v>108</v>
      </c>
      <c r="BT40" s="113" t="s">
        <v>108</v>
      </c>
      <c r="BU40" s="113" t="s">
        <v>602</v>
      </c>
      <c r="BV40" s="113">
        <v>3112239611</v>
      </c>
      <c r="BW40" s="113" t="s">
        <v>603</v>
      </c>
      <c r="BX40" s="113" t="s">
        <v>304</v>
      </c>
      <c r="BY40" s="113" t="s">
        <v>119</v>
      </c>
      <c r="BZ40" s="113" t="s">
        <v>604</v>
      </c>
      <c r="CA40" s="397" t="s">
        <v>109</v>
      </c>
      <c r="CB40" s="397" t="s">
        <v>109</v>
      </c>
      <c r="CC40" s="397" t="s">
        <v>109</v>
      </c>
      <c r="CD40" s="397" t="s">
        <v>109</v>
      </c>
      <c r="CE40" s="397" t="s">
        <v>109</v>
      </c>
      <c r="CF40" s="397" t="s">
        <v>109</v>
      </c>
      <c r="CG40" s="397" t="s">
        <v>109</v>
      </c>
      <c r="CH40" s="397" t="s">
        <v>109</v>
      </c>
      <c r="CI40" s="397" t="s">
        <v>109</v>
      </c>
      <c r="CJ40" s="121" t="s">
        <v>109</v>
      </c>
      <c r="CK40" s="113"/>
      <c r="CL40" s="113"/>
      <c r="CM40" s="397" t="s">
        <v>109</v>
      </c>
      <c r="CN40" s="113"/>
      <c r="CO40" s="50"/>
      <c r="CP40" s="50"/>
      <c r="CQ40" s="50"/>
      <c r="CR40" s="50"/>
      <c r="CS40" s="50"/>
      <c r="CT40" s="50"/>
      <c r="CU40" s="50"/>
      <c r="CV40" s="50"/>
      <c r="CW40" s="50"/>
      <c r="CX40" s="50"/>
      <c r="CY40" s="50"/>
      <c r="CZ40" s="50"/>
      <c r="DA40" s="50"/>
      <c r="DB40" s="50"/>
      <c r="DC40" s="50"/>
      <c r="DD40" s="50"/>
      <c r="DE40" s="50"/>
      <c r="DF40" s="50"/>
      <c r="DG40" s="50"/>
      <c r="DH40" s="50"/>
      <c r="DI40" s="50"/>
      <c r="DJ40" s="50"/>
      <c r="DK40" s="50"/>
      <c r="DL40" s="50"/>
      <c r="DM40" s="50"/>
      <c r="DN40" s="50"/>
      <c r="DO40" s="50"/>
      <c r="DP40" s="50"/>
      <c r="DQ40" s="50"/>
      <c r="DR40" s="50"/>
      <c r="DS40" s="50"/>
      <c r="DT40" s="50"/>
      <c r="DU40" s="50"/>
      <c r="DV40" s="50"/>
      <c r="DW40" s="50"/>
      <c r="DX40" s="50"/>
      <c r="DY40" s="50"/>
      <c r="DZ40" s="50"/>
      <c r="EA40" s="50"/>
      <c r="EB40" s="50"/>
      <c r="EC40" s="50"/>
      <c r="ED40" s="50"/>
      <c r="EE40" s="50"/>
      <c r="EF40" s="50"/>
      <c r="EG40" s="50"/>
      <c r="EH40" s="50"/>
      <c r="EI40" s="50"/>
      <c r="EJ40" s="50"/>
      <c r="EK40" s="50"/>
      <c r="EL40" s="50"/>
      <c r="EM40" s="50"/>
      <c r="EN40" s="50"/>
      <c r="EO40" s="50"/>
      <c r="EP40" s="50"/>
      <c r="EQ40" s="50"/>
      <c r="ER40" s="50"/>
      <c r="ES40" s="50"/>
      <c r="ET40" s="50"/>
      <c r="EU40" s="50"/>
      <c r="EV40" s="50"/>
      <c r="EW40" s="50"/>
      <c r="EX40" s="50"/>
      <c r="EY40" s="50"/>
      <c r="EZ40" s="50"/>
      <c r="FA40" s="50"/>
      <c r="FB40" s="50"/>
      <c r="FC40" s="50"/>
      <c r="FD40" s="50"/>
      <c r="FE40" s="50"/>
      <c r="FF40" s="50"/>
      <c r="FG40" s="50"/>
      <c r="FH40" s="50"/>
      <c r="FI40" s="50"/>
      <c r="FJ40" s="50"/>
      <c r="FK40" s="50"/>
      <c r="FL40" s="50"/>
      <c r="FM40" s="50"/>
      <c r="FN40" s="50"/>
      <c r="FO40" s="50"/>
      <c r="FP40" s="50"/>
      <c r="FQ40" s="50"/>
      <c r="FR40" s="50"/>
      <c r="FS40" s="50"/>
      <c r="FT40" s="50"/>
      <c r="FU40" s="50"/>
      <c r="FV40" s="50"/>
      <c r="FW40" s="50"/>
      <c r="FX40" s="50"/>
      <c r="FY40" s="50"/>
      <c r="FZ40" s="50"/>
      <c r="GA40" s="50"/>
      <c r="GB40" s="50"/>
      <c r="GC40" s="50"/>
      <c r="GD40" s="50"/>
      <c r="GE40" s="50"/>
      <c r="GF40" s="50"/>
      <c r="GG40" s="50"/>
      <c r="GH40" s="50"/>
      <c r="GI40" s="50"/>
      <c r="GJ40" s="50"/>
      <c r="GK40" s="50"/>
      <c r="GL40" s="50"/>
      <c r="GM40" s="50"/>
      <c r="GN40" s="50"/>
      <c r="GO40" s="50"/>
      <c r="GP40" s="50"/>
      <c r="GQ40" s="50"/>
      <c r="GR40" s="50"/>
      <c r="GS40" s="50"/>
      <c r="GT40" s="50"/>
      <c r="GU40" s="50"/>
    </row>
    <row r="41" spans="1:203" s="50" customFormat="1" ht="45.75" customHeight="1">
      <c r="A41" s="589">
        <f>1+A40</f>
        <v>40</v>
      </c>
      <c r="B41" s="113" t="s">
        <v>605</v>
      </c>
      <c r="C41" s="113" t="s">
        <v>606</v>
      </c>
      <c r="D41" s="113" t="s">
        <v>340</v>
      </c>
      <c r="E41" s="135">
        <v>45328</v>
      </c>
      <c r="F41" s="136">
        <v>45330</v>
      </c>
      <c r="G41" s="136">
        <v>45633</v>
      </c>
      <c r="H41" s="113" t="s">
        <v>416</v>
      </c>
      <c r="I41" s="113" t="s">
        <v>95</v>
      </c>
      <c r="J41" s="113" t="s">
        <v>607</v>
      </c>
      <c r="K41" s="113">
        <v>67019500</v>
      </c>
      <c r="L41" s="113">
        <v>9</v>
      </c>
      <c r="M41" s="113" t="s">
        <v>97</v>
      </c>
      <c r="N41" s="113" t="s">
        <v>98</v>
      </c>
      <c r="O41" s="113" t="s">
        <v>608</v>
      </c>
      <c r="P41" s="113" t="s">
        <v>596</v>
      </c>
      <c r="Q41" s="113" t="s">
        <v>597</v>
      </c>
      <c r="R41" s="113">
        <f>+G41-F41</f>
        <v>303</v>
      </c>
      <c r="S41" s="70" t="s">
        <v>609</v>
      </c>
      <c r="T41" s="144">
        <v>65000000</v>
      </c>
      <c r="U41" s="113" t="s">
        <v>610</v>
      </c>
      <c r="V41" s="113">
        <v>65000000</v>
      </c>
      <c r="W41" s="113">
        <v>45329</v>
      </c>
      <c r="X41" s="113" t="s">
        <v>473</v>
      </c>
      <c r="Y41" s="331">
        <f>+Z41+AA41+AB41</f>
        <v>65000000</v>
      </c>
      <c r="Z41" s="113">
        <f>T41-AA41-AB41</f>
        <v>65000000</v>
      </c>
      <c r="AA41" s="113">
        <v>0</v>
      </c>
      <c r="AB41" s="113">
        <f>+AC41+AD41+AE41+AF41+AG41+AH41+AI41+AJ41</f>
        <v>0</v>
      </c>
      <c r="AC41" s="113">
        <v>0</v>
      </c>
      <c r="AD41" s="113">
        <v>0</v>
      </c>
      <c r="AE41" s="113">
        <v>0</v>
      </c>
      <c r="AF41" s="113">
        <v>0</v>
      </c>
      <c r="AG41" s="113">
        <v>0</v>
      </c>
      <c r="AH41" s="113">
        <v>0</v>
      </c>
      <c r="AI41" s="113">
        <v>0</v>
      </c>
      <c r="AJ41" s="113">
        <v>0</v>
      </c>
      <c r="AK41" s="113" t="s">
        <v>104</v>
      </c>
      <c r="AL41" s="113" t="s">
        <v>611</v>
      </c>
      <c r="AM41" s="113" t="s">
        <v>601</v>
      </c>
      <c r="AN41" s="113">
        <v>40034438</v>
      </c>
      <c r="AO41" s="113" t="s">
        <v>108</v>
      </c>
      <c r="AP41" s="113" t="s">
        <v>108</v>
      </c>
      <c r="AQ41" s="113" t="s">
        <v>108</v>
      </c>
      <c r="AR41" s="113" t="s">
        <v>108</v>
      </c>
      <c r="AS41" s="113" t="s">
        <v>578</v>
      </c>
      <c r="AT41" s="113" t="s">
        <v>578</v>
      </c>
      <c r="AU41" s="113" t="s">
        <v>392</v>
      </c>
      <c r="AV41" s="113"/>
      <c r="AW41" s="113"/>
      <c r="AX41" s="113" t="s">
        <v>578</v>
      </c>
      <c r="AY41" s="113" t="s">
        <v>108</v>
      </c>
      <c r="AZ41" s="113"/>
      <c r="BA41" s="113"/>
      <c r="BB41" s="113"/>
      <c r="BC41" s="113"/>
      <c r="BD41" s="113"/>
      <c r="BE41" s="113"/>
      <c r="BF41" s="113"/>
      <c r="BG41" s="113"/>
      <c r="BH41" s="153">
        <f>T41+BB41</f>
        <v>65000000</v>
      </c>
      <c r="BI41" s="684" t="s">
        <v>259</v>
      </c>
      <c r="BJ41" s="113"/>
      <c r="BK41" s="113" t="s">
        <v>114</v>
      </c>
      <c r="BL41" s="113"/>
      <c r="BM41" s="161" t="s">
        <v>612</v>
      </c>
      <c r="BN41" s="113" t="s">
        <v>161</v>
      </c>
      <c r="BO41" s="113">
        <v>46</v>
      </c>
      <c r="BP41" s="113" t="s">
        <v>108</v>
      </c>
      <c r="BQ41" s="113" t="s">
        <v>108</v>
      </c>
      <c r="BR41" s="113" t="s">
        <v>108</v>
      </c>
      <c r="BS41" s="113" t="s">
        <v>108</v>
      </c>
      <c r="BT41" s="113" t="s">
        <v>108</v>
      </c>
      <c r="BU41" s="113" t="s">
        <v>613</v>
      </c>
      <c r="BV41" s="113">
        <v>3214903259</v>
      </c>
      <c r="BW41" s="113" t="s">
        <v>614</v>
      </c>
      <c r="BX41" s="113" t="s">
        <v>118</v>
      </c>
      <c r="BY41" s="113" t="s">
        <v>119</v>
      </c>
      <c r="BZ41" s="113">
        <v>80811282195</v>
      </c>
      <c r="CA41" s="397" t="s">
        <v>109</v>
      </c>
      <c r="CB41" s="397" t="s">
        <v>109</v>
      </c>
      <c r="CC41" s="397" t="s">
        <v>109</v>
      </c>
      <c r="CD41" s="397" t="s">
        <v>109</v>
      </c>
      <c r="CE41" s="397" t="s">
        <v>109</v>
      </c>
      <c r="CF41" s="397" t="s">
        <v>109</v>
      </c>
      <c r="CG41" s="397" t="s">
        <v>109</v>
      </c>
      <c r="CH41" s="397" t="s">
        <v>109</v>
      </c>
      <c r="CI41" s="397" t="s">
        <v>109</v>
      </c>
      <c r="CJ41" s="397"/>
      <c r="CK41" s="397"/>
      <c r="CL41" s="113"/>
      <c r="CM41" s="397" t="s">
        <v>109</v>
      </c>
      <c r="CN41" s="113"/>
    </row>
    <row r="42" spans="1:203" s="50" customFormat="1" ht="45.75" customHeight="1">
      <c r="A42" s="589">
        <f>1+A41</f>
        <v>41</v>
      </c>
      <c r="B42" s="113" t="s">
        <v>615</v>
      </c>
      <c r="C42" s="113" t="s">
        <v>616</v>
      </c>
      <c r="D42" s="113" t="s">
        <v>340</v>
      </c>
      <c r="E42" s="135">
        <v>45328</v>
      </c>
      <c r="F42" s="136">
        <v>45330</v>
      </c>
      <c r="G42" s="136">
        <v>45633</v>
      </c>
      <c r="H42" s="113" t="s">
        <v>416</v>
      </c>
      <c r="I42" s="113" t="s">
        <v>95</v>
      </c>
      <c r="J42" s="113" t="s">
        <v>617</v>
      </c>
      <c r="K42" s="113">
        <v>1018439626</v>
      </c>
      <c r="L42" s="113">
        <v>2</v>
      </c>
      <c r="M42" s="113" t="s">
        <v>97</v>
      </c>
      <c r="N42" s="113" t="s">
        <v>98</v>
      </c>
      <c r="O42" s="113" t="s">
        <v>427</v>
      </c>
      <c r="P42" s="113" t="s">
        <v>618</v>
      </c>
      <c r="Q42" s="113" t="s">
        <v>597</v>
      </c>
      <c r="R42" s="113">
        <f>+G42-F42</f>
        <v>303</v>
      </c>
      <c r="S42" s="70" t="s">
        <v>609</v>
      </c>
      <c r="T42" s="144">
        <v>65000000</v>
      </c>
      <c r="U42" s="113" t="s">
        <v>619</v>
      </c>
      <c r="V42" s="113">
        <v>65000000</v>
      </c>
      <c r="W42" s="113">
        <v>45329</v>
      </c>
      <c r="X42" s="113" t="s">
        <v>473</v>
      </c>
      <c r="Y42" s="331">
        <f>+Z42+AA42+AB42</f>
        <v>65000000</v>
      </c>
      <c r="Z42" s="113">
        <f>T42-AA42-AB42</f>
        <v>65000000</v>
      </c>
      <c r="AA42" s="113">
        <v>0</v>
      </c>
      <c r="AB42" s="113">
        <f>+AC42+AD42+AE42+AF42+AG42+AH42+AI42+AJ42</f>
        <v>0</v>
      </c>
      <c r="AC42" s="113">
        <v>0</v>
      </c>
      <c r="AD42" s="113">
        <v>0</v>
      </c>
      <c r="AE42" s="113">
        <v>0</v>
      </c>
      <c r="AF42" s="113">
        <v>0</v>
      </c>
      <c r="AG42" s="113">
        <v>0</v>
      </c>
      <c r="AH42" s="113">
        <v>0</v>
      </c>
      <c r="AI42" s="113">
        <v>0</v>
      </c>
      <c r="AJ42" s="113">
        <v>0</v>
      </c>
      <c r="AK42" s="113" t="s">
        <v>104</v>
      </c>
      <c r="AL42" s="113" t="s">
        <v>620</v>
      </c>
      <c r="AM42" s="113" t="s">
        <v>601</v>
      </c>
      <c r="AN42" s="113">
        <v>40034438</v>
      </c>
      <c r="AO42" s="113" t="s">
        <v>108</v>
      </c>
      <c r="AP42" s="113" t="s">
        <v>108</v>
      </c>
      <c r="AQ42" s="113" t="s">
        <v>108</v>
      </c>
      <c r="AR42" s="113" t="s">
        <v>108</v>
      </c>
      <c r="AS42" s="113" t="s">
        <v>109</v>
      </c>
      <c r="AT42" s="113" t="s">
        <v>578</v>
      </c>
      <c r="AU42" s="113" t="s">
        <v>392</v>
      </c>
      <c r="AV42" s="113"/>
      <c r="AW42" s="113"/>
      <c r="AX42" s="113" t="s">
        <v>578</v>
      </c>
      <c r="AY42" s="113" t="s">
        <v>108</v>
      </c>
      <c r="AZ42" s="113"/>
      <c r="BA42" s="113"/>
      <c r="BB42" s="113"/>
      <c r="BC42" s="113"/>
      <c r="BD42" s="113"/>
      <c r="BE42" s="113"/>
      <c r="BF42" s="113"/>
      <c r="BG42" s="113"/>
      <c r="BH42" s="153">
        <f>T42+BB42</f>
        <v>65000000</v>
      </c>
      <c r="BI42" s="95" t="s">
        <v>259</v>
      </c>
      <c r="BJ42" s="113"/>
      <c r="BK42" s="113" t="s">
        <v>114</v>
      </c>
      <c r="BL42" s="113"/>
      <c r="BM42" s="346" t="s">
        <v>621</v>
      </c>
      <c r="BN42" s="113" t="s">
        <v>161</v>
      </c>
      <c r="BO42" s="113">
        <v>33</v>
      </c>
      <c r="BP42" s="113" t="s">
        <v>108</v>
      </c>
      <c r="BQ42" s="113" t="s">
        <v>108</v>
      </c>
      <c r="BR42" s="113" t="s">
        <v>108</v>
      </c>
      <c r="BS42" s="113" t="s">
        <v>108</v>
      </c>
      <c r="BT42" s="113" t="s">
        <v>108</v>
      </c>
      <c r="BU42" s="113" t="s">
        <v>622</v>
      </c>
      <c r="BV42" s="113">
        <v>319883469</v>
      </c>
      <c r="BW42" s="113" t="s">
        <v>623</v>
      </c>
      <c r="BX42" s="113" t="s">
        <v>118</v>
      </c>
      <c r="BY42" s="113" t="s">
        <v>119</v>
      </c>
      <c r="BZ42" s="113">
        <v>9464835151</v>
      </c>
      <c r="CA42" s="397" t="s">
        <v>109</v>
      </c>
      <c r="CB42" s="397" t="s">
        <v>109</v>
      </c>
      <c r="CC42" s="397" t="s">
        <v>109</v>
      </c>
      <c r="CD42" s="397" t="s">
        <v>109</v>
      </c>
      <c r="CE42" s="397" t="s">
        <v>109</v>
      </c>
      <c r="CF42" s="397" t="s">
        <v>109</v>
      </c>
      <c r="CG42" s="397" t="s">
        <v>109</v>
      </c>
      <c r="CH42" s="397" t="s">
        <v>109</v>
      </c>
      <c r="CI42" s="397" t="s">
        <v>109</v>
      </c>
      <c r="CJ42" s="397" t="s">
        <v>109</v>
      </c>
      <c r="CK42" s="121" t="s">
        <v>624</v>
      </c>
      <c r="CL42" s="113"/>
      <c r="CM42" s="397" t="s">
        <v>109</v>
      </c>
      <c r="CN42" s="113"/>
    </row>
    <row r="43" spans="1:203" s="98" customFormat="1" ht="45.75" customHeight="1">
      <c r="A43" s="589">
        <f>1+A42</f>
        <v>42</v>
      </c>
      <c r="B43" s="87" t="s">
        <v>625</v>
      </c>
      <c r="C43" s="70" t="s">
        <v>626</v>
      </c>
      <c r="D43" s="74" t="s">
        <v>93</v>
      </c>
      <c r="E43" s="71">
        <v>45328</v>
      </c>
      <c r="F43" s="72">
        <v>45330</v>
      </c>
      <c r="G43" s="72">
        <v>45419</v>
      </c>
      <c r="H43" s="70" t="s">
        <v>416</v>
      </c>
      <c r="I43" s="75" t="s">
        <v>180</v>
      </c>
      <c r="J43" s="95" t="s">
        <v>627</v>
      </c>
      <c r="K43" s="122">
        <v>1072661593</v>
      </c>
      <c r="L43" s="70">
        <v>2</v>
      </c>
      <c r="M43" s="111" t="s">
        <v>97</v>
      </c>
      <c r="N43" s="77" t="s">
        <v>98</v>
      </c>
      <c r="O43" s="87" t="s">
        <v>99</v>
      </c>
      <c r="P43" s="70" t="s">
        <v>628</v>
      </c>
      <c r="Q43" s="70" t="s">
        <v>101</v>
      </c>
      <c r="R43" s="79">
        <f>+G43-F43</f>
        <v>89</v>
      </c>
      <c r="S43" s="70" t="s">
        <v>629</v>
      </c>
      <c r="T43" s="123">
        <v>13500000</v>
      </c>
      <c r="U43" s="124" t="s">
        <v>630</v>
      </c>
      <c r="V43" s="123">
        <v>13500000</v>
      </c>
      <c r="W43" s="125">
        <v>45329</v>
      </c>
      <c r="X43" s="126" t="s">
        <v>473</v>
      </c>
      <c r="Y43" s="311">
        <f>+Z43+AA43+AB43</f>
        <v>13500000</v>
      </c>
      <c r="Z43" s="84">
        <f>T43-AA43-AB43</f>
        <v>13500000</v>
      </c>
      <c r="AA43" s="86">
        <v>0</v>
      </c>
      <c r="AB43" s="85">
        <f>+AC43+AD43+AE43+AF43+AG43+AH43+AI43+AJ43</f>
        <v>0</v>
      </c>
      <c r="AC43" s="86">
        <v>0</v>
      </c>
      <c r="AD43" s="86">
        <v>0</v>
      </c>
      <c r="AE43" s="86">
        <v>0</v>
      </c>
      <c r="AF43" s="86">
        <v>0</v>
      </c>
      <c r="AG43" s="86">
        <v>0</v>
      </c>
      <c r="AH43" s="86">
        <v>0</v>
      </c>
      <c r="AI43" s="86">
        <v>0</v>
      </c>
      <c r="AJ43" s="86">
        <v>0</v>
      </c>
      <c r="AK43" s="78" t="s">
        <v>104</v>
      </c>
      <c r="AL43" s="103" t="s">
        <v>631</v>
      </c>
      <c r="AM43" s="70" t="s">
        <v>632</v>
      </c>
      <c r="AN43" s="76">
        <v>81721147</v>
      </c>
      <c r="AO43" s="78" t="s">
        <v>108</v>
      </c>
      <c r="AP43" s="70" t="s">
        <v>108</v>
      </c>
      <c r="AQ43" s="118" t="s">
        <v>108</v>
      </c>
      <c r="AR43" s="78" t="s">
        <v>108</v>
      </c>
      <c r="AS43" s="70" t="s">
        <v>109</v>
      </c>
      <c r="AT43" s="78" t="s">
        <v>578</v>
      </c>
      <c r="AU43" s="78" t="s">
        <v>392</v>
      </c>
      <c r="AV43" s="70"/>
      <c r="AW43" s="70"/>
      <c r="AX43" s="70" t="s">
        <v>578</v>
      </c>
      <c r="AY43" s="70" t="s">
        <v>108</v>
      </c>
      <c r="AZ43" s="92"/>
      <c r="BA43" s="70"/>
      <c r="BB43" s="100"/>
      <c r="BC43" s="92"/>
      <c r="BD43" s="79"/>
      <c r="BE43" s="79"/>
      <c r="BF43" s="79"/>
      <c r="BG43" s="92"/>
      <c r="BH43" s="90">
        <f>T43+BB43</f>
        <v>13500000</v>
      </c>
      <c r="BI43" s="349" t="s">
        <v>113</v>
      </c>
      <c r="BJ43" s="70"/>
      <c r="BK43" s="77" t="s">
        <v>114</v>
      </c>
      <c r="BL43" s="92"/>
      <c r="BM43" s="465"/>
      <c r="BN43" s="104" t="s">
        <v>161</v>
      </c>
      <c r="BO43" s="77">
        <v>32</v>
      </c>
      <c r="BP43" s="77" t="s">
        <v>108</v>
      </c>
      <c r="BQ43" s="77" t="s">
        <v>108</v>
      </c>
      <c r="BR43" s="77" t="s">
        <v>108</v>
      </c>
      <c r="BS43" s="77" t="s">
        <v>108</v>
      </c>
      <c r="BT43" s="77" t="s">
        <v>108</v>
      </c>
      <c r="BU43" s="105" t="s">
        <v>633</v>
      </c>
      <c r="BV43" s="77">
        <v>3133726065</v>
      </c>
      <c r="BW43" s="114" t="s">
        <v>634</v>
      </c>
      <c r="BX43" s="95" t="s">
        <v>118</v>
      </c>
      <c r="BY43" s="77" t="s">
        <v>119</v>
      </c>
      <c r="BZ43" s="127">
        <v>94692672873</v>
      </c>
      <c r="CA43" s="77" t="s">
        <v>109</v>
      </c>
      <c r="CB43" s="77" t="s">
        <v>109</v>
      </c>
      <c r="CC43" s="77" t="s">
        <v>109</v>
      </c>
      <c r="CD43" s="77"/>
      <c r="CE43" s="77"/>
      <c r="CF43" s="77"/>
      <c r="CG43" s="77"/>
      <c r="CH43" s="77"/>
      <c r="CI43" s="77"/>
      <c r="CJ43" s="77"/>
      <c r="CK43" s="77"/>
      <c r="CL43" s="77"/>
      <c r="CM43" s="77" t="s">
        <v>109</v>
      </c>
      <c r="CN43" s="97"/>
      <c r="CO43" s="50"/>
      <c r="CP43" s="50"/>
      <c r="CQ43" s="50"/>
      <c r="CR43" s="50"/>
      <c r="CS43" s="50"/>
      <c r="CT43" s="50"/>
      <c r="CU43" s="50"/>
      <c r="CV43" s="50"/>
      <c r="CW43" s="50"/>
      <c r="CX43" s="50"/>
      <c r="CY43" s="50"/>
      <c r="CZ43" s="50"/>
      <c r="DA43" s="50"/>
      <c r="DB43" s="50"/>
      <c r="DC43" s="50"/>
      <c r="DD43" s="50"/>
      <c r="DE43" s="50"/>
      <c r="DF43" s="50"/>
      <c r="DG43" s="50"/>
      <c r="DH43" s="50"/>
      <c r="DI43" s="50"/>
      <c r="DJ43" s="50"/>
      <c r="DK43" s="50"/>
      <c r="DL43" s="50"/>
      <c r="DM43" s="50"/>
      <c r="DN43" s="50"/>
      <c r="DO43" s="50"/>
      <c r="DP43" s="50"/>
      <c r="DQ43" s="50"/>
      <c r="DR43" s="50"/>
      <c r="DS43" s="50"/>
      <c r="DT43" s="50"/>
      <c r="DU43" s="50"/>
      <c r="DV43" s="50"/>
      <c r="DW43" s="50"/>
      <c r="DX43" s="50"/>
      <c r="DY43" s="50"/>
      <c r="DZ43" s="50"/>
      <c r="EA43" s="50"/>
      <c r="EB43" s="50"/>
      <c r="EC43" s="50"/>
      <c r="ED43" s="50"/>
      <c r="EE43" s="50"/>
      <c r="EF43" s="50"/>
      <c r="EG43" s="50"/>
      <c r="EH43" s="50"/>
      <c r="EI43" s="50"/>
      <c r="EJ43" s="50"/>
      <c r="EK43" s="50"/>
      <c r="EL43" s="50"/>
      <c r="EM43" s="50"/>
      <c r="EN43" s="50"/>
      <c r="EO43" s="50"/>
      <c r="EP43" s="50"/>
      <c r="EQ43" s="50"/>
      <c r="ER43" s="50"/>
      <c r="ES43" s="50"/>
      <c r="ET43" s="50"/>
      <c r="EU43" s="50"/>
      <c r="EV43" s="50"/>
      <c r="EW43" s="50"/>
      <c r="EX43" s="50"/>
      <c r="EY43" s="50"/>
      <c r="EZ43" s="50"/>
      <c r="FA43" s="50"/>
      <c r="FB43" s="50"/>
      <c r="FC43" s="50"/>
      <c r="FD43" s="50"/>
      <c r="FE43" s="50"/>
      <c r="FF43" s="50"/>
      <c r="FG43" s="50"/>
      <c r="FH43" s="50"/>
      <c r="FI43" s="50"/>
      <c r="FJ43" s="50"/>
      <c r="FK43" s="50"/>
      <c r="FL43" s="50"/>
      <c r="FM43" s="50"/>
      <c r="FN43" s="50"/>
      <c r="FO43" s="50"/>
      <c r="FP43" s="50"/>
      <c r="FQ43" s="50"/>
      <c r="FR43" s="50"/>
      <c r="FS43" s="50"/>
      <c r="FT43" s="50"/>
      <c r="FU43" s="50"/>
      <c r="FV43" s="50"/>
      <c r="FW43" s="50"/>
      <c r="FX43" s="50"/>
      <c r="FY43" s="50"/>
      <c r="FZ43" s="50"/>
      <c r="GA43" s="50"/>
      <c r="GB43" s="50"/>
      <c r="GC43" s="50"/>
      <c r="GD43" s="50"/>
      <c r="GE43" s="50"/>
      <c r="GF43" s="50"/>
      <c r="GG43" s="50"/>
      <c r="GH43" s="50"/>
      <c r="GI43" s="50"/>
      <c r="GJ43" s="50"/>
      <c r="GK43" s="50"/>
      <c r="GL43" s="50"/>
      <c r="GM43" s="50"/>
      <c r="GN43" s="50"/>
      <c r="GO43" s="50"/>
      <c r="GP43" s="50"/>
      <c r="GQ43" s="50"/>
      <c r="GR43" s="50"/>
      <c r="GS43" s="50"/>
      <c r="GT43" s="50"/>
      <c r="GU43" s="50"/>
    </row>
    <row r="44" spans="1:203" s="98" customFormat="1" ht="45.75" customHeight="1">
      <c r="A44" s="589">
        <f>1+A43</f>
        <v>43</v>
      </c>
      <c r="B44" s="87" t="s">
        <v>635</v>
      </c>
      <c r="C44" s="70" t="s">
        <v>636</v>
      </c>
      <c r="D44" s="74" t="s">
        <v>93</v>
      </c>
      <c r="E44" s="71">
        <v>45328</v>
      </c>
      <c r="F44" s="72">
        <v>45332</v>
      </c>
      <c r="G44" s="72">
        <v>45421</v>
      </c>
      <c r="H44" s="70" t="s">
        <v>416</v>
      </c>
      <c r="I44" s="75" t="s">
        <v>180</v>
      </c>
      <c r="J44" s="95" t="s">
        <v>637</v>
      </c>
      <c r="K44" s="122">
        <v>1073528694</v>
      </c>
      <c r="L44" s="70">
        <v>5</v>
      </c>
      <c r="M44" s="111" t="s">
        <v>97</v>
      </c>
      <c r="N44" s="77" t="s">
        <v>98</v>
      </c>
      <c r="O44" s="87" t="s">
        <v>99</v>
      </c>
      <c r="P44" s="70" t="s">
        <v>628</v>
      </c>
      <c r="Q44" s="70" t="s">
        <v>101</v>
      </c>
      <c r="R44" s="79">
        <f>+G44-F44</f>
        <v>89</v>
      </c>
      <c r="S44" s="70" t="s">
        <v>629</v>
      </c>
      <c r="T44" s="123">
        <v>13500000</v>
      </c>
      <c r="U44" s="124" t="s">
        <v>638</v>
      </c>
      <c r="V44" s="123">
        <v>13500000</v>
      </c>
      <c r="W44" s="125">
        <v>45329</v>
      </c>
      <c r="X44" s="126" t="s">
        <v>473</v>
      </c>
      <c r="Y44" s="311">
        <f>+Z44+AA44+AB44</f>
        <v>13500000</v>
      </c>
      <c r="Z44" s="84">
        <f>T44-AA44-AB44</f>
        <v>13500000</v>
      </c>
      <c r="AA44" s="86">
        <v>0</v>
      </c>
      <c r="AB44" s="85">
        <f>+AC44+AD44+AE44+AF44+AG44+AH44+AI44+AJ44</f>
        <v>0</v>
      </c>
      <c r="AC44" s="86">
        <v>0</v>
      </c>
      <c r="AD44" s="86">
        <v>0</v>
      </c>
      <c r="AE44" s="86">
        <v>0</v>
      </c>
      <c r="AF44" s="86">
        <v>0</v>
      </c>
      <c r="AG44" s="86">
        <v>0</v>
      </c>
      <c r="AH44" s="86">
        <v>0</v>
      </c>
      <c r="AI44" s="86">
        <v>0</v>
      </c>
      <c r="AJ44" s="86">
        <v>0</v>
      </c>
      <c r="AK44" s="78" t="s">
        <v>104</v>
      </c>
      <c r="AL44" s="103" t="s">
        <v>639</v>
      </c>
      <c r="AM44" s="70" t="s">
        <v>632</v>
      </c>
      <c r="AN44" s="76">
        <v>81721147</v>
      </c>
      <c r="AO44" s="78" t="s">
        <v>108</v>
      </c>
      <c r="AP44" s="70" t="s">
        <v>108</v>
      </c>
      <c r="AQ44" s="118" t="s">
        <v>108</v>
      </c>
      <c r="AR44" s="78" t="s">
        <v>108</v>
      </c>
      <c r="AS44" s="70" t="s">
        <v>109</v>
      </c>
      <c r="AT44" s="78" t="s">
        <v>578</v>
      </c>
      <c r="AU44" s="78" t="s">
        <v>392</v>
      </c>
      <c r="AV44" s="70"/>
      <c r="AW44" s="70"/>
      <c r="AX44" s="70" t="s">
        <v>578</v>
      </c>
      <c r="AY44" s="70" t="s">
        <v>108</v>
      </c>
      <c r="AZ44" s="92"/>
      <c r="BA44" s="70"/>
      <c r="BB44" s="100"/>
      <c r="BC44" s="92"/>
      <c r="BD44" s="79"/>
      <c r="BE44" s="79"/>
      <c r="BF44" s="79"/>
      <c r="BG44" s="92"/>
      <c r="BH44" s="128">
        <f>T44+BB44</f>
        <v>13500000</v>
      </c>
      <c r="BI44" s="349" t="s">
        <v>113</v>
      </c>
      <c r="BJ44" s="87"/>
      <c r="BK44" s="77" t="s">
        <v>114</v>
      </c>
      <c r="BL44" s="92"/>
      <c r="BM44" s="466"/>
      <c r="BN44" s="104" t="s">
        <v>161</v>
      </c>
      <c r="BO44" s="77">
        <v>24</v>
      </c>
      <c r="BP44" s="77" t="s">
        <v>108</v>
      </c>
      <c r="BQ44" s="77" t="s">
        <v>108</v>
      </c>
      <c r="BR44" s="77" t="s">
        <v>108</v>
      </c>
      <c r="BS44" s="77" t="s">
        <v>108</v>
      </c>
      <c r="BT44" s="77" t="s">
        <v>108</v>
      </c>
      <c r="BU44" s="105" t="s">
        <v>640</v>
      </c>
      <c r="BV44" s="77">
        <v>3167594628</v>
      </c>
      <c r="BW44" s="114" t="s">
        <v>641</v>
      </c>
      <c r="BX44" s="95" t="s">
        <v>304</v>
      </c>
      <c r="BY44" s="77" t="s">
        <v>119</v>
      </c>
      <c r="BZ44" s="127" t="s">
        <v>642</v>
      </c>
      <c r="CA44" s="77" t="s">
        <v>109</v>
      </c>
      <c r="CB44" s="77" t="s">
        <v>109</v>
      </c>
      <c r="CC44" s="77" t="s">
        <v>109</v>
      </c>
      <c r="CD44" s="77"/>
      <c r="CE44" s="77"/>
      <c r="CF44" s="77"/>
      <c r="CG44" s="77"/>
      <c r="CH44" s="77"/>
      <c r="CI44" s="77"/>
      <c r="CJ44" s="77"/>
      <c r="CK44" s="77"/>
      <c r="CL44" s="77"/>
      <c r="CM44" s="77" t="s">
        <v>109</v>
      </c>
      <c r="CN44" s="97"/>
      <c r="CO44" s="50"/>
      <c r="CP44" s="50"/>
      <c r="CQ44" s="50"/>
      <c r="CR44" s="50"/>
      <c r="CS44" s="50"/>
      <c r="CT44" s="50"/>
      <c r="CU44" s="50"/>
      <c r="CV44" s="50"/>
      <c r="CW44" s="50"/>
      <c r="CX44" s="50"/>
      <c r="CY44" s="50"/>
      <c r="CZ44" s="50"/>
      <c r="DA44" s="50"/>
      <c r="DB44" s="50"/>
      <c r="DC44" s="50"/>
      <c r="DD44" s="50"/>
      <c r="DE44" s="50"/>
      <c r="DF44" s="50"/>
      <c r="DG44" s="50"/>
      <c r="DH44" s="50"/>
      <c r="DI44" s="50"/>
      <c r="DJ44" s="50"/>
      <c r="DK44" s="50"/>
      <c r="DL44" s="50"/>
      <c r="DM44" s="50"/>
      <c r="DN44" s="50"/>
      <c r="DO44" s="50"/>
      <c r="DP44" s="50"/>
      <c r="DQ44" s="50"/>
      <c r="DR44" s="50"/>
      <c r="DS44" s="50"/>
      <c r="DT44" s="50"/>
      <c r="DU44" s="50"/>
      <c r="DV44" s="50"/>
      <c r="DW44" s="50"/>
      <c r="DX44" s="50"/>
      <c r="DY44" s="50"/>
      <c r="DZ44" s="50"/>
      <c r="EA44" s="50"/>
      <c r="EB44" s="50"/>
      <c r="EC44" s="50"/>
      <c r="ED44" s="50"/>
      <c r="EE44" s="50"/>
      <c r="EF44" s="50"/>
      <c r="EG44" s="50"/>
      <c r="EH44" s="50"/>
      <c r="EI44" s="50"/>
      <c r="EJ44" s="50"/>
      <c r="EK44" s="50"/>
      <c r="EL44" s="50"/>
      <c r="EM44" s="50"/>
      <c r="EN44" s="50"/>
      <c r="EO44" s="50"/>
      <c r="EP44" s="50"/>
      <c r="EQ44" s="50"/>
      <c r="ER44" s="50"/>
      <c r="ES44" s="50"/>
      <c r="ET44" s="50"/>
      <c r="EU44" s="50"/>
      <c r="EV44" s="50"/>
      <c r="EW44" s="50"/>
      <c r="EX44" s="50"/>
      <c r="EY44" s="50"/>
      <c r="EZ44" s="50"/>
      <c r="FA44" s="50"/>
      <c r="FB44" s="50"/>
      <c r="FC44" s="50"/>
      <c r="FD44" s="50"/>
      <c r="FE44" s="50"/>
      <c r="FF44" s="50"/>
      <c r="FG44" s="50"/>
      <c r="FH44" s="50"/>
      <c r="FI44" s="50"/>
      <c r="FJ44" s="50"/>
      <c r="FK44" s="50"/>
      <c r="FL44" s="50"/>
      <c r="FM44" s="50"/>
      <c r="FN44" s="50"/>
      <c r="FO44" s="50"/>
      <c r="FP44" s="50"/>
      <c r="FQ44" s="50"/>
      <c r="FR44" s="50"/>
      <c r="FS44" s="50"/>
      <c r="FT44" s="50"/>
      <c r="FU44" s="50"/>
      <c r="FV44" s="50"/>
      <c r="FW44" s="50"/>
      <c r="FX44" s="50"/>
      <c r="FY44" s="50"/>
      <c r="FZ44" s="50"/>
      <c r="GA44" s="50"/>
      <c r="GB44" s="50"/>
      <c r="GC44" s="50"/>
      <c r="GD44" s="50"/>
      <c r="GE44" s="50"/>
      <c r="GF44" s="50"/>
      <c r="GG44" s="50"/>
      <c r="GH44" s="50"/>
      <c r="GI44" s="50"/>
      <c r="GJ44" s="50"/>
      <c r="GK44" s="50"/>
      <c r="GL44" s="50"/>
      <c r="GM44" s="50"/>
      <c r="GN44" s="50"/>
      <c r="GO44" s="50"/>
      <c r="GP44" s="50"/>
      <c r="GQ44" s="50"/>
      <c r="GR44" s="50"/>
      <c r="GS44" s="50"/>
      <c r="GT44" s="50"/>
      <c r="GU44" s="50"/>
    </row>
    <row r="45" spans="1:203" s="98" customFormat="1" ht="45.75" customHeight="1">
      <c r="A45" s="589">
        <f>1+A44</f>
        <v>44</v>
      </c>
      <c r="B45" s="87" t="s">
        <v>643</v>
      </c>
      <c r="C45" s="70" t="s">
        <v>644</v>
      </c>
      <c r="D45" s="74" t="s">
        <v>645</v>
      </c>
      <c r="E45" s="71">
        <v>45328</v>
      </c>
      <c r="F45" s="72">
        <v>45330</v>
      </c>
      <c r="G45" s="72">
        <v>45335</v>
      </c>
      <c r="H45" s="70" t="s">
        <v>351</v>
      </c>
      <c r="I45" s="75" t="s">
        <v>452</v>
      </c>
      <c r="J45" s="95" t="s">
        <v>646</v>
      </c>
      <c r="K45" s="122">
        <v>901354957</v>
      </c>
      <c r="L45" s="70">
        <v>0</v>
      </c>
      <c r="M45" s="111" t="s">
        <v>123</v>
      </c>
      <c r="N45" s="77" t="s">
        <v>98</v>
      </c>
      <c r="O45" s="87" t="s">
        <v>354</v>
      </c>
      <c r="P45" s="70" t="s">
        <v>647</v>
      </c>
      <c r="Q45" s="70" t="s">
        <v>648</v>
      </c>
      <c r="R45" s="79">
        <f>+G45-F45</f>
        <v>5</v>
      </c>
      <c r="S45" s="70" t="s">
        <v>649</v>
      </c>
      <c r="T45" s="123">
        <v>51304000</v>
      </c>
      <c r="U45" s="124" t="s">
        <v>650</v>
      </c>
      <c r="V45" s="123">
        <v>51304000</v>
      </c>
      <c r="W45" s="125">
        <v>45329</v>
      </c>
      <c r="X45" s="126" t="s">
        <v>103</v>
      </c>
      <c r="Y45" s="311">
        <f>+Z45+AA45+AB45</f>
        <v>51304000</v>
      </c>
      <c r="Z45" s="84">
        <f>T45-AA45-AB45</f>
        <v>51304000</v>
      </c>
      <c r="AA45" s="86">
        <v>0</v>
      </c>
      <c r="AB45" s="85">
        <f>+AC45+AD45+AE45+AF45+AG45+AH45+AI45+AJ45</f>
        <v>0</v>
      </c>
      <c r="AC45" s="86">
        <v>0</v>
      </c>
      <c r="AD45" s="86">
        <v>0</v>
      </c>
      <c r="AE45" s="86">
        <v>0</v>
      </c>
      <c r="AF45" s="86">
        <v>0</v>
      </c>
      <c r="AG45" s="86">
        <v>0</v>
      </c>
      <c r="AH45" s="86">
        <v>0</v>
      </c>
      <c r="AI45" s="86">
        <v>0</v>
      </c>
      <c r="AJ45" s="86">
        <v>0</v>
      </c>
      <c r="AK45" s="78" t="s">
        <v>104</v>
      </c>
      <c r="AL45" s="103" t="s">
        <v>651</v>
      </c>
      <c r="AM45" s="70" t="s">
        <v>652</v>
      </c>
      <c r="AN45" s="76">
        <v>53038196</v>
      </c>
      <c r="AO45" s="78" t="s">
        <v>653</v>
      </c>
      <c r="AP45" s="70" t="s">
        <v>131</v>
      </c>
      <c r="AQ45" s="118">
        <v>45330</v>
      </c>
      <c r="AR45" s="78" t="s">
        <v>654</v>
      </c>
      <c r="AS45" s="70" t="s">
        <v>108</v>
      </c>
      <c r="AT45" s="78" t="s">
        <v>578</v>
      </c>
      <c r="AU45" s="78" t="s">
        <v>392</v>
      </c>
      <c r="AV45" s="70"/>
      <c r="AW45" s="70"/>
      <c r="AX45" s="70" t="s">
        <v>578</v>
      </c>
      <c r="AY45" s="70" t="s">
        <v>108</v>
      </c>
      <c r="AZ45" s="92"/>
      <c r="BA45" s="70"/>
      <c r="BB45" s="100"/>
      <c r="BC45" s="92"/>
      <c r="BD45" s="79"/>
      <c r="BE45" s="79"/>
      <c r="BF45" s="79"/>
      <c r="BG45" s="92"/>
      <c r="BH45" s="128">
        <f>T45+BB45</f>
        <v>51304000</v>
      </c>
      <c r="BI45" s="449" t="s">
        <v>227</v>
      </c>
      <c r="BJ45" s="87"/>
      <c r="BK45" s="77" t="s">
        <v>114</v>
      </c>
      <c r="BL45" s="92"/>
      <c r="BM45" s="346" t="s">
        <v>228</v>
      </c>
      <c r="BN45" s="104" t="s">
        <v>108</v>
      </c>
      <c r="BO45" s="77" t="s">
        <v>108</v>
      </c>
      <c r="BP45" s="77" t="s">
        <v>108</v>
      </c>
      <c r="BQ45" s="77" t="s">
        <v>108</v>
      </c>
      <c r="BR45" s="77" t="s">
        <v>108</v>
      </c>
      <c r="BS45" s="77" t="s">
        <v>108</v>
      </c>
      <c r="BT45" s="77" t="s">
        <v>108</v>
      </c>
      <c r="BU45" s="105" t="s">
        <v>655</v>
      </c>
      <c r="BV45" s="77">
        <v>3166931118</v>
      </c>
      <c r="BW45" s="114" t="s">
        <v>656</v>
      </c>
      <c r="BX45" s="95" t="s">
        <v>657</v>
      </c>
      <c r="BY45" s="77" t="s">
        <v>119</v>
      </c>
      <c r="BZ45" s="127" t="s">
        <v>658</v>
      </c>
      <c r="CA45" s="77" t="s">
        <v>109</v>
      </c>
      <c r="CB45" s="77"/>
      <c r="CC45" s="77"/>
      <c r="CD45" s="77"/>
      <c r="CE45" s="77"/>
      <c r="CF45" s="77"/>
      <c r="CG45" s="77"/>
      <c r="CH45" s="77"/>
      <c r="CI45" s="77"/>
      <c r="CJ45" s="77"/>
      <c r="CK45" s="77"/>
      <c r="CL45" s="77"/>
      <c r="CM45" s="77" t="s">
        <v>109</v>
      </c>
      <c r="CN45" s="77" t="s">
        <v>109</v>
      </c>
      <c r="CO45" s="50"/>
      <c r="CP45" s="50"/>
      <c r="CQ45" s="50"/>
      <c r="CR45" s="50"/>
      <c r="CS45" s="50"/>
      <c r="CT45" s="50"/>
      <c r="CU45" s="50"/>
      <c r="CV45" s="50"/>
      <c r="CW45" s="50"/>
      <c r="CX45" s="50"/>
      <c r="CY45" s="50"/>
      <c r="CZ45" s="50"/>
      <c r="DA45" s="50"/>
      <c r="DB45" s="50"/>
      <c r="DC45" s="50"/>
      <c r="DD45" s="50"/>
      <c r="DE45" s="50"/>
      <c r="DF45" s="50"/>
      <c r="DG45" s="50"/>
      <c r="DH45" s="50"/>
      <c r="DI45" s="50"/>
      <c r="DJ45" s="50"/>
      <c r="DK45" s="50"/>
      <c r="DL45" s="50"/>
      <c r="DM45" s="50"/>
      <c r="DN45" s="50"/>
      <c r="DO45" s="50"/>
      <c r="DP45" s="50"/>
      <c r="DQ45" s="50"/>
      <c r="DR45" s="50"/>
      <c r="DS45" s="50"/>
      <c r="DT45" s="50"/>
      <c r="DU45" s="50"/>
      <c r="DV45" s="50"/>
      <c r="DW45" s="50"/>
      <c r="DX45" s="50"/>
      <c r="DY45" s="50"/>
      <c r="DZ45" s="50"/>
      <c r="EA45" s="50"/>
      <c r="EB45" s="50"/>
      <c r="EC45" s="50"/>
      <c r="ED45" s="50"/>
      <c r="EE45" s="50"/>
      <c r="EF45" s="50"/>
      <c r="EG45" s="50"/>
      <c r="EH45" s="50"/>
      <c r="EI45" s="50"/>
      <c r="EJ45" s="50"/>
      <c r="EK45" s="50"/>
      <c r="EL45" s="50"/>
      <c r="EM45" s="50"/>
      <c r="EN45" s="50"/>
      <c r="EO45" s="50"/>
      <c r="EP45" s="50"/>
      <c r="EQ45" s="50"/>
      <c r="ER45" s="50"/>
      <c r="ES45" s="50"/>
      <c r="ET45" s="50"/>
      <c r="EU45" s="50"/>
      <c r="EV45" s="50"/>
      <c r="EW45" s="50"/>
      <c r="EX45" s="50"/>
      <c r="EY45" s="50"/>
      <c r="EZ45" s="50"/>
      <c r="FA45" s="50"/>
      <c r="FB45" s="50"/>
      <c r="FC45" s="50"/>
      <c r="FD45" s="50"/>
      <c r="FE45" s="50"/>
      <c r="FF45" s="50"/>
      <c r="FG45" s="50"/>
      <c r="FH45" s="50"/>
      <c r="FI45" s="50"/>
      <c r="FJ45" s="50"/>
      <c r="FK45" s="50"/>
      <c r="FL45" s="50"/>
      <c r="FM45" s="50"/>
      <c r="FN45" s="50"/>
      <c r="FO45" s="50"/>
      <c r="FP45" s="50"/>
      <c r="FQ45" s="50"/>
      <c r="FR45" s="50"/>
      <c r="FS45" s="50"/>
      <c r="FT45" s="50"/>
      <c r="FU45" s="50"/>
      <c r="FV45" s="50"/>
      <c r="FW45" s="50"/>
      <c r="FX45" s="50"/>
      <c r="FY45" s="50"/>
      <c r="FZ45" s="50"/>
      <c r="GA45" s="50"/>
      <c r="GB45" s="50"/>
      <c r="GC45" s="50"/>
      <c r="GD45" s="50"/>
      <c r="GE45" s="50"/>
      <c r="GF45" s="50"/>
      <c r="GG45" s="50"/>
      <c r="GH45" s="50"/>
      <c r="GI45" s="50"/>
      <c r="GJ45" s="50"/>
      <c r="GK45" s="50"/>
      <c r="GL45" s="50"/>
      <c r="GM45" s="50"/>
      <c r="GN45" s="50"/>
      <c r="GO45" s="50"/>
      <c r="GP45" s="50"/>
      <c r="GQ45" s="50"/>
      <c r="GR45" s="50"/>
      <c r="GS45" s="50"/>
      <c r="GT45" s="50"/>
      <c r="GU45" s="50"/>
    </row>
    <row r="46" spans="1:203" s="50" customFormat="1" ht="45.75" customHeight="1">
      <c r="A46" s="589">
        <f>1+A45</f>
        <v>45</v>
      </c>
      <c r="B46" s="151" t="s">
        <v>659</v>
      </c>
      <c r="C46" s="134" t="s">
        <v>660</v>
      </c>
      <c r="D46" s="138" t="s">
        <v>93</v>
      </c>
      <c r="E46" s="135">
        <v>45329</v>
      </c>
      <c r="F46" s="136">
        <v>45330</v>
      </c>
      <c r="G46" s="136">
        <v>45419</v>
      </c>
      <c r="H46" s="134" t="s">
        <v>416</v>
      </c>
      <c r="I46" s="139" t="s">
        <v>180</v>
      </c>
      <c r="J46" s="134" t="s">
        <v>661</v>
      </c>
      <c r="K46" s="251">
        <v>2992870</v>
      </c>
      <c r="L46" s="134">
        <v>4</v>
      </c>
      <c r="M46" s="252" t="s">
        <v>97</v>
      </c>
      <c r="N46" s="141" t="s">
        <v>98</v>
      </c>
      <c r="O46" s="151" t="s">
        <v>182</v>
      </c>
      <c r="P46" s="134" t="s">
        <v>662</v>
      </c>
      <c r="Q46" s="134" t="s">
        <v>101</v>
      </c>
      <c r="R46" s="143">
        <f>+G46-F46</f>
        <v>89</v>
      </c>
      <c r="S46" s="134" t="s">
        <v>663</v>
      </c>
      <c r="T46" s="253">
        <v>12000000</v>
      </c>
      <c r="U46" s="254" t="s">
        <v>664</v>
      </c>
      <c r="V46" s="253">
        <v>12000000</v>
      </c>
      <c r="W46" s="255">
        <v>45329</v>
      </c>
      <c r="X46" s="256" t="s">
        <v>473</v>
      </c>
      <c r="Y46" s="314">
        <f>+Z46+AA46+AB46</f>
        <v>12000000</v>
      </c>
      <c r="Z46" s="148">
        <f>T46-AA46-AB46</f>
        <v>12000000</v>
      </c>
      <c r="AA46" s="149">
        <v>0</v>
      </c>
      <c r="AB46" s="150">
        <f>+AC46+AD46+AE46+AF46+AG46+AH46+AI46+AJ46</f>
        <v>0</v>
      </c>
      <c r="AC46" s="149">
        <v>0</v>
      </c>
      <c r="AD46" s="149">
        <v>0</v>
      </c>
      <c r="AE46" s="149">
        <v>0</v>
      </c>
      <c r="AF46" s="149">
        <v>0</v>
      </c>
      <c r="AG46" s="149">
        <v>0</v>
      </c>
      <c r="AH46" s="149">
        <v>0</v>
      </c>
      <c r="AI46" s="149">
        <v>0</v>
      </c>
      <c r="AJ46" s="149">
        <v>0</v>
      </c>
      <c r="AK46" s="142" t="s">
        <v>104</v>
      </c>
      <c r="AL46" s="103" t="s">
        <v>665</v>
      </c>
      <c r="AM46" s="134" t="s">
        <v>666</v>
      </c>
      <c r="AN46" s="140">
        <v>52344084</v>
      </c>
      <c r="AO46" s="142" t="s">
        <v>108</v>
      </c>
      <c r="AP46" s="134" t="s">
        <v>108</v>
      </c>
      <c r="AQ46" s="257" t="s">
        <v>108</v>
      </c>
      <c r="AR46" s="142" t="s">
        <v>108</v>
      </c>
      <c r="AS46" s="134" t="s">
        <v>109</v>
      </c>
      <c r="AT46" s="142" t="s">
        <v>578</v>
      </c>
      <c r="AU46" s="142" t="s">
        <v>392</v>
      </c>
      <c r="AV46" s="134"/>
      <c r="AW46" s="134"/>
      <c r="AX46" s="134" t="s">
        <v>578</v>
      </c>
      <c r="AY46" s="134" t="s">
        <v>108</v>
      </c>
      <c r="AZ46" s="156"/>
      <c r="BA46" s="134"/>
      <c r="BB46" s="169"/>
      <c r="BC46" s="156"/>
      <c r="BD46" s="143"/>
      <c r="BE46" s="143"/>
      <c r="BF46" s="143"/>
      <c r="BG46" s="156"/>
      <c r="BH46" s="258">
        <f>T46+BB46</f>
        <v>12000000</v>
      </c>
      <c r="BI46" s="684" t="s">
        <v>259</v>
      </c>
      <c r="BJ46" s="151"/>
      <c r="BK46" s="141" t="s">
        <v>114</v>
      </c>
      <c r="BL46" s="156"/>
      <c r="BM46" s="161" t="s">
        <v>260</v>
      </c>
      <c r="BN46" s="170" t="s">
        <v>115</v>
      </c>
      <c r="BO46" s="141">
        <v>70</v>
      </c>
      <c r="BP46" s="141" t="s">
        <v>108</v>
      </c>
      <c r="BQ46" s="141" t="s">
        <v>108</v>
      </c>
      <c r="BR46" s="141" t="s">
        <v>108</v>
      </c>
      <c r="BS46" s="141" t="s">
        <v>108</v>
      </c>
      <c r="BT46" s="141" t="s">
        <v>108</v>
      </c>
      <c r="BU46" s="166" t="s">
        <v>667</v>
      </c>
      <c r="BV46" s="141">
        <v>8854272</v>
      </c>
      <c r="BW46" s="114" t="s">
        <v>668</v>
      </c>
      <c r="BX46" s="158" t="s">
        <v>118</v>
      </c>
      <c r="BY46" s="141" t="s">
        <v>119</v>
      </c>
      <c r="BZ46" s="259">
        <v>33727323622</v>
      </c>
      <c r="CA46" s="141" t="s">
        <v>109</v>
      </c>
      <c r="CB46" s="141" t="s">
        <v>109</v>
      </c>
      <c r="CC46" s="141" t="s">
        <v>109</v>
      </c>
      <c r="CD46" s="141"/>
      <c r="CE46" s="141"/>
      <c r="CF46" s="141"/>
      <c r="CG46" s="141"/>
      <c r="CH46" s="141"/>
      <c r="CI46" s="141"/>
      <c r="CJ46" s="141"/>
      <c r="CK46" s="141"/>
      <c r="CL46" s="141"/>
      <c r="CM46" s="141" t="s">
        <v>109</v>
      </c>
      <c r="CN46" s="141"/>
    </row>
    <row r="47" spans="1:203" s="98" customFormat="1" ht="45.75" customHeight="1">
      <c r="A47" s="589">
        <f>1+A46</f>
        <v>46</v>
      </c>
      <c r="B47" s="87" t="s">
        <v>669</v>
      </c>
      <c r="C47" s="70" t="s">
        <v>670</v>
      </c>
      <c r="D47" s="74" t="s">
        <v>93</v>
      </c>
      <c r="E47" s="71">
        <v>45329</v>
      </c>
      <c r="F47" s="72">
        <v>45330</v>
      </c>
      <c r="G47" s="72">
        <v>45419</v>
      </c>
      <c r="H47" s="70" t="s">
        <v>416</v>
      </c>
      <c r="I47" s="75" t="s">
        <v>180</v>
      </c>
      <c r="J47" s="95" t="s">
        <v>671</v>
      </c>
      <c r="K47" s="122">
        <v>1007341625</v>
      </c>
      <c r="L47" s="70">
        <v>2</v>
      </c>
      <c r="M47" s="111" t="s">
        <v>97</v>
      </c>
      <c r="N47" s="77" t="s">
        <v>98</v>
      </c>
      <c r="O47" s="87" t="s">
        <v>99</v>
      </c>
      <c r="P47" s="70" t="s">
        <v>628</v>
      </c>
      <c r="Q47" s="70" t="s">
        <v>101</v>
      </c>
      <c r="R47" s="79">
        <f>+G47-F47</f>
        <v>89</v>
      </c>
      <c r="S47" s="70" t="s">
        <v>629</v>
      </c>
      <c r="T47" s="123">
        <v>13500000</v>
      </c>
      <c r="U47" s="124" t="s">
        <v>672</v>
      </c>
      <c r="V47" s="123">
        <v>13500000</v>
      </c>
      <c r="W47" s="125">
        <v>45329</v>
      </c>
      <c r="X47" s="126" t="s">
        <v>473</v>
      </c>
      <c r="Y47" s="311">
        <f>+Z47+AA47+AB47</f>
        <v>13500000</v>
      </c>
      <c r="Z47" s="84">
        <f>T47-AA47-AB47</f>
        <v>13500000</v>
      </c>
      <c r="AA47" s="86">
        <v>0</v>
      </c>
      <c r="AB47" s="85">
        <f>+AC47+AD47+AE47+AF47+AG47+AH47+AI47+AJ47</f>
        <v>0</v>
      </c>
      <c r="AC47" s="86">
        <v>0</v>
      </c>
      <c r="AD47" s="86">
        <v>0</v>
      </c>
      <c r="AE47" s="86">
        <v>0</v>
      </c>
      <c r="AF47" s="86">
        <v>0</v>
      </c>
      <c r="AG47" s="86">
        <v>0</v>
      </c>
      <c r="AH47" s="86">
        <v>0</v>
      </c>
      <c r="AI47" s="86">
        <v>0</v>
      </c>
      <c r="AJ47" s="86">
        <v>0</v>
      </c>
      <c r="AK47" s="78" t="s">
        <v>104</v>
      </c>
      <c r="AL47" s="103" t="s">
        <v>673</v>
      </c>
      <c r="AM47" s="70" t="s">
        <v>632</v>
      </c>
      <c r="AN47" s="76">
        <v>81721147</v>
      </c>
      <c r="AO47" s="78" t="s">
        <v>108</v>
      </c>
      <c r="AP47" s="70" t="s">
        <v>108</v>
      </c>
      <c r="AQ47" s="118" t="s">
        <v>108</v>
      </c>
      <c r="AR47" s="78" t="s">
        <v>108</v>
      </c>
      <c r="AS47" s="70" t="s">
        <v>109</v>
      </c>
      <c r="AT47" s="78" t="s">
        <v>578</v>
      </c>
      <c r="AU47" s="78" t="s">
        <v>392</v>
      </c>
      <c r="AV47" s="70"/>
      <c r="AW47" s="70"/>
      <c r="AX47" s="70" t="s">
        <v>578</v>
      </c>
      <c r="AY47" s="70" t="s">
        <v>108</v>
      </c>
      <c r="AZ47" s="92"/>
      <c r="BA47" s="70"/>
      <c r="BB47" s="100"/>
      <c r="BC47" s="92"/>
      <c r="BD47" s="79"/>
      <c r="BE47" s="79"/>
      <c r="BF47" s="79"/>
      <c r="BG47" s="92"/>
      <c r="BH47" s="128">
        <f>T47+BB47</f>
        <v>13500000</v>
      </c>
      <c r="BI47" s="349" t="s">
        <v>113</v>
      </c>
      <c r="BJ47" s="87"/>
      <c r="BK47" s="77"/>
      <c r="BL47" s="92"/>
      <c r="BM47" s="465"/>
      <c r="BN47" s="104" t="s">
        <v>115</v>
      </c>
      <c r="BO47" s="77">
        <v>23</v>
      </c>
      <c r="BP47" s="77" t="s">
        <v>109</v>
      </c>
      <c r="BQ47" s="77" t="s">
        <v>108</v>
      </c>
      <c r="BR47" s="77" t="s">
        <v>108</v>
      </c>
      <c r="BS47" s="77" t="s">
        <v>108</v>
      </c>
      <c r="BT47" s="77" t="s">
        <v>108</v>
      </c>
      <c r="BU47" s="105" t="s">
        <v>674</v>
      </c>
      <c r="BV47" s="77">
        <v>3007738190</v>
      </c>
      <c r="BW47" s="114" t="s">
        <v>675</v>
      </c>
      <c r="BX47" s="95" t="s">
        <v>525</v>
      </c>
      <c r="BY47" s="77" t="s">
        <v>119</v>
      </c>
      <c r="BZ47" s="127">
        <v>7572062577</v>
      </c>
      <c r="CA47" s="77" t="s">
        <v>109</v>
      </c>
      <c r="CB47" s="77" t="s">
        <v>109</v>
      </c>
      <c r="CC47" s="77" t="s">
        <v>109</v>
      </c>
      <c r="CD47" s="77"/>
      <c r="CE47" s="77"/>
      <c r="CF47" s="77"/>
      <c r="CG47" s="77"/>
      <c r="CH47" s="77"/>
      <c r="CI47" s="77"/>
      <c r="CJ47" s="77"/>
      <c r="CK47" s="77"/>
      <c r="CL47" s="77"/>
      <c r="CM47" s="77" t="s">
        <v>109</v>
      </c>
      <c r="CN47" s="77"/>
      <c r="CO47" s="50"/>
      <c r="CP47" s="50"/>
      <c r="CQ47" s="50"/>
      <c r="CR47" s="50"/>
      <c r="CS47" s="50"/>
      <c r="CT47" s="50"/>
      <c r="CU47" s="50"/>
      <c r="CV47" s="50"/>
      <c r="CW47" s="50"/>
      <c r="CX47" s="50"/>
      <c r="CY47" s="50"/>
      <c r="CZ47" s="50"/>
      <c r="DA47" s="50"/>
      <c r="DB47" s="50"/>
      <c r="DC47" s="50"/>
      <c r="DD47" s="50"/>
      <c r="DE47" s="50"/>
      <c r="DF47" s="50"/>
      <c r="DG47" s="50"/>
      <c r="DH47" s="50"/>
      <c r="DI47" s="50"/>
      <c r="DJ47" s="50"/>
      <c r="DK47" s="50"/>
      <c r="DL47" s="50"/>
      <c r="DM47" s="50"/>
      <c r="DN47" s="50"/>
      <c r="DO47" s="50"/>
      <c r="DP47" s="50"/>
      <c r="DQ47" s="50"/>
      <c r="DR47" s="50"/>
      <c r="DS47" s="50"/>
      <c r="DT47" s="50"/>
      <c r="DU47" s="50"/>
      <c r="DV47" s="50"/>
      <c r="DW47" s="50"/>
      <c r="DX47" s="50"/>
      <c r="DY47" s="50"/>
      <c r="DZ47" s="50"/>
      <c r="EA47" s="50"/>
      <c r="EB47" s="50"/>
      <c r="EC47" s="50"/>
      <c r="ED47" s="50"/>
      <c r="EE47" s="50"/>
      <c r="EF47" s="50"/>
      <c r="EG47" s="50"/>
      <c r="EH47" s="50"/>
      <c r="EI47" s="50"/>
      <c r="EJ47" s="50"/>
      <c r="EK47" s="50"/>
      <c r="EL47" s="50"/>
      <c r="EM47" s="50"/>
      <c r="EN47" s="50"/>
      <c r="EO47" s="50"/>
      <c r="EP47" s="50"/>
      <c r="EQ47" s="50"/>
      <c r="ER47" s="50"/>
      <c r="ES47" s="50"/>
      <c r="ET47" s="50"/>
      <c r="EU47" s="50"/>
      <c r="EV47" s="50"/>
      <c r="EW47" s="50"/>
      <c r="EX47" s="50"/>
      <c r="EY47" s="50"/>
      <c r="EZ47" s="50"/>
      <c r="FA47" s="50"/>
      <c r="FB47" s="50"/>
      <c r="FC47" s="50"/>
      <c r="FD47" s="50"/>
      <c r="FE47" s="50"/>
      <c r="FF47" s="50"/>
      <c r="FG47" s="50"/>
      <c r="FH47" s="50"/>
      <c r="FI47" s="50"/>
      <c r="FJ47" s="50"/>
      <c r="FK47" s="50"/>
      <c r="FL47" s="50"/>
      <c r="FM47" s="50"/>
      <c r="FN47" s="50"/>
      <c r="FO47" s="50"/>
      <c r="FP47" s="50"/>
      <c r="FQ47" s="50"/>
      <c r="FR47" s="50"/>
      <c r="FS47" s="50"/>
      <c r="FT47" s="50"/>
      <c r="FU47" s="50"/>
      <c r="FV47" s="50"/>
      <c r="FW47" s="50"/>
      <c r="FX47" s="50"/>
      <c r="FY47" s="50"/>
      <c r="FZ47" s="50"/>
      <c r="GA47" s="50"/>
      <c r="GB47" s="50"/>
      <c r="GC47" s="50"/>
      <c r="GD47" s="50"/>
      <c r="GE47" s="50"/>
      <c r="GF47" s="50"/>
      <c r="GG47" s="50"/>
      <c r="GH47" s="50"/>
      <c r="GI47" s="50"/>
      <c r="GJ47" s="50"/>
      <c r="GK47" s="50"/>
      <c r="GL47" s="50"/>
      <c r="GM47" s="50"/>
      <c r="GN47" s="50"/>
      <c r="GO47" s="50"/>
      <c r="GP47" s="50"/>
      <c r="GQ47" s="50"/>
      <c r="GR47" s="50"/>
      <c r="GS47" s="50"/>
      <c r="GT47" s="50"/>
      <c r="GU47" s="50"/>
    </row>
    <row r="48" spans="1:203" s="98" customFormat="1" ht="45.75" customHeight="1">
      <c r="A48" s="589">
        <f>1+A47</f>
        <v>47</v>
      </c>
      <c r="B48" s="87" t="s">
        <v>676</v>
      </c>
      <c r="C48" s="70" t="s">
        <v>677</v>
      </c>
      <c r="D48" s="74" t="s">
        <v>678</v>
      </c>
      <c r="E48" s="71">
        <v>45329</v>
      </c>
      <c r="F48" s="72">
        <v>45335</v>
      </c>
      <c r="G48" s="72">
        <v>45424</v>
      </c>
      <c r="H48" s="70" t="s">
        <v>416</v>
      </c>
      <c r="I48" s="75" t="s">
        <v>452</v>
      </c>
      <c r="J48" s="95" t="s">
        <v>679</v>
      </c>
      <c r="K48" s="122">
        <v>900237101</v>
      </c>
      <c r="L48" s="70">
        <v>9</v>
      </c>
      <c r="M48" s="111" t="s">
        <v>123</v>
      </c>
      <c r="N48" s="77" t="s">
        <v>98</v>
      </c>
      <c r="O48" s="87" t="s">
        <v>124</v>
      </c>
      <c r="P48" s="70" t="s">
        <v>680</v>
      </c>
      <c r="Q48" s="70" t="s">
        <v>681</v>
      </c>
      <c r="R48" s="79">
        <f>+G48-F48</f>
        <v>89</v>
      </c>
      <c r="S48" s="70" t="s">
        <v>682</v>
      </c>
      <c r="T48" s="123">
        <v>20000000</v>
      </c>
      <c r="U48" s="124" t="s">
        <v>683</v>
      </c>
      <c r="V48" s="123">
        <v>20000000</v>
      </c>
      <c r="W48" s="125">
        <v>45329</v>
      </c>
      <c r="X48" s="126" t="s">
        <v>473</v>
      </c>
      <c r="Y48" s="311">
        <f>+Z48+AA48+AB48</f>
        <v>20000000</v>
      </c>
      <c r="Z48" s="84">
        <f>T48-AA48-AB48</f>
        <v>20000000</v>
      </c>
      <c r="AA48" s="86">
        <v>0</v>
      </c>
      <c r="AB48" s="85">
        <f>+AC48+AD48+AE48+AF48+AG48+AH48+AI48+AJ48</f>
        <v>0</v>
      </c>
      <c r="AC48" s="86">
        <v>0</v>
      </c>
      <c r="AD48" s="86">
        <v>0</v>
      </c>
      <c r="AE48" s="86">
        <v>0</v>
      </c>
      <c r="AF48" s="86">
        <v>0</v>
      </c>
      <c r="AG48" s="86">
        <v>0</v>
      </c>
      <c r="AH48" s="86">
        <v>0</v>
      </c>
      <c r="AI48" s="86">
        <v>0</v>
      </c>
      <c r="AJ48" s="86">
        <v>0</v>
      </c>
      <c r="AK48" s="78" t="s">
        <v>104</v>
      </c>
      <c r="AL48" s="103" t="s">
        <v>684</v>
      </c>
      <c r="AM48" s="70" t="s">
        <v>685</v>
      </c>
      <c r="AN48" s="76">
        <v>80398077</v>
      </c>
      <c r="AO48" s="78" t="s">
        <v>686</v>
      </c>
      <c r="AP48" s="70" t="s">
        <v>362</v>
      </c>
      <c r="AQ48" s="118">
        <v>45335</v>
      </c>
      <c r="AR48" s="78" t="s">
        <v>687</v>
      </c>
      <c r="AS48" s="70" t="s">
        <v>108</v>
      </c>
      <c r="AT48" s="78" t="s">
        <v>578</v>
      </c>
      <c r="AU48" s="78" t="s">
        <v>392</v>
      </c>
      <c r="AV48" s="70"/>
      <c r="AW48" s="70"/>
      <c r="AX48" s="70" t="s">
        <v>578</v>
      </c>
      <c r="AY48" s="70" t="s">
        <v>108</v>
      </c>
      <c r="AZ48" s="92"/>
      <c r="BA48" s="70"/>
      <c r="BB48" s="100"/>
      <c r="BC48" s="92"/>
      <c r="BD48" s="79"/>
      <c r="BE48" s="79"/>
      <c r="BF48" s="79"/>
      <c r="BG48" s="92"/>
      <c r="BH48" s="128">
        <f>T48+BB48</f>
        <v>20000000</v>
      </c>
      <c r="BI48" s="449" t="s">
        <v>227</v>
      </c>
      <c r="BJ48" s="87"/>
      <c r="BK48" s="77"/>
      <c r="BL48" s="92"/>
      <c r="BM48" s="346" t="s">
        <v>228</v>
      </c>
      <c r="BN48" s="104" t="s">
        <v>108</v>
      </c>
      <c r="BO48" s="77" t="s">
        <v>108</v>
      </c>
      <c r="BP48" s="77" t="s">
        <v>108</v>
      </c>
      <c r="BQ48" s="77" t="s">
        <v>108</v>
      </c>
      <c r="BR48" s="77" t="s">
        <v>108</v>
      </c>
      <c r="BS48" s="77" t="s">
        <v>108</v>
      </c>
      <c r="BT48" s="77" t="s">
        <v>108</v>
      </c>
      <c r="BU48" s="105" t="s">
        <v>688</v>
      </c>
      <c r="BV48" s="77">
        <v>3183589176</v>
      </c>
      <c r="BW48" s="114" t="s">
        <v>689</v>
      </c>
      <c r="BX48" s="95" t="s">
        <v>304</v>
      </c>
      <c r="BY48" s="77" t="s">
        <v>231</v>
      </c>
      <c r="BZ48" s="127">
        <v>112170923</v>
      </c>
      <c r="CA48" s="77" t="s">
        <v>109</v>
      </c>
      <c r="CB48" s="77" t="s">
        <v>109</v>
      </c>
      <c r="CC48" s="77" t="s">
        <v>109</v>
      </c>
      <c r="CD48" s="77"/>
      <c r="CE48" s="77"/>
      <c r="CF48" s="77"/>
      <c r="CG48" s="77"/>
      <c r="CH48" s="77"/>
      <c r="CI48" s="77"/>
      <c r="CJ48" s="77"/>
      <c r="CK48" s="77"/>
      <c r="CL48" s="77"/>
      <c r="CM48" s="77" t="s">
        <v>109</v>
      </c>
      <c r="CN48" s="77"/>
      <c r="CO48" s="50"/>
      <c r="CP48" s="50"/>
      <c r="CQ48" s="50"/>
      <c r="CR48" s="50"/>
      <c r="CS48" s="50"/>
      <c r="CT48" s="50"/>
      <c r="CU48" s="50"/>
      <c r="CV48" s="50"/>
      <c r="CW48" s="50"/>
      <c r="CX48" s="50"/>
      <c r="CY48" s="50"/>
      <c r="CZ48" s="50"/>
      <c r="DA48" s="50"/>
      <c r="DB48" s="50"/>
      <c r="DC48" s="50"/>
      <c r="DD48" s="50"/>
      <c r="DE48" s="50"/>
      <c r="DF48" s="50"/>
      <c r="DG48" s="50"/>
      <c r="DH48" s="50"/>
      <c r="DI48" s="50"/>
      <c r="DJ48" s="50"/>
      <c r="DK48" s="50"/>
      <c r="DL48" s="50"/>
      <c r="DM48" s="50"/>
      <c r="DN48" s="50"/>
      <c r="DO48" s="50"/>
      <c r="DP48" s="50"/>
      <c r="DQ48" s="50"/>
      <c r="DR48" s="50"/>
      <c r="DS48" s="50"/>
      <c r="DT48" s="50"/>
      <c r="DU48" s="50"/>
      <c r="DV48" s="50"/>
      <c r="DW48" s="50"/>
      <c r="DX48" s="50"/>
      <c r="DY48" s="50"/>
      <c r="DZ48" s="50"/>
      <c r="EA48" s="50"/>
      <c r="EB48" s="50"/>
      <c r="EC48" s="50"/>
      <c r="ED48" s="50"/>
      <c r="EE48" s="50"/>
      <c r="EF48" s="50"/>
      <c r="EG48" s="50"/>
      <c r="EH48" s="50"/>
      <c r="EI48" s="50"/>
      <c r="EJ48" s="50"/>
      <c r="EK48" s="50"/>
      <c r="EL48" s="50"/>
      <c r="EM48" s="50"/>
      <c r="EN48" s="50"/>
      <c r="EO48" s="50"/>
      <c r="EP48" s="50"/>
      <c r="EQ48" s="50"/>
      <c r="ER48" s="50"/>
      <c r="ES48" s="50"/>
      <c r="ET48" s="50"/>
      <c r="EU48" s="50"/>
      <c r="EV48" s="50"/>
      <c r="EW48" s="50"/>
      <c r="EX48" s="50"/>
      <c r="EY48" s="50"/>
      <c r="EZ48" s="50"/>
      <c r="FA48" s="50"/>
      <c r="FB48" s="50"/>
      <c r="FC48" s="50"/>
      <c r="FD48" s="50"/>
      <c r="FE48" s="50"/>
      <c r="FF48" s="50"/>
      <c r="FG48" s="50"/>
      <c r="FH48" s="50"/>
      <c r="FI48" s="50"/>
      <c r="FJ48" s="50"/>
      <c r="FK48" s="50"/>
      <c r="FL48" s="50"/>
      <c r="FM48" s="50"/>
      <c r="FN48" s="50"/>
      <c r="FO48" s="50"/>
      <c r="FP48" s="50"/>
      <c r="FQ48" s="50"/>
      <c r="FR48" s="50"/>
      <c r="FS48" s="50"/>
      <c r="FT48" s="50"/>
      <c r="FU48" s="50"/>
      <c r="FV48" s="50"/>
      <c r="FW48" s="50"/>
      <c r="FX48" s="50"/>
      <c r="FY48" s="50"/>
      <c r="FZ48" s="50"/>
      <c r="GA48" s="50"/>
      <c r="GB48" s="50"/>
      <c r="GC48" s="50"/>
      <c r="GD48" s="50"/>
      <c r="GE48" s="50"/>
      <c r="GF48" s="50"/>
      <c r="GG48" s="50"/>
      <c r="GH48" s="50"/>
      <c r="GI48" s="50"/>
      <c r="GJ48" s="50"/>
      <c r="GK48" s="50"/>
      <c r="GL48" s="50"/>
      <c r="GM48" s="50"/>
      <c r="GN48" s="50"/>
      <c r="GO48" s="50"/>
      <c r="GP48" s="50"/>
      <c r="GQ48" s="50"/>
      <c r="GR48" s="50"/>
      <c r="GS48" s="50"/>
      <c r="GT48" s="50"/>
      <c r="GU48" s="50"/>
    </row>
    <row r="49" spans="1:1337" s="290" customFormat="1" ht="45.75" customHeight="1">
      <c r="A49" s="589">
        <f>1+A48</f>
        <v>48</v>
      </c>
      <c r="B49" s="87" t="s">
        <v>690</v>
      </c>
      <c r="C49" s="70" t="s">
        <v>691</v>
      </c>
      <c r="D49" s="74" t="s">
        <v>235</v>
      </c>
      <c r="E49" s="71">
        <v>45329</v>
      </c>
      <c r="F49" s="72">
        <v>45331</v>
      </c>
      <c r="G49" s="72">
        <v>45654</v>
      </c>
      <c r="H49" s="70" t="s">
        <v>416</v>
      </c>
      <c r="I49" s="75" t="s">
        <v>180</v>
      </c>
      <c r="J49" s="95" t="s">
        <v>692</v>
      </c>
      <c r="K49" s="122">
        <v>1098624166</v>
      </c>
      <c r="L49" s="70">
        <v>1</v>
      </c>
      <c r="M49" s="111" t="s">
        <v>97</v>
      </c>
      <c r="N49" s="77" t="s">
        <v>98</v>
      </c>
      <c r="O49" s="87" t="s">
        <v>218</v>
      </c>
      <c r="P49" s="70" t="s">
        <v>693</v>
      </c>
      <c r="Q49" s="70" t="s">
        <v>694</v>
      </c>
      <c r="R49" s="79">
        <f>+G49-F49</f>
        <v>323</v>
      </c>
      <c r="S49" s="70" t="s">
        <v>695</v>
      </c>
      <c r="T49" s="123">
        <v>40533340</v>
      </c>
      <c r="U49" s="124" t="s">
        <v>696</v>
      </c>
      <c r="V49" s="123">
        <v>40533340</v>
      </c>
      <c r="W49" s="125">
        <v>45329</v>
      </c>
      <c r="X49" s="126" t="s">
        <v>103</v>
      </c>
      <c r="Y49" s="311">
        <f>+Z49+AA49+AB49</f>
        <v>40533340</v>
      </c>
      <c r="Z49" s="84">
        <f>T49-AA49-AB49</f>
        <v>40533340</v>
      </c>
      <c r="AA49" s="86">
        <v>0</v>
      </c>
      <c r="AB49" s="85">
        <f>+AC49+AD49+AE49+AF49+AG49+AH49+AI49+AJ49</f>
        <v>0</v>
      </c>
      <c r="AC49" s="86">
        <v>0</v>
      </c>
      <c r="AD49" s="86">
        <v>0</v>
      </c>
      <c r="AE49" s="86">
        <v>0</v>
      </c>
      <c r="AF49" s="86">
        <v>0</v>
      </c>
      <c r="AG49" s="86">
        <v>0</v>
      </c>
      <c r="AH49" s="86">
        <v>0</v>
      </c>
      <c r="AI49" s="86">
        <v>0</v>
      </c>
      <c r="AJ49" s="86">
        <v>0</v>
      </c>
      <c r="AK49" s="78" t="s">
        <v>104</v>
      </c>
      <c r="AL49" s="103" t="s">
        <v>697</v>
      </c>
      <c r="AM49" s="70" t="s">
        <v>698</v>
      </c>
      <c r="AN49" s="76">
        <v>82395145</v>
      </c>
      <c r="AO49" s="78" t="s">
        <v>108</v>
      </c>
      <c r="AP49" s="70" t="s">
        <v>108</v>
      </c>
      <c r="AQ49" s="118" t="s">
        <v>108</v>
      </c>
      <c r="AR49" s="78" t="s">
        <v>108</v>
      </c>
      <c r="AS49" s="70" t="s">
        <v>578</v>
      </c>
      <c r="AT49" s="78" t="s">
        <v>578</v>
      </c>
      <c r="AU49" s="78" t="s">
        <v>392</v>
      </c>
      <c r="AV49" s="70"/>
      <c r="AW49" s="70"/>
      <c r="AX49" s="70" t="s">
        <v>578</v>
      </c>
      <c r="AY49" s="70" t="s">
        <v>108</v>
      </c>
      <c r="AZ49" s="92"/>
      <c r="BA49" s="70"/>
      <c r="BB49" s="100"/>
      <c r="BC49" s="92"/>
      <c r="BD49" s="79"/>
      <c r="BE49" s="79"/>
      <c r="BF49" s="79"/>
      <c r="BG49" s="92"/>
      <c r="BH49" s="128">
        <f>T49+BB49</f>
        <v>40533340</v>
      </c>
      <c r="BI49" s="349" t="s">
        <v>113</v>
      </c>
      <c r="BJ49" s="87"/>
      <c r="BK49" s="77" t="s">
        <v>114</v>
      </c>
      <c r="BL49" s="92"/>
      <c r="BM49" s="467"/>
      <c r="BN49" s="104" t="s">
        <v>161</v>
      </c>
      <c r="BO49" s="77">
        <v>37</v>
      </c>
      <c r="BP49" s="77" t="s">
        <v>108</v>
      </c>
      <c r="BQ49" s="77" t="s">
        <v>108</v>
      </c>
      <c r="BR49" s="77" t="s">
        <v>108</v>
      </c>
      <c r="BS49" s="77" t="s">
        <v>108</v>
      </c>
      <c r="BT49" s="77" t="s">
        <v>108</v>
      </c>
      <c r="BU49" s="105" t="s">
        <v>699</v>
      </c>
      <c r="BV49" s="77">
        <v>3103271974</v>
      </c>
      <c r="BW49" s="114" t="s">
        <v>700</v>
      </c>
      <c r="BX49" s="95" t="s">
        <v>437</v>
      </c>
      <c r="BY49" s="77" t="s">
        <v>119</v>
      </c>
      <c r="BZ49" s="127">
        <v>24093440132</v>
      </c>
      <c r="CA49" s="77" t="s">
        <v>109</v>
      </c>
      <c r="CB49" s="77" t="s">
        <v>109</v>
      </c>
      <c r="CC49" s="77" t="s">
        <v>109</v>
      </c>
      <c r="CD49" s="77" t="s">
        <v>109</v>
      </c>
      <c r="CE49" s="77" t="s">
        <v>109</v>
      </c>
      <c r="CF49" s="77" t="s">
        <v>109</v>
      </c>
      <c r="CG49" s="77" t="s">
        <v>109</v>
      </c>
      <c r="CH49" s="77" t="s">
        <v>109</v>
      </c>
      <c r="CI49" s="77" t="s">
        <v>109</v>
      </c>
      <c r="CJ49" s="77" t="s">
        <v>109</v>
      </c>
      <c r="CK49" s="77" t="s">
        <v>109</v>
      </c>
      <c r="CL49" s="77"/>
      <c r="CM49" s="77" t="s">
        <v>109</v>
      </c>
      <c r="CN49" s="77"/>
      <c r="CO49" s="50"/>
      <c r="CP49" s="50"/>
      <c r="CQ49" s="50"/>
      <c r="CR49" s="50"/>
      <c r="CS49" s="50"/>
      <c r="CT49" s="50"/>
      <c r="CU49" s="50"/>
      <c r="CV49" s="50"/>
      <c r="CW49" s="50"/>
      <c r="CX49" s="50"/>
      <c r="CY49" s="50"/>
      <c r="CZ49" s="50"/>
      <c r="DA49" s="50"/>
      <c r="DB49" s="50"/>
      <c r="DC49" s="50"/>
      <c r="DD49" s="50"/>
      <c r="DE49" s="50"/>
      <c r="DF49" s="50"/>
      <c r="DG49" s="50"/>
      <c r="DH49" s="50"/>
      <c r="DI49" s="50"/>
      <c r="DJ49" s="50"/>
      <c r="DK49" s="50"/>
      <c r="DL49" s="50"/>
      <c r="DM49" s="50"/>
      <c r="DN49" s="50"/>
      <c r="DO49" s="50"/>
      <c r="DP49" s="50"/>
      <c r="DQ49" s="50"/>
      <c r="DR49" s="50"/>
      <c r="DS49" s="50"/>
      <c r="DT49" s="50"/>
      <c r="DU49" s="50"/>
      <c r="DV49" s="50"/>
      <c r="DW49" s="50"/>
      <c r="DX49" s="50"/>
      <c r="DY49" s="50"/>
      <c r="DZ49" s="50"/>
      <c r="EA49" s="50"/>
      <c r="EB49" s="50"/>
      <c r="EC49" s="50"/>
      <c r="ED49" s="50"/>
      <c r="EE49" s="50"/>
      <c r="EF49" s="50"/>
      <c r="EG49" s="50"/>
      <c r="EH49" s="50"/>
      <c r="EI49" s="50"/>
      <c r="EJ49" s="50"/>
      <c r="EK49" s="50"/>
      <c r="EL49" s="50"/>
      <c r="EM49" s="50"/>
      <c r="EN49" s="50"/>
      <c r="EO49" s="50"/>
      <c r="EP49" s="50"/>
      <c r="EQ49" s="50"/>
      <c r="ER49" s="50"/>
      <c r="ES49" s="50"/>
      <c r="ET49" s="50"/>
      <c r="EU49" s="50"/>
      <c r="EV49" s="50"/>
      <c r="EW49" s="50"/>
      <c r="EX49" s="50"/>
      <c r="EY49" s="50"/>
      <c r="EZ49" s="50"/>
      <c r="FA49" s="50"/>
      <c r="FB49" s="50"/>
      <c r="FC49" s="50"/>
      <c r="FD49" s="50"/>
      <c r="FE49" s="50"/>
      <c r="FF49" s="50"/>
      <c r="FG49" s="50"/>
      <c r="FH49" s="50"/>
      <c r="FI49" s="50"/>
      <c r="FJ49" s="50"/>
      <c r="FK49" s="50"/>
      <c r="FL49" s="50"/>
      <c r="FM49" s="50"/>
      <c r="FN49" s="50"/>
      <c r="FO49" s="50"/>
      <c r="FP49" s="50"/>
      <c r="FQ49" s="50"/>
      <c r="FR49" s="50"/>
      <c r="FS49" s="50"/>
      <c r="FT49" s="50"/>
      <c r="FU49" s="50"/>
      <c r="FV49" s="50"/>
      <c r="FW49" s="50"/>
      <c r="FX49" s="50"/>
      <c r="FY49" s="50"/>
      <c r="FZ49" s="50"/>
      <c r="GA49" s="50"/>
      <c r="GB49" s="50"/>
      <c r="GC49" s="50"/>
      <c r="GD49" s="50"/>
      <c r="GE49" s="50"/>
      <c r="GF49" s="50"/>
      <c r="GG49" s="50"/>
      <c r="GH49" s="50"/>
      <c r="GI49" s="50"/>
      <c r="GJ49" s="50"/>
      <c r="GK49" s="50"/>
      <c r="GL49" s="50"/>
      <c r="GM49" s="50"/>
      <c r="GN49" s="50"/>
      <c r="GO49" s="50"/>
      <c r="GP49" s="50"/>
      <c r="GQ49" s="50"/>
      <c r="GR49" s="50"/>
      <c r="GS49" s="50"/>
      <c r="GT49" s="50"/>
      <c r="GU49" s="50"/>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c r="IW49" s="16"/>
      <c r="IX49" s="16"/>
      <c r="IY49" s="16"/>
      <c r="IZ49" s="16"/>
      <c r="JA49" s="16"/>
      <c r="JB49" s="16"/>
      <c r="JC49" s="16"/>
      <c r="JD49" s="16"/>
      <c r="JE49" s="16"/>
      <c r="JF49" s="16"/>
      <c r="JG49" s="16"/>
      <c r="JH49" s="16"/>
      <c r="JI49" s="16"/>
      <c r="JJ49" s="16"/>
      <c r="JK49" s="16"/>
      <c r="JL49" s="16"/>
      <c r="JM49" s="16"/>
      <c r="JN49" s="16"/>
      <c r="JO49" s="16"/>
      <c r="JP49" s="16"/>
      <c r="JQ49" s="16"/>
      <c r="JR49" s="16"/>
      <c r="JS49" s="16"/>
      <c r="JT49" s="16"/>
      <c r="JU49" s="16"/>
      <c r="JV49" s="16"/>
      <c r="JW49" s="16"/>
      <c r="JX49" s="16"/>
      <c r="JY49" s="16"/>
      <c r="JZ49" s="16"/>
      <c r="KA49" s="16"/>
      <c r="KB49" s="16"/>
      <c r="KC49" s="16"/>
      <c r="KD49" s="16"/>
      <c r="KE49" s="16"/>
      <c r="KF49" s="16"/>
      <c r="KG49" s="16"/>
      <c r="KH49" s="16"/>
      <c r="KI49" s="16"/>
      <c r="KJ49" s="16"/>
      <c r="KK49" s="16"/>
      <c r="KL49" s="16"/>
      <c r="KM49" s="16"/>
      <c r="KN49" s="16"/>
      <c r="KO49" s="16"/>
      <c r="KP49" s="16"/>
      <c r="KQ49" s="16"/>
      <c r="KR49" s="16"/>
      <c r="KS49" s="16"/>
      <c r="KT49" s="16"/>
      <c r="KU49" s="16"/>
      <c r="KV49" s="16"/>
      <c r="KW49" s="16"/>
      <c r="KX49" s="16"/>
      <c r="KY49" s="16"/>
      <c r="KZ49" s="16"/>
      <c r="LA49" s="16"/>
      <c r="LB49" s="16"/>
      <c r="LC49" s="16"/>
      <c r="LD49" s="16"/>
      <c r="LE49" s="16"/>
      <c r="LF49" s="16"/>
      <c r="LG49" s="16"/>
      <c r="LH49" s="16"/>
      <c r="LI49" s="16"/>
      <c r="LJ49" s="16"/>
      <c r="LK49" s="16"/>
      <c r="LL49" s="16"/>
      <c r="LM49" s="16"/>
      <c r="LN49" s="16"/>
      <c r="LO49" s="16"/>
      <c r="LP49" s="16"/>
      <c r="LQ49" s="16"/>
      <c r="LR49" s="16"/>
      <c r="LS49" s="16"/>
      <c r="LT49" s="16"/>
      <c r="LU49" s="16"/>
      <c r="LV49" s="16"/>
      <c r="LW49" s="16"/>
      <c r="LX49" s="16"/>
      <c r="LY49" s="16"/>
      <c r="LZ49" s="16"/>
      <c r="MA49" s="16"/>
      <c r="MB49" s="16"/>
      <c r="MC49" s="16"/>
      <c r="MD49" s="16"/>
      <c r="ME49" s="16"/>
      <c r="MF49" s="16"/>
      <c r="MG49" s="16"/>
      <c r="MH49" s="16"/>
      <c r="MI49" s="16"/>
      <c r="MJ49" s="16"/>
      <c r="MK49" s="16"/>
      <c r="ML49" s="16"/>
      <c r="MM49" s="16"/>
      <c r="MN49" s="16"/>
      <c r="MO49" s="16"/>
      <c r="MP49" s="16"/>
      <c r="MQ49" s="16"/>
      <c r="MR49" s="16"/>
      <c r="MS49" s="16"/>
      <c r="MT49" s="16"/>
      <c r="MU49" s="16"/>
      <c r="MV49" s="16"/>
      <c r="MW49" s="16"/>
      <c r="MX49" s="16"/>
      <c r="MY49" s="16"/>
      <c r="MZ49" s="16"/>
      <c r="NA49" s="16"/>
      <c r="NB49" s="16"/>
      <c r="NC49" s="16"/>
      <c r="ND49" s="16"/>
      <c r="NE49" s="16"/>
      <c r="NF49" s="16"/>
      <c r="NG49" s="16"/>
      <c r="NH49" s="16"/>
      <c r="NI49" s="16"/>
      <c r="NJ49" s="16"/>
      <c r="NK49" s="16"/>
      <c r="NL49" s="16"/>
      <c r="NM49" s="16"/>
      <c r="NN49" s="16"/>
      <c r="NO49" s="16"/>
      <c r="NP49" s="16"/>
      <c r="NQ49" s="16"/>
      <c r="NR49" s="16"/>
      <c r="NS49" s="16"/>
      <c r="NT49" s="16"/>
      <c r="NU49" s="16"/>
      <c r="NV49" s="16"/>
      <c r="NW49" s="16"/>
      <c r="NX49" s="16"/>
      <c r="NY49" s="16"/>
      <c r="NZ49" s="16"/>
      <c r="OA49" s="16"/>
      <c r="OB49" s="16"/>
      <c r="OC49" s="16"/>
      <c r="OD49" s="16"/>
      <c r="OE49" s="16"/>
      <c r="OF49" s="16"/>
      <c r="OG49" s="16"/>
      <c r="OH49" s="16"/>
      <c r="OI49" s="16"/>
      <c r="OJ49" s="16"/>
      <c r="OK49" s="16"/>
      <c r="OL49" s="16"/>
      <c r="OM49" s="16"/>
      <c r="ON49" s="16"/>
      <c r="OO49" s="16"/>
      <c r="OP49" s="16"/>
      <c r="OQ49" s="16"/>
      <c r="OR49" s="16"/>
      <c r="OS49" s="16"/>
      <c r="OT49" s="16"/>
      <c r="OU49" s="16"/>
      <c r="OV49" s="16"/>
      <c r="OW49" s="16"/>
      <c r="OX49" s="16"/>
      <c r="OY49" s="16"/>
      <c r="OZ49" s="16"/>
      <c r="PA49" s="16"/>
      <c r="PB49" s="16"/>
      <c r="PC49" s="16"/>
      <c r="PD49" s="16"/>
      <c r="PE49" s="16"/>
      <c r="PF49" s="16"/>
      <c r="PG49" s="16"/>
      <c r="PH49" s="16"/>
      <c r="PI49" s="16"/>
      <c r="PJ49" s="16"/>
      <c r="PK49" s="16"/>
      <c r="PL49" s="16"/>
      <c r="PM49" s="16"/>
      <c r="PN49" s="16"/>
      <c r="PO49" s="16"/>
      <c r="PP49" s="16"/>
      <c r="PQ49" s="16"/>
      <c r="PR49" s="16"/>
      <c r="PS49" s="16"/>
      <c r="PT49" s="16"/>
      <c r="PU49" s="16"/>
      <c r="PV49" s="16"/>
      <c r="PW49" s="16"/>
      <c r="PX49" s="16"/>
      <c r="PY49" s="16"/>
      <c r="PZ49" s="16"/>
      <c r="QA49" s="16"/>
      <c r="QB49" s="16"/>
      <c r="QC49" s="16"/>
      <c r="QD49" s="16"/>
      <c r="QE49" s="16"/>
      <c r="QF49" s="16"/>
      <c r="QG49" s="16"/>
      <c r="QH49" s="16"/>
      <c r="QI49" s="16"/>
      <c r="QJ49" s="16"/>
      <c r="QK49" s="16"/>
      <c r="QL49" s="16"/>
      <c r="QM49" s="16"/>
      <c r="QN49" s="16"/>
      <c r="QO49" s="16"/>
      <c r="QP49" s="16"/>
      <c r="QQ49" s="16"/>
      <c r="QR49" s="16"/>
      <c r="QS49" s="16"/>
      <c r="QT49" s="16"/>
      <c r="QU49" s="16"/>
      <c r="QV49" s="16"/>
      <c r="QW49" s="16"/>
      <c r="QX49" s="16"/>
      <c r="QY49" s="16"/>
      <c r="QZ49" s="16"/>
      <c r="RA49" s="16"/>
      <c r="RB49" s="16"/>
      <c r="RC49" s="16"/>
      <c r="RD49" s="16"/>
      <c r="RE49" s="16"/>
      <c r="RF49" s="16"/>
      <c r="RG49" s="16"/>
      <c r="RH49" s="16"/>
      <c r="RI49" s="16"/>
      <c r="RJ49" s="16"/>
      <c r="RK49" s="16"/>
      <c r="RL49" s="16"/>
      <c r="RM49" s="16"/>
      <c r="RN49" s="16"/>
      <c r="RO49" s="16"/>
      <c r="RP49" s="16"/>
      <c r="RQ49" s="16"/>
      <c r="RR49" s="16"/>
      <c r="RS49" s="16"/>
      <c r="RT49" s="16"/>
      <c r="RU49" s="16"/>
      <c r="RV49" s="16"/>
      <c r="RW49" s="16"/>
      <c r="RX49" s="16"/>
      <c r="RY49" s="16"/>
      <c r="RZ49" s="16"/>
      <c r="SA49" s="16"/>
      <c r="SB49" s="16"/>
      <c r="SC49" s="16"/>
      <c r="SD49" s="16"/>
      <c r="SE49" s="16"/>
      <c r="SF49" s="16"/>
      <c r="SG49" s="16"/>
      <c r="SH49" s="16"/>
      <c r="SI49" s="16"/>
      <c r="SJ49" s="16"/>
      <c r="SK49" s="16"/>
      <c r="SL49" s="16"/>
      <c r="SM49" s="16"/>
      <c r="SN49" s="16"/>
      <c r="SO49" s="16"/>
      <c r="SP49" s="16"/>
      <c r="SQ49" s="16"/>
      <c r="SR49" s="16"/>
      <c r="SS49" s="16"/>
      <c r="ST49" s="16"/>
      <c r="SU49" s="16"/>
      <c r="SV49" s="16"/>
      <c r="SW49" s="16"/>
      <c r="SX49" s="16"/>
      <c r="SY49" s="16"/>
      <c r="SZ49" s="16"/>
      <c r="TA49" s="16"/>
      <c r="TB49" s="16"/>
      <c r="TC49" s="16"/>
      <c r="TD49" s="16"/>
      <c r="TE49" s="16"/>
      <c r="TF49" s="16"/>
      <c r="TG49" s="16"/>
      <c r="TH49" s="16"/>
      <c r="TI49" s="16"/>
      <c r="TJ49" s="16"/>
      <c r="TK49" s="16"/>
      <c r="TL49" s="16"/>
      <c r="TM49" s="16"/>
      <c r="TN49" s="16"/>
      <c r="TO49" s="16"/>
      <c r="TP49" s="16"/>
      <c r="TQ49" s="16"/>
      <c r="TR49" s="16"/>
      <c r="TS49" s="16"/>
      <c r="TT49" s="16"/>
      <c r="TU49" s="16"/>
      <c r="TV49" s="16"/>
      <c r="TW49" s="16"/>
      <c r="TX49" s="16"/>
      <c r="TY49" s="16"/>
      <c r="TZ49" s="16"/>
      <c r="UA49" s="16"/>
      <c r="UB49" s="16"/>
      <c r="UC49" s="16"/>
      <c r="UD49" s="16"/>
      <c r="UE49" s="16"/>
      <c r="UF49" s="16"/>
      <c r="UG49" s="16"/>
      <c r="UH49" s="16"/>
      <c r="UI49" s="16"/>
      <c r="UJ49" s="16"/>
      <c r="UK49" s="16"/>
      <c r="UL49" s="16"/>
      <c r="UM49" s="16"/>
      <c r="UN49" s="16"/>
      <c r="UO49" s="16"/>
      <c r="UP49" s="16"/>
      <c r="UQ49" s="16"/>
      <c r="UR49" s="16"/>
      <c r="US49" s="16"/>
      <c r="UT49" s="16"/>
      <c r="UU49" s="16"/>
      <c r="UV49" s="16"/>
      <c r="UW49" s="16"/>
      <c r="UX49" s="16"/>
      <c r="UY49" s="16"/>
      <c r="UZ49" s="16"/>
      <c r="VA49" s="16"/>
      <c r="VB49" s="16"/>
      <c r="VC49" s="16"/>
      <c r="VD49" s="16"/>
      <c r="VE49" s="16"/>
      <c r="VF49" s="16"/>
      <c r="VG49" s="16"/>
      <c r="VH49" s="16"/>
      <c r="VI49" s="16"/>
      <c r="VJ49" s="16"/>
      <c r="VK49" s="16"/>
      <c r="VL49" s="16"/>
      <c r="VM49" s="16"/>
      <c r="VN49" s="16"/>
      <c r="VO49" s="16"/>
      <c r="VP49" s="16"/>
      <c r="VQ49" s="16"/>
      <c r="VR49" s="16"/>
      <c r="VS49" s="16"/>
      <c r="VT49" s="16"/>
      <c r="VU49" s="16"/>
      <c r="VV49" s="16"/>
      <c r="VW49" s="16"/>
      <c r="VX49" s="16"/>
      <c r="VY49" s="16"/>
      <c r="VZ49" s="16"/>
      <c r="WA49" s="16"/>
      <c r="WB49" s="16"/>
      <c r="WC49" s="16"/>
      <c r="WD49" s="16"/>
      <c r="WE49" s="16"/>
      <c r="WF49" s="16"/>
      <c r="WG49" s="16"/>
      <c r="WH49" s="16"/>
      <c r="WI49" s="16"/>
      <c r="WJ49" s="16"/>
      <c r="WK49" s="16"/>
      <c r="WL49" s="16"/>
      <c r="WM49" s="16"/>
      <c r="WN49" s="16"/>
      <c r="WO49" s="16"/>
      <c r="WP49" s="16"/>
      <c r="WQ49" s="16"/>
      <c r="WR49" s="16"/>
      <c r="WS49" s="16"/>
      <c r="WT49" s="16"/>
      <c r="WU49" s="16"/>
      <c r="WV49" s="16"/>
      <c r="WW49" s="16"/>
      <c r="WX49" s="16"/>
      <c r="WY49" s="16"/>
      <c r="WZ49" s="16"/>
      <c r="XA49" s="16"/>
      <c r="XB49" s="16"/>
      <c r="XC49" s="16"/>
      <c r="XD49" s="16"/>
      <c r="XE49" s="16"/>
      <c r="XF49" s="16"/>
      <c r="XG49" s="16"/>
      <c r="XH49" s="16"/>
      <c r="XI49" s="16"/>
      <c r="XJ49" s="16"/>
      <c r="XK49" s="16"/>
      <c r="XL49" s="16"/>
      <c r="XM49" s="16"/>
      <c r="XN49" s="16"/>
      <c r="XO49" s="16"/>
      <c r="XP49" s="16"/>
      <c r="XQ49" s="16"/>
      <c r="XR49" s="16"/>
      <c r="XS49" s="16"/>
      <c r="XT49" s="16"/>
      <c r="XU49" s="16"/>
      <c r="XV49" s="16"/>
      <c r="XW49" s="16"/>
      <c r="XX49" s="16"/>
      <c r="XY49" s="16"/>
      <c r="XZ49" s="16"/>
      <c r="YA49" s="16"/>
      <c r="YB49" s="16"/>
      <c r="YC49" s="16"/>
      <c r="YD49" s="16"/>
      <c r="YE49" s="16"/>
      <c r="YF49" s="16"/>
      <c r="YG49" s="16"/>
      <c r="YH49" s="16"/>
      <c r="YI49" s="16"/>
      <c r="YJ49" s="16"/>
      <c r="YK49" s="16"/>
      <c r="YL49" s="16"/>
      <c r="YM49" s="16"/>
      <c r="YN49" s="16"/>
      <c r="YO49" s="16"/>
      <c r="YP49" s="16"/>
      <c r="YQ49" s="16"/>
      <c r="YR49" s="16"/>
      <c r="YS49" s="16"/>
      <c r="YT49" s="16"/>
      <c r="YU49" s="16"/>
      <c r="YV49" s="16"/>
      <c r="YW49" s="16"/>
      <c r="YX49" s="16"/>
      <c r="YY49" s="16"/>
      <c r="YZ49" s="16"/>
      <c r="ZA49" s="16"/>
      <c r="ZB49" s="16"/>
      <c r="ZC49" s="16"/>
      <c r="ZD49" s="16"/>
      <c r="ZE49" s="16"/>
      <c r="ZF49" s="16"/>
      <c r="ZG49" s="16"/>
      <c r="ZH49" s="16"/>
      <c r="ZI49" s="16"/>
      <c r="ZJ49" s="16"/>
      <c r="ZK49" s="16"/>
      <c r="ZL49" s="16"/>
      <c r="ZM49" s="16"/>
      <c r="ZN49" s="16"/>
      <c r="ZO49" s="16"/>
      <c r="ZP49" s="16"/>
      <c r="ZQ49" s="16"/>
      <c r="ZR49" s="16"/>
      <c r="ZS49" s="16"/>
      <c r="ZT49" s="16"/>
      <c r="ZU49" s="16"/>
      <c r="ZV49" s="16"/>
      <c r="ZW49" s="16"/>
      <c r="ZX49" s="16"/>
      <c r="ZY49" s="16"/>
      <c r="ZZ49" s="16"/>
      <c r="AAA49" s="16"/>
      <c r="AAB49" s="16"/>
      <c r="AAC49" s="16"/>
      <c r="AAD49" s="16"/>
      <c r="AAE49" s="16"/>
      <c r="AAF49" s="16"/>
      <c r="AAG49" s="16"/>
      <c r="AAH49" s="16"/>
      <c r="AAI49" s="16"/>
      <c r="AAJ49" s="16"/>
      <c r="AAK49" s="16"/>
      <c r="AAL49" s="16"/>
      <c r="AAM49" s="16"/>
      <c r="AAN49" s="16"/>
      <c r="AAO49" s="16"/>
      <c r="AAP49" s="16"/>
      <c r="AAQ49" s="16"/>
      <c r="AAR49" s="16"/>
      <c r="AAS49" s="16"/>
      <c r="AAT49" s="16"/>
      <c r="AAU49" s="16"/>
      <c r="AAV49" s="16"/>
      <c r="AAW49" s="16"/>
      <c r="AAX49" s="16"/>
      <c r="AAY49" s="16"/>
      <c r="AAZ49" s="16"/>
      <c r="ABA49" s="16"/>
      <c r="ABB49" s="16"/>
      <c r="ABC49" s="16"/>
      <c r="ABD49" s="16"/>
      <c r="ABE49" s="16"/>
      <c r="ABF49" s="16"/>
      <c r="ABG49" s="16"/>
      <c r="ABH49" s="16"/>
    </row>
    <row r="50" spans="1:1337" s="50" customFormat="1" ht="45.75" customHeight="1">
      <c r="A50" s="589">
        <f>1+A49</f>
        <v>49</v>
      </c>
      <c r="B50" s="151" t="s">
        <v>701</v>
      </c>
      <c r="C50" s="134" t="s">
        <v>702</v>
      </c>
      <c r="D50" s="138" t="s">
        <v>93</v>
      </c>
      <c r="E50" s="135">
        <v>45329</v>
      </c>
      <c r="F50" s="136">
        <v>45330</v>
      </c>
      <c r="G50" s="136">
        <v>45419</v>
      </c>
      <c r="H50" s="134" t="s">
        <v>416</v>
      </c>
      <c r="I50" s="139" t="s">
        <v>180</v>
      </c>
      <c r="J50" s="134" t="s">
        <v>703</v>
      </c>
      <c r="K50" s="251">
        <v>1072638592</v>
      </c>
      <c r="L50" s="134">
        <v>0</v>
      </c>
      <c r="M50" s="252" t="s">
        <v>97</v>
      </c>
      <c r="N50" s="141" t="s">
        <v>98</v>
      </c>
      <c r="O50" s="151" t="s">
        <v>427</v>
      </c>
      <c r="P50" s="134" t="s">
        <v>704</v>
      </c>
      <c r="Q50" s="134" t="s">
        <v>101</v>
      </c>
      <c r="R50" s="143">
        <f>+G50-F50</f>
        <v>89</v>
      </c>
      <c r="S50" s="134" t="s">
        <v>705</v>
      </c>
      <c r="T50" s="253">
        <v>10200000</v>
      </c>
      <c r="U50" s="254" t="s">
        <v>706</v>
      </c>
      <c r="V50" s="253">
        <v>10200000</v>
      </c>
      <c r="W50" s="255">
        <v>45329</v>
      </c>
      <c r="X50" s="256" t="s">
        <v>103</v>
      </c>
      <c r="Y50" s="314">
        <f>+Z50+AA50+AB50</f>
        <v>10200000</v>
      </c>
      <c r="Z50" s="148">
        <f>T50-AA50-AB50</f>
        <v>10200000</v>
      </c>
      <c r="AA50" s="149">
        <v>0</v>
      </c>
      <c r="AB50" s="150">
        <f>+AC50+AD50+AE50+AF50+AG50+AH50+AI50+AJ50</f>
        <v>0</v>
      </c>
      <c r="AC50" s="149">
        <v>0</v>
      </c>
      <c r="AD50" s="149">
        <v>0</v>
      </c>
      <c r="AE50" s="149">
        <v>0</v>
      </c>
      <c r="AF50" s="149">
        <v>0</v>
      </c>
      <c r="AG50" s="149">
        <v>0</v>
      </c>
      <c r="AH50" s="149">
        <v>0</v>
      </c>
      <c r="AI50" s="149">
        <v>0</v>
      </c>
      <c r="AJ50" s="149">
        <v>0</v>
      </c>
      <c r="AK50" s="142" t="s">
        <v>104</v>
      </c>
      <c r="AL50" s="103" t="s">
        <v>707</v>
      </c>
      <c r="AM50" s="134" t="s">
        <v>708</v>
      </c>
      <c r="AN50" s="140">
        <v>1072713087</v>
      </c>
      <c r="AO50" s="142" t="s">
        <v>108</v>
      </c>
      <c r="AP50" s="134" t="s">
        <v>108</v>
      </c>
      <c r="AQ50" s="257" t="s">
        <v>108</v>
      </c>
      <c r="AR50" s="142" t="s">
        <v>108</v>
      </c>
      <c r="AS50" s="134" t="s">
        <v>578</v>
      </c>
      <c r="AT50" s="142" t="s">
        <v>578</v>
      </c>
      <c r="AU50" s="142" t="s">
        <v>392</v>
      </c>
      <c r="AV50" s="134"/>
      <c r="AW50" s="134"/>
      <c r="AX50" s="134" t="s">
        <v>578</v>
      </c>
      <c r="AY50" s="134" t="s">
        <v>108</v>
      </c>
      <c r="AZ50" s="156"/>
      <c r="BA50" s="134"/>
      <c r="BB50" s="169"/>
      <c r="BC50" s="156"/>
      <c r="BD50" s="143"/>
      <c r="BE50" s="143"/>
      <c r="BF50" s="143"/>
      <c r="BG50" s="156"/>
      <c r="BH50" s="258">
        <f>T50+BB50</f>
        <v>10200000</v>
      </c>
      <c r="BI50" s="304" t="s">
        <v>135</v>
      </c>
      <c r="BJ50" s="165"/>
      <c r="BK50" s="165" t="s">
        <v>114</v>
      </c>
      <c r="BL50" s="165"/>
      <c r="BM50" s="161" t="s">
        <v>136</v>
      </c>
      <c r="BN50" s="170" t="s">
        <v>115</v>
      </c>
      <c r="BO50" s="141">
        <v>20</v>
      </c>
      <c r="BP50" s="141" t="s">
        <v>109</v>
      </c>
      <c r="BQ50" s="141" t="s">
        <v>108</v>
      </c>
      <c r="BR50" s="141" t="s">
        <v>108</v>
      </c>
      <c r="BS50" s="141" t="s">
        <v>108</v>
      </c>
      <c r="BT50" s="141" t="s">
        <v>108</v>
      </c>
      <c r="BU50" s="166" t="s">
        <v>709</v>
      </c>
      <c r="BV50" s="141">
        <v>3182924284</v>
      </c>
      <c r="BW50" s="114" t="s">
        <v>710</v>
      </c>
      <c r="BX50" s="158" t="s">
        <v>139</v>
      </c>
      <c r="BY50" s="141" t="s">
        <v>119</v>
      </c>
      <c r="BZ50" s="259" t="s">
        <v>711</v>
      </c>
      <c r="CA50" s="141" t="s">
        <v>109</v>
      </c>
      <c r="CB50" s="141" t="s">
        <v>109</v>
      </c>
      <c r="CC50" s="141" t="s">
        <v>109</v>
      </c>
      <c r="CD50" s="141"/>
      <c r="CE50" s="141"/>
      <c r="CF50" s="141"/>
      <c r="CG50" s="141"/>
      <c r="CH50" s="141"/>
      <c r="CI50" s="141"/>
      <c r="CJ50" s="141"/>
      <c r="CK50" s="141"/>
      <c r="CL50" s="141"/>
      <c r="CM50" s="141" t="s">
        <v>109</v>
      </c>
      <c r="CN50" s="141"/>
    </row>
    <row r="51" spans="1:1337" s="50" customFormat="1" ht="45.75" customHeight="1">
      <c r="A51" s="589">
        <f>1+A50</f>
        <v>50</v>
      </c>
      <c r="B51" s="151" t="s">
        <v>712</v>
      </c>
      <c r="C51" s="134" t="s">
        <v>713</v>
      </c>
      <c r="D51" s="138" t="s">
        <v>93</v>
      </c>
      <c r="E51" s="135">
        <v>45329</v>
      </c>
      <c r="F51" s="136">
        <v>45331</v>
      </c>
      <c r="G51" s="136">
        <v>45420</v>
      </c>
      <c r="H51" s="134" t="s">
        <v>416</v>
      </c>
      <c r="I51" s="139" t="s">
        <v>95</v>
      </c>
      <c r="J51" s="158" t="s">
        <v>714</v>
      </c>
      <c r="K51" s="251">
        <v>1032410694</v>
      </c>
      <c r="L51" s="134">
        <v>8</v>
      </c>
      <c r="M51" s="252" t="s">
        <v>97</v>
      </c>
      <c r="N51" s="141" t="s">
        <v>98</v>
      </c>
      <c r="O51" s="151" t="s">
        <v>354</v>
      </c>
      <c r="P51" s="134" t="s">
        <v>715</v>
      </c>
      <c r="Q51" s="134" t="s">
        <v>101</v>
      </c>
      <c r="R51" s="143">
        <f>+G51-F51</f>
        <v>89</v>
      </c>
      <c r="S51" s="134" t="s">
        <v>716</v>
      </c>
      <c r="T51" s="253">
        <v>24000000</v>
      </c>
      <c r="U51" s="254" t="s">
        <v>717</v>
      </c>
      <c r="V51" s="253">
        <v>24000000</v>
      </c>
      <c r="W51" s="255">
        <v>45330</v>
      </c>
      <c r="X51" s="256" t="s">
        <v>103</v>
      </c>
      <c r="Y51" s="314">
        <f>+Z51+AA51+AB51</f>
        <v>24000000</v>
      </c>
      <c r="Z51" s="148">
        <f>T51-AA51-AB51</f>
        <v>24000000</v>
      </c>
      <c r="AA51" s="149">
        <v>0</v>
      </c>
      <c r="AB51" s="150">
        <f>+AC51+AD51+AE51+AF51+AG51+AH51+AI51+AJ51</f>
        <v>0</v>
      </c>
      <c r="AC51" s="149">
        <v>0</v>
      </c>
      <c r="AD51" s="149">
        <v>0</v>
      </c>
      <c r="AE51" s="149">
        <v>0</v>
      </c>
      <c r="AF51" s="149">
        <v>0</v>
      </c>
      <c r="AG51" s="149">
        <v>0</v>
      </c>
      <c r="AH51" s="149">
        <v>0</v>
      </c>
      <c r="AI51" s="149">
        <v>0</v>
      </c>
      <c r="AJ51" s="149">
        <v>0</v>
      </c>
      <c r="AK51" s="142" t="s">
        <v>104</v>
      </c>
      <c r="AL51" s="103" t="s">
        <v>718</v>
      </c>
      <c r="AM51" s="134" t="s">
        <v>719</v>
      </c>
      <c r="AN51" s="140">
        <v>1072650328</v>
      </c>
      <c r="AO51" s="142" t="s">
        <v>108</v>
      </c>
      <c r="AP51" s="134" t="s">
        <v>108</v>
      </c>
      <c r="AQ51" s="257" t="s">
        <v>108</v>
      </c>
      <c r="AR51" s="142" t="s">
        <v>108</v>
      </c>
      <c r="AS51" s="134" t="s">
        <v>578</v>
      </c>
      <c r="AT51" s="142" t="s">
        <v>578</v>
      </c>
      <c r="AU51" s="142" t="s">
        <v>392</v>
      </c>
      <c r="AV51" s="134"/>
      <c r="AW51" s="134"/>
      <c r="AX51" s="134" t="s">
        <v>578</v>
      </c>
      <c r="AY51" s="134" t="s">
        <v>108</v>
      </c>
      <c r="AZ51" s="156"/>
      <c r="BA51" s="134"/>
      <c r="BB51" s="169"/>
      <c r="BC51" s="156"/>
      <c r="BD51" s="143"/>
      <c r="BE51" s="143"/>
      <c r="BF51" s="143"/>
      <c r="BG51" s="156"/>
      <c r="BH51" s="153">
        <f>T51+BB51</f>
        <v>24000000</v>
      </c>
      <c r="BI51" s="349" t="s">
        <v>113</v>
      </c>
      <c r="BJ51" s="134"/>
      <c r="BK51" s="141" t="s">
        <v>114</v>
      </c>
      <c r="BL51" s="156"/>
      <c r="BM51" s="468"/>
      <c r="BN51" s="170" t="s">
        <v>161</v>
      </c>
      <c r="BO51" s="141">
        <v>37</v>
      </c>
      <c r="BP51" s="141" t="s">
        <v>108</v>
      </c>
      <c r="BQ51" s="141" t="s">
        <v>108</v>
      </c>
      <c r="BR51" s="141" t="s">
        <v>108</v>
      </c>
      <c r="BS51" s="141" t="s">
        <v>108</v>
      </c>
      <c r="BT51" s="141" t="s">
        <v>108</v>
      </c>
      <c r="BU51" s="166" t="s">
        <v>720</v>
      </c>
      <c r="BV51" s="141">
        <v>3182392239</v>
      </c>
      <c r="BW51" s="114" t="s">
        <v>721</v>
      </c>
      <c r="BX51" s="158" t="s">
        <v>139</v>
      </c>
      <c r="BY51" s="141" t="s">
        <v>119</v>
      </c>
      <c r="BZ51" s="259">
        <v>570450270147744</v>
      </c>
      <c r="CA51" s="141" t="s">
        <v>109</v>
      </c>
      <c r="CB51" s="141" t="s">
        <v>109</v>
      </c>
      <c r="CC51" s="141" t="s">
        <v>109</v>
      </c>
      <c r="CD51" s="141"/>
      <c r="CE51" s="141"/>
      <c r="CF51" s="141"/>
      <c r="CG51" s="141"/>
      <c r="CH51" s="141"/>
      <c r="CI51" s="141"/>
      <c r="CJ51" s="141"/>
      <c r="CK51" s="141"/>
      <c r="CL51" s="141"/>
      <c r="CM51" s="141" t="s">
        <v>109</v>
      </c>
      <c r="CN51" s="160"/>
    </row>
    <row r="52" spans="1:1337" s="98" customFormat="1" ht="45.75" customHeight="1">
      <c r="A52" s="589">
        <f>1+A51</f>
        <v>51</v>
      </c>
      <c r="B52" s="87" t="s">
        <v>722</v>
      </c>
      <c r="C52" s="70" t="s">
        <v>723</v>
      </c>
      <c r="D52" s="74" t="s">
        <v>93</v>
      </c>
      <c r="E52" s="71">
        <v>45329</v>
      </c>
      <c r="F52" s="72">
        <v>45331</v>
      </c>
      <c r="G52" s="72">
        <v>45420</v>
      </c>
      <c r="H52" s="70" t="s">
        <v>416</v>
      </c>
      <c r="I52" s="75" t="s">
        <v>180</v>
      </c>
      <c r="J52" s="95" t="s">
        <v>724</v>
      </c>
      <c r="K52" s="122">
        <v>80397966</v>
      </c>
      <c r="L52" s="70">
        <v>4</v>
      </c>
      <c r="M52" s="111" t="s">
        <v>97</v>
      </c>
      <c r="N52" s="77" t="s">
        <v>98</v>
      </c>
      <c r="O52" s="87" t="s">
        <v>493</v>
      </c>
      <c r="P52" s="70" t="s">
        <v>725</v>
      </c>
      <c r="Q52" s="70" t="s">
        <v>101</v>
      </c>
      <c r="R52" s="79">
        <f>+G52-F52</f>
        <v>89</v>
      </c>
      <c r="S52" s="70" t="s">
        <v>726</v>
      </c>
      <c r="T52" s="123">
        <v>11520000</v>
      </c>
      <c r="U52" s="124" t="s">
        <v>727</v>
      </c>
      <c r="V52" s="123">
        <v>11520000</v>
      </c>
      <c r="W52" s="125">
        <v>45330</v>
      </c>
      <c r="X52" s="126" t="s">
        <v>103</v>
      </c>
      <c r="Y52" s="311">
        <f>+Z52+AA52+AB52</f>
        <v>11520000</v>
      </c>
      <c r="Z52" s="84">
        <f>T52-AA52-AB52</f>
        <v>11520000</v>
      </c>
      <c r="AA52" s="86">
        <v>0</v>
      </c>
      <c r="AB52" s="85">
        <f>+AC52+AD52+AE52+AF52+AG52+AH52+AI52+AJ52</f>
        <v>0</v>
      </c>
      <c r="AC52" s="86">
        <v>0</v>
      </c>
      <c r="AD52" s="86">
        <v>0</v>
      </c>
      <c r="AE52" s="86">
        <v>0</v>
      </c>
      <c r="AF52" s="86">
        <v>0</v>
      </c>
      <c r="AG52" s="86">
        <v>0</v>
      </c>
      <c r="AH52" s="86">
        <v>0</v>
      </c>
      <c r="AI52" s="86">
        <v>0</v>
      </c>
      <c r="AJ52" s="86">
        <v>0</v>
      </c>
      <c r="AK52" s="78" t="s">
        <v>104</v>
      </c>
      <c r="AL52" s="103" t="s">
        <v>728</v>
      </c>
      <c r="AM52" s="70" t="s">
        <v>729</v>
      </c>
      <c r="AN52" s="76" t="s">
        <v>730</v>
      </c>
      <c r="AO52" s="78" t="s">
        <v>108</v>
      </c>
      <c r="AP52" s="70" t="s">
        <v>108</v>
      </c>
      <c r="AQ52" s="118" t="s">
        <v>108</v>
      </c>
      <c r="AR52" s="78" t="s">
        <v>108</v>
      </c>
      <c r="AS52" s="70" t="s">
        <v>578</v>
      </c>
      <c r="AT52" s="78" t="s">
        <v>578</v>
      </c>
      <c r="AU52" s="78" t="s">
        <v>392</v>
      </c>
      <c r="AV52" s="70"/>
      <c r="AW52" s="70" t="s">
        <v>731</v>
      </c>
      <c r="AX52" s="70" t="s">
        <v>578</v>
      </c>
      <c r="AY52" s="70" t="s">
        <v>108</v>
      </c>
      <c r="AZ52" s="92"/>
      <c r="BA52" s="70"/>
      <c r="BB52" s="100"/>
      <c r="BC52" s="92"/>
      <c r="BD52" s="79"/>
      <c r="BE52" s="79"/>
      <c r="BF52" s="79"/>
      <c r="BG52" s="92"/>
      <c r="BH52" s="90">
        <f>T52+BB52</f>
        <v>11520000</v>
      </c>
      <c r="BI52" s="454" t="s">
        <v>113</v>
      </c>
      <c r="BJ52" s="70"/>
      <c r="BK52" s="77" t="s">
        <v>114</v>
      </c>
      <c r="BL52" s="92"/>
      <c r="BM52" s="166"/>
      <c r="BN52" s="104" t="s">
        <v>115</v>
      </c>
      <c r="BO52" s="77">
        <v>60</v>
      </c>
      <c r="BP52" s="77" t="s">
        <v>108</v>
      </c>
      <c r="BQ52" s="77" t="s">
        <v>108</v>
      </c>
      <c r="BR52" s="77" t="s">
        <v>108</v>
      </c>
      <c r="BS52" s="77" t="s">
        <v>108</v>
      </c>
      <c r="BT52" s="77" t="s">
        <v>108</v>
      </c>
      <c r="BU52" s="105" t="s">
        <v>732</v>
      </c>
      <c r="BV52" s="77">
        <v>3186982782</v>
      </c>
      <c r="BW52" s="114" t="s">
        <v>733</v>
      </c>
      <c r="BX52" s="95" t="s">
        <v>139</v>
      </c>
      <c r="BY52" s="77" t="s">
        <v>119</v>
      </c>
      <c r="BZ52" s="127">
        <v>550488417734453</v>
      </c>
      <c r="CA52" s="77" t="s">
        <v>109</v>
      </c>
      <c r="CB52" s="77" t="s">
        <v>109</v>
      </c>
      <c r="CC52" s="77" t="s">
        <v>109</v>
      </c>
      <c r="CD52" s="77"/>
      <c r="CE52" s="77"/>
      <c r="CF52" s="77"/>
      <c r="CG52" s="77"/>
      <c r="CH52" s="77"/>
      <c r="CI52" s="77"/>
      <c r="CJ52" s="77"/>
      <c r="CK52" s="77"/>
      <c r="CL52" s="77"/>
      <c r="CM52" s="77" t="s">
        <v>109</v>
      </c>
      <c r="CN52" s="97"/>
      <c r="CO52" s="50"/>
      <c r="CP52" s="50"/>
      <c r="CQ52" s="50"/>
      <c r="CR52" s="50"/>
      <c r="CS52" s="50"/>
      <c r="CT52" s="50"/>
      <c r="CU52" s="50"/>
      <c r="CV52" s="50"/>
      <c r="CW52" s="50"/>
      <c r="CX52" s="50"/>
      <c r="CY52" s="50"/>
      <c r="CZ52" s="50"/>
      <c r="DA52" s="50"/>
      <c r="DB52" s="50"/>
      <c r="DC52" s="50"/>
      <c r="DD52" s="50"/>
      <c r="DE52" s="50"/>
      <c r="DF52" s="50"/>
      <c r="DG52" s="50"/>
      <c r="DH52" s="50"/>
      <c r="DI52" s="50"/>
      <c r="DJ52" s="50"/>
      <c r="DK52" s="50"/>
      <c r="DL52" s="50"/>
      <c r="DM52" s="50"/>
      <c r="DN52" s="50"/>
      <c r="DO52" s="50"/>
      <c r="DP52" s="50"/>
      <c r="DQ52" s="50"/>
      <c r="DR52" s="50"/>
      <c r="DS52" s="50"/>
      <c r="DT52" s="50"/>
      <c r="DU52" s="50"/>
      <c r="DV52" s="50"/>
      <c r="DW52" s="50"/>
      <c r="DX52" s="50"/>
      <c r="DY52" s="50"/>
      <c r="DZ52" s="50"/>
      <c r="EA52" s="50"/>
      <c r="EB52" s="50"/>
      <c r="EC52" s="50"/>
      <c r="ED52" s="50"/>
      <c r="EE52" s="50"/>
      <c r="EF52" s="50"/>
      <c r="EG52" s="50"/>
      <c r="EH52" s="50"/>
      <c r="EI52" s="50"/>
      <c r="EJ52" s="50"/>
      <c r="EK52" s="50"/>
      <c r="EL52" s="50"/>
      <c r="EM52" s="50"/>
      <c r="EN52" s="50"/>
      <c r="EO52" s="50"/>
      <c r="EP52" s="50"/>
      <c r="EQ52" s="50"/>
      <c r="ER52" s="50"/>
      <c r="ES52" s="50"/>
      <c r="ET52" s="50"/>
      <c r="EU52" s="50"/>
      <c r="EV52" s="50"/>
      <c r="EW52" s="50"/>
      <c r="EX52" s="50"/>
      <c r="EY52" s="50"/>
      <c r="EZ52" s="50"/>
      <c r="FA52" s="50"/>
      <c r="FB52" s="50"/>
      <c r="FC52" s="50"/>
      <c r="FD52" s="50"/>
      <c r="FE52" s="50"/>
      <c r="FF52" s="50"/>
      <c r="FG52" s="50"/>
      <c r="FH52" s="50"/>
      <c r="FI52" s="50"/>
      <c r="FJ52" s="50"/>
      <c r="FK52" s="50"/>
      <c r="FL52" s="50"/>
      <c r="FM52" s="50"/>
      <c r="FN52" s="50"/>
      <c r="FO52" s="50"/>
      <c r="FP52" s="50"/>
      <c r="FQ52" s="50"/>
      <c r="FR52" s="50"/>
      <c r="FS52" s="50"/>
      <c r="FT52" s="50"/>
      <c r="FU52" s="50"/>
      <c r="FV52" s="50"/>
      <c r="FW52" s="50"/>
      <c r="FX52" s="50"/>
      <c r="FY52" s="50"/>
      <c r="FZ52" s="50"/>
      <c r="GA52" s="50"/>
      <c r="GB52" s="50"/>
      <c r="GC52" s="50"/>
      <c r="GD52" s="50"/>
      <c r="GE52" s="50"/>
      <c r="GF52" s="50"/>
      <c r="GG52" s="50"/>
      <c r="GH52" s="50"/>
      <c r="GI52" s="50"/>
      <c r="GJ52" s="50"/>
      <c r="GK52" s="50"/>
      <c r="GL52" s="50"/>
      <c r="GM52" s="50"/>
      <c r="GN52" s="50"/>
      <c r="GO52" s="50"/>
      <c r="GP52" s="50"/>
      <c r="GQ52" s="50"/>
      <c r="GR52" s="50"/>
      <c r="GS52" s="50"/>
      <c r="GT52" s="50"/>
      <c r="GU52" s="50"/>
    </row>
    <row r="53" spans="1:1337" s="50" customFormat="1" ht="45.75" customHeight="1">
      <c r="A53" s="589">
        <f>1+A52</f>
        <v>52</v>
      </c>
      <c r="B53" s="87" t="s">
        <v>734</v>
      </c>
      <c r="C53" s="70" t="s">
        <v>735</v>
      </c>
      <c r="D53" s="74" t="s">
        <v>235</v>
      </c>
      <c r="E53" s="71">
        <v>45329</v>
      </c>
      <c r="F53" s="72">
        <v>45330</v>
      </c>
      <c r="G53" s="72">
        <v>45517</v>
      </c>
      <c r="H53" s="70" t="s">
        <v>416</v>
      </c>
      <c r="I53" s="75" t="s">
        <v>180</v>
      </c>
      <c r="J53" s="70" t="s">
        <v>736</v>
      </c>
      <c r="K53" s="122">
        <v>3104102</v>
      </c>
      <c r="L53" s="70">
        <v>1</v>
      </c>
      <c r="M53" s="111" t="s">
        <v>97</v>
      </c>
      <c r="N53" s="77" t="s">
        <v>98</v>
      </c>
      <c r="O53" s="87" t="s">
        <v>218</v>
      </c>
      <c r="P53" s="70" t="s">
        <v>737</v>
      </c>
      <c r="Q53" s="70" t="s">
        <v>738</v>
      </c>
      <c r="R53" s="79">
        <f>+G53-F53</f>
        <v>187</v>
      </c>
      <c r="S53" s="70" t="s">
        <v>739</v>
      </c>
      <c r="T53" s="123">
        <v>32860002</v>
      </c>
      <c r="U53" s="124" t="s">
        <v>740</v>
      </c>
      <c r="V53" s="123">
        <v>32860002</v>
      </c>
      <c r="W53" s="125">
        <v>45330</v>
      </c>
      <c r="X53" s="126" t="s">
        <v>103</v>
      </c>
      <c r="Y53" s="311">
        <f>+Z53+AA53+AB53</f>
        <v>32860002</v>
      </c>
      <c r="Z53" s="84">
        <f>T53-AA53-AB53</f>
        <v>32860002</v>
      </c>
      <c r="AA53" s="86">
        <v>0</v>
      </c>
      <c r="AB53" s="85">
        <f>+AC53+AD53+AE53+AF53+AG53+AH53+AI53+AJ53</f>
        <v>0</v>
      </c>
      <c r="AC53" s="86">
        <v>0</v>
      </c>
      <c r="AD53" s="86">
        <v>0</v>
      </c>
      <c r="AE53" s="86">
        <v>0</v>
      </c>
      <c r="AF53" s="86">
        <v>0</v>
      </c>
      <c r="AG53" s="86">
        <v>0</v>
      </c>
      <c r="AH53" s="86">
        <v>0</v>
      </c>
      <c r="AI53" s="86">
        <v>0</v>
      </c>
      <c r="AJ53" s="86">
        <v>0</v>
      </c>
      <c r="AK53" s="78" t="s">
        <v>104</v>
      </c>
      <c r="AL53" s="103" t="s">
        <v>741</v>
      </c>
      <c r="AM53" s="70" t="s">
        <v>333</v>
      </c>
      <c r="AN53" s="76" t="s">
        <v>334</v>
      </c>
      <c r="AO53" s="78" t="s">
        <v>335</v>
      </c>
      <c r="AP53" s="70" t="s">
        <v>108</v>
      </c>
      <c r="AQ53" s="118" t="s">
        <v>108</v>
      </c>
      <c r="AR53" s="78" t="s">
        <v>108</v>
      </c>
      <c r="AS53" s="70" t="s">
        <v>578</v>
      </c>
      <c r="AT53" s="78" t="s">
        <v>578</v>
      </c>
      <c r="AU53" s="78" t="s">
        <v>392</v>
      </c>
      <c r="AV53" s="70"/>
      <c r="AW53" s="70" t="s">
        <v>335</v>
      </c>
      <c r="AX53" s="70" t="s">
        <v>578</v>
      </c>
      <c r="AY53" s="70" t="s">
        <v>108</v>
      </c>
      <c r="AZ53" s="92"/>
      <c r="BA53" s="70"/>
      <c r="BB53" s="100"/>
      <c r="BC53" s="92"/>
      <c r="BD53" s="79"/>
      <c r="BE53" s="79"/>
      <c r="BF53" s="79"/>
      <c r="BG53" s="92"/>
      <c r="BH53" s="90">
        <f>T53+BB53</f>
        <v>32860002</v>
      </c>
      <c r="BI53" s="454" t="s">
        <v>113</v>
      </c>
      <c r="BJ53" s="70"/>
      <c r="BK53" s="77" t="s">
        <v>114</v>
      </c>
      <c r="BL53" s="92"/>
      <c r="BM53" s="166"/>
      <c r="BN53" s="64" t="s">
        <v>115</v>
      </c>
      <c r="BO53" s="23">
        <v>49</v>
      </c>
      <c r="BP53" s="23" t="s">
        <v>109</v>
      </c>
      <c r="BQ53" s="23" t="s">
        <v>108</v>
      </c>
      <c r="BR53" s="23" t="s">
        <v>108</v>
      </c>
      <c r="BS53" s="23" t="s">
        <v>108</v>
      </c>
      <c r="BT53" s="23" t="s">
        <v>108</v>
      </c>
      <c r="BU53" s="61" t="s">
        <v>742</v>
      </c>
      <c r="BV53" s="23">
        <v>3123571163</v>
      </c>
      <c r="BW53" s="65" t="s">
        <v>743</v>
      </c>
      <c r="BX53" s="29" t="s">
        <v>248</v>
      </c>
      <c r="BY53" s="23" t="s">
        <v>119</v>
      </c>
      <c r="BZ53" s="66">
        <v>264557638</v>
      </c>
      <c r="CA53" s="77" t="s">
        <v>109</v>
      </c>
      <c r="CB53" s="77" t="s">
        <v>109</v>
      </c>
      <c r="CC53" s="141" t="s">
        <v>109</v>
      </c>
      <c r="CD53" s="141" t="s">
        <v>109</v>
      </c>
      <c r="CE53" s="141" t="s">
        <v>109</v>
      </c>
      <c r="CF53" s="77" t="s">
        <v>109</v>
      </c>
      <c r="CG53" s="77" t="s">
        <v>109</v>
      </c>
      <c r="CH53" s="77"/>
      <c r="CI53" s="77"/>
      <c r="CJ53" s="77"/>
      <c r="CK53" s="77"/>
      <c r="CL53" s="77"/>
      <c r="CM53" s="77" t="s">
        <v>109</v>
      </c>
      <c r="CN53" s="97"/>
    </row>
    <row r="54" spans="1:1337" s="98" customFormat="1" ht="45.75" customHeight="1">
      <c r="A54" s="589">
        <f>1+A53</f>
        <v>53</v>
      </c>
      <c r="B54" s="87" t="s">
        <v>744</v>
      </c>
      <c r="C54" s="70" t="s">
        <v>745</v>
      </c>
      <c r="D54" s="74" t="s">
        <v>93</v>
      </c>
      <c r="E54" s="71">
        <v>45329</v>
      </c>
      <c r="F54" s="72">
        <v>45331</v>
      </c>
      <c r="G54" s="72">
        <v>45420</v>
      </c>
      <c r="H54" s="70" t="s">
        <v>416</v>
      </c>
      <c r="I54" s="75" t="s">
        <v>95</v>
      </c>
      <c r="J54" s="95" t="s">
        <v>746</v>
      </c>
      <c r="K54" s="122">
        <v>10025361</v>
      </c>
      <c r="L54" s="70">
        <v>9</v>
      </c>
      <c r="M54" s="111" t="s">
        <v>97</v>
      </c>
      <c r="N54" s="77" t="s">
        <v>98</v>
      </c>
      <c r="O54" s="87" t="s">
        <v>218</v>
      </c>
      <c r="P54" s="70" t="s">
        <v>747</v>
      </c>
      <c r="Q54" s="70" t="s">
        <v>101</v>
      </c>
      <c r="R54" s="79">
        <f>+G54-F54</f>
        <v>89</v>
      </c>
      <c r="S54" s="70" t="s">
        <v>748</v>
      </c>
      <c r="T54" s="123">
        <v>21000000</v>
      </c>
      <c r="U54" s="124" t="s">
        <v>749</v>
      </c>
      <c r="V54" s="123">
        <v>21000000</v>
      </c>
      <c r="W54" s="125">
        <v>45330</v>
      </c>
      <c r="X54" s="126" t="s">
        <v>473</v>
      </c>
      <c r="Y54" s="311">
        <f>+Z54+AA54+AB54</f>
        <v>21000000</v>
      </c>
      <c r="Z54" s="84">
        <f>T54-AA54-AB54</f>
        <v>21000000</v>
      </c>
      <c r="AA54" s="86">
        <v>0</v>
      </c>
      <c r="AB54" s="85">
        <f>+AC54+AD54+AE54+AF54+AG54+AH54+AI54+AJ54</f>
        <v>0</v>
      </c>
      <c r="AC54" s="86">
        <v>0</v>
      </c>
      <c r="AD54" s="86">
        <v>0</v>
      </c>
      <c r="AE54" s="86">
        <v>0</v>
      </c>
      <c r="AF54" s="86">
        <v>0</v>
      </c>
      <c r="AG54" s="86">
        <v>0</v>
      </c>
      <c r="AH54" s="86">
        <v>0</v>
      </c>
      <c r="AI54" s="86">
        <v>0</v>
      </c>
      <c r="AJ54" s="86">
        <v>0</v>
      </c>
      <c r="AK54" s="78" t="s">
        <v>104</v>
      </c>
      <c r="AL54" s="103" t="s">
        <v>750</v>
      </c>
      <c r="AM54" s="70" t="s">
        <v>751</v>
      </c>
      <c r="AN54" s="76">
        <v>20401211</v>
      </c>
      <c r="AO54" s="78" t="s">
        <v>108</v>
      </c>
      <c r="AP54" s="70" t="s">
        <v>108</v>
      </c>
      <c r="AQ54" s="118" t="s">
        <v>108</v>
      </c>
      <c r="AR54" s="78" t="s">
        <v>108</v>
      </c>
      <c r="AS54" s="70" t="s">
        <v>578</v>
      </c>
      <c r="AT54" s="78" t="s">
        <v>578</v>
      </c>
      <c r="AU54" s="78" t="s">
        <v>392</v>
      </c>
      <c r="AV54" s="70"/>
      <c r="AW54" s="70"/>
      <c r="AX54" s="70" t="s">
        <v>578</v>
      </c>
      <c r="AY54" s="70" t="s">
        <v>108</v>
      </c>
      <c r="AZ54" s="92"/>
      <c r="BA54" s="70"/>
      <c r="BB54" s="100"/>
      <c r="BC54" s="92"/>
      <c r="BD54" s="79"/>
      <c r="BE54" s="79"/>
      <c r="BF54" s="79"/>
      <c r="BG54" s="92"/>
      <c r="BH54" s="90">
        <f>T54+BB54</f>
        <v>21000000</v>
      </c>
      <c r="BI54" s="349" t="s">
        <v>113</v>
      </c>
      <c r="BJ54" s="70"/>
      <c r="BK54" s="77" t="s">
        <v>114</v>
      </c>
      <c r="BL54" s="92"/>
      <c r="BM54" s="465"/>
      <c r="BN54" s="104" t="s">
        <v>115</v>
      </c>
      <c r="BO54" s="77">
        <v>49</v>
      </c>
      <c r="BP54" s="77" t="s">
        <v>109</v>
      </c>
      <c r="BQ54" s="77" t="s">
        <v>108</v>
      </c>
      <c r="BR54" s="77" t="s">
        <v>108</v>
      </c>
      <c r="BS54" s="77" t="s">
        <v>108</v>
      </c>
      <c r="BT54" s="77" t="s">
        <v>108</v>
      </c>
      <c r="BU54" s="105" t="s">
        <v>752</v>
      </c>
      <c r="BV54" s="77">
        <v>3208002237</v>
      </c>
      <c r="BW54" s="114" t="s">
        <v>753</v>
      </c>
      <c r="BX54" s="95" t="s">
        <v>139</v>
      </c>
      <c r="BY54" s="77" t="s">
        <v>119</v>
      </c>
      <c r="BZ54" s="127" t="s">
        <v>754</v>
      </c>
      <c r="CA54" s="77" t="s">
        <v>109</v>
      </c>
      <c r="CB54" s="77" t="s">
        <v>109</v>
      </c>
      <c r="CC54" s="77" t="s">
        <v>109</v>
      </c>
      <c r="CD54" s="77"/>
      <c r="CE54" s="77"/>
      <c r="CF54" s="77"/>
      <c r="CG54" s="77"/>
      <c r="CH54" s="77"/>
      <c r="CI54" s="77"/>
      <c r="CJ54" s="77"/>
      <c r="CK54" s="77"/>
      <c r="CL54" s="77"/>
      <c r="CM54" s="77" t="s">
        <v>109</v>
      </c>
      <c r="CN54" s="97"/>
      <c r="CO54" s="50"/>
      <c r="CP54" s="50"/>
      <c r="CQ54" s="50"/>
      <c r="CR54" s="50"/>
      <c r="CS54" s="50"/>
      <c r="CT54" s="50"/>
      <c r="CU54" s="50"/>
      <c r="CV54" s="50"/>
      <c r="CW54" s="50"/>
      <c r="CX54" s="50"/>
      <c r="CY54" s="50"/>
      <c r="CZ54" s="50"/>
      <c r="DA54" s="50"/>
      <c r="DB54" s="50"/>
      <c r="DC54" s="50"/>
      <c r="DD54" s="50"/>
      <c r="DE54" s="50"/>
      <c r="DF54" s="50"/>
      <c r="DG54" s="50"/>
      <c r="DH54" s="50"/>
      <c r="DI54" s="50"/>
      <c r="DJ54" s="50"/>
      <c r="DK54" s="50"/>
      <c r="DL54" s="50"/>
      <c r="DM54" s="50"/>
      <c r="DN54" s="50"/>
      <c r="DO54" s="50"/>
      <c r="DP54" s="50"/>
      <c r="DQ54" s="50"/>
      <c r="DR54" s="50"/>
      <c r="DS54" s="50"/>
      <c r="DT54" s="50"/>
      <c r="DU54" s="50"/>
      <c r="DV54" s="50"/>
      <c r="DW54" s="50"/>
      <c r="DX54" s="50"/>
      <c r="DY54" s="50"/>
      <c r="DZ54" s="50"/>
      <c r="EA54" s="50"/>
      <c r="EB54" s="50"/>
      <c r="EC54" s="50"/>
      <c r="ED54" s="50"/>
      <c r="EE54" s="50"/>
      <c r="EF54" s="50"/>
      <c r="EG54" s="50"/>
      <c r="EH54" s="50"/>
      <c r="EI54" s="50"/>
      <c r="EJ54" s="50"/>
      <c r="EK54" s="50"/>
      <c r="EL54" s="50"/>
      <c r="EM54" s="50"/>
      <c r="EN54" s="50"/>
      <c r="EO54" s="50"/>
      <c r="EP54" s="50"/>
      <c r="EQ54" s="50"/>
      <c r="ER54" s="50"/>
      <c r="ES54" s="50"/>
      <c r="ET54" s="50"/>
      <c r="EU54" s="50"/>
      <c r="EV54" s="50"/>
      <c r="EW54" s="50"/>
      <c r="EX54" s="50"/>
      <c r="EY54" s="50"/>
      <c r="EZ54" s="50"/>
      <c r="FA54" s="50"/>
      <c r="FB54" s="50"/>
      <c r="FC54" s="50"/>
      <c r="FD54" s="50"/>
      <c r="FE54" s="50"/>
      <c r="FF54" s="50"/>
      <c r="FG54" s="50"/>
      <c r="FH54" s="50"/>
      <c r="FI54" s="50"/>
      <c r="FJ54" s="50"/>
      <c r="FK54" s="50"/>
      <c r="FL54" s="50"/>
      <c r="FM54" s="50"/>
      <c r="FN54" s="50"/>
      <c r="FO54" s="50"/>
      <c r="FP54" s="50"/>
      <c r="FQ54" s="50"/>
      <c r="FR54" s="50"/>
      <c r="FS54" s="50"/>
      <c r="FT54" s="50"/>
      <c r="FU54" s="50"/>
      <c r="FV54" s="50"/>
      <c r="FW54" s="50"/>
      <c r="FX54" s="50"/>
      <c r="FY54" s="50"/>
      <c r="FZ54" s="50"/>
      <c r="GA54" s="50"/>
      <c r="GB54" s="50"/>
      <c r="GC54" s="50"/>
      <c r="GD54" s="50"/>
      <c r="GE54" s="50"/>
      <c r="GF54" s="50"/>
      <c r="GG54" s="50"/>
      <c r="GH54" s="50"/>
      <c r="GI54" s="50"/>
      <c r="GJ54" s="50"/>
      <c r="GK54" s="50"/>
      <c r="GL54" s="50"/>
      <c r="GM54" s="50"/>
      <c r="GN54" s="50"/>
      <c r="GO54" s="50"/>
      <c r="GP54" s="50"/>
      <c r="GQ54" s="50"/>
      <c r="GR54" s="50"/>
      <c r="GS54" s="50"/>
      <c r="GT54" s="50"/>
      <c r="GU54" s="50"/>
    </row>
    <row r="55" spans="1:1337" s="50" customFormat="1" ht="45.75" customHeight="1">
      <c r="A55" s="589">
        <f>1+A54</f>
        <v>54</v>
      </c>
      <c r="B55" s="151" t="s">
        <v>755</v>
      </c>
      <c r="C55" s="134" t="s">
        <v>756</v>
      </c>
      <c r="D55" s="138" t="s">
        <v>93</v>
      </c>
      <c r="E55" s="135">
        <v>45331</v>
      </c>
      <c r="F55" s="136">
        <v>45335</v>
      </c>
      <c r="G55" s="136">
        <v>45485</v>
      </c>
      <c r="H55" s="134" t="s">
        <v>416</v>
      </c>
      <c r="I55" s="139" t="s">
        <v>216</v>
      </c>
      <c r="J55" s="134" t="s">
        <v>757</v>
      </c>
      <c r="K55" s="251">
        <v>79745100</v>
      </c>
      <c r="L55" s="134">
        <v>3</v>
      </c>
      <c r="M55" s="252" t="s">
        <v>97</v>
      </c>
      <c r="N55" s="141" t="s">
        <v>98</v>
      </c>
      <c r="O55" s="151" t="s">
        <v>218</v>
      </c>
      <c r="P55" s="134" t="s">
        <v>758</v>
      </c>
      <c r="Q55" s="134" t="s">
        <v>403</v>
      </c>
      <c r="R55" s="143">
        <f>+G55-F55</f>
        <v>150</v>
      </c>
      <c r="S55" s="134" t="s">
        <v>759</v>
      </c>
      <c r="T55" s="253">
        <v>201706975</v>
      </c>
      <c r="U55" s="254" t="s">
        <v>760</v>
      </c>
      <c r="V55" s="253">
        <v>201706975</v>
      </c>
      <c r="W55" s="255">
        <v>45331</v>
      </c>
      <c r="X55" s="256" t="s">
        <v>473</v>
      </c>
      <c r="Y55" s="314">
        <f>+Z55+AA55+AB55</f>
        <v>201706975</v>
      </c>
      <c r="Z55" s="148">
        <f>T55-AA55-AB55</f>
        <v>201706975</v>
      </c>
      <c r="AA55" s="149">
        <v>0</v>
      </c>
      <c r="AB55" s="150">
        <f>+AC55+AD55+AE55+AF55+AG55+AH55+AI55+AJ55</f>
        <v>0</v>
      </c>
      <c r="AC55" s="149">
        <v>0</v>
      </c>
      <c r="AD55" s="149">
        <v>0</v>
      </c>
      <c r="AE55" s="149">
        <v>0</v>
      </c>
      <c r="AF55" s="149">
        <v>0</v>
      </c>
      <c r="AG55" s="149">
        <v>0</v>
      </c>
      <c r="AH55" s="149">
        <v>0</v>
      </c>
      <c r="AI55" s="149">
        <v>0</v>
      </c>
      <c r="AJ55" s="149">
        <v>0</v>
      </c>
      <c r="AK55" s="142" t="s">
        <v>104</v>
      </c>
      <c r="AL55" s="103" t="s">
        <v>761</v>
      </c>
      <c r="AM55" s="134" t="s">
        <v>224</v>
      </c>
      <c r="AN55" s="140">
        <v>13542484</v>
      </c>
      <c r="AO55" s="142" t="s">
        <v>762</v>
      </c>
      <c r="AP55" s="134" t="s">
        <v>131</v>
      </c>
      <c r="AQ55" s="257">
        <v>45335</v>
      </c>
      <c r="AR55" s="142" t="s">
        <v>763</v>
      </c>
      <c r="AS55" s="134" t="s">
        <v>108</v>
      </c>
      <c r="AT55" s="142" t="s">
        <v>578</v>
      </c>
      <c r="AU55" s="142" t="s">
        <v>392</v>
      </c>
      <c r="AV55" s="134"/>
      <c r="AW55" s="134"/>
      <c r="AX55" s="134" t="s">
        <v>578</v>
      </c>
      <c r="AY55" s="134" t="s">
        <v>108</v>
      </c>
      <c r="AZ55" s="156"/>
      <c r="BA55" s="134"/>
      <c r="BB55" s="169"/>
      <c r="BC55" s="156"/>
      <c r="BD55" s="143"/>
      <c r="BE55" s="143"/>
      <c r="BF55" s="143"/>
      <c r="BG55" s="156"/>
      <c r="BH55" s="153">
        <f>T55+BB55</f>
        <v>201706975</v>
      </c>
      <c r="BI55" s="436" t="s">
        <v>227</v>
      </c>
      <c r="BJ55" s="134"/>
      <c r="BK55" s="141"/>
      <c r="BL55" s="156"/>
      <c r="BM55" s="346" t="s">
        <v>228</v>
      </c>
      <c r="BN55" s="64" t="s">
        <v>115</v>
      </c>
      <c r="BO55" s="23">
        <v>47</v>
      </c>
      <c r="BP55" s="23" t="s">
        <v>109</v>
      </c>
      <c r="BQ55" s="23" t="s">
        <v>108</v>
      </c>
      <c r="BR55" s="23" t="s">
        <v>108</v>
      </c>
      <c r="BS55" s="23" t="s">
        <v>108</v>
      </c>
      <c r="BT55" s="23" t="s">
        <v>108</v>
      </c>
      <c r="BU55" s="61" t="s">
        <v>764</v>
      </c>
      <c r="BV55" s="23">
        <v>3227282096</v>
      </c>
      <c r="BW55" s="65" t="s">
        <v>765</v>
      </c>
      <c r="BX55" s="29" t="s">
        <v>118</v>
      </c>
      <c r="BY55" s="23" t="s">
        <v>119</v>
      </c>
      <c r="BZ55" s="66">
        <v>33700010509</v>
      </c>
      <c r="CA55" s="141" t="s">
        <v>109</v>
      </c>
      <c r="CB55" s="141" t="s">
        <v>109</v>
      </c>
      <c r="CC55" s="141"/>
      <c r="CD55" s="141"/>
      <c r="CE55" s="141"/>
      <c r="CF55" s="141"/>
      <c r="CG55" s="141"/>
      <c r="CH55" s="141"/>
      <c r="CI55" s="141"/>
      <c r="CJ55" s="141"/>
      <c r="CK55" s="141"/>
      <c r="CL55" s="141"/>
      <c r="CM55" s="141" t="s">
        <v>109</v>
      </c>
      <c r="CN55" s="160"/>
    </row>
    <row r="56" spans="1:1337" s="50" customFormat="1" ht="45.75" customHeight="1">
      <c r="A56" s="641">
        <f>1+A55</f>
        <v>55</v>
      </c>
      <c r="B56" s="591" t="s">
        <v>766</v>
      </c>
      <c r="C56" s="175" t="s">
        <v>767</v>
      </c>
      <c r="D56" s="180" t="s">
        <v>93</v>
      </c>
      <c r="E56" s="176">
        <v>45331</v>
      </c>
      <c r="F56" s="177">
        <v>45358</v>
      </c>
      <c r="G56" s="177">
        <v>45541</v>
      </c>
      <c r="H56" s="175" t="s">
        <v>416</v>
      </c>
      <c r="I56" s="181" t="s">
        <v>180</v>
      </c>
      <c r="J56" s="175" t="s">
        <v>768</v>
      </c>
      <c r="K56" s="182">
        <v>1072648064</v>
      </c>
      <c r="L56" s="175">
        <v>6</v>
      </c>
      <c r="M56" s="183" t="s">
        <v>97</v>
      </c>
      <c r="N56" s="184" t="s">
        <v>98</v>
      </c>
      <c r="O56" s="185" t="s">
        <v>427</v>
      </c>
      <c r="P56" s="175" t="s">
        <v>769</v>
      </c>
      <c r="Q56" s="175" t="s">
        <v>495</v>
      </c>
      <c r="R56" s="186">
        <f>+G56-F56</f>
        <v>183</v>
      </c>
      <c r="S56" s="175" t="s">
        <v>770</v>
      </c>
      <c r="T56" s="265">
        <v>15942000</v>
      </c>
      <c r="U56" s="266" t="s">
        <v>771</v>
      </c>
      <c r="V56" s="265">
        <v>15942000</v>
      </c>
      <c r="W56" s="267">
        <v>45331</v>
      </c>
      <c r="X56" s="268" t="s">
        <v>473</v>
      </c>
      <c r="Y56" s="312">
        <f>+Z56+AA56+AB56</f>
        <v>15942000</v>
      </c>
      <c r="Z56" s="187">
        <f>T56-AA56-AB56</f>
        <v>15942000</v>
      </c>
      <c r="AA56" s="188">
        <v>0</v>
      </c>
      <c r="AB56" s="189">
        <f>+AC56+AD56+AE56+AF56+AG56+AH56+AI56+AJ56</f>
        <v>0</v>
      </c>
      <c r="AC56" s="188">
        <v>0</v>
      </c>
      <c r="AD56" s="188">
        <v>0</v>
      </c>
      <c r="AE56" s="188">
        <v>0</v>
      </c>
      <c r="AF56" s="188">
        <v>0</v>
      </c>
      <c r="AG56" s="188">
        <v>0</v>
      </c>
      <c r="AH56" s="188">
        <v>0</v>
      </c>
      <c r="AI56" s="188">
        <v>0</v>
      </c>
      <c r="AJ56" s="188">
        <v>0</v>
      </c>
      <c r="AK56" s="190" t="s">
        <v>104</v>
      </c>
      <c r="AL56" s="191" t="s">
        <v>772</v>
      </c>
      <c r="AM56" s="175" t="s">
        <v>773</v>
      </c>
      <c r="AN56" s="192" t="s">
        <v>774</v>
      </c>
      <c r="AO56" s="190" t="s">
        <v>108</v>
      </c>
      <c r="AP56" s="175" t="s">
        <v>108</v>
      </c>
      <c r="AQ56" s="269" t="s">
        <v>108</v>
      </c>
      <c r="AR56" s="190" t="s">
        <v>108</v>
      </c>
      <c r="AS56" s="175" t="s">
        <v>578</v>
      </c>
      <c r="AT56" s="190" t="s">
        <v>578</v>
      </c>
      <c r="AU56" s="190" t="s">
        <v>392</v>
      </c>
      <c r="AV56" s="175"/>
      <c r="AW56" s="175" t="s">
        <v>110</v>
      </c>
      <c r="AX56" s="175" t="s">
        <v>578</v>
      </c>
      <c r="AY56" s="175" t="s">
        <v>108</v>
      </c>
      <c r="AZ56" s="193"/>
      <c r="BA56" s="175"/>
      <c r="BB56" s="194"/>
      <c r="BC56" s="193"/>
      <c r="BD56" s="186"/>
      <c r="BE56" s="186"/>
      <c r="BF56" s="186"/>
      <c r="BG56" s="193"/>
      <c r="BH56" s="195">
        <f>T56+BB56</f>
        <v>15942000</v>
      </c>
      <c r="BI56" s="296" t="s">
        <v>135</v>
      </c>
      <c r="BJ56" s="19"/>
      <c r="BK56" s="23" t="s">
        <v>114</v>
      </c>
      <c r="BL56" s="59"/>
      <c r="BM56" s="164" t="s">
        <v>775</v>
      </c>
      <c r="BN56" s="64" t="s">
        <v>161</v>
      </c>
      <c r="BO56" s="23">
        <v>35</v>
      </c>
      <c r="BP56" s="23" t="s">
        <v>108</v>
      </c>
      <c r="BQ56" s="23" t="s">
        <v>108</v>
      </c>
      <c r="BR56" s="23" t="s">
        <v>108</v>
      </c>
      <c r="BS56" s="23" t="s">
        <v>108</v>
      </c>
      <c r="BT56" s="23" t="s">
        <v>108</v>
      </c>
      <c r="BU56" s="61" t="s">
        <v>776</v>
      </c>
      <c r="BV56" s="23">
        <v>3224332358</v>
      </c>
      <c r="BW56" s="65" t="s">
        <v>777</v>
      </c>
      <c r="BX56" s="29" t="s">
        <v>139</v>
      </c>
      <c r="BY56" s="23" t="s">
        <v>119</v>
      </c>
      <c r="BZ56" s="66" t="s">
        <v>778</v>
      </c>
      <c r="CA56" s="264" t="s">
        <v>232</v>
      </c>
      <c r="CB56" s="264" t="s">
        <v>232</v>
      </c>
      <c r="CC56" s="236"/>
      <c r="CD56" s="236"/>
      <c r="CE56" s="236"/>
      <c r="CF56" s="236"/>
      <c r="CG56" s="236"/>
      <c r="CH56" s="236"/>
      <c r="CI56" s="236"/>
      <c r="CJ56" s="236"/>
      <c r="CK56" s="236"/>
      <c r="CL56" s="236"/>
      <c r="CM56" s="263"/>
      <c r="CN56" s="236"/>
    </row>
    <row r="57" spans="1:1337" s="50" customFormat="1" ht="45.75" customHeight="1">
      <c r="A57" s="589">
        <f>1+A56</f>
        <v>56</v>
      </c>
      <c r="B57" s="87" t="s">
        <v>779</v>
      </c>
      <c r="C57" s="70" t="s">
        <v>780</v>
      </c>
      <c r="D57" s="74" t="s">
        <v>781</v>
      </c>
      <c r="E57" s="71">
        <v>45331</v>
      </c>
      <c r="F57" s="72">
        <v>45334</v>
      </c>
      <c r="G57" s="72">
        <v>45454</v>
      </c>
      <c r="H57" s="70" t="s">
        <v>416</v>
      </c>
      <c r="I57" s="75" t="s">
        <v>95</v>
      </c>
      <c r="J57" s="70" t="s">
        <v>782</v>
      </c>
      <c r="K57" s="122">
        <v>20471710</v>
      </c>
      <c r="L57" s="70">
        <v>4</v>
      </c>
      <c r="M57" s="111" t="s">
        <v>97</v>
      </c>
      <c r="N57" s="77" t="s">
        <v>98</v>
      </c>
      <c r="O57" s="87" t="s">
        <v>783</v>
      </c>
      <c r="P57" s="70" t="s">
        <v>784</v>
      </c>
      <c r="Q57" s="70" t="s">
        <v>785</v>
      </c>
      <c r="R57" s="79">
        <f>+G57-F57</f>
        <v>120</v>
      </c>
      <c r="S57" s="70" t="s">
        <v>482</v>
      </c>
      <c r="T57" s="123">
        <v>40000000</v>
      </c>
      <c r="U57" s="124" t="s">
        <v>786</v>
      </c>
      <c r="V57" s="123" t="s">
        <v>787</v>
      </c>
      <c r="W57" s="125">
        <v>45334</v>
      </c>
      <c r="X57" s="126" t="s">
        <v>473</v>
      </c>
      <c r="Y57" s="311" t="s">
        <v>787</v>
      </c>
      <c r="Z57" s="84">
        <f>T57-AA57-AB57</f>
        <v>40000000</v>
      </c>
      <c r="AA57" s="86">
        <v>0</v>
      </c>
      <c r="AB57" s="85">
        <f>+AC57+AD57+AE57+AF57+AG57+AH57+AI57+AJ57</f>
        <v>0</v>
      </c>
      <c r="AC57" s="86">
        <v>0</v>
      </c>
      <c r="AD57" s="86">
        <v>0</v>
      </c>
      <c r="AE57" s="86">
        <v>0</v>
      </c>
      <c r="AF57" s="86">
        <v>0</v>
      </c>
      <c r="AG57" s="86">
        <v>0</v>
      </c>
      <c r="AH57" s="86">
        <v>0</v>
      </c>
      <c r="AI57" s="86">
        <v>0</v>
      </c>
      <c r="AJ57" s="86">
        <v>0</v>
      </c>
      <c r="AK57" s="78" t="s">
        <v>104</v>
      </c>
      <c r="AL57" s="103" t="s">
        <v>788</v>
      </c>
      <c r="AM57" s="70" t="s">
        <v>789</v>
      </c>
      <c r="AN57" s="76" t="s">
        <v>790</v>
      </c>
      <c r="AO57" s="78" t="s">
        <v>108</v>
      </c>
      <c r="AP57" s="70" t="s">
        <v>108</v>
      </c>
      <c r="AQ57" s="118" t="s">
        <v>108</v>
      </c>
      <c r="AR57" s="78" t="s">
        <v>108</v>
      </c>
      <c r="AS57" s="70" t="s">
        <v>578</v>
      </c>
      <c r="AT57" s="78" t="s">
        <v>578</v>
      </c>
      <c r="AU57" s="78" t="s">
        <v>392</v>
      </c>
      <c r="AV57" s="70"/>
      <c r="AW57" s="70" t="s">
        <v>110</v>
      </c>
      <c r="AX57" s="70" t="s">
        <v>578</v>
      </c>
      <c r="AY57" s="70" t="s">
        <v>108</v>
      </c>
      <c r="AZ57" s="92">
        <v>45443</v>
      </c>
      <c r="BA57" s="70" t="s">
        <v>791</v>
      </c>
      <c r="BB57" s="100">
        <v>10000000</v>
      </c>
      <c r="BC57" s="92">
        <v>45443</v>
      </c>
      <c r="BD57" s="79" t="s">
        <v>792</v>
      </c>
      <c r="BE57" s="79"/>
      <c r="BF57" s="79"/>
      <c r="BG57" s="92">
        <v>45484</v>
      </c>
      <c r="BH57" s="90">
        <f>T57+BB57</f>
        <v>50000000</v>
      </c>
      <c r="BI57" s="296" t="s">
        <v>135</v>
      </c>
      <c r="BJ57" s="133"/>
      <c r="BK57" s="132" t="s">
        <v>114</v>
      </c>
      <c r="BL57" s="163"/>
      <c r="BM57" s="164" t="s">
        <v>793</v>
      </c>
      <c r="BN57" s="104" t="s">
        <v>161</v>
      </c>
      <c r="BO57" s="77">
        <v>61</v>
      </c>
      <c r="BP57" s="77" t="s">
        <v>108</v>
      </c>
      <c r="BQ57" s="77" t="s">
        <v>108</v>
      </c>
      <c r="BR57" s="77" t="s">
        <v>108</v>
      </c>
      <c r="BS57" s="77" t="s">
        <v>108</v>
      </c>
      <c r="BT57" s="77" t="s">
        <v>108</v>
      </c>
      <c r="BU57" s="105" t="s">
        <v>794</v>
      </c>
      <c r="BV57" s="77">
        <v>3106888798</v>
      </c>
      <c r="BW57" s="114" t="s">
        <v>795</v>
      </c>
      <c r="BX57" s="95" t="s">
        <v>118</v>
      </c>
      <c r="BY57" s="77" t="s">
        <v>119</v>
      </c>
      <c r="BZ57" s="127">
        <v>34609466296</v>
      </c>
      <c r="CA57" s="77" t="s">
        <v>109</v>
      </c>
      <c r="CB57" s="77" t="s">
        <v>109</v>
      </c>
      <c r="CC57" s="77" t="s">
        <v>109</v>
      </c>
      <c r="CD57" s="77" t="s">
        <v>109</v>
      </c>
      <c r="CE57" s="77" t="s">
        <v>109</v>
      </c>
      <c r="CF57" s="77"/>
      <c r="CG57" s="77"/>
      <c r="CH57" s="77"/>
      <c r="CI57" s="77"/>
      <c r="CJ57" s="77"/>
      <c r="CK57" s="77"/>
      <c r="CL57" s="77"/>
      <c r="CM57" s="77" t="s">
        <v>109</v>
      </c>
      <c r="CN57" s="97"/>
    </row>
    <row r="58" spans="1:1337" s="50" customFormat="1" ht="45.75" customHeight="1">
      <c r="A58" s="589">
        <f>1+A57</f>
        <v>57</v>
      </c>
      <c r="B58" s="87" t="s">
        <v>796</v>
      </c>
      <c r="C58" s="70" t="s">
        <v>797</v>
      </c>
      <c r="D58" s="74" t="s">
        <v>93</v>
      </c>
      <c r="E58" s="71">
        <v>45331</v>
      </c>
      <c r="F58" s="72">
        <v>45334</v>
      </c>
      <c r="G58" s="72">
        <v>45423</v>
      </c>
      <c r="H58" s="70" t="s">
        <v>416</v>
      </c>
      <c r="I58" s="75" t="s">
        <v>180</v>
      </c>
      <c r="J58" s="95" t="s">
        <v>798</v>
      </c>
      <c r="K58" s="122">
        <v>1072716585</v>
      </c>
      <c r="L58" s="70">
        <v>3</v>
      </c>
      <c r="M58" s="111" t="s">
        <v>97</v>
      </c>
      <c r="N58" s="77" t="s">
        <v>98</v>
      </c>
      <c r="O58" s="87" t="s">
        <v>99</v>
      </c>
      <c r="P58" s="70" t="s">
        <v>799</v>
      </c>
      <c r="Q58" s="70" t="s">
        <v>101</v>
      </c>
      <c r="R58" s="79">
        <f>+G58-F58</f>
        <v>89</v>
      </c>
      <c r="S58" s="70" t="s">
        <v>800</v>
      </c>
      <c r="T58" s="123">
        <v>11400000</v>
      </c>
      <c r="U58" s="124" t="s">
        <v>801</v>
      </c>
      <c r="V58" s="123">
        <v>11400000</v>
      </c>
      <c r="W58" s="125">
        <v>45334</v>
      </c>
      <c r="X58" s="126" t="s">
        <v>473</v>
      </c>
      <c r="Y58" s="311">
        <f>+Z58+AA58+AB58</f>
        <v>11400000</v>
      </c>
      <c r="Z58" s="84">
        <f>T58-AA58-AB58</f>
        <v>11400000</v>
      </c>
      <c r="AA58" s="86">
        <v>0</v>
      </c>
      <c r="AB58" s="85">
        <f>+AC58+AD58+AE58+AF58+AG58+AH58+AI58+AJ58</f>
        <v>0</v>
      </c>
      <c r="AC58" s="86">
        <v>0</v>
      </c>
      <c r="AD58" s="86">
        <v>0</v>
      </c>
      <c r="AE58" s="86">
        <v>0</v>
      </c>
      <c r="AF58" s="86">
        <v>0</v>
      </c>
      <c r="AG58" s="86">
        <v>0</v>
      </c>
      <c r="AH58" s="86">
        <v>0</v>
      </c>
      <c r="AI58" s="86">
        <v>0</v>
      </c>
      <c r="AJ58" s="86">
        <v>0</v>
      </c>
      <c r="AK58" s="78" t="s">
        <v>104</v>
      </c>
      <c r="AL58" s="103" t="s">
        <v>802</v>
      </c>
      <c r="AM58" s="70" t="s">
        <v>391</v>
      </c>
      <c r="AN58" s="76">
        <v>52770023</v>
      </c>
      <c r="AO58" s="78" t="s">
        <v>108</v>
      </c>
      <c r="AP58" s="70" t="s">
        <v>108</v>
      </c>
      <c r="AQ58" s="118" t="s">
        <v>108</v>
      </c>
      <c r="AR58" s="78" t="s">
        <v>108</v>
      </c>
      <c r="AS58" s="70" t="s">
        <v>578</v>
      </c>
      <c r="AT58" s="78" t="s">
        <v>578</v>
      </c>
      <c r="AU58" s="78" t="s">
        <v>392</v>
      </c>
      <c r="AV58" s="70"/>
      <c r="AW58" s="70"/>
      <c r="AX58" s="70" t="s">
        <v>578</v>
      </c>
      <c r="AY58" s="70" t="s">
        <v>108</v>
      </c>
      <c r="AZ58" s="92"/>
      <c r="BA58" s="70"/>
      <c r="BB58" s="100"/>
      <c r="BC58" s="92"/>
      <c r="BD58" s="79"/>
      <c r="BE58" s="79"/>
      <c r="BF58" s="79"/>
      <c r="BG58" s="92"/>
      <c r="BH58" s="90">
        <f>T58+BB58</f>
        <v>11400000</v>
      </c>
      <c r="BI58" s="454" t="s">
        <v>113</v>
      </c>
      <c r="BJ58" s="70"/>
      <c r="BK58" s="77" t="s">
        <v>114</v>
      </c>
      <c r="BL58" s="92"/>
      <c r="BM58" s="465"/>
      <c r="BN58" s="104" t="s">
        <v>115</v>
      </c>
      <c r="BO58" s="77">
        <v>26</v>
      </c>
      <c r="BP58" s="77" t="s">
        <v>578</v>
      </c>
      <c r="BQ58" s="77" t="s">
        <v>108</v>
      </c>
      <c r="BR58" s="77" t="s">
        <v>108</v>
      </c>
      <c r="BS58" s="77" t="s">
        <v>108</v>
      </c>
      <c r="BT58" s="77" t="s">
        <v>108</v>
      </c>
      <c r="BU58" s="105" t="s">
        <v>803</v>
      </c>
      <c r="BV58" s="77">
        <v>313264788</v>
      </c>
      <c r="BW58" s="114" t="s">
        <v>804</v>
      </c>
      <c r="BX58" s="95" t="s">
        <v>657</v>
      </c>
      <c r="BY58" s="77" t="s">
        <v>119</v>
      </c>
      <c r="BZ58" s="127">
        <v>338348659</v>
      </c>
      <c r="CA58" s="77" t="s">
        <v>109</v>
      </c>
      <c r="CB58" s="77" t="s">
        <v>109</v>
      </c>
      <c r="CC58" s="77" t="s">
        <v>109</v>
      </c>
      <c r="CD58" s="77"/>
      <c r="CE58" s="77"/>
      <c r="CF58" s="77"/>
      <c r="CG58" s="77"/>
      <c r="CH58" s="77"/>
      <c r="CI58" s="77"/>
      <c r="CJ58" s="77"/>
      <c r="CK58" s="77"/>
      <c r="CL58" s="77"/>
      <c r="CM58" s="77" t="s">
        <v>109</v>
      </c>
      <c r="CN58" s="97"/>
    </row>
    <row r="59" spans="1:1337" s="50" customFormat="1" ht="45.75" customHeight="1">
      <c r="A59" s="697">
        <f>1+A58</f>
        <v>58</v>
      </c>
      <c r="B59" s="581" t="s">
        <v>805</v>
      </c>
      <c r="C59" s="70" t="s">
        <v>806</v>
      </c>
      <c r="D59" s="74" t="s">
        <v>340</v>
      </c>
      <c r="E59" s="71">
        <v>45334</v>
      </c>
      <c r="F59" s="72">
        <v>45336</v>
      </c>
      <c r="G59" s="72">
        <v>45639</v>
      </c>
      <c r="H59" s="70" t="s">
        <v>416</v>
      </c>
      <c r="I59" s="75" t="s">
        <v>95</v>
      </c>
      <c r="J59" s="70" t="s">
        <v>807</v>
      </c>
      <c r="K59" s="122">
        <v>53911419</v>
      </c>
      <c r="L59" s="70">
        <v>4</v>
      </c>
      <c r="M59" s="111" t="s">
        <v>97</v>
      </c>
      <c r="N59" s="77" t="s">
        <v>98</v>
      </c>
      <c r="O59" s="87" t="s">
        <v>427</v>
      </c>
      <c r="P59" s="70" t="s">
        <v>808</v>
      </c>
      <c r="Q59" s="70" t="s">
        <v>597</v>
      </c>
      <c r="R59" s="79">
        <f>+G59-F59</f>
        <v>303</v>
      </c>
      <c r="S59" s="70" t="s">
        <v>506</v>
      </c>
      <c r="T59" s="123">
        <v>90000000</v>
      </c>
      <c r="U59" s="124" t="s">
        <v>809</v>
      </c>
      <c r="V59" s="123">
        <v>9000000</v>
      </c>
      <c r="W59" s="125">
        <v>45330</v>
      </c>
      <c r="X59" s="126" t="s">
        <v>473</v>
      </c>
      <c r="Y59" s="311">
        <f>+Z59+AA59+AB59</f>
        <v>90000000</v>
      </c>
      <c r="Z59" s="84">
        <f>T59-AA59-AB59</f>
        <v>90000000</v>
      </c>
      <c r="AA59" s="86">
        <v>0</v>
      </c>
      <c r="AB59" s="85">
        <f>+AC59+AD59+AE59+AF59+AG59+AH59+AI59+AJ59</f>
        <v>0</v>
      </c>
      <c r="AC59" s="86">
        <v>0</v>
      </c>
      <c r="AD59" s="86">
        <v>0</v>
      </c>
      <c r="AE59" s="86">
        <v>0</v>
      </c>
      <c r="AF59" s="86">
        <v>0</v>
      </c>
      <c r="AG59" s="86">
        <v>0</v>
      </c>
      <c r="AH59" s="86">
        <v>0</v>
      </c>
      <c r="AI59" s="86">
        <v>0</v>
      </c>
      <c r="AJ59" s="86">
        <v>0</v>
      </c>
      <c r="AK59" s="78" t="s">
        <v>104</v>
      </c>
      <c r="AL59" s="103" t="s">
        <v>810</v>
      </c>
      <c r="AM59" s="70" t="s">
        <v>811</v>
      </c>
      <c r="AN59" s="76">
        <v>52705071</v>
      </c>
      <c r="AO59" s="78" t="s">
        <v>108</v>
      </c>
      <c r="AP59" s="70" t="s">
        <v>108</v>
      </c>
      <c r="AQ59" s="118" t="s">
        <v>108</v>
      </c>
      <c r="AR59" s="78" t="s">
        <v>108</v>
      </c>
      <c r="AS59" s="70" t="s">
        <v>578</v>
      </c>
      <c r="AT59" s="78" t="s">
        <v>578</v>
      </c>
      <c r="AU59" s="78" t="s">
        <v>392</v>
      </c>
      <c r="AV59" s="70"/>
      <c r="AW59" s="70"/>
      <c r="AX59" s="70" t="s">
        <v>578</v>
      </c>
      <c r="AY59" s="70" t="s">
        <v>108</v>
      </c>
      <c r="AZ59" s="92"/>
      <c r="BA59" s="70"/>
      <c r="BB59" s="100"/>
      <c r="BC59" s="92"/>
      <c r="BD59" s="79"/>
      <c r="BE59" s="79"/>
      <c r="BF59" s="79"/>
      <c r="BG59" s="92"/>
      <c r="BH59" s="90">
        <f>T59+BB59</f>
        <v>90000000</v>
      </c>
      <c r="BI59" s="95" t="s">
        <v>259</v>
      </c>
      <c r="BJ59" s="175"/>
      <c r="BK59" s="184" t="s">
        <v>114</v>
      </c>
      <c r="BL59" s="193"/>
      <c r="BM59" s="346" t="s">
        <v>812</v>
      </c>
      <c r="BN59" s="196" t="s">
        <v>161</v>
      </c>
      <c r="BO59" s="184">
        <v>38</v>
      </c>
      <c r="BP59" s="184" t="s">
        <v>108</v>
      </c>
      <c r="BQ59" s="184" t="s">
        <v>108</v>
      </c>
      <c r="BR59" s="184" t="s">
        <v>108</v>
      </c>
      <c r="BS59" s="184" t="s">
        <v>108</v>
      </c>
      <c r="BT59" s="184" t="s">
        <v>108</v>
      </c>
      <c r="BU59" s="197" t="s">
        <v>813</v>
      </c>
      <c r="BV59" s="184">
        <v>3173182700</v>
      </c>
      <c r="BW59" s="278" t="s">
        <v>814</v>
      </c>
      <c r="BX59" s="198" t="s">
        <v>118</v>
      </c>
      <c r="BY59" s="184" t="s">
        <v>119</v>
      </c>
      <c r="BZ59" s="279">
        <v>64984380630</v>
      </c>
      <c r="CA59" s="77" t="s">
        <v>109</v>
      </c>
      <c r="CB59" s="77" t="s">
        <v>109</v>
      </c>
      <c r="CC59" s="77" t="s">
        <v>109</v>
      </c>
      <c r="CD59" s="77" t="s">
        <v>109</v>
      </c>
      <c r="CE59" s="77" t="s">
        <v>109</v>
      </c>
      <c r="CF59" s="77" t="s">
        <v>109</v>
      </c>
      <c r="CG59" s="120" t="s">
        <v>109</v>
      </c>
      <c r="CH59" s="120" t="s">
        <v>109</v>
      </c>
      <c r="CI59" s="77" t="s">
        <v>109</v>
      </c>
      <c r="CJ59" s="77" t="s">
        <v>109</v>
      </c>
      <c r="CK59" s="77"/>
      <c r="CL59" s="77"/>
      <c r="CM59" s="77" t="s">
        <v>109</v>
      </c>
      <c r="CN59" s="97"/>
      <c r="CO59" s="98"/>
    </row>
    <row r="60" spans="1:1337" s="50" customFormat="1" ht="45.75" customHeight="1">
      <c r="A60" s="589">
        <f>1+A59</f>
        <v>59</v>
      </c>
      <c r="B60" s="87" t="s">
        <v>815</v>
      </c>
      <c r="C60" s="70" t="s">
        <v>816</v>
      </c>
      <c r="D60" s="74" t="s">
        <v>108</v>
      </c>
      <c r="E60" s="71">
        <v>45334</v>
      </c>
      <c r="F60" s="72">
        <v>45335</v>
      </c>
      <c r="G60" s="72">
        <v>47161</v>
      </c>
      <c r="H60" s="70" t="s">
        <v>416</v>
      </c>
      <c r="I60" s="75" t="s">
        <v>817</v>
      </c>
      <c r="J60" s="95" t="s">
        <v>818</v>
      </c>
      <c r="K60" s="122">
        <v>899999156</v>
      </c>
      <c r="L60" s="70">
        <v>1</v>
      </c>
      <c r="M60" s="111" t="s">
        <v>123</v>
      </c>
      <c r="N60" s="77" t="s">
        <v>98</v>
      </c>
      <c r="O60" s="87" t="s">
        <v>99</v>
      </c>
      <c r="P60" s="70" t="s">
        <v>819</v>
      </c>
      <c r="Q60" s="70" t="s">
        <v>820</v>
      </c>
      <c r="R60" s="79">
        <f>+G60-F60</f>
        <v>1826</v>
      </c>
      <c r="S60" s="70" t="s">
        <v>821</v>
      </c>
      <c r="T60" s="123">
        <v>88080723</v>
      </c>
      <c r="U60" s="124" t="s">
        <v>108</v>
      </c>
      <c r="V60" s="123" t="s">
        <v>108</v>
      </c>
      <c r="W60" s="125" t="s">
        <v>108</v>
      </c>
      <c r="X60" s="126" t="s">
        <v>108</v>
      </c>
      <c r="Y60" s="311">
        <f>+Z60+AA60+AB60</f>
        <v>88080723</v>
      </c>
      <c r="Z60" s="84">
        <f>T60-AA60-AB60</f>
        <v>88080723</v>
      </c>
      <c r="AA60" s="86">
        <v>0</v>
      </c>
      <c r="AB60" s="85">
        <v>0</v>
      </c>
      <c r="AC60" s="86">
        <v>0</v>
      </c>
      <c r="AD60" s="86">
        <v>0</v>
      </c>
      <c r="AE60" s="86">
        <v>0</v>
      </c>
      <c r="AF60" s="86">
        <v>0</v>
      </c>
      <c r="AG60" s="86">
        <v>0</v>
      </c>
      <c r="AH60" s="86">
        <v>0</v>
      </c>
      <c r="AI60" s="86">
        <v>0</v>
      </c>
      <c r="AJ60" s="86">
        <v>0</v>
      </c>
      <c r="AK60" s="78" t="s">
        <v>104</v>
      </c>
      <c r="AL60" s="103" t="s">
        <v>822</v>
      </c>
      <c r="AM60" s="70" t="s">
        <v>823</v>
      </c>
      <c r="AN60" s="76">
        <v>79242113</v>
      </c>
      <c r="AO60" s="78" t="s">
        <v>108</v>
      </c>
      <c r="AP60" s="70" t="s">
        <v>108</v>
      </c>
      <c r="AQ60" s="118" t="s">
        <v>108</v>
      </c>
      <c r="AR60" s="78" t="s">
        <v>108</v>
      </c>
      <c r="AS60" s="70" t="s">
        <v>108</v>
      </c>
      <c r="AT60" s="78" t="s">
        <v>108</v>
      </c>
      <c r="AU60" s="78" t="s">
        <v>392</v>
      </c>
      <c r="AV60" s="70"/>
      <c r="AW60" s="70"/>
      <c r="AX60" s="70" t="s">
        <v>578</v>
      </c>
      <c r="AY60" s="70" t="s">
        <v>108</v>
      </c>
      <c r="AZ60" s="92"/>
      <c r="BA60" s="70"/>
      <c r="BB60" s="100"/>
      <c r="BC60" s="92"/>
      <c r="BD60" s="79"/>
      <c r="BE60" s="79"/>
      <c r="BF60" s="79"/>
      <c r="BG60" s="92"/>
      <c r="BH60" s="90">
        <f>T60+BB60</f>
        <v>88080723</v>
      </c>
      <c r="BI60" s="454" t="s">
        <v>135</v>
      </c>
      <c r="BJ60" s="134"/>
      <c r="BK60" s="141" t="s">
        <v>114</v>
      </c>
      <c r="BL60" s="156"/>
      <c r="BM60" s="454" t="s">
        <v>824</v>
      </c>
      <c r="BN60" s="104" t="s">
        <v>108</v>
      </c>
      <c r="BO60" s="77" t="s">
        <v>108</v>
      </c>
      <c r="BP60" s="77" t="s">
        <v>108</v>
      </c>
      <c r="BQ60" s="77" t="s">
        <v>108</v>
      </c>
      <c r="BR60" s="77" t="s">
        <v>108</v>
      </c>
      <c r="BS60" s="77" t="s">
        <v>108</v>
      </c>
      <c r="BT60" s="77" t="s">
        <v>108</v>
      </c>
      <c r="BU60" s="105" t="s">
        <v>825</v>
      </c>
      <c r="BV60" s="77">
        <v>3012693548</v>
      </c>
      <c r="BW60" s="114" t="s">
        <v>826</v>
      </c>
      <c r="BX60" s="95" t="s">
        <v>108</v>
      </c>
      <c r="BY60" s="77" t="s">
        <v>108</v>
      </c>
      <c r="BZ60" s="127" t="s">
        <v>108</v>
      </c>
      <c r="CA60" s="77"/>
      <c r="CB60" s="77"/>
      <c r="CC60" s="77"/>
      <c r="CD60" s="77"/>
      <c r="CE60" s="77"/>
      <c r="CF60" s="77"/>
      <c r="CG60" s="77"/>
      <c r="CH60" s="77"/>
      <c r="CI60" s="77"/>
      <c r="CJ60" s="77"/>
      <c r="CK60" s="77"/>
      <c r="CL60" s="77"/>
      <c r="CM60" s="77"/>
      <c r="CN60" s="97"/>
    </row>
    <row r="61" spans="1:1337" s="50" customFormat="1" ht="45.75" customHeight="1">
      <c r="A61" s="639">
        <f>1+A60</f>
        <v>60</v>
      </c>
      <c r="B61" s="591" t="s">
        <v>827</v>
      </c>
      <c r="C61" s="175" t="s">
        <v>828</v>
      </c>
      <c r="D61" s="180" t="s">
        <v>425</v>
      </c>
      <c r="E61" s="176">
        <v>45335</v>
      </c>
      <c r="F61" s="177">
        <v>45337</v>
      </c>
      <c r="G61" s="177">
        <v>45487</v>
      </c>
      <c r="H61" s="175" t="s">
        <v>416</v>
      </c>
      <c r="I61" s="181" t="s">
        <v>216</v>
      </c>
      <c r="J61" s="175" t="s">
        <v>829</v>
      </c>
      <c r="K61" s="182">
        <v>20902987</v>
      </c>
      <c r="L61" s="175">
        <v>8</v>
      </c>
      <c r="M61" s="183" t="s">
        <v>97</v>
      </c>
      <c r="N61" s="184" t="s">
        <v>98</v>
      </c>
      <c r="O61" s="185" t="s">
        <v>124</v>
      </c>
      <c r="P61" s="175" t="s">
        <v>830</v>
      </c>
      <c r="Q61" s="175" t="s">
        <v>403</v>
      </c>
      <c r="R61" s="186">
        <f>+G61-F61</f>
        <v>150</v>
      </c>
      <c r="S61" s="175" t="s">
        <v>831</v>
      </c>
      <c r="T61" s="265">
        <v>85000000</v>
      </c>
      <c r="U61" s="266" t="s">
        <v>832</v>
      </c>
      <c r="V61" s="265">
        <v>85000000</v>
      </c>
      <c r="W61" s="267">
        <v>45336</v>
      </c>
      <c r="X61" s="268" t="s">
        <v>473</v>
      </c>
      <c r="Y61" s="312">
        <f>+Z61+AA61+AB61</f>
        <v>85000000</v>
      </c>
      <c r="Z61" s="187">
        <f>T61-AA61-AB61</f>
        <v>85000000</v>
      </c>
      <c r="AA61" s="188">
        <v>0</v>
      </c>
      <c r="AB61" s="189">
        <f>+AC61+AD61+AE61+AF61+AG61+AH61+AI61+AJ61</f>
        <v>0</v>
      </c>
      <c r="AC61" s="188">
        <v>0</v>
      </c>
      <c r="AD61" s="188">
        <v>0</v>
      </c>
      <c r="AE61" s="188">
        <v>0</v>
      </c>
      <c r="AF61" s="188">
        <v>0</v>
      </c>
      <c r="AG61" s="188">
        <v>0</v>
      </c>
      <c r="AH61" s="188">
        <v>0</v>
      </c>
      <c r="AI61" s="188">
        <v>0</v>
      </c>
      <c r="AJ61" s="188">
        <v>0</v>
      </c>
      <c r="AK61" s="190" t="s">
        <v>104</v>
      </c>
      <c r="AL61" s="191" t="s">
        <v>833</v>
      </c>
      <c r="AM61" s="175" t="s">
        <v>834</v>
      </c>
      <c r="AN61" s="192" t="s">
        <v>835</v>
      </c>
      <c r="AO61" s="190" t="s">
        <v>836</v>
      </c>
      <c r="AP61" s="175" t="s">
        <v>131</v>
      </c>
      <c r="AQ61" s="269">
        <v>45337</v>
      </c>
      <c r="AR61" s="190" t="s">
        <v>836</v>
      </c>
      <c r="AS61" s="175" t="s">
        <v>108</v>
      </c>
      <c r="AT61" s="190" t="s">
        <v>109</v>
      </c>
      <c r="AU61" s="190" t="s">
        <v>392</v>
      </c>
      <c r="AV61" s="175"/>
      <c r="AW61" s="175" t="s">
        <v>110</v>
      </c>
      <c r="AX61" s="175" t="s">
        <v>578</v>
      </c>
      <c r="AY61" s="175" t="s">
        <v>108</v>
      </c>
      <c r="AZ61" s="193"/>
      <c r="BA61" s="175"/>
      <c r="BB61" s="194"/>
      <c r="BC61" s="193"/>
      <c r="BD61" s="186"/>
      <c r="BE61" s="186"/>
      <c r="BF61" s="186"/>
      <c r="BG61" s="193"/>
      <c r="BH61" s="195">
        <f>T61+BB61</f>
        <v>85000000</v>
      </c>
      <c r="BI61" s="304" t="s">
        <v>135</v>
      </c>
      <c r="BJ61" s="133"/>
      <c r="BK61" s="132">
        <v>45342</v>
      </c>
      <c r="BL61" s="163"/>
      <c r="BM61" s="161" t="s">
        <v>485</v>
      </c>
      <c r="BN61" s="196" t="s">
        <v>161</v>
      </c>
      <c r="BO61" s="184">
        <v>66</v>
      </c>
      <c r="BP61" s="184" t="s">
        <v>108</v>
      </c>
      <c r="BQ61" s="184" t="s">
        <v>108</v>
      </c>
      <c r="BR61" s="184" t="s">
        <v>108</v>
      </c>
      <c r="BS61" s="184" t="s">
        <v>108</v>
      </c>
      <c r="BT61" s="184" t="s">
        <v>108</v>
      </c>
      <c r="BU61" s="197" t="s">
        <v>837</v>
      </c>
      <c r="BV61" s="184">
        <v>3118087878</v>
      </c>
      <c r="BW61" s="278" t="s">
        <v>838</v>
      </c>
      <c r="BX61" s="198" t="s">
        <v>839</v>
      </c>
      <c r="BY61" s="184" t="s">
        <v>119</v>
      </c>
      <c r="BZ61" s="279" t="s">
        <v>840</v>
      </c>
      <c r="CA61" s="184" t="s">
        <v>109</v>
      </c>
      <c r="CB61" s="184" t="s">
        <v>109</v>
      </c>
      <c r="CC61" s="184"/>
      <c r="CD61" s="184"/>
      <c r="CE61" s="184"/>
      <c r="CF61" s="184"/>
      <c r="CG61" s="248"/>
      <c r="CH61" s="248"/>
      <c r="CI61" s="174"/>
      <c r="CJ61" s="184"/>
      <c r="CK61" s="184"/>
      <c r="CL61" s="184"/>
      <c r="CM61" s="132"/>
      <c r="CN61" s="199"/>
    </row>
    <row r="62" spans="1:1337" s="50" customFormat="1" ht="45.75" customHeight="1">
      <c r="A62" s="639">
        <f>1+A61</f>
        <v>61</v>
      </c>
      <c r="B62" s="591" t="s">
        <v>841</v>
      </c>
      <c r="C62" s="175" t="s">
        <v>842</v>
      </c>
      <c r="D62" s="180" t="s">
        <v>491</v>
      </c>
      <c r="E62" s="176">
        <v>45335</v>
      </c>
      <c r="F62" s="177">
        <v>45337</v>
      </c>
      <c r="G62" s="177">
        <v>45518</v>
      </c>
      <c r="H62" s="175" t="s">
        <v>416</v>
      </c>
      <c r="I62" s="181" t="s">
        <v>180</v>
      </c>
      <c r="J62" s="175" t="s">
        <v>843</v>
      </c>
      <c r="K62" s="182">
        <v>20424150</v>
      </c>
      <c r="L62" s="175">
        <v>1</v>
      </c>
      <c r="M62" s="183" t="s">
        <v>844</v>
      </c>
      <c r="N62" s="184" t="s">
        <v>98</v>
      </c>
      <c r="O62" s="185" t="s">
        <v>124</v>
      </c>
      <c r="P62" s="175" t="s">
        <v>845</v>
      </c>
      <c r="Q62" s="175" t="s">
        <v>495</v>
      </c>
      <c r="R62" s="186">
        <f>+G62-F62</f>
        <v>181</v>
      </c>
      <c r="S62" s="175" t="s">
        <v>846</v>
      </c>
      <c r="T62" s="265">
        <v>23040000</v>
      </c>
      <c r="U62" s="266" t="s">
        <v>847</v>
      </c>
      <c r="V62" s="265">
        <v>23040000</v>
      </c>
      <c r="W62" s="267">
        <v>45336</v>
      </c>
      <c r="X62" s="268" t="s">
        <v>473</v>
      </c>
      <c r="Y62" s="312">
        <f>+Z62+AA62+AB62</f>
        <v>23040000</v>
      </c>
      <c r="Z62" s="187">
        <f>T62-AA62-AB62</f>
        <v>23040000</v>
      </c>
      <c r="AA62" s="188">
        <v>0</v>
      </c>
      <c r="AB62" s="189">
        <f>+AC62+AD62+AE62+AF62+AG62+AH62+AI62+AJ62</f>
        <v>0</v>
      </c>
      <c r="AC62" s="188">
        <v>0</v>
      </c>
      <c r="AD62" s="188">
        <v>0</v>
      </c>
      <c r="AE62" s="188">
        <v>0</v>
      </c>
      <c r="AF62" s="188">
        <v>0</v>
      </c>
      <c r="AG62" s="188">
        <v>0</v>
      </c>
      <c r="AH62" s="188">
        <v>0</v>
      </c>
      <c r="AI62" s="188">
        <v>0</v>
      </c>
      <c r="AJ62" s="188">
        <v>0</v>
      </c>
      <c r="AK62" s="190" t="s">
        <v>104</v>
      </c>
      <c r="AL62" s="191" t="s">
        <v>848</v>
      </c>
      <c r="AM62" s="175" t="s">
        <v>849</v>
      </c>
      <c r="AN62" s="192" t="s">
        <v>850</v>
      </c>
      <c r="AO62" s="190" t="s">
        <v>108</v>
      </c>
      <c r="AP62" s="175" t="s">
        <v>108</v>
      </c>
      <c r="AQ62" s="269" t="s">
        <v>108</v>
      </c>
      <c r="AR62" s="190" t="s">
        <v>108</v>
      </c>
      <c r="AS62" s="175" t="s">
        <v>109</v>
      </c>
      <c r="AT62" s="190" t="s">
        <v>109</v>
      </c>
      <c r="AU62" s="190" t="s">
        <v>392</v>
      </c>
      <c r="AV62" s="175"/>
      <c r="AW62" s="175" t="s">
        <v>110</v>
      </c>
      <c r="AX62" s="175" t="s">
        <v>578</v>
      </c>
      <c r="AY62" s="175" t="s">
        <v>108</v>
      </c>
      <c r="AZ62" s="193"/>
      <c r="BA62" s="175"/>
      <c r="BB62" s="194"/>
      <c r="BC62" s="193"/>
      <c r="BD62" s="186"/>
      <c r="BE62" s="186"/>
      <c r="BF62" s="186"/>
      <c r="BG62" s="193"/>
      <c r="BH62" s="195">
        <f>T62+BB62</f>
        <v>23040000</v>
      </c>
      <c r="BI62" s="296" t="s">
        <v>135</v>
      </c>
      <c r="BJ62" s="133"/>
      <c r="BK62" s="132" t="s">
        <v>114</v>
      </c>
      <c r="BL62" s="163"/>
      <c r="BM62" s="161" t="s">
        <v>485</v>
      </c>
      <c r="BN62" s="196" t="s">
        <v>161</v>
      </c>
      <c r="BO62" s="184">
        <v>55</v>
      </c>
      <c r="BP62" s="184" t="s">
        <v>108</v>
      </c>
      <c r="BQ62" s="184" t="s">
        <v>108</v>
      </c>
      <c r="BR62" s="184" t="s">
        <v>108</v>
      </c>
      <c r="BS62" s="184" t="s">
        <v>108</v>
      </c>
      <c r="BT62" s="184" t="s">
        <v>108</v>
      </c>
      <c r="BU62" s="197" t="s">
        <v>851</v>
      </c>
      <c r="BV62" s="184">
        <v>3175762809</v>
      </c>
      <c r="BW62" s="278" t="s">
        <v>852</v>
      </c>
      <c r="BX62" s="198" t="s">
        <v>304</v>
      </c>
      <c r="BY62" s="184" t="s">
        <v>119</v>
      </c>
      <c r="BZ62" s="279">
        <v>264532490</v>
      </c>
      <c r="CA62" s="184" t="s">
        <v>109</v>
      </c>
      <c r="CB62" s="184" t="s">
        <v>109</v>
      </c>
      <c r="CC62" s="184" t="s">
        <v>109</v>
      </c>
      <c r="CD62" s="184" t="s">
        <v>109</v>
      </c>
      <c r="CE62" s="184" t="s">
        <v>109</v>
      </c>
      <c r="CF62" s="184" t="s">
        <v>109</v>
      </c>
      <c r="CG62" s="248"/>
      <c r="CH62" s="248"/>
      <c r="CI62" s="174"/>
      <c r="CJ62" s="184"/>
      <c r="CK62" s="184"/>
      <c r="CL62" s="184"/>
      <c r="CM62" s="132"/>
      <c r="CN62" s="199"/>
    </row>
    <row r="63" spans="1:1337" s="50" customFormat="1" ht="45.75" customHeight="1">
      <c r="A63" s="588">
        <f>1+A62</f>
        <v>62</v>
      </c>
      <c r="B63" s="591" t="s">
        <v>853</v>
      </c>
      <c r="C63" s="175">
        <v>124450</v>
      </c>
      <c r="D63" s="180" t="s">
        <v>425</v>
      </c>
      <c r="E63" s="176">
        <v>45335</v>
      </c>
      <c r="F63" s="177">
        <v>45335</v>
      </c>
      <c r="G63" s="177">
        <v>45641</v>
      </c>
      <c r="H63" s="175" t="s">
        <v>854</v>
      </c>
      <c r="I63" s="181" t="s">
        <v>855</v>
      </c>
      <c r="J63" s="175" t="s">
        <v>856</v>
      </c>
      <c r="K63" s="182">
        <v>811009788</v>
      </c>
      <c r="L63" s="175">
        <v>8</v>
      </c>
      <c r="M63" s="183" t="s">
        <v>123</v>
      </c>
      <c r="N63" s="184" t="s">
        <v>98</v>
      </c>
      <c r="O63" s="185" t="s">
        <v>857</v>
      </c>
      <c r="P63" s="175" t="s">
        <v>858</v>
      </c>
      <c r="Q63" s="175" t="s">
        <v>597</v>
      </c>
      <c r="R63" s="186">
        <f>+G63-F63</f>
        <v>306</v>
      </c>
      <c r="S63" s="175" t="s">
        <v>859</v>
      </c>
      <c r="T63" s="265">
        <v>250000000</v>
      </c>
      <c r="U63" s="266" t="s">
        <v>860</v>
      </c>
      <c r="V63" s="265">
        <v>250000000</v>
      </c>
      <c r="W63" s="267">
        <v>45336</v>
      </c>
      <c r="X63" s="268" t="s">
        <v>861</v>
      </c>
      <c r="Y63" s="312">
        <f>+Z63+AA63+AB63</f>
        <v>250000000</v>
      </c>
      <c r="Z63" s="187">
        <f>T63-AA63-AB63</f>
        <v>200000000</v>
      </c>
      <c r="AA63" s="188">
        <v>50000000</v>
      </c>
      <c r="AB63" s="189">
        <f>+AC63+AD63+AE63+AF63+AG63+AH63+AI63+AJ63</f>
        <v>0</v>
      </c>
      <c r="AC63" s="188">
        <v>0</v>
      </c>
      <c r="AD63" s="188">
        <v>0</v>
      </c>
      <c r="AE63" s="188">
        <v>0</v>
      </c>
      <c r="AF63" s="188">
        <v>0</v>
      </c>
      <c r="AG63" s="188">
        <v>0</v>
      </c>
      <c r="AH63" s="188">
        <v>0</v>
      </c>
      <c r="AI63" s="188">
        <v>0</v>
      </c>
      <c r="AJ63" s="188">
        <v>0</v>
      </c>
      <c r="AK63" s="190" t="s">
        <v>862</v>
      </c>
      <c r="AL63" s="191" t="s">
        <v>863</v>
      </c>
      <c r="AM63" s="175" t="s">
        <v>864</v>
      </c>
      <c r="AN63" s="192">
        <v>1072652990</v>
      </c>
      <c r="AO63" s="190" t="s">
        <v>865</v>
      </c>
      <c r="AP63" s="175" t="s">
        <v>362</v>
      </c>
      <c r="AQ63" s="269">
        <v>45337</v>
      </c>
      <c r="AR63" s="190" t="s">
        <v>865</v>
      </c>
      <c r="AS63" s="175" t="s">
        <v>108</v>
      </c>
      <c r="AT63" s="190" t="s">
        <v>109</v>
      </c>
      <c r="AU63" s="190" t="s">
        <v>108</v>
      </c>
      <c r="AV63" s="175"/>
      <c r="AW63" s="175"/>
      <c r="AX63" s="175" t="s">
        <v>109</v>
      </c>
      <c r="AY63" s="175" t="s">
        <v>866</v>
      </c>
      <c r="AZ63" s="193"/>
      <c r="BA63" s="175"/>
      <c r="BB63" s="194"/>
      <c r="BC63" s="193"/>
      <c r="BD63" s="186"/>
      <c r="BE63" s="186"/>
      <c r="BF63" s="186"/>
      <c r="BG63" s="193"/>
      <c r="BH63" s="195">
        <f>T63+BB63</f>
        <v>250000000</v>
      </c>
      <c r="BI63" s="304" t="s">
        <v>135</v>
      </c>
      <c r="BJ63" s="133"/>
      <c r="BK63" s="132"/>
      <c r="BL63" s="163"/>
      <c r="BM63" s="164" t="s">
        <v>136</v>
      </c>
      <c r="BN63" s="196" t="s">
        <v>108</v>
      </c>
      <c r="BO63" s="184" t="s">
        <v>108</v>
      </c>
      <c r="BP63" s="184" t="s">
        <v>108</v>
      </c>
      <c r="BQ63" s="184" t="s">
        <v>108</v>
      </c>
      <c r="BR63" s="184" t="s">
        <v>108</v>
      </c>
      <c r="BS63" s="184" t="s">
        <v>108</v>
      </c>
      <c r="BT63" s="184" t="s">
        <v>108</v>
      </c>
      <c r="BU63" s="197" t="s">
        <v>867</v>
      </c>
      <c r="BV63" s="184">
        <v>3116858687</v>
      </c>
      <c r="BW63" s="278" t="s">
        <v>868</v>
      </c>
      <c r="BX63" s="198"/>
      <c r="BY63" s="184"/>
      <c r="BZ63" s="279"/>
      <c r="CA63" s="270" t="s">
        <v>109</v>
      </c>
      <c r="CB63" s="223" t="s">
        <v>109</v>
      </c>
      <c r="CC63" s="223" t="s">
        <v>109</v>
      </c>
      <c r="CD63" s="223" t="s">
        <v>109</v>
      </c>
      <c r="CE63" s="184" t="s">
        <v>109</v>
      </c>
      <c r="CF63" s="184" t="s">
        <v>109</v>
      </c>
      <c r="CG63" s="248" t="s">
        <v>109</v>
      </c>
      <c r="CH63" s="281" t="s">
        <v>869</v>
      </c>
      <c r="CI63" s="174"/>
      <c r="CJ63" s="184"/>
      <c r="CK63" s="184"/>
      <c r="CL63" s="184"/>
      <c r="CM63" s="132"/>
      <c r="CN63" s="199"/>
    </row>
    <row r="64" spans="1:1337" s="361" customFormat="1" ht="45.75" customHeight="1">
      <c r="A64" s="589">
        <f>1+A63</f>
        <v>63</v>
      </c>
      <c r="B64" s="87" t="s">
        <v>870</v>
      </c>
      <c r="C64" s="70" t="s">
        <v>871</v>
      </c>
      <c r="D64" s="74" t="s">
        <v>235</v>
      </c>
      <c r="E64" s="71">
        <v>45336</v>
      </c>
      <c r="F64" s="72">
        <v>45337</v>
      </c>
      <c r="G64" s="72">
        <v>45642</v>
      </c>
      <c r="H64" s="70" t="s">
        <v>416</v>
      </c>
      <c r="I64" s="75" t="s">
        <v>95</v>
      </c>
      <c r="J64" s="95" t="s">
        <v>872</v>
      </c>
      <c r="K64" s="122">
        <v>1072705094</v>
      </c>
      <c r="L64" s="70">
        <v>1</v>
      </c>
      <c r="M64" s="111" t="s">
        <v>844</v>
      </c>
      <c r="N64" s="77" t="s">
        <v>98</v>
      </c>
      <c r="O64" s="87" t="s">
        <v>873</v>
      </c>
      <c r="P64" s="70" t="s">
        <v>874</v>
      </c>
      <c r="Q64" s="70" t="s">
        <v>597</v>
      </c>
      <c r="R64" s="79">
        <f>+G64-F64</f>
        <v>305</v>
      </c>
      <c r="S64" s="70" t="s">
        <v>875</v>
      </c>
      <c r="T64" s="123">
        <v>48270000</v>
      </c>
      <c r="U64" s="124" t="s">
        <v>876</v>
      </c>
      <c r="V64" s="123">
        <v>48270000</v>
      </c>
      <c r="W64" s="125">
        <v>45336</v>
      </c>
      <c r="X64" s="126" t="s">
        <v>473</v>
      </c>
      <c r="Y64" s="311">
        <f>+Z64+AA64+AB64</f>
        <v>48270000</v>
      </c>
      <c r="Z64" s="84">
        <f>T64-AA64-AB64</f>
        <v>48270000</v>
      </c>
      <c r="AA64" s="86">
        <v>0</v>
      </c>
      <c r="AB64" s="85">
        <f>+AC64+AD64+AE64+AF64+AG64+AH64+AI64+AJ64</f>
        <v>0</v>
      </c>
      <c r="AC64" s="86">
        <v>0</v>
      </c>
      <c r="AD64" s="86">
        <v>0</v>
      </c>
      <c r="AE64" s="86">
        <v>0</v>
      </c>
      <c r="AF64" s="86">
        <v>0</v>
      </c>
      <c r="AG64" s="86">
        <v>0</v>
      </c>
      <c r="AH64" s="86">
        <v>0</v>
      </c>
      <c r="AI64" s="86">
        <v>0</v>
      </c>
      <c r="AJ64" s="86">
        <v>0</v>
      </c>
      <c r="AK64" s="78" t="s">
        <v>104</v>
      </c>
      <c r="AL64" s="103" t="s">
        <v>877</v>
      </c>
      <c r="AM64" s="70" t="s">
        <v>878</v>
      </c>
      <c r="AN64" s="76">
        <v>82395145</v>
      </c>
      <c r="AO64" s="78" t="s">
        <v>108</v>
      </c>
      <c r="AP64" s="70" t="s">
        <v>108</v>
      </c>
      <c r="AQ64" s="118" t="s">
        <v>108</v>
      </c>
      <c r="AR64" s="78" t="s">
        <v>108</v>
      </c>
      <c r="AS64" s="70" t="s">
        <v>109</v>
      </c>
      <c r="AT64" s="78" t="s">
        <v>109</v>
      </c>
      <c r="AU64" s="78" t="s">
        <v>392</v>
      </c>
      <c r="AV64" s="70"/>
      <c r="AW64" s="70"/>
      <c r="AX64" s="70" t="s">
        <v>109</v>
      </c>
      <c r="AY64" s="70" t="s">
        <v>108</v>
      </c>
      <c r="AZ64" s="92"/>
      <c r="BA64" s="70"/>
      <c r="BB64" s="100"/>
      <c r="BC64" s="92"/>
      <c r="BD64" s="79"/>
      <c r="BE64" s="79"/>
      <c r="BF64" s="79"/>
      <c r="BG64" s="92"/>
      <c r="BH64" s="90">
        <f>T64+BB64</f>
        <v>48270000</v>
      </c>
      <c r="BI64" s="454" t="s">
        <v>113</v>
      </c>
      <c r="BJ64" s="70"/>
      <c r="BK64" s="77" t="s">
        <v>114</v>
      </c>
      <c r="BL64" s="92"/>
      <c r="BM64" s="166"/>
      <c r="BN64" s="104" t="s">
        <v>115</v>
      </c>
      <c r="BO64" s="77">
        <v>28</v>
      </c>
      <c r="BP64" s="77" t="s">
        <v>109</v>
      </c>
      <c r="BQ64" s="77" t="s">
        <v>108</v>
      </c>
      <c r="BR64" s="77" t="s">
        <v>108</v>
      </c>
      <c r="BS64" s="77" t="s">
        <v>108</v>
      </c>
      <c r="BT64" s="77" t="s">
        <v>108</v>
      </c>
      <c r="BU64" s="105" t="s">
        <v>879</v>
      </c>
      <c r="BV64" s="77">
        <v>3125352714</v>
      </c>
      <c r="BW64" s="114" t="s">
        <v>880</v>
      </c>
      <c r="BX64" s="95" t="s">
        <v>881</v>
      </c>
      <c r="BY64" s="77" t="s">
        <v>119</v>
      </c>
      <c r="BZ64" s="127">
        <v>33773439601</v>
      </c>
      <c r="CA64" s="77" t="s">
        <v>109</v>
      </c>
      <c r="CB64" s="77" t="s">
        <v>109</v>
      </c>
      <c r="CC64" s="77" t="s">
        <v>109</v>
      </c>
      <c r="CD64" s="77" t="s">
        <v>109</v>
      </c>
      <c r="CE64" s="77" t="s">
        <v>109</v>
      </c>
      <c r="CF64" s="77" t="s">
        <v>109</v>
      </c>
      <c r="CG64" s="77" t="s">
        <v>109</v>
      </c>
      <c r="CH64" s="77" t="s">
        <v>109</v>
      </c>
      <c r="CI64" s="77" t="s">
        <v>109</v>
      </c>
      <c r="CJ64" s="77" t="s">
        <v>109</v>
      </c>
      <c r="CK64" s="77"/>
      <c r="CL64" s="77"/>
      <c r="CM64" s="77" t="s">
        <v>109</v>
      </c>
      <c r="CN64" s="97"/>
      <c r="CO64" s="50"/>
      <c r="CP64" s="50"/>
      <c r="CQ64" s="50"/>
      <c r="CR64" s="50"/>
      <c r="CS64" s="50"/>
      <c r="CT64" s="50"/>
      <c r="CU64" s="50"/>
      <c r="CV64" s="50"/>
      <c r="CW64" s="50"/>
      <c r="CX64" s="50"/>
      <c r="CY64" s="50"/>
      <c r="CZ64" s="50"/>
      <c r="DA64" s="50"/>
      <c r="DB64" s="50"/>
      <c r="DC64" s="50"/>
      <c r="DD64" s="50"/>
      <c r="DE64" s="50"/>
      <c r="DF64" s="50"/>
      <c r="DG64" s="50"/>
      <c r="DH64" s="50"/>
      <c r="DI64" s="50"/>
      <c r="DJ64" s="50"/>
      <c r="DK64" s="50"/>
      <c r="DL64" s="50"/>
      <c r="DM64" s="50"/>
      <c r="DN64" s="50"/>
      <c r="DO64" s="50"/>
      <c r="DP64" s="50"/>
      <c r="DQ64" s="50"/>
      <c r="DR64" s="50"/>
      <c r="DS64" s="50"/>
      <c r="DT64" s="50"/>
      <c r="DU64" s="50"/>
      <c r="DV64" s="50"/>
      <c r="DW64" s="50"/>
      <c r="DX64" s="50"/>
      <c r="DY64" s="50"/>
      <c r="DZ64" s="50"/>
      <c r="EA64" s="50"/>
      <c r="EB64" s="50"/>
      <c r="EC64" s="50"/>
      <c r="ED64" s="50"/>
      <c r="EE64" s="50"/>
      <c r="EF64" s="50"/>
      <c r="EG64" s="50"/>
      <c r="EH64" s="50"/>
      <c r="EI64" s="50"/>
      <c r="EJ64" s="50"/>
      <c r="EK64" s="50"/>
      <c r="EL64" s="50"/>
      <c r="EM64" s="50"/>
      <c r="EN64" s="50"/>
      <c r="EO64" s="50"/>
      <c r="EP64" s="50"/>
      <c r="EQ64" s="50"/>
      <c r="ER64" s="50"/>
      <c r="ES64" s="50"/>
      <c r="ET64" s="50"/>
      <c r="EU64" s="50"/>
      <c r="EV64" s="50"/>
      <c r="EW64" s="50"/>
      <c r="EX64" s="50"/>
      <c r="EY64" s="50"/>
      <c r="EZ64" s="50"/>
      <c r="FA64" s="50"/>
      <c r="FB64" s="50"/>
      <c r="FC64" s="50"/>
      <c r="FD64" s="50"/>
      <c r="FE64" s="50"/>
      <c r="FF64" s="50"/>
      <c r="FG64" s="50"/>
      <c r="FH64" s="50"/>
      <c r="FI64" s="50"/>
      <c r="FJ64" s="50"/>
      <c r="FK64" s="50"/>
      <c r="FL64" s="50"/>
      <c r="FM64" s="50"/>
      <c r="FN64" s="50"/>
      <c r="FO64" s="50"/>
      <c r="FP64" s="50"/>
      <c r="FQ64" s="50"/>
      <c r="FR64" s="50"/>
      <c r="FS64" s="50"/>
      <c r="FT64" s="50"/>
      <c r="FU64" s="50"/>
      <c r="FV64" s="50"/>
      <c r="FW64" s="50"/>
      <c r="FX64" s="50"/>
      <c r="FY64" s="50"/>
      <c r="FZ64" s="50"/>
      <c r="GA64" s="50"/>
      <c r="GB64" s="50"/>
      <c r="GC64" s="50"/>
      <c r="GD64" s="50"/>
      <c r="GE64" s="50"/>
      <c r="GF64" s="50"/>
      <c r="GG64" s="50"/>
      <c r="GH64" s="50"/>
      <c r="GI64" s="50"/>
      <c r="GJ64" s="50"/>
      <c r="GK64" s="50"/>
      <c r="GL64" s="50"/>
      <c r="GM64" s="50"/>
      <c r="GN64" s="50"/>
      <c r="GO64" s="50"/>
      <c r="GP64" s="50"/>
      <c r="GQ64" s="50"/>
      <c r="GR64" s="50"/>
      <c r="GS64" s="50"/>
      <c r="GT64" s="50"/>
      <c r="GU64" s="50"/>
      <c r="GV64" s="50"/>
      <c r="GW64" s="50"/>
      <c r="GX64" s="50"/>
      <c r="GY64" s="50"/>
      <c r="GZ64" s="50"/>
      <c r="HA64" s="50"/>
      <c r="HB64" s="50"/>
      <c r="HC64" s="50"/>
      <c r="HD64" s="50"/>
      <c r="HE64" s="50"/>
      <c r="HF64" s="50"/>
      <c r="HG64" s="50"/>
      <c r="HH64" s="50"/>
      <c r="HI64" s="50"/>
      <c r="HJ64" s="50"/>
      <c r="HK64" s="50"/>
      <c r="HL64" s="50"/>
      <c r="HM64" s="50"/>
      <c r="HN64" s="50"/>
      <c r="HO64" s="50"/>
      <c r="HP64" s="50"/>
      <c r="HQ64" s="50"/>
      <c r="HR64" s="50"/>
      <c r="HS64" s="50"/>
      <c r="HT64" s="50"/>
      <c r="HU64" s="50"/>
      <c r="HV64" s="50"/>
      <c r="HW64" s="50"/>
      <c r="HX64" s="50"/>
      <c r="HY64" s="50"/>
      <c r="HZ64" s="50"/>
      <c r="IA64" s="50"/>
      <c r="IB64" s="50"/>
      <c r="IC64" s="50"/>
      <c r="ID64" s="50"/>
      <c r="IE64" s="50"/>
      <c r="IF64" s="50"/>
      <c r="IG64" s="50"/>
      <c r="IH64" s="50"/>
      <c r="II64" s="50"/>
      <c r="IJ64" s="50"/>
      <c r="IK64" s="50"/>
      <c r="IL64" s="50"/>
      <c r="IM64" s="50"/>
      <c r="IN64" s="50"/>
      <c r="IO64" s="50"/>
      <c r="IP64" s="50"/>
      <c r="IQ64" s="50"/>
      <c r="IR64" s="50"/>
      <c r="IS64" s="50"/>
      <c r="IT64" s="50"/>
      <c r="IU64" s="50"/>
      <c r="IV64" s="50"/>
      <c r="IW64" s="50"/>
      <c r="IX64" s="50"/>
      <c r="IY64" s="50"/>
      <c r="IZ64" s="50"/>
      <c r="JA64" s="50"/>
      <c r="JB64" s="50"/>
      <c r="JC64" s="50"/>
      <c r="JD64" s="50"/>
      <c r="JE64" s="50"/>
      <c r="JF64" s="50"/>
      <c r="JG64" s="50"/>
      <c r="JH64" s="50"/>
      <c r="JI64" s="50"/>
      <c r="JJ64" s="50"/>
      <c r="JK64" s="50"/>
      <c r="JL64" s="50"/>
      <c r="JM64" s="50"/>
      <c r="JN64" s="50"/>
      <c r="JO64" s="50"/>
      <c r="JP64" s="50"/>
      <c r="JQ64" s="50"/>
      <c r="JR64" s="50"/>
      <c r="JS64" s="50"/>
      <c r="JT64" s="50"/>
      <c r="JU64" s="50"/>
      <c r="JV64" s="50"/>
      <c r="JW64" s="50"/>
      <c r="JX64" s="50"/>
      <c r="JY64" s="50"/>
      <c r="JZ64" s="50"/>
      <c r="KA64" s="50"/>
      <c r="KB64" s="50"/>
      <c r="KC64" s="50"/>
      <c r="KD64" s="50"/>
      <c r="KE64" s="50"/>
      <c r="KF64" s="50"/>
      <c r="KG64" s="50"/>
      <c r="KH64" s="50"/>
      <c r="KI64" s="50"/>
      <c r="KJ64" s="50"/>
      <c r="KK64" s="50"/>
      <c r="KL64" s="50"/>
      <c r="KM64" s="50"/>
      <c r="KN64" s="50"/>
      <c r="KO64" s="50"/>
      <c r="KP64" s="50"/>
      <c r="KQ64" s="50"/>
      <c r="KR64" s="50"/>
      <c r="KS64" s="50"/>
      <c r="KT64" s="50"/>
      <c r="KU64" s="50"/>
      <c r="KV64" s="50"/>
      <c r="KW64" s="50"/>
      <c r="KX64" s="50"/>
      <c r="KY64" s="50"/>
      <c r="KZ64" s="50"/>
      <c r="LA64" s="50"/>
      <c r="LB64" s="50"/>
      <c r="LC64" s="50"/>
      <c r="LD64" s="50"/>
      <c r="LE64" s="50"/>
      <c r="LF64" s="50"/>
      <c r="LG64" s="50"/>
      <c r="LH64" s="50"/>
      <c r="LI64" s="50"/>
      <c r="LJ64" s="50"/>
      <c r="LK64" s="50"/>
      <c r="LL64" s="50"/>
      <c r="LM64" s="50"/>
      <c r="LN64" s="50"/>
      <c r="LO64" s="50"/>
      <c r="LP64" s="50"/>
      <c r="LQ64" s="50"/>
      <c r="LR64" s="50"/>
      <c r="LS64" s="50"/>
      <c r="LT64" s="50"/>
      <c r="LU64" s="50"/>
      <c r="LV64" s="50"/>
      <c r="LW64" s="50"/>
      <c r="LX64" s="50"/>
      <c r="LY64" s="50"/>
      <c r="LZ64" s="50"/>
      <c r="MA64" s="50"/>
      <c r="MB64" s="50"/>
      <c r="MC64" s="50"/>
      <c r="MD64" s="50"/>
      <c r="ME64" s="50"/>
      <c r="MF64" s="50"/>
      <c r="MG64" s="50"/>
      <c r="MH64" s="50"/>
      <c r="MI64" s="50"/>
      <c r="MJ64" s="50"/>
      <c r="MK64" s="50"/>
      <c r="ML64" s="50"/>
      <c r="MM64" s="50"/>
      <c r="MN64" s="50"/>
      <c r="MO64" s="50"/>
      <c r="MP64" s="50"/>
      <c r="MQ64" s="50"/>
      <c r="MR64" s="50"/>
      <c r="MS64" s="50"/>
      <c r="MT64" s="50"/>
      <c r="MU64" s="50"/>
      <c r="MV64" s="50"/>
      <c r="MW64" s="50"/>
      <c r="MX64" s="50"/>
      <c r="MY64" s="50"/>
      <c r="MZ64" s="50"/>
      <c r="NA64" s="50"/>
      <c r="NB64" s="50"/>
      <c r="NC64" s="50"/>
      <c r="ND64" s="50"/>
      <c r="NE64" s="50"/>
      <c r="NF64" s="50"/>
      <c r="NG64" s="50"/>
      <c r="NH64" s="50"/>
      <c r="NI64" s="50"/>
      <c r="NJ64" s="50"/>
      <c r="NK64" s="50"/>
      <c r="NL64" s="50"/>
      <c r="NM64" s="50"/>
      <c r="NN64" s="50"/>
      <c r="NO64" s="50"/>
      <c r="NP64" s="50"/>
      <c r="NQ64" s="50"/>
      <c r="NR64" s="50"/>
      <c r="NS64" s="50"/>
      <c r="NT64" s="50"/>
      <c r="NU64" s="50"/>
      <c r="NV64" s="50"/>
      <c r="NW64" s="50"/>
      <c r="NX64" s="50"/>
      <c r="NY64" s="50"/>
      <c r="NZ64" s="50"/>
      <c r="OA64" s="50"/>
      <c r="OB64" s="50"/>
      <c r="OC64" s="50"/>
      <c r="OD64" s="50"/>
      <c r="OE64" s="50"/>
      <c r="OF64" s="50"/>
      <c r="OG64" s="50"/>
      <c r="OH64" s="50"/>
      <c r="OI64" s="50"/>
      <c r="OJ64" s="50"/>
      <c r="OK64" s="50"/>
      <c r="OL64" s="50"/>
      <c r="OM64" s="50"/>
      <c r="ON64" s="50"/>
      <c r="OO64" s="50"/>
      <c r="OP64" s="50"/>
      <c r="OQ64" s="50"/>
      <c r="OR64" s="50"/>
      <c r="OS64" s="50"/>
      <c r="OT64" s="50"/>
      <c r="OU64" s="50"/>
      <c r="OV64" s="50"/>
      <c r="OW64" s="50"/>
      <c r="OX64" s="50"/>
      <c r="OY64" s="50"/>
      <c r="OZ64" s="50"/>
      <c r="PA64" s="50"/>
      <c r="PB64" s="50"/>
      <c r="PC64" s="50"/>
      <c r="PD64" s="50"/>
      <c r="PE64" s="50"/>
      <c r="PF64" s="50"/>
      <c r="PG64" s="50"/>
      <c r="PH64" s="50"/>
      <c r="PI64" s="50"/>
      <c r="PJ64" s="50"/>
      <c r="PK64" s="50"/>
      <c r="PL64" s="50"/>
      <c r="PM64" s="50"/>
      <c r="PN64" s="50"/>
      <c r="PO64" s="50"/>
      <c r="PP64" s="50"/>
      <c r="PQ64" s="50"/>
      <c r="PR64" s="50"/>
      <c r="PS64" s="50"/>
      <c r="PT64" s="50"/>
      <c r="PU64" s="50"/>
      <c r="PV64" s="50"/>
      <c r="PW64" s="50"/>
      <c r="PX64" s="50"/>
      <c r="PY64" s="50"/>
      <c r="PZ64" s="50"/>
      <c r="QA64" s="50"/>
      <c r="QB64" s="50"/>
      <c r="QC64" s="50"/>
      <c r="QD64" s="50"/>
      <c r="QE64" s="50"/>
      <c r="QF64" s="50"/>
      <c r="QG64" s="50"/>
      <c r="QH64" s="50"/>
      <c r="QI64" s="50"/>
      <c r="QJ64" s="50"/>
      <c r="QK64" s="50"/>
      <c r="QL64" s="50"/>
      <c r="QM64" s="50"/>
      <c r="QN64" s="50"/>
      <c r="QO64" s="50"/>
      <c r="QP64" s="50"/>
      <c r="QQ64" s="50"/>
      <c r="QR64" s="50"/>
      <c r="QS64" s="50"/>
      <c r="QT64" s="50"/>
      <c r="QU64" s="50"/>
      <c r="QV64" s="50"/>
      <c r="QW64" s="50"/>
      <c r="QX64" s="50"/>
      <c r="QY64" s="50"/>
      <c r="QZ64" s="50"/>
      <c r="RA64" s="50"/>
      <c r="RB64" s="50"/>
      <c r="RC64" s="50"/>
      <c r="RD64" s="50"/>
      <c r="RE64" s="50"/>
      <c r="RF64" s="50"/>
      <c r="RG64" s="50"/>
      <c r="RH64" s="50"/>
      <c r="RI64" s="50"/>
      <c r="RJ64" s="50"/>
      <c r="RK64" s="50"/>
      <c r="RL64" s="50"/>
      <c r="RM64" s="50"/>
      <c r="RN64" s="50"/>
      <c r="RO64" s="50"/>
      <c r="RP64" s="50"/>
      <c r="RQ64" s="50"/>
      <c r="RR64" s="50"/>
      <c r="RS64" s="50"/>
      <c r="RT64" s="50"/>
      <c r="RU64" s="50"/>
      <c r="RV64" s="50"/>
      <c r="RW64" s="50"/>
      <c r="RX64" s="50"/>
      <c r="RY64" s="50"/>
      <c r="RZ64" s="50"/>
      <c r="SA64" s="50"/>
      <c r="SB64" s="50"/>
      <c r="SC64" s="50"/>
      <c r="SD64" s="50"/>
      <c r="SE64" s="50"/>
      <c r="SF64" s="50"/>
      <c r="SG64" s="50"/>
      <c r="SH64" s="50"/>
      <c r="SI64" s="50"/>
      <c r="SJ64" s="50"/>
      <c r="SK64" s="50"/>
      <c r="SL64" s="50"/>
      <c r="SM64" s="50"/>
      <c r="SN64" s="50"/>
      <c r="SO64" s="50"/>
      <c r="SP64" s="50"/>
      <c r="SQ64" s="50"/>
      <c r="SR64" s="50"/>
      <c r="SS64" s="50"/>
      <c r="ST64" s="50"/>
      <c r="SU64" s="50"/>
      <c r="SV64" s="50"/>
      <c r="SW64" s="50"/>
      <c r="SX64" s="50"/>
      <c r="SY64" s="50"/>
      <c r="SZ64" s="50"/>
      <c r="TA64" s="50"/>
      <c r="TB64" s="50"/>
      <c r="TC64" s="50"/>
      <c r="TD64" s="50"/>
      <c r="TE64" s="50"/>
      <c r="TF64" s="50"/>
      <c r="TG64" s="50"/>
      <c r="TH64" s="50"/>
      <c r="TI64" s="50"/>
      <c r="TJ64" s="50"/>
      <c r="TK64" s="50"/>
      <c r="TL64" s="50"/>
      <c r="TM64" s="50"/>
      <c r="TN64" s="50"/>
      <c r="TO64" s="50"/>
      <c r="TP64" s="50"/>
      <c r="TQ64" s="50"/>
      <c r="TR64" s="50"/>
      <c r="TS64" s="50"/>
      <c r="TT64" s="50"/>
      <c r="TU64" s="50"/>
      <c r="TV64" s="50"/>
      <c r="TW64" s="50"/>
      <c r="TX64" s="50"/>
      <c r="TY64" s="50"/>
      <c r="TZ64" s="50"/>
      <c r="UA64" s="50"/>
      <c r="UB64" s="50"/>
      <c r="UC64" s="50"/>
      <c r="UD64" s="50"/>
      <c r="UE64" s="50"/>
      <c r="UF64" s="50"/>
      <c r="UG64" s="50"/>
      <c r="UH64" s="50"/>
      <c r="UI64" s="50"/>
      <c r="UJ64" s="50"/>
      <c r="UK64" s="50"/>
      <c r="UL64" s="50"/>
      <c r="UM64" s="50"/>
      <c r="UN64" s="50"/>
      <c r="UO64" s="50"/>
      <c r="UP64" s="50"/>
      <c r="UQ64" s="50"/>
      <c r="UR64" s="50"/>
      <c r="US64" s="50"/>
      <c r="UT64" s="50"/>
      <c r="UU64" s="50"/>
      <c r="UV64" s="50"/>
      <c r="UW64" s="50"/>
      <c r="UX64" s="50"/>
      <c r="UY64" s="50"/>
      <c r="UZ64" s="50"/>
      <c r="VA64" s="50"/>
      <c r="VB64" s="50"/>
      <c r="VC64" s="50"/>
      <c r="VD64" s="50"/>
      <c r="VE64" s="50"/>
      <c r="VF64" s="50"/>
      <c r="VG64" s="50"/>
      <c r="VH64" s="50"/>
      <c r="VI64" s="50"/>
      <c r="VJ64" s="50"/>
      <c r="VK64" s="50"/>
      <c r="VL64" s="50"/>
      <c r="VM64" s="50"/>
      <c r="VN64" s="50"/>
      <c r="VO64" s="50"/>
      <c r="VP64" s="50"/>
      <c r="VQ64" s="50"/>
      <c r="VR64" s="50"/>
      <c r="VS64" s="50"/>
      <c r="VT64" s="50"/>
      <c r="VU64" s="50"/>
      <c r="VV64" s="50"/>
      <c r="VW64" s="50"/>
      <c r="VX64" s="50"/>
      <c r="VY64" s="50"/>
      <c r="VZ64" s="50"/>
      <c r="WA64" s="50"/>
      <c r="WB64" s="50"/>
      <c r="WC64" s="50"/>
      <c r="WD64" s="50"/>
      <c r="WE64" s="50"/>
      <c r="WF64" s="50"/>
      <c r="WG64" s="50"/>
      <c r="WH64" s="50"/>
      <c r="WI64" s="50"/>
      <c r="WJ64" s="50"/>
      <c r="WK64" s="50"/>
      <c r="WL64" s="50"/>
      <c r="WM64" s="50"/>
      <c r="WN64" s="50"/>
      <c r="WO64" s="50"/>
      <c r="WP64" s="50"/>
      <c r="WQ64" s="50"/>
      <c r="WR64" s="50"/>
      <c r="WS64" s="50"/>
      <c r="WT64" s="50"/>
      <c r="WU64" s="50"/>
      <c r="WV64" s="50"/>
      <c r="WW64" s="50"/>
      <c r="WX64" s="50"/>
      <c r="WY64" s="50"/>
      <c r="WZ64" s="50"/>
      <c r="XA64" s="50"/>
      <c r="XB64" s="50"/>
      <c r="XC64" s="50"/>
      <c r="XD64" s="50"/>
      <c r="XE64" s="50"/>
      <c r="XF64" s="50"/>
      <c r="XG64" s="50"/>
      <c r="XH64" s="50"/>
      <c r="XI64" s="50"/>
      <c r="XJ64" s="50"/>
      <c r="XK64" s="50"/>
      <c r="XL64" s="50"/>
      <c r="XM64" s="50"/>
      <c r="XN64" s="50"/>
      <c r="XO64" s="50"/>
      <c r="XP64" s="50"/>
      <c r="XQ64" s="50"/>
      <c r="XR64" s="50"/>
      <c r="XS64" s="50"/>
      <c r="XT64" s="50"/>
      <c r="XU64" s="50"/>
      <c r="XV64" s="50"/>
      <c r="XW64" s="50"/>
      <c r="XX64" s="50"/>
      <c r="XY64" s="50"/>
      <c r="XZ64" s="50"/>
      <c r="YA64" s="50"/>
      <c r="YB64" s="50"/>
      <c r="YC64" s="50"/>
      <c r="YD64" s="50"/>
      <c r="YE64" s="50"/>
      <c r="YF64" s="50"/>
      <c r="YG64" s="50"/>
      <c r="YH64" s="50"/>
      <c r="YI64" s="50"/>
      <c r="YJ64" s="50"/>
      <c r="YK64" s="50"/>
      <c r="YL64" s="50"/>
      <c r="YM64" s="50"/>
      <c r="YN64" s="50"/>
      <c r="YO64" s="50"/>
      <c r="YP64" s="50"/>
      <c r="YQ64" s="50"/>
      <c r="YR64" s="50"/>
      <c r="YS64" s="50"/>
      <c r="YT64" s="50"/>
      <c r="YU64" s="50"/>
      <c r="YV64" s="50"/>
      <c r="YW64" s="50"/>
      <c r="YX64" s="50"/>
      <c r="YY64" s="50"/>
      <c r="YZ64" s="50"/>
      <c r="ZA64" s="50"/>
      <c r="ZB64" s="50"/>
      <c r="ZC64" s="50"/>
      <c r="ZD64" s="50"/>
      <c r="ZE64" s="50"/>
      <c r="ZF64" s="50"/>
      <c r="ZG64" s="50"/>
      <c r="ZH64" s="50"/>
      <c r="ZI64" s="50"/>
      <c r="ZJ64" s="50"/>
      <c r="ZK64" s="50"/>
      <c r="ZL64" s="50"/>
      <c r="ZM64" s="50"/>
      <c r="ZN64" s="50"/>
      <c r="ZO64" s="50"/>
      <c r="ZP64" s="50"/>
      <c r="ZQ64" s="50"/>
      <c r="ZR64" s="50"/>
      <c r="ZS64" s="50"/>
      <c r="ZT64" s="50"/>
      <c r="ZU64" s="50"/>
      <c r="ZV64" s="50"/>
      <c r="ZW64" s="50"/>
      <c r="ZX64" s="50"/>
      <c r="ZY64" s="50"/>
      <c r="ZZ64" s="50"/>
      <c r="AAA64" s="50"/>
      <c r="AAB64" s="50"/>
      <c r="AAC64" s="50"/>
      <c r="AAD64" s="50"/>
      <c r="AAE64" s="50"/>
      <c r="AAF64" s="50"/>
      <c r="AAG64" s="50"/>
      <c r="AAH64" s="50"/>
      <c r="AAI64" s="50"/>
      <c r="AAJ64" s="50"/>
      <c r="AAK64" s="50"/>
      <c r="AAL64" s="50"/>
      <c r="AAM64" s="50"/>
      <c r="AAN64" s="50"/>
      <c r="AAO64" s="50"/>
      <c r="AAP64" s="50"/>
      <c r="AAQ64" s="50"/>
      <c r="AAR64" s="50"/>
      <c r="AAS64" s="50"/>
      <c r="AAT64" s="50"/>
      <c r="AAU64" s="50"/>
      <c r="AAV64" s="50"/>
      <c r="AAW64" s="50"/>
      <c r="AAX64" s="50"/>
      <c r="AAY64" s="50"/>
      <c r="AAZ64" s="50"/>
      <c r="ABA64" s="50"/>
      <c r="ABB64" s="50"/>
      <c r="ABC64" s="50"/>
      <c r="ABD64" s="50"/>
      <c r="ABE64" s="50"/>
      <c r="ABF64" s="50"/>
      <c r="ABG64" s="50"/>
      <c r="ABH64" s="50"/>
      <c r="ABI64" s="50"/>
      <c r="ABJ64" s="50"/>
      <c r="ABK64" s="50"/>
      <c r="ABL64" s="50"/>
      <c r="ABM64" s="50"/>
      <c r="ABN64" s="50"/>
      <c r="ABO64" s="50"/>
      <c r="ABP64" s="50"/>
      <c r="ABQ64" s="50"/>
      <c r="ABR64" s="50"/>
      <c r="ABS64" s="50"/>
      <c r="ABT64" s="50"/>
      <c r="ABU64" s="50"/>
      <c r="ABV64" s="50"/>
      <c r="ABW64" s="50"/>
      <c r="ABX64" s="50"/>
      <c r="ABY64" s="50"/>
      <c r="ABZ64" s="50"/>
      <c r="ACA64" s="50"/>
      <c r="ACB64" s="50"/>
      <c r="ACC64" s="50"/>
      <c r="ACD64" s="50"/>
      <c r="ACE64" s="50"/>
      <c r="ACF64" s="50"/>
      <c r="ACG64" s="50"/>
      <c r="ACH64" s="50"/>
      <c r="ACI64" s="50"/>
      <c r="ACJ64" s="50"/>
      <c r="ACK64" s="50"/>
      <c r="ACL64" s="50"/>
      <c r="ACM64" s="50"/>
      <c r="ACN64" s="50"/>
      <c r="ACO64" s="50"/>
      <c r="ACP64" s="50"/>
      <c r="ACQ64" s="50"/>
      <c r="ACR64" s="50"/>
      <c r="ACS64" s="50"/>
      <c r="ACT64" s="50"/>
      <c r="ACU64" s="50"/>
      <c r="ACV64" s="50"/>
      <c r="ACW64" s="50"/>
      <c r="ACX64" s="50"/>
      <c r="ACY64" s="50"/>
      <c r="ACZ64" s="50"/>
      <c r="ADA64" s="50"/>
      <c r="ADB64" s="50"/>
      <c r="ADC64" s="50"/>
      <c r="ADD64" s="50"/>
      <c r="ADE64" s="50"/>
      <c r="ADF64" s="50"/>
      <c r="ADG64" s="50"/>
      <c r="ADH64" s="50"/>
      <c r="ADI64" s="50"/>
      <c r="ADJ64" s="50"/>
      <c r="ADK64" s="50"/>
      <c r="ADL64" s="50"/>
      <c r="ADM64" s="50"/>
      <c r="ADN64" s="50"/>
      <c r="ADO64" s="50"/>
      <c r="ADP64" s="50"/>
      <c r="ADQ64" s="50"/>
      <c r="ADR64" s="50"/>
      <c r="ADS64" s="50"/>
      <c r="ADT64" s="50"/>
      <c r="ADU64" s="50"/>
      <c r="ADV64" s="50"/>
      <c r="ADW64" s="50"/>
      <c r="ADX64" s="50"/>
      <c r="ADY64" s="50"/>
      <c r="ADZ64" s="50"/>
      <c r="AEA64" s="50"/>
      <c r="AEB64" s="50"/>
      <c r="AEC64" s="50"/>
      <c r="AED64" s="50"/>
      <c r="AEE64" s="50"/>
      <c r="AEF64" s="50"/>
      <c r="AEG64" s="50"/>
      <c r="AEH64" s="50"/>
      <c r="AEI64" s="50"/>
      <c r="AEJ64" s="50"/>
      <c r="AEK64" s="50"/>
      <c r="AEL64" s="50"/>
      <c r="AEM64" s="50"/>
      <c r="AEN64" s="50"/>
      <c r="AEO64" s="50"/>
      <c r="AEP64" s="50"/>
      <c r="AEQ64" s="50"/>
      <c r="AER64" s="50"/>
      <c r="AES64" s="50"/>
      <c r="AET64" s="50"/>
      <c r="AEU64" s="50"/>
      <c r="AEV64" s="50"/>
      <c r="AEW64" s="50"/>
      <c r="AEX64" s="50"/>
      <c r="AEY64" s="50"/>
      <c r="AEZ64" s="50"/>
      <c r="AFA64" s="50"/>
      <c r="AFB64" s="50"/>
      <c r="AFC64" s="50"/>
      <c r="AFD64" s="50"/>
      <c r="AFE64" s="50"/>
      <c r="AFF64" s="50"/>
      <c r="AFG64" s="50"/>
      <c r="AFH64" s="50"/>
      <c r="AFI64" s="50"/>
      <c r="AFJ64" s="50"/>
      <c r="AFK64" s="50"/>
      <c r="AFL64" s="50"/>
      <c r="AFM64" s="50"/>
      <c r="AFN64" s="50"/>
      <c r="AFO64" s="50"/>
      <c r="AFP64" s="50"/>
      <c r="AFQ64" s="50"/>
      <c r="AFR64" s="50"/>
      <c r="AFS64" s="50"/>
      <c r="AFT64" s="50"/>
      <c r="AFU64" s="50"/>
      <c r="AFV64" s="50"/>
      <c r="AFW64" s="50"/>
      <c r="AFX64" s="50"/>
      <c r="AFY64" s="50"/>
      <c r="AFZ64" s="50"/>
      <c r="AGA64" s="50"/>
      <c r="AGB64" s="50"/>
      <c r="AGC64" s="50"/>
      <c r="AGD64" s="50"/>
      <c r="AGE64" s="50"/>
      <c r="AGF64" s="50"/>
      <c r="AGG64" s="50"/>
      <c r="AGH64" s="50"/>
      <c r="AGI64" s="50"/>
      <c r="AGJ64" s="50"/>
      <c r="AGK64" s="50"/>
      <c r="AGL64" s="50"/>
      <c r="AGM64" s="50"/>
      <c r="AGN64" s="50"/>
      <c r="AGO64" s="50"/>
      <c r="AGP64" s="50"/>
      <c r="AGQ64" s="50"/>
      <c r="AGR64" s="50"/>
      <c r="AGS64" s="50"/>
      <c r="AGT64" s="50"/>
      <c r="AGU64" s="50"/>
      <c r="AGV64" s="50"/>
      <c r="AGW64" s="50"/>
      <c r="AGX64" s="50"/>
      <c r="AGY64" s="50"/>
      <c r="AGZ64" s="50"/>
      <c r="AHA64" s="50"/>
      <c r="AHB64" s="50"/>
      <c r="AHC64" s="50"/>
      <c r="AHD64" s="50"/>
      <c r="AHE64" s="50"/>
      <c r="AHF64" s="50"/>
      <c r="AHG64" s="50"/>
      <c r="AHH64" s="50"/>
      <c r="AHI64" s="50"/>
      <c r="AHJ64" s="50"/>
      <c r="AHK64" s="50"/>
      <c r="AHL64" s="50"/>
      <c r="AHM64" s="50"/>
      <c r="AHN64" s="50"/>
      <c r="AHO64" s="50"/>
      <c r="AHP64" s="50"/>
      <c r="AHQ64" s="50"/>
      <c r="AHR64" s="50"/>
      <c r="AHS64" s="50"/>
      <c r="AHT64" s="50"/>
      <c r="AHU64" s="50"/>
      <c r="AHV64" s="50"/>
      <c r="AHW64" s="50"/>
      <c r="AHX64" s="50"/>
      <c r="AHY64" s="50"/>
      <c r="AHZ64" s="50"/>
      <c r="AIA64" s="50"/>
      <c r="AIB64" s="50"/>
      <c r="AIC64" s="50"/>
      <c r="AID64" s="50"/>
      <c r="AIE64" s="50"/>
      <c r="AIF64" s="50"/>
      <c r="AIG64" s="50"/>
      <c r="AIH64" s="50"/>
      <c r="AII64" s="50"/>
      <c r="AIJ64" s="50"/>
      <c r="AIK64" s="50"/>
      <c r="AIL64" s="50"/>
      <c r="AIM64" s="50"/>
      <c r="AIN64" s="50"/>
      <c r="AIO64" s="50"/>
      <c r="AIP64" s="50"/>
      <c r="AIQ64" s="50"/>
      <c r="AIR64" s="50"/>
      <c r="AIS64" s="50"/>
      <c r="AIT64" s="50"/>
      <c r="AIU64" s="50"/>
      <c r="AIV64" s="50"/>
      <c r="AIW64" s="50"/>
      <c r="AIX64" s="50"/>
      <c r="AIY64" s="50"/>
      <c r="AIZ64" s="50"/>
      <c r="AJA64" s="50"/>
      <c r="AJB64" s="50"/>
      <c r="AJC64" s="50"/>
      <c r="AJD64" s="50"/>
      <c r="AJE64" s="50"/>
      <c r="AJF64" s="50"/>
      <c r="AJG64" s="50"/>
      <c r="AJH64" s="50"/>
      <c r="AJI64" s="50"/>
      <c r="AJJ64" s="50"/>
      <c r="AJK64" s="50"/>
      <c r="AJL64" s="50"/>
      <c r="AJM64" s="50"/>
      <c r="AJN64" s="50"/>
      <c r="AJO64" s="50"/>
      <c r="AJP64" s="50"/>
      <c r="AJQ64" s="50"/>
      <c r="AJR64" s="50"/>
      <c r="AJS64" s="50"/>
      <c r="AJT64" s="50"/>
      <c r="AJU64" s="50"/>
      <c r="AJV64" s="50"/>
      <c r="AJW64" s="50"/>
      <c r="AJX64" s="50"/>
      <c r="AJY64" s="50"/>
      <c r="AJZ64" s="50"/>
      <c r="AKA64" s="50"/>
      <c r="AKB64" s="50"/>
      <c r="AKC64" s="50"/>
      <c r="AKD64" s="50"/>
      <c r="AKE64" s="50"/>
      <c r="AKF64" s="50"/>
      <c r="AKG64" s="50"/>
      <c r="AKH64" s="50"/>
      <c r="AKI64" s="50"/>
      <c r="AKJ64" s="50"/>
      <c r="AKK64" s="50"/>
      <c r="AKL64" s="50"/>
      <c r="AKM64" s="50"/>
      <c r="AKN64" s="50"/>
      <c r="AKO64" s="50"/>
      <c r="AKP64" s="50"/>
      <c r="AKQ64" s="50"/>
      <c r="AKR64" s="50"/>
      <c r="AKS64" s="50"/>
      <c r="AKT64" s="50"/>
      <c r="AKU64" s="50"/>
      <c r="AKV64" s="50"/>
      <c r="AKW64" s="50"/>
      <c r="AKX64" s="50"/>
      <c r="AKY64" s="50"/>
      <c r="AKZ64" s="50"/>
      <c r="ALA64" s="50"/>
      <c r="ALB64" s="50"/>
      <c r="ALC64" s="50"/>
      <c r="ALD64" s="50"/>
      <c r="ALE64" s="50"/>
      <c r="ALF64" s="50"/>
      <c r="ALG64" s="50"/>
      <c r="ALH64" s="50"/>
      <c r="ALI64" s="50"/>
      <c r="ALJ64" s="50"/>
      <c r="ALK64" s="50"/>
      <c r="ALL64" s="50"/>
      <c r="ALM64" s="50"/>
      <c r="ALN64" s="50"/>
      <c r="ALO64" s="50"/>
      <c r="ALP64" s="50"/>
      <c r="ALQ64" s="50"/>
      <c r="ALR64" s="50"/>
      <c r="ALS64" s="50"/>
      <c r="ALT64" s="50"/>
      <c r="ALU64" s="50"/>
      <c r="ALV64" s="50"/>
      <c r="ALW64" s="50"/>
      <c r="ALX64" s="50"/>
      <c r="ALY64" s="50"/>
      <c r="ALZ64" s="50"/>
      <c r="AMA64" s="50"/>
      <c r="AMB64" s="50"/>
      <c r="AMC64" s="50"/>
      <c r="AMD64" s="50"/>
      <c r="AME64" s="50"/>
      <c r="AMF64" s="50"/>
      <c r="AMG64" s="50"/>
      <c r="AMH64" s="50"/>
      <c r="AMI64" s="50"/>
      <c r="AMJ64" s="50"/>
      <c r="AMK64" s="50"/>
      <c r="AML64" s="50"/>
      <c r="AMM64" s="50"/>
      <c r="AMN64" s="50"/>
      <c r="AMO64" s="50"/>
      <c r="AMP64" s="50"/>
      <c r="AMQ64" s="50"/>
      <c r="AMR64" s="50"/>
      <c r="AMS64" s="50"/>
      <c r="AMT64" s="50"/>
      <c r="AMU64" s="50"/>
      <c r="AMV64" s="50"/>
      <c r="AMW64" s="50"/>
      <c r="AMX64" s="50"/>
      <c r="AMY64" s="50"/>
      <c r="AMZ64" s="50"/>
      <c r="ANA64" s="50"/>
      <c r="ANB64" s="50"/>
      <c r="ANC64" s="50"/>
      <c r="AND64" s="50"/>
      <c r="ANE64" s="50"/>
      <c r="ANF64" s="50"/>
      <c r="ANG64" s="50"/>
      <c r="ANH64" s="50"/>
      <c r="ANI64" s="50"/>
      <c r="ANJ64" s="50"/>
      <c r="ANK64" s="50"/>
      <c r="ANL64" s="50"/>
      <c r="ANM64" s="50"/>
      <c r="ANN64" s="50"/>
      <c r="ANO64" s="50"/>
      <c r="ANP64" s="50"/>
      <c r="ANQ64" s="50"/>
      <c r="ANR64" s="50"/>
      <c r="ANS64" s="50"/>
      <c r="ANT64" s="50"/>
      <c r="ANU64" s="50"/>
      <c r="ANV64" s="50"/>
      <c r="ANW64" s="50"/>
      <c r="ANX64" s="50"/>
      <c r="ANY64" s="50"/>
      <c r="ANZ64" s="50"/>
      <c r="AOA64" s="50"/>
      <c r="AOB64" s="50"/>
      <c r="AOC64" s="50"/>
      <c r="AOD64" s="50"/>
      <c r="AOE64" s="50"/>
      <c r="AOF64" s="50"/>
      <c r="AOG64" s="50"/>
      <c r="AOH64" s="50"/>
      <c r="AOI64" s="50"/>
      <c r="AOJ64" s="50"/>
      <c r="AOK64" s="50"/>
      <c r="AOL64" s="50"/>
      <c r="AOM64" s="50"/>
      <c r="AON64" s="50"/>
      <c r="AOO64" s="50"/>
      <c r="AOP64" s="50"/>
      <c r="AOQ64" s="50"/>
      <c r="AOR64" s="50"/>
      <c r="AOS64" s="50"/>
      <c r="AOT64" s="50"/>
      <c r="AOU64" s="50"/>
      <c r="AOV64" s="50"/>
      <c r="AOW64" s="50"/>
      <c r="AOX64" s="50"/>
      <c r="AOY64" s="50"/>
      <c r="AOZ64" s="50"/>
      <c r="APA64" s="50"/>
      <c r="APB64" s="50"/>
      <c r="APC64" s="50"/>
      <c r="APD64" s="50"/>
      <c r="APE64" s="50"/>
      <c r="APF64" s="50"/>
      <c r="APG64" s="50"/>
      <c r="APH64" s="50"/>
      <c r="API64" s="50"/>
      <c r="APJ64" s="50"/>
      <c r="APK64" s="50"/>
      <c r="APL64" s="50"/>
      <c r="APM64" s="50"/>
      <c r="APN64" s="50"/>
      <c r="APO64" s="50"/>
      <c r="APP64" s="50"/>
      <c r="APQ64" s="50"/>
      <c r="APR64" s="50"/>
      <c r="APS64" s="50"/>
      <c r="APT64" s="50"/>
      <c r="APU64" s="50"/>
      <c r="APV64" s="50"/>
      <c r="APW64" s="50"/>
      <c r="APX64" s="50"/>
      <c r="APY64" s="50"/>
      <c r="APZ64" s="50"/>
      <c r="AQA64" s="50"/>
      <c r="AQB64" s="50"/>
      <c r="AQC64" s="50"/>
      <c r="AQD64" s="50"/>
      <c r="AQE64" s="50"/>
      <c r="AQF64" s="50"/>
      <c r="AQG64" s="50"/>
      <c r="AQH64" s="50"/>
      <c r="AQI64" s="50"/>
      <c r="AQJ64" s="50"/>
      <c r="AQK64" s="50"/>
      <c r="AQL64" s="50"/>
      <c r="AQM64" s="50"/>
      <c r="AQN64" s="50"/>
      <c r="AQO64" s="50"/>
      <c r="AQP64" s="50"/>
      <c r="AQQ64" s="50"/>
      <c r="AQR64" s="50"/>
      <c r="AQS64" s="50"/>
      <c r="AQT64" s="50"/>
      <c r="AQU64" s="50"/>
      <c r="AQV64" s="50"/>
      <c r="AQW64" s="50"/>
      <c r="AQX64" s="50"/>
      <c r="AQY64" s="50"/>
      <c r="AQZ64" s="50"/>
      <c r="ARA64" s="50"/>
      <c r="ARB64" s="50"/>
      <c r="ARC64" s="50"/>
      <c r="ARD64" s="50"/>
      <c r="ARE64" s="50"/>
      <c r="ARF64" s="50"/>
      <c r="ARG64" s="50"/>
      <c r="ARH64" s="50"/>
      <c r="ARI64" s="50"/>
      <c r="ARJ64" s="50"/>
      <c r="ARK64" s="50"/>
      <c r="ARL64" s="50"/>
      <c r="ARM64" s="50"/>
      <c r="ARN64" s="50"/>
      <c r="ARO64" s="50"/>
      <c r="ARP64" s="50"/>
      <c r="ARQ64" s="50"/>
      <c r="ARR64" s="50"/>
      <c r="ARS64" s="50"/>
      <c r="ART64" s="50"/>
      <c r="ARU64" s="50"/>
      <c r="ARV64" s="50"/>
      <c r="ARW64" s="50"/>
      <c r="ARX64" s="50"/>
      <c r="ARY64" s="50"/>
      <c r="ARZ64" s="50"/>
      <c r="ASA64" s="50"/>
      <c r="ASB64" s="50"/>
      <c r="ASC64" s="50"/>
      <c r="ASD64" s="50"/>
      <c r="ASE64" s="50"/>
      <c r="ASF64" s="50"/>
      <c r="ASG64" s="50"/>
      <c r="ASH64" s="50"/>
      <c r="ASI64" s="50"/>
      <c r="ASJ64" s="50"/>
      <c r="ASK64" s="50"/>
      <c r="ASL64" s="50"/>
      <c r="ASM64" s="50"/>
      <c r="ASN64" s="50"/>
      <c r="ASO64" s="50"/>
      <c r="ASP64" s="50"/>
      <c r="ASQ64" s="50"/>
      <c r="ASR64" s="50"/>
      <c r="ASS64" s="50"/>
      <c r="AST64" s="50"/>
      <c r="ASU64" s="50"/>
      <c r="ASV64" s="50"/>
      <c r="ASW64" s="50"/>
      <c r="ASX64" s="50"/>
      <c r="ASY64" s="50"/>
      <c r="ASZ64" s="50"/>
      <c r="ATA64" s="50"/>
      <c r="ATB64" s="50"/>
      <c r="ATC64" s="50"/>
      <c r="ATD64" s="50"/>
      <c r="ATE64" s="50"/>
      <c r="ATF64" s="50"/>
      <c r="ATG64" s="50"/>
      <c r="ATH64" s="50"/>
      <c r="ATI64" s="50"/>
      <c r="ATJ64" s="50"/>
      <c r="ATK64" s="50"/>
      <c r="ATL64" s="50"/>
      <c r="ATM64" s="50"/>
      <c r="ATN64" s="50"/>
      <c r="ATO64" s="50"/>
      <c r="ATP64" s="50"/>
      <c r="ATQ64" s="50"/>
      <c r="ATR64" s="50"/>
      <c r="ATS64" s="50"/>
      <c r="ATT64" s="50"/>
      <c r="ATU64" s="50"/>
      <c r="ATV64" s="50"/>
      <c r="ATW64" s="50"/>
      <c r="ATX64" s="50"/>
      <c r="ATY64" s="50"/>
      <c r="ATZ64" s="50"/>
      <c r="AUA64" s="50"/>
      <c r="AUB64" s="50"/>
      <c r="AUC64" s="50"/>
      <c r="AUD64" s="50"/>
      <c r="AUE64" s="50"/>
      <c r="AUF64" s="50"/>
      <c r="AUG64" s="50"/>
      <c r="AUH64" s="50"/>
      <c r="AUI64" s="50"/>
      <c r="AUJ64" s="50"/>
      <c r="AUK64" s="50"/>
      <c r="AUL64" s="50"/>
      <c r="AUM64" s="50"/>
      <c r="AUN64" s="50"/>
      <c r="AUO64" s="50"/>
      <c r="AUP64" s="50"/>
      <c r="AUQ64" s="50"/>
      <c r="AUR64" s="50"/>
      <c r="AUS64" s="50"/>
      <c r="AUT64" s="50"/>
      <c r="AUU64" s="50"/>
      <c r="AUV64" s="50"/>
      <c r="AUW64" s="50"/>
      <c r="AUX64" s="50"/>
      <c r="AUY64" s="50"/>
      <c r="AUZ64" s="50"/>
      <c r="AVA64" s="50"/>
      <c r="AVB64" s="50"/>
      <c r="AVC64" s="50"/>
      <c r="AVD64" s="50"/>
      <c r="AVE64" s="50"/>
      <c r="AVF64" s="50"/>
      <c r="AVG64" s="50"/>
      <c r="AVH64" s="50"/>
      <c r="AVI64" s="50"/>
      <c r="AVJ64" s="50"/>
      <c r="AVK64" s="50"/>
      <c r="AVL64" s="50"/>
      <c r="AVM64" s="50"/>
      <c r="AVN64" s="50"/>
      <c r="AVO64" s="50"/>
      <c r="AVP64" s="50"/>
      <c r="AVQ64" s="50"/>
      <c r="AVR64" s="50"/>
      <c r="AVS64" s="50"/>
      <c r="AVT64" s="50"/>
      <c r="AVU64" s="50"/>
      <c r="AVV64" s="50"/>
      <c r="AVW64" s="50"/>
      <c r="AVX64" s="50"/>
      <c r="AVY64" s="50"/>
      <c r="AVZ64" s="50"/>
      <c r="AWA64" s="50"/>
      <c r="AWB64" s="50"/>
      <c r="AWC64" s="50"/>
      <c r="AWD64" s="50"/>
      <c r="AWE64" s="50"/>
      <c r="AWF64" s="50"/>
      <c r="AWG64" s="50"/>
      <c r="AWH64" s="50"/>
      <c r="AWI64" s="50"/>
      <c r="AWJ64" s="50"/>
      <c r="AWK64" s="50"/>
      <c r="AWL64" s="50"/>
      <c r="AWM64" s="50"/>
      <c r="AWN64" s="50"/>
      <c r="AWO64" s="50"/>
      <c r="AWP64" s="50"/>
      <c r="AWQ64" s="50"/>
      <c r="AWR64" s="50"/>
      <c r="AWS64" s="50"/>
      <c r="AWT64" s="50"/>
      <c r="AWU64" s="50"/>
      <c r="AWV64" s="50"/>
      <c r="AWW64" s="50"/>
      <c r="AWX64" s="50"/>
      <c r="AWY64" s="50"/>
      <c r="AWZ64" s="50"/>
      <c r="AXA64" s="50"/>
      <c r="AXB64" s="50"/>
      <c r="AXC64" s="50"/>
      <c r="AXD64" s="50"/>
      <c r="AXE64" s="50"/>
      <c r="AXF64" s="50"/>
      <c r="AXG64" s="50"/>
      <c r="AXH64" s="50"/>
      <c r="AXI64" s="50"/>
      <c r="AXJ64" s="50"/>
      <c r="AXK64" s="50"/>
      <c r="AXL64" s="50"/>
      <c r="AXM64" s="50"/>
      <c r="AXN64" s="50"/>
      <c r="AXO64" s="50"/>
      <c r="AXP64" s="50"/>
      <c r="AXQ64" s="50"/>
      <c r="AXR64" s="50"/>
      <c r="AXS64" s="50"/>
      <c r="AXT64" s="50"/>
      <c r="AXU64" s="50"/>
      <c r="AXV64" s="50"/>
      <c r="AXW64" s="50"/>
      <c r="AXX64" s="50"/>
      <c r="AXY64" s="50"/>
      <c r="AXZ64" s="50"/>
      <c r="AYA64" s="50"/>
      <c r="AYB64" s="50"/>
      <c r="AYC64" s="50"/>
      <c r="AYD64" s="50"/>
      <c r="AYE64" s="50"/>
      <c r="AYF64" s="50"/>
      <c r="AYG64" s="50"/>
      <c r="AYH64" s="50"/>
      <c r="AYI64" s="50"/>
      <c r="AYJ64" s="50"/>
      <c r="AYK64" s="50"/>
    </row>
    <row r="65" spans="1:736" s="50" customFormat="1" ht="45.75" customHeight="1">
      <c r="A65" s="589">
        <f>1+A64</f>
        <v>64</v>
      </c>
      <c r="B65" s="87" t="s">
        <v>882</v>
      </c>
      <c r="C65" s="70" t="s">
        <v>883</v>
      </c>
      <c r="D65" s="74" t="s">
        <v>93</v>
      </c>
      <c r="E65" s="71">
        <v>45336</v>
      </c>
      <c r="F65" s="72">
        <v>45337</v>
      </c>
      <c r="G65" s="72">
        <v>45426</v>
      </c>
      <c r="H65" s="70" t="s">
        <v>416</v>
      </c>
      <c r="I65" s="75" t="s">
        <v>95</v>
      </c>
      <c r="J65" s="95" t="s">
        <v>884</v>
      </c>
      <c r="K65" s="122">
        <v>1072702427</v>
      </c>
      <c r="L65" s="70">
        <v>7</v>
      </c>
      <c r="M65" s="111" t="s">
        <v>844</v>
      </c>
      <c r="N65" s="77" t="s">
        <v>98</v>
      </c>
      <c r="O65" s="87" t="s">
        <v>493</v>
      </c>
      <c r="P65" s="70" t="s">
        <v>885</v>
      </c>
      <c r="Q65" s="70" t="s">
        <v>681</v>
      </c>
      <c r="R65" s="79">
        <f>+G65-F65</f>
        <v>89</v>
      </c>
      <c r="S65" s="70" t="s">
        <v>886</v>
      </c>
      <c r="T65" s="123">
        <v>15900000</v>
      </c>
      <c r="U65" s="124" t="s">
        <v>887</v>
      </c>
      <c r="V65" s="123">
        <v>15900000</v>
      </c>
      <c r="W65" s="125">
        <v>45337</v>
      </c>
      <c r="X65" s="126" t="s">
        <v>473</v>
      </c>
      <c r="Y65" s="311">
        <f>+Z65+AA65+AB65</f>
        <v>15900000</v>
      </c>
      <c r="Z65" s="84">
        <f>T65-AA65-AB65</f>
        <v>15900000</v>
      </c>
      <c r="AA65" s="86">
        <v>0</v>
      </c>
      <c r="AB65" s="85">
        <f>+AC65+AD65+AE65+AF65+AG65+AH65+AI65+AJ65</f>
        <v>0</v>
      </c>
      <c r="AC65" s="86">
        <v>0</v>
      </c>
      <c r="AD65" s="86">
        <v>0</v>
      </c>
      <c r="AE65" s="86">
        <v>0</v>
      </c>
      <c r="AF65" s="86">
        <v>0</v>
      </c>
      <c r="AG65" s="86">
        <v>0</v>
      </c>
      <c r="AH65" s="86">
        <v>0</v>
      </c>
      <c r="AI65" s="86">
        <v>0</v>
      </c>
      <c r="AJ65" s="86">
        <v>0</v>
      </c>
      <c r="AK65" s="78" t="s">
        <v>104</v>
      </c>
      <c r="AL65" s="103" t="s">
        <v>888</v>
      </c>
      <c r="AM65" s="70" t="s">
        <v>889</v>
      </c>
      <c r="AN65" s="76">
        <v>52046820</v>
      </c>
      <c r="AO65" s="78" t="s">
        <v>108</v>
      </c>
      <c r="AP65" s="70" t="s">
        <v>108</v>
      </c>
      <c r="AQ65" s="118" t="s">
        <v>108</v>
      </c>
      <c r="AR65" s="78" t="s">
        <v>108</v>
      </c>
      <c r="AS65" s="70" t="s">
        <v>109</v>
      </c>
      <c r="AT65" s="78" t="s">
        <v>109</v>
      </c>
      <c r="AU65" s="78" t="s">
        <v>392</v>
      </c>
      <c r="AV65" s="70"/>
      <c r="AW65" s="70" t="s">
        <v>890</v>
      </c>
      <c r="AX65" s="70" t="s">
        <v>109</v>
      </c>
      <c r="AY65" s="70" t="s">
        <v>108</v>
      </c>
      <c r="AZ65" s="92"/>
      <c r="BA65" s="70"/>
      <c r="BB65" s="100"/>
      <c r="BC65" s="92"/>
      <c r="BD65" s="79"/>
      <c r="BE65" s="79"/>
      <c r="BF65" s="79"/>
      <c r="BG65" s="92"/>
      <c r="BH65" s="90">
        <f>T65+BB65</f>
        <v>15900000</v>
      </c>
      <c r="BI65" s="454" t="s">
        <v>113</v>
      </c>
      <c r="BJ65" s="70"/>
      <c r="BK65" s="77" t="s">
        <v>114</v>
      </c>
      <c r="BL65" s="92"/>
      <c r="BM65" s="166"/>
      <c r="BN65" s="104" t="s">
        <v>161</v>
      </c>
      <c r="BO65" s="77">
        <v>29</v>
      </c>
      <c r="BP65" s="77" t="s">
        <v>108</v>
      </c>
      <c r="BQ65" s="77" t="s">
        <v>108</v>
      </c>
      <c r="BR65" s="77" t="s">
        <v>108</v>
      </c>
      <c r="BS65" s="77" t="s">
        <v>108</v>
      </c>
      <c r="BT65" s="77" t="s">
        <v>108</v>
      </c>
      <c r="BU65" s="105" t="s">
        <v>891</v>
      </c>
      <c r="BV65" s="77">
        <v>3203077228</v>
      </c>
      <c r="BW65" s="114" t="s">
        <v>892</v>
      </c>
      <c r="BX65" s="95" t="s">
        <v>881</v>
      </c>
      <c r="BY65" s="77" t="s">
        <v>119</v>
      </c>
      <c r="BZ65" s="127">
        <v>64998772786</v>
      </c>
      <c r="CA65" s="77" t="s">
        <v>109</v>
      </c>
      <c r="CB65" s="77" t="s">
        <v>109</v>
      </c>
      <c r="CC65" s="77" t="s">
        <v>109</v>
      </c>
      <c r="CD65" s="77"/>
      <c r="CE65" s="77"/>
      <c r="CF65" s="77"/>
      <c r="CG65" s="77"/>
      <c r="CH65" s="77"/>
      <c r="CI65" s="77"/>
      <c r="CJ65" s="77"/>
      <c r="CK65" s="77"/>
      <c r="CL65" s="77"/>
      <c r="CM65" s="77" t="s">
        <v>109</v>
      </c>
      <c r="CN65" s="97"/>
    </row>
    <row r="66" spans="1:736" s="50" customFormat="1" ht="45.75" customHeight="1">
      <c r="A66" s="589">
        <f>1+A65</f>
        <v>65</v>
      </c>
      <c r="B66" s="368" t="s">
        <v>893</v>
      </c>
      <c r="C66" s="134" t="s">
        <v>894</v>
      </c>
      <c r="D66" s="138" t="s">
        <v>93</v>
      </c>
      <c r="E66" s="135">
        <v>45341</v>
      </c>
      <c r="F66" s="136">
        <v>45349</v>
      </c>
      <c r="G66" s="136">
        <v>45499</v>
      </c>
      <c r="H66" s="134" t="s">
        <v>416</v>
      </c>
      <c r="I66" s="139" t="s">
        <v>216</v>
      </c>
      <c r="J66" s="134" t="s">
        <v>895</v>
      </c>
      <c r="K66" s="182">
        <v>808001754</v>
      </c>
      <c r="L66" s="175">
        <v>0</v>
      </c>
      <c r="M66" s="183" t="s">
        <v>123</v>
      </c>
      <c r="N66" s="184" t="s">
        <v>98</v>
      </c>
      <c r="O66" s="185" t="s">
        <v>218</v>
      </c>
      <c r="P66" s="175" t="s">
        <v>896</v>
      </c>
      <c r="Q66" s="175" t="s">
        <v>897</v>
      </c>
      <c r="R66" s="186">
        <f>+G66-F66</f>
        <v>150</v>
      </c>
      <c r="S66" s="175" t="s">
        <v>898</v>
      </c>
      <c r="T66" s="265">
        <v>260000000</v>
      </c>
      <c r="U66" s="266" t="s">
        <v>899</v>
      </c>
      <c r="V66" s="265">
        <v>260000000</v>
      </c>
      <c r="W66" s="267">
        <v>45341</v>
      </c>
      <c r="X66" s="268" t="s">
        <v>473</v>
      </c>
      <c r="Y66" s="312">
        <f>+Z66+AA66+AB66</f>
        <v>260000000</v>
      </c>
      <c r="Z66" s="187">
        <f>T66-AA66-AB66</f>
        <v>260000000</v>
      </c>
      <c r="AA66" s="188">
        <v>0</v>
      </c>
      <c r="AB66" s="189">
        <f>+AC66+AD66+AE66+AF66+AG66+AH66+AI66+AJ66</f>
        <v>0</v>
      </c>
      <c r="AC66" s="188">
        <v>0</v>
      </c>
      <c r="AD66" s="188">
        <v>0</v>
      </c>
      <c r="AE66" s="188">
        <v>0</v>
      </c>
      <c r="AF66" s="188">
        <v>0</v>
      </c>
      <c r="AG66" s="188">
        <v>0</v>
      </c>
      <c r="AH66" s="188">
        <v>0</v>
      </c>
      <c r="AI66" s="188">
        <v>0</v>
      </c>
      <c r="AJ66" s="188">
        <v>0</v>
      </c>
      <c r="AK66" s="190" t="s">
        <v>104</v>
      </c>
      <c r="AL66" s="191" t="s">
        <v>900</v>
      </c>
      <c r="AM66" s="175" t="s">
        <v>901</v>
      </c>
      <c r="AN66" s="192" t="s">
        <v>902</v>
      </c>
      <c r="AO66" s="190" t="s">
        <v>903</v>
      </c>
      <c r="AP66" s="175" t="s">
        <v>131</v>
      </c>
      <c r="AQ66" s="269">
        <v>45348</v>
      </c>
      <c r="AR66" s="190" t="s">
        <v>904</v>
      </c>
      <c r="AS66" s="175" t="s">
        <v>108</v>
      </c>
      <c r="AT66" s="190" t="s">
        <v>109</v>
      </c>
      <c r="AU66" s="190"/>
      <c r="AV66" s="175"/>
      <c r="AW66" s="175"/>
      <c r="AX66" s="175" t="s">
        <v>109</v>
      </c>
      <c r="AY66" s="175" t="s">
        <v>108</v>
      </c>
      <c r="AZ66" s="193"/>
      <c r="BA66" s="175"/>
      <c r="BB66" s="194"/>
      <c r="BC66" s="193"/>
      <c r="BD66" s="186"/>
      <c r="BE66" s="186"/>
      <c r="BF66" s="186"/>
      <c r="BG66" s="193"/>
      <c r="BH66" s="195">
        <f>T66+BB66</f>
        <v>260000000</v>
      </c>
      <c r="BI66" s="608" t="s">
        <v>259</v>
      </c>
      <c r="BJ66" s="163"/>
      <c r="BK66" s="163"/>
      <c r="BL66" s="163"/>
      <c r="BM66" s="346" t="s">
        <v>228</v>
      </c>
      <c r="BN66" s="196" t="s">
        <v>108</v>
      </c>
      <c r="BO66" s="184" t="s">
        <v>108</v>
      </c>
      <c r="BP66" s="184" t="s">
        <v>108</v>
      </c>
      <c r="BQ66" s="184" t="s">
        <v>108</v>
      </c>
      <c r="BR66" s="184" t="s">
        <v>108</v>
      </c>
      <c r="BS66" s="184" t="s">
        <v>108</v>
      </c>
      <c r="BT66" s="184" t="s">
        <v>108</v>
      </c>
      <c r="BU66" s="197" t="s">
        <v>905</v>
      </c>
      <c r="BV66" s="184">
        <v>3103279746</v>
      </c>
      <c r="BW66" s="278" t="s">
        <v>906</v>
      </c>
      <c r="BX66" s="198" t="s">
        <v>881</v>
      </c>
      <c r="BY66" s="184" t="s">
        <v>907</v>
      </c>
      <c r="BZ66" s="279">
        <v>18000003831</v>
      </c>
      <c r="CA66" s="141" t="s">
        <v>109</v>
      </c>
      <c r="CB66" s="141" t="s">
        <v>109</v>
      </c>
      <c r="CC66" s="141"/>
      <c r="CD66" s="141"/>
      <c r="CE66" s="141"/>
      <c r="CF66" s="141"/>
      <c r="CG66" s="280"/>
      <c r="CH66" s="288"/>
      <c r="CI66" s="572"/>
      <c r="CJ66" s="141"/>
      <c r="CK66" s="141"/>
      <c r="CL66" s="141"/>
      <c r="CM66" s="141" t="s">
        <v>109</v>
      </c>
      <c r="CN66" s="160"/>
    </row>
    <row r="67" spans="1:736" s="50" customFormat="1" ht="45.75" customHeight="1">
      <c r="A67" s="589">
        <f>1+A66</f>
        <v>66</v>
      </c>
      <c r="B67" s="134" t="s">
        <v>908</v>
      </c>
      <c r="C67" s="70" t="s">
        <v>909</v>
      </c>
      <c r="D67" s="74" t="s">
        <v>93</v>
      </c>
      <c r="E67" s="71">
        <v>45342</v>
      </c>
      <c r="F67" s="72">
        <v>45343</v>
      </c>
      <c r="G67" s="72">
        <v>45432</v>
      </c>
      <c r="H67" s="70" t="s">
        <v>416</v>
      </c>
      <c r="I67" s="75" t="s">
        <v>95</v>
      </c>
      <c r="J67" s="95" t="s">
        <v>910</v>
      </c>
      <c r="K67" s="122">
        <v>79802171</v>
      </c>
      <c r="L67" s="70">
        <v>0</v>
      </c>
      <c r="M67" s="111" t="s">
        <v>844</v>
      </c>
      <c r="N67" s="77" t="s">
        <v>98</v>
      </c>
      <c r="O67" s="87" t="s">
        <v>354</v>
      </c>
      <c r="P67" s="70" t="s">
        <v>911</v>
      </c>
      <c r="Q67" s="70" t="s">
        <v>101</v>
      </c>
      <c r="R67" s="79">
        <f>+G67-F67</f>
        <v>89</v>
      </c>
      <c r="S67" s="70" t="s">
        <v>912</v>
      </c>
      <c r="T67" s="123">
        <v>39000000</v>
      </c>
      <c r="U67" s="124" t="s">
        <v>913</v>
      </c>
      <c r="V67" s="123">
        <v>39000000</v>
      </c>
      <c r="W67" s="125">
        <v>45342</v>
      </c>
      <c r="X67" s="126" t="s">
        <v>473</v>
      </c>
      <c r="Y67" s="311">
        <f>+Z67+AA67+AB67</f>
        <v>39000000</v>
      </c>
      <c r="Z67" s="84">
        <f>T67-AA67-AB67</f>
        <v>39000000</v>
      </c>
      <c r="AA67" s="86">
        <v>0</v>
      </c>
      <c r="AB67" s="85">
        <f>+AC67+AD67+AE67+AF67+AG67+AH67+AI67+AJ67</f>
        <v>0</v>
      </c>
      <c r="AC67" s="86">
        <v>0</v>
      </c>
      <c r="AD67" s="86">
        <v>0</v>
      </c>
      <c r="AE67" s="86">
        <v>0</v>
      </c>
      <c r="AF67" s="86">
        <v>0</v>
      </c>
      <c r="AG67" s="86">
        <v>0</v>
      </c>
      <c r="AH67" s="86">
        <v>0</v>
      </c>
      <c r="AI67" s="86">
        <v>0</v>
      </c>
      <c r="AJ67" s="86">
        <v>0</v>
      </c>
      <c r="AK67" s="78" t="s">
        <v>104</v>
      </c>
      <c r="AL67" s="103" t="s">
        <v>914</v>
      </c>
      <c r="AM67" s="70" t="s">
        <v>915</v>
      </c>
      <c r="AN67" s="76" t="s">
        <v>916</v>
      </c>
      <c r="AO67" s="78" t="s">
        <v>108</v>
      </c>
      <c r="AP67" s="70" t="s">
        <v>108</v>
      </c>
      <c r="AQ67" s="118" t="s">
        <v>108</v>
      </c>
      <c r="AR67" s="78" t="s">
        <v>108</v>
      </c>
      <c r="AS67" s="70" t="s">
        <v>109</v>
      </c>
      <c r="AT67" s="78" t="s">
        <v>109</v>
      </c>
      <c r="AU67" s="78" t="s">
        <v>392</v>
      </c>
      <c r="AV67" s="70"/>
      <c r="AW67" s="70" t="s">
        <v>110</v>
      </c>
      <c r="AX67" s="70" t="s">
        <v>109</v>
      </c>
      <c r="AY67" s="70" t="s">
        <v>108</v>
      </c>
      <c r="AZ67" s="92"/>
      <c r="BA67" s="70"/>
      <c r="BB67" s="100"/>
      <c r="BC67" s="92"/>
      <c r="BD67" s="79"/>
      <c r="BE67" s="79"/>
      <c r="BF67" s="79"/>
      <c r="BG67" s="92"/>
      <c r="BH67" s="90">
        <f>T67+BB67</f>
        <v>39000000</v>
      </c>
      <c r="BI67" s="134" t="s">
        <v>113</v>
      </c>
      <c r="BJ67" s="92"/>
      <c r="BK67" s="92" t="s">
        <v>114</v>
      </c>
      <c r="BL67" s="92"/>
      <c r="BM67" s="166"/>
      <c r="BN67" s="104" t="s">
        <v>917</v>
      </c>
      <c r="BO67" s="77">
        <v>47</v>
      </c>
      <c r="BP67" s="77" t="s">
        <v>109</v>
      </c>
      <c r="BQ67" s="77" t="s">
        <v>108</v>
      </c>
      <c r="BR67" s="77" t="s">
        <v>108</v>
      </c>
      <c r="BS67" s="77" t="s">
        <v>108</v>
      </c>
      <c r="BT67" s="77" t="s">
        <v>108</v>
      </c>
      <c r="BU67" s="105" t="s">
        <v>918</v>
      </c>
      <c r="BV67" s="77">
        <v>6593820</v>
      </c>
      <c r="BW67" s="114" t="s">
        <v>919</v>
      </c>
      <c r="BX67" s="95" t="s">
        <v>657</v>
      </c>
      <c r="BY67" s="77" t="s">
        <v>119</v>
      </c>
      <c r="BZ67" s="127" t="s">
        <v>920</v>
      </c>
      <c r="CA67" s="77" t="s">
        <v>109</v>
      </c>
      <c r="CB67" s="77" t="s">
        <v>109</v>
      </c>
      <c r="CC67" s="77" t="s">
        <v>109</v>
      </c>
      <c r="CD67" s="77"/>
      <c r="CE67" s="77"/>
      <c r="CF67" s="77"/>
      <c r="CG67" s="129"/>
      <c r="CH67" s="120"/>
      <c r="CI67" s="282"/>
      <c r="CJ67" s="77"/>
      <c r="CK67" s="77"/>
      <c r="CL67" s="77"/>
      <c r="CM67" s="77" t="s">
        <v>109</v>
      </c>
      <c r="CN67" s="97"/>
    </row>
    <row r="68" spans="1:736" s="50" customFormat="1" ht="45.75" customHeight="1">
      <c r="A68" s="589">
        <f>1+A67</f>
        <v>67</v>
      </c>
      <c r="B68" s="581" t="s">
        <v>921</v>
      </c>
      <c r="C68" s="70" t="s">
        <v>922</v>
      </c>
      <c r="D68" s="74" t="s">
        <v>398</v>
      </c>
      <c r="E68" s="71">
        <v>45342</v>
      </c>
      <c r="F68" s="72">
        <v>45342</v>
      </c>
      <c r="G68" s="72">
        <v>45462</v>
      </c>
      <c r="H68" s="70" t="s">
        <v>923</v>
      </c>
      <c r="I68" s="75" t="s">
        <v>924</v>
      </c>
      <c r="J68" s="70" t="s">
        <v>925</v>
      </c>
      <c r="K68" s="182">
        <v>860021072</v>
      </c>
      <c r="L68" s="175">
        <v>0</v>
      </c>
      <c r="M68" s="183" t="s">
        <v>926</v>
      </c>
      <c r="N68" s="184" t="s">
        <v>98</v>
      </c>
      <c r="O68" s="185" t="s">
        <v>99</v>
      </c>
      <c r="P68" s="175" t="s">
        <v>927</v>
      </c>
      <c r="Q68" s="175" t="s">
        <v>928</v>
      </c>
      <c r="R68" s="186">
        <f>+G68-F68</f>
        <v>120</v>
      </c>
      <c r="S68" s="175" t="s">
        <v>929</v>
      </c>
      <c r="T68" s="265">
        <v>357348630</v>
      </c>
      <c r="U68" s="266" t="s">
        <v>930</v>
      </c>
      <c r="V68" s="265">
        <v>357348630</v>
      </c>
      <c r="W68" s="267">
        <v>45342</v>
      </c>
      <c r="X68" s="268" t="s">
        <v>473</v>
      </c>
      <c r="Y68" s="312">
        <f>+Z68+AA68+AB68</f>
        <v>357348630</v>
      </c>
      <c r="Z68" s="187">
        <f>T68-AA68-AB68</f>
        <v>357348630</v>
      </c>
      <c r="AA68" s="188">
        <v>0</v>
      </c>
      <c r="AB68" s="189">
        <f>+AC68+AD68+AE68+AF68+AG68+AH68+AI68+AJ68</f>
        <v>0</v>
      </c>
      <c r="AC68" s="188">
        <v>0</v>
      </c>
      <c r="AD68" s="188">
        <v>0</v>
      </c>
      <c r="AE68" s="188">
        <v>0</v>
      </c>
      <c r="AF68" s="188">
        <v>0</v>
      </c>
      <c r="AG68" s="188">
        <v>0</v>
      </c>
      <c r="AH68" s="188">
        <v>0</v>
      </c>
      <c r="AI68" s="188">
        <v>0</v>
      </c>
      <c r="AJ68" s="188">
        <v>0</v>
      </c>
      <c r="AK68" s="190" t="s">
        <v>104</v>
      </c>
      <c r="AL68" s="191" t="s">
        <v>931</v>
      </c>
      <c r="AM68" s="175" t="s">
        <v>932</v>
      </c>
      <c r="AN68" s="192">
        <v>35196208</v>
      </c>
      <c r="AO68" s="190" t="s">
        <v>933</v>
      </c>
      <c r="AP68" s="175" t="s">
        <v>131</v>
      </c>
      <c r="AQ68" s="269">
        <v>45342</v>
      </c>
      <c r="AR68" s="190" t="s">
        <v>934</v>
      </c>
      <c r="AS68" s="175" t="s">
        <v>108</v>
      </c>
      <c r="AT68" s="190" t="s">
        <v>109</v>
      </c>
      <c r="AU68" s="190" t="s">
        <v>392</v>
      </c>
      <c r="AV68" s="175"/>
      <c r="AW68" s="175"/>
      <c r="AX68" s="175" t="s">
        <v>109</v>
      </c>
      <c r="AY68" s="175" t="s">
        <v>108</v>
      </c>
      <c r="AZ68" s="193"/>
      <c r="BA68" s="175"/>
      <c r="BB68" s="194"/>
      <c r="BC68" s="193"/>
      <c r="BD68" s="186"/>
      <c r="BE68" s="186"/>
      <c r="BF68" s="186"/>
      <c r="BG68" s="193"/>
      <c r="BH68" s="195">
        <f>T68+BB68</f>
        <v>357348630</v>
      </c>
      <c r="BI68" s="301" t="s">
        <v>259</v>
      </c>
      <c r="BJ68" s="156"/>
      <c r="BK68" s="156"/>
      <c r="BL68" s="156"/>
      <c r="BM68" s="346" t="s">
        <v>228</v>
      </c>
      <c r="BN68" s="196" t="s">
        <v>108</v>
      </c>
      <c r="BO68" s="184" t="s">
        <v>108</v>
      </c>
      <c r="BP68" s="184" t="s">
        <v>108</v>
      </c>
      <c r="BQ68" s="184" t="s">
        <v>108</v>
      </c>
      <c r="BR68" s="184" t="s">
        <v>108</v>
      </c>
      <c r="BS68" s="184" t="s">
        <v>108</v>
      </c>
      <c r="BT68" s="184" t="s">
        <v>108</v>
      </c>
      <c r="BU68" s="197" t="s">
        <v>935</v>
      </c>
      <c r="BV68" s="184">
        <v>3177305018</v>
      </c>
      <c r="BW68" s="278" t="s">
        <v>936</v>
      </c>
      <c r="BX68" s="198" t="s">
        <v>118</v>
      </c>
      <c r="BY68" s="184" t="s">
        <v>119</v>
      </c>
      <c r="BZ68" s="279">
        <v>16700002256</v>
      </c>
      <c r="CA68" s="77" t="s">
        <v>109</v>
      </c>
      <c r="CB68" s="77" t="s">
        <v>109</v>
      </c>
      <c r="CC68" s="77" t="s">
        <v>109</v>
      </c>
      <c r="CD68" s="77" t="s">
        <v>109</v>
      </c>
      <c r="CE68" s="77"/>
      <c r="CF68" s="77"/>
      <c r="CG68" s="129"/>
      <c r="CH68" s="120"/>
      <c r="CI68" s="282"/>
      <c r="CJ68" s="77"/>
      <c r="CK68" s="77"/>
      <c r="CL68" s="77"/>
      <c r="CM68" s="77" t="s">
        <v>109</v>
      </c>
      <c r="CN68" s="97"/>
    </row>
    <row r="69" spans="1:736" s="50" customFormat="1" ht="45.75" customHeight="1">
      <c r="A69" s="589">
        <f>1+A68</f>
        <v>68</v>
      </c>
      <c r="B69" s="581" t="s">
        <v>937</v>
      </c>
      <c r="C69" s="70" t="s">
        <v>938</v>
      </c>
      <c r="D69" s="74" t="s">
        <v>425</v>
      </c>
      <c r="E69" s="71">
        <v>45342</v>
      </c>
      <c r="F69" s="72">
        <v>45348</v>
      </c>
      <c r="G69" s="72">
        <v>45713</v>
      </c>
      <c r="H69" s="70" t="s">
        <v>416</v>
      </c>
      <c r="I69" s="75" t="s">
        <v>216</v>
      </c>
      <c r="J69" s="70" t="s">
        <v>939</v>
      </c>
      <c r="K69" s="182" t="s">
        <v>940</v>
      </c>
      <c r="L69" s="175">
        <v>1</v>
      </c>
      <c r="M69" s="183" t="s">
        <v>844</v>
      </c>
      <c r="N69" s="184" t="s">
        <v>98</v>
      </c>
      <c r="O69" s="185" t="s">
        <v>218</v>
      </c>
      <c r="P69" s="175" t="s">
        <v>941</v>
      </c>
      <c r="Q69" s="175" t="s">
        <v>942</v>
      </c>
      <c r="R69" s="186">
        <f>+G69-F69</f>
        <v>365</v>
      </c>
      <c r="S69" s="175" t="s">
        <v>943</v>
      </c>
      <c r="T69" s="265">
        <v>371653399</v>
      </c>
      <c r="U69" s="266" t="s">
        <v>944</v>
      </c>
      <c r="V69" s="265">
        <v>371653399</v>
      </c>
      <c r="W69" s="267">
        <v>45342</v>
      </c>
      <c r="X69" s="268" t="s">
        <v>473</v>
      </c>
      <c r="Y69" s="312">
        <f>+Z69+AA69+AB69</f>
        <v>371653399</v>
      </c>
      <c r="Z69" s="187">
        <f>T69-AA69-AB69</f>
        <v>371653399</v>
      </c>
      <c r="AA69" s="188">
        <v>0</v>
      </c>
      <c r="AB69" s="189">
        <v>0</v>
      </c>
      <c r="AC69" s="188">
        <v>0</v>
      </c>
      <c r="AD69" s="188">
        <v>0</v>
      </c>
      <c r="AE69" s="188">
        <v>0</v>
      </c>
      <c r="AF69" s="188">
        <v>0</v>
      </c>
      <c r="AG69" s="188">
        <v>0</v>
      </c>
      <c r="AH69" s="188">
        <v>0</v>
      </c>
      <c r="AI69" s="188">
        <v>0</v>
      </c>
      <c r="AJ69" s="188">
        <v>0</v>
      </c>
      <c r="AK69" s="190" t="s">
        <v>104</v>
      </c>
      <c r="AL69" s="191" t="s">
        <v>945</v>
      </c>
      <c r="AM69" s="175" t="s">
        <v>946</v>
      </c>
      <c r="AN69" s="192" t="s">
        <v>947</v>
      </c>
      <c r="AO69" s="190" t="s">
        <v>948</v>
      </c>
      <c r="AP69" s="175" t="s">
        <v>131</v>
      </c>
      <c r="AQ69" s="269">
        <v>45344</v>
      </c>
      <c r="AR69" s="190" t="s">
        <v>949</v>
      </c>
      <c r="AS69" s="175" t="s">
        <v>108</v>
      </c>
      <c r="AT69" s="190" t="s">
        <v>109</v>
      </c>
      <c r="AU69" s="190" t="s">
        <v>392</v>
      </c>
      <c r="AV69" s="175"/>
      <c r="AW69" s="175" t="s">
        <v>950</v>
      </c>
      <c r="AX69" s="175" t="s">
        <v>109</v>
      </c>
      <c r="AY69" s="175" t="s">
        <v>108</v>
      </c>
      <c r="AZ69" s="193"/>
      <c r="BA69" s="175"/>
      <c r="BB69" s="194"/>
      <c r="BC69" s="193"/>
      <c r="BD69" s="186"/>
      <c r="BE69" s="186"/>
      <c r="BF69" s="186"/>
      <c r="BG69" s="193"/>
      <c r="BH69" s="195">
        <f>T69+BB69</f>
        <v>371653399</v>
      </c>
      <c r="BI69" s="304" t="s">
        <v>135</v>
      </c>
      <c r="BJ69" s="163" t="s">
        <v>951</v>
      </c>
      <c r="BK69" s="163"/>
      <c r="BL69" s="163"/>
      <c r="BM69" s="461" t="s">
        <v>952</v>
      </c>
      <c r="BN69" s="196" t="s">
        <v>917</v>
      </c>
      <c r="BO69" s="184">
        <v>61</v>
      </c>
      <c r="BP69" s="184" t="s">
        <v>108</v>
      </c>
      <c r="BQ69" s="184" t="s">
        <v>108</v>
      </c>
      <c r="BR69" s="184" t="s">
        <v>108</v>
      </c>
      <c r="BS69" s="184" t="s">
        <v>108</v>
      </c>
      <c r="BT69" s="184" t="s">
        <v>108</v>
      </c>
      <c r="BU69" s="197" t="s">
        <v>953</v>
      </c>
      <c r="BV69" s="184">
        <v>3144605725</v>
      </c>
      <c r="BW69" s="278" t="s">
        <v>954</v>
      </c>
      <c r="BX69" s="198" t="s">
        <v>118</v>
      </c>
      <c r="BY69" s="184" t="s">
        <v>119</v>
      </c>
      <c r="BZ69" s="279">
        <v>33719881802</v>
      </c>
      <c r="CA69" s="77" t="s">
        <v>109</v>
      </c>
      <c r="CB69" s="77" t="s">
        <v>109</v>
      </c>
      <c r="CC69" s="77"/>
      <c r="CD69" s="77"/>
      <c r="CE69" s="77"/>
      <c r="CF69" s="77"/>
      <c r="CG69" s="129"/>
      <c r="CH69" s="120"/>
      <c r="CI69" s="282"/>
      <c r="CJ69" s="77"/>
      <c r="CK69" s="77"/>
      <c r="CL69" s="77"/>
      <c r="CM69" s="77" t="s">
        <v>109</v>
      </c>
      <c r="CN69" s="97"/>
    </row>
    <row r="70" spans="1:736" s="290" customFormat="1" ht="45.75" customHeight="1">
      <c r="A70" s="589">
        <f>1+A69</f>
        <v>69</v>
      </c>
      <c r="B70" s="581" t="s">
        <v>955</v>
      </c>
      <c r="C70" s="70" t="s">
        <v>956</v>
      </c>
      <c r="D70" s="74" t="s">
        <v>179</v>
      </c>
      <c r="E70" s="71">
        <v>45342</v>
      </c>
      <c r="F70" s="72">
        <v>45343</v>
      </c>
      <c r="G70" s="72">
        <v>45570</v>
      </c>
      <c r="H70" s="70" t="s">
        <v>416</v>
      </c>
      <c r="I70" s="75" t="s">
        <v>95</v>
      </c>
      <c r="J70" s="95" t="s">
        <v>957</v>
      </c>
      <c r="K70" s="182">
        <v>35199631</v>
      </c>
      <c r="L70" s="175">
        <v>1</v>
      </c>
      <c r="M70" s="183" t="s">
        <v>844</v>
      </c>
      <c r="N70" s="184" t="s">
        <v>98</v>
      </c>
      <c r="O70" s="185" t="s">
        <v>168</v>
      </c>
      <c r="P70" s="175" t="s">
        <v>958</v>
      </c>
      <c r="Q70" s="175" t="s">
        <v>959</v>
      </c>
      <c r="R70" s="186">
        <f>+G70-F70</f>
        <v>227</v>
      </c>
      <c r="S70" s="175" t="s">
        <v>960</v>
      </c>
      <c r="T70" s="265">
        <v>42750000</v>
      </c>
      <c r="U70" s="266" t="s">
        <v>961</v>
      </c>
      <c r="V70" s="265">
        <v>42750000</v>
      </c>
      <c r="W70" s="267">
        <v>45343</v>
      </c>
      <c r="X70" s="268" t="s">
        <v>473</v>
      </c>
      <c r="Y70" s="312">
        <f>+Z70+AA70+AB70</f>
        <v>42750000</v>
      </c>
      <c r="Z70" s="187">
        <f>T70-AA70-AB70</f>
        <v>42750000</v>
      </c>
      <c r="AA70" s="188">
        <v>0</v>
      </c>
      <c r="AB70" s="189">
        <f>+AC70+AD70+AE70+AF70+AG70+AH70+AI70+AJ70</f>
        <v>0</v>
      </c>
      <c r="AC70" s="188">
        <v>0</v>
      </c>
      <c r="AD70" s="188">
        <v>0</v>
      </c>
      <c r="AE70" s="188">
        <v>0</v>
      </c>
      <c r="AF70" s="188">
        <v>0</v>
      </c>
      <c r="AG70" s="188">
        <v>0</v>
      </c>
      <c r="AH70" s="188">
        <v>0</v>
      </c>
      <c r="AI70" s="188">
        <v>0</v>
      </c>
      <c r="AJ70" s="188">
        <v>0</v>
      </c>
      <c r="AK70" s="190" t="s">
        <v>104</v>
      </c>
      <c r="AL70" s="191" t="s">
        <v>962</v>
      </c>
      <c r="AM70" s="175" t="s">
        <v>963</v>
      </c>
      <c r="AN70" s="192">
        <v>1070603420</v>
      </c>
      <c r="AO70" s="190" t="s">
        <v>108</v>
      </c>
      <c r="AP70" s="175" t="s">
        <v>108</v>
      </c>
      <c r="AQ70" s="269" t="s">
        <v>108</v>
      </c>
      <c r="AR70" s="190" t="s">
        <v>108</v>
      </c>
      <c r="AS70" s="175" t="s">
        <v>109</v>
      </c>
      <c r="AT70" s="190" t="s">
        <v>109</v>
      </c>
      <c r="AU70" s="190" t="s">
        <v>392</v>
      </c>
      <c r="AV70" s="175"/>
      <c r="AW70" s="175"/>
      <c r="AX70" s="175" t="s">
        <v>109</v>
      </c>
      <c r="AY70" s="175" t="s">
        <v>108</v>
      </c>
      <c r="AZ70" s="193"/>
      <c r="BA70" s="175"/>
      <c r="BB70" s="194"/>
      <c r="BC70" s="193"/>
      <c r="BD70" s="186"/>
      <c r="BE70" s="186"/>
      <c r="BF70" s="186"/>
      <c r="BG70" s="193"/>
      <c r="BH70" s="195">
        <f>T70+BB70</f>
        <v>42750000</v>
      </c>
      <c r="BI70" s="349" t="s">
        <v>113</v>
      </c>
      <c r="BJ70" s="92"/>
      <c r="BK70" s="92" t="s">
        <v>114</v>
      </c>
      <c r="BL70" s="92"/>
      <c r="BM70" s="455"/>
      <c r="BN70" s="196" t="s">
        <v>964</v>
      </c>
      <c r="BO70" s="184">
        <v>40</v>
      </c>
      <c r="BP70" s="184" t="s">
        <v>108</v>
      </c>
      <c r="BQ70" s="184" t="s">
        <v>108</v>
      </c>
      <c r="BR70" s="184" t="s">
        <v>108</v>
      </c>
      <c r="BS70" s="184" t="s">
        <v>108</v>
      </c>
      <c r="BT70" s="184" t="s">
        <v>108</v>
      </c>
      <c r="BU70" s="197" t="s">
        <v>965</v>
      </c>
      <c r="BV70" s="184">
        <v>3124470064</v>
      </c>
      <c r="BW70" s="278" t="s">
        <v>966</v>
      </c>
      <c r="BX70" s="198" t="s">
        <v>118</v>
      </c>
      <c r="BY70" s="184" t="s">
        <v>119</v>
      </c>
      <c r="BZ70" s="279">
        <v>33708544758</v>
      </c>
      <c r="CA70" s="77" t="s">
        <v>109</v>
      </c>
      <c r="CB70" s="77" t="s">
        <v>109</v>
      </c>
      <c r="CC70" s="77" t="s">
        <v>109</v>
      </c>
      <c r="CD70" s="77" t="s">
        <v>109</v>
      </c>
      <c r="CE70" s="77" t="s">
        <v>109</v>
      </c>
      <c r="CF70" s="77" t="s">
        <v>109</v>
      </c>
      <c r="CG70" s="129" t="s">
        <v>109</v>
      </c>
      <c r="CH70" s="120" t="s">
        <v>109</v>
      </c>
      <c r="CI70" s="282" t="s">
        <v>109</v>
      </c>
      <c r="CJ70" s="77" t="s">
        <v>109</v>
      </c>
      <c r="CK70" s="77" t="s">
        <v>109</v>
      </c>
      <c r="CL70" s="77"/>
      <c r="CM70" s="77" t="s">
        <v>109</v>
      </c>
      <c r="CN70" s="97"/>
      <c r="CO70" s="50"/>
      <c r="CP70" s="50"/>
      <c r="CQ70" s="50"/>
      <c r="CR70" s="50"/>
      <c r="CS70" s="50"/>
      <c r="CT70" s="50"/>
      <c r="CU70" s="50"/>
      <c r="CV70" s="50"/>
      <c r="CW70" s="50"/>
      <c r="CX70" s="50"/>
      <c r="CY70" s="50"/>
      <c r="CZ70" s="50"/>
      <c r="DA70" s="50"/>
      <c r="DB70" s="50"/>
      <c r="DC70" s="50"/>
      <c r="DD70" s="50"/>
      <c r="DE70" s="50"/>
      <c r="DF70" s="50"/>
      <c r="DG70" s="50"/>
      <c r="DH70" s="50"/>
      <c r="DI70" s="50"/>
      <c r="DJ70" s="50"/>
      <c r="DK70" s="50"/>
      <c r="DL70" s="50"/>
      <c r="DM70" s="50"/>
      <c r="DN70" s="50"/>
      <c r="DO70" s="50"/>
      <c r="DP70" s="50"/>
      <c r="DQ70" s="50"/>
      <c r="DR70" s="50"/>
      <c r="DS70" s="50"/>
      <c r="DT70" s="50"/>
      <c r="DU70" s="50"/>
      <c r="DV70" s="50"/>
      <c r="DW70" s="50"/>
      <c r="DX70" s="50"/>
      <c r="DY70" s="50"/>
      <c r="DZ70" s="50"/>
      <c r="EA70" s="50"/>
      <c r="EB70" s="50"/>
      <c r="EC70" s="50"/>
      <c r="ED70" s="50"/>
      <c r="EE70" s="50"/>
      <c r="EF70" s="50"/>
      <c r="EG70" s="50"/>
      <c r="EH70" s="50"/>
      <c r="EI70" s="50"/>
      <c r="EJ70" s="50"/>
      <c r="EK70" s="50"/>
      <c r="EL70" s="50"/>
      <c r="EM70" s="50"/>
      <c r="EN70" s="50"/>
      <c r="EO70" s="50"/>
      <c r="EP70" s="50"/>
      <c r="EQ70" s="50"/>
      <c r="ER70" s="50"/>
      <c r="ES70" s="50"/>
      <c r="ET70" s="50"/>
      <c r="EU70" s="50"/>
      <c r="EV70" s="50"/>
      <c r="EW70" s="50"/>
      <c r="EX70" s="50"/>
      <c r="EY70" s="50"/>
      <c r="EZ70" s="50"/>
      <c r="FA70" s="50"/>
      <c r="FB70" s="50"/>
      <c r="FC70" s="50"/>
      <c r="FD70" s="50"/>
      <c r="FE70" s="50"/>
      <c r="FF70" s="50"/>
      <c r="FG70" s="50"/>
      <c r="FH70" s="50"/>
      <c r="FI70" s="50"/>
      <c r="FJ70" s="50"/>
      <c r="FK70" s="50"/>
      <c r="FL70" s="50"/>
      <c r="FM70" s="50"/>
      <c r="FN70" s="50"/>
      <c r="FO70" s="50"/>
      <c r="FP70" s="50"/>
      <c r="FQ70" s="50"/>
      <c r="FR70" s="50"/>
      <c r="FS70" s="50"/>
      <c r="FT70" s="50"/>
      <c r="FU70" s="50"/>
      <c r="FV70" s="50"/>
      <c r="FW70" s="50"/>
      <c r="FX70" s="50"/>
      <c r="FY70" s="50"/>
      <c r="FZ70" s="50"/>
      <c r="GA70" s="50"/>
      <c r="GB70" s="50"/>
      <c r="GC70" s="50"/>
      <c r="GD70" s="50"/>
      <c r="GE70" s="50"/>
      <c r="GF70" s="50"/>
      <c r="GG70" s="50"/>
      <c r="GH70" s="50"/>
      <c r="GI70" s="50"/>
      <c r="GJ70" s="50"/>
      <c r="GK70" s="50"/>
      <c r="GL70" s="50"/>
      <c r="GM70" s="50"/>
      <c r="GN70" s="50"/>
      <c r="GO70" s="50"/>
      <c r="GP70" s="50"/>
      <c r="GQ70" s="50"/>
      <c r="GR70" s="50"/>
      <c r="GS70" s="50"/>
      <c r="GT70" s="50"/>
      <c r="GU70" s="50"/>
      <c r="GV70" s="16"/>
      <c r="GW70" s="16"/>
      <c r="GX70" s="16"/>
      <c r="GY70" s="16"/>
      <c r="GZ70" s="16"/>
      <c r="HA70" s="16"/>
      <c r="HB70" s="16"/>
      <c r="HC70" s="16"/>
      <c r="HD70" s="16"/>
      <c r="HE70" s="16"/>
      <c r="HF70" s="16"/>
      <c r="HG70" s="16"/>
      <c r="HH70" s="16"/>
      <c r="HI70" s="16"/>
      <c r="HJ70" s="16"/>
      <c r="HK70" s="16"/>
      <c r="HL70" s="16"/>
      <c r="HM70" s="16"/>
      <c r="HN70" s="16"/>
      <c r="HO70" s="16"/>
      <c r="HP70" s="16"/>
      <c r="HQ70" s="16"/>
      <c r="HR70" s="16"/>
      <c r="HS70" s="16"/>
      <c r="HT70" s="16"/>
      <c r="HU70" s="16"/>
      <c r="HV70" s="16"/>
      <c r="HW70" s="16"/>
      <c r="HX70" s="16"/>
      <c r="HY70" s="16"/>
      <c r="HZ70" s="16"/>
      <c r="IA70" s="16"/>
      <c r="IB70" s="16"/>
      <c r="IC70" s="16"/>
      <c r="ID70" s="16"/>
      <c r="IE70" s="16"/>
      <c r="IF70" s="16"/>
      <c r="IG70" s="16"/>
      <c r="IH70" s="16"/>
      <c r="II70" s="16"/>
      <c r="IJ70" s="16"/>
      <c r="IK70" s="16"/>
      <c r="IL70" s="16"/>
      <c r="IM70" s="16"/>
      <c r="IN70" s="16"/>
      <c r="IO70" s="16"/>
      <c r="IP70" s="16"/>
      <c r="IQ70" s="16"/>
      <c r="IR70" s="16"/>
      <c r="IS70" s="16"/>
      <c r="IT70" s="16"/>
      <c r="IU70" s="16"/>
      <c r="IV70" s="16"/>
      <c r="IW70" s="16"/>
      <c r="IX70" s="16"/>
      <c r="IY70" s="16"/>
      <c r="IZ70" s="16"/>
      <c r="JA70" s="16"/>
      <c r="JB70" s="16"/>
      <c r="JC70" s="16"/>
      <c r="JD70" s="16"/>
      <c r="JE70" s="16"/>
      <c r="JF70" s="16"/>
      <c r="JG70" s="16"/>
      <c r="JH70" s="16"/>
      <c r="JI70" s="16"/>
      <c r="JJ70" s="16"/>
      <c r="JK70" s="16"/>
      <c r="JL70" s="16"/>
      <c r="JM70" s="16"/>
      <c r="JN70" s="16"/>
      <c r="JO70" s="16"/>
      <c r="JP70" s="16"/>
      <c r="JQ70" s="16"/>
      <c r="JR70" s="16"/>
      <c r="JS70" s="16"/>
      <c r="JT70" s="16"/>
      <c r="JU70" s="16"/>
      <c r="JV70" s="16"/>
      <c r="JW70" s="16"/>
      <c r="JX70" s="16"/>
      <c r="JY70" s="16"/>
      <c r="JZ70" s="16"/>
      <c r="KA70" s="16"/>
      <c r="KB70" s="16"/>
      <c r="KC70" s="16"/>
      <c r="KD70" s="16"/>
      <c r="KE70" s="16"/>
      <c r="KF70" s="16"/>
      <c r="KG70" s="16"/>
      <c r="KH70" s="16"/>
      <c r="KI70" s="16"/>
      <c r="KJ70" s="16"/>
      <c r="KK70" s="16"/>
      <c r="KL70" s="16"/>
      <c r="KM70" s="16"/>
      <c r="KN70" s="16"/>
      <c r="KO70" s="16"/>
      <c r="KP70" s="16"/>
      <c r="KQ70" s="16"/>
      <c r="KR70" s="16"/>
      <c r="KS70" s="16"/>
      <c r="KT70" s="16"/>
      <c r="KU70" s="16"/>
      <c r="KV70" s="16"/>
      <c r="KW70" s="16"/>
      <c r="KX70" s="16"/>
      <c r="KY70" s="16"/>
      <c r="KZ70" s="16"/>
      <c r="LA70" s="16"/>
      <c r="LB70" s="16"/>
      <c r="LC70" s="16"/>
      <c r="LD70" s="16"/>
      <c r="LE70" s="16"/>
      <c r="LF70" s="16"/>
      <c r="LG70" s="16"/>
      <c r="LH70" s="16"/>
      <c r="LI70" s="16"/>
      <c r="LJ70" s="16"/>
      <c r="LK70" s="16"/>
      <c r="LL70" s="16"/>
      <c r="LM70" s="16"/>
      <c r="LN70" s="16"/>
      <c r="LO70" s="16"/>
      <c r="LP70" s="16"/>
      <c r="LQ70" s="16"/>
      <c r="LR70" s="16"/>
      <c r="LS70" s="16"/>
      <c r="LT70" s="16"/>
      <c r="LU70" s="16"/>
      <c r="LV70" s="16"/>
      <c r="LW70" s="16"/>
      <c r="LX70" s="16"/>
      <c r="LY70" s="16"/>
      <c r="LZ70" s="16"/>
      <c r="MA70" s="16"/>
      <c r="MB70" s="16"/>
      <c r="MC70" s="16"/>
      <c r="MD70" s="16"/>
      <c r="ME70" s="16"/>
      <c r="MF70" s="16"/>
      <c r="MG70" s="16"/>
      <c r="MH70" s="16"/>
      <c r="MI70" s="16"/>
      <c r="MJ70" s="16"/>
      <c r="MK70" s="16"/>
      <c r="ML70" s="16"/>
      <c r="MM70" s="16"/>
      <c r="MN70" s="16"/>
      <c r="MO70" s="16"/>
      <c r="MP70" s="16"/>
      <c r="MQ70" s="16"/>
      <c r="MR70" s="16"/>
      <c r="MS70" s="16"/>
      <c r="MT70" s="16"/>
      <c r="MU70" s="16"/>
      <c r="MV70" s="16"/>
      <c r="MW70" s="16"/>
      <c r="MX70" s="16"/>
      <c r="MY70" s="16"/>
      <c r="MZ70" s="16"/>
      <c r="NA70" s="16"/>
      <c r="NB70" s="16"/>
      <c r="NC70" s="16"/>
      <c r="ND70" s="16"/>
      <c r="NE70" s="16"/>
      <c r="NF70" s="16"/>
      <c r="NG70" s="16"/>
      <c r="NH70" s="16"/>
      <c r="NI70" s="16"/>
      <c r="NJ70" s="16"/>
      <c r="NK70" s="16"/>
      <c r="NL70" s="16"/>
      <c r="NM70" s="16"/>
      <c r="NN70" s="16"/>
      <c r="NO70" s="16"/>
      <c r="NP70" s="16"/>
      <c r="NQ70" s="16"/>
      <c r="NR70" s="16"/>
      <c r="NS70" s="16"/>
      <c r="NT70" s="16"/>
      <c r="NU70" s="16"/>
      <c r="NV70" s="16"/>
      <c r="NW70" s="16"/>
      <c r="NX70" s="16"/>
      <c r="NY70" s="16"/>
      <c r="NZ70" s="16"/>
      <c r="OA70" s="16"/>
      <c r="OB70" s="16"/>
      <c r="OC70" s="16"/>
      <c r="OD70" s="16"/>
      <c r="OE70" s="16"/>
      <c r="OF70" s="16"/>
      <c r="OG70" s="16"/>
      <c r="OH70" s="16"/>
      <c r="OI70" s="16"/>
      <c r="OJ70" s="16"/>
      <c r="OK70" s="16"/>
      <c r="OL70" s="16"/>
      <c r="OM70" s="16"/>
      <c r="ON70" s="16"/>
      <c r="OO70" s="16"/>
      <c r="OP70" s="16"/>
      <c r="OQ70" s="16"/>
      <c r="OR70" s="16"/>
      <c r="OS70" s="16"/>
      <c r="OT70" s="16"/>
      <c r="OU70" s="16"/>
      <c r="OV70" s="16"/>
      <c r="OW70" s="16"/>
      <c r="OX70" s="16"/>
      <c r="OY70" s="16"/>
      <c r="OZ70" s="16"/>
      <c r="PA70" s="16"/>
      <c r="PB70" s="16"/>
      <c r="PC70" s="16"/>
      <c r="PD70" s="16"/>
      <c r="PE70" s="16"/>
      <c r="PF70" s="16"/>
      <c r="PG70" s="16"/>
      <c r="PH70" s="16"/>
      <c r="PI70" s="16"/>
      <c r="PJ70" s="16"/>
      <c r="PK70" s="16"/>
      <c r="PL70" s="16"/>
      <c r="PM70" s="16"/>
      <c r="PN70" s="16"/>
      <c r="PO70" s="16"/>
      <c r="PP70" s="16"/>
      <c r="PQ70" s="16"/>
      <c r="PR70" s="16"/>
      <c r="PS70" s="16"/>
      <c r="PT70" s="16"/>
      <c r="PU70" s="16"/>
      <c r="PV70" s="16"/>
      <c r="PW70" s="16"/>
      <c r="PX70" s="16"/>
      <c r="PY70" s="16"/>
      <c r="PZ70" s="16"/>
      <c r="QA70" s="16"/>
      <c r="QB70" s="16"/>
      <c r="QC70" s="16"/>
      <c r="QD70" s="16"/>
      <c r="QE70" s="16"/>
      <c r="QF70" s="16"/>
      <c r="QG70" s="16"/>
      <c r="QH70" s="16"/>
      <c r="QI70" s="16"/>
      <c r="QJ70" s="16"/>
      <c r="QK70" s="16"/>
      <c r="QL70" s="16"/>
      <c r="QM70" s="16"/>
      <c r="QN70" s="16"/>
      <c r="QO70" s="16"/>
      <c r="QP70" s="16"/>
      <c r="QQ70" s="16"/>
      <c r="QR70" s="16"/>
      <c r="QS70" s="16"/>
      <c r="QT70" s="16"/>
      <c r="QU70" s="16"/>
      <c r="QV70" s="16"/>
      <c r="QW70" s="16"/>
      <c r="QX70" s="16"/>
      <c r="QY70" s="16"/>
      <c r="QZ70" s="16"/>
      <c r="RA70" s="16"/>
      <c r="RB70" s="16"/>
      <c r="RC70" s="16"/>
      <c r="RD70" s="16"/>
      <c r="RE70" s="16"/>
      <c r="RF70" s="16"/>
      <c r="RG70" s="16"/>
      <c r="RH70" s="16"/>
      <c r="RI70" s="16"/>
      <c r="RJ70" s="16"/>
      <c r="RK70" s="16"/>
      <c r="RL70" s="16"/>
      <c r="RM70" s="16"/>
      <c r="RN70" s="16"/>
      <c r="RO70" s="16"/>
      <c r="RP70" s="16"/>
      <c r="RQ70" s="16"/>
      <c r="RR70" s="16"/>
      <c r="RS70" s="16"/>
      <c r="RT70" s="16"/>
      <c r="RU70" s="16"/>
      <c r="RV70" s="16"/>
      <c r="RW70" s="16"/>
      <c r="RX70" s="16"/>
      <c r="RY70" s="16"/>
      <c r="RZ70" s="16"/>
      <c r="SA70" s="16"/>
      <c r="SB70" s="16"/>
      <c r="SC70" s="16"/>
      <c r="SD70" s="16"/>
      <c r="SE70" s="16"/>
      <c r="SF70" s="16"/>
      <c r="SG70" s="16"/>
      <c r="SH70" s="16"/>
      <c r="SI70" s="16"/>
      <c r="SJ70" s="16"/>
      <c r="SK70" s="16"/>
      <c r="SL70" s="16"/>
      <c r="SM70" s="16"/>
      <c r="SN70" s="16"/>
      <c r="SO70" s="16"/>
      <c r="SP70" s="16"/>
      <c r="SQ70" s="16"/>
      <c r="SR70" s="16"/>
      <c r="SS70" s="16"/>
      <c r="ST70" s="16"/>
      <c r="SU70" s="16"/>
      <c r="SV70" s="16"/>
      <c r="SW70" s="16"/>
      <c r="SX70" s="16"/>
      <c r="SY70" s="16"/>
      <c r="SZ70" s="16"/>
      <c r="TA70" s="16"/>
      <c r="TB70" s="16"/>
      <c r="TC70" s="16"/>
      <c r="TD70" s="16"/>
      <c r="TE70" s="16"/>
      <c r="TF70" s="16"/>
      <c r="TG70" s="16"/>
      <c r="TH70" s="16"/>
      <c r="TI70" s="16"/>
      <c r="TJ70" s="16"/>
      <c r="TK70" s="16"/>
      <c r="TL70" s="16"/>
      <c r="TM70" s="16"/>
      <c r="TN70" s="16"/>
      <c r="TO70" s="16"/>
      <c r="TP70" s="16"/>
      <c r="TQ70" s="16"/>
      <c r="TR70" s="16"/>
      <c r="TS70" s="16"/>
      <c r="TT70" s="16"/>
      <c r="TU70" s="16"/>
      <c r="TV70" s="16"/>
      <c r="TW70" s="16"/>
      <c r="TX70" s="16"/>
      <c r="TY70" s="16"/>
      <c r="TZ70" s="16"/>
      <c r="UA70" s="16"/>
      <c r="UB70" s="16"/>
      <c r="UC70" s="16"/>
      <c r="UD70" s="16"/>
      <c r="UE70" s="16"/>
      <c r="UF70" s="16"/>
      <c r="UG70" s="16"/>
      <c r="UH70" s="16"/>
      <c r="UI70" s="16"/>
      <c r="UJ70" s="16"/>
      <c r="UK70" s="16"/>
      <c r="UL70" s="16"/>
      <c r="UM70" s="16"/>
      <c r="UN70" s="16"/>
      <c r="UO70" s="16"/>
      <c r="UP70" s="16"/>
      <c r="UQ70" s="16"/>
      <c r="UR70" s="16"/>
      <c r="US70" s="16"/>
      <c r="UT70" s="16"/>
      <c r="UU70" s="16"/>
      <c r="UV70" s="16"/>
      <c r="UW70" s="16"/>
      <c r="UX70" s="16"/>
      <c r="UY70" s="16"/>
      <c r="UZ70" s="16"/>
      <c r="VA70" s="16"/>
      <c r="VB70" s="16"/>
      <c r="VC70" s="16"/>
      <c r="VD70" s="16"/>
      <c r="VE70" s="16"/>
      <c r="VF70" s="16"/>
      <c r="VG70" s="16"/>
      <c r="VH70" s="16"/>
      <c r="VI70" s="16"/>
      <c r="VJ70" s="16"/>
      <c r="VK70" s="16"/>
      <c r="VL70" s="16"/>
      <c r="VM70" s="16"/>
      <c r="VN70" s="16"/>
      <c r="VO70" s="16"/>
      <c r="VP70" s="16"/>
      <c r="VQ70" s="16"/>
      <c r="VR70" s="16"/>
      <c r="VS70" s="16"/>
      <c r="VT70" s="16"/>
      <c r="VU70" s="16"/>
      <c r="VV70" s="16"/>
      <c r="VW70" s="16"/>
      <c r="VX70" s="16"/>
      <c r="VY70" s="16"/>
      <c r="VZ70" s="16"/>
      <c r="WA70" s="16"/>
      <c r="WB70" s="16"/>
      <c r="WC70" s="16"/>
      <c r="WD70" s="16"/>
      <c r="WE70" s="16"/>
      <c r="WF70" s="16"/>
      <c r="WG70" s="16"/>
      <c r="WH70" s="16"/>
      <c r="WI70" s="16"/>
      <c r="WJ70" s="16"/>
      <c r="WK70" s="16"/>
      <c r="WL70" s="16"/>
      <c r="WM70" s="16"/>
      <c r="WN70" s="16"/>
      <c r="WO70" s="16"/>
      <c r="WP70" s="16"/>
      <c r="WQ70" s="16"/>
      <c r="WR70" s="16"/>
      <c r="WS70" s="16"/>
      <c r="WT70" s="16"/>
      <c r="WU70" s="16"/>
      <c r="WV70" s="16"/>
      <c r="WW70" s="16"/>
      <c r="WX70" s="16"/>
      <c r="WY70" s="16"/>
      <c r="WZ70" s="16"/>
      <c r="XA70" s="16"/>
      <c r="XB70" s="16"/>
      <c r="XC70" s="16"/>
      <c r="XD70" s="16"/>
      <c r="XE70" s="16"/>
      <c r="XF70" s="16"/>
      <c r="XG70" s="16"/>
      <c r="XH70" s="16"/>
      <c r="XI70" s="16"/>
      <c r="XJ70" s="16"/>
      <c r="XK70" s="16"/>
      <c r="XL70" s="16"/>
      <c r="XM70" s="16"/>
      <c r="XN70" s="16"/>
      <c r="XO70" s="16"/>
      <c r="XP70" s="16"/>
      <c r="XQ70" s="16"/>
      <c r="XR70" s="16"/>
      <c r="XS70" s="16"/>
      <c r="XT70" s="16"/>
      <c r="XU70" s="16"/>
      <c r="XV70" s="16"/>
      <c r="XW70" s="16"/>
      <c r="XX70" s="16"/>
      <c r="XY70" s="16"/>
      <c r="XZ70" s="16"/>
      <c r="YA70" s="16"/>
      <c r="YB70" s="16"/>
      <c r="YC70" s="16"/>
      <c r="YD70" s="16"/>
      <c r="YE70" s="16"/>
      <c r="YF70" s="16"/>
      <c r="YG70" s="16"/>
      <c r="YH70" s="16"/>
      <c r="YI70" s="16"/>
      <c r="YJ70" s="16"/>
      <c r="YK70" s="16"/>
      <c r="YL70" s="16"/>
      <c r="YM70" s="16"/>
      <c r="YN70" s="16"/>
      <c r="YO70" s="16"/>
      <c r="YP70" s="16"/>
      <c r="YQ70" s="16"/>
      <c r="YR70" s="16"/>
      <c r="YS70" s="16"/>
      <c r="YT70" s="16"/>
      <c r="YU70" s="16"/>
      <c r="YV70" s="16"/>
      <c r="YW70" s="16"/>
      <c r="YX70" s="16"/>
      <c r="YY70" s="16"/>
      <c r="YZ70" s="16"/>
      <c r="ZA70" s="16"/>
      <c r="ZB70" s="16"/>
      <c r="ZC70" s="16"/>
      <c r="ZD70" s="16"/>
      <c r="ZE70" s="16"/>
      <c r="ZF70" s="16"/>
      <c r="ZG70" s="16"/>
      <c r="ZH70" s="16"/>
      <c r="ZI70" s="16"/>
      <c r="ZJ70" s="16"/>
      <c r="ZK70" s="16"/>
      <c r="ZL70" s="16"/>
      <c r="ZM70" s="16"/>
      <c r="ZN70" s="16"/>
      <c r="ZO70" s="16"/>
      <c r="ZP70" s="16"/>
      <c r="ZQ70" s="16"/>
      <c r="ZR70" s="16"/>
      <c r="ZS70" s="16"/>
      <c r="ZT70" s="16"/>
      <c r="ZU70" s="16"/>
      <c r="ZV70" s="16"/>
      <c r="ZW70" s="16"/>
      <c r="ZX70" s="16"/>
      <c r="ZY70" s="16"/>
      <c r="ZZ70" s="16"/>
      <c r="AAA70" s="16"/>
      <c r="AAB70" s="16"/>
      <c r="AAC70" s="16"/>
      <c r="AAD70" s="16"/>
      <c r="AAE70" s="16"/>
      <c r="AAF70" s="16"/>
      <c r="AAG70" s="16"/>
      <c r="AAH70" s="16"/>
      <c r="AAI70" s="16"/>
      <c r="AAJ70" s="16"/>
      <c r="AAK70" s="16"/>
      <c r="AAL70" s="16"/>
      <c r="AAM70" s="16"/>
      <c r="AAN70" s="16"/>
      <c r="AAO70" s="16"/>
      <c r="AAP70" s="16"/>
      <c r="AAQ70" s="16"/>
      <c r="AAR70" s="16"/>
      <c r="AAS70" s="16"/>
      <c r="AAT70" s="16"/>
      <c r="AAU70" s="16"/>
      <c r="AAV70" s="16"/>
      <c r="AAW70" s="16"/>
      <c r="AAX70" s="16"/>
      <c r="AAY70" s="16"/>
      <c r="AAZ70" s="16"/>
      <c r="ABA70" s="16"/>
      <c r="ABB70" s="16"/>
      <c r="ABC70" s="16"/>
      <c r="ABD70" s="16"/>
      <c r="ABE70" s="16"/>
      <c r="ABF70" s="16"/>
      <c r="ABG70" s="16"/>
      <c r="ABH70" s="16"/>
    </row>
    <row r="71" spans="1:736" s="50" customFormat="1" ht="45.75" customHeight="1">
      <c r="A71" s="589">
        <f>1+A70</f>
        <v>70</v>
      </c>
      <c r="B71" s="368" t="s">
        <v>967</v>
      </c>
      <c r="C71" s="134" t="s">
        <v>968</v>
      </c>
      <c r="D71" s="138" t="s">
        <v>93</v>
      </c>
      <c r="E71" s="135">
        <v>45342</v>
      </c>
      <c r="F71" s="136">
        <v>45345</v>
      </c>
      <c r="G71" s="136">
        <v>45495</v>
      </c>
      <c r="H71" s="134" t="s">
        <v>416</v>
      </c>
      <c r="I71" s="139" t="s">
        <v>216</v>
      </c>
      <c r="J71" s="158" t="s">
        <v>969</v>
      </c>
      <c r="K71" s="182">
        <v>65728565</v>
      </c>
      <c r="L71" s="175">
        <v>1</v>
      </c>
      <c r="M71" s="183" t="s">
        <v>844</v>
      </c>
      <c r="N71" s="184" t="s">
        <v>98</v>
      </c>
      <c r="O71" s="185" t="s">
        <v>493</v>
      </c>
      <c r="P71" s="175" t="s">
        <v>970</v>
      </c>
      <c r="Q71" s="175" t="s">
        <v>897</v>
      </c>
      <c r="R71" s="186">
        <f>+G71-F71</f>
        <v>150</v>
      </c>
      <c r="S71" s="175" t="s">
        <v>971</v>
      </c>
      <c r="T71" s="265">
        <v>110658125</v>
      </c>
      <c r="U71" s="266" t="s">
        <v>972</v>
      </c>
      <c r="V71" s="265">
        <v>110658125</v>
      </c>
      <c r="W71" s="267">
        <v>45343</v>
      </c>
      <c r="X71" s="268" t="s">
        <v>473</v>
      </c>
      <c r="Y71" s="312">
        <f>+Z71+AA71+AB71</f>
        <v>110658125</v>
      </c>
      <c r="Z71" s="187">
        <f>T71-AA71-AB71</f>
        <v>110658125</v>
      </c>
      <c r="AA71" s="188">
        <v>0</v>
      </c>
      <c r="AB71" s="189">
        <f>+AC71+AD71+AE71+AF71+AG71+AH71+AI71+AJ71</f>
        <v>0</v>
      </c>
      <c r="AC71" s="188">
        <v>0</v>
      </c>
      <c r="AD71" s="188">
        <v>0</v>
      </c>
      <c r="AE71" s="188">
        <v>0</v>
      </c>
      <c r="AF71" s="188">
        <v>0</v>
      </c>
      <c r="AG71" s="188">
        <v>0</v>
      </c>
      <c r="AH71" s="188">
        <v>0</v>
      </c>
      <c r="AI71" s="188">
        <v>0</v>
      </c>
      <c r="AJ71" s="188">
        <v>0</v>
      </c>
      <c r="AK71" s="190" t="s">
        <v>104</v>
      </c>
      <c r="AL71" s="191" t="s">
        <v>973</v>
      </c>
      <c r="AM71" s="175" t="s">
        <v>224</v>
      </c>
      <c r="AN71" s="192">
        <v>13542484</v>
      </c>
      <c r="AO71" s="190" t="s">
        <v>974</v>
      </c>
      <c r="AP71" s="175" t="s">
        <v>131</v>
      </c>
      <c r="AQ71" s="269">
        <v>45344</v>
      </c>
      <c r="AR71" s="190" t="s">
        <v>975</v>
      </c>
      <c r="AS71" s="175" t="s">
        <v>108</v>
      </c>
      <c r="AT71" s="190" t="s">
        <v>109</v>
      </c>
      <c r="AU71" s="190" t="s">
        <v>392</v>
      </c>
      <c r="AV71" s="175"/>
      <c r="AW71" s="175"/>
      <c r="AX71" s="175" t="s">
        <v>109</v>
      </c>
      <c r="AY71" s="175" t="s">
        <v>108</v>
      </c>
      <c r="AZ71" s="193"/>
      <c r="BA71" s="175"/>
      <c r="BB71" s="194"/>
      <c r="BC71" s="193"/>
      <c r="BD71" s="186"/>
      <c r="BE71" s="186"/>
      <c r="BF71" s="186"/>
      <c r="BG71" s="193"/>
      <c r="BH71" s="195">
        <f>T71+BB71</f>
        <v>110658125</v>
      </c>
      <c r="BI71" s="301" t="s">
        <v>227</v>
      </c>
      <c r="BJ71" s="156"/>
      <c r="BK71" s="156"/>
      <c r="BL71" s="156"/>
      <c r="BM71" s="346" t="s">
        <v>228</v>
      </c>
      <c r="BN71" s="196" t="s">
        <v>964</v>
      </c>
      <c r="BO71" s="184">
        <v>58</v>
      </c>
      <c r="BP71" s="184" t="s">
        <v>108</v>
      </c>
      <c r="BQ71" s="184" t="s">
        <v>108</v>
      </c>
      <c r="BR71" s="184" t="s">
        <v>108</v>
      </c>
      <c r="BS71" s="184" t="s">
        <v>108</v>
      </c>
      <c r="BT71" s="184" t="s">
        <v>108</v>
      </c>
      <c r="BU71" s="197" t="s">
        <v>976</v>
      </c>
      <c r="BV71" s="184">
        <v>3134961113</v>
      </c>
      <c r="BW71" s="278" t="s">
        <v>977</v>
      </c>
      <c r="BX71" s="198" t="s">
        <v>839</v>
      </c>
      <c r="BY71" s="184" t="s">
        <v>907</v>
      </c>
      <c r="BZ71" s="279" t="s">
        <v>978</v>
      </c>
      <c r="CA71" s="141" t="s">
        <v>109</v>
      </c>
      <c r="CB71" s="141" t="s">
        <v>109</v>
      </c>
      <c r="CC71" s="141"/>
      <c r="CD71" s="141"/>
      <c r="CE71" s="141"/>
      <c r="CF71" s="141"/>
      <c r="CG71" s="280"/>
      <c r="CH71" s="288"/>
      <c r="CI71" s="572"/>
      <c r="CJ71" s="141"/>
      <c r="CK71" s="141"/>
      <c r="CL71" s="141"/>
      <c r="CM71" s="141" t="s">
        <v>109</v>
      </c>
      <c r="CN71" s="160"/>
      <c r="GV71" s="328"/>
      <c r="GW71" s="328"/>
      <c r="GX71" s="328"/>
      <c r="GY71" s="328"/>
      <c r="GZ71" s="328"/>
      <c r="HA71" s="328"/>
      <c r="HB71" s="328"/>
      <c r="HC71" s="328"/>
      <c r="HD71" s="328"/>
      <c r="HE71" s="328"/>
      <c r="HF71" s="328"/>
      <c r="HG71" s="328"/>
      <c r="HH71" s="328"/>
      <c r="HI71" s="328"/>
      <c r="HJ71" s="328"/>
      <c r="HK71" s="328"/>
      <c r="HL71" s="328"/>
      <c r="HM71" s="328"/>
      <c r="HN71" s="328"/>
      <c r="HO71" s="328"/>
      <c r="HP71" s="328"/>
      <c r="HQ71" s="328"/>
      <c r="HR71" s="328"/>
      <c r="HS71" s="328"/>
      <c r="HT71" s="328"/>
      <c r="HU71" s="328"/>
      <c r="HV71" s="328"/>
      <c r="HW71" s="328"/>
      <c r="HX71" s="328"/>
      <c r="HY71" s="328"/>
      <c r="HZ71" s="328"/>
      <c r="IA71" s="328"/>
      <c r="IB71" s="328"/>
      <c r="IC71" s="328"/>
      <c r="ID71" s="328"/>
      <c r="IE71" s="328"/>
      <c r="IF71" s="328"/>
      <c r="IG71" s="328"/>
      <c r="IH71" s="328"/>
      <c r="II71" s="328"/>
      <c r="IJ71" s="328"/>
      <c r="IK71" s="328"/>
      <c r="IL71" s="328"/>
      <c r="IM71" s="328"/>
      <c r="IN71" s="328"/>
      <c r="IO71" s="328"/>
      <c r="IP71" s="328"/>
      <c r="IQ71" s="328"/>
      <c r="IR71" s="328"/>
      <c r="IS71" s="328"/>
      <c r="IT71" s="328"/>
      <c r="IU71" s="328"/>
      <c r="IV71" s="328"/>
      <c r="IW71" s="328"/>
      <c r="IX71" s="328"/>
      <c r="IY71" s="328"/>
      <c r="IZ71" s="328"/>
      <c r="JA71" s="328"/>
      <c r="JB71" s="328"/>
      <c r="JC71" s="328"/>
      <c r="JD71" s="328"/>
      <c r="JE71" s="328"/>
      <c r="JF71" s="328"/>
      <c r="JG71" s="328"/>
      <c r="JH71" s="328"/>
      <c r="JI71" s="328"/>
      <c r="JJ71" s="328"/>
      <c r="JK71" s="328"/>
      <c r="JL71" s="328"/>
      <c r="JM71" s="328"/>
      <c r="JN71" s="328"/>
      <c r="JO71" s="328"/>
      <c r="JP71" s="328"/>
      <c r="JQ71" s="328"/>
      <c r="JR71" s="328"/>
      <c r="JS71" s="328"/>
      <c r="JT71" s="328"/>
      <c r="JU71" s="328"/>
      <c r="JV71" s="328"/>
      <c r="JW71" s="328"/>
      <c r="JX71" s="328"/>
      <c r="JY71" s="328"/>
      <c r="JZ71" s="328"/>
      <c r="KA71" s="328"/>
      <c r="KB71" s="328"/>
      <c r="KC71" s="328"/>
      <c r="KD71" s="328"/>
      <c r="KE71" s="328"/>
      <c r="KF71" s="328"/>
      <c r="KG71" s="328"/>
      <c r="KH71" s="328"/>
      <c r="KI71" s="328"/>
      <c r="KJ71" s="328"/>
      <c r="KK71" s="328"/>
      <c r="KL71" s="328"/>
      <c r="KM71" s="328"/>
      <c r="KN71" s="328"/>
      <c r="KO71" s="328"/>
      <c r="KP71" s="328"/>
      <c r="KQ71" s="328"/>
      <c r="KR71" s="328"/>
      <c r="KS71" s="328"/>
      <c r="KT71" s="328"/>
      <c r="KU71" s="328"/>
      <c r="KV71" s="328"/>
      <c r="KW71" s="328"/>
      <c r="KX71" s="328"/>
      <c r="KY71" s="328"/>
      <c r="KZ71" s="328"/>
      <c r="LA71" s="328"/>
      <c r="LB71" s="328"/>
      <c r="LC71" s="328"/>
      <c r="LD71" s="328"/>
      <c r="LE71" s="328"/>
      <c r="LF71" s="328"/>
      <c r="LG71" s="328"/>
      <c r="LH71" s="328"/>
      <c r="LI71" s="328"/>
      <c r="LJ71" s="328"/>
      <c r="LK71" s="328"/>
      <c r="LL71" s="328"/>
      <c r="LM71" s="328"/>
      <c r="LN71" s="328"/>
      <c r="LO71" s="328"/>
      <c r="LP71" s="328"/>
      <c r="LQ71" s="328"/>
      <c r="LR71" s="328"/>
      <c r="LS71" s="328"/>
      <c r="LT71" s="328"/>
      <c r="LU71" s="328"/>
      <c r="LV71" s="328"/>
      <c r="LW71" s="328"/>
      <c r="LX71" s="328"/>
      <c r="LY71" s="328"/>
      <c r="LZ71" s="328"/>
      <c r="MA71" s="328"/>
      <c r="MB71" s="328"/>
      <c r="MC71" s="328"/>
      <c r="MD71" s="328"/>
      <c r="ME71" s="328"/>
      <c r="MF71" s="328"/>
      <c r="MG71" s="328"/>
      <c r="MH71" s="328"/>
      <c r="MI71" s="328"/>
      <c r="MJ71" s="328"/>
      <c r="MK71" s="328"/>
      <c r="ML71" s="328"/>
      <c r="MM71" s="328"/>
      <c r="MN71" s="328"/>
      <c r="MO71" s="328"/>
      <c r="MP71" s="328"/>
      <c r="MQ71" s="328"/>
      <c r="MR71" s="328"/>
      <c r="MS71" s="328"/>
      <c r="MT71" s="328"/>
      <c r="MU71" s="328"/>
      <c r="MV71" s="328"/>
      <c r="MW71" s="328"/>
      <c r="MX71" s="328"/>
      <c r="MY71" s="328"/>
      <c r="MZ71" s="328"/>
      <c r="NA71" s="328"/>
      <c r="NB71" s="328"/>
      <c r="NC71" s="328"/>
      <c r="ND71" s="328"/>
      <c r="NE71" s="328"/>
      <c r="NF71" s="328"/>
      <c r="NG71" s="328"/>
      <c r="NH71" s="328"/>
      <c r="NI71" s="328"/>
      <c r="NJ71" s="328"/>
      <c r="NK71" s="328"/>
      <c r="NL71" s="328"/>
      <c r="NM71" s="328"/>
      <c r="NN71" s="328"/>
      <c r="NO71" s="328"/>
      <c r="NP71" s="328"/>
      <c r="NQ71" s="328"/>
      <c r="NR71" s="328"/>
      <c r="NS71" s="328"/>
      <c r="NT71" s="328"/>
      <c r="NU71" s="328"/>
      <c r="NV71" s="328"/>
      <c r="NW71" s="328"/>
      <c r="NX71" s="328"/>
      <c r="NY71" s="328"/>
      <c r="NZ71" s="328"/>
      <c r="OA71" s="328"/>
      <c r="OB71" s="328"/>
      <c r="OC71" s="328"/>
      <c r="OD71" s="328"/>
      <c r="OE71" s="328"/>
      <c r="OF71" s="328"/>
      <c r="OG71" s="328"/>
      <c r="OH71" s="328"/>
      <c r="OI71" s="328"/>
      <c r="OJ71" s="328"/>
      <c r="OK71" s="328"/>
      <c r="OL71" s="328"/>
      <c r="OM71" s="328"/>
      <c r="ON71" s="328"/>
      <c r="OO71" s="328"/>
      <c r="OP71" s="328"/>
      <c r="OQ71" s="328"/>
      <c r="OR71" s="328"/>
      <c r="OS71" s="328"/>
      <c r="OT71" s="328"/>
      <c r="OU71" s="328"/>
      <c r="OV71" s="328"/>
      <c r="OW71" s="328"/>
      <c r="OX71" s="328"/>
      <c r="OY71" s="328"/>
      <c r="OZ71" s="328"/>
      <c r="PA71" s="328"/>
      <c r="PB71" s="328"/>
      <c r="PC71" s="328"/>
      <c r="PD71" s="328"/>
      <c r="PE71" s="328"/>
      <c r="PF71" s="328"/>
      <c r="PG71" s="328"/>
      <c r="PH71" s="328"/>
      <c r="PI71" s="328"/>
      <c r="PJ71" s="328"/>
      <c r="PK71" s="328"/>
      <c r="PL71" s="328"/>
      <c r="PM71" s="328"/>
      <c r="PN71" s="328"/>
      <c r="PO71" s="328"/>
      <c r="PP71" s="328"/>
      <c r="PQ71" s="328"/>
      <c r="PR71" s="328"/>
      <c r="PS71" s="328"/>
      <c r="PT71" s="328"/>
      <c r="PU71" s="328"/>
      <c r="PV71" s="328"/>
      <c r="PW71" s="328"/>
      <c r="PX71" s="328"/>
      <c r="PY71" s="328"/>
      <c r="PZ71" s="328"/>
      <c r="QA71" s="328"/>
      <c r="QB71" s="328"/>
      <c r="QC71" s="328"/>
      <c r="QD71" s="328"/>
      <c r="QE71" s="328"/>
      <c r="QF71" s="328"/>
      <c r="QG71" s="328"/>
      <c r="QH71" s="328"/>
      <c r="QI71" s="328"/>
      <c r="QJ71" s="328"/>
      <c r="QK71" s="328"/>
      <c r="QL71" s="328"/>
      <c r="QM71" s="328"/>
      <c r="QN71" s="328"/>
      <c r="QO71" s="328"/>
      <c r="QP71" s="328"/>
      <c r="QQ71" s="328"/>
      <c r="QR71" s="328"/>
      <c r="QS71" s="328"/>
      <c r="QT71" s="328"/>
      <c r="QU71" s="328"/>
      <c r="QV71" s="328"/>
      <c r="QW71" s="328"/>
      <c r="QX71" s="328"/>
      <c r="QY71" s="328"/>
      <c r="QZ71" s="328"/>
      <c r="RA71" s="328"/>
      <c r="RB71" s="328"/>
      <c r="RC71" s="328"/>
      <c r="RD71" s="328"/>
      <c r="RE71" s="328"/>
      <c r="RF71" s="328"/>
      <c r="RG71" s="328"/>
      <c r="RH71" s="328"/>
      <c r="RI71" s="328"/>
      <c r="RJ71" s="328"/>
      <c r="RK71" s="328"/>
      <c r="RL71" s="328"/>
      <c r="RM71" s="328"/>
      <c r="RN71" s="328"/>
      <c r="RO71" s="328"/>
      <c r="RP71" s="328"/>
      <c r="RQ71" s="328"/>
      <c r="RR71" s="328"/>
      <c r="RS71" s="328"/>
      <c r="RT71" s="328"/>
      <c r="RU71" s="328"/>
      <c r="RV71" s="328"/>
      <c r="RW71" s="328"/>
      <c r="RX71" s="328"/>
      <c r="RY71" s="328"/>
      <c r="RZ71" s="328"/>
      <c r="SA71" s="328"/>
      <c r="SB71" s="328"/>
      <c r="SC71" s="328"/>
      <c r="SD71" s="328"/>
      <c r="SE71" s="328"/>
      <c r="SF71" s="328"/>
      <c r="SG71" s="328"/>
      <c r="SH71" s="328"/>
      <c r="SI71" s="328"/>
      <c r="SJ71" s="328"/>
      <c r="SK71" s="328"/>
      <c r="SL71" s="328"/>
      <c r="SM71" s="328"/>
      <c r="SN71" s="328"/>
      <c r="SO71" s="328"/>
      <c r="SP71" s="328"/>
      <c r="SQ71" s="328"/>
      <c r="SR71" s="328"/>
      <c r="SS71" s="328"/>
      <c r="ST71" s="328"/>
      <c r="SU71" s="328"/>
      <c r="SV71" s="328"/>
      <c r="SW71" s="328"/>
      <c r="SX71" s="328"/>
      <c r="SY71" s="328"/>
      <c r="SZ71" s="328"/>
      <c r="TA71" s="328"/>
      <c r="TB71" s="328"/>
      <c r="TC71" s="328"/>
      <c r="TD71" s="328"/>
      <c r="TE71" s="328"/>
      <c r="TF71" s="328"/>
      <c r="TG71" s="328"/>
      <c r="TH71" s="328"/>
      <c r="TI71" s="328"/>
      <c r="TJ71" s="328"/>
      <c r="TK71" s="328"/>
      <c r="TL71" s="328"/>
      <c r="TM71" s="328"/>
      <c r="TN71" s="328"/>
      <c r="TO71" s="328"/>
      <c r="TP71" s="328"/>
      <c r="TQ71" s="328"/>
      <c r="TR71" s="328"/>
      <c r="TS71" s="328"/>
      <c r="TT71" s="328"/>
      <c r="TU71" s="328"/>
      <c r="TV71" s="328"/>
      <c r="TW71" s="328"/>
      <c r="TX71" s="328"/>
      <c r="TY71" s="328"/>
      <c r="TZ71" s="328"/>
      <c r="UA71" s="328"/>
      <c r="UB71" s="328"/>
      <c r="UC71" s="328"/>
      <c r="UD71" s="328"/>
      <c r="UE71" s="328"/>
      <c r="UF71" s="328"/>
      <c r="UG71" s="328"/>
      <c r="UH71" s="328"/>
      <c r="UI71" s="328"/>
      <c r="UJ71" s="328"/>
      <c r="UK71" s="328"/>
      <c r="UL71" s="328"/>
      <c r="UM71" s="328"/>
      <c r="UN71" s="328"/>
      <c r="UO71" s="328"/>
      <c r="UP71" s="328"/>
      <c r="UQ71" s="328"/>
      <c r="UR71" s="328"/>
      <c r="US71" s="328"/>
      <c r="UT71" s="328"/>
      <c r="UU71" s="328"/>
      <c r="UV71" s="328"/>
      <c r="UW71" s="328"/>
      <c r="UX71" s="328"/>
      <c r="UY71" s="328"/>
      <c r="UZ71" s="328"/>
      <c r="VA71" s="328"/>
      <c r="VB71" s="328"/>
      <c r="VC71" s="328"/>
      <c r="VD71" s="328"/>
      <c r="VE71" s="328"/>
      <c r="VF71" s="328"/>
      <c r="VG71" s="328"/>
      <c r="VH71" s="328"/>
      <c r="VI71" s="328"/>
      <c r="VJ71" s="328"/>
      <c r="VK71" s="328"/>
      <c r="VL71" s="328"/>
      <c r="VM71" s="328"/>
      <c r="VN71" s="328"/>
      <c r="VO71" s="328"/>
      <c r="VP71" s="328"/>
      <c r="VQ71" s="328"/>
      <c r="VR71" s="328"/>
      <c r="VS71" s="328"/>
      <c r="VT71" s="328"/>
      <c r="VU71" s="328"/>
      <c r="VV71" s="328"/>
      <c r="VW71" s="328"/>
      <c r="VX71" s="328"/>
      <c r="VY71" s="328"/>
      <c r="VZ71" s="328"/>
      <c r="WA71" s="328"/>
      <c r="WB71" s="328"/>
      <c r="WC71" s="328"/>
      <c r="WD71" s="328"/>
      <c r="WE71" s="328"/>
      <c r="WF71" s="328"/>
      <c r="WG71" s="328"/>
      <c r="WH71" s="328"/>
      <c r="WI71" s="328"/>
      <c r="WJ71" s="328"/>
      <c r="WK71" s="328"/>
      <c r="WL71" s="328"/>
      <c r="WM71" s="328"/>
      <c r="WN71" s="328"/>
      <c r="WO71" s="328"/>
      <c r="WP71" s="328"/>
      <c r="WQ71" s="328"/>
      <c r="WR71" s="328"/>
      <c r="WS71" s="328"/>
      <c r="WT71" s="328"/>
      <c r="WU71" s="328"/>
      <c r="WV71" s="328"/>
      <c r="WW71" s="328"/>
      <c r="WX71" s="328"/>
      <c r="WY71" s="328"/>
      <c r="WZ71" s="328"/>
      <c r="XA71" s="328"/>
      <c r="XB71" s="328"/>
      <c r="XC71" s="328"/>
      <c r="XD71" s="328"/>
      <c r="XE71" s="328"/>
      <c r="XF71" s="328"/>
      <c r="XG71" s="328"/>
      <c r="XH71" s="328"/>
      <c r="XI71" s="328"/>
      <c r="XJ71" s="328"/>
      <c r="XK71" s="328"/>
      <c r="XL71" s="328"/>
      <c r="XM71" s="328"/>
      <c r="XN71" s="328"/>
      <c r="XO71" s="328"/>
      <c r="XP71" s="328"/>
      <c r="XQ71" s="328"/>
      <c r="XR71" s="328"/>
      <c r="XS71" s="328"/>
      <c r="XT71" s="328"/>
      <c r="XU71" s="328"/>
      <c r="XV71" s="328"/>
      <c r="XW71" s="328"/>
      <c r="XX71" s="328"/>
      <c r="XY71" s="328"/>
      <c r="XZ71" s="328"/>
      <c r="YA71" s="328"/>
      <c r="YB71" s="328"/>
      <c r="YC71" s="328"/>
      <c r="YD71" s="328"/>
      <c r="YE71" s="328"/>
      <c r="YF71" s="328"/>
      <c r="YG71" s="328"/>
      <c r="YH71" s="328"/>
      <c r="YI71" s="328"/>
      <c r="YJ71" s="328"/>
      <c r="YK71" s="328"/>
      <c r="YL71" s="328"/>
      <c r="YM71" s="328"/>
      <c r="YN71" s="328"/>
      <c r="YO71" s="328"/>
      <c r="YP71" s="328"/>
      <c r="YQ71" s="328"/>
      <c r="YR71" s="328"/>
      <c r="YS71" s="328"/>
      <c r="YT71" s="328"/>
      <c r="YU71" s="328"/>
      <c r="YV71" s="328"/>
      <c r="YW71" s="328"/>
      <c r="YX71" s="328"/>
      <c r="YY71" s="328"/>
      <c r="YZ71" s="328"/>
      <c r="ZA71" s="328"/>
      <c r="ZB71" s="328"/>
      <c r="ZC71" s="328"/>
      <c r="ZD71" s="328"/>
      <c r="ZE71" s="328"/>
      <c r="ZF71" s="328"/>
      <c r="ZG71" s="328"/>
      <c r="ZH71" s="328"/>
      <c r="ZI71" s="328"/>
      <c r="ZJ71" s="328"/>
      <c r="ZK71" s="328"/>
      <c r="ZL71" s="328"/>
      <c r="ZM71" s="328"/>
      <c r="ZN71" s="328"/>
      <c r="ZO71" s="328"/>
      <c r="ZP71" s="328"/>
      <c r="ZQ71" s="328"/>
      <c r="ZR71" s="328"/>
      <c r="ZS71" s="328"/>
      <c r="ZT71" s="328"/>
      <c r="ZU71" s="328"/>
      <c r="ZV71" s="328"/>
      <c r="ZW71" s="328"/>
      <c r="ZX71" s="328"/>
      <c r="ZY71" s="328"/>
      <c r="ZZ71" s="328"/>
      <c r="AAA71" s="328"/>
      <c r="AAB71" s="328"/>
      <c r="AAC71" s="328"/>
      <c r="AAD71" s="328"/>
      <c r="AAE71" s="328"/>
      <c r="AAF71" s="328"/>
      <c r="AAG71" s="328"/>
      <c r="AAH71" s="328"/>
      <c r="AAI71" s="328"/>
      <c r="AAJ71" s="328"/>
      <c r="AAK71" s="328"/>
      <c r="AAL71" s="328"/>
      <c r="AAM71" s="328"/>
      <c r="AAN71" s="328"/>
      <c r="AAO71" s="328"/>
      <c r="AAP71" s="328"/>
      <c r="AAQ71" s="328"/>
      <c r="AAR71" s="328"/>
      <c r="AAS71" s="328"/>
      <c r="AAT71" s="328"/>
      <c r="AAU71" s="328"/>
      <c r="AAV71" s="328"/>
      <c r="AAW71" s="328"/>
      <c r="AAX71" s="328"/>
      <c r="AAY71" s="328"/>
      <c r="AAZ71" s="328"/>
      <c r="ABA71" s="328"/>
      <c r="ABB71" s="328"/>
      <c r="ABC71" s="328"/>
      <c r="ABD71" s="328"/>
      <c r="ABE71" s="328"/>
      <c r="ABF71" s="328"/>
      <c r="ABG71" s="328"/>
      <c r="ABH71" s="328"/>
    </row>
    <row r="72" spans="1:736" s="50" customFormat="1" ht="45.75" customHeight="1">
      <c r="A72" s="589">
        <f>1+A71</f>
        <v>71</v>
      </c>
      <c r="B72" s="581" t="s">
        <v>979</v>
      </c>
      <c r="C72" s="70" t="s">
        <v>980</v>
      </c>
      <c r="D72" s="74" t="s">
        <v>93</v>
      </c>
      <c r="E72" s="71">
        <v>45343</v>
      </c>
      <c r="F72" s="72">
        <v>45345</v>
      </c>
      <c r="G72" s="72">
        <v>45434</v>
      </c>
      <c r="H72" s="70" t="s">
        <v>416</v>
      </c>
      <c r="I72" s="75" t="s">
        <v>180</v>
      </c>
      <c r="J72" s="70" t="s">
        <v>981</v>
      </c>
      <c r="K72" s="122">
        <v>11201608</v>
      </c>
      <c r="L72" s="70">
        <v>0</v>
      </c>
      <c r="M72" s="111" t="s">
        <v>844</v>
      </c>
      <c r="N72" s="77" t="s">
        <v>98</v>
      </c>
      <c r="O72" s="87" t="s">
        <v>783</v>
      </c>
      <c r="P72" s="70" t="s">
        <v>982</v>
      </c>
      <c r="Q72" s="70" t="s">
        <v>681</v>
      </c>
      <c r="R72" s="79">
        <f>+G72-F72</f>
        <v>89</v>
      </c>
      <c r="S72" s="70" t="s">
        <v>983</v>
      </c>
      <c r="T72" s="123">
        <v>9324000</v>
      </c>
      <c r="U72" s="124" t="s">
        <v>984</v>
      </c>
      <c r="V72" s="123">
        <v>9324000</v>
      </c>
      <c r="W72" s="125">
        <v>45344</v>
      </c>
      <c r="X72" s="126" t="s">
        <v>473</v>
      </c>
      <c r="Y72" s="311">
        <f>+Z72+AA72+AB72</f>
        <v>9324000</v>
      </c>
      <c r="Z72" s="84">
        <f>T72-AA72-AB72</f>
        <v>9324000</v>
      </c>
      <c r="AA72" s="86">
        <v>0</v>
      </c>
      <c r="AB72" s="85">
        <f>+AC72+AD72+AE72+AF72+AG72+AH72+AI72+AJ72</f>
        <v>0</v>
      </c>
      <c r="AC72" s="86">
        <v>0</v>
      </c>
      <c r="AD72" s="86">
        <v>0</v>
      </c>
      <c r="AE72" s="86">
        <v>0</v>
      </c>
      <c r="AF72" s="86">
        <v>0</v>
      </c>
      <c r="AG72" s="86">
        <v>0</v>
      </c>
      <c r="AH72" s="86">
        <v>0</v>
      </c>
      <c r="AI72" s="86">
        <v>0</v>
      </c>
      <c r="AJ72" s="86">
        <v>0</v>
      </c>
      <c r="AK72" s="78" t="s">
        <v>104</v>
      </c>
      <c r="AL72" s="103" t="s">
        <v>985</v>
      </c>
      <c r="AM72" s="70" t="s">
        <v>224</v>
      </c>
      <c r="AN72" s="76">
        <v>13542484</v>
      </c>
      <c r="AO72" s="78" t="s">
        <v>108</v>
      </c>
      <c r="AP72" s="70" t="s">
        <v>108</v>
      </c>
      <c r="AQ72" s="118" t="s">
        <v>108</v>
      </c>
      <c r="AR72" s="78" t="s">
        <v>108</v>
      </c>
      <c r="AS72" s="70" t="s">
        <v>109</v>
      </c>
      <c r="AT72" s="78" t="s">
        <v>109</v>
      </c>
      <c r="AU72" s="78" t="s">
        <v>392</v>
      </c>
      <c r="AV72" s="70"/>
      <c r="AW72" s="70"/>
      <c r="AX72" s="70" t="s">
        <v>109</v>
      </c>
      <c r="AY72" s="70" t="s">
        <v>108</v>
      </c>
      <c r="AZ72" s="92"/>
      <c r="BA72" s="70"/>
      <c r="BB72" s="100"/>
      <c r="BC72" s="92"/>
      <c r="BD72" s="79"/>
      <c r="BE72" s="79"/>
      <c r="BF72" s="79"/>
      <c r="BG72" s="92"/>
      <c r="BH72" s="90">
        <f>T72+BB72</f>
        <v>9324000</v>
      </c>
      <c r="BI72" s="301" t="s">
        <v>227</v>
      </c>
      <c r="BJ72" s="163"/>
      <c r="BK72" s="163" t="s">
        <v>114</v>
      </c>
      <c r="BL72" s="163"/>
      <c r="BM72" s="461" t="s">
        <v>986</v>
      </c>
      <c r="BN72" s="104" t="s">
        <v>917</v>
      </c>
      <c r="BO72" s="77">
        <v>45</v>
      </c>
      <c r="BP72" s="77" t="s">
        <v>109</v>
      </c>
      <c r="BQ72" s="77" t="s">
        <v>108</v>
      </c>
      <c r="BR72" s="77" t="s">
        <v>108</v>
      </c>
      <c r="BS72" s="77" t="s">
        <v>108</v>
      </c>
      <c r="BT72" s="77" t="s">
        <v>108</v>
      </c>
      <c r="BU72" s="105" t="s">
        <v>987</v>
      </c>
      <c r="BV72" s="77">
        <v>3108781249</v>
      </c>
      <c r="BW72" s="114" t="s">
        <v>988</v>
      </c>
      <c r="BX72" s="95" t="s">
        <v>989</v>
      </c>
      <c r="BY72" s="77" t="s">
        <v>119</v>
      </c>
      <c r="BZ72" s="127">
        <v>6292069251</v>
      </c>
      <c r="CA72" s="77" t="s">
        <v>109</v>
      </c>
      <c r="CB72" s="77" t="s">
        <v>109</v>
      </c>
      <c r="CC72" s="77" t="s">
        <v>109</v>
      </c>
      <c r="CD72" s="77"/>
      <c r="CE72" s="77"/>
      <c r="CF72" s="77"/>
      <c r="CG72" s="129"/>
      <c r="CH72" s="120"/>
      <c r="CI72" s="282"/>
      <c r="CJ72" s="77"/>
      <c r="CK72" s="77"/>
      <c r="CL72" s="77"/>
      <c r="CM72" s="283" t="s">
        <v>109</v>
      </c>
      <c r="CN72" s="97"/>
    </row>
    <row r="73" spans="1:736" s="50" customFormat="1" ht="45.75" customHeight="1">
      <c r="A73" s="589">
        <f>1+A72</f>
        <v>72</v>
      </c>
      <c r="B73" s="581" t="s">
        <v>990</v>
      </c>
      <c r="C73" s="70" t="s">
        <v>991</v>
      </c>
      <c r="D73" s="74" t="s">
        <v>235</v>
      </c>
      <c r="E73" s="71">
        <v>45344</v>
      </c>
      <c r="F73" s="72">
        <v>45348</v>
      </c>
      <c r="G73" s="72">
        <v>45607</v>
      </c>
      <c r="H73" s="70" t="s">
        <v>416</v>
      </c>
      <c r="I73" s="75" t="s">
        <v>180</v>
      </c>
      <c r="J73" s="70" t="s">
        <v>992</v>
      </c>
      <c r="K73" s="122">
        <v>1030528829</v>
      </c>
      <c r="L73" s="70">
        <v>6</v>
      </c>
      <c r="M73" s="111" t="s">
        <v>844</v>
      </c>
      <c r="N73" s="77" t="s">
        <v>98</v>
      </c>
      <c r="O73" s="87" t="s">
        <v>993</v>
      </c>
      <c r="P73" s="70" t="s">
        <v>994</v>
      </c>
      <c r="Q73" s="70" t="s">
        <v>995</v>
      </c>
      <c r="R73" s="79">
        <f>+G73-F73</f>
        <v>259</v>
      </c>
      <c r="S73" s="70" t="s">
        <v>996</v>
      </c>
      <c r="T73" s="123">
        <v>25700000</v>
      </c>
      <c r="U73" s="124" t="s">
        <v>997</v>
      </c>
      <c r="V73" s="123">
        <v>25700000</v>
      </c>
      <c r="W73" s="125">
        <v>45344</v>
      </c>
      <c r="X73" s="126" t="s">
        <v>473</v>
      </c>
      <c r="Y73" s="311">
        <f>+Z73+AA73+AB73</f>
        <v>25700000</v>
      </c>
      <c r="Z73" s="84">
        <f>T73-AA73-AB73</f>
        <v>25700000</v>
      </c>
      <c r="AA73" s="86">
        <v>0</v>
      </c>
      <c r="AB73" s="85">
        <f>+AC73+AD73+AE73+AF73+AG73+AH73+AI73+AJ73</f>
        <v>0</v>
      </c>
      <c r="AC73" s="86">
        <v>0</v>
      </c>
      <c r="AD73" s="86">
        <v>0</v>
      </c>
      <c r="AE73" s="86">
        <v>0</v>
      </c>
      <c r="AF73" s="86">
        <v>0</v>
      </c>
      <c r="AG73" s="86">
        <v>0</v>
      </c>
      <c r="AH73" s="86">
        <v>0</v>
      </c>
      <c r="AI73" s="86">
        <v>0</v>
      </c>
      <c r="AJ73" s="86">
        <v>0</v>
      </c>
      <c r="AK73" s="78" t="s">
        <v>104</v>
      </c>
      <c r="AL73" s="103" t="s">
        <v>998</v>
      </c>
      <c r="AM73" s="70" t="s">
        <v>999</v>
      </c>
      <c r="AN73" s="76">
        <v>3159624</v>
      </c>
      <c r="AO73" s="78" t="s">
        <v>108</v>
      </c>
      <c r="AP73" s="70" t="s">
        <v>108</v>
      </c>
      <c r="AQ73" s="118" t="s">
        <v>108</v>
      </c>
      <c r="AR73" s="78" t="s">
        <v>108</v>
      </c>
      <c r="AS73" s="70" t="s">
        <v>109</v>
      </c>
      <c r="AT73" s="78" t="s">
        <v>109</v>
      </c>
      <c r="AU73" s="78" t="s">
        <v>392</v>
      </c>
      <c r="AV73" s="70"/>
      <c r="AW73" s="70"/>
      <c r="AX73" s="70" t="s">
        <v>109</v>
      </c>
      <c r="AY73" s="70" t="s">
        <v>108</v>
      </c>
      <c r="AZ73" s="92"/>
      <c r="BA73" s="70"/>
      <c r="BB73" s="100"/>
      <c r="BC73" s="92"/>
      <c r="BD73" s="79"/>
      <c r="BE73" s="79"/>
      <c r="BF73" s="79"/>
      <c r="BG73" s="92"/>
      <c r="BH73" s="90">
        <f>T73+BB73</f>
        <v>25700000</v>
      </c>
      <c r="BI73" s="304" t="s">
        <v>135</v>
      </c>
      <c r="BJ73" s="163"/>
      <c r="BK73" s="163" t="s">
        <v>114</v>
      </c>
      <c r="BL73" s="163"/>
      <c r="BM73" s="399" t="s">
        <v>952</v>
      </c>
      <c r="BN73" s="104" t="s">
        <v>917</v>
      </c>
      <c r="BO73" s="77">
        <v>37</v>
      </c>
      <c r="BP73" s="77" t="s">
        <v>1000</v>
      </c>
      <c r="BQ73" s="77" t="s">
        <v>1001</v>
      </c>
      <c r="BR73" s="77" t="s">
        <v>108</v>
      </c>
      <c r="BS73" s="77" t="s">
        <v>108</v>
      </c>
      <c r="BT73" s="77" t="s">
        <v>108</v>
      </c>
      <c r="BU73" s="105" t="s">
        <v>1002</v>
      </c>
      <c r="BV73" s="77">
        <v>3007109212</v>
      </c>
      <c r="BW73" s="114" t="s">
        <v>1003</v>
      </c>
      <c r="BX73" s="95" t="s">
        <v>1004</v>
      </c>
      <c r="BY73" s="77" t="s">
        <v>119</v>
      </c>
      <c r="BZ73" s="127">
        <v>111160321333</v>
      </c>
      <c r="CA73" s="77" t="s">
        <v>109</v>
      </c>
      <c r="CB73" s="77" t="s">
        <v>109</v>
      </c>
      <c r="CC73" s="77" t="s">
        <v>109</v>
      </c>
      <c r="CD73" s="77" t="s">
        <v>109</v>
      </c>
      <c r="CE73" s="77" t="s">
        <v>109</v>
      </c>
      <c r="CF73" s="77" t="s">
        <v>109</v>
      </c>
      <c r="CG73" s="129" t="s">
        <v>109</v>
      </c>
      <c r="CH73" s="120" t="s">
        <v>109</v>
      </c>
      <c r="CI73" s="282" t="s">
        <v>109</v>
      </c>
      <c r="CJ73" s="77"/>
      <c r="CK73" s="77"/>
      <c r="CL73" s="77"/>
      <c r="CM73" s="283" t="s">
        <v>109</v>
      </c>
      <c r="CN73" s="97"/>
    </row>
    <row r="74" spans="1:736" s="50" customFormat="1" ht="45.75" customHeight="1">
      <c r="A74" s="641">
        <f>1+A73</f>
        <v>73</v>
      </c>
      <c r="B74" s="591" t="s">
        <v>1005</v>
      </c>
      <c r="C74" s="175" t="s">
        <v>1006</v>
      </c>
      <c r="D74" s="180" t="s">
        <v>235</v>
      </c>
      <c r="E74" s="176">
        <v>45344</v>
      </c>
      <c r="F74" s="177">
        <v>45349</v>
      </c>
      <c r="G74" s="177">
        <v>45537</v>
      </c>
      <c r="H74" s="175" t="s">
        <v>416</v>
      </c>
      <c r="I74" s="181" t="s">
        <v>1007</v>
      </c>
      <c r="J74" s="175" t="s">
        <v>1008</v>
      </c>
      <c r="K74" s="182">
        <v>830114921</v>
      </c>
      <c r="L74" s="175">
        <v>1</v>
      </c>
      <c r="M74" s="183" t="s">
        <v>926</v>
      </c>
      <c r="N74" s="184" t="s">
        <v>98</v>
      </c>
      <c r="O74" s="185" t="s">
        <v>168</v>
      </c>
      <c r="P74" s="175" t="s">
        <v>1009</v>
      </c>
      <c r="Q74" s="175" t="s">
        <v>1010</v>
      </c>
      <c r="R74" s="186">
        <f>+G74-F74</f>
        <v>188</v>
      </c>
      <c r="S74" s="175" t="s">
        <v>1011</v>
      </c>
      <c r="T74" s="265">
        <v>49958949</v>
      </c>
      <c r="U74" s="266" t="s">
        <v>1012</v>
      </c>
      <c r="V74" s="265">
        <v>49958949</v>
      </c>
      <c r="W74" s="267">
        <v>45344</v>
      </c>
      <c r="X74" s="268" t="s">
        <v>473</v>
      </c>
      <c r="Y74" s="312">
        <f>+Z74+AA74+AB74</f>
        <v>49958949</v>
      </c>
      <c r="Z74" s="187">
        <f>T74-AA74-AB74</f>
        <v>49958949</v>
      </c>
      <c r="AA74" s="188">
        <v>0</v>
      </c>
      <c r="AB74" s="189">
        <f>+AC74+AD74+AE74+AF74+AG74+AH74+AI74+AJ74</f>
        <v>0</v>
      </c>
      <c r="AC74" s="188">
        <v>0</v>
      </c>
      <c r="AD74" s="188">
        <v>0</v>
      </c>
      <c r="AE74" s="188">
        <v>0</v>
      </c>
      <c r="AF74" s="188">
        <v>0</v>
      </c>
      <c r="AG74" s="188">
        <v>0</v>
      </c>
      <c r="AH74" s="188">
        <v>0</v>
      </c>
      <c r="AI74" s="188">
        <v>0</v>
      </c>
      <c r="AJ74" s="188">
        <v>0</v>
      </c>
      <c r="AK74" s="190" t="s">
        <v>104</v>
      </c>
      <c r="AL74" s="191" t="s">
        <v>1013</v>
      </c>
      <c r="AM74" s="175" t="s">
        <v>243</v>
      </c>
      <c r="AN74" s="192">
        <v>35196718</v>
      </c>
      <c r="AO74" s="190" t="s">
        <v>1014</v>
      </c>
      <c r="AP74" s="175" t="s">
        <v>131</v>
      </c>
      <c r="AQ74" s="269">
        <v>45348</v>
      </c>
      <c r="AR74" s="190" t="s">
        <v>1015</v>
      </c>
      <c r="AS74" s="175" t="s">
        <v>108</v>
      </c>
      <c r="AT74" s="190" t="s">
        <v>578</v>
      </c>
      <c r="AU74" s="190" t="s">
        <v>392</v>
      </c>
      <c r="AV74" s="175"/>
      <c r="AW74" s="175"/>
      <c r="AX74" s="175" t="s">
        <v>109</v>
      </c>
      <c r="AY74" s="175" t="s">
        <v>108</v>
      </c>
      <c r="AZ74" s="193"/>
      <c r="BA74" s="175"/>
      <c r="BB74" s="194"/>
      <c r="BC74" s="193"/>
      <c r="BD74" s="186"/>
      <c r="BE74" s="186"/>
      <c r="BF74" s="186"/>
      <c r="BG74" s="193"/>
      <c r="BH74" s="195">
        <f>T74+BB74</f>
        <v>49958949</v>
      </c>
      <c r="BI74" s="304" t="s">
        <v>135</v>
      </c>
      <c r="BJ74" s="163"/>
      <c r="BK74" s="163">
        <v>45364</v>
      </c>
      <c r="BL74" s="163"/>
      <c r="BM74" s="161" t="s">
        <v>136</v>
      </c>
      <c r="BN74" s="196" t="s">
        <v>108</v>
      </c>
      <c r="BO74" s="184" t="s">
        <v>108</v>
      </c>
      <c r="BP74" s="184" t="s">
        <v>108</v>
      </c>
      <c r="BQ74" s="184" t="s">
        <v>108</v>
      </c>
      <c r="BR74" s="184" t="s">
        <v>108</v>
      </c>
      <c r="BS74" s="184" t="s">
        <v>108</v>
      </c>
      <c r="BT74" s="184">
        <v>1</v>
      </c>
      <c r="BU74" s="197" t="s">
        <v>1016</v>
      </c>
      <c r="BV74" s="184">
        <v>3124366162</v>
      </c>
      <c r="BW74" s="278" t="s">
        <v>247</v>
      </c>
      <c r="BX74" s="198" t="s">
        <v>839</v>
      </c>
      <c r="BY74" s="184" t="s">
        <v>231</v>
      </c>
      <c r="BZ74" s="279" t="s">
        <v>1017</v>
      </c>
      <c r="CA74" s="184" t="s">
        <v>109</v>
      </c>
      <c r="CB74" s="184" t="s">
        <v>109</v>
      </c>
      <c r="CC74" s="184" t="s">
        <v>109</v>
      </c>
      <c r="CD74" s="184" t="s">
        <v>109</v>
      </c>
      <c r="CE74" s="184" t="s">
        <v>109</v>
      </c>
      <c r="CF74" s="184" t="s">
        <v>109</v>
      </c>
      <c r="CG74" s="179" t="s">
        <v>109</v>
      </c>
      <c r="CH74" s="281" t="s">
        <v>1018</v>
      </c>
      <c r="CI74" s="281" t="s">
        <v>1018</v>
      </c>
      <c r="CJ74" s="184"/>
      <c r="CK74" s="184"/>
      <c r="CL74" s="184"/>
      <c r="CM74" s="132"/>
      <c r="CN74" s="199"/>
    </row>
    <row r="75" spans="1:736" s="50" customFormat="1" ht="45.75" customHeight="1">
      <c r="A75" s="589">
        <f>1+A74</f>
        <v>74</v>
      </c>
      <c r="B75" s="581" t="s">
        <v>1019</v>
      </c>
      <c r="C75" s="70" t="s">
        <v>1020</v>
      </c>
      <c r="D75" s="74" t="s">
        <v>93</v>
      </c>
      <c r="E75" s="71">
        <v>45345</v>
      </c>
      <c r="F75" s="72">
        <v>45349</v>
      </c>
      <c r="G75" s="72">
        <v>45499</v>
      </c>
      <c r="H75" s="70" t="s">
        <v>416</v>
      </c>
      <c r="I75" s="75" t="s">
        <v>216</v>
      </c>
      <c r="J75" s="95" t="s">
        <v>1021</v>
      </c>
      <c r="K75" s="122">
        <v>7553605</v>
      </c>
      <c r="L75" s="70">
        <v>4</v>
      </c>
      <c r="M75" s="111" t="s">
        <v>844</v>
      </c>
      <c r="N75" s="77" t="s">
        <v>98</v>
      </c>
      <c r="O75" s="87" t="s">
        <v>218</v>
      </c>
      <c r="P75" s="70" t="s">
        <v>1022</v>
      </c>
      <c r="Q75" s="70" t="s">
        <v>897</v>
      </c>
      <c r="R75" s="79">
        <f>+G75-F75</f>
        <v>150</v>
      </c>
      <c r="S75" s="70" t="s">
        <v>831</v>
      </c>
      <c r="T75" s="123">
        <v>85000000</v>
      </c>
      <c r="U75" s="124" t="s">
        <v>1023</v>
      </c>
      <c r="V75" s="123">
        <v>85000000</v>
      </c>
      <c r="W75" s="125">
        <v>45345</v>
      </c>
      <c r="X75" s="126" t="s">
        <v>473</v>
      </c>
      <c r="Y75" s="311">
        <f>+Z75+AA75+AB75</f>
        <v>85000000</v>
      </c>
      <c r="Z75" s="84">
        <f>T75-AA75-AB75</f>
        <v>85000000</v>
      </c>
      <c r="AA75" s="86">
        <v>0</v>
      </c>
      <c r="AB75" s="85">
        <f>+AC75+AD75+AE75+AF75+AG75+AH75+AI75+AJ75</f>
        <v>0</v>
      </c>
      <c r="AC75" s="86">
        <v>0</v>
      </c>
      <c r="AD75" s="86">
        <v>0</v>
      </c>
      <c r="AE75" s="86">
        <v>0</v>
      </c>
      <c r="AF75" s="86">
        <v>0</v>
      </c>
      <c r="AG75" s="86">
        <v>0</v>
      </c>
      <c r="AH75" s="86">
        <v>0</v>
      </c>
      <c r="AI75" s="86">
        <v>0</v>
      </c>
      <c r="AJ75" s="86">
        <v>0</v>
      </c>
      <c r="AK75" s="78" t="s">
        <v>104</v>
      </c>
      <c r="AL75" s="103" t="s">
        <v>1024</v>
      </c>
      <c r="AM75" s="70" t="s">
        <v>1025</v>
      </c>
      <c r="AN75" s="76">
        <v>3627557</v>
      </c>
      <c r="AO75" s="78" t="s">
        <v>1026</v>
      </c>
      <c r="AP75" s="70" t="s">
        <v>131</v>
      </c>
      <c r="AQ75" s="118">
        <v>45348</v>
      </c>
      <c r="AR75" s="78" t="s">
        <v>1027</v>
      </c>
      <c r="AS75" s="70" t="s">
        <v>108</v>
      </c>
      <c r="AT75" s="78" t="s">
        <v>578</v>
      </c>
      <c r="AU75" s="78" t="s">
        <v>392</v>
      </c>
      <c r="AV75" s="70"/>
      <c r="AW75" s="70"/>
      <c r="AX75" s="70" t="s">
        <v>109</v>
      </c>
      <c r="AY75" s="70" t="s">
        <v>108</v>
      </c>
      <c r="AZ75" s="92"/>
      <c r="BA75" s="70"/>
      <c r="BB75" s="100"/>
      <c r="BC75" s="92"/>
      <c r="BD75" s="79"/>
      <c r="BE75" s="79"/>
      <c r="BF75" s="79"/>
      <c r="BG75" s="92"/>
      <c r="BH75" s="90">
        <f>T75+BB75</f>
        <v>85000000</v>
      </c>
      <c r="BI75" s="455" t="s">
        <v>259</v>
      </c>
      <c r="BJ75" s="92"/>
      <c r="BK75" s="92"/>
      <c r="BL75" s="92"/>
      <c r="BM75" s="346" t="s">
        <v>228</v>
      </c>
      <c r="BN75" s="104" t="s">
        <v>917</v>
      </c>
      <c r="BO75" s="77">
        <v>56</v>
      </c>
      <c r="BP75" s="77" t="s">
        <v>109</v>
      </c>
      <c r="BQ75" s="77" t="s">
        <v>108</v>
      </c>
      <c r="BR75" s="77" t="s">
        <v>108</v>
      </c>
      <c r="BS75" s="77" t="s">
        <v>108</v>
      </c>
      <c r="BT75" s="77" t="s">
        <v>108</v>
      </c>
      <c r="BU75" s="105" t="s">
        <v>1028</v>
      </c>
      <c r="BV75" s="77">
        <v>3112645838</v>
      </c>
      <c r="BW75" s="114" t="s">
        <v>1029</v>
      </c>
      <c r="BX75" s="95" t="s">
        <v>1030</v>
      </c>
      <c r="BY75" s="77" t="s">
        <v>119</v>
      </c>
      <c r="BZ75" s="127" t="s">
        <v>1031</v>
      </c>
      <c r="CA75" s="129" t="s">
        <v>1018</v>
      </c>
      <c r="CB75" s="77" t="s">
        <v>109</v>
      </c>
      <c r="CC75" s="77"/>
      <c r="CD75" s="77"/>
      <c r="CE75" s="77"/>
      <c r="CF75" s="77"/>
      <c r="CG75" s="129"/>
      <c r="CH75" s="120"/>
      <c r="CI75" s="282"/>
      <c r="CJ75" s="77"/>
      <c r="CK75" s="77"/>
      <c r="CL75" s="77"/>
      <c r="CM75" s="283" t="s">
        <v>109</v>
      </c>
      <c r="CN75" s="97"/>
    </row>
    <row r="76" spans="1:736" s="289" customFormat="1" ht="45.75" customHeight="1">
      <c r="A76" s="589">
        <f>1+A75</f>
        <v>75</v>
      </c>
      <c r="B76" s="581" t="s">
        <v>1032</v>
      </c>
      <c r="C76" s="70" t="s">
        <v>1033</v>
      </c>
      <c r="D76" s="74" t="s">
        <v>1034</v>
      </c>
      <c r="E76" s="71">
        <v>45345</v>
      </c>
      <c r="F76" s="72">
        <v>45346</v>
      </c>
      <c r="G76" s="72">
        <v>45527</v>
      </c>
      <c r="H76" s="70" t="s">
        <v>416</v>
      </c>
      <c r="I76" s="75" t="s">
        <v>95</v>
      </c>
      <c r="J76" s="95" t="s">
        <v>1035</v>
      </c>
      <c r="K76" s="122">
        <v>1072712124</v>
      </c>
      <c r="L76" s="70">
        <v>3</v>
      </c>
      <c r="M76" s="111" t="s">
        <v>844</v>
      </c>
      <c r="N76" s="77" t="s">
        <v>98</v>
      </c>
      <c r="O76" s="87" t="s">
        <v>99</v>
      </c>
      <c r="P76" s="70" t="s">
        <v>1036</v>
      </c>
      <c r="Q76" s="70" t="s">
        <v>1037</v>
      </c>
      <c r="R76" s="79">
        <f>+G76-F76</f>
        <v>181</v>
      </c>
      <c r="S76" s="70" t="s">
        <v>1038</v>
      </c>
      <c r="T76" s="123">
        <v>25500000</v>
      </c>
      <c r="U76" s="124" t="s">
        <v>1039</v>
      </c>
      <c r="V76" s="123">
        <v>25500000</v>
      </c>
      <c r="W76" s="125">
        <v>45345</v>
      </c>
      <c r="X76" s="126" t="s">
        <v>1040</v>
      </c>
      <c r="Y76" s="311">
        <f>+Z76+AA76+AB76</f>
        <v>25500000</v>
      </c>
      <c r="Z76" s="84">
        <f>T76-AA76-AB76</f>
        <v>0</v>
      </c>
      <c r="AA76" s="86">
        <v>0</v>
      </c>
      <c r="AB76" s="85">
        <f>+AC76+AD76+AE76+AF76+AG76+AH76+AI76+AJ76</f>
        <v>25500000</v>
      </c>
      <c r="AC76" s="86">
        <v>0</v>
      </c>
      <c r="AD76" s="86">
        <v>0</v>
      </c>
      <c r="AE76" s="86">
        <v>25500000</v>
      </c>
      <c r="AF76" s="86">
        <v>0</v>
      </c>
      <c r="AG76" s="86">
        <v>0</v>
      </c>
      <c r="AH76" s="86">
        <v>0</v>
      </c>
      <c r="AI76" s="86">
        <v>0</v>
      </c>
      <c r="AJ76" s="86">
        <v>0</v>
      </c>
      <c r="AK76" s="78" t="s">
        <v>104</v>
      </c>
      <c r="AL76" s="103" t="s">
        <v>1041</v>
      </c>
      <c r="AM76" s="70" t="s">
        <v>1042</v>
      </c>
      <c r="AN76" s="76">
        <v>1072653083</v>
      </c>
      <c r="AO76" s="78" t="s">
        <v>108</v>
      </c>
      <c r="AP76" s="70" t="s">
        <v>108</v>
      </c>
      <c r="AQ76" s="118" t="s">
        <v>108</v>
      </c>
      <c r="AR76" s="78" t="s">
        <v>108</v>
      </c>
      <c r="AS76" s="70" t="s">
        <v>109</v>
      </c>
      <c r="AT76" s="78" t="s">
        <v>578</v>
      </c>
      <c r="AU76" s="78" t="s">
        <v>392</v>
      </c>
      <c r="AV76" s="70"/>
      <c r="AW76" s="70"/>
      <c r="AX76" s="70" t="s">
        <v>109</v>
      </c>
      <c r="AY76" s="70" t="s">
        <v>108</v>
      </c>
      <c r="AZ76" s="92"/>
      <c r="BA76" s="70"/>
      <c r="BB76" s="100"/>
      <c r="BC76" s="92"/>
      <c r="BD76" s="79"/>
      <c r="BE76" s="79"/>
      <c r="BF76" s="79"/>
      <c r="BG76" s="92"/>
      <c r="BH76" s="90">
        <f>T76+BB76</f>
        <v>25500000</v>
      </c>
      <c r="BI76" s="134" t="s">
        <v>113</v>
      </c>
      <c r="BJ76" s="92"/>
      <c r="BK76" s="92" t="s">
        <v>114</v>
      </c>
      <c r="BL76" s="92"/>
      <c r="BM76" s="166"/>
      <c r="BN76" s="104" t="s">
        <v>964</v>
      </c>
      <c r="BO76" s="77">
        <v>27</v>
      </c>
      <c r="BP76" s="77" t="s">
        <v>108</v>
      </c>
      <c r="BQ76" s="77" t="s">
        <v>108</v>
      </c>
      <c r="BR76" s="77" t="s">
        <v>108</v>
      </c>
      <c r="BS76" s="77" t="s">
        <v>108</v>
      </c>
      <c r="BT76" s="77" t="s">
        <v>108</v>
      </c>
      <c r="BU76" s="105" t="s">
        <v>1043</v>
      </c>
      <c r="BV76" s="77">
        <v>3133742657</v>
      </c>
      <c r="BW76" s="114" t="s">
        <v>1044</v>
      </c>
      <c r="BX76" s="95" t="s">
        <v>839</v>
      </c>
      <c r="BY76" s="77" t="s">
        <v>119</v>
      </c>
      <c r="BZ76" s="127">
        <v>488443374704</v>
      </c>
      <c r="CA76" s="77" t="s">
        <v>109</v>
      </c>
      <c r="CB76" s="77" t="s">
        <v>109</v>
      </c>
      <c r="CC76" s="77" t="s">
        <v>109</v>
      </c>
      <c r="CD76" s="77" t="s">
        <v>109</v>
      </c>
      <c r="CE76" s="77" t="s">
        <v>109</v>
      </c>
      <c r="CF76" s="77" t="s">
        <v>109</v>
      </c>
      <c r="CG76" s="129"/>
      <c r="CH76" s="120"/>
      <c r="CI76" s="282"/>
      <c r="CJ76" s="77"/>
      <c r="CK76" s="77"/>
      <c r="CL76" s="77"/>
      <c r="CM76" s="283" t="s">
        <v>109</v>
      </c>
      <c r="CN76" s="97"/>
    </row>
    <row r="77" spans="1:736" s="50" customFormat="1" ht="45.75" customHeight="1">
      <c r="A77" s="589">
        <f>1+A76</f>
        <v>76</v>
      </c>
      <c r="B77" s="581" t="s">
        <v>1045</v>
      </c>
      <c r="C77" s="70" t="s">
        <v>1046</v>
      </c>
      <c r="D77" s="74" t="s">
        <v>1047</v>
      </c>
      <c r="E77" s="71">
        <v>45377</v>
      </c>
      <c r="F77" s="72">
        <v>45378</v>
      </c>
      <c r="G77" s="72">
        <v>45484</v>
      </c>
      <c r="H77" s="70" t="s">
        <v>416</v>
      </c>
      <c r="I77" s="75" t="s">
        <v>180</v>
      </c>
      <c r="J77" s="70" t="s">
        <v>1048</v>
      </c>
      <c r="K77" s="122">
        <v>1072704258</v>
      </c>
      <c r="L77" s="70">
        <v>8</v>
      </c>
      <c r="M77" s="111" t="s">
        <v>97</v>
      </c>
      <c r="N77" s="77" t="s">
        <v>98</v>
      </c>
      <c r="O77" s="87" t="s">
        <v>873</v>
      </c>
      <c r="P77" s="70" t="s">
        <v>1049</v>
      </c>
      <c r="Q77" s="70" t="s">
        <v>1050</v>
      </c>
      <c r="R77" s="79">
        <f>+G77-F77</f>
        <v>106</v>
      </c>
      <c r="S77" s="70" t="s">
        <v>1051</v>
      </c>
      <c r="T77" s="123">
        <v>14385000</v>
      </c>
      <c r="U77" s="124" t="s">
        <v>1052</v>
      </c>
      <c r="V77" s="123">
        <v>14385000</v>
      </c>
      <c r="W77" s="125">
        <v>45377</v>
      </c>
      <c r="X77" s="126" t="s">
        <v>473</v>
      </c>
      <c r="Y77" s="311">
        <f>+Z77+AA77+AB77</f>
        <v>14385000</v>
      </c>
      <c r="Z77" s="84">
        <f>+V77</f>
        <v>14385000</v>
      </c>
      <c r="AA77" s="86">
        <v>0</v>
      </c>
      <c r="AB77" s="85">
        <f>+AC77+AD77+AE77+AF77+AG77+AH77+AI77+AJ77</f>
        <v>0</v>
      </c>
      <c r="AC77" s="86">
        <v>0</v>
      </c>
      <c r="AD77" s="86">
        <v>0</v>
      </c>
      <c r="AE77" s="86">
        <v>0</v>
      </c>
      <c r="AF77" s="86">
        <v>0</v>
      </c>
      <c r="AG77" s="86">
        <v>0</v>
      </c>
      <c r="AH77" s="86">
        <v>0</v>
      </c>
      <c r="AI77" s="86">
        <v>0</v>
      </c>
      <c r="AJ77" s="86">
        <v>0</v>
      </c>
      <c r="AK77" s="78" t="s">
        <v>104</v>
      </c>
      <c r="AL77" s="103" t="s">
        <v>1053</v>
      </c>
      <c r="AM77" s="70" t="s">
        <v>1054</v>
      </c>
      <c r="AN77" s="76" t="s">
        <v>1055</v>
      </c>
      <c r="AO77" s="78" t="s">
        <v>114</v>
      </c>
      <c r="AP77" s="70" t="s">
        <v>114</v>
      </c>
      <c r="AQ77" s="118" t="s">
        <v>114</v>
      </c>
      <c r="AR77" s="78" t="s">
        <v>114</v>
      </c>
      <c r="AS77" s="70" t="s">
        <v>109</v>
      </c>
      <c r="AT77" s="78" t="s">
        <v>109</v>
      </c>
      <c r="AU77" s="78" t="s">
        <v>392</v>
      </c>
      <c r="AV77" s="70"/>
      <c r="AW77" s="70" t="s">
        <v>110</v>
      </c>
      <c r="AX77" s="70" t="s">
        <v>109</v>
      </c>
      <c r="AY77" s="70" t="s">
        <v>108</v>
      </c>
      <c r="AZ77" s="92"/>
      <c r="BA77" s="70"/>
      <c r="BB77" s="100"/>
      <c r="BC77" s="92"/>
      <c r="BD77" s="79"/>
      <c r="BE77" s="79"/>
      <c r="BF77" s="79"/>
      <c r="BG77" s="92"/>
      <c r="BH77" s="90">
        <f>T77+BB77</f>
        <v>14385000</v>
      </c>
      <c r="BI77" s="304" t="s">
        <v>135</v>
      </c>
      <c r="BJ77" s="163"/>
      <c r="BK77" s="163" t="s">
        <v>114</v>
      </c>
      <c r="BL77" s="163"/>
      <c r="BM77" s="161" t="s">
        <v>136</v>
      </c>
      <c r="BN77" s="104" t="s">
        <v>161</v>
      </c>
      <c r="BO77" s="77">
        <v>29</v>
      </c>
      <c r="BP77" s="77" t="s">
        <v>108</v>
      </c>
      <c r="BQ77" s="77" t="s">
        <v>108</v>
      </c>
      <c r="BR77" s="77" t="s">
        <v>108</v>
      </c>
      <c r="BS77" s="77" t="s">
        <v>108</v>
      </c>
      <c r="BT77" s="77" t="s">
        <v>108</v>
      </c>
      <c r="BU77" s="105" t="s">
        <v>1056</v>
      </c>
      <c r="BV77" s="77">
        <v>3203041221</v>
      </c>
      <c r="BW77" s="114" t="s">
        <v>1057</v>
      </c>
      <c r="BX77" s="95" t="s">
        <v>881</v>
      </c>
      <c r="BY77" s="77" t="s">
        <v>119</v>
      </c>
      <c r="BZ77" s="127">
        <v>33700004942</v>
      </c>
      <c r="CA77" s="77" t="s">
        <v>109</v>
      </c>
      <c r="CB77" s="77" t="s">
        <v>109</v>
      </c>
      <c r="CC77" s="77" t="s">
        <v>109</v>
      </c>
      <c r="CD77" s="77" t="s">
        <v>109</v>
      </c>
      <c r="CE77" s="77"/>
      <c r="CF77" s="77"/>
      <c r="CG77" s="129"/>
      <c r="CH77" s="120"/>
      <c r="CI77" s="282"/>
      <c r="CJ77" s="77"/>
      <c r="CK77" s="77"/>
      <c r="CL77" s="77"/>
      <c r="CM77" s="283" t="s">
        <v>109</v>
      </c>
      <c r="CN77" s="97"/>
    </row>
    <row r="78" spans="1:736" s="50" customFormat="1" ht="45.75" customHeight="1">
      <c r="A78" s="641">
        <f>1+A77</f>
        <v>77</v>
      </c>
      <c r="B78" s="591" t="s">
        <v>1058</v>
      </c>
      <c r="C78" s="175" t="s">
        <v>1059</v>
      </c>
      <c r="D78" s="180" t="s">
        <v>491</v>
      </c>
      <c r="E78" s="176">
        <v>45377</v>
      </c>
      <c r="F78" s="177">
        <v>45378</v>
      </c>
      <c r="G78" s="177">
        <v>45499</v>
      </c>
      <c r="H78" s="175" t="s">
        <v>416</v>
      </c>
      <c r="I78" s="181" t="s">
        <v>95</v>
      </c>
      <c r="J78" s="175" t="s">
        <v>1060</v>
      </c>
      <c r="K78" s="182">
        <v>35424103</v>
      </c>
      <c r="L78" s="175">
        <v>8</v>
      </c>
      <c r="M78" s="183" t="s">
        <v>97</v>
      </c>
      <c r="N78" s="184" t="s">
        <v>98</v>
      </c>
      <c r="O78" s="185" t="s">
        <v>1061</v>
      </c>
      <c r="P78" s="175" t="s">
        <v>1062</v>
      </c>
      <c r="Q78" s="175" t="s">
        <v>928</v>
      </c>
      <c r="R78" s="186">
        <f>+G78-F78</f>
        <v>121</v>
      </c>
      <c r="S78" s="175" t="s">
        <v>1063</v>
      </c>
      <c r="T78" s="265">
        <v>36000000</v>
      </c>
      <c r="U78" s="266" t="s">
        <v>1064</v>
      </c>
      <c r="V78" s="265">
        <v>36000000</v>
      </c>
      <c r="W78" s="267">
        <v>45377</v>
      </c>
      <c r="X78" s="268" t="s">
        <v>473</v>
      </c>
      <c r="Y78" s="312">
        <f>+Z78+AA78+AB78</f>
        <v>36000000</v>
      </c>
      <c r="Z78" s="187">
        <f>+V78</f>
        <v>36000000</v>
      </c>
      <c r="AA78" s="188">
        <v>0</v>
      </c>
      <c r="AB78" s="189">
        <f>+AC78+AD78+AE78+AF78+AG78+AH78+AI78+AJ78</f>
        <v>0</v>
      </c>
      <c r="AC78" s="188">
        <v>0</v>
      </c>
      <c r="AD78" s="188">
        <v>0</v>
      </c>
      <c r="AE78" s="188">
        <v>0</v>
      </c>
      <c r="AF78" s="188">
        <v>0</v>
      </c>
      <c r="AG78" s="188">
        <v>0</v>
      </c>
      <c r="AH78" s="188">
        <v>0</v>
      </c>
      <c r="AI78" s="188">
        <v>0</v>
      </c>
      <c r="AJ78" s="188">
        <v>0</v>
      </c>
      <c r="AK78" s="190" t="s">
        <v>104</v>
      </c>
      <c r="AL78" s="191" t="s">
        <v>1065</v>
      </c>
      <c r="AM78" s="175" t="s">
        <v>1066</v>
      </c>
      <c r="AN78" s="192">
        <v>80398655</v>
      </c>
      <c r="AO78" s="190" t="s">
        <v>114</v>
      </c>
      <c r="AP78" s="175" t="s">
        <v>114</v>
      </c>
      <c r="AQ78" s="269" t="s">
        <v>114</v>
      </c>
      <c r="AR78" s="190" t="s">
        <v>114</v>
      </c>
      <c r="AS78" s="175" t="s">
        <v>109</v>
      </c>
      <c r="AT78" s="190" t="s">
        <v>109</v>
      </c>
      <c r="AU78" s="190" t="s">
        <v>392</v>
      </c>
      <c r="AV78" s="175"/>
      <c r="AW78" s="175"/>
      <c r="AX78" s="175" t="s">
        <v>109</v>
      </c>
      <c r="AY78" s="175" t="s">
        <v>108</v>
      </c>
      <c r="AZ78" s="193"/>
      <c r="BA78" s="175"/>
      <c r="BB78" s="194"/>
      <c r="BC78" s="193"/>
      <c r="BD78" s="186"/>
      <c r="BE78" s="186"/>
      <c r="BF78" s="186"/>
      <c r="BG78" s="193"/>
      <c r="BH78" s="195">
        <f>T78+BB78</f>
        <v>36000000</v>
      </c>
      <c r="BI78" s="304" t="s">
        <v>135</v>
      </c>
      <c r="BJ78" s="163"/>
      <c r="BK78" s="163" t="s">
        <v>114</v>
      </c>
      <c r="BL78" s="163"/>
      <c r="BM78" s="161" t="s">
        <v>136</v>
      </c>
      <c r="BN78" s="196" t="s">
        <v>161</v>
      </c>
      <c r="BO78" s="184">
        <v>43</v>
      </c>
      <c r="BP78" s="184" t="s">
        <v>108</v>
      </c>
      <c r="BQ78" s="184" t="s">
        <v>108</v>
      </c>
      <c r="BR78" s="184" t="s">
        <v>108</v>
      </c>
      <c r="BS78" s="184" t="s">
        <v>108</v>
      </c>
      <c r="BT78" s="184" t="s">
        <v>108</v>
      </c>
      <c r="BU78" s="197" t="s">
        <v>1067</v>
      </c>
      <c r="BV78" s="184">
        <v>3125704527</v>
      </c>
      <c r="BW78" s="278" t="s">
        <v>1068</v>
      </c>
      <c r="BX78" s="198" t="s">
        <v>881</v>
      </c>
      <c r="BY78" s="184" t="s">
        <v>119</v>
      </c>
      <c r="BZ78" s="279">
        <v>33767967140</v>
      </c>
      <c r="CA78" s="184" t="s">
        <v>109</v>
      </c>
      <c r="CB78" s="184" t="s">
        <v>109</v>
      </c>
      <c r="CC78" s="184" t="s">
        <v>109</v>
      </c>
      <c r="CD78" s="184" t="s">
        <v>109</v>
      </c>
      <c r="CE78" s="184"/>
      <c r="CF78" s="184"/>
      <c r="CG78" s="179"/>
      <c r="CH78" s="281"/>
      <c r="CI78" s="281"/>
      <c r="CJ78" s="184"/>
      <c r="CK78" s="184"/>
      <c r="CL78" s="184"/>
      <c r="CM78" s="132"/>
      <c r="CN78" s="199"/>
    </row>
    <row r="79" spans="1:736" s="50" customFormat="1" ht="45.75" customHeight="1">
      <c r="A79" s="589">
        <f>1+A78</f>
        <v>78</v>
      </c>
      <c r="B79" s="87" t="s">
        <v>1069</v>
      </c>
      <c r="C79" s="70" t="s">
        <v>1070</v>
      </c>
      <c r="D79" s="74" t="s">
        <v>1071</v>
      </c>
      <c r="E79" s="71">
        <v>45377</v>
      </c>
      <c r="F79" s="72">
        <v>45383</v>
      </c>
      <c r="G79" s="72">
        <v>45473</v>
      </c>
      <c r="H79" s="70" t="s">
        <v>416</v>
      </c>
      <c r="I79" s="75" t="s">
        <v>95</v>
      </c>
      <c r="J79" s="95" t="s">
        <v>1072</v>
      </c>
      <c r="K79" s="122">
        <v>11203650</v>
      </c>
      <c r="L79" s="70">
        <v>1</v>
      </c>
      <c r="M79" s="111" t="s">
        <v>97</v>
      </c>
      <c r="N79" s="77" t="s">
        <v>98</v>
      </c>
      <c r="O79" s="87" t="s">
        <v>783</v>
      </c>
      <c r="P79" s="70" t="s">
        <v>1073</v>
      </c>
      <c r="Q79" s="70" t="s">
        <v>681</v>
      </c>
      <c r="R79" s="79">
        <f>+G79-F79</f>
        <v>90</v>
      </c>
      <c r="S79" s="70" t="s">
        <v>886</v>
      </c>
      <c r="T79" s="123">
        <v>15900000</v>
      </c>
      <c r="U79" s="124" t="s">
        <v>1074</v>
      </c>
      <c r="V79" s="123">
        <v>15900000</v>
      </c>
      <c r="W79" s="125">
        <v>45378</v>
      </c>
      <c r="X79" s="126" t="s">
        <v>473</v>
      </c>
      <c r="Y79" s="311">
        <f>+Z79+AA79+AB79</f>
        <v>15900000</v>
      </c>
      <c r="Z79" s="84">
        <f>+V79</f>
        <v>15900000</v>
      </c>
      <c r="AA79" s="86">
        <v>0</v>
      </c>
      <c r="AB79" s="85">
        <f>+AC79+AD79+AE79+AF79+AG79+AH79+AI79+AJ79</f>
        <v>0</v>
      </c>
      <c r="AC79" s="86">
        <v>0</v>
      </c>
      <c r="AD79" s="86">
        <v>0</v>
      </c>
      <c r="AE79" s="86">
        <v>0</v>
      </c>
      <c r="AF79" s="86">
        <v>0</v>
      </c>
      <c r="AG79" s="86">
        <v>0</v>
      </c>
      <c r="AH79" s="86">
        <v>0</v>
      </c>
      <c r="AI79" s="86">
        <v>0</v>
      </c>
      <c r="AJ79" s="86">
        <v>0</v>
      </c>
      <c r="AK79" s="78" t="s">
        <v>104</v>
      </c>
      <c r="AL79" s="103" t="s">
        <v>1075</v>
      </c>
      <c r="AM79" s="70" t="s">
        <v>685</v>
      </c>
      <c r="AN79" s="76">
        <v>80398077</v>
      </c>
      <c r="AO79" s="78" t="s">
        <v>114</v>
      </c>
      <c r="AP79" s="70" t="s">
        <v>114</v>
      </c>
      <c r="AQ79" s="118" t="s">
        <v>114</v>
      </c>
      <c r="AR79" s="78" t="s">
        <v>114</v>
      </c>
      <c r="AS79" s="70" t="s">
        <v>109</v>
      </c>
      <c r="AT79" s="78" t="s">
        <v>109</v>
      </c>
      <c r="AU79" s="78" t="s">
        <v>392</v>
      </c>
      <c r="AV79" s="70"/>
      <c r="AW79" s="70"/>
      <c r="AX79" s="70" t="s">
        <v>109</v>
      </c>
      <c r="AY79" s="70" t="s">
        <v>108</v>
      </c>
      <c r="AZ79" s="92"/>
      <c r="BA79" s="70"/>
      <c r="BB79" s="100"/>
      <c r="BC79" s="92"/>
      <c r="BD79" s="79"/>
      <c r="BE79" s="79"/>
      <c r="BF79" s="79"/>
      <c r="BG79" s="92"/>
      <c r="BH79" s="90">
        <f>T79+BB79</f>
        <v>15900000</v>
      </c>
      <c r="BI79" s="134" t="s">
        <v>113</v>
      </c>
      <c r="BJ79" s="70"/>
      <c r="BK79" s="77" t="s">
        <v>114</v>
      </c>
      <c r="BL79" s="92"/>
      <c r="BM79" s="166"/>
      <c r="BN79" s="104" t="s">
        <v>917</v>
      </c>
      <c r="BO79" s="77">
        <v>43</v>
      </c>
      <c r="BP79" s="77" t="s">
        <v>109</v>
      </c>
      <c r="BQ79" s="77" t="s">
        <v>108</v>
      </c>
      <c r="BR79" s="77" t="s">
        <v>108</v>
      </c>
      <c r="BS79" s="77" t="s">
        <v>108</v>
      </c>
      <c r="BT79" s="77" t="s">
        <v>108</v>
      </c>
      <c r="BU79" s="105" t="s">
        <v>1076</v>
      </c>
      <c r="BV79" s="77">
        <v>3214465091</v>
      </c>
      <c r="BW79" s="114" t="s">
        <v>1077</v>
      </c>
      <c r="BX79" s="95" t="s">
        <v>1030</v>
      </c>
      <c r="BY79" s="77" t="s">
        <v>119</v>
      </c>
      <c r="BZ79" s="127" t="s">
        <v>1078</v>
      </c>
      <c r="CA79" s="93" t="s">
        <v>109</v>
      </c>
      <c r="CB79" s="93" t="s">
        <v>109</v>
      </c>
      <c r="CC79" s="77" t="s">
        <v>109</v>
      </c>
      <c r="CD79" s="93"/>
      <c r="CE79" s="93"/>
      <c r="CF79" s="93"/>
      <c r="CG79" s="93"/>
      <c r="CH79" s="93"/>
      <c r="CI79" s="93"/>
      <c r="CJ79" s="93"/>
      <c r="CK79" s="93"/>
      <c r="CL79" s="93"/>
      <c r="CM79" s="93" t="s">
        <v>109</v>
      </c>
      <c r="CN79" s="93"/>
    </row>
    <row r="80" spans="1:736" s="290" customFormat="1" ht="45.75" customHeight="1">
      <c r="A80" s="589">
        <f>1+A79</f>
        <v>79</v>
      </c>
      <c r="B80" s="87" t="s">
        <v>1079</v>
      </c>
      <c r="C80" s="70" t="s">
        <v>1080</v>
      </c>
      <c r="D80" s="74" t="s">
        <v>1081</v>
      </c>
      <c r="E80" s="71">
        <v>45378</v>
      </c>
      <c r="F80" s="72">
        <v>45385</v>
      </c>
      <c r="G80" s="72">
        <v>45519</v>
      </c>
      <c r="H80" s="70" t="s">
        <v>923</v>
      </c>
      <c r="I80" s="75" t="s">
        <v>924</v>
      </c>
      <c r="J80" s="70" t="s">
        <v>1082</v>
      </c>
      <c r="K80" s="122">
        <v>830051472</v>
      </c>
      <c r="L80" s="70">
        <v>2</v>
      </c>
      <c r="M80" s="111" t="s">
        <v>926</v>
      </c>
      <c r="N80" s="77" t="s">
        <v>98</v>
      </c>
      <c r="O80" s="87" t="s">
        <v>354</v>
      </c>
      <c r="P80" s="70" t="s">
        <v>1083</v>
      </c>
      <c r="Q80" s="70" t="s">
        <v>1084</v>
      </c>
      <c r="R80" s="79">
        <f>+G80-F80</f>
        <v>134</v>
      </c>
      <c r="S80" s="70" t="s">
        <v>1085</v>
      </c>
      <c r="T80" s="123">
        <v>3555962800</v>
      </c>
      <c r="U80" s="124" t="s">
        <v>1086</v>
      </c>
      <c r="V80" s="123">
        <f>1745903312+55544168+1716206967+38308353</f>
        <v>3555962800</v>
      </c>
      <c r="W80" s="125">
        <v>45383</v>
      </c>
      <c r="X80" s="126" t="s">
        <v>473</v>
      </c>
      <c r="Y80" s="311">
        <f>+Z80+AA80+AB80</f>
        <v>3555962800</v>
      </c>
      <c r="Z80" s="84">
        <f>+V80</f>
        <v>3555962800</v>
      </c>
      <c r="AA80" s="86">
        <v>0</v>
      </c>
      <c r="AB80" s="85">
        <f>+AC80+AD80+AE80+AF80+AG80+AH80+AI80+AJ80</f>
        <v>0</v>
      </c>
      <c r="AC80" s="86">
        <v>0</v>
      </c>
      <c r="AD80" s="86">
        <v>0</v>
      </c>
      <c r="AE80" s="86">
        <v>0</v>
      </c>
      <c r="AF80" s="86">
        <v>0</v>
      </c>
      <c r="AG80" s="86">
        <v>0</v>
      </c>
      <c r="AH80" s="86">
        <v>0</v>
      </c>
      <c r="AI80" s="86">
        <v>0</v>
      </c>
      <c r="AJ80" s="86">
        <v>0</v>
      </c>
      <c r="AK80" s="78" t="s">
        <v>104</v>
      </c>
      <c r="AL80" s="103" t="s">
        <v>1087</v>
      </c>
      <c r="AM80" s="70" t="s">
        <v>932</v>
      </c>
      <c r="AN80" s="76">
        <v>35196208</v>
      </c>
      <c r="AO80" s="78" t="s">
        <v>1088</v>
      </c>
      <c r="AP80" s="70" t="s">
        <v>1089</v>
      </c>
      <c r="AQ80" s="118">
        <v>45383</v>
      </c>
      <c r="AR80" s="78" t="s">
        <v>1090</v>
      </c>
      <c r="AS80" s="70" t="s">
        <v>114</v>
      </c>
      <c r="AT80" s="78" t="s">
        <v>109</v>
      </c>
      <c r="AU80" s="78" t="s">
        <v>392</v>
      </c>
      <c r="AV80" s="70"/>
      <c r="AW80" s="70"/>
      <c r="AX80" s="70" t="s">
        <v>109</v>
      </c>
      <c r="AY80" s="70" t="s">
        <v>108</v>
      </c>
      <c r="AZ80" s="92">
        <v>45435</v>
      </c>
      <c r="BA80" s="70" t="s">
        <v>1091</v>
      </c>
      <c r="BB80" s="100">
        <v>810362800</v>
      </c>
      <c r="BC80" s="92">
        <v>45435</v>
      </c>
      <c r="BD80" s="79" t="s">
        <v>1092</v>
      </c>
      <c r="BE80" s="79"/>
      <c r="BF80" s="79"/>
      <c r="BG80" s="92"/>
      <c r="BH80" s="90">
        <f>T80+BB80</f>
        <v>4366325600</v>
      </c>
      <c r="BI80" s="456" t="s">
        <v>227</v>
      </c>
      <c r="BJ80" s="70"/>
      <c r="BK80" s="77">
        <v>45462</v>
      </c>
      <c r="BL80" s="92"/>
      <c r="BM80" s="346" t="s">
        <v>228</v>
      </c>
      <c r="BN80" s="104" t="s">
        <v>108</v>
      </c>
      <c r="BO80" s="77" t="s">
        <v>108</v>
      </c>
      <c r="BP80" s="77" t="s">
        <v>108</v>
      </c>
      <c r="BQ80" s="77" t="s">
        <v>108</v>
      </c>
      <c r="BR80" s="77" t="s">
        <v>108</v>
      </c>
      <c r="BS80" s="77" t="s">
        <v>108</v>
      </c>
      <c r="BT80" s="77" t="s">
        <v>108</v>
      </c>
      <c r="BU80" s="105" t="s">
        <v>1093</v>
      </c>
      <c r="BV80" s="77">
        <v>3017885145</v>
      </c>
      <c r="BW80" s="114" t="s">
        <v>1094</v>
      </c>
      <c r="BX80" s="95" t="s">
        <v>304</v>
      </c>
      <c r="BY80" s="77" t="s">
        <v>119</v>
      </c>
      <c r="BZ80" s="127">
        <v>599166311</v>
      </c>
      <c r="CA80" s="93" t="s">
        <v>109</v>
      </c>
      <c r="CB80" s="93" t="s">
        <v>109</v>
      </c>
      <c r="CC80" s="77" t="s">
        <v>109</v>
      </c>
      <c r="CD80" s="93" t="s">
        <v>109</v>
      </c>
      <c r="CE80" s="93" t="s">
        <v>109</v>
      </c>
      <c r="CF80" s="93" t="s">
        <v>109</v>
      </c>
      <c r="CG80" s="93"/>
      <c r="CH80" s="93"/>
      <c r="CI80" s="93"/>
      <c r="CJ80" s="93"/>
      <c r="CK80" s="93"/>
      <c r="CL80" s="93"/>
      <c r="CM80" s="93" t="s">
        <v>109</v>
      </c>
      <c r="CN80" s="93"/>
      <c r="CO80" s="50"/>
      <c r="CP80" s="50"/>
      <c r="CQ80" s="50"/>
      <c r="CR80" s="50"/>
      <c r="CS80" s="50"/>
      <c r="CT80" s="50"/>
      <c r="CU80" s="50"/>
      <c r="CV80" s="50"/>
      <c r="CW80" s="50"/>
      <c r="CX80" s="50"/>
      <c r="CY80" s="50"/>
      <c r="CZ80" s="50"/>
      <c r="DA80" s="50"/>
      <c r="DB80" s="50"/>
      <c r="DC80" s="50"/>
      <c r="DD80" s="50"/>
      <c r="DE80" s="50"/>
      <c r="DF80" s="50"/>
      <c r="DG80" s="50"/>
      <c r="DH80" s="50"/>
      <c r="DI80" s="50"/>
      <c r="DJ80" s="50"/>
      <c r="DK80" s="50"/>
      <c r="DL80" s="50"/>
      <c r="DM80" s="50"/>
      <c r="DN80" s="50"/>
      <c r="DO80" s="50"/>
      <c r="DP80" s="50"/>
      <c r="DQ80" s="50"/>
      <c r="DR80" s="50"/>
      <c r="DS80" s="50"/>
      <c r="DT80" s="50"/>
      <c r="DU80" s="50"/>
      <c r="DV80" s="50"/>
      <c r="DW80" s="50"/>
      <c r="DX80" s="50"/>
      <c r="DY80" s="50"/>
      <c r="DZ80" s="50"/>
      <c r="EA80" s="50"/>
      <c r="EB80" s="50"/>
      <c r="EC80" s="50"/>
      <c r="ED80" s="50"/>
      <c r="EE80" s="50"/>
      <c r="EF80" s="50"/>
      <c r="EG80" s="50"/>
      <c r="EH80" s="50"/>
      <c r="EI80" s="50"/>
      <c r="EJ80" s="50"/>
      <c r="EK80" s="50"/>
      <c r="EL80" s="50"/>
      <c r="EM80" s="50"/>
      <c r="EN80" s="50"/>
      <c r="EO80" s="50"/>
      <c r="EP80" s="50"/>
      <c r="EQ80" s="50"/>
      <c r="ER80" s="50"/>
      <c r="ES80" s="50"/>
      <c r="ET80" s="50"/>
      <c r="EU80" s="50"/>
      <c r="EV80" s="50"/>
      <c r="EW80" s="50"/>
      <c r="EX80" s="50"/>
      <c r="EY80" s="50"/>
      <c r="EZ80" s="50"/>
      <c r="FA80" s="50"/>
      <c r="FB80" s="50"/>
      <c r="FC80" s="50"/>
      <c r="FD80" s="50"/>
      <c r="FE80" s="50"/>
      <c r="FF80" s="50"/>
      <c r="FG80" s="50"/>
      <c r="FH80" s="50"/>
      <c r="FI80" s="50"/>
      <c r="FJ80" s="50"/>
      <c r="FK80" s="50"/>
      <c r="FL80" s="50"/>
      <c r="FM80" s="50"/>
      <c r="FN80" s="50"/>
      <c r="FO80" s="50"/>
      <c r="FP80" s="50"/>
      <c r="FQ80" s="50"/>
      <c r="FR80" s="50"/>
      <c r="FS80" s="50"/>
      <c r="FT80" s="50"/>
      <c r="FU80" s="50"/>
      <c r="FV80" s="50"/>
      <c r="FW80" s="50"/>
      <c r="FX80" s="50"/>
      <c r="FY80" s="50"/>
      <c r="FZ80" s="50"/>
      <c r="GA80" s="50"/>
      <c r="GB80" s="50"/>
      <c r="GC80" s="50"/>
      <c r="GD80" s="50"/>
      <c r="GE80" s="50"/>
      <c r="GF80" s="50"/>
      <c r="GG80" s="50"/>
      <c r="GH80" s="50"/>
      <c r="GI80" s="50"/>
      <c r="GJ80" s="50"/>
      <c r="GK80" s="50"/>
      <c r="GL80" s="50"/>
      <c r="GM80" s="50"/>
      <c r="GN80" s="50"/>
      <c r="GO80" s="50"/>
      <c r="GP80" s="50"/>
      <c r="GQ80" s="50"/>
      <c r="GR80" s="50"/>
      <c r="GS80" s="50"/>
      <c r="GT80" s="50"/>
      <c r="GU80" s="50"/>
    </row>
    <row r="81" spans="1:736" s="50" customFormat="1" ht="45.75" customHeight="1">
      <c r="A81" s="589">
        <f>1+A80</f>
        <v>80</v>
      </c>
      <c r="B81" s="87" t="s">
        <v>1095</v>
      </c>
      <c r="C81" s="70" t="s">
        <v>1096</v>
      </c>
      <c r="D81" s="74" t="s">
        <v>451</v>
      </c>
      <c r="E81" s="71">
        <v>45378</v>
      </c>
      <c r="F81" s="72">
        <v>45383</v>
      </c>
      <c r="G81" s="72">
        <v>45504</v>
      </c>
      <c r="H81" s="70" t="s">
        <v>416</v>
      </c>
      <c r="I81" s="75" t="s">
        <v>180</v>
      </c>
      <c r="J81" s="95" t="s">
        <v>1097</v>
      </c>
      <c r="K81" s="122">
        <v>1097402419</v>
      </c>
      <c r="L81" s="70">
        <v>1</v>
      </c>
      <c r="M81" s="111" t="s">
        <v>844</v>
      </c>
      <c r="N81" s="77" t="s">
        <v>98</v>
      </c>
      <c r="O81" s="87" t="s">
        <v>873</v>
      </c>
      <c r="P81" s="70" t="s">
        <v>1098</v>
      </c>
      <c r="Q81" s="70" t="s">
        <v>928</v>
      </c>
      <c r="R81" s="79">
        <f>+G81-F81</f>
        <v>121</v>
      </c>
      <c r="S81" s="70" t="s">
        <v>1099</v>
      </c>
      <c r="T81" s="123">
        <v>16800000</v>
      </c>
      <c r="U81" s="124" t="s">
        <v>1100</v>
      </c>
      <c r="V81" s="123">
        <f>+T81</f>
        <v>16800000</v>
      </c>
      <c r="W81" s="125">
        <v>45383</v>
      </c>
      <c r="X81" s="126" t="s">
        <v>473</v>
      </c>
      <c r="Y81" s="311">
        <f>+Z81+AA81+AB81</f>
        <v>16800000</v>
      </c>
      <c r="Z81" s="84">
        <f>+V81</f>
        <v>16800000</v>
      </c>
      <c r="AA81" s="86">
        <v>0</v>
      </c>
      <c r="AB81" s="85">
        <f>+AC81+AD81+AE81+AF81+AG81+AH81+AI81+AJ81</f>
        <v>0</v>
      </c>
      <c r="AC81" s="86">
        <v>0</v>
      </c>
      <c r="AD81" s="86">
        <v>0</v>
      </c>
      <c r="AE81" s="86">
        <v>0</v>
      </c>
      <c r="AF81" s="86">
        <v>0</v>
      </c>
      <c r="AG81" s="86">
        <v>0</v>
      </c>
      <c r="AH81" s="86">
        <v>0</v>
      </c>
      <c r="AI81" s="86">
        <v>0</v>
      </c>
      <c r="AJ81" s="86">
        <v>0</v>
      </c>
      <c r="AK81" s="78" t="s">
        <v>104</v>
      </c>
      <c r="AL81" s="103" t="s">
        <v>1101</v>
      </c>
      <c r="AM81" s="70" t="s">
        <v>1102</v>
      </c>
      <c r="AN81" s="76">
        <v>1072649000</v>
      </c>
      <c r="AO81" s="78" t="s">
        <v>114</v>
      </c>
      <c r="AP81" s="70" t="s">
        <v>114</v>
      </c>
      <c r="AQ81" s="118" t="s">
        <v>114</v>
      </c>
      <c r="AR81" s="78" t="s">
        <v>114</v>
      </c>
      <c r="AS81" s="70" t="s">
        <v>109</v>
      </c>
      <c r="AT81" s="78" t="s">
        <v>109</v>
      </c>
      <c r="AU81" s="78" t="s">
        <v>392</v>
      </c>
      <c r="AV81" s="70"/>
      <c r="AW81" s="70"/>
      <c r="AX81" s="70" t="s">
        <v>109</v>
      </c>
      <c r="AY81" s="70" t="s">
        <v>108</v>
      </c>
      <c r="AZ81" s="92"/>
      <c r="BA81" s="70"/>
      <c r="BB81" s="100"/>
      <c r="BC81" s="92"/>
      <c r="BD81" s="79"/>
      <c r="BE81" s="79"/>
      <c r="BF81" s="79"/>
      <c r="BG81" s="92"/>
      <c r="BH81" s="90">
        <f>T81+BB81</f>
        <v>16800000</v>
      </c>
      <c r="BI81" s="134" t="s">
        <v>113</v>
      </c>
      <c r="BJ81" s="70"/>
      <c r="BK81" s="77" t="s">
        <v>114</v>
      </c>
      <c r="BL81" s="92"/>
      <c r="BM81" s="166"/>
      <c r="BN81" s="104" t="s">
        <v>964</v>
      </c>
      <c r="BO81" s="77">
        <v>29</v>
      </c>
      <c r="BP81" s="77" t="s">
        <v>108</v>
      </c>
      <c r="BQ81" s="77" t="s">
        <v>108</v>
      </c>
      <c r="BR81" s="77" t="s">
        <v>108</v>
      </c>
      <c r="BS81" s="77" t="s">
        <v>108</v>
      </c>
      <c r="BT81" s="77" t="s">
        <v>108</v>
      </c>
      <c r="BU81" s="105" t="s">
        <v>1103</v>
      </c>
      <c r="BV81" s="77">
        <v>3002163355</v>
      </c>
      <c r="BW81" s="114" t="s">
        <v>1104</v>
      </c>
      <c r="BX81" s="95" t="s">
        <v>881</v>
      </c>
      <c r="BY81" s="77" t="s">
        <v>119</v>
      </c>
      <c r="BZ81" s="127">
        <v>54791845915</v>
      </c>
      <c r="CA81" s="93" t="s">
        <v>109</v>
      </c>
      <c r="CB81" s="93" t="s">
        <v>109</v>
      </c>
      <c r="CC81" s="77" t="s">
        <v>109</v>
      </c>
      <c r="CD81" s="93" t="s">
        <v>109</v>
      </c>
      <c r="CE81" s="93"/>
      <c r="CF81" s="93"/>
      <c r="CG81" s="93"/>
      <c r="CH81" s="93"/>
      <c r="CI81" s="93"/>
      <c r="CJ81" s="93"/>
      <c r="CK81" s="93"/>
      <c r="CL81" s="93"/>
      <c r="CM81" s="93" t="s">
        <v>109</v>
      </c>
      <c r="CN81" s="93"/>
    </row>
    <row r="82" spans="1:736" s="50" customFormat="1" ht="45.75" customHeight="1">
      <c r="A82" s="589">
        <f>1+A81</f>
        <v>81</v>
      </c>
      <c r="B82" s="87" t="s">
        <v>1105</v>
      </c>
      <c r="C82" s="70" t="s">
        <v>1106</v>
      </c>
      <c r="D82" s="74" t="s">
        <v>1107</v>
      </c>
      <c r="E82" s="71">
        <v>45378</v>
      </c>
      <c r="F82" s="72">
        <v>45383</v>
      </c>
      <c r="G82" s="72">
        <v>45488</v>
      </c>
      <c r="H82" s="70" t="s">
        <v>416</v>
      </c>
      <c r="I82" s="75" t="s">
        <v>95</v>
      </c>
      <c r="J82" s="70" t="s">
        <v>1108</v>
      </c>
      <c r="K82" s="122">
        <v>1072669217</v>
      </c>
      <c r="L82" s="70">
        <v>6</v>
      </c>
      <c r="M82" s="111" t="s">
        <v>844</v>
      </c>
      <c r="N82" s="77" t="s">
        <v>98</v>
      </c>
      <c r="O82" s="87" t="s">
        <v>1109</v>
      </c>
      <c r="P82" s="70" t="s">
        <v>1110</v>
      </c>
      <c r="Q82" s="70" t="s">
        <v>1111</v>
      </c>
      <c r="R82" s="79">
        <f>+G82-F82</f>
        <v>105</v>
      </c>
      <c r="S82" s="70" t="s">
        <v>1112</v>
      </c>
      <c r="T82" s="123">
        <v>14166667</v>
      </c>
      <c r="U82" s="124" t="s">
        <v>1113</v>
      </c>
      <c r="V82" s="123">
        <f>+T82</f>
        <v>14166667</v>
      </c>
      <c r="W82" s="125">
        <v>45383</v>
      </c>
      <c r="X82" s="126" t="s">
        <v>473</v>
      </c>
      <c r="Y82" s="311">
        <f>+Z82+AA82+AB82</f>
        <v>14166667</v>
      </c>
      <c r="Z82" s="84">
        <f>+V82</f>
        <v>14166667</v>
      </c>
      <c r="AA82" s="86">
        <v>0</v>
      </c>
      <c r="AB82" s="85">
        <f>+AC82+AD82+AE82+AF82+AG82+AH82+AI82+AJ82</f>
        <v>0</v>
      </c>
      <c r="AC82" s="86">
        <v>0</v>
      </c>
      <c r="AD82" s="86">
        <v>0</v>
      </c>
      <c r="AE82" s="86">
        <v>0</v>
      </c>
      <c r="AF82" s="86">
        <v>0</v>
      </c>
      <c r="AG82" s="86">
        <v>0</v>
      </c>
      <c r="AH82" s="86">
        <v>0</v>
      </c>
      <c r="AI82" s="86">
        <v>0</v>
      </c>
      <c r="AJ82" s="86">
        <v>0</v>
      </c>
      <c r="AK82" s="78" t="s">
        <v>104</v>
      </c>
      <c r="AL82" s="103" t="s">
        <v>1114</v>
      </c>
      <c r="AM82" s="70" t="s">
        <v>1115</v>
      </c>
      <c r="AN82" s="76" t="s">
        <v>1116</v>
      </c>
      <c r="AO82" s="78" t="s">
        <v>114</v>
      </c>
      <c r="AP82" s="70" t="s">
        <v>114</v>
      </c>
      <c r="AQ82" s="118" t="s">
        <v>114</v>
      </c>
      <c r="AR82" s="78" t="s">
        <v>114</v>
      </c>
      <c r="AS82" s="70" t="s">
        <v>109</v>
      </c>
      <c r="AT82" s="78" t="s">
        <v>109</v>
      </c>
      <c r="AU82" s="78" t="s">
        <v>392</v>
      </c>
      <c r="AV82" s="70"/>
      <c r="AW82" s="70" t="s">
        <v>110</v>
      </c>
      <c r="AX82" s="70" t="s">
        <v>109</v>
      </c>
      <c r="AY82" s="70" t="s">
        <v>108</v>
      </c>
      <c r="AZ82" s="92"/>
      <c r="BA82" s="70"/>
      <c r="BB82" s="100"/>
      <c r="BC82" s="92"/>
      <c r="BD82" s="79"/>
      <c r="BE82" s="79"/>
      <c r="BF82" s="79"/>
      <c r="BG82" s="92"/>
      <c r="BH82" s="90">
        <f>T82+BB82</f>
        <v>14166667</v>
      </c>
      <c r="BI82" s="296" t="s">
        <v>135</v>
      </c>
      <c r="BJ82" s="70"/>
      <c r="BK82" s="77" t="s">
        <v>114</v>
      </c>
      <c r="BL82" s="92"/>
      <c r="BM82" s="161" t="s">
        <v>136</v>
      </c>
      <c r="BN82" s="104" t="s">
        <v>964</v>
      </c>
      <c r="BO82" s="77">
        <v>30</v>
      </c>
      <c r="BP82" s="77" t="s">
        <v>108</v>
      </c>
      <c r="BQ82" s="77" t="s">
        <v>108</v>
      </c>
      <c r="BR82" s="77" t="s">
        <v>108</v>
      </c>
      <c r="BS82" s="77" t="s">
        <v>108</v>
      </c>
      <c r="BT82" s="77" t="s">
        <v>108</v>
      </c>
      <c r="BU82" s="105" t="s">
        <v>1117</v>
      </c>
      <c r="BV82" s="77">
        <v>3015062075</v>
      </c>
      <c r="BW82" s="114" t="s">
        <v>1118</v>
      </c>
      <c r="BX82" s="95" t="s">
        <v>139</v>
      </c>
      <c r="BY82" s="77" t="s">
        <v>119</v>
      </c>
      <c r="BZ82" s="127" t="s">
        <v>1119</v>
      </c>
      <c r="CA82" s="93" t="s">
        <v>109</v>
      </c>
      <c r="CB82" s="93" t="s">
        <v>109</v>
      </c>
      <c r="CC82" s="77" t="s">
        <v>109</v>
      </c>
      <c r="CD82" s="93" t="s">
        <v>109</v>
      </c>
      <c r="CE82" s="93"/>
      <c r="CF82" s="93"/>
      <c r="CG82" s="93"/>
      <c r="CH82" s="93"/>
      <c r="CI82" s="93"/>
      <c r="CJ82" s="93"/>
      <c r="CK82" s="93"/>
      <c r="CL82" s="93"/>
      <c r="CM82" s="93" t="s">
        <v>109</v>
      </c>
      <c r="CN82" s="93"/>
    </row>
    <row r="83" spans="1:736" s="50" customFormat="1" ht="45.75" customHeight="1">
      <c r="A83" s="589">
        <f>1+A82</f>
        <v>82</v>
      </c>
      <c r="B83" s="151" t="s">
        <v>1120</v>
      </c>
      <c r="C83" s="134" t="s">
        <v>1121</v>
      </c>
      <c r="D83" s="138" t="s">
        <v>1107</v>
      </c>
      <c r="E83" s="135">
        <v>45378</v>
      </c>
      <c r="F83" s="136">
        <v>45383</v>
      </c>
      <c r="G83" s="136">
        <v>45488</v>
      </c>
      <c r="H83" s="134" t="s">
        <v>416</v>
      </c>
      <c r="I83" s="139" t="s">
        <v>95</v>
      </c>
      <c r="J83" s="134" t="s">
        <v>1122</v>
      </c>
      <c r="K83" s="251">
        <v>1072640580</v>
      </c>
      <c r="L83" s="134">
        <v>9</v>
      </c>
      <c r="M83" s="252" t="s">
        <v>844</v>
      </c>
      <c r="N83" s="141" t="s">
        <v>98</v>
      </c>
      <c r="O83" s="151" t="s">
        <v>857</v>
      </c>
      <c r="P83" s="134" t="s">
        <v>1123</v>
      </c>
      <c r="Q83" s="134" t="s">
        <v>1050</v>
      </c>
      <c r="R83" s="143">
        <f>+G83-F83</f>
        <v>105</v>
      </c>
      <c r="S83" s="134" t="s">
        <v>1124</v>
      </c>
      <c r="T83" s="253">
        <v>18200000</v>
      </c>
      <c r="U83" s="254" t="s">
        <v>1125</v>
      </c>
      <c r="V83" s="253">
        <f>+T83</f>
        <v>18200000</v>
      </c>
      <c r="W83" s="255">
        <v>45383</v>
      </c>
      <c r="X83" s="256" t="s">
        <v>473</v>
      </c>
      <c r="Y83" s="314">
        <f>+Z83+AA83+AB83</f>
        <v>18200000</v>
      </c>
      <c r="Z83" s="148">
        <f>+V83</f>
        <v>18200000</v>
      </c>
      <c r="AA83" s="149">
        <v>0</v>
      </c>
      <c r="AB83" s="150">
        <f>+AC83+AD83+AE83+AF83+AG83+AH83+AI83+AJ83</f>
        <v>0</v>
      </c>
      <c r="AC83" s="149">
        <v>0</v>
      </c>
      <c r="AD83" s="149">
        <v>0</v>
      </c>
      <c r="AE83" s="149">
        <v>0</v>
      </c>
      <c r="AF83" s="149">
        <v>0</v>
      </c>
      <c r="AG83" s="149">
        <v>0</v>
      </c>
      <c r="AH83" s="149">
        <v>0</v>
      </c>
      <c r="AI83" s="149">
        <v>0</v>
      </c>
      <c r="AJ83" s="149">
        <v>0</v>
      </c>
      <c r="AK83" s="142" t="s">
        <v>104</v>
      </c>
      <c r="AL83" s="103" t="s">
        <v>1126</v>
      </c>
      <c r="AM83" s="134" t="s">
        <v>1127</v>
      </c>
      <c r="AN83" s="140" t="s">
        <v>1128</v>
      </c>
      <c r="AO83" s="142" t="s">
        <v>114</v>
      </c>
      <c r="AP83" s="134" t="s">
        <v>114</v>
      </c>
      <c r="AQ83" s="257" t="s">
        <v>114</v>
      </c>
      <c r="AR83" s="142" t="s">
        <v>114</v>
      </c>
      <c r="AS83" s="134" t="s">
        <v>109</v>
      </c>
      <c r="AT83" s="142" t="s">
        <v>109</v>
      </c>
      <c r="AU83" s="142" t="s">
        <v>392</v>
      </c>
      <c r="AV83" s="134"/>
      <c r="AW83" s="134" t="s">
        <v>110</v>
      </c>
      <c r="AX83" s="134" t="s">
        <v>109</v>
      </c>
      <c r="AY83" s="134" t="s">
        <v>108</v>
      </c>
      <c r="AZ83" s="156"/>
      <c r="BA83" s="134"/>
      <c r="BB83" s="169"/>
      <c r="BC83" s="156"/>
      <c r="BD83" s="143"/>
      <c r="BE83" s="143"/>
      <c r="BF83" s="143"/>
      <c r="BG83" s="156"/>
      <c r="BH83" s="153">
        <f>T83+BB83</f>
        <v>18200000</v>
      </c>
      <c r="BI83" s="304" t="s">
        <v>135</v>
      </c>
      <c r="BJ83" s="134"/>
      <c r="BK83" s="141" t="s">
        <v>114</v>
      </c>
      <c r="BL83" s="156"/>
      <c r="BM83" s="161" t="s">
        <v>136</v>
      </c>
      <c r="BN83" s="170" t="s">
        <v>115</v>
      </c>
      <c r="BO83" s="141">
        <v>37</v>
      </c>
      <c r="BP83" s="141" t="s">
        <v>109</v>
      </c>
      <c r="BQ83" s="141" t="s">
        <v>108</v>
      </c>
      <c r="BR83" s="141" t="s">
        <v>108</v>
      </c>
      <c r="BS83" s="141" t="s">
        <v>108</v>
      </c>
      <c r="BT83" s="141" t="s">
        <v>108</v>
      </c>
      <c r="BU83" s="166" t="s">
        <v>1129</v>
      </c>
      <c r="BV83" s="141">
        <v>3004846882</v>
      </c>
      <c r="BW83" s="114" t="s">
        <v>1130</v>
      </c>
      <c r="BX83" s="158" t="s">
        <v>881</v>
      </c>
      <c r="BY83" s="141" t="s">
        <v>119</v>
      </c>
      <c r="BZ83" s="259">
        <v>33761979600</v>
      </c>
      <c r="CA83" s="157" t="s">
        <v>109</v>
      </c>
      <c r="CB83" s="157" t="s">
        <v>109</v>
      </c>
      <c r="CC83" s="141" t="s">
        <v>109</v>
      </c>
      <c r="CD83" s="157" t="s">
        <v>109</v>
      </c>
      <c r="CE83" s="157"/>
      <c r="CF83" s="157"/>
      <c r="CG83" s="157"/>
      <c r="CH83" s="157"/>
      <c r="CI83" s="157"/>
      <c r="CJ83" s="157"/>
      <c r="CK83" s="93"/>
      <c r="CL83" s="93"/>
      <c r="CM83" s="93" t="s">
        <v>109</v>
      </c>
      <c r="CN83" s="157"/>
    </row>
    <row r="84" spans="1:736" s="50" customFormat="1" ht="45.75" customHeight="1">
      <c r="A84" s="589">
        <f>1+A83</f>
        <v>83</v>
      </c>
      <c r="B84" s="87" t="s">
        <v>1131</v>
      </c>
      <c r="C84" s="70" t="s">
        <v>1132</v>
      </c>
      <c r="D84" s="74" t="s">
        <v>1107</v>
      </c>
      <c r="E84" s="71">
        <v>45378</v>
      </c>
      <c r="F84" s="72">
        <v>45383</v>
      </c>
      <c r="G84" s="72">
        <v>45483</v>
      </c>
      <c r="H84" s="70" t="s">
        <v>416</v>
      </c>
      <c r="I84" s="75" t="s">
        <v>95</v>
      </c>
      <c r="J84" s="95" t="s">
        <v>1133</v>
      </c>
      <c r="K84" s="122">
        <v>1072713959</v>
      </c>
      <c r="L84" s="70">
        <v>0</v>
      </c>
      <c r="M84" s="111" t="s">
        <v>844</v>
      </c>
      <c r="N84" s="77" t="s">
        <v>98</v>
      </c>
      <c r="O84" s="87" t="s">
        <v>857</v>
      </c>
      <c r="P84" s="70" t="s">
        <v>1134</v>
      </c>
      <c r="Q84" s="70" t="s">
        <v>1135</v>
      </c>
      <c r="R84" s="79">
        <f>+G84-F84</f>
        <v>100</v>
      </c>
      <c r="S84" s="70" t="s">
        <v>1136</v>
      </c>
      <c r="T84" s="123">
        <v>17333330</v>
      </c>
      <c r="U84" s="124" t="s">
        <v>1137</v>
      </c>
      <c r="V84" s="123">
        <f>+T84</f>
        <v>17333330</v>
      </c>
      <c r="W84" s="125">
        <v>45383</v>
      </c>
      <c r="X84" s="126" t="s">
        <v>473</v>
      </c>
      <c r="Y84" s="311">
        <f>+Z84+AA84+AB84</f>
        <v>17333330</v>
      </c>
      <c r="Z84" s="84">
        <f>+V84</f>
        <v>17333330</v>
      </c>
      <c r="AA84" s="86">
        <v>0</v>
      </c>
      <c r="AB84" s="85">
        <f>+AC84+AD84+AE84+AF84+AG84+AH84+AI84+AJ84</f>
        <v>0</v>
      </c>
      <c r="AC84" s="86">
        <v>0</v>
      </c>
      <c r="AD84" s="86">
        <v>0</v>
      </c>
      <c r="AE84" s="86">
        <v>0</v>
      </c>
      <c r="AF84" s="86">
        <v>0</v>
      </c>
      <c r="AG84" s="86">
        <v>0</v>
      </c>
      <c r="AH84" s="86">
        <v>0</v>
      </c>
      <c r="AI84" s="86">
        <v>0</v>
      </c>
      <c r="AJ84" s="86">
        <v>0</v>
      </c>
      <c r="AK84" s="78" t="s">
        <v>104</v>
      </c>
      <c r="AL84" s="103" t="s">
        <v>1138</v>
      </c>
      <c r="AM84" s="70" t="s">
        <v>1139</v>
      </c>
      <c r="AN84" s="76">
        <v>7168875</v>
      </c>
      <c r="AO84" s="78" t="s">
        <v>114</v>
      </c>
      <c r="AP84" s="70" t="s">
        <v>114</v>
      </c>
      <c r="AQ84" s="118" t="s">
        <v>114</v>
      </c>
      <c r="AR84" s="78" t="s">
        <v>114</v>
      </c>
      <c r="AS84" s="70" t="s">
        <v>109</v>
      </c>
      <c r="AT84" s="78" t="s">
        <v>109</v>
      </c>
      <c r="AU84" s="78" t="s">
        <v>392</v>
      </c>
      <c r="AV84" s="70"/>
      <c r="AW84" s="70"/>
      <c r="AX84" s="70" t="s">
        <v>109</v>
      </c>
      <c r="AY84" s="70" t="s">
        <v>108</v>
      </c>
      <c r="AZ84" s="92"/>
      <c r="BA84" s="70"/>
      <c r="BB84" s="100"/>
      <c r="BC84" s="92"/>
      <c r="BD84" s="79"/>
      <c r="BE84" s="79"/>
      <c r="BF84" s="79"/>
      <c r="BG84" s="92"/>
      <c r="BH84" s="90">
        <f>T84+BB84</f>
        <v>17333330</v>
      </c>
      <c r="BI84" s="134" t="s">
        <v>113</v>
      </c>
      <c r="BJ84" s="70"/>
      <c r="BK84" s="77" t="s">
        <v>114</v>
      </c>
      <c r="BL84" s="92"/>
      <c r="BM84" s="134"/>
      <c r="BN84" s="104" t="s">
        <v>115</v>
      </c>
      <c r="BO84" s="77">
        <v>26</v>
      </c>
      <c r="BP84" s="77" t="s">
        <v>109</v>
      </c>
      <c r="BQ84" s="77" t="s">
        <v>108</v>
      </c>
      <c r="BR84" s="77" t="s">
        <v>108</v>
      </c>
      <c r="BS84" s="77" t="s">
        <v>108</v>
      </c>
      <c r="BT84" s="77" t="s">
        <v>108</v>
      </c>
      <c r="BU84" s="105" t="s">
        <v>1140</v>
      </c>
      <c r="BV84" s="77">
        <v>3102963150</v>
      </c>
      <c r="BW84" s="114" t="s">
        <v>1141</v>
      </c>
      <c r="BX84" s="95" t="s">
        <v>839</v>
      </c>
      <c r="BY84" s="77" t="s">
        <v>119</v>
      </c>
      <c r="BZ84" s="127" t="s">
        <v>1142</v>
      </c>
      <c r="CA84" s="134" t="s">
        <v>109</v>
      </c>
      <c r="CB84" s="93" t="s">
        <v>109</v>
      </c>
      <c r="CC84" s="77" t="s">
        <v>109</v>
      </c>
      <c r="CD84" s="93" t="s">
        <v>109</v>
      </c>
      <c r="CE84" s="134"/>
      <c r="CF84" s="93"/>
      <c r="CG84" s="93"/>
      <c r="CH84" s="93"/>
      <c r="CI84" s="93"/>
      <c r="CJ84" s="134"/>
      <c r="CK84" s="134"/>
      <c r="CL84" s="93"/>
      <c r="CM84" s="93" t="s">
        <v>109</v>
      </c>
      <c r="CN84" s="93"/>
      <c r="CP84" s="134"/>
      <c r="CQ84" s="134"/>
      <c r="CR84" s="134"/>
    </row>
    <row r="85" spans="1:736" s="50" customFormat="1" ht="45.75" customHeight="1">
      <c r="A85" s="589">
        <f>1+A84</f>
        <v>84</v>
      </c>
      <c r="B85" s="87" t="s">
        <v>1143</v>
      </c>
      <c r="C85" s="70" t="s">
        <v>1144</v>
      </c>
      <c r="D85" s="74" t="s">
        <v>1107</v>
      </c>
      <c r="E85" s="71">
        <v>45378</v>
      </c>
      <c r="F85" s="72">
        <v>45383</v>
      </c>
      <c r="G85" s="72">
        <v>45483</v>
      </c>
      <c r="H85" s="70" t="s">
        <v>416</v>
      </c>
      <c r="I85" s="75" t="s">
        <v>95</v>
      </c>
      <c r="J85" s="95" t="s">
        <v>1145</v>
      </c>
      <c r="K85" s="122">
        <v>35479416</v>
      </c>
      <c r="L85" s="70">
        <v>4</v>
      </c>
      <c r="M85" s="111" t="s">
        <v>844</v>
      </c>
      <c r="N85" s="77" t="s">
        <v>98</v>
      </c>
      <c r="O85" s="87" t="s">
        <v>857</v>
      </c>
      <c r="P85" s="70" t="s">
        <v>1146</v>
      </c>
      <c r="Q85" s="70" t="s">
        <v>1135</v>
      </c>
      <c r="R85" s="79">
        <f>+G85-F85</f>
        <v>100</v>
      </c>
      <c r="S85" s="70" t="s">
        <v>1112</v>
      </c>
      <c r="T85" s="123">
        <v>14166667</v>
      </c>
      <c r="U85" s="124" t="s">
        <v>1147</v>
      </c>
      <c r="V85" s="123">
        <f>+T85</f>
        <v>14166667</v>
      </c>
      <c r="W85" s="125">
        <v>45383</v>
      </c>
      <c r="X85" s="126" t="s">
        <v>473</v>
      </c>
      <c r="Y85" s="311">
        <f>+Z85+AA85+AB85</f>
        <v>14166667</v>
      </c>
      <c r="Z85" s="84">
        <f>+V85</f>
        <v>14166667</v>
      </c>
      <c r="AA85" s="86">
        <v>0</v>
      </c>
      <c r="AB85" s="85">
        <f>+AC85+AD85+AE85+AF85+AG85+AH85+AI85+AJ85</f>
        <v>0</v>
      </c>
      <c r="AC85" s="86">
        <v>0</v>
      </c>
      <c r="AD85" s="86">
        <v>0</v>
      </c>
      <c r="AE85" s="86">
        <v>0</v>
      </c>
      <c r="AF85" s="86">
        <v>0</v>
      </c>
      <c r="AG85" s="86">
        <v>0</v>
      </c>
      <c r="AH85" s="86">
        <v>0</v>
      </c>
      <c r="AI85" s="86">
        <v>0</v>
      </c>
      <c r="AJ85" s="86">
        <v>0</v>
      </c>
      <c r="AK85" s="78" t="s">
        <v>104</v>
      </c>
      <c r="AL85" s="103" t="s">
        <v>1148</v>
      </c>
      <c r="AM85" s="70" t="s">
        <v>1149</v>
      </c>
      <c r="AN85" s="76">
        <v>1072660994</v>
      </c>
      <c r="AO85" s="78" t="s">
        <v>114</v>
      </c>
      <c r="AP85" s="70" t="s">
        <v>114</v>
      </c>
      <c r="AQ85" s="118" t="s">
        <v>114</v>
      </c>
      <c r="AR85" s="78" t="s">
        <v>114</v>
      </c>
      <c r="AS85" s="70" t="s">
        <v>109</v>
      </c>
      <c r="AT85" s="78" t="s">
        <v>109</v>
      </c>
      <c r="AU85" s="78" t="s">
        <v>392</v>
      </c>
      <c r="AV85" s="70"/>
      <c r="AW85" s="70"/>
      <c r="AX85" s="70" t="s">
        <v>109</v>
      </c>
      <c r="AY85" s="70" t="s">
        <v>108</v>
      </c>
      <c r="AZ85" s="92"/>
      <c r="BA85" s="70"/>
      <c r="BB85" s="100"/>
      <c r="BC85" s="92"/>
      <c r="BD85" s="79"/>
      <c r="BE85" s="79"/>
      <c r="BF85" s="79"/>
      <c r="BG85" s="92"/>
      <c r="BH85" s="90">
        <f>T85+BB85</f>
        <v>14166667</v>
      </c>
      <c r="BI85" s="349" t="s">
        <v>113</v>
      </c>
      <c r="BJ85" s="70"/>
      <c r="BK85" s="77" t="s">
        <v>114</v>
      </c>
      <c r="BL85" s="92"/>
      <c r="BM85" s="301"/>
      <c r="BN85" s="104" t="s">
        <v>161</v>
      </c>
      <c r="BO85" s="77">
        <v>46</v>
      </c>
      <c r="BP85" s="77" t="s">
        <v>108</v>
      </c>
      <c r="BQ85" s="77" t="s">
        <v>108</v>
      </c>
      <c r="BR85" s="77" t="s">
        <v>108</v>
      </c>
      <c r="BS85" s="77" t="s">
        <v>108</v>
      </c>
      <c r="BT85" s="77" t="s">
        <v>108</v>
      </c>
      <c r="BU85" s="105" t="s">
        <v>1150</v>
      </c>
      <c r="BV85" s="77">
        <v>3233211582</v>
      </c>
      <c r="BW85" s="114" t="s">
        <v>1151</v>
      </c>
      <c r="BX85" s="95" t="s">
        <v>881</v>
      </c>
      <c r="BY85" s="77" t="s">
        <v>119</v>
      </c>
      <c r="BZ85" s="127">
        <v>20105828788</v>
      </c>
      <c r="CA85" s="93" t="s">
        <v>109</v>
      </c>
      <c r="CB85" s="93" t="s">
        <v>109</v>
      </c>
      <c r="CC85" s="77" t="s">
        <v>109</v>
      </c>
      <c r="CD85" s="93" t="s">
        <v>109</v>
      </c>
      <c r="CE85" s="93"/>
      <c r="CF85" s="93"/>
      <c r="CG85" s="93"/>
      <c r="CH85" s="93"/>
      <c r="CI85" s="93"/>
      <c r="CJ85" s="93"/>
      <c r="CK85" s="93"/>
      <c r="CL85" s="93"/>
      <c r="CM85" s="93" t="s">
        <v>109</v>
      </c>
      <c r="CN85" s="93"/>
    </row>
    <row r="86" spans="1:736" s="50" customFormat="1" ht="45.75" customHeight="1">
      <c r="A86" s="589">
        <f>1+A85</f>
        <v>85</v>
      </c>
      <c r="B86" s="87" t="s">
        <v>1152</v>
      </c>
      <c r="C86" s="70" t="s">
        <v>1153</v>
      </c>
      <c r="D86" s="74" t="s">
        <v>1107</v>
      </c>
      <c r="E86" s="71">
        <v>45383</v>
      </c>
      <c r="F86" s="72">
        <v>45387</v>
      </c>
      <c r="G86" s="72">
        <v>45622</v>
      </c>
      <c r="H86" s="70" t="s">
        <v>1154</v>
      </c>
      <c r="I86" s="75" t="s">
        <v>452</v>
      </c>
      <c r="J86" s="95" t="s">
        <v>1155</v>
      </c>
      <c r="K86" s="122">
        <v>830133755</v>
      </c>
      <c r="L86" s="70">
        <v>4</v>
      </c>
      <c r="M86" s="111" t="s">
        <v>926</v>
      </c>
      <c r="N86" s="77" t="s">
        <v>98</v>
      </c>
      <c r="O86" s="87" t="s">
        <v>386</v>
      </c>
      <c r="P86" s="70" t="s">
        <v>1156</v>
      </c>
      <c r="Q86" s="70" t="s">
        <v>1157</v>
      </c>
      <c r="R86" s="79">
        <f>+G86-F86</f>
        <v>235</v>
      </c>
      <c r="S86" s="70" t="s">
        <v>1158</v>
      </c>
      <c r="T86" s="123">
        <v>2100000</v>
      </c>
      <c r="U86" s="124" t="s">
        <v>1159</v>
      </c>
      <c r="V86" s="123">
        <f>+T86</f>
        <v>2100000</v>
      </c>
      <c r="W86" s="125">
        <v>45383</v>
      </c>
      <c r="X86" s="126" t="s">
        <v>473</v>
      </c>
      <c r="Y86" s="311">
        <f>+Z86+AA86+AB86</f>
        <v>2100000</v>
      </c>
      <c r="Z86" s="84">
        <f>+V86</f>
        <v>2100000</v>
      </c>
      <c r="AA86" s="86">
        <v>0</v>
      </c>
      <c r="AB86" s="85">
        <f>+AC86+AD86+AE86+AF86+AG86+AH86+AI86+AJ86</f>
        <v>0</v>
      </c>
      <c r="AC86" s="86">
        <v>0</v>
      </c>
      <c r="AD86" s="86">
        <v>0</v>
      </c>
      <c r="AE86" s="86">
        <v>0</v>
      </c>
      <c r="AF86" s="86">
        <v>0</v>
      </c>
      <c r="AG86" s="86">
        <v>0</v>
      </c>
      <c r="AH86" s="86">
        <v>0</v>
      </c>
      <c r="AI86" s="86">
        <v>0</v>
      </c>
      <c r="AJ86" s="86">
        <v>0</v>
      </c>
      <c r="AK86" s="78" t="s">
        <v>104</v>
      </c>
      <c r="AL86" s="103" t="s">
        <v>1160</v>
      </c>
      <c r="AM86" s="70" t="s">
        <v>1161</v>
      </c>
      <c r="AN86" s="76" t="s">
        <v>1162</v>
      </c>
      <c r="AO86" s="78" t="s">
        <v>1163</v>
      </c>
      <c r="AP86" s="70" t="s">
        <v>1089</v>
      </c>
      <c r="AQ86" s="118">
        <v>45387</v>
      </c>
      <c r="AR86" s="78" t="s">
        <v>1164</v>
      </c>
      <c r="AS86" s="70" t="s">
        <v>108</v>
      </c>
      <c r="AT86" s="78" t="s">
        <v>109</v>
      </c>
      <c r="AU86" s="78" t="s">
        <v>392</v>
      </c>
      <c r="AV86" s="70"/>
      <c r="AW86" s="70" t="s">
        <v>110</v>
      </c>
      <c r="AX86" s="70" t="s">
        <v>109</v>
      </c>
      <c r="AY86" s="70" t="s">
        <v>108</v>
      </c>
      <c r="AZ86" s="92"/>
      <c r="BA86" s="70"/>
      <c r="BB86" s="100"/>
      <c r="BC86" s="92"/>
      <c r="BD86" s="79"/>
      <c r="BE86" s="79"/>
      <c r="BF86" s="79"/>
      <c r="BG86" s="92"/>
      <c r="BH86" s="90">
        <f>T86+BB86</f>
        <v>2100000</v>
      </c>
      <c r="BI86" s="456" t="s">
        <v>227</v>
      </c>
      <c r="BJ86" s="70"/>
      <c r="BK86" s="77"/>
      <c r="BL86" s="92"/>
      <c r="BM86" s="346" t="s">
        <v>228</v>
      </c>
      <c r="BN86" s="104" t="s">
        <v>108</v>
      </c>
      <c r="BO86" s="77" t="s">
        <v>108</v>
      </c>
      <c r="BP86" s="77" t="s">
        <v>108</v>
      </c>
      <c r="BQ86" s="77" t="s">
        <v>108</v>
      </c>
      <c r="BR86" s="77" t="s">
        <v>108</v>
      </c>
      <c r="BS86" s="77" t="s">
        <v>108</v>
      </c>
      <c r="BT86" s="77" t="s">
        <v>108</v>
      </c>
      <c r="BU86" s="105" t="s">
        <v>1165</v>
      </c>
      <c r="BV86" s="77">
        <v>3214877861</v>
      </c>
      <c r="BW86" s="114" t="s">
        <v>1166</v>
      </c>
      <c r="BX86" s="95" t="s">
        <v>881</v>
      </c>
      <c r="BY86" s="77" t="s">
        <v>119</v>
      </c>
      <c r="BZ86" s="127" t="s">
        <v>1167</v>
      </c>
      <c r="CA86" s="93" t="s">
        <v>109</v>
      </c>
      <c r="CB86" s="93" t="s">
        <v>109</v>
      </c>
      <c r="CC86" s="77" t="s">
        <v>109</v>
      </c>
      <c r="CD86" s="93" t="s">
        <v>109</v>
      </c>
      <c r="CE86" s="93" t="s">
        <v>109</v>
      </c>
      <c r="CF86" s="93" t="s">
        <v>109</v>
      </c>
      <c r="CG86" s="93" t="s">
        <v>109</v>
      </c>
      <c r="CH86" s="93" t="s">
        <v>109</v>
      </c>
      <c r="CI86" s="93" t="s">
        <v>109</v>
      </c>
      <c r="CJ86" s="93" t="s">
        <v>109</v>
      </c>
      <c r="CK86" s="93" t="s">
        <v>109</v>
      </c>
      <c r="CL86" s="93" t="s">
        <v>109</v>
      </c>
      <c r="CM86" s="93" t="s">
        <v>109</v>
      </c>
      <c r="CN86" s="93"/>
    </row>
    <row r="87" spans="1:736" s="50" customFormat="1" ht="45.75" customHeight="1">
      <c r="A87" s="589">
        <f>1+A86</f>
        <v>86</v>
      </c>
      <c r="B87" s="151" t="s">
        <v>1168</v>
      </c>
      <c r="C87" s="134" t="s">
        <v>1168</v>
      </c>
      <c r="D87" s="138" t="s">
        <v>425</v>
      </c>
      <c r="E87" s="135">
        <v>45384</v>
      </c>
      <c r="F87" s="136">
        <v>45384</v>
      </c>
      <c r="G87" s="136">
        <v>45748</v>
      </c>
      <c r="H87" s="134" t="s">
        <v>416</v>
      </c>
      <c r="I87" s="139" t="s">
        <v>1169</v>
      </c>
      <c r="J87" s="158" t="s">
        <v>1170</v>
      </c>
      <c r="K87" s="251">
        <v>899999318</v>
      </c>
      <c r="L87" s="134">
        <v>6</v>
      </c>
      <c r="M87" s="252" t="s">
        <v>926</v>
      </c>
      <c r="N87" s="141" t="s">
        <v>98</v>
      </c>
      <c r="O87" s="151" t="s">
        <v>783</v>
      </c>
      <c r="P87" s="134" t="s">
        <v>1171</v>
      </c>
      <c r="Q87" s="134" t="s">
        <v>942</v>
      </c>
      <c r="R87" s="143">
        <f>+G87-F87</f>
        <v>364</v>
      </c>
      <c r="S87" s="134" t="s">
        <v>1172</v>
      </c>
      <c r="T87" s="253">
        <v>176621954</v>
      </c>
      <c r="U87" s="254" t="s">
        <v>1173</v>
      </c>
      <c r="V87" s="253">
        <f>+T87</f>
        <v>176621954</v>
      </c>
      <c r="W87" s="255">
        <v>45390</v>
      </c>
      <c r="X87" s="256" t="s">
        <v>473</v>
      </c>
      <c r="Y87" s="314">
        <f>+Z87+AA87+AB87</f>
        <v>176621954</v>
      </c>
      <c r="Z87" s="148">
        <f>+V87</f>
        <v>176621954</v>
      </c>
      <c r="AA87" s="149">
        <v>0</v>
      </c>
      <c r="AB87" s="150">
        <f>+AC87+AD87+AE87+AF87+AG87+AH87+AI87+AJ87</f>
        <v>0</v>
      </c>
      <c r="AC87" s="149">
        <v>0</v>
      </c>
      <c r="AD87" s="149">
        <v>0</v>
      </c>
      <c r="AE87" s="149">
        <v>0</v>
      </c>
      <c r="AF87" s="149">
        <v>0</v>
      </c>
      <c r="AG87" s="149">
        <v>0</v>
      </c>
      <c r="AH87" s="149">
        <v>0</v>
      </c>
      <c r="AI87" s="149">
        <v>0</v>
      </c>
      <c r="AJ87" s="149">
        <v>0</v>
      </c>
      <c r="AK87" s="142" t="s">
        <v>1174</v>
      </c>
      <c r="AL87" s="103" t="s">
        <v>1175</v>
      </c>
      <c r="AM87" s="134" t="s">
        <v>1176</v>
      </c>
      <c r="AN87" s="140">
        <v>1072652990</v>
      </c>
      <c r="AO87" s="142" t="s">
        <v>114</v>
      </c>
      <c r="AP87" s="134" t="s">
        <v>114</v>
      </c>
      <c r="AQ87" s="257" t="s">
        <v>114</v>
      </c>
      <c r="AR87" s="142" t="s">
        <v>114</v>
      </c>
      <c r="AS87" s="134" t="s">
        <v>114</v>
      </c>
      <c r="AT87" s="142" t="s">
        <v>109</v>
      </c>
      <c r="AU87" s="142" t="s">
        <v>109</v>
      </c>
      <c r="AV87" s="134"/>
      <c r="AW87" s="134"/>
      <c r="AX87" s="134" t="s">
        <v>108</v>
      </c>
      <c r="AY87" s="134" t="s">
        <v>108</v>
      </c>
      <c r="AZ87" s="156"/>
      <c r="BA87" s="134"/>
      <c r="BB87" s="169"/>
      <c r="BC87" s="156"/>
      <c r="BD87" s="143"/>
      <c r="BE87" s="143"/>
      <c r="BF87" s="143"/>
      <c r="BG87" s="156"/>
      <c r="BH87" s="153">
        <f>T87+BB87</f>
        <v>176621954</v>
      </c>
      <c r="BI87" s="304" t="s">
        <v>135</v>
      </c>
      <c r="BJ87" s="134"/>
      <c r="BK87" s="141" t="s">
        <v>114</v>
      </c>
      <c r="BL87" s="156"/>
      <c r="BM87" s="161" t="s">
        <v>1177</v>
      </c>
      <c r="BN87" s="170" t="s">
        <v>108</v>
      </c>
      <c r="BO87" s="141" t="s">
        <v>108</v>
      </c>
      <c r="BP87" s="141" t="s">
        <v>108</v>
      </c>
      <c r="BQ87" s="141" t="s">
        <v>108</v>
      </c>
      <c r="BR87" s="141" t="s">
        <v>108</v>
      </c>
      <c r="BS87" s="141" t="s">
        <v>108</v>
      </c>
      <c r="BT87" s="141" t="s">
        <v>108</v>
      </c>
      <c r="BU87" s="166" t="s">
        <v>1178</v>
      </c>
      <c r="BV87" s="141">
        <v>8513954</v>
      </c>
      <c r="BW87" s="114" t="s">
        <v>1179</v>
      </c>
      <c r="BX87" s="158"/>
      <c r="BY87" s="141"/>
      <c r="BZ87" s="259"/>
      <c r="CA87" s="157"/>
      <c r="CB87" s="157"/>
      <c r="CC87" s="141"/>
      <c r="CD87" s="157"/>
      <c r="CE87" s="157"/>
      <c r="CF87" s="157"/>
      <c r="CG87" s="157"/>
      <c r="CH87" s="157"/>
      <c r="CI87" s="157"/>
      <c r="CJ87" s="157"/>
      <c r="CK87" s="157"/>
      <c r="CL87" s="157"/>
      <c r="CM87" s="157"/>
      <c r="CN87" s="157"/>
    </row>
    <row r="88" spans="1:736" s="50" customFormat="1" ht="45.75" customHeight="1">
      <c r="A88" s="589">
        <f>1+A87</f>
        <v>87</v>
      </c>
      <c r="B88" s="87" t="s">
        <v>1180</v>
      </c>
      <c r="C88" s="70" t="s">
        <v>1181</v>
      </c>
      <c r="D88" s="74" t="s">
        <v>1107</v>
      </c>
      <c r="E88" s="71">
        <v>45385</v>
      </c>
      <c r="F88" s="72">
        <v>45386</v>
      </c>
      <c r="G88" s="72">
        <v>45492</v>
      </c>
      <c r="H88" s="70" t="s">
        <v>416</v>
      </c>
      <c r="I88" s="75" t="s">
        <v>95</v>
      </c>
      <c r="J88" s="95" t="s">
        <v>1182</v>
      </c>
      <c r="K88" s="122">
        <v>1072668373</v>
      </c>
      <c r="L88" s="70">
        <v>2</v>
      </c>
      <c r="M88" s="111" t="s">
        <v>844</v>
      </c>
      <c r="N88" s="77" t="s">
        <v>98</v>
      </c>
      <c r="O88" s="87" t="s">
        <v>386</v>
      </c>
      <c r="P88" s="70" t="s">
        <v>1183</v>
      </c>
      <c r="Q88" s="70" t="s">
        <v>1050</v>
      </c>
      <c r="R88" s="79">
        <f>+G88-F88</f>
        <v>106</v>
      </c>
      <c r="S88" s="70" t="s">
        <v>1184</v>
      </c>
      <c r="T88" s="123">
        <v>14875000</v>
      </c>
      <c r="U88" s="124" t="s">
        <v>1185</v>
      </c>
      <c r="V88" s="123">
        <v>14875000</v>
      </c>
      <c r="W88" s="125">
        <v>45385</v>
      </c>
      <c r="X88" s="126" t="s">
        <v>473</v>
      </c>
      <c r="Y88" s="311">
        <f>+Z88+AA88+AB88</f>
        <v>14875000</v>
      </c>
      <c r="Z88" s="84">
        <f>+V88</f>
        <v>14875000</v>
      </c>
      <c r="AA88" s="86">
        <v>0</v>
      </c>
      <c r="AB88" s="85">
        <f>+AC88+AD88+AE88+AF88+AG88+AH88+AI88+AJ88</f>
        <v>0</v>
      </c>
      <c r="AC88" s="86">
        <v>0</v>
      </c>
      <c r="AD88" s="86">
        <v>0</v>
      </c>
      <c r="AE88" s="86">
        <v>0</v>
      </c>
      <c r="AF88" s="86">
        <v>0</v>
      </c>
      <c r="AG88" s="86">
        <v>0</v>
      </c>
      <c r="AH88" s="86">
        <v>0</v>
      </c>
      <c r="AI88" s="86">
        <v>0</v>
      </c>
      <c r="AJ88" s="86">
        <v>0</v>
      </c>
      <c r="AK88" s="78" t="s">
        <v>104</v>
      </c>
      <c r="AL88" s="103" t="s">
        <v>1186</v>
      </c>
      <c r="AM88" s="70" t="s">
        <v>1149</v>
      </c>
      <c r="AN88" s="76">
        <v>1072660994</v>
      </c>
      <c r="AO88" s="78" t="s">
        <v>114</v>
      </c>
      <c r="AP88" s="70" t="s">
        <v>114</v>
      </c>
      <c r="AQ88" s="118" t="s">
        <v>114</v>
      </c>
      <c r="AR88" s="78" t="s">
        <v>114</v>
      </c>
      <c r="AS88" s="70" t="s">
        <v>109</v>
      </c>
      <c r="AT88" s="78" t="s">
        <v>109</v>
      </c>
      <c r="AU88" s="78" t="s">
        <v>392</v>
      </c>
      <c r="AV88" s="70"/>
      <c r="AW88" s="70"/>
      <c r="AX88" s="70" t="s">
        <v>109</v>
      </c>
      <c r="AY88" s="70" t="s">
        <v>108</v>
      </c>
      <c r="AZ88" s="92"/>
      <c r="BA88" s="70"/>
      <c r="BB88" s="100"/>
      <c r="BC88" s="92"/>
      <c r="BD88" s="79"/>
      <c r="BE88" s="79"/>
      <c r="BF88" s="79"/>
      <c r="BG88" s="92"/>
      <c r="BH88" s="90">
        <f>T88+BB88</f>
        <v>14875000</v>
      </c>
      <c r="BI88" s="349" t="s">
        <v>113</v>
      </c>
      <c r="BJ88" s="70"/>
      <c r="BK88" s="77" t="s">
        <v>114</v>
      </c>
      <c r="BL88" s="92"/>
      <c r="BM88" s="482"/>
      <c r="BN88" s="104" t="s">
        <v>964</v>
      </c>
      <c r="BO88" s="77">
        <v>31</v>
      </c>
      <c r="BP88" s="77" t="s">
        <v>108</v>
      </c>
      <c r="BQ88" s="77" t="s">
        <v>108</v>
      </c>
      <c r="BR88" s="77" t="s">
        <v>108</v>
      </c>
      <c r="BS88" s="77" t="s">
        <v>108</v>
      </c>
      <c r="BT88" s="77" t="s">
        <v>108</v>
      </c>
      <c r="BU88" s="105" t="s">
        <v>1187</v>
      </c>
      <c r="BV88" s="77">
        <v>3118183284</v>
      </c>
      <c r="BW88" s="114" t="s">
        <v>1188</v>
      </c>
      <c r="BX88" s="95" t="s">
        <v>304</v>
      </c>
      <c r="BY88" s="77" t="s">
        <v>119</v>
      </c>
      <c r="BZ88" s="127">
        <v>264124306</v>
      </c>
      <c r="CA88" s="93" t="s">
        <v>109</v>
      </c>
      <c r="CB88" s="93" t="s">
        <v>109</v>
      </c>
      <c r="CC88" s="77" t="s">
        <v>109</v>
      </c>
      <c r="CD88" s="93" t="s">
        <v>109</v>
      </c>
      <c r="CE88" s="93"/>
      <c r="CF88" s="93"/>
      <c r="CG88" s="93"/>
      <c r="CH88" s="93"/>
      <c r="CI88" s="93"/>
      <c r="CJ88" s="93"/>
      <c r="CK88" s="93"/>
      <c r="CL88" s="93"/>
      <c r="CM88" s="93" t="s">
        <v>109</v>
      </c>
      <c r="CN88" s="93"/>
      <c r="GV88" s="328"/>
      <c r="GW88" s="328"/>
      <c r="GX88" s="328"/>
      <c r="GY88" s="328"/>
      <c r="GZ88" s="328"/>
      <c r="HA88" s="328"/>
      <c r="HB88" s="328"/>
      <c r="HC88" s="328"/>
      <c r="HD88" s="328"/>
      <c r="HE88" s="328"/>
      <c r="HF88" s="328"/>
      <c r="HG88" s="328"/>
      <c r="HH88" s="328"/>
      <c r="HI88" s="328"/>
      <c r="HJ88" s="328"/>
      <c r="HK88" s="328"/>
      <c r="HL88" s="328"/>
      <c r="HM88" s="328"/>
      <c r="HN88" s="328"/>
      <c r="HO88" s="328"/>
      <c r="HP88" s="328"/>
      <c r="HQ88" s="328"/>
      <c r="HR88" s="328"/>
      <c r="HS88" s="328"/>
      <c r="HT88" s="328"/>
      <c r="HU88" s="328"/>
      <c r="HV88" s="328"/>
      <c r="HW88" s="328"/>
      <c r="HX88" s="328"/>
      <c r="HY88" s="328"/>
      <c r="HZ88" s="328"/>
      <c r="IA88" s="328"/>
      <c r="IB88" s="328"/>
      <c r="IC88" s="328"/>
      <c r="ID88" s="328"/>
      <c r="IE88" s="328"/>
      <c r="IF88" s="328"/>
      <c r="IG88" s="328"/>
      <c r="IH88" s="328"/>
      <c r="II88" s="328"/>
      <c r="IJ88" s="328"/>
      <c r="IK88" s="328"/>
      <c r="IL88" s="328"/>
      <c r="IM88" s="328"/>
      <c r="IN88" s="328"/>
      <c r="IO88" s="328"/>
      <c r="IP88" s="328"/>
      <c r="IQ88" s="328"/>
      <c r="IR88" s="328"/>
      <c r="IS88" s="328"/>
      <c r="IT88" s="328"/>
      <c r="IU88" s="328"/>
      <c r="IV88" s="328"/>
      <c r="IW88" s="328"/>
      <c r="IX88" s="328"/>
      <c r="IY88" s="328"/>
      <c r="IZ88" s="328"/>
      <c r="JA88" s="328"/>
      <c r="JB88" s="328"/>
      <c r="JC88" s="328"/>
      <c r="JD88" s="328"/>
      <c r="JE88" s="328"/>
      <c r="JF88" s="328"/>
      <c r="JG88" s="328"/>
      <c r="JH88" s="328"/>
      <c r="JI88" s="328"/>
      <c r="JJ88" s="328"/>
      <c r="JK88" s="328"/>
      <c r="JL88" s="328"/>
      <c r="JM88" s="328"/>
      <c r="JN88" s="328"/>
      <c r="JO88" s="328"/>
      <c r="JP88" s="328"/>
      <c r="JQ88" s="328"/>
      <c r="JR88" s="328"/>
      <c r="JS88" s="328"/>
      <c r="JT88" s="328"/>
      <c r="JU88" s="328"/>
      <c r="JV88" s="328"/>
      <c r="JW88" s="328"/>
      <c r="JX88" s="328"/>
      <c r="JY88" s="328"/>
      <c r="JZ88" s="328"/>
      <c r="KA88" s="328"/>
      <c r="KB88" s="328"/>
      <c r="KC88" s="328"/>
      <c r="KD88" s="328"/>
      <c r="KE88" s="328"/>
      <c r="KF88" s="328"/>
      <c r="KG88" s="328"/>
      <c r="KH88" s="328"/>
      <c r="KI88" s="328"/>
      <c r="KJ88" s="328"/>
      <c r="KK88" s="328"/>
      <c r="KL88" s="328"/>
      <c r="KM88" s="328"/>
      <c r="KN88" s="328"/>
      <c r="KO88" s="328"/>
      <c r="KP88" s="328"/>
      <c r="KQ88" s="328"/>
      <c r="KR88" s="328"/>
      <c r="KS88" s="328"/>
      <c r="KT88" s="328"/>
      <c r="KU88" s="328"/>
      <c r="KV88" s="328"/>
      <c r="KW88" s="328"/>
      <c r="KX88" s="328"/>
      <c r="KY88" s="328"/>
      <c r="KZ88" s="328"/>
      <c r="LA88" s="328"/>
      <c r="LB88" s="328"/>
      <c r="LC88" s="328"/>
      <c r="LD88" s="328"/>
      <c r="LE88" s="328"/>
      <c r="LF88" s="328"/>
      <c r="LG88" s="328"/>
      <c r="LH88" s="328"/>
      <c r="LI88" s="328"/>
      <c r="LJ88" s="328"/>
      <c r="LK88" s="328"/>
      <c r="LL88" s="328"/>
      <c r="LM88" s="328"/>
      <c r="LN88" s="328"/>
      <c r="LO88" s="328"/>
      <c r="LP88" s="328"/>
      <c r="LQ88" s="328"/>
      <c r="LR88" s="328"/>
      <c r="LS88" s="328"/>
      <c r="LT88" s="328"/>
      <c r="LU88" s="328"/>
      <c r="LV88" s="328"/>
      <c r="LW88" s="328"/>
      <c r="LX88" s="328"/>
      <c r="LY88" s="328"/>
      <c r="LZ88" s="328"/>
      <c r="MA88" s="328"/>
      <c r="MB88" s="328"/>
      <c r="MC88" s="328"/>
      <c r="MD88" s="328"/>
      <c r="ME88" s="328"/>
      <c r="MF88" s="328"/>
      <c r="MG88" s="328"/>
      <c r="MH88" s="328"/>
      <c r="MI88" s="328"/>
      <c r="MJ88" s="328"/>
      <c r="MK88" s="328"/>
      <c r="ML88" s="328"/>
      <c r="MM88" s="328"/>
      <c r="MN88" s="328"/>
      <c r="MO88" s="328"/>
      <c r="MP88" s="328"/>
      <c r="MQ88" s="328"/>
      <c r="MR88" s="328"/>
      <c r="MS88" s="328"/>
      <c r="MT88" s="328"/>
      <c r="MU88" s="328"/>
      <c r="MV88" s="328"/>
      <c r="MW88" s="328"/>
      <c r="MX88" s="328"/>
      <c r="MY88" s="328"/>
      <c r="MZ88" s="328"/>
      <c r="NA88" s="328"/>
      <c r="NB88" s="328"/>
      <c r="NC88" s="328"/>
      <c r="ND88" s="328"/>
      <c r="NE88" s="328"/>
      <c r="NF88" s="328"/>
      <c r="NG88" s="328"/>
      <c r="NH88" s="328"/>
      <c r="NI88" s="328"/>
      <c r="NJ88" s="328"/>
      <c r="NK88" s="328"/>
      <c r="NL88" s="328"/>
      <c r="NM88" s="328"/>
      <c r="NN88" s="328"/>
      <c r="NO88" s="328"/>
      <c r="NP88" s="328"/>
      <c r="NQ88" s="328"/>
      <c r="NR88" s="328"/>
      <c r="NS88" s="328"/>
      <c r="NT88" s="328"/>
      <c r="NU88" s="328"/>
      <c r="NV88" s="328"/>
      <c r="NW88" s="328"/>
      <c r="NX88" s="328"/>
      <c r="NY88" s="328"/>
      <c r="NZ88" s="328"/>
      <c r="OA88" s="328"/>
      <c r="OB88" s="328"/>
      <c r="OC88" s="328"/>
      <c r="OD88" s="328"/>
      <c r="OE88" s="328"/>
      <c r="OF88" s="328"/>
      <c r="OG88" s="328"/>
      <c r="OH88" s="328"/>
      <c r="OI88" s="328"/>
      <c r="OJ88" s="328"/>
      <c r="OK88" s="328"/>
      <c r="OL88" s="328"/>
      <c r="OM88" s="328"/>
      <c r="ON88" s="328"/>
      <c r="OO88" s="328"/>
      <c r="OP88" s="328"/>
      <c r="OQ88" s="328"/>
      <c r="OR88" s="328"/>
      <c r="OS88" s="328"/>
      <c r="OT88" s="328"/>
      <c r="OU88" s="328"/>
      <c r="OV88" s="328"/>
      <c r="OW88" s="328"/>
      <c r="OX88" s="328"/>
      <c r="OY88" s="328"/>
      <c r="OZ88" s="328"/>
      <c r="PA88" s="328"/>
      <c r="PB88" s="328"/>
      <c r="PC88" s="328"/>
      <c r="PD88" s="328"/>
      <c r="PE88" s="328"/>
      <c r="PF88" s="328"/>
      <c r="PG88" s="328"/>
      <c r="PH88" s="328"/>
      <c r="PI88" s="328"/>
      <c r="PJ88" s="328"/>
      <c r="PK88" s="328"/>
      <c r="PL88" s="328"/>
      <c r="PM88" s="328"/>
      <c r="PN88" s="328"/>
      <c r="PO88" s="328"/>
      <c r="PP88" s="328"/>
      <c r="PQ88" s="328"/>
      <c r="PR88" s="328"/>
      <c r="PS88" s="328"/>
      <c r="PT88" s="328"/>
      <c r="PU88" s="328"/>
      <c r="PV88" s="328"/>
      <c r="PW88" s="328"/>
      <c r="PX88" s="328"/>
      <c r="PY88" s="328"/>
      <c r="PZ88" s="328"/>
      <c r="QA88" s="328"/>
      <c r="QB88" s="328"/>
      <c r="QC88" s="328"/>
      <c r="QD88" s="328"/>
      <c r="QE88" s="328"/>
      <c r="QF88" s="328"/>
      <c r="QG88" s="328"/>
      <c r="QH88" s="328"/>
      <c r="QI88" s="328"/>
      <c r="QJ88" s="328"/>
      <c r="QK88" s="328"/>
      <c r="QL88" s="328"/>
      <c r="QM88" s="328"/>
      <c r="QN88" s="328"/>
      <c r="QO88" s="328"/>
      <c r="QP88" s="328"/>
      <c r="QQ88" s="328"/>
      <c r="QR88" s="328"/>
      <c r="QS88" s="328"/>
      <c r="QT88" s="328"/>
      <c r="QU88" s="328"/>
      <c r="QV88" s="328"/>
      <c r="QW88" s="328"/>
      <c r="QX88" s="328"/>
      <c r="QY88" s="328"/>
      <c r="QZ88" s="328"/>
      <c r="RA88" s="328"/>
      <c r="RB88" s="328"/>
      <c r="RC88" s="328"/>
      <c r="RD88" s="328"/>
      <c r="RE88" s="328"/>
      <c r="RF88" s="328"/>
      <c r="RG88" s="328"/>
      <c r="RH88" s="328"/>
      <c r="RI88" s="328"/>
      <c r="RJ88" s="328"/>
      <c r="RK88" s="328"/>
      <c r="RL88" s="328"/>
      <c r="RM88" s="328"/>
      <c r="RN88" s="328"/>
      <c r="RO88" s="328"/>
      <c r="RP88" s="328"/>
      <c r="RQ88" s="328"/>
      <c r="RR88" s="328"/>
      <c r="RS88" s="328"/>
      <c r="RT88" s="328"/>
      <c r="RU88" s="328"/>
      <c r="RV88" s="328"/>
      <c r="RW88" s="328"/>
      <c r="RX88" s="328"/>
      <c r="RY88" s="328"/>
      <c r="RZ88" s="328"/>
      <c r="SA88" s="328"/>
      <c r="SB88" s="328"/>
      <c r="SC88" s="328"/>
      <c r="SD88" s="328"/>
      <c r="SE88" s="328"/>
      <c r="SF88" s="328"/>
      <c r="SG88" s="328"/>
      <c r="SH88" s="328"/>
      <c r="SI88" s="328"/>
      <c r="SJ88" s="328"/>
      <c r="SK88" s="328"/>
      <c r="SL88" s="328"/>
      <c r="SM88" s="328"/>
      <c r="SN88" s="328"/>
      <c r="SO88" s="328"/>
      <c r="SP88" s="328"/>
      <c r="SQ88" s="328"/>
      <c r="SR88" s="328"/>
      <c r="SS88" s="328"/>
      <c r="ST88" s="328"/>
      <c r="SU88" s="328"/>
      <c r="SV88" s="328"/>
      <c r="SW88" s="328"/>
      <c r="SX88" s="328"/>
      <c r="SY88" s="328"/>
      <c r="SZ88" s="328"/>
      <c r="TA88" s="328"/>
      <c r="TB88" s="328"/>
      <c r="TC88" s="328"/>
      <c r="TD88" s="328"/>
      <c r="TE88" s="328"/>
      <c r="TF88" s="328"/>
      <c r="TG88" s="328"/>
      <c r="TH88" s="328"/>
      <c r="TI88" s="328"/>
      <c r="TJ88" s="328"/>
      <c r="TK88" s="328"/>
      <c r="TL88" s="328"/>
      <c r="TM88" s="328"/>
      <c r="TN88" s="328"/>
      <c r="TO88" s="328"/>
      <c r="TP88" s="328"/>
      <c r="TQ88" s="328"/>
      <c r="TR88" s="328"/>
      <c r="TS88" s="328"/>
      <c r="TT88" s="328"/>
      <c r="TU88" s="328"/>
      <c r="TV88" s="328"/>
      <c r="TW88" s="328"/>
      <c r="TX88" s="328"/>
      <c r="TY88" s="328"/>
      <c r="TZ88" s="328"/>
      <c r="UA88" s="328"/>
      <c r="UB88" s="328"/>
      <c r="UC88" s="328"/>
      <c r="UD88" s="328"/>
      <c r="UE88" s="328"/>
      <c r="UF88" s="328"/>
      <c r="UG88" s="328"/>
      <c r="UH88" s="328"/>
      <c r="UI88" s="328"/>
      <c r="UJ88" s="328"/>
      <c r="UK88" s="328"/>
      <c r="UL88" s="328"/>
      <c r="UM88" s="328"/>
      <c r="UN88" s="328"/>
      <c r="UO88" s="328"/>
      <c r="UP88" s="328"/>
      <c r="UQ88" s="328"/>
      <c r="UR88" s="328"/>
      <c r="US88" s="328"/>
      <c r="UT88" s="328"/>
      <c r="UU88" s="328"/>
      <c r="UV88" s="328"/>
      <c r="UW88" s="328"/>
      <c r="UX88" s="328"/>
      <c r="UY88" s="328"/>
      <c r="UZ88" s="328"/>
      <c r="VA88" s="328"/>
      <c r="VB88" s="328"/>
      <c r="VC88" s="328"/>
      <c r="VD88" s="328"/>
      <c r="VE88" s="328"/>
      <c r="VF88" s="328"/>
      <c r="VG88" s="328"/>
      <c r="VH88" s="328"/>
      <c r="VI88" s="328"/>
      <c r="VJ88" s="328"/>
      <c r="VK88" s="328"/>
      <c r="VL88" s="328"/>
      <c r="VM88" s="328"/>
      <c r="VN88" s="328"/>
      <c r="VO88" s="328"/>
      <c r="VP88" s="328"/>
      <c r="VQ88" s="328"/>
      <c r="VR88" s="328"/>
      <c r="VS88" s="328"/>
      <c r="VT88" s="328"/>
      <c r="VU88" s="328"/>
      <c r="VV88" s="328"/>
      <c r="VW88" s="328"/>
      <c r="VX88" s="328"/>
      <c r="VY88" s="328"/>
      <c r="VZ88" s="328"/>
      <c r="WA88" s="328"/>
      <c r="WB88" s="328"/>
      <c r="WC88" s="328"/>
      <c r="WD88" s="328"/>
      <c r="WE88" s="328"/>
      <c r="WF88" s="328"/>
      <c r="WG88" s="328"/>
      <c r="WH88" s="328"/>
      <c r="WI88" s="328"/>
      <c r="WJ88" s="328"/>
      <c r="WK88" s="328"/>
      <c r="WL88" s="328"/>
      <c r="WM88" s="328"/>
      <c r="WN88" s="328"/>
      <c r="WO88" s="328"/>
      <c r="WP88" s="328"/>
      <c r="WQ88" s="328"/>
      <c r="WR88" s="328"/>
      <c r="WS88" s="328"/>
      <c r="WT88" s="328"/>
      <c r="WU88" s="328"/>
      <c r="WV88" s="328"/>
      <c r="WW88" s="328"/>
      <c r="WX88" s="328"/>
      <c r="WY88" s="328"/>
      <c r="WZ88" s="328"/>
      <c r="XA88" s="328"/>
      <c r="XB88" s="328"/>
      <c r="XC88" s="328"/>
      <c r="XD88" s="328"/>
      <c r="XE88" s="328"/>
      <c r="XF88" s="328"/>
      <c r="XG88" s="328"/>
      <c r="XH88" s="328"/>
      <c r="XI88" s="328"/>
      <c r="XJ88" s="328"/>
      <c r="XK88" s="328"/>
      <c r="XL88" s="328"/>
      <c r="XM88" s="328"/>
      <c r="XN88" s="328"/>
      <c r="XO88" s="328"/>
      <c r="XP88" s="328"/>
      <c r="XQ88" s="328"/>
      <c r="XR88" s="328"/>
      <c r="XS88" s="328"/>
      <c r="XT88" s="328"/>
      <c r="XU88" s="328"/>
      <c r="XV88" s="328"/>
      <c r="XW88" s="328"/>
      <c r="XX88" s="328"/>
      <c r="XY88" s="328"/>
      <c r="XZ88" s="328"/>
      <c r="YA88" s="328"/>
      <c r="YB88" s="328"/>
      <c r="YC88" s="328"/>
      <c r="YD88" s="328"/>
      <c r="YE88" s="328"/>
      <c r="YF88" s="328"/>
      <c r="YG88" s="328"/>
      <c r="YH88" s="328"/>
      <c r="YI88" s="328"/>
      <c r="YJ88" s="328"/>
      <c r="YK88" s="328"/>
      <c r="YL88" s="328"/>
      <c r="YM88" s="328"/>
      <c r="YN88" s="328"/>
      <c r="YO88" s="328"/>
      <c r="YP88" s="328"/>
      <c r="YQ88" s="328"/>
      <c r="YR88" s="328"/>
      <c r="YS88" s="328"/>
      <c r="YT88" s="328"/>
      <c r="YU88" s="328"/>
      <c r="YV88" s="328"/>
      <c r="YW88" s="328"/>
      <c r="YX88" s="328"/>
      <c r="YY88" s="328"/>
      <c r="YZ88" s="328"/>
      <c r="ZA88" s="328"/>
      <c r="ZB88" s="328"/>
      <c r="ZC88" s="328"/>
      <c r="ZD88" s="328"/>
      <c r="ZE88" s="328"/>
      <c r="ZF88" s="328"/>
      <c r="ZG88" s="328"/>
      <c r="ZH88" s="328"/>
      <c r="ZI88" s="328"/>
      <c r="ZJ88" s="328"/>
      <c r="ZK88" s="328"/>
      <c r="ZL88" s="328"/>
      <c r="ZM88" s="328"/>
      <c r="ZN88" s="328"/>
      <c r="ZO88" s="328"/>
      <c r="ZP88" s="328"/>
      <c r="ZQ88" s="328"/>
      <c r="ZR88" s="328"/>
      <c r="ZS88" s="328"/>
      <c r="ZT88" s="328"/>
      <c r="ZU88" s="328"/>
      <c r="ZV88" s="328"/>
      <c r="ZW88" s="328"/>
      <c r="ZX88" s="328"/>
      <c r="ZY88" s="328"/>
      <c r="ZZ88" s="328"/>
      <c r="AAA88" s="328"/>
      <c r="AAB88" s="328"/>
      <c r="AAC88" s="328"/>
      <c r="AAD88" s="328"/>
      <c r="AAE88" s="328"/>
      <c r="AAF88" s="328"/>
      <c r="AAG88" s="328"/>
      <c r="AAH88" s="328"/>
      <c r="AAI88" s="328"/>
      <c r="AAJ88" s="328"/>
      <c r="AAK88" s="328"/>
      <c r="AAL88" s="328"/>
      <c r="AAM88" s="328"/>
      <c r="AAN88" s="328"/>
      <c r="AAO88" s="328"/>
      <c r="AAP88" s="328"/>
      <c r="AAQ88" s="328"/>
      <c r="AAR88" s="328"/>
      <c r="AAS88" s="328"/>
      <c r="AAT88" s="328"/>
      <c r="AAU88" s="328"/>
      <c r="AAV88" s="328"/>
      <c r="AAW88" s="328"/>
      <c r="AAX88" s="328"/>
      <c r="AAY88" s="328"/>
      <c r="AAZ88" s="328"/>
      <c r="ABA88" s="328"/>
      <c r="ABB88" s="328"/>
      <c r="ABC88" s="328"/>
      <c r="ABD88" s="328"/>
      <c r="ABE88" s="328"/>
      <c r="ABF88" s="328"/>
      <c r="ABG88" s="328"/>
      <c r="ABH88" s="328"/>
    </row>
    <row r="89" spans="1:736" s="290" customFormat="1" ht="45.75" customHeight="1">
      <c r="A89" s="589">
        <f>1+A88</f>
        <v>88</v>
      </c>
      <c r="B89" s="87" t="s">
        <v>1189</v>
      </c>
      <c r="C89" s="70" t="s">
        <v>1190</v>
      </c>
      <c r="D89" s="74" t="s">
        <v>179</v>
      </c>
      <c r="E89" s="71">
        <v>45385</v>
      </c>
      <c r="F89" s="72">
        <v>45386</v>
      </c>
      <c r="G89" s="72">
        <v>45568</v>
      </c>
      <c r="H89" s="70" t="s">
        <v>416</v>
      </c>
      <c r="I89" s="75" t="s">
        <v>180</v>
      </c>
      <c r="J89" s="95" t="s">
        <v>1191</v>
      </c>
      <c r="K89" s="122">
        <v>172705795</v>
      </c>
      <c r="L89" s="70">
        <v>6</v>
      </c>
      <c r="M89" s="111" t="s">
        <v>844</v>
      </c>
      <c r="N89" s="77" t="s">
        <v>98</v>
      </c>
      <c r="O89" s="87" t="s">
        <v>873</v>
      </c>
      <c r="P89" s="70" t="s">
        <v>1192</v>
      </c>
      <c r="Q89" s="70" t="s">
        <v>1037</v>
      </c>
      <c r="R89" s="79">
        <f>+G89-F89</f>
        <v>182</v>
      </c>
      <c r="S89" s="70" t="s">
        <v>1193</v>
      </c>
      <c r="T89" s="123">
        <v>20400000</v>
      </c>
      <c r="U89" s="124" t="s">
        <v>1194</v>
      </c>
      <c r="V89" s="123">
        <f>+T89</f>
        <v>20400000</v>
      </c>
      <c r="W89" s="125">
        <v>45386</v>
      </c>
      <c r="X89" s="126" t="s">
        <v>473</v>
      </c>
      <c r="Y89" s="311">
        <f>+Z89+AA89+AB89</f>
        <v>20400000</v>
      </c>
      <c r="Z89" s="84">
        <f>+V89</f>
        <v>20400000</v>
      </c>
      <c r="AA89" s="86">
        <v>0</v>
      </c>
      <c r="AB89" s="85">
        <f>+AC89+AD89+AE89+AF89+AG89+AH89+AI89+AJ89</f>
        <v>0</v>
      </c>
      <c r="AC89" s="86">
        <v>0</v>
      </c>
      <c r="AD89" s="86">
        <v>0</v>
      </c>
      <c r="AE89" s="86">
        <v>0</v>
      </c>
      <c r="AF89" s="86">
        <v>0</v>
      </c>
      <c r="AG89" s="86">
        <v>0</v>
      </c>
      <c r="AH89" s="86">
        <v>0</v>
      </c>
      <c r="AI89" s="86">
        <v>0</v>
      </c>
      <c r="AJ89" s="86">
        <v>0</v>
      </c>
      <c r="AK89" s="78" t="s">
        <v>104</v>
      </c>
      <c r="AL89" s="103" t="s">
        <v>1195</v>
      </c>
      <c r="AM89" s="70" t="s">
        <v>1196</v>
      </c>
      <c r="AN89" s="76">
        <v>1121853156</v>
      </c>
      <c r="AO89" s="78" t="s">
        <v>114</v>
      </c>
      <c r="AP89" s="70" t="s">
        <v>114</v>
      </c>
      <c r="AQ89" s="118" t="s">
        <v>114</v>
      </c>
      <c r="AR89" s="78" t="s">
        <v>114</v>
      </c>
      <c r="AS89" s="70" t="s">
        <v>109</v>
      </c>
      <c r="AT89" s="78" t="s">
        <v>109</v>
      </c>
      <c r="AU89" s="78" t="s">
        <v>392</v>
      </c>
      <c r="AV89" s="70"/>
      <c r="AW89" s="70"/>
      <c r="AX89" s="70" t="s">
        <v>109</v>
      </c>
      <c r="AY89" s="70" t="s">
        <v>108</v>
      </c>
      <c r="AZ89" s="92"/>
      <c r="BA89" s="70"/>
      <c r="BB89" s="100"/>
      <c r="BC89" s="92"/>
      <c r="BD89" s="79"/>
      <c r="BE89" s="79"/>
      <c r="BF89" s="79"/>
      <c r="BG89" s="92"/>
      <c r="BH89" s="90">
        <f>T89+BB89</f>
        <v>20400000</v>
      </c>
      <c r="BI89" s="349" t="s">
        <v>113</v>
      </c>
      <c r="BJ89" s="70"/>
      <c r="BK89" s="77" t="s">
        <v>114</v>
      </c>
      <c r="BL89" s="92"/>
      <c r="BM89" s="462"/>
      <c r="BN89" s="104" t="s">
        <v>964</v>
      </c>
      <c r="BO89" s="77">
        <v>28</v>
      </c>
      <c r="BP89" s="77" t="s">
        <v>108</v>
      </c>
      <c r="BQ89" s="77" t="s">
        <v>108</v>
      </c>
      <c r="BR89" s="77" t="s">
        <v>108</v>
      </c>
      <c r="BS89" s="77" t="s">
        <v>108</v>
      </c>
      <c r="BT89" s="77" t="s">
        <v>108</v>
      </c>
      <c r="BU89" s="105" t="s">
        <v>1197</v>
      </c>
      <c r="BV89" s="77">
        <v>3156232635</v>
      </c>
      <c r="BW89" s="114" t="s">
        <v>1198</v>
      </c>
      <c r="BX89" s="95" t="s">
        <v>839</v>
      </c>
      <c r="BY89" s="77" t="s">
        <v>119</v>
      </c>
      <c r="BZ89" s="127">
        <v>455200187520</v>
      </c>
      <c r="CA89" s="93" t="s">
        <v>109</v>
      </c>
      <c r="CB89" s="93" t="s">
        <v>109</v>
      </c>
      <c r="CC89" s="77" t="s">
        <v>109</v>
      </c>
      <c r="CD89" s="93" t="s">
        <v>109</v>
      </c>
      <c r="CE89" s="93" t="s">
        <v>109</v>
      </c>
      <c r="CF89" s="93" t="s">
        <v>109</v>
      </c>
      <c r="CG89" s="93" t="s">
        <v>109</v>
      </c>
      <c r="CH89" s="93" t="s">
        <v>109</v>
      </c>
      <c r="CI89" s="93" t="s">
        <v>109</v>
      </c>
      <c r="CJ89" s="93"/>
      <c r="CK89" s="93"/>
      <c r="CL89" s="93"/>
      <c r="CM89" s="93" t="s">
        <v>109</v>
      </c>
      <c r="CN89" s="93"/>
      <c r="CO89" s="50"/>
      <c r="CP89" s="50"/>
      <c r="CQ89" s="50"/>
      <c r="CR89" s="50"/>
      <c r="CS89" s="50"/>
      <c r="CT89" s="50"/>
      <c r="CU89" s="50"/>
      <c r="CV89" s="50"/>
      <c r="CW89" s="50"/>
      <c r="CX89" s="50"/>
      <c r="CY89" s="50"/>
      <c r="CZ89" s="50"/>
      <c r="DA89" s="50"/>
      <c r="DB89" s="50"/>
      <c r="DC89" s="50"/>
      <c r="DD89" s="50"/>
      <c r="DE89" s="50"/>
      <c r="DF89" s="50"/>
      <c r="DG89" s="50"/>
      <c r="DH89" s="50"/>
      <c r="DI89" s="50"/>
      <c r="DJ89" s="50"/>
      <c r="DK89" s="50"/>
      <c r="DL89" s="50"/>
      <c r="DM89" s="50"/>
      <c r="DN89" s="50"/>
      <c r="DO89" s="50"/>
      <c r="DP89" s="50"/>
      <c r="DQ89" s="50"/>
      <c r="DR89" s="50"/>
      <c r="DS89" s="50"/>
      <c r="DT89" s="50"/>
      <c r="DU89" s="50"/>
      <c r="DV89" s="50"/>
      <c r="DW89" s="50"/>
      <c r="DX89" s="50"/>
      <c r="DY89" s="50"/>
      <c r="DZ89" s="50"/>
      <c r="EA89" s="50"/>
      <c r="EB89" s="50"/>
      <c r="EC89" s="50"/>
      <c r="ED89" s="50"/>
      <c r="EE89" s="50"/>
      <c r="EF89" s="50"/>
      <c r="EG89" s="50"/>
      <c r="EH89" s="50"/>
      <c r="EI89" s="50"/>
      <c r="EJ89" s="50"/>
      <c r="EK89" s="50"/>
      <c r="EL89" s="50"/>
      <c r="EM89" s="50"/>
      <c r="EN89" s="50"/>
      <c r="EO89" s="50"/>
      <c r="EP89" s="50"/>
      <c r="EQ89" s="50"/>
      <c r="ER89" s="50"/>
      <c r="ES89" s="50"/>
      <c r="ET89" s="50"/>
      <c r="EU89" s="50"/>
      <c r="EV89" s="50"/>
      <c r="EW89" s="50"/>
      <c r="EX89" s="50"/>
      <c r="EY89" s="50"/>
      <c r="EZ89" s="50"/>
      <c r="FA89" s="50"/>
      <c r="FB89" s="50"/>
      <c r="FC89" s="50"/>
      <c r="FD89" s="50"/>
      <c r="FE89" s="50"/>
      <c r="FF89" s="50"/>
      <c r="FG89" s="50"/>
      <c r="FH89" s="50"/>
      <c r="FI89" s="50"/>
      <c r="FJ89" s="50"/>
      <c r="FK89" s="50"/>
      <c r="FL89" s="50"/>
      <c r="FM89" s="50"/>
      <c r="FN89" s="50"/>
      <c r="FO89" s="50"/>
      <c r="FP89" s="50"/>
      <c r="FQ89" s="50"/>
      <c r="FR89" s="50"/>
      <c r="FS89" s="50"/>
      <c r="FT89" s="50"/>
      <c r="FU89" s="50"/>
      <c r="FV89" s="50"/>
      <c r="FW89" s="50"/>
      <c r="FX89" s="50"/>
      <c r="FY89" s="50"/>
      <c r="FZ89" s="50"/>
      <c r="GA89" s="50"/>
      <c r="GB89" s="50"/>
      <c r="GC89" s="50"/>
      <c r="GD89" s="50"/>
      <c r="GE89" s="50"/>
      <c r="GF89" s="50"/>
      <c r="GG89" s="50"/>
      <c r="GH89" s="50"/>
      <c r="GI89" s="50"/>
      <c r="GJ89" s="50"/>
      <c r="GK89" s="50"/>
      <c r="GL89" s="50"/>
      <c r="GM89" s="50"/>
      <c r="GN89" s="50"/>
      <c r="GO89" s="50"/>
      <c r="GP89" s="50"/>
      <c r="GQ89" s="50"/>
      <c r="GR89" s="50"/>
      <c r="GS89" s="50"/>
      <c r="GT89" s="50"/>
      <c r="GU89" s="50"/>
      <c r="GV89" s="16"/>
      <c r="GW89" s="16"/>
      <c r="GX89" s="16"/>
      <c r="GY89" s="16"/>
      <c r="GZ89" s="16"/>
      <c r="HA89" s="16"/>
      <c r="HB89" s="16"/>
      <c r="HC89" s="16"/>
      <c r="HD89" s="16"/>
      <c r="HE89" s="16"/>
      <c r="HF89" s="16"/>
      <c r="HG89" s="16"/>
      <c r="HH89" s="16"/>
      <c r="HI89" s="16"/>
      <c r="HJ89" s="16"/>
      <c r="HK89" s="16"/>
      <c r="HL89" s="16"/>
      <c r="HM89" s="16"/>
      <c r="HN89" s="16"/>
      <c r="HO89" s="16"/>
      <c r="HP89" s="16"/>
      <c r="HQ89" s="16"/>
      <c r="HR89" s="16"/>
      <c r="HS89" s="16"/>
      <c r="HT89" s="16"/>
      <c r="HU89" s="16"/>
      <c r="HV89" s="16"/>
      <c r="HW89" s="16"/>
      <c r="HX89" s="16"/>
      <c r="HY89" s="16"/>
      <c r="HZ89" s="16"/>
      <c r="IA89" s="16"/>
      <c r="IB89" s="16"/>
      <c r="IC89" s="16"/>
      <c r="ID89" s="16"/>
      <c r="IE89" s="16"/>
      <c r="IF89" s="16"/>
      <c r="IG89" s="16"/>
      <c r="IH89" s="16"/>
      <c r="II89" s="16"/>
      <c r="IJ89" s="16"/>
      <c r="IK89" s="16"/>
      <c r="IL89" s="16"/>
      <c r="IM89" s="16"/>
      <c r="IN89" s="16"/>
      <c r="IO89" s="16"/>
      <c r="IP89" s="16"/>
      <c r="IQ89" s="16"/>
      <c r="IR89" s="16"/>
      <c r="IS89" s="16"/>
      <c r="IT89" s="16"/>
      <c r="IU89" s="16"/>
      <c r="IV89" s="16"/>
      <c r="IW89" s="16"/>
      <c r="IX89" s="16"/>
      <c r="IY89" s="16"/>
      <c r="IZ89" s="16"/>
      <c r="JA89" s="16"/>
      <c r="JB89" s="16"/>
      <c r="JC89" s="16"/>
      <c r="JD89" s="16"/>
      <c r="JE89" s="16"/>
      <c r="JF89" s="16"/>
      <c r="JG89" s="16"/>
      <c r="JH89" s="16"/>
      <c r="JI89" s="16"/>
      <c r="JJ89" s="16"/>
      <c r="JK89" s="16"/>
      <c r="JL89" s="16"/>
      <c r="JM89" s="16"/>
      <c r="JN89" s="16"/>
      <c r="JO89" s="16"/>
      <c r="JP89" s="16"/>
      <c r="JQ89" s="16"/>
      <c r="JR89" s="16"/>
      <c r="JS89" s="16"/>
      <c r="JT89" s="16"/>
      <c r="JU89" s="16"/>
      <c r="JV89" s="16"/>
      <c r="JW89" s="16"/>
      <c r="JX89" s="16"/>
      <c r="JY89" s="16"/>
      <c r="JZ89" s="16"/>
      <c r="KA89" s="16"/>
      <c r="KB89" s="16"/>
      <c r="KC89" s="16"/>
      <c r="KD89" s="16"/>
      <c r="KE89" s="16"/>
      <c r="KF89" s="16"/>
      <c r="KG89" s="16"/>
      <c r="KH89" s="16"/>
      <c r="KI89" s="16"/>
      <c r="KJ89" s="16"/>
      <c r="KK89" s="16"/>
      <c r="KL89" s="16"/>
      <c r="KM89" s="16"/>
      <c r="KN89" s="16"/>
      <c r="KO89" s="16"/>
      <c r="KP89" s="16"/>
      <c r="KQ89" s="16"/>
      <c r="KR89" s="16"/>
      <c r="KS89" s="16"/>
      <c r="KT89" s="16"/>
      <c r="KU89" s="16"/>
      <c r="KV89" s="16"/>
      <c r="KW89" s="16"/>
      <c r="KX89" s="16"/>
      <c r="KY89" s="16"/>
      <c r="KZ89" s="16"/>
      <c r="LA89" s="16"/>
      <c r="LB89" s="16"/>
      <c r="LC89" s="16"/>
      <c r="LD89" s="16"/>
      <c r="LE89" s="16"/>
      <c r="LF89" s="16"/>
      <c r="LG89" s="16"/>
      <c r="LH89" s="16"/>
      <c r="LI89" s="16"/>
      <c r="LJ89" s="16"/>
      <c r="LK89" s="16"/>
      <c r="LL89" s="16"/>
      <c r="LM89" s="16"/>
      <c r="LN89" s="16"/>
      <c r="LO89" s="16"/>
      <c r="LP89" s="16"/>
      <c r="LQ89" s="16"/>
      <c r="LR89" s="16"/>
      <c r="LS89" s="16"/>
      <c r="LT89" s="16"/>
      <c r="LU89" s="16"/>
      <c r="LV89" s="16"/>
      <c r="LW89" s="16"/>
      <c r="LX89" s="16"/>
      <c r="LY89" s="16"/>
      <c r="LZ89" s="16"/>
      <c r="MA89" s="16"/>
      <c r="MB89" s="16"/>
      <c r="MC89" s="16"/>
      <c r="MD89" s="16"/>
      <c r="ME89" s="16"/>
      <c r="MF89" s="16"/>
      <c r="MG89" s="16"/>
      <c r="MH89" s="16"/>
      <c r="MI89" s="16"/>
      <c r="MJ89" s="16"/>
      <c r="MK89" s="16"/>
      <c r="ML89" s="16"/>
      <c r="MM89" s="16"/>
      <c r="MN89" s="16"/>
      <c r="MO89" s="16"/>
      <c r="MP89" s="16"/>
      <c r="MQ89" s="16"/>
      <c r="MR89" s="16"/>
      <c r="MS89" s="16"/>
      <c r="MT89" s="16"/>
      <c r="MU89" s="16"/>
      <c r="MV89" s="16"/>
      <c r="MW89" s="16"/>
      <c r="MX89" s="16"/>
      <c r="MY89" s="16"/>
      <c r="MZ89" s="16"/>
      <c r="NA89" s="16"/>
      <c r="NB89" s="16"/>
      <c r="NC89" s="16"/>
      <c r="ND89" s="16"/>
      <c r="NE89" s="16"/>
      <c r="NF89" s="16"/>
      <c r="NG89" s="16"/>
      <c r="NH89" s="16"/>
      <c r="NI89" s="16"/>
      <c r="NJ89" s="16"/>
      <c r="NK89" s="16"/>
      <c r="NL89" s="16"/>
      <c r="NM89" s="16"/>
      <c r="NN89" s="16"/>
      <c r="NO89" s="16"/>
      <c r="NP89" s="16"/>
      <c r="NQ89" s="16"/>
      <c r="NR89" s="16"/>
      <c r="NS89" s="16"/>
      <c r="NT89" s="16"/>
      <c r="NU89" s="16"/>
      <c r="NV89" s="16"/>
      <c r="NW89" s="16"/>
      <c r="NX89" s="16"/>
      <c r="NY89" s="16"/>
      <c r="NZ89" s="16"/>
      <c r="OA89" s="16"/>
      <c r="OB89" s="16"/>
      <c r="OC89" s="16"/>
      <c r="OD89" s="16"/>
      <c r="OE89" s="16"/>
      <c r="OF89" s="16"/>
      <c r="OG89" s="16"/>
      <c r="OH89" s="16"/>
      <c r="OI89" s="16"/>
      <c r="OJ89" s="16"/>
      <c r="OK89" s="16"/>
      <c r="OL89" s="16"/>
      <c r="OM89" s="16"/>
      <c r="ON89" s="16"/>
      <c r="OO89" s="16"/>
      <c r="OP89" s="16"/>
      <c r="OQ89" s="16"/>
      <c r="OR89" s="16"/>
      <c r="OS89" s="16"/>
      <c r="OT89" s="16"/>
      <c r="OU89" s="16"/>
      <c r="OV89" s="16"/>
      <c r="OW89" s="16"/>
      <c r="OX89" s="16"/>
      <c r="OY89" s="16"/>
      <c r="OZ89" s="16"/>
      <c r="PA89" s="16"/>
      <c r="PB89" s="16"/>
      <c r="PC89" s="16"/>
      <c r="PD89" s="16"/>
      <c r="PE89" s="16"/>
      <c r="PF89" s="16"/>
      <c r="PG89" s="16"/>
      <c r="PH89" s="16"/>
      <c r="PI89" s="16"/>
      <c r="PJ89" s="16"/>
      <c r="PK89" s="16"/>
      <c r="PL89" s="16"/>
      <c r="PM89" s="16"/>
      <c r="PN89" s="16"/>
      <c r="PO89" s="16"/>
      <c r="PP89" s="16"/>
      <c r="PQ89" s="16"/>
      <c r="PR89" s="16"/>
      <c r="PS89" s="16"/>
      <c r="PT89" s="16"/>
      <c r="PU89" s="16"/>
      <c r="PV89" s="16"/>
      <c r="PW89" s="16"/>
      <c r="PX89" s="16"/>
      <c r="PY89" s="16"/>
      <c r="PZ89" s="16"/>
      <c r="QA89" s="16"/>
      <c r="QB89" s="16"/>
      <c r="QC89" s="16"/>
      <c r="QD89" s="16"/>
      <c r="QE89" s="16"/>
      <c r="QF89" s="16"/>
      <c r="QG89" s="16"/>
      <c r="QH89" s="16"/>
      <c r="QI89" s="16"/>
      <c r="QJ89" s="16"/>
      <c r="QK89" s="16"/>
      <c r="QL89" s="16"/>
      <c r="QM89" s="16"/>
      <c r="QN89" s="16"/>
      <c r="QO89" s="16"/>
      <c r="QP89" s="16"/>
      <c r="QQ89" s="16"/>
      <c r="QR89" s="16"/>
      <c r="QS89" s="16"/>
      <c r="QT89" s="16"/>
      <c r="QU89" s="16"/>
      <c r="QV89" s="16"/>
      <c r="QW89" s="16"/>
      <c r="QX89" s="16"/>
      <c r="QY89" s="16"/>
      <c r="QZ89" s="16"/>
      <c r="RA89" s="16"/>
      <c r="RB89" s="16"/>
      <c r="RC89" s="16"/>
      <c r="RD89" s="16"/>
      <c r="RE89" s="16"/>
      <c r="RF89" s="16"/>
      <c r="RG89" s="16"/>
      <c r="RH89" s="16"/>
      <c r="RI89" s="16"/>
      <c r="RJ89" s="16"/>
      <c r="RK89" s="16"/>
      <c r="RL89" s="16"/>
      <c r="RM89" s="16"/>
      <c r="RN89" s="16"/>
      <c r="RO89" s="16"/>
      <c r="RP89" s="16"/>
      <c r="RQ89" s="16"/>
      <c r="RR89" s="16"/>
      <c r="RS89" s="16"/>
      <c r="RT89" s="16"/>
      <c r="RU89" s="16"/>
      <c r="RV89" s="16"/>
      <c r="RW89" s="16"/>
      <c r="RX89" s="16"/>
      <c r="RY89" s="16"/>
      <c r="RZ89" s="16"/>
      <c r="SA89" s="16"/>
      <c r="SB89" s="16"/>
      <c r="SC89" s="16"/>
      <c r="SD89" s="16"/>
      <c r="SE89" s="16"/>
      <c r="SF89" s="16"/>
      <c r="SG89" s="16"/>
      <c r="SH89" s="16"/>
      <c r="SI89" s="16"/>
      <c r="SJ89" s="16"/>
      <c r="SK89" s="16"/>
      <c r="SL89" s="16"/>
      <c r="SM89" s="16"/>
      <c r="SN89" s="16"/>
      <c r="SO89" s="16"/>
      <c r="SP89" s="16"/>
      <c r="SQ89" s="16"/>
      <c r="SR89" s="16"/>
      <c r="SS89" s="16"/>
      <c r="ST89" s="16"/>
      <c r="SU89" s="16"/>
      <c r="SV89" s="16"/>
      <c r="SW89" s="16"/>
      <c r="SX89" s="16"/>
      <c r="SY89" s="16"/>
      <c r="SZ89" s="16"/>
      <c r="TA89" s="16"/>
      <c r="TB89" s="16"/>
      <c r="TC89" s="16"/>
      <c r="TD89" s="16"/>
      <c r="TE89" s="16"/>
      <c r="TF89" s="16"/>
      <c r="TG89" s="16"/>
      <c r="TH89" s="16"/>
      <c r="TI89" s="16"/>
      <c r="TJ89" s="16"/>
      <c r="TK89" s="16"/>
      <c r="TL89" s="16"/>
      <c r="TM89" s="16"/>
      <c r="TN89" s="16"/>
      <c r="TO89" s="16"/>
      <c r="TP89" s="16"/>
      <c r="TQ89" s="16"/>
      <c r="TR89" s="16"/>
      <c r="TS89" s="16"/>
      <c r="TT89" s="16"/>
      <c r="TU89" s="16"/>
      <c r="TV89" s="16"/>
      <c r="TW89" s="16"/>
      <c r="TX89" s="16"/>
      <c r="TY89" s="16"/>
      <c r="TZ89" s="16"/>
      <c r="UA89" s="16"/>
      <c r="UB89" s="16"/>
      <c r="UC89" s="16"/>
      <c r="UD89" s="16"/>
      <c r="UE89" s="16"/>
      <c r="UF89" s="16"/>
      <c r="UG89" s="16"/>
      <c r="UH89" s="16"/>
      <c r="UI89" s="16"/>
      <c r="UJ89" s="16"/>
      <c r="UK89" s="16"/>
      <c r="UL89" s="16"/>
      <c r="UM89" s="16"/>
      <c r="UN89" s="16"/>
      <c r="UO89" s="16"/>
      <c r="UP89" s="16"/>
      <c r="UQ89" s="16"/>
      <c r="UR89" s="16"/>
      <c r="US89" s="16"/>
      <c r="UT89" s="16"/>
      <c r="UU89" s="16"/>
      <c r="UV89" s="16"/>
      <c r="UW89" s="16"/>
      <c r="UX89" s="16"/>
      <c r="UY89" s="16"/>
      <c r="UZ89" s="16"/>
      <c r="VA89" s="16"/>
      <c r="VB89" s="16"/>
      <c r="VC89" s="16"/>
      <c r="VD89" s="16"/>
      <c r="VE89" s="16"/>
      <c r="VF89" s="16"/>
      <c r="VG89" s="16"/>
      <c r="VH89" s="16"/>
      <c r="VI89" s="16"/>
      <c r="VJ89" s="16"/>
      <c r="VK89" s="16"/>
      <c r="VL89" s="16"/>
      <c r="VM89" s="16"/>
      <c r="VN89" s="16"/>
      <c r="VO89" s="16"/>
      <c r="VP89" s="16"/>
      <c r="VQ89" s="16"/>
      <c r="VR89" s="16"/>
      <c r="VS89" s="16"/>
      <c r="VT89" s="16"/>
      <c r="VU89" s="16"/>
      <c r="VV89" s="16"/>
      <c r="VW89" s="16"/>
      <c r="VX89" s="16"/>
      <c r="VY89" s="16"/>
      <c r="VZ89" s="16"/>
      <c r="WA89" s="16"/>
      <c r="WB89" s="16"/>
      <c r="WC89" s="16"/>
      <c r="WD89" s="16"/>
      <c r="WE89" s="16"/>
      <c r="WF89" s="16"/>
      <c r="WG89" s="16"/>
      <c r="WH89" s="16"/>
      <c r="WI89" s="16"/>
      <c r="WJ89" s="16"/>
      <c r="WK89" s="16"/>
      <c r="WL89" s="16"/>
      <c r="WM89" s="16"/>
      <c r="WN89" s="16"/>
      <c r="WO89" s="16"/>
      <c r="WP89" s="16"/>
      <c r="WQ89" s="16"/>
      <c r="WR89" s="16"/>
      <c r="WS89" s="16"/>
      <c r="WT89" s="16"/>
      <c r="WU89" s="16"/>
      <c r="WV89" s="16"/>
      <c r="WW89" s="16"/>
      <c r="WX89" s="16"/>
      <c r="WY89" s="16"/>
      <c r="WZ89" s="16"/>
      <c r="XA89" s="16"/>
      <c r="XB89" s="16"/>
      <c r="XC89" s="16"/>
      <c r="XD89" s="16"/>
      <c r="XE89" s="16"/>
      <c r="XF89" s="16"/>
      <c r="XG89" s="16"/>
      <c r="XH89" s="16"/>
      <c r="XI89" s="16"/>
      <c r="XJ89" s="16"/>
      <c r="XK89" s="16"/>
      <c r="XL89" s="16"/>
      <c r="XM89" s="16"/>
      <c r="XN89" s="16"/>
      <c r="XO89" s="16"/>
      <c r="XP89" s="16"/>
      <c r="XQ89" s="16"/>
      <c r="XR89" s="16"/>
      <c r="XS89" s="16"/>
      <c r="XT89" s="16"/>
      <c r="XU89" s="16"/>
      <c r="XV89" s="16"/>
      <c r="XW89" s="16"/>
      <c r="XX89" s="16"/>
      <c r="XY89" s="16"/>
      <c r="XZ89" s="16"/>
      <c r="YA89" s="16"/>
      <c r="YB89" s="16"/>
      <c r="YC89" s="16"/>
      <c r="YD89" s="16"/>
      <c r="YE89" s="16"/>
      <c r="YF89" s="16"/>
      <c r="YG89" s="16"/>
      <c r="YH89" s="16"/>
      <c r="YI89" s="16"/>
      <c r="YJ89" s="16"/>
      <c r="YK89" s="16"/>
      <c r="YL89" s="16"/>
      <c r="YM89" s="16"/>
      <c r="YN89" s="16"/>
      <c r="YO89" s="16"/>
      <c r="YP89" s="16"/>
      <c r="YQ89" s="16"/>
      <c r="YR89" s="16"/>
      <c r="YS89" s="16"/>
      <c r="YT89" s="16"/>
      <c r="YU89" s="16"/>
      <c r="YV89" s="16"/>
      <c r="YW89" s="16"/>
      <c r="YX89" s="16"/>
      <c r="YY89" s="16"/>
      <c r="YZ89" s="16"/>
      <c r="ZA89" s="16"/>
      <c r="ZB89" s="16"/>
      <c r="ZC89" s="16"/>
      <c r="ZD89" s="16"/>
      <c r="ZE89" s="16"/>
      <c r="ZF89" s="16"/>
      <c r="ZG89" s="16"/>
      <c r="ZH89" s="16"/>
      <c r="ZI89" s="16"/>
      <c r="ZJ89" s="16"/>
      <c r="ZK89" s="16"/>
      <c r="ZL89" s="16"/>
      <c r="ZM89" s="16"/>
      <c r="ZN89" s="16"/>
      <c r="ZO89" s="16"/>
      <c r="ZP89" s="16"/>
      <c r="ZQ89" s="16"/>
      <c r="ZR89" s="16"/>
      <c r="ZS89" s="16"/>
      <c r="ZT89" s="16"/>
      <c r="ZU89" s="16"/>
      <c r="ZV89" s="16"/>
      <c r="ZW89" s="16"/>
      <c r="ZX89" s="16"/>
      <c r="ZY89" s="16"/>
      <c r="ZZ89" s="16"/>
      <c r="AAA89" s="16"/>
      <c r="AAB89" s="16"/>
      <c r="AAC89" s="16"/>
      <c r="AAD89" s="16"/>
      <c r="AAE89" s="16"/>
      <c r="AAF89" s="16"/>
      <c r="AAG89" s="16"/>
      <c r="AAH89" s="16"/>
      <c r="AAI89" s="16"/>
      <c r="AAJ89" s="16"/>
      <c r="AAK89" s="16"/>
      <c r="AAL89" s="16"/>
      <c r="AAM89" s="16"/>
      <c r="AAN89" s="16"/>
      <c r="AAO89" s="16"/>
      <c r="AAP89" s="16"/>
      <c r="AAQ89" s="16"/>
      <c r="AAR89" s="16"/>
      <c r="AAS89" s="16"/>
      <c r="AAT89" s="16"/>
      <c r="AAU89" s="16"/>
      <c r="AAV89" s="16"/>
      <c r="AAW89" s="16"/>
      <c r="AAX89" s="16"/>
      <c r="AAY89" s="16"/>
      <c r="AAZ89" s="16"/>
      <c r="ABA89" s="16"/>
      <c r="ABB89" s="16"/>
      <c r="ABC89" s="16"/>
      <c r="ABD89" s="16"/>
      <c r="ABE89" s="16"/>
      <c r="ABF89" s="16"/>
      <c r="ABG89" s="16"/>
      <c r="ABH89" s="16"/>
    </row>
    <row r="90" spans="1:736" s="50" customFormat="1" ht="45.75" customHeight="1">
      <c r="A90" s="589">
        <f>1+A89</f>
        <v>89</v>
      </c>
      <c r="B90" s="87" t="s">
        <v>1199</v>
      </c>
      <c r="C90" s="70" t="s">
        <v>1200</v>
      </c>
      <c r="D90" s="74" t="s">
        <v>425</v>
      </c>
      <c r="E90" s="71">
        <v>45385</v>
      </c>
      <c r="F90" s="72">
        <v>45387</v>
      </c>
      <c r="G90" s="72">
        <v>45477</v>
      </c>
      <c r="H90" s="70" t="s">
        <v>416</v>
      </c>
      <c r="I90" s="75" t="s">
        <v>180</v>
      </c>
      <c r="J90" s="95" t="s">
        <v>1201</v>
      </c>
      <c r="K90" s="122">
        <v>1007717998</v>
      </c>
      <c r="L90" s="70">
        <v>1</v>
      </c>
      <c r="M90" s="111" t="s">
        <v>844</v>
      </c>
      <c r="N90" s="77" t="s">
        <v>98</v>
      </c>
      <c r="O90" s="87" t="s">
        <v>1061</v>
      </c>
      <c r="P90" s="70" t="s">
        <v>1202</v>
      </c>
      <c r="Q90" s="70" t="s">
        <v>681</v>
      </c>
      <c r="R90" s="79">
        <f>+G90-F90</f>
        <v>90</v>
      </c>
      <c r="S90" s="70" t="s">
        <v>1203</v>
      </c>
      <c r="T90" s="123">
        <v>9300000</v>
      </c>
      <c r="U90" s="124" t="s">
        <v>1204</v>
      </c>
      <c r="V90" s="123">
        <f>+T90</f>
        <v>9300000</v>
      </c>
      <c r="W90" s="125">
        <v>45386</v>
      </c>
      <c r="X90" s="126" t="s">
        <v>473</v>
      </c>
      <c r="Y90" s="311">
        <f>+Z90+AA90+AB90</f>
        <v>9300000</v>
      </c>
      <c r="Z90" s="84">
        <f>+V90</f>
        <v>9300000</v>
      </c>
      <c r="AA90" s="86">
        <v>0</v>
      </c>
      <c r="AB90" s="85">
        <f>+AC90+AD90+AE90+AF90+AG90+AH90+AI90+AJ90</f>
        <v>0</v>
      </c>
      <c r="AC90" s="86">
        <v>0</v>
      </c>
      <c r="AD90" s="86">
        <v>0</v>
      </c>
      <c r="AE90" s="86">
        <v>0</v>
      </c>
      <c r="AF90" s="86">
        <v>0</v>
      </c>
      <c r="AG90" s="86">
        <v>0</v>
      </c>
      <c r="AH90" s="86">
        <v>0</v>
      </c>
      <c r="AI90" s="86">
        <v>0</v>
      </c>
      <c r="AJ90" s="86">
        <v>0</v>
      </c>
      <c r="AK90" s="78" t="s">
        <v>104</v>
      </c>
      <c r="AL90" s="103" t="s">
        <v>1205</v>
      </c>
      <c r="AM90" s="70" t="s">
        <v>1206</v>
      </c>
      <c r="AN90" s="76" t="s">
        <v>1207</v>
      </c>
      <c r="AO90" s="78" t="s">
        <v>114</v>
      </c>
      <c r="AP90" s="70" t="s">
        <v>114</v>
      </c>
      <c r="AQ90" s="118" t="s">
        <v>114</v>
      </c>
      <c r="AR90" s="78" t="s">
        <v>114</v>
      </c>
      <c r="AS90" s="70" t="s">
        <v>109</v>
      </c>
      <c r="AT90" s="78" t="s">
        <v>109</v>
      </c>
      <c r="AU90" s="78" t="s">
        <v>392</v>
      </c>
      <c r="AV90" s="70"/>
      <c r="AW90" s="70" t="s">
        <v>110</v>
      </c>
      <c r="AX90" s="70" t="s">
        <v>109</v>
      </c>
      <c r="AY90" s="70" t="s">
        <v>108</v>
      </c>
      <c r="AZ90" s="92"/>
      <c r="BA90" s="70"/>
      <c r="BB90" s="100"/>
      <c r="BC90" s="92"/>
      <c r="BD90" s="79"/>
      <c r="BE90" s="79"/>
      <c r="BF90" s="79"/>
      <c r="BG90" s="92"/>
      <c r="BH90" s="90">
        <f>T90+BB90</f>
        <v>9300000</v>
      </c>
      <c r="BI90" s="349" t="s">
        <v>113</v>
      </c>
      <c r="BJ90" s="70"/>
      <c r="BK90" s="77" t="s">
        <v>114</v>
      </c>
      <c r="BL90" s="92"/>
      <c r="BM90" s="482"/>
      <c r="BN90" s="104" t="s">
        <v>964</v>
      </c>
      <c r="BO90" s="77">
        <v>23</v>
      </c>
      <c r="BP90" s="77" t="s">
        <v>108</v>
      </c>
      <c r="BQ90" s="77" t="s">
        <v>108</v>
      </c>
      <c r="BR90" s="77" t="s">
        <v>108</v>
      </c>
      <c r="BS90" s="77" t="s">
        <v>108</v>
      </c>
      <c r="BT90" s="77" t="s">
        <v>108</v>
      </c>
      <c r="BU90" s="105" t="s">
        <v>1208</v>
      </c>
      <c r="BV90" s="77">
        <v>3214435611</v>
      </c>
      <c r="BW90" s="114" t="s">
        <v>1209</v>
      </c>
      <c r="BX90" s="95" t="s">
        <v>881</v>
      </c>
      <c r="BY90" s="77" t="s">
        <v>119</v>
      </c>
      <c r="BZ90" s="127">
        <v>33763075848</v>
      </c>
      <c r="CA90" s="93" t="s">
        <v>109</v>
      </c>
      <c r="CB90" s="93" t="s">
        <v>109</v>
      </c>
      <c r="CC90" s="77" t="s">
        <v>109</v>
      </c>
      <c r="CD90" s="93"/>
      <c r="CE90" s="93"/>
      <c r="CF90" s="93"/>
      <c r="CG90" s="93"/>
      <c r="CH90" s="93"/>
      <c r="CI90" s="93"/>
      <c r="CJ90" s="93"/>
      <c r="CK90" s="93"/>
      <c r="CL90" s="93"/>
      <c r="CM90" s="93" t="s">
        <v>109</v>
      </c>
      <c r="CN90" s="93"/>
      <c r="GV90" s="328"/>
      <c r="GW90" s="328"/>
      <c r="GX90" s="328"/>
      <c r="GY90" s="328"/>
      <c r="GZ90" s="328"/>
      <c r="HA90" s="328"/>
      <c r="HB90" s="328"/>
      <c r="HC90" s="328"/>
      <c r="HD90" s="328"/>
      <c r="HE90" s="328"/>
      <c r="HF90" s="328"/>
      <c r="HG90" s="328"/>
      <c r="HH90" s="328"/>
      <c r="HI90" s="328"/>
      <c r="HJ90" s="328"/>
      <c r="HK90" s="328"/>
      <c r="HL90" s="328"/>
      <c r="HM90" s="328"/>
      <c r="HN90" s="328"/>
      <c r="HO90" s="328"/>
      <c r="HP90" s="328"/>
      <c r="HQ90" s="328"/>
      <c r="HR90" s="328"/>
      <c r="HS90" s="328"/>
      <c r="HT90" s="328"/>
      <c r="HU90" s="328"/>
      <c r="HV90" s="328"/>
      <c r="HW90" s="328"/>
      <c r="HX90" s="328"/>
      <c r="HY90" s="328"/>
      <c r="HZ90" s="328"/>
      <c r="IA90" s="328"/>
      <c r="IB90" s="328"/>
      <c r="IC90" s="328"/>
      <c r="ID90" s="328"/>
      <c r="IE90" s="328"/>
      <c r="IF90" s="328"/>
      <c r="IG90" s="328"/>
      <c r="IH90" s="328"/>
      <c r="II90" s="328"/>
      <c r="IJ90" s="328"/>
      <c r="IK90" s="328"/>
      <c r="IL90" s="328"/>
      <c r="IM90" s="328"/>
      <c r="IN90" s="328"/>
      <c r="IO90" s="328"/>
      <c r="IP90" s="328"/>
      <c r="IQ90" s="328"/>
      <c r="IR90" s="328"/>
      <c r="IS90" s="328"/>
      <c r="IT90" s="328"/>
      <c r="IU90" s="328"/>
      <c r="IV90" s="328"/>
      <c r="IW90" s="328"/>
      <c r="IX90" s="328"/>
      <c r="IY90" s="328"/>
      <c r="IZ90" s="328"/>
      <c r="JA90" s="328"/>
      <c r="JB90" s="328"/>
      <c r="JC90" s="328"/>
      <c r="JD90" s="328"/>
      <c r="JE90" s="328"/>
      <c r="JF90" s="328"/>
      <c r="JG90" s="328"/>
      <c r="JH90" s="328"/>
      <c r="JI90" s="328"/>
      <c r="JJ90" s="328"/>
      <c r="JK90" s="328"/>
      <c r="JL90" s="328"/>
      <c r="JM90" s="328"/>
      <c r="JN90" s="328"/>
      <c r="JO90" s="328"/>
      <c r="JP90" s="328"/>
      <c r="JQ90" s="328"/>
      <c r="JR90" s="328"/>
      <c r="JS90" s="328"/>
      <c r="JT90" s="328"/>
      <c r="JU90" s="328"/>
      <c r="JV90" s="328"/>
      <c r="JW90" s="328"/>
      <c r="JX90" s="328"/>
      <c r="JY90" s="328"/>
      <c r="JZ90" s="328"/>
      <c r="KA90" s="328"/>
      <c r="KB90" s="328"/>
      <c r="KC90" s="328"/>
      <c r="KD90" s="328"/>
      <c r="KE90" s="328"/>
      <c r="KF90" s="328"/>
      <c r="KG90" s="328"/>
      <c r="KH90" s="328"/>
      <c r="KI90" s="328"/>
      <c r="KJ90" s="328"/>
      <c r="KK90" s="328"/>
      <c r="KL90" s="328"/>
      <c r="KM90" s="328"/>
      <c r="KN90" s="328"/>
      <c r="KO90" s="328"/>
      <c r="KP90" s="328"/>
      <c r="KQ90" s="328"/>
      <c r="KR90" s="328"/>
      <c r="KS90" s="328"/>
      <c r="KT90" s="328"/>
      <c r="KU90" s="328"/>
      <c r="KV90" s="328"/>
      <c r="KW90" s="328"/>
      <c r="KX90" s="328"/>
      <c r="KY90" s="328"/>
      <c r="KZ90" s="328"/>
      <c r="LA90" s="328"/>
      <c r="LB90" s="328"/>
      <c r="LC90" s="328"/>
      <c r="LD90" s="328"/>
      <c r="LE90" s="328"/>
      <c r="LF90" s="328"/>
      <c r="LG90" s="328"/>
      <c r="LH90" s="328"/>
      <c r="LI90" s="328"/>
      <c r="LJ90" s="328"/>
      <c r="LK90" s="328"/>
      <c r="LL90" s="328"/>
      <c r="LM90" s="328"/>
      <c r="LN90" s="328"/>
      <c r="LO90" s="328"/>
      <c r="LP90" s="328"/>
      <c r="LQ90" s="328"/>
      <c r="LR90" s="328"/>
      <c r="LS90" s="328"/>
      <c r="LT90" s="328"/>
      <c r="LU90" s="328"/>
      <c r="LV90" s="328"/>
      <c r="LW90" s="328"/>
      <c r="LX90" s="328"/>
      <c r="LY90" s="328"/>
      <c r="LZ90" s="328"/>
      <c r="MA90" s="328"/>
      <c r="MB90" s="328"/>
      <c r="MC90" s="328"/>
      <c r="MD90" s="328"/>
      <c r="ME90" s="328"/>
      <c r="MF90" s="328"/>
      <c r="MG90" s="328"/>
      <c r="MH90" s="328"/>
      <c r="MI90" s="328"/>
      <c r="MJ90" s="328"/>
      <c r="MK90" s="328"/>
      <c r="ML90" s="328"/>
      <c r="MM90" s="328"/>
      <c r="MN90" s="328"/>
      <c r="MO90" s="328"/>
      <c r="MP90" s="328"/>
      <c r="MQ90" s="328"/>
      <c r="MR90" s="328"/>
      <c r="MS90" s="328"/>
      <c r="MT90" s="328"/>
      <c r="MU90" s="328"/>
      <c r="MV90" s="328"/>
      <c r="MW90" s="328"/>
      <c r="MX90" s="328"/>
      <c r="MY90" s="328"/>
      <c r="MZ90" s="328"/>
      <c r="NA90" s="328"/>
      <c r="NB90" s="328"/>
      <c r="NC90" s="328"/>
      <c r="ND90" s="328"/>
      <c r="NE90" s="328"/>
      <c r="NF90" s="328"/>
      <c r="NG90" s="328"/>
      <c r="NH90" s="328"/>
      <c r="NI90" s="328"/>
      <c r="NJ90" s="328"/>
      <c r="NK90" s="328"/>
      <c r="NL90" s="328"/>
      <c r="NM90" s="328"/>
      <c r="NN90" s="328"/>
      <c r="NO90" s="328"/>
      <c r="NP90" s="328"/>
      <c r="NQ90" s="328"/>
      <c r="NR90" s="328"/>
      <c r="NS90" s="328"/>
      <c r="NT90" s="328"/>
      <c r="NU90" s="328"/>
      <c r="NV90" s="328"/>
      <c r="NW90" s="328"/>
      <c r="NX90" s="328"/>
      <c r="NY90" s="328"/>
      <c r="NZ90" s="328"/>
      <c r="OA90" s="328"/>
      <c r="OB90" s="328"/>
      <c r="OC90" s="328"/>
      <c r="OD90" s="328"/>
      <c r="OE90" s="328"/>
      <c r="OF90" s="328"/>
      <c r="OG90" s="328"/>
      <c r="OH90" s="328"/>
      <c r="OI90" s="328"/>
      <c r="OJ90" s="328"/>
      <c r="OK90" s="328"/>
      <c r="OL90" s="328"/>
      <c r="OM90" s="328"/>
      <c r="ON90" s="328"/>
      <c r="OO90" s="328"/>
      <c r="OP90" s="328"/>
      <c r="OQ90" s="328"/>
      <c r="OR90" s="328"/>
      <c r="OS90" s="328"/>
      <c r="OT90" s="328"/>
      <c r="OU90" s="328"/>
      <c r="OV90" s="328"/>
      <c r="OW90" s="328"/>
      <c r="OX90" s="328"/>
      <c r="OY90" s="328"/>
      <c r="OZ90" s="328"/>
      <c r="PA90" s="328"/>
      <c r="PB90" s="328"/>
      <c r="PC90" s="328"/>
      <c r="PD90" s="328"/>
      <c r="PE90" s="328"/>
      <c r="PF90" s="328"/>
      <c r="PG90" s="328"/>
      <c r="PH90" s="328"/>
      <c r="PI90" s="328"/>
      <c r="PJ90" s="328"/>
      <c r="PK90" s="328"/>
      <c r="PL90" s="328"/>
      <c r="PM90" s="328"/>
      <c r="PN90" s="328"/>
      <c r="PO90" s="328"/>
      <c r="PP90" s="328"/>
      <c r="PQ90" s="328"/>
      <c r="PR90" s="328"/>
      <c r="PS90" s="328"/>
      <c r="PT90" s="328"/>
      <c r="PU90" s="328"/>
      <c r="PV90" s="328"/>
      <c r="PW90" s="328"/>
      <c r="PX90" s="328"/>
      <c r="PY90" s="328"/>
      <c r="PZ90" s="328"/>
      <c r="QA90" s="328"/>
      <c r="QB90" s="328"/>
      <c r="QC90" s="328"/>
      <c r="QD90" s="328"/>
      <c r="QE90" s="328"/>
      <c r="QF90" s="328"/>
      <c r="QG90" s="328"/>
      <c r="QH90" s="328"/>
      <c r="QI90" s="328"/>
      <c r="QJ90" s="328"/>
      <c r="QK90" s="328"/>
      <c r="QL90" s="328"/>
      <c r="QM90" s="328"/>
      <c r="QN90" s="328"/>
      <c r="QO90" s="328"/>
      <c r="QP90" s="328"/>
      <c r="QQ90" s="328"/>
      <c r="QR90" s="328"/>
      <c r="QS90" s="328"/>
      <c r="QT90" s="328"/>
      <c r="QU90" s="328"/>
      <c r="QV90" s="328"/>
      <c r="QW90" s="328"/>
      <c r="QX90" s="328"/>
      <c r="QY90" s="328"/>
      <c r="QZ90" s="328"/>
      <c r="RA90" s="328"/>
      <c r="RB90" s="328"/>
      <c r="RC90" s="328"/>
      <c r="RD90" s="328"/>
      <c r="RE90" s="328"/>
      <c r="RF90" s="328"/>
      <c r="RG90" s="328"/>
      <c r="RH90" s="328"/>
      <c r="RI90" s="328"/>
      <c r="RJ90" s="328"/>
      <c r="RK90" s="328"/>
      <c r="RL90" s="328"/>
      <c r="RM90" s="328"/>
      <c r="RN90" s="328"/>
      <c r="RO90" s="328"/>
      <c r="RP90" s="328"/>
      <c r="RQ90" s="328"/>
      <c r="RR90" s="328"/>
      <c r="RS90" s="328"/>
      <c r="RT90" s="328"/>
      <c r="RU90" s="328"/>
      <c r="RV90" s="328"/>
      <c r="RW90" s="328"/>
      <c r="RX90" s="328"/>
      <c r="RY90" s="328"/>
      <c r="RZ90" s="328"/>
      <c r="SA90" s="328"/>
      <c r="SB90" s="328"/>
      <c r="SC90" s="328"/>
      <c r="SD90" s="328"/>
      <c r="SE90" s="328"/>
      <c r="SF90" s="328"/>
      <c r="SG90" s="328"/>
      <c r="SH90" s="328"/>
      <c r="SI90" s="328"/>
      <c r="SJ90" s="328"/>
      <c r="SK90" s="328"/>
      <c r="SL90" s="328"/>
      <c r="SM90" s="328"/>
      <c r="SN90" s="328"/>
      <c r="SO90" s="328"/>
      <c r="SP90" s="328"/>
      <c r="SQ90" s="328"/>
      <c r="SR90" s="328"/>
      <c r="SS90" s="328"/>
      <c r="ST90" s="328"/>
      <c r="SU90" s="328"/>
      <c r="SV90" s="328"/>
      <c r="SW90" s="328"/>
      <c r="SX90" s="328"/>
      <c r="SY90" s="328"/>
      <c r="SZ90" s="328"/>
      <c r="TA90" s="328"/>
      <c r="TB90" s="328"/>
      <c r="TC90" s="328"/>
      <c r="TD90" s="328"/>
      <c r="TE90" s="328"/>
      <c r="TF90" s="328"/>
      <c r="TG90" s="328"/>
      <c r="TH90" s="328"/>
      <c r="TI90" s="328"/>
      <c r="TJ90" s="328"/>
      <c r="TK90" s="328"/>
      <c r="TL90" s="328"/>
      <c r="TM90" s="328"/>
      <c r="TN90" s="328"/>
      <c r="TO90" s="328"/>
      <c r="TP90" s="328"/>
      <c r="TQ90" s="328"/>
      <c r="TR90" s="328"/>
      <c r="TS90" s="328"/>
      <c r="TT90" s="328"/>
      <c r="TU90" s="328"/>
      <c r="TV90" s="328"/>
      <c r="TW90" s="328"/>
      <c r="TX90" s="328"/>
      <c r="TY90" s="328"/>
      <c r="TZ90" s="328"/>
      <c r="UA90" s="328"/>
      <c r="UB90" s="328"/>
      <c r="UC90" s="328"/>
      <c r="UD90" s="328"/>
      <c r="UE90" s="328"/>
      <c r="UF90" s="328"/>
      <c r="UG90" s="328"/>
      <c r="UH90" s="328"/>
      <c r="UI90" s="328"/>
      <c r="UJ90" s="328"/>
      <c r="UK90" s="328"/>
      <c r="UL90" s="328"/>
      <c r="UM90" s="328"/>
      <c r="UN90" s="328"/>
      <c r="UO90" s="328"/>
      <c r="UP90" s="328"/>
      <c r="UQ90" s="328"/>
      <c r="UR90" s="328"/>
      <c r="US90" s="328"/>
      <c r="UT90" s="328"/>
      <c r="UU90" s="328"/>
      <c r="UV90" s="328"/>
      <c r="UW90" s="328"/>
      <c r="UX90" s="328"/>
      <c r="UY90" s="328"/>
      <c r="UZ90" s="328"/>
      <c r="VA90" s="328"/>
      <c r="VB90" s="328"/>
      <c r="VC90" s="328"/>
      <c r="VD90" s="328"/>
      <c r="VE90" s="328"/>
      <c r="VF90" s="328"/>
      <c r="VG90" s="328"/>
      <c r="VH90" s="328"/>
      <c r="VI90" s="328"/>
      <c r="VJ90" s="328"/>
      <c r="VK90" s="328"/>
      <c r="VL90" s="328"/>
      <c r="VM90" s="328"/>
      <c r="VN90" s="328"/>
      <c r="VO90" s="328"/>
      <c r="VP90" s="328"/>
      <c r="VQ90" s="328"/>
      <c r="VR90" s="328"/>
      <c r="VS90" s="328"/>
      <c r="VT90" s="328"/>
      <c r="VU90" s="328"/>
      <c r="VV90" s="328"/>
      <c r="VW90" s="328"/>
      <c r="VX90" s="328"/>
      <c r="VY90" s="328"/>
      <c r="VZ90" s="328"/>
      <c r="WA90" s="328"/>
      <c r="WB90" s="328"/>
      <c r="WC90" s="328"/>
      <c r="WD90" s="328"/>
      <c r="WE90" s="328"/>
      <c r="WF90" s="328"/>
      <c r="WG90" s="328"/>
      <c r="WH90" s="328"/>
      <c r="WI90" s="328"/>
      <c r="WJ90" s="328"/>
      <c r="WK90" s="328"/>
      <c r="WL90" s="328"/>
      <c r="WM90" s="328"/>
      <c r="WN90" s="328"/>
      <c r="WO90" s="328"/>
      <c r="WP90" s="328"/>
      <c r="WQ90" s="328"/>
      <c r="WR90" s="328"/>
      <c r="WS90" s="328"/>
      <c r="WT90" s="328"/>
      <c r="WU90" s="328"/>
      <c r="WV90" s="328"/>
      <c r="WW90" s="328"/>
      <c r="WX90" s="328"/>
      <c r="WY90" s="328"/>
      <c r="WZ90" s="328"/>
      <c r="XA90" s="328"/>
      <c r="XB90" s="328"/>
      <c r="XC90" s="328"/>
      <c r="XD90" s="328"/>
      <c r="XE90" s="328"/>
      <c r="XF90" s="328"/>
      <c r="XG90" s="328"/>
      <c r="XH90" s="328"/>
      <c r="XI90" s="328"/>
      <c r="XJ90" s="328"/>
      <c r="XK90" s="328"/>
      <c r="XL90" s="328"/>
      <c r="XM90" s="328"/>
      <c r="XN90" s="328"/>
      <c r="XO90" s="328"/>
      <c r="XP90" s="328"/>
      <c r="XQ90" s="328"/>
      <c r="XR90" s="328"/>
      <c r="XS90" s="328"/>
      <c r="XT90" s="328"/>
      <c r="XU90" s="328"/>
      <c r="XV90" s="328"/>
      <c r="XW90" s="328"/>
      <c r="XX90" s="328"/>
      <c r="XY90" s="328"/>
      <c r="XZ90" s="328"/>
      <c r="YA90" s="328"/>
      <c r="YB90" s="328"/>
      <c r="YC90" s="328"/>
      <c r="YD90" s="328"/>
      <c r="YE90" s="328"/>
      <c r="YF90" s="328"/>
      <c r="YG90" s="328"/>
      <c r="YH90" s="328"/>
      <c r="YI90" s="328"/>
      <c r="YJ90" s="328"/>
      <c r="YK90" s="328"/>
      <c r="YL90" s="328"/>
      <c r="YM90" s="328"/>
      <c r="YN90" s="328"/>
      <c r="YO90" s="328"/>
      <c r="YP90" s="328"/>
      <c r="YQ90" s="328"/>
      <c r="YR90" s="328"/>
      <c r="YS90" s="328"/>
      <c r="YT90" s="328"/>
      <c r="YU90" s="328"/>
      <c r="YV90" s="328"/>
      <c r="YW90" s="328"/>
      <c r="YX90" s="328"/>
      <c r="YY90" s="328"/>
      <c r="YZ90" s="328"/>
      <c r="ZA90" s="328"/>
      <c r="ZB90" s="328"/>
      <c r="ZC90" s="328"/>
      <c r="ZD90" s="328"/>
      <c r="ZE90" s="328"/>
      <c r="ZF90" s="328"/>
      <c r="ZG90" s="328"/>
      <c r="ZH90" s="328"/>
      <c r="ZI90" s="328"/>
      <c r="ZJ90" s="328"/>
      <c r="ZK90" s="328"/>
      <c r="ZL90" s="328"/>
      <c r="ZM90" s="328"/>
      <c r="ZN90" s="328"/>
      <c r="ZO90" s="328"/>
      <c r="ZP90" s="328"/>
      <c r="ZQ90" s="328"/>
      <c r="ZR90" s="328"/>
      <c r="ZS90" s="328"/>
      <c r="ZT90" s="328"/>
      <c r="ZU90" s="328"/>
      <c r="ZV90" s="328"/>
      <c r="ZW90" s="328"/>
      <c r="ZX90" s="328"/>
      <c r="ZY90" s="328"/>
      <c r="ZZ90" s="328"/>
      <c r="AAA90" s="328"/>
      <c r="AAB90" s="328"/>
      <c r="AAC90" s="328"/>
      <c r="AAD90" s="328"/>
      <c r="AAE90" s="328"/>
      <c r="AAF90" s="328"/>
      <c r="AAG90" s="328"/>
      <c r="AAH90" s="328"/>
      <c r="AAI90" s="328"/>
      <c r="AAJ90" s="328"/>
      <c r="AAK90" s="328"/>
      <c r="AAL90" s="328"/>
      <c r="AAM90" s="328"/>
      <c r="AAN90" s="328"/>
      <c r="AAO90" s="328"/>
      <c r="AAP90" s="328"/>
      <c r="AAQ90" s="328"/>
      <c r="AAR90" s="328"/>
      <c r="AAS90" s="328"/>
      <c r="AAT90" s="328"/>
      <c r="AAU90" s="328"/>
      <c r="AAV90" s="328"/>
      <c r="AAW90" s="328"/>
      <c r="AAX90" s="328"/>
      <c r="AAY90" s="328"/>
      <c r="AAZ90" s="328"/>
      <c r="ABA90" s="328"/>
      <c r="ABB90" s="328"/>
      <c r="ABC90" s="328"/>
      <c r="ABD90" s="328"/>
      <c r="ABE90" s="328"/>
      <c r="ABF90" s="328"/>
      <c r="ABG90" s="328"/>
      <c r="ABH90" s="328"/>
    </row>
    <row r="91" spans="1:736" s="50" customFormat="1" ht="45.75" customHeight="1">
      <c r="A91" s="589">
        <f>1+A90</f>
        <v>90</v>
      </c>
      <c r="B91" s="87" t="s">
        <v>1210</v>
      </c>
      <c r="C91" s="70" t="s">
        <v>1211</v>
      </c>
      <c r="D91" s="74" t="s">
        <v>425</v>
      </c>
      <c r="E91" s="71">
        <v>45385</v>
      </c>
      <c r="F91" s="72">
        <v>45387</v>
      </c>
      <c r="G91" s="72">
        <v>45477</v>
      </c>
      <c r="H91" s="70" t="s">
        <v>416</v>
      </c>
      <c r="I91" s="75" t="s">
        <v>180</v>
      </c>
      <c r="J91" s="95" t="s">
        <v>1212</v>
      </c>
      <c r="K91" s="122">
        <v>1193570801</v>
      </c>
      <c r="L91" s="70">
        <v>1</v>
      </c>
      <c r="M91" s="111" t="s">
        <v>844</v>
      </c>
      <c r="N91" s="77" t="s">
        <v>98</v>
      </c>
      <c r="O91" s="87" t="s">
        <v>1061</v>
      </c>
      <c r="P91" s="70" t="s">
        <v>1202</v>
      </c>
      <c r="Q91" s="70" t="s">
        <v>681</v>
      </c>
      <c r="R91" s="79">
        <f>+G91-F91</f>
        <v>90</v>
      </c>
      <c r="S91" s="70" t="s">
        <v>1203</v>
      </c>
      <c r="T91" s="123">
        <v>9300000</v>
      </c>
      <c r="U91" s="124" t="s">
        <v>1213</v>
      </c>
      <c r="V91" s="123">
        <f>+T91</f>
        <v>9300000</v>
      </c>
      <c r="W91" s="125">
        <v>45386</v>
      </c>
      <c r="X91" s="126" t="s">
        <v>473</v>
      </c>
      <c r="Y91" s="311">
        <f>+Z91+AA91+AB91</f>
        <v>9300000</v>
      </c>
      <c r="Z91" s="84">
        <f>+V91</f>
        <v>9300000</v>
      </c>
      <c r="AA91" s="86">
        <v>0</v>
      </c>
      <c r="AB91" s="85">
        <f>+AC91+AD91+AE91+AF91+AG91+AH91+AI91+AJ91</f>
        <v>0</v>
      </c>
      <c r="AC91" s="86">
        <v>0</v>
      </c>
      <c r="AD91" s="86">
        <v>0</v>
      </c>
      <c r="AE91" s="86">
        <v>0</v>
      </c>
      <c r="AF91" s="86">
        <v>0</v>
      </c>
      <c r="AG91" s="86">
        <v>0</v>
      </c>
      <c r="AH91" s="86">
        <v>0</v>
      </c>
      <c r="AI91" s="86">
        <v>0</v>
      </c>
      <c r="AJ91" s="86">
        <v>0</v>
      </c>
      <c r="AK91" s="78" t="s">
        <v>104</v>
      </c>
      <c r="AL91" s="103" t="s">
        <v>1214</v>
      </c>
      <c r="AM91" s="70" t="s">
        <v>1206</v>
      </c>
      <c r="AN91" s="76" t="s">
        <v>1207</v>
      </c>
      <c r="AO91" s="78" t="s">
        <v>114</v>
      </c>
      <c r="AP91" s="70" t="s">
        <v>114</v>
      </c>
      <c r="AQ91" s="118" t="s">
        <v>114</v>
      </c>
      <c r="AR91" s="78" t="s">
        <v>114</v>
      </c>
      <c r="AS91" s="70" t="s">
        <v>109</v>
      </c>
      <c r="AT91" s="78" t="s">
        <v>109</v>
      </c>
      <c r="AU91" s="78" t="s">
        <v>392</v>
      </c>
      <c r="AV91" s="70"/>
      <c r="AW91" s="70" t="s">
        <v>110</v>
      </c>
      <c r="AX91" s="70" t="s">
        <v>109</v>
      </c>
      <c r="AY91" s="70" t="s">
        <v>108</v>
      </c>
      <c r="AZ91" s="92"/>
      <c r="BA91" s="70"/>
      <c r="BB91" s="100"/>
      <c r="BC91" s="92"/>
      <c r="BD91" s="79"/>
      <c r="BE91" s="79"/>
      <c r="BF91" s="79"/>
      <c r="BG91" s="92"/>
      <c r="BH91" s="90">
        <f>T91+BB91</f>
        <v>9300000</v>
      </c>
      <c r="BI91" s="349" t="s">
        <v>113</v>
      </c>
      <c r="BJ91" s="70"/>
      <c r="BK91" s="77" t="s">
        <v>114</v>
      </c>
      <c r="BL91" s="92"/>
      <c r="BM91" s="166"/>
      <c r="BN91" s="104" t="s">
        <v>917</v>
      </c>
      <c r="BO91" s="77">
        <v>20</v>
      </c>
      <c r="BP91" s="77" t="s">
        <v>109</v>
      </c>
      <c r="BQ91" s="77" t="s">
        <v>108</v>
      </c>
      <c r="BR91" s="77" t="s">
        <v>108</v>
      </c>
      <c r="BS91" s="77" t="s">
        <v>108</v>
      </c>
      <c r="BT91" s="77" t="s">
        <v>108</v>
      </c>
      <c r="BU91" s="105" t="s">
        <v>1215</v>
      </c>
      <c r="BV91" s="77">
        <v>3043986240</v>
      </c>
      <c r="BW91" s="114" t="s">
        <v>1216</v>
      </c>
      <c r="BX91" s="95" t="s">
        <v>839</v>
      </c>
      <c r="BY91" s="77" t="s">
        <v>119</v>
      </c>
      <c r="BZ91" s="127" t="s">
        <v>1217</v>
      </c>
      <c r="CA91" s="93" t="s">
        <v>109</v>
      </c>
      <c r="CB91" s="93" t="s">
        <v>109</v>
      </c>
      <c r="CC91" s="77" t="s">
        <v>109</v>
      </c>
      <c r="CD91" s="93"/>
      <c r="CE91" s="93"/>
      <c r="CF91" s="93"/>
      <c r="CG91" s="93"/>
      <c r="CH91" s="93"/>
      <c r="CI91" s="93"/>
      <c r="CJ91" s="93"/>
      <c r="CK91" s="93"/>
      <c r="CL91" s="93"/>
      <c r="CM91" s="93" t="s">
        <v>109</v>
      </c>
      <c r="CN91" s="93"/>
    </row>
    <row r="92" spans="1:736" s="50" customFormat="1" ht="45.75" customHeight="1">
      <c r="A92" s="589">
        <f>1+A91</f>
        <v>91</v>
      </c>
      <c r="B92" s="87" t="s">
        <v>1218</v>
      </c>
      <c r="C92" s="70" t="s">
        <v>1219</v>
      </c>
      <c r="D92" s="74" t="s">
        <v>1220</v>
      </c>
      <c r="E92" s="71">
        <v>45386</v>
      </c>
      <c r="F92" s="72">
        <v>45387</v>
      </c>
      <c r="G92" s="72">
        <v>45477</v>
      </c>
      <c r="H92" s="70" t="s">
        <v>416</v>
      </c>
      <c r="I92" s="75" t="s">
        <v>95</v>
      </c>
      <c r="J92" s="95" t="s">
        <v>1221</v>
      </c>
      <c r="K92" s="122">
        <v>1072704100</v>
      </c>
      <c r="L92" s="70">
        <v>3</v>
      </c>
      <c r="M92" s="111" t="s">
        <v>844</v>
      </c>
      <c r="N92" s="77" t="s">
        <v>98</v>
      </c>
      <c r="O92" s="87" t="s">
        <v>873</v>
      </c>
      <c r="P92" s="70" t="s">
        <v>1222</v>
      </c>
      <c r="Q92" s="70" t="s">
        <v>681</v>
      </c>
      <c r="R92" s="79">
        <f>+G92-F92</f>
        <v>90</v>
      </c>
      <c r="S92" s="70" t="s">
        <v>1223</v>
      </c>
      <c r="T92" s="123">
        <v>13800000</v>
      </c>
      <c r="U92" s="124" t="s">
        <v>1224</v>
      </c>
      <c r="V92" s="123">
        <f>+T92</f>
        <v>13800000</v>
      </c>
      <c r="W92" s="125">
        <v>45386</v>
      </c>
      <c r="X92" s="126" t="s">
        <v>473</v>
      </c>
      <c r="Y92" s="311">
        <f>+Z92+AA92+AB92</f>
        <v>13800000</v>
      </c>
      <c r="Z92" s="84">
        <f>+V92</f>
        <v>13800000</v>
      </c>
      <c r="AA92" s="86">
        <v>0</v>
      </c>
      <c r="AB92" s="85">
        <f>+AC92+AD92+AE92+AF92+AG92+AH92+AI92+AJ92</f>
        <v>0</v>
      </c>
      <c r="AC92" s="86">
        <v>0</v>
      </c>
      <c r="AD92" s="86">
        <v>0</v>
      </c>
      <c r="AE92" s="86">
        <v>0</v>
      </c>
      <c r="AF92" s="86">
        <v>0</v>
      </c>
      <c r="AG92" s="86">
        <v>0</v>
      </c>
      <c r="AH92" s="86">
        <v>0</v>
      </c>
      <c r="AI92" s="86">
        <v>0</v>
      </c>
      <c r="AJ92" s="86">
        <v>0</v>
      </c>
      <c r="AK92" s="78" t="s">
        <v>104</v>
      </c>
      <c r="AL92" s="103" t="s">
        <v>1225</v>
      </c>
      <c r="AM92" s="70" t="s">
        <v>1226</v>
      </c>
      <c r="AN92" s="76">
        <v>79987745</v>
      </c>
      <c r="AO92" s="78" t="s">
        <v>114</v>
      </c>
      <c r="AP92" s="70" t="s">
        <v>114</v>
      </c>
      <c r="AQ92" s="118" t="s">
        <v>114</v>
      </c>
      <c r="AR92" s="78" t="s">
        <v>114</v>
      </c>
      <c r="AS92" s="70" t="s">
        <v>109</v>
      </c>
      <c r="AT92" s="78" t="s">
        <v>109</v>
      </c>
      <c r="AU92" s="78" t="s">
        <v>392</v>
      </c>
      <c r="AV92" s="70"/>
      <c r="AW92" s="70"/>
      <c r="AX92" s="70" t="s">
        <v>109</v>
      </c>
      <c r="AY92" s="70" t="s">
        <v>108</v>
      </c>
      <c r="AZ92" s="92"/>
      <c r="BA92" s="70"/>
      <c r="BB92" s="100"/>
      <c r="BC92" s="92"/>
      <c r="BD92" s="79"/>
      <c r="BE92" s="79"/>
      <c r="BF92" s="79"/>
      <c r="BG92" s="92"/>
      <c r="BH92" s="90">
        <f>T92+BB92</f>
        <v>13800000</v>
      </c>
      <c r="BI92" s="599" t="s">
        <v>113</v>
      </c>
      <c r="BJ92" s="70"/>
      <c r="BK92" s="77" t="s">
        <v>114</v>
      </c>
      <c r="BL92" s="92"/>
      <c r="BM92" s="482"/>
      <c r="BN92" s="104" t="s">
        <v>917</v>
      </c>
      <c r="BO92" s="77">
        <v>29</v>
      </c>
      <c r="BP92" s="77" t="s">
        <v>109</v>
      </c>
      <c r="BQ92" s="77" t="s">
        <v>108</v>
      </c>
      <c r="BR92" s="77" t="s">
        <v>108</v>
      </c>
      <c r="BS92" s="77" t="s">
        <v>108</v>
      </c>
      <c r="BT92" s="77" t="s">
        <v>108</v>
      </c>
      <c r="BU92" s="105" t="s">
        <v>1227</v>
      </c>
      <c r="BV92" s="77">
        <v>3224057134</v>
      </c>
      <c r="BW92" s="114" t="s">
        <v>1228</v>
      </c>
      <c r="BX92" s="95" t="s">
        <v>839</v>
      </c>
      <c r="BY92" s="77" t="s">
        <v>119</v>
      </c>
      <c r="BZ92" s="127" t="s">
        <v>1229</v>
      </c>
      <c r="CA92" s="93" t="s">
        <v>109</v>
      </c>
      <c r="CB92" s="93" t="s">
        <v>109</v>
      </c>
      <c r="CC92" s="77" t="s">
        <v>109</v>
      </c>
      <c r="CD92" s="93"/>
      <c r="CE92" s="93"/>
      <c r="CF92" s="93"/>
      <c r="CG92" s="93"/>
      <c r="CH92" s="93"/>
      <c r="CI92" s="93"/>
      <c r="CJ92" s="93"/>
      <c r="CK92" s="93"/>
      <c r="CL92" s="93"/>
      <c r="CM92" s="93" t="s">
        <v>109</v>
      </c>
      <c r="CN92" s="93"/>
    </row>
    <row r="93" spans="1:736" s="50" customFormat="1" ht="45.75" customHeight="1">
      <c r="A93" s="589">
        <f>1+A92</f>
        <v>92</v>
      </c>
      <c r="B93" s="87" t="s">
        <v>1230</v>
      </c>
      <c r="C93" s="70" t="s">
        <v>1231</v>
      </c>
      <c r="D93" s="74" t="s">
        <v>1220</v>
      </c>
      <c r="E93" s="71">
        <v>45386</v>
      </c>
      <c r="F93" s="72">
        <v>45387</v>
      </c>
      <c r="G93" s="72">
        <v>45476</v>
      </c>
      <c r="H93" s="70" t="s">
        <v>416</v>
      </c>
      <c r="I93" s="75" t="s">
        <v>95</v>
      </c>
      <c r="J93" s="95" t="s">
        <v>1232</v>
      </c>
      <c r="K93" s="122">
        <v>52962995</v>
      </c>
      <c r="L93" s="70">
        <v>1</v>
      </c>
      <c r="M93" s="111" t="s">
        <v>844</v>
      </c>
      <c r="N93" s="77" t="s">
        <v>98</v>
      </c>
      <c r="O93" s="87" t="s">
        <v>873</v>
      </c>
      <c r="P93" s="70" t="s">
        <v>1233</v>
      </c>
      <c r="Q93" s="70" t="s">
        <v>681</v>
      </c>
      <c r="R93" s="79">
        <f>+G93-F93</f>
        <v>89</v>
      </c>
      <c r="S93" s="70" t="s">
        <v>1223</v>
      </c>
      <c r="T93" s="123">
        <v>13800000</v>
      </c>
      <c r="U93" s="124" t="s">
        <v>1234</v>
      </c>
      <c r="V93" s="123">
        <f>+T93</f>
        <v>13800000</v>
      </c>
      <c r="W93" s="125">
        <v>45386</v>
      </c>
      <c r="X93" s="126" t="s">
        <v>473</v>
      </c>
      <c r="Y93" s="311">
        <f>+Z93+AA93+AB93</f>
        <v>13800000</v>
      </c>
      <c r="Z93" s="84">
        <f>+V93</f>
        <v>13800000</v>
      </c>
      <c r="AA93" s="86">
        <v>0</v>
      </c>
      <c r="AB93" s="85">
        <f>+AC93+AD93+AE93+AF93+AG93+AH93+AI93+AJ93</f>
        <v>0</v>
      </c>
      <c r="AC93" s="86">
        <v>0</v>
      </c>
      <c r="AD93" s="86">
        <v>0</v>
      </c>
      <c r="AE93" s="86">
        <v>0</v>
      </c>
      <c r="AF93" s="86">
        <v>0</v>
      </c>
      <c r="AG93" s="86">
        <v>0</v>
      </c>
      <c r="AH93" s="86">
        <v>0</v>
      </c>
      <c r="AI93" s="86">
        <v>0</v>
      </c>
      <c r="AJ93" s="86">
        <v>0</v>
      </c>
      <c r="AK93" s="78" t="s">
        <v>104</v>
      </c>
      <c r="AL93" s="103" t="s">
        <v>1235</v>
      </c>
      <c r="AM93" s="70" t="s">
        <v>1226</v>
      </c>
      <c r="AN93" s="76">
        <v>79987745</v>
      </c>
      <c r="AO93" s="78" t="s">
        <v>114</v>
      </c>
      <c r="AP93" s="70" t="s">
        <v>114</v>
      </c>
      <c r="AQ93" s="118" t="s">
        <v>114</v>
      </c>
      <c r="AR93" s="78" t="s">
        <v>114</v>
      </c>
      <c r="AS93" s="70" t="s">
        <v>109</v>
      </c>
      <c r="AT93" s="78" t="s">
        <v>109</v>
      </c>
      <c r="AU93" s="78" t="s">
        <v>392</v>
      </c>
      <c r="AV93" s="70"/>
      <c r="AW93" s="70"/>
      <c r="AX93" s="70" t="s">
        <v>109</v>
      </c>
      <c r="AY93" s="70" t="s">
        <v>108</v>
      </c>
      <c r="AZ93" s="92"/>
      <c r="BA93" s="70"/>
      <c r="BB93" s="100"/>
      <c r="BC93" s="92"/>
      <c r="BD93" s="79"/>
      <c r="BE93" s="79"/>
      <c r="BF93" s="79"/>
      <c r="BG93" s="92"/>
      <c r="BH93" s="90">
        <f>T93+BB93</f>
        <v>13800000</v>
      </c>
      <c r="BI93" s="599" t="s">
        <v>113</v>
      </c>
      <c r="BJ93" s="70"/>
      <c r="BK93" s="77" t="s">
        <v>114</v>
      </c>
      <c r="BL93" s="92"/>
      <c r="BM93" s="482"/>
      <c r="BN93" s="104" t="s">
        <v>161</v>
      </c>
      <c r="BO93" s="77">
        <v>41</v>
      </c>
      <c r="BP93" s="77" t="s">
        <v>108</v>
      </c>
      <c r="BQ93" s="77" t="s">
        <v>108</v>
      </c>
      <c r="BR93" s="77" t="s">
        <v>108</v>
      </c>
      <c r="BS93" s="77" t="s">
        <v>108</v>
      </c>
      <c r="BT93" s="77" t="s">
        <v>108</v>
      </c>
      <c r="BU93" s="105" t="s">
        <v>1236</v>
      </c>
      <c r="BV93" s="77">
        <v>3112702207</v>
      </c>
      <c r="BW93" s="114" t="s">
        <v>1237</v>
      </c>
      <c r="BX93" s="95" t="s">
        <v>881</v>
      </c>
      <c r="BY93" s="77" t="s">
        <v>119</v>
      </c>
      <c r="BZ93" s="127">
        <v>18368057386</v>
      </c>
      <c r="CA93" s="93" t="s">
        <v>109</v>
      </c>
      <c r="CB93" s="93" t="s">
        <v>109</v>
      </c>
      <c r="CC93" s="77" t="s">
        <v>109</v>
      </c>
      <c r="CD93" s="93"/>
      <c r="CE93" s="93"/>
      <c r="CF93" s="93"/>
      <c r="CG93" s="93"/>
      <c r="CH93" s="93"/>
      <c r="CI93" s="93"/>
      <c r="CJ93" s="93"/>
      <c r="CK93" s="93"/>
      <c r="CL93" s="93"/>
      <c r="CM93" s="93" t="s">
        <v>109</v>
      </c>
      <c r="CN93" s="93"/>
    </row>
    <row r="94" spans="1:736" s="50" customFormat="1" ht="45.75" customHeight="1">
      <c r="A94" s="589">
        <f>1+A93</f>
        <v>93</v>
      </c>
      <c r="B94" s="87" t="s">
        <v>1238</v>
      </c>
      <c r="C94" s="70" t="s">
        <v>1239</v>
      </c>
      <c r="D94" s="74" t="s">
        <v>1047</v>
      </c>
      <c r="E94" s="71">
        <v>45386</v>
      </c>
      <c r="F94" s="72">
        <v>45387</v>
      </c>
      <c r="G94" s="72">
        <v>45477</v>
      </c>
      <c r="H94" s="70" t="s">
        <v>416</v>
      </c>
      <c r="I94" s="75" t="s">
        <v>180</v>
      </c>
      <c r="J94" s="70" t="s">
        <v>1240</v>
      </c>
      <c r="K94" s="122">
        <v>80496956</v>
      </c>
      <c r="L94" s="70">
        <v>5</v>
      </c>
      <c r="M94" s="111" t="s">
        <v>844</v>
      </c>
      <c r="N94" s="77" t="s">
        <v>98</v>
      </c>
      <c r="O94" s="87" t="s">
        <v>873</v>
      </c>
      <c r="P94" s="70" t="s">
        <v>1241</v>
      </c>
      <c r="Q94" s="70" t="s">
        <v>681</v>
      </c>
      <c r="R94" s="79">
        <f>+G94-F94</f>
        <v>90</v>
      </c>
      <c r="S94" s="70" t="s">
        <v>726</v>
      </c>
      <c r="T94" s="123">
        <v>11520000</v>
      </c>
      <c r="U94" s="124" t="s">
        <v>1242</v>
      </c>
      <c r="V94" s="123">
        <f>+T94</f>
        <v>11520000</v>
      </c>
      <c r="W94" s="125">
        <v>45386</v>
      </c>
      <c r="X94" s="126" t="s">
        <v>473</v>
      </c>
      <c r="Y94" s="311">
        <f>+Z94+AA94+AB94</f>
        <v>11520000</v>
      </c>
      <c r="Z94" s="84">
        <f>+V94</f>
        <v>11520000</v>
      </c>
      <c r="AA94" s="86">
        <v>0</v>
      </c>
      <c r="AB94" s="85">
        <f>+AC94+AD94+AE94+AF94+AG94+AH94+AI94+AJ94</f>
        <v>0</v>
      </c>
      <c r="AC94" s="86">
        <v>0</v>
      </c>
      <c r="AD94" s="86">
        <v>0</v>
      </c>
      <c r="AE94" s="86">
        <v>0</v>
      </c>
      <c r="AF94" s="86">
        <v>0</v>
      </c>
      <c r="AG94" s="86">
        <v>0</v>
      </c>
      <c r="AH94" s="86">
        <v>0</v>
      </c>
      <c r="AI94" s="86">
        <v>0</v>
      </c>
      <c r="AJ94" s="86">
        <v>0</v>
      </c>
      <c r="AK94" s="78" t="s">
        <v>104</v>
      </c>
      <c r="AL94" s="103" t="s">
        <v>1243</v>
      </c>
      <c r="AM94" s="70" t="s">
        <v>1054</v>
      </c>
      <c r="AN94" s="76" t="s">
        <v>1244</v>
      </c>
      <c r="AO94" s="78" t="s">
        <v>114</v>
      </c>
      <c r="AP94" s="70" t="s">
        <v>114</v>
      </c>
      <c r="AQ94" s="118" t="s">
        <v>114</v>
      </c>
      <c r="AR94" s="78" t="s">
        <v>114</v>
      </c>
      <c r="AS94" s="70" t="s">
        <v>109</v>
      </c>
      <c r="AT94" s="78" t="s">
        <v>109</v>
      </c>
      <c r="AU94" s="78" t="s">
        <v>392</v>
      </c>
      <c r="AV94" s="70"/>
      <c r="AW94" s="70" t="s">
        <v>110</v>
      </c>
      <c r="AX94" s="70" t="s">
        <v>109</v>
      </c>
      <c r="AY94" s="70" t="s">
        <v>108</v>
      </c>
      <c r="AZ94" s="92"/>
      <c r="BA94" s="70"/>
      <c r="BB94" s="100"/>
      <c r="BC94" s="92"/>
      <c r="BD94" s="79"/>
      <c r="BE94" s="79"/>
      <c r="BF94" s="79"/>
      <c r="BG94" s="92"/>
      <c r="BH94" s="90">
        <f>T94+BB94</f>
        <v>11520000</v>
      </c>
      <c r="BI94" s="304" t="s">
        <v>135</v>
      </c>
      <c r="BJ94" s="19"/>
      <c r="BK94" s="23" t="s">
        <v>114</v>
      </c>
      <c r="BL94" s="59"/>
      <c r="BM94" s="131" t="s">
        <v>136</v>
      </c>
      <c r="BN94" s="104" t="s">
        <v>917</v>
      </c>
      <c r="BO94" s="77">
        <v>49</v>
      </c>
      <c r="BP94" s="77" t="s">
        <v>109</v>
      </c>
      <c r="BQ94" s="77" t="s">
        <v>108</v>
      </c>
      <c r="BR94" s="77" t="s">
        <v>108</v>
      </c>
      <c r="BS94" s="77" t="s">
        <v>108</v>
      </c>
      <c r="BT94" s="77" t="s">
        <v>108</v>
      </c>
      <c r="BU94" s="105" t="s">
        <v>1245</v>
      </c>
      <c r="BV94" s="77">
        <v>3114900455</v>
      </c>
      <c r="BW94" s="114" t="s">
        <v>1246</v>
      </c>
      <c r="BX94" s="95" t="s">
        <v>1247</v>
      </c>
      <c r="BY94" s="77" t="s">
        <v>119</v>
      </c>
      <c r="BZ94" s="127">
        <v>24101290120</v>
      </c>
      <c r="CA94" s="93" t="s">
        <v>109</v>
      </c>
      <c r="CB94" s="93" t="s">
        <v>109</v>
      </c>
      <c r="CC94" s="77" t="s">
        <v>109</v>
      </c>
      <c r="CD94" s="93"/>
      <c r="CE94" s="93"/>
      <c r="CF94" s="93"/>
      <c r="CG94" s="93"/>
      <c r="CH94" s="93"/>
      <c r="CI94" s="93"/>
      <c r="CJ94" s="93"/>
      <c r="CK94" s="93"/>
      <c r="CL94" s="93"/>
      <c r="CM94" s="93" t="s">
        <v>109</v>
      </c>
      <c r="CN94" s="93"/>
    </row>
    <row r="95" spans="1:736" s="50" customFormat="1" ht="45.75" customHeight="1">
      <c r="A95" s="589">
        <f>1+A94</f>
        <v>94</v>
      </c>
      <c r="B95" s="87" t="s">
        <v>1248</v>
      </c>
      <c r="C95" s="70" t="s">
        <v>1249</v>
      </c>
      <c r="D95" s="74" t="s">
        <v>479</v>
      </c>
      <c r="E95" s="71">
        <v>45387</v>
      </c>
      <c r="F95" s="72">
        <v>45390</v>
      </c>
      <c r="G95" s="72">
        <v>45511</v>
      </c>
      <c r="H95" s="70" t="s">
        <v>416</v>
      </c>
      <c r="I95" s="75" t="s">
        <v>180</v>
      </c>
      <c r="J95" s="158" t="s">
        <v>1250</v>
      </c>
      <c r="K95" s="122">
        <v>1005363837</v>
      </c>
      <c r="L95" s="70">
        <v>4</v>
      </c>
      <c r="M95" s="111" t="s">
        <v>844</v>
      </c>
      <c r="N95" s="77" t="s">
        <v>98</v>
      </c>
      <c r="O95" s="87" t="s">
        <v>99</v>
      </c>
      <c r="P95" s="70" t="s">
        <v>1251</v>
      </c>
      <c r="Q95" s="70" t="s">
        <v>928</v>
      </c>
      <c r="R95" s="79">
        <f>+G95-F95</f>
        <v>121</v>
      </c>
      <c r="S95" s="70" t="s">
        <v>1252</v>
      </c>
      <c r="T95" s="123">
        <v>12104000</v>
      </c>
      <c r="U95" s="124" t="s">
        <v>1253</v>
      </c>
      <c r="V95" s="123">
        <f>+T95</f>
        <v>12104000</v>
      </c>
      <c r="W95" s="125">
        <v>45388</v>
      </c>
      <c r="X95" s="126" t="s">
        <v>473</v>
      </c>
      <c r="Y95" s="311">
        <f>+Z95+AA95+AB95</f>
        <v>12104000</v>
      </c>
      <c r="Z95" s="84">
        <f>+V95</f>
        <v>12104000</v>
      </c>
      <c r="AA95" s="86">
        <v>0</v>
      </c>
      <c r="AB95" s="85">
        <f>+AC95+AD95+AE95+AF95+AG95+AH95+AI95+AJ95</f>
        <v>0</v>
      </c>
      <c r="AC95" s="86">
        <v>0</v>
      </c>
      <c r="AD95" s="86">
        <v>0</v>
      </c>
      <c r="AE95" s="86">
        <v>0</v>
      </c>
      <c r="AF95" s="86">
        <v>0</v>
      </c>
      <c r="AG95" s="86">
        <v>0</v>
      </c>
      <c r="AH95" s="86">
        <v>0</v>
      </c>
      <c r="AI95" s="86">
        <v>0</v>
      </c>
      <c r="AJ95" s="86">
        <v>0</v>
      </c>
      <c r="AK95" s="78" t="s">
        <v>104</v>
      </c>
      <c r="AL95" s="103" t="s">
        <v>1254</v>
      </c>
      <c r="AM95" s="70" t="s">
        <v>1255</v>
      </c>
      <c r="AN95" s="76">
        <v>11202703</v>
      </c>
      <c r="AO95" s="78" t="s">
        <v>114</v>
      </c>
      <c r="AP95" s="70" t="s">
        <v>114</v>
      </c>
      <c r="AQ95" s="118" t="s">
        <v>114</v>
      </c>
      <c r="AR95" s="78" t="s">
        <v>114</v>
      </c>
      <c r="AS95" s="70" t="s">
        <v>109</v>
      </c>
      <c r="AT95" s="78" t="s">
        <v>109</v>
      </c>
      <c r="AU95" s="78" t="s">
        <v>392</v>
      </c>
      <c r="AV95" s="70"/>
      <c r="AW95" s="70"/>
      <c r="AX95" s="70" t="s">
        <v>109</v>
      </c>
      <c r="AY95" s="70" t="s">
        <v>108</v>
      </c>
      <c r="AZ95" s="92"/>
      <c r="BA95" s="70"/>
      <c r="BB95" s="100"/>
      <c r="BC95" s="92"/>
      <c r="BD95" s="79"/>
      <c r="BE95" s="79"/>
      <c r="BF95" s="79"/>
      <c r="BG95" s="92"/>
      <c r="BH95" s="90">
        <f>T95+BB95</f>
        <v>12104000</v>
      </c>
      <c r="BI95" s="349" t="s">
        <v>113</v>
      </c>
      <c r="BJ95" s="134"/>
      <c r="BK95" s="141" t="s">
        <v>114</v>
      </c>
      <c r="BL95" s="156"/>
      <c r="BM95" s="482"/>
      <c r="BN95" s="104" t="s">
        <v>161</v>
      </c>
      <c r="BO95" s="77">
        <v>36</v>
      </c>
      <c r="BP95" s="77" t="s">
        <v>108</v>
      </c>
      <c r="BQ95" s="77" t="s">
        <v>108</v>
      </c>
      <c r="BR95" s="77" t="s">
        <v>108</v>
      </c>
      <c r="BS95" s="77" t="s">
        <v>108</v>
      </c>
      <c r="BT95" s="77" t="s">
        <v>108</v>
      </c>
      <c r="BU95" s="105" t="s">
        <v>1256</v>
      </c>
      <c r="BV95" s="77">
        <v>3215633990</v>
      </c>
      <c r="BW95" s="114" t="s">
        <v>1257</v>
      </c>
      <c r="BX95" s="95" t="s">
        <v>839</v>
      </c>
      <c r="BY95" s="77" t="s">
        <v>119</v>
      </c>
      <c r="BZ95" s="127" t="s">
        <v>1258</v>
      </c>
      <c r="CA95" s="93" t="s">
        <v>109</v>
      </c>
      <c r="CB95" s="93" t="s">
        <v>109</v>
      </c>
      <c r="CC95" s="77" t="s">
        <v>109</v>
      </c>
      <c r="CD95" s="93" t="s">
        <v>109</v>
      </c>
      <c r="CE95" s="93"/>
      <c r="CF95" s="93"/>
      <c r="CG95" s="93"/>
      <c r="CH95" s="93"/>
      <c r="CI95" s="93"/>
      <c r="CJ95" s="93"/>
      <c r="CK95" s="93"/>
      <c r="CL95" s="93"/>
      <c r="CM95" s="93" t="s">
        <v>109</v>
      </c>
      <c r="CN95" s="93"/>
      <c r="GV95" s="328"/>
      <c r="GW95" s="328"/>
      <c r="GX95" s="328"/>
      <c r="GY95" s="328"/>
      <c r="GZ95" s="328"/>
      <c r="HA95" s="328"/>
      <c r="HB95" s="328"/>
      <c r="HC95" s="328"/>
      <c r="HD95" s="328"/>
      <c r="HE95" s="328"/>
      <c r="HF95" s="328"/>
      <c r="HG95" s="328"/>
      <c r="HH95" s="328"/>
      <c r="HI95" s="328"/>
      <c r="HJ95" s="328"/>
      <c r="HK95" s="328"/>
      <c r="HL95" s="328"/>
      <c r="HM95" s="328"/>
      <c r="HN95" s="328"/>
      <c r="HO95" s="328"/>
      <c r="HP95" s="328"/>
      <c r="HQ95" s="328"/>
      <c r="HR95" s="328"/>
      <c r="HS95" s="328"/>
      <c r="HT95" s="328"/>
      <c r="HU95" s="328"/>
      <c r="HV95" s="328"/>
      <c r="HW95" s="328"/>
      <c r="HX95" s="328"/>
      <c r="HY95" s="328"/>
      <c r="HZ95" s="328"/>
      <c r="IA95" s="328"/>
      <c r="IB95" s="328"/>
      <c r="IC95" s="328"/>
      <c r="ID95" s="328"/>
      <c r="IE95" s="328"/>
      <c r="IF95" s="328"/>
      <c r="IG95" s="328"/>
      <c r="IH95" s="328"/>
      <c r="II95" s="328"/>
      <c r="IJ95" s="328"/>
      <c r="IK95" s="328"/>
      <c r="IL95" s="328"/>
      <c r="IM95" s="328"/>
      <c r="IN95" s="328"/>
      <c r="IO95" s="328"/>
      <c r="IP95" s="328"/>
      <c r="IQ95" s="328"/>
      <c r="IR95" s="328"/>
      <c r="IS95" s="328"/>
      <c r="IT95" s="328"/>
      <c r="IU95" s="328"/>
      <c r="IV95" s="328"/>
      <c r="IW95" s="328"/>
      <c r="IX95" s="328"/>
      <c r="IY95" s="328"/>
      <c r="IZ95" s="328"/>
      <c r="JA95" s="328"/>
      <c r="JB95" s="328"/>
      <c r="JC95" s="328"/>
      <c r="JD95" s="328"/>
      <c r="JE95" s="328"/>
      <c r="JF95" s="328"/>
      <c r="JG95" s="328"/>
      <c r="JH95" s="328"/>
      <c r="JI95" s="328"/>
      <c r="JJ95" s="328"/>
      <c r="JK95" s="328"/>
      <c r="JL95" s="328"/>
      <c r="JM95" s="328"/>
      <c r="JN95" s="328"/>
      <c r="JO95" s="328"/>
      <c r="JP95" s="328"/>
      <c r="JQ95" s="328"/>
      <c r="JR95" s="328"/>
      <c r="JS95" s="328"/>
      <c r="JT95" s="328"/>
      <c r="JU95" s="328"/>
      <c r="JV95" s="328"/>
      <c r="JW95" s="328"/>
      <c r="JX95" s="328"/>
      <c r="JY95" s="328"/>
      <c r="JZ95" s="328"/>
      <c r="KA95" s="328"/>
      <c r="KB95" s="328"/>
      <c r="KC95" s="328"/>
      <c r="KD95" s="328"/>
      <c r="KE95" s="328"/>
      <c r="KF95" s="328"/>
      <c r="KG95" s="328"/>
      <c r="KH95" s="328"/>
      <c r="KI95" s="328"/>
      <c r="KJ95" s="328"/>
      <c r="KK95" s="328"/>
      <c r="KL95" s="328"/>
      <c r="KM95" s="328"/>
      <c r="KN95" s="328"/>
      <c r="KO95" s="328"/>
      <c r="KP95" s="328"/>
      <c r="KQ95" s="328"/>
      <c r="KR95" s="328"/>
      <c r="KS95" s="328"/>
      <c r="KT95" s="328"/>
      <c r="KU95" s="328"/>
      <c r="KV95" s="328"/>
      <c r="KW95" s="328"/>
      <c r="KX95" s="328"/>
      <c r="KY95" s="328"/>
      <c r="KZ95" s="328"/>
      <c r="LA95" s="328"/>
      <c r="LB95" s="328"/>
      <c r="LC95" s="328"/>
      <c r="LD95" s="328"/>
      <c r="LE95" s="328"/>
      <c r="LF95" s="328"/>
      <c r="LG95" s="328"/>
      <c r="LH95" s="328"/>
      <c r="LI95" s="328"/>
      <c r="LJ95" s="328"/>
      <c r="LK95" s="328"/>
      <c r="LL95" s="328"/>
      <c r="LM95" s="328"/>
      <c r="LN95" s="328"/>
      <c r="LO95" s="328"/>
      <c r="LP95" s="328"/>
      <c r="LQ95" s="328"/>
      <c r="LR95" s="328"/>
      <c r="LS95" s="328"/>
      <c r="LT95" s="328"/>
      <c r="LU95" s="328"/>
      <c r="LV95" s="328"/>
      <c r="LW95" s="328"/>
      <c r="LX95" s="328"/>
      <c r="LY95" s="328"/>
      <c r="LZ95" s="328"/>
      <c r="MA95" s="328"/>
      <c r="MB95" s="328"/>
      <c r="MC95" s="328"/>
      <c r="MD95" s="328"/>
      <c r="ME95" s="328"/>
      <c r="MF95" s="328"/>
      <c r="MG95" s="328"/>
      <c r="MH95" s="328"/>
      <c r="MI95" s="328"/>
      <c r="MJ95" s="328"/>
      <c r="MK95" s="328"/>
      <c r="ML95" s="328"/>
      <c r="MM95" s="328"/>
      <c r="MN95" s="328"/>
      <c r="MO95" s="328"/>
      <c r="MP95" s="328"/>
      <c r="MQ95" s="328"/>
      <c r="MR95" s="328"/>
      <c r="MS95" s="328"/>
      <c r="MT95" s="328"/>
      <c r="MU95" s="328"/>
      <c r="MV95" s="328"/>
      <c r="MW95" s="328"/>
      <c r="MX95" s="328"/>
      <c r="MY95" s="328"/>
      <c r="MZ95" s="328"/>
      <c r="NA95" s="328"/>
      <c r="NB95" s="328"/>
      <c r="NC95" s="328"/>
      <c r="ND95" s="328"/>
      <c r="NE95" s="328"/>
      <c r="NF95" s="328"/>
      <c r="NG95" s="328"/>
      <c r="NH95" s="328"/>
      <c r="NI95" s="328"/>
      <c r="NJ95" s="328"/>
      <c r="NK95" s="328"/>
      <c r="NL95" s="328"/>
      <c r="NM95" s="328"/>
      <c r="NN95" s="328"/>
      <c r="NO95" s="328"/>
      <c r="NP95" s="328"/>
      <c r="NQ95" s="328"/>
      <c r="NR95" s="328"/>
      <c r="NS95" s="328"/>
      <c r="NT95" s="328"/>
      <c r="NU95" s="328"/>
      <c r="NV95" s="328"/>
      <c r="NW95" s="328"/>
      <c r="NX95" s="328"/>
      <c r="NY95" s="328"/>
      <c r="NZ95" s="328"/>
      <c r="OA95" s="328"/>
      <c r="OB95" s="328"/>
      <c r="OC95" s="328"/>
      <c r="OD95" s="328"/>
      <c r="OE95" s="328"/>
      <c r="OF95" s="328"/>
      <c r="OG95" s="328"/>
      <c r="OH95" s="328"/>
      <c r="OI95" s="328"/>
      <c r="OJ95" s="328"/>
      <c r="OK95" s="328"/>
      <c r="OL95" s="328"/>
      <c r="OM95" s="328"/>
      <c r="ON95" s="328"/>
      <c r="OO95" s="328"/>
      <c r="OP95" s="328"/>
      <c r="OQ95" s="328"/>
      <c r="OR95" s="328"/>
      <c r="OS95" s="328"/>
      <c r="OT95" s="328"/>
      <c r="OU95" s="328"/>
      <c r="OV95" s="328"/>
      <c r="OW95" s="328"/>
      <c r="OX95" s="328"/>
      <c r="OY95" s="328"/>
      <c r="OZ95" s="328"/>
      <c r="PA95" s="328"/>
      <c r="PB95" s="328"/>
      <c r="PC95" s="328"/>
      <c r="PD95" s="328"/>
      <c r="PE95" s="328"/>
      <c r="PF95" s="328"/>
      <c r="PG95" s="328"/>
      <c r="PH95" s="328"/>
      <c r="PI95" s="328"/>
      <c r="PJ95" s="328"/>
      <c r="PK95" s="328"/>
      <c r="PL95" s="328"/>
      <c r="PM95" s="328"/>
      <c r="PN95" s="328"/>
      <c r="PO95" s="328"/>
      <c r="PP95" s="328"/>
      <c r="PQ95" s="328"/>
      <c r="PR95" s="328"/>
      <c r="PS95" s="328"/>
      <c r="PT95" s="328"/>
      <c r="PU95" s="328"/>
      <c r="PV95" s="328"/>
      <c r="PW95" s="328"/>
      <c r="PX95" s="328"/>
      <c r="PY95" s="328"/>
      <c r="PZ95" s="328"/>
      <c r="QA95" s="328"/>
      <c r="QB95" s="328"/>
      <c r="QC95" s="328"/>
      <c r="QD95" s="328"/>
      <c r="QE95" s="328"/>
      <c r="QF95" s="328"/>
      <c r="QG95" s="328"/>
      <c r="QH95" s="328"/>
      <c r="QI95" s="328"/>
      <c r="QJ95" s="328"/>
      <c r="QK95" s="328"/>
      <c r="QL95" s="328"/>
      <c r="QM95" s="328"/>
      <c r="QN95" s="328"/>
      <c r="QO95" s="328"/>
      <c r="QP95" s="328"/>
      <c r="QQ95" s="328"/>
      <c r="QR95" s="328"/>
      <c r="QS95" s="328"/>
      <c r="QT95" s="328"/>
      <c r="QU95" s="328"/>
      <c r="QV95" s="328"/>
      <c r="QW95" s="328"/>
      <c r="QX95" s="328"/>
      <c r="QY95" s="328"/>
      <c r="QZ95" s="328"/>
      <c r="RA95" s="328"/>
      <c r="RB95" s="328"/>
      <c r="RC95" s="328"/>
      <c r="RD95" s="328"/>
      <c r="RE95" s="328"/>
      <c r="RF95" s="328"/>
      <c r="RG95" s="328"/>
      <c r="RH95" s="328"/>
      <c r="RI95" s="328"/>
      <c r="RJ95" s="328"/>
      <c r="RK95" s="328"/>
      <c r="RL95" s="328"/>
      <c r="RM95" s="328"/>
      <c r="RN95" s="328"/>
      <c r="RO95" s="328"/>
      <c r="RP95" s="328"/>
      <c r="RQ95" s="328"/>
      <c r="RR95" s="328"/>
      <c r="RS95" s="328"/>
      <c r="RT95" s="328"/>
      <c r="RU95" s="328"/>
      <c r="RV95" s="328"/>
      <c r="RW95" s="328"/>
      <c r="RX95" s="328"/>
      <c r="RY95" s="328"/>
      <c r="RZ95" s="328"/>
      <c r="SA95" s="328"/>
      <c r="SB95" s="328"/>
      <c r="SC95" s="328"/>
      <c r="SD95" s="328"/>
      <c r="SE95" s="328"/>
      <c r="SF95" s="328"/>
      <c r="SG95" s="328"/>
      <c r="SH95" s="328"/>
      <c r="SI95" s="328"/>
      <c r="SJ95" s="328"/>
      <c r="SK95" s="328"/>
      <c r="SL95" s="328"/>
      <c r="SM95" s="328"/>
      <c r="SN95" s="328"/>
      <c r="SO95" s="328"/>
      <c r="SP95" s="328"/>
      <c r="SQ95" s="328"/>
      <c r="SR95" s="328"/>
      <c r="SS95" s="328"/>
      <c r="ST95" s="328"/>
      <c r="SU95" s="328"/>
      <c r="SV95" s="328"/>
      <c r="SW95" s="328"/>
      <c r="SX95" s="328"/>
      <c r="SY95" s="328"/>
      <c r="SZ95" s="328"/>
      <c r="TA95" s="328"/>
      <c r="TB95" s="328"/>
      <c r="TC95" s="328"/>
      <c r="TD95" s="328"/>
      <c r="TE95" s="328"/>
      <c r="TF95" s="328"/>
      <c r="TG95" s="328"/>
      <c r="TH95" s="328"/>
      <c r="TI95" s="328"/>
      <c r="TJ95" s="328"/>
      <c r="TK95" s="328"/>
      <c r="TL95" s="328"/>
      <c r="TM95" s="328"/>
      <c r="TN95" s="328"/>
      <c r="TO95" s="328"/>
      <c r="TP95" s="328"/>
      <c r="TQ95" s="328"/>
      <c r="TR95" s="328"/>
      <c r="TS95" s="328"/>
      <c r="TT95" s="328"/>
      <c r="TU95" s="328"/>
      <c r="TV95" s="328"/>
      <c r="TW95" s="328"/>
      <c r="TX95" s="328"/>
      <c r="TY95" s="328"/>
      <c r="TZ95" s="328"/>
      <c r="UA95" s="328"/>
      <c r="UB95" s="328"/>
      <c r="UC95" s="328"/>
      <c r="UD95" s="328"/>
      <c r="UE95" s="328"/>
      <c r="UF95" s="328"/>
      <c r="UG95" s="328"/>
      <c r="UH95" s="328"/>
      <c r="UI95" s="328"/>
      <c r="UJ95" s="328"/>
      <c r="UK95" s="328"/>
      <c r="UL95" s="328"/>
      <c r="UM95" s="328"/>
      <c r="UN95" s="328"/>
      <c r="UO95" s="328"/>
      <c r="UP95" s="328"/>
      <c r="UQ95" s="328"/>
      <c r="UR95" s="328"/>
      <c r="US95" s="328"/>
      <c r="UT95" s="328"/>
      <c r="UU95" s="328"/>
      <c r="UV95" s="328"/>
      <c r="UW95" s="328"/>
      <c r="UX95" s="328"/>
      <c r="UY95" s="328"/>
      <c r="UZ95" s="328"/>
      <c r="VA95" s="328"/>
      <c r="VB95" s="328"/>
      <c r="VC95" s="328"/>
      <c r="VD95" s="328"/>
      <c r="VE95" s="328"/>
      <c r="VF95" s="328"/>
      <c r="VG95" s="328"/>
      <c r="VH95" s="328"/>
      <c r="VI95" s="328"/>
      <c r="VJ95" s="328"/>
      <c r="VK95" s="328"/>
      <c r="VL95" s="328"/>
      <c r="VM95" s="328"/>
      <c r="VN95" s="328"/>
      <c r="VO95" s="328"/>
      <c r="VP95" s="328"/>
      <c r="VQ95" s="328"/>
      <c r="VR95" s="328"/>
      <c r="VS95" s="328"/>
      <c r="VT95" s="328"/>
      <c r="VU95" s="328"/>
      <c r="VV95" s="328"/>
      <c r="VW95" s="328"/>
      <c r="VX95" s="328"/>
      <c r="VY95" s="328"/>
      <c r="VZ95" s="328"/>
      <c r="WA95" s="328"/>
      <c r="WB95" s="328"/>
      <c r="WC95" s="328"/>
      <c r="WD95" s="328"/>
      <c r="WE95" s="328"/>
      <c r="WF95" s="328"/>
      <c r="WG95" s="328"/>
      <c r="WH95" s="328"/>
      <c r="WI95" s="328"/>
      <c r="WJ95" s="328"/>
      <c r="WK95" s="328"/>
      <c r="WL95" s="328"/>
      <c r="WM95" s="328"/>
      <c r="WN95" s="328"/>
      <c r="WO95" s="328"/>
      <c r="WP95" s="328"/>
      <c r="WQ95" s="328"/>
      <c r="WR95" s="328"/>
      <c r="WS95" s="328"/>
      <c r="WT95" s="328"/>
      <c r="WU95" s="328"/>
      <c r="WV95" s="328"/>
      <c r="WW95" s="328"/>
      <c r="WX95" s="328"/>
      <c r="WY95" s="328"/>
      <c r="WZ95" s="328"/>
      <c r="XA95" s="328"/>
      <c r="XB95" s="328"/>
      <c r="XC95" s="328"/>
      <c r="XD95" s="328"/>
      <c r="XE95" s="328"/>
      <c r="XF95" s="328"/>
      <c r="XG95" s="328"/>
      <c r="XH95" s="328"/>
      <c r="XI95" s="328"/>
      <c r="XJ95" s="328"/>
      <c r="XK95" s="328"/>
      <c r="XL95" s="328"/>
      <c r="XM95" s="328"/>
      <c r="XN95" s="328"/>
      <c r="XO95" s="328"/>
      <c r="XP95" s="328"/>
      <c r="XQ95" s="328"/>
      <c r="XR95" s="328"/>
      <c r="XS95" s="328"/>
      <c r="XT95" s="328"/>
      <c r="XU95" s="328"/>
      <c r="XV95" s="328"/>
      <c r="XW95" s="328"/>
      <c r="XX95" s="328"/>
      <c r="XY95" s="328"/>
      <c r="XZ95" s="328"/>
      <c r="YA95" s="328"/>
      <c r="YB95" s="328"/>
      <c r="YC95" s="328"/>
      <c r="YD95" s="328"/>
      <c r="YE95" s="328"/>
      <c r="YF95" s="328"/>
      <c r="YG95" s="328"/>
      <c r="YH95" s="328"/>
      <c r="YI95" s="328"/>
      <c r="YJ95" s="328"/>
      <c r="YK95" s="328"/>
      <c r="YL95" s="328"/>
      <c r="YM95" s="328"/>
      <c r="YN95" s="328"/>
      <c r="YO95" s="328"/>
      <c r="YP95" s="328"/>
      <c r="YQ95" s="328"/>
      <c r="YR95" s="328"/>
      <c r="YS95" s="328"/>
      <c r="YT95" s="328"/>
      <c r="YU95" s="328"/>
      <c r="YV95" s="328"/>
      <c r="YW95" s="328"/>
      <c r="YX95" s="328"/>
      <c r="YY95" s="328"/>
      <c r="YZ95" s="328"/>
      <c r="ZA95" s="328"/>
      <c r="ZB95" s="328"/>
      <c r="ZC95" s="328"/>
      <c r="ZD95" s="328"/>
      <c r="ZE95" s="328"/>
      <c r="ZF95" s="328"/>
      <c r="ZG95" s="328"/>
      <c r="ZH95" s="328"/>
      <c r="ZI95" s="328"/>
      <c r="ZJ95" s="328"/>
      <c r="ZK95" s="328"/>
      <c r="ZL95" s="328"/>
      <c r="ZM95" s="328"/>
      <c r="ZN95" s="328"/>
      <c r="ZO95" s="328"/>
      <c r="ZP95" s="328"/>
      <c r="ZQ95" s="328"/>
      <c r="ZR95" s="328"/>
      <c r="ZS95" s="328"/>
      <c r="ZT95" s="328"/>
      <c r="ZU95" s="328"/>
      <c r="ZV95" s="328"/>
      <c r="ZW95" s="328"/>
      <c r="ZX95" s="328"/>
      <c r="ZY95" s="328"/>
      <c r="ZZ95" s="328"/>
      <c r="AAA95" s="328"/>
      <c r="AAB95" s="328"/>
      <c r="AAC95" s="328"/>
      <c r="AAD95" s="328"/>
      <c r="AAE95" s="328"/>
      <c r="AAF95" s="328"/>
      <c r="AAG95" s="328"/>
      <c r="AAH95" s="328"/>
      <c r="AAI95" s="328"/>
      <c r="AAJ95" s="328"/>
      <c r="AAK95" s="328"/>
      <c r="AAL95" s="328"/>
      <c r="AAM95" s="328"/>
      <c r="AAN95" s="328"/>
      <c r="AAO95" s="328"/>
      <c r="AAP95" s="328"/>
      <c r="AAQ95" s="328"/>
      <c r="AAR95" s="328"/>
      <c r="AAS95" s="328"/>
      <c r="AAT95" s="328"/>
      <c r="AAU95" s="328"/>
      <c r="AAV95" s="328"/>
      <c r="AAW95" s="328"/>
      <c r="AAX95" s="328"/>
      <c r="AAY95" s="328"/>
      <c r="AAZ95" s="328"/>
      <c r="ABA95" s="328"/>
      <c r="ABB95" s="328"/>
      <c r="ABC95" s="328"/>
      <c r="ABD95" s="328"/>
      <c r="ABE95" s="328"/>
      <c r="ABF95" s="328"/>
      <c r="ABG95" s="328"/>
      <c r="ABH95" s="328"/>
    </row>
    <row r="96" spans="1:736" s="50" customFormat="1" ht="45.75" customHeight="1">
      <c r="A96" s="589">
        <f>1+A95</f>
        <v>95</v>
      </c>
      <c r="B96" s="151" t="s">
        <v>1259</v>
      </c>
      <c r="C96" s="134" t="s">
        <v>1260</v>
      </c>
      <c r="D96" s="138" t="s">
        <v>425</v>
      </c>
      <c r="E96" s="135">
        <v>45387</v>
      </c>
      <c r="F96" s="136">
        <v>45392</v>
      </c>
      <c r="G96" s="136">
        <v>45635</v>
      </c>
      <c r="H96" s="134" t="s">
        <v>416</v>
      </c>
      <c r="I96" s="139" t="s">
        <v>452</v>
      </c>
      <c r="J96" s="158" t="s">
        <v>1261</v>
      </c>
      <c r="K96" s="251">
        <v>35196068</v>
      </c>
      <c r="L96" s="134">
        <v>9</v>
      </c>
      <c r="M96" s="252" t="s">
        <v>844</v>
      </c>
      <c r="N96" s="141" t="s">
        <v>98</v>
      </c>
      <c r="O96" s="151" t="s">
        <v>168</v>
      </c>
      <c r="P96" s="134" t="s">
        <v>1262</v>
      </c>
      <c r="Q96" s="134" t="s">
        <v>1263</v>
      </c>
      <c r="R96" s="143">
        <f>+G96-F96</f>
        <v>243</v>
      </c>
      <c r="S96" s="134" t="s">
        <v>1264</v>
      </c>
      <c r="T96" s="253">
        <v>60537600</v>
      </c>
      <c r="U96" s="254" t="s">
        <v>1265</v>
      </c>
      <c r="V96" s="253">
        <f>+T96</f>
        <v>60537600</v>
      </c>
      <c r="W96" s="255">
        <v>45388</v>
      </c>
      <c r="X96" s="256" t="s">
        <v>473</v>
      </c>
      <c r="Y96" s="314">
        <f>+Z96+AA96+AB96</f>
        <v>60537600</v>
      </c>
      <c r="Z96" s="148">
        <f>+V96</f>
        <v>60537600</v>
      </c>
      <c r="AA96" s="149">
        <v>0</v>
      </c>
      <c r="AB96" s="150">
        <f>+AC96+AD96+AE96+AF96+AG96+AH96+AI96+AJ96</f>
        <v>0</v>
      </c>
      <c r="AC96" s="149">
        <v>0</v>
      </c>
      <c r="AD96" s="149">
        <v>0</v>
      </c>
      <c r="AE96" s="149">
        <v>0</v>
      </c>
      <c r="AF96" s="149">
        <v>0</v>
      </c>
      <c r="AG96" s="149">
        <v>0</v>
      </c>
      <c r="AH96" s="149">
        <v>0</v>
      </c>
      <c r="AI96" s="149">
        <v>0</v>
      </c>
      <c r="AJ96" s="149">
        <v>0</v>
      </c>
      <c r="AK96" s="142" t="s">
        <v>104</v>
      </c>
      <c r="AL96" s="103" t="s">
        <v>1266</v>
      </c>
      <c r="AM96" s="134" t="s">
        <v>1267</v>
      </c>
      <c r="AN96" s="140" t="s">
        <v>1268</v>
      </c>
      <c r="AO96" s="142" t="s">
        <v>1269</v>
      </c>
      <c r="AP96" s="134" t="s">
        <v>1089</v>
      </c>
      <c r="AQ96" s="257">
        <v>45391</v>
      </c>
      <c r="AR96" s="142" t="s">
        <v>1270</v>
      </c>
      <c r="AS96" s="134" t="s">
        <v>109</v>
      </c>
      <c r="AT96" s="142" t="s">
        <v>109</v>
      </c>
      <c r="AU96" s="142" t="s">
        <v>392</v>
      </c>
      <c r="AV96" s="134"/>
      <c r="AW96" s="134" t="s">
        <v>110</v>
      </c>
      <c r="AX96" s="134" t="s">
        <v>109</v>
      </c>
      <c r="AY96" s="134" t="s">
        <v>108</v>
      </c>
      <c r="AZ96" s="156"/>
      <c r="BA96" s="134"/>
      <c r="BB96" s="169"/>
      <c r="BC96" s="156"/>
      <c r="BD96" s="143"/>
      <c r="BE96" s="143"/>
      <c r="BF96" s="143"/>
      <c r="BG96" s="156"/>
      <c r="BH96" s="153">
        <f>T96+BB96</f>
        <v>60537600</v>
      </c>
      <c r="BI96" s="296" t="s">
        <v>135</v>
      </c>
      <c r="BJ96" s="134"/>
      <c r="BK96" s="141"/>
      <c r="BL96" s="156"/>
      <c r="BM96" s="161" t="s">
        <v>136</v>
      </c>
      <c r="BN96" s="170" t="s">
        <v>161</v>
      </c>
      <c r="BO96" s="141">
        <v>45</v>
      </c>
      <c r="BP96" s="141" t="s">
        <v>108</v>
      </c>
      <c r="BQ96" s="141" t="s">
        <v>108</v>
      </c>
      <c r="BR96" s="141" t="s">
        <v>108</v>
      </c>
      <c r="BS96" s="141" t="s">
        <v>108</v>
      </c>
      <c r="BT96" s="141" t="s">
        <v>108</v>
      </c>
      <c r="BU96" s="166" t="s">
        <v>1271</v>
      </c>
      <c r="BV96" s="141">
        <v>3112324894</v>
      </c>
      <c r="BW96" s="114" t="s">
        <v>1272</v>
      </c>
      <c r="BX96" s="158" t="s">
        <v>881</v>
      </c>
      <c r="BY96" s="141" t="s">
        <v>119</v>
      </c>
      <c r="BZ96" s="259">
        <v>33700002492</v>
      </c>
      <c r="CA96" s="157" t="s">
        <v>109</v>
      </c>
      <c r="CB96" s="157" t="s">
        <v>109</v>
      </c>
      <c r="CC96" s="141" t="s">
        <v>109</v>
      </c>
      <c r="CD96" s="157" t="s">
        <v>109</v>
      </c>
      <c r="CE96" s="157" t="s">
        <v>109</v>
      </c>
      <c r="CF96" s="157" t="s">
        <v>109</v>
      </c>
      <c r="CG96" s="157" t="s">
        <v>109</v>
      </c>
      <c r="CH96" s="157" t="s">
        <v>109</v>
      </c>
      <c r="CI96" s="157" t="s">
        <v>109</v>
      </c>
      <c r="CJ96" s="157" t="s">
        <v>109</v>
      </c>
      <c r="CK96" s="157" t="s">
        <v>109</v>
      </c>
      <c r="CL96" s="157" t="s">
        <v>1273</v>
      </c>
      <c r="CM96" s="157" t="s">
        <v>109</v>
      </c>
      <c r="CN96" s="157"/>
      <c r="GV96" s="328"/>
      <c r="GW96" s="328"/>
      <c r="GX96" s="328"/>
      <c r="GY96" s="328"/>
      <c r="GZ96" s="328"/>
      <c r="HA96" s="328"/>
      <c r="HB96" s="328"/>
      <c r="HC96" s="328"/>
      <c r="HD96" s="328"/>
      <c r="HE96" s="328"/>
      <c r="HF96" s="328"/>
      <c r="HG96" s="328"/>
      <c r="HH96" s="328"/>
      <c r="HI96" s="328"/>
      <c r="HJ96" s="328"/>
      <c r="HK96" s="328"/>
      <c r="HL96" s="328"/>
      <c r="HM96" s="328"/>
      <c r="HN96" s="328"/>
      <c r="HO96" s="328"/>
      <c r="HP96" s="328"/>
      <c r="HQ96" s="328"/>
      <c r="HR96" s="328"/>
      <c r="HS96" s="328"/>
      <c r="HT96" s="328"/>
      <c r="HU96" s="328"/>
      <c r="HV96" s="328"/>
      <c r="HW96" s="328"/>
      <c r="HX96" s="328"/>
      <c r="HY96" s="328"/>
      <c r="HZ96" s="328"/>
      <c r="IA96" s="328"/>
      <c r="IB96" s="328"/>
      <c r="IC96" s="328"/>
      <c r="ID96" s="328"/>
      <c r="IE96" s="328"/>
      <c r="IF96" s="328"/>
      <c r="IG96" s="328"/>
      <c r="IH96" s="328"/>
      <c r="II96" s="328"/>
      <c r="IJ96" s="328"/>
      <c r="IK96" s="328"/>
      <c r="IL96" s="328"/>
      <c r="IM96" s="328"/>
      <c r="IN96" s="328"/>
      <c r="IO96" s="328"/>
      <c r="IP96" s="328"/>
      <c r="IQ96" s="328"/>
      <c r="IR96" s="328"/>
      <c r="IS96" s="328"/>
      <c r="IT96" s="328"/>
      <c r="IU96" s="328"/>
      <c r="IV96" s="328"/>
      <c r="IW96" s="328"/>
      <c r="IX96" s="328"/>
      <c r="IY96" s="328"/>
      <c r="IZ96" s="328"/>
      <c r="JA96" s="328"/>
      <c r="JB96" s="328"/>
      <c r="JC96" s="328"/>
      <c r="JD96" s="328"/>
      <c r="JE96" s="328"/>
      <c r="JF96" s="328"/>
      <c r="JG96" s="328"/>
      <c r="JH96" s="328"/>
      <c r="JI96" s="328"/>
      <c r="JJ96" s="328"/>
      <c r="JK96" s="328"/>
      <c r="JL96" s="328"/>
      <c r="JM96" s="328"/>
      <c r="JN96" s="328"/>
      <c r="JO96" s="328"/>
      <c r="JP96" s="328"/>
      <c r="JQ96" s="328"/>
      <c r="JR96" s="328"/>
      <c r="JS96" s="328"/>
      <c r="JT96" s="328"/>
      <c r="JU96" s="328"/>
      <c r="JV96" s="328"/>
      <c r="JW96" s="328"/>
      <c r="JX96" s="328"/>
      <c r="JY96" s="328"/>
      <c r="JZ96" s="328"/>
      <c r="KA96" s="328"/>
      <c r="KB96" s="328"/>
      <c r="KC96" s="328"/>
      <c r="KD96" s="328"/>
      <c r="KE96" s="328"/>
      <c r="KF96" s="328"/>
      <c r="KG96" s="328"/>
      <c r="KH96" s="328"/>
      <c r="KI96" s="328"/>
      <c r="KJ96" s="328"/>
      <c r="KK96" s="328"/>
      <c r="KL96" s="328"/>
      <c r="KM96" s="328"/>
      <c r="KN96" s="328"/>
      <c r="KO96" s="328"/>
      <c r="KP96" s="328"/>
      <c r="KQ96" s="328"/>
      <c r="KR96" s="328"/>
      <c r="KS96" s="328"/>
      <c r="KT96" s="328"/>
      <c r="KU96" s="328"/>
      <c r="KV96" s="328"/>
      <c r="KW96" s="328"/>
      <c r="KX96" s="328"/>
      <c r="KY96" s="328"/>
      <c r="KZ96" s="328"/>
      <c r="LA96" s="328"/>
      <c r="LB96" s="328"/>
      <c r="LC96" s="328"/>
      <c r="LD96" s="328"/>
      <c r="LE96" s="328"/>
      <c r="LF96" s="328"/>
      <c r="LG96" s="328"/>
      <c r="LH96" s="328"/>
      <c r="LI96" s="328"/>
      <c r="LJ96" s="328"/>
      <c r="LK96" s="328"/>
      <c r="LL96" s="328"/>
      <c r="LM96" s="328"/>
      <c r="LN96" s="328"/>
      <c r="LO96" s="328"/>
      <c r="LP96" s="328"/>
      <c r="LQ96" s="328"/>
      <c r="LR96" s="328"/>
      <c r="LS96" s="328"/>
      <c r="LT96" s="328"/>
      <c r="LU96" s="328"/>
      <c r="LV96" s="328"/>
      <c r="LW96" s="328"/>
      <c r="LX96" s="328"/>
      <c r="LY96" s="328"/>
      <c r="LZ96" s="328"/>
      <c r="MA96" s="328"/>
      <c r="MB96" s="328"/>
      <c r="MC96" s="328"/>
      <c r="MD96" s="328"/>
      <c r="ME96" s="328"/>
      <c r="MF96" s="328"/>
      <c r="MG96" s="328"/>
      <c r="MH96" s="328"/>
      <c r="MI96" s="328"/>
      <c r="MJ96" s="328"/>
      <c r="MK96" s="328"/>
      <c r="ML96" s="328"/>
      <c r="MM96" s="328"/>
      <c r="MN96" s="328"/>
      <c r="MO96" s="328"/>
      <c r="MP96" s="328"/>
      <c r="MQ96" s="328"/>
      <c r="MR96" s="328"/>
      <c r="MS96" s="328"/>
      <c r="MT96" s="328"/>
      <c r="MU96" s="328"/>
      <c r="MV96" s="328"/>
      <c r="MW96" s="328"/>
      <c r="MX96" s="328"/>
      <c r="MY96" s="328"/>
      <c r="MZ96" s="328"/>
      <c r="NA96" s="328"/>
      <c r="NB96" s="328"/>
      <c r="NC96" s="328"/>
      <c r="ND96" s="328"/>
      <c r="NE96" s="328"/>
      <c r="NF96" s="328"/>
      <c r="NG96" s="328"/>
      <c r="NH96" s="328"/>
      <c r="NI96" s="328"/>
      <c r="NJ96" s="328"/>
      <c r="NK96" s="328"/>
      <c r="NL96" s="328"/>
      <c r="NM96" s="328"/>
      <c r="NN96" s="328"/>
      <c r="NO96" s="328"/>
      <c r="NP96" s="328"/>
      <c r="NQ96" s="328"/>
      <c r="NR96" s="328"/>
      <c r="NS96" s="328"/>
      <c r="NT96" s="328"/>
      <c r="NU96" s="328"/>
      <c r="NV96" s="328"/>
      <c r="NW96" s="328"/>
      <c r="NX96" s="328"/>
      <c r="NY96" s="328"/>
      <c r="NZ96" s="328"/>
      <c r="OA96" s="328"/>
      <c r="OB96" s="328"/>
      <c r="OC96" s="328"/>
      <c r="OD96" s="328"/>
      <c r="OE96" s="328"/>
      <c r="OF96" s="328"/>
      <c r="OG96" s="328"/>
      <c r="OH96" s="328"/>
      <c r="OI96" s="328"/>
      <c r="OJ96" s="328"/>
      <c r="OK96" s="328"/>
      <c r="OL96" s="328"/>
      <c r="OM96" s="328"/>
      <c r="ON96" s="328"/>
      <c r="OO96" s="328"/>
      <c r="OP96" s="328"/>
      <c r="OQ96" s="328"/>
      <c r="OR96" s="328"/>
      <c r="OS96" s="328"/>
      <c r="OT96" s="328"/>
      <c r="OU96" s="328"/>
      <c r="OV96" s="328"/>
      <c r="OW96" s="328"/>
      <c r="OX96" s="328"/>
      <c r="OY96" s="328"/>
      <c r="OZ96" s="328"/>
      <c r="PA96" s="328"/>
      <c r="PB96" s="328"/>
      <c r="PC96" s="328"/>
      <c r="PD96" s="328"/>
      <c r="PE96" s="328"/>
      <c r="PF96" s="328"/>
      <c r="PG96" s="328"/>
      <c r="PH96" s="328"/>
      <c r="PI96" s="328"/>
      <c r="PJ96" s="328"/>
      <c r="PK96" s="328"/>
      <c r="PL96" s="328"/>
      <c r="PM96" s="328"/>
      <c r="PN96" s="328"/>
      <c r="PO96" s="328"/>
      <c r="PP96" s="328"/>
      <c r="PQ96" s="328"/>
      <c r="PR96" s="328"/>
      <c r="PS96" s="328"/>
      <c r="PT96" s="328"/>
      <c r="PU96" s="328"/>
      <c r="PV96" s="328"/>
      <c r="PW96" s="328"/>
      <c r="PX96" s="328"/>
      <c r="PY96" s="328"/>
      <c r="PZ96" s="328"/>
      <c r="QA96" s="328"/>
      <c r="QB96" s="328"/>
      <c r="QC96" s="328"/>
      <c r="QD96" s="328"/>
      <c r="QE96" s="328"/>
      <c r="QF96" s="328"/>
      <c r="QG96" s="328"/>
      <c r="QH96" s="328"/>
      <c r="QI96" s="328"/>
      <c r="QJ96" s="328"/>
      <c r="QK96" s="328"/>
      <c r="QL96" s="328"/>
      <c r="QM96" s="328"/>
      <c r="QN96" s="328"/>
      <c r="QO96" s="328"/>
      <c r="QP96" s="328"/>
      <c r="QQ96" s="328"/>
      <c r="QR96" s="328"/>
      <c r="QS96" s="328"/>
      <c r="QT96" s="328"/>
      <c r="QU96" s="328"/>
      <c r="QV96" s="328"/>
      <c r="QW96" s="328"/>
      <c r="QX96" s="328"/>
      <c r="QY96" s="328"/>
      <c r="QZ96" s="328"/>
      <c r="RA96" s="328"/>
      <c r="RB96" s="328"/>
      <c r="RC96" s="328"/>
      <c r="RD96" s="328"/>
      <c r="RE96" s="328"/>
      <c r="RF96" s="328"/>
      <c r="RG96" s="328"/>
      <c r="RH96" s="328"/>
      <c r="RI96" s="328"/>
      <c r="RJ96" s="328"/>
      <c r="RK96" s="328"/>
      <c r="RL96" s="328"/>
      <c r="RM96" s="328"/>
      <c r="RN96" s="328"/>
      <c r="RO96" s="328"/>
      <c r="RP96" s="328"/>
      <c r="RQ96" s="328"/>
      <c r="RR96" s="328"/>
      <c r="RS96" s="328"/>
      <c r="RT96" s="328"/>
      <c r="RU96" s="328"/>
      <c r="RV96" s="328"/>
      <c r="RW96" s="328"/>
      <c r="RX96" s="328"/>
      <c r="RY96" s="328"/>
      <c r="RZ96" s="328"/>
      <c r="SA96" s="328"/>
      <c r="SB96" s="328"/>
      <c r="SC96" s="328"/>
      <c r="SD96" s="328"/>
      <c r="SE96" s="328"/>
      <c r="SF96" s="328"/>
      <c r="SG96" s="328"/>
      <c r="SH96" s="328"/>
      <c r="SI96" s="328"/>
      <c r="SJ96" s="328"/>
      <c r="SK96" s="328"/>
      <c r="SL96" s="328"/>
      <c r="SM96" s="328"/>
      <c r="SN96" s="328"/>
      <c r="SO96" s="328"/>
      <c r="SP96" s="328"/>
      <c r="SQ96" s="328"/>
      <c r="SR96" s="328"/>
      <c r="SS96" s="328"/>
      <c r="ST96" s="328"/>
      <c r="SU96" s="328"/>
      <c r="SV96" s="328"/>
      <c r="SW96" s="328"/>
      <c r="SX96" s="328"/>
      <c r="SY96" s="328"/>
      <c r="SZ96" s="328"/>
      <c r="TA96" s="328"/>
      <c r="TB96" s="328"/>
      <c r="TC96" s="328"/>
      <c r="TD96" s="328"/>
      <c r="TE96" s="328"/>
      <c r="TF96" s="328"/>
      <c r="TG96" s="328"/>
      <c r="TH96" s="328"/>
      <c r="TI96" s="328"/>
      <c r="TJ96" s="328"/>
      <c r="TK96" s="328"/>
      <c r="TL96" s="328"/>
      <c r="TM96" s="328"/>
      <c r="TN96" s="328"/>
      <c r="TO96" s="328"/>
      <c r="TP96" s="328"/>
      <c r="TQ96" s="328"/>
      <c r="TR96" s="328"/>
      <c r="TS96" s="328"/>
      <c r="TT96" s="328"/>
      <c r="TU96" s="328"/>
      <c r="TV96" s="328"/>
      <c r="TW96" s="328"/>
      <c r="TX96" s="328"/>
      <c r="TY96" s="328"/>
      <c r="TZ96" s="328"/>
      <c r="UA96" s="328"/>
      <c r="UB96" s="328"/>
      <c r="UC96" s="328"/>
      <c r="UD96" s="328"/>
      <c r="UE96" s="328"/>
      <c r="UF96" s="328"/>
      <c r="UG96" s="328"/>
      <c r="UH96" s="328"/>
      <c r="UI96" s="328"/>
      <c r="UJ96" s="328"/>
      <c r="UK96" s="328"/>
      <c r="UL96" s="328"/>
      <c r="UM96" s="328"/>
      <c r="UN96" s="328"/>
      <c r="UO96" s="328"/>
      <c r="UP96" s="328"/>
      <c r="UQ96" s="328"/>
      <c r="UR96" s="328"/>
      <c r="US96" s="328"/>
      <c r="UT96" s="328"/>
      <c r="UU96" s="328"/>
      <c r="UV96" s="328"/>
      <c r="UW96" s="328"/>
      <c r="UX96" s="328"/>
      <c r="UY96" s="328"/>
      <c r="UZ96" s="328"/>
      <c r="VA96" s="328"/>
      <c r="VB96" s="328"/>
      <c r="VC96" s="328"/>
      <c r="VD96" s="328"/>
      <c r="VE96" s="328"/>
      <c r="VF96" s="328"/>
      <c r="VG96" s="328"/>
      <c r="VH96" s="328"/>
      <c r="VI96" s="328"/>
      <c r="VJ96" s="328"/>
      <c r="VK96" s="328"/>
      <c r="VL96" s="328"/>
      <c r="VM96" s="328"/>
      <c r="VN96" s="328"/>
      <c r="VO96" s="328"/>
      <c r="VP96" s="328"/>
      <c r="VQ96" s="328"/>
      <c r="VR96" s="328"/>
      <c r="VS96" s="328"/>
      <c r="VT96" s="328"/>
      <c r="VU96" s="328"/>
      <c r="VV96" s="328"/>
      <c r="VW96" s="328"/>
      <c r="VX96" s="328"/>
      <c r="VY96" s="328"/>
      <c r="VZ96" s="328"/>
      <c r="WA96" s="328"/>
      <c r="WB96" s="328"/>
      <c r="WC96" s="328"/>
      <c r="WD96" s="328"/>
      <c r="WE96" s="328"/>
      <c r="WF96" s="328"/>
      <c r="WG96" s="328"/>
      <c r="WH96" s="328"/>
      <c r="WI96" s="328"/>
      <c r="WJ96" s="328"/>
      <c r="WK96" s="328"/>
      <c r="WL96" s="328"/>
      <c r="WM96" s="328"/>
      <c r="WN96" s="328"/>
      <c r="WO96" s="328"/>
      <c r="WP96" s="328"/>
      <c r="WQ96" s="328"/>
      <c r="WR96" s="328"/>
      <c r="WS96" s="328"/>
      <c r="WT96" s="328"/>
      <c r="WU96" s="328"/>
      <c r="WV96" s="328"/>
      <c r="WW96" s="328"/>
      <c r="WX96" s="328"/>
      <c r="WY96" s="328"/>
      <c r="WZ96" s="328"/>
      <c r="XA96" s="328"/>
      <c r="XB96" s="328"/>
      <c r="XC96" s="328"/>
      <c r="XD96" s="328"/>
      <c r="XE96" s="328"/>
      <c r="XF96" s="328"/>
      <c r="XG96" s="328"/>
      <c r="XH96" s="328"/>
      <c r="XI96" s="328"/>
      <c r="XJ96" s="328"/>
      <c r="XK96" s="328"/>
      <c r="XL96" s="328"/>
      <c r="XM96" s="328"/>
      <c r="XN96" s="328"/>
      <c r="XO96" s="328"/>
      <c r="XP96" s="328"/>
      <c r="XQ96" s="328"/>
      <c r="XR96" s="328"/>
      <c r="XS96" s="328"/>
      <c r="XT96" s="328"/>
      <c r="XU96" s="328"/>
      <c r="XV96" s="328"/>
      <c r="XW96" s="328"/>
      <c r="XX96" s="328"/>
      <c r="XY96" s="328"/>
      <c r="XZ96" s="328"/>
      <c r="YA96" s="328"/>
      <c r="YB96" s="328"/>
      <c r="YC96" s="328"/>
      <c r="YD96" s="328"/>
      <c r="YE96" s="328"/>
      <c r="YF96" s="328"/>
      <c r="YG96" s="328"/>
      <c r="YH96" s="328"/>
      <c r="YI96" s="328"/>
      <c r="YJ96" s="328"/>
      <c r="YK96" s="328"/>
      <c r="YL96" s="328"/>
      <c r="YM96" s="328"/>
      <c r="YN96" s="328"/>
      <c r="YO96" s="328"/>
      <c r="YP96" s="328"/>
      <c r="YQ96" s="328"/>
      <c r="YR96" s="328"/>
      <c r="YS96" s="328"/>
      <c r="YT96" s="328"/>
      <c r="YU96" s="328"/>
      <c r="YV96" s="328"/>
      <c r="YW96" s="328"/>
      <c r="YX96" s="328"/>
      <c r="YY96" s="328"/>
      <c r="YZ96" s="328"/>
      <c r="ZA96" s="328"/>
      <c r="ZB96" s="328"/>
      <c r="ZC96" s="328"/>
      <c r="ZD96" s="328"/>
      <c r="ZE96" s="328"/>
      <c r="ZF96" s="328"/>
      <c r="ZG96" s="328"/>
      <c r="ZH96" s="328"/>
      <c r="ZI96" s="328"/>
      <c r="ZJ96" s="328"/>
      <c r="ZK96" s="328"/>
      <c r="ZL96" s="328"/>
      <c r="ZM96" s="328"/>
      <c r="ZN96" s="328"/>
      <c r="ZO96" s="328"/>
      <c r="ZP96" s="328"/>
      <c r="ZQ96" s="328"/>
      <c r="ZR96" s="328"/>
      <c r="ZS96" s="328"/>
      <c r="ZT96" s="328"/>
      <c r="ZU96" s="328"/>
      <c r="ZV96" s="328"/>
      <c r="ZW96" s="328"/>
      <c r="ZX96" s="328"/>
      <c r="ZY96" s="328"/>
      <c r="ZZ96" s="328"/>
      <c r="AAA96" s="328"/>
      <c r="AAB96" s="328"/>
      <c r="AAC96" s="328"/>
      <c r="AAD96" s="328"/>
      <c r="AAE96" s="328"/>
      <c r="AAF96" s="328"/>
      <c r="AAG96" s="328"/>
      <c r="AAH96" s="328"/>
      <c r="AAI96" s="328"/>
      <c r="AAJ96" s="328"/>
      <c r="AAK96" s="328"/>
      <c r="AAL96" s="328"/>
      <c r="AAM96" s="328"/>
      <c r="AAN96" s="328"/>
      <c r="AAO96" s="328"/>
      <c r="AAP96" s="328"/>
      <c r="AAQ96" s="328"/>
      <c r="AAR96" s="328"/>
      <c r="AAS96" s="328"/>
      <c r="AAT96" s="328"/>
      <c r="AAU96" s="328"/>
      <c r="AAV96" s="328"/>
      <c r="AAW96" s="328"/>
      <c r="AAX96" s="328"/>
      <c r="AAY96" s="328"/>
      <c r="AAZ96" s="328"/>
      <c r="ABA96" s="328"/>
      <c r="ABB96" s="328"/>
      <c r="ABC96" s="328"/>
      <c r="ABD96" s="328"/>
      <c r="ABE96" s="328"/>
      <c r="ABF96" s="328"/>
      <c r="ABG96" s="328"/>
      <c r="ABH96" s="328"/>
    </row>
    <row r="97" spans="1:736" s="50" customFormat="1" ht="45.75" customHeight="1">
      <c r="A97" s="589">
        <f>1+A96</f>
        <v>96</v>
      </c>
      <c r="B97" s="151" t="s">
        <v>1274</v>
      </c>
      <c r="C97" s="134" t="s">
        <v>1275</v>
      </c>
      <c r="D97" s="138" t="s">
        <v>1220</v>
      </c>
      <c r="E97" s="135">
        <v>45387</v>
      </c>
      <c r="F97" s="136">
        <v>45390</v>
      </c>
      <c r="G97" s="136">
        <v>45480</v>
      </c>
      <c r="H97" s="134" t="s">
        <v>416</v>
      </c>
      <c r="I97" s="139" t="s">
        <v>95</v>
      </c>
      <c r="J97" s="158" t="s">
        <v>1276</v>
      </c>
      <c r="K97" s="251">
        <v>35479466</v>
      </c>
      <c r="L97" s="134">
        <v>2</v>
      </c>
      <c r="M97" s="252" t="s">
        <v>844</v>
      </c>
      <c r="N97" s="141" t="s">
        <v>98</v>
      </c>
      <c r="O97" s="151" t="s">
        <v>386</v>
      </c>
      <c r="P97" s="134" t="s">
        <v>1277</v>
      </c>
      <c r="Q97" s="134" t="s">
        <v>681</v>
      </c>
      <c r="R97" s="143">
        <f>+G97-F97</f>
        <v>90</v>
      </c>
      <c r="S97" s="134" t="s">
        <v>1223</v>
      </c>
      <c r="T97" s="253">
        <v>13800000</v>
      </c>
      <c r="U97" s="254" t="s">
        <v>1278</v>
      </c>
      <c r="V97" s="253">
        <f>+T97</f>
        <v>13800000</v>
      </c>
      <c r="W97" s="255">
        <v>45388</v>
      </c>
      <c r="X97" s="256" t="s">
        <v>473</v>
      </c>
      <c r="Y97" s="314">
        <f>+Z97+AA97+AB97</f>
        <v>13800000</v>
      </c>
      <c r="Z97" s="148">
        <f>+V97</f>
        <v>13800000</v>
      </c>
      <c r="AA97" s="149">
        <v>0</v>
      </c>
      <c r="AB97" s="150">
        <f>+AC97+AD97+AE97+AF97+AG97+AH97+AI97+AJ97</f>
        <v>0</v>
      </c>
      <c r="AC97" s="149">
        <v>0</v>
      </c>
      <c r="AD97" s="149">
        <v>0</v>
      </c>
      <c r="AE97" s="149">
        <v>0</v>
      </c>
      <c r="AF97" s="149">
        <v>0</v>
      </c>
      <c r="AG97" s="149">
        <v>0</v>
      </c>
      <c r="AH97" s="149">
        <v>0</v>
      </c>
      <c r="AI97" s="149">
        <v>0</v>
      </c>
      <c r="AJ97" s="149">
        <v>0</v>
      </c>
      <c r="AK97" s="142" t="s">
        <v>104</v>
      </c>
      <c r="AL97" s="103" t="s">
        <v>1279</v>
      </c>
      <c r="AM97" s="134" t="s">
        <v>1226</v>
      </c>
      <c r="AN97" s="140">
        <v>79987745</v>
      </c>
      <c r="AO97" s="142" t="s">
        <v>114</v>
      </c>
      <c r="AP97" s="134" t="s">
        <v>114</v>
      </c>
      <c r="AQ97" s="257" t="s">
        <v>114</v>
      </c>
      <c r="AR97" s="142" t="s">
        <v>114</v>
      </c>
      <c r="AS97" s="134" t="s">
        <v>109</v>
      </c>
      <c r="AT97" s="142" t="s">
        <v>109</v>
      </c>
      <c r="AU97" s="142" t="s">
        <v>392</v>
      </c>
      <c r="AV97" s="134"/>
      <c r="AW97" s="134"/>
      <c r="AX97" s="134" t="s">
        <v>109</v>
      </c>
      <c r="AY97" s="134" t="s">
        <v>108</v>
      </c>
      <c r="AZ97" s="156"/>
      <c r="BA97" s="134"/>
      <c r="BB97" s="169"/>
      <c r="BC97" s="156"/>
      <c r="BD97" s="143"/>
      <c r="BE97" s="143"/>
      <c r="BF97" s="143"/>
      <c r="BG97" s="156"/>
      <c r="BH97" s="153">
        <f>T97+BB97</f>
        <v>13800000</v>
      </c>
      <c r="BI97" s="349" t="s">
        <v>113</v>
      </c>
      <c r="BJ97" s="134"/>
      <c r="BK97" s="141" t="s">
        <v>114</v>
      </c>
      <c r="BL97" s="156"/>
      <c r="BM97" s="482"/>
      <c r="BN97" s="170" t="s">
        <v>161</v>
      </c>
      <c r="BO97" s="141">
        <v>47</v>
      </c>
      <c r="BP97" s="141" t="s">
        <v>108</v>
      </c>
      <c r="BQ97" s="141" t="s">
        <v>108</v>
      </c>
      <c r="BR97" s="141" t="s">
        <v>108</v>
      </c>
      <c r="BS97" s="141" t="s">
        <v>108</v>
      </c>
      <c r="BT97" s="141" t="s">
        <v>108</v>
      </c>
      <c r="BU97" s="166" t="s">
        <v>1280</v>
      </c>
      <c r="BV97" s="141">
        <v>3133180450</v>
      </c>
      <c r="BW97" s="114" t="s">
        <v>1281</v>
      </c>
      <c r="BX97" s="158" t="s">
        <v>304</v>
      </c>
      <c r="BY97" s="141" t="s">
        <v>119</v>
      </c>
      <c r="BZ97" s="259">
        <v>264595190</v>
      </c>
      <c r="CA97" s="157" t="s">
        <v>109</v>
      </c>
      <c r="CB97" s="157" t="s">
        <v>109</v>
      </c>
      <c r="CC97" s="141" t="s">
        <v>109</v>
      </c>
      <c r="CD97" s="157"/>
      <c r="CE97" s="157"/>
      <c r="CF97" s="157"/>
      <c r="CG97" s="157"/>
      <c r="CH97" s="157"/>
      <c r="CI97" s="157"/>
      <c r="CJ97" s="157"/>
      <c r="CK97" s="157"/>
      <c r="CL97" s="157"/>
      <c r="CM97" s="157" t="s">
        <v>109</v>
      </c>
      <c r="CN97" s="157"/>
      <c r="GV97" s="328"/>
      <c r="GW97" s="328"/>
      <c r="GX97" s="328"/>
      <c r="GY97" s="328"/>
      <c r="GZ97" s="328"/>
      <c r="HA97" s="328"/>
      <c r="HB97" s="328"/>
      <c r="HC97" s="328"/>
      <c r="HD97" s="328"/>
      <c r="HE97" s="328"/>
      <c r="HF97" s="328"/>
      <c r="HG97" s="328"/>
      <c r="HH97" s="328"/>
      <c r="HI97" s="328"/>
      <c r="HJ97" s="328"/>
      <c r="HK97" s="328"/>
      <c r="HL97" s="328"/>
      <c r="HM97" s="328"/>
      <c r="HN97" s="328"/>
      <c r="HO97" s="328"/>
      <c r="HP97" s="328"/>
      <c r="HQ97" s="328"/>
      <c r="HR97" s="328"/>
      <c r="HS97" s="328"/>
      <c r="HT97" s="328"/>
      <c r="HU97" s="328"/>
      <c r="HV97" s="328"/>
      <c r="HW97" s="328"/>
      <c r="HX97" s="328"/>
      <c r="HY97" s="328"/>
      <c r="HZ97" s="328"/>
      <c r="IA97" s="328"/>
      <c r="IB97" s="328"/>
      <c r="IC97" s="328"/>
      <c r="ID97" s="328"/>
      <c r="IE97" s="328"/>
      <c r="IF97" s="328"/>
      <c r="IG97" s="328"/>
      <c r="IH97" s="328"/>
      <c r="II97" s="328"/>
      <c r="IJ97" s="328"/>
      <c r="IK97" s="328"/>
      <c r="IL97" s="328"/>
      <c r="IM97" s="328"/>
      <c r="IN97" s="328"/>
      <c r="IO97" s="328"/>
      <c r="IP97" s="328"/>
      <c r="IQ97" s="328"/>
      <c r="IR97" s="328"/>
      <c r="IS97" s="328"/>
      <c r="IT97" s="328"/>
      <c r="IU97" s="328"/>
      <c r="IV97" s="328"/>
      <c r="IW97" s="328"/>
      <c r="IX97" s="328"/>
      <c r="IY97" s="328"/>
      <c r="IZ97" s="328"/>
      <c r="JA97" s="328"/>
      <c r="JB97" s="328"/>
      <c r="JC97" s="328"/>
      <c r="JD97" s="328"/>
      <c r="JE97" s="328"/>
      <c r="JF97" s="328"/>
      <c r="JG97" s="328"/>
      <c r="JH97" s="328"/>
      <c r="JI97" s="328"/>
      <c r="JJ97" s="328"/>
      <c r="JK97" s="328"/>
      <c r="JL97" s="328"/>
      <c r="JM97" s="328"/>
      <c r="JN97" s="328"/>
      <c r="JO97" s="328"/>
      <c r="JP97" s="328"/>
      <c r="JQ97" s="328"/>
      <c r="JR97" s="328"/>
      <c r="JS97" s="328"/>
      <c r="JT97" s="328"/>
      <c r="JU97" s="328"/>
      <c r="JV97" s="328"/>
      <c r="JW97" s="328"/>
      <c r="JX97" s="328"/>
      <c r="JY97" s="328"/>
      <c r="JZ97" s="328"/>
      <c r="KA97" s="328"/>
      <c r="KB97" s="328"/>
      <c r="KC97" s="328"/>
      <c r="KD97" s="328"/>
      <c r="KE97" s="328"/>
      <c r="KF97" s="328"/>
      <c r="KG97" s="328"/>
      <c r="KH97" s="328"/>
      <c r="KI97" s="328"/>
      <c r="KJ97" s="328"/>
      <c r="KK97" s="328"/>
      <c r="KL97" s="328"/>
      <c r="KM97" s="328"/>
      <c r="KN97" s="328"/>
      <c r="KO97" s="328"/>
      <c r="KP97" s="328"/>
      <c r="KQ97" s="328"/>
      <c r="KR97" s="328"/>
      <c r="KS97" s="328"/>
      <c r="KT97" s="328"/>
      <c r="KU97" s="328"/>
      <c r="KV97" s="328"/>
      <c r="KW97" s="328"/>
      <c r="KX97" s="328"/>
      <c r="KY97" s="328"/>
      <c r="KZ97" s="328"/>
      <c r="LA97" s="328"/>
      <c r="LB97" s="328"/>
      <c r="LC97" s="328"/>
      <c r="LD97" s="328"/>
      <c r="LE97" s="328"/>
      <c r="LF97" s="328"/>
      <c r="LG97" s="328"/>
      <c r="LH97" s="328"/>
      <c r="LI97" s="328"/>
      <c r="LJ97" s="328"/>
      <c r="LK97" s="328"/>
      <c r="LL97" s="328"/>
      <c r="LM97" s="328"/>
      <c r="LN97" s="328"/>
      <c r="LO97" s="328"/>
      <c r="LP97" s="328"/>
      <c r="LQ97" s="328"/>
      <c r="LR97" s="328"/>
      <c r="LS97" s="328"/>
      <c r="LT97" s="328"/>
      <c r="LU97" s="328"/>
      <c r="LV97" s="328"/>
      <c r="LW97" s="328"/>
      <c r="LX97" s="328"/>
      <c r="LY97" s="328"/>
      <c r="LZ97" s="328"/>
      <c r="MA97" s="328"/>
      <c r="MB97" s="328"/>
      <c r="MC97" s="328"/>
      <c r="MD97" s="328"/>
      <c r="ME97" s="328"/>
      <c r="MF97" s="328"/>
      <c r="MG97" s="328"/>
      <c r="MH97" s="328"/>
      <c r="MI97" s="328"/>
      <c r="MJ97" s="328"/>
      <c r="MK97" s="328"/>
      <c r="ML97" s="328"/>
      <c r="MM97" s="328"/>
      <c r="MN97" s="328"/>
      <c r="MO97" s="328"/>
      <c r="MP97" s="328"/>
      <c r="MQ97" s="328"/>
      <c r="MR97" s="328"/>
      <c r="MS97" s="328"/>
      <c r="MT97" s="328"/>
      <c r="MU97" s="328"/>
      <c r="MV97" s="328"/>
      <c r="MW97" s="328"/>
      <c r="MX97" s="328"/>
      <c r="MY97" s="328"/>
      <c r="MZ97" s="328"/>
      <c r="NA97" s="328"/>
      <c r="NB97" s="328"/>
      <c r="NC97" s="328"/>
      <c r="ND97" s="328"/>
      <c r="NE97" s="328"/>
      <c r="NF97" s="328"/>
      <c r="NG97" s="328"/>
      <c r="NH97" s="328"/>
      <c r="NI97" s="328"/>
      <c r="NJ97" s="328"/>
      <c r="NK97" s="328"/>
      <c r="NL97" s="328"/>
      <c r="NM97" s="328"/>
      <c r="NN97" s="328"/>
      <c r="NO97" s="328"/>
      <c r="NP97" s="328"/>
      <c r="NQ97" s="328"/>
      <c r="NR97" s="328"/>
      <c r="NS97" s="328"/>
      <c r="NT97" s="328"/>
      <c r="NU97" s="328"/>
      <c r="NV97" s="328"/>
      <c r="NW97" s="328"/>
      <c r="NX97" s="328"/>
      <c r="NY97" s="328"/>
      <c r="NZ97" s="328"/>
      <c r="OA97" s="328"/>
      <c r="OB97" s="328"/>
      <c r="OC97" s="328"/>
      <c r="OD97" s="328"/>
      <c r="OE97" s="328"/>
      <c r="OF97" s="328"/>
      <c r="OG97" s="328"/>
      <c r="OH97" s="328"/>
      <c r="OI97" s="328"/>
      <c r="OJ97" s="328"/>
      <c r="OK97" s="328"/>
      <c r="OL97" s="328"/>
      <c r="OM97" s="328"/>
      <c r="ON97" s="328"/>
      <c r="OO97" s="328"/>
      <c r="OP97" s="328"/>
      <c r="OQ97" s="328"/>
      <c r="OR97" s="328"/>
      <c r="OS97" s="328"/>
      <c r="OT97" s="328"/>
      <c r="OU97" s="328"/>
      <c r="OV97" s="328"/>
      <c r="OW97" s="328"/>
      <c r="OX97" s="328"/>
      <c r="OY97" s="328"/>
      <c r="OZ97" s="328"/>
      <c r="PA97" s="328"/>
      <c r="PB97" s="328"/>
      <c r="PC97" s="328"/>
      <c r="PD97" s="328"/>
      <c r="PE97" s="328"/>
      <c r="PF97" s="328"/>
      <c r="PG97" s="328"/>
      <c r="PH97" s="328"/>
      <c r="PI97" s="328"/>
      <c r="PJ97" s="328"/>
      <c r="PK97" s="328"/>
      <c r="PL97" s="328"/>
      <c r="PM97" s="328"/>
      <c r="PN97" s="328"/>
      <c r="PO97" s="328"/>
      <c r="PP97" s="328"/>
      <c r="PQ97" s="328"/>
      <c r="PR97" s="328"/>
      <c r="PS97" s="328"/>
      <c r="PT97" s="328"/>
      <c r="PU97" s="328"/>
      <c r="PV97" s="328"/>
      <c r="PW97" s="328"/>
      <c r="PX97" s="328"/>
      <c r="PY97" s="328"/>
      <c r="PZ97" s="328"/>
      <c r="QA97" s="328"/>
      <c r="QB97" s="328"/>
      <c r="QC97" s="328"/>
      <c r="QD97" s="328"/>
      <c r="QE97" s="328"/>
      <c r="QF97" s="328"/>
      <c r="QG97" s="328"/>
      <c r="QH97" s="328"/>
      <c r="QI97" s="328"/>
      <c r="QJ97" s="328"/>
      <c r="QK97" s="328"/>
      <c r="QL97" s="328"/>
      <c r="QM97" s="328"/>
      <c r="QN97" s="328"/>
      <c r="QO97" s="328"/>
      <c r="QP97" s="328"/>
      <c r="QQ97" s="328"/>
      <c r="QR97" s="328"/>
      <c r="QS97" s="328"/>
      <c r="QT97" s="328"/>
      <c r="QU97" s="328"/>
      <c r="QV97" s="328"/>
      <c r="QW97" s="328"/>
      <c r="QX97" s="328"/>
      <c r="QY97" s="328"/>
      <c r="QZ97" s="328"/>
      <c r="RA97" s="328"/>
      <c r="RB97" s="328"/>
      <c r="RC97" s="328"/>
      <c r="RD97" s="328"/>
      <c r="RE97" s="328"/>
      <c r="RF97" s="328"/>
      <c r="RG97" s="328"/>
      <c r="RH97" s="328"/>
      <c r="RI97" s="328"/>
      <c r="RJ97" s="328"/>
      <c r="RK97" s="328"/>
      <c r="RL97" s="328"/>
      <c r="RM97" s="328"/>
      <c r="RN97" s="328"/>
      <c r="RO97" s="328"/>
      <c r="RP97" s="328"/>
      <c r="RQ97" s="328"/>
      <c r="RR97" s="328"/>
      <c r="RS97" s="328"/>
      <c r="RT97" s="328"/>
      <c r="RU97" s="328"/>
      <c r="RV97" s="328"/>
      <c r="RW97" s="328"/>
      <c r="RX97" s="328"/>
      <c r="RY97" s="328"/>
      <c r="RZ97" s="328"/>
      <c r="SA97" s="328"/>
      <c r="SB97" s="328"/>
      <c r="SC97" s="328"/>
      <c r="SD97" s="328"/>
      <c r="SE97" s="328"/>
      <c r="SF97" s="328"/>
      <c r="SG97" s="328"/>
      <c r="SH97" s="328"/>
      <c r="SI97" s="328"/>
      <c r="SJ97" s="328"/>
      <c r="SK97" s="328"/>
      <c r="SL97" s="328"/>
      <c r="SM97" s="328"/>
      <c r="SN97" s="328"/>
      <c r="SO97" s="328"/>
      <c r="SP97" s="328"/>
      <c r="SQ97" s="328"/>
      <c r="SR97" s="328"/>
      <c r="SS97" s="328"/>
      <c r="ST97" s="328"/>
      <c r="SU97" s="328"/>
      <c r="SV97" s="328"/>
      <c r="SW97" s="328"/>
      <c r="SX97" s="328"/>
      <c r="SY97" s="328"/>
      <c r="SZ97" s="328"/>
      <c r="TA97" s="328"/>
      <c r="TB97" s="328"/>
      <c r="TC97" s="328"/>
      <c r="TD97" s="328"/>
      <c r="TE97" s="328"/>
      <c r="TF97" s="328"/>
      <c r="TG97" s="328"/>
      <c r="TH97" s="328"/>
      <c r="TI97" s="328"/>
      <c r="TJ97" s="328"/>
      <c r="TK97" s="328"/>
      <c r="TL97" s="328"/>
      <c r="TM97" s="328"/>
      <c r="TN97" s="328"/>
      <c r="TO97" s="328"/>
      <c r="TP97" s="328"/>
      <c r="TQ97" s="328"/>
      <c r="TR97" s="328"/>
      <c r="TS97" s="328"/>
      <c r="TT97" s="328"/>
      <c r="TU97" s="328"/>
      <c r="TV97" s="328"/>
      <c r="TW97" s="328"/>
      <c r="TX97" s="328"/>
      <c r="TY97" s="328"/>
      <c r="TZ97" s="328"/>
      <c r="UA97" s="328"/>
      <c r="UB97" s="328"/>
      <c r="UC97" s="328"/>
      <c r="UD97" s="328"/>
      <c r="UE97" s="328"/>
      <c r="UF97" s="328"/>
      <c r="UG97" s="328"/>
      <c r="UH97" s="328"/>
      <c r="UI97" s="328"/>
      <c r="UJ97" s="328"/>
      <c r="UK97" s="328"/>
      <c r="UL97" s="328"/>
      <c r="UM97" s="328"/>
      <c r="UN97" s="328"/>
      <c r="UO97" s="328"/>
      <c r="UP97" s="328"/>
      <c r="UQ97" s="328"/>
      <c r="UR97" s="328"/>
      <c r="US97" s="328"/>
      <c r="UT97" s="328"/>
      <c r="UU97" s="328"/>
      <c r="UV97" s="328"/>
      <c r="UW97" s="328"/>
      <c r="UX97" s="328"/>
      <c r="UY97" s="328"/>
      <c r="UZ97" s="328"/>
      <c r="VA97" s="328"/>
      <c r="VB97" s="328"/>
      <c r="VC97" s="328"/>
      <c r="VD97" s="328"/>
      <c r="VE97" s="328"/>
      <c r="VF97" s="328"/>
      <c r="VG97" s="328"/>
      <c r="VH97" s="328"/>
      <c r="VI97" s="328"/>
      <c r="VJ97" s="328"/>
      <c r="VK97" s="328"/>
      <c r="VL97" s="328"/>
      <c r="VM97" s="328"/>
      <c r="VN97" s="328"/>
      <c r="VO97" s="328"/>
      <c r="VP97" s="328"/>
      <c r="VQ97" s="328"/>
      <c r="VR97" s="328"/>
      <c r="VS97" s="328"/>
      <c r="VT97" s="328"/>
      <c r="VU97" s="328"/>
      <c r="VV97" s="328"/>
      <c r="VW97" s="328"/>
      <c r="VX97" s="328"/>
      <c r="VY97" s="328"/>
      <c r="VZ97" s="328"/>
      <c r="WA97" s="328"/>
      <c r="WB97" s="328"/>
      <c r="WC97" s="328"/>
      <c r="WD97" s="328"/>
      <c r="WE97" s="328"/>
      <c r="WF97" s="328"/>
      <c r="WG97" s="328"/>
      <c r="WH97" s="328"/>
      <c r="WI97" s="328"/>
      <c r="WJ97" s="328"/>
      <c r="WK97" s="328"/>
      <c r="WL97" s="328"/>
      <c r="WM97" s="328"/>
      <c r="WN97" s="328"/>
      <c r="WO97" s="328"/>
      <c r="WP97" s="328"/>
      <c r="WQ97" s="328"/>
      <c r="WR97" s="328"/>
      <c r="WS97" s="328"/>
      <c r="WT97" s="328"/>
      <c r="WU97" s="328"/>
      <c r="WV97" s="328"/>
      <c r="WW97" s="328"/>
      <c r="WX97" s="328"/>
      <c r="WY97" s="328"/>
      <c r="WZ97" s="328"/>
      <c r="XA97" s="328"/>
      <c r="XB97" s="328"/>
      <c r="XC97" s="328"/>
      <c r="XD97" s="328"/>
      <c r="XE97" s="328"/>
      <c r="XF97" s="328"/>
      <c r="XG97" s="328"/>
      <c r="XH97" s="328"/>
      <c r="XI97" s="328"/>
      <c r="XJ97" s="328"/>
      <c r="XK97" s="328"/>
      <c r="XL97" s="328"/>
      <c r="XM97" s="328"/>
      <c r="XN97" s="328"/>
      <c r="XO97" s="328"/>
      <c r="XP97" s="328"/>
      <c r="XQ97" s="328"/>
      <c r="XR97" s="328"/>
      <c r="XS97" s="328"/>
      <c r="XT97" s="328"/>
      <c r="XU97" s="328"/>
      <c r="XV97" s="328"/>
      <c r="XW97" s="328"/>
      <c r="XX97" s="328"/>
      <c r="XY97" s="328"/>
      <c r="XZ97" s="328"/>
      <c r="YA97" s="328"/>
      <c r="YB97" s="328"/>
      <c r="YC97" s="328"/>
      <c r="YD97" s="328"/>
      <c r="YE97" s="328"/>
      <c r="YF97" s="328"/>
      <c r="YG97" s="328"/>
      <c r="YH97" s="328"/>
      <c r="YI97" s="328"/>
      <c r="YJ97" s="328"/>
      <c r="YK97" s="328"/>
      <c r="YL97" s="328"/>
      <c r="YM97" s="328"/>
      <c r="YN97" s="328"/>
      <c r="YO97" s="328"/>
      <c r="YP97" s="328"/>
      <c r="YQ97" s="328"/>
      <c r="YR97" s="328"/>
      <c r="YS97" s="328"/>
      <c r="YT97" s="328"/>
      <c r="YU97" s="328"/>
      <c r="YV97" s="328"/>
      <c r="YW97" s="328"/>
      <c r="YX97" s="328"/>
      <c r="YY97" s="328"/>
      <c r="YZ97" s="328"/>
      <c r="ZA97" s="328"/>
      <c r="ZB97" s="328"/>
      <c r="ZC97" s="328"/>
      <c r="ZD97" s="328"/>
      <c r="ZE97" s="328"/>
      <c r="ZF97" s="328"/>
      <c r="ZG97" s="328"/>
      <c r="ZH97" s="328"/>
      <c r="ZI97" s="328"/>
      <c r="ZJ97" s="328"/>
      <c r="ZK97" s="328"/>
      <c r="ZL97" s="328"/>
      <c r="ZM97" s="328"/>
      <c r="ZN97" s="328"/>
      <c r="ZO97" s="328"/>
      <c r="ZP97" s="328"/>
      <c r="ZQ97" s="328"/>
      <c r="ZR97" s="328"/>
      <c r="ZS97" s="328"/>
      <c r="ZT97" s="328"/>
      <c r="ZU97" s="328"/>
      <c r="ZV97" s="328"/>
      <c r="ZW97" s="328"/>
      <c r="ZX97" s="328"/>
      <c r="ZY97" s="328"/>
      <c r="ZZ97" s="328"/>
      <c r="AAA97" s="328"/>
      <c r="AAB97" s="328"/>
      <c r="AAC97" s="328"/>
      <c r="AAD97" s="328"/>
      <c r="AAE97" s="328"/>
      <c r="AAF97" s="328"/>
      <c r="AAG97" s="328"/>
      <c r="AAH97" s="328"/>
      <c r="AAI97" s="328"/>
      <c r="AAJ97" s="328"/>
      <c r="AAK97" s="328"/>
      <c r="AAL97" s="328"/>
      <c r="AAM97" s="328"/>
      <c r="AAN97" s="328"/>
      <c r="AAO97" s="328"/>
      <c r="AAP97" s="328"/>
      <c r="AAQ97" s="328"/>
      <c r="AAR97" s="328"/>
      <c r="AAS97" s="328"/>
      <c r="AAT97" s="328"/>
      <c r="AAU97" s="328"/>
      <c r="AAV97" s="328"/>
      <c r="AAW97" s="328"/>
      <c r="AAX97" s="328"/>
      <c r="AAY97" s="328"/>
      <c r="AAZ97" s="328"/>
      <c r="ABA97" s="328"/>
      <c r="ABB97" s="328"/>
      <c r="ABC97" s="328"/>
      <c r="ABD97" s="328"/>
      <c r="ABE97" s="328"/>
      <c r="ABF97" s="328"/>
      <c r="ABG97" s="328"/>
      <c r="ABH97" s="328"/>
    </row>
    <row r="98" spans="1:736" s="50" customFormat="1" ht="45.75" customHeight="1">
      <c r="A98" s="589">
        <f>1+A97</f>
        <v>97</v>
      </c>
      <c r="B98" s="151" t="s">
        <v>1282</v>
      </c>
      <c r="C98" s="134" t="s">
        <v>1283</v>
      </c>
      <c r="D98" s="138" t="s">
        <v>479</v>
      </c>
      <c r="E98" s="135">
        <v>45387</v>
      </c>
      <c r="F98" s="136">
        <v>45390</v>
      </c>
      <c r="G98" s="136">
        <v>45511</v>
      </c>
      <c r="H98" s="134" t="s">
        <v>416</v>
      </c>
      <c r="I98" s="139" t="s">
        <v>180</v>
      </c>
      <c r="J98" s="158" t="s">
        <v>1284</v>
      </c>
      <c r="K98" s="251">
        <v>1136887691</v>
      </c>
      <c r="L98" s="134">
        <v>0</v>
      </c>
      <c r="M98" s="252" t="s">
        <v>844</v>
      </c>
      <c r="N98" s="141" t="s">
        <v>98</v>
      </c>
      <c r="O98" s="151" t="s">
        <v>99</v>
      </c>
      <c r="P98" s="134" t="s">
        <v>1285</v>
      </c>
      <c r="Q98" s="134" t="s">
        <v>928</v>
      </c>
      <c r="R98" s="143">
        <f>+G98-F98</f>
        <v>121</v>
      </c>
      <c r="S98" s="134" t="s">
        <v>1252</v>
      </c>
      <c r="T98" s="253">
        <v>12104000</v>
      </c>
      <c r="U98" s="254" t="s">
        <v>1286</v>
      </c>
      <c r="V98" s="253">
        <f>+T98</f>
        <v>12104000</v>
      </c>
      <c r="W98" s="255">
        <v>45388</v>
      </c>
      <c r="X98" s="256" t="s">
        <v>473</v>
      </c>
      <c r="Y98" s="314">
        <f>+Z98+AA98+AB98</f>
        <v>12104000</v>
      </c>
      <c r="Z98" s="148">
        <f>+V98</f>
        <v>12104000</v>
      </c>
      <c r="AA98" s="149">
        <v>0</v>
      </c>
      <c r="AB98" s="150">
        <f>+AC98+AD98+AE98+AF98+AG98+AH98+AI98+AJ98</f>
        <v>0</v>
      </c>
      <c r="AC98" s="149">
        <v>0</v>
      </c>
      <c r="AD98" s="149">
        <v>0</v>
      </c>
      <c r="AE98" s="149">
        <v>0</v>
      </c>
      <c r="AF98" s="149">
        <v>0</v>
      </c>
      <c r="AG98" s="149">
        <v>0</v>
      </c>
      <c r="AH98" s="149">
        <v>0</v>
      </c>
      <c r="AI98" s="149">
        <v>0</v>
      </c>
      <c r="AJ98" s="149">
        <v>0</v>
      </c>
      <c r="AK98" s="142" t="s">
        <v>104</v>
      </c>
      <c r="AL98" s="103" t="s">
        <v>1287</v>
      </c>
      <c r="AM98" s="134" t="s">
        <v>1255</v>
      </c>
      <c r="AN98" s="140">
        <v>11202703</v>
      </c>
      <c r="AO98" s="142" t="s">
        <v>114</v>
      </c>
      <c r="AP98" s="134" t="s">
        <v>114</v>
      </c>
      <c r="AQ98" s="257" t="s">
        <v>114</v>
      </c>
      <c r="AR98" s="142" t="s">
        <v>114</v>
      </c>
      <c r="AS98" s="134" t="s">
        <v>109</v>
      </c>
      <c r="AT98" s="142" t="s">
        <v>109</v>
      </c>
      <c r="AU98" s="142" t="s">
        <v>392</v>
      </c>
      <c r="AV98" s="134"/>
      <c r="AW98" s="134"/>
      <c r="AX98" s="134" t="s">
        <v>109</v>
      </c>
      <c r="AY98" s="134" t="s">
        <v>108</v>
      </c>
      <c r="AZ98" s="156"/>
      <c r="BA98" s="134"/>
      <c r="BB98" s="169"/>
      <c r="BC98" s="156"/>
      <c r="BD98" s="143"/>
      <c r="BE98" s="143"/>
      <c r="BF98" s="143"/>
      <c r="BG98" s="156"/>
      <c r="BH98" s="153">
        <f>T98+BB98</f>
        <v>12104000</v>
      </c>
      <c r="BI98" s="349" t="s">
        <v>113</v>
      </c>
      <c r="BJ98" s="134"/>
      <c r="BK98" s="141" t="s">
        <v>114</v>
      </c>
      <c r="BL98" s="156"/>
      <c r="BM98" s="482"/>
      <c r="BN98" s="170" t="s">
        <v>917</v>
      </c>
      <c r="BO98" s="141">
        <v>28</v>
      </c>
      <c r="BP98" s="141" t="s">
        <v>109</v>
      </c>
      <c r="BQ98" s="141" t="s">
        <v>1288</v>
      </c>
      <c r="BR98" s="141" t="s">
        <v>108</v>
      </c>
      <c r="BS98" s="141" t="s">
        <v>108</v>
      </c>
      <c r="BT98" s="141" t="s">
        <v>108</v>
      </c>
      <c r="BU98" s="166" t="s">
        <v>1117</v>
      </c>
      <c r="BV98" s="141">
        <v>3192494810</v>
      </c>
      <c r="BW98" s="114" t="s">
        <v>1289</v>
      </c>
      <c r="BX98" s="158" t="s">
        <v>839</v>
      </c>
      <c r="BY98" s="141" t="s">
        <v>119</v>
      </c>
      <c r="BZ98" s="259" t="s">
        <v>1290</v>
      </c>
      <c r="CA98" s="157" t="s">
        <v>109</v>
      </c>
      <c r="CB98" s="157" t="s">
        <v>109</v>
      </c>
      <c r="CC98" s="141" t="s">
        <v>109</v>
      </c>
      <c r="CD98" s="157" t="s">
        <v>109</v>
      </c>
      <c r="CE98" s="157"/>
      <c r="CF98" s="157"/>
      <c r="CG98" s="157"/>
      <c r="CH98" s="157"/>
      <c r="CI98" s="157"/>
      <c r="CJ98" s="157"/>
      <c r="CK98" s="157"/>
      <c r="CL98" s="157"/>
      <c r="CM98" s="157" t="s">
        <v>109</v>
      </c>
      <c r="CN98" s="157"/>
      <c r="GV98" s="328"/>
      <c r="GW98" s="328"/>
      <c r="GX98" s="328"/>
      <c r="GY98" s="328"/>
      <c r="GZ98" s="328"/>
      <c r="HA98" s="328"/>
      <c r="HB98" s="328"/>
      <c r="HC98" s="328"/>
      <c r="HD98" s="328"/>
      <c r="HE98" s="328"/>
      <c r="HF98" s="328"/>
      <c r="HG98" s="328"/>
      <c r="HH98" s="328"/>
      <c r="HI98" s="328"/>
      <c r="HJ98" s="328"/>
      <c r="HK98" s="328"/>
      <c r="HL98" s="328"/>
      <c r="HM98" s="328"/>
      <c r="HN98" s="328"/>
      <c r="HO98" s="328"/>
      <c r="HP98" s="328"/>
      <c r="HQ98" s="328"/>
      <c r="HR98" s="328"/>
      <c r="HS98" s="328"/>
      <c r="HT98" s="328"/>
      <c r="HU98" s="328"/>
      <c r="HV98" s="328"/>
      <c r="HW98" s="328"/>
      <c r="HX98" s="328"/>
      <c r="HY98" s="328"/>
      <c r="HZ98" s="328"/>
      <c r="IA98" s="328"/>
      <c r="IB98" s="328"/>
      <c r="IC98" s="328"/>
      <c r="ID98" s="328"/>
      <c r="IE98" s="328"/>
      <c r="IF98" s="328"/>
      <c r="IG98" s="328"/>
      <c r="IH98" s="328"/>
      <c r="II98" s="328"/>
      <c r="IJ98" s="328"/>
      <c r="IK98" s="328"/>
      <c r="IL98" s="328"/>
      <c r="IM98" s="328"/>
      <c r="IN98" s="328"/>
      <c r="IO98" s="328"/>
      <c r="IP98" s="328"/>
      <c r="IQ98" s="328"/>
      <c r="IR98" s="328"/>
      <c r="IS98" s="328"/>
      <c r="IT98" s="328"/>
      <c r="IU98" s="328"/>
      <c r="IV98" s="328"/>
      <c r="IW98" s="328"/>
      <c r="IX98" s="328"/>
      <c r="IY98" s="328"/>
      <c r="IZ98" s="328"/>
      <c r="JA98" s="328"/>
      <c r="JB98" s="328"/>
      <c r="JC98" s="328"/>
      <c r="JD98" s="328"/>
      <c r="JE98" s="328"/>
      <c r="JF98" s="328"/>
      <c r="JG98" s="328"/>
      <c r="JH98" s="328"/>
      <c r="JI98" s="328"/>
      <c r="JJ98" s="328"/>
      <c r="JK98" s="328"/>
      <c r="JL98" s="328"/>
      <c r="JM98" s="328"/>
      <c r="JN98" s="328"/>
      <c r="JO98" s="328"/>
      <c r="JP98" s="328"/>
      <c r="JQ98" s="328"/>
      <c r="JR98" s="328"/>
      <c r="JS98" s="328"/>
      <c r="JT98" s="328"/>
      <c r="JU98" s="328"/>
      <c r="JV98" s="328"/>
      <c r="JW98" s="328"/>
      <c r="JX98" s="328"/>
      <c r="JY98" s="328"/>
      <c r="JZ98" s="328"/>
      <c r="KA98" s="328"/>
      <c r="KB98" s="328"/>
      <c r="KC98" s="328"/>
      <c r="KD98" s="328"/>
      <c r="KE98" s="328"/>
      <c r="KF98" s="328"/>
      <c r="KG98" s="328"/>
      <c r="KH98" s="328"/>
      <c r="KI98" s="328"/>
      <c r="KJ98" s="328"/>
      <c r="KK98" s="328"/>
      <c r="KL98" s="328"/>
      <c r="KM98" s="328"/>
      <c r="KN98" s="328"/>
      <c r="KO98" s="328"/>
      <c r="KP98" s="328"/>
      <c r="KQ98" s="328"/>
      <c r="KR98" s="328"/>
      <c r="KS98" s="328"/>
      <c r="KT98" s="328"/>
      <c r="KU98" s="328"/>
      <c r="KV98" s="328"/>
      <c r="KW98" s="328"/>
      <c r="KX98" s="328"/>
      <c r="KY98" s="328"/>
      <c r="KZ98" s="328"/>
      <c r="LA98" s="328"/>
      <c r="LB98" s="328"/>
      <c r="LC98" s="328"/>
      <c r="LD98" s="328"/>
      <c r="LE98" s="328"/>
      <c r="LF98" s="328"/>
      <c r="LG98" s="328"/>
      <c r="LH98" s="328"/>
      <c r="LI98" s="328"/>
      <c r="LJ98" s="328"/>
      <c r="LK98" s="328"/>
      <c r="LL98" s="328"/>
      <c r="LM98" s="328"/>
      <c r="LN98" s="328"/>
      <c r="LO98" s="328"/>
      <c r="LP98" s="328"/>
      <c r="LQ98" s="328"/>
      <c r="LR98" s="328"/>
      <c r="LS98" s="328"/>
      <c r="LT98" s="328"/>
      <c r="LU98" s="328"/>
      <c r="LV98" s="328"/>
      <c r="LW98" s="328"/>
      <c r="LX98" s="328"/>
      <c r="LY98" s="328"/>
      <c r="LZ98" s="328"/>
      <c r="MA98" s="328"/>
      <c r="MB98" s="328"/>
      <c r="MC98" s="328"/>
      <c r="MD98" s="328"/>
      <c r="ME98" s="328"/>
      <c r="MF98" s="328"/>
      <c r="MG98" s="328"/>
      <c r="MH98" s="328"/>
      <c r="MI98" s="328"/>
      <c r="MJ98" s="328"/>
      <c r="MK98" s="328"/>
      <c r="ML98" s="328"/>
      <c r="MM98" s="328"/>
      <c r="MN98" s="328"/>
      <c r="MO98" s="328"/>
      <c r="MP98" s="328"/>
      <c r="MQ98" s="328"/>
      <c r="MR98" s="328"/>
      <c r="MS98" s="328"/>
      <c r="MT98" s="328"/>
      <c r="MU98" s="328"/>
      <c r="MV98" s="328"/>
      <c r="MW98" s="328"/>
      <c r="MX98" s="328"/>
      <c r="MY98" s="328"/>
      <c r="MZ98" s="328"/>
      <c r="NA98" s="328"/>
      <c r="NB98" s="328"/>
      <c r="NC98" s="328"/>
      <c r="ND98" s="328"/>
      <c r="NE98" s="328"/>
      <c r="NF98" s="328"/>
      <c r="NG98" s="328"/>
      <c r="NH98" s="328"/>
      <c r="NI98" s="328"/>
      <c r="NJ98" s="328"/>
      <c r="NK98" s="328"/>
      <c r="NL98" s="328"/>
      <c r="NM98" s="328"/>
      <c r="NN98" s="328"/>
      <c r="NO98" s="328"/>
      <c r="NP98" s="328"/>
      <c r="NQ98" s="328"/>
      <c r="NR98" s="328"/>
      <c r="NS98" s="328"/>
      <c r="NT98" s="328"/>
      <c r="NU98" s="328"/>
      <c r="NV98" s="328"/>
      <c r="NW98" s="328"/>
      <c r="NX98" s="328"/>
      <c r="NY98" s="328"/>
      <c r="NZ98" s="328"/>
      <c r="OA98" s="328"/>
      <c r="OB98" s="328"/>
      <c r="OC98" s="328"/>
      <c r="OD98" s="328"/>
      <c r="OE98" s="328"/>
      <c r="OF98" s="328"/>
      <c r="OG98" s="328"/>
      <c r="OH98" s="328"/>
      <c r="OI98" s="328"/>
      <c r="OJ98" s="328"/>
      <c r="OK98" s="328"/>
      <c r="OL98" s="328"/>
      <c r="OM98" s="328"/>
      <c r="ON98" s="328"/>
      <c r="OO98" s="328"/>
      <c r="OP98" s="328"/>
      <c r="OQ98" s="328"/>
      <c r="OR98" s="328"/>
      <c r="OS98" s="328"/>
      <c r="OT98" s="328"/>
      <c r="OU98" s="328"/>
      <c r="OV98" s="328"/>
      <c r="OW98" s="328"/>
      <c r="OX98" s="328"/>
      <c r="OY98" s="328"/>
      <c r="OZ98" s="328"/>
      <c r="PA98" s="328"/>
      <c r="PB98" s="328"/>
      <c r="PC98" s="328"/>
      <c r="PD98" s="328"/>
      <c r="PE98" s="328"/>
      <c r="PF98" s="328"/>
      <c r="PG98" s="328"/>
      <c r="PH98" s="328"/>
      <c r="PI98" s="328"/>
      <c r="PJ98" s="328"/>
      <c r="PK98" s="328"/>
      <c r="PL98" s="328"/>
      <c r="PM98" s="328"/>
      <c r="PN98" s="328"/>
      <c r="PO98" s="328"/>
      <c r="PP98" s="328"/>
      <c r="PQ98" s="328"/>
      <c r="PR98" s="328"/>
      <c r="PS98" s="328"/>
      <c r="PT98" s="328"/>
      <c r="PU98" s="328"/>
      <c r="PV98" s="328"/>
      <c r="PW98" s="328"/>
      <c r="PX98" s="328"/>
      <c r="PY98" s="328"/>
      <c r="PZ98" s="328"/>
      <c r="QA98" s="328"/>
      <c r="QB98" s="328"/>
      <c r="QC98" s="328"/>
      <c r="QD98" s="328"/>
      <c r="QE98" s="328"/>
      <c r="QF98" s="328"/>
      <c r="QG98" s="328"/>
      <c r="QH98" s="328"/>
      <c r="QI98" s="328"/>
      <c r="QJ98" s="328"/>
      <c r="QK98" s="328"/>
      <c r="QL98" s="328"/>
      <c r="QM98" s="328"/>
      <c r="QN98" s="328"/>
      <c r="QO98" s="328"/>
      <c r="QP98" s="328"/>
      <c r="QQ98" s="328"/>
      <c r="QR98" s="328"/>
      <c r="QS98" s="328"/>
      <c r="QT98" s="328"/>
      <c r="QU98" s="328"/>
      <c r="QV98" s="328"/>
      <c r="QW98" s="328"/>
      <c r="QX98" s="328"/>
      <c r="QY98" s="328"/>
      <c r="QZ98" s="328"/>
      <c r="RA98" s="328"/>
      <c r="RB98" s="328"/>
      <c r="RC98" s="328"/>
      <c r="RD98" s="328"/>
      <c r="RE98" s="328"/>
      <c r="RF98" s="328"/>
      <c r="RG98" s="328"/>
      <c r="RH98" s="328"/>
      <c r="RI98" s="328"/>
      <c r="RJ98" s="328"/>
      <c r="RK98" s="328"/>
      <c r="RL98" s="328"/>
      <c r="RM98" s="328"/>
      <c r="RN98" s="328"/>
      <c r="RO98" s="328"/>
      <c r="RP98" s="328"/>
      <c r="RQ98" s="328"/>
      <c r="RR98" s="328"/>
      <c r="RS98" s="328"/>
      <c r="RT98" s="328"/>
      <c r="RU98" s="328"/>
      <c r="RV98" s="328"/>
      <c r="RW98" s="328"/>
      <c r="RX98" s="328"/>
      <c r="RY98" s="328"/>
      <c r="RZ98" s="328"/>
      <c r="SA98" s="328"/>
      <c r="SB98" s="328"/>
      <c r="SC98" s="328"/>
      <c r="SD98" s="328"/>
      <c r="SE98" s="328"/>
      <c r="SF98" s="328"/>
      <c r="SG98" s="328"/>
      <c r="SH98" s="328"/>
      <c r="SI98" s="328"/>
      <c r="SJ98" s="328"/>
      <c r="SK98" s="328"/>
      <c r="SL98" s="328"/>
      <c r="SM98" s="328"/>
      <c r="SN98" s="328"/>
      <c r="SO98" s="328"/>
      <c r="SP98" s="328"/>
      <c r="SQ98" s="328"/>
      <c r="SR98" s="328"/>
      <c r="SS98" s="328"/>
      <c r="ST98" s="328"/>
      <c r="SU98" s="328"/>
      <c r="SV98" s="328"/>
      <c r="SW98" s="328"/>
      <c r="SX98" s="328"/>
      <c r="SY98" s="328"/>
      <c r="SZ98" s="328"/>
      <c r="TA98" s="328"/>
      <c r="TB98" s="328"/>
      <c r="TC98" s="328"/>
      <c r="TD98" s="328"/>
      <c r="TE98" s="328"/>
      <c r="TF98" s="328"/>
      <c r="TG98" s="328"/>
      <c r="TH98" s="328"/>
      <c r="TI98" s="328"/>
      <c r="TJ98" s="328"/>
      <c r="TK98" s="328"/>
      <c r="TL98" s="328"/>
      <c r="TM98" s="328"/>
      <c r="TN98" s="328"/>
      <c r="TO98" s="328"/>
      <c r="TP98" s="328"/>
      <c r="TQ98" s="328"/>
      <c r="TR98" s="328"/>
      <c r="TS98" s="328"/>
      <c r="TT98" s="328"/>
      <c r="TU98" s="328"/>
      <c r="TV98" s="328"/>
      <c r="TW98" s="328"/>
      <c r="TX98" s="328"/>
      <c r="TY98" s="328"/>
      <c r="TZ98" s="328"/>
      <c r="UA98" s="328"/>
      <c r="UB98" s="328"/>
      <c r="UC98" s="328"/>
      <c r="UD98" s="328"/>
      <c r="UE98" s="328"/>
      <c r="UF98" s="328"/>
      <c r="UG98" s="328"/>
      <c r="UH98" s="328"/>
      <c r="UI98" s="328"/>
      <c r="UJ98" s="328"/>
      <c r="UK98" s="328"/>
      <c r="UL98" s="328"/>
      <c r="UM98" s="328"/>
      <c r="UN98" s="328"/>
      <c r="UO98" s="328"/>
      <c r="UP98" s="328"/>
      <c r="UQ98" s="328"/>
      <c r="UR98" s="328"/>
      <c r="US98" s="328"/>
      <c r="UT98" s="328"/>
      <c r="UU98" s="328"/>
      <c r="UV98" s="328"/>
      <c r="UW98" s="328"/>
      <c r="UX98" s="328"/>
      <c r="UY98" s="328"/>
      <c r="UZ98" s="328"/>
      <c r="VA98" s="328"/>
      <c r="VB98" s="328"/>
      <c r="VC98" s="328"/>
      <c r="VD98" s="328"/>
      <c r="VE98" s="328"/>
      <c r="VF98" s="328"/>
      <c r="VG98" s="328"/>
      <c r="VH98" s="328"/>
      <c r="VI98" s="328"/>
      <c r="VJ98" s="328"/>
      <c r="VK98" s="328"/>
      <c r="VL98" s="328"/>
      <c r="VM98" s="328"/>
      <c r="VN98" s="328"/>
      <c r="VO98" s="328"/>
      <c r="VP98" s="328"/>
      <c r="VQ98" s="328"/>
      <c r="VR98" s="328"/>
      <c r="VS98" s="328"/>
      <c r="VT98" s="328"/>
      <c r="VU98" s="328"/>
      <c r="VV98" s="328"/>
      <c r="VW98" s="328"/>
      <c r="VX98" s="328"/>
      <c r="VY98" s="328"/>
      <c r="VZ98" s="328"/>
      <c r="WA98" s="328"/>
      <c r="WB98" s="328"/>
      <c r="WC98" s="328"/>
      <c r="WD98" s="328"/>
      <c r="WE98" s="328"/>
      <c r="WF98" s="328"/>
      <c r="WG98" s="328"/>
      <c r="WH98" s="328"/>
      <c r="WI98" s="328"/>
      <c r="WJ98" s="328"/>
      <c r="WK98" s="328"/>
      <c r="WL98" s="328"/>
      <c r="WM98" s="328"/>
      <c r="WN98" s="328"/>
      <c r="WO98" s="328"/>
      <c r="WP98" s="328"/>
      <c r="WQ98" s="328"/>
      <c r="WR98" s="328"/>
      <c r="WS98" s="328"/>
      <c r="WT98" s="328"/>
      <c r="WU98" s="328"/>
      <c r="WV98" s="328"/>
      <c r="WW98" s="328"/>
      <c r="WX98" s="328"/>
      <c r="WY98" s="328"/>
      <c r="WZ98" s="328"/>
      <c r="XA98" s="328"/>
      <c r="XB98" s="328"/>
      <c r="XC98" s="328"/>
      <c r="XD98" s="328"/>
      <c r="XE98" s="328"/>
      <c r="XF98" s="328"/>
      <c r="XG98" s="328"/>
      <c r="XH98" s="328"/>
      <c r="XI98" s="328"/>
      <c r="XJ98" s="328"/>
      <c r="XK98" s="328"/>
      <c r="XL98" s="328"/>
      <c r="XM98" s="328"/>
      <c r="XN98" s="328"/>
      <c r="XO98" s="328"/>
      <c r="XP98" s="328"/>
      <c r="XQ98" s="328"/>
      <c r="XR98" s="328"/>
      <c r="XS98" s="328"/>
      <c r="XT98" s="328"/>
      <c r="XU98" s="328"/>
      <c r="XV98" s="328"/>
      <c r="XW98" s="328"/>
      <c r="XX98" s="328"/>
      <c r="XY98" s="328"/>
      <c r="XZ98" s="328"/>
      <c r="YA98" s="328"/>
      <c r="YB98" s="328"/>
      <c r="YC98" s="328"/>
      <c r="YD98" s="328"/>
      <c r="YE98" s="328"/>
      <c r="YF98" s="328"/>
      <c r="YG98" s="328"/>
      <c r="YH98" s="328"/>
      <c r="YI98" s="328"/>
      <c r="YJ98" s="328"/>
      <c r="YK98" s="328"/>
      <c r="YL98" s="328"/>
      <c r="YM98" s="328"/>
      <c r="YN98" s="328"/>
      <c r="YO98" s="328"/>
      <c r="YP98" s="328"/>
      <c r="YQ98" s="328"/>
      <c r="YR98" s="328"/>
      <c r="YS98" s="328"/>
      <c r="YT98" s="328"/>
      <c r="YU98" s="328"/>
      <c r="YV98" s="328"/>
      <c r="YW98" s="328"/>
      <c r="YX98" s="328"/>
      <c r="YY98" s="328"/>
      <c r="YZ98" s="328"/>
      <c r="ZA98" s="328"/>
      <c r="ZB98" s="328"/>
      <c r="ZC98" s="328"/>
      <c r="ZD98" s="328"/>
      <c r="ZE98" s="328"/>
      <c r="ZF98" s="328"/>
      <c r="ZG98" s="328"/>
      <c r="ZH98" s="328"/>
      <c r="ZI98" s="328"/>
      <c r="ZJ98" s="328"/>
      <c r="ZK98" s="328"/>
      <c r="ZL98" s="328"/>
      <c r="ZM98" s="328"/>
      <c r="ZN98" s="328"/>
      <c r="ZO98" s="328"/>
      <c r="ZP98" s="328"/>
      <c r="ZQ98" s="328"/>
      <c r="ZR98" s="328"/>
      <c r="ZS98" s="328"/>
      <c r="ZT98" s="328"/>
      <c r="ZU98" s="328"/>
      <c r="ZV98" s="328"/>
      <c r="ZW98" s="328"/>
      <c r="ZX98" s="328"/>
      <c r="ZY98" s="328"/>
      <c r="ZZ98" s="328"/>
      <c r="AAA98" s="328"/>
      <c r="AAB98" s="328"/>
      <c r="AAC98" s="328"/>
      <c r="AAD98" s="328"/>
      <c r="AAE98" s="328"/>
      <c r="AAF98" s="328"/>
      <c r="AAG98" s="328"/>
      <c r="AAH98" s="328"/>
      <c r="AAI98" s="328"/>
      <c r="AAJ98" s="328"/>
      <c r="AAK98" s="328"/>
      <c r="AAL98" s="328"/>
      <c r="AAM98" s="328"/>
      <c r="AAN98" s="328"/>
      <c r="AAO98" s="328"/>
      <c r="AAP98" s="328"/>
      <c r="AAQ98" s="328"/>
      <c r="AAR98" s="328"/>
      <c r="AAS98" s="328"/>
      <c r="AAT98" s="328"/>
      <c r="AAU98" s="328"/>
      <c r="AAV98" s="328"/>
      <c r="AAW98" s="328"/>
      <c r="AAX98" s="328"/>
      <c r="AAY98" s="328"/>
      <c r="AAZ98" s="328"/>
      <c r="ABA98" s="328"/>
      <c r="ABB98" s="328"/>
      <c r="ABC98" s="328"/>
      <c r="ABD98" s="328"/>
      <c r="ABE98" s="328"/>
      <c r="ABF98" s="328"/>
      <c r="ABG98" s="328"/>
      <c r="ABH98" s="328"/>
    </row>
    <row r="99" spans="1:736" s="50" customFormat="1" ht="45.75" customHeight="1">
      <c r="A99" s="589">
        <f>1+A98</f>
        <v>98</v>
      </c>
      <c r="B99" s="151" t="s">
        <v>1291</v>
      </c>
      <c r="C99" s="134" t="s">
        <v>1292</v>
      </c>
      <c r="D99" s="138" t="s">
        <v>491</v>
      </c>
      <c r="E99" s="135">
        <v>45387</v>
      </c>
      <c r="F99" s="136">
        <v>45390</v>
      </c>
      <c r="G99" s="136">
        <v>45511</v>
      </c>
      <c r="H99" s="134" t="s">
        <v>416</v>
      </c>
      <c r="I99" s="139" t="s">
        <v>95</v>
      </c>
      <c r="J99" s="134" t="s">
        <v>1293</v>
      </c>
      <c r="K99" s="251">
        <v>1072657198</v>
      </c>
      <c r="L99" s="134">
        <v>2</v>
      </c>
      <c r="M99" s="252" t="s">
        <v>844</v>
      </c>
      <c r="N99" s="141" t="s">
        <v>98</v>
      </c>
      <c r="O99" s="151" t="s">
        <v>386</v>
      </c>
      <c r="P99" s="134" t="s">
        <v>1294</v>
      </c>
      <c r="Q99" s="134" t="s">
        <v>928</v>
      </c>
      <c r="R99" s="143">
        <f>+G99-F99</f>
        <v>121</v>
      </c>
      <c r="S99" s="134" t="s">
        <v>1295</v>
      </c>
      <c r="T99" s="253">
        <v>21200000</v>
      </c>
      <c r="U99" s="254" t="s">
        <v>1296</v>
      </c>
      <c r="V99" s="253">
        <f>+T99</f>
        <v>21200000</v>
      </c>
      <c r="W99" s="255">
        <v>45388</v>
      </c>
      <c r="X99" s="256" t="s">
        <v>473</v>
      </c>
      <c r="Y99" s="314">
        <f>+Z99+AA99+AB99</f>
        <v>21200000</v>
      </c>
      <c r="Z99" s="148">
        <f>+V99</f>
        <v>21200000</v>
      </c>
      <c r="AA99" s="149">
        <v>0</v>
      </c>
      <c r="AB99" s="150">
        <f>+AC99+AD99+AE99+AF99+AG99+AH99+AI99+AJ99</f>
        <v>0</v>
      </c>
      <c r="AC99" s="149">
        <v>0</v>
      </c>
      <c r="AD99" s="149">
        <v>0</v>
      </c>
      <c r="AE99" s="149">
        <v>0</v>
      </c>
      <c r="AF99" s="149">
        <v>0</v>
      </c>
      <c r="AG99" s="149">
        <v>0</v>
      </c>
      <c r="AH99" s="149">
        <v>0</v>
      </c>
      <c r="AI99" s="149">
        <v>0</v>
      </c>
      <c r="AJ99" s="149">
        <v>0</v>
      </c>
      <c r="AK99" s="142" t="s">
        <v>104</v>
      </c>
      <c r="AL99" s="103" t="s">
        <v>1297</v>
      </c>
      <c r="AM99" s="134" t="s">
        <v>1298</v>
      </c>
      <c r="AN99" s="140">
        <v>1072640905</v>
      </c>
      <c r="AO99" s="142" t="s">
        <v>114</v>
      </c>
      <c r="AP99" s="134" t="s">
        <v>114</v>
      </c>
      <c r="AQ99" s="257" t="s">
        <v>114</v>
      </c>
      <c r="AR99" s="142" t="s">
        <v>114</v>
      </c>
      <c r="AS99" s="134" t="s">
        <v>109</v>
      </c>
      <c r="AT99" s="142" t="s">
        <v>109</v>
      </c>
      <c r="AU99" s="142" t="s">
        <v>392</v>
      </c>
      <c r="AV99" s="134"/>
      <c r="AW99" s="134"/>
      <c r="AX99" s="134" t="s">
        <v>109</v>
      </c>
      <c r="AY99" s="134" t="s">
        <v>108</v>
      </c>
      <c r="AZ99" s="156"/>
      <c r="BA99" s="134"/>
      <c r="BB99" s="169"/>
      <c r="BC99" s="156"/>
      <c r="BD99" s="143"/>
      <c r="BE99" s="143"/>
      <c r="BF99" s="143"/>
      <c r="BG99" s="156"/>
      <c r="BH99" s="153">
        <f>T99+BB99</f>
        <v>21200000</v>
      </c>
      <c r="BI99" s="304" t="s">
        <v>135</v>
      </c>
      <c r="BJ99" s="156"/>
      <c r="BK99" s="156" t="s">
        <v>114</v>
      </c>
      <c r="BL99" s="156"/>
      <c r="BM99" s="161" t="s">
        <v>136</v>
      </c>
      <c r="BN99" s="170" t="s">
        <v>161</v>
      </c>
      <c r="BO99" s="141">
        <v>33</v>
      </c>
      <c r="BP99" s="141" t="s">
        <v>108</v>
      </c>
      <c r="BQ99" s="141" t="s">
        <v>108</v>
      </c>
      <c r="BR99" s="141" t="s">
        <v>108</v>
      </c>
      <c r="BS99" s="141" t="s">
        <v>108</v>
      </c>
      <c r="BT99" s="141" t="s">
        <v>108</v>
      </c>
      <c r="BU99" s="166" t="s">
        <v>1299</v>
      </c>
      <c r="BV99" s="141">
        <v>3144618294</v>
      </c>
      <c r="BW99" s="114" t="s">
        <v>1300</v>
      </c>
      <c r="BX99" s="158" t="s">
        <v>1301</v>
      </c>
      <c r="BY99" s="141" t="s">
        <v>119</v>
      </c>
      <c r="BZ99" s="259">
        <v>264670597</v>
      </c>
      <c r="CA99" s="157" t="s">
        <v>109</v>
      </c>
      <c r="CB99" s="157" t="s">
        <v>109</v>
      </c>
      <c r="CC99" s="141" t="s">
        <v>109</v>
      </c>
      <c r="CD99" s="157" t="s">
        <v>109</v>
      </c>
      <c r="CE99" s="157"/>
      <c r="CF99" s="157"/>
      <c r="CG99" s="157"/>
      <c r="CH99" s="157"/>
      <c r="CI99" s="157"/>
      <c r="CJ99" s="157"/>
      <c r="CK99" s="157"/>
      <c r="CL99" s="157"/>
      <c r="CM99" s="157" t="s">
        <v>109</v>
      </c>
      <c r="CN99" s="157"/>
    </row>
    <row r="100" spans="1:736" s="50" customFormat="1" ht="45.75" customHeight="1">
      <c r="A100" s="589">
        <f>1+A99</f>
        <v>99</v>
      </c>
      <c r="B100" s="151" t="s">
        <v>1302</v>
      </c>
      <c r="C100" s="134" t="s">
        <v>1303</v>
      </c>
      <c r="D100" s="138" t="s">
        <v>425</v>
      </c>
      <c r="E100" s="135">
        <v>45387</v>
      </c>
      <c r="F100" s="136">
        <v>45392</v>
      </c>
      <c r="G100" s="136">
        <v>45635</v>
      </c>
      <c r="H100" s="134" t="s">
        <v>416</v>
      </c>
      <c r="I100" s="139" t="s">
        <v>452</v>
      </c>
      <c r="J100" s="158" t="s">
        <v>1304</v>
      </c>
      <c r="K100" s="251">
        <v>35472955</v>
      </c>
      <c r="L100" s="134">
        <v>0</v>
      </c>
      <c r="M100" s="252" t="s">
        <v>844</v>
      </c>
      <c r="N100" s="141" t="s">
        <v>98</v>
      </c>
      <c r="O100" s="151" t="s">
        <v>168</v>
      </c>
      <c r="P100" s="134" t="s">
        <v>1262</v>
      </c>
      <c r="Q100" s="134" t="s">
        <v>1263</v>
      </c>
      <c r="R100" s="143">
        <f>+G100-F100</f>
        <v>243</v>
      </c>
      <c r="S100" s="134" t="s">
        <v>1264</v>
      </c>
      <c r="T100" s="253">
        <v>60537600</v>
      </c>
      <c r="U100" s="254" t="s">
        <v>1305</v>
      </c>
      <c r="V100" s="253">
        <f>+T100</f>
        <v>60537600</v>
      </c>
      <c r="W100" s="255">
        <v>45388</v>
      </c>
      <c r="X100" s="256" t="s">
        <v>473</v>
      </c>
      <c r="Y100" s="314">
        <f>+Z100+AA100+AB100</f>
        <v>60537600</v>
      </c>
      <c r="Z100" s="148">
        <f>+V100</f>
        <v>60537600</v>
      </c>
      <c r="AA100" s="149">
        <v>0</v>
      </c>
      <c r="AB100" s="150">
        <f>+AC100+AD100+AE100+AF100+AG100+AH100+AI100+AJ100</f>
        <v>0</v>
      </c>
      <c r="AC100" s="149">
        <v>0</v>
      </c>
      <c r="AD100" s="149">
        <v>0</v>
      </c>
      <c r="AE100" s="149">
        <v>0</v>
      </c>
      <c r="AF100" s="149">
        <v>0</v>
      </c>
      <c r="AG100" s="149">
        <v>0</v>
      </c>
      <c r="AH100" s="149">
        <v>0</v>
      </c>
      <c r="AI100" s="149">
        <v>0</v>
      </c>
      <c r="AJ100" s="149">
        <v>0</v>
      </c>
      <c r="AK100" s="142" t="s">
        <v>104</v>
      </c>
      <c r="AL100" s="103" t="s">
        <v>1306</v>
      </c>
      <c r="AM100" s="134" t="s">
        <v>1267</v>
      </c>
      <c r="AN100" s="140" t="s">
        <v>1268</v>
      </c>
      <c r="AO100" s="142" t="s">
        <v>1307</v>
      </c>
      <c r="AP100" s="134" t="s">
        <v>1089</v>
      </c>
      <c r="AQ100" s="257">
        <v>45391</v>
      </c>
      <c r="AR100" s="142" t="s">
        <v>1308</v>
      </c>
      <c r="AS100" s="134" t="s">
        <v>109</v>
      </c>
      <c r="AT100" s="142" t="s">
        <v>109</v>
      </c>
      <c r="AU100" s="142" t="s">
        <v>392</v>
      </c>
      <c r="AV100" s="134"/>
      <c r="AW100" s="134" t="s">
        <v>110</v>
      </c>
      <c r="AX100" s="134" t="s">
        <v>109</v>
      </c>
      <c r="AY100" s="134" t="s">
        <v>108</v>
      </c>
      <c r="AZ100" s="156"/>
      <c r="BA100" s="134"/>
      <c r="BB100" s="169"/>
      <c r="BC100" s="156"/>
      <c r="BD100" s="143"/>
      <c r="BE100" s="143"/>
      <c r="BF100" s="143"/>
      <c r="BG100" s="156"/>
      <c r="BH100" s="153">
        <f>T100+BB100</f>
        <v>60537600</v>
      </c>
      <c r="BI100" s="304" t="s">
        <v>135</v>
      </c>
      <c r="BJ100" s="134"/>
      <c r="BK100" s="141"/>
      <c r="BL100" s="156"/>
      <c r="BM100" s="161" t="s">
        <v>136</v>
      </c>
      <c r="BN100" s="170" t="s">
        <v>161</v>
      </c>
      <c r="BO100" s="141">
        <v>58</v>
      </c>
      <c r="BP100" s="141" t="s">
        <v>108</v>
      </c>
      <c r="BQ100" s="141" t="s">
        <v>108</v>
      </c>
      <c r="BR100" s="141" t="s">
        <v>108</v>
      </c>
      <c r="BS100" s="141" t="s">
        <v>108</v>
      </c>
      <c r="BT100" s="141" t="s">
        <v>108</v>
      </c>
      <c r="BU100" s="166" t="s">
        <v>1309</v>
      </c>
      <c r="BV100" s="141">
        <v>3224236511</v>
      </c>
      <c r="BW100" s="114" t="s">
        <v>1310</v>
      </c>
      <c r="BX100" s="158" t="s">
        <v>881</v>
      </c>
      <c r="BY100" s="141" t="s">
        <v>119</v>
      </c>
      <c r="BZ100" s="259">
        <v>33764366820</v>
      </c>
      <c r="CA100" s="157" t="s">
        <v>109</v>
      </c>
      <c r="CB100" s="157" t="s">
        <v>109</v>
      </c>
      <c r="CC100" s="141" t="s">
        <v>109</v>
      </c>
      <c r="CD100" s="157" t="s">
        <v>109</v>
      </c>
      <c r="CE100" s="157" t="s">
        <v>109</v>
      </c>
      <c r="CF100" s="157" t="s">
        <v>109</v>
      </c>
      <c r="CG100" s="157" t="s">
        <v>109</v>
      </c>
      <c r="CH100" s="157" t="s">
        <v>109</v>
      </c>
      <c r="CI100" s="157" t="s">
        <v>109</v>
      </c>
      <c r="CJ100" s="157" t="s">
        <v>109</v>
      </c>
      <c r="CK100" s="157" t="s">
        <v>109</v>
      </c>
      <c r="CL100" s="157" t="s">
        <v>1018</v>
      </c>
      <c r="CM100" s="157" t="s">
        <v>109</v>
      </c>
      <c r="CN100" s="157"/>
      <c r="GV100" s="328"/>
      <c r="GW100" s="328"/>
      <c r="GX100" s="328"/>
      <c r="GY100" s="328"/>
      <c r="GZ100" s="328"/>
      <c r="HA100" s="328"/>
      <c r="HB100" s="328"/>
      <c r="HC100" s="328"/>
      <c r="HD100" s="328"/>
      <c r="HE100" s="328"/>
      <c r="HF100" s="328"/>
      <c r="HG100" s="328"/>
      <c r="HH100" s="328"/>
      <c r="HI100" s="328"/>
      <c r="HJ100" s="328"/>
      <c r="HK100" s="328"/>
      <c r="HL100" s="328"/>
      <c r="HM100" s="328"/>
      <c r="HN100" s="328"/>
      <c r="HO100" s="328"/>
      <c r="HP100" s="328"/>
      <c r="HQ100" s="328"/>
      <c r="HR100" s="328"/>
      <c r="HS100" s="328"/>
      <c r="HT100" s="328"/>
      <c r="HU100" s="328"/>
      <c r="HV100" s="328"/>
      <c r="HW100" s="328"/>
      <c r="HX100" s="328"/>
      <c r="HY100" s="328"/>
      <c r="HZ100" s="328"/>
      <c r="IA100" s="328"/>
      <c r="IB100" s="328"/>
      <c r="IC100" s="328"/>
      <c r="ID100" s="328"/>
      <c r="IE100" s="328"/>
      <c r="IF100" s="328"/>
      <c r="IG100" s="328"/>
      <c r="IH100" s="328"/>
      <c r="II100" s="328"/>
      <c r="IJ100" s="328"/>
      <c r="IK100" s="328"/>
      <c r="IL100" s="328"/>
      <c r="IM100" s="328"/>
      <c r="IN100" s="328"/>
      <c r="IO100" s="328"/>
      <c r="IP100" s="328"/>
      <c r="IQ100" s="328"/>
      <c r="IR100" s="328"/>
      <c r="IS100" s="328"/>
      <c r="IT100" s="328"/>
      <c r="IU100" s="328"/>
      <c r="IV100" s="328"/>
      <c r="IW100" s="328"/>
      <c r="IX100" s="328"/>
      <c r="IY100" s="328"/>
      <c r="IZ100" s="328"/>
      <c r="JA100" s="328"/>
      <c r="JB100" s="328"/>
      <c r="JC100" s="328"/>
      <c r="JD100" s="328"/>
      <c r="JE100" s="328"/>
      <c r="JF100" s="328"/>
      <c r="JG100" s="328"/>
      <c r="JH100" s="328"/>
      <c r="JI100" s="328"/>
      <c r="JJ100" s="328"/>
      <c r="JK100" s="328"/>
      <c r="JL100" s="328"/>
      <c r="JM100" s="328"/>
      <c r="JN100" s="328"/>
      <c r="JO100" s="328"/>
      <c r="JP100" s="328"/>
      <c r="JQ100" s="328"/>
      <c r="JR100" s="328"/>
      <c r="JS100" s="328"/>
      <c r="JT100" s="328"/>
      <c r="JU100" s="328"/>
      <c r="JV100" s="328"/>
      <c r="JW100" s="328"/>
      <c r="JX100" s="328"/>
      <c r="JY100" s="328"/>
      <c r="JZ100" s="328"/>
      <c r="KA100" s="328"/>
      <c r="KB100" s="328"/>
      <c r="KC100" s="328"/>
      <c r="KD100" s="328"/>
      <c r="KE100" s="328"/>
      <c r="KF100" s="328"/>
      <c r="KG100" s="328"/>
      <c r="KH100" s="328"/>
      <c r="KI100" s="328"/>
      <c r="KJ100" s="328"/>
      <c r="KK100" s="328"/>
      <c r="KL100" s="328"/>
      <c r="KM100" s="328"/>
      <c r="KN100" s="328"/>
      <c r="KO100" s="328"/>
      <c r="KP100" s="328"/>
      <c r="KQ100" s="328"/>
      <c r="KR100" s="328"/>
      <c r="KS100" s="328"/>
      <c r="KT100" s="328"/>
      <c r="KU100" s="328"/>
      <c r="KV100" s="328"/>
      <c r="KW100" s="328"/>
      <c r="KX100" s="328"/>
      <c r="KY100" s="328"/>
      <c r="KZ100" s="328"/>
      <c r="LA100" s="328"/>
      <c r="LB100" s="328"/>
      <c r="LC100" s="328"/>
      <c r="LD100" s="328"/>
      <c r="LE100" s="328"/>
      <c r="LF100" s="328"/>
      <c r="LG100" s="328"/>
      <c r="LH100" s="328"/>
      <c r="LI100" s="328"/>
      <c r="LJ100" s="328"/>
      <c r="LK100" s="328"/>
      <c r="LL100" s="328"/>
      <c r="LM100" s="328"/>
      <c r="LN100" s="328"/>
      <c r="LO100" s="328"/>
      <c r="LP100" s="328"/>
      <c r="LQ100" s="328"/>
      <c r="LR100" s="328"/>
      <c r="LS100" s="328"/>
      <c r="LT100" s="328"/>
      <c r="LU100" s="328"/>
      <c r="LV100" s="328"/>
      <c r="LW100" s="328"/>
      <c r="LX100" s="328"/>
      <c r="LY100" s="328"/>
      <c r="LZ100" s="328"/>
      <c r="MA100" s="328"/>
      <c r="MB100" s="328"/>
      <c r="MC100" s="328"/>
      <c r="MD100" s="328"/>
      <c r="ME100" s="328"/>
      <c r="MF100" s="328"/>
      <c r="MG100" s="328"/>
      <c r="MH100" s="328"/>
      <c r="MI100" s="328"/>
      <c r="MJ100" s="328"/>
      <c r="MK100" s="328"/>
      <c r="ML100" s="328"/>
      <c r="MM100" s="328"/>
      <c r="MN100" s="328"/>
      <c r="MO100" s="328"/>
      <c r="MP100" s="328"/>
      <c r="MQ100" s="328"/>
      <c r="MR100" s="328"/>
      <c r="MS100" s="328"/>
      <c r="MT100" s="328"/>
      <c r="MU100" s="328"/>
      <c r="MV100" s="328"/>
      <c r="MW100" s="328"/>
      <c r="MX100" s="328"/>
      <c r="MY100" s="328"/>
      <c r="MZ100" s="328"/>
      <c r="NA100" s="328"/>
      <c r="NB100" s="328"/>
      <c r="NC100" s="328"/>
      <c r="ND100" s="328"/>
      <c r="NE100" s="328"/>
      <c r="NF100" s="328"/>
      <c r="NG100" s="328"/>
      <c r="NH100" s="328"/>
      <c r="NI100" s="328"/>
      <c r="NJ100" s="328"/>
      <c r="NK100" s="328"/>
      <c r="NL100" s="328"/>
      <c r="NM100" s="328"/>
      <c r="NN100" s="328"/>
      <c r="NO100" s="328"/>
      <c r="NP100" s="328"/>
      <c r="NQ100" s="328"/>
      <c r="NR100" s="328"/>
      <c r="NS100" s="328"/>
      <c r="NT100" s="328"/>
      <c r="NU100" s="328"/>
      <c r="NV100" s="328"/>
      <c r="NW100" s="328"/>
      <c r="NX100" s="328"/>
      <c r="NY100" s="328"/>
      <c r="NZ100" s="328"/>
      <c r="OA100" s="328"/>
      <c r="OB100" s="328"/>
      <c r="OC100" s="328"/>
      <c r="OD100" s="328"/>
      <c r="OE100" s="328"/>
      <c r="OF100" s="328"/>
      <c r="OG100" s="328"/>
      <c r="OH100" s="328"/>
      <c r="OI100" s="328"/>
      <c r="OJ100" s="328"/>
      <c r="OK100" s="328"/>
      <c r="OL100" s="328"/>
      <c r="OM100" s="328"/>
      <c r="ON100" s="328"/>
      <c r="OO100" s="328"/>
      <c r="OP100" s="328"/>
      <c r="OQ100" s="328"/>
      <c r="OR100" s="328"/>
      <c r="OS100" s="328"/>
      <c r="OT100" s="328"/>
      <c r="OU100" s="328"/>
      <c r="OV100" s="328"/>
      <c r="OW100" s="328"/>
      <c r="OX100" s="328"/>
      <c r="OY100" s="328"/>
      <c r="OZ100" s="328"/>
      <c r="PA100" s="328"/>
      <c r="PB100" s="328"/>
      <c r="PC100" s="328"/>
      <c r="PD100" s="328"/>
      <c r="PE100" s="328"/>
      <c r="PF100" s="328"/>
      <c r="PG100" s="328"/>
      <c r="PH100" s="328"/>
      <c r="PI100" s="328"/>
      <c r="PJ100" s="328"/>
      <c r="PK100" s="328"/>
      <c r="PL100" s="328"/>
      <c r="PM100" s="328"/>
      <c r="PN100" s="328"/>
      <c r="PO100" s="328"/>
      <c r="PP100" s="328"/>
      <c r="PQ100" s="328"/>
      <c r="PR100" s="328"/>
      <c r="PS100" s="328"/>
      <c r="PT100" s="328"/>
      <c r="PU100" s="328"/>
      <c r="PV100" s="328"/>
      <c r="PW100" s="328"/>
      <c r="PX100" s="328"/>
      <c r="PY100" s="328"/>
      <c r="PZ100" s="328"/>
      <c r="QA100" s="328"/>
      <c r="QB100" s="328"/>
      <c r="QC100" s="328"/>
      <c r="QD100" s="328"/>
      <c r="QE100" s="328"/>
      <c r="QF100" s="328"/>
      <c r="QG100" s="328"/>
      <c r="QH100" s="328"/>
      <c r="QI100" s="328"/>
      <c r="QJ100" s="328"/>
      <c r="QK100" s="328"/>
      <c r="QL100" s="328"/>
      <c r="QM100" s="328"/>
      <c r="QN100" s="328"/>
      <c r="QO100" s="328"/>
      <c r="QP100" s="328"/>
      <c r="QQ100" s="328"/>
      <c r="QR100" s="328"/>
      <c r="QS100" s="328"/>
      <c r="QT100" s="328"/>
      <c r="QU100" s="328"/>
      <c r="QV100" s="328"/>
      <c r="QW100" s="328"/>
      <c r="QX100" s="328"/>
      <c r="QY100" s="328"/>
      <c r="QZ100" s="328"/>
      <c r="RA100" s="328"/>
      <c r="RB100" s="328"/>
      <c r="RC100" s="328"/>
      <c r="RD100" s="328"/>
      <c r="RE100" s="328"/>
      <c r="RF100" s="328"/>
      <c r="RG100" s="328"/>
      <c r="RH100" s="328"/>
      <c r="RI100" s="328"/>
      <c r="RJ100" s="328"/>
      <c r="RK100" s="328"/>
      <c r="RL100" s="328"/>
      <c r="RM100" s="328"/>
      <c r="RN100" s="328"/>
      <c r="RO100" s="328"/>
      <c r="RP100" s="328"/>
      <c r="RQ100" s="328"/>
      <c r="RR100" s="328"/>
      <c r="RS100" s="328"/>
      <c r="RT100" s="328"/>
      <c r="RU100" s="328"/>
      <c r="RV100" s="328"/>
      <c r="RW100" s="328"/>
      <c r="RX100" s="328"/>
      <c r="RY100" s="328"/>
      <c r="RZ100" s="328"/>
      <c r="SA100" s="328"/>
      <c r="SB100" s="328"/>
      <c r="SC100" s="328"/>
      <c r="SD100" s="328"/>
      <c r="SE100" s="328"/>
      <c r="SF100" s="328"/>
      <c r="SG100" s="328"/>
      <c r="SH100" s="328"/>
      <c r="SI100" s="328"/>
      <c r="SJ100" s="328"/>
      <c r="SK100" s="328"/>
      <c r="SL100" s="328"/>
      <c r="SM100" s="328"/>
      <c r="SN100" s="328"/>
      <c r="SO100" s="328"/>
      <c r="SP100" s="328"/>
      <c r="SQ100" s="328"/>
      <c r="SR100" s="328"/>
      <c r="SS100" s="328"/>
      <c r="ST100" s="328"/>
      <c r="SU100" s="328"/>
      <c r="SV100" s="328"/>
      <c r="SW100" s="328"/>
      <c r="SX100" s="328"/>
      <c r="SY100" s="328"/>
      <c r="SZ100" s="328"/>
      <c r="TA100" s="328"/>
      <c r="TB100" s="328"/>
      <c r="TC100" s="328"/>
      <c r="TD100" s="328"/>
      <c r="TE100" s="328"/>
      <c r="TF100" s="328"/>
      <c r="TG100" s="328"/>
      <c r="TH100" s="328"/>
      <c r="TI100" s="328"/>
      <c r="TJ100" s="328"/>
      <c r="TK100" s="328"/>
      <c r="TL100" s="328"/>
      <c r="TM100" s="328"/>
      <c r="TN100" s="328"/>
      <c r="TO100" s="328"/>
      <c r="TP100" s="328"/>
      <c r="TQ100" s="328"/>
      <c r="TR100" s="328"/>
      <c r="TS100" s="328"/>
      <c r="TT100" s="328"/>
      <c r="TU100" s="328"/>
      <c r="TV100" s="328"/>
      <c r="TW100" s="328"/>
      <c r="TX100" s="328"/>
      <c r="TY100" s="328"/>
      <c r="TZ100" s="328"/>
      <c r="UA100" s="328"/>
      <c r="UB100" s="328"/>
      <c r="UC100" s="328"/>
      <c r="UD100" s="328"/>
      <c r="UE100" s="328"/>
      <c r="UF100" s="328"/>
      <c r="UG100" s="328"/>
      <c r="UH100" s="328"/>
      <c r="UI100" s="328"/>
      <c r="UJ100" s="328"/>
      <c r="UK100" s="328"/>
      <c r="UL100" s="328"/>
      <c r="UM100" s="328"/>
      <c r="UN100" s="328"/>
      <c r="UO100" s="328"/>
      <c r="UP100" s="328"/>
      <c r="UQ100" s="328"/>
      <c r="UR100" s="328"/>
      <c r="US100" s="328"/>
      <c r="UT100" s="328"/>
      <c r="UU100" s="328"/>
      <c r="UV100" s="328"/>
      <c r="UW100" s="328"/>
      <c r="UX100" s="328"/>
      <c r="UY100" s="328"/>
      <c r="UZ100" s="328"/>
      <c r="VA100" s="328"/>
      <c r="VB100" s="328"/>
      <c r="VC100" s="328"/>
      <c r="VD100" s="328"/>
      <c r="VE100" s="328"/>
      <c r="VF100" s="328"/>
      <c r="VG100" s="328"/>
      <c r="VH100" s="328"/>
      <c r="VI100" s="328"/>
      <c r="VJ100" s="328"/>
      <c r="VK100" s="328"/>
      <c r="VL100" s="328"/>
      <c r="VM100" s="328"/>
      <c r="VN100" s="328"/>
      <c r="VO100" s="328"/>
      <c r="VP100" s="328"/>
      <c r="VQ100" s="328"/>
      <c r="VR100" s="328"/>
      <c r="VS100" s="328"/>
      <c r="VT100" s="328"/>
      <c r="VU100" s="328"/>
      <c r="VV100" s="328"/>
      <c r="VW100" s="328"/>
      <c r="VX100" s="328"/>
      <c r="VY100" s="328"/>
      <c r="VZ100" s="328"/>
      <c r="WA100" s="328"/>
      <c r="WB100" s="328"/>
      <c r="WC100" s="328"/>
      <c r="WD100" s="328"/>
      <c r="WE100" s="328"/>
      <c r="WF100" s="328"/>
      <c r="WG100" s="328"/>
      <c r="WH100" s="328"/>
      <c r="WI100" s="328"/>
      <c r="WJ100" s="328"/>
      <c r="WK100" s="328"/>
      <c r="WL100" s="328"/>
      <c r="WM100" s="328"/>
      <c r="WN100" s="328"/>
      <c r="WO100" s="328"/>
      <c r="WP100" s="328"/>
      <c r="WQ100" s="328"/>
      <c r="WR100" s="328"/>
      <c r="WS100" s="328"/>
      <c r="WT100" s="328"/>
      <c r="WU100" s="328"/>
      <c r="WV100" s="328"/>
      <c r="WW100" s="328"/>
      <c r="WX100" s="328"/>
      <c r="WY100" s="328"/>
      <c r="WZ100" s="328"/>
      <c r="XA100" s="328"/>
      <c r="XB100" s="328"/>
      <c r="XC100" s="328"/>
      <c r="XD100" s="328"/>
      <c r="XE100" s="328"/>
      <c r="XF100" s="328"/>
      <c r="XG100" s="328"/>
      <c r="XH100" s="328"/>
      <c r="XI100" s="328"/>
      <c r="XJ100" s="328"/>
      <c r="XK100" s="328"/>
      <c r="XL100" s="328"/>
      <c r="XM100" s="328"/>
      <c r="XN100" s="328"/>
      <c r="XO100" s="328"/>
      <c r="XP100" s="328"/>
      <c r="XQ100" s="328"/>
      <c r="XR100" s="328"/>
      <c r="XS100" s="328"/>
      <c r="XT100" s="328"/>
      <c r="XU100" s="328"/>
      <c r="XV100" s="328"/>
      <c r="XW100" s="328"/>
      <c r="XX100" s="328"/>
      <c r="XY100" s="328"/>
      <c r="XZ100" s="328"/>
      <c r="YA100" s="328"/>
      <c r="YB100" s="328"/>
      <c r="YC100" s="328"/>
      <c r="YD100" s="328"/>
      <c r="YE100" s="328"/>
      <c r="YF100" s="328"/>
      <c r="YG100" s="328"/>
      <c r="YH100" s="328"/>
      <c r="YI100" s="328"/>
      <c r="YJ100" s="328"/>
      <c r="YK100" s="328"/>
      <c r="YL100" s="328"/>
      <c r="YM100" s="328"/>
      <c r="YN100" s="328"/>
      <c r="YO100" s="328"/>
      <c r="YP100" s="328"/>
      <c r="YQ100" s="328"/>
      <c r="YR100" s="328"/>
      <c r="YS100" s="328"/>
      <c r="YT100" s="328"/>
      <c r="YU100" s="328"/>
      <c r="YV100" s="328"/>
      <c r="YW100" s="328"/>
      <c r="YX100" s="328"/>
      <c r="YY100" s="328"/>
      <c r="YZ100" s="328"/>
      <c r="ZA100" s="328"/>
      <c r="ZB100" s="328"/>
      <c r="ZC100" s="328"/>
      <c r="ZD100" s="328"/>
      <c r="ZE100" s="328"/>
      <c r="ZF100" s="328"/>
      <c r="ZG100" s="328"/>
      <c r="ZH100" s="328"/>
      <c r="ZI100" s="328"/>
      <c r="ZJ100" s="328"/>
      <c r="ZK100" s="328"/>
      <c r="ZL100" s="328"/>
      <c r="ZM100" s="328"/>
      <c r="ZN100" s="328"/>
      <c r="ZO100" s="328"/>
      <c r="ZP100" s="328"/>
      <c r="ZQ100" s="328"/>
      <c r="ZR100" s="328"/>
      <c r="ZS100" s="328"/>
      <c r="ZT100" s="328"/>
      <c r="ZU100" s="328"/>
      <c r="ZV100" s="328"/>
      <c r="ZW100" s="328"/>
      <c r="ZX100" s="328"/>
      <c r="ZY100" s="328"/>
      <c r="ZZ100" s="328"/>
      <c r="AAA100" s="328"/>
      <c r="AAB100" s="328"/>
      <c r="AAC100" s="328"/>
      <c r="AAD100" s="328"/>
      <c r="AAE100" s="328"/>
      <c r="AAF100" s="328"/>
      <c r="AAG100" s="328"/>
      <c r="AAH100" s="328"/>
      <c r="AAI100" s="328"/>
      <c r="AAJ100" s="328"/>
      <c r="AAK100" s="328"/>
      <c r="AAL100" s="328"/>
      <c r="AAM100" s="328"/>
      <c r="AAN100" s="328"/>
      <c r="AAO100" s="328"/>
      <c r="AAP100" s="328"/>
      <c r="AAQ100" s="328"/>
      <c r="AAR100" s="328"/>
      <c r="AAS100" s="328"/>
      <c r="AAT100" s="328"/>
      <c r="AAU100" s="328"/>
      <c r="AAV100" s="328"/>
      <c r="AAW100" s="328"/>
      <c r="AAX100" s="328"/>
      <c r="AAY100" s="328"/>
      <c r="AAZ100" s="328"/>
      <c r="ABA100" s="328"/>
      <c r="ABB100" s="328"/>
      <c r="ABC100" s="328"/>
      <c r="ABD100" s="328"/>
      <c r="ABE100" s="328"/>
      <c r="ABF100" s="328"/>
      <c r="ABG100" s="328"/>
      <c r="ABH100" s="328"/>
    </row>
    <row r="101" spans="1:736" s="50" customFormat="1" ht="45.75" customHeight="1">
      <c r="A101" s="589">
        <f>1+A100</f>
        <v>100</v>
      </c>
      <c r="B101" s="151" t="s">
        <v>1311</v>
      </c>
      <c r="C101" s="134" t="s">
        <v>1312</v>
      </c>
      <c r="D101" s="138" t="s">
        <v>479</v>
      </c>
      <c r="E101" s="135">
        <v>45387</v>
      </c>
      <c r="F101" s="136">
        <v>45390</v>
      </c>
      <c r="G101" s="136">
        <v>45511</v>
      </c>
      <c r="H101" s="134" t="s">
        <v>416</v>
      </c>
      <c r="I101" s="139" t="s">
        <v>180</v>
      </c>
      <c r="J101" s="158" t="s">
        <v>1313</v>
      </c>
      <c r="K101" s="251">
        <v>1072661054</v>
      </c>
      <c r="L101" s="134">
        <v>6</v>
      </c>
      <c r="M101" s="252" t="s">
        <v>844</v>
      </c>
      <c r="N101" s="141" t="s">
        <v>98</v>
      </c>
      <c r="O101" s="151" t="s">
        <v>857</v>
      </c>
      <c r="P101" s="134" t="s">
        <v>1285</v>
      </c>
      <c r="Q101" s="134" t="s">
        <v>1314</v>
      </c>
      <c r="R101" s="143">
        <f>+G101-F101</f>
        <v>121</v>
      </c>
      <c r="S101" s="134" t="s">
        <v>1252</v>
      </c>
      <c r="T101" s="253">
        <v>12104000</v>
      </c>
      <c r="U101" s="254" t="s">
        <v>1315</v>
      </c>
      <c r="V101" s="253">
        <f>+T101</f>
        <v>12104000</v>
      </c>
      <c r="W101" s="255">
        <v>45388</v>
      </c>
      <c r="X101" s="256" t="s">
        <v>473</v>
      </c>
      <c r="Y101" s="314">
        <f>+Z101+AA101+AB101</f>
        <v>12104000</v>
      </c>
      <c r="Z101" s="148">
        <f>+V101</f>
        <v>12104000</v>
      </c>
      <c r="AA101" s="149">
        <v>0</v>
      </c>
      <c r="AB101" s="150">
        <f>+AC101+AD101+AE101+AF101+AG101+AH101+AI101+AJ101</f>
        <v>0</v>
      </c>
      <c r="AC101" s="149">
        <v>0</v>
      </c>
      <c r="AD101" s="149">
        <v>0</v>
      </c>
      <c r="AE101" s="149">
        <v>0</v>
      </c>
      <c r="AF101" s="149">
        <v>0</v>
      </c>
      <c r="AG101" s="149">
        <v>0</v>
      </c>
      <c r="AH101" s="149">
        <v>0</v>
      </c>
      <c r="AI101" s="149">
        <v>0</v>
      </c>
      <c r="AJ101" s="149">
        <v>0</v>
      </c>
      <c r="AK101" s="142" t="s">
        <v>104</v>
      </c>
      <c r="AL101" s="103" t="s">
        <v>1316</v>
      </c>
      <c r="AM101" s="134" t="s">
        <v>1255</v>
      </c>
      <c r="AN101" s="140">
        <v>11202703</v>
      </c>
      <c r="AO101" s="142" t="s">
        <v>114</v>
      </c>
      <c r="AP101" s="134" t="s">
        <v>114</v>
      </c>
      <c r="AQ101" s="257" t="s">
        <v>114</v>
      </c>
      <c r="AR101" s="142" t="s">
        <v>114</v>
      </c>
      <c r="AS101" s="134" t="s">
        <v>109</v>
      </c>
      <c r="AT101" s="142" t="s">
        <v>109</v>
      </c>
      <c r="AU101" s="142" t="s">
        <v>392</v>
      </c>
      <c r="AV101" s="134"/>
      <c r="AW101" s="134"/>
      <c r="AX101" s="134" t="s">
        <v>109</v>
      </c>
      <c r="AY101" s="134" t="s">
        <v>108</v>
      </c>
      <c r="AZ101" s="156"/>
      <c r="BA101" s="134"/>
      <c r="BB101" s="169"/>
      <c r="BC101" s="156"/>
      <c r="BD101" s="143"/>
      <c r="BE101" s="143"/>
      <c r="BF101" s="143"/>
      <c r="BG101" s="156"/>
      <c r="BH101" s="153">
        <f>T101+BB101</f>
        <v>12104000</v>
      </c>
      <c r="BI101" s="349" t="s">
        <v>113</v>
      </c>
      <c r="BJ101" s="134"/>
      <c r="BK101" s="141" t="s">
        <v>114</v>
      </c>
      <c r="BL101" s="156"/>
      <c r="BM101" s="482"/>
      <c r="BN101" s="170" t="s">
        <v>917</v>
      </c>
      <c r="BO101" s="141">
        <v>32</v>
      </c>
      <c r="BP101" s="141" t="s">
        <v>109</v>
      </c>
      <c r="BQ101" s="141" t="s">
        <v>108</v>
      </c>
      <c r="BR101" s="141" t="s">
        <v>108</v>
      </c>
      <c r="BS101" s="141" t="s">
        <v>108</v>
      </c>
      <c r="BT101" s="141" t="s">
        <v>108</v>
      </c>
      <c r="BU101" s="166" t="s">
        <v>1317</v>
      </c>
      <c r="BV101" s="141">
        <v>3016856334</v>
      </c>
      <c r="BW101" s="114" t="s">
        <v>1318</v>
      </c>
      <c r="BX101" s="158" t="s">
        <v>881</v>
      </c>
      <c r="BY101" s="141" t="s">
        <v>119</v>
      </c>
      <c r="BZ101" s="259">
        <v>62700029561</v>
      </c>
      <c r="CA101" s="157" t="s">
        <v>109</v>
      </c>
      <c r="CB101" s="157" t="s">
        <v>109</v>
      </c>
      <c r="CC101" s="141" t="s">
        <v>109</v>
      </c>
      <c r="CD101" s="157" t="s">
        <v>109</v>
      </c>
      <c r="CE101" s="157"/>
      <c r="CF101" s="157"/>
      <c r="CG101" s="157"/>
      <c r="CH101" s="157"/>
      <c r="CI101" s="157"/>
      <c r="CJ101" s="157"/>
      <c r="CK101" s="157"/>
      <c r="CL101" s="157"/>
      <c r="CM101" s="157" t="s">
        <v>109</v>
      </c>
      <c r="CN101" s="157"/>
      <c r="GV101" s="328"/>
      <c r="GW101" s="328"/>
      <c r="GX101" s="328"/>
      <c r="GY101" s="328"/>
      <c r="GZ101" s="328"/>
      <c r="HA101" s="328"/>
      <c r="HB101" s="328"/>
      <c r="HC101" s="328"/>
      <c r="HD101" s="328"/>
      <c r="HE101" s="328"/>
      <c r="HF101" s="328"/>
      <c r="HG101" s="328"/>
      <c r="HH101" s="328"/>
      <c r="HI101" s="328"/>
      <c r="HJ101" s="328"/>
      <c r="HK101" s="328"/>
      <c r="HL101" s="328"/>
      <c r="HM101" s="328"/>
      <c r="HN101" s="328"/>
      <c r="HO101" s="328"/>
      <c r="HP101" s="328"/>
      <c r="HQ101" s="328"/>
      <c r="HR101" s="328"/>
      <c r="HS101" s="328"/>
      <c r="HT101" s="328"/>
      <c r="HU101" s="328"/>
      <c r="HV101" s="328"/>
      <c r="HW101" s="328"/>
      <c r="HX101" s="328"/>
      <c r="HY101" s="328"/>
      <c r="HZ101" s="328"/>
      <c r="IA101" s="328"/>
      <c r="IB101" s="328"/>
      <c r="IC101" s="328"/>
      <c r="ID101" s="328"/>
      <c r="IE101" s="328"/>
      <c r="IF101" s="328"/>
      <c r="IG101" s="328"/>
      <c r="IH101" s="328"/>
      <c r="II101" s="328"/>
      <c r="IJ101" s="328"/>
      <c r="IK101" s="328"/>
      <c r="IL101" s="328"/>
      <c r="IM101" s="328"/>
      <c r="IN101" s="328"/>
      <c r="IO101" s="328"/>
      <c r="IP101" s="328"/>
      <c r="IQ101" s="328"/>
      <c r="IR101" s="328"/>
      <c r="IS101" s="328"/>
      <c r="IT101" s="328"/>
      <c r="IU101" s="328"/>
      <c r="IV101" s="328"/>
      <c r="IW101" s="328"/>
      <c r="IX101" s="328"/>
      <c r="IY101" s="328"/>
      <c r="IZ101" s="328"/>
      <c r="JA101" s="328"/>
      <c r="JB101" s="328"/>
      <c r="JC101" s="328"/>
      <c r="JD101" s="328"/>
      <c r="JE101" s="328"/>
      <c r="JF101" s="328"/>
      <c r="JG101" s="328"/>
      <c r="JH101" s="328"/>
      <c r="JI101" s="328"/>
      <c r="JJ101" s="328"/>
      <c r="JK101" s="328"/>
      <c r="JL101" s="328"/>
      <c r="JM101" s="328"/>
      <c r="JN101" s="328"/>
      <c r="JO101" s="328"/>
      <c r="JP101" s="328"/>
      <c r="JQ101" s="328"/>
      <c r="JR101" s="328"/>
      <c r="JS101" s="328"/>
      <c r="JT101" s="328"/>
      <c r="JU101" s="328"/>
      <c r="JV101" s="328"/>
      <c r="JW101" s="328"/>
      <c r="JX101" s="328"/>
      <c r="JY101" s="328"/>
      <c r="JZ101" s="328"/>
      <c r="KA101" s="328"/>
      <c r="KB101" s="328"/>
      <c r="KC101" s="328"/>
      <c r="KD101" s="328"/>
      <c r="KE101" s="328"/>
      <c r="KF101" s="328"/>
      <c r="KG101" s="328"/>
      <c r="KH101" s="328"/>
      <c r="KI101" s="328"/>
      <c r="KJ101" s="328"/>
      <c r="KK101" s="328"/>
      <c r="KL101" s="328"/>
      <c r="KM101" s="328"/>
      <c r="KN101" s="328"/>
      <c r="KO101" s="328"/>
      <c r="KP101" s="328"/>
      <c r="KQ101" s="328"/>
      <c r="KR101" s="328"/>
      <c r="KS101" s="328"/>
      <c r="KT101" s="328"/>
      <c r="KU101" s="328"/>
      <c r="KV101" s="328"/>
      <c r="KW101" s="328"/>
      <c r="KX101" s="328"/>
      <c r="KY101" s="328"/>
      <c r="KZ101" s="328"/>
      <c r="LA101" s="328"/>
      <c r="LB101" s="328"/>
      <c r="LC101" s="328"/>
      <c r="LD101" s="328"/>
      <c r="LE101" s="328"/>
      <c r="LF101" s="328"/>
      <c r="LG101" s="328"/>
      <c r="LH101" s="328"/>
      <c r="LI101" s="328"/>
      <c r="LJ101" s="328"/>
      <c r="LK101" s="328"/>
      <c r="LL101" s="328"/>
      <c r="LM101" s="328"/>
      <c r="LN101" s="328"/>
      <c r="LO101" s="328"/>
      <c r="LP101" s="328"/>
      <c r="LQ101" s="328"/>
      <c r="LR101" s="328"/>
      <c r="LS101" s="328"/>
      <c r="LT101" s="328"/>
      <c r="LU101" s="328"/>
      <c r="LV101" s="328"/>
      <c r="LW101" s="328"/>
      <c r="LX101" s="328"/>
      <c r="LY101" s="328"/>
      <c r="LZ101" s="328"/>
      <c r="MA101" s="328"/>
      <c r="MB101" s="328"/>
      <c r="MC101" s="328"/>
      <c r="MD101" s="328"/>
      <c r="ME101" s="328"/>
      <c r="MF101" s="328"/>
      <c r="MG101" s="328"/>
      <c r="MH101" s="328"/>
      <c r="MI101" s="328"/>
      <c r="MJ101" s="328"/>
      <c r="MK101" s="328"/>
      <c r="ML101" s="328"/>
      <c r="MM101" s="328"/>
      <c r="MN101" s="328"/>
      <c r="MO101" s="328"/>
      <c r="MP101" s="328"/>
      <c r="MQ101" s="328"/>
      <c r="MR101" s="328"/>
      <c r="MS101" s="328"/>
      <c r="MT101" s="328"/>
      <c r="MU101" s="328"/>
      <c r="MV101" s="328"/>
      <c r="MW101" s="328"/>
      <c r="MX101" s="328"/>
      <c r="MY101" s="328"/>
      <c r="MZ101" s="328"/>
      <c r="NA101" s="328"/>
      <c r="NB101" s="328"/>
      <c r="NC101" s="328"/>
      <c r="ND101" s="328"/>
      <c r="NE101" s="328"/>
      <c r="NF101" s="328"/>
      <c r="NG101" s="328"/>
      <c r="NH101" s="328"/>
      <c r="NI101" s="328"/>
      <c r="NJ101" s="328"/>
      <c r="NK101" s="328"/>
      <c r="NL101" s="328"/>
      <c r="NM101" s="328"/>
      <c r="NN101" s="328"/>
      <c r="NO101" s="328"/>
      <c r="NP101" s="328"/>
      <c r="NQ101" s="328"/>
      <c r="NR101" s="328"/>
      <c r="NS101" s="328"/>
      <c r="NT101" s="328"/>
      <c r="NU101" s="328"/>
      <c r="NV101" s="328"/>
      <c r="NW101" s="328"/>
      <c r="NX101" s="328"/>
      <c r="NY101" s="328"/>
      <c r="NZ101" s="328"/>
      <c r="OA101" s="328"/>
      <c r="OB101" s="328"/>
      <c r="OC101" s="328"/>
      <c r="OD101" s="328"/>
      <c r="OE101" s="328"/>
      <c r="OF101" s="328"/>
      <c r="OG101" s="328"/>
      <c r="OH101" s="328"/>
      <c r="OI101" s="328"/>
      <c r="OJ101" s="328"/>
      <c r="OK101" s="328"/>
      <c r="OL101" s="328"/>
      <c r="OM101" s="328"/>
      <c r="ON101" s="328"/>
      <c r="OO101" s="328"/>
      <c r="OP101" s="328"/>
      <c r="OQ101" s="328"/>
      <c r="OR101" s="328"/>
      <c r="OS101" s="328"/>
      <c r="OT101" s="328"/>
      <c r="OU101" s="328"/>
      <c r="OV101" s="328"/>
      <c r="OW101" s="328"/>
      <c r="OX101" s="328"/>
      <c r="OY101" s="328"/>
      <c r="OZ101" s="328"/>
      <c r="PA101" s="328"/>
      <c r="PB101" s="328"/>
      <c r="PC101" s="328"/>
      <c r="PD101" s="328"/>
      <c r="PE101" s="328"/>
      <c r="PF101" s="328"/>
      <c r="PG101" s="328"/>
      <c r="PH101" s="328"/>
      <c r="PI101" s="328"/>
      <c r="PJ101" s="328"/>
      <c r="PK101" s="328"/>
      <c r="PL101" s="328"/>
      <c r="PM101" s="328"/>
      <c r="PN101" s="328"/>
      <c r="PO101" s="328"/>
      <c r="PP101" s="328"/>
      <c r="PQ101" s="328"/>
      <c r="PR101" s="328"/>
      <c r="PS101" s="328"/>
      <c r="PT101" s="328"/>
      <c r="PU101" s="328"/>
      <c r="PV101" s="328"/>
      <c r="PW101" s="328"/>
      <c r="PX101" s="328"/>
      <c r="PY101" s="328"/>
      <c r="PZ101" s="328"/>
      <c r="QA101" s="328"/>
      <c r="QB101" s="328"/>
      <c r="QC101" s="328"/>
      <c r="QD101" s="328"/>
      <c r="QE101" s="328"/>
      <c r="QF101" s="328"/>
      <c r="QG101" s="328"/>
      <c r="QH101" s="328"/>
      <c r="QI101" s="328"/>
      <c r="QJ101" s="328"/>
      <c r="QK101" s="328"/>
      <c r="QL101" s="328"/>
      <c r="QM101" s="328"/>
      <c r="QN101" s="328"/>
      <c r="QO101" s="328"/>
      <c r="QP101" s="328"/>
      <c r="QQ101" s="328"/>
      <c r="QR101" s="328"/>
      <c r="QS101" s="328"/>
      <c r="QT101" s="328"/>
      <c r="QU101" s="328"/>
      <c r="QV101" s="328"/>
      <c r="QW101" s="328"/>
      <c r="QX101" s="328"/>
      <c r="QY101" s="328"/>
      <c r="QZ101" s="328"/>
      <c r="RA101" s="328"/>
      <c r="RB101" s="328"/>
      <c r="RC101" s="328"/>
      <c r="RD101" s="328"/>
      <c r="RE101" s="328"/>
      <c r="RF101" s="328"/>
      <c r="RG101" s="328"/>
      <c r="RH101" s="328"/>
      <c r="RI101" s="328"/>
      <c r="RJ101" s="328"/>
      <c r="RK101" s="328"/>
      <c r="RL101" s="328"/>
      <c r="RM101" s="328"/>
      <c r="RN101" s="328"/>
      <c r="RO101" s="328"/>
      <c r="RP101" s="328"/>
      <c r="RQ101" s="328"/>
      <c r="RR101" s="328"/>
      <c r="RS101" s="328"/>
      <c r="RT101" s="328"/>
      <c r="RU101" s="328"/>
      <c r="RV101" s="328"/>
      <c r="RW101" s="328"/>
      <c r="RX101" s="328"/>
      <c r="RY101" s="328"/>
      <c r="RZ101" s="328"/>
      <c r="SA101" s="328"/>
      <c r="SB101" s="328"/>
      <c r="SC101" s="328"/>
      <c r="SD101" s="328"/>
      <c r="SE101" s="328"/>
      <c r="SF101" s="328"/>
      <c r="SG101" s="328"/>
      <c r="SH101" s="328"/>
      <c r="SI101" s="328"/>
      <c r="SJ101" s="328"/>
      <c r="SK101" s="328"/>
      <c r="SL101" s="328"/>
      <c r="SM101" s="328"/>
      <c r="SN101" s="328"/>
      <c r="SO101" s="328"/>
      <c r="SP101" s="328"/>
      <c r="SQ101" s="328"/>
      <c r="SR101" s="328"/>
      <c r="SS101" s="328"/>
      <c r="ST101" s="328"/>
      <c r="SU101" s="328"/>
      <c r="SV101" s="328"/>
      <c r="SW101" s="328"/>
      <c r="SX101" s="328"/>
      <c r="SY101" s="328"/>
      <c r="SZ101" s="328"/>
      <c r="TA101" s="328"/>
      <c r="TB101" s="328"/>
      <c r="TC101" s="328"/>
      <c r="TD101" s="328"/>
      <c r="TE101" s="328"/>
      <c r="TF101" s="328"/>
      <c r="TG101" s="328"/>
      <c r="TH101" s="328"/>
      <c r="TI101" s="328"/>
      <c r="TJ101" s="328"/>
      <c r="TK101" s="328"/>
      <c r="TL101" s="328"/>
      <c r="TM101" s="328"/>
      <c r="TN101" s="328"/>
      <c r="TO101" s="328"/>
      <c r="TP101" s="328"/>
      <c r="TQ101" s="328"/>
      <c r="TR101" s="328"/>
      <c r="TS101" s="328"/>
      <c r="TT101" s="328"/>
      <c r="TU101" s="328"/>
      <c r="TV101" s="328"/>
      <c r="TW101" s="328"/>
      <c r="TX101" s="328"/>
      <c r="TY101" s="328"/>
      <c r="TZ101" s="328"/>
      <c r="UA101" s="328"/>
      <c r="UB101" s="328"/>
      <c r="UC101" s="328"/>
      <c r="UD101" s="328"/>
      <c r="UE101" s="328"/>
      <c r="UF101" s="328"/>
      <c r="UG101" s="328"/>
      <c r="UH101" s="328"/>
      <c r="UI101" s="328"/>
      <c r="UJ101" s="328"/>
      <c r="UK101" s="328"/>
      <c r="UL101" s="328"/>
      <c r="UM101" s="328"/>
      <c r="UN101" s="328"/>
      <c r="UO101" s="328"/>
      <c r="UP101" s="328"/>
      <c r="UQ101" s="328"/>
      <c r="UR101" s="328"/>
      <c r="US101" s="328"/>
      <c r="UT101" s="328"/>
      <c r="UU101" s="328"/>
      <c r="UV101" s="328"/>
      <c r="UW101" s="328"/>
      <c r="UX101" s="328"/>
      <c r="UY101" s="328"/>
      <c r="UZ101" s="328"/>
      <c r="VA101" s="328"/>
      <c r="VB101" s="328"/>
      <c r="VC101" s="328"/>
      <c r="VD101" s="328"/>
      <c r="VE101" s="328"/>
      <c r="VF101" s="328"/>
      <c r="VG101" s="328"/>
      <c r="VH101" s="328"/>
      <c r="VI101" s="328"/>
      <c r="VJ101" s="328"/>
      <c r="VK101" s="328"/>
      <c r="VL101" s="328"/>
      <c r="VM101" s="328"/>
      <c r="VN101" s="328"/>
      <c r="VO101" s="328"/>
      <c r="VP101" s="328"/>
      <c r="VQ101" s="328"/>
      <c r="VR101" s="328"/>
      <c r="VS101" s="328"/>
      <c r="VT101" s="328"/>
      <c r="VU101" s="328"/>
      <c r="VV101" s="328"/>
      <c r="VW101" s="328"/>
      <c r="VX101" s="328"/>
      <c r="VY101" s="328"/>
      <c r="VZ101" s="328"/>
      <c r="WA101" s="328"/>
      <c r="WB101" s="328"/>
      <c r="WC101" s="328"/>
      <c r="WD101" s="328"/>
      <c r="WE101" s="328"/>
      <c r="WF101" s="328"/>
      <c r="WG101" s="328"/>
      <c r="WH101" s="328"/>
      <c r="WI101" s="328"/>
      <c r="WJ101" s="328"/>
      <c r="WK101" s="328"/>
      <c r="WL101" s="328"/>
      <c r="WM101" s="328"/>
      <c r="WN101" s="328"/>
      <c r="WO101" s="328"/>
      <c r="WP101" s="328"/>
      <c r="WQ101" s="328"/>
      <c r="WR101" s="328"/>
      <c r="WS101" s="328"/>
      <c r="WT101" s="328"/>
      <c r="WU101" s="328"/>
      <c r="WV101" s="328"/>
      <c r="WW101" s="328"/>
      <c r="WX101" s="328"/>
      <c r="WY101" s="328"/>
      <c r="WZ101" s="328"/>
      <c r="XA101" s="328"/>
      <c r="XB101" s="328"/>
      <c r="XC101" s="328"/>
      <c r="XD101" s="328"/>
      <c r="XE101" s="328"/>
      <c r="XF101" s="328"/>
      <c r="XG101" s="328"/>
      <c r="XH101" s="328"/>
      <c r="XI101" s="328"/>
      <c r="XJ101" s="328"/>
      <c r="XK101" s="328"/>
      <c r="XL101" s="328"/>
      <c r="XM101" s="328"/>
      <c r="XN101" s="328"/>
      <c r="XO101" s="328"/>
      <c r="XP101" s="328"/>
      <c r="XQ101" s="328"/>
      <c r="XR101" s="328"/>
      <c r="XS101" s="328"/>
      <c r="XT101" s="328"/>
      <c r="XU101" s="328"/>
      <c r="XV101" s="328"/>
      <c r="XW101" s="328"/>
      <c r="XX101" s="328"/>
      <c r="XY101" s="328"/>
      <c r="XZ101" s="328"/>
      <c r="YA101" s="328"/>
      <c r="YB101" s="328"/>
      <c r="YC101" s="328"/>
      <c r="YD101" s="328"/>
      <c r="YE101" s="328"/>
      <c r="YF101" s="328"/>
      <c r="YG101" s="328"/>
      <c r="YH101" s="328"/>
      <c r="YI101" s="328"/>
      <c r="YJ101" s="328"/>
      <c r="YK101" s="328"/>
      <c r="YL101" s="328"/>
      <c r="YM101" s="328"/>
      <c r="YN101" s="328"/>
      <c r="YO101" s="328"/>
      <c r="YP101" s="328"/>
      <c r="YQ101" s="328"/>
      <c r="YR101" s="328"/>
      <c r="YS101" s="328"/>
      <c r="YT101" s="328"/>
      <c r="YU101" s="328"/>
      <c r="YV101" s="328"/>
      <c r="YW101" s="328"/>
      <c r="YX101" s="328"/>
      <c r="YY101" s="328"/>
      <c r="YZ101" s="328"/>
      <c r="ZA101" s="328"/>
      <c r="ZB101" s="328"/>
      <c r="ZC101" s="328"/>
      <c r="ZD101" s="328"/>
      <c r="ZE101" s="328"/>
      <c r="ZF101" s="328"/>
      <c r="ZG101" s="328"/>
      <c r="ZH101" s="328"/>
      <c r="ZI101" s="328"/>
      <c r="ZJ101" s="328"/>
      <c r="ZK101" s="328"/>
      <c r="ZL101" s="328"/>
      <c r="ZM101" s="328"/>
      <c r="ZN101" s="328"/>
      <c r="ZO101" s="328"/>
      <c r="ZP101" s="328"/>
      <c r="ZQ101" s="328"/>
      <c r="ZR101" s="328"/>
      <c r="ZS101" s="328"/>
      <c r="ZT101" s="328"/>
      <c r="ZU101" s="328"/>
      <c r="ZV101" s="328"/>
      <c r="ZW101" s="328"/>
      <c r="ZX101" s="328"/>
      <c r="ZY101" s="328"/>
      <c r="ZZ101" s="328"/>
      <c r="AAA101" s="328"/>
      <c r="AAB101" s="328"/>
      <c r="AAC101" s="328"/>
      <c r="AAD101" s="328"/>
      <c r="AAE101" s="328"/>
      <c r="AAF101" s="328"/>
      <c r="AAG101" s="328"/>
      <c r="AAH101" s="328"/>
      <c r="AAI101" s="328"/>
      <c r="AAJ101" s="328"/>
      <c r="AAK101" s="328"/>
      <c r="AAL101" s="328"/>
      <c r="AAM101" s="328"/>
      <c r="AAN101" s="328"/>
      <c r="AAO101" s="328"/>
      <c r="AAP101" s="328"/>
      <c r="AAQ101" s="328"/>
      <c r="AAR101" s="328"/>
      <c r="AAS101" s="328"/>
      <c r="AAT101" s="328"/>
      <c r="AAU101" s="328"/>
      <c r="AAV101" s="328"/>
      <c r="AAW101" s="328"/>
      <c r="AAX101" s="328"/>
      <c r="AAY101" s="328"/>
      <c r="AAZ101" s="328"/>
      <c r="ABA101" s="328"/>
      <c r="ABB101" s="328"/>
      <c r="ABC101" s="328"/>
      <c r="ABD101" s="328"/>
      <c r="ABE101" s="328"/>
      <c r="ABF101" s="328"/>
      <c r="ABG101" s="328"/>
      <c r="ABH101" s="328"/>
    </row>
    <row r="102" spans="1:736" s="50" customFormat="1" ht="45.75" customHeight="1">
      <c r="A102" s="589">
        <f>1+A101</f>
        <v>101</v>
      </c>
      <c r="B102" s="151" t="s">
        <v>1319</v>
      </c>
      <c r="C102" s="134" t="s">
        <v>1320</v>
      </c>
      <c r="D102" s="138" t="s">
        <v>479</v>
      </c>
      <c r="E102" s="135">
        <v>45387</v>
      </c>
      <c r="F102" s="136">
        <v>45390</v>
      </c>
      <c r="G102" s="136">
        <v>45511</v>
      </c>
      <c r="H102" s="134" t="s">
        <v>416</v>
      </c>
      <c r="I102" s="139" t="s">
        <v>180</v>
      </c>
      <c r="J102" s="158" t="s">
        <v>1321</v>
      </c>
      <c r="K102" s="251">
        <v>208286</v>
      </c>
      <c r="L102" s="134">
        <v>4</v>
      </c>
      <c r="M102" s="252" t="s">
        <v>844</v>
      </c>
      <c r="N102" s="141" t="s">
        <v>98</v>
      </c>
      <c r="O102" s="151" t="s">
        <v>99</v>
      </c>
      <c r="P102" s="134" t="s">
        <v>1285</v>
      </c>
      <c r="Q102" s="134" t="s">
        <v>1314</v>
      </c>
      <c r="R102" s="143">
        <f>+G102-F102</f>
        <v>121</v>
      </c>
      <c r="S102" s="134" t="s">
        <v>1252</v>
      </c>
      <c r="T102" s="253">
        <v>12104000</v>
      </c>
      <c r="U102" s="254" t="s">
        <v>1322</v>
      </c>
      <c r="V102" s="253">
        <f>+T102</f>
        <v>12104000</v>
      </c>
      <c r="W102" s="255">
        <v>45388</v>
      </c>
      <c r="X102" s="256" t="s">
        <v>473</v>
      </c>
      <c r="Y102" s="314">
        <f>+Z102+AA102+AB102</f>
        <v>12104000</v>
      </c>
      <c r="Z102" s="148">
        <f>+V102</f>
        <v>12104000</v>
      </c>
      <c r="AA102" s="149">
        <v>0</v>
      </c>
      <c r="AB102" s="150">
        <f>+AC102+AD102+AE102+AF102+AG102+AH102+AI102+AJ102</f>
        <v>0</v>
      </c>
      <c r="AC102" s="149">
        <v>0</v>
      </c>
      <c r="AD102" s="149">
        <v>0</v>
      </c>
      <c r="AE102" s="149">
        <v>0</v>
      </c>
      <c r="AF102" s="149">
        <v>0</v>
      </c>
      <c r="AG102" s="149">
        <v>0</v>
      </c>
      <c r="AH102" s="149">
        <v>0</v>
      </c>
      <c r="AI102" s="149">
        <v>0</v>
      </c>
      <c r="AJ102" s="149">
        <v>0</v>
      </c>
      <c r="AK102" s="142" t="s">
        <v>104</v>
      </c>
      <c r="AL102" s="103" t="s">
        <v>1323</v>
      </c>
      <c r="AM102" s="134" t="s">
        <v>1255</v>
      </c>
      <c r="AN102" s="140">
        <v>11202703</v>
      </c>
      <c r="AO102" s="142" t="s">
        <v>114</v>
      </c>
      <c r="AP102" s="134" t="s">
        <v>114</v>
      </c>
      <c r="AQ102" s="257" t="s">
        <v>114</v>
      </c>
      <c r="AR102" s="142" t="s">
        <v>114</v>
      </c>
      <c r="AS102" s="134" t="s">
        <v>109</v>
      </c>
      <c r="AT102" s="142" t="s">
        <v>109</v>
      </c>
      <c r="AU102" s="142" t="s">
        <v>392</v>
      </c>
      <c r="AV102" s="134"/>
      <c r="AW102" s="134"/>
      <c r="AX102" s="134" t="s">
        <v>109</v>
      </c>
      <c r="AY102" s="134" t="s">
        <v>108</v>
      </c>
      <c r="AZ102" s="156"/>
      <c r="BA102" s="134"/>
      <c r="BB102" s="169"/>
      <c r="BC102" s="156"/>
      <c r="BD102" s="143"/>
      <c r="BE102" s="143"/>
      <c r="BF102" s="143"/>
      <c r="BG102" s="156"/>
      <c r="BH102" s="153">
        <f>T102+BB102</f>
        <v>12104000</v>
      </c>
      <c r="BI102" s="349" t="s">
        <v>113</v>
      </c>
      <c r="BJ102" s="134"/>
      <c r="BK102" s="141" t="s">
        <v>114</v>
      </c>
      <c r="BL102" s="156"/>
      <c r="BM102" s="482"/>
      <c r="BN102" s="170" t="s">
        <v>917</v>
      </c>
      <c r="BO102" s="141" t="s">
        <v>108</v>
      </c>
      <c r="BP102" s="141" t="s">
        <v>109</v>
      </c>
      <c r="BQ102" s="141" t="s">
        <v>108</v>
      </c>
      <c r="BR102" s="141" t="s">
        <v>108</v>
      </c>
      <c r="BS102" s="141" t="s">
        <v>108</v>
      </c>
      <c r="BT102" s="141" t="s">
        <v>108</v>
      </c>
      <c r="BU102" s="166" t="s">
        <v>1324</v>
      </c>
      <c r="BV102" s="141">
        <v>3144141266</v>
      </c>
      <c r="BW102" s="114" t="s">
        <v>1325</v>
      </c>
      <c r="BX102" s="158" t="s">
        <v>1247</v>
      </c>
      <c r="BY102" s="141" t="s">
        <v>119</v>
      </c>
      <c r="BZ102" s="259">
        <v>24126551754</v>
      </c>
      <c r="CA102" s="157" t="s">
        <v>109</v>
      </c>
      <c r="CB102" s="157" t="s">
        <v>109</v>
      </c>
      <c r="CC102" s="141" t="s">
        <v>109</v>
      </c>
      <c r="CD102" s="157" t="s">
        <v>109</v>
      </c>
      <c r="CE102" s="157"/>
      <c r="CF102" s="157"/>
      <c r="CG102" s="157"/>
      <c r="CH102" s="157"/>
      <c r="CI102" s="157"/>
      <c r="CJ102" s="157"/>
      <c r="CK102" s="157"/>
      <c r="CL102" s="157"/>
      <c r="CM102" s="157" t="s">
        <v>109</v>
      </c>
      <c r="CN102" s="157"/>
      <c r="GV102" s="328"/>
      <c r="GW102" s="328"/>
      <c r="GX102" s="328"/>
      <c r="GY102" s="328"/>
      <c r="GZ102" s="328"/>
      <c r="HA102" s="328"/>
      <c r="HB102" s="328"/>
      <c r="HC102" s="328"/>
      <c r="HD102" s="328"/>
      <c r="HE102" s="328"/>
      <c r="HF102" s="328"/>
      <c r="HG102" s="328"/>
      <c r="HH102" s="328"/>
      <c r="HI102" s="328"/>
      <c r="HJ102" s="328"/>
      <c r="HK102" s="328"/>
      <c r="HL102" s="328"/>
      <c r="HM102" s="328"/>
      <c r="HN102" s="328"/>
      <c r="HO102" s="328"/>
      <c r="HP102" s="328"/>
      <c r="HQ102" s="328"/>
      <c r="HR102" s="328"/>
      <c r="HS102" s="328"/>
      <c r="HT102" s="328"/>
      <c r="HU102" s="328"/>
      <c r="HV102" s="328"/>
      <c r="HW102" s="328"/>
      <c r="HX102" s="328"/>
      <c r="HY102" s="328"/>
      <c r="HZ102" s="328"/>
      <c r="IA102" s="328"/>
      <c r="IB102" s="328"/>
      <c r="IC102" s="328"/>
      <c r="ID102" s="328"/>
      <c r="IE102" s="328"/>
      <c r="IF102" s="328"/>
      <c r="IG102" s="328"/>
      <c r="IH102" s="328"/>
      <c r="II102" s="328"/>
      <c r="IJ102" s="328"/>
      <c r="IK102" s="328"/>
      <c r="IL102" s="328"/>
      <c r="IM102" s="328"/>
      <c r="IN102" s="328"/>
      <c r="IO102" s="328"/>
      <c r="IP102" s="328"/>
      <c r="IQ102" s="328"/>
      <c r="IR102" s="328"/>
      <c r="IS102" s="328"/>
      <c r="IT102" s="328"/>
      <c r="IU102" s="328"/>
      <c r="IV102" s="328"/>
      <c r="IW102" s="328"/>
      <c r="IX102" s="328"/>
      <c r="IY102" s="328"/>
      <c r="IZ102" s="328"/>
      <c r="JA102" s="328"/>
      <c r="JB102" s="328"/>
      <c r="JC102" s="328"/>
      <c r="JD102" s="328"/>
      <c r="JE102" s="328"/>
      <c r="JF102" s="328"/>
      <c r="JG102" s="328"/>
      <c r="JH102" s="328"/>
      <c r="JI102" s="328"/>
      <c r="JJ102" s="328"/>
      <c r="JK102" s="328"/>
      <c r="JL102" s="328"/>
      <c r="JM102" s="328"/>
      <c r="JN102" s="328"/>
      <c r="JO102" s="328"/>
      <c r="JP102" s="328"/>
      <c r="JQ102" s="328"/>
      <c r="JR102" s="328"/>
      <c r="JS102" s="328"/>
      <c r="JT102" s="328"/>
      <c r="JU102" s="328"/>
      <c r="JV102" s="328"/>
      <c r="JW102" s="328"/>
      <c r="JX102" s="328"/>
      <c r="JY102" s="328"/>
      <c r="JZ102" s="328"/>
      <c r="KA102" s="328"/>
      <c r="KB102" s="328"/>
      <c r="KC102" s="328"/>
      <c r="KD102" s="328"/>
      <c r="KE102" s="328"/>
      <c r="KF102" s="328"/>
      <c r="KG102" s="328"/>
      <c r="KH102" s="328"/>
      <c r="KI102" s="328"/>
      <c r="KJ102" s="328"/>
      <c r="KK102" s="328"/>
      <c r="KL102" s="328"/>
      <c r="KM102" s="328"/>
      <c r="KN102" s="328"/>
      <c r="KO102" s="328"/>
      <c r="KP102" s="328"/>
      <c r="KQ102" s="328"/>
      <c r="KR102" s="328"/>
      <c r="KS102" s="328"/>
      <c r="KT102" s="328"/>
      <c r="KU102" s="328"/>
      <c r="KV102" s="328"/>
      <c r="KW102" s="328"/>
      <c r="KX102" s="328"/>
      <c r="KY102" s="328"/>
      <c r="KZ102" s="328"/>
      <c r="LA102" s="328"/>
      <c r="LB102" s="328"/>
      <c r="LC102" s="328"/>
      <c r="LD102" s="328"/>
      <c r="LE102" s="328"/>
      <c r="LF102" s="328"/>
      <c r="LG102" s="328"/>
      <c r="LH102" s="328"/>
      <c r="LI102" s="328"/>
      <c r="LJ102" s="328"/>
      <c r="LK102" s="328"/>
      <c r="LL102" s="328"/>
      <c r="LM102" s="328"/>
      <c r="LN102" s="328"/>
      <c r="LO102" s="328"/>
      <c r="LP102" s="328"/>
      <c r="LQ102" s="328"/>
      <c r="LR102" s="328"/>
      <c r="LS102" s="328"/>
      <c r="LT102" s="328"/>
      <c r="LU102" s="328"/>
      <c r="LV102" s="328"/>
      <c r="LW102" s="328"/>
      <c r="LX102" s="328"/>
      <c r="LY102" s="328"/>
      <c r="LZ102" s="328"/>
      <c r="MA102" s="328"/>
      <c r="MB102" s="328"/>
      <c r="MC102" s="328"/>
      <c r="MD102" s="328"/>
      <c r="ME102" s="328"/>
      <c r="MF102" s="328"/>
      <c r="MG102" s="328"/>
      <c r="MH102" s="328"/>
      <c r="MI102" s="328"/>
      <c r="MJ102" s="328"/>
      <c r="MK102" s="328"/>
      <c r="ML102" s="328"/>
      <c r="MM102" s="328"/>
      <c r="MN102" s="328"/>
      <c r="MO102" s="328"/>
      <c r="MP102" s="328"/>
      <c r="MQ102" s="328"/>
      <c r="MR102" s="328"/>
      <c r="MS102" s="328"/>
      <c r="MT102" s="328"/>
      <c r="MU102" s="328"/>
      <c r="MV102" s="328"/>
      <c r="MW102" s="328"/>
      <c r="MX102" s="328"/>
      <c r="MY102" s="328"/>
      <c r="MZ102" s="328"/>
      <c r="NA102" s="328"/>
      <c r="NB102" s="328"/>
      <c r="NC102" s="328"/>
      <c r="ND102" s="328"/>
      <c r="NE102" s="328"/>
      <c r="NF102" s="328"/>
      <c r="NG102" s="328"/>
      <c r="NH102" s="328"/>
      <c r="NI102" s="328"/>
      <c r="NJ102" s="328"/>
      <c r="NK102" s="328"/>
      <c r="NL102" s="328"/>
      <c r="NM102" s="328"/>
      <c r="NN102" s="328"/>
      <c r="NO102" s="328"/>
      <c r="NP102" s="328"/>
      <c r="NQ102" s="328"/>
      <c r="NR102" s="328"/>
      <c r="NS102" s="328"/>
      <c r="NT102" s="328"/>
      <c r="NU102" s="328"/>
      <c r="NV102" s="328"/>
      <c r="NW102" s="328"/>
      <c r="NX102" s="328"/>
      <c r="NY102" s="328"/>
      <c r="NZ102" s="328"/>
      <c r="OA102" s="328"/>
      <c r="OB102" s="328"/>
      <c r="OC102" s="328"/>
      <c r="OD102" s="328"/>
      <c r="OE102" s="328"/>
      <c r="OF102" s="328"/>
      <c r="OG102" s="328"/>
      <c r="OH102" s="328"/>
      <c r="OI102" s="328"/>
      <c r="OJ102" s="328"/>
      <c r="OK102" s="328"/>
      <c r="OL102" s="328"/>
      <c r="OM102" s="328"/>
      <c r="ON102" s="328"/>
      <c r="OO102" s="328"/>
      <c r="OP102" s="328"/>
      <c r="OQ102" s="328"/>
      <c r="OR102" s="328"/>
      <c r="OS102" s="328"/>
      <c r="OT102" s="328"/>
      <c r="OU102" s="328"/>
      <c r="OV102" s="328"/>
      <c r="OW102" s="328"/>
      <c r="OX102" s="328"/>
      <c r="OY102" s="328"/>
      <c r="OZ102" s="328"/>
      <c r="PA102" s="328"/>
      <c r="PB102" s="328"/>
      <c r="PC102" s="328"/>
      <c r="PD102" s="328"/>
      <c r="PE102" s="328"/>
      <c r="PF102" s="328"/>
      <c r="PG102" s="328"/>
      <c r="PH102" s="328"/>
      <c r="PI102" s="328"/>
      <c r="PJ102" s="328"/>
      <c r="PK102" s="328"/>
      <c r="PL102" s="328"/>
      <c r="PM102" s="328"/>
      <c r="PN102" s="328"/>
      <c r="PO102" s="328"/>
      <c r="PP102" s="328"/>
      <c r="PQ102" s="328"/>
      <c r="PR102" s="328"/>
      <c r="PS102" s="328"/>
      <c r="PT102" s="328"/>
      <c r="PU102" s="328"/>
      <c r="PV102" s="328"/>
      <c r="PW102" s="328"/>
      <c r="PX102" s="328"/>
      <c r="PY102" s="328"/>
      <c r="PZ102" s="328"/>
      <c r="QA102" s="328"/>
      <c r="QB102" s="328"/>
      <c r="QC102" s="328"/>
      <c r="QD102" s="328"/>
      <c r="QE102" s="328"/>
      <c r="QF102" s="328"/>
      <c r="QG102" s="328"/>
      <c r="QH102" s="328"/>
      <c r="QI102" s="328"/>
      <c r="QJ102" s="328"/>
      <c r="QK102" s="328"/>
      <c r="QL102" s="328"/>
      <c r="QM102" s="328"/>
      <c r="QN102" s="328"/>
      <c r="QO102" s="328"/>
      <c r="QP102" s="328"/>
      <c r="QQ102" s="328"/>
      <c r="QR102" s="328"/>
      <c r="QS102" s="328"/>
      <c r="QT102" s="328"/>
      <c r="QU102" s="328"/>
      <c r="QV102" s="328"/>
      <c r="QW102" s="328"/>
      <c r="QX102" s="328"/>
      <c r="QY102" s="328"/>
      <c r="QZ102" s="328"/>
      <c r="RA102" s="328"/>
      <c r="RB102" s="328"/>
      <c r="RC102" s="328"/>
      <c r="RD102" s="328"/>
      <c r="RE102" s="328"/>
      <c r="RF102" s="328"/>
      <c r="RG102" s="328"/>
      <c r="RH102" s="328"/>
      <c r="RI102" s="328"/>
      <c r="RJ102" s="328"/>
      <c r="RK102" s="328"/>
      <c r="RL102" s="328"/>
      <c r="RM102" s="328"/>
      <c r="RN102" s="328"/>
      <c r="RO102" s="328"/>
      <c r="RP102" s="328"/>
      <c r="RQ102" s="328"/>
      <c r="RR102" s="328"/>
      <c r="RS102" s="328"/>
      <c r="RT102" s="328"/>
      <c r="RU102" s="328"/>
      <c r="RV102" s="328"/>
      <c r="RW102" s="328"/>
      <c r="RX102" s="328"/>
      <c r="RY102" s="328"/>
      <c r="RZ102" s="328"/>
      <c r="SA102" s="328"/>
      <c r="SB102" s="328"/>
      <c r="SC102" s="328"/>
      <c r="SD102" s="328"/>
      <c r="SE102" s="328"/>
      <c r="SF102" s="328"/>
      <c r="SG102" s="328"/>
      <c r="SH102" s="328"/>
      <c r="SI102" s="328"/>
      <c r="SJ102" s="328"/>
      <c r="SK102" s="328"/>
      <c r="SL102" s="328"/>
      <c r="SM102" s="328"/>
      <c r="SN102" s="328"/>
      <c r="SO102" s="328"/>
      <c r="SP102" s="328"/>
      <c r="SQ102" s="328"/>
      <c r="SR102" s="328"/>
      <c r="SS102" s="328"/>
      <c r="ST102" s="328"/>
      <c r="SU102" s="328"/>
      <c r="SV102" s="328"/>
      <c r="SW102" s="328"/>
      <c r="SX102" s="328"/>
      <c r="SY102" s="328"/>
      <c r="SZ102" s="328"/>
      <c r="TA102" s="328"/>
      <c r="TB102" s="328"/>
      <c r="TC102" s="328"/>
      <c r="TD102" s="328"/>
      <c r="TE102" s="328"/>
      <c r="TF102" s="328"/>
      <c r="TG102" s="328"/>
      <c r="TH102" s="328"/>
      <c r="TI102" s="328"/>
      <c r="TJ102" s="328"/>
      <c r="TK102" s="328"/>
      <c r="TL102" s="328"/>
      <c r="TM102" s="328"/>
      <c r="TN102" s="328"/>
      <c r="TO102" s="328"/>
      <c r="TP102" s="328"/>
      <c r="TQ102" s="328"/>
      <c r="TR102" s="328"/>
      <c r="TS102" s="328"/>
      <c r="TT102" s="328"/>
      <c r="TU102" s="328"/>
      <c r="TV102" s="328"/>
      <c r="TW102" s="328"/>
      <c r="TX102" s="328"/>
      <c r="TY102" s="328"/>
      <c r="TZ102" s="328"/>
      <c r="UA102" s="328"/>
      <c r="UB102" s="328"/>
      <c r="UC102" s="328"/>
      <c r="UD102" s="328"/>
      <c r="UE102" s="328"/>
      <c r="UF102" s="328"/>
      <c r="UG102" s="328"/>
      <c r="UH102" s="328"/>
      <c r="UI102" s="328"/>
      <c r="UJ102" s="328"/>
      <c r="UK102" s="328"/>
      <c r="UL102" s="328"/>
      <c r="UM102" s="328"/>
      <c r="UN102" s="328"/>
      <c r="UO102" s="328"/>
      <c r="UP102" s="328"/>
      <c r="UQ102" s="328"/>
      <c r="UR102" s="328"/>
      <c r="US102" s="328"/>
      <c r="UT102" s="328"/>
      <c r="UU102" s="328"/>
      <c r="UV102" s="328"/>
      <c r="UW102" s="328"/>
      <c r="UX102" s="328"/>
      <c r="UY102" s="328"/>
      <c r="UZ102" s="328"/>
      <c r="VA102" s="328"/>
      <c r="VB102" s="328"/>
      <c r="VC102" s="328"/>
      <c r="VD102" s="328"/>
      <c r="VE102" s="328"/>
      <c r="VF102" s="328"/>
      <c r="VG102" s="328"/>
      <c r="VH102" s="328"/>
      <c r="VI102" s="328"/>
      <c r="VJ102" s="328"/>
      <c r="VK102" s="328"/>
      <c r="VL102" s="328"/>
      <c r="VM102" s="328"/>
      <c r="VN102" s="328"/>
      <c r="VO102" s="328"/>
      <c r="VP102" s="328"/>
      <c r="VQ102" s="328"/>
      <c r="VR102" s="328"/>
      <c r="VS102" s="328"/>
      <c r="VT102" s="328"/>
      <c r="VU102" s="328"/>
      <c r="VV102" s="328"/>
      <c r="VW102" s="328"/>
      <c r="VX102" s="328"/>
      <c r="VY102" s="328"/>
      <c r="VZ102" s="328"/>
      <c r="WA102" s="328"/>
      <c r="WB102" s="328"/>
      <c r="WC102" s="328"/>
      <c r="WD102" s="328"/>
      <c r="WE102" s="328"/>
      <c r="WF102" s="328"/>
      <c r="WG102" s="328"/>
      <c r="WH102" s="328"/>
      <c r="WI102" s="328"/>
      <c r="WJ102" s="328"/>
      <c r="WK102" s="328"/>
      <c r="WL102" s="328"/>
      <c r="WM102" s="328"/>
      <c r="WN102" s="328"/>
      <c r="WO102" s="328"/>
      <c r="WP102" s="328"/>
      <c r="WQ102" s="328"/>
      <c r="WR102" s="328"/>
      <c r="WS102" s="328"/>
      <c r="WT102" s="328"/>
      <c r="WU102" s="328"/>
      <c r="WV102" s="328"/>
      <c r="WW102" s="328"/>
      <c r="WX102" s="328"/>
      <c r="WY102" s="328"/>
      <c r="WZ102" s="328"/>
      <c r="XA102" s="328"/>
      <c r="XB102" s="328"/>
      <c r="XC102" s="328"/>
      <c r="XD102" s="328"/>
      <c r="XE102" s="328"/>
      <c r="XF102" s="328"/>
      <c r="XG102" s="328"/>
      <c r="XH102" s="328"/>
      <c r="XI102" s="328"/>
      <c r="XJ102" s="328"/>
      <c r="XK102" s="328"/>
      <c r="XL102" s="328"/>
      <c r="XM102" s="328"/>
      <c r="XN102" s="328"/>
      <c r="XO102" s="328"/>
      <c r="XP102" s="328"/>
      <c r="XQ102" s="328"/>
      <c r="XR102" s="328"/>
      <c r="XS102" s="328"/>
      <c r="XT102" s="328"/>
      <c r="XU102" s="328"/>
      <c r="XV102" s="328"/>
      <c r="XW102" s="328"/>
      <c r="XX102" s="328"/>
      <c r="XY102" s="328"/>
      <c r="XZ102" s="328"/>
      <c r="YA102" s="328"/>
      <c r="YB102" s="328"/>
      <c r="YC102" s="328"/>
      <c r="YD102" s="328"/>
      <c r="YE102" s="328"/>
      <c r="YF102" s="328"/>
      <c r="YG102" s="328"/>
      <c r="YH102" s="328"/>
      <c r="YI102" s="328"/>
      <c r="YJ102" s="328"/>
      <c r="YK102" s="328"/>
      <c r="YL102" s="328"/>
      <c r="YM102" s="328"/>
      <c r="YN102" s="328"/>
      <c r="YO102" s="328"/>
      <c r="YP102" s="328"/>
      <c r="YQ102" s="328"/>
      <c r="YR102" s="328"/>
      <c r="YS102" s="328"/>
      <c r="YT102" s="328"/>
      <c r="YU102" s="328"/>
      <c r="YV102" s="328"/>
      <c r="YW102" s="328"/>
      <c r="YX102" s="328"/>
      <c r="YY102" s="328"/>
      <c r="YZ102" s="328"/>
      <c r="ZA102" s="328"/>
      <c r="ZB102" s="328"/>
      <c r="ZC102" s="328"/>
      <c r="ZD102" s="328"/>
      <c r="ZE102" s="328"/>
      <c r="ZF102" s="328"/>
      <c r="ZG102" s="328"/>
      <c r="ZH102" s="328"/>
      <c r="ZI102" s="328"/>
      <c r="ZJ102" s="328"/>
      <c r="ZK102" s="328"/>
      <c r="ZL102" s="328"/>
      <c r="ZM102" s="328"/>
      <c r="ZN102" s="328"/>
      <c r="ZO102" s="328"/>
      <c r="ZP102" s="328"/>
      <c r="ZQ102" s="328"/>
      <c r="ZR102" s="328"/>
      <c r="ZS102" s="328"/>
      <c r="ZT102" s="328"/>
      <c r="ZU102" s="328"/>
      <c r="ZV102" s="328"/>
      <c r="ZW102" s="328"/>
      <c r="ZX102" s="328"/>
      <c r="ZY102" s="328"/>
      <c r="ZZ102" s="328"/>
      <c r="AAA102" s="328"/>
      <c r="AAB102" s="328"/>
      <c r="AAC102" s="328"/>
      <c r="AAD102" s="328"/>
      <c r="AAE102" s="328"/>
      <c r="AAF102" s="328"/>
      <c r="AAG102" s="328"/>
      <c r="AAH102" s="328"/>
      <c r="AAI102" s="328"/>
      <c r="AAJ102" s="328"/>
      <c r="AAK102" s="328"/>
      <c r="AAL102" s="328"/>
      <c r="AAM102" s="328"/>
      <c r="AAN102" s="328"/>
      <c r="AAO102" s="328"/>
      <c r="AAP102" s="328"/>
      <c r="AAQ102" s="328"/>
      <c r="AAR102" s="328"/>
      <c r="AAS102" s="328"/>
      <c r="AAT102" s="328"/>
      <c r="AAU102" s="328"/>
      <c r="AAV102" s="328"/>
      <c r="AAW102" s="328"/>
      <c r="AAX102" s="328"/>
      <c r="AAY102" s="328"/>
      <c r="AAZ102" s="328"/>
      <c r="ABA102" s="328"/>
      <c r="ABB102" s="328"/>
      <c r="ABC102" s="328"/>
      <c r="ABD102" s="328"/>
      <c r="ABE102" s="328"/>
      <c r="ABF102" s="328"/>
      <c r="ABG102" s="328"/>
      <c r="ABH102" s="328"/>
    </row>
    <row r="103" spans="1:736" s="50" customFormat="1" ht="45.75" customHeight="1">
      <c r="A103" s="589">
        <f>1+A102</f>
        <v>102</v>
      </c>
      <c r="B103" s="151" t="s">
        <v>1326</v>
      </c>
      <c r="C103" s="134" t="s">
        <v>1327</v>
      </c>
      <c r="D103" s="138" t="s">
        <v>491</v>
      </c>
      <c r="E103" s="135">
        <v>45387</v>
      </c>
      <c r="F103" s="136">
        <v>45390</v>
      </c>
      <c r="G103" s="136">
        <v>45511</v>
      </c>
      <c r="H103" s="134" t="s">
        <v>416</v>
      </c>
      <c r="I103" s="139" t="s">
        <v>95</v>
      </c>
      <c r="J103" s="134" t="s">
        <v>1328</v>
      </c>
      <c r="K103" s="251">
        <v>1072702014</v>
      </c>
      <c r="L103" s="134">
        <v>9</v>
      </c>
      <c r="M103" s="252" t="s">
        <v>844</v>
      </c>
      <c r="N103" s="141" t="s">
        <v>98</v>
      </c>
      <c r="O103" s="151" t="s">
        <v>493</v>
      </c>
      <c r="P103" s="134" t="s">
        <v>1329</v>
      </c>
      <c r="Q103" s="134" t="s">
        <v>1314</v>
      </c>
      <c r="R103" s="143">
        <f>+G103-F103</f>
        <v>121</v>
      </c>
      <c r="S103" s="134" t="s">
        <v>1295</v>
      </c>
      <c r="T103" s="253">
        <v>21200000</v>
      </c>
      <c r="U103" s="254" t="s">
        <v>1330</v>
      </c>
      <c r="V103" s="253">
        <f>+T103</f>
        <v>21200000</v>
      </c>
      <c r="W103" s="255">
        <v>45388</v>
      </c>
      <c r="X103" s="256" t="s">
        <v>473</v>
      </c>
      <c r="Y103" s="314">
        <f>+Z103+AA103+AB103</f>
        <v>21200000</v>
      </c>
      <c r="Z103" s="148">
        <f>+V103</f>
        <v>21200000</v>
      </c>
      <c r="AA103" s="149">
        <v>0</v>
      </c>
      <c r="AB103" s="150">
        <f>+AC103+AD103+AE103+AF103+AG103+AH103+AI103+AJ103</f>
        <v>0</v>
      </c>
      <c r="AC103" s="149">
        <v>0</v>
      </c>
      <c r="AD103" s="149">
        <v>0</v>
      </c>
      <c r="AE103" s="149">
        <v>0</v>
      </c>
      <c r="AF103" s="149">
        <v>0</v>
      </c>
      <c r="AG103" s="149">
        <v>0</v>
      </c>
      <c r="AH103" s="149">
        <v>0</v>
      </c>
      <c r="AI103" s="149">
        <v>0</v>
      </c>
      <c r="AJ103" s="149">
        <v>0</v>
      </c>
      <c r="AK103" s="142" t="s">
        <v>104</v>
      </c>
      <c r="AL103" s="103" t="s">
        <v>1331</v>
      </c>
      <c r="AM103" s="134" t="s">
        <v>1298</v>
      </c>
      <c r="AN103" s="140">
        <v>1072640905</v>
      </c>
      <c r="AO103" s="142" t="s">
        <v>114</v>
      </c>
      <c r="AP103" s="134" t="s">
        <v>114</v>
      </c>
      <c r="AQ103" s="257" t="s">
        <v>114</v>
      </c>
      <c r="AR103" s="142" t="s">
        <v>114</v>
      </c>
      <c r="AS103" s="134" t="s">
        <v>109</v>
      </c>
      <c r="AT103" s="142" t="s">
        <v>109</v>
      </c>
      <c r="AU103" s="142" t="s">
        <v>392</v>
      </c>
      <c r="AV103" s="134"/>
      <c r="AW103" s="134"/>
      <c r="AX103" s="134" t="s">
        <v>109</v>
      </c>
      <c r="AY103" s="134" t="s">
        <v>108</v>
      </c>
      <c r="AZ103" s="156"/>
      <c r="BA103" s="134"/>
      <c r="BB103" s="169"/>
      <c r="BC103" s="156"/>
      <c r="BD103" s="143"/>
      <c r="BE103" s="143"/>
      <c r="BF103" s="143"/>
      <c r="BG103" s="156"/>
      <c r="BH103" s="153">
        <f>T103+BB103</f>
        <v>21200000</v>
      </c>
      <c r="BI103" s="304" t="s">
        <v>135</v>
      </c>
      <c r="BJ103" s="156"/>
      <c r="BK103" s="156" t="s">
        <v>114</v>
      </c>
      <c r="BL103" s="156"/>
      <c r="BM103" s="161" t="s">
        <v>136</v>
      </c>
      <c r="BN103" s="170" t="s">
        <v>917</v>
      </c>
      <c r="BO103" s="141">
        <v>30</v>
      </c>
      <c r="BP103" s="141" t="s">
        <v>109</v>
      </c>
      <c r="BQ103" s="141" t="s">
        <v>108</v>
      </c>
      <c r="BR103" s="141" t="s">
        <v>108</v>
      </c>
      <c r="BS103" s="141" t="s">
        <v>108</v>
      </c>
      <c r="BT103" s="141" t="s">
        <v>108</v>
      </c>
      <c r="BU103" s="166" t="s">
        <v>1332</v>
      </c>
      <c r="BV103" s="141">
        <v>3006610045</v>
      </c>
      <c r="BW103" s="114" t="s">
        <v>1333</v>
      </c>
      <c r="BX103" s="158" t="s">
        <v>839</v>
      </c>
      <c r="BY103" s="141" t="s">
        <v>119</v>
      </c>
      <c r="BZ103" s="259" t="s">
        <v>1334</v>
      </c>
      <c r="CA103" s="157" t="s">
        <v>109</v>
      </c>
      <c r="CB103" s="157" t="s">
        <v>109</v>
      </c>
      <c r="CC103" s="141" t="s">
        <v>109</v>
      </c>
      <c r="CD103" s="157" t="s">
        <v>109</v>
      </c>
      <c r="CE103" s="157"/>
      <c r="CF103" s="157"/>
      <c r="CG103" s="157"/>
      <c r="CH103" s="157"/>
      <c r="CI103" s="157"/>
      <c r="CJ103" s="157"/>
      <c r="CK103" s="157"/>
      <c r="CL103" s="157"/>
      <c r="CM103" s="157"/>
      <c r="CN103" s="157"/>
    </row>
    <row r="104" spans="1:736" s="50" customFormat="1" ht="45.75" customHeight="1">
      <c r="A104" s="589">
        <f>1+A103</f>
        <v>103</v>
      </c>
      <c r="B104" s="151" t="s">
        <v>1335</v>
      </c>
      <c r="C104" s="134" t="s">
        <v>1336</v>
      </c>
      <c r="D104" s="138" t="s">
        <v>479</v>
      </c>
      <c r="E104" s="135">
        <v>45388</v>
      </c>
      <c r="F104" s="136">
        <v>45390</v>
      </c>
      <c r="G104" s="136">
        <v>45511</v>
      </c>
      <c r="H104" s="134" t="s">
        <v>416</v>
      </c>
      <c r="I104" s="139" t="s">
        <v>180</v>
      </c>
      <c r="J104" s="158" t="s">
        <v>1337</v>
      </c>
      <c r="K104" s="251">
        <v>1072713565</v>
      </c>
      <c r="L104" s="134">
        <v>2</v>
      </c>
      <c r="M104" s="252" t="s">
        <v>844</v>
      </c>
      <c r="N104" s="141" t="s">
        <v>98</v>
      </c>
      <c r="O104" s="151" t="s">
        <v>857</v>
      </c>
      <c r="P104" s="134" t="s">
        <v>1285</v>
      </c>
      <c r="Q104" s="134" t="s">
        <v>1314</v>
      </c>
      <c r="R104" s="143">
        <f>+G104-F104</f>
        <v>121</v>
      </c>
      <c r="S104" s="134" t="s">
        <v>1252</v>
      </c>
      <c r="T104" s="253">
        <v>12104000</v>
      </c>
      <c r="U104" s="254" t="s">
        <v>1338</v>
      </c>
      <c r="V104" s="253">
        <f>+T104</f>
        <v>12104000</v>
      </c>
      <c r="W104" s="255">
        <v>45388</v>
      </c>
      <c r="X104" s="256" t="s">
        <v>473</v>
      </c>
      <c r="Y104" s="314">
        <f>+Z104+AA104+AB104</f>
        <v>12104000</v>
      </c>
      <c r="Z104" s="148">
        <f>+V104</f>
        <v>12104000</v>
      </c>
      <c r="AA104" s="149">
        <v>0</v>
      </c>
      <c r="AB104" s="150">
        <f>+AC104+AD104+AE104+AF104+AG104+AH104+AI104+AJ104</f>
        <v>0</v>
      </c>
      <c r="AC104" s="149">
        <v>0</v>
      </c>
      <c r="AD104" s="149">
        <v>0</v>
      </c>
      <c r="AE104" s="149">
        <v>0</v>
      </c>
      <c r="AF104" s="149">
        <v>0</v>
      </c>
      <c r="AG104" s="149">
        <v>0</v>
      </c>
      <c r="AH104" s="149">
        <v>0</v>
      </c>
      <c r="AI104" s="149">
        <v>0</v>
      </c>
      <c r="AJ104" s="149">
        <v>0</v>
      </c>
      <c r="AK104" s="142" t="s">
        <v>104</v>
      </c>
      <c r="AL104" s="103" t="s">
        <v>1339</v>
      </c>
      <c r="AM104" s="134" t="s">
        <v>1255</v>
      </c>
      <c r="AN104" s="140">
        <v>11202703</v>
      </c>
      <c r="AO104" s="142" t="s">
        <v>114</v>
      </c>
      <c r="AP104" s="134" t="s">
        <v>114</v>
      </c>
      <c r="AQ104" s="257" t="s">
        <v>114</v>
      </c>
      <c r="AR104" s="142" t="s">
        <v>114</v>
      </c>
      <c r="AS104" s="134" t="s">
        <v>109</v>
      </c>
      <c r="AT104" s="142" t="s">
        <v>109</v>
      </c>
      <c r="AU104" s="142" t="s">
        <v>392</v>
      </c>
      <c r="AV104" s="134"/>
      <c r="AW104" s="134"/>
      <c r="AX104" s="134" t="s">
        <v>109</v>
      </c>
      <c r="AY104" s="134" t="s">
        <v>108</v>
      </c>
      <c r="AZ104" s="156"/>
      <c r="BA104" s="134"/>
      <c r="BB104" s="169"/>
      <c r="BC104" s="156"/>
      <c r="BD104" s="143"/>
      <c r="BE104" s="143"/>
      <c r="BF104" s="143"/>
      <c r="BG104" s="156"/>
      <c r="BH104" s="153">
        <f>T104+BB104</f>
        <v>12104000</v>
      </c>
      <c r="BI104" s="349" t="s">
        <v>113</v>
      </c>
      <c r="BJ104" s="134"/>
      <c r="BK104" s="141" t="s">
        <v>114</v>
      </c>
      <c r="BL104" s="156"/>
      <c r="BM104" s="482"/>
      <c r="BN104" s="170" t="s">
        <v>917</v>
      </c>
      <c r="BO104" s="141">
        <v>30</v>
      </c>
      <c r="BP104" s="141" t="s">
        <v>109</v>
      </c>
      <c r="BQ104" s="141" t="s">
        <v>108</v>
      </c>
      <c r="BR104" s="141" t="s">
        <v>108</v>
      </c>
      <c r="BS104" s="141" t="s">
        <v>108</v>
      </c>
      <c r="BT104" s="141" t="s">
        <v>108</v>
      </c>
      <c r="BU104" s="166" t="s">
        <v>1332</v>
      </c>
      <c r="BV104" s="141">
        <v>3006610045</v>
      </c>
      <c r="BW104" s="114" t="s">
        <v>1333</v>
      </c>
      <c r="BX104" s="158" t="s">
        <v>839</v>
      </c>
      <c r="BY104" s="141" t="s">
        <v>119</v>
      </c>
      <c r="BZ104" s="259" t="s">
        <v>1334</v>
      </c>
      <c r="CA104" s="157" t="s">
        <v>109</v>
      </c>
      <c r="CB104" s="157" t="s">
        <v>109</v>
      </c>
      <c r="CC104" s="141" t="s">
        <v>109</v>
      </c>
      <c r="CD104" s="157" t="s">
        <v>109</v>
      </c>
      <c r="CE104" s="157"/>
      <c r="CF104" s="157"/>
      <c r="CG104" s="157"/>
      <c r="CH104" s="157"/>
      <c r="CI104" s="157"/>
      <c r="CJ104" s="157"/>
      <c r="CK104" s="157"/>
      <c r="CL104" s="157"/>
      <c r="CM104" s="157" t="s">
        <v>109</v>
      </c>
      <c r="CN104" s="157"/>
      <c r="GV104" s="328"/>
      <c r="GW104" s="328"/>
      <c r="GX104" s="328"/>
      <c r="GY104" s="328"/>
      <c r="GZ104" s="328"/>
      <c r="HA104" s="328"/>
      <c r="HB104" s="328"/>
      <c r="HC104" s="328"/>
      <c r="HD104" s="328"/>
      <c r="HE104" s="328"/>
      <c r="HF104" s="328"/>
      <c r="HG104" s="328"/>
      <c r="HH104" s="328"/>
      <c r="HI104" s="328"/>
      <c r="HJ104" s="328"/>
      <c r="HK104" s="328"/>
      <c r="HL104" s="328"/>
      <c r="HM104" s="328"/>
      <c r="HN104" s="328"/>
      <c r="HO104" s="328"/>
      <c r="HP104" s="328"/>
      <c r="HQ104" s="328"/>
      <c r="HR104" s="328"/>
      <c r="HS104" s="328"/>
      <c r="HT104" s="328"/>
      <c r="HU104" s="328"/>
      <c r="HV104" s="328"/>
      <c r="HW104" s="328"/>
      <c r="HX104" s="328"/>
      <c r="HY104" s="328"/>
      <c r="HZ104" s="328"/>
      <c r="IA104" s="328"/>
      <c r="IB104" s="328"/>
      <c r="IC104" s="328"/>
      <c r="ID104" s="328"/>
      <c r="IE104" s="328"/>
      <c r="IF104" s="328"/>
      <c r="IG104" s="328"/>
      <c r="IH104" s="328"/>
      <c r="II104" s="328"/>
      <c r="IJ104" s="328"/>
      <c r="IK104" s="328"/>
      <c r="IL104" s="328"/>
      <c r="IM104" s="328"/>
      <c r="IN104" s="328"/>
      <c r="IO104" s="328"/>
      <c r="IP104" s="328"/>
      <c r="IQ104" s="328"/>
      <c r="IR104" s="328"/>
      <c r="IS104" s="328"/>
      <c r="IT104" s="328"/>
      <c r="IU104" s="328"/>
      <c r="IV104" s="328"/>
      <c r="IW104" s="328"/>
      <c r="IX104" s="328"/>
      <c r="IY104" s="328"/>
      <c r="IZ104" s="328"/>
      <c r="JA104" s="328"/>
      <c r="JB104" s="328"/>
      <c r="JC104" s="328"/>
      <c r="JD104" s="328"/>
      <c r="JE104" s="328"/>
      <c r="JF104" s="328"/>
      <c r="JG104" s="328"/>
      <c r="JH104" s="328"/>
      <c r="JI104" s="328"/>
      <c r="JJ104" s="328"/>
      <c r="JK104" s="328"/>
      <c r="JL104" s="328"/>
      <c r="JM104" s="328"/>
      <c r="JN104" s="328"/>
      <c r="JO104" s="328"/>
      <c r="JP104" s="328"/>
      <c r="JQ104" s="328"/>
      <c r="JR104" s="328"/>
      <c r="JS104" s="328"/>
      <c r="JT104" s="328"/>
      <c r="JU104" s="328"/>
      <c r="JV104" s="328"/>
      <c r="JW104" s="328"/>
      <c r="JX104" s="328"/>
      <c r="JY104" s="328"/>
      <c r="JZ104" s="328"/>
      <c r="KA104" s="328"/>
      <c r="KB104" s="328"/>
      <c r="KC104" s="328"/>
      <c r="KD104" s="328"/>
      <c r="KE104" s="328"/>
      <c r="KF104" s="328"/>
      <c r="KG104" s="328"/>
      <c r="KH104" s="328"/>
      <c r="KI104" s="328"/>
      <c r="KJ104" s="328"/>
      <c r="KK104" s="328"/>
      <c r="KL104" s="328"/>
      <c r="KM104" s="328"/>
      <c r="KN104" s="328"/>
      <c r="KO104" s="328"/>
      <c r="KP104" s="328"/>
      <c r="KQ104" s="328"/>
      <c r="KR104" s="328"/>
      <c r="KS104" s="328"/>
      <c r="KT104" s="328"/>
      <c r="KU104" s="328"/>
      <c r="KV104" s="328"/>
      <c r="KW104" s="328"/>
      <c r="KX104" s="328"/>
      <c r="KY104" s="328"/>
      <c r="KZ104" s="328"/>
      <c r="LA104" s="328"/>
      <c r="LB104" s="328"/>
      <c r="LC104" s="328"/>
      <c r="LD104" s="328"/>
      <c r="LE104" s="328"/>
      <c r="LF104" s="328"/>
      <c r="LG104" s="328"/>
      <c r="LH104" s="328"/>
      <c r="LI104" s="328"/>
      <c r="LJ104" s="328"/>
      <c r="LK104" s="328"/>
      <c r="LL104" s="328"/>
      <c r="LM104" s="328"/>
      <c r="LN104" s="328"/>
      <c r="LO104" s="328"/>
      <c r="LP104" s="328"/>
      <c r="LQ104" s="328"/>
      <c r="LR104" s="328"/>
      <c r="LS104" s="328"/>
      <c r="LT104" s="328"/>
      <c r="LU104" s="328"/>
      <c r="LV104" s="328"/>
      <c r="LW104" s="328"/>
      <c r="LX104" s="328"/>
      <c r="LY104" s="328"/>
      <c r="LZ104" s="328"/>
      <c r="MA104" s="328"/>
      <c r="MB104" s="328"/>
      <c r="MC104" s="328"/>
      <c r="MD104" s="328"/>
      <c r="ME104" s="328"/>
      <c r="MF104" s="328"/>
      <c r="MG104" s="328"/>
      <c r="MH104" s="328"/>
      <c r="MI104" s="328"/>
      <c r="MJ104" s="328"/>
      <c r="MK104" s="328"/>
      <c r="ML104" s="328"/>
      <c r="MM104" s="328"/>
      <c r="MN104" s="328"/>
      <c r="MO104" s="328"/>
      <c r="MP104" s="328"/>
      <c r="MQ104" s="328"/>
      <c r="MR104" s="328"/>
      <c r="MS104" s="328"/>
      <c r="MT104" s="328"/>
      <c r="MU104" s="328"/>
      <c r="MV104" s="328"/>
      <c r="MW104" s="328"/>
      <c r="MX104" s="328"/>
      <c r="MY104" s="328"/>
      <c r="MZ104" s="328"/>
      <c r="NA104" s="328"/>
      <c r="NB104" s="328"/>
      <c r="NC104" s="328"/>
      <c r="ND104" s="328"/>
      <c r="NE104" s="328"/>
      <c r="NF104" s="328"/>
      <c r="NG104" s="328"/>
      <c r="NH104" s="328"/>
      <c r="NI104" s="328"/>
      <c r="NJ104" s="328"/>
      <c r="NK104" s="328"/>
      <c r="NL104" s="328"/>
      <c r="NM104" s="328"/>
      <c r="NN104" s="328"/>
      <c r="NO104" s="328"/>
      <c r="NP104" s="328"/>
      <c r="NQ104" s="328"/>
      <c r="NR104" s="328"/>
      <c r="NS104" s="328"/>
      <c r="NT104" s="328"/>
      <c r="NU104" s="328"/>
      <c r="NV104" s="328"/>
      <c r="NW104" s="328"/>
      <c r="NX104" s="328"/>
      <c r="NY104" s="328"/>
      <c r="NZ104" s="328"/>
      <c r="OA104" s="328"/>
      <c r="OB104" s="328"/>
      <c r="OC104" s="328"/>
      <c r="OD104" s="328"/>
      <c r="OE104" s="328"/>
      <c r="OF104" s="328"/>
      <c r="OG104" s="328"/>
      <c r="OH104" s="328"/>
      <c r="OI104" s="328"/>
      <c r="OJ104" s="328"/>
      <c r="OK104" s="328"/>
      <c r="OL104" s="328"/>
      <c r="OM104" s="328"/>
      <c r="ON104" s="328"/>
      <c r="OO104" s="328"/>
      <c r="OP104" s="328"/>
      <c r="OQ104" s="328"/>
      <c r="OR104" s="328"/>
      <c r="OS104" s="328"/>
      <c r="OT104" s="328"/>
      <c r="OU104" s="328"/>
      <c r="OV104" s="328"/>
      <c r="OW104" s="328"/>
      <c r="OX104" s="328"/>
      <c r="OY104" s="328"/>
      <c r="OZ104" s="328"/>
      <c r="PA104" s="328"/>
      <c r="PB104" s="328"/>
      <c r="PC104" s="328"/>
      <c r="PD104" s="328"/>
      <c r="PE104" s="328"/>
      <c r="PF104" s="328"/>
      <c r="PG104" s="328"/>
      <c r="PH104" s="328"/>
      <c r="PI104" s="328"/>
      <c r="PJ104" s="328"/>
      <c r="PK104" s="328"/>
      <c r="PL104" s="328"/>
      <c r="PM104" s="328"/>
      <c r="PN104" s="328"/>
      <c r="PO104" s="328"/>
      <c r="PP104" s="328"/>
      <c r="PQ104" s="328"/>
      <c r="PR104" s="328"/>
      <c r="PS104" s="328"/>
      <c r="PT104" s="328"/>
      <c r="PU104" s="328"/>
      <c r="PV104" s="328"/>
      <c r="PW104" s="328"/>
      <c r="PX104" s="328"/>
      <c r="PY104" s="328"/>
      <c r="PZ104" s="328"/>
      <c r="QA104" s="328"/>
      <c r="QB104" s="328"/>
      <c r="QC104" s="328"/>
      <c r="QD104" s="328"/>
      <c r="QE104" s="328"/>
      <c r="QF104" s="328"/>
      <c r="QG104" s="328"/>
      <c r="QH104" s="328"/>
      <c r="QI104" s="328"/>
      <c r="QJ104" s="328"/>
      <c r="QK104" s="328"/>
      <c r="QL104" s="328"/>
      <c r="QM104" s="328"/>
      <c r="QN104" s="328"/>
      <c r="QO104" s="328"/>
      <c r="QP104" s="328"/>
      <c r="QQ104" s="328"/>
      <c r="QR104" s="328"/>
      <c r="QS104" s="328"/>
      <c r="QT104" s="328"/>
      <c r="QU104" s="328"/>
      <c r="QV104" s="328"/>
      <c r="QW104" s="328"/>
      <c r="QX104" s="328"/>
      <c r="QY104" s="328"/>
      <c r="QZ104" s="328"/>
      <c r="RA104" s="328"/>
      <c r="RB104" s="328"/>
      <c r="RC104" s="328"/>
      <c r="RD104" s="328"/>
      <c r="RE104" s="328"/>
      <c r="RF104" s="328"/>
      <c r="RG104" s="328"/>
      <c r="RH104" s="328"/>
      <c r="RI104" s="328"/>
      <c r="RJ104" s="328"/>
      <c r="RK104" s="328"/>
      <c r="RL104" s="328"/>
      <c r="RM104" s="328"/>
      <c r="RN104" s="328"/>
      <c r="RO104" s="328"/>
      <c r="RP104" s="328"/>
      <c r="RQ104" s="328"/>
      <c r="RR104" s="328"/>
      <c r="RS104" s="328"/>
      <c r="RT104" s="328"/>
      <c r="RU104" s="328"/>
      <c r="RV104" s="328"/>
      <c r="RW104" s="328"/>
      <c r="RX104" s="328"/>
      <c r="RY104" s="328"/>
      <c r="RZ104" s="328"/>
      <c r="SA104" s="328"/>
      <c r="SB104" s="328"/>
      <c r="SC104" s="328"/>
      <c r="SD104" s="328"/>
      <c r="SE104" s="328"/>
      <c r="SF104" s="328"/>
      <c r="SG104" s="328"/>
      <c r="SH104" s="328"/>
      <c r="SI104" s="328"/>
      <c r="SJ104" s="328"/>
      <c r="SK104" s="328"/>
      <c r="SL104" s="328"/>
      <c r="SM104" s="328"/>
      <c r="SN104" s="328"/>
      <c r="SO104" s="328"/>
      <c r="SP104" s="328"/>
      <c r="SQ104" s="328"/>
      <c r="SR104" s="328"/>
      <c r="SS104" s="328"/>
      <c r="ST104" s="328"/>
      <c r="SU104" s="328"/>
      <c r="SV104" s="328"/>
      <c r="SW104" s="328"/>
      <c r="SX104" s="328"/>
      <c r="SY104" s="328"/>
      <c r="SZ104" s="328"/>
      <c r="TA104" s="328"/>
      <c r="TB104" s="328"/>
      <c r="TC104" s="328"/>
      <c r="TD104" s="328"/>
      <c r="TE104" s="328"/>
      <c r="TF104" s="328"/>
      <c r="TG104" s="328"/>
      <c r="TH104" s="328"/>
      <c r="TI104" s="328"/>
      <c r="TJ104" s="328"/>
      <c r="TK104" s="328"/>
      <c r="TL104" s="328"/>
      <c r="TM104" s="328"/>
      <c r="TN104" s="328"/>
      <c r="TO104" s="328"/>
      <c r="TP104" s="328"/>
      <c r="TQ104" s="328"/>
      <c r="TR104" s="328"/>
      <c r="TS104" s="328"/>
      <c r="TT104" s="328"/>
      <c r="TU104" s="328"/>
      <c r="TV104" s="328"/>
      <c r="TW104" s="328"/>
      <c r="TX104" s="328"/>
      <c r="TY104" s="328"/>
      <c r="TZ104" s="328"/>
      <c r="UA104" s="328"/>
      <c r="UB104" s="328"/>
      <c r="UC104" s="328"/>
      <c r="UD104" s="328"/>
      <c r="UE104" s="328"/>
      <c r="UF104" s="328"/>
      <c r="UG104" s="328"/>
      <c r="UH104" s="328"/>
      <c r="UI104" s="328"/>
      <c r="UJ104" s="328"/>
      <c r="UK104" s="328"/>
      <c r="UL104" s="328"/>
      <c r="UM104" s="328"/>
      <c r="UN104" s="328"/>
      <c r="UO104" s="328"/>
      <c r="UP104" s="328"/>
      <c r="UQ104" s="328"/>
      <c r="UR104" s="328"/>
      <c r="US104" s="328"/>
      <c r="UT104" s="328"/>
      <c r="UU104" s="328"/>
      <c r="UV104" s="328"/>
      <c r="UW104" s="328"/>
      <c r="UX104" s="328"/>
      <c r="UY104" s="328"/>
      <c r="UZ104" s="328"/>
      <c r="VA104" s="328"/>
      <c r="VB104" s="328"/>
      <c r="VC104" s="328"/>
      <c r="VD104" s="328"/>
      <c r="VE104" s="328"/>
      <c r="VF104" s="328"/>
      <c r="VG104" s="328"/>
      <c r="VH104" s="328"/>
      <c r="VI104" s="328"/>
      <c r="VJ104" s="328"/>
      <c r="VK104" s="328"/>
      <c r="VL104" s="328"/>
      <c r="VM104" s="328"/>
      <c r="VN104" s="328"/>
      <c r="VO104" s="328"/>
      <c r="VP104" s="328"/>
      <c r="VQ104" s="328"/>
      <c r="VR104" s="328"/>
      <c r="VS104" s="328"/>
      <c r="VT104" s="328"/>
      <c r="VU104" s="328"/>
      <c r="VV104" s="328"/>
      <c r="VW104" s="328"/>
      <c r="VX104" s="328"/>
      <c r="VY104" s="328"/>
      <c r="VZ104" s="328"/>
      <c r="WA104" s="328"/>
      <c r="WB104" s="328"/>
      <c r="WC104" s="328"/>
      <c r="WD104" s="328"/>
      <c r="WE104" s="328"/>
      <c r="WF104" s="328"/>
      <c r="WG104" s="328"/>
      <c r="WH104" s="328"/>
      <c r="WI104" s="328"/>
      <c r="WJ104" s="328"/>
      <c r="WK104" s="328"/>
      <c r="WL104" s="328"/>
      <c r="WM104" s="328"/>
      <c r="WN104" s="328"/>
      <c r="WO104" s="328"/>
      <c r="WP104" s="328"/>
      <c r="WQ104" s="328"/>
      <c r="WR104" s="328"/>
      <c r="WS104" s="328"/>
      <c r="WT104" s="328"/>
      <c r="WU104" s="328"/>
      <c r="WV104" s="328"/>
      <c r="WW104" s="328"/>
      <c r="WX104" s="328"/>
      <c r="WY104" s="328"/>
      <c r="WZ104" s="328"/>
      <c r="XA104" s="328"/>
      <c r="XB104" s="328"/>
      <c r="XC104" s="328"/>
      <c r="XD104" s="328"/>
      <c r="XE104" s="328"/>
      <c r="XF104" s="328"/>
      <c r="XG104" s="328"/>
      <c r="XH104" s="328"/>
      <c r="XI104" s="328"/>
      <c r="XJ104" s="328"/>
      <c r="XK104" s="328"/>
      <c r="XL104" s="328"/>
      <c r="XM104" s="328"/>
      <c r="XN104" s="328"/>
      <c r="XO104" s="328"/>
      <c r="XP104" s="328"/>
      <c r="XQ104" s="328"/>
      <c r="XR104" s="328"/>
      <c r="XS104" s="328"/>
      <c r="XT104" s="328"/>
      <c r="XU104" s="328"/>
      <c r="XV104" s="328"/>
      <c r="XW104" s="328"/>
      <c r="XX104" s="328"/>
      <c r="XY104" s="328"/>
      <c r="XZ104" s="328"/>
      <c r="YA104" s="328"/>
      <c r="YB104" s="328"/>
      <c r="YC104" s="328"/>
      <c r="YD104" s="328"/>
      <c r="YE104" s="328"/>
      <c r="YF104" s="328"/>
      <c r="YG104" s="328"/>
      <c r="YH104" s="328"/>
      <c r="YI104" s="328"/>
      <c r="YJ104" s="328"/>
      <c r="YK104" s="328"/>
      <c r="YL104" s="328"/>
      <c r="YM104" s="328"/>
      <c r="YN104" s="328"/>
      <c r="YO104" s="328"/>
      <c r="YP104" s="328"/>
      <c r="YQ104" s="328"/>
      <c r="YR104" s="328"/>
      <c r="YS104" s="328"/>
      <c r="YT104" s="328"/>
      <c r="YU104" s="328"/>
      <c r="YV104" s="328"/>
      <c r="YW104" s="328"/>
      <c r="YX104" s="328"/>
      <c r="YY104" s="328"/>
      <c r="YZ104" s="328"/>
      <c r="ZA104" s="328"/>
      <c r="ZB104" s="328"/>
      <c r="ZC104" s="328"/>
      <c r="ZD104" s="328"/>
      <c r="ZE104" s="328"/>
      <c r="ZF104" s="328"/>
      <c r="ZG104" s="328"/>
      <c r="ZH104" s="328"/>
      <c r="ZI104" s="328"/>
      <c r="ZJ104" s="328"/>
      <c r="ZK104" s="328"/>
      <c r="ZL104" s="328"/>
      <c r="ZM104" s="328"/>
      <c r="ZN104" s="328"/>
      <c r="ZO104" s="328"/>
      <c r="ZP104" s="328"/>
      <c r="ZQ104" s="328"/>
      <c r="ZR104" s="328"/>
      <c r="ZS104" s="328"/>
      <c r="ZT104" s="328"/>
      <c r="ZU104" s="328"/>
      <c r="ZV104" s="328"/>
      <c r="ZW104" s="328"/>
      <c r="ZX104" s="328"/>
      <c r="ZY104" s="328"/>
      <c r="ZZ104" s="328"/>
      <c r="AAA104" s="328"/>
      <c r="AAB104" s="328"/>
      <c r="AAC104" s="328"/>
      <c r="AAD104" s="328"/>
      <c r="AAE104" s="328"/>
      <c r="AAF104" s="328"/>
      <c r="AAG104" s="328"/>
      <c r="AAH104" s="328"/>
      <c r="AAI104" s="328"/>
      <c r="AAJ104" s="328"/>
      <c r="AAK104" s="328"/>
      <c r="AAL104" s="328"/>
      <c r="AAM104" s="328"/>
      <c r="AAN104" s="328"/>
      <c r="AAO104" s="328"/>
      <c r="AAP104" s="328"/>
      <c r="AAQ104" s="328"/>
      <c r="AAR104" s="328"/>
      <c r="AAS104" s="328"/>
      <c r="AAT104" s="328"/>
      <c r="AAU104" s="328"/>
      <c r="AAV104" s="328"/>
      <c r="AAW104" s="328"/>
      <c r="AAX104" s="328"/>
      <c r="AAY104" s="328"/>
      <c r="AAZ104" s="328"/>
      <c r="ABA104" s="328"/>
      <c r="ABB104" s="328"/>
      <c r="ABC104" s="328"/>
      <c r="ABD104" s="328"/>
      <c r="ABE104" s="328"/>
      <c r="ABF104" s="328"/>
      <c r="ABG104" s="328"/>
      <c r="ABH104" s="328"/>
    </row>
    <row r="105" spans="1:736" s="50" customFormat="1" ht="45.75" customHeight="1">
      <c r="A105" s="589">
        <f>1+A104</f>
        <v>104</v>
      </c>
      <c r="B105" s="151" t="s">
        <v>1340</v>
      </c>
      <c r="C105" s="134" t="s">
        <v>1341</v>
      </c>
      <c r="D105" s="138" t="s">
        <v>491</v>
      </c>
      <c r="E105" s="135">
        <v>45388</v>
      </c>
      <c r="F105" s="136">
        <v>45391</v>
      </c>
      <c r="G105" s="136">
        <v>45512</v>
      </c>
      <c r="H105" s="134" t="s">
        <v>416</v>
      </c>
      <c r="I105" s="139" t="s">
        <v>95</v>
      </c>
      <c r="J105" s="158" t="s">
        <v>1342</v>
      </c>
      <c r="K105" s="251">
        <v>1072638104</v>
      </c>
      <c r="L105" s="134">
        <v>1</v>
      </c>
      <c r="M105" s="252" t="s">
        <v>844</v>
      </c>
      <c r="N105" s="141" t="s">
        <v>98</v>
      </c>
      <c r="O105" s="151" t="s">
        <v>1109</v>
      </c>
      <c r="P105" s="134" t="s">
        <v>1343</v>
      </c>
      <c r="Q105" s="134" t="s">
        <v>1314</v>
      </c>
      <c r="R105" s="143">
        <f>+G105-F105</f>
        <v>121</v>
      </c>
      <c r="S105" s="134" t="s">
        <v>1344</v>
      </c>
      <c r="T105" s="253">
        <v>18052000</v>
      </c>
      <c r="U105" s="254" t="s">
        <v>1345</v>
      </c>
      <c r="V105" s="253">
        <f>+T105</f>
        <v>18052000</v>
      </c>
      <c r="W105" s="255">
        <v>45390</v>
      </c>
      <c r="X105" s="256" t="s">
        <v>473</v>
      </c>
      <c r="Y105" s="314">
        <f>+Z105+AA105+AB105</f>
        <v>18052000</v>
      </c>
      <c r="Z105" s="148">
        <f>+V105</f>
        <v>18052000</v>
      </c>
      <c r="AA105" s="149">
        <v>0</v>
      </c>
      <c r="AB105" s="150">
        <f>+AC105+AD105+AE105+AF105+AG105+AH105+AI105+AJ105</f>
        <v>0</v>
      </c>
      <c r="AC105" s="149">
        <v>0</v>
      </c>
      <c r="AD105" s="149">
        <v>0</v>
      </c>
      <c r="AE105" s="149">
        <v>0</v>
      </c>
      <c r="AF105" s="149">
        <v>0</v>
      </c>
      <c r="AG105" s="149">
        <v>0</v>
      </c>
      <c r="AH105" s="149">
        <v>0</v>
      </c>
      <c r="AI105" s="149">
        <v>0</v>
      </c>
      <c r="AJ105" s="149">
        <v>0</v>
      </c>
      <c r="AK105" s="142" t="s">
        <v>104</v>
      </c>
      <c r="AL105" s="103" t="s">
        <v>1346</v>
      </c>
      <c r="AM105" s="134" t="s">
        <v>1347</v>
      </c>
      <c r="AN105" s="140" t="s">
        <v>1348</v>
      </c>
      <c r="AO105" s="142" t="s">
        <v>114</v>
      </c>
      <c r="AP105" s="134" t="s">
        <v>114</v>
      </c>
      <c r="AQ105" s="257" t="s">
        <v>114</v>
      </c>
      <c r="AR105" s="142" t="s">
        <v>114</v>
      </c>
      <c r="AS105" s="134" t="s">
        <v>109</v>
      </c>
      <c r="AT105" s="142" t="s">
        <v>109</v>
      </c>
      <c r="AU105" s="142" t="s">
        <v>392</v>
      </c>
      <c r="AV105" s="134"/>
      <c r="AW105" s="134"/>
      <c r="AX105" s="134" t="s">
        <v>109</v>
      </c>
      <c r="AY105" s="134" t="s">
        <v>108</v>
      </c>
      <c r="AZ105" s="156"/>
      <c r="BA105" s="134"/>
      <c r="BB105" s="169"/>
      <c r="BC105" s="156"/>
      <c r="BD105" s="143"/>
      <c r="BE105" s="143"/>
      <c r="BF105" s="143"/>
      <c r="BG105" s="156"/>
      <c r="BH105" s="153">
        <f>T105+BB105</f>
        <v>18052000</v>
      </c>
      <c r="BI105" s="349" t="s">
        <v>113</v>
      </c>
      <c r="BJ105" s="70"/>
      <c r="BK105" s="77" t="s">
        <v>114</v>
      </c>
      <c r="BL105" s="92"/>
      <c r="BM105" s="166"/>
      <c r="BN105" s="170" t="s">
        <v>964</v>
      </c>
      <c r="BO105" s="141">
        <v>38</v>
      </c>
      <c r="BP105" s="141" t="s">
        <v>108</v>
      </c>
      <c r="BQ105" s="141" t="s">
        <v>108</v>
      </c>
      <c r="BR105" s="141" t="s">
        <v>108</v>
      </c>
      <c r="BS105" s="141" t="s">
        <v>108</v>
      </c>
      <c r="BT105" s="141" t="s">
        <v>108</v>
      </c>
      <c r="BU105" s="166" t="s">
        <v>1349</v>
      </c>
      <c r="BV105" s="141">
        <v>3144427445</v>
      </c>
      <c r="BW105" s="114" t="s">
        <v>1350</v>
      </c>
      <c r="BX105" s="158" t="s">
        <v>881</v>
      </c>
      <c r="BY105" s="141" t="s">
        <v>119</v>
      </c>
      <c r="BZ105" s="259">
        <v>91242942456</v>
      </c>
      <c r="CA105" s="157" t="s">
        <v>109</v>
      </c>
      <c r="CB105" s="157" t="s">
        <v>109</v>
      </c>
      <c r="CC105" s="141" t="s">
        <v>109</v>
      </c>
      <c r="CD105" s="157" t="s">
        <v>109</v>
      </c>
      <c r="CE105" s="157"/>
      <c r="CF105" s="157"/>
      <c r="CG105" s="157"/>
      <c r="CH105" s="157"/>
      <c r="CI105" s="157"/>
      <c r="CJ105" s="157"/>
      <c r="CK105" s="157"/>
      <c r="CL105" s="157"/>
      <c r="CM105" s="157" t="s">
        <v>109</v>
      </c>
      <c r="CN105" s="157"/>
    </row>
    <row r="106" spans="1:736" s="50" customFormat="1" ht="45.75" customHeight="1">
      <c r="A106" s="589">
        <f>1+A105</f>
        <v>105</v>
      </c>
      <c r="B106" s="151" t="s">
        <v>1351</v>
      </c>
      <c r="C106" s="134" t="s">
        <v>1352</v>
      </c>
      <c r="D106" s="138" t="s">
        <v>491</v>
      </c>
      <c r="E106" s="135">
        <v>45388</v>
      </c>
      <c r="F106" s="136">
        <v>45390</v>
      </c>
      <c r="G106" s="136">
        <v>45511</v>
      </c>
      <c r="H106" s="134" t="s">
        <v>416</v>
      </c>
      <c r="I106" s="139" t="s">
        <v>180</v>
      </c>
      <c r="J106" s="134" t="s">
        <v>1353</v>
      </c>
      <c r="K106" s="251">
        <v>1072660196</v>
      </c>
      <c r="L106" s="134">
        <v>9</v>
      </c>
      <c r="M106" s="252" t="s">
        <v>844</v>
      </c>
      <c r="N106" s="141" t="s">
        <v>98</v>
      </c>
      <c r="O106" s="151" t="s">
        <v>493</v>
      </c>
      <c r="P106" s="134" t="s">
        <v>1354</v>
      </c>
      <c r="Q106" s="134" t="s">
        <v>1314</v>
      </c>
      <c r="R106" s="143">
        <f>+G106-F106</f>
        <v>121</v>
      </c>
      <c r="S106" s="134" t="s">
        <v>1355</v>
      </c>
      <c r="T106" s="253">
        <v>12432000</v>
      </c>
      <c r="U106" s="254" t="s">
        <v>1356</v>
      </c>
      <c r="V106" s="253">
        <f>+T106</f>
        <v>12432000</v>
      </c>
      <c r="W106" s="255">
        <v>45390</v>
      </c>
      <c r="X106" s="256" t="s">
        <v>473</v>
      </c>
      <c r="Y106" s="314">
        <f>+Z106+AA106+AB106</f>
        <v>12432000</v>
      </c>
      <c r="Z106" s="148">
        <f>+V106</f>
        <v>12432000</v>
      </c>
      <c r="AA106" s="149">
        <v>0</v>
      </c>
      <c r="AB106" s="150">
        <f>+AC106+AD106+AE106+AF106+AG106+AH106+AI106+AJ106</f>
        <v>0</v>
      </c>
      <c r="AC106" s="149">
        <v>0</v>
      </c>
      <c r="AD106" s="149">
        <v>0</v>
      </c>
      <c r="AE106" s="149">
        <v>0</v>
      </c>
      <c r="AF106" s="149">
        <v>0</v>
      </c>
      <c r="AG106" s="149">
        <v>0</v>
      </c>
      <c r="AH106" s="149">
        <v>0</v>
      </c>
      <c r="AI106" s="149">
        <v>0</v>
      </c>
      <c r="AJ106" s="149">
        <v>0</v>
      </c>
      <c r="AK106" s="142" t="s">
        <v>104</v>
      </c>
      <c r="AL106" s="103" t="s">
        <v>1357</v>
      </c>
      <c r="AM106" s="134" t="s">
        <v>1298</v>
      </c>
      <c r="AN106" s="140">
        <v>1072640905</v>
      </c>
      <c r="AO106" s="142" t="s">
        <v>114</v>
      </c>
      <c r="AP106" s="134" t="s">
        <v>114</v>
      </c>
      <c r="AQ106" s="257" t="s">
        <v>114</v>
      </c>
      <c r="AR106" s="142" t="s">
        <v>114</v>
      </c>
      <c r="AS106" s="134" t="s">
        <v>109</v>
      </c>
      <c r="AT106" s="142" t="s">
        <v>109</v>
      </c>
      <c r="AU106" s="142" t="s">
        <v>392</v>
      </c>
      <c r="AV106" s="134"/>
      <c r="AW106" s="134"/>
      <c r="AX106" s="134" t="s">
        <v>109</v>
      </c>
      <c r="AY106" s="134" t="s">
        <v>108</v>
      </c>
      <c r="AZ106" s="156"/>
      <c r="BA106" s="134"/>
      <c r="BB106" s="169"/>
      <c r="BC106" s="156"/>
      <c r="BD106" s="143"/>
      <c r="BE106" s="143"/>
      <c r="BF106" s="143"/>
      <c r="BG106" s="156"/>
      <c r="BH106" s="153">
        <f>T106+BB106</f>
        <v>12432000</v>
      </c>
      <c r="BI106" s="95" t="s">
        <v>113</v>
      </c>
      <c r="BJ106" s="156"/>
      <c r="BK106" s="156" t="s">
        <v>114</v>
      </c>
      <c r="BL106" s="156"/>
      <c r="BM106" s="166"/>
      <c r="BN106" s="170" t="s">
        <v>964</v>
      </c>
      <c r="BO106" s="141">
        <v>33</v>
      </c>
      <c r="BP106" s="141" t="s">
        <v>108</v>
      </c>
      <c r="BQ106" s="141" t="s">
        <v>108</v>
      </c>
      <c r="BR106" s="141" t="s">
        <v>108</v>
      </c>
      <c r="BS106" s="141" t="s">
        <v>108</v>
      </c>
      <c r="BT106" s="141" t="s">
        <v>108</v>
      </c>
      <c r="BU106" s="166" t="s">
        <v>1358</v>
      </c>
      <c r="BV106" s="141">
        <v>3108595217</v>
      </c>
      <c r="BW106" s="114" t="s">
        <v>1359</v>
      </c>
      <c r="BX106" s="158" t="s">
        <v>1247</v>
      </c>
      <c r="BY106" s="141" t="s">
        <v>119</v>
      </c>
      <c r="BZ106" s="259">
        <v>24131348316</v>
      </c>
      <c r="CA106" s="157" t="s">
        <v>109</v>
      </c>
      <c r="CB106" s="157" t="s">
        <v>109</v>
      </c>
      <c r="CC106" s="141" t="s">
        <v>109</v>
      </c>
      <c r="CD106" s="157" t="s">
        <v>109</v>
      </c>
      <c r="CE106" s="157"/>
      <c r="CF106" s="157"/>
      <c r="CG106" s="157"/>
      <c r="CH106" s="157"/>
      <c r="CI106" s="157"/>
      <c r="CJ106" s="157"/>
      <c r="CK106" s="157"/>
      <c r="CL106" s="157"/>
      <c r="CM106" s="157" t="s">
        <v>109</v>
      </c>
      <c r="CN106" s="157"/>
    </row>
    <row r="107" spans="1:736" s="98" customFormat="1" ht="45.75" customHeight="1">
      <c r="A107" s="589">
        <f>1+A106</f>
        <v>106</v>
      </c>
      <c r="B107" s="151" t="s">
        <v>1360</v>
      </c>
      <c r="C107" s="134" t="s">
        <v>1361</v>
      </c>
      <c r="D107" s="138" t="s">
        <v>1034</v>
      </c>
      <c r="E107" s="135">
        <v>45388</v>
      </c>
      <c r="F107" s="136">
        <v>45390</v>
      </c>
      <c r="G107" s="136">
        <v>45480</v>
      </c>
      <c r="H107" s="134" t="s">
        <v>416</v>
      </c>
      <c r="I107" s="139" t="s">
        <v>95</v>
      </c>
      <c r="J107" s="158" t="s">
        <v>1362</v>
      </c>
      <c r="K107" s="251">
        <v>51875349</v>
      </c>
      <c r="L107" s="134">
        <v>5</v>
      </c>
      <c r="M107" s="252" t="s">
        <v>844</v>
      </c>
      <c r="N107" s="141" t="s">
        <v>98</v>
      </c>
      <c r="O107" s="151" t="s">
        <v>1061</v>
      </c>
      <c r="P107" s="134" t="s">
        <v>1363</v>
      </c>
      <c r="Q107" s="134" t="s">
        <v>681</v>
      </c>
      <c r="R107" s="143">
        <f>+G107-F107</f>
        <v>90</v>
      </c>
      <c r="S107" s="134" t="s">
        <v>1364</v>
      </c>
      <c r="T107" s="253">
        <v>17100000</v>
      </c>
      <c r="U107" s="254" t="s">
        <v>1365</v>
      </c>
      <c r="V107" s="253">
        <f>+T107</f>
        <v>17100000</v>
      </c>
      <c r="W107" s="255">
        <v>45390</v>
      </c>
      <c r="X107" s="256" t="s">
        <v>1040</v>
      </c>
      <c r="Y107" s="314">
        <f>+Z107+AA107+AB107</f>
        <v>17100000</v>
      </c>
      <c r="Z107" s="148">
        <v>0</v>
      </c>
      <c r="AA107" s="149">
        <v>0</v>
      </c>
      <c r="AB107" s="150">
        <f>+AC107+AD107+AE107+AF107+AG107+AH107+AI107+AJ107</f>
        <v>17100000</v>
      </c>
      <c r="AC107" s="149">
        <v>0</v>
      </c>
      <c r="AD107" s="149">
        <v>0</v>
      </c>
      <c r="AE107" s="149">
        <f>+V107</f>
        <v>17100000</v>
      </c>
      <c r="AF107" s="149">
        <v>0</v>
      </c>
      <c r="AG107" s="149">
        <v>0</v>
      </c>
      <c r="AH107" s="149">
        <v>0</v>
      </c>
      <c r="AI107" s="149">
        <v>0</v>
      </c>
      <c r="AJ107" s="149">
        <v>0</v>
      </c>
      <c r="AK107" s="142" t="s">
        <v>104</v>
      </c>
      <c r="AL107" s="103" t="s">
        <v>1366</v>
      </c>
      <c r="AM107" s="134" t="s">
        <v>1367</v>
      </c>
      <c r="AN107" s="140">
        <v>20472825</v>
      </c>
      <c r="AO107" s="142" t="s">
        <v>114</v>
      </c>
      <c r="AP107" s="134" t="s">
        <v>114</v>
      </c>
      <c r="AQ107" s="257" t="s">
        <v>114</v>
      </c>
      <c r="AR107" s="142" t="s">
        <v>114</v>
      </c>
      <c r="AS107" s="134" t="s">
        <v>109</v>
      </c>
      <c r="AT107" s="142" t="s">
        <v>109</v>
      </c>
      <c r="AU107" s="142" t="s">
        <v>392</v>
      </c>
      <c r="AV107" s="134"/>
      <c r="AW107" s="134"/>
      <c r="AX107" s="134" t="s">
        <v>109</v>
      </c>
      <c r="AY107" s="134" t="s">
        <v>108</v>
      </c>
      <c r="AZ107" s="156"/>
      <c r="BA107" s="134"/>
      <c r="BB107" s="169"/>
      <c r="BC107" s="156"/>
      <c r="BD107" s="143"/>
      <c r="BE107" s="143"/>
      <c r="BF107" s="143"/>
      <c r="BG107" s="156"/>
      <c r="BH107" s="153">
        <f>T107+BB107</f>
        <v>17100000</v>
      </c>
      <c r="BI107" s="349" t="s">
        <v>113</v>
      </c>
      <c r="BJ107" s="134"/>
      <c r="BK107" s="141" t="s">
        <v>114</v>
      </c>
      <c r="BL107" s="156"/>
      <c r="BM107" s="482"/>
      <c r="BN107" s="170" t="s">
        <v>964</v>
      </c>
      <c r="BO107" s="141">
        <v>56</v>
      </c>
      <c r="BP107" s="141" t="s">
        <v>108</v>
      </c>
      <c r="BQ107" s="141" t="s">
        <v>108</v>
      </c>
      <c r="BR107" s="141" t="s">
        <v>108</v>
      </c>
      <c r="BS107" s="141" t="s">
        <v>108</v>
      </c>
      <c r="BT107" s="141" t="s">
        <v>108</v>
      </c>
      <c r="BU107" s="166" t="s">
        <v>1368</v>
      </c>
      <c r="BV107" s="141">
        <v>3132839425</v>
      </c>
      <c r="BW107" s="114" t="s">
        <v>1369</v>
      </c>
      <c r="BX107" s="158" t="s">
        <v>839</v>
      </c>
      <c r="BY107" s="141" t="s">
        <v>119</v>
      </c>
      <c r="BZ107" s="259">
        <v>451770061419</v>
      </c>
      <c r="CA107" s="157" t="s">
        <v>109</v>
      </c>
      <c r="CB107" s="157" t="s">
        <v>109</v>
      </c>
      <c r="CC107" s="141" t="s">
        <v>109</v>
      </c>
      <c r="CD107" s="157"/>
      <c r="CE107" s="157"/>
      <c r="CF107" s="157"/>
      <c r="CG107" s="157"/>
      <c r="CH107" s="157"/>
      <c r="CI107" s="157"/>
      <c r="CJ107" s="157"/>
      <c r="CK107" s="157"/>
      <c r="CL107" s="157"/>
      <c r="CM107" s="157" t="s">
        <v>109</v>
      </c>
      <c r="CN107" s="157"/>
      <c r="CO107" s="50"/>
      <c r="CP107" s="50"/>
      <c r="CQ107" s="50"/>
      <c r="CR107" s="50"/>
      <c r="CS107" s="50"/>
      <c r="CT107" s="50"/>
      <c r="CU107" s="50"/>
      <c r="CV107" s="50"/>
      <c r="CW107" s="50"/>
      <c r="CX107" s="50"/>
      <c r="CY107" s="50"/>
      <c r="CZ107" s="50"/>
      <c r="DA107" s="50"/>
      <c r="DB107" s="50"/>
      <c r="DC107" s="50"/>
      <c r="DD107" s="50"/>
      <c r="DE107" s="50"/>
      <c r="DF107" s="50"/>
      <c r="DG107" s="50"/>
      <c r="DH107" s="50"/>
      <c r="DI107" s="50"/>
      <c r="DJ107" s="50"/>
      <c r="DK107" s="50"/>
      <c r="DL107" s="50"/>
      <c r="DM107" s="50"/>
      <c r="DN107" s="50"/>
      <c r="DO107" s="50"/>
      <c r="DP107" s="50"/>
      <c r="DQ107" s="50"/>
      <c r="DR107" s="50"/>
      <c r="DS107" s="50"/>
      <c r="DT107" s="50"/>
      <c r="DU107" s="50"/>
      <c r="DV107" s="50"/>
      <c r="DW107" s="50"/>
      <c r="DX107" s="50"/>
      <c r="DY107" s="50"/>
      <c r="DZ107" s="50"/>
      <c r="EA107" s="50"/>
      <c r="EB107" s="50"/>
      <c r="EC107" s="50"/>
      <c r="ED107" s="50"/>
      <c r="EE107" s="50"/>
      <c r="EF107" s="50"/>
      <c r="EG107" s="50"/>
      <c r="EH107" s="50"/>
      <c r="EI107" s="50"/>
      <c r="EJ107" s="50"/>
      <c r="EK107" s="50"/>
      <c r="EL107" s="50"/>
      <c r="EM107" s="50"/>
      <c r="EN107" s="50"/>
      <c r="EO107" s="50"/>
      <c r="EP107" s="50"/>
      <c r="EQ107" s="50"/>
      <c r="ER107" s="50"/>
      <c r="ES107" s="50"/>
      <c r="ET107" s="50"/>
      <c r="EU107" s="50"/>
      <c r="EV107" s="50"/>
      <c r="EW107" s="50"/>
      <c r="EX107" s="50"/>
      <c r="EY107" s="50"/>
      <c r="EZ107" s="50"/>
      <c r="FA107" s="50"/>
      <c r="FB107" s="50"/>
      <c r="FC107" s="50"/>
      <c r="FD107" s="50"/>
      <c r="FE107" s="50"/>
      <c r="FF107" s="50"/>
      <c r="FG107" s="50"/>
      <c r="FH107" s="50"/>
      <c r="FI107" s="50"/>
      <c r="FJ107" s="50"/>
      <c r="FK107" s="50"/>
      <c r="FL107" s="50"/>
      <c r="FM107" s="50"/>
      <c r="FN107" s="50"/>
      <c r="FO107" s="50"/>
      <c r="FP107" s="50"/>
      <c r="FQ107" s="50"/>
      <c r="FR107" s="50"/>
      <c r="FS107" s="50"/>
      <c r="FT107" s="50"/>
      <c r="FU107" s="50"/>
      <c r="FV107" s="50"/>
      <c r="FW107" s="50"/>
      <c r="FX107" s="50"/>
      <c r="FY107" s="50"/>
      <c r="FZ107" s="50"/>
      <c r="GA107" s="50"/>
      <c r="GB107" s="50"/>
      <c r="GC107" s="50"/>
      <c r="GD107" s="50"/>
      <c r="GE107" s="50"/>
      <c r="GF107" s="50"/>
      <c r="GG107" s="50"/>
      <c r="GH107" s="50"/>
      <c r="GI107" s="50"/>
      <c r="GJ107" s="50"/>
      <c r="GK107" s="50"/>
      <c r="GL107" s="50"/>
      <c r="GM107" s="50"/>
      <c r="GN107" s="50"/>
      <c r="GO107" s="50"/>
      <c r="GP107" s="50"/>
      <c r="GQ107" s="50"/>
      <c r="GR107" s="50"/>
      <c r="GS107" s="50"/>
      <c r="GT107" s="50"/>
      <c r="GU107" s="50"/>
      <c r="GV107" s="328"/>
      <c r="GW107" s="328"/>
      <c r="GX107" s="328"/>
      <c r="GY107" s="328"/>
      <c r="GZ107" s="328"/>
      <c r="HA107" s="328"/>
      <c r="HB107" s="328"/>
      <c r="HC107" s="328"/>
      <c r="HD107" s="328"/>
      <c r="HE107" s="328"/>
      <c r="HF107" s="328"/>
      <c r="HG107" s="328"/>
      <c r="HH107" s="328"/>
      <c r="HI107" s="328"/>
      <c r="HJ107" s="328"/>
      <c r="HK107" s="328"/>
      <c r="HL107" s="328"/>
      <c r="HM107" s="328"/>
      <c r="HN107" s="328"/>
      <c r="HO107" s="328"/>
      <c r="HP107" s="328"/>
      <c r="HQ107" s="328"/>
      <c r="HR107" s="328"/>
      <c r="HS107" s="328"/>
      <c r="HT107" s="328"/>
      <c r="HU107" s="328"/>
      <c r="HV107" s="328"/>
      <c r="HW107" s="328"/>
      <c r="HX107" s="328"/>
      <c r="HY107" s="328"/>
      <c r="HZ107" s="328"/>
      <c r="IA107" s="328"/>
      <c r="IB107" s="328"/>
      <c r="IC107" s="328"/>
      <c r="ID107" s="328"/>
      <c r="IE107" s="328"/>
      <c r="IF107" s="328"/>
      <c r="IG107" s="328"/>
      <c r="IH107" s="328"/>
      <c r="II107" s="328"/>
      <c r="IJ107" s="328"/>
      <c r="IK107" s="328"/>
      <c r="IL107" s="328"/>
      <c r="IM107" s="328"/>
      <c r="IN107" s="328"/>
      <c r="IO107" s="328"/>
      <c r="IP107" s="328"/>
      <c r="IQ107" s="328"/>
      <c r="IR107" s="328"/>
      <c r="IS107" s="328"/>
      <c r="IT107" s="328"/>
      <c r="IU107" s="328"/>
      <c r="IV107" s="328"/>
      <c r="IW107" s="328"/>
      <c r="IX107" s="328"/>
      <c r="IY107" s="328"/>
      <c r="IZ107" s="328"/>
      <c r="JA107" s="328"/>
      <c r="JB107" s="328"/>
      <c r="JC107" s="328"/>
      <c r="JD107" s="328"/>
      <c r="JE107" s="328"/>
      <c r="JF107" s="328"/>
      <c r="JG107" s="328"/>
      <c r="JH107" s="328"/>
      <c r="JI107" s="328"/>
      <c r="JJ107" s="328"/>
      <c r="JK107" s="328"/>
      <c r="JL107" s="328"/>
      <c r="JM107" s="328"/>
      <c r="JN107" s="328"/>
      <c r="JO107" s="328"/>
      <c r="JP107" s="328"/>
      <c r="JQ107" s="328"/>
      <c r="JR107" s="328"/>
      <c r="JS107" s="328"/>
      <c r="JT107" s="328"/>
      <c r="JU107" s="328"/>
      <c r="JV107" s="328"/>
      <c r="JW107" s="328"/>
      <c r="JX107" s="328"/>
      <c r="JY107" s="328"/>
      <c r="JZ107" s="328"/>
      <c r="KA107" s="328"/>
      <c r="KB107" s="328"/>
      <c r="KC107" s="328"/>
      <c r="KD107" s="328"/>
      <c r="KE107" s="328"/>
      <c r="KF107" s="328"/>
      <c r="KG107" s="328"/>
      <c r="KH107" s="328"/>
      <c r="KI107" s="328"/>
      <c r="KJ107" s="328"/>
      <c r="KK107" s="328"/>
      <c r="KL107" s="328"/>
      <c r="KM107" s="328"/>
      <c r="KN107" s="328"/>
      <c r="KO107" s="328"/>
      <c r="KP107" s="328"/>
      <c r="KQ107" s="328"/>
      <c r="KR107" s="328"/>
      <c r="KS107" s="328"/>
      <c r="KT107" s="328"/>
      <c r="KU107" s="328"/>
      <c r="KV107" s="328"/>
      <c r="KW107" s="328"/>
      <c r="KX107" s="328"/>
      <c r="KY107" s="328"/>
      <c r="KZ107" s="328"/>
      <c r="LA107" s="328"/>
      <c r="LB107" s="328"/>
      <c r="LC107" s="328"/>
      <c r="LD107" s="328"/>
      <c r="LE107" s="328"/>
      <c r="LF107" s="328"/>
      <c r="LG107" s="328"/>
      <c r="LH107" s="328"/>
      <c r="LI107" s="328"/>
      <c r="LJ107" s="328"/>
      <c r="LK107" s="328"/>
      <c r="LL107" s="328"/>
      <c r="LM107" s="328"/>
      <c r="LN107" s="328"/>
      <c r="LO107" s="328"/>
      <c r="LP107" s="328"/>
      <c r="LQ107" s="328"/>
      <c r="LR107" s="328"/>
      <c r="LS107" s="328"/>
      <c r="LT107" s="328"/>
      <c r="LU107" s="328"/>
      <c r="LV107" s="328"/>
      <c r="LW107" s="328"/>
      <c r="LX107" s="328"/>
      <c r="LY107" s="328"/>
      <c r="LZ107" s="328"/>
      <c r="MA107" s="328"/>
      <c r="MB107" s="328"/>
      <c r="MC107" s="328"/>
      <c r="MD107" s="328"/>
      <c r="ME107" s="328"/>
      <c r="MF107" s="328"/>
      <c r="MG107" s="328"/>
      <c r="MH107" s="328"/>
      <c r="MI107" s="328"/>
      <c r="MJ107" s="328"/>
      <c r="MK107" s="328"/>
      <c r="ML107" s="328"/>
      <c r="MM107" s="328"/>
      <c r="MN107" s="328"/>
      <c r="MO107" s="328"/>
      <c r="MP107" s="328"/>
      <c r="MQ107" s="328"/>
      <c r="MR107" s="328"/>
      <c r="MS107" s="328"/>
      <c r="MT107" s="328"/>
      <c r="MU107" s="328"/>
      <c r="MV107" s="328"/>
      <c r="MW107" s="328"/>
      <c r="MX107" s="328"/>
      <c r="MY107" s="328"/>
      <c r="MZ107" s="328"/>
      <c r="NA107" s="328"/>
      <c r="NB107" s="328"/>
      <c r="NC107" s="328"/>
      <c r="ND107" s="328"/>
      <c r="NE107" s="328"/>
      <c r="NF107" s="328"/>
      <c r="NG107" s="328"/>
      <c r="NH107" s="328"/>
      <c r="NI107" s="328"/>
      <c r="NJ107" s="328"/>
      <c r="NK107" s="328"/>
      <c r="NL107" s="328"/>
      <c r="NM107" s="328"/>
      <c r="NN107" s="328"/>
      <c r="NO107" s="328"/>
      <c r="NP107" s="328"/>
      <c r="NQ107" s="328"/>
      <c r="NR107" s="328"/>
      <c r="NS107" s="328"/>
      <c r="NT107" s="328"/>
      <c r="NU107" s="328"/>
      <c r="NV107" s="328"/>
      <c r="NW107" s="328"/>
      <c r="NX107" s="328"/>
      <c r="NY107" s="328"/>
      <c r="NZ107" s="328"/>
      <c r="OA107" s="328"/>
      <c r="OB107" s="328"/>
      <c r="OC107" s="328"/>
      <c r="OD107" s="328"/>
      <c r="OE107" s="328"/>
      <c r="OF107" s="328"/>
      <c r="OG107" s="328"/>
      <c r="OH107" s="328"/>
      <c r="OI107" s="328"/>
      <c r="OJ107" s="328"/>
      <c r="OK107" s="328"/>
      <c r="OL107" s="328"/>
      <c r="OM107" s="328"/>
      <c r="ON107" s="328"/>
      <c r="OO107" s="328"/>
      <c r="OP107" s="328"/>
      <c r="OQ107" s="328"/>
      <c r="OR107" s="328"/>
      <c r="OS107" s="328"/>
      <c r="OT107" s="328"/>
      <c r="OU107" s="328"/>
      <c r="OV107" s="328"/>
      <c r="OW107" s="328"/>
      <c r="OX107" s="328"/>
      <c r="OY107" s="328"/>
      <c r="OZ107" s="328"/>
      <c r="PA107" s="328"/>
      <c r="PB107" s="328"/>
      <c r="PC107" s="328"/>
      <c r="PD107" s="328"/>
      <c r="PE107" s="328"/>
      <c r="PF107" s="328"/>
      <c r="PG107" s="328"/>
      <c r="PH107" s="328"/>
      <c r="PI107" s="328"/>
      <c r="PJ107" s="328"/>
      <c r="PK107" s="328"/>
      <c r="PL107" s="328"/>
      <c r="PM107" s="328"/>
      <c r="PN107" s="328"/>
      <c r="PO107" s="328"/>
      <c r="PP107" s="328"/>
      <c r="PQ107" s="328"/>
      <c r="PR107" s="328"/>
      <c r="PS107" s="328"/>
      <c r="PT107" s="328"/>
      <c r="PU107" s="328"/>
      <c r="PV107" s="328"/>
      <c r="PW107" s="328"/>
      <c r="PX107" s="328"/>
      <c r="PY107" s="328"/>
      <c r="PZ107" s="328"/>
      <c r="QA107" s="328"/>
      <c r="QB107" s="328"/>
      <c r="QC107" s="328"/>
      <c r="QD107" s="328"/>
      <c r="QE107" s="328"/>
      <c r="QF107" s="328"/>
      <c r="QG107" s="328"/>
      <c r="QH107" s="328"/>
      <c r="QI107" s="328"/>
      <c r="QJ107" s="328"/>
      <c r="QK107" s="328"/>
      <c r="QL107" s="328"/>
      <c r="QM107" s="328"/>
      <c r="QN107" s="328"/>
      <c r="QO107" s="328"/>
      <c r="QP107" s="328"/>
      <c r="QQ107" s="328"/>
      <c r="QR107" s="328"/>
      <c r="QS107" s="328"/>
      <c r="QT107" s="328"/>
      <c r="QU107" s="328"/>
      <c r="QV107" s="328"/>
      <c r="QW107" s="328"/>
      <c r="QX107" s="328"/>
      <c r="QY107" s="328"/>
      <c r="QZ107" s="328"/>
      <c r="RA107" s="328"/>
      <c r="RB107" s="328"/>
      <c r="RC107" s="328"/>
      <c r="RD107" s="328"/>
      <c r="RE107" s="328"/>
      <c r="RF107" s="328"/>
      <c r="RG107" s="328"/>
      <c r="RH107" s="328"/>
      <c r="RI107" s="328"/>
      <c r="RJ107" s="328"/>
      <c r="RK107" s="328"/>
      <c r="RL107" s="328"/>
      <c r="RM107" s="328"/>
      <c r="RN107" s="328"/>
      <c r="RO107" s="328"/>
      <c r="RP107" s="328"/>
      <c r="RQ107" s="328"/>
      <c r="RR107" s="328"/>
      <c r="RS107" s="328"/>
      <c r="RT107" s="328"/>
      <c r="RU107" s="328"/>
      <c r="RV107" s="328"/>
      <c r="RW107" s="328"/>
      <c r="RX107" s="328"/>
      <c r="RY107" s="328"/>
      <c r="RZ107" s="328"/>
      <c r="SA107" s="328"/>
      <c r="SB107" s="328"/>
      <c r="SC107" s="328"/>
      <c r="SD107" s="328"/>
      <c r="SE107" s="328"/>
      <c r="SF107" s="328"/>
      <c r="SG107" s="328"/>
      <c r="SH107" s="328"/>
      <c r="SI107" s="328"/>
      <c r="SJ107" s="328"/>
      <c r="SK107" s="328"/>
      <c r="SL107" s="328"/>
      <c r="SM107" s="328"/>
      <c r="SN107" s="328"/>
      <c r="SO107" s="328"/>
      <c r="SP107" s="328"/>
      <c r="SQ107" s="328"/>
      <c r="SR107" s="328"/>
      <c r="SS107" s="328"/>
      <c r="ST107" s="328"/>
      <c r="SU107" s="328"/>
      <c r="SV107" s="328"/>
      <c r="SW107" s="328"/>
      <c r="SX107" s="328"/>
      <c r="SY107" s="328"/>
      <c r="SZ107" s="328"/>
      <c r="TA107" s="328"/>
      <c r="TB107" s="328"/>
      <c r="TC107" s="328"/>
      <c r="TD107" s="328"/>
      <c r="TE107" s="328"/>
      <c r="TF107" s="328"/>
      <c r="TG107" s="328"/>
      <c r="TH107" s="328"/>
      <c r="TI107" s="328"/>
      <c r="TJ107" s="328"/>
      <c r="TK107" s="328"/>
      <c r="TL107" s="328"/>
      <c r="TM107" s="328"/>
      <c r="TN107" s="328"/>
      <c r="TO107" s="328"/>
      <c r="TP107" s="328"/>
      <c r="TQ107" s="328"/>
      <c r="TR107" s="328"/>
      <c r="TS107" s="328"/>
      <c r="TT107" s="328"/>
      <c r="TU107" s="328"/>
      <c r="TV107" s="328"/>
      <c r="TW107" s="328"/>
      <c r="TX107" s="328"/>
      <c r="TY107" s="328"/>
      <c r="TZ107" s="328"/>
      <c r="UA107" s="328"/>
      <c r="UB107" s="328"/>
      <c r="UC107" s="328"/>
      <c r="UD107" s="328"/>
      <c r="UE107" s="328"/>
      <c r="UF107" s="328"/>
      <c r="UG107" s="328"/>
      <c r="UH107" s="328"/>
      <c r="UI107" s="328"/>
      <c r="UJ107" s="328"/>
      <c r="UK107" s="328"/>
      <c r="UL107" s="328"/>
      <c r="UM107" s="328"/>
      <c r="UN107" s="328"/>
      <c r="UO107" s="328"/>
      <c r="UP107" s="328"/>
      <c r="UQ107" s="328"/>
      <c r="UR107" s="328"/>
      <c r="US107" s="328"/>
      <c r="UT107" s="328"/>
      <c r="UU107" s="328"/>
      <c r="UV107" s="328"/>
      <c r="UW107" s="328"/>
      <c r="UX107" s="328"/>
      <c r="UY107" s="328"/>
      <c r="UZ107" s="328"/>
      <c r="VA107" s="328"/>
      <c r="VB107" s="328"/>
      <c r="VC107" s="328"/>
      <c r="VD107" s="328"/>
      <c r="VE107" s="328"/>
      <c r="VF107" s="328"/>
      <c r="VG107" s="328"/>
      <c r="VH107" s="328"/>
      <c r="VI107" s="328"/>
      <c r="VJ107" s="328"/>
      <c r="VK107" s="328"/>
      <c r="VL107" s="328"/>
      <c r="VM107" s="328"/>
      <c r="VN107" s="328"/>
      <c r="VO107" s="328"/>
      <c r="VP107" s="328"/>
      <c r="VQ107" s="328"/>
      <c r="VR107" s="328"/>
      <c r="VS107" s="328"/>
      <c r="VT107" s="328"/>
      <c r="VU107" s="328"/>
      <c r="VV107" s="328"/>
      <c r="VW107" s="328"/>
      <c r="VX107" s="328"/>
      <c r="VY107" s="328"/>
      <c r="VZ107" s="328"/>
      <c r="WA107" s="328"/>
      <c r="WB107" s="328"/>
      <c r="WC107" s="328"/>
      <c r="WD107" s="328"/>
      <c r="WE107" s="328"/>
      <c r="WF107" s="328"/>
      <c r="WG107" s="328"/>
      <c r="WH107" s="328"/>
      <c r="WI107" s="328"/>
      <c r="WJ107" s="328"/>
      <c r="WK107" s="328"/>
      <c r="WL107" s="328"/>
      <c r="WM107" s="328"/>
      <c r="WN107" s="328"/>
      <c r="WO107" s="328"/>
      <c r="WP107" s="328"/>
      <c r="WQ107" s="328"/>
      <c r="WR107" s="328"/>
      <c r="WS107" s="328"/>
      <c r="WT107" s="328"/>
      <c r="WU107" s="328"/>
      <c r="WV107" s="328"/>
      <c r="WW107" s="328"/>
      <c r="WX107" s="328"/>
      <c r="WY107" s="328"/>
      <c r="WZ107" s="328"/>
      <c r="XA107" s="328"/>
      <c r="XB107" s="328"/>
      <c r="XC107" s="328"/>
      <c r="XD107" s="328"/>
      <c r="XE107" s="328"/>
      <c r="XF107" s="328"/>
      <c r="XG107" s="328"/>
      <c r="XH107" s="328"/>
      <c r="XI107" s="328"/>
      <c r="XJ107" s="328"/>
      <c r="XK107" s="328"/>
      <c r="XL107" s="328"/>
      <c r="XM107" s="328"/>
      <c r="XN107" s="328"/>
      <c r="XO107" s="328"/>
      <c r="XP107" s="328"/>
      <c r="XQ107" s="328"/>
      <c r="XR107" s="328"/>
      <c r="XS107" s="328"/>
      <c r="XT107" s="328"/>
      <c r="XU107" s="328"/>
      <c r="XV107" s="328"/>
      <c r="XW107" s="328"/>
      <c r="XX107" s="328"/>
      <c r="XY107" s="328"/>
      <c r="XZ107" s="328"/>
      <c r="YA107" s="328"/>
      <c r="YB107" s="328"/>
      <c r="YC107" s="328"/>
      <c r="YD107" s="328"/>
      <c r="YE107" s="328"/>
      <c r="YF107" s="328"/>
      <c r="YG107" s="328"/>
      <c r="YH107" s="328"/>
      <c r="YI107" s="328"/>
      <c r="YJ107" s="328"/>
      <c r="YK107" s="328"/>
      <c r="YL107" s="328"/>
      <c r="YM107" s="328"/>
      <c r="YN107" s="328"/>
      <c r="YO107" s="328"/>
      <c r="YP107" s="328"/>
      <c r="YQ107" s="328"/>
      <c r="YR107" s="328"/>
      <c r="YS107" s="328"/>
      <c r="YT107" s="328"/>
      <c r="YU107" s="328"/>
      <c r="YV107" s="328"/>
      <c r="YW107" s="328"/>
      <c r="YX107" s="328"/>
      <c r="YY107" s="328"/>
      <c r="YZ107" s="328"/>
      <c r="ZA107" s="328"/>
      <c r="ZB107" s="328"/>
      <c r="ZC107" s="328"/>
      <c r="ZD107" s="328"/>
      <c r="ZE107" s="328"/>
      <c r="ZF107" s="328"/>
      <c r="ZG107" s="328"/>
      <c r="ZH107" s="328"/>
      <c r="ZI107" s="328"/>
      <c r="ZJ107" s="328"/>
      <c r="ZK107" s="328"/>
      <c r="ZL107" s="328"/>
      <c r="ZM107" s="328"/>
      <c r="ZN107" s="328"/>
      <c r="ZO107" s="328"/>
      <c r="ZP107" s="328"/>
      <c r="ZQ107" s="328"/>
      <c r="ZR107" s="328"/>
      <c r="ZS107" s="328"/>
      <c r="ZT107" s="328"/>
      <c r="ZU107" s="328"/>
      <c r="ZV107" s="328"/>
      <c r="ZW107" s="328"/>
      <c r="ZX107" s="328"/>
      <c r="ZY107" s="328"/>
      <c r="ZZ107" s="328"/>
      <c r="AAA107" s="328"/>
      <c r="AAB107" s="328"/>
      <c r="AAC107" s="328"/>
      <c r="AAD107" s="328"/>
      <c r="AAE107" s="328"/>
      <c r="AAF107" s="328"/>
      <c r="AAG107" s="328"/>
      <c r="AAH107" s="328"/>
      <c r="AAI107" s="328"/>
      <c r="AAJ107" s="328"/>
      <c r="AAK107" s="328"/>
      <c r="AAL107" s="328"/>
      <c r="AAM107" s="328"/>
      <c r="AAN107" s="328"/>
      <c r="AAO107" s="328"/>
      <c r="AAP107" s="328"/>
      <c r="AAQ107" s="328"/>
      <c r="AAR107" s="328"/>
      <c r="AAS107" s="328"/>
      <c r="AAT107" s="328"/>
      <c r="AAU107" s="328"/>
      <c r="AAV107" s="328"/>
      <c r="AAW107" s="328"/>
      <c r="AAX107" s="328"/>
      <c r="AAY107" s="328"/>
      <c r="AAZ107" s="328"/>
      <c r="ABA107" s="328"/>
      <c r="ABB107" s="328"/>
      <c r="ABC107" s="328"/>
      <c r="ABD107" s="328"/>
      <c r="ABE107" s="328"/>
      <c r="ABF107" s="328"/>
      <c r="ABG107" s="328"/>
      <c r="ABH107" s="328"/>
    </row>
    <row r="108" spans="1:736" s="50" customFormat="1" ht="45.75" customHeight="1">
      <c r="A108" s="589">
        <f>1+A107</f>
        <v>107</v>
      </c>
      <c r="B108" s="151" t="s">
        <v>1370</v>
      </c>
      <c r="C108" s="134" t="s">
        <v>1371</v>
      </c>
      <c r="D108" s="138" t="s">
        <v>1372</v>
      </c>
      <c r="E108" s="135">
        <v>45388</v>
      </c>
      <c r="F108" s="136">
        <v>45390</v>
      </c>
      <c r="G108" s="136">
        <v>45488</v>
      </c>
      <c r="H108" s="134" t="s">
        <v>416</v>
      </c>
      <c r="I108" s="139" t="s">
        <v>95</v>
      </c>
      <c r="J108" s="134" t="s">
        <v>1373</v>
      </c>
      <c r="K108" s="251">
        <v>1022417796</v>
      </c>
      <c r="L108" s="134">
        <v>6</v>
      </c>
      <c r="M108" s="252" t="s">
        <v>844</v>
      </c>
      <c r="N108" s="141" t="s">
        <v>98</v>
      </c>
      <c r="O108" s="151" t="s">
        <v>493</v>
      </c>
      <c r="P108" s="134" t="s">
        <v>1374</v>
      </c>
      <c r="Q108" s="134" t="s">
        <v>1375</v>
      </c>
      <c r="R108" s="143">
        <f>+G108-F108</f>
        <v>98</v>
      </c>
      <c r="S108" s="134" t="s">
        <v>1376</v>
      </c>
      <c r="T108" s="253">
        <v>11500000</v>
      </c>
      <c r="U108" s="254" t="s">
        <v>1377</v>
      </c>
      <c r="V108" s="253">
        <f>+T108</f>
        <v>11500000</v>
      </c>
      <c r="W108" s="255">
        <v>45390</v>
      </c>
      <c r="X108" s="256" t="s">
        <v>473</v>
      </c>
      <c r="Y108" s="314">
        <f>+Z108+AA108+AB108</f>
        <v>11500000</v>
      </c>
      <c r="Z108" s="148">
        <f>+V108</f>
        <v>11500000</v>
      </c>
      <c r="AA108" s="149">
        <v>0</v>
      </c>
      <c r="AB108" s="150">
        <f>+AC108+AD108+AE108+AF108+AG108+AH108+AI108+AJ108</f>
        <v>0</v>
      </c>
      <c r="AC108" s="149">
        <v>0</v>
      </c>
      <c r="AD108" s="149">
        <v>0</v>
      </c>
      <c r="AE108" s="149">
        <v>0</v>
      </c>
      <c r="AF108" s="149">
        <v>0</v>
      </c>
      <c r="AG108" s="149">
        <v>0</v>
      </c>
      <c r="AH108" s="149">
        <v>0</v>
      </c>
      <c r="AI108" s="149">
        <v>0</v>
      </c>
      <c r="AJ108" s="149">
        <v>0</v>
      </c>
      <c r="AK108" s="142" t="s">
        <v>104</v>
      </c>
      <c r="AL108" s="103" t="s">
        <v>1378</v>
      </c>
      <c r="AM108" s="134" t="s">
        <v>1379</v>
      </c>
      <c r="AN108" s="140">
        <v>52816042</v>
      </c>
      <c r="AO108" s="142" t="s">
        <v>114</v>
      </c>
      <c r="AP108" s="134" t="s">
        <v>114</v>
      </c>
      <c r="AQ108" s="257" t="s">
        <v>114</v>
      </c>
      <c r="AR108" s="142" t="s">
        <v>114</v>
      </c>
      <c r="AS108" s="134" t="s">
        <v>109</v>
      </c>
      <c r="AT108" s="142" t="s">
        <v>109</v>
      </c>
      <c r="AU108" s="142" t="s">
        <v>392</v>
      </c>
      <c r="AV108" s="134"/>
      <c r="AW108" s="134"/>
      <c r="AX108" s="134" t="s">
        <v>109</v>
      </c>
      <c r="AY108" s="134" t="s">
        <v>108</v>
      </c>
      <c r="AZ108" s="156"/>
      <c r="BA108" s="134"/>
      <c r="BB108" s="169"/>
      <c r="BC108" s="156"/>
      <c r="BD108" s="143"/>
      <c r="BE108" s="143"/>
      <c r="BF108" s="143"/>
      <c r="BG108" s="156"/>
      <c r="BH108" s="153">
        <f>T108+BB108</f>
        <v>11500000</v>
      </c>
      <c r="BI108" s="684" t="s">
        <v>259</v>
      </c>
      <c r="BJ108" s="260"/>
      <c r="BK108" s="261" t="s">
        <v>114</v>
      </c>
      <c r="BL108" s="262"/>
      <c r="BM108" s="161" t="s">
        <v>260</v>
      </c>
      <c r="BN108" s="170" t="s">
        <v>115</v>
      </c>
      <c r="BO108" s="141">
        <v>27</v>
      </c>
      <c r="BP108" s="141" t="s">
        <v>109</v>
      </c>
      <c r="BQ108" s="141" t="s">
        <v>108</v>
      </c>
      <c r="BR108" s="141" t="s">
        <v>108</v>
      </c>
      <c r="BS108" s="141" t="s">
        <v>108</v>
      </c>
      <c r="BT108" s="141" t="s">
        <v>108</v>
      </c>
      <c r="BU108" s="166" t="s">
        <v>1380</v>
      </c>
      <c r="BV108" s="141">
        <v>3228551080</v>
      </c>
      <c r="BW108" s="114" t="s">
        <v>1381</v>
      </c>
      <c r="BX108" s="158" t="s">
        <v>1247</v>
      </c>
      <c r="BY108" s="141" t="s">
        <v>119</v>
      </c>
      <c r="BZ108" s="259">
        <v>24057948072</v>
      </c>
      <c r="CA108" s="157" t="s">
        <v>109</v>
      </c>
      <c r="CB108" s="157" t="s">
        <v>109</v>
      </c>
      <c r="CC108" s="157" t="s">
        <v>109</v>
      </c>
      <c r="CD108" s="157"/>
      <c r="CE108" s="157"/>
      <c r="CF108" s="157"/>
      <c r="CG108" s="157"/>
      <c r="CH108" s="157"/>
      <c r="CI108" s="157"/>
      <c r="CJ108" s="157"/>
      <c r="CK108" s="157"/>
      <c r="CL108" s="157"/>
      <c r="CM108" s="157" t="s">
        <v>109</v>
      </c>
      <c r="CN108" s="157"/>
    </row>
    <row r="109" spans="1:736" s="50" customFormat="1" ht="45.75" customHeight="1">
      <c r="A109" s="639">
        <f>1+A108</f>
        <v>108</v>
      </c>
      <c r="B109" s="591" t="s">
        <v>1382</v>
      </c>
      <c r="C109" s="175" t="s">
        <v>1383</v>
      </c>
      <c r="D109" s="180" t="s">
        <v>425</v>
      </c>
      <c r="E109" s="176">
        <v>45388</v>
      </c>
      <c r="F109" s="177">
        <v>45390</v>
      </c>
      <c r="G109" s="177">
        <v>45480</v>
      </c>
      <c r="H109" s="175" t="s">
        <v>416</v>
      </c>
      <c r="I109" s="181" t="s">
        <v>95</v>
      </c>
      <c r="J109" s="175" t="s">
        <v>1384</v>
      </c>
      <c r="K109" s="182">
        <v>1072667735</v>
      </c>
      <c r="L109" s="175">
        <v>0</v>
      </c>
      <c r="M109" s="183" t="s">
        <v>844</v>
      </c>
      <c r="N109" s="184" t="s">
        <v>98</v>
      </c>
      <c r="O109" s="185" t="s">
        <v>1061</v>
      </c>
      <c r="P109" s="175" t="s">
        <v>1385</v>
      </c>
      <c r="Q109" s="175" t="s">
        <v>681</v>
      </c>
      <c r="R109" s="186">
        <f>+G109-F109</f>
        <v>90</v>
      </c>
      <c r="S109" s="175" t="s">
        <v>629</v>
      </c>
      <c r="T109" s="265">
        <v>13500000</v>
      </c>
      <c r="U109" s="266" t="s">
        <v>1386</v>
      </c>
      <c r="V109" s="265">
        <f>+T109</f>
        <v>13500000</v>
      </c>
      <c r="W109" s="267">
        <v>45390</v>
      </c>
      <c r="X109" s="268" t="s">
        <v>473</v>
      </c>
      <c r="Y109" s="312">
        <f>+Z109+AA109+AB109</f>
        <v>13500000</v>
      </c>
      <c r="Z109" s="187">
        <f>+V109</f>
        <v>13500000</v>
      </c>
      <c r="AA109" s="188">
        <v>0</v>
      </c>
      <c r="AB109" s="189">
        <f>+AC109+AD109+AE109+AF109+AG109+AH109+AI109+AJ109</f>
        <v>0</v>
      </c>
      <c r="AC109" s="188">
        <v>0</v>
      </c>
      <c r="AD109" s="188">
        <v>0</v>
      </c>
      <c r="AE109" s="188">
        <v>0</v>
      </c>
      <c r="AF109" s="188">
        <v>0</v>
      </c>
      <c r="AG109" s="188">
        <v>0</v>
      </c>
      <c r="AH109" s="188">
        <v>0</v>
      </c>
      <c r="AI109" s="188">
        <v>0</v>
      </c>
      <c r="AJ109" s="188">
        <v>0</v>
      </c>
      <c r="AK109" s="190" t="s">
        <v>104</v>
      </c>
      <c r="AL109" s="191" t="s">
        <v>1387</v>
      </c>
      <c r="AM109" s="175" t="s">
        <v>1388</v>
      </c>
      <c r="AN109" s="192" t="s">
        <v>1389</v>
      </c>
      <c r="AO109" s="190" t="s">
        <v>110</v>
      </c>
      <c r="AP109" s="175" t="s">
        <v>114</v>
      </c>
      <c r="AQ109" s="269" t="s">
        <v>114</v>
      </c>
      <c r="AR109" s="190" t="s">
        <v>114</v>
      </c>
      <c r="AS109" s="175" t="s">
        <v>109</v>
      </c>
      <c r="AT109" s="190" t="s">
        <v>109</v>
      </c>
      <c r="AU109" s="190" t="s">
        <v>392</v>
      </c>
      <c r="AV109" s="175"/>
      <c r="AW109" s="175" t="s">
        <v>110</v>
      </c>
      <c r="AX109" s="175" t="s">
        <v>109</v>
      </c>
      <c r="AY109" s="175" t="s">
        <v>108</v>
      </c>
      <c r="AZ109" s="193">
        <v>45444</v>
      </c>
      <c r="BA109" s="175" t="s">
        <v>1390</v>
      </c>
      <c r="BB109" s="194">
        <v>4500000</v>
      </c>
      <c r="BC109" s="193">
        <v>45444</v>
      </c>
      <c r="BD109" s="186" t="s">
        <v>792</v>
      </c>
      <c r="BE109" s="186"/>
      <c r="BF109" s="186"/>
      <c r="BG109" s="193">
        <v>45511</v>
      </c>
      <c r="BH109" s="195">
        <f>T109+BB109</f>
        <v>18000000</v>
      </c>
      <c r="BI109" s="304" t="s">
        <v>135</v>
      </c>
      <c r="BJ109" s="19"/>
      <c r="BK109" s="23" t="s">
        <v>114</v>
      </c>
      <c r="BL109" s="59"/>
      <c r="BM109" s="161" t="s">
        <v>1391</v>
      </c>
      <c r="BN109" s="64" t="s">
        <v>964</v>
      </c>
      <c r="BO109" s="23">
        <v>31</v>
      </c>
      <c r="BP109" s="23" t="s">
        <v>108</v>
      </c>
      <c r="BQ109" s="23" t="s">
        <v>108</v>
      </c>
      <c r="BR109" s="23" t="s">
        <v>108</v>
      </c>
      <c r="BS109" s="23" t="s">
        <v>108</v>
      </c>
      <c r="BT109" s="23" t="s">
        <v>108</v>
      </c>
      <c r="BU109" s="61" t="s">
        <v>1392</v>
      </c>
      <c r="BV109" s="23">
        <v>3209073106</v>
      </c>
      <c r="BW109" s="65" t="s">
        <v>1393</v>
      </c>
      <c r="BX109" s="29" t="s">
        <v>1394</v>
      </c>
      <c r="BY109" s="23" t="s">
        <v>119</v>
      </c>
      <c r="BZ109" s="66">
        <v>4372033141</v>
      </c>
      <c r="CA109" s="270" t="s">
        <v>109</v>
      </c>
      <c r="CB109" s="270" t="s">
        <v>109</v>
      </c>
      <c r="CC109" s="250" t="s">
        <v>109</v>
      </c>
      <c r="CD109" s="270" t="s">
        <v>109</v>
      </c>
      <c r="CE109" s="270"/>
      <c r="CF109" s="270"/>
      <c r="CG109" s="270"/>
      <c r="CH109" s="270"/>
      <c r="CI109" s="270"/>
      <c r="CJ109" s="270"/>
      <c r="CK109" s="270"/>
      <c r="CL109" s="270"/>
      <c r="CM109" s="165"/>
      <c r="CN109" s="270"/>
    </row>
    <row r="110" spans="1:736" s="50" customFormat="1" ht="45.75" customHeight="1">
      <c r="A110" s="639">
        <f>1+A109</f>
        <v>109</v>
      </c>
      <c r="B110" s="402" t="s">
        <v>1395</v>
      </c>
      <c r="C110" s="201" t="s">
        <v>1396</v>
      </c>
      <c r="D110" s="205" t="s">
        <v>425</v>
      </c>
      <c r="E110" s="202">
        <v>45388</v>
      </c>
      <c r="F110" s="203">
        <v>45390</v>
      </c>
      <c r="G110" s="203">
        <v>45477</v>
      </c>
      <c r="H110" s="201" t="s">
        <v>416</v>
      </c>
      <c r="I110" s="206" t="s">
        <v>95</v>
      </c>
      <c r="J110" s="201" t="s">
        <v>1397</v>
      </c>
      <c r="K110" s="271">
        <v>1072713777</v>
      </c>
      <c r="L110" s="201">
        <v>7</v>
      </c>
      <c r="M110" s="272" t="s">
        <v>844</v>
      </c>
      <c r="N110" s="208" t="s">
        <v>98</v>
      </c>
      <c r="O110" s="218" t="s">
        <v>1061</v>
      </c>
      <c r="P110" s="201" t="s">
        <v>1398</v>
      </c>
      <c r="Q110" s="201" t="s">
        <v>1399</v>
      </c>
      <c r="R110" s="210">
        <f>+G110-F110</f>
        <v>87</v>
      </c>
      <c r="S110" s="201" t="s">
        <v>1400</v>
      </c>
      <c r="T110" s="273">
        <v>13050000</v>
      </c>
      <c r="U110" s="274" t="s">
        <v>1401</v>
      </c>
      <c r="V110" s="273">
        <f>+T110</f>
        <v>13050000</v>
      </c>
      <c r="W110" s="275">
        <v>45390</v>
      </c>
      <c r="X110" s="276" t="s">
        <v>473</v>
      </c>
      <c r="Y110" s="313">
        <f>+Z110+AA110+AB110</f>
        <v>13050000</v>
      </c>
      <c r="Z110" s="215">
        <f>+V110</f>
        <v>13050000</v>
      </c>
      <c r="AA110" s="216">
        <v>0</v>
      </c>
      <c r="AB110" s="217">
        <f>+AC110+AD110+AE110+AF110+AG110+AH110+AI110+AJ110</f>
        <v>0</v>
      </c>
      <c r="AC110" s="216">
        <v>0</v>
      </c>
      <c r="AD110" s="216">
        <v>0</v>
      </c>
      <c r="AE110" s="216">
        <v>0</v>
      </c>
      <c r="AF110" s="216">
        <v>0</v>
      </c>
      <c r="AG110" s="216">
        <v>0</v>
      </c>
      <c r="AH110" s="216">
        <v>0</v>
      </c>
      <c r="AI110" s="216">
        <v>0</v>
      </c>
      <c r="AJ110" s="216">
        <v>0</v>
      </c>
      <c r="AK110" s="209" t="s">
        <v>104</v>
      </c>
      <c r="AL110" s="191" t="s">
        <v>1402</v>
      </c>
      <c r="AM110" s="201" t="s">
        <v>1388</v>
      </c>
      <c r="AN110" s="207" t="s">
        <v>1389</v>
      </c>
      <c r="AO110" s="209" t="s">
        <v>110</v>
      </c>
      <c r="AP110" s="201" t="s">
        <v>114</v>
      </c>
      <c r="AQ110" s="277" t="s">
        <v>114</v>
      </c>
      <c r="AR110" s="209" t="s">
        <v>114</v>
      </c>
      <c r="AS110" s="201" t="s">
        <v>109</v>
      </c>
      <c r="AT110" s="209" t="s">
        <v>109</v>
      </c>
      <c r="AU110" s="209" t="s">
        <v>392</v>
      </c>
      <c r="AV110" s="201"/>
      <c r="AW110" s="201" t="s">
        <v>110</v>
      </c>
      <c r="AX110" s="201" t="s">
        <v>109</v>
      </c>
      <c r="AY110" s="201" t="s">
        <v>108</v>
      </c>
      <c r="AZ110" s="240"/>
      <c r="BA110" s="201"/>
      <c r="BB110" s="241"/>
      <c r="BC110" s="240"/>
      <c r="BD110" s="210"/>
      <c r="BE110" s="210"/>
      <c r="BF110" s="210"/>
      <c r="BG110" s="240"/>
      <c r="BH110" s="221">
        <f>T110+BB110</f>
        <v>13050000</v>
      </c>
      <c r="BI110" s="304" t="s">
        <v>135</v>
      </c>
      <c r="BJ110" s="19"/>
      <c r="BK110" s="23" t="s">
        <v>114</v>
      </c>
      <c r="BL110" s="59"/>
      <c r="BM110" s="161" t="s">
        <v>1391</v>
      </c>
      <c r="BN110" s="64" t="s">
        <v>964</v>
      </c>
      <c r="BO110" s="23">
        <v>27</v>
      </c>
      <c r="BP110" s="23" t="s">
        <v>108</v>
      </c>
      <c r="BQ110" s="23" t="s">
        <v>108</v>
      </c>
      <c r="BR110" s="23" t="s">
        <v>108</v>
      </c>
      <c r="BS110" s="23" t="s">
        <v>108</v>
      </c>
      <c r="BT110" s="23" t="s">
        <v>108</v>
      </c>
      <c r="BU110" s="61" t="s">
        <v>1403</v>
      </c>
      <c r="BV110" s="23">
        <v>3206039669</v>
      </c>
      <c r="BW110" s="65" t="s">
        <v>1404</v>
      </c>
      <c r="BX110" s="29" t="s">
        <v>881</v>
      </c>
      <c r="BY110" s="23" t="s">
        <v>119</v>
      </c>
      <c r="BZ110" s="66">
        <v>91213149585</v>
      </c>
      <c r="CA110" s="223" t="s">
        <v>109</v>
      </c>
      <c r="CB110" s="223" t="s">
        <v>109</v>
      </c>
      <c r="CC110" s="250" t="s">
        <v>109</v>
      </c>
      <c r="CD110" s="223"/>
      <c r="CE110" s="223"/>
      <c r="CF110" s="223"/>
      <c r="CG110" s="223"/>
      <c r="CH110" s="223"/>
      <c r="CI110" s="223"/>
      <c r="CJ110" s="223"/>
      <c r="CK110" s="223"/>
      <c r="CL110" s="223"/>
      <c r="CM110" s="165"/>
      <c r="CN110" s="223"/>
    </row>
    <row r="111" spans="1:736" s="50" customFormat="1" ht="45.75" customHeight="1">
      <c r="A111" s="639">
        <f>1+A110</f>
        <v>110</v>
      </c>
      <c r="B111" s="402" t="s">
        <v>1405</v>
      </c>
      <c r="C111" s="201" t="s">
        <v>1406</v>
      </c>
      <c r="D111" s="205" t="s">
        <v>425</v>
      </c>
      <c r="E111" s="202">
        <v>45388</v>
      </c>
      <c r="F111" s="203">
        <v>45390</v>
      </c>
      <c r="G111" s="203">
        <v>45480</v>
      </c>
      <c r="H111" s="201" t="s">
        <v>416</v>
      </c>
      <c r="I111" s="206" t="s">
        <v>180</v>
      </c>
      <c r="J111" s="201" t="s">
        <v>1407</v>
      </c>
      <c r="K111" s="271">
        <v>52655180</v>
      </c>
      <c r="L111" s="201">
        <v>8</v>
      </c>
      <c r="M111" s="272" t="s">
        <v>844</v>
      </c>
      <c r="N111" s="208" t="s">
        <v>98</v>
      </c>
      <c r="O111" s="218" t="s">
        <v>1061</v>
      </c>
      <c r="P111" s="201" t="s">
        <v>1408</v>
      </c>
      <c r="Q111" s="201" t="s">
        <v>681</v>
      </c>
      <c r="R111" s="210">
        <f>+G111-F111</f>
        <v>90</v>
      </c>
      <c r="S111" s="201" t="s">
        <v>1409</v>
      </c>
      <c r="T111" s="273">
        <v>9000000</v>
      </c>
      <c r="U111" s="274" t="s">
        <v>1410</v>
      </c>
      <c r="V111" s="273">
        <f>+T111</f>
        <v>9000000</v>
      </c>
      <c r="W111" s="275">
        <v>45390</v>
      </c>
      <c r="X111" s="276" t="s">
        <v>473</v>
      </c>
      <c r="Y111" s="313">
        <f>+Z111+AA111+AB111</f>
        <v>9000000</v>
      </c>
      <c r="Z111" s="215">
        <f>+V111</f>
        <v>9000000</v>
      </c>
      <c r="AA111" s="216">
        <v>0</v>
      </c>
      <c r="AB111" s="217">
        <f>+AC111+AD111+AE111+AF111+AG111+AH111+AI111+AJ111</f>
        <v>0</v>
      </c>
      <c r="AC111" s="216">
        <v>0</v>
      </c>
      <c r="AD111" s="216">
        <v>0</v>
      </c>
      <c r="AE111" s="216">
        <v>0</v>
      </c>
      <c r="AF111" s="216">
        <v>0</v>
      </c>
      <c r="AG111" s="216">
        <v>0</v>
      </c>
      <c r="AH111" s="216">
        <v>0</v>
      </c>
      <c r="AI111" s="216">
        <v>0</v>
      </c>
      <c r="AJ111" s="216">
        <v>0</v>
      </c>
      <c r="AK111" s="209" t="s">
        <v>104</v>
      </c>
      <c r="AL111" s="191" t="s">
        <v>1411</v>
      </c>
      <c r="AM111" s="201" t="s">
        <v>1388</v>
      </c>
      <c r="AN111" s="207" t="s">
        <v>1389</v>
      </c>
      <c r="AO111" s="209" t="s">
        <v>110</v>
      </c>
      <c r="AP111" s="201" t="s">
        <v>114</v>
      </c>
      <c r="AQ111" s="277" t="s">
        <v>114</v>
      </c>
      <c r="AR111" s="209" t="s">
        <v>114</v>
      </c>
      <c r="AS111" s="201" t="s">
        <v>109</v>
      </c>
      <c r="AT111" s="209" t="s">
        <v>109</v>
      </c>
      <c r="AU111" s="209" t="s">
        <v>392</v>
      </c>
      <c r="AV111" s="201"/>
      <c r="AW111" s="201" t="s">
        <v>110</v>
      </c>
      <c r="AX111" s="201" t="s">
        <v>109</v>
      </c>
      <c r="AY111" s="201" t="s">
        <v>108</v>
      </c>
      <c r="AZ111" s="240">
        <v>45444</v>
      </c>
      <c r="BA111" s="201" t="s">
        <v>1412</v>
      </c>
      <c r="BB111" s="241">
        <v>3000000</v>
      </c>
      <c r="BC111" s="240">
        <v>45444</v>
      </c>
      <c r="BD111" s="210" t="s">
        <v>792</v>
      </c>
      <c r="BE111" s="210"/>
      <c r="BF111" s="210"/>
      <c r="BG111" s="240">
        <v>45511</v>
      </c>
      <c r="BH111" s="221">
        <f>T111+BB111</f>
        <v>12000000</v>
      </c>
      <c r="BI111" s="304" t="s">
        <v>135</v>
      </c>
      <c r="BJ111" s="19"/>
      <c r="BK111" s="23" t="s">
        <v>114</v>
      </c>
      <c r="BL111" s="59"/>
      <c r="BM111" s="161" t="s">
        <v>1391</v>
      </c>
      <c r="BN111" s="64" t="s">
        <v>964</v>
      </c>
      <c r="BO111" s="23">
        <v>46</v>
      </c>
      <c r="BP111" s="23" t="s">
        <v>108</v>
      </c>
      <c r="BQ111" s="23" t="s">
        <v>108</v>
      </c>
      <c r="BR111" s="23" t="s">
        <v>108</v>
      </c>
      <c r="BS111" s="23" t="s">
        <v>108</v>
      </c>
      <c r="BT111" s="23" t="s">
        <v>108</v>
      </c>
      <c r="BU111" s="61" t="s">
        <v>1413</v>
      </c>
      <c r="BV111" s="23">
        <v>3012896497</v>
      </c>
      <c r="BW111" s="65" t="s">
        <v>1414</v>
      </c>
      <c r="BX111" s="29" t="s">
        <v>881</v>
      </c>
      <c r="BY111" s="23" t="s">
        <v>119</v>
      </c>
      <c r="BZ111" s="66">
        <v>94624769281</v>
      </c>
      <c r="CA111" s="223" t="s">
        <v>109</v>
      </c>
      <c r="CB111" s="223" t="s">
        <v>109</v>
      </c>
      <c r="CC111" s="250" t="s">
        <v>109</v>
      </c>
      <c r="CD111" s="223" t="s">
        <v>109</v>
      </c>
      <c r="CE111" s="223"/>
      <c r="CF111" s="223"/>
      <c r="CG111" s="223"/>
      <c r="CH111" s="223"/>
      <c r="CI111" s="223"/>
      <c r="CJ111" s="223"/>
      <c r="CK111" s="223"/>
      <c r="CL111" s="223"/>
      <c r="CM111" s="165"/>
      <c r="CN111" s="223"/>
    </row>
    <row r="112" spans="1:736" s="50" customFormat="1" ht="45.75" customHeight="1">
      <c r="A112" s="589">
        <f>1+A111</f>
        <v>111</v>
      </c>
      <c r="B112" s="87" t="s">
        <v>1415</v>
      </c>
      <c r="C112" s="70" t="s">
        <v>1416</v>
      </c>
      <c r="D112" s="74" t="s">
        <v>1417</v>
      </c>
      <c r="E112" s="71">
        <v>45388</v>
      </c>
      <c r="F112" s="72">
        <v>45390</v>
      </c>
      <c r="G112" s="72">
        <v>45511</v>
      </c>
      <c r="H112" s="70" t="s">
        <v>416</v>
      </c>
      <c r="I112" s="75" t="s">
        <v>95</v>
      </c>
      <c r="J112" s="95" t="s">
        <v>1418</v>
      </c>
      <c r="K112" s="122">
        <v>79456878</v>
      </c>
      <c r="L112" s="70">
        <v>4</v>
      </c>
      <c r="M112" s="111" t="s">
        <v>844</v>
      </c>
      <c r="N112" s="77" t="s">
        <v>98</v>
      </c>
      <c r="O112" s="87" t="s">
        <v>1109</v>
      </c>
      <c r="P112" s="70" t="s">
        <v>1419</v>
      </c>
      <c r="Q112" s="70" t="s">
        <v>928</v>
      </c>
      <c r="R112" s="79">
        <f>+G112-F112</f>
        <v>121</v>
      </c>
      <c r="S112" s="70" t="s">
        <v>1420</v>
      </c>
      <c r="T112" s="123">
        <v>17600000</v>
      </c>
      <c r="U112" s="124" t="s">
        <v>1421</v>
      </c>
      <c r="V112" s="123">
        <f>+T112</f>
        <v>17600000</v>
      </c>
      <c r="W112" s="125">
        <v>45390</v>
      </c>
      <c r="X112" s="126" t="s">
        <v>473</v>
      </c>
      <c r="Y112" s="311">
        <f>+Z112+AA112+AB112</f>
        <v>17600000</v>
      </c>
      <c r="Z112" s="84">
        <f>+V112</f>
        <v>17600000</v>
      </c>
      <c r="AA112" s="86">
        <v>0</v>
      </c>
      <c r="AB112" s="85">
        <f>+AC112+AD112+AE112+AF112+AG112+AH112+AI112+AJ112</f>
        <v>0</v>
      </c>
      <c r="AC112" s="86">
        <v>0</v>
      </c>
      <c r="AD112" s="86">
        <v>0</v>
      </c>
      <c r="AE112" s="86">
        <v>0</v>
      </c>
      <c r="AF112" s="86">
        <v>0</v>
      </c>
      <c r="AG112" s="86">
        <v>0</v>
      </c>
      <c r="AH112" s="86">
        <v>0</v>
      </c>
      <c r="AI112" s="86">
        <v>0</v>
      </c>
      <c r="AJ112" s="86">
        <v>0</v>
      </c>
      <c r="AK112" s="78" t="s">
        <v>104</v>
      </c>
      <c r="AL112" s="103" t="s">
        <v>1422</v>
      </c>
      <c r="AM112" s="70" t="s">
        <v>1423</v>
      </c>
      <c r="AN112" s="76" t="s">
        <v>1424</v>
      </c>
      <c r="AO112" s="78" t="s">
        <v>114</v>
      </c>
      <c r="AP112" s="70" t="s">
        <v>114</v>
      </c>
      <c r="AQ112" s="118" t="s">
        <v>114</v>
      </c>
      <c r="AR112" s="78" t="s">
        <v>114</v>
      </c>
      <c r="AS112" s="70" t="s">
        <v>109</v>
      </c>
      <c r="AT112" s="78" t="s">
        <v>109</v>
      </c>
      <c r="AU112" s="78" t="s">
        <v>392</v>
      </c>
      <c r="AV112" s="70"/>
      <c r="AW112" s="70" t="s">
        <v>110</v>
      </c>
      <c r="AX112" s="70" t="s">
        <v>109</v>
      </c>
      <c r="AY112" s="70" t="s">
        <v>108</v>
      </c>
      <c r="AZ112" s="92"/>
      <c r="BA112" s="70"/>
      <c r="BB112" s="100"/>
      <c r="BC112" s="92"/>
      <c r="BD112" s="79"/>
      <c r="BE112" s="79"/>
      <c r="BF112" s="79"/>
      <c r="BG112" s="92"/>
      <c r="BH112" s="90">
        <f>T112+BB112</f>
        <v>17600000</v>
      </c>
      <c r="BI112" s="349" t="s">
        <v>113</v>
      </c>
      <c r="BJ112" s="70"/>
      <c r="BK112" s="77" t="s">
        <v>114</v>
      </c>
      <c r="BL112" s="92"/>
      <c r="BM112" s="166"/>
      <c r="BN112" s="104" t="s">
        <v>115</v>
      </c>
      <c r="BO112" s="77">
        <v>56</v>
      </c>
      <c r="BP112" s="77" t="s">
        <v>108</v>
      </c>
      <c r="BQ112" s="77" t="s">
        <v>108</v>
      </c>
      <c r="BR112" s="77" t="s">
        <v>108</v>
      </c>
      <c r="BS112" s="77" t="s">
        <v>108</v>
      </c>
      <c r="BT112" s="77" t="s">
        <v>108</v>
      </c>
      <c r="BU112" s="105" t="s">
        <v>1425</v>
      </c>
      <c r="BV112" s="77">
        <v>3133723518</v>
      </c>
      <c r="BW112" s="114" t="s">
        <v>1426</v>
      </c>
      <c r="BX112" s="95" t="s">
        <v>304</v>
      </c>
      <c r="BY112" s="77" t="s">
        <v>119</v>
      </c>
      <c r="BZ112" s="127">
        <v>264539396</v>
      </c>
      <c r="CA112" s="93" t="s">
        <v>109</v>
      </c>
      <c r="CB112" s="93" t="s">
        <v>109</v>
      </c>
      <c r="CC112" s="121" t="s">
        <v>109</v>
      </c>
      <c r="CD112" s="93" t="s">
        <v>109</v>
      </c>
      <c r="CE112" s="93"/>
      <c r="CF112" s="93"/>
      <c r="CG112" s="93"/>
      <c r="CH112" s="93"/>
      <c r="CI112" s="93"/>
      <c r="CJ112" s="93"/>
      <c r="CK112" s="93"/>
      <c r="CL112" s="93"/>
      <c r="CM112" s="93" t="s">
        <v>109</v>
      </c>
      <c r="CN112" s="93"/>
    </row>
    <row r="113" spans="1:736" s="98" customFormat="1" ht="45.75" customHeight="1">
      <c r="A113" s="589">
        <f>1+A112</f>
        <v>112</v>
      </c>
      <c r="B113" s="151" t="s">
        <v>1427</v>
      </c>
      <c r="C113" s="134" t="s">
        <v>1428</v>
      </c>
      <c r="D113" s="138" t="s">
        <v>1034</v>
      </c>
      <c r="E113" s="135">
        <v>45390</v>
      </c>
      <c r="F113" s="136">
        <v>45391</v>
      </c>
      <c r="G113" s="136">
        <v>45481</v>
      </c>
      <c r="H113" s="134" t="s">
        <v>416</v>
      </c>
      <c r="I113" s="139" t="s">
        <v>95</v>
      </c>
      <c r="J113" s="158" t="s">
        <v>1429</v>
      </c>
      <c r="K113" s="251">
        <v>1072712833</v>
      </c>
      <c r="L113" s="134">
        <v>7</v>
      </c>
      <c r="M113" s="252" t="s">
        <v>844</v>
      </c>
      <c r="N113" s="141" t="s">
        <v>98</v>
      </c>
      <c r="O113" s="151" t="s">
        <v>783</v>
      </c>
      <c r="P113" s="134" t="s">
        <v>1430</v>
      </c>
      <c r="Q113" s="134" t="s">
        <v>681</v>
      </c>
      <c r="R113" s="143">
        <f>+G113-F113</f>
        <v>90</v>
      </c>
      <c r="S113" s="134" t="s">
        <v>1431</v>
      </c>
      <c r="T113" s="253">
        <v>17100000</v>
      </c>
      <c r="U113" s="254" t="s">
        <v>1432</v>
      </c>
      <c r="V113" s="253">
        <f>+T113</f>
        <v>17100000</v>
      </c>
      <c r="W113" s="255">
        <v>45391</v>
      </c>
      <c r="X113" s="256" t="s">
        <v>473</v>
      </c>
      <c r="Y113" s="314">
        <f>+Z113+AA113+AB113</f>
        <v>17100000</v>
      </c>
      <c r="Z113" s="148">
        <v>0</v>
      </c>
      <c r="AA113" s="149">
        <v>0</v>
      </c>
      <c r="AB113" s="150">
        <f>+AC113+AD113+AE113+AF113+AG113+AH113+AI113+AJ113</f>
        <v>17100000</v>
      </c>
      <c r="AC113" s="149">
        <v>0</v>
      </c>
      <c r="AD113" s="149">
        <v>0</v>
      </c>
      <c r="AE113" s="149">
        <f>+V113</f>
        <v>17100000</v>
      </c>
      <c r="AF113" s="149">
        <v>0</v>
      </c>
      <c r="AG113" s="149">
        <v>0</v>
      </c>
      <c r="AH113" s="149">
        <v>0</v>
      </c>
      <c r="AI113" s="149">
        <v>0</v>
      </c>
      <c r="AJ113" s="149">
        <v>0</v>
      </c>
      <c r="AK113" s="142" t="s">
        <v>104</v>
      </c>
      <c r="AL113" s="103" t="s">
        <v>1433</v>
      </c>
      <c r="AM113" s="134" t="s">
        <v>1434</v>
      </c>
      <c r="AN113" s="140" t="s">
        <v>1435</v>
      </c>
      <c r="AO113" s="142" t="s">
        <v>114</v>
      </c>
      <c r="AP113" s="134" t="s">
        <v>114</v>
      </c>
      <c r="AQ113" s="257" t="s">
        <v>114</v>
      </c>
      <c r="AR113" s="142" t="s">
        <v>114</v>
      </c>
      <c r="AS113" s="134" t="s">
        <v>109</v>
      </c>
      <c r="AT113" s="142" t="s">
        <v>109</v>
      </c>
      <c r="AU113" s="142" t="s">
        <v>392</v>
      </c>
      <c r="AV113" s="134"/>
      <c r="AW113" s="134" t="s">
        <v>1436</v>
      </c>
      <c r="AX113" s="134" t="s">
        <v>109</v>
      </c>
      <c r="AY113" s="134" t="s">
        <v>108</v>
      </c>
      <c r="AZ113" s="156"/>
      <c r="BA113" s="134"/>
      <c r="BB113" s="169"/>
      <c r="BC113" s="156"/>
      <c r="BD113" s="143"/>
      <c r="BE113" s="143"/>
      <c r="BF113" s="143"/>
      <c r="BG113" s="156"/>
      <c r="BH113" s="153">
        <f>T113+BB113</f>
        <v>17100000</v>
      </c>
      <c r="BI113" s="349" t="s">
        <v>113</v>
      </c>
      <c r="BJ113" s="134"/>
      <c r="BK113" s="141" t="s">
        <v>114</v>
      </c>
      <c r="BL113" s="156"/>
      <c r="BM113" s="482"/>
      <c r="BN113" s="170" t="s">
        <v>964</v>
      </c>
      <c r="BO113" s="141">
        <v>27</v>
      </c>
      <c r="BP113" s="141" t="s">
        <v>108</v>
      </c>
      <c r="BQ113" s="141" t="s">
        <v>108</v>
      </c>
      <c r="BR113" s="141" t="s">
        <v>108</v>
      </c>
      <c r="BS113" s="141" t="s">
        <v>108</v>
      </c>
      <c r="BT113" s="141" t="s">
        <v>108</v>
      </c>
      <c r="BU113" s="166" t="s">
        <v>1437</v>
      </c>
      <c r="BV113" s="141">
        <v>3108799575</v>
      </c>
      <c r="BW113" s="114" t="s">
        <v>1438</v>
      </c>
      <c r="BX113" s="158" t="s">
        <v>839</v>
      </c>
      <c r="BY113" s="141" t="s">
        <v>119</v>
      </c>
      <c r="BZ113" s="259" t="s">
        <v>1439</v>
      </c>
      <c r="CA113" s="157" t="s">
        <v>109</v>
      </c>
      <c r="CB113" s="157" t="s">
        <v>109</v>
      </c>
      <c r="CC113" s="141" t="s">
        <v>109</v>
      </c>
      <c r="CD113" s="157"/>
      <c r="CE113" s="157"/>
      <c r="CF113" s="157"/>
      <c r="CG113" s="157"/>
      <c r="CH113" s="157"/>
      <c r="CI113" s="157"/>
      <c r="CJ113" s="157"/>
      <c r="CK113" s="157"/>
      <c r="CL113" s="157"/>
      <c r="CM113" s="157" t="s">
        <v>109</v>
      </c>
      <c r="CN113" s="157"/>
      <c r="CO113" s="50"/>
      <c r="CP113" s="50"/>
      <c r="CQ113" s="50"/>
      <c r="CR113" s="50"/>
      <c r="CS113" s="50"/>
      <c r="CT113" s="50"/>
      <c r="CU113" s="50"/>
      <c r="CV113" s="50"/>
      <c r="CW113" s="50"/>
      <c r="CX113" s="50"/>
      <c r="CY113" s="50"/>
      <c r="CZ113" s="50"/>
      <c r="DA113" s="50"/>
      <c r="DB113" s="50"/>
      <c r="DC113" s="50"/>
      <c r="DD113" s="50"/>
      <c r="DE113" s="50"/>
      <c r="DF113" s="50"/>
      <c r="DG113" s="50"/>
      <c r="DH113" s="50"/>
      <c r="DI113" s="50"/>
      <c r="DJ113" s="50"/>
      <c r="DK113" s="50"/>
      <c r="DL113" s="50"/>
      <c r="DM113" s="50"/>
      <c r="DN113" s="50"/>
      <c r="DO113" s="50"/>
      <c r="DP113" s="50"/>
      <c r="DQ113" s="50"/>
      <c r="DR113" s="50"/>
      <c r="DS113" s="50"/>
      <c r="DT113" s="50"/>
      <c r="DU113" s="50"/>
      <c r="DV113" s="50"/>
      <c r="DW113" s="50"/>
      <c r="DX113" s="50"/>
      <c r="DY113" s="50"/>
      <c r="DZ113" s="50"/>
      <c r="EA113" s="50"/>
      <c r="EB113" s="50"/>
      <c r="EC113" s="50"/>
      <c r="ED113" s="50"/>
      <c r="EE113" s="50"/>
      <c r="EF113" s="50"/>
      <c r="EG113" s="50"/>
      <c r="EH113" s="50"/>
      <c r="EI113" s="50"/>
      <c r="EJ113" s="50"/>
      <c r="EK113" s="50"/>
      <c r="EL113" s="50"/>
      <c r="EM113" s="50"/>
      <c r="EN113" s="50"/>
      <c r="EO113" s="50"/>
      <c r="EP113" s="50"/>
      <c r="EQ113" s="50"/>
      <c r="ER113" s="50"/>
      <c r="ES113" s="50"/>
      <c r="ET113" s="50"/>
      <c r="EU113" s="50"/>
      <c r="EV113" s="50"/>
      <c r="EW113" s="50"/>
      <c r="EX113" s="50"/>
      <c r="EY113" s="50"/>
      <c r="EZ113" s="50"/>
      <c r="FA113" s="50"/>
      <c r="FB113" s="50"/>
      <c r="FC113" s="50"/>
      <c r="FD113" s="50"/>
      <c r="FE113" s="50"/>
      <c r="FF113" s="50"/>
      <c r="FG113" s="50"/>
      <c r="FH113" s="50"/>
      <c r="FI113" s="50"/>
      <c r="FJ113" s="50"/>
      <c r="FK113" s="50"/>
      <c r="FL113" s="50"/>
      <c r="FM113" s="50"/>
      <c r="FN113" s="50"/>
      <c r="FO113" s="50"/>
      <c r="FP113" s="50"/>
      <c r="FQ113" s="50"/>
      <c r="FR113" s="50"/>
      <c r="FS113" s="50"/>
      <c r="FT113" s="50"/>
      <c r="FU113" s="50"/>
      <c r="FV113" s="50"/>
      <c r="FW113" s="50"/>
      <c r="FX113" s="50"/>
      <c r="FY113" s="50"/>
      <c r="FZ113" s="50"/>
      <c r="GA113" s="50"/>
      <c r="GB113" s="50"/>
      <c r="GC113" s="50"/>
      <c r="GD113" s="50"/>
      <c r="GE113" s="50"/>
      <c r="GF113" s="50"/>
      <c r="GG113" s="50"/>
      <c r="GH113" s="50"/>
      <c r="GI113" s="50"/>
      <c r="GJ113" s="50"/>
      <c r="GK113" s="50"/>
      <c r="GL113" s="50"/>
      <c r="GM113" s="50"/>
      <c r="GN113" s="50"/>
      <c r="GO113" s="50"/>
      <c r="GP113" s="50"/>
      <c r="GQ113" s="50"/>
      <c r="GR113" s="50"/>
      <c r="GS113" s="50"/>
      <c r="GT113" s="50"/>
      <c r="GU113" s="50"/>
      <c r="GV113" s="328"/>
      <c r="GW113" s="328"/>
      <c r="GX113" s="328"/>
      <c r="GY113" s="328"/>
      <c r="GZ113" s="328"/>
      <c r="HA113" s="328"/>
      <c r="HB113" s="328"/>
      <c r="HC113" s="328"/>
      <c r="HD113" s="328"/>
      <c r="HE113" s="328"/>
      <c r="HF113" s="328"/>
      <c r="HG113" s="328"/>
      <c r="HH113" s="328"/>
      <c r="HI113" s="328"/>
      <c r="HJ113" s="328"/>
      <c r="HK113" s="328"/>
      <c r="HL113" s="328"/>
      <c r="HM113" s="328"/>
      <c r="HN113" s="328"/>
      <c r="HO113" s="328"/>
      <c r="HP113" s="328"/>
      <c r="HQ113" s="328"/>
      <c r="HR113" s="328"/>
      <c r="HS113" s="328"/>
      <c r="HT113" s="328"/>
      <c r="HU113" s="328"/>
      <c r="HV113" s="328"/>
      <c r="HW113" s="328"/>
      <c r="HX113" s="328"/>
      <c r="HY113" s="328"/>
      <c r="HZ113" s="328"/>
      <c r="IA113" s="328"/>
      <c r="IB113" s="328"/>
      <c r="IC113" s="328"/>
      <c r="ID113" s="328"/>
      <c r="IE113" s="328"/>
      <c r="IF113" s="328"/>
      <c r="IG113" s="328"/>
      <c r="IH113" s="328"/>
      <c r="II113" s="328"/>
      <c r="IJ113" s="328"/>
      <c r="IK113" s="328"/>
      <c r="IL113" s="328"/>
      <c r="IM113" s="328"/>
      <c r="IN113" s="328"/>
      <c r="IO113" s="328"/>
      <c r="IP113" s="328"/>
      <c r="IQ113" s="328"/>
      <c r="IR113" s="328"/>
      <c r="IS113" s="328"/>
      <c r="IT113" s="328"/>
      <c r="IU113" s="328"/>
      <c r="IV113" s="328"/>
      <c r="IW113" s="328"/>
      <c r="IX113" s="328"/>
      <c r="IY113" s="328"/>
      <c r="IZ113" s="328"/>
      <c r="JA113" s="328"/>
      <c r="JB113" s="328"/>
      <c r="JC113" s="328"/>
      <c r="JD113" s="328"/>
      <c r="JE113" s="328"/>
      <c r="JF113" s="328"/>
      <c r="JG113" s="328"/>
      <c r="JH113" s="328"/>
      <c r="JI113" s="328"/>
      <c r="JJ113" s="328"/>
      <c r="JK113" s="328"/>
      <c r="JL113" s="328"/>
      <c r="JM113" s="328"/>
      <c r="JN113" s="328"/>
      <c r="JO113" s="328"/>
      <c r="JP113" s="328"/>
      <c r="JQ113" s="328"/>
      <c r="JR113" s="328"/>
      <c r="JS113" s="328"/>
      <c r="JT113" s="328"/>
      <c r="JU113" s="328"/>
      <c r="JV113" s="328"/>
      <c r="JW113" s="328"/>
      <c r="JX113" s="328"/>
      <c r="JY113" s="328"/>
      <c r="JZ113" s="328"/>
      <c r="KA113" s="328"/>
      <c r="KB113" s="328"/>
      <c r="KC113" s="328"/>
      <c r="KD113" s="328"/>
      <c r="KE113" s="328"/>
      <c r="KF113" s="328"/>
      <c r="KG113" s="328"/>
      <c r="KH113" s="328"/>
      <c r="KI113" s="328"/>
      <c r="KJ113" s="328"/>
      <c r="KK113" s="328"/>
      <c r="KL113" s="328"/>
      <c r="KM113" s="328"/>
      <c r="KN113" s="328"/>
      <c r="KO113" s="328"/>
      <c r="KP113" s="328"/>
      <c r="KQ113" s="328"/>
      <c r="KR113" s="328"/>
      <c r="KS113" s="328"/>
      <c r="KT113" s="328"/>
      <c r="KU113" s="328"/>
      <c r="KV113" s="328"/>
      <c r="KW113" s="328"/>
      <c r="KX113" s="328"/>
      <c r="KY113" s="328"/>
      <c r="KZ113" s="328"/>
      <c r="LA113" s="328"/>
      <c r="LB113" s="328"/>
      <c r="LC113" s="328"/>
      <c r="LD113" s="328"/>
      <c r="LE113" s="328"/>
      <c r="LF113" s="328"/>
      <c r="LG113" s="328"/>
      <c r="LH113" s="328"/>
      <c r="LI113" s="328"/>
      <c r="LJ113" s="328"/>
      <c r="LK113" s="328"/>
      <c r="LL113" s="328"/>
      <c r="LM113" s="328"/>
      <c r="LN113" s="328"/>
      <c r="LO113" s="328"/>
      <c r="LP113" s="328"/>
      <c r="LQ113" s="328"/>
      <c r="LR113" s="328"/>
      <c r="LS113" s="328"/>
      <c r="LT113" s="328"/>
      <c r="LU113" s="328"/>
      <c r="LV113" s="328"/>
      <c r="LW113" s="328"/>
      <c r="LX113" s="328"/>
      <c r="LY113" s="328"/>
      <c r="LZ113" s="328"/>
      <c r="MA113" s="328"/>
      <c r="MB113" s="328"/>
      <c r="MC113" s="328"/>
      <c r="MD113" s="328"/>
      <c r="ME113" s="328"/>
      <c r="MF113" s="328"/>
      <c r="MG113" s="328"/>
      <c r="MH113" s="328"/>
      <c r="MI113" s="328"/>
      <c r="MJ113" s="328"/>
      <c r="MK113" s="328"/>
      <c r="ML113" s="328"/>
      <c r="MM113" s="328"/>
      <c r="MN113" s="328"/>
      <c r="MO113" s="328"/>
      <c r="MP113" s="328"/>
      <c r="MQ113" s="328"/>
      <c r="MR113" s="328"/>
      <c r="MS113" s="328"/>
      <c r="MT113" s="328"/>
      <c r="MU113" s="328"/>
      <c r="MV113" s="328"/>
      <c r="MW113" s="328"/>
      <c r="MX113" s="328"/>
      <c r="MY113" s="328"/>
      <c r="MZ113" s="328"/>
      <c r="NA113" s="328"/>
      <c r="NB113" s="328"/>
      <c r="NC113" s="328"/>
      <c r="ND113" s="328"/>
      <c r="NE113" s="328"/>
      <c r="NF113" s="328"/>
      <c r="NG113" s="328"/>
      <c r="NH113" s="328"/>
      <c r="NI113" s="328"/>
      <c r="NJ113" s="328"/>
      <c r="NK113" s="328"/>
      <c r="NL113" s="328"/>
      <c r="NM113" s="328"/>
      <c r="NN113" s="328"/>
      <c r="NO113" s="328"/>
      <c r="NP113" s="328"/>
      <c r="NQ113" s="328"/>
      <c r="NR113" s="328"/>
      <c r="NS113" s="328"/>
      <c r="NT113" s="328"/>
      <c r="NU113" s="328"/>
      <c r="NV113" s="328"/>
      <c r="NW113" s="328"/>
      <c r="NX113" s="328"/>
      <c r="NY113" s="328"/>
      <c r="NZ113" s="328"/>
      <c r="OA113" s="328"/>
      <c r="OB113" s="328"/>
      <c r="OC113" s="328"/>
      <c r="OD113" s="328"/>
      <c r="OE113" s="328"/>
      <c r="OF113" s="328"/>
      <c r="OG113" s="328"/>
      <c r="OH113" s="328"/>
      <c r="OI113" s="328"/>
      <c r="OJ113" s="328"/>
      <c r="OK113" s="328"/>
      <c r="OL113" s="328"/>
      <c r="OM113" s="328"/>
      <c r="ON113" s="328"/>
      <c r="OO113" s="328"/>
      <c r="OP113" s="328"/>
      <c r="OQ113" s="328"/>
      <c r="OR113" s="328"/>
      <c r="OS113" s="328"/>
      <c r="OT113" s="328"/>
      <c r="OU113" s="328"/>
      <c r="OV113" s="328"/>
      <c r="OW113" s="328"/>
      <c r="OX113" s="328"/>
      <c r="OY113" s="328"/>
      <c r="OZ113" s="328"/>
      <c r="PA113" s="328"/>
      <c r="PB113" s="328"/>
      <c r="PC113" s="328"/>
      <c r="PD113" s="328"/>
      <c r="PE113" s="328"/>
      <c r="PF113" s="328"/>
      <c r="PG113" s="328"/>
      <c r="PH113" s="328"/>
      <c r="PI113" s="328"/>
      <c r="PJ113" s="328"/>
      <c r="PK113" s="328"/>
      <c r="PL113" s="328"/>
      <c r="PM113" s="328"/>
      <c r="PN113" s="328"/>
      <c r="PO113" s="328"/>
      <c r="PP113" s="328"/>
      <c r="PQ113" s="328"/>
      <c r="PR113" s="328"/>
      <c r="PS113" s="328"/>
      <c r="PT113" s="328"/>
      <c r="PU113" s="328"/>
      <c r="PV113" s="328"/>
      <c r="PW113" s="328"/>
      <c r="PX113" s="328"/>
      <c r="PY113" s="328"/>
      <c r="PZ113" s="328"/>
      <c r="QA113" s="328"/>
      <c r="QB113" s="328"/>
      <c r="QC113" s="328"/>
      <c r="QD113" s="328"/>
      <c r="QE113" s="328"/>
      <c r="QF113" s="328"/>
      <c r="QG113" s="328"/>
      <c r="QH113" s="328"/>
      <c r="QI113" s="328"/>
      <c r="QJ113" s="328"/>
      <c r="QK113" s="328"/>
      <c r="QL113" s="328"/>
      <c r="QM113" s="328"/>
      <c r="QN113" s="328"/>
      <c r="QO113" s="328"/>
      <c r="QP113" s="328"/>
      <c r="QQ113" s="328"/>
      <c r="QR113" s="328"/>
      <c r="QS113" s="328"/>
      <c r="QT113" s="328"/>
      <c r="QU113" s="328"/>
      <c r="QV113" s="328"/>
      <c r="QW113" s="328"/>
      <c r="QX113" s="328"/>
      <c r="QY113" s="328"/>
      <c r="QZ113" s="328"/>
      <c r="RA113" s="328"/>
      <c r="RB113" s="328"/>
      <c r="RC113" s="328"/>
      <c r="RD113" s="328"/>
      <c r="RE113" s="328"/>
      <c r="RF113" s="328"/>
      <c r="RG113" s="328"/>
      <c r="RH113" s="328"/>
      <c r="RI113" s="328"/>
      <c r="RJ113" s="328"/>
      <c r="RK113" s="328"/>
      <c r="RL113" s="328"/>
      <c r="RM113" s="328"/>
      <c r="RN113" s="328"/>
      <c r="RO113" s="328"/>
      <c r="RP113" s="328"/>
      <c r="RQ113" s="328"/>
      <c r="RR113" s="328"/>
      <c r="RS113" s="328"/>
      <c r="RT113" s="328"/>
      <c r="RU113" s="328"/>
      <c r="RV113" s="328"/>
      <c r="RW113" s="328"/>
      <c r="RX113" s="328"/>
      <c r="RY113" s="328"/>
      <c r="RZ113" s="328"/>
      <c r="SA113" s="328"/>
      <c r="SB113" s="328"/>
      <c r="SC113" s="328"/>
      <c r="SD113" s="328"/>
      <c r="SE113" s="328"/>
      <c r="SF113" s="328"/>
      <c r="SG113" s="328"/>
      <c r="SH113" s="328"/>
      <c r="SI113" s="328"/>
      <c r="SJ113" s="328"/>
      <c r="SK113" s="328"/>
      <c r="SL113" s="328"/>
      <c r="SM113" s="328"/>
      <c r="SN113" s="328"/>
      <c r="SO113" s="328"/>
      <c r="SP113" s="328"/>
      <c r="SQ113" s="328"/>
      <c r="SR113" s="328"/>
      <c r="SS113" s="328"/>
      <c r="ST113" s="328"/>
      <c r="SU113" s="328"/>
      <c r="SV113" s="328"/>
      <c r="SW113" s="328"/>
      <c r="SX113" s="328"/>
      <c r="SY113" s="328"/>
      <c r="SZ113" s="328"/>
      <c r="TA113" s="328"/>
      <c r="TB113" s="328"/>
      <c r="TC113" s="328"/>
      <c r="TD113" s="328"/>
      <c r="TE113" s="328"/>
      <c r="TF113" s="328"/>
      <c r="TG113" s="328"/>
      <c r="TH113" s="328"/>
      <c r="TI113" s="328"/>
      <c r="TJ113" s="328"/>
      <c r="TK113" s="328"/>
      <c r="TL113" s="328"/>
      <c r="TM113" s="328"/>
      <c r="TN113" s="328"/>
      <c r="TO113" s="328"/>
      <c r="TP113" s="328"/>
      <c r="TQ113" s="328"/>
      <c r="TR113" s="328"/>
      <c r="TS113" s="328"/>
      <c r="TT113" s="328"/>
      <c r="TU113" s="328"/>
      <c r="TV113" s="328"/>
      <c r="TW113" s="328"/>
      <c r="TX113" s="328"/>
      <c r="TY113" s="328"/>
      <c r="TZ113" s="328"/>
      <c r="UA113" s="328"/>
      <c r="UB113" s="328"/>
      <c r="UC113" s="328"/>
      <c r="UD113" s="328"/>
      <c r="UE113" s="328"/>
      <c r="UF113" s="328"/>
      <c r="UG113" s="328"/>
      <c r="UH113" s="328"/>
      <c r="UI113" s="328"/>
      <c r="UJ113" s="328"/>
      <c r="UK113" s="328"/>
      <c r="UL113" s="328"/>
      <c r="UM113" s="328"/>
      <c r="UN113" s="328"/>
      <c r="UO113" s="328"/>
      <c r="UP113" s="328"/>
      <c r="UQ113" s="328"/>
      <c r="UR113" s="328"/>
      <c r="US113" s="328"/>
      <c r="UT113" s="328"/>
      <c r="UU113" s="328"/>
      <c r="UV113" s="328"/>
      <c r="UW113" s="328"/>
      <c r="UX113" s="328"/>
      <c r="UY113" s="328"/>
      <c r="UZ113" s="328"/>
      <c r="VA113" s="328"/>
      <c r="VB113" s="328"/>
      <c r="VC113" s="328"/>
      <c r="VD113" s="328"/>
      <c r="VE113" s="328"/>
      <c r="VF113" s="328"/>
      <c r="VG113" s="328"/>
      <c r="VH113" s="328"/>
      <c r="VI113" s="328"/>
      <c r="VJ113" s="328"/>
      <c r="VK113" s="328"/>
      <c r="VL113" s="328"/>
      <c r="VM113" s="328"/>
      <c r="VN113" s="328"/>
      <c r="VO113" s="328"/>
      <c r="VP113" s="328"/>
      <c r="VQ113" s="328"/>
      <c r="VR113" s="328"/>
      <c r="VS113" s="328"/>
      <c r="VT113" s="328"/>
      <c r="VU113" s="328"/>
      <c r="VV113" s="328"/>
      <c r="VW113" s="328"/>
      <c r="VX113" s="328"/>
      <c r="VY113" s="328"/>
      <c r="VZ113" s="328"/>
      <c r="WA113" s="328"/>
      <c r="WB113" s="328"/>
      <c r="WC113" s="328"/>
      <c r="WD113" s="328"/>
      <c r="WE113" s="328"/>
      <c r="WF113" s="328"/>
      <c r="WG113" s="328"/>
      <c r="WH113" s="328"/>
      <c r="WI113" s="328"/>
      <c r="WJ113" s="328"/>
      <c r="WK113" s="328"/>
      <c r="WL113" s="328"/>
      <c r="WM113" s="328"/>
      <c r="WN113" s="328"/>
      <c r="WO113" s="328"/>
      <c r="WP113" s="328"/>
      <c r="WQ113" s="328"/>
      <c r="WR113" s="328"/>
      <c r="WS113" s="328"/>
      <c r="WT113" s="328"/>
      <c r="WU113" s="328"/>
      <c r="WV113" s="328"/>
      <c r="WW113" s="328"/>
      <c r="WX113" s="328"/>
      <c r="WY113" s="328"/>
      <c r="WZ113" s="328"/>
      <c r="XA113" s="328"/>
      <c r="XB113" s="328"/>
      <c r="XC113" s="328"/>
      <c r="XD113" s="328"/>
      <c r="XE113" s="328"/>
      <c r="XF113" s="328"/>
      <c r="XG113" s="328"/>
      <c r="XH113" s="328"/>
      <c r="XI113" s="328"/>
      <c r="XJ113" s="328"/>
      <c r="XK113" s="328"/>
      <c r="XL113" s="328"/>
      <c r="XM113" s="328"/>
      <c r="XN113" s="328"/>
      <c r="XO113" s="328"/>
      <c r="XP113" s="328"/>
      <c r="XQ113" s="328"/>
      <c r="XR113" s="328"/>
      <c r="XS113" s="328"/>
      <c r="XT113" s="328"/>
      <c r="XU113" s="328"/>
      <c r="XV113" s="328"/>
      <c r="XW113" s="328"/>
      <c r="XX113" s="328"/>
      <c r="XY113" s="328"/>
      <c r="XZ113" s="328"/>
      <c r="YA113" s="328"/>
      <c r="YB113" s="328"/>
      <c r="YC113" s="328"/>
      <c r="YD113" s="328"/>
      <c r="YE113" s="328"/>
      <c r="YF113" s="328"/>
      <c r="YG113" s="328"/>
      <c r="YH113" s="328"/>
      <c r="YI113" s="328"/>
      <c r="YJ113" s="328"/>
      <c r="YK113" s="328"/>
      <c r="YL113" s="328"/>
      <c r="YM113" s="328"/>
      <c r="YN113" s="328"/>
      <c r="YO113" s="328"/>
      <c r="YP113" s="328"/>
      <c r="YQ113" s="328"/>
      <c r="YR113" s="328"/>
      <c r="YS113" s="328"/>
      <c r="YT113" s="328"/>
      <c r="YU113" s="328"/>
      <c r="YV113" s="328"/>
      <c r="YW113" s="328"/>
      <c r="YX113" s="328"/>
      <c r="YY113" s="328"/>
      <c r="YZ113" s="328"/>
      <c r="ZA113" s="328"/>
      <c r="ZB113" s="328"/>
      <c r="ZC113" s="328"/>
      <c r="ZD113" s="328"/>
      <c r="ZE113" s="328"/>
      <c r="ZF113" s="328"/>
      <c r="ZG113" s="328"/>
      <c r="ZH113" s="328"/>
      <c r="ZI113" s="328"/>
      <c r="ZJ113" s="328"/>
      <c r="ZK113" s="328"/>
      <c r="ZL113" s="328"/>
      <c r="ZM113" s="328"/>
      <c r="ZN113" s="328"/>
      <c r="ZO113" s="328"/>
      <c r="ZP113" s="328"/>
      <c r="ZQ113" s="328"/>
      <c r="ZR113" s="328"/>
      <c r="ZS113" s="328"/>
      <c r="ZT113" s="328"/>
      <c r="ZU113" s="328"/>
      <c r="ZV113" s="328"/>
      <c r="ZW113" s="328"/>
      <c r="ZX113" s="328"/>
      <c r="ZY113" s="328"/>
      <c r="ZZ113" s="328"/>
      <c r="AAA113" s="328"/>
      <c r="AAB113" s="328"/>
      <c r="AAC113" s="328"/>
      <c r="AAD113" s="328"/>
      <c r="AAE113" s="328"/>
      <c r="AAF113" s="328"/>
      <c r="AAG113" s="328"/>
      <c r="AAH113" s="328"/>
      <c r="AAI113" s="328"/>
      <c r="AAJ113" s="328"/>
      <c r="AAK113" s="328"/>
      <c r="AAL113" s="328"/>
      <c r="AAM113" s="328"/>
      <c r="AAN113" s="328"/>
      <c r="AAO113" s="328"/>
      <c r="AAP113" s="328"/>
      <c r="AAQ113" s="328"/>
      <c r="AAR113" s="328"/>
      <c r="AAS113" s="328"/>
      <c r="AAT113" s="328"/>
      <c r="AAU113" s="328"/>
      <c r="AAV113" s="328"/>
      <c r="AAW113" s="328"/>
      <c r="AAX113" s="328"/>
      <c r="AAY113" s="328"/>
      <c r="AAZ113" s="328"/>
      <c r="ABA113" s="328"/>
      <c r="ABB113" s="328"/>
      <c r="ABC113" s="328"/>
      <c r="ABD113" s="328"/>
      <c r="ABE113" s="328"/>
      <c r="ABF113" s="328"/>
      <c r="ABG113" s="328"/>
      <c r="ABH113" s="328"/>
    </row>
    <row r="114" spans="1:736" s="50" customFormat="1" ht="45.75" customHeight="1">
      <c r="A114" s="589">
        <f>1+A113</f>
        <v>113</v>
      </c>
      <c r="B114" s="151" t="s">
        <v>1440</v>
      </c>
      <c r="C114" s="134" t="s">
        <v>1441</v>
      </c>
      <c r="D114" s="138" t="s">
        <v>1034</v>
      </c>
      <c r="E114" s="135">
        <v>45390</v>
      </c>
      <c r="F114" s="136">
        <v>45391</v>
      </c>
      <c r="G114" s="136">
        <v>45451</v>
      </c>
      <c r="H114" s="134" t="s">
        <v>416</v>
      </c>
      <c r="I114" s="139" t="s">
        <v>95</v>
      </c>
      <c r="J114" s="134" t="s">
        <v>1442</v>
      </c>
      <c r="K114" s="251">
        <v>1072661291</v>
      </c>
      <c r="L114" s="134">
        <v>5</v>
      </c>
      <c r="M114" s="252" t="s">
        <v>844</v>
      </c>
      <c r="N114" s="141" t="s">
        <v>98</v>
      </c>
      <c r="O114" s="151" t="s">
        <v>427</v>
      </c>
      <c r="P114" s="134" t="s">
        <v>1443</v>
      </c>
      <c r="Q114" s="134" t="s">
        <v>1444</v>
      </c>
      <c r="R114" s="143">
        <f>+G114-F114</f>
        <v>60</v>
      </c>
      <c r="S114" s="134" t="s">
        <v>1445</v>
      </c>
      <c r="T114" s="253">
        <v>10400000</v>
      </c>
      <c r="U114" s="254" t="s">
        <v>1446</v>
      </c>
      <c r="V114" s="253">
        <f>+T114</f>
        <v>10400000</v>
      </c>
      <c r="W114" s="255">
        <v>45390</v>
      </c>
      <c r="X114" s="256" t="s">
        <v>473</v>
      </c>
      <c r="Y114" s="314">
        <f>+Z114+AA114+AB114</f>
        <v>10400000</v>
      </c>
      <c r="Z114" s="148">
        <v>0</v>
      </c>
      <c r="AA114" s="149">
        <v>0</v>
      </c>
      <c r="AB114" s="150">
        <f>+AC114+AD114+AE114+AF114+AG114+AH114+AI114+AJ114</f>
        <v>10400000</v>
      </c>
      <c r="AC114" s="149">
        <v>0</v>
      </c>
      <c r="AD114" s="149">
        <v>0</v>
      </c>
      <c r="AE114" s="149">
        <f>+V114</f>
        <v>10400000</v>
      </c>
      <c r="AF114" s="149">
        <v>0</v>
      </c>
      <c r="AG114" s="149">
        <v>0</v>
      </c>
      <c r="AH114" s="149">
        <v>0</v>
      </c>
      <c r="AI114" s="149">
        <v>0</v>
      </c>
      <c r="AJ114" s="149">
        <v>0</v>
      </c>
      <c r="AK114" s="142" t="s">
        <v>104</v>
      </c>
      <c r="AL114" s="103" t="s">
        <v>1447</v>
      </c>
      <c r="AM114" s="134" t="s">
        <v>1448</v>
      </c>
      <c r="AN114" s="140" t="s">
        <v>1449</v>
      </c>
      <c r="AO114" s="142" t="s">
        <v>114</v>
      </c>
      <c r="AP114" s="134" t="s">
        <v>114</v>
      </c>
      <c r="AQ114" s="257" t="s">
        <v>114</v>
      </c>
      <c r="AR114" s="142" t="s">
        <v>114</v>
      </c>
      <c r="AS114" s="134" t="s">
        <v>109</v>
      </c>
      <c r="AT114" s="142" t="s">
        <v>109</v>
      </c>
      <c r="AU114" s="142" t="s">
        <v>392</v>
      </c>
      <c r="AV114" s="134"/>
      <c r="AW114" s="134" t="s">
        <v>110</v>
      </c>
      <c r="AX114" s="134" t="s">
        <v>109</v>
      </c>
      <c r="AY114" s="134" t="s">
        <v>108</v>
      </c>
      <c r="AZ114" s="156"/>
      <c r="BA114" s="134"/>
      <c r="BB114" s="169"/>
      <c r="BC114" s="156"/>
      <c r="BD114" s="143"/>
      <c r="BE114" s="143"/>
      <c r="BF114" s="143"/>
      <c r="BG114" s="156"/>
      <c r="BH114" s="153">
        <f>T114+BB114</f>
        <v>10400000</v>
      </c>
      <c r="BI114" s="304" t="s">
        <v>135</v>
      </c>
      <c r="BJ114" s="19"/>
      <c r="BK114" s="23" t="s">
        <v>114</v>
      </c>
      <c r="BL114" s="59"/>
      <c r="BM114" s="398" t="s">
        <v>136</v>
      </c>
      <c r="BN114" s="64" t="s">
        <v>964</v>
      </c>
      <c r="BO114" s="23">
        <v>32</v>
      </c>
      <c r="BP114" s="23" t="s">
        <v>108</v>
      </c>
      <c r="BQ114" s="23" t="s">
        <v>108</v>
      </c>
      <c r="BR114" s="23" t="s">
        <v>108</v>
      </c>
      <c r="BS114" s="23" t="s">
        <v>108</v>
      </c>
      <c r="BT114" s="23" t="s">
        <v>108</v>
      </c>
      <c r="BU114" s="61" t="s">
        <v>1450</v>
      </c>
      <c r="BV114" s="23">
        <v>3132879769</v>
      </c>
      <c r="BW114" s="65" t="s">
        <v>1451</v>
      </c>
      <c r="BX114" s="29" t="s">
        <v>881</v>
      </c>
      <c r="BY114" s="23" t="s">
        <v>119</v>
      </c>
      <c r="BZ114" s="66">
        <v>33717824151</v>
      </c>
      <c r="CA114" s="157" t="s">
        <v>109</v>
      </c>
      <c r="CB114" s="157" t="s">
        <v>109</v>
      </c>
      <c r="CC114" s="280"/>
      <c r="CD114" s="157"/>
      <c r="CE114" s="157"/>
      <c r="CF114" s="157"/>
      <c r="CG114" s="157"/>
      <c r="CH114" s="157"/>
      <c r="CI114" s="157"/>
      <c r="CJ114" s="157"/>
      <c r="CK114" s="157"/>
      <c r="CL114" s="157"/>
      <c r="CM114" s="157" t="s">
        <v>109</v>
      </c>
      <c r="CN114" s="157"/>
    </row>
    <row r="115" spans="1:736" s="50" customFormat="1" ht="45.75" customHeight="1">
      <c r="A115" s="589">
        <f>1+A114</f>
        <v>114</v>
      </c>
      <c r="B115" s="151" t="s">
        <v>1452</v>
      </c>
      <c r="C115" s="134" t="s">
        <v>1453</v>
      </c>
      <c r="D115" s="138" t="s">
        <v>93</v>
      </c>
      <c r="E115" s="135">
        <v>45390</v>
      </c>
      <c r="F115" s="136">
        <v>45391</v>
      </c>
      <c r="G115" s="136">
        <v>45481</v>
      </c>
      <c r="H115" s="134" t="s">
        <v>416</v>
      </c>
      <c r="I115" s="139" t="s">
        <v>180</v>
      </c>
      <c r="J115" s="158" t="s">
        <v>1454</v>
      </c>
      <c r="K115" s="251">
        <v>79161391</v>
      </c>
      <c r="L115" s="134">
        <v>2</v>
      </c>
      <c r="M115" s="252" t="s">
        <v>844</v>
      </c>
      <c r="N115" s="141" t="s">
        <v>98</v>
      </c>
      <c r="O115" s="151" t="s">
        <v>993</v>
      </c>
      <c r="P115" s="134" t="s">
        <v>1455</v>
      </c>
      <c r="Q115" s="134" t="s">
        <v>681</v>
      </c>
      <c r="R115" s="143">
        <f>+G115-F115</f>
        <v>90</v>
      </c>
      <c r="S115" s="134" t="s">
        <v>983</v>
      </c>
      <c r="T115" s="253">
        <v>9324000</v>
      </c>
      <c r="U115" s="254" t="s">
        <v>1456</v>
      </c>
      <c r="V115" s="253">
        <f>+T115</f>
        <v>9324000</v>
      </c>
      <c r="W115" s="255">
        <v>45391</v>
      </c>
      <c r="X115" s="256" t="s">
        <v>473</v>
      </c>
      <c r="Y115" s="314">
        <f>+Z115+AA115+AB115</f>
        <v>9324000</v>
      </c>
      <c r="Z115" s="148">
        <f>+V115</f>
        <v>9324000</v>
      </c>
      <c r="AA115" s="149">
        <v>0</v>
      </c>
      <c r="AB115" s="150">
        <f>+AC115+AD115+AE115+AF115+AG115+AH115+AI115+AJ115</f>
        <v>0</v>
      </c>
      <c r="AC115" s="149">
        <v>0</v>
      </c>
      <c r="AD115" s="149">
        <v>0</v>
      </c>
      <c r="AE115" s="149">
        <v>0</v>
      </c>
      <c r="AF115" s="149">
        <v>0</v>
      </c>
      <c r="AG115" s="149">
        <v>0</v>
      </c>
      <c r="AH115" s="149">
        <v>0</v>
      </c>
      <c r="AI115" s="149">
        <v>0</v>
      </c>
      <c r="AJ115" s="149">
        <v>0</v>
      </c>
      <c r="AK115" s="142" t="s">
        <v>104</v>
      </c>
      <c r="AL115" s="103" t="s">
        <v>1457</v>
      </c>
      <c r="AM115" s="134" t="s">
        <v>224</v>
      </c>
      <c r="AN115" s="140">
        <v>13542484</v>
      </c>
      <c r="AO115" s="142" t="s">
        <v>114</v>
      </c>
      <c r="AP115" s="134" t="s">
        <v>114</v>
      </c>
      <c r="AQ115" s="257" t="s">
        <v>114</v>
      </c>
      <c r="AR115" s="142" t="s">
        <v>114</v>
      </c>
      <c r="AS115" s="134" t="s">
        <v>109</v>
      </c>
      <c r="AT115" s="142" t="s">
        <v>109</v>
      </c>
      <c r="AU115" s="142" t="s">
        <v>392</v>
      </c>
      <c r="AV115" s="134"/>
      <c r="AW115" s="134"/>
      <c r="AX115" s="134" t="s">
        <v>109</v>
      </c>
      <c r="AY115" s="134" t="s">
        <v>108</v>
      </c>
      <c r="AZ115" s="156"/>
      <c r="BA115" s="134"/>
      <c r="BB115" s="169"/>
      <c r="BC115" s="156"/>
      <c r="BD115" s="143"/>
      <c r="BE115" s="143"/>
      <c r="BF115" s="143"/>
      <c r="BG115" s="156"/>
      <c r="BH115" s="153">
        <f>T115+BB115</f>
        <v>9324000</v>
      </c>
      <c r="BI115" s="349" t="s">
        <v>113</v>
      </c>
      <c r="BJ115" s="19"/>
      <c r="BK115" s="23" t="s">
        <v>114</v>
      </c>
      <c r="BL115" s="59"/>
      <c r="BM115" s="166"/>
      <c r="BN115" s="64" t="s">
        <v>917</v>
      </c>
      <c r="BO115" s="23">
        <v>64</v>
      </c>
      <c r="BP115" s="23" t="s">
        <v>108</v>
      </c>
      <c r="BQ115" s="23" t="s">
        <v>108</v>
      </c>
      <c r="BR115" s="23" t="s">
        <v>108</v>
      </c>
      <c r="BS115" s="23" t="s">
        <v>108</v>
      </c>
      <c r="BT115" s="23" t="s">
        <v>108</v>
      </c>
      <c r="BU115" s="61" t="s">
        <v>1458</v>
      </c>
      <c r="BV115" s="23" t="s">
        <v>1459</v>
      </c>
      <c r="BW115" s="65" t="s">
        <v>1460</v>
      </c>
      <c r="BX115" s="29" t="s">
        <v>657</v>
      </c>
      <c r="BY115" s="23" t="s">
        <v>119</v>
      </c>
      <c r="BZ115" s="66" t="s">
        <v>1461</v>
      </c>
      <c r="CA115" s="157" t="s">
        <v>109</v>
      </c>
      <c r="CB115" s="157" t="s">
        <v>109</v>
      </c>
      <c r="CC115" s="172" t="s">
        <v>109</v>
      </c>
      <c r="CD115" s="157"/>
      <c r="CE115" s="157"/>
      <c r="CF115" s="157"/>
      <c r="CG115" s="157"/>
      <c r="CH115" s="157"/>
      <c r="CI115" s="157"/>
      <c r="CJ115" s="157"/>
      <c r="CK115" s="157"/>
      <c r="CL115" s="157"/>
      <c r="CM115" s="157" t="s">
        <v>109</v>
      </c>
      <c r="CN115" s="157"/>
    </row>
    <row r="116" spans="1:736" s="50" customFormat="1" ht="45.75" customHeight="1">
      <c r="A116" s="589">
        <f>1+A115</f>
        <v>115</v>
      </c>
      <c r="B116" s="151" t="s">
        <v>1462</v>
      </c>
      <c r="C116" s="134" t="s">
        <v>1463</v>
      </c>
      <c r="D116" s="138" t="s">
        <v>1417</v>
      </c>
      <c r="E116" s="135">
        <v>45390</v>
      </c>
      <c r="F116" s="136">
        <v>45391</v>
      </c>
      <c r="G116" s="136">
        <v>45512</v>
      </c>
      <c r="H116" s="134" t="s">
        <v>416</v>
      </c>
      <c r="I116" s="139" t="s">
        <v>180</v>
      </c>
      <c r="J116" s="134" t="s">
        <v>1464</v>
      </c>
      <c r="K116" s="251">
        <v>1072646312</v>
      </c>
      <c r="L116" s="134">
        <v>9</v>
      </c>
      <c r="M116" s="252" t="s">
        <v>844</v>
      </c>
      <c r="N116" s="141" t="s">
        <v>98</v>
      </c>
      <c r="O116" s="151" t="s">
        <v>783</v>
      </c>
      <c r="P116" s="134" t="s">
        <v>1465</v>
      </c>
      <c r="Q116" s="134" t="s">
        <v>928</v>
      </c>
      <c r="R116" s="143">
        <f>+G116-F116</f>
        <v>121</v>
      </c>
      <c r="S116" s="134" t="s">
        <v>1466</v>
      </c>
      <c r="T116" s="253">
        <v>16440000</v>
      </c>
      <c r="U116" s="254" t="s">
        <v>1467</v>
      </c>
      <c r="V116" s="253">
        <f>+T116</f>
        <v>16440000</v>
      </c>
      <c r="W116" s="255">
        <v>45391</v>
      </c>
      <c r="X116" s="256" t="s">
        <v>473</v>
      </c>
      <c r="Y116" s="314">
        <f>+Z116+AA116+AB116</f>
        <v>16440000</v>
      </c>
      <c r="Z116" s="148">
        <f>+V116</f>
        <v>16440000</v>
      </c>
      <c r="AA116" s="149">
        <v>0</v>
      </c>
      <c r="AB116" s="150">
        <f>+AC116+AD116+AE116+AF116+AG116+AH116+AI116+AJ116</f>
        <v>0</v>
      </c>
      <c r="AC116" s="149">
        <v>0</v>
      </c>
      <c r="AD116" s="149">
        <v>0</v>
      </c>
      <c r="AE116" s="149">
        <v>0</v>
      </c>
      <c r="AF116" s="149">
        <v>0</v>
      </c>
      <c r="AG116" s="149">
        <v>0</v>
      </c>
      <c r="AH116" s="149">
        <v>0</v>
      </c>
      <c r="AI116" s="149">
        <v>0</v>
      </c>
      <c r="AJ116" s="149">
        <v>0</v>
      </c>
      <c r="AK116" s="142" t="s">
        <v>104</v>
      </c>
      <c r="AL116" s="103" t="s">
        <v>1468</v>
      </c>
      <c r="AM116" s="134" t="s">
        <v>789</v>
      </c>
      <c r="AN116" s="140" t="s">
        <v>790</v>
      </c>
      <c r="AO116" s="142" t="s">
        <v>114</v>
      </c>
      <c r="AP116" s="134" t="s">
        <v>114</v>
      </c>
      <c r="AQ116" s="257" t="s">
        <v>114</v>
      </c>
      <c r="AR116" s="142" t="s">
        <v>114</v>
      </c>
      <c r="AS116" s="134" t="s">
        <v>109</v>
      </c>
      <c r="AT116" s="142" t="s">
        <v>109</v>
      </c>
      <c r="AU116" s="142" t="s">
        <v>392</v>
      </c>
      <c r="AV116" s="134"/>
      <c r="AW116" s="134" t="s">
        <v>110</v>
      </c>
      <c r="AX116" s="134" t="s">
        <v>109</v>
      </c>
      <c r="AY116" s="134" t="s">
        <v>108</v>
      </c>
      <c r="AZ116" s="156"/>
      <c r="BA116" s="134"/>
      <c r="BB116" s="169"/>
      <c r="BC116" s="156"/>
      <c r="BD116" s="143"/>
      <c r="BE116" s="143"/>
      <c r="BF116" s="143"/>
      <c r="BG116" s="156"/>
      <c r="BH116" s="284">
        <f>T116+BB116</f>
        <v>16440000</v>
      </c>
      <c r="BI116" s="304" t="s">
        <v>135</v>
      </c>
      <c r="BJ116" s="19"/>
      <c r="BK116" s="23" t="s">
        <v>114</v>
      </c>
      <c r="BL116" s="59"/>
      <c r="BM116" s="398" t="s">
        <v>136</v>
      </c>
      <c r="BN116" s="64" t="s">
        <v>161</v>
      </c>
      <c r="BO116" s="23">
        <v>36</v>
      </c>
      <c r="BP116" s="23" t="s">
        <v>108</v>
      </c>
      <c r="BQ116" s="23" t="s">
        <v>108</v>
      </c>
      <c r="BR116" s="23" t="s">
        <v>108</v>
      </c>
      <c r="BS116" s="23" t="s">
        <v>108</v>
      </c>
      <c r="BT116" s="23" t="s">
        <v>108</v>
      </c>
      <c r="BU116" s="61" t="s">
        <v>1469</v>
      </c>
      <c r="BV116" s="23">
        <v>3014105854</v>
      </c>
      <c r="BW116" s="65" t="s">
        <v>1470</v>
      </c>
      <c r="BX116" s="29" t="s">
        <v>839</v>
      </c>
      <c r="BY116" s="23" t="s">
        <v>119</v>
      </c>
      <c r="BZ116" s="66" t="s">
        <v>1471</v>
      </c>
      <c r="CA116" s="152" t="s">
        <v>109</v>
      </c>
      <c r="CB116" s="152" t="s">
        <v>109</v>
      </c>
      <c r="CC116" s="152" t="s">
        <v>109</v>
      </c>
      <c r="CD116" s="152" t="s">
        <v>109</v>
      </c>
      <c r="CE116" s="152"/>
      <c r="CF116" s="152"/>
      <c r="CG116" s="152"/>
      <c r="CH116" s="152"/>
      <c r="CI116" s="152"/>
      <c r="CJ116" s="152"/>
      <c r="CK116" s="152"/>
      <c r="CL116" s="152"/>
      <c r="CM116" s="152" t="s">
        <v>109</v>
      </c>
      <c r="CN116" s="152"/>
    </row>
    <row r="117" spans="1:736" s="50" customFormat="1" ht="45.75" customHeight="1">
      <c r="A117" s="589">
        <f>1+A116</f>
        <v>116</v>
      </c>
      <c r="B117" s="151" t="s">
        <v>1472</v>
      </c>
      <c r="C117" s="134" t="s">
        <v>1473</v>
      </c>
      <c r="D117" s="138" t="s">
        <v>93</v>
      </c>
      <c r="E117" s="135">
        <v>45391</v>
      </c>
      <c r="F117" s="136">
        <v>45392</v>
      </c>
      <c r="G117" s="136">
        <v>45482</v>
      </c>
      <c r="H117" s="134" t="s">
        <v>416</v>
      </c>
      <c r="I117" s="139" t="s">
        <v>95</v>
      </c>
      <c r="J117" s="134" t="s">
        <v>1474</v>
      </c>
      <c r="K117" s="251">
        <v>52995376</v>
      </c>
      <c r="L117" s="134">
        <v>2</v>
      </c>
      <c r="M117" s="252" t="s">
        <v>844</v>
      </c>
      <c r="N117" s="141" t="s">
        <v>98</v>
      </c>
      <c r="O117" s="151" t="s">
        <v>993</v>
      </c>
      <c r="P117" s="134" t="s">
        <v>1475</v>
      </c>
      <c r="Q117" s="134" t="s">
        <v>681</v>
      </c>
      <c r="R117" s="143">
        <f>+G117-F117</f>
        <v>90</v>
      </c>
      <c r="S117" s="134" t="s">
        <v>133</v>
      </c>
      <c r="T117" s="253">
        <v>18000000</v>
      </c>
      <c r="U117" s="254" t="s">
        <v>1476</v>
      </c>
      <c r="V117" s="253">
        <f>+T117</f>
        <v>18000000</v>
      </c>
      <c r="W117" s="255">
        <v>45392</v>
      </c>
      <c r="X117" s="256" t="s">
        <v>473</v>
      </c>
      <c r="Y117" s="314">
        <f>+Z117+AA117+AB117</f>
        <v>18000000</v>
      </c>
      <c r="Z117" s="148">
        <f>+V117</f>
        <v>18000000</v>
      </c>
      <c r="AA117" s="149">
        <v>0</v>
      </c>
      <c r="AB117" s="150">
        <f>+AC117+AD117+AE117+AF117+AG117+AH117+AI117+AJ117</f>
        <v>0</v>
      </c>
      <c r="AC117" s="149">
        <v>0</v>
      </c>
      <c r="AD117" s="149">
        <v>0</v>
      </c>
      <c r="AE117" s="149">
        <v>0</v>
      </c>
      <c r="AF117" s="149">
        <v>0</v>
      </c>
      <c r="AG117" s="149">
        <v>0</v>
      </c>
      <c r="AH117" s="149">
        <v>0</v>
      </c>
      <c r="AI117" s="149">
        <v>0</v>
      </c>
      <c r="AJ117" s="149">
        <v>0</v>
      </c>
      <c r="AK117" s="142" t="s">
        <v>104</v>
      </c>
      <c r="AL117" s="103" t="s">
        <v>1477</v>
      </c>
      <c r="AM117" s="134" t="s">
        <v>1478</v>
      </c>
      <c r="AN117" s="140">
        <v>35195855</v>
      </c>
      <c r="AO117" s="142" t="s">
        <v>114</v>
      </c>
      <c r="AP117" s="134" t="s">
        <v>114</v>
      </c>
      <c r="AQ117" s="257" t="s">
        <v>114</v>
      </c>
      <c r="AR117" s="142" t="s">
        <v>114</v>
      </c>
      <c r="AS117" s="134" t="s">
        <v>578</v>
      </c>
      <c r="AT117" s="142" t="s">
        <v>578</v>
      </c>
      <c r="AU117" s="142" t="s">
        <v>392</v>
      </c>
      <c r="AV117" s="134"/>
      <c r="AW117" s="134"/>
      <c r="AX117" s="134" t="s">
        <v>109</v>
      </c>
      <c r="AY117" s="134" t="s">
        <v>108</v>
      </c>
      <c r="AZ117" s="156"/>
      <c r="BA117" s="134"/>
      <c r="BB117" s="169"/>
      <c r="BC117" s="156"/>
      <c r="BD117" s="143"/>
      <c r="BE117" s="143"/>
      <c r="BF117" s="143"/>
      <c r="BG117" s="156"/>
      <c r="BH117" s="284">
        <f>T117+BB117</f>
        <v>18000000</v>
      </c>
      <c r="BI117" s="158" t="s">
        <v>113</v>
      </c>
      <c r="BJ117" s="134"/>
      <c r="BK117" s="141" t="s">
        <v>114</v>
      </c>
      <c r="BL117" s="156"/>
      <c r="BM117" s="468"/>
      <c r="BN117" s="285" t="s">
        <v>161</v>
      </c>
      <c r="BO117" s="261">
        <v>40</v>
      </c>
      <c r="BP117" s="261" t="s">
        <v>108</v>
      </c>
      <c r="BQ117" s="261" t="s">
        <v>108</v>
      </c>
      <c r="BR117" s="261" t="s">
        <v>108</v>
      </c>
      <c r="BS117" s="261" t="s">
        <v>108</v>
      </c>
      <c r="BT117" s="261" t="s">
        <v>108</v>
      </c>
      <c r="BU117" s="286" t="s">
        <v>1479</v>
      </c>
      <c r="BV117" s="261">
        <v>3214621054</v>
      </c>
      <c r="BW117" s="65" t="s">
        <v>1480</v>
      </c>
      <c r="BX117" s="287" t="s">
        <v>839</v>
      </c>
      <c r="BY117" s="261" t="s">
        <v>119</v>
      </c>
      <c r="BZ117" s="302" t="s">
        <v>1481</v>
      </c>
      <c r="CA117" s="152" t="s">
        <v>109</v>
      </c>
      <c r="CB117" s="152" t="s">
        <v>109</v>
      </c>
      <c r="CC117" s="152" t="s">
        <v>109</v>
      </c>
      <c r="CD117" s="152"/>
      <c r="CE117" s="152"/>
      <c r="CF117" s="152"/>
      <c r="CG117" s="152"/>
      <c r="CH117" s="152"/>
      <c r="CI117" s="152"/>
      <c r="CJ117" s="152"/>
      <c r="CK117" s="152"/>
      <c r="CL117" s="152"/>
      <c r="CM117" s="152" t="s">
        <v>109</v>
      </c>
      <c r="CN117" s="152"/>
    </row>
    <row r="118" spans="1:736" s="98" customFormat="1" ht="45.75" customHeight="1">
      <c r="A118" s="589">
        <f>1+A117</f>
        <v>117</v>
      </c>
      <c r="B118" s="87" t="s">
        <v>1482</v>
      </c>
      <c r="C118" s="70" t="s">
        <v>1483</v>
      </c>
      <c r="D118" s="74" t="s">
        <v>340</v>
      </c>
      <c r="E118" s="71">
        <v>45391</v>
      </c>
      <c r="F118" s="72">
        <v>45392</v>
      </c>
      <c r="G118" s="72">
        <v>45497</v>
      </c>
      <c r="H118" s="70" t="s">
        <v>416</v>
      </c>
      <c r="I118" s="75" t="s">
        <v>95</v>
      </c>
      <c r="J118" s="95" t="s">
        <v>1484</v>
      </c>
      <c r="K118" s="122">
        <v>1002365143</v>
      </c>
      <c r="L118" s="70">
        <v>1</v>
      </c>
      <c r="M118" s="111" t="s">
        <v>844</v>
      </c>
      <c r="N118" s="77" t="s">
        <v>98</v>
      </c>
      <c r="O118" s="87" t="s">
        <v>993</v>
      </c>
      <c r="P118" s="70" t="s">
        <v>1485</v>
      </c>
      <c r="Q118" s="70" t="s">
        <v>1050</v>
      </c>
      <c r="R118" s="79">
        <f>+G118-F118</f>
        <v>105</v>
      </c>
      <c r="S118" s="70" t="s">
        <v>1099</v>
      </c>
      <c r="T118" s="123">
        <v>16800000</v>
      </c>
      <c r="U118" s="124" t="s">
        <v>1486</v>
      </c>
      <c r="V118" s="123">
        <f>+T118</f>
        <v>16800000</v>
      </c>
      <c r="W118" s="125">
        <v>45392</v>
      </c>
      <c r="X118" s="126" t="s">
        <v>473</v>
      </c>
      <c r="Y118" s="311">
        <f>+Z118+AA118+AB118</f>
        <v>16800000</v>
      </c>
      <c r="Z118" s="84">
        <f>+V118</f>
        <v>16800000</v>
      </c>
      <c r="AA118" s="86">
        <v>0</v>
      </c>
      <c r="AB118" s="85">
        <f>+AC118+AD118+AE118+AF118+AG118+AH118+AI118+AJ118</f>
        <v>0</v>
      </c>
      <c r="AC118" s="86">
        <v>0</v>
      </c>
      <c r="AD118" s="86">
        <v>0</v>
      </c>
      <c r="AE118" s="86">
        <v>0</v>
      </c>
      <c r="AF118" s="86">
        <v>0</v>
      </c>
      <c r="AG118" s="86">
        <v>0</v>
      </c>
      <c r="AH118" s="86">
        <v>0</v>
      </c>
      <c r="AI118" s="86">
        <v>0</v>
      </c>
      <c r="AJ118" s="86">
        <v>0</v>
      </c>
      <c r="AK118" s="78" t="s">
        <v>104</v>
      </c>
      <c r="AL118" s="103" t="s">
        <v>1487</v>
      </c>
      <c r="AM118" s="70" t="s">
        <v>1488</v>
      </c>
      <c r="AN118" s="76">
        <v>13724455</v>
      </c>
      <c r="AO118" s="78" t="s">
        <v>114</v>
      </c>
      <c r="AP118" s="70" t="s">
        <v>114</v>
      </c>
      <c r="AQ118" s="118" t="s">
        <v>114</v>
      </c>
      <c r="AR118" s="78" t="s">
        <v>114</v>
      </c>
      <c r="AS118" s="70" t="s">
        <v>578</v>
      </c>
      <c r="AT118" s="78" t="s">
        <v>578</v>
      </c>
      <c r="AU118" s="78" t="s">
        <v>392</v>
      </c>
      <c r="AV118" s="70"/>
      <c r="AW118" s="70"/>
      <c r="AX118" s="70" t="s">
        <v>109</v>
      </c>
      <c r="AY118" s="70" t="s">
        <v>108</v>
      </c>
      <c r="AZ118" s="92"/>
      <c r="BA118" s="70"/>
      <c r="BB118" s="100"/>
      <c r="BC118" s="92"/>
      <c r="BD118" s="79"/>
      <c r="BE118" s="79"/>
      <c r="BF118" s="79"/>
      <c r="BG118" s="92"/>
      <c r="BH118" s="130">
        <f>T118+BB118</f>
        <v>16800000</v>
      </c>
      <c r="BI118" s="454" t="s">
        <v>113</v>
      </c>
      <c r="BJ118" s="70"/>
      <c r="BK118" s="77" t="s">
        <v>114</v>
      </c>
      <c r="BL118" s="92"/>
      <c r="BM118" s="166"/>
      <c r="BN118" s="104" t="s">
        <v>917</v>
      </c>
      <c r="BO118" s="77">
        <v>24</v>
      </c>
      <c r="BP118" s="77" t="s">
        <v>109</v>
      </c>
      <c r="BQ118" s="77" t="s">
        <v>108</v>
      </c>
      <c r="BR118" s="77" t="s">
        <v>108</v>
      </c>
      <c r="BS118" s="77" t="s">
        <v>108</v>
      </c>
      <c r="BT118" s="77" t="s">
        <v>108</v>
      </c>
      <c r="BU118" s="105" t="s">
        <v>1489</v>
      </c>
      <c r="BV118" s="77">
        <v>3157200717</v>
      </c>
      <c r="BW118" s="114" t="s">
        <v>1490</v>
      </c>
      <c r="BX118" s="95" t="s">
        <v>881</v>
      </c>
      <c r="BY118" s="77" t="s">
        <v>119</v>
      </c>
      <c r="BZ118" s="127">
        <v>68238371752</v>
      </c>
      <c r="CA118" s="93" t="s">
        <v>109</v>
      </c>
      <c r="CB118" s="93" t="s">
        <v>109</v>
      </c>
      <c r="CC118" s="280" t="s">
        <v>109</v>
      </c>
      <c r="CD118" s="280" t="s">
        <v>109</v>
      </c>
      <c r="CE118" s="93"/>
      <c r="CF118" s="93"/>
      <c r="CG118" s="93"/>
      <c r="CH118" s="93"/>
      <c r="CI118" s="93"/>
      <c r="CJ118" s="93"/>
      <c r="CK118" s="93"/>
      <c r="CL118" s="93"/>
      <c r="CM118" s="93" t="s">
        <v>109</v>
      </c>
      <c r="CN118" s="93"/>
      <c r="CO118" s="50"/>
      <c r="CP118" s="50"/>
      <c r="CQ118" s="50"/>
      <c r="CR118" s="50"/>
      <c r="CS118" s="50"/>
      <c r="CT118" s="50"/>
      <c r="CU118" s="50"/>
      <c r="CV118" s="50"/>
      <c r="CW118" s="50"/>
      <c r="CX118" s="50"/>
      <c r="CY118" s="50"/>
      <c r="CZ118" s="50"/>
      <c r="DA118" s="50"/>
      <c r="DB118" s="50"/>
      <c r="DC118" s="50"/>
      <c r="DD118" s="50"/>
      <c r="DE118" s="50"/>
      <c r="DF118" s="50"/>
      <c r="DG118" s="50"/>
      <c r="DH118" s="50"/>
      <c r="DI118" s="50"/>
      <c r="DJ118" s="50"/>
      <c r="DK118" s="50"/>
      <c r="DL118" s="50"/>
      <c r="DM118" s="50"/>
      <c r="DN118" s="50"/>
      <c r="DO118" s="50"/>
      <c r="DP118" s="50"/>
      <c r="DQ118" s="50"/>
      <c r="DR118" s="50"/>
      <c r="DS118" s="50"/>
      <c r="DT118" s="50"/>
      <c r="DU118" s="50"/>
      <c r="DV118" s="50"/>
      <c r="DW118" s="50"/>
      <c r="DX118" s="50"/>
      <c r="DY118" s="50"/>
      <c r="DZ118" s="50"/>
      <c r="EA118" s="50"/>
      <c r="EB118" s="50"/>
      <c r="EC118" s="50"/>
      <c r="ED118" s="50"/>
      <c r="EE118" s="50"/>
      <c r="EF118" s="50"/>
      <c r="EG118" s="50"/>
      <c r="EH118" s="50"/>
      <c r="EI118" s="50"/>
      <c r="EJ118" s="50"/>
      <c r="EK118" s="50"/>
      <c r="EL118" s="50"/>
      <c r="EM118" s="50"/>
      <c r="EN118" s="50"/>
      <c r="EO118" s="50"/>
      <c r="EP118" s="50"/>
      <c r="EQ118" s="50"/>
      <c r="ER118" s="50"/>
      <c r="ES118" s="50"/>
      <c r="ET118" s="50"/>
      <c r="EU118" s="50"/>
      <c r="EV118" s="50"/>
      <c r="EW118" s="50"/>
      <c r="EX118" s="50"/>
      <c r="EY118" s="50"/>
      <c r="EZ118" s="50"/>
      <c r="FA118" s="50"/>
      <c r="FB118" s="50"/>
      <c r="FC118" s="50"/>
      <c r="FD118" s="50"/>
      <c r="FE118" s="50"/>
      <c r="FF118" s="50"/>
      <c r="FG118" s="50"/>
      <c r="FH118" s="50"/>
      <c r="FI118" s="50"/>
      <c r="FJ118" s="50"/>
      <c r="FK118" s="50"/>
      <c r="FL118" s="50"/>
      <c r="FM118" s="50"/>
      <c r="FN118" s="50"/>
      <c r="FO118" s="50"/>
      <c r="FP118" s="50"/>
      <c r="FQ118" s="50"/>
      <c r="FR118" s="50"/>
      <c r="FS118" s="50"/>
      <c r="FT118" s="50"/>
      <c r="FU118" s="50"/>
      <c r="FV118" s="50"/>
      <c r="FW118" s="50"/>
      <c r="FX118" s="50"/>
      <c r="FY118" s="50"/>
      <c r="FZ118" s="50"/>
      <c r="GA118" s="50"/>
      <c r="GB118" s="50"/>
      <c r="GC118" s="50"/>
      <c r="GD118" s="50"/>
      <c r="GE118" s="50"/>
      <c r="GF118" s="50"/>
      <c r="GG118" s="50"/>
      <c r="GH118" s="50"/>
      <c r="GI118" s="50"/>
      <c r="GJ118" s="50"/>
      <c r="GK118" s="50"/>
      <c r="GL118" s="50"/>
      <c r="GM118" s="50"/>
      <c r="GN118" s="50"/>
      <c r="GO118" s="50"/>
      <c r="GP118" s="50"/>
      <c r="GQ118" s="50"/>
      <c r="GR118" s="50"/>
      <c r="GS118" s="50"/>
      <c r="GT118" s="50"/>
      <c r="GU118" s="50"/>
    </row>
    <row r="119" spans="1:736" s="98" customFormat="1" ht="45.75" customHeight="1">
      <c r="A119" s="589">
        <f>1+A118</f>
        <v>118</v>
      </c>
      <c r="B119" s="87" t="s">
        <v>1491</v>
      </c>
      <c r="C119" s="70" t="s">
        <v>1492</v>
      </c>
      <c r="D119" s="74" t="s">
        <v>1071</v>
      </c>
      <c r="E119" s="71">
        <v>45391</v>
      </c>
      <c r="F119" s="72">
        <v>45393</v>
      </c>
      <c r="G119" s="72">
        <v>45483</v>
      </c>
      <c r="H119" s="70" t="s">
        <v>416</v>
      </c>
      <c r="I119" s="75" t="s">
        <v>95</v>
      </c>
      <c r="J119" s="95" t="s">
        <v>1493</v>
      </c>
      <c r="K119" s="122">
        <v>79782342</v>
      </c>
      <c r="L119" s="70">
        <v>6</v>
      </c>
      <c r="M119" s="111" t="s">
        <v>844</v>
      </c>
      <c r="N119" s="77" t="s">
        <v>98</v>
      </c>
      <c r="O119" s="87" t="s">
        <v>993</v>
      </c>
      <c r="P119" s="70" t="s">
        <v>1494</v>
      </c>
      <c r="Q119" s="70" t="s">
        <v>681</v>
      </c>
      <c r="R119" s="79">
        <f>+G119-F119</f>
        <v>90</v>
      </c>
      <c r="S119" s="70" t="s">
        <v>886</v>
      </c>
      <c r="T119" s="123">
        <v>15900000</v>
      </c>
      <c r="U119" s="124" t="s">
        <v>1495</v>
      </c>
      <c r="V119" s="123">
        <f>+T119</f>
        <v>15900000</v>
      </c>
      <c r="W119" s="125">
        <v>45392</v>
      </c>
      <c r="X119" s="126" t="s">
        <v>473</v>
      </c>
      <c r="Y119" s="311">
        <f>+Z119+AA119+AB119</f>
        <v>15900000</v>
      </c>
      <c r="Z119" s="84">
        <f>+V119</f>
        <v>15900000</v>
      </c>
      <c r="AA119" s="86">
        <v>0</v>
      </c>
      <c r="AB119" s="85">
        <f>+AC119+AD119+AE119+AF119+AG119+AH119+AI119+AJ119</f>
        <v>0</v>
      </c>
      <c r="AC119" s="86">
        <v>0</v>
      </c>
      <c r="AD119" s="86">
        <v>0</v>
      </c>
      <c r="AE119" s="86">
        <v>0</v>
      </c>
      <c r="AF119" s="86">
        <v>0</v>
      </c>
      <c r="AG119" s="86">
        <v>0</v>
      </c>
      <c r="AH119" s="86">
        <v>0</v>
      </c>
      <c r="AI119" s="86">
        <v>0</v>
      </c>
      <c r="AJ119" s="86">
        <v>0</v>
      </c>
      <c r="AK119" s="78" t="s">
        <v>104</v>
      </c>
      <c r="AL119" s="103" t="s">
        <v>1496</v>
      </c>
      <c r="AM119" s="70" t="s">
        <v>1497</v>
      </c>
      <c r="AN119" s="76">
        <v>35197268</v>
      </c>
      <c r="AO119" s="78" t="s">
        <v>114</v>
      </c>
      <c r="AP119" s="70" t="s">
        <v>114</v>
      </c>
      <c r="AQ119" s="118" t="s">
        <v>114</v>
      </c>
      <c r="AR119" s="78" t="s">
        <v>114</v>
      </c>
      <c r="AS119" s="70" t="s">
        <v>578</v>
      </c>
      <c r="AT119" s="78" t="s">
        <v>578</v>
      </c>
      <c r="AU119" s="78" t="s">
        <v>392</v>
      </c>
      <c r="AV119" s="70"/>
      <c r="AW119" s="70"/>
      <c r="AX119" s="70" t="s">
        <v>109</v>
      </c>
      <c r="AY119" s="70" t="s">
        <v>108</v>
      </c>
      <c r="AZ119" s="92"/>
      <c r="BA119" s="70"/>
      <c r="BB119" s="100"/>
      <c r="BC119" s="92"/>
      <c r="BD119" s="79"/>
      <c r="BE119" s="79"/>
      <c r="BF119" s="79"/>
      <c r="BG119" s="92"/>
      <c r="BH119" s="130">
        <f>T119+BB119</f>
        <v>15900000</v>
      </c>
      <c r="BI119" s="454" t="s">
        <v>113</v>
      </c>
      <c r="BJ119" s="70"/>
      <c r="BK119" s="77" t="s">
        <v>114</v>
      </c>
      <c r="BL119" s="92"/>
      <c r="BM119" s="166"/>
      <c r="BN119" s="104" t="s">
        <v>917</v>
      </c>
      <c r="BO119" s="77">
        <v>48</v>
      </c>
      <c r="BP119" s="77" t="s">
        <v>108</v>
      </c>
      <c r="BQ119" s="77" t="s">
        <v>108</v>
      </c>
      <c r="BR119" s="77" t="s">
        <v>108</v>
      </c>
      <c r="BS119" s="77" t="s">
        <v>108</v>
      </c>
      <c r="BT119" s="77" t="s">
        <v>108</v>
      </c>
      <c r="BU119" s="105" t="s">
        <v>1498</v>
      </c>
      <c r="BV119" s="77">
        <v>3016594694</v>
      </c>
      <c r="BW119" s="114" t="s">
        <v>1499</v>
      </c>
      <c r="BX119" s="95" t="s">
        <v>881</v>
      </c>
      <c r="BY119" s="77" t="s">
        <v>119</v>
      </c>
      <c r="BZ119" s="127">
        <v>57145589021</v>
      </c>
      <c r="CA119" s="93" t="s">
        <v>109</v>
      </c>
      <c r="CB119" s="93" t="s">
        <v>109</v>
      </c>
      <c r="CC119" s="280" t="s">
        <v>109</v>
      </c>
      <c r="CD119" s="280"/>
      <c r="CE119" s="93"/>
      <c r="CF119" s="93"/>
      <c r="CG119" s="93"/>
      <c r="CH119" s="93"/>
      <c r="CI119" s="93"/>
      <c r="CJ119" s="93"/>
      <c r="CK119" s="93"/>
      <c r="CL119" s="93"/>
      <c r="CM119" s="93" t="s">
        <v>109</v>
      </c>
      <c r="CN119" s="93"/>
      <c r="CO119" s="50"/>
      <c r="CP119" s="50"/>
      <c r="CQ119" s="50"/>
      <c r="CR119" s="50"/>
      <c r="CS119" s="50"/>
      <c r="CT119" s="50"/>
      <c r="CU119" s="50"/>
      <c r="CV119" s="50"/>
      <c r="CW119" s="50"/>
      <c r="CX119" s="50"/>
      <c r="CY119" s="50"/>
      <c r="CZ119" s="50"/>
      <c r="DA119" s="50"/>
      <c r="DB119" s="50"/>
      <c r="DC119" s="50"/>
      <c r="DD119" s="50"/>
      <c r="DE119" s="50"/>
      <c r="DF119" s="50"/>
      <c r="DG119" s="50"/>
      <c r="DH119" s="50"/>
      <c r="DI119" s="50"/>
      <c r="DJ119" s="50"/>
      <c r="DK119" s="50"/>
      <c r="DL119" s="50"/>
      <c r="DM119" s="50"/>
      <c r="DN119" s="50"/>
      <c r="DO119" s="50"/>
      <c r="DP119" s="50"/>
      <c r="DQ119" s="50"/>
      <c r="DR119" s="50"/>
      <c r="DS119" s="50"/>
      <c r="DT119" s="50"/>
      <c r="DU119" s="50"/>
      <c r="DV119" s="50"/>
      <c r="DW119" s="50"/>
      <c r="DX119" s="50"/>
      <c r="DY119" s="50"/>
      <c r="DZ119" s="50"/>
      <c r="EA119" s="50"/>
      <c r="EB119" s="50"/>
      <c r="EC119" s="50"/>
      <c r="ED119" s="50"/>
      <c r="EE119" s="50"/>
      <c r="EF119" s="50"/>
      <c r="EG119" s="50"/>
      <c r="EH119" s="50"/>
      <c r="EI119" s="50"/>
      <c r="EJ119" s="50"/>
      <c r="EK119" s="50"/>
      <c r="EL119" s="50"/>
      <c r="EM119" s="50"/>
      <c r="EN119" s="50"/>
      <c r="EO119" s="50"/>
      <c r="EP119" s="50"/>
      <c r="EQ119" s="50"/>
      <c r="ER119" s="50"/>
      <c r="ES119" s="50"/>
      <c r="ET119" s="50"/>
      <c r="EU119" s="50"/>
      <c r="EV119" s="50"/>
      <c r="EW119" s="50"/>
      <c r="EX119" s="50"/>
      <c r="EY119" s="50"/>
      <c r="EZ119" s="50"/>
      <c r="FA119" s="50"/>
      <c r="FB119" s="50"/>
      <c r="FC119" s="50"/>
      <c r="FD119" s="50"/>
      <c r="FE119" s="50"/>
      <c r="FF119" s="50"/>
      <c r="FG119" s="50"/>
      <c r="FH119" s="50"/>
      <c r="FI119" s="50"/>
      <c r="FJ119" s="50"/>
      <c r="FK119" s="50"/>
      <c r="FL119" s="50"/>
      <c r="FM119" s="50"/>
      <c r="FN119" s="50"/>
      <c r="FO119" s="50"/>
      <c r="FP119" s="50"/>
      <c r="FQ119" s="50"/>
      <c r="FR119" s="50"/>
      <c r="FS119" s="50"/>
      <c r="FT119" s="50"/>
      <c r="FU119" s="50"/>
      <c r="FV119" s="50"/>
      <c r="FW119" s="50"/>
      <c r="FX119" s="50"/>
      <c r="FY119" s="50"/>
      <c r="FZ119" s="50"/>
      <c r="GA119" s="50"/>
      <c r="GB119" s="50"/>
      <c r="GC119" s="50"/>
      <c r="GD119" s="50"/>
      <c r="GE119" s="50"/>
      <c r="GF119" s="50"/>
      <c r="GG119" s="50"/>
      <c r="GH119" s="50"/>
      <c r="GI119" s="50"/>
      <c r="GJ119" s="50"/>
      <c r="GK119" s="50"/>
      <c r="GL119" s="50"/>
      <c r="GM119" s="50"/>
      <c r="GN119" s="50"/>
      <c r="GO119" s="50"/>
      <c r="GP119" s="50"/>
      <c r="GQ119" s="50"/>
      <c r="GR119" s="50"/>
      <c r="GS119" s="50"/>
      <c r="GT119" s="50"/>
      <c r="GU119" s="50"/>
    </row>
    <row r="120" spans="1:736" s="16" customFormat="1" ht="45.75" customHeight="1">
      <c r="A120" s="589">
        <f>1+A119</f>
        <v>119</v>
      </c>
      <c r="B120" s="151" t="s">
        <v>1500</v>
      </c>
      <c r="C120" s="134" t="s">
        <v>1501</v>
      </c>
      <c r="D120" s="138" t="s">
        <v>425</v>
      </c>
      <c r="E120" s="135">
        <v>45391</v>
      </c>
      <c r="F120" s="136">
        <v>45394</v>
      </c>
      <c r="G120" s="136">
        <v>45657</v>
      </c>
      <c r="H120" s="134" t="s">
        <v>416</v>
      </c>
      <c r="I120" s="139" t="s">
        <v>452</v>
      </c>
      <c r="J120" s="158" t="s">
        <v>1502</v>
      </c>
      <c r="K120" s="251">
        <v>800119135</v>
      </c>
      <c r="L120" s="134">
        <v>0</v>
      </c>
      <c r="M120" s="252" t="s">
        <v>926</v>
      </c>
      <c r="N120" s="141" t="s">
        <v>98</v>
      </c>
      <c r="O120" s="151" t="s">
        <v>1061</v>
      </c>
      <c r="P120" s="134" t="s">
        <v>1503</v>
      </c>
      <c r="Q120" s="134" t="s">
        <v>1504</v>
      </c>
      <c r="R120" s="143">
        <f>+G120-F120</f>
        <v>263</v>
      </c>
      <c r="S120" s="134" t="s">
        <v>1505</v>
      </c>
      <c r="T120" s="253">
        <v>3406010000</v>
      </c>
      <c r="U120" s="254" t="s">
        <v>1506</v>
      </c>
      <c r="V120" s="253">
        <f>+T120</f>
        <v>3406010000</v>
      </c>
      <c r="W120" s="255">
        <v>45392</v>
      </c>
      <c r="X120" s="256" t="s">
        <v>473</v>
      </c>
      <c r="Y120" s="314">
        <f>+Z120+AA120+AB120</f>
        <v>3406010000</v>
      </c>
      <c r="Z120" s="148">
        <f>+V120</f>
        <v>3406010000</v>
      </c>
      <c r="AA120" s="149">
        <v>0</v>
      </c>
      <c r="AB120" s="150">
        <f>+AC120+AD120+AE120+AF120+AG120+AH120+AI120+AJ120</f>
        <v>0</v>
      </c>
      <c r="AC120" s="149">
        <v>0</v>
      </c>
      <c r="AD120" s="149">
        <v>0</v>
      </c>
      <c r="AE120" s="149">
        <v>0</v>
      </c>
      <c r="AF120" s="149">
        <v>0</v>
      </c>
      <c r="AG120" s="149">
        <v>0</v>
      </c>
      <c r="AH120" s="149">
        <v>0</v>
      </c>
      <c r="AI120" s="149">
        <v>0</v>
      </c>
      <c r="AJ120" s="149">
        <v>0</v>
      </c>
      <c r="AK120" s="142" t="s">
        <v>104</v>
      </c>
      <c r="AL120" s="103" t="s">
        <v>1507</v>
      </c>
      <c r="AM120" s="134" t="s">
        <v>864</v>
      </c>
      <c r="AN120" s="140">
        <v>1072652990</v>
      </c>
      <c r="AO120" s="142" t="s">
        <v>1508</v>
      </c>
      <c r="AP120" s="134" t="s">
        <v>131</v>
      </c>
      <c r="AQ120" s="257">
        <v>45393</v>
      </c>
      <c r="AR120" s="142" t="s">
        <v>1509</v>
      </c>
      <c r="AS120" s="134" t="s">
        <v>114</v>
      </c>
      <c r="AT120" s="142" t="s">
        <v>578</v>
      </c>
      <c r="AU120" s="142" t="s">
        <v>392</v>
      </c>
      <c r="AV120" s="134"/>
      <c r="AW120" s="134"/>
      <c r="AX120" s="134" t="s">
        <v>109</v>
      </c>
      <c r="AY120" s="134" t="s">
        <v>108</v>
      </c>
      <c r="AZ120" s="156"/>
      <c r="BA120" s="134"/>
      <c r="BB120" s="169"/>
      <c r="BC120" s="156"/>
      <c r="BD120" s="143"/>
      <c r="BE120" s="143"/>
      <c r="BF120" s="143"/>
      <c r="BG120" s="156"/>
      <c r="BH120" s="153">
        <f>T120+BB120</f>
        <v>3406010000</v>
      </c>
      <c r="BI120" s="158" t="s">
        <v>227</v>
      </c>
      <c r="BJ120" s="260"/>
      <c r="BK120" s="261"/>
      <c r="BL120" s="262"/>
      <c r="BM120" s="346" t="s">
        <v>228</v>
      </c>
      <c r="BN120" s="285" t="s">
        <v>108</v>
      </c>
      <c r="BO120" s="261" t="s">
        <v>108</v>
      </c>
      <c r="BP120" s="261" t="s">
        <v>108</v>
      </c>
      <c r="BQ120" s="261" t="s">
        <v>108</v>
      </c>
      <c r="BR120" s="261" t="s">
        <v>108</v>
      </c>
      <c r="BS120" s="261" t="s">
        <v>108</v>
      </c>
      <c r="BT120" s="261" t="s">
        <v>108</v>
      </c>
      <c r="BU120" s="286" t="s">
        <v>1510</v>
      </c>
      <c r="BV120" s="261" t="s">
        <v>1511</v>
      </c>
      <c r="BW120" s="65" t="s">
        <v>1512</v>
      </c>
      <c r="BX120" s="287" t="s">
        <v>304</v>
      </c>
      <c r="BY120" s="261" t="s">
        <v>907</v>
      </c>
      <c r="BZ120" s="173">
        <v>264042243</v>
      </c>
      <c r="CA120" s="288" t="s">
        <v>109</v>
      </c>
      <c r="CB120" s="288" t="s">
        <v>109</v>
      </c>
      <c r="CC120" s="288" t="s">
        <v>109</v>
      </c>
      <c r="CD120" s="288" t="s">
        <v>109</v>
      </c>
      <c r="CE120" s="288" t="s">
        <v>109</v>
      </c>
      <c r="CF120" s="288" t="s">
        <v>109</v>
      </c>
      <c r="CG120" s="288" t="s">
        <v>109</v>
      </c>
      <c r="CH120" s="288" t="s">
        <v>109</v>
      </c>
      <c r="CI120" s="288" t="s">
        <v>109</v>
      </c>
      <c r="CJ120" s="288"/>
      <c r="CK120" s="288"/>
      <c r="CL120" s="288"/>
      <c r="CM120" s="396"/>
      <c r="CN120" s="288" t="s">
        <v>109</v>
      </c>
      <c r="CO120" s="297"/>
      <c r="CP120" s="50"/>
      <c r="CQ120" s="50"/>
      <c r="CR120" s="50"/>
      <c r="CS120" s="50"/>
      <c r="CT120" s="50"/>
      <c r="CU120" s="50"/>
      <c r="CV120" s="50"/>
      <c r="CW120" s="50"/>
      <c r="CX120" s="50"/>
      <c r="CY120" s="50"/>
      <c r="CZ120" s="50"/>
      <c r="DA120" s="50"/>
      <c r="DB120" s="50"/>
      <c r="DC120" s="50"/>
      <c r="DD120" s="50"/>
      <c r="DE120" s="50"/>
      <c r="DF120" s="50"/>
      <c r="DG120" s="50"/>
      <c r="DH120" s="50"/>
      <c r="DI120" s="50"/>
      <c r="DJ120" s="50"/>
      <c r="DK120" s="50"/>
      <c r="DL120" s="50"/>
      <c r="DM120" s="50"/>
      <c r="DN120" s="50"/>
      <c r="DO120" s="50"/>
      <c r="DP120" s="50"/>
      <c r="DQ120" s="50"/>
      <c r="DR120" s="50"/>
      <c r="DS120" s="50"/>
      <c r="DT120" s="50"/>
      <c r="DU120" s="50"/>
      <c r="DV120" s="50"/>
      <c r="DW120" s="50"/>
      <c r="DX120" s="50"/>
      <c r="DY120" s="50"/>
      <c r="DZ120" s="50"/>
      <c r="EA120" s="50"/>
      <c r="EB120" s="50"/>
      <c r="EC120" s="50"/>
      <c r="ED120" s="50"/>
      <c r="EE120" s="50"/>
      <c r="EF120" s="50"/>
      <c r="EG120" s="50"/>
      <c r="EH120" s="50"/>
      <c r="EI120" s="50"/>
      <c r="EJ120" s="50"/>
      <c r="EK120" s="50"/>
      <c r="EL120" s="50"/>
      <c r="EM120" s="50"/>
      <c r="EN120" s="50"/>
      <c r="EO120" s="50"/>
      <c r="EP120" s="50"/>
      <c r="EQ120" s="50"/>
      <c r="ER120" s="50"/>
      <c r="ES120" s="50"/>
      <c r="ET120" s="50"/>
      <c r="EU120" s="50"/>
      <c r="EV120" s="50"/>
      <c r="EW120" s="50"/>
      <c r="EX120" s="50"/>
      <c r="EY120" s="50"/>
      <c r="EZ120" s="50"/>
      <c r="FA120" s="50"/>
      <c r="FB120" s="50"/>
      <c r="FC120" s="50"/>
      <c r="FD120" s="50"/>
      <c r="FE120" s="50"/>
      <c r="FF120" s="50"/>
      <c r="FG120" s="50"/>
      <c r="FH120" s="50"/>
      <c r="FI120" s="50"/>
      <c r="FJ120" s="50"/>
      <c r="FK120" s="50"/>
      <c r="FL120" s="50"/>
      <c r="FM120" s="50"/>
      <c r="FN120" s="50"/>
      <c r="FO120" s="50"/>
      <c r="FP120" s="50"/>
      <c r="FQ120" s="50"/>
      <c r="FR120" s="50"/>
      <c r="FS120" s="50"/>
      <c r="FT120" s="50"/>
      <c r="FU120" s="50"/>
      <c r="FV120" s="50"/>
      <c r="FW120" s="50"/>
      <c r="FX120" s="50"/>
      <c r="FY120" s="50"/>
      <c r="FZ120" s="50"/>
      <c r="GA120" s="50"/>
      <c r="GB120" s="50"/>
      <c r="GC120" s="50"/>
      <c r="GD120" s="50"/>
      <c r="GE120" s="50"/>
      <c r="GF120" s="50"/>
      <c r="GG120" s="50"/>
      <c r="GH120" s="50"/>
      <c r="GI120" s="50"/>
      <c r="GJ120" s="50"/>
      <c r="GK120" s="50"/>
      <c r="GL120" s="50"/>
      <c r="GM120" s="50"/>
      <c r="GN120" s="50"/>
      <c r="GO120" s="50"/>
      <c r="GP120" s="50"/>
      <c r="GQ120" s="50"/>
      <c r="GR120" s="50"/>
      <c r="GS120" s="50"/>
      <c r="GT120" s="50"/>
      <c r="GU120" s="50"/>
    </row>
    <row r="121" spans="1:736" s="50" customFormat="1" ht="45.75" customHeight="1">
      <c r="A121" s="589">
        <f>1+A120</f>
        <v>120</v>
      </c>
      <c r="B121" s="151" t="s">
        <v>1513</v>
      </c>
      <c r="C121" s="134" t="s">
        <v>1514</v>
      </c>
      <c r="D121" s="138" t="s">
        <v>1047</v>
      </c>
      <c r="E121" s="135">
        <v>45394</v>
      </c>
      <c r="F121" s="136">
        <v>45394</v>
      </c>
      <c r="G121" s="136">
        <v>45469</v>
      </c>
      <c r="H121" s="134" t="s">
        <v>416</v>
      </c>
      <c r="I121" s="139" t="s">
        <v>180</v>
      </c>
      <c r="J121" s="134" t="s">
        <v>1515</v>
      </c>
      <c r="K121" s="251">
        <v>1218716142</v>
      </c>
      <c r="L121" s="134">
        <v>3</v>
      </c>
      <c r="M121" s="252" t="s">
        <v>844</v>
      </c>
      <c r="N121" s="141" t="s">
        <v>98</v>
      </c>
      <c r="O121" s="151" t="s">
        <v>1109</v>
      </c>
      <c r="P121" s="134" t="s">
        <v>1516</v>
      </c>
      <c r="Q121" s="134" t="s">
        <v>1375</v>
      </c>
      <c r="R121" s="143">
        <f>+G121-F121</f>
        <v>75</v>
      </c>
      <c r="S121" s="134" t="s">
        <v>1517</v>
      </c>
      <c r="T121" s="253">
        <v>7565000</v>
      </c>
      <c r="U121" s="254" t="s">
        <v>1518</v>
      </c>
      <c r="V121" s="253">
        <f>+T121</f>
        <v>7565000</v>
      </c>
      <c r="W121" s="255">
        <v>45394</v>
      </c>
      <c r="X121" s="256" t="s">
        <v>473</v>
      </c>
      <c r="Y121" s="314">
        <f>+Z121+AA121+AB121</f>
        <v>7565000</v>
      </c>
      <c r="Z121" s="148">
        <f>+V121</f>
        <v>7565000</v>
      </c>
      <c r="AA121" s="149">
        <v>0</v>
      </c>
      <c r="AB121" s="150">
        <f>+AC121+AD121+AE121+AF121+AG121+AH121+AI121+AJ121</f>
        <v>0</v>
      </c>
      <c r="AC121" s="149">
        <v>0</v>
      </c>
      <c r="AD121" s="149">
        <v>0</v>
      </c>
      <c r="AE121" s="149">
        <v>0</v>
      </c>
      <c r="AF121" s="149">
        <v>0</v>
      </c>
      <c r="AG121" s="149">
        <v>0</v>
      </c>
      <c r="AH121" s="149">
        <v>0</v>
      </c>
      <c r="AI121" s="149">
        <v>0</v>
      </c>
      <c r="AJ121" s="149">
        <v>0</v>
      </c>
      <c r="AK121" s="142" t="s">
        <v>104</v>
      </c>
      <c r="AL121" s="103" t="s">
        <v>1519</v>
      </c>
      <c r="AM121" s="134" t="s">
        <v>1520</v>
      </c>
      <c r="AN121" s="140" t="s">
        <v>1521</v>
      </c>
      <c r="AO121" s="142" t="s">
        <v>114</v>
      </c>
      <c r="AP121" s="134" t="s">
        <v>114</v>
      </c>
      <c r="AQ121" s="257" t="s">
        <v>114</v>
      </c>
      <c r="AR121" s="142" t="s">
        <v>114</v>
      </c>
      <c r="AS121" s="134" t="s">
        <v>578</v>
      </c>
      <c r="AT121" s="142" t="s">
        <v>578</v>
      </c>
      <c r="AU121" s="142" t="s">
        <v>392</v>
      </c>
      <c r="AV121" s="134"/>
      <c r="AW121" s="134" t="s">
        <v>110</v>
      </c>
      <c r="AX121" s="134" t="s">
        <v>109</v>
      </c>
      <c r="AY121" s="134" t="s">
        <v>108</v>
      </c>
      <c r="AZ121" s="156"/>
      <c r="BA121" s="134"/>
      <c r="BB121" s="169"/>
      <c r="BC121" s="156"/>
      <c r="BD121" s="143"/>
      <c r="BE121" s="143"/>
      <c r="BF121" s="143"/>
      <c r="BG121" s="156"/>
      <c r="BH121" s="153">
        <f>T121+BB121</f>
        <v>7565000</v>
      </c>
      <c r="BI121" s="304" t="s">
        <v>135</v>
      </c>
      <c r="BJ121" s="19"/>
      <c r="BK121" s="23" t="s">
        <v>114</v>
      </c>
      <c r="BL121" s="59"/>
      <c r="BM121" s="398" t="s">
        <v>136</v>
      </c>
      <c r="BN121" s="64" t="s">
        <v>115</v>
      </c>
      <c r="BO121" s="23">
        <v>25</v>
      </c>
      <c r="BP121" s="23" t="s">
        <v>109</v>
      </c>
      <c r="BQ121" s="23" t="s">
        <v>108</v>
      </c>
      <c r="BR121" s="23" t="s">
        <v>108</v>
      </c>
      <c r="BS121" s="23" t="s">
        <v>108</v>
      </c>
      <c r="BT121" s="23" t="s">
        <v>108</v>
      </c>
      <c r="BU121" s="61" t="s">
        <v>1522</v>
      </c>
      <c r="BV121" s="23">
        <v>3104503165</v>
      </c>
      <c r="BW121" s="65" t="s">
        <v>1523</v>
      </c>
      <c r="BX121" s="29" t="s">
        <v>881</v>
      </c>
      <c r="BY121" s="23" t="s">
        <v>119</v>
      </c>
      <c r="BZ121" s="66">
        <v>91223148374</v>
      </c>
      <c r="CA121" s="288" t="s">
        <v>109</v>
      </c>
      <c r="CB121" s="288" t="s">
        <v>109</v>
      </c>
      <c r="CC121" s="288" t="s">
        <v>109</v>
      </c>
      <c r="CD121" s="288"/>
      <c r="CE121" s="288"/>
      <c r="CF121" s="288"/>
      <c r="CG121" s="288"/>
      <c r="CH121" s="288"/>
      <c r="CI121" s="288"/>
      <c r="CJ121" s="288"/>
      <c r="CK121" s="288"/>
      <c r="CL121" s="288"/>
      <c r="CM121" s="288" t="s">
        <v>109</v>
      </c>
      <c r="CN121" s="288"/>
    </row>
    <row r="122" spans="1:736" s="50" customFormat="1" ht="45.75" customHeight="1">
      <c r="A122" s="589">
        <f>1+A121</f>
        <v>121</v>
      </c>
      <c r="B122" s="151" t="s">
        <v>1524</v>
      </c>
      <c r="C122" s="134" t="s">
        <v>1525</v>
      </c>
      <c r="D122" s="138" t="s">
        <v>1047</v>
      </c>
      <c r="E122" s="135">
        <v>45394</v>
      </c>
      <c r="F122" s="136">
        <v>45394</v>
      </c>
      <c r="G122" s="136">
        <v>45484</v>
      </c>
      <c r="H122" s="134" t="s">
        <v>416</v>
      </c>
      <c r="I122" s="139" t="s">
        <v>95</v>
      </c>
      <c r="J122" s="134" t="s">
        <v>1526</v>
      </c>
      <c r="K122" s="251">
        <v>80496473</v>
      </c>
      <c r="L122" s="134">
        <v>1</v>
      </c>
      <c r="M122" s="252" t="s">
        <v>844</v>
      </c>
      <c r="N122" s="141" t="s">
        <v>98</v>
      </c>
      <c r="O122" s="151" t="s">
        <v>873</v>
      </c>
      <c r="P122" s="134" t="s">
        <v>1527</v>
      </c>
      <c r="Q122" s="134" t="s">
        <v>681</v>
      </c>
      <c r="R122" s="143">
        <f>+G122-F122</f>
        <v>90</v>
      </c>
      <c r="S122" s="134" t="s">
        <v>1528</v>
      </c>
      <c r="T122" s="253">
        <v>19374000</v>
      </c>
      <c r="U122" s="254" t="s">
        <v>1529</v>
      </c>
      <c r="V122" s="253">
        <f>+T122</f>
        <v>19374000</v>
      </c>
      <c r="W122" s="255">
        <v>45394</v>
      </c>
      <c r="X122" s="256" t="s">
        <v>473</v>
      </c>
      <c r="Y122" s="314">
        <f>+Z122+AA122+AB122</f>
        <v>19374000</v>
      </c>
      <c r="Z122" s="148">
        <f>+V122</f>
        <v>19374000</v>
      </c>
      <c r="AA122" s="149">
        <v>0</v>
      </c>
      <c r="AB122" s="150">
        <f>+AC122+AD122+AE122+AF122+AG122+AH122+AI122+AJ122</f>
        <v>0</v>
      </c>
      <c r="AC122" s="149">
        <v>0</v>
      </c>
      <c r="AD122" s="149">
        <v>0</v>
      </c>
      <c r="AE122" s="149">
        <v>0</v>
      </c>
      <c r="AF122" s="149">
        <v>0</v>
      </c>
      <c r="AG122" s="149">
        <v>0</v>
      </c>
      <c r="AH122" s="149">
        <v>0</v>
      </c>
      <c r="AI122" s="149">
        <v>0</v>
      </c>
      <c r="AJ122" s="149">
        <v>0</v>
      </c>
      <c r="AK122" s="142" t="s">
        <v>104</v>
      </c>
      <c r="AL122" s="103" t="s">
        <v>1530</v>
      </c>
      <c r="AM122" s="134" t="s">
        <v>1531</v>
      </c>
      <c r="AN122" s="140">
        <v>79784276</v>
      </c>
      <c r="AO122" s="142" t="s">
        <v>114</v>
      </c>
      <c r="AP122" s="134" t="s">
        <v>114</v>
      </c>
      <c r="AQ122" s="257" t="s">
        <v>114</v>
      </c>
      <c r="AR122" s="142" t="s">
        <v>114</v>
      </c>
      <c r="AS122" s="134" t="s">
        <v>578</v>
      </c>
      <c r="AT122" s="142" t="s">
        <v>578</v>
      </c>
      <c r="AU122" s="142" t="s">
        <v>392</v>
      </c>
      <c r="AV122" s="134"/>
      <c r="AW122" s="134"/>
      <c r="AX122" s="134" t="s">
        <v>109</v>
      </c>
      <c r="AY122" s="134" t="s">
        <v>108</v>
      </c>
      <c r="AZ122" s="156"/>
      <c r="BA122" s="134"/>
      <c r="BB122" s="169"/>
      <c r="BC122" s="156"/>
      <c r="BD122" s="143"/>
      <c r="BE122" s="143"/>
      <c r="BF122" s="143"/>
      <c r="BG122" s="156"/>
      <c r="BH122" s="153">
        <f>T122+BB122</f>
        <v>19374000</v>
      </c>
      <c r="BI122" s="304" t="s">
        <v>135</v>
      </c>
      <c r="BJ122" s="19"/>
      <c r="BK122" s="23" t="s">
        <v>114</v>
      </c>
      <c r="BL122" s="59"/>
      <c r="BM122" s="398" t="s">
        <v>136</v>
      </c>
      <c r="BN122" s="64" t="s">
        <v>115</v>
      </c>
      <c r="BO122" s="23">
        <v>50</v>
      </c>
      <c r="BP122" s="23" t="s">
        <v>109</v>
      </c>
      <c r="BQ122" s="23" t="s">
        <v>108</v>
      </c>
      <c r="BR122" s="23" t="s">
        <v>108</v>
      </c>
      <c r="BS122" s="23" t="s">
        <v>108</v>
      </c>
      <c r="BT122" s="23" t="s">
        <v>108</v>
      </c>
      <c r="BU122" s="61" t="s">
        <v>1532</v>
      </c>
      <c r="BV122" s="23">
        <v>3144707489</v>
      </c>
      <c r="BW122" s="65" t="s">
        <v>1533</v>
      </c>
      <c r="BX122" s="29" t="s">
        <v>881</v>
      </c>
      <c r="BY122" s="23" t="s">
        <v>119</v>
      </c>
      <c r="BZ122" s="66">
        <v>33779732059</v>
      </c>
      <c r="CA122" s="288" t="s">
        <v>109</v>
      </c>
      <c r="CB122" s="288" t="s">
        <v>109</v>
      </c>
      <c r="CC122" s="288" t="s">
        <v>109</v>
      </c>
      <c r="CD122" s="288"/>
      <c r="CE122" s="288"/>
      <c r="CF122" s="288"/>
      <c r="CG122" s="288"/>
      <c r="CH122" s="288"/>
      <c r="CI122" s="288"/>
      <c r="CJ122" s="288"/>
      <c r="CK122" s="288"/>
      <c r="CL122" s="288"/>
      <c r="CM122" s="288" t="s">
        <v>109</v>
      </c>
      <c r="CN122" s="288"/>
    </row>
    <row r="123" spans="1:736" s="50" customFormat="1" ht="45.75" customHeight="1">
      <c r="A123" s="589">
        <f>1+A122</f>
        <v>122</v>
      </c>
      <c r="B123" s="151" t="s">
        <v>1534</v>
      </c>
      <c r="C123" s="134" t="s">
        <v>1535</v>
      </c>
      <c r="D123" s="138" t="s">
        <v>1034</v>
      </c>
      <c r="E123" s="135">
        <v>45394</v>
      </c>
      <c r="F123" s="136">
        <v>45394</v>
      </c>
      <c r="G123" s="136">
        <v>45528</v>
      </c>
      <c r="H123" s="134" t="s">
        <v>416</v>
      </c>
      <c r="I123" s="139" t="s">
        <v>95</v>
      </c>
      <c r="J123" s="158" t="s">
        <v>1536</v>
      </c>
      <c r="K123" s="251">
        <v>52953192</v>
      </c>
      <c r="L123" s="134">
        <v>4</v>
      </c>
      <c r="M123" s="252" t="s">
        <v>844</v>
      </c>
      <c r="N123" s="141" t="s">
        <v>98</v>
      </c>
      <c r="O123" s="151" t="s">
        <v>873</v>
      </c>
      <c r="P123" s="134" t="s">
        <v>1537</v>
      </c>
      <c r="Q123" s="134" t="s">
        <v>1538</v>
      </c>
      <c r="R123" s="143">
        <f>+G123-F123</f>
        <v>134</v>
      </c>
      <c r="S123" s="134" t="s">
        <v>1539</v>
      </c>
      <c r="T123" s="253">
        <v>34578000</v>
      </c>
      <c r="U123" s="254" t="s">
        <v>1540</v>
      </c>
      <c r="V123" s="253">
        <f>+T123</f>
        <v>34578000</v>
      </c>
      <c r="W123" s="255">
        <v>45394</v>
      </c>
      <c r="X123" s="256" t="s">
        <v>1040</v>
      </c>
      <c r="Y123" s="314">
        <f>+Z123+AA123+AB123</f>
        <v>34578000</v>
      </c>
      <c r="Z123" s="148">
        <v>0</v>
      </c>
      <c r="AA123" s="149">
        <v>0</v>
      </c>
      <c r="AB123" s="150">
        <f>+AC123+AD123+AE123+AF123+AG123+AH123+AI123+AJ123</f>
        <v>34578000</v>
      </c>
      <c r="AC123" s="149">
        <v>0</v>
      </c>
      <c r="AD123" s="149">
        <v>0</v>
      </c>
      <c r="AE123" s="149">
        <v>0</v>
      </c>
      <c r="AF123" s="149">
        <f>+V123</f>
        <v>34578000</v>
      </c>
      <c r="AG123" s="149">
        <v>0</v>
      </c>
      <c r="AH123" s="149">
        <v>0</v>
      </c>
      <c r="AI123" s="149">
        <v>0</v>
      </c>
      <c r="AJ123" s="149">
        <v>0</v>
      </c>
      <c r="AK123" s="142" t="s">
        <v>104</v>
      </c>
      <c r="AL123" s="103" t="s">
        <v>1541</v>
      </c>
      <c r="AM123" s="134" t="s">
        <v>1542</v>
      </c>
      <c r="AN123" s="140">
        <v>80236148</v>
      </c>
      <c r="AO123" s="142" t="s">
        <v>114</v>
      </c>
      <c r="AP123" s="134" t="s">
        <v>114</v>
      </c>
      <c r="AQ123" s="257" t="s">
        <v>114</v>
      </c>
      <c r="AR123" s="142" t="s">
        <v>114</v>
      </c>
      <c r="AS123" s="134" t="s">
        <v>578</v>
      </c>
      <c r="AT123" s="142" t="s">
        <v>578</v>
      </c>
      <c r="AU123" s="142" t="s">
        <v>392</v>
      </c>
      <c r="AV123" s="134"/>
      <c r="AW123" s="134"/>
      <c r="AX123" s="134" t="s">
        <v>109</v>
      </c>
      <c r="AY123" s="134" t="s">
        <v>108</v>
      </c>
      <c r="AZ123" s="156"/>
      <c r="BA123" s="134"/>
      <c r="BB123" s="169"/>
      <c r="BC123" s="156"/>
      <c r="BD123" s="143"/>
      <c r="BE123" s="143"/>
      <c r="BF123" s="143"/>
      <c r="BG123" s="156"/>
      <c r="BH123" s="153">
        <f>T123+BB123</f>
        <v>34578000</v>
      </c>
      <c r="BI123" s="301" t="s">
        <v>259</v>
      </c>
      <c r="BJ123" s="19"/>
      <c r="BK123" s="23" t="s">
        <v>114</v>
      </c>
      <c r="BL123" s="59"/>
      <c r="BM123" s="346" t="s">
        <v>1543</v>
      </c>
      <c r="BN123" s="64" t="s">
        <v>964</v>
      </c>
      <c r="BO123" s="23">
        <v>41</v>
      </c>
      <c r="BP123" s="23" t="s">
        <v>108</v>
      </c>
      <c r="BQ123" s="23" t="s">
        <v>108</v>
      </c>
      <c r="BR123" s="23" t="s">
        <v>108</v>
      </c>
      <c r="BS123" s="23" t="s">
        <v>108</v>
      </c>
      <c r="BT123" s="23" t="s">
        <v>108</v>
      </c>
      <c r="BU123" s="61" t="s">
        <v>1544</v>
      </c>
      <c r="BV123" s="23">
        <v>3118572323</v>
      </c>
      <c r="BW123" s="65" t="s">
        <v>1545</v>
      </c>
      <c r="BX123" s="29" t="s">
        <v>1030</v>
      </c>
      <c r="BY123" s="23" t="s">
        <v>119</v>
      </c>
      <c r="BZ123" s="66">
        <v>178205225</v>
      </c>
      <c r="CA123" s="288" t="s">
        <v>109</v>
      </c>
      <c r="CB123" s="288" t="s">
        <v>109</v>
      </c>
      <c r="CC123" s="288" t="s">
        <v>109</v>
      </c>
      <c r="CD123" s="288" t="s">
        <v>109</v>
      </c>
      <c r="CE123" s="280" t="s">
        <v>1018</v>
      </c>
      <c r="CF123" s="288"/>
      <c r="CG123" s="288"/>
      <c r="CH123" s="288"/>
      <c r="CI123" s="288"/>
      <c r="CJ123" s="288"/>
      <c r="CK123" s="288"/>
      <c r="CL123" s="288"/>
      <c r="CM123" s="288" t="s">
        <v>109</v>
      </c>
      <c r="CN123" s="288"/>
    </row>
    <row r="124" spans="1:736" s="50" customFormat="1" ht="45.75" customHeight="1">
      <c r="A124" s="589">
        <f>1+A123</f>
        <v>123</v>
      </c>
      <c r="B124" s="87" t="s">
        <v>1546</v>
      </c>
      <c r="C124" s="70" t="s">
        <v>1547</v>
      </c>
      <c r="D124" s="74" t="s">
        <v>93</v>
      </c>
      <c r="E124" s="71">
        <v>45394</v>
      </c>
      <c r="F124" s="72">
        <v>45394</v>
      </c>
      <c r="G124" s="72">
        <v>45484</v>
      </c>
      <c r="H124" s="70" t="s">
        <v>416</v>
      </c>
      <c r="I124" s="75" t="s">
        <v>180</v>
      </c>
      <c r="J124" s="95" t="s">
        <v>1548</v>
      </c>
      <c r="K124" s="122">
        <v>1072713208</v>
      </c>
      <c r="L124" s="70">
        <v>8</v>
      </c>
      <c r="M124" s="111" t="s">
        <v>844</v>
      </c>
      <c r="N124" s="77" t="s">
        <v>98</v>
      </c>
      <c r="O124" s="87" t="s">
        <v>993</v>
      </c>
      <c r="P124" s="70" t="s">
        <v>1455</v>
      </c>
      <c r="Q124" s="70" t="s">
        <v>681</v>
      </c>
      <c r="R124" s="79" t="e">
        <f>+#REF!-G124</f>
        <v>#REF!</v>
      </c>
      <c r="S124" s="70" t="s">
        <v>983</v>
      </c>
      <c r="T124" s="123">
        <v>9324000</v>
      </c>
      <c r="U124" s="124" t="s">
        <v>1549</v>
      </c>
      <c r="V124" s="123">
        <f>+T124</f>
        <v>9324000</v>
      </c>
      <c r="W124" s="125">
        <v>45394</v>
      </c>
      <c r="X124" s="126" t="s">
        <v>473</v>
      </c>
      <c r="Y124" s="311">
        <f>+Z124+AA124+AB124</f>
        <v>9324000</v>
      </c>
      <c r="Z124" s="84">
        <f>+V124</f>
        <v>9324000</v>
      </c>
      <c r="AA124" s="86">
        <v>0</v>
      </c>
      <c r="AB124" s="85">
        <f>+AC124+AD124+AE124+AF124+AG124+AH124+AI124+AJ124</f>
        <v>0</v>
      </c>
      <c r="AC124" s="86">
        <v>0</v>
      </c>
      <c r="AD124" s="86">
        <v>0</v>
      </c>
      <c r="AE124" s="86">
        <v>0</v>
      </c>
      <c r="AF124" s="86">
        <v>0</v>
      </c>
      <c r="AG124" s="86">
        <v>0</v>
      </c>
      <c r="AH124" s="86">
        <v>0</v>
      </c>
      <c r="AI124" s="86">
        <v>0</v>
      </c>
      <c r="AJ124" s="86">
        <v>0</v>
      </c>
      <c r="AK124" s="78" t="s">
        <v>104</v>
      </c>
      <c r="AL124" s="103" t="s">
        <v>1550</v>
      </c>
      <c r="AM124" s="70" t="s">
        <v>224</v>
      </c>
      <c r="AN124" s="76">
        <v>13542484</v>
      </c>
      <c r="AO124" s="78" t="s">
        <v>114</v>
      </c>
      <c r="AP124" s="70" t="s">
        <v>114</v>
      </c>
      <c r="AQ124" s="118" t="s">
        <v>114</v>
      </c>
      <c r="AR124" s="78" t="s">
        <v>114</v>
      </c>
      <c r="AS124" s="70" t="s">
        <v>578</v>
      </c>
      <c r="AT124" s="78" t="s">
        <v>578</v>
      </c>
      <c r="AU124" s="78" t="s">
        <v>392</v>
      </c>
      <c r="AV124" s="70"/>
      <c r="AW124" s="70"/>
      <c r="AX124" s="70" t="s">
        <v>109</v>
      </c>
      <c r="AY124" s="70" t="s">
        <v>108</v>
      </c>
      <c r="AZ124" s="92"/>
      <c r="BA124" s="70"/>
      <c r="BB124" s="100"/>
      <c r="BC124" s="92"/>
      <c r="BD124" s="79"/>
      <c r="BE124" s="79"/>
      <c r="BF124" s="79"/>
      <c r="BG124" s="92"/>
      <c r="BH124" s="130">
        <f>T124+BB124</f>
        <v>9324000</v>
      </c>
      <c r="BI124" s="454" t="s">
        <v>113</v>
      </c>
      <c r="BJ124" s="70"/>
      <c r="BK124" s="77" t="s">
        <v>114</v>
      </c>
      <c r="BL124" s="92"/>
      <c r="BM124" s="166"/>
      <c r="BN124" s="104" t="s">
        <v>917</v>
      </c>
      <c r="BO124" s="77">
        <v>27</v>
      </c>
      <c r="BP124" s="77" t="s">
        <v>578</v>
      </c>
      <c r="BQ124" s="77" t="s">
        <v>108</v>
      </c>
      <c r="BR124" s="77" t="s">
        <v>108</v>
      </c>
      <c r="BS124" s="77" t="s">
        <v>108</v>
      </c>
      <c r="BT124" s="77" t="s">
        <v>108</v>
      </c>
      <c r="BU124" s="105" t="s">
        <v>1551</v>
      </c>
      <c r="BV124" s="77">
        <v>3134804531</v>
      </c>
      <c r="BW124" s="114" t="s">
        <v>1552</v>
      </c>
      <c r="BX124" s="95" t="s">
        <v>839</v>
      </c>
      <c r="BY124" s="77" t="s">
        <v>119</v>
      </c>
      <c r="BZ124" s="127" t="s">
        <v>1553</v>
      </c>
      <c r="CA124" s="93" t="s">
        <v>109</v>
      </c>
      <c r="CB124" s="93" t="s">
        <v>109</v>
      </c>
      <c r="CC124" s="93" t="s">
        <v>109</v>
      </c>
      <c r="CD124" s="280"/>
      <c r="CE124" s="93"/>
      <c r="CF124" s="93"/>
      <c r="CG124" s="93"/>
      <c r="CH124" s="93"/>
      <c r="CI124" s="93"/>
      <c r="CJ124" s="93"/>
      <c r="CK124" s="93"/>
      <c r="CL124" s="93"/>
      <c r="CM124" s="93" t="s">
        <v>109</v>
      </c>
      <c r="CN124" s="93"/>
      <c r="GV124" s="98"/>
      <c r="GW124" s="98"/>
      <c r="GX124" s="98"/>
      <c r="GY124" s="98"/>
      <c r="GZ124" s="98"/>
      <c r="HA124" s="98"/>
      <c r="HB124" s="98"/>
      <c r="HC124" s="98"/>
      <c r="HD124" s="98"/>
      <c r="HE124" s="98"/>
      <c r="HF124" s="98"/>
      <c r="HG124" s="98"/>
      <c r="HH124" s="98"/>
      <c r="HI124" s="98"/>
      <c r="HJ124" s="98"/>
      <c r="HK124" s="98"/>
      <c r="HL124" s="98"/>
      <c r="HM124" s="98"/>
      <c r="HN124" s="98"/>
      <c r="HO124" s="98"/>
      <c r="HP124" s="98"/>
      <c r="HQ124" s="98"/>
      <c r="HR124" s="98"/>
      <c r="HS124" s="98"/>
      <c r="HT124" s="98"/>
      <c r="HU124" s="98"/>
      <c r="HV124" s="98"/>
      <c r="HW124" s="98"/>
      <c r="HX124" s="98"/>
      <c r="HY124" s="98"/>
      <c r="HZ124" s="98"/>
      <c r="IA124" s="98"/>
      <c r="IB124" s="98"/>
      <c r="IC124" s="98"/>
      <c r="ID124" s="98"/>
      <c r="IE124" s="98"/>
      <c r="IF124" s="98"/>
      <c r="IG124" s="98"/>
      <c r="IH124" s="98"/>
      <c r="II124" s="98"/>
      <c r="IJ124" s="98"/>
      <c r="IK124" s="98"/>
      <c r="IL124" s="98"/>
      <c r="IM124" s="98"/>
      <c r="IN124" s="98"/>
      <c r="IO124" s="98"/>
      <c r="IP124" s="98"/>
      <c r="IQ124" s="98"/>
      <c r="IR124" s="98"/>
      <c r="IS124" s="98"/>
      <c r="IT124" s="98"/>
      <c r="IU124" s="98"/>
      <c r="IV124" s="98"/>
      <c r="IW124" s="98"/>
      <c r="IX124" s="98"/>
      <c r="IY124" s="98"/>
      <c r="IZ124" s="98"/>
      <c r="JA124" s="98"/>
      <c r="JB124" s="98"/>
      <c r="JC124" s="98"/>
      <c r="JD124" s="98"/>
      <c r="JE124" s="98"/>
      <c r="JF124" s="98"/>
      <c r="JG124" s="98"/>
      <c r="JH124" s="98"/>
      <c r="JI124" s="98"/>
      <c r="JJ124" s="98"/>
      <c r="JK124" s="98"/>
      <c r="JL124" s="98"/>
      <c r="JM124" s="98"/>
      <c r="JN124" s="98"/>
      <c r="JO124" s="98"/>
      <c r="JP124" s="98"/>
      <c r="JQ124" s="98"/>
      <c r="JR124" s="98"/>
      <c r="JS124" s="98"/>
      <c r="JT124" s="98"/>
      <c r="JU124" s="98"/>
      <c r="JV124" s="98"/>
      <c r="JW124" s="98"/>
      <c r="JX124" s="98"/>
      <c r="JY124" s="98"/>
      <c r="JZ124" s="98"/>
      <c r="KA124" s="98"/>
      <c r="KB124" s="98"/>
      <c r="KC124" s="98"/>
      <c r="KD124" s="98"/>
      <c r="KE124" s="98"/>
      <c r="KF124" s="98"/>
      <c r="KG124" s="98"/>
      <c r="KH124" s="98"/>
      <c r="KI124" s="98"/>
      <c r="KJ124" s="98"/>
      <c r="KK124" s="98"/>
      <c r="KL124" s="98"/>
      <c r="KM124" s="98"/>
      <c r="KN124" s="98"/>
      <c r="KO124" s="98"/>
      <c r="KP124" s="98"/>
      <c r="KQ124" s="98"/>
      <c r="KR124" s="98"/>
      <c r="KS124" s="98"/>
      <c r="KT124" s="98"/>
      <c r="KU124" s="98"/>
      <c r="KV124" s="98"/>
      <c r="KW124" s="98"/>
      <c r="KX124" s="98"/>
      <c r="KY124" s="98"/>
      <c r="KZ124" s="98"/>
      <c r="LA124" s="98"/>
      <c r="LB124" s="98"/>
      <c r="LC124" s="98"/>
      <c r="LD124" s="98"/>
      <c r="LE124" s="98"/>
      <c r="LF124" s="98"/>
      <c r="LG124" s="98"/>
      <c r="LH124" s="98"/>
      <c r="LI124" s="98"/>
      <c r="LJ124" s="98"/>
      <c r="LK124" s="98"/>
      <c r="LL124" s="98"/>
      <c r="LM124" s="98"/>
      <c r="LN124" s="98"/>
      <c r="LO124" s="98"/>
      <c r="LP124" s="98"/>
      <c r="LQ124" s="98"/>
      <c r="LR124" s="98"/>
      <c r="LS124" s="98"/>
      <c r="LT124" s="98"/>
      <c r="LU124" s="98"/>
      <c r="LV124" s="98"/>
      <c r="LW124" s="98"/>
      <c r="LX124" s="98"/>
      <c r="LY124" s="98"/>
      <c r="LZ124" s="98"/>
      <c r="MA124" s="98"/>
      <c r="MB124" s="98"/>
      <c r="MC124" s="98"/>
      <c r="MD124" s="98"/>
      <c r="ME124" s="98"/>
      <c r="MF124" s="98"/>
      <c r="MG124" s="98"/>
      <c r="MH124" s="98"/>
      <c r="MI124" s="98"/>
      <c r="MJ124" s="98"/>
      <c r="MK124" s="98"/>
      <c r="ML124" s="98"/>
      <c r="MM124" s="98"/>
      <c r="MN124" s="98"/>
      <c r="MO124" s="98"/>
      <c r="MP124" s="98"/>
      <c r="MQ124" s="98"/>
      <c r="MR124" s="98"/>
      <c r="MS124" s="98"/>
      <c r="MT124" s="98"/>
      <c r="MU124" s="98"/>
      <c r="MV124" s="98"/>
      <c r="MW124" s="98"/>
      <c r="MX124" s="98"/>
      <c r="MY124" s="98"/>
      <c r="MZ124" s="98"/>
      <c r="NA124" s="98"/>
      <c r="NB124" s="98"/>
      <c r="NC124" s="98"/>
      <c r="ND124" s="98"/>
      <c r="NE124" s="98"/>
      <c r="NF124" s="98"/>
      <c r="NG124" s="98"/>
      <c r="NH124" s="98"/>
      <c r="NI124" s="98"/>
      <c r="NJ124" s="98"/>
      <c r="NK124" s="98"/>
      <c r="NL124" s="98"/>
      <c r="NM124" s="98"/>
      <c r="NN124" s="98"/>
      <c r="NO124" s="98"/>
      <c r="NP124" s="98"/>
      <c r="NQ124" s="98"/>
      <c r="NR124" s="98"/>
      <c r="NS124" s="98"/>
      <c r="NT124" s="98"/>
      <c r="NU124" s="98"/>
      <c r="NV124" s="98"/>
      <c r="NW124" s="98"/>
      <c r="NX124" s="98"/>
      <c r="NY124" s="98"/>
      <c r="NZ124" s="98"/>
      <c r="OA124" s="98"/>
      <c r="OB124" s="98"/>
      <c r="OC124" s="98"/>
      <c r="OD124" s="98"/>
      <c r="OE124" s="98"/>
      <c r="OF124" s="98"/>
      <c r="OG124" s="98"/>
      <c r="OH124" s="98"/>
      <c r="OI124" s="98"/>
      <c r="OJ124" s="98"/>
      <c r="OK124" s="98"/>
      <c r="OL124" s="98"/>
      <c r="OM124" s="98"/>
      <c r="ON124" s="98"/>
      <c r="OO124" s="98"/>
      <c r="OP124" s="98"/>
      <c r="OQ124" s="98"/>
      <c r="OR124" s="98"/>
      <c r="OS124" s="98"/>
      <c r="OT124" s="98"/>
      <c r="OU124" s="98"/>
      <c r="OV124" s="98"/>
      <c r="OW124" s="98"/>
      <c r="OX124" s="98"/>
      <c r="OY124" s="98"/>
      <c r="OZ124" s="98"/>
      <c r="PA124" s="98"/>
      <c r="PB124" s="98"/>
      <c r="PC124" s="98"/>
      <c r="PD124" s="98"/>
      <c r="PE124" s="98"/>
      <c r="PF124" s="98"/>
      <c r="PG124" s="98"/>
      <c r="PH124" s="98"/>
      <c r="PI124" s="98"/>
      <c r="PJ124" s="98"/>
      <c r="PK124" s="98"/>
      <c r="PL124" s="98"/>
      <c r="PM124" s="98"/>
      <c r="PN124" s="98"/>
      <c r="PO124" s="98"/>
      <c r="PP124" s="98"/>
      <c r="PQ124" s="98"/>
      <c r="PR124" s="98"/>
      <c r="PS124" s="98"/>
      <c r="PT124" s="98"/>
      <c r="PU124" s="98"/>
      <c r="PV124" s="98"/>
      <c r="PW124" s="98"/>
      <c r="PX124" s="98"/>
      <c r="PY124" s="98"/>
      <c r="PZ124" s="98"/>
      <c r="QA124" s="98"/>
      <c r="QB124" s="98"/>
      <c r="QC124" s="98"/>
      <c r="QD124" s="98"/>
      <c r="QE124" s="98"/>
      <c r="QF124" s="98"/>
      <c r="QG124" s="98"/>
      <c r="QH124" s="98"/>
      <c r="QI124" s="98"/>
      <c r="QJ124" s="98"/>
      <c r="QK124" s="98"/>
      <c r="QL124" s="98"/>
      <c r="QM124" s="98"/>
      <c r="QN124" s="98"/>
      <c r="QO124" s="98"/>
      <c r="QP124" s="98"/>
      <c r="QQ124" s="98"/>
      <c r="QR124" s="98"/>
      <c r="QS124" s="98"/>
      <c r="QT124" s="98"/>
      <c r="QU124" s="98"/>
      <c r="QV124" s="98"/>
      <c r="QW124" s="98"/>
      <c r="QX124" s="98"/>
      <c r="QY124" s="98"/>
      <c r="QZ124" s="98"/>
      <c r="RA124" s="98"/>
      <c r="RB124" s="98"/>
      <c r="RC124" s="98"/>
      <c r="RD124" s="98"/>
      <c r="RE124" s="98"/>
      <c r="RF124" s="98"/>
      <c r="RG124" s="98"/>
      <c r="RH124" s="98"/>
      <c r="RI124" s="98"/>
      <c r="RJ124" s="98"/>
      <c r="RK124" s="98"/>
      <c r="RL124" s="98"/>
      <c r="RM124" s="98"/>
      <c r="RN124" s="98"/>
      <c r="RO124" s="98"/>
      <c r="RP124" s="98"/>
      <c r="RQ124" s="98"/>
      <c r="RR124" s="98"/>
      <c r="RS124" s="98"/>
      <c r="RT124" s="98"/>
      <c r="RU124" s="98"/>
      <c r="RV124" s="98"/>
      <c r="RW124" s="98"/>
      <c r="RX124" s="98"/>
      <c r="RY124" s="98"/>
      <c r="RZ124" s="98"/>
      <c r="SA124" s="98"/>
      <c r="SB124" s="98"/>
      <c r="SC124" s="98"/>
      <c r="SD124" s="98"/>
      <c r="SE124" s="98"/>
      <c r="SF124" s="98"/>
      <c r="SG124" s="98"/>
      <c r="SH124" s="98"/>
      <c r="SI124" s="98"/>
      <c r="SJ124" s="98"/>
      <c r="SK124" s="98"/>
      <c r="SL124" s="98"/>
      <c r="SM124" s="98"/>
      <c r="SN124" s="98"/>
      <c r="SO124" s="98"/>
      <c r="SP124" s="98"/>
      <c r="SQ124" s="98"/>
      <c r="SR124" s="98"/>
      <c r="SS124" s="98"/>
      <c r="ST124" s="98"/>
      <c r="SU124" s="98"/>
      <c r="SV124" s="98"/>
      <c r="SW124" s="98"/>
      <c r="SX124" s="98"/>
      <c r="SY124" s="98"/>
      <c r="SZ124" s="98"/>
      <c r="TA124" s="98"/>
      <c r="TB124" s="98"/>
      <c r="TC124" s="98"/>
      <c r="TD124" s="98"/>
      <c r="TE124" s="98"/>
      <c r="TF124" s="98"/>
      <c r="TG124" s="98"/>
      <c r="TH124" s="98"/>
      <c r="TI124" s="98"/>
      <c r="TJ124" s="98"/>
      <c r="TK124" s="98"/>
      <c r="TL124" s="98"/>
      <c r="TM124" s="98"/>
      <c r="TN124" s="98"/>
      <c r="TO124" s="98"/>
      <c r="TP124" s="98"/>
      <c r="TQ124" s="98"/>
      <c r="TR124" s="98"/>
      <c r="TS124" s="98"/>
      <c r="TT124" s="98"/>
      <c r="TU124" s="98"/>
      <c r="TV124" s="98"/>
      <c r="TW124" s="98"/>
      <c r="TX124" s="98"/>
      <c r="TY124" s="98"/>
      <c r="TZ124" s="98"/>
      <c r="UA124" s="98"/>
      <c r="UB124" s="98"/>
      <c r="UC124" s="98"/>
      <c r="UD124" s="98"/>
      <c r="UE124" s="98"/>
      <c r="UF124" s="98"/>
      <c r="UG124" s="98"/>
      <c r="UH124" s="98"/>
      <c r="UI124" s="98"/>
      <c r="UJ124" s="98"/>
      <c r="UK124" s="98"/>
      <c r="UL124" s="98"/>
      <c r="UM124" s="98"/>
      <c r="UN124" s="98"/>
      <c r="UO124" s="98"/>
      <c r="UP124" s="98"/>
      <c r="UQ124" s="98"/>
      <c r="UR124" s="98"/>
      <c r="US124" s="98"/>
      <c r="UT124" s="98"/>
      <c r="UU124" s="98"/>
      <c r="UV124" s="98"/>
      <c r="UW124" s="98"/>
      <c r="UX124" s="98"/>
      <c r="UY124" s="98"/>
      <c r="UZ124" s="98"/>
      <c r="VA124" s="98"/>
      <c r="VB124" s="98"/>
      <c r="VC124" s="98"/>
      <c r="VD124" s="98"/>
      <c r="VE124" s="98"/>
      <c r="VF124" s="98"/>
      <c r="VG124" s="98"/>
      <c r="VH124" s="98"/>
      <c r="VI124" s="98"/>
      <c r="VJ124" s="98"/>
      <c r="VK124" s="98"/>
      <c r="VL124" s="98"/>
      <c r="VM124" s="98"/>
      <c r="VN124" s="98"/>
      <c r="VO124" s="98"/>
      <c r="VP124" s="98"/>
      <c r="VQ124" s="98"/>
      <c r="VR124" s="98"/>
      <c r="VS124" s="98"/>
      <c r="VT124" s="98"/>
      <c r="VU124" s="98"/>
      <c r="VV124" s="98"/>
      <c r="VW124" s="98"/>
      <c r="VX124" s="98"/>
      <c r="VY124" s="98"/>
      <c r="VZ124" s="98"/>
      <c r="WA124" s="98"/>
      <c r="WB124" s="98"/>
      <c r="WC124" s="98"/>
      <c r="WD124" s="98"/>
      <c r="WE124" s="98"/>
      <c r="WF124" s="98"/>
      <c r="WG124" s="98"/>
      <c r="WH124" s="98"/>
      <c r="WI124" s="98"/>
      <c r="WJ124" s="98"/>
      <c r="WK124" s="98"/>
      <c r="WL124" s="98"/>
      <c r="WM124" s="98"/>
      <c r="WN124" s="98"/>
      <c r="WO124" s="98"/>
      <c r="WP124" s="98"/>
      <c r="WQ124" s="98"/>
      <c r="WR124" s="98"/>
      <c r="WS124" s="98"/>
      <c r="WT124" s="98"/>
      <c r="WU124" s="98"/>
      <c r="WV124" s="98"/>
      <c r="WW124" s="98"/>
      <c r="WX124" s="98"/>
      <c r="WY124" s="98"/>
      <c r="WZ124" s="98"/>
      <c r="XA124" s="98"/>
      <c r="XB124" s="98"/>
      <c r="XC124" s="98"/>
      <c r="XD124" s="98"/>
      <c r="XE124" s="98"/>
      <c r="XF124" s="98"/>
      <c r="XG124" s="98"/>
      <c r="XH124" s="98"/>
      <c r="XI124" s="98"/>
      <c r="XJ124" s="98"/>
      <c r="XK124" s="98"/>
      <c r="XL124" s="98"/>
      <c r="XM124" s="98"/>
      <c r="XN124" s="98"/>
      <c r="XO124" s="98"/>
      <c r="XP124" s="98"/>
      <c r="XQ124" s="98"/>
      <c r="XR124" s="98"/>
      <c r="XS124" s="98"/>
      <c r="XT124" s="98"/>
      <c r="XU124" s="98"/>
      <c r="XV124" s="98"/>
      <c r="XW124" s="98"/>
      <c r="XX124" s="98"/>
      <c r="XY124" s="98"/>
      <c r="XZ124" s="98"/>
      <c r="YA124" s="98"/>
      <c r="YB124" s="98"/>
      <c r="YC124" s="98"/>
      <c r="YD124" s="98"/>
      <c r="YE124" s="98"/>
      <c r="YF124" s="98"/>
      <c r="YG124" s="98"/>
      <c r="YH124" s="98"/>
      <c r="YI124" s="98"/>
      <c r="YJ124" s="98"/>
      <c r="YK124" s="98"/>
      <c r="YL124" s="98"/>
      <c r="YM124" s="98"/>
      <c r="YN124" s="98"/>
      <c r="YO124" s="98"/>
      <c r="YP124" s="98"/>
      <c r="YQ124" s="98"/>
      <c r="YR124" s="98"/>
      <c r="YS124" s="98"/>
      <c r="YT124" s="98"/>
      <c r="YU124" s="98"/>
      <c r="YV124" s="98"/>
      <c r="YW124" s="98"/>
      <c r="YX124" s="98"/>
      <c r="YY124" s="98"/>
      <c r="YZ124" s="98"/>
      <c r="ZA124" s="98"/>
      <c r="ZB124" s="98"/>
      <c r="ZC124" s="98"/>
      <c r="ZD124" s="98"/>
      <c r="ZE124" s="98"/>
      <c r="ZF124" s="98"/>
      <c r="ZG124" s="98"/>
      <c r="ZH124" s="98"/>
      <c r="ZI124" s="98"/>
      <c r="ZJ124" s="98"/>
      <c r="ZK124" s="98"/>
      <c r="ZL124" s="98"/>
      <c r="ZM124" s="98"/>
      <c r="ZN124" s="98"/>
      <c r="ZO124" s="98"/>
      <c r="ZP124" s="98"/>
      <c r="ZQ124" s="98"/>
      <c r="ZR124" s="98"/>
      <c r="ZS124" s="98"/>
      <c r="ZT124" s="98"/>
      <c r="ZU124" s="98"/>
      <c r="ZV124" s="98"/>
      <c r="ZW124" s="98"/>
      <c r="ZX124" s="98"/>
      <c r="ZY124" s="98"/>
      <c r="ZZ124" s="98"/>
      <c r="AAA124" s="98"/>
      <c r="AAB124" s="98"/>
      <c r="AAC124" s="98"/>
      <c r="AAD124" s="98"/>
      <c r="AAE124" s="98"/>
      <c r="AAF124" s="98"/>
      <c r="AAG124" s="98"/>
      <c r="AAH124" s="98"/>
      <c r="AAI124" s="98"/>
      <c r="AAJ124" s="98"/>
      <c r="AAK124" s="98"/>
      <c r="AAL124" s="98"/>
      <c r="AAM124" s="98"/>
      <c r="AAN124" s="98"/>
      <c r="AAO124" s="98"/>
      <c r="AAP124" s="98"/>
      <c r="AAQ124" s="98"/>
      <c r="AAR124" s="98"/>
      <c r="AAS124" s="98"/>
      <c r="AAT124" s="98"/>
      <c r="AAU124" s="98"/>
      <c r="AAV124" s="98"/>
      <c r="AAW124" s="98"/>
      <c r="AAX124" s="98"/>
      <c r="AAY124" s="98"/>
      <c r="AAZ124" s="98"/>
      <c r="ABA124" s="98"/>
      <c r="ABB124" s="98"/>
      <c r="ABC124" s="98"/>
      <c r="ABD124" s="98"/>
      <c r="ABE124" s="98"/>
      <c r="ABF124" s="98"/>
      <c r="ABG124" s="98"/>
      <c r="ABH124" s="98"/>
    </row>
    <row r="125" spans="1:736" s="50" customFormat="1" ht="45.75" customHeight="1">
      <c r="A125" s="589">
        <f>1+A124</f>
        <v>124</v>
      </c>
      <c r="B125" s="87" t="s">
        <v>1554</v>
      </c>
      <c r="C125" s="70" t="s">
        <v>1555</v>
      </c>
      <c r="D125" s="74" t="s">
        <v>93</v>
      </c>
      <c r="E125" s="71">
        <v>45394</v>
      </c>
      <c r="F125" s="72">
        <v>45397</v>
      </c>
      <c r="G125" s="72">
        <v>45487</v>
      </c>
      <c r="H125" s="70" t="s">
        <v>416</v>
      </c>
      <c r="I125" s="75" t="s">
        <v>180</v>
      </c>
      <c r="J125" s="95" t="s">
        <v>1556</v>
      </c>
      <c r="K125" s="122">
        <v>1090372470</v>
      </c>
      <c r="L125" s="70">
        <v>2</v>
      </c>
      <c r="M125" s="111" t="s">
        <v>844</v>
      </c>
      <c r="N125" s="77" t="s">
        <v>98</v>
      </c>
      <c r="O125" s="87" t="s">
        <v>993</v>
      </c>
      <c r="P125" s="70" t="s">
        <v>1455</v>
      </c>
      <c r="Q125" s="70" t="s">
        <v>681</v>
      </c>
      <c r="R125" s="79">
        <f>+G125-F125</f>
        <v>90</v>
      </c>
      <c r="S125" s="70" t="s">
        <v>983</v>
      </c>
      <c r="T125" s="123">
        <v>9324000</v>
      </c>
      <c r="U125" s="124" t="s">
        <v>1557</v>
      </c>
      <c r="V125" s="123">
        <f>+T125</f>
        <v>9324000</v>
      </c>
      <c r="W125" s="125">
        <v>45394</v>
      </c>
      <c r="X125" s="126" t="s">
        <v>473</v>
      </c>
      <c r="Y125" s="311">
        <f>+Z125+AA125+AB125</f>
        <v>9324000</v>
      </c>
      <c r="Z125" s="84">
        <f>+V125</f>
        <v>9324000</v>
      </c>
      <c r="AA125" s="86">
        <v>0</v>
      </c>
      <c r="AB125" s="85">
        <f>+AC125+AD125+AE125+AF125+AG125+AH125+AI125+AJ125</f>
        <v>0</v>
      </c>
      <c r="AC125" s="86">
        <v>0</v>
      </c>
      <c r="AD125" s="86">
        <v>0</v>
      </c>
      <c r="AE125" s="86">
        <v>0</v>
      </c>
      <c r="AF125" s="86">
        <v>0</v>
      </c>
      <c r="AG125" s="86">
        <v>0</v>
      </c>
      <c r="AH125" s="86">
        <v>0</v>
      </c>
      <c r="AI125" s="86">
        <v>0</v>
      </c>
      <c r="AJ125" s="86">
        <v>0</v>
      </c>
      <c r="AK125" s="78" t="s">
        <v>104</v>
      </c>
      <c r="AL125" s="103" t="s">
        <v>1558</v>
      </c>
      <c r="AM125" s="70" t="s">
        <v>224</v>
      </c>
      <c r="AN125" s="76">
        <v>13542484</v>
      </c>
      <c r="AO125" s="78" t="s">
        <v>114</v>
      </c>
      <c r="AP125" s="70" t="s">
        <v>114</v>
      </c>
      <c r="AQ125" s="118" t="s">
        <v>114</v>
      </c>
      <c r="AR125" s="78" t="s">
        <v>114</v>
      </c>
      <c r="AS125" s="70" t="s">
        <v>578</v>
      </c>
      <c r="AT125" s="78" t="s">
        <v>578</v>
      </c>
      <c r="AU125" s="78" t="s">
        <v>392</v>
      </c>
      <c r="AV125" s="70"/>
      <c r="AW125" s="70"/>
      <c r="AX125" s="70" t="s">
        <v>109</v>
      </c>
      <c r="AY125" s="70" t="s">
        <v>108</v>
      </c>
      <c r="AZ125" s="92"/>
      <c r="BA125" s="70"/>
      <c r="BB125" s="100"/>
      <c r="BC125" s="92"/>
      <c r="BD125" s="79"/>
      <c r="BE125" s="79"/>
      <c r="BF125" s="79"/>
      <c r="BG125" s="92"/>
      <c r="BH125" s="130">
        <f>T125+BB125</f>
        <v>9324000</v>
      </c>
      <c r="BI125" s="454" t="s">
        <v>113</v>
      </c>
      <c r="BJ125" s="70"/>
      <c r="BK125" s="77" t="s">
        <v>114</v>
      </c>
      <c r="BL125" s="92"/>
      <c r="BM125" s="166"/>
      <c r="BN125" s="104" t="s">
        <v>917</v>
      </c>
      <c r="BO125" s="77">
        <v>38</v>
      </c>
      <c r="BP125" s="77" t="s">
        <v>578</v>
      </c>
      <c r="BQ125" s="77" t="s">
        <v>108</v>
      </c>
      <c r="BR125" s="77" t="s">
        <v>108</v>
      </c>
      <c r="BS125" s="77" t="s">
        <v>108</v>
      </c>
      <c r="BT125" s="77" t="s">
        <v>108</v>
      </c>
      <c r="BU125" s="105" t="s">
        <v>1559</v>
      </c>
      <c r="BV125" s="77">
        <v>3103128592</v>
      </c>
      <c r="BW125" s="114" t="s">
        <v>1560</v>
      </c>
      <c r="BX125" s="95" t="s">
        <v>1561</v>
      </c>
      <c r="BY125" s="77" t="s">
        <v>119</v>
      </c>
      <c r="BZ125" s="127">
        <v>111810148618</v>
      </c>
      <c r="CA125" s="93" t="s">
        <v>109</v>
      </c>
      <c r="CB125" s="93" t="s">
        <v>109</v>
      </c>
      <c r="CC125" s="93" t="s">
        <v>109</v>
      </c>
      <c r="CD125" s="280"/>
      <c r="CE125" s="93"/>
      <c r="CF125" s="93"/>
      <c r="CG125" s="93"/>
      <c r="CH125" s="93"/>
      <c r="CI125" s="93"/>
      <c r="CJ125" s="93"/>
      <c r="CK125" s="93"/>
      <c r="CL125" s="93"/>
      <c r="CM125" s="93" t="s">
        <v>109</v>
      </c>
      <c r="CN125" s="93"/>
      <c r="GV125" s="98"/>
      <c r="GW125" s="98"/>
      <c r="GX125" s="98"/>
      <c r="GY125" s="98"/>
      <c r="GZ125" s="98"/>
      <c r="HA125" s="98"/>
      <c r="HB125" s="98"/>
      <c r="HC125" s="98"/>
      <c r="HD125" s="98"/>
      <c r="HE125" s="98"/>
      <c r="HF125" s="98"/>
      <c r="HG125" s="98"/>
      <c r="HH125" s="98"/>
      <c r="HI125" s="98"/>
      <c r="HJ125" s="98"/>
      <c r="HK125" s="98"/>
      <c r="HL125" s="98"/>
      <c r="HM125" s="98"/>
      <c r="HN125" s="98"/>
      <c r="HO125" s="98"/>
      <c r="HP125" s="98"/>
      <c r="HQ125" s="98"/>
      <c r="HR125" s="98"/>
      <c r="HS125" s="98"/>
      <c r="HT125" s="98"/>
      <c r="HU125" s="98"/>
      <c r="HV125" s="98"/>
      <c r="HW125" s="98"/>
      <c r="HX125" s="98"/>
      <c r="HY125" s="98"/>
      <c r="HZ125" s="98"/>
      <c r="IA125" s="98"/>
      <c r="IB125" s="98"/>
      <c r="IC125" s="98"/>
      <c r="ID125" s="98"/>
      <c r="IE125" s="98"/>
      <c r="IF125" s="98"/>
      <c r="IG125" s="98"/>
      <c r="IH125" s="98"/>
      <c r="II125" s="98"/>
      <c r="IJ125" s="98"/>
      <c r="IK125" s="98"/>
      <c r="IL125" s="98"/>
      <c r="IM125" s="98"/>
      <c r="IN125" s="98"/>
      <c r="IO125" s="98"/>
      <c r="IP125" s="98"/>
      <c r="IQ125" s="98"/>
      <c r="IR125" s="98"/>
      <c r="IS125" s="98"/>
      <c r="IT125" s="98"/>
      <c r="IU125" s="98"/>
      <c r="IV125" s="98"/>
      <c r="IW125" s="98"/>
      <c r="IX125" s="98"/>
      <c r="IY125" s="98"/>
      <c r="IZ125" s="98"/>
      <c r="JA125" s="98"/>
      <c r="JB125" s="98"/>
      <c r="JC125" s="98"/>
      <c r="JD125" s="98"/>
      <c r="JE125" s="98"/>
      <c r="JF125" s="98"/>
      <c r="JG125" s="98"/>
      <c r="JH125" s="98"/>
      <c r="JI125" s="98"/>
      <c r="JJ125" s="98"/>
      <c r="JK125" s="98"/>
      <c r="JL125" s="98"/>
      <c r="JM125" s="98"/>
      <c r="JN125" s="98"/>
      <c r="JO125" s="98"/>
      <c r="JP125" s="98"/>
      <c r="JQ125" s="98"/>
      <c r="JR125" s="98"/>
      <c r="JS125" s="98"/>
      <c r="JT125" s="98"/>
      <c r="JU125" s="98"/>
      <c r="JV125" s="98"/>
      <c r="JW125" s="98"/>
      <c r="JX125" s="98"/>
      <c r="JY125" s="98"/>
      <c r="JZ125" s="98"/>
      <c r="KA125" s="98"/>
      <c r="KB125" s="98"/>
      <c r="KC125" s="98"/>
      <c r="KD125" s="98"/>
      <c r="KE125" s="98"/>
      <c r="KF125" s="98"/>
      <c r="KG125" s="98"/>
      <c r="KH125" s="98"/>
      <c r="KI125" s="98"/>
      <c r="KJ125" s="98"/>
      <c r="KK125" s="98"/>
      <c r="KL125" s="98"/>
      <c r="KM125" s="98"/>
      <c r="KN125" s="98"/>
      <c r="KO125" s="98"/>
      <c r="KP125" s="98"/>
      <c r="KQ125" s="98"/>
      <c r="KR125" s="98"/>
      <c r="KS125" s="98"/>
      <c r="KT125" s="98"/>
      <c r="KU125" s="98"/>
      <c r="KV125" s="98"/>
      <c r="KW125" s="98"/>
      <c r="KX125" s="98"/>
      <c r="KY125" s="98"/>
      <c r="KZ125" s="98"/>
      <c r="LA125" s="98"/>
      <c r="LB125" s="98"/>
      <c r="LC125" s="98"/>
      <c r="LD125" s="98"/>
      <c r="LE125" s="98"/>
      <c r="LF125" s="98"/>
      <c r="LG125" s="98"/>
      <c r="LH125" s="98"/>
      <c r="LI125" s="98"/>
      <c r="LJ125" s="98"/>
      <c r="LK125" s="98"/>
      <c r="LL125" s="98"/>
      <c r="LM125" s="98"/>
      <c r="LN125" s="98"/>
      <c r="LO125" s="98"/>
      <c r="LP125" s="98"/>
      <c r="LQ125" s="98"/>
      <c r="LR125" s="98"/>
      <c r="LS125" s="98"/>
      <c r="LT125" s="98"/>
      <c r="LU125" s="98"/>
      <c r="LV125" s="98"/>
      <c r="LW125" s="98"/>
      <c r="LX125" s="98"/>
      <c r="LY125" s="98"/>
      <c r="LZ125" s="98"/>
      <c r="MA125" s="98"/>
      <c r="MB125" s="98"/>
      <c r="MC125" s="98"/>
      <c r="MD125" s="98"/>
      <c r="ME125" s="98"/>
      <c r="MF125" s="98"/>
      <c r="MG125" s="98"/>
      <c r="MH125" s="98"/>
      <c r="MI125" s="98"/>
      <c r="MJ125" s="98"/>
      <c r="MK125" s="98"/>
      <c r="ML125" s="98"/>
      <c r="MM125" s="98"/>
      <c r="MN125" s="98"/>
      <c r="MO125" s="98"/>
      <c r="MP125" s="98"/>
      <c r="MQ125" s="98"/>
      <c r="MR125" s="98"/>
      <c r="MS125" s="98"/>
      <c r="MT125" s="98"/>
      <c r="MU125" s="98"/>
      <c r="MV125" s="98"/>
      <c r="MW125" s="98"/>
      <c r="MX125" s="98"/>
      <c r="MY125" s="98"/>
      <c r="MZ125" s="98"/>
      <c r="NA125" s="98"/>
      <c r="NB125" s="98"/>
      <c r="NC125" s="98"/>
      <c r="ND125" s="98"/>
      <c r="NE125" s="98"/>
      <c r="NF125" s="98"/>
      <c r="NG125" s="98"/>
      <c r="NH125" s="98"/>
      <c r="NI125" s="98"/>
      <c r="NJ125" s="98"/>
      <c r="NK125" s="98"/>
      <c r="NL125" s="98"/>
      <c r="NM125" s="98"/>
      <c r="NN125" s="98"/>
      <c r="NO125" s="98"/>
      <c r="NP125" s="98"/>
      <c r="NQ125" s="98"/>
      <c r="NR125" s="98"/>
      <c r="NS125" s="98"/>
      <c r="NT125" s="98"/>
      <c r="NU125" s="98"/>
      <c r="NV125" s="98"/>
      <c r="NW125" s="98"/>
      <c r="NX125" s="98"/>
      <c r="NY125" s="98"/>
      <c r="NZ125" s="98"/>
      <c r="OA125" s="98"/>
      <c r="OB125" s="98"/>
      <c r="OC125" s="98"/>
      <c r="OD125" s="98"/>
      <c r="OE125" s="98"/>
      <c r="OF125" s="98"/>
      <c r="OG125" s="98"/>
      <c r="OH125" s="98"/>
      <c r="OI125" s="98"/>
      <c r="OJ125" s="98"/>
      <c r="OK125" s="98"/>
      <c r="OL125" s="98"/>
      <c r="OM125" s="98"/>
      <c r="ON125" s="98"/>
      <c r="OO125" s="98"/>
      <c r="OP125" s="98"/>
      <c r="OQ125" s="98"/>
      <c r="OR125" s="98"/>
      <c r="OS125" s="98"/>
      <c r="OT125" s="98"/>
      <c r="OU125" s="98"/>
      <c r="OV125" s="98"/>
      <c r="OW125" s="98"/>
      <c r="OX125" s="98"/>
      <c r="OY125" s="98"/>
      <c r="OZ125" s="98"/>
      <c r="PA125" s="98"/>
      <c r="PB125" s="98"/>
      <c r="PC125" s="98"/>
      <c r="PD125" s="98"/>
      <c r="PE125" s="98"/>
      <c r="PF125" s="98"/>
      <c r="PG125" s="98"/>
      <c r="PH125" s="98"/>
      <c r="PI125" s="98"/>
      <c r="PJ125" s="98"/>
      <c r="PK125" s="98"/>
      <c r="PL125" s="98"/>
      <c r="PM125" s="98"/>
      <c r="PN125" s="98"/>
      <c r="PO125" s="98"/>
      <c r="PP125" s="98"/>
      <c r="PQ125" s="98"/>
      <c r="PR125" s="98"/>
      <c r="PS125" s="98"/>
      <c r="PT125" s="98"/>
      <c r="PU125" s="98"/>
      <c r="PV125" s="98"/>
      <c r="PW125" s="98"/>
      <c r="PX125" s="98"/>
      <c r="PY125" s="98"/>
      <c r="PZ125" s="98"/>
      <c r="QA125" s="98"/>
      <c r="QB125" s="98"/>
      <c r="QC125" s="98"/>
      <c r="QD125" s="98"/>
      <c r="QE125" s="98"/>
      <c r="QF125" s="98"/>
      <c r="QG125" s="98"/>
      <c r="QH125" s="98"/>
      <c r="QI125" s="98"/>
      <c r="QJ125" s="98"/>
      <c r="QK125" s="98"/>
      <c r="QL125" s="98"/>
      <c r="QM125" s="98"/>
      <c r="QN125" s="98"/>
      <c r="QO125" s="98"/>
      <c r="QP125" s="98"/>
      <c r="QQ125" s="98"/>
      <c r="QR125" s="98"/>
      <c r="QS125" s="98"/>
      <c r="QT125" s="98"/>
      <c r="QU125" s="98"/>
      <c r="QV125" s="98"/>
      <c r="QW125" s="98"/>
      <c r="QX125" s="98"/>
      <c r="QY125" s="98"/>
      <c r="QZ125" s="98"/>
      <c r="RA125" s="98"/>
      <c r="RB125" s="98"/>
      <c r="RC125" s="98"/>
      <c r="RD125" s="98"/>
      <c r="RE125" s="98"/>
      <c r="RF125" s="98"/>
      <c r="RG125" s="98"/>
      <c r="RH125" s="98"/>
      <c r="RI125" s="98"/>
      <c r="RJ125" s="98"/>
      <c r="RK125" s="98"/>
      <c r="RL125" s="98"/>
      <c r="RM125" s="98"/>
      <c r="RN125" s="98"/>
      <c r="RO125" s="98"/>
      <c r="RP125" s="98"/>
      <c r="RQ125" s="98"/>
      <c r="RR125" s="98"/>
      <c r="RS125" s="98"/>
      <c r="RT125" s="98"/>
      <c r="RU125" s="98"/>
      <c r="RV125" s="98"/>
      <c r="RW125" s="98"/>
      <c r="RX125" s="98"/>
      <c r="RY125" s="98"/>
      <c r="RZ125" s="98"/>
      <c r="SA125" s="98"/>
      <c r="SB125" s="98"/>
      <c r="SC125" s="98"/>
      <c r="SD125" s="98"/>
      <c r="SE125" s="98"/>
      <c r="SF125" s="98"/>
      <c r="SG125" s="98"/>
      <c r="SH125" s="98"/>
      <c r="SI125" s="98"/>
      <c r="SJ125" s="98"/>
      <c r="SK125" s="98"/>
      <c r="SL125" s="98"/>
      <c r="SM125" s="98"/>
      <c r="SN125" s="98"/>
      <c r="SO125" s="98"/>
      <c r="SP125" s="98"/>
      <c r="SQ125" s="98"/>
      <c r="SR125" s="98"/>
      <c r="SS125" s="98"/>
      <c r="ST125" s="98"/>
      <c r="SU125" s="98"/>
      <c r="SV125" s="98"/>
      <c r="SW125" s="98"/>
      <c r="SX125" s="98"/>
      <c r="SY125" s="98"/>
      <c r="SZ125" s="98"/>
      <c r="TA125" s="98"/>
      <c r="TB125" s="98"/>
      <c r="TC125" s="98"/>
      <c r="TD125" s="98"/>
      <c r="TE125" s="98"/>
      <c r="TF125" s="98"/>
      <c r="TG125" s="98"/>
      <c r="TH125" s="98"/>
      <c r="TI125" s="98"/>
      <c r="TJ125" s="98"/>
      <c r="TK125" s="98"/>
      <c r="TL125" s="98"/>
      <c r="TM125" s="98"/>
      <c r="TN125" s="98"/>
      <c r="TO125" s="98"/>
      <c r="TP125" s="98"/>
      <c r="TQ125" s="98"/>
      <c r="TR125" s="98"/>
      <c r="TS125" s="98"/>
      <c r="TT125" s="98"/>
      <c r="TU125" s="98"/>
      <c r="TV125" s="98"/>
      <c r="TW125" s="98"/>
      <c r="TX125" s="98"/>
      <c r="TY125" s="98"/>
      <c r="TZ125" s="98"/>
      <c r="UA125" s="98"/>
      <c r="UB125" s="98"/>
      <c r="UC125" s="98"/>
      <c r="UD125" s="98"/>
      <c r="UE125" s="98"/>
      <c r="UF125" s="98"/>
      <c r="UG125" s="98"/>
      <c r="UH125" s="98"/>
      <c r="UI125" s="98"/>
      <c r="UJ125" s="98"/>
      <c r="UK125" s="98"/>
      <c r="UL125" s="98"/>
      <c r="UM125" s="98"/>
      <c r="UN125" s="98"/>
      <c r="UO125" s="98"/>
      <c r="UP125" s="98"/>
      <c r="UQ125" s="98"/>
      <c r="UR125" s="98"/>
      <c r="US125" s="98"/>
      <c r="UT125" s="98"/>
      <c r="UU125" s="98"/>
      <c r="UV125" s="98"/>
      <c r="UW125" s="98"/>
      <c r="UX125" s="98"/>
      <c r="UY125" s="98"/>
      <c r="UZ125" s="98"/>
      <c r="VA125" s="98"/>
      <c r="VB125" s="98"/>
      <c r="VC125" s="98"/>
      <c r="VD125" s="98"/>
      <c r="VE125" s="98"/>
      <c r="VF125" s="98"/>
      <c r="VG125" s="98"/>
      <c r="VH125" s="98"/>
      <c r="VI125" s="98"/>
      <c r="VJ125" s="98"/>
      <c r="VK125" s="98"/>
      <c r="VL125" s="98"/>
      <c r="VM125" s="98"/>
      <c r="VN125" s="98"/>
      <c r="VO125" s="98"/>
      <c r="VP125" s="98"/>
      <c r="VQ125" s="98"/>
      <c r="VR125" s="98"/>
      <c r="VS125" s="98"/>
      <c r="VT125" s="98"/>
      <c r="VU125" s="98"/>
      <c r="VV125" s="98"/>
      <c r="VW125" s="98"/>
      <c r="VX125" s="98"/>
      <c r="VY125" s="98"/>
      <c r="VZ125" s="98"/>
      <c r="WA125" s="98"/>
      <c r="WB125" s="98"/>
      <c r="WC125" s="98"/>
      <c r="WD125" s="98"/>
      <c r="WE125" s="98"/>
      <c r="WF125" s="98"/>
      <c r="WG125" s="98"/>
      <c r="WH125" s="98"/>
      <c r="WI125" s="98"/>
      <c r="WJ125" s="98"/>
      <c r="WK125" s="98"/>
      <c r="WL125" s="98"/>
      <c r="WM125" s="98"/>
      <c r="WN125" s="98"/>
      <c r="WO125" s="98"/>
      <c r="WP125" s="98"/>
      <c r="WQ125" s="98"/>
      <c r="WR125" s="98"/>
      <c r="WS125" s="98"/>
      <c r="WT125" s="98"/>
      <c r="WU125" s="98"/>
      <c r="WV125" s="98"/>
      <c r="WW125" s="98"/>
      <c r="WX125" s="98"/>
      <c r="WY125" s="98"/>
      <c r="WZ125" s="98"/>
      <c r="XA125" s="98"/>
      <c r="XB125" s="98"/>
      <c r="XC125" s="98"/>
      <c r="XD125" s="98"/>
      <c r="XE125" s="98"/>
      <c r="XF125" s="98"/>
      <c r="XG125" s="98"/>
      <c r="XH125" s="98"/>
      <c r="XI125" s="98"/>
      <c r="XJ125" s="98"/>
      <c r="XK125" s="98"/>
      <c r="XL125" s="98"/>
      <c r="XM125" s="98"/>
      <c r="XN125" s="98"/>
      <c r="XO125" s="98"/>
      <c r="XP125" s="98"/>
      <c r="XQ125" s="98"/>
      <c r="XR125" s="98"/>
      <c r="XS125" s="98"/>
      <c r="XT125" s="98"/>
      <c r="XU125" s="98"/>
      <c r="XV125" s="98"/>
      <c r="XW125" s="98"/>
      <c r="XX125" s="98"/>
      <c r="XY125" s="98"/>
      <c r="XZ125" s="98"/>
      <c r="YA125" s="98"/>
      <c r="YB125" s="98"/>
      <c r="YC125" s="98"/>
      <c r="YD125" s="98"/>
      <c r="YE125" s="98"/>
      <c r="YF125" s="98"/>
      <c r="YG125" s="98"/>
      <c r="YH125" s="98"/>
      <c r="YI125" s="98"/>
      <c r="YJ125" s="98"/>
      <c r="YK125" s="98"/>
      <c r="YL125" s="98"/>
      <c r="YM125" s="98"/>
      <c r="YN125" s="98"/>
      <c r="YO125" s="98"/>
      <c r="YP125" s="98"/>
      <c r="YQ125" s="98"/>
      <c r="YR125" s="98"/>
      <c r="YS125" s="98"/>
      <c r="YT125" s="98"/>
      <c r="YU125" s="98"/>
      <c r="YV125" s="98"/>
      <c r="YW125" s="98"/>
      <c r="YX125" s="98"/>
      <c r="YY125" s="98"/>
      <c r="YZ125" s="98"/>
      <c r="ZA125" s="98"/>
      <c r="ZB125" s="98"/>
      <c r="ZC125" s="98"/>
      <c r="ZD125" s="98"/>
      <c r="ZE125" s="98"/>
      <c r="ZF125" s="98"/>
      <c r="ZG125" s="98"/>
      <c r="ZH125" s="98"/>
      <c r="ZI125" s="98"/>
      <c r="ZJ125" s="98"/>
      <c r="ZK125" s="98"/>
      <c r="ZL125" s="98"/>
      <c r="ZM125" s="98"/>
      <c r="ZN125" s="98"/>
      <c r="ZO125" s="98"/>
      <c r="ZP125" s="98"/>
      <c r="ZQ125" s="98"/>
      <c r="ZR125" s="98"/>
      <c r="ZS125" s="98"/>
      <c r="ZT125" s="98"/>
      <c r="ZU125" s="98"/>
      <c r="ZV125" s="98"/>
      <c r="ZW125" s="98"/>
      <c r="ZX125" s="98"/>
      <c r="ZY125" s="98"/>
      <c r="ZZ125" s="98"/>
      <c r="AAA125" s="98"/>
      <c r="AAB125" s="98"/>
      <c r="AAC125" s="98"/>
      <c r="AAD125" s="98"/>
      <c r="AAE125" s="98"/>
      <c r="AAF125" s="98"/>
      <c r="AAG125" s="98"/>
      <c r="AAH125" s="98"/>
      <c r="AAI125" s="98"/>
      <c r="AAJ125" s="98"/>
      <c r="AAK125" s="98"/>
      <c r="AAL125" s="98"/>
      <c r="AAM125" s="98"/>
      <c r="AAN125" s="98"/>
      <c r="AAO125" s="98"/>
      <c r="AAP125" s="98"/>
      <c r="AAQ125" s="98"/>
      <c r="AAR125" s="98"/>
      <c r="AAS125" s="98"/>
      <c r="AAT125" s="98"/>
      <c r="AAU125" s="98"/>
      <c r="AAV125" s="98"/>
      <c r="AAW125" s="98"/>
      <c r="AAX125" s="98"/>
      <c r="AAY125" s="98"/>
      <c r="AAZ125" s="98"/>
      <c r="ABA125" s="98"/>
      <c r="ABB125" s="98"/>
      <c r="ABC125" s="98"/>
      <c r="ABD125" s="98"/>
      <c r="ABE125" s="98"/>
      <c r="ABF125" s="98"/>
      <c r="ABG125" s="98"/>
      <c r="ABH125" s="98"/>
    </row>
    <row r="126" spans="1:736" s="98" customFormat="1" ht="45.75" customHeight="1">
      <c r="A126" s="589">
        <f>1+A125</f>
        <v>125</v>
      </c>
      <c r="B126" s="87" t="s">
        <v>1562</v>
      </c>
      <c r="C126" s="70" t="s">
        <v>1563</v>
      </c>
      <c r="D126" s="74" t="s">
        <v>1220</v>
      </c>
      <c r="E126" s="71">
        <v>45394</v>
      </c>
      <c r="F126" s="72">
        <v>45397</v>
      </c>
      <c r="G126" s="72">
        <v>45477</v>
      </c>
      <c r="H126" s="70" t="s">
        <v>416</v>
      </c>
      <c r="I126" s="75" t="s">
        <v>95</v>
      </c>
      <c r="J126" s="95" t="s">
        <v>1564</v>
      </c>
      <c r="K126" s="122">
        <v>1057593170</v>
      </c>
      <c r="L126" s="70">
        <v>6</v>
      </c>
      <c r="M126" s="111" t="s">
        <v>844</v>
      </c>
      <c r="N126" s="77" t="s">
        <v>98</v>
      </c>
      <c r="O126" s="87" t="s">
        <v>1109</v>
      </c>
      <c r="P126" s="70" t="s">
        <v>1565</v>
      </c>
      <c r="Q126" s="70" t="s">
        <v>1566</v>
      </c>
      <c r="R126" s="79">
        <f>+G126-F126</f>
        <v>80</v>
      </c>
      <c r="S126" s="70" t="s">
        <v>1567</v>
      </c>
      <c r="T126" s="123">
        <v>19333333</v>
      </c>
      <c r="U126" s="124" t="s">
        <v>1568</v>
      </c>
      <c r="V126" s="123">
        <f>+T126</f>
        <v>19333333</v>
      </c>
      <c r="W126" s="125">
        <v>45394</v>
      </c>
      <c r="X126" s="126" t="s">
        <v>473</v>
      </c>
      <c r="Y126" s="311">
        <f>+Z126+AA126+AB126</f>
        <v>19333333</v>
      </c>
      <c r="Z126" s="84">
        <f>+V126</f>
        <v>19333333</v>
      </c>
      <c r="AA126" s="86">
        <v>0</v>
      </c>
      <c r="AB126" s="85">
        <f>+AC126+AD126+AE126+AF126+AG126+AH126+AI126+AJ126</f>
        <v>0</v>
      </c>
      <c r="AC126" s="86">
        <v>0</v>
      </c>
      <c r="AD126" s="86">
        <v>0</v>
      </c>
      <c r="AE126" s="86">
        <v>0</v>
      </c>
      <c r="AF126" s="86">
        <v>0</v>
      </c>
      <c r="AG126" s="86">
        <v>0</v>
      </c>
      <c r="AH126" s="86">
        <v>0</v>
      </c>
      <c r="AI126" s="86">
        <v>0</v>
      </c>
      <c r="AJ126" s="86">
        <v>0</v>
      </c>
      <c r="AK126" s="78" t="s">
        <v>104</v>
      </c>
      <c r="AL126" s="103" t="s">
        <v>1569</v>
      </c>
      <c r="AM126" s="70" t="s">
        <v>1226</v>
      </c>
      <c r="AN126" s="76">
        <v>1057593170</v>
      </c>
      <c r="AO126" s="78" t="s">
        <v>114</v>
      </c>
      <c r="AP126" s="70" t="s">
        <v>114</v>
      </c>
      <c r="AQ126" s="118" t="s">
        <v>114</v>
      </c>
      <c r="AR126" s="78" t="s">
        <v>114</v>
      </c>
      <c r="AS126" s="70" t="s">
        <v>578</v>
      </c>
      <c r="AT126" s="78" t="s">
        <v>578</v>
      </c>
      <c r="AU126" s="78" t="s">
        <v>392</v>
      </c>
      <c r="AV126" s="70"/>
      <c r="AW126" s="70" t="s">
        <v>1570</v>
      </c>
      <c r="AX126" s="70" t="s">
        <v>109</v>
      </c>
      <c r="AY126" s="70" t="s">
        <v>108</v>
      </c>
      <c r="AZ126" s="92"/>
      <c r="BA126" s="70"/>
      <c r="BB126" s="100"/>
      <c r="BC126" s="92"/>
      <c r="BD126" s="79"/>
      <c r="BE126" s="79"/>
      <c r="BF126" s="79"/>
      <c r="BG126" s="92"/>
      <c r="BH126" s="130">
        <f>T126+BB126</f>
        <v>19333333</v>
      </c>
      <c r="BI126" s="454" t="s">
        <v>113</v>
      </c>
      <c r="BJ126" s="70"/>
      <c r="BK126" s="77" t="s">
        <v>114</v>
      </c>
      <c r="BL126" s="92"/>
      <c r="BM126" s="166"/>
      <c r="BN126" s="104" t="s">
        <v>964</v>
      </c>
      <c r="BO126" s="77">
        <v>30</v>
      </c>
      <c r="BP126" s="77" t="s">
        <v>108</v>
      </c>
      <c r="BQ126" s="77" t="s">
        <v>108</v>
      </c>
      <c r="BR126" s="77" t="s">
        <v>108</v>
      </c>
      <c r="BS126" s="77" t="s">
        <v>108</v>
      </c>
      <c r="BT126" s="77" t="s">
        <v>108</v>
      </c>
      <c r="BU126" s="105" t="s">
        <v>1571</v>
      </c>
      <c r="BV126" s="77">
        <v>3184694029</v>
      </c>
      <c r="BW126" s="114" t="s">
        <v>1572</v>
      </c>
      <c r="BX126" s="95" t="s">
        <v>881</v>
      </c>
      <c r="BY126" s="77" t="s">
        <v>119</v>
      </c>
      <c r="BZ126" s="127">
        <v>16852361763</v>
      </c>
      <c r="CA126" s="93" t="s">
        <v>109</v>
      </c>
      <c r="CB126" s="93" t="s">
        <v>109</v>
      </c>
      <c r="CC126" s="93" t="s">
        <v>109</v>
      </c>
      <c r="CD126" s="280"/>
      <c r="CE126" s="93"/>
      <c r="CF126" s="93"/>
      <c r="CG126" s="93"/>
      <c r="CH126" s="93"/>
      <c r="CI126" s="93"/>
      <c r="CJ126" s="93"/>
      <c r="CK126" s="93"/>
      <c r="CL126" s="93"/>
      <c r="CM126" s="93" t="s">
        <v>109</v>
      </c>
      <c r="CN126" s="93"/>
      <c r="CO126" s="50"/>
      <c r="CP126" s="50"/>
      <c r="CQ126" s="50"/>
      <c r="CR126" s="50"/>
      <c r="CS126" s="50"/>
      <c r="CT126" s="50"/>
      <c r="CU126" s="50"/>
      <c r="CV126" s="50"/>
      <c r="CW126" s="50"/>
      <c r="CX126" s="50"/>
      <c r="CY126" s="50"/>
      <c r="CZ126" s="50"/>
      <c r="DA126" s="50"/>
      <c r="DB126" s="50"/>
      <c r="DC126" s="50"/>
      <c r="DD126" s="50"/>
      <c r="DE126" s="50"/>
      <c r="DF126" s="50"/>
      <c r="DG126" s="50"/>
      <c r="DH126" s="50"/>
      <c r="DI126" s="50"/>
      <c r="DJ126" s="50"/>
      <c r="DK126" s="50"/>
      <c r="DL126" s="50"/>
      <c r="DM126" s="50"/>
      <c r="DN126" s="50"/>
      <c r="DO126" s="50"/>
      <c r="DP126" s="50"/>
      <c r="DQ126" s="50"/>
      <c r="DR126" s="50"/>
      <c r="DS126" s="50"/>
      <c r="DT126" s="50"/>
      <c r="DU126" s="50"/>
      <c r="DV126" s="50"/>
      <c r="DW126" s="50"/>
      <c r="DX126" s="50"/>
      <c r="DY126" s="50"/>
      <c r="DZ126" s="50"/>
      <c r="EA126" s="50"/>
      <c r="EB126" s="50"/>
      <c r="EC126" s="50"/>
      <c r="ED126" s="50"/>
      <c r="EE126" s="50"/>
      <c r="EF126" s="50"/>
      <c r="EG126" s="50"/>
      <c r="EH126" s="50"/>
      <c r="EI126" s="50"/>
      <c r="EJ126" s="50"/>
      <c r="EK126" s="50"/>
      <c r="EL126" s="50"/>
      <c r="EM126" s="50"/>
      <c r="EN126" s="50"/>
      <c r="EO126" s="50"/>
      <c r="EP126" s="50"/>
      <c r="EQ126" s="50"/>
      <c r="ER126" s="50"/>
      <c r="ES126" s="50"/>
      <c r="ET126" s="50"/>
      <c r="EU126" s="50"/>
      <c r="EV126" s="50"/>
      <c r="EW126" s="50"/>
      <c r="EX126" s="50"/>
      <c r="EY126" s="50"/>
      <c r="EZ126" s="50"/>
      <c r="FA126" s="50"/>
      <c r="FB126" s="50"/>
      <c r="FC126" s="50"/>
      <c r="FD126" s="50"/>
      <c r="FE126" s="50"/>
      <c r="FF126" s="50"/>
      <c r="FG126" s="50"/>
      <c r="FH126" s="50"/>
      <c r="FI126" s="50"/>
      <c r="FJ126" s="50"/>
      <c r="FK126" s="50"/>
      <c r="FL126" s="50"/>
      <c r="FM126" s="50"/>
      <c r="FN126" s="50"/>
      <c r="FO126" s="50"/>
      <c r="FP126" s="50"/>
      <c r="FQ126" s="50"/>
      <c r="FR126" s="50"/>
      <c r="FS126" s="50"/>
      <c r="FT126" s="50"/>
      <c r="FU126" s="50"/>
      <c r="FV126" s="50"/>
      <c r="FW126" s="50"/>
      <c r="FX126" s="50"/>
      <c r="FY126" s="50"/>
      <c r="FZ126" s="50"/>
      <c r="GA126" s="50"/>
      <c r="GB126" s="50"/>
      <c r="GC126" s="50"/>
      <c r="GD126" s="50"/>
      <c r="GE126" s="50"/>
      <c r="GF126" s="50"/>
      <c r="GG126" s="50"/>
      <c r="GH126" s="50"/>
      <c r="GI126" s="50"/>
      <c r="GJ126" s="50"/>
      <c r="GK126" s="50"/>
      <c r="GL126" s="50"/>
      <c r="GM126" s="50"/>
      <c r="GN126" s="50"/>
      <c r="GO126" s="50"/>
      <c r="GP126" s="50"/>
      <c r="GQ126" s="50"/>
      <c r="GR126" s="50"/>
      <c r="GS126" s="50"/>
      <c r="GT126" s="50"/>
      <c r="GU126" s="50"/>
    </row>
    <row r="127" spans="1:736" s="50" customFormat="1" ht="45.75" customHeight="1">
      <c r="A127" s="589">
        <f>1+A126</f>
        <v>126</v>
      </c>
      <c r="B127" s="87" t="s">
        <v>1573</v>
      </c>
      <c r="C127" s="70" t="s">
        <v>1574</v>
      </c>
      <c r="D127" s="74" t="s">
        <v>425</v>
      </c>
      <c r="E127" s="71">
        <v>45394</v>
      </c>
      <c r="F127" s="72">
        <v>45397</v>
      </c>
      <c r="G127" s="72">
        <v>45477</v>
      </c>
      <c r="H127" s="70" t="s">
        <v>416</v>
      </c>
      <c r="I127" s="75" t="s">
        <v>95</v>
      </c>
      <c r="J127" s="70" t="s">
        <v>1575</v>
      </c>
      <c r="K127" s="122">
        <v>1000007583</v>
      </c>
      <c r="L127" s="70">
        <v>5</v>
      </c>
      <c r="M127" s="111" t="s">
        <v>844</v>
      </c>
      <c r="N127" s="77" t="s">
        <v>98</v>
      </c>
      <c r="O127" s="87" t="s">
        <v>873</v>
      </c>
      <c r="P127" s="70" t="s">
        <v>1576</v>
      </c>
      <c r="Q127" s="70" t="s">
        <v>1566</v>
      </c>
      <c r="R127" s="79">
        <f>+G127-F127</f>
        <v>80</v>
      </c>
      <c r="S127" s="70" t="s">
        <v>1577</v>
      </c>
      <c r="T127" s="123">
        <v>14133333</v>
      </c>
      <c r="U127" s="124" t="s">
        <v>1578</v>
      </c>
      <c r="V127" s="123">
        <f>+T127</f>
        <v>14133333</v>
      </c>
      <c r="W127" s="125">
        <v>45397</v>
      </c>
      <c r="X127" s="126" t="s">
        <v>473</v>
      </c>
      <c r="Y127" s="311">
        <f>+Z127+AA127+AB127</f>
        <v>14133333</v>
      </c>
      <c r="Z127" s="84">
        <f>+V127</f>
        <v>14133333</v>
      </c>
      <c r="AA127" s="86">
        <v>0</v>
      </c>
      <c r="AB127" s="85">
        <f>+AC127+AD127+AE127+AF127+AG127+AH127+AI127+AJ127</f>
        <v>0</v>
      </c>
      <c r="AC127" s="86">
        <v>0</v>
      </c>
      <c r="AD127" s="86">
        <v>0</v>
      </c>
      <c r="AE127" s="86">
        <v>0</v>
      </c>
      <c r="AF127" s="86">
        <v>0</v>
      </c>
      <c r="AG127" s="86">
        <v>0</v>
      </c>
      <c r="AH127" s="86">
        <v>0</v>
      </c>
      <c r="AI127" s="86">
        <v>0</v>
      </c>
      <c r="AJ127" s="86">
        <v>0</v>
      </c>
      <c r="AK127" s="78" t="s">
        <v>104</v>
      </c>
      <c r="AL127" s="103" t="s">
        <v>1579</v>
      </c>
      <c r="AM127" s="70" t="s">
        <v>864</v>
      </c>
      <c r="AN127" s="76">
        <v>1072652990</v>
      </c>
      <c r="AO127" s="78" t="s">
        <v>114</v>
      </c>
      <c r="AP127" s="70" t="s">
        <v>114</v>
      </c>
      <c r="AQ127" s="118" t="s">
        <v>114</v>
      </c>
      <c r="AR127" s="78" t="s">
        <v>114</v>
      </c>
      <c r="AS127" s="70" t="s">
        <v>578</v>
      </c>
      <c r="AT127" s="78" t="s">
        <v>578</v>
      </c>
      <c r="AU127" s="78" t="s">
        <v>392</v>
      </c>
      <c r="AV127" s="70"/>
      <c r="AW127" s="70" t="s">
        <v>1580</v>
      </c>
      <c r="AX127" s="70" t="s">
        <v>109</v>
      </c>
      <c r="AY127" s="70" t="s">
        <v>108</v>
      </c>
      <c r="AZ127" s="92"/>
      <c r="BA127" s="70"/>
      <c r="BB127" s="100"/>
      <c r="BC127" s="92"/>
      <c r="BD127" s="79"/>
      <c r="BE127" s="79"/>
      <c r="BF127" s="79"/>
      <c r="BG127" s="92"/>
      <c r="BH127" s="90">
        <f>T127+BB127</f>
        <v>14133333</v>
      </c>
      <c r="BI127" s="450" t="s">
        <v>135</v>
      </c>
      <c r="BJ127" s="70"/>
      <c r="BK127" s="77" t="s">
        <v>114</v>
      </c>
      <c r="BL127" s="92"/>
      <c r="BM127" s="398" t="s">
        <v>136</v>
      </c>
      <c r="BN127" s="104" t="s">
        <v>115</v>
      </c>
      <c r="BO127" s="77">
        <v>22</v>
      </c>
      <c r="BP127" s="77" t="s">
        <v>109</v>
      </c>
      <c r="BQ127" s="77" t="s">
        <v>108</v>
      </c>
      <c r="BR127" s="77" t="s">
        <v>108</v>
      </c>
      <c r="BS127" s="77" t="s">
        <v>108</v>
      </c>
      <c r="BT127" s="77" t="s">
        <v>108</v>
      </c>
      <c r="BU127" s="105" t="s">
        <v>1581</v>
      </c>
      <c r="BV127" s="77">
        <v>3204861186</v>
      </c>
      <c r="BW127" s="114" t="s">
        <v>1582</v>
      </c>
      <c r="BX127" s="95" t="s">
        <v>1394</v>
      </c>
      <c r="BY127" s="77" t="s">
        <v>119</v>
      </c>
      <c r="BZ127" s="127">
        <v>4372004271</v>
      </c>
      <c r="CA127" s="93" t="s">
        <v>109</v>
      </c>
      <c r="CB127" s="93" t="s">
        <v>109</v>
      </c>
      <c r="CC127" s="121" t="s">
        <v>109</v>
      </c>
      <c r="CD127" s="93"/>
      <c r="CE127" s="93"/>
      <c r="CF127" s="93"/>
      <c r="CG127" s="93"/>
      <c r="CH127" s="93"/>
      <c r="CI127" s="93"/>
      <c r="CJ127" s="93"/>
      <c r="CK127" s="93"/>
      <c r="CL127" s="93"/>
      <c r="CM127" s="93" t="s">
        <v>109</v>
      </c>
      <c r="CN127" s="93"/>
    </row>
    <row r="128" spans="1:736" s="50" customFormat="1" ht="45.75" customHeight="1">
      <c r="A128" s="589">
        <f>1+A127</f>
        <v>127</v>
      </c>
      <c r="B128" s="151" t="s">
        <v>1583</v>
      </c>
      <c r="C128" s="134" t="s">
        <v>1584</v>
      </c>
      <c r="D128" s="138" t="s">
        <v>93</v>
      </c>
      <c r="E128" s="135">
        <v>45394</v>
      </c>
      <c r="F128" s="136">
        <v>45398</v>
      </c>
      <c r="G128" s="136">
        <v>45488</v>
      </c>
      <c r="H128" s="134" t="s">
        <v>416</v>
      </c>
      <c r="I128" s="139" t="s">
        <v>95</v>
      </c>
      <c r="J128" s="158" t="s">
        <v>1585</v>
      </c>
      <c r="K128" s="251">
        <v>52433380</v>
      </c>
      <c r="L128" s="134">
        <v>1</v>
      </c>
      <c r="M128" s="252" t="s">
        <v>844</v>
      </c>
      <c r="N128" s="141" t="s">
        <v>98</v>
      </c>
      <c r="O128" s="151" t="s">
        <v>873</v>
      </c>
      <c r="P128" s="134" t="s">
        <v>1586</v>
      </c>
      <c r="Q128" s="134" t="s">
        <v>681</v>
      </c>
      <c r="R128" s="143">
        <f>+G128-F128</f>
        <v>90</v>
      </c>
      <c r="S128" s="134" t="s">
        <v>133</v>
      </c>
      <c r="T128" s="253">
        <v>18000000</v>
      </c>
      <c r="U128" s="254" t="s">
        <v>1587</v>
      </c>
      <c r="V128" s="253">
        <f>+T128</f>
        <v>18000000</v>
      </c>
      <c r="W128" s="255">
        <v>45397</v>
      </c>
      <c r="X128" s="256" t="s">
        <v>473</v>
      </c>
      <c r="Y128" s="314">
        <f>+Z128+AA128+AB128</f>
        <v>18000000</v>
      </c>
      <c r="Z128" s="148">
        <f>+V128</f>
        <v>18000000</v>
      </c>
      <c r="AA128" s="149">
        <v>0</v>
      </c>
      <c r="AB128" s="150">
        <f>+AC128+AD128+AE128+AF128+AG128+AH128+AI128+AJ128</f>
        <v>0</v>
      </c>
      <c r="AC128" s="149">
        <v>0</v>
      </c>
      <c r="AD128" s="149">
        <v>0</v>
      </c>
      <c r="AE128" s="149">
        <v>0</v>
      </c>
      <c r="AF128" s="149">
        <v>0</v>
      </c>
      <c r="AG128" s="149">
        <v>0</v>
      </c>
      <c r="AH128" s="149">
        <v>0</v>
      </c>
      <c r="AI128" s="149">
        <v>0</v>
      </c>
      <c r="AJ128" s="149">
        <v>0</v>
      </c>
      <c r="AK128" s="142" t="s">
        <v>104</v>
      </c>
      <c r="AL128" s="103" t="s">
        <v>1588</v>
      </c>
      <c r="AM128" s="134" t="s">
        <v>751</v>
      </c>
      <c r="AN128" s="140">
        <v>20401211</v>
      </c>
      <c r="AO128" s="142" t="s">
        <v>114</v>
      </c>
      <c r="AP128" s="134" t="s">
        <v>114</v>
      </c>
      <c r="AQ128" s="257" t="s">
        <v>114</v>
      </c>
      <c r="AR128" s="142" t="s">
        <v>114</v>
      </c>
      <c r="AS128" s="134" t="s">
        <v>578</v>
      </c>
      <c r="AT128" s="142" t="s">
        <v>578</v>
      </c>
      <c r="AU128" s="142" t="s">
        <v>392</v>
      </c>
      <c r="AV128" s="134"/>
      <c r="AW128" s="134" t="s">
        <v>1580</v>
      </c>
      <c r="AX128" s="134" t="s">
        <v>109</v>
      </c>
      <c r="AY128" s="134" t="s">
        <v>108</v>
      </c>
      <c r="AZ128" s="156"/>
      <c r="BA128" s="134"/>
      <c r="BB128" s="169"/>
      <c r="BC128" s="156"/>
      <c r="BD128" s="143"/>
      <c r="BE128" s="143"/>
      <c r="BF128" s="143"/>
      <c r="BG128" s="156"/>
      <c r="BH128" s="153">
        <f>T128+BB128</f>
        <v>18000000</v>
      </c>
      <c r="BI128" s="349" t="s">
        <v>113</v>
      </c>
      <c r="BJ128" s="134"/>
      <c r="BK128" s="141" t="s">
        <v>114</v>
      </c>
      <c r="BL128" s="156"/>
      <c r="BM128" s="166"/>
      <c r="BN128" s="170" t="s">
        <v>964</v>
      </c>
      <c r="BO128" s="141">
        <v>47</v>
      </c>
      <c r="BP128" s="141" t="s">
        <v>108</v>
      </c>
      <c r="BQ128" s="141" t="s">
        <v>108</v>
      </c>
      <c r="BR128" s="141" t="s">
        <v>108</v>
      </c>
      <c r="BS128" s="141" t="s">
        <v>108</v>
      </c>
      <c r="BT128" s="141" t="s">
        <v>108</v>
      </c>
      <c r="BU128" s="166" t="s">
        <v>1589</v>
      </c>
      <c r="BV128" s="141">
        <v>3102181218</v>
      </c>
      <c r="BW128" s="114" t="s">
        <v>1590</v>
      </c>
      <c r="BX128" s="158" t="s">
        <v>304</v>
      </c>
      <c r="BY128" s="141" t="s">
        <v>119</v>
      </c>
      <c r="BZ128" s="259" t="s">
        <v>1591</v>
      </c>
      <c r="CA128" s="157" t="s">
        <v>109</v>
      </c>
      <c r="CB128" s="157" t="s">
        <v>109</v>
      </c>
      <c r="CC128" s="172" t="s">
        <v>109</v>
      </c>
      <c r="CD128" s="157"/>
      <c r="CE128" s="157"/>
      <c r="CF128" s="157"/>
      <c r="CG128" s="157"/>
      <c r="CH128" s="157"/>
      <c r="CI128" s="157"/>
      <c r="CJ128" s="157"/>
      <c r="CK128" s="157"/>
      <c r="CL128" s="157"/>
      <c r="CM128" s="157" t="s">
        <v>109</v>
      </c>
      <c r="CN128" s="157"/>
      <c r="CO128" s="297"/>
    </row>
    <row r="129" spans="1:203" s="50" customFormat="1" ht="45.75" customHeight="1">
      <c r="A129" s="589">
        <f>1+A128</f>
        <v>128</v>
      </c>
      <c r="B129" s="151" t="s">
        <v>1592</v>
      </c>
      <c r="C129" s="134" t="s">
        <v>1593</v>
      </c>
      <c r="D129" s="138" t="s">
        <v>1047</v>
      </c>
      <c r="E129" s="135">
        <v>45397</v>
      </c>
      <c r="F129" s="136">
        <v>45399</v>
      </c>
      <c r="G129" s="136">
        <v>45474</v>
      </c>
      <c r="H129" s="134" t="s">
        <v>416</v>
      </c>
      <c r="I129" s="139" t="s">
        <v>180</v>
      </c>
      <c r="J129" s="134" t="s">
        <v>1594</v>
      </c>
      <c r="K129" s="251">
        <v>20983881</v>
      </c>
      <c r="L129" s="134">
        <v>2</v>
      </c>
      <c r="M129" s="252" t="s">
        <v>844</v>
      </c>
      <c r="N129" s="141" t="s">
        <v>98</v>
      </c>
      <c r="O129" s="151" t="s">
        <v>873</v>
      </c>
      <c r="P129" s="134" t="s">
        <v>1595</v>
      </c>
      <c r="Q129" s="134" t="s">
        <v>1375</v>
      </c>
      <c r="R129" s="143">
        <f>+G129-F129</f>
        <v>75</v>
      </c>
      <c r="S129" s="134" t="s">
        <v>1596</v>
      </c>
      <c r="T129" s="253">
        <v>8000000</v>
      </c>
      <c r="U129" s="254" t="s">
        <v>1597</v>
      </c>
      <c r="V129" s="253">
        <f>+T129</f>
        <v>8000000</v>
      </c>
      <c r="W129" s="255">
        <v>45398</v>
      </c>
      <c r="X129" s="256" t="s">
        <v>473</v>
      </c>
      <c r="Y129" s="314">
        <f>+Z129+AA129+AB129</f>
        <v>8000000</v>
      </c>
      <c r="Z129" s="148">
        <f>+V129</f>
        <v>8000000</v>
      </c>
      <c r="AA129" s="149">
        <v>0</v>
      </c>
      <c r="AB129" s="150">
        <f>+AC129+AD129+AE129+AF129+AG129+AH129+AI129+AJ129</f>
        <v>0</v>
      </c>
      <c r="AC129" s="149">
        <v>0</v>
      </c>
      <c r="AD129" s="149">
        <v>0</v>
      </c>
      <c r="AE129" s="149">
        <v>0</v>
      </c>
      <c r="AF129" s="149">
        <v>0</v>
      </c>
      <c r="AG129" s="149">
        <v>0</v>
      </c>
      <c r="AH129" s="149">
        <v>0</v>
      </c>
      <c r="AI129" s="149">
        <v>0</v>
      </c>
      <c r="AJ129" s="149">
        <v>0</v>
      </c>
      <c r="AK129" s="142" t="s">
        <v>104</v>
      </c>
      <c r="AL129" s="103" t="s">
        <v>1598</v>
      </c>
      <c r="AM129" s="134" t="s">
        <v>1599</v>
      </c>
      <c r="AN129" s="140">
        <v>11202439</v>
      </c>
      <c r="AO129" s="142" t="s">
        <v>114</v>
      </c>
      <c r="AP129" s="134" t="s">
        <v>114</v>
      </c>
      <c r="AQ129" s="257" t="s">
        <v>114</v>
      </c>
      <c r="AR129" s="142" t="s">
        <v>114</v>
      </c>
      <c r="AS129" s="134" t="s">
        <v>578</v>
      </c>
      <c r="AT129" s="142" t="s">
        <v>578</v>
      </c>
      <c r="AU129" s="142" t="s">
        <v>392</v>
      </c>
      <c r="AV129" s="134"/>
      <c r="AW129" s="134" t="s">
        <v>1600</v>
      </c>
      <c r="AX129" s="134" t="s">
        <v>109</v>
      </c>
      <c r="AY129" s="134" t="s">
        <v>108</v>
      </c>
      <c r="AZ129" s="156"/>
      <c r="BA129" s="134"/>
      <c r="BB129" s="169"/>
      <c r="BC129" s="156"/>
      <c r="BD129" s="143"/>
      <c r="BE129" s="143"/>
      <c r="BF129" s="143"/>
      <c r="BG129" s="156"/>
      <c r="BH129" s="153">
        <f>T129+BB129</f>
        <v>8000000</v>
      </c>
      <c r="BI129" s="614" t="s">
        <v>113</v>
      </c>
      <c r="BJ129" s="134"/>
      <c r="BK129" s="141" t="s">
        <v>114</v>
      </c>
      <c r="BL129" s="156"/>
      <c r="BM129" s="166"/>
      <c r="BN129" s="170" t="s">
        <v>964</v>
      </c>
      <c r="BO129" s="141">
        <v>55</v>
      </c>
      <c r="BP129" s="141" t="s">
        <v>108</v>
      </c>
      <c r="BQ129" s="141" t="s">
        <v>108</v>
      </c>
      <c r="BR129" s="141" t="s">
        <v>108</v>
      </c>
      <c r="BS129" s="141" t="s">
        <v>108</v>
      </c>
      <c r="BT129" s="141" t="s">
        <v>108</v>
      </c>
      <c r="BU129" s="166" t="s">
        <v>1601</v>
      </c>
      <c r="BV129" s="141">
        <v>3209786802</v>
      </c>
      <c r="BW129" s="114" t="s">
        <v>1602</v>
      </c>
      <c r="BX129" s="158" t="s">
        <v>881</v>
      </c>
      <c r="BY129" s="141" t="s">
        <v>119</v>
      </c>
      <c r="BZ129" s="259">
        <v>33794564731</v>
      </c>
      <c r="CA129" s="157" t="s">
        <v>109</v>
      </c>
      <c r="CB129" s="157" t="s">
        <v>109</v>
      </c>
      <c r="CC129" s="172" t="s">
        <v>109</v>
      </c>
      <c r="CD129" s="157"/>
      <c r="CE129" s="157"/>
      <c r="CF129" s="157"/>
      <c r="CG129" s="157"/>
      <c r="CH129" s="157"/>
      <c r="CI129" s="157"/>
      <c r="CJ129" s="157"/>
      <c r="CK129" s="157"/>
      <c r="CL129" s="157"/>
      <c r="CM129" s="157" t="s">
        <v>109</v>
      </c>
      <c r="CN129" s="157"/>
      <c r="CO129" s="297"/>
    </row>
    <row r="130" spans="1:203" s="50" customFormat="1" ht="45.75" customHeight="1">
      <c r="A130" s="589">
        <f>1+A129</f>
        <v>129</v>
      </c>
      <c r="B130" s="151" t="s">
        <v>1603</v>
      </c>
      <c r="C130" s="134" t="s">
        <v>1604</v>
      </c>
      <c r="D130" s="138" t="s">
        <v>93</v>
      </c>
      <c r="E130" s="135">
        <v>45397</v>
      </c>
      <c r="F130" s="136">
        <v>45399</v>
      </c>
      <c r="G130" s="136">
        <v>45489</v>
      </c>
      <c r="H130" s="134" t="s">
        <v>416</v>
      </c>
      <c r="I130" s="139" t="s">
        <v>180</v>
      </c>
      <c r="J130" s="158" t="s">
        <v>1605</v>
      </c>
      <c r="K130" s="251">
        <v>1072639876</v>
      </c>
      <c r="L130" s="134">
        <v>1</v>
      </c>
      <c r="M130" s="252" t="s">
        <v>844</v>
      </c>
      <c r="N130" s="141" t="s">
        <v>98</v>
      </c>
      <c r="O130" s="151" t="s">
        <v>1061</v>
      </c>
      <c r="P130" s="134" t="s">
        <v>1455</v>
      </c>
      <c r="Q130" s="134" t="s">
        <v>681</v>
      </c>
      <c r="R130" s="143">
        <f>+G130-F130</f>
        <v>90</v>
      </c>
      <c r="S130" s="134" t="s">
        <v>983</v>
      </c>
      <c r="T130" s="253">
        <v>9324000</v>
      </c>
      <c r="U130" s="254" t="s">
        <v>1606</v>
      </c>
      <c r="V130" s="253">
        <f>+T130</f>
        <v>9324000</v>
      </c>
      <c r="W130" s="255">
        <v>45398</v>
      </c>
      <c r="X130" s="256" t="s">
        <v>473</v>
      </c>
      <c r="Y130" s="314">
        <f>+Z130+AA130+AB130</f>
        <v>9324000</v>
      </c>
      <c r="Z130" s="148">
        <f>+V130</f>
        <v>9324000</v>
      </c>
      <c r="AA130" s="149">
        <v>0</v>
      </c>
      <c r="AB130" s="150">
        <f>+AC130+AD130+AE130+AF130+AG130+AH130+AI130+AJ130</f>
        <v>0</v>
      </c>
      <c r="AC130" s="149">
        <v>0</v>
      </c>
      <c r="AD130" s="149">
        <v>0</v>
      </c>
      <c r="AE130" s="149">
        <v>0</v>
      </c>
      <c r="AF130" s="149">
        <v>0</v>
      </c>
      <c r="AG130" s="149">
        <v>0</v>
      </c>
      <c r="AH130" s="149">
        <v>0</v>
      </c>
      <c r="AI130" s="149">
        <v>0</v>
      </c>
      <c r="AJ130" s="149">
        <v>0</v>
      </c>
      <c r="AK130" s="142" t="s">
        <v>104</v>
      </c>
      <c r="AL130" s="103" t="s">
        <v>1607</v>
      </c>
      <c r="AM130" s="134" t="s">
        <v>224</v>
      </c>
      <c r="AN130" s="140">
        <v>13542484</v>
      </c>
      <c r="AO130" s="142" t="s">
        <v>114</v>
      </c>
      <c r="AP130" s="134" t="s">
        <v>114</v>
      </c>
      <c r="AQ130" s="257" t="s">
        <v>114</v>
      </c>
      <c r="AR130" s="142" t="s">
        <v>114</v>
      </c>
      <c r="AS130" s="134" t="s">
        <v>578</v>
      </c>
      <c r="AT130" s="142" t="s">
        <v>578</v>
      </c>
      <c r="AU130" s="142" t="s">
        <v>392</v>
      </c>
      <c r="AV130" s="134"/>
      <c r="AW130" s="134" t="s">
        <v>1580</v>
      </c>
      <c r="AX130" s="134" t="s">
        <v>109</v>
      </c>
      <c r="AY130" s="134" t="s">
        <v>108</v>
      </c>
      <c r="AZ130" s="156"/>
      <c r="BA130" s="134"/>
      <c r="BB130" s="169"/>
      <c r="BC130" s="156"/>
      <c r="BD130" s="143"/>
      <c r="BE130" s="143"/>
      <c r="BF130" s="143"/>
      <c r="BG130" s="156"/>
      <c r="BH130" s="153">
        <f>T130+BB130</f>
        <v>9324000</v>
      </c>
      <c r="BI130" s="614" t="s">
        <v>113</v>
      </c>
      <c r="BJ130" s="134"/>
      <c r="BK130" s="141" t="s">
        <v>114</v>
      </c>
      <c r="BL130" s="156"/>
      <c r="BM130" s="166"/>
      <c r="BN130" s="170" t="s">
        <v>917</v>
      </c>
      <c r="BO130" s="141">
        <v>38</v>
      </c>
      <c r="BP130" s="141" t="s">
        <v>109</v>
      </c>
      <c r="BQ130" s="141" t="s">
        <v>108</v>
      </c>
      <c r="BR130" s="141" t="s">
        <v>108</v>
      </c>
      <c r="BS130" s="141" t="s">
        <v>108</v>
      </c>
      <c r="BT130" s="141" t="s">
        <v>108</v>
      </c>
      <c r="BU130" s="166" t="s">
        <v>1608</v>
      </c>
      <c r="BV130" s="141">
        <v>3107620793</v>
      </c>
      <c r="BW130" s="114" t="s">
        <v>1609</v>
      </c>
      <c r="BX130" s="158" t="s">
        <v>304</v>
      </c>
      <c r="BY130" s="141" t="s">
        <v>119</v>
      </c>
      <c r="BZ130" s="259">
        <v>264474040</v>
      </c>
      <c r="CA130" s="157" t="s">
        <v>109</v>
      </c>
      <c r="CB130" s="157" t="s">
        <v>109</v>
      </c>
      <c r="CC130" s="172" t="s">
        <v>109</v>
      </c>
      <c r="CD130" s="157"/>
      <c r="CE130" s="157"/>
      <c r="CF130" s="157"/>
      <c r="CG130" s="157"/>
      <c r="CH130" s="157"/>
      <c r="CI130" s="157"/>
      <c r="CJ130" s="157"/>
      <c r="CK130" s="157"/>
      <c r="CL130" s="157"/>
      <c r="CM130" s="157" t="s">
        <v>109</v>
      </c>
      <c r="CN130" s="157"/>
      <c r="CO130" s="297"/>
    </row>
    <row r="131" spans="1:203" s="16" customFormat="1" ht="45.75" customHeight="1">
      <c r="A131" s="589">
        <f>1+A130</f>
        <v>130</v>
      </c>
      <c r="B131" s="151" t="s">
        <v>1610</v>
      </c>
      <c r="C131" s="134" t="s">
        <v>1611</v>
      </c>
      <c r="D131" s="138" t="s">
        <v>340</v>
      </c>
      <c r="E131" s="135">
        <v>45397</v>
      </c>
      <c r="F131" s="136">
        <v>45404</v>
      </c>
      <c r="G131" s="136">
        <v>45586</v>
      </c>
      <c r="H131" s="134" t="s">
        <v>416</v>
      </c>
      <c r="I131" s="139" t="s">
        <v>216</v>
      </c>
      <c r="J131" s="158" t="s">
        <v>1612</v>
      </c>
      <c r="K131" s="251">
        <v>35475348</v>
      </c>
      <c r="L131" s="134">
        <v>3</v>
      </c>
      <c r="M131" s="252" t="s">
        <v>844</v>
      </c>
      <c r="N131" s="141" t="s">
        <v>98</v>
      </c>
      <c r="O131" s="151" t="s">
        <v>1061</v>
      </c>
      <c r="P131" s="134" t="s">
        <v>1613</v>
      </c>
      <c r="Q131" s="134" t="s">
        <v>1037</v>
      </c>
      <c r="R131" s="143">
        <f>+G131-F131</f>
        <v>182</v>
      </c>
      <c r="S131" s="134" t="s">
        <v>1614</v>
      </c>
      <c r="T131" s="253">
        <v>96000000</v>
      </c>
      <c r="U131" s="254" t="s">
        <v>1615</v>
      </c>
      <c r="V131" s="253">
        <f>+T131</f>
        <v>96000000</v>
      </c>
      <c r="W131" s="255">
        <v>45398</v>
      </c>
      <c r="X131" s="256" t="s">
        <v>473</v>
      </c>
      <c r="Y131" s="314">
        <f>+Z131+AA131+AB131</f>
        <v>96000000</v>
      </c>
      <c r="Z131" s="148">
        <f>+V131</f>
        <v>96000000</v>
      </c>
      <c r="AA131" s="149">
        <v>0</v>
      </c>
      <c r="AB131" s="150">
        <f>+AC131+AD131+AE131+AF131+AG131+AH131+AI131+AJ131</f>
        <v>0</v>
      </c>
      <c r="AC131" s="149">
        <v>0</v>
      </c>
      <c r="AD131" s="149">
        <v>0</v>
      </c>
      <c r="AE131" s="149">
        <v>0</v>
      </c>
      <c r="AF131" s="149">
        <v>0</v>
      </c>
      <c r="AG131" s="149">
        <v>0</v>
      </c>
      <c r="AH131" s="149">
        <v>0</v>
      </c>
      <c r="AI131" s="149">
        <v>0</v>
      </c>
      <c r="AJ131" s="149">
        <v>0</v>
      </c>
      <c r="AK131" s="142" t="s">
        <v>104</v>
      </c>
      <c r="AL131" s="103" t="s">
        <v>1616</v>
      </c>
      <c r="AM131" s="134" t="s">
        <v>173</v>
      </c>
      <c r="AN131" s="140">
        <v>1032403358</v>
      </c>
      <c r="AO131" s="142" t="s">
        <v>1617</v>
      </c>
      <c r="AP131" s="134" t="s">
        <v>1618</v>
      </c>
      <c r="AQ131" s="257">
        <v>45401</v>
      </c>
      <c r="AR131" s="142" t="s">
        <v>1617</v>
      </c>
      <c r="AS131" s="134" t="s">
        <v>114</v>
      </c>
      <c r="AT131" s="142" t="s">
        <v>578</v>
      </c>
      <c r="AU131" s="142" t="s">
        <v>392</v>
      </c>
      <c r="AV131" s="134"/>
      <c r="AW131" s="134" t="s">
        <v>1619</v>
      </c>
      <c r="AX131" s="134" t="s">
        <v>109</v>
      </c>
      <c r="AY131" s="134" t="s">
        <v>108</v>
      </c>
      <c r="AZ131" s="156"/>
      <c r="BA131" s="134"/>
      <c r="BB131" s="169"/>
      <c r="BC131" s="156"/>
      <c r="BD131" s="143"/>
      <c r="BE131" s="143"/>
      <c r="BF131" s="143"/>
      <c r="BG131" s="156"/>
      <c r="BH131" s="153">
        <f>T131+BB131</f>
        <v>96000000</v>
      </c>
      <c r="BI131" s="296" t="s">
        <v>135</v>
      </c>
      <c r="BJ131" s="134"/>
      <c r="BK131" s="141"/>
      <c r="BL131" s="156"/>
      <c r="BM131" s="398" t="s">
        <v>136</v>
      </c>
      <c r="BN131" s="170" t="s">
        <v>964</v>
      </c>
      <c r="BO131" s="141">
        <v>55</v>
      </c>
      <c r="BP131" s="141" t="s">
        <v>108</v>
      </c>
      <c r="BQ131" s="141" t="s">
        <v>108</v>
      </c>
      <c r="BR131" s="141" t="s">
        <v>108</v>
      </c>
      <c r="BS131" s="141" t="s">
        <v>108</v>
      </c>
      <c r="BT131" s="141" t="s">
        <v>108</v>
      </c>
      <c r="BU131" s="166" t="s">
        <v>1620</v>
      </c>
      <c r="BV131" s="141">
        <v>3144237264</v>
      </c>
      <c r="BW131" s="114" t="s">
        <v>1621</v>
      </c>
      <c r="BX131" s="158" t="s">
        <v>1247</v>
      </c>
      <c r="BY131" s="141" t="s">
        <v>119</v>
      </c>
      <c r="BZ131" s="298">
        <v>24070336975</v>
      </c>
      <c r="CA131" s="157" t="s">
        <v>109</v>
      </c>
      <c r="CB131" s="157" t="s">
        <v>109</v>
      </c>
      <c r="CC131" s="172" t="s">
        <v>109</v>
      </c>
      <c r="CD131" s="157"/>
      <c r="CE131" s="157"/>
      <c r="CF131" s="157"/>
      <c r="CG131" s="157"/>
      <c r="CH131" s="157"/>
      <c r="CI131" s="157"/>
      <c r="CJ131" s="157"/>
      <c r="CK131" s="157"/>
      <c r="CL131" s="157"/>
      <c r="CM131" s="157" t="s">
        <v>109</v>
      </c>
      <c r="CN131" s="157"/>
      <c r="CO131" s="297"/>
      <c r="CP131" s="50"/>
      <c r="CQ131" s="50"/>
      <c r="CR131" s="50"/>
      <c r="CS131" s="50"/>
      <c r="CT131" s="50"/>
      <c r="CU131" s="50"/>
      <c r="CV131" s="50"/>
      <c r="CW131" s="50"/>
      <c r="CX131" s="50"/>
      <c r="CY131" s="50"/>
      <c r="CZ131" s="50"/>
      <c r="DA131" s="50"/>
      <c r="DB131" s="50"/>
      <c r="DC131" s="50"/>
      <c r="DD131" s="50"/>
      <c r="DE131" s="50"/>
      <c r="DF131" s="50"/>
      <c r="DG131" s="50"/>
      <c r="DH131" s="50"/>
      <c r="DI131" s="50"/>
      <c r="DJ131" s="50"/>
      <c r="DK131" s="50"/>
      <c r="DL131" s="50"/>
      <c r="DM131" s="50"/>
      <c r="DN131" s="50"/>
      <c r="DO131" s="50"/>
      <c r="DP131" s="50"/>
      <c r="DQ131" s="50"/>
      <c r="DR131" s="50"/>
      <c r="DS131" s="50"/>
      <c r="DT131" s="50"/>
      <c r="DU131" s="50"/>
      <c r="DV131" s="50"/>
      <c r="DW131" s="50"/>
      <c r="DX131" s="50"/>
      <c r="DY131" s="50"/>
      <c r="DZ131" s="50"/>
      <c r="EA131" s="50"/>
      <c r="EB131" s="50"/>
      <c r="EC131" s="50"/>
      <c r="ED131" s="50"/>
      <c r="EE131" s="50"/>
      <c r="EF131" s="50"/>
      <c r="EG131" s="50"/>
      <c r="EH131" s="50"/>
      <c r="EI131" s="50"/>
      <c r="EJ131" s="50"/>
      <c r="EK131" s="50"/>
      <c r="EL131" s="50"/>
      <c r="EM131" s="50"/>
      <c r="EN131" s="50"/>
      <c r="EO131" s="50"/>
      <c r="EP131" s="50"/>
      <c r="EQ131" s="50"/>
      <c r="ER131" s="50"/>
      <c r="ES131" s="50"/>
      <c r="ET131" s="50"/>
      <c r="EU131" s="50"/>
      <c r="EV131" s="50"/>
      <c r="EW131" s="50"/>
      <c r="EX131" s="50"/>
      <c r="EY131" s="50"/>
      <c r="EZ131" s="50"/>
      <c r="FA131" s="50"/>
      <c r="FB131" s="50"/>
      <c r="FC131" s="50"/>
      <c r="FD131" s="50"/>
      <c r="FE131" s="50"/>
      <c r="FF131" s="50"/>
      <c r="FG131" s="50"/>
      <c r="FH131" s="50"/>
      <c r="FI131" s="50"/>
      <c r="FJ131" s="50"/>
      <c r="FK131" s="50"/>
      <c r="FL131" s="50"/>
      <c r="FM131" s="50"/>
      <c r="FN131" s="50"/>
      <c r="FO131" s="50"/>
      <c r="FP131" s="50"/>
      <c r="FQ131" s="50"/>
      <c r="FR131" s="50"/>
      <c r="FS131" s="50"/>
      <c r="FT131" s="50"/>
      <c r="FU131" s="50"/>
      <c r="FV131" s="50"/>
      <c r="FW131" s="50"/>
      <c r="FX131" s="50"/>
      <c r="FY131" s="50"/>
      <c r="FZ131" s="50"/>
      <c r="GA131" s="50"/>
      <c r="GB131" s="50"/>
      <c r="GC131" s="50"/>
      <c r="GD131" s="50"/>
      <c r="GE131" s="50"/>
      <c r="GF131" s="50"/>
      <c r="GG131" s="50"/>
      <c r="GH131" s="50"/>
      <c r="GI131" s="50"/>
      <c r="GJ131" s="50"/>
      <c r="GK131" s="50"/>
      <c r="GL131" s="50"/>
      <c r="GM131" s="50"/>
      <c r="GN131" s="50"/>
      <c r="GO131" s="50"/>
      <c r="GP131" s="50"/>
      <c r="GQ131" s="50"/>
      <c r="GR131" s="50"/>
      <c r="GS131" s="50"/>
      <c r="GT131" s="50"/>
      <c r="GU131" s="50"/>
    </row>
    <row r="132" spans="1:203" s="98" customFormat="1" ht="45.75" customHeight="1">
      <c r="A132" s="589">
        <f>1+A131</f>
        <v>131</v>
      </c>
      <c r="B132" s="87" t="s">
        <v>1622</v>
      </c>
      <c r="C132" s="70" t="s">
        <v>1623</v>
      </c>
      <c r="D132" s="74" t="s">
        <v>1034</v>
      </c>
      <c r="E132" s="71">
        <v>45398</v>
      </c>
      <c r="F132" s="72">
        <v>45400</v>
      </c>
      <c r="G132" s="72">
        <v>45475</v>
      </c>
      <c r="H132" s="70" t="s">
        <v>416</v>
      </c>
      <c r="I132" s="75" t="s">
        <v>95</v>
      </c>
      <c r="J132" s="95" t="s">
        <v>1624</v>
      </c>
      <c r="K132" s="122">
        <v>35475548</v>
      </c>
      <c r="L132" s="70">
        <v>1</v>
      </c>
      <c r="M132" s="111" t="s">
        <v>844</v>
      </c>
      <c r="N132" s="77" t="s">
        <v>98</v>
      </c>
      <c r="O132" s="87" t="s">
        <v>857</v>
      </c>
      <c r="P132" s="70" t="s">
        <v>1625</v>
      </c>
      <c r="Q132" s="70" t="s">
        <v>1375</v>
      </c>
      <c r="R132" s="79">
        <f>+G132-F132</f>
        <v>75</v>
      </c>
      <c r="S132" s="70" t="s">
        <v>1626</v>
      </c>
      <c r="T132" s="123">
        <v>14250000</v>
      </c>
      <c r="U132" s="124" t="s">
        <v>1627</v>
      </c>
      <c r="V132" s="123">
        <f>+T132</f>
        <v>14250000</v>
      </c>
      <c r="W132" s="125">
        <v>45399</v>
      </c>
      <c r="X132" s="126" t="s">
        <v>1040</v>
      </c>
      <c r="Y132" s="311">
        <f>+Z132+AA132+AB132</f>
        <v>14250000</v>
      </c>
      <c r="Z132" s="84">
        <v>0</v>
      </c>
      <c r="AA132" s="86">
        <v>0</v>
      </c>
      <c r="AB132" s="85">
        <f>+AC132+AD132+AE132+AF132+AG132+AH132+AI132+AJ132</f>
        <v>14250000</v>
      </c>
      <c r="AC132" s="86">
        <v>0</v>
      </c>
      <c r="AD132" s="86">
        <v>0</v>
      </c>
      <c r="AE132" s="86">
        <v>0</v>
      </c>
      <c r="AF132" s="86">
        <f>+V132</f>
        <v>14250000</v>
      </c>
      <c r="AG132" s="86">
        <v>0</v>
      </c>
      <c r="AH132" s="86">
        <v>0</v>
      </c>
      <c r="AI132" s="86">
        <v>0</v>
      </c>
      <c r="AJ132" s="86">
        <v>0</v>
      </c>
      <c r="AK132" s="78" t="s">
        <v>104</v>
      </c>
      <c r="AL132" s="103" t="s">
        <v>1628</v>
      </c>
      <c r="AM132" s="70" t="s">
        <v>1629</v>
      </c>
      <c r="AN132" s="76" t="s">
        <v>1630</v>
      </c>
      <c r="AO132" s="78" t="s">
        <v>114</v>
      </c>
      <c r="AP132" s="70" t="s">
        <v>114</v>
      </c>
      <c r="AQ132" s="118" t="s">
        <v>114</v>
      </c>
      <c r="AR132" s="78" t="s">
        <v>114</v>
      </c>
      <c r="AS132" s="70" t="s">
        <v>109</v>
      </c>
      <c r="AT132" s="78" t="s">
        <v>109</v>
      </c>
      <c r="AU132" s="78" t="s">
        <v>392</v>
      </c>
      <c r="AV132" s="70"/>
      <c r="AW132" s="70" t="s">
        <v>1436</v>
      </c>
      <c r="AX132" s="70" t="s">
        <v>109</v>
      </c>
      <c r="AY132" s="70" t="s">
        <v>108</v>
      </c>
      <c r="AZ132" s="92"/>
      <c r="BA132" s="70"/>
      <c r="BB132" s="100"/>
      <c r="BC132" s="92"/>
      <c r="BD132" s="79"/>
      <c r="BE132" s="79"/>
      <c r="BF132" s="79"/>
      <c r="BG132" s="92"/>
      <c r="BH132" s="90">
        <f>T132+BB132</f>
        <v>14250000</v>
      </c>
      <c r="BI132" s="614" t="s">
        <v>113</v>
      </c>
      <c r="BJ132" s="70"/>
      <c r="BK132" s="77" t="s">
        <v>114</v>
      </c>
      <c r="BL132" s="92"/>
      <c r="BM132" s="166"/>
      <c r="BN132" s="104" t="s">
        <v>964</v>
      </c>
      <c r="BO132" s="77">
        <v>53</v>
      </c>
      <c r="BP132" s="77" t="s">
        <v>108</v>
      </c>
      <c r="BQ132" s="77" t="s">
        <v>108</v>
      </c>
      <c r="BR132" s="77" t="s">
        <v>108</v>
      </c>
      <c r="BS132" s="77" t="s">
        <v>108</v>
      </c>
      <c r="BT132" s="77" t="s">
        <v>108</v>
      </c>
      <c r="BU132" s="105" t="s">
        <v>1631</v>
      </c>
      <c r="BV132" s="77">
        <v>3112507645</v>
      </c>
      <c r="BW132" s="114" t="s">
        <v>1632</v>
      </c>
      <c r="BX132" s="95" t="s">
        <v>881</v>
      </c>
      <c r="BY132" s="77" t="s">
        <v>119</v>
      </c>
      <c r="BZ132" s="127">
        <v>33777249971</v>
      </c>
      <c r="CA132" s="93" t="s">
        <v>109</v>
      </c>
      <c r="CB132" s="93" t="s">
        <v>109</v>
      </c>
      <c r="CC132" s="120" t="s">
        <v>109</v>
      </c>
      <c r="CD132" s="93"/>
      <c r="CE132" s="93"/>
      <c r="CF132" s="93"/>
      <c r="CG132" s="93"/>
      <c r="CH132" s="93"/>
      <c r="CI132" s="93"/>
      <c r="CJ132" s="93"/>
      <c r="CK132" s="93"/>
      <c r="CL132" s="93"/>
      <c r="CM132" s="93" t="s">
        <v>109</v>
      </c>
      <c r="CN132" s="93"/>
      <c r="CO132" s="50"/>
      <c r="CP132" s="50"/>
      <c r="CQ132" s="50"/>
      <c r="CR132" s="50"/>
      <c r="CS132" s="50"/>
      <c r="CT132" s="50"/>
      <c r="CU132" s="50"/>
      <c r="CV132" s="50"/>
      <c r="CW132" s="50"/>
      <c r="CX132" s="50"/>
      <c r="CY132" s="50"/>
      <c r="CZ132" s="50"/>
      <c r="DA132" s="50"/>
      <c r="DB132" s="50"/>
      <c r="DC132" s="50"/>
      <c r="DD132" s="50"/>
      <c r="DE132" s="50"/>
      <c r="DF132" s="50"/>
      <c r="DG132" s="50"/>
      <c r="DH132" s="50"/>
      <c r="DI132" s="50"/>
      <c r="DJ132" s="50"/>
      <c r="DK132" s="50"/>
      <c r="DL132" s="50"/>
      <c r="DM132" s="50"/>
      <c r="DN132" s="50"/>
      <c r="DO132" s="50"/>
      <c r="DP132" s="50"/>
      <c r="DQ132" s="50"/>
      <c r="DR132" s="50"/>
      <c r="DS132" s="50"/>
      <c r="DT132" s="50"/>
      <c r="DU132" s="50"/>
      <c r="DV132" s="50"/>
      <c r="DW132" s="50"/>
      <c r="DX132" s="50"/>
      <c r="DY132" s="50"/>
      <c r="DZ132" s="50"/>
      <c r="EA132" s="50"/>
      <c r="EB132" s="50"/>
      <c r="EC132" s="50"/>
      <c r="ED132" s="50"/>
      <c r="EE132" s="50"/>
      <c r="EF132" s="50"/>
      <c r="EG132" s="50"/>
      <c r="EH132" s="50"/>
      <c r="EI132" s="50"/>
      <c r="EJ132" s="50"/>
      <c r="EK132" s="50"/>
      <c r="EL132" s="50"/>
      <c r="EM132" s="50"/>
      <c r="EN132" s="50"/>
      <c r="EO132" s="50"/>
      <c r="EP132" s="50"/>
      <c r="EQ132" s="50"/>
      <c r="ER132" s="50"/>
      <c r="ES132" s="50"/>
      <c r="ET132" s="50"/>
      <c r="EU132" s="50"/>
      <c r="EV132" s="50"/>
      <c r="EW132" s="50"/>
      <c r="EX132" s="50"/>
      <c r="EY132" s="50"/>
      <c r="EZ132" s="50"/>
      <c r="FA132" s="50"/>
      <c r="FB132" s="50"/>
      <c r="FC132" s="50"/>
      <c r="FD132" s="50"/>
      <c r="FE132" s="50"/>
      <c r="FF132" s="50"/>
      <c r="FG132" s="50"/>
      <c r="FH132" s="50"/>
      <c r="FI132" s="50"/>
      <c r="FJ132" s="50"/>
      <c r="FK132" s="50"/>
      <c r="FL132" s="50"/>
      <c r="FM132" s="50"/>
      <c r="FN132" s="50"/>
      <c r="FO132" s="50"/>
      <c r="FP132" s="50"/>
      <c r="FQ132" s="50"/>
      <c r="FR132" s="50"/>
      <c r="FS132" s="50"/>
      <c r="FT132" s="50"/>
      <c r="FU132" s="50"/>
      <c r="FV132" s="50"/>
      <c r="FW132" s="50"/>
      <c r="FX132" s="50"/>
      <c r="FY132" s="50"/>
      <c r="FZ132" s="50"/>
      <c r="GA132" s="50"/>
      <c r="GB132" s="50"/>
      <c r="GC132" s="50"/>
      <c r="GD132" s="50"/>
      <c r="GE132" s="50"/>
      <c r="GF132" s="50"/>
      <c r="GG132" s="50"/>
      <c r="GH132" s="50"/>
      <c r="GI132" s="50"/>
      <c r="GJ132" s="50"/>
      <c r="GK132" s="50"/>
      <c r="GL132" s="50"/>
      <c r="GM132" s="50"/>
      <c r="GN132" s="50"/>
      <c r="GO132" s="50"/>
      <c r="GP132" s="50"/>
      <c r="GQ132" s="50"/>
      <c r="GR132" s="50"/>
      <c r="GS132" s="50"/>
      <c r="GT132" s="50"/>
      <c r="GU132" s="50"/>
    </row>
    <row r="133" spans="1:203" s="50" customFormat="1" ht="45.75" customHeight="1">
      <c r="A133" s="589">
        <f>1+A132</f>
        <v>132</v>
      </c>
      <c r="B133" s="87" t="s">
        <v>1633</v>
      </c>
      <c r="C133" s="70" t="s">
        <v>1634</v>
      </c>
      <c r="D133" s="74" t="s">
        <v>340</v>
      </c>
      <c r="E133" s="71">
        <v>45398</v>
      </c>
      <c r="F133" s="72">
        <v>45399</v>
      </c>
      <c r="G133" s="72">
        <v>45504</v>
      </c>
      <c r="H133" s="70" t="s">
        <v>416</v>
      </c>
      <c r="I133" s="75" t="s">
        <v>95</v>
      </c>
      <c r="J133" s="95" t="s">
        <v>1635</v>
      </c>
      <c r="K133" s="122">
        <v>1074130731</v>
      </c>
      <c r="L133" s="70">
        <v>3</v>
      </c>
      <c r="M133" s="111" t="s">
        <v>844</v>
      </c>
      <c r="N133" s="77" t="s">
        <v>98</v>
      </c>
      <c r="O133" s="87" t="s">
        <v>493</v>
      </c>
      <c r="P133" s="70" t="s">
        <v>1636</v>
      </c>
      <c r="Q133" s="70" t="s">
        <v>1050</v>
      </c>
      <c r="R133" s="79">
        <f>+G133-F133</f>
        <v>105</v>
      </c>
      <c r="S133" s="70" t="s">
        <v>1637</v>
      </c>
      <c r="T133" s="123">
        <v>19250000</v>
      </c>
      <c r="U133" s="124" t="s">
        <v>1638</v>
      </c>
      <c r="V133" s="123">
        <f>+T133</f>
        <v>19250000</v>
      </c>
      <c r="W133" s="125">
        <v>45399</v>
      </c>
      <c r="X133" s="126" t="s">
        <v>473</v>
      </c>
      <c r="Y133" s="311">
        <f>+Z133+AA133+AB133</f>
        <v>19250000</v>
      </c>
      <c r="Z133" s="84">
        <f>+V133</f>
        <v>19250000</v>
      </c>
      <c r="AA133" s="86">
        <v>0</v>
      </c>
      <c r="AB133" s="85">
        <f>+AC133+AD133+AE133+AF133+AG133+AH133+AI133+AJ133</f>
        <v>0</v>
      </c>
      <c r="AC133" s="86">
        <v>0</v>
      </c>
      <c r="AD133" s="86">
        <v>0</v>
      </c>
      <c r="AE133" s="86">
        <v>0</v>
      </c>
      <c r="AF133" s="86">
        <v>0</v>
      </c>
      <c r="AG133" s="86">
        <v>0</v>
      </c>
      <c r="AH133" s="86">
        <v>0</v>
      </c>
      <c r="AI133" s="86">
        <v>0</v>
      </c>
      <c r="AJ133" s="86">
        <v>0</v>
      </c>
      <c r="AK133" s="78" t="s">
        <v>104</v>
      </c>
      <c r="AL133" s="103" t="s">
        <v>1639</v>
      </c>
      <c r="AM133" s="70" t="s">
        <v>1640</v>
      </c>
      <c r="AN133" s="76">
        <v>80729739</v>
      </c>
      <c r="AO133" s="78" t="s">
        <v>114</v>
      </c>
      <c r="AP133" s="70" t="s">
        <v>114</v>
      </c>
      <c r="AQ133" s="118" t="s">
        <v>114</v>
      </c>
      <c r="AR133" s="78" t="s">
        <v>114</v>
      </c>
      <c r="AS133" s="70" t="s">
        <v>109</v>
      </c>
      <c r="AT133" s="78" t="s">
        <v>109</v>
      </c>
      <c r="AU133" s="78" t="s">
        <v>392</v>
      </c>
      <c r="AV133" s="70"/>
      <c r="AW133" s="70"/>
      <c r="AX133" s="70" t="s">
        <v>109</v>
      </c>
      <c r="AY133" s="70" t="s">
        <v>108</v>
      </c>
      <c r="AZ133" s="92"/>
      <c r="BA133" s="70"/>
      <c r="BB133" s="100"/>
      <c r="BC133" s="92"/>
      <c r="BD133" s="79"/>
      <c r="BE133" s="79"/>
      <c r="BF133" s="79"/>
      <c r="BG133" s="92"/>
      <c r="BH133" s="90">
        <f>T133+BB133</f>
        <v>19250000</v>
      </c>
      <c r="BI133" s="614" t="s">
        <v>113</v>
      </c>
      <c r="BJ133" s="134"/>
      <c r="BK133" s="141" t="s">
        <v>114</v>
      </c>
      <c r="BL133" s="156"/>
      <c r="BM133" s="166"/>
      <c r="BN133" s="170" t="s">
        <v>964</v>
      </c>
      <c r="BO133" s="141">
        <v>35</v>
      </c>
      <c r="BP133" s="141" t="s">
        <v>108</v>
      </c>
      <c r="BQ133" s="141" t="s">
        <v>108</v>
      </c>
      <c r="BR133" s="141" t="s">
        <v>108</v>
      </c>
      <c r="BS133" s="141" t="s">
        <v>108</v>
      </c>
      <c r="BT133" s="141" t="s">
        <v>108</v>
      </c>
      <c r="BU133" s="166" t="s">
        <v>1641</v>
      </c>
      <c r="BV133" s="141">
        <v>3015984230</v>
      </c>
      <c r="BW133" s="114" t="s">
        <v>1642</v>
      </c>
      <c r="BX133" s="158" t="s">
        <v>1643</v>
      </c>
      <c r="BY133" s="141" t="s">
        <v>119</v>
      </c>
      <c r="BZ133" s="259" t="s">
        <v>1644</v>
      </c>
      <c r="CA133" s="157" t="s">
        <v>109</v>
      </c>
      <c r="CB133" s="157" t="s">
        <v>109</v>
      </c>
      <c r="CC133" s="288" t="s">
        <v>109</v>
      </c>
      <c r="CD133" s="157" t="s">
        <v>109</v>
      </c>
      <c r="CE133" s="157"/>
      <c r="CF133" s="157"/>
      <c r="CG133" s="157"/>
      <c r="CH133" s="157"/>
      <c r="CI133" s="157"/>
      <c r="CJ133" s="157"/>
      <c r="CK133" s="157"/>
      <c r="CL133" s="157"/>
      <c r="CM133" s="157" t="s">
        <v>109</v>
      </c>
      <c r="CN133" s="157"/>
      <c r="CO133" s="297"/>
    </row>
    <row r="134" spans="1:203" s="50" customFormat="1" ht="45.75" customHeight="1">
      <c r="A134" s="589">
        <f>1+A133</f>
        <v>133</v>
      </c>
      <c r="B134" s="151" t="s">
        <v>1645</v>
      </c>
      <c r="C134" s="134" t="s">
        <v>1646</v>
      </c>
      <c r="D134" s="138" t="s">
        <v>93</v>
      </c>
      <c r="E134" s="135">
        <v>45399</v>
      </c>
      <c r="F134" s="136">
        <v>45400</v>
      </c>
      <c r="G134" s="136">
        <v>45490</v>
      </c>
      <c r="H134" s="134" t="s">
        <v>416</v>
      </c>
      <c r="I134" s="139" t="s">
        <v>95</v>
      </c>
      <c r="J134" s="134" t="s">
        <v>1647</v>
      </c>
      <c r="K134" s="251">
        <v>1018406132</v>
      </c>
      <c r="L134" s="134">
        <v>4</v>
      </c>
      <c r="M134" s="252" t="s">
        <v>844</v>
      </c>
      <c r="N134" s="141" t="s">
        <v>98</v>
      </c>
      <c r="O134" s="151" t="s">
        <v>783</v>
      </c>
      <c r="P134" s="134" t="s">
        <v>1648</v>
      </c>
      <c r="Q134" s="134" t="s">
        <v>681</v>
      </c>
      <c r="R134" s="143">
        <f>+G134-F134</f>
        <v>90</v>
      </c>
      <c r="S134" s="134" t="s">
        <v>1649</v>
      </c>
      <c r="T134" s="253">
        <v>24000000</v>
      </c>
      <c r="U134" s="254" t="s">
        <v>1650</v>
      </c>
      <c r="V134" s="253">
        <f>+T134</f>
        <v>24000000</v>
      </c>
      <c r="W134" s="255">
        <v>45399</v>
      </c>
      <c r="X134" s="256" t="s">
        <v>473</v>
      </c>
      <c r="Y134" s="314">
        <f>+Z134+AA134+AB134</f>
        <v>24000000</v>
      </c>
      <c r="Z134" s="148">
        <f>+V134</f>
        <v>24000000</v>
      </c>
      <c r="AA134" s="149">
        <v>0</v>
      </c>
      <c r="AB134" s="150">
        <f>+AC134+AD134+AE134+AF134+AG134+AH134+AI134+AJ134</f>
        <v>0</v>
      </c>
      <c r="AC134" s="149">
        <v>0</v>
      </c>
      <c r="AD134" s="149">
        <v>0</v>
      </c>
      <c r="AE134" s="149">
        <v>0</v>
      </c>
      <c r="AF134" s="149">
        <v>0</v>
      </c>
      <c r="AG134" s="149">
        <v>0</v>
      </c>
      <c r="AH134" s="149">
        <v>0</v>
      </c>
      <c r="AI134" s="149">
        <v>0</v>
      </c>
      <c r="AJ134" s="149">
        <v>0</v>
      </c>
      <c r="AK134" s="142" t="s">
        <v>104</v>
      </c>
      <c r="AL134" s="103" t="s">
        <v>1651</v>
      </c>
      <c r="AM134" s="134" t="s">
        <v>751</v>
      </c>
      <c r="AN134" s="140">
        <v>20401211</v>
      </c>
      <c r="AO134" s="142" t="s">
        <v>114</v>
      </c>
      <c r="AP134" s="134" t="s">
        <v>114</v>
      </c>
      <c r="AQ134" s="257" t="s">
        <v>114</v>
      </c>
      <c r="AR134" s="142" t="s">
        <v>114</v>
      </c>
      <c r="AS134" s="134" t="s">
        <v>109</v>
      </c>
      <c r="AT134" s="142" t="s">
        <v>109</v>
      </c>
      <c r="AU134" s="142" t="s">
        <v>392</v>
      </c>
      <c r="AV134" s="134"/>
      <c r="AW134" s="134"/>
      <c r="AX134" s="134" t="s">
        <v>109</v>
      </c>
      <c r="AY134" s="134" t="s">
        <v>108</v>
      </c>
      <c r="AZ134" s="156"/>
      <c r="BA134" s="134"/>
      <c r="BB134" s="169"/>
      <c r="BC134" s="156"/>
      <c r="BD134" s="143"/>
      <c r="BE134" s="143"/>
      <c r="BF134" s="143"/>
      <c r="BG134" s="156"/>
      <c r="BH134" s="153">
        <f>T134+BB134</f>
        <v>24000000</v>
      </c>
      <c r="BI134" s="304" t="s">
        <v>135</v>
      </c>
      <c r="BJ134" s="134"/>
      <c r="BK134" s="141" t="s">
        <v>114</v>
      </c>
      <c r="BL134" s="156"/>
      <c r="BM134" s="398" t="s">
        <v>136</v>
      </c>
      <c r="BN134" s="170" t="s">
        <v>917</v>
      </c>
      <c r="BO134" s="141">
        <v>37</v>
      </c>
      <c r="BP134" s="141" t="s">
        <v>578</v>
      </c>
      <c r="BQ134" s="141" t="s">
        <v>108</v>
      </c>
      <c r="BR134" s="141" t="s">
        <v>108</v>
      </c>
      <c r="BS134" s="141" t="s">
        <v>108</v>
      </c>
      <c r="BT134" s="141" t="s">
        <v>108</v>
      </c>
      <c r="BU134" s="166" t="s">
        <v>1652</v>
      </c>
      <c r="BV134" s="141">
        <v>3102532153</v>
      </c>
      <c r="BW134" s="114" t="s">
        <v>1653</v>
      </c>
      <c r="BX134" s="158" t="s">
        <v>839</v>
      </c>
      <c r="BY134" s="141" t="s">
        <v>119</v>
      </c>
      <c r="BZ134" s="259">
        <v>473100058303</v>
      </c>
      <c r="CA134" s="157" t="s">
        <v>109</v>
      </c>
      <c r="CB134" s="157" t="s">
        <v>109</v>
      </c>
      <c r="CC134" s="288" t="s">
        <v>109</v>
      </c>
      <c r="CD134" s="157"/>
      <c r="CE134" s="157"/>
      <c r="CF134" s="157"/>
      <c r="CG134" s="157"/>
      <c r="CH134" s="157"/>
      <c r="CI134" s="157"/>
      <c r="CJ134" s="157"/>
      <c r="CK134" s="157"/>
      <c r="CL134" s="157"/>
      <c r="CM134" s="157" t="s">
        <v>109</v>
      </c>
      <c r="CN134" s="157"/>
      <c r="CO134" s="297"/>
    </row>
    <row r="135" spans="1:203" s="50" customFormat="1" ht="45.75" customHeight="1">
      <c r="A135" s="589">
        <f>1+A134</f>
        <v>134</v>
      </c>
      <c r="B135" s="151" t="s">
        <v>1654</v>
      </c>
      <c r="C135" s="134" t="s">
        <v>1655</v>
      </c>
      <c r="D135" s="138" t="s">
        <v>491</v>
      </c>
      <c r="E135" s="135">
        <v>45399</v>
      </c>
      <c r="F135" s="136">
        <v>45400</v>
      </c>
      <c r="G135" s="136">
        <v>45490</v>
      </c>
      <c r="H135" s="134" t="s">
        <v>416</v>
      </c>
      <c r="I135" s="139" t="s">
        <v>95</v>
      </c>
      <c r="J135" s="158" t="s">
        <v>1656</v>
      </c>
      <c r="K135" s="251">
        <v>35475469</v>
      </c>
      <c r="L135" s="134">
        <v>6</v>
      </c>
      <c r="M135" s="252" t="s">
        <v>844</v>
      </c>
      <c r="N135" s="141" t="s">
        <v>98</v>
      </c>
      <c r="O135" s="151" t="s">
        <v>493</v>
      </c>
      <c r="P135" s="134" t="s">
        <v>1657</v>
      </c>
      <c r="Q135" s="134" t="s">
        <v>681</v>
      </c>
      <c r="R135" s="143">
        <f>+G135-F135</f>
        <v>90</v>
      </c>
      <c r="S135" s="134" t="s">
        <v>271</v>
      </c>
      <c r="T135" s="253">
        <v>16500000</v>
      </c>
      <c r="U135" s="254" t="s">
        <v>1658</v>
      </c>
      <c r="V135" s="253">
        <f>+T135</f>
        <v>16500000</v>
      </c>
      <c r="W135" s="255">
        <v>45399</v>
      </c>
      <c r="X135" s="256" t="s">
        <v>473</v>
      </c>
      <c r="Y135" s="314">
        <f>+Z135+AA135+AB135</f>
        <v>16500000</v>
      </c>
      <c r="Z135" s="148">
        <f>+V135</f>
        <v>16500000</v>
      </c>
      <c r="AA135" s="149">
        <v>0</v>
      </c>
      <c r="AB135" s="150">
        <f>+AC135+AD135+AE135+AF135+AG135+AH135+AI135+AJ135</f>
        <v>0</v>
      </c>
      <c r="AC135" s="149">
        <v>0</v>
      </c>
      <c r="AD135" s="149">
        <v>0</v>
      </c>
      <c r="AE135" s="149">
        <v>0</v>
      </c>
      <c r="AF135" s="149">
        <v>0</v>
      </c>
      <c r="AG135" s="149">
        <v>0</v>
      </c>
      <c r="AH135" s="149">
        <v>0</v>
      </c>
      <c r="AI135" s="149">
        <v>0</v>
      </c>
      <c r="AJ135" s="149">
        <v>0</v>
      </c>
      <c r="AK135" s="142" t="s">
        <v>104</v>
      </c>
      <c r="AL135" s="103" t="s">
        <v>1659</v>
      </c>
      <c r="AM135" s="134" t="s">
        <v>1660</v>
      </c>
      <c r="AN135" s="140">
        <v>1015418787</v>
      </c>
      <c r="AO135" s="142" t="s">
        <v>114</v>
      </c>
      <c r="AP135" s="134" t="s">
        <v>114</v>
      </c>
      <c r="AQ135" s="257" t="s">
        <v>114</v>
      </c>
      <c r="AR135" s="142" t="s">
        <v>114</v>
      </c>
      <c r="AS135" s="134" t="s">
        <v>109</v>
      </c>
      <c r="AT135" s="142" t="s">
        <v>109</v>
      </c>
      <c r="AU135" s="142" t="s">
        <v>392</v>
      </c>
      <c r="AV135" s="134"/>
      <c r="AW135" s="134"/>
      <c r="AX135" s="134" t="s">
        <v>109</v>
      </c>
      <c r="AY135" s="134" t="s">
        <v>108</v>
      </c>
      <c r="AZ135" s="156"/>
      <c r="BA135" s="134"/>
      <c r="BB135" s="169"/>
      <c r="BC135" s="156"/>
      <c r="BD135" s="143"/>
      <c r="BE135" s="143"/>
      <c r="BF135" s="143"/>
      <c r="BG135" s="156"/>
      <c r="BH135" s="153">
        <f>T135+BB135</f>
        <v>16500000</v>
      </c>
      <c r="BI135" s="468" t="s">
        <v>113</v>
      </c>
      <c r="BJ135" s="134"/>
      <c r="BK135" s="141" t="s">
        <v>114</v>
      </c>
      <c r="BL135" s="156"/>
      <c r="BM135" s="468"/>
      <c r="BN135" s="170" t="s">
        <v>964</v>
      </c>
      <c r="BO135" s="141">
        <v>54</v>
      </c>
      <c r="BP135" s="141" t="s">
        <v>108</v>
      </c>
      <c r="BQ135" s="141" t="s">
        <v>108</v>
      </c>
      <c r="BR135" s="141" t="s">
        <v>108</v>
      </c>
      <c r="BS135" s="141" t="s">
        <v>108</v>
      </c>
      <c r="BT135" s="141" t="s">
        <v>108</v>
      </c>
      <c r="BU135" s="166" t="s">
        <v>1661</v>
      </c>
      <c r="BV135" s="141">
        <v>3134896036</v>
      </c>
      <c r="BW135" s="114" t="s">
        <v>1662</v>
      </c>
      <c r="BX135" s="158" t="s">
        <v>881</v>
      </c>
      <c r="BY135" s="141" t="s">
        <v>119</v>
      </c>
      <c r="BZ135" s="259">
        <v>94644856890</v>
      </c>
      <c r="CA135" s="157" t="s">
        <v>109</v>
      </c>
      <c r="CB135" s="157" t="s">
        <v>109</v>
      </c>
      <c r="CC135" s="288" t="s">
        <v>109</v>
      </c>
      <c r="CD135" s="157"/>
      <c r="CE135" s="157"/>
      <c r="CF135" s="157"/>
      <c r="CG135" s="157"/>
      <c r="CH135" s="157"/>
      <c r="CI135" s="157"/>
      <c r="CJ135" s="157"/>
      <c r="CK135" s="157"/>
      <c r="CL135" s="157"/>
      <c r="CM135" s="157" t="s">
        <v>109</v>
      </c>
      <c r="CN135" s="157"/>
      <c r="CO135" s="297"/>
    </row>
    <row r="136" spans="1:203" s="50" customFormat="1" ht="45.75" customHeight="1">
      <c r="A136" s="617">
        <f>1+A135</f>
        <v>135</v>
      </c>
      <c r="B136" s="151" t="s">
        <v>1663</v>
      </c>
      <c r="C136" s="134" t="s">
        <v>1664</v>
      </c>
      <c r="D136" s="138" t="s">
        <v>235</v>
      </c>
      <c r="E136" s="135">
        <v>45399</v>
      </c>
      <c r="F136" s="136">
        <v>45400</v>
      </c>
      <c r="G136" s="136">
        <v>45475</v>
      </c>
      <c r="H136" s="134" t="s">
        <v>416</v>
      </c>
      <c r="I136" s="139" t="s">
        <v>180</v>
      </c>
      <c r="J136" s="134" t="s">
        <v>1665</v>
      </c>
      <c r="K136" s="251">
        <v>1007635490</v>
      </c>
      <c r="L136" s="134">
        <v>8</v>
      </c>
      <c r="M136" s="252" t="s">
        <v>844</v>
      </c>
      <c r="N136" s="141" t="s">
        <v>98</v>
      </c>
      <c r="O136" s="151" t="s">
        <v>857</v>
      </c>
      <c r="P136" s="134" t="s">
        <v>1666</v>
      </c>
      <c r="Q136" s="134" t="s">
        <v>1375</v>
      </c>
      <c r="R136" s="143">
        <f>+G136-F136</f>
        <v>75</v>
      </c>
      <c r="S136" s="134" t="s">
        <v>1667</v>
      </c>
      <c r="T136" s="253">
        <v>6999995</v>
      </c>
      <c r="U136" s="254" t="s">
        <v>1668</v>
      </c>
      <c r="V136" s="253">
        <f>+T136</f>
        <v>6999995</v>
      </c>
      <c r="W136" s="255">
        <v>45399</v>
      </c>
      <c r="X136" s="256" t="s">
        <v>473</v>
      </c>
      <c r="Y136" s="314">
        <f>+Z136+AA136+AB136</f>
        <v>6999995</v>
      </c>
      <c r="Z136" s="148">
        <f>+V136</f>
        <v>6999995</v>
      </c>
      <c r="AA136" s="149">
        <v>0</v>
      </c>
      <c r="AB136" s="150">
        <f>+AC136+AD136+AE136+AF136+AG136+AH136+AI136+AJ136</f>
        <v>0</v>
      </c>
      <c r="AC136" s="149">
        <v>0</v>
      </c>
      <c r="AD136" s="149">
        <v>0</v>
      </c>
      <c r="AE136" s="149">
        <v>0</v>
      </c>
      <c r="AF136" s="149">
        <v>0</v>
      </c>
      <c r="AG136" s="149">
        <v>0</v>
      </c>
      <c r="AH136" s="149">
        <v>0</v>
      </c>
      <c r="AI136" s="149">
        <v>0</v>
      </c>
      <c r="AJ136" s="149">
        <v>0</v>
      </c>
      <c r="AK136" s="142" t="s">
        <v>104</v>
      </c>
      <c r="AL136" s="103" t="s">
        <v>1669</v>
      </c>
      <c r="AM136" s="134" t="s">
        <v>1670</v>
      </c>
      <c r="AN136" s="140">
        <v>74182269</v>
      </c>
      <c r="AO136" s="142" t="s">
        <v>114</v>
      </c>
      <c r="AP136" s="134" t="s">
        <v>114</v>
      </c>
      <c r="AQ136" s="257" t="s">
        <v>114</v>
      </c>
      <c r="AR136" s="142" t="s">
        <v>114</v>
      </c>
      <c r="AS136" s="134" t="s">
        <v>109</v>
      </c>
      <c r="AT136" s="142" t="s">
        <v>109</v>
      </c>
      <c r="AU136" s="142" t="s">
        <v>392</v>
      </c>
      <c r="AV136" s="134"/>
      <c r="AW136" s="134"/>
      <c r="AX136" s="134" t="s">
        <v>109</v>
      </c>
      <c r="AY136" s="134" t="s">
        <v>108</v>
      </c>
      <c r="AZ136" s="156"/>
      <c r="BA136" s="134"/>
      <c r="BB136" s="169"/>
      <c r="BC136" s="156"/>
      <c r="BD136" s="143"/>
      <c r="BE136" s="143" t="s">
        <v>1671</v>
      </c>
      <c r="BF136" s="143" t="s">
        <v>112</v>
      </c>
      <c r="BG136" s="156">
        <v>45532</v>
      </c>
      <c r="BH136" s="153">
        <f>T136+BB136</f>
        <v>6999995</v>
      </c>
      <c r="BI136" s="134" t="s">
        <v>113</v>
      </c>
      <c r="BJ136" s="134"/>
      <c r="BK136" s="141" t="s">
        <v>114</v>
      </c>
      <c r="BL136" s="156"/>
      <c r="BM136" s="468"/>
      <c r="BN136" s="170" t="s">
        <v>917</v>
      </c>
      <c r="BO136" s="141">
        <v>24</v>
      </c>
      <c r="BP136" s="141" t="s">
        <v>578</v>
      </c>
      <c r="BQ136" s="141" t="s">
        <v>108</v>
      </c>
      <c r="BR136" s="141" t="s">
        <v>108</v>
      </c>
      <c r="BS136" s="141" t="s">
        <v>108</v>
      </c>
      <c r="BT136" s="141" t="s">
        <v>108</v>
      </c>
      <c r="BU136" s="166" t="s">
        <v>1672</v>
      </c>
      <c r="BV136" s="141">
        <v>3012512721</v>
      </c>
      <c r="BW136" s="114" t="s">
        <v>1673</v>
      </c>
      <c r="BX136" s="158" t="s">
        <v>525</v>
      </c>
      <c r="BY136" s="141" t="s">
        <v>119</v>
      </c>
      <c r="BZ136" s="259">
        <v>4372018406</v>
      </c>
      <c r="CA136" s="157" t="s">
        <v>109</v>
      </c>
      <c r="CB136" s="157" t="s">
        <v>109</v>
      </c>
      <c r="CC136" s="288" t="s">
        <v>109</v>
      </c>
      <c r="CD136" s="157"/>
      <c r="CE136" s="157"/>
      <c r="CF136" s="157"/>
      <c r="CG136" s="157"/>
      <c r="CH136" s="157"/>
      <c r="CI136" s="157"/>
      <c r="CJ136" s="157"/>
      <c r="CK136" s="157"/>
      <c r="CL136" s="157"/>
      <c r="CM136" s="157" t="s">
        <v>109</v>
      </c>
      <c r="CN136" s="157"/>
      <c r="CO136" s="297"/>
    </row>
    <row r="137" spans="1:203" s="50" customFormat="1" ht="45.75" customHeight="1">
      <c r="A137" s="617">
        <f>1+A136</f>
        <v>136</v>
      </c>
      <c r="B137" s="151" t="s">
        <v>1674</v>
      </c>
      <c r="C137" s="134" t="s">
        <v>1675</v>
      </c>
      <c r="D137" s="138" t="s">
        <v>93</v>
      </c>
      <c r="E137" s="135">
        <v>45399</v>
      </c>
      <c r="F137" s="136">
        <v>45401</v>
      </c>
      <c r="G137" s="136">
        <v>45491</v>
      </c>
      <c r="H137" s="134" t="s">
        <v>416</v>
      </c>
      <c r="I137" s="139" t="s">
        <v>180</v>
      </c>
      <c r="J137" s="134" t="s">
        <v>1676</v>
      </c>
      <c r="K137" s="251">
        <v>11200814</v>
      </c>
      <c r="L137" s="134">
        <v>7</v>
      </c>
      <c r="M137" s="252" t="s">
        <v>844</v>
      </c>
      <c r="N137" s="141" t="s">
        <v>98</v>
      </c>
      <c r="O137" s="151" t="s">
        <v>783</v>
      </c>
      <c r="P137" s="134" t="s">
        <v>1455</v>
      </c>
      <c r="Q137" s="134" t="s">
        <v>681</v>
      </c>
      <c r="R137" s="143">
        <f>+G137-F137</f>
        <v>90</v>
      </c>
      <c r="S137" s="134" t="s">
        <v>983</v>
      </c>
      <c r="T137" s="253">
        <v>9324000</v>
      </c>
      <c r="U137" s="254" t="s">
        <v>1677</v>
      </c>
      <c r="V137" s="253">
        <f>+T137</f>
        <v>9324000</v>
      </c>
      <c r="W137" s="255">
        <v>45399</v>
      </c>
      <c r="X137" s="256" t="s">
        <v>473</v>
      </c>
      <c r="Y137" s="314">
        <f>+Z137+AA137+AB137</f>
        <v>9324000</v>
      </c>
      <c r="Z137" s="148">
        <f>+V137</f>
        <v>9324000</v>
      </c>
      <c r="AA137" s="149">
        <v>0</v>
      </c>
      <c r="AB137" s="150">
        <f>+AC137+AD137+AE137+AF137+AG137+AH137+AI137+AJ137</f>
        <v>0</v>
      </c>
      <c r="AC137" s="149">
        <v>0</v>
      </c>
      <c r="AD137" s="149">
        <v>0</v>
      </c>
      <c r="AE137" s="149">
        <v>0</v>
      </c>
      <c r="AF137" s="149">
        <v>0</v>
      </c>
      <c r="AG137" s="149">
        <v>0</v>
      </c>
      <c r="AH137" s="149">
        <v>0</v>
      </c>
      <c r="AI137" s="149">
        <v>0</v>
      </c>
      <c r="AJ137" s="149">
        <v>0</v>
      </c>
      <c r="AK137" s="142" t="s">
        <v>104</v>
      </c>
      <c r="AL137" s="103" t="s">
        <v>1678</v>
      </c>
      <c r="AM137" s="134" t="s">
        <v>224</v>
      </c>
      <c r="AN137" s="140">
        <v>13542484</v>
      </c>
      <c r="AO137" s="142" t="s">
        <v>114</v>
      </c>
      <c r="AP137" s="134" t="s">
        <v>114</v>
      </c>
      <c r="AQ137" s="257" t="s">
        <v>114</v>
      </c>
      <c r="AR137" s="142" t="s">
        <v>114</v>
      </c>
      <c r="AS137" s="134" t="s">
        <v>109</v>
      </c>
      <c r="AT137" s="142" t="s">
        <v>109</v>
      </c>
      <c r="AU137" s="142" t="s">
        <v>392</v>
      </c>
      <c r="AV137" s="134"/>
      <c r="AW137" s="134"/>
      <c r="AX137" s="134" t="s">
        <v>109</v>
      </c>
      <c r="AY137" s="134" t="s">
        <v>108</v>
      </c>
      <c r="AZ137" s="156"/>
      <c r="BA137" s="134"/>
      <c r="BB137" s="169"/>
      <c r="BC137" s="156"/>
      <c r="BD137" s="143"/>
      <c r="BE137" s="143"/>
      <c r="BF137" s="143"/>
      <c r="BG137" s="156"/>
      <c r="BH137" s="153">
        <f>T137+BB137</f>
        <v>9324000</v>
      </c>
      <c r="BI137" s="134" t="s">
        <v>113</v>
      </c>
      <c r="BJ137" s="134"/>
      <c r="BK137" s="141" t="s">
        <v>114</v>
      </c>
      <c r="BL137" s="156"/>
      <c r="BM137" s="468"/>
      <c r="BN137" s="170" t="s">
        <v>917</v>
      </c>
      <c r="BO137" s="141">
        <v>46</v>
      </c>
      <c r="BP137" s="141" t="s">
        <v>578</v>
      </c>
      <c r="BQ137" s="141" t="s">
        <v>108</v>
      </c>
      <c r="BR137" s="141" t="s">
        <v>108</v>
      </c>
      <c r="BS137" s="141" t="s">
        <v>108</v>
      </c>
      <c r="BT137" s="141" t="s">
        <v>108</v>
      </c>
      <c r="BU137" s="166" t="s">
        <v>1679</v>
      </c>
      <c r="BV137" s="141">
        <v>3115660120</v>
      </c>
      <c r="BW137" s="114" t="s">
        <v>1680</v>
      </c>
      <c r="BX137" s="158" t="s">
        <v>525</v>
      </c>
      <c r="BY137" s="141" t="s">
        <v>119</v>
      </c>
      <c r="BZ137" s="298">
        <v>4372036830</v>
      </c>
      <c r="CA137" s="157" t="s">
        <v>109</v>
      </c>
      <c r="CB137" s="157" t="s">
        <v>109</v>
      </c>
      <c r="CC137" s="288" t="s">
        <v>109</v>
      </c>
      <c r="CD137" s="157"/>
      <c r="CE137" s="157"/>
      <c r="CF137" s="157"/>
      <c r="CG137" s="157"/>
      <c r="CH137" s="157"/>
      <c r="CI137" s="157"/>
      <c r="CJ137" s="157"/>
      <c r="CK137" s="157"/>
      <c r="CL137" s="157"/>
      <c r="CM137" s="157" t="s">
        <v>109</v>
      </c>
      <c r="CN137" s="157"/>
      <c r="CO137" s="297"/>
    </row>
    <row r="138" spans="1:203" s="98" customFormat="1" ht="45.75" customHeight="1">
      <c r="A138" s="617">
        <f>1+A137</f>
        <v>137</v>
      </c>
      <c r="B138" s="87" t="s">
        <v>1681</v>
      </c>
      <c r="C138" s="70" t="s">
        <v>1682</v>
      </c>
      <c r="D138" s="74" t="s">
        <v>1034</v>
      </c>
      <c r="E138" s="71">
        <v>45399</v>
      </c>
      <c r="F138" s="72">
        <v>45400</v>
      </c>
      <c r="G138" s="72">
        <v>45490</v>
      </c>
      <c r="H138" s="70" t="s">
        <v>416</v>
      </c>
      <c r="I138" s="75" t="s">
        <v>95</v>
      </c>
      <c r="J138" s="95" t="s">
        <v>1683</v>
      </c>
      <c r="K138" s="122">
        <v>20470343</v>
      </c>
      <c r="L138" s="70">
        <v>1</v>
      </c>
      <c r="M138" s="111" t="s">
        <v>844</v>
      </c>
      <c r="N138" s="77" t="s">
        <v>98</v>
      </c>
      <c r="O138" s="87" t="s">
        <v>783</v>
      </c>
      <c r="P138" s="70" t="s">
        <v>1684</v>
      </c>
      <c r="Q138" s="70" t="s">
        <v>681</v>
      </c>
      <c r="R138" s="79">
        <f>+G138-F138</f>
        <v>90</v>
      </c>
      <c r="S138" s="70" t="s">
        <v>1685</v>
      </c>
      <c r="T138" s="123">
        <v>15180000</v>
      </c>
      <c r="U138" s="124" t="s">
        <v>1686</v>
      </c>
      <c r="V138" s="123">
        <f>+T138</f>
        <v>15180000</v>
      </c>
      <c r="W138" s="125">
        <v>45399</v>
      </c>
      <c r="X138" s="126" t="s">
        <v>473</v>
      </c>
      <c r="Y138" s="311">
        <f>+Z138+AA138+AB138</f>
        <v>15180000</v>
      </c>
      <c r="Z138" s="84">
        <f>+V138</f>
        <v>15180000</v>
      </c>
      <c r="AA138" s="86">
        <v>0</v>
      </c>
      <c r="AB138" s="85">
        <f>+AC138+AD138+AE138+AF138+AG138+AH138+AI138+AJ138</f>
        <v>0</v>
      </c>
      <c r="AC138" s="86">
        <v>0</v>
      </c>
      <c r="AD138" s="86">
        <v>0</v>
      </c>
      <c r="AE138" s="86">
        <v>0</v>
      </c>
      <c r="AF138" s="86">
        <v>0</v>
      </c>
      <c r="AG138" s="86">
        <v>0</v>
      </c>
      <c r="AH138" s="86">
        <v>0</v>
      </c>
      <c r="AI138" s="86">
        <v>0</v>
      </c>
      <c r="AJ138" s="86">
        <v>0</v>
      </c>
      <c r="AK138" s="78" t="s">
        <v>104</v>
      </c>
      <c r="AL138" s="103" t="s">
        <v>1687</v>
      </c>
      <c r="AM138" s="70" t="s">
        <v>1688</v>
      </c>
      <c r="AN138" s="76">
        <v>52019383</v>
      </c>
      <c r="AO138" s="78" t="s">
        <v>114</v>
      </c>
      <c r="AP138" s="70" t="s">
        <v>114</v>
      </c>
      <c r="AQ138" s="118" t="s">
        <v>114</v>
      </c>
      <c r="AR138" s="78" t="s">
        <v>114</v>
      </c>
      <c r="AS138" s="70" t="s">
        <v>109</v>
      </c>
      <c r="AT138" s="78" t="s">
        <v>109</v>
      </c>
      <c r="AU138" s="78" t="s">
        <v>392</v>
      </c>
      <c r="AV138" s="70"/>
      <c r="AW138" s="70"/>
      <c r="AX138" s="70" t="s">
        <v>109</v>
      </c>
      <c r="AY138" s="70" t="s">
        <v>108</v>
      </c>
      <c r="AZ138" s="92"/>
      <c r="BA138" s="70"/>
      <c r="BB138" s="100"/>
      <c r="BC138" s="92"/>
      <c r="BD138" s="79"/>
      <c r="BE138" s="79"/>
      <c r="BF138" s="79"/>
      <c r="BG138" s="92"/>
      <c r="BH138" s="90">
        <f>T138+BB138</f>
        <v>15180000</v>
      </c>
      <c r="BI138" s="134" t="s">
        <v>113</v>
      </c>
      <c r="BJ138" s="70"/>
      <c r="BK138" s="77" t="s">
        <v>114</v>
      </c>
      <c r="BL138" s="92"/>
      <c r="BM138" s="468"/>
      <c r="BN138" s="104" t="s">
        <v>161</v>
      </c>
      <c r="BO138" s="77">
        <v>65</v>
      </c>
      <c r="BP138" s="77" t="s">
        <v>108</v>
      </c>
      <c r="BQ138" s="77" t="s">
        <v>108</v>
      </c>
      <c r="BR138" s="77" t="s">
        <v>108</v>
      </c>
      <c r="BS138" s="77" t="s">
        <v>108</v>
      </c>
      <c r="BT138" s="77" t="s">
        <v>108</v>
      </c>
      <c r="BU138" s="105" t="s">
        <v>1689</v>
      </c>
      <c r="BV138" s="77">
        <v>3132080656</v>
      </c>
      <c r="BW138" s="114" t="s">
        <v>1690</v>
      </c>
      <c r="BX138" s="95" t="s">
        <v>1247</v>
      </c>
      <c r="BY138" s="77" t="s">
        <v>119</v>
      </c>
      <c r="BZ138" s="127">
        <v>24062686376</v>
      </c>
      <c r="CA138" s="93" t="s">
        <v>109</v>
      </c>
      <c r="CB138" s="93" t="s">
        <v>109</v>
      </c>
      <c r="CC138" s="121" t="s">
        <v>109</v>
      </c>
      <c r="CD138" s="93"/>
      <c r="CE138" s="93"/>
      <c r="CF138" s="93"/>
      <c r="CG138" s="93"/>
      <c r="CH138" s="93"/>
      <c r="CI138" s="93"/>
      <c r="CJ138" s="93"/>
      <c r="CK138" s="93"/>
      <c r="CL138" s="93"/>
      <c r="CM138" s="93" t="s">
        <v>109</v>
      </c>
      <c r="CN138" s="93"/>
      <c r="CO138" s="50"/>
      <c r="CP138" s="50"/>
      <c r="CQ138" s="50"/>
      <c r="CR138" s="50"/>
      <c r="CS138" s="50"/>
      <c r="CT138" s="50"/>
      <c r="CU138" s="50"/>
      <c r="CV138" s="50"/>
      <c r="CW138" s="50"/>
      <c r="CX138" s="50"/>
      <c r="CY138" s="50"/>
      <c r="CZ138" s="50"/>
      <c r="DA138" s="50"/>
      <c r="DB138" s="50"/>
      <c r="DC138" s="50"/>
      <c r="DD138" s="50"/>
      <c r="DE138" s="50"/>
      <c r="DF138" s="50"/>
      <c r="DG138" s="50"/>
      <c r="DH138" s="50"/>
      <c r="DI138" s="50"/>
      <c r="DJ138" s="50"/>
      <c r="DK138" s="50"/>
      <c r="DL138" s="50"/>
      <c r="DM138" s="50"/>
      <c r="DN138" s="50"/>
      <c r="DO138" s="50"/>
      <c r="DP138" s="50"/>
      <c r="DQ138" s="50"/>
      <c r="DR138" s="50"/>
      <c r="DS138" s="50"/>
      <c r="DT138" s="50"/>
      <c r="DU138" s="50"/>
      <c r="DV138" s="50"/>
      <c r="DW138" s="50"/>
      <c r="DX138" s="50"/>
      <c r="DY138" s="50"/>
      <c r="DZ138" s="50"/>
      <c r="EA138" s="50"/>
      <c r="EB138" s="50"/>
      <c r="EC138" s="50"/>
      <c r="ED138" s="50"/>
      <c r="EE138" s="50"/>
      <c r="EF138" s="50"/>
      <c r="EG138" s="50"/>
      <c r="EH138" s="50"/>
      <c r="EI138" s="50"/>
      <c r="EJ138" s="50"/>
      <c r="EK138" s="50"/>
      <c r="EL138" s="50"/>
      <c r="EM138" s="50"/>
      <c r="EN138" s="50"/>
      <c r="EO138" s="50"/>
      <c r="EP138" s="50"/>
      <c r="EQ138" s="50"/>
      <c r="ER138" s="50"/>
      <c r="ES138" s="50"/>
      <c r="ET138" s="50"/>
      <c r="EU138" s="50"/>
      <c r="EV138" s="50"/>
      <c r="EW138" s="50"/>
      <c r="EX138" s="50"/>
      <c r="EY138" s="50"/>
      <c r="EZ138" s="50"/>
      <c r="FA138" s="50"/>
      <c r="FB138" s="50"/>
      <c r="FC138" s="50"/>
      <c r="FD138" s="50"/>
      <c r="FE138" s="50"/>
      <c r="FF138" s="50"/>
      <c r="FG138" s="50"/>
      <c r="FH138" s="50"/>
      <c r="FI138" s="50"/>
      <c r="FJ138" s="50"/>
      <c r="FK138" s="50"/>
      <c r="FL138" s="50"/>
      <c r="FM138" s="50"/>
      <c r="FN138" s="50"/>
      <c r="FO138" s="50"/>
      <c r="FP138" s="50"/>
      <c r="FQ138" s="50"/>
      <c r="FR138" s="50"/>
      <c r="FS138" s="50"/>
      <c r="FT138" s="50"/>
      <c r="FU138" s="50"/>
      <c r="FV138" s="50"/>
      <c r="FW138" s="50"/>
      <c r="FX138" s="50"/>
      <c r="FY138" s="50"/>
      <c r="FZ138" s="50"/>
      <c r="GA138" s="50"/>
      <c r="GB138" s="50"/>
      <c r="GC138" s="50"/>
      <c r="GD138" s="50"/>
      <c r="GE138" s="50"/>
      <c r="GF138" s="50"/>
      <c r="GG138" s="50"/>
      <c r="GH138" s="50"/>
      <c r="GI138" s="50"/>
      <c r="GJ138" s="50"/>
      <c r="GK138" s="50"/>
      <c r="GL138" s="50"/>
      <c r="GM138" s="50"/>
      <c r="GN138" s="50"/>
      <c r="GO138" s="50"/>
      <c r="GP138" s="50"/>
      <c r="GQ138" s="50"/>
      <c r="GR138" s="50"/>
      <c r="GS138" s="50"/>
      <c r="GT138" s="50"/>
      <c r="GU138" s="50"/>
    </row>
    <row r="139" spans="1:203" s="290" customFormat="1" ht="45.75" customHeight="1">
      <c r="A139" s="589">
        <f>1+A138</f>
        <v>138</v>
      </c>
      <c r="B139" s="151" t="s">
        <v>1691</v>
      </c>
      <c r="C139" s="134" t="s">
        <v>1692</v>
      </c>
      <c r="D139" s="138" t="s">
        <v>1693</v>
      </c>
      <c r="E139" s="135">
        <v>45399</v>
      </c>
      <c r="F139" s="136">
        <v>45400</v>
      </c>
      <c r="G139" s="136">
        <v>45521</v>
      </c>
      <c r="H139" s="134" t="s">
        <v>416</v>
      </c>
      <c r="I139" s="139" t="s">
        <v>180</v>
      </c>
      <c r="J139" s="158" t="s">
        <v>1694</v>
      </c>
      <c r="K139" s="251">
        <v>1072714038</v>
      </c>
      <c r="L139" s="134">
        <v>7</v>
      </c>
      <c r="M139" s="252" t="s">
        <v>844</v>
      </c>
      <c r="N139" s="141" t="s">
        <v>98</v>
      </c>
      <c r="O139" s="151" t="s">
        <v>99</v>
      </c>
      <c r="P139" s="134" t="s">
        <v>1251</v>
      </c>
      <c r="Q139" s="134" t="s">
        <v>928</v>
      </c>
      <c r="R139" s="143">
        <f>+G139-F139</f>
        <v>121</v>
      </c>
      <c r="S139" s="134" t="s">
        <v>1695</v>
      </c>
      <c r="T139" s="253">
        <v>12104000</v>
      </c>
      <c r="U139" s="254" t="s">
        <v>1696</v>
      </c>
      <c r="V139" s="253">
        <f>+T139</f>
        <v>12104000</v>
      </c>
      <c r="W139" s="255">
        <v>45399</v>
      </c>
      <c r="X139" s="256" t="s">
        <v>473</v>
      </c>
      <c r="Y139" s="314">
        <f>+Z139+AA139+AB139</f>
        <v>12104000</v>
      </c>
      <c r="Z139" s="148">
        <f>+V139</f>
        <v>12104000</v>
      </c>
      <c r="AA139" s="149">
        <v>0</v>
      </c>
      <c r="AB139" s="150">
        <f>+AC139+AD139+AE139+AF139+AG139+AH139+AI139+AJ139</f>
        <v>0</v>
      </c>
      <c r="AC139" s="149">
        <v>0</v>
      </c>
      <c r="AD139" s="149">
        <v>0</v>
      </c>
      <c r="AE139" s="149">
        <v>0</v>
      </c>
      <c r="AF139" s="149">
        <v>0</v>
      </c>
      <c r="AG139" s="149">
        <v>0</v>
      </c>
      <c r="AH139" s="149">
        <v>0</v>
      </c>
      <c r="AI139" s="149">
        <v>0</v>
      </c>
      <c r="AJ139" s="149">
        <v>0</v>
      </c>
      <c r="AK139" s="142" t="s">
        <v>104</v>
      </c>
      <c r="AL139" s="103" t="s">
        <v>1697</v>
      </c>
      <c r="AM139" s="134" t="s">
        <v>1698</v>
      </c>
      <c r="AN139" s="140">
        <v>11202703</v>
      </c>
      <c r="AO139" s="142" t="s">
        <v>114</v>
      </c>
      <c r="AP139" s="134" t="s">
        <v>114</v>
      </c>
      <c r="AQ139" s="257" t="s">
        <v>114</v>
      </c>
      <c r="AR139" s="142" t="s">
        <v>114</v>
      </c>
      <c r="AS139" s="134" t="s">
        <v>109</v>
      </c>
      <c r="AT139" s="142" t="s">
        <v>109</v>
      </c>
      <c r="AU139" s="142" t="s">
        <v>392</v>
      </c>
      <c r="AV139" s="134"/>
      <c r="AW139" s="134"/>
      <c r="AX139" s="134" t="s">
        <v>109</v>
      </c>
      <c r="AY139" s="134" t="s">
        <v>108</v>
      </c>
      <c r="AZ139" s="156"/>
      <c r="BA139" s="134"/>
      <c r="BB139" s="169"/>
      <c r="BC139" s="156"/>
      <c r="BD139" s="143"/>
      <c r="BE139" s="143"/>
      <c r="BF139" s="143"/>
      <c r="BG139" s="156"/>
      <c r="BH139" s="153">
        <f>T139+BB139</f>
        <v>12104000</v>
      </c>
      <c r="BI139" s="349" t="s">
        <v>113</v>
      </c>
      <c r="BJ139" s="134"/>
      <c r="BK139" s="141" t="s">
        <v>114</v>
      </c>
      <c r="BL139" s="156"/>
      <c r="BM139" s="468"/>
      <c r="BN139" s="170" t="s">
        <v>917</v>
      </c>
      <c r="BO139" s="141">
        <v>27</v>
      </c>
      <c r="BP139" s="141" t="s">
        <v>578</v>
      </c>
      <c r="BQ139" s="141" t="s">
        <v>108</v>
      </c>
      <c r="BR139" s="141" t="s">
        <v>108</v>
      </c>
      <c r="BS139" s="141" t="s">
        <v>108</v>
      </c>
      <c r="BT139" s="141" t="s">
        <v>108</v>
      </c>
      <c r="BU139" s="166" t="s">
        <v>1699</v>
      </c>
      <c r="BV139" s="141">
        <v>3123296497</v>
      </c>
      <c r="BW139" s="114" t="s">
        <v>1700</v>
      </c>
      <c r="BX139" s="158" t="s">
        <v>839</v>
      </c>
      <c r="BY139" s="141" t="s">
        <v>119</v>
      </c>
      <c r="BZ139" s="259" t="s">
        <v>1701</v>
      </c>
      <c r="CA139" s="157" t="s">
        <v>109</v>
      </c>
      <c r="CB139" s="157" t="s">
        <v>109</v>
      </c>
      <c r="CC139" s="172" t="s">
        <v>109</v>
      </c>
      <c r="CD139" s="157" t="s">
        <v>109</v>
      </c>
      <c r="CE139" s="157"/>
      <c r="CF139" s="157"/>
      <c r="CG139" s="157"/>
      <c r="CH139" s="157"/>
      <c r="CI139" s="157"/>
      <c r="CJ139" s="157"/>
      <c r="CK139" s="157"/>
      <c r="CL139" s="157"/>
      <c r="CM139" s="157" t="s">
        <v>109</v>
      </c>
      <c r="CN139" s="157"/>
      <c r="CO139" s="297"/>
      <c r="CP139" s="297"/>
      <c r="CQ139" s="297"/>
      <c r="CR139" s="297"/>
      <c r="CS139" s="297"/>
      <c r="CT139" s="297"/>
      <c r="CU139" s="297"/>
      <c r="CV139" s="297"/>
      <c r="CW139" s="297"/>
      <c r="CX139" s="297"/>
      <c r="CY139" s="297"/>
      <c r="CZ139" s="297"/>
      <c r="DA139" s="297"/>
      <c r="DB139" s="297"/>
      <c r="DC139" s="297"/>
      <c r="DD139" s="297"/>
      <c r="DE139" s="297"/>
      <c r="DF139" s="297"/>
      <c r="DG139" s="297"/>
      <c r="DH139" s="297"/>
      <c r="DI139" s="297"/>
      <c r="DJ139" s="297"/>
      <c r="DK139" s="297"/>
      <c r="DL139" s="297"/>
      <c r="DM139" s="297"/>
      <c r="DN139" s="297"/>
      <c r="DO139" s="297"/>
      <c r="DP139" s="297"/>
      <c r="DQ139" s="297"/>
      <c r="DR139" s="297"/>
      <c r="DS139" s="297"/>
      <c r="DT139" s="297"/>
      <c r="DU139" s="297"/>
      <c r="DV139" s="297"/>
      <c r="DW139" s="297"/>
      <c r="DX139" s="297"/>
      <c r="DY139" s="297"/>
      <c r="DZ139" s="297"/>
      <c r="EA139" s="297"/>
      <c r="EB139" s="297"/>
      <c r="EC139" s="297"/>
      <c r="ED139" s="297"/>
      <c r="EE139" s="297"/>
      <c r="EF139" s="297"/>
      <c r="EG139" s="297"/>
      <c r="EH139" s="297"/>
      <c r="EI139" s="297"/>
      <c r="EJ139" s="297"/>
      <c r="EK139" s="297"/>
      <c r="EL139" s="297"/>
      <c r="EM139" s="297"/>
      <c r="EN139" s="297"/>
      <c r="EO139" s="297"/>
      <c r="EP139" s="297"/>
      <c r="EQ139" s="297"/>
      <c r="ER139" s="297"/>
      <c r="ES139" s="297"/>
      <c r="ET139" s="297"/>
      <c r="EU139" s="297"/>
      <c r="EV139" s="297"/>
      <c r="EW139" s="297"/>
      <c r="EX139" s="297"/>
      <c r="EY139" s="297"/>
      <c r="EZ139" s="297"/>
      <c r="FA139" s="297"/>
      <c r="FB139" s="297"/>
      <c r="FC139" s="297"/>
      <c r="FD139" s="297"/>
      <c r="FE139" s="297"/>
      <c r="FF139" s="297"/>
      <c r="FG139" s="297"/>
      <c r="FH139" s="297"/>
      <c r="FI139" s="297"/>
      <c r="FJ139" s="297"/>
      <c r="FK139" s="297"/>
      <c r="FL139" s="297"/>
      <c r="FM139" s="297"/>
      <c r="FN139" s="297"/>
      <c r="FO139" s="297"/>
      <c r="FP139" s="297"/>
      <c r="FQ139" s="297"/>
      <c r="FR139" s="297"/>
      <c r="FS139" s="297"/>
      <c r="FT139" s="297"/>
      <c r="FU139" s="297"/>
      <c r="FV139" s="297"/>
      <c r="FW139" s="297"/>
      <c r="FX139" s="297"/>
      <c r="FY139" s="297"/>
      <c r="FZ139" s="297"/>
      <c r="GA139" s="297"/>
      <c r="GB139" s="297"/>
      <c r="GC139" s="297"/>
      <c r="GD139" s="297"/>
      <c r="GE139" s="297"/>
      <c r="GF139" s="297"/>
      <c r="GG139" s="297"/>
      <c r="GH139" s="297"/>
      <c r="GI139" s="297"/>
      <c r="GJ139" s="297"/>
      <c r="GK139" s="297"/>
      <c r="GL139" s="297"/>
      <c r="GM139" s="297"/>
      <c r="GN139" s="297"/>
      <c r="GO139" s="297"/>
      <c r="GP139" s="297"/>
      <c r="GQ139" s="297"/>
      <c r="GR139" s="297"/>
      <c r="GS139" s="297"/>
      <c r="GT139" s="297"/>
      <c r="GU139" s="297"/>
    </row>
    <row r="140" spans="1:203" s="16" customFormat="1" ht="45.75" customHeight="1">
      <c r="A140" s="589">
        <f>1+A139</f>
        <v>139</v>
      </c>
      <c r="B140" s="151" t="s">
        <v>1702</v>
      </c>
      <c r="C140" s="134" t="s">
        <v>1703</v>
      </c>
      <c r="D140" s="138" t="s">
        <v>1081</v>
      </c>
      <c r="E140" s="135">
        <v>45399</v>
      </c>
      <c r="F140" s="136">
        <v>45400</v>
      </c>
      <c r="G140" s="136">
        <v>45657</v>
      </c>
      <c r="H140" s="134" t="s">
        <v>416</v>
      </c>
      <c r="I140" s="139" t="s">
        <v>1007</v>
      </c>
      <c r="J140" s="158" t="s">
        <v>1704</v>
      </c>
      <c r="K140" s="251">
        <v>899999072</v>
      </c>
      <c r="L140" s="134">
        <v>1</v>
      </c>
      <c r="M140" s="252" t="s">
        <v>926</v>
      </c>
      <c r="N140" s="141" t="s">
        <v>98</v>
      </c>
      <c r="O140" s="151" t="s">
        <v>783</v>
      </c>
      <c r="P140" s="134" t="s">
        <v>1705</v>
      </c>
      <c r="Q140" s="134" t="s">
        <v>1706</v>
      </c>
      <c r="R140" s="143">
        <f>+G140-F140</f>
        <v>257</v>
      </c>
      <c r="S140" s="134" t="s">
        <v>1707</v>
      </c>
      <c r="T140" s="253">
        <v>187235227</v>
      </c>
      <c r="U140" s="254" t="s">
        <v>1708</v>
      </c>
      <c r="V140" s="253">
        <f>150000000+37235227</f>
        <v>187235227</v>
      </c>
      <c r="W140" s="255">
        <v>45399</v>
      </c>
      <c r="X140" s="256" t="s">
        <v>473</v>
      </c>
      <c r="Y140" s="314">
        <f>+Z140+AA140+AB140</f>
        <v>187235227</v>
      </c>
      <c r="Z140" s="148">
        <f>+V140</f>
        <v>187235227</v>
      </c>
      <c r="AA140" s="149">
        <v>0</v>
      </c>
      <c r="AB140" s="150">
        <f>+AC140+AD140+AE140+AF140+AG140+AH140+AI140+AJ140</f>
        <v>0</v>
      </c>
      <c r="AC140" s="149">
        <v>0</v>
      </c>
      <c r="AD140" s="149">
        <v>0</v>
      </c>
      <c r="AE140" s="149">
        <v>0</v>
      </c>
      <c r="AF140" s="149">
        <v>0</v>
      </c>
      <c r="AG140" s="149">
        <v>0</v>
      </c>
      <c r="AH140" s="149">
        <v>0</v>
      </c>
      <c r="AI140" s="149">
        <v>0</v>
      </c>
      <c r="AJ140" s="149">
        <v>0</v>
      </c>
      <c r="AK140" s="142" t="s">
        <v>104</v>
      </c>
      <c r="AL140" s="103" t="s">
        <v>1709</v>
      </c>
      <c r="AM140" s="134" t="s">
        <v>407</v>
      </c>
      <c r="AN140" s="140">
        <v>80845166</v>
      </c>
      <c r="AO140" s="142" t="s">
        <v>114</v>
      </c>
      <c r="AP140" s="134" t="s">
        <v>114</v>
      </c>
      <c r="AQ140" s="257" t="s">
        <v>114</v>
      </c>
      <c r="AR140" s="142" t="s">
        <v>114</v>
      </c>
      <c r="AS140" s="134" t="s">
        <v>114</v>
      </c>
      <c r="AT140" s="142" t="s">
        <v>109</v>
      </c>
      <c r="AU140" s="142" t="s">
        <v>392</v>
      </c>
      <c r="AV140" s="134"/>
      <c r="AW140" s="134"/>
      <c r="AX140" s="134" t="s">
        <v>109</v>
      </c>
      <c r="AY140" s="134" t="s">
        <v>108</v>
      </c>
      <c r="AZ140" s="156"/>
      <c r="BA140" s="134"/>
      <c r="BB140" s="169"/>
      <c r="BC140" s="156"/>
      <c r="BD140" s="143"/>
      <c r="BE140" s="143"/>
      <c r="BF140" s="143"/>
      <c r="BG140" s="156"/>
      <c r="BH140" s="153">
        <f>T140+BB140</f>
        <v>187235227</v>
      </c>
      <c r="BI140" s="296" t="s">
        <v>135</v>
      </c>
      <c r="BJ140" s="134"/>
      <c r="BK140" s="141" t="s">
        <v>114</v>
      </c>
      <c r="BL140" s="156"/>
      <c r="BM140" s="398" t="s">
        <v>136</v>
      </c>
      <c r="BN140" s="170" t="s">
        <v>108</v>
      </c>
      <c r="BO140" s="141" t="s">
        <v>108</v>
      </c>
      <c r="BP140" s="141" t="s">
        <v>108</v>
      </c>
      <c r="BQ140" s="141" t="s">
        <v>108</v>
      </c>
      <c r="BR140" s="141" t="s">
        <v>108</v>
      </c>
      <c r="BS140" s="141" t="s">
        <v>108</v>
      </c>
      <c r="BT140" s="141" t="s">
        <v>108</v>
      </c>
      <c r="BU140" s="166" t="s">
        <v>1710</v>
      </c>
      <c r="BV140" s="141">
        <v>5140707</v>
      </c>
      <c r="BW140" s="114" t="s">
        <v>1711</v>
      </c>
      <c r="BX140" s="158" t="s">
        <v>839</v>
      </c>
      <c r="BY140" s="141" t="s">
        <v>119</v>
      </c>
      <c r="BZ140" s="259" t="s">
        <v>1712</v>
      </c>
      <c r="CA140" s="157" t="s">
        <v>109</v>
      </c>
      <c r="CB140" s="157" t="s">
        <v>109</v>
      </c>
      <c r="CC140" s="280" t="s">
        <v>1018</v>
      </c>
      <c r="CD140" s="157"/>
      <c r="CE140" s="157"/>
      <c r="CF140" s="157"/>
      <c r="CG140" s="157"/>
      <c r="CH140" s="157"/>
      <c r="CI140" s="157"/>
      <c r="CJ140" s="157"/>
      <c r="CK140" s="157"/>
      <c r="CL140" s="157"/>
      <c r="CM140" s="157" t="s">
        <v>109</v>
      </c>
      <c r="CN140" s="157"/>
      <c r="CO140" s="297"/>
      <c r="CP140" s="297"/>
      <c r="CQ140" s="297"/>
      <c r="CR140" s="297"/>
      <c r="CS140" s="297"/>
      <c r="CT140" s="297"/>
      <c r="CU140" s="297"/>
      <c r="CV140" s="297"/>
      <c r="CW140" s="297"/>
      <c r="CX140" s="297"/>
      <c r="CY140" s="297"/>
      <c r="CZ140" s="297"/>
      <c r="DA140" s="297"/>
      <c r="DB140" s="297"/>
      <c r="DC140" s="297"/>
      <c r="DD140" s="297"/>
      <c r="DE140" s="297"/>
      <c r="DF140" s="297"/>
      <c r="DG140" s="297"/>
      <c r="DH140" s="297"/>
      <c r="DI140" s="297"/>
      <c r="DJ140" s="297"/>
      <c r="DK140" s="297"/>
      <c r="DL140" s="297"/>
      <c r="DM140" s="297"/>
      <c r="DN140" s="297"/>
      <c r="DO140" s="297"/>
      <c r="DP140" s="297"/>
      <c r="DQ140" s="297"/>
      <c r="DR140" s="297"/>
      <c r="DS140" s="297"/>
      <c r="DT140" s="297"/>
      <c r="DU140" s="297"/>
      <c r="DV140" s="297"/>
      <c r="DW140" s="297"/>
      <c r="DX140" s="297"/>
      <c r="DY140" s="297"/>
      <c r="DZ140" s="297"/>
      <c r="EA140" s="297"/>
      <c r="EB140" s="297"/>
      <c r="EC140" s="297"/>
      <c r="ED140" s="297"/>
      <c r="EE140" s="297"/>
      <c r="EF140" s="297"/>
      <c r="EG140" s="297"/>
      <c r="EH140" s="297"/>
      <c r="EI140" s="297"/>
      <c r="EJ140" s="297"/>
      <c r="EK140" s="297"/>
      <c r="EL140" s="297"/>
      <c r="EM140" s="297"/>
      <c r="EN140" s="297"/>
      <c r="EO140" s="297"/>
      <c r="EP140" s="297"/>
      <c r="EQ140" s="297"/>
      <c r="ER140" s="297"/>
      <c r="ES140" s="297"/>
      <c r="ET140" s="297"/>
      <c r="EU140" s="297"/>
      <c r="EV140" s="297"/>
      <c r="EW140" s="297"/>
      <c r="EX140" s="297"/>
      <c r="EY140" s="297"/>
      <c r="EZ140" s="297"/>
      <c r="FA140" s="297"/>
      <c r="FB140" s="297"/>
      <c r="FC140" s="297"/>
      <c r="FD140" s="297"/>
      <c r="FE140" s="297"/>
      <c r="FF140" s="297"/>
      <c r="FG140" s="297"/>
      <c r="FH140" s="297"/>
      <c r="FI140" s="297"/>
      <c r="FJ140" s="297"/>
      <c r="FK140" s="297"/>
      <c r="FL140" s="297"/>
      <c r="FM140" s="297"/>
      <c r="FN140" s="297"/>
      <c r="FO140" s="297"/>
      <c r="FP140" s="297"/>
      <c r="FQ140" s="297"/>
      <c r="FR140" s="297"/>
      <c r="FS140" s="297"/>
      <c r="FT140" s="297"/>
      <c r="FU140" s="297"/>
      <c r="FV140" s="297"/>
      <c r="FW140" s="297"/>
      <c r="FX140" s="297"/>
      <c r="FY140" s="297"/>
      <c r="FZ140" s="297"/>
      <c r="GA140" s="297"/>
      <c r="GB140" s="297"/>
      <c r="GC140" s="297"/>
      <c r="GD140" s="297"/>
      <c r="GE140" s="297"/>
      <c r="GF140" s="297"/>
      <c r="GG140" s="297"/>
      <c r="GH140" s="297"/>
      <c r="GI140" s="297"/>
      <c r="GJ140" s="297"/>
      <c r="GK140" s="297"/>
      <c r="GL140" s="297"/>
      <c r="GM140" s="297"/>
      <c r="GN140" s="297"/>
      <c r="GO140" s="297"/>
      <c r="GP140" s="297"/>
      <c r="GQ140" s="297"/>
      <c r="GR140" s="297"/>
      <c r="GS140" s="297"/>
      <c r="GT140" s="297"/>
      <c r="GU140" s="297"/>
    </row>
    <row r="141" spans="1:203" s="50" customFormat="1" ht="45.75" customHeight="1">
      <c r="A141" s="617">
        <f>1+A140</f>
        <v>140</v>
      </c>
      <c r="B141" s="151" t="s">
        <v>1713</v>
      </c>
      <c r="C141" s="134" t="s">
        <v>1714</v>
      </c>
      <c r="D141" s="138" t="s">
        <v>1417</v>
      </c>
      <c r="E141" s="135">
        <v>45399</v>
      </c>
      <c r="F141" s="136">
        <v>45404</v>
      </c>
      <c r="G141" s="136">
        <v>45494</v>
      </c>
      <c r="H141" s="134" t="s">
        <v>416</v>
      </c>
      <c r="I141" s="139" t="s">
        <v>180</v>
      </c>
      <c r="J141" s="158" t="s">
        <v>1715</v>
      </c>
      <c r="K141" s="251">
        <v>53911035</v>
      </c>
      <c r="L141" s="134">
        <v>1</v>
      </c>
      <c r="M141" s="252" t="s">
        <v>844</v>
      </c>
      <c r="N141" s="141" t="s">
        <v>98</v>
      </c>
      <c r="O141" s="151" t="s">
        <v>168</v>
      </c>
      <c r="P141" s="134" t="s">
        <v>1716</v>
      </c>
      <c r="Q141" s="134" t="s">
        <v>681</v>
      </c>
      <c r="R141" s="143">
        <f>+G141-F141</f>
        <v>90</v>
      </c>
      <c r="S141" s="134" t="s">
        <v>1409</v>
      </c>
      <c r="T141" s="253">
        <v>9000000</v>
      </c>
      <c r="U141" s="254" t="s">
        <v>1717</v>
      </c>
      <c r="V141" s="253">
        <f>+T141</f>
        <v>9000000</v>
      </c>
      <c r="W141" s="255">
        <v>45400</v>
      </c>
      <c r="X141" s="256" t="s">
        <v>473</v>
      </c>
      <c r="Y141" s="314">
        <f>+Z141+AA141+AB141</f>
        <v>9000000</v>
      </c>
      <c r="Z141" s="148">
        <f>+V141</f>
        <v>9000000</v>
      </c>
      <c r="AA141" s="149">
        <v>0</v>
      </c>
      <c r="AB141" s="150">
        <f>+AC141+AD141+AE141+AF141+AG141+AH141+AI141+AJ141</f>
        <v>0</v>
      </c>
      <c r="AC141" s="149">
        <v>0</v>
      </c>
      <c r="AD141" s="149">
        <v>0</v>
      </c>
      <c r="AE141" s="149">
        <v>0</v>
      </c>
      <c r="AF141" s="149">
        <v>0</v>
      </c>
      <c r="AG141" s="149">
        <v>0</v>
      </c>
      <c r="AH141" s="149">
        <v>0</v>
      </c>
      <c r="AI141" s="149">
        <v>0</v>
      </c>
      <c r="AJ141" s="149">
        <v>0</v>
      </c>
      <c r="AK141" s="142" t="s">
        <v>104</v>
      </c>
      <c r="AL141" s="103" t="s">
        <v>1718</v>
      </c>
      <c r="AM141" s="134" t="s">
        <v>1719</v>
      </c>
      <c r="AN141" s="140">
        <v>35197818</v>
      </c>
      <c r="AO141" s="142" t="s">
        <v>114</v>
      </c>
      <c r="AP141" s="134" t="s">
        <v>114</v>
      </c>
      <c r="AQ141" s="257" t="s">
        <v>114</v>
      </c>
      <c r="AR141" s="142" t="s">
        <v>114</v>
      </c>
      <c r="AS141" s="134" t="s">
        <v>109</v>
      </c>
      <c r="AT141" s="142" t="s">
        <v>109</v>
      </c>
      <c r="AU141" s="142" t="s">
        <v>392</v>
      </c>
      <c r="AV141" s="134"/>
      <c r="AW141" s="134"/>
      <c r="AX141" s="134" t="s">
        <v>109</v>
      </c>
      <c r="AY141" s="134" t="s">
        <v>108</v>
      </c>
      <c r="AZ141" s="156"/>
      <c r="BA141" s="134"/>
      <c r="BB141" s="169"/>
      <c r="BC141" s="156"/>
      <c r="BD141" s="143"/>
      <c r="BE141" s="143"/>
      <c r="BF141" s="143"/>
      <c r="BG141" s="156"/>
      <c r="BH141" s="153">
        <f>T141+BB141</f>
        <v>9000000</v>
      </c>
      <c r="BI141" s="134" t="s">
        <v>113</v>
      </c>
      <c r="BJ141" s="134"/>
      <c r="BK141" s="141" t="s">
        <v>114</v>
      </c>
      <c r="BL141" s="156"/>
      <c r="BM141" s="468"/>
      <c r="BN141" s="170" t="s">
        <v>964</v>
      </c>
      <c r="BO141" s="141">
        <v>39</v>
      </c>
      <c r="BP141" s="141" t="s">
        <v>108</v>
      </c>
      <c r="BQ141" s="141" t="s">
        <v>108</v>
      </c>
      <c r="BR141" s="141" t="s">
        <v>108</v>
      </c>
      <c r="BS141" s="141" t="s">
        <v>108</v>
      </c>
      <c r="BT141" s="141" t="s">
        <v>108</v>
      </c>
      <c r="BU141" s="166" t="s">
        <v>1720</v>
      </c>
      <c r="BV141" s="141">
        <v>3138347925</v>
      </c>
      <c r="BW141" s="114" t="s">
        <v>1721</v>
      </c>
      <c r="BX141" s="158" t="s">
        <v>839</v>
      </c>
      <c r="BY141" s="141" t="s">
        <v>119</v>
      </c>
      <c r="BZ141" s="259" t="s">
        <v>1722</v>
      </c>
      <c r="CA141" s="157" t="s">
        <v>109</v>
      </c>
      <c r="CB141" s="157" t="s">
        <v>109</v>
      </c>
      <c r="CC141" s="172" t="s">
        <v>109</v>
      </c>
      <c r="CD141" s="157"/>
      <c r="CE141" s="157"/>
      <c r="CF141" s="157"/>
      <c r="CG141" s="157"/>
      <c r="CH141" s="157"/>
      <c r="CI141" s="157"/>
      <c r="CJ141" s="157"/>
      <c r="CK141" s="157"/>
      <c r="CL141" s="157"/>
      <c r="CM141" s="157" t="s">
        <v>109</v>
      </c>
      <c r="CN141" s="157"/>
      <c r="CO141" s="297"/>
    </row>
    <row r="142" spans="1:203" s="50" customFormat="1" ht="45.75" customHeight="1">
      <c r="A142" s="617">
        <f>1+A141</f>
        <v>141</v>
      </c>
      <c r="B142" s="151" t="s">
        <v>1723</v>
      </c>
      <c r="C142" s="134" t="s">
        <v>1724</v>
      </c>
      <c r="D142" s="138" t="s">
        <v>1417</v>
      </c>
      <c r="E142" s="135">
        <v>45399</v>
      </c>
      <c r="F142" s="136">
        <v>45404</v>
      </c>
      <c r="G142" s="136">
        <v>45494</v>
      </c>
      <c r="H142" s="134" t="s">
        <v>416</v>
      </c>
      <c r="I142" s="139" t="s">
        <v>180</v>
      </c>
      <c r="J142" s="158" t="s">
        <v>1725</v>
      </c>
      <c r="K142" s="251">
        <v>80401018</v>
      </c>
      <c r="L142" s="134">
        <v>4</v>
      </c>
      <c r="M142" s="252" t="s">
        <v>844</v>
      </c>
      <c r="N142" s="141" t="s">
        <v>98</v>
      </c>
      <c r="O142" s="151" t="s">
        <v>168</v>
      </c>
      <c r="P142" s="134" t="s">
        <v>1726</v>
      </c>
      <c r="Q142" s="134" t="s">
        <v>681</v>
      </c>
      <c r="R142" s="143">
        <f>+G142-F142</f>
        <v>90</v>
      </c>
      <c r="S142" s="134" t="s">
        <v>1409</v>
      </c>
      <c r="T142" s="253">
        <v>9000000</v>
      </c>
      <c r="U142" s="254" t="s">
        <v>1727</v>
      </c>
      <c r="V142" s="253">
        <f>+T142</f>
        <v>9000000</v>
      </c>
      <c r="W142" s="255">
        <v>45400</v>
      </c>
      <c r="X142" s="256" t="s">
        <v>473</v>
      </c>
      <c r="Y142" s="314">
        <f>+Z142+AA142+AB142</f>
        <v>9000000</v>
      </c>
      <c r="Z142" s="148">
        <f>+V142</f>
        <v>9000000</v>
      </c>
      <c r="AA142" s="149">
        <v>0</v>
      </c>
      <c r="AB142" s="150">
        <f>+AC142+AD142+AE142+AF142+AG142+AH142+AI142+AJ142</f>
        <v>0</v>
      </c>
      <c r="AC142" s="149">
        <v>0</v>
      </c>
      <c r="AD142" s="149">
        <v>0</v>
      </c>
      <c r="AE142" s="149">
        <v>0</v>
      </c>
      <c r="AF142" s="149">
        <v>0</v>
      </c>
      <c r="AG142" s="149">
        <v>0</v>
      </c>
      <c r="AH142" s="149">
        <v>0</v>
      </c>
      <c r="AI142" s="149">
        <v>0</v>
      </c>
      <c r="AJ142" s="149">
        <v>0</v>
      </c>
      <c r="AK142" s="142" t="s">
        <v>104</v>
      </c>
      <c r="AL142" s="103" t="s">
        <v>1728</v>
      </c>
      <c r="AM142" s="134" t="s">
        <v>1719</v>
      </c>
      <c r="AN142" s="140">
        <v>35197818</v>
      </c>
      <c r="AO142" s="142" t="s">
        <v>114</v>
      </c>
      <c r="AP142" s="134" t="s">
        <v>114</v>
      </c>
      <c r="AQ142" s="257" t="s">
        <v>114</v>
      </c>
      <c r="AR142" s="142" t="s">
        <v>114</v>
      </c>
      <c r="AS142" s="134" t="s">
        <v>109</v>
      </c>
      <c r="AT142" s="142" t="s">
        <v>109</v>
      </c>
      <c r="AU142" s="142" t="s">
        <v>392</v>
      </c>
      <c r="AV142" s="134"/>
      <c r="AW142" s="134"/>
      <c r="AX142" s="134" t="s">
        <v>109</v>
      </c>
      <c r="AY142" s="134" t="s">
        <v>108</v>
      </c>
      <c r="AZ142" s="156"/>
      <c r="BA142" s="134"/>
      <c r="BB142" s="169"/>
      <c r="BC142" s="156"/>
      <c r="BD142" s="143"/>
      <c r="BE142" s="143"/>
      <c r="BF142" s="143"/>
      <c r="BG142" s="156"/>
      <c r="BH142" s="153">
        <f>T142+BB142</f>
        <v>9000000</v>
      </c>
      <c r="BI142" s="134" t="s">
        <v>113</v>
      </c>
      <c r="BJ142" s="134"/>
      <c r="BK142" s="141" t="s">
        <v>114</v>
      </c>
      <c r="BL142" s="156"/>
      <c r="BM142" s="468"/>
      <c r="BN142" s="170" t="s">
        <v>917</v>
      </c>
      <c r="BO142" s="141">
        <v>52</v>
      </c>
      <c r="BP142" s="141" t="s">
        <v>108</v>
      </c>
      <c r="BQ142" s="141" t="s">
        <v>108</v>
      </c>
      <c r="BR142" s="141" t="s">
        <v>108</v>
      </c>
      <c r="BS142" s="141" t="s">
        <v>108</v>
      </c>
      <c r="BT142" s="141" t="s">
        <v>108</v>
      </c>
      <c r="BU142" s="166" t="s">
        <v>1729</v>
      </c>
      <c r="BV142" s="141">
        <v>3112688951</v>
      </c>
      <c r="BW142" s="114" t="s">
        <v>1730</v>
      </c>
      <c r="BX142" s="158" t="s">
        <v>657</v>
      </c>
      <c r="BY142" s="141" t="s">
        <v>119</v>
      </c>
      <c r="BZ142" s="259" t="s">
        <v>1731</v>
      </c>
      <c r="CA142" s="157" t="s">
        <v>109</v>
      </c>
      <c r="CB142" s="157" t="s">
        <v>109</v>
      </c>
      <c r="CC142" s="172" t="s">
        <v>109</v>
      </c>
      <c r="CD142" s="157"/>
      <c r="CE142" s="157"/>
      <c r="CF142" s="157"/>
      <c r="CG142" s="157"/>
      <c r="CH142" s="157"/>
      <c r="CI142" s="157"/>
      <c r="CJ142" s="157"/>
      <c r="CK142" s="157"/>
      <c r="CL142" s="157"/>
      <c r="CM142" s="157" t="s">
        <v>109</v>
      </c>
      <c r="CN142" s="157"/>
      <c r="CO142" s="297"/>
    </row>
    <row r="143" spans="1:203" s="98" customFormat="1" ht="45.75" customHeight="1">
      <c r="A143" s="617">
        <f>1+A142</f>
        <v>142</v>
      </c>
      <c r="B143" s="87" t="s">
        <v>1732</v>
      </c>
      <c r="C143" s="70" t="s">
        <v>1733</v>
      </c>
      <c r="D143" s="74" t="s">
        <v>1034</v>
      </c>
      <c r="E143" s="71">
        <v>45399</v>
      </c>
      <c r="F143" s="72">
        <v>45400</v>
      </c>
      <c r="G143" s="72">
        <v>45490</v>
      </c>
      <c r="H143" s="70" t="s">
        <v>416</v>
      </c>
      <c r="I143" s="75" t="s">
        <v>95</v>
      </c>
      <c r="J143" s="70" t="s">
        <v>1734</v>
      </c>
      <c r="K143" s="122">
        <v>1072649152</v>
      </c>
      <c r="L143" s="70">
        <v>0</v>
      </c>
      <c r="M143" s="111" t="s">
        <v>844</v>
      </c>
      <c r="N143" s="77" t="s">
        <v>98</v>
      </c>
      <c r="O143" s="87" t="s">
        <v>1061</v>
      </c>
      <c r="P143" s="70" t="s">
        <v>1735</v>
      </c>
      <c r="Q143" s="70" t="s">
        <v>681</v>
      </c>
      <c r="R143" s="79">
        <f>+G143-F143</f>
        <v>90</v>
      </c>
      <c r="S143" s="70" t="s">
        <v>1364</v>
      </c>
      <c r="T143" s="123">
        <v>17100000</v>
      </c>
      <c r="U143" s="124" t="s">
        <v>1736</v>
      </c>
      <c r="V143" s="123">
        <f>+T143</f>
        <v>17100000</v>
      </c>
      <c r="W143" s="125">
        <v>45400</v>
      </c>
      <c r="X143" s="126" t="s">
        <v>1040</v>
      </c>
      <c r="Y143" s="311">
        <f>+Z143+AA143+AB143</f>
        <v>17100000</v>
      </c>
      <c r="Z143" s="84">
        <v>0</v>
      </c>
      <c r="AA143" s="86">
        <v>0</v>
      </c>
      <c r="AB143" s="85">
        <f>+AC143+AD143+AE143+AF143+AG143+AH143+AI143+AJ143</f>
        <v>17100000</v>
      </c>
      <c r="AC143" s="86">
        <v>0</v>
      </c>
      <c r="AD143" s="86">
        <v>0</v>
      </c>
      <c r="AE143" s="86">
        <v>0</v>
      </c>
      <c r="AF143" s="86">
        <f>+V143</f>
        <v>17100000</v>
      </c>
      <c r="AG143" s="86">
        <v>0</v>
      </c>
      <c r="AH143" s="86">
        <v>0</v>
      </c>
      <c r="AI143" s="86">
        <v>0</v>
      </c>
      <c r="AJ143" s="86">
        <v>0</v>
      </c>
      <c r="AK143" s="78" t="s">
        <v>104</v>
      </c>
      <c r="AL143" s="103" t="s">
        <v>1737</v>
      </c>
      <c r="AM143" s="70" t="s">
        <v>1367</v>
      </c>
      <c r="AN143" s="76">
        <v>20472825</v>
      </c>
      <c r="AO143" s="78" t="s">
        <v>114</v>
      </c>
      <c r="AP143" s="70" t="s">
        <v>114</v>
      </c>
      <c r="AQ143" s="118" t="s">
        <v>114</v>
      </c>
      <c r="AR143" s="78" t="s">
        <v>114</v>
      </c>
      <c r="AS143" s="70" t="s">
        <v>109</v>
      </c>
      <c r="AT143" s="78" t="s">
        <v>109</v>
      </c>
      <c r="AU143" s="78" t="s">
        <v>392</v>
      </c>
      <c r="AV143" s="70"/>
      <c r="AW143" s="70"/>
      <c r="AX143" s="70" t="s">
        <v>109</v>
      </c>
      <c r="AY143" s="70" t="s">
        <v>108</v>
      </c>
      <c r="AZ143" s="92"/>
      <c r="BA143" s="70"/>
      <c r="BB143" s="100"/>
      <c r="BC143" s="92"/>
      <c r="BD143" s="79"/>
      <c r="BE143" s="79"/>
      <c r="BF143" s="79"/>
      <c r="BG143" s="92"/>
      <c r="BH143" s="90">
        <f>T143+BB143</f>
        <v>17100000</v>
      </c>
      <c r="BI143" s="134" t="s">
        <v>113</v>
      </c>
      <c r="BJ143" s="70"/>
      <c r="BK143" s="77" t="s">
        <v>114</v>
      </c>
      <c r="BL143" s="92"/>
      <c r="BM143" s="468"/>
      <c r="BN143" s="104" t="s">
        <v>964</v>
      </c>
      <c r="BO143" s="77">
        <v>35</v>
      </c>
      <c r="BP143" s="77" t="s">
        <v>108</v>
      </c>
      <c r="BQ143" s="77" t="s">
        <v>108</v>
      </c>
      <c r="BR143" s="77" t="s">
        <v>108</v>
      </c>
      <c r="BS143" s="77" t="s">
        <v>108</v>
      </c>
      <c r="BT143" s="77" t="s">
        <v>108</v>
      </c>
      <c r="BU143" s="105" t="s">
        <v>1738</v>
      </c>
      <c r="BV143" s="77">
        <v>3017722210</v>
      </c>
      <c r="BW143" s="114" t="s">
        <v>1739</v>
      </c>
      <c r="BX143" s="95" t="s">
        <v>304</v>
      </c>
      <c r="BY143" s="77" t="s">
        <v>119</v>
      </c>
      <c r="BZ143" s="127">
        <v>264480914</v>
      </c>
      <c r="CA143" s="93" t="s">
        <v>109</v>
      </c>
      <c r="CB143" s="93" t="s">
        <v>109</v>
      </c>
      <c r="CC143" s="93" t="s">
        <v>109</v>
      </c>
      <c r="CD143" s="93"/>
      <c r="CE143" s="93"/>
      <c r="CF143" s="93"/>
      <c r="CG143" s="93"/>
      <c r="CH143" s="93"/>
      <c r="CI143" s="93"/>
      <c r="CJ143" s="93"/>
      <c r="CK143" s="93"/>
      <c r="CL143" s="93"/>
      <c r="CM143" s="93" t="s">
        <v>109</v>
      </c>
      <c r="CN143" s="93"/>
      <c r="CO143" s="50"/>
      <c r="CP143" s="50"/>
      <c r="CQ143" s="50"/>
      <c r="CR143" s="50"/>
      <c r="CS143" s="50"/>
      <c r="CT143" s="50"/>
      <c r="CU143" s="50"/>
      <c r="CV143" s="50"/>
      <c r="CW143" s="50"/>
      <c r="CX143" s="50"/>
      <c r="CY143" s="50"/>
      <c r="CZ143" s="50"/>
      <c r="DA143" s="50"/>
      <c r="DB143" s="50"/>
      <c r="DC143" s="50"/>
      <c r="DD143" s="50"/>
      <c r="DE143" s="50"/>
      <c r="DF143" s="50"/>
      <c r="DG143" s="50"/>
      <c r="DH143" s="50"/>
      <c r="DI143" s="50"/>
      <c r="DJ143" s="50"/>
      <c r="DK143" s="50"/>
      <c r="DL143" s="50"/>
      <c r="DM143" s="50"/>
      <c r="DN143" s="50"/>
      <c r="DO143" s="50"/>
      <c r="DP143" s="50"/>
      <c r="DQ143" s="50"/>
      <c r="DR143" s="50"/>
      <c r="DS143" s="50"/>
      <c r="DT143" s="50"/>
      <c r="DU143" s="50"/>
      <c r="DV143" s="50"/>
      <c r="DW143" s="50"/>
      <c r="DX143" s="50"/>
      <c r="DY143" s="50"/>
      <c r="DZ143" s="50"/>
      <c r="EA143" s="50"/>
      <c r="EB143" s="50"/>
      <c r="EC143" s="50"/>
      <c r="ED143" s="50"/>
      <c r="EE143" s="50"/>
      <c r="EF143" s="50"/>
      <c r="EG143" s="50"/>
      <c r="EH143" s="50"/>
      <c r="EI143" s="50"/>
      <c r="EJ143" s="50"/>
      <c r="EK143" s="50"/>
      <c r="EL143" s="50"/>
      <c r="EM143" s="50"/>
      <c r="EN143" s="50"/>
      <c r="EO143" s="50"/>
      <c r="EP143" s="50"/>
      <c r="EQ143" s="50"/>
      <c r="ER143" s="50"/>
      <c r="ES143" s="50"/>
      <c r="ET143" s="50"/>
      <c r="EU143" s="50"/>
      <c r="EV143" s="50"/>
      <c r="EW143" s="50"/>
      <c r="EX143" s="50"/>
      <c r="EY143" s="50"/>
      <c r="EZ143" s="50"/>
      <c r="FA143" s="50"/>
      <c r="FB143" s="50"/>
      <c r="FC143" s="50"/>
      <c r="FD143" s="50"/>
      <c r="FE143" s="50"/>
      <c r="FF143" s="50"/>
      <c r="FG143" s="50"/>
      <c r="FH143" s="50"/>
      <c r="FI143" s="50"/>
      <c r="FJ143" s="50"/>
      <c r="FK143" s="50"/>
      <c r="FL143" s="50"/>
      <c r="FM143" s="50"/>
      <c r="FN143" s="50"/>
      <c r="FO143" s="50"/>
      <c r="FP143" s="50"/>
      <c r="FQ143" s="50"/>
      <c r="FR143" s="50"/>
      <c r="FS143" s="50"/>
      <c r="FT143" s="50"/>
      <c r="FU143" s="50"/>
      <c r="FV143" s="50"/>
      <c r="FW143" s="50"/>
      <c r="FX143" s="50"/>
      <c r="FY143" s="50"/>
      <c r="FZ143" s="50"/>
      <c r="GA143" s="50"/>
      <c r="GB143" s="50"/>
      <c r="GC143" s="50"/>
      <c r="GD143" s="50"/>
      <c r="GE143" s="50"/>
      <c r="GF143" s="50"/>
      <c r="GG143" s="50"/>
      <c r="GH143" s="50"/>
      <c r="GI143" s="50"/>
      <c r="GJ143" s="50"/>
      <c r="GK143" s="50"/>
      <c r="GL143" s="50"/>
      <c r="GM143" s="50"/>
      <c r="GN143" s="50"/>
      <c r="GO143" s="50"/>
      <c r="GP143" s="50"/>
      <c r="GQ143" s="50"/>
      <c r="GR143" s="50"/>
      <c r="GS143" s="50"/>
      <c r="GT143" s="50"/>
      <c r="GU143" s="50"/>
    </row>
    <row r="144" spans="1:203" s="50" customFormat="1" ht="45.75" customHeight="1">
      <c r="A144" s="589">
        <f>1+A143</f>
        <v>143</v>
      </c>
      <c r="B144" s="151" t="s">
        <v>1740</v>
      </c>
      <c r="C144" s="134" t="s">
        <v>1741</v>
      </c>
      <c r="D144" s="138" t="s">
        <v>1417</v>
      </c>
      <c r="E144" s="135">
        <v>45399</v>
      </c>
      <c r="F144" s="136">
        <v>45401</v>
      </c>
      <c r="G144" s="136">
        <v>45522</v>
      </c>
      <c r="H144" s="134" t="s">
        <v>416</v>
      </c>
      <c r="I144" s="139" t="s">
        <v>180</v>
      </c>
      <c r="J144" s="134" t="s">
        <v>1742</v>
      </c>
      <c r="K144" s="251">
        <v>1072704852</v>
      </c>
      <c r="L144" s="134">
        <v>3</v>
      </c>
      <c r="M144" s="252" t="s">
        <v>844</v>
      </c>
      <c r="N144" s="141" t="s">
        <v>98</v>
      </c>
      <c r="O144" s="151" t="s">
        <v>1061</v>
      </c>
      <c r="P144" s="134" t="s">
        <v>1743</v>
      </c>
      <c r="Q144" s="134" t="s">
        <v>928</v>
      </c>
      <c r="R144" s="143">
        <f>+G144-F144</f>
        <v>121</v>
      </c>
      <c r="S144" s="134" t="s">
        <v>663</v>
      </c>
      <c r="T144" s="253">
        <v>12000000</v>
      </c>
      <c r="U144" s="254" t="s">
        <v>1744</v>
      </c>
      <c r="V144" s="253">
        <f>+T144</f>
        <v>12000000</v>
      </c>
      <c r="W144" s="255">
        <v>45400</v>
      </c>
      <c r="X144" s="256" t="s">
        <v>473</v>
      </c>
      <c r="Y144" s="314">
        <f>+Z144+AA144+AB144</f>
        <v>12000000</v>
      </c>
      <c r="Z144" s="148">
        <f>+V144</f>
        <v>12000000</v>
      </c>
      <c r="AA144" s="149">
        <v>0</v>
      </c>
      <c r="AB144" s="150">
        <f>+AC144+AD144+AE144+AF144+AG144+AH144+AI144+AJ144</f>
        <v>0</v>
      </c>
      <c r="AC144" s="149">
        <v>0</v>
      </c>
      <c r="AD144" s="149">
        <v>0</v>
      </c>
      <c r="AE144" s="149">
        <v>0</v>
      </c>
      <c r="AF144" s="149">
        <v>0</v>
      </c>
      <c r="AG144" s="149">
        <v>0</v>
      </c>
      <c r="AH144" s="149">
        <v>0</v>
      </c>
      <c r="AI144" s="149">
        <v>0</v>
      </c>
      <c r="AJ144" s="149">
        <v>0</v>
      </c>
      <c r="AK144" s="142" t="s">
        <v>104</v>
      </c>
      <c r="AL144" s="103" t="s">
        <v>1745</v>
      </c>
      <c r="AM144" s="134" t="s">
        <v>789</v>
      </c>
      <c r="AN144" s="140" t="s">
        <v>790</v>
      </c>
      <c r="AO144" s="142" t="s">
        <v>114</v>
      </c>
      <c r="AP144" s="134" t="s">
        <v>114</v>
      </c>
      <c r="AQ144" s="257" t="s">
        <v>114</v>
      </c>
      <c r="AR144" s="142" t="s">
        <v>114</v>
      </c>
      <c r="AS144" s="134" t="s">
        <v>109</v>
      </c>
      <c r="AT144" s="142" t="s">
        <v>109</v>
      </c>
      <c r="AU144" s="142" t="s">
        <v>392</v>
      </c>
      <c r="AV144" s="134"/>
      <c r="AW144" s="134" t="s">
        <v>110</v>
      </c>
      <c r="AX144" s="134" t="s">
        <v>109</v>
      </c>
      <c r="AY144" s="134" t="s">
        <v>108</v>
      </c>
      <c r="AZ144" s="156"/>
      <c r="BA144" s="134"/>
      <c r="BB144" s="169"/>
      <c r="BC144" s="156"/>
      <c r="BD144" s="143"/>
      <c r="BE144" s="143"/>
      <c r="BF144" s="143"/>
      <c r="BG144" s="156"/>
      <c r="BH144" s="153">
        <f>T144+BB144</f>
        <v>12000000</v>
      </c>
      <c r="BI144" s="304" t="s">
        <v>135</v>
      </c>
      <c r="BJ144" s="134"/>
      <c r="BK144" s="141" t="s">
        <v>114</v>
      </c>
      <c r="BL144" s="156"/>
      <c r="BM144" s="398" t="s">
        <v>136</v>
      </c>
      <c r="BN144" s="170" t="s">
        <v>115</v>
      </c>
      <c r="BO144" s="141">
        <v>30</v>
      </c>
      <c r="BP144" s="141" t="s">
        <v>109</v>
      </c>
      <c r="BQ144" s="141" t="s">
        <v>108</v>
      </c>
      <c r="BR144" s="141" t="s">
        <v>108</v>
      </c>
      <c r="BS144" s="141" t="s">
        <v>108</v>
      </c>
      <c r="BT144" s="141" t="s">
        <v>108</v>
      </c>
      <c r="BU144" s="166" t="s">
        <v>1746</v>
      </c>
      <c r="BV144" s="141">
        <v>3115997035</v>
      </c>
      <c r="BW144" s="114" t="s">
        <v>1747</v>
      </c>
      <c r="BX144" s="158" t="s">
        <v>881</v>
      </c>
      <c r="BY144" s="141" t="s">
        <v>119</v>
      </c>
      <c r="BZ144" s="298">
        <v>33753913357</v>
      </c>
      <c r="CA144" s="157" t="s">
        <v>109</v>
      </c>
      <c r="CB144" s="157" t="s">
        <v>109</v>
      </c>
      <c r="CC144" s="288" t="s">
        <v>109</v>
      </c>
      <c r="CD144" s="157" t="s">
        <v>109</v>
      </c>
      <c r="CE144" s="157"/>
      <c r="CF144" s="157"/>
      <c r="CG144" s="157"/>
      <c r="CH144" s="157"/>
      <c r="CI144" s="157"/>
      <c r="CJ144" s="157"/>
      <c r="CK144" s="157"/>
      <c r="CL144" s="157"/>
      <c r="CM144" s="157" t="s">
        <v>109</v>
      </c>
      <c r="CN144" s="157"/>
      <c r="CO144" s="297"/>
    </row>
    <row r="145" spans="1:203" s="50" customFormat="1" ht="45.75" customHeight="1">
      <c r="A145" s="617">
        <f>1+A144</f>
        <v>144</v>
      </c>
      <c r="B145" s="151" t="s">
        <v>1748</v>
      </c>
      <c r="C145" s="134" t="s">
        <v>1749</v>
      </c>
      <c r="D145" s="138" t="s">
        <v>1750</v>
      </c>
      <c r="E145" s="135">
        <v>45400</v>
      </c>
      <c r="F145" s="136">
        <v>45401</v>
      </c>
      <c r="G145" s="136">
        <v>45522</v>
      </c>
      <c r="H145" s="134" t="s">
        <v>416</v>
      </c>
      <c r="I145" s="139" t="s">
        <v>95</v>
      </c>
      <c r="J145" s="134" t="s">
        <v>1751</v>
      </c>
      <c r="K145" s="251">
        <v>1024498500</v>
      </c>
      <c r="L145" s="134">
        <v>7</v>
      </c>
      <c r="M145" s="252" t="s">
        <v>844</v>
      </c>
      <c r="N145" s="141" t="s">
        <v>98</v>
      </c>
      <c r="O145" s="151" t="s">
        <v>783</v>
      </c>
      <c r="P145" s="134" t="s">
        <v>1752</v>
      </c>
      <c r="Q145" s="134" t="s">
        <v>681</v>
      </c>
      <c r="R145" s="143">
        <f>+G145-F145</f>
        <v>121</v>
      </c>
      <c r="S145" s="134" t="s">
        <v>1753</v>
      </c>
      <c r="T145" s="253">
        <v>14512500</v>
      </c>
      <c r="U145" s="254" t="s">
        <v>1754</v>
      </c>
      <c r="V145" s="253">
        <f>+T145</f>
        <v>14512500</v>
      </c>
      <c r="W145" s="255">
        <v>45400</v>
      </c>
      <c r="X145" s="256" t="s">
        <v>473</v>
      </c>
      <c r="Y145" s="314">
        <f>+Z145+AA145+AB145</f>
        <v>14512500</v>
      </c>
      <c r="Z145" s="148">
        <f>+V145</f>
        <v>14512500</v>
      </c>
      <c r="AA145" s="149">
        <v>0</v>
      </c>
      <c r="AB145" s="150">
        <f>+AC145+AD145+AE145+AF145+AG145+AH145+AI145+AJ145</f>
        <v>0</v>
      </c>
      <c r="AC145" s="149">
        <v>0</v>
      </c>
      <c r="AD145" s="149">
        <v>0</v>
      </c>
      <c r="AE145" s="149">
        <v>0</v>
      </c>
      <c r="AF145" s="149">
        <v>0</v>
      </c>
      <c r="AG145" s="149">
        <v>0</v>
      </c>
      <c r="AH145" s="149">
        <v>0</v>
      </c>
      <c r="AI145" s="149">
        <v>0</v>
      </c>
      <c r="AJ145" s="149">
        <v>0</v>
      </c>
      <c r="AK145" s="142" t="s">
        <v>104</v>
      </c>
      <c r="AL145" s="103" t="s">
        <v>1755</v>
      </c>
      <c r="AM145" s="134" t="s">
        <v>1756</v>
      </c>
      <c r="AN145" s="140" t="s">
        <v>1757</v>
      </c>
      <c r="AO145" s="142" t="s">
        <v>114</v>
      </c>
      <c r="AP145" s="134" t="s">
        <v>114</v>
      </c>
      <c r="AQ145" s="257" t="s">
        <v>114</v>
      </c>
      <c r="AR145" s="142" t="s">
        <v>114</v>
      </c>
      <c r="AS145" s="134" t="s">
        <v>109</v>
      </c>
      <c r="AT145" s="142" t="s">
        <v>109</v>
      </c>
      <c r="AU145" s="142" t="s">
        <v>392</v>
      </c>
      <c r="AV145" s="134"/>
      <c r="AW145" s="134" t="s">
        <v>110</v>
      </c>
      <c r="AX145" s="134" t="s">
        <v>109</v>
      </c>
      <c r="AY145" s="134" t="s">
        <v>108</v>
      </c>
      <c r="AZ145" s="156"/>
      <c r="BA145" s="134"/>
      <c r="BB145" s="169"/>
      <c r="BC145" s="156"/>
      <c r="BD145" s="143"/>
      <c r="BE145" s="143"/>
      <c r="BF145" s="143"/>
      <c r="BG145" s="156"/>
      <c r="BH145" s="153">
        <f>T145+BB145</f>
        <v>14512500</v>
      </c>
      <c r="BI145" s="134" t="s">
        <v>113</v>
      </c>
      <c r="BJ145" s="134"/>
      <c r="BK145" s="141" t="s">
        <v>114</v>
      </c>
      <c r="BL145" s="156"/>
      <c r="BM145" s="468"/>
      <c r="BN145" s="170" t="s">
        <v>115</v>
      </c>
      <c r="BO145" s="141">
        <v>34</v>
      </c>
      <c r="BP145" s="141" t="s">
        <v>109</v>
      </c>
      <c r="BQ145" s="141" t="s">
        <v>108</v>
      </c>
      <c r="BR145" s="141" t="s">
        <v>108</v>
      </c>
      <c r="BS145" s="141" t="s">
        <v>108</v>
      </c>
      <c r="BT145" s="141" t="s">
        <v>108</v>
      </c>
      <c r="BU145" s="166" t="s">
        <v>1758</v>
      </c>
      <c r="BV145" s="141">
        <v>3134938100</v>
      </c>
      <c r="BW145" s="114" t="s">
        <v>1759</v>
      </c>
      <c r="BX145" s="158" t="s">
        <v>1030</v>
      </c>
      <c r="BY145" s="141" t="s">
        <v>119</v>
      </c>
      <c r="BZ145" s="259" t="s">
        <v>1760</v>
      </c>
      <c r="CA145" s="157" t="s">
        <v>109</v>
      </c>
      <c r="CB145" s="157" t="s">
        <v>109</v>
      </c>
      <c r="CC145" s="157" t="s">
        <v>109</v>
      </c>
      <c r="CD145" s="157"/>
      <c r="CE145" s="157"/>
      <c r="CF145" s="157"/>
      <c r="CG145" s="157"/>
      <c r="CH145" s="157"/>
      <c r="CI145" s="157"/>
      <c r="CJ145" s="157"/>
      <c r="CK145" s="157"/>
      <c r="CL145" s="157"/>
      <c r="CM145" s="157" t="s">
        <v>109</v>
      </c>
      <c r="CN145" s="157"/>
      <c r="CO145" s="297"/>
    </row>
    <row r="146" spans="1:203" s="50" customFormat="1" ht="45.75" customHeight="1">
      <c r="A146" s="617">
        <f>1+A145</f>
        <v>145</v>
      </c>
      <c r="B146" s="87" t="s">
        <v>1761</v>
      </c>
      <c r="C146" s="70" t="s">
        <v>1762</v>
      </c>
      <c r="D146" s="74" t="s">
        <v>1047</v>
      </c>
      <c r="E146" s="71">
        <v>45400</v>
      </c>
      <c r="F146" s="72">
        <v>45401</v>
      </c>
      <c r="G146" s="72">
        <v>45476</v>
      </c>
      <c r="H146" s="70" t="s">
        <v>416</v>
      </c>
      <c r="I146" s="75" t="s">
        <v>180</v>
      </c>
      <c r="J146" s="70" t="s">
        <v>1763</v>
      </c>
      <c r="K146" s="122">
        <v>11201244</v>
      </c>
      <c r="L146" s="70">
        <v>3</v>
      </c>
      <c r="M146" s="111" t="s">
        <v>844</v>
      </c>
      <c r="N146" s="77" t="s">
        <v>98</v>
      </c>
      <c r="O146" s="87" t="s">
        <v>873</v>
      </c>
      <c r="P146" s="70" t="s">
        <v>1595</v>
      </c>
      <c r="Q146" s="70" t="s">
        <v>1375</v>
      </c>
      <c r="R146" s="79">
        <f>+G146-F146</f>
        <v>75</v>
      </c>
      <c r="S146" s="70" t="s">
        <v>1596</v>
      </c>
      <c r="T146" s="123">
        <v>8000000</v>
      </c>
      <c r="U146" s="124" t="s">
        <v>1764</v>
      </c>
      <c r="V146" s="123">
        <f>+T146</f>
        <v>8000000</v>
      </c>
      <c r="W146" s="125">
        <v>45400</v>
      </c>
      <c r="X146" s="126" t="s">
        <v>473</v>
      </c>
      <c r="Y146" s="311">
        <f>+Z146+AA146+AB146</f>
        <v>8000000</v>
      </c>
      <c r="Z146" s="84">
        <f>+V146</f>
        <v>8000000</v>
      </c>
      <c r="AA146" s="86">
        <v>0</v>
      </c>
      <c r="AB146" s="85">
        <f>+AC146+AD146+AE146+AF146+AG146+AH146+AI146+AJ146</f>
        <v>0</v>
      </c>
      <c r="AC146" s="86">
        <v>0</v>
      </c>
      <c r="AD146" s="86">
        <v>0</v>
      </c>
      <c r="AE146" s="86">
        <v>0</v>
      </c>
      <c r="AF146" s="86">
        <v>0</v>
      </c>
      <c r="AG146" s="86">
        <v>0</v>
      </c>
      <c r="AH146" s="86">
        <v>0</v>
      </c>
      <c r="AI146" s="86">
        <v>0</v>
      </c>
      <c r="AJ146" s="86">
        <v>0</v>
      </c>
      <c r="AK146" s="78" t="s">
        <v>104</v>
      </c>
      <c r="AL146" s="103" t="s">
        <v>1765</v>
      </c>
      <c r="AM146" s="70" t="s">
        <v>1599</v>
      </c>
      <c r="AN146" s="76">
        <v>11202439</v>
      </c>
      <c r="AO146" s="78" t="s">
        <v>114</v>
      </c>
      <c r="AP146" s="70" t="s">
        <v>114</v>
      </c>
      <c r="AQ146" s="118" t="s">
        <v>114</v>
      </c>
      <c r="AR146" s="78" t="s">
        <v>114</v>
      </c>
      <c r="AS146" s="70" t="s">
        <v>109</v>
      </c>
      <c r="AT146" s="78" t="s">
        <v>109</v>
      </c>
      <c r="AU146" s="78" t="s">
        <v>392</v>
      </c>
      <c r="AV146" s="70"/>
      <c r="AW146" s="70"/>
      <c r="AX146" s="70" t="s">
        <v>109</v>
      </c>
      <c r="AY146" s="70" t="s">
        <v>108</v>
      </c>
      <c r="AZ146" s="92"/>
      <c r="BA146" s="70"/>
      <c r="BB146" s="100"/>
      <c r="BC146" s="92"/>
      <c r="BD146" s="79"/>
      <c r="BE146" s="79"/>
      <c r="BF146" s="79"/>
      <c r="BG146" s="92"/>
      <c r="BH146" s="90">
        <f>T146+BB146</f>
        <v>8000000</v>
      </c>
      <c r="BI146" s="134" t="s">
        <v>113</v>
      </c>
      <c r="BJ146" s="70"/>
      <c r="BK146" s="77" t="s">
        <v>114</v>
      </c>
      <c r="BL146" s="92"/>
      <c r="BM146" s="468"/>
      <c r="BN146" s="104" t="s">
        <v>115</v>
      </c>
      <c r="BO146" s="77">
        <v>47</v>
      </c>
      <c r="BP146" s="77" t="s">
        <v>109</v>
      </c>
      <c r="BQ146" s="77" t="s">
        <v>108</v>
      </c>
      <c r="BR146" s="77" t="s">
        <v>108</v>
      </c>
      <c r="BS146" s="77" t="s">
        <v>108</v>
      </c>
      <c r="BT146" s="77" t="s">
        <v>108</v>
      </c>
      <c r="BU146" s="105" t="s">
        <v>1766</v>
      </c>
      <c r="BV146" s="77">
        <v>3125033596</v>
      </c>
      <c r="BW146" s="114" t="s">
        <v>1767</v>
      </c>
      <c r="BX146" s="95" t="s">
        <v>881</v>
      </c>
      <c r="BY146" s="77" t="s">
        <v>119</v>
      </c>
      <c r="BZ146" s="127">
        <v>3370003065</v>
      </c>
      <c r="CA146" s="93" t="s">
        <v>109</v>
      </c>
      <c r="CB146" s="93" t="s">
        <v>109</v>
      </c>
      <c r="CC146" s="121" t="s">
        <v>109</v>
      </c>
      <c r="CD146" s="93"/>
      <c r="CE146" s="93"/>
      <c r="CF146" s="93"/>
      <c r="CG146" s="93"/>
      <c r="CH146" s="93"/>
      <c r="CI146" s="93"/>
      <c r="CJ146" s="93"/>
      <c r="CK146" s="93"/>
      <c r="CL146" s="93"/>
      <c r="CM146" s="93" t="s">
        <v>109</v>
      </c>
      <c r="CN146" s="93"/>
    </row>
    <row r="147" spans="1:203" s="50" customFormat="1" ht="45.75" customHeight="1">
      <c r="A147" s="617">
        <f>1+A146</f>
        <v>146</v>
      </c>
      <c r="B147" s="151" t="s">
        <v>1768</v>
      </c>
      <c r="C147" s="134" t="s">
        <v>1769</v>
      </c>
      <c r="D147" s="138" t="s">
        <v>451</v>
      </c>
      <c r="E147" s="135">
        <v>45401</v>
      </c>
      <c r="F147" s="136">
        <v>45404</v>
      </c>
      <c r="G147" s="136">
        <v>45494</v>
      </c>
      <c r="H147" s="134" t="s">
        <v>416</v>
      </c>
      <c r="I147" s="139" t="s">
        <v>180</v>
      </c>
      <c r="J147" s="134" t="s">
        <v>1770</v>
      </c>
      <c r="K147" s="251">
        <v>1072711452</v>
      </c>
      <c r="L147" s="134">
        <v>1</v>
      </c>
      <c r="M147" s="252" t="s">
        <v>844</v>
      </c>
      <c r="N147" s="141" t="s">
        <v>98</v>
      </c>
      <c r="O147" s="151" t="s">
        <v>993</v>
      </c>
      <c r="P147" s="134" t="s">
        <v>1771</v>
      </c>
      <c r="Q147" s="134" t="s">
        <v>681</v>
      </c>
      <c r="R147" s="143">
        <f>+G147-F147</f>
        <v>90</v>
      </c>
      <c r="S147" s="134" t="s">
        <v>1772</v>
      </c>
      <c r="T147" s="253">
        <v>9315000</v>
      </c>
      <c r="U147" s="254" t="s">
        <v>1773</v>
      </c>
      <c r="V147" s="253">
        <f>+T147</f>
        <v>9315000</v>
      </c>
      <c r="W147" s="255">
        <v>45401</v>
      </c>
      <c r="X147" s="256" t="s">
        <v>473</v>
      </c>
      <c r="Y147" s="314">
        <f>+Z147+AA147+AB147</f>
        <v>9315000</v>
      </c>
      <c r="Z147" s="148">
        <f>+V147</f>
        <v>9315000</v>
      </c>
      <c r="AA147" s="149">
        <v>0</v>
      </c>
      <c r="AB147" s="150">
        <f>+AC147+AD147+AE147+AF147+AG147+AH147+AI147+AJ147</f>
        <v>0</v>
      </c>
      <c r="AC147" s="149">
        <v>0</v>
      </c>
      <c r="AD147" s="149">
        <v>0</v>
      </c>
      <c r="AE147" s="149">
        <v>0</v>
      </c>
      <c r="AF147" s="149">
        <v>0</v>
      </c>
      <c r="AG147" s="149">
        <v>0</v>
      </c>
      <c r="AH147" s="149">
        <v>0</v>
      </c>
      <c r="AI147" s="149">
        <v>0</v>
      </c>
      <c r="AJ147" s="149">
        <v>0</v>
      </c>
      <c r="AK147" s="142" t="s">
        <v>104</v>
      </c>
      <c r="AL147" s="103" t="s">
        <v>1774</v>
      </c>
      <c r="AM147" s="134" t="s">
        <v>1775</v>
      </c>
      <c r="AN147" s="140" t="s">
        <v>1776</v>
      </c>
      <c r="AO147" s="142" t="s">
        <v>114</v>
      </c>
      <c r="AP147" s="134" t="s">
        <v>114</v>
      </c>
      <c r="AQ147" s="257" t="s">
        <v>114</v>
      </c>
      <c r="AR147" s="142" t="s">
        <v>114</v>
      </c>
      <c r="AS147" s="134" t="s">
        <v>578</v>
      </c>
      <c r="AT147" s="142" t="s">
        <v>578</v>
      </c>
      <c r="AU147" s="142" t="s">
        <v>392</v>
      </c>
      <c r="AV147" s="134"/>
      <c r="AW147" s="134" t="s">
        <v>110</v>
      </c>
      <c r="AX147" s="134" t="s">
        <v>109</v>
      </c>
      <c r="AY147" s="134" t="s">
        <v>108</v>
      </c>
      <c r="AZ147" s="156"/>
      <c r="BA147" s="134"/>
      <c r="BB147" s="169"/>
      <c r="BC147" s="156"/>
      <c r="BD147" s="143"/>
      <c r="BE147" s="143"/>
      <c r="BF147" s="143"/>
      <c r="BG147" s="156"/>
      <c r="BH147" s="153">
        <f>T147+BB147</f>
        <v>9315000</v>
      </c>
      <c r="BI147" s="134" t="s">
        <v>113</v>
      </c>
      <c r="BJ147" s="134"/>
      <c r="BK147" s="141" t="s">
        <v>114</v>
      </c>
      <c r="BL147" s="156"/>
      <c r="BM147" s="468"/>
      <c r="BN147" s="170" t="s">
        <v>964</v>
      </c>
      <c r="BO147" s="141">
        <v>27</v>
      </c>
      <c r="BP147" s="141" t="s">
        <v>108</v>
      </c>
      <c r="BQ147" s="141" t="s">
        <v>108</v>
      </c>
      <c r="BR147" s="141" t="s">
        <v>108</v>
      </c>
      <c r="BS147" s="141" t="s">
        <v>108</v>
      </c>
      <c r="BT147" s="141" t="s">
        <v>108</v>
      </c>
      <c r="BU147" s="166" t="s">
        <v>1777</v>
      </c>
      <c r="BV147" s="141">
        <v>3125675212</v>
      </c>
      <c r="BW147" s="114" t="s">
        <v>1778</v>
      </c>
      <c r="BX147" s="158" t="s">
        <v>881</v>
      </c>
      <c r="BY147" s="141" t="s">
        <v>119</v>
      </c>
      <c r="BZ147" s="298">
        <v>3370004980</v>
      </c>
      <c r="CA147" s="157" t="s">
        <v>109</v>
      </c>
      <c r="CB147" s="157" t="s">
        <v>109</v>
      </c>
      <c r="CC147" s="172" t="s">
        <v>109</v>
      </c>
      <c r="CD147" s="157"/>
      <c r="CE147" s="157"/>
      <c r="CF147" s="157"/>
      <c r="CG147" s="157"/>
      <c r="CH147" s="157"/>
      <c r="CI147" s="157"/>
      <c r="CJ147" s="157"/>
      <c r="CK147" s="157"/>
      <c r="CL147" s="157"/>
      <c r="CM147" s="157" t="s">
        <v>109</v>
      </c>
      <c r="CN147" s="157"/>
      <c r="CO147" s="297"/>
    </row>
    <row r="148" spans="1:203" s="50" customFormat="1" ht="45.75" customHeight="1">
      <c r="A148" s="617">
        <f>1+A147</f>
        <v>147</v>
      </c>
      <c r="B148" s="151" t="s">
        <v>1779</v>
      </c>
      <c r="C148" s="134" t="s">
        <v>1780</v>
      </c>
      <c r="D148" s="138" t="s">
        <v>451</v>
      </c>
      <c r="E148" s="135">
        <v>45401</v>
      </c>
      <c r="F148" s="136">
        <v>45404</v>
      </c>
      <c r="G148" s="136">
        <v>45494</v>
      </c>
      <c r="H148" s="134" t="s">
        <v>416</v>
      </c>
      <c r="I148" s="139" t="s">
        <v>180</v>
      </c>
      <c r="J148" s="134" t="s">
        <v>1781</v>
      </c>
      <c r="K148" s="251">
        <v>52109858</v>
      </c>
      <c r="L148" s="134">
        <v>1</v>
      </c>
      <c r="M148" s="252" t="s">
        <v>844</v>
      </c>
      <c r="N148" s="141" t="s">
        <v>98</v>
      </c>
      <c r="O148" s="151" t="s">
        <v>993</v>
      </c>
      <c r="P148" s="134" t="s">
        <v>1782</v>
      </c>
      <c r="Q148" s="134" t="s">
        <v>681</v>
      </c>
      <c r="R148" s="143">
        <f>+G148-F148</f>
        <v>90</v>
      </c>
      <c r="S148" s="134" t="s">
        <v>1772</v>
      </c>
      <c r="T148" s="253">
        <v>9315000</v>
      </c>
      <c r="U148" s="254" t="s">
        <v>1783</v>
      </c>
      <c r="V148" s="253">
        <f>+T148</f>
        <v>9315000</v>
      </c>
      <c r="W148" s="255">
        <v>45401</v>
      </c>
      <c r="X148" s="256" t="s">
        <v>473</v>
      </c>
      <c r="Y148" s="314">
        <f>+Z148+AA148+AB148</f>
        <v>9315000</v>
      </c>
      <c r="Z148" s="148">
        <f>+V148</f>
        <v>9315000</v>
      </c>
      <c r="AA148" s="149">
        <v>0</v>
      </c>
      <c r="AB148" s="150">
        <f>+AC148+AD148+AE148+AF148+AG148+AH148+AI148+AJ148</f>
        <v>0</v>
      </c>
      <c r="AC148" s="149">
        <v>0</v>
      </c>
      <c r="AD148" s="149">
        <v>0</v>
      </c>
      <c r="AE148" s="149">
        <v>0</v>
      </c>
      <c r="AF148" s="149">
        <v>0</v>
      </c>
      <c r="AG148" s="149">
        <v>0</v>
      </c>
      <c r="AH148" s="149">
        <v>0</v>
      </c>
      <c r="AI148" s="149">
        <v>0</v>
      </c>
      <c r="AJ148" s="149">
        <v>0</v>
      </c>
      <c r="AK148" s="142" t="s">
        <v>104</v>
      </c>
      <c r="AL148" s="103" t="s">
        <v>1784</v>
      </c>
      <c r="AM148" s="134" t="s">
        <v>1785</v>
      </c>
      <c r="AN148" s="140" t="s">
        <v>1786</v>
      </c>
      <c r="AO148" s="142" t="s">
        <v>114</v>
      </c>
      <c r="AP148" s="134" t="s">
        <v>114</v>
      </c>
      <c r="AQ148" s="257" t="s">
        <v>114</v>
      </c>
      <c r="AR148" s="142" t="s">
        <v>114</v>
      </c>
      <c r="AS148" s="134" t="s">
        <v>578</v>
      </c>
      <c r="AT148" s="142" t="s">
        <v>578</v>
      </c>
      <c r="AU148" s="142" t="s">
        <v>392</v>
      </c>
      <c r="AV148" s="134"/>
      <c r="AW148" s="134" t="s">
        <v>110</v>
      </c>
      <c r="AX148" s="134" t="s">
        <v>109</v>
      </c>
      <c r="AY148" s="134" t="s">
        <v>108</v>
      </c>
      <c r="AZ148" s="156"/>
      <c r="BA148" s="134"/>
      <c r="BB148" s="169"/>
      <c r="BC148" s="156"/>
      <c r="BD148" s="143"/>
      <c r="BE148" s="143"/>
      <c r="BF148" s="143"/>
      <c r="BG148" s="156"/>
      <c r="BH148" s="153">
        <f>T148+BB148</f>
        <v>9315000</v>
      </c>
      <c r="BI148" s="134" t="s">
        <v>113</v>
      </c>
      <c r="BJ148" s="134"/>
      <c r="BK148" s="141" t="s">
        <v>114</v>
      </c>
      <c r="BL148" s="156"/>
      <c r="BM148" s="468"/>
      <c r="BN148" s="170" t="s">
        <v>964</v>
      </c>
      <c r="BO148" s="141">
        <v>49</v>
      </c>
      <c r="BP148" s="141" t="s">
        <v>108</v>
      </c>
      <c r="BQ148" s="141" t="s">
        <v>108</v>
      </c>
      <c r="BR148" s="141" t="s">
        <v>108</v>
      </c>
      <c r="BS148" s="141" t="s">
        <v>108</v>
      </c>
      <c r="BT148" s="141" t="s">
        <v>108</v>
      </c>
      <c r="BU148" s="166" t="s">
        <v>1787</v>
      </c>
      <c r="BV148" s="141">
        <v>3153040358</v>
      </c>
      <c r="BW148" s="114" t="s">
        <v>1788</v>
      </c>
      <c r="BX148" s="158" t="s">
        <v>839</v>
      </c>
      <c r="BY148" s="141" t="s">
        <v>119</v>
      </c>
      <c r="BZ148" s="259" t="s">
        <v>1789</v>
      </c>
      <c r="CA148" s="157" t="s">
        <v>109</v>
      </c>
      <c r="CB148" s="157" t="s">
        <v>109</v>
      </c>
      <c r="CC148" s="172" t="s">
        <v>109</v>
      </c>
      <c r="CD148" s="157"/>
      <c r="CE148" s="157"/>
      <c r="CF148" s="157"/>
      <c r="CG148" s="157"/>
      <c r="CH148" s="157"/>
      <c r="CI148" s="157"/>
      <c r="CJ148" s="157"/>
      <c r="CK148" s="157"/>
      <c r="CL148" s="157"/>
      <c r="CM148" s="157" t="s">
        <v>109</v>
      </c>
      <c r="CN148" s="157"/>
      <c r="CO148" s="297"/>
    </row>
    <row r="149" spans="1:203" s="290" customFormat="1" ht="45.75" customHeight="1">
      <c r="A149" s="589">
        <f>1+A148</f>
        <v>148</v>
      </c>
      <c r="B149" s="87" t="s">
        <v>1790</v>
      </c>
      <c r="C149" s="70" t="s">
        <v>1791</v>
      </c>
      <c r="D149" s="74" t="s">
        <v>491</v>
      </c>
      <c r="E149" s="71">
        <v>45401</v>
      </c>
      <c r="F149" s="72">
        <v>45404</v>
      </c>
      <c r="G149" s="72">
        <v>45494</v>
      </c>
      <c r="H149" s="70" t="s">
        <v>416</v>
      </c>
      <c r="I149" s="75" t="s">
        <v>180</v>
      </c>
      <c r="J149" s="95" t="s">
        <v>1792</v>
      </c>
      <c r="K149" s="122">
        <v>1007635352</v>
      </c>
      <c r="L149" s="70">
        <v>1</v>
      </c>
      <c r="M149" s="111" t="s">
        <v>844</v>
      </c>
      <c r="N149" s="77" t="s">
        <v>98</v>
      </c>
      <c r="O149" s="87" t="s">
        <v>873</v>
      </c>
      <c r="P149" s="70" t="s">
        <v>1793</v>
      </c>
      <c r="Q149" s="70" t="s">
        <v>681</v>
      </c>
      <c r="R149" s="79">
        <f>+G149-F149</f>
        <v>90</v>
      </c>
      <c r="S149" s="70" t="s">
        <v>1794</v>
      </c>
      <c r="T149" s="123">
        <v>9324000</v>
      </c>
      <c r="U149" s="124" t="s">
        <v>1795</v>
      </c>
      <c r="V149" s="123">
        <f>+T149</f>
        <v>9324000</v>
      </c>
      <c r="W149" s="125" t="s">
        <v>1796</v>
      </c>
      <c r="X149" s="126" t="s">
        <v>473</v>
      </c>
      <c r="Y149" s="311">
        <f>+Z149+AA149+AB149</f>
        <v>9324000</v>
      </c>
      <c r="Z149" s="84">
        <f>+V149</f>
        <v>9324000</v>
      </c>
      <c r="AA149" s="86">
        <v>0</v>
      </c>
      <c r="AB149" s="85">
        <f>+AC149+AD149+AE149+AF149+AG149+AH149+AI149+AJ149</f>
        <v>0</v>
      </c>
      <c r="AC149" s="86">
        <v>0</v>
      </c>
      <c r="AD149" s="86">
        <v>0</v>
      </c>
      <c r="AE149" s="86">
        <v>0</v>
      </c>
      <c r="AF149" s="86">
        <v>0</v>
      </c>
      <c r="AG149" s="86">
        <v>0</v>
      </c>
      <c r="AH149" s="86">
        <v>0</v>
      </c>
      <c r="AI149" s="86">
        <v>0</v>
      </c>
      <c r="AJ149" s="86">
        <v>0</v>
      </c>
      <c r="AK149" s="78" t="s">
        <v>104</v>
      </c>
      <c r="AL149" s="103" t="s">
        <v>1797</v>
      </c>
      <c r="AM149" s="70" t="s">
        <v>1798</v>
      </c>
      <c r="AN149" s="76" t="s">
        <v>1799</v>
      </c>
      <c r="AO149" s="78" t="s">
        <v>114</v>
      </c>
      <c r="AP149" s="70" t="s">
        <v>114</v>
      </c>
      <c r="AQ149" s="118" t="s">
        <v>114</v>
      </c>
      <c r="AR149" s="78" t="s">
        <v>114</v>
      </c>
      <c r="AS149" s="70" t="s">
        <v>578</v>
      </c>
      <c r="AT149" s="78" t="s">
        <v>578</v>
      </c>
      <c r="AU149" s="78" t="s">
        <v>392</v>
      </c>
      <c r="AV149" s="70"/>
      <c r="AW149" s="70" t="s">
        <v>110</v>
      </c>
      <c r="AX149" s="70" t="s">
        <v>109</v>
      </c>
      <c r="AY149" s="70" t="s">
        <v>108</v>
      </c>
      <c r="AZ149" s="92"/>
      <c r="BA149" s="70"/>
      <c r="BB149" s="100"/>
      <c r="BC149" s="92"/>
      <c r="BD149" s="79"/>
      <c r="BE149" s="79"/>
      <c r="BF149" s="79"/>
      <c r="BG149" s="92"/>
      <c r="BH149" s="90">
        <f>T149+BB149</f>
        <v>9324000</v>
      </c>
      <c r="BI149" s="349" t="s">
        <v>113</v>
      </c>
      <c r="BJ149" s="70"/>
      <c r="BK149" s="77" t="s">
        <v>114</v>
      </c>
      <c r="BL149" s="92"/>
      <c r="BM149" s="436"/>
      <c r="BN149" s="104" t="s">
        <v>917</v>
      </c>
      <c r="BO149" s="77">
        <v>22</v>
      </c>
      <c r="BP149" s="77" t="s">
        <v>578</v>
      </c>
      <c r="BQ149" s="77" t="s">
        <v>108</v>
      </c>
      <c r="BR149" s="77" t="s">
        <v>108</v>
      </c>
      <c r="BS149" s="77" t="s">
        <v>108</v>
      </c>
      <c r="BT149" s="77" t="s">
        <v>108</v>
      </c>
      <c r="BU149" s="105" t="s">
        <v>1800</v>
      </c>
      <c r="BV149" s="77">
        <v>3102763352</v>
      </c>
      <c r="BW149" s="114" t="s">
        <v>1801</v>
      </c>
      <c r="BX149" s="95" t="s">
        <v>881</v>
      </c>
      <c r="BY149" s="77" t="s">
        <v>119</v>
      </c>
      <c r="BZ149" s="127">
        <v>94664055885</v>
      </c>
      <c r="CA149" s="93" t="s">
        <v>109</v>
      </c>
      <c r="CB149" s="93" t="s">
        <v>109</v>
      </c>
      <c r="CC149" s="121" t="s">
        <v>109</v>
      </c>
      <c r="CD149" s="93" t="s">
        <v>109</v>
      </c>
      <c r="CE149" s="93"/>
      <c r="CF149" s="93"/>
      <c r="CG149" s="93"/>
      <c r="CH149" s="93"/>
      <c r="CI149" s="93"/>
      <c r="CJ149" s="93"/>
      <c r="CK149" s="93"/>
      <c r="CL149" s="93"/>
      <c r="CM149" s="93" t="s">
        <v>109</v>
      </c>
      <c r="CN149" s="93"/>
      <c r="CO149" s="50"/>
      <c r="CP149" s="50"/>
      <c r="CQ149" s="50"/>
      <c r="CR149" s="50"/>
      <c r="CS149" s="50"/>
      <c r="CT149" s="50"/>
      <c r="CU149" s="50"/>
      <c r="CV149" s="50"/>
      <c r="CW149" s="50"/>
      <c r="CX149" s="50"/>
      <c r="CY149" s="50"/>
      <c r="CZ149" s="50"/>
      <c r="DA149" s="50"/>
      <c r="DB149" s="50"/>
      <c r="DC149" s="50"/>
      <c r="DD149" s="50"/>
      <c r="DE149" s="50"/>
      <c r="DF149" s="50"/>
      <c r="DG149" s="50"/>
      <c r="DH149" s="50"/>
      <c r="DI149" s="50"/>
      <c r="DJ149" s="50"/>
      <c r="DK149" s="50"/>
      <c r="DL149" s="50"/>
      <c r="DM149" s="50"/>
      <c r="DN149" s="50"/>
      <c r="DO149" s="50"/>
      <c r="DP149" s="50"/>
      <c r="DQ149" s="50"/>
      <c r="DR149" s="50"/>
      <c r="DS149" s="50"/>
      <c r="DT149" s="50"/>
      <c r="DU149" s="50"/>
      <c r="DV149" s="50"/>
      <c r="DW149" s="50"/>
      <c r="DX149" s="50"/>
      <c r="DY149" s="50"/>
      <c r="DZ149" s="50"/>
      <c r="EA149" s="50"/>
      <c r="EB149" s="50"/>
      <c r="EC149" s="50"/>
      <c r="ED149" s="50"/>
      <c r="EE149" s="50"/>
      <c r="EF149" s="50"/>
      <c r="EG149" s="50"/>
      <c r="EH149" s="50"/>
      <c r="EI149" s="50"/>
      <c r="EJ149" s="50"/>
      <c r="EK149" s="50"/>
      <c r="EL149" s="50"/>
      <c r="EM149" s="50"/>
      <c r="EN149" s="50"/>
      <c r="EO149" s="50"/>
      <c r="EP149" s="50"/>
      <c r="EQ149" s="50"/>
      <c r="ER149" s="50"/>
      <c r="ES149" s="50"/>
      <c r="ET149" s="50"/>
      <c r="EU149" s="50"/>
      <c r="EV149" s="50"/>
      <c r="EW149" s="50"/>
      <c r="EX149" s="50"/>
      <c r="EY149" s="50"/>
      <c r="EZ149" s="50"/>
      <c r="FA149" s="50"/>
      <c r="FB149" s="50"/>
      <c r="FC149" s="50"/>
      <c r="FD149" s="50"/>
      <c r="FE149" s="50"/>
      <c r="FF149" s="50"/>
      <c r="FG149" s="50"/>
      <c r="FH149" s="50"/>
      <c r="FI149" s="50"/>
      <c r="FJ149" s="50"/>
      <c r="FK149" s="50"/>
      <c r="FL149" s="50"/>
      <c r="FM149" s="50"/>
      <c r="FN149" s="50"/>
      <c r="FO149" s="50"/>
      <c r="FP149" s="50"/>
      <c r="FQ149" s="50"/>
      <c r="FR149" s="50"/>
      <c r="FS149" s="50"/>
      <c r="FT149" s="50"/>
      <c r="FU149" s="50"/>
      <c r="FV149" s="50"/>
      <c r="FW149" s="50"/>
      <c r="FX149" s="50"/>
      <c r="FY149" s="50"/>
      <c r="FZ149" s="50"/>
      <c r="GA149" s="50"/>
      <c r="GB149" s="50"/>
      <c r="GC149" s="50"/>
      <c r="GD149" s="50"/>
      <c r="GE149" s="50"/>
      <c r="GF149" s="50"/>
      <c r="GG149" s="50"/>
      <c r="GH149" s="50"/>
      <c r="GI149" s="50"/>
      <c r="GJ149" s="50"/>
      <c r="GK149" s="50"/>
      <c r="GL149" s="50"/>
      <c r="GM149" s="50"/>
      <c r="GN149" s="50"/>
      <c r="GO149" s="50"/>
      <c r="GP149" s="50"/>
      <c r="GQ149" s="50"/>
      <c r="GR149" s="50"/>
      <c r="GS149" s="50"/>
      <c r="GT149" s="50"/>
      <c r="GU149" s="50"/>
    </row>
    <row r="150" spans="1:203" s="50" customFormat="1" ht="45.75" customHeight="1">
      <c r="A150" s="589">
        <f>1+A149</f>
        <v>149</v>
      </c>
      <c r="B150" s="151" t="s">
        <v>1802</v>
      </c>
      <c r="C150" s="134" t="s">
        <v>1803</v>
      </c>
      <c r="D150" s="138" t="s">
        <v>179</v>
      </c>
      <c r="E150" s="135">
        <v>45401</v>
      </c>
      <c r="F150" s="136">
        <v>45404</v>
      </c>
      <c r="G150" s="136">
        <v>45535</v>
      </c>
      <c r="H150" s="134" t="s">
        <v>416</v>
      </c>
      <c r="I150" s="139" t="s">
        <v>95</v>
      </c>
      <c r="J150" s="158" t="s">
        <v>1804</v>
      </c>
      <c r="K150" s="251">
        <v>11202918</v>
      </c>
      <c r="L150" s="134">
        <v>3</v>
      </c>
      <c r="M150" s="252" t="s">
        <v>844</v>
      </c>
      <c r="N150" s="141" t="s">
        <v>98</v>
      </c>
      <c r="O150" s="151" t="s">
        <v>493</v>
      </c>
      <c r="P150" s="134" t="s">
        <v>1805</v>
      </c>
      <c r="Q150" s="134" t="s">
        <v>1806</v>
      </c>
      <c r="R150" s="143">
        <f>+G150-F150</f>
        <v>131</v>
      </c>
      <c r="S150" s="134" t="s">
        <v>1807</v>
      </c>
      <c r="T150" s="253">
        <v>24890000</v>
      </c>
      <c r="U150" s="254" t="s">
        <v>1808</v>
      </c>
      <c r="V150" s="253">
        <f>+T150</f>
        <v>24890000</v>
      </c>
      <c r="W150" s="255" t="s">
        <v>1809</v>
      </c>
      <c r="X150" s="256" t="s">
        <v>473</v>
      </c>
      <c r="Y150" s="314">
        <f>+Z150+AA150+AB150</f>
        <v>24890000</v>
      </c>
      <c r="Z150" s="148">
        <f>+V150</f>
        <v>24890000</v>
      </c>
      <c r="AA150" s="149">
        <v>0</v>
      </c>
      <c r="AB150" s="150">
        <f>+AC150+AD150+AE150+AF150+AG150+AH150+AI150+AJ150</f>
        <v>0</v>
      </c>
      <c r="AC150" s="149">
        <v>0</v>
      </c>
      <c r="AD150" s="149">
        <v>0</v>
      </c>
      <c r="AE150" s="149">
        <v>0</v>
      </c>
      <c r="AF150" s="149">
        <v>0</v>
      </c>
      <c r="AG150" s="149">
        <v>0</v>
      </c>
      <c r="AH150" s="149">
        <v>0</v>
      </c>
      <c r="AI150" s="149">
        <v>0</v>
      </c>
      <c r="AJ150" s="149">
        <v>0</v>
      </c>
      <c r="AK150" s="142" t="s">
        <v>104</v>
      </c>
      <c r="AL150" s="103" t="s">
        <v>1810</v>
      </c>
      <c r="AM150" s="134" t="s">
        <v>188</v>
      </c>
      <c r="AN150" s="140">
        <v>23561243</v>
      </c>
      <c r="AO150" s="142" t="s">
        <v>114</v>
      </c>
      <c r="AP150" s="134" t="s">
        <v>114</v>
      </c>
      <c r="AQ150" s="257" t="s">
        <v>114</v>
      </c>
      <c r="AR150" s="142" t="s">
        <v>114</v>
      </c>
      <c r="AS150" s="134" t="s">
        <v>578</v>
      </c>
      <c r="AT150" s="142" t="s">
        <v>578</v>
      </c>
      <c r="AU150" s="142" t="s">
        <v>392</v>
      </c>
      <c r="AV150" s="134"/>
      <c r="AW150" s="134"/>
      <c r="AX150" s="134" t="s">
        <v>109</v>
      </c>
      <c r="AY150" s="134" t="s">
        <v>108</v>
      </c>
      <c r="AZ150" s="156"/>
      <c r="BA150" s="134"/>
      <c r="BB150" s="169"/>
      <c r="BC150" s="156"/>
      <c r="BD150" s="143"/>
      <c r="BE150" s="143"/>
      <c r="BF150" s="143"/>
      <c r="BG150" s="156"/>
      <c r="BH150" s="153">
        <f>T150+BB150</f>
        <v>24890000</v>
      </c>
      <c r="BI150" s="296" t="s">
        <v>135</v>
      </c>
      <c r="BJ150" s="134"/>
      <c r="BK150" s="141" t="s">
        <v>114</v>
      </c>
      <c r="BL150" s="156"/>
      <c r="BM150" s="398" t="s">
        <v>136</v>
      </c>
      <c r="BN150" s="170" t="s">
        <v>917</v>
      </c>
      <c r="BO150" s="141">
        <v>44</v>
      </c>
      <c r="BP150" s="141" t="s">
        <v>109</v>
      </c>
      <c r="BQ150" s="141" t="s">
        <v>108</v>
      </c>
      <c r="BR150" s="141" t="s">
        <v>108</v>
      </c>
      <c r="BS150" s="141" t="s">
        <v>108</v>
      </c>
      <c r="BT150" s="141" t="s">
        <v>108</v>
      </c>
      <c r="BU150" s="166" t="s">
        <v>1811</v>
      </c>
      <c r="BV150" s="141">
        <v>3124748764</v>
      </c>
      <c r="BW150" s="114" t="s">
        <v>1812</v>
      </c>
      <c r="BX150" s="158" t="s">
        <v>881</v>
      </c>
      <c r="BY150" s="141" t="s">
        <v>119</v>
      </c>
      <c r="BZ150" s="298">
        <v>30021410604</v>
      </c>
      <c r="CA150" s="157" t="s">
        <v>109</v>
      </c>
      <c r="CB150" s="157" t="s">
        <v>109</v>
      </c>
      <c r="CC150" s="172" t="s">
        <v>109</v>
      </c>
      <c r="CD150" s="157" t="s">
        <v>109</v>
      </c>
      <c r="CE150" s="157" t="s">
        <v>109</v>
      </c>
      <c r="CF150" s="157"/>
      <c r="CG150" s="157"/>
      <c r="CH150" s="157"/>
      <c r="CI150" s="157"/>
      <c r="CJ150" s="157"/>
      <c r="CK150" s="157"/>
      <c r="CL150" s="157"/>
      <c r="CM150" s="157" t="s">
        <v>109</v>
      </c>
      <c r="CN150" s="157"/>
      <c r="CO150" s="297"/>
    </row>
    <row r="151" spans="1:203" s="50" customFormat="1" ht="45.75" customHeight="1">
      <c r="A151" s="589">
        <f>1+A150</f>
        <v>150</v>
      </c>
      <c r="B151" s="87" t="s">
        <v>1813</v>
      </c>
      <c r="C151" s="70" t="s">
        <v>1814</v>
      </c>
      <c r="D151" s="74" t="s">
        <v>1047</v>
      </c>
      <c r="E151" s="71">
        <v>45401</v>
      </c>
      <c r="F151" s="72">
        <v>45419</v>
      </c>
      <c r="G151" s="72">
        <v>45480</v>
      </c>
      <c r="H151" s="70" t="s">
        <v>416</v>
      </c>
      <c r="I151" s="75" t="s">
        <v>95</v>
      </c>
      <c r="J151" s="70" t="s">
        <v>1815</v>
      </c>
      <c r="K151" s="122">
        <v>80449648</v>
      </c>
      <c r="L151" s="70">
        <v>1</v>
      </c>
      <c r="M151" s="111" t="s">
        <v>844</v>
      </c>
      <c r="N151" s="77" t="s">
        <v>98</v>
      </c>
      <c r="O151" s="87" t="s">
        <v>427</v>
      </c>
      <c r="P151" s="70" t="s">
        <v>1816</v>
      </c>
      <c r="Q151" s="70" t="s">
        <v>1444</v>
      </c>
      <c r="R151" s="79">
        <f>+G151-F151</f>
        <v>61</v>
      </c>
      <c r="S151" s="70" t="s">
        <v>1817</v>
      </c>
      <c r="T151" s="123">
        <v>12360000</v>
      </c>
      <c r="U151" s="124" t="s">
        <v>1818</v>
      </c>
      <c r="V151" s="123">
        <f>+T151</f>
        <v>12360000</v>
      </c>
      <c r="W151" s="125" t="s">
        <v>1809</v>
      </c>
      <c r="X151" s="126" t="s">
        <v>473</v>
      </c>
      <c r="Y151" s="311">
        <f>+Z151+AA151+AB151</f>
        <v>12360000</v>
      </c>
      <c r="Z151" s="84">
        <f>+V151</f>
        <v>12360000</v>
      </c>
      <c r="AA151" s="86">
        <v>0</v>
      </c>
      <c r="AB151" s="85">
        <f>+AC151+AD151+AE151+AF151+AG151+AH151+AI151+AJ151</f>
        <v>0</v>
      </c>
      <c r="AC151" s="86">
        <v>0</v>
      </c>
      <c r="AD151" s="86">
        <v>0</v>
      </c>
      <c r="AE151" s="86">
        <v>0</v>
      </c>
      <c r="AF151" s="86">
        <v>0</v>
      </c>
      <c r="AG151" s="86">
        <v>0</v>
      </c>
      <c r="AH151" s="86">
        <v>0</v>
      </c>
      <c r="AI151" s="86">
        <v>0</v>
      </c>
      <c r="AJ151" s="86">
        <v>0</v>
      </c>
      <c r="AK151" s="78" t="s">
        <v>104</v>
      </c>
      <c r="AL151" s="103" t="s">
        <v>1819</v>
      </c>
      <c r="AM151" s="70" t="s">
        <v>1531</v>
      </c>
      <c r="AN151" s="76">
        <v>79784276</v>
      </c>
      <c r="AO151" s="78" t="s">
        <v>114</v>
      </c>
      <c r="AP151" s="70" t="s">
        <v>114</v>
      </c>
      <c r="AQ151" s="118" t="s">
        <v>114</v>
      </c>
      <c r="AR151" s="78" t="s">
        <v>114</v>
      </c>
      <c r="AS151" s="70" t="s">
        <v>578</v>
      </c>
      <c r="AT151" s="78" t="s">
        <v>578</v>
      </c>
      <c r="AU151" s="78" t="s">
        <v>392</v>
      </c>
      <c r="AV151" s="70"/>
      <c r="AW151" s="70"/>
      <c r="AX151" s="70" t="s">
        <v>578</v>
      </c>
      <c r="AY151" s="70" t="s">
        <v>108</v>
      </c>
      <c r="AZ151" s="92"/>
      <c r="BA151" s="70"/>
      <c r="BB151" s="100"/>
      <c r="BC151" s="92"/>
      <c r="BD151" s="79"/>
      <c r="BE151" s="79"/>
      <c r="BF151" s="79"/>
      <c r="BG151" s="92"/>
      <c r="BH151" s="90">
        <f>T151+BB151</f>
        <v>12360000</v>
      </c>
      <c r="BI151" s="304" t="s">
        <v>135</v>
      </c>
      <c r="BJ151" s="70"/>
      <c r="BK151" s="77" t="s">
        <v>114</v>
      </c>
      <c r="BL151" s="92"/>
      <c r="BM151" s="398" t="s">
        <v>136</v>
      </c>
      <c r="BN151" s="104" t="s">
        <v>917</v>
      </c>
      <c r="BO151" s="77">
        <v>40</v>
      </c>
      <c r="BP151" s="77" t="s">
        <v>109</v>
      </c>
      <c r="BQ151" s="77" t="s">
        <v>108</v>
      </c>
      <c r="BR151" s="77" t="s">
        <v>108</v>
      </c>
      <c r="BS151" s="77" t="s">
        <v>108</v>
      </c>
      <c r="BT151" s="77" t="s">
        <v>108</v>
      </c>
      <c r="BU151" s="105" t="s">
        <v>1413</v>
      </c>
      <c r="BV151" s="77">
        <v>3167400065</v>
      </c>
      <c r="BW151" s="114" t="s">
        <v>1820</v>
      </c>
      <c r="BX151" s="95" t="s">
        <v>881</v>
      </c>
      <c r="BY151" s="77" t="s">
        <v>119</v>
      </c>
      <c r="BZ151" s="127" t="s">
        <v>1821</v>
      </c>
      <c r="CA151" s="93" t="s">
        <v>109</v>
      </c>
      <c r="CB151" s="93" t="s">
        <v>109</v>
      </c>
      <c r="CC151" s="121"/>
      <c r="CD151" s="93"/>
      <c r="CE151" s="93"/>
      <c r="CF151" s="93"/>
      <c r="CG151" s="93"/>
      <c r="CH151" s="93"/>
      <c r="CI151" s="93"/>
      <c r="CJ151" s="93"/>
      <c r="CK151" s="93"/>
      <c r="CL151" s="93"/>
      <c r="CM151" s="93" t="s">
        <v>109</v>
      </c>
      <c r="CN151" s="93"/>
    </row>
    <row r="152" spans="1:203" s="50" customFormat="1" ht="45.75" customHeight="1">
      <c r="A152" s="617">
        <f>1+A151</f>
        <v>151</v>
      </c>
      <c r="B152" s="87" t="s">
        <v>1822</v>
      </c>
      <c r="C152" s="70" t="s">
        <v>1823</v>
      </c>
      <c r="D152" s="74" t="s">
        <v>645</v>
      </c>
      <c r="E152" s="71">
        <v>45401</v>
      </c>
      <c r="F152" s="72">
        <v>45405</v>
      </c>
      <c r="G152" s="72">
        <v>45495</v>
      </c>
      <c r="H152" s="70" t="s">
        <v>416</v>
      </c>
      <c r="I152" s="75" t="s">
        <v>180</v>
      </c>
      <c r="J152" s="95" t="s">
        <v>1824</v>
      </c>
      <c r="K152" s="122">
        <v>1072674013</v>
      </c>
      <c r="L152" s="70">
        <v>0</v>
      </c>
      <c r="M152" s="111" t="s">
        <v>844</v>
      </c>
      <c r="N152" s="77" t="s">
        <v>98</v>
      </c>
      <c r="O152" s="87" t="s">
        <v>168</v>
      </c>
      <c r="P152" s="70" t="s">
        <v>1825</v>
      </c>
      <c r="Q152" s="70" t="s">
        <v>681</v>
      </c>
      <c r="R152" s="79">
        <f>+G152-F152</f>
        <v>90</v>
      </c>
      <c r="S152" s="70" t="s">
        <v>1826</v>
      </c>
      <c r="T152" s="123">
        <v>8700000</v>
      </c>
      <c r="U152" s="124" t="s">
        <v>1827</v>
      </c>
      <c r="V152" s="123">
        <f>+T152</f>
        <v>8700000</v>
      </c>
      <c r="W152" s="125" t="s">
        <v>1796</v>
      </c>
      <c r="X152" s="126" t="s">
        <v>473</v>
      </c>
      <c r="Y152" s="311">
        <f>+Z152+AA152+AB152</f>
        <v>8700000</v>
      </c>
      <c r="Z152" s="84">
        <f>+V152</f>
        <v>8700000</v>
      </c>
      <c r="AA152" s="86">
        <v>0</v>
      </c>
      <c r="AB152" s="85">
        <f>+AC152+AD152+AE152+AF152+AG152+AH152+AI152+AJ152</f>
        <v>0</v>
      </c>
      <c r="AC152" s="86">
        <v>0</v>
      </c>
      <c r="AD152" s="86">
        <v>0</v>
      </c>
      <c r="AE152" s="86">
        <v>0</v>
      </c>
      <c r="AF152" s="86">
        <v>0</v>
      </c>
      <c r="AG152" s="86">
        <v>0</v>
      </c>
      <c r="AH152" s="86">
        <v>0</v>
      </c>
      <c r="AI152" s="86">
        <v>0</v>
      </c>
      <c r="AJ152" s="86">
        <v>0</v>
      </c>
      <c r="AK152" s="78" t="s">
        <v>104</v>
      </c>
      <c r="AL152" s="103" t="s">
        <v>1828</v>
      </c>
      <c r="AM152" s="70" t="s">
        <v>1829</v>
      </c>
      <c r="AN152" s="76">
        <v>15668923</v>
      </c>
      <c r="AO152" s="78" t="s">
        <v>114</v>
      </c>
      <c r="AP152" s="70" t="s">
        <v>114</v>
      </c>
      <c r="AQ152" s="118" t="s">
        <v>114</v>
      </c>
      <c r="AR152" s="78" t="s">
        <v>114</v>
      </c>
      <c r="AS152" s="70" t="s">
        <v>578</v>
      </c>
      <c r="AT152" s="78" t="s">
        <v>578</v>
      </c>
      <c r="AU152" s="78" t="s">
        <v>392</v>
      </c>
      <c r="AV152" s="70"/>
      <c r="AW152" s="70"/>
      <c r="AX152" s="70" t="s">
        <v>109</v>
      </c>
      <c r="AY152" s="70" t="s">
        <v>108</v>
      </c>
      <c r="AZ152" s="92"/>
      <c r="BA152" s="70"/>
      <c r="BB152" s="100"/>
      <c r="BC152" s="92"/>
      <c r="BD152" s="79"/>
      <c r="BE152" s="79"/>
      <c r="BF152" s="79"/>
      <c r="BG152" s="92"/>
      <c r="BH152" s="90">
        <f>T152+BB152</f>
        <v>8700000</v>
      </c>
      <c r="BI152" s="134" t="s">
        <v>113</v>
      </c>
      <c r="BJ152" s="70"/>
      <c r="BK152" s="77" t="s">
        <v>114</v>
      </c>
      <c r="BL152" s="92"/>
      <c r="BM152" s="468"/>
      <c r="BN152" s="104" t="s">
        <v>917</v>
      </c>
      <c r="BO152" s="77">
        <v>24</v>
      </c>
      <c r="BP152" s="77" t="s">
        <v>109</v>
      </c>
      <c r="BQ152" s="77" t="s">
        <v>108</v>
      </c>
      <c r="BR152" s="77" t="s">
        <v>108</v>
      </c>
      <c r="BS152" s="77" t="s">
        <v>108</v>
      </c>
      <c r="BT152" s="77" t="s">
        <v>108</v>
      </c>
      <c r="BU152" s="105" t="s">
        <v>1830</v>
      </c>
      <c r="BV152" s="77">
        <v>3177673767</v>
      </c>
      <c r="BW152" s="114" t="s">
        <v>1831</v>
      </c>
      <c r="BX152" s="95" t="s">
        <v>881</v>
      </c>
      <c r="BY152" s="77" t="s">
        <v>119</v>
      </c>
      <c r="BZ152" s="127">
        <v>33700004099</v>
      </c>
      <c r="CA152" s="93" t="s">
        <v>109</v>
      </c>
      <c r="CB152" s="93" t="s">
        <v>109</v>
      </c>
      <c r="CC152" s="121" t="s">
        <v>109</v>
      </c>
      <c r="CD152" s="93"/>
      <c r="CE152" s="93"/>
      <c r="CF152" s="93"/>
      <c r="CG152" s="93"/>
      <c r="CH152" s="93"/>
      <c r="CI152" s="93"/>
      <c r="CJ152" s="93"/>
      <c r="CK152" s="93"/>
      <c r="CL152" s="93"/>
      <c r="CM152" s="93" t="s">
        <v>109</v>
      </c>
      <c r="CN152" s="93"/>
    </row>
    <row r="153" spans="1:203" s="50" customFormat="1" ht="45.75" customHeight="1">
      <c r="A153" s="589">
        <f>1+A152</f>
        <v>152</v>
      </c>
      <c r="B153" s="87" t="s">
        <v>1832</v>
      </c>
      <c r="C153" s="70" t="s">
        <v>1833</v>
      </c>
      <c r="D153" s="74" t="s">
        <v>1417</v>
      </c>
      <c r="E153" s="71">
        <v>45401</v>
      </c>
      <c r="F153" s="72">
        <v>45404</v>
      </c>
      <c r="G153" s="72">
        <v>45523</v>
      </c>
      <c r="H153" s="70" t="s">
        <v>416</v>
      </c>
      <c r="I153" s="75" t="s">
        <v>180</v>
      </c>
      <c r="J153" s="70" t="s">
        <v>1834</v>
      </c>
      <c r="K153" s="122">
        <v>1070704829</v>
      </c>
      <c r="L153" s="70">
        <v>6</v>
      </c>
      <c r="M153" s="111" t="s">
        <v>844</v>
      </c>
      <c r="N153" s="77" t="s">
        <v>98</v>
      </c>
      <c r="O153" s="87" t="s">
        <v>783</v>
      </c>
      <c r="P153" s="70" t="s">
        <v>1835</v>
      </c>
      <c r="Q153" s="70" t="s">
        <v>928</v>
      </c>
      <c r="R153" s="79">
        <f>+G153-F153</f>
        <v>119</v>
      </c>
      <c r="S153" s="70" t="s">
        <v>663</v>
      </c>
      <c r="T153" s="123">
        <v>12000000</v>
      </c>
      <c r="U153" s="124" t="s">
        <v>1836</v>
      </c>
      <c r="V153" s="123">
        <f>+T153</f>
        <v>12000000</v>
      </c>
      <c r="W153" s="125" t="s">
        <v>1796</v>
      </c>
      <c r="X153" s="126" t="s">
        <v>473</v>
      </c>
      <c r="Y153" s="311">
        <f>+Z153+AA153+AB153</f>
        <v>12000000</v>
      </c>
      <c r="Z153" s="84">
        <f>+V153</f>
        <v>12000000</v>
      </c>
      <c r="AA153" s="86">
        <v>0</v>
      </c>
      <c r="AB153" s="85">
        <f>+AC153+AD153+AE153+AF153+AG153+AH153+AI153+AJ153</f>
        <v>0</v>
      </c>
      <c r="AC153" s="86">
        <v>0</v>
      </c>
      <c r="AD153" s="86">
        <v>0</v>
      </c>
      <c r="AE153" s="86">
        <v>0</v>
      </c>
      <c r="AF153" s="86">
        <v>0</v>
      </c>
      <c r="AG153" s="86">
        <v>0</v>
      </c>
      <c r="AH153" s="86">
        <v>0</v>
      </c>
      <c r="AI153" s="86">
        <v>0</v>
      </c>
      <c r="AJ153" s="86">
        <v>0</v>
      </c>
      <c r="AK153" s="78" t="s">
        <v>104</v>
      </c>
      <c r="AL153" s="103" t="s">
        <v>1837</v>
      </c>
      <c r="AM153" s="70" t="s">
        <v>789</v>
      </c>
      <c r="AN153" s="76" t="s">
        <v>790</v>
      </c>
      <c r="AO153" s="78" t="s">
        <v>114</v>
      </c>
      <c r="AP153" s="70" t="s">
        <v>114</v>
      </c>
      <c r="AQ153" s="118" t="s">
        <v>114</v>
      </c>
      <c r="AR153" s="78" t="s">
        <v>114</v>
      </c>
      <c r="AS153" s="70" t="s">
        <v>578</v>
      </c>
      <c r="AT153" s="78" t="s">
        <v>578</v>
      </c>
      <c r="AU153" s="78" t="s">
        <v>392</v>
      </c>
      <c r="AV153" s="70"/>
      <c r="AW153" s="70" t="s">
        <v>110</v>
      </c>
      <c r="AX153" s="70" t="s">
        <v>109</v>
      </c>
      <c r="AY153" s="70" t="s">
        <v>108</v>
      </c>
      <c r="AZ153" s="92"/>
      <c r="BA153" s="70"/>
      <c r="BB153" s="100"/>
      <c r="BC153" s="92"/>
      <c r="BD153" s="79"/>
      <c r="BE153" s="79"/>
      <c r="BF153" s="79"/>
      <c r="BG153" s="92"/>
      <c r="BH153" s="90">
        <f>T153+BB153</f>
        <v>12000000</v>
      </c>
      <c r="BI153" s="304" t="s">
        <v>135</v>
      </c>
      <c r="BJ153" s="70"/>
      <c r="BK153" s="77" t="s">
        <v>114</v>
      </c>
      <c r="BL153" s="92"/>
      <c r="BM153" s="398" t="s">
        <v>136</v>
      </c>
      <c r="BN153" s="104" t="s">
        <v>917</v>
      </c>
      <c r="BO153" s="77">
        <v>36</v>
      </c>
      <c r="BP153" s="77" t="s">
        <v>109</v>
      </c>
      <c r="BQ153" s="77" t="s">
        <v>108</v>
      </c>
      <c r="BR153" s="77" t="s">
        <v>108</v>
      </c>
      <c r="BS153" s="77" t="s">
        <v>108</v>
      </c>
      <c r="BT153" s="77" t="s">
        <v>108</v>
      </c>
      <c r="BU153" s="105" t="s">
        <v>1838</v>
      </c>
      <c r="BV153" s="77">
        <v>3194521865</v>
      </c>
      <c r="BW153" s="114" t="s">
        <v>1839</v>
      </c>
      <c r="BX153" s="95" t="s">
        <v>657</v>
      </c>
      <c r="BY153" s="77" t="s">
        <v>119</v>
      </c>
      <c r="BZ153" s="127">
        <v>338256522</v>
      </c>
      <c r="CA153" s="93" t="s">
        <v>109</v>
      </c>
      <c r="CB153" s="93" t="s">
        <v>109</v>
      </c>
      <c r="CC153" s="121" t="s">
        <v>109</v>
      </c>
      <c r="CD153" s="93" t="s">
        <v>109</v>
      </c>
      <c r="CE153" s="93"/>
      <c r="CF153" s="93"/>
      <c r="CG153" s="93"/>
      <c r="CH153" s="93"/>
      <c r="CI153" s="93"/>
      <c r="CJ153" s="93"/>
      <c r="CK153" s="93"/>
      <c r="CL153" s="93"/>
      <c r="CM153" s="93" t="s">
        <v>109</v>
      </c>
      <c r="CN153" s="93"/>
    </row>
    <row r="154" spans="1:203" s="50" customFormat="1" ht="45.75" customHeight="1">
      <c r="A154" s="617">
        <f>1+A153</f>
        <v>153</v>
      </c>
      <c r="B154" s="151" t="s">
        <v>1840</v>
      </c>
      <c r="C154" s="134" t="s">
        <v>1841</v>
      </c>
      <c r="D154" s="138" t="s">
        <v>93</v>
      </c>
      <c r="E154" s="135">
        <v>45401</v>
      </c>
      <c r="F154" s="136">
        <v>45404</v>
      </c>
      <c r="G154" s="136">
        <v>45494</v>
      </c>
      <c r="H154" s="134" t="s">
        <v>416</v>
      </c>
      <c r="I154" s="139" t="s">
        <v>180</v>
      </c>
      <c r="J154" s="158" t="s">
        <v>1842</v>
      </c>
      <c r="K154" s="251">
        <v>80399428</v>
      </c>
      <c r="L154" s="134">
        <v>2</v>
      </c>
      <c r="M154" s="252" t="s">
        <v>844</v>
      </c>
      <c r="N154" s="141" t="s">
        <v>98</v>
      </c>
      <c r="O154" s="151" t="s">
        <v>99</v>
      </c>
      <c r="P154" s="134" t="s">
        <v>1455</v>
      </c>
      <c r="Q154" s="134" t="s">
        <v>681</v>
      </c>
      <c r="R154" s="143">
        <f>+G154-F154</f>
        <v>90</v>
      </c>
      <c r="S154" s="134" t="s">
        <v>983</v>
      </c>
      <c r="T154" s="253">
        <v>9324000</v>
      </c>
      <c r="U154" s="254" t="s">
        <v>1843</v>
      </c>
      <c r="V154" s="253">
        <f>+T154</f>
        <v>9324000</v>
      </c>
      <c r="W154" s="255" t="s">
        <v>1796</v>
      </c>
      <c r="X154" s="256" t="s">
        <v>473</v>
      </c>
      <c r="Y154" s="314">
        <f>+Z154+AA154+AB154</f>
        <v>9324000</v>
      </c>
      <c r="Z154" s="148">
        <f>+V154</f>
        <v>9324000</v>
      </c>
      <c r="AA154" s="149">
        <v>0</v>
      </c>
      <c r="AB154" s="150">
        <f>+AC154+AD154+AE154+AF154+AG154+AH154+AI154+AJ154</f>
        <v>0</v>
      </c>
      <c r="AC154" s="149">
        <v>0</v>
      </c>
      <c r="AD154" s="149">
        <v>0</v>
      </c>
      <c r="AE154" s="149">
        <v>0</v>
      </c>
      <c r="AF154" s="149">
        <v>0</v>
      </c>
      <c r="AG154" s="149">
        <v>0</v>
      </c>
      <c r="AH154" s="149">
        <v>0</v>
      </c>
      <c r="AI154" s="149">
        <v>0</v>
      </c>
      <c r="AJ154" s="149">
        <v>0</v>
      </c>
      <c r="AK154" s="142" t="s">
        <v>104</v>
      </c>
      <c r="AL154" s="103" t="s">
        <v>1844</v>
      </c>
      <c r="AM154" s="134" t="s">
        <v>224</v>
      </c>
      <c r="AN154" s="140">
        <v>13542484</v>
      </c>
      <c r="AO154" s="142" t="s">
        <v>114</v>
      </c>
      <c r="AP154" s="134" t="s">
        <v>114</v>
      </c>
      <c r="AQ154" s="257" t="s">
        <v>114</v>
      </c>
      <c r="AR154" s="142" t="s">
        <v>114</v>
      </c>
      <c r="AS154" s="134" t="s">
        <v>109</v>
      </c>
      <c r="AT154" s="142" t="s">
        <v>109</v>
      </c>
      <c r="AU154" s="142" t="s">
        <v>392</v>
      </c>
      <c r="AV154" s="134"/>
      <c r="AW154" s="134"/>
      <c r="AX154" s="134" t="s">
        <v>109</v>
      </c>
      <c r="AY154" s="134" t="s">
        <v>108</v>
      </c>
      <c r="AZ154" s="156"/>
      <c r="BA154" s="134"/>
      <c r="BB154" s="169"/>
      <c r="BC154" s="156"/>
      <c r="BD154" s="143"/>
      <c r="BE154" s="143"/>
      <c r="BF154" s="143"/>
      <c r="BG154" s="156"/>
      <c r="BH154" s="153">
        <f>T154+BB154</f>
        <v>9324000</v>
      </c>
      <c r="BI154" s="134" t="s">
        <v>113</v>
      </c>
      <c r="BJ154" s="134"/>
      <c r="BK154" s="141" t="s">
        <v>114</v>
      </c>
      <c r="BL154" s="156"/>
      <c r="BM154" s="468"/>
      <c r="BN154" s="170" t="s">
        <v>917</v>
      </c>
      <c r="BO154" s="141">
        <v>56</v>
      </c>
      <c r="BP154" s="141" t="s">
        <v>108</v>
      </c>
      <c r="BQ154" s="141" t="s">
        <v>108</v>
      </c>
      <c r="BR154" s="141" t="s">
        <v>108</v>
      </c>
      <c r="BS154" s="141" t="s">
        <v>108</v>
      </c>
      <c r="BT154" s="141" t="s">
        <v>108</v>
      </c>
      <c r="BU154" s="166" t="s">
        <v>1845</v>
      </c>
      <c r="BV154" s="141">
        <v>3133383839</v>
      </c>
      <c r="BW154" s="114" t="s">
        <v>1846</v>
      </c>
      <c r="BX154" s="158" t="s">
        <v>881</v>
      </c>
      <c r="BY154" s="141" t="s">
        <v>119</v>
      </c>
      <c r="BZ154" s="259" t="s">
        <v>1847</v>
      </c>
      <c r="CA154" s="157" t="s">
        <v>109</v>
      </c>
      <c r="CB154" s="157" t="s">
        <v>109</v>
      </c>
      <c r="CC154" s="172" t="s">
        <v>109</v>
      </c>
      <c r="CD154" s="157"/>
      <c r="CE154" s="157"/>
      <c r="CF154" s="157"/>
      <c r="CG154" s="157"/>
      <c r="CH154" s="157"/>
      <c r="CI154" s="157"/>
      <c r="CJ154" s="157"/>
      <c r="CK154" s="157"/>
      <c r="CL154" s="157"/>
      <c r="CM154" s="157" t="s">
        <v>109</v>
      </c>
      <c r="CN154" s="157"/>
      <c r="CO154" s="297"/>
    </row>
    <row r="155" spans="1:203" s="50" customFormat="1" ht="45.75" customHeight="1">
      <c r="A155" s="617">
        <f>1+A154</f>
        <v>154</v>
      </c>
      <c r="B155" s="151" t="s">
        <v>1848</v>
      </c>
      <c r="C155" s="134" t="s">
        <v>1849</v>
      </c>
      <c r="D155" s="138" t="s">
        <v>93</v>
      </c>
      <c r="E155" s="135">
        <v>45401</v>
      </c>
      <c r="F155" s="136">
        <v>45404</v>
      </c>
      <c r="G155" s="136">
        <v>45494</v>
      </c>
      <c r="H155" s="134" t="s">
        <v>416</v>
      </c>
      <c r="I155" s="139" t="s">
        <v>95</v>
      </c>
      <c r="J155" s="134" t="s">
        <v>1850</v>
      </c>
      <c r="K155" s="251">
        <v>1072668392</v>
      </c>
      <c r="L155" s="134">
        <v>2</v>
      </c>
      <c r="M155" s="252" t="s">
        <v>844</v>
      </c>
      <c r="N155" s="141" t="s">
        <v>98</v>
      </c>
      <c r="O155" s="151" t="s">
        <v>873</v>
      </c>
      <c r="P155" s="134" t="s">
        <v>1851</v>
      </c>
      <c r="Q155" s="134" t="s">
        <v>681</v>
      </c>
      <c r="R155" s="143">
        <f>+G155-F155</f>
        <v>90</v>
      </c>
      <c r="S155" s="134" t="s">
        <v>271</v>
      </c>
      <c r="T155" s="253">
        <v>16500000</v>
      </c>
      <c r="U155" s="254" t="s">
        <v>1852</v>
      </c>
      <c r="V155" s="253">
        <f>+T155</f>
        <v>16500000</v>
      </c>
      <c r="W155" s="255" t="s">
        <v>1796</v>
      </c>
      <c r="X155" s="256" t="s">
        <v>473</v>
      </c>
      <c r="Y155" s="314">
        <f>+Z155+AA155+AB155</f>
        <v>16500000</v>
      </c>
      <c r="Z155" s="148">
        <f>+V155</f>
        <v>16500000</v>
      </c>
      <c r="AA155" s="149">
        <v>0</v>
      </c>
      <c r="AB155" s="150">
        <f>+AC155+AD155+AE155+AF155+AG155+AH155+AI155+AJ155</f>
        <v>0</v>
      </c>
      <c r="AC155" s="149">
        <v>0</v>
      </c>
      <c r="AD155" s="149">
        <v>0</v>
      </c>
      <c r="AE155" s="149">
        <v>0</v>
      </c>
      <c r="AF155" s="149">
        <v>0</v>
      </c>
      <c r="AG155" s="149">
        <v>0</v>
      </c>
      <c r="AH155" s="149">
        <v>0</v>
      </c>
      <c r="AI155" s="149">
        <v>0</v>
      </c>
      <c r="AJ155" s="149">
        <v>0</v>
      </c>
      <c r="AK155" s="142" t="s">
        <v>104</v>
      </c>
      <c r="AL155" s="103" t="s">
        <v>1853</v>
      </c>
      <c r="AM155" s="134" t="s">
        <v>1854</v>
      </c>
      <c r="AN155" s="140">
        <v>35195855</v>
      </c>
      <c r="AO155" s="142" t="s">
        <v>114</v>
      </c>
      <c r="AP155" s="134" t="s">
        <v>114</v>
      </c>
      <c r="AQ155" s="257" t="s">
        <v>114</v>
      </c>
      <c r="AR155" s="142" t="s">
        <v>114</v>
      </c>
      <c r="AS155" s="134" t="s">
        <v>109</v>
      </c>
      <c r="AT155" s="142" t="s">
        <v>109</v>
      </c>
      <c r="AU155" s="142" t="s">
        <v>392</v>
      </c>
      <c r="AV155" s="134"/>
      <c r="AW155" s="134"/>
      <c r="AX155" s="134" t="s">
        <v>578</v>
      </c>
      <c r="AY155" s="134" t="s">
        <v>108</v>
      </c>
      <c r="AZ155" s="156"/>
      <c r="BA155" s="134"/>
      <c r="BB155" s="169"/>
      <c r="BC155" s="156"/>
      <c r="BD155" s="143"/>
      <c r="BE155" s="143"/>
      <c r="BF155" s="143"/>
      <c r="BG155" s="156"/>
      <c r="BH155" s="153">
        <f>T155+BB155</f>
        <v>16500000</v>
      </c>
      <c r="BI155" s="134" t="s">
        <v>113</v>
      </c>
      <c r="BJ155" s="134"/>
      <c r="BK155" s="141" t="s">
        <v>114</v>
      </c>
      <c r="BL155" s="156"/>
      <c r="BM155" s="468"/>
      <c r="BN155" s="170" t="s">
        <v>964</v>
      </c>
      <c r="BO155" s="141">
        <v>31</v>
      </c>
      <c r="BP155" s="141" t="s">
        <v>108</v>
      </c>
      <c r="BQ155" s="141" t="s">
        <v>108</v>
      </c>
      <c r="BR155" s="141" t="s">
        <v>108</v>
      </c>
      <c r="BS155" s="141" t="s">
        <v>108</v>
      </c>
      <c r="BT155" s="141" t="s">
        <v>108</v>
      </c>
      <c r="BU155" s="166" t="s">
        <v>1855</v>
      </c>
      <c r="BV155" s="141">
        <v>3127359169</v>
      </c>
      <c r="BW155" s="114" t="s">
        <v>1856</v>
      </c>
      <c r="BX155" s="158" t="s">
        <v>1004</v>
      </c>
      <c r="BY155" s="141" t="s">
        <v>119</v>
      </c>
      <c r="BZ155" s="298">
        <v>111810019127</v>
      </c>
      <c r="CA155" s="157" t="s">
        <v>109</v>
      </c>
      <c r="CB155" s="157" t="s">
        <v>109</v>
      </c>
      <c r="CC155" s="172" t="s">
        <v>109</v>
      </c>
      <c r="CD155" s="157"/>
      <c r="CE155" s="157"/>
      <c r="CF155" s="157"/>
      <c r="CG155" s="157"/>
      <c r="CH155" s="157"/>
      <c r="CI155" s="157"/>
      <c r="CJ155" s="157"/>
      <c r="CK155" s="157"/>
      <c r="CL155" s="157"/>
      <c r="CM155" s="157" t="s">
        <v>109</v>
      </c>
      <c r="CN155" s="157"/>
      <c r="CO155" s="297"/>
    </row>
    <row r="156" spans="1:203" s="50" customFormat="1" ht="45.75" customHeight="1">
      <c r="A156" s="589">
        <f>1+A155</f>
        <v>155</v>
      </c>
      <c r="B156" s="151" t="s">
        <v>1857</v>
      </c>
      <c r="C156" s="134" t="s">
        <v>1858</v>
      </c>
      <c r="D156" s="138" t="s">
        <v>93</v>
      </c>
      <c r="E156" s="135">
        <v>45401</v>
      </c>
      <c r="F156" s="136">
        <v>45404</v>
      </c>
      <c r="G156" s="136">
        <v>45494</v>
      </c>
      <c r="H156" s="134" t="s">
        <v>416</v>
      </c>
      <c r="I156" s="139" t="s">
        <v>180</v>
      </c>
      <c r="J156" s="134" t="s">
        <v>1859</v>
      </c>
      <c r="K156" s="251">
        <v>35199174</v>
      </c>
      <c r="L156" s="134">
        <v>5</v>
      </c>
      <c r="M156" s="252" t="s">
        <v>844</v>
      </c>
      <c r="N156" s="141" t="s">
        <v>98</v>
      </c>
      <c r="O156" s="151" t="s">
        <v>993</v>
      </c>
      <c r="P156" s="134" t="s">
        <v>1860</v>
      </c>
      <c r="Q156" s="134" t="s">
        <v>1157</v>
      </c>
      <c r="R156" s="143">
        <f>+G156-F156</f>
        <v>90</v>
      </c>
      <c r="S156" s="134" t="s">
        <v>1861</v>
      </c>
      <c r="T156" s="253">
        <v>33600000</v>
      </c>
      <c r="U156" s="254" t="s">
        <v>1862</v>
      </c>
      <c r="V156" s="253">
        <f>+T156</f>
        <v>33600000</v>
      </c>
      <c r="W156" s="255" t="s">
        <v>1796</v>
      </c>
      <c r="X156" s="256" t="s">
        <v>473</v>
      </c>
      <c r="Y156" s="314">
        <f>+Z156+AA156+AB156</f>
        <v>33600000</v>
      </c>
      <c r="Z156" s="148">
        <f>+V156</f>
        <v>33600000</v>
      </c>
      <c r="AA156" s="149">
        <v>0</v>
      </c>
      <c r="AB156" s="150">
        <f>+AC156+AD156+AE156+AF156+AG156+AH156+AI156+AJ156</f>
        <v>0</v>
      </c>
      <c r="AC156" s="149">
        <v>0</v>
      </c>
      <c r="AD156" s="149">
        <v>0</v>
      </c>
      <c r="AE156" s="149">
        <v>0</v>
      </c>
      <c r="AF156" s="149">
        <v>0</v>
      </c>
      <c r="AG156" s="149">
        <v>0</v>
      </c>
      <c r="AH156" s="149">
        <v>0</v>
      </c>
      <c r="AI156" s="149">
        <v>0</v>
      </c>
      <c r="AJ156" s="149">
        <v>0</v>
      </c>
      <c r="AK156" s="142" t="s">
        <v>104</v>
      </c>
      <c r="AL156" s="103" t="s">
        <v>1863</v>
      </c>
      <c r="AM156" s="134" t="s">
        <v>1864</v>
      </c>
      <c r="AN156" s="140">
        <v>52064570</v>
      </c>
      <c r="AO156" s="142" t="s">
        <v>114</v>
      </c>
      <c r="AP156" s="134" t="s">
        <v>114</v>
      </c>
      <c r="AQ156" s="257" t="s">
        <v>114</v>
      </c>
      <c r="AR156" s="142" t="s">
        <v>114</v>
      </c>
      <c r="AS156" s="134" t="s">
        <v>109</v>
      </c>
      <c r="AT156" s="142" t="s">
        <v>109</v>
      </c>
      <c r="AU156" s="142" t="s">
        <v>392</v>
      </c>
      <c r="AV156" s="134"/>
      <c r="AW156" s="134"/>
      <c r="AX156" s="134" t="s">
        <v>578</v>
      </c>
      <c r="AY156" s="134" t="s">
        <v>108</v>
      </c>
      <c r="AZ156" s="156"/>
      <c r="BA156" s="134"/>
      <c r="BB156" s="169"/>
      <c r="BC156" s="156"/>
      <c r="BD156" s="143"/>
      <c r="BE156" s="143"/>
      <c r="BF156" s="143"/>
      <c r="BG156" s="156"/>
      <c r="BH156" s="153">
        <f>T156+BB156</f>
        <v>33600000</v>
      </c>
      <c r="BI156" s="304" t="s">
        <v>135</v>
      </c>
      <c r="BJ156" s="134"/>
      <c r="BK156" s="141" t="s">
        <v>114</v>
      </c>
      <c r="BL156" s="156"/>
      <c r="BM156" s="398" t="s">
        <v>136</v>
      </c>
      <c r="BN156" s="170" t="s">
        <v>964</v>
      </c>
      <c r="BO156" s="141">
        <v>41</v>
      </c>
      <c r="BP156" s="141" t="s">
        <v>108</v>
      </c>
      <c r="BQ156" s="141" t="s">
        <v>108</v>
      </c>
      <c r="BR156" s="141" t="s">
        <v>108</v>
      </c>
      <c r="BS156" s="141" t="s">
        <v>108</v>
      </c>
      <c r="BT156" s="141" t="s">
        <v>108</v>
      </c>
      <c r="BU156" s="166" t="s">
        <v>1865</v>
      </c>
      <c r="BV156" s="141">
        <v>3118802304</v>
      </c>
      <c r="BW156" s="114" t="s">
        <v>1866</v>
      </c>
      <c r="BX156" s="158" t="s">
        <v>881</v>
      </c>
      <c r="BY156" s="141" t="s">
        <v>119</v>
      </c>
      <c r="BZ156" s="298">
        <v>33796923712</v>
      </c>
      <c r="CA156" s="157" t="s">
        <v>109</v>
      </c>
      <c r="CB156" s="157" t="s">
        <v>109</v>
      </c>
      <c r="CC156" s="172" t="s">
        <v>109</v>
      </c>
      <c r="CD156" s="157" t="s">
        <v>109</v>
      </c>
      <c r="CE156" s="157" t="s">
        <v>109</v>
      </c>
      <c r="CF156" s="157" t="s">
        <v>109</v>
      </c>
      <c r="CG156" s="157" t="s">
        <v>109</v>
      </c>
      <c r="CH156" s="157" t="s">
        <v>109</v>
      </c>
      <c r="CI156" s="157"/>
      <c r="CJ156" s="157"/>
      <c r="CK156" s="157"/>
      <c r="CL156" s="157"/>
      <c r="CM156" s="157" t="s">
        <v>109</v>
      </c>
      <c r="CN156" s="157"/>
      <c r="CO156" s="297"/>
    </row>
    <row r="157" spans="1:203" s="16" customFormat="1" ht="45.75" customHeight="1">
      <c r="A157" s="589">
        <f>1+A156</f>
        <v>156</v>
      </c>
      <c r="B157" s="87" t="s">
        <v>1867</v>
      </c>
      <c r="C157" s="70" t="s">
        <v>1868</v>
      </c>
      <c r="D157" s="74" t="s">
        <v>1034</v>
      </c>
      <c r="E157" s="71">
        <v>45401</v>
      </c>
      <c r="F157" s="72">
        <v>45405</v>
      </c>
      <c r="G157" s="72">
        <v>45596</v>
      </c>
      <c r="H157" s="70" t="s">
        <v>416</v>
      </c>
      <c r="I157" s="75" t="s">
        <v>95</v>
      </c>
      <c r="J157" s="95" t="s">
        <v>1869</v>
      </c>
      <c r="K157" s="122">
        <v>35197518</v>
      </c>
      <c r="L157" s="70">
        <v>6</v>
      </c>
      <c r="M157" s="111" t="s">
        <v>844</v>
      </c>
      <c r="N157" s="77" t="s">
        <v>98</v>
      </c>
      <c r="O157" s="87" t="s">
        <v>857</v>
      </c>
      <c r="P157" s="70" t="s">
        <v>1870</v>
      </c>
      <c r="Q157" s="70" t="s">
        <v>1871</v>
      </c>
      <c r="R157" s="79">
        <f>+G157-F157</f>
        <v>191</v>
      </c>
      <c r="S157" s="70" t="s">
        <v>1872</v>
      </c>
      <c r="T157" s="123">
        <v>33279996</v>
      </c>
      <c r="U157" s="124" t="s">
        <v>1873</v>
      </c>
      <c r="V157" s="123">
        <f>+T157</f>
        <v>33279996</v>
      </c>
      <c r="W157" s="125" t="s">
        <v>1796</v>
      </c>
      <c r="X157" s="126" t="s">
        <v>1040</v>
      </c>
      <c r="Y157" s="311">
        <f>+Z157+AA157+AB157</f>
        <v>33279996</v>
      </c>
      <c r="Z157" s="84">
        <v>0</v>
      </c>
      <c r="AA157" s="86">
        <v>0</v>
      </c>
      <c r="AB157" s="85">
        <f>+AC157+AD157+AE157+AF157+AG157+AH157+AI157+AJ157</f>
        <v>33279996</v>
      </c>
      <c r="AC157" s="86">
        <v>0</v>
      </c>
      <c r="AD157" s="86">
        <v>0</v>
      </c>
      <c r="AE157" s="86">
        <v>0</v>
      </c>
      <c r="AF157" s="86">
        <f>+V157</f>
        <v>33279996</v>
      </c>
      <c r="AG157" s="86">
        <v>0</v>
      </c>
      <c r="AH157" s="86">
        <v>0</v>
      </c>
      <c r="AI157" s="86">
        <v>0</v>
      </c>
      <c r="AJ157" s="86">
        <v>0</v>
      </c>
      <c r="AK157" s="78" t="s">
        <v>104</v>
      </c>
      <c r="AL157" s="103" t="s">
        <v>1874</v>
      </c>
      <c r="AM157" s="70" t="s">
        <v>1542</v>
      </c>
      <c r="AN157" s="76">
        <v>80236148</v>
      </c>
      <c r="AO157" s="78" t="s">
        <v>114</v>
      </c>
      <c r="AP157" s="70" t="s">
        <v>114</v>
      </c>
      <c r="AQ157" s="118" t="s">
        <v>114</v>
      </c>
      <c r="AR157" s="78" t="s">
        <v>114</v>
      </c>
      <c r="AS157" s="70" t="s">
        <v>109</v>
      </c>
      <c r="AT157" s="78" t="s">
        <v>109</v>
      </c>
      <c r="AU157" s="78" t="s">
        <v>392</v>
      </c>
      <c r="AV157" s="70"/>
      <c r="AW157" s="70"/>
      <c r="AX157" s="70" t="s">
        <v>578</v>
      </c>
      <c r="AY157" s="70" t="s">
        <v>108</v>
      </c>
      <c r="AZ157" s="92"/>
      <c r="BA157" s="70"/>
      <c r="BB157" s="100"/>
      <c r="BC157" s="92"/>
      <c r="BD157" s="79"/>
      <c r="BE157" s="79"/>
      <c r="BF157" s="79"/>
      <c r="BG157" s="92"/>
      <c r="BH157" s="90">
        <f>T157+BB157</f>
        <v>33279996</v>
      </c>
      <c r="BI157" s="468" t="s">
        <v>113</v>
      </c>
      <c r="BJ157" s="70"/>
      <c r="BK157" s="77" t="s">
        <v>114</v>
      </c>
      <c r="BL157" s="92"/>
      <c r="BM157" s="468"/>
      <c r="BN157" s="104" t="s">
        <v>964</v>
      </c>
      <c r="BO157" s="77">
        <v>42</v>
      </c>
      <c r="BP157" s="77" t="s">
        <v>108</v>
      </c>
      <c r="BQ157" s="77" t="s">
        <v>108</v>
      </c>
      <c r="BR157" s="77" t="s">
        <v>108</v>
      </c>
      <c r="BS157" s="77" t="s">
        <v>108</v>
      </c>
      <c r="BT157" s="77" t="s">
        <v>108</v>
      </c>
      <c r="BU157" s="105" t="s">
        <v>1875</v>
      </c>
      <c r="BV157" s="77">
        <v>3142972281</v>
      </c>
      <c r="BW157" s="114" t="s">
        <v>1876</v>
      </c>
      <c r="BX157" s="95" t="s">
        <v>839</v>
      </c>
      <c r="BY157" s="77" t="s">
        <v>119</v>
      </c>
      <c r="BZ157" s="127">
        <v>451700082535</v>
      </c>
      <c r="CA157" s="93" t="s">
        <v>109</v>
      </c>
      <c r="CB157" s="93" t="s">
        <v>109</v>
      </c>
      <c r="CC157" s="121" t="s">
        <v>109</v>
      </c>
      <c r="CD157" s="93" t="s">
        <v>109</v>
      </c>
      <c r="CE157" s="93" t="s">
        <v>109</v>
      </c>
      <c r="CF157" s="93" t="s">
        <v>109</v>
      </c>
      <c r="CG157" s="157" t="s">
        <v>109</v>
      </c>
      <c r="CH157" s="93"/>
      <c r="CI157" s="93"/>
      <c r="CJ157" s="93"/>
      <c r="CK157" s="93"/>
      <c r="CL157" s="93"/>
      <c r="CM157" s="93" t="s">
        <v>109</v>
      </c>
      <c r="CN157" s="93"/>
      <c r="CO157" s="50"/>
      <c r="CP157" s="50"/>
      <c r="CQ157" s="50"/>
      <c r="CR157" s="50"/>
      <c r="CS157" s="50"/>
      <c r="CT157" s="50"/>
      <c r="CU157" s="50"/>
      <c r="CV157" s="50"/>
      <c r="CW157" s="50"/>
      <c r="CX157" s="50"/>
      <c r="CY157" s="50"/>
      <c r="CZ157" s="50"/>
      <c r="DA157" s="50"/>
      <c r="DB157" s="50"/>
      <c r="DC157" s="50"/>
      <c r="DD157" s="50"/>
      <c r="DE157" s="50"/>
      <c r="DF157" s="50"/>
      <c r="DG157" s="50"/>
      <c r="DH157" s="50"/>
      <c r="DI157" s="50"/>
      <c r="DJ157" s="50"/>
      <c r="DK157" s="50"/>
      <c r="DL157" s="50"/>
      <c r="DM157" s="50"/>
      <c r="DN157" s="50"/>
      <c r="DO157" s="50"/>
      <c r="DP157" s="50"/>
      <c r="DQ157" s="50"/>
      <c r="DR157" s="50"/>
      <c r="DS157" s="50"/>
      <c r="DT157" s="50"/>
      <c r="DU157" s="50"/>
      <c r="DV157" s="50"/>
      <c r="DW157" s="50"/>
      <c r="DX157" s="50"/>
      <c r="DY157" s="50"/>
      <c r="DZ157" s="50"/>
      <c r="EA157" s="50"/>
      <c r="EB157" s="50"/>
      <c r="EC157" s="50"/>
      <c r="ED157" s="50"/>
      <c r="EE157" s="50"/>
      <c r="EF157" s="50"/>
      <c r="EG157" s="50"/>
      <c r="EH157" s="50"/>
      <c r="EI157" s="50"/>
      <c r="EJ157" s="50"/>
      <c r="EK157" s="50"/>
      <c r="EL157" s="50"/>
      <c r="EM157" s="50"/>
      <c r="EN157" s="50"/>
      <c r="EO157" s="50"/>
      <c r="EP157" s="50"/>
      <c r="EQ157" s="50"/>
      <c r="ER157" s="50"/>
      <c r="ES157" s="50"/>
      <c r="ET157" s="50"/>
      <c r="EU157" s="50"/>
      <c r="EV157" s="50"/>
      <c r="EW157" s="50"/>
      <c r="EX157" s="50"/>
      <c r="EY157" s="50"/>
      <c r="EZ157" s="50"/>
      <c r="FA157" s="50"/>
      <c r="FB157" s="50"/>
      <c r="FC157" s="50"/>
      <c r="FD157" s="50"/>
      <c r="FE157" s="50"/>
      <c r="FF157" s="50"/>
      <c r="FG157" s="50"/>
      <c r="FH157" s="50"/>
      <c r="FI157" s="50"/>
      <c r="FJ157" s="50"/>
      <c r="FK157" s="50"/>
      <c r="FL157" s="50"/>
      <c r="FM157" s="50"/>
      <c r="FN157" s="50"/>
      <c r="FO157" s="50"/>
      <c r="FP157" s="50"/>
      <c r="FQ157" s="50"/>
      <c r="FR157" s="50"/>
      <c r="FS157" s="50"/>
      <c r="FT157" s="50"/>
      <c r="FU157" s="50"/>
      <c r="FV157" s="50"/>
      <c r="FW157" s="50"/>
      <c r="FX157" s="50"/>
      <c r="FY157" s="50"/>
      <c r="FZ157" s="50"/>
      <c r="GA157" s="50"/>
      <c r="GB157" s="50"/>
      <c r="GC157" s="50"/>
      <c r="GD157" s="50"/>
      <c r="GE157" s="50"/>
      <c r="GF157" s="50"/>
      <c r="GG157" s="50"/>
      <c r="GH157" s="50"/>
      <c r="GI157" s="50"/>
      <c r="GJ157" s="50"/>
      <c r="GK157" s="50"/>
      <c r="GL157" s="50"/>
      <c r="GM157" s="50"/>
      <c r="GN157" s="50"/>
      <c r="GO157" s="50"/>
      <c r="GP157" s="50"/>
      <c r="GQ157" s="50"/>
      <c r="GR157" s="50"/>
      <c r="GS157" s="50"/>
      <c r="GT157" s="50"/>
      <c r="GU157" s="50"/>
    </row>
    <row r="158" spans="1:203" s="50" customFormat="1" ht="45.75" customHeight="1">
      <c r="A158" s="589">
        <f>1+A157</f>
        <v>157</v>
      </c>
      <c r="B158" s="87" t="s">
        <v>1877</v>
      </c>
      <c r="C158" s="70" t="s">
        <v>1878</v>
      </c>
      <c r="D158" s="74" t="s">
        <v>93</v>
      </c>
      <c r="E158" s="71">
        <v>45401</v>
      </c>
      <c r="F158" s="72">
        <v>45405</v>
      </c>
      <c r="G158" s="72">
        <v>45495</v>
      </c>
      <c r="H158" s="70" t="s">
        <v>416</v>
      </c>
      <c r="I158" s="75" t="s">
        <v>180</v>
      </c>
      <c r="J158" s="70" t="s">
        <v>1879</v>
      </c>
      <c r="K158" s="122">
        <v>11200469</v>
      </c>
      <c r="L158" s="70">
        <v>9</v>
      </c>
      <c r="M158" s="111" t="s">
        <v>844</v>
      </c>
      <c r="N158" s="77" t="s">
        <v>98</v>
      </c>
      <c r="O158" s="87" t="s">
        <v>99</v>
      </c>
      <c r="P158" s="70" t="s">
        <v>1880</v>
      </c>
      <c r="Q158" s="70" t="s">
        <v>681</v>
      </c>
      <c r="R158" s="79">
        <f>+G158-F158</f>
        <v>90</v>
      </c>
      <c r="S158" s="70" t="s">
        <v>1409</v>
      </c>
      <c r="T158" s="123">
        <v>9000000</v>
      </c>
      <c r="U158" s="124" t="s">
        <v>1881</v>
      </c>
      <c r="V158" s="123">
        <f>+T158</f>
        <v>9000000</v>
      </c>
      <c r="W158" s="125" t="s">
        <v>1796</v>
      </c>
      <c r="X158" s="126" t="s">
        <v>473</v>
      </c>
      <c r="Y158" s="311">
        <f>+Z158+AA158+AB158</f>
        <v>9000000</v>
      </c>
      <c r="Z158" s="84">
        <f>+V158</f>
        <v>9000000</v>
      </c>
      <c r="AA158" s="86">
        <v>0</v>
      </c>
      <c r="AB158" s="85">
        <f>+AC158+AD158+AE158+AF158+AG158+AH158+AI158+AJ158</f>
        <v>0</v>
      </c>
      <c r="AC158" s="86">
        <v>0</v>
      </c>
      <c r="AD158" s="86">
        <v>0</v>
      </c>
      <c r="AE158" s="86">
        <v>0</v>
      </c>
      <c r="AF158" s="86">
        <v>0</v>
      </c>
      <c r="AG158" s="86">
        <v>0</v>
      </c>
      <c r="AH158" s="86">
        <v>0</v>
      </c>
      <c r="AI158" s="86">
        <v>0</v>
      </c>
      <c r="AJ158" s="86">
        <v>0</v>
      </c>
      <c r="AK158" s="78" t="s">
        <v>104</v>
      </c>
      <c r="AL158" s="103" t="s">
        <v>1882</v>
      </c>
      <c r="AM158" s="70" t="s">
        <v>1883</v>
      </c>
      <c r="AN158" s="76">
        <v>1072646479</v>
      </c>
      <c r="AO158" s="78" t="s">
        <v>114</v>
      </c>
      <c r="AP158" s="70" t="s">
        <v>114</v>
      </c>
      <c r="AQ158" s="118" t="s">
        <v>114</v>
      </c>
      <c r="AR158" s="78" t="s">
        <v>114</v>
      </c>
      <c r="AS158" s="70" t="s">
        <v>109</v>
      </c>
      <c r="AT158" s="78" t="s">
        <v>109</v>
      </c>
      <c r="AU158" s="78" t="s">
        <v>392</v>
      </c>
      <c r="AV158" s="70"/>
      <c r="AW158" s="70"/>
      <c r="AX158" s="70" t="s">
        <v>109</v>
      </c>
      <c r="AY158" s="70" t="s">
        <v>108</v>
      </c>
      <c r="AZ158" s="92"/>
      <c r="BA158" s="70"/>
      <c r="BB158" s="100"/>
      <c r="BC158" s="92"/>
      <c r="BD158" s="79"/>
      <c r="BE158" s="79"/>
      <c r="BF158" s="79"/>
      <c r="BG158" s="92"/>
      <c r="BH158" s="90">
        <f>T158+BB158</f>
        <v>9000000</v>
      </c>
      <c r="BI158" s="468" t="s">
        <v>113</v>
      </c>
      <c r="BJ158" s="70"/>
      <c r="BK158" s="77" t="s">
        <v>114</v>
      </c>
      <c r="BL158" s="92"/>
      <c r="BM158" s="134"/>
      <c r="BN158" s="104" t="s">
        <v>917</v>
      </c>
      <c r="BO158" s="77">
        <v>47</v>
      </c>
      <c r="BP158" s="77" t="s">
        <v>109</v>
      </c>
      <c r="BQ158" s="77" t="s">
        <v>108</v>
      </c>
      <c r="BR158" s="77" t="s">
        <v>108</v>
      </c>
      <c r="BS158" s="77" t="s">
        <v>108</v>
      </c>
      <c r="BT158" s="77" t="s">
        <v>108</v>
      </c>
      <c r="BU158" s="105" t="s">
        <v>1884</v>
      </c>
      <c r="BV158" s="77">
        <v>3144822505</v>
      </c>
      <c r="BW158" s="114" t="s">
        <v>1885</v>
      </c>
      <c r="BX158" s="95" t="s">
        <v>118</v>
      </c>
      <c r="BY158" s="77" t="s">
        <v>119</v>
      </c>
      <c r="BZ158" s="127">
        <v>3350004975</v>
      </c>
      <c r="CA158" s="93" t="s">
        <v>109</v>
      </c>
      <c r="CB158" s="93" t="s">
        <v>109</v>
      </c>
      <c r="CC158" s="121" t="s">
        <v>109</v>
      </c>
      <c r="CD158" s="93"/>
      <c r="CE158" s="93"/>
      <c r="CF158" s="93"/>
      <c r="CG158" s="93"/>
      <c r="CH158" s="93"/>
      <c r="CI158" s="93"/>
      <c r="CJ158" s="93"/>
      <c r="CK158" s="93"/>
      <c r="CL158" s="93"/>
      <c r="CM158" s="93" t="s">
        <v>109</v>
      </c>
      <c r="CN158" s="93"/>
    </row>
    <row r="159" spans="1:203" s="16" customFormat="1" ht="45.75" customHeight="1">
      <c r="A159" s="589">
        <f>1+A158</f>
        <v>158</v>
      </c>
      <c r="B159" s="151" t="s">
        <v>1886</v>
      </c>
      <c r="C159" s="134" t="s">
        <v>1887</v>
      </c>
      <c r="D159" s="138" t="s">
        <v>93</v>
      </c>
      <c r="E159" s="135">
        <v>45404</v>
      </c>
      <c r="F159" s="136">
        <v>45404</v>
      </c>
      <c r="G159" s="136">
        <v>45655</v>
      </c>
      <c r="H159" s="134" t="s">
        <v>94</v>
      </c>
      <c r="I159" s="139" t="s">
        <v>95</v>
      </c>
      <c r="J159" s="134" t="s">
        <v>143</v>
      </c>
      <c r="K159" s="251">
        <v>1072643973</v>
      </c>
      <c r="L159" s="134">
        <v>3</v>
      </c>
      <c r="M159" s="252" t="s">
        <v>97</v>
      </c>
      <c r="N159" s="141" t="s">
        <v>98</v>
      </c>
      <c r="O159" s="151" t="s">
        <v>873</v>
      </c>
      <c r="P159" s="134" t="s">
        <v>1888</v>
      </c>
      <c r="Q159" s="134" t="s">
        <v>1889</v>
      </c>
      <c r="R159" s="143">
        <f>+G159-F159</f>
        <v>251</v>
      </c>
      <c r="S159" s="134" t="s">
        <v>1890</v>
      </c>
      <c r="T159" s="253">
        <v>57866667</v>
      </c>
      <c r="U159" s="254" t="s">
        <v>1891</v>
      </c>
      <c r="V159" s="253">
        <f>+T159</f>
        <v>57866667</v>
      </c>
      <c r="W159" s="255" t="s">
        <v>1796</v>
      </c>
      <c r="X159" s="256" t="s">
        <v>473</v>
      </c>
      <c r="Y159" s="314">
        <f>+Z159+AA159+AB159</f>
        <v>57866667</v>
      </c>
      <c r="Z159" s="148">
        <f>+V159</f>
        <v>57866667</v>
      </c>
      <c r="AA159" s="149">
        <v>0</v>
      </c>
      <c r="AB159" s="150">
        <f>+AC159+AD159+AE159+AF159+AG159+AH159+AI159+AJ159</f>
        <v>0</v>
      </c>
      <c r="AC159" s="149">
        <v>0</v>
      </c>
      <c r="AD159" s="149">
        <v>0</v>
      </c>
      <c r="AE159" s="149">
        <v>0</v>
      </c>
      <c r="AF159" s="149">
        <v>0</v>
      </c>
      <c r="AG159" s="149">
        <v>0</v>
      </c>
      <c r="AH159" s="149">
        <v>0</v>
      </c>
      <c r="AI159" s="149">
        <v>0</v>
      </c>
      <c r="AJ159" s="149">
        <v>0</v>
      </c>
      <c r="AK159" s="142" t="s">
        <v>104</v>
      </c>
      <c r="AL159" s="103" t="s">
        <v>1892</v>
      </c>
      <c r="AM159" s="134" t="s">
        <v>1893</v>
      </c>
      <c r="AN159" s="140">
        <v>1072643021</v>
      </c>
      <c r="AO159" s="142" t="s">
        <v>114</v>
      </c>
      <c r="AP159" s="134" t="s">
        <v>114</v>
      </c>
      <c r="AQ159" s="257" t="s">
        <v>114</v>
      </c>
      <c r="AR159" s="142" t="s">
        <v>114</v>
      </c>
      <c r="AS159" s="134" t="s">
        <v>109</v>
      </c>
      <c r="AT159" s="142" t="s">
        <v>109</v>
      </c>
      <c r="AU159" s="142" t="s">
        <v>392</v>
      </c>
      <c r="AV159" s="134"/>
      <c r="AW159" s="134"/>
      <c r="AX159" s="134" t="s">
        <v>109</v>
      </c>
      <c r="AY159" s="134" t="s">
        <v>108</v>
      </c>
      <c r="AZ159" s="156"/>
      <c r="BA159" s="134"/>
      <c r="BB159" s="169"/>
      <c r="BC159" s="156"/>
      <c r="BD159" s="143"/>
      <c r="BE159" s="143"/>
      <c r="BF159" s="143"/>
      <c r="BG159" s="156"/>
      <c r="BH159" s="153">
        <f>T159+BB159</f>
        <v>57866667</v>
      </c>
      <c r="BI159" s="158" t="s">
        <v>113</v>
      </c>
      <c r="BJ159" s="134"/>
      <c r="BK159" s="141" t="s">
        <v>114</v>
      </c>
      <c r="BL159" s="156"/>
      <c r="BM159" s="134"/>
      <c r="BN159" s="170" t="s">
        <v>917</v>
      </c>
      <c r="BO159" s="141">
        <v>36</v>
      </c>
      <c r="BP159" s="141" t="s">
        <v>109</v>
      </c>
      <c r="BQ159" s="141" t="s">
        <v>108</v>
      </c>
      <c r="BR159" s="141" t="s">
        <v>108</v>
      </c>
      <c r="BS159" s="141" t="s">
        <v>108</v>
      </c>
      <c r="BT159" s="141" t="s">
        <v>108</v>
      </c>
      <c r="BU159" s="166" t="s">
        <v>1894</v>
      </c>
      <c r="BV159" s="141">
        <v>8636780</v>
      </c>
      <c r="BW159" s="114" t="s">
        <v>1895</v>
      </c>
      <c r="BX159" s="158" t="s">
        <v>118</v>
      </c>
      <c r="BY159" s="141" t="s">
        <v>119</v>
      </c>
      <c r="BZ159" s="298">
        <v>33786416120</v>
      </c>
      <c r="CA159" s="157" t="s">
        <v>109</v>
      </c>
      <c r="CB159" s="157" t="s">
        <v>109</v>
      </c>
      <c r="CC159" s="172" t="s">
        <v>109</v>
      </c>
      <c r="CD159" s="157" t="s">
        <v>109</v>
      </c>
      <c r="CE159" s="157" t="s">
        <v>109</v>
      </c>
      <c r="CF159" s="157" t="s">
        <v>109</v>
      </c>
      <c r="CG159" s="157" t="s">
        <v>109</v>
      </c>
      <c r="CH159" s="157" t="s">
        <v>109</v>
      </c>
      <c r="CI159" s="157" t="s">
        <v>109</v>
      </c>
      <c r="CJ159" s="157"/>
      <c r="CK159" s="157"/>
      <c r="CL159" s="157"/>
      <c r="CM159" s="157" t="s">
        <v>578</v>
      </c>
      <c r="CN159" s="157"/>
      <c r="CO159" s="297"/>
      <c r="CP159" s="50"/>
      <c r="CQ159" s="50"/>
      <c r="CR159" s="50"/>
      <c r="CS159" s="50"/>
      <c r="CT159" s="50"/>
      <c r="CU159" s="50"/>
      <c r="CV159" s="50"/>
      <c r="CW159" s="50"/>
      <c r="CX159" s="50"/>
      <c r="CY159" s="50"/>
      <c r="CZ159" s="50"/>
      <c r="DA159" s="50"/>
      <c r="DB159" s="50"/>
      <c r="DC159" s="50"/>
      <c r="DD159" s="50"/>
      <c r="DE159" s="50"/>
      <c r="DF159" s="50"/>
      <c r="DG159" s="50"/>
      <c r="DH159" s="50"/>
      <c r="DI159" s="50"/>
      <c r="DJ159" s="50"/>
      <c r="DK159" s="50"/>
      <c r="DL159" s="50"/>
      <c r="DM159" s="50"/>
      <c r="DN159" s="50"/>
      <c r="DO159" s="50"/>
      <c r="DP159" s="50"/>
      <c r="DQ159" s="50"/>
      <c r="DR159" s="50"/>
      <c r="DS159" s="50"/>
      <c r="DT159" s="50"/>
      <c r="DU159" s="50"/>
      <c r="DV159" s="50"/>
      <c r="DW159" s="50"/>
      <c r="DX159" s="50"/>
      <c r="DY159" s="50"/>
      <c r="DZ159" s="50"/>
      <c r="EA159" s="50"/>
      <c r="EB159" s="50"/>
      <c r="EC159" s="50"/>
      <c r="ED159" s="50"/>
      <c r="EE159" s="50"/>
      <c r="EF159" s="50"/>
      <c r="EG159" s="50"/>
      <c r="EH159" s="50"/>
      <c r="EI159" s="50"/>
      <c r="EJ159" s="50"/>
      <c r="EK159" s="50"/>
      <c r="EL159" s="50"/>
      <c r="EM159" s="50"/>
      <c r="EN159" s="50"/>
      <c r="EO159" s="50"/>
      <c r="EP159" s="50"/>
      <c r="EQ159" s="50"/>
      <c r="ER159" s="50"/>
      <c r="ES159" s="50"/>
      <c r="ET159" s="50"/>
      <c r="EU159" s="50"/>
      <c r="EV159" s="50"/>
      <c r="EW159" s="50"/>
      <c r="EX159" s="50"/>
      <c r="EY159" s="50"/>
      <c r="EZ159" s="50"/>
      <c r="FA159" s="50"/>
      <c r="FB159" s="50"/>
      <c r="FC159" s="50"/>
      <c r="FD159" s="50"/>
      <c r="FE159" s="50"/>
      <c r="FF159" s="50"/>
      <c r="FG159" s="50"/>
      <c r="FH159" s="50"/>
      <c r="FI159" s="50"/>
      <c r="FJ159" s="50"/>
      <c r="FK159" s="50"/>
      <c r="FL159" s="50"/>
      <c r="FM159" s="50"/>
      <c r="FN159" s="50"/>
      <c r="FO159" s="50"/>
      <c r="FP159" s="50"/>
      <c r="FQ159" s="50"/>
      <c r="FR159" s="50"/>
      <c r="FS159" s="50"/>
      <c r="FT159" s="50"/>
      <c r="FU159" s="50"/>
      <c r="FV159" s="50"/>
      <c r="FW159" s="50"/>
      <c r="FX159" s="50"/>
      <c r="FY159" s="50"/>
      <c r="FZ159" s="50"/>
      <c r="GA159" s="50"/>
      <c r="GB159" s="50"/>
      <c r="GC159" s="50"/>
      <c r="GD159" s="50"/>
      <c r="GE159" s="50"/>
      <c r="GF159" s="50"/>
      <c r="GG159" s="50"/>
      <c r="GH159" s="50"/>
      <c r="GI159" s="50"/>
      <c r="GJ159" s="50"/>
      <c r="GK159" s="50"/>
      <c r="GL159" s="50"/>
      <c r="GM159" s="50"/>
      <c r="GN159" s="50"/>
      <c r="GO159" s="50"/>
      <c r="GP159" s="50"/>
      <c r="GQ159" s="50"/>
      <c r="GR159" s="50"/>
      <c r="GS159" s="50"/>
      <c r="GT159" s="50"/>
      <c r="GU159" s="50"/>
    </row>
    <row r="160" spans="1:203" s="50" customFormat="1" ht="45.75" customHeight="1">
      <c r="A160" s="589">
        <f>1+A159</f>
        <v>159</v>
      </c>
      <c r="B160" s="87" t="s">
        <v>1896</v>
      </c>
      <c r="C160" s="70" t="s">
        <v>1897</v>
      </c>
      <c r="D160" s="74" t="s">
        <v>451</v>
      </c>
      <c r="E160" s="71">
        <v>45404</v>
      </c>
      <c r="F160" s="72">
        <v>45411</v>
      </c>
      <c r="G160" s="72">
        <v>45492</v>
      </c>
      <c r="H160" s="70" t="s">
        <v>94</v>
      </c>
      <c r="I160" s="75" t="s">
        <v>95</v>
      </c>
      <c r="J160" s="70" t="s">
        <v>1898</v>
      </c>
      <c r="K160" s="122">
        <v>35479043</v>
      </c>
      <c r="L160" s="70">
        <v>0</v>
      </c>
      <c r="M160" s="111" t="s">
        <v>97</v>
      </c>
      <c r="N160" s="77" t="s">
        <v>98</v>
      </c>
      <c r="O160" s="87" t="s">
        <v>857</v>
      </c>
      <c r="P160" s="70" t="s">
        <v>1899</v>
      </c>
      <c r="Q160" s="70" t="s">
        <v>681</v>
      </c>
      <c r="R160" s="79">
        <f>+G160-F160</f>
        <v>81</v>
      </c>
      <c r="S160" s="70" t="s">
        <v>1900</v>
      </c>
      <c r="T160" s="123">
        <v>15000000</v>
      </c>
      <c r="U160" s="124" t="s">
        <v>1901</v>
      </c>
      <c r="V160" s="123">
        <f>+T160</f>
        <v>15000000</v>
      </c>
      <c r="W160" s="125" t="s">
        <v>1796</v>
      </c>
      <c r="X160" s="126" t="s">
        <v>473</v>
      </c>
      <c r="Y160" s="311">
        <f>+Z160+AA160+AB160</f>
        <v>15000000</v>
      </c>
      <c r="Z160" s="84">
        <f>+V160</f>
        <v>15000000</v>
      </c>
      <c r="AA160" s="86">
        <v>0</v>
      </c>
      <c r="AB160" s="85">
        <f>+AC160+AD160+AE160+AF160+AG160+AH160+AI160+AJ160</f>
        <v>0</v>
      </c>
      <c r="AC160" s="86">
        <v>0</v>
      </c>
      <c r="AD160" s="86">
        <v>0</v>
      </c>
      <c r="AE160" s="86">
        <v>0</v>
      </c>
      <c r="AF160" s="86">
        <v>0</v>
      </c>
      <c r="AG160" s="86">
        <v>0</v>
      </c>
      <c r="AH160" s="86">
        <v>0</v>
      </c>
      <c r="AI160" s="86">
        <v>0</v>
      </c>
      <c r="AJ160" s="86">
        <v>0</v>
      </c>
      <c r="AK160" s="78" t="s">
        <v>104</v>
      </c>
      <c r="AL160" s="103" t="s">
        <v>1902</v>
      </c>
      <c r="AM160" s="70" t="s">
        <v>1903</v>
      </c>
      <c r="AN160" s="76" t="s">
        <v>1904</v>
      </c>
      <c r="AO160" s="78" t="s">
        <v>114</v>
      </c>
      <c r="AP160" s="70" t="s">
        <v>114</v>
      </c>
      <c r="AQ160" s="118" t="s">
        <v>114</v>
      </c>
      <c r="AR160" s="78" t="s">
        <v>114</v>
      </c>
      <c r="AS160" s="70" t="s">
        <v>109</v>
      </c>
      <c r="AT160" s="78" t="s">
        <v>109</v>
      </c>
      <c r="AU160" s="78" t="s">
        <v>392</v>
      </c>
      <c r="AV160" s="70"/>
      <c r="AW160" s="70" t="s">
        <v>110</v>
      </c>
      <c r="AX160" s="70" t="s">
        <v>109</v>
      </c>
      <c r="AY160" s="70" t="s">
        <v>108</v>
      </c>
      <c r="AZ160" s="92"/>
      <c r="BA160" s="70"/>
      <c r="BB160" s="100"/>
      <c r="BC160" s="92"/>
      <c r="BD160" s="79"/>
      <c r="BE160" s="79"/>
      <c r="BF160" s="79"/>
      <c r="BG160" s="92"/>
      <c r="BH160" s="90">
        <f>T160+BB160</f>
        <v>15000000</v>
      </c>
      <c r="BI160" s="468" t="s">
        <v>113</v>
      </c>
      <c r="BJ160" s="70"/>
      <c r="BK160" s="77" t="s">
        <v>114</v>
      </c>
      <c r="BL160" s="92"/>
      <c r="BM160" s="134"/>
      <c r="BN160" s="104" t="s">
        <v>964</v>
      </c>
      <c r="BO160" s="77">
        <v>47</v>
      </c>
      <c r="BP160" s="77" t="s">
        <v>108</v>
      </c>
      <c r="BQ160" s="77" t="s">
        <v>108</v>
      </c>
      <c r="BR160" s="77" t="s">
        <v>108</v>
      </c>
      <c r="BS160" s="77" t="s">
        <v>108</v>
      </c>
      <c r="BT160" s="77" t="s">
        <v>108</v>
      </c>
      <c r="BU160" s="105" t="s">
        <v>1905</v>
      </c>
      <c r="BV160" s="77">
        <v>3118501329</v>
      </c>
      <c r="BW160" s="114" t="s">
        <v>1906</v>
      </c>
      <c r="BX160" s="95" t="s">
        <v>1247</v>
      </c>
      <c r="BY160" s="77" t="s">
        <v>119</v>
      </c>
      <c r="BZ160" s="127">
        <v>24091168472</v>
      </c>
      <c r="CA160" s="93" t="s">
        <v>109</v>
      </c>
      <c r="CB160" s="93" t="s">
        <v>109</v>
      </c>
      <c r="CC160" s="93" t="s">
        <v>109</v>
      </c>
      <c r="CD160" s="93"/>
      <c r="CE160" s="93"/>
      <c r="CF160" s="93"/>
      <c r="CG160" s="93"/>
      <c r="CH160" s="93"/>
      <c r="CI160" s="93"/>
      <c r="CJ160" s="93"/>
      <c r="CK160" s="93"/>
      <c r="CL160" s="93"/>
      <c r="CM160" s="93" t="s">
        <v>109</v>
      </c>
      <c r="CN160" s="93"/>
    </row>
    <row r="161" spans="1:203" s="98" customFormat="1" ht="45.75" customHeight="1">
      <c r="A161" s="589">
        <f>1+A160</f>
        <v>160</v>
      </c>
      <c r="B161" s="87" t="s">
        <v>1907</v>
      </c>
      <c r="C161" s="70" t="s">
        <v>1908</v>
      </c>
      <c r="D161" s="74" t="s">
        <v>235</v>
      </c>
      <c r="E161" s="71">
        <v>45404</v>
      </c>
      <c r="F161" s="72">
        <v>45405</v>
      </c>
      <c r="G161" s="72">
        <v>45480</v>
      </c>
      <c r="H161" s="70" t="s">
        <v>94</v>
      </c>
      <c r="I161" s="75" t="s">
        <v>180</v>
      </c>
      <c r="J161" s="95" t="s">
        <v>1909</v>
      </c>
      <c r="K161" s="122">
        <v>1030546955</v>
      </c>
      <c r="L161" s="70">
        <v>2</v>
      </c>
      <c r="M161" s="111" t="s">
        <v>97</v>
      </c>
      <c r="N161" s="77" t="s">
        <v>98</v>
      </c>
      <c r="O161" s="87" t="s">
        <v>857</v>
      </c>
      <c r="P161" s="70" t="s">
        <v>1910</v>
      </c>
      <c r="Q161" s="70" t="s">
        <v>1911</v>
      </c>
      <c r="R161" s="79">
        <f>+G161-F161</f>
        <v>75</v>
      </c>
      <c r="S161" s="70" t="s">
        <v>1667</v>
      </c>
      <c r="T161" s="123">
        <v>6999995</v>
      </c>
      <c r="U161" s="124" t="s">
        <v>1912</v>
      </c>
      <c r="V161" s="123">
        <f>+T161</f>
        <v>6999995</v>
      </c>
      <c r="W161" s="125" t="s">
        <v>1796</v>
      </c>
      <c r="X161" s="126" t="s">
        <v>473</v>
      </c>
      <c r="Y161" s="311">
        <f>+Z161+AA161+AB161</f>
        <v>6999995</v>
      </c>
      <c r="Z161" s="84">
        <f>+V161</f>
        <v>6999995</v>
      </c>
      <c r="AA161" s="86">
        <v>0</v>
      </c>
      <c r="AB161" s="85">
        <f>+AC161+AD161+AE161+AF161+AG161+AH161+AI161+AJ161</f>
        <v>0</v>
      </c>
      <c r="AC161" s="86">
        <v>0</v>
      </c>
      <c r="AD161" s="86">
        <v>0</v>
      </c>
      <c r="AE161" s="86">
        <v>0</v>
      </c>
      <c r="AF161" s="86">
        <v>0</v>
      </c>
      <c r="AG161" s="86">
        <v>0</v>
      </c>
      <c r="AH161" s="86">
        <v>0</v>
      </c>
      <c r="AI161" s="86">
        <v>0</v>
      </c>
      <c r="AJ161" s="86">
        <v>0</v>
      </c>
      <c r="AK161" s="78" t="s">
        <v>104</v>
      </c>
      <c r="AL161" s="103" t="s">
        <v>1913</v>
      </c>
      <c r="AM161" s="70" t="s">
        <v>1914</v>
      </c>
      <c r="AN161" s="76">
        <v>27706836</v>
      </c>
      <c r="AO161" s="78" t="s">
        <v>114</v>
      </c>
      <c r="AP161" s="70" t="s">
        <v>114</v>
      </c>
      <c r="AQ161" s="118" t="s">
        <v>114</v>
      </c>
      <c r="AR161" s="78" t="s">
        <v>114</v>
      </c>
      <c r="AS161" s="70" t="s">
        <v>578</v>
      </c>
      <c r="AT161" s="78" t="s">
        <v>578</v>
      </c>
      <c r="AU161" s="78" t="s">
        <v>392</v>
      </c>
      <c r="AV161" s="70"/>
      <c r="AW161" s="70"/>
      <c r="AX161" s="70" t="s">
        <v>109</v>
      </c>
      <c r="AY161" s="70" t="s">
        <v>108</v>
      </c>
      <c r="AZ161" s="92"/>
      <c r="BA161" s="70"/>
      <c r="BB161" s="100"/>
      <c r="BC161" s="92"/>
      <c r="BD161" s="79"/>
      <c r="BE161" s="79"/>
      <c r="BF161" s="79"/>
      <c r="BG161" s="92"/>
      <c r="BH161" s="90">
        <f>T161+BB161</f>
        <v>6999995</v>
      </c>
      <c r="BI161" s="468" t="s">
        <v>113</v>
      </c>
      <c r="BJ161" s="70"/>
      <c r="BK161" s="77" t="s">
        <v>114</v>
      </c>
      <c r="BL161" s="92"/>
      <c r="BM161" s="134"/>
      <c r="BN161" s="104" t="s">
        <v>917</v>
      </c>
      <c r="BO161" s="77">
        <v>36</v>
      </c>
      <c r="BP161" s="77" t="s">
        <v>578</v>
      </c>
      <c r="BQ161" s="77" t="s">
        <v>108</v>
      </c>
      <c r="BR161" s="77" t="s">
        <v>108</v>
      </c>
      <c r="BS161" s="77" t="s">
        <v>108</v>
      </c>
      <c r="BT161" s="77" t="s">
        <v>108</v>
      </c>
      <c r="BU161" s="105" t="s">
        <v>1915</v>
      </c>
      <c r="BV161" s="77">
        <v>3173754427</v>
      </c>
      <c r="BW161" s="114" t="s">
        <v>1916</v>
      </c>
      <c r="BX161" s="95" t="s">
        <v>839</v>
      </c>
      <c r="BY161" s="77" t="s">
        <v>119</v>
      </c>
      <c r="BZ161" s="127" t="s">
        <v>1917</v>
      </c>
      <c r="CA161" s="93" t="s">
        <v>109</v>
      </c>
      <c r="CB161" s="93" t="s">
        <v>109</v>
      </c>
      <c r="CC161" s="93" t="s">
        <v>109</v>
      </c>
      <c r="CD161" s="93"/>
      <c r="CE161" s="93"/>
      <c r="CF161" s="93"/>
      <c r="CG161" s="93"/>
      <c r="CH161" s="93"/>
      <c r="CI161" s="93"/>
      <c r="CJ161" s="93"/>
      <c r="CK161" s="93"/>
      <c r="CL161" s="93"/>
      <c r="CM161" s="93" t="s">
        <v>109</v>
      </c>
      <c r="CN161" s="93"/>
      <c r="CO161" s="50"/>
      <c r="CP161" s="50"/>
      <c r="CQ161" s="50"/>
      <c r="CR161" s="50"/>
      <c r="CS161" s="50"/>
      <c r="CT161" s="50"/>
      <c r="CU161" s="50"/>
      <c r="CV161" s="50"/>
      <c r="CW161" s="50"/>
      <c r="CX161" s="50"/>
      <c r="CY161" s="50"/>
      <c r="CZ161" s="50"/>
      <c r="DA161" s="50"/>
      <c r="DB161" s="50"/>
      <c r="DC161" s="50"/>
      <c r="DD161" s="50"/>
      <c r="DE161" s="50"/>
      <c r="DF161" s="50"/>
      <c r="DG161" s="50"/>
      <c r="DH161" s="50"/>
      <c r="DI161" s="50"/>
      <c r="DJ161" s="50"/>
      <c r="DK161" s="50"/>
      <c r="DL161" s="50"/>
      <c r="DM161" s="50"/>
      <c r="DN161" s="50"/>
      <c r="DO161" s="50"/>
      <c r="DP161" s="50"/>
      <c r="DQ161" s="50"/>
      <c r="DR161" s="50"/>
      <c r="DS161" s="50"/>
      <c r="DT161" s="50"/>
      <c r="DU161" s="50"/>
      <c r="DV161" s="50"/>
      <c r="DW161" s="50"/>
      <c r="DX161" s="50"/>
      <c r="DY161" s="50"/>
      <c r="DZ161" s="50"/>
      <c r="EA161" s="50"/>
      <c r="EB161" s="50"/>
      <c r="EC161" s="50"/>
      <c r="ED161" s="50"/>
      <c r="EE161" s="50"/>
      <c r="EF161" s="50"/>
      <c r="EG161" s="50"/>
      <c r="EH161" s="50"/>
      <c r="EI161" s="50"/>
      <c r="EJ161" s="50"/>
      <c r="EK161" s="50"/>
      <c r="EL161" s="50"/>
      <c r="EM161" s="50"/>
      <c r="EN161" s="50"/>
      <c r="EO161" s="50"/>
      <c r="EP161" s="50"/>
      <c r="EQ161" s="50"/>
      <c r="ER161" s="50"/>
      <c r="ES161" s="50"/>
      <c r="ET161" s="50"/>
      <c r="EU161" s="50"/>
      <c r="EV161" s="50"/>
      <c r="EW161" s="50"/>
      <c r="EX161" s="50"/>
      <c r="EY161" s="50"/>
      <c r="EZ161" s="50"/>
      <c r="FA161" s="50"/>
      <c r="FB161" s="50"/>
      <c r="FC161" s="50"/>
      <c r="FD161" s="50"/>
      <c r="FE161" s="50"/>
      <c r="FF161" s="50"/>
      <c r="FG161" s="50"/>
      <c r="FH161" s="50"/>
      <c r="FI161" s="50"/>
      <c r="FJ161" s="50"/>
      <c r="FK161" s="50"/>
      <c r="FL161" s="50"/>
      <c r="FM161" s="50"/>
      <c r="FN161" s="50"/>
      <c r="FO161" s="50"/>
      <c r="FP161" s="50"/>
      <c r="FQ161" s="50"/>
      <c r="FR161" s="50"/>
      <c r="FS161" s="50"/>
      <c r="FT161" s="50"/>
      <c r="FU161" s="50"/>
      <c r="FV161" s="50"/>
      <c r="FW161" s="50"/>
      <c r="FX161" s="50"/>
      <c r="FY161" s="50"/>
      <c r="FZ161" s="50"/>
      <c r="GA161" s="50"/>
      <c r="GB161" s="50"/>
      <c r="GC161" s="50"/>
      <c r="GD161" s="50"/>
      <c r="GE161" s="50"/>
      <c r="GF161" s="50"/>
      <c r="GG161" s="50"/>
      <c r="GH161" s="50"/>
      <c r="GI161" s="50"/>
      <c r="GJ161" s="50"/>
      <c r="GK161" s="50"/>
      <c r="GL161" s="50"/>
      <c r="GM161" s="50"/>
      <c r="GN161" s="50"/>
      <c r="GO161" s="50"/>
      <c r="GP161" s="50"/>
      <c r="GQ161" s="50"/>
      <c r="GR161" s="50"/>
      <c r="GS161" s="50"/>
      <c r="GT161" s="50"/>
      <c r="GU161" s="50"/>
    </row>
    <row r="162" spans="1:203" s="50" customFormat="1" ht="45.75" customHeight="1">
      <c r="A162" s="589">
        <f>1+A161</f>
        <v>161</v>
      </c>
      <c r="B162" s="87" t="s">
        <v>1918</v>
      </c>
      <c r="C162" s="70" t="s">
        <v>1919</v>
      </c>
      <c r="D162" s="74" t="s">
        <v>451</v>
      </c>
      <c r="E162" s="71">
        <v>45404</v>
      </c>
      <c r="F162" s="72">
        <v>45405</v>
      </c>
      <c r="G162" s="72">
        <v>45495</v>
      </c>
      <c r="H162" s="70" t="s">
        <v>94</v>
      </c>
      <c r="I162" s="75" t="s">
        <v>95</v>
      </c>
      <c r="J162" s="95" t="s">
        <v>1920</v>
      </c>
      <c r="K162" s="122">
        <v>19299763</v>
      </c>
      <c r="L162" s="70">
        <v>4</v>
      </c>
      <c r="M162" s="111" t="s">
        <v>97</v>
      </c>
      <c r="N162" s="77" t="s">
        <v>98</v>
      </c>
      <c r="O162" s="87" t="s">
        <v>857</v>
      </c>
      <c r="P162" s="70" t="s">
        <v>1921</v>
      </c>
      <c r="Q162" s="70" t="s">
        <v>681</v>
      </c>
      <c r="R162" s="79">
        <f>+G162-F162</f>
        <v>90</v>
      </c>
      <c r="S162" s="70" t="s">
        <v>1528</v>
      </c>
      <c r="T162" s="123">
        <v>19374000</v>
      </c>
      <c r="U162" s="124" t="s">
        <v>1922</v>
      </c>
      <c r="V162" s="123">
        <f>+T162</f>
        <v>19374000</v>
      </c>
      <c r="W162" s="125" t="s">
        <v>1796</v>
      </c>
      <c r="X162" s="126" t="s">
        <v>473</v>
      </c>
      <c r="Y162" s="311">
        <f>+Z162+AA162+AB162</f>
        <v>19374000</v>
      </c>
      <c r="Z162" s="84">
        <f>+V162</f>
        <v>19374000</v>
      </c>
      <c r="AA162" s="86">
        <v>0</v>
      </c>
      <c r="AB162" s="85">
        <f>+AC162+AD162+AE162+AF162+AG162+AH162+AI162+AJ162</f>
        <v>0</v>
      </c>
      <c r="AC162" s="86">
        <v>0</v>
      </c>
      <c r="AD162" s="86">
        <v>0</v>
      </c>
      <c r="AE162" s="86">
        <v>0</v>
      </c>
      <c r="AF162" s="86">
        <v>0</v>
      </c>
      <c r="AG162" s="86">
        <v>0</v>
      </c>
      <c r="AH162" s="86">
        <v>0</v>
      </c>
      <c r="AI162" s="86">
        <v>0</v>
      </c>
      <c r="AJ162" s="86">
        <v>0</v>
      </c>
      <c r="AK162" s="78" t="s">
        <v>104</v>
      </c>
      <c r="AL162" s="103" t="s">
        <v>1923</v>
      </c>
      <c r="AM162" s="70" t="s">
        <v>1924</v>
      </c>
      <c r="AN162" s="76">
        <v>80190721</v>
      </c>
      <c r="AO162" s="78" t="s">
        <v>114</v>
      </c>
      <c r="AP162" s="70" t="s">
        <v>114</v>
      </c>
      <c r="AQ162" s="118" t="s">
        <v>114</v>
      </c>
      <c r="AR162" s="78" t="s">
        <v>114</v>
      </c>
      <c r="AS162" s="70" t="s">
        <v>578</v>
      </c>
      <c r="AT162" s="78" t="s">
        <v>578</v>
      </c>
      <c r="AU162" s="78" t="s">
        <v>392</v>
      </c>
      <c r="AV162" s="70"/>
      <c r="AW162" s="70"/>
      <c r="AX162" s="70" t="s">
        <v>109</v>
      </c>
      <c r="AY162" s="70" t="s">
        <v>108</v>
      </c>
      <c r="AZ162" s="92"/>
      <c r="BA162" s="70"/>
      <c r="BB162" s="100"/>
      <c r="BC162" s="92"/>
      <c r="BD162" s="79"/>
      <c r="BE162" s="79"/>
      <c r="BF162" s="79"/>
      <c r="BG162" s="92"/>
      <c r="BH162" s="90">
        <f>T162+BB162</f>
        <v>19374000</v>
      </c>
      <c r="BI162" s="468" t="s">
        <v>113</v>
      </c>
      <c r="BJ162" s="70"/>
      <c r="BK162" s="77" t="s">
        <v>114</v>
      </c>
      <c r="BL162" s="92"/>
      <c r="BM162" s="134"/>
      <c r="BN162" s="104" t="s">
        <v>917</v>
      </c>
      <c r="BO162" s="77">
        <v>69</v>
      </c>
      <c r="BP162" s="77" t="s">
        <v>108</v>
      </c>
      <c r="BQ162" s="77" t="s">
        <v>108</v>
      </c>
      <c r="BR162" s="77" t="s">
        <v>108</v>
      </c>
      <c r="BS162" s="77" t="s">
        <v>108</v>
      </c>
      <c r="BT162" s="77" t="s">
        <v>108</v>
      </c>
      <c r="BU162" s="105" t="s">
        <v>1925</v>
      </c>
      <c r="BV162" s="77">
        <v>3208977129</v>
      </c>
      <c r="BW162" s="114" t="s">
        <v>1926</v>
      </c>
      <c r="BX162" s="95" t="s">
        <v>304</v>
      </c>
      <c r="BY162" s="77" t="s">
        <v>119</v>
      </c>
      <c r="BZ162" s="127">
        <v>264048331</v>
      </c>
      <c r="CA162" s="93" t="s">
        <v>109</v>
      </c>
      <c r="CB162" s="93" t="s">
        <v>109</v>
      </c>
      <c r="CC162" s="93" t="s">
        <v>109</v>
      </c>
      <c r="CD162" s="93"/>
      <c r="CE162" s="93"/>
      <c r="CF162" s="93"/>
      <c r="CG162" s="93"/>
      <c r="CH162" s="93"/>
      <c r="CI162" s="93"/>
      <c r="CJ162" s="93"/>
      <c r="CK162" s="93"/>
      <c r="CL162" s="93"/>
      <c r="CM162" s="93" t="s">
        <v>109</v>
      </c>
      <c r="CN162" s="93"/>
    </row>
    <row r="163" spans="1:203" s="50" customFormat="1" ht="45.75" customHeight="1">
      <c r="A163" s="589">
        <f>1+A162</f>
        <v>162</v>
      </c>
      <c r="B163" s="87" t="s">
        <v>1927</v>
      </c>
      <c r="C163" s="70" t="s">
        <v>1928</v>
      </c>
      <c r="D163" s="74" t="s">
        <v>1417</v>
      </c>
      <c r="E163" s="71">
        <v>45405</v>
      </c>
      <c r="F163" s="72">
        <v>45406</v>
      </c>
      <c r="G163" s="72">
        <v>45496</v>
      </c>
      <c r="H163" s="70" t="s">
        <v>94</v>
      </c>
      <c r="I163" s="75" t="s">
        <v>95</v>
      </c>
      <c r="J163" s="70" t="s">
        <v>1929</v>
      </c>
      <c r="K163" s="122">
        <v>1072665727</v>
      </c>
      <c r="L163" s="70">
        <v>2</v>
      </c>
      <c r="M163" s="111" t="s">
        <v>97</v>
      </c>
      <c r="N163" s="77" t="s">
        <v>98</v>
      </c>
      <c r="O163" s="87" t="s">
        <v>1930</v>
      </c>
      <c r="P163" s="70" t="s">
        <v>1931</v>
      </c>
      <c r="Q163" s="70" t="s">
        <v>681</v>
      </c>
      <c r="R163" s="79">
        <f>+G163-F163</f>
        <v>90</v>
      </c>
      <c r="S163" s="70" t="s">
        <v>1900</v>
      </c>
      <c r="T163" s="123">
        <v>15000000</v>
      </c>
      <c r="U163" s="124" t="s">
        <v>1932</v>
      </c>
      <c r="V163" s="123">
        <f>+T163</f>
        <v>15000000</v>
      </c>
      <c r="W163" s="125" t="s">
        <v>1796</v>
      </c>
      <c r="X163" s="126" t="s">
        <v>1933</v>
      </c>
      <c r="Y163" s="311">
        <f>+Z163+AA163+AB163</f>
        <v>15000000</v>
      </c>
      <c r="Z163" s="84">
        <v>0</v>
      </c>
      <c r="AA163" s="86">
        <v>0</v>
      </c>
      <c r="AB163" s="85">
        <f>+AC163+AD163+AE163+AF163+AG163+AH163+AI163+AJ163</f>
        <v>15000000</v>
      </c>
      <c r="AC163" s="86">
        <v>0</v>
      </c>
      <c r="AD163" s="86">
        <v>0</v>
      </c>
      <c r="AE163" s="86">
        <v>0</v>
      </c>
      <c r="AF163" s="86">
        <v>0</v>
      </c>
      <c r="AG163" s="86">
        <f>+V163</f>
        <v>15000000</v>
      </c>
      <c r="AH163" s="86">
        <v>0</v>
      </c>
      <c r="AI163" s="86">
        <v>0</v>
      </c>
      <c r="AJ163" s="86">
        <v>0</v>
      </c>
      <c r="AK163" s="78" t="s">
        <v>104</v>
      </c>
      <c r="AL163" s="103" t="s">
        <v>1934</v>
      </c>
      <c r="AM163" s="70" t="s">
        <v>1935</v>
      </c>
      <c r="AN163" s="76">
        <v>93204728</v>
      </c>
      <c r="AO163" s="78" t="s">
        <v>114</v>
      </c>
      <c r="AP163" s="70" t="s">
        <v>114</v>
      </c>
      <c r="AQ163" s="118" t="s">
        <v>114</v>
      </c>
      <c r="AR163" s="78" t="s">
        <v>114</v>
      </c>
      <c r="AS163" s="70" t="s">
        <v>578</v>
      </c>
      <c r="AT163" s="78" t="s">
        <v>578</v>
      </c>
      <c r="AU163" s="78" t="s">
        <v>392</v>
      </c>
      <c r="AV163" s="70"/>
      <c r="AW163" s="70"/>
      <c r="AX163" s="70" t="s">
        <v>109</v>
      </c>
      <c r="AY163" s="70" t="s">
        <v>108</v>
      </c>
      <c r="AZ163" s="92"/>
      <c r="BA163" s="70"/>
      <c r="BB163" s="100"/>
      <c r="BC163" s="92"/>
      <c r="BD163" s="79"/>
      <c r="BE163" s="79"/>
      <c r="BF163" s="79"/>
      <c r="BG163" s="92"/>
      <c r="BH163" s="90">
        <f>T163+BB163</f>
        <v>15000000</v>
      </c>
      <c r="BI163" s="468" t="s">
        <v>113</v>
      </c>
      <c r="BJ163" s="70"/>
      <c r="BK163" s="77" t="s">
        <v>114</v>
      </c>
      <c r="BL163" s="92"/>
      <c r="BM163" s="134"/>
      <c r="BN163" s="104" t="s">
        <v>964</v>
      </c>
      <c r="BO163" s="77">
        <v>31</v>
      </c>
      <c r="BP163" s="77" t="s">
        <v>108</v>
      </c>
      <c r="BQ163" s="77" t="s">
        <v>108</v>
      </c>
      <c r="BR163" s="77" t="s">
        <v>108</v>
      </c>
      <c r="BS163" s="77" t="s">
        <v>108</v>
      </c>
      <c r="BT163" s="77" t="s">
        <v>108</v>
      </c>
      <c r="BU163" s="105" t="s">
        <v>1936</v>
      </c>
      <c r="BV163" s="77">
        <v>3214419216</v>
      </c>
      <c r="BW163" s="114" t="s">
        <v>1937</v>
      </c>
      <c r="BX163" s="95" t="s">
        <v>839</v>
      </c>
      <c r="BY163" s="77" t="s">
        <v>119</v>
      </c>
      <c r="BZ163" s="127" t="s">
        <v>1938</v>
      </c>
      <c r="CA163" s="93" t="s">
        <v>109</v>
      </c>
      <c r="CB163" s="93" t="s">
        <v>109</v>
      </c>
      <c r="CC163" s="93" t="s">
        <v>109</v>
      </c>
      <c r="CD163" s="93"/>
      <c r="CE163" s="93"/>
      <c r="CF163" s="93"/>
      <c r="CG163" s="93"/>
      <c r="CH163" s="93"/>
      <c r="CI163" s="93"/>
      <c r="CJ163" s="93"/>
      <c r="CK163" s="93"/>
      <c r="CL163" s="93"/>
      <c r="CM163" s="93" t="s">
        <v>109</v>
      </c>
      <c r="CN163" s="93"/>
    </row>
    <row r="164" spans="1:203" s="50" customFormat="1" ht="45.75" customHeight="1">
      <c r="A164" s="589">
        <f>1+A163</f>
        <v>163</v>
      </c>
      <c r="B164" s="87" t="s">
        <v>1939</v>
      </c>
      <c r="C164" s="70" t="s">
        <v>1940</v>
      </c>
      <c r="D164" s="74" t="s">
        <v>425</v>
      </c>
      <c r="E164" s="71">
        <v>45405</v>
      </c>
      <c r="F164" s="72">
        <v>45406</v>
      </c>
      <c r="G164" s="72">
        <v>45485</v>
      </c>
      <c r="H164" s="70" t="s">
        <v>94</v>
      </c>
      <c r="I164" s="75" t="s">
        <v>95</v>
      </c>
      <c r="J164" s="70" t="s">
        <v>1941</v>
      </c>
      <c r="K164" s="122">
        <v>1031133727</v>
      </c>
      <c r="L164" s="70">
        <v>0</v>
      </c>
      <c r="M164" s="111" t="s">
        <v>97</v>
      </c>
      <c r="N164" s="77" t="s">
        <v>98</v>
      </c>
      <c r="O164" s="87" t="s">
        <v>783</v>
      </c>
      <c r="P164" s="70" t="s">
        <v>1942</v>
      </c>
      <c r="Q164" s="70" t="s">
        <v>1566</v>
      </c>
      <c r="R164" s="79">
        <f>+G164-F164</f>
        <v>79</v>
      </c>
      <c r="S164" s="70" t="s">
        <v>1943</v>
      </c>
      <c r="T164" s="123">
        <v>14666660</v>
      </c>
      <c r="U164" s="124" t="s">
        <v>1944</v>
      </c>
      <c r="V164" s="123">
        <f>+T164</f>
        <v>14666660</v>
      </c>
      <c r="W164" s="125" t="s">
        <v>1796</v>
      </c>
      <c r="X164" s="126" t="s">
        <v>473</v>
      </c>
      <c r="Y164" s="311">
        <f>+Z164+AA164+AB164</f>
        <v>14666660</v>
      </c>
      <c r="Z164" s="84">
        <f>+V164</f>
        <v>14666660</v>
      </c>
      <c r="AA164" s="86">
        <v>0</v>
      </c>
      <c r="AB164" s="85">
        <f>+AC164+AD164+AE164+AF164+AG164+AH164+AI164+AJ164</f>
        <v>0</v>
      </c>
      <c r="AC164" s="86">
        <v>0</v>
      </c>
      <c r="AD164" s="86">
        <v>0</v>
      </c>
      <c r="AE164" s="86">
        <v>0</v>
      </c>
      <c r="AF164" s="86">
        <v>0</v>
      </c>
      <c r="AG164" s="86">
        <v>0</v>
      </c>
      <c r="AH164" s="86">
        <v>0</v>
      </c>
      <c r="AI164" s="86">
        <v>0</v>
      </c>
      <c r="AJ164" s="86">
        <v>0</v>
      </c>
      <c r="AK164" s="78" t="s">
        <v>104</v>
      </c>
      <c r="AL164" s="103" t="s">
        <v>1945</v>
      </c>
      <c r="AM164" s="70" t="s">
        <v>1946</v>
      </c>
      <c r="AN164" s="76">
        <v>79512639</v>
      </c>
      <c r="AO164" s="78" t="s">
        <v>114</v>
      </c>
      <c r="AP164" s="70" t="s">
        <v>114</v>
      </c>
      <c r="AQ164" s="118" t="s">
        <v>114</v>
      </c>
      <c r="AR164" s="78" t="s">
        <v>114</v>
      </c>
      <c r="AS164" s="70" t="s">
        <v>578</v>
      </c>
      <c r="AT164" s="78" t="s">
        <v>578</v>
      </c>
      <c r="AU164" s="78" t="s">
        <v>392</v>
      </c>
      <c r="AV164" s="70"/>
      <c r="AW164" s="70" t="s">
        <v>1947</v>
      </c>
      <c r="AX164" s="70" t="s">
        <v>109</v>
      </c>
      <c r="AY164" s="70" t="s">
        <v>108</v>
      </c>
      <c r="AZ164" s="92">
        <v>45444</v>
      </c>
      <c r="BA164" s="70" t="s">
        <v>1948</v>
      </c>
      <c r="BB164" s="100">
        <v>5500000</v>
      </c>
      <c r="BC164" s="92">
        <v>45444</v>
      </c>
      <c r="BD164" s="79" t="s">
        <v>792</v>
      </c>
      <c r="BE164" s="79"/>
      <c r="BF164" s="79"/>
      <c r="BG164" s="92">
        <v>45516</v>
      </c>
      <c r="BH164" s="90">
        <f>T164+BB164</f>
        <v>20166660</v>
      </c>
      <c r="BI164" s="304" t="s">
        <v>135</v>
      </c>
      <c r="BJ164" s="70"/>
      <c r="BK164" s="77" t="s">
        <v>114</v>
      </c>
      <c r="BL164" s="92"/>
      <c r="BM164" s="398" t="s">
        <v>136</v>
      </c>
      <c r="BN164" s="104" t="s">
        <v>964</v>
      </c>
      <c r="BO164" s="77">
        <v>33</v>
      </c>
      <c r="BP164" s="77" t="s">
        <v>108</v>
      </c>
      <c r="BQ164" s="77" t="s">
        <v>108</v>
      </c>
      <c r="BR164" s="77" t="s">
        <v>108</v>
      </c>
      <c r="BS164" s="77" t="s">
        <v>108</v>
      </c>
      <c r="BT164" s="77" t="s">
        <v>108</v>
      </c>
      <c r="BU164" s="105" t="s">
        <v>1949</v>
      </c>
      <c r="BV164" s="77">
        <v>3135899928</v>
      </c>
      <c r="BW164" s="114" t="s">
        <v>1950</v>
      </c>
      <c r="BX164" s="95" t="s">
        <v>839</v>
      </c>
      <c r="BY164" s="77" t="s">
        <v>119</v>
      </c>
      <c r="BZ164" s="127" t="s">
        <v>1951</v>
      </c>
      <c r="CA164" s="93" t="s">
        <v>109</v>
      </c>
      <c r="CB164" s="93" t="s">
        <v>109</v>
      </c>
      <c r="CC164" s="93" t="s">
        <v>109</v>
      </c>
      <c r="CD164" s="93" t="s">
        <v>109</v>
      </c>
      <c r="CE164" s="93"/>
      <c r="CF164" s="93"/>
      <c r="CG164" s="93"/>
      <c r="CH164" s="93"/>
      <c r="CI164" s="93"/>
      <c r="CJ164" s="93"/>
      <c r="CK164" s="93"/>
      <c r="CL164" s="93"/>
      <c r="CM164" s="93" t="s">
        <v>109</v>
      </c>
      <c r="CN164" s="93"/>
    </row>
    <row r="165" spans="1:203" s="50" customFormat="1" ht="45.75" customHeight="1">
      <c r="A165" s="589">
        <f>1+A164</f>
        <v>164</v>
      </c>
      <c r="B165" s="151" t="s">
        <v>1952</v>
      </c>
      <c r="C165" s="134" t="s">
        <v>1953</v>
      </c>
      <c r="D165" s="138" t="s">
        <v>93</v>
      </c>
      <c r="E165" s="135">
        <v>45405</v>
      </c>
      <c r="F165" s="136">
        <v>45406</v>
      </c>
      <c r="G165" s="136">
        <v>45496</v>
      </c>
      <c r="H165" s="134" t="s">
        <v>94</v>
      </c>
      <c r="I165" s="139" t="s">
        <v>95</v>
      </c>
      <c r="J165" s="158" t="s">
        <v>1954</v>
      </c>
      <c r="K165" s="251">
        <v>11200615</v>
      </c>
      <c r="L165" s="134">
        <v>8</v>
      </c>
      <c r="M165" s="252" t="s">
        <v>97</v>
      </c>
      <c r="N165" s="141" t="s">
        <v>98</v>
      </c>
      <c r="O165" s="151" t="s">
        <v>99</v>
      </c>
      <c r="P165" s="134" t="s">
        <v>1955</v>
      </c>
      <c r="Q165" s="134" t="s">
        <v>681</v>
      </c>
      <c r="R165" s="143">
        <f>+G165-F165</f>
        <v>90</v>
      </c>
      <c r="S165" s="134" t="s">
        <v>1956</v>
      </c>
      <c r="T165" s="253">
        <v>13500000</v>
      </c>
      <c r="U165" s="254" t="s">
        <v>1957</v>
      </c>
      <c r="V165" s="253">
        <f>+T165</f>
        <v>13500000</v>
      </c>
      <c r="W165" s="255" t="s">
        <v>1958</v>
      </c>
      <c r="X165" s="256" t="s">
        <v>473</v>
      </c>
      <c r="Y165" s="314">
        <f>+Z165+AA165+AB165</f>
        <v>13500000</v>
      </c>
      <c r="Z165" s="148">
        <f>+V165</f>
        <v>13500000</v>
      </c>
      <c r="AA165" s="149">
        <v>0</v>
      </c>
      <c r="AB165" s="150">
        <f>+AC165+AD165+AE165+AF165+AG165+AH165+AI165+AJ165</f>
        <v>0</v>
      </c>
      <c r="AC165" s="149">
        <v>0</v>
      </c>
      <c r="AD165" s="149">
        <v>0</v>
      </c>
      <c r="AE165" s="149">
        <v>0</v>
      </c>
      <c r="AF165" s="149">
        <v>0</v>
      </c>
      <c r="AG165" s="149">
        <v>0</v>
      </c>
      <c r="AH165" s="149">
        <v>0</v>
      </c>
      <c r="AI165" s="149">
        <v>0</v>
      </c>
      <c r="AJ165" s="149">
        <v>0</v>
      </c>
      <c r="AK165" s="142" t="s">
        <v>104</v>
      </c>
      <c r="AL165" s="103" t="s">
        <v>1959</v>
      </c>
      <c r="AM165" s="134" t="s">
        <v>1883</v>
      </c>
      <c r="AN165" s="140">
        <v>1072646479</v>
      </c>
      <c r="AO165" s="142" t="s">
        <v>114</v>
      </c>
      <c r="AP165" s="134" t="s">
        <v>114</v>
      </c>
      <c r="AQ165" s="257" t="s">
        <v>114</v>
      </c>
      <c r="AR165" s="142" t="s">
        <v>114</v>
      </c>
      <c r="AS165" s="134" t="s">
        <v>578</v>
      </c>
      <c r="AT165" s="142" t="s">
        <v>578</v>
      </c>
      <c r="AU165" s="142" t="s">
        <v>392</v>
      </c>
      <c r="AV165" s="134"/>
      <c r="AW165" s="134"/>
      <c r="AX165" s="134" t="s">
        <v>109</v>
      </c>
      <c r="AY165" s="134" t="s">
        <v>108</v>
      </c>
      <c r="AZ165" s="156"/>
      <c r="BA165" s="134"/>
      <c r="BB165" s="169"/>
      <c r="BC165" s="156"/>
      <c r="BD165" s="143"/>
      <c r="BE165" s="143"/>
      <c r="BF165" s="143"/>
      <c r="BG165" s="156"/>
      <c r="BH165" s="153">
        <f>T165+BB165</f>
        <v>13500000</v>
      </c>
      <c r="BI165" s="468" t="s">
        <v>113</v>
      </c>
      <c r="BJ165" s="134"/>
      <c r="BK165" s="141" t="s">
        <v>114</v>
      </c>
      <c r="BL165" s="156"/>
      <c r="BM165" s="134"/>
      <c r="BN165" s="170" t="s">
        <v>917</v>
      </c>
      <c r="BO165" s="141">
        <v>47</v>
      </c>
      <c r="BP165" s="141" t="s">
        <v>578</v>
      </c>
      <c r="BQ165" s="141" t="s">
        <v>108</v>
      </c>
      <c r="BR165" s="141" t="s">
        <v>108</v>
      </c>
      <c r="BS165" s="141" t="s">
        <v>108</v>
      </c>
      <c r="BT165" s="141" t="s">
        <v>108</v>
      </c>
      <c r="BU165" s="166" t="s">
        <v>1960</v>
      </c>
      <c r="BV165" s="141">
        <v>3156875139</v>
      </c>
      <c r="BW165" s="114" t="s">
        <v>1961</v>
      </c>
      <c r="BX165" s="158" t="s">
        <v>1247</v>
      </c>
      <c r="BY165" s="141" t="s">
        <v>119</v>
      </c>
      <c r="BZ165" s="298">
        <v>24107013910</v>
      </c>
      <c r="CA165" s="157" t="s">
        <v>109</v>
      </c>
      <c r="CB165" s="157" t="s">
        <v>109</v>
      </c>
      <c r="CC165" s="157" t="s">
        <v>109</v>
      </c>
      <c r="CD165" s="157"/>
      <c r="CE165" s="157"/>
      <c r="CF165" s="157"/>
      <c r="CG165" s="157"/>
      <c r="CH165" s="157"/>
      <c r="CI165" s="157"/>
      <c r="CJ165" s="157"/>
      <c r="CK165" s="157"/>
      <c r="CL165" s="157"/>
      <c r="CM165" s="157" t="s">
        <v>109</v>
      </c>
      <c r="CN165" s="157"/>
      <c r="CO165" s="297"/>
    </row>
    <row r="166" spans="1:203" s="50" customFormat="1" ht="45.75" customHeight="1">
      <c r="A166" s="589">
        <f>1+A165</f>
        <v>165</v>
      </c>
      <c r="B166" s="87" t="s">
        <v>1962</v>
      </c>
      <c r="C166" s="70" t="s">
        <v>1963</v>
      </c>
      <c r="D166" s="74" t="s">
        <v>179</v>
      </c>
      <c r="E166" s="71">
        <v>45405</v>
      </c>
      <c r="F166" s="72">
        <v>45406</v>
      </c>
      <c r="G166" s="72">
        <v>45562</v>
      </c>
      <c r="H166" s="70" t="s">
        <v>94</v>
      </c>
      <c r="I166" s="75" t="s">
        <v>95</v>
      </c>
      <c r="J166" s="70" t="s">
        <v>1964</v>
      </c>
      <c r="K166" s="122">
        <v>79240250</v>
      </c>
      <c r="L166" s="70">
        <v>1</v>
      </c>
      <c r="M166" s="111" t="s">
        <v>97</v>
      </c>
      <c r="N166" s="77" t="s">
        <v>98</v>
      </c>
      <c r="O166" s="87" t="s">
        <v>493</v>
      </c>
      <c r="P166" s="70" t="s">
        <v>1965</v>
      </c>
      <c r="Q166" s="70" t="s">
        <v>897</v>
      </c>
      <c r="R166" s="79">
        <f>+G166-F166</f>
        <v>156</v>
      </c>
      <c r="S166" s="70" t="s">
        <v>1038</v>
      </c>
      <c r="T166" s="123">
        <v>25000000</v>
      </c>
      <c r="U166" s="124" t="s">
        <v>1966</v>
      </c>
      <c r="V166" s="123">
        <f>+T166</f>
        <v>25000000</v>
      </c>
      <c r="W166" s="125" t="s">
        <v>1958</v>
      </c>
      <c r="X166" s="126" t="s">
        <v>473</v>
      </c>
      <c r="Y166" s="311">
        <f>+Z166+AA166+AB166</f>
        <v>25000000</v>
      </c>
      <c r="Z166" s="84">
        <f>+V166</f>
        <v>25000000</v>
      </c>
      <c r="AA166" s="86">
        <v>0</v>
      </c>
      <c r="AB166" s="85">
        <f>+AC166+AD166+AE166+AF166+AG166+AH166+AI166+AJ166</f>
        <v>0</v>
      </c>
      <c r="AC166" s="86">
        <v>0</v>
      </c>
      <c r="AD166" s="86">
        <v>0</v>
      </c>
      <c r="AE166" s="86">
        <v>0</v>
      </c>
      <c r="AF166" s="86">
        <v>0</v>
      </c>
      <c r="AG166" s="86">
        <v>0</v>
      </c>
      <c r="AH166" s="86">
        <v>0</v>
      </c>
      <c r="AI166" s="86">
        <v>0</v>
      </c>
      <c r="AJ166" s="86">
        <v>0</v>
      </c>
      <c r="AK166" s="78" t="s">
        <v>104</v>
      </c>
      <c r="AL166" s="103" t="s">
        <v>1967</v>
      </c>
      <c r="AM166" s="70" t="s">
        <v>1968</v>
      </c>
      <c r="AN166" s="76">
        <v>1070603420</v>
      </c>
      <c r="AO166" s="78" t="s">
        <v>114</v>
      </c>
      <c r="AP166" s="70" t="s">
        <v>114</v>
      </c>
      <c r="AQ166" s="118" t="s">
        <v>114</v>
      </c>
      <c r="AR166" s="78" t="s">
        <v>114</v>
      </c>
      <c r="AS166" s="70" t="s">
        <v>578</v>
      </c>
      <c r="AT166" s="78" t="s">
        <v>578</v>
      </c>
      <c r="AU166" s="78" t="s">
        <v>392</v>
      </c>
      <c r="AV166" s="70"/>
      <c r="AW166" s="70"/>
      <c r="AX166" s="70" t="s">
        <v>109</v>
      </c>
      <c r="AY166" s="70" t="s">
        <v>108</v>
      </c>
      <c r="AZ166" s="92"/>
      <c r="BA166" s="70"/>
      <c r="BB166" s="100"/>
      <c r="BC166" s="92"/>
      <c r="BD166" s="79"/>
      <c r="BE166" s="79"/>
      <c r="BF166" s="79"/>
      <c r="BG166" s="92"/>
      <c r="BH166" s="90">
        <f>T166+BB166</f>
        <v>25000000</v>
      </c>
      <c r="BI166" s="468" t="s">
        <v>113</v>
      </c>
      <c r="BJ166" s="70"/>
      <c r="BK166" s="77" t="s">
        <v>114</v>
      </c>
      <c r="BL166" s="92"/>
      <c r="BM166" s="134"/>
      <c r="BN166" s="104" t="s">
        <v>917</v>
      </c>
      <c r="BO166" s="77">
        <v>58</v>
      </c>
      <c r="BP166" s="77" t="s">
        <v>108</v>
      </c>
      <c r="BQ166" s="77" t="s">
        <v>108</v>
      </c>
      <c r="BR166" s="77" t="s">
        <v>108</v>
      </c>
      <c r="BS166" s="77" t="s">
        <v>108</v>
      </c>
      <c r="BT166" s="77" t="s">
        <v>108</v>
      </c>
      <c r="BU166" s="105" t="s">
        <v>1969</v>
      </c>
      <c r="BV166" s="77">
        <v>3153016297</v>
      </c>
      <c r="BW166" s="114" t="s">
        <v>1970</v>
      </c>
      <c r="BX166" s="95" t="s">
        <v>881</v>
      </c>
      <c r="BY166" s="77" t="s">
        <v>119</v>
      </c>
      <c r="BZ166" s="127">
        <v>23307682206</v>
      </c>
      <c r="CA166" s="93" t="s">
        <v>109</v>
      </c>
      <c r="CB166" s="93" t="s">
        <v>109</v>
      </c>
      <c r="CC166" s="93" t="s">
        <v>109</v>
      </c>
      <c r="CD166" s="93" t="s">
        <v>109</v>
      </c>
      <c r="CE166" s="93" t="s">
        <v>109</v>
      </c>
      <c r="CF166" s="93"/>
      <c r="CG166" s="93"/>
      <c r="CH166" s="93"/>
      <c r="CI166" s="93"/>
      <c r="CJ166" s="93"/>
      <c r="CK166" s="93"/>
      <c r="CL166" s="93"/>
      <c r="CM166" s="93" t="s">
        <v>109</v>
      </c>
      <c r="CN166" s="93"/>
    </row>
    <row r="167" spans="1:203" s="50" customFormat="1" ht="45.75" customHeight="1">
      <c r="A167" s="589">
        <f>1+A166</f>
        <v>166</v>
      </c>
      <c r="B167" s="151" t="s">
        <v>1971</v>
      </c>
      <c r="C167" s="134" t="s">
        <v>1972</v>
      </c>
      <c r="D167" s="138" t="s">
        <v>93</v>
      </c>
      <c r="E167" s="135">
        <v>45405</v>
      </c>
      <c r="F167" s="136">
        <v>45406</v>
      </c>
      <c r="G167" s="136">
        <v>45496</v>
      </c>
      <c r="H167" s="134" t="s">
        <v>94</v>
      </c>
      <c r="I167" s="139" t="s">
        <v>95</v>
      </c>
      <c r="J167" s="134" t="s">
        <v>1973</v>
      </c>
      <c r="K167" s="251">
        <v>1070916594</v>
      </c>
      <c r="L167" s="134">
        <v>0</v>
      </c>
      <c r="M167" s="252" t="s">
        <v>97</v>
      </c>
      <c r="N167" s="141" t="s">
        <v>98</v>
      </c>
      <c r="O167" s="151" t="s">
        <v>99</v>
      </c>
      <c r="P167" s="134" t="s">
        <v>1955</v>
      </c>
      <c r="Q167" s="134" t="s">
        <v>681</v>
      </c>
      <c r="R167" s="143">
        <f>+G167-F167</f>
        <v>90</v>
      </c>
      <c r="S167" s="134" t="s">
        <v>629</v>
      </c>
      <c r="T167" s="253">
        <v>13500000</v>
      </c>
      <c r="U167" s="254" t="s">
        <v>1974</v>
      </c>
      <c r="V167" s="253">
        <f>+T167</f>
        <v>13500000</v>
      </c>
      <c r="W167" s="255" t="s">
        <v>1958</v>
      </c>
      <c r="X167" s="256" t="s">
        <v>473</v>
      </c>
      <c r="Y167" s="314">
        <f>+Z167+AA167+AB167</f>
        <v>13500000</v>
      </c>
      <c r="Z167" s="148">
        <f>+V167</f>
        <v>13500000</v>
      </c>
      <c r="AA167" s="149">
        <v>0</v>
      </c>
      <c r="AB167" s="150">
        <f>+AC167+AD167+AE167+AF167+AG167+AH167+AI167+AJ167</f>
        <v>0</v>
      </c>
      <c r="AC167" s="149">
        <v>0</v>
      </c>
      <c r="AD167" s="149">
        <v>0</v>
      </c>
      <c r="AE167" s="149">
        <v>0</v>
      </c>
      <c r="AF167" s="149">
        <v>0</v>
      </c>
      <c r="AG167" s="149">
        <v>0</v>
      </c>
      <c r="AH167" s="149">
        <v>0</v>
      </c>
      <c r="AI167" s="149">
        <v>0</v>
      </c>
      <c r="AJ167" s="149">
        <v>0</v>
      </c>
      <c r="AK167" s="142" t="s">
        <v>104</v>
      </c>
      <c r="AL167" s="103" t="s">
        <v>1975</v>
      </c>
      <c r="AM167" s="134" t="s">
        <v>1883</v>
      </c>
      <c r="AN167" s="140">
        <v>1072646479</v>
      </c>
      <c r="AO167" s="142" t="s">
        <v>114</v>
      </c>
      <c r="AP167" s="134" t="s">
        <v>114</v>
      </c>
      <c r="AQ167" s="257" t="s">
        <v>114</v>
      </c>
      <c r="AR167" s="142" t="s">
        <v>114</v>
      </c>
      <c r="AS167" s="134" t="s">
        <v>578</v>
      </c>
      <c r="AT167" s="142" t="s">
        <v>578</v>
      </c>
      <c r="AU167" s="142" t="s">
        <v>392</v>
      </c>
      <c r="AV167" s="134"/>
      <c r="AW167" s="134"/>
      <c r="AX167" s="134" t="s">
        <v>109</v>
      </c>
      <c r="AY167" s="134" t="s">
        <v>108</v>
      </c>
      <c r="AZ167" s="156"/>
      <c r="BA167" s="134"/>
      <c r="BB167" s="169"/>
      <c r="BC167" s="156"/>
      <c r="BD167" s="143"/>
      <c r="BE167" s="143"/>
      <c r="BF167" s="143"/>
      <c r="BG167" s="156"/>
      <c r="BH167" s="153">
        <f>T167+BB167</f>
        <v>13500000</v>
      </c>
      <c r="BI167" s="158" t="s">
        <v>113</v>
      </c>
      <c r="BJ167" s="134"/>
      <c r="BK167" s="141" t="s">
        <v>114</v>
      </c>
      <c r="BL167" s="156"/>
      <c r="BM167" s="134"/>
      <c r="BN167" s="170" t="s">
        <v>917</v>
      </c>
      <c r="BO167" s="141">
        <v>37</v>
      </c>
      <c r="BP167" s="141" t="s">
        <v>578</v>
      </c>
      <c r="BQ167" s="141" t="s">
        <v>108</v>
      </c>
      <c r="BR167" s="141" t="s">
        <v>108</v>
      </c>
      <c r="BS167" s="141" t="s">
        <v>108</v>
      </c>
      <c r="BT167" s="141" t="s">
        <v>108</v>
      </c>
      <c r="BU167" s="166" t="s">
        <v>1976</v>
      </c>
      <c r="BV167" s="141">
        <v>3192109397</v>
      </c>
      <c r="BW167" s="114" t="s">
        <v>1977</v>
      </c>
      <c r="BX167" s="158" t="s">
        <v>304</v>
      </c>
      <c r="BY167" s="141" t="s">
        <v>119</v>
      </c>
      <c r="BZ167" s="259" t="s">
        <v>1978</v>
      </c>
      <c r="CA167" s="157" t="s">
        <v>109</v>
      </c>
      <c r="CB167" s="157" t="s">
        <v>109</v>
      </c>
      <c r="CC167" s="157" t="s">
        <v>109</v>
      </c>
      <c r="CD167" s="157"/>
      <c r="CE167" s="157"/>
      <c r="CF167" s="157"/>
      <c r="CG167" s="157"/>
      <c r="CH167" s="157"/>
      <c r="CI167" s="157"/>
      <c r="CJ167" s="157"/>
      <c r="CK167" s="157"/>
      <c r="CL167" s="157"/>
      <c r="CM167" s="157" t="s">
        <v>578</v>
      </c>
      <c r="CN167" s="157"/>
      <c r="CO167" s="297"/>
    </row>
    <row r="168" spans="1:203" s="50" customFormat="1" ht="45.75" customHeight="1">
      <c r="A168" s="589">
        <f>1+A167</f>
        <v>167</v>
      </c>
      <c r="B168" s="151" t="s">
        <v>1979</v>
      </c>
      <c r="C168" s="134" t="s">
        <v>1980</v>
      </c>
      <c r="D168" s="138" t="s">
        <v>451</v>
      </c>
      <c r="E168" s="135">
        <v>45405</v>
      </c>
      <c r="F168" s="136">
        <v>45406</v>
      </c>
      <c r="G168" s="136">
        <v>45496</v>
      </c>
      <c r="H168" s="134" t="s">
        <v>94</v>
      </c>
      <c r="I168" s="139" t="s">
        <v>180</v>
      </c>
      <c r="J168" s="158" t="s">
        <v>1981</v>
      </c>
      <c r="K168" s="251">
        <v>80449621</v>
      </c>
      <c r="L168" s="134">
        <v>3</v>
      </c>
      <c r="M168" s="252" t="s">
        <v>97</v>
      </c>
      <c r="N168" s="141" t="s">
        <v>98</v>
      </c>
      <c r="O168" s="151" t="s">
        <v>99</v>
      </c>
      <c r="P168" s="134" t="s">
        <v>1982</v>
      </c>
      <c r="Q168" s="134" t="s">
        <v>681</v>
      </c>
      <c r="R168" s="143">
        <f>+G168-F168</f>
        <v>90</v>
      </c>
      <c r="S168" s="134" t="s">
        <v>800</v>
      </c>
      <c r="T168" s="253">
        <v>11400000</v>
      </c>
      <c r="U168" s="254" t="s">
        <v>1983</v>
      </c>
      <c r="V168" s="253">
        <f>+T168</f>
        <v>11400000</v>
      </c>
      <c r="W168" s="255" t="s">
        <v>1958</v>
      </c>
      <c r="X168" s="256" t="s">
        <v>473</v>
      </c>
      <c r="Y168" s="314">
        <f>+Z168+AA168+AB168</f>
        <v>11400000</v>
      </c>
      <c r="Z168" s="148">
        <f>+V168</f>
        <v>11400000</v>
      </c>
      <c r="AA168" s="149">
        <v>0</v>
      </c>
      <c r="AB168" s="150">
        <f>+AC168+AD168+AE168+AF168+AG168+AH168+AI168+AJ168</f>
        <v>0</v>
      </c>
      <c r="AC168" s="149">
        <v>0</v>
      </c>
      <c r="AD168" s="149">
        <v>0</v>
      </c>
      <c r="AE168" s="149">
        <v>0</v>
      </c>
      <c r="AF168" s="149">
        <v>0</v>
      </c>
      <c r="AG168" s="149">
        <v>0</v>
      </c>
      <c r="AH168" s="149">
        <v>0</v>
      </c>
      <c r="AI168" s="149">
        <v>0</v>
      </c>
      <c r="AJ168" s="149">
        <v>0</v>
      </c>
      <c r="AK168" s="142" t="s">
        <v>104</v>
      </c>
      <c r="AL168" s="103" t="s">
        <v>1984</v>
      </c>
      <c r="AM168" s="134" t="s">
        <v>1985</v>
      </c>
      <c r="AN168" s="140" t="s">
        <v>1986</v>
      </c>
      <c r="AO168" s="142" t="s">
        <v>114</v>
      </c>
      <c r="AP168" s="134" t="s">
        <v>114</v>
      </c>
      <c r="AQ168" s="257" t="s">
        <v>114</v>
      </c>
      <c r="AR168" s="142" t="s">
        <v>114</v>
      </c>
      <c r="AS168" s="134" t="s">
        <v>578</v>
      </c>
      <c r="AT168" s="142" t="s">
        <v>578</v>
      </c>
      <c r="AU168" s="142" t="s">
        <v>392</v>
      </c>
      <c r="AV168" s="134"/>
      <c r="AW168" s="134" t="s">
        <v>110</v>
      </c>
      <c r="AX168" s="134" t="s">
        <v>109</v>
      </c>
      <c r="AY168" s="134" t="s">
        <v>108</v>
      </c>
      <c r="AZ168" s="156"/>
      <c r="BA168" s="134"/>
      <c r="BB168" s="169"/>
      <c r="BC168" s="156"/>
      <c r="BD168" s="143"/>
      <c r="BE168" s="143"/>
      <c r="BF168" s="143"/>
      <c r="BG168" s="156"/>
      <c r="BH168" s="153">
        <f>T168+BB168</f>
        <v>11400000</v>
      </c>
      <c r="BI168" s="468" t="s">
        <v>113</v>
      </c>
      <c r="BJ168" s="134"/>
      <c r="BK168" s="141" t="s">
        <v>114</v>
      </c>
      <c r="BL168" s="156"/>
      <c r="BM168" s="134"/>
      <c r="BN168" s="170" t="s">
        <v>917</v>
      </c>
      <c r="BO168" s="141">
        <v>40</v>
      </c>
      <c r="BP168" s="141" t="s">
        <v>578</v>
      </c>
      <c r="BQ168" s="141" t="s">
        <v>108</v>
      </c>
      <c r="BR168" s="141" t="s">
        <v>108</v>
      </c>
      <c r="BS168" s="141" t="s">
        <v>108</v>
      </c>
      <c r="BT168" s="141" t="s">
        <v>108</v>
      </c>
      <c r="BU168" s="166" t="s">
        <v>1987</v>
      </c>
      <c r="BV168" s="141">
        <v>3237240347</v>
      </c>
      <c r="BW168" s="114" t="s">
        <v>1988</v>
      </c>
      <c r="BX168" s="158" t="s">
        <v>881</v>
      </c>
      <c r="BY168" s="141" t="s">
        <v>119</v>
      </c>
      <c r="BZ168" s="259">
        <v>16717659245</v>
      </c>
      <c r="CA168" s="157" t="s">
        <v>109</v>
      </c>
      <c r="CB168" s="157" t="s">
        <v>109</v>
      </c>
      <c r="CC168" s="157" t="s">
        <v>109</v>
      </c>
      <c r="CD168" s="157"/>
      <c r="CE168" s="157"/>
      <c r="CF168" s="157"/>
      <c r="CG168" s="157"/>
      <c r="CH168" s="157"/>
      <c r="CI168" s="157"/>
      <c r="CJ168" s="157"/>
      <c r="CK168" s="157"/>
      <c r="CL168" s="157"/>
      <c r="CM168" s="157" t="s">
        <v>109</v>
      </c>
      <c r="CN168" s="157"/>
    </row>
    <row r="169" spans="1:203" s="50" customFormat="1" ht="45.75" customHeight="1">
      <c r="A169" s="589">
        <f>1+A168</f>
        <v>168</v>
      </c>
      <c r="B169" s="151" t="s">
        <v>1989</v>
      </c>
      <c r="C169" s="134" t="s">
        <v>1990</v>
      </c>
      <c r="D169" s="138" t="s">
        <v>340</v>
      </c>
      <c r="E169" s="135">
        <v>45405</v>
      </c>
      <c r="F169" s="136">
        <v>45406</v>
      </c>
      <c r="G169" s="136">
        <v>45496</v>
      </c>
      <c r="H169" s="134" t="s">
        <v>94</v>
      </c>
      <c r="I169" s="139" t="s">
        <v>95</v>
      </c>
      <c r="J169" s="134" t="s">
        <v>1991</v>
      </c>
      <c r="K169" s="251">
        <v>11201443</v>
      </c>
      <c r="L169" s="134">
        <v>2</v>
      </c>
      <c r="M169" s="252" t="s">
        <v>97</v>
      </c>
      <c r="N169" s="141" t="s">
        <v>98</v>
      </c>
      <c r="O169" s="151" t="s">
        <v>1061</v>
      </c>
      <c r="P169" s="134" t="s">
        <v>1992</v>
      </c>
      <c r="Q169" s="134" t="s">
        <v>681</v>
      </c>
      <c r="R169" s="143">
        <f>+G169-F169</f>
        <v>90</v>
      </c>
      <c r="S169" s="134" t="s">
        <v>133</v>
      </c>
      <c r="T169" s="253">
        <v>18000000</v>
      </c>
      <c r="U169" s="254" t="s">
        <v>1993</v>
      </c>
      <c r="V169" s="253">
        <f>+T169</f>
        <v>18000000</v>
      </c>
      <c r="W169" s="255" t="s">
        <v>1958</v>
      </c>
      <c r="X169" s="256" t="s">
        <v>473</v>
      </c>
      <c r="Y169" s="314">
        <f>+Z169+AA169+AB169</f>
        <v>18000000</v>
      </c>
      <c r="Z169" s="148">
        <f>+V169</f>
        <v>18000000</v>
      </c>
      <c r="AA169" s="149">
        <v>0</v>
      </c>
      <c r="AB169" s="150">
        <f>+AC169+AD169+AE169+AF169+AG169+AH169+AI169+AJ169</f>
        <v>0</v>
      </c>
      <c r="AC169" s="149">
        <v>0</v>
      </c>
      <c r="AD169" s="149">
        <v>0</v>
      </c>
      <c r="AE169" s="149">
        <v>0</v>
      </c>
      <c r="AF169" s="149">
        <v>0</v>
      </c>
      <c r="AG169" s="149">
        <v>0</v>
      </c>
      <c r="AH169" s="149">
        <v>0</v>
      </c>
      <c r="AI169" s="149">
        <v>0</v>
      </c>
      <c r="AJ169" s="149">
        <v>0</v>
      </c>
      <c r="AK169" s="142" t="s">
        <v>104</v>
      </c>
      <c r="AL169" s="103" t="s">
        <v>1994</v>
      </c>
      <c r="AM169" s="134" t="s">
        <v>173</v>
      </c>
      <c r="AN169" s="140">
        <v>1032403358</v>
      </c>
      <c r="AO169" s="142" t="s">
        <v>114</v>
      </c>
      <c r="AP169" s="134" t="s">
        <v>114</v>
      </c>
      <c r="AQ169" s="257" t="s">
        <v>114</v>
      </c>
      <c r="AR169" s="142" t="s">
        <v>114</v>
      </c>
      <c r="AS169" s="134" t="s">
        <v>578</v>
      </c>
      <c r="AT169" s="142" t="s">
        <v>578</v>
      </c>
      <c r="AU169" s="142" t="s">
        <v>392</v>
      </c>
      <c r="AV169" s="134"/>
      <c r="AW169" s="134"/>
      <c r="AX169" s="134" t="s">
        <v>109</v>
      </c>
      <c r="AY169" s="134" t="s">
        <v>108</v>
      </c>
      <c r="AZ169" s="156"/>
      <c r="BA169" s="134"/>
      <c r="BB169" s="169"/>
      <c r="BC169" s="156"/>
      <c r="BD169" s="143"/>
      <c r="BE169" s="143"/>
      <c r="BF169" s="143"/>
      <c r="BG169" s="156"/>
      <c r="BH169" s="153">
        <f>T169+BB169</f>
        <v>18000000</v>
      </c>
      <c r="BI169" s="95" t="s">
        <v>259</v>
      </c>
      <c r="BJ169" s="134"/>
      <c r="BK169" s="141" t="s">
        <v>114</v>
      </c>
      <c r="BL169" s="156"/>
      <c r="BM169" s="398" t="s">
        <v>260</v>
      </c>
      <c r="BN169" s="170" t="s">
        <v>917</v>
      </c>
      <c r="BO169" s="141">
        <v>46</v>
      </c>
      <c r="BP169" s="141" t="s">
        <v>578</v>
      </c>
      <c r="BQ169" s="141" t="s">
        <v>108</v>
      </c>
      <c r="BR169" s="141" t="s">
        <v>108</v>
      </c>
      <c r="BS169" s="141" t="s">
        <v>108</v>
      </c>
      <c r="BT169" s="141" t="s">
        <v>108</v>
      </c>
      <c r="BU169" s="166" t="s">
        <v>1995</v>
      </c>
      <c r="BV169" s="141">
        <v>3115788244</v>
      </c>
      <c r="BW169" s="114" t="s">
        <v>1996</v>
      </c>
      <c r="BX169" s="158" t="s">
        <v>304</v>
      </c>
      <c r="BY169" s="141" t="s">
        <v>119</v>
      </c>
      <c r="BZ169" s="259">
        <v>264311432</v>
      </c>
      <c r="CA169" s="157" t="s">
        <v>109</v>
      </c>
      <c r="CB169" s="157" t="s">
        <v>109</v>
      </c>
      <c r="CC169" s="157" t="s">
        <v>109</v>
      </c>
      <c r="CD169" s="157"/>
      <c r="CE169" s="157"/>
      <c r="CF169" s="157"/>
      <c r="CG169" s="157"/>
      <c r="CH169" s="157"/>
      <c r="CI169" s="157"/>
      <c r="CJ169" s="157"/>
      <c r="CK169" s="157"/>
      <c r="CL169" s="157"/>
      <c r="CM169" s="157" t="s">
        <v>109</v>
      </c>
      <c r="CN169" s="157"/>
    </row>
    <row r="170" spans="1:203" s="50" customFormat="1" ht="45.75" customHeight="1">
      <c r="A170" s="589">
        <f>1+A169</f>
        <v>169</v>
      </c>
      <c r="B170" s="151" t="s">
        <v>1997</v>
      </c>
      <c r="C170" s="134" t="s">
        <v>1998</v>
      </c>
      <c r="D170" s="138" t="s">
        <v>425</v>
      </c>
      <c r="E170" s="135">
        <v>45405</v>
      </c>
      <c r="F170" s="136">
        <v>45407</v>
      </c>
      <c r="G170" s="136">
        <v>45528</v>
      </c>
      <c r="H170" s="134" t="s">
        <v>94</v>
      </c>
      <c r="I170" s="139" t="s">
        <v>1999</v>
      </c>
      <c r="J170" s="134" t="s">
        <v>2000</v>
      </c>
      <c r="K170" s="251">
        <v>800051151</v>
      </c>
      <c r="L170" s="134">
        <v>4</v>
      </c>
      <c r="M170" s="252" t="s">
        <v>926</v>
      </c>
      <c r="N170" s="141" t="s">
        <v>98</v>
      </c>
      <c r="O170" s="151" t="s">
        <v>168</v>
      </c>
      <c r="P170" s="134" t="s">
        <v>2001</v>
      </c>
      <c r="Q170" s="134" t="s">
        <v>928</v>
      </c>
      <c r="R170" s="143">
        <f>+G170-F170</f>
        <v>121</v>
      </c>
      <c r="S170" s="134" t="s">
        <v>1614</v>
      </c>
      <c r="T170" s="253">
        <v>96000000</v>
      </c>
      <c r="U170" s="254" t="s">
        <v>2002</v>
      </c>
      <c r="V170" s="253">
        <f>+T170</f>
        <v>96000000</v>
      </c>
      <c r="W170" s="255" t="s">
        <v>1958</v>
      </c>
      <c r="X170" s="256" t="s">
        <v>473</v>
      </c>
      <c r="Y170" s="314">
        <f>+Z170+AA170+AB170</f>
        <v>96000000</v>
      </c>
      <c r="Z170" s="148">
        <f>+V170</f>
        <v>96000000</v>
      </c>
      <c r="AA170" s="149">
        <v>0</v>
      </c>
      <c r="AB170" s="150">
        <f>+AC170+AD170+AE170+AF170+AG170+AH170+AI170+AJ170</f>
        <v>0</v>
      </c>
      <c r="AC170" s="149">
        <v>0</v>
      </c>
      <c r="AD170" s="149">
        <v>0</v>
      </c>
      <c r="AE170" s="149">
        <v>0</v>
      </c>
      <c r="AF170" s="149">
        <v>0</v>
      </c>
      <c r="AG170" s="149">
        <v>0</v>
      </c>
      <c r="AH170" s="149">
        <v>0</v>
      </c>
      <c r="AI170" s="149">
        <v>0</v>
      </c>
      <c r="AJ170" s="149">
        <v>0</v>
      </c>
      <c r="AK170" s="142" t="s">
        <v>104</v>
      </c>
      <c r="AL170" s="103" t="s">
        <v>2003</v>
      </c>
      <c r="AM170" s="134" t="s">
        <v>258</v>
      </c>
      <c r="AN170" s="140">
        <v>2994985</v>
      </c>
      <c r="AO170" s="142" t="s">
        <v>2004</v>
      </c>
      <c r="AP170" s="134" t="s">
        <v>1618</v>
      </c>
      <c r="AQ170" s="257">
        <v>45407</v>
      </c>
      <c r="AR170" s="142" t="s">
        <v>2005</v>
      </c>
      <c r="AS170" s="134" t="s">
        <v>114</v>
      </c>
      <c r="AT170" s="142" t="s">
        <v>578</v>
      </c>
      <c r="AU170" s="142" t="s">
        <v>392</v>
      </c>
      <c r="AV170" s="134"/>
      <c r="AW170" s="134"/>
      <c r="AX170" s="134" t="s">
        <v>109</v>
      </c>
      <c r="AY170" s="134" t="s">
        <v>108</v>
      </c>
      <c r="AZ170" s="156"/>
      <c r="BA170" s="134"/>
      <c r="BB170" s="169"/>
      <c r="BC170" s="156"/>
      <c r="BD170" s="143"/>
      <c r="BE170" s="143"/>
      <c r="BF170" s="143"/>
      <c r="BG170" s="156"/>
      <c r="BH170" s="153">
        <f>T170+BB170</f>
        <v>96000000</v>
      </c>
      <c r="BI170" s="95" t="s">
        <v>259</v>
      </c>
      <c r="BJ170" s="134"/>
      <c r="BK170" s="141"/>
      <c r="BL170" s="156"/>
      <c r="BM170" s="346" t="s">
        <v>228</v>
      </c>
      <c r="BN170" s="170" t="s">
        <v>108</v>
      </c>
      <c r="BO170" s="141" t="s">
        <v>108</v>
      </c>
      <c r="BP170" s="141" t="s">
        <v>108</v>
      </c>
      <c r="BQ170" s="141" t="s">
        <v>108</v>
      </c>
      <c r="BR170" s="141" t="s">
        <v>108</v>
      </c>
      <c r="BS170" s="141" t="s">
        <v>108</v>
      </c>
      <c r="BT170" s="141" t="s">
        <v>108</v>
      </c>
      <c r="BU170" s="166" t="s">
        <v>2006</v>
      </c>
      <c r="BV170" s="141">
        <v>3107702004</v>
      </c>
      <c r="BW170" s="114" t="s">
        <v>2007</v>
      </c>
      <c r="BX170" s="158" t="s">
        <v>304</v>
      </c>
      <c r="BY170" s="141" t="s">
        <v>119</v>
      </c>
      <c r="BZ170" s="298">
        <v>2722002445</v>
      </c>
      <c r="CA170" s="157" t="s">
        <v>109</v>
      </c>
      <c r="CB170" s="157" t="s">
        <v>109</v>
      </c>
      <c r="CC170" s="157" t="s">
        <v>109</v>
      </c>
      <c r="CD170" s="157" t="s">
        <v>109</v>
      </c>
      <c r="CE170" s="157" t="s">
        <v>109</v>
      </c>
      <c r="CF170" s="157" t="s">
        <v>109</v>
      </c>
      <c r="CG170" s="157"/>
      <c r="CH170" s="157"/>
      <c r="CI170" s="157"/>
      <c r="CJ170" s="157"/>
      <c r="CK170" s="157"/>
      <c r="CL170" s="157"/>
      <c r="CM170" s="157" t="s">
        <v>109</v>
      </c>
      <c r="CN170" s="157"/>
      <c r="CO170" s="297"/>
    </row>
    <row r="171" spans="1:203" s="16" customFormat="1" ht="45.75" customHeight="1">
      <c r="A171" s="639">
        <f>1+A170</f>
        <v>170</v>
      </c>
      <c r="B171" s="218" t="s">
        <v>2008</v>
      </c>
      <c r="C171" s="201" t="s">
        <v>2009</v>
      </c>
      <c r="D171" s="205" t="s">
        <v>93</v>
      </c>
      <c r="E171" s="202">
        <v>45405</v>
      </c>
      <c r="F171" s="203">
        <v>45411</v>
      </c>
      <c r="G171" s="203">
        <v>45654</v>
      </c>
      <c r="H171" s="201" t="s">
        <v>94</v>
      </c>
      <c r="I171" s="206" t="s">
        <v>95</v>
      </c>
      <c r="J171" s="201" t="s">
        <v>2010</v>
      </c>
      <c r="K171" s="271">
        <v>1072670808</v>
      </c>
      <c r="L171" s="201">
        <v>0</v>
      </c>
      <c r="M171" s="272" t="s">
        <v>97</v>
      </c>
      <c r="N171" s="208" t="s">
        <v>98</v>
      </c>
      <c r="O171" s="218" t="s">
        <v>168</v>
      </c>
      <c r="P171" s="201" t="s">
        <v>2011</v>
      </c>
      <c r="Q171" s="201" t="s">
        <v>1157</v>
      </c>
      <c r="R171" s="210">
        <f>+G171-F171</f>
        <v>243</v>
      </c>
      <c r="S171" s="201" t="s">
        <v>482</v>
      </c>
      <c r="T171" s="273">
        <v>40000000</v>
      </c>
      <c r="U171" s="274" t="s">
        <v>2012</v>
      </c>
      <c r="V171" s="273">
        <f>+T171</f>
        <v>40000000</v>
      </c>
      <c r="W171" s="275" t="s">
        <v>1958</v>
      </c>
      <c r="X171" s="276" t="s">
        <v>473</v>
      </c>
      <c r="Y171" s="313">
        <f>+Z171+AA171+AB171</f>
        <v>40000000</v>
      </c>
      <c r="Z171" s="215">
        <f>+V171</f>
        <v>40000000</v>
      </c>
      <c r="AA171" s="216">
        <v>0</v>
      </c>
      <c r="AB171" s="217">
        <f>+AC171+AD171+AE171+AF171+AG171+AH171+AI171+AJ171</f>
        <v>0</v>
      </c>
      <c r="AC171" s="216">
        <v>0</v>
      </c>
      <c r="AD171" s="216">
        <v>0</v>
      </c>
      <c r="AE171" s="216">
        <v>0</v>
      </c>
      <c r="AF171" s="216">
        <v>0</v>
      </c>
      <c r="AG171" s="216">
        <v>0</v>
      </c>
      <c r="AH171" s="216">
        <v>0</v>
      </c>
      <c r="AI171" s="216">
        <v>0</v>
      </c>
      <c r="AJ171" s="216">
        <v>0</v>
      </c>
      <c r="AK171" s="209" t="s">
        <v>104</v>
      </c>
      <c r="AL171" s="191" t="s">
        <v>2013</v>
      </c>
      <c r="AM171" s="201" t="s">
        <v>509</v>
      </c>
      <c r="AN171" s="207">
        <v>1010193344</v>
      </c>
      <c r="AO171" s="209" t="s">
        <v>114</v>
      </c>
      <c r="AP171" s="201" t="s">
        <v>114</v>
      </c>
      <c r="AQ171" s="277" t="s">
        <v>114</v>
      </c>
      <c r="AR171" s="209" t="s">
        <v>114</v>
      </c>
      <c r="AS171" s="201" t="s">
        <v>578</v>
      </c>
      <c r="AT171" s="209" t="s">
        <v>578</v>
      </c>
      <c r="AU171" s="209" t="s">
        <v>392</v>
      </c>
      <c r="AV171" s="201"/>
      <c r="AW171" s="201"/>
      <c r="AX171" s="201" t="s">
        <v>109</v>
      </c>
      <c r="AY171" s="201" t="s">
        <v>108</v>
      </c>
      <c r="AZ171" s="240"/>
      <c r="BA171" s="201"/>
      <c r="BB171" s="241"/>
      <c r="BC171" s="240"/>
      <c r="BD171" s="210"/>
      <c r="BE171" s="210"/>
      <c r="BF171" s="210"/>
      <c r="BG171" s="240"/>
      <c r="BH171" s="221">
        <f>T171+BB171</f>
        <v>40000000</v>
      </c>
      <c r="BI171" s="304" t="s">
        <v>135</v>
      </c>
      <c r="BJ171" s="299"/>
      <c r="BK171" s="299" t="s">
        <v>114</v>
      </c>
      <c r="BL171" s="299"/>
      <c r="BM171" s="398" t="s">
        <v>136</v>
      </c>
      <c r="BN171" s="285" t="s">
        <v>917</v>
      </c>
      <c r="BO171" s="261">
        <v>25</v>
      </c>
      <c r="BP171" s="261" t="s">
        <v>2014</v>
      </c>
      <c r="BQ171" s="261" t="s">
        <v>108</v>
      </c>
      <c r="BR171" s="261" t="s">
        <v>108</v>
      </c>
      <c r="BS171" s="261" t="s">
        <v>108</v>
      </c>
      <c r="BT171" s="261" t="s">
        <v>108</v>
      </c>
      <c r="BU171" s="286" t="s">
        <v>2015</v>
      </c>
      <c r="BV171" s="261">
        <v>3167683788</v>
      </c>
      <c r="BW171" s="65" t="s">
        <v>2016</v>
      </c>
      <c r="BX171" s="287" t="s">
        <v>839</v>
      </c>
      <c r="BY171" s="261" t="s">
        <v>119</v>
      </c>
      <c r="BZ171" s="173" t="s">
        <v>2017</v>
      </c>
      <c r="CA171" s="223" t="s">
        <v>109</v>
      </c>
      <c r="CB171" s="223" t="s">
        <v>109</v>
      </c>
      <c r="CC171" s="250" t="s">
        <v>109</v>
      </c>
      <c r="CD171" s="250" t="s">
        <v>109</v>
      </c>
      <c r="CE171" s="250" t="s">
        <v>109</v>
      </c>
      <c r="CF171" s="250" t="s">
        <v>109</v>
      </c>
      <c r="CG171" s="250" t="s">
        <v>109</v>
      </c>
      <c r="CH171" s="250" t="s">
        <v>109</v>
      </c>
      <c r="CI171" s="223"/>
      <c r="CJ171" s="223"/>
      <c r="CK171" s="223"/>
      <c r="CL171" s="223"/>
      <c r="CM171" s="303"/>
      <c r="CN171" s="223"/>
      <c r="CO171" s="297"/>
      <c r="CP171" s="50"/>
      <c r="CQ171" s="50"/>
      <c r="CR171" s="50"/>
      <c r="CS171" s="50"/>
      <c r="CT171" s="50"/>
      <c r="CU171" s="50"/>
      <c r="CV171" s="50"/>
      <c r="CW171" s="50"/>
      <c r="CX171" s="50"/>
      <c r="CY171" s="50"/>
      <c r="CZ171" s="50"/>
      <c r="DA171" s="50"/>
      <c r="DB171" s="50"/>
      <c r="DC171" s="50"/>
      <c r="DD171" s="50"/>
      <c r="DE171" s="50"/>
      <c r="DF171" s="50"/>
      <c r="DG171" s="50"/>
      <c r="DH171" s="50"/>
      <c r="DI171" s="50"/>
      <c r="DJ171" s="50"/>
      <c r="DK171" s="50"/>
      <c r="DL171" s="50"/>
      <c r="DM171" s="50"/>
      <c r="DN171" s="50"/>
      <c r="DO171" s="50"/>
      <c r="DP171" s="50"/>
      <c r="DQ171" s="50"/>
      <c r="DR171" s="50"/>
      <c r="DS171" s="50"/>
      <c r="DT171" s="50"/>
      <c r="DU171" s="50"/>
      <c r="DV171" s="50"/>
      <c r="DW171" s="50"/>
      <c r="DX171" s="50"/>
      <c r="DY171" s="50"/>
      <c r="DZ171" s="50"/>
      <c r="EA171" s="50"/>
      <c r="EB171" s="50"/>
      <c r="EC171" s="50"/>
      <c r="ED171" s="50"/>
      <c r="EE171" s="50"/>
      <c r="EF171" s="50"/>
      <c r="EG171" s="50"/>
      <c r="EH171" s="50"/>
      <c r="EI171" s="50"/>
      <c r="EJ171" s="50"/>
      <c r="EK171" s="50"/>
      <c r="EL171" s="50"/>
      <c r="EM171" s="50"/>
      <c r="EN171" s="50"/>
      <c r="EO171" s="50"/>
      <c r="EP171" s="50"/>
      <c r="EQ171" s="50"/>
      <c r="ER171" s="50"/>
      <c r="ES171" s="50"/>
      <c r="ET171" s="50"/>
      <c r="EU171" s="50"/>
      <c r="EV171" s="50"/>
      <c r="EW171" s="50"/>
      <c r="EX171" s="50"/>
      <c r="EY171" s="50"/>
      <c r="EZ171" s="50"/>
      <c r="FA171" s="50"/>
      <c r="FB171" s="50"/>
      <c r="FC171" s="50"/>
      <c r="FD171" s="50"/>
      <c r="FE171" s="50"/>
      <c r="FF171" s="50"/>
      <c r="FG171" s="50"/>
      <c r="FH171" s="50"/>
      <c r="FI171" s="50"/>
      <c r="FJ171" s="50"/>
      <c r="FK171" s="50"/>
      <c r="FL171" s="50"/>
      <c r="FM171" s="50"/>
      <c r="FN171" s="50"/>
      <c r="FO171" s="50"/>
      <c r="FP171" s="50"/>
      <c r="FQ171" s="50"/>
      <c r="FR171" s="50"/>
      <c r="FS171" s="50"/>
      <c r="FT171" s="50"/>
      <c r="FU171" s="50"/>
      <c r="FV171" s="50"/>
      <c r="FW171" s="50"/>
      <c r="FX171" s="50"/>
      <c r="FY171" s="50"/>
      <c r="FZ171" s="50"/>
      <c r="GA171" s="50"/>
      <c r="GB171" s="50"/>
      <c r="GC171" s="50"/>
      <c r="GD171" s="50"/>
      <c r="GE171" s="50"/>
      <c r="GF171" s="50"/>
      <c r="GG171" s="50"/>
      <c r="GH171" s="50"/>
      <c r="GI171" s="50"/>
      <c r="GJ171" s="50"/>
      <c r="GK171" s="50"/>
      <c r="GL171" s="50"/>
      <c r="GM171" s="50"/>
      <c r="GN171" s="50"/>
      <c r="GO171" s="50"/>
      <c r="GP171" s="50"/>
      <c r="GQ171" s="50"/>
      <c r="GR171" s="50"/>
      <c r="GS171" s="50"/>
      <c r="GT171" s="50"/>
      <c r="GU171" s="50"/>
    </row>
    <row r="172" spans="1:203" s="50" customFormat="1" ht="45.75" customHeight="1">
      <c r="A172" s="589">
        <f>1+A171</f>
        <v>171</v>
      </c>
      <c r="B172" s="151" t="s">
        <v>2018</v>
      </c>
      <c r="C172" s="134" t="s">
        <v>2019</v>
      </c>
      <c r="D172" s="138" t="s">
        <v>1047</v>
      </c>
      <c r="E172" s="135">
        <v>45405</v>
      </c>
      <c r="F172" s="136">
        <v>45406</v>
      </c>
      <c r="G172" s="136">
        <v>45496</v>
      </c>
      <c r="H172" s="134" t="s">
        <v>94</v>
      </c>
      <c r="I172" s="139" t="s">
        <v>95</v>
      </c>
      <c r="J172" s="134" t="s">
        <v>2020</v>
      </c>
      <c r="K172" s="251">
        <v>80544688</v>
      </c>
      <c r="L172" s="134">
        <v>2</v>
      </c>
      <c r="M172" s="252" t="s">
        <v>97</v>
      </c>
      <c r="N172" s="141" t="s">
        <v>98</v>
      </c>
      <c r="O172" s="151" t="s">
        <v>99</v>
      </c>
      <c r="P172" s="134" t="s">
        <v>2021</v>
      </c>
      <c r="Q172" s="134" t="s">
        <v>681</v>
      </c>
      <c r="R172" s="143">
        <f>+G172-F172</f>
        <v>90</v>
      </c>
      <c r="S172" s="134" t="s">
        <v>159</v>
      </c>
      <c r="T172" s="253">
        <v>19500000</v>
      </c>
      <c r="U172" s="254" t="s">
        <v>2022</v>
      </c>
      <c r="V172" s="253">
        <f>+T172</f>
        <v>19500000</v>
      </c>
      <c r="W172" s="255" t="s">
        <v>1958</v>
      </c>
      <c r="X172" s="256" t="s">
        <v>473</v>
      </c>
      <c r="Y172" s="314">
        <f>+Z172+AA172+AB172</f>
        <v>19500000</v>
      </c>
      <c r="Z172" s="148">
        <f>+V172</f>
        <v>19500000</v>
      </c>
      <c r="AA172" s="149">
        <v>0</v>
      </c>
      <c r="AB172" s="150">
        <f>+AC172+AD172+AE172+AF172+AG172+AH172+AI172+AJ172</f>
        <v>0</v>
      </c>
      <c r="AC172" s="149">
        <v>0</v>
      </c>
      <c r="AD172" s="149">
        <v>0</v>
      </c>
      <c r="AE172" s="149">
        <v>0</v>
      </c>
      <c r="AF172" s="149">
        <v>0</v>
      </c>
      <c r="AG172" s="149">
        <v>0</v>
      </c>
      <c r="AH172" s="149">
        <v>0</v>
      </c>
      <c r="AI172" s="149">
        <v>0</v>
      </c>
      <c r="AJ172" s="149">
        <v>0</v>
      </c>
      <c r="AK172" s="142" t="s">
        <v>104</v>
      </c>
      <c r="AL172" s="103" t="s">
        <v>2023</v>
      </c>
      <c r="AM172" s="134" t="s">
        <v>2024</v>
      </c>
      <c r="AN172" s="140">
        <v>35477438</v>
      </c>
      <c r="AO172" s="142" t="s">
        <v>114</v>
      </c>
      <c r="AP172" s="134" t="s">
        <v>114</v>
      </c>
      <c r="AQ172" s="257" t="s">
        <v>114</v>
      </c>
      <c r="AR172" s="142" t="s">
        <v>114</v>
      </c>
      <c r="AS172" s="134" t="s">
        <v>578</v>
      </c>
      <c r="AT172" s="142" t="s">
        <v>578</v>
      </c>
      <c r="AU172" s="142" t="s">
        <v>392</v>
      </c>
      <c r="AV172" s="134"/>
      <c r="AW172" s="134"/>
      <c r="AX172" s="134" t="s">
        <v>109</v>
      </c>
      <c r="AY172" s="134" t="s">
        <v>108</v>
      </c>
      <c r="AZ172" s="156"/>
      <c r="BA172" s="134"/>
      <c r="BB172" s="169"/>
      <c r="BC172" s="156"/>
      <c r="BD172" s="143"/>
      <c r="BE172" s="143"/>
      <c r="BF172" s="143"/>
      <c r="BG172" s="156"/>
      <c r="BH172" s="153">
        <f>T172+BB172</f>
        <v>19500000</v>
      </c>
      <c r="BI172" s="134" t="s">
        <v>113</v>
      </c>
      <c r="BJ172" s="134"/>
      <c r="BK172" s="141" t="s">
        <v>114</v>
      </c>
      <c r="BL172" s="156"/>
      <c r="BM172" s="134"/>
      <c r="BN172" s="170" t="s">
        <v>917</v>
      </c>
      <c r="BO172" s="141">
        <v>43</v>
      </c>
      <c r="BP172" s="141" t="s">
        <v>578</v>
      </c>
      <c r="BQ172" s="141" t="s">
        <v>108</v>
      </c>
      <c r="BR172" s="141" t="s">
        <v>108</v>
      </c>
      <c r="BS172" s="141" t="s">
        <v>108</v>
      </c>
      <c r="BT172" s="141" t="s">
        <v>108</v>
      </c>
      <c r="BU172" s="166" t="s">
        <v>2025</v>
      </c>
      <c r="BV172" s="141">
        <v>3118403761</v>
      </c>
      <c r="BW172" s="114" t="s">
        <v>2026</v>
      </c>
      <c r="BX172" s="158" t="s">
        <v>2027</v>
      </c>
      <c r="BY172" s="141" t="s">
        <v>119</v>
      </c>
      <c r="BZ172" s="298" t="s">
        <v>2028</v>
      </c>
      <c r="CA172" s="157" t="s">
        <v>109</v>
      </c>
      <c r="CB172" s="157" t="s">
        <v>109</v>
      </c>
      <c r="CC172" s="157" t="s">
        <v>109</v>
      </c>
      <c r="CD172" s="157"/>
      <c r="CE172" s="157"/>
      <c r="CF172" s="157"/>
      <c r="CG172" s="157"/>
      <c r="CH172" s="157"/>
      <c r="CI172" s="157"/>
      <c r="CJ172" s="157"/>
      <c r="CK172" s="157"/>
      <c r="CL172" s="157"/>
      <c r="CM172" s="157" t="s">
        <v>109</v>
      </c>
      <c r="CN172" s="157"/>
      <c r="CO172" s="297"/>
    </row>
    <row r="173" spans="1:203" s="50" customFormat="1" ht="45.75" customHeight="1">
      <c r="A173" s="589">
        <f>1+A172</f>
        <v>172</v>
      </c>
      <c r="B173" s="151" t="s">
        <v>2029</v>
      </c>
      <c r="C173" s="134" t="s">
        <v>2030</v>
      </c>
      <c r="D173" s="138" t="s">
        <v>451</v>
      </c>
      <c r="E173" s="135">
        <v>45405</v>
      </c>
      <c r="F173" s="136">
        <v>45407</v>
      </c>
      <c r="G173" s="136">
        <v>45497</v>
      </c>
      <c r="H173" s="134" t="s">
        <v>94</v>
      </c>
      <c r="I173" s="139" t="s">
        <v>95</v>
      </c>
      <c r="J173" s="158" t="s">
        <v>2031</v>
      </c>
      <c r="K173" s="251">
        <v>1072715436</v>
      </c>
      <c r="L173" s="134">
        <v>1</v>
      </c>
      <c r="M173" s="252" t="s">
        <v>97</v>
      </c>
      <c r="N173" s="141" t="s">
        <v>98</v>
      </c>
      <c r="O173" s="151" t="s">
        <v>1061</v>
      </c>
      <c r="P173" s="134" t="s">
        <v>2032</v>
      </c>
      <c r="Q173" s="134" t="s">
        <v>681</v>
      </c>
      <c r="R173" s="143">
        <f>+G173-F173</f>
        <v>90</v>
      </c>
      <c r="S173" s="134" t="s">
        <v>1900</v>
      </c>
      <c r="T173" s="253">
        <v>15000000</v>
      </c>
      <c r="U173" s="254" t="s">
        <v>2033</v>
      </c>
      <c r="V173" s="253">
        <f>+T173</f>
        <v>15000000</v>
      </c>
      <c r="W173" s="255" t="s">
        <v>1958</v>
      </c>
      <c r="X173" s="256" t="s">
        <v>473</v>
      </c>
      <c r="Y173" s="314">
        <f>+Z173+AA173+AB173</f>
        <v>15000000</v>
      </c>
      <c r="Z173" s="148">
        <f>+V173</f>
        <v>15000000</v>
      </c>
      <c r="AA173" s="149">
        <v>0</v>
      </c>
      <c r="AB173" s="150">
        <f>+AC173+AD173+AE173+AF173+AG173+AH173+AI173+AJ173</f>
        <v>0</v>
      </c>
      <c r="AC173" s="149">
        <v>0</v>
      </c>
      <c r="AD173" s="149">
        <v>0</v>
      </c>
      <c r="AE173" s="149">
        <v>0</v>
      </c>
      <c r="AF173" s="149">
        <v>0</v>
      </c>
      <c r="AG173" s="149">
        <v>0</v>
      </c>
      <c r="AH173" s="149">
        <v>0</v>
      </c>
      <c r="AI173" s="149">
        <v>0</v>
      </c>
      <c r="AJ173" s="149">
        <v>0</v>
      </c>
      <c r="AK173" s="142" t="s">
        <v>104</v>
      </c>
      <c r="AL173" s="103" t="s">
        <v>2034</v>
      </c>
      <c r="AM173" s="134" t="s">
        <v>1985</v>
      </c>
      <c r="AN173" s="140" t="s">
        <v>1986</v>
      </c>
      <c r="AO173" s="142" t="s">
        <v>114</v>
      </c>
      <c r="AP173" s="134" t="s">
        <v>114</v>
      </c>
      <c r="AQ173" s="257" t="s">
        <v>114</v>
      </c>
      <c r="AR173" s="142" t="s">
        <v>114</v>
      </c>
      <c r="AS173" s="134" t="s">
        <v>578</v>
      </c>
      <c r="AT173" s="142" t="s">
        <v>578</v>
      </c>
      <c r="AU173" s="142" t="s">
        <v>392</v>
      </c>
      <c r="AV173" s="134"/>
      <c r="AW173" s="134" t="s">
        <v>110</v>
      </c>
      <c r="AX173" s="134" t="s">
        <v>109</v>
      </c>
      <c r="AY173" s="134" t="s">
        <v>108</v>
      </c>
      <c r="AZ173" s="156"/>
      <c r="BA173" s="134"/>
      <c r="BB173" s="169"/>
      <c r="BC173" s="156"/>
      <c r="BD173" s="143"/>
      <c r="BE173" s="143"/>
      <c r="BF173" s="143"/>
      <c r="BG173" s="156"/>
      <c r="BH173" s="153">
        <f>T173+BB173</f>
        <v>15000000</v>
      </c>
      <c r="BI173" s="134" t="s">
        <v>113</v>
      </c>
      <c r="BJ173" s="134"/>
      <c r="BK173" s="141" t="s">
        <v>114</v>
      </c>
      <c r="BL173" s="156"/>
      <c r="BM173" s="134"/>
      <c r="BN173" s="170" t="s">
        <v>964</v>
      </c>
      <c r="BO173" s="141">
        <v>26</v>
      </c>
      <c r="BP173" s="141" t="s">
        <v>108</v>
      </c>
      <c r="BQ173" s="141" t="s">
        <v>108</v>
      </c>
      <c r="BR173" s="141" t="s">
        <v>108</v>
      </c>
      <c r="BS173" s="141" t="s">
        <v>108</v>
      </c>
      <c r="BT173" s="141" t="s">
        <v>108</v>
      </c>
      <c r="BU173" s="166" t="s">
        <v>2035</v>
      </c>
      <c r="BV173" s="141">
        <v>3215437364</v>
      </c>
      <c r="BW173" s="114" t="s">
        <v>2036</v>
      </c>
      <c r="BX173" s="158" t="s">
        <v>839</v>
      </c>
      <c r="BY173" s="141" t="s">
        <v>119</v>
      </c>
      <c r="BZ173" s="298" t="s">
        <v>2037</v>
      </c>
      <c r="CA173" s="157" t="s">
        <v>109</v>
      </c>
      <c r="CB173" s="157" t="s">
        <v>109</v>
      </c>
      <c r="CC173" s="157" t="s">
        <v>109</v>
      </c>
      <c r="CD173" s="157"/>
      <c r="CE173" s="157"/>
      <c r="CF173" s="157"/>
      <c r="CG173" s="157"/>
      <c r="CH173" s="157"/>
      <c r="CI173" s="157"/>
      <c r="CJ173" s="157"/>
      <c r="CK173" s="157"/>
      <c r="CL173" s="157"/>
      <c r="CM173" s="157" t="s">
        <v>109</v>
      </c>
      <c r="CN173" s="157"/>
      <c r="CO173" s="297"/>
    </row>
    <row r="174" spans="1:203" s="50" customFormat="1" ht="45.75" customHeight="1">
      <c r="A174" s="589">
        <f>1+A173</f>
        <v>173</v>
      </c>
      <c r="B174" s="151" t="s">
        <v>2038</v>
      </c>
      <c r="C174" s="134" t="s">
        <v>2039</v>
      </c>
      <c r="D174" s="138" t="s">
        <v>1034</v>
      </c>
      <c r="E174" s="135">
        <v>45406</v>
      </c>
      <c r="F174" s="136">
        <v>45407</v>
      </c>
      <c r="G174" s="136">
        <v>45482</v>
      </c>
      <c r="H174" s="134" t="s">
        <v>94</v>
      </c>
      <c r="I174" s="139" t="s">
        <v>95</v>
      </c>
      <c r="J174" s="158" t="s">
        <v>2040</v>
      </c>
      <c r="K174" s="251">
        <v>81720454</v>
      </c>
      <c r="L174" s="134">
        <v>4</v>
      </c>
      <c r="M174" s="252" t="s">
        <v>97</v>
      </c>
      <c r="N174" s="141" t="s">
        <v>98</v>
      </c>
      <c r="O174" s="151" t="s">
        <v>857</v>
      </c>
      <c r="P174" s="134" t="s">
        <v>2041</v>
      </c>
      <c r="Q174" s="134" t="s">
        <v>1375</v>
      </c>
      <c r="R174" s="143">
        <f>+G174-F174</f>
        <v>75</v>
      </c>
      <c r="S174" s="134" t="s">
        <v>2042</v>
      </c>
      <c r="T174" s="253">
        <v>10625005</v>
      </c>
      <c r="U174" s="254" t="s">
        <v>2043</v>
      </c>
      <c r="V174" s="253">
        <f>+T174</f>
        <v>10625005</v>
      </c>
      <c r="W174" s="255" t="s">
        <v>1958</v>
      </c>
      <c r="X174" s="256" t="s">
        <v>473</v>
      </c>
      <c r="Y174" s="314">
        <f>+Z174+AA174+AB174</f>
        <v>10625005</v>
      </c>
      <c r="Z174" s="148">
        <f>+V174</f>
        <v>10625005</v>
      </c>
      <c r="AA174" s="149">
        <v>0</v>
      </c>
      <c r="AB174" s="150">
        <f>+AC174+AD174+AE174+AF174+AG174+AH174+AI174+AJ174</f>
        <v>0</v>
      </c>
      <c r="AC174" s="149">
        <v>0</v>
      </c>
      <c r="AD174" s="149">
        <v>0</v>
      </c>
      <c r="AE174" s="149">
        <v>0</v>
      </c>
      <c r="AF174" s="149">
        <v>0</v>
      </c>
      <c r="AG174" s="149">
        <v>0</v>
      </c>
      <c r="AH174" s="149">
        <v>0</v>
      </c>
      <c r="AI174" s="149">
        <v>0</v>
      </c>
      <c r="AJ174" s="149">
        <v>0</v>
      </c>
      <c r="AK174" s="142" t="s">
        <v>104</v>
      </c>
      <c r="AL174" s="103" t="s">
        <v>2044</v>
      </c>
      <c r="AM174" s="134" t="s">
        <v>1149</v>
      </c>
      <c r="AN174" s="140">
        <v>1072660994</v>
      </c>
      <c r="AO174" s="142" t="s">
        <v>114</v>
      </c>
      <c r="AP174" s="134" t="s">
        <v>114</v>
      </c>
      <c r="AQ174" s="257" t="s">
        <v>114</v>
      </c>
      <c r="AR174" s="142" t="s">
        <v>114</v>
      </c>
      <c r="AS174" s="134" t="s">
        <v>578</v>
      </c>
      <c r="AT174" s="142" t="s">
        <v>578</v>
      </c>
      <c r="AU174" s="142" t="s">
        <v>392</v>
      </c>
      <c r="AV174" s="134"/>
      <c r="AW174" s="134"/>
      <c r="AX174" s="134" t="s">
        <v>109</v>
      </c>
      <c r="AY174" s="134" t="s">
        <v>108</v>
      </c>
      <c r="AZ174" s="156"/>
      <c r="BA174" s="134"/>
      <c r="BB174" s="169"/>
      <c r="BC174" s="156"/>
      <c r="BD174" s="143"/>
      <c r="BE174" s="143"/>
      <c r="BF174" s="143"/>
      <c r="BG174" s="156"/>
      <c r="BH174" s="153">
        <f>T174+BB174</f>
        <v>10625005</v>
      </c>
      <c r="BI174" s="134" t="s">
        <v>113</v>
      </c>
      <c r="BJ174" s="134"/>
      <c r="BK174" s="141" t="s">
        <v>114</v>
      </c>
      <c r="BL174" s="156"/>
      <c r="BM174" s="134"/>
      <c r="BN174" s="170" t="s">
        <v>917</v>
      </c>
      <c r="BO174" s="141">
        <v>39</v>
      </c>
      <c r="BP174" s="141" t="s">
        <v>578</v>
      </c>
      <c r="BQ174" s="141" t="s">
        <v>108</v>
      </c>
      <c r="BR174" s="141" t="s">
        <v>108</v>
      </c>
      <c r="BS174" s="141" t="s">
        <v>108</v>
      </c>
      <c r="BT174" s="141" t="s">
        <v>108</v>
      </c>
      <c r="BU174" s="166" t="s">
        <v>2045</v>
      </c>
      <c r="BV174" s="141">
        <v>3214160108</v>
      </c>
      <c r="BW174" s="114" t="s">
        <v>2046</v>
      </c>
      <c r="BX174" s="158" t="s">
        <v>881</v>
      </c>
      <c r="BY174" s="141" t="s">
        <v>119</v>
      </c>
      <c r="BZ174" s="298">
        <v>33711040566</v>
      </c>
      <c r="CA174" s="157" t="s">
        <v>109</v>
      </c>
      <c r="CB174" s="157" t="s">
        <v>109</v>
      </c>
      <c r="CC174" s="157" t="s">
        <v>109</v>
      </c>
      <c r="CD174" s="157"/>
      <c r="CE174" s="157"/>
      <c r="CF174" s="157"/>
      <c r="CG174" s="157"/>
      <c r="CH174" s="157"/>
      <c r="CI174" s="157"/>
      <c r="CJ174" s="157"/>
      <c r="CK174" s="157"/>
      <c r="CL174" s="157"/>
      <c r="CM174" s="157" t="s">
        <v>109</v>
      </c>
      <c r="CN174" s="157"/>
      <c r="CO174" s="297"/>
    </row>
    <row r="175" spans="1:203" s="50" customFormat="1" ht="45.75" customHeight="1">
      <c r="A175" s="589">
        <f>1+A174</f>
        <v>174</v>
      </c>
      <c r="B175" s="151" t="s">
        <v>2047</v>
      </c>
      <c r="C175" s="134" t="s">
        <v>2048</v>
      </c>
      <c r="D175" s="138" t="s">
        <v>451</v>
      </c>
      <c r="E175" s="135">
        <v>45406</v>
      </c>
      <c r="F175" s="136">
        <v>45407</v>
      </c>
      <c r="G175" s="136">
        <v>45497</v>
      </c>
      <c r="H175" s="134" t="s">
        <v>94</v>
      </c>
      <c r="I175" s="139" t="s">
        <v>95</v>
      </c>
      <c r="J175" s="134" t="s">
        <v>2049</v>
      </c>
      <c r="K175" s="251">
        <v>52104205</v>
      </c>
      <c r="L175" s="134">
        <v>1</v>
      </c>
      <c r="M175" s="252" t="s">
        <v>97</v>
      </c>
      <c r="N175" s="141" t="s">
        <v>98</v>
      </c>
      <c r="O175" s="151" t="s">
        <v>99</v>
      </c>
      <c r="P175" s="134" t="s">
        <v>2050</v>
      </c>
      <c r="Q175" s="134" t="s">
        <v>681</v>
      </c>
      <c r="R175" s="143">
        <f>+G175-F175</f>
        <v>90</v>
      </c>
      <c r="S175" s="134" t="s">
        <v>1364</v>
      </c>
      <c r="T175" s="253">
        <v>17100000</v>
      </c>
      <c r="U175" s="254" t="s">
        <v>2051</v>
      </c>
      <c r="V175" s="253">
        <f>+T175</f>
        <v>17100000</v>
      </c>
      <c r="W175" s="255" t="s">
        <v>1958</v>
      </c>
      <c r="X175" s="256" t="s">
        <v>473</v>
      </c>
      <c r="Y175" s="314">
        <f>+Z175+AA175+AB175</f>
        <v>17100000</v>
      </c>
      <c r="Z175" s="148">
        <f>+V175</f>
        <v>17100000</v>
      </c>
      <c r="AA175" s="149">
        <v>0</v>
      </c>
      <c r="AB175" s="150">
        <f>+AC175+AD175+AE175+AF175+AG175+AH175+AI175+AJ175</f>
        <v>0</v>
      </c>
      <c r="AC175" s="149">
        <v>0</v>
      </c>
      <c r="AD175" s="149">
        <v>0</v>
      </c>
      <c r="AE175" s="149">
        <v>0</v>
      </c>
      <c r="AF175" s="149">
        <v>0</v>
      </c>
      <c r="AG175" s="149">
        <v>0</v>
      </c>
      <c r="AH175" s="149">
        <v>0</v>
      </c>
      <c r="AI175" s="149">
        <v>0</v>
      </c>
      <c r="AJ175" s="149">
        <v>0</v>
      </c>
      <c r="AK175" s="142" t="s">
        <v>104</v>
      </c>
      <c r="AL175" s="103" t="s">
        <v>2044</v>
      </c>
      <c r="AM175" s="134" t="s">
        <v>1924</v>
      </c>
      <c r="AN175" s="140">
        <v>80190721</v>
      </c>
      <c r="AO175" s="142" t="s">
        <v>114</v>
      </c>
      <c r="AP175" s="134" t="s">
        <v>114</v>
      </c>
      <c r="AQ175" s="257" t="s">
        <v>114</v>
      </c>
      <c r="AR175" s="142" t="s">
        <v>114</v>
      </c>
      <c r="AS175" s="134" t="s">
        <v>578</v>
      </c>
      <c r="AT175" s="142" t="s">
        <v>578</v>
      </c>
      <c r="AU175" s="142" t="s">
        <v>392</v>
      </c>
      <c r="AV175" s="134"/>
      <c r="AW175" s="134"/>
      <c r="AX175" s="134" t="s">
        <v>109</v>
      </c>
      <c r="AY175" s="134" t="s">
        <v>108</v>
      </c>
      <c r="AZ175" s="156"/>
      <c r="BA175" s="134"/>
      <c r="BB175" s="169"/>
      <c r="BC175" s="156"/>
      <c r="BD175" s="143"/>
      <c r="BE175" s="143"/>
      <c r="BF175" s="143"/>
      <c r="BG175" s="156"/>
      <c r="BH175" s="153">
        <f>T175+BB175</f>
        <v>17100000</v>
      </c>
      <c r="BI175" s="134" t="s">
        <v>113</v>
      </c>
      <c r="BJ175" s="134"/>
      <c r="BK175" s="141" t="s">
        <v>114</v>
      </c>
      <c r="BL175" s="156"/>
      <c r="BM175" s="134"/>
      <c r="BN175" s="170" t="s">
        <v>964</v>
      </c>
      <c r="BO175" s="141">
        <v>51</v>
      </c>
      <c r="BP175" s="141" t="s">
        <v>108</v>
      </c>
      <c r="BQ175" s="141" t="s">
        <v>108</v>
      </c>
      <c r="BR175" s="141" t="s">
        <v>108</v>
      </c>
      <c r="BS175" s="141" t="s">
        <v>108</v>
      </c>
      <c r="BT175" s="141" t="s">
        <v>108</v>
      </c>
      <c r="BU175" s="166" t="s">
        <v>2052</v>
      </c>
      <c r="BV175" s="141">
        <v>3102009455</v>
      </c>
      <c r="BW175" s="114" t="s">
        <v>2053</v>
      </c>
      <c r="BX175" s="158" t="s">
        <v>1247</v>
      </c>
      <c r="BY175" s="141" t="s">
        <v>119</v>
      </c>
      <c r="BZ175" s="298">
        <v>24032017892</v>
      </c>
      <c r="CA175" s="157" t="s">
        <v>109</v>
      </c>
      <c r="CB175" s="157" t="s">
        <v>109</v>
      </c>
      <c r="CC175" s="157" t="s">
        <v>109</v>
      </c>
      <c r="CD175" s="157"/>
      <c r="CE175" s="157"/>
      <c r="CF175" s="157"/>
      <c r="CG175" s="157"/>
      <c r="CH175" s="157"/>
      <c r="CI175" s="157"/>
      <c r="CJ175" s="157"/>
      <c r="CK175" s="157"/>
      <c r="CL175" s="157"/>
      <c r="CM175" s="157" t="s">
        <v>109</v>
      </c>
      <c r="CN175" s="157"/>
      <c r="CO175" s="297"/>
    </row>
    <row r="176" spans="1:203" s="50" customFormat="1" ht="45.75" customHeight="1">
      <c r="A176" s="639">
        <f>1+A175</f>
        <v>175</v>
      </c>
      <c r="B176" s="218" t="s">
        <v>2054</v>
      </c>
      <c r="C176" s="201" t="s">
        <v>2055</v>
      </c>
      <c r="D176" s="205" t="s">
        <v>425</v>
      </c>
      <c r="E176" s="202">
        <v>45406</v>
      </c>
      <c r="F176" s="203">
        <v>45407</v>
      </c>
      <c r="G176" s="203">
        <v>45475</v>
      </c>
      <c r="H176" s="201" t="s">
        <v>94</v>
      </c>
      <c r="I176" s="206" t="s">
        <v>95</v>
      </c>
      <c r="J176" s="201" t="s">
        <v>2056</v>
      </c>
      <c r="K176" s="271">
        <v>1010107465</v>
      </c>
      <c r="L176" s="201">
        <v>1</v>
      </c>
      <c r="M176" s="272" t="s">
        <v>97</v>
      </c>
      <c r="N176" s="208" t="s">
        <v>98</v>
      </c>
      <c r="O176" s="218" t="s">
        <v>783</v>
      </c>
      <c r="P176" s="201" t="s">
        <v>2057</v>
      </c>
      <c r="Q176" s="201" t="s">
        <v>1566</v>
      </c>
      <c r="R176" s="210">
        <f>+G176-F176</f>
        <v>68</v>
      </c>
      <c r="S176" s="201" t="s">
        <v>2058</v>
      </c>
      <c r="T176" s="273">
        <v>10666660</v>
      </c>
      <c r="U176" s="274" t="s">
        <v>2059</v>
      </c>
      <c r="V176" s="273">
        <f>+T176</f>
        <v>10666660</v>
      </c>
      <c r="W176" s="275" t="s">
        <v>1958</v>
      </c>
      <c r="X176" s="276" t="s">
        <v>473</v>
      </c>
      <c r="Y176" s="313">
        <f>+Z176+AA176+AB176</f>
        <v>10666660</v>
      </c>
      <c r="Z176" s="215">
        <f>+V176</f>
        <v>10666660</v>
      </c>
      <c r="AA176" s="216">
        <v>0</v>
      </c>
      <c r="AB176" s="217">
        <f>+AC176+AD176+AE176+AF176+AG176+AH176+AI176+AJ176</f>
        <v>0</v>
      </c>
      <c r="AC176" s="216">
        <v>0</v>
      </c>
      <c r="AD176" s="216">
        <v>0</v>
      </c>
      <c r="AE176" s="216">
        <v>0</v>
      </c>
      <c r="AF176" s="216">
        <v>0</v>
      </c>
      <c r="AG176" s="216">
        <v>0</v>
      </c>
      <c r="AH176" s="216">
        <v>0</v>
      </c>
      <c r="AI176" s="216">
        <v>0</v>
      </c>
      <c r="AJ176" s="216">
        <v>0</v>
      </c>
      <c r="AK176" s="209" t="s">
        <v>104</v>
      </c>
      <c r="AL176" s="191" t="s">
        <v>2060</v>
      </c>
      <c r="AM176" s="201" t="s">
        <v>2061</v>
      </c>
      <c r="AN176" s="207" t="s">
        <v>2062</v>
      </c>
      <c r="AO176" s="209" t="s">
        <v>114</v>
      </c>
      <c r="AP176" s="201" t="s">
        <v>114</v>
      </c>
      <c r="AQ176" s="277" t="s">
        <v>114</v>
      </c>
      <c r="AR176" s="209" t="s">
        <v>114</v>
      </c>
      <c r="AS176" s="201" t="s">
        <v>578</v>
      </c>
      <c r="AT176" s="209" t="s">
        <v>578</v>
      </c>
      <c r="AU176" s="209" t="s">
        <v>392</v>
      </c>
      <c r="AV176" s="201"/>
      <c r="AW176" s="201" t="s">
        <v>110</v>
      </c>
      <c r="AX176" s="201" t="s">
        <v>109</v>
      </c>
      <c r="AY176" s="201" t="s">
        <v>108</v>
      </c>
      <c r="AZ176" s="240"/>
      <c r="BA176" s="201"/>
      <c r="BB176" s="241"/>
      <c r="BC176" s="240"/>
      <c r="BD176" s="210"/>
      <c r="BE176" s="210"/>
      <c r="BF176" s="210"/>
      <c r="BG176" s="240"/>
      <c r="BH176" s="221">
        <f>T176+BB176</f>
        <v>10666660</v>
      </c>
      <c r="BI176" s="304" t="s">
        <v>135</v>
      </c>
      <c r="BJ176" s="299"/>
      <c r="BK176" s="299" t="s">
        <v>114</v>
      </c>
      <c r="BL176" s="299"/>
      <c r="BM176" s="398" t="s">
        <v>1391</v>
      </c>
      <c r="BN176" s="285" t="s">
        <v>964</v>
      </c>
      <c r="BO176" s="261">
        <v>23</v>
      </c>
      <c r="BP176" s="261" t="s">
        <v>108</v>
      </c>
      <c r="BQ176" s="261" t="s">
        <v>108</v>
      </c>
      <c r="BR176" s="261" t="s">
        <v>108</v>
      </c>
      <c r="BS176" s="261" t="s">
        <v>108</v>
      </c>
      <c r="BT176" s="261" t="s">
        <v>108</v>
      </c>
      <c r="BU176" s="286" t="s">
        <v>2063</v>
      </c>
      <c r="BV176" s="261">
        <v>3042980051</v>
      </c>
      <c r="BW176" s="65" t="s">
        <v>2064</v>
      </c>
      <c r="BX176" s="287" t="s">
        <v>657</v>
      </c>
      <c r="BY176" s="261" t="s">
        <v>119</v>
      </c>
      <c r="BZ176" s="173" t="s">
        <v>2065</v>
      </c>
      <c r="CA176" s="223" t="s">
        <v>109</v>
      </c>
      <c r="CB176" s="223" t="s">
        <v>109</v>
      </c>
      <c r="CC176" s="250" t="s">
        <v>109</v>
      </c>
      <c r="CD176" s="294"/>
      <c r="CE176" s="294"/>
      <c r="CF176" s="223"/>
      <c r="CG176" s="223"/>
      <c r="CH176" s="223"/>
      <c r="CI176" s="223"/>
      <c r="CJ176" s="223"/>
      <c r="CK176" s="223"/>
      <c r="CL176" s="223"/>
      <c r="CM176" s="303"/>
      <c r="CN176" s="223"/>
      <c r="CO176" s="297"/>
    </row>
    <row r="177" spans="1:736" s="50" customFormat="1" ht="45.75" customHeight="1">
      <c r="A177" s="589">
        <f>1+A176</f>
        <v>176</v>
      </c>
      <c r="B177" s="151" t="s">
        <v>2066</v>
      </c>
      <c r="C177" s="134" t="s">
        <v>2067</v>
      </c>
      <c r="D177" s="138" t="s">
        <v>451</v>
      </c>
      <c r="E177" s="135">
        <v>45406</v>
      </c>
      <c r="F177" s="136">
        <v>45407</v>
      </c>
      <c r="G177" s="136">
        <v>45497</v>
      </c>
      <c r="H177" s="134" t="s">
        <v>94</v>
      </c>
      <c r="I177" s="139" t="s">
        <v>95</v>
      </c>
      <c r="J177" s="158" t="s">
        <v>2068</v>
      </c>
      <c r="K177" s="251">
        <v>1020725129</v>
      </c>
      <c r="L177" s="134">
        <v>7</v>
      </c>
      <c r="M177" s="252" t="s">
        <v>97</v>
      </c>
      <c r="N177" s="141" t="s">
        <v>98</v>
      </c>
      <c r="O177" s="151" t="s">
        <v>857</v>
      </c>
      <c r="P177" s="134" t="s">
        <v>2069</v>
      </c>
      <c r="Q177" s="134" t="s">
        <v>681</v>
      </c>
      <c r="R177" s="143">
        <f>+G177-F177</f>
        <v>90</v>
      </c>
      <c r="S177" s="134" t="s">
        <v>1528</v>
      </c>
      <c r="T177" s="253">
        <v>19374000</v>
      </c>
      <c r="U177" s="254" t="s">
        <v>2070</v>
      </c>
      <c r="V177" s="253">
        <f>+T177</f>
        <v>19374000</v>
      </c>
      <c r="W177" s="255" t="s">
        <v>1958</v>
      </c>
      <c r="X177" s="256" t="s">
        <v>473</v>
      </c>
      <c r="Y177" s="314">
        <f>+Z177+AA177+AB177</f>
        <v>19374000</v>
      </c>
      <c r="Z177" s="148">
        <f>+V177</f>
        <v>19374000</v>
      </c>
      <c r="AA177" s="149">
        <v>0</v>
      </c>
      <c r="AB177" s="150">
        <f>+AC177+AD177+AE177+AF177+AG177+AH177+AI177+AJ177</f>
        <v>0</v>
      </c>
      <c r="AC177" s="149">
        <v>0</v>
      </c>
      <c r="AD177" s="149">
        <v>0</v>
      </c>
      <c r="AE177" s="149">
        <v>0</v>
      </c>
      <c r="AF177" s="149">
        <v>0</v>
      </c>
      <c r="AG177" s="149">
        <v>0</v>
      </c>
      <c r="AH177" s="149">
        <v>0</v>
      </c>
      <c r="AI177" s="149">
        <v>0</v>
      </c>
      <c r="AJ177" s="149">
        <v>0</v>
      </c>
      <c r="AK177" s="142" t="s">
        <v>104</v>
      </c>
      <c r="AL177" s="103" t="s">
        <v>2071</v>
      </c>
      <c r="AM177" s="134" t="s">
        <v>459</v>
      </c>
      <c r="AN177" s="140">
        <v>57421677</v>
      </c>
      <c r="AO177" s="142" t="s">
        <v>114</v>
      </c>
      <c r="AP177" s="134" t="s">
        <v>114</v>
      </c>
      <c r="AQ177" s="257" t="s">
        <v>114</v>
      </c>
      <c r="AR177" s="142" t="s">
        <v>114</v>
      </c>
      <c r="AS177" s="134" t="s">
        <v>578</v>
      </c>
      <c r="AT177" s="142" t="s">
        <v>578</v>
      </c>
      <c r="AU177" s="142" t="s">
        <v>392</v>
      </c>
      <c r="AV177" s="134"/>
      <c r="AW177" s="134"/>
      <c r="AX177" s="134" t="s">
        <v>109</v>
      </c>
      <c r="AY177" s="134" t="s">
        <v>108</v>
      </c>
      <c r="AZ177" s="156"/>
      <c r="BA177" s="134"/>
      <c r="BB177" s="169"/>
      <c r="BC177" s="156"/>
      <c r="BD177" s="143"/>
      <c r="BE177" s="143"/>
      <c r="BF177" s="143"/>
      <c r="BG177" s="156"/>
      <c r="BH177" s="153">
        <f>T177+BB177</f>
        <v>19374000</v>
      </c>
      <c r="BI177" s="134" t="s">
        <v>113</v>
      </c>
      <c r="BJ177" s="134"/>
      <c r="BK177" s="141" t="s">
        <v>114</v>
      </c>
      <c r="BL177" s="156"/>
      <c r="BM177" s="134"/>
      <c r="BN177" s="170" t="s">
        <v>917</v>
      </c>
      <c r="BO177" s="141">
        <v>36</v>
      </c>
      <c r="BP177" s="141" t="s">
        <v>578</v>
      </c>
      <c r="BQ177" s="141" t="s">
        <v>108</v>
      </c>
      <c r="BR177" s="141" t="s">
        <v>108</v>
      </c>
      <c r="BS177" s="141" t="s">
        <v>108</v>
      </c>
      <c r="BT177" s="141" t="s">
        <v>108</v>
      </c>
      <c r="BU177" s="166" t="s">
        <v>2072</v>
      </c>
      <c r="BV177" s="141">
        <v>3002658060</v>
      </c>
      <c r="BW177" s="114" t="s">
        <v>2073</v>
      </c>
      <c r="BX177" s="158" t="s">
        <v>881</v>
      </c>
      <c r="BY177" s="141" t="s">
        <v>119</v>
      </c>
      <c r="BZ177" s="298">
        <v>23345613439</v>
      </c>
      <c r="CA177" s="157" t="s">
        <v>109</v>
      </c>
      <c r="CB177" s="157" t="s">
        <v>109</v>
      </c>
      <c r="CC177" s="157" t="s">
        <v>109</v>
      </c>
      <c r="CD177" s="157"/>
      <c r="CE177" s="157"/>
      <c r="CF177" s="157"/>
      <c r="CG177" s="157"/>
      <c r="CH177" s="157"/>
      <c r="CI177" s="157"/>
      <c r="CJ177" s="157"/>
      <c r="CK177" s="157"/>
      <c r="CL177" s="157"/>
      <c r="CM177" s="157" t="s">
        <v>109</v>
      </c>
      <c r="CN177" s="157"/>
      <c r="CO177" s="297"/>
    </row>
    <row r="178" spans="1:736" s="50" customFormat="1" ht="45.75" customHeight="1">
      <c r="A178" s="589">
        <f>1+A177</f>
        <v>177</v>
      </c>
      <c r="B178" s="151" t="s">
        <v>2074</v>
      </c>
      <c r="C178" s="134" t="s">
        <v>2075</v>
      </c>
      <c r="D178" s="138" t="s">
        <v>1220</v>
      </c>
      <c r="E178" s="135">
        <v>45406</v>
      </c>
      <c r="F178" s="136">
        <v>45407</v>
      </c>
      <c r="G178" s="136">
        <v>45497</v>
      </c>
      <c r="H178" s="134" t="s">
        <v>94</v>
      </c>
      <c r="I178" s="139" t="s">
        <v>180</v>
      </c>
      <c r="J178" s="134" t="s">
        <v>2076</v>
      </c>
      <c r="K178" s="251">
        <v>1072716465</v>
      </c>
      <c r="L178" s="134">
        <v>8</v>
      </c>
      <c r="M178" s="252" t="s">
        <v>97</v>
      </c>
      <c r="N178" s="141" t="s">
        <v>98</v>
      </c>
      <c r="O178" s="151" t="s">
        <v>493</v>
      </c>
      <c r="P178" s="134" t="s">
        <v>2077</v>
      </c>
      <c r="Q178" s="134" t="s">
        <v>681</v>
      </c>
      <c r="R178" s="143">
        <f>+G178-F178</f>
        <v>90</v>
      </c>
      <c r="S178" s="134" t="s">
        <v>1203</v>
      </c>
      <c r="T178" s="253">
        <v>9300000</v>
      </c>
      <c r="U178" s="254" t="s">
        <v>2078</v>
      </c>
      <c r="V178" s="253">
        <f>+T178</f>
        <v>9300000</v>
      </c>
      <c r="W178" s="255" t="s">
        <v>2079</v>
      </c>
      <c r="X178" s="256" t="s">
        <v>473</v>
      </c>
      <c r="Y178" s="314">
        <f>+Z178+AA178+AB178</f>
        <v>9300000</v>
      </c>
      <c r="Z178" s="148">
        <f>+V178</f>
        <v>9300000</v>
      </c>
      <c r="AA178" s="149">
        <v>0</v>
      </c>
      <c r="AB178" s="150">
        <f>+AC178+AD178+AE178+AF178+AG178+AH178+AI178+AJ178</f>
        <v>0</v>
      </c>
      <c r="AC178" s="149">
        <v>0</v>
      </c>
      <c r="AD178" s="149">
        <v>0</v>
      </c>
      <c r="AE178" s="149">
        <v>0</v>
      </c>
      <c r="AF178" s="149">
        <v>0</v>
      </c>
      <c r="AG178" s="149">
        <v>0</v>
      </c>
      <c r="AH178" s="149">
        <v>0</v>
      </c>
      <c r="AI178" s="149">
        <v>0</v>
      </c>
      <c r="AJ178" s="149">
        <v>0</v>
      </c>
      <c r="AK178" s="142" t="s">
        <v>104</v>
      </c>
      <c r="AL178" s="103" t="s">
        <v>2080</v>
      </c>
      <c r="AM178" s="134" t="s">
        <v>2081</v>
      </c>
      <c r="AN178" s="140">
        <v>52716542</v>
      </c>
      <c r="AO178" s="142" t="s">
        <v>114</v>
      </c>
      <c r="AP178" s="134" t="s">
        <v>114</v>
      </c>
      <c r="AQ178" s="257" t="s">
        <v>114</v>
      </c>
      <c r="AR178" s="142" t="s">
        <v>114</v>
      </c>
      <c r="AS178" s="134" t="s">
        <v>578</v>
      </c>
      <c r="AT178" s="142" t="s">
        <v>578</v>
      </c>
      <c r="AU178" s="142" t="s">
        <v>392</v>
      </c>
      <c r="AV178" s="134"/>
      <c r="AW178" s="134"/>
      <c r="AX178" s="134" t="s">
        <v>109</v>
      </c>
      <c r="AY178" s="134" t="s">
        <v>108</v>
      </c>
      <c r="AZ178" s="156"/>
      <c r="BA178" s="134"/>
      <c r="BB178" s="169"/>
      <c r="BC178" s="156"/>
      <c r="BD178" s="143"/>
      <c r="BE178" s="143"/>
      <c r="BF178" s="143"/>
      <c r="BG178" s="156"/>
      <c r="BH178" s="153">
        <f>T178+BB178</f>
        <v>9300000</v>
      </c>
      <c r="BI178" s="134" t="s">
        <v>113</v>
      </c>
      <c r="BJ178" s="299"/>
      <c r="BK178" s="299" t="s">
        <v>114</v>
      </c>
      <c r="BL178" s="299"/>
      <c r="BM178" s="134"/>
      <c r="BN178" s="170" t="s">
        <v>917</v>
      </c>
      <c r="BO178" s="141">
        <v>26</v>
      </c>
      <c r="BP178" s="141" t="s">
        <v>578</v>
      </c>
      <c r="BQ178" s="141" t="s">
        <v>1288</v>
      </c>
      <c r="BR178" s="141" t="s">
        <v>108</v>
      </c>
      <c r="BS178" s="141" t="s">
        <v>108</v>
      </c>
      <c r="BT178" s="141" t="s">
        <v>108</v>
      </c>
      <c r="BU178" s="166" t="s">
        <v>2082</v>
      </c>
      <c r="BV178" s="141">
        <v>3028055991</v>
      </c>
      <c r="BW178" s="114" t="s">
        <v>2083</v>
      </c>
      <c r="BX178" s="158" t="s">
        <v>881</v>
      </c>
      <c r="BY178" s="141" t="s">
        <v>119</v>
      </c>
      <c r="BZ178" s="298">
        <v>33719278014</v>
      </c>
      <c r="CA178" s="157" t="s">
        <v>109</v>
      </c>
      <c r="CB178" s="157" t="s">
        <v>109</v>
      </c>
      <c r="CC178" s="157" t="s">
        <v>109</v>
      </c>
      <c r="CD178" s="157"/>
      <c r="CE178" s="157"/>
      <c r="CF178" s="157"/>
      <c r="CG178" s="157"/>
      <c r="CH178" s="157"/>
      <c r="CI178" s="157"/>
      <c r="CJ178" s="157"/>
      <c r="CK178" s="157"/>
      <c r="CL178" s="157"/>
      <c r="CM178" s="157" t="s">
        <v>109</v>
      </c>
      <c r="CN178" s="157"/>
      <c r="CO178" s="297"/>
    </row>
    <row r="179" spans="1:736" s="50" customFormat="1" ht="45.75" customHeight="1">
      <c r="A179" s="589">
        <f>1+A178</f>
        <v>178</v>
      </c>
      <c r="B179" s="151" t="s">
        <v>2084</v>
      </c>
      <c r="C179" s="134" t="s">
        <v>2085</v>
      </c>
      <c r="D179" s="138" t="s">
        <v>340</v>
      </c>
      <c r="E179" s="135">
        <v>45406</v>
      </c>
      <c r="F179" s="136">
        <v>45407</v>
      </c>
      <c r="G179" s="136">
        <v>45483</v>
      </c>
      <c r="H179" s="134" t="s">
        <v>94</v>
      </c>
      <c r="I179" s="139" t="s">
        <v>1999</v>
      </c>
      <c r="J179" s="158" t="s">
        <v>2086</v>
      </c>
      <c r="K179" s="251">
        <v>800187672</v>
      </c>
      <c r="L179" s="134">
        <v>4</v>
      </c>
      <c r="M179" s="252" t="s">
        <v>926</v>
      </c>
      <c r="N179" s="141" t="s">
        <v>98</v>
      </c>
      <c r="O179" s="151" t="s">
        <v>168</v>
      </c>
      <c r="P179" s="134" t="s">
        <v>2087</v>
      </c>
      <c r="Q179" s="134" t="s">
        <v>1375</v>
      </c>
      <c r="R179" s="143">
        <f>+G179-F179</f>
        <v>76</v>
      </c>
      <c r="S179" s="134" t="s">
        <v>2088</v>
      </c>
      <c r="T179" s="253">
        <v>17174275</v>
      </c>
      <c r="U179" s="254" t="s">
        <v>2089</v>
      </c>
      <c r="V179" s="253">
        <f>+T179</f>
        <v>17174275</v>
      </c>
      <c r="W179" s="255" t="s">
        <v>2079</v>
      </c>
      <c r="X179" s="256" t="s">
        <v>473</v>
      </c>
      <c r="Y179" s="314">
        <f>+Z179+AA179+AB179</f>
        <v>17174275</v>
      </c>
      <c r="Z179" s="148">
        <f>+V179</f>
        <v>17174275</v>
      </c>
      <c r="AA179" s="149">
        <v>0</v>
      </c>
      <c r="AB179" s="150">
        <f>+AC179+AD179+AE179+AF179+AG179+AH179+AI179+AJ179</f>
        <v>0</v>
      </c>
      <c r="AC179" s="149">
        <v>0</v>
      </c>
      <c r="AD179" s="149">
        <v>0</v>
      </c>
      <c r="AE179" s="149">
        <v>0</v>
      </c>
      <c r="AF179" s="149">
        <v>0</v>
      </c>
      <c r="AG179" s="149">
        <v>0</v>
      </c>
      <c r="AH179" s="149">
        <v>0</v>
      </c>
      <c r="AI179" s="149">
        <v>0</v>
      </c>
      <c r="AJ179" s="149">
        <v>0</v>
      </c>
      <c r="AK179" s="142" t="s">
        <v>104</v>
      </c>
      <c r="AL179" s="103" t="s">
        <v>2090</v>
      </c>
      <c r="AM179" s="134" t="s">
        <v>2091</v>
      </c>
      <c r="AN179" s="140">
        <v>35198619</v>
      </c>
      <c r="AO179" s="142">
        <v>2057167</v>
      </c>
      <c r="AP179" s="134" t="s">
        <v>2092</v>
      </c>
      <c r="AQ179" s="257">
        <v>45412</v>
      </c>
      <c r="AR179" s="142" t="s">
        <v>2093</v>
      </c>
      <c r="AS179" s="134" t="s">
        <v>114</v>
      </c>
      <c r="AT179" s="142" t="s">
        <v>578</v>
      </c>
      <c r="AU179" s="142" t="s">
        <v>392</v>
      </c>
      <c r="AV179" s="134"/>
      <c r="AW179" s="134"/>
      <c r="AX179" s="134" t="s">
        <v>109</v>
      </c>
      <c r="AY179" s="134" t="s">
        <v>108</v>
      </c>
      <c r="AZ179" s="156"/>
      <c r="BA179" s="134"/>
      <c r="BB179" s="169"/>
      <c r="BC179" s="156"/>
      <c r="BD179" s="143"/>
      <c r="BE179" s="143"/>
      <c r="BF179" s="143"/>
      <c r="BG179" s="156"/>
      <c r="BH179" s="153">
        <f>T179+BB179</f>
        <v>17174275</v>
      </c>
      <c r="BI179" s="301" t="s">
        <v>259</v>
      </c>
      <c r="BJ179" s="299"/>
      <c r="BK179" s="299" t="s">
        <v>114</v>
      </c>
      <c r="BL179" s="299"/>
      <c r="BM179" s="346" t="s">
        <v>228</v>
      </c>
      <c r="BN179" s="170" t="s">
        <v>108</v>
      </c>
      <c r="BO179" s="141" t="s">
        <v>108</v>
      </c>
      <c r="BP179" s="141" t="s">
        <v>108</v>
      </c>
      <c r="BQ179" s="141" t="s">
        <v>108</v>
      </c>
      <c r="BR179" s="141" t="s">
        <v>108</v>
      </c>
      <c r="BS179" s="141" t="s">
        <v>108</v>
      </c>
      <c r="BT179" s="141" t="s">
        <v>108</v>
      </c>
      <c r="BU179" s="166" t="s">
        <v>2094</v>
      </c>
      <c r="BV179" s="141">
        <v>3002113433</v>
      </c>
      <c r="BW179" s="114" t="s">
        <v>2095</v>
      </c>
      <c r="BX179" s="158" t="s">
        <v>2096</v>
      </c>
      <c r="BY179" s="141" t="s">
        <v>907</v>
      </c>
      <c r="BZ179" s="298">
        <v>256085580</v>
      </c>
      <c r="CA179" s="157" t="s">
        <v>109</v>
      </c>
      <c r="CB179" s="157"/>
      <c r="CC179" s="157"/>
      <c r="CD179" s="157"/>
      <c r="CE179" s="157"/>
      <c r="CF179" s="157"/>
      <c r="CG179" s="157"/>
      <c r="CH179" s="157"/>
      <c r="CI179" s="157"/>
      <c r="CJ179" s="157"/>
      <c r="CK179" s="157"/>
      <c r="CL179" s="157"/>
      <c r="CM179" s="157" t="s">
        <v>109</v>
      </c>
      <c r="CN179" s="157"/>
      <c r="CO179" s="297"/>
    </row>
    <row r="180" spans="1:736" s="50" customFormat="1" ht="45.75" customHeight="1">
      <c r="A180" s="589">
        <f>1+A179</f>
        <v>179</v>
      </c>
      <c r="B180" s="151" t="s">
        <v>2097</v>
      </c>
      <c r="C180" s="134" t="s">
        <v>2098</v>
      </c>
      <c r="D180" s="138" t="s">
        <v>1417</v>
      </c>
      <c r="E180" s="135">
        <v>45406</v>
      </c>
      <c r="F180" s="136">
        <v>45408</v>
      </c>
      <c r="G180" s="136">
        <v>45498</v>
      </c>
      <c r="H180" s="134" t="s">
        <v>94</v>
      </c>
      <c r="I180" s="139" t="s">
        <v>180</v>
      </c>
      <c r="J180" s="158" t="s">
        <v>2099</v>
      </c>
      <c r="K180" s="251">
        <v>1099549047</v>
      </c>
      <c r="L180" s="134">
        <v>4</v>
      </c>
      <c r="M180" s="252" t="s">
        <v>97</v>
      </c>
      <c r="N180" s="141" t="s">
        <v>98</v>
      </c>
      <c r="O180" s="151" t="s">
        <v>218</v>
      </c>
      <c r="P180" s="134" t="s">
        <v>2100</v>
      </c>
      <c r="Q180" s="134" t="s">
        <v>681</v>
      </c>
      <c r="R180" s="143">
        <f>+G180-F180</f>
        <v>90</v>
      </c>
      <c r="S180" s="134" t="s">
        <v>1826</v>
      </c>
      <c r="T180" s="253">
        <v>8700000</v>
      </c>
      <c r="U180" s="254" t="s">
        <v>2101</v>
      </c>
      <c r="V180" s="253">
        <f>+T180</f>
        <v>8700000</v>
      </c>
      <c r="W180" s="255" t="s">
        <v>2079</v>
      </c>
      <c r="X180" s="256" t="s">
        <v>473</v>
      </c>
      <c r="Y180" s="314">
        <f>+Z180+AA180+AB180</f>
        <v>8700000</v>
      </c>
      <c r="Z180" s="148">
        <f>+V180</f>
        <v>8700000</v>
      </c>
      <c r="AA180" s="149">
        <v>0</v>
      </c>
      <c r="AB180" s="150">
        <f>+AC180+AD180+AE180+AF180+AG180+AH180+AI180+AJ180</f>
        <v>0</v>
      </c>
      <c r="AC180" s="149">
        <v>0</v>
      </c>
      <c r="AD180" s="149">
        <v>0</v>
      </c>
      <c r="AE180" s="149">
        <v>0</v>
      </c>
      <c r="AF180" s="149">
        <v>0</v>
      </c>
      <c r="AG180" s="149">
        <v>0</v>
      </c>
      <c r="AH180" s="149">
        <v>0</v>
      </c>
      <c r="AI180" s="149">
        <v>0</v>
      </c>
      <c r="AJ180" s="149">
        <v>0</v>
      </c>
      <c r="AK180" s="142" t="s">
        <v>104</v>
      </c>
      <c r="AL180" s="103" t="s">
        <v>2102</v>
      </c>
      <c r="AM180" s="134" t="s">
        <v>1829</v>
      </c>
      <c r="AN180" s="140">
        <v>15668923</v>
      </c>
      <c r="AO180" s="142" t="s">
        <v>114</v>
      </c>
      <c r="AP180" s="134" t="s">
        <v>114</v>
      </c>
      <c r="AQ180" s="257" t="s">
        <v>114</v>
      </c>
      <c r="AR180" s="142" t="s">
        <v>114</v>
      </c>
      <c r="AS180" s="134" t="s">
        <v>578</v>
      </c>
      <c r="AT180" s="142" t="s">
        <v>578</v>
      </c>
      <c r="AU180" s="142" t="s">
        <v>392</v>
      </c>
      <c r="AV180" s="134"/>
      <c r="AW180" s="134"/>
      <c r="AX180" s="134" t="s">
        <v>109</v>
      </c>
      <c r="AY180" s="134" t="s">
        <v>108</v>
      </c>
      <c r="AZ180" s="156"/>
      <c r="BA180" s="134"/>
      <c r="BB180" s="169"/>
      <c r="BC180" s="156"/>
      <c r="BD180" s="143"/>
      <c r="BE180" s="143"/>
      <c r="BF180" s="143"/>
      <c r="BG180" s="156"/>
      <c r="BH180" s="153">
        <f>T180+BB180</f>
        <v>8700000</v>
      </c>
      <c r="BI180" s="95" t="s">
        <v>113</v>
      </c>
      <c r="BJ180" s="299"/>
      <c r="BK180" s="299" t="s">
        <v>114</v>
      </c>
      <c r="BL180" s="299"/>
      <c r="BM180" s="134"/>
      <c r="BN180" s="170" t="s">
        <v>964</v>
      </c>
      <c r="BO180" s="141">
        <v>31</v>
      </c>
      <c r="BP180" s="141" t="s">
        <v>108</v>
      </c>
      <c r="BQ180" s="141" t="s">
        <v>108</v>
      </c>
      <c r="BR180" s="141" t="s">
        <v>108</v>
      </c>
      <c r="BS180" s="141" t="s">
        <v>108</v>
      </c>
      <c r="BT180" s="141" t="s">
        <v>108</v>
      </c>
      <c r="BU180" s="166" t="s">
        <v>2103</v>
      </c>
      <c r="BV180" s="141">
        <v>3223660354</v>
      </c>
      <c r="BW180" s="114" t="s">
        <v>2104</v>
      </c>
      <c r="BX180" s="158" t="s">
        <v>881</v>
      </c>
      <c r="BY180" s="141" t="s">
        <v>119</v>
      </c>
      <c r="BZ180" s="298">
        <v>33731067231</v>
      </c>
      <c r="CA180" s="157" t="s">
        <v>109</v>
      </c>
      <c r="CB180" s="157" t="s">
        <v>109</v>
      </c>
      <c r="CC180" s="157" t="s">
        <v>109</v>
      </c>
      <c r="CD180" s="157"/>
      <c r="CE180" s="157"/>
      <c r="CF180" s="157"/>
      <c r="CG180" s="157"/>
      <c r="CH180" s="157"/>
      <c r="CI180" s="157"/>
      <c r="CJ180" s="157"/>
      <c r="CK180" s="157"/>
      <c r="CL180" s="157"/>
      <c r="CM180" s="157" t="s">
        <v>109</v>
      </c>
      <c r="CN180" s="157"/>
      <c r="CO180" s="297"/>
    </row>
    <row r="181" spans="1:736" s="50" customFormat="1" ht="45.75" customHeight="1">
      <c r="A181" s="589">
        <f>1+A180</f>
        <v>180</v>
      </c>
      <c r="B181" s="151" t="s">
        <v>2105</v>
      </c>
      <c r="C181" s="134" t="s">
        <v>2106</v>
      </c>
      <c r="D181" s="138" t="s">
        <v>1417</v>
      </c>
      <c r="E181" s="135">
        <v>45406</v>
      </c>
      <c r="F181" s="136">
        <v>45408</v>
      </c>
      <c r="G181" s="136">
        <v>45498</v>
      </c>
      <c r="H181" s="134" t="s">
        <v>94</v>
      </c>
      <c r="I181" s="139" t="s">
        <v>180</v>
      </c>
      <c r="J181" s="158" t="s">
        <v>2107</v>
      </c>
      <c r="K181" s="251">
        <v>80398548</v>
      </c>
      <c r="L181" s="134">
        <v>3</v>
      </c>
      <c r="M181" s="252" t="s">
        <v>97</v>
      </c>
      <c r="N181" s="141" t="s">
        <v>98</v>
      </c>
      <c r="O181" s="151" t="s">
        <v>218</v>
      </c>
      <c r="P181" s="134" t="s">
        <v>2108</v>
      </c>
      <c r="Q181" s="134" t="s">
        <v>681</v>
      </c>
      <c r="R181" s="143">
        <f>+G181-F181</f>
        <v>90</v>
      </c>
      <c r="S181" s="134" t="s">
        <v>1826</v>
      </c>
      <c r="T181" s="253">
        <v>8700000</v>
      </c>
      <c r="U181" s="254" t="s">
        <v>2109</v>
      </c>
      <c r="V181" s="253">
        <f>+T181</f>
        <v>8700000</v>
      </c>
      <c r="W181" s="255" t="s">
        <v>2079</v>
      </c>
      <c r="X181" s="256" t="s">
        <v>473</v>
      </c>
      <c r="Y181" s="314">
        <f>+Z181+AA181+AB181</f>
        <v>8700000</v>
      </c>
      <c r="Z181" s="148">
        <f>+V181</f>
        <v>8700000</v>
      </c>
      <c r="AA181" s="149">
        <v>0</v>
      </c>
      <c r="AB181" s="150">
        <f>+AC181+AD181+AE181+AF181+AG181+AH181+AI181+AJ181</f>
        <v>0</v>
      </c>
      <c r="AC181" s="149">
        <v>0</v>
      </c>
      <c r="AD181" s="149">
        <v>0</v>
      </c>
      <c r="AE181" s="149">
        <v>0</v>
      </c>
      <c r="AF181" s="149">
        <v>0</v>
      </c>
      <c r="AG181" s="149">
        <v>0</v>
      </c>
      <c r="AH181" s="149">
        <v>0</v>
      </c>
      <c r="AI181" s="149">
        <v>0</v>
      </c>
      <c r="AJ181" s="149">
        <v>0</v>
      </c>
      <c r="AK181" s="142" t="s">
        <v>104</v>
      </c>
      <c r="AL181" s="103" t="s">
        <v>2110</v>
      </c>
      <c r="AM181" s="134" t="s">
        <v>1829</v>
      </c>
      <c r="AN181" s="140">
        <v>15668923</v>
      </c>
      <c r="AO181" s="142" t="s">
        <v>114</v>
      </c>
      <c r="AP181" s="134" t="s">
        <v>114</v>
      </c>
      <c r="AQ181" s="257" t="s">
        <v>114</v>
      </c>
      <c r="AR181" s="142" t="s">
        <v>114</v>
      </c>
      <c r="AS181" s="134" t="s">
        <v>578</v>
      </c>
      <c r="AT181" s="142" t="s">
        <v>578</v>
      </c>
      <c r="AU181" s="142" t="s">
        <v>392</v>
      </c>
      <c r="AV181" s="134"/>
      <c r="AW181" s="134"/>
      <c r="AX181" s="134" t="s">
        <v>109</v>
      </c>
      <c r="AY181" s="134" t="s">
        <v>108</v>
      </c>
      <c r="AZ181" s="156"/>
      <c r="BA181" s="134"/>
      <c r="BB181" s="169"/>
      <c r="BC181" s="156"/>
      <c r="BD181" s="143"/>
      <c r="BE181" s="143"/>
      <c r="BF181" s="143"/>
      <c r="BG181" s="156"/>
      <c r="BH181" s="153">
        <f>T181+BB181</f>
        <v>8700000</v>
      </c>
      <c r="BI181" s="95" t="s">
        <v>113</v>
      </c>
      <c r="BJ181" s="299"/>
      <c r="BK181" s="299" t="s">
        <v>114</v>
      </c>
      <c r="BL181" s="299"/>
      <c r="BM181" s="134"/>
      <c r="BN181" s="170" t="s">
        <v>917</v>
      </c>
      <c r="BO181" s="141">
        <v>58</v>
      </c>
      <c r="BP181" s="141" t="s">
        <v>108</v>
      </c>
      <c r="BQ181" s="141" t="s">
        <v>108</v>
      </c>
      <c r="BR181" s="141" t="s">
        <v>108</v>
      </c>
      <c r="BS181" s="141" t="s">
        <v>108</v>
      </c>
      <c r="BT181" s="141" t="s">
        <v>108</v>
      </c>
      <c r="BU181" s="166" t="s">
        <v>2111</v>
      </c>
      <c r="BV181" s="141">
        <v>3144242416</v>
      </c>
      <c r="BW181" s="114" t="s">
        <v>2112</v>
      </c>
      <c r="BX181" s="158" t="s">
        <v>881</v>
      </c>
      <c r="BY181" s="141" t="s">
        <v>119</v>
      </c>
      <c r="BZ181" s="298">
        <v>33735770832</v>
      </c>
      <c r="CA181" s="157" t="s">
        <v>109</v>
      </c>
      <c r="CB181" s="157" t="s">
        <v>109</v>
      </c>
      <c r="CC181" s="157" t="s">
        <v>109</v>
      </c>
      <c r="CD181" s="157"/>
      <c r="CE181" s="157"/>
      <c r="CF181" s="157"/>
      <c r="CG181" s="157"/>
      <c r="CH181" s="157"/>
      <c r="CI181" s="157"/>
      <c r="CJ181" s="157"/>
      <c r="CK181" s="157"/>
      <c r="CL181" s="157"/>
      <c r="CM181" s="157" t="s">
        <v>109</v>
      </c>
      <c r="CN181" s="157"/>
      <c r="CO181" s="297"/>
    </row>
    <row r="182" spans="1:736" s="50" customFormat="1" ht="45.75" customHeight="1">
      <c r="A182" s="589">
        <f>1+A181</f>
        <v>181</v>
      </c>
      <c r="B182" s="151" t="s">
        <v>2113</v>
      </c>
      <c r="C182" s="134" t="s">
        <v>2114</v>
      </c>
      <c r="D182" s="138" t="s">
        <v>1693</v>
      </c>
      <c r="E182" s="135">
        <v>45407</v>
      </c>
      <c r="F182" s="136">
        <v>45408</v>
      </c>
      <c r="G182" s="136">
        <v>45529</v>
      </c>
      <c r="H182" s="134" t="s">
        <v>94</v>
      </c>
      <c r="I182" s="139" t="s">
        <v>180</v>
      </c>
      <c r="J182" s="134" t="s">
        <v>2115</v>
      </c>
      <c r="K182" s="251">
        <v>1072672750</v>
      </c>
      <c r="L182" s="134">
        <v>1</v>
      </c>
      <c r="M182" s="252" t="s">
        <v>97</v>
      </c>
      <c r="N182" s="141" t="s">
        <v>98</v>
      </c>
      <c r="O182" s="151" t="s">
        <v>1061</v>
      </c>
      <c r="P182" s="134" t="s">
        <v>2116</v>
      </c>
      <c r="Q182" s="134" t="s">
        <v>928</v>
      </c>
      <c r="R182" s="143">
        <f>+G182-F182</f>
        <v>121</v>
      </c>
      <c r="S182" s="134" t="s">
        <v>2117</v>
      </c>
      <c r="T182" s="253">
        <v>13700000</v>
      </c>
      <c r="U182" s="254" t="s">
        <v>2118</v>
      </c>
      <c r="V182" s="253">
        <f>+T182</f>
        <v>13700000</v>
      </c>
      <c r="W182" s="255" t="s">
        <v>2079</v>
      </c>
      <c r="X182" s="256" t="s">
        <v>473</v>
      </c>
      <c r="Y182" s="314">
        <f>+Z182+AA182+AB182</f>
        <v>13700000</v>
      </c>
      <c r="Z182" s="148">
        <f>+V182</f>
        <v>13700000</v>
      </c>
      <c r="AA182" s="149">
        <v>0</v>
      </c>
      <c r="AB182" s="150">
        <f>+AC182+AD182+AE182+AF182+AG182+AH182+AI182+AJ182</f>
        <v>0</v>
      </c>
      <c r="AC182" s="149">
        <v>0</v>
      </c>
      <c r="AD182" s="149">
        <v>0</v>
      </c>
      <c r="AE182" s="149">
        <v>0</v>
      </c>
      <c r="AF182" s="149">
        <v>0</v>
      </c>
      <c r="AG182" s="149">
        <v>0</v>
      </c>
      <c r="AH182" s="149">
        <v>0</v>
      </c>
      <c r="AI182" s="149">
        <v>0</v>
      </c>
      <c r="AJ182" s="149">
        <v>0</v>
      </c>
      <c r="AK182" s="142" t="s">
        <v>104</v>
      </c>
      <c r="AL182" s="103" t="s">
        <v>2119</v>
      </c>
      <c r="AM182" s="134" t="s">
        <v>2120</v>
      </c>
      <c r="AN182" s="140" t="s">
        <v>2121</v>
      </c>
      <c r="AO182" s="142" t="s">
        <v>114</v>
      </c>
      <c r="AP182" s="134" t="s">
        <v>114</v>
      </c>
      <c r="AQ182" s="257" t="s">
        <v>114</v>
      </c>
      <c r="AR182" s="142" t="s">
        <v>114</v>
      </c>
      <c r="AS182" s="134" t="s">
        <v>578</v>
      </c>
      <c r="AT182" s="142" t="s">
        <v>578</v>
      </c>
      <c r="AU182" s="142"/>
      <c r="AV182" s="134"/>
      <c r="AW182" s="134"/>
      <c r="AX182" s="134" t="s">
        <v>109</v>
      </c>
      <c r="AY182" s="134" t="s">
        <v>108</v>
      </c>
      <c r="AZ182" s="156"/>
      <c r="BA182" s="134"/>
      <c r="BB182" s="169"/>
      <c r="BC182" s="156"/>
      <c r="BD182" s="143"/>
      <c r="BE182" s="143"/>
      <c r="BF182" s="143"/>
      <c r="BG182" s="156"/>
      <c r="BH182" s="153">
        <f>T182+BB182</f>
        <v>13700000</v>
      </c>
      <c r="BI182" s="304" t="s">
        <v>135</v>
      </c>
      <c r="BJ182" s="299"/>
      <c r="BK182" s="299" t="s">
        <v>114</v>
      </c>
      <c r="BL182" s="299"/>
      <c r="BM182" s="398" t="s">
        <v>136</v>
      </c>
      <c r="BN182" s="170" t="s">
        <v>917</v>
      </c>
      <c r="BO182" s="141">
        <v>24</v>
      </c>
      <c r="BP182" s="141" t="s">
        <v>109</v>
      </c>
      <c r="BQ182" s="141" t="s">
        <v>108</v>
      </c>
      <c r="BR182" s="141" t="s">
        <v>108</v>
      </c>
      <c r="BS182" s="141" t="s">
        <v>108</v>
      </c>
      <c r="BT182" s="141" t="s">
        <v>108</v>
      </c>
      <c r="BU182" s="166" t="s">
        <v>2122</v>
      </c>
      <c r="BV182" s="141">
        <v>3142678367</v>
      </c>
      <c r="BW182" s="114" t="s">
        <v>2123</v>
      </c>
      <c r="BX182" s="158" t="s">
        <v>1247</v>
      </c>
      <c r="BY182" s="141" t="s">
        <v>119</v>
      </c>
      <c r="BZ182" s="298">
        <v>24115572458</v>
      </c>
      <c r="CA182" s="157" t="s">
        <v>109</v>
      </c>
      <c r="CB182" s="157" t="s">
        <v>109</v>
      </c>
      <c r="CC182" s="157" t="s">
        <v>109</v>
      </c>
      <c r="CD182" s="157" t="s">
        <v>109</v>
      </c>
      <c r="CE182" s="157"/>
      <c r="CF182" s="157"/>
      <c r="CG182" s="157"/>
      <c r="CH182" s="157"/>
      <c r="CI182" s="157"/>
      <c r="CJ182" s="157"/>
      <c r="CK182" s="157"/>
      <c r="CL182" s="157"/>
      <c r="CM182" s="157" t="s">
        <v>109</v>
      </c>
      <c r="CN182" s="157"/>
      <c r="CO182" s="297"/>
    </row>
    <row r="183" spans="1:736" s="98" customFormat="1" ht="45.75" customHeight="1">
      <c r="A183" s="589">
        <f>1+A182</f>
        <v>182</v>
      </c>
      <c r="B183" s="87" t="s">
        <v>2124</v>
      </c>
      <c r="C183" s="70" t="s">
        <v>2125</v>
      </c>
      <c r="D183" s="74" t="s">
        <v>1220</v>
      </c>
      <c r="E183" s="71">
        <v>45407</v>
      </c>
      <c r="F183" s="72">
        <v>45408</v>
      </c>
      <c r="G183" s="72">
        <v>45468</v>
      </c>
      <c r="H183" s="70" t="s">
        <v>94</v>
      </c>
      <c r="I183" s="75" t="s">
        <v>180</v>
      </c>
      <c r="J183" s="95" t="s">
        <v>2126</v>
      </c>
      <c r="K183" s="122">
        <v>52758825</v>
      </c>
      <c r="L183" s="70">
        <v>2</v>
      </c>
      <c r="M183" s="111" t="s">
        <v>97</v>
      </c>
      <c r="N183" s="77" t="s">
        <v>98</v>
      </c>
      <c r="O183" s="87" t="s">
        <v>99</v>
      </c>
      <c r="P183" s="70" t="s">
        <v>2127</v>
      </c>
      <c r="Q183" s="70" t="s">
        <v>1444</v>
      </c>
      <c r="R183" s="79">
        <f>+G183-F183</f>
        <v>60</v>
      </c>
      <c r="S183" s="70" t="s">
        <v>2128</v>
      </c>
      <c r="T183" s="123">
        <v>7680000</v>
      </c>
      <c r="U183" s="124" t="s">
        <v>2129</v>
      </c>
      <c r="V183" s="123">
        <f>+T183</f>
        <v>7680000</v>
      </c>
      <c r="W183" s="125" t="s">
        <v>2130</v>
      </c>
      <c r="X183" s="126" t="s">
        <v>473</v>
      </c>
      <c r="Y183" s="311">
        <f>+Z183+AA183+AB183</f>
        <v>7680000</v>
      </c>
      <c r="Z183" s="84">
        <f>+V183</f>
        <v>7680000</v>
      </c>
      <c r="AA183" s="86">
        <v>0</v>
      </c>
      <c r="AB183" s="85">
        <f>+AC183+AD183+AE183+AF183+AG183+AH183+AI183+AJ183</f>
        <v>0</v>
      </c>
      <c r="AC183" s="86">
        <v>0</v>
      </c>
      <c r="AD183" s="86">
        <v>0</v>
      </c>
      <c r="AE183" s="86">
        <v>0</v>
      </c>
      <c r="AF183" s="86">
        <v>0</v>
      </c>
      <c r="AG183" s="86">
        <v>0</v>
      </c>
      <c r="AH183" s="86">
        <v>0</v>
      </c>
      <c r="AI183" s="86">
        <v>0</v>
      </c>
      <c r="AJ183" s="86">
        <v>0</v>
      </c>
      <c r="AK183" s="78" t="s">
        <v>104</v>
      </c>
      <c r="AL183" s="103" t="s">
        <v>2131</v>
      </c>
      <c r="AM183" s="70" t="s">
        <v>2132</v>
      </c>
      <c r="AN183" s="76">
        <v>52645739</v>
      </c>
      <c r="AO183" s="78" t="s">
        <v>114</v>
      </c>
      <c r="AP183" s="70" t="s">
        <v>114</v>
      </c>
      <c r="AQ183" s="118" t="s">
        <v>114</v>
      </c>
      <c r="AR183" s="78" t="s">
        <v>114</v>
      </c>
      <c r="AS183" s="70" t="s">
        <v>578</v>
      </c>
      <c r="AT183" s="78" t="s">
        <v>578</v>
      </c>
      <c r="AU183" s="78" t="s">
        <v>392</v>
      </c>
      <c r="AV183" s="70"/>
      <c r="AW183" s="70"/>
      <c r="AX183" s="70" t="s">
        <v>109</v>
      </c>
      <c r="AY183" s="70" t="s">
        <v>108</v>
      </c>
      <c r="AZ183" s="92"/>
      <c r="BA183" s="70"/>
      <c r="BB183" s="100"/>
      <c r="BC183" s="92"/>
      <c r="BD183" s="79"/>
      <c r="BE183" s="79"/>
      <c r="BF183" s="79"/>
      <c r="BG183" s="92"/>
      <c r="BH183" s="90">
        <f>T183+BB183</f>
        <v>7680000</v>
      </c>
      <c r="BI183" s="95" t="s">
        <v>113</v>
      </c>
      <c r="BJ183" s="70"/>
      <c r="BK183" s="77" t="s">
        <v>114</v>
      </c>
      <c r="BL183" s="92"/>
      <c r="BM183" s="134"/>
      <c r="BN183" s="104" t="s">
        <v>964</v>
      </c>
      <c r="BO183" s="77">
        <v>41</v>
      </c>
      <c r="BP183" s="77" t="s">
        <v>108</v>
      </c>
      <c r="BQ183" s="77" t="s">
        <v>108</v>
      </c>
      <c r="BR183" s="77" t="s">
        <v>108</v>
      </c>
      <c r="BS183" s="77" t="s">
        <v>108</v>
      </c>
      <c r="BT183" s="77" t="s">
        <v>108</v>
      </c>
      <c r="BU183" s="105" t="s">
        <v>2133</v>
      </c>
      <c r="BV183" s="77">
        <v>3142490237</v>
      </c>
      <c r="BW183" s="114" t="s">
        <v>2134</v>
      </c>
      <c r="BX183" s="95" t="s">
        <v>304</v>
      </c>
      <c r="BY183" s="77" t="s">
        <v>119</v>
      </c>
      <c r="BZ183" s="127">
        <v>264537663</v>
      </c>
      <c r="CA183" s="93" t="s">
        <v>109</v>
      </c>
      <c r="CB183" s="93" t="s">
        <v>109</v>
      </c>
      <c r="CC183" s="93"/>
      <c r="CD183" s="93"/>
      <c r="CE183" s="93"/>
      <c r="CF183" s="93"/>
      <c r="CG183" s="93"/>
      <c r="CH183" s="93"/>
      <c r="CI183" s="93"/>
      <c r="CJ183" s="93"/>
      <c r="CK183" s="93"/>
      <c r="CL183" s="93"/>
      <c r="CM183" s="93" t="s">
        <v>109</v>
      </c>
      <c r="CN183" s="93"/>
      <c r="CO183" s="50"/>
      <c r="CP183" s="50"/>
      <c r="CQ183" s="50"/>
      <c r="CR183" s="50"/>
      <c r="CS183" s="50"/>
      <c r="CT183" s="50"/>
      <c r="CU183" s="50"/>
      <c r="CV183" s="50"/>
      <c r="CW183" s="50"/>
      <c r="CX183" s="50"/>
      <c r="CY183" s="50"/>
      <c r="CZ183" s="50"/>
      <c r="DA183" s="50"/>
      <c r="DB183" s="50"/>
      <c r="DC183" s="50"/>
      <c r="DD183" s="50"/>
      <c r="DE183" s="50"/>
      <c r="DF183" s="50"/>
      <c r="DG183" s="50"/>
      <c r="DH183" s="50"/>
      <c r="DI183" s="50"/>
      <c r="DJ183" s="50"/>
      <c r="DK183" s="50"/>
      <c r="DL183" s="50"/>
      <c r="DM183" s="50"/>
      <c r="DN183" s="50"/>
      <c r="DO183" s="50"/>
      <c r="DP183" s="50"/>
      <c r="DQ183" s="50"/>
      <c r="DR183" s="50"/>
      <c r="DS183" s="50"/>
      <c r="DT183" s="50"/>
      <c r="DU183" s="50"/>
      <c r="DV183" s="50"/>
      <c r="DW183" s="50"/>
      <c r="DX183" s="50"/>
      <c r="DY183" s="50"/>
      <c r="DZ183" s="50"/>
      <c r="EA183" s="50"/>
      <c r="EB183" s="50"/>
      <c r="EC183" s="50"/>
      <c r="ED183" s="50"/>
      <c r="EE183" s="50"/>
      <c r="EF183" s="50"/>
      <c r="EG183" s="50"/>
      <c r="EH183" s="50"/>
      <c r="EI183" s="50"/>
      <c r="EJ183" s="50"/>
      <c r="EK183" s="50"/>
      <c r="EL183" s="50"/>
      <c r="EM183" s="50"/>
      <c r="EN183" s="50"/>
      <c r="EO183" s="50"/>
      <c r="EP183" s="50"/>
      <c r="EQ183" s="50"/>
      <c r="ER183" s="50"/>
      <c r="ES183" s="50"/>
      <c r="ET183" s="50"/>
      <c r="EU183" s="50"/>
      <c r="EV183" s="50"/>
      <c r="EW183" s="50"/>
      <c r="EX183" s="50"/>
      <c r="EY183" s="50"/>
      <c r="EZ183" s="50"/>
      <c r="FA183" s="50"/>
      <c r="FB183" s="50"/>
      <c r="FC183" s="50"/>
      <c r="FD183" s="50"/>
      <c r="FE183" s="50"/>
      <c r="FF183" s="50"/>
      <c r="FG183" s="50"/>
      <c r="FH183" s="50"/>
      <c r="FI183" s="50"/>
      <c r="FJ183" s="50"/>
      <c r="FK183" s="50"/>
      <c r="FL183" s="50"/>
      <c r="FM183" s="50"/>
      <c r="FN183" s="50"/>
      <c r="FO183" s="50"/>
      <c r="FP183" s="50"/>
      <c r="FQ183" s="50"/>
      <c r="FR183" s="50"/>
      <c r="FS183" s="50"/>
      <c r="FT183" s="50"/>
      <c r="FU183" s="50"/>
      <c r="FV183" s="50"/>
      <c r="FW183" s="50"/>
      <c r="FX183" s="50"/>
      <c r="FY183" s="50"/>
      <c r="FZ183" s="50"/>
      <c r="GA183" s="50"/>
      <c r="GB183" s="50"/>
      <c r="GC183" s="50"/>
      <c r="GD183" s="50"/>
      <c r="GE183" s="50"/>
      <c r="GF183" s="50"/>
      <c r="GG183" s="50"/>
      <c r="GH183" s="50"/>
      <c r="GI183" s="50"/>
      <c r="GJ183" s="50"/>
      <c r="GK183" s="50"/>
      <c r="GL183" s="50"/>
      <c r="GM183" s="50"/>
      <c r="GN183" s="50"/>
      <c r="GO183" s="50"/>
      <c r="GP183" s="50"/>
      <c r="GQ183" s="50"/>
      <c r="GR183" s="50"/>
      <c r="GS183" s="50"/>
      <c r="GT183" s="50"/>
      <c r="GU183" s="50"/>
    </row>
    <row r="184" spans="1:736" s="50" customFormat="1" ht="45.75" customHeight="1">
      <c r="A184" s="589">
        <f>1+A183</f>
        <v>183</v>
      </c>
      <c r="B184" s="87" t="s">
        <v>2135</v>
      </c>
      <c r="C184" s="70" t="s">
        <v>2136</v>
      </c>
      <c r="D184" s="74" t="s">
        <v>1372</v>
      </c>
      <c r="E184" s="71">
        <v>45407</v>
      </c>
      <c r="F184" s="72">
        <v>45411</v>
      </c>
      <c r="G184" s="72">
        <v>45486</v>
      </c>
      <c r="H184" s="70" t="s">
        <v>94</v>
      </c>
      <c r="I184" s="75" t="s">
        <v>95</v>
      </c>
      <c r="J184" s="70" t="s">
        <v>2137</v>
      </c>
      <c r="K184" s="122">
        <v>1057582823</v>
      </c>
      <c r="L184" s="70">
        <v>1</v>
      </c>
      <c r="M184" s="111" t="s">
        <v>97</v>
      </c>
      <c r="N184" s="77" t="s">
        <v>98</v>
      </c>
      <c r="O184" s="87" t="s">
        <v>99</v>
      </c>
      <c r="P184" s="70" t="s">
        <v>1374</v>
      </c>
      <c r="Q184" s="70" t="s">
        <v>1375</v>
      </c>
      <c r="R184" s="79">
        <f>+G184-F184</f>
        <v>75</v>
      </c>
      <c r="S184" s="70" t="s">
        <v>2138</v>
      </c>
      <c r="T184" s="123">
        <v>12500000</v>
      </c>
      <c r="U184" s="124" t="s">
        <v>2139</v>
      </c>
      <c r="V184" s="123">
        <f>+T184</f>
        <v>12500000</v>
      </c>
      <c r="W184" s="125" t="s">
        <v>2130</v>
      </c>
      <c r="X184" s="126" t="s">
        <v>473</v>
      </c>
      <c r="Y184" s="311">
        <f>+Z184+AA184+AB184</f>
        <v>12500000</v>
      </c>
      <c r="Z184" s="84">
        <f>+V184</f>
        <v>12500000</v>
      </c>
      <c r="AA184" s="86">
        <v>0</v>
      </c>
      <c r="AB184" s="85">
        <f>+AC184+AD184+AE184+AF184+AG184+AH184+AI184+AJ184</f>
        <v>0</v>
      </c>
      <c r="AC184" s="86">
        <v>0</v>
      </c>
      <c r="AD184" s="86">
        <v>0</v>
      </c>
      <c r="AE184" s="86">
        <v>0</v>
      </c>
      <c r="AF184" s="86">
        <v>0</v>
      </c>
      <c r="AG184" s="86">
        <v>0</v>
      </c>
      <c r="AH184" s="86">
        <v>0</v>
      </c>
      <c r="AI184" s="86">
        <v>0</v>
      </c>
      <c r="AJ184" s="86">
        <v>0</v>
      </c>
      <c r="AK184" s="78" t="s">
        <v>104</v>
      </c>
      <c r="AL184" s="103" t="s">
        <v>2140</v>
      </c>
      <c r="AM184" s="70" t="s">
        <v>2141</v>
      </c>
      <c r="AN184" s="76">
        <v>52816042</v>
      </c>
      <c r="AO184" s="78" t="s">
        <v>114</v>
      </c>
      <c r="AP184" s="70" t="s">
        <v>114</v>
      </c>
      <c r="AQ184" s="118" t="s">
        <v>114</v>
      </c>
      <c r="AR184" s="78" t="s">
        <v>114</v>
      </c>
      <c r="AS184" s="70" t="s">
        <v>578</v>
      </c>
      <c r="AT184" s="78" t="s">
        <v>578</v>
      </c>
      <c r="AU184" s="78" t="s">
        <v>392</v>
      </c>
      <c r="AV184" s="70"/>
      <c r="AW184" s="70"/>
      <c r="AX184" s="70" t="s">
        <v>109</v>
      </c>
      <c r="AY184" s="70" t="s">
        <v>108</v>
      </c>
      <c r="AZ184" s="92"/>
      <c r="BA184" s="70"/>
      <c r="BB184" s="100"/>
      <c r="BC184" s="92"/>
      <c r="BD184" s="79"/>
      <c r="BE184" s="79"/>
      <c r="BF184" s="79"/>
      <c r="BG184" s="92"/>
      <c r="BH184" s="90">
        <f>T184+BB184</f>
        <v>12500000</v>
      </c>
      <c r="BI184" s="684" t="s">
        <v>259</v>
      </c>
      <c r="BJ184" s="299"/>
      <c r="BK184" s="299" t="s">
        <v>114</v>
      </c>
      <c r="BL184" s="299"/>
      <c r="BM184" s="398" t="s">
        <v>260</v>
      </c>
      <c r="BN184" s="104" t="s">
        <v>964</v>
      </c>
      <c r="BO184" s="77">
        <v>34</v>
      </c>
      <c r="BP184" s="77" t="s">
        <v>108</v>
      </c>
      <c r="BQ184" s="77" t="s">
        <v>108</v>
      </c>
      <c r="BR184" s="77" t="s">
        <v>108</v>
      </c>
      <c r="BS184" s="77" t="s">
        <v>108</v>
      </c>
      <c r="BT184" s="77" t="s">
        <v>108</v>
      </c>
      <c r="BU184" s="105" t="s">
        <v>2142</v>
      </c>
      <c r="BV184" s="77">
        <v>3014074533</v>
      </c>
      <c r="BW184" s="114" t="s">
        <v>2143</v>
      </c>
      <c r="BX184" s="95" t="s">
        <v>881</v>
      </c>
      <c r="BY184" s="77" t="s">
        <v>119</v>
      </c>
      <c r="BZ184" s="127">
        <v>33795826179</v>
      </c>
      <c r="CA184" s="93" t="s">
        <v>109</v>
      </c>
      <c r="CB184" s="93" t="s">
        <v>109</v>
      </c>
      <c r="CC184" s="93" t="s">
        <v>109</v>
      </c>
      <c r="CD184" s="93"/>
      <c r="CE184" s="93"/>
      <c r="CF184" s="93"/>
      <c r="CG184" s="93"/>
      <c r="CH184" s="93"/>
      <c r="CI184" s="93"/>
      <c r="CJ184" s="93"/>
      <c r="CK184" s="93"/>
      <c r="CL184" s="93"/>
      <c r="CM184" s="93" t="s">
        <v>109</v>
      </c>
      <c r="CN184" s="93"/>
    </row>
    <row r="185" spans="1:736" s="50" customFormat="1" ht="45.75" customHeight="1">
      <c r="A185" s="589">
        <f>1+A184</f>
        <v>184</v>
      </c>
      <c r="B185" s="151" t="s">
        <v>2144</v>
      </c>
      <c r="C185" s="134" t="s">
        <v>2145</v>
      </c>
      <c r="D185" s="138" t="s">
        <v>1372</v>
      </c>
      <c r="E185" s="135">
        <v>45407</v>
      </c>
      <c r="F185" s="136">
        <v>45408</v>
      </c>
      <c r="G185" s="136">
        <v>45483</v>
      </c>
      <c r="H185" s="134" t="s">
        <v>94</v>
      </c>
      <c r="I185" s="139" t="s">
        <v>180</v>
      </c>
      <c r="J185" s="134" t="s">
        <v>2146</v>
      </c>
      <c r="K185" s="251">
        <v>1007694975</v>
      </c>
      <c r="L185" s="134">
        <v>1</v>
      </c>
      <c r="M185" s="252" t="s">
        <v>97</v>
      </c>
      <c r="N185" s="141" t="s">
        <v>98</v>
      </c>
      <c r="O185" s="151" t="s">
        <v>99</v>
      </c>
      <c r="P185" s="134" t="s">
        <v>2147</v>
      </c>
      <c r="Q185" s="134" t="s">
        <v>1375</v>
      </c>
      <c r="R185" s="143">
        <f>+G185-F185</f>
        <v>75</v>
      </c>
      <c r="S185" s="134" t="s">
        <v>2148</v>
      </c>
      <c r="T185" s="253">
        <v>6500000</v>
      </c>
      <c r="U185" s="254" t="s">
        <v>2149</v>
      </c>
      <c r="V185" s="253">
        <f>+T185</f>
        <v>6500000</v>
      </c>
      <c r="W185" s="255" t="s">
        <v>2130</v>
      </c>
      <c r="X185" s="256" t="s">
        <v>473</v>
      </c>
      <c r="Y185" s="314">
        <f>+Z185+AA185+AB185</f>
        <v>6500000</v>
      </c>
      <c r="Z185" s="148">
        <f>+V185</f>
        <v>6500000</v>
      </c>
      <c r="AA185" s="149">
        <v>0</v>
      </c>
      <c r="AB185" s="150">
        <f>+AC185+AD185+AE185+AF185+AG185+AH185+AI185+AJ185</f>
        <v>0</v>
      </c>
      <c r="AC185" s="149">
        <v>0</v>
      </c>
      <c r="AD185" s="149">
        <v>0</v>
      </c>
      <c r="AE185" s="149">
        <v>0</v>
      </c>
      <c r="AF185" s="149">
        <v>0</v>
      </c>
      <c r="AG185" s="149">
        <v>0</v>
      </c>
      <c r="AH185" s="149">
        <v>0</v>
      </c>
      <c r="AI185" s="149">
        <v>0</v>
      </c>
      <c r="AJ185" s="149">
        <v>0</v>
      </c>
      <c r="AK185" s="142" t="s">
        <v>104</v>
      </c>
      <c r="AL185" s="103" t="s">
        <v>2150</v>
      </c>
      <c r="AM185" s="134" t="s">
        <v>2141</v>
      </c>
      <c r="AN185" s="140">
        <v>52816042</v>
      </c>
      <c r="AO185" s="142" t="s">
        <v>114</v>
      </c>
      <c r="AP185" s="134" t="s">
        <v>114</v>
      </c>
      <c r="AQ185" s="257" t="s">
        <v>114</v>
      </c>
      <c r="AR185" s="142" t="s">
        <v>114</v>
      </c>
      <c r="AS185" s="134" t="s">
        <v>578</v>
      </c>
      <c r="AT185" s="142" t="s">
        <v>578</v>
      </c>
      <c r="AU185" s="142" t="s">
        <v>392</v>
      </c>
      <c r="AV185" s="134"/>
      <c r="AW185" s="134"/>
      <c r="AX185" s="134" t="s">
        <v>109</v>
      </c>
      <c r="AY185" s="134" t="s">
        <v>108</v>
      </c>
      <c r="AZ185" s="156"/>
      <c r="BA185" s="134"/>
      <c r="BB185" s="169"/>
      <c r="BC185" s="156"/>
      <c r="BD185" s="143"/>
      <c r="BE185" s="143"/>
      <c r="BF185" s="143"/>
      <c r="BG185" s="156"/>
      <c r="BH185" s="153">
        <f>T185+BB185</f>
        <v>6500000</v>
      </c>
      <c r="BI185" s="304" t="s">
        <v>135</v>
      </c>
      <c r="BJ185" s="299"/>
      <c r="BK185" s="299" t="s">
        <v>114</v>
      </c>
      <c r="BL185" s="299"/>
      <c r="BM185" s="398" t="s">
        <v>136</v>
      </c>
      <c r="BN185" s="170" t="s">
        <v>964</v>
      </c>
      <c r="BO185" s="141">
        <v>23</v>
      </c>
      <c r="BP185" s="141" t="s">
        <v>108</v>
      </c>
      <c r="BQ185" s="141" t="s">
        <v>108</v>
      </c>
      <c r="BR185" s="141" t="s">
        <v>108</v>
      </c>
      <c r="BS185" s="141" t="s">
        <v>108</v>
      </c>
      <c r="BT185" s="141" t="s">
        <v>108</v>
      </c>
      <c r="BU185" s="166" t="s">
        <v>2151</v>
      </c>
      <c r="BV185" s="141">
        <v>3154839683</v>
      </c>
      <c r="BW185" s="114" t="s">
        <v>2152</v>
      </c>
      <c r="BX185" s="158" t="s">
        <v>1247</v>
      </c>
      <c r="BY185" s="141" t="s">
        <v>119</v>
      </c>
      <c r="BZ185" s="259">
        <v>24112429137</v>
      </c>
      <c r="CA185" s="157" t="s">
        <v>109</v>
      </c>
      <c r="CB185" s="157" t="s">
        <v>109</v>
      </c>
      <c r="CC185" s="157" t="s">
        <v>109</v>
      </c>
      <c r="CD185" s="157"/>
      <c r="CE185" s="157"/>
      <c r="CF185" s="157"/>
      <c r="CG185" s="157"/>
      <c r="CH185" s="157"/>
      <c r="CI185" s="157"/>
      <c r="CJ185" s="157"/>
      <c r="CK185" s="157"/>
      <c r="CL185" s="157"/>
      <c r="CM185" s="157" t="s">
        <v>109</v>
      </c>
      <c r="CN185" s="157"/>
    </row>
    <row r="186" spans="1:736" s="50" customFormat="1" ht="45.75" customHeight="1">
      <c r="A186" s="589">
        <f>1+A185</f>
        <v>185</v>
      </c>
      <c r="B186" s="151" t="s">
        <v>2153</v>
      </c>
      <c r="C186" s="134" t="s">
        <v>2154</v>
      </c>
      <c r="D186" s="138" t="s">
        <v>1417</v>
      </c>
      <c r="E186" s="135">
        <v>45407</v>
      </c>
      <c r="F186" s="136">
        <v>45408</v>
      </c>
      <c r="G186" s="136">
        <v>45501</v>
      </c>
      <c r="H186" s="134" t="s">
        <v>94</v>
      </c>
      <c r="I186" s="139" t="s">
        <v>95</v>
      </c>
      <c r="J186" s="134" t="s">
        <v>2155</v>
      </c>
      <c r="K186" s="251">
        <v>1072711878</v>
      </c>
      <c r="L186" s="134">
        <v>3</v>
      </c>
      <c r="M186" s="252" t="s">
        <v>97</v>
      </c>
      <c r="N186" s="141" t="s">
        <v>98</v>
      </c>
      <c r="O186" s="151" t="s">
        <v>1930</v>
      </c>
      <c r="P186" s="134" t="s">
        <v>2156</v>
      </c>
      <c r="Q186" s="134" t="s">
        <v>681</v>
      </c>
      <c r="R186" s="143">
        <f>+G186-F186</f>
        <v>93</v>
      </c>
      <c r="S186" s="134" t="s">
        <v>1223</v>
      </c>
      <c r="T186" s="253">
        <v>13800000</v>
      </c>
      <c r="U186" s="254" t="s">
        <v>2157</v>
      </c>
      <c r="V186" s="253">
        <f>+T186</f>
        <v>13800000</v>
      </c>
      <c r="W186" s="255" t="s">
        <v>2130</v>
      </c>
      <c r="X186" s="256" t="s">
        <v>473</v>
      </c>
      <c r="Y186" s="314">
        <f>+Z186+AA186+AB186</f>
        <v>13800000</v>
      </c>
      <c r="Z186" s="148">
        <f>+V186</f>
        <v>13800000</v>
      </c>
      <c r="AA186" s="149">
        <v>0</v>
      </c>
      <c r="AB186" s="150">
        <f>+AC186+AD186+AE186+AF186+AG186+AH186+AI186+AJ186</f>
        <v>0</v>
      </c>
      <c r="AC186" s="149">
        <v>0</v>
      </c>
      <c r="AD186" s="149">
        <v>0</v>
      </c>
      <c r="AE186" s="149">
        <v>0</v>
      </c>
      <c r="AF186" s="149">
        <v>0</v>
      </c>
      <c r="AG186" s="149">
        <v>0</v>
      </c>
      <c r="AH186" s="149">
        <v>0</v>
      </c>
      <c r="AI186" s="149">
        <v>0</v>
      </c>
      <c r="AJ186" s="149">
        <v>0</v>
      </c>
      <c r="AK186" s="142" t="s">
        <v>104</v>
      </c>
      <c r="AL186" s="103" t="s">
        <v>2158</v>
      </c>
      <c r="AM186" s="134" t="s">
        <v>789</v>
      </c>
      <c r="AN186" s="140" t="s">
        <v>790</v>
      </c>
      <c r="AO186" s="142" t="s">
        <v>114</v>
      </c>
      <c r="AP186" s="134" t="s">
        <v>114</v>
      </c>
      <c r="AQ186" s="257" t="s">
        <v>114</v>
      </c>
      <c r="AR186" s="142" t="s">
        <v>114</v>
      </c>
      <c r="AS186" s="134" t="s">
        <v>578</v>
      </c>
      <c r="AT186" s="142" t="s">
        <v>578</v>
      </c>
      <c r="AU186" s="142" t="s">
        <v>392</v>
      </c>
      <c r="AV186" s="134"/>
      <c r="AW186" s="134" t="s">
        <v>110</v>
      </c>
      <c r="AX186" s="134" t="s">
        <v>109</v>
      </c>
      <c r="AY186" s="134" t="s">
        <v>108</v>
      </c>
      <c r="AZ186" s="156"/>
      <c r="BA186" s="134"/>
      <c r="BB186" s="169"/>
      <c r="BC186" s="156"/>
      <c r="BD186" s="143"/>
      <c r="BE186" s="143"/>
      <c r="BF186" s="143"/>
      <c r="BG186" s="156"/>
      <c r="BH186" s="153">
        <f>T186+BB186</f>
        <v>13800000</v>
      </c>
      <c r="BI186" s="304" t="s">
        <v>135</v>
      </c>
      <c r="BJ186" s="299"/>
      <c r="BK186" s="299" t="s">
        <v>114</v>
      </c>
      <c r="BL186" s="299"/>
      <c r="BM186" s="398" t="s">
        <v>136</v>
      </c>
      <c r="BN186" s="170" t="s">
        <v>964</v>
      </c>
      <c r="BO186" s="141">
        <v>27</v>
      </c>
      <c r="BP186" s="141" t="s">
        <v>108</v>
      </c>
      <c r="BQ186" s="141" t="s">
        <v>108</v>
      </c>
      <c r="BR186" s="141" t="s">
        <v>108</v>
      </c>
      <c r="BS186" s="141" t="s">
        <v>108</v>
      </c>
      <c r="BT186" s="141" t="s">
        <v>108</v>
      </c>
      <c r="BU186" s="166" t="s">
        <v>2159</v>
      </c>
      <c r="BV186" s="141">
        <v>8637836</v>
      </c>
      <c r="BW186" s="114" t="s">
        <v>2160</v>
      </c>
      <c r="BX186" s="158" t="s">
        <v>1004</v>
      </c>
      <c r="BY186" s="141" t="s">
        <v>119</v>
      </c>
      <c r="BZ186" s="259">
        <v>111630229041</v>
      </c>
      <c r="CA186" s="157" t="s">
        <v>109</v>
      </c>
      <c r="CB186" s="157" t="s">
        <v>109</v>
      </c>
      <c r="CC186" s="157" t="s">
        <v>109</v>
      </c>
      <c r="CD186" s="157"/>
      <c r="CE186" s="157"/>
      <c r="CF186" s="157"/>
      <c r="CG186" s="157"/>
      <c r="CH186" s="157"/>
      <c r="CI186" s="157"/>
      <c r="CJ186" s="157"/>
      <c r="CK186" s="157"/>
      <c r="CL186" s="157"/>
      <c r="CM186" s="157" t="s">
        <v>109</v>
      </c>
      <c r="CN186" s="157"/>
    </row>
    <row r="187" spans="1:736" s="50" customFormat="1" ht="45.75" customHeight="1">
      <c r="A187" s="589">
        <f>1+A186</f>
        <v>186</v>
      </c>
      <c r="B187" s="151" t="s">
        <v>2161</v>
      </c>
      <c r="C187" s="134" t="s">
        <v>2162</v>
      </c>
      <c r="D187" s="138" t="s">
        <v>451</v>
      </c>
      <c r="E187" s="135">
        <v>45407</v>
      </c>
      <c r="F187" s="136">
        <v>45408</v>
      </c>
      <c r="G187" s="136">
        <v>45498</v>
      </c>
      <c r="H187" s="134" t="s">
        <v>94</v>
      </c>
      <c r="I187" s="139" t="s">
        <v>95</v>
      </c>
      <c r="J187" s="134" t="s">
        <v>2163</v>
      </c>
      <c r="K187" s="251">
        <v>11200878</v>
      </c>
      <c r="L187" s="134">
        <v>8</v>
      </c>
      <c r="M187" s="252" t="s">
        <v>97</v>
      </c>
      <c r="N187" s="141" t="s">
        <v>98</v>
      </c>
      <c r="O187" s="151" t="s">
        <v>993</v>
      </c>
      <c r="P187" s="134" t="s">
        <v>2164</v>
      </c>
      <c r="Q187" s="134" t="s">
        <v>681</v>
      </c>
      <c r="R187" s="143">
        <f>+G187-F187</f>
        <v>90</v>
      </c>
      <c r="S187" s="134" t="s">
        <v>1900</v>
      </c>
      <c r="T187" s="253">
        <v>15000000</v>
      </c>
      <c r="U187" s="254" t="s">
        <v>2165</v>
      </c>
      <c r="V187" s="253">
        <f>+T187</f>
        <v>15000000</v>
      </c>
      <c r="W187" s="255" t="s">
        <v>2130</v>
      </c>
      <c r="X187" s="256" t="s">
        <v>473</v>
      </c>
      <c r="Y187" s="314">
        <f>+Z187+AA187+AB187</f>
        <v>15000000</v>
      </c>
      <c r="Z187" s="148">
        <f>+V187</f>
        <v>15000000</v>
      </c>
      <c r="AA187" s="149">
        <v>0</v>
      </c>
      <c r="AB187" s="150">
        <f>+AC187+AD187+AE187+AF187+AG187+AH187+AI187+AJ187</f>
        <v>0</v>
      </c>
      <c r="AC187" s="149">
        <v>0</v>
      </c>
      <c r="AD187" s="149">
        <v>0</v>
      </c>
      <c r="AE187" s="149">
        <v>0</v>
      </c>
      <c r="AF187" s="149">
        <v>0</v>
      </c>
      <c r="AG187" s="149">
        <v>0</v>
      </c>
      <c r="AH187" s="149">
        <v>0</v>
      </c>
      <c r="AI187" s="149">
        <v>0</v>
      </c>
      <c r="AJ187" s="149">
        <v>0</v>
      </c>
      <c r="AK187" s="142" t="s">
        <v>104</v>
      </c>
      <c r="AL187" s="103" t="s">
        <v>2166</v>
      </c>
      <c r="AM187" s="134" t="s">
        <v>2167</v>
      </c>
      <c r="AN187" s="140" t="s">
        <v>1776</v>
      </c>
      <c r="AO187" s="142" t="s">
        <v>114</v>
      </c>
      <c r="AP187" s="134" t="s">
        <v>114</v>
      </c>
      <c r="AQ187" s="257" t="s">
        <v>114</v>
      </c>
      <c r="AR187" s="142" t="s">
        <v>114</v>
      </c>
      <c r="AS187" s="134" t="s">
        <v>578</v>
      </c>
      <c r="AT187" s="142" t="s">
        <v>578</v>
      </c>
      <c r="AU187" s="142" t="s">
        <v>392</v>
      </c>
      <c r="AV187" s="134"/>
      <c r="AW187" s="134" t="s">
        <v>110</v>
      </c>
      <c r="AX187" s="134" t="s">
        <v>578</v>
      </c>
      <c r="AY187" s="134" t="s">
        <v>108</v>
      </c>
      <c r="AZ187" s="156"/>
      <c r="BA187" s="134"/>
      <c r="BB187" s="169"/>
      <c r="BC187" s="156"/>
      <c r="BD187" s="143"/>
      <c r="BE187" s="143"/>
      <c r="BF187" s="143"/>
      <c r="BG187" s="156"/>
      <c r="BH187" s="153">
        <f>T187+BB187</f>
        <v>15000000</v>
      </c>
      <c r="BI187" s="158" t="s">
        <v>113</v>
      </c>
      <c r="BJ187" s="299"/>
      <c r="BK187" s="299" t="s">
        <v>114</v>
      </c>
      <c r="BL187" s="299"/>
      <c r="BM187" s="166"/>
      <c r="BN187" s="170" t="s">
        <v>917</v>
      </c>
      <c r="BO187" s="141">
        <v>47</v>
      </c>
      <c r="BP187" s="141" t="s">
        <v>578</v>
      </c>
      <c r="BQ187" s="141" t="s">
        <v>108</v>
      </c>
      <c r="BR187" s="141" t="s">
        <v>108</v>
      </c>
      <c r="BS187" s="141" t="s">
        <v>108</v>
      </c>
      <c r="BT187" s="141" t="s">
        <v>108</v>
      </c>
      <c r="BU187" s="166" t="s">
        <v>2168</v>
      </c>
      <c r="BV187" s="141">
        <v>3133915673</v>
      </c>
      <c r="BW187" s="114" t="s">
        <v>2169</v>
      </c>
      <c r="BX187" s="158" t="s">
        <v>839</v>
      </c>
      <c r="BY187" s="141" t="s">
        <v>119</v>
      </c>
      <c r="BZ187" s="259" t="s">
        <v>2170</v>
      </c>
      <c r="CA187" s="157" t="s">
        <v>109</v>
      </c>
      <c r="CB187" s="157" t="s">
        <v>109</v>
      </c>
      <c r="CC187" s="157" t="s">
        <v>109</v>
      </c>
      <c r="CD187" s="157"/>
      <c r="CE187" s="157"/>
      <c r="CF187" s="157"/>
      <c r="CG187" s="157"/>
      <c r="CH187" s="157"/>
      <c r="CI187" s="157"/>
      <c r="CJ187" s="157"/>
      <c r="CK187" s="157"/>
      <c r="CL187" s="157"/>
      <c r="CM187" s="157" t="s">
        <v>109</v>
      </c>
      <c r="CN187" s="157"/>
    </row>
    <row r="188" spans="1:736" s="50" customFormat="1" ht="45.75" customHeight="1">
      <c r="A188" s="589">
        <f>1+A187</f>
        <v>187</v>
      </c>
      <c r="B188" s="151" t="s">
        <v>2171</v>
      </c>
      <c r="C188" s="134" t="s">
        <v>2172</v>
      </c>
      <c r="D188" s="138" t="s">
        <v>451</v>
      </c>
      <c r="E188" s="135">
        <v>45407</v>
      </c>
      <c r="F188" s="136">
        <v>45408</v>
      </c>
      <c r="G188" s="136">
        <v>45498</v>
      </c>
      <c r="H188" s="134" t="s">
        <v>94</v>
      </c>
      <c r="I188" s="139" t="s">
        <v>95</v>
      </c>
      <c r="J188" s="158" t="s">
        <v>2173</v>
      </c>
      <c r="K188" s="251">
        <v>1072701414</v>
      </c>
      <c r="L188" s="134">
        <v>7</v>
      </c>
      <c r="M188" s="252" t="s">
        <v>97</v>
      </c>
      <c r="N188" s="141" t="s">
        <v>98</v>
      </c>
      <c r="O188" s="151" t="s">
        <v>993</v>
      </c>
      <c r="P188" s="134" t="s">
        <v>2032</v>
      </c>
      <c r="Q188" s="134" t="s">
        <v>681</v>
      </c>
      <c r="R188" s="143">
        <f>+G188-F188</f>
        <v>90</v>
      </c>
      <c r="S188" s="134" t="s">
        <v>1900</v>
      </c>
      <c r="T188" s="253">
        <v>15000000</v>
      </c>
      <c r="U188" s="254" t="s">
        <v>2174</v>
      </c>
      <c r="V188" s="253">
        <f>+T188</f>
        <v>15000000</v>
      </c>
      <c r="W188" s="255" t="s">
        <v>2130</v>
      </c>
      <c r="X188" s="256" t="s">
        <v>473</v>
      </c>
      <c r="Y188" s="314">
        <f>+Z188+AA188+AB188</f>
        <v>15000000</v>
      </c>
      <c r="Z188" s="148">
        <f>+V188</f>
        <v>15000000</v>
      </c>
      <c r="AA188" s="149">
        <v>0</v>
      </c>
      <c r="AB188" s="150">
        <f>+AC188+AD188+AE188+AF188+AG188+AH188+AI188+AJ188</f>
        <v>0</v>
      </c>
      <c r="AC188" s="149">
        <v>0</v>
      </c>
      <c r="AD188" s="149">
        <v>0</v>
      </c>
      <c r="AE188" s="149">
        <v>0</v>
      </c>
      <c r="AF188" s="149">
        <v>0</v>
      </c>
      <c r="AG188" s="149">
        <v>0</v>
      </c>
      <c r="AH188" s="149">
        <v>0</v>
      </c>
      <c r="AI188" s="149">
        <v>0</v>
      </c>
      <c r="AJ188" s="149">
        <v>0</v>
      </c>
      <c r="AK188" s="142" t="s">
        <v>104</v>
      </c>
      <c r="AL188" s="103" t="s">
        <v>2175</v>
      </c>
      <c r="AM188" s="134" t="s">
        <v>1985</v>
      </c>
      <c r="AN188" s="140" t="s">
        <v>1986</v>
      </c>
      <c r="AO188" s="142" t="s">
        <v>114</v>
      </c>
      <c r="AP188" s="134" t="s">
        <v>114</v>
      </c>
      <c r="AQ188" s="257" t="s">
        <v>114</v>
      </c>
      <c r="AR188" s="142" t="s">
        <v>114</v>
      </c>
      <c r="AS188" s="134" t="s">
        <v>578</v>
      </c>
      <c r="AT188" s="142" t="s">
        <v>578</v>
      </c>
      <c r="AU188" s="142" t="s">
        <v>392</v>
      </c>
      <c r="AV188" s="134"/>
      <c r="AW188" s="134" t="s">
        <v>110</v>
      </c>
      <c r="AX188" s="134" t="s">
        <v>578</v>
      </c>
      <c r="AY188" s="134" t="s">
        <v>108</v>
      </c>
      <c r="AZ188" s="156"/>
      <c r="BA188" s="134"/>
      <c r="BB188" s="169"/>
      <c r="BC188" s="156"/>
      <c r="BD188" s="143"/>
      <c r="BE188" s="143"/>
      <c r="BF188" s="143"/>
      <c r="BG188" s="156"/>
      <c r="BH188" s="153">
        <f>T188+BB188</f>
        <v>15000000</v>
      </c>
      <c r="BI188" s="158" t="s">
        <v>113</v>
      </c>
      <c r="BJ188" s="299"/>
      <c r="BK188" s="299" t="s">
        <v>114</v>
      </c>
      <c r="BL188" s="299"/>
      <c r="BM188" s="166"/>
      <c r="BN188" s="170" t="s">
        <v>917</v>
      </c>
      <c r="BO188" s="141">
        <v>30</v>
      </c>
      <c r="BP188" s="141" t="s">
        <v>578</v>
      </c>
      <c r="BQ188" s="141" t="s">
        <v>108</v>
      </c>
      <c r="BR188" s="141" t="s">
        <v>108</v>
      </c>
      <c r="BS188" s="141" t="s">
        <v>108</v>
      </c>
      <c r="BT188" s="141" t="s">
        <v>108</v>
      </c>
      <c r="BU188" s="166" t="s">
        <v>1280</v>
      </c>
      <c r="BV188" s="141">
        <v>3138998526</v>
      </c>
      <c r="BW188" s="114" t="s">
        <v>2176</v>
      </c>
      <c r="BX188" s="158" t="s">
        <v>881</v>
      </c>
      <c r="BY188" s="141" t="s">
        <v>119</v>
      </c>
      <c r="BZ188" s="259">
        <v>33717457558</v>
      </c>
      <c r="CA188" s="157" t="s">
        <v>109</v>
      </c>
      <c r="CB188" s="157" t="s">
        <v>109</v>
      </c>
      <c r="CC188" s="157" t="s">
        <v>109</v>
      </c>
      <c r="CD188" s="157"/>
      <c r="CE188" s="157"/>
      <c r="CF188" s="157"/>
      <c r="CG188" s="157"/>
      <c r="CH188" s="157"/>
      <c r="CI188" s="157"/>
      <c r="CJ188" s="157"/>
      <c r="CK188" s="157"/>
      <c r="CL188" s="157"/>
      <c r="CM188" s="157" t="s">
        <v>109</v>
      </c>
      <c r="CN188" s="157"/>
    </row>
    <row r="189" spans="1:736" s="50" customFormat="1" ht="45.75" customHeight="1">
      <c r="A189" s="589">
        <f>1+A188</f>
        <v>188</v>
      </c>
      <c r="B189" s="151" t="s">
        <v>2177</v>
      </c>
      <c r="C189" s="134" t="s">
        <v>2178</v>
      </c>
      <c r="D189" s="138" t="s">
        <v>1693</v>
      </c>
      <c r="E189" s="135">
        <v>45407</v>
      </c>
      <c r="F189" s="136">
        <v>45408</v>
      </c>
      <c r="G189" s="136">
        <v>45529</v>
      </c>
      <c r="H189" s="134" t="s">
        <v>94</v>
      </c>
      <c r="I189" s="139" t="s">
        <v>180</v>
      </c>
      <c r="J189" s="134" t="s">
        <v>2179</v>
      </c>
      <c r="K189" s="251">
        <v>1072703367</v>
      </c>
      <c r="L189" s="134">
        <v>8</v>
      </c>
      <c r="M189" s="252" t="s">
        <v>97</v>
      </c>
      <c r="N189" s="141" t="s">
        <v>98</v>
      </c>
      <c r="O189" s="151" t="s">
        <v>993</v>
      </c>
      <c r="P189" s="134" t="s">
        <v>2180</v>
      </c>
      <c r="Q189" s="134" t="s">
        <v>928</v>
      </c>
      <c r="R189" s="143">
        <f>+G189-F189</f>
        <v>121</v>
      </c>
      <c r="S189" s="134" t="s">
        <v>2117</v>
      </c>
      <c r="T189" s="253">
        <v>13700000</v>
      </c>
      <c r="U189" s="254" t="s">
        <v>2181</v>
      </c>
      <c r="V189" s="253">
        <f>+T189</f>
        <v>13700000</v>
      </c>
      <c r="W189" s="255" t="s">
        <v>2130</v>
      </c>
      <c r="X189" s="256" t="s">
        <v>473</v>
      </c>
      <c r="Y189" s="314">
        <f>+Z189+AA189+AB189</f>
        <v>13700000</v>
      </c>
      <c r="Z189" s="148">
        <f>+V189</f>
        <v>13700000</v>
      </c>
      <c r="AA189" s="149">
        <v>0</v>
      </c>
      <c r="AB189" s="150">
        <f>+AC189+AD189+AE189+AF189+AG189+AH189+AI189+AJ189</f>
        <v>0</v>
      </c>
      <c r="AC189" s="149">
        <v>0</v>
      </c>
      <c r="AD189" s="149">
        <v>0</v>
      </c>
      <c r="AE189" s="149">
        <v>0</v>
      </c>
      <c r="AF189" s="149">
        <v>0</v>
      </c>
      <c r="AG189" s="149">
        <v>0</v>
      </c>
      <c r="AH189" s="149">
        <v>0</v>
      </c>
      <c r="AI189" s="149">
        <v>0</v>
      </c>
      <c r="AJ189" s="149">
        <v>0</v>
      </c>
      <c r="AK189" s="142" t="s">
        <v>104</v>
      </c>
      <c r="AL189" s="103" t="s">
        <v>2182</v>
      </c>
      <c r="AM189" s="134" t="s">
        <v>2120</v>
      </c>
      <c r="AN189" s="140" t="s">
        <v>2121</v>
      </c>
      <c r="AO189" s="142" t="s">
        <v>114</v>
      </c>
      <c r="AP189" s="134" t="s">
        <v>114</v>
      </c>
      <c r="AQ189" s="257" t="s">
        <v>114</v>
      </c>
      <c r="AR189" s="142" t="s">
        <v>114</v>
      </c>
      <c r="AS189" s="134" t="s">
        <v>578</v>
      </c>
      <c r="AT189" s="142" t="s">
        <v>578</v>
      </c>
      <c r="AU189" s="142"/>
      <c r="AV189" s="134"/>
      <c r="AW189" s="134"/>
      <c r="AX189" s="134" t="s">
        <v>109</v>
      </c>
      <c r="AY189" s="134" t="s">
        <v>108</v>
      </c>
      <c r="AZ189" s="156"/>
      <c r="BA189" s="134"/>
      <c r="BB189" s="169"/>
      <c r="BC189" s="156"/>
      <c r="BD189" s="143"/>
      <c r="BE189" s="143"/>
      <c r="BF189" s="143"/>
      <c r="BG189" s="156"/>
      <c r="BH189" s="153">
        <f>T189+BB189</f>
        <v>13700000</v>
      </c>
      <c r="BI189" s="304" t="s">
        <v>135</v>
      </c>
      <c r="BJ189" s="299"/>
      <c r="BK189" s="299" t="s">
        <v>114</v>
      </c>
      <c r="BL189" s="299"/>
      <c r="BM189" s="398" t="s">
        <v>136</v>
      </c>
      <c r="BN189" s="170" t="s">
        <v>917</v>
      </c>
      <c r="BO189" s="141">
        <v>29</v>
      </c>
      <c r="BP189" s="141" t="s">
        <v>578</v>
      </c>
      <c r="BQ189" s="141" t="s">
        <v>108</v>
      </c>
      <c r="BR189" s="141" t="s">
        <v>108</v>
      </c>
      <c r="BS189" s="141" t="s">
        <v>108</v>
      </c>
      <c r="BT189" s="141" t="s">
        <v>108</v>
      </c>
      <c r="BU189" s="166" t="s">
        <v>2183</v>
      </c>
      <c r="BV189" s="141">
        <v>3207690736</v>
      </c>
      <c r="BW189" s="114" t="s">
        <v>2184</v>
      </c>
      <c r="BX189" s="158" t="s">
        <v>304</v>
      </c>
      <c r="BY189" s="141" t="s">
        <v>119</v>
      </c>
      <c r="BZ189" s="259" t="s">
        <v>2185</v>
      </c>
      <c r="CA189" s="157" t="s">
        <v>109</v>
      </c>
      <c r="CB189" s="157" t="s">
        <v>109</v>
      </c>
      <c r="CC189" s="157" t="s">
        <v>109</v>
      </c>
      <c r="CD189" s="157" t="s">
        <v>109</v>
      </c>
      <c r="CE189" s="157"/>
      <c r="CF189" s="157"/>
      <c r="CG189" s="157"/>
      <c r="CH189" s="157"/>
      <c r="CI189" s="157"/>
      <c r="CJ189" s="157"/>
      <c r="CK189" s="157"/>
      <c r="CL189" s="157"/>
      <c r="CM189" s="157" t="s">
        <v>109</v>
      </c>
      <c r="CN189" s="157"/>
    </row>
    <row r="190" spans="1:736" s="361" customFormat="1" ht="45.75" customHeight="1">
      <c r="A190" s="639">
        <f>1+A189</f>
        <v>189</v>
      </c>
      <c r="B190" s="402" t="s">
        <v>2186</v>
      </c>
      <c r="C190" s="201" t="s">
        <v>2187</v>
      </c>
      <c r="D190" s="205" t="s">
        <v>2188</v>
      </c>
      <c r="E190" s="202">
        <v>45408</v>
      </c>
      <c r="F190" s="203">
        <v>45408</v>
      </c>
      <c r="G190" s="203">
        <v>45483</v>
      </c>
      <c r="H190" s="201" t="s">
        <v>94</v>
      </c>
      <c r="I190" s="206" t="s">
        <v>95</v>
      </c>
      <c r="J190" s="201" t="s">
        <v>2189</v>
      </c>
      <c r="K190" s="271">
        <v>52665885</v>
      </c>
      <c r="L190" s="201">
        <v>4</v>
      </c>
      <c r="M190" s="272" t="s">
        <v>97</v>
      </c>
      <c r="N190" s="208" t="s">
        <v>98</v>
      </c>
      <c r="O190" s="218" t="s">
        <v>99</v>
      </c>
      <c r="P190" s="201" t="s">
        <v>2190</v>
      </c>
      <c r="Q190" s="201" t="s">
        <v>1375</v>
      </c>
      <c r="R190" s="210">
        <f>+G190-F190</f>
        <v>75</v>
      </c>
      <c r="S190" s="201" t="s">
        <v>2138</v>
      </c>
      <c r="T190" s="273">
        <v>12500000</v>
      </c>
      <c r="U190" s="274" t="s">
        <v>2191</v>
      </c>
      <c r="V190" s="273">
        <f>+T190</f>
        <v>12500000</v>
      </c>
      <c r="W190" s="275" t="s">
        <v>2130</v>
      </c>
      <c r="X190" s="276" t="s">
        <v>473</v>
      </c>
      <c r="Y190" s="313">
        <f>+Z190+AA190+AB190</f>
        <v>12500000</v>
      </c>
      <c r="Z190" s="215">
        <f>+V190</f>
        <v>12500000</v>
      </c>
      <c r="AA190" s="216">
        <v>0</v>
      </c>
      <c r="AB190" s="217">
        <f>+AC190+AD190+AE190+AF190+AG190+AH190+AI190+AJ190</f>
        <v>0</v>
      </c>
      <c r="AC190" s="216">
        <v>0</v>
      </c>
      <c r="AD190" s="216">
        <v>0</v>
      </c>
      <c r="AE190" s="216">
        <v>0</v>
      </c>
      <c r="AF190" s="216">
        <v>0</v>
      </c>
      <c r="AG190" s="216">
        <v>0</v>
      </c>
      <c r="AH190" s="216">
        <v>0</v>
      </c>
      <c r="AI190" s="216">
        <v>0</v>
      </c>
      <c r="AJ190" s="216">
        <v>0</v>
      </c>
      <c r="AK190" s="209" t="s">
        <v>104</v>
      </c>
      <c r="AL190" s="191" t="s">
        <v>2192</v>
      </c>
      <c r="AM190" s="201" t="s">
        <v>2193</v>
      </c>
      <c r="AN190" s="207">
        <v>1075651344</v>
      </c>
      <c r="AO190" s="209" t="s">
        <v>114</v>
      </c>
      <c r="AP190" s="201" t="s">
        <v>114</v>
      </c>
      <c r="AQ190" s="277" t="s">
        <v>114</v>
      </c>
      <c r="AR190" s="209" t="s">
        <v>114</v>
      </c>
      <c r="AS190" s="201" t="s">
        <v>578</v>
      </c>
      <c r="AT190" s="209" t="s">
        <v>578</v>
      </c>
      <c r="AU190" s="209" t="s">
        <v>392</v>
      </c>
      <c r="AV190" s="201"/>
      <c r="AW190" s="201"/>
      <c r="AX190" s="201" t="s">
        <v>578</v>
      </c>
      <c r="AY190" s="201" t="s">
        <v>108</v>
      </c>
      <c r="AZ190" s="240"/>
      <c r="BA190" s="201"/>
      <c r="BB190" s="241"/>
      <c r="BC190" s="240"/>
      <c r="BD190" s="210"/>
      <c r="BE190" s="210"/>
      <c r="BF190" s="210"/>
      <c r="BG190" s="240"/>
      <c r="BH190" s="221">
        <f>T190+BB190</f>
        <v>12500000</v>
      </c>
      <c r="BI190" s="344" t="s">
        <v>259</v>
      </c>
      <c r="BJ190" s="201"/>
      <c r="BK190" s="208" t="s">
        <v>114</v>
      </c>
      <c r="BL190" s="240"/>
      <c r="BM190" s="644" t="s">
        <v>2194</v>
      </c>
      <c r="BN190" s="292" t="s">
        <v>964</v>
      </c>
      <c r="BO190" s="208">
        <v>45</v>
      </c>
      <c r="BP190" s="208" t="s">
        <v>108</v>
      </c>
      <c r="BQ190" s="208" t="s">
        <v>108</v>
      </c>
      <c r="BR190" s="208" t="s">
        <v>108</v>
      </c>
      <c r="BS190" s="208" t="s">
        <v>108</v>
      </c>
      <c r="BT190" s="208" t="s">
        <v>108</v>
      </c>
      <c r="BU190" s="237" t="s">
        <v>2195</v>
      </c>
      <c r="BV190" s="208">
        <v>3124885705</v>
      </c>
      <c r="BW190" s="278" t="s">
        <v>2196</v>
      </c>
      <c r="BX190" s="224" t="s">
        <v>839</v>
      </c>
      <c r="BY190" s="208" t="s">
        <v>119</v>
      </c>
      <c r="BZ190" s="293" t="s">
        <v>2197</v>
      </c>
      <c r="CA190" s="223" t="s">
        <v>109</v>
      </c>
      <c r="CB190" s="223" t="s">
        <v>109</v>
      </c>
      <c r="CC190" s="223" t="s">
        <v>109</v>
      </c>
      <c r="CD190" s="223"/>
      <c r="CE190" s="223"/>
      <c r="CF190" s="294"/>
      <c r="CG190" s="223"/>
      <c r="CH190" s="223"/>
      <c r="CI190" s="223"/>
      <c r="CJ190" s="223"/>
      <c r="CK190" s="223"/>
      <c r="CL190" s="223"/>
      <c r="CM190" s="340"/>
      <c r="CN190" s="223"/>
      <c r="CO190" s="297"/>
      <c r="CP190" s="297"/>
      <c r="CQ190" s="297"/>
      <c r="CR190" s="297"/>
      <c r="CS190" s="297"/>
      <c r="CT190" s="297"/>
      <c r="CU190" s="297"/>
      <c r="CV190" s="297"/>
      <c r="CW190" s="297"/>
      <c r="CX190" s="297"/>
      <c r="CY190" s="297"/>
      <c r="CZ190" s="297"/>
      <c r="DA190" s="297"/>
      <c r="DB190" s="297"/>
      <c r="DC190" s="297"/>
      <c r="DD190" s="297"/>
      <c r="DE190" s="297"/>
      <c r="DF190" s="297"/>
      <c r="DG190" s="297"/>
      <c r="DH190" s="297"/>
      <c r="DI190" s="297"/>
      <c r="DJ190" s="297"/>
      <c r="DK190" s="297"/>
      <c r="DL190" s="297"/>
      <c r="DM190" s="297"/>
      <c r="DN190" s="297"/>
      <c r="DO190" s="297"/>
      <c r="DP190" s="297"/>
      <c r="DQ190" s="297"/>
      <c r="DR190" s="297"/>
      <c r="DS190" s="297"/>
      <c r="DT190" s="297"/>
      <c r="DU190" s="297"/>
      <c r="DV190" s="297"/>
      <c r="DW190" s="297"/>
      <c r="DX190" s="297"/>
      <c r="DY190" s="297"/>
      <c r="DZ190" s="297"/>
      <c r="EA190" s="297"/>
      <c r="EB190" s="297"/>
      <c r="EC190" s="297"/>
      <c r="ED190" s="297"/>
      <c r="EE190" s="297"/>
      <c r="EF190" s="297"/>
      <c r="EG190" s="297"/>
      <c r="EH190" s="297"/>
      <c r="EI190" s="297"/>
      <c r="EJ190" s="297"/>
      <c r="EK190" s="297"/>
      <c r="EL190" s="297"/>
      <c r="EM190" s="297"/>
      <c r="EN190" s="297"/>
      <c r="EO190" s="297"/>
      <c r="EP190" s="297"/>
      <c r="EQ190" s="297"/>
      <c r="ER190" s="297"/>
      <c r="ES190" s="297"/>
      <c r="ET190" s="297"/>
      <c r="EU190" s="297"/>
      <c r="EV190" s="297"/>
      <c r="EW190" s="297"/>
      <c r="EX190" s="297"/>
      <c r="EY190" s="297"/>
      <c r="EZ190" s="297"/>
      <c r="FA190" s="297"/>
      <c r="FB190" s="297"/>
      <c r="FC190" s="297"/>
      <c r="FD190" s="297"/>
      <c r="FE190" s="297"/>
      <c r="FF190" s="297"/>
      <c r="FG190" s="297"/>
      <c r="FH190" s="297"/>
      <c r="FI190" s="297"/>
      <c r="FJ190" s="297"/>
      <c r="FK190" s="297"/>
      <c r="FL190" s="297"/>
      <c r="FM190" s="297"/>
      <c r="FN190" s="297"/>
      <c r="FO190" s="297"/>
      <c r="FP190" s="297"/>
      <c r="FQ190" s="297"/>
      <c r="FR190" s="297"/>
      <c r="FS190" s="297"/>
      <c r="FT190" s="297"/>
      <c r="FU190" s="297"/>
      <c r="FV190" s="297"/>
      <c r="FW190" s="297"/>
      <c r="FX190" s="297"/>
      <c r="FY190" s="297"/>
      <c r="FZ190" s="297"/>
      <c r="GA190" s="297"/>
      <c r="GB190" s="297"/>
      <c r="GC190" s="297"/>
      <c r="GD190" s="297"/>
      <c r="GE190" s="297"/>
      <c r="GF190" s="297"/>
      <c r="GG190" s="297"/>
      <c r="GH190" s="297"/>
      <c r="GI190" s="297"/>
      <c r="GJ190" s="297"/>
      <c r="GK190" s="297"/>
      <c r="GL190" s="297"/>
      <c r="GM190" s="297"/>
      <c r="GN190" s="297"/>
      <c r="GO190" s="297"/>
      <c r="GP190" s="297"/>
      <c r="GQ190" s="297"/>
      <c r="GR190" s="297"/>
      <c r="GS190" s="297"/>
      <c r="GT190" s="297"/>
      <c r="GU190" s="297"/>
      <c r="GV190" s="328"/>
      <c r="GW190" s="328"/>
      <c r="GX190" s="328"/>
      <c r="GY190" s="328"/>
      <c r="GZ190" s="328"/>
      <c r="HA190" s="328"/>
      <c r="HB190" s="328"/>
      <c r="HC190" s="328"/>
      <c r="HD190" s="328"/>
      <c r="HE190" s="328"/>
      <c r="HF190" s="328"/>
      <c r="HG190" s="328"/>
      <c r="HH190" s="328"/>
      <c r="HI190" s="328"/>
      <c r="HJ190" s="328"/>
      <c r="HK190" s="328"/>
      <c r="HL190" s="328"/>
      <c r="HM190" s="328"/>
      <c r="HN190" s="328"/>
      <c r="HO190" s="328"/>
      <c r="HP190" s="328"/>
      <c r="HQ190" s="328"/>
      <c r="HR190" s="328"/>
      <c r="HS190" s="328"/>
      <c r="HT190" s="328"/>
      <c r="HU190" s="328"/>
      <c r="HV190" s="328"/>
      <c r="HW190" s="328"/>
      <c r="HX190" s="328"/>
      <c r="HY190" s="328"/>
      <c r="HZ190" s="328"/>
      <c r="IA190" s="328"/>
      <c r="IB190" s="328"/>
      <c r="IC190" s="328"/>
      <c r="ID190" s="328"/>
      <c r="IE190" s="328"/>
      <c r="IF190" s="328"/>
      <c r="IG190" s="328"/>
      <c r="IH190" s="328"/>
      <c r="II190" s="328"/>
      <c r="IJ190" s="328"/>
      <c r="IK190" s="328"/>
      <c r="IL190" s="328"/>
      <c r="IM190" s="328"/>
      <c r="IN190" s="328"/>
      <c r="IO190" s="328"/>
      <c r="IP190" s="328"/>
      <c r="IQ190" s="328"/>
      <c r="IR190" s="328"/>
      <c r="IS190" s="328"/>
      <c r="IT190" s="328"/>
      <c r="IU190" s="328"/>
      <c r="IV190" s="328"/>
      <c r="IW190" s="328"/>
      <c r="IX190" s="328"/>
      <c r="IY190" s="328"/>
      <c r="IZ190" s="328"/>
      <c r="JA190" s="328"/>
      <c r="JB190" s="328"/>
      <c r="JC190" s="328"/>
      <c r="JD190" s="328"/>
      <c r="JE190" s="328"/>
      <c r="JF190" s="328"/>
      <c r="JG190" s="328"/>
      <c r="JH190" s="328"/>
      <c r="JI190" s="328"/>
      <c r="JJ190" s="328"/>
      <c r="JK190" s="328"/>
      <c r="JL190" s="328"/>
      <c r="JM190" s="328"/>
      <c r="JN190" s="328"/>
      <c r="JO190" s="328"/>
      <c r="JP190" s="328"/>
      <c r="JQ190" s="328"/>
      <c r="JR190" s="328"/>
      <c r="JS190" s="328"/>
      <c r="JT190" s="328"/>
      <c r="JU190" s="328"/>
      <c r="JV190" s="328"/>
      <c r="JW190" s="328"/>
      <c r="JX190" s="328"/>
      <c r="JY190" s="328"/>
      <c r="JZ190" s="328"/>
      <c r="KA190" s="328"/>
      <c r="KB190" s="328"/>
      <c r="KC190" s="328"/>
      <c r="KD190" s="328"/>
      <c r="KE190" s="328"/>
      <c r="KF190" s="328"/>
      <c r="KG190" s="328"/>
      <c r="KH190" s="328"/>
      <c r="KI190" s="328"/>
      <c r="KJ190" s="328"/>
      <c r="KK190" s="328"/>
      <c r="KL190" s="328"/>
      <c r="KM190" s="328"/>
      <c r="KN190" s="328"/>
      <c r="KO190" s="328"/>
      <c r="KP190" s="328"/>
      <c r="KQ190" s="328"/>
      <c r="KR190" s="328"/>
      <c r="KS190" s="328"/>
      <c r="KT190" s="328"/>
      <c r="KU190" s="328"/>
      <c r="KV190" s="328"/>
      <c r="KW190" s="328"/>
      <c r="KX190" s="328"/>
      <c r="KY190" s="328"/>
      <c r="KZ190" s="328"/>
      <c r="LA190" s="328"/>
      <c r="LB190" s="328"/>
      <c r="LC190" s="328"/>
      <c r="LD190" s="328"/>
      <c r="LE190" s="328"/>
      <c r="LF190" s="328"/>
      <c r="LG190" s="328"/>
      <c r="LH190" s="328"/>
      <c r="LI190" s="328"/>
      <c r="LJ190" s="328"/>
      <c r="LK190" s="328"/>
      <c r="LL190" s="328"/>
      <c r="LM190" s="328"/>
      <c r="LN190" s="328"/>
      <c r="LO190" s="328"/>
      <c r="LP190" s="328"/>
      <c r="LQ190" s="328"/>
      <c r="LR190" s="328"/>
      <c r="LS190" s="328"/>
      <c r="LT190" s="328"/>
      <c r="LU190" s="328"/>
      <c r="LV190" s="328"/>
      <c r="LW190" s="328"/>
      <c r="LX190" s="328"/>
      <c r="LY190" s="328"/>
      <c r="LZ190" s="328"/>
      <c r="MA190" s="328"/>
      <c r="MB190" s="328"/>
      <c r="MC190" s="328"/>
      <c r="MD190" s="328"/>
      <c r="ME190" s="328"/>
      <c r="MF190" s="328"/>
      <c r="MG190" s="328"/>
      <c r="MH190" s="328"/>
      <c r="MI190" s="328"/>
      <c r="MJ190" s="328"/>
      <c r="MK190" s="328"/>
      <c r="ML190" s="328"/>
      <c r="MM190" s="328"/>
      <c r="MN190" s="328"/>
      <c r="MO190" s="328"/>
      <c r="MP190" s="328"/>
      <c r="MQ190" s="328"/>
      <c r="MR190" s="328"/>
      <c r="MS190" s="328"/>
      <c r="MT190" s="328"/>
      <c r="MU190" s="328"/>
      <c r="MV190" s="328"/>
      <c r="MW190" s="328"/>
      <c r="MX190" s="328"/>
      <c r="MY190" s="328"/>
      <c r="MZ190" s="328"/>
      <c r="NA190" s="328"/>
      <c r="NB190" s="328"/>
      <c r="NC190" s="328"/>
      <c r="ND190" s="328"/>
      <c r="NE190" s="328"/>
      <c r="NF190" s="328"/>
      <c r="NG190" s="328"/>
      <c r="NH190" s="328"/>
      <c r="NI190" s="328"/>
      <c r="NJ190" s="328"/>
      <c r="NK190" s="328"/>
      <c r="NL190" s="328"/>
      <c r="NM190" s="328"/>
      <c r="NN190" s="328"/>
      <c r="NO190" s="328"/>
      <c r="NP190" s="328"/>
      <c r="NQ190" s="328"/>
      <c r="NR190" s="328"/>
      <c r="NS190" s="328"/>
      <c r="NT190" s="328"/>
      <c r="NU190" s="328"/>
      <c r="NV190" s="328"/>
      <c r="NW190" s="328"/>
      <c r="NX190" s="328"/>
      <c r="NY190" s="328"/>
      <c r="NZ190" s="328"/>
      <c r="OA190" s="328"/>
      <c r="OB190" s="328"/>
      <c r="OC190" s="328"/>
      <c r="OD190" s="328"/>
      <c r="OE190" s="328"/>
      <c r="OF190" s="328"/>
      <c r="OG190" s="328"/>
      <c r="OH190" s="328"/>
      <c r="OI190" s="328"/>
      <c r="OJ190" s="328"/>
      <c r="OK190" s="328"/>
      <c r="OL190" s="328"/>
      <c r="OM190" s="328"/>
      <c r="ON190" s="328"/>
      <c r="OO190" s="328"/>
      <c r="OP190" s="328"/>
      <c r="OQ190" s="328"/>
      <c r="OR190" s="328"/>
      <c r="OS190" s="328"/>
      <c r="OT190" s="328"/>
      <c r="OU190" s="328"/>
      <c r="OV190" s="328"/>
      <c r="OW190" s="328"/>
      <c r="OX190" s="328"/>
      <c r="OY190" s="328"/>
      <c r="OZ190" s="328"/>
      <c r="PA190" s="328"/>
      <c r="PB190" s="328"/>
      <c r="PC190" s="328"/>
      <c r="PD190" s="328"/>
      <c r="PE190" s="328"/>
      <c r="PF190" s="328"/>
      <c r="PG190" s="328"/>
      <c r="PH190" s="328"/>
      <c r="PI190" s="328"/>
      <c r="PJ190" s="328"/>
      <c r="PK190" s="328"/>
      <c r="PL190" s="328"/>
      <c r="PM190" s="328"/>
      <c r="PN190" s="328"/>
      <c r="PO190" s="328"/>
      <c r="PP190" s="328"/>
      <c r="PQ190" s="328"/>
      <c r="PR190" s="328"/>
      <c r="PS190" s="328"/>
      <c r="PT190" s="328"/>
      <c r="PU190" s="328"/>
      <c r="PV190" s="328"/>
      <c r="PW190" s="328"/>
      <c r="PX190" s="328"/>
      <c r="PY190" s="328"/>
      <c r="PZ190" s="328"/>
      <c r="QA190" s="328"/>
      <c r="QB190" s="328"/>
      <c r="QC190" s="328"/>
      <c r="QD190" s="328"/>
      <c r="QE190" s="328"/>
      <c r="QF190" s="328"/>
      <c r="QG190" s="328"/>
      <c r="QH190" s="328"/>
      <c r="QI190" s="328"/>
      <c r="QJ190" s="328"/>
      <c r="QK190" s="328"/>
      <c r="QL190" s="328"/>
      <c r="QM190" s="328"/>
      <c r="QN190" s="328"/>
      <c r="QO190" s="328"/>
      <c r="QP190" s="328"/>
      <c r="QQ190" s="328"/>
      <c r="QR190" s="328"/>
      <c r="QS190" s="328"/>
      <c r="QT190" s="328"/>
      <c r="QU190" s="328"/>
      <c r="QV190" s="328"/>
      <c r="QW190" s="328"/>
      <c r="QX190" s="328"/>
      <c r="QY190" s="328"/>
      <c r="QZ190" s="328"/>
      <c r="RA190" s="328"/>
      <c r="RB190" s="328"/>
      <c r="RC190" s="328"/>
      <c r="RD190" s="328"/>
      <c r="RE190" s="328"/>
      <c r="RF190" s="328"/>
      <c r="RG190" s="328"/>
      <c r="RH190" s="328"/>
      <c r="RI190" s="328"/>
      <c r="RJ190" s="328"/>
      <c r="RK190" s="328"/>
      <c r="RL190" s="328"/>
      <c r="RM190" s="328"/>
      <c r="RN190" s="328"/>
      <c r="RO190" s="328"/>
      <c r="RP190" s="328"/>
      <c r="RQ190" s="328"/>
      <c r="RR190" s="328"/>
      <c r="RS190" s="328"/>
      <c r="RT190" s="328"/>
      <c r="RU190" s="328"/>
      <c r="RV190" s="328"/>
      <c r="RW190" s="328"/>
      <c r="RX190" s="328"/>
      <c r="RY190" s="328"/>
      <c r="RZ190" s="328"/>
      <c r="SA190" s="328"/>
      <c r="SB190" s="328"/>
      <c r="SC190" s="328"/>
      <c r="SD190" s="328"/>
      <c r="SE190" s="328"/>
      <c r="SF190" s="328"/>
      <c r="SG190" s="328"/>
      <c r="SH190" s="328"/>
      <c r="SI190" s="328"/>
      <c r="SJ190" s="328"/>
      <c r="SK190" s="328"/>
      <c r="SL190" s="328"/>
      <c r="SM190" s="328"/>
      <c r="SN190" s="328"/>
      <c r="SO190" s="328"/>
      <c r="SP190" s="328"/>
      <c r="SQ190" s="328"/>
      <c r="SR190" s="328"/>
      <c r="SS190" s="328"/>
      <c r="ST190" s="328"/>
      <c r="SU190" s="328"/>
      <c r="SV190" s="328"/>
      <c r="SW190" s="328"/>
      <c r="SX190" s="328"/>
      <c r="SY190" s="328"/>
      <c r="SZ190" s="328"/>
      <c r="TA190" s="328"/>
      <c r="TB190" s="328"/>
      <c r="TC190" s="328"/>
      <c r="TD190" s="328"/>
      <c r="TE190" s="328"/>
      <c r="TF190" s="328"/>
      <c r="TG190" s="328"/>
      <c r="TH190" s="328"/>
      <c r="TI190" s="328"/>
      <c r="TJ190" s="328"/>
      <c r="TK190" s="328"/>
      <c r="TL190" s="328"/>
      <c r="TM190" s="328"/>
      <c r="TN190" s="328"/>
      <c r="TO190" s="328"/>
      <c r="TP190" s="328"/>
      <c r="TQ190" s="328"/>
      <c r="TR190" s="328"/>
      <c r="TS190" s="328"/>
      <c r="TT190" s="328"/>
      <c r="TU190" s="328"/>
      <c r="TV190" s="328"/>
      <c r="TW190" s="328"/>
      <c r="TX190" s="328"/>
      <c r="TY190" s="328"/>
      <c r="TZ190" s="328"/>
      <c r="UA190" s="328"/>
      <c r="UB190" s="328"/>
      <c r="UC190" s="328"/>
      <c r="UD190" s="328"/>
      <c r="UE190" s="328"/>
      <c r="UF190" s="328"/>
      <c r="UG190" s="328"/>
      <c r="UH190" s="328"/>
      <c r="UI190" s="328"/>
      <c r="UJ190" s="328"/>
      <c r="UK190" s="328"/>
      <c r="UL190" s="328"/>
      <c r="UM190" s="328"/>
      <c r="UN190" s="328"/>
      <c r="UO190" s="328"/>
      <c r="UP190" s="328"/>
      <c r="UQ190" s="328"/>
      <c r="UR190" s="328"/>
      <c r="US190" s="328"/>
      <c r="UT190" s="328"/>
      <c r="UU190" s="328"/>
      <c r="UV190" s="328"/>
      <c r="UW190" s="328"/>
      <c r="UX190" s="328"/>
      <c r="UY190" s="328"/>
      <c r="UZ190" s="328"/>
      <c r="VA190" s="328"/>
      <c r="VB190" s="328"/>
      <c r="VC190" s="328"/>
      <c r="VD190" s="328"/>
      <c r="VE190" s="328"/>
      <c r="VF190" s="328"/>
      <c r="VG190" s="328"/>
      <c r="VH190" s="328"/>
      <c r="VI190" s="328"/>
      <c r="VJ190" s="328"/>
      <c r="VK190" s="328"/>
      <c r="VL190" s="328"/>
      <c r="VM190" s="328"/>
      <c r="VN190" s="328"/>
      <c r="VO190" s="328"/>
      <c r="VP190" s="328"/>
      <c r="VQ190" s="328"/>
      <c r="VR190" s="328"/>
      <c r="VS190" s="328"/>
      <c r="VT190" s="328"/>
      <c r="VU190" s="328"/>
      <c r="VV190" s="328"/>
      <c r="VW190" s="328"/>
      <c r="VX190" s="328"/>
      <c r="VY190" s="328"/>
      <c r="VZ190" s="328"/>
      <c r="WA190" s="328"/>
      <c r="WB190" s="328"/>
      <c r="WC190" s="328"/>
      <c r="WD190" s="328"/>
      <c r="WE190" s="328"/>
      <c r="WF190" s="328"/>
      <c r="WG190" s="328"/>
      <c r="WH190" s="328"/>
      <c r="WI190" s="328"/>
      <c r="WJ190" s="328"/>
      <c r="WK190" s="328"/>
      <c r="WL190" s="328"/>
      <c r="WM190" s="328"/>
      <c r="WN190" s="328"/>
      <c r="WO190" s="328"/>
      <c r="WP190" s="328"/>
      <c r="WQ190" s="328"/>
      <c r="WR190" s="328"/>
      <c r="WS190" s="328"/>
      <c r="WT190" s="328"/>
      <c r="WU190" s="328"/>
      <c r="WV190" s="328"/>
      <c r="WW190" s="328"/>
      <c r="WX190" s="328"/>
      <c r="WY190" s="328"/>
      <c r="WZ190" s="328"/>
      <c r="XA190" s="328"/>
      <c r="XB190" s="328"/>
      <c r="XC190" s="328"/>
      <c r="XD190" s="328"/>
      <c r="XE190" s="328"/>
      <c r="XF190" s="328"/>
      <c r="XG190" s="328"/>
      <c r="XH190" s="328"/>
      <c r="XI190" s="328"/>
      <c r="XJ190" s="328"/>
      <c r="XK190" s="328"/>
      <c r="XL190" s="328"/>
      <c r="XM190" s="328"/>
      <c r="XN190" s="328"/>
      <c r="XO190" s="328"/>
      <c r="XP190" s="328"/>
      <c r="XQ190" s="328"/>
      <c r="XR190" s="328"/>
      <c r="XS190" s="328"/>
      <c r="XT190" s="328"/>
      <c r="XU190" s="328"/>
      <c r="XV190" s="328"/>
      <c r="XW190" s="328"/>
      <c r="XX190" s="328"/>
      <c r="XY190" s="328"/>
      <c r="XZ190" s="328"/>
      <c r="YA190" s="328"/>
      <c r="YB190" s="328"/>
      <c r="YC190" s="328"/>
      <c r="YD190" s="328"/>
      <c r="YE190" s="328"/>
      <c r="YF190" s="328"/>
      <c r="YG190" s="328"/>
      <c r="YH190" s="328"/>
      <c r="YI190" s="328"/>
      <c r="YJ190" s="328"/>
      <c r="YK190" s="328"/>
      <c r="YL190" s="328"/>
      <c r="YM190" s="328"/>
      <c r="YN190" s="328"/>
      <c r="YO190" s="328"/>
      <c r="YP190" s="328"/>
      <c r="YQ190" s="328"/>
      <c r="YR190" s="328"/>
      <c r="YS190" s="328"/>
      <c r="YT190" s="328"/>
      <c r="YU190" s="328"/>
      <c r="YV190" s="328"/>
      <c r="YW190" s="328"/>
      <c r="YX190" s="328"/>
      <c r="YY190" s="328"/>
      <c r="YZ190" s="328"/>
      <c r="ZA190" s="328"/>
      <c r="ZB190" s="328"/>
      <c r="ZC190" s="328"/>
      <c r="ZD190" s="328"/>
      <c r="ZE190" s="328"/>
      <c r="ZF190" s="328"/>
      <c r="ZG190" s="328"/>
      <c r="ZH190" s="328"/>
      <c r="ZI190" s="328"/>
      <c r="ZJ190" s="328"/>
      <c r="ZK190" s="328"/>
      <c r="ZL190" s="328"/>
      <c r="ZM190" s="328"/>
      <c r="ZN190" s="328"/>
      <c r="ZO190" s="328"/>
      <c r="ZP190" s="328"/>
      <c r="ZQ190" s="328"/>
      <c r="ZR190" s="328"/>
      <c r="ZS190" s="328"/>
      <c r="ZT190" s="328"/>
      <c r="ZU190" s="328"/>
      <c r="ZV190" s="328"/>
      <c r="ZW190" s="328"/>
      <c r="ZX190" s="328"/>
      <c r="ZY190" s="328"/>
      <c r="ZZ190" s="328"/>
      <c r="AAA190" s="328"/>
      <c r="AAB190" s="328"/>
      <c r="AAC190" s="328"/>
      <c r="AAD190" s="328"/>
      <c r="AAE190" s="328"/>
      <c r="AAF190" s="328"/>
      <c r="AAG190" s="328"/>
      <c r="AAH190" s="328"/>
      <c r="AAI190" s="328"/>
      <c r="AAJ190" s="328"/>
      <c r="AAK190" s="328"/>
      <c r="AAL190" s="328"/>
      <c r="AAM190" s="328"/>
      <c r="AAN190" s="328"/>
      <c r="AAO190" s="328"/>
      <c r="AAP190" s="328"/>
      <c r="AAQ190" s="328"/>
      <c r="AAR190" s="328"/>
      <c r="AAS190" s="328"/>
      <c r="AAT190" s="328"/>
      <c r="AAU190" s="328"/>
      <c r="AAV190" s="328"/>
      <c r="AAW190" s="328"/>
      <c r="AAX190" s="328"/>
      <c r="AAY190" s="328"/>
      <c r="AAZ190" s="328"/>
      <c r="ABA190" s="328"/>
      <c r="ABB190" s="328"/>
      <c r="ABC190" s="328"/>
      <c r="ABD190" s="328"/>
      <c r="ABE190" s="328"/>
      <c r="ABF190" s="328"/>
      <c r="ABG190" s="328"/>
      <c r="ABH190" s="328"/>
    </row>
    <row r="191" spans="1:736" s="50" customFormat="1" ht="45.75" customHeight="1">
      <c r="A191" s="589">
        <f>1+A190</f>
        <v>190</v>
      </c>
      <c r="B191" s="151" t="s">
        <v>2198</v>
      </c>
      <c r="C191" s="134" t="s">
        <v>2199</v>
      </c>
      <c r="D191" s="138" t="s">
        <v>451</v>
      </c>
      <c r="E191" s="135">
        <v>45408</v>
      </c>
      <c r="F191" s="136">
        <v>45412</v>
      </c>
      <c r="G191" s="136">
        <v>45502</v>
      </c>
      <c r="H191" s="134" t="s">
        <v>94</v>
      </c>
      <c r="I191" s="139" t="s">
        <v>95</v>
      </c>
      <c r="J191" s="158" t="s">
        <v>2200</v>
      </c>
      <c r="K191" s="251">
        <v>1032401394</v>
      </c>
      <c r="L191" s="134">
        <v>5</v>
      </c>
      <c r="M191" s="252" t="s">
        <v>97</v>
      </c>
      <c r="N191" s="141" t="s">
        <v>98</v>
      </c>
      <c r="O191" s="151" t="s">
        <v>857</v>
      </c>
      <c r="P191" s="134" t="s">
        <v>2032</v>
      </c>
      <c r="Q191" s="134" t="s">
        <v>681</v>
      </c>
      <c r="R191" s="143">
        <f>+G191-F191</f>
        <v>90</v>
      </c>
      <c r="S191" s="134" t="s">
        <v>1900</v>
      </c>
      <c r="T191" s="253">
        <v>15000000</v>
      </c>
      <c r="U191" s="254" t="s">
        <v>2201</v>
      </c>
      <c r="V191" s="253">
        <f>+T191</f>
        <v>15000000</v>
      </c>
      <c r="W191" s="255" t="s">
        <v>2130</v>
      </c>
      <c r="X191" s="256" t="s">
        <v>473</v>
      </c>
      <c r="Y191" s="314">
        <f>+Z191+AA191+AB191</f>
        <v>15000000</v>
      </c>
      <c r="Z191" s="148">
        <f>+V191</f>
        <v>15000000</v>
      </c>
      <c r="AA191" s="149">
        <v>0</v>
      </c>
      <c r="AB191" s="150">
        <f>+AC191+AD191+AE191+AF191+AG191+AH191+AI191+AJ191</f>
        <v>0</v>
      </c>
      <c r="AC191" s="149">
        <v>0</v>
      </c>
      <c r="AD191" s="149">
        <v>0</v>
      </c>
      <c r="AE191" s="149">
        <v>0</v>
      </c>
      <c r="AF191" s="149">
        <v>0</v>
      </c>
      <c r="AG191" s="149">
        <v>0</v>
      </c>
      <c r="AH191" s="149">
        <v>0</v>
      </c>
      <c r="AI191" s="149">
        <v>0</v>
      </c>
      <c r="AJ191" s="149">
        <v>0</v>
      </c>
      <c r="AK191" s="142" t="s">
        <v>104</v>
      </c>
      <c r="AL191" s="103" t="s">
        <v>2202</v>
      </c>
      <c r="AM191" s="134" t="s">
        <v>2203</v>
      </c>
      <c r="AN191" s="140" t="s">
        <v>1986</v>
      </c>
      <c r="AO191" s="142" t="s">
        <v>114</v>
      </c>
      <c r="AP191" s="134" t="s">
        <v>114</v>
      </c>
      <c r="AQ191" s="257" t="s">
        <v>114</v>
      </c>
      <c r="AR191" s="142" t="s">
        <v>114</v>
      </c>
      <c r="AS191" s="134" t="s">
        <v>578</v>
      </c>
      <c r="AT191" s="142" t="s">
        <v>578</v>
      </c>
      <c r="AU191" s="142" t="s">
        <v>392</v>
      </c>
      <c r="AV191" s="134"/>
      <c r="AW191" s="134" t="s">
        <v>110</v>
      </c>
      <c r="AX191" s="134" t="s">
        <v>578</v>
      </c>
      <c r="AY191" s="134" t="s">
        <v>108</v>
      </c>
      <c r="AZ191" s="156"/>
      <c r="BA191" s="134"/>
      <c r="BB191" s="169"/>
      <c r="BC191" s="156"/>
      <c r="BD191" s="143"/>
      <c r="BE191" s="143"/>
      <c r="BF191" s="143"/>
      <c r="BG191" s="156"/>
      <c r="BH191" s="153">
        <f>T191+BB191</f>
        <v>15000000</v>
      </c>
      <c r="BI191" s="158" t="s">
        <v>113</v>
      </c>
      <c r="BJ191" s="134"/>
      <c r="BK191" s="141" t="s">
        <v>114</v>
      </c>
      <c r="BL191" s="156"/>
      <c r="BM191" s="166"/>
      <c r="BN191" s="170" t="s">
        <v>964</v>
      </c>
      <c r="BO191" s="141">
        <v>36</v>
      </c>
      <c r="BP191" s="141" t="s">
        <v>108</v>
      </c>
      <c r="BQ191" s="141" t="s">
        <v>108</v>
      </c>
      <c r="BR191" s="141" t="s">
        <v>108</v>
      </c>
      <c r="BS191" s="141" t="s">
        <v>108</v>
      </c>
      <c r="BT191" s="141" t="s">
        <v>108</v>
      </c>
      <c r="BU191" s="166" t="s">
        <v>2204</v>
      </c>
      <c r="BV191" s="141">
        <v>3212599618</v>
      </c>
      <c r="BW191" s="114" t="s">
        <v>2205</v>
      </c>
      <c r="BX191" s="158" t="s">
        <v>839</v>
      </c>
      <c r="BY191" s="141" t="s">
        <v>119</v>
      </c>
      <c r="BZ191" s="259" t="s">
        <v>2206</v>
      </c>
      <c r="CA191" s="157" t="s">
        <v>109</v>
      </c>
      <c r="CB191" s="157" t="s">
        <v>109</v>
      </c>
      <c r="CC191" s="157" t="s">
        <v>109</v>
      </c>
      <c r="CD191" s="157"/>
      <c r="CE191" s="157"/>
      <c r="CF191" s="157"/>
      <c r="CG191" s="157"/>
      <c r="CH191" s="157"/>
      <c r="CI191" s="157"/>
      <c r="CJ191" s="157"/>
      <c r="CK191" s="157"/>
      <c r="CL191" s="157"/>
      <c r="CM191" s="157" t="s">
        <v>109</v>
      </c>
      <c r="CN191" s="157"/>
    </row>
    <row r="192" spans="1:736" s="98" customFormat="1" ht="45.75" customHeight="1">
      <c r="A192" s="589">
        <f>1+A191</f>
        <v>191</v>
      </c>
      <c r="B192" s="87" t="s">
        <v>2207</v>
      </c>
      <c r="C192" s="70" t="s">
        <v>2208</v>
      </c>
      <c r="D192" s="74" t="s">
        <v>1034</v>
      </c>
      <c r="E192" s="71">
        <v>45408</v>
      </c>
      <c r="F192" s="72">
        <v>45411</v>
      </c>
      <c r="G192" s="72">
        <v>45481</v>
      </c>
      <c r="H192" s="70" t="s">
        <v>94</v>
      </c>
      <c r="I192" s="75" t="s">
        <v>95</v>
      </c>
      <c r="J192" s="95" t="s">
        <v>2209</v>
      </c>
      <c r="K192" s="122">
        <v>35199816</v>
      </c>
      <c r="L192" s="70">
        <v>5</v>
      </c>
      <c r="M192" s="111" t="s">
        <v>97</v>
      </c>
      <c r="N192" s="77" t="s">
        <v>98</v>
      </c>
      <c r="O192" s="87" t="s">
        <v>857</v>
      </c>
      <c r="P192" s="70" t="s">
        <v>2210</v>
      </c>
      <c r="Q192" s="70" t="s">
        <v>2211</v>
      </c>
      <c r="R192" s="79">
        <f>+G192-F192</f>
        <v>70</v>
      </c>
      <c r="S192" s="70" t="s">
        <v>2212</v>
      </c>
      <c r="T192" s="123">
        <v>15633330</v>
      </c>
      <c r="U192" s="124" t="s">
        <v>2213</v>
      </c>
      <c r="V192" s="123">
        <f>+T192</f>
        <v>15633330</v>
      </c>
      <c r="W192" s="125" t="s">
        <v>2130</v>
      </c>
      <c r="X192" s="126" t="s">
        <v>1040</v>
      </c>
      <c r="Y192" s="311">
        <f>+Z192+AA192+AB192</f>
        <v>15633330</v>
      </c>
      <c r="Z192" s="84">
        <v>0</v>
      </c>
      <c r="AA192" s="86">
        <v>0</v>
      </c>
      <c r="AB192" s="85">
        <f>+AC192+AD192+AE192+AF192+AG192+AH192+AI192+AJ192</f>
        <v>15633330</v>
      </c>
      <c r="AC192" s="86">
        <v>0</v>
      </c>
      <c r="AD192" s="86">
        <v>0</v>
      </c>
      <c r="AE192" s="86">
        <f>+V192</f>
        <v>15633330</v>
      </c>
      <c r="AF192" s="86">
        <v>0</v>
      </c>
      <c r="AG192" s="86">
        <v>0</v>
      </c>
      <c r="AH192" s="86">
        <v>0</v>
      </c>
      <c r="AI192" s="86">
        <v>0</v>
      </c>
      <c r="AJ192" s="86">
        <v>0</v>
      </c>
      <c r="AK192" s="78" t="s">
        <v>104</v>
      </c>
      <c r="AL192" s="103" t="s">
        <v>2214</v>
      </c>
      <c r="AM192" s="70" t="s">
        <v>1367</v>
      </c>
      <c r="AN192" s="76">
        <v>20472825</v>
      </c>
      <c r="AO192" s="78" t="s">
        <v>114</v>
      </c>
      <c r="AP192" s="70" t="s">
        <v>114</v>
      </c>
      <c r="AQ192" s="118" t="s">
        <v>114</v>
      </c>
      <c r="AR192" s="78" t="s">
        <v>114</v>
      </c>
      <c r="AS192" s="70" t="s">
        <v>578</v>
      </c>
      <c r="AT192" s="78" t="s">
        <v>578</v>
      </c>
      <c r="AU192" s="78" t="s">
        <v>392</v>
      </c>
      <c r="AV192" s="70"/>
      <c r="AW192" s="70"/>
      <c r="AX192" s="70" t="s">
        <v>109</v>
      </c>
      <c r="AY192" s="70" t="s">
        <v>108</v>
      </c>
      <c r="AZ192" s="92"/>
      <c r="BA192" s="70"/>
      <c r="BB192" s="100"/>
      <c r="BC192" s="92"/>
      <c r="BD192" s="79"/>
      <c r="BE192" s="79"/>
      <c r="BF192" s="79"/>
      <c r="BG192" s="92"/>
      <c r="BH192" s="90">
        <f>T192+BB192</f>
        <v>15633330</v>
      </c>
      <c r="BI192" s="158" t="s">
        <v>113</v>
      </c>
      <c r="BJ192" s="70"/>
      <c r="BK192" s="77" t="s">
        <v>114</v>
      </c>
      <c r="BL192" s="92"/>
      <c r="BM192" s="166"/>
      <c r="BN192" s="104" t="s">
        <v>964</v>
      </c>
      <c r="BO192" s="77">
        <v>40</v>
      </c>
      <c r="BP192" s="77" t="s">
        <v>108</v>
      </c>
      <c r="BQ192" s="77" t="s">
        <v>108</v>
      </c>
      <c r="BR192" s="77" t="s">
        <v>108</v>
      </c>
      <c r="BS192" s="77" t="s">
        <v>108</v>
      </c>
      <c r="BT192" s="77" t="s">
        <v>108</v>
      </c>
      <c r="BU192" s="105" t="s">
        <v>2215</v>
      </c>
      <c r="BV192" s="77">
        <v>3208166538</v>
      </c>
      <c r="BW192" s="114" t="s">
        <v>2216</v>
      </c>
      <c r="BX192" s="95" t="s">
        <v>881</v>
      </c>
      <c r="BY192" s="77" t="s">
        <v>119</v>
      </c>
      <c r="BZ192" s="127">
        <v>33743563013</v>
      </c>
      <c r="CA192" s="93" t="s">
        <v>109</v>
      </c>
      <c r="CB192" s="93" t="s">
        <v>109</v>
      </c>
      <c r="CC192" s="93" t="s">
        <v>109</v>
      </c>
      <c r="CD192" s="93"/>
      <c r="CE192" s="93"/>
      <c r="CF192" s="93"/>
      <c r="CG192" s="93"/>
      <c r="CH192" s="93"/>
      <c r="CI192" s="93"/>
      <c r="CJ192" s="93"/>
      <c r="CK192" s="93"/>
      <c r="CL192" s="93"/>
      <c r="CM192" s="93" t="s">
        <v>109</v>
      </c>
      <c r="CN192" s="93"/>
      <c r="CO192" s="50"/>
      <c r="CP192" s="50"/>
      <c r="CQ192" s="50"/>
      <c r="CR192" s="50"/>
      <c r="CS192" s="50"/>
      <c r="CT192" s="50"/>
      <c r="CU192" s="50"/>
      <c r="CV192" s="50"/>
      <c r="CW192" s="50"/>
      <c r="CX192" s="50"/>
      <c r="CY192" s="50"/>
      <c r="CZ192" s="50"/>
      <c r="DA192" s="50"/>
      <c r="DB192" s="50"/>
      <c r="DC192" s="50"/>
      <c r="DD192" s="50"/>
      <c r="DE192" s="50"/>
      <c r="DF192" s="50"/>
      <c r="DG192" s="50"/>
      <c r="DH192" s="50"/>
      <c r="DI192" s="50"/>
      <c r="DJ192" s="50"/>
      <c r="DK192" s="50"/>
      <c r="DL192" s="50"/>
      <c r="DM192" s="50"/>
      <c r="DN192" s="50"/>
      <c r="DO192" s="50"/>
      <c r="DP192" s="50"/>
      <c r="DQ192" s="50"/>
      <c r="DR192" s="50"/>
      <c r="DS192" s="50"/>
      <c r="DT192" s="50"/>
      <c r="DU192" s="50"/>
      <c r="DV192" s="50"/>
      <c r="DW192" s="50"/>
      <c r="DX192" s="50"/>
      <c r="DY192" s="50"/>
      <c r="DZ192" s="50"/>
      <c r="EA192" s="50"/>
      <c r="EB192" s="50"/>
      <c r="EC192" s="50"/>
      <c r="ED192" s="50"/>
      <c r="EE192" s="50"/>
      <c r="EF192" s="50"/>
      <c r="EG192" s="50"/>
      <c r="EH192" s="50"/>
      <c r="EI192" s="50"/>
      <c r="EJ192" s="50"/>
      <c r="EK192" s="50"/>
      <c r="EL192" s="50"/>
      <c r="EM192" s="50"/>
      <c r="EN192" s="50"/>
      <c r="EO192" s="50"/>
      <c r="EP192" s="50"/>
      <c r="EQ192" s="50"/>
      <c r="ER192" s="50"/>
      <c r="ES192" s="50"/>
      <c r="ET192" s="50"/>
      <c r="EU192" s="50"/>
      <c r="EV192" s="50"/>
      <c r="EW192" s="50"/>
      <c r="EX192" s="50"/>
      <c r="EY192" s="50"/>
      <c r="EZ192" s="50"/>
      <c r="FA192" s="50"/>
      <c r="FB192" s="50"/>
      <c r="FC192" s="50"/>
      <c r="FD192" s="50"/>
      <c r="FE192" s="50"/>
      <c r="FF192" s="50"/>
      <c r="FG192" s="50"/>
      <c r="FH192" s="50"/>
      <c r="FI192" s="50"/>
      <c r="FJ192" s="50"/>
      <c r="FK192" s="50"/>
      <c r="FL192" s="50"/>
      <c r="FM192" s="50"/>
      <c r="FN192" s="50"/>
      <c r="FO192" s="50"/>
      <c r="FP192" s="50"/>
      <c r="FQ192" s="50"/>
      <c r="FR192" s="50"/>
      <c r="FS192" s="50"/>
      <c r="FT192" s="50"/>
      <c r="FU192" s="50"/>
      <c r="FV192" s="50"/>
      <c r="FW192" s="50"/>
      <c r="FX192" s="50"/>
      <c r="FY192" s="50"/>
      <c r="FZ192" s="50"/>
      <c r="GA192" s="50"/>
      <c r="GB192" s="50"/>
      <c r="GC192" s="50"/>
      <c r="GD192" s="50"/>
      <c r="GE192" s="50"/>
      <c r="GF192" s="50"/>
      <c r="GG192" s="50"/>
      <c r="GH192" s="50"/>
      <c r="GI192" s="50"/>
      <c r="GJ192" s="50"/>
      <c r="GK192" s="50"/>
      <c r="GL192" s="50"/>
      <c r="GM192" s="50"/>
      <c r="GN192" s="50"/>
      <c r="GO192" s="50"/>
      <c r="GP192" s="50"/>
      <c r="GQ192" s="50"/>
      <c r="GR192" s="50"/>
      <c r="GS192" s="50"/>
      <c r="GT192" s="50"/>
      <c r="GU192" s="50"/>
    </row>
    <row r="193" spans="1:736" s="361" customFormat="1" ht="45.75" customHeight="1">
      <c r="A193" s="589">
        <f>1+A192</f>
        <v>192</v>
      </c>
      <c r="B193" s="151" t="s">
        <v>2217</v>
      </c>
      <c r="C193" s="134" t="s">
        <v>2218</v>
      </c>
      <c r="D193" s="138" t="s">
        <v>1417</v>
      </c>
      <c r="E193" s="135">
        <v>45408</v>
      </c>
      <c r="F193" s="136">
        <v>45411</v>
      </c>
      <c r="G193" s="136">
        <v>45502</v>
      </c>
      <c r="H193" s="134" t="s">
        <v>94</v>
      </c>
      <c r="I193" s="139" t="s">
        <v>180</v>
      </c>
      <c r="J193" s="158" t="s">
        <v>2219</v>
      </c>
      <c r="K193" s="251">
        <v>35474157</v>
      </c>
      <c r="L193" s="134">
        <v>9</v>
      </c>
      <c r="M193" s="252" t="s">
        <v>97</v>
      </c>
      <c r="N193" s="141" t="s">
        <v>98</v>
      </c>
      <c r="O193" s="151" t="s">
        <v>427</v>
      </c>
      <c r="P193" s="134" t="s">
        <v>2220</v>
      </c>
      <c r="Q193" s="134" t="s">
        <v>681</v>
      </c>
      <c r="R193" s="143">
        <f>+G193-F193</f>
        <v>91</v>
      </c>
      <c r="S193" s="134" t="s">
        <v>1409</v>
      </c>
      <c r="T193" s="253">
        <v>9000000</v>
      </c>
      <c r="U193" s="254" t="s">
        <v>2221</v>
      </c>
      <c r="V193" s="253">
        <f>+T193</f>
        <v>9000000</v>
      </c>
      <c r="W193" s="255" t="s">
        <v>2130</v>
      </c>
      <c r="X193" s="256" t="s">
        <v>473</v>
      </c>
      <c r="Y193" s="314">
        <f>+Z193+AA193+AB193</f>
        <v>9000000</v>
      </c>
      <c r="Z193" s="148">
        <f>+V193</f>
        <v>9000000</v>
      </c>
      <c r="AA193" s="149">
        <v>0</v>
      </c>
      <c r="AB193" s="150">
        <f>+AC193+AD193+AE193+AF193+AG193+AH193+AI193+AJ193</f>
        <v>0</v>
      </c>
      <c r="AC193" s="149">
        <v>0</v>
      </c>
      <c r="AD193" s="149">
        <v>0</v>
      </c>
      <c r="AE193" s="149">
        <v>0</v>
      </c>
      <c r="AF193" s="149">
        <v>0</v>
      </c>
      <c r="AG193" s="149">
        <v>0</v>
      </c>
      <c r="AH193" s="149">
        <v>0</v>
      </c>
      <c r="AI193" s="149">
        <v>0</v>
      </c>
      <c r="AJ193" s="149">
        <v>0</v>
      </c>
      <c r="AK193" s="142" t="s">
        <v>104</v>
      </c>
      <c r="AL193" s="103" t="s">
        <v>2222</v>
      </c>
      <c r="AM193" s="134" t="s">
        <v>1719</v>
      </c>
      <c r="AN193" s="140">
        <v>35197818</v>
      </c>
      <c r="AO193" s="142" t="s">
        <v>114</v>
      </c>
      <c r="AP193" s="134" t="s">
        <v>114</v>
      </c>
      <c r="AQ193" s="257" t="s">
        <v>114</v>
      </c>
      <c r="AR193" s="142" t="s">
        <v>114</v>
      </c>
      <c r="AS193" s="134" t="s">
        <v>578</v>
      </c>
      <c r="AT193" s="142" t="s">
        <v>578</v>
      </c>
      <c r="AU193" s="142" t="s">
        <v>392</v>
      </c>
      <c r="AV193" s="134"/>
      <c r="AW193" s="134"/>
      <c r="AX193" s="134"/>
      <c r="AY193" s="134" t="s">
        <v>108</v>
      </c>
      <c r="AZ193" s="156"/>
      <c r="BA193" s="134"/>
      <c r="BB193" s="169"/>
      <c r="BC193" s="156"/>
      <c r="BD193" s="143"/>
      <c r="BE193" s="143"/>
      <c r="BF193" s="143"/>
      <c r="BG193" s="156"/>
      <c r="BH193" s="153">
        <f>T193+BB193</f>
        <v>9000000</v>
      </c>
      <c r="BI193" s="158" t="s">
        <v>113</v>
      </c>
      <c r="BJ193" s="134"/>
      <c r="BK193" s="141" t="s">
        <v>114</v>
      </c>
      <c r="BL193" s="156"/>
      <c r="BM193" s="166"/>
      <c r="BN193" s="170" t="s">
        <v>964</v>
      </c>
      <c r="BO193" s="141">
        <v>54</v>
      </c>
      <c r="BP193" s="141" t="s">
        <v>108</v>
      </c>
      <c r="BQ193" s="141" t="s">
        <v>108</v>
      </c>
      <c r="BR193" s="141" t="s">
        <v>108</v>
      </c>
      <c r="BS193" s="141" t="s">
        <v>108</v>
      </c>
      <c r="BT193" s="141" t="s">
        <v>108</v>
      </c>
      <c r="BU193" s="166" t="s">
        <v>2223</v>
      </c>
      <c r="BV193" s="141">
        <v>8842670</v>
      </c>
      <c r="BW193" s="114" t="s">
        <v>2224</v>
      </c>
      <c r="BX193" s="158" t="s">
        <v>657</v>
      </c>
      <c r="BY193" s="141" t="s">
        <v>119</v>
      </c>
      <c r="BZ193" s="298">
        <v>338189830</v>
      </c>
      <c r="CA193" s="157" t="s">
        <v>109</v>
      </c>
      <c r="CB193" s="157" t="s">
        <v>109</v>
      </c>
      <c r="CC193" s="157" t="s">
        <v>109</v>
      </c>
      <c r="CD193" s="157"/>
      <c r="CE193" s="157"/>
      <c r="CF193" s="157"/>
      <c r="CG193" s="157"/>
      <c r="CH193" s="157"/>
      <c r="CI193" s="157"/>
      <c r="CJ193" s="157"/>
      <c r="CK193" s="157"/>
      <c r="CL193" s="157"/>
      <c r="CM193" s="157" t="s">
        <v>109</v>
      </c>
      <c r="CN193" s="157"/>
      <c r="CO193" s="50"/>
      <c r="CP193" s="50"/>
      <c r="CQ193" s="50"/>
      <c r="CR193" s="50"/>
      <c r="CS193" s="50"/>
      <c r="CT193" s="50"/>
      <c r="CU193" s="50"/>
      <c r="CV193" s="50"/>
      <c r="CW193" s="50"/>
      <c r="CX193" s="50"/>
      <c r="CY193" s="50"/>
      <c r="CZ193" s="50"/>
      <c r="DA193" s="50"/>
      <c r="DB193" s="50"/>
      <c r="DC193" s="50"/>
      <c r="DD193" s="50"/>
      <c r="DE193" s="50"/>
      <c r="DF193" s="50"/>
      <c r="DG193" s="50"/>
      <c r="DH193" s="50"/>
      <c r="DI193" s="50"/>
      <c r="DJ193" s="50"/>
      <c r="DK193" s="50"/>
      <c r="DL193" s="50"/>
      <c r="DM193" s="50"/>
      <c r="DN193" s="50"/>
      <c r="DO193" s="50"/>
      <c r="DP193" s="50"/>
      <c r="DQ193" s="50"/>
      <c r="DR193" s="50"/>
      <c r="DS193" s="50"/>
      <c r="DT193" s="50"/>
      <c r="DU193" s="50"/>
      <c r="DV193" s="50"/>
      <c r="DW193" s="50"/>
      <c r="DX193" s="50"/>
      <c r="DY193" s="50"/>
      <c r="DZ193" s="50"/>
      <c r="EA193" s="50"/>
      <c r="EB193" s="50"/>
      <c r="EC193" s="50"/>
      <c r="ED193" s="50"/>
      <c r="EE193" s="50"/>
      <c r="EF193" s="50"/>
      <c r="EG193" s="50"/>
      <c r="EH193" s="50"/>
      <c r="EI193" s="50"/>
      <c r="EJ193" s="50"/>
      <c r="EK193" s="50"/>
      <c r="EL193" s="50"/>
      <c r="EM193" s="50"/>
      <c r="EN193" s="50"/>
      <c r="EO193" s="50"/>
      <c r="EP193" s="50"/>
      <c r="EQ193" s="50"/>
      <c r="ER193" s="50"/>
      <c r="ES193" s="50"/>
      <c r="ET193" s="50"/>
      <c r="EU193" s="50"/>
      <c r="EV193" s="50"/>
      <c r="EW193" s="50"/>
      <c r="EX193" s="50"/>
      <c r="EY193" s="50"/>
      <c r="EZ193" s="50"/>
      <c r="FA193" s="50"/>
      <c r="FB193" s="50"/>
      <c r="FC193" s="50"/>
      <c r="FD193" s="50"/>
      <c r="FE193" s="50"/>
      <c r="FF193" s="50"/>
      <c r="FG193" s="50"/>
      <c r="FH193" s="50"/>
      <c r="FI193" s="50"/>
      <c r="FJ193" s="50"/>
      <c r="FK193" s="50"/>
      <c r="FL193" s="50"/>
      <c r="FM193" s="50"/>
      <c r="FN193" s="50"/>
      <c r="FO193" s="50"/>
      <c r="FP193" s="50"/>
      <c r="FQ193" s="50"/>
      <c r="FR193" s="50"/>
      <c r="FS193" s="50"/>
      <c r="FT193" s="50"/>
      <c r="FU193" s="50"/>
      <c r="FV193" s="50"/>
      <c r="FW193" s="50"/>
      <c r="FX193" s="50"/>
      <c r="FY193" s="50"/>
      <c r="FZ193" s="50"/>
      <c r="GA193" s="50"/>
      <c r="GB193" s="50"/>
      <c r="GC193" s="50"/>
      <c r="GD193" s="50"/>
      <c r="GE193" s="50"/>
      <c r="GF193" s="50"/>
      <c r="GG193" s="50"/>
      <c r="GH193" s="50"/>
      <c r="GI193" s="50"/>
      <c r="GJ193" s="50"/>
      <c r="GK193" s="50"/>
      <c r="GL193" s="50"/>
      <c r="GM193" s="50"/>
      <c r="GN193" s="50"/>
      <c r="GO193" s="50"/>
      <c r="GP193" s="50"/>
      <c r="GQ193" s="50"/>
      <c r="GR193" s="50"/>
      <c r="GS193" s="50"/>
      <c r="GT193" s="50"/>
      <c r="GU193" s="50"/>
      <c r="GV193" s="16"/>
      <c r="GW193" s="16"/>
      <c r="GX193" s="16"/>
      <c r="GY193" s="16"/>
      <c r="GZ193" s="16"/>
      <c r="HA193" s="16"/>
      <c r="HB193" s="16"/>
      <c r="HC193" s="16"/>
      <c r="HD193" s="16"/>
      <c r="HE193" s="16"/>
      <c r="HF193" s="16"/>
      <c r="HG193" s="16"/>
      <c r="HH193" s="16"/>
      <c r="HI193" s="16"/>
      <c r="HJ193" s="16"/>
      <c r="HK193" s="16"/>
      <c r="HL193" s="16"/>
      <c r="HM193" s="16"/>
      <c r="HN193" s="16"/>
      <c r="HO193" s="16"/>
      <c r="HP193" s="16"/>
      <c r="HQ193" s="16"/>
      <c r="HR193" s="16"/>
      <c r="HS193" s="16"/>
      <c r="HT193" s="16"/>
      <c r="HU193" s="16"/>
      <c r="HV193" s="16"/>
      <c r="HW193" s="16"/>
      <c r="HX193" s="16"/>
      <c r="HY193" s="16"/>
      <c r="HZ193" s="16"/>
      <c r="IA193" s="16"/>
      <c r="IB193" s="16"/>
      <c r="IC193" s="16"/>
      <c r="ID193" s="16"/>
      <c r="IE193" s="16"/>
      <c r="IF193" s="16"/>
      <c r="IG193" s="16"/>
      <c r="IH193" s="16"/>
      <c r="II193" s="16"/>
      <c r="IJ193" s="16"/>
      <c r="IK193" s="16"/>
      <c r="IL193" s="16"/>
      <c r="IM193" s="16"/>
      <c r="IN193" s="16"/>
      <c r="IO193" s="16"/>
      <c r="IP193" s="16"/>
      <c r="IQ193" s="16"/>
      <c r="IR193" s="16"/>
      <c r="IS193" s="16"/>
      <c r="IT193" s="16"/>
      <c r="IU193" s="16"/>
      <c r="IV193" s="16"/>
      <c r="IW193" s="16"/>
      <c r="IX193" s="16"/>
      <c r="IY193" s="16"/>
      <c r="IZ193" s="16"/>
      <c r="JA193" s="16"/>
      <c r="JB193" s="16"/>
      <c r="JC193" s="16"/>
      <c r="JD193" s="16"/>
      <c r="JE193" s="16"/>
      <c r="JF193" s="16"/>
      <c r="JG193" s="16"/>
      <c r="JH193" s="16"/>
      <c r="JI193" s="16"/>
      <c r="JJ193" s="16"/>
      <c r="JK193" s="16"/>
      <c r="JL193" s="16"/>
      <c r="JM193" s="16"/>
      <c r="JN193" s="16"/>
      <c r="JO193" s="16"/>
      <c r="JP193" s="16"/>
      <c r="JQ193" s="16"/>
      <c r="JR193" s="16"/>
      <c r="JS193" s="16"/>
      <c r="JT193" s="16"/>
      <c r="JU193" s="16"/>
      <c r="JV193" s="16"/>
      <c r="JW193" s="16"/>
      <c r="JX193" s="16"/>
      <c r="JY193" s="16"/>
      <c r="JZ193" s="16"/>
      <c r="KA193" s="16"/>
      <c r="KB193" s="16"/>
      <c r="KC193" s="16"/>
      <c r="KD193" s="16"/>
      <c r="KE193" s="16"/>
      <c r="KF193" s="16"/>
      <c r="KG193" s="16"/>
      <c r="KH193" s="16"/>
      <c r="KI193" s="16"/>
      <c r="KJ193" s="16"/>
      <c r="KK193" s="16"/>
      <c r="KL193" s="16"/>
      <c r="KM193" s="16"/>
      <c r="KN193" s="16"/>
      <c r="KO193" s="16"/>
      <c r="KP193" s="16"/>
      <c r="KQ193" s="16"/>
      <c r="KR193" s="16"/>
      <c r="KS193" s="16"/>
      <c r="KT193" s="16"/>
      <c r="KU193" s="16"/>
      <c r="KV193" s="16"/>
      <c r="KW193" s="16"/>
      <c r="KX193" s="16"/>
      <c r="KY193" s="16"/>
      <c r="KZ193" s="16"/>
      <c r="LA193" s="16"/>
      <c r="LB193" s="16"/>
      <c r="LC193" s="16"/>
      <c r="LD193" s="16"/>
      <c r="LE193" s="16"/>
      <c r="LF193" s="16"/>
      <c r="LG193" s="16"/>
      <c r="LH193" s="16"/>
      <c r="LI193" s="16"/>
      <c r="LJ193" s="16"/>
      <c r="LK193" s="16"/>
      <c r="LL193" s="16"/>
      <c r="LM193" s="16"/>
      <c r="LN193" s="16"/>
      <c r="LO193" s="16"/>
      <c r="LP193" s="16"/>
      <c r="LQ193" s="16"/>
      <c r="LR193" s="16"/>
      <c r="LS193" s="16"/>
      <c r="LT193" s="16"/>
      <c r="LU193" s="16"/>
      <c r="LV193" s="16"/>
      <c r="LW193" s="16"/>
      <c r="LX193" s="16"/>
      <c r="LY193" s="16"/>
      <c r="LZ193" s="16"/>
      <c r="MA193" s="16"/>
      <c r="MB193" s="16"/>
      <c r="MC193" s="16"/>
      <c r="MD193" s="16"/>
      <c r="ME193" s="16"/>
      <c r="MF193" s="16"/>
      <c r="MG193" s="16"/>
      <c r="MH193" s="16"/>
      <c r="MI193" s="16"/>
      <c r="MJ193" s="16"/>
      <c r="MK193" s="16"/>
      <c r="ML193" s="16"/>
      <c r="MM193" s="16"/>
      <c r="MN193" s="16"/>
      <c r="MO193" s="16"/>
      <c r="MP193" s="16"/>
      <c r="MQ193" s="16"/>
      <c r="MR193" s="16"/>
      <c r="MS193" s="16"/>
      <c r="MT193" s="16"/>
      <c r="MU193" s="16"/>
      <c r="MV193" s="16"/>
      <c r="MW193" s="16"/>
      <c r="MX193" s="16"/>
      <c r="MY193" s="16"/>
      <c r="MZ193" s="16"/>
      <c r="NA193" s="16"/>
      <c r="NB193" s="16"/>
      <c r="NC193" s="16"/>
      <c r="ND193" s="16"/>
      <c r="NE193" s="16"/>
      <c r="NF193" s="16"/>
      <c r="NG193" s="16"/>
      <c r="NH193" s="16"/>
      <c r="NI193" s="16"/>
      <c r="NJ193" s="16"/>
      <c r="NK193" s="16"/>
      <c r="NL193" s="16"/>
      <c r="NM193" s="16"/>
      <c r="NN193" s="16"/>
      <c r="NO193" s="16"/>
      <c r="NP193" s="16"/>
      <c r="NQ193" s="16"/>
      <c r="NR193" s="16"/>
      <c r="NS193" s="16"/>
      <c r="NT193" s="16"/>
      <c r="NU193" s="16"/>
      <c r="NV193" s="16"/>
      <c r="NW193" s="16"/>
      <c r="NX193" s="16"/>
      <c r="NY193" s="16"/>
      <c r="NZ193" s="16"/>
      <c r="OA193" s="16"/>
      <c r="OB193" s="16"/>
      <c r="OC193" s="16"/>
      <c r="OD193" s="16"/>
      <c r="OE193" s="16"/>
      <c r="OF193" s="16"/>
      <c r="OG193" s="16"/>
      <c r="OH193" s="16"/>
      <c r="OI193" s="16"/>
      <c r="OJ193" s="16"/>
      <c r="OK193" s="16"/>
      <c r="OL193" s="16"/>
      <c r="OM193" s="16"/>
      <c r="ON193" s="16"/>
      <c r="OO193" s="16"/>
      <c r="OP193" s="16"/>
      <c r="OQ193" s="16"/>
      <c r="OR193" s="16"/>
      <c r="OS193" s="16"/>
      <c r="OT193" s="16"/>
      <c r="OU193" s="16"/>
      <c r="OV193" s="16"/>
      <c r="OW193" s="16"/>
      <c r="OX193" s="16"/>
      <c r="OY193" s="16"/>
      <c r="OZ193" s="16"/>
      <c r="PA193" s="16"/>
      <c r="PB193" s="16"/>
      <c r="PC193" s="16"/>
      <c r="PD193" s="16"/>
      <c r="PE193" s="16"/>
      <c r="PF193" s="16"/>
      <c r="PG193" s="16"/>
      <c r="PH193" s="16"/>
      <c r="PI193" s="16"/>
      <c r="PJ193" s="16"/>
      <c r="PK193" s="16"/>
      <c r="PL193" s="16"/>
      <c r="PM193" s="16"/>
      <c r="PN193" s="16"/>
      <c r="PO193" s="16"/>
      <c r="PP193" s="16"/>
      <c r="PQ193" s="16"/>
      <c r="PR193" s="16"/>
      <c r="PS193" s="16"/>
      <c r="PT193" s="16"/>
      <c r="PU193" s="16"/>
      <c r="PV193" s="16"/>
      <c r="PW193" s="16"/>
      <c r="PX193" s="16"/>
      <c r="PY193" s="16"/>
      <c r="PZ193" s="16"/>
      <c r="QA193" s="16"/>
      <c r="QB193" s="16"/>
      <c r="QC193" s="16"/>
      <c r="QD193" s="16"/>
      <c r="QE193" s="16"/>
      <c r="QF193" s="16"/>
      <c r="QG193" s="16"/>
      <c r="QH193" s="16"/>
      <c r="QI193" s="16"/>
      <c r="QJ193" s="16"/>
      <c r="QK193" s="16"/>
      <c r="QL193" s="16"/>
      <c r="QM193" s="16"/>
      <c r="QN193" s="16"/>
      <c r="QO193" s="16"/>
      <c r="QP193" s="16"/>
      <c r="QQ193" s="16"/>
      <c r="QR193" s="16"/>
      <c r="QS193" s="16"/>
      <c r="QT193" s="16"/>
      <c r="QU193" s="16"/>
      <c r="QV193" s="16"/>
      <c r="QW193" s="16"/>
      <c r="QX193" s="16"/>
      <c r="QY193" s="16"/>
      <c r="QZ193" s="16"/>
      <c r="RA193" s="16"/>
      <c r="RB193" s="16"/>
      <c r="RC193" s="16"/>
      <c r="RD193" s="16"/>
      <c r="RE193" s="16"/>
      <c r="RF193" s="16"/>
      <c r="RG193" s="16"/>
      <c r="RH193" s="16"/>
      <c r="RI193" s="16"/>
      <c r="RJ193" s="16"/>
      <c r="RK193" s="16"/>
      <c r="RL193" s="16"/>
      <c r="RM193" s="16"/>
      <c r="RN193" s="16"/>
      <c r="RO193" s="16"/>
      <c r="RP193" s="16"/>
      <c r="RQ193" s="16"/>
      <c r="RR193" s="16"/>
      <c r="RS193" s="16"/>
      <c r="RT193" s="16"/>
      <c r="RU193" s="16"/>
      <c r="RV193" s="16"/>
      <c r="RW193" s="16"/>
      <c r="RX193" s="16"/>
      <c r="RY193" s="16"/>
      <c r="RZ193" s="16"/>
      <c r="SA193" s="16"/>
      <c r="SB193" s="16"/>
      <c r="SC193" s="16"/>
      <c r="SD193" s="16"/>
      <c r="SE193" s="16"/>
      <c r="SF193" s="16"/>
      <c r="SG193" s="16"/>
      <c r="SH193" s="16"/>
      <c r="SI193" s="16"/>
      <c r="SJ193" s="16"/>
      <c r="SK193" s="16"/>
      <c r="SL193" s="16"/>
      <c r="SM193" s="16"/>
      <c r="SN193" s="16"/>
      <c r="SO193" s="16"/>
      <c r="SP193" s="16"/>
      <c r="SQ193" s="16"/>
      <c r="SR193" s="16"/>
      <c r="SS193" s="16"/>
      <c r="ST193" s="16"/>
      <c r="SU193" s="16"/>
      <c r="SV193" s="16"/>
      <c r="SW193" s="16"/>
      <c r="SX193" s="16"/>
      <c r="SY193" s="16"/>
      <c r="SZ193" s="16"/>
      <c r="TA193" s="16"/>
      <c r="TB193" s="16"/>
      <c r="TC193" s="16"/>
      <c r="TD193" s="16"/>
      <c r="TE193" s="16"/>
      <c r="TF193" s="16"/>
      <c r="TG193" s="16"/>
      <c r="TH193" s="16"/>
      <c r="TI193" s="16"/>
      <c r="TJ193" s="16"/>
      <c r="TK193" s="16"/>
      <c r="TL193" s="16"/>
      <c r="TM193" s="16"/>
      <c r="TN193" s="16"/>
      <c r="TO193" s="16"/>
      <c r="TP193" s="16"/>
      <c r="TQ193" s="16"/>
      <c r="TR193" s="16"/>
      <c r="TS193" s="16"/>
      <c r="TT193" s="16"/>
      <c r="TU193" s="16"/>
      <c r="TV193" s="16"/>
      <c r="TW193" s="16"/>
      <c r="TX193" s="16"/>
      <c r="TY193" s="16"/>
      <c r="TZ193" s="16"/>
      <c r="UA193" s="16"/>
      <c r="UB193" s="16"/>
      <c r="UC193" s="16"/>
      <c r="UD193" s="16"/>
      <c r="UE193" s="16"/>
      <c r="UF193" s="16"/>
      <c r="UG193" s="16"/>
      <c r="UH193" s="16"/>
      <c r="UI193" s="16"/>
      <c r="UJ193" s="16"/>
      <c r="UK193" s="16"/>
      <c r="UL193" s="16"/>
      <c r="UM193" s="16"/>
      <c r="UN193" s="16"/>
      <c r="UO193" s="16"/>
      <c r="UP193" s="16"/>
      <c r="UQ193" s="16"/>
      <c r="UR193" s="16"/>
      <c r="US193" s="16"/>
      <c r="UT193" s="16"/>
      <c r="UU193" s="16"/>
      <c r="UV193" s="16"/>
      <c r="UW193" s="16"/>
      <c r="UX193" s="16"/>
      <c r="UY193" s="16"/>
      <c r="UZ193" s="16"/>
      <c r="VA193" s="16"/>
      <c r="VB193" s="16"/>
      <c r="VC193" s="16"/>
      <c r="VD193" s="16"/>
      <c r="VE193" s="16"/>
      <c r="VF193" s="16"/>
      <c r="VG193" s="16"/>
      <c r="VH193" s="16"/>
      <c r="VI193" s="16"/>
      <c r="VJ193" s="16"/>
      <c r="VK193" s="16"/>
      <c r="VL193" s="16"/>
      <c r="VM193" s="16"/>
      <c r="VN193" s="16"/>
      <c r="VO193" s="16"/>
      <c r="VP193" s="16"/>
      <c r="VQ193" s="16"/>
      <c r="VR193" s="16"/>
      <c r="VS193" s="16"/>
      <c r="VT193" s="16"/>
      <c r="VU193" s="16"/>
      <c r="VV193" s="16"/>
      <c r="VW193" s="16"/>
      <c r="VX193" s="16"/>
      <c r="VY193" s="16"/>
      <c r="VZ193" s="16"/>
      <c r="WA193" s="16"/>
      <c r="WB193" s="16"/>
      <c r="WC193" s="16"/>
      <c r="WD193" s="16"/>
      <c r="WE193" s="16"/>
      <c r="WF193" s="16"/>
      <c r="WG193" s="16"/>
      <c r="WH193" s="16"/>
      <c r="WI193" s="16"/>
      <c r="WJ193" s="16"/>
      <c r="WK193" s="16"/>
      <c r="WL193" s="16"/>
      <c r="WM193" s="16"/>
      <c r="WN193" s="16"/>
      <c r="WO193" s="16"/>
      <c r="WP193" s="16"/>
      <c r="WQ193" s="16"/>
      <c r="WR193" s="16"/>
      <c r="WS193" s="16"/>
      <c r="WT193" s="16"/>
      <c r="WU193" s="16"/>
      <c r="WV193" s="16"/>
      <c r="WW193" s="16"/>
      <c r="WX193" s="16"/>
      <c r="WY193" s="16"/>
      <c r="WZ193" s="16"/>
      <c r="XA193" s="16"/>
      <c r="XB193" s="16"/>
      <c r="XC193" s="16"/>
      <c r="XD193" s="16"/>
      <c r="XE193" s="16"/>
      <c r="XF193" s="16"/>
      <c r="XG193" s="16"/>
      <c r="XH193" s="16"/>
      <c r="XI193" s="16"/>
      <c r="XJ193" s="16"/>
      <c r="XK193" s="16"/>
      <c r="XL193" s="16"/>
      <c r="XM193" s="16"/>
      <c r="XN193" s="16"/>
      <c r="XO193" s="16"/>
      <c r="XP193" s="16"/>
      <c r="XQ193" s="16"/>
      <c r="XR193" s="16"/>
      <c r="XS193" s="16"/>
      <c r="XT193" s="16"/>
      <c r="XU193" s="16"/>
      <c r="XV193" s="16"/>
      <c r="XW193" s="16"/>
      <c r="XX193" s="16"/>
      <c r="XY193" s="16"/>
      <c r="XZ193" s="16"/>
      <c r="YA193" s="16"/>
      <c r="YB193" s="16"/>
      <c r="YC193" s="16"/>
      <c r="YD193" s="16"/>
      <c r="YE193" s="16"/>
      <c r="YF193" s="16"/>
      <c r="YG193" s="16"/>
      <c r="YH193" s="16"/>
      <c r="YI193" s="16"/>
      <c r="YJ193" s="16"/>
      <c r="YK193" s="16"/>
      <c r="YL193" s="16"/>
      <c r="YM193" s="16"/>
      <c r="YN193" s="16"/>
      <c r="YO193" s="16"/>
      <c r="YP193" s="16"/>
      <c r="YQ193" s="16"/>
      <c r="YR193" s="16"/>
      <c r="YS193" s="16"/>
      <c r="YT193" s="16"/>
      <c r="YU193" s="16"/>
      <c r="YV193" s="16"/>
      <c r="YW193" s="16"/>
      <c r="YX193" s="16"/>
      <c r="YY193" s="16"/>
      <c r="YZ193" s="16"/>
      <c r="ZA193" s="16"/>
      <c r="ZB193" s="16"/>
      <c r="ZC193" s="16"/>
      <c r="ZD193" s="16"/>
      <c r="ZE193" s="16"/>
      <c r="ZF193" s="16"/>
      <c r="ZG193" s="16"/>
      <c r="ZH193" s="16"/>
      <c r="ZI193" s="16"/>
      <c r="ZJ193" s="16"/>
      <c r="ZK193" s="16"/>
      <c r="ZL193" s="16"/>
      <c r="ZM193" s="16"/>
      <c r="ZN193" s="16"/>
      <c r="ZO193" s="16"/>
      <c r="ZP193" s="16"/>
      <c r="ZQ193" s="16"/>
      <c r="ZR193" s="16"/>
      <c r="ZS193" s="16"/>
      <c r="ZT193" s="16"/>
      <c r="ZU193" s="16"/>
      <c r="ZV193" s="16"/>
      <c r="ZW193" s="16"/>
      <c r="ZX193" s="16"/>
      <c r="ZY193" s="16"/>
      <c r="ZZ193" s="16"/>
      <c r="AAA193" s="16"/>
      <c r="AAB193" s="16"/>
      <c r="AAC193" s="16"/>
      <c r="AAD193" s="16"/>
      <c r="AAE193" s="16"/>
      <c r="AAF193" s="16"/>
      <c r="AAG193" s="16"/>
      <c r="AAH193" s="16"/>
      <c r="AAI193" s="16"/>
      <c r="AAJ193" s="16"/>
      <c r="AAK193" s="16"/>
      <c r="AAL193" s="16"/>
      <c r="AAM193" s="16"/>
      <c r="AAN193" s="16"/>
      <c r="AAO193" s="16"/>
      <c r="AAP193" s="16"/>
      <c r="AAQ193" s="16"/>
      <c r="AAR193" s="16"/>
      <c r="AAS193" s="16"/>
      <c r="AAT193" s="16"/>
      <c r="AAU193" s="16"/>
      <c r="AAV193" s="16"/>
      <c r="AAW193" s="16"/>
      <c r="AAX193" s="16"/>
      <c r="AAY193" s="16"/>
      <c r="AAZ193" s="16"/>
      <c r="ABA193" s="16"/>
      <c r="ABB193" s="16"/>
      <c r="ABC193" s="16"/>
      <c r="ABD193" s="16"/>
      <c r="ABE193" s="16"/>
      <c r="ABF193" s="16"/>
      <c r="ABG193" s="16"/>
      <c r="ABH193" s="16"/>
    </row>
    <row r="194" spans="1:736" s="16" customFormat="1" ht="45.75" customHeight="1">
      <c r="A194" s="589">
        <f>1+A193</f>
        <v>193</v>
      </c>
      <c r="B194" s="151" t="s">
        <v>2225</v>
      </c>
      <c r="C194" s="134" t="s">
        <v>2226</v>
      </c>
      <c r="D194" s="138" t="s">
        <v>93</v>
      </c>
      <c r="E194" s="135">
        <v>45408</v>
      </c>
      <c r="F194" s="136">
        <v>45413</v>
      </c>
      <c r="G194" s="136">
        <v>45656</v>
      </c>
      <c r="H194" s="134" t="s">
        <v>94</v>
      </c>
      <c r="I194" s="139" t="s">
        <v>95</v>
      </c>
      <c r="J194" s="134" t="s">
        <v>2227</v>
      </c>
      <c r="K194" s="251">
        <v>20471186</v>
      </c>
      <c r="L194" s="134">
        <v>4</v>
      </c>
      <c r="M194" s="252" t="s">
        <v>97</v>
      </c>
      <c r="N194" s="141" t="s">
        <v>98</v>
      </c>
      <c r="O194" s="151" t="s">
        <v>168</v>
      </c>
      <c r="P194" s="134" t="s">
        <v>169</v>
      </c>
      <c r="Q194" s="134" t="s">
        <v>1157</v>
      </c>
      <c r="R194" s="143">
        <f>+G194-F194</f>
        <v>243</v>
      </c>
      <c r="S194" s="134" t="s">
        <v>2228</v>
      </c>
      <c r="T194" s="253">
        <v>68000000</v>
      </c>
      <c r="U194" s="254" t="s">
        <v>2229</v>
      </c>
      <c r="V194" s="253">
        <f>+T194</f>
        <v>68000000</v>
      </c>
      <c r="W194" s="255" t="s">
        <v>2230</v>
      </c>
      <c r="X194" s="256" t="s">
        <v>473</v>
      </c>
      <c r="Y194" s="314">
        <f>+Z194+AA194+AB194</f>
        <v>68000000</v>
      </c>
      <c r="Z194" s="148">
        <f>+V194</f>
        <v>68000000</v>
      </c>
      <c r="AA194" s="149">
        <v>0</v>
      </c>
      <c r="AB194" s="150">
        <f>+AC194+AD194+AE194+AF194+AG194+AH194+AI194+AJ194</f>
        <v>0</v>
      </c>
      <c r="AC194" s="149">
        <v>0</v>
      </c>
      <c r="AD194" s="149">
        <v>0</v>
      </c>
      <c r="AE194" s="149">
        <v>0</v>
      </c>
      <c r="AF194" s="149">
        <v>0</v>
      </c>
      <c r="AG194" s="149">
        <v>0</v>
      </c>
      <c r="AH194" s="149">
        <v>0</v>
      </c>
      <c r="AI194" s="149">
        <v>0</v>
      </c>
      <c r="AJ194" s="149">
        <v>0</v>
      </c>
      <c r="AK194" s="142" t="s">
        <v>104</v>
      </c>
      <c r="AL194" s="103" t="s">
        <v>2231</v>
      </c>
      <c r="AM194" s="134" t="s">
        <v>173</v>
      </c>
      <c r="AN194" s="140">
        <v>1032403358</v>
      </c>
      <c r="AO194" s="142" t="s">
        <v>114</v>
      </c>
      <c r="AP194" s="134" t="s">
        <v>114</v>
      </c>
      <c r="AQ194" s="257" t="s">
        <v>114</v>
      </c>
      <c r="AR194" s="142" t="s">
        <v>114</v>
      </c>
      <c r="AS194" s="134" t="s">
        <v>578</v>
      </c>
      <c r="AT194" s="142" t="s">
        <v>578</v>
      </c>
      <c r="AU194" s="142" t="s">
        <v>392</v>
      </c>
      <c r="AV194" s="134"/>
      <c r="AW194" s="134"/>
      <c r="AX194" s="134" t="s">
        <v>578</v>
      </c>
      <c r="AY194" s="134" t="s">
        <v>108</v>
      </c>
      <c r="AZ194" s="156"/>
      <c r="BA194" s="134"/>
      <c r="BB194" s="169"/>
      <c r="BC194" s="156"/>
      <c r="BD194" s="143"/>
      <c r="BE194" s="143"/>
      <c r="BF194" s="143"/>
      <c r="BG194" s="156"/>
      <c r="BH194" s="153">
        <f>T194+BB194</f>
        <v>68000000</v>
      </c>
      <c r="BI194" s="637" t="s">
        <v>259</v>
      </c>
      <c r="BJ194" s="299"/>
      <c r="BK194" s="299" t="s">
        <v>114</v>
      </c>
      <c r="BL194" s="299"/>
      <c r="BM194" s="398" t="s">
        <v>260</v>
      </c>
      <c r="BN194" s="170" t="s">
        <v>964</v>
      </c>
      <c r="BO194" s="141">
        <v>64</v>
      </c>
      <c r="BP194" s="141" t="s">
        <v>108</v>
      </c>
      <c r="BQ194" s="141" t="s">
        <v>108</v>
      </c>
      <c r="BR194" s="141" t="s">
        <v>108</v>
      </c>
      <c r="BS194" s="141" t="s">
        <v>108</v>
      </c>
      <c r="BT194" s="141" t="s">
        <v>108</v>
      </c>
      <c r="BU194" s="166" t="s">
        <v>2232</v>
      </c>
      <c r="BV194" s="141">
        <v>3124507221</v>
      </c>
      <c r="BW194" s="114" t="s">
        <v>175</v>
      </c>
      <c r="BX194" s="158" t="s">
        <v>2233</v>
      </c>
      <c r="BY194" s="141" t="s">
        <v>119</v>
      </c>
      <c r="BZ194" s="259">
        <v>500800704510</v>
      </c>
      <c r="CA194" s="157" t="s">
        <v>109</v>
      </c>
      <c r="CB194" s="157" t="s">
        <v>109</v>
      </c>
      <c r="CC194" s="157" t="s">
        <v>109</v>
      </c>
      <c r="CD194" s="157" t="s">
        <v>109</v>
      </c>
      <c r="CE194" s="157" t="s">
        <v>109</v>
      </c>
      <c r="CF194" s="157" t="s">
        <v>109</v>
      </c>
      <c r="CG194" s="157" t="s">
        <v>109</v>
      </c>
      <c r="CH194" s="157" t="s">
        <v>109</v>
      </c>
      <c r="CI194" s="157"/>
      <c r="CJ194" s="157"/>
      <c r="CK194" s="157"/>
      <c r="CL194" s="157"/>
      <c r="CM194" s="157" t="s">
        <v>109</v>
      </c>
      <c r="CN194" s="157"/>
      <c r="CO194" s="50"/>
      <c r="CP194" s="50"/>
      <c r="CQ194" s="50"/>
      <c r="CR194" s="50"/>
      <c r="CS194" s="50"/>
      <c r="CT194" s="50"/>
      <c r="CU194" s="50"/>
      <c r="CV194" s="50"/>
      <c r="CW194" s="50"/>
      <c r="CX194" s="50"/>
      <c r="CY194" s="50"/>
      <c r="CZ194" s="50"/>
      <c r="DA194" s="50"/>
      <c r="DB194" s="50"/>
      <c r="DC194" s="50"/>
      <c r="DD194" s="50"/>
      <c r="DE194" s="50"/>
      <c r="DF194" s="50"/>
      <c r="DG194" s="50"/>
      <c r="DH194" s="50"/>
      <c r="DI194" s="50"/>
      <c r="DJ194" s="50"/>
      <c r="DK194" s="50"/>
      <c r="DL194" s="50"/>
      <c r="DM194" s="50"/>
      <c r="DN194" s="50"/>
      <c r="DO194" s="50"/>
      <c r="DP194" s="50"/>
      <c r="DQ194" s="50"/>
      <c r="DR194" s="50"/>
      <c r="DS194" s="50"/>
      <c r="DT194" s="50"/>
      <c r="DU194" s="50"/>
      <c r="DV194" s="50"/>
      <c r="DW194" s="50"/>
      <c r="DX194" s="50"/>
      <c r="DY194" s="50"/>
      <c r="DZ194" s="50"/>
      <c r="EA194" s="50"/>
      <c r="EB194" s="50"/>
      <c r="EC194" s="50"/>
      <c r="ED194" s="50"/>
      <c r="EE194" s="50"/>
      <c r="EF194" s="50"/>
      <c r="EG194" s="50"/>
      <c r="EH194" s="50"/>
      <c r="EI194" s="50"/>
      <c r="EJ194" s="50"/>
      <c r="EK194" s="50"/>
      <c r="EL194" s="50"/>
      <c r="EM194" s="50"/>
      <c r="EN194" s="50"/>
      <c r="EO194" s="50"/>
      <c r="EP194" s="50"/>
      <c r="EQ194" s="50"/>
      <c r="ER194" s="50"/>
      <c r="ES194" s="50"/>
      <c r="ET194" s="50"/>
      <c r="EU194" s="50"/>
      <c r="EV194" s="50"/>
      <c r="EW194" s="50"/>
      <c r="EX194" s="50"/>
      <c r="EY194" s="50"/>
      <c r="EZ194" s="50"/>
      <c r="FA194" s="50"/>
      <c r="FB194" s="50"/>
      <c r="FC194" s="50"/>
      <c r="FD194" s="50"/>
      <c r="FE194" s="50"/>
      <c r="FF194" s="50"/>
      <c r="FG194" s="50"/>
      <c r="FH194" s="50"/>
      <c r="FI194" s="50"/>
      <c r="FJ194" s="50"/>
      <c r="FK194" s="50"/>
      <c r="FL194" s="50"/>
      <c r="FM194" s="50"/>
      <c r="FN194" s="50"/>
      <c r="FO194" s="50"/>
      <c r="FP194" s="50"/>
      <c r="FQ194" s="50"/>
      <c r="FR194" s="50"/>
      <c r="FS194" s="50"/>
      <c r="FT194" s="50"/>
      <c r="FU194" s="50"/>
      <c r="FV194" s="50"/>
      <c r="FW194" s="50"/>
      <c r="FX194" s="50"/>
      <c r="FY194" s="50"/>
      <c r="FZ194" s="50"/>
      <c r="GA194" s="50"/>
      <c r="GB194" s="50"/>
      <c r="GC194" s="50"/>
      <c r="GD194" s="50"/>
      <c r="GE194" s="50"/>
      <c r="GF194" s="50"/>
      <c r="GG194" s="50"/>
      <c r="GH194" s="50"/>
      <c r="GI194" s="50"/>
      <c r="GJ194" s="50"/>
      <c r="GK194" s="50"/>
      <c r="GL194" s="50"/>
      <c r="GM194" s="50"/>
      <c r="GN194" s="50"/>
      <c r="GO194" s="50"/>
      <c r="GP194" s="50"/>
      <c r="GQ194" s="50"/>
      <c r="GR194" s="50"/>
      <c r="GS194" s="50"/>
      <c r="GT194" s="50"/>
      <c r="GU194" s="50"/>
      <c r="GV194" s="297"/>
      <c r="GW194" s="297"/>
      <c r="GX194" s="297"/>
      <c r="GY194" s="297"/>
      <c r="GZ194" s="297"/>
      <c r="HA194" s="297"/>
      <c r="HB194" s="297"/>
      <c r="HC194" s="297"/>
      <c r="HD194" s="297"/>
      <c r="HE194" s="297"/>
      <c r="HF194" s="297"/>
      <c r="HG194" s="297"/>
      <c r="HH194" s="297"/>
      <c r="HI194" s="297"/>
      <c r="HJ194" s="297"/>
      <c r="HK194" s="297"/>
      <c r="HL194" s="297"/>
      <c r="HM194" s="297"/>
      <c r="HN194" s="297"/>
      <c r="HO194" s="297"/>
      <c r="HP194" s="297"/>
      <c r="HQ194" s="297"/>
      <c r="HR194" s="297"/>
      <c r="HS194" s="297"/>
      <c r="HT194" s="297"/>
      <c r="HU194" s="297"/>
      <c r="HV194" s="297"/>
      <c r="HW194" s="297"/>
      <c r="HX194" s="297"/>
      <c r="HY194" s="297"/>
      <c r="HZ194" s="297"/>
      <c r="IA194" s="297"/>
      <c r="IB194" s="297"/>
      <c r="IC194" s="297"/>
      <c r="ID194" s="297"/>
      <c r="IE194" s="297"/>
      <c r="IF194" s="297"/>
      <c r="IG194" s="297"/>
      <c r="IH194" s="297"/>
      <c r="II194" s="297"/>
      <c r="IJ194" s="297"/>
      <c r="IK194" s="297"/>
      <c r="IL194" s="297"/>
      <c r="IM194" s="297"/>
      <c r="IN194" s="297"/>
      <c r="IO194" s="297"/>
      <c r="IP194" s="297"/>
      <c r="IQ194" s="297"/>
      <c r="IR194" s="297"/>
      <c r="IS194" s="297"/>
      <c r="IT194" s="297"/>
      <c r="IU194" s="297"/>
      <c r="IV194" s="297"/>
      <c r="IW194" s="297"/>
      <c r="IX194" s="297"/>
      <c r="IY194" s="297"/>
      <c r="IZ194" s="297"/>
      <c r="JA194" s="297"/>
      <c r="JB194" s="297"/>
      <c r="JC194" s="297"/>
      <c r="JD194" s="297"/>
      <c r="JE194" s="297"/>
      <c r="JF194" s="297"/>
      <c r="JG194" s="297"/>
      <c r="JH194" s="297"/>
      <c r="JI194" s="297"/>
      <c r="JJ194" s="297"/>
      <c r="JK194" s="297"/>
      <c r="JL194" s="297"/>
      <c r="JM194" s="297"/>
      <c r="JN194" s="297"/>
      <c r="JO194" s="297"/>
      <c r="JP194" s="297"/>
      <c r="JQ194" s="297"/>
      <c r="JR194" s="297"/>
      <c r="JS194" s="297"/>
      <c r="JT194" s="297"/>
      <c r="JU194" s="297"/>
      <c r="JV194" s="297"/>
      <c r="JW194" s="297"/>
      <c r="JX194" s="297"/>
      <c r="JY194" s="297"/>
      <c r="JZ194" s="297"/>
      <c r="KA194" s="297"/>
      <c r="KB194" s="297"/>
      <c r="KC194" s="297"/>
      <c r="KD194" s="297"/>
      <c r="KE194" s="297"/>
      <c r="KF194" s="297"/>
      <c r="KG194" s="297"/>
      <c r="KH194" s="297"/>
      <c r="KI194" s="297"/>
      <c r="KJ194" s="297"/>
      <c r="KK194" s="297"/>
      <c r="KL194" s="297"/>
      <c r="KM194" s="297"/>
      <c r="KN194" s="297"/>
      <c r="KO194" s="297"/>
      <c r="KP194" s="297"/>
      <c r="KQ194" s="297"/>
      <c r="KR194" s="297"/>
      <c r="KS194" s="297"/>
      <c r="KT194" s="297"/>
      <c r="KU194" s="297"/>
      <c r="KV194" s="297"/>
      <c r="KW194" s="297"/>
      <c r="KX194" s="297"/>
      <c r="KY194" s="297"/>
      <c r="KZ194" s="297"/>
      <c r="LA194" s="297"/>
      <c r="LB194" s="297"/>
      <c r="LC194" s="297"/>
      <c r="LD194" s="297"/>
      <c r="LE194" s="297"/>
      <c r="LF194" s="297"/>
      <c r="LG194" s="297"/>
      <c r="LH194" s="297"/>
      <c r="LI194" s="297"/>
      <c r="LJ194" s="297"/>
      <c r="LK194" s="297"/>
      <c r="LL194" s="297"/>
      <c r="LM194" s="297"/>
      <c r="LN194" s="297"/>
      <c r="LO194" s="297"/>
      <c r="LP194" s="297"/>
      <c r="LQ194" s="297"/>
      <c r="LR194" s="297"/>
      <c r="LS194" s="297"/>
      <c r="LT194" s="297"/>
      <c r="LU194" s="297"/>
      <c r="LV194" s="297"/>
      <c r="LW194" s="297"/>
      <c r="LX194" s="297"/>
      <c r="LY194" s="297"/>
      <c r="LZ194" s="297"/>
      <c r="MA194" s="297"/>
      <c r="MB194" s="297"/>
      <c r="MC194" s="297"/>
      <c r="MD194" s="297"/>
      <c r="ME194" s="297"/>
      <c r="MF194" s="297"/>
      <c r="MG194" s="297"/>
      <c r="MH194" s="297"/>
      <c r="MI194" s="297"/>
      <c r="MJ194" s="297"/>
      <c r="MK194" s="297"/>
      <c r="ML194" s="297"/>
      <c r="MM194" s="297"/>
      <c r="MN194" s="297"/>
      <c r="MO194" s="297"/>
      <c r="MP194" s="297"/>
      <c r="MQ194" s="297"/>
      <c r="MR194" s="297"/>
      <c r="MS194" s="297"/>
      <c r="MT194" s="297"/>
      <c r="MU194" s="297"/>
      <c r="MV194" s="297"/>
      <c r="MW194" s="297"/>
      <c r="MX194" s="297"/>
      <c r="MY194" s="297"/>
      <c r="MZ194" s="297"/>
      <c r="NA194" s="297"/>
      <c r="NB194" s="297"/>
      <c r="NC194" s="297"/>
      <c r="ND194" s="297"/>
      <c r="NE194" s="297"/>
      <c r="NF194" s="297"/>
      <c r="NG194" s="297"/>
      <c r="NH194" s="297"/>
      <c r="NI194" s="297"/>
      <c r="NJ194" s="297"/>
      <c r="NK194" s="297"/>
      <c r="NL194" s="297"/>
      <c r="NM194" s="297"/>
      <c r="NN194" s="297"/>
      <c r="NO194" s="297"/>
      <c r="NP194" s="297"/>
      <c r="NQ194" s="297"/>
      <c r="NR194" s="297"/>
      <c r="NS194" s="297"/>
      <c r="NT194" s="297"/>
      <c r="NU194" s="297"/>
      <c r="NV194" s="297"/>
      <c r="NW194" s="297"/>
      <c r="NX194" s="297"/>
      <c r="NY194" s="297"/>
      <c r="NZ194" s="297"/>
      <c r="OA194" s="297"/>
      <c r="OB194" s="297"/>
      <c r="OC194" s="297"/>
      <c r="OD194" s="297"/>
      <c r="OE194" s="297"/>
      <c r="OF194" s="297"/>
      <c r="OG194" s="297"/>
      <c r="OH194" s="297"/>
      <c r="OI194" s="297"/>
      <c r="OJ194" s="297"/>
      <c r="OK194" s="297"/>
      <c r="OL194" s="297"/>
      <c r="OM194" s="297"/>
      <c r="ON194" s="297"/>
      <c r="OO194" s="297"/>
      <c r="OP194" s="297"/>
      <c r="OQ194" s="297"/>
      <c r="OR194" s="297"/>
      <c r="OS194" s="297"/>
      <c r="OT194" s="297"/>
      <c r="OU194" s="297"/>
      <c r="OV194" s="297"/>
      <c r="OW194" s="297"/>
      <c r="OX194" s="297"/>
      <c r="OY194" s="297"/>
      <c r="OZ194" s="297"/>
      <c r="PA194" s="297"/>
      <c r="PB194" s="297"/>
      <c r="PC194" s="297"/>
      <c r="PD194" s="297"/>
      <c r="PE194" s="297"/>
      <c r="PF194" s="297"/>
      <c r="PG194" s="297"/>
      <c r="PH194" s="297"/>
      <c r="PI194" s="297"/>
      <c r="PJ194" s="297"/>
      <c r="PK194" s="297"/>
      <c r="PL194" s="297"/>
      <c r="PM194" s="297"/>
      <c r="PN194" s="297"/>
      <c r="PO194" s="297"/>
      <c r="PP194" s="297"/>
      <c r="PQ194" s="297"/>
      <c r="PR194" s="297"/>
      <c r="PS194" s="297"/>
      <c r="PT194" s="297"/>
      <c r="PU194" s="297"/>
      <c r="PV194" s="297"/>
      <c r="PW194" s="297"/>
      <c r="PX194" s="297"/>
      <c r="PY194" s="297"/>
      <c r="PZ194" s="297"/>
      <c r="QA194" s="297"/>
      <c r="QB194" s="297"/>
      <c r="QC194" s="297"/>
      <c r="QD194" s="297"/>
      <c r="QE194" s="297"/>
      <c r="QF194" s="297"/>
      <c r="QG194" s="297"/>
      <c r="QH194" s="297"/>
      <c r="QI194" s="297"/>
      <c r="QJ194" s="297"/>
      <c r="QK194" s="297"/>
      <c r="QL194" s="297"/>
      <c r="QM194" s="297"/>
      <c r="QN194" s="297"/>
      <c r="QO194" s="297"/>
      <c r="QP194" s="297"/>
      <c r="QQ194" s="297"/>
      <c r="QR194" s="297"/>
      <c r="QS194" s="297"/>
      <c r="QT194" s="297"/>
      <c r="QU194" s="297"/>
      <c r="QV194" s="297"/>
      <c r="QW194" s="297"/>
      <c r="QX194" s="297"/>
      <c r="QY194" s="297"/>
      <c r="QZ194" s="297"/>
      <c r="RA194" s="297"/>
      <c r="RB194" s="297"/>
      <c r="RC194" s="297"/>
      <c r="RD194" s="297"/>
      <c r="RE194" s="297"/>
      <c r="RF194" s="297"/>
      <c r="RG194" s="297"/>
      <c r="RH194" s="297"/>
      <c r="RI194" s="297"/>
      <c r="RJ194" s="297"/>
      <c r="RK194" s="297"/>
      <c r="RL194" s="297"/>
      <c r="RM194" s="297"/>
      <c r="RN194" s="297"/>
      <c r="RO194" s="297"/>
      <c r="RP194" s="297"/>
      <c r="RQ194" s="297"/>
      <c r="RR194" s="297"/>
      <c r="RS194" s="297"/>
      <c r="RT194" s="297"/>
      <c r="RU194" s="297"/>
      <c r="RV194" s="297"/>
      <c r="RW194" s="297"/>
      <c r="RX194" s="297"/>
      <c r="RY194" s="297"/>
      <c r="RZ194" s="297"/>
      <c r="SA194" s="297"/>
      <c r="SB194" s="297"/>
      <c r="SC194" s="297"/>
      <c r="SD194" s="297"/>
      <c r="SE194" s="297"/>
      <c r="SF194" s="297"/>
      <c r="SG194" s="297"/>
      <c r="SH194" s="297"/>
      <c r="SI194" s="297"/>
      <c r="SJ194" s="297"/>
      <c r="SK194" s="297"/>
      <c r="SL194" s="297"/>
      <c r="SM194" s="297"/>
      <c r="SN194" s="297"/>
      <c r="SO194" s="297"/>
      <c r="SP194" s="297"/>
      <c r="SQ194" s="297"/>
      <c r="SR194" s="297"/>
      <c r="SS194" s="297"/>
      <c r="ST194" s="297"/>
      <c r="SU194" s="297"/>
      <c r="SV194" s="297"/>
      <c r="SW194" s="297"/>
      <c r="SX194" s="297"/>
      <c r="SY194" s="297"/>
      <c r="SZ194" s="297"/>
      <c r="TA194" s="297"/>
      <c r="TB194" s="297"/>
      <c r="TC194" s="297"/>
      <c r="TD194" s="297"/>
      <c r="TE194" s="297"/>
      <c r="TF194" s="297"/>
      <c r="TG194" s="297"/>
      <c r="TH194" s="297"/>
      <c r="TI194" s="297"/>
      <c r="TJ194" s="297"/>
      <c r="TK194" s="297"/>
      <c r="TL194" s="297"/>
      <c r="TM194" s="297"/>
      <c r="TN194" s="297"/>
      <c r="TO194" s="297"/>
      <c r="TP194" s="297"/>
      <c r="TQ194" s="297"/>
      <c r="TR194" s="297"/>
      <c r="TS194" s="297"/>
      <c r="TT194" s="297"/>
      <c r="TU194" s="297"/>
      <c r="TV194" s="297"/>
      <c r="TW194" s="297"/>
      <c r="TX194" s="297"/>
      <c r="TY194" s="297"/>
      <c r="TZ194" s="297"/>
      <c r="UA194" s="297"/>
      <c r="UB194" s="297"/>
      <c r="UC194" s="297"/>
      <c r="UD194" s="297"/>
      <c r="UE194" s="297"/>
      <c r="UF194" s="297"/>
      <c r="UG194" s="297"/>
      <c r="UH194" s="297"/>
      <c r="UI194" s="297"/>
      <c r="UJ194" s="297"/>
      <c r="UK194" s="297"/>
      <c r="UL194" s="297"/>
      <c r="UM194" s="297"/>
      <c r="UN194" s="297"/>
      <c r="UO194" s="297"/>
      <c r="UP194" s="297"/>
      <c r="UQ194" s="297"/>
      <c r="UR194" s="297"/>
      <c r="US194" s="297"/>
      <c r="UT194" s="297"/>
      <c r="UU194" s="297"/>
      <c r="UV194" s="297"/>
      <c r="UW194" s="297"/>
      <c r="UX194" s="297"/>
      <c r="UY194" s="297"/>
      <c r="UZ194" s="297"/>
      <c r="VA194" s="297"/>
      <c r="VB194" s="297"/>
      <c r="VC194" s="297"/>
      <c r="VD194" s="297"/>
      <c r="VE194" s="297"/>
      <c r="VF194" s="297"/>
      <c r="VG194" s="297"/>
      <c r="VH194" s="297"/>
      <c r="VI194" s="297"/>
      <c r="VJ194" s="297"/>
      <c r="VK194" s="297"/>
      <c r="VL194" s="297"/>
      <c r="VM194" s="297"/>
      <c r="VN194" s="297"/>
      <c r="VO194" s="297"/>
      <c r="VP194" s="297"/>
      <c r="VQ194" s="297"/>
      <c r="VR194" s="297"/>
      <c r="VS194" s="297"/>
      <c r="VT194" s="297"/>
      <c r="VU194" s="297"/>
      <c r="VV194" s="297"/>
      <c r="VW194" s="297"/>
      <c r="VX194" s="297"/>
      <c r="VY194" s="297"/>
      <c r="VZ194" s="297"/>
      <c r="WA194" s="297"/>
      <c r="WB194" s="297"/>
      <c r="WC194" s="297"/>
      <c r="WD194" s="297"/>
      <c r="WE194" s="297"/>
      <c r="WF194" s="297"/>
      <c r="WG194" s="297"/>
      <c r="WH194" s="297"/>
      <c r="WI194" s="297"/>
      <c r="WJ194" s="297"/>
      <c r="WK194" s="297"/>
      <c r="WL194" s="297"/>
      <c r="WM194" s="297"/>
      <c r="WN194" s="297"/>
      <c r="WO194" s="297"/>
      <c r="WP194" s="297"/>
      <c r="WQ194" s="297"/>
      <c r="WR194" s="297"/>
      <c r="WS194" s="297"/>
      <c r="WT194" s="297"/>
      <c r="WU194" s="297"/>
      <c r="WV194" s="297"/>
      <c r="WW194" s="297"/>
      <c r="WX194" s="297"/>
      <c r="WY194" s="297"/>
      <c r="WZ194" s="297"/>
      <c r="XA194" s="297"/>
      <c r="XB194" s="297"/>
      <c r="XC194" s="297"/>
      <c r="XD194" s="297"/>
      <c r="XE194" s="297"/>
      <c r="XF194" s="297"/>
      <c r="XG194" s="297"/>
      <c r="XH194" s="297"/>
      <c r="XI194" s="297"/>
      <c r="XJ194" s="297"/>
      <c r="XK194" s="297"/>
      <c r="XL194" s="297"/>
      <c r="XM194" s="297"/>
      <c r="XN194" s="297"/>
      <c r="XO194" s="297"/>
      <c r="XP194" s="297"/>
      <c r="XQ194" s="297"/>
      <c r="XR194" s="297"/>
      <c r="XS194" s="297"/>
      <c r="XT194" s="297"/>
      <c r="XU194" s="297"/>
      <c r="XV194" s="297"/>
      <c r="XW194" s="297"/>
      <c r="XX194" s="297"/>
      <c r="XY194" s="297"/>
      <c r="XZ194" s="297"/>
      <c r="YA194" s="297"/>
      <c r="YB194" s="297"/>
      <c r="YC194" s="297"/>
      <c r="YD194" s="297"/>
      <c r="YE194" s="297"/>
      <c r="YF194" s="297"/>
      <c r="YG194" s="297"/>
      <c r="YH194" s="297"/>
      <c r="YI194" s="297"/>
      <c r="YJ194" s="297"/>
      <c r="YK194" s="297"/>
      <c r="YL194" s="297"/>
      <c r="YM194" s="297"/>
      <c r="YN194" s="297"/>
      <c r="YO194" s="297"/>
      <c r="YP194" s="297"/>
      <c r="YQ194" s="297"/>
      <c r="YR194" s="297"/>
      <c r="YS194" s="297"/>
      <c r="YT194" s="297"/>
      <c r="YU194" s="297"/>
      <c r="YV194" s="297"/>
      <c r="YW194" s="297"/>
      <c r="YX194" s="297"/>
      <c r="YY194" s="297"/>
      <c r="YZ194" s="297"/>
      <c r="ZA194" s="297"/>
      <c r="ZB194" s="297"/>
      <c r="ZC194" s="297"/>
      <c r="ZD194" s="297"/>
      <c r="ZE194" s="297"/>
      <c r="ZF194" s="297"/>
      <c r="ZG194" s="297"/>
      <c r="ZH194" s="297"/>
      <c r="ZI194" s="297"/>
      <c r="ZJ194" s="297"/>
      <c r="ZK194" s="297"/>
      <c r="ZL194" s="297"/>
      <c r="ZM194" s="297"/>
      <c r="ZN194" s="297"/>
      <c r="ZO194" s="297"/>
      <c r="ZP194" s="297"/>
      <c r="ZQ194" s="297"/>
      <c r="ZR194" s="297"/>
      <c r="ZS194" s="297"/>
      <c r="ZT194" s="297"/>
      <c r="ZU194" s="297"/>
      <c r="ZV194" s="297"/>
      <c r="ZW194" s="297"/>
      <c r="ZX194" s="297"/>
      <c r="ZY194" s="297"/>
      <c r="ZZ194" s="297"/>
      <c r="AAA194" s="297"/>
      <c r="AAB194" s="297"/>
      <c r="AAC194" s="297"/>
      <c r="AAD194" s="297"/>
      <c r="AAE194" s="297"/>
      <c r="AAF194" s="297"/>
      <c r="AAG194" s="297"/>
      <c r="AAH194" s="297"/>
      <c r="AAI194" s="297"/>
      <c r="AAJ194" s="297"/>
      <c r="AAK194" s="297"/>
      <c r="AAL194" s="297"/>
      <c r="AAM194" s="297"/>
      <c r="AAN194" s="297"/>
      <c r="AAO194" s="297"/>
      <c r="AAP194" s="297"/>
      <c r="AAQ194" s="297"/>
      <c r="AAR194" s="297"/>
      <c r="AAS194" s="297"/>
      <c r="AAT194" s="297"/>
      <c r="AAU194" s="297"/>
      <c r="AAV194" s="297"/>
      <c r="AAW194" s="297"/>
      <c r="AAX194" s="297"/>
      <c r="AAY194" s="297"/>
      <c r="AAZ194" s="297"/>
      <c r="ABA194" s="297"/>
      <c r="ABB194" s="297"/>
      <c r="ABC194" s="297"/>
      <c r="ABD194" s="297"/>
      <c r="ABE194" s="297"/>
      <c r="ABF194" s="297"/>
      <c r="ABG194" s="297"/>
      <c r="ABH194" s="297"/>
    </row>
    <row r="195" spans="1:736" s="50" customFormat="1" ht="45.75" customHeight="1">
      <c r="A195" s="589">
        <f>1+A194</f>
        <v>194</v>
      </c>
      <c r="B195" s="151" t="s">
        <v>2234</v>
      </c>
      <c r="C195" s="134" t="s">
        <v>2235</v>
      </c>
      <c r="D195" s="138" t="s">
        <v>1417</v>
      </c>
      <c r="E195" s="135">
        <v>45408</v>
      </c>
      <c r="F195" s="136">
        <v>45411</v>
      </c>
      <c r="G195" s="136">
        <v>45501</v>
      </c>
      <c r="H195" s="134" t="s">
        <v>94</v>
      </c>
      <c r="I195" s="139" t="s">
        <v>180</v>
      </c>
      <c r="J195" s="158" t="s">
        <v>2236</v>
      </c>
      <c r="K195" s="251">
        <v>35476902</v>
      </c>
      <c r="L195" s="134">
        <v>9</v>
      </c>
      <c r="M195" s="252" t="s">
        <v>97</v>
      </c>
      <c r="N195" s="141" t="s">
        <v>98</v>
      </c>
      <c r="O195" s="151" t="s">
        <v>427</v>
      </c>
      <c r="P195" s="134" t="s">
        <v>2237</v>
      </c>
      <c r="Q195" s="134" t="s">
        <v>681</v>
      </c>
      <c r="R195" s="143">
        <f>+G195-F195</f>
        <v>90</v>
      </c>
      <c r="S195" s="134" t="s">
        <v>1409</v>
      </c>
      <c r="T195" s="253">
        <v>9000000</v>
      </c>
      <c r="U195" s="254" t="s">
        <v>2238</v>
      </c>
      <c r="V195" s="253">
        <f>+T195</f>
        <v>9000000</v>
      </c>
      <c r="W195" s="255" t="s">
        <v>2230</v>
      </c>
      <c r="X195" s="256" t="s">
        <v>473</v>
      </c>
      <c r="Y195" s="314">
        <f>+Z195+AA195+AB195</f>
        <v>9000000</v>
      </c>
      <c r="Z195" s="148">
        <f>+V195</f>
        <v>9000000</v>
      </c>
      <c r="AA195" s="149">
        <v>0</v>
      </c>
      <c r="AB195" s="150">
        <f>+AC195+AD195+AE195+AF195+AG195+AH195+AI195+AJ195</f>
        <v>0</v>
      </c>
      <c r="AC195" s="149">
        <v>0</v>
      </c>
      <c r="AD195" s="149">
        <v>0</v>
      </c>
      <c r="AE195" s="149">
        <v>0</v>
      </c>
      <c r="AF195" s="149">
        <v>0</v>
      </c>
      <c r="AG195" s="149">
        <v>0</v>
      </c>
      <c r="AH195" s="149">
        <v>0</v>
      </c>
      <c r="AI195" s="149">
        <v>0</v>
      </c>
      <c r="AJ195" s="149">
        <v>0</v>
      </c>
      <c r="AK195" s="142" t="s">
        <v>104</v>
      </c>
      <c r="AL195" s="103" t="s">
        <v>2239</v>
      </c>
      <c r="AM195" s="134" t="s">
        <v>2240</v>
      </c>
      <c r="AN195" s="140">
        <v>35472476</v>
      </c>
      <c r="AO195" s="142" t="s">
        <v>114</v>
      </c>
      <c r="AP195" s="134" t="s">
        <v>114</v>
      </c>
      <c r="AQ195" s="257" t="s">
        <v>114</v>
      </c>
      <c r="AR195" s="142" t="s">
        <v>114</v>
      </c>
      <c r="AS195" s="134" t="s">
        <v>578</v>
      </c>
      <c r="AT195" s="142" t="s">
        <v>578</v>
      </c>
      <c r="AU195" s="142" t="s">
        <v>392</v>
      </c>
      <c r="AV195" s="134"/>
      <c r="AW195" s="134"/>
      <c r="AX195" s="134" t="s">
        <v>109</v>
      </c>
      <c r="AY195" s="134" t="s">
        <v>108</v>
      </c>
      <c r="AZ195" s="156"/>
      <c r="BA195" s="134"/>
      <c r="BB195" s="169"/>
      <c r="BC195" s="156"/>
      <c r="BD195" s="143"/>
      <c r="BE195" s="143"/>
      <c r="BF195" s="143"/>
      <c r="BG195" s="156"/>
      <c r="BH195" s="153">
        <f>T195+BB195</f>
        <v>9000000</v>
      </c>
      <c r="BI195" s="158" t="s">
        <v>113</v>
      </c>
      <c r="BJ195" s="134"/>
      <c r="BK195" s="141" t="s">
        <v>114</v>
      </c>
      <c r="BL195" s="156"/>
      <c r="BM195" s="166"/>
      <c r="BN195" s="170" t="s">
        <v>964</v>
      </c>
      <c r="BO195" s="141">
        <v>52</v>
      </c>
      <c r="BP195" s="141" t="s">
        <v>108</v>
      </c>
      <c r="BQ195" s="141" t="s">
        <v>108</v>
      </c>
      <c r="BR195" s="141" t="s">
        <v>108</v>
      </c>
      <c r="BS195" s="141" t="s">
        <v>108</v>
      </c>
      <c r="BT195" s="141" t="s">
        <v>108</v>
      </c>
      <c r="BU195" s="166" t="s">
        <v>2241</v>
      </c>
      <c r="BV195" s="141">
        <v>3188886505</v>
      </c>
      <c r="BW195" s="114" t="s">
        <v>2242</v>
      </c>
      <c r="BX195" s="158" t="s">
        <v>1247</v>
      </c>
      <c r="BY195" s="141" t="s">
        <v>119</v>
      </c>
      <c r="BZ195" s="259">
        <v>24100124756</v>
      </c>
      <c r="CA195" s="157" t="s">
        <v>109</v>
      </c>
      <c r="CB195" s="157" t="s">
        <v>109</v>
      </c>
      <c r="CC195" s="157" t="s">
        <v>109</v>
      </c>
      <c r="CD195" s="157"/>
      <c r="CE195" s="157"/>
      <c r="CF195" s="157"/>
      <c r="CG195" s="157"/>
      <c r="CH195" s="157"/>
      <c r="CI195" s="157"/>
      <c r="CJ195" s="157"/>
      <c r="CK195" s="157"/>
      <c r="CL195" s="157"/>
      <c r="CM195" s="157" t="s">
        <v>109</v>
      </c>
      <c r="CN195" s="157"/>
    </row>
    <row r="196" spans="1:736" s="50" customFormat="1" ht="45.75" customHeight="1">
      <c r="A196" s="589">
        <f>1+A195</f>
        <v>195</v>
      </c>
      <c r="B196" s="151" t="s">
        <v>2243</v>
      </c>
      <c r="C196" s="134" t="s">
        <v>2244</v>
      </c>
      <c r="D196" s="138" t="s">
        <v>1047</v>
      </c>
      <c r="E196" s="135">
        <v>45408</v>
      </c>
      <c r="F196" s="136">
        <v>45415</v>
      </c>
      <c r="G196" s="136">
        <v>45521</v>
      </c>
      <c r="H196" s="134" t="s">
        <v>94</v>
      </c>
      <c r="I196" s="139" t="s">
        <v>95</v>
      </c>
      <c r="J196" s="134" t="s">
        <v>2245</v>
      </c>
      <c r="K196" s="251">
        <v>80497329</v>
      </c>
      <c r="L196" s="134">
        <v>1</v>
      </c>
      <c r="M196" s="252" t="s">
        <v>97</v>
      </c>
      <c r="N196" s="141" t="s">
        <v>98</v>
      </c>
      <c r="O196" s="151" t="s">
        <v>427</v>
      </c>
      <c r="P196" s="134" t="s">
        <v>2246</v>
      </c>
      <c r="Q196" s="134" t="s">
        <v>1050</v>
      </c>
      <c r="R196" s="143">
        <f>+G196-F196</f>
        <v>106</v>
      </c>
      <c r="S196" s="134" t="s">
        <v>2247</v>
      </c>
      <c r="T196" s="253">
        <v>21000000</v>
      </c>
      <c r="U196" s="254" t="s">
        <v>2248</v>
      </c>
      <c r="V196" s="253">
        <f>+T196</f>
        <v>21000000</v>
      </c>
      <c r="W196" s="255" t="s">
        <v>2230</v>
      </c>
      <c r="X196" s="256" t="s">
        <v>473</v>
      </c>
      <c r="Y196" s="314">
        <f>+Z196+AA196+AB196</f>
        <v>21000000</v>
      </c>
      <c r="Z196" s="148">
        <f>+V196</f>
        <v>21000000</v>
      </c>
      <c r="AA196" s="149">
        <v>0</v>
      </c>
      <c r="AB196" s="150">
        <f>+AC196+AD196+AE196+AF196+AG196+AH196+AI196+AJ196</f>
        <v>0</v>
      </c>
      <c r="AC196" s="149">
        <v>0</v>
      </c>
      <c r="AD196" s="149">
        <v>0</v>
      </c>
      <c r="AE196" s="149">
        <v>0</v>
      </c>
      <c r="AF196" s="149">
        <v>0</v>
      </c>
      <c r="AG196" s="149">
        <v>0</v>
      </c>
      <c r="AH196" s="149">
        <v>0</v>
      </c>
      <c r="AI196" s="149">
        <v>0</v>
      </c>
      <c r="AJ196" s="149">
        <v>0</v>
      </c>
      <c r="AK196" s="142" t="s">
        <v>104</v>
      </c>
      <c r="AL196" s="103" t="s">
        <v>2249</v>
      </c>
      <c r="AM196" s="134" t="s">
        <v>2250</v>
      </c>
      <c r="AN196" s="140">
        <v>1072644190</v>
      </c>
      <c r="AO196" s="142" t="s">
        <v>114</v>
      </c>
      <c r="AP196" s="134" t="s">
        <v>114</v>
      </c>
      <c r="AQ196" s="257" t="s">
        <v>114</v>
      </c>
      <c r="AR196" s="142" t="s">
        <v>114</v>
      </c>
      <c r="AS196" s="134" t="s">
        <v>578</v>
      </c>
      <c r="AT196" s="142" t="s">
        <v>578</v>
      </c>
      <c r="AU196" s="142" t="s">
        <v>392</v>
      </c>
      <c r="AV196" s="134"/>
      <c r="AW196" s="134"/>
      <c r="AX196" s="134" t="s">
        <v>578</v>
      </c>
      <c r="AY196" s="134" t="s">
        <v>108</v>
      </c>
      <c r="AZ196" s="156"/>
      <c r="BA196" s="134"/>
      <c r="BB196" s="169"/>
      <c r="BC196" s="156"/>
      <c r="BD196" s="143"/>
      <c r="BE196" s="143"/>
      <c r="BF196" s="143"/>
      <c r="BG196" s="156"/>
      <c r="BH196" s="153">
        <f>T196+BB196</f>
        <v>21000000</v>
      </c>
      <c r="BI196" s="450" t="s">
        <v>135</v>
      </c>
      <c r="BJ196" s="299"/>
      <c r="BK196" s="299" t="s">
        <v>114</v>
      </c>
      <c r="BL196" s="299"/>
      <c r="BM196" s="398" t="s">
        <v>136</v>
      </c>
      <c r="BN196" s="170" t="s">
        <v>917</v>
      </c>
      <c r="BO196" s="141">
        <v>50</v>
      </c>
      <c r="BP196" s="141" t="s">
        <v>109</v>
      </c>
      <c r="BQ196" s="141" t="s">
        <v>108</v>
      </c>
      <c r="BR196" s="141" t="s">
        <v>108</v>
      </c>
      <c r="BS196" s="141" t="s">
        <v>108</v>
      </c>
      <c r="BT196" s="141" t="s">
        <v>108</v>
      </c>
      <c r="BU196" s="166" t="s">
        <v>2251</v>
      </c>
      <c r="BV196" s="141">
        <v>3132886482</v>
      </c>
      <c r="BW196" s="114" t="s">
        <v>2252</v>
      </c>
      <c r="BX196" s="158" t="s">
        <v>304</v>
      </c>
      <c r="BY196" s="141" t="s">
        <v>119</v>
      </c>
      <c r="BZ196" s="259">
        <v>264630443</v>
      </c>
      <c r="CA196" s="157" t="s">
        <v>109</v>
      </c>
      <c r="CB196" s="157" t="s">
        <v>109</v>
      </c>
      <c r="CC196" s="157" t="s">
        <v>109</v>
      </c>
      <c r="CD196" s="157" t="s">
        <v>109</v>
      </c>
      <c r="CE196" s="157"/>
      <c r="CF196" s="157"/>
      <c r="CG196" s="157"/>
      <c r="CH196" s="157"/>
      <c r="CI196" s="157"/>
      <c r="CJ196" s="157"/>
      <c r="CK196" s="157"/>
      <c r="CL196" s="157"/>
      <c r="CM196" s="157" t="s">
        <v>578</v>
      </c>
      <c r="CN196" s="157"/>
    </row>
    <row r="197" spans="1:736" s="16" customFormat="1" ht="45.75" customHeight="1">
      <c r="A197" s="641">
        <f>1+A196</f>
        <v>196</v>
      </c>
      <c r="B197" s="591" t="s">
        <v>2253</v>
      </c>
      <c r="C197" s="175" t="s">
        <v>2254</v>
      </c>
      <c r="D197" s="180" t="s">
        <v>93</v>
      </c>
      <c r="E197" s="176">
        <v>45408</v>
      </c>
      <c r="F197" s="177">
        <v>45411</v>
      </c>
      <c r="G197" s="177">
        <v>45653</v>
      </c>
      <c r="H197" s="175" t="s">
        <v>94</v>
      </c>
      <c r="I197" s="181" t="s">
        <v>180</v>
      </c>
      <c r="J197" s="175" t="s">
        <v>2255</v>
      </c>
      <c r="K197" s="182">
        <v>1072641774</v>
      </c>
      <c r="L197" s="175">
        <v>5</v>
      </c>
      <c r="M197" s="183" t="s">
        <v>97</v>
      </c>
      <c r="N197" s="184" t="s">
        <v>98</v>
      </c>
      <c r="O197" s="185" t="s">
        <v>99</v>
      </c>
      <c r="P197" s="175" t="s">
        <v>2256</v>
      </c>
      <c r="Q197" s="175" t="s">
        <v>2257</v>
      </c>
      <c r="R197" s="186">
        <f>+G197-F197</f>
        <v>242</v>
      </c>
      <c r="S197" s="175" t="s">
        <v>2258</v>
      </c>
      <c r="T197" s="265">
        <v>28000000</v>
      </c>
      <c r="U197" s="266" t="s">
        <v>2259</v>
      </c>
      <c r="V197" s="265">
        <f>+T197</f>
        <v>28000000</v>
      </c>
      <c r="W197" s="267" t="s">
        <v>2230</v>
      </c>
      <c r="X197" s="268" t="s">
        <v>473</v>
      </c>
      <c r="Y197" s="312">
        <f>+Z197+AA197+AB197</f>
        <v>28000000</v>
      </c>
      <c r="Z197" s="187">
        <f>+V197</f>
        <v>28000000</v>
      </c>
      <c r="AA197" s="188">
        <v>0</v>
      </c>
      <c r="AB197" s="189">
        <f>+AC197+AD197+AE197+AF197+AG197+AH197+AI197+AJ197</f>
        <v>0</v>
      </c>
      <c r="AC197" s="188">
        <v>0</v>
      </c>
      <c r="AD197" s="188">
        <v>0</v>
      </c>
      <c r="AE197" s="188">
        <v>0</v>
      </c>
      <c r="AF197" s="188">
        <v>0</v>
      </c>
      <c r="AG197" s="188">
        <v>0</v>
      </c>
      <c r="AH197" s="188">
        <v>0</v>
      </c>
      <c r="AI197" s="188">
        <v>0</v>
      </c>
      <c r="AJ197" s="188">
        <v>0</v>
      </c>
      <c r="AK197" s="190" t="s">
        <v>104</v>
      </c>
      <c r="AL197" s="191" t="s">
        <v>2260</v>
      </c>
      <c r="AM197" s="175" t="s">
        <v>1478</v>
      </c>
      <c r="AN197" s="192">
        <v>35195855</v>
      </c>
      <c r="AO197" s="190" t="s">
        <v>114</v>
      </c>
      <c r="AP197" s="175" t="s">
        <v>114</v>
      </c>
      <c r="AQ197" s="269" t="s">
        <v>114</v>
      </c>
      <c r="AR197" s="190" t="s">
        <v>114</v>
      </c>
      <c r="AS197" s="175" t="s">
        <v>109</v>
      </c>
      <c r="AT197" s="190" t="s">
        <v>109</v>
      </c>
      <c r="AU197" s="190" t="s">
        <v>392</v>
      </c>
      <c r="AV197" s="175"/>
      <c r="AW197" s="175"/>
      <c r="AX197" s="175" t="s">
        <v>109</v>
      </c>
      <c r="AY197" s="175" t="s">
        <v>108</v>
      </c>
      <c r="AZ197" s="193"/>
      <c r="BA197" s="175"/>
      <c r="BB197" s="194"/>
      <c r="BC197" s="193"/>
      <c r="BD197" s="186"/>
      <c r="BE197" s="186"/>
      <c r="BF197" s="186"/>
      <c r="BG197" s="193"/>
      <c r="BH197" s="195">
        <f>T197+BB197</f>
        <v>28000000</v>
      </c>
      <c r="BI197" s="304" t="s">
        <v>135</v>
      </c>
      <c r="BJ197" s="175"/>
      <c r="BK197" s="184" t="s">
        <v>114</v>
      </c>
      <c r="BL197" s="193"/>
      <c r="BM197" s="398" t="s">
        <v>136</v>
      </c>
      <c r="BN197" s="196" t="s">
        <v>964</v>
      </c>
      <c r="BO197" s="184">
        <v>37</v>
      </c>
      <c r="BP197" s="184" t="s">
        <v>108</v>
      </c>
      <c r="BQ197" s="184" t="s">
        <v>108</v>
      </c>
      <c r="BR197" s="184" t="s">
        <v>108</v>
      </c>
      <c r="BS197" s="184" t="s">
        <v>108</v>
      </c>
      <c r="BT197" s="184" t="s">
        <v>108</v>
      </c>
      <c r="BU197" s="197" t="s">
        <v>2261</v>
      </c>
      <c r="BV197" s="184">
        <v>3004875535</v>
      </c>
      <c r="BW197" s="278" t="s">
        <v>2262</v>
      </c>
      <c r="BX197" s="198" t="s">
        <v>839</v>
      </c>
      <c r="BY197" s="184" t="s">
        <v>119</v>
      </c>
      <c r="BZ197" s="279" t="s">
        <v>2263</v>
      </c>
      <c r="CA197" s="270" t="s">
        <v>109</v>
      </c>
      <c r="CB197" s="270" t="s">
        <v>109</v>
      </c>
      <c r="CC197" s="270" t="s">
        <v>109</v>
      </c>
      <c r="CD197" s="270" t="s">
        <v>109</v>
      </c>
      <c r="CE197" s="270" t="s">
        <v>109</v>
      </c>
      <c r="CF197" s="270" t="s">
        <v>109</v>
      </c>
      <c r="CG197" s="270" t="s">
        <v>109</v>
      </c>
      <c r="CH197" s="270" t="s">
        <v>109</v>
      </c>
      <c r="CI197" s="270"/>
      <c r="CJ197" s="270"/>
      <c r="CK197" s="270"/>
      <c r="CL197" s="270"/>
      <c r="CM197" s="300"/>
      <c r="CN197" s="270"/>
      <c r="CO197" s="50"/>
      <c r="CP197" s="50"/>
      <c r="CQ197" s="50"/>
      <c r="CR197" s="50"/>
      <c r="CS197" s="50"/>
      <c r="CT197" s="50"/>
      <c r="CU197" s="50"/>
      <c r="CV197" s="50"/>
      <c r="CW197" s="50"/>
      <c r="CX197" s="50"/>
      <c r="CY197" s="50"/>
      <c r="CZ197" s="50"/>
      <c r="DA197" s="50"/>
      <c r="DB197" s="50"/>
      <c r="DC197" s="50"/>
      <c r="DD197" s="50"/>
      <c r="DE197" s="50"/>
      <c r="DF197" s="50"/>
      <c r="DG197" s="50"/>
      <c r="DH197" s="50"/>
      <c r="DI197" s="50"/>
      <c r="DJ197" s="50"/>
      <c r="DK197" s="50"/>
      <c r="DL197" s="50"/>
      <c r="DM197" s="50"/>
      <c r="DN197" s="50"/>
      <c r="DO197" s="50"/>
      <c r="DP197" s="50"/>
      <c r="DQ197" s="50"/>
      <c r="DR197" s="50"/>
      <c r="DS197" s="50"/>
      <c r="DT197" s="50"/>
      <c r="DU197" s="50"/>
      <c r="DV197" s="50"/>
      <c r="DW197" s="50"/>
      <c r="DX197" s="50"/>
      <c r="DY197" s="50"/>
      <c r="DZ197" s="50"/>
      <c r="EA197" s="50"/>
      <c r="EB197" s="50"/>
      <c r="EC197" s="50"/>
      <c r="ED197" s="50"/>
      <c r="EE197" s="50"/>
      <c r="EF197" s="50"/>
      <c r="EG197" s="50"/>
      <c r="EH197" s="50"/>
      <c r="EI197" s="50"/>
      <c r="EJ197" s="50"/>
      <c r="EK197" s="50"/>
      <c r="EL197" s="50"/>
      <c r="EM197" s="50"/>
      <c r="EN197" s="50"/>
      <c r="EO197" s="50"/>
      <c r="EP197" s="50"/>
      <c r="EQ197" s="50"/>
      <c r="ER197" s="50"/>
      <c r="ES197" s="50"/>
      <c r="ET197" s="50"/>
      <c r="EU197" s="50"/>
      <c r="EV197" s="50"/>
      <c r="EW197" s="50"/>
      <c r="EX197" s="50"/>
      <c r="EY197" s="50"/>
      <c r="EZ197" s="50"/>
      <c r="FA197" s="50"/>
      <c r="FB197" s="50"/>
      <c r="FC197" s="50"/>
      <c r="FD197" s="50"/>
      <c r="FE197" s="50"/>
      <c r="FF197" s="50"/>
      <c r="FG197" s="50"/>
      <c r="FH197" s="50"/>
      <c r="FI197" s="50"/>
      <c r="FJ197" s="50"/>
      <c r="FK197" s="50"/>
      <c r="FL197" s="50"/>
      <c r="FM197" s="50"/>
      <c r="FN197" s="50"/>
      <c r="FO197" s="50"/>
      <c r="FP197" s="50"/>
      <c r="FQ197" s="50"/>
      <c r="FR197" s="50"/>
      <c r="FS197" s="50"/>
      <c r="FT197" s="50"/>
      <c r="FU197" s="50"/>
      <c r="FV197" s="50"/>
      <c r="FW197" s="50"/>
      <c r="FX197" s="50"/>
      <c r="FY197" s="50"/>
      <c r="FZ197" s="50"/>
      <c r="GA197" s="50"/>
      <c r="GB197" s="50"/>
      <c r="GC197" s="50"/>
      <c r="GD197" s="50"/>
      <c r="GE197" s="50"/>
      <c r="GF197" s="50"/>
      <c r="GG197" s="50"/>
      <c r="GH197" s="50"/>
      <c r="GI197" s="50"/>
      <c r="GJ197" s="50"/>
      <c r="GK197" s="50"/>
      <c r="GL197" s="50"/>
      <c r="GM197" s="50"/>
      <c r="GN197" s="50"/>
      <c r="GO197" s="50"/>
      <c r="GP197" s="50"/>
      <c r="GQ197" s="50"/>
      <c r="GR197" s="50"/>
      <c r="GS197" s="50"/>
      <c r="GT197" s="50"/>
      <c r="GU197" s="50"/>
    </row>
    <row r="198" spans="1:736" s="50" customFormat="1" ht="45.75" customHeight="1">
      <c r="A198" s="589">
        <f>1+A197</f>
        <v>197</v>
      </c>
      <c r="B198" s="151" t="s">
        <v>2264</v>
      </c>
      <c r="C198" s="134" t="s">
        <v>2265</v>
      </c>
      <c r="D198" s="138" t="s">
        <v>1417</v>
      </c>
      <c r="E198" s="135">
        <v>45408</v>
      </c>
      <c r="F198" s="136">
        <v>45412</v>
      </c>
      <c r="G198" s="136">
        <v>45502</v>
      </c>
      <c r="H198" s="134" t="s">
        <v>94</v>
      </c>
      <c r="I198" s="139" t="s">
        <v>180</v>
      </c>
      <c r="J198" s="158" t="s">
        <v>2266</v>
      </c>
      <c r="K198" s="251">
        <v>52320183</v>
      </c>
      <c r="L198" s="134">
        <v>1</v>
      </c>
      <c r="M198" s="252" t="s">
        <v>97</v>
      </c>
      <c r="N198" s="141" t="s">
        <v>98</v>
      </c>
      <c r="O198" s="151" t="s">
        <v>168</v>
      </c>
      <c r="P198" s="134" t="s">
        <v>2267</v>
      </c>
      <c r="Q198" s="134" t="s">
        <v>681</v>
      </c>
      <c r="R198" s="143">
        <f>+G198-F198</f>
        <v>90</v>
      </c>
      <c r="S198" s="134" t="s">
        <v>2268</v>
      </c>
      <c r="T198" s="253">
        <v>10935000</v>
      </c>
      <c r="U198" s="254" t="s">
        <v>2269</v>
      </c>
      <c r="V198" s="253">
        <f>+T198</f>
        <v>10935000</v>
      </c>
      <c r="W198" s="255" t="s">
        <v>2230</v>
      </c>
      <c r="X198" s="256" t="s">
        <v>473</v>
      </c>
      <c r="Y198" s="314">
        <f>+Z198+AA198+AB198</f>
        <v>10935000</v>
      </c>
      <c r="Z198" s="148">
        <f>+V198</f>
        <v>10935000</v>
      </c>
      <c r="AA198" s="149">
        <v>0</v>
      </c>
      <c r="AB198" s="150">
        <f>+AC198+AD198+AE198+AF198+AG198+AH198+AI198+AJ198</f>
        <v>0</v>
      </c>
      <c r="AC198" s="149">
        <v>0</v>
      </c>
      <c r="AD198" s="149">
        <v>0</v>
      </c>
      <c r="AE198" s="149">
        <v>0</v>
      </c>
      <c r="AF198" s="149">
        <v>0</v>
      </c>
      <c r="AG198" s="149">
        <v>0</v>
      </c>
      <c r="AH198" s="149">
        <v>0</v>
      </c>
      <c r="AI198" s="149">
        <v>0</v>
      </c>
      <c r="AJ198" s="149">
        <v>0</v>
      </c>
      <c r="AK198" s="142" t="s">
        <v>104</v>
      </c>
      <c r="AL198" s="103" t="s">
        <v>2270</v>
      </c>
      <c r="AM198" s="134" t="s">
        <v>2240</v>
      </c>
      <c r="AN198" s="140">
        <v>35472476</v>
      </c>
      <c r="AO198" s="142" t="s">
        <v>114</v>
      </c>
      <c r="AP198" s="134" t="s">
        <v>114</v>
      </c>
      <c r="AQ198" s="257" t="s">
        <v>114</v>
      </c>
      <c r="AR198" s="142" t="s">
        <v>114</v>
      </c>
      <c r="AS198" s="134" t="s">
        <v>109</v>
      </c>
      <c r="AT198" s="142" t="s">
        <v>109</v>
      </c>
      <c r="AU198" s="142" t="s">
        <v>392</v>
      </c>
      <c r="AV198" s="134"/>
      <c r="AW198" s="134"/>
      <c r="AX198" s="134" t="s">
        <v>109</v>
      </c>
      <c r="AY198" s="134" t="s">
        <v>108</v>
      </c>
      <c r="AZ198" s="156"/>
      <c r="BA198" s="134"/>
      <c r="BB198" s="169"/>
      <c r="BC198" s="156"/>
      <c r="BD198" s="143"/>
      <c r="BE198" s="143"/>
      <c r="BF198" s="143"/>
      <c r="BG198" s="156"/>
      <c r="BH198" s="153">
        <f>T198+BB198</f>
        <v>10935000</v>
      </c>
      <c r="BI198" s="158" t="s">
        <v>113</v>
      </c>
      <c r="BJ198" s="299"/>
      <c r="BK198" s="299" t="s">
        <v>114</v>
      </c>
      <c r="BL198" s="299"/>
      <c r="BM198" s="166"/>
      <c r="BN198" s="170" t="s">
        <v>964</v>
      </c>
      <c r="BO198" s="141">
        <v>48</v>
      </c>
      <c r="BP198" s="141" t="s">
        <v>108</v>
      </c>
      <c r="BQ198" s="141" t="s">
        <v>108</v>
      </c>
      <c r="BR198" s="141" t="s">
        <v>108</v>
      </c>
      <c r="BS198" s="141" t="s">
        <v>108</v>
      </c>
      <c r="BT198" s="141" t="s">
        <v>108</v>
      </c>
      <c r="BU198" s="166" t="s">
        <v>2271</v>
      </c>
      <c r="BV198" s="141">
        <v>3134993872</v>
      </c>
      <c r="BW198" s="114" t="s">
        <v>2272</v>
      </c>
      <c r="BX198" s="158" t="s">
        <v>881</v>
      </c>
      <c r="BY198" s="141" t="s">
        <v>119</v>
      </c>
      <c r="BZ198" s="259">
        <v>33761618895</v>
      </c>
      <c r="CA198" s="157" t="s">
        <v>109</v>
      </c>
      <c r="CB198" s="157" t="s">
        <v>109</v>
      </c>
      <c r="CC198" s="157" t="s">
        <v>109</v>
      </c>
      <c r="CD198" s="157"/>
      <c r="CE198" s="157"/>
      <c r="CF198" s="157"/>
      <c r="CG198" s="157"/>
      <c r="CH198" s="157"/>
      <c r="CI198" s="157"/>
      <c r="CJ198" s="157"/>
      <c r="CK198" s="157"/>
      <c r="CL198" s="157"/>
      <c r="CM198" s="157"/>
      <c r="CN198" s="157"/>
    </row>
    <row r="199" spans="1:736" s="50" customFormat="1" ht="45.75" customHeight="1">
      <c r="A199" s="589">
        <f>1+A198</f>
        <v>198</v>
      </c>
      <c r="B199" s="151" t="s">
        <v>2273</v>
      </c>
      <c r="C199" s="134" t="s">
        <v>2274</v>
      </c>
      <c r="D199" s="138" t="s">
        <v>1034</v>
      </c>
      <c r="E199" s="135">
        <v>45408</v>
      </c>
      <c r="F199" s="136">
        <v>45412</v>
      </c>
      <c r="G199" s="136">
        <v>45499</v>
      </c>
      <c r="H199" s="134" t="s">
        <v>94</v>
      </c>
      <c r="I199" s="139" t="s">
        <v>180</v>
      </c>
      <c r="J199" s="158" t="s">
        <v>2275</v>
      </c>
      <c r="K199" s="251">
        <v>1072642251</v>
      </c>
      <c r="L199" s="134">
        <v>1</v>
      </c>
      <c r="M199" s="252" t="s">
        <v>97</v>
      </c>
      <c r="N199" s="141" t="s">
        <v>98</v>
      </c>
      <c r="O199" s="151" t="s">
        <v>1061</v>
      </c>
      <c r="P199" s="134" t="s">
        <v>2276</v>
      </c>
      <c r="Q199" s="134" t="s">
        <v>681</v>
      </c>
      <c r="R199" s="143">
        <f>+G199-F199</f>
        <v>87</v>
      </c>
      <c r="S199" s="134" t="s">
        <v>2277</v>
      </c>
      <c r="T199" s="253">
        <v>12300000</v>
      </c>
      <c r="U199" s="254" t="s">
        <v>2278</v>
      </c>
      <c r="V199" s="253">
        <f>+T199</f>
        <v>12300000</v>
      </c>
      <c r="W199" s="255" t="s">
        <v>2230</v>
      </c>
      <c r="X199" s="256" t="s">
        <v>2279</v>
      </c>
      <c r="Y199" s="314">
        <f>+Z199+AA199+AB199</f>
        <v>12300000</v>
      </c>
      <c r="Z199" s="148">
        <v>0</v>
      </c>
      <c r="AA199" s="149">
        <f>+V199</f>
        <v>12300000</v>
      </c>
      <c r="AB199" s="150">
        <f>+AC199+AD199+AE199+AF199+AG199+AH199+AI199+AJ199</f>
        <v>0</v>
      </c>
      <c r="AC199" s="149">
        <v>0</v>
      </c>
      <c r="AD199" s="149">
        <v>0</v>
      </c>
      <c r="AE199" s="149">
        <v>0</v>
      </c>
      <c r="AF199" s="149">
        <v>0</v>
      </c>
      <c r="AG199" s="149">
        <v>0</v>
      </c>
      <c r="AH199" s="149">
        <v>0</v>
      </c>
      <c r="AI199" s="149">
        <v>0</v>
      </c>
      <c r="AJ199" s="149">
        <v>0</v>
      </c>
      <c r="AK199" s="142" t="s">
        <v>104</v>
      </c>
      <c r="AL199" s="103" t="s">
        <v>2280</v>
      </c>
      <c r="AM199" s="134" t="s">
        <v>1367</v>
      </c>
      <c r="AN199" s="140">
        <v>20472825</v>
      </c>
      <c r="AO199" s="142" t="s">
        <v>114</v>
      </c>
      <c r="AP199" s="134" t="s">
        <v>114</v>
      </c>
      <c r="AQ199" s="257" t="s">
        <v>114</v>
      </c>
      <c r="AR199" s="142" t="s">
        <v>114</v>
      </c>
      <c r="AS199" s="134" t="s">
        <v>109</v>
      </c>
      <c r="AT199" s="142" t="s">
        <v>109</v>
      </c>
      <c r="AU199" s="142" t="s">
        <v>392</v>
      </c>
      <c r="AV199" s="134"/>
      <c r="AW199" s="134"/>
      <c r="AX199" s="134" t="s">
        <v>109</v>
      </c>
      <c r="AY199" s="134" t="s">
        <v>108</v>
      </c>
      <c r="AZ199" s="156"/>
      <c r="BA199" s="134"/>
      <c r="BB199" s="169"/>
      <c r="BC199" s="156"/>
      <c r="BD199" s="143"/>
      <c r="BE199" s="143"/>
      <c r="BF199" s="143"/>
      <c r="BG199" s="156"/>
      <c r="BH199" s="153">
        <f>T199+BB199</f>
        <v>12300000</v>
      </c>
      <c r="BI199" s="158" t="s">
        <v>113</v>
      </c>
      <c r="BJ199" s="299"/>
      <c r="BK199" s="299" t="s">
        <v>114</v>
      </c>
      <c r="BL199" s="299"/>
      <c r="BM199" s="166"/>
      <c r="BN199" s="170" t="s">
        <v>917</v>
      </c>
      <c r="BO199" s="141">
        <v>37</v>
      </c>
      <c r="BP199" s="141" t="s">
        <v>578</v>
      </c>
      <c r="BQ199" s="141" t="s">
        <v>108</v>
      </c>
      <c r="BR199" s="141" t="s">
        <v>108</v>
      </c>
      <c r="BS199" s="141" t="s">
        <v>108</v>
      </c>
      <c r="BT199" s="141" t="s">
        <v>108</v>
      </c>
      <c r="BU199" s="166" t="s">
        <v>2281</v>
      </c>
      <c r="BV199" s="141">
        <v>3103462256</v>
      </c>
      <c r="BW199" s="114" t="s">
        <v>2282</v>
      </c>
      <c r="BX199" s="158" t="s">
        <v>1030</v>
      </c>
      <c r="BY199" s="141" t="s">
        <v>119</v>
      </c>
      <c r="BZ199" s="259" t="s">
        <v>2283</v>
      </c>
      <c r="CA199" s="157" t="s">
        <v>109</v>
      </c>
      <c r="CB199" s="157" t="s">
        <v>109</v>
      </c>
      <c r="CC199" s="157" t="s">
        <v>109</v>
      </c>
      <c r="CD199" s="157"/>
      <c r="CE199" s="157"/>
      <c r="CF199" s="157"/>
      <c r="CG199" s="157"/>
      <c r="CH199" s="157"/>
      <c r="CI199" s="157"/>
      <c r="CJ199" s="157"/>
      <c r="CK199" s="157"/>
      <c r="CL199" s="157"/>
      <c r="CM199" s="157" t="s">
        <v>109</v>
      </c>
      <c r="CN199" s="157"/>
    </row>
    <row r="200" spans="1:736" s="16" customFormat="1" ht="45.75" customHeight="1">
      <c r="A200" s="639">
        <f>1+A199</f>
        <v>199</v>
      </c>
      <c r="B200" s="591" t="s">
        <v>2284</v>
      </c>
      <c r="C200" s="175" t="s">
        <v>2285</v>
      </c>
      <c r="D200" s="180" t="s">
        <v>93</v>
      </c>
      <c r="E200" s="176">
        <v>45408</v>
      </c>
      <c r="F200" s="177">
        <v>45412</v>
      </c>
      <c r="G200" s="177">
        <v>45655</v>
      </c>
      <c r="H200" s="175" t="s">
        <v>94</v>
      </c>
      <c r="I200" s="181" t="s">
        <v>95</v>
      </c>
      <c r="J200" s="175" t="s">
        <v>2286</v>
      </c>
      <c r="K200" s="182">
        <v>20401208</v>
      </c>
      <c r="L200" s="175">
        <v>9</v>
      </c>
      <c r="M200" s="183" t="s">
        <v>97</v>
      </c>
      <c r="N200" s="184" t="s">
        <v>98</v>
      </c>
      <c r="O200" s="185" t="s">
        <v>2287</v>
      </c>
      <c r="P200" s="175" t="s">
        <v>2288</v>
      </c>
      <c r="Q200" s="175" t="s">
        <v>1157</v>
      </c>
      <c r="R200" s="186">
        <f>+G200-F200</f>
        <v>243</v>
      </c>
      <c r="S200" s="175" t="s">
        <v>2289</v>
      </c>
      <c r="T200" s="265">
        <v>56000000</v>
      </c>
      <c r="U200" s="266" t="s">
        <v>2290</v>
      </c>
      <c r="V200" s="265">
        <f>+T200</f>
        <v>56000000</v>
      </c>
      <c r="W200" s="267" t="s">
        <v>2230</v>
      </c>
      <c r="X200" s="268" t="s">
        <v>473</v>
      </c>
      <c r="Y200" s="312">
        <f>+Z200+AA200+AB200</f>
        <v>56000000</v>
      </c>
      <c r="Z200" s="187">
        <f>+V200</f>
        <v>56000000</v>
      </c>
      <c r="AA200" s="188">
        <v>0</v>
      </c>
      <c r="AB200" s="189">
        <f>+AC200+AD200+AE200+AF200+AG200+AH200+AI200+AJ200</f>
        <v>0</v>
      </c>
      <c r="AC200" s="188">
        <v>0</v>
      </c>
      <c r="AD200" s="188">
        <v>0</v>
      </c>
      <c r="AE200" s="188">
        <v>0</v>
      </c>
      <c r="AF200" s="188">
        <v>0</v>
      </c>
      <c r="AG200" s="188">
        <v>0</v>
      </c>
      <c r="AH200" s="188">
        <v>0</v>
      </c>
      <c r="AI200" s="188">
        <v>0</v>
      </c>
      <c r="AJ200" s="188">
        <v>0</v>
      </c>
      <c r="AK200" s="190" t="s">
        <v>104</v>
      </c>
      <c r="AL200" s="191" t="s">
        <v>2291</v>
      </c>
      <c r="AM200" s="175" t="s">
        <v>1893</v>
      </c>
      <c r="AN200" s="192">
        <v>1072643021</v>
      </c>
      <c r="AO200" s="190" t="s">
        <v>114</v>
      </c>
      <c r="AP200" s="175" t="s">
        <v>114</v>
      </c>
      <c r="AQ200" s="269" t="s">
        <v>114</v>
      </c>
      <c r="AR200" s="190" t="s">
        <v>114</v>
      </c>
      <c r="AS200" s="175" t="s">
        <v>109</v>
      </c>
      <c r="AT200" s="190" t="s">
        <v>109</v>
      </c>
      <c r="AU200" s="190" t="s">
        <v>392</v>
      </c>
      <c r="AV200" s="175"/>
      <c r="AW200" s="175"/>
      <c r="AX200" s="175" t="s">
        <v>109</v>
      </c>
      <c r="AY200" s="175" t="s">
        <v>108</v>
      </c>
      <c r="AZ200" s="193"/>
      <c r="BA200" s="175"/>
      <c r="BB200" s="194"/>
      <c r="BC200" s="193"/>
      <c r="BD200" s="186"/>
      <c r="BE200" s="186"/>
      <c r="BF200" s="186"/>
      <c r="BG200" s="193"/>
      <c r="BH200" s="195">
        <f>T200+BB200</f>
        <v>56000000</v>
      </c>
      <c r="BI200" s="304" t="s">
        <v>135</v>
      </c>
      <c r="BJ200" s="175"/>
      <c r="BK200" s="184" t="s">
        <v>114</v>
      </c>
      <c r="BL200" s="193"/>
      <c r="BM200" s="398" t="s">
        <v>136</v>
      </c>
      <c r="BN200" s="196" t="s">
        <v>964</v>
      </c>
      <c r="BO200" s="184">
        <v>40</v>
      </c>
      <c r="BP200" s="184" t="s">
        <v>108</v>
      </c>
      <c r="BQ200" s="184" t="s">
        <v>108</v>
      </c>
      <c r="BR200" s="184" t="s">
        <v>108</v>
      </c>
      <c r="BS200" s="184" t="s">
        <v>108</v>
      </c>
      <c r="BT200" s="184" t="s">
        <v>108</v>
      </c>
      <c r="BU200" s="197" t="s">
        <v>2292</v>
      </c>
      <c r="BV200" s="184">
        <v>3017550650</v>
      </c>
      <c r="BW200" s="278" t="s">
        <v>2293</v>
      </c>
      <c r="BX200" s="198" t="s">
        <v>839</v>
      </c>
      <c r="BY200" s="184" t="s">
        <v>119</v>
      </c>
      <c r="BZ200" s="279">
        <v>463500015185</v>
      </c>
      <c r="CA200" s="270" t="s">
        <v>109</v>
      </c>
      <c r="CB200" s="270" t="s">
        <v>109</v>
      </c>
      <c r="CC200" s="270" t="s">
        <v>109</v>
      </c>
      <c r="CD200" s="270" t="s">
        <v>109</v>
      </c>
      <c r="CE200" s="270" t="s">
        <v>109</v>
      </c>
      <c r="CF200" s="270" t="s">
        <v>109</v>
      </c>
      <c r="CG200" s="270" t="s">
        <v>109</v>
      </c>
      <c r="CH200" s="223" t="s">
        <v>109</v>
      </c>
      <c r="CI200" s="270"/>
      <c r="CJ200" s="270"/>
      <c r="CK200" s="270"/>
      <c r="CL200" s="270"/>
      <c r="CM200" s="300"/>
      <c r="CN200" s="270"/>
      <c r="CO200" s="50"/>
      <c r="CP200" s="50"/>
      <c r="CQ200" s="50"/>
      <c r="CR200" s="50"/>
      <c r="CS200" s="50"/>
      <c r="CT200" s="50"/>
      <c r="CU200" s="50"/>
      <c r="CV200" s="50"/>
      <c r="CW200" s="50"/>
      <c r="CX200" s="50"/>
      <c r="CY200" s="50"/>
      <c r="CZ200" s="50"/>
      <c r="DA200" s="50"/>
      <c r="DB200" s="50"/>
      <c r="DC200" s="50"/>
      <c r="DD200" s="50"/>
      <c r="DE200" s="50"/>
      <c r="DF200" s="50"/>
      <c r="DG200" s="50"/>
      <c r="DH200" s="50"/>
      <c r="DI200" s="50"/>
      <c r="DJ200" s="50"/>
      <c r="DK200" s="50"/>
      <c r="DL200" s="50"/>
      <c r="DM200" s="50"/>
      <c r="DN200" s="50"/>
      <c r="DO200" s="50"/>
      <c r="DP200" s="50"/>
      <c r="DQ200" s="50"/>
      <c r="DR200" s="50"/>
      <c r="DS200" s="50"/>
      <c r="DT200" s="50"/>
      <c r="DU200" s="50"/>
      <c r="DV200" s="50"/>
      <c r="DW200" s="50"/>
      <c r="DX200" s="50"/>
      <c r="DY200" s="50"/>
      <c r="DZ200" s="50"/>
      <c r="EA200" s="50"/>
      <c r="EB200" s="50"/>
      <c r="EC200" s="50"/>
      <c r="ED200" s="50"/>
      <c r="EE200" s="50"/>
      <c r="EF200" s="50"/>
      <c r="EG200" s="50"/>
      <c r="EH200" s="50"/>
      <c r="EI200" s="50"/>
      <c r="EJ200" s="50"/>
      <c r="EK200" s="50"/>
      <c r="EL200" s="50"/>
      <c r="EM200" s="50"/>
      <c r="EN200" s="50"/>
      <c r="EO200" s="50"/>
      <c r="EP200" s="50"/>
      <c r="EQ200" s="50"/>
      <c r="ER200" s="50"/>
      <c r="ES200" s="50"/>
      <c r="ET200" s="50"/>
      <c r="EU200" s="50"/>
      <c r="EV200" s="50"/>
      <c r="EW200" s="50"/>
      <c r="EX200" s="50"/>
      <c r="EY200" s="50"/>
      <c r="EZ200" s="50"/>
      <c r="FA200" s="50"/>
      <c r="FB200" s="50"/>
      <c r="FC200" s="50"/>
      <c r="FD200" s="50"/>
      <c r="FE200" s="50"/>
      <c r="FF200" s="50"/>
      <c r="FG200" s="50"/>
      <c r="FH200" s="50"/>
      <c r="FI200" s="50"/>
      <c r="FJ200" s="50"/>
      <c r="FK200" s="50"/>
      <c r="FL200" s="50"/>
      <c r="FM200" s="50"/>
      <c r="FN200" s="50"/>
      <c r="FO200" s="50"/>
      <c r="FP200" s="50"/>
      <c r="FQ200" s="50"/>
      <c r="FR200" s="50"/>
      <c r="FS200" s="50"/>
      <c r="FT200" s="50"/>
      <c r="FU200" s="50"/>
      <c r="FV200" s="50"/>
      <c r="FW200" s="50"/>
      <c r="FX200" s="50"/>
      <c r="FY200" s="50"/>
      <c r="FZ200" s="50"/>
      <c r="GA200" s="50"/>
      <c r="GB200" s="50"/>
      <c r="GC200" s="50"/>
      <c r="GD200" s="50"/>
      <c r="GE200" s="50"/>
      <c r="GF200" s="50"/>
      <c r="GG200" s="50"/>
      <c r="GH200" s="50"/>
      <c r="GI200" s="50"/>
      <c r="GJ200" s="50"/>
      <c r="GK200" s="50"/>
      <c r="GL200" s="50"/>
      <c r="GM200" s="50"/>
      <c r="GN200" s="50"/>
      <c r="GO200" s="50"/>
      <c r="GP200" s="50"/>
      <c r="GQ200" s="50"/>
      <c r="GR200" s="50"/>
      <c r="GS200" s="50"/>
      <c r="GT200" s="50"/>
      <c r="GU200" s="50"/>
    </row>
    <row r="201" spans="1:736" s="16" customFormat="1" ht="45.75" customHeight="1">
      <c r="A201" s="639">
        <f>1+A200</f>
        <v>200</v>
      </c>
      <c r="B201" s="591" t="s">
        <v>2294</v>
      </c>
      <c r="C201" s="175" t="s">
        <v>2295</v>
      </c>
      <c r="D201" s="180" t="s">
        <v>93</v>
      </c>
      <c r="E201" s="176">
        <v>45408</v>
      </c>
      <c r="F201" s="177">
        <v>45412</v>
      </c>
      <c r="G201" s="177">
        <v>45625</v>
      </c>
      <c r="H201" s="175" t="s">
        <v>94</v>
      </c>
      <c r="I201" s="181" t="s">
        <v>95</v>
      </c>
      <c r="J201" s="175" t="s">
        <v>2296</v>
      </c>
      <c r="K201" s="182">
        <v>901564142</v>
      </c>
      <c r="L201" s="175">
        <v>6</v>
      </c>
      <c r="M201" s="183" t="s">
        <v>926</v>
      </c>
      <c r="N201" s="184" t="s">
        <v>98</v>
      </c>
      <c r="O201" s="185" t="s">
        <v>1061</v>
      </c>
      <c r="P201" s="175" t="s">
        <v>2297</v>
      </c>
      <c r="Q201" s="175" t="s">
        <v>2298</v>
      </c>
      <c r="R201" s="186">
        <f>+G201-F201</f>
        <v>213</v>
      </c>
      <c r="S201" s="175" t="s">
        <v>2299</v>
      </c>
      <c r="T201" s="265">
        <v>175000000</v>
      </c>
      <c r="U201" s="266" t="s">
        <v>2300</v>
      </c>
      <c r="V201" s="265">
        <f>+T201</f>
        <v>175000000</v>
      </c>
      <c r="W201" s="267" t="s">
        <v>2230</v>
      </c>
      <c r="X201" s="268" t="s">
        <v>473</v>
      </c>
      <c r="Y201" s="312">
        <f>+Z201+AA201+AB201</f>
        <v>175000000</v>
      </c>
      <c r="Z201" s="187">
        <f>+V201</f>
        <v>175000000</v>
      </c>
      <c r="AA201" s="188">
        <v>0</v>
      </c>
      <c r="AB201" s="189">
        <f>+AC201+AD201+AE201+AF201+AG201+AH201+AI201+AJ201</f>
        <v>0</v>
      </c>
      <c r="AC201" s="188">
        <v>0</v>
      </c>
      <c r="AD201" s="188">
        <v>0</v>
      </c>
      <c r="AE201" s="188">
        <v>0</v>
      </c>
      <c r="AF201" s="188">
        <v>0</v>
      </c>
      <c r="AG201" s="188">
        <v>0</v>
      </c>
      <c r="AH201" s="188">
        <v>0</v>
      </c>
      <c r="AI201" s="188">
        <v>0</v>
      </c>
      <c r="AJ201" s="188">
        <v>0</v>
      </c>
      <c r="AK201" s="190" t="s">
        <v>104</v>
      </c>
      <c r="AL201" s="191" t="s">
        <v>2301</v>
      </c>
      <c r="AM201" s="175" t="s">
        <v>1893</v>
      </c>
      <c r="AN201" s="192">
        <v>1072643021</v>
      </c>
      <c r="AO201" s="190" t="s">
        <v>2302</v>
      </c>
      <c r="AP201" s="175" t="s">
        <v>1618</v>
      </c>
      <c r="AQ201" s="269">
        <v>45411</v>
      </c>
      <c r="AR201" s="190" t="s">
        <v>2303</v>
      </c>
      <c r="AS201" s="175" t="s">
        <v>114</v>
      </c>
      <c r="AT201" s="190" t="s">
        <v>109</v>
      </c>
      <c r="AU201" s="190" t="s">
        <v>392</v>
      </c>
      <c r="AV201" s="175"/>
      <c r="AW201" s="175"/>
      <c r="AX201" s="175" t="s">
        <v>109</v>
      </c>
      <c r="AY201" s="175" t="s">
        <v>108</v>
      </c>
      <c r="AZ201" s="193"/>
      <c r="BA201" s="175"/>
      <c r="BB201" s="194"/>
      <c r="BC201" s="193"/>
      <c r="BD201" s="186"/>
      <c r="BE201" s="186"/>
      <c r="BF201" s="186"/>
      <c r="BG201" s="193"/>
      <c r="BH201" s="195">
        <f>T201+BB201</f>
        <v>175000000</v>
      </c>
      <c r="BI201" s="450" t="s">
        <v>135</v>
      </c>
      <c r="BJ201" s="175"/>
      <c r="BK201" s="184"/>
      <c r="BL201" s="193"/>
      <c r="BM201" s="398" t="s">
        <v>136</v>
      </c>
      <c r="BN201" s="196" t="s">
        <v>108</v>
      </c>
      <c r="BO201" s="184" t="s">
        <v>108</v>
      </c>
      <c r="BP201" s="184" t="s">
        <v>108</v>
      </c>
      <c r="BQ201" s="184" t="s">
        <v>108</v>
      </c>
      <c r="BR201" s="184" t="s">
        <v>108</v>
      </c>
      <c r="BS201" s="184" t="s">
        <v>108</v>
      </c>
      <c r="BT201" s="184" t="s">
        <v>108</v>
      </c>
      <c r="BU201" s="197" t="s">
        <v>2304</v>
      </c>
      <c r="BV201" s="184">
        <v>3136953464</v>
      </c>
      <c r="BW201" s="278" t="s">
        <v>2305</v>
      </c>
      <c r="BX201" s="198" t="s">
        <v>839</v>
      </c>
      <c r="BY201" s="184" t="s">
        <v>119</v>
      </c>
      <c r="BZ201" s="279">
        <v>108900149080</v>
      </c>
      <c r="CA201" s="270" t="s">
        <v>109</v>
      </c>
      <c r="CB201" s="270" t="s">
        <v>109</v>
      </c>
      <c r="CC201" s="270" t="s">
        <v>109</v>
      </c>
      <c r="CD201" s="270" t="s">
        <v>109</v>
      </c>
      <c r="CE201" s="270" t="s">
        <v>109</v>
      </c>
      <c r="CF201" s="223" t="s">
        <v>109</v>
      </c>
      <c r="CG201" s="270" t="s">
        <v>109</v>
      </c>
      <c r="CH201" s="270" t="s">
        <v>109</v>
      </c>
      <c r="CI201" s="270"/>
      <c r="CJ201" s="270"/>
      <c r="CK201" s="270"/>
      <c r="CL201" s="270"/>
      <c r="CM201" s="300"/>
      <c r="CN201" s="270"/>
      <c r="CO201" s="50"/>
      <c r="CP201" s="50"/>
      <c r="CQ201" s="50"/>
      <c r="CR201" s="50"/>
      <c r="CS201" s="50"/>
      <c r="CT201" s="50"/>
      <c r="CU201" s="50"/>
      <c r="CV201" s="50"/>
      <c r="CW201" s="50"/>
      <c r="CX201" s="50"/>
      <c r="CY201" s="50"/>
      <c r="CZ201" s="50"/>
      <c r="DA201" s="50"/>
      <c r="DB201" s="50"/>
      <c r="DC201" s="50"/>
      <c r="DD201" s="50"/>
      <c r="DE201" s="50"/>
      <c r="DF201" s="50"/>
      <c r="DG201" s="50"/>
      <c r="DH201" s="50"/>
      <c r="DI201" s="50"/>
      <c r="DJ201" s="50"/>
      <c r="DK201" s="50"/>
      <c r="DL201" s="50"/>
      <c r="DM201" s="50"/>
      <c r="DN201" s="50"/>
      <c r="DO201" s="50"/>
      <c r="DP201" s="50"/>
      <c r="DQ201" s="50"/>
      <c r="DR201" s="50"/>
      <c r="DS201" s="50"/>
      <c r="DT201" s="50"/>
      <c r="DU201" s="50"/>
      <c r="DV201" s="50"/>
      <c r="DW201" s="50"/>
      <c r="DX201" s="50"/>
      <c r="DY201" s="50"/>
      <c r="DZ201" s="50"/>
      <c r="EA201" s="50"/>
      <c r="EB201" s="50"/>
      <c r="EC201" s="50"/>
      <c r="ED201" s="50"/>
      <c r="EE201" s="50"/>
      <c r="EF201" s="50"/>
      <c r="EG201" s="50"/>
      <c r="EH201" s="50"/>
      <c r="EI201" s="50"/>
      <c r="EJ201" s="50"/>
      <c r="EK201" s="50"/>
      <c r="EL201" s="50"/>
      <c r="EM201" s="50"/>
      <c r="EN201" s="50"/>
      <c r="EO201" s="50"/>
      <c r="EP201" s="50"/>
      <c r="EQ201" s="50"/>
      <c r="ER201" s="50"/>
      <c r="ES201" s="50"/>
      <c r="ET201" s="50"/>
      <c r="EU201" s="50"/>
      <c r="EV201" s="50"/>
      <c r="EW201" s="50"/>
      <c r="EX201" s="50"/>
      <c r="EY201" s="50"/>
      <c r="EZ201" s="50"/>
      <c r="FA201" s="50"/>
      <c r="FB201" s="50"/>
      <c r="FC201" s="50"/>
      <c r="FD201" s="50"/>
      <c r="FE201" s="50"/>
      <c r="FF201" s="50"/>
      <c r="FG201" s="50"/>
      <c r="FH201" s="50"/>
      <c r="FI201" s="50"/>
      <c r="FJ201" s="50"/>
      <c r="FK201" s="50"/>
      <c r="FL201" s="50"/>
      <c r="FM201" s="50"/>
      <c r="FN201" s="50"/>
      <c r="FO201" s="50"/>
      <c r="FP201" s="50"/>
      <c r="FQ201" s="50"/>
      <c r="FR201" s="50"/>
      <c r="FS201" s="50"/>
      <c r="FT201" s="50"/>
      <c r="FU201" s="50"/>
      <c r="FV201" s="50"/>
      <c r="FW201" s="50"/>
      <c r="FX201" s="50"/>
      <c r="FY201" s="50"/>
      <c r="FZ201" s="50"/>
      <c r="GA201" s="50"/>
      <c r="GB201" s="50"/>
      <c r="GC201" s="50"/>
      <c r="GD201" s="50"/>
      <c r="GE201" s="50"/>
      <c r="GF201" s="50"/>
      <c r="GG201" s="50"/>
      <c r="GH201" s="50"/>
      <c r="GI201" s="50"/>
      <c r="GJ201" s="50"/>
      <c r="GK201" s="50"/>
      <c r="GL201" s="50"/>
      <c r="GM201" s="50"/>
      <c r="GN201" s="50"/>
      <c r="GO201" s="50"/>
      <c r="GP201" s="50"/>
      <c r="GQ201" s="50"/>
      <c r="GR201" s="50"/>
      <c r="GS201" s="50"/>
      <c r="GT201" s="50"/>
      <c r="GU201" s="50"/>
      <c r="GV201" s="50"/>
      <c r="GW201" s="50"/>
      <c r="GX201" s="50"/>
      <c r="GY201" s="50"/>
      <c r="GZ201" s="50"/>
      <c r="HA201" s="50"/>
      <c r="HB201" s="50"/>
      <c r="HC201" s="50"/>
      <c r="HD201" s="50"/>
      <c r="HE201" s="50"/>
      <c r="HF201" s="50"/>
      <c r="HG201" s="50"/>
      <c r="HH201" s="50"/>
      <c r="HI201" s="50"/>
      <c r="HJ201" s="50"/>
      <c r="HK201" s="50"/>
      <c r="HL201" s="50"/>
      <c r="HM201" s="50"/>
      <c r="HN201" s="50"/>
      <c r="HO201" s="50"/>
      <c r="HP201" s="50"/>
      <c r="HQ201" s="50"/>
      <c r="HR201" s="50"/>
      <c r="HS201" s="50"/>
      <c r="HT201" s="50"/>
      <c r="HU201" s="50"/>
      <c r="HV201" s="50"/>
      <c r="HW201" s="50"/>
      <c r="HX201" s="50"/>
      <c r="HY201" s="50"/>
      <c r="HZ201" s="50"/>
      <c r="IA201" s="50"/>
      <c r="IB201" s="50"/>
      <c r="IC201" s="50"/>
      <c r="ID201" s="50"/>
      <c r="IE201" s="50"/>
      <c r="IF201" s="50"/>
      <c r="IG201" s="50"/>
      <c r="IH201" s="50"/>
      <c r="II201" s="50"/>
      <c r="IJ201" s="50"/>
      <c r="IK201" s="50"/>
      <c r="IL201" s="50"/>
      <c r="IM201" s="50"/>
      <c r="IN201" s="50"/>
      <c r="IO201" s="50"/>
      <c r="IP201" s="50"/>
      <c r="IQ201" s="50"/>
      <c r="IR201" s="50"/>
      <c r="IS201" s="50"/>
      <c r="IT201" s="50"/>
      <c r="IU201" s="50"/>
      <c r="IV201" s="50"/>
      <c r="IW201" s="50"/>
      <c r="IX201" s="50"/>
      <c r="IY201" s="50"/>
      <c r="IZ201" s="50"/>
      <c r="JA201" s="50"/>
      <c r="JB201" s="50"/>
      <c r="JC201" s="50"/>
      <c r="JD201" s="50"/>
      <c r="JE201" s="50"/>
      <c r="JF201" s="50"/>
      <c r="JG201" s="50"/>
      <c r="JH201" s="50"/>
      <c r="JI201" s="50"/>
      <c r="JJ201" s="50"/>
      <c r="JK201" s="50"/>
      <c r="JL201" s="50"/>
      <c r="JM201" s="50"/>
      <c r="JN201" s="50"/>
      <c r="JO201" s="50"/>
      <c r="JP201" s="50"/>
      <c r="JQ201" s="50"/>
      <c r="JR201" s="50"/>
      <c r="JS201" s="50"/>
      <c r="JT201" s="50"/>
      <c r="JU201" s="50"/>
      <c r="JV201" s="50"/>
      <c r="JW201" s="50"/>
      <c r="JX201" s="50"/>
      <c r="JY201" s="50"/>
      <c r="JZ201" s="50"/>
      <c r="KA201" s="50"/>
      <c r="KB201" s="50"/>
      <c r="KC201" s="50"/>
      <c r="KD201" s="50"/>
      <c r="KE201" s="50"/>
      <c r="KF201" s="50"/>
      <c r="KG201" s="50"/>
      <c r="KH201" s="50"/>
      <c r="KI201" s="50"/>
      <c r="KJ201" s="50"/>
      <c r="KK201" s="50"/>
      <c r="KL201" s="50"/>
      <c r="KM201" s="50"/>
      <c r="KN201" s="50"/>
      <c r="KO201" s="50"/>
      <c r="KP201" s="50"/>
      <c r="KQ201" s="50"/>
      <c r="KR201" s="50"/>
      <c r="KS201" s="50"/>
      <c r="KT201" s="50"/>
      <c r="KU201" s="50"/>
      <c r="KV201" s="50"/>
      <c r="KW201" s="50"/>
      <c r="KX201" s="50"/>
      <c r="KY201" s="50"/>
      <c r="KZ201" s="50"/>
      <c r="LA201" s="50"/>
      <c r="LB201" s="50"/>
      <c r="LC201" s="50"/>
      <c r="LD201" s="50"/>
      <c r="LE201" s="50"/>
      <c r="LF201" s="50"/>
      <c r="LG201" s="50"/>
      <c r="LH201" s="50"/>
      <c r="LI201" s="50"/>
      <c r="LJ201" s="50"/>
      <c r="LK201" s="50"/>
      <c r="LL201" s="50"/>
      <c r="LM201" s="50"/>
      <c r="LN201" s="50"/>
      <c r="LO201" s="50"/>
      <c r="LP201" s="50"/>
      <c r="LQ201" s="50"/>
      <c r="LR201" s="50"/>
      <c r="LS201" s="50"/>
      <c r="LT201" s="50"/>
      <c r="LU201" s="50"/>
      <c r="LV201" s="50"/>
      <c r="LW201" s="50"/>
      <c r="LX201" s="50"/>
      <c r="LY201" s="50"/>
      <c r="LZ201" s="50"/>
      <c r="MA201" s="50"/>
      <c r="MB201" s="50"/>
      <c r="MC201" s="50"/>
      <c r="MD201" s="50"/>
      <c r="ME201" s="50"/>
      <c r="MF201" s="50"/>
      <c r="MG201" s="50"/>
      <c r="MH201" s="50"/>
      <c r="MI201" s="50"/>
      <c r="MJ201" s="50"/>
      <c r="MK201" s="50"/>
      <c r="ML201" s="50"/>
      <c r="MM201" s="50"/>
      <c r="MN201" s="50"/>
      <c r="MO201" s="50"/>
      <c r="MP201" s="50"/>
      <c r="MQ201" s="50"/>
      <c r="MR201" s="50"/>
      <c r="MS201" s="50"/>
      <c r="MT201" s="50"/>
      <c r="MU201" s="50"/>
      <c r="MV201" s="50"/>
      <c r="MW201" s="50"/>
      <c r="MX201" s="50"/>
      <c r="MY201" s="50"/>
      <c r="MZ201" s="50"/>
      <c r="NA201" s="50"/>
      <c r="NB201" s="50"/>
      <c r="NC201" s="50"/>
      <c r="ND201" s="50"/>
      <c r="NE201" s="50"/>
      <c r="NF201" s="50"/>
      <c r="NG201" s="50"/>
      <c r="NH201" s="50"/>
      <c r="NI201" s="50"/>
      <c r="NJ201" s="50"/>
      <c r="NK201" s="50"/>
      <c r="NL201" s="50"/>
      <c r="NM201" s="50"/>
      <c r="NN201" s="50"/>
      <c r="NO201" s="50"/>
      <c r="NP201" s="50"/>
      <c r="NQ201" s="50"/>
      <c r="NR201" s="50"/>
      <c r="NS201" s="50"/>
      <c r="NT201" s="50"/>
      <c r="NU201" s="50"/>
      <c r="NV201" s="50"/>
      <c r="NW201" s="50"/>
      <c r="NX201" s="50"/>
      <c r="NY201" s="50"/>
      <c r="NZ201" s="50"/>
      <c r="OA201" s="50"/>
      <c r="OB201" s="50"/>
      <c r="OC201" s="50"/>
      <c r="OD201" s="50"/>
      <c r="OE201" s="50"/>
      <c r="OF201" s="50"/>
      <c r="OG201" s="50"/>
      <c r="OH201" s="50"/>
      <c r="OI201" s="50"/>
      <c r="OJ201" s="50"/>
      <c r="OK201" s="50"/>
      <c r="OL201" s="50"/>
      <c r="OM201" s="50"/>
      <c r="ON201" s="50"/>
      <c r="OO201" s="50"/>
      <c r="OP201" s="50"/>
      <c r="OQ201" s="50"/>
      <c r="OR201" s="50"/>
      <c r="OS201" s="50"/>
      <c r="OT201" s="50"/>
      <c r="OU201" s="50"/>
      <c r="OV201" s="50"/>
      <c r="OW201" s="50"/>
      <c r="OX201" s="50"/>
      <c r="OY201" s="50"/>
      <c r="OZ201" s="50"/>
      <c r="PA201" s="50"/>
      <c r="PB201" s="50"/>
      <c r="PC201" s="50"/>
      <c r="PD201" s="50"/>
      <c r="PE201" s="50"/>
      <c r="PF201" s="50"/>
      <c r="PG201" s="50"/>
      <c r="PH201" s="50"/>
      <c r="PI201" s="50"/>
      <c r="PJ201" s="50"/>
      <c r="PK201" s="50"/>
      <c r="PL201" s="50"/>
      <c r="PM201" s="50"/>
      <c r="PN201" s="50"/>
      <c r="PO201" s="50"/>
      <c r="PP201" s="50"/>
      <c r="PQ201" s="50"/>
      <c r="PR201" s="50"/>
      <c r="PS201" s="50"/>
      <c r="PT201" s="50"/>
      <c r="PU201" s="50"/>
      <c r="PV201" s="50"/>
      <c r="PW201" s="50"/>
      <c r="PX201" s="50"/>
      <c r="PY201" s="50"/>
      <c r="PZ201" s="50"/>
      <c r="QA201" s="50"/>
      <c r="QB201" s="50"/>
      <c r="QC201" s="50"/>
      <c r="QD201" s="50"/>
      <c r="QE201" s="50"/>
      <c r="QF201" s="50"/>
      <c r="QG201" s="50"/>
      <c r="QH201" s="50"/>
      <c r="QI201" s="50"/>
      <c r="QJ201" s="50"/>
      <c r="QK201" s="50"/>
      <c r="QL201" s="50"/>
      <c r="QM201" s="50"/>
      <c r="QN201" s="50"/>
      <c r="QO201" s="50"/>
      <c r="QP201" s="50"/>
      <c r="QQ201" s="50"/>
      <c r="QR201" s="50"/>
      <c r="QS201" s="50"/>
      <c r="QT201" s="50"/>
      <c r="QU201" s="50"/>
      <c r="QV201" s="50"/>
      <c r="QW201" s="50"/>
      <c r="QX201" s="50"/>
      <c r="QY201" s="50"/>
      <c r="QZ201" s="50"/>
      <c r="RA201" s="50"/>
      <c r="RB201" s="50"/>
      <c r="RC201" s="50"/>
      <c r="RD201" s="50"/>
      <c r="RE201" s="50"/>
      <c r="RF201" s="50"/>
      <c r="RG201" s="50"/>
      <c r="RH201" s="50"/>
      <c r="RI201" s="50"/>
      <c r="RJ201" s="50"/>
      <c r="RK201" s="50"/>
      <c r="RL201" s="50"/>
      <c r="RM201" s="50"/>
      <c r="RN201" s="50"/>
      <c r="RO201" s="50"/>
      <c r="RP201" s="50"/>
      <c r="RQ201" s="50"/>
      <c r="RR201" s="50"/>
      <c r="RS201" s="50"/>
      <c r="RT201" s="50"/>
      <c r="RU201" s="50"/>
      <c r="RV201" s="50"/>
      <c r="RW201" s="50"/>
      <c r="RX201" s="50"/>
      <c r="RY201" s="50"/>
      <c r="RZ201" s="50"/>
      <c r="SA201" s="50"/>
      <c r="SB201" s="50"/>
      <c r="SC201" s="50"/>
      <c r="SD201" s="50"/>
      <c r="SE201" s="50"/>
      <c r="SF201" s="50"/>
      <c r="SG201" s="50"/>
      <c r="SH201" s="50"/>
      <c r="SI201" s="50"/>
      <c r="SJ201" s="50"/>
      <c r="SK201" s="50"/>
      <c r="SL201" s="50"/>
      <c r="SM201" s="50"/>
      <c r="SN201" s="50"/>
      <c r="SO201" s="50"/>
      <c r="SP201" s="50"/>
      <c r="SQ201" s="50"/>
      <c r="SR201" s="50"/>
      <c r="SS201" s="50"/>
      <c r="ST201" s="50"/>
      <c r="SU201" s="50"/>
      <c r="SV201" s="50"/>
      <c r="SW201" s="50"/>
      <c r="SX201" s="50"/>
      <c r="SY201" s="50"/>
      <c r="SZ201" s="50"/>
      <c r="TA201" s="50"/>
      <c r="TB201" s="50"/>
      <c r="TC201" s="50"/>
      <c r="TD201" s="50"/>
      <c r="TE201" s="50"/>
      <c r="TF201" s="50"/>
      <c r="TG201" s="50"/>
      <c r="TH201" s="50"/>
      <c r="TI201" s="50"/>
      <c r="TJ201" s="50"/>
      <c r="TK201" s="50"/>
      <c r="TL201" s="50"/>
      <c r="TM201" s="50"/>
      <c r="TN201" s="50"/>
      <c r="TO201" s="50"/>
      <c r="TP201" s="50"/>
      <c r="TQ201" s="50"/>
      <c r="TR201" s="50"/>
      <c r="TS201" s="50"/>
      <c r="TT201" s="50"/>
      <c r="TU201" s="50"/>
      <c r="TV201" s="50"/>
      <c r="TW201" s="50"/>
      <c r="TX201" s="50"/>
      <c r="TY201" s="50"/>
      <c r="TZ201" s="50"/>
      <c r="UA201" s="50"/>
      <c r="UB201" s="50"/>
      <c r="UC201" s="50"/>
      <c r="UD201" s="50"/>
      <c r="UE201" s="50"/>
      <c r="UF201" s="50"/>
      <c r="UG201" s="50"/>
      <c r="UH201" s="50"/>
      <c r="UI201" s="50"/>
      <c r="UJ201" s="50"/>
      <c r="UK201" s="50"/>
      <c r="UL201" s="50"/>
      <c r="UM201" s="50"/>
      <c r="UN201" s="50"/>
      <c r="UO201" s="50"/>
      <c r="UP201" s="50"/>
      <c r="UQ201" s="50"/>
      <c r="UR201" s="50"/>
      <c r="US201" s="50"/>
      <c r="UT201" s="50"/>
      <c r="UU201" s="50"/>
      <c r="UV201" s="50"/>
      <c r="UW201" s="50"/>
      <c r="UX201" s="50"/>
      <c r="UY201" s="50"/>
      <c r="UZ201" s="50"/>
      <c r="VA201" s="50"/>
      <c r="VB201" s="50"/>
      <c r="VC201" s="50"/>
      <c r="VD201" s="50"/>
      <c r="VE201" s="50"/>
      <c r="VF201" s="50"/>
      <c r="VG201" s="50"/>
      <c r="VH201" s="50"/>
      <c r="VI201" s="50"/>
      <c r="VJ201" s="50"/>
      <c r="VK201" s="50"/>
      <c r="VL201" s="50"/>
      <c r="VM201" s="50"/>
      <c r="VN201" s="50"/>
      <c r="VO201" s="50"/>
      <c r="VP201" s="50"/>
      <c r="VQ201" s="50"/>
      <c r="VR201" s="50"/>
      <c r="VS201" s="50"/>
      <c r="VT201" s="50"/>
      <c r="VU201" s="50"/>
      <c r="VV201" s="50"/>
      <c r="VW201" s="50"/>
      <c r="VX201" s="50"/>
      <c r="VY201" s="50"/>
      <c r="VZ201" s="50"/>
      <c r="WA201" s="50"/>
      <c r="WB201" s="50"/>
      <c r="WC201" s="50"/>
      <c r="WD201" s="50"/>
      <c r="WE201" s="50"/>
      <c r="WF201" s="50"/>
      <c r="WG201" s="50"/>
      <c r="WH201" s="50"/>
      <c r="WI201" s="50"/>
      <c r="WJ201" s="50"/>
      <c r="WK201" s="50"/>
      <c r="WL201" s="50"/>
      <c r="WM201" s="50"/>
      <c r="WN201" s="50"/>
      <c r="WO201" s="50"/>
      <c r="WP201" s="50"/>
      <c r="WQ201" s="50"/>
      <c r="WR201" s="50"/>
      <c r="WS201" s="50"/>
      <c r="WT201" s="50"/>
      <c r="WU201" s="50"/>
      <c r="WV201" s="50"/>
      <c r="WW201" s="50"/>
      <c r="WX201" s="50"/>
      <c r="WY201" s="50"/>
      <c r="WZ201" s="50"/>
      <c r="XA201" s="50"/>
      <c r="XB201" s="50"/>
      <c r="XC201" s="50"/>
      <c r="XD201" s="50"/>
      <c r="XE201" s="50"/>
      <c r="XF201" s="50"/>
      <c r="XG201" s="50"/>
      <c r="XH201" s="50"/>
      <c r="XI201" s="50"/>
      <c r="XJ201" s="50"/>
      <c r="XK201" s="50"/>
      <c r="XL201" s="50"/>
      <c r="XM201" s="50"/>
      <c r="XN201" s="50"/>
      <c r="XO201" s="50"/>
      <c r="XP201" s="50"/>
      <c r="XQ201" s="50"/>
      <c r="XR201" s="50"/>
      <c r="XS201" s="50"/>
      <c r="XT201" s="50"/>
      <c r="XU201" s="50"/>
      <c r="XV201" s="50"/>
      <c r="XW201" s="50"/>
      <c r="XX201" s="50"/>
      <c r="XY201" s="50"/>
      <c r="XZ201" s="50"/>
      <c r="YA201" s="50"/>
      <c r="YB201" s="50"/>
      <c r="YC201" s="50"/>
      <c r="YD201" s="50"/>
      <c r="YE201" s="50"/>
      <c r="YF201" s="50"/>
      <c r="YG201" s="50"/>
      <c r="YH201" s="50"/>
      <c r="YI201" s="50"/>
      <c r="YJ201" s="50"/>
      <c r="YK201" s="50"/>
      <c r="YL201" s="50"/>
      <c r="YM201" s="50"/>
      <c r="YN201" s="50"/>
      <c r="YO201" s="50"/>
      <c r="YP201" s="50"/>
      <c r="YQ201" s="50"/>
      <c r="YR201" s="50"/>
      <c r="YS201" s="50"/>
      <c r="YT201" s="50"/>
      <c r="YU201" s="50"/>
      <c r="YV201" s="50"/>
      <c r="YW201" s="50"/>
      <c r="YX201" s="50"/>
      <c r="YY201" s="50"/>
      <c r="YZ201" s="50"/>
      <c r="ZA201" s="50"/>
      <c r="ZB201" s="50"/>
      <c r="ZC201" s="50"/>
      <c r="ZD201" s="50"/>
      <c r="ZE201" s="50"/>
      <c r="ZF201" s="50"/>
      <c r="ZG201" s="50"/>
      <c r="ZH201" s="50"/>
      <c r="ZI201" s="50"/>
      <c r="ZJ201" s="50"/>
      <c r="ZK201" s="50"/>
      <c r="ZL201" s="50"/>
      <c r="ZM201" s="50"/>
      <c r="ZN201" s="50"/>
      <c r="ZO201" s="50"/>
      <c r="ZP201" s="50"/>
      <c r="ZQ201" s="50"/>
      <c r="ZR201" s="50"/>
      <c r="ZS201" s="50"/>
      <c r="ZT201" s="50"/>
      <c r="ZU201" s="50"/>
      <c r="ZV201" s="50"/>
      <c r="ZW201" s="50"/>
      <c r="ZX201" s="50"/>
      <c r="ZY201" s="50"/>
      <c r="ZZ201" s="50"/>
      <c r="AAA201" s="50"/>
      <c r="AAB201" s="50"/>
      <c r="AAC201" s="50"/>
      <c r="AAD201" s="50"/>
      <c r="AAE201" s="50"/>
      <c r="AAF201" s="50"/>
      <c r="AAG201" s="50"/>
      <c r="AAH201" s="50"/>
      <c r="AAI201" s="50"/>
      <c r="AAJ201" s="50"/>
      <c r="AAK201" s="50"/>
      <c r="AAL201" s="50"/>
      <c r="AAM201" s="50"/>
      <c r="AAN201" s="50"/>
      <c r="AAO201" s="50"/>
      <c r="AAP201" s="50"/>
      <c r="AAQ201" s="50"/>
      <c r="AAR201" s="50"/>
      <c r="AAS201" s="50"/>
      <c r="AAT201" s="50"/>
      <c r="AAU201" s="50"/>
      <c r="AAV201" s="50"/>
      <c r="AAW201" s="50"/>
      <c r="AAX201" s="50"/>
      <c r="AAY201" s="50"/>
      <c r="AAZ201" s="50"/>
      <c r="ABA201" s="50"/>
      <c r="ABB201" s="50"/>
      <c r="ABC201" s="50"/>
      <c r="ABD201" s="50"/>
      <c r="ABE201" s="50"/>
      <c r="ABF201" s="50"/>
      <c r="ABG201" s="50"/>
      <c r="ABH201" s="50"/>
    </row>
    <row r="202" spans="1:736" s="50" customFormat="1" ht="45.75" customHeight="1">
      <c r="A202" s="589">
        <f>1+A201</f>
        <v>201</v>
      </c>
      <c r="B202" s="151" t="s">
        <v>2306</v>
      </c>
      <c r="C202" s="134" t="s">
        <v>2307</v>
      </c>
      <c r="D202" s="138" t="s">
        <v>491</v>
      </c>
      <c r="E202" s="135">
        <v>45408</v>
      </c>
      <c r="F202" s="136">
        <v>45415</v>
      </c>
      <c r="G202" s="136">
        <v>45538</v>
      </c>
      <c r="H202" s="134" t="s">
        <v>94</v>
      </c>
      <c r="I202" s="139" t="s">
        <v>95</v>
      </c>
      <c r="J202" s="158" t="s">
        <v>2308</v>
      </c>
      <c r="K202" s="251">
        <v>52981564</v>
      </c>
      <c r="L202" s="134">
        <v>1</v>
      </c>
      <c r="M202" s="252" t="s">
        <v>97</v>
      </c>
      <c r="N202" s="141" t="s">
        <v>98</v>
      </c>
      <c r="O202" s="151" t="s">
        <v>427</v>
      </c>
      <c r="P202" s="134" t="s">
        <v>2309</v>
      </c>
      <c r="Q202" s="134" t="s">
        <v>928</v>
      </c>
      <c r="R202" s="143">
        <f>+G202-F202</f>
        <v>123</v>
      </c>
      <c r="S202" s="134" t="s">
        <v>1295</v>
      </c>
      <c r="T202" s="253">
        <v>21200000</v>
      </c>
      <c r="U202" s="254" t="s">
        <v>2310</v>
      </c>
      <c r="V202" s="253">
        <f>+T202</f>
        <v>21200000</v>
      </c>
      <c r="W202" s="255" t="s">
        <v>2230</v>
      </c>
      <c r="X202" s="256" t="s">
        <v>473</v>
      </c>
      <c r="Y202" s="314">
        <f>+Z202+AA202+AB202</f>
        <v>21200000</v>
      </c>
      <c r="Z202" s="148">
        <f>+V202</f>
        <v>21200000</v>
      </c>
      <c r="AA202" s="149">
        <v>0</v>
      </c>
      <c r="AB202" s="150">
        <f>+AC202+AD202+AE202+AF202+AG202+AH202+AI202+AJ202</f>
        <v>0</v>
      </c>
      <c r="AC202" s="149">
        <v>0</v>
      </c>
      <c r="AD202" s="149">
        <v>0</v>
      </c>
      <c r="AE202" s="149">
        <v>0</v>
      </c>
      <c r="AF202" s="149">
        <v>0</v>
      </c>
      <c r="AG202" s="149">
        <v>0</v>
      </c>
      <c r="AH202" s="149">
        <v>0</v>
      </c>
      <c r="AI202" s="149">
        <v>0</v>
      </c>
      <c r="AJ202" s="149">
        <v>0</v>
      </c>
      <c r="AK202" s="142" t="s">
        <v>104</v>
      </c>
      <c r="AL202" s="103" t="s">
        <v>2311</v>
      </c>
      <c r="AM202" s="134" t="s">
        <v>1798</v>
      </c>
      <c r="AN202" s="140" t="s">
        <v>1799</v>
      </c>
      <c r="AO202" s="142" t="s">
        <v>114</v>
      </c>
      <c r="AP202" s="134" t="s">
        <v>114</v>
      </c>
      <c r="AQ202" s="257" t="s">
        <v>114</v>
      </c>
      <c r="AR202" s="142" t="s">
        <v>114</v>
      </c>
      <c r="AS202" s="134" t="s">
        <v>109</v>
      </c>
      <c r="AT202" s="142" t="s">
        <v>109</v>
      </c>
      <c r="AU202" s="142" t="s">
        <v>392</v>
      </c>
      <c r="AV202" s="134"/>
      <c r="AW202" s="134" t="s">
        <v>110</v>
      </c>
      <c r="AX202" s="134" t="s">
        <v>109</v>
      </c>
      <c r="AY202" s="134" t="s">
        <v>108</v>
      </c>
      <c r="AZ202" s="156"/>
      <c r="BA202" s="134"/>
      <c r="BB202" s="169"/>
      <c r="BC202" s="156"/>
      <c r="BD202" s="143"/>
      <c r="BE202" s="143"/>
      <c r="BF202" s="143"/>
      <c r="BG202" s="156"/>
      <c r="BH202" s="153">
        <f>T202+BB202</f>
        <v>21200000</v>
      </c>
      <c r="BI202" s="158" t="s">
        <v>113</v>
      </c>
      <c r="BJ202" s="299"/>
      <c r="BK202" s="299" t="s">
        <v>114</v>
      </c>
      <c r="BL202" s="299"/>
      <c r="BM202" s="166"/>
      <c r="BN202" s="170" t="s">
        <v>964</v>
      </c>
      <c r="BO202" s="141">
        <v>41</v>
      </c>
      <c r="BP202" s="141" t="s">
        <v>108</v>
      </c>
      <c r="BQ202" s="141" t="s">
        <v>108</v>
      </c>
      <c r="BR202" s="141" t="s">
        <v>108</v>
      </c>
      <c r="BS202" s="141" t="s">
        <v>108</v>
      </c>
      <c r="BT202" s="141" t="s">
        <v>108</v>
      </c>
      <c r="BU202" s="166" t="s">
        <v>2312</v>
      </c>
      <c r="BV202" s="141">
        <v>8631197</v>
      </c>
      <c r="BW202" s="114" t="s">
        <v>2313</v>
      </c>
      <c r="BX202" s="158" t="s">
        <v>839</v>
      </c>
      <c r="BY202" s="141" t="s">
        <v>119</v>
      </c>
      <c r="BZ202" s="259">
        <v>488400892730</v>
      </c>
      <c r="CA202" s="157" t="s">
        <v>109</v>
      </c>
      <c r="CB202" s="157" t="s">
        <v>109</v>
      </c>
      <c r="CC202" s="157" t="s">
        <v>109</v>
      </c>
      <c r="CD202" s="157" t="s">
        <v>109</v>
      </c>
      <c r="CE202" s="157"/>
      <c r="CF202" s="157"/>
      <c r="CG202" s="157"/>
      <c r="CH202" s="157"/>
      <c r="CI202" s="157"/>
      <c r="CJ202" s="157"/>
      <c r="CK202" s="157"/>
      <c r="CL202" s="157"/>
      <c r="CM202" s="157" t="s">
        <v>109</v>
      </c>
      <c r="CN202" s="157"/>
    </row>
    <row r="203" spans="1:736" s="16" customFormat="1" ht="45.75" customHeight="1">
      <c r="A203" s="589">
        <f>1+A202</f>
        <v>202</v>
      </c>
      <c r="B203" s="151" t="s">
        <v>2314</v>
      </c>
      <c r="C203" s="134" t="s">
        <v>2315</v>
      </c>
      <c r="D203" s="138" t="s">
        <v>93</v>
      </c>
      <c r="E203" s="135">
        <v>45411</v>
      </c>
      <c r="F203" s="136">
        <v>45411</v>
      </c>
      <c r="G203" s="136">
        <v>45657</v>
      </c>
      <c r="H203" s="134" t="s">
        <v>94</v>
      </c>
      <c r="I203" s="139" t="s">
        <v>180</v>
      </c>
      <c r="J203" s="158" t="s">
        <v>2316</v>
      </c>
      <c r="K203" s="251">
        <v>35479108</v>
      </c>
      <c r="L203" s="134">
        <v>0</v>
      </c>
      <c r="M203" s="252" t="s">
        <v>97</v>
      </c>
      <c r="N203" s="141" t="s">
        <v>98</v>
      </c>
      <c r="O203" s="151" t="s">
        <v>168</v>
      </c>
      <c r="P203" s="134" t="s">
        <v>2317</v>
      </c>
      <c r="Q203" s="134" t="s">
        <v>2318</v>
      </c>
      <c r="R203" s="143">
        <f>+G203-F203</f>
        <v>246</v>
      </c>
      <c r="S203" s="134" t="s">
        <v>2319</v>
      </c>
      <c r="T203" s="253">
        <v>32400000</v>
      </c>
      <c r="U203" s="254" t="s">
        <v>2310</v>
      </c>
      <c r="V203" s="253">
        <f>+T203</f>
        <v>32400000</v>
      </c>
      <c r="W203" s="255" t="s">
        <v>2230</v>
      </c>
      <c r="X203" s="256" t="s">
        <v>473</v>
      </c>
      <c r="Y203" s="314">
        <f>+Z203+AA203+AB203</f>
        <v>32400000</v>
      </c>
      <c r="Z203" s="148">
        <f>+V203</f>
        <v>32400000</v>
      </c>
      <c r="AA203" s="149">
        <v>0</v>
      </c>
      <c r="AB203" s="150">
        <f>+AC203+AD203+AE203+AF203+AG203+AH203+AI203+AJ203</f>
        <v>0</v>
      </c>
      <c r="AC203" s="149">
        <v>0</v>
      </c>
      <c r="AD203" s="149">
        <v>0</v>
      </c>
      <c r="AE203" s="149">
        <v>0</v>
      </c>
      <c r="AF203" s="149">
        <v>0</v>
      </c>
      <c r="AG203" s="149">
        <v>0</v>
      </c>
      <c r="AH203" s="149">
        <v>0</v>
      </c>
      <c r="AI203" s="149">
        <v>0</v>
      </c>
      <c r="AJ203" s="149">
        <v>0</v>
      </c>
      <c r="AK203" s="142" t="s">
        <v>104</v>
      </c>
      <c r="AL203" s="103" t="s">
        <v>2320</v>
      </c>
      <c r="AM203" s="134" t="s">
        <v>301</v>
      </c>
      <c r="AN203" s="140">
        <v>52185257</v>
      </c>
      <c r="AO203" s="142" t="s">
        <v>114</v>
      </c>
      <c r="AP203" s="134" t="s">
        <v>114</v>
      </c>
      <c r="AQ203" s="257" t="s">
        <v>114</v>
      </c>
      <c r="AR203" s="142" t="s">
        <v>114</v>
      </c>
      <c r="AS203" s="134" t="s">
        <v>109</v>
      </c>
      <c r="AT203" s="142" t="s">
        <v>109</v>
      </c>
      <c r="AU203" s="142" t="s">
        <v>392</v>
      </c>
      <c r="AV203" s="134"/>
      <c r="AW203" s="134"/>
      <c r="AX203" s="134" t="s">
        <v>109</v>
      </c>
      <c r="AY203" s="134" t="s">
        <v>108</v>
      </c>
      <c r="AZ203" s="156"/>
      <c r="BA203" s="134"/>
      <c r="BB203" s="169"/>
      <c r="BC203" s="156"/>
      <c r="BD203" s="143"/>
      <c r="BE203" s="143"/>
      <c r="BF203" s="143"/>
      <c r="BG203" s="156"/>
      <c r="BH203" s="153">
        <f>T203+BB203</f>
        <v>32400000</v>
      </c>
      <c r="BI203" s="301" t="s">
        <v>113</v>
      </c>
      <c r="BJ203" s="299"/>
      <c r="BK203" s="299" t="s">
        <v>114</v>
      </c>
      <c r="BL203" s="299"/>
      <c r="BM203" s="166"/>
      <c r="BN203" s="170" t="s">
        <v>964</v>
      </c>
      <c r="BO203" s="141">
        <v>46</v>
      </c>
      <c r="BP203" s="141" t="s">
        <v>108</v>
      </c>
      <c r="BQ203" s="141" t="s">
        <v>108</v>
      </c>
      <c r="BR203" s="141" t="s">
        <v>108</v>
      </c>
      <c r="BS203" s="141" t="s">
        <v>108</v>
      </c>
      <c r="BT203" s="141" t="s">
        <v>108</v>
      </c>
      <c r="BU203" s="166" t="s">
        <v>2321</v>
      </c>
      <c r="BV203" s="141">
        <v>3204221301</v>
      </c>
      <c r="BW203" s="114" t="s">
        <v>2322</v>
      </c>
      <c r="BX203" s="158" t="s">
        <v>304</v>
      </c>
      <c r="BY203" s="141" t="s">
        <v>119</v>
      </c>
      <c r="BZ203" s="259">
        <v>325076453</v>
      </c>
      <c r="CA203" s="157" t="s">
        <v>109</v>
      </c>
      <c r="CB203" s="157" t="s">
        <v>109</v>
      </c>
      <c r="CC203" s="157" t="s">
        <v>109</v>
      </c>
      <c r="CD203" s="157" t="s">
        <v>109</v>
      </c>
      <c r="CE203" s="157" t="s">
        <v>109</v>
      </c>
      <c r="CF203" s="157" t="s">
        <v>109</v>
      </c>
      <c r="CG203" s="157" t="s">
        <v>109</v>
      </c>
      <c r="CH203" s="157" t="s">
        <v>109</v>
      </c>
      <c r="CI203" s="157"/>
      <c r="CJ203" s="157"/>
      <c r="CK203" s="157"/>
      <c r="CL203" s="157"/>
      <c r="CM203" s="157" t="s">
        <v>109</v>
      </c>
      <c r="CN203" s="157"/>
      <c r="CO203" s="50"/>
      <c r="CP203" s="50"/>
      <c r="CQ203" s="50"/>
      <c r="CR203" s="50"/>
      <c r="CS203" s="50"/>
      <c r="CT203" s="50"/>
      <c r="CU203" s="50"/>
      <c r="CV203" s="50"/>
      <c r="CW203" s="50"/>
      <c r="CX203" s="50"/>
      <c r="CY203" s="50"/>
      <c r="CZ203" s="50"/>
      <c r="DA203" s="50"/>
      <c r="DB203" s="50"/>
      <c r="DC203" s="50"/>
      <c r="DD203" s="50"/>
      <c r="DE203" s="50"/>
      <c r="DF203" s="50"/>
      <c r="DG203" s="50"/>
      <c r="DH203" s="50"/>
      <c r="DI203" s="50"/>
      <c r="DJ203" s="50"/>
      <c r="DK203" s="50"/>
      <c r="DL203" s="50"/>
      <c r="DM203" s="50"/>
      <c r="DN203" s="50"/>
      <c r="DO203" s="50"/>
      <c r="DP203" s="50"/>
      <c r="DQ203" s="50"/>
      <c r="DR203" s="50"/>
      <c r="DS203" s="50"/>
      <c r="DT203" s="50"/>
      <c r="DU203" s="50"/>
      <c r="DV203" s="50"/>
      <c r="DW203" s="50"/>
      <c r="DX203" s="50"/>
      <c r="DY203" s="50"/>
      <c r="DZ203" s="50"/>
      <c r="EA203" s="50"/>
      <c r="EB203" s="50"/>
      <c r="EC203" s="50"/>
      <c r="ED203" s="50"/>
      <c r="EE203" s="50"/>
      <c r="EF203" s="50"/>
      <c r="EG203" s="50"/>
      <c r="EH203" s="50"/>
      <c r="EI203" s="50"/>
      <c r="EJ203" s="50"/>
      <c r="EK203" s="50"/>
      <c r="EL203" s="50"/>
      <c r="EM203" s="50"/>
      <c r="EN203" s="50"/>
      <c r="EO203" s="50"/>
      <c r="EP203" s="50"/>
      <c r="EQ203" s="50"/>
      <c r="ER203" s="50"/>
      <c r="ES203" s="50"/>
      <c r="ET203" s="50"/>
      <c r="EU203" s="50"/>
      <c r="EV203" s="50"/>
      <c r="EW203" s="50"/>
      <c r="EX203" s="50"/>
      <c r="EY203" s="50"/>
      <c r="EZ203" s="50"/>
      <c r="FA203" s="50"/>
      <c r="FB203" s="50"/>
      <c r="FC203" s="50"/>
      <c r="FD203" s="50"/>
      <c r="FE203" s="50"/>
      <c r="FF203" s="50"/>
      <c r="FG203" s="50"/>
      <c r="FH203" s="50"/>
      <c r="FI203" s="50"/>
      <c r="FJ203" s="50"/>
      <c r="FK203" s="50"/>
      <c r="FL203" s="50"/>
      <c r="FM203" s="50"/>
      <c r="FN203" s="50"/>
      <c r="FO203" s="50"/>
      <c r="FP203" s="50"/>
      <c r="FQ203" s="50"/>
      <c r="FR203" s="50"/>
      <c r="FS203" s="50"/>
      <c r="FT203" s="50"/>
      <c r="FU203" s="50"/>
      <c r="FV203" s="50"/>
      <c r="FW203" s="50"/>
      <c r="FX203" s="50"/>
      <c r="FY203" s="50"/>
      <c r="FZ203" s="50"/>
      <c r="GA203" s="50"/>
      <c r="GB203" s="50"/>
      <c r="GC203" s="50"/>
      <c r="GD203" s="50"/>
      <c r="GE203" s="50"/>
      <c r="GF203" s="50"/>
      <c r="GG203" s="50"/>
      <c r="GH203" s="50"/>
      <c r="GI203" s="50"/>
      <c r="GJ203" s="50"/>
      <c r="GK203" s="50"/>
      <c r="GL203" s="50"/>
      <c r="GM203" s="50"/>
      <c r="GN203" s="50"/>
      <c r="GO203" s="50"/>
      <c r="GP203" s="50"/>
      <c r="GQ203" s="50"/>
      <c r="GR203" s="50"/>
      <c r="GS203" s="50"/>
      <c r="GT203" s="50"/>
      <c r="GU203" s="50"/>
      <c r="GV203" s="297"/>
      <c r="GW203" s="297"/>
      <c r="GX203" s="297"/>
      <c r="GY203" s="297"/>
      <c r="GZ203" s="297"/>
      <c r="HA203" s="297"/>
      <c r="HB203" s="297"/>
      <c r="HC203" s="297"/>
      <c r="HD203" s="297"/>
      <c r="HE203" s="297"/>
      <c r="HF203" s="297"/>
      <c r="HG203" s="297"/>
      <c r="HH203" s="297"/>
      <c r="HI203" s="297"/>
      <c r="HJ203" s="297"/>
      <c r="HK203" s="297"/>
      <c r="HL203" s="297"/>
      <c r="HM203" s="297"/>
      <c r="HN203" s="297"/>
      <c r="HO203" s="297"/>
      <c r="HP203" s="297"/>
      <c r="HQ203" s="297"/>
      <c r="HR203" s="297"/>
      <c r="HS203" s="297"/>
      <c r="HT203" s="297"/>
      <c r="HU203" s="297"/>
      <c r="HV203" s="297"/>
      <c r="HW203" s="297"/>
      <c r="HX203" s="297"/>
      <c r="HY203" s="297"/>
      <c r="HZ203" s="297"/>
      <c r="IA203" s="297"/>
      <c r="IB203" s="297"/>
      <c r="IC203" s="297"/>
      <c r="ID203" s="297"/>
      <c r="IE203" s="297"/>
      <c r="IF203" s="297"/>
      <c r="IG203" s="297"/>
      <c r="IH203" s="297"/>
      <c r="II203" s="297"/>
      <c r="IJ203" s="297"/>
      <c r="IK203" s="297"/>
      <c r="IL203" s="297"/>
      <c r="IM203" s="297"/>
      <c r="IN203" s="297"/>
      <c r="IO203" s="297"/>
      <c r="IP203" s="297"/>
      <c r="IQ203" s="297"/>
      <c r="IR203" s="297"/>
      <c r="IS203" s="297"/>
      <c r="IT203" s="297"/>
      <c r="IU203" s="297"/>
      <c r="IV203" s="297"/>
      <c r="IW203" s="297"/>
      <c r="IX203" s="297"/>
      <c r="IY203" s="297"/>
      <c r="IZ203" s="297"/>
      <c r="JA203" s="297"/>
      <c r="JB203" s="297"/>
      <c r="JC203" s="297"/>
      <c r="JD203" s="297"/>
      <c r="JE203" s="297"/>
      <c r="JF203" s="297"/>
      <c r="JG203" s="297"/>
      <c r="JH203" s="297"/>
      <c r="JI203" s="297"/>
      <c r="JJ203" s="297"/>
      <c r="JK203" s="297"/>
      <c r="JL203" s="297"/>
      <c r="JM203" s="297"/>
      <c r="JN203" s="297"/>
      <c r="JO203" s="297"/>
      <c r="JP203" s="297"/>
      <c r="JQ203" s="297"/>
      <c r="JR203" s="297"/>
      <c r="JS203" s="297"/>
      <c r="JT203" s="297"/>
      <c r="JU203" s="297"/>
      <c r="JV203" s="297"/>
      <c r="JW203" s="297"/>
      <c r="JX203" s="297"/>
      <c r="JY203" s="297"/>
      <c r="JZ203" s="297"/>
      <c r="KA203" s="297"/>
      <c r="KB203" s="297"/>
      <c r="KC203" s="297"/>
      <c r="KD203" s="297"/>
      <c r="KE203" s="297"/>
      <c r="KF203" s="297"/>
      <c r="KG203" s="297"/>
      <c r="KH203" s="297"/>
      <c r="KI203" s="297"/>
      <c r="KJ203" s="297"/>
      <c r="KK203" s="297"/>
      <c r="KL203" s="297"/>
      <c r="KM203" s="297"/>
      <c r="KN203" s="297"/>
      <c r="KO203" s="297"/>
      <c r="KP203" s="297"/>
      <c r="KQ203" s="297"/>
      <c r="KR203" s="297"/>
      <c r="KS203" s="297"/>
      <c r="KT203" s="297"/>
      <c r="KU203" s="297"/>
      <c r="KV203" s="297"/>
      <c r="KW203" s="297"/>
      <c r="KX203" s="297"/>
      <c r="KY203" s="297"/>
      <c r="KZ203" s="297"/>
      <c r="LA203" s="297"/>
      <c r="LB203" s="297"/>
      <c r="LC203" s="297"/>
      <c r="LD203" s="297"/>
      <c r="LE203" s="297"/>
      <c r="LF203" s="297"/>
      <c r="LG203" s="297"/>
      <c r="LH203" s="297"/>
      <c r="LI203" s="297"/>
      <c r="LJ203" s="297"/>
      <c r="LK203" s="297"/>
      <c r="LL203" s="297"/>
      <c r="LM203" s="297"/>
      <c r="LN203" s="297"/>
      <c r="LO203" s="297"/>
      <c r="LP203" s="297"/>
      <c r="LQ203" s="297"/>
      <c r="LR203" s="297"/>
      <c r="LS203" s="297"/>
      <c r="LT203" s="297"/>
      <c r="LU203" s="297"/>
      <c r="LV203" s="297"/>
      <c r="LW203" s="297"/>
      <c r="LX203" s="297"/>
      <c r="LY203" s="297"/>
      <c r="LZ203" s="297"/>
      <c r="MA203" s="297"/>
      <c r="MB203" s="297"/>
      <c r="MC203" s="297"/>
      <c r="MD203" s="297"/>
      <c r="ME203" s="297"/>
      <c r="MF203" s="297"/>
      <c r="MG203" s="297"/>
      <c r="MH203" s="297"/>
      <c r="MI203" s="297"/>
      <c r="MJ203" s="297"/>
      <c r="MK203" s="297"/>
      <c r="ML203" s="297"/>
      <c r="MM203" s="297"/>
      <c r="MN203" s="297"/>
      <c r="MO203" s="297"/>
      <c r="MP203" s="297"/>
      <c r="MQ203" s="297"/>
      <c r="MR203" s="297"/>
      <c r="MS203" s="297"/>
      <c r="MT203" s="297"/>
      <c r="MU203" s="297"/>
      <c r="MV203" s="297"/>
      <c r="MW203" s="297"/>
      <c r="MX203" s="297"/>
      <c r="MY203" s="297"/>
      <c r="MZ203" s="297"/>
      <c r="NA203" s="297"/>
      <c r="NB203" s="297"/>
      <c r="NC203" s="297"/>
      <c r="ND203" s="297"/>
      <c r="NE203" s="297"/>
      <c r="NF203" s="297"/>
      <c r="NG203" s="297"/>
      <c r="NH203" s="297"/>
      <c r="NI203" s="297"/>
      <c r="NJ203" s="297"/>
      <c r="NK203" s="297"/>
      <c r="NL203" s="297"/>
      <c r="NM203" s="297"/>
      <c r="NN203" s="297"/>
      <c r="NO203" s="297"/>
      <c r="NP203" s="297"/>
      <c r="NQ203" s="297"/>
      <c r="NR203" s="297"/>
      <c r="NS203" s="297"/>
      <c r="NT203" s="297"/>
      <c r="NU203" s="297"/>
      <c r="NV203" s="297"/>
      <c r="NW203" s="297"/>
      <c r="NX203" s="297"/>
      <c r="NY203" s="297"/>
      <c r="NZ203" s="297"/>
      <c r="OA203" s="297"/>
      <c r="OB203" s="297"/>
      <c r="OC203" s="297"/>
      <c r="OD203" s="297"/>
      <c r="OE203" s="297"/>
      <c r="OF203" s="297"/>
      <c r="OG203" s="297"/>
      <c r="OH203" s="297"/>
      <c r="OI203" s="297"/>
      <c r="OJ203" s="297"/>
      <c r="OK203" s="297"/>
      <c r="OL203" s="297"/>
      <c r="OM203" s="297"/>
      <c r="ON203" s="297"/>
      <c r="OO203" s="297"/>
      <c r="OP203" s="297"/>
      <c r="OQ203" s="297"/>
      <c r="OR203" s="297"/>
      <c r="OS203" s="297"/>
      <c r="OT203" s="297"/>
      <c r="OU203" s="297"/>
      <c r="OV203" s="297"/>
      <c r="OW203" s="297"/>
      <c r="OX203" s="297"/>
      <c r="OY203" s="297"/>
      <c r="OZ203" s="297"/>
      <c r="PA203" s="297"/>
      <c r="PB203" s="297"/>
      <c r="PC203" s="297"/>
      <c r="PD203" s="297"/>
      <c r="PE203" s="297"/>
      <c r="PF203" s="297"/>
      <c r="PG203" s="297"/>
      <c r="PH203" s="297"/>
      <c r="PI203" s="297"/>
      <c r="PJ203" s="297"/>
      <c r="PK203" s="297"/>
      <c r="PL203" s="297"/>
      <c r="PM203" s="297"/>
      <c r="PN203" s="297"/>
      <c r="PO203" s="297"/>
      <c r="PP203" s="297"/>
      <c r="PQ203" s="297"/>
      <c r="PR203" s="297"/>
      <c r="PS203" s="297"/>
      <c r="PT203" s="297"/>
      <c r="PU203" s="297"/>
      <c r="PV203" s="297"/>
      <c r="PW203" s="297"/>
      <c r="PX203" s="297"/>
      <c r="PY203" s="297"/>
      <c r="PZ203" s="297"/>
      <c r="QA203" s="297"/>
      <c r="QB203" s="297"/>
      <c r="QC203" s="297"/>
      <c r="QD203" s="297"/>
      <c r="QE203" s="297"/>
      <c r="QF203" s="297"/>
      <c r="QG203" s="297"/>
      <c r="QH203" s="297"/>
      <c r="QI203" s="297"/>
      <c r="QJ203" s="297"/>
      <c r="QK203" s="297"/>
      <c r="QL203" s="297"/>
      <c r="QM203" s="297"/>
      <c r="QN203" s="297"/>
      <c r="QO203" s="297"/>
      <c r="QP203" s="297"/>
      <c r="QQ203" s="297"/>
      <c r="QR203" s="297"/>
      <c r="QS203" s="297"/>
      <c r="QT203" s="297"/>
      <c r="QU203" s="297"/>
      <c r="QV203" s="297"/>
      <c r="QW203" s="297"/>
      <c r="QX203" s="297"/>
      <c r="QY203" s="297"/>
      <c r="QZ203" s="297"/>
      <c r="RA203" s="297"/>
      <c r="RB203" s="297"/>
      <c r="RC203" s="297"/>
      <c r="RD203" s="297"/>
      <c r="RE203" s="297"/>
      <c r="RF203" s="297"/>
      <c r="RG203" s="297"/>
      <c r="RH203" s="297"/>
      <c r="RI203" s="297"/>
      <c r="RJ203" s="297"/>
      <c r="RK203" s="297"/>
      <c r="RL203" s="297"/>
      <c r="RM203" s="297"/>
      <c r="RN203" s="297"/>
      <c r="RO203" s="297"/>
      <c r="RP203" s="297"/>
      <c r="RQ203" s="297"/>
      <c r="RR203" s="297"/>
      <c r="RS203" s="297"/>
      <c r="RT203" s="297"/>
      <c r="RU203" s="297"/>
      <c r="RV203" s="297"/>
      <c r="RW203" s="297"/>
      <c r="RX203" s="297"/>
      <c r="RY203" s="297"/>
      <c r="RZ203" s="297"/>
      <c r="SA203" s="297"/>
      <c r="SB203" s="297"/>
      <c r="SC203" s="297"/>
      <c r="SD203" s="297"/>
      <c r="SE203" s="297"/>
      <c r="SF203" s="297"/>
      <c r="SG203" s="297"/>
      <c r="SH203" s="297"/>
      <c r="SI203" s="297"/>
      <c r="SJ203" s="297"/>
      <c r="SK203" s="297"/>
      <c r="SL203" s="297"/>
      <c r="SM203" s="297"/>
      <c r="SN203" s="297"/>
      <c r="SO203" s="297"/>
      <c r="SP203" s="297"/>
      <c r="SQ203" s="297"/>
      <c r="SR203" s="297"/>
      <c r="SS203" s="297"/>
      <c r="ST203" s="297"/>
      <c r="SU203" s="297"/>
      <c r="SV203" s="297"/>
      <c r="SW203" s="297"/>
      <c r="SX203" s="297"/>
      <c r="SY203" s="297"/>
      <c r="SZ203" s="297"/>
      <c r="TA203" s="297"/>
      <c r="TB203" s="297"/>
      <c r="TC203" s="297"/>
      <c r="TD203" s="297"/>
      <c r="TE203" s="297"/>
      <c r="TF203" s="297"/>
      <c r="TG203" s="297"/>
      <c r="TH203" s="297"/>
      <c r="TI203" s="297"/>
      <c r="TJ203" s="297"/>
      <c r="TK203" s="297"/>
      <c r="TL203" s="297"/>
      <c r="TM203" s="297"/>
      <c r="TN203" s="297"/>
      <c r="TO203" s="297"/>
      <c r="TP203" s="297"/>
      <c r="TQ203" s="297"/>
      <c r="TR203" s="297"/>
      <c r="TS203" s="297"/>
      <c r="TT203" s="297"/>
      <c r="TU203" s="297"/>
      <c r="TV203" s="297"/>
      <c r="TW203" s="297"/>
      <c r="TX203" s="297"/>
      <c r="TY203" s="297"/>
      <c r="TZ203" s="297"/>
      <c r="UA203" s="297"/>
      <c r="UB203" s="297"/>
      <c r="UC203" s="297"/>
      <c r="UD203" s="297"/>
      <c r="UE203" s="297"/>
      <c r="UF203" s="297"/>
      <c r="UG203" s="297"/>
      <c r="UH203" s="297"/>
      <c r="UI203" s="297"/>
      <c r="UJ203" s="297"/>
      <c r="UK203" s="297"/>
      <c r="UL203" s="297"/>
      <c r="UM203" s="297"/>
      <c r="UN203" s="297"/>
      <c r="UO203" s="297"/>
      <c r="UP203" s="297"/>
      <c r="UQ203" s="297"/>
      <c r="UR203" s="297"/>
      <c r="US203" s="297"/>
      <c r="UT203" s="297"/>
      <c r="UU203" s="297"/>
      <c r="UV203" s="297"/>
      <c r="UW203" s="297"/>
      <c r="UX203" s="297"/>
      <c r="UY203" s="297"/>
      <c r="UZ203" s="297"/>
      <c r="VA203" s="297"/>
      <c r="VB203" s="297"/>
      <c r="VC203" s="297"/>
      <c r="VD203" s="297"/>
      <c r="VE203" s="297"/>
      <c r="VF203" s="297"/>
      <c r="VG203" s="297"/>
      <c r="VH203" s="297"/>
      <c r="VI203" s="297"/>
      <c r="VJ203" s="297"/>
      <c r="VK203" s="297"/>
      <c r="VL203" s="297"/>
      <c r="VM203" s="297"/>
      <c r="VN203" s="297"/>
      <c r="VO203" s="297"/>
      <c r="VP203" s="297"/>
      <c r="VQ203" s="297"/>
      <c r="VR203" s="297"/>
      <c r="VS203" s="297"/>
      <c r="VT203" s="297"/>
      <c r="VU203" s="297"/>
      <c r="VV203" s="297"/>
      <c r="VW203" s="297"/>
      <c r="VX203" s="297"/>
      <c r="VY203" s="297"/>
      <c r="VZ203" s="297"/>
      <c r="WA203" s="297"/>
      <c r="WB203" s="297"/>
      <c r="WC203" s="297"/>
      <c r="WD203" s="297"/>
      <c r="WE203" s="297"/>
      <c r="WF203" s="297"/>
      <c r="WG203" s="297"/>
      <c r="WH203" s="297"/>
      <c r="WI203" s="297"/>
      <c r="WJ203" s="297"/>
      <c r="WK203" s="297"/>
      <c r="WL203" s="297"/>
      <c r="WM203" s="297"/>
      <c r="WN203" s="297"/>
      <c r="WO203" s="297"/>
      <c r="WP203" s="297"/>
      <c r="WQ203" s="297"/>
      <c r="WR203" s="297"/>
      <c r="WS203" s="297"/>
      <c r="WT203" s="297"/>
      <c r="WU203" s="297"/>
      <c r="WV203" s="297"/>
      <c r="WW203" s="297"/>
      <c r="WX203" s="297"/>
      <c r="WY203" s="297"/>
      <c r="WZ203" s="297"/>
      <c r="XA203" s="297"/>
      <c r="XB203" s="297"/>
      <c r="XC203" s="297"/>
      <c r="XD203" s="297"/>
      <c r="XE203" s="297"/>
      <c r="XF203" s="297"/>
      <c r="XG203" s="297"/>
      <c r="XH203" s="297"/>
      <c r="XI203" s="297"/>
      <c r="XJ203" s="297"/>
      <c r="XK203" s="297"/>
      <c r="XL203" s="297"/>
      <c r="XM203" s="297"/>
      <c r="XN203" s="297"/>
      <c r="XO203" s="297"/>
      <c r="XP203" s="297"/>
      <c r="XQ203" s="297"/>
      <c r="XR203" s="297"/>
      <c r="XS203" s="297"/>
      <c r="XT203" s="297"/>
      <c r="XU203" s="297"/>
      <c r="XV203" s="297"/>
      <c r="XW203" s="297"/>
      <c r="XX203" s="297"/>
      <c r="XY203" s="297"/>
      <c r="XZ203" s="297"/>
      <c r="YA203" s="297"/>
      <c r="YB203" s="297"/>
      <c r="YC203" s="297"/>
      <c r="YD203" s="297"/>
      <c r="YE203" s="297"/>
      <c r="YF203" s="297"/>
      <c r="YG203" s="297"/>
      <c r="YH203" s="297"/>
      <c r="YI203" s="297"/>
      <c r="YJ203" s="297"/>
      <c r="YK203" s="297"/>
      <c r="YL203" s="297"/>
      <c r="YM203" s="297"/>
      <c r="YN203" s="297"/>
      <c r="YO203" s="297"/>
      <c r="YP203" s="297"/>
      <c r="YQ203" s="297"/>
      <c r="YR203" s="297"/>
      <c r="YS203" s="297"/>
      <c r="YT203" s="297"/>
      <c r="YU203" s="297"/>
      <c r="YV203" s="297"/>
      <c r="YW203" s="297"/>
      <c r="YX203" s="297"/>
      <c r="YY203" s="297"/>
      <c r="YZ203" s="297"/>
      <c r="ZA203" s="297"/>
      <c r="ZB203" s="297"/>
      <c r="ZC203" s="297"/>
      <c r="ZD203" s="297"/>
      <c r="ZE203" s="297"/>
      <c r="ZF203" s="297"/>
      <c r="ZG203" s="297"/>
      <c r="ZH203" s="297"/>
      <c r="ZI203" s="297"/>
      <c r="ZJ203" s="297"/>
      <c r="ZK203" s="297"/>
      <c r="ZL203" s="297"/>
      <c r="ZM203" s="297"/>
      <c r="ZN203" s="297"/>
      <c r="ZO203" s="297"/>
      <c r="ZP203" s="297"/>
      <c r="ZQ203" s="297"/>
      <c r="ZR203" s="297"/>
      <c r="ZS203" s="297"/>
      <c r="ZT203" s="297"/>
      <c r="ZU203" s="297"/>
      <c r="ZV203" s="297"/>
      <c r="ZW203" s="297"/>
      <c r="ZX203" s="297"/>
      <c r="ZY203" s="297"/>
      <c r="ZZ203" s="297"/>
      <c r="AAA203" s="297"/>
      <c r="AAB203" s="297"/>
      <c r="AAC203" s="297"/>
      <c r="AAD203" s="297"/>
      <c r="AAE203" s="297"/>
      <c r="AAF203" s="297"/>
      <c r="AAG203" s="297"/>
      <c r="AAH203" s="297"/>
      <c r="AAI203" s="297"/>
      <c r="AAJ203" s="297"/>
      <c r="AAK203" s="297"/>
      <c r="AAL203" s="297"/>
      <c r="AAM203" s="297"/>
      <c r="AAN203" s="297"/>
      <c r="AAO203" s="297"/>
      <c r="AAP203" s="297"/>
      <c r="AAQ203" s="297"/>
      <c r="AAR203" s="297"/>
      <c r="AAS203" s="297"/>
      <c r="AAT203" s="297"/>
      <c r="AAU203" s="297"/>
      <c r="AAV203" s="297"/>
      <c r="AAW203" s="297"/>
      <c r="AAX203" s="297"/>
      <c r="AAY203" s="297"/>
      <c r="AAZ203" s="297"/>
      <c r="ABA203" s="297"/>
      <c r="ABB203" s="297"/>
      <c r="ABC203" s="297"/>
      <c r="ABD203" s="297"/>
      <c r="ABE203" s="297"/>
      <c r="ABF203" s="297"/>
      <c r="ABG203" s="297"/>
      <c r="ABH203" s="297"/>
    </row>
    <row r="204" spans="1:736" s="50" customFormat="1" ht="45.75" customHeight="1">
      <c r="A204" s="589">
        <f>1+A203</f>
        <v>203</v>
      </c>
      <c r="B204" s="151" t="s">
        <v>2323</v>
      </c>
      <c r="C204" s="134" t="s">
        <v>2324</v>
      </c>
      <c r="D204" s="138" t="s">
        <v>451</v>
      </c>
      <c r="E204" s="135">
        <v>45411</v>
      </c>
      <c r="F204" s="136">
        <v>45414</v>
      </c>
      <c r="G204" s="136">
        <v>45505</v>
      </c>
      <c r="H204" s="134" t="s">
        <v>94</v>
      </c>
      <c r="I204" s="139" t="s">
        <v>180</v>
      </c>
      <c r="J204" s="158" t="s">
        <v>2325</v>
      </c>
      <c r="K204" s="251">
        <v>35474772</v>
      </c>
      <c r="L204" s="134">
        <v>9</v>
      </c>
      <c r="M204" s="252" t="s">
        <v>97</v>
      </c>
      <c r="N204" s="141" t="s">
        <v>98</v>
      </c>
      <c r="O204" s="151" t="s">
        <v>857</v>
      </c>
      <c r="P204" s="134" t="s">
        <v>2326</v>
      </c>
      <c r="Q204" s="134" t="s">
        <v>681</v>
      </c>
      <c r="R204" s="143">
        <f>+G204-F204</f>
        <v>91</v>
      </c>
      <c r="S204" s="134" t="s">
        <v>1772</v>
      </c>
      <c r="T204" s="253">
        <v>9315000</v>
      </c>
      <c r="U204" s="254" t="s">
        <v>2327</v>
      </c>
      <c r="V204" s="253">
        <f>+T204</f>
        <v>9315000</v>
      </c>
      <c r="W204" s="255" t="s">
        <v>2328</v>
      </c>
      <c r="X204" s="256" t="s">
        <v>473</v>
      </c>
      <c r="Y204" s="314">
        <f>+Z204+AA204+AB204</f>
        <v>9315000</v>
      </c>
      <c r="Z204" s="148">
        <f>+V204</f>
        <v>9315000</v>
      </c>
      <c r="AA204" s="149">
        <v>0</v>
      </c>
      <c r="AB204" s="150">
        <f>+AC204+AD204+AE204+AF204+AG204+AH204+AI204+AJ204</f>
        <v>0</v>
      </c>
      <c r="AC204" s="149">
        <v>0</v>
      </c>
      <c r="AD204" s="149">
        <v>0</v>
      </c>
      <c r="AE204" s="149">
        <v>0</v>
      </c>
      <c r="AF204" s="149">
        <v>0</v>
      </c>
      <c r="AG204" s="149">
        <v>0</v>
      </c>
      <c r="AH204" s="149">
        <v>0</v>
      </c>
      <c r="AI204" s="149">
        <v>0</v>
      </c>
      <c r="AJ204" s="149">
        <v>0</v>
      </c>
      <c r="AK204" s="142" t="s">
        <v>104</v>
      </c>
      <c r="AL204" s="103" t="s">
        <v>2329</v>
      </c>
      <c r="AM204" s="134" t="s">
        <v>1924</v>
      </c>
      <c r="AN204" s="140">
        <v>80190721</v>
      </c>
      <c r="AO204" s="142" t="s">
        <v>114</v>
      </c>
      <c r="AP204" s="134" t="s">
        <v>114</v>
      </c>
      <c r="AQ204" s="257" t="s">
        <v>114</v>
      </c>
      <c r="AR204" s="142" t="s">
        <v>114</v>
      </c>
      <c r="AS204" s="134" t="s">
        <v>109</v>
      </c>
      <c r="AT204" s="142" t="s">
        <v>109</v>
      </c>
      <c r="AU204" s="142" t="s">
        <v>392</v>
      </c>
      <c r="AV204" s="134"/>
      <c r="AW204" s="134" t="s">
        <v>1580</v>
      </c>
      <c r="AX204" s="134" t="s">
        <v>109</v>
      </c>
      <c r="AY204" s="134" t="s">
        <v>108</v>
      </c>
      <c r="AZ204" s="156"/>
      <c r="BA204" s="134"/>
      <c r="BB204" s="169"/>
      <c r="BC204" s="156"/>
      <c r="BD204" s="143"/>
      <c r="BE204" s="143"/>
      <c r="BF204" s="143"/>
      <c r="BG204" s="156"/>
      <c r="BH204" s="153">
        <f>T204+BB204</f>
        <v>9315000</v>
      </c>
      <c r="BI204" s="166" t="s">
        <v>113</v>
      </c>
      <c r="BJ204" s="299"/>
      <c r="BK204" s="299" t="s">
        <v>114</v>
      </c>
      <c r="BL204" s="299"/>
      <c r="BM204" s="301"/>
      <c r="BN204" s="170" t="s">
        <v>964</v>
      </c>
      <c r="BO204" s="141">
        <v>53</v>
      </c>
      <c r="BP204" s="141" t="s">
        <v>108</v>
      </c>
      <c r="BQ204" s="141" t="s">
        <v>108</v>
      </c>
      <c r="BR204" s="141" t="s">
        <v>108</v>
      </c>
      <c r="BS204" s="141" t="s">
        <v>108</v>
      </c>
      <c r="BT204" s="141" t="s">
        <v>108</v>
      </c>
      <c r="BU204" s="166" t="s">
        <v>2330</v>
      </c>
      <c r="BV204" s="141">
        <v>3028112174</v>
      </c>
      <c r="BW204" s="114" t="s">
        <v>2331</v>
      </c>
      <c r="BX204" s="158" t="s">
        <v>304</v>
      </c>
      <c r="BY204" s="141" t="s">
        <v>119</v>
      </c>
      <c r="BZ204" s="259">
        <v>264675281</v>
      </c>
      <c r="CA204" s="157" t="s">
        <v>109</v>
      </c>
      <c r="CB204" s="157" t="s">
        <v>109</v>
      </c>
      <c r="CC204" s="157" t="s">
        <v>109</v>
      </c>
      <c r="CD204" s="157"/>
      <c r="CE204" s="157"/>
      <c r="CF204" s="157"/>
      <c r="CG204" s="157"/>
      <c r="CH204" s="157"/>
      <c r="CI204" s="157"/>
      <c r="CJ204" s="157"/>
      <c r="CK204" s="157"/>
      <c r="CL204" s="157"/>
      <c r="CM204" s="157" t="s">
        <v>109</v>
      </c>
      <c r="CN204" s="157"/>
    </row>
    <row r="205" spans="1:736" s="16" customFormat="1" ht="45.75" customHeight="1">
      <c r="A205" s="566">
        <f>1+A204</f>
        <v>204</v>
      </c>
      <c r="B205" s="402" t="s">
        <v>2332</v>
      </c>
      <c r="C205" s="201" t="s">
        <v>2333</v>
      </c>
      <c r="D205" s="205" t="s">
        <v>340</v>
      </c>
      <c r="E205" s="202">
        <v>45411</v>
      </c>
      <c r="F205" s="203">
        <v>45412</v>
      </c>
      <c r="G205" s="203">
        <v>45655</v>
      </c>
      <c r="H205" s="201" t="s">
        <v>94</v>
      </c>
      <c r="I205" s="206" t="s">
        <v>1999</v>
      </c>
      <c r="J205" s="201" t="s">
        <v>2334</v>
      </c>
      <c r="K205" s="271">
        <v>901324458</v>
      </c>
      <c r="L205" s="201">
        <v>9</v>
      </c>
      <c r="M205" s="272" t="s">
        <v>926</v>
      </c>
      <c r="N205" s="208" t="s">
        <v>98</v>
      </c>
      <c r="O205" s="218" t="s">
        <v>168</v>
      </c>
      <c r="P205" s="201" t="s">
        <v>2335</v>
      </c>
      <c r="Q205" s="201" t="s">
        <v>1157</v>
      </c>
      <c r="R205" s="210">
        <f>+G205-F205</f>
        <v>243</v>
      </c>
      <c r="S205" s="201" t="s">
        <v>2336</v>
      </c>
      <c r="T205" s="273">
        <v>55935175</v>
      </c>
      <c r="U205" s="274" t="s">
        <v>2337</v>
      </c>
      <c r="V205" s="273">
        <f>+T205</f>
        <v>55935175</v>
      </c>
      <c r="W205" s="275" t="s">
        <v>2328</v>
      </c>
      <c r="X205" s="276" t="s">
        <v>473</v>
      </c>
      <c r="Y205" s="313">
        <f>+Z205+AA205+AB205</f>
        <v>55935175</v>
      </c>
      <c r="Z205" s="215">
        <f>+V205</f>
        <v>55935175</v>
      </c>
      <c r="AA205" s="216">
        <v>0</v>
      </c>
      <c r="AB205" s="217">
        <f>+AC205+AD205+AE205+AF205+AG205+AH205+AI205+AJ205</f>
        <v>0</v>
      </c>
      <c r="AC205" s="216">
        <v>0</v>
      </c>
      <c r="AD205" s="216">
        <v>0</v>
      </c>
      <c r="AE205" s="216">
        <v>0</v>
      </c>
      <c r="AF205" s="216">
        <v>0</v>
      </c>
      <c r="AG205" s="216">
        <v>0</v>
      </c>
      <c r="AH205" s="216">
        <v>0</v>
      </c>
      <c r="AI205" s="216">
        <v>0</v>
      </c>
      <c r="AJ205" s="216">
        <v>0</v>
      </c>
      <c r="AK205" s="209" t="s">
        <v>104</v>
      </c>
      <c r="AL205" s="191" t="s">
        <v>2338</v>
      </c>
      <c r="AM205" s="201" t="s">
        <v>2339</v>
      </c>
      <c r="AN205" s="207">
        <v>13724455</v>
      </c>
      <c r="AO205" s="209" t="s">
        <v>2340</v>
      </c>
      <c r="AP205" s="201" t="s">
        <v>131</v>
      </c>
      <c r="AQ205" s="277">
        <v>45412</v>
      </c>
      <c r="AR205" s="209" t="s">
        <v>2341</v>
      </c>
      <c r="AS205" s="201" t="s">
        <v>114</v>
      </c>
      <c r="AT205" s="209" t="s">
        <v>109</v>
      </c>
      <c r="AU205" s="209" t="s">
        <v>392</v>
      </c>
      <c r="AV205" s="201"/>
      <c r="AW205" s="201"/>
      <c r="AX205" s="201" t="s">
        <v>109</v>
      </c>
      <c r="AY205" s="201" t="s">
        <v>108</v>
      </c>
      <c r="AZ205" s="240"/>
      <c r="BA205" s="201"/>
      <c r="BB205" s="241"/>
      <c r="BC205" s="240"/>
      <c r="BD205" s="210"/>
      <c r="BE205" s="210"/>
      <c r="BF205" s="210"/>
      <c r="BG205" s="240"/>
      <c r="BH205" s="221">
        <f>T205+BB205</f>
        <v>55935175</v>
      </c>
      <c r="BI205" s="304" t="s">
        <v>135</v>
      </c>
      <c r="BJ205" s="201"/>
      <c r="BK205" s="208" t="s">
        <v>114</v>
      </c>
      <c r="BL205" s="240"/>
      <c r="BM205" s="398" t="s">
        <v>136</v>
      </c>
      <c r="BN205" s="292" t="s">
        <v>108</v>
      </c>
      <c r="BO205" s="208" t="s">
        <v>108</v>
      </c>
      <c r="BP205" s="208" t="s">
        <v>108</v>
      </c>
      <c r="BQ205" s="208" t="s">
        <v>108</v>
      </c>
      <c r="BR205" s="208" t="s">
        <v>108</v>
      </c>
      <c r="BS205" s="208" t="s">
        <v>108</v>
      </c>
      <c r="BT205" s="208" t="s">
        <v>108</v>
      </c>
      <c r="BU205" s="237" t="s">
        <v>2342</v>
      </c>
      <c r="BV205" s="208">
        <v>3176901710</v>
      </c>
      <c r="BW205" s="278" t="s">
        <v>2343</v>
      </c>
      <c r="BX205" s="224" t="s">
        <v>881</v>
      </c>
      <c r="BY205" s="208" t="s">
        <v>119</v>
      </c>
      <c r="BZ205" s="293">
        <v>46700000165</v>
      </c>
      <c r="CA205" s="223" t="s">
        <v>109</v>
      </c>
      <c r="CB205" s="223" t="s">
        <v>109</v>
      </c>
      <c r="CC205" s="223" t="s">
        <v>109</v>
      </c>
      <c r="CD205" s="223" t="s">
        <v>109</v>
      </c>
      <c r="CE205" s="223" t="s">
        <v>109</v>
      </c>
      <c r="CF205" s="223" t="s">
        <v>109</v>
      </c>
      <c r="CG205" s="223" t="s">
        <v>109</v>
      </c>
      <c r="CH205" s="223" t="s">
        <v>109</v>
      </c>
      <c r="CI205" s="223"/>
      <c r="CJ205" s="223"/>
      <c r="CK205" s="223"/>
      <c r="CL205" s="223"/>
      <c r="CM205" s="303"/>
      <c r="CN205" s="223"/>
      <c r="CO205" s="50"/>
      <c r="CP205" s="50"/>
      <c r="CQ205" s="50"/>
      <c r="CR205" s="50"/>
      <c r="CS205" s="50"/>
      <c r="CT205" s="50"/>
      <c r="CU205" s="50"/>
      <c r="CV205" s="50"/>
      <c r="CW205" s="50"/>
      <c r="CX205" s="50"/>
      <c r="CY205" s="50"/>
      <c r="CZ205" s="50"/>
      <c r="DA205" s="50"/>
      <c r="DB205" s="50"/>
      <c r="DC205" s="50"/>
      <c r="DD205" s="50"/>
      <c r="DE205" s="50"/>
      <c r="DF205" s="50"/>
      <c r="DG205" s="50"/>
      <c r="DH205" s="50"/>
      <c r="DI205" s="50"/>
      <c r="DJ205" s="50"/>
      <c r="DK205" s="50"/>
      <c r="DL205" s="50"/>
      <c r="DM205" s="50"/>
      <c r="DN205" s="50"/>
      <c r="DO205" s="50"/>
      <c r="DP205" s="50"/>
      <c r="DQ205" s="50"/>
      <c r="DR205" s="50"/>
      <c r="DS205" s="50"/>
      <c r="DT205" s="50"/>
      <c r="DU205" s="50"/>
      <c r="DV205" s="50"/>
      <c r="DW205" s="50"/>
      <c r="DX205" s="50"/>
      <c r="DY205" s="50"/>
      <c r="DZ205" s="50"/>
      <c r="EA205" s="50"/>
      <c r="EB205" s="50"/>
      <c r="EC205" s="50"/>
      <c r="ED205" s="50"/>
      <c r="EE205" s="50"/>
      <c r="EF205" s="50"/>
      <c r="EG205" s="50"/>
      <c r="EH205" s="50"/>
      <c r="EI205" s="50"/>
      <c r="EJ205" s="50"/>
      <c r="EK205" s="50"/>
      <c r="EL205" s="50"/>
      <c r="EM205" s="50"/>
      <c r="EN205" s="50"/>
      <c r="EO205" s="50"/>
      <c r="EP205" s="50"/>
      <c r="EQ205" s="50"/>
      <c r="ER205" s="50"/>
      <c r="ES205" s="50"/>
      <c r="ET205" s="50"/>
      <c r="EU205" s="50"/>
      <c r="EV205" s="50"/>
      <c r="EW205" s="50"/>
      <c r="EX205" s="50"/>
      <c r="EY205" s="50"/>
      <c r="EZ205" s="50"/>
      <c r="FA205" s="50"/>
      <c r="FB205" s="50"/>
      <c r="FC205" s="50"/>
      <c r="FD205" s="50"/>
      <c r="FE205" s="50"/>
      <c r="FF205" s="50"/>
      <c r="FG205" s="50"/>
      <c r="FH205" s="50"/>
      <c r="FI205" s="50"/>
      <c r="FJ205" s="50"/>
      <c r="FK205" s="50"/>
      <c r="FL205" s="50"/>
      <c r="FM205" s="50"/>
      <c r="FN205" s="50"/>
      <c r="FO205" s="50"/>
      <c r="FP205" s="50"/>
      <c r="FQ205" s="50"/>
      <c r="FR205" s="50"/>
      <c r="FS205" s="50"/>
      <c r="FT205" s="50"/>
      <c r="FU205" s="50"/>
      <c r="FV205" s="50"/>
      <c r="FW205" s="50"/>
      <c r="FX205" s="50"/>
      <c r="FY205" s="50"/>
      <c r="FZ205" s="50"/>
      <c r="GA205" s="50"/>
      <c r="GB205" s="50"/>
      <c r="GC205" s="50"/>
      <c r="GD205" s="50"/>
      <c r="GE205" s="50"/>
      <c r="GF205" s="50"/>
      <c r="GG205" s="50"/>
      <c r="GH205" s="50"/>
      <c r="GI205" s="50"/>
      <c r="GJ205" s="50"/>
      <c r="GK205" s="50"/>
      <c r="GL205" s="50"/>
      <c r="GM205" s="50"/>
      <c r="GN205" s="50"/>
      <c r="GO205" s="50"/>
      <c r="GP205" s="50"/>
      <c r="GQ205" s="50"/>
      <c r="GR205" s="50"/>
      <c r="GS205" s="50"/>
      <c r="GT205" s="50"/>
      <c r="GU205" s="50"/>
    </row>
    <row r="206" spans="1:736" s="290" customFormat="1" ht="45.75" customHeight="1">
      <c r="A206" s="589">
        <f>1+A205</f>
        <v>205</v>
      </c>
      <c r="B206" s="151" t="s">
        <v>2344</v>
      </c>
      <c r="C206" s="134" t="s">
        <v>2345</v>
      </c>
      <c r="D206" s="138" t="s">
        <v>1071</v>
      </c>
      <c r="E206" s="135">
        <v>45411</v>
      </c>
      <c r="F206" s="136">
        <v>45412</v>
      </c>
      <c r="G206" s="136">
        <v>45502</v>
      </c>
      <c r="H206" s="134" t="s">
        <v>1154</v>
      </c>
      <c r="I206" s="139" t="s">
        <v>452</v>
      </c>
      <c r="J206" s="158" t="s">
        <v>2346</v>
      </c>
      <c r="K206" s="251">
        <v>901268219</v>
      </c>
      <c r="L206" s="134">
        <v>5</v>
      </c>
      <c r="M206" s="252" t="s">
        <v>926</v>
      </c>
      <c r="N206" s="141" t="s">
        <v>98</v>
      </c>
      <c r="O206" s="151" t="s">
        <v>427</v>
      </c>
      <c r="P206" s="134" t="s">
        <v>2347</v>
      </c>
      <c r="Q206" s="134" t="s">
        <v>681</v>
      </c>
      <c r="R206" s="143">
        <f>+G206-F206</f>
        <v>90</v>
      </c>
      <c r="S206" s="134" t="s">
        <v>2348</v>
      </c>
      <c r="T206" s="253">
        <v>58000000</v>
      </c>
      <c r="U206" s="254" t="s">
        <v>2349</v>
      </c>
      <c r="V206" s="253">
        <f>+T206</f>
        <v>58000000</v>
      </c>
      <c r="W206" s="255" t="s">
        <v>2328</v>
      </c>
      <c r="X206" s="256" t="s">
        <v>473</v>
      </c>
      <c r="Y206" s="314">
        <f>+Z206+AA206+AB206</f>
        <v>58000000</v>
      </c>
      <c r="Z206" s="148">
        <f>+V206</f>
        <v>58000000</v>
      </c>
      <c r="AA206" s="149">
        <v>0</v>
      </c>
      <c r="AB206" s="150">
        <f>+AC206+AD206+AE206+AF206+AG206+AH206+AI206+AJ206</f>
        <v>0</v>
      </c>
      <c r="AC206" s="149">
        <v>0</v>
      </c>
      <c r="AD206" s="149">
        <v>0</v>
      </c>
      <c r="AE206" s="149">
        <v>0</v>
      </c>
      <c r="AF206" s="149">
        <v>0</v>
      </c>
      <c r="AG206" s="149">
        <v>0</v>
      </c>
      <c r="AH206" s="149">
        <v>0</v>
      </c>
      <c r="AI206" s="149">
        <v>0</v>
      </c>
      <c r="AJ206" s="149">
        <v>0</v>
      </c>
      <c r="AK206" s="142" t="s">
        <v>104</v>
      </c>
      <c r="AL206" s="103" t="s">
        <v>2350</v>
      </c>
      <c r="AM206" s="134" t="s">
        <v>2351</v>
      </c>
      <c r="AN206" s="140">
        <v>81741621</v>
      </c>
      <c r="AO206" s="142" t="s">
        <v>2352</v>
      </c>
      <c r="AP206" s="134" t="s">
        <v>131</v>
      </c>
      <c r="AQ206" s="257">
        <v>45412</v>
      </c>
      <c r="AR206" s="142" t="s">
        <v>2353</v>
      </c>
      <c r="AS206" s="134" t="s">
        <v>114</v>
      </c>
      <c r="AT206" s="142" t="s">
        <v>109</v>
      </c>
      <c r="AU206" s="142" t="s">
        <v>392</v>
      </c>
      <c r="AV206" s="134"/>
      <c r="AW206" s="134"/>
      <c r="AX206" s="134" t="s">
        <v>109</v>
      </c>
      <c r="AY206" s="134" t="s">
        <v>108</v>
      </c>
      <c r="AZ206" s="156"/>
      <c r="BA206" s="134"/>
      <c r="BB206" s="169"/>
      <c r="BC206" s="156"/>
      <c r="BD206" s="143"/>
      <c r="BE206" s="143"/>
      <c r="BF206" s="143"/>
      <c r="BG206" s="156"/>
      <c r="BH206" s="153">
        <f>T206+BB206</f>
        <v>58000000</v>
      </c>
      <c r="BI206" s="349" t="s">
        <v>113</v>
      </c>
      <c r="BJ206" s="299"/>
      <c r="BK206" s="299" t="s">
        <v>114</v>
      </c>
      <c r="BL206" s="299"/>
      <c r="BM206" s="301"/>
      <c r="BN206" s="170" t="s">
        <v>108</v>
      </c>
      <c r="BO206" s="141" t="s">
        <v>108</v>
      </c>
      <c r="BP206" s="141" t="s">
        <v>108</v>
      </c>
      <c r="BQ206" s="141" t="s">
        <v>108</v>
      </c>
      <c r="BR206" s="141" t="s">
        <v>108</v>
      </c>
      <c r="BS206" s="141" t="s">
        <v>108</v>
      </c>
      <c r="BT206" s="141" t="s">
        <v>108</v>
      </c>
      <c r="BU206" s="166" t="s">
        <v>2354</v>
      </c>
      <c r="BV206" s="141">
        <v>3203912300</v>
      </c>
      <c r="BW206" s="114" t="s">
        <v>2355</v>
      </c>
      <c r="BX206" s="158" t="s">
        <v>304</v>
      </c>
      <c r="BY206" s="141" t="s">
        <v>907</v>
      </c>
      <c r="BZ206" s="259">
        <v>444149538</v>
      </c>
      <c r="CA206" s="157" t="s">
        <v>109</v>
      </c>
      <c r="CB206" s="157" t="s">
        <v>109</v>
      </c>
      <c r="CC206" s="157" t="s">
        <v>109</v>
      </c>
      <c r="CD206" s="157"/>
      <c r="CE206" s="157"/>
      <c r="CF206" s="157"/>
      <c r="CG206" s="157"/>
      <c r="CH206" s="157"/>
      <c r="CI206" s="157"/>
      <c r="CJ206" s="157"/>
      <c r="CK206" s="157"/>
      <c r="CL206" s="157"/>
      <c r="CM206" s="157" t="s">
        <v>109</v>
      </c>
      <c r="CN206" s="157"/>
      <c r="CO206" s="297"/>
      <c r="CP206" s="297"/>
      <c r="CQ206" s="297"/>
      <c r="CR206" s="297"/>
      <c r="CS206" s="297"/>
      <c r="CT206" s="297"/>
      <c r="CU206" s="297"/>
      <c r="CV206" s="297"/>
      <c r="CW206" s="297"/>
      <c r="CX206" s="297"/>
      <c r="CY206" s="297"/>
      <c r="CZ206" s="297"/>
      <c r="DA206" s="297"/>
      <c r="DB206" s="297"/>
      <c r="DC206" s="297"/>
      <c r="DD206" s="297"/>
      <c r="DE206" s="297"/>
      <c r="DF206" s="297"/>
      <c r="DG206" s="297"/>
      <c r="DH206" s="297"/>
      <c r="DI206" s="297"/>
      <c r="DJ206" s="297"/>
      <c r="DK206" s="297"/>
      <c r="DL206" s="297"/>
      <c r="DM206" s="297"/>
      <c r="DN206" s="297"/>
      <c r="DO206" s="297"/>
      <c r="DP206" s="297"/>
      <c r="DQ206" s="297"/>
      <c r="DR206" s="297"/>
      <c r="DS206" s="297"/>
      <c r="DT206" s="297"/>
      <c r="DU206" s="297"/>
      <c r="DV206" s="297"/>
      <c r="DW206" s="297"/>
      <c r="DX206" s="297"/>
      <c r="DY206" s="297"/>
      <c r="DZ206" s="297"/>
      <c r="EA206" s="297"/>
      <c r="EB206" s="297"/>
      <c r="EC206" s="297"/>
      <c r="ED206" s="297"/>
      <c r="EE206" s="297"/>
      <c r="EF206" s="297"/>
      <c r="EG206" s="297"/>
      <c r="EH206" s="297"/>
      <c r="EI206" s="297"/>
      <c r="EJ206" s="297"/>
      <c r="EK206" s="297"/>
      <c r="EL206" s="297"/>
      <c r="EM206" s="297"/>
      <c r="EN206" s="297"/>
      <c r="EO206" s="297"/>
      <c r="EP206" s="297"/>
      <c r="EQ206" s="297"/>
      <c r="ER206" s="297"/>
      <c r="ES206" s="297"/>
      <c r="ET206" s="297"/>
      <c r="EU206" s="297"/>
      <c r="EV206" s="297"/>
      <c r="EW206" s="297"/>
      <c r="EX206" s="297"/>
      <c r="EY206" s="297"/>
      <c r="EZ206" s="297"/>
      <c r="FA206" s="297"/>
      <c r="FB206" s="297"/>
      <c r="FC206" s="297"/>
      <c r="FD206" s="297"/>
      <c r="FE206" s="297"/>
      <c r="FF206" s="297"/>
      <c r="FG206" s="297"/>
      <c r="FH206" s="297"/>
      <c r="FI206" s="297"/>
      <c r="FJ206" s="297"/>
      <c r="FK206" s="297"/>
      <c r="FL206" s="297"/>
      <c r="FM206" s="297"/>
      <c r="FN206" s="297"/>
      <c r="FO206" s="297"/>
      <c r="FP206" s="297"/>
      <c r="FQ206" s="297"/>
      <c r="FR206" s="297"/>
      <c r="FS206" s="297"/>
      <c r="FT206" s="297"/>
      <c r="FU206" s="297"/>
      <c r="FV206" s="297"/>
      <c r="FW206" s="297"/>
      <c r="FX206" s="297"/>
      <c r="FY206" s="297"/>
      <c r="FZ206" s="297"/>
      <c r="GA206" s="297"/>
      <c r="GB206" s="297"/>
      <c r="GC206" s="297"/>
      <c r="GD206" s="297"/>
      <c r="GE206" s="297"/>
      <c r="GF206" s="297"/>
      <c r="GG206" s="297"/>
      <c r="GH206" s="297"/>
      <c r="GI206" s="297"/>
      <c r="GJ206" s="297"/>
      <c r="GK206" s="297"/>
      <c r="GL206" s="297"/>
      <c r="GM206" s="297"/>
      <c r="GN206" s="297"/>
      <c r="GO206" s="297"/>
      <c r="GP206" s="297"/>
      <c r="GQ206" s="297"/>
      <c r="GR206" s="297"/>
      <c r="GS206" s="297"/>
      <c r="GT206" s="297"/>
      <c r="GU206" s="297"/>
      <c r="GV206" s="297"/>
      <c r="GW206" s="297"/>
      <c r="GX206" s="297"/>
      <c r="GY206" s="297"/>
      <c r="GZ206" s="297"/>
      <c r="HA206" s="297"/>
      <c r="HB206" s="297"/>
      <c r="HC206" s="297"/>
      <c r="HD206" s="297"/>
      <c r="HE206" s="297"/>
      <c r="HF206" s="297"/>
      <c r="HG206" s="297"/>
      <c r="HH206" s="297"/>
      <c r="HI206" s="297"/>
      <c r="HJ206" s="297"/>
      <c r="HK206" s="297"/>
      <c r="HL206" s="297"/>
      <c r="HM206" s="297"/>
      <c r="HN206" s="297"/>
      <c r="HO206" s="297"/>
      <c r="HP206" s="297"/>
      <c r="HQ206" s="297"/>
      <c r="HR206" s="297"/>
      <c r="HS206" s="297"/>
      <c r="HT206" s="297"/>
      <c r="HU206" s="297"/>
      <c r="HV206" s="297"/>
      <c r="HW206" s="297"/>
      <c r="HX206" s="297"/>
      <c r="HY206" s="297"/>
      <c r="HZ206" s="297"/>
      <c r="IA206" s="297"/>
      <c r="IB206" s="297"/>
      <c r="IC206" s="297"/>
      <c r="ID206" s="297"/>
      <c r="IE206" s="297"/>
      <c r="IF206" s="297"/>
      <c r="IG206" s="297"/>
      <c r="IH206" s="297"/>
      <c r="II206" s="297"/>
      <c r="IJ206" s="297"/>
      <c r="IK206" s="297"/>
      <c r="IL206" s="297"/>
      <c r="IM206" s="297"/>
      <c r="IN206" s="297"/>
      <c r="IO206" s="297"/>
      <c r="IP206" s="297"/>
      <c r="IQ206" s="297"/>
      <c r="IR206" s="297"/>
      <c r="IS206" s="297"/>
      <c r="IT206" s="297"/>
      <c r="IU206" s="297"/>
      <c r="IV206" s="297"/>
      <c r="IW206" s="297"/>
      <c r="IX206" s="297"/>
      <c r="IY206" s="297"/>
      <c r="IZ206" s="297"/>
      <c r="JA206" s="297"/>
      <c r="JB206" s="297"/>
      <c r="JC206" s="297"/>
      <c r="JD206" s="297"/>
      <c r="JE206" s="297"/>
      <c r="JF206" s="297"/>
      <c r="JG206" s="297"/>
      <c r="JH206" s="297"/>
      <c r="JI206" s="297"/>
      <c r="JJ206" s="297"/>
      <c r="JK206" s="297"/>
      <c r="JL206" s="297"/>
      <c r="JM206" s="297"/>
      <c r="JN206" s="297"/>
      <c r="JO206" s="297"/>
      <c r="JP206" s="297"/>
      <c r="JQ206" s="297"/>
      <c r="JR206" s="297"/>
      <c r="JS206" s="297"/>
      <c r="JT206" s="297"/>
      <c r="JU206" s="297"/>
      <c r="JV206" s="297"/>
      <c r="JW206" s="297"/>
      <c r="JX206" s="297"/>
      <c r="JY206" s="297"/>
      <c r="JZ206" s="297"/>
      <c r="KA206" s="297"/>
      <c r="KB206" s="297"/>
      <c r="KC206" s="297"/>
      <c r="KD206" s="297"/>
      <c r="KE206" s="297"/>
      <c r="KF206" s="297"/>
      <c r="KG206" s="297"/>
      <c r="KH206" s="297"/>
      <c r="KI206" s="297"/>
      <c r="KJ206" s="297"/>
      <c r="KK206" s="297"/>
      <c r="KL206" s="297"/>
      <c r="KM206" s="297"/>
      <c r="KN206" s="297"/>
      <c r="KO206" s="297"/>
      <c r="KP206" s="297"/>
      <c r="KQ206" s="297"/>
      <c r="KR206" s="297"/>
      <c r="KS206" s="297"/>
      <c r="KT206" s="297"/>
      <c r="KU206" s="297"/>
      <c r="KV206" s="297"/>
      <c r="KW206" s="297"/>
      <c r="KX206" s="297"/>
      <c r="KY206" s="297"/>
      <c r="KZ206" s="297"/>
      <c r="LA206" s="297"/>
      <c r="LB206" s="297"/>
      <c r="LC206" s="297"/>
      <c r="LD206" s="297"/>
      <c r="LE206" s="297"/>
      <c r="LF206" s="297"/>
      <c r="LG206" s="297"/>
      <c r="LH206" s="297"/>
      <c r="LI206" s="297"/>
      <c r="LJ206" s="297"/>
      <c r="LK206" s="297"/>
      <c r="LL206" s="297"/>
      <c r="LM206" s="297"/>
      <c r="LN206" s="297"/>
      <c r="LO206" s="297"/>
      <c r="LP206" s="297"/>
      <c r="LQ206" s="297"/>
      <c r="LR206" s="297"/>
      <c r="LS206" s="297"/>
      <c r="LT206" s="297"/>
      <c r="LU206" s="297"/>
      <c r="LV206" s="297"/>
      <c r="LW206" s="297"/>
      <c r="LX206" s="297"/>
      <c r="LY206" s="297"/>
      <c r="LZ206" s="297"/>
      <c r="MA206" s="297"/>
      <c r="MB206" s="297"/>
      <c r="MC206" s="297"/>
      <c r="MD206" s="297"/>
      <c r="ME206" s="297"/>
      <c r="MF206" s="297"/>
      <c r="MG206" s="297"/>
      <c r="MH206" s="297"/>
      <c r="MI206" s="297"/>
      <c r="MJ206" s="297"/>
      <c r="MK206" s="297"/>
      <c r="ML206" s="297"/>
      <c r="MM206" s="297"/>
      <c r="MN206" s="297"/>
      <c r="MO206" s="297"/>
      <c r="MP206" s="297"/>
      <c r="MQ206" s="297"/>
      <c r="MR206" s="297"/>
      <c r="MS206" s="297"/>
      <c r="MT206" s="297"/>
      <c r="MU206" s="297"/>
      <c r="MV206" s="297"/>
      <c r="MW206" s="297"/>
      <c r="MX206" s="297"/>
      <c r="MY206" s="297"/>
      <c r="MZ206" s="297"/>
      <c r="NA206" s="297"/>
      <c r="NB206" s="297"/>
      <c r="NC206" s="297"/>
      <c r="ND206" s="297"/>
      <c r="NE206" s="297"/>
      <c r="NF206" s="297"/>
      <c r="NG206" s="297"/>
      <c r="NH206" s="297"/>
      <c r="NI206" s="297"/>
      <c r="NJ206" s="297"/>
      <c r="NK206" s="297"/>
      <c r="NL206" s="297"/>
      <c r="NM206" s="297"/>
      <c r="NN206" s="297"/>
      <c r="NO206" s="297"/>
      <c r="NP206" s="297"/>
      <c r="NQ206" s="297"/>
      <c r="NR206" s="297"/>
      <c r="NS206" s="297"/>
      <c r="NT206" s="297"/>
      <c r="NU206" s="297"/>
      <c r="NV206" s="297"/>
      <c r="NW206" s="297"/>
      <c r="NX206" s="297"/>
      <c r="NY206" s="297"/>
      <c r="NZ206" s="297"/>
      <c r="OA206" s="297"/>
      <c r="OB206" s="297"/>
      <c r="OC206" s="297"/>
      <c r="OD206" s="297"/>
      <c r="OE206" s="297"/>
      <c r="OF206" s="297"/>
      <c r="OG206" s="297"/>
      <c r="OH206" s="297"/>
      <c r="OI206" s="297"/>
      <c r="OJ206" s="297"/>
      <c r="OK206" s="297"/>
      <c r="OL206" s="297"/>
      <c r="OM206" s="297"/>
      <c r="ON206" s="297"/>
      <c r="OO206" s="297"/>
      <c r="OP206" s="297"/>
      <c r="OQ206" s="297"/>
      <c r="OR206" s="297"/>
      <c r="OS206" s="297"/>
      <c r="OT206" s="297"/>
      <c r="OU206" s="297"/>
      <c r="OV206" s="297"/>
      <c r="OW206" s="297"/>
      <c r="OX206" s="297"/>
      <c r="OY206" s="297"/>
      <c r="OZ206" s="297"/>
      <c r="PA206" s="297"/>
      <c r="PB206" s="297"/>
      <c r="PC206" s="297"/>
      <c r="PD206" s="297"/>
      <c r="PE206" s="297"/>
      <c r="PF206" s="297"/>
      <c r="PG206" s="297"/>
      <c r="PH206" s="297"/>
      <c r="PI206" s="297"/>
      <c r="PJ206" s="297"/>
      <c r="PK206" s="297"/>
      <c r="PL206" s="297"/>
      <c r="PM206" s="297"/>
      <c r="PN206" s="297"/>
      <c r="PO206" s="297"/>
      <c r="PP206" s="297"/>
      <c r="PQ206" s="297"/>
      <c r="PR206" s="297"/>
      <c r="PS206" s="297"/>
      <c r="PT206" s="297"/>
      <c r="PU206" s="297"/>
      <c r="PV206" s="297"/>
      <c r="PW206" s="297"/>
      <c r="PX206" s="297"/>
      <c r="PY206" s="297"/>
      <c r="PZ206" s="297"/>
      <c r="QA206" s="297"/>
      <c r="QB206" s="297"/>
      <c r="QC206" s="297"/>
      <c r="QD206" s="297"/>
      <c r="QE206" s="297"/>
      <c r="QF206" s="297"/>
      <c r="QG206" s="297"/>
      <c r="QH206" s="297"/>
      <c r="QI206" s="297"/>
      <c r="QJ206" s="297"/>
      <c r="QK206" s="297"/>
      <c r="QL206" s="297"/>
      <c r="QM206" s="297"/>
      <c r="QN206" s="297"/>
      <c r="QO206" s="297"/>
      <c r="QP206" s="297"/>
      <c r="QQ206" s="297"/>
      <c r="QR206" s="297"/>
      <c r="QS206" s="297"/>
      <c r="QT206" s="297"/>
      <c r="QU206" s="297"/>
      <c r="QV206" s="297"/>
      <c r="QW206" s="297"/>
      <c r="QX206" s="297"/>
      <c r="QY206" s="297"/>
      <c r="QZ206" s="297"/>
      <c r="RA206" s="297"/>
      <c r="RB206" s="297"/>
      <c r="RC206" s="297"/>
      <c r="RD206" s="297"/>
      <c r="RE206" s="297"/>
      <c r="RF206" s="297"/>
      <c r="RG206" s="297"/>
      <c r="RH206" s="297"/>
      <c r="RI206" s="297"/>
      <c r="RJ206" s="297"/>
      <c r="RK206" s="297"/>
      <c r="RL206" s="297"/>
      <c r="RM206" s="297"/>
      <c r="RN206" s="297"/>
      <c r="RO206" s="297"/>
      <c r="RP206" s="297"/>
      <c r="RQ206" s="297"/>
      <c r="RR206" s="297"/>
      <c r="RS206" s="297"/>
      <c r="RT206" s="297"/>
      <c r="RU206" s="297"/>
      <c r="RV206" s="297"/>
      <c r="RW206" s="297"/>
      <c r="RX206" s="297"/>
      <c r="RY206" s="297"/>
      <c r="RZ206" s="297"/>
      <c r="SA206" s="297"/>
      <c r="SB206" s="297"/>
      <c r="SC206" s="297"/>
      <c r="SD206" s="297"/>
      <c r="SE206" s="297"/>
      <c r="SF206" s="297"/>
      <c r="SG206" s="297"/>
      <c r="SH206" s="297"/>
      <c r="SI206" s="297"/>
      <c r="SJ206" s="297"/>
      <c r="SK206" s="297"/>
      <c r="SL206" s="297"/>
      <c r="SM206" s="297"/>
      <c r="SN206" s="297"/>
      <c r="SO206" s="297"/>
      <c r="SP206" s="297"/>
      <c r="SQ206" s="297"/>
      <c r="SR206" s="297"/>
      <c r="SS206" s="297"/>
      <c r="ST206" s="297"/>
      <c r="SU206" s="297"/>
      <c r="SV206" s="297"/>
      <c r="SW206" s="297"/>
      <c r="SX206" s="297"/>
      <c r="SY206" s="297"/>
      <c r="SZ206" s="297"/>
      <c r="TA206" s="297"/>
      <c r="TB206" s="297"/>
      <c r="TC206" s="297"/>
      <c r="TD206" s="297"/>
      <c r="TE206" s="297"/>
      <c r="TF206" s="297"/>
      <c r="TG206" s="297"/>
      <c r="TH206" s="297"/>
      <c r="TI206" s="297"/>
      <c r="TJ206" s="297"/>
      <c r="TK206" s="297"/>
      <c r="TL206" s="297"/>
      <c r="TM206" s="297"/>
      <c r="TN206" s="297"/>
      <c r="TO206" s="297"/>
      <c r="TP206" s="297"/>
      <c r="TQ206" s="297"/>
      <c r="TR206" s="297"/>
      <c r="TS206" s="297"/>
      <c r="TT206" s="297"/>
      <c r="TU206" s="297"/>
      <c r="TV206" s="297"/>
      <c r="TW206" s="297"/>
      <c r="TX206" s="297"/>
      <c r="TY206" s="297"/>
      <c r="TZ206" s="297"/>
      <c r="UA206" s="297"/>
      <c r="UB206" s="297"/>
      <c r="UC206" s="297"/>
      <c r="UD206" s="297"/>
      <c r="UE206" s="297"/>
      <c r="UF206" s="297"/>
      <c r="UG206" s="297"/>
      <c r="UH206" s="297"/>
      <c r="UI206" s="297"/>
      <c r="UJ206" s="297"/>
      <c r="UK206" s="297"/>
      <c r="UL206" s="297"/>
      <c r="UM206" s="297"/>
      <c r="UN206" s="297"/>
      <c r="UO206" s="297"/>
      <c r="UP206" s="297"/>
      <c r="UQ206" s="297"/>
      <c r="UR206" s="297"/>
      <c r="US206" s="297"/>
      <c r="UT206" s="297"/>
      <c r="UU206" s="297"/>
      <c r="UV206" s="297"/>
      <c r="UW206" s="297"/>
      <c r="UX206" s="297"/>
      <c r="UY206" s="297"/>
      <c r="UZ206" s="297"/>
      <c r="VA206" s="297"/>
      <c r="VB206" s="297"/>
      <c r="VC206" s="297"/>
      <c r="VD206" s="297"/>
      <c r="VE206" s="297"/>
      <c r="VF206" s="297"/>
      <c r="VG206" s="297"/>
      <c r="VH206" s="297"/>
      <c r="VI206" s="297"/>
      <c r="VJ206" s="297"/>
      <c r="VK206" s="297"/>
      <c r="VL206" s="297"/>
      <c r="VM206" s="297"/>
      <c r="VN206" s="297"/>
      <c r="VO206" s="297"/>
      <c r="VP206" s="297"/>
      <c r="VQ206" s="297"/>
      <c r="VR206" s="297"/>
      <c r="VS206" s="297"/>
      <c r="VT206" s="297"/>
      <c r="VU206" s="297"/>
      <c r="VV206" s="297"/>
      <c r="VW206" s="297"/>
      <c r="VX206" s="297"/>
      <c r="VY206" s="297"/>
      <c r="VZ206" s="297"/>
      <c r="WA206" s="297"/>
      <c r="WB206" s="297"/>
      <c r="WC206" s="297"/>
      <c r="WD206" s="297"/>
      <c r="WE206" s="297"/>
      <c r="WF206" s="297"/>
      <c r="WG206" s="297"/>
      <c r="WH206" s="297"/>
      <c r="WI206" s="297"/>
      <c r="WJ206" s="297"/>
      <c r="WK206" s="297"/>
      <c r="WL206" s="297"/>
      <c r="WM206" s="297"/>
      <c r="WN206" s="297"/>
      <c r="WO206" s="297"/>
      <c r="WP206" s="297"/>
      <c r="WQ206" s="297"/>
      <c r="WR206" s="297"/>
      <c r="WS206" s="297"/>
      <c r="WT206" s="297"/>
      <c r="WU206" s="297"/>
      <c r="WV206" s="297"/>
      <c r="WW206" s="297"/>
      <c r="WX206" s="297"/>
      <c r="WY206" s="297"/>
      <c r="WZ206" s="297"/>
      <c r="XA206" s="297"/>
      <c r="XB206" s="297"/>
      <c r="XC206" s="297"/>
      <c r="XD206" s="297"/>
      <c r="XE206" s="297"/>
      <c r="XF206" s="297"/>
      <c r="XG206" s="297"/>
      <c r="XH206" s="297"/>
      <c r="XI206" s="297"/>
      <c r="XJ206" s="297"/>
      <c r="XK206" s="297"/>
      <c r="XL206" s="297"/>
      <c r="XM206" s="297"/>
      <c r="XN206" s="297"/>
      <c r="XO206" s="297"/>
      <c r="XP206" s="297"/>
      <c r="XQ206" s="297"/>
      <c r="XR206" s="297"/>
      <c r="XS206" s="297"/>
      <c r="XT206" s="297"/>
      <c r="XU206" s="297"/>
      <c r="XV206" s="297"/>
      <c r="XW206" s="297"/>
      <c r="XX206" s="297"/>
      <c r="XY206" s="297"/>
      <c r="XZ206" s="297"/>
      <c r="YA206" s="297"/>
      <c r="YB206" s="297"/>
      <c r="YC206" s="297"/>
      <c r="YD206" s="297"/>
      <c r="YE206" s="297"/>
      <c r="YF206" s="297"/>
      <c r="YG206" s="297"/>
      <c r="YH206" s="297"/>
      <c r="YI206" s="297"/>
      <c r="YJ206" s="297"/>
      <c r="YK206" s="297"/>
      <c r="YL206" s="297"/>
      <c r="YM206" s="297"/>
      <c r="YN206" s="297"/>
      <c r="YO206" s="297"/>
      <c r="YP206" s="297"/>
      <c r="YQ206" s="297"/>
      <c r="YR206" s="297"/>
      <c r="YS206" s="297"/>
      <c r="YT206" s="297"/>
      <c r="YU206" s="297"/>
      <c r="YV206" s="297"/>
      <c r="YW206" s="297"/>
      <c r="YX206" s="297"/>
      <c r="YY206" s="297"/>
      <c r="YZ206" s="297"/>
      <c r="ZA206" s="297"/>
      <c r="ZB206" s="297"/>
      <c r="ZC206" s="297"/>
      <c r="ZD206" s="297"/>
      <c r="ZE206" s="297"/>
      <c r="ZF206" s="297"/>
      <c r="ZG206" s="297"/>
      <c r="ZH206" s="297"/>
      <c r="ZI206" s="297"/>
      <c r="ZJ206" s="297"/>
      <c r="ZK206" s="297"/>
      <c r="ZL206" s="297"/>
      <c r="ZM206" s="297"/>
      <c r="ZN206" s="297"/>
      <c r="ZO206" s="297"/>
      <c r="ZP206" s="297"/>
      <c r="ZQ206" s="297"/>
      <c r="ZR206" s="297"/>
      <c r="ZS206" s="297"/>
      <c r="ZT206" s="297"/>
      <c r="ZU206" s="297"/>
      <c r="ZV206" s="297"/>
      <c r="ZW206" s="297"/>
      <c r="ZX206" s="297"/>
      <c r="ZY206" s="297"/>
      <c r="ZZ206" s="297"/>
      <c r="AAA206" s="297"/>
      <c r="AAB206" s="297"/>
      <c r="AAC206" s="297"/>
      <c r="AAD206" s="297"/>
      <c r="AAE206" s="297"/>
      <c r="AAF206" s="297"/>
      <c r="AAG206" s="297"/>
      <c r="AAH206" s="297"/>
      <c r="AAI206" s="297"/>
      <c r="AAJ206" s="297"/>
      <c r="AAK206" s="297"/>
      <c r="AAL206" s="297"/>
      <c r="AAM206" s="297"/>
      <c r="AAN206" s="297"/>
      <c r="AAO206" s="297"/>
      <c r="AAP206" s="297"/>
      <c r="AAQ206" s="297"/>
      <c r="AAR206" s="297"/>
      <c r="AAS206" s="297"/>
      <c r="AAT206" s="297"/>
      <c r="AAU206" s="297"/>
      <c r="AAV206" s="297"/>
      <c r="AAW206" s="297"/>
      <c r="AAX206" s="297"/>
      <c r="AAY206" s="297"/>
      <c r="AAZ206" s="297"/>
      <c r="ABA206" s="297"/>
      <c r="ABB206" s="297"/>
      <c r="ABC206" s="297"/>
      <c r="ABD206" s="297"/>
      <c r="ABE206" s="297"/>
      <c r="ABF206" s="297"/>
      <c r="ABG206" s="297"/>
      <c r="ABH206" s="297"/>
    </row>
    <row r="207" spans="1:736" s="50" customFormat="1" ht="45.75" customHeight="1">
      <c r="A207" s="589">
        <f>1+A206</f>
        <v>206</v>
      </c>
      <c r="B207" s="151" t="s">
        <v>2356</v>
      </c>
      <c r="C207" s="134" t="s">
        <v>2357</v>
      </c>
      <c r="D207" s="138" t="s">
        <v>451</v>
      </c>
      <c r="E207" s="135">
        <v>45411</v>
      </c>
      <c r="F207" s="136">
        <v>45414</v>
      </c>
      <c r="G207" s="136">
        <v>45505</v>
      </c>
      <c r="H207" s="134" t="s">
        <v>94</v>
      </c>
      <c r="I207" s="139" t="s">
        <v>180</v>
      </c>
      <c r="J207" s="158" t="s">
        <v>2358</v>
      </c>
      <c r="K207" s="251">
        <v>35476799</v>
      </c>
      <c r="L207" s="134">
        <v>6</v>
      </c>
      <c r="M207" s="252" t="s">
        <v>97</v>
      </c>
      <c r="N207" s="141" t="s">
        <v>98</v>
      </c>
      <c r="O207" s="151" t="s">
        <v>1061</v>
      </c>
      <c r="P207" s="134" t="s">
        <v>2359</v>
      </c>
      <c r="Q207" s="134" t="s">
        <v>681</v>
      </c>
      <c r="R207" s="143">
        <f>+G207-F207</f>
        <v>91</v>
      </c>
      <c r="S207" s="134" t="s">
        <v>800</v>
      </c>
      <c r="T207" s="253">
        <v>11400000</v>
      </c>
      <c r="U207" s="254" t="s">
        <v>2360</v>
      </c>
      <c r="V207" s="253">
        <f>+T207</f>
        <v>11400000</v>
      </c>
      <c r="W207" s="255" t="s">
        <v>2328</v>
      </c>
      <c r="X207" s="256" t="s">
        <v>473</v>
      </c>
      <c r="Y207" s="314">
        <f>+Z207+AA207+AB207</f>
        <v>11400000</v>
      </c>
      <c r="Z207" s="148">
        <f>+V207</f>
        <v>11400000</v>
      </c>
      <c r="AA207" s="149">
        <v>0</v>
      </c>
      <c r="AB207" s="150">
        <f>+AC207+AD207+AE207+AF207+AG207+AH207+AI207+AJ207</f>
        <v>0</v>
      </c>
      <c r="AC207" s="149">
        <v>0</v>
      </c>
      <c r="AD207" s="149">
        <v>0</v>
      </c>
      <c r="AE207" s="149">
        <v>0</v>
      </c>
      <c r="AF207" s="149">
        <v>0</v>
      </c>
      <c r="AG207" s="149">
        <v>0</v>
      </c>
      <c r="AH207" s="149">
        <v>0</v>
      </c>
      <c r="AI207" s="149">
        <v>0</v>
      </c>
      <c r="AJ207" s="149">
        <v>0</v>
      </c>
      <c r="AK207" s="142" t="s">
        <v>104</v>
      </c>
      <c r="AL207" s="103" t="s">
        <v>2361</v>
      </c>
      <c r="AM207" s="134" t="s">
        <v>2362</v>
      </c>
      <c r="AN207" s="140">
        <v>80190721</v>
      </c>
      <c r="AO207" s="142" t="s">
        <v>114</v>
      </c>
      <c r="AP207" s="134" t="s">
        <v>114</v>
      </c>
      <c r="AQ207" s="257" t="s">
        <v>114</v>
      </c>
      <c r="AR207" s="142" t="s">
        <v>114</v>
      </c>
      <c r="AS207" s="134" t="s">
        <v>109</v>
      </c>
      <c r="AT207" s="142" t="s">
        <v>109</v>
      </c>
      <c r="AU207" s="142" t="s">
        <v>392</v>
      </c>
      <c r="AV207" s="134"/>
      <c r="AW207" s="134"/>
      <c r="AX207" s="134" t="s">
        <v>109</v>
      </c>
      <c r="AY207" s="134" t="s">
        <v>108</v>
      </c>
      <c r="AZ207" s="156"/>
      <c r="BA207" s="134"/>
      <c r="BB207" s="169"/>
      <c r="BC207" s="156"/>
      <c r="BD207" s="143"/>
      <c r="BE207" s="143"/>
      <c r="BF207" s="143"/>
      <c r="BG207" s="156"/>
      <c r="BH207" s="153">
        <f>T207+BB207</f>
        <v>11400000</v>
      </c>
      <c r="BI207" s="166" t="s">
        <v>113</v>
      </c>
      <c r="BJ207" s="299"/>
      <c r="BK207" s="299" t="s">
        <v>114</v>
      </c>
      <c r="BL207" s="299"/>
      <c r="BM207" s="158"/>
      <c r="BN207" s="170" t="s">
        <v>964</v>
      </c>
      <c r="BO207" s="141">
        <v>51</v>
      </c>
      <c r="BP207" s="141" t="s">
        <v>108</v>
      </c>
      <c r="BQ207" s="141" t="s">
        <v>108</v>
      </c>
      <c r="BR207" s="141" t="s">
        <v>108</v>
      </c>
      <c r="BS207" s="141" t="s">
        <v>108</v>
      </c>
      <c r="BT207" s="141" t="s">
        <v>108</v>
      </c>
      <c r="BU207" s="166" t="s">
        <v>2363</v>
      </c>
      <c r="BV207" s="141">
        <v>3106898050</v>
      </c>
      <c r="BW207" s="114" t="s">
        <v>2364</v>
      </c>
      <c r="BX207" s="158" t="s">
        <v>139</v>
      </c>
      <c r="BY207" s="141" t="s">
        <v>119</v>
      </c>
      <c r="BZ207" s="259" t="s">
        <v>2365</v>
      </c>
      <c r="CA207" s="157" t="s">
        <v>109</v>
      </c>
      <c r="CB207" s="157" t="s">
        <v>109</v>
      </c>
      <c r="CC207" s="157" t="s">
        <v>109</v>
      </c>
      <c r="CD207" s="157"/>
      <c r="CE207" s="157"/>
      <c r="CF207" s="157"/>
      <c r="CG207" s="157"/>
      <c r="CH207" s="157"/>
      <c r="CI207" s="157"/>
      <c r="CJ207" s="157"/>
      <c r="CK207" s="157"/>
      <c r="CL207" s="157"/>
      <c r="CM207" s="157" t="s">
        <v>109</v>
      </c>
      <c r="CN207" s="157"/>
    </row>
    <row r="208" spans="1:736" s="290" customFormat="1" ht="45.75" customHeight="1">
      <c r="A208" s="589">
        <f>1+A207</f>
        <v>207</v>
      </c>
      <c r="B208" s="151" t="s">
        <v>2366</v>
      </c>
      <c r="C208" s="134" t="s">
        <v>2367</v>
      </c>
      <c r="D208" s="138" t="s">
        <v>93</v>
      </c>
      <c r="E208" s="135">
        <v>45411</v>
      </c>
      <c r="F208" s="136">
        <v>45418</v>
      </c>
      <c r="G208" s="136">
        <v>45657</v>
      </c>
      <c r="H208" s="134" t="s">
        <v>94</v>
      </c>
      <c r="I208" s="139" t="s">
        <v>95</v>
      </c>
      <c r="J208" s="158" t="s">
        <v>2368</v>
      </c>
      <c r="K208" s="251">
        <v>1072703960</v>
      </c>
      <c r="L208" s="134">
        <v>6</v>
      </c>
      <c r="M208" s="252" t="s">
        <v>97</v>
      </c>
      <c r="N208" s="141" t="s">
        <v>98</v>
      </c>
      <c r="O208" s="151" t="s">
        <v>1061</v>
      </c>
      <c r="P208" s="134" t="s">
        <v>2369</v>
      </c>
      <c r="Q208" s="134" t="s">
        <v>2370</v>
      </c>
      <c r="R208" s="143">
        <f>+G208-F208</f>
        <v>239</v>
      </c>
      <c r="S208" s="134" t="s">
        <v>2371</v>
      </c>
      <c r="T208" s="253">
        <v>51699993</v>
      </c>
      <c r="U208" s="254" t="s">
        <v>2372</v>
      </c>
      <c r="V208" s="253">
        <f>+T208</f>
        <v>51699993</v>
      </c>
      <c r="W208" s="255" t="s">
        <v>2328</v>
      </c>
      <c r="X208" s="256" t="s">
        <v>473</v>
      </c>
      <c r="Y208" s="314">
        <f>+Z208+AA208+AB208</f>
        <v>51699993</v>
      </c>
      <c r="Z208" s="148">
        <f>+V208</f>
        <v>51699993</v>
      </c>
      <c r="AA208" s="149">
        <v>0</v>
      </c>
      <c r="AB208" s="150">
        <f>+AC208+AD208+AE208+AF208+AG208+AH208+AI208+AJ208</f>
        <v>0</v>
      </c>
      <c r="AC208" s="149">
        <v>0</v>
      </c>
      <c r="AD208" s="149">
        <v>0</v>
      </c>
      <c r="AE208" s="149">
        <v>0</v>
      </c>
      <c r="AF208" s="149">
        <v>0</v>
      </c>
      <c r="AG208" s="149">
        <v>0</v>
      </c>
      <c r="AH208" s="149">
        <v>0</v>
      </c>
      <c r="AI208" s="149">
        <v>0</v>
      </c>
      <c r="AJ208" s="149">
        <v>0</v>
      </c>
      <c r="AK208" s="142" t="s">
        <v>104</v>
      </c>
      <c r="AL208" s="103" t="s">
        <v>2373</v>
      </c>
      <c r="AM208" s="134" t="s">
        <v>719</v>
      </c>
      <c r="AN208" s="140">
        <v>1072650328</v>
      </c>
      <c r="AO208" s="142" t="s">
        <v>108</v>
      </c>
      <c r="AP208" s="134" t="s">
        <v>108</v>
      </c>
      <c r="AQ208" s="257" t="s">
        <v>108</v>
      </c>
      <c r="AR208" s="142" t="s">
        <v>108</v>
      </c>
      <c r="AS208" s="134" t="s">
        <v>109</v>
      </c>
      <c r="AT208" s="142" t="s">
        <v>109</v>
      </c>
      <c r="AU208" s="142" t="s">
        <v>392</v>
      </c>
      <c r="AV208" s="134"/>
      <c r="AW208" s="134"/>
      <c r="AX208" s="134" t="s">
        <v>109</v>
      </c>
      <c r="AY208" s="134" t="s">
        <v>108</v>
      </c>
      <c r="AZ208" s="156"/>
      <c r="BA208" s="134"/>
      <c r="BB208" s="169"/>
      <c r="BC208" s="156"/>
      <c r="BD208" s="143"/>
      <c r="BE208" s="143"/>
      <c r="BF208" s="143"/>
      <c r="BG208" s="156"/>
      <c r="BH208" s="153">
        <f>T208+BB208</f>
        <v>51699993</v>
      </c>
      <c r="BI208" s="349" t="s">
        <v>113</v>
      </c>
      <c r="BJ208" s="299"/>
      <c r="BK208" s="299" t="s">
        <v>114</v>
      </c>
      <c r="BL208" s="299"/>
      <c r="BM208" s="301"/>
      <c r="BN208" s="170" t="s">
        <v>161</v>
      </c>
      <c r="BO208" s="141">
        <v>29</v>
      </c>
      <c r="BP208" s="141" t="s">
        <v>108</v>
      </c>
      <c r="BQ208" s="141" t="s">
        <v>108</v>
      </c>
      <c r="BR208" s="141" t="s">
        <v>108</v>
      </c>
      <c r="BS208" s="141" t="s">
        <v>108</v>
      </c>
      <c r="BT208" s="141" t="s">
        <v>108</v>
      </c>
      <c r="BU208" s="166" t="s">
        <v>2374</v>
      </c>
      <c r="BV208" s="141">
        <v>3165327327</v>
      </c>
      <c r="BW208" s="114" t="s">
        <v>2375</v>
      </c>
      <c r="BX208" s="158" t="s">
        <v>1301</v>
      </c>
      <c r="BY208" s="141" t="s">
        <v>119</v>
      </c>
      <c r="BZ208" s="259" t="s">
        <v>2376</v>
      </c>
      <c r="CA208" s="157" t="s">
        <v>109</v>
      </c>
      <c r="CB208" s="157" t="s">
        <v>109</v>
      </c>
      <c r="CC208" s="157" t="s">
        <v>109</v>
      </c>
      <c r="CD208" s="157" t="s">
        <v>109</v>
      </c>
      <c r="CE208" s="157" t="s">
        <v>109</v>
      </c>
      <c r="CF208" s="157" t="s">
        <v>109</v>
      </c>
      <c r="CG208" s="157" t="s">
        <v>109</v>
      </c>
      <c r="CH208" s="157" t="s">
        <v>109</v>
      </c>
      <c r="CI208" s="157"/>
      <c r="CJ208" s="157"/>
      <c r="CK208" s="157"/>
      <c r="CL208" s="157"/>
      <c r="CM208" s="157" t="s">
        <v>109</v>
      </c>
      <c r="CN208" s="157"/>
      <c r="CO208" s="297"/>
      <c r="CP208" s="297"/>
      <c r="CQ208" s="297"/>
      <c r="CR208" s="297"/>
      <c r="CS208" s="50"/>
      <c r="CT208" s="50"/>
      <c r="CU208" s="50"/>
      <c r="CV208" s="50"/>
      <c r="CW208" s="50"/>
      <c r="CX208" s="50"/>
      <c r="CY208" s="50"/>
      <c r="CZ208" s="50"/>
      <c r="DA208" s="50"/>
      <c r="DB208" s="50"/>
      <c r="DC208" s="50"/>
      <c r="DD208" s="50"/>
      <c r="DE208" s="50"/>
      <c r="DF208" s="50"/>
      <c r="DG208" s="50"/>
      <c r="DH208" s="50"/>
      <c r="DI208" s="50"/>
      <c r="DJ208" s="50"/>
      <c r="DK208" s="50"/>
      <c r="DL208" s="50"/>
      <c r="DM208" s="50"/>
      <c r="DN208" s="50"/>
      <c r="DO208" s="50"/>
      <c r="DP208" s="50"/>
      <c r="DQ208" s="50"/>
      <c r="DR208" s="50"/>
      <c r="DS208" s="50"/>
      <c r="DT208" s="50"/>
      <c r="DU208" s="50"/>
      <c r="DV208" s="50"/>
      <c r="DW208" s="50"/>
      <c r="DX208" s="50"/>
      <c r="DY208" s="50"/>
      <c r="DZ208" s="50"/>
      <c r="EA208" s="50"/>
      <c r="EB208" s="50"/>
      <c r="EC208" s="50"/>
      <c r="ED208" s="50"/>
      <c r="EE208" s="50"/>
      <c r="EF208" s="50"/>
      <c r="EG208" s="50"/>
      <c r="EH208" s="50"/>
      <c r="EI208" s="50"/>
      <c r="EJ208" s="50"/>
      <c r="EK208" s="50"/>
      <c r="EL208" s="50"/>
      <c r="EM208" s="50"/>
      <c r="EN208" s="50"/>
      <c r="EO208" s="50"/>
      <c r="EP208" s="50"/>
      <c r="EQ208" s="50"/>
      <c r="ER208" s="50"/>
      <c r="ES208" s="50"/>
      <c r="ET208" s="50"/>
      <c r="EU208" s="50"/>
      <c r="EV208" s="50"/>
      <c r="EW208" s="50"/>
      <c r="EX208" s="50"/>
      <c r="EY208" s="50"/>
      <c r="EZ208" s="50"/>
      <c r="FA208" s="50"/>
      <c r="FB208" s="50"/>
      <c r="FC208" s="50"/>
      <c r="FD208" s="50"/>
      <c r="FE208" s="50"/>
      <c r="FF208" s="50"/>
      <c r="FG208" s="50"/>
      <c r="FH208" s="50"/>
      <c r="FI208" s="50"/>
      <c r="FJ208" s="50"/>
      <c r="FK208" s="50"/>
      <c r="FL208" s="50"/>
      <c r="FM208" s="50"/>
      <c r="FN208" s="50"/>
      <c r="FO208" s="50"/>
      <c r="FP208" s="50"/>
      <c r="FQ208" s="50"/>
      <c r="FR208" s="50"/>
      <c r="FS208" s="50"/>
      <c r="FT208" s="50"/>
      <c r="FU208" s="50"/>
      <c r="FV208" s="50"/>
      <c r="FW208" s="50"/>
      <c r="FX208" s="50"/>
      <c r="FY208" s="50"/>
      <c r="FZ208" s="50"/>
      <c r="GA208" s="50"/>
      <c r="GB208" s="50"/>
      <c r="GC208" s="50"/>
      <c r="GD208" s="50"/>
      <c r="GE208" s="50"/>
      <c r="GF208" s="50"/>
      <c r="GG208" s="50"/>
      <c r="GH208" s="50"/>
      <c r="GI208" s="50"/>
      <c r="GJ208" s="50"/>
      <c r="GK208" s="50"/>
      <c r="GL208" s="50"/>
      <c r="GM208" s="50"/>
      <c r="GN208" s="50"/>
      <c r="GO208" s="50"/>
      <c r="GP208" s="50"/>
      <c r="GQ208" s="50"/>
      <c r="GR208" s="50"/>
      <c r="GS208" s="50"/>
      <c r="GT208" s="50"/>
      <c r="GU208" s="50"/>
      <c r="GV208" s="16"/>
      <c r="GW208" s="16"/>
      <c r="GX208" s="16"/>
      <c r="GY208" s="16"/>
      <c r="GZ208" s="16"/>
      <c r="HA208" s="16"/>
      <c r="HB208" s="16"/>
      <c r="HC208" s="16"/>
      <c r="HD208" s="16"/>
      <c r="HE208" s="16"/>
      <c r="HF208" s="16"/>
      <c r="HG208" s="16"/>
      <c r="HH208" s="16"/>
      <c r="HI208" s="16"/>
      <c r="HJ208" s="16"/>
      <c r="HK208" s="16"/>
      <c r="HL208" s="16"/>
      <c r="HM208" s="16"/>
      <c r="HN208" s="16"/>
      <c r="HO208" s="16"/>
      <c r="HP208" s="16"/>
      <c r="HQ208" s="16"/>
      <c r="HR208" s="16"/>
      <c r="HS208" s="16"/>
      <c r="HT208" s="16"/>
      <c r="HU208" s="16"/>
      <c r="HV208" s="16"/>
      <c r="HW208" s="16"/>
      <c r="HX208" s="16"/>
      <c r="HY208" s="16"/>
      <c r="HZ208" s="16"/>
      <c r="IA208" s="16"/>
      <c r="IB208" s="16"/>
      <c r="IC208" s="16"/>
      <c r="ID208" s="16"/>
      <c r="IE208" s="16"/>
      <c r="IF208" s="16"/>
      <c r="IG208" s="16"/>
      <c r="IH208" s="16"/>
      <c r="II208" s="16"/>
      <c r="IJ208" s="16"/>
      <c r="IK208" s="16"/>
      <c r="IL208" s="16"/>
      <c r="IM208" s="16"/>
      <c r="IN208" s="16"/>
      <c r="IO208" s="16"/>
      <c r="IP208" s="16"/>
      <c r="IQ208" s="16"/>
      <c r="IR208" s="16"/>
      <c r="IS208" s="16"/>
      <c r="IT208" s="16"/>
      <c r="IU208" s="16"/>
      <c r="IV208" s="16"/>
      <c r="IW208" s="16"/>
      <c r="IX208" s="16"/>
      <c r="IY208" s="16"/>
      <c r="IZ208" s="16"/>
      <c r="JA208" s="16"/>
      <c r="JB208" s="16"/>
      <c r="JC208" s="16"/>
      <c r="JD208" s="16"/>
      <c r="JE208" s="16"/>
      <c r="JF208" s="16"/>
      <c r="JG208" s="16"/>
      <c r="JH208" s="16"/>
      <c r="JI208" s="16"/>
      <c r="JJ208" s="16"/>
      <c r="JK208" s="16"/>
      <c r="JL208" s="16"/>
      <c r="JM208" s="16"/>
      <c r="JN208" s="16"/>
      <c r="JO208" s="16"/>
      <c r="JP208" s="16"/>
      <c r="JQ208" s="16"/>
      <c r="JR208" s="16"/>
      <c r="JS208" s="16"/>
      <c r="JT208" s="16"/>
      <c r="JU208" s="16"/>
      <c r="JV208" s="16"/>
      <c r="JW208" s="16"/>
      <c r="JX208" s="16"/>
      <c r="JY208" s="16"/>
      <c r="JZ208" s="16"/>
      <c r="KA208" s="16"/>
      <c r="KB208" s="16"/>
      <c r="KC208" s="16"/>
      <c r="KD208" s="16"/>
      <c r="KE208" s="16"/>
      <c r="KF208" s="16"/>
      <c r="KG208" s="16"/>
      <c r="KH208" s="16"/>
      <c r="KI208" s="16"/>
      <c r="KJ208" s="16"/>
      <c r="KK208" s="16"/>
      <c r="KL208" s="16"/>
      <c r="KM208" s="16"/>
      <c r="KN208" s="16"/>
      <c r="KO208" s="16"/>
      <c r="KP208" s="16"/>
      <c r="KQ208" s="16"/>
      <c r="KR208" s="16"/>
      <c r="KS208" s="16"/>
      <c r="KT208" s="16"/>
      <c r="KU208" s="16"/>
      <c r="KV208" s="16"/>
      <c r="KW208" s="16"/>
      <c r="KX208" s="16"/>
      <c r="KY208" s="16"/>
      <c r="KZ208" s="16"/>
      <c r="LA208" s="16"/>
      <c r="LB208" s="16"/>
      <c r="LC208" s="16"/>
      <c r="LD208" s="16"/>
      <c r="LE208" s="16"/>
      <c r="LF208" s="16"/>
      <c r="LG208" s="16"/>
      <c r="LH208" s="16"/>
      <c r="LI208" s="16"/>
      <c r="LJ208" s="16"/>
      <c r="LK208" s="16"/>
      <c r="LL208" s="16"/>
      <c r="LM208" s="16"/>
      <c r="LN208" s="16"/>
      <c r="LO208" s="16"/>
      <c r="LP208" s="16"/>
      <c r="LQ208" s="16"/>
      <c r="LR208" s="16"/>
      <c r="LS208" s="16"/>
      <c r="LT208" s="16"/>
      <c r="LU208" s="16"/>
      <c r="LV208" s="16"/>
      <c r="LW208" s="16"/>
      <c r="LX208" s="16"/>
      <c r="LY208" s="16"/>
      <c r="LZ208" s="16"/>
      <c r="MA208" s="16"/>
      <c r="MB208" s="16"/>
      <c r="MC208" s="16"/>
      <c r="MD208" s="16"/>
      <c r="ME208" s="16"/>
      <c r="MF208" s="16"/>
      <c r="MG208" s="16"/>
      <c r="MH208" s="16"/>
      <c r="MI208" s="16"/>
      <c r="MJ208" s="16"/>
      <c r="MK208" s="16"/>
      <c r="ML208" s="16"/>
      <c r="MM208" s="16"/>
      <c r="MN208" s="16"/>
      <c r="MO208" s="16"/>
      <c r="MP208" s="16"/>
      <c r="MQ208" s="16"/>
      <c r="MR208" s="16"/>
      <c r="MS208" s="16"/>
      <c r="MT208" s="16"/>
      <c r="MU208" s="16"/>
      <c r="MV208" s="16"/>
      <c r="MW208" s="16"/>
      <c r="MX208" s="16"/>
      <c r="MY208" s="16"/>
      <c r="MZ208" s="16"/>
      <c r="NA208" s="16"/>
      <c r="NB208" s="16"/>
      <c r="NC208" s="16"/>
      <c r="ND208" s="16"/>
      <c r="NE208" s="16"/>
      <c r="NF208" s="16"/>
      <c r="NG208" s="16"/>
      <c r="NH208" s="16"/>
      <c r="NI208" s="16"/>
      <c r="NJ208" s="16"/>
      <c r="NK208" s="16"/>
      <c r="NL208" s="16"/>
      <c r="NM208" s="16"/>
      <c r="NN208" s="16"/>
      <c r="NO208" s="16"/>
      <c r="NP208" s="16"/>
      <c r="NQ208" s="16"/>
      <c r="NR208" s="16"/>
      <c r="NS208" s="16"/>
      <c r="NT208" s="16"/>
      <c r="NU208" s="16"/>
      <c r="NV208" s="16"/>
      <c r="NW208" s="16"/>
      <c r="NX208" s="16"/>
      <c r="NY208" s="16"/>
      <c r="NZ208" s="16"/>
      <c r="OA208" s="16"/>
      <c r="OB208" s="16"/>
      <c r="OC208" s="16"/>
      <c r="OD208" s="16"/>
      <c r="OE208" s="16"/>
      <c r="OF208" s="16"/>
      <c r="OG208" s="16"/>
      <c r="OH208" s="16"/>
      <c r="OI208" s="16"/>
      <c r="OJ208" s="16"/>
      <c r="OK208" s="16"/>
      <c r="OL208" s="16"/>
      <c r="OM208" s="16"/>
      <c r="ON208" s="16"/>
      <c r="OO208" s="16"/>
      <c r="OP208" s="16"/>
      <c r="OQ208" s="16"/>
      <c r="OR208" s="16"/>
      <c r="OS208" s="16"/>
      <c r="OT208" s="16"/>
      <c r="OU208" s="16"/>
      <c r="OV208" s="16"/>
      <c r="OW208" s="16"/>
      <c r="OX208" s="16"/>
      <c r="OY208" s="16"/>
      <c r="OZ208" s="16"/>
      <c r="PA208" s="16"/>
      <c r="PB208" s="16"/>
      <c r="PC208" s="16"/>
      <c r="PD208" s="16"/>
      <c r="PE208" s="16"/>
      <c r="PF208" s="16"/>
      <c r="PG208" s="16"/>
      <c r="PH208" s="16"/>
      <c r="PI208" s="16"/>
      <c r="PJ208" s="16"/>
      <c r="PK208" s="16"/>
      <c r="PL208" s="16"/>
      <c r="PM208" s="16"/>
      <c r="PN208" s="16"/>
      <c r="PO208" s="16"/>
      <c r="PP208" s="16"/>
      <c r="PQ208" s="16"/>
      <c r="PR208" s="16"/>
      <c r="PS208" s="16"/>
      <c r="PT208" s="16"/>
      <c r="PU208" s="16"/>
      <c r="PV208" s="16"/>
      <c r="PW208" s="16"/>
      <c r="PX208" s="16"/>
      <c r="PY208" s="16"/>
      <c r="PZ208" s="16"/>
      <c r="QA208" s="16"/>
      <c r="QB208" s="16"/>
      <c r="QC208" s="16"/>
      <c r="QD208" s="16"/>
      <c r="QE208" s="16"/>
      <c r="QF208" s="16"/>
      <c r="QG208" s="16"/>
      <c r="QH208" s="16"/>
      <c r="QI208" s="16"/>
      <c r="QJ208" s="16"/>
      <c r="QK208" s="16"/>
      <c r="QL208" s="16"/>
      <c r="QM208" s="16"/>
      <c r="QN208" s="16"/>
      <c r="QO208" s="16"/>
      <c r="QP208" s="16"/>
      <c r="QQ208" s="16"/>
      <c r="QR208" s="16"/>
      <c r="QS208" s="16"/>
      <c r="QT208" s="16"/>
      <c r="QU208" s="16"/>
      <c r="QV208" s="16"/>
      <c r="QW208" s="16"/>
      <c r="QX208" s="16"/>
      <c r="QY208" s="16"/>
      <c r="QZ208" s="16"/>
      <c r="RA208" s="16"/>
      <c r="RB208" s="16"/>
      <c r="RC208" s="16"/>
      <c r="RD208" s="16"/>
      <c r="RE208" s="16"/>
      <c r="RF208" s="16"/>
      <c r="RG208" s="16"/>
      <c r="RH208" s="16"/>
      <c r="RI208" s="16"/>
      <c r="RJ208" s="16"/>
      <c r="RK208" s="16"/>
      <c r="RL208" s="16"/>
      <c r="RM208" s="16"/>
      <c r="RN208" s="16"/>
      <c r="RO208" s="16"/>
      <c r="RP208" s="16"/>
      <c r="RQ208" s="16"/>
      <c r="RR208" s="16"/>
      <c r="RS208" s="16"/>
      <c r="RT208" s="16"/>
      <c r="RU208" s="16"/>
      <c r="RV208" s="16"/>
      <c r="RW208" s="16"/>
      <c r="RX208" s="16"/>
      <c r="RY208" s="16"/>
      <c r="RZ208" s="16"/>
      <c r="SA208" s="16"/>
      <c r="SB208" s="16"/>
      <c r="SC208" s="16"/>
      <c r="SD208" s="16"/>
      <c r="SE208" s="16"/>
      <c r="SF208" s="16"/>
      <c r="SG208" s="16"/>
      <c r="SH208" s="16"/>
      <c r="SI208" s="16"/>
      <c r="SJ208" s="16"/>
      <c r="SK208" s="16"/>
      <c r="SL208" s="16"/>
      <c r="SM208" s="16"/>
      <c r="SN208" s="16"/>
      <c r="SO208" s="16"/>
      <c r="SP208" s="16"/>
      <c r="SQ208" s="16"/>
      <c r="SR208" s="16"/>
      <c r="SS208" s="16"/>
      <c r="ST208" s="16"/>
      <c r="SU208" s="16"/>
      <c r="SV208" s="16"/>
      <c r="SW208" s="16"/>
      <c r="SX208" s="16"/>
      <c r="SY208" s="16"/>
      <c r="SZ208" s="16"/>
      <c r="TA208" s="16"/>
      <c r="TB208" s="16"/>
      <c r="TC208" s="16"/>
      <c r="TD208" s="16"/>
      <c r="TE208" s="16"/>
      <c r="TF208" s="16"/>
      <c r="TG208" s="16"/>
      <c r="TH208" s="16"/>
      <c r="TI208" s="16"/>
      <c r="TJ208" s="16"/>
      <c r="TK208" s="16"/>
      <c r="TL208" s="16"/>
      <c r="TM208" s="16"/>
      <c r="TN208" s="16"/>
      <c r="TO208" s="16"/>
      <c r="TP208" s="16"/>
      <c r="TQ208" s="16"/>
      <c r="TR208" s="16"/>
      <c r="TS208" s="16"/>
      <c r="TT208" s="16"/>
      <c r="TU208" s="16"/>
      <c r="TV208" s="16"/>
      <c r="TW208" s="16"/>
      <c r="TX208" s="16"/>
      <c r="TY208" s="16"/>
      <c r="TZ208" s="16"/>
      <c r="UA208" s="16"/>
      <c r="UB208" s="16"/>
      <c r="UC208" s="16"/>
      <c r="UD208" s="16"/>
      <c r="UE208" s="16"/>
      <c r="UF208" s="16"/>
      <c r="UG208" s="16"/>
      <c r="UH208" s="16"/>
      <c r="UI208" s="16"/>
      <c r="UJ208" s="16"/>
      <c r="UK208" s="16"/>
      <c r="UL208" s="16"/>
      <c r="UM208" s="16"/>
      <c r="UN208" s="16"/>
      <c r="UO208" s="16"/>
      <c r="UP208" s="16"/>
      <c r="UQ208" s="16"/>
      <c r="UR208" s="16"/>
      <c r="US208" s="16"/>
      <c r="UT208" s="16"/>
      <c r="UU208" s="16"/>
      <c r="UV208" s="16"/>
      <c r="UW208" s="16"/>
      <c r="UX208" s="16"/>
      <c r="UY208" s="16"/>
      <c r="UZ208" s="16"/>
      <c r="VA208" s="16"/>
      <c r="VB208" s="16"/>
      <c r="VC208" s="16"/>
      <c r="VD208" s="16"/>
      <c r="VE208" s="16"/>
      <c r="VF208" s="16"/>
      <c r="VG208" s="16"/>
      <c r="VH208" s="16"/>
      <c r="VI208" s="16"/>
      <c r="VJ208" s="16"/>
      <c r="VK208" s="16"/>
      <c r="VL208" s="16"/>
      <c r="VM208" s="16"/>
      <c r="VN208" s="16"/>
      <c r="VO208" s="16"/>
      <c r="VP208" s="16"/>
      <c r="VQ208" s="16"/>
      <c r="VR208" s="16"/>
      <c r="VS208" s="16"/>
      <c r="VT208" s="16"/>
      <c r="VU208" s="16"/>
      <c r="VV208" s="16"/>
      <c r="VW208" s="16"/>
      <c r="VX208" s="16"/>
      <c r="VY208" s="16"/>
      <c r="VZ208" s="16"/>
      <c r="WA208" s="16"/>
      <c r="WB208" s="16"/>
      <c r="WC208" s="16"/>
      <c r="WD208" s="16"/>
      <c r="WE208" s="16"/>
      <c r="WF208" s="16"/>
      <c r="WG208" s="16"/>
      <c r="WH208" s="16"/>
      <c r="WI208" s="16"/>
      <c r="WJ208" s="16"/>
      <c r="WK208" s="16"/>
      <c r="WL208" s="16"/>
      <c r="WM208" s="16"/>
      <c r="WN208" s="16"/>
      <c r="WO208" s="16"/>
      <c r="WP208" s="16"/>
      <c r="WQ208" s="16"/>
      <c r="WR208" s="16"/>
      <c r="WS208" s="16"/>
      <c r="WT208" s="16"/>
      <c r="WU208" s="16"/>
      <c r="WV208" s="16"/>
      <c r="WW208" s="16"/>
      <c r="WX208" s="16"/>
      <c r="WY208" s="16"/>
      <c r="WZ208" s="16"/>
      <c r="XA208" s="16"/>
      <c r="XB208" s="16"/>
      <c r="XC208" s="16"/>
      <c r="XD208" s="16"/>
      <c r="XE208" s="16"/>
      <c r="XF208" s="16"/>
      <c r="XG208" s="16"/>
      <c r="XH208" s="16"/>
      <c r="XI208" s="16"/>
      <c r="XJ208" s="16"/>
      <c r="XK208" s="16"/>
      <c r="XL208" s="16"/>
      <c r="XM208" s="16"/>
      <c r="XN208" s="16"/>
      <c r="XO208" s="16"/>
      <c r="XP208" s="16"/>
      <c r="XQ208" s="16"/>
      <c r="XR208" s="16"/>
      <c r="XS208" s="16"/>
      <c r="XT208" s="16"/>
      <c r="XU208" s="16"/>
      <c r="XV208" s="16"/>
      <c r="XW208" s="16"/>
      <c r="XX208" s="16"/>
      <c r="XY208" s="16"/>
      <c r="XZ208" s="16"/>
      <c r="YA208" s="16"/>
      <c r="YB208" s="16"/>
      <c r="YC208" s="16"/>
      <c r="YD208" s="16"/>
      <c r="YE208" s="16"/>
      <c r="YF208" s="16"/>
      <c r="YG208" s="16"/>
      <c r="YH208" s="16"/>
      <c r="YI208" s="16"/>
      <c r="YJ208" s="16"/>
      <c r="YK208" s="16"/>
      <c r="YL208" s="16"/>
      <c r="YM208" s="16"/>
      <c r="YN208" s="16"/>
      <c r="YO208" s="16"/>
      <c r="YP208" s="16"/>
      <c r="YQ208" s="16"/>
      <c r="YR208" s="16"/>
      <c r="YS208" s="16"/>
      <c r="YT208" s="16"/>
      <c r="YU208" s="16"/>
      <c r="YV208" s="16"/>
      <c r="YW208" s="16"/>
      <c r="YX208" s="16"/>
      <c r="YY208" s="16"/>
      <c r="YZ208" s="16"/>
      <c r="ZA208" s="16"/>
      <c r="ZB208" s="16"/>
      <c r="ZC208" s="16"/>
      <c r="ZD208" s="16"/>
      <c r="ZE208" s="16"/>
      <c r="ZF208" s="16"/>
      <c r="ZG208" s="16"/>
      <c r="ZH208" s="16"/>
      <c r="ZI208" s="16"/>
      <c r="ZJ208" s="16"/>
      <c r="ZK208" s="16"/>
      <c r="ZL208" s="16"/>
      <c r="ZM208" s="16"/>
      <c r="ZN208" s="16"/>
      <c r="ZO208" s="16"/>
      <c r="ZP208" s="16"/>
      <c r="ZQ208" s="16"/>
      <c r="ZR208" s="16"/>
      <c r="ZS208" s="16"/>
      <c r="ZT208" s="16"/>
      <c r="ZU208" s="16"/>
      <c r="ZV208" s="16"/>
      <c r="ZW208" s="16"/>
      <c r="ZX208" s="16"/>
      <c r="ZY208" s="16"/>
      <c r="ZZ208" s="16"/>
      <c r="AAA208" s="16"/>
      <c r="AAB208" s="16"/>
      <c r="AAC208" s="16"/>
      <c r="AAD208" s="16"/>
      <c r="AAE208" s="16"/>
      <c r="AAF208" s="16"/>
      <c r="AAG208" s="16"/>
      <c r="AAH208" s="16"/>
      <c r="AAI208" s="16"/>
      <c r="AAJ208" s="16"/>
      <c r="AAK208" s="16"/>
      <c r="AAL208" s="16"/>
      <c r="AAM208" s="16"/>
      <c r="AAN208" s="16"/>
      <c r="AAO208" s="16"/>
      <c r="AAP208" s="16"/>
      <c r="AAQ208" s="16"/>
      <c r="AAR208" s="16"/>
      <c r="AAS208" s="16"/>
      <c r="AAT208" s="16"/>
      <c r="AAU208" s="16"/>
      <c r="AAV208" s="16"/>
      <c r="AAW208" s="16"/>
      <c r="AAX208" s="16"/>
      <c r="AAY208" s="16"/>
      <c r="AAZ208" s="16"/>
      <c r="ABA208" s="16"/>
      <c r="ABB208" s="16"/>
      <c r="ABC208" s="16"/>
      <c r="ABD208" s="16"/>
      <c r="ABE208" s="16"/>
      <c r="ABF208" s="16"/>
      <c r="ABG208" s="16"/>
      <c r="ABH208" s="16"/>
    </row>
    <row r="209" spans="1:1334" s="50" customFormat="1" ht="45.75" customHeight="1">
      <c r="A209" s="589">
        <f>1+A208</f>
        <v>208</v>
      </c>
      <c r="B209" s="151" t="s">
        <v>2377</v>
      </c>
      <c r="C209" s="134" t="s">
        <v>2378</v>
      </c>
      <c r="D209" s="138" t="s">
        <v>425</v>
      </c>
      <c r="E209" s="135">
        <v>45412</v>
      </c>
      <c r="F209" s="136">
        <v>45415</v>
      </c>
      <c r="G209" s="136">
        <v>45490</v>
      </c>
      <c r="H209" s="134" t="s">
        <v>94</v>
      </c>
      <c r="I209" s="139" t="s">
        <v>95</v>
      </c>
      <c r="J209" s="158" t="s">
        <v>2379</v>
      </c>
      <c r="K209" s="251">
        <v>1072652540</v>
      </c>
      <c r="L209" s="134">
        <v>6</v>
      </c>
      <c r="M209" s="252" t="s">
        <v>97</v>
      </c>
      <c r="N209" s="141" t="s">
        <v>98</v>
      </c>
      <c r="O209" s="151" t="s">
        <v>783</v>
      </c>
      <c r="P209" s="134" t="s">
        <v>2380</v>
      </c>
      <c r="Q209" s="134" t="s">
        <v>1375</v>
      </c>
      <c r="R209" s="143">
        <f>+G209-F209</f>
        <v>75</v>
      </c>
      <c r="S209" s="134" t="s">
        <v>2381</v>
      </c>
      <c r="T209" s="253">
        <v>11000000</v>
      </c>
      <c r="U209" s="254" t="s">
        <v>2382</v>
      </c>
      <c r="V209" s="253">
        <f>+T209</f>
        <v>11000000</v>
      </c>
      <c r="W209" s="255" t="s">
        <v>2328</v>
      </c>
      <c r="X209" s="256" t="s">
        <v>473</v>
      </c>
      <c r="Y209" s="314">
        <f>+Z209+AA209+AB209</f>
        <v>11000000</v>
      </c>
      <c r="Z209" s="148">
        <f>+V209</f>
        <v>11000000</v>
      </c>
      <c r="AA209" s="149">
        <v>0</v>
      </c>
      <c r="AB209" s="150">
        <f>+AC209+AD209+AE209+AF209+AG209+AH209+AI209+AJ209</f>
        <v>0</v>
      </c>
      <c r="AC209" s="149">
        <v>0</v>
      </c>
      <c r="AD209" s="149">
        <v>0</v>
      </c>
      <c r="AE209" s="149">
        <v>0</v>
      </c>
      <c r="AF209" s="149">
        <v>0</v>
      </c>
      <c r="AG209" s="149">
        <v>0</v>
      </c>
      <c r="AH209" s="149">
        <v>0</v>
      </c>
      <c r="AI209" s="149">
        <v>0</v>
      </c>
      <c r="AJ209" s="149">
        <v>0</v>
      </c>
      <c r="AK209" s="142" t="s">
        <v>104</v>
      </c>
      <c r="AL209" s="103" t="s">
        <v>2383</v>
      </c>
      <c r="AM209" s="134" t="s">
        <v>2384</v>
      </c>
      <c r="AN209" s="140" t="s">
        <v>2385</v>
      </c>
      <c r="AO209" s="142" t="s">
        <v>108</v>
      </c>
      <c r="AP209" s="134" t="s">
        <v>108</v>
      </c>
      <c r="AQ209" s="257" t="s">
        <v>108</v>
      </c>
      <c r="AR209" s="142" t="s">
        <v>108</v>
      </c>
      <c r="AS209" s="134" t="s">
        <v>109</v>
      </c>
      <c r="AT209" s="142" t="s">
        <v>109</v>
      </c>
      <c r="AU209" s="142" t="s">
        <v>392</v>
      </c>
      <c r="AV209" s="134"/>
      <c r="AW209" s="134" t="s">
        <v>110</v>
      </c>
      <c r="AX209" s="134" t="s">
        <v>109</v>
      </c>
      <c r="AY209" s="134" t="s">
        <v>108</v>
      </c>
      <c r="AZ209" s="156"/>
      <c r="BA209" s="134"/>
      <c r="BB209" s="169"/>
      <c r="BC209" s="156"/>
      <c r="BD209" s="143"/>
      <c r="BE209" s="143"/>
      <c r="BF209" s="143"/>
      <c r="BG209" s="156"/>
      <c r="BH209" s="153">
        <f>T209+BB209</f>
        <v>11000000</v>
      </c>
      <c r="BI209" s="166" t="s">
        <v>113</v>
      </c>
      <c r="BJ209" s="299"/>
      <c r="BK209" s="299" t="s">
        <v>114</v>
      </c>
      <c r="BL209" s="299"/>
      <c r="BM209" s="158"/>
      <c r="BN209" s="170" t="s">
        <v>917</v>
      </c>
      <c r="BO209" s="141">
        <v>35</v>
      </c>
      <c r="BP209" s="141" t="s">
        <v>578</v>
      </c>
      <c r="BQ209" s="141" t="s">
        <v>108</v>
      </c>
      <c r="BR209" s="141" t="s">
        <v>108</v>
      </c>
      <c r="BS209" s="141" t="s">
        <v>108</v>
      </c>
      <c r="BT209" s="141" t="s">
        <v>108</v>
      </c>
      <c r="BU209" s="166" t="s">
        <v>2386</v>
      </c>
      <c r="BV209" s="141">
        <v>3115358476</v>
      </c>
      <c r="BW209" s="114" t="s">
        <v>2387</v>
      </c>
      <c r="BX209" s="158" t="s">
        <v>881</v>
      </c>
      <c r="BY209" s="141" t="s">
        <v>119</v>
      </c>
      <c r="BZ209" s="259">
        <v>91200245011</v>
      </c>
      <c r="CA209" s="157" t="s">
        <v>109</v>
      </c>
      <c r="CB209" s="157" t="s">
        <v>109</v>
      </c>
      <c r="CC209" s="157" t="s">
        <v>109</v>
      </c>
      <c r="CD209" s="157"/>
      <c r="CE209" s="157"/>
      <c r="CF209" s="157"/>
      <c r="CG209" s="157"/>
      <c r="CH209" s="157"/>
      <c r="CI209" s="157"/>
      <c r="CJ209" s="157"/>
      <c r="CK209" s="157"/>
      <c r="CL209" s="157"/>
      <c r="CM209" s="157" t="s">
        <v>109</v>
      </c>
      <c r="CN209" s="157"/>
    </row>
    <row r="210" spans="1:1334" s="16" customFormat="1" ht="45.75" customHeight="1">
      <c r="A210" s="566">
        <f>1+A209</f>
        <v>209</v>
      </c>
      <c r="B210" s="402" t="s">
        <v>2388</v>
      </c>
      <c r="C210" s="201" t="s">
        <v>2389</v>
      </c>
      <c r="D210" s="205" t="s">
        <v>93</v>
      </c>
      <c r="E210" s="202">
        <v>45412</v>
      </c>
      <c r="F210" s="203">
        <v>45414</v>
      </c>
      <c r="G210" s="203">
        <v>45657</v>
      </c>
      <c r="H210" s="201" t="s">
        <v>94</v>
      </c>
      <c r="I210" s="206" t="s">
        <v>95</v>
      </c>
      <c r="J210" s="201" t="s">
        <v>2390</v>
      </c>
      <c r="K210" s="271">
        <v>1072654679</v>
      </c>
      <c r="L210" s="201">
        <v>1</v>
      </c>
      <c r="M210" s="272" t="s">
        <v>97</v>
      </c>
      <c r="N210" s="208" t="s">
        <v>98</v>
      </c>
      <c r="O210" s="218" t="s">
        <v>168</v>
      </c>
      <c r="P210" s="201" t="s">
        <v>2011</v>
      </c>
      <c r="Q210" s="201" t="s">
        <v>1157</v>
      </c>
      <c r="R210" s="210">
        <f>+G210-F210</f>
        <v>243</v>
      </c>
      <c r="S210" s="201" t="s">
        <v>482</v>
      </c>
      <c r="T210" s="273">
        <v>40000000</v>
      </c>
      <c r="U210" s="274" t="s">
        <v>2391</v>
      </c>
      <c r="V210" s="273">
        <f>+T210</f>
        <v>40000000</v>
      </c>
      <c r="W210" s="275" t="s">
        <v>2392</v>
      </c>
      <c r="X210" s="276" t="s">
        <v>473</v>
      </c>
      <c r="Y210" s="313">
        <f>+Z210+AA210+AB210</f>
        <v>40000000</v>
      </c>
      <c r="Z210" s="215">
        <f>+V210</f>
        <v>40000000</v>
      </c>
      <c r="AA210" s="216">
        <v>0</v>
      </c>
      <c r="AB210" s="217">
        <f>+AC210+AD210+AE210+AF210+AG210+AH210+AI210+AJ210</f>
        <v>0</v>
      </c>
      <c r="AC210" s="216">
        <v>0</v>
      </c>
      <c r="AD210" s="216">
        <v>0</v>
      </c>
      <c r="AE210" s="216">
        <v>0</v>
      </c>
      <c r="AF210" s="216">
        <v>0</v>
      </c>
      <c r="AG210" s="216">
        <v>0</v>
      </c>
      <c r="AH210" s="216">
        <v>0</v>
      </c>
      <c r="AI210" s="216">
        <v>0</v>
      </c>
      <c r="AJ210" s="216">
        <v>0</v>
      </c>
      <c r="AK210" s="209" t="s">
        <v>104</v>
      </c>
      <c r="AL210" s="191" t="s">
        <v>2393</v>
      </c>
      <c r="AM210" s="201" t="s">
        <v>211</v>
      </c>
      <c r="AN210" s="207">
        <v>1010193344</v>
      </c>
      <c r="AO210" s="209" t="s">
        <v>108</v>
      </c>
      <c r="AP210" s="201" t="s">
        <v>108</v>
      </c>
      <c r="AQ210" s="277" t="s">
        <v>108</v>
      </c>
      <c r="AR210" s="209" t="s">
        <v>108</v>
      </c>
      <c r="AS210" s="201" t="s">
        <v>109</v>
      </c>
      <c r="AT210" s="209" t="s">
        <v>109</v>
      </c>
      <c r="AU210" s="209" t="s">
        <v>392</v>
      </c>
      <c r="AV210" s="201"/>
      <c r="AW210" s="201"/>
      <c r="AX210" s="201" t="s">
        <v>109</v>
      </c>
      <c r="AY210" s="201" t="s">
        <v>108</v>
      </c>
      <c r="AZ210" s="240"/>
      <c r="BA210" s="201"/>
      <c r="BB210" s="241"/>
      <c r="BC210" s="240"/>
      <c r="BD210" s="210"/>
      <c r="BE210" s="210"/>
      <c r="BF210" s="210"/>
      <c r="BG210" s="240"/>
      <c r="BH210" s="221">
        <f>T210+BB210</f>
        <v>40000000</v>
      </c>
      <c r="BI210" s="304" t="s">
        <v>135</v>
      </c>
      <c r="BJ210" s="299"/>
      <c r="BK210" s="299" t="s">
        <v>114</v>
      </c>
      <c r="BL210" s="299"/>
      <c r="BM210" s="398" t="s">
        <v>136</v>
      </c>
      <c r="BN210" s="292" t="s">
        <v>917</v>
      </c>
      <c r="BO210" s="208">
        <v>34</v>
      </c>
      <c r="BP210" s="208" t="s">
        <v>578</v>
      </c>
      <c r="BQ210" s="208" t="s">
        <v>108</v>
      </c>
      <c r="BR210" s="208" t="s">
        <v>108</v>
      </c>
      <c r="BS210" s="208" t="s">
        <v>108</v>
      </c>
      <c r="BT210" s="208" t="s">
        <v>108</v>
      </c>
      <c r="BU210" s="237" t="s">
        <v>2394</v>
      </c>
      <c r="BV210" s="208">
        <v>3152046762</v>
      </c>
      <c r="BW210" s="278" t="s">
        <v>373</v>
      </c>
      <c r="BX210" s="224" t="s">
        <v>139</v>
      </c>
      <c r="BY210" s="208" t="s">
        <v>119</v>
      </c>
      <c r="BZ210" s="293" t="s">
        <v>2395</v>
      </c>
      <c r="CA210" s="223" t="s">
        <v>109</v>
      </c>
      <c r="CB210" s="223" t="s">
        <v>109</v>
      </c>
      <c r="CC210" s="223" t="s">
        <v>109</v>
      </c>
      <c r="CD210" s="223" t="s">
        <v>109</v>
      </c>
      <c r="CE210" s="223" t="s">
        <v>109</v>
      </c>
      <c r="CF210" s="223" t="s">
        <v>109</v>
      </c>
      <c r="CG210" s="223" t="s">
        <v>109</v>
      </c>
      <c r="CH210" s="294" t="s">
        <v>2396</v>
      </c>
      <c r="CI210" s="223"/>
      <c r="CJ210" s="223"/>
      <c r="CK210" s="223"/>
      <c r="CL210" s="223"/>
      <c r="CM210" s="303"/>
      <c r="CN210" s="223"/>
      <c r="CO210" s="50"/>
      <c r="CP210" s="50"/>
      <c r="CQ210" s="50"/>
      <c r="CR210" s="50"/>
      <c r="CS210" s="50"/>
      <c r="CT210" s="50"/>
      <c r="CU210" s="50"/>
      <c r="CV210" s="50"/>
      <c r="CW210" s="50"/>
      <c r="CX210" s="50"/>
      <c r="CY210" s="50"/>
      <c r="CZ210" s="50"/>
      <c r="DA210" s="50"/>
      <c r="DB210" s="50"/>
      <c r="DC210" s="50"/>
      <c r="DD210" s="50"/>
      <c r="DE210" s="50"/>
      <c r="DF210" s="50"/>
      <c r="DG210" s="50"/>
      <c r="DH210" s="50"/>
      <c r="DI210" s="50"/>
      <c r="DJ210" s="50"/>
      <c r="DK210" s="50"/>
      <c r="DL210" s="50"/>
      <c r="DM210" s="50"/>
      <c r="DN210" s="50"/>
      <c r="DO210" s="50"/>
      <c r="DP210" s="50"/>
      <c r="DQ210" s="50"/>
      <c r="DR210" s="50"/>
      <c r="DS210" s="50"/>
      <c r="DT210" s="50"/>
      <c r="DU210" s="50"/>
      <c r="DV210" s="50"/>
      <c r="DW210" s="50"/>
      <c r="DX210" s="50"/>
      <c r="DY210" s="50"/>
      <c r="DZ210" s="50"/>
      <c r="EA210" s="50"/>
      <c r="EB210" s="50"/>
      <c r="EC210" s="50"/>
      <c r="ED210" s="50"/>
      <c r="EE210" s="50"/>
      <c r="EF210" s="50"/>
      <c r="EG210" s="50"/>
      <c r="EH210" s="50"/>
      <c r="EI210" s="50"/>
      <c r="EJ210" s="50"/>
      <c r="EK210" s="50"/>
      <c r="EL210" s="50"/>
      <c r="EM210" s="50"/>
      <c r="EN210" s="50"/>
      <c r="EO210" s="50"/>
      <c r="EP210" s="50"/>
      <c r="EQ210" s="50"/>
      <c r="ER210" s="50"/>
      <c r="ES210" s="50"/>
      <c r="ET210" s="50"/>
      <c r="EU210" s="50"/>
      <c r="EV210" s="50"/>
      <c r="EW210" s="50"/>
      <c r="EX210" s="50"/>
      <c r="EY210" s="50"/>
      <c r="EZ210" s="50"/>
      <c r="FA210" s="50"/>
      <c r="FB210" s="50"/>
      <c r="FC210" s="50"/>
      <c r="FD210" s="50"/>
      <c r="FE210" s="50"/>
      <c r="FF210" s="50"/>
      <c r="FG210" s="50"/>
      <c r="FH210" s="50"/>
      <c r="FI210" s="50"/>
      <c r="FJ210" s="50"/>
      <c r="FK210" s="50"/>
      <c r="FL210" s="50"/>
      <c r="FM210" s="50"/>
      <c r="FN210" s="50"/>
      <c r="FO210" s="50"/>
      <c r="FP210" s="50"/>
      <c r="FQ210" s="50"/>
      <c r="FR210" s="50"/>
      <c r="FS210" s="50"/>
      <c r="FT210" s="50"/>
      <c r="FU210" s="50"/>
      <c r="FV210" s="50"/>
      <c r="FW210" s="50"/>
      <c r="FX210" s="50"/>
      <c r="FY210" s="50"/>
      <c r="FZ210" s="50"/>
      <c r="GA210" s="50"/>
      <c r="GB210" s="50"/>
      <c r="GC210" s="50"/>
      <c r="GD210" s="50"/>
      <c r="GE210" s="50"/>
      <c r="GF210" s="50"/>
      <c r="GG210" s="50"/>
      <c r="GH210" s="50"/>
      <c r="GI210" s="50"/>
      <c r="GJ210" s="50"/>
      <c r="GK210" s="50"/>
      <c r="GL210" s="50"/>
      <c r="GM210" s="50"/>
      <c r="GN210" s="50"/>
      <c r="GO210" s="50"/>
      <c r="GP210" s="50"/>
      <c r="GQ210" s="50"/>
      <c r="GR210" s="50"/>
      <c r="GS210" s="50"/>
      <c r="GT210" s="50"/>
      <c r="GU210" s="50"/>
    </row>
    <row r="211" spans="1:1334" s="50" customFormat="1" ht="45.75" customHeight="1">
      <c r="A211" s="589">
        <f>1+A210</f>
        <v>210</v>
      </c>
      <c r="B211" s="151" t="s">
        <v>2397</v>
      </c>
      <c r="C211" s="134" t="s">
        <v>2398</v>
      </c>
      <c r="D211" s="138" t="s">
        <v>451</v>
      </c>
      <c r="E211" s="135">
        <v>45412</v>
      </c>
      <c r="F211" s="136">
        <v>45415</v>
      </c>
      <c r="G211" s="136">
        <v>45506</v>
      </c>
      <c r="H211" s="134" t="s">
        <v>94</v>
      </c>
      <c r="I211" s="139" t="s">
        <v>180</v>
      </c>
      <c r="J211" s="134" t="s">
        <v>2399</v>
      </c>
      <c r="K211" s="251">
        <v>1003826195</v>
      </c>
      <c r="L211" s="134">
        <v>5</v>
      </c>
      <c r="M211" s="252" t="s">
        <v>97</v>
      </c>
      <c r="N211" s="141" t="s">
        <v>98</v>
      </c>
      <c r="O211" s="151" t="s">
        <v>99</v>
      </c>
      <c r="P211" s="134" t="s">
        <v>1782</v>
      </c>
      <c r="Q211" s="134" t="s">
        <v>681</v>
      </c>
      <c r="R211" s="143">
        <f>+G211-F211</f>
        <v>91</v>
      </c>
      <c r="S211" s="134" t="s">
        <v>1772</v>
      </c>
      <c r="T211" s="253">
        <v>9315000</v>
      </c>
      <c r="U211" s="254" t="s">
        <v>2400</v>
      </c>
      <c r="V211" s="253">
        <f>+T211</f>
        <v>9315000</v>
      </c>
      <c r="W211" s="255" t="s">
        <v>2392</v>
      </c>
      <c r="X211" s="256" t="s">
        <v>473</v>
      </c>
      <c r="Y211" s="314">
        <f>+Z211+AA211+AB211</f>
        <v>9315000</v>
      </c>
      <c r="Z211" s="148">
        <f>+V211</f>
        <v>9315000</v>
      </c>
      <c r="AA211" s="149">
        <v>0</v>
      </c>
      <c r="AB211" s="150">
        <f>+AC211+AD211+AE211+AF211+AG211+AH211+AI211+AJ211</f>
        <v>0</v>
      </c>
      <c r="AC211" s="149">
        <v>0</v>
      </c>
      <c r="AD211" s="149">
        <v>0</v>
      </c>
      <c r="AE211" s="149">
        <v>0</v>
      </c>
      <c r="AF211" s="149">
        <v>0</v>
      </c>
      <c r="AG211" s="149">
        <v>0</v>
      </c>
      <c r="AH211" s="149">
        <v>0</v>
      </c>
      <c r="AI211" s="149">
        <v>0</v>
      </c>
      <c r="AJ211" s="149">
        <v>0</v>
      </c>
      <c r="AK211" s="142" t="s">
        <v>104</v>
      </c>
      <c r="AL211" s="103" t="s">
        <v>2401</v>
      </c>
      <c r="AM211" s="134" t="s">
        <v>2402</v>
      </c>
      <c r="AN211" s="140" t="s">
        <v>1786</v>
      </c>
      <c r="AO211" s="142" t="s">
        <v>108</v>
      </c>
      <c r="AP211" s="134" t="s">
        <v>108</v>
      </c>
      <c r="AQ211" s="257" t="s">
        <v>108</v>
      </c>
      <c r="AR211" s="142" t="s">
        <v>108</v>
      </c>
      <c r="AS211" s="134" t="s">
        <v>109</v>
      </c>
      <c r="AT211" s="142" t="s">
        <v>109</v>
      </c>
      <c r="AU211" s="142" t="s">
        <v>392</v>
      </c>
      <c r="AV211" s="134"/>
      <c r="AW211" s="134" t="s">
        <v>110</v>
      </c>
      <c r="AX211" s="134" t="s">
        <v>109</v>
      </c>
      <c r="AY211" s="134" t="s">
        <v>108</v>
      </c>
      <c r="AZ211" s="156"/>
      <c r="BA211" s="134"/>
      <c r="BB211" s="169"/>
      <c r="BC211" s="156"/>
      <c r="BD211" s="143"/>
      <c r="BE211" s="143"/>
      <c r="BF211" s="143"/>
      <c r="BG211" s="156"/>
      <c r="BH211" s="153">
        <f>T211+BB211</f>
        <v>9315000</v>
      </c>
      <c r="BI211" s="166" t="s">
        <v>113</v>
      </c>
      <c r="BJ211" s="299"/>
      <c r="BK211" s="299" t="s">
        <v>114</v>
      </c>
      <c r="BL211" s="299"/>
      <c r="BM211" s="158"/>
      <c r="BN211" s="170" t="s">
        <v>917</v>
      </c>
      <c r="BO211" s="141">
        <v>20</v>
      </c>
      <c r="BP211" s="141" t="s">
        <v>578</v>
      </c>
      <c r="BQ211" s="141" t="s">
        <v>108</v>
      </c>
      <c r="BR211" s="141" t="s">
        <v>108</v>
      </c>
      <c r="BS211" s="141" t="s">
        <v>108</v>
      </c>
      <c r="BT211" s="141" t="s">
        <v>108</v>
      </c>
      <c r="BU211" s="166" t="s">
        <v>2403</v>
      </c>
      <c r="BV211" s="141">
        <v>3165503094</v>
      </c>
      <c r="BW211" s="114" t="s">
        <v>2404</v>
      </c>
      <c r="BX211" s="158" t="s">
        <v>525</v>
      </c>
      <c r="BY211" s="141" t="s">
        <v>119</v>
      </c>
      <c r="BZ211" s="259">
        <v>1562052102</v>
      </c>
      <c r="CA211" s="157" t="s">
        <v>109</v>
      </c>
      <c r="CB211" s="157" t="s">
        <v>109</v>
      </c>
      <c r="CC211" s="157" t="s">
        <v>109</v>
      </c>
      <c r="CD211" s="157"/>
      <c r="CE211" s="157"/>
      <c r="CF211" s="157"/>
      <c r="CG211" s="157"/>
      <c r="CH211" s="157"/>
      <c r="CI211" s="157"/>
      <c r="CJ211" s="157"/>
      <c r="CK211" s="157"/>
      <c r="CL211" s="157"/>
      <c r="CM211" s="157" t="s">
        <v>109</v>
      </c>
      <c r="CN211" s="157"/>
    </row>
    <row r="212" spans="1:1334" s="16" customFormat="1" ht="45.75" customHeight="1">
      <c r="A212" s="566">
        <f>1+A211</f>
        <v>211</v>
      </c>
      <c r="B212" s="402" t="s">
        <v>2405</v>
      </c>
      <c r="C212" s="201" t="s">
        <v>2406</v>
      </c>
      <c r="D212" s="205" t="s">
        <v>93</v>
      </c>
      <c r="E212" s="202">
        <v>45412</v>
      </c>
      <c r="F212" s="203">
        <v>45414</v>
      </c>
      <c r="G212" s="203">
        <v>45657</v>
      </c>
      <c r="H212" s="201" t="s">
        <v>94</v>
      </c>
      <c r="I212" s="206" t="s">
        <v>95</v>
      </c>
      <c r="J212" s="201" t="s">
        <v>2407</v>
      </c>
      <c r="K212" s="271">
        <v>49742187</v>
      </c>
      <c r="L212" s="201">
        <v>0</v>
      </c>
      <c r="M212" s="272" t="s">
        <v>97</v>
      </c>
      <c r="N212" s="208" t="s">
        <v>98</v>
      </c>
      <c r="O212" s="218" t="s">
        <v>168</v>
      </c>
      <c r="P212" s="201" t="s">
        <v>2408</v>
      </c>
      <c r="Q212" s="201" t="s">
        <v>2409</v>
      </c>
      <c r="R212" s="210">
        <f>+G212-F212</f>
        <v>243</v>
      </c>
      <c r="S212" s="201" t="s">
        <v>2410</v>
      </c>
      <c r="T212" s="273">
        <v>60000000</v>
      </c>
      <c r="U212" s="274" t="s">
        <v>2411</v>
      </c>
      <c r="V212" s="273">
        <f>+T212</f>
        <v>60000000</v>
      </c>
      <c r="W212" s="275" t="s">
        <v>2392</v>
      </c>
      <c r="X212" s="276" t="s">
        <v>473</v>
      </c>
      <c r="Y212" s="313">
        <f>+Z212+AA212+AB212</f>
        <v>60000000</v>
      </c>
      <c r="Z212" s="215">
        <f>+V212</f>
        <v>60000000</v>
      </c>
      <c r="AA212" s="216">
        <v>0</v>
      </c>
      <c r="AB212" s="217">
        <f>+AC212+AD212+AE212+AF212+AG212+AH212+AI212+AJ212</f>
        <v>0</v>
      </c>
      <c r="AC212" s="216">
        <v>0</v>
      </c>
      <c r="AD212" s="216">
        <v>0</v>
      </c>
      <c r="AE212" s="216">
        <v>0</v>
      </c>
      <c r="AF212" s="216">
        <v>0</v>
      </c>
      <c r="AG212" s="216">
        <v>0</v>
      </c>
      <c r="AH212" s="216">
        <v>0</v>
      </c>
      <c r="AI212" s="216">
        <v>0</v>
      </c>
      <c r="AJ212" s="216">
        <v>0</v>
      </c>
      <c r="AK212" s="209" t="s">
        <v>104</v>
      </c>
      <c r="AL212" s="191" t="s">
        <v>2412</v>
      </c>
      <c r="AM212" s="201" t="s">
        <v>211</v>
      </c>
      <c r="AN212" s="207">
        <v>1010193344</v>
      </c>
      <c r="AO212" s="209" t="s">
        <v>108</v>
      </c>
      <c r="AP212" s="201" t="s">
        <v>108</v>
      </c>
      <c r="AQ212" s="277" t="s">
        <v>108</v>
      </c>
      <c r="AR212" s="209" t="s">
        <v>108</v>
      </c>
      <c r="AS212" s="201" t="s">
        <v>109</v>
      </c>
      <c r="AT212" s="209" t="s">
        <v>109</v>
      </c>
      <c r="AU212" s="209" t="s">
        <v>392</v>
      </c>
      <c r="AV212" s="201"/>
      <c r="AW212" s="201"/>
      <c r="AX212" s="201" t="s">
        <v>109</v>
      </c>
      <c r="AY212" s="201" t="s">
        <v>108</v>
      </c>
      <c r="AZ212" s="240"/>
      <c r="BA212" s="201"/>
      <c r="BB212" s="241"/>
      <c r="BC212" s="240"/>
      <c r="BD212" s="210"/>
      <c r="BE212" s="210"/>
      <c r="BF212" s="210"/>
      <c r="BG212" s="240"/>
      <c r="BH212" s="221">
        <f>T212+BB212</f>
        <v>60000000</v>
      </c>
      <c r="BI212" s="304" t="s">
        <v>135</v>
      </c>
      <c r="BJ212" s="201"/>
      <c r="BK212" s="208" t="s">
        <v>114</v>
      </c>
      <c r="BL212" s="240"/>
      <c r="BM212" s="398" t="s">
        <v>136</v>
      </c>
      <c r="BN212" s="292" t="s">
        <v>964</v>
      </c>
      <c r="BO212" s="208">
        <v>55</v>
      </c>
      <c r="BP212" s="208" t="s">
        <v>108</v>
      </c>
      <c r="BQ212" s="208" t="s">
        <v>108</v>
      </c>
      <c r="BR212" s="208" t="s">
        <v>108</v>
      </c>
      <c r="BS212" s="208" t="s">
        <v>108</v>
      </c>
      <c r="BT212" s="208" t="s">
        <v>108</v>
      </c>
      <c r="BU212" s="237" t="s">
        <v>2413</v>
      </c>
      <c r="BV212" s="208">
        <v>3125229756</v>
      </c>
      <c r="BW212" s="278" t="s">
        <v>382</v>
      </c>
      <c r="BX212" s="224" t="s">
        <v>139</v>
      </c>
      <c r="BY212" s="208" t="s">
        <v>119</v>
      </c>
      <c r="BZ212" s="293" t="s">
        <v>2414</v>
      </c>
      <c r="CA212" s="320" t="s">
        <v>109</v>
      </c>
      <c r="CB212" s="320" t="s">
        <v>109</v>
      </c>
      <c r="CC212" s="320" t="s">
        <v>109</v>
      </c>
      <c r="CD212" s="320" t="s">
        <v>109</v>
      </c>
      <c r="CE212" s="320" t="s">
        <v>109</v>
      </c>
      <c r="CF212" s="320" t="s">
        <v>109</v>
      </c>
      <c r="CG212" s="320" t="s">
        <v>109</v>
      </c>
      <c r="CH212" s="294" t="s">
        <v>2396</v>
      </c>
      <c r="CI212" s="320"/>
      <c r="CJ212" s="320"/>
      <c r="CK212" s="320"/>
      <c r="CL212" s="320"/>
      <c r="CM212" s="324"/>
      <c r="CN212" s="320"/>
      <c r="CO212" s="50"/>
      <c r="CP212" s="50"/>
      <c r="CQ212" s="50"/>
      <c r="CR212" s="50"/>
      <c r="CS212" s="50"/>
      <c r="CT212" s="50"/>
      <c r="CU212" s="50"/>
      <c r="CV212" s="50"/>
      <c r="CW212" s="50"/>
      <c r="CX212" s="50"/>
      <c r="CY212" s="50"/>
      <c r="CZ212" s="50"/>
      <c r="DA212" s="50"/>
      <c r="DB212" s="50"/>
      <c r="DC212" s="50"/>
      <c r="DD212" s="50"/>
      <c r="DE212" s="50"/>
      <c r="DF212" s="50"/>
      <c r="DG212" s="50"/>
      <c r="DH212" s="50"/>
      <c r="DI212" s="50"/>
      <c r="DJ212" s="50"/>
      <c r="DK212" s="50"/>
      <c r="DL212" s="50"/>
      <c r="DM212" s="50"/>
      <c r="DN212" s="50"/>
      <c r="DO212" s="50"/>
      <c r="DP212" s="50"/>
      <c r="DQ212" s="50"/>
      <c r="DR212" s="50"/>
      <c r="DS212" s="50"/>
      <c r="DT212" s="50"/>
      <c r="DU212" s="50"/>
      <c r="DV212" s="50"/>
      <c r="DW212" s="50"/>
      <c r="DX212" s="50"/>
      <c r="DY212" s="50"/>
      <c r="DZ212" s="50"/>
      <c r="EA212" s="50"/>
      <c r="EB212" s="50"/>
      <c r="EC212" s="50"/>
      <c r="ED212" s="50"/>
      <c r="EE212" s="50"/>
      <c r="EF212" s="50"/>
      <c r="EG212" s="50"/>
      <c r="EH212" s="50"/>
      <c r="EI212" s="50"/>
      <c r="EJ212" s="50"/>
      <c r="EK212" s="50"/>
      <c r="EL212" s="50"/>
      <c r="EM212" s="50"/>
      <c r="EN212" s="50"/>
      <c r="EO212" s="50"/>
      <c r="EP212" s="50"/>
      <c r="EQ212" s="50"/>
      <c r="ER212" s="50"/>
      <c r="ES212" s="50"/>
      <c r="ET212" s="50"/>
      <c r="EU212" s="50"/>
      <c r="EV212" s="50"/>
      <c r="EW212" s="50"/>
      <c r="EX212" s="50"/>
      <c r="EY212" s="50"/>
      <c r="EZ212" s="50"/>
      <c r="FA212" s="50"/>
      <c r="FB212" s="50"/>
      <c r="FC212" s="50"/>
      <c r="FD212" s="50"/>
      <c r="FE212" s="50"/>
      <c r="FF212" s="50"/>
      <c r="FG212" s="50"/>
      <c r="FH212" s="50"/>
      <c r="FI212" s="50"/>
      <c r="FJ212" s="50"/>
      <c r="FK212" s="50"/>
      <c r="FL212" s="50"/>
      <c r="FM212" s="50"/>
      <c r="FN212" s="50"/>
      <c r="FO212" s="50"/>
      <c r="FP212" s="50"/>
      <c r="FQ212" s="50"/>
      <c r="FR212" s="50"/>
      <c r="FS212" s="50"/>
      <c r="FT212" s="50"/>
      <c r="FU212" s="50"/>
      <c r="FV212" s="50"/>
      <c r="FW212" s="50"/>
      <c r="FX212" s="50"/>
      <c r="FY212" s="50"/>
      <c r="FZ212" s="50"/>
      <c r="GA212" s="50"/>
      <c r="GB212" s="50"/>
      <c r="GC212" s="50"/>
      <c r="GD212" s="50"/>
      <c r="GE212" s="50"/>
      <c r="GF212" s="50"/>
      <c r="GG212" s="50"/>
      <c r="GH212" s="50"/>
      <c r="GI212" s="50"/>
      <c r="GJ212" s="50"/>
      <c r="GK212" s="50"/>
      <c r="GL212" s="50"/>
      <c r="GM212" s="50"/>
      <c r="GN212" s="50"/>
      <c r="GO212" s="50"/>
      <c r="GP212" s="50"/>
      <c r="GQ212" s="50"/>
      <c r="GR212" s="50"/>
      <c r="GS212" s="50"/>
      <c r="GT212" s="50"/>
      <c r="GU212" s="50"/>
    </row>
    <row r="213" spans="1:1334" s="290" customFormat="1" ht="45.75" customHeight="1">
      <c r="A213" s="589">
        <f>1+A212</f>
        <v>212</v>
      </c>
      <c r="B213" s="592" t="s">
        <v>2415</v>
      </c>
      <c r="C213" s="158" t="s">
        <v>2416</v>
      </c>
      <c r="D213" s="134" t="s">
        <v>93</v>
      </c>
      <c r="E213" s="389">
        <v>45412</v>
      </c>
      <c r="F213" s="389">
        <v>45415</v>
      </c>
      <c r="G213" s="389">
        <v>45643</v>
      </c>
      <c r="H213" s="301" t="s">
        <v>94</v>
      </c>
      <c r="I213" s="301" t="s">
        <v>180</v>
      </c>
      <c r="J213" s="166" t="s">
        <v>2417</v>
      </c>
      <c r="K213" s="157">
        <v>53063075</v>
      </c>
      <c r="L213" s="157">
        <v>5</v>
      </c>
      <c r="M213" s="157" t="s">
        <v>97</v>
      </c>
      <c r="N213" s="157" t="s">
        <v>98</v>
      </c>
      <c r="O213" s="157" t="s">
        <v>1061</v>
      </c>
      <c r="P213" s="157" t="s">
        <v>2418</v>
      </c>
      <c r="Q213" s="157" t="s">
        <v>2409</v>
      </c>
      <c r="R213" s="157">
        <f>+G213-F213</f>
        <v>228</v>
      </c>
      <c r="S213" s="157" t="s">
        <v>2419</v>
      </c>
      <c r="T213" s="157">
        <v>22500000</v>
      </c>
      <c r="U213" s="157" t="s">
        <v>2420</v>
      </c>
      <c r="V213" s="157">
        <f>+T213</f>
        <v>22500000</v>
      </c>
      <c r="W213" s="157" t="s">
        <v>2392</v>
      </c>
      <c r="X213" s="328" t="s">
        <v>473</v>
      </c>
      <c r="Y213" s="328">
        <f>+Z213+AA213+AB213</f>
        <v>22500000</v>
      </c>
      <c r="Z213" s="328">
        <f>+V213</f>
        <v>22500000</v>
      </c>
      <c r="AA213" s="328">
        <v>0</v>
      </c>
      <c r="AB213" s="328">
        <f>+AC213+AD213+AE213+AF213+AG213+AH213+AI213+AJ213</f>
        <v>0</v>
      </c>
      <c r="AC213" s="328">
        <v>0</v>
      </c>
      <c r="AD213" s="328">
        <v>0</v>
      </c>
      <c r="AE213" s="328">
        <v>0</v>
      </c>
      <c r="AF213" s="328">
        <v>0</v>
      </c>
      <c r="AG213" s="328">
        <v>0</v>
      </c>
      <c r="AH213" s="328">
        <v>0</v>
      </c>
      <c r="AI213" s="328">
        <v>0</v>
      </c>
      <c r="AJ213" s="328">
        <v>0</v>
      </c>
      <c r="AK213" s="328" t="s">
        <v>104</v>
      </c>
      <c r="AL213" s="328" t="s">
        <v>2421</v>
      </c>
      <c r="AM213" s="328" t="s">
        <v>2422</v>
      </c>
      <c r="AN213" s="328">
        <v>35196208</v>
      </c>
      <c r="AO213" s="328" t="s">
        <v>108</v>
      </c>
      <c r="AP213" s="328" t="s">
        <v>108</v>
      </c>
      <c r="AQ213" s="328" t="s">
        <v>108</v>
      </c>
      <c r="AR213" s="328" t="s">
        <v>108</v>
      </c>
      <c r="AS213" s="328" t="s">
        <v>109</v>
      </c>
      <c r="AT213" s="328" t="s">
        <v>109</v>
      </c>
      <c r="AU213" s="328" t="s">
        <v>392</v>
      </c>
      <c r="AV213" s="328"/>
      <c r="AW213" s="328"/>
      <c r="AX213" s="328" t="s">
        <v>109</v>
      </c>
      <c r="AY213" s="328" t="s">
        <v>108</v>
      </c>
      <c r="AZ213" s="328"/>
      <c r="BA213" s="328"/>
      <c r="BB213" s="328"/>
      <c r="BC213" s="328"/>
      <c r="BD213" s="328"/>
      <c r="BE213" s="328"/>
      <c r="BF213" s="328"/>
      <c r="BG213" s="328"/>
      <c r="BH213" s="328">
        <f>T213+BB213</f>
        <v>22500000</v>
      </c>
      <c r="BI213" s="349" t="s">
        <v>113</v>
      </c>
      <c r="BJ213" s="328"/>
      <c r="BK213" s="328" t="s">
        <v>114</v>
      </c>
      <c r="BL213" s="328"/>
      <c r="BM213" s="390"/>
      <c r="BN213" s="328" t="s">
        <v>161</v>
      </c>
      <c r="BO213" s="328">
        <v>39</v>
      </c>
      <c r="BP213" s="328" t="s">
        <v>108</v>
      </c>
      <c r="BQ213" s="328" t="s">
        <v>108</v>
      </c>
      <c r="BR213" s="328" t="s">
        <v>108</v>
      </c>
      <c r="BS213" s="328" t="s">
        <v>108</v>
      </c>
      <c r="BT213" s="328" t="s">
        <v>108</v>
      </c>
      <c r="BU213" s="328" t="s">
        <v>2423</v>
      </c>
      <c r="BV213" s="328">
        <v>3134055244</v>
      </c>
      <c r="BW213" s="328" t="s">
        <v>2424</v>
      </c>
      <c r="BX213" s="328" t="s">
        <v>304</v>
      </c>
      <c r="BY213" s="328" t="s">
        <v>119</v>
      </c>
      <c r="BZ213" s="328">
        <v>264601634</v>
      </c>
      <c r="CA213" s="392" t="s">
        <v>109</v>
      </c>
      <c r="CB213" s="392" t="s">
        <v>109</v>
      </c>
      <c r="CC213" s="392" t="s">
        <v>109</v>
      </c>
      <c r="CD213" s="393" t="s">
        <v>109</v>
      </c>
      <c r="CE213" s="392" t="s">
        <v>109</v>
      </c>
      <c r="CF213" s="392" t="s">
        <v>109</v>
      </c>
      <c r="CG213" s="390" t="s">
        <v>109</v>
      </c>
      <c r="CH213" s="390" t="s">
        <v>109</v>
      </c>
      <c r="CI213" s="390"/>
      <c r="CJ213" s="390"/>
      <c r="CK213" s="390"/>
      <c r="CL213" s="390"/>
      <c r="CM213" s="392" t="s">
        <v>109</v>
      </c>
      <c r="CN213" s="157"/>
      <c r="CO213" s="297"/>
      <c r="CP213" s="297"/>
      <c r="CQ213" s="297"/>
      <c r="CR213" s="297"/>
      <c r="CS213" s="297"/>
      <c r="CT213" s="297"/>
      <c r="CU213" s="297"/>
      <c r="CV213" s="297"/>
      <c r="CW213" s="297"/>
      <c r="CX213" s="297"/>
      <c r="CY213" s="297"/>
      <c r="CZ213" s="297"/>
      <c r="DA213" s="297"/>
      <c r="DB213" s="297"/>
      <c r="DC213" s="297"/>
      <c r="DD213" s="297"/>
      <c r="DE213" s="297"/>
      <c r="DF213" s="297"/>
      <c r="DG213" s="297"/>
      <c r="DH213" s="297"/>
      <c r="DI213" s="297"/>
      <c r="DJ213" s="297"/>
      <c r="DK213" s="297"/>
      <c r="DL213" s="297"/>
      <c r="DM213" s="297"/>
      <c r="DN213" s="297"/>
      <c r="DO213" s="297"/>
      <c r="DP213" s="297"/>
      <c r="DQ213" s="297"/>
      <c r="DR213" s="297"/>
      <c r="DS213" s="297"/>
      <c r="DT213" s="297"/>
      <c r="DU213" s="297"/>
      <c r="DV213" s="297"/>
      <c r="DW213" s="297"/>
      <c r="DX213" s="297"/>
      <c r="DY213" s="297"/>
      <c r="DZ213" s="297"/>
      <c r="EA213" s="297"/>
      <c r="EB213" s="297"/>
      <c r="EC213" s="297"/>
      <c r="ED213" s="297"/>
      <c r="EE213" s="297"/>
      <c r="EF213" s="297"/>
      <c r="EG213" s="297"/>
      <c r="EH213" s="297"/>
      <c r="EI213" s="297"/>
      <c r="EJ213" s="297"/>
      <c r="EK213" s="297"/>
      <c r="EL213" s="297"/>
      <c r="EM213" s="297"/>
      <c r="EN213" s="297"/>
      <c r="EO213" s="297"/>
      <c r="EP213" s="297"/>
      <c r="EQ213" s="297"/>
      <c r="ER213" s="297"/>
      <c r="ES213" s="297"/>
      <c r="ET213" s="297"/>
      <c r="EU213" s="297"/>
      <c r="EV213" s="297"/>
      <c r="EW213" s="297"/>
      <c r="EX213" s="297"/>
      <c r="EY213" s="297"/>
      <c r="EZ213" s="297"/>
      <c r="FA213" s="297"/>
      <c r="FB213" s="297"/>
      <c r="FC213" s="297"/>
      <c r="FD213" s="297"/>
      <c r="FE213" s="297"/>
      <c r="FF213" s="297"/>
      <c r="FG213" s="297"/>
      <c r="FH213" s="297"/>
      <c r="FI213" s="297"/>
      <c r="FJ213" s="297"/>
      <c r="FK213" s="297"/>
      <c r="FL213" s="297"/>
      <c r="FM213" s="297"/>
      <c r="FN213" s="297"/>
      <c r="FO213" s="297"/>
      <c r="FP213" s="297"/>
      <c r="FQ213" s="297"/>
      <c r="FR213" s="297"/>
      <c r="FS213" s="297"/>
      <c r="FT213" s="297"/>
      <c r="FU213" s="297"/>
      <c r="FV213" s="297"/>
      <c r="FW213" s="297"/>
      <c r="FX213" s="297"/>
      <c r="FY213" s="297"/>
      <c r="FZ213" s="297"/>
      <c r="GA213" s="297"/>
      <c r="GB213" s="297"/>
      <c r="GC213" s="297"/>
      <c r="GD213" s="297"/>
      <c r="GE213" s="297"/>
      <c r="GF213" s="297"/>
      <c r="GG213" s="297"/>
      <c r="GH213" s="297"/>
      <c r="GI213" s="297"/>
      <c r="GJ213" s="297"/>
      <c r="GK213" s="297"/>
      <c r="GL213" s="297"/>
      <c r="GM213" s="297"/>
      <c r="GN213" s="297"/>
      <c r="GO213" s="297"/>
      <c r="GP213" s="297"/>
      <c r="GQ213" s="297"/>
      <c r="GR213" s="297"/>
      <c r="GS213" s="297"/>
      <c r="GT213" s="297"/>
      <c r="GU213" s="297"/>
      <c r="GV213" s="328"/>
      <c r="GW213" s="328"/>
      <c r="GX213" s="328"/>
      <c r="GY213" s="328"/>
      <c r="GZ213" s="328"/>
      <c r="HA213" s="328"/>
      <c r="HB213" s="328"/>
      <c r="HC213" s="328"/>
      <c r="HD213" s="328"/>
      <c r="HE213" s="328"/>
      <c r="HF213" s="328"/>
      <c r="HG213" s="328"/>
      <c r="HH213" s="328"/>
      <c r="HI213" s="328"/>
      <c r="HJ213" s="328"/>
      <c r="HK213" s="328"/>
      <c r="HL213" s="328"/>
      <c r="HM213" s="328"/>
      <c r="HN213" s="328"/>
      <c r="HO213" s="328"/>
      <c r="HP213" s="328"/>
      <c r="HQ213" s="328"/>
      <c r="HR213" s="328"/>
      <c r="HS213" s="328"/>
      <c r="HT213" s="328"/>
      <c r="HU213" s="328"/>
      <c r="HV213" s="328"/>
      <c r="HW213" s="328"/>
      <c r="HX213" s="328"/>
      <c r="HY213" s="328"/>
      <c r="HZ213" s="328"/>
      <c r="IA213" s="328"/>
      <c r="IB213" s="328"/>
      <c r="IC213" s="328"/>
      <c r="ID213" s="328"/>
      <c r="IE213" s="328"/>
      <c r="IF213" s="328"/>
      <c r="IG213" s="328"/>
      <c r="IH213" s="328"/>
      <c r="II213" s="328"/>
      <c r="IJ213" s="328"/>
      <c r="IK213" s="328"/>
      <c r="IL213" s="328"/>
      <c r="IM213" s="328"/>
      <c r="IN213" s="328"/>
      <c r="IO213" s="328"/>
      <c r="IP213" s="328"/>
      <c r="IQ213" s="328"/>
      <c r="IR213" s="328"/>
      <c r="IS213" s="328"/>
      <c r="IT213" s="328"/>
      <c r="IU213" s="328"/>
      <c r="IV213" s="328"/>
      <c r="IW213" s="328"/>
      <c r="IX213" s="328"/>
      <c r="IY213" s="328"/>
      <c r="IZ213" s="328"/>
      <c r="JA213" s="328"/>
      <c r="JB213" s="328"/>
      <c r="JC213" s="328"/>
      <c r="JD213" s="328"/>
      <c r="JE213" s="328"/>
      <c r="JF213" s="328"/>
      <c r="JG213" s="328"/>
      <c r="JH213" s="328"/>
      <c r="JI213" s="328"/>
      <c r="JJ213" s="328"/>
      <c r="JK213" s="328"/>
      <c r="JL213" s="328"/>
      <c r="JM213" s="328"/>
      <c r="JN213" s="328"/>
      <c r="JO213" s="328"/>
      <c r="JP213" s="328"/>
      <c r="JQ213" s="328"/>
      <c r="JR213" s="328"/>
      <c r="JS213" s="328"/>
      <c r="JT213" s="328"/>
      <c r="JU213" s="328"/>
      <c r="JV213" s="328"/>
      <c r="JW213" s="328"/>
      <c r="JX213" s="328"/>
      <c r="JY213" s="328"/>
      <c r="JZ213" s="328"/>
      <c r="KA213" s="328"/>
      <c r="KB213" s="328"/>
      <c r="KC213" s="328"/>
      <c r="KD213" s="328"/>
      <c r="KE213" s="328"/>
      <c r="KF213" s="328"/>
      <c r="KG213" s="328"/>
      <c r="KH213" s="328"/>
      <c r="KI213" s="328"/>
      <c r="KJ213" s="328"/>
      <c r="KK213" s="328"/>
      <c r="KL213" s="328"/>
      <c r="KM213" s="328"/>
      <c r="KN213" s="328"/>
      <c r="KO213" s="328"/>
      <c r="KP213" s="328"/>
      <c r="KQ213" s="328"/>
      <c r="KR213" s="328"/>
      <c r="KS213" s="328"/>
      <c r="KT213" s="328"/>
      <c r="KU213" s="328"/>
      <c r="KV213" s="328"/>
      <c r="KW213" s="328"/>
      <c r="KX213" s="328"/>
      <c r="KY213" s="328"/>
      <c r="KZ213" s="328"/>
      <c r="LA213" s="328"/>
      <c r="LB213" s="328"/>
      <c r="LC213" s="328"/>
      <c r="LD213" s="328"/>
      <c r="LE213" s="328"/>
      <c r="LF213" s="328"/>
      <c r="LG213" s="328"/>
      <c r="LH213" s="328"/>
      <c r="LI213" s="328"/>
      <c r="LJ213" s="328"/>
      <c r="LK213" s="328"/>
      <c r="LL213" s="328"/>
      <c r="LM213" s="328"/>
      <c r="LN213" s="328"/>
      <c r="LO213" s="328"/>
      <c r="LP213" s="328"/>
      <c r="LQ213" s="328"/>
      <c r="LR213" s="328"/>
      <c r="LS213" s="328"/>
      <c r="LT213" s="328"/>
      <c r="LU213" s="328"/>
      <c r="LV213" s="328"/>
      <c r="LW213" s="328"/>
      <c r="LX213" s="328"/>
      <c r="LY213" s="328"/>
      <c r="LZ213" s="328"/>
      <c r="MA213" s="328"/>
      <c r="MB213" s="328"/>
      <c r="MC213" s="328"/>
      <c r="MD213" s="328"/>
      <c r="ME213" s="328"/>
      <c r="MF213" s="328"/>
      <c r="MG213" s="328"/>
      <c r="MH213" s="328"/>
      <c r="MI213" s="328"/>
      <c r="MJ213" s="328"/>
      <c r="MK213" s="328"/>
      <c r="ML213" s="328"/>
      <c r="MM213" s="328"/>
      <c r="MN213" s="328"/>
      <c r="MO213" s="328"/>
      <c r="MP213" s="328"/>
      <c r="MQ213" s="328"/>
      <c r="MR213" s="328"/>
      <c r="MS213" s="328"/>
      <c r="MT213" s="328"/>
      <c r="MU213" s="328"/>
      <c r="MV213" s="328"/>
      <c r="MW213" s="328"/>
      <c r="MX213" s="328"/>
      <c r="MY213" s="328"/>
      <c r="MZ213" s="328"/>
      <c r="NA213" s="328"/>
      <c r="NB213" s="328"/>
      <c r="NC213" s="328"/>
      <c r="ND213" s="328"/>
      <c r="NE213" s="328"/>
      <c r="NF213" s="328"/>
      <c r="NG213" s="328"/>
      <c r="NH213" s="328"/>
      <c r="NI213" s="328"/>
      <c r="NJ213" s="328"/>
      <c r="NK213" s="328"/>
      <c r="NL213" s="328"/>
      <c r="NM213" s="328"/>
      <c r="NN213" s="328"/>
      <c r="NO213" s="328"/>
      <c r="NP213" s="328"/>
      <c r="NQ213" s="328"/>
      <c r="NR213" s="328"/>
      <c r="NS213" s="328"/>
      <c r="NT213" s="328"/>
      <c r="NU213" s="328"/>
      <c r="NV213" s="328"/>
      <c r="NW213" s="328"/>
      <c r="NX213" s="328"/>
      <c r="NY213" s="328"/>
      <c r="NZ213" s="328"/>
      <c r="OA213" s="328"/>
      <c r="OB213" s="328"/>
      <c r="OC213" s="328"/>
      <c r="OD213" s="328"/>
      <c r="OE213" s="328"/>
      <c r="OF213" s="328"/>
      <c r="OG213" s="328"/>
      <c r="OH213" s="328"/>
      <c r="OI213" s="328"/>
      <c r="OJ213" s="328"/>
      <c r="OK213" s="328"/>
      <c r="OL213" s="328"/>
      <c r="OM213" s="328"/>
      <c r="ON213" s="328"/>
      <c r="OO213" s="328"/>
      <c r="OP213" s="328"/>
      <c r="OQ213" s="328"/>
      <c r="OR213" s="328"/>
      <c r="OS213" s="328"/>
      <c r="OT213" s="328"/>
      <c r="OU213" s="328"/>
      <c r="OV213" s="328"/>
      <c r="OW213" s="328"/>
      <c r="OX213" s="328"/>
      <c r="OY213" s="328"/>
      <c r="OZ213" s="328"/>
      <c r="PA213" s="328"/>
      <c r="PB213" s="328"/>
      <c r="PC213" s="328"/>
      <c r="PD213" s="328"/>
      <c r="PE213" s="328"/>
      <c r="PF213" s="328"/>
      <c r="PG213" s="328"/>
      <c r="PH213" s="328"/>
      <c r="PI213" s="328"/>
      <c r="PJ213" s="328"/>
      <c r="PK213" s="328"/>
      <c r="PL213" s="328"/>
      <c r="PM213" s="328"/>
      <c r="PN213" s="328"/>
      <c r="PO213" s="328"/>
      <c r="PP213" s="328"/>
      <c r="PQ213" s="328"/>
      <c r="PR213" s="328"/>
      <c r="PS213" s="328"/>
      <c r="PT213" s="328"/>
      <c r="PU213" s="328"/>
      <c r="PV213" s="328"/>
      <c r="PW213" s="328"/>
      <c r="PX213" s="328"/>
      <c r="PY213" s="328"/>
      <c r="PZ213" s="328"/>
      <c r="QA213" s="328"/>
      <c r="QB213" s="328"/>
      <c r="QC213" s="328"/>
      <c r="QD213" s="328"/>
      <c r="QE213" s="328"/>
      <c r="QF213" s="328"/>
      <c r="QG213" s="328"/>
      <c r="QH213" s="328"/>
      <c r="QI213" s="328"/>
      <c r="QJ213" s="328"/>
      <c r="QK213" s="328"/>
      <c r="QL213" s="328"/>
      <c r="QM213" s="328"/>
      <c r="QN213" s="328"/>
      <c r="QO213" s="328"/>
      <c r="QP213" s="328"/>
      <c r="QQ213" s="328"/>
      <c r="QR213" s="328"/>
      <c r="QS213" s="328"/>
      <c r="QT213" s="328"/>
      <c r="QU213" s="328"/>
      <c r="QV213" s="328"/>
      <c r="QW213" s="328"/>
      <c r="QX213" s="328"/>
      <c r="QY213" s="328"/>
      <c r="QZ213" s="328"/>
      <c r="RA213" s="328"/>
      <c r="RB213" s="328"/>
      <c r="RC213" s="328"/>
      <c r="RD213" s="328"/>
      <c r="RE213" s="328"/>
      <c r="RF213" s="328"/>
      <c r="RG213" s="328"/>
      <c r="RH213" s="328"/>
      <c r="RI213" s="328"/>
      <c r="RJ213" s="328"/>
      <c r="RK213" s="328"/>
      <c r="RL213" s="328"/>
      <c r="RM213" s="328"/>
      <c r="RN213" s="328"/>
      <c r="RO213" s="328"/>
      <c r="RP213" s="328"/>
      <c r="RQ213" s="328"/>
      <c r="RR213" s="328"/>
      <c r="RS213" s="328"/>
      <c r="RT213" s="328"/>
      <c r="RU213" s="328"/>
      <c r="RV213" s="328"/>
      <c r="RW213" s="328"/>
      <c r="RX213" s="328"/>
      <c r="RY213" s="328"/>
      <c r="RZ213" s="328"/>
      <c r="SA213" s="328"/>
      <c r="SB213" s="328"/>
      <c r="SC213" s="328"/>
      <c r="SD213" s="328"/>
      <c r="SE213" s="328"/>
      <c r="SF213" s="328"/>
      <c r="SG213" s="328"/>
      <c r="SH213" s="328"/>
      <c r="SI213" s="328"/>
      <c r="SJ213" s="328"/>
      <c r="SK213" s="328"/>
      <c r="SL213" s="328"/>
      <c r="SM213" s="328"/>
      <c r="SN213" s="328"/>
      <c r="SO213" s="328"/>
      <c r="SP213" s="328"/>
      <c r="SQ213" s="328"/>
      <c r="SR213" s="328"/>
      <c r="SS213" s="328"/>
      <c r="ST213" s="328"/>
      <c r="SU213" s="328"/>
      <c r="SV213" s="328"/>
      <c r="SW213" s="328"/>
      <c r="SX213" s="328"/>
      <c r="SY213" s="328"/>
      <c r="SZ213" s="328"/>
      <c r="TA213" s="328"/>
      <c r="TB213" s="328"/>
      <c r="TC213" s="328"/>
      <c r="TD213" s="328"/>
      <c r="TE213" s="328"/>
      <c r="TF213" s="328"/>
      <c r="TG213" s="328"/>
      <c r="TH213" s="328"/>
      <c r="TI213" s="328"/>
      <c r="TJ213" s="328"/>
      <c r="TK213" s="328"/>
      <c r="TL213" s="328"/>
      <c r="TM213" s="328"/>
      <c r="TN213" s="328"/>
      <c r="TO213" s="328"/>
      <c r="TP213" s="328"/>
      <c r="TQ213" s="328"/>
      <c r="TR213" s="328"/>
      <c r="TS213" s="328"/>
      <c r="TT213" s="328"/>
      <c r="TU213" s="328"/>
      <c r="TV213" s="328"/>
      <c r="TW213" s="328"/>
      <c r="TX213" s="328"/>
      <c r="TY213" s="328"/>
      <c r="TZ213" s="328"/>
      <c r="UA213" s="328"/>
      <c r="UB213" s="328"/>
      <c r="UC213" s="328"/>
      <c r="UD213" s="328"/>
      <c r="UE213" s="328"/>
      <c r="UF213" s="328"/>
      <c r="UG213" s="328"/>
      <c r="UH213" s="328"/>
      <c r="UI213" s="328"/>
      <c r="UJ213" s="328"/>
      <c r="UK213" s="328"/>
      <c r="UL213" s="328"/>
      <c r="UM213" s="328"/>
      <c r="UN213" s="328"/>
      <c r="UO213" s="328"/>
      <c r="UP213" s="328"/>
      <c r="UQ213" s="328"/>
      <c r="UR213" s="328"/>
      <c r="US213" s="328"/>
      <c r="UT213" s="328"/>
      <c r="UU213" s="328"/>
      <c r="UV213" s="328"/>
      <c r="UW213" s="328"/>
      <c r="UX213" s="328"/>
      <c r="UY213" s="328"/>
      <c r="UZ213" s="328"/>
      <c r="VA213" s="328"/>
      <c r="VB213" s="328"/>
      <c r="VC213" s="328"/>
      <c r="VD213" s="328"/>
      <c r="VE213" s="328"/>
      <c r="VF213" s="328"/>
      <c r="VG213" s="328"/>
      <c r="VH213" s="328"/>
      <c r="VI213" s="328"/>
      <c r="VJ213" s="328"/>
      <c r="VK213" s="328"/>
      <c r="VL213" s="328"/>
      <c r="VM213" s="328"/>
      <c r="VN213" s="328"/>
      <c r="VO213" s="328"/>
      <c r="VP213" s="328"/>
      <c r="VQ213" s="328"/>
      <c r="VR213" s="328"/>
      <c r="VS213" s="328"/>
      <c r="VT213" s="328"/>
      <c r="VU213" s="328"/>
      <c r="VV213" s="328"/>
      <c r="VW213" s="328"/>
      <c r="VX213" s="328"/>
      <c r="VY213" s="328"/>
      <c r="VZ213" s="328"/>
      <c r="WA213" s="328"/>
      <c r="WB213" s="328"/>
      <c r="WC213" s="328"/>
      <c r="WD213" s="328"/>
      <c r="WE213" s="328"/>
      <c r="WF213" s="328"/>
      <c r="WG213" s="328"/>
      <c r="WH213" s="328"/>
      <c r="WI213" s="328"/>
      <c r="WJ213" s="328"/>
      <c r="WK213" s="328"/>
      <c r="WL213" s="328"/>
      <c r="WM213" s="328"/>
      <c r="WN213" s="328"/>
      <c r="WO213" s="328"/>
      <c r="WP213" s="328"/>
      <c r="WQ213" s="328"/>
      <c r="WR213" s="328"/>
      <c r="WS213" s="328"/>
      <c r="WT213" s="328"/>
      <c r="WU213" s="328"/>
      <c r="WV213" s="328"/>
      <c r="WW213" s="328"/>
      <c r="WX213" s="328"/>
      <c r="WY213" s="328"/>
      <c r="WZ213" s="328"/>
      <c r="XA213" s="328"/>
      <c r="XB213" s="328"/>
      <c r="XC213" s="328"/>
      <c r="XD213" s="328"/>
      <c r="XE213" s="328"/>
      <c r="XF213" s="328"/>
      <c r="XG213" s="328"/>
      <c r="XH213" s="328"/>
      <c r="XI213" s="328"/>
      <c r="XJ213" s="328"/>
      <c r="XK213" s="328"/>
      <c r="XL213" s="328"/>
      <c r="XM213" s="328"/>
      <c r="XN213" s="328"/>
      <c r="XO213" s="328"/>
      <c r="XP213" s="328"/>
      <c r="XQ213" s="328"/>
      <c r="XR213" s="328"/>
      <c r="XS213" s="328"/>
      <c r="XT213" s="328"/>
      <c r="XU213" s="328"/>
      <c r="XV213" s="328"/>
      <c r="XW213" s="328"/>
      <c r="XX213" s="328"/>
      <c r="XY213" s="328"/>
      <c r="XZ213" s="328"/>
      <c r="YA213" s="328"/>
      <c r="YB213" s="328"/>
      <c r="YC213" s="328"/>
      <c r="YD213" s="328"/>
      <c r="YE213" s="328"/>
      <c r="YF213" s="328"/>
      <c r="YG213" s="328"/>
      <c r="YH213" s="328"/>
      <c r="YI213" s="328"/>
      <c r="YJ213" s="328"/>
      <c r="YK213" s="328"/>
      <c r="YL213" s="328"/>
      <c r="YM213" s="328"/>
      <c r="YN213" s="328"/>
      <c r="YO213" s="328"/>
      <c r="YP213" s="328"/>
      <c r="YQ213" s="328"/>
      <c r="YR213" s="342"/>
      <c r="YS213" s="134"/>
      <c r="YT213" s="134"/>
      <c r="YU213" s="135"/>
      <c r="YV213" s="136"/>
      <c r="YW213" s="136"/>
      <c r="YX213" s="134"/>
      <c r="YY213" s="301"/>
      <c r="YZ213" s="301"/>
      <c r="ZA213" s="157"/>
      <c r="ZB213" s="157"/>
      <c r="ZC213" s="157"/>
      <c r="ZD213" s="157"/>
      <c r="ZE213" s="157"/>
      <c r="ZF213" s="157"/>
      <c r="ZG213" s="157"/>
      <c r="ZH213" s="157"/>
      <c r="ZI213" s="157"/>
      <c r="ZJ213" s="157"/>
      <c r="ZK213" s="157"/>
      <c r="ZL213" s="157"/>
      <c r="ZM213" s="157"/>
      <c r="ZN213" s="157"/>
      <c r="ZO213" s="328"/>
      <c r="ZP213" s="328"/>
      <c r="ZQ213" s="328"/>
      <c r="ZR213" s="328"/>
      <c r="ZS213" s="328"/>
      <c r="ZT213" s="328"/>
      <c r="ZU213" s="328"/>
      <c r="ZV213" s="328"/>
      <c r="ZW213" s="328"/>
      <c r="ZX213" s="328"/>
      <c r="ZY213" s="328"/>
      <c r="ZZ213" s="328"/>
      <c r="AAA213" s="328"/>
      <c r="AAB213" s="328"/>
      <c r="AAC213" s="328"/>
      <c r="AAD213" s="328"/>
      <c r="AAE213" s="328"/>
      <c r="AAF213" s="328"/>
      <c r="AAG213" s="328"/>
      <c r="AAH213" s="328"/>
      <c r="AAI213" s="328"/>
      <c r="AAJ213" s="328"/>
      <c r="AAK213" s="328"/>
      <c r="AAL213" s="328"/>
      <c r="AAM213" s="328"/>
      <c r="AAN213" s="328"/>
      <c r="AAO213" s="328"/>
      <c r="AAP213" s="328"/>
      <c r="AAQ213" s="328"/>
      <c r="AAR213" s="328"/>
      <c r="AAS213" s="328"/>
      <c r="AAT213" s="328"/>
      <c r="AAU213" s="328"/>
      <c r="AAV213" s="328"/>
      <c r="AAW213" s="328"/>
      <c r="AAX213" s="328"/>
      <c r="AAY213" s="328"/>
      <c r="AAZ213" s="328"/>
      <c r="ABA213" s="328"/>
      <c r="ABB213" s="328"/>
      <c r="ABC213" s="328"/>
      <c r="ABD213" s="328"/>
      <c r="ABE213" s="328"/>
      <c r="ABF213" s="328"/>
      <c r="ABG213" s="328"/>
      <c r="ABH213" s="328"/>
      <c r="ABI213" s="328"/>
      <c r="ABJ213" s="328"/>
      <c r="ABK213" s="328"/>
      <c r="ABL213" s="328"/>
      <c r="ABM213" s="328"/>
      <c r="ABN213" s="328"/>
      <c r="ABO213" s="328"/>
      <c r="ABP213" s="328"/>
      <c r="ABQ213" s="328"/>
      <c r="ABR213" s="328"/>
      <c r="ABS213" s="328"/>
      <c r="ABT213" s="328"/>
      <c r="ABU213" s="328"/>
      <c r="ABV213" s="328"/>
      <c r="ABW213" s="328"/>
      <c r="ABX213" s="328"/>
      <c r="ABY213" s="328"/>
      <c r="ABZ213" s="328"/>
      <c r="ACA213" s="328"/>
      <c r="ACB213" s="328"/>
      <c r="ACC213" s="328"/>
      <c r="ACD213" s="328"/>
      <c r="ACE213" s="328"/>
      <c r="ACF213" s="328"/>
      <c r="ACG213" s="328"/>
      <c r="ACH213" s="328"/>
      <c r="ACI213" s="328"/>
      <c r="ACJ213" s="328"/>
      <c r="ACK213" s="328"/>
      <c r="ACL213" s="328"/>
      <c r="ACM213" s="328"/>
      <c r="ACN213" s="328"/>
      <c r="ACO213" s="328"/>
      <c r="ACP213" s="328"/>
      <c r="ACQ213" s="328"/>
      <c r="ACR213" s="328"/>
      <c r="ACS213" s="328"/>
      <c r="ACT213" s="328"/>
      <c r="ACU213" s="328"/>
      <c r="ACV213" s="328"/>
      <c r="ACW213" s="328"/>
      <c r="ACX213" s="328"/>
      <c r="ACY213" s="328"/>
      <c r="ACZ213" s="328"/>
      <c r="ADA213" s="328"/>
      <c r="ADB213" s="328"/>
      <c r="ADC213" s="328"/>
      <c r="ADD213" s="328"/>
      <c r="ADE213" s="328"/>
      <c r="ADF213" s="328"/>
      <c r="ADG213" s="328"/>
      <c r="ADH213" s="328"/>
      <c r="ADI213" s="328"/>
      <c r="ADJ213" s="328"/>
      <c r="ADK213" s="328"/>
      <c r="ADL213" s="328"/>
      <c r="ADM213" s="328"/>
      <c r="ADN213" s="328"/>
      <c r="ADO213" s="328"/>
      <c r="ADP213" s="328"/>
      <c r="ADQ213" s="328"/>
      <c r="ADR213" s="328"/>
      <c r="ADS213" s="328"/>
      <c r="ADT213" s="328"/>
      <c r="ADU213" s="328"/>
      <c r="ADV213" s="328"/>
      <c r="ADW213" s="328"/>
      <c r="ADX213" s="328"/>
      <c r="ADY213" s="328"/>
      <c r="ADZ213" s="328"/>
      <c r="AEA213" s="328"/>
      <c r="AEB213" s="328"/>
      <c r="AEC213" s="328"/>
      <c r="AED213" s="328"/>
      <c r="AEE213" s="328"/>
      <c r="AEF213" s="328"/>
      <c r="AEG213" s="328"/>
      <c r="AEH213" s="328"/>
      <c r="AEI213" s="328"/>
      <c r="AEJ213" s="328"/>
      <c r="AEK213" s="328"/>
      <c r="AEL213" s="328"/>
      <c r="AEM213" s="328"/>
      <c r="AEN213" s="328"/>
      <c r="AEO213" s="328"/>
      <c r="AEP213" s="328"/>
      <c r="AEQ213" s="328"/>
      <c r="AER213" s="328"/>
      <c r="AES213" s="328"/>
      <c r="AET213" s="328"/>
      <c r="AEU213" s="328"/>
      <c r="AEV213" s="328"/>
      <c r="AEW213" s="328"/>
      <c r="AEX213" s="328"/>
      <c r="AEY213" s="328"/>
      <c r="AEZ213" s="328"/>
      <c r="AFA213" s="328"/>
      <c r="AFB213" s="328"/>
      <c r="AFC213" s="328"/>
      <c r="AFD213" s="328"/>
      <c r="AFE213" s="328"/>
      <c r="AFF213" s="328"/>
      <c r="AFG213" s="328"/>
      <c r="AFH213" s="328"/>
      <c r="AFI213" s="328"/>
      <c r="AFJ213" s="328"/>
      <c r="AFK213" s="328"/>
      <c r="AFL213" s="328"/>
      <c r="AFM213" s="328"/>
      <c r="AFN213" s="328"/>
      <c r="AFO213" s="328"/>
      <c r="AFP213" s="328"/>
      <c r="AFQ213" s="328"/>
      <c r="AFR213" s="328"/>
      <c r="AFS213" s="328"/>
      <c r="AFT213" s="328"/>
      <c r="AFU213" s="328"/>
      <c r="AFV213" s="328"/>
      <c r="AFW213" s="328"/>
      <c r="AFX213" s="328"/>
      <c r="AFY213" s="328"/>
      <c r="AFZ213" s="328"/>
      <c r="AGA213" s="328"/>
      <c r="AGB213" s="328"/>
      <c r="AGC213" s="328"/>
      <c r="AGD213" s="328"/>
      <c r="AGE213" s="328"/>
      <c r="AGF213" s="328"/>
      <c r="AGG213" s="328"/>
      <c r="AGH213" s="328"/>
      <c r="AGI213" s="328"/>
      <c r="AGJ213" s="328"/>
      <c r="AGK213" s="328"/>
      <c r="AGL213" s="328"/>
      <c r="AGM213" s="328"/>
      <c r="AGN213" s="328"/>
      <c r="AGO213" s="328"/>
      <c r="AGP213" s="328"/>
      <c r="AGQ213" s="328"/>
      <c r="AGR213" s="328"/>
      <c r="AGS213" s="328"/>
      <c r="AGT213" s="328"/>
      <c r="AGU213" s="328"/>
      <c r="AGV213" s="328"/>
      <c r="AGW213" s="328"/>
      <c r="AGX213" s="328"/>
      <c r="AGY213" s="328"/>
      <c r="AGZ213" s="328"/>
      <c r="AHA213" s="328"/>
      <c r="AHB213" s="328"/>
      <c r="AHC213" s="328"/>
      <c r="AHD213" s="328"/>
      <c r="AHE213" s="328"/>
      <c r="AHF213" s="328"/>
      <c r="AHG213" s="328"/>
      <c r="AHH213" s="328"/>
      <c r="AHI213" s="328"/>
      <c r="AHJ213" s="328"/>
      <c r="AHK213" s="328"/>
      <c r="AHL213" s="328"/>
      <c r="AHM213" s="328"/>
      <c r="AHN213" s="328"/>
      <c r="AHO213" s="328"/>
      <c r="AHP213" s="328"/>
      <c r="AHQ213" s="328"/>
      <c r="AHR213" s="328"/>
      <c r="AHS213" s="328"/>
      <c r="AHT213" s="328"/>
      <c r="AHU213" s="328"/>
      <c r="AHV213" s="328"/>
      <c r="AHW213" s="328"/>
      <c r="AHX213" s="328"/>
      <c r="AHY213" s="328"/>
      <c r="AHZ213" s="328"/>
      <c r="AIA213" s="328"/>
      <c r="AIB213" s="328"/>
      <c r="AIC213" s="328"/>
      <c r="AID213" s="328"/>
      <c r="AIE213" s="328"/>
      <c r="AIF213" s="328"/>
      <c r="AIG213" s="328"/>
      <c r="AIH213" s="328"/>
      <c r="AII213" s="328"/>
      <c r="AIJ213" s="328"/>
      <c r="AIK213" s="328"/>
      <c r="AIL213" s="328"/>
      <c r="AIM213" s="328"/>
      <c r="AIN213" s="328"/>
      <c r="AIO213" s="328"/>
      <c r="AIP213" s="328"/>
      <c r="AIQ213" s="328"/>
      <c r="AIR213" s="328"/>
      <c r="AIS213" s="328"/>
      <c r="AIT213" s="328"/>
      <c r="AIU213" s="328"/>
      <c r="AIV213" s="328"/>
      <c r="AIW213" s="328"/>
      <c r="AIX213" s="328"/>
      <c r="AIY213" s="328"/>
      <c r="AIZ213" s="328"/>
      <c r="AJA213" s="328"/>
      <c r="AJB213" s="328"/>
      <c r="AJC213" s="328"/>
      <c r="AJD213" s="328"/>
      <c r="AJE213" s="328"/>
      <c r="AJF213" s="328"/>
      <c r="AJG213" s="328"/>
      <c r="AJH213" s="328"/>
      <c r="AJI213" s="328"/>
      <c r="AJJ213" s="328"/>
      <c r="AJK213" s="328"/>
      <c r="AJL213" s="328"/>
      <c r="AJM213" s="328"/>
      <c r="AJN213" s="328"/>
      <c r="AJO213" s="328"/>
      <c r="AJP213" s="328"/>
      <c r="AJQ213" s="328"/>
      <c r="AJR213" s="328"/>
      <c r="AJS213" s="328"/>
      <c r="AJT213" s="328"/>
      <c r="AJU213" s="328"/>
      <c r="AJV213" s="328"/>
      <c r="AJW213" s="328"/>
      <c r="AJX213" s="328"/>
      <c r="AJY213" s="328"/>
      <c r="AJZ213" s="328"/>
      <c r="AKA213" s="328"/>
      <c r="AKB213" s="328"/>
      <c r="AKC213" s="328"/>
      <c r="AKD213" s="328"/>
      <c r="AKE213" s="328"/>
      <c r="AKF213" s="328"/>
      <c r="AKG213" s="328"/>
      <c r="AKH213" s="328"/>
      <c r="AKI213" s="328"/>
      <c r="AKJ213" s="328"/>
      <c r="AKK213" s="328"/>
      <c r="AKL213" s="328"/>
      <c r="AKM213" s="328"/>
      <c r="AKN213" s="328"/>
      <c r="AKO213" s="328"/>
      <c r="AKP213" s="328"/>
      <c r="AKQ213" s="328"/>
      <c r="AKR213" s="328"/>
      <c r="AKS213" s="328"/>
      <c r="AKT213" s="328"/>
      <c r="AKU213" s="328"/>
      <c r="AKV213" s="328"/>
      <c r="AKW213" s="328"/>
      <c r="AKX213" s="328"/>
      <c r="AKY213" s="328"/>
      <c r="AKZ213" s="328"/>
      <c r="ALA213" s="328"/>
      <c r="ALB213" s="328"/>
      <c r="ALC213" s="328"/>
      <c r="ALD213" s="328"/>
      <c r="ALE213" s="328"/>
      <c r="ALF213" s="328"/>
      <c r="ALG213" s="328"/>
      <c r="ALH213" s="328"/>
      <c r="ALI213" s="328"/>
      <c r="ALJ213" s="328"/>
      <c r="ALK213" s="328"/>
      <c r="ALL213" s="328"/>
      <c r="ALM213" s="328"/>
      <c r="ALN213" s="328"/>
      <c r="ALO213" s="328"/>
      <c r="ALP213" s="328"/>
      <c r="ALQ213" s="328"/>
      <c r="ALR213" s="328"/>
      <c r="ALS213" s="328"/>
      <c r="ALT213" s="328"/>
      <c r="ALU213" s="328"/>
      <c r="ALV213" s="328"/>
      <c r="ALW213" s="328"/>
      <c r="ALX213" s="328"/>
      <c r="ALY213" s="328"/>
      <c r="ALZ213" s="328"/>
      <c r="AMA213" s="328"/>
      <c r="AMB213" s="328"/>
      <c r="AMC213" s="328"/>
      <c r="AMD213" s="328"/>
      <c r="AME213" s="328"/>
      <c r="AMF213" s="328"/>
      <c r="AMG213" s="328"/>
      <c r="AMH213" s="328"/>
      <c r="AMI213" s="328"/>
      <c r="AMJ213" s="328"/>
      <c r="AMK213" s="328"/>
      <c r="AML213" s="328"/>
      <c r="AMM213" s="328"/>
      <c r="AMN213" s="328"/>
      <c r="AMO213" s="328"/>
      <c r="AMP213" s="328"/>
      <c r="AMQ213" s="328"/>
      <c r="AMR213" s="328"/>
      <c r="AMS213" s="328"/>
      <c r="AMT213" s="328"/>
      <c r="AMU213" s="328"/>
      <c r="AMV213" s="328"/>
      <c r="AMW213" s="328"/>
      <c r="AMX213" s="328"/>
      <c r="AMY213" s="328"/>
      <c r="AMZ213" s="328"/>
      <c r="ANA213" s="328"/>
      <c r="ANB213" s="328"/>
      <c r="ANC213" s="328"/>
      <c r="AND213" s="328"/>
      <c r="ANE213" s="328"/>
      <c r="ANF213" s="328"/>
      <c r="ANG213" s="328"/>
      <c r="ANH213" s="328"/>
      <c r="ANI213" s="328"/>
      <c r="ANJ213" s="328"/>
      <c r="ANK213" s="328"/>
      <c r="ANL213" s="328"/>
      <c r="ANM213" s="328"/>
      <c r="ANN213" s="328"/>
      <c r="ANO213" s="328"/>
      <c r="ANP213" s="328"/>
      <c r="ANQ213" s="328"/>
      <c r="ANR213" s="328"/>
      <c r="ANS213" s="328"/>
      <c r="ANT213" s="328"/>
      <c r="ANU213" s="328"/>
      <c r="ANV213" s="328"/>
      <c r="ANW213" s="328"/>
      <c r="ANX213" s="328"/>
      <c r="ANY213" s="328"/>
      <c r="ANZ213" s="328"/>
      <c r="AOA213" s="328"/>
      <c r="AOB213" s="328"/>
      <c r="AOC213" s="328"/>
      <c r="AOD213" s="328"/>
      <c r="AOE213" s="328"/>
      <c r="AOF213" s="328"/>
      <c r="AOG213" s="328"/>
      <c r="AOH213" s="328"/>
      <c r="AOI213" s="328"/>
      <c r="AOJ213" s="328"/>
      <c r="AOK213" s="328"/>
      <c r="AOL213" s="328"/>
      <c r="AOM213" s="328"/>
      <c r="AON213" s="328"/>
      <c r="AOO213" s="328"/>
      <c r="AOP213" s="328"/>
      <c r="AOQ213" s="328"/>
      <c r="AOR213" s="328"/>
      <c r="AOS213" s="328"/>
      <c r="AOT213" s="328"/>
      <c r="AOU213" s="328"/>
      <c r="AOV213" s="328"/>
      <c r="AOW213" s="328"/>
      <c r="AOX213" s="328"/>
      <c r="AOY213" s="328"/>
      <c r="AOZ213" s="328"/>
      <c r="APA213" s="328"/>
      <c r="APB213" s="328"/>
      <c r="APC213" s="328"/>
      <c r="APD213" s="328"/>
      <c r="APE213" s="328"/>
      <c r="APF213" s="328"/>
      <c r="APG213" s="328"/>
      <c r="APH213" s="328"/>
      <c r="API213" s="328"/>
      <c r="APJ213" s="328"/>
      <c r="APK213" s="328"/>
      <c r="APL213" s="328"/>
      <c r="APM213" s="328"/>
      <c r="APN213" s="328"/>
      <c r="APO213" s="328"/>
      <c r="APP213" s="328"/>
      <c r="APQ213" s="328"/>
      <c r="APR213" s="328"/>
      <c r="APS213" s="328"/>
      <c r="APT213" s="328"/>
      <c r="APU213" s="328"/>
      <c r="APV213" s="328"/>
      <c r="APW213" s="328"/>
      <c r="APX213" s="328"/>
      <c r="APY213" s="328"/>
      <c r="APZ213" s="328"/>
      <c r="AQA213" s="328"/>
      <c r="AQB213" s="328"/>
      <c r="AQC213" s="328"/>
      <c r="AQD213" s="328"/>
      <c r="AQE213" s="328"/>
      <c r="AQF213" s="328"/>
      <c r="AQG213" s="328"/>
      <c r="AQH213" s="328"/>
      <c r="AQI213" s="328"/>
      <c r="AQJ213" s="328"/>
      <c r="AQK213" s="328"/>
      <c r="AQL213" s="328"/>
      <c r="AQM213" s="328"/>
      <c r="AQN213" s="328"/>
      <c r="AQO213" s="328"/>
      <c r="AQP213" s="328"/>
      <c r="AQQ213" s="328"/>
      <c r="AQR213" s="328"/>
      <c r="AQS213" s="328"/>
      <c r="AQT213" s="328"/>
      <c r="AQU213" s="328"/>
      <c r="AQV213" s="328"/>
      <c r="AQW213" s="328"/>
      <c r="AQX213" s="328"/>
      <c r="AQY213" s="328"/>
      <c r="AQZ213" s="328"/>
      <c r="ARA213" s="328"/>
      <c r="ARB213" s="328"/>
      <c r="ARC213" s="328"/>
      <c r="ARD213" s="328"/>
      <c r="ARE213" s="328"/>
      <c r="ARF213" s="328"/>
      <c r="ARG213" s="328"/>
      <c r="ARH213" s="328"/>
      <c r="ARI213" s="328"/>
      <c r="ARJ213" s="328"/>
      <c r="ARK213" s="328"/>
      <c r="ARL213" s="328"/>
      <c r="ARM213" s="328"/>
      <c r="ARN213" s="328"/>
      <c r="ARO213" s="328"/>
      <c r="ARP213" s="328"/>
      <c r="ARQ213" s="328"/>
      <c r="ARR213" s="328"/>
      <c r="ARS213" s="328"/>
      <c r="ART213" s="328"/>
      <c r="ARU213" s="328"/>
      <c r="ARV213" s="328"/>
      <c r="ARW213" s="328"/>
      <c r="ARX213" s="328"/>
      <c r="ARY213" s="328"/>
      <c r="ARZ213" s="328"/>
      <c r="ASA213" s="328"/>
      <c r="ASB213" s="328"/>
      <c r="ASC213" s="328"/>
      <c r="ASD213" s="328"/>
      <c r="ASE213" s="328"/>
      <c r="ASF213" s="328"/>
      <c r="ASG213" s="328"/>
      <c r="ASH213" s="328"/>
      <c r="ASI213" s="328"/>
      <c r="ASJ213" s="328"/>
      <c r="ASK213" s="328"/>
      <c r="ASL213" s="328"/>
      <c r="ASM213" s="328"/>
      <c r="ASN213" s="328"/>
      <c r="ASO213" s="328"/>
      <c r="ASP213" s="328"/>
      <c r="ASQ213" s="328"/>
      <c r="ASR213" s="328"/>
      <c r="ASS213" s="328"/>
      <c r="AST213" s="328"/>
      <c r="ASU213" s="328"/>
      <c r="ASV213" s="328"/>
      <c r="ASW213" s="328"/>
      <c r="ASX213" s="328"/>
      <c r="ASY213" s="328"/>
      <c r="ASZ213" s="328"/>
      <c r="ATA213" s="328"/>
      <c r="ATB213" s="328"/>
      <c r="ATC213" s="328"/>
      <c r="ATD213" s="328"/>
      <c r="ATE213" s="328"/>
      <c r="ATF213" s="328"/>
      <c r="ATG213" s="328"/>
      <c r="ATH213" s="328"/>
      <c r="ATI213" s="328"/>
      <c r="ATJ213" s="328"/>
      <c r="ATK213" s="328"/>
      <c r="ATL213" s="328"/>
      <c r="ATM213" s="328"/>
      <c r="ATN213" s="328"/>
      <c r="ATO213" s="328"/>
      <c r="ATP213" s="328"/>
      <c r="ATQ213" s="328"/>
      <c r="ATR213" s="328"/>
      <c r="ATS213" s="328"/>
      <c r="ATT213" s="328"/>
      <c r="ATU213" s="328"/>
      <c r="ATV213" s="328"/>
      <c r="ATW213" s="328"/>
      <c r="ATX213" s="328"/>
      <c r="ATY213" s="328"/>
      <c r="ATZ213" s="328"/>
      <c r="AUA213" s="328"/>
      <c r="AUB213" s="328"/>
      <c r="AUC213" s="328"/>
      <c r="AUD213" s="328"/>
      <c r="AUE213" s="328"/>
      <c r="AUF213" s="328"/>
      <c r="AUG213" s="328"/>
      <c r="AUH213" s="328"/>
      <c r="AUI213" s="328"/>
      <c r="AUJ213" s="328"/>
      <c r="AUK213" s="328"/>
      <c r="AUL213" s="328"/>
      <c r="AUM213" s="328"/>
      <c r="AUN213" s="328"/>
      <c r="AUO213" s="328"/>
      <c r="AUP213" s="328"/>
      <c r="AUQ213" s="328"/>
      <c r="AUR213" s="328"/>
      <c r="AUS213" s="328"/>
      <c r="AUT213" s="328"/>
      <c r="AUU213" s="328"/>
      <c r="AUV213" s="328"/>
      <c r="AUW213" s="328"/>
      <c r="AUX213" s="328"/>
      <c r="AUY213" s="328"/>
      <c r="AUZ213" s="328"/>
      <c r="AVA213" s="328"/>
      <c r="AVB213" s="328"/>
      <c r="AVC213" s="328"/>
      <c r="AVD213" s="328"/>
      <c r="AVE213" s="328"/>
      <c r="AVF213" s="328"/>
      <c r="AVG213" s="328"/>
      <c r="AVH213" s="328"/>
      <c r="AVI213" s="328"/>
      <c r="AVJ213" s="328"/>
      <c r="AVK213" s="328"/>
      <c r="AVL213" s="328"/>
      <c r="AVM213" s="328"/>
      <c r="AVN213" s="328"/>
      <c r="AVO213" s="328"/>
      <c r="AVP213" s="328"/>
      <c r="AVQ213" s="328"/>
      <c r="AVR213" s="328"/>
      <c r="AVS213" s="328"/>
      <c r="AVT213" s="328"/>
      <c r="AVU213" s="328"/>
      <c r="AVV213" s="328"/>
      <c r="AVW213" s="328"/>
      <c r="AVX213" s="328"/>
      <c r="AVY213" s="328"/>
      <c r="AVZ213" s="328"/>
      <c r="AWA213" s="328"/>
      <c r="AWB213" s="328"/>
      <c r="AWC213" s="328"/>
      <c r="AWD213" s="328"/>
      <c r="AWE213" s="328"/>
      <c r="AWF213" s="328"/>
      <c r="AWG213" s="328"/>
      <c r="AWH213" s="328"/>
      <c r="AWI213" s="328"/>
      <c r="AWJ213" s="328"/>
      <c r="AWK213" s="328"/>
      <c r="AWL213" s="328"/>
      <c r="AWM213" s="328"/>
      <c r="AWN213" s="328"/>
      <c r="AWO213" s="328"/>
      <c r="AWP213" s="328"/>
      <c r="AWQ213" s="328"/>
      <c r="AWR213" s="328"/>
      <c r="AWS213" s="328"/>
      <c r="AWT213" s="328"/>
      <c r="AWU213" s="328"/>
      <c r="AWV213" s="328"/>
      <c r="AWW213" s="328"/>
      <c r="AWX213" s="328"/>
      <c r="AWY213" s="328"/>
      <c r="AWZ213" s="328"/>
      <c r="AXA213" s="328"/>
      <c r="AXB213" s="328"/>
      <c r="AXC213" s="328"/>
      <c r="AXD213" s="328"/>
      <c r="AXE213" s="328"/>
      <c r="AXF213" s="328"/>
      <c r="AXG213" s="328"/>
      <c r="AXH213" s="328"/>
      <c r="AXI213" s="328"/>
      <c r="AXJ213" s="328"/>
      <c r="AXK213" s="328"/>
      <c r="AXL213" s="328"/>
      <c r="AXM213" s="328"/>
      <c r="AXN213" s="328"/>
      <c r="AXO213" s="328"/>
      <c r="AXP213" s="328"/>
      <c r="AXQ213" s="328"/>
      <c r="AXR213" s="328"/>
      <c r="AXS213" s="328"/>
      <c r="AXT213" s="328"/>
      <c r="AXU213" s="328"/>
      <c r="AXV213" s="328"/>
      <c r="AXW213" s="328"/>
      <c r="AXX213" s="328"/>
      <c r="AXY213" s="328"/>
      <c r="AXZ213" s="328"/>
      <c r="AYA213" s="328"/>
      <c r="AYB213" s="328"/>
      <c r="AYC213" s="328"/>
      <c r="AYD213" s="328"/>
      <c r="AYE213" s="328"/>
      <c r="AYF213" s="328"/>
      <c r="AYG213" s="328"/>
      <c r="AYH213" s="328"/>
    </row>
    <row r="214" spans="1:1334" s="50" customFormat="1" ht="45.75" customHeight="1">
      <c r="A214" s="589">
        <f>1+A213</f>
        <v>213</v>
      </c>
      <c r="B214" s="151" t="s">
        <v>2425</v>
      </c>
      <c r="C214" s="134" t="s">
        <v>2426</v>
      </c>
      <c r="D214" s="138" t="s">
        <v>93</v>
      </c>
      <c r="E214" s="135">
        <v>45412</v>
      </c>
      <c r="F214" s="136">
        <v>45415</v>
      </c>
      <c r="G214" s="136">
        <v>45506</v>
      </c>
      <c r="H214" s="134" t="s">
        <v>94</v>
      </c>
      <c r="I214" s="139" t="s">
        <v>180</v>
      </c>
      <c r="J214" s="158" t="s">
        <v>2427</v>
      </c>
      <c r="K214" s="251">
        <v>1072642433</v>
      </c>
      <c r="L214" s="134">
        <v>3</v>
      </c>
      <c r="M214" s="252" t="s">
        <v>97</v>
      </c>
      <c r="N214" s="141" t="s">
        <v>98</v>
      </c>
      <c r="O214" s="151" t="s">
        <v>1061</v>
      </c>
      <c r="P214" s="134" t="s">
        <v>2428</v>
      </c>
      <c r="Q214" s="134" t="s">
        <v>681</v>
      </c>
      <c r="R214" s="143">
        <f>+G214-F214</f>
        <v>91</v>
      </c>
      <c r="S214" s="134" t="s">
        <v>1409</v>
      </c>
      <c r="T214" s="253">
        <v>9000000</v>
      </c>
      <c r="U214" s="254" t="s">
        <v>2429</v>
      </c>
      <c r="V214" s="253">
        <f>+T214</f>
        <v>9000000</v>
      </c>
      <c r="W214" s="255" t="s">
        <v>2392</v>
      </c>
      <c r="X214" s="256" t="s">
        <v>473</v>
      </c>
      <c r="Y214" s="314">
        <f>+Z214+AA214+AB214</f>
        <v>9000000</v>
      </c>
      <c r="Z214" s="148">
        <f>+V214</f>
        <v>9000000</v>
      </c>
      <c r="AA214" s="149">
        <v>0</v>
      </c>
      <c r="AB214" s="150">
        <f>+AC214+AD214+AE214+AF214+AG214+AH214+AI214+AJ214</f>
        <v>0</v>
      </c>
      <c r="AC214" s="149">
        <v>0</v>
      </c>
      <c r="AD214" s="149">
        <v>0</v>
      </c>
      <c r="AE214" s="149">
        <v>0</v>
      </c>
      <c r="AF214" s="149">
        <v>0</v>
      </c>
      <c r="AG214" s="149">
        <v>0</v>
      </c>
      <c r="AH214" s="149">
        <v>0</v>
      </c>
      <c r="AI214" s="149">
        <v>0</v>
      </c>
      <c r="AJ214" s="149">
        <v>0</v>
      </c>
      <c r="AK214" s="142" t="s">
        <v>104</v>
      </c>
      <c r="AL214" s="103" t="s">
        <v>2430</v>
      </c>
      <c r="AM214" s="134" t="s">
        <v>2431</v>
      </c>
      <c r="AN214" s="140" t="s">
        <v>2432</v>
      </c>
      <c r="AO214" s="142" t="s">
        <v>108</v>
      </c>
      <c r="AP214" s="134" t="s">
        <v>108</v>
      </c>
      <c r="AQ214" s="257" t="s">
        <v>108</v>
      </c>
      <c r="AR214" s="142" t="s">
        <v>108</v>
      </c>
      <c r="AS214" s="134" t="s">
        <v>109</v>
      </c>
      <c r="AT214" s="142" t="s">
        <v>109</v>
      </c>
      <c r="AU214" s="142" t="s">
        <v>392</v>
      </c>
      <c r="AV214" s="134"/>
      <c r="AW214" s="134" t="s">
        <v>110</v>
      </c>
      <c r="AX214" s="134" t="s">
        <v>109</v>
      </c>
      <c r="AY214" s="134" t="s">
        <v>108</v>
      </c>
      <c r="AZ214" s="156"/>
      <c r="BA214" s="134"/>
      <c r="BB214" s="169"/>
      <c r="BC214" s="156"/>
      <c r="BD214" s="143"/>
      <c r="BE214" s="143"/>
      <c r="BF214" s="143"/>
      <c r="BG214" s="156"/>
      <c r="BH214" s="153">
        <f>T214+BB214</f>
        <v>9000000</v>
      </c>
      <c r="BI214" s="166" t="s">
        <v>113</v>
      </c>
      <c r="BJ214" s="134"/>
      <c r="BK214" s="141" t="s">
        <v>114</v>
      </c>
      <c r="BL214" s="156"/>
      <c r="BM214" s="158"/>
      <c r="BN214" s="170" t="s">
        <v>917</v>
      </c>
      <c r="BO214" s="141">
        <v>37</v>
      </c>
      <c r="BP214" s="141" t="s">
        <v>109</v>
      </c>
      <c r="BQ214" s="141" t="s">
        <v>108</v>
      </c>
      <c r="BR214" s="141" t="s">
        <v>108</v>
      </c>
      <c r="BS214" s="141" t="s">
        <v>108</v>
      </c>
      <c r="BT214" s="141" t="s">
        <v>108</v>
      </c>
      <c r="BU214" s="166" t="s">
        <v>2433</v>
      </c>
      <c r="BV214" s="141">
        <v>3125188137</v>
      </c>
      <c r="BW214" s="114" t="s">
        <v>2434</v>
      </c>
      <c r="BX214" s="158" t="s">
        <v>1247</v>
      </c>
      <c r="BY214" s="141" t="s">
        <v>119</v>
      </c>
      <c r="BZ214" s="259">
        <v>24039860833</v>
      </c>
      <c r="CA214" s="391" t="s">
        <v>109</v>
      </c>
      <c r="CB214" s="391" t="s">
        <v>109</v>
      </c>
      <c r="CC214" s="391" t="s">
        <v>109</v>
      </c>
      <c r="CD214" s="391"/>
      <c r="CE214" s="391"/>
      <c r="CF214" s="391"/>
      <c r="CG214" s="391"/>
      <c r="CH214" s="391"/>
      <c r="CI214" s="391"/>
      <c r="CJ214" s="391"/>
      <c r="CK214" s="391"/>
      <c r="CL214" s="391"/>
      <c r="CM214" s="391" t="s">
        <v>109</v>
      </c>
      <c r="CN214" s="391"/>
    </row>
    <row r="215" spans="1:1334" s="50" customFormat="1" ht="45.75" customHeight="1">
      <c r="A215" s="589">
        <f>1+A214</f>
        <v>214</v>
      </c>
      <c r="B215" s="151" t="s">
        <v>2435</v>
      </c>
      <c r="C215" s="134" t="s">
        <v>2436</v>
      </c>
      <c r="D215" s="138" t="s">
        <v>1047</v>
      </c>
      <c r="E215" s="135">
        <v>45412</v>
      </c>
      <c r="F215" s="136">
        <v>45415</v>
      </c>
      <c r="G215" s="136">
        <v>45475</v>
      </c>
      <c r="H215" s="134" t="s">
        <v>94</v>
      </c>
      <c r="I215" s="139" t="s">
        <v>95</v>
      </c>
      <c r="J215" s="134" t="s">
        <v>2437</v>
      </c>
      <c r="K215" s="251">
        <v>80067578</v>
      </c>
      <c r="L215" s="134">
        <v>4</v>
      </c>
      <c r="M215" s="252" t="s">
        <v>97</v>
      </c>
      <c r="N215" s="141" t="s">
        <v>98</v>
      </c>
      <c r="O215" s="151" t="s">
        <v>873</v>
      </c>
      <c r="P215" s="134" t="s">
        <v>2438</v>
      </c>
      <c r="Q215" s="134" t="s">
        <v>1444</v>
      </c>
      <c r="R215" s="143">
        <f>+G215-F215</f>
        <v>60</v>
      </c>
      <c r="S215" s="134" t="s">
        <v>2439</v>
      </c>
      <c r="T215" s="253">
        <v>13380000</v>
      </c>
      <c r="U215" s="254" t="s">
        <v>2440</v>
      </c>
      <c r="V215" s="253">
        <f>+T215</f>
        <v>13380000</v>
      </c>
      <c r="W215" s="255" t="s">
        <v>2392</v>
      </c>
      <c r="X215" s="256" t="s">
        <v>473</v>
      </c>
      <c r="Y215" s="314">
        <f>+Z215+AA215+AB215</f>
        <v>13380000</v>
      </c>
      <c r="Z215" s="148">
        <f>+V215</f>
        <v>13380000</v>
      </c>
      <c r="AA215" s="149">
        <v>0</v>
      </c>
      <c r="AB215" s="150">
        <f>+AC215+AD215+AE215+AF215+AG215+AH215+AI215+AJ215</f>
        <v>0</v>
      </c>
      <c r="AC215" s="149">
        <v>0</v>
      </c>
      <c r="AD215" s="149">
        <v>0</v>
      </c>
      <c r="AE215" s="149">
        <v>0</v>
      </c>
      <c r="AF215" s="149">
        <v>0</v>
      </c>
      <c r="AG215" s="149">
        <v>0</v>
      </c>
      <c r="AH215" s="149">
        <v>0</v>
      </c>
      <c r="AI215" s="149">
        <v>0</v>
      </c>
      <c r="AJ215" s="149">
        <v>0</v>
      </c>
      <c r="AK215" s="142" t="s">
        <v>104</v>
      </c>
      <c r="AL215" s="103" t="s">
        <v>2441</v>
      </c>
      <c r="AM215" s="134" t="s">
        <v>2442</v>
      </c>
      <c r="AN215" s="140">
        <v>80350950</v>
      </c>
      <c r="AO215" s="142" t="s">
        <v>108</v>
      </c>
      <c r="AP215" s="134" t="s">
        <v>108</v>
      </c>
      <c r="AQ215" s="257" t="s">
        <v>108</v>
      </c>
      <c r="AR215" s="142" t="s">
        <v>108</v>
      </c>
      <c r="AS215" s="134" t="s">
        <v>109</v>
      </c>
      <c r="AT215" s="142" t="s">
        <v>109</v>
      </c>
      <c r="AU215" s="142" t="s">
        <v>392</v>
      </c>
      <c r="AV215" s="134"/>
      <c r="AW215" s="134"/>
      <c r="AX215" s="134" t="s">
        <v>109</v>
      </c>
      <c r="AY215" s="134" t="s">
        <v>108</v>
      </c>
      <c r="AZ215" s="156"/>
      <c r="BA215" s="134"/>
      <c r="BB215" s="169"/>
      <c r="BC215" s="156"/>
      <c r="BD215" s="143"/>
      <c r="BE215" s="143"/>
      <c r="BF215" s="143"/>
      <c r="BG215" s="156"/>
      <c r="BH215" s="153">
        <f>T215+BB215</f>
        <v>13380000</v>
      </c>
      <c r="BI215" s="304" t="s">
        <v>135</v>
      </c>
      <c r="BJ215" s="134"/>
      <c r="BK215" s="141" t="s">
        <v>114</v>
      </c>
      <c r="BL215" s="156"/>
      <c r="BM215" s="398" t="s">
        <v>136</v>
      </c>
      <c r="BN215" s="170" t="s">
        <v>917</v>
      </c>
      <c r="BO215" s="141">
        <v>44</v>
      </c>
      <c r="BP215" s="141" t="s">
        <v>109</v>
      </c>
      <c r="BQ215" s="141" t="s">
        <v>108</v>
      </c>
      <c r="BR215" s="141" t="s">
        <v>108</v>
      </c>
      <c r="BS215" s="141" t="s">
        <v>108</v>
      </c>
      <c r="BT215" s="141" t="s">
        <v>108</v>
      </c>
      <c r="BU215" s="166" t="s">
        <v>2443</v>
      </c>
      <c r="BV215" s="141">
        <v>3188885817</v>
      </c>
      <c r="BW215" s="114" t="s">
        <v>2444</v>
      </c>
      <c r="BX215" s="158" t="s">
        <v>881</v>
      </c>
      <c r="BY215" s="141" t="s">
        <v>119</v>
      </c>
      <c r="BZ215" s="259">
        <v>67418929976</v>
      </c>
      <c r="CA215" s="157" t="s">
        <v>109</v>
      </c>
      <c r="CB215" s="157" t="s">
        <v>109</v>
      </c>
      <c r="CC215" s="157"/>
      <c r="CD215" s="157"/>
      <c r="CE215" s="157"/>
      <c r="CF215" s="157"/>
      <c r="CG215" s="157"/>
      <c r="CH215" s="157"/>
      <c r="CI215" s="157"/>
      <c r="CJ215" s="157"/>
      <c r="CK215" s="157"/>
      <c r="CL215" s="157"/>
      <c r="CM215" s="157" t="s">
        <v>109</v>
      </c>
      <c r="CN215" s="157"/>
    </row>
    <row r="216" spans="1:1334" s="50" customFormat="1" ht="45.75" customHeight="1">
      <c r="A216" s="589">
        <f>1+A215</f>
        <v>215</v>
      </c>
      <c r="B216" s="151" t="s">
        <v>2445</v>
      </c>
      <c r="C216" s="134" t="s">
        <v>2446</v>
      </c>
      <c r="D216" s="138" t="s">
        <v>1417</v>
      </c>
      <c r="E216" s="135">
        <v>45412</v>
      </c>
      <c r="F216" s="136">
        <v>45415</v>
      </c>
      <c r="G216" s="136">
        <v>45475</v>
      </c>
      <c r="H216" s="134" t="s">
        <v>94</v>
      </c>
      <c r="I216" s="139" t="s">
        <v>180</v>
      </c>
      <c r="J216" s="158" t="s">
        <v>2447</v>
      </c>
      <c r="K216" s="251">
        <v>21032277</v>
      </c>
      <c r="L216" s="134">
        <v>7</v>
      </c>
      <c r="M216" s="252" t="s">
        <v>97</v>
      </c>
      <c r="N216" s="141" t="s">
        <v>98</v>
      </c>
      <c r="O216" s="151" t="s">
        <v>168</v>
      </c>
      <c r="P216" s="134" t="s">
        <v>2448</v>
      </c>
      <c r="Q216" s="134" t="s">
        <v>1444</v>
      </c>
      <c r="R216" s="143">
        <f>+G216-F216</f>
        <v>60</v>
      </c>
      <c r="S216" s="134" t="s">
        <v>2449</v>
      </c>
      <c r="T216" s="253">
        <v>6000000</v>
      </c>
      <c r="U216" s="254" t="s">
        <v>2450</v>
      </c>
      <c r="V216" s="253">
        <f>+T216</f>
        <v>6000000</v>
      </c>
      <c r="W216" s="255" t="s">
        <v>2392</v>
      </c>
      <c r="X216" s="256" t="s">
        <v>473</v>
      </c>
      <c r="Y216" s="314">
        <f>+Z216+AA216+AB216</f>
        <v>6000000</v>
      </c>
      <c r="Z216" s="148">
        <f>+V216</f>
        <v>6000000</v>
      </c>
      <c r="AA216" s="149">
        <v>0</v>
      </c>
      <c r="AB216" s="150">
        <f>+AC216+AD216+AE216+AF216+AG216+AH216+AI216+AJ216</f>
        <v>0</v>
      </c>
      <c r="AC216" s="149">
        <v>0</v>
      </c>
      <c r="AD216" s="149">
        <v>0</v>
      </c>
      <c r="AE216" s="149">
        <v>0</v>
      </c>
      <c r="AF216" s="149">
        <v>0</v>
      </c>
      <c r="AG216" s="149">
        <v>0</v>
      </c>
      <c r="AH216" s="149">
        <v>0</v>
      </c>
      <c r="AI216" s="149">
        <v>0</v>
      </c>
      <c r="AJ216" s="149">
        <v>0</v>
      </c>
      <c r="AK216" s="142" t="s">
        <v>104</v>
      </c>
      <c r="AL216" s="103" t="s">
        <v>2451</v>
      </c>
      <c r="AM216" s="134" t="s">
        <v>2240</v>
      </c>
      <c r="AN216" s="140">
        <v>35472476</v>
      </c>
      <c r="AO216" s="142" t="s">
        <v>108</v>
      </c>
      <c r="AP216" s="134" t="s">
        <v>108</v>
      </c>
      <c r="AQ216" s="257" t="s">
        <v>108</v>
      </c>
      <c r="AR216" s="142" t="s">
        <v>108</v>
      </c>
      <c r="AS216" s="134" t="s">
        <v>109</v>
      </c>
      <c r="AT216" s="142" t="s">
        <v>109</v>
      </c>
      <c r="AU216" s="142" t="s">
        <v>392</v>
      </c>
      <c r="AV216" s="134"/>
      <c r="AW216" s="134"/>
      <c r="AX216" s="134" t="s">
        <v>109</v>
      </c>
      <c r="AY216" s="134" t="s">
        <v>108</v>
      </c>
      <c r="AZ216" s="156"/>
      <c r="BA216" s="134"/>
      <c r="BB216" s="169"/>
      <c r="BC216" s="156"/>
      <c r="BD216" s="143"/>
      <c r="BE216" s="143"/>
      <c r="BF216" s="143"/>
      <c r="BG216" s="156"/>
      <c r="BH216" s="153">
        <f>T216+BB216</f>
        <v>6000000</v>
      </c>
      <c r="BI216" s="166" t="s">
        <v>113</v>
      </c>
      <c r="BJ216" s="134"/>
      <c r="BK216" s="141" t="s">
        <v>114</v>
      </c>
      <c r="BL216" s="156"/>
      <c r="BM216" s="158"/>
      <c r="BN216" s="170" t="s">
        <v>964</v>
      </c>
      <c r="BO216" s="141">
        <v>47</v>
      </c>
      <c r="BP216" s="141" t="s">
        <v>108</v>
      </c>
      <c r="BQ216" s="141" t="s">
        <v>108</v>
      </c>
      <c r="BR216" s="141" t="s">
        <v>108</v>
      </c>
      <c r="BS216" s="141" t="s">
        <v>108</v>
      </c>
      <c r="BT216" s="141" t="s">
        <v>108</v>
      </c>
      <c r="BU216" s="166" t="s">
        <v>2452</v>
      </c>
      <c r="BV216" s="141">
        <v>3112266944</v>
      </c>
      <c r="BW216" s="114" t="s">
        <v>2453</v>
      </c>
      <c r="BX216" s="158" t="s">
        <v>139</v>
      </c>
      <c r="BY216" s="141" t="s">
        <v>119</v>
      </c>
      <c r="BZ216" s="259" t="s">
        <v>2454</v>
      </c>
      <c r="CA216" s="157" t="s">
        <v>109</v>
      </c>
      <c r="CB216" s="157" t="s">
        <v>109</v>
      </c>
      <c r="CC216" s="157"/>
      <c r="CD216" s="157"/>
      <c r="CE216" s="157"/>
      <c r="CF216" s="157"/>
      <c r="CG216" s="157"/>
      <c r="CH216" s="157"/>
      <c r="CI216" s="157"/>
      <c r="CJ216" s="157"/>
      <c r="CK216" s="157"/>
      <c r="CL216" s="157"/>
      <c r="CM216" s="157" t="s">
        <v>109</v>
      </c>
      <c r="CN216" s="157"/>
      <c r="CO216" s="297"/>
    </row>
    <row r="217" spans="1:1334" s="50" customFormat="1" ht="45.75" customHeight="1">
      <c r="A217" s="589">
        <f>1+A216</f>
        <v>216</v>
      </c>
      <c r="B217" s="151" t="s">
        <v>2455</v>
      </c>
      <c r="C217" s="134" t="s">
        <v>2456</v>
      </c>
      <c r="D217" s="138" t="s">
        <v>1417</v>
      </c>
      <c r="E217" s="135">
        <v>45412</v>
      </c>
      <c r="F217" s="136">
        <v>45415</v>
      </c>
      <c r="G217" s="136">
        <v>45475</v>
      </c>
      <c r="H217" s="134" t="s">
        <v>94</v>
      </c>
      <c r="I217" s="139" t="s">
        <v>180</v>
      </c>
      <c r="J217" s="158" t="s">
        <v>2457</v>
      </c>
      <c r="K217" s="251">
        <v>51638466</v>
      </c>
      <c r="L217" s="134">
        <v>3</v>
      </c>
      <c r="M217" s="252" t="s">
        <v>97</v>
      </c>
      <c r="N217" s="141" t="s">
        <v>98</v>
      </c>
      <c r="O217" s="151" t="s">
        <v>168</v>
      </c>
      <c r="P217" s="134" t="s">
        <v>2458</v>
      </c>
      <c r="Q217" s="134" t="s">
        <v>1444</v>
      </c>
      <c r="R217" s="143">
        <f>+G217-F217</f>
        <v>60</v>
      </c>
      <c r="S217" s="134" t="s">
        <v>2459</v>
      </c>
      <c r="T217" s="253">
        <v>6200000</v>
      </c>
      <c r="U217" s="254" t="s">
        <v>2460</v>
      </c>
      <c r="V217" s="253">
        <f>+T217</f>
        <v>6200000</v>
      </c>
      <c r="W217" s="255" t="s">
        <v>2392</v>
      </c>
      <c r="X217" s="256" t="s">
        <v>473</v>
      </c>
      <c r="Y217" s="314">
        <f>+Z217+AA217+AB217</f>
        <v>6200000</v>
      </c>
      <c r="Z217" s="148">
        <f>+V217</f>
        <v>6200000</v>
      </c>
      <c r="AA217" s="149">
        <v>0</v>
      </c>
      <c r="AB217" s="150">
        <f>+AC217+AD217+AE217+AF217+AG217+AH217+AI217+AJ217</f>
        <v>0</v>
      </c>
      <c r="AC217" s="149">
        <v>0</v>
      </c>
      <c r="AD217" s="149">
        <v>0</v>
      </c>
      <c r="AE217" s="149">
        <v>0</v>
      </c>
      <c r="AF217" s="149">
        <v>0</v>
      </c>
      <c r="AG217" s="149">
        <v>0</v>
      </c>
      <c r="AH217" s="149">
        <v>0</v>
      </c>
      <c r="AI217" s="149">
        <v>0</v>
      </c>
      <c r="AJ217" s="149">
        <v>0</v>
      </c>
      <c r="AK217" s="142" t="s">
        <v>104</v>
      </c>
      <c r="AL217" s="103" t="s">
        <v>2461</v>
      </c>
      <c r="AM217" s="134" t="s">
        <v>2240</v>
      </c>
      <c r="AN217" s="140">
        <v>35472476</v>
      </c>
      <c r="AO217" s="142" t="s">
        <v>108</v>
      </c>
      <c r="AP217" s="134" t="s">
        <v>108</v>
      </c>
      <c r="AQ217" s="257" t="s">
        <v>108</v>
      </c>
      <c r="AR217" s="142" t="s">
        <v>108</v>
      </c>
      <c r="AS217" s="134" t="s">
        <v>109</v>
      </c>
      <c r="AT217" s="142" t="s">
        <v>109</v>
      </c>
      <c r="AU217" s="142" t="s">
        <v>392</v>
      </c>
      <c r="AV217" s="134"/>
      <c r="AW217" s="134"/>
      <c r="AX217" s="134" t="s">
        <v>109</v>
      </c>
      <c r="AY217" s="134" t="s">
        <v>108</v>
      </c>
      <c r="AZ217" s="156"/>
      <c r="BA217" s="134"/>
      <c r="BB217" s="169"/>
      <c r="BC217" s="156"/>
      <c r="BD217" s="143"/>
      <c r="BE217" s="143"/>
      <c r="BF217" s="143"/>
      <c r="BG217" s="156"/>
      <c r="BH217" s="153">
        <f>T217+BB217</f>
        <v>6200000</v>
      </c>
      <c r="BI217" s="166" t="s">
        <v>113</v>
      </c>
      <c r="BJ217" s="134"/>
      <c r="BK217" s="141" t="s">
        <v>114</v>
      </c>
      <c r="BL217" s="156"/>
      <c r="BM217" s="158"/>
      <c r="BN217" s="170" t="s">
        <v>964</v>
      </c>
      <c r="BO217" s="141">
        <v>47</v>
      </c>
      <c r="BP217" s="141" t="s">
        <v>108</v>
      </c>
      <c r="BQ217" s="141" t="s">
        <v>108</v>
      </c>
      <c r="BR217" s="141" t="s">
        <v>108</v>
      </c>
      <c r="BS217" s="141" t="s">
        <v>108</v>
      </c>
      <c r="BT217" s="141" t="s">
        <v>108</v>
      </c>
      <c r="BU217" s="166" t="s">
        <v>2452</v>
      </c>
      <c r="BV217" s="141">
        <v>3112266944</v>
      </c>
      <c r="BW217" s="114" t="s">
        <v>2453</v>
      </c>
      <c r="BX217" s="158" t="s">
        <v>139</v>
      </c>
      <c r="BY217" s="141" t="s">
        <v>119</v>
      </c>
      <c r="BZ217" s="259" t="s">
        <v>2454</v>
      </c>
      <c r="CA217" s="157" t="s">
        <v>109</v>
      </c>
      <c r="CB217" s="157" t="s">
        <v>109</v>
      </c>
      <c r="CC217" s="157"/>
      <c r="CD217" s="157"/>
      <c r="CE217" s="157"/>
      <c r="CF217" s="157"/>
      <c r="CG217" s="157"/>
      <c r="CH217" s="157"/>
      <c r="CI217" s="157"/>
      <c r="CJ217" s="157"/>
      <c r="CK217" s="157"/>
      <c r="CL217" s="157"/>
      <c r="CM217" s="157" t="s">
        <v>109</v>
      </c>
      <c r="CN217" s="157"/>
    </row>
    <row r="218" spans="1:1334" s="50" customFormat="1" ht="45.75" customHeight="1">
      <c r="A218" s="589">
        <f>1+A217</f>
        <v>217</v>
      </c>
      <c r="B218" s="151" t="s">
        <v>2462</v>
      </c>
      <c r="C218" s="134" t="s">
        <v>2463</v>
      </c>
      <c r="D218" s="138" t="s">
        <v>340</v>
      </c>
      <c r="E218" s="135">
        <v>45414</v>
      </c>
      <c r="F218" s="136">
        <v>45418</v>
      </c>
      <c r="G218" s="136">
        <v>45509</v>
      </c>
      <c r="H218" s="134" t="s">
        <v>94</v>
      </c>
      <c r="I218" s="139" t="s">
        <v>180</v>
      </c>
      <c r="J218" s="134" t="s">
        <v>2464</v>
      </c>
      <c r="K218" s="251">
        <v>35196433</v>
      </c>
      <c r="L218" s="134">
        <v>4</v>
      </c>
      <c r="M218" s="252" t="s">
        <v>97</v>
      </c>
      <c r="N218" s="141" t="s">
        <v>98</v>
      </c>
      <c r="O218" s="151" t="s">
        <v>493</v>
      </c>
      <c r="P218" s="134" t="s">
        <v>2465</v>
      </c>
      <c r="Q218" s="134" t="s">
        <v>681</v>
      </c>
      <c r="R218" s="143">
        <f>+G218-F218</f>
        <v>91</v>
      </c>
      <c r="S218" s="134" t="s">
        <v>2466</v>
      </c>
      <c r="T218" s="253">
        <v>13200000</v>
      </c>
      <c r="U218" s="254" t="s">
        <v>2467</v>
      </c>
      <c r="V218" s="253">
        <f>+T218</f>
        <v>13200000</v>
      </c>
      <c r="W218" s="255" t="s">
        <v>2468</v>
      </c>
      <c r="X218" s="256" t="s">
        <v>473</v>
      </c>
      <c r="Y218" s="314">
        <f>+Z218+AA218+AB218</f>
        <v>13200000</v>
      </c>
      <c r="Z218" s="148">
        <f>+V218</f>
        <v>13200000</v>
      </c>
      <c r="AA218" s="149">
        <v>0</v>
      </c>
      <c r="AB218" s="150">
        <f>+AC218+AD218+AE218+AF218+AG218+AH218+AI218+AJ218</f>
        <v>0</v>
      </c>
      <c r="AC218" s="149">
        <v>0</v>
      </c>
      <c r="AD218" s="149">
        <v>0</v>
      </c>
      <c r="AE218" s="149">
        <v>0</v>
      </c>
      <c r="AF218" s="149">
        <v>0</v>
      </c>
      <c r="AG218" s="149">
        <v>0</v>
      </c>
      <c r="AH218" s="149">
        <v>0</v>
      </c>
      <c r="AI218" s="149">
        <v>0</v>
      </c>
      <c r="AJ218" s="149">
        <v>0</v>
      </c>
      <c r="AK218" s="142" t="s">
        <v>104</v>
      </c>
      <c r="AL218" s="103" t="s">
        <v>2469</v>
      </c>
      <c r="AM218" s="134" t="s">
        <v>2470</v>
      </c>
      <c r="AN218" s="140">
        <v>21070082</v>
      </c>
      <c r="AO218" s="142" t="s">
        <v>108</v>
      </c>
      <c r="AP218" s="134" t="s">
        <v>108</v>
      </c>
      <c r="AQ218" s="257" t="s">
        <v>108</v>
      </c>
      <c r="AR218" s="142" t="s">
        <v>108</v>
      </c>
      <c r="AS218" s="134" t="s">
        <v>109</v>
      </c>
      <c r="AT218" s="142" t="s">
        <v>109</v>
      </c>
      <c r="AU218" s="142" t="s">
        <v>392</v>
      </c>
      <c r="AV218" s="134"/>
      <c r="AW218" s="134"/>
      <c r="AX218" s="134" t="s">
        <v>109</v>
      </c>
      <c r="AY218" s="134" t="s">
        <v>108</v>
      </c>
      <c r="AZ218" s="156"/>
      <c r="BA218" s="134"/>
      <c r="BB218" s="169"/>
      <c r="BC218" s="156"/>
      <c r="BD218" s="143"/>
      <c r="BE218" s="143"/>
      <c r="BF218" s="143"/>
      <c r="BG218" s="156"/>
      <c r="BH218" s="153">
        <f>T218+BB218</f>
        <v>13200000</v>
      </c>
      <c r="BI218" s="304" t="s">
        <v>135</v>
      </c>
      <c r="BJ218" s="134"/>
      <c r="BK218" s="141" t="s">
        <v>114</v>
      </c>
      <c r="BL218" s="156"/>
      <c r="BM218" s="398" t="s">
        <v>136</v>
      </c>
      <c r="BN218" s="170" t="s">
        <v>964</v>
      </c>
      <c r="BO218" s="141">
        <v>44</v>
      </c>
      <c r="BP218" s="141" t="s">
        <v>108</v>
      </c>
      <c r="BQ218" s="141" t="s">
        <v>108</v>
      </c>
      <c r="BR218" s="141" t="s">
        <v>108</v>
      </c>
      <c r="BS218" s="141" t="s">
        <v>108</v>
      </c>
      <c r="BT218" s="141" t="s">
        <v>108</v>
      </c>
      <c r="BU218" s="166" t="s">
        <v>2471</v>
      </c>
      <c r="BV218" s="141">
        <v>3014394162</v>
      </c>
      <c r="BW218" s="114" t="s">
        <v>2472</v>
      </c>
      <c r="BX218" s="158" t="s">
        <v>839</v>
      </c>
      <c r="BY218" s="141" t="s">
        <v>119</v>
      </c>
      <c r="BZ218" s="259" t="s">
        <v>2473</v>
      </c>
      <c r="CA218" s="157" t="s">
        <v>109</v>
      </c>
      <c r="CB218" s="157" t="s">
        <v>109</v>
      </c>
      <c r="CC218" s="157" t="s">
        <v>109</v>
      </c>
      <c r="CD218" s="157"/>
      <c r="CE218" s="157"/>
      <c r="CF218" s="157"/>
      <c r="CG218" s="157"/>
      <c r="CH218" s="157"/>
      <c r="CI218" s="157"/>
      <c r="CJ218" s="157"/>
      <c r="CK218" s="157"/>
      <c r="CL218" s="157"/>
      <c r="CM218" s="157" t="s">
        <v>109</v>
      </c>
      <c r="CN218" s="157"/>
    </row>
    <row r="219" spans="1:1334" s="50" customFormat="1" ht="45.75" customHeight="1">
      <c r="A219" s="589">
        <f>1+A218</f>
        <v>218</v>
      </c>
      <c r="B219" s="151" t="s">
        <v>2474</v>
      </c>
      <c r="C219" s="134" t="s">
        <v>2475</v>
      </c>
      <c r="D219" s="138" t="s">
        <v>1417</v>
      </c>
      <c r="E219" s="135">
        <v>45414</v>
      </c>
      <c r="F219" s="136">
        <v>45418</v>
      </c>
      <c r="G219" s="136">
        <v>45509</v>
      </c>
      <c r="H219" s="134" t="s">
        <v>94</v>
      </c>
      <c r="I219" s="139" t="s">
        <v>180</v>
      </c>
      <c r="J219" s="158" t="s">
        <v>2476</v>
      </c>
      <c r="K219" s="251">
        <v>2993513</v>
      </c>
      <c r="L219" s="134">
        <v>4</v>
      </c>
      <c r="M219" s="252" t="s">
        <v>97</v>
      </c>
      <c r="N219" s="141" t="s">
        <v>98</v>
      </c>
      <c r="O219" s="151" t="s">
        <v>168</v>
      </c>
      <c r="P219" s="134" t="s">
        <v>2477</v>
      </c>
      <c r="Q219" s="134" t="s">
        <v>681</v>
      </c>
      <c r="R219" s="143">
        <f>+G219-F219</f>
        <v>91</v>
      </c>
      <c r="S219" s="134" t="s">
        <v>2478</v>
      </c>
      <c r="T219" s="253">
        <v>9426000</v>
      </c>
      <c r="U219" s="254" t="s">
        <v>2479</v>
      </c>
      <c r="V219" s="253">
        <f>+T219</f>
        <v>9426000</v>
      </c>
      <c r="W219" s="255" t="s">
        <v>2468</v>
      </c>
      <c r="X219" s="256" t="s">
        <v>473</v>
      </c>
      <c r="Y219" s="314">
        <f>+Z219+AA219+AB219</f>
        <v>9426000</v>
      </c>
      <c r="Z219" s="148">
        <f>+V219</f>
        <v>9426000</v>
      </c>
      <c r="AA219" s="149">
        <v>0</v>
      </c>
      <c r="AB219" s="150">
        <f>+AC219+AD219+AE219+AF219+AG219+AH219+AI219+AJ219</f>
        <v>0</v>
      </c>
      <c r="AC219" s="149">
        <v>0</v>
      </c>
      <c r="AD219" s="149">
        <v>0</v>
      </c>
      <c r="AE219" s="149">
        <v>0</v>
      </c>
      <c r="AF219" s="149">
        <v>0</v>
      </c>
      <c r="AG219" s="149">
        <v>0</v>
      </c>
      <c r="AH219" s="149">
        <v>0</v>
      </c>
      <c r="AI219" s="149">
        <v>0</v>
      </c>
      <c r="AJ219" s="149">
        <v>0</v>
      </c>
      <c r="AK219" s="142" t="s">
        <v>104</v>
      </c>
      <c r="AL219" s="103" t="s">
        <v>2480</v>
      </c>
      <c r="AM219" s="134" t="s">
        <v>2240</v>
      </c>
      <c r="AN219" s="140">
        <v>35472476</v>
      </c>
      <c r="AO219" s="142" t="s">
        <v>108</v>
      </c>
      <c r="AP219" s="134" t="s">
        <v>108</v>
      </c>
      <c r="AQ219" s="257" t="s">
        <v>108</v>
      </c>
      <c r="AR219" s="142" t="s">
        <v>108</v>
      </c>
      <c r="AS219" s="134" t="s">
        <v>109</v>
      </c>
      <c r="AT219" s="142" t="s">
        <v>109</v>
      </c>
      <c r="AU219" s="142" t="s">
        <v>392</v>
      </c>
      <c r="AV219" s="134"/>
      <c r="AW219" s="134"/>
      <c r="AX219" s="134" t="s">
        <v>109</v>
      </c>
      <c r="AY219" s="134" t="s">
        <v>108</v>
      </c>
      <c r="AZ219" s="156"/>
      <c r="BA219" s="134"/>
      <c r="BB219" s="169"/>
      <c r="BC219" s="156"/>
      <c r="BD219" s="143"/>
      <c r="BE219" s="143"/>
      <c r="BF219" s="143"/>
      <c r="BG219" s="156"/>
      <c r="BH219" s="153">
        <f>T219+BB219</f>
        <v>9426000</v>
      </c>
      <c r="BI219" s="166" t="s">
        <v>113</v>
      </c>
      <c r="BJ219" s="134"/>
      <c r="BK219" s="141" t="s">
        <v>114</v>
      </c>
      <c r="BL219" s="156"/>
      <c r="BM219" s="158"/>
      <c r="BN219" s="170" t="s">
        <v>917</v>
      </c>
      <c r="BO219" s="141">
        <v>68</v>
      </c>
      <c r="BP219" s="141" t="s">
        <v>108</v>
      </c>
      <c r="BQ219" s="141" t="s">
        <v>108</v>
      </c>
      <c r="BR219" s="141" t="s">
        <v>108</v>
      </c>
      <c r="BS219" s="141" t="s">
        <v>108</v>
      </c>
      <c r="BT219" s="141" t="s">
        <v>108</v>
      </c>
      <c r="BU219" s="166" t="s">
        <v>2481</v>
      </c>
      <c r="BV219" s="141">
        <v>3142043006</v>
      </c>
      <c r="BW219" s="114" t="s">
        <v>2482</v>
      </c>
      <c r="BX219" s="158" t="s">
        <v>881</v>
      </c>
      <c r="BY219" s="141" t="s">
        <v>119</v>
      </c>
      <c r="BZ219" s="259">
        <v>94680265423</v>
      </c>
      <c r="CA219" s="157" t="s">
        <v>109</v>
      </c>
      <c r="CB219" s="157" t="s">
        <v>109</v>
      </c>
      <c r="CC219" s="157" t="s">
        <v>109</v>
      </c>
      <c r="CD219" s="157"/>
      <c r="CE219" s="157"/>
      <c r="CF219" s="157"/>
      <c r="CG219" s="157"/>
      <c r="CH219" s="157"/>
      <c r="CI219" s="157"/>
      <c r="CJ219" s="157"/>
      <c r="CK219" s="157"/>
      <c r="CL219" s="157"/>
      <c r="CM219" s="157" t="s">
        <v>109</v>
      </c>
      <c r="CN219" s="157"/>
    </row>
    <row r="220" spans="1:1334" s="290" customFormat="1" ht="45.75" customHeight="1">
      <c r="A220" s="589">
        <f>1+A219</f>
        <v>219</v>
      </c>
      <c r="B220" s="151" t="s">
        <v>2483</v>
      </c>
      <c r="C220" s="134" t="s">
        <v>2484</v>
      </c>
      <c r="D220" s="138" t="s">
        <v>93</v>
      </c>
      <c r="E220" s="135">
        <v>45414</v>
      </c>
      <c r="F220" s="136">
        <v>45415</v>
      </c>
      <c r="G220" s="136">
        <v>45657</v>
      </c>
      <c r="H220" s="134" t="s">
        <v>94</v>
      </c>
      <c r="I220" s="139" t="s">
        <v>180</v>
      </c>
      <c r="J220" s="158" t="s">
        <v>2485</v>
      </c>
      <c r="K220" s="251">
        <v>1057589907</v>
      </c>
      <c r="L220" s="134">
        <v>1</v>
      </c>
      <c r="M220" s="252" t="s">
        <v>97</v>
      </c>
      <c r="N220" s="141" t="s">
        <v>98</v>
      </c>
      <c r="O220" s="151" t="s">
        <v>783</v>
      </c>
      <c r="P220" s="134" t="s">
        <v>628</v>
      </c>
      <c r="Q220" s="134" t="s">
        <v>2486</v>
      </c>
      <c r="R220" s="143">
        <f>+G220-F220</f>
        <v>242</v>
      </c>
      <c r="S220" s="134" t="s">
        <v>2487</v>
      </c>
      <c r="T220" s="253">
        <v>35850000</v>
      </c>
      <c r="U220" s="254" t="s">
        <v>2488</v>
      </c>
      <c r="V220" s="253">
        <f>+T220</f>
        <v>35850000</v>
      </c>
      <c r="W220" s="255" t="s">
        <v>2468</v>
      </c>
      <c r="X220" s="256" t="s">
        <v>473</v>
      </c>
      <c r="Y220" s="314">
        <f>+Z220+AA220+AB220</f>
        <v>35850000</v>
      </c>
      <c r="Z220" s="148">
        <f>+V220</f>
        <v>35850000</v>
      </c>
      <c r="AA220" s="149">
        <v>0</v>
      </c>
      <c r="AB220" s="150">
        <f>+AC220+AD220+AE220+AF220+AG220+AH220+AI220+AJ220</f>
        <v>0</v>
      </c>
      <c r="AC220" s="149">
        <v>0</v>
      </c>
      <c r="AD220" s="149">
        <v>0</v>
      </c>
      <c r="AE220" s="149">
        <v>0</v>
      </c>
      <c r="AF220" s="149">
        <v>0</v>
      </c>
      <c r="AG220" s="149">
        <v>0</v>
      </c>
      <c r="AH220" s="149">
        <v>0</v>
      </c>
      <c r="AI220" s="149">
        <v>0</v>
      </c>
      <c r="AJ220" s="149">
        <v>0</v>
      </c>
      <c r="AK220" s="142" t="s">
        <v>104</v>
      </c>
      <c r="AL220" s="103" t="s">
        <v>2489</v>
      </c>
      <c r="AM220" s="134" t="s">
        <v>993</v>
      </c>
      <c r="AN220" s="140">
        <v>1072700083</v>
      </c>
      <c r="AO220" s="142" t="s">
        <v>108</v>
      </c>
      <c r="AP220" s="134" t="s">
        <v>108</v>
      </c>
      <c r="AQ220" s="257" t="s">
        <v>108</v>
      </c>
      <c r="AR220" s="142" t="s">
        <v>108</v>
      </c>
      <c r="AS220" s="134" t="s">
        <v>109</v>
      </c>
      <c r="AT220" s="142" t="s">
        <v>109</v>
      </c>
      <c r="AU220" s="142" t="s">
        <v>392</v>
      </c>
      <c r="AV220" s="134"/>
      <c r="AW220" s="134"/>
      <c r="AX220" s="134" t="s">
        <v>109</v>
      </c>
      <c r="AY220" s="134" t="s">
        <v>108</v>
      </c>
      <c r="AZ220" s="156"/>
      <c r="BA220" s="134"/>
      <c r="BB220" s="169"/>
      <c r="BC220" s="156"/>
      <c r="BD220" s="143"/>
      <c r="BE220" s="143"/>
      <c r="BF220" s="143"/>
      <c r="BG220" s="156"/>
      <c r="BH220" s="153">
        <f>T220+BB220</f>
        <v>35850000</v>
      </c>
      <c r="BI220" s="349" t="s">
        <v>113</v>
      </c>
      <c r="BJ220" s="134"/>
      <c r="BK220" s="141" t="s">
        <v>114</v>
      </c>
      <c r="BL220" s="156"/>
      <c r="BM220" s="158"/>
      <c r="BN220" s="170" t="s">
        <v>964</v>
      </c>
      <c r="BO220" s="141">
        <v>31</v>
      </c>
      <c r="BP220" s="141" t="s">
        <v>108</v>
      </c>
      <c r="BQ220" s="141" t="s">
        <v>108</v>
      </c>
      <c r="BR220" s="141" t="s">
        <v>108</v>
      </c>
      <c r="BS220" s="141" t="s">
        <v>108</v>
      </c>
      <c r="BT220" s="141" t="s">
        <v>108</v>
      </c>
      <c r="BU220" s="166" t="s">
        <v>2490</v>
      </c>
      <c r="BV220" s="141">
        <v>3114448783</v>
      </c>
      <c r="BW220" s="114" t="s">
        <v>2491</v>
      </c>
      <c r="BX220" s="158" t="s">
        <v>118</v>
      </c>
      <c r="BY220" s="141" t="s">
        <v>119</v>
      </c>
      <c r="BZ220" s="259">
        <v>35855857349</v>
      </c>
      <c r="CA220" s="157" t="s">
        <v>109</v>
      </c>
      <c r="CB220" s="157" t="s">
        <v>109</v>
      </c>
      <c r="CC220" s="157" t="s">
        <v>109</v>
      </c>
      <c r="CD220" s="157" t="s">
        <v>109</v>
      </c>
      <c r="CE220" s="157" t="s">
        <v>109</v>
      </c>
      <c r="CF220" s="157" t="s">
        <v>109</v>
      </c>
      <c r="CG220" s="157" t="s">
        <v>109</v>
      </c>
      <c r="CH220" s="157" t="s">
        <v>109</v>
      </c>
      <c r="CI220" s="157"/>
      <c r="CJ220" s="157"/>
      <c r="CK220" s="157"/>
      <c r="CL220" s="157"/>
      <c r="CM220" s="157" t="s">
        <v>109</v>
      </c>
      <c r="CN220" s="157"/>
      <c r="CO220" s="50"/>
      <c r="CP220" s="50"/>
      <c r="CQ220" s="50"/>
      <c r="CR220" s="50"/>
      <c r="CS220" s="50"/>
      <c r="CT220" s="50"/>
      <c r="CU220" s="50"/>
      <c r="CV220" s="50"/>
      <c r="CW220" s="50"/>
      <c r="CX220" s="50"/>
      <c r="CY220" s="50"/>
      <c r="CZ220" s="50"/>
      <c r="DA220" s="50"/>
      <c r="DB220" s="50"/>
      <c r="DC220" s="50"/>
      <c r="DD220" s="50"/>
      <c r="DE220" s="50"/>
      <c r="DF220" s="50"/>
      <c r="DG220" s="50"/>
      <c r="DH220" s="50"/>
      <c r="DI220" s="50"/>
      <c r="DJ220" s="50"/>
      <c r="DK220" s="50"/>
      <c r="DL220" s="50"/>
      <c r="DM220" s="50"/>
      <c r="DN220" s="50"/>
      <c r="DO220" s="50"/>
      <c r="DP220" s="50"/>
      <c r="DQ220" s="50"/>
      <c r="DR220" s="50"/>
      <c r="DS220" s="50"/>
      <c r="DT220" s="50"/>
      <c r="DU220" s="50"/>
      <c r="DV220" s="50"/>
      <c r="DW220" s="50"/>
      <c r="DX220" s="50"/>
      <c r="DY220" s="50"/>
      <c r="DZ220" s="50"/>
      <c r="EA220" s="50"/>
      <c r="EB220" s="50"/>
      <c r="EC220" s="50"/>
      <c r="ED220" s="50"/>
      <c r="EE220" s="50"/>
      <c r="EF220" s="50"/>
      <c r="EG220" s="50"/>
      <c r="EH220" s="50"/>
      <c r="EI220" s="50"/>
      <c r="EJ220" s="50"/>
      <c r="EK220" s="50"/>
      <c r="EL220" s="50"/>
      <c r="EM220" s="50"/>
      <c r="EN220" s="50"/>
      <c r="EO220" s="50"/>
      <c r="EP220" s="50"/>
      <c r="EQ220" s="50"/>
      <c r="ER220" s="50"/>
      <c r="ES220" s="50"/>
      <c r="ET220" s="50"/>
      <c r="EU220" s="50"/>
      <c r="EV220" s="50"/>
      <c r="EW220" s="50"/>
      <c r="EX220" s="50"/>
      <c r="EY220" s="50"/>
      <c r="EZ220" s="50"/>
      <c r="FA220" s="50"/>
      <c r="FB220" s="50"/>
      <c r="FC220" s="50"/>
      <c r="FD220" s="50"/>
      <c r="FE220" s="50"/>
      <c r="FF220" s="50"/>
      <c r="FG220" s="50"/>
      <c r="FH220" s="50"/>
      <c r="FI220" s="50"/>
      <c r="FJ220" s="50"/>
      <c r="FK220" s="50"/>
      <c r="FL220" s="50"/>
      <c r="FM220" s="50"/>
      <c r="FN220" s="50"/>
      <c r="FO220" s="50"/>
      <c r="FP220" s="50"/>
      <c r="FQ220" s="50"/>
      <c r="FR220" s="50"/>
      <c r="FS220" s="50"/>
      <c r="FT220" s="50"/>
      <c r="FU220" s="50"/>
      <c r="FV220" s="50"/>
      <c r="FW220" s="50"/>
      <c r="FX220" s="50"/>
      <c r="FY220" s="50"/>
      <c r="FZ220" s="50"/>
      <c r="GA220" s="50"/>
      <c r="GB220" s="50"/>
      <c r="GC220" s="50"/>
      <c r="GD220" s="50"/>
      <c r="GE220" s="50"/>
      <c r="GF220" s="50"/>
      <c r="GG220" s="50"/>
      <c r="GH220" s="50"/>
      <c r="GI220" s="50"/>
      <c r="GJ220" s="50"/>
      <c r="GK220" s="50"/>
      <c r="GL220" s="50"/>
      <c r="GM220" s="50"/>
      <c r="GN220" s="50"/>
      <c r="GO220" s="50"/>
      <c r="GP220" s="50"/>
      <c r="GQ220" s="50"/>
      <c r="GR220" s="50"/>
      <c r="GS220" s="50"/>
      <c r="GT220" s="50"/>
      <c r="GU220" s="50"/>
      <c r="GV220" s="50"/>
      <c r="GW220" s="50"/>
      <c r="GX220" s="50"/>
      <c r="GY220" s="50"/>
      <c r="GZ220" s="50"/>
      <c r="HA220" s="50"/>
      <c r="HB220" s="50"/>
      <c r="HC220" s="50"/>
      <c r="HD220" s="50"/>
      <c r="HE220" s="50"/>
      <c r="HF220" s="50"/>
      <c r="HG220" s="50"/>
      <c r="HH220" s="50"/>
      <c r="HI220" s="50"/>
      <c r="HJ220" s="50"/>
      <c r="HK220" s="50"/>
      <c r="HL220" s="50"/>
      <c r="HM220" s="50"/>
      <c r="HN220" s="50"/>
      <c r="HO220" s="50"/>
      <c r="HP220" s="50"/>
      <c r="HQ220" s="50"/>
      <c r="HR220" s="50"/>
      <c r="HS220" s="50"/>
      <c r="HT220" s="50"/>
      <c r="HU220" s="50"/>
      <c r="HV220" s="50"/>
      <c r="HW220" s="50"/>
      <c r="HX220" s="50"/>
      <c r="HY220" s="50"/>
      <c r="HZ220" s="50"/>
      <c r="IA220" s="50"/>
      <c r="IB220" s="50"/>
      <c r="IC220" s="50"/>
      <c r="ID220" s="50"/>
      <c r="IE220" s="50"/>
      <c r="IF220" s="50"/>
      <c r="IG220" s="50"/>
      <c r="IH220" s="50"/>
      <c r="II220" s="50"/>
      <c r="IJ220" s="50"/>
      <c r="IK220" s="50"/>
      <c r="IL220" s="50"/>
      <c r="IM220" s="50"/>
      <c r="IN220" s="50"/>
      <c r="IO220" s="50"/>
      <c r="IP220" s="50"/>
      <c r="IQ220" s="50"/>
      <c r="IR220" s="50"/>
      <c r="IS220" s="50"/>
      <c r="IT220" s="50"/>
      <c r="IU220" s="50"/>
      <c r="IV220" s="50"/>
      <c r="IW220" s="50"/>
      <c r="IX220" s="50"/>
      <c r="IY220" s="50"/>
      <c r="IZ220" s="50"/>
      <c r="JA220" s="50"/>
      <c r="JB220" s="50"/>
      <c r="JC220" s="50"/>
      <c r="JD220" s="50"/>
      <c r="JE220" s="50"/>
      <c r="JF220" s="50"/>
      <c r="JG220" s="50"/>
      <c r="JH220" s="50"/>
      <c r="JI220" s="50"/>
      <c r="JJ220" s="50"/>
      <c r="JK220" s="50"/>
      <c r="JL220" s="50"/>
      <c r="JM220" s="50"/>
      <c r="JN220" s="50"/>
      <c r="JO220" s="50"/>
      <c r="JP220" s="50"/>
      <c r="JQ220" s="50"/>
      <c r="JR220" s="50"/>
      <c r="JS220" s="50"/>
      <c r="JT220" s="50"/>
      <c r="JU220" s="50"/>
      <c r="JV220" s="50"/>
      <c r="JW220" s="50"/>
      <c r="JX220" s="50"/>
      <c r="JY220" s="50"/>
      <c r="JZ220" s="50"/>
      <c r="KA220" s="50"/>
      <c r="KB220" s="50"/>
      <c r="KC220" s="50"/>
      <c r="KD220" s="50"/>
      <c r="KE220" s="50"/>
      <c r="KF220" s="50"/>
      <c r="KG220" s="50"/>
      <c r="KH220" s="50"/>
      <c r="KI220" s="50"/>
      <c r="KJ220" s="50"/>
      <c r="KK220" s="50"/>
      <c r="KL220" s="50"/>
      <c r="KM220" s="50"/>
      <c r="KN220" s="50"/>
      <c r="KO220" s="50"/>
      <c r="KP220" s="50"/>
      <c r="KQ220" s="50"/>
      <c r="KR220" s="50"/>
      <c r="KS220" s="50"/>
      <c r="KT220" s="50"/>
      <c r="KU220" s="50"/>
      <c r="KV220" s="50"/>
      <c r="KW220" s="50"/>
      <c r="KX220" s="50"/>
      <c r="KY220" s="50"/>
      <c r="KZ220" s="50"/>
      <c r="LA220" s="50"/>
      <c r="LB220" s="50"/>
      <c r="LC220" s="50"/>
      <c r="LD220" s="50"/>
      <c r="LE220" s="50"/>
      <c r="LF220" s="50"/>
      <c r="LG220" s="50"/>
      <c r="LH220" s="50"/>
      <c r="LI220" s="50"/>
      <c r="LJ220" s="50"/>
      <c r="LK220" s="50"/>
      <c r="LL220" s="50"/>
      <c r="LM220" s="50"/>
      <c r="LN220" s="50"/>
      <c r="LO220" s="50"/>
      <c r="LP220" s="50"/>
      <c r="LQ220" s="50"/>
      <c r="LR220" s="50"/>
      <c r="LS220" s="50"/>
      <c r="LT220" s="50"/>
      <c r="LU220" s="50"/>
      <c r="LV220" s="50"/>
      <c r="LW220" s="50"/>
      <c r="LX220" s="50"/>
      <c r="LY220" s="50"/>
      <c r="LZ220" s="50"/>
      <c r="MA220" s="50"/>
      <c r="MB220" s="50"/>
      <c r="MC220" s="50"/>
      <c r="MD220" s="50"/>
      <c r="ME220" s="50"/>
      <c r="MF220" s="50"/>
      <c r="MG220" s="50"/>
      <c r="MH220" s="50"/>
      <c r="MI220" s="50"/>
      <c r="MJ220" s="50"/>
      <c r="MK220" s="50"/>
      <c r="ML220" s="50"/>
      <c r="MM220" s="50"/>
      <c r="MN220" s="50"/>
      <c r="MO220" s="50"/>
      <c r="MP220" s="50"/>
      <c r="MQ220" s="50"/>
      <c r="MR220" s="50"/>
      <c r="MS220" s="50"/>
      <c r="MT220" s="50"/>
      <c r="MU220" s="50"/>
      <c r="MV220" s="50"/>
      <c r="MW220" s="50"/>
      <c r="MX220" s="50"/>
      <c r="MY220" s="50"/>
      <c r="MZ220" s="50"/>
      <c r="NA220" s="50"/>
      <c r="NB220" s="50"/>
      <c r="NC220" s="50"/>
      <c r="ND220" s="50"/>
      <c r="NE220" s="50"/>
      <c r="NF220" s="50"/>
      <c r="NG220" s="50"/>
      <c r="NH220" s="50"/>
      <c r="NI220" s="50"/>
      <c r="NJ220" s="50"/>
      <c r="NK220" s="50"/>
      <c r="NL220" s="50"/>
      <c r="NM220" s="50"/>
      <c r="NN220" s="50"/>
      <c r="NO220" s="50"/>
      <c r="NP220" s="50"/>
      <c r="NQ220" s="50"/>
      <c r="NR220" s="50"/>
      <c r="NS220" s="50"/>
      <c r="NT220" s="50"/>
      <c r="NU220" s="50"/>
      <c r="NV220" s="50"/>
      <c r="NW220" s="50"/>
      <c r="NX220" s="50"/>
      <c r="NY220" s="50"/>
      <c r="NZ220" s="50"/>
      <c r="OA220" s="50"/>
      <c r="OB220" s="50"/>
      <c r="OC220" s="50"/>
      <c r="OD220" s="50"/>
      <c r="OE220" s="50"/>
      <c r="OF220" s="50"/>
      <c r="OG220" s="50"/>
      <c r="OH220" s="50"/>
      <c r="OI220" s="50"/>
      <c r="OJ220" s="50"/>
      <c r="OK220" s="50"/>
      <c r="OL220" s="50"/>
      <c r="OM220" s="50"/>
      <c r="ON220" s="50"/>
      <c r="OO220" s="50"/>
      <c r="OP220" s="50"/>
      <c r="OQ220" s="50"/>
      <c r="OR220" s="50"/>
      <c r="OS220" s="50"/>
      <c r="OT220" s="50"/>
      <c r="OU220" s="50"/>
      <c r="OV220" s="50"/>
      <c r="OW220" s="50"/>
      <c r="OX220" s="50"/>
      <c r="OY220" s="50"/>
      <c r="OZ220" s="50"/>
      <c r="PA220" s="50"/>
      <c r="PB220" s="50"/>
      <c r="PC220" s="50"/>
      <c r="PD220" s="50"/>
      <c r="PE220" s="50"/>
      <c r="PF220" s="50"/>
      <c r="PG220" s="50"/>
      <c r="PH220" s="50"/>
      <c r="PI220" s="50"/>
      <c r="PJ220" s="50"/>
      <c r="PK220" s="50"/>
      <c r="PL220" s="50"/>
      <c r="PM220" s="50"/>
      <c r="PN220" s="50"/>
      <c r="PO220" s="50"/>
      <c r="PP220" s="50"/>
      <c r="PQ220" s="50"/>
      <c r="PR220" s="50"/>
      <c r="PS220" s="50"/>
      <c r="PT220" s="50"/>
      <c r="PU220" s="50"/>
      <c r="PV220" s="50"/>
      <c r="PW220" s="50"/>
      <c r="PX220" s="50"/>
      <c r="PY220" s="50"/>
      <c r="PZ220" s="50"/>
      <c r="QA220" s="50"/>
      <c r="QB220" s="50"/>
      <c r="QC220" s="50"/>
      <c r="QD220" s="50"/>
      <c r="QE220" s="50"/>
      <c r="QF220" s="50"/>
      <c r="QG220" s="50"/>
      <c r="QH220" s="50"/>
      <c r="QI220" s="50"/>
      <c r="QJ220" s="50"/>
      <c r="QK220" s="50"/>
      <c r="QL220" s="50"/>
      <c r="QM220" s="50"/>
      <c r="QN220" s="50"/>
      <c r="QO220" s="50"/>
      <c r="QP220" s="50"/>
      <c r="QQ220" s="50"/>
      <c r="QR220" s="50"/>
      <c r="QS220" s="50"/>
      <c r="QT220" s="50"/>
      <c r="QU220" s="50"/>
      <c r="QV220" s="50"/>
      <c r="QW220" s="50"/>
      <c r="QX220" s="50"/>
      <c r="QY220" s="50"/>
      <c r="QZ220" s="50"/>
      <c r="RA220" s="50"/>
      <c r="RB220" s="50"/>
      <c r="RC220" s="50"/>
      <c r="RD220" s="50"/>
      <c r="RE220" s="50"/>
      <c r="RF220" s="50"/>
      <c r="RG220" s="50"/>
      <c r="RH220" s="50"/>
      <c r="RI220" s="50"/>
      <c r="RJ220" s="50"/>
      <c r="RK220" s="50"/>
      <c r="RL220" s="50"/>
      <c r="RM220" s="50"/>
      <c r="RN220" s="50"/>
      <c r="RO220" s="50"/>
      <c r="RP220" s="50"/>
      <c r="RQ220" s="50"/>
      <c r="RR220" s="50"/>
      <c r="RS220" s="50"/>
      <c r="RT220" s="50"/>
      <c r="RU220" s="50"/>
      <c r="RV220" s="50"/>
      <c r="RW220" s="50"/>
      <c r="RX220" s="50"/>
      <c r="RY220" s="50"/>
      <c r="RZ220" s="50"/>
      <c r="SA220" s="50"/>
      <c r="SB220" s="50"/>
      <c r="SC220" s="50"/>
      <c r="SD220" s="50"/>
      <c r="SE220" s="50"/>
      <c r="SF220" s="50"/>
      <c r="SG220" s="50"/>
      <c r="SH220" s="50"/>
      <c r="SI220" s="50"/>
      <c r="SJ220" s="50"/>
      <c r="SK220" s="50"/>
      <c r="SL220" s="50"/>
      <c r="SM220" s="50"/>
      <c r="SN220" s="50"/>
      <c r="SO220" s="50"/>
      <c r="SP220" s="50"/>
      <c r="SQ220" s="50"/>
      <c r="SR220" s="50"/>
      <c r="SS220" s="50"/>
      <c r="ST220" s="50"/>
      <c r="SU220" s="50"/>
      <c r="SV220" s="50"/>
      <c r="SW220" s="50"/>
      <c r="SX220" s="50"/>
      <c r="SY220" s="50"/>
      <c r="SZ220" s="50"/>
      <c r="TA220" s="50"/>
      <c r="TB220" s="50"/>
      <c r="TC220" s="50"/>
      <c r="TD220" s="50"/>
      <c r="TE220" s="50"/>
      <c r="TF220" s="50"/>
      <c r="TG220" s="50"/>
      <c r="TH220" s="50"/>
      <c r="TI220" s="50"/>
      <c r="TJ220" s="50"/>
      <c r="TK220" s="50"/>
      <c r="TL220" s="50"/>
      <c r="TM220" s="50"/>
      <c r="TN220" s="50"/>
      <c r="TO220" s="50"/>
      <c r="TP220" s="50"/>
      <c r="TQ220" s="50"/>
      <c r="TR220" s="50"/>
      <c r="TS220" s="50"/>
      <c r="TT220" s="50"/>
      <c r="TU220" s="50"/>
      <c r="TV220" s="50"/>
      <c r="TW220" s="50"/>
      <c r="TX220" s="50"/>
      <c r="TY220" s="50"/>
      <c r="TZ220" s="50"/>
      <c r="UA220" s="50"/>
      <c r="UB220" s="50"/>
      <c r="UC220" s="50"/>
      <c r="UD220" s="50"/>
      <c r="UE220" s="50"/>
      <c r="UF220" s="50"/>
      <c r="UG220" s="50"/>
      <c r="UH220" s="50"/>
      <c r="UI220" s="50"/>
      <c r="UJ220" s="50"/>
      <c r="UK220" s="50"/>
      <c r="UL220" s="50"/>
      <c r="UM220" s="50"/>
      <c r="UN220" s="50"/>
      <c r="UO220" s="50"/>
      <c r="UP220" s="50"/>
      <c r="UQ220" s="50"/>
      <c r="UR220" s="50"/>
      <c r="US220" s="50"/>
      <c r="UT220" s="50"/>
      <c r="UU220" s="50"/>
      <c r="UV220" s="50"/>
      <c r="UW220" s="50"/>
      <c r="UX220" s="50"/>
      <c r="UY220" s="50"/>
      <c r="UZ220" s="50"/>
      <c r="VA220" s="50"/>
      <c r="VB220" s="50"/>
      <c r="VC220" s="50"/>
      <c r="VD220" s="50"/>
      <c r="VE220" s="50"/>
      <c r="VF220" s="50"/>
      <c r="VG220" s="50"/>
      <c r="VH220" s="50"/>
      <c r="VI220" s="50"/>
      <c r="VJ220" s="50"/>
      <c r="VK220" s="50"/>
      <c r="VL220" s="50"/>
      <c r="VM220" s="50"/>
      <c r="VN220" s="50"/>
      <c r="VO220" s="50"/>
      <c r="VP220" s="50"/>
      <c r="VQ220" s="50"/>
      <c r="VR220" s="50"/>
      <c r="VS220" s="50"/>
      <c r="VT220" s="50"/>
      <c r="VU220" s="50"/>
      <c r="VV220" s="50"/>
      <c r="VW220" s="50"/>
      <c r="VX220" s="50"/>
      <c r="VY220" s="50"/>
      <c r="VZ220" s="50"/>
      <c r="WA220" s="50"/>
      <c r="WB220" s="50"/>
      <c r="WC220" s="50"/>
      <c r="WD220" s="50"/>
      <c r="WE220" s="50"/>
      <c r="WF220" s="50"/>
      <c r="WG220" s="50"/>
      <c r="WH220" s="50"/>
      <c r="WI220" s="50"/>
      <c r="WJ220" s="50"/>
      <c r="WK220" s="50"/>
      <c r="WL220" s="50"/>
      <c r="WM220" s="50"/>
      <c r="WN220" s="50"/>
      <c r="WO220" s="50"/>
      <c r="WP220" s="50"/>
      <c r="WQ220" s="50"/>
      <c r="WR220" s="50"/>
      <c r="WS220" s="50"/>
      <c r="WT220" s="50"/>
      <c r="WU220" s="50"/>
      <c r="WV220" s="50"/>
      <c r="WW220" s="50"/>
      <c r="WX220" s="50"/>
      <c r="WY220" s="50"/>
      <c r="WZ220" s="50"/>
      <c r="XA220" s="50"/>
      <c r="XB220" s="50"/>
      <c r="XC220" s="50"/>
      <c r="XD220" s="50"/>
      <c r="XE220" s="50"/>
      <c r="XF220" s="50"/>
      <c r="XG220" s="50"/>
      <c r="XH220" s="50"/>
      <c r="XI220" s="50"/>
      <c r="XJ220" s="50"/>
      <c r="XK220" s="50"/>
      <c r="XL220" s="50"/>
      <c r="XM220" s="50"/>
      <c r="XN220" s="50"/>
      <c r="XO220" s="50"/>
      <c r="XP220" s="50"/>
      <c r="XQ220" s="50"/>
      <c r="XR220" s="50"/>
      <c r="XS220" s="50"/>
      <c r="XT220" s="50"/>
      <c r="XU220" s="50"/>
      <c r="XV220" s="50"/>
      <c r="XW220" s="50"/>
      <c r="XX220" s="50"/>
      <c r="XY220" s="50"/>
      <c r="XZ220" s="50"/>
      <c r="YA220" s="50"/>
      <c r="YB220" s="50"/>
      <c r="YC220" s="50"/>
      <c r="YD220" s="50"/>
      <c r="YE220" s="50"/>
      <c r="YF220" s="50"/>
      <c r="YG220" s="50"/>
      <c r="YH220" s="50"/>
      <c r="YI220" s="50"/>
      <c r="YJ220" s="50"/>
      <c r="YK220" s="50"/>
      <c r="YL220" s="50"/>
      <c r="YM220" s="50"/>
      <c r="YN220" s="50"/>
      <c r="YO220" s="50"/>
      <c r="YP220" s="50"/>
      <c r="YQ220" s="50"/>
      <c r="YR220" s="50"/>
      <c r="YS220" s="50"/>
      <c r="YT220" s="50"/>
      <c r="YU220" s="50"/>
      <c r="YV220" s="50"/>
      <c r="YW220" s="50"/>
      <c r="YX220" s="50"/>
      <c r="YY220" s="50"/>
      <c r="YZ220" s="50"/>
      <c r="ZA220" s="50"/>
      <c r="ZB220" s="50"/>
      <c r="ZC220" s="50"/>
      <c r="ZD220" s="50"/>
      <c r="ZE220" s="50"/>
      <c r="ZF220" s="50"/>
      <c r="ZG220" s="50"/>
      <c r="ZH220" s="50"/>
      <c r="ZI220" s="50"/>
      <c r="ZJ220" s="50"/>
      <c r="ZK220" s="50"/>
      <c r="ZL220" s="50"/>
      <c r="ZM220" s="50"/>
      <c r="ZN220" s="50"/>
      <c r="ZO220" s="50"/>
      <c r="ZP220" s="50"/>
      <c r="ZQ220" s="50"/>
      <c r="ZR220" s="50"/>
      <c r="ZS220" s="50"/>
      <c r="ZT220" s="50"/>
      <c r="ZU220" s="50"/>
      <c r="ZV220" s="50"/>
      <c r="ZW220" s="50"/>
      <c r="ZX220" s="50"/>
      <c r="ZY220" s="50"/>
      <c r="ZZ220" s="50"/>
      <c r="AAA220" s="50"/>
      <c r="AAB220" s="50"/>
      <c r="AAC220" s="50"/>
      <c r="AAD220" s="50"/>
      <c r="AAE220" s="50"/>
      <c r="AAF220" s="50"/>
      <c r="AAG220" s="50"/>
      <c r="AAH220" s="50"/>
      <c r="AAI220" s="50"/>
      <c r="AAJ220" s="50"/>
      <c r="AAK220" s="50"/>
      <c r="AAL220" s="50"/>
      <c r="AAM220" s="50"/>
      <c r="AAN220" s="50"/>
      <c r="AAO220" s="50"/>
      <c r="AAP220" s="50"/>
      <c r="AAQ220" s="50"/>
      <c r="AAR220" s="50"/>
      <c r="AAS220" s="50"/>
      <c r="AAT220" s="50"/>
      <c r="AAU220" s="50"/>
      <c r="AAV220" s="50"/>
      <c r="AAW220" s="50"/>
      <c r="AAX220" s="50"/>
      <c r="AAY220" s="50"/>
      <c r="AAZ220" s="50"/>
      <c r="ABA220" s="50"/>
      <c r="ABB220" s="50"/>
      <c r="ABC220" s="50"/>
      <c r="ABD220" s="50"/>
      <c r="ABE220" s="50"/>
      <c r="ABF220" s="50"/>
      <c r="ABG220" s="50"/>
      <c r="ABH220" s="50"/>
    </row>
    <row r="221" spans="1:1334" s="290" customFormat="1" ht="45.75" customHeight="1">
      <c r="A221" s="589">
        <f>1+A220</f>
        <v>220</v>
      </c>
      <c r="B221" s="151" t="s">
        <v>2492</v>
      </c>
      <c r="C221" s="134" t="s">
        <v>2493</v>
      </c>
      <c r="D221" s="138" t="s">
        <v>93</v>
      </c>
      <c r="E221" s="135">
        <v>45414</v>
      </c>
      <c r="F221" s="136">
        <v>45415</v>
      </c>
      <c r="G221" s="136">
        <v>45657</v>
      </c>
      <c r="H221" s="134" t="s">
        <v>94</v>
      </c>
      <c r="I221" s="139" t="s">
        <v>180</v>
      </c>
      <c r="J221" s="158" t="s">
        <v>2494</v>
      </c>
      <c r="K221" s="251">
        <v>1016044266</v>
      </c>
      <c r="L221" s="134">
        <v>0</v>
      </c>
      <c r="M221" s="252" t="s">
        <v>97</v>
      </c>
      <c r="N221" s="141" t="s">
        <v>98</v>
      </c>
      <c r="O221" s="151" t="s">
        <v>783</v>
      </c>
      <c r="P221" s="134" t="s">
        <v>628</v>
      </c>
      <c r="Q221" s="134" t="s">
        <v>2486</v>
      </c>
      <c r="R221" s="143">
        <f>+G221-F221</f>
        <v>242</v>
      </c>
      <c r="S221" s="134" t="s">
        <v>2487</v>
      </c>
      <c r="T221" s="253">
        <v>35850000</v>
      </c>
      <c r="U221" s="254" t="s">
        <v>2495</v>
      </c>
      <c r="V221" s="253">
        <f>+T221</f>
        <v>35850000</v>
      </c>
      <c r="W221" s="255" t="s">
        <v>2468</v>
      </c>
      <c r="X221" s="256" t="s">
        <v>473</v>
      </c>
      <c r="Y221" s="314">
        <f>+Z221+AA221+AB221</f>
        <v>35850000</v>
      </c>
      <c r="Z221" s="148">
        <f>+V221</f>
        <v>35850000</v>
      </c>
      <c r="AA221" s="149">
        <v>0</v>
      </c>
      <c r="AB221" s="150">
        <f>+AC221+AD221+AE221+AF221+AG221+AH221+AI221+AJ221</f>
        <v>0</v>
      </c>
      <c r="AC221" s="149">
        <v>0</v>
      </c>
      <c r="AD221" s="149">
        <v>0</v>
      </c>
      <c r="AE221" s="149">
        <v>0</v>
      </c>
      <c r="AF221" s="149">
        <v>0</v>
      </c>
      <c r="AG221" s="149">
        <v>0</v>
      </c>
      <c r="AH221" s="149">
        <v>0</v>
      </c>
      <c r="AI221" s="149">
        <v>0</v>
      </c>
      <c r="AJ221" s="149">
        <v>0</v>
      </c>
      <c r="AK221" s="142" t="s">
        <v>104</v>
      </c>
      <c r="AL221" s="103" t="s">
        <v>2496</v>
      </c>
      <c r="AM221" s="134" t="s">
        <v>993</v>
      </c>
      <c r="AN221" s="140">
        <v>1072700083</v>
      </c>
      <c r="AO221" s="142" t="s">
        <v>108</v>
      </c>
      <c r="AP221" s="134" t="s">
        <v>108</v>
      </c>
      <c r="AQ221" s="257" t="s">
        <v>108</v>
      </c>
      <c r="AR221" s="142" t="s">
        <v>108</v>
      </c>
      <c r="AS221" s="134" t="s">
        <v>109</v>
      </c>
      <c r="AT221" s="142" t="s">
        <v>109</v>
      </c>
      <c r="AU221" s="142" t="s">
        <v>392</v>
      </c>
      <c r="AV221" s="134"/>
      <c r="AW221" s="134"/>
      <c r="AX221" s="134" t="s">
        <v>109</v>
      </c>
      <c r="AY221" s="134" t="s">
        <v>108</v>
      </c>
      <c r="AZ221" s="156"/>
      <c r="BA221" s="134"/>
      <c r="BB221" s="169"/>
      <c r="BC221" s="156"/>
      <c r="BD221" s="143"/>
      <c r="BE221" s="143"/>
      <c r="BF221" s="143"/>
      <c r="BG221" s="156"/>
      <c r="BH221" s="153">
        <f>T221+BB221</f>
        <v>35850000</v>
      </c>
      <c r="BI221" s="349" t="s">
        <v>113</v>
      </c>
      <c r="BJ221" s="134"/>
      <c r="BK221" s="141" t="s">
        <v>114</v>
      </c>
      <c r="BL221" s="156"/>
      <c r="BM221" s="158"/>
      <c r="BN221" s="170" t="s">
        <v>917</v>
      </c>
      <c r="BO221" s="141">
        <v>32</v>
      </c>
      <c r="BP221" s="141" t="s">
        <v>578</v>
      </c>
      <c r="BQ221" s="141" t="s">
        <v>108</v>
      </c>
      <c r="BR221" s="141" t="s">
        <v>108</v>
      </c>
      <c r="BS221" s="141" t="s">
        <v>108</v>
      </c>
      <c r="BT221" s="141" t="s">
        <v>108</v>
      </c>
      <c r="BU221" s="166" t="s">
        <v>2497</v>
      </c>
      <c r="BV221" s="141">
        <v>3208989835</v>
      </c>
      <c r="BW221" s="114" t="s">
        <v>2498</v>
      </c>
      <c r="BX221" s="158" t="s">
        <v>304</v>
      </c>
      <c r="BY221" s="141" t="s">
        <v>119</v>
      </c>
      <c r="BZ221" s="259" t="s">
        <v>2499</v>
      </c>
      <c r="CA221" s="157" t="s">
        <v>109</v>
      </c>
      <c r="CB221" s="157" t="s">
        <v>109</v>
      </c>
      <c r="CC221" s="157" t="s">
        <v>109</v>
      </c>
      <c r="CD221" s="157" t="s">
        <v>109</v>
      </c>
      <c r="CE221" s="157" t="s">
        <v>109</v>
      </c>
      <c r="CF221" s="157" t="s">
        <v>109</v>
      </c>
      <c r="CG221" s="157" t="s">
        <v>109</v>
      </c>
      <c r="CH221" s="157" t="s">
        <v>109</v>
      </c>
      <c r="CI221" s="157"/>
      <c r="CJ221" s="157"/>
      <c r="CK221" s="157"/>
      <c r="CL221" s="157"/>
      <c r="CM221" s="157" t="s">
        <v>109</v>
      </c>
      <c r="CN221" s="157"/>
      <c r="CO221" s="50"/>
      <c r="CP221" s="50"/>
      <c r="CQ221" s="50"/>
      <c r="CR221" s="50"/>
      <c r="CS221" s="50"/>
      <c r="CT221" s="50"/>
      <c r="CU221" s="50"/>
      <c r="CV221" s="50"/>
      <c r="CW221" s="50"/>
      <c r="CX221" s="50"/>
      <c r="CY221" s="50"/>
      <c r="CZ221" s="50"/>
      <c r="DA221" s="50"/>
      <c r="DB221" s="50"/>
      <c r="DC221" s="50"/>
      <c r="DD221" s="50"/>
      <c r="DE221" s="50"/>
      <c r="DF221" s="50"/>
      <c r="DG221" s="50"/>
      <c r="DH221" s="50"/>
      <c r="DI221" s="50"/>
      <c r="DJ221" s="50"/>
      <c r="DK221" s="50"/>
      <c r="DL221" s="50"/>
      <c r="DM221" s="50"/>
      <c r="DN221" s="50"/>
      <c r="DO221" s="50"/>
      <c r="DP221" s="50"/>
      <c r="DQ221" s="50"/>
      <c r="DR221" s="50"/>
      <c r="DS221" s="50"/>
      <c r="DT221" s="50"/>
      <c r="DU221" s="50"/>
      <c r="DV221" s="50"/>
      <c r="DW221" s="50"/>
      <c r="DX221" s="50"/>
      <c r="DY221" s="50"/>
      <c r="DZ221" s="50"/>
      <c r="EA221" s="50"/>
      <c r="EB221" s="50"/>
      <c r="EC221" s="50"/>
      <c r="ED221" s="50"/>
      <c r="EE221" s="50"/>
      <c r="EF221" s="50"/>
      <c r="EG221" s="50"/>
      <c r="EH221" s="50"/>
      <c r="EI221" s="50"/>
      <c r="EJ221" s="50"/>
      <c r="EK221" s="50"/>
      <c r="EL221" s="50"/>
      <c r="EM221" s="50"/>
      <c r="EN221" s="50"/>
      <c r="EO221" s="50"/>
      <c r="EP221" s="50"/>
      <c r="EQ221" s="50"/>
      <c r="ER221" s="50"/>
      <c r="ES221" s="50"/>
      <c r="ET221" s="50"/>
      <c r="EU221" s="50"/>
      <c r="EV221" s="50"/>
      <c r="EW221" s="50"/>
      <c r="EX221" s="50"/>
      <c r="EY221" s="50"/>
      <c r="EZ221" s="50"/>
      <c r="FA221" s="50"/>
      <c r="FB221" s="50"/>
      <c r="FC221" s="50"/>
      <c r="FD221" s="50"/>
      <c r="FE221" s="50"/>
      <c r="FF221" s="50"/>
      <c r="FG221" s="50"/>
      <c r="FH221" s="50"/>
      <c r="FI221" s="50"/>
      <c r="FJ221" s="50"/>
      <c r="FK221" s="50"/>
      <c r="FL221" s="50"/>
      <c r="FM221" s="50"/>
      <c r="FN221" s="50"/>
      <c r="FO221" s="50"/>
      <c r="FP221" s="50"/>
      <c r="FQ221" s="50"/>
      <c r="FR221" s="50"/>
      <c r="FS221" s="50"/>
      <c r="FT221" s="50"/>
      <c r="FU221" s="50"/>
      <c r="FV221" s="50"/>
      <c r="FW221" s="50"/>
      <c r="FX221" s="50"/>
      <c r="FY221" s="50"/>
      <c r="FZ221" s="50"/>
      <c r="GA221" s="50"/>
      <c r="GB221" s="50"/>
      <c r="GC221" s="50"/>
      <c r="GD221" s="50"/>
      <c r="GE221" s="50"/>
      <c r="GF221" s="50"/>
      <c r="GG221" s="50"/>
      <c r="GH221" s="50"/>
      <c r="GI221" s="50"/>
      <c r="GJ221" s="50"/>
      <c r="GK221" s="50"/>
      <c r="GL221" s="50"/>
      <c r="GM221" s="50"/>
      <c r="GN221" s="50"/>
      <c r="GO221" s="50"/>
      <c r="GP221" s="50"/>
      <c r="GQ221" s="50"/>
      <c r="GR221" s="50"/>
      <c r="GS221" s="50"/>
      <c r="GT221" s="50"/>
      <c r="GU221" s="50"/>
      <c r="GV221" s="50"/>
      <c r="GW221" s="50"/>
      <c r="GX221" s="50"/>
      <c r="GY221" s="50"/>
      <c r="GZ221" s="50"/>
      <c r="HA221" s="50"/>
      <c r="HB221" s="50"/>
      <c r="HC221" s="50"/>
      <c r="HD221" s="50"/>
      <c r="HE221" s="50"/>
      <c r="HF221" s="50"/>
      <c r="HG221" s="50"/>
      <c r="HH221" s="50"/>
      <c r="HI221" s="50"/>
      <c r="HJ221" s="50"/>
      <c r="HK221" s="50"/>
      <c r="HL221" s="50"/>
      <c r="HM221" s="50"/>
      <c r="HN221" s="50"/>
      <c r="HO221" s="50"/>
      <c r="HP221" s="50"/>
      <c r="HQ221" s="50"/>
      <c r="HR221" s="50"/>
      <c r="HS221" s="50"/>
      <c r="HT221" s="50"/>
      <c r="HU221" s="50"/>
      <c r="HV221" s="50"/>
      <c r="HW221" s="50"/>
      <c r="HX221" s="50"/>
      <c r="HY221" s="50"/>
      <c r="HZ221" s="50"/>
      <c r="IA221" s="50"/>
      <c r="IB221" s="50"/>
      <c r="IC221" s="50"/>
      <c r="ID221" s="50"/>
      <c r="IE221" s="50"/>
      <c r="IF221" s="50"/>
      <c r="IG221" s="50"/>
      <c r="IH221" s="50"/>
      <c r="II221" s="50"/>
      <c r="IJ221" s="50"/>
      <c r="IK221" s="50"/>
      <c r="IL221" s="50"/>
      <c r="IM221" s="50"/>
      <c r="IN221" s="50"/>
      <c r="IO221" s="50"/>
      <c r="IP221" s="50"/>
      <c r="IQ221" s="50"/>
      <c r="IR221" s="50"/>
      <c r="IS221" s="50"/>
      <c r="IT221" s="50"/>
      <c r="IU221" s="50"/>
      <c r="IV221" s="50"/>
      <c r="IW221" s="50"/>
      <c r="IX221" s="50"/>
      <c r="IY221" s="50"/>
      <c r="IZ221" s="50"/>
      <c r="JA221" s="50"/>
      <c r="JB221" s="50"/>
      <c r="JC221" s="50"/>
      <c r="JD221" s="50"/>
      <c r="JE221" s="50"/>
      <c r="JF221" s="50"/>
      <c r="JG221" s="50"/>
      <c r="JH221" s="50"/>
      <c r="JI221" s="50"/>
      <c r="JJ221" s="50"/>
      <c r="JK221" s="50"/>
      <c r="JL221" s="50"/>
      <c r="JM221" s="50"/>
      <c r="JN221" s="50"/>
      <c r="JO221" s="50"/>
      <c r="JP221" s="50"/>
      <c r="JQ221" s="50"/>
      <c r="JR221" s="50"/>
      <c r="JS221" s="50"/>
      <c r="JT221" s="50"/>
      <c r="JU221" s="50"/>
      <c r="JV221" s="50"/>
      <c r="JW221" s="50"/>
      <c r="JX221" s="50"/>
      <c r="JY221" s="50"/>
      <c r="JZ221" s="50"/>
      <c r="KA221" s="50"/>
      <c r="KB221" s="50"/>
      <c r="KC221" s="50"/>
      <c r="KD221" s="50"/>
      <c r="KE221" s="50"/>
      <c r="KF221" s="50"/>
      <c r="KG221" s="50"/>
      <c r="KH221" s="50"/>
      <c r="KI221" s="50"/>
      <c r="KJ221" s="50"/>
      <c r="KK221" s="50"/>
      <c r="KL221" s="50"/>
      <c r="KM221" s="50"/>
      <c r="KN221" s="50"/>
      <c r="KO221" s="50"/>
      <c r="KP221" s="50"/>
      <c r="KQ221" s="50"/>
      <c r="KR221" s="50"/>
      <c r="KS221" s="50"/>
      <c r="KT221" s="50"/>
      <c r="KU221" s="50"/>
      <c r="KV221" s="50"/>
      <c r="KW221" s="50"/>
      <c r="KX221" s="50"/>
      <c r="KY221" s="50"/>
      <c r="KZ221" s="50"/>
      <c r="LA221" s="50"/>
      <c r="LB221" s="50"/>
      <c r="LC221" s="50"/>
      <c r="LD221" s="50"/>
      <c r="LE221" s="50"/>
      <c r="LF221" s="50"/>
      <c r="LG221" s="50"/>
      <c r="LH221" s="50"/>
      <c r="LI221" s="50"/>
      <c r="LJ221" s="50"/>
      <c r="LK221" s="50"/>
      <c r="LL221" s="50"/>
      <c r="LM221" s="50"/>
      <c r="LN221" s="50"/>
      <c r="LO221" s="50"/>
      <c r="LP221" s="50"/>
      <c r="LQ221" s="50"/>
      <c r="LR221" s="50"/>
      <c r="LS221" s="50"/>
      <c r="LT221" s="50"/>
      <c r="LU221" s="50"/>
      <c r="LV221" s="50"/>
      <c r="LW221" s="50"/>
      <c r="LX221" s="50"/>
      <c r="LY221" s="50"/>
      <c r="LZ221" s="50"/>
      <c r="MA221" s="50"/>
      <c r="MB221" s="50"/>
      <c r="MC221" s="50"/>
      <c r="MD221" s="50"/>
      <c r="ME221" s="50"/>
      <c r="MF221" s="50"/>
      <c r="MG221" s="50"/>
      <c r="MH221" s="50"/>
      <c r="MI221" s="50"/>
      <c r="MJ221" s="50"/>
      <c r="MK221" s="50"/>
      <c r="ML221" s="50"/>
      <c r="MM221" s="50"/>
      <c r="MN221" s="50"/>
      <c r="MO221" s="50"/>
      <c r="MP221" s="50"/>
      <c r="MQ221" s="50"/>
      <c r="MR221" s="50"/>
      <c r="MS221" s="50"/>
      <c r="MT221" s="50"/>
      <c r="MU221" s="50"/>
      <c r="MV221" s="50"/>
      <c r="MW221" s="50"/>
      <c r="MX221" s="50"/>
      <c r="MY221" s="50"/>
      <c r="MZ221" s="50"/>
      <c r="NA221" s="50"/>
      <c r="NB221" s="50"/>
      <c r="NC221" s="50"/>
      <c r="ND221" s="50"/>
      <c r="NE221" s="50"/>
      <c r="NF221" s="50"/>
      <c r="NG221" s="50"/>
      <c r="NH221" s="50"/>
      <c r="NI221" s="50"/>
      <c r="NJ221" s="50"/>
      <c r="NK221" s="50"/>
      <c r="NL221" s="50"/>
      <c r="NM221" s="50"/>
      <c r="NN221" s="50"/>
      <c r="NO221" s="50"/>
      <c r="NP221" s="50"/>
      <c r="NQ221" s="50"/>
      <c r="NR221" s="50"/>
      <c r="NS221" s="50"/>
      <c r="NT221" s="50"/>
      <c r="NU221" s="50"/>
      <c r="NV221" s="50"/>
      <c r="NW221" s="50"/>
      <c r="NX221" s="50"/>
      <c r="NY221" s="50"/>
      <c r="NZ221" s="50"/>
      <c r="OA221" s="50"/>
      <c r="OB221" s="50"/>
      <c r="OC221" s="50"/>
      <c r="OD221" s="50"/>
      <c r="OE221" s="50"/>
      <c r="OF221" s="50"/>
      <c r="OG221" s="50"/>
      <c r="OH221" s="50"/>
      <c r="OI221" s="50"/>
      <c r="OJ221" s="50"/>
      <c r="OK221" s="50"/>
      <c r="OL221" s="50"/>
      <c r="OM221" s="50"/>
      <c r="ON221" s="50"/>
      <c r="OO221" s="50"/>
      <c r="OP221" s="50"/>
      <c r="OQ221" s="50"/>
      <c r="OR221" s="50"/>
      <c r="OS221" s="50"/>
      <c r="OT221" s="50"/>
      <c r="OU221" s="50"/>
      <c r="OV221" s="50"/>
      <c r="OW221" s="50"/>
      <c r="OX221" s="50"/>
      <c r="OY221" s="50"/>
      <c r="OZ221" s="50"/>
      <c r="PA221" s="50"/>
      <c r="PB221" s="50"/>
      <c r="PC221" s="50"/>
      <c r="PD221" s="50"/>
      <c r="PE221" s="50"/>
      <c r="PF221" s="50"/>
      <c r="PG221" s="50"/>
      <c r="PH221" s="50"/>
      <c r="PI221" s="50"/>
      <c r="PJ221" s="50"/>
      <c r="PK221" s="50"/>
      <c r="PL221" s="50"/>
      <c r="PM221" s="50"/>
      <c r="PN221" s="50"/>
      <c r="PO221" s="50"/>
      <c r="PP221" s="50"/>
      <c r="PQ221" s="50"/>
      <c r="PR221" s="50"/>
      <c r="PS221" s="50"/>
      <c r="PT221" s="50"/>
      <c r="PU221" s="50"/>
      <c r="PV221" s="50"/>
      <c r="PW221" s="50"/>
      <c r="PX221" s="50"/>
      <c r="PY221" s="50"/>
      <c r="PZ221" s="50"/>
      <c r="QA221" s="50"/>
      <c r="QB221" s="50"/>
      <c r="QC221" s="50"/>
      <c r="QD221" s="50"/>
      <c r="QE221" s="50"/>
      <c r="QF221" s="50"/>
      <c r="QG221" s="50"/>
      <c r="QH221" s="50"/>
      <c r="QI221" s="50"/>
      <c r="QJ221" s="50"/>
      <c r="QK221" s="50"/>
      <c r="QL221" s="50"/>
      <c r="QM221" s="50"/>
      <c r="QN221" s="50"/>
      <c r="QO221" s="50"/>
      <c r="QP221" s="50"/>
      <c r="QQ221" s="50"/>
      <c r="QR221" s="50"/>
      <c r="QS221" s="50"/>
      <c r="QT221" s="50"/>
      <c r="QU221" s="50"/>
      <c r="QV221" s="50"/>
      <c r="QW221" s="50"/>
      <c r="QX221" s="50"/>
      <c r="QY221" s="50"/>
      <c r="QZ221" s="50"/>
      <c r="RA221" s="50"/>
      <c r="RB221" s="50"/>
      <c r="RC221" s="50"/>
      <c r="RD221" s="50"/>
      <c r="RE221" s="50"/>
      <c r="RF221" s="50"/>
      <c r="RG221" s="50"/>
      <c r="RH221" s="50"/>
      <c r="RI221" s="50"/>
      <c r="RJ221" s="50"/>
      <c r="RK221" s="50"/>
      <c r="RL221" s="50"/>
      <c r="RM221" s="50"/>
      <c r="RN221" s="50"/>
      <c r="RO221" s="50"/>
      <c r="RP221" s="50"/>
      <c r="RQ221" s="50"/>
      <c r="RR221" s="50"/>
      <c r="RS221" s="50"/>
      <c r="RT221" s="50"/>
      <c r="RU221" s="50"/>
      <c r="RV221" s="50"/>
      <c r="RW221" s="50"/>
      <c r="RX221" s="50"/>
      <c r="RY221" s="50"/>
      <c r="RZ221" s="50"/>
      <c r="SA221" s="50"/>
      <c r="SB221" s="50"/>
      <c r="SC221" s="50"/>
      <c r="SD221" s="50"/>
      <c r="SE221" s="50"/>
      <c r="SF221" s="50"/>
      <c r="SG221" s="50"/>
      <c r="SH221" s="50"/>
      <c r="SI221" s="50"/>
      <c r="SJ221" s="50"/>
      <c r="SK221" s="50"/>
      <c r="SL221" s="50"/>
      <c r="SM221" s="50"/>
      <c r="SN221" s="50"/>
      <c r="SO221" s="50"/>
      <c r="SP221" s="50"/>
      <c r="SQ221" s="50"/>
      <c r="SR221" s="50"/>
      <c r="SS221" s="50"/>
      <c r="ST221" s="50"/>
      <c r="SU221" s="50"/>
      <c r="SV221" s="50"/>
      <c r="SW221" s="50"/>
      <c r="SX221" s="50"/>
      <c r="SY221" s="50"/>
      <c r="SZ221" s="50"/>
      <c r="TA221" s="50"/>
      <c r="TB221" s="50"/>
      <c r="TC221" s="50"/>
      <c r="TD221" s="50"/>
      <c r="TE221" s="50"/>
      <c r="TF221" s="50"/>
      <c r="TG221" s="50"/>
      <c r="TH221" s="50"/>
      <c r="TI221" s="50"/>
      <c r="TJ221" s="50"/>
      <c r="TK221" s="50"/>
      <c r="TL221" s="50"/>
      <c r="TM221" s="50"/>
      <c r="TN221" s="50"/>
      <c r="TO221" s="50"/>
      <c r="TP221" s="50"/>
      <c r="TQ221" s="50"/>
      <c r="TR221" s="50"/>
      <c r="TS221" s="50"/>
      <c r="TT221" s="50"/>
      <c r="TU221" s="50"/>
      <c r="TV221" s="50"/>
      <c r="TW221" s="50"/>
      <c r="TX221" s="50"/>
      <c r="TY221" s="50"/>
      <c r="TZ221" s="50"/>
      <c r="UA221" s="50"/>
      <c r="UB221" s="50"/>
      <c r="UC221" s="50"/>
      <c r="UD221" s="50"/>
      <c r="UE221" s="50"/>
      <c r="UF221" s="50"/>
      <c r="UG221" s="50"/>
      <c r="UH221" s="50"/>
      <c r="UI221" s="50"/>
      <c r="UJ221" s="50"/>
      <c r="UK221" s="50"/>
      <c r="UL221" s="50"/>
      <c r="UM221" s="50"/>
      <c r="UN221" s="50"/>
      <c r="UO221" s="50"/>
      <c r="UP221" s="50"/>
      <c r="UQ221" s="50"/>
      <c r="UR221" s="50"/>
      <c r="US221" s="50"/>
      <c r="UT221" s="50"/>
      <c r="UU221" s="50"/>
      <c r="UV221" s="50"/>
      <c r="UW221" s="50"/>
      <c r="UX221" s="50"/>
      <c r="UY221" s="50"/>
      <c r="UZ221" s="50"/>
      <c r="VA221" s="50"/>
      <c r="VB221" s="50"/>
      <c r="VC221" s="50"/>
      <c r="VD221" s="50"/>
      <c r="VE221" s="50"/>
      <c r="VF221" s="50"/>
      <c r="VG221" s="50"/>
      <c r="VH221" s="50"/>
      <c r="VI221" s="50"/>
      <c r="VJ221" s="50"/>
      <c r="VK221" s="50"/>
      <c r="VL221" s="50"/>
      <c r="VM221" s="50"/>
      <c r="VN221" s="50"/>
      <c r="VO221" s="50"/>
      <c r="VP221" s="50"/>
      <c r="VQ221" s="50"/>
      <c r="VR221" s="50"/>
      <c r="VS221" s="50"/>
      <c r="VT221" s="50"/>
      <c r="VU221" s="50"/>
      <c r="VV221" s="50"/>
      <c r="VW221" s="50"/>
      <c r="VX221" s="50"/>
      <c r="VY221" s="50"/>
      <c r="VZ221" s="50"/>
      <c r="WA221" s="50"/>
      <c r="WB221" s="50"/>
      <c r="WC221" s="50"/>
      <c r="WD221" s="50"/>
      <c r="WE221" s="50"/>
      <c r="WF221" s="50"/>
      <c r="WG221" s="50"/>
      <c r="WH221" s="50"/>
      <c r="WI221" s="50"/>
      <c r="WJ221" s="50"/>
      <c r="WK221" s="50"/>
      <c r="WL221" s="50"/>
      <c r="WM221" s="50"/>
      <c r="WN221" s="50"/>
      <c r="WO221" s="50"/>
      <c r="WP221" s="50"/>
      <c r="WQ221" s="50"/>
      <c r="WR221" s="50"/>
      <c r="WS221" s="50"/>
      <c r="WT221" s="50"/>
      <c r="WU221" s="50"/>
      <c r="WV221" s="50"/>
      <c r="WW221" s="50"/>
      <c r="WX221" s="50"/>
      <c r="WY221" s="50"/>
      <c r="WZ221" s="50"/>
      <c r="XA221" s="50"/>
      <c r="XB221" s="50"/>
      <c r="XC221" s="50"/>
      <c r="XD221" s="50"/>
      <c r="XE221" s="50"/>
      <c r="XF221" s="50"/>
      <c r="XG221" s="50"/>
      <c r="XH221" s="50"/>
      <c r="XI221" s="50"/>
      <c r="XJ221" s="50"/>
      <c r="XK221" s="50"/>
      <c r="XL221" s="50"/>
      <c r="XM221" s="50"/>
      <c r="XN221" s="50"/>
      <c r="XO221" s="50"/>
      <c r="XP221" s="50"/>
      <c r="XQ221" s="50"/>
      <c r="XR221" s="50"/>
      <c r="XS221" s="50"/>
      <c r="XT221" s="50"/>
      <c r="XU221" s="50"/>
      <c r="XV221" s="50"/>
      <c r="XW221" s="50"/>
      <c r="XX221" s="50"/>
      <c r="XY221" s="50"/>
      <c r="XZ221" s="50"/>
      <c r="YA221" s="50"/>
      <c r="YB221" s="50"/>
      <c r="YC221" s="50"/>
      <c r="YD221" s="50"/>
      <c r="YE221" s="50"/>
      <c r="YF221" s="50"/>
      <c r="YG221" s="50"/>
      <c r="YH221" s="50"/>
      <c r="YI221" s="50"/>
      <c r="YJ221" s="50"/>
      <c r="YK221" s="50"/>
      <c r="YL221" s="50"/>
      <c r="YM221" s="50"/>
      <c r="YN221" s="50"/>
      <c r="YO221" s="50"/>
      <c r="YP221" s="50"/>
      <c r="YQ221" s="50"/>
      <c r="YR221" s="50"/>
      <c r="YS221" s="50"/>
      <c r="YT221" s="50"/>
      <c r="YU221" s="50"/>
      <c r="YV221" s="50"/>
      <c r="YW221" s="50"/>
      <c r="YX221" s="50"/>
      <c r="YY221" s="50"/>
      <c r="YZ221" s="50"/>
      <c r="ZA221" s="50"/>
      <c r="ZB221" s="50"/>
      <c r="ZC221" s="50"/>
      <c r="ZD221" s="50"/>
      <c r="ZE221" s="50"/>
      <c r="ZF221" s="50"/>
      <c r="ZG221" s="50"/>
      <c r="ZH221" s="50"/>
      <c r="ZI221" s="50"/>
      <c r="ZJ221" s="50"/>
      <c r="ZK221" s="50"/>
      <c r="ZL221" s="50"/>
      <c r="ZM221" s="50"/>
      <c r="ZN221" s="50"/>
      <c r="ZO221" s="50"/>
      <c r="ZP221" s="50"/>
      <c r="ZQ221" s="50"/>
      <c r="ZR221" s="50"/>
      <c r="ZS221" s="50"/>
      <c r="ZT221" s="50"/>
      <c r="ZU221" s="50"/>
      <c r="ZV221" s="50"/>
      <c r="ZW221" s="50"/>
      <c r="ZX221" s="50"/>
      <c r="ZY221" s="50"/>
      <c r="ZZ221" s="50"/>
      <c r="AAA221" s="50"/>
      <c r="AAB221" s="50"/>
      <c r="AAC221" s="50"/>
      <c r="AAD221" s="50"/>
      <c r="AAE221" s="50"/>
      <c r="AAF221" s="50"/>
      <c r="AAG221" s="50"/>
      <c r="AAH221" s="50"/>
      <c r="AAI221" s="50"/>
      <c r="AAJ221" s="50"/>
      <c r="AAK221" s="50"/>
      <c r="AAL221" s="50"/>
      <c r="AAM221" s="50"/>
      <c r="AAN221" s="50"/>
      <c r="AAO221" s="50"/>
      <c r="AAP221" s="50"/>
      <c r="AAQ221" s="50"/>
      <c r="AAR221" s="50"/>
      <c r="AAS221" s="50"/>
      <c r="AAT221" s="50"/>
      <c r="AAU221" s="50"/>
      <c r="AAV221" s="50"/>
      <c r="AAW221" s="50"/>
      <c r="AAX221" s="50"/>
      <c r="AAY221" s="50"/>
      <c r="AAZ221" s="50"/>
      <c r="ABA221" s="50"/>
      <c r="ABB221" s="50"/>
      <c r="ABC221" s="50"/>
      <c r="ABD221" s="50"/>
      <c r="ABE221" s="50"/>
      <c r="ABF221" s="50"/>
      <c r="ABG221" s="50"/>
      <c r="ABH221" s="50"/>
    </row>
    <row r="222" spans="1:1334" s="290" customFormat="1" ht="45.75" customHeight="1">
      <c r="A222" s="589">
        <f>1+A221</f>
        <v>221</v>
      </c>
      <c r="B222" s="151" t="s">
        <v>2500</v>
      </c>
      <c r="C222" s="134" t="s">
        <v>2501</v>
      </c>
      <c r="D222" s="138" t="s">
        <v>93</v>
      </c>
      <c r="E222" s="135">
        <v>45414</v>
      </c>
      <c r="F222" s="136">
        <v>45415</v>
      </c>
      <c r="G222" s="136">
        <v>45657</v>
      </c>
      <c r="H222" s="134" t="s">
        <v>94</v>
      </c>
      <c r="I222" s="139" t="s">
        <v>180</v>
      </c>
      <c r="J222" s="158" t="s">
        <v>2502</v>
      </c>
      <c r="K222" s="251">
        <v>1026253497</v>
      </c>
      <c r="L222" s="134">
        <v>8</v>
      </c>
      <c r="M222" s="252" t="s">
        <v>97</v>
      </c>
      <c r="N222" s="141" t="s">
        <v>98</v>
      </c>
      <c r="O222" s="151" t="s">
        <v>783</v>
      </c>
      <c r="P222" s="134" t="s">
        <v>628</v>
      </c>
      <c r="Q222" s="134" t="s">
        <v>2486</v>
      </c>
      <c r="R222" s="143">
        <f>+G222-F222</f>
        <v>242</v>
      </c>
      <c r="S222" s="134" t="s">
        <v>2487</v>
      </c>
      <c r="T222" s="253">
        <v>35850000</v>
      </c>
      <c r="U222" s="254" t="s">
        <v>2503</v>
      </c>
      <c r="V222" s="253">
        <f>+T222</f>
        <v>35850000</v>
      </c>
      <c r="W222" s="255" t="s">
        <v>2468</v>
      </c>
      <c r="X222" s="256" t="s">
        <v>473</v>
      </c>
      <c r="Y222" s="314">
        <f>+Z222+AA222+AB222</f>
        <v>35850000</v>
      </c>
      <c r="Z222" s="148">
        <f>+V222</f>
        <v>35850000</v>
      </c>
      <c r="AA222" s="149">
        <v>0</v>
      </c>
      <c r="AB222" s="150">
        <f>+AC222+AD222+AE222+AF222+AG222+AH222+AI222+AJ222</f>
        <v>0</v>
      </c>
      <c r="AC222" s="149">
        <v>0</v>
      </c>
      <c r="AD222" s="149">
        <v>0</v>
      </c>
      <c r="AE222" s="149">
        <v>0</v>
      </c>
      <c r="AF222" s="149">
        <v>0</v>
      </c>
      <c r="AG222" s="149">
        <v>0</v>
      </c>
      <c r="AH222" s="149">
        <v>0</v>
      </c>
      <c r="AI222" s="149">
        <v>0</v>
      </c>
      <c r="AJ222" s="149">
        <v>0</v>
      </c>
      <c r="AK222" s="142" t="s">
        <v>104</v>
      </c>
      <c r="AL222" s="103" t="s">
        <v>2504</v>
      </c>
      <c r="AM222" s="134" t="s">
        <v>993</v>
      </c>
      <c r="AN222" s="140">
        <v>1072700083</v>
      </c>
      <c r="AO222" s="142" t="s">
        <v>108</v>
      </c>
      <c r="AP222" s="134" t="s">
        <v>108</v>
      </c>
      <c r="AQ222" s="257" t="s">
        <v>108</v>
      </c>
      <c r="AR222" s="142" t="s">
        <v>108</v>
      </c>
      <c r="AS222" s="134" t="s">
        <v>109</v>
      </c>
      <c r="AT222" s="142" t="s">
        <v>109</v>
      </c>
      <c r="AU222" s="142" t="s">
        <v>392</v>
      </c>
      <c r="AV222" s="134"/>
      <c r="AW222" s="134"/>
      <c r="AX222" s="134" t="s">
        <v>109</v>
      </c>
      <c r="AY222" s="134" t="s">
        <v>108</v>
      </c>
      <c r="AZ222" s="156"/>
      <c r="BA222" s="134"/>
      <c r="BB222" s="169"/>
      <c r="BC222" s="156"/>
      <c r="BD222" s="143"/>
      <c r="BE222" s="143"/>
      <c r="BF222" s="143"/>
      <c r="BG222" s="156"/>
      <c r="BH222" s="153">
        <f>T222+BB222</f>
        <v>35850000</v>
      </c>
      <c r="BI222" s="349" t="s">
        <v>113</v>
      </c>
      <c r="BJ222" s="134"/>
      <c r="BK222" s="141" t="s">
        <v>114</v>
      </c>
      <c r="BL222" s="156"/>
      <c r="BM222" s="158"/>
      <c r="BN222" s="170" t="s">
        <v>964</v>
      </c>
      <c r="BO222" s="141">
        <v>38</v>
      </c>
      <c r="BP222" s="141" t="s">
        <v>108</v>
      </c>
      <c r="BQ222" s="141" t="s">
        <v>108</v>
      </c>
      <c r="BR222" s="141" t="s">
        <v>108</v>
      </c>
      <c r="BS222" s="141" t="s">
        <v>108</v>
      </c>
      <c r="BT222" s="141" t="s">
        <v>108</v>
      </c>
      <c r="BU222" s="166" t="s">
        <v>2505</v>
      </c>
      <c r="BV222" s="141">
        <v>3105495344</v>
      </c>
      <c r="BW222" s="114" t="s">
        <v>2506</v>
      </c>
      <c r="BX222" s="158" t="s">
        <v>839</v>
      </c>
      <c r="BY222" s="141" t="s">
        <v>119</v>
      </c>
      <c r="BZ222" s="259" t="s">
        <v>2507</v>
      </c>
      <c r="CA222" s="157" t="s">
        <v>109</v>
      </c>
      <c r="CB222" s="157" t="s">
        <v>109</v>
      </c>
      <c r="CC222" s="157" t="s">
        <v>109</v>
      </c>
      <c r="CD222" s="157" t="s">
        <v>109</v>
      </c>
      <c r="CE222" s="157" t="s">
        <v>109</v>
      </c>
      <c r="CF222" s="157" t="s">
        <v>109</v>
      </c>
      <c r="CG222" s="157" t="s">
        <v>109</v>
      </c>
      <c r="CH222" s="157" t="s">
        <v>109</v>
      </c>
      <c r="CI222" s="157"/>
      <c r="CJ222" s="157"/>
      <c r="CK222" s="157"/>
      <c r="CL222" s="157"/>
      <c r="CM222" s="157" t="s">
        <v>109</v>
      </c>
      <c r="CN222" s="157"/>
      <c r="CO222" s="50"/>
      <c r="CP222" s="50"/>
      <c r="CQ222" s="50"/>
      <c r="CR222" s="50"/>
      <c r="CS222" s="50"/>
      <c r="CT222" s="50"/>
      <c r="CU222" s="50"/>
      <c r="CV222" s="50"/>
      <c r="CW222" s="50"/>
      <c r="CX222" s="50"/>
      <c r="CY222" s="50"/>
      <c r="CZ222" s="50"/>
      <c r="DA222" s="50"/>
      <c r="DB222" s="50"/>
      <c r="DC222" s="50"/>
      <c r="DD222" s="50"/>
      <c r="DE222" s="50"/>
      <c r="DF222" s="50"/>
      <c r="DG222" s="50"/>
      <c r="DH222" s="50"/>
      <c r="DI222" s="50"/>
      <c r="DJ222" s="50"/>
      <c r="DK222" s="50"/>
      <c r="DL222" s="50"/>
      <c r="DM222" s="50"/>
      <c r="DN222" s="50"/>
      <c r="DO222" s="50"/>
      <c r="DP222" s="50"/>
      <c r="DQ222" s="50"/>
      <c r="DR222" s="50"/>
      <c r="DS222" s="50"/>
      <c r="DT222" s="50"/>
      <c r="DU222" s="50"/>
      <c r="DV222" s="50"/>
      <c r="DW222" s="50"/>
      <c r="DX222" s="50"/>
      <c r="DY222" s="50"/>
      <c r="DZ222" s="50"/>
      <c r="EA222" s="50"/>
      <c r="EB222" s="50"/>
      <c r="EC222" s="50"/>
      <c r="ED222" s="50"/>
      <c r="EE222" s="50"/>
      <c r="EF222" s="50"/>
      <c r="EG222" s="50"/>
      <c r="EH222" s="50"/>
      <c r="EI222" s="50"/>
      <c r="EJ222" s="50"/>
      <c r="EK222" s="50"/>
      <c r="EL222" s="50"/>
      <c r="EM222" s="50"/>
      <c r="EN222" s="50"/>
      <c r="EO222" s="50"/>
      <c r="EP222" s="50"/>
      <c r="EQ222" s="50"/>
      <c r="ER222" s="50"/>
      <c r="ES222" s="50"/>
      <c r="ET222" s="50"/>
      <c r="EU222" s="50"/>
      <c r="EV222" s="50"/>
      <c r="EW222" s="50"/>
      <c r="EX222" s="50"/>
      <c r="EY222" s="50"/>
      <c r="EZ222" s="50"/>
      <c r="FA222" s="50"/>
      <c r="FB222" s="50"/>
      <c r="FC222" s="50"/>
      <c r="FD222" s="50"/>
      <c r="FE222" s="50"/>
      <c r="FF222" s="50"/>
      <c r="FG222" s="50"/>
      <c r="FH222" s="50"/>
      <c r="FI222" s="50"/>
      <c r="FJ222" s="50"/>
      <c r="FK222" s="50"/>
      <c r="FL222" s="50"/>
      <c r="FM222" s="50"/>
      <c r="FN222" s="50"/>
      <c r="FO222" s="50"/>
      <c r="FP222" s="50"/>
      <c r="FQ222" s="50"/>
      <c r="FR222" s="50"/>
      <c r="FS222" s="50"/>
      <c r="FT222" s="50"/>
      <c r="FU222" s="50"/>
      <c r="FV222" s="50"/>
      <c r="FW222" s="50"/>
      <c r="FX222" s="50"/>
      <c r="FY222" s="50"/>
      <c r="FZ222" s="50"/>
      <c r="GA222" s="50"/>
      <c r="GB222" s="50"/>
      <c r="GC222" s="50"/>
      <c r="GD222" s="50"/>
      <c r="GE222" s="50"/>
      <c r="GF222" s="50"/>
      <c r="GG222" s="50"/>
      <c r="GH222" s="50"/>
      <c r="GI222" s="50"/>
      <c r="GJ222" s="50"/>
      <c r="GK222" s="50"/>
      <c r="GL222" s="50"/>
      <c r="GM222" s="50"/>
      <c r="GN222" s="50"/>
      <c r="GO222" s="50"/>
      <c r="GP222" s="50"/>
      <c r="GQ222" s="50"/>
      <c r="GR222" s="50"/>
      <c r="GS222" s="50"/>
      <c r="GT222" s="50"/>
      <c r="GU222" s="50"/>
      <c r="GV222" s="50"/>
      <c r="GW222" s="50"/>
      <c r="GX222" s="50"/>
      <c r="GY222" s="50"/>
      <c r="GZ222" s="50"/>
      <c r="HA222" s="50"/>
      <c r="HB222" s="50"/>
      <c r="HC222" s="50"/>
      <c r="HD222" s="50"/>
      <c r="HE222" s="50"/>
      <c r="HF222" s="50"/>
      <c r="HG222" s="50"/>
      <c r="HH222" s="50"/>
      <c r="HI222" s="50"/>
      <c r="HJ222" s="50"/>
      <c r="HK222" s="50"/>
      <c r="HL222" s="50"/>
      <c r="HM222" s="50"/>
      <c r="HN222" s="50"/>
      <c r="HO222" s="50"/>
      <c r="HP222" s="50"/>
      <c r="HQ222" s="50"/>
      <c r="HR222" s="50"/>
      <c r="HS222" s="50"/>
      <c r="HT222" s="50"/>
      <c r="HU222" s="50"/>
      <c r="HV222" s="50"/>
      <c r="HW222" s="50"/>
      <c r="HX222" s="50"/>
      <c r="HY222" s="50"/>
      <c r="HZ222" s="50"/>
      <c r="IA222" s="50"/>
      <c r="IB222" s="50"/>
      <c r="IC222" s="50"/>
      <c r="ID222" s="50"/>
      <c r="IE222" s="50"/>
      <c r="IF222" s="50"/>
      <c r="IG222" s="50"/>
      <c r="IH222" s="50"/>
      <c r="II222" s="50"/>
      <c r="IJ222" s="50"/>
      <c r="IK222" s="50"/>
      <c r="IL222" s="50"/>
      <c r="IM222" s="50"/>
      <c r="IN222" s="50"/>
      <c r="IO222" s="50"/>
      <c r="IP222" s="50"/>
      <c r="IQ222" s="50"/>
      <c r="IR222" s="50"/>
      <c r="IS222" s="50"/>
      <c r="IT222" s="50"/>
      <c r="IU222" s="50"/>
      <c r="IV222" s="50"/>
      <c r="IW222" s="50"/>
      <c r="IX222" s="50"/>
      <c r="IY222" s="50"/>
      <c r="IZ222" s="50"/>
      <c r="JA222" s="50"/>
      <c r="JB222" s="50"/>
      <c r="JC222" s="50"/>
      <c r="JD222" s="50"/>
      <c r="JE222" s="50"/>
      <c r="JF222" s="50"/>
      <c r="JG222" s="50"/>
      <c r="JH222" s="50"/>
      <c r="JI222" s="50"/>
      <c r="JJ222" s="50"/>
      <c r="JK222" s="50"/>
      <c r="JL222" s="50"/>
      <c r="JM222" s="50"/>
      <c r="JN222" s="50"/>
      <c r="JO222" s="50"/>
      <c r="JP222" s="50"/>
      <c r="JQ222" s="50"/>
      <c r="JR222" s="50"/>
      <c r="JS222" s="50"/>
      <c r="JT222" s="50"/>
      <c r="JU222" s="50"/>
      <c r="JV222" s="50"/>
      <c r="JW222" s="50"/>
      <c r="JX222" s="50"/>
      <c r="JY222" s="50"/>
      <c r="JZ222" s="50"/>
      <c r="KA222" s="50"/>
      <c r="KB222" s="50"/>
      <c r="KC222" s="50"/>
      <c r="KD222" s="50"/>
      <c r="KE222" s="50"/>
      <c r="KF222" s="50"/>
      <c r="KG222" s="50"/>
      <c r="KH222" s="50"/>
      <c r="KI222" s="50"/>
      <c r="KJ222" s="50"/>
      <c r="KK222" s="50"/>
      <c r="KL222" s="50"/>
      <c r="KM222" s="50"/>
      <c r="KN222" s="50"/>
      <c r="KO222" s="50"/>
      <c r="KP222" s="50"/>
      <c r="KQ222" s="50"/>
      <c r="KR222" s="50"/>
      <c r="KS222" s="50"/>
      <c r="KT222" s="50"/>
      <c r="KU222" s="50"/>
      <c r="KV222" s="50"/>
      <c r="KW222" s="50"/>
      <c r="KX222" s="50"/>
      <c r="KY222" s="50"/>
      <c r="KZ222" s="50"/>
      <c r="LA222" s="50"/>
      <c r="LB222" s="50"/>
      <c r="LC222" s="50"/>
      <c r="LD222" s="50"/>
      <c r="LE222" s="50"/>
      <c r="LF222" s="50"/>
      <c r="LG222" s="50"/>
      <c r="LH222" s="50"/>
      <c r="LI222" s="50"/>
      <c r="LJ222" s="50"/>
      <c r="LK222" s="50"/>
      <c r="LL222" s="50"/>
      <c r="LM222" s="50"/>
      <c r="LN222" s="50"/>
      <c r="LO222" s="50"/>
      <c r="LP222" s="50"/>
      <c r="LQ222" s="50"/>
      <c r="LR222" s="50"/>
      <c r="LS222" s="50"/>
      <c r="LT222" s="50"/>
      <c r="LU222" s="50"/>
      <c r="LV222" s="50"/>
      <c r="LW222" s="50"/>
      <c r="LX222" s="50"/>
      <c r="LY222" s="50"/>
      <c r="LZ222" s="50"/>
      <c r="MA222" s="50"/>
      <c r="MB222" s="50"/>
      <c r="MC222" s="50"/>
      <c r="MD222" s="50"/>
      <c r="ME222" s="50"/>
      <c r="MF222" s="50"/>
      <c r="MG222" s="50"/>
      <c r="MH222" s="50"/>
      <c r="MI222" s="50"/>
      <c r="MJ222" s="50"/>
      <c r="MK222" s="50"/>
      <c r="ML222" s="50"/>
      <c r="MM222" s="50"/>
      <c r="MN222" s="50"/>
      <c r="MO222" s="50"/>
      <c r="MP222" s="50"/>
      <c r="MQ222" s="50"/>
      <c r="MR222" s="50"/>
      <c r="MS222" s="50"/>
      <c r="MT222" s="50"/>
      <c r="MU222" s="50"/>
      <c r="MV222" s="50"/>
      <c r="MW222" s="50"/>
      <c r="MX222" s="50"/>
      <c r="MY222" s="50"/>
      <c r="MZ222" s="50"/>
      <c r="NA222" s="50"/>
      <c r="NB222" s="50"/>
      <c r="NC222" s="50"/>
      <c r="ND222" s="50"/>
      <c r="NE222" s="50"/>
      <c r="NF222" s="50"/>
      <c r="NG222" s="50"/>
      <c r="NH222" s="50"/>
      <c r="NI222" s="50"/>
      <c r="NJ222" s="50"/>
      <c r="NK222" s="50"/>
      <c r="NL222" s="50"/>
      <c r="NM222" s="50"/>
      <c r="NN222" s="50"/>
      <c r="NO222" s="50"/>
      <c r="NP222" s="50"/>
      <c r="NQ222" s="50"/>
      <c r="NR222" s="50"/>
      <c r="NS222" s="50"/>
      <c r="NT222" s="50"/>
      <c r="NU222" s="50"/>
      <c r="NV222" s="50"/>
      <c r="NW222" s="50"/>
      <c r="NX222" s="50"/>
      <c r="NY222" s="50"/>
      <c r="NZ222" s="50"/>
      <c r="OA222" s="50"/>
      <c r="OB222" s="50"/>
      <c r="OC222" s="50"/>
      <c r="OD222" s="50"/>
      <c r="OE222" s="50"/>
      <c r="OF222" s="50"/>
      <c r="OG222" s="50"/>
      <c r="OH222" s="50"/>
      <c r="OI222" s="50"/>
      <c r="OJ222" s="50"/>
      <c r="OK222" s="50"/>
      <c r="OL222" s="50"/>
      <c r="OM222" s="50"/>
      <c r="ON222" s="50"/>
      <c r="OO222" s="50"/>
      <c r="OP222" s="50"/>
      <c r="OQ222" s="50"/>
      <c r="OR222" s="50"/>
      <c r="OS222" s="50"/>
      <c r="OT222" s="50"/>
      <c r="OU222" s="50"/>
      <c r="OV222" s="50"/>
      <c r="OW222" s="50"/>
      <c r="OX222" s="50"/>
      <c r="OY222" s="50"/>
      <c r="OZ222" s="50"/>
      <c r="PA222" s="50"/>
      <c r="PB222" s="50"/>
      <c r="PC222" s="50"/>
      <c r="PD222" s="50"/>
      <c r="PE222" s="50"/>
      <c r="PF222" s="50"/>
      <c r="PG222" s="50"/>
      <c r="PH222" s="50"/>
      <c r="PI222" s="50"/>
      <c r="PJ222" s="50"/>
      <c r="PK222" s="50"/>
      <c r="PL222" s="50"/>
      <c r="PM222" s="50"/>
      <c r="PN222" s="50"/>
      <c r="PO222" s="50"/>
      <c r="PP222" s="50"/>
      <c r="PQ222" s="50"/>
      <c r="PR222" s="50"/>
      <c r="PS222" s="50"/>
      <c r="PT222" s="50"/>
      <c r="PU222" s="50"/>
      <c r="PV222" s="50"/>
      <c r="PW222" s="50"/>
      <c r="PX222" s="50"/>
      <c r="PY222" s="50"/>
      <c r="PZ222" s="50"/>
      <c r="QA222" s="50"/>
      <c r="QB222" s="50"/>
      <c r="QC222" s="50"/>
      <c r="QD222" s="50"/>
      <c r="QE222" s="50"/>
      <c r="QF222" s="50"/>
      <c r="QG222" s="50"/>
      <c r="QH222" s="50"/>
      <c r="QI222" s="50"/>
      <c r="QJ222" s="50"/>
      <c r="QK222" s="50"/>
      <c r="QL222" s="50"/>
      <c r="QM222" s="50"/>
      <c r="QN222" s="50"/>
      <c r="QO222" s="50"/>
      <c r="QP222" s="50"/>
      <c r="QQ222" s="50"/>
      <c r="QR222" s="50"/>
      <c r="QS222" s="50"/>
      <c r="QT222" s="50"/>
      <c r="QU222" s="50"/>
      <c r="QV222" s="50"/>
      <c r="QW222" s="50"/>
      <c r="QX222" s="50"/>
      <c r="QY222" s="50"/>
      <c r="QZ222" s="50"/>
      <c r="RA222" s="50"/>
      <c r="RB222" s="50"/>
      <c r="RC222" s="50"/>
      <c r="RD222" s="50"/>
      <c r="RE222" s="50"/>
      <c r="RF222" s="50"/>
      <c r="RG222" s="50"/>
      <c r="RH222" s="50"/>
      <c r="RI222" s="50"/>
      <c r="RJ222" s="50"/>
      <c r="RK222" s="50"/>
      <c r="RL222" s="50"/>
      <c r="RM222" s="50"/>
      <c r="RN222" s="50"/>
      <c r="RO222" s="50"/>
      <c r="RP222" s="50"/>
      <c r="RQ222" s="50"/>
      <c r="RR222" s="50"/>
      <c r="RS222" s="50"/>
      <c r="RT222" s="50"/>
      <c r="RU222" s="50"/>
      <c r="RV222" s="50"/>
      <c r="RW222" s="50"/>
      <c r="RX222" s="50"/>
      <c r="RY222" s="50"/>
      <c r="RZ222" s="50"/>
      <c r="SA222" s="50"/>
      <c r="SB222" s="50"/>
      <c r="SC222" s="50"/>
      <c r="SD222" s="50"/>
      <c r="SE222" s="50"/>
      <c r="SF222" s="50"/>
      <c r="SG222" s="50"/>
      <c r="SH222" s="50"/>
      <c r="SI222" s="50"/>
      <c r="SJ222" s="50"/>
      <c r="SK222" s="50"/>
      <c r="SL222" s="50"/>
      <c r="SM222" s="50"/>
      <c r="SN222" s="50"/>
      <c r="SO222" s="50"/>
      <c r="SP222" s="50"/>
      <c r="SQ222" s="50"/>
      <c r="SR222" s="50"/>
      <c r="SS222" s="50"/>
      <c r="ST222" s="50"/>
      <c r="SU222" s="50"/>
      <c r="SV222" s="50"/>
      <c r="SW222" s="50"/>
      <c r="SX222" s="50"/>
      <c r="SY222" s="50"/>
      <c r="SZ222" s="50"/>
      <c r="TA222" s="50"/>
      <c r="TB222" s="50"/>
      <c r="TC222" s="50"/>
      <c r="TD222" s="50"/>
      <c r="TE222" s="50"/>
      <c r="TF222" s="50"/>
      <c r="TG222" s="50"/>
      <c r="TH222" s="50"/>
      <c r="TI222" s="50"/>
      <c r="TJ222" s="50"/>
      <c r="TK222" s="50"/>
      <c r="TL222" s="50"/>
      <c r="TM222" s="50"/>
      <c r="TN222" s="50"/>
      <c r="TO222" s="50"/>
      <c r="TP222" s="50"/>
      <c r="TQ222" s="50"/>
      <c r="TR222" s="50"/>
      <c r="TS222" s="50"/>
      <c r="TT222" s="50"/>
      <c r="TU222" s="50"/>
      <c r="TV222" s="50"/>
      <c r="TW222" s="50"/>
      <c r="TX222" s="50"/>
      <c r="TY222" s="50"/>
      <c r="TZ222" s="50"/>
      <c r="UA222" s="50"/>
      <c r="UB222" s="50"/>
      <c r="UC222" s="50"/>
      <c r="UD222" s="50"/>
      <c r="UE222" s="50"/>
      <c r="UF222" s="50"/>
      <c r="UG222" s="50"/>
      <c r="UH222" s="50"/>
      <c r="UI222" s="50"/>
      <c r="UJ222" s="50"/>
      <c r="UK222" s="50"/>
      <c r="UL222" s="50"/>
      <c r="UM222" s="50"/>
      <c r="UN222" s="50"/>
      <c r="UO222" s="50"/>
      <c r="UP222" s="50"/>
      <c r="UQ222" s="50"/>
      <c r="UR222" s="50"/>
      <c r="US222" s="50"/>
      <c r="UT222" s="50"/>
      <c r="UU222" s="50"/>
      <c r="UV222" s="50"/>
      <c r="UW222" s="50"/>
      <c r="UX222" s="50"/>
      <c r="UY222" s="50"/>
      <c r="UZ222" s="50"/>
      <c r="VA222" s="50"/>
      <c r="VB222" s="50"/>
      <c r="VC222" s="50"/>
      <c r="VD222" s="50"/>
      <c r="VE222" s="50"/>
      <c r="VF222" s="50"/>
      <c r="VG222" s="50"/>
      <c r="VH222" s="50"/>
      <c r="VI222" s="50"/>
      <c r="VJ222" s="50"/>
      <c r="VK222" s="50"/>
      <c r="VL222" s="50"/>
      <c r="VM222" s="50"/>
      <c r="VN222" s="50"/>
      <c r="VO222" s="50"/>
      <c r="VP222" s="50"/>
      <c r="VQ222" s="50"/>
      <c r="VR222" s="50"/>
      <c r="VS222" s="50"/>
      <c r="VT222" s="50"/>
      <c r="VU222" s="50"/>
      <c r="VV222" s="50"/>
      <c r="VW222" s="50"/>
      <c r="VX222" s="50"/>
      <c r="VY222" s="50"/>
      <c r="VZ222" s="50"/>
      <c r="WA222" s="50"/>
      <c r="WB222" s="50"/>
      <c r="WC222" s="50"/>
      <c r="WD222" s="50"/>
      <c r="WE222" s="50"/>
      <c r="WF222" s="50"/>
      <c r="WG222" s="50"/>
      <c r="WH222" s="50"/>
      <c r="WI222" s="50"/>
      <c r="WJ222" s="50"/>
      <c r="WK222" s="50"/>
      <c r="WL222" s="50"/>
      <c r="WM222" s="50"/>
      <c r="WN222" s="50"/>
      <c r="WO222" s="50"/>
      <c r="WP222" s="50"/>
      <c r="WQ222" s="50"/>
      <c r="WR222" s="50"/>
      <c r="WS222" s="50"/>
      <c r="WT222" s="50"/>
      <c r="WU222" s="50"/>
      <c r="WV222" s="50"/>
      <c r="WW222" s="50"/>
      <c r="WX222" s="50"/>
      <c r="WY222" s="50"/>
      <c r="WZ222" s="50"/>
      <c r="XA222" s="50"/>
      <c r="XB222" s="50"/>
      <c r="XC222" s="50"/>
      <c r="XD222" s="50"/>
      <c r="XE222" s="50"/>
      <c r="XF222" s="50"/>
      <c r="XG222" s="50"/>
      <c r="XH222" s="50"/>
      <c r="XI222" s="50"/>
      <c r="XJ222" s="50"/>
      <c r="XK222" s="50"/>
      <c r="XL222" s="50"/>
      <c r="XM222" s="50"/>
      <c r="XN222" s="50"/>
      <c r="XO222" s="50"/>
      <c r="XP222" s="50"/>
      <c r="XQ222" s="50"/>
      <c r="XR222" s="50"/>
      <c r="XS222" s="50"/>
      <c r="XT222" s="50"/>
      <c r="XU222" s="50"/>
      <c r="XV222" s="50"/>
      <c r="XW222" s="50"/>
      <c r="XX222" s="50"/>
      <c r="XY222" s="50"/>
      <c r="XZ222" s="50"/>
      <c r="YA222" s="50"/>
      <c r="YB222" s="50"/>
      <c r="YC222" s="50"/>
      <c r="YD222" s="50"/>
      <c r="YE222" s="50"/>
      <c r="YF222" s="50"/>
      <c r="YG222" s="50"/>
      <c r="YH222" s="50"/>
      <c r="YI222" s="50"/>
      <c r="YJ222" s="50"/>
      <c r="YK222" s="50"/>
      <c r="YL222" s="50"/>
      <c r="YM222" s="50"/>
      <c r="YN222" s="50"/>
      <c r="YO222" s="50"/>
      <c r="YP222" s="50"/>
      <c r="YQ222" s="50"/>
      <c r="YR222" s="50"/>
      <c r="YS222" s="50"/>
      <c r="YT222" s="50"/>
      <c r="YU222" s="50"/>
      <c r="YV222" s="50"/>
      <c r="YW222" s="50"/>
      <c r="YX222" s="50"/>
      <c r="YY222" s="50"/>
      <c r="YZ222" s="50"/>
      <c r="ZA222" s="50"/>
      <c r="ZB222" s="50"/>
      <c r="ZC222" s="50"/>
      <c r="ZD222" s="50"/>
      <c r="ZE222" s="50"/>
      <c r="ZF222" s="50"/>
      <c r="ZG222" s="50"/>
      <c r="ZH222" s="50"/>
      <c r="ZI222" s="50"/>
      <c r="ZJ222" s="50"/>
      <c r="ZK222" s="50"/>
      <c r="ZL222" s="50"/>
      <c r="ZM222" s="50"/>
      <c r="ZN222" s="50"/>
      <c r="ZO222" s="50"/>
      <c r="ZP222" s="50"/>
      <c r="ZQ222" s="50"/>
      <c r="ZR222" s="50"/>
      <c r="ZS222" s="50"/>
      <c r="ZT222" s="50"/>
      <c r="ZU222" s="50"/>
      <c r="ZV222" s="50"/>
      <c r="ZW222" s="50"/>
      <c r="ZX222" s="50"/>
      <c r="ZY222" s="50"/>
      <c r="ZZ222" s="50"/>
      <c r="AAA222" s="50"/>
      <c r="AAB222" s="50"/>
      <c r="AAC222" s="50"/>
      <c r="AAD222" s="50"/>
      <c r="AAE222" s="50"/>
      <c r="AAF222" s="50"/>
      <c r="AAG222" s="50"/>
      <c r="AAH222" s="50"/>
      <c r="AAI222" s="50"/>
      <c r="AAJ222" s="50"/>
      <c r="AAK222" s="50"/>
      <c r="AAL222" s="50"/>
      <c r="AAM222" s="50"/>
      <c r="AAN222" s="50"/>
      <c r="AAO222" s="50"/>
      <c r="AAP222" s="50"/>
      <c r="AAQ222" s="50"/>
      <c r="AAR222" s="50"/>
      <c r="AAS222" s="50"/>
      <c r="AAT222" s="50"/>
      <c r="AAU222" s="50"/>
      <c r="AAV222" s="50"/>
      <c r="AAW222" s="50"/>
      <c r="AAX222" s="50"/>
      <c r="AAY222" s="50"/>
      <c r="AAZ222" s="50"/>
      <c r="ABA222" s="50"/>
      <c r="ABB222" s="50"/>
      <c r="ABC222" s="50"/>
      <c r="ABD222" s="50"/>
      <c r="ABE222" s="50"/>
      <c r="ABF222" s="50"/>
      <c r="ABG222" s="50"/>
      <c r="ABH222" s="50"/>
    </row>
    <row r="223" spans="1:1334" s="50" customFormat="1" ht="45.75" customHeight="1">
      <c r="A223" s="589">
        <f>1+A222</f>
        <v>222</v>
      </c>
      <c r="B223" s="151" t="s">
        <v>2508</v>
      </c>
      <c r="C223" s="134" t="s">
        <v>2509</v>
      </c>
      <c r="D223" s="138" t="s">
        <v>491</v>
      </c>
      <c r="E223" s="135">
        <v>45415</v>
      </c>
      <c r="F223" s="136">
        <v>45418</v>
      </c>
      <c r="G223" s="136">
        <v>45540</v>
      </c>
      <c r="H223" s="134" t="s">
        <v>94</v>
      </c>
      <c r="I223" s="139" t="s">
        <v>95</v>
      </c>
      <c r="J223" s="158" t="s">
        <v>2510</v>
      </c>
      <c r="K223" s="251">
        <v>1072661319</v>
      </c>
      <c r="L223" s="134">
        <v>2</v>
      </c>
      <c r="M223" s="252" t="s">
        <v>97</v>
      </c>
      <c r="N223" s="141" t="s">
        <v>98</v>
      </c>
      <c r="O223" s="151" t="s">
        <v>2287</v>
      </c>
      <c r="P223" s="134" t="s">
        <v>2511</v>
      </c>
      <c r="Q223" s="134" t="s">
        <v>928</v>
      </c>
      <c r="R223" s="143">
        <f>+G223-F223</f>
        <v>122</v>
      </c>
      <c r="S223" s="134" t="s">
        <v>2512</v>
      </c>
      <c r="T223" s="253">
        <v>26000000</v>
      </c>
      <c r="U223" s="254" t="s">
        <v>2513</v>
      </c>
      <c r="V223" s="253">
        <f>+T223</f>
        <v>26000000</v>
      </c>
      <c r="W223" s="255" t="s">
        <v>2468</v>
      </c>
      <c r="X223" s="256" t="s">
        <v>473</v>
      </c>
      <c r="Y223" s="314">
        <f>+Z223+AA223+AB223</f>
        <v>26000000</v>
      </c>
      <c r="Z223" s="148">
        <f>+V223</f>
        <v>26000000</v>
      </c>
      <c r="AA223" s="149">
        <v>0</v>
      </c>
      <c r="AB223" s="150">
        <f>+AC223+AD223+AE223+AF223+AG223+AH223+AI223+AJ223</f>
        <v>0</v>
      </c>
      <c r="AC223" s="149">
        <v>0</v>
      </c>
      <c r="AD223" s="149">
        <v>0</v>
      </c>
      <c r="AE223" s="149">
        <v>0</v>
      </c>
      <c r="AF223" s="149">
        <v>0</v>
      </c>
      <c r="AG223" s="149">
        <v>0</v>
      </c>
      <c r="AH223" s="149">
        <v>0</v>
      </c>
      <c r="AI223" s="149">
        <v>0</v>
      </c>
      <c r="AJ223" s="149">
        <v>0</v>
      </c>
      <c r="AK223" s="142" t="s">
        <v>104</v>
      </c>
      <c r="AL223" s="103" t="s">
        <v>2514</v>
      </c>
      <c r="AM223" s="134" t="s">
        <v>2515</v>
      </c>
      <c r="AN223" s="140">
        <v>39567488</v>
      </c>
      <c r="AO223" s="142" t="s">
        <v>108</v>
      </c>
      <c r="AP223" s="134" t="s">
        <v>108</v>
      </c>
      <c r="AQ223" s="257" t="s">
        <v>108</v>
      </c>
      <c r="AR223" s="142" t="s">
        <v>108</v>
      </c>
      <c r="AS223" s="134" t="s">
        <v>109</v>
      </c>
      <c r="AT223" s="142" t="s">
        <v>109</v>
      </c>
      <c r="AU223" s="142" t="s">
        <v>392</v>
      </c>
      <c r="AV223" s="134"/>
      <c r="AW223" s="134"/>
      <c r="AX223" s="134" t="s">
        <v>109</v>
      </c>
      <c r="AY223" s="134" t="s">
        <v>108</v>
      </c>
      <c r="AZ223" s="156"/>
      <c r="BA223" s="134"/>
      <c r="BB223" s="169"/>
      <c r="BC223" s="156"/>
      <c r="BD223" s="143"/>
      <c r="BE223" s="143"/>
      <c r="BF223" s="143"/>
      <c r="BG223" s="156"/>
      <c r="BH223" s="153">
        <f>T223+BB223</f>
        <v>26000000</v>
      </c>
      <c r="BI223" s="166" t="s">
        <v>113</v>
      </c>
      <c r="BJ223" s="134"/>
      <c r="BK223" s="141" t="s">
        <v>114</v>
      </c>
      <c r="BL223" s="156"/>
      <c r="BM223" s="468"/>
      <c r="BN223" s="170" t="s">
        <v>917</v>
      </c>
      <c r="BO223" s="141">
        <v>32</v>
      </c>
      <c r="BP223" s="141" t="s">
        <v>578</v>
      </c>
      <c r="BQ223" s="141" t="s">
        <v>108</v>
      </c>
      <c r="BR223" s="141" t="s">
        <v>108</v>
      </c>
      <c r="BS223" s="141" t="s">
        <v>108</v>
      </c>
      <c r="BT223" s="141" t="s">
        <v>108</v>
      </c>
      <c r="BU223" s="166" t="s">
        <v>2516</v>
      </c>
      <c r="BV223" s="141">
        <v>3212891464</v>
      </c>
      <c r="BW223" s="114" t="s">
        <v>2517</v>
      </c>
      <c r="BX223" s="158" t="s">
        <v>1030</v>
      </c>
      <c r="BY223" s="141" t="s">
        <v>119</v>
      </c>
      <c r="BZ223" s="259" t="s">
        <v>2518</v>
      </c>
      <c r="CA223" s="157" t="s">
        <v>109</v>
      </c>
      <c r="CB223" s="157" t="s">
        <v>109</v>
      </c>
      <c r="CC223" s="157" t="s">
        <v>109</v>
      </c>
      <c r="CD223" s="157" t="s">
        <v>109</v>
      </c>
      <c r="CE223" s="157"/>
      <c r="CF223" s="157"/>
      <c r="CG223" s="157"/>
      <c r="CH223" s="157"/>
      <c r="CI223" s="157"/>
      <c r="CJ223" s="157"/>
      <c r="CK223" s="157"/>
      <c r="CL223" s="157"/>
      <c r="CM223" s="157" t="s">
        <v>109</v>
      </c>
      <c r="CN223" s="157"/>
    </row>
    <row r="224" spans="1:1334" s="290" customFormat="1" ht="45.75" customHeight="1">
      <c r="A224" s="589">
        <f>1+A223</f>
        <v>223</v>
      </c>
      <c r="B224" s="151" t="s">
        <v>2519</v>
      </c>
      <c r="C224" s="134" t="s">
        <v>2520</v>
      </c>
      <c r="D224" s="138" t="s">
        <v>93</v>
      </c>
      <c r="E224" s="135">
        <v>45415</v>
      </c>
      <c r="F224" s="136">
        <v>45418</v>
      </c>
      <c r="G224" s="136">
        <v>45656</v>
      </c>
      <c r="H224" s="134" t="s">
        <v>94</v>
      </c>
      <c r="I224" s="139" t="s">
        <v>95</v>
      </c>
      <c r="J224" s="158" t="s">
        <v>417</v>
      </c>
      <c r="K224" s="251">
        <v>81720285</v>
      </c>
      <c r="L224" s="134">
        <v>5</v>
      </c>
      <c r="M224" s="252" t="s">
        <v>97</v>
      </c>
      <c r="N224" s="141" t="s">
        <v>98</v>
      </c>
      <c r="O224" s="151" t="s">
        <v>2287</v>
      </c>
      <c r="P224" s="134" t="s">
        <v>2521</v>
      </c>
      <c r="Q224" s="134" t="s">
        <v>2522</v>
      </c>
      <c r="R224" s="143">
        <f>+G224-F224</f>
        <v>238</v>
      </c>
      <c r="S224" s="134" t="s">
        <v>2523</v>
      </c>
      <c r="T224" s="253">
        <v>66583333</v>
      </c>
      <c r="U224" s="254" t="s">
        <v>2524</v>
      </c>
      <c r="V224" s="253">
        <f>+T224</f>
        <v>66583333</v>
      </c>
      <c r="W224" s="255" t="s">
        <v>2468</v>
      </c>
      <c r="X224" s="256" t="s">
        <v>473</v>
      </c>
      <c r="Y224" s="314">
        <f>+Z224+AA224+AB224</f>
        <v>66583333</v>
      </c>
      <c r="Z224" s="148">
        <f>+V224</f>
        <v>66583333</v>
      </c>
      <c r="AA224" s="149">
        <v>0</v>
      </c>
      <c r="AB224" s="150">
        <f>+AC224+AD224+AE224+AF224+AG224+AH224+AI224+AJ224</f>
        <v>0</v>
      </c>
      <c r="AC224" s="149">
        <v>0</v>
      </c>
      <c r="AD224" s="149">
        <v>0</v>
      </c>
      <c r="AE224" s="149">
        <v>0</v>
      </c>
      <c r="AF224" s="149">
        <v>0</v>
      </c>
      <c r="AG224" s="149">
        <v>0</v>
      </c>
      <c r="AH224" s="149">
        <v>0</v>
      </c>
      <c r="AI224" s="149">
        <v>0</v>
      </c>
      <c r="AJ224" s="149">
        <v>0</v>
      </c>
      <c r="AK224" s="142" t="s">
        <v>104</v>
      </c>
      <c r="AL224" s="103" t="s">
        <v>2525</v>
      </c>
      <c r="AM224" s="134" t="s">
        <v>2526</v>
      </c>
      <c r="AN224" s="140">
        <v>79847151</v>
      </c>
      <c r="AO224" s="142" t="s">
        <v>108</v>
      </c>
      <c r="AP224" s="134" t="s">
        <v>108</v>
      </c>
      <c r="AQ224" s="257" t="s">
        <v>108</v>
      </c>
      <c r="AR224" s="142" t="s">
        <v>108</v>
      </c>
      <c r="AS224" s="134" t="s">
        <v>109</v>
      </c>
      <c r="AT224" s="142" t="s">
        <v>109</v>
      </c>
      <c r="AU224" s="142" t="s">
        <v>392</v>
      </c>
      <c r="AV224" s="134"/>
      <c r="AW224" s="134"/>
      <c r="AX224" s="134" t="s">
        <v>109</v>
      </c>
      <c r="AY224" s="134" t="s">
        <v>108</v>
      </c>
      <c r="AZ224" s="156"/>
      <c r="BA224" s="134"/>
      <c r="BB224" s="169"/>
      <c r="BC224" s="156"/>
      <c r="BD224" s="143"/>
      <c r="BE224" s="143"/>
      <c r="BF224" s="143"/>
      <c r="BG224" s="156"/>
      <c r="BH224" s="153">
        <f>T224+BB224</f>
        <v>66583333</v>
      </c>
      <c r="BI224" s="349" t="s">
        <v>113</v>
      </c>
      <c r="BJ224" s="134"/>
      <c r="BK224" s="141" t="s">
        <v>114</v>
      </c>
      <c r="BL224" s="156"/>
      <c r="BM224" s="468"/>
      <c r="BN224" s="170" t="s">
        <v>917</v>
      </c>
      <c r="BO224" s="141">
        <v>39</v>
      </c>
      <c r="BP224" s="141" t="s">
        <v>578</v>
      </c>
      <c r="BQ224" s="141" t="s">
        <v>108</v>
      </c>
      <c r="BR224" s="141" t="s">
        <v>108</v>
      </c>
      <c r="BS224" s="141" t="s">
        <v>108</v>
      </c>
      <c r="BT224" s="141" t="s">
        <v>108</v>
      </c>
      <c r="BU224" s="166" t="s">
        <v>2527</v>
      </c>
      <c r="BV224" s="141">
        <v>3143349576</v>
      </c>
      <c r="BW224" s="114" t="s">
        <v>2528</v>
      </c>
      <c r="BX224" s="158" t="s">
        <v>881</v>
      </c>
      <c r="BY224" s="141" t="s">
        <v>119</v>
      </c>
      <c r="BZ224" s="259">
        <v>68285151434</v>
      </c>
      <c r="CA224" s="157" t="s">
        <v>109</v>
      </c>
      <c r="CB224" s="157" t="s">
        <v>109</v>
      </c>
      <c r="CC224" s="157" t="s">
        <v>109</v>
      </c>
      <c r="CD224" s="157" t="s">
        <v>109</v>
      </c>
      <c r="CE224" s="157" t="s">
        <v>109</v>
      </c>
      <c r="CF224" s="157" t="s">
        <v>109</v>
      </c>
      <c r="CG224" s="157" t="s">
        <v>109</v>
      </c>
      <c r="CH224" s="157" t="s">
        <v>109</v>
      </c>
      <c r="CI224" s="157"/>
      <c r="CJ224" s="157"/>
      <c r="CK224" s="157"/>
      <c r="CL224" s="157"/>
      <c r="CM224" s="157" t="s">
        <v>109</v>
      </c>
      <c r="CN224" s="157"/>
      <c r="CO224" s="50"/>
      <c r="CP224" s="50"/>
      <c r="CQ224" s="50"/>
      <c r="CR224" s="50"/>
      <c r="CS224" s="50"/>
      <c r="CT224" s="50"/>
      <c r="CU224" s="50"/>
      <c r="CV224" s="50"/>
      <c r="CW224" s="50"/>
      <c r="CX224" s="50"/>
      <c r="CY224" s="50"/>
      <c r="CZ224" s="50"/>
      <c r="DA224" s="50"/>
      <c r="DB224" s="50"/>
      <c r="DC224" s="50"/>
      <c r="DD224" s="50"/>
      <c r="DE224" s="50"/>
      <c r="DF224" s="50"/>
      <c r="DG224" s="50"/>
      <c r="DH224" s="50"/>
      <c r="DI224" s="50"/>
      <c r="DJ224" s="50"/>
      <c r="DK224" s="50"/>
      <c r="DL224" s="50"/>
      <c r="DM224" s="50"/>
      <c r="DN224" s="50"/>
      <c r="DO224" s="50"/>
      <c r="DP224" s="50"/>
      <c r="DQ224" s="50"/>
      <c r="DR224" s="50"/>
      <c r="DS224" s="50"/>
      <c r="DT224" s="50"/>
      <c r="DU224" s="50"/>
      <c r="DV224" s="50"/>
      <c r="DW224" s="50"/>
      <c r="DX224" s="50"/>
      <c r="DY224" s="50"/>
      <c r="DZ224" s="50"/>
      <c r="EA224" s="50"/>
      <c r="EB224" s="50"/>
      <c r="EC224" s="50"/>
      <c r="ED224" s="50"/>
      <c r="EE224" s="50"/>
      <c r="EF224" s="50"/>
      <c r="EG224" s="50"/>
      <c r="EH224" s="50"/>
      <c r="EI224" s="50"/>
      <c r="EJ224" s="50"/>
      <c r="EK224" s="50"/>
      <c r="EL224" s="50"/>
      <c r="EM224" s="50"/>
      <c r="EN224" s="50"/>
      <c r="EO224" s="50"/>
      <c r="EP224" s="50"/>
      <c r="EQ224" s="50"/>
      <c r="ER224" s="50"/>
      <c r="ES224" s="50"/>
      <c r="ET224" s="50"/>
      <c r="EU224" s="50"/>
      <c r="EV224" s="50"/>
      <c r="EW224" s="50"/>
      <c r="EX224" s="50"/>
      <c r="EY224" s="50"/>
      <c r="EZ224" s="50"/>
      <c r="FA224" s="50"/>
      <c r="FB224" s="50"/>
      <c r="FC224" s="50"/>
      <c r="FD224" s="50"/>
      <c r="FE224" s="50"/>
      <c r="FF224" s="50"/>
      <c r="FG224" s="50"/>
      <c r="FH224" s="50"/>
      <c r="FI224" s="50"/>
      <c r="FJ224" s="50"/>
      <c r="FK224" s="50"/>
      <c r="FL224" s="50"/>
      <c r="FM224" s="50"/>
      <c r="FN224" s="50"/>
      <c r="FO224" s="50"/>
      <c r="FP224" s="50"/>
      <c r="FQ224" s="50"/>
      <c r="FR224" s="50"/>
      <c r="FS224" s="50"/>
      <c r="FT224" s="50"/>
      <c r="FU224" s="50"/>
      <c r="FV224" s="50"/>
      <c r="FW224" s="50"/>
      <c r="FX224" s="50"/>
      <c r="FY224" s="50"/>
      <c r="FZ224" s="50"/>
      <c r="GA224" s="50"/>
      <c r="GB224" s="50"/>
      <c r="GC224" s="50"/>
      <c r="GD224" s="50"/>
      <c r="GE224" s="50"/>
      <c r="GF224" s="50"/>
      <c r="GG224" s="50"/>
      <c r="GH224" s="50"/>
      <c r="GI224" s="50"/>
      <c r="GJ224" s="50"/>
      <c r="GK224" s="50"/>
      <c r="GL224" s="50"/>
      <c r="GM224" s="50"/>
      <c r="GN224" s="50"/>
      <c r="GO224" s="50"/>
      <c r="GP224" s="50"/>
      <c r="GQ224" s="50"/>
      <c r="GR224" s="50"/>
      <c r="GS224" s="50"/>
      <c r="GT224" s="50"/>
      <c r="GU224" s="50"/>
      <c r="GV224" s="16"/>
      <c r="GW224" s="16"/>
      <c r="GX224" s="16"/>
      <c r="GY224" s="16"/>
      <c r="GZ224" s="16"/>
      <c r="HA224" s="16"/>
      <c r="HB224" s="16"/>
      <c r="HC224" s="16"/>
      <c r="HD224" s="16"/>
      <c r="HE224" s="16"/>
      <c r="HF224" s="16"/>
      <c r="HG224" s="16"/>
      <c r="HH224" s="16"/>
      <c r="HI224" s="16"/>
      <c r="HJ224" s="16"/>
      <c r="HK224" s="16"/>
      <c r="HL224" s="16"/>
      <c r="HM224" s="16"/>
      <c r="HN224" s="16"/>
      <c r="HO224" s="16"/>
      <c r="HP224" s="16"/>
      <c r="HQ224" s="16"/>
      <c r="HR224" s="16"/>
      <c r="HS224" s="16"/>
      <c r="HT224" s="16"/>
      <c r="HU224" s="16"/>
      <c r="HV224" s="16"/>
      <c r="HW224" s="16"/>
      <c r="HX224" s="16"/>
      <c r="HY224" s="16"/>
      <c r="HZ224" s="16"/>
      <c r="IA224" s="16"/>
      <c r="IB224" s="16"/>
      <c r="IC224" s="16"/>
      <c r="ID224" s="16"/>
      <c r="IE224" s="16"/>
      <c r="IF224" s="16"/>
      <c r="IG224" s="16"/>
      <c r="IH224" s="16"/>
      <c r="II224" s="16"/>
      <c r="IJ224" s="16"/>
      <c r="IK224" s="16"/>
      <c r="IL224" s="16"/>
      <c r="IM224" s="16"/>
      <c r="IN224" s="16"/>
      <c r="IO224" s="16"/>
      <c r="IP224" s="16"/>
      <c r="IQ224" s="16"/>
      <c r="IR224" s="16"/>
      <c r="IS224" s="16"/>
      <c r="IT224" s="16"/>
      <c r="IU224" s="16"/>
      <c r="IV224" s="16"/>
      <c r="IW224" s="16"/>
      <c r="IX224" s="16"/>
      <c r="IY224" s="16"/>
      <c r="IZ224" s="16"/>
      <c r="JA224" s="16"/>
      <c r="JB224" s="16"/>
      <c r="JC224" s="16"/>
      <c r="JD224" s="16"/>
      <c r="JE224" s="16"/>
      <c r="JF224" s="16"/>
      <c r="JG224" s="16"/>
      <c r="JH224" s="16"/>
      <c r="JI224" s="16"/>
      <c r="JJ224" s="16"/>
      <c r="JK224" s="16"/>
      <c r="JL224" s="16"/>
      <c r="JM224" s="16"/>
      <c r="JN224" s="16"/>
      <c r="JO224" s="16"/>
      <c r="JP224" s="16"/>
      <c r="JQ224" s="16"/>
      <c r="JR224" s="16"/>
      <c r="JS224" s="16"/>
      <c r="JT224" s="16"/>
      <c r="JU224" s="16"/>
      <c r="JV224" s="16"/>
      <c r="JW224" s="16"/>
      <c r="JX224" s="16"/>
      <c r="JY224" s="16"/>
      <c r="JZ224" s="16"/>
      <c r="KA224" s="16"/>
      <c r="KB224" s="16"/>
      <c r="KC224" s="16"/>
      <c r="KD224" s="16"/>
      <c r="KE224" s="16"/>
      <c r="KF224" s="16"/>
      <c r="KG224" s="16"/>
      <c r="KH224" s="16"/>
      <c r="KI224" s="16"/>
      <c r="KJ224" s="16"/>
      <c r="KK224" s="16"/>
      <c r="KL224" s="16"/>
      <c r="KM224" s="16"/>
      <c r="KN224" s="16"/>
      <c r="KO224" s="16"/>
      <c r="KP224" s="16"/>
      <c r="KQ224" s="16"/>
      <c r="KR224" s="16"/>
      <c r="KS224" s="16"/>
      <c r="KT224" s="16"/>
      <c r="KU224" s="16"/>
      <c r="KV224" s="16"/>
      <c r="KW224" s="16"/>
      <c r="KX224" s="16"/>
      <c r="KY224" s="16"/>
      <c r="KZ224" s="16"/>
      <c r="LA224" s="16"/>
      <c r="LB224" s="16"/>
      <c r="LC224" s="16"/>
      <c r="LD224" s="16"/>
      <c r="LE224" s="16"/>
      <c r="LF224" s="16"/>
      <c r="LG224" s="16"/>
      <c r="LH224" s="16"/>
      <c r="LI224" s="16"/>
      <c r="LJ224" s="16"/>
      <c r="LK224" s="16"/>
      <c r="LL224" s="16"/>
      <c r="LM224" s="16"/>
      <c r="LN224" s="16"/>
      <c r="LO224" s="16"/>
      <c r="LP224" s="16"/>
      <c r="LQ224" s="16"/>
      <c r="LR224" s="16"/>
      <c r="LS224" s="16"/>
      <c r="LT224" s="16"/>
      <c r="LU224" s="16"/>
      <c r="LV224" s="16"/>
      <c r="LW224" s="16"/>
      <c r="LX224" s="16"/>
      <c r="LY224" s="16"/>
      <c r="LZ224" s="16"/>
      <c r="MA224" s="16"/>
      <c r="MB224" s="16"/>
      <c r="MC224" s="16"/>
      <c r="MD224" s="16"/>
      <c r="ME224" s="16"/>
      <c r="MF224" s="16"/>
      <c r="MG224" s="16"/>
      <c r="MH224" s="16"/>
      <c r="MI224" s="16"/>
      <c r="MJ224" s="16"/>
      <c r="MK224" s="16"/>
      <c r="ML224" s="16"/>
      <c r="MM224" s="16"/>
      <c r="MN224" s="16"/>
      <c r="MO224" s="16"/>
      <c r="MP224" s="16"/>
      <c r="MQ224" s="16"/>
      <c r="MR224" s="16"/>
      <c r="MS224" s="16"/>
      <c r="MT224" s="16"/>
      <c r="MU224" s="16"/>
      <c r="MV224" s="16"/>
      <c r="MW224" s="16"/>
      <c r="MX224" s="16"/>
      <c r="MY224" s="16"/>
      <c r="MZ224" s="16"/>
      <c r="NA224" s="16"/>
      <c r="NB224" s="16"/>
      <c r="NC224" s="16"/>
      <c r="ND224" s="16"/>
      <c r="NE224" s="16"/>
      <c r="NF224" s="16"/>
      <c r="NG224" s="16"/>
      <c r="NH224" s="16"/>
      <c r="NI224" s="16"/>
      <c r="NJ224" s="16"/>
      <c r="NK224" s="16"/>
      <c r="NL224" s="16"/>
      <c r="NM224" s="16"/>
      <c r="NN224" s="16"/>
      <c r="NO224" s="16"/>
      <c r="NP224" s="16"/>
      <c r="NQ224" s="16"/>
      <c r="NR224" s="16"/>
      <c r="NS224" s="16"/>
      <c r="NT224" s="16"/>
      <c r="NU224" s="16"/>
      <c r="NV224" s="16"/>
      <c r="NW224" s="16"/>
      <c r="NX224" s="16"/>
      <c r="NY224" s="16"/>
      <c r="NZ224" s="16"/>
      <c r="OA224" s="16"/>
      <c r="OB224" s="16"/>
      <c r="OC224" s="16"/>
      <c r="OD224" s="16"/>
      <c r="OE224" s="16"/>
      <c r="OF224" s="16"/>
      <c r="OG224" s="16"/>
      <c r="OH224" s="16"/>
      <c r="OI224" s="16"/>
      <c r="OJ224" s="16"/>
      <c r="OK224" s="16"/>
      <c r="OL224" s="16"/>
      <c r="OM224" s="16"/>
      <c r="ON224" s="16"/>
      <c r="OO224" s="16"/>
      <c r="OP224" s="16"/>
      <c r="OQ224" s="16"/>
      <c r="OR224" s="16"/>
      <c r="OS224" s="16"/>
      <c r="OT224" s="16"/>
      <c r="OU224" s="16"/>
      <c r="OV224" s="16"/>
      <c r="OW224" s="16"/>
      <c r="OX224" s="16"/>
      <c r="OY224" s="16"/>
      <c r="OZ224" s="16"/>
      <c r="PA224" s="16"/>
      <c r="PB224" s="16"/>
      <c r="PC224" s="16"/>
      <c r="PD224" s="16"/>
      <c r="PE224" s="16"/>
      <c r="PF224" s="16"/>
      <c r="PG224" s="16"/>
      <c r="PH224" s="16"/>
      <c r="PI224" s="16"/>
      <c r="PJ224" s="16"/>
      <c r="PK224" s="16"/>
      <c r="PL224" s="16"/>
      <c r="PM224" s="16"/>
      <c r="PN224" s="16"/>
      <c r="PO224" s="16"/>
      <c r="PP224" s="16"/>
      <c r="PQ224" s="16"/>
      <c r="PR224" s="16"/>
      <c r="PS224" s="16"/>
      <c r="PT224" s="16"/>
      <c r="PU224" s="16"/>
      <c r="PV224" s="16"/>
      <c r="PW224" s="16"/>
      <c r="PX224" s="16"/>
      <c r="PY224" s="16"/>
      <c r="PZ224" s="16"/>
      <c r="QA224" s="16"/>
      <c r="QB224" s="16"/>
      <c r="QC224" s="16"/>
      <c r="QD224" s="16"/>
      <c r="QE224" s="16"/>
      <c r="QF224" s="16"/>
      <c r="QG224" s="16"/>
      <c r="QH224" s="16"/>
      <c r="QI224" s="16"/>
      <c r="QJ224" s="16"/>
      <c r="QK224" s="16"/>
      <c r="QL224" s="16"/>
      <c r="QM224" s="16"/>
      <c r="QN224" s="16"/>
      <c r="QO224" s="16"/>
      <c r="QP224" s="16"/>
      <c r="QQ224" s="16"/>
      <c r="QR224" s="16"/>
      <c r="QS224" s="16"/>
      <c r="QT224" s="16"/>
      <c r="QU224" s="16"/>
      <c r="QV224" s="16"/>
      <c r="QW224" s="16"/>
      <c r="QX224" s="16"/>
      <c r="QY224" s="16"/>
      <c r="QZ224" s="16"/>
      <c r="RA224" s="16"/>
      <c r="RB224" s="16"/>
      <c r="RC224" s="16"/>
      <c r="RD224" s="16"/>
      <c r="RE224" s="16"/>
      <c r="RF224" s="16"/>
      <c r="RG224" s="16"/>
      <c r="RH224" s="16"/>
      <c r="RI224" s="16"/>
      <c r="RJ224" s="16"/>
      <c r="RK224" s="16"/>
      <c r="RL224" s="16"/>
      <c r="RM224" s="16"/>
      <c r="RN224" s="16"/>
      <c r="RO224" s="16"/>
      <c r="RP224" s="16"/>
      <c r="RQ224" s="16"/>
      <c r="RR224" s="16"/>
      <c r="RS224" s="16"/>
      <c r="RT224" s="16"/>
      <c r="RU224" s="16"/>
      <c r="RV224" s="16"/>
      <c r="RW224" s="16"/>
      <c r="RX224" s="16"/>
      <c r="RY224" s="16"/>
      <c r="RZ224" s="16"/>
      <c r="SA224" s="16"/>
      <c r="SB224" s="16"/>
      <c r="SC224" s="16"/>
      <c r="SD224" s="16"/>
      <c r="SE224" s="16"/>
      <c r="SF224" s="16"/>
      <c r="SG224" s="16"/>
      <c r="SH224" s="16"/>
      <c r="SI224" s="16"/>
      <c r="SJ224" s="16"/>
      <c r="SK224" s="16"/>
      <c r="SL224" s="16"/>
      <c r="SM224" s="16"/>
      <c r="SN224" s="16"/>
      <c r="SO224" s="16"/>
      <c r="SP224" s="16"/>
      <c r="SQ224" s="16"/>
      <c r="SR224" s="16"/>
      <c r="SS224" s="16"/>
      <c r="ST224" s="16"/>
      <c r="SU224" s="16"/>
      <c r="SV224" s="16"/>
      <c r="SW224" s="16"/>
      <c r="SX224" s="16"/>
      <c r="SY224" s="16"/>
      <c r="SZ224" s="16"/>
      <c r="TA224" s="16"/>
      <c r="TB224" s="16"/>
      <c r="TC224" s="16"/>
      <c r="TD224" s="16"/>
      <c r="TE224" s="16"/>
      <c r="TF224" s="16"/>
      <c r="TG224" s="16"/>
      <c r="TH224" s="16"/>
      <c r="TI224" s="16"/>
      <c r="TJ224" s="16"/>
      <c r="TK224" s="16"/>
      <c r="TL224" s="16"/>
      <c r="TM224" s="16"/>
      <c r="TN224" s="16"/>
      <c r="TO224" s="16"/>
      <c r="TP224" s="16"/>
      <c r="TQ224" s="16"/>
      <c r="TR224" s="16"/>
      <c r="TS224" s="16"/>
      <c r="TT224" s="16"/>
      <c r="TU224" s="16"/>
      <c r="TV224" s="16"/>
      <c r="TW224" s="16"/>
      <c r="TX224" s="16"/>
      <c r="TY224" s="16"/>
      <c r="TZ224" s="16"/>
      <c r="UA224" s="16"/>
      <c r="UB224" s="16"/>
      <c r="UC224" s="16"/>
      <c r="UD224" s="16"/>
      <c r="UE224" s="16"/>
      <c r="UF224" s="16"/>
      <c r="UG224" s="16"/>
      <c r="UH224" s="16"/>
      <c r="UI224" s="16"/>
      <c r="UJ224" s="16"/>
      <c r="UK224" s="16"/>
      <c r="UL224" s="16"/>
      <c r="UM224" s="16"/>
      <c r="UN224" s="16"/>
      <c r="UO224" s="16"/>
      <c r="UP224" s="16"/>
      <c r="UQ224" s="16"/>
      <c r="UR224" s="16"/>
      <c r="US224" s="16"/>
      <c r="UT224" s="16"/>
      <c r="UU224" s="16"/>
      <c r="UV224" s="16"/>
      <c r="UW224" s="16"/>
      <c r="UX224" s="16"/>
      <c r="UY224" s="16"/>
      <c r="UZ224" s="16"/>
      <c r="VA224" s="16"/>
      <c r="VB224" s="16"/>
      <c r="VC224" s="16"/>
      <c r="VD224" s="16"/>
      <c r="VE224" s="16"/>
      <c r="VF224" s="16"/>
      <c r="VG224" s="16"/>
      <c r="VH224" s="16"/>
      <c r="VI224" s="16"/>
      <c r="VJ224" s="16"/>
      <c r="VK224" s="16"/>
      <c r="VL224" s="16"/>
      <c r="VM224" s="16"/>
      <c r="VN224" s="16"/>
      <c r="VO224" s="16"/>
      <c r="VP224" s="16"/>
      <c r="VQ224" s="16"/>
      <c r="VR224" s="16"/>
      <c r="VS224" s="16"/>
      <c r="VT224" s="16"/>
      <c r="VU224" s="16"/>
      <c r="VV224" s="16"/>
      <c r="VW224" s="16"/>
      <c r="VX224" s="16"/>
      <c r="VY224" s="16"/>
      <c r="VZ224" s="16"/>
      <c r="WA224" s="16"/>
      <c r="WB224" s="16"/>
      <c r="WC224" s="16"/>
      <c r="WD224" s="16"/>
      <c r="WE224" s="16"/>
      <c r="WF224" s="16"/>
      <c r="WG224" s="16"/>
      <c r="WH224" s="16"/>
      <c r="WI224" s="16"/>
      <c r="WJ224" s="16"/>
      <c r="WK224" s="16"/>
      <c r="WL224" s="16"/>
      <c r="WM224" s="16"/>
      <c r="WN224" s="16"/>
      <c r="WO224" s="16"/>
      <c r="WP224" s="16"/>
      <c r="WQ224" s="16"/>
      <c r="WR224" s="16"/>
      <c r="WS224" s="16"/>
      <c r="WT224" s="16"/>
      <c r="WU224" s="16"/>
      <c r="WV224" s="16"/>
      <c r="WW224" s="16"/>
      <c r="WX224" s="16"/>
      <c r="WY224" s="16"/>
      <c r="WZ224" s="16"/>
      <c r="XA224" s="16"/>
      <c r="XB224" s="16"/>
      <c r="XC224" s="16"/>
      <c r="XD224" s="16"/>
      <c r="XE224" s="16"/>
      <c r="XF224" s="16"/>
      <c r="XG224" s="16"/>
      <c r="XH224" s="16"/>
      <c r="XI224" s="16"/>
      <c r="XJ224" s="16"/>
      <c r="XK224" s="16"/>
      <c r="XL224" s="16"/>
      <c r="XM224" s="16"/>
      <c r="XN224" s="16"/>
      <c r="XO224" s="16"/>
      <c r="XP224" s="16"/>
      <c r="XQ224" s="16"/>
      <c r="XR224" s="16"/>
      <c r="XS224" s="16"/>
      <c r="XT224" s="16"/>
      <c r="XU224" s="16"/>
      <c r="XV224" s="16"/>
      <c r="XW224" s="16"/>
      <c r="XX224" s="16"/>
      <c r="XY224" s="16"/>
      <c r="XZ224" s="16"/>
      <c r="YA224" s="16"/>
      <c r="YB224" s="16"/>
      <c r="YC224" s="16"/>
      <c r="YD224" s="16"/>
      <c r="YE224" s="16"/>
      <c r="YF224" s="16"/>
      <c r="YG224" s="16"/>
      <c r="YH224" s="16"/>
      <c r="YI224" s="16"/>
      <c r="YJ224" s="16"/>
      <c r="YK224" s="16"/>
      <c r="YL224" s="16"/>
      <c r="YM224" s="16"/>
      <c r="YN224" s="16"/>
      <c r="YO224" s="16"/>
      <c r="YP224" s="16"/>
      <c r="YQ224" s="16"/>
      <c r="YR224" s="16"/>
      <c r="YS224" s="16"/>
      <c r="YT224" s="16"/>
      <c r="YU224" s="16"/>
      <c r="YV224" s="16"/>
      <c r="YW224" s="16"/>
      <c r="YX224" s="16"/>
      <c r="YY224" s="16"/>
      <c r="YZ224" s="16"/>
      <c r="ZA224" s="16"/>
      <c r="ZB224" s="16"/>
      <c r="ZC224" s="16"/>
      <c r="ZD224" s="16"/>
      <c r="ZE224" s="16"/>
      <c r="ZF224" s="16"/>
      <c r="ZG224" s="16"/>
      <c r="ZH224" s="16"/>
      <c r="ZI224" s="16"/>
      <c r="ZJ224" s="16"/>
      <c r="ZK224" s="16"/>
      <c r="ZL224" s="16"/>
      <c r="ZM224" s="16"/>
      <c r="ZN224" s="16"/>
      <c r="ZO224" s="16"/>
      <c r="ZP224" s="16"/>
      <c r="ZQ224" s="16"/>
      <c r="ZR224" s="16"/>
      <c r="ZS224" s="16"/>
      <c r="ZT224" s="16"/>
      <c r="ZU224" s="16"/>
      <c r="ZV224" s="16"/>
      <c r="ZW224" s="16"/>
      <c r="ZX224" s="16"/>
      <c r="ZY224" s="16"/>
      <c r="ZZ224" s="16"/>
      <c r="AAA224" s="16"/>
      <c r="AAB224" s="16"/>
      <c r="AAC224" s="16"/>
      <c r="AAD224" s="16"/>
      <c r="AAE224" s="16"/>
      <c r="AAF224" s="16"/>
      <c r="AAG224" s="16"/>
      <c r="AAH224" s="16"/>
      <c r="AAI224" s="16"/>
      <c r="AAJ224" s="16"/>
      <c r="AAK224" s="16"/>
      <c r="AAL224" s="16"/>
      <c r="AAM224" s="16"/>
      <c r="AAN224" s="16"/>
      <c r="AAO224" s="16"/>
      <c r="AAP224" s="16"/>
      <c r="AAQ224" s="16"/>
      <c r="AAR224" s="16"/>
      <c r="AAS224" s="16"/>
      <c r="AAT224" s="16"/>
      <c r="AAU224" s="16"/>
      <c r="AAV224" s="16"/>
      <c r="AAW224" s="16"/>
      <c r="AAX224" s="16"/>
      <c r="AAY224" s="16"/>
      <c r="AAZ224" s="16"/>
      <c r="ABA224" s="16"/>
      <c r="ABB224" s="16"/>
      <c r="ABC224" s="16"/>
      <c r="ABD224" s="16"/>
      <c r="ABE224" s="16"/>
      <c r="ABF224" s="16"/>
      <c r="ABG224" s="16"/>
      <c r="ABH224" s="16"/>
    </row>
    <row r="225" spans="1:736" s="50" customFormat="1" ht="45.75" customHeight="1">
      <c r="A225" s="589">
        <f>1+A224</f>
        <v>224</v>
      </c>
      <c r="B225" s="151" t="s">
        <v>2529</v>
      </c>
      <c r="C225" s="134" t="s">
        <v>2530</v>
      </c>
      <c r="D225" s="138" t="s">
        <v>340</v>
      </c>
      <c r="E225" s="135">
        <v>45415</v>
      </c>
      <c r="F225" s="136">
        <v>45418</v>
      </c>
      <c r="G225" s="136">
        <v>45554</v>
      </c>
      <c r="H225" s="134" t="s">
        <v>94</v>
      </c>
      <c r="I225" s="139" t="s">
        <v>180</v>
      </c>
      <c r="J225" s="158" t="s">
        <v>2531</v>
      </c>
      <c r="K225" s="251">
        <v>53911476</v>
      </c>
      <c r="L225" s="134">
        <v>4</v>
      </c>
      <c r="M225" s="252" t="s">
        <v>97</v>
      </c>
      <c r="N225" s="141" t="s">
        <v>98</v>
      </c>
      <c r="O225" s="151" t="s">
        <v>493</v>
      </c>
      <c r="P225" s="134" t="s">
        <v>2532</v>
      </c>
      <c r="Q225" s="134" t="s">
        <v>2533</v>
      </c>
      <c r="R225" s="143">
        <f>+G225-F225</f>
        <v>136</v>
      </c>
      <c r="S225" s="134" t="s">
        <v>2534</v>
      </c>
      <c r="T225" s="253">
        <v>14700000</v>
      </c>
      <c r="U225" s="254" t="s">
        <v>2535</v>
      </c>
      <c r="V225" s="253">
        <f>+T225</f>
        <v>14700000</v>
      </c>
      <c r="W225" s="255" t="s">
        <v>2468</v>
      </c>
      <c r="X225" s="256" t="s">
        <v>473</v>
      </c>
      <c r="Y225" s="314">
        <f>+Z225+AA225+AB225</f>
        <v>14700000</v>
      </c>
      <c r="Z225" s="148">
        <f>+V225</f>
        <v>14700000</v>
      </c>
      <c r="AA225" s="149">
        <v>0</v>
      </c>
      <c r="AB225" s="150">
        <f>+AC225+AD225+AE225+AF225+AG225+AH225+AI225+AJ225</f>
        <v>0</v>
      </c>
      <c r="AC225" s="149">
        <v>0</v>
      </c>
      <c r="AD225" s="149">
        <v>0</v>
      </c>
      <c r="AE225" s="149">
        <v>0</v>
      </c>
      <c r="AF225" s="149">
        <v>0</v>
      </c>
      <c r="AG225" s="149">
        <v>0</v>
      </c>
      <c r="AH225" s="149">
        <v>0</v>
      </c>
      <c r="AI225" s="149">
        <v>0</v>
      </c>
      <c r="AJ225" s="149">
        <v>0</v>
      </c>
      <c r="AK225" s="142" t="s">
        <v>104</v>
      </c>
      <c r="AL225" s="103" t="s">
        <v>2536</v>
      </c>
      <c r="AM225" s="134" t="s">
        <v>2537</v>
      </c>
      <c r="AN225" s="140" t="s">
        <v>2538</v>
      </c>
      <c r="AO225" s="142" t="s">
        <v>108</v>
      </c>
      <c r="AP225" s="134" t="s">
        <v>108</v>
      </c>
      <c r="AQ225" s="257" t="s">
        <v>108</v>
      </c>
      <c r="AR225" s="142" t="s">
        <v>108</v>
      </c>
      <c r="AS225" s="134" t="s">
        <v>109</v>
      </c>
      <c r="AT225" s="142" t="s">
        <v>109</v>
      </c>
      <c r="AU225" s="142" t="s">
        <v>392</v>
      </c>
      <c r="AV225" s="134"/>
      <c r="AW225" s="134"/>
      <c r="AX225" s="134" t="s">
        <v>109</v>
      </c>
      <c r="AY225" s="134" t="s">
        <v>108</v>
      </c>
      <c r="AZ225" s="156"/>
      <c r="BA225" s="134"/>
      <c r="BB225" s="169"/>
      <c r="BC225" s="156"/>
      <c r="BD225" s="143"/>
      <c r="BE225" s="143"/>
      <c r="BF225" s="143"/>
      <c r="BG225" s="156"/>
      <c r="BH225" s="153">
        <f>T225+BB225</f>
        <v>14700000</v>
      </c>
      <c r="BI225" s="608" t="s">
        <v>259</v>
      </c>
      <c r="BJ225" s="134"/>
      <c r="BK225" s="141" t="s">
        <v>114</v>
      </c>
      <c r="BL225" s="156"/>
      <c r="BM225" s="398" t="s">
        <v>2539</v>
      </c>
      <c r="BN225" s="170" t="s">
        <v>964</v>
      </c>
      <c r="BO225" s="141">
        <v>39</v>
      </c>
      <c r="BP225" s="141" t="s">
        <v>108</v>
      </c>
      <c r="BQ225" s="141" t="s">
        <v>108</v>
      </c>
      <c r="BR225" s="141" t="s">
        <v>108</v>
      </c>
      <c r="BS225" s="141" t="s">
        <v>108</v>
      </c>
      <c r="BT225" s="141" t="s">
        <v>108</v>
      </c>
      <c r="BU225" s="166" t="s">
        <v>2540</v>
      </c>
      <c r="BV225" s="141">
        <v>3195734393</v>
      </c>
      <c r="BW225" s="114" t="s">
        <v>2541</v>
      </c>
      <c r="BX225" s="158" t="s">
        <v>839</v>
      </c>
      <c r="BY225" s="141" t="s">
        <v>119</v>
      </c>
      <c r="BZ225" s="259">
        <v>488444131350</v>
      </c>
      <c r="CA225" s="157" t="s">
        <v>109</v>
      </c>
      <c r="CB225" s="157" t="s">
        <v>109</v>
      </c>
      <c r="CC225" s="157" t="s">
        <v>109</v>
      </c>
      <c r="CD225" s="157" t="s">
        <v>109</v>
      </c>
      <c r="CE225" s="157"/>
      <c r="CF225" s="157"/>
      <c r="CG225" s="157"/>
      <c r="CH225" s="157"/>
      <c r="CI225" s="157"/>
      <c r="CJ225" s="157"/>
      <c r="CK225" s="157"/>
      <c r="CL225" s="157"/>
      <c r="CM225" s="157" t="s">
        <v>109</v>
      </c>
      <c r="CN225" s="157"/>
    </row>
    <row r="226" spans="1:736" s="16" customFormat="1" ht="45.75" customHeight="1">
      <c r="A226" s="589">
        <f>1+A225</f>
        <v>225</v>
      </c>
      <c r="B226" s="151" t="s">
        <v>2542</v>
      </c>
      <c r="C226" s="134" t="s">
        <v>2543</v>
      </c>
      <c r="D226" s="138" t="s">
        <v>93</v>
      </c>
      <c r="E226" s="135">
        <v>45415</v>
      </c>
      <c r="F226" s="136">
        <v>45415</v>
      </c>
      <c r="G226" s="136">
        <v>45653</v>
      </c>
      <c r="H226" s="134" t="s">
        <v>94</v>
      </c>
      <c r="I226" s="139" t="s">
        <v>95</v>
      </c>
      <c r="J226" s="158" t="s">
        <v>2544</v>
      </c>
      <c r="K226" s="251">
        <v>19296967</v>
      </c>
      <c r="L226" s="134">
        <v>6</v>
      </c>
      <c r="M226" s="252" t="s">
        <v>97</v>
      </c>
      <c r="N226" s="141" t="s">
        <v>98</v>
      </c>
      <c r="O226" s="151" t="s">
        <v>99</v>
      </c>
      <c r="P226" s="134" t="s">
        <v>2545</v>
      </c>
      <c r="Q226" s="134" t="s">
        <v>2546</v>
      </c>
      <c r="R226" s="143">
        <f>+G226-F226</f>
        <v>238</v>
      </c>
      <c r="S226" s="134" t="s">
        <v>2228</v>
      </c>
      <c r="T226" s="253">
        <v>68000000</v>
      </c>
      <c r="U226" s="254" t="s">
        <v>2547</v>
      </c>
      <c r="V226" s="253">
        <f>+T226</f>
        <v>68000000</v>
      </c>
      <c r="W226" s="255" t="s">
        <v>2468</v>
      </c>
      <c r="X226" s="256" t="s">
        <v>473</v>
      </c>
      <c r="Y226" s="314">
        <f>+Z226+AA226+AB226</f>
        <v>68000000</v>
      </c>
      <c r="Z226" s="148">
        <f>+V226</f>
        <v>68000000</v>
      </c>
      <c r="AA226" s="149">
        <v>0</v>
      </c>
      <c r="AB226" s="150">
        <f>+AC226+AD226+AE226+AF226+AG226+AH226+AI226+AJ226</f>
        <v>0</v>
      </c>
      <c r="AC226" s="149">
        <v>0</v>
      </c>
      <c r="AD226" s="149">
        <v>0</v>
      </c>
      <c r="AE226" s="149">
        <v>0</v>
      </c>
      <c r="AF226" s="149">
        <v>0</v>
      </c>
      <c r="AG226" s="149">
        <v>0</v>
      </c>
      <c r="AH226" s="149">
        <v>0</v>
      </c>
      <c r="AI226" s="149">
        <v>0</v>
      </c>
      <c r="AJ226" s="149">
        <v>0</v>
      </c>
      <c r="AK226" s="142" t="s">
        <v>104</v>
      </c>
      <c r="AL226" s="103" t="s">
        <v>2548</v>
      </c>
      <c r="AM226" s="134" t="s">
        <v>1640</v>
      </c>
      <c r="AN226" s="140">
        <v>80729739</v>
      </c>
      <c r="AO226" s="142" t="s">
        <v>108</v>
      </c>
      <c r="AP226" s="134" t="s">
        <v>108</v>
      </c>
      <c r="AQ226" s="257" t="s">
        <v>108</v>
      </c>
      <c r="AR226" s="142" t="s">
        <v>108</v>
      </c>
      <c r="AS226" s="134" t="s">
        <v>109</v>
      </c>
      <c r="AT226" s="142" t="s">
        <v>109</v>
      </c>
      <c r="AU226" s="142" t="s">
        <v>392</v>
      </c>
      <c r="AV226" s="134"/>
      <c r="AW226" s="134"/>
      <c r="AX226" s="134" t="s">
        <v>109</v>
      </c>
      <c r="AY226" s="134" t="s">
        <v>108</v>
      </c>
      <c r="AZ226" s="156"/>
      <c r="BA226" s="134"/>
      <c r="BB226" s="169"/>
      <c r="BC226" s="156"/>
      <c r="BD226" s="143"/>
      <c r="BE226" s="143"/>
      <c r="BF226" s="143"/>
      <c r="BG226" s="156"/>
      <c r="BH226" s="153">
        <f>T226+BB226</f>
        <v>68000000</v>
      </c>
      <c r="BI226" s="296" t="s">
        <v>135</v>
      </c>
      <c r="BJ226" s="134"/>
      <c r="BK226" s="141" t="s">
        <v>114</v>
      </c>
      <c r="BL226" s="156"/>
      <c r="BM226" s="398" t="s">
        <v>2549</v>
      </c>
      <c r="BN226" s="170" t="s">
        <v>917</v>
      </c>
      <c r="BO226" s="141">
        <v>71</v>
      </c>
      <c r="BP226" s="141" t="s">
        <v>108</v>
      </c>
      <c r="BQ226" s="141" t="s">
        <v>108</v>
      </c>
      <c r="BR226" s="141" t="s">
        <v>108</v>
      </c>
      <c r="BS226" s="141" t="s">
        <v>108</v>
      </c>
      <c r="BT226" s="141" t="s">
        <v>108</v>
      </c>
      <c r="BU226" s="166" t="s">
        <v>2550</v>
      </c>
      <c r="BV226" s="141">
        <v>3123861751</v>
      </c>
      <c r="BW226" s="114" t="s">
        <v>2551</v>
      </c>
      <c r="BX226" s="158" t="s">
        <v>839</v>
      </c>
      <c r="BY226" s="141" t="s">
        <v>119</v>
      </c>
      <c r="BZ226" s="259">
        <v>488431119707</v>
      </c>
      <c r="CA226" s="157" t="s">
        <v>109</v>
      </c>
      <c r="CB226" s="157" t="s">
        <v>109</v>
      </c>
      <c r="CC226" s="157" t="s">
        <v>109</v>
      </c>
      <c r="CD226" s="157" t="s">
        <v>109</v>
      </c>
      <c r="CE226" s="157" t="s">
        <v>109</v>
      </c>
      <c r="CF226" s="157" t="s">
        <v>109</v>
      </c>
      <c r="CG226" s="157" t="s">
        <v>109</v>
      </c>
      <c r="CH226" s="280" t="s">
        <v>2552</v>
      </c>
      <c r="CI226" s="157"/>
      <c r="CJ226" s="157"/>
      <c r="CK226" s="157"/>
      <c r="CL226" s="157"/>
      <c r="CM226" s="157" t="s">
        <v>2553</v>
      </c>
      <c r="CN226" s="157"/>
      <c r="CO226" s="50"/>
      <c r="CP226" s="50"/>
      <c r="CQ226" s="50"/>
      <c r="CR226" s="50"/>
      <c r="CS226" s="50"/>
      <c r="CT226" s="50"/>
      <c r="CU226" s="50"/>
      <c r="CV226" s="50"/>
      <c r="CW226" s="50"/>
      <c r="CX226" s="50"/>
      <c r="CY226" s="50"/>
      <c r="CZ226" s="50"/>
      <c r="DA226" s="50"/>
      <c r="DB226" s="50"/>
      <c r="DC226" s="50"/>
      <c r="DD226" s="50"/>
      <c r="DE226" s="50"/>
      <c r="DF226" s="50"/>
      <c r="DG226" s="50"/>
      <c r="DH226" s="50"/>
      <c r="DI226" s="50"/>
      <c r="DJ226" s="50"/>
      <c r="DK226" s="50"/>
      <c r="DL226" s="50"/>
      <c r="DM226" s="50"/>
      <c r="DN226" s="50"/>
      <c r="DO226" s="50"/>
      <c r="DP226" s="50"/>
      <c r="DQ226" s="50"/>
      <c r="DR226" s="50"/>
      <c r="DS226" s="50"/>
      <c r="DT226" s="50"/>
      <c r="DU226" s="50"/>
      <c r="DV226" s="50"/>
      <c r="DW226" s="50"/>
      <c r="DX226" s="50"/>
      <c r="DY226" s="50"/>
      <c r="DZ226" s="50"/>
      <c r="EA226" s="50"/>
      <c r="EB226" s="50"/>
      <c r="EC226" s="50"/>
      <c r="ED226" s="50"/>
      <c r="EE226" s="50"/>
      <c r="EF226" s="50"/>
      <c r="EG226" s="50"/>
      <c r="EH226" s="50"/>
      <c r="EI226" s="50"/>
      <c r="EJ226" s="50"/>
      <c r="EK226" s="50"/>
      <c r="EL226" s="50"/>
      <c r="EM226" s="50"/>
      <c r="EN226" s="50"/>
      <c r="EO226" s="50"/>
      <c r="EP226" s="50"/>
      <c r="EQ226" s="50"/>
      <c r="ER226" s="50"/>
      <c r="ES226" s="50"/>
      <c r="ET226" s="50"/>
      <c r="EU226" s="50"/>
      <c r="EV226" s="50"/>
      <c r="EW226" s="50"/>
      <c r="EX226" s="50"/>
      <c r="EY226" s="50"/>
      <c r="EZ226" s="50"/>
      <c r="FA226" s="50"/>
      <c r="FB226" s="50"/>
      <c r="FC226" s="50"/>
      <c r="FD226" s="50"/>
      <c r="FE226" s="50"/>
      <c r="FF226" s="50"/>
      <c r="FG226" s="50"/>
      <c r="FH226" s="50"/>
      <c r="FI226" s="50"/>
      <c r="FJ226" s="50"/>
      <c r="FK226" s="50"/>
      <c r="FL226" s="50"/>
      <c r="FM226" s="50"/>
      <c r="FN226" s="50"/>
      <c r="FO226" s="50"/>
      <c r="FP226" s="50"/>
      <c r="FQ226" s="50"/>
      <c r="FR226" s="50"/>
      <c r="FS226" s="50"/>
      <c r="FT226" s="50"/>
      <c r="FU226" s="50"/>
      <c r="FV226" s="50"/>
      <c r="FW226" s="50"/>
      <c r="FX226" s="50"/>
      <c r="FY226" s="50"/>
      <c r="FZ226" s="50"/>
      <c r="GA226" s="50"/>
      <c r="GB226" s="50"/>
      <c r="GC226" s="50"/>
      <c r="GD226" s="50"/>
      <c r="GE226" s="50"/>
      <c r="GF226" s="50"/>
      <c r="GG226" s="50"/>
      <c r="GH226" s="50"/>
      <c r="GI226" s="50"/>
      <c r="GJ226" s="50"/>
      <c r="GK226" s="50"/>
      <c r="GL226" s="50"/>
      <c r="GM226" s="50"/>
      <c r="GN226" s="50"/>
      <c r="GO226" s="50"/>
      <c r="GP226" s="50"/>
      <c r="GQ226" s="50"/>
      <c r="GR226" s="50"/>
      <c r="GS226" s="50"/>
      <c r="GT226" s="50"/>
      <c r="GU226" s="50"/>
      <c r="GV226" s="50"/>
      <c r="GW226" s="50"/>
      <c r="GX226" s="50"/>
      <c r="GY226" s="50"/>
      <c r="GZ226" s="50"/>
      <c r="HA226" s="50"/>
      <c r="HB226" s="50"/>
      <c r="HC226" s="50"/>
      <c r="HD226" s="50"/>
      <c r="HE226" s="50"/>
      <c r="HF226" s="50"/>
      <c r="HG226" s="50"/>
      <c r="HH226" s="50"/>
      <c r="HI226" s="50"/>
      <c r="HJ226" s="50"/>
      <c r="HK226" s="50"/>
      <c r="HL226" s="50"/>
      <c r="HM226" s="50"/>
      <c r="HN226" s="50"/>
      <c r="HO226" s="50"/>
      <c r="HP226" s="50"/>
      <c r="HQ226" s="50"/>
      <c r="HR226" s="50"/>
      <c r="HS226" s="50"/>
      <c r="HT226" s="50"/>
      <c r="HU226" s="50"/>
      <c r="HV226" s="50"/>
      <c r="HW226" s="50"/>
      <c r="HX226" s="50"/>
      <c r="HY226" s="50"/>
      <c r="HZ226" s="50"/>
      <c r="IA226" s="50"/>
      <c r="IB226" s="50"/>
      <c r="IC226" s="50"/>
      <c r="ID226" s="50"/>
      <c r="IE226" s="50"/>
      <c r="IF226" s="50"/>
      <c r="IG226" s="50"/>
      <c r="IH226" s="50"/>
      <c r="II226" s="50"/>
      <c r="IJ226" s="50"/>
      <c r="IK226" s="50"/>
      <c r="IL226" s="50"/>
      <c r="IM226" s="50"/>
      <c r="IN226" s="50"/>
      <c r="IO226" s="50"/>
      <c r="IP226" s="50"/>
      <c r="IQ226" s="50"/>
      <c r="IR226" s="50"/>
      <c r="IS226" s="50"/>
      <c r="IT226" s="50"/>
      <c r="IU226" s="50"/>
      <c r="IV226" s="50"/>
      <c r="IW226" s="50"/>
      <c r="IX226" s="50"/>
      <c r="IY226" s="50"/>
      <c r="IZ226" s="50"/>
      <c r="JA226" s="50"/>
      <c r="JB226" s="50"/>
      <c r="JC226" s="50"/>
      <c r="JD226" s="50"/>
      <c r="JE226" s="50"/>
      <c r="JF226" s="50"/>
      <c r="JG226" s="50"/>
      <c r="JH226" s="50"/>
      <c r="JI226" s="50"/>
      <c r="JJ226" s="50"/>
      <c r="JK226" s="50"/>
      <c r="JL226" s="50"/>
      <c r="JM226" s="50"/>
      <c r="JN226" s="50"/>
      <c r="JO226" s="50"/>
      <c r="JP226" s="50"/>
      <c r="JQ226" s="50"/>
      <c r="JR226" s="50"/>
      <c r="JS226" s="50"/>
      <c r="JT226" s="50"/>
      <c r="JU226" s="50"/>
      <c r="JV226" s="50"/>
      <c r="JW226" s="50"/>
      <c r="JX226" s="50"/>
      <c r="JY226" s="50"/>
      <c r="JZ226" s="50"/>
      <c r="KA226" s="50"/>
      <c r="KB226" s="50"/>
      <c r="KC226" s="50"/>
      <c r="KD226" s="50"/>
      <c r="KE226" s="50"/>
      <c r="KF226" s="50"/>
      <c r="KG226" s="50"/>
      <c r="KH226" s="50"/>
      <c r="KI226" s="50"/>
      <c r="KJ226" s="50"/>
      <c r="KK226" s="50"/>
      <c r="KL226" s="50"/>
      <c r="KM226" s="50"/>
      <c r="KN226" s="50"/>
      <c r="KO226" s="50"/>
      <c r="KP226" s="50"/>
      <c r="KQ226" s="50"/>
      <c r="KR226" s="50"/>
      <c r="KS226" s="50"/>
      <c r="KT226" s="50"/>
      <c r="KU226" s="50"/>
      <c r="KV226" s="50"/>
      <c r="KW226" s="50"/>
      <c r="KX226" s="50"/>
      <c r="KY226" s="50"/>
      <c r="KZ226" s="50"/>
      <c r="LA226" s="50"/>
      <c r="LB226" s="50"/>
      <c r="LC226" s="50"/>
      <c r="LD226" s="50"/>
      <c r="LE226" s="50"/>
      <c r="LF226" s="50"/>
      <c r="LG226" s="50"/>
      <c r="LH226" s="50"/>
      <c r="LI226" s="50"/>
      <c r="LJ226" s="50"/>
      <c r="LK226" s="50"/>
      <c r="LL226" s="50"/>
      <c r="LM226" s="50"/>
      <c r="LN226" s="50"/>
      <c r="LO226" s="50"/>
      <c r="LP226" s="50"/>
      <c r="LQ226" s="50"/>
      <c r="LR226" s="50"/>
      <c r="LS226" s="50"/>
      <c r="LT226" s="50"/>
      <c r="LU226" s="50"/>
      <c r="LV226" s="50"/>
      <c r="LW226" s="50"/>
      <c r="LX226" s="50"/>
      <c r="LY226" s="50"/>
      <c r="LZ226" s="50"/>
      <c r="MA226" s="50"/>
      <c r="MB226" s="50"/>
      <c r="MC226" s="50"/>
      <c r="MD226" s="50"/>
      <c r="ME226" s="50"/>
      <c r="MF226" s="50"/>
      <c r="MG226" s="50"/>
      <c r="MH226" s="50"/>
      <c r="MI226" s="50"/>
      <c r="MJ226" s="50"/>
      <c r="MK226" s="50"/>
      <c r="ML226" s="50"/>
      <c r="MM226" s="50"/>
      <c r="MN226" s="50"/>
      <c r="MO226" s="50"/>
      <c r="MP226" s="50"/>
      <c r="MQ226" s="50"/>
      <c r="MR226" s="50"/>
      <c r="MS226" s="50"/>
      <c r="MT226" s="50"/>
      <c r="MU226" s="50"/>
      <c r="MV226" s="50"/>
      <c r="MW226" s="50"/>
      <c r="MX226" s="50"/>
      <c r="MY226" s="50"/>
      <c r="MZ226" s="50"/>
      <c r="NA226" s="50"/>
      <c r="NB226" s="50"/>
      <c r="NC226" s="50"/>
      <c r="ND226" s="50"/>
      <c r="NE226" s="50"/>
      <c r="NF226" s="50"/>
      <c r="NG226" s="50"/>
      <c r="NH226" s="50"/>
      <c r="NI226" s="50"/>
      <c r="NJ226" s="50"/>
      <c r="NK226" s="50"/>
      <c r="NL226" s="50"/>
      <c r="NM226" s="50"/>
      <c r="NN226" s="50"/>
      <c r="NO226" s="50"/>
      <c r="NP226" s="50"/>
      <c r="NQ226" s="50"/>
      <c r="NR226" s="50"/>
      <c r="NS226" s="50"/>
      <c r="NT226" s="50"/>
      <c r="NU226" s="50"/>
      <c r="NV226" s="50"/>
      <c r="NW226" s="50"/>
      <c r="NX226" s="50"/>
      <c r="NY226" s="50"/>
      <c r="NZ226" s="50"/>
      <c r="OA226" s="50"/>
      <c r="OB226" s="50"/>
      <c r="OC226" s="50"/>
      <c r="OD226" s="50"/>
      <c r="OE226" s="50"/>
      <c r="OF226" s="50"/>
      <c r="OG226" s="50"/>
      <c r="OH226" s="50"/>
      <c r="OI226" s="50"/>
      <c r="OJ226" s="50"/>
      <c r="OK226" s="50"/>
      <c r="OL226" s="50"/>
      <c r="OM226" s="50"/>
      <c r="ON226" s="50"/>
      <c r="OO226" s="50"/>
      <c r="OP226" s="50"/>
      <c r="OQ226" s="50"/>
      <c r="OR226" s="50"/>
      <c r="OS226" s="50"/>
      <c r="OT226" s="50"/>
      <c r="OU226" s="50"/>
      <c r="OV226" s="50"/>
      <c r="OW226" s="50"/>
      <c r="OX226" s="50"/>
      <c r="OY226" s="50"/>
      <c r="OZ226" s="50"/>
      <c r="PA226" s="50"/>
      <c r="PB226" s="50"/>
      <c r="PC226" s="50"/>
      <c r="PD226" s="50"/>
      <c r="PE226" s="50"/>
      <c r="PF226" s="50"/>
      <c r="PG226" s="50"/>
      <c r="PH226" s="50"/>
      <c r="PI226" s="50"/>
      <c r="PJ226" s="50"/>
      <c r="PK226" s="50"/>
      <c r="PL226" s="50"/>
      <c r="PM226" s="50"/>
      <c r="PN226" s="50"/>
      <c r="PO226" s="50"/>
      <c r="PP226" s="50"/>
      <c r="PQ226" s="50"/>
      <c r="PR226" s="50"/>
      <c r="PS226" s="50"/>
      <c r="PT226" s="50"/>
      <c r="PU226" s="50"/>
      <c r="PV226" s="50"/>
      <c r="PW226" s="50"/>
      <c r="PX226" s="50"/>
      <c r="PY226" s="50"/>
      <c r="PZ226" s="50"/>
      <c r="QA226" s="50"/>
      <c r="QB226" s="50"/>
      <c r="QC226" s="50"/>
      <c r="QD226" s="50"/>
      <c r="QE226" s="50"/>
      <c r="QF226" s="50"/>
      <c r="QG226" s="50"/>
      <c r="QH226" s="50"/>
      <c r="QI226" s="50"/>
      <c r="QJ226" s="50"/>
      <c r="QK226" s="50"/>
      <c r="QL226" s="50"/>
      <c r="QM226" s="50"/>
      <c r="QN226" s="50"/>
      <c r="QO226" s="50"/>
      <c r="QP226" s="50"/>
      <c r="QQ226" s="50"/>
      <c r="QR226" s="50"/>
      <c r="QS226" s="50"/>
      <c r="QT226" s="50"/>
      <c r="QU226" s="50"/>
      <c r="QV226" s="50"/>
      <c r="QW226" s="50"/>
      <c r="QX226" s="50"/>
      <c r="QY226" s="50"/>
      <c r="QZ226" s="50"/>
      <c r="RA226" s="50"/>
      <c r="RB226" s="50"/>
      <c r="RC226" s="50"/>
      <c r="RD226" s="50"/>
      <c r="RE226" s="50"/>
      <c r="RF226" s="50"/>
      <c r="RG226" s="50"/>
      <c r="RH226" s="50"/>
      <c r="RI226" s="50"/>
      <c r="RJ226" s="50"/>
      <c r="RK226" s="50"/>
      <c r="RL226" s="50"/>
      <c r="RM226" s="50"/>
      <c r="RN226" s="50"/>
      <c r="RO226" s="50"/>
      <c r="RP226" s="50"/>
      <c r="RQ226" s="50"/>
      <c r="RR226" s="50"/>
      <c r="RS226" s="50"/>
      <c r="RT226" s="50"/>
      <c r="RU226" s="50"/>
      <c r="RV226" s="50"/>
      <c r="RW226" s="50"/>
      <c r="RX226" s="50"/>
      <c r="RY226" s="50"/>
      <c r="RZ226" s="50"/>
      <c r="SA226" s="50"/>
      <c r="SB226" s="50"/>
      <c r="SC226" s="50"/>
      <c r="SD226" s="50"/>
      <c r="SE226" s="50"/>
      <c r="SF226" s="50"/>
      <c r="SG226" s="50"/>
      <c r="SH226" s="50"/>
      <c r="SI226" s="50"/>
      <c r="SJ226" s="50"/>
      <c r="SK226" s="50"/>
      <c r="SL226" s="50"/>
      <c r="SM226" s="50"/>
      <c r="SN226" s="50"/>
      <c r="SO226" s="50"/>
      <c r="SP226" s="50"/>
      <c r="SQ226" s="50"/>
      <c r="SR226" s="50"/>
      <c r="SS226" s="50"/>
      <c r="ST226" s="50"/>
      <c r="SU226" s="50"/>
      <c r="SV226" s="50"/>
      <c r="SW226" s="50"/>
      <c r="SX226" s="50"/>
      <c r="SY226" s="50"/>
      <c r="SZ226" s="50"/>
      <c r="TA226" s="50"/>
      <c r="TB226" s="50"/>
      <c r="TC226" s="50"/>
      <c r="TD226" s="50"/>
      <c r="TE226" s="50"/>
      <c r="TF226" s="50"/>
      <c r="TG226" s="50"/>
      <c r="TH226" s="50"/>
      <c r="TI226" s="50"/>
      <c r="TJ226" s="50"/>
      <c r="TK226" s="50"/>
      <c r="TL226" s="50"/>
      <c r="TM226" s="50"/>
      <c r="TN226" s="50"/>
      <c r="TO226" s="50"/>
      <c r="TP226" s="50"/>
      <c r="TQ226" s="50"/>
      <c r="TR226" s="50"/>
      <c r="TS226" s="50"/>
      <c r="TT226" s="50"/>
      <c r="TU226" s="50"/>
      <c r="TV226" s="50"/>
      <c r="TW226" s="50"/>
      <c r="TX226" s="50"/>
      <c r="TY226" s="50"/>
      <c r="TZ226" s="50"/>
      <c r="UA226" s="50"/>
      <c r="UB226" s="50"/>
      <c r="UC226" s="50"/>
      <c r="UD226" s="50"/>
      <c r="UE226" s="50"/>
      <c r="UF226" s="50"/>
      <c r="UG226" s="50"/>
      <c r="UH226" s="50"/>
      <c r="UI226" s="50"/>
      <c r="UJ226" s="50"/>
      <c r="UK226" s="50"/>
      <c r="UL226" s="50"/>
      <c r="UM226" s="50"/>
      <c r="UN226" s="50"/>
      <c r="UO226" s="50"/>
      <c r="UP226" s="50"/>
      <c r="UQ226" s="50"/>
      <c r="UR226" s="50"/>
      <c r="US226" s="50"/>
      <c r="UT226" s="50"/>
      <c r="UU226" s="50"/>
      <c r="UV226" s="50"/>
      <c r="UW226" s="50"/>
      <c r="UX226" s="50"/>
      <c r="UY226" s="50"/>
      <c r="UZ226" s="50"/>
      <c r="VA226" s="50"/>
      <c r="VB226" s="50"/>
      <c r="VC226" s="50"/>
      <c r="VD226" s="50"/>
      <c r="VE226" s="50"/>
      <c r="VF226" s="50"/>
      <c r="VG226" s="50"/>
      <c r="VH226" s="50"/>
      <c r="VI226" s="50"/>
      <c r="VJ226" s="50"/>
      <c r="VK226" s="50"/>
      <c r="VL226" s="50"/>
      <c r="VM226" s="50"/>
      <c r="VN226" s="50"/>
      <c r="VO226" s="50"/>
      <c r="VP226" s="50"/>
      <c r="VQ226" s="50"/>
      <c r="VR226" s="50"/>
      <c r="VS226" s="50"/>
      <c r="VT226" s="50"/>
      <c r="VU226" s="50"/>
      <c r="VV226" s="50"/>
      <c r="VW226" s="50"/>
      <c r="VX226" s="50"/>
      <c r="VY226" s="50"/>
      <c r="VZ226" s="50"/>
      <c r="WA226" s="50"/>
      <c r="WB226" s="50"/>
      <c r="WC226" s="50"/>
      <c r="WD226" s="50"/>
      <c r="WE226" s="50"/>
      <c r="WF226" s="50"/>
      <c r="WG226" s="50"/>
      <c r="WH226" s="50"/>
      <c r="WI226" s="50"/>
      <c r="WJ226" s="50"/>
      <c r="WK226" s="50"/>
      <c r="WL226" s="50"/>
      <c r="WM226" s="50"/>
      <c r="WN226" s="50"/>
      <c r="WO226" s="50"/>
      <c r="WP226" s="50"/>
      <c r="WQ226" s="50"/>
      <c r="WR226" s="50"/>
      <c r="WS226" s="50"/>
      <c r="WT226" s="50"/>
      <c r="WU226" s="50"/>
      <c r="WV226" s="50"/>
      <c r="WW226" s="50"/>
      <c r="WX226" s="50"/>
      <c r="WY226" s="50"/>
      <c r="WZ226" s="50"/>
      <c r="XA226" s="50"/>
      <c r="XB226" s="50"/>
      <c r="XC226" s="50"/>
      <c r="XD226" s="50"/>
      <c r="XE226" s="50"/>
      <c r="XF226" s="50"/>
      <c r="XG226" s="50"/>
      <c r="XH226" s="50"/>
      <c r="XI226" s="50"/>
      <c r="XJ226" s="50"/>
      <c r="XK226" s="50"/>
      <c r="XL226" s="50"/>
      <c r="XM226" s="50"/>
      <c r="XN226" s="50"/>
      <c r="XO226" s="50"/>
      <c r="XP226" s="50"/>
      <c r="XQ226" s="50"/>
      <c r="XR226" s="50"/>
      <c r="XS226" s="50"/>
      <c r="XT226" s="50"/>
      <c r="XU226" s="50"/>
      <c r="XV226" s="50"/>
      <c r="XW226" s="50"/>
      <c r="XX226" s="50"/>
      <c r="XY226" s="50"/>
      <c r="XZ226" s="50"/>
      <c r="YA226" s="50"/>
      <c r="YB226" s="50"/>
      <c r="YC226" s="50"/>
      <c r="YD226" s="50"/>
      <c r="YE226" s="50"/>
      <c r="YF226" s="50"/>
      <c r="YG226" s="50"/>
      <c r="YH226" s="50"/>
      <c r="YI226" s="50"/>
      <c r="YJ226" s="50"/>
      <c r="YK226" s="50"/>
      <c r="YL226" s="50"/>
      <c r="YM226" s="50"/>
      <c r="YN226" s="50"/>
      <c r="YO226" s="50"/>
      <c r="YP226" s="50"/>
      <c r="YQ226" s="50"/>
      <c r="YR226" s="50"/>
      <c r="YS226" s="50"/>
      <c r="YT226" s="50"/>
      <c r="YU226" s="50"/>
      <c r="YV226" s="50"/>
      <c r="YW226" s="50"/>
      <c r="YX226" s="50"/>
      <c r="YY226" s="50"/>
      <c r="YZ226" s="50"/>
      <c r="ZA226" s="50"/>
      <c r="ZB226" s="50"/>
      <c r="ZC226" s="50"/>
      <c r="ZD226" s="50"/>
      <c r="ZE226" s="50"/>
      <c r="ZF226" s="50"/>
      <c r="ZG226" s="50"/>
      <c r="ZH226" s="50"/>
      <c r="ZI226" s="50"/>
      <c r="ZJ226" s="50"/>
      <c r="ZK226" s="50"/>
      <c r="ZL226" s="50"/>
      <c r="ZM226" s="50"/>
      <c r="ZN226" s="50"/>
      <c r="ZO226" s="50"/>
      <c r="ZP226" s="50"/>
      <c r="ZQ226" s="50"/>
      <c r="ZR226" s="50"/>
      <c r="ZS226" s="50"/>
      <c r="ZT226" s="50"/>
      <c r="ZU226" s="50"/>
      <c r="ZV226" s="50"/>
      <c r="ZW226" s="50"/>
      <c r="ZX226" s="50"/>
      <c r="ZY226" s="50"/>
      <c r="ZZ226" s="50"/>
      <c r="AAA226" s="50"/>
      <c r="AAB226" s="50"/>
      <c r="AAC226" s="50"/>
      <c r="AAD226" s="50"/>
      <c r="AAE226" s="50"/>
      <c r="AAF226" s="50"/>
      <c r="AAG226" s="50"/>
      <c r="AAH226" s="50"/>
      <c r="AAI226" s="50"/>
      <c r="AAJ226" s="50"/>
      <c r="AAK226" s="50"/>
      <c r="AAL226" s="50"/>
      <c r="AAM226" s="50"/>
      <c r="AAN226" s="50"/>
      <c r="AAO226" s="50"/>
      <c r="AAP226" s="50"/>
      <c r="AAQ226" s="50"/>
      <c r="AAR226" s="50"/>
      <c r="AAS226" s="50"/>
      <c r="AAT226" s="50"/>
      <c r="AAU226" s="50"/>
      <c r="AAV226" s="50"/>
      <c r="AAW226" s="50"/>
      <c r="AAX226" s="50"/>
      <c r="AAY226" s="50"/>
      <c r="AAZ226" s="50"/>
      <c r="ABA226" s="50"/>
      <c r="ABB226" s="50"/>
      <c r="ABC226" s="50"/>
      <c r="ABD226" s="50"/>
      <c r="ABE226" s="50"/>
      <c r="ABF226" s="50"/>
      <c r="ABG226" s="50"/>
      <c r="ABH226" s="50"/>
    </row>
    <row r="227" spans="1:736" s="50" customFormat="1" ht="45.75" customHeight="1">
      <c r="A227" s="589">
        <f>1+A226</f>
        <v>226</v>
      </c>
      <c r="B227" s="151" t="s">
        <v>2554</v>
      </c>
      <c r="C227" s="134" t="s">
        <v>2555</v>
      </c>
      <c r="D227" s="138" t="s">
        <v>451</v>
      </c>
      <c r="E227" s="135">
        <v>45415</v>
      </c>
      <c r="F227" s="136">
        <v>45419</v>
      </c>
      <c r="G227" s="136">
        <v>45510</v>
      </c>
      <c r="H227" s="134" t="s">
        <v>94</v>
      </c>
      <c r="I227" s="139" t="s">
        <v>95</v>
      </c>
      <c r="J227" s="158" t="s">
        <v>2556</v>
      </c>
      <c r="K227" s="251">
        <v>1030574676</v>
      </c>
      <c r="L227" s="134">
        <v>1</v>
      </c>
      <c r="M227" s="252" t="s">
        <v>97</v>
      </c>
      <c r="N227" s="141" t="s">
        <v>98</v>
      </c>
      <c r="O227" s="151" t="s">
        <v>857</v>
      </c>
      <c r="P227" s="134" t="s">
        <v>2557</v>
      </c>
      <c r="Q227" s="134" t="s">
        <v>681</v>
      </c>
      <c r="R227" s="143">
        <f>+G227-F227</f>
        <v>91</v>
      </c>
      <c r="S227" s="134" t="s">
        <v>1900</v>
      </c>
      <c r="T227" s="253">
        <v>15000000</v>
      </c>
      <c r="U227" s="254" t="s">
        <v>2558</v>
      </c>
      <c r="V227" s="253">
        <f>+T227</f>
        <v>15000000</v>
      </c>
      <c r="W227" s="255" t="s">
        <v>2559</v>
      </c>
      <c r="X227" s="256" t="s">
        <v>473</v>
      </c>
      <c r="Y227" s="314">
        <f>+Z227+AA227+AB227</f>
        <v>15000000</v>
      </c>
      <c r="Z227" s="148">
        <f>+V227</f>
        <v>15000000</v>
      </c>
      <c r="AA227" s="149">
        <v>0</v>
      </c>
      <c r="AB227" s="150">
        <f>+AC227+AD227+AE227+AF227+AG227+AH227+AI227+AJ227</f>
        <v>0</v>
      </c>
      <c r="AC227" s="149">
        <v>0</v>
      </c>
      <c r="AD227" s="149">
        <v>0</v>
      </c>
      <c r="AE227" s="149">
        <v>0</v>
      </c>
      <c r="AF227" s="149">
        <v>0</v>
      </c>
      <c r="AG227" s="149">
        <v>0</v>
      </c>
      <c r="AH227" s="149">
        <v>0</v>
      </c>
      <c r="AI227" s="149">
        <v>0</v>
      </c>
      <c r="AJ227" s="149">
        <v>0</v>
      </c>
      <c r="AK227" s="142" t="s">
        <v>104</v>
      </c>
      <c r="AL227" s="103" t="s">
        <v>2560</v>
      </c>
      <c r="AM227" s="134" t="s">
        <v>1924</v>
      </c>
      <c r="AN227" s="140">
        <v>80190721</v>
      </c>
      <c r="AO227" s="142" t="s">
        <v>108</v>
      </c>
      <c r="AP227" s="134" t="s">
        <v>108</v>
      </c>
      <c r="AQ227" s="257" t="s">
        <v>108</v>
      </c>
      <c r="AR227" s="142" t="s">
        <v>108</v>
      </c>
      <c r="AS227" s="134" t="s">
        <v>109</v>
      </c>
      <c r="AT227" s="142" t="s">
        <v>109</v>
      </c>
      <c r="AU227" s="142" t="s">
        <v>392</v>
      </c>
      <c r="AV227" s="134"/>
      <c r="AW227" s="134"/>
      <c r="AX227" s="134" t="s">
        <v>109</v>
      </c>
      <c r="AY227" s="134" t="s">
        <v>108</v>
      </c>
      <c r="AZ227" s="156"/>
      <c r="BA227" s="134"/>
      <c r="BB227" s="169"/>
      <c r="BC227" s="156"/>
      <c r="BD227" s="143"/>
      <c r="BE227" s="143"/>
      <c r="BF227" s="143"/>
      <c r="BG227" s="156"/>
      <c r="BH227" s="153">
        <f>T227+BB227</f>
        <v>15000000</v>
      </c>
      <c r="BI227" s="166" t="s">
        <v>113</v>
      </c>
      <c r="BJ227" s="134"/>
      <c r="BK227" s="141" t="s">
        <v>114</v>
      </c>
      <c r="BL227" s="156"/>
      <c r="BM227" s="468"/>
      <c r="BN227" s="170" t="s">
        <v>964</v>
      </c>
      <c r="BO227" s="141">
        <v>33</v>
      </c>
      <c r="BP227" s="141" t="s">
        <v>108</v>
      </c>
      <c r="BQ227" s="141" t="s">
        <v>108</v>
      </c>
      <c r="BR227" s="141" t="s">
        <v>108</v>
      </c>
      <c r="BS227" s="141" t="s">
        <v>108</v>
      </c>
      <c r="BT227" s="141" t="s">
        <v>108</v>
      </c>
      <c r="BU227" s="166" t="s">
        <v>2561</v>
      </c>
      <c r="BV227" s="141">
        <v>3143656271</v>
      </c>
      <c r="BW227" s="114" t="s">
        <v>2562</v>
      </c>
      <c r="BX227" s="158" t="s">
        <v>839</v>
      </c>
      <c r="BY227" s="141" t="s">
        <v>119</v>
      </c>
      <c r="BZ227" s="259" t="s">
        <v>2563</v>
      </c>
      <c r="CA227" s="157" t="s">
        <v>109</v>
      </c>
      <c r="CB227" s="157" t="s">
        <v>109</v>
      </c>
      <c r="CC227" s="157" t="s">
        <v>109</v>
      </c>
      <c r="CD227" s="157"/>
      <c r="CE227" s="157"/>
      <c r="CF227" s="157"/>
      <c r="CG227" s="157"/>
      <c r="CH227" s="157"/>
      <c r="CI227" s="157"/>
      <c r="CJ227" s="157"/>
      <c r="CK227" s="157"/>
      <c r="CL227" s="157"/>
      <c r="CM227" s="157" t="s">
        <v>109</v>
      </c>
      <c r="CN227" s="157"/>
    </row>
    <row r="228" spans="1:736" s="50" customFormat="1" ht="45.75" customHeight="1">
      <c r="A228" s="589">
        <f>1+A227</f>
        <v>227</v>
      </c>
      <c r="B228" s="151" t="s">
        <v>2564</v>
      </c>
      <c r="C228" s="134" t="s">
        <v>2565</v>
      </c>
      <c r="D228" s="138" t="s">
        <v>425</v>
      </c>
      <c r="E228" s="135">
        <v>45415</v>
      </c>
      <c r="F228" s="136">
        <v>45419</v>
      </c>
      <c r="G228" s="136">
        <v>45494</v>
      </c>
      <c r="H228" s="134" t="s">
        <v>94</v>
      </c>
      <c r="I228" s="139" t="s">
        <v>95</v>
      </c>
      <c r="J228" s="158" t="s">
        <v>2566</v>
      </c>
      <c r="K228" s="251">
        <v>1072649935</v>
      </c>
      <c r="L228" s="134">
        <v>0</v>
      </c>
      <c r="M228" s="252" t="s">
        <v>97</v>
      </c>
      <c r="N228" s="141" t="s">
        <v>98</v>
      </c>
      <c r="O228" s="151" t="s">
        <v>993</v>
      </c>
      <c r="P228" s="134" t="s">
        <v>2567</v>
      </c>
      <c r="Q228" s="134" t="s">
        <v>2568</v>
      </c>
      <c r="R228" s="143">
        <f>+G228-F228</f>
        <v>75</v>
      </c>
      <c r="S228" s="134" t="s">
        <v>791</v>
      </c>
      <c r="T228" s="253">
        <v>10000000</v>
      </c>
      <c r="U228" s="254" t="s">
        <v>2569</v>
      </c>
      <c r="V228" s="253">
        <f>+T228</f>
        <v>10000000</v>
      </c>
      <c r="W228" s="255" t="s">
        <v>2559</v>
      </c>
      <c r="X228" s="256" t="s">
        <v>473</v>
      </c>
      <c r="Y228" s="314">
        <f>+Z228+AA228+AB228</f>
        <v>10000000</v>
      </c>
      <c r="Z228" s="148">
        <f>+V228</f>
        <v>10000000</v>
      </c>
      <c r="AA228" s="149">
        <v>0</v>
      </c>
      <c r="AB228" s="150">
        <f>+AC228+AD228+AE228+AF228+AG228+AH228+AI228+AJ228</f>
        <v>0</v>
      </c>
      <c r="AC228" s="149">
        <v>0</v>
      </c>
      <c r="AD228" s="149">
        <v>0</v>
      </c>
      <c r="AE228" s="149">
        <v>0</v>
      </c>
      <c r="AF228" s="149">
        <v>0</v>
      </c>
      <c r="AG228" s="149">
        <v>0</v>
      </c>
      <c r="AH228" s="149">
        <v>0</v>
      </c>
      <c r="AI228" s="149">
        <v>0</v>
      </c>
      <c r="AJ228" s="149">
        <v>0</v>
      </c>
      <c r="AK228" s="142" t="s">
        <v>104</v>
      </c>
      <c r="AL228" s="103" t="s">
        <v>2570</v>
      </c>
      <c r="AM228" s="134" t="s">
        <v>2571</v>
      </c>
      <c r="AN228" s="140" t="s">
        <v>2572</v>
      </c>
      <c r="AO228" s="142" t="s">
        <v>108</v>
      </c>
      <c r="AP228" s="134" t="s">
        <v>108</v>
      </c>
      <c r="AQ228" s="257" t="s">
        <v>108</v>
      </c>
      <c r="AR228" s="142" t="s">
        <v>108</v>
      </c>
      <c r="AS228" s="134" t="s">
        <v>109</v>
      </c>
      <c r="AT228" s="142" t="s">
        <v>109</v>
      </c>
      <c r="AU228" s="142" t="s">
        <v>392</v>
      </c>
      <c r="AV228" s="134"/>
      <c r="AW228" s="134" t="s">
        <v>110</v>
      </c>
      <c r="AX228" s="134" t="s">
        <v>109</v>
      </c>
      <c r="AY228" s="134" t="s">
        <v>108</v>
      </c>
      <c r="AZ228" s="156"/>
      <c r="BA228" s="134"/>
      <c r="BB228" s="169"/>
      <c r="BC228" s="156"/>
      <c r="BD228" s="143"/>
      <c r="BE228" s="143"/>
      <c r="BF228" s="143"/>
      <c r="BG228" s="156"/>
      <c r="BH228" s="153">
        <f>T228+BB228</f>
        <v>10000000</v>
      </c>
      <c r="BI228" s="463" t="s">
        <v>135</v>
      </c>
      <c r="BJ228" s="134"/>
      <c r="BK228" s="141" t="s">
        <v>114</v>
      </c>
      <c r="BL228" s="156"/>
      <c r="BM228" s="398" t="s">
        <v>136</v>
      </c>
      <c r="BN228" s="170" t="s">
        <v>917</v>
      </c>
      <c r="BO228" s="141">
        <v>35</v>
      </c>
      <c r="BP228" s="141" t="s">
        <v>109</v>
      </c>
      <c r="BQ228" s="141" t="s">
        <v>108</v>
      </c>
      <c r="BR228" s="141" t="s">
        <v>108</v>
      </c>
      <c r="BS228" s="141" t="s">
        <v>108</v>
      </c>
      <c r="BT228" s="141" t="s">
        <v>108</v>
      </c>
      <c r="BU228" s="166" t="s">
        <v>709</v>
      </c>
      <c r="BV228" s="141">
        <v>3124096692</v>
      </c>
      <c r="BW228" s="114" t="s">
        <v>2573</v>
      </c>
      <c r="BX228" s="158" t="s">
        <v>1643</v>
      </c>
      <c r="BY228" s="141" t="s">
        <v>119</v>
      </c>
      <c r="BZ228" s="259">
        <v>100823207</v>
      </c>
      <c r="CA228" s="157" t="s">
        <v>109</v>
      </c>
      <c r="CB228" s="157" t="s">
        <v>109</v>
      </c>
      <c r="CC228" s="157" t="s">
        <v>109</v>
      </c>
      <c r="CD228" s="157"/>
      <c r="CE228" s="157"/>
      <c r="CF228" s="157"/>
      <c r="CG228" s="157"/>
      <c r="CH228" s="157"/>
      <c r="CI228" s="157"/>
      <c r="CJ228" s="157"/>
      <c r="CK228" s="157"/>
      <c r="CL228" s="157"/>
      <c r="CM228" s="157" t="s">
        <v>109</v>
      </c>
      <c r="CN228" s="157"/>
    </row>
    <row r="229" spans="1:736" s="16" customFormat="1" ht="45.75" customHeight="1">
      <c r="A229" s="566">
        <f>1+A228</f>
        <v>228</v>
      </c>
      <c r="B229" s="402" t="s">
        <v>2574</v>
      </c>
      <c r="C229" s="201" t="s">
        <v>2575</v>
      </c>
      <c r="D229" s="205" t="s">
        <v>93</v>
      </c>
      <c r="E229" s="202">
        <v>45415</v>
      </c>
      <c r="F229" s="203">
        <v>45419</v>
      </c>
      <c r="G229" s="203">
        <v>45653</v>
      </c>
      <c r="H229" s="201" t="s">
        <v>94</v>
      </c>
      <c r="I229" s="206" t="s">
        <v>180</v>
      </c>
      <c r="J229" s="201" t="s">
        <v>2576</v>
      </c>
      <c r="K229" s="271">
        <v>35199442</v>
      </c>
      <c r="L229" s="201">
        <v>4</v>
      </c>
      <c r="M229" s="272" t="s">
        <v>97</v>
      </c>
      <c r="N229" s="208" t="s">
        <v>98</v>
      </c>
      <c r="O229" s="218" t="s">
        <v>99</v>
      </c>
      <c r="P229" s="201" t="s">
        <v>2577</v>
      </c>
      <c r="Q229" s="201" t="s">
        <v>2546</v>
      </c>
      <c r="R229" s="210">
        <f>+G229-F229</f>
        <v>234</v>
      </c>
      <c r="S229" s="201" t="s">
        <v>1649</v>
      </c>
      <c r="T229" s="273">
        <v>24000000</v>
      </c>
      <c r="U229" s="274" t="s">
        <v>2578</v>
      </c>
      <c r="V229" s="273">
        <f>+T229</f>
        <v>24000000</v>
      </c>
      <c r="W229" s="275" t="s">
        <v>2559</v>
      </c>
      <c r="X229" s="276" t="s">
        <v>473</v>
      </c>
      <c r="Y229" s="313">
        <f>+Z229+AA229+AB229</f>
        <v>24000000</v>
      </c>
      <c r="Z229" s="215">
        <f>+V229</f>
        <v>24000000</v>
      </c>
      <c r="AA229" s="216">
        <v>0</v>
      </c>
      <c r="AB229" s="217">
        <f>+AC229+AD229+AE229+AF229+AG229+AH229+AI229+AJ229</f>
        <v>0</v>
      </c>
      <c r="AC229" s="216">
        <v>0</v>
      </c>
      <c r="AD229" s="216">
        <v>0</v>
      </c>
      <c r="AE229" s="216">
        <v>0</v>
      </c>
      <c r="AF229" s="216">
        <v>0</v>
      </c>
      <c r="AG229" s="216">
        <v>0</v>
      </c>
      <c r="AH229" s="216">
        <v>0</v>
      </c>
      <c r="AI229" s="216">
        <v>0</v>
      </c>
      <c r="AJ229" s="216">
        <v>0</v>
      </c>
      <c r="AK229" s="209" t="s">
        <v>104</v>
      </c>
      <c r="AL229" s="191" t="s">
        <v>2579</v>
      </c>
      <c r="AM229" s="201" t="s">
        <v>2120</v>
      </c>
      <c r="AN229" s="207" t="s">
        <v>2121</v>
      </c>
      <c r="AO229" s="209" t="s">
        <v>108</v>
      </c>
      <c r="AP229" s="201" t="s">
        <v>108</v>
      </c>
      <c r="AQ229" s="277" t="s">
        <v>108</v>
      </c>
      <c r="AR229" s="209" t="s">
        <v>108</v>
      </c>
      <c r="AS229" s="201" t="s">
        <v>109</v>
      </c>
      <c r="AT229" s="209" t="s">
        <v>109</v>
      </c>
      <c r="AU229" s="209"/>
      <c r="AV229" s="201"/>
      <c r="AW229" s="201"/>
      <c r="AX229" s="201" t="s">
        <v>109</v>
      </c>
      <c r="AY229" s="201" t="s">
        <v>108</v>
      </c>
      <c r="AZ229" s="240"/>
      <c r="BA229" s="201"/>
      <c r="BB229" s="241"/>
      <c r="BC229" s="240"/>
      <c r="BD229" s="210"/>
      <c r="BE229" s="210"/>
      <c r="BF229" s="210"/>
      <c r="BG229" s="240"/>
      <c r="BH229" s="221">
        <f>T229+BB229</f>
        <v>24000000</v>
      </c>
      <c r="BI229" s="304" t="s">
        <v>135</v>
      </c>
      <c r="BJ229" s="201"/>
      <c r="BK229" s="208" t="s">
        <v>114</v>
      </c>
      <c r="BL229" s="240"/>
      <c r="BM229" s="398" t="s">
        <v>136</v>
      </c>
      <c r="BN229" s="285" t="s">
        <v>964</v>
      </c>
      <c r="BO229" s="261">
        <v>41</v>
      </c>
      <c r="BP229" s="261" t="s">
        <v>108</v>
      </c>
      <c r="BQ229" s="261" t="s">
        <v>108</v>
      </c>
      <c r="BR229" s="261" t="s">
        <v>108</v>
      </c>
      <c r="BS229" s="261" t="s">
        <v>108</v>
      </c>
      <c r="BT229" s="261" t="s">
        <v>108</v>
      </c>
      <c r="BU229" s="286" t="s">
        <v>2580</v>
      </c>
      <c r="BV229" s="261">
        <v>3134178088</v>
      </c>
      <c r="BW229" s="65" t="s">
        <v>2581</v>
      </c>
      <c r="BX229" s="287" t="s">
        <v>839</v>
      </c>
      <c r="BY229" s="261" t="s">
        <v>119</v>
      </c>
      <c r="BZ229" s="302" t="s">
        <v>2582</v>
      </c>
      <c r="CA229" s="223" t="s">
        <v>109</v>
      </c>
      <c r="CB229" s="223" t="s">
        <v>109</v>
      </c>
      <c r="CC229" s="223" t="s">
        <v>109</v>
      </c>
      <c r="CD229" s="223" t="s">
        <v>109</v>
      </c>
      <c r="CE229" s="223" t="s">
        <v>109</v>
      </c>
      <c r="CF229" s="223" t="s">
        <v>109</v>
      </c>
      <c r="CG229" s="223" t="s">
        <v>109</v>
      </c>
      <c r="CH229" s="294" t="s">
        <v>2583</v>
      </c>
      <c r="CI229" s="223"/>
      <c r="CJ229" s="223"/>
      <c r="CK229" s="223"/>
      <c r="CL229" s="223"/>
      <c r="CM229" s="303"/>
      <c r="CN229" s="223"/>
      <c r="CO229" s="50"/>
      <c r="CP229" s="50"/>
      <c r="CQ229" s="50"/>
      <c r="CR229" s="50"/>
      <c r="CS229" s="50"/>
      <c r="CT229" s="50"/>
      <c r="CU229" s="50"/>
      <c r="CV229" s="50"/>
      <c r="CW229" s="50"/>
      <c r="CX229" s="50"/>
      <c r="CY229" s="50"/>
      <c r="CZ229" s="50"/>
      <c r="DA229" s="50"/>
      <c r="DB229" s="50"/>
      <c r="DC229" s="50"/>
      <c r="DD229" s="50"/>
      <c r="DE229" s="50"/>
      <c r="DF229" s="50"/>
      <c r="DG229" s="50"/>
      <c r="DH229" s="50"/>
      <c r="DI229" s="50"/>
      <c r="DJ229" s="50"/>
      <c r="DK229" s="50"/>
      <c r="DL229" s="50"/>
      <c r="DM229" s="50"/>
      <c r="DN229" s="50"/>
      <c r="DO229" s="50"/>
      <c r="DP229" s="50"/>
      <c r="DQ229" s="50"/>
      <c r="DR229" s="50"/>
      <c r="DS229" s="50"/>
      <c r="DT229" s="50"/>
      <c r="DU229" s="50"/>
      <c r="DV229" s="50"/>
      <c r="DW229" s="50"/>
      <c r="DX229" s="50"/>
      <c r="DY229" s="50"/>
      <c r="DZ229" s="50"/>
      <c r="EA229" s="50"/>
      <c r="EB229" s="50"/>
      <c r="EC229" s="50"/>
      <c r="ED229" s="50"/>
      <c r="EE229" s="50"/>
      <c r="EF229" s="50"/>
      <c r="EG229" s="50"/>
      <c r="EH229" s="50"/>
      <c r="EI229" s="50"/>
      <c r="EJ229" s="50"/>
      <c r="EK229" s="50"/>
      <c r="EL229" s="50"/>
      <c r="EM229" s="50"/>
      <c r="EN229" s="50"/>
      <c r="EO229" s="50"/>
      <c r="EP229" s="50"/>
      <c r="EQ229" s="50"/>
      <c r="ER229" s="50"/>
      <c r="ES229" s="50"/>
      <c r="ET229" s="50"/>
      <c r="EU229" s="50"/>
      <c r="EV229" s="50"/>
      <c r="EW229" s="50"/>
      <c r="EX229" s="50"/>
      <c r="EY229" s="50"/>
      <c r="EZ229" s="50"/>
      <c r="FA229" s="50"/>
      <c r="FB229" s="50"/>
      <c r="FC229" s="50"/>
      <c r="FD229" s="50"/>
      <c r="FE229" s="50"/>
      <c r="FF229" s="50"/>
      <c r="FG229" s="50"/>
      <c r="FH229" s="50"/>
      <c r="FI229" s="50"/>
      <c r="FJ229" s="50"/>
      <c r="FK229" s="50"/>
      <c r="FL229" s="50"/>
      <c r="FM229" s="50"/>
      <c r="FN229" s="50"/>
      <c r="FO229" s="50"/>
      <c r="FP229" s="50"/>
      <c r="FQ229" s="50"/>
      <c r="FR229" s="50"/>
      <c r="FS229" s="50"/>
      <c r="FT229" s="50"/>
      <c r="FU229" s="50"/>
      <c r="FV229" s="50"/>
      <c r="FW229" s="50"/>
      <c r="FX229" s="50"/>
      <c r="FY229" s="50"/>
      <c r="FZ229" s="50"/>
      <c r="GA229" s="50"/>
      <c r="GB229" s="50"/>
      <c r="GC229" s="50"/>
      <c r="GD229" s="50"/>
      <c r="GE229" s="50"/>
      <c r="GF229" s="50"/>
      <c r="GG229" s="50"/>
      <c r="GH229" s="50"/>
      <c r="GI229" s="50"/>
      <c r="GJ229" s="50"/>
      <c r="GK229" s="50"/>
      <c r="GL229" s="50"/>
      <c r="GM229" s="50"/>
      <c r="GN229" s="50"/>
      <c r="GO229" s="50"/>
      <c r="GP229" s="50"/>
      <c r="GQ229" s="50"/>
      <c r="GR229" s="50"/>
      <c r="GS229" s="50"/>
      <c r="GT229" s="50"/>
      <c r="GU229" s="50"/>
    </row>
    <row r="230" spans="1:736" s="50" customFormat="1" ht="45.75" customHeight="1">
      <c r="A230" s="589">
        <f>1+A229</f>
        <v>229</v>
      </c>
      <c r="B230" s="151" t="s">
        <v>2584</v>
      </c>
      <c r="C230" s="134" t="s">
        <v>2585</v>
      </c>
      <c r="D230" s="138" t="s">
        <v>451</v>
      </c>
      <c r="E230" s="135">
        <v>45415</v>
      </c>
      <c r="F230" s="136">
        <v>45419</v>
      </c>
      <c r="G230" s="136">
        <v>45510</v>
      </c>
      <c r="H230" s="134" t="s">
        <v>94</v>
      </c>
      <c r="I230" s="139" t="s">
        <v>180</v>
      </c>
      <c r="J230" s="158" t="s">
        <v>2586</v>
      </c>
      <c r="K230" s="251">
        <v>1072674486</v>
      </c>
      <c r="L230" s="134">
        <v>0</v>
      </c>
      <c r="M230" s="252" t="s">
        <v>97</v>
      </c>
      <c r="N230" s="141" t="s">
        <v>98</v>
      </c>
      <c r="O230" s="151" t="s">
        <v>993</v>
      </c>
      <c r="P230" s="134" t="s">
        <v>2587</v>
      </c>
      <c r="Q230" s="134" t="s">
        <v>681</v>
      </c>
      <c r="R230" s="143">
        <f>+G230-F230</f>
        <v>91</v>
      </c>
      <c r="S230" s="134" t="s">
        <v>800</v>
      </c>
      <c r="T230" s="253">
        <v>11400000</v>
      </c>
      <c r="U230" s="254" t="s">
        <v>2588</v>
      </c>
      <c r="V230" s="253">
        <f>+T230</f>
        <v>11400000</v>
      </c>
      <c r="W230" s="255" t="s">
        <v>2559</v>
      </c>
      <c r="X230" s="256" t="s">
        <v>473</v>
      </c>
      <c r="Y230" s="314">
        <f>+Z230+AA230+AB230</f>
        <v>11400000</v>
      </c>
      <c r="Z230" s="148">
        <f>+V230</f>
        <v>11400000</v>
      </c>
      <c r="AA230" s="149">
        <v>0</v>
      </c>
      <c r="AB230" s="150">
        <f>+AC230+AD230+AE230+AF230+AG230+AH230+AI230+AJ230</f>
        <v>0</v>
      </c>
      <c r="AC230" s="149">
        <v>0</v>
      </c>
      <c r="AD230" s="149">
        <v>0</v>
      </c>
      <c r="AE230" s="149">
        <v>0</v>
      </c>
      <c r="AF230" s="149">
        <v>0</v>
      </c>
      <c r="AG230" s="149">
        <v>0</v>
      </c>
      <c r="AH230" s="149">
        <v>0</v>
      </c>
      <c r="AI230" s="149">
        <v>0</v>
      </c>
      <c r="AJ230" s="149">
        <v>0</v>
      </c>
      <c r="AK230" s="142" t="s">
        <v>104</v>
      </c>
      <c r="AL230" s="103" t="s">
        <v>2589</v>
      </c>
      <c r="AM230" s="134" t="s">
        <v>1924</v>
      </c>
      <c r="AN230" s="140">
        <v>80190721</v>
      </c>
      <c r="AO230" s="142" t="s">
        <v>108</v>
      </c>
      <c r="AP230" s="134" t="s">
        <v>108</v>
      </c>
      <c r="AQ230" s="257" t="s">
        <v>108</v>
      </c>
      <c r="AR230" s="142" t="s">
        <v>108</v>
      </c>
      <c r="AS230" s="134" t="s">
        <v>109</v>
      </c>
      <c r="AT230" s="142" t="s">
        <v>109</v>
      </c>
      <c r="AU230" s="142" t="s">
        <v>392</v>
      </c>
      <c r="AV230" s="134"/>
      <c r="AW230" s="134"/>
      <c r="AX230" s="134" t="s">
        <v>109</v>
      </c>
      <c r="AY230" s="134" t="s">
        <v>108</v>
      </c>
      <c r="AZ230" s="156"/>
      <c r="BA230" s="134"/>
      <c r="BB230" s="169"/>
      <c r="BC230" s="156"/>
      <c r="BD230" s="143"/>
      <c r="BE230" s="143"/>
      <c r="BF230" s="143"/>
      <c r="BG230" s="156"/>
      <c r="BH230" s="153">
        <f>T230+BB230</f>
        <v>11400000</v>
      </c>
      <c r="BI230" s="166" t="s">
        <v>113</v>
      </c>
      <c r="BJ230" s="134"/>
      <c r="BK230" s="141" t="s">
        <v>114</v>
      </c>
      <c r="BL230" s="156"/>
      <c r="BM230" s="468"/>
      <c r="BN230" s="170" t="s">
        <v>964</v>
      </c>
      <c r="BO230" s="141">
        <v>24</v>
      </c>
      <c r="BP230" s="141" t="s">
        <v>108</v>
      </c>
      <c r="BQ230" s="141" t="s">
        <v>108</v>
      </c>
      <c r="BR230" s="141" t="s">
        <v>108</v>
      </c>
      <c r="BS230" s="141" t="s">
        <v>108</v>
      </c>
      <c r="BT230" s="141" t="s">
        <v>108</v>
      </c>
      <c r="BU230" s="166" t="s">
        <v>1117</v>
      </c>
      <c r="BV230" s="141">
        <v>3183176768</v>
      </c>
      <c r="BW230" s="114" t="s">
        <v>2590</v>
      </c>
      <c r="BX230" s="158" t="s">
        <v>881</v>
      </c>
      <c r="BY230" s="141" t="s">
        <v>119</v>
      </c>
      <c r="BZ230" s="259">
        <v>91226247501</v>
      </c>
      <c r="CA230" s="157" t="s">
        <v>109</v>
      </c>
      <c r="CB230" s="157" t="s">
        <v>109</v>
      </c>
      <c r="CC230" s="157" t="s">
        <v>109</v>
      </c>
      <c r="CD230" s="157"/>
      <c r="CE230" s="157"/>
      <c r="CF230" s="157"/>
      <c r="CG230" s="157"/>
      <c r="CH230" s="157"/>
      <c r="CI230" s="157"/>
      <c r="CJ230" s="157"/>
      <c r="CK230" s="157"/>
      <c r="CL230" s="157"/>
      <c r="CM230" s="157" t="s">
        <v>109</v>
      </c>
      <c r="CN230" s="157"/>
    </row>
    <row r="231" spans="1:736" s="50" customFormat="1" ht="45.75" customHeight="1">
      <c r="A231" s="589">
        <f>1+A230</f>
        <v>230</v>
      </c>
      <c r="B231" s="151" t="s">
        <v>2591</v>
      </c>
      <c r="C231" s="134" t="s">
        <v>2592</v>
      </c>
      <c r="D231" s="138" t="s">
        <v>93</v>
      </c>
      <c r="E231" s="135">
        <v>45415</v>
      </c>
      <c r="F231" s="136">
        <v>45419</v>
      </c>
      <c r="G231" s="136">
        <v>45510</v>
      </c>
      <c r="H231" s="134" t="s">
        <v>94</v>
      </c>
      <c r="I231" s="139" t="s">
        <v>180</v>
      </c>
      <c r="J231" s="158" t="s">
        <v>2593</v>
      </c>
      <c r="K231" s="251">
        <v>80449442</v>
      </c>
      <c r="L231" s="134">
        <v>1</v>
      </c>
      <c r="M231" s="252" t="s">
        <v>97</v>
      </c>
      <c r="N231" s="141" t="s">
        <v>98</v>
      </c>
      <c r="O231" s="151" t="s">
        <v>99</v>
      </c>
      <c r="P231" s="134" t="s">
        <v>1880</v>
      </c>
      <c r="Q231" s="134" t="s">
        <v>681</v>
      </c>
      <c r="R231" s="143">
        <f>+G231-F231</f>
        <v>91</v>
      </c>
      <c r="S231" s="134" t="s">
        <v>1409</v>
      </c>
      <c r="T231" s="253">
        <v>9000000</v>
      </c>
      <c r="U231" s="254" t="s">
        <v>2594</v>
      </c>
      <c r="V231" s="253">
        <f>+T231</f>
        <v>9000000</v>
      </c>
      <c r="W231" s="255" t="s">
        <v>2559</v>
      </c>
      <c r="X231" s="256" t="s">
        <v>473</v>
      </c>
      <c r="Y231" s="314">
        <f>+Z231+AA231+AB231</f>
        <v>9000000</v>
      </c>
      <c r="Z231" s="148">
        <f>+V231</f>
        <v>9000000</v>
      </c>
      <c r="AA231" s="149">
        <v>0</v>
      </c>
      <c r="AB231" s="150">
        <f>+AC231+AD231+AE231+AF231+AG231+AH231+AI231+AJ231</f>
        <v>0</v>
      </c>
      <c r="AC231" s="149">
        <v>0</v>
      </c>
      <c r="AD231" s="149">
        <v>0</v>
      </c>
      <c r="AE231" s="149">
        <v>0</v>
      </c>
      <c r="AF231" s="149">
        <v>0</v>
      </c>
      <c r="AG231" s="149">
        <v>0</v>
      </c>
      <c r="AH231" s="149">
        <v>0</v>
      </c>
      <c r="AI231" s="149">
        <v>0</v>
      </c>
      <c r="AJ231" s="149">
        <v>0</v>
      </c>
      <c r="AK231" s="142" t="s">
        <v>104</v>
      </c>
      <c r="AL231" s="103" t="s">
        <v>2595</v>
      </c>
      <c r="AM231" s="134" t="s">
        <v>2596</v>
      </c>
      <c r="AN231" s="140">
        <v>1072646479</v>
      </c>
      <c r="AO231" s="142" t="s">
        <v>108</v>
      </c>
      <c r="AP231" s="134" t="s">
        <v>108</v>
      </c>
      <c r="AQ231" s="257" t="s">
        <v>108</v>
      </c>
      <c r="AR231" s="142" t="s">
        <v>108</v>
      </c>
      <c r="AS231" s="134" t="s">
        <v>109</v>
      </c>
      <c r="AT231" s="142" t="s">
        <v>109</v>
      </c>
      <c r="AU231" s="142" t="s">
        <v>392</v>
      </c>
      <c r="AV231" s="134"/>
      <c r="AW231" s="134"/>
      <c r="AX231" s="134" t="s">
        <v>109</v>
      </c>
      <c r="AY231" s="134" t="s">
        <v>108</v>
      </c>
      <c r="AZ231" s="156"/>
      <c r="BA231" s="134"/>
      <c r="BB231" s="169"/>
      <c r="BC231" s="156"/>
      <c r="BD231" s="143"/>
      <c r="BE231" s="143"/>
      <c r="BF231" s="143"/>
      <c r="BG231" s="156"/>
      <c r="BH231" s="153">
        <f>T231+BB231</f>
        <v>9000000</v>
      </c>
      <c r="BI231" s="166" t="s">
        <v>113</v>
      </c>
      <c r="BJ231" s="134"/>
      <c r="BK231" s="141" t="s">
        <v>114</v>
      </c>
      <c r="BL231" s="156"/>
      <c r="BM231" s="468"/>
      <c r="BN231" s="170" t="s">
        <v>917</v>
      </c>
      <c r="BO231" s="141">
        <v>40</v>
      </c>
      <c r="BP231" s="141" t="s">
        <v>578</v>
      </c>
      <c r="BQ231" s="141" t="s">
        <v>108</v>
      </c>
      <c r="BR231" s="141" t="s">
        <v>108</v>
      </c>
      <c r="BS231" s="141" t="s">
        <v>108</v>
      </c>
      <c r="BT231" s="141" t="s">
        <v>108</v>
      </c>
      <c r="BU231" s="166" t="s">
        <v>2597</v>
      </c>
      <c r="BV231" s="141">
        <v>3043696460</v>
      </c>
      <c r="BW231" s="114" t="s">
        <v>2598</v>
      </c>
      <c r="BX231" s="158" t="s">
        <v>839</v>
      </c>
      <c r="BY231" s="141" t="s">
        <v>119</v>
      </c>
      <c r="BZ231" s="259" t="s">
        <v>2599</v>
      </c>
      <c r="CA231" s="157" t="s">
        <v>109</v>
      </c>
      <c r="CB231" s="157" t="s">
        <v>109</v>
      </c>
      <c r="CC231" s="157" t="s">
        <v>109</v>
      </c>
      <c r="CD231" s="157"/>
      <c r="CE231" s="157"/>
      <c r="CF231" s="157"/>
      <c r="CG231" s="157"/>
      <c r="CH231" s="157"/>
      <c r="CI231" s="157"/>
      <c r="CJ231" s="157"/>
      <c r="CK231" s="157"/>
      <c r="CL231" s="157"/>
      <c r="CM231" s="157" t="s">
        <v>109</v>
      </c>
      <c r="CN231" s="157"/>
    </row>
    <row r="232" spans="1:736" s="16" customFormat="1" ht="45.75" customHeight="1">
      <c r="A232" s="566">
        <f>1+A231</f>
        <v>231</v>
      </c>
      <c r="B232" s="402" t="s">
        <v>2600</v>
      </c>
      <c r="C232" s="201" t="s">
        <v>2601</v>
      </c>
      <c r="D232" s="205" t="s">
        <v>93</v>
      </c>
      <c r="E232" s="202">
        <v>45415</v>
      </c>
      <c r="F232" s="203">
        <v>45419</v>
      </c>
      <c r="G232" s="203">
        <v>45653</v>
      </c>
      <c r="H232" s="201" t="s">
        <v>94</v>
      </c>
      <c r="I232" s="206" t="s">
        <v>180</v>
      </c>
      <c r="J232" s="201" t="s">
        <v>2602</v>
      </c>
      <c r="K232" s="271">
        <v>35195303</v>
      </c>
      <c r="L232" s="201">
        <v>0</v>
      </c>
      <c r="M232" s="272" t="s">
        <v>97</v>
      </c>
      <c r="N232" s="208" t="s">
        <v>98</v>
      </c>
      <c r="O232" s="218" t="s">
        <v>99</v>
      </c>
      <c r="P232" s="201" t="s">
        <v>2577</v>
      </c>
      <c r="Q232" s="201" t="s">
        <v>2546</v>
      </c>
      <c r="R232" s="210">
        <f>+G232-F232</f>
        <v>234</v>
      </c>
      <c r="S232" s="201" t="s">
        <v>1649</v>
      </c>
      <c r="T232" s="273">
        <v>24000000</v>
      </c>
      <c r="U232" s="274" t="s">
        <v>2603</v>
      </c>
      <c r="V232" s="273">
        <f>+T232</f>
        <v>24000000</v>
      </c>
      <c r="W232" s="275" t="s">
        <v>2559</v>
      </c>
      <c r="X232" s="276" t="s">
        <v>473</v>
      </c>
      <c r="Y232" s="313">
        <f>+Z232+AA232+AB232</f>
        <v>24000000</v>
      </c>
      <c r="Z232" s="215">
        <f>+V232</f>
        <v>24000000</v>
      </c>
      <c r="AA232" s="216">
        <v>0</v>
      </c>
      <c r="AB232" s="217">
        <f>+AC232+AD232+AE232+AF232+AG232+AH232+AI232+AJ232</f>
        <v>0</v>
      </c>
      <c r="AC232" s="216">
        <v>0</v>
      </c>
      <c r="AD232" s="216">
        <v>0</v>
      </c>
      <c r="AE232" s="216">
        <v>0</v>
      </c>
      <c r="AF232" s="216">
        <v>0</v>
      </c>
      <c r="AG232" s="216">
        <v>0</v>
      </c>
      <c r="AH232" s="216">
        <v>0</v>
      </c>
      <c r="AI232" s="216">
        <v>0</v>
      </c>
      <c r="AJ232" s="216">
        <v>0</v>
      </c>
      <c r="AK232" s="209" t="s">
        <v>104</v>
      </c>
      <c r="AL232" s="191" t="s">
        <v>2604</v>
      </c>
      <c r="AM232" s="201" t="s">
        <v>2120</v>
      </c>
      <c r="AN232" s="207" t="s">
        <v>2121</v>
      </c>
      <c r="AO232" s="209" t="s">
        <v>108</v>
      </c>
      <c r="AP232" s="201" t="s">
        <v>108</v>
      </c>
      <c r="AQ232" s="277" t="s">
        <v>108</v>
      </c>
      <c r="AR232" s="209" t="s">
        <v>108</v>
      </c>
      <c r="AS232" s="201" t="s">
        <v>109</v>
      </c>
      <c r="AT232" s="209" t="s">
        <v>109</v>
      </c>
      <c r="AU232" s="209"/>
      <c r="AV232" s="201"/>
      <c r="AW232" s="201"/>
      <c r="AX232" s="201" t="s">
        <v>109</v>
      </c>
      <c r="AY232" s="201" t="s">
        <v>108</v>
      </c>
      <c r="AZ232" s="240"/>
      <c r="BA232" s="201"/>
      <c r="BB232" s="241"/>
      <c r="BC232" s="240"/>
      <c r="BD232" s="210"/>
      <c r="BE232" s="210"/>
      <c r="BF232" s="210"/>
      <c r="BG232" s="240"/>
      <c r="BH232" s="221">
        <f>T232+BB232</f>
        <v>24000000</v>
      </c>
      <c r="BI232" s="304" t="s">
        <v>135</v>
      </c>
      <c r="BJ232" s="201"/>
      <c r="BK232" s="208" t="s">
        <v>114</v>
      </c>
      <c r="BL232" s="240"/>
      <c r="BM232" s="398" t="s">
        <v>136</v>
      </c>
      <c r="BN232" s="285" t="s">
        <v>964</v>
      </c>
      <c r="BO232" s="261">
        <v>45</v>
      </c>
      <c r="BP232" s="261" t="s">
        <v>108</v>
      </c>
      <c r="BQ232" s="261" t="s">
        <v>108</v>
      </c>
      <c r="BR232" s="261" t="s">
        <v>108</v>
      </c>
      <c r="BS232" s="261" t="s">
        <v>108</v>
      </c>
      <c r="BT232" s="261" t="s">
        <v>108</v>
      </c>
      <c r="BU232" s="286" t="s">
        <v>2605</v>
      </c>
      <c r="BV232" s="261">
        <v>3506369770</v>
      </c>
      <c r="BW232" s="65" t="s">
        <v>2606</v>
      </c>
      <c r="BX232" s="287" t="s">
        <v>839</v>
      </c>
      <c r="BY232" s="261" t="s">
        <v>119</v>
      </c>
      <c r="BZ232" s="302">
        <v>550488443752271</v>
      </c>
      <c r="CA232" s="223" t="s">
        <v>109</v>
      </c>
      <c r="CB232" s="223" t="s">
        <v>109</v>
      </c>
      <c r="CC232" s="223" t="s">
        <v>109</v>
      </c>
      <c r="CD232" s="223" t="s">
        <v>109</v>
      </c>
      <c r="CE232" s="223" t="s">
        <v>109</v>
      </c>
      <c r="CF232" s="223" t="s">
        <v>109</v>
      </c>
      <c r="CG232" s="223" t="s">
        <v>109</v>
      </c>
      <c r="CH232" s="294" t="s">
        <v>2583</v>
      </c>
      <c r="CI232" s="223"/>
      <c r="CJ232" s="223"/>
      <c r="CK232" s="223"/>
      <c r="CL232" s="223"/>
      <c r="CM232" s="303"/>
      <c r="CN232" s="223"/>
      <c r="CO232" s="50"/>
      <c r="CP232" s="50"/>
      <c r="CQ232" s="50"/>
      <c r="CR232" s="50"/>
      <c r="CS232" s="50"/>
      <c r="CT232" s="50"/>
      <c r="CU232" s="50"/>
      <c r="CV232" s="50"/>
      <c r="CW232" s="50"/>
      <c r="CX232" s="50"/>
      <c r="CY232" s="50"/>
      <c r="CZ232" s="50"/>
      <c r="DA232" s="50"/>
      <c r="DB232" s="50"/>
      <c r="DC232" s="50"/>
      <c r="DD232" s="50"/>
      <c r="DE232" s="50"/>
      <c r="DF232" s="50"/>
      <c r="DG232" s="50"/>
      <c r="DH232" s="50"/>
      <c r="DI232" s="50"/>
      <c r="DJ232" s="50"/>
      <c r="DK232" s="50"/>
      <c r="DL232" s="50"/>
      <c r="DM232" s="50"/>
      <c r="DN232" s="50"/>
      <c r="DO232" s="50"/>
      <c r="DP232" s="50"/>
      <c r="DQ232" s="50"/>
      <c r="DR232" s="50"/>
      <c r="DS232" s="50"/>
      <c r="DT232" s="50"/>
      <c r="DU232" s="50"/>
      <c r="DV232" s="50"/>
      <c r="DW232" s="50"/>
      <c r="DX232" s="50"/>
      <c r="DY232" s="50"/>
      <c r="DZ232" s="50"/>
      <c r="EA232" s="50"/>
      <c r="EB232" s="50"/>
      <c r="EC232" s="50"/>
      <c r="ED232" s="50"/>
      <c r="EE232" s="50"/>
      <c r="EF232" s="50"/>
      <c r="EG232" s="50"/>
      <c r="EH232" s="50"/>
      <c r="EI232" s="50"/>
      <c r="EJ232" s="50"/>
      <c r="EK232" s="50"/>
      <c r="EL232" s="50"/>
      <c r="EM232" s="50"/>
      <c r="EN232" s="50"/>
      <c r="EO232" s="50"/>
      <c r="EP232" s="50"/>
      <c r="EQ232" s="50"/>
      <c r="ER232" s="50"/>
      <c r="ES232" s="50"/>
      <c r="ET232" s="50"/>
      <c r="EU232" s="50"/>
      <c r="EV232" s="50"/>
      <c r="EW232" s="50"/>
      <c r="EX232" s="50"/>
      <c r="EY232" s="50"/>
      <c r="EZ232" s="50"/>
      <c r="FA232" s="50"/>
      <c r="FB232" s="50"/>
      <c r="FC232" s="50"/>
      <c r="FD232" s="50"/>
      <c r="FE232" s="50"/>
      <c r="FF232" s="50"/>
      <c r="FG232" s="50"/>
      <c r="FH232" s="50"/>
      <c r="FI232" s="50"/>
      <c r="FJ232" s="50"/>
      <c r="FK232" s="50"/>
      <c r="FL232" s="50"/>
      <c r="FM232" s="50"/>
      <c r="FN232" s="50"/>
      <c r="FO232" s="50"/>
      <c r="FP232" s="50"/>
      <c r="FQ232" s="50"/>
      <c r="FR232" s="50"/>
      <c r="FS232" s="50"/>
      <c r="FT232" s="50"/>
      <c r="FU232" s="50"/>
      <c r="FV232" s="50"/>
      <c r="FW232" s="50"/>
      <c r="FX232" s="50"/>
      <c r="FY232" s="50"/>
      <c r="FZ232" s="50"/>
      <c r="GA232" s="50"/>
      <c r="GB232" s="50"/>
      <c r="GC232" s="50"/>
      <c r="GD232" s="50"/>
      <c r="GE232" s="50"/>
      <c r="GF232" s="50"/>
      <c r="GG232" s="50"/>
      <c r="GH232" s="50"/>
      <c r="GI232" s="50"/>
      <c r="GJ232" s="50"/>
      <c r="GK232" s="50"/>
      <c r="GL232" s="50"/>
      <c r="GM232" s="50"/>
      <c r="GN232" s="50"/>
      <c r="GO232" s="50"/>
      <c r="GP232" s="50"/>
      <c r="GQ232" s="50"/>
      <c r="GR232" s="50"/>
      <c r="GS232" s="50"/>
      <c r="GT232" s="50"/>
      <c r="GU232" s="50"/>
    </row>
    <row r="233" spans="1:736" s="16" customFormat="1" ht="45.75" customHeight="1">
      <c r="A233" s="566">
        <f>1+A232</f>
        <v>232</v>
      </c>
      <c r="B233" s="593" t="s">
        <v>2607</v>
      </c>
      <c r="C233" s="201" t="s">
        <v>2608</v>
      </c>
      <c r="D233" s="205" t="s">
        <v>93</v>
      </c>
      <c r="E233" s="202">
        <v>45415</v>
      </c>
      <c r="F233" s="203">
        <v>45418</v>
      </c>
      <c r="G233" s="203">
        <v>45650</v>
      </c>
      <c r="H233" s="201" t="s">
        <v>94</v>
      </c>
      <c r="I233" s="206" t="s">
        <v>95</v>
      </c>
      <c r="J233" s="201" t="s">
        <v>440</v>
      </c>
      <c r="K233" s="271">
        <v>900109618</v>
      </c>
      <c r="L233" s="201">
        <v>6</v>
      </c>
      <c r="M233" s="272" t="s">
        <v>926</v>
      </c>
      <c r="N233" s="208" t="s">
        <v>98</v>
      </c>
      <c r="O233" s="218" t="s">
        <v>168</v>
      </c>
      <c r="P233" s="201" t="s">
        <v>2609</v>
      </c>
      <c r="Q233" s="201" t="s">
        <v>2610</v>
      </c>
      <c r="R233" s="210">
        <f>+G233-F233</f>
        <v>232</v>
      </c>
      <c r="S233" s="201" t="s">
        <v>2611</v>
      </c>
      <c r="T233" s="273">
        <v>167200000</v>
      </c>
      <c r="U233" s="274" t="s">
        <v>2612</v>
      </c>
      <c r="V233" s="273">
        <f>+T233</f>
        <v>167200000</v>
      </c>
      <c r="W233" s="275" t="s">
        <v>2559</v>
      </c>
      <c r="X233" s="276" t="s">
        <v>473</v>
      </c>
      <c r="Y233" s="313">
        <f>+Z233+AA233+AB233</f>
        <v>167200000</v>
      </c>
      <c r="Z233" s="215">
        <f>+V233</f>
        <v>167200000</v>
      </c>
      <c r="AA233" s="216">
        <v>0</v>
      </c>
      <c r="AB233" s="217">
        <f>+AC233+AD233+AE233+AF233+AG233+AH233+AI233+AJ233</f>
        <v>0</v>
      </c>
      <c r="AC233" s="216">
        <v>0</v>
      </c>
      <c r="AD233" s="216">
        <v>0</v>
      </c>
      <c r="AE233" s="216">
        <v>0</v>
      </c>
      <c r="AF233" s="216">
        <v>0</v>
      </c>
      <c r="AG233" s="216">
        <v>0</v>
      </c>
      <c r="AH233" s="216">
        <v>0</v>
      </c>
      <c r="AI233" s="216">
        <v>0</v>
      </c>
      <c r="AJ233" s="216">
        <v>0</v>
      </c>
      <c r="AK233" s="209" t="s">
        <v>104</v>
      </c>
      <c r="AL233" s="191" t="s">
        <v>2613</v>
      </c>
      <c r="AM233" s="201" t="s">
        <v>509</v>
      </c>
      <c r="AN233" s="207">
        <v>1010193344</v>
      </c>
      <c r="AO233" s="209" t="s">
        <v>2614</v>
      </c>
      <c r="AP233" s="201" t="s">
        <v>2615</v>
      </c>
      <c r="AQ233" s="277">
        <v>45416</v>
      </c>
      <c r="AR233" s="209" t="s">
        <v>2616</v>
      </c>
      <c r="AS233" s="201" t="s">
        <v>108</v>
      </c>
      <c r="AT233" s="209" t="s">
        <v>109</v>
      </c>
      <c r="AU233" s="209" t="s">
        <v>392</v>
      </c>
      <c r="AV233" s="201"/>
      <c r="AW233" s="201"/>
      <c r="AX233" s="201" t="s">
        <v>109</v>
      </c>
      <c r="AY233" s="201" t="s">
        <v>108</v>
      </c>
      <c r="AZ233" s="240"/>
      <c r="BA233" s="201"/>
      <c r="BB233" s="241"/>
      <c r="BC233" s="240"/>
      <c r="BD233" s="210"/>
      <c r="BE233" s="210"/>
      <c r="BF233" s="210"/>
      <c r="BG233" s="240"/>
      <c r="BH233" s="221">
        <f>T233+BB233</f>
        <v>167200000</v>
      </c>
      <c r="BI233" s="304" t="s">
        <v>135</v>
      </c>
      <c r="BJ233" s="155"/>
      <c r="BK233" s="162" t="s">
        <v>114</v>
      </c>
      <c r="BL233" s="295"/>
      <c r="BM233" s="398" t="s">
        <v>136</v>
      </c>
      <c r="BN233" s="285" t="s">
        <v>108</v>
      </c>
      <c r="BO233" s="261" t="s">
        <v>108</v>
      </c>
      <c r="BP233" s="261" t="s">
        <v>108</v>
      </c>
      <c r="BQ233" s="261" t="s">
        <v>108</v>
      </c>
      <c r="BR233" s="261" t="s">
        <v>108</v>
      </c>
      <c r="BS233" s="261" t="s">
        <v>108</v>
      </c>
      <c r="BT233" s="261" t="s">
        <v>108</v>
      </c>
      <c r="BU233" s="286" t="s">
        <v>2617</v>
      </c>
      <c r="BV233" s="261">
        <v>2814227</v>
      </c>
      <c r="BW233" s="65" t="s">
        <v>448</v>
      </c>
      <c r="BX233" s="287" t="s">
        <v>881</v>
      </c>
      <c r="BY233" s="261" t="s">
        <v>907</v>
      </c>
      <c r="BZ233" s="302">
        <v>6908198084</v>
      </c>
      <c r="CA233" s="223" t="s">
        <v>109</v>
      </c>
      <c r="CB233" s="223" t="s">
        <v>109</v>
      </c>
      <c r="CC233" s="223" t="s">
        <v>109</v>
      </c>
      <c r="CD233" s="223" t="s">
        <v>109</v>
      </c>
      <c r="CE233" s="223" t="s">
        <v>109</v>
      </c>
      <c r="CF233" s="223" t="s">
        <v>109</v>
      </c>
      <c r="CG233" s="223" t="s">
        <v>109</v>
      </c>
      <c r="CH233" s="223" t="s">
        <v>109</v>
      </c>
      <c r="CI233" s="223"/>
      <c r="CJ233" s="223"/>
      <c r="CK233" s="223"/>
      <c r="CL233" s="223"/>
      <c r="CM233" s="303"/>
      <c r="CN233" s="223"/>
      <c r="CO233" s="50"/>
      <c r="CP233" s="50"/>
      <c r="CQ233" s="50"/>
      <c r="CR233" s="50"/>
      <c r="CS233" s="50"/>
      <c r="CT233" s="50"/>
      <c r="CU233" s="50"/>
      <c r="CV233" s="50"/>
      <c r="CW233" s="50"/>
      <c r="CX233" s="50"/>
      <c r="CY233" s="50"/>
      <c r="CZ233" s="50"/>
      <c r="DA233" s="50"/>
      <c r="DB233" s="50"/>
      <c r="DC233" s="50"/>
      <c r="DD233" s="50"/>
      <c r="DE233" s="50"/>
      <c r="DF233" s="50"/>
      <c r="DG233" s="50"/>
      <c r="DH233" s="50"/>
      <c r="DI233" s="50"/>
      <c r="DJ233" s="50"/>
      <c r="DK233" s="50"/>
      <c r="DL233" s="50"/>
      <c r="DM233" s="50"/>
      <c r="DN233" s="50"/>
      <c r="DO233" s="50"/>
      <c r="DP233" s="50"/>
      <c r="DQ233" s="50"/>
      <c r="DR233" s="50"/>
      <c r="DS233" s="50"/>
      <c r="DT233" s="50"/>
      <c r="DU233" s="50"/>
      <c r="DV233" s="50"/>
      <c r="DW233" s="50"/>
      <c r="DX233" s="50"/>
      <c r="DY233" s="50"/>
      <c r="DZ233" s="50"/>
      <c r="EA233" s="50"/>
      <c r="EB233" s="50"/>
      <c r="EC233" s="50"/>
      <c r="ED233" s="50"/>
      <c r="EE233" s="50"/>
      <c r="EF233" s="50"/>
      <c r="EG233" s="50"/>
      <c r="EH233" s="50"/>
      <c r="EI233" s="50"/>
      <c r="EJ233" s="50"/>
      <c r="EK233" s="50"/>
      <c r="EL233" s="50"/>
      <c r="EM233" s="50"/>
      <c r="EN233" s="50"/>
      <c r="EO233" s="50"/>
      <c r="EP233" s="50"/>
      <c r="EQ233" s="50"/>
      <c r="ER233" s="50"/>
      <c r="ES233" s="50"/>
      <c r="ET233" s="50"/>
      <c r="EU233" s="50"/>
      <c r="EV233" s="50"/>
      <c r="EW233" s="50"/>
      <c r="EX233" s="50"/>
      <c r="EY233" s="50"/>
      <c r="EZ233" s="50"/>
      <c r="FA233" s="50"/>
      <c r="FB233" s="50"/>
      <c r="FC233" s="50"/>
      <c r="FD233" s="50"/>
      <c r="FE233" s="50"/>
      <c r="FF233" s="50"/>
      <c r="FG233" s="50"/>
      <c r="FH233" s="50"/>
      <c r="FI233" s="50"/>
      <c r="FJ233" s="50"/>
      <c r="FK233" s="50"/>
      <c r="FL233" s="50"/>
      <c r="FM233" s="50"/>
      <c r="FN233" s="50"/>
      <c r="FO233" s="50"/>
      <c r="FP233" s="50"/>
      <c r="FQ233" s="50"/>
      <c r="FR233" s="50"/>
      <c r="FS233" s="50"/>
      <c r="FT233" s="50"/>
      <c r="FU233" s="50"/>
      <c r="FV233" s="50"/>
      <c r="FW233" s="50"/>
      <c r="FX233" s="50"/>
      <c r="FY233" s="50"/>
      <c r="FZ233" s="50"/>
      <c r="GA233" s="50"/>
      <c r="GB233" s="50"/>
      <c r="GC233" s="50"/>
      <c r="GD233" s="50"/>
      <c r="GE233" s="50"/>
      <c r="GF233" s="50"/>
      <c r="GG233" s="50"/>
      <c r="GH233" s="50"/>
      <c r="GI233" s="50"/>
      <c r="GJ233" s="50"/>
      <c r="GK233" s="50"/>
      <c r="GL233" s="50"/>
      <c r="GM233" s="50"/>
      <c r="GN233" s="50"/>
      <c r="GO233" s="50"/>
      <c r="GP233" s="50"/>
      <c r="GQ233" s="50"/>
      <c r="GR233" s="50"/>
      <c r="GS233" s="50"/>
      <c r="GT233" s="50"/>
      <c r="GU233" s="50"/>
    </row>
    <row r="234" spans="1:736" s="50" customFormat="1" ht="45.75" customHeight="1">
      <c r="A234" s="589">
        <f>1+A233</f>
        <v>233</v>
      </c>
      <c r="B234" s="151" t="s">
        <v>2618</v>
      </c>
      <c r="C234" s="134" t="s">
        <v>2619</v>
      </c>
      <c r="D234" s="138" t="s">
        <v>1417</v>
      </c>
      <c r="E234" s="135">
        <v>45416</v>
      </c>
      <c r="F234" s="136">
        <v>45419</v>
      </c>
      <c r="G234" s="136">
        <v>45479</v>
      </c>
      <c r="H234" s="134" t="s">
        <v>94</v>
      </c>
      <c r="I234" s="139" t="s">
        <v>180</v>
      </c>
      <c r="J234" s="158" t="s">
        <v>2620</v>
      </c>
      <c r="K234" s="251">
        <v>35500895</v>
      </c>
      <c r="L234" s="134">
        <v>8</v>
      </c>
      <c r="M234" s="252" t="s">
        <v>97</v>
      </c>
      <c r="N234" s="141" t="s">
        <v>98</v>
      </c>
      <c r="O234" s="151" t="s">
        <v>168</v>
      </c>
      <c r="P234" s="134" t="s">
        <v>2621</v>
      </c>
      <c r="Q234" s="134" t="s">
        <v>1444</v>
      </c>
      <c r="R234" s="143">
        <f>+G234-F234</f>
        <v>60</v>
      </c>
      <c r="S234" s="134" t="s">
        <v>2459</v>
      </c>
      <c r="T234" s="253">
        <v>6200000</v>
      </c>
      <c r="U234" s="254" t="s">
        <v>2622</v>
      </c>
      <c r="V234" s="253">
        <f>+T234</f>
        <v>6200000</v>
      </c>
      <c r="W234" s="255" t="s">
        <v>2559</v>
      </c>
      <c r="X234" s="256" t="s">
        <v>473</v>
      </c>
      <c r="Y234" s="314">
        <f>+Z234+AA234+AB234</f>
        <v>6200000</v>
      </c>
      <c r="Z234" s="148">
        <f>+V234</f>
        <v>6200000</v>
      </c>
      <c r="AA234" s="149">
        <v>0</v>
      </c>
      <c r="AB234" s="150">
        <f>+AC234+AD234+AE234+AF234+AG234+AH234+AI234+AJ234</f>
        <v>0</v>
      </c>
      <c r="AC234" s="149">
        <v>0</v>
      </c>
      <c r="AD234" s="149">
        <v>0</v>
      </c>
      <c r="AE234" s="149">
        <v>0</v>
      </c>
      <c r="AF234" s="149">
        <v>0</v>
      </c>
      <c r="AG234" s="149">
        <v>0</v>
      </c>
      <c r="AH234" s="149">
        <v>0</v>
      </c>
      <c r="AI234" s="149">
        <v>0</v>
      </c>
      <c r="AJ234" s="149">
        <v>0</v>
      </c>
      <c r="AK234" s="142" t="s">
        <v>104</v>
      </c>
      <c r="AL234" s="103" t="s">
        <v>2623</v>
      </c>
      <c r="AM234" s="134" t="s">
        <v>2624</v>
      </c>
      <c r="AN234" s="140">
        <v>43543658</v>
      </c>
      <c r="AO234" s="142" t="s">
        <v>108</v>
      </c>
      <c r="AP234" s="134" t="s">
        <v>108</v>
      </c>
      <c r="AQ234" s="257" t="s">
        <v>108</v>
      </c>
      <c r="AR234" s="142" t="s">
        <v>108</v>
      </c>
      <c r="AS234" s="134" t="s">
        <v>109</v>
      </c>
      <c r="AT234" s="142" t="s">
        <v>109</v>
      </c>
      <c r="AU234" s="142" t="s">
        <v>392</v>
      </c>
      <c r="AV234" s="134"/>
      <c r="AW234" s="134"/>
      <c r="AX234" s="134" t="s">
        <v>109</v>
      </c>
      <c r="AY234" s="134" t="s">
        <v>108</v>
      </c>
      <c r="AZ234" s="156"/>
      <c r="BA234" s="134"/>
      <c r="BB234" s="169"/>
      <c r="BC234" s="156"/>
      <c r="BD234" s="143"/>
      <c r="BE234" s="143"/>
      <c r="BF234" s="143"/>
      <c r="BG234" s="156"/>
      <c r="BH234" s="153">
        <f>T234+BB234</f>
        <v>6200000</v>
      </c>
      <c r="BI234" s="166" t="s">
        <v>113</v>
      </c>
      <c r="BJ234" s="134"/>
      <c r="BK234" s="141" t="s">
        <v>114</v>
      </c>
      <c r="BL234" s="156"/>
      <c r="BM234" s="468"/>
      <c r="BN234" s="170" t="s">
        <v>161</v>
      </c>
      <c r="BO234" s="141">
        <v>61</v>
      </c>
      <c r="BP234" s="141" t="s">
        <v>108</v>
      </c>
      <c r="BQ234" s="141" t="s">
        <v>108</v>
      </c>
      <c r="BR234" s="141" t="s">
        <v>108</v>
      </c>
      <c r="BS234" s="141" t="s">
        <v>108</v>
      </c>
      <c r="BT234" s="141" t="s">
        <v>108</v>
      </c>
      <c r="BU234" s="166" t="s">
        <v>2625</v>
      </c>
      <c r="BV234" s="141">
        <v>3223670392</v>
      </c>
      <c r="BW234" s="114" t="s">
        <v>2626</v>
      </c>
      <c r="BX234" s="158" t="s">
        <v>881</v>
      </c>
      <c r="BY234" s="141" t="s">
        <v>119</v>
      </c>
      <c r="BZ234" s="259">
        <v>33746825302</v>
      </c>
      <c r="CA234" s="157" t="s">
        <v>109</v>
      </c>
      <c r="CB234" s="157" t="s">
        <v>109</v>
      </c>
      <c r="CC234" s="157"/>
      <c r="CD234" s="157"/>
      <c r="CE234" s="157"/>
      <c r="CF234" s="157"/>
      <c r="CG234" s="157"/>
      <c r="CH234" s="157"/>
      <c r="CI234" s="157"/>
      <c r="CJ234" s="157"/>
      <c r="CK234" s="157"/>
      <c r="CL234" s="157"/>
      <c r="CM234" s="157" t="s">
        <v>109</v>
      </c>
      <c r="CN234" s="157"/>
    </row>
    <row r="235" spans="1:736" s="290" customFormat="1" ht="45.75" customHeight="1">
      <c r="A235" s="589">
        <f>1+A234</f>
        <v>234</v>
      </c>
      <c r="B235" s="151" t="s">
        <v>2627</v>
      </c>
      <c r="C235" s="134" t="s">
        <v>2628</v>
      </c>
      <c r="D235" s="138" t="s">
        <v>93</v>
      </c>
      <c r="E235" s="135">
        <v>45416</v>
      </c>
      <c r="F235" s="136">
        <v>45419</v>
      </c>
      <c r="G235" s="136">
        <v>45657</v>
      </c>
      <c r="H235" s="134" t="s">
        <v>94</v>
      </c>
      <c r="I235" s="139" t="s">
        <v>95</v>
      </c>
      <c r="J235" s="158" t="s">
        <v>2629</v>
      </c>
      <c r="K235" s="251">
        <v>1072656496</v>
      </c>
      <c r="L235" s="134">
        <v>8</v>
      </c>
      <c r="M235" s="252" t="s">
        <v>97</v>
      </c>
      <c r="N235" s="141" t="s">
        <v>98</v>
      </c>
      <c r="O235" s="151" t="s">
        <v>493</v>
      </c>
      <c r="P235" s="134" t="s">
        <v>387</v>
      </c>
      <c r="Q235" s="134" t="s">
        <v>2630</v>
      </c>
      <c r="R235" s="143">
        <f>+G235-F235</f>
        <v>238</v>
      </c>
      <c r="S235" s="134" t="s">
        <v>2631</v>
      </c>
      <c r="T235" s="253">
        <v>43083333</v>
      </c>
      <c r="U235" s="254" t="s">
        <v>2632</v>
      </c>
      <c r="V235" s="253">
        <f>+T235</f>
        <v>43083333</v>
      </c>
      <c r="W235" s="255" t="s">
        <v>2633</v>
      </c>
      <c r="X235" s="256" t="s">
        <v>473</v>
      </c>
      <c r="Y235" s="314">
        <f>+Z235+AA235+AB235</f>
        <v>43083333</v>
      </c>
      <c r="Z235" s="148">
        <f>+V235</f>
        <v>43083333</v>
      </c>
      <c r="AA235" s="149">
        <v>0</v>
      </c>
      <c r="AB235" s="150">
        <f>+AC235+AD235+AE235+AF235+AG235+AH235+AI235+AJ235</f>
        <v>0</v>
      </c>
      <c r="AC235" s="149">
        <v>0</v>
      </c>
      <c r="AD235" s="149">
        <v>0</v>
      </c>
      <c r="AE235" s="149">
        <v>0</v>
      </c>
      <c r="AF235" s="149">
        <v>0</v>
      </c>
      <c r="AG235" s="149">
        <v>0</v>
      </c>
      <c r="AH235" s="149">
        <v>0</v>
      </c>
      <c r="AI235" s="149">
        <v>0</v>
      </c>
      <c r="AJ235" s="149">
        <v>0</v>
      </c>
      <c r="AK235" s="142" t="s">
        <v>104</v>
      </c>
      <c r="AL235" s="103" t="s">
        <v>2634</v>
      </c>
      <c r="AM235" s="134" t="s">
        <v>2635</v>
      </c>
      <c r="AN235" s="140">
        <v>52770023</v>
      </c>
      <c r="AO235" s="142" t="s">
        <v>108</v>
      </c>
      <c r="AP235" s="134" t="s">
        <v>108</v>
      </c>
      <c r="AQ235" s="257" t="s">
        <v>108</v>
      </c>
      <c r="AR235" s="142" t="s">
        <v>108</v>
      </c>
      <c r="AS235" s="134" t="s">
        <v>578</v>
      </c>
      <c r="AT235" s="142" t="s">
        <v>578</v>
      </c>
      <c r="AU235" s="142" t="s">
        <v>392</v>
      </c>
      <c r="AV235" s="134"/>
      <c r="AW235" s="134"/>
      <c r="AX235" s="134" t="s">
        <v>109</v>
      </c>
      <c r="AY235" s="134" t="s">
        <v>108</v>
      </c>
      <c r="AZ235" s="156"/>
      <c r="BA235" s="134"/>
      <c r="BB235" s="169"/>
      <c r="BC235" s="156"/>
      <c r="BD235" s="143"/>
      <c r="BE235" s="143"/>
      <c r="BF235" s="143"/>
      <c r="BG235" s="156"/>
      <c r="BH235" s="153">
        <f>T235+BB235</f>
        <v>43083333</v>
      </c>
      <c r="BI235" s="349" t="s">
        <v>113</v>
      </c>
      <c r="BJ235" s="134"/>
      <c r="BK235" s="141" t="s">
        <v>114</v>
      </c>
      <c r="BL235" s="156"/>
      <c r="BM235" s="468"/>
      <c r="BN235" s="170" t="s">
        <v>917</v>
      </c>
      <c r="BO235" s="141">
        <v>34</v>
      </c>
      <c r="BP235" s="141" t="s">
        <v>578</v>
      </c>
      <c r="BQ235" s="141" t="s">
        <v>108</v>
      </c>
      <c r="BR235" s="141" t="s">
        <v>108</v>
      </c>
      <c r="BS235" s="141" t="s">
        <v>108</v>
      </c>
      <c r="BT235" s="141" t="s">
        <v>108</v>
      </c>
      <c r="BU235" s="166" t="s">
        <v>2636</v>
      </c>
      <c r="BV235" s="141">
        <v>3184743387</v>
      </c>
      <c r="BW235" s="114" t="s">
        <v>2637</v>
      </c>
      <c r="BX235" s="158" t="s">
        <v>525</v>
      </c>
      <c r="BY235" s="141" t="s">
        <v>119</v>
      </c>
      <c r="BZ235" s="259">
        <v>4372019607</v>
      </c>
      <c r="CA235" s="157" t="s">
        <v>109</v>
      </c>
      <c r="CB235" s="157" t="s">
        <v>109</v>
      </c>
      <c r="CC235" s="157" t="s">
        <v>109</v>
      </c>
      <c r="CD235" s="157" t="s">
        <v>109</v>
      </c>
      <c r="CE235" s="157" t="s">
        <v>109</v>
      </c>
      <c r="CF235" s="157" t="s">
        <v>109</v>
      </c>
      <c r="CG235" s="157" t="s">
        <v>109</v>
      </c>
      <c r="CH235" s="157" t="s">
        <v>109</v>
      </c>
      <c r="CI235" s="157"/>
      <c r="CJ235" s="157"/>
      <c r="CK235" s="157"/>
      <c r="CL235" s="157"/>
      <c r="CM235" s="157" t="s">
        <v>109</v>
      </c>
      <c r="CN235" s="157"/>
      <c r="CO235" s="50"/>
      <c r="CP235" s="50"/>
      <c r="CQ235" s="50"/>
      <c r="CR235" s="50"/>
      <c r="CS235" s="50"/>
      <c r="CT235" s="50"/>
      <c r="CU235" s="50"/>
      <c r="CV235" s="50"/>
      <c r="CW235" s="50"/>
      <c r="CX235" s="50"/>
      <c r="CY235" s="50"/>
      <c r="CZ235" s="50"/>
      <c r="DA235" s="50"/>
      <c r="DB235" s="50"/>
      <c r="DC235" s="50"/>
      <c r="DD235" s="50"/>
      <c r="DE235" s="50"/>
      <c r="DF235" s="50"/>
      <c r="DG235" s="50"/>
      <c r="DH235" s="50"/>
      <c r="DI235" s="50"/>
      <c r="DJ235" s="50"/>
      <c r="DK235" s="50"/>
      <c r="DL235" s="50"/>
      <c r="DM235" s="50"/>
      <c r="DN235" s="50"/>
      <c r="DO235" s="50"/>
      <c r="DP235" s="50"/>
      <c r="DQ235" s="50"/>
      <c r="DR235" s="50"/>
      <c r="DS235" s="50"/>
      <c r="DT235" s="50"/>
      <c r="DU235" s="50"/>
      <c r="DV235" s="50"/>
      <c r="DW235" s="50"/>
      <c r="DX235" s="50"/>
      <c r="DY235" s="50"/>
      <c r="DZ235" s="50"/>
      <c r="EA235" s="50"/>
      <c r="EB235" s="50"/>
      <c r="EC235" s="50"/>
      <c r="ED235" s="50"/>
      <c r="EE235" s="50"/>
      <c r="EF235" s="50"/>
      <c r="EG235" s="50"/>
      <c r="EH235" s="50"/>
      <c r="EI235" s="50"/>
      <c r="EJ235" s="50"/>
      <c r="EK235" s="50"/>
      <c r="EL235" s="50"/>
      <c r="EM235" s="50"/>
      <c r="EN235" s="50"/>
      <c r="EO235" s="50"/>
      <c r="EP235" s="50"/>
      <c r="EQ235" s="50"/>
      <c r="ER235" s="50"/>
      <c r="ES235" s="50"/>
      <c r="ET235" s="50"/>
      <c r="EU235" s="50"/>
      <c r="EV235" s="50"/>
      <c r="EW235" s="50"/>
      <c r="EX235" s="50"/>
      <c r="EY235" s="50"/>
      <c r="EZ235" s="50"/>
      <c r="FA235" s="50"/>
      <c r="FB235" s="50"/>
      <c r="FC235" s="50"/>
      <c r="FD235" s="50"/>
      <c r="FE235" s="50"/>
      <c r="FF235" s="50"/>
      <c r="FG235" s="50"/>
      <c r="FH235" s="50"/>
      <c r="FI235" s="50"/>
      <c r="FJ235" s="50"/>
      <c r="FK235" s="50"/>
      <c r="FL235" s="50"/>
      <c r="FM235" s="50"/>
      <c r="FN235" s="50"/>
      <c r="FO235" s="50"/>
      <c r="FP235" s="50"/>
      <c r="FQ235" s="50"/>
      <c r="FR235" s="50"/>
      <c r="FS235" s="50"/>
      <c r="FT235" s="50"/>
      <c r="FU235" s="50"/>
      <c r="FV235" s="50"/>
      <c r="FW235" s="50"/>
      <c r="FX235" s="50"/>
      <c r="FY235" s="50"/>
      <c r="FZ235" s="50"/>
      <c r="GA235" s="50"/>
      <c r="GB235" s="50"/>
      <c r="GC235" s="50"/>
      <c r="GD235" s="50"/>
      <c r="GE235" s="50"/>
      <c r="GF235" s="50"/>
      <c r="GG235" s="50"/>
      <c r="GH235" s="50"/>
      <c r="GI235" s="50"/>
      <c r="GJ235" s="50"/>
      <c r="GK235" s="50"/>
      <c r="GL235" s="50"/>
      <c r="GM235" s="50"/>
      <c r="GN235" s="50"/>
      <c r="GO235" s="50"/>
      <c r="GP235" s="50"/>
      <c r="GQ235" s="50"/>
      <c r="GR235" s="50"/>
      <c r="GS235" s="50"/>
      <c r="GT235" s="50"/>
      <c r="GU235" s="50"/>
      <c r="GV235" s="16"/>
      <c r="GW235" s="16"/>
      <c r="GX235" s="16"/>
      <c r="GY235" s="16"/>
      <c r="GZ235" s="16"/>
      <c r="HA235" s="16"/>
      <c r="HB235" s="16"/>
      <c r="HC235" s="16"/>
      <c r="HD235" s="16"/>
      <c r="HE235" s="16"/>
      <c r="HF235" s="16"/>
      <c r="HG235" s="16"/>
      <c r="HH235" s="16"/>
      <c r="HI235" s="16"/>
      <c r="HJ235" s="16"/>
      <c r="HK235" s="16"/>
      <c r="HL235" s="16"/>
      <c r="HM235" s="16"/>
      <c r="HN235" s="16"/>
      <c r="HO235" s="16"/>
      <c r="HP235" s="16"/>
      <c r="HQ235" s="16"/>
      <c r="HR235" s="16"/>
      <c r="HS235" s="16"/>
      <c r="HT235" s="16"/>
      <c r="HU235" s="16"/>
      <c r="HV235" s="16"/>
      <c r="HW235" s="16"/>
      <c r="HX235" s="16"/>
      <c r="HY235" s="16"/>
      <c r="HZ235" s="16"/>
      <c r="IA235" s="16"/>
      <c r="IB235" s="16"/>
      <c r="IC235" s="16"/>
      <c r="ID235" s="16"/>
      <c r="IE235" s="16"/>
      <c r="IF235" s="16"/>
      <c r="IG235" s="16"/>
      <c r="IH235" s="16"/>
      <c r="II235" s="16"/>
      <c r="IJ235" s="16"/>
      <c r="IK235" s="16"/>
      <c r="IL235" s="16"/>
      <c r="IM235" s="16"/>
      <c r="IN235" s="16"/>
      <c r="IO235" s="16"/>
      <c r="IP235" s="16"/>
      <c r="IQ235" s="16"/>
      <c r="IR235" s="16"/>
      <c r="IS235" s="16"/>
      <c r="IT235" s="16"/>
      <c r="IU235" s="16"/>
      <c r="IV235" s="16"/>
      <c r="IW235" s="16"/>
      <c r="IX235" s="16"/>
      <c r="IY235" s="16"/>
      <c r="IZ235" s="16"/>
      <c r="JA235" s="16"/>
      <c r="JB235" s="16"/>
      <c r="JC235" s="16"/>
      <c r="JD235" s="16"/>
      <c r="JE235" s="16"/>
      <c r="JF235" s="16"/>
      <c r="JG235" s="16"/>
      <c r="JH235" s="16"/>
      <c r="JI235" s="16"/>
      <c r="JJ235" s="16"/>
      <c r="JK235" s="16"/>
      <c r="JL235" s="16"/>
      <c r="JM235" s="16"/>
      <c r="JN235" s="16"/>
      <c r="JO235" s="16"/>
      <c r="JP235" s="16"/>
      <c r="JQ235" s="16"/>
      <c r="JR235" s="16"/>
      <c r="JS235" s="16"/>
      <c r="JT235" s="16"/>
      <c r="JU235" s="16"/>
      <c r="JV235" s="16"/>
      <c r="JW235" s="16"/>
      <c r="JX235" s="16"/>
      <c r="JY235" s="16"/>
      <c r="JZ235" s="16"/>
      <c r="KA235" s="16"/>
      <c r="KB235" s="16"/>
      <c r="KC235" s="16"/>
      <c r="KD235" s="16"/>
      <c r="KE235" s="16"/>
      <c r="KF235" s="16"/>
      <c r="KG235" s="16"/>
      <c r="KH235" s="16"/>
      <c r="KI235" s="16"/>
      <c r="KJ235" s="16"/>
      <c r="KK235" s="16"/>
      <c r="KL235" s="16"/>
      <c r="KM235" s="16"/>
      <c r="KN235" s="16"/>
      <c r="KO235" s="16"/>
      <c r="KP235" s="16"/>
      <c r="KQ235" s="16"/>
      <c r="KR235" s="16"/>
      <c r="KS235" s="16"/>
      <c r="KT235" s="16"/>
      <c r="KU235" s="16"/>
      <c r="KV235" s="16"/>
      <c r="KW235" s="16"/>
      <c r="KX235" s="16"/>
      <c r="KY235" s="16"/>
      <c r="KZ235" s="16"/>
      <c r="LA235" s="16"/>
      <c r="LB235" s="16"/>
      <c r="LC235" s="16"/>
      <c r="LD235" s="16"/>
      <c r="LE235" s="16"/>
      <c r="LF235" s="16"/>
      <c r="LG235" s="16"/>
      <c r="LH235" s="16"/>
      <c r="LI235" s="16"/>
      <c r="LJ235" s="16"/>
      <c r="LK235" s="16"/>
      <c r="LL235" s="16"/>
      <c r="LM235" s="16"/>
      <c r="LN235" s="16"/>
      <c r="LO235" s="16"/>
      <c r="LP235" s="16"/>
      <c r="LQ235" s="16"/>
      <c r="LR235" s="16"/>
      <c r="LS235" s="16"/>
      <c r="LT235" s="16"/>
      <c r="LU235" s="16"/>
      <c r="LV235" s="16"/>
      <c r="LW235" s="16"/>
      <c r="LX235" s="16"/>
      <c r="LY235" s="16"/>
      <c r="LZ235" s="16"/>
      <c r="MA235" s="16"/>
      <c r="MB235" s="16"/>
      <c r="MC235" s="16"/>
      <c r="MD235" s="16"/>
      <c r="ME235" s="16"/>
      <c r="MF235" s="16"/>
      <c r="MG235" s="16"/>
      <c r="MH235" s="16"/>
      <c r="MI235" s="16"/>
      <c r="MJ235" s="16"/>
      <c r="MK235" s="16"/>
      <c r="ML235" s="16"/>
      <c r="MM235" s="16"/>
      <c r="MN235" s="16"/>
      <c r="MO235" s="16"/>
      <c r="MP235" s="16"/>
      <c r="MQ235" s="16"/>
      <c r="MR235" s="16"/>
      <c r="MS235" s="16"/>
      <c r="MT235" s="16"/>
      <c r="MU235" s="16"/>
      <c r="MV235" s="16"/>
      <c r="MW235" s="16"/>
      <c r="MX235" s="16"/>
      <c r="MY235" s="16"/>
      <c r="MZ235" s="16"/>
      <c r="NA235" s="16"/>
      <c r="NB235" s="16"/>
      <c r="NC235" s="16"/>
      <c r="ND235" s="16"/>
      <c r="NE235" s="16"/>
      <c r="NF235" s="16"/>
      <c r="NG235" s="16"/>
      <c r="NH235" s="16"/>
      <c r="NI235" s="16"/>
      <c r="NJ235" s="16"/>
      <c r="NK235" s="16"/>
      <c r="NL235" s="16"/>
      <c r="NM235" s="16"/>
      <c r="NN235" s="16"/>
      <c r="NO235" s="16"/>
      <c r="NP235" s="16"/>
      <c r="NQ235" s="16"/>
      <c r="NR235" s="16"/>
      <c r="NS235" s="16"/>
      <c r="NT235" s="16"/>
      <c r="NU235" s="16"/>
      <c r="NV235" s="16"/>
      <c r="NW235" s="16"/>
      <c r="NX235" s="16"/>
      <c r="NY235" s="16"/>
      <c r="NZ235" s="16"/>
      <c r="OA235" s="16"/>
      <c r="OB235" s="16"/>
      <c r="OC235" s="16"/>
      <c r="OD235" s="16"/>
      <c r="OE235" s="16"/>
      <c r="OF235" s="16"/>
      <c r="OG235" s="16"/>
      <c r="OH235" s="16"/>
      <c r="OI235" s="16"/>
      <c r="OJ235" s="16"/>
      <c r="OK235" s="16"/>
      <c r="OL235" s="16"/>
      <c r="OM235" s="16"/>
      <c r="ON235" s="16"/>
      <c r="OO235" s="16"/>
      <c r="OP235" s="16"/>
      <c r="OQ235" s="16"/>
      <c r="OR235" s="16"/>
      <c r="OS235" s="16"/>
      <c r="OT235" s="16"/>
      <c r="OU235" s="16"/>
      <c r="OV235" s="16"/>
      <c r="OW235" s="16"/>
      <c r="OX235" s="16"/>
      <c r="OY235" s="16"/>
      <c r="OZ235" s="16"/>
      <c r="PA235" s="16"/>
      <c r="PB235" s="16"/>
      <c r="PC235" s="16"/>
      <c r="PD235" s="16"/>
      <c r="PE235" s="16"/>
      <c r="PF235" s="16"/>
      <c r="PG235" s="16"/>
      <c r="PH235" s="16"/>
      <c r="PI235" s="16"/>
      <c r="PJ235" s="16"/>
      <c r="PK235" s="16"/>
      <c r="PL235" s="16"/>
      <c r="PM235" s="16"/>
      <c r="PN235" s="16"/>
      <c r="PO235" s="16"/>
      <c r="PP235" s="16"/>
      <c r="PQ235" s="16"/>
      <c r="PR235" s="16"/>
      <c r="PS235" s="16"/>
      <c r="PT235" s="16"/>
      <c r="PU235" s="16"/>
      <c r="PV235" s="16"/>
      <c r="PW235" s="16"/>
      <c r="PX235" s="16"/>
      <c r="PY235" s="16"/>
      <c r="PZ235" s="16"/>
      <c r="QA235" s="16"/>
      <c r="QB235" s="16"/>
      <c r="QC235" s="16"/>
      <c r="QD235" s="16"/>
      <c r="QE235" s="16"/>
      <c r="QF235" s="16"/>
      <c r="QG235" s="16"/>
      <c r="QH235" s="16"/>
      <c r="QI235" s="16"/>
      <c r="QJ235" s="16"/>
      <c r="QK235" s="16"/>
      <c r="QL235" s="16"/>
      <c r="QM235" s="16"/>
      <c r="QN235" s="16"/>
      <c r="QO235" s="16"/>
      <c r="QP235" s="16"/>
      <c r="QQ235" s="16"/>
      <c r="QR235" s="16"/>
      <c r="QS235" s="16"/>
      <c r="QT235" s="16"/>
      <c r="QU235" s="16"/>
      <c r="QV235" s="16"/>
      <c r="QW235" s="16"/>
      <c r="QX235" s="16"/>
      <c r="QY235" s="16"/>
      <c r="QZ235" s="16"/>
      <c r="RA235" s="16"/>
      <c r="RB235" s="16"/>
      <c r="RC235" s="16"/>
      <c r="RD235" s="16"/>
      <c r="RE235" s="16"/>
      <c r="RF235" s="16"/>
      <c r="RG235" s="16"/>
      <c r="RH235" s="16"/>
      <c r="RI235" s="16"/>
      <c r="RJ235" s="16"/>
      <c r="RK235" s="16"/>
      <c r="RL235" s="16"/>
      <c r="RM235" s="16"/>
      <c r="RN235" s="16"/>
      <c r="RO235" s="16"/>
      <c r="RP235" s="16"/>
      <c r="RQ235" s="16"/>
      <c r="RR235" s="16"/>
      <c r="RS235" s="16"/>
      <c r="RT235" s="16"/>
      <c r="RU235" s="16"/>
      <c r="RV235" s="16"/>
      <c r="RW235" s="16"/>
      <c r="RX235" s="16"/>
      <c r="RY235" s="16"/>
      <c r="RZ235" s="16"/>
      <c r="SA235" s="16"/>
      <c r="SB235" s="16"/>
      <c r="SC235" s="16"/>
      <c r="SD235" s="16"/>
      <c r="SE235" s="16"/>
      <c r="SF235" s="16"/>
      <c r="SG235" s="16"/>
      <c r="SH235" s="16"/>
      <c r="SI235" s="16"/>
      <c r="SJ235" s="16"/>
      <c r="SK235" s="16"/>
      <c r="SL235" s="16"/>
      <c r="SM235" s="16"/>
      <c r="SN235" s="16"/>
      <c r="SO235" s="16"/>
      <c r="SP235" s="16"/>
      <c r="SQ235" s="16"/>
      <c r="SR235" s="16"/>
      <c r="SS235" s="16"/>
      <c r="ST235" s="16"/>
      <c r="SU235" s="16"/>
      <c r="SV235" s="16"/>
      <c r="SW235" s="16"/>
      <c r="SX235" s="16"/>
      <c r="SY235" s="16"/>
      <c r="SZ235" s="16"/>
      <c r="TA235" s="16"/>
      <c r="TB235" s="16"/>
      <c r="TC235" s="16"/>
      <c r="TD235" s="16"/>
      <c r="TE235" s="16"/>
      <c r="TF235" s="16"/>
      <c r="TG235" s="16"/>
      <c r="TH235" s="16"/>
      <c r="TI235" s="16"/>
      <c r="TJ235" s="16"/>
      <c r="TK235" s="16"/>
      <c r="TL235" s="16"/>
      <c r="TM235" s="16"/>
      <c r="TN235" s="16"/>
      <c r="TO235" s="16"/>
      <c r="TP235" s="16"/>
      <c r="TQ235" s="16"/>
      <c r="TR235" s="16"/>
      <c r="TS235" s="16"/>
      <c r="TT235" s="16"/>
      <c r="TU235" s="16"/>
      <c r="TV235" s="16"/>
      <c r="TW235" s="16"/>
      <c r="TX235" s="16"/>
      <c r="TY235" s="16"/>
      <c r="TZ235" s="16"/>
      <c r="UA235" s="16"/>
      <c r="UB235" s="16"/>
      <c r="UC235" s="16"/>
      <c r="UD235" s="16"/>
      <c r="UE235" s="16"/>
      <c r="UF235" s="16"/>
      <c r="UG235" s="16"/>
      <c r="UH235" s="16"/>
      <c r="UI235" s="16"/>
      <c r="UJ235" s="16"/>
      <c r="UK235" s="16"/>
      <c r="UL235" s="16"/>
      <c r="UM235" s="16"/>
      <c r="UN235" s="16"/>
      <c r="UO235" s="16"/>
      <c r="UP235" s="16"/>
      <c r="UQ235" s="16"/>
      <c r="UR235" s="16"/>
      <c r="US235" s="16"/>
      <c r="UT235" s="16"/>
      <c r="UU235" s="16"/>
      <c r="UV235" s="16"/>
      <c r="UW235" s="16"/>
      <c r="UX235" s="16"/>
      <c r="UY235" s="16"/>
      <c r="UZ235" s="16"/>
      <c r="VA235" s="16"/>
      <c r="VB235" s="16"/>
      <c r="VC235" s="16"/>
      <c r="VD235" s="16"/>
      <c r="VE235" s="16"/>
      <c r="VF235" s="16"/>
      <c r="VG235" s="16"/>
      <c r="VH235" s="16"/>
      <c r="VI235" s="16"/>
      <c r="VJ235" s="16"/>
      <c r="VK235" s="16"/>
      <c r="VL235" s="16"/>
      <c r="VM235" s="16"/>
      <c r="VN235" s="16"/>
      <c r="VO235" s="16"/>
      <c r="VP235" s="16"/>
      <c r="VQ235" s="16"/>
      <c r="VR235" s="16"/>
      <c r="VS235" s="16"/>
      <c r="VT235" s="16"/>
      <c r="VU235" s="16"/>
      <c r="VV235" s="16"/>
      <c r="VW235" s="16"/>
      <c r="VX235" s="16"/>
      <c r="VY235" s="16"/>
      <c r="VZ235" s="16"/>
      <c r="WA235" s="16"/>
      <c r="WB235" s="16"/>
      <c r="WC235" s="16"/>
      <c r="WD235" s="16"/>
      <c r="WE235" s="16"/>
      <c r="WF235" s="16"/>
      <c r="WG235" s="16"/>
      <c r="WH235" s="16"/>
      <c r="WI235" s="16"/>
      <c r="WJ235" s="16"/>
      <c r="WK235" s="16"/>
      <c r="WL235" s="16"/>
      <c r="WM235" s="16"/>
      <c r="WN235" s="16"/>
      <c r="WO235" s="16"/>
      <c r="WP235" s="16"/>
      <c r="WQ235" s="16"/>
      <c r="WR235" s="16"/>
      <c r="WS235" s="16"/>
      <c r="WT235" s="16"/>
      <c r="WU235" s="16"/>
      <c r="WV235" s="16"/>
      <c r="WW235" s="16"/>
      <c r="WX235" s="16"/>
      <c r="WY235" s="16"/>
      <c r="WZ235" s="16"/>
      <c r="XA235" s="16"/>
      <c r="XB235" s="16"/>
      <c r="XC235" s="16"/>
      <c r="XD235" s="16"/>
      <c r="XE235" s="16"/>
      <c r="XF235" s="16"/>
      <c r="XG235" s="16"/>
      <c r="XH235" s="16"/>
      <c r="XI235" s="16"/>
      <c r="XJ235" s="16"/>
      <c r="XK235" s="16"/>
      <c r="XL235" s="16"/>
      <c r="XM235" s="16"/>
      <c r="XN235" s="16"/>
      <c r="XO235" s="16"/>
      <c r="XP235" s="16"/>
      <c r="XQ235" s="16"/>
      <c r="XR235" s="16"/>
      <c r="XS235" s="16"/>
      <c r="XT235" s="16"/>
      <c r="XU235" s="16"/>
      <c r="XV235" s="16"/>
      <c r="XW235" s="16"/>
      <c r="XX235" s="16"/>
      <c r="XY235" s="16"/>
      <c r="XZ235" s="16"/>
      <c r="YA235" s="16"/>
      <c r="YB235" s="16"/>
      <c r="YC235" s="16"/>
      <c r="YD235" s="16"/>
      <c r="YE235" s="16"/>
      <c r="YF235" s="16"/>
      <c r="YG235" s="16"/>
      <c r="YH235" s="16"/>
      <c r="YI235" s="16"/>
      <c r="YJ235" s="16"/>
      <c r="YK235" s="16"/>
      <c r="YL235" s="16"/>
      <c r="YM235" s="16"/>
      <c r="YN235" s="16"/>
      <c r="YO235" s="16"/>
      <c r="YP235" s="16"/>
      <c r="YQ235" s="16"/>
      <c r="YR235" s="16"/>
      <c r="YS235" s="16"/>
      <c r="YT235" s="16"/>
      <c r="YU235" s="16"/>
      <c r="YV235" s="16"/>
      <c r="YW235" s="16"/>
      <c r="YX235" s="16"/>
      <c r="YY235" s="16"/>
      <c r="YZ235" s="16"/>
      <c r="ZA235" s="16"/>
      <c r="ZB235" s="16"/>
      <c r="ZC235" s="16"/>
      <c r="ZD235" s="16"/>
      <c r="ZE235" s="16"/>
      <c r="ZF235" s="16"/>
      <c r="ZG235" s="16"/>
      <c r="ZH235" s="16"/>
      <c r="ZI235" s="16"/>
      <c r="ZJ235" s="16"/>
      <c r="ZK235" s="16"/>
      <c r="ZL235" s="16"/>
      <c r="ZM235" s="16"/>
      <c r="ZN235" s="16"/>
      <c r="ZO235" s="16"/>
      <c r="ZP235" s="16"/>
      <c r="ZQ235" s="16"/>
      <c r="ZR235" s="16"/>
      <c r="ZS235" s="16"/>
      <c r="ZT235" s="16"/>
      <c r="ZU235" s="16"/>
      <c r="ZV235" s="16"/>
      <c r="ZW235" s="16"/>
      <c r="ZX235" s="16"/>
      <c r="ZY235" s="16"/>
      <c r="ZZ235" s="16"/>
      <c r="AAA235" s="16"/>
      <c r="AAB235" s="16"/>
      <c r="AAC235" s="16"/>
      <c r="AAD235" s="16"/>
      <c r="AAE235" s="16"/>
      <c r="AAF235" s="16"/>
      <c r="AAG235" s="16"/>
      <c r="AAH235" s="16"/>
      <c r="AAI235" s="16"/>
      <c r="AAJ235" s="16"/>
      <c r="AAK235" s="16"/>
      <c r="AAL235" s="16"/>
      <c r="AAM235" s="16"/>
      <c r="AAN235" s="16"/>
      <c r="AAO235" s="16"/>
      <c r="AAP235" s="16"/>
      <c r="AAQ235" s="16"/>
      <c r="AAR235" s="16"/>
      <c r="AAS235" s="16"/>
      <c r="AAT235" s="16"/>
      <c r="AAU235" s="16"/>
      <c r="AAV235" s="16"/>
      <c r="AAW235" s="16"/>
      <c r="AAX235" s="16"/>
      <c r="AAY235" s="16"/>
      <c r="AAZ235" s="16"/>
      <c r="ABA235" s="16"/>
      <c r="ABB235" s="16"/>
      <c r="ABC235" s="16"/>
      <c r="ABD235" s="16"/>
      <c r="ABE235" s="16"/>
      <c r="ABF235" s="16"/>
      <c r="ABG235" s="16"/>
      <c r="ABH235" s="16"/>
    </row>
    <row r="236" spans="1:736" s="50" customFormat="1" ht="45.75" customHeight="1">
      <c r="A236" s="589">
        <f>1+A235</f>
        <v>235</v>
      </c>
      <c r="B236" s="151" t="s">
        <v>2638</v>
      </c>
      <c r="C236" s="134" t="s">
        <v>2639</v>
      </c>
      <c r="D236" s="138" t="s">
        <v>451</v>
      </c>
      <c r="E236" s="135">
        <v>45416</v>
      </c>
      <c r="F236" s="136">
        <v>45421</v>
      </c>
      <c r="G236" s="136">
        <v>45509</v>
      </c>
      <c r="H236" s="134" t="s">
        <v>94</v>
      </c>
      <c r="I236" s="139" t="s">
        <v>95</v>
      </c>
      <c r="J236" s="158" t="s">
        <v>2640</v>
      </c>
      <c r="K236" s="251">
        <v>79690791</v>
      </c>
      <c r="L236" s="134">
        <v>4</v>
      </c>
      <c r="M236" s="252" t="s">
        <v>97</v>
      </c>
      <c r="N236" s="141" t="s">
        <v>98</v>
      </c>
      <c r="O236" s="151" t="s">
        <v>993</v>
      </c>
      <c r="P236" s="134" t="s">
        <v>2641</v>
      </c>
      <c r="Q236" s="134" t="s">
        <v>2642</v>
      </c>
      <c r="R236" s="143">
        <f>+G236-F236</f>
        <v>88</v>
      </c>
      <c r="S236" s="134" t="s">
        <v>1900</v>
      </c>
      <c r="T236" s="253">
        <v>15000000</v>
      </c>
      <c r="U236" s="254" t="s">
        <v>2643</v>
      </c>
      <c r="V236" s="253">
        <f>+T236</f>
        <v>15000000</v>
      </c>
      <c r="W236" s="255" t="s">
        <v>2633</v>
      </c>
      <c r="X236" s="256" t="s">
        <v>473</v>
      </c>
      <c r="Y236" s="314">
        <f>+Z236+AA236+AB236</f>
        <v>15000000</v>
      </c>
      <c r="Z236" s="148">
        <f>+V236</f>
        <v>15000000</v>
      </c>
      <c r="AA236" s="149">
        <v>0</v>
      </c>
      <c r="AB236" s="150">
        <f>+AC236+AD236+AE236+AF236+AG236+AH236+AI236+AJ236</f>
        <v>0</v>
      </c>
      <c r="AC236" s="149">
        <v>0</v>
      </c>
      <c r="AD236" s="149">
        <v>0</v>
      </c>
      <c r="AE236" s="149">
        <v>0</v>
      </c>
      <c r="AF236" s="149">
        <v>0</v>
      </c>
      <c r="AG236" s="149">
        <v>0</v>
      </c>
      <c r="AH236" s="149">
        <v>0</v>
      </c>
      <c r="AI236" s="149">
        <v>0</v>
      </c>
      <c r="AJ236" s="149">
        <v>0</v>
      </c>
      <c r="AK236" s="142" t="s">
        <v>104</v>
      </c>
      <c r="AL236" s="103" t="s">
        <v>2644</v>
      </c>
      <c r="AM236" s="134" t="s">
        <v>1785</v>
      </c>
      <c r="AN236" s="140" t="s">
        <v>1786</v>
      </c>
      <c r="AO236" s="142" t="s">
        <v>108</v>
      </c>
      <c r="AP236" s="134" t="s">
        <v>108</v>
      </c>
      <c r="AQ236" s="257" t="s">
        <v>108</v>
      </c>
      <c r="AR236" s="142" t="s">
        <v>108</v>
      </c>
      <c r="AS236" s="134" t="s">
        <v>578</v>
      </c>
      <c r="AT236" s="142" t="s">
        <v>578</v>
      </c>
      <c r="AU236" s="142" t="s">
        <v>392</v>
      </c>
      <c r="AV236" s="134"/>
      <c r="AW236" s="134" t="s">
        <v>110</v>
      </c>
      <c r="AX236" s="134" t="s">
        <v>109</v>
      </c>
      <c r="AY236" s="134" t="s">
        <v>108</v>
      </c>
      <c r="AZ236" s="156"/>
      <c r="BA236" s="134"/>
      <c r="BB236" s="169"/>
      <c r="BC236" s="156"/>
      <c r="BD236" s="143"/>
      <c r="BE236" s="143"/>
      <c r="BF236" s="143"/>
      <c r="BG236" s="156"/>
      <c r="BH236" s="153">
        <f>T236+BB236</f>
        <v>15000000</v>
      </c>
      <c r="BI236" s="166" t="s">
        <v>113</v>
      </c>
      <c r="BJ236" s="134"/>
      <c r="BK236" s="141" t="s">
        <v>114</v>
      </c>
      <c r="BL236" s="156"/>
      <c r="BM236" s="468"/>
      <c r="BN236" s="170" t="s">
        <v>917</v>
      </c>
      <c r="BO236" s="141">
        <v>49</v>
      </c>
      <c r="BP236" s="141" t="s">
        <v>578</v>
      </c>
      <c r="BQ236" s="141" t="s">
        <v>108</v>
      </c>
      <c r="BR236" s="141" t="s">
        <v>108</v>
      </c>
      <c r="BS236" s="141" t="s">
        <v>108</v>
      </c>
      <c r="BT236" s="141" t="s">
        <v>108</v>
      </c>
      <c r="BU236" s="166" t="s">
        <v>2645</v>
      </c>
      <c r="BV236" s="141">
        <v>3132964753</v>
      </c>
      <c r="BW236" s="114" t="s">
        <v>2646</v>
      </c>
      <c r="BX236" s="158" t="s">
        <v>1004</v>
      </c>
      <c r="BY236" s="141" t="s">
        <v>119</v>
      </c>
      <c r="BZ236" s="259">
        <v>111230153715</v>
      </c>
      <c r="CA236" s="157" t="s">
        <v>109</v>
      </c>
      <c r="CB236" s="157" t="s">
        <v>109</v>
      </c>
      <c r="CC236" s="157" t="s">
        <v>109</v>
      </c>
      <c r="CD236" s="157"/>
      <c r="CE236" s="157"/>
      <c r="CF236" s="157"/>
      <c r="CG236" s="157"/>
      <c r="CH236" s="157"/>
      <c r="CI236" s="157"/>
      <c r="CJ236" s="157"/>
      <c r="CK236" s="157"/>
      <c r="CL236" s="157"/>
      <c r="CM236" s="157" t="s">
        <v>109</v>
      </c>
      <c r="CN236" s="157"/>
    </row>
    <row r="237" spans="1:736" s="50" customFormat="1" ht="45.75" customHeight="1">
      <c r="A237" s="589">
        <f>1+A236</f>
        <v>236</v>
      </c>
      <c r="B237" s="151" t="s">
        <v>2647</v>
      </c>
      <c r="C237" s="134" t="s">
        <v>2648</v>
      </c>
      <c r="D237" s="138" t="s">
        <v>340</v>
      </c>
      <c r="E237" s="135">
        <v>45416</v>
      </c>
      <c r="F237" s="136">
        <v>45420</v>
      </c>
      <c r="G237" s="136">
        <v>45525</v>
      </c>
      <c r="H237" s="134" t="s">
        <v>94</v>
      </c>
      <c r="I237" s="139" t="s">
        <v>95</v>
      </c>
      <c r="J237" s="134" t="s">
        <v>2649</v>
      </c>
      <c r="K237" s="251">
        <v>11275419</v>
      </c>
      <c r="L237" s="134"/>
      <c r="M237" s="252" t="s">
        <v>97</v>
      </c>
      <c r="N237" s="141" t="s">
        <v>98</v>
      </c>
      <c r="O237" s="151" t="s">
        <v>427</v>
      </c>
      <c r="P237" s="134" t="s">
        <v>2650</v>
      </c>
      <c r="Q237" s="134" t="s">
        <v>1050</v>
      </c>
      <c r="R237" s="143">
        <f>+G237-F237</f>
        <v>105</v>
      </c>
      <c r="S237" s="134" t="s">
        <v>2651</v>
      </c>
      <c r="T237" s="253">
        <v>15750000</v>
      </c>
      <c r="U237" s="254" t="s">
        <v>2652</v>
      </c>
      <c r="V237" s="253">
        <f>+T237</f>
        <v>15750000</v>
      </c>
      <c r="W237" s="255" t="s">
        <v>2633</v>
      </c>
      <c r="X237" s="256" t="s">
        <v>2653</v>
      </c>
      <c r="Y237" s="314">
        <f>+Z237+AA237+AB237</f>
        <v>15750000</v>
      </c>
      <c r="Z237" s="148">
        <v>0</v>
      </c>
      <c r="AA237" s="149">
        <v>0</v>
      </c>
      <c r="AB237" s="150">
        <f>+AC237+AD237+AE237+AF237+AG237+AH237+AI237+AJ237</f>
        <v>15750000</v>
      </c>
      <c r="AC237" s="149">
        <v>0</v>
      </c>
      <c r="AD237" s="149">
        <v>0</v>
      </c>
      <c r="AE237" s="149">
        <v>0</v>
      </c>
      <c r="AF237" s="149">
        <f>+V237</f>
        <v>15750000</v>
      </c>
      <c r="AG237" s="149">
        <v>0</v>
      </c>
      <c r="AH237" s="149">
        <v>0</v>
      </c>
      <c r="AI237" s="149">
        <v>0</v>
      </c>
      <c r="AJ237" s="149">
        <v>0</v>
      </c>
      <c r="AK237" s="142" t="s">
        <v>104</v>
      </c>
      <c r="AL237" s="103" t="s">
        <v>2654</v>
      </c>
      <c r="AM237" s="134" t="s">
        <v>2655</v>
      </c>
      <c r="AN237" s="140">
        <v>35195506</v>
      </c>
      <c r="AO237" s="142" t="s">
        <v>108</v>
      </c>
      <c r="AP237" s="134" t="s">
        <v>108</v>
      </c>
      <c r="AQ237" s="257" t="s">
        <v>108</v>
      </c>
      <c r="AR237" s="142" t="s">
        <v>108</v>
      </c>
      <c r="AS237" s="134" t="s">
        <v>578</v>
      </c>
      <c r="AT237" s="142" t="s">
        <v>578</v>
      </c>
      <c r="AU237" s="142" t="s">
        <v>392</v>
      </c>
      <c r="AV237" s="134"/>
      <c r="AW237" s="134" t="s">
        <v>110</v>
      </c>
      <c r="AX237" s="134" t="s">
        <v>578</v>
      </c>
      <c r="AY237" s="134" t="s">
        <v>108</v>
      </c>
      <c r="AZ237" s="156"/>
      <c r="BA237" s="134"/>
      <c r="BB237" s="169"/>
      <c r="BC237" s="156"/>
      <c r="BD237" s="143"/>
      <c r="BE237" s="143"/>
      <c r="BF237" s="143"/>
      <c r="BG237" s="156"/>
      <c r="BH237" s="153">
        <f>T237+BB237</f>
        <v>15750000</v>
      </c>
      <c r="BI237" s="304" t="s">
        <v>135</v>
      </c>
      <c r="BJ237" s="134"/>
      <c r="BK237" s="141" t="s">
        <v>114</v>
      </c>
      <c r="BL237" s="156"/>
      <c r="BM237" s="398" t="s">
        <v>136</v>
      </c>
      <c r="BN237" s="170" t="s">
        <v>917</v>
      </c>
      <c r="BO237" s="141">
        <v>41</v>
      </c>
      <c r="BP237" s="141" t="s">
        <v>578</v>
      </c>
      <c r="BQ237" s="141" t="s">
        <v>108</v>
      </c>
      <c r="BR237" s="141" t="s">
        <v>108</v>
      </c>
      <c r="BS237" s="141" t="s">
        <v>108</v>
      </c>
      <c r="BT237" s="141" t="s">
        <v>108</v>
      </c>
      <c r="BU237" s="166" t="s">
        <v>2656</v>
      </c>
      <c r="BV237" s="141">
        <v>3134543500</v>
      </c>
      <c r="BW237" s="114" t="s">
        <v>2657</v>
      </c>
      <c r="BX237" s="158" t="s">
        <v>839</v>
      </c>
      <c r="BY237" s="141" t="s">
        <v>119</v>
      </c>
      <c r="BZ237" s="259" t="s">
        <v>2658</v>
      </c>
      <c r="CA237" s="157" t="s">
        <v>109</v>
      </c>
      <c r="CB237" s="157" t="s">
        <v>109</v>
      </c>
      <c r="CC237" s="157" t="s">
        <v>109</v>
      </c>
      <c r="CD237" s="157" t="s">
        <v>109</v>
      </c>
      <c r="CE237" s="157"/>
      <c r="CF237" s="157"/>
      <c r="CG237" s="157"/>
      <c r="CH237" s="157"/>
      <c r="CI237" s="157"/>
      <c r="CJ237" s="157"/>
      <c r="CK237" s="157"/>
      <c r="CL237" s="157"/>
      <c r="CM237" s="157" t="s">
        <v>109</v>
      </c>
      <c r="CN237" s="157"/>
    </row>
    <row r="238" spans="1:736" s="50" customFormat="1" ht="45.75" customHeight="1">
      <c r="A238" s="589">
        <f>1+A237</f>
        <v>237</v>
      </c>
      <c r="B238" s="151" t="s">
        <v>2659</v>
      </c>
      <c r="C238" s="134" t="s">
        <v>2660</v>
      </c>
      <c r="D238" s="138" t="s">
        <v>340</v>
      </c>
      <c r="E238" s="135">
        <v>45416</v>
      </c>
      <c r="F238" s="136">
        <v>45420</v>
      </c>
      <c r="G238" s="136">
        <v>45525</v>
      </c>
      <c r="H238" s="134" t="s">
        <v>94</v>
      </c>
      <c r="I238" s="139" t="s">
        <v>95</v>
      </c>
      <c r="J238" s="134" t="s">
        <v>2661</v>
      </c>
      <c r="K238" s="251">
        <v>53911531</v>
      </c>
      <c r="L238" s="134">
        <v>1</v>
      </c>
      <c r="M238" s="252" t="s">
        <v>97</v>
      </c>
      <c r="N238" s="141" t="s">
        <v>98</v>
      </c>
      <c r="O238" s="151" t="s">
        <v>427</v>
      </c>
      <c r="P238" s="134" t="s">
        <v>2662</v>
      </c>
      <c r="Q238" s="134" t="s">
        <v>1050</v>
      </c>
      <c r="R238" s="143">
        <f>+G238-F238</f>
        <v>105</v>
      </c>
      <c r="S238" s="134" t="s">
        <v>2651</v>
      </c>
      <c r="T238" s="253">
        <v>15750000</v>
      </c>
      <c r="U238" s="254" t="s">
        <v>2663</v>
      </c>
      <c r="V238" s="253">
        <f>+T238</f>
        <v>15750000</v>
      </c>
      <c r="W238" s="255" t="s">
        <v>2633</v>
      </c>
      <c r="X238" s="256" t="s">
        <v>2653</v>
      </c>
      <c r="Y238" s="314">
        <f>+Z238+AA238+AB238</f>
        <v>15750000</v>
      </c>
      <c r="Z238" s="148">
        <v>0</v>
      </c>
      <c r="AA238" s="149">
        <v>0</v>
      </c>
      <c r="AB238" s="150">
        <f>+AC238+AD238+AE238+AF238+AG238+AH238+AI238+AJ238</f>
        <v>15750000</v>
      </c>
      <c r="AC238" s="149">
        <v>0</v>
      </c>
      <c r="AD238" s="149">
        <v>0</v>
      </c>
      <c r="AE238" s="149">
        <v>0</v>
      </c>
      <c r="AF238" s="149">
        <f>+V238</f>
        <v>15750000</v>
      </c>
      <c r="AG238" s="149">
        <v>0</v>
      </c>
      <c r="AH238" s="149">
        <v>0</v>
      </c>
      <c r="AI238" s="149">
        <v>0</v>
      </c>
      <c r="AJ238" s="149">
        <v>0</v>
      </c>
      <c r="AK238" s="142" t="s">
        <v>104</v>
      </c>
      <c r="AL238" s="103" t="s">
        <v>2664</v>
      </c>
      <c r="AM238" s="134" t="s">
        <v>2655</v>
      </c>
      <c r="AN238" s="140">
        <v>35195506</v>
      </c>
      <c r="AO238" s="142" t="s">
        <v>108</v>
      </c>
      <c r="AP238" s="134" t="s">
        <v>108</v>
      </c>
      <c r="AQ238" s="257" t="s">
        <v>108</v>
      </c>
      <c r="AR238" s="142" t="s">
        <v>108</v>
      </c>
      <c r="AS238" s="134" t="s">
        <v>578</v>
      </c>
      <c r="AT238" s="142" t="s">
        <v>578</v>
      </c>
      <c r="AU238" s="142" t="s">
        <v>392</v>
      </c>
      <c r="AV238" s="134"/>
      <c r="AW238" s="134"/>
      <c r="AX238" s="134" t="s">
        <v>578</v>
      </c>
      <c r="AY238" s="134" t="s">
        <v>108</v>
      </c>
      <c r="AZ238" s="156"/>
      <c r="BA238" s="134"/>
      <c r="BB238" s="169"/>
      <c r="BC238" s="156"/>
      <c r="BD238" s="143"/>
      <c r="BE238" s="143"/>
      <c r="BF238" s="143"/>
      <c r="BG238" s="156"/>
      <c r="BH238" s="153">
        <f>T238+BB238</f>
        <v>15750000</v>
      </c>
      <c r="BI238" s="304" t="s">
        <v>135</v>
      </c>
      <c r="BJ238" s="134"/>
      <c r="BK238" s="141" t="s">
        <v>114</v>
      </c>
      <c r="BL238" s="156"/>
      <c r="BM238" s="398" t="s">
        <v>136</v>
      </c>
      <c r="BN238" s="170" t="s">
        <v>161</v>
      </c>
      <c r="BO238" s="141">
        <v>39</v>
      </c>
      <c r="BP238" s="141" t="s">
        <v>108</v>
      </c>
      <c r="BQ238" s="141" t="s">
        <v>108</v>
      </c>
      <c r="BR238" s="141" t="s">
        <v>108</v>
      </c>
      <c r="BS238" s="141" t="s">
        <v>108</v>
      </c>
      <c r="BT238" s="141" t="s">
        <v>108</v>
      </c>
      <c r="BU238" s="166" t="s">
        <v>2665</v>
      </c>
      <c r="BV238" s="141">
        <v>3167938241</v>
      </c>
      <c r="BW238" s="114" t="s">
        <v>2666</v>
      </c>
      <c r="BX238" s="158" t="s">
        <v>839</v>
      </c>
      <c r="BY238" s="141" t="s">
        <v>119</v>
      </c>
      <c r="BZ238" s="259" t="s">
        <v>2667</v>
      </c>
      <c r="CA238" s="157" t="s">
        <v>109</v>
      </c>
      <c r="CB238" s="157" t="s">
        <v>109</v>
      </c>
      <c r="CC238" s="157" t="s">
        <v>109</v>
      </c>
      <c r="CD238" s="157" t="s">
        <v>109</v>
      </c>
      <c r="CE238" s="157"/>
      <c r="CF238" s="157"/>
      <c r="CG238" s="157"/>
      <c r="CH238" s="157"/>
      <c r="CI238" s="157"/>
      <c r="CJ238" s="157"/>
      <c r="CK238" s="157"/>
      <c r="CL238" s="157"/>
      <c r="CM238" s="157" t="s">
        <v>109</v>
      </c>
      <c r="CN238" s="157"/>
    </row>
    <row r="239" spans="1:736" s="50" customFormat="1" ht="45.75" customHeight="1">
      <c r="A239" s="589">
        <f>1+A238</f>
        <v>238</v>
      </c>
      <c r="B239" s="151" t="s">
        <v>2668</v>
      </c>
      <c r="C239" s="134" t="s">
        <v>2669</v>
      </c>
      <c r="D239" s="138" t="s">
        <v>340</v>
      </c>
      <c r="E239" s="135">
        <v>45416</v>
      </c>
      <c r="F239" s="136">
        <v>45421</v>
      </c>
      <c r="G239" s="136">
        <v>45525</v>
      </c>
      <c r="H239" s="134" t="s">
        <v>94</v>
      </c>
      <c r="I239" s="139" t="s">
        <v>95</v>
      </c>
      <c r="J239" s="134" t="s">
        <v>2670</v>
      </c>
      <c r="K239" s="251">
        <v>1072708179</v>
      </c>
      <c r="L239" s="134">
        <v>2</v>
      </c>
      <c r="M239" s="252" t="s">
        <v>97</v>
      </c>
      <c r="N239" s="141" t="s">
        <v>98</v>
      </c>
      <c r="O239" s="151" t="s">
        <v>427</v>
      </c>
      <c r="P239" s="134" t="s">
        <v>2671</v>
      </c>
      <c r="Q239" s="134" t="s">
        <v>1050</v>
      </c>
      <c r="R239" s="143">
        <f>+G239-F239</f>
        <v>104</v>
      </c>
      <c r="S239" s="134" t="s">
        <v>2651</v>
      </c>
      <c r="T239" s="253">
        <v>15750000</v>
      </c>
      <c r="U239" s="254" t="s">
        <v>2672</v>
      </c>
      <c r="V239" s="253">
        <f>+T239</f>
        <v>15750000</v>
      </c>
      <c r="W239" s="255" t="s">
        <v>2633</v>
      </c>
      <c r="X239" s="256" t="s">
        <v>2653</v>
      </c>
      <c r="Y239" s="314">
        <f>+Z239+AA239+AB239</f>
        <v>15750000</v>
      </c>
      <c r="Z239" s="148">
        <v>0</v>
      </c>
      <c r="AA239" s="149">
        <v>0</v>
      </c>
      <c r="AB239" s="150">
        <f>+AC239+AD239+AE239+AF239+AG239+AH239+AI239+AJ239</f>
        <v>15750000</v>
      </c>
      <c r="AC239" s="149">
        <v>0</v>
      </c>
      <c r="AD239" s="149">
        <v>0</v>
      </c>
      <c r="AE239" s="149">
        <v>0</v>
      </c>
      <c r="AF239" s="149">
        <f>+V239</f>
        <v>15750000</v>
      </c>
      <c r="AG239" s="149">
        <v>0</v>
      </c>
      <c r="AH239" s="149">
        <v>0</v>
      </c>
      <c r="AI239" s="149">
        <v>0</v>
      </c>
      <c r="AJ239" s="149">
        <v>0</v>
      </c>
      <c r="AK239" s="142" t="s">
        <v>104</v>
      </c>
      <c r="AL239" s="103" t="s">
        <v>2673</v>
      </c>
      <c r="AM239" s="134" t="s">
        <v>2655</v>
      </c>
      <c r="AN239" s="140">
        <v>35195506</v>
      </c>
      <c r="AO239" s="142" t="s">
        <v>108</v>
      </c>
      <c r="AP239" s="134" t="s">
        <v>108</v>
      </c>
      <c r="AQ239" s="257" t="s">
        <v>108</v>
      </c>
      <c r="AR239" s="142" t="s">
        <v>108</v>
      </c>
      <c r="AS239" s="134" t="s">
        <v>578</v>
      </c>
      <c r="AT239" s="142" t="s">
        <v>578</v>
      </c>
      <c r="AU239" s="142" t="s">
        <v>392</v>
      </c>
      <c r="AV239" s="134"/>
      <c r="AW239" s="134"/>
      <c r="AX239" s="134" t="s">
        <v>578</v>
      </c>
      <c r="AY239" s="134" t="s">
        <v>108</v>
      </c>
      <c r="AZ239" s="156"/>
      <c r="BA239" s="134"/>
      <c r="BB239" s="169"/>
      <c r="BC239" s="156"/>
      <c r="BD239" s="143"/>
      <c r="BE239" s="143"/>
      <c r="BF239" s="143"/>
      <c r="BG239" s="156"/>
      <c r="BH239" s="153">
        <f>T239+BB239</f>
        <v>15750000</v>
      </c>
      <c r="BI239" s="684" t="s">
        <v>259</v>
      </c>
      <c r="BJ239" s="134"/>
      <c r="BK239" s="141" t="s">
        <v>114</v>
      </c>
      <c r="BL239" s="156"/>
      <c r="BM239" s="464" t="s">
        <v>260</v>
      </c>
      <c r="BN239" s="170" t="s">
        <v>161</v>
      </c>
      <c r="BO239" s="141">
        <v>28</v>
      </c>
      <c r="BP239" s="141" t="s">
        <v>108</v>
      </c>
      <c r="BQ239" s="141" t="s">
        <v>108</v>
      </c>
      <c r="BR239" s="141" t="s">
        <v>108</v>
      </c>
      <c r="BS239" s="141" t="s">
        <v>108</v>
      </c>
      <c r="BT239" s="141" t="s">
        <v>108</v>
      </c>
      <c r="BU239" s="166" t="s">
        <v>2674</v>
      </c>
      <c r="BV239" s="141">
        <v>3154730010</v>
      </c>
      <c r="BW239" s="114" t="s">
        <v>2675</v>
      </c>
      <c r="BX239" s="158" t="s">
        <v>839</v>
      </c>
      <c r="BY239" s="141" t="s">
        <v>119</v>
      </c>
      <c r="BZ239" s="259" t="s">
        <v>2676</v>
      </c>
      <c r="CA239" s="157" t="s">
        <v>109</v>
      </c>
      <c r="CB239" s="157" t="s">
        <v>109</v>
      </c>
      <c r="CC239" s="157" t="s">
        <v>109</v>
      </c>
      <c r="CD239" s="157" t="s">
        <v>109</v>
      </c>
      <c r="CE239" s="157"/>
      <c r="CF239" s="157"/>
      <c r="CG239" s="157"/>
      <c r="CH239" s="157"/>
      <c r="CI239" s="157"/>
      <c r="CJ239" s="157"/>
      <c r="CK239" s="157"/>
      <c r="CL239" s="157"/>
      <c r="CM239" s="157" t="s">
        <v>109</v>
      </c>
      <c r="CN239" s="157"/>
    </row>
    <row r="240" spans="1:736" s="50" customFormat="1" ht="45.75" customHeight="1">
      <c r="A240" s="589">
        <f>1+A239</f>
        <v>239</v>
      </c>
      <c r="B240" s="151" t="s">
        <v>2677</v>
      </c>
      <c r="C240" s="134" t="s">
        <v>2678</v>
      </c>
      <c r="D240" s="138" t="s">
        <v>340</v>
      </c>
      <c r="E240" s="135">
        <v>45416</v>
      </c>
      <c r="F240" s="136">
        <v>45419</v>
      </c>
      <c r="G240" s="136">
        <v>45525</v>
      </c>
      <c r="H240" s="134" t="s">
        <v>94</v>
      </c>
      <c r="I240" s="139" t="s">
        <v>95</v>
      </c>
      <c r="J240" s="134" t="s">
        <v>2679</v>
      </c>
      <c r="K240" s="251">
        <v>1032366711</v>
      </c>
      <c r="L240" s="134">
        <v>7</v>
      </c>
      <c r="M240" s="252" t="s">
        <v>97</v>
      </c>
      <c r="N240" s="141" t="s">
        <v>98</v>
      </c>
      <c r="O240" s="151" t="s">
        <v>427</v>
      </c>
      <c r="P240" s="134" t="s">
        <v>2680</v>
      </c>
      <c r="Q240" s="134" t="s">
        <v>1050</v>
      </c>
      <c r="R240" s="143">
        <f>+G240-F240</f>
        <v>106</v>
      </c>
      <c r="S240" s="134" t="s">
        <v>2681</v>
      </c>
      <c r="T240" s="253">
        <v>17500000</v>
      </c>
      <c r="U240" s="254" t="s">
        <v>2682</v>
      </c>
      <c r="V240" s="253">
        <f>+T240</f>
        <v>17500000</v>
      </c>
      <c r="W240" s="255" t="s">
        <v>2633</v>
      </c>
      <c r="X240" s="256" t="s">
        <v>2653</v>
      </c>
      <c r="Y240" s="314">
        <f>+Z240+AA240+AB240</f>
        <v>17500000</v>
      </c>
      <c r="Z240" s="148">
        <v>0</v>
      </c>
      <c r="AA240" s="149">
        <v>0</v>
      </c>
      <c r="AB240" s="150">
        <f>+AC240+AD240+AE240+AF240+AG240+AH240+AI240+AJ240</f>
        <v>17500000</v>
      </c>
      <c r="AC240" s="149">
        <v>0</v>
      </c>
      <c r="AD240" s="149">
        <v>0</v>
      </c>
      <c r="AE240" s="149">
        <v>0</v>
      </c>
      <c r="AF240" s="149">
        <f>+V240</f>
        <v>17500000</v>
      </c>
      <c r="AG240" s="149">
        <v>0</v>
      </c>
      <c r="AH240" s="149">
        <v>0</v>
      </c>
      <c r="AI240" s="149">
        <v>0</v>
      </c>
      <c r="AJ240" s="149">
        <v>0</v>
      </c>
      <c r="AK240" s="142" t="s">
        <v>104</v>
      </c>
      <c r="AL240" s="103" t="s">
        <v>2683</v>
      </c>
      <c r="AM240" s="134" t="s">
        <v>811</v>
      </c>
      <c r="AN240" s="140">
        <v>52705071</v>
      </c>
      <c r="AO240" s="142" t="s">
        <v>108</v>
      </c>
      <c r="AP240" s="134" t="s">
        <v>108</v>
      </c>
      <c r="AQ240" s="257" t="s">
        <v>108</v>
      </c>
      <c r="AR240" s="142" t="s">
        <v>108</v>
      </c>
      <c r="AS240" s="134" t="s">
        <v>578</v>
      </c>
      <c r="AT240" s="142" t="s">
        <v>578</v>
      </c>
      <c r="AU240" s="142" t="s">
        <v>392</v>
      </c>
      <c r="AV240" s="134"/>
      <c r="AW240" s="134"/>
      <c r="AX240" s="134" t="s">
        <v>578</v>
      </c>
      <c r="AY240" s="134" t="s">
        <v>108</v>
      </c>
      <c r="AZ240" s="156"/>
      <c r="BA240" s="134"/>
      <c r="BB240" s="169"/>
      <c r="BC240" s="156"/>
      <c r="BD240" s="143"/>
      <c r="BE240" s="143"/>
      <c r="BF240" s="143"/>
      <c r="BG240" s="156"/>
      <c r="BH240" s="153">
        <f>T240+BB240</f>
        <v>17500000</v>
      </c>
      <c r="BI240" s="304" t="s">
        <v>135</v>
      </c>
      <c r="BJ240" s="134"/>
      <c r="BK240" s="141" t="s">
        <v>114</v>
      </c>
      <c r="BL240" s="156"/>
      <c r="BM240" s="464" t="s">
        <v>136</v>
      </c>
      <c r="BN240" s="170" t="s">
        <v>161</v>
      </c>
      <c r="BO240" s="141">
        <v>37</v>
      </c>
      <c r="BP240" s="141" t="s">
        <v>108</v>
      </c>
      <c r="BQ240" s="141" t="s">
        <v>108</v>
      </c>
      <c r="BR240" s="141" t="s">
        <v>108</v>
      </c>
      <c r="BS240" s="141" t="s">
        <v>108</v>
      </c>
      <c r="BT240" s="141" t="s">
        <v>108</v>
      </c>
      <c r="BU240" s="166" t="s">
        <v>2684</v>
      </c>
      <c r="BV240" s="141">
        <v>3505364807</v>
      </c>
      <c r="BW240" s="114" t="s">
        <v>2685</v>
      </c>
      <c r="BX240" s="158" t="s">
        <v>2686</v>
      </c>
      <c r="BY240" s="141" t="s">
        <v>119</v>
      </c>
      <c r="BZ240" s="259">
        <v>90970038280</v>
      </c>
      <c r="CA240" s="157" t="s">
        <v>109</v>
      </c>
      <c r="CB240" s="157" t="s">
        <v>109</v>
      </c>
      <c r="CC240" s="157" t="s">
        <v>109</v>
      </c>
      <c r="CD240" s="157" t="s">
        <v>109</v>
      </c>
      <c r="CE240" s="157"/>
      <c r="CF240" s="157"/>
      <c r="CG240" s="157"/>
      <c r="CH240" s="157"/>
      <c r="CI240" s="157"/>
      <c r="CJ240" s="157"/>
      <c r="CK240" s="157"/>
      <c r="CL240" s="157"/>
      <c r="CM240" s="157" t="s">
        <v>109</v>
      </c>
      <c r="CN240" s="157"/>
    </row>
    <row r="241" spans="1:10834" s="361" customFormat="1" ht="45.75" customHeight="1">
      <c r="A241" s="589">
        <f>1+A240</f>
        <v>240</v>
      </c>
      <c r="B241" s="151" t="s">
        <v>2687</v>
      </c>
      <c r="C241" s="134" t="s">
        <v>2688</v>
      </c>
      <c r="D241" s="138" t="s">
        <v>451</v>
      </c>
      <c r="E241" s="135">
        <v>45416</v>
      </c>
      <c r="F241" s="136">
        <v>45420</v>
      </c>
      <c r="G241" s="136">
        <v>45509</v>
      </c>
      <c r="H241" s="134" t="s">
        <v>94</v>
      </c>
      <c r="I241" s="139" t="s">
        <v>95</v>
      </c>
      <c r="J241" s="134" t="s">
        <v>2689</v>
      </c>
      <c r="K241" s="251">
        <v>1015477960</v>
      </c>
      <c r="L241" s="134">
        <v>9</v>
      </c>
      <c r="M241" s="252" t="s">
        <v>97</v>
      </c>
      <c r="N241" s="141" t="s">
        <v>98</v>
      </c>
      <c r="O241" s="151" t="s">
        <v>857</v>
      </c>
      <c r="P241" s="134" t="s">
        <v>2690</v>
      </c>
      <c r="Q241" s="134" t="s">
        <v>2642</v>
      </c>
      <c r="R241" s="143">
        <f>+G241-F241</f>
        <v>89</v>
      </c>
      <c r="S241" s="134" t="s">
        <v>1900</v>
      </c>
      <c r="T241" s="253">
        <v>15000000</v>
      </c>
      <c r="U241" s="254" t="s">
        <v>2691</v>
      </c>
      <c r="V241" s="253">
        <f>+T241</f>
        <v>15000000</v>
      </c>
      <c r="W241" s="255" t="s">
        <v>2633</v>
      </c>
      <c r="X241" s="256" t="s">
        <v>473</v>
      </c>
      <c r="Y241" s="314">
        <f>+Z241+AA241+AB241</f>
        <v>15000000</v>
      </c>
      <c r="Z241" s="148">
        <f>+V241</f>
        <v>15000000</v>
      </c>
      <c r="AA241" s="149">
        <v>0</v>
      </c>
      <c r="AB241" s="150">
        <f>+AC241+AD241+AE241+AF241+AG241+AH241+AI241+AJ241</f>
        <v>0</v>
      </c>
      <c r="AC241" s="149">
        <v>0</v>
      </c>
      <c r="AD241" s="149">
        <v>0</v>
      </c>
      <c r="AE241" s="149">
        <v>0</v>
      </c>
      <c r="AF241" s="149">
        <v>0</v>
      </c>
      <c r="AG241" s="149">
        <v>0</v>
      </c>
      <c r="AH241" s="149">
        <v>0</v>
      </c>
      <c r="AI241" s="149">
        <v>0</v>
      </c>
      <c r="AJ241" s="149">
        <v>0</v>
      </c>
      <c r="AK241" s="142" t="s">
        <v>104</v>
      </c>
      <c r="AL241" s="103" t="s">
        <v>2692</v>
      </c>
      <c r="AM241" s="134" t="s">
        <v>459</v>
      </c>
      <c r="AN241" s="140">
        <v>57421677</v>
      </c>
      <c r="AO241" s="142" t="s">
        <v>108</v>
      </c>
      <c r="AP241" s="134" t="s">
        <v>108</v>
      </c>
      <c r="AQ241" s="257" t="s">
        <v>108</v>
      </c>
      <c r="AR241" s="142" t="s">
        <v>108</v>
      </c>
      <c r="AS241" s="134" t="s">
        <v>578</v>
      </c>
      <c r="AT241" s="142" t="s">
        <v>578</v>
      </c>
      <c r="AU241" s="142" t="s">
        <v>392</v>
      </c>
      <c r="AV241" s="134"/>
      <c r="AW241" s="134"/>
      <c r="AX241" s="134" t="s">
        <v>578</v>
      </c>
      <c r="AY241" s="134" t="s">
        <v>108</v>
      </c>
      <c r="AZ241" s="156"/>
      <c r="BA241" s="134"/>
      <c r="BB241" s="169"/>
      <c r="BC241" s="156"/>
      <c r="BD241" s="143"/>
      <c r="BE241" s="143"/>
      <c r="BF241" s="143"/>
      <c r="BG241" s="156"/>
      <c r="BH241" s="153">
        <f>T241+BB241</f>
        <v>15000000</v>
      </c>
      <c r="BI241" s="166" t="s">
        <v>113</v>
      </c>
      <c r="BJ241" s="134"/>
      <c r="BK241" s="141" t="s">
        <v>114</v>
      </c>
      <c r="BL241" s="156"/>
      <c r="BM241" s="468"/>
      <c r="BN241" s="170" t="s">
        <v>161</v>
      </c>
      <c r="BO241" s="141">
        <v>25</v>
      </c>
      <c r="BP241" s="141" t="s">
        <v>108</v>
      </c>
      <c r="BQ241" s="141" t="s">
        <v>108</v>
      </c>
      <c r="BR241" s="141" t="s">
        <v>108</v>
      </c>
      <c r="BS241" s="141" t="s">
        <v>108</v>
      </c>
      <c r="BT241" s="141" t="s">
        <v>108</v>
      </c>
      <c r="BU241" s="166" t="s">
        <v>2693</v>
      </c>
      <c r="BV241" s="141">
        <v>3502481157</v>
      </c>
      <c r="BW241" s="114" t="s">
        <v>2694</v>
      </c>
      <c r="BX241" s="158" t="s">
        <v>118</v>
      </c>
      <c r="BY241" s="141" t="s">
        <v>119</v>
      </c>
      <c r="BZ241" s="259">
        <v>33729399804</v>
      </c>
      <c r="CA241" s="157" t="s">
        <v>109</v>
      </c>
      <c r="CB241" s="157" t="s">
        <v>109</v>
      </c>
      <c r="CC241" s="157" t="s">
        <v>109</v>
      </c>
      <c r="CD241" s="157"/>
      <c r="CE241" s="157"/>
      <c r="CF241" s="157"/>
      <c r="CG241" s="157"/>
      <c r="CH241" s="157"/>
      <c r="CI241" s="157"/>
      <c r="CJ241" s="157"/>
      <c r="CK241" s="157"/>
      <c r="CL241" s="157"/>
      <c r="CM241" s="157" t="s">
        <v>109</v>
      </c>
      <c r="CN241" s="157"/>
      <c r="CO241" s="297"/>
      <c r="CP241" s="297"/>
      <c r="CQ241" s="297"/>
      <c r="CR241" s="297"/>
      <c r="CS241" s="50"/>
      <c r="CT241" s="50"/>
      <c r="CU241" s="50"/>
      <c r="CV241" s="50"/>
      <c r="CW241" s="50"/>
      <c r="CX241" s="50"/>
      <c r="CY241" s="50"/>
      <c r="CZ241" s="50"/>
      <c r="DA241" s="50"/>
      <c r="DB241" s="50"/>
      <c r="DC241" s="50"/>
      <c r="DD241" s="50"/>
      <c r="DE241" s="50"/>
      <c r="DF241" s="50"/>
      <c r="DG241" s="50"/>
      <c r="DH241" s="50"/>
      <c r="DI241" s="50"/>
      <c r="DJ241" s="50"/>
      <c r="DK241" s="50"/>
      <c r="DL241" s="50"/>
      <c r="DM241" s="50"/>
      <c r="DN241" s="50"/>
      <c r="DO241" s="50"/>
      <c r="DP241" s="50"/>
      <c r="DQ241" s="50"/>
      <c r="DR241" s="50"/>
      <c r="DS241" s="50"/>
      <c r="DT241" s="50"/>
      <c r="DU241" s="50"/>
      <c r="DV241" s="50"/>
      <c r="DW241" s="50"/>
      <c r="DX241" s="50"/>
      <c r="DY241" s="50"/>
      <c r="DZ241" s="50"/>
      <c r="EA241" s="50"/>
      <c r="EB241" s="50"/>
      <c r="EC241" s="50"/>
      <c r="ED241" s="50"/>
      <c r="EE241" s="50"/>
      <c r="EF241" s="50"/>
      <c r="EG241" s="50"/>
      <c r="EH241" s="50"/>
      <c r="EI241" s="50"/>
      <c r="EJ241" s="50"/>
      <c r="EK241" s="50"/>
      <c r="EL241" s="50"/>
      <c r="EM241" s="50"/>
      <c r="EN241" s="50"/>
      <c r="EO241" s="50"/>
      <c r="EP241" s="50"/>
      <c r="EQ241" s="50"/>
      <c r="ER241" s="50"/>
      <c r="ES241" s="50"/>
      <c r="ET241" s="50"/>
      <c r="EU241" s="50"/>
      <c r="EV241" s="50"/>
      <c r="EW241" s="50"/>
      <c r="EX241" s="50"/>
      <c r="EY241" s="50"/>
      <c r="EZ241" s="50"/>
      <c r="FA241" s="50"/>
      <c r="FB241" s="50"/>
      <c r="FC241" s="50"/>
      <c r="FD241" s="50"/>
      <c r="FE241" s="50"/>
      <c r="FF241" s="50"/>
      <c r="FG241" s="50"/>
      <c r="FH241" s="50"/>
      <c r="FI241" s="50"/>
      <c r="FJ241" s="50"/>
      <c r="FK241" s="50"/>
      <c r="FL241" s="50"/>
      <c r="FM241" s="50"/>
      <c r="FN241" s="50"/>
      <c r="FO241" s="50"/>
      <c r="FP241" s="50"/>
      <c r="FQ241" s="50"/>
      <c r="FR241" s="50"/>
      <c r="FS241" s="50"/>
      <c r="FT241" s="50"/>
      <c r="FU241" s="50"/>
      <c r="FV241" s="50"/>
      <c r="FW241" s="50"/>
      <c r="FX241" s="50"/>
      <c r="FY241" s="50"/>
      <c r="FZ241" s="50"/>
      <c r="GA241" s="50"/>
      <c r="GB241" s="50"/>
      <c r="GC241" s="50"/>
      <c r="GD241" s="50"/>
      <c r="GE241" s="50"/>
      <c r="GF241" s="50"/>
      <c r="GG241" s="50"/>
      <c r="GH241" s="50"/>
      <c r="GI241" s="50"/>
      <c r="GJ241" s="50"/>
      <c r="GK241" s="50"/>
      <c r="GL241" s="50"/>
      <c r="GM241" s="50"/>
      <c r="GN241" s="50"/>
      <c r="GO241" s="50"/>
      <c r="GP241" s="50"/>
      <c r="GQ241" s="50"/>
      <c r="GR241" s="50"/>
      <c r="GS241" s="50"/>
      <c r="GT241" s="50"/>
      <c r="GU241" s="50"/>
      <c r="GV241" s="297"/>
      <c r="GW241" s="297"/>
      <c r="GX241" s="297"/>
      <c r="GY241" s="297"/>
      <c r="GZ241" s="297"/>
      <c r="HA241" s="297"/>
      <c r="HB241" s="297"/>
      <c r="HC241" s="297"/>
      <c r="HD241" s="297"/>
      <c r="HE241" s="297"/>
      <c r="HF241" s="297"/>
      <c r="HG241" s="297"/>
      <c r="HH241" s="297"/>
      <c r="HI241" s="297"/>
      <c r="HJ241" s="297"/>
      <c r="HK241" s="297"/>
      <c r="HL241" s="297"/>
      <c r="HM241" s="297"/>
      <c r="HN241" s="297"/>
      <c r="HO241" s="297"/>
      <c r="HP241" s="297"/>
      <c r="HQ241" s="297"/>
      <c r="HR241" s="297"/>
      <c r="HS241" s="297"/>
      <c r="HT241" s="297"/>
      <c r="HU241" s="297"/>
      <c r="HV241" s="297"/>
      <c r="HW241" s="297"/>
      <c r="HX241" s="297"/>
      <c r="HY241" s="297"/>
      <c r="HZ241" s="297"/>
      <c r="IA241" s="297"/>
      <c r="IB241" s="297"/>
      <c r="IC241" s="297"/>
      <c r="ID241" s="297"/>
      <c r="IE241" s="297"/>
      <c r="IF241" s="297"/>
      <c r="IG241" s="297"/>
      <c r="IH241" s="297"/>
      <c r="II241" s="297"/>
      <c r="IJ241" s="297"/>
      <c r="IK241" s="297"/>
      <c r="IL241" s="297"/>
      <c r="IM241" s="297"/>
      <c r="IN241" s="297"/>
      <c r="IO241" s="297"/>
      <c r="IP241" s="297"/>
      <c r="IQ241" s="297"/>
      <c r="IR241" s="297"/>
      <c r="IS241" s="297"/>
      <c r="IT241" s="297"/>
      <c r="IU241" s="297"/>
      <c r="IV241" s="297"/>
      <c r="IW241" s="297"/>
      <c r="IX241" s="297"/>
      <c r="IY241" s="297"/>
      <c r="IZ241" s="297"/>
      <c r="JA241" s="297"/>
      <c r="JB241" s="297"/>
      <c r="JC241" s="297"/>
      <c r="JD241" s="297"/>
      <c r="JE241" s="297"/>
      <c r="JF241" s="297"/>
      <c r="JG241" s="297"/>
      <c r="JH241" s="297"/>
      <c r="JI241" s="297"/>
      <c r="JJ241" s="297"/>
      <c r="JK241" s="297"/>
      <c r="JL241" s="297"/>
      <c r="JM241" s="297"/>
      <c r="JN241" s="297"/>
      <c r="JO241" s="297"/>
      <c r="JP241" s="297"/>
      <c r="JQ241" s="297"/>
      <c r="JR241" s="297"/>
      <c r="JS241" s="297"/>
      <c r="JT241" s="297"/>
      <c r="JU241" s="297"/>
      <c r="JV241" s="297"/>
      <c r="JW241" s="297"/>
      <c r="JX241" s="297"/>
      <c r="JY241" s="297"/>
      <c r="JZ241" s="297"/>
      <c r="KA241" s="297"/>
      <c r="KB241" s="297"/>
      <c r="KC241" s="297"/>
      <c r="KD241" s="297"/>
      <c r="KE241" s="297"/>
      <c r="KF241" s="297"/>
      <c r="KG241" s="297"/>
      <c r="KH241" s="297"/>
      <c r="KI241" s="297"/>
      <c r="KJ241" s="297"/>
      <c r="KK241" s="297"/>
      <c r="KL241" s="297"/>
      <c r="KM241" s="297"/>
      <c r="KN241" s="297"/>
      <c r="KO241" s="297"/>
      <c r="KP241" s="297"/>
      <c r="KQ241" s="297"/>
      <c r="KR241" s="297"/>
      <c r="KS241" s="297"/>
      <c r="KT241" s="297"/>
      <c r="KU241" s="297"/>
      <c r="KV241" s="297"/>
      <c r="KW241" s="297"/>
      <c r="KX241" s="297"/>
      <c r="KY241" s="297"/>
      <c r="KZ241" s="297"/>
      <c r="LA241" s="297"/>
      <c r="LB241" s="297"/>
      <c r="LC241" s="297"/>
      <c r="LD241" s="297"/>
      <c r="LE241" s="297"/>
      <c r="LF241" s="297"/>
      <c r="LG241" s="297"/>
      <c r="LH241" s="297"/>
      <c r="LI241" s="297"/>
      <c r="LJ241" s="297"/>
      <c r="LK241" s="297"/>
      <c r="LL241" s="297"/>
      <c r="LM241" s="297"/>
      <c r="LN241" s="297"/>
      <c r="LO241" s="297"/>
      <c r="LP241" s="297"/>
      <c r="LQ241" s="297"/>
      <c r="LR241" s="297"/>
      <c r="LS241" s="297"/>
      <c r="LT241" s="297"/>
      <c r="LU241" s="297"/>
      <c r="LV241" s="297"/>
      <c r="LW241" s="297"/>
      <c r="LX241" s="297"/>
      <c r="LY241" s="297"/>
      <c r="LZ241" s="297"/>
      <c r="MA241" s="297"/>
      <c r="MB241" s="297"/>
      <c r="MC241" s="297"/>
      <c r="MD241" s="297"/>
      <c r="ME241" s="297"/>
      <c r="MF241" s="297"/>
      <c r="MG241" s="297"/>
      <c r="MH241" s="297"/>
      <c r="MI241" s="297"/>
      <c r="MJ241" s="297"/>
      <c r="MK241" s="297"/>
      <c r="ML241" s="297"/>
      <c r="MM241" s="297"/>
      <c r="MN241" s="297"/>
      <c r="MO241" s="297"/>
      <c r="MP241" s="297"/>
      <c r="MQ241" s="297"/>
      <c r="MR241" s="297"/>
      <c r="MS241" s="297"/>
      <c r="MT241" s="297"/>
      <c r="MU241" s="297"/>
      <c r="MV241" s="297"/>
      <c r="MW241" s="297"/>
      <c r="MX241" s="297"/>
      <c r="MY241" s="297"/>
      <c r="MZ241" s="297"/>
      <c r="NA241" s="297"/>
      <c r="NB241" s="297"/>
      <c r="NC241" s="297"/>
      <c r="ND241" s="297"/>
      <c r="NE241" s="297"/>
      <c r="NF241" s="297"/>
      <c r="NG241" s="297"/>
      <c r="NH241" s="297"/>
      <c r="NI241" s="297"/>
      <c r="NJ241" s="297"/>
      <c r="NK241" s="297"/>
      <c r="NL241" s="297"/>
      <c r="NM241" s="297"/>
      <c r="NN241" s="297"/>
      <c r="NO241" s="297"/>
      <c r="NP241" s="297"/>
      <c r="NQ241" s="297"/>
      <c r="NR241" s="297"/>
      <c r="NS241" s="297"/>
      <c r="NT241" s="297"/>
      <c r="NU241" s="297"/>
      <c r="NV241" s="297"/>
      <c r="NW241" s="297"/>
      <c r="NX241" s="297"/>
      <c r="NY241" s="297"/>
      <c r="NZ241" s="297"/>
      <c r="OA241" s="297"/>
      <c r="OB241" s="297"/>
      <c r="OC241" s="297"/>
      <c r="OD241" s="297"/>
      <c r="OE241" s="297"/>
      <c r="OF241" s="297"/>
      <c r="OG241" s="297"/>
      <c r="OH241" s="297"/>
      <c r="OI241" s="297"/>
      <c r="OJ241" s="297"/>
      <c r="OK241" s="297"/>
      <c r="OL241" s="297"/>
      <c r="OM241" s="297"/>
      <c r="ON241" s="297"/>
      <c r="OO241" s="297"/>
      <c r="OP241" s="297"/>
      <c r="OQ241" s="297"/>
      <c r="OR241" s="297"/>
      <c r="OS241" s="297"/>
      <c r="OT241" s="297"/>
      <c r="OU241" s="297"/>
      <c r="OV241" s="297"/>
      <c r="OW241" s="297"/>
      <c r="OX241" s="297"/>
      <c r="OY241" s="297"/>
      <c r="OZ241" s="297"/>
      <c r="PA241" s="297"/>
      <c r="PB241" s="297"/>
      <c r="PC241" s="297"/>
      <c r="PD241" s="297"/>
      <c r="PE241" s="297"/>
      <c r="PF241" s="297"/>
      <c r="PG241" s="297"/>
      <c r="PH241" s="297"/>
      <c r="PI241" s="297"/>
      <c r="PJ241" s="297"/>
      <c r="PK241" s="297"/>
      <c r="PL241" s="297"/>
      <c r="PM241" s="297"/>
      <c r="PN241" s="297"/>
      <c r="PO241" s="297"/>
      <c r="PP241" s="297"/>
      <c r="PQ241" s="297"/>
      <c r="PR241" s="297"/>
      <c r="PS241" s="297"/>
      <c r="PT241" s="297"/>
      <c r="PU241" s="297"/>
      <c r="PV241" s="297"/>
      <c r="PW241" s="297"/>
      <c r="PX241" s="297"/>
      <c r="PY241" s="297"/>
      <c r="PZ241" s="297"/>
      <c r="QA241" s="297"/>
      <c r="QB241" s="297"/>
      <c r="QC241" s="297"/>
      <c r="QD241" s="297"/>
      <c r="QE241" s="297"/>
      <c r="QF241" s="297"/>
      <c r="QG241" s="297"/>
      <c r="QH241" s="297"/>
      <c r="QI241" s="297"/>
      <c r="QJ241" s="297"/>
      <c r="QK241" s="297"/>
      <c r="QL241" s="297"/>
      <c r="QM241" s="297"/>
      <c r="QN241" s="297"/>
      <c r="QO241" s="297"/>
      <c r="QP241" s="297"/>
      <c r="QQ241" s="297"/>
      <c r="QR241" s="297"/>
      <c r="QS241" s="297"/>
      <c r="QT241" s="297"/>
      <c r="QU241" s="297"/>
      <c r="QV241" s="297"/>
      <c r="QW241" s="297"/>
      <c r="QX241" s="297"/>
      <c r="QY241" s="297"/>
      <c r="QZ241" s="297"/>
      <c r="RA241" s="297"/>
      <c r="RB241" s="297"/>
      <c r="RC241" s="297"/>
      <c r="RD241" s="297"/>
      <c r="RE241" s="297"/>
      <c r="RF241" s="297"/>
      <c r="RG241" s="297"/>
      <c r="RH241" s="297"/>
      <c r="RI241" s="297"/>
      <c r="RJ241" s="297"/>
      <c r="RK241" s="297"/>
      <c r="RL241" s="297"/>
      <c r="RM241" s="297"/>
      <c r="RN241" s="297"/>
      <c r="RO241" s="297"/>
      <c r="RP241" s="297"/>
      <c r="RQ241" s="297"/>
      <c r="RR241" s="297"/>
      <c r="RS241" s="297"/>
      <c r="RT241" s="297"/>
      <c r="RU241" s="297"/>
      <c r="RV241" s="297"/>
      <c r="RW241" s="297"/>
      <c r="RX241" s="297"/>
      <c r="RY241" s="297"/>
      <c r="RZ241" s="297"/>
      <c r="SA241" s="297"/>
      <c r="SB241" s="297"/>
      <c r="SC241" s="297"/>
      <c r="SD241" s="297"/>
      <c r="SE241" s="297"/>
      <c r="SF241" s="297"/>
      <c r="SG241" s="297"/>
      <c r="SH241" s="297"/>
      <c r="SI241" s="297"/>
      <c r="SJ241" s="297"/>
      <c r="SK241" s="297"/>
      <c r="SL241" s="297"/>
      <c r="SM241" s="297"/>
      <c r="SN241" s="297"/>
      <c r="SO241" s="297"/>
      <c r="SP241" s="297"/>
      <c r="SQ241" s="297"/>
      <c r="SR241" s="297"/>
      <c r="SS241" s="297"/>
      <c r="ST241" s="297"/>
      <c r="SU241" s="297"/>
      <c r="SV241" s="297"/>
      <c r="SW241" s="297"/>
      <c r="SX241" s="297"/>
      <c r="SY241" s="297"/>
      <c r="SZ241" s="297"/>
      <c r="TA241" s="297"/>
      <c r="TB241" s="297"/>
      <c r="TC241" s="297"/>
      <c r="TD241" s="297"/>
      <c r="TE241" s="297"/>
      <c r="TF241" s="297"/>
      <c r="TG241" s="297"/>
      <c r="TH241" s="297"/>
      <c r="TI241" s="297"/>
      <c r="TJ241" s="297"/>
      <c r="TK241" s="297"/>
      <c r="TL241" s="297"/>
      <c r="TM241" s="297"/>
      <c r="TN241" s="297"/>
      <c r="TO241" s="297"/>
      <c r="TP241" s="297"/>
      <c r="TQ241" s="297"/>
      <c r="TR241" s="297"/>
      <c r="TS241" s="297"/>
      <c r="TT241" s="297"/>
      <c r="TU241" s="297"/>
      <c r="TV241" s="297"/>
      <c r="TW241" s="297"/>
      <c r="TX241" s="297"/>
      <c r="TY241" s="297"/>
      <c r="TZ241" s="297"/>
      <c r="UA241" s="297"/>
      <c r="UB241" s="297"/>
      <c r="UC241" s="297"/>
      <c r="UD241" s="297"/>
      <c r="UE241" s="297"/>
      <c r="UF241" s="297"/>
      <c r="UG241" s="297"/>
      <c r="UH241" s="297"/>
      <c r="UI241" s="297"/>
      <c r="UJ241" s="297"/>
      <c r="UK241" s="297"/>
      <c r="UL241" s="297"/>
      <c r="UM241" s="297"/>
      <c r="UN241" s="297"/>
      <c r="UO241" s="297"/>
      <c r="UP241" s="297"/>
      <c r="UQ241" s="297"/>
      <c r="UR241" s="297"/>
      <c r="US241" s="297"/>
      <c r="UT241" s="297"/>
      <c r="UU241" s="297"/>
      <c r="UV241" s="297"/>
      <c r="UW241" s="297"/>
      <c r="UX241" s="297"/>
      <c r="UY241" s="297"/>
      <c r="UZ241" s="297"/>
      <c r="VA241" s="297"/>
      <c r="VB241" s="297"/>
      <c r="VC241" s="297"/>
      <c r="VD241" s="297"/>
      <c r="VE241" s="297"/>
      <c r="VF241" s="297"/>
      <c r="VG241" s="297"/>
      <c r="VH241" s="297"/>
      <c r="VI241" s="297"/>
      <c r="VJ241" s="297"/>
      <c r="VK241" s="297"/>
      <c r="VL241" s="297"/>
      <c r="VM241" s="297"/>
      <c r="VN241" s="297"/>
      <c r="VO241" s="297"/>
      <c r="VP241" s="297"/>
      <c r="VQ241" s="297"/>
      <c r="VR241" s="297"/>
      <c r="VS241" s="297"/>
      <c r="VT241" s="297"/>
      <c r="VU241" s="297"/>
      <c r="VV241" s="297"/>
      <c r="VW241" s="297"/>
      <c r="VX241" s="297"/>
      <c r="VY241" s="297"/>
      <c r="VZ241" s="297"/>
      <c r="WA241" s="297"/>
      <c r="WB241" s="297"/>
      <c r="WC241" s="297"/>
      <c r="WD241" s="297"/>
      <c r="WE241" s="297"/>
      <c r="WF241" s="297"/>
      <c r="WG241" s="297"/>
      <c r="WH241" s="297"/>
      <c r="WI241" s="297"/>
      <c r="WJ241" s="297"/>
      <c r="WK241" s="297"/>
      <c r="WL241" s="297"/>
      <c r="WM241" s="297"/>
      <c r="WN241" s="297"/>
      <c r="WO241" s="297"/>
      <c r="WP241" s="297"/>
      <c r="WQ241" s="297"/>
      <c r="WR241" s="297"/>
      <c r="WS241" s="297"/>
      <c r="WT241" s="297"/>
      <c r="WU241" s="297"/>
      <c r="WV241" s="297"/>
      <c r="WW241" s="297"/>
      <c r="WX241" s="297"/>
      <c r="WY241" s="297"/>
      <c r="WZ241" s="297"/>
      <c r="XA241" s="297"/>
      <c r="XB241" s="297"/>
      <c r="XC241" s="297"/>
      <c r="XD241" s="297"/>
      <c r="XE241" s="297"/>
      <c r="XF241" s="297"/>
      <c r="XG241" s="297"/>
      <c r="XH241" s="297"/>
      <c r="XI241" s="297"/>
      <c r="XJ241" s="297"/>
      <c r="XK241" s="297"/>
      <c r="XL241" s="297"/>
      <c r="XM241" s="297"/>
      <c r="XN241" s="297"/>
      <c r="XO241" s="297"/>
      <c r="XP241" s="297"/>
      <c r="XQ241" s="297"/>
      <c r="XR241" s="297"/>
      <c r="XS241" s="297"/>
      <c r="XT241" s="297"/>
      <c r="XU241" s="297"/>
      <c r="XV241" s="297"/>
      <c r="XW241" s="297"/>
      <c r="XX241" s="297"/>
      <c r="XY241" s="297"/>
      <c r="XZ241" s="297"/>
      <c r="YA241" s="297"/>
      <c r="YB241" s="297"/>
      <c r="YC241" s="297"/>
      <c r="YD241" s="297"/>
      <c r="YE241" s="297"/>
      <c r="YF241" s="297"/>
      <c r="YG241" s="297"/>
      <c r="YH241" s="297"/>
      <c r="YI241" s="297"/>
      <c r="YJ241" s="297"/>
      <c r="YK241" s="297"/>
      <c r="YL241" s="297"/>
      <c r="YM241" s="297"/>
      <c r="YN241" s="297"/>
      <c r="YO241" s="297"/>
      <c r="YP241" s="297"/>
      <c r="YQ241" s="297"/>
      <c r="YR241" s="297"/>
      <c r="YS241" s="297"/>
      <c r="YT241" s="297"/>
      <c r="YU241" s="297"/>
      <c r="YV241" s="297"/>
      <c r="YW241" s="297"/>
      <c r="YX241" s="297"/>
      <c r="YY241" s="297"/>
      <c r="YZ241" s="297"/>
      <c r="ZA241" s="297"/>
      <c r="ZB241" s="297"/>
      <c r="ZC241" s="297"/>
      <c r="ZD241" s="297"/>
      <c r="ZE241" s="297"/>
      <c r="ZF241" s="297"/>
      <c r="ZG241" s="297"/>
      <c r="ZH241" s="297"/>
      <c r="ZI241" s="297"/>
      <c r="ZJ241" s="297"/>
      <c r="ZK241" s="297"/>
      <c r="ZL241" s="297"/>
      <c r="ZM241" s="297"/>
      <c r="ZN241" s="297"/>
      <c r="ZO241" s="297"/>
      <c r="ZP241" s="297"/>
      <c r="ZQ241" s="297"/>
      <c r="ZR241" s="297"/>
      <c r="ZS241" s="297"/>
      <c r="ZT241" s="297"/>
      <c r="ZU241" s="297"/>
      <c r="ZV241" s="297"/>
      <c r="ZW241" s="297"/>
      <c r="ZX241" s="297"/>
      <c r="ZY241" s="297"/>
      <c r="ZZ241" s="297"/>
      <c r="AAA241" s="297"/>
      <c r="AAB241" s="297"/>
      <c r="AAC241" s="297"/>
      <c r="AAD241" s="297"/>
      <c r="AAE241" s="297"/>
      <c r="AAF241" s="297"/>
      <c r="AAG241" s="297"/>
      <c r="AAH241" s="297"/>
      <c r="AAI241" s="297"/>
      <c r="AAJ241" s="297"/>
      <c r="AAK241" s="297"/>
      <c r="AAL241" s="297"/>
      <c r="AAM241" s="297"/>
      <c r="AAN241" s="297"/>
      <c r="AAO241" s="297"/>
      <c r="AAP241" s="297"/>
      <c r="AAQ241" s="297"/>
      <c r="AAR241" s="297"/>
      <c r="AAS241" s="297"/>
      <c r="AAT241" s="297"/>
      <c r="AAU241" s="297"/>
      <c r="AAV241" s="297"/>
      <c r="AAW241" s="297"/>
      <c r="AAX241" s="297"/>
      <c r="AAY241" s="297"/>
      <c r="AAZ241" s="297"/>
      <c r="ABA241" s="297"/>
      <c r="ABB241" s="297"/>
      <c r="ABC241" s="297"/>
      <c r="ABD241" s="297"/>
      <c r="ABE241" s="297"/>
      <c r="ABF241" s="297"/>
      <c r="ABG241" s="297"/>
      <c r="ABH241" s="297"/>
      <c r="ABI241" s="297"/>
      <c r="ABJ241" s="297"/>
      <c r="ABK241" s="297"/>
      <c r="ABL241" s="297"/>
      <c r="ABM241" s="297"/>
      <c r="ABN241" s="297"/>
      <c r="ABO241" s="297"/>
      <c r="ABP241" s="297"/>
      <c r="ABQ241" s="297"/>
      <c r="ABR241" s="297"/>
      <c r="ABS241" s="297"/>
      <c r="ABT241" s="297"/>
      <c r="ABU241" s="297"/>
      <c r="ABV241" s="297"/>
      <c r="ABW241" s="297"/>
      <c r="ABX241" s="297"/>
      <c r="ABY241" s="297"/>
      <c r="ABZ241" s="297"/>
      <c r="ACA241" s="297"/>
      <c r="ACB241" s="297"/>
      <c r="ACC241" s="297"/>
      <c r="ACD241" s="297"/>
      <c r="ACE241" s="297"/>
      <c r="ACF241" s="297"/>
      <c r="ACG241" s="297"/>
      <c r="ACH241" s="297"/>
      <c r="ACI241" s="297"/>
      <c r="ACJ241" s="297"/>
      <c r="ACK241" s="297"/>
      <c r="ACL241" s="297"/>
      <c r="ACM241" s="297"/>
      <c r="ACN241" s="297"/>
      <c r="ACO241" s="297"/>
      <c r="ACP241" s="297"/>
      <c r="ACQ241" s="297"/>
      <c r="ACR241" s="297"/>
      <c r="ACS241" s="297"/>
      <c r="ACT241" s="297"/>
      <c r="ACU241" s="297"/>
      <c r="ACV241" s="297"/>
      <c r="ACW241" s="297"/>
      <c r="ACX241" s="297"/>
      <c r="ACY241" s="297"/>
      <c r="ACZ241" s="297"/>
      <c r="ADA241" s="297"/>
      <c r="ADB241" s="297"/>
      <c r="ADC241" s="297"/>
      <c r="ADD241" s="297"/>
      <c r="ADE241" s="297"/>
      <c r="ADF241" s="297"/>
      <c r="ADG241" s="297"/>
      <c r="ADH241" s="297"/>
      <c r="ADI241" s="297"/>
      <c r="ADJ241" s="297"/>
      <c r="ADK241" s="297"/>
      <c r="ADL241" s="297"/>
      <c r="ADM241" s="297"/>
      <c r="ADN241" s="297"/>
      <c r="ADO241" s="297"/>
      <c r="ADP241" s="297"/>
      <c r="ADQ241" s="297"/>
      <c r="ADR241" s="297"/>
      <c r="ADS241" s="297"/>
      <c r="ADT241" s="297"/>
      <c r="ADU241" s="297"/>
      <c r="ADV241" s="297"/>
      <c r="ADW241" s="297"/>
      <c r="ADX241" s="297"/>
      <c r="ADY241" s="297"/>
      <c r="ADZ241" s="297"/>
      <c r="AEA241" s="297"/>
      <c r="AEB241" s="297"/>
      <c r="AEC241" s="297"/>
      <c r="AED241" s="297"/>
      <c r="AEE241" s="297"/>
      <c r="AEF241" s="297"/>
      <c r="AEG241" s="297"/>
      <c r="AEH241" s="297"/>
      <c r="AEI241" s="297"/>
      <c r="AEJ241" s="297"/>
      <c r="AEK241" s="297"/>
      <c r="AEL241" s="297"/>
      <c r="AEM241" s="297"/>
      <c r="AEN241" s="297"/>
      <c r="AEO241" s="297"/>
      <c r="AEP241" s="297"/>
      <c r="AEQ241" s="297"/>
      <c r="AER241" s="297"/>
      <c r="AES241" s="297"/>
      <c r="AET241" s="297"/>
      <c r="AEU241" s="297"/>
      <c r="AEV241" s="297"/>
      <c r="AEW241" s="297"/>
      <c r="AEX241" s="297"/>
      <c r="AEY241" s="297"/>
      <c r="AEZ241" s="297"/>
      <c r="AFA241" s="297"/>
      <c r="AFB241" s="297"/>
      <c r="AFC241" s="297"/>
      <c r="AFD241" s="297"/>
      <c r="AFE241" s="297"/>
      <c r="AFF241" s="297"/>
      <c r="AFG241" s="297"/>
      <c r="AFH241" s="297"/>
      <c r="AFI241" s="297"/>
      <c r="AFJ241" s="297"/>
      <c r="AFK241" s="297"/>
      <c r="AFL241" s="297"/>
      <c r="AFM241" s="297"/>
      <c r="AFN241" s="297"/>
      <c r="AFO241" s="297"/>
      <c r="AFP241" s="297"/>
      <c r="AFQ241" s="297"/>
      <c r="AFR241" s="297"/>
      <c r="AFS241" s="297"/>
      <c r="AFT241" s="297"/>
      <c r="AFU241" s="297"/>
      <c r="AFV241" s="297"/>
      <c r="AFW241" s="297"/>
      <c r="AFX241" s="297"/>
      <c r="AFY241" s="297"/>
      <c r="AFZ241" s="297"/>
      <c r="AGA241" s="297"/>
      <c r="AGB241" s="297"/>
      <c r="AGC241" s="297"/>
      <c r="AGD241" s="297"/>
      <c r="AGE241" s="297"/>
      <c r="AGF241" s="297"/>
      <c r="AGG241" s="297"/>
      <c r="AGH241" s="297"/>
      <c r="AGI241" s="297"/>
      <c r="AGJ241" s="297"/>
      <c r="AGK241" s="297"/>
      <c r="AGL241" s="297"/>
      <c r="AGM241" s="297"/>
      <c r="AGN241" s="297"/>
      <c r="AGO241" s="297"/>
      <c r="AGP241" s="297"/>
      <c r="AGQ241" s="297"/>
      <c r="AGR241" s="297"/>
      <c r="AGS241" s="297"/>
      <c r="AGT241" s="297"/>
      <c r="AGU241" s="297"/>
      <c r="AGV241" s="297"/>
      <c r="AGW241" s="297"/>
      <c r="AGX241" s="297"/>
      <c r="AGY241" s="297"/>
      <c r="AGZ241" s="297"/>
      <c r="AHA241" s="297"/>
      <c r="AHB241" s="297"/>
      <c r="AHC241" s="297"/>
      <c r="AHD241" s="297"/>
      <c r="AHE241" s="297"/>
      <c r="AHF241" s="297"/>
      <c r="AHG241" s="297"/>
      <c r="AHH241" s="297"/>
      <c r="AHI241" s="297"/>
      <c r="AHJ241" s="297"/>
      <c r="AHK241" s="297"/>
      <c r="AHL241" s="297"/>
      <c r="AHM241" s="297"/>
      <c r="AHN241" s="297"/>
      <c r="AHO241" s="297"/>
      <c r="AHP241" s="297"/>
      <c r="AHQ241" s="297"/>
      <c r="AHR241" s="297"/>
      <c r="AHS241" s="297"/>
      <c r="AHT241" s="297"/>
      <c r="AHU241" s="297"/>
      <c r="AHV241" s="297"/>
      <c r="AHW241" s="297"/>
      <c r="AHX241" s="297"/>
      <c r="AHY241" s="297"/>
      <c r="AHZ241" s="297"/>
      <c r="AIA241" s="297"/>
      <c r="AIB241" s="297"/>
      <c r="AIC241" s="297"/>
      <c r="AID241" s="297"/>
      <c r="AIE241" s="297"/>
      <c r="AIF241" s="297"/>
      <c r="AIG241" s="297"/>
      <c r="AIH241" s="297"/>
      <c r="AII241" s="297"/>
      <c r="AIJ241" s="297"/>
      <c r="AIK241" s="297"/>
      <c r="AIL241" s="297"/>
      <c r="AIM241" s="297"/>
      <c r="AIN241" s="297"/>
      <c r="AIO241" s="297"/>
      <c r="AIP241" s="297"/>
      <c r="AIQ241" s="297"/>
      <c r="AIR241" s="297"/>
      <c r="AIS241" s="297"/>
      <c r="AIT241" s="297"/>
      <c r="AIU241" s="297"/>
      <c r="AIV241" s="297"/>
      <c r="AIW241" s="297"/>
      <c r="AIX241" s="297"/>
      <c r="AIY241" s="297"/>
      <c r="AIZ241" s="297"/>
      <c r="AJA241" s="297"/>
      <c r="AJB241" s="297"/>
      <c r="AJC241" s="297"/>
      <c r="AJD241" s="297"/>
      <c r="AJE241" s="297"/>
      <c r="AJF241" s="297"/>
      <c r="AJG241" s="297"/>
      <c r="AJH241" s="297"/>
      <c r="AJI241" s="297"/>
      <c r="AJJ241" s="297"/>
      <c r="AJK241" s="297"/>
      <c r="AJL241" s="297"/>
      <c r="AJM241" s="297"/>
      <c r="AJN241" s="297"/>
      <c r="AJO241" s="297"/>
      <c r="AJP241" s="297"/>
      <c r="AJQ241" s="297"/>
      <c r="AJR241" s="297"/>
      <c r="AJS241" s="297"/>
      <c r="AJT241" s="297"/>
      <c r="AJU241" s="297"/>
      <c r="AJV241" s="297"/>
      <c r="AJW241" s="297"/>
      <c r="AJX241" s="297"/>
      <c r="AJY241" s="297"/>
      <c r="AJZ241" s="297"/>
      <c r="AKA241" s="297"/>
      <c r="AKB241" s="297"/>
      <c r="AKC241" s="297"/>
      <c r="AKD241" s="297"/>
      <c r="AKE241" s="297"/>
      <c r="AKF241" s="297"/>
      <c r="AKG241" s="297"/>
      <c r="AKH241" s="297"/>
      <c r="AKI241" s="297"/>
      <c r="AKJ241" s="297"/>
      <c r="AKK241" s="297"/>
      <c r="AKL241" s="297"/>
      <c r="AKM241" s="297"/>
      <c r="AKN241" s="297"/>
      <c r="AKO241" s="297"/>
      <c r="AKP241" s="297"/>
      <c r="AKQ241" s="297"/>
      <c r="AKR241" s="297"/>
      <c r="AKS241" s="297"/>
      <c r="AKT241" s="297"/>
      <c r="AKU241" s="297"/>
      <c r="AKV241" s="297"/>
      <c r="AKW241" s="297"/>
      <c r="AKX241" s="297"/>
      <c r="AKY241" s="297"/>
      <c r="AKZ241" s="297"/>
      <c r="ALA241" s="297"/>
      <c r="ALB241" s="297"/>
      <c r="ALC241" s="297"/>
      <c r="ALD241" s="297"/>
      <c r="ALE241" s="297"/>
      <c r="ALF241" s="297"/>
      <c r="ALG241" s="297"/>
      <c r="ALH241" s="297"/>
      <c r="ALI241" s="297"/>
      <c r="ALJ241" s="297"/>
      <c r="ALK241" s="297"/>
      <c r="ALL241" s="297"/>
      <c r="ALM241" s="297"/>
      <c r="ALN241" s="297"/>
      <c r="ALO241" s="297"/>
      <c r="ALP241" s="297"/>
      <c r="ALQ241" s="297"/>
      <c r="ALR241" s="297"/>
      <c r="ALS241" s="297"/>
      <c r="ALT241" s="297"/>
      <c r="ALU241" s="297"/>
      <c r="ALV241" s="297"/>
      <c r="ALW241" s="297"/>
      <c r="ALX241" s="297"/>
      <c r="ALY241" s="297"/>
      <c r="ALZ241" s="297"/>
      <c r="AMA241" s="297"/>
      <c r="AMB241" s="297"/>
      <c r="AMC241" s="297"/>
      <c r="AMD241" s="297"/>
      <c r="AME241" s="297"/>
      <c r="AMF241" s="297"/>
      <c r="AMG241" s="297"/>
      <c r="AMH241" s="297"/>
      <c r="AMI241" s="297"/>
      <c r="AMJ241" s="297"/>
      <c r="AMK241" s="297"/>
      <c r="AML241" s="297"/>
      <c r="AMM241" s="297"/>
      <c r="AMN241" s="297"/>
      <c r="AMO241" s="297"/>
      <c r="AMP241" s="297"/>
      <c r="AMQ241" s="297"/>
      <c r="AMR241" s="297"/>
      <c r="AMS241" s="297"/>
      <c r="AMT241" s="297"/>
      <c r="AMU241" s="297"/>
      <c r="AMV241" s="297"/>
      <c r="AMW241" s="297"/>
      <c r="AMX241" s="297"/>
      <c r="AMY241" s="297"/>
      <c r="AMZ241" s="297"/>
      <c r="ANA241" s="297"/>
      <c r="ANB241" s="297"/>
      <c r="ANC241" s="297"/>
      <c r="AND241" s="297"/>
      <c r="ANE241" s="297"/>
      <c r="ANF241" s="297"/>
      <c r="ANG241" s="297"/>
      <c r="ANH241" s="297"/>
      <c r="ANI241" s="297"/>
      <c r="ANJ241" s="297"/>
      <c r="ANK241" s="297"/>
      <c r="ANL241" s="297"/>
      <c r="ANM241" s="297"/>
      <c r="ANN241" s="297"/>
      <c r="ANO241" s="297"/>
      <c r="ANP241" s="297"/>
      <c r="ANQ241" s="297"/>
      <c r="ANR241" s="297"/>
      <c r="ANS241" s="297"/>
      <c r="ANT241" s="297"/>
      <c r="ANU241" s="297"/>
      <c r="ANV241" s="297"/>
      <c r="ANW241" s="297"/>
      <c r="ANX241" s="297"/>
      <c r="ANY241" s="297"/>
      <c r="ANZ241" s="297"/>
      <c r="AOA241" s="297"/>
      <c r="AOB241" s="297"/>
      <c r="AOC241" s="297"/>
      <c r="AOD241" s="297"/>
      <c r="AOE241" s="297"/>
      <c r="AOF241" s="297"/>
      <c r="AOG241" s="297"/>
      <c r="AOH241" s="297"/>
      <c r="AOI241" s="297"/>
      <c r="AOJ241" s="297"/>
      <c r="AOK241" s="297"/>
      <c r="AOL241" s="297"/>
      <c r="AOM241" s="297"/>
      <c r="AON241" s="297"/>
      <c r="AOO241" s="297"/>
      <c r="AOP241" s="297"/>
      <c r="AOQ241" s="297"/>
      <c r="AOR241" s="297"/>
      <c r="AOS241" s="297"/>
      <c r="AOT241" s="297"/>
      <c r="AOU241" s="297"/>
      <c r="AOV241" s="297"/>
      <c r="AOW241" s="297"/>
      <c r="AOX241" s="297"/>
      <c r="AOY241" s="297"/>
      <c r="AOZ241" s="297"/>
      <c r="APA241" s="297"/>
      <c r="APB241" s="297"/>
      <c r="APC241" s="297"/>
      <c r="APD241" s="297"/>
      <c r="APE241" s="297"/>
      <c r="APF241" s="297"/>
      <c r="APG241" s="297"/>
      <c r="APH241" s="297"/>
      <c r="API241" s="297"/>
      <c r="APJ241" s="297"/>
      <c r="APK241" s="297"/>
      <c r="APL241" s="297"/>
      <c r="APM241" s="297"/>
      <c r="APN241" s="297"/>
      <c r="APO241" s="297"/>
      <c r="APP241" s="297"/>
      <c r="APQ241" s="297"/>
      <c r="APR241" s="297"/>
      <c r="APS241" s="297"/>
      <c r="APT241" s="297"/>
      <c r="APU241" s="297"/>
      <c r="APV241" s="297"/>
      <c r="APW241" s="297"/>
      <c r="APX241" s="297"/>
      <c r="APY241" s="297"/>
      <c r="APZ241" s="297"/>
      <c r="AQA241" s="297"/>
      <c r="AQB241" s="297"/>
      <c r="AQC241" s="297"/>
      <c r="AQD241" s="297"/>
      <c r="AQE241" s="297"/>
      <c r="AQF241" s="297"/>
      <c r="AQG241" s="297"/>
      <c r="AQH241" s="297"/>
      <c r="AQI241" s="297"/>
      <c r="AQJ241" s="297"/>
      <c r="AQK241" s="297"/>
      <c r="AQL241" s="297"/>
      <c r="AQM241" s="297"/>
      <c r="AQN241" s="297"/>
      <c r="AQO241" s="297"/>
      <c r="AQP241" s="297"/>
      <c r="AQQ241" s="297"/>
      <c r="AQR241" s="297"/>
      <c r="AQS241" s="297"/>
      <c r="AQT241" s="297"/>
      <c r="AQU241" s="297"/>
      <c r="AQV241" s="297"/>
      <c r="AQW241" s="297"/>
      <c r="AQX241" s="297"/>
      <c r="AQY241" s="297"/>
      <c r="AQZ241" s="297"/>
      <c r="ARA241" s="297"/>
      <c r="ARB241" s="297"/>
      <c r="ARC241" s="297"/>
      <c r="ARD241" s="297"/>
      <c r="ARE241" s="297"/>
      <c r="ARF241" s="297"/>
      <c r="ARG241" s="297"/>
      <c r="ARH241" s="297"/>
      <c r="ARI241" s="297"/>
      <c r="ARJ241" s="297"/>
      <c r="ARK241" s="297"/>
      <c r="ARL241" s="297"/>
      <c r="ARM241" s="297"/>
      <c r="ARN241" s="297"/>
      <c r="ARO241" s="297"/>
      <c r="ARP241" s="297"/>
      <c r="ARQ241" s="297"/>
      <c r="ARR241" s="297"/>
      <c r="ARS241" s="297"/>
      <c r="ART241" s="297"/>
      <c r="ARU241" s="297"/>
      <c r="ARV241" s="297"/>
      <c r="ARW241" s="297"/>
      <c r="ARX241" s="297"/>
      <c r="ARY241" s="297"/>
      <c r="ARZ241" s="297"/>
      <c r="ASA241" s="297"/>
      <c r="ASB241" s="297"/>
      <c r="ASC241" s="297"/>
      <c r="ASD241" s="297"/>
      <c r="ASE241" s="297"/>
      <c r="ASF241" s="297"/>
      <c r="ASG241" s="297"/>
      <c r="ASH241" s="297"/>
      <c r="ASI241" s="297"/>
      <c r="ASJ241" s="297"/>
      <c r="ASK241" s="297"/>
      <c r="ASL241" s="297"/>
      <c r="ASM241" s="297"/>
      <c r="ASN241" s="297"/>
      <c r="ASO241" s="297"/>
      <c r="ASP241" s="297"/>
      <c r="ASQ241" s="297"/>
      <c r="ASR241" s="297"/>
      <c r="ASS241" s="297"/>
      <c r="AST241" s="297"/>
      <c r="ASU241" s="297"/>
      <c r="ASV241" s="297"/>
      <c r="ASW241" s="297"/>
      <c r="ASX241" s="297"/>
      <c r="ASY241" s="297"/>
      <c r="ASZ241" s="297"/>
      <c r="ATA241" s="297"/>
      <c r="ATB241" s="297"/>
      <c r="ATC241" s="297"/>
      <c r="ATD241" s="297"/>
      <c r="ATE241" s="297"/>
      <c r="ATF241" s="297"/>
      <c r="ATG241" s="297"/>
      <c r="ATH241" s="297"/>
      <c r="ATI241" s="297"/>
      <c r="ATJ241" s="297"/>
      <c r="ATK241" s="297"/>
      <c r="ATL241" s="297"/>
      <c r="ATM241" s="297"/>
      <c r="ATN241" s="297"/>
      <c r="ATO241" s="297"/>
      <c r="ATP241" s="297"/>
      <c r="ATQ241" s="297"/>
      <c r="ATR241" s="297"/>
      <c r="ATS241" s="297"/>
      <c r="ATT241" s="297"/>
      <c r="ATU241" s="297"/>
      <c r="ATV241" s="297"/>
      <c r="ATW241" s="297"/>
      <c r="ATX241" s="297"/>
      <c r="ATY241" s="297"/>
      <c r="ATZ241" s="297"/>
      <c r="AUA241" s="297"/>
      <c r="AUB241" s="297"/>
      <c r="AUC241" s="297"/>
      <c r="AUD241" s="297"/>
      <c r="AUE241" s="297"/>
      <c r="AUF241" s="297"/>
      <c r="AUG241" s="297"/>
      <c r="AUH241" s="297"/>
      <c r="AUI241" s="297"/>
      <c r="AUJ241" s="297"/>
      <c r="AUK241" s="297"/>
      <c r="AUL241" s="297"/>
      <c r="AUM241" s="297"/>
      <c r="AUN241" s="297"/>
      <c r="AUO241" s="297"/>
      <c r="AUP241" s="297"/>
      <c r="AUQ241" s="297"/>
      <c r="AUR241" s="297"/>
      <c r="AUS241" s="297"/>
      <c r="AUT241" s="297"/>
      <c r="AUU241" s="297"/>
      <c r="AUV241" s="297"/>
      <c r="AUW241" s="297"/>
      <c r="AUX241" s="297"/>
      <c r="AUY241" s="297"/>
      <c r="AUZ241" s="297"/>
      <c r="AVA241" s="297"/>
      <c r="AVB241" s="297"/>
      <c r="AVC241" s="297"/>
      <c r="AVD241" s="297"/>
      <c r="AVE241" s="297"/>
      <c r="AVF241" s="297"/>
      <c r="AVG241" s="297"/>
      <c r="AVH241" s="297"/>
      <c r="AVI241" s="297"/>
      <c r="AVJ241" s="297"/>
      <c r="AVK241" s="297"/>
      <c r="AVL241" s="297"/>
      <c r="AVM241" s="297"/>
      <c r="AVN241" s="297"/>
      <c r="AVO241" s="297"/>
      <c r="AVP241" s="297"/>
      <c r="AVQ241" s="297"/>
      <c r="AVR241" s="297"/>
      <c r="AVS241" s="297"/>
      <c r="AVT241" s="297"/>
      <c r="AVU241" s="297"/>
      <c r="AVV241" s="297"/>
      <c r="AVW241" s="297"/>
      <c r="AVX241" s="297"/>
      <c r="AVY241" s="297"/>
      <c r="AVZ241" s="297"/>
      <c r="AWA241" s="297"/>
      <c r="AWB241" s="297"/>
      <c r="AWC241" s="297"/>
      <c r="AWD241" s="297"/>
      <c r="AWE241" s="297"/>
      <c r="AWF241" s="297"/>
      <c r="AWG241" s="297"/>
      <c r="AWH241" s="297"/>
      <c r="AWI241" s="297"/>
      <c r="AWJ241" s="297"/>
      <c r="AWK241" s="297"/>
      <c r="AWL241" s="297"/>
      <c r="AWM241" s="297"/>
      <c r="AWN241" s="297"/>
      <c r="AWO241" s="297"/>
      <c r="AWP241" s="297"/>
      <c r="AWQ241" s="297"/>
      <c r="AWR241" s="297"/>
      <c r="AWS241" s="297"/>
      <c r="AWT241" s="297"/>
      <c r="AWU241" s="297"/>
      <c r="AWV241" s="297"/>
      <c r="AWW241" s="297"/>
      <c r="AWX241" s="297"/>
      <c r="AWY241" s="297"/>
      <c r="AWZ241" s="297"/>
      <c r="AXA241" s="297"/>
      <c r="AXB241" s="297"/>
      <c r="AXC241" s="297"/>
      <c r="AXD241" s="297"/>
      <c r="AXE241" s="297"/>
      <c r="AXF241" s="297"/>
      <c r="AXG241" s="297"/>
      <c r="AXH241" s="297"/>
      <c r="AXI241" s="297"/>
      <c r="AXJ241" s="297"/>
      <c r="AXK241" s="297"/>
      <c r="AXL241" s="297"/>
      <c r="AXM241" s="297"/>
      <c r="AXN241" s="297"/>
      <c r="AXO241" s="297"/>
      <c r="AXP241" s="297"/>
      <c r="AXQ241" s="297"/>
      <c r="AXR241" s="297"/>
      <c r="AXS241" s="297"/>
      <c r="AXT241" s="297"/>
      <c r="AXU241" s="297"/>
      <c r="AXV241" s="297"/>
      <c r="AXW241" s="297"/>
      <c r="AXX241" s="297"/>
      <c r="AXY241" s="297"/>
      <c r="AXZ241" s="297"/>
      <c r="AYA241" s="297"/>
      <c r="AYB241" s="297"/>
      <c r="AYC241" s="297"/>
      <c r="AYD241" s="297"/>
      <c r="AYE241" s="297"/>
      <c r="AYF241" s="297"/>
      <c r="AYG241" s="297"/>
      <c r="AYH241" s="297"/>
      <c r="AYI241" s="297"/>
      <c r="AYJ241" s="297"/>
      <c r="AYK241" s="297"/>
      <c r="AYL241" s="297"/>
      <c r="AYM241" s="297"/>
      <c r="AYN241" s="297"/>
      <c r="AYO241" s="297"/>
      <c r="AYP241" s="297"/>
      <c r="AYQ241" s="297"/>
      <c r="AYR241" s="297"/>
      <c r="AYS241" s="297"/>
      <c r="AYT241" s="297"/>
      <c r="AYU241" s="297"/>
      <c r="AYV241" s="297"/>
      <c r="AYW241" s="297"/>
      <c r="AYX241" s="297"/>
      <c r="AYY241" s="297"/>
      <c r="AYZ241" s="297"/>
      <c r="AZA241" s="297"/>
      <c r="AZB241" s="297"/>
      <c r="AZC241" s="297"/>
      <c r="AZD241" s="297"/>
      <c r="AZE241" s="297"/>
      <c r="AZF241" s="297"/>
      <c r="AZG241" s="297"/>
      <c r="AZH241" s="297"/>
      <c r="AZI241" s="297"/>
      <c r="AZJ241" s="297"/>
      <c r="AZK241" s="297"/>
      <c r="AZL241" s="297"/>
      <c r="AZM241" s="297"/>
      <c r="AZN241" s="297"/>
      <c r="AZO241" s="297"/>
      <c r="AZP241" s="297"/>
      <c r="AZQ241" s="297"/>
      <c r="AZR241" s="297"/>
      <c r="AZS241" s="297"/>
      <c r="AZT241" s="297"/>
      <c r="AZU241" s="297"/>
      <c r="AZV241" s="297"/>
      <c r="AZW241" s="297"/>
      <c r="AZX241" s="297"/>
      <c r="AZY241" s="297"/>
      <c r="AZZ241" s="297"/>
      <c r="BAA241" s="297"/>
      <c r="BAB241" s="297"/>
      <c r="BAC241" s="297"/>
      <c r="BAD241" s="297"/>
      <c r="BAE241" s="297"/>
      <c r="BAF241" s="297"/>
      <c r="BAG241" s="297"/>
      <c r="BAH241" s="297"/>
      <c r="BAI241" s="297"/>
      <c r="BAJ241" s="297"/>
      <c r="BAK241" s="297"/>
      <c r="BAL241" s="297"/>
      <c r="BAM241" s="297"/>
      <c r="BAN241" s="297"/>
      <c r="BAO241" s="297"/>
      <c r="BAP241" s="297"/>
      <c r="BAQ241" s="297"/>
      <c r="BAR241" s="297"/>
      <c r="BAS241" s="297"/>
      <c r="BAT241" s="297"/>
      <c r="BAU241" s="297"/>
      <c r="BAV241" s="297"/>
      <c r="BAW241" s="297"/>
      <c r="BAX241" s="297"/>
      <c r="BAY241" s="297"/>
      <c r="BAZ241" s="297"/>
      <c r="BBA241" s="297"/>
      <c r="BBB241" s="297"/>
      <c r="BBC241" s="297"/>
      <c r="BBD241" s="297"/>
      <c r="BBE241" s="297"/>
      <c r="BBF241" s="297"/>
      <c r="BBG241" s="297"/>
      <c r="BBH241" s="297"/>
      <c r="BBI241" s="297"/>
      <c r="BBJ241" s="297"/>
      <c r="BBK241" s="297"/>
      <c r="BBL241" s="297"/>
      <c r="BBM241" s="297"/>
      <c r="BBN241" s="297"/>
      <c r="BBO241" s="297"/>
      <c r="BBP241" s="297"/>
      <c r="BBQ241" s="297"/>
      <c r="BBR241" s="297"/>
      <c r="BBS241" s="297"/>
      <c r="BBT241" s="297"/>
      <c r="BBU241" s="297"/>
      <c r="BBV241" s="297"/>
      <c r="BBW241" s="297"/>
      <c r="BBX241" s="297"/>
      <c r="BBY241" s="297"/>
      <c r="BBZ241" s="297"/>
      <c r="BCA241" s="297"/>
      <c r="BCB241" s="297"/>
      <c r="BCC241" s="297"/>
      <c r="BCD241" s="297"/>
      <c r="BCE241" s="297"/>
      <c r="BCF241" s="297"/>
      <c r="BCG241" s="297"/>
      <c r="BCH241" s="297"/>
      <c r="BCI241" s="297"/>
      <c r="BCJ241" s="297"/>
      <c r="BCK241" s="297"/>
      <c r="BCL241" s="297"/>
      <c r="BCM241" s="297"/>
      <c r="BCN241" s="297"/>
      <c r="BCO241" s="297"/>
      <c r="BCP241" s="297"/>
      <c r="BCQ241" s="297"/>
      <c r="BCR241" s="297"/>
      <c r="BCS241" s="297"/>
      <c r="BCT241" s="297"/>
      <c r="BCU241" s="297"/>
      <c r="BCV241" s="297"/>
      <c r="BCW241" s="297"/>
      <c r="BCX241" s="297"/>
      <c r="BCY241" s="297"/>
      <c r="BCZ241" s="297"/>
      <c r="BDA241" s="297"/>
      <c r="BDB241" s="297"/>
      <c r="BDC241" s="297"/>
      <c r="BDD241" s="297"/>
      <c r="BDE241" s="297"/>
      <c r="BDF241" s="297"/>
      <c r="BDG241" s="297"/>
      <c r="BDH241" s="297"/>
      <c r="BDI241" s="297"/>
      <c r="BDJ241" s="297"/>
      <c r="BDK241" s="297"/>
      <c r="BDL241" s="297"/>
      <c r="BDM241" s="297"/>
      <c r="BDN241" s="297"/>
      <c r="BDO241" s="297"/>
      <c r="BDP241" s="297"/>
      <c r="BDQ241" s="297"/>
      <c r="BDR241" s="297"/>
      <c r="BDS241" s="297"/>
      <c r="BDT241" s="297"/>
      <c r="BDU241" s="297"/>
      <c r="BDV241" s="297"/>
      <c r="BDW241" s="297"/>
      <c r="BDX241" s="297"/>
      <c r="BDY241" s="297"/>
      <c r="BDZ241" s="297"/>
      <c r="BEA241" s="297"/>
      <c r="BEB241" s="297"/>
      <c r="BEC241" s="297"/>
      <c r="BED241" s="297"/>
      <c r="BEE241" s="297"/>
      <c r="BEF241" s="297"/>
      <c r="BEG241" s="297"/>
      <c r="BEH241" s="297"/>
      <c r="BEI241" s="297"/>
      <c r="BEJ241" s="297"/>
      <c r="BEK241" s="297"/>
      <c r="BEL241" s="297"/>
      <c r="BEM241" s="297"/>
      <c r="BEN241" s="297"/>
      <c r="BEO241" s="297"/>
      <c r="BEP241" s="297"/>
      <c r="BEQ241" s="297"/>
      <c r="BER241" s="297"/>
      <c r="BES241" s="297"/>
      <c r="BET241" s="297"/>
      <c r="BEU241" s="297"/>
      <c r="BEV241" s="297"/>
      <c r="BEW241" s="297"/>
      <c r="BEX241" s="297"/>
      <c r="BEY241" s="297"/>
      <c r="BEZ241" s="297"/>
      <c r="BFA241" s="297"/>
      <c r="BFB241" s="297"/>
      <c r="BFC241" s="297"/>
      <c r="BFD241" s="297"/>
      <c r="BFE241" s="297"/>
      <c r="BFF241" s="297"/>
      <c r="BFG241" s="297"/>
      <c r="BFH241" s="297"/>
      <c r="BFI241" s="297"/>
      <c r="BFJ241" s="297"/>
      <c r="BFK241" s="297"/>
      <c r="BFL241" s="297"/>
      <c r="BFM241" s="297"/>
      <c r="BFN241" s="297"/>
      <c r="BFO241" s="297"/>
      <c r="BFP241" s="297"/>
      <c r="BFQ241" s="297"/>
      <c r="BFR241" s="297"/>
      <c r="BFS241" s="297"/>
      <c r="BFT241" s="297"/>
      <c r="BFU241" s="297"/>
      <c r="BFV241" s="297"/>
      <c r="BFW241" s="297"/>
      <c r="BFX241" s="297"/>
      <c r="BFY241" s="297"/>
      <c r="BFZ241" s="297"/>
      <c r="BGA241" s="297"/>
      <c r="BGB241" s="297"/>
      <c r="BGC241" s="297"/>
      <c r="BGD241" s="297"/>
      <c r="BGE241" s="297"/>
      <c r="BGF241" s="297"/>
      <c r="BGG241" s="297"/>
      <c r="BGH241" s="297"/>
      <c r="BGI241" s="297"/>
      <c r="BGJ241" s="297"/>
      <c r="BGK241" s="297"/>
      <c r="BGL241" s="297"/>
      <c r="BGM241" s="297"/>
      <c r="BGN241" s="297"/>
      <c r="BGO241" s="297"/>
      <c r="BGP241" s="297"/>
      <c r="BGQ241" s="297"/>
      <c r="BGR241" s="297"/>
      <c r="BGS241" s="297"/>
      <c r="BGT241" s="297"/>
      <c r="BGU241" s="297"/>
      <c r="BGV241" s="297"/>
      <c r="BGW241" s="297"/>
      <c r="BGX241" s="297"/>
      <c r="BGY241" s="297"/>
      <c r="BGZ241" s="297"/>
      <c r="BHA241" s="297"/>
      <c r="BHB241" s="297"/>
      <c r="BHC241" s="297"/>
      <c r="BHD241" s="297"/>
      <c r="BHE241" s="297"/>
      <c r="BHF241" s="297"/>
      <c r="BHG241" s="297"/>
      <c r="BHH241" s="297"/>
      <c r="BHI241" s="297"/>
      <c r="BHJ241" s="297"/>
      <c r="BHK241" s="297"/>
      <c r="BHL241" s="297"/>
      <c r="BHM241" s="297"/>
      <c r="BHN241" s="297"/>
      <c r="BHO241" s="297"/>
      <c r="BHP241" s="297"/>
      <c r="BHQ241" s="297"/>
      <c r="BHR241" s="297"/>
      <c r="BHS241" s="297"/>
      <c r="BHT241" s="297"/>
      <c r="BHU241" s="297"/>
      <c r="BHV241" s="297"/>
      <c r="BHW241" s="297"/>
      <c r="BHX241" s="297"/>
      <c r="BHY241" s="297"/>
      <c r="BHZ241" s="297"/>
      <c r="BIA241" s="297"/>
      <c r="BIB241" s="297"/>
      <c r="BIC241" s="297"/>
      <c r="BID241" s="297"/>
      <c r="BIE241" s="297"/>
      <c r="BIF241" s="297"/>
      <c r="BIG241" s="297"/>
      <c r="BIH241" s="297"/>
      <c r="BII241" s="297"/>
      <c r="BIJ241" s="297"/>
      <c r="BIK241" s="297"/>
      <c r="BIL241" s="297"/>
      <c r="BIM241" s="297"/>
      <c r="BIN241" s="297"/>
      <c r="BIO241" s="297"/>
      <c r="BIP241" s="297"/>
      <c r="BIQ241" s="297"/>
      <c r="BIR241" s="297"/>
      <c r="BIS241" s="297"/>
      <c r="BIT241" s="297"/>
      <c r="BIU241" s="297"/>
      <c r="BIV241" s="297"/>
      <c r="BIW241" s="297"/>
      <c r="BIX241" s="297"/>
      <c r="BIY241" s="297"/>
      <c r="BIZ241" s="297"/>
      <c r="BJA241" s="297"/>
      <c r="BJB241" s="297"/>
      <c r="BJC241" s="297"/>
      <c r="BJD241" s="297"/>
      <c r="BJE241" s="297"/>
      <c r="BJF241" s="297"/>
      <c r="BJG241" s="297"/>
      <c r="BJH241" s="297"/>
      <c r="BJI241" s="297"/>
      <c r="BJJ241" s="297"/>
      <c r="BJK241" s="297"/>
      <c r="BJL241" s="297"/>
      <c r="BJM241" s="297"/>
      <c r="BJN241" s="297"/>
      <c r="BJO241" s="297"/>
      <c r="BJP241" s="297"/>
      <c r="BJQ241" s="297"/>
      <c r="BJR241" s="297"/>
      <c r="BJS241" s="297"/>
      <c r="BJT241" s="297"/>
      <c r="BJU241" s="297"/>
      <c r="BJV241" s="297"/>
      <c r="BJW241" s="297"/>
      <c r="BJX241" s="297"/>
      <c r="BJY241" s="297"/>
      <c r="BJZ241" s="297"/>
      <c r="BKA241" s="297"/>
      <c r="BKB241" s="297"/>
      <c r="BKC241" s="297"/>
      <c r="BKD241" s="297"/>
      <c r="BKE241" s="297"/>
      <c r="BKF241" s="297"/>
      <c r="BKG241" s="297"/>
      <c r="BKH241" s="297"/>
      <c r="BKI241" s="297"/>
      <c r="BKJ241" s="297"/>
      <c r="BKK241" s="297"/>
      <c r="BKL241" s="297"/>
      <c r="BKM241" s="297"/>
      <c r="BKN241" s="297"/>
      <c r="BKO241" s="297"/>
      <c r="BKP241" s="297"/>
      <c r="BKQ241" s="297"/>
      <c r="BKR241" s="297"/>
      <c r="BKS241" s="297"/>
      <c r="BKT241" s="297"/>
      <c r="BKU241" s="297"/>
      <c r="BKV241" s="297"/>
      <c r="BKW241" s="297"/>
      <c r="BKX241" s="297"/>
      <c r="BKY241" s="297"/>
      <c r="BKZ241" s="297"/>
      <c r="BLA241" s="297"/>
      <c r="BLB241" s="297"/>
      <c r="BLC241" s="297"/>
      <c r="BLD241" s="297"/>
      <c r="BLE241" s="297"/>
      <c r="BLF241" s="297"/>
      <c r="BLG241" s="297"/>
      <c r="BLH241" s="297"/>
      <c r="BLI241" s="297"/>
      <c r="BLJ241" s="297"/>
      <c r="BLK241" s="297"/>
      <c r="BLL241" s="297"/>
      <c r="BLM241" s="297"/>
      <c r="BLN241" s="297"/>
      <c r="BLO241" s="297"/>
      <c r="BLP241" s="297"/>
      <c r="BLQ241" s="297"/>
      <c r="BLR241" s="297"/>
      <c r="BLS241" s="297"/>
      <c r="BLT241" s="297"/>
      <c r="BLU241" s="297"/>
      <c r="BLV241" s="297"/>
      <c r="BLW241" s="297"/>
      <c r="BLX241" s="297"/>
      <c r="BLY241" s="297"/>
      <c r="BLZ241" s="297"/>
      <c r="BMA241" s="297"/>
      <c r="BMB241" s="297"/>
      <c r="BMC241" s="297"/>
      <c r="BMD241" s="297"/>
      <c r="BME241" s="297"/>
      <c r="BMF241" s="297"/>
      <c r="BMG241" s="297"/>
      <c r="BMH241" s="297"/>
      <c r="BMI241" s="297"/>
      <c r="BMJ241" s="297"/>
      <c r="BMK241" s="297"/>
      <c r="BML241" s="297"/>
      <c r="BMM241" s="297"/>
      <c r="BMN241" s="297"/>
      <c r="BMO241" s="297"/>
      <c r="BMP241" s="297"/>
      <c r="BMQ241" s="297"/>
      <c r="BMR241" s="297"/>
      <c r="BMS241" s="297"/>
      <c r="BMT241" s="297"/>
      <c r="BMU241" s="297"/>
      <c r="BMV241" s="297"/>
      <c r="BMW241" s="297"/>
      <c r="BMX241" s="297"/>
      <c r="BMY241" s="297"/>
      <c r="BMZ241" s="297"/>
      <c r="BNA241" s="297"/>
      <c r="BNB241" s="297"/>
      <c r="BNC241" s="297"/>
      <c r="BND241" s="297"/>
      <c r="BNE241" s="297"/>
      <c r="BNF241" s="297"/>
      <c r="BNG241" s="297"/>
      <c r="BNH241" s="297"/>
      <c r="BNI241" s="297"/>
      <c r="BNJ241" s="297"/>
      <c r="BNK241" s="297"/>
      <c r="BNL241" s="297"/>
      <c r="BNM241" s="297"/>
      <c r="BNN241" s="297"/>
      <c r="BNO241" s="297"/>
      <c r="BNP241" s="297"/>
      <c r="BNQ241" s="297"/>
      <c r="BNR241" s="297"/>
      <c r="BNS241" s="297"/>
      <c r="BNT241" s="297"/>
      <c r="BNU241" s="297"/>
      <c r="BNV241" s="297"/>
      <c r="BNW241" s="297"/>
      <c r="BNX241" s="297"/>
      <c r="BNY241" s="297"/>
      <c r="BNZ241" s="297"/>
      <c r="BOA241" s="297"/>
      <c r="BOB241" s="297"/>
      <c r="BOC241" s="297"/>
      <c r="BOD241" s="297"/>
      <c r="BOE241" s="297"/>
      <c r="BOF241" s="297"/>
      <c r="BOG241" s="297"/>
      <c r="BOH241" s="297"/>
      <c r="BOI241" s="297"/>
      <c r="BOJ241" s="297"/>
      <c r="BOK241" s="297"/>
      <c r="BOL241" s="297"/>
      <c r="BOM241" s="297"/>
      <c r="BON241" s="297"/>
      <c r="BOO241" s="297"/>
      <c r="BOP241" s="297"/>
      <c r="BOQ241" s="297"/>
      <c r="BOR241" s="297"/>
      <c r="BOS241" s="297"/>
      <c r="BOT241" s="297"/>
      <c r="BOU241" s="297"/>
      <c r="BOV241" s="297"/>
      <c r="BOW241" s="297"/>
      <c r="BOX241" s="297"/>
      <c r="BOY241" s="297"/>
      <c r="BOZ241" s="297"/>
      <c r="BPA241" s="297"/>
      <c r="BPB241" s="297"/>
      <c r="BPC241" s="297"/>
      <c r="BPD241" s="297"/>
      <c r="BPE241" s="297"/>
      <c r="BPF241" s="297"/>
      <c r="BPG241" s="297"/>
      <c r="BPH241" s="297"/>
      <c r="BPI241" s="297"/>
      <c r="BPJ241" s="297"/>
      <c r="BPK241" s="297"/>
      <c r="BPL241" s="297"/>
      <c r="BPM241" s="297"/>
      <c r="BPN241" s="297"/>
      <c r="BPO241" s="297"/>
      <c r="BPP241" s="297"/>
      <c r="BPQ241" s="297"/>
      <c r="BPR241" s="297"/>
      <c r="BPS241" s="297"/>
      <c r="BPT241" s="297"/>
      <c r="BPU241" s="297"/>
      <c r="BPV241" s="297"/>
      <c r="BPW241" s="297"/>
      <c r="BPX241" s="297"/>
      <c r="BPY241" s="297"/>
      <c r="BPZ241" s="297"/>
      <c r="BQA241" s="297"/>
      <c r="BQB241" s="297"/>
      <c r="BQC241" s="297"/>
      <c r="BQD241" s="297"/>
      <c r="BQE241" s="297"/>
      <c r="BQF241" s="297"/>
      <c r="BQG241" s="297"/>
      <c r="BQH241" s="297"/>
      <c r="BQI241" s="297"/>
      <c r="BQJ241" s="297"/>
      <c r="BQK241" s="297"/>
      <c r="BQL241" s="297"/>
      <c r="BQM241" s="297"/>
      <c r="BQN241" s="297"/>
      <c r="BQO241" s="297"/>
      <c r="BQP241" s="297"/>
      <c r="BQQ241" s="297"/>
      <c r="BQR241" s="297"/>
      <c r="BQS241" s="297"/>
      <c r="BQT241" s="297"/>
      <c r="BQU241" s="297"/>
      <c r="BQV241" s="297"/>
      <c r="BQW241" s="297"/>
      <c r="BQX241" s="297"/>
      <c r="BQY241" s="297"/>
      <c r="BQZ241" s="297"/>
      <c r="BRA241" s="297"/>
      <c r="BRB241" s="297"/>
      <c r="BRC241" s="297"/>
      <c r="BRD241" s="297"/>
      <c r="BRE241" s="297"/>
      <c r="BRF241" s="297"/>
      <c r="BRG241" s="297"/>
      <c r="BRH241" s="297"/>
      <c r="BRI241" s="297"/>
      <c r="BRJ241" s="297"/>
      <c r="BRK241" s="297"/>
      <c r="BRL241" s="297"/>
      <c r="BRM241" s="297"/>
      <c r="BRN241" s="297"/>
      <c r="BRO241" s="297"/>
      <c r="BRP241" s="297"/>
      <c r="BRQ241" s="297"/>
      <c r="BRR241" s="297"/>
      <c r="BRS241" s="297"/>
      <c r="BRT241" s="297"/>
      <c r="BRU241" s="297"/>
      <c r="BRV241" s="297"/>
      <c r="BRW241" s="297"/>
      <c r="BRX241" s="297"/>
      <c r="BRY241" s="297"/>
      <c r="BRZ241" s="297"/>
      <c r="BSA241" s="297"/>
      <c r="BSB241" s="297"/>
      <c r="BSC241" s="297"/>
      <c r="BSD241" s="297"/>
      <c r="BSE241" s="297"/>
      <c r="BSF241" s="297"/>
      <c r="BSG241" s="297"/>
      <c r="BSH241" s="297"/>
      <c r="BSI241" s="297"/>
      <c r="BSJ241" s="297"/>
      <c r="BSK241" s="297"/>
      <c r="BSL241" s="297"/>
      <c r="BSM241" s="297"/>
      <c r="BSN241" s="297"/>
      <c r="BSO241" s="297"/>
      <c r="BSP241" s="297"/>
      <c r="BSQ241" s="297"/>
      <c r="BSR241" s="297"/>
      <c r="BSS241" s="297"/>
      <c r="BST241" s="297"/>
      <c r="BSU241" s="297"/>
      <c r="BSV241" s="297"/>
      <c r="BSW241" s="297"/>
      <c r="BSX241" s="297"/>
      <c r="BSY241" s="297"/>
      <c r="BSZ241" s="297"/>
      <c r="BTA241" s="297"/>
      <c r="BTB241" s="297"/>
      <c r="BTC241" s="297"/>
      <c r="BTD241" s="297"/>
      <c r="BTE241" s="297"/>
      <c r="BTF241" s="297"/>
      <c r="BTG241" s="297"/>
      <c r="BTH241" s="297"/>
      <c r="BTI241" s="297"/>
      <c r="BTJ241" s="297"/>
      <c r="BTK241" s="297"/>
      <c r="BTL241" s="297"/>
      <c r="BTM241" s="297"/>
      <c r="BTN241" s="297"/>
      <c r="BTO241" s="297"/>
      <c r="BTP241" s="297"/>
      <c r="BTQ241" s="297"/>
      <c r="BTR241" s="297"/>
      <c r="BTS241" s="297"/>
      <c r="BTT241" s="297"/>
      <c r="BTU241" s="297"/>
      <c r="BTV241" s="297"/>
      <c r="BTW241" s="297"/>
      <c r="BTX241" s="297"/>
      <c r="BTY241" s="297"/>
      <c r="BTZ241" s="297"/>
      <c r="BUA241" s="297"/>
      <c r="BUB241" s="297"/>
      <c r="BUC241" s="297"/>
      <c r="BUD241" s="297"/>
      <c r="BUE241" s="297"/>
      <c r="BUF241" s="297"/>
      <c r="BUG241" s="297"/>
      <c r="BUH241" s="297"/>
      <c r="BUI241" s="297"/>
      <c r="BUJ241" s="297"/>
      <c r="BUK241" s="297"/>
      <c r="BUL241" s="297"/>
      <c r="BUM241" s="297"/>
      <c r="BUN241" s="297"/>
      <c r="BUO241" s="297"/>
      <c r="BUP241" s="297"/>
      <c r="BUQ241" s="297"/>
      <c r="BUR241" s="297"/>
      <c r="BUS241" s="297"/>
      <c r="BUT241" s="297"/>
      <c r="BUU241" s="297"/>
      <c r="BUV241" s="297"/>
      <c r="BUW241" s="297"/>
      <c r="BUX241" s="297"/>
      <c r="BUY241" s="297"/>
      <c r="BUZ241" s="297"/>
      <c r="BVA241" s="297"/>
      <c r="BVB241" s="297"/>
      <c r="BVC241" s="297"/>
      <c r="BVD241" s="297"/>
      <c r="BVE241" s="297"/>
      <c r="BVF241" s="297"/>
      <c r="BVG241" s="297"/>
      <c r="BVH241" s="297"/>
      <c r="BVI241" s="297"/>
      <c r="BVJ241" s="297"/>
      <c r="BVK241" s="297"/>
      <c r="BVL241" s="297"/>
      <c r="BVM241" s="297"/>
      <c r="BVN241" s="297"/>
      <c r="BVO241" s="297"/>
      <c r="BVP241" s="297"/>
      <c r="BVQ241" s="297"/>
      <c r="BVR241" s="297"/>
      <c r="BVS241" s="297"/>
      <c r="BVT241" s="297"/>
      <c r="BVU241" s="297"/>
      <c r="BVV241" s="297"/>
      <c r="BVW241" s="297"/>
      <c r="BVX241" s="297"/>
      <c r="BVY241" s="297"/>
      <c r="BVZ241" s="297"/>
      <c r="BWA241" s="297"/>
      <c r="BWB241" s="297"/>
      <c r="BWC241" s="297"/>
      <c r="BWD241" s="297"/>
      <c r="BWE241" s="297"/>
      <c r="BWF241" s="297"/>
      <c r="BWG241" s="297"/>
      <c r="BWH241" s="297"/>
      <c r="BWI241" s="297"/>
      <c r="BWJ241" s="297"/>
      <c r="BWK241" s="297"/>
      <c r="BWL241" s="297"/>
      <c r="BWM241" s="297"/>
      <c r="BWN241" s="297"/>
      <c r="BWO241" s="297"/>
      <c r="BWP241" s="297"/>
      <c r="BWQ241" s="297"/>
      <c r="BWR241" s="297"/>
      <c r="BWS241" s="297"/>
      <c r="BWT241" s="297"/>
      <c r="BWU241" s="297"/>
      <c r="BWV241" s="297"/>
      <c r="BWW241" s="297"/>
      <c r="BWX241" s="297"/>
      <c r="BWY241" s="297"/>
      <c r="BWZ241" s="297"/>
      <c r="BXA241" s="297"/>
      <c r="BXB241" s="297"/>
      <c r="BXC241" s="297"/>
      <c r="BXD241" s="297"/>
      <c r="BXE241" s="297"/>
      <c r="BXF241" s="297"/>
      <c r="BXG241" s="297"/>
      <c r="BXH241" s="297"/>
      <c r="BXI241" s="297"/>
      <c r="BXJ241" s="297"/>
      <c r="BXK241" s="297"/>
      <c r="BXL241" s="297"/>
      <c r="BXM241" s="297"/>
      <c r="BXN241" s="297"/>
      <c r="BXO241" s="297"/>
      <c r="BXP241" s="297"/>
      <c r="BXQ241" s="297"/>
      <c r="BXR241" s="297"/>
      <c r="BXS241" s="297"/>
      <c r="BXT241" s="297"/>
      <c r="BXU241" s="297"/>
      <c r="BXV241" s="297"/>
      <c r="BXW241" s="297"/>
      <c r="BXX241" s="297"/>
      <c r="BXY241" s="297"/>
      <c r="BXZ241" s="297"/>
      <c r="BYA241" s="297"/>
      <c r="BYB241" s="297"/>
      <c r="BYC241" s="297"/>
      <c r="BYD241" s="297"/>
      <c r="BYE241" s="297"/>
      <c r="BYF241" s="297"/>
      <c r="BYG241" s="297"/>
      <c r="BYH241" s="297"/>
      <c r="BYI241" s="297"/>
      <c r="BYJ241" s="297"/>
      <c r="BYK241" s="297"/>
      <c r="BYL241" s="297"/>
      <c r="BYM241" s="297"/>
      <c r="BYN241" s="297"/>
      <c r="BYO241" s="297"/>
      <c r="BYP241" s="297"/>
      <c r="BYQ241" s="297"/>
      <c r="BYR241" s="297"/>
      <c r="BYS241" s="297"/>
      <c r="BYT241" s="297"/>
      <c r="BYU241" s="297"/>
      <c r="BYV241" s="297"/>
      <c r="BYW241" s="297"/>
      <c r="BYX241" s="297"/>
      <c r="BYY241" s="297"/>
      <c r="BYZ241" s="297"/>
      <c r="BZA241" s="297"/>
      <c r="BZB241" s="297"/>
      <c r="BZC241" s="297"/>
      <c r="BZD241" s="297"/>
      <c r="BZE241" s="297"/>
      <c r="BZF241" s="297"/>
      <c r="BZG241" s="297"/>
      <c r="BZH241" s="297"/>
      <c r="BZI241" s="297"/>
      <c r="BZJ241" s="297"/>
      <c r="BZK241" s="297"/>
      <c r="BZL241" s="297"/>
      <c r="BZM241" s="297"/>
      <c r="BZN241" s="297"/>
      <c r="BZO241" s="297"/>
      <c r="BZP241" s="297"/>
      <c r="BZQ241" s="297"/>
      <c r="BZR241" s="297"/>
      <c r="BZS241" s="297"/>
      <c r="BZT241" s="297"/>
      <c r="BZU241" s="297"/>
      <c r="BZV241" s="297"/>
      <c r="BZW241" s="297"/>
      <c r="BZX241" s="297"/>
      <c r="BZY241" s="297"/>
      <c r="BZZ241" s="297"/>
      <c r="CAA241" s="297"/>
      <c r="CAB241" s="297"/>
      <c r="CAC241" s="297"/>
      <c r="CAD241" s="297"/>
      <c r="CAE241" s="297"/>
      <c r="CAF241" s="297"/>
      <c r="CAG241" s="297"/>
      <c r="CAH241" s="297"/>
      <c r="CAI241" s="297"/>
      <c r="CAJ241" s="297"/>
      <c r="CAK241" s="297"/>
      <c r="CAL241" s="297"/>
      <c r="CAM241" s="297"/>
      <c r="CAN241" s="297"/>
      <c r="CAO241" s="297"/>
      <c r="CAP241" s="297"/>
      <c r="CAQ241" s="297"/>
      <c r="CAR241" s="297"/>
      <c r="CAS241" s="297"/>
      <c r="CAT241" s="297"/>
      <c r="CAU241" s="297"/>
      <c r="CAV241" s="297"/>
      <c r="CAW241" s="297"/>
      <c r="CAX241" s="297"/>
      <c r="CAY241" s="297"/>
      <c r="CAZ241" s="297"/>
      <c r="CBA241" s="297"/>
      <c r="CBB241" s="297"/>
      <c r="CBC241" s="297"/>
      <c r="CBD241" s="297"/>
      <c r="CBE241" s="297"/>
      <c r="CBF241" s="297"/>
      <c r="CBG241" s="297"/>
      <c r="CBH241" s="297"/>
      <c r="CBI241" s="297"/>
      <c r="CBJ241" s="297"/>
      <c r="CBK241" s="297"/>
      <c r="CBL241" s="297"/>
      <c r="CBM241" s="297"/>
      <c r="CBN241" s="297"/>
      <c r="CBO241" s="297"/>
      <c r="CBP241" s="297"/>
      <c r="CBQ241" s="297"/>
      <c r="CBR241" s="297"/>
      <c r="CBS241" s="297"/>
      <c r="CBT241" s="297"/>
      <c r="CBU241" s="297"/>
      <c r="CBV241" s="297"/>
      <c r="CBW241" s="297"/>
      <c r="CBX241" s="297"/>
      <c r="CBY241" s="297"/>
      <c r="CBZ241" s="297"/>
      <c r="CCA241" s="297"/>
      <c r="CCB241" s="297"/>
      <c r="CCC241" s="297"/>
      <c r="CCD241" s="297"/>
      <c r="CCE241" s="297"/>
      <c r="CCF241" s="297"/>
      <c r="CCG241" s="297"/>
      <c r="CCH241" s="297"/>
      <c r="CCI241" s="297"/>
      <c r="CCJ241" s="297"/>
      <c r="CCK241" s="297"/>
      <c r="CCL241" s="297"/>
      <c r="CCM241" s="297"/>
      <c r="CCN241" s="297"/>
      <c r="CCO241" s="297"/>
      <c r="CCP241" s="297"/>
      <c r="CCQ241" s="297"/>
      <c r="CCR241" s="297"/>
      <c r="CCS241" s="297"/>
      <c r="CCT241" s="297"/>
      <c r="CCU241" s="297"/>
      <c r="CCV241" s="297"/>
      <c r="CCW241" s="297"/>
      <c r="CCX241" s="297"/>
      <c r="CCY241" s="297"/>
      <c r="CCZ241" s="297"/>
      <c r="CDA241" s="297"/>
      <c r="CDB241" s="297"/>
      <c r="CDC241" s="297"/>
      <c r="CDD241" s="297"/>
      <c r="CDE241" s="297"/>
      <c r="CDF241" s="297"/>
      <c r="CDG241" s="297"/>
      <c r="CDH241" s="297"/>
      <c r="CDI241" s="297"/>
      <c r="CDJ241" s="297"/>
      <c r="CDK241" s="297"/>
      <c r="CDL241" s="297"/>
      <c r="CDM241" s="297"/>
      <c r="CDN241" s="297"/>
      <c r="CDO241" s="297"/>
      <c r="CDP241" s="297"/>
      <c r="CDQ241" s="297"/>
      <c r="CDR241" s="297"/>
      <c r="CDS241" s="297"/>
      <c r="CDT241" s="297"/>
      <c r="CDU241" s="297"/>
      <c r="CDV241" s="297"/>
      <c r="CDW241" s="297"/>
      <c r="CDX241" s="297"/>
      <c r="CDY241" s="297"/>
      <c r="CDZ241" s="297"/>
      <c r="CEA241" s="297"/>
      <c r="CEB241" s="297"/>
      <c r="CEC241" s="297"/>
      <c r="CED241" s="297"/>
      <c r="CEE241" s="297"/>
      <c r="CEF241" s="297"/>
      <c r="CEG241" s="297"/>
      <c r="CEH241" s="297"/>
      <c r="CEI241" s="297"/>
      <c r="CEJ241" s="297"/>
      <c r="CEK241" s="297"/>
      <c r="CEL241" s="297"/>
      <c r="CEM241" s="297"/>
      <c r="CEN241" s="297"/>
      <c r="CEO241" s="297"/>
      <c r="CEP241" s="297"/>
      <c r="CEQ241" s="297"/>
      <c r="CER241" s="297"/>
      <c r="CES241" s="297"/>
      <c r="CET241" s="297"/>
      <c r="CEU241" s="297"/>
      <c r="CEV241" s="297"/>
      <c r="CEW241" s="297"/>
      <c r="CEX241" s="297"/>
      <c r="CEY241" s="297"/>
      <c r="CEZ241" s="297"/>
      <c r="CFA241" s="297"/>
      <c r="CFB241" s="297"/>
      <c r="CFC241" s="297"/>
      <c r="CFD241" s="297"/>
      <c r="CFE241" s="297"/>
      <c r="CFF241" s="297"/>
      <c r="CFG241" s="297"/>
      <c r="CFH241" s="297"/>
      <c r="CFI241" s="297"/>
      <c r="CFJ241" s="297"/>
      <c r="CFK241" s="297"/>
      <c r="CFL241" s="297"/>
      <c r="CFM241" s="297"/>
      <c r="CFN241" s="297"/>
      <c r="CFO241" s="297"/>
      <c r="CFP241" s="297"/>
      <c r="CFQ241" s="297"/>
      <c r="CFR241" s="297"/>
      <c r="CFS241" s="297"/>
      <c r="CFT241" s="297"/>
      <c r="CFU241" s="297"/>
      <c r="CFV241" s="297"/>
      <c r="CFW241" s="297"/>
      <c r="CFX241" s="297"/>
      <c r="CFY241" s="297"/>
      <c r="CFZ241" s="297"/>
      <c r="CGA241" s="297"/>
      <c r="CGB241" s="297"/>
      <c r="CGC241" s="297"/>
      <c r="CGD241" s="297"/>
      <c r="CGE241" s="297"/>
      <c r="CGF241" s="297"/>
      <c r="CGG241" s="297"/>
      <c r="CGH241" s="297"/>
      <c r="CGI241" s="297"/>
      <c r="CGJ241" s="297"/>
      <c r="CGK241" s="297"/>
      <c r="CGL241" s="297"/>
      <c r="CGM241" s="297"/>
      <c r="CGN241" s="297"/>
      <c r="CGO241" s="297"/>
      <c r="CGP241" s="297"/>
      <c r="CGQ241" s="297"/>
      <c r="CGR241" s="297"/>
      <c r="CGS241" s="297"/>
      <c r="CGT241" s="297"/>
      <c r="CGU241" s="297"/>
      <c r="CGV241" s="297"/>
      <c r="CGW241" s="297"/>
      <c r="CGX241" s="297"/>
      <c r="CGY241" s="297"/>
      <c r="CGZ241" s="297"/>
      <c r="CHA241" s="297"/>
      <c r="CHB241" s="297"/>
      <c r="CHC241" s="297"/>
      <c r="CHD241" s="297"/>
      <c r="CHE241" s="297"/>
      <c r="CHF241" s="297"/>
      <c r="CHG241" s="297"/>
      <c r="CHH241" s="297"/>
      <c r="CHI241" s="297"/>
      <c r="CHJ241" s="297"/>
      <c r="CHK241" s="297"/>
      <c r="CHL241" s="297"/>
      <c r="CHM241" s="297"/>
      <c r="CHN241" s="297"/>
      <c r="CHO241" s="297"/>
      <c r="CHP241" s="297"/>
      <c r="CHQ241" s="297"/>
      <c r="CHR241" s="297"/>
      <c r="CHS241" s="297"/>
      <c r="CHT241" s="297"/>
      <c r="CHU241" s="297"/>
      <c r="CHV241" s="297"/>
      <c r="CHW241" s="297"/>
      <c r="CHX241" s="297"/>
      <c r="CHY241" s="297"/>
      <c r="CHZ241" s="297"/>
      <c r="CIA241" s="297"/>
      <c r="CIB241" s="297"/>
      <c r="CIC241" s="297"/>
      <c r="CID241" s="297"/>
      <c r="CIE241" s="297"/>
      <c r="CIF241" s="297"/>
      <c r="CIG241" s="297"/>
      <c r="CIH241" s="297"/>
      <c r="CII241" s="297"/>
      <c r="CIJ241" s="297"/>
      <c r="CIK241" s="297"/>
      <c r="CIL241" s="297"/>
      <c r="CIM241" s="297"/>
      <c r="CIN241" s="297"/>
      <c r="CIO241" s="297"/>
      <c r="CIP241" s="297"/>
      <c r="CIQ241" s="297"/>
      <c r="CIR241" s="297"/>
      <c r="CIS241" s="297"/>
      <c r="CIT241" s="297"/>
      <c r="CIU241" s="297"/>
      <c r="CIV241" s="297"/>
      <c r="CIW241" s="297"/>
      <c r="CIX241" s="297"/>
      <c r="CIY241" s="297"/>
      <c r="CIZ241" s="297"/>
      <c r="CJA241" s="297"/>
      <c r="CJB241" s="297"/>
      <c r="CJC241" s="297"/>
      <c r="CJD241" s="297"/>
      <c r="CJE241" s="297"/>
      <c r="CJF241" s="297"/>
      <c r="CJG241" s="297"/>
      <c r="CJH241" s="297"/>
      <c r="CJI241" s="297"/>
      <c r="CJJ241" s="297"/>
      <c r="CJK241" s="297"/>
      <c r="CJL241" s="297"/>
      <c r="CJM241" s="297"/>
      <c r="CJN241" s="297"/>
      <c r="CJO241" s="297"/>
      <c r="CJP241" s="297"/>
      <c r="CJQ241" s="297"/>
      <c r="CJR241" s="297"/>
      <c r="CJS241" s="297"/>
      <c r="CJT241" s="297"/>
      <c r="CJU241" s="297"/>
      <c r="CJV241" s="297"/>
      <c r="CJW241" s="297"/>
      <c r="CJX241" s="297"/>
      <c r="CJY241" s="297"/>
      <c r="CJZ241" s="297"/>
      <c r="CKA241" s="297"/>
      <c r="CKB241" s="297"/>
      <c r="CKC241" s="297"/>
      <c r="CKD241" s="297"/>
      <c r="CKE241" s="297"/>
      <c r="CKF241" s="297"/>
      <c r="CKG241" s="297"/>
      <c r="CKH241" s="297"/>
      <c r="CKI241" s="297"/>
      <c r="CKJ241" s="297"/>
      <c r="CKK241" s="297"/>
      <c r="CKL241" s="297"/>
      <c r="CKM241" s="297"/>
      <c r="CKN241" s="297"/>
      <c r="CKO241" s="297"/>
      <c r="CKP241" s="297"/>
      <c r="CKQ241" s="297"/>
      <c r="CKR241" s="297"/>
      <c r="CKS241" s="297"/>
      <c r="CKT241" s="297"/>
      <c r="CKU241" s="297"/>
      <c r="CKV241" s="297"/>
      <c r="CKW241" s="297"/>
      <c r="CKX241" s="297"/>
      <c r="CKY241" s="297"/>
      <c r="CKZ241" s="297"/>
      <c r="CLA241" s="297"/>
      <c r="CLB241" s="297"/>
      <c r="CLC241" s="297"/>
      <c r="CLD241" s="297"/>
      <c r="CLE241" s="297"/>
      <c r="CLF241" s="297"/>
      <c r="CLG241" s="297"/>
      <c r="CLH241" s="297"/>
      <c r="CLI241" s="297"/>
      <c r="CLJ241" s="297"/>
      <c r="CLK241" s="297"/>
      <c r="CLL241" s="297"/>
      <c r="CLM241" s="297"/>
      <c r="CLN241" s="297"/>
      <c r="CLO241" s="297"/>
      <c r="CLP241" s="297"/>
      <c r="CLQ241" s="297"/>
      <c r="CLR241" s="297"/>
      <c r="CLS241" s="297"/>
      <c r="CLT241" s="297"/>
      <c r="CLU241" s="297"/>
      <c r="CLV241" s="297"/>
      <c r="CLW241" s="297"/>
      <c r="CLX241" s="297"/>
      <c r="CLY241" s="297"/>
      <c r="CLZ241" s="297"/>
      <c r="CMA241" s="297"/>
      <c r="CMB241" s="297"/>
      <c r="CMC241" s="297"/>
      <c r="CMD241" s="297"/>
      <c r="CME241" s="297"/>
      <c r="CMF241" s="297"/>
      <c r="CMG241" s="297"/>
      <c r="CMH241" s="297"/>
      <c r="CMI241" s="297"/>
      <c r="CMJ241" s="297"/>
      <c r="CMK241" s="297"/>
      <c r="CML241" s="297"/>
      <c r="CMM241" s="297"/>
      <c r="CMN241" s="297"/>
      <c r="CMO241" s="297"/>
      <c r="CMP241" s="297"/>
      <c r="CMQ241" s="297"/>
      <c r="CMR241" s="297"/>
      <c r="CMS241" s="297"/>
      <c r="CMT241" s="297"/>
      <c r="CMU241" s="297"/>
      <c r="CMV241" s="297"/>
      <c r="CMW241" s="297"/>
      <c r="CMX241" s="297"/>
      <c r="CMY241" s="297"/>
      <c r="CMZ241" s="297"/>
      <c r="CNA241" s="297"/>
      <c r="CNB241" s="297"/>
      <c r="CNC241" s="297"/>
      <c r="CND241" s="297"/>
      <c r="CNE241" s="297"/>
      <c r="CNF241" s="297"/>
      <c r="CNG241" s="297"/>
      <c r="CNH241" s="297"/>
      <c r="CNI241" s="297"/>
      <c r="CNJ241" s="297"/>
      <c r="CNK241" s="297"/>
      <c r="CNL241" s="297"/>
      <c r="CNM241" s="297"/>
      <c r="CNN241" s="297"/>
      <c r="CNO241" s="297"/>
      <c r="CNP241" s="297"/>
      <c r="CNQ241" s="297"/>
      <c r="CNR241" s="297"/>
      <c r="CNS241" s="297"/>
      <c r="CNT241" s="297"/>
      <c r="CNU241" s="297"/>
      <c r="CNV241" s="297"/>
      <c r="CNW241" s="297"/>
      <c r="CNX241" s="297"/>
      <c r="CNY241" s="297"/>
      <c r="CNZ241" s="297"/>
      <c r="COA241" s="297"/>
      <c r="COB241" s="297"/>
      <c r="COC241" s="297"/>
      <c r="COD241" s="297"/>
      <c r="COE241" s="297"/>
      <c r="COF241" s="297"/>
      <c r="COG241" s="297"/>
      <c r="COH241" s="297"/>
      <c r="COI241" s="297"/>
      <c r="COJ241" s="297"/>
      <c r="COK241" s="297"/>
      <c r="COL241" s="297"/>
      <c r="COM241" s="297"/>
      <c r="CON241" s="297"/>
      <c r="COO241" s="297"/>
      <c r="COP241" s="297"/>
      <c r="COQ241" s="297"/>
      <c r="COR241" s="297"/>
      <c r="COS241" s="297"/>
      <c r="COT241" s="297"/>
      <c r="COU241" s="297"/>
      <c r="COV241" s="297"/>
      <c r="COW241" s="297"/>
      <c r="COX241" s="297"/>
      <c r="COY241" s="297"/>
      <c r="COZ241" s="297"/>
      <c r="CPA241" s="297"/>
      <c r="CPB241" s="297"/>
      <c r="CPC241" s="297"/>
      <c r="CPD241" s="297"/>
      <c r="CPE241" s="297"/>
      <c r="CPF241" s="297"/>
      <c r="CPG241" s="297"/>
      <c r="CPH241" s="297"/>
      <c r="CPI241" s="297"/>
      <c r="CPJ241" s="297"/>
      <c r="CPK241" s="297"/>
      <c r="CPL241" s="297"/>
      <c r="CPM241" s="297"/>
      <c r="CPN241" s="297"/>
      <c r="CPO241" s="297"/>
      <c r="CPP241" s="297"/>
      <c r="CPQ241" s="297"/>
      <c r="CPR241" s="297"/>
      <c r="CPS241" s="297"/>
      <c r="CPT241" s="297"/>
      <c r="CPU241" s="297"/>
      <c r="CPV241" s="297"/>
      <c r="CPW241" s="297"/>
      <c r="CPX241" s="297"/>
      <c r="CPY241" s="297"/>
      <c r="CPZ241" s="297"/>
      <c r="CQA241" s="297"/>
      <c r="CQB241" s="297"/>
      <c r="CQC241" s="297"/>
      <c r="CQD241" s="297"/>
      <c r="CQE241" s="297"/>
      <c r="CQF241" s="297"/>
      <c r="CQG241" s="297"/>
      <c r="CQH241" s="297"/>
      <c r="CQI241" s="297"/>
      <c r="CQJ241" s="297"/>
      <c r="CQK241" s="297"/>
      <c r="CQL241" s="297"/>
      <c r="CQM241" s="297"/>
      <c r="CQN241" s="297"/>
      <c r="CQO241" s="297"/>
      <c r="CQP241" s="297"/>
      <c r="CQQ241" s="297"/>
      <c r="CQR241" s="297"/>
      <c r="CQS241" s="297"/>
      <c r="CQT241" s="297"/>
      <c r="CQU241" s="297"/>
      <c r="CQV241" s="297"/>
      <c r="CQW241" s="297"/>
      <c r="CQX241" s="297"/>
      <c r="CQY241" s="297"/>
      <c r="CQZ241" s="297"/>
      <c r="CRA241" s="297"/>
      <c r="CRB241" s="297"/>
      <c r="CRC241" s="297"/>
      <c r="CRD241" s="297"/>
      <c r="CRE241" s="297"/>
      <c r="CRF241" s="297"/>
      <c r="CRG241" s="297"/>
      <c r="CRH241" s="297"/>
      <c r="CRI241" s="297"/>
      <c r="CRJ241" s="297"/>
      <c r="CRK241" s="297"/>
      <c r="CRL241" s="297"/>
      <c r="CRM241" s="297"/>
      <c r="CRN241" s="297"/>
      <c r="CRO241" s="297"/>
      <c r="CRP241" s="297"/>
      <c r="CRQ241" s="297"/>
      <c r="CRR241" s="297"/>
      <c r="CRS241" s="297"/>
      <c r="CRT241" s="297"/>
      <c r="CRU241" s="297"/>
      <c r="CRV241" s="297"/>
      <c r="CRW241" s="297"/>
      <c r="CRX241" s="297"/>
      <c r="CRY241" s="297"/>
      <c r="CRZ241" s="297"/>
      <c r="CSA241" s="297"/>
      <c r="CSB241" s="297"/>
      <c r="CSC241" s="297"/>
      <c r="CSD241" s="297"/>
      <c r="CSE241" s="297"/>
      <c r="CSF241" s="297"/>
      <c r="CSG241" s="297"/>
      <c r="CSH241" s="297"/>
      <c r="CSI241" s="297"/>
      <c r="CSJ241" s="297"/>
      <c r="CSK241" s="297"/>
      <c r="CSL241" s="297"/>
      <c r="CSM241" s="297"/>
      <c r="CSN241" s="297"/>
      <c r="CSO241" s="297"/>
      <c r="CSP241" s="297"/>
      <c r="CSQ241" s="297"/>
      <c r="CSR241" s="297"/>
      <c r="CSS241" s="297"/>
      <c r="CST241" s="297"/>
      <c r="CSU241" s="297"/>
      <c r="CSV241" s="297"/>
      <c r="CSW241" s="297"/>
      <c r="CSX241" s="297"/>
      <c r="CSY241" s="297"/>
      <c r="CSZ241" s="297"/>
      <c r="CTA241" s="297"/>
      <c r="CTB241" s="297"/>
      <c r="CTC241" s="297"/>
      <c r="CTD241" s="297"/>
      <c r="CTE241" s="297"/>
      <c r="CTF241" s="297"/>
      <c r="CTG241" s="297"/>
      <c r="CTH241" s="297"/>
      <c r="CTI241" s="297"/>
      <c r="CTJ241" s="297"/>
      <c r="CTK241" s="297"/>
      <c r="CTL241" s="297"/>
      <c r="CTM241" s="297"/>
      <c r="CTN241" s="297"/>
      <c r="CTO241" s="297"/>
      <c r="CTP241" s="297"/>
      <c r="CTQ241" s="297"/>
      <c r="CTR241" s="297"/>
      <c r="CTS241" s="297"/>
      <c r="CTT241" s="297"/>
      <c r="CTU241" s="297"/>
      <c r="CTV241" s="297"/>
      <c r="CTW241" s="297"/>
      <c r="CTX241" s="297"/>
      <c r="CTY241" s="297"/>
      <c r="CTZ241" s="297"/>
      <c r="CUA241" s="297"/>
      <c r="CUB241" s="297"/>
      <c r="CUC241" s="297"/>
      <c r="CUD241" s="297"/>
      <c r="CUE241" s="297"/>
      <c r="CUF241" s="297"/>
      <c r="CUG241" s="297"/>
      <c r="CUH241" s="297"/>
      <c r="CUI241" s="297"/>
      <c r="CUJ241" s="297"/>
      <c r="CUK241" s="297"/>
      <c r="CUL241" s="297"/>
      <c r="CUM241" s="297"/>
      <c r="CUN241" s="297"/>
      <c r="CUO241" s="297"/>
      <c r="CUP241" s="297"/>
      <c r="CUQ241" s="297"/>
      <c r="CUR241" s="297"/>
      <c r="CUS241" s="297"/>
      <c r="CUT241" s="297"/>
      <c r="CUU241" s="297"/>
      <c r="CUV241" s="297"/>
      <c r="CUW241" s="297"/>
      <c r="CUX241" s="297"/>
      <c r="CUY241" s="297"/>
      <c r="CUZ241" s="297"/>
      <c r="CVA241" s="297"/>
      <c r="CVB241" s="297"/>
      <c r="CVC241" s="297"/>
      <c r="CVD241" s="297"/>
      <c r="CVE241" s="297"/>
      <c r="CVF241" s="297"/>
      <c r="CVG241" s="297"/>
      <c r="CVH241" s="297"/>
      <c r="CVI241" s="297"/>
      <c r="CVJ241" s="297"/>
      <c r="CVK241" s="297"/>
      <c r="CVL241" s="297"/>
      <c r="CVM241" s="297"/>
      <c r="CVN241" s="297"/>
      <c r="CVO241" s="297"/>
      <c r="CVP241" s="297"/>
      <c r="CVQ241" s="297"/>
      <c r="CVR241" s="297"/>
      <c r="CVS241" s="297"/>
      <c r="CVT241" s="297"/>
      <c r="CVU241" s="297"/>
      <c r="CVV241" s="297"/>
      <c r="CVW241" s="297"/>
      <c r="CVX241" s="297"/>
      <c r="CVY241" s="297"/>
      <c r="CVZ241" s="297"/>
      <c r="CWA241" s="297"/>
      <c r="CWB241" s="297"/>
      <c r="CWC241" s="297"/>
      <c r="CWD241" s="297"/>
      <c r="CWE241" s="297"/>
      <c r="CWF241" s="297"/>
      <c r="CWG241" s="297"/>
      <c r="CWH241" s="297"/>
      <c r="CWI241" s="297"/>
      <c r="CWJ241" s="297"/>
      <c r="CWK241" s="297"/>
      <c r="CWL241" s="297"/>
      <c r="CWM241" s="297"/>
      <c r="CWN241" s="297"/>
      <c r="CWO241" s="297"/>
      <c r="CWP241" s="297"/>
      <c r="CWQ241" s="297"/>
      <c r="CWR241" s="297"/>
      <c r="CWS241" s="297"/>
      <c r="CWT241" s="297"/>
      <c r="CWU241" s="297"/>
      <c r="CWV241" s="297"/>
      <c r="CWW241" s="297"/>
      <c r="CWX241" s="297"/>
      <c r="CWY241" s="297"/>
      <c r="CWZ241" s="297"/>
      <c r="CXA241" s="297"/>
      <c r="CXB241" s="297"/>
      <c r="CXC241" s="297"/>
      <c r="CXD241" s="297"/>
      <c r="CXE241" s="297"/>
      <c r="CXF241" s="297"/>
      <c r="CXG241" s="297"/>
      <c r="CXH241" s="297"/>
      <c r="CXI241" s="297"/>
      <c r="CXJ241" s="297"/>
      <c r="CXK241" s="297"/>
      <c r="CXL241" s="297"/>
      <c r="CXM241" s="297"/>
      <c r="CXN241" s="297"/>
      <c r="CXO241" s="297"/>
      <c r="CXP241" s="297"/>
      <c r="CXQ241" s="297"/>
      <c r="CXR241" s="297"/>
      <c r="CXS241" s="297"/>
      <c r="CXT241" s="297"/>
      <c r="CXU241" s="297"/>
      <c r="CXV241" s="297"/>
      <c r="CXW241" s="297"/>
      <c r="CXX241" s="297"/>
      <c r="CXY241" s="297"/>
      <c r="CXZ241" s="297"/>
      <c r="CYA241" s="297"/>
      <c r="CYB241" s="297"/>
      <c r="CYC241" s="297"/>
      <c r="CYD241" s="297"/>
      <c r="CYE241" s="297"/>
      <c r="CYF241" s="297"/>
      <c r="CYG241" s="297"/>
      <c r="CYH241" s="297"/>
      <c r="CYI241" s="297"/>
      <c r="CYJ241" s="297"/>
      <c r="CYK241" s="297"/>
      <c r="CYL241" s="297"/>
      <c r="CYM241" s="297"/>
      <c r="CYN241" s="297"/>
      <c r="CYO241" s="297"/>
      <c r="CYP241" s="297"/>
      <c r="CYQ241" s="297"/>
      <c r="CYR241" s="297"/>
      <c r="CYS241" s="297"/>
      <c r="CYT241" s="297"/>
      <c r="CYU241" s="297"/>
      <c r="CYV241" s="297"/>
      <c r="CYW241" s="297"/>
      <c r="CYX241" s="297"/>
      <c r="CYY241" s="297"/>
      <c r="CYZ241" s="297"/>
      <c r="CZA241" s="297"/>
      <c r="CZB241" s="297"/>
      <c r="CZC241" s="297"/>
      <c r="CZD241" s="297"/>
      <c r="CZE241" s="297"/>
      <c r="CZF241" s="297"/>
      <c r="CZG241" s="297"/>
      <c r="CZH241" s="297"/>
      <c r="CZI241" s="297"/>
      <c r="CZJ241" s="297"/>
      <c r="CZK241" s="297"/>
      <c r="CZL241" s="297"/>
      <c r="CZM241" s="297"/>
      <c r="CZN241" s="297"/>
      <c r="CZO241" s="297"/>
      <c r="CZP241" s="297"/>
      <c r="CZQ241" s="297"/>
      <c r="CZR241" s="297"/>
      <c r="CZS241" s="297"/>
      <c r="CZT241" s="297"/>
      <c r="CZU241" s="297"/>
      <c r="CZV241" s="297"/>
      <c r="CZW241" s="297"/>
      <c r="CZX241" s="297"/>
      <c r="CZY241" s="297"/>
      <c r="CZZ241" s="297"/>
      <c r="DAA241" s="297"/>
      <c r="DAB241" s="297"/>
      <c r="DAC241" s="297"/>
      <c r="DAD241" s="297"/>
      <c r="DAE241" s="297"/>
      <c r="DAF241" s="297"/>
      <c r="DAG241" s="297"/>
      <c r="DAH241" s="297"/>
      <c r="DAI241" s="297"/>
      <c r="DAJ241" s="297"/>
      <c r="DAK241" s="297"/>
      <c r="DAL241" s="297"/>
      <c r="DAM241" s="297"/>
      <c r="DAN241" s="297"/>
      <c r="DAO241" s="297"/>
      <c r="DAP241" s="297"/>
      <c r="DAQ241" s="297"/>
      <c r="DAR241" s="297"/>
      <c r="DAS241" s="297"/>
      <c r="DAT241" s="297"/>
      <c r="DAU241" s="297"/>
      <c r="DAV241" s="297"/>
      <c r="DAW241" s="297"/>
      <c r="DAX241" s="297"/>
      <c r="DAY241" s="297"/>
      <c r="DAZ241" s="297"/>
      <c r="DBA241" s="297"/>
      <c r="DBB241" s="297"/>
      <c r="DBC241" s="297"/>
      <c r="DBD241" s="297"/>
      <c r="DBE241" s="297"/>
      <c r="DBF241" s="297"/>
      <c r="DBG241" s="297"/>
      <c r="DBH241" s="297"/>
      <c r="DBI241" s="297"/>
      <c r="DBJ241" s="297"/>
      <c r="DBK241" s="297"/>
      <c r="DBL241" s="297"/>
      <c r="DBM241" s="297"/>
      <c r="DBN241" s="297"/>
      <c r="DBO241" s="297"/>
      <c r="DBP241" s="297"/>
      <c r="DBQ241" s="297"/>
      <c r="DBR241" s="297"/>
      <c r="DBS241" s="297"/>
      <c r="DBT241" s="297"/>
      <c r="DBU241" s="297"/>
      <c r="DBV241" s="297"/>
      <c r="DBW241" s="297"/>
      <c r="DBX241" s="297"/>
      <c r="DBY241" s="297"/>
      <c r="DBZ241" s="297"/>
      <c r="DCA241" s="297"/>
      <c r="DCB241" s="297"/>
      <c r="DCC241" s="297"/>
      <c r="DCD241" s="297"/>
      <c r="DCE241" s="297"/>
      <c r="DCF241" s="297"/>
      <c r="DCG241" s="297"/>
      <c r="DCH241" s="297"/>
      <c r="DCI241" s="297"/>
      <c r="DCJ241" s="297"/>
      <c r="DCK241" s="297"/>
      <c r="DCL241" s="297"/>
      <c r="DCM241" s="297"/>
      <c r="DCN241" s="297"/>
      <c r="DCO241" s="297"/>
      <c r="DCP241" s="297"/>
      <c r="DCQ241" s="297"/>
      <c r="DCR241" s="297"/>
      <c r="DCS241" s="297"/>
      <c r="DCT241" s="297"/>
      <c r="DCU241" s="297"/>
      <c r="DCV241" s="297"/>
      <c r="DCW241" s="297"/>
      <c r="DCX241" s="297"/>
      <c r="DCY241" s="297"/>
      <c r="DCZ241" s="297"/>
      <c r="DDA241" s="297"/>
      <c r="DDB241" s="297"/>
      <c r="DDC241" s="297"/>
      <c r="DDD241" s="297"/>
      <c r="DDE241" s="297"/>
      <c r="DDF241" s="297"/>
      <c r="DDG241" s="297"/>
      <c r="DDH241" s="297"/>
      <c r="DDI241" s="297"/>
      <c r="DDJ241" s="297"/>
      <c r="DDK241" s="297"/>
      <c r="DDL241" s="297"/>
      <c r="DDM241" s="297"/>
      <c r="DDN241" s="297"/>
      <c r="DDO241" s="297"/>
      <c r="DDP241" s="297"/>
      <c r="DDQ241" s="297"/>
      <c r="DDR241" s="297"/>
      <c r="DDS241" s="297"/>
      <c r="DDT241" s="297"/>
      <c r="DDU241" s="297"/>
      <c r="DDV241" s="297"/>
      <c r="DDW241" s="297"/>
      <c r="DDX241" s="297"/>
      <c r="DDY241" s="297"/>
      <c r="DDZ241" s="297"/>
      <c r="DEA241" s="297"/>
      <c r="DEB241" s="297"/>
      <c r="DEC241" s="297"/>
      <c r="DED241" s="297"/>
      <c r="DEE241" s="297"/>
      <c r="DEF241" s="297"/>
      <c r="DEG241" s="297"/>
      <c r="DEH241" s="297"/>
      <c r="DEI241" s="297"/>
      <c r="DEJ241" s="297"/>
      <c r="DEK241" s="297"/>
      <c r="DEL241" s="297"/>
      <c r="DEM241" s="297"/>
      <c r="DEN241" s="297"/>
      <c r="DEO241" s="297"/>
      <c r="DEP241" s="297"/>
      <c r="DEQ241" s="297"/>
      <c r="DER241" s="297"/>
      <c r="DES241" s="297"/>
      <c r="DET241" s="297"/>
      <c r="DEU241" s="297"/>
      <c r="DEV241" s="297"/>
      <c r="DEW241" s="297"/>
      <c r="DEX241" s="297"/>
      <c r="DEY241" s="297"/>
      <c r="DEZ241" s="297"/>
      <c r="DFA241" s="297"/>
      <c r="DFB241" s="297"/>
      <c r="DFC241" s="297"/>
      <c r="DFD241" s="297"/>
      <c r="DFE241" s="297"/>
      <c r="DFF241" s="297"/>
      <c r="DFG241" s="297"/>
      <c r="DFH241" s="297"/>
      <c r="DFI241" s="297"/>
      <c r="DFJ241" s="297"/>
      <c r="DFK241" s="297"/>
      <c r="DFL241" s="297"/>
      <c r="DFM241" s="297"/>
      <c r="DFN241" s="297"/>
      <c r="DFO241" s="297"/>
      <c r="DFP241" s="297"/>
      <c r="DFQ241" s="297"/>
      <c r="DFR241" s="297"/>
      <c r="DFS241" s="297"/>
      <c r="DFT241" s="297"/>
      <c r="DFU241" s="297"/>
      <c r="DFV241" s="297"/>
      <c r="DFW241" s="297"/>
      <c r="DFX241" s="297"/>
      <c r="DFY241" s="297"/>
      <c r="DFZ241" s="297"/>
      <c r="DGA241" s="297"/>
      <c r="DGB241" s="297"/>
      <c r="DGC241" s="297"/>
      <c r="DGD241" s="297"/>
      <c r="DGE241" s="297"/>
      <c r="DGF241" s="297"/>
      <c r="DGG241" s="297"/>
      <c r="DGH241" s="297"/>
      <c r="DGI241" s="297"/>
      <c r="DGJ241" s="297"/>
      <c r="DGK241" s="297"/>
      <c r="DGL241" s="297"/>
      <c r="DGM241" s="297"/>
      <c r="DGN241" s="297"/>
      <c r="DGO241" s="297"/>
      <c r="DGP241" s="297"/>
      <c r="DGQ241" s="297"/>
      <c r="DGR241" s="297"/>
      <c r="DGS241" s="297"/>
      <c r="DGT241" s="297"/>
      <c r="DGU241" s="297"/>
      <c r="DGV241" s="297"/>
      <c r="DGW241" s="297"/>
      <c r="DGX241" s="297"/>
      <c r="DGY241" s="297"/>
      <c r="DGZ241" s="297"/>
      <c r="DHA241" s="297"/>
      <c r="DHB241" s="297"/>
      <c r="DHC241" s="297"/>
      <c r="DHD241" s="297"/>
      <c r="DHE241" s="297"/>
      <c r="DHF241" s="297"/>
      <c r="DHG241" s="297"/>
      <c r="DHH241" s="297"/>
      <c r="DHI241" s="297"/>
      <c r="DHJ241" s="297"/>
      <c r="DHK241" s="297"/>
      <c r="DHL241" s="297"/>
      <c r="DHM241" s="297"/>
      <c r="DHN241" s="297"/>
      <c r="DHO241" s="297"/>
      <c r="DHP241" s="297"/>
      <c r="DHQ241" s="297"/>
      <c r="DHR241" s="297"/>
      <c r="DHS241" s="297"/>
      <c r="DHT241" s="297"/>
      <c r="DHU241" s="297"/>
      <c r="DHV241" s="297"/>
      <c r="DHW241" s="297"/>
      <c r="DHX241" s="297"/>
      <c r="DHY241" s="297"/>
      <c r="DHZ241" s="297"/>
      <c r="DIA241" s="297"/>
      <c r="DIB241" s="297"/>
      <c r="DIC241" s="297"/>
      <c r="DID241" s="297"/>
      <c r="DIE241" s="297"/>
      <c r="DIF241" s="297"/>
      <c r="DIG241" s="297"/>
      <c r="DIH241" s="297"/>
      <c r="DII241" s="297"/>
      <c r="DIJ241" s="297"/>
      <c r="DIK241" s="297"/>
      <c r="DIL241" s="297"/>
      <c r="DIM241" s="297"/>
      <c r="DIN241" s="297"/>
      <c r="DIO241" s="297"/>
      <c r="DIP241" s="297"/>
      <c r="DIQ241" s="297"/>
      <c r="DIR241" s="297"/>
      <c r="DIS241" s="297"/>
      <c r="DIT241" s="297"/>
      <c r="DIU241" s="297"/>
      <c r="DIV241" s="297"/>
      <c r="DIW241" s="297"/>
      <c r="DIX241" s="297"/>
      <c r="DIY241" s="297"/>
      <c r="DIZ241" s="297"/>
      <c r="DJA241" s="297"/>
      <c r="DJB241" s="297"/>
      <c r="DJC241" s="297"/>
      <c r="DJD241" s="297"/>
      <c r="DJE241" s="297"/>
      <c r="DJF241" s="297"/>
      <c r="DJG241" s="297"/>
      <c r="DJH241" s="297"/>
      <c r="DJI241" s="297"/>
      <c r="DJJ241" s="297"/>
      <c r="DJK241" s="297"/>
      <c r="DJL241" s="297"/>
      <c r="DJM241" s="297"/>
      <c r="DJN241" s="297"/>
      <c r="DJO241" s="297"/>
      <c r="DJP241" s="297"/>
      <c r="DJQ241" s="297"/>
      <c r="DJR241" s="297"/>
      <c r="DJS241" s="297"/>
      <c r="DJT241" s="297"/>
      <c r="DJU241" s="297"/>
      <c r="DJV241" s="297"/>
      <c r="DJW241" s="297"/>
      <c r="DJX241" s="297"/>
      <c r="DJY241" s="297"/>
      <c r="DJZ241" s="297"/>
      <c r="DKA241" s="297"/>
      <c r="DKB241" s="297"/>
      <c r="DKC241" s="297"/>
      <c r="DKD241" s="297"/>
      <c r="DKE241" s="297"/>
      <c r="DKF241" s="297"/>
      <c r="DKG241" s="297"/>
      <c r="DKH241" s="297"/>
      <c r="DKI241" s="297"/>
      <c r="DKJ241" s="297"/>
      <c r="DKK241" s="297"/>
      <c r="DKL241" s="297"/>
      <c r="DKM241" s="297"/>
      <c r="DKN241" s="297"/>
      <c r="DKO241" s="297"/>
      <c r="DKP241" s="297"/>
      <c r="DKQ241" s="297"/>
      <c r="DKR241" s="297"/>
      <c r="DKS241" s="297"/>
      <c r="DKT241" s="297"/>
      <c r="DKU241" s="297"/>
      <c r="DKV241" s="297"/>
      <c r="DKW241" s="297"/>
      <c r="DKX241" s="297"/>
      <c r="DKY241" s="297"/>
      <c r="DKZ241" s="297"/>
      <c r="DLA241" s="297"/>
      <c r="DLB241" s="297"/>
      <c r="DLC241" s="297"/>
      <c r="DLD241" s="297"/>
      <c r="DLE241" s="297"/>
      <c r="DLF241" s="297"/>
      <c r="DLG241" s="297"/>
      <c r="DLH241" s="297"/>
      <c r="DLI241" s="297"/>
      <c r="DLJ241" s="297"/>
      <c r="DLK241" s="297"/>
      <c r="DLL241" s="297"/>
      <c r="DLM241" s="297"/>
      <c r="DLN241" s="297"/>
      <c r="DLO241" s="297"/>
      <c r="DLP241" s="297"/>
      <c r="DLQ241" s="297"/>
      <c r="DLR241" s="297"/>
      <c r="DLS241" s="297"/>
      <c r="DLT241" s="297"/>
      <c r="DLU241" s="297"/>
      <c r="DLV241" s="297"/>
      <c r="DLW241" s="297"/>
      <c r="DLX241" s="297"/>
      <c r="DLY241" s="297"/>
      <c r="DLZ241" s="297"/>
      <c r="DMA241" s="297"/>
      <c r="DMB241" s="297"/>
      <c r="DMC241" s="297"/>
      <c r="DMD241" s="297"/>
      <c r="DME241" s="297"/>
      <c r="DMF241" s="297"/>
      <c r="DMG241" s="297"/>
      <c r="DMH241" s="297"/>
      <c r="DMI241" s="297"/>
      <c r="DMJ241" s="297"/>
      <c r="DMK241" s="297"/>
      <c r="DML241" s="297"/>
      <c r="DMM241" s="297"/>
      <c r="DMN241" s="297"/>
      <c r="DMO241" s="297"/>
      <c r="DMP241" s="297"/>
      <c r="DMQ241" s="297"/>
      <c r="DMR241" s="297"/>
      <c r="DMS241" s="297"/>
      <c r="DMT241" s="297"/>
      <c r="DMU241" s="297"/>
      <c r="DMV241" s="297"/>
      <c r="DMW241" s="297"/>
      <c r="DMX241" s="297"/>
      <c r="DMY241" s="297"/>
      <c r="DMZ241" s="297"/>
      <c r="DNA241" s="297"/>
      <c r="DNB241" s="297"/>
      <c r="DNC241" s="297"/>
      <c r="DND241" s="297"/>
      <c r="DNE241" s="297"/>
      <c r="DNF241" s="297"/>
      <c r="DNG241" s="297"/>
      <c r="DNH241" s="297"/>
      <c r="DNI241" s="297"/>
      <c r="DNJ241" s="297"/>
      <c r="DNK241" s="297"/>
      <c r="DNL241" s="297"/>
      <c r="DNM241" s="297"/>
      <c r="DNN241" s="297"/>
      <c r="DNO241" s="297"/>
      <c r="DNP241" s="297"/>
      <c r="DNQ241" s="297"/>
      <c r="DNR241" s="297"/>
      <c r="DNS241" s="297"/>
      <c r="DNT241" s="297"/>
      <c r="DNU241" s="297"/>
      <c r="DNV241" s="297"/>
      <c r="DNW241" s="297"/>
      <c r="DNX241" s="297"/>
      <c r="DNY241" s="297"/>
      <c r="DNZ241" s="297"/>
      <c r="DOA241" s="297"/>
      <c r="DOB241" s="297"/>
      <c r="DOC241" s="297"/>
      <c r="DOD241" s="297"/>
      <c r="DOE241" s="297"/>
      <c r="DOF241" s="297"/>
      <c r="DOG241" s="297"/>
      <c r="DOH241" s="297"/>
      <c r="DOI241" s="297"/>
      <c r="DOJ241" s="297"/>
      <c r="DOK241" s="297"/>
      <c r="DOL241" s="297"/>
      <c r="DOM241" s="297"/>
      <c r="DON241" s="297"/>
      <c r="DOO241" s="297"/>
      <c r="DOP241" s="297"/>
      <c r="DOQ241" s="297"/>
      <c r="DOR241" s="297"/>
      <c r="DOS241" s="297"/>
      <c r="DOT241" s="297"/>
      <c r="DOU241" s="297"/>
      <c r="DOV241" s="297"/>
      <c r="DOW241" s="297"/>
      <c r="DOX241" s="297"/>
      <c r="DOY241" s="297"/>
      <c r="DOZ241" s="297"/>
      <c r="DPA241" s="297"/>
      <c r="DPB241" s="297"/>
      <c r="DPC241" s="297"/>
      <c r="DPD241" s="297"/>
      <c r="DPE241" s="297"/>
      <c r="DPF241" s="297"/>
      <c r="DPG241" s="297"/>
      <c r="DPH241" s="297"/>
      <c r="DPI241" s="297"/>
      <c r="DPJ241" s="297"/>
      <c r="DPK241" s="297"/>
      <c r="DPL241" s="297"/>
      <c r="DPM241" s="297"/>
      <c r="DPN241" s="297"/>
      <c r="DPO241" s="297"/>
      <c r="DPP241" s="297"/>
      <c r="DPQ241" s="297"/>
      <c r="DPR241" s="297"/>
      <c r="DPS241" s="297"/>
      <c r="DPT241" s="297"/>
      <c r="DPU241" s="297"/>
      <c r="DPV241" s="297"/>
      <c r="DPW241" s="297"/>
      <c r="DPX241" s="297"/>
      <c r="DPY241" s="297"/>
      <c r="DPZ241" s="297"/>
      <c r="DQA241" s="297"/>
      <c r="DQB241" s="297"/>
      <c r="DQC241" s="297"/>
      <c r="DQD241" s="297"/>
      <c r="DQE241" s="297"/>
      <c r="DQF241" s="297"/>
      <c r="DQG241" s="297"/>
      <c r="DQH241" s="297"/>
      <c r="DQI241" s="297"/>
      <c r="DQJ241" s="297"/>
      <c r="DQK241" s="297"/>
      <c r="DQL241" s="297"/>
      <c r="DQM241" s="297"/>
      <c r="DQN241" s="297"/>
      <c r="DQO241" s="297"/>
      <c r="DQP241" s="297"/>
      <c r="DQQ241" s="297"/>
      <c r="DQR241" s="297"/>
      <c r="DQS241" s="297"/>
      <c r="DQT241" s="297"/>
      <c r="DQU241" s="297"/>
      <c r="DQV241" s="297"/>
      <c r="DQW241" s="297"/>
      <c r="DQX241" s="297"/>
      <c r="DQY241" s="297"/>
      <c r="DQZ241" s="297"/>
      <c r="DRA241" s="297"/>
      <c r="DRB241" s="297"/>
      <c r="DRC241" s="297"/>
      <c r="DRD241" s="297"/>
      <c r="DRE241" s="297"/>
      <c r="DRF241" s="297"/>
      <c r="DRG241" s="297"/>
      <c r="DRH241" s="297"/>
      <c r="DRI241" s="297"/>
      <c r="DRJ241" s="297"/>
      <c r="DRK241" s="297"/>
      <c r="DRL241" s="297"/>
      <c r="DRM241" s="297"/>
      <c r="DRN241" s="297"/>
      <c r="DRO241" s="297"/>
      <c r="DRP241" s="297"/>
      <c r="DRQ241" s="297"/>
      <c r="DRR241" s="297"/>
      <c r="DRS241" s="297"/>
      <c r="DRT241" s="297"/>
      <c r="DRU241" s="297"/>
      <c r="DRV241" s="297"/>
      <c r="DRW241" s="297"/>
      <c r="DRX241" s="297"/>
      <c r="DRY241" s="297"/>
      <c r="DRZ241" s="297"/>
      <c r="DSA241" s="297"/>
      <c r="DSB241" s="297"/>
      <c r="DSC241" s="297"/>
      <c r="DSD241" s="297"/>
      <c r="DSE241" s="297"/>
      <c r="DSF241" s="297"/>
      <c r="DSG241" s="297"/>
      <c r="DSH241" s="297"/>
      <c r="DSI241" s="297"/>
      <c r="DSJ241" s="297"/>
      <c r="DSK241" s="297"/>
      <c r="DSL241" s="297"/>
      <c r="DSM241" s="297"/>
      <c r="DSN241" s="297"/>
      <c r="DSO241" s="297"/>
      <c r="DSP241" s="297"/>
      <c r="DSQ241" s="297"/>
      <c r="DSR241" s="297"/>
      <c r="DSS241" s="297"/>
      <c r="DST241" s="297"/>
      <c r="DSU241" s="297"/>
      <c r="DSV241" s="297"/>
      <c r="DSW241" s="297"/>
      <c r="DSX241" s="297"/>
      <c r="DSY241" s="297"/>
      <c r="DSZ241" s="297"/>
      <c r="DTA241" s="297"/>
      <c r="DTB241" s="297"/>
      <c r="DTC241" s="297"/>
      <c r="DTD241" s="297"/>
      <c r="DTE241" s="297"/>
      <c r="DTF241" s="297"/>
      <c r="DTG241" s="297"/>
      <c r="DTH241" s="297"/>
      <c r="DTI241" s="297"/>
      <c r="DTJ241" s="297"/>
      <c r="DTK241" s="297"/>
      <c r="DTL241" s="297"/>
      <c r="DTM241" s="297"/>
      <c r="DTN241" s="297"/>
      <c r="DTO241" s="297"/>
      <c r="DTP241" s="297"/>
      <c r="DTQ241" s="297"/>
      <c r="DTR241" s="297"/>
      <c r="DTS241" s="297"/>
      <c r="DTT241" s="297"/>
      <c r="DTU241" s="297"/>
      <c r="DTV241" s="297"/>
      <c r="DTW241" s="297"/>
      <c r="DTX241" s="297"/>
      <c r="DTY241" s="297"/>
      <c r="DTZ241" s="297"/>
      <c r="DUA241" s="297"/>
      <c r="DUB241" s="297"/>
      <c r="DUC241" s="297"/>
      <c r="DUD241" s="297"/>
      <c r="DUE241" s="297"/>
      <c r="DUF241" s="297"/>
      <c r="DUG241" s="297"/>
      <c r="DUH241" s="297"/>
      <c r="DUI241" s="297"/>
      <c r="DUJ241" s="297"/>
      <c r="DUK241" s="297"/>
      <c r="DUL241" s="297"/>
      <c r="DUM241" s="297"/>
      <c r="DUN241" s="297"/>
      <c r="DUO241" s="297"/>
      <c r="DUP241" s="297"/>
      <c r="DUQ241" s="297"/>
      <c r="DUR241" s="297"/>
      <c r="DUS241" s="297"/>
      <c r="DUT241" s="297"/>
      <c r="DUU241" s="297"/>
      <c r="DUV241" s="297"/>
      <c r="DUW241" s="297"/>
      <c r="DUX241" s="297"/>
      <c r="DUY241" s="297"/>
      <c r="DUZ241" s="297"/>
      <c r="DVA241" s="297"/>
      <c r="DVB241" s="297"/>
      <c r="DVC241" s="297"/>
      <c r="DVD241" s="297"/>
      <c r="DVE241" s="297"/>
      <c r="DVF241" s="297"/>
      <c r="DVG241" s="297"/>
      <c r="DVH241" s="297"/>
      <c r="DVI241" s="297"/>
      <c r="DVJ241" s="297"/>
      <c r="DVK241" s="297"/>
      <c r="DVL241" s="297"/>
      <c r="DVM241" s="297"/>
      <c r="DVN241" s="297"/>
      <c r="DVO241" s="297"/>
      <c r="DVP241" s="297"/>
      <c r="DVQ241" s="297"/>
      <c r="DVR241" s="297"/>
      <c r="DVS241" s="297"/>
      <c r="DVT241" s="297"/>
      <c r="DVU241" s="297"/>
      <c r="DVV241" s="297"/>
      <c r="DVW241" s="297"/>
      <c r="DVX241" s="297"/>
      <c r="DVY241" s="297"/>
      <c r="DVZ241" s="297"/>
      <c r="DWA241" s="297"/>
      <c r="DWB241" s="297"/>
      <c r="DWC241" s="297"/>
      <c r="DWD241" s="297"/>
      <c r="DWE241" s="297"/>
      <c r="DWF241" s="297"/>
      <c r="DWG241" s="297"/>
      <c r="DWH241" s="297"/>
      <c r="DWI241" s="297"/>
      <c r="DWJ241" s="297"/>
      <c r="DWK241" s="297"/>
      <c r="DWL241" s="297"/>
      <c r="DWM241" s="297"/>
      <c r="DWN241" s="297"/>
      <c r="DWO241" s="297"/>
      <c r="DWP241" s="297"/>
      <c r="DWQ241" s="297"/>
      <c r="DWR241" s="297"/>
      <c r="DWS241" s="297"/>
      <c r="DWT241" s="297"/>
      <c r="DWU241" s="297"/>
      <c r="DWV241" s="297"/>
      <c r="DWW241" s="297"/>
      <c r="DWX241" s="297"/>
      <c r="DWY241" s="297"/>
      <c r="DWZ241" s="297"/>
      <c r="DXA241" s="297"/>
      <c r="DXB241" s="297"/>
      <c r="DXC241" s="297"/>
      <c r="DXD241" s="297"/>
      <c r="DXE241" s="297"/>
      <c r="DXF241" s="297"/>
      <c r="DXG241" s="297"/>
      <c r="DXH241" s="297"/>
      <c r="DXI241" s="297"/>
      <c r="DXJ241" s="297"/>
      <c r="DXK241" s="297"/>
      <c r="DXL241" s="297"/>
      <c r="DXM241" s="297"/>
      <c r="DXN241" s="297"/>
      <c r="DXO241" s="297"/>
      <c r="DXP241" s="297"/>
      <c r="DXQ241" s="297"/>
      <c r="DXR241" s="297"/>
      <c r="DXS241" s="297"/>
      <c r="DXT241" s="297"/>
      <c r="DXU241" s="297"/>
      <c r="DXV241" s="297"/>
      <c r="DXW241" s="297"/>
      <c r="DXX241" s="297"/>
      <c r="DXY241" s="297"/>
      <c r="DXZ241" s="297"/>
      <c r="DYA241" s="297"/>
      <c r="DYB241" s="297"/>
      <c r="DYC241" s="297"/>
      <c r="DYD241" s="297"/>
      <c r="DYE241" s="297"/>
      <c r="DYF241" s="297"/>
      <c r="DYG241" s="297"/>
      <c r="DYH241" s="297"/>
      <c r="DYI241" s="297"/>
      <c r="DYJ241" s="297"/>
      <c r="DYK241" s="297"/>
      <c r="DYL241" s="297"/>
      <c r="DYM241" s="297"/>
      <c r="DYN241" s="297"/>
      <c r="DYO241" s="297"/>
      <c r="DYP241" s="297"/>
      <c r="DYQ241" s="297"/>
      <c r="DYR241" s="297"/>
      <c r="DYS241" s="297"/>
      <c r="DYT241" s="297"/>
      <c r="DYU241" s="297"/>
      <c r="DYV241" s="297"/>
      <c r="DYW241" s="297"/>
      <c r="DYX241" s="297"/>
      <c r="DYY241" s="297"/>
      <c r="DYZ241" s="297"/>
      <c r="DZA241" s="297"/>
      <c r="DZB241" s="297"/>
      <c r="DZC241" s="297"/>
      <c r="DZD241" s="297"/>
      <c r="DZE241" s="297"/>
      <c r="DZF241" s="297"/>
      <c r="DZG241" s="297"/>
      <c r="DZH241" s="297"/>
      <c r="DZI241" s="297"/>
      <c r="DZJ241" s="297"/>
      <c r="DZK241" s="297"/>
      <c r="DZL241" s="297"/>
      <c r="DZM241" s="297"/>
      <c r="DZN241" s="297"/>
      <c r="DZO241" s="297"/>
      <c r="DZP241" s="297"/>
      <c r="DZQ241" s="297"/>
      <c r="DZR241" s="297"/>
      <c r="DZS241" s="297"/>
      <c r="DZT241" s="297"/>
      <c r="DZU241" s="297"/>
      <c r="DZV241" s="297"/>
      <c r="DZW241" s="297"/>
      <c r="DZX241" s="297"/>
      <c r="DZY241" s="297"/>
      <c r="DZZ241" s="297"/>
      <c r="EAA241" s="297"/>
      <c r="EAB241" s="297"/>
      <c r="EAC241" s="297"/>
      <c r="EAD241" s="297"/>
      <c r="EAE241" s="297"/>
      <c r="EAF241" s="297"/>
      <c r="EAG241" s="297"/>
      <c r="EAH241" s="297"/>
      <c r="EAI241" s="297"/>
      <c r="EAJ241" s="297"/>
      <c r="EAK241" s="297"/>
      <c r="EAL241" s="297"/>
      <c r="EAM241" s="297"/>
      <c r="EAN241" s="297"/>
      <c r="EAO241" s="297"/>
      <c r="EAP241" s="297"/>
      <c r="EAQ241" s="297"/>
      <c r="EAR241" s="297"/>
      <c r="EAS241" s="297"/>
      <c r="EAT241" s="297"/>
      <c r="EAU241" s="297"/>
      <c r="EAV241" s="297"/>
      <c r="EAW241" s="297"/>
      <c r="EAX241" s="297"/>
      <c r="EAY241" s="297"/>
      <c r="EAZ241" s="297"/>
      <c r="EBA241" s="297"/>
      <c r="EBB241" s="297"/>
      <c r="EBC241" s="297"/>
      <c r="EBD241" s="297"/>
      <c r="EBE241" s="297"/>
      <c r="EBF241" s="297"/>
      <c r="EBG241" s="297"/>
      <c r="EBH241" s="297"/>
      <c r="EBI241" s="297"/>
      <c r="EBJ241" s="297"/>
      <c r="EBK241" s="297"/>
      <c r="EBL241" s="297"/>
      <c r="EBM241" s="297"/>
      <c r="EBN241" s="297"/>
      <c r="EBO241" s="297"/>
      <c r="EBP241" s="297"/>
      <c r="EBQ241" s="297"/>
      <c r="EBR241" s="297"/>
      <c r="EBS241" s="297"/>
      <c r="EBT241" s="297"/>
      <c r="EBU241" s="297"/>
      <c r="EBV241" s="297"/>
      <c r="EBW241" s="297"/>
      <c r="EBX241" s="297"/>
      <c r="EBY241" s="297"/>
      <c r="EBZ241" s="297"/>
      <c r="ECA241" s="297"/>
      <c r="ECB241" s="297"/>
      <c r="ECC241" s="297"/>
      <c r="ECD241" s="297"/>
      <c r="ECE241" s="297"/>
      <c r="ECF241" s="297"/>
      <c r="ECG241" s="297"/>
      <c r="ECH241" s="297"/>
      <c r="ECI241" s="297"/>
      <c r="ECJ241" s="297"/>
      <c r="ECK241" s="297"/>
      <c r="ECL241" s="297"/>
      <c r="ECM241" s="297"/>
      <c r="ECN241" s="297"/>
      <c r="ECO241" s="297"/>
      <c r="ECP241" s="297"/>
      <c r="ECQ241" s="297"/>
      <c r="ECR241" s="297"/>
      <c r="ECS241" s="297"/>
      <c r="ECT241" s="297"/>
      <c r="ECU241" s="297"/>
      <c r="ECV241" s="297"/>
      <c r="ECW241" s="297"/>
      <c r="ECX241" s="297"/>
      <c r="ECY241" s="297"/>
      <c r="ECZ241" s="297"/>
      <c r="EDA241" s="297"/>
      <c r="EDB241" s="297"/>
      <c r="EDC241" s="297"/>
      <c r="EDD241" s="297"/>
      <c r="EDE241" s="297"/>
      <c r="EDF241" s="297"/>
      <c r="EDG241" s="297"/>
      <c r="EDH241" s="297"/>
      <c r="EDI241" s="297"/>
      <c r="EDJ241" s="297"/>
      <c r="EDK241" s="297"/>
      <c r="EDL241" s="297"/>
      <c r="EDM241" s="297"/>
      <c r="EDN241" s="297"/>
      <c r="EDO241" s="297"/>
      <c r="EDP241" s="297"/>
      <c r="EDQ241" s="297"/>
      <c r="EDR241" s="297"/>
      <c r="EDS241" s="297"/>
      <c r="EDT241" s="297"/>
      <c r="EDU241" s="297"/>
      <c r="EDV241" s="297"/>
      <c r="EDW241" s="297"/>
      <c r="EDX241" s="297"/>
      <c r="EDY241" s="297"/>
      <c r="EDZ241" s="297"/>
      <c r="EEA241" s="297"/>
      <c r="EEB241" s="297"/>
      <c r="EEC241" s="297"/>
      <c r="EED241" s="297"/>
      <c r="EEE241" s="297"/>
      <c r="EEF241" s="297"/>
      <c r="EEG241" s="297"/>
      <c r="EEH241" s="297"/>
      <c r="EEI241" s="297"/>
      <c r="EEJ241" s="297"/>
      <c r="EEK241" s="297"/>
      <c r="EEL241" s="297"/>
      <c r="EEM241" s="297"/>
      <c r="EEN241" s="297"/>
      <c r="EEO241" s="297"/>
      <c r="EEP241" s="297"/>
      <c r="EEQ241" s="297"/>
      <c r="EER241" s="297"/>
      <c r="EES241" s="297"/>
      <c r="EET241" s="297"/>
      <c r="EEU241" s="297"/>
      <c r="EEV241" s="297"/>
      <c r="EEW241" s="297"/>
      <c r="EEX241" s="297"/>
      <c r="EEY241" s="297"/>
      <c r="EEZ241" s="297"/>
      <c r="EFA241" s="297"/>
      <c r="EFB241" s="297"/>
      <c r="EFC241" s="297"/>
      <c r="EFD241" s="297"/>
      <c r="EFE241" s="297"/>
      <c r="EFF241" s="297"/>
      <c r="EFG241" s="297"/>
      <c r="EFH241" s="297"/>
      <c r="EFI241" s="297"/>
      <c r="EFJ241" s="297"/>
      <c r="EFK241" s="297"/>
      <c r="EFL241" s="297"/>
      <c r="EFM241" s="297"/>
      <c r="EFN241" s="297"/>
      <c r="EFO241" s="297"/>
      <c r="EFP241" s="297"/>
      <c r="EFQ241" s="297"/>
      <c r="EFR241" s="297"/>
      <c r="EFS241" s="297"/>
      <c r="EFT241" s="297"/>
      <c r="EFU241" s="297"/>
      <c r="EFV241" s="297"/>
      <c r="EFW241" s="297"/>
      <c r="EFX241" s="297"/>
      <c r="EFY241" s="297"/>
      <c r="EFZ241" s="297"/>
      <c r="EGA241" s="297"/>
      <c r="EGB241" s="297"/>
      <c r="EGC241" s="297"/>
      <c r="EGD241" s="297"/>
      <c r="EGE241" s="297"/>
      <c r="EGF241" s="297"/>
      <c r="EGG241" s="297"/>
      <c r="EGH241" s="297"/>
      <c r="EGI241" s="297"/>
      <c r="EGJ241" s="297"/>
      <c r="EGK241" s="297"/>
      <c r="EGL241" s="297"/>
      <c r="EGM241" s="297"/>
      <c r="EGN241" s="297"/>
      <c r="EGO241" s="297"/>
      <c r="EGP241" s="297"/>
      <c r="EGQ241" s="297"/>
      <c r="EGR241" s="297"/>
      <c r="EGS241" s="297"/>
      <c r="EGT241" s="297"/>
      <c r="EGU241" s="297"/>
      <c r="EGV241" s="297"/>
      <c r="EGW241" s="297"/>
      <c r="EGX241" s="297"/>
      <c r="EGY241" s="297"/>
      <c r="EGZ241" s="297"/>
      <c r="EHA241" s="297"/>
      <c r="EHB241" s="297"/>
      <c r="EHC241" s="297"/>
      <c r="EHD241" s="297"/>
      <c r="EHE241" s="297"/>
      <c r="EHF241" s="297"/>
      <c r="EHG241" s="297"/>
      <c r="EHH241" s="297"/>
      <c r="EHI241" s="297"/>
      <c r="EHJ241" s="297"/>
      <c r="EHK241" s="297"/>
      <c r="EHL241" s="297"/>
      <c r="EHM241" s="297"/>
      <c r="EHN241" s="297"/>
      <c r="EHO241" s="297"/>
      <c r="EHP241" s="297"/>
      <c r="EHQ241" s="297"/>
      <c r="EHR241" s="297"/>
      <c r="EHS241" s="297"/>
      <c r="EHT241" s="297"/>
      <c r="EHU241" s="297"/>
      <c r="EHV241" s="297"/>
      <c r="EHW241" s="297"/>
      <c r="EHX241" s="297"/>
      <c r="EHY241" s="297"/>
      <c r="EHZ241" s="297"/>
      <c r="EIA241" s="297"/>
      <c r="EIB241" s="297"/>
      <c r="EIC241" s="297"/>
      <c r="EID241" s="297"/>
      <c r="EIE241" s="297"/>
      <c r="EIF241" s="297"/>
      <c r="EIG241" s="297"/>
      <c r="EIH241" s="297"/>
      <c r="EII241" s="297"/>
      <c r="EIJ241" s="297"/>
      <c r="EIK241" s="297"/>
      <c r="EIL241" s="297"/>
      <c r="EIM241" s="297"/>
      <c r="EIN241" s="297"/>
      <c r="EIO241" s="297"/>
      <c r="EIP241" s="297"/>
      <c r="EIQ241" s="297"/>
      <c r="EIR241" s="297"/>
      <c r="EIS241" s="297"/>
      <c r="EIT241" s="297"/>
      <c r="EIU241" s="297"/>
      <c r="EIV241" s="297"/>
      <c r="EIW241" s="297"/>
      <c r="EIX241" s="297"/>
      <c r="EIY241" s="297"/>
      <c r="EIZ241" s="297"/>
      <c r="EJA241" s="297"/>
      <c r="EJB241" s="297"/>
      <c r="EJC241" s="297"/>
      <c r="EJD241" s="297"/>
      <c r="EJE241" s="297"/>
      <c r="EJF241" s="297"/>
      <c r="EJG241" s="297"/>
      <c r="EJH241" s="297"/>
      <c r="EJI241" s="297"/>
      <c r="EJJ241" s="297"/>
      <c r="EJK241" s="297"/>
      <c r="EJL241" s="297"/>
      <c r="EJM241" s="297"/>
      <c r="EJN241" s="297"/>
      <c r="EJO241" s="297"/>
      <c r="EJP241" s="297"/>
      <c r="EJQ241" s="297"/>
      <c r="EJR241" s="297"/>
      <c r="EJS241" s="297"/>
      <c r="EJT241" s="297"/>
      <c r="EJU241" s="297"/>
      <c r="EJV241" s="297"/>
      <c r="EJW241" s="297"/>
      <c r="EJX241" s="297"/>
      <c r="EJY241" s="297"/>
      <c r="EJZ241" s="297"/>
      <c r="EKA241" s="297"/>
      <c r="EKB241" s="297"/>
      <c r="EKC241" s="297"/>
      <c r="EKD241" s="297"/>
      <c r="EKE241" s="297"/>
      <c r="EKF241" s="297"/>
      <c r="EKG241" s="297"/>
      <c r="EKH241" s="297"/>
      <c r="EKI241" s="297"/>
      <c r="EKJ241" s="297"/>
      <c r="EKK241" s="297"/>
      <c r="EKL241" s="297"/>
      <c r="EKM241" s="297"/>
      <c r="EKN241" s="297"/>
      <c r="EKO241" s="297"/>
      <c r="EKP241" s="297"/>
      <c r="EKQ241" s="297"/>
      <c r="EKR241" s="297"/>
      <c r="EKS241" s="297"/>
      <c r="EKT241" s="297"/>
      <c r="EKU241" s="297"/>
      <c r="EKV241" s="297"/>
      <c r="EKW241" s="297"/>
      <c r="EKX241" s="297"/>
      <c r="EKY241" s="297"/>
      <c r="EKZ241" s="297"/>
      <c r="ELA241" s="297"/>
      <c r="ELB241" s="297"/>
      <c r="ELC241" s="297"/>
      <c r="ELD241" s="297"/>
      <c r="ELE241" s="297"/>
      <c r="ELF241" s="297"/>
      <c r="ELG241" s="297"/>
      <c r="ELH241" s="297"/>
      <c r="ELI241" s="297"/>
      <c r="ELJ241" s="297"/>
      <c r="ELK241" s="297"/>
      <c r="ELL241" s="297"/>
      <c r="ELM241" s="297"/>
      <c r="ELN241" s="297"/>
      <c r="ELO241" s="297"/>
      <c r="ELP241" s="297"/>
      <c r="ELQ241" s="297"/>
      <c r="ELR241" s="297"/>
      <c r="ELS241" s="297"/>
      <c r="ELT241" s="297"/>
      <c r="ELU241" s="297"/>
      <c r="ELV241" s="297"/>
      <c r="ELW241" s="297"/>
      <c r="ELX241" s="297"/>
      <c r="ELY241" s="297"/>
      <c r="ELZ241" s="297"/>
      <c r="EMA241" s="297"/>
      <c r="EMB241" s="297"/>
      <c r="EMC241" s="297"/>
      <c r="EMD241" s="297"/>
      <c r="EME241" s="297"/>
      <c r="EMF241" s="297"/>
      <c r="EMG241" s="297"/>
      <c r="EMH241" s="297"/>
      <c r="EMI241" s="297"/>
      <c r="EMJ241" s="297"/>
      <c r="EMK241" s="297"/>
      <c r="EML241" s="297"/>
      <c r="EMM241" s="297"/>
      <c r="EMN241" s="297"/>
      <c r="EMO241" s="297"/>
      <c r="EMP241" s="297"/>
      <c r="EMQ241" s="297"/>
      <c r="EMR241" s="297"/>
      <c r="EMS241" s="297"/>
      <c r="EMT241" s="297"/>
      <c r="EMU241" s="297"/>
      <c r="EMV241" s="297"/>
      <c r="EMW241" s="297"/>
      <c r="EMX241" s="297"/>
      <c r="EMY241" s="297"/>
      <c r="EMZ241" s="297"/>
      <c r="ENA241" s="297"/>
      <c r="ENB241" s="297"/>
      <c r="ENC241" s="297"/>
      <c r="END241" s="297"/>
      <c r="ENE241" s="297"/>
      <c r="ENF241" s="297"/>
      <c r="ENG241" s="297"/>
      <c r="ENH241" s="297"/>
      <c r="ENI241" s="297"/>
      <c r="ENJ241" s="297"/>
      <c r="ENK241" s="297"/>
      <c r="ENL241" s="297"/>
      <c r="ENM241" s="297"/>
      <c r="ENN241" s="297"/>
      <c r="ENO241" s="297"/>
      <c r="ENP241" s="297"/>
      <c r="ENQ241" s="297"/>
      <c r="ENR241" s="297"/>
      <c r="ENS241" s="297"/>
      <c r="ENT241" s="297"/>
      <c r="ENU241" s="297"/>
      <c r="ENV241" s="297"/>
      <c r="ENW241" s="297"/>
      <c r="ENX241" s="297"/>
      <c r="ENY241" s="297"/>
      <c r="ENZ241" s="297"/>
      <c r="EOA241" s="297"/>
      <c r="EOB241" s="297"/>
      <c r="EOC241" s="297"/>
      <c r="EOD241" s="297"/>
      <c r="EOE241" s="297"/>
      <c r="EOF241" s="297"/>
      <c r="EOG241" s="297"/>
      <c r="EOH241" s="297"/>
      <c r="EOI241" s="297"/>
      <c r="EOJ241" s="297"/>
      <c r="EOK241" s="297"/>
      <c r="EOL241" s="297"/>
      <c r="EOM241" s="297"/>
      <c r="EON241" s="297"/>
      <c r="EOO241" s="297"/>
      <c r="EOP241" s="297"/>
      <c r="EOQ241" s="297"/>
      <c r="EOR241" s="297"/>
      <c r="EOS241" s="297"/>
      <c r="EOT241" s="297"/>
      <c r="EOU241" s="297"/>
      <c r="EOV241" s="297"/>
      <c r="EOW241" s="297"/>
      <c r="EOX241" s="297"/>
      <c r="EOY241" s="297"/>
      <c r="EOZ241" s="297"/>
      <c r="EPA241" s="297"/>
      <c r="EPB241" s="297"/>
      <c r="EPC241" s="297"/>
      <c r="EPD241" s="297"/>
      <c r="EPE241" s="297"/>
      <c r="EPF241" s="297"/>
      <c r="EPG241" s="297"/>
      <c r="EPH241" s="297"/>
      <c r="EPI241" s="297"/>
      <c r="EPJ241" s="297"/>
      <c r="EPK241" s="297"/>
      <c r="EPL241" s="297"/>
      <c r="EPM241" s="297"/>
      <c r="EPN241" s="297"/>
      <c r="EPO241" s="297"/>
      <c r="EPP241" s="297"/>
      <c r="EPQ241" s="297"/>
      <c r="EPR241" s="297"/>
      <c r="EPS241" s="297"/>
      <c r="EPT241" s="297"/>
      <c r="EPU241" s="297"/>
      <c r="EPV241" s="297"/>
      <c r="EPW241" s="297"/>
      <c r="EPX241" s="297"/>
      <c r="EPY241" s="297"/>
      <c r="EPZ241" s="297"/>
      <c r="EQA241" s="297"/>
      <c r="EQB241" s="297"/>
      <c r="EQC241" s="297"/>
      <c r="EQD241" s="297"/>
      <c r="EQE241" s="297"/>
      <c r="EQF241" s="297"/>
      <c r="EQG241" s="297"/>
      <c r="EQH241" s="297"/>
      <c r="EQI241" s="297"/>
      <c r="EQJ241" s="297"/>
      <c r="EQK241" s="297"/>
      <c r="EQL241" s="297"/>
      <c r="EQM241" s="297"/>
      <c r="EQN241" s="297"/>
      <c r="EQO241" s="297"/>
      <c r="EQP241" s="297"/>
      <c r="EQQ241" s="297"/>
      <c r="EQR241" s="297"/>
      <c r="EQS241" s="297"/>
      <c r="EQT241" s="297"/>
      <c r="EQU241" s="297"/>
      <c r="EQV241" s="297"/>
      <c r="EQW241" s="297"/>
      <c r="EQX241" s="297"/>
      <c r="EQY241" s="297"/>
      <c r="EQZ241" s="297"/>
      <c r="ERA241" s="297"/>
      <c r="ERB241" s="297"/>
      <c r="ERC241" s="297"/>
      <c r="ERD241" s="297"/>
      <c r="ERE241" s="297"/>
      <c r="ERF241" s="297"/>
      <c r="ERG241" s="297"/>
      <c r="ERH241" s="297"/>
      <c r="ERI241" s="297"/>
      <c r="ERJ241" s="297"/>
      <c r="ERK241" s="297"/>
      <c r="ERL241" s="297"/>
      <c r="ERM241" s="297"/>
      <c r="ERN241" s="297"/>
      <c r="ERO241" s="297"/>
      <c r="ERP241" s="297"/>
      <c r="ERQ241" s="297"/>
      <c r="ERR241" s="297"/>
      <c r="ERS241" s="297"/>
      <c r="ERT241" s="297"/>
      <c r="ERU241" s="297"/>
      <c r="ERV241" s="297"/>
      <c r="ERW241" s="297"/>
      <c r="ERX241" s="297"/>
      <c r="ERY241" s="297"/>
      <c r="ERZ241" s="297"/>
      <c r="ESA241" s="297"/>
      <c r="ESB241" s="297"/>
      <c r="ESC241" s="297"/>
      <c r="ESD241" s="297"/>
      <c r="ESE241" s="297"/>
      <c r="ESF241" s="297"/>
      <c r="ESG241" s="297"/>
      <c r="ESH241" s="297"/>
      <c r="ESI241" s="297"/>
      <c r="ESJ241" s="297"/>
      <c r="ESK241" s="297"/>
      <c r="ESL241" s="297"/>
      <c r="ESM241" s="297"/>
      <c r="ESN241" s="297"/>
      <c r="ESO241" s="297"/>
      <c r="ESP241" s="297"/>
      <c r="ESQ241" s="297"/>
      <c r="ESR241" s="297"/>
      <c r="ESS241" s="297"/>
      <c r="EST241" s="297"/>
      <c r="ESU241" s="297"/>
      <c r="ESV241" s="297"/>
      <c r="ESW241" s="297"/>
      <c r="ESX241" s="297"/>
      <c r="ESY241" s="297"/>
      <c r="ESZ241" s="297"/>
      <c r="ETA241" s="297"/>
      <c r="ETB241" s="297"/>
      <c r="ETC241" s="297"/>
      <c r="ETD241" s="297"/>
      <c r="ETE241" s="297"/>
      <c r="ETF241" s="297"/>
      <c r="ETG241" s="297"/>
      <c r="ETH241" s="297"/>
      <c r="ETI241" s="297"/>
      <c r="ETJ241" s="297"/>
      <c r="ETK241" s="297"/>
      <c r="ETL241" s="297"/>
      <c r="ETM241" s="297"/>
      <c r="ETN241" s="297"/>
      <c r="ETO241" s="297"/>
      <c r="ETP241" s="297"/>
      <c r="ETQ241" s="297"/>
      <c r="ETR241" s="297"/>
      <c r="ETS241" s="297"/>
      <c r="ETT241" s="297"/>
      <c r="ETU241" s="297"/>
      <c r="ETV241" s="297"/>
      <c r="ETW241" s="297"/>
      <c r="ETX241" s="297"/>
      <c r="ETY241" s="297"/>
      <c r="ETZ241" s="297"/>
      <c r="EUA241" s="297"/>
      <c r="EUB241" s="297"/>
      <c r="EUC241" s="297"/>
      <c r="EUD241" s="297"/>
      <c r="EUE241" s="297"/>
      <c r="EUF241" s="297"/>
      <c r="EUG241" s="297"/>
      <c r="EUH241" s="297"/>
      <c r="EUI241" s="297"/>
      <c r="EUJ241" s="297"/>
      <c r="EUK241" s="297"/>
      <c r="EUL241" s="297"/>
      <c r="EUM241" s="297"/>
      <c r="EUN241" s="297"/>
      <c r="EUO241" s="297"/>
      <c r="EUP241" s="297"/>
      <c r="EUQ241" s="297"/>
      <c r="EUR241" s="297"/>
      <c r="EUS241" s="297"/>
      <c r="EUT241" s="297"/>
      <c r="EUU241" s="297"/>
      <c r="EUV241" s="297"/>
      <c r="EUW241" s="297"/>
      <c r="EUX241" s="297"/>
      <c r="EUY241" s="297"/>
      <c r="EUZ241" s="297"/>
      <c r="EVA241" s="297"/>
      <c r="EVB241" s="297"/>
      <c r="EVC241" s="297"/>
      <c r="EVD241" s="297"/>
      <c r="EVE241" s="297"/>
      <c r="EVF241" s="297"/>
      <c r="EVG241" s="297"/>
      <c r="EVH241" s="297"/>
      <c r="EVI241" s="297"/>
      <c r="EVJ241" s="297"/>
      <c r="EVK241" s="297"/>
      <c r="EVL241" s="297"/>
      <c r="EVM241" s="297"/>
      <c r="EVN241" s="297"/>
      <c r="EVO241" s="297"/>
      <c r="EVP241" s="297"/>
      <c r="EVQ241" s="297"/>
      <c r="EVR241" s="297"/>
      <c r="EVS241" s="297"/>
      <c r="EVT241" s="297"/>
      <c r="EVU241" s="297"/>
      <c r="EVV241" s="297"/>
      <c r="EVW241" s="297"/>
      <c r="EVX241" s="297"/>
      <c r="EVY241" s="297"/>
      <c r="EVZ241" s="297"/>
      <c r="EWA241" s="297"/>
      <c r="EWB241" s="297"/>
      <c r="EWC241" s="297"/>
      <c r="EWD241" s="297"/>
      <c r="EWE241" s="297"/>
      <c r="EWF241" s="297"/>
      <c r="EWG241" s="297"/>
      <c r="EWH241" s="297"/>
      <c r="EWI241" s="297"/>
      <c r="EWJ241" s="297"/>
      <c r="EWK241" s="297"/>
      <c r="EWL241" s="297"/>
      <c r="EWM241" s="297"/>
      <c r="EWN241" s="297"/>
      <c r="EWO241" s="297"/>
      <c r="EWP241" s="297"/>
      <c r="EWQ241" s="297"/>
      <c r="EWR241" s="297"/>
      <c r="EWS241" s="297"/>
      <c r="EWT241" s="297"/>
      <c r="EWU241" s="297"/>
      <c r="EWV241" s="297"/>
      <c r="EWW241" s="297"/>
      <c r="EWX241" s="297"/>
      <c r="EWY241" s="297"/>
      <c r="EWZ241" s="297"/>
      <c r="EXA241" s="297"/>
      <c r="EXB241" s="297"/>
      <c r="EXC241" s="297"/>
      <c r="EXD241" s="297"/>
      <c r="EXE241" s="297"/>
      <c r="EXF241" s="297"/>
      <c r="EXG241" s="297"/>
      <c r="EXH241" s="297"/>
      <c r="EXI241" s="297"/>
      <c r="EXJ241" s="297"/>
      <c r="EXK241" s="297"/>
      <c r="EXL241" s="297"/>
      <c r="EXM241" s="297"/>
      <c r="EXN241" s="297"/>
      <c r="EXO241" s="297"/>
      <c r="EXP241" s="297"/>
      <c r="EXQ241" s="297"/>
      <c r="EXR241" s="297"/>
      <c r="EXS241" s="297"/>
      <c r="EXT241" s="297"/>
      <c r="EXU241" s="297"/>
      <c r="EXV241" s="297"/>
      <c r="EXW241" s="297"/>
      <c r="EXX241" s="297"/>
      <c r="EXY241" s="297"/>
      <c r="EXZ241" s="297"/>
      <c r="EYA241" s="297"/>
      <c r="EYB241" s="297"/>
      <c r="EYC241" s="297"/>
      <c r="EYD241" s="297"/>
      <c r="EYE241" s="297"/>
      <c r="EYF241" s="297"/>
      <c r="EYG241" s="297"/>
      <c r="EYH241" s="297"/>
      <c r="EYI241" s="297"/>
      <c r="EYJ241" s="297"/>
      <c r="EYK241" s="297"/>
      <c r="EYL241" s="297"/>
      <c r="EYM241" s="297"/>
      <c r="EYN241" s="297"/>
      <c r="EYO241" s="297"/>
      <c r="EYP241" s="297"/>
      <c r="EYQ241" s="297"/>
      <c r="EYR241" s="297"/>
      <c r="EYS241" s="297"/>
      <c r="EYT241" s="297"/>
      <c r="EYU241" s="297"/>
      <c r="EYV241" s="297"/>
      <c r="EYW241" s="297"/>
      <c r="EYX241" s="297"/>
      <c r="EYY241" s="297"/>
      <c r="EYZ241" s="297"/>
      <c r="EZA241" s="297"/>
      <c r="EZB241" s="297"/>
      <c r="EZC241" s="297"/>
      <c r="EZD241" s="297"/>
      <c r="EZE241" s="297"/>
      <c r="EZF241" s="297"/>
      <c r="EZG241" s="297"/>
      <c r="EZH241" s="297"/>
      <c r="EZI241" s="297"/>
      <c r="EZJ241" s="297"/>
      <c r="EZK241" s="297"/>
      <c r="EZL241" s="297"/>
      <c r="EZM241" s="297"/>
      <c r="EZN241" s="297"/>
      <c r="EZO241" s="297"/>
      <c r="EZP241" s="297"/>
      <c r="EZQ241" s="297"/>
      <c r="EZR241" s="297"/>
      <c r="EZS241" s="297"/>
      <c r="EZT241" s="297"/>
      <c r="EZU241" s="297"/>
      <c r="EZV241" s="297"/>
      <c r="EZW241" s="297"/>
      <c r="EZX241" s="297"/>
      <c r="EZY241" s="297"/>
      <c r="EZZ241" s="297"/>
      <c r="FAA241" s="297"/>
      <c r="FAB241" s="297"/>
      <c r="FAC241" s="297"/>
      <c r="FAD241" s="297"/>
      <c r="FAE241" s="297"/>
      <c r="FAF241" s="297"/>
      <c r="FAG241" s="297"/>
      <c r="FAH241" s="297"/>
      <c r="FAI241" s="297"/>
      <c r="FAJ241" s="297"/>
      <c r="FAK241" s="297"/>
      <c r="FAL241" s="297"/>
      <c r="FAM241" s="297"/>
      <c r="FAN241" s="297"/>
      <c r="FAO241" s="297"/>
      <c r="FAP241" s="297"/>
      <c r="FAQ241" s="297"/>
      <c r="FAR241" s="297"/>
      <c r="FAS241" s="297"/>
      <c r="FAT241" s="297"/>
      <c r="FAU241" s="297"/>
      <c r="FAV241" s="297"/>
      <c r="FAW241" s="297"/>
      <c r="FAX241" s="297"/>
      <c r="FAY241" s="297"/>
      <c r="FAZ241" s="297"/>
      <c r="FBA241" s="297"/>
      <c r="FBB241" s="297"/>
      <c r="FBC241" s="297"/>
      <c r="FBD241" s="297"/>
      <c r="FBE241" s="297"/>
      <c r="FBF241" s="297"/>
      <c r="FBG241" s="297"/>
      <c r="FBH241" s="297"/>
      <c r="FBI241" s="297"/>
      <c r="FBJ241" s="297"/>
      <c r="FBK241" s="297"/>
      <c r="FBL241" s="297"/>
      <c r="FBM241" s="297"/>
      <c r="FBN241" s="297"/>
      <c r="FBO241" s="297"/>
      <c r="FBP241" s="297"/>
      <c r="FBQ241" s="297"/>
      <c r="FBR241" s="297"/>
      <c r="FBS241" s="297"/>
      <c r="FBT241" s="297"/>
      <c r="FBU241" s="297"/>
      <c r="FBV241" s="297"/>
      <c r="FBW241" s="297"/>
      <c r="FBX241" s="297"/>
      <c r="FBY241" s="297"/>
      <c r="FBZ241" s="297"/>
      <c r="FCA241" s="297"/>
      <c r="FCB241" s="297"/>
      <c r="FCC241" s="297"/>
      <c r="FCD241" s="297"/>
      <c r="FCE241" s="297"/>
      <c r="FCF241" s="297"/>
      <c r="FCG241" s="297"/>
      <c r="FCH241" s="297"/>
      <c r="FCI241" s="297"/>
      <c r="FCJ241" s="297"/>
      <c r="FCK241" s="297"/>
      <c r="FCL241" s="297"/>
      <c r="FCM241" s="297"/>
      <c r="FCN241" s="297"/>
      <c r="FCO241" s="297"/>
      <c r="FCP241" s="297"/>
      <c r="FCQ241" s="297"/>
      <c r="FCR241" s="297"/>
      <c r="FCS241" s="297"/>
      <c r="FCT241" s="297"/>
      <c r="FCU241" s="297"/>
      <c r="FCV241" s="297"/>
      <c r="FCW241" s="297"/>
      <c r="FCX241" s="297"/>
      <c r="FCY241" s="297"/>
      <c r="FCZ241" s="297"/>
      <c r="FDA241" s="297"/>
      <c r="FDB241" s="297"/>
      <c r="FDC241" s="297"/>
      <c r="FDD241" s="297"/>
      <c r="FDE241" s="297"/>
      <c r="FDF241" s="297"/>
      <c r="FDG241" s="297"/>
      <c r="FDH241" s="297"/>
      <c r="FDI241" s="297"/>
      <c r="FDJ241" s="297"/>
      <c r="FDK241" s="297"/>
      <c r="FDL241" s="297"/>
      <c r="FDM241" s="297"/>
      <c r="FDN241" s="297"/>
      <c r="FDO241" s="297"/>
      <c r="FDP241" s="297"/>
      <c r="FDQ241" s="297"/>
      <c r="FDR241" s="297"/>
      <c r="FDS241" s="297"/>
      <c r="FDT241" s="297"/>
      <c r="FDU241" s="297"/>
      <c r="FDV241" s="297"/>
      <c r="FDW241" s="297"/>
      <c r="FDX241" s="297"/>
      <c r="FDY241" s="297"/>
      <c r="FDZ241" s="297"/>
      <c r="FEA241" s="297"/>
      <c r="FEB241" s="297"/>
      <c r="FEC241" s="297"/>
      <c r="FED241" s="297"/>
      <c r="FEE241" s="297"/>
      <c r="FEF241" s="297"/>
      <c r="FEG241" s="297"/>
      <c r="FEH241" s="297"/>
      <c r="FEI241" s="297"/>
      <c r="FEJ241" s="297"/>
      <c r="FEK241" s="297"/>
      <c r="FEL241" s="297"/>
      <c r="FEM241" s="297"/>
      <c r="FEN241" s="297"/>
      <c r="FEO241" s="297"/>
      <c r="FEP241" s="297"/>
      <c r="FEQ241" s="297"/>
      <c r="FER241" s="297"/>
      <c r="FES241" s="297"/>
      <c r="FET241" s="297"/>
      <c r="FEU241" s="297"/>
      <c r="FEV241" s="297"/>
      <c r="FEW241" s="297"/>
      <c r="FEX241" s="297"/>
      <c r="FEY241" s="297"/>
      <c r="FEZ241" s="297"/>
      <c r="FFA241" s="297"/>
      <c r="FFB241" s="297"/>
      <c r="FFC241" s="297"/>
      <c r="FFD241" s="297"/>
      <c r="FFE241" s="297"/>
      <c r="FFF241" s="297"/>
      <c r="FFG241" s="297"/>
      <c r="FFH241" s="297"/>
      <c r="FFI241" s="297"/>
      <c r="FFJ241" s="297"/>
      <c r="FFK241" s="297"/>
      <c r="FFL241" s="297"/>
      <c r="FFM241" s="297"/>
      <c r="FFN241" s="297"/>
      <c r="FFO241" s="297"/>
      <c r="FFP241" s="297"/>
      <c r="FFQ241" s="297"/>
      <c r="FFR241" s="297"/>
      <c r="FFS241" s="297"/>
      <c r="FFT241" s="297"/>
      <c r="FFU241" s="297"/>
      <c r="FFV241" s="297"/>
      <c r="FFW241" s="297"/>
      <c r="FFX241" s="297"/>
      <c r="FFY241" s="297"/>
      <c r="FFZ241" s="297"/>
      <c r="FGA241" s="297"/>
      <c r="FGB241" s="297"/>
      <c r="FGC241" s="297"/>
      <c r="FGD241" s="297"/>
      <c r="FGE241" s="297"/>
      <c r="FGF241" s="297"/>
      <c r="FGG241" s="297"/>
      <c r="FGH241" s="297"/>
      <c r="FGI241" s="297"/>
      <c r="FGJ241" s="297"/>
      <c r="FGK241" s="297"/>
      <c r="FGL241" s="297"/>
      <c r="FGM241" s="297"/>
      <c r="FGN241" s="297"/>
      <c r="FGO241" s="297"/>
      <c r="FGP241" s="297"/>
      <c r="FGQ241" s="297"/>
      <c r="FGR241" s="297"/>
      <c r="FGS241" s="297"/>
      <c r="FGT241" s="297"/>
      <c r="FGU241" s="297"/>
      <c r="FGV241" s="297"/>
      <c r="FGW241" s="297"/>
      <c r="FGX241" s="297"/>
      <c r="FGY241" s="297"/>
      <c r="FGZ241" s="297"/>
      <c r="FHA241" s="297"/>
      <c r="FHB241" s="297"/>
      <c r="FHC241" s="297"/>
      <c r="FHD241" s="297"/>
      <c r="FHE241" s="297"/>
      <c r="FHF241" s="297"/>
      <c r="FHG241" s="297"/>
      <c r="FHH241" s="297"/>
      <c r="FHI241" s="297"/>
      <c r="FHJ241" s="297"/>
      <c r="FHK241" s="297"/>
      <c r="FHL241" s="297"/>
      <c r="FHM241" s="297"/>
      <c r="FHN241" s="297"/>
      <c r="FHO241" s="297"/>
      <c r="FHP241" s="297"/>
      <c r="FHQ241" s="297"/>
      <c r="FHR241" s="297"/>
      <c r="FHS241" s="297"/>
      <c r="FHT241" s="297"/>
      <c r="FHU241" s="297"/>
      <c r="FHV241" s="297"/>
      <c r="FHW241" s="297"/>
      <c r="FHX241" s="297"/>
      <c r="FHY241" s="297"/>
      <c r="FHZ241" s="297"/>
      <c r="FIA241" s="297"/>
      <c r="FIB241" s="297"/>
      <c r="FIC241" s="297"/>
      <c r="FID241" s="297"/>
      <c r="FIE241" s="297"/>
      <c r="FIF241" s="297"/>
      <c r="FIG241" s="297"/>
      <c r="FIH241" s="297"/>
      <c r="FII241" s="297"/>
      <c r="FIJ241" s="297"/>
      <c r="FIK241" s="297"/>
      <c r="FIL241" s="297"/>
      <c r="FIM241" s="297"/>
      <c r="FIN241" s="297"/>
      <c r="FIO241" s="297"/>
      <c r="FIP241" s="297"/>
      <c r="FIQ241" s="297"/>
      <c r="FIR241" s="297"/>
      <c r="FIS241" s="297"/>
      <c r="FIT241" s="297"/>
      <c r="FIU241" s="297"/>
      <c r="FIV241" s="297"/>
      <c r="FIW241" s="297"/>
      <c r="FIX241" s="297"/>
      <c r="FIY241" s="297"/>
      <c r="FIZ241" s="297"/>
      <c r="FJA241" s="297"/>
      <c r="FJB241" s="297"/>
      <c r="FJC241" s="297"/>
      <c r="FJD241" s="297"/>
      <c r="FJE241" s="297"/>
      <c r="FJF241" s="297"/>
      <c r="FJG241" s="297"/>
      <c r="FJH241" s="297"/>
      <c r="FJI241" s="297"/>
      <c r="FJJ241" s="297"/>
      <c r="FJK241" s="297"/>
      <c r="FJL241" s="297"/>
      <c r="FJM241" s="297"/>
      <c r="FJN241" s="297"/>
      <c r="FJO241" s="297"/>
      <c r="FJP241" s="297"/>
      <c r="FJQ241" s="297"/>
      <c r="FJR241" s="297"/>
      <c r="FJS241" s="297"/>
      <c r="FJT241" s="297"/>
      <c r="FJU241" s="297"/>
      <c r="FJV241" s="297"/>
      <c r="FJW241" s="297"/>
      <c r="FJX241" s="297"/>
      <c r="FJY241" s="297"/>
      <c r="FJZ241" s="297"/>
      <c r="FKA241" s="297"/>
      <c r="FKB241" s="297"/>
      <c r="FKC241" s="297"/>
      <c r="FKD241" s="297"/>
      <c r="FKE241" s="297"/>
      <c r="FKF241" s="297"/>
      <c r="FKG241" s="297"/>
      <c r="FKH241" s="297"/>
      <c r="FKI241" s="297"/>
      <c r="FKJ241" s="297"/>
      <c r="FKK241" s="297"/>
      <c r="FKL241" s="297"/>
      <c r="FKM241" s="297"/>
      <c r="FKN241" s="297"/>
      <c r="FKO241" s="297"/>
      <c r="FKP241" s="297"/>
      <c r="FKQ241" s="297"/>
      <c r="FKR241" s="297"/>
      <c r="FKS241" s="297"/>
      <c r="FKT241" s="297"/>
      <c r="FKU241" s="297"/>
      <c r="FKV241" s="297"/>
      <c r="FKW241" s="297"/>
      <c r="FKX241" s="297"/>
      <c r="FKY241" s="297"/>
      <c r="FKZ241" s="297"/>
      <c r="FLA241" s="297"/>
      <c r="FLB241" s="297"/>
      <c r="FLC241" s="297"/>
      <c r="FLD241" s="297"/>
      <c r="FLE241" s="297"/>
      <c r="FLF241" s="297"/>
      <c r="FLG241" s="297"/>
      <c r="FLH241" s="297"/>
      <c r="FLI241" s="297"/>
      <c r="FLJ241" s="297"/>
      <c r="FLK241" s="297"/>
      <c r="FLL241" s="297"/>
      <c r="FLM241" s="297"/>
      <c r="FLN241" s="297"/>
      <c r="FLO241" s="297"/>
      <c r="FLP241" s="297"/>
      <c r="FLQ241" s="297"/>
      <c r="FLR241" s="297"/>
      <c r="FLS241" s="297"/>
      <c r="FLT241" s="297"/>
      <c r="FLU241" s="297"/>
      <c r="FLV241" s="297"/>
      <c r="FLW241" s="297"/>
      <c r="FLX241" s="297"/>
      <c r="FLY241" s="297"/>
      <c r="FLZ241" s="297"/>
      <c r="FMA241" s="297"/>
      <c r="FMB241" s="297"/>
      <c r="FMC241" s="297"/>
      <c r="FMD241" s="297"/>
      <c r="FME241" s="297"/>
      <c r="FMF241" s="297"/>
      <c r="FMG241" s="297"/>
      <c r="FMH241" s="297"/>
      <c r="FMI241" s="297"/>
      <c r="FMJ241" s="297"/>
      <c r="FMK241" s="297"/>
      <c r="FML241" s="297"/>
      <c r="FMM241" s="297"/>
      <c r="FMN241" s="297"/>
      <c r="FMO241" s="297"/>
      <c r="FMP241" s="297"/>
      <c r="FMQ241" s="297"/>
      <c r="FMR241" s="297"/>
      <c r="FMS241" s="297"/>
      <c r="FMT241" s="297"/>
      <c r="FMU241" s="297"/>
      <c r="FMV241" s="297"/>
      <c r="FMW241" s="297"/>
      <c r="FMX241" s="297"/>
      <c r="FMY241" s="297"/>
      <c r="FMZ241" s="297"/>
      <c r="FNA241" s="297"/>
      <c r="FNB241" s="297"/>
      <c r="FNC241" s="297"/>
      <c r="FND241" s="297"/>
      <c r="FNE241" s="297"/>
      <c r="FNF241" s="297"/>
      <c r="FNG241" s="297"/>
      <c r="FNH241" s="297"/>
      <c r="FNI241" s="297"/>
      <c r="FNJ241" s="297"/>
      <c r="FNK241" s="297"/>
      <c r="FNL241" s="297"/>
      <c r="FNM241" s="297"/>
      <c r="FNN241" s="297"/>
      <c r="FNO241" s="297"/>
      <c r="FNP241" s="297"/>
      <c r="FNQ241" s="297"/>
      <c r="FNR241" s="297"/>
      <c r="FNS241" s="297"/>
      <c r="FNT241" s="297"/>
      <c r="FNU241" s="297"/>
      <c r="FNV241" s="297"/>
      <c r="FNW241" s="297"/>
      <c r="FNX241" s="297"/>
      <c r="FNY241" s="297"/>
      <c r="FNZ241" s="297"/>
      <c r="FOA241" s="297"/>
      <c r="FOB241" s="297"/>
      <c r="FOC241" s="297"/>
      <c r="FOD241" s="297"/>
      <c r="FOE241" s="297"/>
      <c r="FOF241" s="297"/>
      <c r="FOG241" s="297"/>
      <c r="FOH241" s="297"/>
      <c r="FOI241" s="297"/>
      <c r="FOJ241" s="297"/>
      <c r="FOK241" s="297"/>
      <c r="FOL241" s="297"/>
      <c r="FOM241" s="297"/>
      <c r="FON241" s="297"/>
      <c r="FOO241" s="297"/>
      <c r="FOP241" s="297"/>
      <c r="FOQ241" s="297"/>
      <c r="FOR241" s="297"/>
      <c r="FOS241" s="297"/>
      <c r="FOT241" s="297"/>
      <c r="FOU241" s="297"/>
      <c r="FOV241" s="297"/>
      <c r="FOW241" s="297"/>
      <c r="FOX241" s="297"/>
      <c r="FOY241" s="297"/>
      <c r="FOZ241" s="297"/>
      <c r="FPA241" s="297"/>
      <c r="FPB241" s="297"/>
      <c r="FPC241" s="297"/>
      <c r="FPD241" s="297"/>
      <c r="FPE241" s="297"/>
      <c r="FPF241" s="297"/>
      <c r="FPG241" s="297"/>
      <c r="FPH241" s="297"/>
      <c r="FPI241" s="297"/>
      <c r="FPJ241" s="297"/>
      <c r="FPK241" s="297"/>
      <c r="FPL241" s="297"/>
      <c r="FPM241" s="297"/>
      <c r="FPN241" s="297"/>
      <c r="FPO241" s="297"/>
      <c r="FPP241" s="297"/>
      <c r="FPQ241" s="297"/>
      <c r="FPR241" s="297"/>
      <c r="FPS241" s="297"/>
      <c r="FPT241" s="297"/>
      <c r="FPU241" s="297"/>
      <c r="FPV241" s="297"/>
      <c r="FPW241" s="297"/>
      <c r="FPX241" s="297"/>
      <c r="FPY241" s="297"/>
      <c r="FPZ241" s="297"/>
      <c r="FQA241" s="297"/>
      <c r="FQB241" s="297"/>
      <c r="FQC241" s="297"/>
      <c r="FQD241" s="297"/>
      <c r="FQE241" s="297"/>
      <c r="FQF241" s="297"/>
      <c r="FQG241" s="297"/>
      <c r="FQH241" s="297"/>
      <c r="FQI241" s="297"/>
      <c r="FQJ241" s="297"/>
      <c r="FQK241" s="297"/>
      <c r="FQL241" s="297"/>
      <c r="FQM241" s="297"/>
      <c r="FQN241" s="297"/>
      <c r="FQO241" s="297"/>
      <c r="FQP241" s="297"/>
      <c r="FQQ241" s="297"/>
      <c r="FQR241" s="297"/>
      <c r="FQS241" s="297"/>
      <c r="FQT241" s="297"/>
      <c r="FQU241" s="297"/>
      <c r="FQV241" s="297"/>
      <c r="FQW241" s="297"/>
      <c r="FQX241" s="297"/>
      <c r="FQY241" s="297"/>
      <c r="FQZ241" s="297"/>
      <c r="FRA241" s="297"/>
      <c r="FRB241" s="297"/>
      <c r="FRC241" s="297"/>
      <c r="FRD241" s="297"/>
      <c r="FRE241" s="297"/>
      <c r="FRF241" s="297"/>
      <c r="FRG241" s="297"/>
      <c r="FRH241" s="297"/>
      <c r="FRI241" s="297"/>
      <c r="FRJ241" s="297"/>
      <c r="FRK241" s="297"/>
      <c r="FRL241" s="297"/>
      <c r="FRM241" s="297"/>
      <c r="FRN241" s="297"/>
      <c r="FRO241" s="297"/>
      <c r="FRP241" s="297"/>
      <c r="FRQ241" s="297"/>
      <c r="FRR241" s="297"/>
      <c r="FRS241" s="297"/>
      <c r="FRT241" s="297"/>
      <c r="FRU241" s="297"/>
      <c r="FRV241" s="297"/>
      <c r="FRW241" s="297"/>
      <c r="FRX241" s="297"/>
      <c r="FRY241" s="297"/>
      <c r="FRZ241" s="297"/>
      <c r="FSA241" s="297"/>
      <c r="FSB241" s="297"/>
      <c r="FSC241" s="297"/>
      <c r="FSD241" s="297"/>
      <c r="FSE241" s="297"/>
      <c r="FSF241" s="297"/>
      <c r="FSG241" s="297"/>
      <c r="FSH241" s="297"/>
      <c r="FSI241" s="297"/>
      <c r="FSJ241" s="297"/>
      <c r="FSK241" s="297"/>
      <c r="FSL241" s="297"/>
      <c r="FSM241" s="297"/>
      <c r="FSN241" s="297"/>
      <c r="FSO241" s="297"/>
      <c r="FSP241" s="297"/>
      <c r="FSQ241" s="297"/>
      <c r="FSR241" s="297"/>
      <c r="FSS241" s="297"/>
      <c r="FST241" s="297"/>
      <c r="FSU241" s="297"/>
      <c r="FSV241" s="297"/>
      <c r="FSW241" s="297"/>
      <c r="FSX241" s="297"/>
      <c r="FSY241" s="297"/>
      <c r="FSZ241" s="297"/>
      <c r="FTA241" s="297"/>
      <c r="FTB241" s="297"/>
      <c r="FTC241" s="297"/>
      <c r="FTD241" s="297"/>
      <c r="FTE241" s="297"/>
      <c r="FTF241" s="297"/>
      <c r="FTG241" s="297"/>
      <c r="FTH241" s="297"/>
      <c r="FTI241" s="297"/>
      <c r="FTJ241" s="297"/>
      <c r="FTK241" s="297"/>
      <c r="FTL241" s="297"/>
      <c r="FTM241" s="297"/>
      <c r="FTN241" s="297"/>
      <c r="FTO241" s="297"/>
      <c r="FTP241" s="297"/>
      <c r="FTQ241" s="297"/>
      <c r="FTR241" s="297"/>
      <c r="FTS241" s="297"/>
      <c r="FTT241" s="297"/>
      <c r="FTU241" s="297"/>
      <c r="FTV241" s="297"/>
      <c r="FTW241" s="297"/>
      <c r="FTX241" s="297"/>
      <c r="FTY241" s="297"/>
      <c r="FTZ241" s="297"/>
      <c r="FUA241" s="297"/>
      <c r="FUB241" s="297"/>
      <c r="FUC241" s="297"/>
      <c r="FUD241" s="297"/>
      <c r="FUE241" s="297"/>
      <c r="FUF241" s="297"/>
      <c r="FUG241" s="297"/>
      <c r="FUH241" s="297"/>
      <c r="FUI241" s="297"/>
      <c r="FUJ241" s="297"/>
      <c r="FUK241" s="297"/>
      <c r="FUL241" s="297"/>
      <c r="FUM241" s="297"/>
      <c r="FUN241" s="297"/>
      <c r="FUO241" s="297"/>
      <c r="FUP241" s="297"/>
      <c r="FUQ241" s="297"/>
      <c r="FUR241" s="297"/>
      <c r="FUS241" s="297"/>
      <c r="FUT241" s="297"/>
      <c r="FUU241" s="297"/>
      <c r="FUV241" s="297"/>
      <c r="FUW241" s="297"/>
      <c r="FUX241" s="297"/>
      <c r="FUY241" s="297"/>
      <c r="FUZ241" s="297"/>
      <c r="FVA241" s="297"/>
      <c r="FVB241" s="297"/>
      <c r="FVC241" s="297"/>
      <c r="FVD241" s="297"/>
      <c r="FVE241" s="297"/>
      <c r="FVF241" s="297"/>
      <c r="FVG241" s="297"/>
      <c r="FVH241" s="297"/>
      <c r="FVI241" s="297"/>
      <c r="FVJ241" s="297"/>
      <c r="FVK241" s="297"/>
      <c r="FVL241" s="297"/>
      <c r="FVM241" s="297"/>
      <c r="FVN241" s="297"/>
      <c r="FVO241" s="297"/>
      <c r="FVP241" s="297"/>
      <c r="FVQ241" s="297"/>
      <c r="FVR241" s="297"/>
      <c r="FVS241" s="297"/>
      <c r="FVT241" s="297"/>
      <c r="FVU241" s="297"/>
      <c r="FVV241" s="297"/>
      <c r="FVW241" s="297"/>
      <c r="FVX241" s="297"/>
      <c r="FVY241" s="297"/>
      <c r="FVZ241" s="297"/>
      <c r="FWA241" s="297"/>
      <c r="FWB241" s="297"/>
      <c r="FWC241" s="297"/>
      <c r="FWD241" s="297"/>
      <c r="FWE241" s="297"/>
      <c r="FWF241" s="297"/>
      <c r="FWG241" s="297"/>
      <c r="FWH241" s="297"/>
      <c r="FWI241" s="297"/>
      <c r="FWJ241" s="297"/>
      <c r="FWK241" s="297"/>
      <c r="FWL241" s="297"/>
      <c r="FWM241" s="297"/>
      <c r="FWN241" s="297"/>
      <c r="FWO241" s="297"/>
      <c r="FWP241" s="297"/>
      <c r="FWQ241" s="297"/>
      <c r="FWR241" s="297"/>
      <c r="FWS241" s="297"/>
      <c r="FWT241" s="297"/>
      <c r="FWU241" s="297"/>
      <c r="FWV241" s="297"/>
      <c r="FWW241" s="297"/>
      <c r="FWX241" s="297"/>
      <c r="FWY241" s="297"/>
      <c r="FWZ241" s="297"/>
      <c r="FXA241" s="297"/>
      <c r="FXB241" s="297"/>
      <c r="FXC241" s="297"/>
      <c r="FXD241" s="297"/>
      <c r="FXE241" s="297"/>
      <c r="FXF241" s="297"/>
      <c r="FXG241" s="297"/>
      <c r="FXH241" s="297"/>
      <c r="FXI241" s="297"/>
      <c r="FXJ241" s="297"/>
      <c r="FXK241" s="297"/>
      <c r="FXL241" s="297"/>
      <c r="FXM241" s="297"/>
      <c r="FXN241" s="297"/>
      <c r="FXO241" s="297"/>
      <c r="FXP241" s="297"/>
      <c r="FXQ241" s="297"/>
      <c r="FXR241" s="297"/>
      <c r="FXS241" s="297"/>
      <c r="FXT241" s="297"/>
      <c r="FXU241" s="297"/>
      <c r="FXV241" s="297"/>
      <c r="FXW241" s="297"/>
      <c r="FXX241" s="297"/>
      <c r="FXY241" s="297"/>
      <c r="FXZ241" s="297"/>
      <c r="FYA241" s="297"/>
      <c r="FYB241" s="297"/>
      <c r="FYC241" s="297"/>
      <c r="FYD241" s="297"/>
      <c r="FYE241" s="297"/>
      <c r="FYF241" s="297"/>
      <c r="FYG241" s="297"/>
      <c r="FYH241" s="297"/>
      <c r="FYI241" s="297"/>
      <c r="FYJ241" s="297"/>
      <c r="FYK241" s="297"/>
      <c r="FYL241" s="297"/>
      <c r="FYM241" s="297"/>
      <c r="FYN241" s="297"/>
      <c r="FYO241" s="297"/>
      <c r="FYP241" s="297"/>
      <c r="FYQ241" s="297"/>
      <c r="FYR241" s="297"/>
      <c r="FYS241" s="297"/>
      <c r="FYT241" s="297"/>
      <c r="FYU241" s="297"/>
      <c r="FYV241" s="297"/>
      <c r="FYW241" s="297"/>
      <c r="FYX241" s="297"/>
      <c r="FYY241" s="297"/>
      <c r="FYZ241" s="297"/>
      <c r="FZA241" s="297"/>
      <c r="FZB241" s="297"/>
      <c r="FZC241" s="297"/>
      <c r="FZD241" s="297"/>
      <c r="FZE241" s="297"/>
      <c r="FZF241" s="297"/>
      <c r="FZG241" s="297"/>
      <c r="FZH241" s="297"/>
      <c r="FZI241" s="297"/>
      <c r="FZJ241" s="297"/>
      <c r="FZK241" s="297"/>
      <c r="FZL241" s="297"/>
      <c r="FZM241" s="297"/>
      <c r="FZN241" s="297"/>
      <c r="FZO241" s="297"/>
      <c r="FZP241" s="297"/>
      <c r="FZQ241" s="297"/>
      <c r="FZR241" s="297"/>
      <c r="FZS241" s="297"/>
      <c r="FZT241" s="297"/>
      <c r="FZU241" s="297"/>
      <c r="FZV241" s="297"/>
      <c r="FZW241" s="297"/>
      <c r="FZX241" s="297"/>
      <c r="FZY241" s="297"/>
      <c r="FZZ241" s="297"/>
      <c r="GAA241" s="297"/>
      <c r="GAB241" s="297"/>
      <c r="GAC241" s="297"/>
      <c r="GAD241" s="297"/>
      <c r="GAE241" s="297"/>
      <c r="GAF241" s="297"/>
      <c r="GAG241" s="297"/>
      <c r="GAH241" s="297"/>
      <c r="GAI241" s="297"/>
      <c r="GAJ241" s="297"/>
      <c r="GAK241" s="297"/>
      <c r="GAL241" s="297"/>
      <c r="GAM241" s="297"/>
      <c r="GAN241" s="297"/>
      <c r="GAO241" s="297"/>
      <c r="GAP241" s="297"/>
      <c r="GAQ241" s="297"/>
      <c r="GAR241" s="297"/>
      <c r="GAS241" s="297"/>
      <c r="GAT241" s="297"/>
      <c r="GAU241" s="297"/>
      <c r="GAV241" s="297"/>
      <c r="GAW241" s="297"/>
      <c r="GAX241" s="297"/>
      <c r="GAY241" s="297"/>
      <c r="GAZ241" s="297"/>
      <c r="GBA241" s="297"/>
      <c r="GBB241" s="297"/>
      <c r="GBC241" s="297"/>
      <c r="GBD241" s="297"/>
      <c r="GBE241" s="297"/>
      <c r="GBF241" s="297"/>
      <c r="GBG241" s="297"/>
      <c r="GBH241" s="297"/>
      <c r="GBI241" s="297"/>
      <c r="GBJ241" s="297"/>
      <c r="GBK241" s="297"/>
      <c r="GBL241" s="297"/>
      <c r="GBM241" s="297"/>
      <c r="GBN241" s="297"/>
      <c r="GBO241" s="297"/>
      <c r="GBP241" s="297"/>
      <c r="GBQ241" s="297"/>
      <c r="GBR241" s="297"/>
      <c r="GBS241" s="297"/>
      <c r="GBT241" s="297"/>
      <c r="GBU241" s="297"/>
      <c r="GBV241" s="297"/>
      <c r="GBW241" s="297"/>
      <c r="GBX241" s="297"/>
      <c r="GBY241" s="297"/>
      <c r="GBZ241" s="297"/>
      <c r="GCA241" s="297"/>
      <c r="GCB241" s="297"/>
      <c r="GCC241" s="297"/>
      <c r="GCD241" s="297"/>
      <c r="GCE241" s="297"/>
      <c r="GCF241" s="297"/>
      <c r="GCG241" s="297"/>
      <c r="GCH241" s="297"/>
      <c r="GCI241" s="297"/>
      <c r="GCJ241" s="297"/>
      <c r="GCK241" s="297"/>
      <c r="GCL241" s="297"/>
      <c r="GCM241" s="297"/>
      <c r="GCN241" s="297"/>
      <c r="GCO241" s="297"/>
      <c r="GCP241" s="297"/>
      <c r="GCQ241" s="297"/>
      <c r="GCR241" s="297"/>
      <c r="GCS241" s="297"/>
      <c r="GCT241" s="297"/>
      <c r="GCU241" s="297"/>
      <c r="GCV241" s="297"/>
      <c r="GCW241" s="297"/>
      <c r="GCX241" s="297"/>
      <c r="GCY241" s="297"/>
      <c r="GCZ241" s="297"/>
      <c r="GDA241" s="297"/>
      <c r="GDB241" s="297"/>
      <c r="GDC241" s="297"/>
      <c r="GDD241" s="297"/>
      <c r="GDE241" s="297"/>
      <c r="GDF241" s="297"/>
      <c r="GDG241" s="297"/>
      <c r="GDH241" s="297"/>
      <c r="GDI241" s="297"/>
      <c r="GDJ241" s="297"/>
      <c r="GDK241" s="297"/>
      <c r="GDL241" s="297"/>
      <c r="GDM241" s="297"/>
      <c r="GDN241" s="297"/>
      <c r="GDO241" s="297"/>
      <c r="GDP241" s="297"/>
      <c r="GDQ241" s="297"/>
      <c r="GDR241" s="297"/>
      <c r="GDS241" s="297"/>
      <c r="GDT241" s="297"/>
      <c r="GDU241" s="297"/>
      <c r="GDV241" s="297"/>
      <c r="GDW241" s="297"/>
      <c r="GDX241" s="297"/>
      <c r="GDY241" s="297"/>
      <c r="GDZ241" s="297"/>
      <c r="GEA241" s="297"/>
      <c r="GEB241" s="297"/>
      <c r="GEC241" s="297"/>
      <c r="GED241" s="297"/>
      <c r="GEE241" s="297"/>
      <c r="GEF241" s="297"/>
      <c r="GEG241" s="297"/>
      <c r="GEH241" s="297"/>
      <c r="GEI241" s="297"/>
      <c r="GEJ241" s="297"/>
      <c r="GEK241" s="297"/>
      <c r="GEL241" s="297"/>
      <c r="GEM241" s="297"/>
      <c r="GEN241" s="297"/>
      <c r="GEO241" s="297"/>
      <c r="GEP241" s="297"/>
      <c r="GEQ241" s="297"/>
      <c r="GER241" s="297"/>
      <c r="GES241" s="297"/>
      <c r="GET241" s="297"/>
      <c r="GEU241" s="297"/>
      <c r="GEV241" s="297"/>
      <c r="GEW241" s="297"/>
      <c r="GEX241" s="297"/>
      <c r="GEY241" s="297"/>
      <c r="GEZ241" s="297"/>
      <c r="GFA241" s="297"/>
      <c r="GFB241" s="297"/>
      <c r="GFC241" s="297"/>
      <c r="GFD241" s="297"/>
      <c r="GFE241" s="297"/>
      <c r="GFF241" s="297"/>
      <c r="GFG241" s="297"/>
      <c r="GFH241" s="297"/>
      <c r="GFI241" s="297"/>
      <c r="GFJ241" s="297"/>
      <c r="GFK241" s="297"/>
      <c r="GFL241" s="297"/>
      <c r="GFM241" s="297"/>
      <c r="GFN241" s="297"/>
      <c r="GFO241" s="297"/>
      <c r="GFP241" s="297"/>
      <c r="GFQ241" s="297"/>
      <c r="GFR241" s="297"/>
      <c r="GFS241" s="297"/>
      <c r="GFT241" s="297"/>
      <c r="GFU241" s="297"/>
      <c r="GFV241" s="297"/>
      <c r="GFW241" s="297"/>
      <c r="GFX241" s="297"/>
      <c r="GFY241" s="297"/>
      <c r="GFZ241" s="297"/>
      <c r="GGA241" s="297"/>
      <c r="GGB241" s="297"/>
      <c r="GGC241" s="297"/>
      <c r="GGD241" s="297"/>
      <c r="GGE241" s="297"/>
      <c r="GGF241" s="297"/>
      <c r="GGG241" s="297"/>
      <c r="GGH241" s="297"/>
      <c r="GGI241" s="297"/>
      <c r="GGJ241" s="297"/>
      <c r="GGK241" s="297"/>
      <c r="GGL241" s="297"/>
      <c r="GGM241" s="297"/>
      <c r="GGN241" s="297"/>
      <c r="GGO241" s="297"/>
      <c r="GGP241" s="297"/>
      <c r="GGQ241" s="297"/>
      <c r="GGR241" s="297"/>
      <c r="GGS241" s="297"/>
      <c r="GGT241" s="297"/>
      <c r="GGU241" s="297"/>
      <c r="GGV241" s="297"/>
      <c r="GGW241" s="297"/>
      <c r="GGX241" s="297"/>
      <c r="GGY241" s="297"/>
      <c r="GGZ241" s="297"/>
      <c r="GHA241" s="297"/>
      <c r="GHB241" s="297"/>
      <c r="GHC241" s="297"/>
      <c r="GHD241" s="297"/>
      <c r="GHE241" s="297"/>
      <c r="GHF241" s="297"/>
      <c r="GHG241" s="297"/>
      <c r="GHH241" s="297"/>
      <c r="GHI241" s="297"/>
      <c r="GHJ241" s="297"/>
      <c r="GHK241" s="297"/>
      <c r="GHL241" s="297"/>
      <c r="GHM241" s="297"/>
      <c r="GHN241" s="297"/>
      <c r="GHO241" s="297"/>
      <c r="GHP241" s="297"/>
      <c r="GHQ241" s="297"/>
      <c r="GHR241" s="297"/>
      <c r="GHS241" s="297"/>
      <c r="GHT241" s="297"/>
      <c r="GHU241" s="297"/>
      <c r="GHV241" s="297"/>
      <c r="GHW241" s="297"/>
      <c r="GHX241" s="297"/>
      <c r="GHY241" s="297"/>
      <c r="GHZ241" s="297"/>
      <c r="GIA241" s="297"/>
      <c r="GIB241" s="297"/>
      <c r="GIC241" s="297"/>
      <c r="GID241" s="297"/>
      <c r="GIE241" s="297"/>
      <c r="GIF241" s="297"/>
      <c r="GIG241" s="297"/>
      <c r="GIH241" s="297"/>
      <c r="GII241" s="297"/>
      <c r="GIJ241" s="297"/>
      <c r="GIK241" s="297"/>
      <c r="GIL241" s="297"/>
      <c r="GIM241" s="297"/>
      <c r="GIN241" s="297"/>
      <c r="GIO241" s="297"/>
      <c r="GIP241" s="297"/>
      <c r="GIQ241" s="297"/>
      <c r="GIR241" s="297"/>
      <c r="GIS241" s="297"/>
      <c r="GIT241" s="297"/>
      <c r="GIU241" s="297"/>
      <c r="GIV241" s="297"/>
      <c r="GIW241" s="297"/>
      <c r="GIX241" s="297"/>
      <c r="GIY241" s="297"/>
      <c r="GIZ241" s="297"/>
      <c r="GJA241" s="297"/>
      <c r="GJB241" s="297"/>
      <c r="GJC241" s="297"/>
      <c r="GJD241" s="297"/>
      <c r="GJE241" s="297"/>
      <c r="GJF241" s="297"/>
      <c r="GJG241" s="297"/>
      <c r="GJH241" s="297"/>
      <c r="GJI241" s="297"/>
      <c r="GJJ241" s="297"/>
      <c r="GJK241" s="297"/>
      <c r="GJL241" s="297"/>
      <c r="GJM241" s="297"/>
      <c r="GJN241" s="297"/>
      <c r="GJO241" s="297"/>
      <c r="GJP241" s="297"/>
      <c r="GJQ241" s="297"/>
      <c r="GJR241" s="297"/>
      <c r="GJS241" s="297"/>
      <c r="GJT241" s="297"/>
      <c r="GJU241" s="297"/>
      <c r="GJV241" s="297"/>
      <c r="GJW241" s="297"/>
      <c r="GJX241" s="297"/>
      <c r="GJY241" s="297"/>
      <c r="GJZ241" s="297"/>
      <c r="GKA241" s="297"/>
      <c r="GKB241" s="297"/>
      <c r="GKC241" s="297"/>
      <c r="GKD241" s="297"/>
      <c r="GKE241" s="297"/>
      <c r="GKF241" s="297"/>
      <c r="GKG241" s="297"/>
      <c r="GKH241" s="297"/>
      <c r="GKI241" s="297"/>
      <c r="GKJ241" s="297"/>
      <c r="GKK241" s="297"/>
      <c r="GKL241" s="297"/>
      <c r="GKM241" s="297"/>
      <c r="GKN241" s="297"/>
      <c r="GKO241" s="297"/>
      <c r="GKP241" s="297"/>
      <c r="GKQ241" s="297"/>
      <c r="GKR241" s="297"/>
      <c r="GKS241" s="297"/>
      <c r="GKT241" s="297"/>
      <c r="GKU241" s="297"/>
      <c r="GKV241" s="297"/>
      <c r="GKW241" s="297"/>
      <c r="GKX241" s="297"/>
      <c r="GKY241" s="297"/>
      <c r="GKZ241" s="297"/>
      <c r="GLA241" s="297"/>
      <c r="GLB241" s="297"/>
      <c r="GLC241" s="297"/>
      <c r="GLD241" s="297"/>
      <c r="GLE241" s="297"/>
      <c r="GLF241" s="297"/>
      <c r="GLG241" s="297"/>
      <c r="GLH241" s="297"/>
      <c r="GLI241" s="297"/>
      <c r="GLJ241" s="297"/>
      <c r="GLK241" s="297"/>
      <c r="GLL241" s="297"/>
      <c r="GLM241" s="297"/>
      <c r="GLN241" s="297"/>
      <c r="GLO241" s="297"/>
      <c r="GLP241" s="297"/>
      <c r="GLQ241" s="297"/>
      <c r="GLR241" s="297"/>
      <c r="GLS241" s="297"/>
      <c r="GLT241" s="297"/>
      <c r="GLU241" s="297"/>
      <c r="GLV241" s="297"/>
      <c r="GLW241" s="297"/>
      <c r="GLX241" s="297"/>
      <c r="GLY241" s="297"/>
      <c r="GLZ241" s="297"/>
      <c r="GMA241" s="297"/>
      <c r="GMB241" s="297"/>
      <c r="GMC241" s="297"/>
      <c r="GMD241" s="297"/>
      <c r="GME241" s="297"/>
      <c r="GMF241" s="297"/>
      <c r="GMG241" s="297"/>
      <c r="GMH241" s="297"/>
      <c r="GMI241" s="297"/>
      <c r="GMJ241" s="297"/>
      <c r="GMK241" s="297"/>
      <c r="GML241" s="297"/>
      <c r="GMM241" s="297"/>
      <c r="GMN241" s="297"/>
      <c r="GMO241" s="297"/>
      <c r="GMP241" s="297"/>
      <c r="GMQ241" s="297"/>
      <c r="GMR241" s="297"/>
      <c r="GMS241" s="297"/>
      <c r="GMT241" s="297"/>
      <c r="GMU241" s="297"/>
      <c r="GMV241" s="297"/>
      <c r="GMW241" s="297"/>
      <c r="GMX241" s="297"/>
      <c r="GMY241" s="297"/>
      <c r="GMZ241" s="297"/>
      <c r="GNA241" s="297"/>
      <c r="GNB241" s="297"/>
      <c r="GNC241" s="297"/>
      <c r="GND241" s="297"/>
      <c r="GNE241" s="297"/>
      <c r="GNF241" s="297"/>
      <c r="GNG241" s="297"/>
      <c r="GNH241" s="297"/>
      <c r="GNI241" s="297"/>
      <c r="GNJ241" s="297"/>
      <c r="GNK241" s="297"/>
      <c r="GNL241" s="297"/>
      <c r="GNM241" s="297"/>
      <c r="GNN241" s="297"/>
      <c r="GNO241" s="297"/>
      <c r="GNP241" s="297"/>
      <c r="GNQ241" s="297"/>
      <c r="GNR241" s="297"/>
      <c r="GNS241" s="297"/>
      <c r="GNT241" s="297"/>
      <c r="GNU241" s="297"/>
      <c r="GNV241" s="297"/>
      <c r="GNW241" s="297"/>
      <c r="GNX241" s="297"/>
      <c r="GNY241" s="297"/>
      <c r="GNZ241" s="297"/>
      <c r="GOA241" s="297"/>
      <c r="GOB241" s="297"/>
      <c r="GOC241" s="297"/>
      <c r="GOD241" s="297"/>
      <c r="GOE241" s="297"/>
      <c r="GOF241" s="297"/>
      <c r="GOG241" s="297"/>
      <c r="GOH241" s="297"/>
      <c r="GOI241" s="297"/>
      <c r="GOJ241" s="297"/>
      <c r="GOK241" s="297"/>
      <c r="GOL241" s="297"/>
      <c r="GOM241" s="297"/>
      <c r="GON241" s="297"/>
      <c r="GOO241" s="297"/>
      <c r="GOP241" s="297"/>
      <c r="GOQ241" s="297"/>
      <c r="GOR241" s="297"/>
      <c r="GOS241" s="297"/>
      <c r="GOT241" s="297"/>
      <c r="GOU241" s="297"/>
      <c r="GOV241" s="297"/>
      <c r="GOW241" s="297"/>
      <c r="GOX241" s="297"/>
      <c r="GOY241" s="297"/>
      <c r="GOZ241" s="297"/>
      <c r="GPA241" s="297"/>
      <c r="GPB241" s="297"/>
      <c r="GPC241" s="297"/>
      <c r="GPD241" s="297"/>
      <c r="GPE241" s="297"/>
      <c r="GPF241" s="297"/>
      <c r="GPG241" s="297"/>
      <c r="GPH241" s="297"/>
      <c r="GPI241" s="297"/>
      <c r="GPJ241" s="297"/>
      <c r="GPK241" s="297"/>
      <c r="GPL241" s="297"/>
      <c r="GPM241" s="297"/>
      <c r="GPN241" s="297"/>
      <c r="GPO241" s="297"/>
      <c r="GPP241" s="297"/>
      <c r="GPQ241" s="297"/>
      <c r="GPR241" s="297"/>
      <c r="GPS241" s="297"/>
      <c r="GPT241" s="297"/>
      <c r="GPU241" s="297"/>
      <c r="GPV241" s="297"/>
      <c r="GPW241" s="297"/>
      <c r="GPX241" s="297"/>
      <c r="GPY241" s="297"/>
      <c r="GPZ241" s="297"/>
      <c r="GQA241" s="297"/>
      <c r="GQB241" s="297"/>
      <c r="GQC241" s="297"/>
      <c r="GQD241" s="297"/>
      <c r="GQE241" s="297"/>
      <c r="GQF241" s="297"/>
      <c r="GQG241" s="297"/>
      <c r="GQH241" s="297"/>
      <c r="GQI241" s="297"/>
      <c r="GQJ241" s="297"/>
      <c r="GQK241" s="297"/>
      <c r="GQL241" s="297"/>
      <c r="GQM241" s="297"/>
      <c r="GQN241" s="297"/>
      <c r="GQO241" s="297"/>
      <c r="GQP241" s="297"/>
      <c r="GQQ241" s="297"/>
      <c r="GQR241" s="297"/>
      <c r="GQS241" s="297"/>
      <c r="GQT241" s="297"/>
      <c r="GQU241" s="297"/>
      <c r="GQV241" s="297"/>
      <c r="GQW241" s="297"/>
      <c r="GQX241" s="297"/>
      <c r="GQY241" s="297"/>
      <c r="GQZ241" s="297"/>
      <c r="GRA241" s="297"/>
      <c r="GRB241" s="297"/>
      <c r="GRC241" s="297"/>
      <c r="GRD241" s="297"/>
      <c r="GRE241" s="297"/>
      <c r="GRF241" s="297"/>
      <c r="GRG241" s="297"/>
      <c r="GRH241" s="297"/>
      <c r="GRI241" s="297"/>
      <c r="GRJ241" s="297"/>
      <c r="GRK241" s="297"/>
      <c r="GRL241" s="297"/>
      <c r="GRM241" s="297"/>
      <c r="GRN241" s="297"/>
      <c r="GRO241" s="297"/>
      <c r="GRP241" s="297"/>
      <c r="GRQ241" s="297"/>
      <c r="GRR241" s="297"/>
      <c r="GRS241" s="297"/>
      <c r="GRT241" s="297"/>
      <c r="GRU241" s="297"/>
      <c r="GRV241" s="297"/>
      <c r="GRW241" s="297"/>
      <c r="GRX241" s="297"/>
      <c r="GRY241" s="297"/>
      <c r="GRZ241" s="297"/>
      <c r="GSA241" s="297"/>
      <c r="GSB241" s="297"/>
      <c r="GSC241" s="297"/>
      <c r="GSD241" s="297"/>
      <c r="GSE241" s="297"/>
      <c r="GSF241" s="297"/>
      <c r="GSG241" s="297"/>
      <c r="GSH241" s="297"/>
      <c r="GSI241" s="297"/>
      <c r="GSJ241" s="297"/>
      <c r="GSK241" s="297"/>
      <c r="GSL241" s="297"/>
      <c r="GSM241" s="297"/>
      <c r="GSN241" s="297"/>
      <c r="GSO241" s="297"/>
      <c r="GSP241" s="297"/>
      <c r="GSQ241" s="297"/>
      <c r="GSR241" s="297"/>
      <c r="GSS241" s="297"/>
      <c r="GST241" s="297"/>
      <c r="GSU241" s="297"/>
      <c r="GSV241" s="297"/>
      <c r="GSW241" s="297"/>
      <c r="GSX241" s="297"/>
      <c r="GSY241" s="297"/>
      <c r="GSZ241" s="297"/>
      <c r="GTA241" s="297"/>
      <c r="GTB241" s="297"/>
      <c r="GTC241" s="297"/>
      <c r="GTD241" s="297"/>
      <c r="GTE241" s="297"/>
      <c r="GTF241" s="297"/>
      <c r="GTG241" s="297"/>
      <c r="GTH241" s="297"/>
      <c r="GTI241" s="297"/>
      <c r="GTJ241" s="297"/>
      <c r="GTK241" s="297"/>
      <c r="GTL241" s="297"/>
      <c r="GTM241" s="297"/>
      <c r="GTN241" s="297"/>
      <c r="GTO241" s="297"/>
      <c r="GTP241" s="297"/>
      <c r="GTQ241" s="297"/>
      <c r="GTR241" s="297"/>
      <c r="GTS241" s="297"/>
      <c r="GTT241" s="297"/>
      <c r="GTU241" s="297"/>
      <c r="GTV241" s="297"/>
      <c r="GTW241" s="297"/>
      <c r="GTX241" s="297"/>
      <c r="GTY241" s="297"/>
      <c r="GTZ241" s="297"/>
      <c r="GUA241" s="297"/>
      <c r="GUB241" s="297"/>
      <c r="GUC241" s="297"/>
      <c r="GUD241" s="297"/>
      <c r="GUE241" s="297"/>
      <c r="GUF241" s="297"/>
      <c r="GUG241" s="297"/>
      <c r="GUH241" s="297"/>
      <c r="GUI241" s="297"/>
      <c r="GUJ241" s="297"/>
      <c r="GUK241" s="297"/>
      <c r="GUL241" s="297"/>
      <c r="GUM241" s="297"/>
      <c r="GUN241" s="297"/>
      <c r="GUO241" s="297"/>
      <c r="GUP241" s="297"/>
      <c r="GUQ241" s="297"/>
      <c r="GUR241" s="297"/>
      <c r="GUS241" s="297"/>
      <c r="GUT241" s="297"/>
      <c r="GUU241" s="297"/>
      <c r="GUV241" s="297"/>
      <c r="GUW241" s="297"/>
      <c r="GUX241" s="297"/>
      <c r="GUY241" s="297"/>
      <c r="GUZ241" s="297"/>
      <c r="GVA241" s="297"/>
      <c r="GVB241" s="297"/>
      <c r="GVC241" s="297"/>
      <c r="GVD241" s="297"/>
      <c r="GVE241" s="297"/>
      <c r="GVF241" s="297"/>
      <c r="GVG241" s="297"/>
      <c r="GVH241" s="297"/>
      <c r="GVI241" s="297"/>
      <c r="GVJ241" s="297"/>
      <c r="GVK241" s="297"/>
      <c r="GVL241" s="297"/>
      <c r="GVM241" s="297"/>
      <c r="GVN241" s="297"/>
      <c r="GVO241" s="297"/>
      <c r="GVP241" s="297"/>
      <c r="GVQ241" s="297"/>
      <c r="GVR241" s="297"/>
      <c r="GVS241" s="297"/>
      <c r="GVT241" s="297"/>
      <c r="GVU241" s="297"/>
      <c r="GVV241" s="297"/>
      <c r="GVW241" s="297"/>
      <c r="GVX241" s="297"/>
      <c r="GVY241" s="297"/>
      <c r="GVZ241" s="297"/>
      <c r="GWA241" s="297"/>
      <c r="GWB241" s="297"/>
      <c r="GWC241" s="297"/>
      <c r="GWD241" s="297"/>
      <c r="GWE241" s="297"/>
      <c r="GWF241" s="297"/>
      <c r="GWG241" s="297"/>
      <c r="GWH241" s="297"/>
      <c r="GWI241" s="297"/>
      <c r="GWJ241" s="297"/>
      <c r="GWK241" s="297"/>
      <c r="GWL241" s="297"/>
      <c r="GWM241" s="297"/>
      <c r="GWN241" s="297"/>
      <c r="GWO241" s="297"/>
      <c r="GWP241" s="297"/>
      <c r="GWQ241" s="297"/>
      <c r="GWR241" s="297"/>
      <c r="GWS241" s="297"/>
      <c r="GWT241" s="297"/>
      <c r="GWU241" s="297"/>
      <c r="GWV241" s="297"/>
      <c r="GWW241" s="297"/>
      <c r="GWX241" s="297"/>
      <c r="GWY241" s="297"/>
      <c r="GWZ241" s="297"/>
      <c r="GXA241" s="297"/>
      <c r="GXB241" s="297"/>
      <c r="GXC241" s="297"/>
      <c r="GXD241" s="297"/>
      <c r="GXE241" s="297"/>
      <c r="GXF241" s="297"/>
      <c r="GXG241" s="297"/>
      <c r="GXH241" s="297"/>
      <c r="GXI241" s="297"/>
      <c r="GXJ241" s="297"/>
      <c r="GXK241" s="297"/>
      <c r="GXL241" s="297"/>
      <c r="GXM241" s="297"/>
      <c r="GXN241" s="297"/>
      <c r="GXO241" s="297"/>
      <c r="GXP241" s="297"/>
      <c r="GXQ241" s="297"/>
      <c r="GXR241" s="297"/>
      <c r="GXS241" s="297"/>
      <c r="GXT241" s="297"/>
      <c r="GXU241" s="297"/>
      <c r="GXV241" s="297"/>
      <c r="GXW241" s="297"/>
      <c r="GXX241" s="297"/>
      <c r="GXY241" s="297"/>
      <c r="GXZ241" s="297"/>
      <c r="GYA241" s="297"/>
      <c r="GYB241" s="297"/>
      <c r="GYC241" s="297"/>
      <c r="GYD241" s="297"/>
      <c r="GYE241" s="297"/>
      <c r="GYF241" s="297"/>
      <c r="GYG241" s="297"/>
      <c r="GYH241" s="297"/>
      <c r="GYI241" s="297"/>
      <c r="GYJ241" s="297"/>
      <c r="GYK241" s="297"/>
      <c r="GYL241" s="297"/>
      <c r="GYM241" s="297"/>
      <c r="GYN241" s="297"/>
      <c r="GYO241" s="297"/>
      <c r="GYP241" s="297"/>
      <c r="GYQ241" s="297"/>
      <c r="GYR241" s="297"/>
      <c r="GYS241" s="297"/>
      <c r="GYT241" s="297"/>
      <c r="GYU241" s="297"/>
      <c r="GYV241" s="297"/>
      <c r="GYW241" s="297"/>
      <c r="GYX241" s="297"/>
      <c r="GYY241" s="297"/>
      <c r="GYZ241" s="297"/>
      <c r="GZA241" s="297"/>
      <c r="GZB241" s="297"/>
      <c r="GZC241" s="297"/>
      <c r="GZD241" s="297"/>
      <c r="GZE241" s="297"/>
      <c r="GZF241" s="297"/>
      <c r="GZG241" s="297"/>
      <c r="GZH241" s="297"/>
      <c r="GZI241" s="297"/>
      <c r="GZJ241" s="297"/>
      <c r="GZK241" s="297"/>
      <c r="GZL241" s="297"/>
      <c r="GZM241" s="297"/>
      <c r="GZN241" s="297"/>
      <c r="GZO241" s="297"/>
      <c r="GZP241" s="297"/>
      <c r="GZQ241" s="297"/>
      <c r="GZR241" s="297"/>
      <c r="GZS241" s="297"/>
      <c r="GZT241" s="297"/>
      <c r="GZU241" s="297"/>
      <c r="GZV241" s="297"/>
      <c r="GZW241" s="297"/>
      <c r="GZX241" s="297"/>
      <c r="GZY241" s="297"/>
      <c r="GZZ241" s="297"/>
      <c r="HAA241" s="297"/>
      <c r="HAB241" s="297"/>
      <c r="HAC241" s="297"/>
      <c r="HAD241" s="297"/>
      <c r="HAE241" s="297"/>
      <c r="HAF241" s="297"/>
      <c r="HAG241" s="297"/>
      <c r="HAH241" s="297"/>
      <c r="HAI241" s="297"/>
      <c r="HAJ241" s="297"/>
      <c r="HAK241" s="297"/>
      <c r="HAL241" s="297"/>
      <c r="HAM241" s="297"/>
      <c r="HAN241" s="297"/>
      <c r="HAO241" s="297"/>
      <c r="HAP241" s="297"/>
      <c r="HAQ241" s="297"/>
      <c r="HAR241" s="297"/>
      <c r="HAS241" s="297"/>
      <c r="HAT241" s="297"/>
      <c r="HAU241" s="297"/>
      <c r="HAV241" s="297"/>
      <c r="HAW241" s="297"/>
      <c r="HAX241" s="297"/>
      <c r="HAY241" s="297"/>
      <c r="HAZ241" s="297"/>
      <c r="HBA241" s="297"/>
      <c r="HBB241" s="297"/>
      <c r="HBC241" s="297"/>
      <c r="HBD241" s="297"/>
      <c r="HBE241" s="297"/>
      <c r="HBF241" s="297"/>
      <c r="HBG241" s="297"/>
      <c r="HBH241" s="297"/>
      <c r="HBI241" s="297"/>
      <c r="HBJ241" s="297"/>
      <c r="HBK241" s="297"/>
      <c r="HBL241" s="297"/>
      <c r="HBM241" s="297"/>
      <c r="HBN241" s="297"/>
      <c r="HBO241" s="297"/>
      <c r="HBP241" s="297"/>
      <c r="HBQ241" s="297"/>
      <c r="HBR241" s="297"/>
      <c r="HBS241" s="297"/>
      <c r="HBT241" s="297"/>
      <c r="HBU241" s="297"/>
      <c r="HBV241" s="297"/>
      <c r="HBW241" s="297"/>
      <c r="HBX241" s="297"/>
      <c r="HBY241" s="297"/>
      <c r="HBZ241" s="297"/>
      <c r="HCA241" s="297"/>
      <c r="HCB241" s="297"/>
      <c r="HCC241" s="297"/>
      <c r="HCD241" s="297"/>
      <c r="HCE241" s="297"/>
      <c r="HCF241" s="297"/>
      <c r="HCG241" s="297"/>
      <c r="HCH241" s="297"/>
      <c r="HCI241" s="297"/>
      <c r="HCJ241" s="297"/>
      <c r="HCK241" s="297"/>
      <c r="HCL241" s="297"/>
      <c r="HCM241" s="297"/>
      <c r="HCN241" s="297"/>
      <c r="HCO241" s="297"/>
      <c r="HCP241" s="297"/>
      <c r="HCQ241" s="297"/>
      <c r="HCR241" s="297"/>
      <c r="HCS241" s="297"/>
      <c r="HCT241" s="297"/>
      <c r="HCU241" s="297"/>
      <c r="HCV241" s="297"/>
      <c r="HCW241" s="297"/>
      <c r="HCX241" s="297"/>
      <c r="HCY241" s="297"/>
      <c r="HCZ241" s="297"/>
      <c r="HDA241" s="297"/>
      <c r="HDB241" s="297"/>
      <c r="HDC241" s="297"/>
      <c r="HDD241" s="297"/>
      <c r="HDE241" s="297"/>
      <c r="HDF241" s="297"/>
      <c r="HDG241" s="297"/>
      <c r="HDH241" s="297"/>
      <c r="HDI241" s="297"/>
      <c r="HDJ241" s="297"/>
      <c r="HDK241" s="297"/>
      <c r="HDL241" s="297"/>
      <c r="HDM241" s="297"/>
      <c r="HDN241" s="297"/>
      <c r="HDO241" s="297"/>
      <c r="HDP241" s="297"/>
      <c r="HDQ241" s="297"/>
      <c r="HDR241" s="297"/>
      <c r="HDS241" s="297"/>
      <c r="HDT241" s="297"/>
      <c r="HDU241" s="297"/>
      <c r="HDV241" s="297"/>
      <c r="HDW241" s="297"/>
      <c r="HDX241" s="297"/>
      <c r="HDY241" s="297"/>
      <c r="HDZ241" s="297"/>
      <c r="HEA241" s="297"/>
      <c r="HEB241" s="297"/>
      <c r="HEC241" s="297"/>
      <c r="HED241" s="297"/>
      <c r="HEE241" s="297"/>
      <c r="HEF241" s="297"/>
      <c r="HEG241" s="297"/>
      <c r="HEH241" s="297"/>
      <c r="HEI241" s="297"/>
      <c r="HEJ241" s="297"/>
      <c r="HEK241" s="297"/>
      <c r="HEL241" s="297"/>
      <c r="HEM241" s="297"/>
      <c r="HEN241" s="297"/>
      <c r="HEO241" s="297"/>
      <c r="HEP241" s="297"/>
      <c r="HEQ241" s="297"/>
      <c r="HER241" s="297"/>
      <c r="HES241" s="297"/>
      <c r="HET241" s="297"/>
      <c r="HEU241" s="297"/>
      <c r="HEV241" s="297"/>
      <c r="HEW241" s="297"/>
      <c r="HEX241" s="297"/>
      <c r="HEY241" s="297"/>
      <c r="HEZ241" s="297"/>
      <c r="HFA241" s="297"/>
      <c r="HFB241" s="297"/>
      <c r="HFC241" s="297"/>
      <c r="HFD241" s="297"/>
      <c r="HFE241" s="297"/>
      <c r="HFF241" s="297"/>
      <c r="HFG241" s="297"/>
      <c r="HFH241" s="297"/>
      <c r="HFI241" s="297"/>
      <c r="HFJ241" s="297"/>
      <c r="HFK241" s="297"/>
      <c r="HFL241" s="297"/>
      <c r="HFM241" s="297"/>
      <c r="HFN241" s="297"/>
      <c r="HFO241" s="297"/>
      <c r="HFP241" s="297"/>
      <c r="HFQ241" s="297"/>
      <c r="HFR241" s="297"/>
      <c r="HFS241" s="297"/>
      <c r="HFT241" s="297"/>
      <c r="HFU241" s="297"/>
      <c r="HFV241" s="297"/>
      <c r="HFW241" s="297"/>
      <c r="HFX241" s="297"/>
      <c r="HFY241" s="297"/>
      <c r="HFZ241" s="297"/>
      <c r="HGA241" s="297"/>
      <c r="HGB241" s="297"/>
      <c r="HGC241" s="297"/>
      <c r="HGD241" s="297"/>
      <c r="HGE241" s="297"/>
      <c r="HGF241" s="297"/>
      <c r="HGG241" s="297"/>
      <c r="HGH241" s="297"/>
      <c r="HGI241" s="297"/>
      <c r="HGJ241" s="297"/>
      <c r="HGK241" s="297"/>
      <c r="HGL241" s="297"/>
      <c r="HGM241" s="297"/>
      <c r="HGN241" s="297"/>
      <c r="HGO241" s="297"/>
      <c r="HGP241" s="297"/>
      <c r="HGQ241" s="297"/>
      <c r="HGR241" s="297"/>
      <c r="HGS241" s="297"/>
      <c r="HGT241" s="297"/>
      <c r="HGU241" s="297"/>
      <c r="HGV241" s="297"/>
      <c r="HGW241" s="297"/>
      <c r="HGX241" s="297"/>
      <c r="HGY241" s="297"/>
      <c r="HGZ241" s="297"/>
      <c r="HHA241" s="297"/>
      <c r="HHB241" s="297"/>
      <c r="HHC241" s="297"/>
      <c r="HHD241" s="297"/>
      <c r="HHE241" s="297"/>
      <c r="HHF241" s="297"/>
      <c r="HHG241" s="297"/>
      <c r="HHH241" s="297"/>
      <c r="HHI241" s="297"/>
      <c r="HHJ241" s="297"/>
      <c r="HHK241" s="297"/>
      <c r="HHL241" s="297"/>
      <c r="HHM241" s="297"/>
      <c r="HHN241" s="297"/>
      <c r="HHO241" s="297"/>
      <c r="HHP241" s="297"/>
      <c r="HHQ241" s="297"/>
      <c r="HHR241" s="297"/>
      <c r="HHS241" s="297"/>
      <c r="HHT241" s="297"/>
      <c r="HHU241" s="297"/>
      <c r="HHV241" s="297"/>
      <c r="HHW241" s="297"/>
      <c r="HHX241" s="297"/>
      <c r="HHY241" s="297"/>
      <c r="HHZ241" s="297"/>
      <c r="HIA241" s="297"/>
      <c r="HIB241" s="297"/>
      <c r="HIC241" s="297"/>
      <c r="HID241" s="297"/>
      <c r="HIE241" s="297"/>
      <c r="HIF241" s="297"/>
      <c r="HIG241" s="297"/>
      <c r="HIH241" s="297"/>
      <c r="HII241" s="297"/>
      <c r="HIJ241" s="297"/>
      <c r="HIK241" s="297"/>
      <c r="HIL241" s="297"/>
      <c r="HIM241" s="297"/>
      <c r="HIN241" s="297"/>
      <c r="HIO241" s="297"/>
      <c r="HIP241" s="297"/>
      <c r="HIQ241" s="297"/>
      <c r="HIR241" s="297"/>
      <c r="HIS241" s="297"/>
      <c r="HIT241" s="297"/>
      <c r="HIU241" s="297"/>
      <c r="HIV241" s="297"/>
      <c r="HIW241" s="297"/>
      <c r="HIX241" s="297"/>
      <c r="HIY241" s="297"/>
      <c r="HIZ241" s="297"/>
      <c r="HJA241" s="297"/>
      <c r="HJB241" s="297"/>
      <c r="HJC241" s="297"/>
      <c r="HJD241" s="297"/>
      <c r="HJE241" s="297"/>
      <c r="HJF241" s="297"/>
      <c r="HJG241" s="297"/>
      <c r="HJH241" s="297"/>
      <c r="HJI241" s="297"/>
      <c r="HJJ241" s="297"/>
      <c r="HJK241" s="297"/>
      <c r="HJL241" s="297"/>
      <c r="HJM241" s="297"/>
      <c r="HJN241" s="297"/>
      <c r="HJO241" s="297"/>
      <c r="HJP241" s="297"/>
      <c r="HJQ241" s="297"/>
      <c r="HJR241" s="297"/>
      <c r="HJS241" s="297"/>
      <c r="HJT241" s="297"/>
      <c r="HJU241" s="297"/>
      <c r="HJV241" s="297"/>
      <c r="HJW241" s="297"/>
      <c r="HJX241" s="297"/>
      <c r="HJY241" s="297"/>
      <c r="HJZ241" s="297"/>
      <c r="HKA241" s="297"/>
      <c r="HKB241" s="297"/>
      <c r="HKC241" s="297"/>
      <c r="HKD241" s="297"/>
      <c r="HKE241" s="297"/>
      <c r="HKF241" s="297"/>
      <c r="HKG241" s="297"/>
      <c r="HKH241" s="297"/>
      <c r="HKI241" s="297"/>
      <c r="HKJ241" s="297"/>
      <c r="HKK241" s="297"/>
      <c r="HKL241" s="297"/>
      <c r="HKM241" s="297"/>
      <c r="HKN241" s="297"/>
      <c r="HKO241" s="297"/>
      <c r="HKP241" s="297"/>
      <c r="HKQ241" s="297"/>
      <c r="HKR241" s="297"/>
      <c r="HKS241" s="297"/>
      <c r="HKT241" s="297"/>
      <c r="HKU241" s="297"/>
      <c r="HKV241" s="297"/>
      <c r="HKW241" s="297"/>
      <c r="HKX241" s="297"/>
      <c r="HKY241" s="297"/>
      <c r="HKZ241" s="297"/>
      <c r="HLA241" s="297"/>
      <c r="HLB241" s="297"/>
      <c r="HLC241" s="297"/>
      <c r="HLD241" s="297"/>
      <c r="HLE241" s="297"/>
      <c r="HLF241" s="297"/>
      <c r="HLG241" s="297"/>
      <c r="HLH241" s="297"/>
      <c r="HLI241" s="297"/>
      <c r="HLJ241" s="297"/>
      <c r="HLK241" s="297"/>
      <c r="HLL241" s="297"/>
      <c r="HLM241" s="297"/>
      <c r="HLN241" s="297"/>
      <c r="HLO241" s="297"/>
      <c r="HLP241" s="297"/>
      <c r="HLQ241" s="297"/>
      <c r="HLR241" s="297"/>
      <c r="HLS241" s="297"/>
      <c r="HLT241" s="297"/>
      <c r="HLU241" s="297"/>
      <c r="HLV241" s="297"/>
      <c r="HLW241" s="297"/>
      <c r="HLX241" s="297"/>
      <c r="HLY241" s="297"/>
      <c r="HLZ241" s="297"/>
      <c r="HMA241" s="297"/>
      <c r="HMB241" s="297"/>
      <c r="HMC241" s="297"/>
      <c r="HMD241" s="297"/>
      <c r="HME241" s="297"/>
      <c r="HMF241" s="297"/>
      <c r="HMG241" s="297"/>
      <c r="HMH241" s="297"/>
      <c r="HMI241" s="297"/>
      <c r="HMJ241" s="297"/>
      <c r="HMK241" s="297"/>
      <c r="HML241" s="297"/>
      <c r="HMM241" s="297"/>
      <c r="HMN241" s="297"/>
      <c r="HMO241" s="297"/>
      <c r="HMP241" s="297"/>
      <c r="HMQ241" s="297"/>
      <c r="HMR241" s="297"/>
      <c r="HMS241" s="297"/>
      <c r="HMT241" s="297"/>
      <c r="HMU241" s="297"/>
      <c r="HMV241" s="297"/>
      <c r="HMW241" s="297"/>
      <c r="HMX241" s="297"/>
      <c r="HMY241" s="297"/>
      <c r="HMZ241" s="297"/>
      <c r="HNA241" s="297"/>
      <c r="HNB241" s="297"/>
      <c r="HNC241" s="297"/>
      <c r="HND241" s="297"/>
      <c r="HNE241" s="297"/>
      <c r="HNF241" s="297"/>
      <c r="HNG241" s="297"/>
      <c r="HNH241" s="297"/>
      <c r="HNI241" s="297"/>
      <c r="HNJ241" s="297"/>
      <c r="HNK241" s="297"/>
      <c r="HNL241" s="297"/>
      <c r="HNM241" s="297"/>
      <c r="HNN241" s="297"/>
      <c r="HNO241" s="297"/>
      <c r="HNP241" s="297"/>
      <c r="HNQ241" s="297"/>
      <c r="HNR241" s="297"/>
      <c r="HNS241" s="297"/>
      <c r="HNT241" s="297"/>
      <c r="HNU241" s="297"/>
      <c r="HNV241" s="297"/>
      <c r="HNW241" s="297"/>
      <c r="HNX241" s="297"/>
      <c r="HNY241" s="297"/>
      <c r="HNZ241" s="297"/>
      <c r="HOA241" s="297"/>
      <c r="HOB241" s="297"/>
      <c r="HOC241" s="297"/>
      <c r="HOD241" s="297"/>
      <c r="HOE241" s="297"/>
      <c r="HOF241" s="297"/>
      <c r="HOG241" s="297"/>
      <c r="HOH241" s="297"/>
      <c r="HOI241" s="297"/>
      <c r="HOJ241" s="297"/>
      <c r="HOK241" s="297"/>
      <c r="HOL241" s="297"/>
      <c r="HOM241" s="297"/>
      <c r="HON241" s="297"/>
      <c r="HOO241" s="297"/>
      <c r="HOP241" s="297"/>
      <c r="HOQ241" s="297"/>
      <c r="HOR241" s="297"/>
      <c r="HOS241" s="297"/>
      <c r="HOT241" s="297"/>
      <c r="HOU241" s="297"/>
      <c r="HOV241" s="297"/>
      <c r="HOW241" s="297"/>
      <c r="HOX241" s="297"/>
      <c r="HOY241" s="297"/>
      <c r="HOZ241" s="297"/>
      <c r="HPA241" s="297"/>
      <c r="HPB241" s="297"/>
      <c r="HPC241" s="297"/>
      <c r="HPD241" s="297"/>
      <c r="HPE241" s="297"/>
      <c r="HPF241" s="297"/>
      <c r="HPG241" s="297"/>
      <c r="HPH241" s="297"/>
      <c r="HPI241" s="297"/>
      <c r="HPJ241" s="297"/>
      <c r="HPK241" s="297"/>
      <c r="HPL241" s="297"/>
      <c r="HPM241" s="297"/>
      <c r="HPN241" s="297"/>
      <c r="HPO241" s="297"/>
      <c r="HPP241" s="297"/>
      <c r="HPQ241" s="297"/>
      <c r="HPR241" s="297"/>
      <c r="HPS241" s="297"/>
      <c r="HPT241" s="297"/>
      <c r="HPU241" s="297"/>
      <c r="HPV241" s="297"/>
      <c r="HPW241" s="297"/>
      <c r="HPX241" s="297"/>
      <c r="HPY241" s="297"/>
      <c r="HPZ241" s="297"/>
      <c r="HQA241" s="297"/>
      <c r="HQB241" s="297"/>
      <c r="HQC241" s="297"/>
      <c r="HQD241" s="297"/>
      <c r="HQE241" s="297"/>
      <c r="HQF241" s="297"/>
      <c r="HQG241" s="297"/>
      <c r="HQH241" s="297"/>
      <c r="HQI241" s="297"/>
      <c r="HQJ241" s="297"/>
      <c r="HQK241" s="297"/>
      <c r="HQL241" s="297"/>
      <c r="HQM241" s="297"/>
      <c r="HQN241" s="297"/>
      <c r="HQO241" s="297"/>
      <c r="HQP241" s="297"/>
      <c r="HQQ241" s="297"/>
      <c r="HQR241" s="297"/>
      <c r="HQS241" s="297"/>
      <c r="HQT241" s="297"/>
      <c r="HQU241" s="297"/>
      <c r="HQV241" s="297"/>
      <c r="HQW241" s="297"/>
      <c r="HQX241" s="297"/>
      <c r="HQY241" s="297"/>
      <c r="HQZ241" s="297"/>
      <c r="HRA241" s="297"/>
      <c r="HRB241" s="297"/>
      <c r="HRC241" s="297"/>
      <c r="HRD241" s="297"/>
      <c r="HRE241" s="297"/>
      <c r="HRF241" s="297"/>
      <c r="HRG241" s="297"/>
      <c r="HRH241" s="297"/>
      <c r="HRI241" s="297"/>
      <c r="HRJ241" s="297"/>
      <c r="HRK241" s="297"/>
      <c r="HRL241" s="297"/>
      <c r="HRM241" s="297"/>
      <c r="HRN241" s="297"/>
      <c r="HRO241" s="297"/>
      <c r="HRP241" s="297"/>
      <c r="HRQ241" s="297"/>
      <c r="HRR241" s="297"/>
      <c r="HRS241" s="297"/>
      <c r="HRT241" s="297"/>
      <c r="HRU241" s="297"/>
      <c r="HRV241" s="297"/>
      <c r="HRW241" s="297"/>
      <c r="HRX241" s="297"/>
      <c r="HRY241" s="297"/>
      <c r="HRZ241" s="297"/>
      <c r="HSA241" s="297"/>
      <c r="HSB241" s="297"/>
      <c r="HSC241" s="297"/>
      <c r="HSD241" s="297"/>
      <c r="HSE241" s="297"/>
      <c r="HSF241" s="297"/>
      <c r="HSG241" s="297"/>
      <c r="HSH241" s="297"/>
      <c r="HSI241" s="297"/>
      <c r="HSJ241" s="297"/>
      <c r="HSK241" s="297"/>
      <c r="HSL241" s="297"/>
      <c r="HSM241" s="297"/>
      <c r="HSN241" s="297"/>
      <c r="HSO241" s="297"/>
      <c r="HSP241" s="297"/>
      <c r="HSQ241" s="297"/>
      <c r="HSR241" s="297"/>
      <c r="HSS241" s="297"/>
      <c r="HST241" s="297"/>
      <c r="HSU241" s="297"/>
      <c r="HSV241" s="297"/>
      <c r="HSW241" s="297"/>
      <c r="HSX241" s="297"/>
      <c r="HSY241" s="297"/>
      <c r="HSZ241" s="297"/>
      <c r="HTA241" s="297"/>
      <c r="HTB241" s="297"/>
      <c r="HTC241" s="297"/>
      <c r="HTD241" s="297"/>
      <c r="HTE241" s="297"/>
      <c r="HTF241" s="297"/>
      <c r="HTG241" s="297"/>
      <c r="HTH241" s="297"/>
      <c r="HTI241" s="297"/>
      <c r="HTJ241" s="297"/>
      <c r="HTK241" s="297"/>
      <c r="HTL241" s="297"/>
      <c r="HTM241" s="297"/>
      <c r="HTN241" s="297"/>
      <c r="HTO241" s="297"/>
      <c r="HTP241" s="297"/>
      <c r="HTQ241" s="297"/>
      <c r="HTR241" s="297"/>
      <c r="HTS241" s="297"/>
      <c r="HTT241" s="297"/>
      <c r="HTU241" s="297"/>
      <c r="HTV241" s="297"/>
      <c r="HTW241" s="297"/>
      <c r="HTX241" s="297"/>
      <c r="HTY241" s="297"/>
      <c r="HTZ241" s="297"/>
      <c r="HUA241" s="297"/>
      <c r="HUB241" s="297"/>
      <c r="HUC241" s="297"/>
      <c r="HUD241" s="297"/>
      <c r="HUE241" s="297"/>
      <c r="HUF241" s="297"/>
      <c r="HUG241" s="297"/>
      <c r="HUH241" s="297"/>
      <c r="HUI241" s="297"/>
      <c r="HUJ241" s="297"/>
      <c r="HUK241" s="297"/>
      <c r="HUL241" s="297"/>
      <c r="HUM241" s="297"/>
      <c r="HUN241" s="297"/>
      <c r="HUO241" s="297"/>
      <c r="HUP241" s="297"/>
      <c r="HUQ241" s="297"/>
      <c r="HUR241" s="297"/>
      <c r="HUS241" s="297"/>
      <c r="HUT241" s="297"/>
      <c r="HUU241" s="297"/>
      <c r="HUV241" s="297"/>
      <c r="HUW241" s="297"/>
      <c r="HUX241" s="297"/>
      <c r="HUY241" s="297"/>
      <c r="HUZ241" s="297"/>
      <c r="HVA241" s="297"/>
      <c r="HVB241" s="297"/>
      <c r="HVC241" s="297"/>
      <c r="HVD241" s="297"/>
      <c r="HVE241" s="297"/>
      <c r="HVF241" s="297"/>
      <c r="HVG241" s="297"/>
      <c r="HVH241" s="297"/>
      <c r="HVI241" s="297"/>
      <c r="HVJ241" s="297"/>
      <c r="HVK241" s="297"/>
      <c r="HVL241" s="297"/>
      <c r="HVM241" s="297"/>
      <c r="HVN241" s="297"/>
      <c r="HVO241" s="297"/>
      <c r="HVP241" s="297"/>
      <c r="HVQ241" s="297"/>
      <c r="HVR241" s="297"/>
      <c r="HVS241" s="297"/>
      <c r="HVT241" s="297"/>
      <c r="HVU241" s="297"/>
      <c r="HVV241" s="297"/>
      <c r="HVW241" s="297"/>
      <c r="HVX241" s="297"/>
      <c r="HVY241" s="297"/>
      <c r="HVZ241" s="297"/>
      <c r="HWA241" s="297"/>
      <c r="HWB241" s="297"/>
      <c r="HWC241" s="297"/>
      <c r="HWD241" s="297"/>
      <c r="HWE241" s="297"/>
      <c r="HWF241" s="297"/>
      <c r="HWG241" s="297"/>
      <c r="HWH241" s="297"/>
      <c r="HWI241" s="297"/>
      <c r="HWJ241" s="297"/>
      <c r="HWK241" s="297"/>
      <c r="HWL241" s="297"/>
      <c r="HWM241" s="297"/>
      <c r="HWN241" s="297"/>
      <c r="HWO241" s="297"/>
      <c r="HWP241" s="297"/>
      <c r="HWQ241" s="297"/>
      <c r="HWR241" s="297"/>
      <c r="HWS241" s="297"/>
      <c r="HWT241" s="297"/>
      <c r="HWU241" s="297"/>
      <c r="HWV241" s="297"/>
      <c r="HWW241" s="297"/>
      <c r="HWX241" s="297"/>
      <c r="HWY241" s="297"/>
      <c r="HWZ241" s="297"/>
      <c r="HXA241" s="297"/>
      <c r="HXB241" s="297"/>
      <c r="HXC241" s="297"/>
      <c r="HXD241" s="297"/>
      <c r="HXE241" s="297"/>
      <c r="HXF241" s="297"/>
      <c r="HXG241" s="297"/>
      <c r="HXH241" s="297"/>
      <c r="HXI241" s="297"/>
      <c r="HXJ241" s="297"/>
      <c r="HXK241" s="297"/>
      <c r="HXL241" s="297"/>
      <c r="HXM241" s="297"/>
      <c r="HXN241" s="297"/>
      <c r="HXO241" s="297"/>
      <c r="HXP241" s="297"/>
      <c r="HXQ241" s="297"/>
      <c r="HXR241" s="297"/>
      <c r="HXS241" s="297"/>
      <c r="HXT241" s="297"/>
      <c r="HXU241" s="297"/>
      <c r="HXV241" s="297"/>
      <c r="HXW241" s="297"/>
      <c r="HXX241" s="297"/>
      <c r="HXY241" s="297"/>
      <c r="HXZ241" s="297"/>
      <c r="HYA241" s="297"/>
      <c r="HYB241" s="297"/>
      <c r="HYC241" s="297"/>
      <c r="HYD241" s="297"/>
      <c r="HYE241" s="297"/>
      <c r="HYF241" s="297"/>
      <c r="HYG241" s="297"/>
      <c r="HYH241" s="297"/>
      <c r="HYI241" s="297"/>
      <c r="HYJ241" s="297"/>
      <c r="HYK241" s="297"/>
      <c r="HYL241" s="297"/>
      <c r="HYM241" s="297"/>
      <c r="HYN241" s="297"/>
      <c r="HYO241" s="297"/>
      <c r="HYP241" s="297"/>
      <c r="HYQ241" s="297"/>
      <c r="HYR241" s="297"/>
      <c r="HYS241" s="297"/>
      <c r="HYT241" s="297"/>
      <c r="HYU241" s="297"/>
      <c r="HYV241" s="297"/>
      <c r="HYW241" s="297"/>
      <c r="HYX241" s="297"/>
      <c r="HYY241" s="297"/>
      <c r="HYZ241" s="297"/>
      <c r="HZA241" s="297"/>
      <c r="HZB241" s="297"/>
      <c r="HZC241" s="297"/>
      <c r="HZD241" s="297"/>
      <c r="HZE241" s="297"/>
      <c r="HZF241" s="297"/>
      <c r="HZG241" s="297"/>
      <c r="HZH241" s="297"/>
      <c r="HZI241" s="297"/>
      <c r="HZJ241" s="297"/>
      <c r="HZK241" s="297"/>
      <c r="HZL241" s="297"/>
      <c r="HZM241" s="297"/>
      <c r="HZN241" s="297"/>
      <c r="HZO241" s="297"/>
      <c r="HZP241" s="297"/>
      <c r="HZQ241" s="297"/>
      <c r="HZR241" s="297"/>
      <c r="HZS241" s="297"/>
      <c r="HZT241" s="297"/>
      <c r="HZU241" s="297"/>
      <c r="HZV241" s="297"/>
      <c r="HZW241" s="297"/>
      <c r="HZX241" s="297"/>
      <c r="HZY241" s="297"/>
      <c r="HZZ241" s="297"/>
      <c r="IAA241" s="297"/>
      <c r="IAB241" s="297"/>
      <c r="IAC241" s="297"/>
      <c r="IAD241" s="297"/>
      <c r="IAE241" s="297"/>
      <c r="IAF241" s="297"/>
      <c r="IAG241" s="297"/>
      <c r="IAH241" s="297"/>
      <c r="IAI241" s="297"/>
      <c r="IAJ241" s="297"/>
      <c r="IAK241" s="297"/>
      <c r="IAL241" s="297"/>
      <c r="IAM241" s="297"/>
      <c r="IAN241" s="297"/>
      <c r="IAO241" s="297"/>
      <c r="IAP241" s="297"/>
      <c r="IAQ241" s="297"/>
      <c r="IAR241" s="297"/>
      <c r="IAS241" s="297"/>
      <c r="IAT241" s="297"/>
      <c r="IAU241" s="297"/>
      <c r="IAV241" s="297"/>
      <c r="IAW241" s="297"/>
      <c r="IAX241" s="297"/>
      <c r="IAY241" s="297"/>
      <c r="IAZ241" s="297"/>
      <c r="IBA241" s="297"/>
      <c r="IBB241" s="297"/>
      <c r="IBC241" s="297"/>
      <c r="IBD241" s="297"/>
      <c r="IBE241" s="297"/>
      <c r="IBF241" s="297"/>
      <c r="IBG241" s="297"/>
      <c r="IBH241" s="297"/>
      <c r="IBI241" s="297"/>
      <c r="IBJ241" s="297"/>
      <c r="IBK241" s="297"/>
      <c r="IBL241" s="297"/>
      <c r="IBM241" s="297"/>
      <c r="IBN241" s="297"/>
      <c r="IBO241" s="297"/>
      <c r="IBP241" s="297"/>
      <c r="IBQ241" s="297"/>
      <c r="IBR241" s="297"/>
      <c r="IBS241" s="297"/>
      <c r="IBT241" s="297"/>
      <c r="IBU241" s="297"/>
      <c r="IBV241" s="297"/>
      <c r="IBW241" s="297"/>
      <c r="IBX241" s="297"/>
      <c r="IBY241" s="297"/>
      <c r="IBZ241" s="297"/>
      <c r="ICA241" s="297"/>
      <c r="ICB241" s="297"/>
      <c r="ICC241" s="297"/>
      <c r="ICD241" s="297"/>
      <c r="ICE241" s="297"/>
      <c r="ICF241" s="297"/>
      <c r="ICG241" s="297"/>
      <c r="ICH241" s="297"/>
      <c r="ICI241" s="297"/>
      <c r="ICJ241" s="297"/>
      <c r="ICK241" s="297"/>
      <c r="ICL241" s="297"/>
      <c r="ICM241" s="297"/>
      <c r="ICN241" s="297"/>
      <c r="ICO241" s="297"/>
      <c r="ICP241" s="297"/>
      <c r="ICQ241" s="297"/>
      <c r="ICR241" s="297"/>
      <c r="ICS241" s="297"/>
      <c r="ICT241" s="297"/>
      <c r="ICU241" s="297"/>
      <c r="ICV241" s="297"/>
      <c r="ICW241" s="297"/>
      <c r="ICX241" s="297"/>
      <c r="ICY241" s="297"/>
      <c r="ICZ241" s="297"/>
      <c r="IDA241" s="297"/>
      <c r="IDB241" s="297"/>
      <c r="IDC241" s="297"/>
      <c r="IDD241" s="297"/>
      <c r="IDE241" s="297"/>
      <c r="IDF241" s="297"/>
      <c r="IDG241" s="297"/>
      <c r="IDH241" s="297"/>
      <c r="IDI241" s="297"/>
      <c r="IDJ241" s="297"/>
      <c r="IDK241" s="297"/>
      <c r="IDL241" s="297"/>
      <c r="IDM241" s="297"/>
      <c r="IDN241" s="297"/>
      <c r="IDO241" s="297"/>
      <c r="IDP241" s="297"/>
      <c r="IDQ241" s="297"/>
      <c r="IDR241" s="297"/>
      <c r="IDS241" s="297"/>
      <c r="IDT241" s="297"/>
      <c r="IDU241" s="297"/>
      <c r="IDV241" s="297"/>
      <c r="IDW241" s="297"/>
      <c r="IDX241" s="297"/>
      <c r="IDY241" s="297"/>
      <c r="IDZ241" s="297"/>
      <c r="IEA241" s="297"/>
      <c r="IEB241" s="297"/>
      <c r="IEC241" s="297"/>
      <c r="IED241" s="297"/>
      <c r="IEE241" s="297"/>
      <c r="IEF241" s="297"/>
      <c r="IEG241" s="297"/>
      <c r="IEH241" s="297"/>
      <c r="IEI241" s="297"/>
      <c r="IEJ241" s="297"/>
      <c r="IEK241" s="297"/>
      <c r="IEL241" s="297"/>
      <c r="IEM241" s="297"/>
      <c r="IEN241" s="297"/>
      <c r="IEO241" s="297"/>
      <c r="IEP241" s="297"/>
      <c r="IEQ241" s="297"/>
      <c r="IER241" s="297"/>
      <c r="IES241" s="297"/>
      <c r="IET241" s="297"/>
      <c r="IEU241" s="297"/>
      <c r="IEV241" s="297"/>
      <c r="IEW241" s="297"/>
      <c r="IEX241" s="297"/>
      <c r="IEY241" s="297"/>
      <c r="IEZ241" s="297"/>
      <c r="IFA241" s="297"/>
      <c r="IFB241" s="297"/>
      <c r="IFC241" s="297"/>
      <c r="IFD241" s="297"/>
      <c r="IFE241" s="297"/>
      <c r="IFF241" s="297"/>
      <c r="IFG241" s="297"/>
      <c r="IFH241" s="297"/>
      <c r="IFI241" s="297"/>
      <c r="IFJ241" s="297"/>
      <c r="IFK241" s="297"/>
      <c r="IFL241" s="297"/>
      <c r="IFM241" s="297"/>
      <c r="IFN241" s="297"/>
      <c r="IFO241" s="297"/>
      <c r="IFP241" s="297"/>
      <c r="IFQ241" s="297"/>
      <c r="IFR241" s="297"/>
      <c r="IFS241" s="297"/>
      <c r="IFT241" s="297"/>
      <c r="IFU241" s="297"/>
      <c r="IFV241" s="297"/>
      <c r="IFW241" s="297"/>
      <c r="IFX241" s="297"/>
      <c r="IFY241" s="297"/>
      <c r="IFZ241" s="297"/>
      <c r="IGA241" s="297"/>
      <c r="IGB241" s="297"/>
      <c r="IGC241" s="297"/>
      <c r="IGD241" s="297"/>
      <c r="IGE241" s="297"/>
      <c r="IGF241" s="297"/>
      <c r="IGG241" s="297"/>
      <c r="IGH241" s="297"/>
      <c r="IGI241" s="297"/>
      <c r="IGJ241" s="297"/>
      <c r="IGK241" s="297"/>
      <c r="IGL241" s="297"/>
      <c r="IGM241" s="297"/>
      <c r="IGN241" s="297"/>
      <c r="IGO241" s="297"/>
      <c r="IGP241" s="297"/>
      <c r="IGQ241" s="297"/>
      <c r="IGR241" s="297"/>
      <c r="IGS241" s="297"/>
      <c r="IGT241" s="297"/>
      <c r="IGU241" s="297"/>
      <c r="IGV241" s="297"/>
      <c r="IGW241" s="297"/>
      <c r="IGX241" s="297"/>
      <c r="IGY241" s="297"/>
      <c r="IGZ241" s="297"/>
      <c r="IHA241" s="297"/>
      <c r="IHB241" s="297"/>
      <c r="IHC241" s="297"/>
      <c r="IHD241" s="297"/>
      <c r="IHE241" s="297"/>
      <c r="IHF241" s="297"/>
      <c r="IHG241" s="297"/>
      <c r="IHH241" s="297"/>
      <c r="IHI241" s="297"/>
      <c r="IHJ241" s="297"/>
      <c r="IHK241" s="297"/>
      <c r="IHL241" s="297"/>
      <c r="IHM241" s="297"/>
      <c r="IHN241" s="297"/>
      <c r="IHO241" s="297"/>
      <c r="IHP241" s="297"/>
      <c r="IHQ241" s="297"/>
      <c r="IHR241" s="297"/>
      <c r="IHS241" s="297"/>
      <c r="IHT241" s="297"/>
      <c r="IHU241" s="297"/>
      <c r="IHV241" s="297"/>
      <c r="IHW241" s="297"/>
      <c r="IHX241" s="297"/>
      <c r="IHY241" s="297"/>
      <c r="IHZ241" s="297"/>
      <c r="IIA241" s="297"/>
      <c r="IIB241" s="297"/>
      <c r="IIC241" s="297"/>
      <c r="IID241" s="297"/>
      <c r="IIE241" s="297"/>
      <c r="IIF241" s="297"/>
      <c r="IIG241" s="297"/>
      <c r="IIH241" s="297"/>
      <c r="III241" s="297"/>
      <c r="IIJ241" s="297"/>
      <c r="IIK241" s="297"/>
      <c r="IIL241" s="297"/>
      <c r="IIM241" s="297"/>
      <c r="IIN241" s="297"/>
      <c r="IIO241" s="297"/>
      <c r="IIP241" s="297"/>
      <c r="IIQ241" s="297"/>
      <c r="IIR241" s="297"/>
      <c r="IIS241" s="297"/>
      <c r="IIT241" s="297"/>
      <c r="IIU241" s="297"/>
      <c r="IIV241" s="297"/>
      <c r="IIW241" s="297"/>
      <c r="IIX241" s="297"/>
      <c r="IIY241" s="297"/>
      <c r="IIZ241" s="297"/>
      <c r="IJA241" s="297"/>
      <c r="IJB241" s="297"/>
      <c r="IJC241" s="297"/>
      <c r="IJD241" s="297"/>
      <c r="IJE241" s="297"/>
      <c r="IJF241" s="297"/>
      <c r="IJG241" s="297"/>
      <c r="IJH241" s="297"/>
      <c r="IJI241" s="297"/>
      <c r="IJJ241" s="297"/>
      <c r="IJK241" s="297"/>
      <c r="IJL241" s="297"/>
      <c r="IJM241" s="297"/>
      <c r="IJN241" s="297"/>
      <c r="IJO241" s="297"/>
      <c r="IJP241" s="297"/>
      <c r="IJQ241" s="297"/>
      <c r="IJR241" s="297"/>
      <c r="IJS241" s="297"/>
      <c r="IJT241" s="297"/>
      <c r="IJU241" s="297"/>
      <c r="IJV241" s="297"/>
      <c r="IJW241" s="297"/>
      <c r="IJX241" s="297"/>
      <c r="IJY241" s="297"/>
      <c r="IJZ241" s="297"/>
      <c r="IKA241" s="297"/>
      <c r="IKB241" s="297"/>
      <c r="IKC241" s="297"/>
      <c r="IKD241" s="297"/>
      <c r="IKE241" s="297"/>
      <c r="IKF241" s="297"/>
      <c r="IKG241" s="297"/>
      <c r="IKH241" s="297"/>
      <c r="IKI241" s="297"/>
      <c r="IKJ241" s="297"/>
      <c r="IKK241" s="297"/>
      <c r="IKL241" s="297"/>
      <c r="IKM241" s="297"/>
      <c r="IKN241" s="297"/>
      <c r="IKO241" s="297"/>
      <c r="IKP241" s="297"/>
      <c r="IKQ241" s="297"/>
      <c r="IKR241" s="297"/>
      <c r="IKS241" s="297"/>
      <c r="IKT241" s="297"/>
      <c r="IKU241" s="297"/>
      <c r="IKV241" s="297"/>
      <c r="IKW241" s="297"/>
      <c r="IKX241" s="297"/>
      <c r="IKY241" s="297"/>
      <c r="IKZ241" s="297"/>
      <c r="ILA241" s="297"/>
      <c r="ILB241" s="297"/>
      <c r="ILC241" s="297"/>
      <c r="ILD241" s="297"/>
      <c r="ILE241" s="297"/>
      <c r="ILF241" s="297"/>
      <c r="ILG241" s="297"/>
      <c r="ILH241" s="297"/>
      <c r="ILI241" s="297"/>
      <c r="ILJ241" s="297"/>
      <c r="ILK241" s="297"/>
      <c r="ILL241" s="297"/>
      <c r="ILM241" s="297"/>
      <c r="ILN241" s="297"/>
      <c r="ILO241" s="297"/>
      <c r="ILP241" s="297"/>
      <c r="ILQ241" s="297"/>
      <c r="ILR241" s="297"/>
      <c r="ILS241" s="297"/>
      <c r="ILT241" s="297"/>
      <c r="ILU241" s="297"/>
      <c r="ILV241" s="297"/>
      <c r="ILW241" s="297"/>
      <c r="ILX241" s="297"/>
      <c r="ILY241" s="297"/>
      <c r="ILZ241" s="297"/>
      <c r="IMA241" s="297"/>
      <c r="IMB241" s="297"/>
      <c r="IMC241" s="297"/>
      <c r="IMD241" s="297"/>
      <c r="IME241" s="297"/>
      <c r="IMF241" s="297"/>
      <c r="IMG241" s="297"/>
      <c r="IMH241" s="297"/>
      <c r="IMI241" s="297"/>
      <c r="IMJ241" s="297"/>
      <c r="IMK241" s="297"/>
      <c r="IML241" s="297"/>
      <c r="IMM241" s="297"/>
      <c r="IMN241" s="297"/>
      <c r="IMO241" s="297"/>
      <c r="IMP241" s="297"/>
      <c r="IMQ241" s="297"/>
      <c r="IMR241" s="297"/>
      <c r="IMS241" s="297"/>
      <c r="IMT241" s="297"/>
      <c r="IMU241" s="297"/>
      <c r="IMV241" s="297"/>
      <c r="IMW241" s="297"/>
      <c r="IMX241" s="297"/>
      <c r="IMY241" s="297"/>
      <c r="IMZ241" s="297"/>
      <c r="INA241" s="297"/>
      <c r="INB241" s="297"/>
      <c r="INC241" s="297"/>
      <c r="IND241" s="297"/>
      <c r="INE241" s="297"/>
      <c r="INF241" s="297"/>
      <c r="ING241" s="297"/>
      <c r="INH241" s="297"/>
      <c r="INI241" s="297"/>
      <c r="INJ241" s="297"/>
      <c r="INK241" s="297"/>
      <c r="INL241" s="297"/>
      <c r="INM241" s="297"/>
      <c r="INN241" s="297"/>
      <c r="INO241" s="297"/>
      <c r="INP241" s="297"/>
      <c r="INQ241" s="297"/>
      <c r="INR241" s="297"/>
      <c r="INS241" s="297"/>
      <c r="INT241" s="297"/>
      <c r="INU241" s="297"/>
      <c r="INV241" s="297"/>
      <c r="INW241" s="297"/>
      <c r="INX241" s="297"/>
      <c r="INY241" s="297"/>
      <c r="INZ241" s="297"/>
      <c r="IOA241" s="297"/>
      <c r="IOB241" s="297"/>
      <c r="IOC241" s="297"/>
      <c r="IOD241" s="297"/>
      <c r="IOE241" s="297"/>
      <c r="IOF241" s="297"/>
      <c r="IOG241" s="297"/>
      <c r="IOH241" s="297"/>
      <c r="IOI241" s="297"/>
      <c r="IOJ241" s="297"/>
      <c r="IOK241" s="297"/>
      <c r="IOL241" s="297"/>
      <c r="IOM241" s="297"/>
      <c r="ION241" s="297"/>
      <c r="IOO241" s="297"/>
      <c r="IOP241" s="297"/>
      <c r="IOQ241" s="297"/>
      <c r="IOR241" s="297"/>
      <c r="IOS241" s="297"/>
      <c r="IOT241" s="297"/>
      <c r="IOU241" s="297"/>
      <c r="IOV241" s="297"/>
      <c r="IOW241" s="297"/>
      <c r="IOX241" s="297"/>
      <c r="IOY241" s="297"/>
      <c r="IOZ241" s="297"/>
      <c r="IPA241" s="297"/>
      <c r="IPB241" s="297"/>
      <c r="IPC241" s="297"/>
      <c r="IPD241" s="297"/>
      <c r="IPE241" s="297"/>
      <c r="IPF241" s="297"/>
      <c r="IPG241" s="297"/>
      <c r="IPH241" s="297"/>
      <c r="IPI241" s="297"/>
      <c r="IPJ241" s="297"/>
      <c r="IPK241" s="297"/>
      <c r="IPL241" s="297"/>
      <c r="IPM241" s="297"/>
      <c r="IPN241" s="297"/>
      <c r="IPO241" s="297"/>
      <c r="IPP241" s="297"/>
      <c r="IPQ241" s="297"/>
      <c r="IPR241" s="297"/>
      <c r="IPS241" s="297"/>
      <c r="IPT241" s="297"/>
      <c r="IPU241" s="297"/>
      <c r="IPV241" s="297"/>
      <c r="IPW241" s="297"/>
      <c r="IPX241" s="297"/>
      <c r="IPY241" s="297"/>
      <c r="IPZ241" s="297"/>
      <c r="IQA241" s="297"/>
      <c r="IQB241" s="297"/>
      <c r="IQC241" s="297"/>
      <c r="IQD241" s="297"/>
      <c r="IQE241" s="297"/>
      <c r="IQF241" s="297"/>
      <c r="IQG241" s="297"/>
      <c r="IQH241" s="297"/>
      <c r="IQI241" s="297"/>
      <c r="IQJ241" s="297"/>
      <c r="IQK241" s="297"/>
      <c r="IQL241" s="297"/>
      <c r="IQM241" s="297"/>
      <c r="IQN241" s="297"/>
      <c r="IQO241" s="297"/>
      <c r="IQP241" s="297"/>
      <c r="IQQ241" s="297"/>
      <c r="IQR241" s="297"/>
      <c r="IQS241" s="297"/>
      <c r="IQT241" s="297"/>
      <c r="IQU241" s="297"/>
      <c r="IQV241" s="297"/>
      <c r="IQW241" s="297"/>
      <c r="IQX241" s="297"/>
      <c r="IQY241" s="297"/>
      <c r="IQZ241" s="297"/>
      <c r="IRA241" s="297"/>
      <c r="IRB241" s="297"/>
      <c r="IRC241" s="297"/>
      <c r="IRD241" s="297"/>
      <c r="IRE241" s="297"/>
      <c r="IRF241" s="297"/>
      <c r="IRG241" s="297"/>
      <c r="IRH241" s="297"/>
      <c r="IRI241" s="297"/>
      <c r="IRJ241" s="297"/>
      <c r="IRK241" s="297"/>
      <c r="IRL241" s="297"/>
      <c r="IRM241" s="297"/>
      <c r="IRN241" s="297"/>
      <c r="IRO241" s="297"/>
      <c r="IRP241" s="297"/>
      <c r="IRQ241" s="297"/>
      <c r="IRR241" s="297"/>
      <c r="IRS241" s="297"/>
      <c r="IRT241" s="297"/>
      <c r="IRU241" s="297"/>
      <c r="IRV241" s="297"/>
      <c r="IRW241" s="297"/>
      <c r="IRX241" s="297"/>
      <c r="IRY241" s="297"/>
      <c r="IRZ241" s="297"/>
      <c r="ISA241" s="297"/>
      <c r="ISB241" s="297"/>
      <c r="ISC241" s="297"/>
      <c r="ISD241" s="297"/>
      <c r="ISE241" s="297"/>
      <c r="ISF241" s="297"/>
      <c r="ISG241" s="297"/>
      <c r="ISH241" s="297"/>
      <c r="ISI241" s="297"/>
      <c r="ISJ241" s="297"/>
      <c r="ISK241" s="297"/>
      <c r="ISL241" s="297"/>
      <c r="ISM241" s="297"/>
      <c r="ISN241" s="297"/>
      <c r="ISO241" s="297"/>
      <c r="ISP241" s="297"/>
      <c r="ISQ241" s="297"/>
      <c r="ISR241" s="297"/>
      <c r="ISS241" s="297"/>
      <c r="IST241" s="297"/>
      <c r="ISU241" s="297"/>
      <c r="ISV241" s="297"/>
      <c r="ISW241" s="297"/>
      <c r="ISX241" s="297"/>
      <c r="ISY241" s="297"/>
      <c r="ISZ241" s="297"/>
      <c r="ITA241" s="297"/>
      <c r="ITB241" s="297"/>
      <c r="ITC241" s="297"/>
      <c r="ITD241" s="297"/>
      <c r="ITE241" s="297"/>
      <c r="ITF241" s="297"/>
      <c r="ITG241" s="297"/>
      <c r="ITH241" s="297"/>
      <c r="ITI241" s="297"/>
      <c r="ITJ241" s="297"/>
      <c r="ITK241" s="297"/>
      <c r="ITL241" s="297"/>
      <c r="ITM241" s="297"/>
      <c r="ITN241" s="297"/>
      <c r="ITO241" s="297"/>
      <c r="ITP241" s="297"/>
      <c r="ITQ241" s="297"/>
      <c r="ITR241" s="297"/>
      <c r="ITS241" s="297"/>
      <c r="ITT241" s="297"/>
      <c r="ITU241" s="297"/>
      <c r="ITV241" s="297"/>
      <c r="ITW241" s="297"/>
      <c r="ITX241" s="297"/>
      <c r="ITY241" s="297"/>
      <c r="ITZ241" s="297"/>
      <c r="IUA241" s="297"/>
      <c r="IUB241" s="297"/>
      <c r="IUC241" s="297"/>
      <c r="IUD241" s="297"/>
      <c r="IUE241" s="297"/>
      <c r="IUF241" s="297"/>
      <c r="IUG241" s="297"/>
      <c r="IUH241" s="297"/>
      <c r="IUI241" s="297"/>
      <c r="IUJ241" s="297"/>
      <c r="IUK241" s="297"/>
      <c r="IUL241" s="297"/>
      <c r="IUM241" s="297"/>
      <c r="IUN241" s="297"/>
      <c r="IUO241" s="297"/>
      <c r="IUP241" s="297"/>
      <c r="IUQ241" s="297"/>
      <c r="IUR241" s="297"/>
      <c r="IUS241" s="297"/>
      <c r="IUT241" s="297"/>
      <c r="IUU241" s="297"/>
      <c r="IUV241" s="297"/>
      <c r="IUW241" s="297"/>
      <c r="IUX241" s="297"/>
      <c r="IUY241" s="297"/>
      <c r="IUZ241" s="297"/>
      <c r="IVA241" s="297"/>
      <c r="IVB241" s="297"/>
      <c r="IVC241" s="297"/>
      <c r="IVD241" s="297"/>
      <c r="IVE241" s="297"/>
      <c r="IVF241" s="297"/>
      <c r="IVG241" s="297"/>
      <c r="IVH241" s="297"/>
      <c r="IVI241" s="297"/>
      <c r="IVJ241" s="297"/>
      <c r="IVK241" s="297"/>
      <c r="IVL241" s="297"/>
      <c r="IVM241" s="297"/>
      <c r="IVN241" s="297"/>
      <c r="IVO241" s="297"/>
      <c r="IVP241" s="297"/>
      <c r="IVQ241" s="297"/>
      <c r="IVR241" s="297"/>
      <c r="IVS241" s="297"/>
      <c r="IVT241" s="297"/>
      <c r="IVU241" s="297"/>
      <c r="IVV241" s="297"/>
      <c r="IVW241" s="297"/>
      <c r="IVX241" s="297"/>
      <c r="IVY241" s="297"/>
      <c r="IVZ241" s="297"/>
      <c r="IWA241" s="297"/>
      <c r="IWB241" s="297"/>
      <c r="IWC241" s="297"/>
      <c r="IWD241" s="297"/>
      <c r="IWE241" s="297"/>
      <c r="IWF241" s="297"/>
      <c r="IWG241" s="297"/>
      <c r="IWH241" s="297"/>
      <c r="IWI241" s="297"/>
      <c r="IWJ241" s="297"/>
      <c r="IWK241" s="297"/>
      <c r="IWL241" s="297"/>
      <c r="IWM241" s="297"/>
      <c r="IWN241" s="297"/>
      <c r="IWO241" s="297"/>
      <c r="IWP241" s="297"/>
      <c r="IWQ241" s="297"/>
      <c r="IWR241" s="297"/>
      <c r="IWS241" s="297"/>
      <c r="IWT241" s="297"/>
      <c r="IWU241" s="297"/>
      <c r="IWV241" s="297"/>
      <c r="IWW241" s="297"/>
      <c r="IWX241" s="297"/>
      <c r="IWY241" s="297"/>
      <c r="IWZ241" s="297"/>
      <c r="IXA241" s="297"/>
      <c r="IXB241" s="297"/>
      <c r="IXC241" s="297"/>
      <c r="IXD241" s="297"/>
      <c r="IXE241" s="297"/>
      <c r="IXF241" s="297"/>
      <c r="IXG241" s="297"/>
      <c r="IXH241" s="297"/>
      <c r="IXI241" s="297"/>
      <c r="IXJ241" s="297"/>
      <c r="IXK241" s="297"/>
      <c r="IXL241" s="297"/>
      <c r="IXM241" s="297"/>
      <c r="IXN241" s="297"/>
      <c r="IXO241" s="297"/>
      <c r="IXP241" s="297"/>
      <c r="IXQ241" s="297"/>
      <c r="IXR241" s="297"/>
      <c r="IXS241" s="297"/>
      <c r="IXT241" s="297"/>
      <c r="IXU241" s="297"/>
      <c r="IXV241" s="297"/>
      <c r="IXW241" s="297"/>
      <c r="IXX241" s="297"/>
      <c r="IXY241" s="297"/>
      <c r="IXZ241" s="297"/>
      <c r="IYA241" s="297"/>
      <c r="IYB241" s="297"/>
      <c r="IYC241" s="297"/>
      <c r="IYD241" s="297"/>
      <c r="IYE241" s="297"/>
      <c r="IYF241" s="297"/>
      <c r="IYG241" s="297"/>
      <c r="IYH241" s="297"/>
      <c r="IYI241" s="297"/>
      <c r="IYJ241" s="297"/>
      <c r="IYK241" s="297"/>
      <c r="IYL241" s="297"/>
      <c r="IYM241" s="297"/>
      <c r="IYN241" s="297"/>
      <c r="IYO241" s="297"/>
      <c r="IYP241" s="297"/>
      <c r="IYQ241" s="297"/>
      <c r="IYR241" s="297"/>
      <c r="IYS241" s="297"/>
      <c r="IYT241" s="297"/>
      <c r="IYU241" s="297"/>
      <c r="IYV241" s="297"/>
      <c r="IYW241" s="297"/>
      <c r="IYX241" s="297"/>
      <c r="IYY241" s="297"/>
      <c r="IYZ241" s="297"/>
      <c r="IZA241" s="297"/>
      <c r="IZB241" s="297"/>
      <c r="IZC241" s="297"/>
      <c r="IZD241" s="297"/>
      <c r="IZE241" s="297"/>
      <c r="IZF241" s="297"/>
      <c r="IZG241" s="297"/>
      <c r="IZH241" s="297"/>
      <c r="IZI241" s="297"/>
      <c r="IZJ241" s="297"/>
      <c r="IZK241" s="297"/>
      <c r="IZL241" s="297"/>
      <c r="IZM241" s="297"/>
      <c r="IZN241" s="297"/>
      <c r="IZO241" s="297"/>
      <c r="IZP241" s="297"/>
      <c r="IZQ241" s="297"/>
      <c r="IZR241" s="297"/>
      <c r="IZS241" s="297"/>
      <c r="IZT241" s="297"/>
      <c r="IZU241" s="297"/>
      <c r="IZV241" s="297"/>
      <c r="IZW241" s="297"/>
      <c r="IZX241" s="297"/>
      <c r="IZY241" s="297"/>
      <c r="IZZ241" s="297"/>
      <c r="JAA241" s="297"/>
      <c r="JAB241" s="297"/>
      <c r="JAC241" s="297"/>
      <c r="JAD241" s="297"/>
      <c r="JAE241" s="297"/>
      <c r="JAF241" s="297"/>
      <c r="JAG241" s="297"/>
      <c r="JAH241" s="297"/>
      <c r="JAI241" s="297"/>
      <c r="JAJ241" s="297"/>
      <c r="JAK241" s="297"/>
      <c r="JAL241" s="297"/>
      <c r="JAM241" s="297"/>
      <c r="JAN241" s="297"/>
      <c r="JAO241" s="297"/>
      <c r="JAP241" s="297"/>
      <c r="JAQ241" s="297"/>
      <c r="JAR241" s="297"/>
      <c r="JAS241" s="297"/>
      <c r="JAT241" s="297"/>
      <c r="JAU241" s="297"/>
      <c r="JAV241" s="297"/>
      <c r="JAW241" s="297"/>
      <c r="JAX241" s="297"/>
      <c r="JAY241" s="297"/>
      <c r="JAZ241" s="297"/>
      <c r="JBA241" s="297"/>
      <c r="JBB241" s="297"/>
      <c r="JBC241" s="297"/>
      <c r="JBD241" s="297"/>
      <c r="JBE241" s="297"/>
      <c r="JBF241" s="297"/>
      <c r="JBG241" s="297"/>
      <c r="JBH241" s="297"/>
      <c r="JBI241" s="297"/>
      <c r="JBJ241" s="297"/>
      <c r="JBK241" s="297"/>
      <c r="JBL241" s="297"/>
      <c r="JBM241" s="297"/>
      <c r="JBN241" s="297"/>
      <c r="JBO241" s="297"/>
      <c r="JBP241" s="297"/>
      <c r="JBQ241" s="297"/>
      <c r="JBR241" s="297"/>
      <c r="JBS241" s="297"/>
      <c r="JBT241" s="297"/>
      <c r="JBU241" s="297"/>
      <c r="JBV241" s="297"/>
      <c r="JBW241" s="297"/>
      <c r="JBX241" s="297"/>
      <c r="JBY241" s="297"/>
      <c r="JBZ241" s="297"/>
      <c r="JCA241" s="297"/>
      <c r="JCB241" s="297"/>
      <c r="JCC241" s="297"/>
      <c r="JCD241" s="297"/>
      <c r="JCE241" s="297"/>
      <c r="JCF241" s="297"/>
      <c r="JCG241" s="297"/>
      <c r="JCH241" s="297"/>
      <c r="JCI241" s="297"/>
      <c r="JCJ241" s="297"/>
      <c r="JCK241" s="297"/>
      <c r="JCL241" s="297"/>
      <c r="JCM241" s="297"/>
      <c r="JCN241" s="297"/>
      <c r="JCO241" s="297"/>
      <c r="JCP241" s="297"/>
      <c r="JCQ241" s="297"/>
      <c r="JCR241" s="297"/>
      <c r="JCS241" s="297"/>
      <c r="JCT241" s="297"/>
      <c r="JCU241" s="297"/>
      <c r="JCV241" s="297"/>
      <c r="JCW241" s="297"/>
      <c r="JCX241" s="297"/>
      <c r="JCY241" s="297"/>
      <c r="JCZ241" s="297"/>
      <c r="JDA241" s="297"/>
      <c r="JDB241" s="297"/>
      <c r="JDC241" s="297"/>
      <c r="JDD241" s="297"/>
      <c r="JDE241" s="297"/>
      <c r="JDF241" s="297"/>
      <c r="JDG241" s="297"/>
      <c r="JDH241" s="297"/>
      <c r="JDI241" s="297"/>
      <c r="JDJ241" s="297"/>
      <c r="JDK241" s="297"/>
      <c r="JDL241" s="297"/>
      <c r="JDM241" s="297"/>
      <c r="JDN241" s="297"/>
      <c r="JDO241" s="297"/>
      <c r="JDP241" s="297"/>
      <c r="JDQ241" s="297"/>
      <c r="JDR241" s="297"/>
      <c r="JDS241" s="297"/>
      <c r="JDT241" s="297"/>
      <c r="JDU241" s="297"/>
      <c r="JDV241" s="297"/>
      <c r="JDW241" s="297"/>
      <c r="JDX241" s="297"/>
      <c r="JDY241" s="297"/>
      <c r="JDZ241" s="297"/>
      <c r="JEA241" s="297"/>
      <c r="JEB241" s="297"/>
      <c r="JEC241" s="297"/>
      <c r="JED241" s="297"/>
      <c r="JEE241" s="297"/>
      <c r="JEF241" s="297"/>
      <c r="JEG241" s="297"/>
      <c r="JEH241" s="297"/>
      <c r="JEI241" s="297"/>
      <c r="JEJ241" s="297"/>
      <c r="JEK241" s="297"/>
      <c r="JEL241" s="297"/>
      <c r="JEM241" s="297"/>
      <c r="JEN241" s="297"/>
      <c r="JEO241" s="297"/>
      <c r="JEP241" s="297"/>
      <c r="JEQ241" s="297"/>
      <c r="JER241" s="297"/>
      <c r="JES241" s="297"/>
      <c r="JET241" s="297"/>
      <c r="JEU241" s="297"/>
      <c r="JEV241" s="297"/>
      <c r="JEW241" s="297"/>
      <c r="JEX241" s="297"/>
      <c r="JEY241" s="297"/>
      <c r="JEZ241" s="297"/>
      <c r="JFA241" s="297"/>
      <c r="JFB241" s="297"/>
      <c r="JFC241" s="297"/>
      <c r="JFD241" s="297"/>
      <c r="JFE241" s="297"/>
      <c r="JFF241" s="297"/>
      <c r="JFG241" s="297"/>
      <c r="JFH241" s="297"/>
      <c r="JFI241" s="297"/>
      <c r="JFJ241" s="297"/>
      <c r="JFK241" s="297"/>
      <c r="JFL241" s="297"/>
      <c r="JFM241" s="297"/>
      <c r="JFN241" s="297"/>
      <c r="JFO241" s="297"/>
      <c r="JFP241" s="297"/>
      <c r="JFQ241" s="297"/>
      <c r="JFR241" s="297"/>
      <c r="JFS241" s="297"/>
      <c r="JFT241" s="297"/>
      <c r="JFU241" s="297"/>
      <c r="JFV241" s="297"/>
      <c r="JFW241" s="297"/>
      <c r="JFX241" s="297"/>
      <c r="JFY241" s="297"/>
      <c r="JFZ241" s="297"/>
      <c r="JGA241" s="297"/>
      <c r="JGB241" s="297"/>
      <c r="JGC241" s="297"/>
      <c r="JGD241" s="297"/>
      <c r="JGE241" s="297"/>
      <c r="JGF241" s="297"/>
      <c r="JGG241" s="297"/>
      <c r="JGH241" s="297"/>
      <c r="JGI241" s="297"/>
      <c r="JGJ241" s="297"/>
      <c r="JGK241" s="297"/>
      <c r="JGL241" s="297"/>
      <c r="JGM241" s="297"/>
      <c r="JGN241" s="297"/>
      <c r="JGO241" s="297"/>
      <c r="JGP241" s="297"/>
      <c r="JGQ241" s="297"/>
      <c r="JGR241" s="297"/>
      <c r="JGS241" s="297"/>
      <c r="JGT241" s="297"/>
      <c r="JGU241" s="297"/>
      <c r="JGV241" s="297"/>
      <c r="JGW241" s="297"/>
      <c r="JGX241" s="297"/>
      <c r="JGY241" s="297"/>
      <c r="JGZ241" s="297"/>
      <c r="JHA241" s="297"/>
      <c r="JHB241" s="297"/>
      <c r="JHC241" s="297"/>
      <c r="JHD241" s="297"/>
      <c r="JHE241" s="297"/>
      <c r="JHF241" s="297"/>
      <c r="JHG241" s="297"/>
      <c r="JHH241" s="297"/>
      <c r="JHI241" s="297"/>
      <c r="JHJ241" s="297"/>
      <c r="JHK241" s="297"/>
      <c r="JHL241" s="297"/>
      <c r="JHM241" s="297"/>
      <c r="JHN241" s="297"/>
      <c r="JHO241" s="297"/>
      <c r="JHP241" s="297"/>
      <c r="JHQ241" s="297"/>
      <c r="JHR241" s="297"/>
      <c r="JHS241" s="297"/>
      <c r="JHT241" s="297"/>
      <c r="JHU241" s="297"/>
      <c r="JHV241" s="297"/>
      <c r="JHW241" s="297"/>
      <c r="JHX241" s="297"/>
      <c r="JHY241" s="297"/>
      <c r="JHZ241" s="297"/>
      <c r="JIA241" s="297"/>
      <c r="JIB241" s="297"/>
      <c r="JIC241" s="297"/>
      <c r="JID241" s="297"/>
      <c r="JIE241" s="297"/>
      <c r="JIF241" s="297"/>
      <c r="JIG241" s="297"/>
      <c r="JIH241" s="297"/>
      <c r="JII241" s="297"/>
      <c r="JIJ241" s="297"/>
      <c r="JIK241" s="297"/>
      <c r="JIL241" s="297"/>
      <c r="JIM241" s="297"/>
      <c r="JIN241" s="297"/>
      <c r="JIO241" s="297"/>
      <c r="JIP241" s="297"/>
      <c r="JIQ241" s="297"/>
      <c r="JIR241" s="297"/>
      <c r="JIS241" s="297"/>
      <c r="JIT241" s="297"/>
      <c r="JIU241" s="297"/>
      <c r="JIV241" s="297"/>
      <c r="JIW241" s="297"/>
      <c r="JIX241" s="297"/>
      <c r="JIY241" s="297"/>
      <c r="JIZ241" s="297"/>
      <c r="JJA241" s="297"/>
      <c r="JJB241" s="297"/>
      <c r="JJC241" s="297"/>
      <c r="JJD241" s="297"/>
      <c r="JJE241" s="297"/>
      <c r="JJF241" s="297"/>
      <c r="JJG241" s="297"/>
      <c r="JJH241" s="297"/>
      <c r="JJI241" s="297"/>
      <c r="JJJ241" s="297"/>
      <c r="JJK241" s="297"/>
      <c r="JJL241" s="297"/>
      <c r="JJM241" s="297"/>
      <c r="JJN241" s="297"/>
      <c r="JJO241" s="297"/>
      <c r="JJP241" s="297"/>
      <c r="JJQ241" s="297"/>
      <c r="JJR241" s="297"/>
      <c r="JJS241" s="297"/>
      <c r="JJT241" s="297"/>
      <c r="JJU241" s="297"/>
      <c r="JJV241" s="297"/>
      <c r="JJW241" s="297"/>
      <c r="JJX241" s="297"/>
      <c r="JJY241" s="297"/>
      <c r="JJZ241" s="297"/>
      <c r="JKA241" s="297"/>
      <c r="JKB241" s="297"/>
      <c r="JKC241" s="297"/>
      <c r="JKD241" s="297"/>
      <c r="JKE241" s="297"/>
      <c r="JKF241" s="297"/>
      <c r="JKG241" s="297"/>
      <c r="JKH241" s="297"/>
      <c r="JKI241" s="297"/>
      <c r="JKJ241" s="297"/>
      <c r="JKK241" s="297"/>
      <c r="JKL241" s="297"/>
      <c r="JKM241" s="297"/>
      <c r="JKN241" s="297"/>
      <c r="JKO241" s="297"/>
      <c r="JKP241" s="297"/>
      <c r="JKQ241" s="297"/>
      <c r="JKR241" s="297"/>
      <c r="JKS241" s="297"/>
      <c r="JKT241" s="297"/>
      <c r="JKU241" s="297"/>
      <c r="JKV241" s="297"/>
      <c r="JKW241" s="297"/>
      <c r="JKX241" s="297"/>
      <c r="JKY241" s="297"/>
      <c r="JKZ241" s="297"/>
      <c r="JLA241" s="297"/>
      <c r="JLB241" s="297"/>
      <c r="JLC241" s="297"/>
      <c r="JLD241" s="297"/>
      <c r="JLE241" s="297"/>
      <c r="JLF241" s="297"/>
      <c r="JLG241" s="297"/>
      <c r="JLH241" s="297"/>
      <c r="JLI241" s="297"/>
      <c r="JLJ241" s="297"/>
      <c r="JLK241" s="297"/>
      <c r="JLL241" s="297"/>
      <c r="JLM241" s="297"/>
      <c r="JLN241" s="297"/>
      <c r="JLO241" s="297"/>
      <c r="JLP241" s="297"/>
      <c r="JLQ241" s="297"/>
      <c r="JLR241" s="297"/>
      <c r="JLS241" s="297"/>
      <c r="JLT241" s="297"/>
      <c r="JLU241" s="297"/>
      <c r="JLV241" s="297"/>
      <c r="JLW241" s="297"/>
      <c r="JLX241" s="297"/>
      <c r="JLY241" s="297"/>
      <c r="JLZ241" s="297"/>
      <c r="JMA241" s="297"/>
      <c r="JMB241" s="297"/>
      <c r="JMC241" s="297"/>
      <c r="JMD241" s="297"/>
      <c r="JME241" s="297"/>
      <c r="JMF241" s="297"/>
      <c r="JMG241" s="297"/>
      <c r="JMH241" s="297"/>
      <c r="JMI241" s="297"/>
      <c r="JMJ241" s="297"/>
      <c r="JMK241" s="297"/>
      <c r="JML241" s="297"/>
      <c r="JMM241" s="297"/>
      <c r="JMN241" s="297"/>
      <c r="JMO241" s="297"/>
      <c r="JMP241" s="297"/>
      <c r="JMQ241" s="297"/>
      <c r="JMR241" s="297"/>
      <c r="JMS241" s="297"/>
      <c r="JMT241" s="297"/>
      <c r="JMU241" s="297"/>
      <c r="JMV241" s="297"/>
      <c r="JMW241" s="297"/>
      <c r="JMX241" s="297"/>
      <c r="JMY241" s="297"/>
      <c r="JMZ241" s="297"/>
      <c r="JNA241" s="297"/>
      <c r="JNB241" s="297"/>
      <c r="JNC241" s="297"/>
      <c r="JND241" s="297"/>
      <c r="JNE241" s="297"/>
      <c r="JNF241" s="297"/>
      <c r="JNG241" s="297"/>
      <c r="JNH241" s="297"/>
      <c r="JNI241" s="297"/>
      <c r="JNJ241" s="297"/>
      <c r="JNK241" s="297"/>
      <c r="JNL241" s="297"/>
      <c r="JNM241" s="297"/>
      <c r="JNN241" s="297"/>
      <c r="JNO241" s="297"/>
      <c r="JNP241" s="297"/>
      <c r="JNQ241" s="297"/>
      <c r="JNR241" s="297"/>
      <c r="JNS241" s="297"/>
      <c r="JNT241" s="297"/>
      <c r="JNU241" s="297"/>
      <c r="JNV241" s="297"/>
      <c r="JNW241" s="297"/>
      <c r="JNX241" s="297"/>
      <c r="JNY241" s="297"/>
      <c r="JNZ241" s="297"/>
      <c r="JOA241" s="297"/>
      <c r="JOB241" s="297"/>
      <c r="JOC241" s="297"/>
      <c r="JOD241" s="297"/>
      <c r="JOE241" s="297"/>
      <c r="JOF241" s="297"/>
      <c r="JOG241" s="297"/>
      <c r="JOH241" s="297"/>
      <c r="JOI241" s="297"/>
      <c r="JOJ241" s="297"/>
      <c r="JOK241" s="297"/>
      <c r="JOL241" s="297"/>
      <c r="JOM241" s="297"/>
      <c r="JON241" s="297"/>
      <c r="JOO241" s="297"/>
      <c r="JOP241" s="297"/>
      <c r="JOQ241" s="297"/>
      <c r="JOR241" s="297"/>
      <c r="JOS241" s="297"/>
      <c r="JOT241" s="297"/>
      <c r="JOU241" s="297"/>
      <c r="JOV241" s="297"/>
      <c r="JOW241" s="297"/>
      <c r="JOX241" s="297"/>
      <c r="JOY241" s="297"/>
      <c r="JOZ241" s="297"/>
      <c r="JPA241" s="297"/>
      <c r="JPB241" s="297"/>
      <c r="JPC241" s="297"/>
      <c r="JPD241" s="297"/>
      <c r="JPE241" s="297"/>
      <c r="JPF241" s="297"/>
      <c r="JPG241" s="297"/>
      <c r="JPH241" s="297"/>
      <c r="JPI241" s="297"/>
      <c r="JPJ241" s="297"/>
      <c r="JPK241" s="297"/>
      <c r="JPL241" s="297"/>
      <c r="JPM241" s="297"/>
      <c r="JPN241" s="297"/>
      <c r="JPO241" s="297"/>
      <c r="JPP241" s="297"/>
      <c r="JPQ241" s="297"/>
      <c r="JPR241" s="297"/>
      <c r="JPS241" s="297"/>
      <c r="JPT241" s="297"/>
      <c r="JPU241" s="297"/>
      <c r="JPV241" s="297"/>
      <c r="JPW241" s="297"/>
      <c r="JPX241" s="297"/>
      <c r="JPY241" s="297"/>
      <c r="JPZ241" s="297"/>
      <c r="JQA241" s="297"/>
      <c r="JQB241" s="297"/>
      <c r="JQC241" s="297"/>
      <c r="JQD241" s="297"/>
      <c r="JQE241" s="297"/>
      <c r="JQF241" s="297"/>
      <c r="JQG241" s="297"/>
      <c r="JQH241" s="297"/>
      <c r="JQI241" s="297"/>
      <c r="JQJ241" s="297"/>
      <c r="JQK241" s="297"/>
      <c r="JQL241" s="297"/>
      <c r="JQM241" s="297"/>
      <c r="JQN241" s="297"/>
      <c r="JQO241" s="297"/>
      <c r="JQP241" s="297"/>
      <c r="JQQ241" s="297"/>
      <c r="JQR241" s="297"/>
      <c r="JQS241" s="297"/>
      <c r="JQT241" s="297"/>
      <c r="JQU241" s="297"/>
      <c r="JQV241" s="297"/>
      <c r="JQW241" s="297"/>
      <c r="JQX241" s="297"/>
      <c r="JQY241" s="297"/>
      <c r="JQZ241" s="297"/>
      <c r="JRA241" s="297"/>
      <c r="JRB241" s="297"/>
      <c r="JRC241" s="297"/>
      <c r="JRD241" s="297"/>
      <c r="JRE241" s="297"/>
      <c r="JRF241" s="297"/>
      <c r="JRG241" s="297"/>
      <c r="JRH241" s="297"/>
      <c r="JRI241" s="297"/>
      <c r="JRJ241" s="297"/>
      <c r="JRK241" s="297"/>
      <c r="JRL241" s="297"/>
      <c r="JRM241" s="297"/>
      <c r="JRN241" s="297"/>
      <c r="JRO241" s="297"/>
      <c r="JRP241" s="297"/>
      <c r="JRQ241" s="297"/>
      <c r="JRR241" s="297"/>
      <c r="JRS241" s="297"/>
      <c r="JRT241" s="297"/>
      <c r="JRU241" s="297"/>
      <c r="JRV241" s="297"/>
      <c r="JRW241" s="297"/>
      <c r="JRX241" s="297"/>
      <c r="JRY241" s="297"/>
      <c r="JRZ241" s="297"/>
      <c r="JSA241" s="297"/>
      <c r="JSB241" s="297"/>
      <c r="JSC241" s="297"/>
      <c r="JSD241" s="297"/>
      <c r="JSE241" s="297"/>
      <c r="JSF241" s="297"/>
      <c r="JSG241" s="297"/>
      <c r="JSH241" s="297"/>
      <c r="JSI241" s="297"/>
      <c r="JSJ241" s="297"/>
      <c r="JSK241" s="297"/>
      <c r="JSL241" s="297"/>
      <c r="JSM241" s="297"/>
      <c r="JSN241" s="297"/>
      <c r="JSO241" s="297"/>
      <c r="JSP241" s="297"/>
      <c r="JSQ241" s="297"/>
      <c r="JSR241" s="297"/>
      <c r="JSS241" s="297"/>
      <c r="JST241" s="297"/>
      <c r="JSU241" s="297"/>
      <c r="JSV241" s="297"/>
      <c r="JSW241" s="297"/>
      <c r="JSX241" s="297"/>
      <c r="JSY241" s="297"/>
      <c r="JSZ241" s="297"/>
      <c r="JTA241" s="297"/>
      <c r="JTB241" s="297"/>
      <c r="JTC241" s="297"/>
      <c r="JTD241" s="297"/>
      <c r="JTE241" s="297"/>
      <c r="JTF241" s="297"/>
      <c r="JTG241" s="297"/>
      <c r="JTH241" s="297"/>
      <c r="JTI241" s="297"/>
      <c r="JTJ241" s="297"/>
      <c r="JTK241" s="297"/>
      <c r="JTL241" s="297"/>
      <c r="JTM241" s="297"/>
      <c r="JTN241" s="297"/>
      <c r="JTO241" s="297"/>
      <c r="JTP241" s="297"/>
      <c r="JTQ241" s="297"/>
      <c r="JTR241" s="297"/>
      <c r="JTS241" s="297"/>
      <c r="JTT241" s="297"/>
      <c r="JTU241" s="297"/>
      <c r="JTV241" s="297"/>
      <c r="JTW241" s="297"/>
      <c r="JTX241" s="297"/>
      <c r="JTY241" s="297"/>
      <c r="JTZ241" s="297"/>
      <c r="JUA241" s="297"/>
      <c r="JUB241" s="297"/>
      <c r="JUC241" s="297"/>
      <c r="JUD241" s="297"/>
      <c r="JUE241" s="297"/>
      <c r="JUF241" s="297"/>
      <c r="JUG241" s="297"/>
      <c r="JUH241" s="297"/>
      <c r="JUI241" s="297"/>
      <c r="JUJ241" s="297"/>
      <c r="JUK241" s="297"/>
      <c r="JUL241" s="297"/>
      <c r="JUM241" s="297"/>
      <c r="JUN241" s="297"/>
      <c r="JUO241" s="297"/>
      <c r="JUP241" s="297"/>
      <c r="JUQ241" s="297"/>
      <c r="JUR241" s="297"/>
      <c r="JUS241" s="297"/>
      <c r="JUT241" s="297"/>
      <c r="JUU241" s="297"/>
      <c r="JUV241" s="297"/>
      <c r="JUW241" s="297"/>
      <c r="JUX241" s="297"/>
      <c r="JUY241" s="297"/>
      <c r="JUZ241" s="297"/>
      <c r="JVA241" s="297"/>
      <c r="JVB241" s="297"/>
      <c r="JVC241" s="297"/>
      <c r="JVD241" s="297"/>
      <c r="JVE241" s="297"/>
      <c r="JVF241" s="297"/>
      <c r="JVG241" s="297"/>
      <c r="JVH241" s="297"/>
      <c r="JVI241" s="297"/>
      <c r="JVJ241" s="297"/>
      <c r="JVK241" s="297"/>
      <c r="JVL241" s="297"/>
      <c r="JVM241" s="297"/>
      <c r="JVN241" s="297"/>
      <c r="JVO241" s="297"/>
      <c r="JVP241" s="297"/>
      <c r="JVQ241" s="297"/>
      <c r="JVR241" s="297"/>
      <c r="JVS241" s="297"/>
      <c r="JVT241" s="297"/>
      <c r="JVU241" s="297"/>
      <c r="JVV241" s="297"/>
      <c r="JVW241" s="297"/>
      <c r="JVX241" s="297"/>
      <c r="JVY241" s="297"/>
      <c r="JVZ241" s="297"/>
      <c r="JWA241" s="297"/>
      <c r="JWB241" s="297"/>
      <c r="JWC241" s="297"/>
      <c r="JWD241" s="297"/>
      <c r="JWE241" s="297"/>
      <c r="JWF241" s="297"/>
      <c r="JWG241" s="297"/>
      <c r="JWH241" s="297"/>
      <c r="JWI241" s="297"/>
      <c r="JWJ241" s="297"/>
      <c r="JWK241" s="297"/>
      <c r="JWL241" s="297"/>
      <c r="JWM241" s="297"/>
      <c r="JWN241" s="297"/>
      <c r="JWO241" s="297"/>
      <c r="JWP241" s="297"/>
      <c r="JWQ241" s="297"/>
      <c r="JWR241" s="297"/>
      <c r="JWS241" s="297"/>
      <c r="JWT241" s="297"/>
      <c r="JWU241" s="297"/>
      <c r="JWV241" s="297"/>
      <c r="JWW241" s="297"/>
      <c r="JWX241" s="297"/>
      <c r="JWY241" s="297"/>
      <c r="JWZ241" s="297"/>
      <c r="JXA241" s="297"/>
      <c r="JXB241" s="297"/>
      <c r="JXC241" s="297"/>
      <c r="JXD241" s="297"/>
      <c r="JXE241" s="297"/>
      <c r="JXF241" s="297"/>
      <c r="JXG241" s="297"/>
      <c r="JXH241" s="297"/>
      <c r="JXI241" s="297"/>
      <c r="JXJ241" s="297"/>
      <c r="JXK241" s="297"/>
      <c r="JXL241" s="297"/>
      <c r="JXM241" s="297"/>
      <c r="JXN241" s="297"/>
      <c r="JXO241" s="297"/>
      <c r="JXP241" s="297"/>
      <c r="JXQ241" s="297"/>
      <c r="JXR241" s="297"/>
      <c r="JXS241" s="297"/>
      <c r="JXT241" s="297"/>
      <c r="JXU241" s="297"/>
      <c r="JXV241" s="297"/>
      <c r="JXW241" s="297"/>
      <c r="JXX241" s="297"/>
      <c r="JXY241" s="297"/>
      <c r="JXZ241" s="297"/>
      <c r="JYA241" s="297"/>
      <c r="JYB241" s="297"/>
      <c r="JYC241" s="297"/>
      <c r="JYD241" s="297"/>
      <c r="JYE241" s="297"/>
      <c r="JYF241" s="297"/>
      <c r="JYG241" s="297"/>
      <c r="JYH241" s="297"/>
      <c r="JYI241" s="297"/>
      <c r="JYJ241" s="297"/>
      <c r="JYK241" s="297"/>
      <c r="JYL241" s="297"/>
      <c r="JYM241" s="297"/>
      <c r="JYN241" s="297"/>
      <c r="JYO241" s="297"/>
      <c r="JYP241" s="297"/>
      <c r="JYQ241" s="297"/>
      <c r="JYR241" s="297"/>
      <c r="JYS241" s="297"/>
      <c r="JYT241" s="297"/>
      <c r="JYU241" s="297"/>
      <c r="JYV241" s="297"/>
      <c r="JYW241" s="297"/>
      <c r="JYX241" s="297"/>
      <c r="JYY241" s="297"/>
      <c r="JYZ241" s="297"/>
      <c r="JZA241" s="297"/>
      <c r="JZB241" s="297"/>
      <c r="JZC241" s="297"/>
      <c r="JZD241" s="297"/>
      <c r="JZE241" s="297"/>
      <c r="JZF241" s="297"/>
      <c r="JZG241" s="297"/>
      <c r="JZH241" s="297"/>
      <c r="JZI241" s="297"/>
      <c r="JZJ241" s="297"/>
      <c r="JZK241" s="297"/>
      <c r="JZL241" s="297"/>
      <c r="JZM241" s="297"/>
      <c r="JZN241" s="297"/>
      <c r="JZO241" s="297"/>
      <c r="JZP241" s="297"/>
      <c r="JZQ241" s="297"/>
      <c r="JZR241" s="297"/>
      <c r="JZS241" s="297"/>
      <c r="JZT241" s="297"/>
      <c r="JZU241" s="297"/>
      <c r="JZV241" s="297"/>
      <c r="JZW241" s="297"/>
      <c r="JZX241" s="297"/>
      <c r="JZY241" s="297"/>
      <c r="JZZ241" s="297"/>
      <c r="KAA241" s="297"/>
      <c r="KAB241" s="297"/>
      <c r="KAC241" s="297"/>
      <c r="KAD241" s="297"/>
      <c r="KAE241" s="297"/>
      <c r="KAF241" s="297"/>
      <c r="KAG241" s="297"/>
      <c r="KAH241" s="297"/>
      <c r="KAI241" s="297"/>
      <c r="KAJ241" s="297"/>
      <c r="KAK241" s="297"/>
      <c r="KAL241" s="297"/>
      <c r="KAM241" s="297"/>
      <c r="KAN241" s="297"/>
      <c r="KAO241" s="297"/>
      <c r="KAP241" s="297"/>
      <c r="KAQ241" s="297"/>
      <c r="KAR241" s="297"/>
      <c r="KAS241" s="297"/>
      <c r="KAT241" s="297"/>
      <c r="KAU241" s="297"/>
      <c r="KAV241" s="297"/>
      <c r="KAW241" s="297"/>
      <c r="KAX241" s="297"/>
      <c r="KAY241" s="297"/>
      <c r="KAZ241" s="297"/>
      <c r="KBA241" s="297"/>
      <c r="KBB241" s="297"/>
      <c r="KBC241" s="297"/>
      <c r="KBD241" s="297"/>
      <c r="KBE241" s="297"/>
      <c r="KBF241" s="297"/>
      <c r="KBG241" s="297"/>
      <c r="KBH241" s="297"/>
      <c r="KBI241" s="297"/>
      <c r="KBJ241" s="297"/>
      <c r="KBK241" s="297"/>
      <c r="KBL241" s="297"/>
      <c r="KBM241" s="297"/>
      <c r="KBN241" s="297"/>
      <c r="KBO241" s="297"/>
      <c r="KBP241" s="297"/>
      <c r="KBQ241" s="297"/>
      <c r="KBR241" s="297"/>
      <c r="KBS241" s="297"/>
      <c r="KBT241" s="297"/>
      <c r="KBU241" s="297"/>
      <c r="KBV241" s="297"/>
      <c r="KBW241" s="297"/>
      <c r="KBX241" s="297"/>
      <c r="KBY241" s="297"/>
      <c r="KBZ241" s="297"/>
      <c r="KCA241" s="297"/>
      <c r="KCB241" s="297"/>
      <c r="KCC241" s="297"/>
      <c r="KCD241" s="297"/>
      <c r="KCE241" s="297"/>
      <c r="KCF241" s="297"/>
      <c r="KCG241" s="297"/>
      <c r="KCH241" s="297"/>
      <c r="KCI241" s="297"/>
      <c r="KCJ241" s="297"/>
      <c r="KCK241" s="297"/>
      <c r="KCL241" s="297"/>
      <c r="KCM241" s="297"/>
      <c r="KCN241" s="297"/>
      <c r="KCO241" s="297"/>
      <c r="KCP241" s="297"/>
      <c r="KCQ241" s="297"/>
      <c r="KCR241" s="297"/>
      <c r="KCS241" s="297"/>
      <c r="KCT241" s="297"/>
      <c r="KCU241" s="297"/>
      <c r="KCV241" s="297"/>
      <c r="KCW241" s="297"/>
      <c r="KCX241" s="297"/>
      <c r="KCY241" s="297"/>
      <c r="KCZ241" s="297"/>
      <c r="KDA241" s="297"/>
      <c r="KDB241" s="297"/>
      <c r="KDC241" s="297"/>
      <c r="KDD241" s="297"/>
      <c r="KDE241" s="297"/>
      <c r="KDF241" s="297"/>
      <c r="KDG241" s="297"/>
      <c r="KDH241" s="297"/>
      <c r="KDI241" s="297"/>
      <c r="KDJ241" s="297"/>
      <c r="KDK241" s="297"/>
      <c r="KDL241" s="297"/>
      <c r="KDM241" s="297"/>
      <c r="KDN241" s="297"/>
      <c r="KDO241" s="297"/>
      <c r="KDP241" s="297"/>
      <c r="KDQ241" s="297"/>
      <c r="KDR241" s="297"/>
      <c r="KDS241" s="297"/>
      <c r="KDT241" s="297"/>
      <c r="KDU241" s="297"/>
      <c r="KDV241" s="297"/>
      <c r="KDW241" s="297"/>
      <c r="KDX241" s="297"/>
      <c r="KDY241" s="297"/>
      <c r="KDZ241" s="297"/>
      <c r="KEA241" s="297"/>
      <c r="KEB241" s="297"/>
      <c r="KEC241" s="297"/>
      <c r="KED241" s="297"/>
      <c r="KEE241" s="297"/>
      <c r="KEF241" s="297"/>
      <c r="KEG241" s="297"/>
      <c r="KEH241" s="297"/>
      <c r="KEI241" s="297"/>
      <c r="KEJ241" s="297"/>
      <c r="KEK241" s="297"/>
      <c r="KEL241" s="297"/>
      <c r="KEM241" s="297"/>
      <c r="KEN241" s="297"/>
      <c r="KEO241" s="297"/>
      <c r="KEP241" s="297"/>
      <c r="KEQ241" s="297"/>
      <c r="KER241" s="297"/>
      <c r="KES241" s="297"/>
      <c r="KET241" s="297"/>
      <c r="KEU241" s="297"/>
      <c r="KEV241" s="297"/>
      <c r="KEW241" s="297"/>
      <c r="KEX241" s="297"/>
      <c r="KEY241" s="297"/>
      <c r="KEZ241" s="297"/>
      <c r="KFA241" s="297"/>
      <c r="KFB241" s="297"/>
      <c r="KFC241" s="297"/>
      <c r="KFD241" s="297"/>
      <c r="KFE241" s="297"/>
      <c r="KFF241" s="297"/>
      <c r="KFG241" s="297"/>
      <c r="KFH241" s="297"/>
      <c r="KFI241" s="297"/>
      <c r="KFJ241" s="297"/>
      <c r="KFK241" s="297"/>
      <c r="KFL241" s="297"/>
      <c r="KFM241" s="297"/>
      <c r="KFN241" s="297"/>
      <c r="KFO241" s="297"/>
      <c r="KFP241" s="297"/>
      <c r="KFQ241" s="297"/>
      <c r="KFR241" s="297"/>
      <c r="KFS241" s="297"/>
      <c r="KFT241" s="297"/>
      <c r="KFU241" s="297"/>
      <c r="KFV241" s="297"/>
      <c r="KFW241" s="297"/>
      <c r="KFX241" s="297"/>
      <c r="KFY241" s="297"/>
      <c r="KFZ241" s="297"/>
      <c r="KGA241" s="297"/>
      <c r="KGB241" s="297"/>
      <c r="KGC241" s="297"/>
      <c r="KGD241" s="297"/>
      <c r="KGE241" s="297"/>
      <c r="KGF241" s="297"/>
      <c r="KGG241" s="297"/>
      <c r="KGH241" s="297"/>
      <c r="KGI241" s="297"/>
      <c r="KGJ241" s="297"/>
      <c r="KGK241" s="297"/>
      <c r="KGL241" s="297"/>
      <c r="KGM241" s="297"/>
      <c r="KGN241" s="297"/>
      <c r="KGO241" s="297"/>
      <c r="KGP241" s="297"/>
      <c r="KGQ241" s="297"/>
      <c r="KGR241" s="297"/>
      <c r="KGS241" s="297"/>
      <c r="KGT241" s="297"/>
      <c r="KGU241" s="297"/>
      <c r="KGV241" s="297"/>
      <c r="KGW241" s="297"/>
      <c r="KGX241" s="297"/>
      <c r="KGY241" s="297"/>
      <c r="KGZ241" s="297"/>
      <c r="KHA241" s="297"/>
      <c r="KHB241" s="297"/>
      <c r="KHC241" s="297"/>
      <c r="KHD241" s="297"/>
      <c r="KHE241" s="297"/>
      <c r="KHF241" s="297"/>
      <c r="KHG241" s="297"/>
      <c r="KHH241" s="297"/>
      <c r="KHI241" s="297"/>
      <c r="KHJ241" s="297"/>
      <c r="KHK241" s="297"/>
      <c r="KHL241" s="297"/>
      <c r="KHM241" s="297"/>
      <c r="KHN241" s="297"/>
      <c r="KHO241" s="297"/>
      <c r="KHP241" s="297"/>
      <c r="KHQ241" s="297"/>
      <c r="KHR241" s="297"/>
      <c r="KHS241" s="297"/>
      <c r="KHT241" s="297"/>
      <c r="KHU241" s="297"/>
      <c r="KHV241" s="297"/>
      <c r="KHW241" s="297"/>
      <c r="KHX241" s="297"/>
      <c r="KHY241" s="297"/>
      <c r="KHZ241" s="297"/>
      <c r="KIA241" s="297"/>
      <c r="KIB241" s="297"/>
      <c r="KIC241" s="297"/>
      <c r="KID241" s="297"/>
      <c r="KIE241" s="297"/>
      <c r="KIF241" s="297"/>
      <c r="KIG241" s="297"/>
      <c r="KIH241" s="297"/>
      <c r="KII241" s="297"/>
      <c r="KIJ241" s="297"/>
      <c r="KIK241" s="297"/>
      <c r="KIL241" s="297"/>
      <c r="KIM241" s="297"/>
      <c r="KIN241" s="297"/>
      <c r="KIO241" s="297"/>
      <c r="KIP241" s="297"/>
      <c r="KIQ241" s="297"/>
      <c r="KIR241" s="297"/>
      <c r="KIS241" s="297"/>
      <c r="KIT241" s="297"/>
      <c r="KIU241" s="297"/>
      <c r="KIV241" s="297"/>
      <c r="KIW241" s="297"/>
      <c r="KIX241" s="297"/>
      <c r="KIY241" s="297"/>
      <c r="KIZ241" s="297"/>
      <c r="KJA241" s="297"/>
      <c r="KJB241" s="297"/>
      <c r="KJC241" s="297"/>
      <c r="KJD241" s="297"/>
      <c r="KJE241" s="297"/>
      <c r="KJF241" s="297"/>
      <c r="KJG241" s="297"/>
      <c r="KJH241" s="297"/>
      <c r="KJI241" s="297"/>
      <c r="KJJ241" s="297"/>
      <c r="KJK241" s="297"/>
      <c r="KJL241" s="297"/>
      <c r="KJM241" s="297"/>
      <c r="KJN241" s="297"/>
      <c r="KJO241" s="297"/>
      <c r="KJP241" s="297"/>
      <c r="KJQ241" s="297"/>
      <c r="KJR241" s="297"/>
      <c r="KJS241" s="297"/>
      <c r="KJT241" s="297"/>
      <c r="KJU241" s="297"/>
      <c r="KJV241" s="297"/>
      <c r="KJW241" s="297"/>
      <c r="KJX241" s="297"/>
      <c r="KJY241" s="297"/>
      <c r="KJZ241" s="297"/>
      <c r="KKA241" s="297"/>
      <c r="KKB241" s="297"/>
      <c r="KKC241" s="297"/>
      <c r="KKD241" s="297"/>
      <c r="KKE241" s="297"/>
      <c r="KKF241" s="297"/>
      <c r="KKG241" s="297"/>
      <c r="KKH241" s="297"/>
      <c r="KKI241" s="297"/>
      <c r="KKJ241" s="297"/>
      <c r="KKK241" s="297"/>
      <c r="KKL241" s="297"/>
      <c r="KKM241" s="297"/>
      <c r="KKN241" s="297"/>
      <c r="KKO241" s="297"/>
      <c r="KKP241" s="297"/>
      <c r="KKQ241" s="297"/>
      <c r="KKR241" s="297"/>
      <c r="KKS241" s="297"/>
      <c r="KKT241" s="297"/>
      <c r="KKU241" s="297"/>
      <c r="KKV241" s="297"/>
      <c r="KKW241" s="297"/>
      <c r="KKX241" s="297"/>
      <c r="KKY241" s="297"/>
      <c r="KKZ241" s="297"/>
      <c r="KLA241" s="297"/>
      <c r="KLB241" s="297"/>
      <c r="KLC241" s="297"/>
      <c r="KLD241" s="297"/>
      <c r="KLE241" s="297"/>
      <c r="KLF241" s="297"/>
      <c r="KLG241" s="297"/>
      <c r="KLH241" s="297"/>
      <c r="KLI241" s="297"/>
      <c r="KLJ241" s="297"/>
      <c r="KLK241" s="297"/>
      <c r="KLL241" s="297"/>
      <c r="KLM241" s="297"/>
      <c r="KLN241" s="297"/>
      <c r="KLO241" s="297"/>
      <c r="KLP241" s="297"/>
      <c r="KLQ241" s="297"/>
      <c r="KLR241" s="297"/>
      <c r="KLS241" s="297"/>
      <c r="KLT241" s="297"/>
      <c r="KLU241" s="297"/>
      <c r="KLV241" s="297"/>
      <c r="KLW241" s="297"/>
      <c r="KLX241" s="297"/>
      <c r="KLY241" s="297"/>
      <c r="KLZ241" s="297"/>
      <c r="KMA241" s="297"/>
      <c r="KMB241" s="297"/>
      <c r="KMC241" s="297"/>
      <c r="KMD241" s="297"/>
      <c r="KME241" s="297"/>
      <c r="KMF241" s="297"/>
      <c r="KMG241" s="297"/>
      <c r="KMH241" s="297"/>
      <c r="KMI241" s="297"/>
      <c r="KMJ241" s="297"/>
      <c r="KMK241" s="297"/>
      <c r="KML241" s="297"/>
      <c r="KMM241" s="297"/>
      <c r="KMN241" s="297"/>
      <c r="KMO241" s="297"/>
      <c r="KMP241" s="297"/>
      <c r="KMQ241" s="297"/>
      <c r="KMR241" s="297"/>
      <c r="KMS241" s="297"/>
      <c r="KMT241" s="297"/>
      <c r="KMU241" s="297"/>
      <c r="KMV241" s="297"/>
      <c r="KMW241" s="297"/>
      <c r="KMX241" s="297"/>
      <c r="KMY241" s="297"/>
      <c r="KMZ241" s="297"/>
      <c r="KNA241" s="297"/>
      <c r="KNB241" s="297"/>
      <c r="KNC241" s="297"/>
      <c r="KND241" s="297"/>
      <c r="KNE241" s="297"/>
      <c r="KNF241" s="297"/>
      <c r="KNG241" s="297"/>
      <c r="KNH241" s="297"/>
      <c r="KNI241" s="297"/>
      <c r="KNJ241" s="297"/>
      <c r="KNK241" s="297"/>
      <c r="KNL241" s="297"/>
      <c r="KNM241" s="297"/>
      <c r="KNN241" s="297"/>
      <c r="KNO241" s="297"/>
      <c r="KNP241" s="297"/>
      <c r="KNQ241" s="297"/>
      <c r="KNR241" s="297"/>
      <c r="KNS241" s="297"/>
      <c r="KNT241" s="297"/>
      <c r="KNU241" s="297"/>
      <c r="KNV241" s="297"/>
      <c r="KNW241" s="297"/>
      <c r="KNX241" s="297"/>
      <c r="KNY241" s="297"/>
      <c r="KNZ241" s="297"/>
      <c r="KOA241" s="297"/>
      <c r="KOB241" s="297"/>
      <c r="KOC241" s="297"/>
      <c r="KOD241" s="297"/>
      <c r="KOE241" s="297"/>
      <c r="KOF241" s="297"/>
      <c r="KOG241" s="297"/>
      <c r="KOH241" s="297"/>
      <c r="KOI241" s="297"/>
      <c r="KOJ241" s="297"/>
      <c r="KOK241" s="297"/>
      <c r="KOL241" s="297"/>
      <c r="KOM241" s="297"/>
      <c r="KON241" s="297"/>
      <c r="KOO241" s="297"/>
      <c r="KOP241" s="297"/>
      <c r="KOQ241" s="297"/>
      <c r="KOR241" s="297"/>
      <c r="KOS241" s="297"/>
      <c r="KOT241" s="297"/>
      <c r="KOU241" s="297"/>
      <c r="KOV241" s="297"/>
      <c r="KOW241" s="297"/>
      <c r="KOX241" s="297"/>
      <c r="KOY241" s="297"/>
      <c r="KOZ241" s="297"/>
      <c r="KPA241" s="297"/>
      <c r="KPB241" s="297"/>
      <c r="KPC241" s="297"/>
      <c r="KPD241" s="297"/>
      <c r="KPE241" s="297"/>
      <c r="KPF241" s="297"/>
      <c r="KPG241" s="297"/>
      <c r="KPH241" s="297"/>
      <c r="KPI241" s="297"/>
      <c r="KPJ241" s="297"/>
      <c r="KPK241" s="297"/>
      <c r="KPL241" s="297"/>
      <c r="KPM241" s="297"/>
      <c r="KPN241" s="297"/>
      <c r="KPO241" s="297"/>
      <c r="KPP241" s="297"/>
      <c r="KPQ241" s="297"/>
      <c r="KPR241" s="297"/>
      <c r="KPS241" s="297"/>
      <c r="KPT241" s="297"/>
      <c r="KPU241" s="297"/>
      <c r="KPV241" s="297"/>
      <c r="KPW241" s="297"/>
      <c r="KPX241" s="297"/>
      <c r="KPY241" s="297"/>
      <c r="KPZ241" s="297"/>
      <c r="KQA241" s="297"/>
      <c r="KQB241" s="297"/>
      <c r="KQC241" s="297"/>
      <c r="KQD241" s="297"/>
      <c r="KQE241" s="297"/>
      <c r="KQF241" s="297"/>
      <c r="KQG241" s="297"/>
      <c r="KQH241" s="297"/>
      <c r="KQI241" s="297"/>
      <c r="KQJ241" s="297"/>
      <c r="KQK241" s="297"/>
      <c r="KQL241" s="297"/>
      <c r="KQM241" s="297"/>
      <c r="KQN241" s="297"/>
      <c r="KQO241" s="297"/>
      <c r="KQP241" s="297"/>
      <c r="KQQ241" s="297"/>
      <c r="KQR241" s="297"/>
      <c r="KQS241" s="297"/>
      <c r="KQT241" s="297"/>
      <c r="KQU241" s="297"/>
      <c r="KQV241" s="297"/>
      <c r="KQW241" s="297"/>
      <c r="KQX241" s="297"/>
      <c r="KQY241" s="297"/>
      <c r="KQZ241" s="297"/>
      <c r="KRA241" s="297"/>
      <c r="KRB241" s="297"/>
      <c r="KRC241" s="297"/>
      <c r="KRD241" s="297"/>
      <c r="KRE241" s="297"/>
      <c r="KRF241" s="297"/>
      <c r="KRG241" s="297"/>
      <c r="KRH241" s="297"/>
      <c r="KRI241" s="297"/>
      <c r="KRJ241" s="297"/>
      <c r="KRK241" s="297"/>
      <c r="KRL241" s="297"/>
      <c r="KRM241" s="297"/>
      <c r="KRN241" s="297"/>
      <c r="KRO241" s="297"/>
      <c r="KRP241" s="297"/>
      <c r="KRQ241" s="297"/>
      <c r="KRR241" s="297"/>
      <c r="KRS241" s="297"/>
      <c r="KRT241" s="297"/>
      <c r="KRU241" s="297"/>
      <c r="KRV241" s="297"/>
      <c r="KRW241" s="297"/>
      <c r="KRX241" s="297"/>
      <c r="KRY241" s="297"/>
      <c r="KRZ241" s="297"/>
      <c r="KSA241" s="297"/>
      <c r="KSB241" s="297"/>
      <c r="KSC241" s="297"/>
      <c r="KSD241" s="297"/>
      <c r="KSE241" s="297"/>
      <c r="KSF241" s="297"/>
      <c r="KSG241" s="297"/>
      <c r="KSH241" s="297"/>
      <c r="KSI241" s="297"/>
      <c r="KSJ241" s="297"/>
      <c r="KSK241" s="297"/>
      <c r="KSL241" s="297"/>
      <c r="KSM241" s="297"/>
      <c r="KSN241" s="297"/>
      <c r="KSO241" s="297"/>
      <c r="KSP241" s="297"/>
      <c r="KSQ241" s="297"/>
      <c r="KSR241" s="297"/>
      <c r="KSS241" s="297"/>
      <c r="KST241" s="297"/>
      <c r="KSU241" s="297"/>
      <c r="KSV241" s="297"/>
      <c r="KSW241" s="297"/>
      <c r="KSX241" s="297"/>
      <c r="KSY241" s="297"/>
      <c r="KSZ241" s="297"/>
      <c r="KTA241" s="297"/>
      <c r="KTB241" s="297"/>
      <c r="KTC241" s="297"/>
      <c r="KTD241" s="297"/>
      <c r="KTE241" s="297"/>
      <c r="KTF241" s="297"/>
      <c r="KTG241" s="297"/>
      <c r="KTH241" s="297"/>
      <c r="KTI241" s="297"/>
      <c r="KTJ241" s="297"/>
      <c r="KTK241" s="297"/>
      <c r="KTL241" s="297"/>
      <c r="KTM241" s="297"/>
      <c r="KTN241" s="297"/>
      <c r="KTO241" s="297"/>
      <c r="KTP241" s="297"/>
      <c r="KTQ241" s="297"/>
      <c r="KTR241" s="297"/>
      <c r="KTS241" s="297"/>
      <c r="KTT241" s="297"/>
      <c r="KTU241" s="297"/>
      <c r="KTV241" s="297"/>
      <c r="KTW241" s="297"/>
      <c r="KTX241" s="297"/>
      <c r="KTY241" s="297"/>
      <c r="KTZ241" s="297"/>
      <c r="KUA241" s="297"/>
      <c r="KUB241" s="297"/>
      <c r="KUC241" s="297"/>
      <c r="KUD241" s="297"/>
      <c r="KUE241" s="297"/>
      <c r="KUF241" s="297"/>
      <c r="KUG241" s="297"/>
      <c r="KUH241" s="297"/>
      <c r="KUI241" s="297"/>
      <c r="KUJ241" s="297"/>
      <c r="KUK241" s="297"/>
      <c r="KUL241" s="297"/>
      <c r="KUM241" s="297"/>
      <c r="KUN241" s="297"/>
      <c r="KUO241" s="297"/>
      <c r="KUP241" s="297"/>
      <c r="KUQ241" s="297"/>
      <c r="KUR241" s="297"/>
      <c r="KUS241" s="297"/>
      <c r="KUT241" s="297"/>
      <c r="KUU241" s="297"/>
      <c r="KUV241" s="297"/>
      <c r="KUW241" s="297"/>
      <c r="KUX241" s="297"/>
      <c r="KUY241" s="297"/>
      <c r="KUZ241" s="297"/>
      <c r="KVA241" s="297"/>
      <c r="KVB241" s="297"/>
      <c r="KVC241" s="297"/>
      <c r="KVD241" s="297"/>
      <c r="KVE241" s="297"/>
      <c r="KVF241" s="297"/>
      <c r="KVG241" s="297"/>
      <c r="KVH241" s="297"/>
      <c r="KVI241" s="297"/>
      <c r="KVJ241" s="297"/>
      <c r="KVK241" s="297"/>
      <c r="KVL241" s="297"/>
      <c r="KVM241" s="297"/>
      <c r="KVN241" s="297"/>
      <c r="KVO241" s="297"/>
      <c r="KVP241" s="297"/>
      <c r="KVQ241" s="297"/>
      <c r="KVR241" s="297"/>
      <c r="KVS241" s="297"/>
      <c r="KVT241" s="297"/>
      <c r="KVU241" s="297"/>
      <c r="KVV241" s="297"/>
      <c r="KVW241" s="297"/>
      <c r="KVX241" s="297"/>
      <c r="KVY241" s="297"/>
      <c r="KVZ241" s="297"/>
      <c r="KWA241" s="297"/>
      <c r="KWB241" s="297"/>
      <c r="KWC241" s="297"/>
      <c r="KWD241" s="297"/>
      <c r="KWE241" s="297"/>
      <c r="KWF241" s="297"/>
      <c r="KWG241" s="297"/>
      <c r="KWH241" s="297"/>
      <c r="KWI241" s="297"/>
      <c r="KWJ241" s="297"/>
      <c r="KWK241" s="297"/>
      <c r="KWL241" s="297"/>
      <c r="KWM241" s="297"/>
      <c r="KWN241" s="297"/>
      <c r="KWO241" s="297"/>
      <c r="KWP241" s="297"/>
      <c r="KWQ241" s="297"/>
      <c r="KWR241" s="297"/>
      <c r="KWS241" s="297"/>
      <c r="KWT241" s="297"/>
      <c r="KWU241" s="297"/>
      <c r="KWV241" s="297"/>
      <c r="KWW241" s="297"/>
      <c r="KWX241" s="297"/>
      <c r="KWY241" s="297"/>
      <c r="KWZ241" s="297"/>
      <c r="KXA241" s="297"/>
      <c r="KXB241" s="297"/>
      <c r="KXC241" s="297"/>
      <c r="KXD241" s="297"/>
      <c r="KXE241" s="297"/>
      <c r="KXF241" s="297"/>
      <c r="KXG241" s="297"/>
      <c r="KXH241" s="297"/>
      <c r="KXI241" s="297"/>
      <c r="KXJ241" s="297"/>
      <c r="KXK241" s="297"/>
      <c r="KXL241" s="297"/>
      <c r="KXM241" s="297"/>
      <c r="KXN241" s="297"/>
      <c r="KXO241" s="297"/>
      <c r="KXP241" s="297"/>
      <c r="KXQ241" s="297"/>
      <c r="KXR241" s="297"/>
      <c r="KXS241" s="297"/>
      <c r="KXT241" s="297"/>
      <c r="KXU241" s="297"/>
      <c r="KXV241" s="297"/>
      <c r="KXW241" s="297"/>
      <c r="KXX241" s="297"/>
      <c r="KXY241" s="297"/>
      <c r="KXZ241" s="297"/>
      <c r="KYA241" s="297"/>
      <c r="KYB241" s="297"/>
      <c r="KYC241" s="297"/>
      <c r="KYD241" s="297"/>
      <c r="KYE241" s="297"/>
      <c r="KYF241" s="297"/>
      <c r="KYG241" s="297"/>
      <c r="KYH241" s="297"/>
      <c r="KYI241" s="297"/>
      <c r="KYJ241" s="297"/>
      <c r="KYK241" s="297"/>
      <c r="KYL241" s="297"/>
      <c r="KYM241" s="297"/>
      <c r="KYN241" s="297"/>
      <c r="KYO241" s="297"/>
      <c r="KYP241" s="297"/>
      <c r="KYQ241" s="297"/>
      <c r="KYR241" s="297"/>
      <c r="KYS241" s="297"/>
      <c r="KYT241" s="297"/>
      <c r="KYU241" s="297"/>
      <c r="KYV241" s="297"/>
      <c r="KYW241" s="297"/>
      <c r="KYX241" s="297"/>
      <c r="KYY241" s="297"/>
      <c r="KYZ241" s="297"/>
      <c r="KZA241" s="297"/>
      <c r="KZB241" s="297"/>
      <c r="KZC241" s="297"/>
      <c r="KZD241" s="297"/>
      <c r="KZE241" s="297"/>
      <c r="KZF241" s="297"/>
      <c r="KZG241" s="297"/>
      <c r="KZH241" s="297"/>
      <c r="KZI241" s="297"/>
      <c r="KZJ241" s="297"/>
      <c r="KZK241" s="297"/>
      <c r="KZL241" s="297"/>
      <c r="KZM241" s="297"/>
      <c r="KZN241" s="297"/>
      <c r="KZO241" s="297"/>
      <c r="KZP241" s="297"/>
      <c r="KZQ241" s="297"/>
      <c r="KZR241" s="297"/>
      <c r="KZS241" s="297"/>
      <c r="KZT241" s="297"/>
      <c r="KZU241" s="297"/>
      <c r="KZV241" s="297"/>
      <c r="KZW241" s="297"/>
      <c r="KZX241" s="297"/>
      <c r="KZY241" s="297"/>
      <c r="KZZ241" s="297"/>
      <c r="LAA241" s="297"/>
      <c r="LAB241" s="297"/>
      <c r="LAC241" s="297"/>
      <c r="LAD241" s="297"/>
      <c r="LAE241" s="297"/>
      <c r="LAF241" s="297"/>
      <c r="LAG241" s="297"/>
      <c r="LAH241" s="297"/>
      <c r="LAI241" s="297"/>
      <c r="LAJ241" s="297"/>
      <c r="LAK241" s="297"/>
      <c r="LAL241" s="297"/>
      <c r="LAM241" s="297"/>
      <c r="LAN241" s="297"/>
      <c r="LAO241" s="297"/>
      <c r="LAP241" s="297"/>
      <c r="LAQ241" s="297"/>
      <c r="LAR241" s="297"/>
      <c r="LAS241" s="297"/>
      <c r="LAT241" s="297"/>
      <c r="LAU241" s="297"/>
      <c r="LAV241" s="297"/>
      <c r="LAW241" s="297"/>
      <c r="LAX241" s="297"/>
      <c r="LAY241" s="297"/>
      <c r="LAZ241" s="297"/>
      <c r="LBA241" s="297"/>
      <c r="LBB241" s="297"/>
      <c r="LBC241" s="297"/>
      <c r="LBD241" s="297"/>
      <c r="LBE241" s="297"/>
      <c r="LBF241" s="297"/>
      <c r="LBG241" s="297"/>
      <c r="LBH241" s="297"/>
      <c r="LBI241" s="297"/>
      <c r="LBJ241" s="297"/>
      <c r="LBK241" s="297"/>
      <c r="LBL241" s="297"/>
      <c r="LBM241" s="297"/>
      <c r="LBN241" s="297"/>
      <c r="LBO241" s="297"/>
      <c r="LBP241" s="297"/>
      <c r="LBQ241" s="297"/>
      <c r="LBR241" s="297"/>
      <c r="LBS241" s="297"/>
      <c r="LBT241" s="297"/>
      <c r="LBU241" s="297"/>
      <c r="LBV241" s="297"/>
      <c r="LBW241" s="297"/>
      <c r="LBX241" s="297"/>
      <c r="LBY241" s="297"/>
      <c r="LBZ241" s="297"/>
      <c r="LCA241" s="297"/>
      <c r="LCB241" s="297"/>
      <c r="LCC241" s="297"/>
      <c r="LCD241" s="297"/>
      <c r="LCE241" s="297"/>
      <c r="LCF241" s="297"/>
      <c r="LCG241" s="297"/>
      <c r="LCH241" s="297"/>
      <c r="LCI241" s="297"/>
      <c r="LCJ241" s="297"/>
      <c r="LCK241" s="297"/>
      <c r="LCL241" s="297"/>
      <c r="LCM241" s="297"/>
      <c r="LCN241" s="297"/>
      <c r="LCO241" s="297"/>
      <c r="LCP241" s="297"/>
      <c r="LCQ241" s="297"/>
      <c r="LCR241" s="297"/>
      <c r="LCS241" s="297"/>
      <c r="LCT241" s="297"/>
      <c r="LCU241" s="297"/>
      <c r="LCV241" s="297"/>
      <c r="LCW241" s="297"/>
      <c r="LCX241" s="297"/>
      <c r="LCY241" s="297"/>
      <c r="LCZ241" s="297"/>
      <c r="LDA241" s="297"/>
      <c r="LDB241" s="297"/>
      <c r="LDC241" s="297"/>
      <c r="LDD241" s="297"/>
      <c r="LDE241" s="297"/>
      <c r="LDF241" s="297"/>
      <c r="LDG241" s="297"/>
      <c r="LDH241" s="297"/>
      <c r="LDI241" s="297"/>
      <c r="LDJ241" s="297"/>
      <c r="LDK241" s="297"/>
      <c r="LDL241" s="297"/>
      <c r="LDM241" s="297"/>
      <c r="LDN241" s="297"/>
      <c r="LDO241" s="297"/>
      <c r="LDP241" s="297"/>
      <c r="LDQ241" s="297"/>
      <c r="LDR241" s="297"/>
      <c r="LDS241" s="297"/>
      <c r="LDT241" s="297"/>
      <c r="LDU241" s="297"/>
      <c r="LDV241" s="297"/>
      <c r="LDW241" s="297"/>
      <c r="LDX241" s="297"/>
      <c r="LDY241" s="297"/>
      <c r="LDZ241" s="297"/>
      <c r="LEA241" s="297"/>
      <c r="LEB241" s="297"/>
      <c r="LEC241" s="297"/>
      <c r="LED241" s="297"/>
      <c r="LEE241" s="297"/>
      <c r="LEF241" s="297"/>
      <c r="LEG241" s="297"/>
      <c r="LEH241" s="297"/>
      <c r="LEI241" s="297"/>
      <c r="LEJ241" s="297"/>
      <c r="LEK241" s="297"/>
      <c r="LEL241" s="297"/>
      <c r="LEM241" s="297"/>
      <c r="LEN241" s="297"/>
      <c r="LEO241" s="297"/>
      <c r="LEP241" s="297"/>
      <c r="LEQ241" s="297"/>
      <c r="LER241" s="297"/>
      <c r="LES241" s="297"/>
      <c r="LET241" s="297"/>
      <c r="LEU241" s="297"/>
      <c r="LEV241" s="297"/>
      <c r="LEW241" s="297"/>
      <c r="LEX241" s="297"/>
      <c r="LEY241" s="297"/>
      <c r="LEZ241" s="297"/>
      <c r="LFA241" s="297"/>
      <c r="LFB241" s="297"/>
      <c r="LFC241" s="297"/>
      <c r="LFD241" s="297"/>
      <c r="LFE241" s="297"/>
      <c r="LFF241" s="297"/>
      <c r="LFG241" s="297"/>
      <c r="LFH241" s="297"/>
      <c r="LFI241" s="297"/>
      <c r="LFJ241" s="297"/>
      <c r="LFK241" s="297"/>
      <c r="LFL241" s="297"/>
      <c r="LFM241" s="297"/>
      <c r="LFN241" s="297"/>
      <c r="LFO241" s="297"/>
      <c r="LFP241" s="297"/>
      <c r="LFQ241" s="297"/>
      <c r="LFR241" s="297"/>
      <c r="LFS241" s="297"/>
      <c r="LFT241" s="297"/>
      <c r="LFU241" s="297"/>
      <c r="LFV241" s="297"/>
      <c r="LFW241" s="297"/>
      <c r="LFX241" s="297"/>
      <c r="LFY241" s="297"/>
      <c r="LFZ241" s="297"/>
      <c r="LGA241" s="297"/>
      <c r="LGB241" s="297"/>
      <c r="LGC241" s="297"/>
      <c r="LGD241" s="297"/>
      <c r="LGE241" s="297"/>
      <c r="LGF241" s="297"/>
      <c r="LGG241" s="297"/>
      <c r="LGH241" s="297"/>
      <c r="LGI241" s="297"/>
      <c r="LGJ241" s="297"/>
      <c r="LGK241" s="297"/>
      <c r="LGL241" s="297"/>
      <c r="LGM241" s="297"/>
      <c r="LGN241" s="297"/>
      <c r="LGO241" s="297"/>
      <c r="LGP241" s="297"/>
      <c r="LGQ241" s="297"/>
      <c r="LGR241" s="297"/>
      <c r="LGS241" s="297"/>
      <c r="LGT241" s="297"/>
      <c r="LGU241" s="297"/>
      <c r="LGV241" s="297"/>
      <c r="LGW241" s="297"/>
      <c r="LGX241" s="297"/>
      <c r="LGY241" s="297"/>
      <c r="LGZ241" s="297"/>
      <c r="LHA241" s="297"/>
      <c r="LHB241" s="297"/>
      <c r="LHC241" s="297"/>
      <c r="LHD241" s="297"/>
      <c r="LHE241" s="297"/>
      <c r="LHF241" s="297"/>
      <c r="LHG241" s="297"/>
      <c r="LHH241" s="297"/>
      <c r="LHI241" s="297"/>
      <c r="LHJ241" s="297"/>
      <c r="LHK241" s="297"/>
      <c r="LHL241" s="297"/>
      <c r="LHM241" s="297"/>
      <c r="LHN241" s="297"/>
      <c r="LHO241" s="297"/>
      <c r="LHP241" s="297"/>
      <c r="LHQ241" s="297"/>
      <c r="LHR241" s="297"/>
      <c r="LHS241" s="297"/>
      <c r="LHT241" s="297"/>
      <c r="LHU241" s="297"/>
      <c r="LHV241" s="297"/>
      <c r="LHW241" s="297"/>
      <c r="LHX241" s="297"/>
      <c r="LHY241" s="297"/>
      <c r="LHZ241" s="297"/>
      <c r="LIA241" s="297"/>
      <c r="LIB241" s="297"/>
      <c r="LIC241" s="297"/>
      <c r="LID241" s="297"/>
      <c r="LIE241" s="297"/>
      <c r="LIF241" s="297"/>
      <c r="LIG241" s="297"/>
      <c r="LIH241" s="297"/>
      <c r="LII241" s="297"/>
      <c r="LIJ241" s="297"/>
      <c r="LIK241" s="297"/>
      <c r="LIL241" s="297"/>
      <c r="LIM241" s="297"/>
      <c r="LIN241" s="297"/>
      <c r="LIO241" s="297"/>
      <c r="LIP241" s="297"/>
      <c r="LIQ241" s="297"/>
      <c r="LIR241" s="297"/>
      <c r="LIS241" s="297"/>
      <c r="LIT241" s="297"/>
      <c r="LIU241" s="297"/>
      <c r="LIV241" s="297"/>
      <c r="LIW241" s="297"/>
      <c r="LIX241" s="297"/>
      <c r="LIY241" s="297"/>
      <c r="LIZ241" s="297"/>
      <c r="LJA241" s="297"/>
      <c r="LJB241" s="297"/>
      <c r="LJC241" s="297"/>
      <c r="LJD241" s="297"/>
      <c r="LJE241" s="297"/>
      <c r="LJF241" s="297"/>
      <c r="LJG241" s="297"/>
      <c r="LJH241" s="297"/>
      <c r="LJI241" s="297"/>
      <c r="LJJ241" s="297"/>
      <c r="LJK241" s="297"/>
      <c r="LJL241" s="297"/>
      <c r="LJM241" s="297"/>
      <c r="LJN241" s="297"/>
      <c r="LJO241" s="297"/>
      <c r="LJP241" s="297"/>
      <c r="LJQ241" s="297"/>
      <c r="LJR241" s="297"/>
      <c r="LJS241" s="297"/>
      <c r="LJT241" s="297"/>
      <c r="LJU241" s="297"/>
      <c r="LJV241" s="297"/>
      <c r="LJW241" s="297"/>
      <c r="LJX241" s="297"/>
      <c r="LJY241" s="297"/>
      <c r="LJZ241" s="297"/>
      <c r="LKA241" s="297"/>
      <c r="LKB241" s="297"/>
      <c r="LKC241" s="297"/>
      <c r="LKD241" s="297"/>
      <c r="LKE241" s="297"/>
      <c r="LKF241" s="297"/>
      <c r="LKG241" s="297"/>
      <c r="LKH241" s="297"/>
      <c r="LKI241" s="297"/>
      <c r="LKJ241" s="297"/>
      <c r="LKK241" s="297"/>
      <c r="LKL241" s="297"/>
      <c r="LKM241" s="297"/>
      <c r="LKN241" s="297"/>
      <c r="LKO241" s="297"/>
      <c r="LKP241" s="297"/>
      <c r="LKQ241" s="297"/>
      <c r="LKR241" s="297"/>
      <c r="LKS241" s="297"/>
      <c r="LKT241" s="297"/>
      <c r="LKU241" s="297"/>
      <c r="LKV241" s="297"/>
      <c r="LKW241" s="297"/>
      <c r="LKX241" s="297"/>
      <c r="LKY241" s="297"/>
      <c r="LKZ241" s="297"/>
      <c r="LLA241" s="297"/>
      <c r="LLB241" s="297"/>
      <c r="LLC241" s="297"/>
      <c r="LLD241" s="297"/>
      <c r="LLE241" s="297"/>
      <c r="LLF241" s="297"/>
      <c r="LLG241" s="297"/>
      <c r="LLH241" s="297"/>
      <c r="LLI241" s="297"/>
      <c r="LLJ241" s="297"/>
      <c r="LLK241" s="297"/>
      <c r="LLL241" s="297"/>
      <c r="LLM241" s="297"/>
      <c r="LLN241" s="297"/>
      <c r="LLO241" s="297"/>
      <c r="LLP241" s="297"/>
      <c r="LLQ241" s="297"/>
      <c r="LLR241" s="297"/>
      <c r="LLS241" s="297"/>
      <c r="LLT241" s="297"/>
      <c r="LLU241" s="297"/>
      <c r="LLV241" s="297"/>
      <c r="LLW241" s="297"/>
      <c r="LLX241" s="297"/>
      <c r="LLY241" s="297"/>
      <c r="LLZ241" s="297"/>
      <c r="LMA241" s="297"/>
      <c r="LMB241" s="297"/>
      <c r="LMC241" s="297"/>
      <c r="LMD241" s="297"/>
      <c r="LME241" s="297"/>
      <c r="LMF241" s="297"/>
      <c r="LMG241" s="297"/>
      <c r="LMH241" s="297"/>
      <c r="LMI241" s="297"/>
      <c r="LMJ241" s="297"/>
      <c r="LMK241" s="297"/>
      <c r="LML241" s="297"/>
      <c r="LMM241" s="297"/>
      <c r="LMN241" s="297"/>
      <c r="LMO241" s="297"/>
      <c r="LMP241" s="297"/>
      <c r="LMQ241" s="297"/>
      <c r="LMR241" s="297"/>
      <c r="LMS241" s="297"/>
      <c r="LMT241" s="297"/>
      <c r="LMU241" s="297"/>
      <c r="LMV241" s="297"/>
      <c r="LMW241" s="297"/>
      <c r="LMX241" s="297"/>
      <c r="LMY241" s="297"/>
      <c r="LMZ241" s="297"/>
      <c r="LNA241" s="297"/>
      <c r="LNB241" s="297"/>
      <c r="LNC241" s="297"/>
      <c r="LND241" s="297"/>
      <c r="LNE241" s="297"/>
      <c r="LNF241" s="297"/>
      <c r="LNG241" s="297"/>
      <c r="LNH241" s="297"/>
      <c r="LNI241" s="297"/>
      <c r="LNJ241" s="297"/>
      <c r="LNK241" s="297"/>
      <c r="LNL241" s="297"/>
      <c r="LNM241" s="297"/>
      <c r="LNN241" s="297"/>
      <c r="LNO241" s="297"/>
      <c r="LNP241" s="297"/>
      <c r="LNQ241" s="297"/>
      <c r="LNR241" s="297"/>
      <c r="LNS241" s="297"/>
      <c r="LNT241" s="297"/>
      <c r="LNU241" s="297"/>
      <c r="LNV241" s="297"/>
      <c r="LNW241" s="297"/>
      <c r="LNX241" s="297"/>
      <c r="LNY241" s="297"/>
      <c r="LNZ241" s="297"/>
      <c r="LOA241" s="297"/>
      <c r="LOB241" s="297"/>
      <c r="LOC241" s="297"/>
      <c r="LOD241" s="297"/>
      <c r="LOE241" s="297"/>
      <c r="LOF241" s="297"/>
      <c r="LOG241" s="297"/>
      <c r="LOH241" s="297"/>
      <c r="LOI241" s="297"/>
      <c r="LOJ241" s="297"/>
      <c r="LOK241" s="297"/>
      <c r="LOL241" s="297"/>
      <c r="LOM241" s="297"/>
      <c r="LON241" s="297"/>
      <c r="LOO241" s="297"/>
      <c r="LOP241" s="297"/>
      <c r="LOQ241" s="297"/>
      <c r="LOR241" s="297"/>
      <c r="LOS241" s="297"/>
      <c r="LOT241" s="297"/>
      <c r="LOU241" s="297"/>
      <c r="LOV241" s="297"/>
      <c r="LOW241" s="297"/>
      <c r="LOX241" s="297"/>
      <c r="LOY241" s="297"/>
      <c r="LOZ241" s="297"/>
      <c r="LPA241" s="297"/>
      <c r="LPB241" s="297"/>
      <c r="LPC241" s="297"/>
      <c r="LPD241" s="297"/>
      <c r="LPE241" s="297"/>
      <c r="LPF241" s="297"/>
      <c r="LPG241" s="297"/>
      <c r="LPH241" s="297"/>
      <c r="LPI241" s="297"/>
      <c r="LPJ241" s="297"/>
      <c r="LPK241" s="297"/>
      <c r="LPL241" s="297"/>
      <c r="LPM241" s="297"/>
      <c r="LPN241" s="297"/>
      <c r="LPO241" s="297"/>
      <c r="LPP241" s="297"/>
      <c r="LPQ241" s="297"/>
      <c r="LPR241" s="297"/>
      <c r="LPS241" s="297"/>
      <c r="LPT241" s="297"/>
      <c r="LPU241" s="297"/>
      <c r="LPV241" s="297"/>
      <c r="LPW241" s="297"/>
      <c r="LPX241" s="297"/>
      <c r="LPY241" s="297"/>
      <c r="LPZ241" s="297"/>
      <c r="LQA241" s="297"/>
      <c r="LQB241" s="297"/>
      <c r="LQC241" s="297"/>
      <c r="LQD241" s="297"/>
      <c r="LQE241" s="297"/>
      <c r="LQF241" s="297"/>
      <c r="LQG241" s="297"/>
      <c r="LQH241" s="297"/>
      <c r="LQI241" s="297"/>
      <c r="LQJ241" s="297"/>
      <c r="LQK241" s="297"/>
      <c r="LQL241" s="297"/>
      <c r="LQM241" s="297"/>
      <c r="LQN241" s="297"/>
      <c r="LQO241" s="297"/>
      <c r="LQP241" s="297"/>
      <c r="LQQ241" s="297"/>
      <c r="LQR241" s="297"/>
      <c r="LQS241" s="297"/>
      <c r="LQT241" s="297"/>
      <c r="LQU241" s="297"/>
      <c r="LQV241" s="297"/>
      <c r="LQW241" s="297"/>
      <c r="LQX241" s="297"/>
      <c r="LQY241" s="297"/>
      <c r="LQZ241" s="297"/>
      <c r="LRA241" s="297"/>
      <c r="LRB241" s="297"/>
      <c r="LRC241" s="297"/>
      <c r="LRD241" s="297"/>
      <c r="LRE241" s="297"/>
      <c r="LRF241" s="297"/>
      <c r="LRG241" s="297"/>
      <c r="LRH241" s="297"/>
      <c r="LRI241" s="297"/>
      <c r="LRJ241" s="297"/>
      <c r="LRK241" s="297"/>
      <c r="LRL241" s="297"/>
      <c r="LRM241" s="297"/>
      <c r="LRN241" s="297"/>
      <c r="LRO241" s="297"/>
      <c r="LRP241" s="297"/>
      <c r="LRQ241" s="297"/>
      <c r="LRR241" s="297"/>
      <c r="LRS241" s="297"/>
      <c r="LRT241" s="297"/>
      <c r="LRU241" s="297"/>
      <c r="LRV241" s="297"/>
      <c r="LRW241" s="297"/>
      <c r="LRX241" s="297"/>
      <c r="LRY241" s="297"/>
      <c r="LRZ241" s="297"/>
      <c r="LSA241" s="297"/>
      <c r="LSB241" s="297"/>
      <c r="LSC241" s="297"/>
      <c r="LSD241" s="297"/>
      <c r="LSE241" s="297"/>
      <c r="LSF241" s="297"/>
      <c r="LSG241" s="297"/>
      <c r="LSH241" s="297"/>
      <c r="LSI241" s="297"/>
      <c r="LSJ241" s="297"/>
      <c r="LSK241" s="297"/>
      <c r="LSL241" s="297"/>
      <c r="LSM241" s="297"/>
      <c r="LSN241" s="297"/>
      <c r="LSO241" s="297"/>
      <c r="LSP241" s="297"/>
      <c r="LSQ241" s="297"/>
      <c r="LSR241" s="297"/>
      <c r="LSS241" s="297"/>
      <c r="LST241" s="297"/>
      <c r="LSU241" s="297"/>
      <c r="LSV241" s="297"/>
      <c r="LSW241" s="297"/>
      <c r="LSX241" s="297"/>
      <c r="LSY241" s="297"/>
      <c r="LSZ241" s="297"/>
      <c r="LTA241" s="297"/>
      <c r="LTB241" s="297"/>
      <c r="LTC241" s="297"/>
      <c r="LTD241" s="297"/>
      <c r="LTE241" s="297"/>
      <c r="LTF241" s="297"/>
      <c r="LTG241" s="297"/>
      <c r="LTH241" s="297"/>
      <c r="LTI241" s="297"/>
      <c r="LTJ241" s="297"/>
      <c r="LTK241" s="297"/>
      <c r="LTL241" s="297"/>
      <c r="LTM241" s="297"/>
      <c r="LTN241" s="297"/>
      <c r="LTO241" s="297"/>
      <c r="LTP241" s="297"/>
      <c r="LTQ241" s="297"/>
      <c r="LTR241" s="297"/>
      <c r="LTS241" s="297"/>
      <c r="LTT241" s="297"/>
      <c r="LTU241" s="297"/>
      <c r="LTV241" s="297"/>
      <c r="LTW241" s="297"/>
      <c r="LTX241" s="297"/>
      <c r="LTY241" s="297"/>
      <c r="LTZ241" s="297"/>
      <c r="LUA241" s="297"/>
      <c r="LUB241" s="297"/>
      <c r="LUC241" s="297"/>
      <c r="LUD241" s="297"/>
      <c r="LUE241" s="297"/>
      <c r="LUF241" s="297"/>
      <c r="LUG241" s="297"/>
      <c r="LUH241" s="297"/>
      <c r="LUI241" s="297"/>
      <c r="LUJ241" s="297"/>
      <c r="LUK241" s="297"/>
      <c r="LUL241" s="297"/>
      <c r="LUM241" s="297"/>
      <c r="LUN241" s="297"/>
      <c r="LUO241" s="297"/>
      <c r="LUP241" s="297"/>
      <c r="LUQ241" s="297"/>
      <c r="LUR241" s="297"/>
      <c r="LUS241" s="297"/>
      <c r="LUT241" s="297"/>
      <c r="LUU241" s="297"/>
      <c r="LUV241" s="297"/>
      <c r="LUW241" s="297"/>
      <c r="LUX241" s="297"/>
      <c r="LUY241" s="297"/>
      <c r="LUZ241" s="297"/>
      <c r="LVA241" s="297"/>
      <c r="LVB241" s="297"/>
      <c r="LVC241" s="297"/>
      <c r="LVD241" s="297"/>
      <c r="LVE241" s="297"/>
      <c r="LVF241" s="297"/>
      <c r="LVG241" s="297"/>
      <c r="LVH241" s="297"/>
      <c r="LVI241" s="297"/>
      <c r="LVJ241" s="297"/>
      <c r="LVK241" s="297"/>
      <c r="LVL241" s="297"/>
      <c r="LVM241" s="297"/>
      <c r="LVN241" s="297"/>
      <c r="LVO241" s="297"/>
      <c r="LVP241" s="297"/>
      <c r="LVQ241" s="297"/>
      <c r="LVR241" s="297"/>
      <c r="LVS241" s="297"/>
      <c r="LVT241" s="297"/>
      <c r="LVU241" s="297"/>
      <c r="LVV241" s="297"/>
      <c r="LVW241" s="297"/>
      <c r="LVX241" s="297"/>
      <c r="LVY241" s="297"/>
      <c r="LVZ241" s="297"/>
      <c r="LWA241" s="297"/>
      <c r="LWB241" s="297"/>
      <c r="LWC241" s="297"/>
      <c r="LWD241" s="297"/>
      <c r="LWE241" s="297"/>
      <c r="LWF241" s="297"/>
      <c r="LWG241" s="297"/>
      <c r="LWH241" s="297"/>
      <c r="LWI241" s="297"/>
      <c r="LWJ241" s="297"/>
      <c r="LWK241" s="297"/>
      <c r="LWL241" s="297"/>
      <c r="LWM241" s="297"/>
      <c r="LWN241" s="297"/>
      <c r="LWO241" s="297"/>
      <c r="LWP241" s="297"/>
      <c r="LWQ241" s="297"/>
      <c r="LWR241" s="297"/>
      <c r="LWS241" s="297"/>
      <c r="LWT241" s="297"/>
      <c r="LWU241" s="297"/>
      <c r="LWV241" s="297"/>
      <c r="LWW241" s="297"/>
      <c r="LWX241" s="297"/>
      <c r="LWY241" s="297"/>
      <c r="LWZ241" s="297"/>
      <c r="LXA241" s="297"/>
      <c r="LXB241" s="297"/>
      <c r="LXC241" s="297"/>
      <c r="LXD241" s="297"/>
      <c r="LXE241" s="297"/>
      <c r="LXF241" s="297"/>
      <c r="LXG241" s="297"/>
      <c r="LXH241" s="297"/>
      <c r="LXI241" s="297"/>
      <c r="LXJ241" s="297"/>
      <c r="LXK241" s="297"/>
      <c r="LXL241" s="297"/>
      <c r="LXM241" s="297"/>
      <c r="LXN241" s="297"/>
      <c r="LXO241" s="297"/>
      <c r="LXP241" s="297"/>
      <c r="LXQ241" s="297"/>
      <c r="LXR241" s="297"/>
      <c r="LXS241" s="297"/>
      <c r="LXT241" s="297"/>
      <c r="LXU241" s="297"/>
      <c r="LXV241" s="297"/>
      <c r="LXW241" s="297"/>
      <c r="LXX241" s="297"/>
      <c r="LXY241" s="297"/>
      <c r="LXZ241" s="297"/>
      <c r="LYA241" s="297"/>
      <c r="LYB241" s="297"/>
      <c r="LYC241" s="297"/>
      <c r="LYD241" s="297"/>
      <c r="LYE241" s="297"/>
      <c r="LYF241" s="297"/>
      <c r="LYG241" s="297"/>
      <c r="LYH241" s="297"/>
      <c r="LYI241" s="297"/>
      <c r="LYJ241" s="297"/>
      <c r="LYK241" s="297"/>
      <c r="LYL241" s="297"/>
      <c r="LYM241" s="297"/>
      <c r="LYN241" s="297"/>
      <c r="LYO241" s="297"/>
      <c r="LYP241" s="297"/>
      <c r="LYQ241" s="297"/>
      <c r="LYR241" s="297"/>
      <c r="LYS241" s="297"/>
      <c r="LYT241" s="297"/>
      <c r="LYU241" s="297"/>
      <c r="LYV241" s="297"/>
      <c r="LYW241" s="297"/>
      <c r="LYX241" s="297"/>
      <c r="LYY241" s="297"/>
      <c r="LYZ241" s="297"/>
      <c r="LZA241" s="297"/>
      <c r="LZB241" s="297"/>
      <c r="LZC241" s="297"/>
      <c r="LZD241" s="297"/>
      <c r="LZE241" s="297"/>
      <c r="LZF241" s="297"/>
      <c r="LZG241" s="297"/>
      <c r="LZH241" s="297"/>
      <c r="LZI241" s="297"/>
      <c r="LZJ241" s="297"/>
      <c r="LZK241" s="297"/>
      <c r="LZL241" s="297"/>
      <c r="LZM241" s="297"/>
      <c r="LZN241" s="297"/>
      <c r="LZO241" s="297"/>
      <c r="LZP241" s="297"/>
      <c r="LZQ241" s="297"/>
      <c r="LZR241" s="297"/>
      <c r="LZS241" s="297"/>
      <c r="LZT241" s="297"/>
      <c r="LZU241" s="297"/>
      <c r="LZV241" s="297"/>
      <c r="LZW241" s="297"/>
      <c r="LZX241" s="297"/>
      <c r="LZY241" s="297"/>
      <c r="LZZ241" s="297"/>
      <c r="MAA241" s="297"/>
      <c r="MAB241" s="297"/>
      <c r="MAC241" s="297"/>
      <c r="MAD241" s="297"/>
      <c r="MAE241" s="297"/>
      <c r="MAF241" s="297"/>
      <c r="MAG241" s="297"/>
      <c r="MAH241" s="297"/>
      <c r="MAI241" s="297"/>
      <c r="MAJ241" s="297"/>
      <c r="MAK241" s="297"/>
      <c r="MAL241" s="297"/>
      <c r="MAM241" s="297"/>
      <c r="MAN241" s="297"/>
      <c r="MAO241" s="297"/>
      <c r="MAP241" s="297"/>
      <c r="MAQ241" s="297"/>
      <c r="MAR241" s="297"/>
      <c r="MAS241" s="297"/>
      <c r="MAT241" s="297"/>
      <c r="MAU241" s="297"/>
      <c r="MAV241" s="297"/>
      <c r="MAW241" s="297"/>
      <c r="MAX241" s="297"/>
      <c r="MAY241" s="297"/>
      <c r="MAZ241" s="297"/>
      <c r="MBA241" s="297"/>
      <c r="MBB241" s="297"/>
      <c r="MBC241" s="297"/>
      <c r="MBD241" s="297"/>
      <c r="MBE241" s="297"/>
      <c r="MBF241" s="297"/>
      <c r="MBG241" s="297"/>
      <c r="MBH241" s="297"/>
      <c r="MBI241" s="297"/>
      <c r="MBJ241" s="297"/>
      <c r="MBK241" s="297"/>
      <c r="MBL241" s="297"/>
      <c r="MBM241" s="297"/>
      <c r="MBN241" s="297"/>
      <c r="MBO241" s="297"/>
      <c r="MBP241" s="297"/>
      <c r="MBQ241" s="297"/>
      <c r="MBR241" s="297"/>
      <c r="MBS241" s="297"/>
      <c r="MBT241" s="297"/>
      <c r="MBU241" s="297"/>
      <c r="MBV241" s="297"/>
      <c r="MBW241" s="297"/>
      <c r="MBX241" s="297"/>
      <c r="MBY241" s="297"/>
      <c r="MBZ241" s="297"/>
      <c r="MCA241" s="297"/>
      <c r="MCB241" s="297"/>
      <c r="MCC241" s="297"/>
      <c r="MCD241" s="297"/>
      <c r="MCE241" s="297"/>
      <c r="MCF241" s="297"/>
      <c r="MCG241" s="297"/>
      <c r="MCH241" s="297"/>
      <c r="MCI241" s="297"/>
      <c r="MCJ241" s="297"/>
      <c r="MCK241" s="297"/>
      <c r="MCL241" s="297"/>
      <c r="MCM241" s="297"/>
      <c r="MCN241" s="297"/>
      <c r="MCO241" s="297"/>
      <c r="MCP241" s="297"/>
      <c r="MCQ241" s="297"/>
      <c r="MCR241" s="297"/>
      <c r="MCS241" s="297"/>
      <c r="MCT241" s="297"/>
      <c r="MCU241" s="297"/>
      <c r="MCV241" s="297"/>
      <c r="MCW241" s="297"/>
      <c r="MCX241" s="297"/>
      <c r="MCY241" s="297"/>
      <c r="MCZ241" s="297"/>
      <c r="MDA241" s="297"/>
      <c r="MDB241" s="297"/>
      <c r="MDC241" s="297"/>
      <c r="MDD241" s="297"/>
      <c r="MDE241" s="297"/>
      <c r="MDF241" s="297"/>
      <c r="MDG241" s="297"/>
      <c r="MDH241" s="297"/>
      <c r="MDI241" s="297"/>
      <c r="MDJ241" s="297"/>
      <c r="MDK241" s="297"/>
      <c r="MDL241" s="297"/>
      <c r="MDM241" s="297"/>
      <c r="MDN241" s="297"/>
      <c r="MDO241" s="297"/>
      <c r="MDP241" s="297"/>
      <c r="MDQ241" s="297"/>
      <c r="MDR241" s="297"/>
      <c r="MDS241" s="297"/>
      <c r="MDT241" s="297"/>
      <c r="MDU241" s="297"/>
      <c r="MDV241" s="297"/>
      <c r="MDW241" s="297"/>
      <c r="MDX241" s="297"/>
      <c r="MDY241" s="297"/>
      <c r="MDZ241" s="297"/>
      <c r="MEA241" s="297"/>
      <c r="MEB241" s="297"/>
      <c r="MEC241" s="297"/>
      <c r="MED241" s="297"/>
      <c r="MEE241" s="297"/>
      <c r="MEF241" s="297"/>
      <c r="MEG241" s="297"/>
      <c r="MEH241" s="297"/>
      <c r="MEI241" s="297"/>
      <c r="MEJ241" s="297"/>
      <c r="MEK241" s="297"/>
      <c r="MEL241" s="297"/>
      <c r="MEM241" s="297"/>
      <c r="MEN241" s="297"/>
      <c r="MEO241" s="297"/>
      <c r="MEP241" s="297"/>
      <c r="MEQ241" s="297"/>
      <c r="MER241" s="297"/>
      <c r="MES241" s="297"/>
      <c r="MET241" s="297"/>
      <c r="MEU241" s="297"/>
      <c r="MEV241" s="297"/>
      <c r="MEW241" s="297"/>
      <c r="MEX241" s="297"/>
      <c r="MEY241" s="297"/>
      <c r="MEZ241" s="297"/>
      <c r="MFA241" s="297"/>
      <c r="MFB241" s="297"/>
      <c r="MFC241" s="297"/>
      <c r="MFD241" s="297"/>
      <c r="MFE241" s="297"/>
      <c r="MFF241" s="297"/>
      <c r="MFG241" s="297"/>
      <c r="MFH241" s="297"/>
      <c r="MFI241" s="297"/>
      <c r="MFJ241" s="297"/>
      <c r="MFK241" s="297"/>
      <c r="MFL241" s="297"/>
      <c r="MFM241" s="297"/>
      <c r="MFN241" s="297"/>
      <c r="MFO241" s="297"/>
      <c r="MFP241" s="297"/>
      <c r="MFQ241" s="297"/>
      <c r="MFR241" s="297"/>
      <c r="MFS241" s="297"/>
      <c r="MFT241" s="297"/>
      <c r="MFU241" s="297"/>
      <c r="MFV241" s="297"/>
      <c r="MFW241" s="297"/>
      <c r="MFX241" s="297"/>
      <c r="MFY241" s="297"/>
      <c r="MFZ241" s="297"/>
      <c r="MGA241" s="297"/>
      <c r="MGB241" s="297"/>
      <c r="MGC241" s="297"/>
      <c r="MGD241" s="297"/>
      <c r="MGE241" s="297"/>
      <c r="MGF241" s="297"/>
      <c r="MGG241" s="297"/>
      <c r="MGH241" s="297"/>
      <c r="MGI241" s="297"/>
      <c r="MGJ241" s="297"/>
      <c r="MGK241" s="297"/>
      <c r="MGL241" s="297"/>
      <c r="MGM241" s="297"/>
      <c r="MGN241" s="297"/>
      <c r="MGO241" s="297"/>
      <c r="MGP241" s="297"/>
      <c r="MGQ241" s="297"/>
      <c r="MGR241" s="297"/>
      <c r="MGS241" s="297"/>
      <c r="MGT241" s="297"/>
      <c r="MGU241" s="297"/>
      <c r="MGV241" s="297"/>
      <c r="MGW241" s="297"/>
      <c r="MGX241" s="297"/>
      <c r="MGY241" s="297"/>
      <c r="MGZ241" s="297"/>
      <c r="MHA241" s="297"/>
      <c r="MHB241" s="297"/>
      <c r="MHC241" s="297"/>
      <c r="MHD241" s="297"/>
      <c r="MHE241" s="297"/>
      <c r="MHF241" s="297"/>
      <c r="MHG241" s="297"/>
      <c r="MHH241" s="297"/>
      <c r="MHI241" s="297"/>
      <c r="MHJ241" s="297"/>
      <c r="MHK241" s="297"/>
      <c r="MHL241" s="297"/>
      <c r="MHM241" s="297"/>
      <c r="MHN241" s="297"/>
      <c r="MHO241" s="297"/>
      <c r="MHP241" s="297"/>
      <c r="MHQ241" s="297"/>
      <c r="MHR241" s="297"/>
      <c r="MHS241" s="297"/>
      <c r="MHT241" s="297"/>
      <c r="MHU241" s="297"/>
      <c r="MHV241" s="297"/>
      <c r="MHW241" s="297"/>
      <c r="MHX241" s="297"/>
      <c r="MHY241" s="297"/>
      <c r="MHZ241" s="297"/>
      <c r="MIA241" s="297"/>
      <c r="MIB241" s="297"/>
      <c r="MIC241" s="297"/>
      <c r="MID241" s="297"/>
      <c r="MIE241" s="297"/>
      <c r="MIF241" s="297"/>
      <c r="MIG241" s="297"/>
      <c r="MIH241" s="297"/>
      <c r="MII241" s="297"/>
      <c r="MIJ241" s="297"/>
      <c r="MIK241" s="297"/>
      <c r="MIL241" s="297"/>
      <c r="MIM241" s="297"/>
      <c r="MIN241" s="297"/>
      <c r="MIO241" s="297"/>
      <c r="MIP241" s="297"/>
      <c r="MIQ241" s="297"/>
      <c r="MIR241" s="297"/>
      <c r="MIS241" s="297"/>
      <c r="MIT241" s="297"/>
      <c r="MIU241" s="297"/>
      <c r="MIV241" s="297"/>
      <c r="MIW241" s="297"/>
      <c r="MIX241" s="297"/>
      <c r="MIY241" s="297"/>
      <c r="MIZ241" s="297"/>
      <c r="MJA241" s="297"/>
      <c r="MJB241" s="297"/>
      <c r="MJC241" s="297"/>
      <c r="MJD241" s="297"/>
      <c r="MJE241" s="297"/>
      <c r="MJF241" s="297"/>
      <c r="MJG241" s="297"/>
      <c r="MJH241" s="297"/>
      <c r="MJI241" s="297"/>
      <c r="MJJ241" s="297"/>
      <c r="MJK241" s="297"/>
      <c r="MJL241" s="297"/>
      <c r="MJM241" s="297"/>
      <c r="MJN241" s="297"/>
      <c r="MJO241" s="297"/>
      <c r="MJP241" s="297"/>
      <c r="MJQ241" s="297"/>
      <c r="MJR241" s="297"/>
      <c r="MJS241" s="297"/>
      <c r="MJT241" s="297"/>
      <c r="MJU241" s="297"/>
      <c r="MJV241" s="297"/>
      <c r="MJW241" s="297"/>
      <c r="MJX241" s="297"/>
      <c r="MJY241" s="297"/>
      <c r="MJZ241" s="297"/>
      <c r="MKA241" s="297"/>
      <c r="MKB241" s="297"/>
      <c r="MKC241" s="297"/>
      <c r="MKD241" s="297"/>
      <c r="MKE241" s="297"/>
      <c r="MKF241" s="297"/>
      <c r="MKG241" s="297"/>
      <c r="MKH241" s="297"/>
      <c r="MKI241" s="297"/>
      <c r="MKJ241" s="297"/>
      <c r="MKK241" s="297"/>
      <c r="MKL241" s="297"/>
      <c r="MKM241" s="297"/>
      <c r="MKN241" s="297"/>
      <c r="MKO241" s="297"/>
      <c r="MKP241" s="297"/>
      <c r="MKQ241" s="297"/>
      <c r="MKR241" s="297"/>
      <c r="MKS241" s="297"/>
      <c r="MKT241" s="297"/>
      <c r="MKU241" s="297"/>
      <c r="MKV241" s="297"/>
      <c r="MKW241" s="297"/>
      <c r="MKX241" s="297"/>
      <c r="MKY241" s="297"/>
      <c r="MKZ241" s="297"/>
      <c r="MLA241" s="297"/>
      <c r="MLB241" s="297"/>
      <c r="MLC241" s="297"/>
      <c r="MLD241" s="297"/>
      <c r="MLE241" s="297"/>
      <c r="MLF241" s="297"/>
      <c r="MLG241" s="297"/>
      <c r="MLH241" s="297"/>
      <c r="MLI241" s="297"/>
      <c r="MLJ241" s="297"/>
      <c r="MLK241" s="297"/>
      <c r="MLL241" s="297"/>
      <c r="MLM241" s="297"/>
      <c r="MLN241" s="297"/>
      <c r="MLO241" s="297"/>
      <c r="MLP241" s="297"/>
      <c r="MLQ241" s="297"/>
      <c r="MLR241" s="297"/>
      <c r="MLS241" s="297"/>
      <c r="MLT241" s="297"/>
      <c r="MLU241" s="297"/>
      <c r="MLV241" s="297"/>
      <c r="MLW241" s="297"/>
      <c r="MLX241" s="297"/>
      <c r="MLY241" s="297"/>
      <c r="MLZ241" s="297"/>
      <c r="MMA241" s="297"/>
      <c r="MMB241" s="297"/>
      <c r="MMC241" s="297"/>
      <c r="MMD241" s="297"/>
      <c r="MME241" s="297"/>
      <c r="MMF241" s="297"/>
      <c r="MMG241" s="297"/>
      <c r="MMH241" s="297"/>
      <c r="MMI241" s="297"/>
      <c r="MMJ241" s="297"/>
      <c r="MMK241" s="297"/>
      <c r="MML241" s="297"/>
      <c r="MMM241" s="297"/>
      <c r="MMN241" s="297"/>
      <c r="MMO241" s="297"/>
      <c r="MMP241" s="297"/>
      <c r="MMQ241" s="297"/>
      <c r="MMR241" s="297"/>
      <c r="MMS241" s="297"/>
      <c r="MMT241" s="297"/>
      <c r="MMU241" s="297"/>
      <c r="MMV241" s="297"/>
      <c r="MMW241" s="297"/>
      <c r="MMX241" s="297"/>
      <c r="MMY241" s="297"/>
      <c r="MMZ241" s="297"/>
      <c r="MNA241" s="297"/>
      <c r="MNB241" s="297"/>
      <c r="MNC241" s="297"/>
      <c r="MND241" s="297"/>
      <c r="MNE241" s="297"/>
      <c r="MNF241" s="297"/>
      <c r="MNG241" s="297"/>
      <c r="MNH241" s="297"/>
      <c r="MNI241" s="297"/>
      <c r="MNJ241" s="297"/>
      <c r="MNK241" s="297"/>
      <c r="MNL241" s="297"/>
      <c r="MNM241" s="297"/>
      <c r="MNN241" s="297"/>
      <c r="MNO241" s="297"/>
      <c r="MNP241" s="297"/>
      <c r="MNQ241" s="297"/>
      <c r="MNR241" s="297"/>
      <c r="MNS241" s="297"/>
      <c r="MNT241" s="297"/>
      <c r="MNU241" s="297"/>
      <c r="MNV241" s="297"/>
      <c r="MNW241" s="297"/>
      <c r="MNX241" s="297"/>
      <c r="MNY241" s="297"/>
      <c r="MNZ241" s="297"/>
      <c r="MOA241" s="297"/>
      <c r="MOB241" s="297"/>
      <c r="MOC241" s="297"/>
      <c r="MOD241" s="297"/>
      <c r="MOE241" s="297"/>
      <c r="MOF241" s="297"/>
      <c r="MOG241" s="297"/>
      <c r="MOH241" s="297"/>
      <c r="MOI241" s="297"/>
      <c r="MOJ241" s="297"/>
      <c r="MOK241" s="297"/>
      <c r="MOL241" s="297"/>
      <c r="MOM241" s="297"/>
      <c r="MON241" s="297"/>
      <c r="MOO241" s="297"/>
      <c r="MOP241" s="297"/>
      <c r="MOQ241" s="297"/>
      <c r="MOR241" s="297"/>
      <c r="MOS241" s="297"/>
      <c r="MOT241" s="297"/>
      <c r="MOU241" s="297"/>
      <c r="MOV241" s="297"/>
      <c r="MOW241" s="297"/>
      <c r="MOX241" s="297"/>
      <c r="MOY241" s="297"/>
      <c r="MOZ241" s="297"/>
      <c r="MPA241" s="297"/>
      <c r="MPB241" s="297"/>
      <c r="MPC241" s="297"/>
      <c r="MPD241" s="297"/>
      <c r="MPE241" s="297"/>
      <c r="MPF241" s="297"/>
      <c r="MPG241" s="297"/>
      <c r="MPH241" s="297"/>
      <c r="MPI241" s="297"/>
      <c r="MPJ241" s="297"/>
      <c r="MPK241" s="297"/>
      <c r="MPL241" s="297"/>
      <c r="MPM241" s="297"/>
      <c r="MPN241" s="297"/>
      <c r="MPO241" s="297"/>
      <c r="MPP241" s="297"/>
      <c r="MPQ241" s="297"/>
      <c r="MPR241" s="297"/>
      <c r="MPS241" s="297"/>
      <c r="MPT241" s="297"/>
      <c r="MPU241" s="297"/>
      <c r="MPV241" s="297"/>
      <c r="MPW241" s="297"/>
      <c r="MPX241" s="297"/>
      <c r="MPY241" s="297"/>
      <c r="MPZ241" s="297"/>
      <c r="MQA241" s="297"/>
      <c r="MQB241" s="297"/>
      <c r="MQC241" s="297"/>
      <c r="MQD241" s="297"/>
      <c r="MQE241" s="297"/>
      <c r="MQF241" s="297"/>
      <c r="MQG241" s="297"/>
      <c r="MQH241" s="297"/>
      <c r="MQI241" s="297"/>
      <c r="MQJ241" s="297"/>
      <c r="MQK241" s="297"/>
      <c r="MQL241" s="297"/>
      <c r="MQM241" s="297"/>
      <c r="MQN241" s="297"/>
      <c r="MQO241" s="297"/>
      <c r="MQP241" s="297"/>
      <c r="MQQ241" s="297"/>
      <c r="MQR241" s="297"/>
      <c r="MQS241" s="297"/>
      <c r="MQT241" s="297"/>
      <c r="MQU241" s="297"/>
      <c r="MQV241" s="297"/>
      <c r="MQW241" s="297"/>
      <c r="MQX241" s="297"/>
      <c r="MQY241" s="297"/>
      <c r="MQZ241" s="297"/>
      <c r="MRA241" s="297"/>
      <c r="MRB241" s="297"/>
      <c r="MRC241" s="297"/>
      <c r="MRD241" s="297"/>
      <c r="MRE241" s="297"/>
      <c r="MRF241" s="297"/>
      <c r="MRG241" s="297"/>
      <c r="MRH241" s="297"/>
      <c r="MRI241" s="297"/>
      <c r="MRJ241" s="297"/>
      <c r="MRK241" s="297"/>
      <c r="MRL241" s="297"/>
      <c r="MRM241" s="297"/>
      <c r="MRN241" s="297"/>
      <c r="MRO241" s="297"/>
      <c r="MRP241" s="297"/>
      <c r="MRQ241" s="297"/>
      <c r="MRR241" s="297"/>
      <c r="MRS241" s="297"/>
      <c r="MRT241" s="297"/>
      <c r="MRU241" s="297"/>
      <c r="MRV241" s="297"/>
      <c r="MRW241" s="297"/>
      <c r="MRX241" s="297"/>
      <c r="MRY241" s="297"/>
      <c r="MRZ241" s="297"/>
      <c r="MSA241" s="297"/>
      <c r="MSB241" s="297"/>
      <c r="MSC241" s="297"/>
      <c r="MSD241" s="297"/>
      <c r="MSE241" s="297"/>
      <c r="MSF241" s="297"/>
      <c r="MSG241" s="297"/>
      <c r="MSH241" s="297"/>
      <c r="MSI241" s="297"/>
      <c r="MSJ241" s="297"/>
      <c r="MSK241" s="297"/>
      <c r="MSL241" s="297"/>
      <c r="MSM241" s="297"/>
      <c r="MSN241" s="297"/>
      <c r="MSO241" s="297"/>
      <c r="MSP241" s="297"/>
      <c r="MSQ241" s="297"/>
      <c r="MSR241" s="297"/>
      <c r="MSS241" s="297"/>
      <c r="MST241" s="297"/>
      <c r="MSU241" s="297"/>
      <c r="MSV241" s="297"/>
      <c r="MSW241" s="297"/>
      <c r="MSX241" s="297"/>
      <c r="MSY241" s="297"/>
      <c r="MSZ241" s="297"/>
      <c r="MTA241" s="297"/>
      <c r="MTB241" s="297"/>
      <c r="MTC241" s="297"/>
      <c r="MTD241" s="297"/>
      <c r="MTE241" s="297"/>
      <c r="MTF241" s="297"/>
      <c r="MTG241" s="297"/>
      <c r="MTH241" s="297"/>
      <c r="MTI241" s="297"/>
      <c r="MTJ241" s="297"/>
      <c r="MTK241" s="297"/>
      <c r="MTL241" s="297"/>
      <c r="MTM241" s="297"/>
      <c r="MTN241" s="297"/>
      <c r="MTO241" s="297"/>
      <c r="MTP241" s="297"/>
      <c r="MTQ241" s="297"/>
      <c r="MTR241" s="297"/>
      <c r="MTS241" s="297"/>
      <c r="MTT241" s="297"/>
      <c r="MTU241" s="297"/>
      <c r="MTV241" s="297"/>
      <c r="MTW241" s="297"/>
      <c r="MTX241" s="297"/>
      <c r="MTY241" s="297"/>
      <c r="MTZ241" s="297"/>
      <c r="MUA241" s="297"/>
      <c r="MUB241" s="297"/>
      <c r="MUC241" s="297"/>
      <c r="MUD241" s="297"/>
      <c r="MUE241" s="297"/>
      <c r="MUF241" s="297"/>
      <c r="MUG241" s="297"/>
      <c r="MUH241" s="297"/>
      <c r="MUI241" s="297"/>
      <c r="MUJ241" s="297"/>
      <c r="MUK241" s="297"/>
      <c r="MUL241" s="297"/>
      <c r="MUM241" s="297"/>
      <c r="MUN241" s="297"/>
      <c r="MUO241" s="297"/>
      <c r="MUP241" s="297"/>
      <c r="MUQ241" s="297"/>
      <c r="MUR241" s="297"/>
      <c r="MUS241" s="297"/>
      <c r="MUT241" s="297"/>
      <c r="MUU241" s="297"/>
      <c r="MUV241" s="297"/>
      <c r="MUW241" s="297"/>
      <c r="MUX241" s="297"/>
      <c r="MUY241" s="297"/>
      <c r="MUZ241" s="297"/>
      <c r="MVA241" s="297"/>
      <c r="MVB241" s="297"/>
      <c r="MVC241" s="297"/>
      <c r="MVD241" s="297"/>
      <c r="MVE241" s="297"/>
      <c r="MVF241" s="297"/>
      <c r="MVG241" s="297"/>
      <c r="MVH241" s="297"/>
      <c r="MVI241" s="297"/>
      <c r="MVJ241" s="297"/>
      <c r="MVK241" s="297"/>
      <c r="MVL241" s="297"/>
      <c r="MVM241" s="297"/>
      <c r="MVN241" s="297"/>
      <c r="MVO241" s="297"/>
      <c r="MVP241" s="297"/>
      <c r="MVQ241" s="297"/>
      <c r="MVR241" s="297"/>
      <c r="MVS241" s="297"/>
      <c r="MVT241" s="297"/>
      <c r="MVU241" s="297"/>
      <c r="MVV241" s="297"/>
      <c r="MVW241" s="297"/>
      <c r="MVX241" s="297"/>
      <c r="MVY241" s="297"/>
      <c r="MVZ241" s="297"/>
      <c r="MWA241" s="297"/>
      <c r="MWB241" s="297"/>
      <c r="MWC241" s="297"/>
      <c r="MWD241" s="297"/>
      <c r="MWE241" s="297"/>
      <c r="MWF241" s="297"/>
      <c r="MWG241" s="297"/>
      <c r="MWH241" s="297"/>
      <c r="MWI241" s="297"/>
      <c r="MWJ241" s="297"/>
      <c r="MWK241" s="297"/>
      <c r="MWL241" s="297"/>
      <c r="MWM241" s="297"/>
      <c r="MWN241" s="297"/>
      <c r="MWO241" s="297"/>
      <c r="MWP241" s="297"/>
      <c r="MWQ241" s="297"/>
      <c r="MWR241" s="297"/>
      <c r="MWS241" s="297"/>
      <c r="MWT241" s="297"/>
      <c r="MWU241" s="297"/>
      <c r="MWV241" s="297"/>
      <c r="MWW241" s="297"/>
      <c r="MWX241" s="297"/>
      <c r="MWY241" s="297"/>
      <c r="MWZ241" s="297"/>
      <c r="MXA241" s="297"/>
      <c r="MXB241" s="297"/>
      <c r="MXC241" s="297"/>
      <c r="MXD241" s="297"/>
      <c r="MXE241" s="297"/>
      <c r="MXF241" s="297"/>
      <c r="MXG241" s="297"/>
      <c r="MXH241" s="297"/>
      <c r="MXI241" s="297"/>
      <c r="MXJ241" s="297"/>
      <c r="MXK241" s="297"/>
      <c r="MXL241" s="297"/>
      <c r="MXM241" s="297"/>
      <c r="MXN241" s="297"/>
      <c r="MXO241" s="297"/>
      <c r="MXP241" s="297"/>
      <c r="MXQ241" s="297"/>
      <c r="MXR241" s="297"/>
      <c r="MXS241" s="297"/>
      <c r="MXT241" s="297"/>
      <c r="MXU241" s="297"/>
      <c r="MXV241" s="297"/>
      <c r="MXW241" s="297"/>
      <c r="MXX241" s="297"/>
      <c r="MXY241" s="297"/>
      <c r="MXZ241" s="297"/>
      <c r="MYA241" s="297"/>
      <c r="MYB241" s="297"/>
      <c r="MYC241" s="297"/>
      <c r="MYD241" s="297"/>
      <c r="MYE241" s="297"/>
      <c r="MYF241" s="297"/>
      <c r="MYG241" s="297"/>
      <c r="MYH241" s="297"/>
      <c r="MYI241" s="297"/>
      <c r="MYJ241" s="297"/>
      <c r="MYK241" s="297"/>
      <c r="MYL241" s="297"/>
      <c r="MYM241" s="297"/>
      <c r="MYN241" s="297"/>
      <c r="MYO241" s="297"/>
      <c r="MYP241" s="297"/>
      <c r="MYQ241" s="297"/>
      <c r="MYR241" s="297"/>
      <c r="MYS241" s="297"/>
      <c r="MYT241" s="297"/>
      <c r="MYU241" s="297"/>
      <c r="MYV241" s="297"/>
      <c r="MYW241" s="297"/>
      <c r="MYX241" s="297"/>
      <c r="MYY241" s="297"/>
      <c r="MYZ241" s="297"/>
      <c r="MZA241" s="297"/>
      <c r="MZB241" s="297"/>
      <c r="MZC241" s="297"/>
      <c r="MZD241" s="297"/>
      <c r="MZE241" s="297"/>
      <c r="MZF241" s="297"/>
      <c r="MZG241" s="297"/>
      <c r="MZH241" s="297"/>
      <c r="MZI241" s="297"/>
      <c r="MZJ241" s="297"/>
      <c r="MZK241" s="297"/>
      <c r="MZL241" s="297"/>
      <c r="MZM241" s="297"/>
      <c r="MZN241" s="297"/>
      <c r="MZO241" s="297"/>
      <c r="MZP241" s="297"/>
      <c r="MZQ241" s="297"/>
      <c r="MZR241" s="297"/>
      <c r="MZS241" s="297"/>
      <c r="MZT241" s="297"/>
      <c r="MZU241" s="297"/>
      <c r="MZV241" s="297"/>
      <c r="MZW241" s="297"/>
      <c r="MZX241" s="297"/>
      <c r="MZY241" s="297"/>
      <c r="MZZ241" s="297"/>
      <c r="NAA241" s="297"/>
      <c r="NAB241" s="297"/>
      <c r="NAC241" s="297"/>
      <c r="NAD241" s="297"/>
      <c r="NAE241" s="297"/>
      <c r="NAF241" s="297"/>
      <c r="NAG241" s="297"/>
      <c r="NAH241" s="297"/>
      <c r="NAI241" s="297"/>
      <c r="NAJ241" s="297"/>
      <c r="NAK241" s="297"/>
      <c r="NAL241" s="297"/>
      <c r="NAM241" s="297"/>
      <c r="NAN241" s="297"/>
      <c r="NAO241" s="297"/>
      <c r="NAP241" s="297"/>
      <c r="NAQ241" s="297"/>
      <c r="NAR241" s="297"/>
      <c r="NAS241" s="297"/>
      <c r="NAT241" s="297"/>
      <c r="NAU241" s="297"/>
      <c r="NAV241" s="297"/>
      <c r="NAW241" s="297"/>
      <c r="NAX241" s="297"/>
      <c r="NAY241" s="297"/>
      <c r="NAZ241" s="297"/>
      <c r="NBA241" s="297"/>
      <c r="NBB241" s="297"/>
      <c r="NBC241" s="297"/>
      <c r="NBD241" s="297"/>
      <c r="NBE241" s="297"/>
      <c r="NBF241" s="297"/>
      <c r="NBG241" s="297"/>
      <c r="NBH241" s="297"/>
      <c r="NBI241" s="297"/>
      <c r="NBJ241" s="297"/>
      <c r="NBK241" s="297"/>
      <c r="NBL241" s="297"/>
      <c r="NBM241" s="297"/>
      <c r="NBN241" s="297"/>
      <c r="NBO241" s="297"/>
      <c r="NBP241" s="297"/>
      <c r="NBQ241" s="297"/>
      <c r="NBR241" s="297"/>
      <c r="NBS241" s="297"/>
      <c r="NBT241" s="297"/>
      <c r="NBU241" s="297"/>
      <c r="NBV241" s="297"/>
      <c r="NBW241" s="297"/>
      <c r="NBX241" s="297"/>
      <c r="NBY241" s="297"/>
      <c r="NBZ241" s="297"/>
      <c r="NCA241" s="297"/>
      <c r="NCB241" s="297"/>
      <c r="NCC241" s="297"/>
      <c r="NCD241" s="297"/>
      <c r="NCE241" s="297"/>
      <c r="NCF241" s="297"/>
      <c r="NCG241" s="297"/>
      <c r="NCH241" s="297"/>
      <c r="NCI241" s="297"/>
      <c r="NCJ241" s="297"/>
      <c r="NCK241" s="297"/>
      <c r="NCL241" s="297"/>
      <c r="NCM241" s="297"/>
      <c r="NCN241" s="297"/>
      <c r="NCO241" s="297"/>
      <c r="NCP241" s="297"/>
      <c r="NCQ241" s="297"/>
      <c r="NCR241" s="297"/>
      <c r="NCS241" s="297"/>
      <c r="NCT241" s="297"/>
      <c r="NCU241" s="297"/>
      <c r="NCV241" s="297"/>
      <c r="NCW241" s="297"/>
      <c r="NCX241" s="297"/>
      <c r="NCY241" s="297"/>
      <c r="NCZ241" s="297"/>
      <c r="NDA241" s="297"/>
      <c r="NDB241" s="297"/>
      <c r="NDC241" s="297"/>
      <c r="NDD241" s="297"/>
      <c r="NDE241" s="297"/>
      <c r="NDF241" s="297"/>
      <c r="NDG241" s="297"/>
      <c r="NDH241" s="297"/>
      <c r="NDI241" s="297"/>
      <c r="NDJ241" s="297"/>
      <c r="NDK241" s="297"/>
      <c r="NDL241" s="297"/>
      <c r="NDM241" s="297"/>
      <c r="NDN241" s="297"/>
      <c r="NDO241" s="297"/>
      <c r="NDP241" s="297"/>
      <c r="NDQ241" s="297"/>
      <c r="NDR241" s="297"/>
      <c r="NDS241" s="297"/>
      <c r="NDT241" s="297"/>
      <c r="NDU241" s="297"/>
      <c r="NDV241" s="297"/>
      <c r="NDW241" s="297"/>
      <c r="NDX241" s="297"/>
      <c r="NDY241" s="297"/>
      <c r="NDZ241" s="297"/>
      <c r="NEA241" s="297"/>
      <c r="NEB241" s="297"/>
      <c r="NEC241" s="297"/>
      <c r="NED241" s="297"/>
      <c r="NEE241" s="297"/>
      <c r="NEF241" s="297"/>
      <c r="NEG241" s="297"/>
      <c r="NEH241" s="297"/>
      <c r="NEI241" s="297"/>
      <c r="NEJ241" s="297"/>
      <c r="NEK241" s="297"/>
      <c r="NEL241" s="297"/>
      <c r="NEM241" s="297"/>
      <c r="NEN241" s="297"/>
      <c r="NEO241" s="297"/>
      <c r="NEP241" s="297"/>
      <c r="NEQ241" s="297"/>
      <c r="NER241" s="297"/>
      <c r="NES241" s="297"/>
      <c r="NET241" s="297"/>
      <c r="NEU241" s="297"/>
      <c r="NEV241" s="297"/>
      <c r="NEW241" s="297"/>
      <c r="NEX241" s="297"/>
      <c r="NEY241" s="297"/>
      <c r="NEZ241" s="297"/>
      <c r="NFA241" s="297"/>
      <c r="NFB241" s="297"/>
      <c r="NFC241" s="297"/>
      <c r="NFD241" s="297"/>
      <c r="NFE241" s="297"/>
      <c r="NFF241" s="297"/>
      <c r="NFG241" s="297"/>
      <c r="NFH241" s="297"/>
      <c r="NFI241" s="297"/>
      <c r="NFJ241" s="297"/>
      <c r="NFK241" s="297"/>
      <c r="NFL241" s="297"/>
      <c r="NFM241" s="297"/>
      <c r="NFN241" s="297"/>
      <c r="NFO241" s="297"/>
      <c r="NFP241" s="297"/>
      <c r="NFQ241" s="297"/>
      <c r="NFR241" s="297"/>
      <c r="NFS241" s="297"/>
      <c r="NFT241" s="297"/>
      <c r="NFU241" s="297"/>
      <c r="NFV241" s="297"/>
      <c r="NFW241" s="297"/>
      <c r="NFX241" s="297"/>
      <c r="NFY241" s="297"/>
      <c r="NFZ241" s="297"/>
      <c r="NGA241" s="297"/>
      <c r="NGB241" s="297"/>
      <c r="NGC241" s="297"/>
      <c r="NGD241" s="297"/>
      <c r="NGE241" s="297"/>
      <c r="NGF241" s="297"/>
      <c r="NGG241" s="297"/>
      <c r="NGH241" s="297"/>
      <c r="NGI241" s="297"/>
      <c r="NGJ241" s="297"/>
      <c r="NGK241" s="297"/>
      <c r="NGL241" s="297"/>
      <c r="NGM241" s="297"/>
      <c r="NGN241" s="297"/>
      <c r="NGO241" s="297"/>
      <c r="NGP241" s="297"/>
      <c r="NGQ241" s="297"/>
      <c r="NGR241" s="297"/>
      <c r="NGS241" s="297"/>
      <c r="NGT241" s="297"/>
      <c r="NGU241" s="297"/>
      <c r="NGV241" s="297"/>
      <c r="NGW241" s="297"/>
      <c r="NGX241" s="297"/>
      <c r="NGY241" s="297"/>
      <c r="NGZ241" s="297"/>
      <c r="NHA241" s="297"/>
      <c r="NHB241" s="297"/>
      <c r="NHC241" s="297"/>
      <c r="NHD241" s="297"/>
      <c r="NHE241" s="297"/>
      <c r="NHF241" s="297"/>
      <c r="NHG241" s="297"/>
      <c r="NHH241" s="297"/>
      <c r="NHI241" s="297"/>
      <c r="NHJ241" s="297"/>
      <c r="NHK241" s="297"/>
      <c r="NHL241" s="297"/>
      <c r="NHM241" s="297"/>
      <c r="NHN241" s="297"/>
      <c r="NHO241" s="297"/>
      <c r="NHP241" s="297"/>
      <c r="NHQ241" s="297"/>
      <c r="NHR241" s="297"/>
      <c r="NHS241" s="297"/>
      <c r="NHT241" s="297"/>
      <c r="NHU241" s="297"/>
      <c r="NHV241" s="297"/>
      <c r="NHW241" s="297"/>
      <c r="NHX241" s="297"/>
      <c r="NHY241" s="297"/>
      <c r="NHZ241" s="297"/>
      <c r="NIA241" s="297"/>
      <c r="NIB241" s="297"/>
      <c r="NIC241" s="297"/>
      <c r="NID241" s="297"/>
      <c r="NIE241" s="297"/>
      <c r="NIF241" s="297"/>
      <c r="NIG241" s="297"/>
      <c r="NIH241" s="297"/>
      <c r="NII241" s="297"/>
      <c r="NIJ241" s="297"/>
      <c r="NIK241" s="297"/>
      <c r="NIL241" s="297"/>
      <c r="NIM241" s="297"/>
      <c r="NIN241" s="297"/>
      <c r="NIO241" s="297"/>
      <c r="NIP241" s="297"/>
      <c r="NIQ241" s="297"/>
      <c r="NIR241" s="297"/>
      <c r="NIS241" s="297"/>
      <c r="NIT241" s="297"/>
      <c r="NIU241" s="297"/>
      <c r="NIV241" s="297"/>
      <c r="NIW241" s="297"/>
      <c r="NIX241" s="297"/>
      <c r="NIY241" s="297"/>
      <c r="NIZ241" s="297"/>
      <c r="NJA241" s="297"/>
      <c r="NJB241" s="297"/>
      <c r="NJC241" s="297"/>
      <c r="NJD241" s="297"/>
      <c r="NJE241" s="297"/>
      <c r="NJF241" s="297"/>
      <c r="NJG241" s="297"/>
      <c r="NJH241" s="297"/>
      <c r="NJI241" s="297"/>
      <c r="NJJ241" s="297"/>
      <c r="NJK241" s="297"/>
      <c r="NJL241" s="297"/>
      <c r="NJM241" s="297"/>
      <c r="NJN241" s="297"/>
      <c r="NJO241" s="297"/>
      <c r="NJP241" s="297"/>
      <c r="NJQ241" s="297"/>
      <c r="NJR241" s="297"/>
      <c r="NJS241" s="297"/>
      <c r="NJT241" s="297"/>
      <c r="NJU241" s="297"/>
      <c r="NJV241" s="297"/>
      <c r="NJW241" s="297"/>
      <c r="NJX241" s="297"/>
      <c r="NJY241" s="297"/>
      <c r="NJZ241" s="297"/>
      <c r="NKA241" s="297"/>
      <c r="NKB241" s="297"/>
      <c r="NKC241" s="297"/>
      <c r="NKD241" s="297"/>
      <c r="NKE241" s="297"/>
      <c r="NKF241" s="297"/>
      <c r="NKG241" s="297"/>
      <c r="NKH241" s="297"/>
      <c r="NKI241" s="297"/>
      <c r="NKJ241" s="297"/>
      <c r="NKK241" s="297"/>
      <c r="NKL241" s="297"/>
      <c r="NKM241" s="297"/>
      <c r="NKN241" s="297"/>
      <c r="NKO241" s="297"/>
      <c r="NKP241" s="297"/>
      <c r="NKQ241" s="297"/>
      <c r="NKR241" s="297"/>
      <c r="NKS241" s="297"/>
      <c r="NKT241" s="297"/>
      <c r="NKU241" s="297"/>
      <c r="NKV241" s="297"/>
      <c r="NKW241" s="297"/>
      <c r="NKX241" s="297"/>
      <c r="NKY241" s="297"/>
      <c r="NKZ241" s="297"/>
      <c r="NLA241" s="297"/>
      <c r="NLB241" s="297"/>
      <c r="NLC241" s="297"/>
      <c r="NLD241" s="297"/>
      <c r="NLE241" s="297"/>
      <c r="NLF241" s="297"/>
      <c r="NLG241" s="297"/>
      <c r="NLH241" s="297"/>
      <c r="NLI241" s="297"/>
      <c r="NLJ241" s="297"/>
      <c r="NLK241" s="297"/>
      <c r="NLL241" s="297"/>
      <c r="NLM241" s="297"/>
      <c r="NLN241" s="297"/>
      <c r="NLO241" s="297"/>
      <c r="NLP241" s="297"/>
      <c r="NLQ241" s="297"/>
      <c r="NLR241" s="297"/>
      <c r="NLS241" s="297"/>
      <c r="NLT241" s="297"/>
      <c r="NLU241" s="297"/>
      <c r="NLV241" s="297"/>
      <c r="NLW241" s="297"/>
      <c r="NLX241" s="297"/>
      <c r="NLY241" s="297"/>
      <c r="NLZ241" s="297"/>
      <c r="NMA241" s="297"/>
      <c r="NMB241" s="297"/>
      <c r="NMC241" s="297"/>
      <c r="NMD241" s="297"/>
      <c r="NME241" s="297"/>
      <c r="NMF241" s="297"/>
      <c r="NMG241" s="297"/>
      <c r="NMH241" s="297"/>
      <c r="NMI241" s="297"/>
      <c r="NMJ241" s="297"/>
      <c r="NMK241" s="297"/>
      <c r="NML241" s="297"/>
      <c r="NMM241" s="297"/>
      <c r="NMN241" s="297"/>
      <c r="NMO241" s="297"/>
      <c r="NMP241" s="297"/>
      <c r="NMQ241" s="297"/>
      <c r="NMR241" s="297"/>
      <c r="NMS241" s="297"/>
      <c r="NMT241" s="297"/>
      <c r="NMU241" s="297"/>
      <c r="NMV241" s="297"/>
      <c r="NMW241" s="297"/>
      <c r="NMX241" s="297"/>
      <c r="NMY241" s="297"/>
      <c r="NMZ241" s="297"/>
      <c r="NNA241" s="297"/>
      <c r="NNB241" s="297"/>
      <c r="NNC241" s="297"/>
      <c r="NND241" s="297"/>
      <c r="NNE241" s="297"/>
      <c r="NNF241" s="297"/>
      <c r="NNG241" s="297"/>
      <c r="NNH241" s="297"/>
      <c r="NNI241" s="297"/>
      <c r="NNJ241" s="297"/>
      <c r="NNK241" s="297"/>
      <c r="NNL241" s="297"/>
      <c r="NNM241" s="297"/>
      <c r="NNN241" s="297"/>
      <c r="NNO241" s="297"/>
      <c r="NNP241" s="297"/>
      <c r="NNQ241" s="297"/>
      <c r="NNR241" s="297"/>
      <c r="NNS241" s="297"/>
      <c r="NNT241" s="297"/>
      <c r="NNU241" s="297"/>
      <c r="NNV241" s="297"/>
      <c r="NNW241" s="297"/>
      <c r="NNX241" s="297"/>
      <c r="NNY241" s="297"/>
      <c r="NNZ241" s="297"/>
      <c r="NOA241" s="297"/>
      <c r="NOB241" s="297"/>
      <c r="NOC241" s="297"/>
      <c r="NOD241" s="297"/>
      <c r="NOE241" s="297"/>
      <c r="NOF241" s="297"/>
      <c r="NOG241" s="297"/>
      <c r="NOH241" s="297"/>
      <c r="NOI241" s="297"/>
      <c r="NOJ241" s="297"/>
      <c r="NOK241" s="297"/>
      <c r="NOL241" s="297"/>
      <c r="NOM241" s="297"/>
      <c r="NON241" s="297"/>
      <c r="NOO241" s="297"/>
      <c r="NOP241" s="297"/>
      <c r="NOQ241" s="297"/>
      <c r="NOR241" s="297"/>
      <c r="NOS241" s="297"/>
      <c r="NOT241" s="297"/>
      <c r="NOU241" s="297"/>
      <c r="NOV241" s="297"/>
      <c r="NOW241" s="297"/>
      <c r="NOX241" s="297"/>
      <c r="NOY241" s="297"/>
      <c r="NOZ241" s="297"/>
      <c r="NPA241" s="297"/>
      <c r="NPB241" s="297"/>
      <c r="NPC241" s="297"/>
      <c r="NPD241" s="297"/>
      <c r="NPE241" s="297"/>
      <c r="NPF241" s="297"/>
      <c r="NPG241" s="297"/>
      <c r="NPH241" s="297"/>
      <c r="NPI241" s="297"/>
      <c r="NPJ241" s="297"/>
      <c r="NPK241" s="297"/>
      <c r="NPL241" s="297"/>
      <c r="NPM241" s="297"/>
      <c r="NPN241" s="297"/>
      <c r="NPO241" s="297"/>
      <c r="NPP241" s="297"/>
      <c r="NPQ241" s="297"/>
      <c r="NPR241" s="297"/>
      <c r="NPS241" s="297"/>
      <c r="NPT241" s="297"/>
      <c r="NPU241" s="297"/>
      <c r="NPV241" s="297"/>
      <c r="NPW241" s="297"/>
      <c r="NPX241" s="297"/>
      <c r="NPY241" s="297"/>
      <c r="NPZ241" s="297"/>
      <c r="NQA241" s="297"/>
      <c r="NQB241" s="297"/>
      <c r="NQC241" s="297"/>
      <c r="NQD241" s="297"/>
      <c r="NQE241" s="297"/>
      <c r="NQF241" s="297"/>
      <c r="NQG241" s="297"/>
      <c r="NQH241" s="297"/>
      <c r="NQI241" s="297"/>
      <c r="NQJ241" s="297"/>
      <c r="NQK241" s="297"/>
      <c r="NQL241" s="297"/>
      <c r="NQM241" s="297"/>
      <c r="NQN241" s="297"/>
      <c r="NQO241" s="297"/>
      <c r="NQP241" s="297"/>
      <c r="NQQ241" s="297"/>
      <c r="NQR241" s="297"/>
      <c r="NQS241" s="297"/>
      <c r="NQT241" s="297"/>
      <c r="NQU241" s="297"/>
      <c r="NQV241" s="297"/>
      <c r="NQW241" s="297"/>
      <c r="NQX241" s="297"/>
      <c r="NQY241" s="297"/>
      <c r="NQZ241" s="297"/>
      <c r="NRA241" s="297"/>
      <c r="NRB241" s="297"/>
      <c r="NRC241" s="297"/>
      <c r="NRD241" s="297"/>
      <c r="NRE241" s="297"/>
      <c r="NRF241" s="297"/>
      <c r="NRG241" s="297"/>
      <c r="NRH241" s="297"/>
      <c r="NRI241" s="297"/>
      <c r="NRJ241" s="297"/>
      <c r="NRK241" s="297"/>
      <c r="NRL241" s="297"/>
      <c r="NRM241" s="297"/>
      <c r="NRN241" s="297"/>
      <c r="NRO241" s="297"/>
      <c r="NRP241" s="297"/>
      <c r="NRQ241" s="297"/>
      <c r="NRR241" s="297"/>
      <c r="NRS241" s="297"/>
      <c r="NRT241" s="297"/>
      <c r="NRU241" s="297"/>
      <c r="NRV241" s="297"/>
      <c r="NRW241" s="297"/>
      <c r="NRX241" s="297"/>
      <c r="NRY241" s="297"/>
      <c r="NRZ241" s="297"/>
      <c r="NSA241" s="297"/>
      <c r="NSB241" s="297"/>
      <c r="NSC241" s="297"/>
      <c r="NSD241" s="297"/>
      <c r="NSE241" s="297"/>
      <c r="NSF241" s="297"/>
      <c r="NSG241" s="297"/>
      <c r="NSH241" s="297"/>
      <c r="NSI241" s="297"/>
      <c r="NSJ241" s="297"/>
      <c r="NSK241" s="297"/>
      <c r="NSL241" s="297"/>
      <c r="NSM241" s="297"/>
      <c r="NSN241" s="297"/>
      <c r="NSO241" s="297"/>
      <c r="NSP241" s="297"/>
      <c r="NSQ241" s="297"/>
      <c r="NSR241" s="297"/>
      <c r="NSS241" s="297"/>
      <c r="NST241" s="297"/>
      <c r="NSU241" s="297"/>
      <c r="NSV241" s="297"/>
      <c r="NSW241" s="297"/>
      <c r="NSX241" s="297"/>
      <c r="NSY241" s="297"/>
      <c r="NSZ241" s="297"/>
      <c r="NTA241" s="297"/>
      <c r="NTB241" s="297"/>
      <c r="NTC241" s="297"/>
      <c r="NTD241" s="297"/>
      <c r="NTE241" s="297"/>
      <c r="NTF241" s="297"/>
      <c r="NTG241" s="297"/>
      <c r="NTH241" s="297"/>
      <c r="NTI241" s="297"/>
      <c r="NTJ241" s="297"/>
      <c r="NTK241" s="297"/>
      <c r="NTL241" s="297"/>
      <c r="NTM241" s="297"/>
      <c r="NTN241" s="297"/>
      <c r="NTO241" s="297"/>
      <c r="NTP241" s="297"/>
      <c r="NTQ241" s="297"/>
      <c r="NTR241" s="297"/>
      <c r="NTS241" s="297"/>
      <c r="NTT241" s="297"/>
      <c r="NTU241" s="297"/>
      <c r="NTV241" s="297"/>
      <c r="NTW241" s="297"/>
      <c r="NTX241" s="297"/>
      <c r="NTY241" s="297"/>
      <c r="NTZ241" s="297"/>
      <c r="NUA241" s="297"/>
      <c r="NUB241" s="297"/>
      <c r="NUC241" s="297"/>
      <c r="NUD241" s="297"/>
      <c r="NUE241" s="297"/>
      <c r="NUF241" s="297"/>
      <c r="NUG241" s="297"/>
      <c r="NUH241" s="297"/>
      <c r="NUI241" s="297"/>
      <c r="NUJ241" s="297"/>
      <c r="NUK241" s="297"/>
      <c r="NUL241" s="297"/>
      <c r="NUM241" s="297"/>
      <c r="NUN241" s="297"/>
      <c r="NUO241" s="297"/>
      <c r="NUP241" s="297"/>
      <c r="NUQ241" s="297"/>
      <c r="NUR241" s="297"/>
      <c r="NUS241" s="297"/>
      <c r="NUT241" s="297"/>
      <c r="NUU241" s="297"/>
      <c r="NUV241" s="297"/>
      <c r="NUW241" s="297"/>
      <c r="NUX241" s="297"/>
      <c r="NUY241" s="297"/>
      <c r="NUZ241" s="297"/>
      <c r="NVA241" s="297"/>
      <c r="NVB241" s="297"/>
      <c r="NVC241" s="297"/>
      <c r="NVD241" s="297"/>
      <c r="NVE241" s="297"/>
      <c r="NVF241" s="297"/>
      <c r="NVG241" s="297"/>
      <c r="NVH241" s="297"/>
      <c r="NVI241" s="297"/>
      <c r="NVJ241" s="297"/>
      <c r="NVK241" s="297"/>
      <c r="NVL241" s="297"/>
      <c r="NVM241" s="297"/>
      <c r="NVN241" s="297"/>
      <c r="NVO241" s="297"/>
      <c r="NVP241" s="297"/>
      <c r="NVQ241" s="297"/>
      <c r="NVR241" s="297"/>
      <c r="NVS241" s="297"/>
      <c r="NVT241" s="297"/>
      <c r="NVU241" s="297"/>
      <c r="NVV241" s="297"/>
      <c r="NVW241" s="297"/>
      <c r="NVX241" s="297"/>
      <c r="NVY241" s="297"/>
      <c r="NVZ241" s="297"/>
      <c r="NWA241" s="297"/>
      <c r="NWB241" s="297"/>
      <c r="NWC241" s="297"/>
      <c r="NWD241" s="297"/>
      <c r="NWE241" s="297"/>
      <c r="NWF241" s="297"/>
      <c r="NWG241" s="297"/>
      <c r="NWH241" s="297"/>
      <c r="NWI241" s="297"/>
      <c r="NWJ241" s="297"/>
      <c r="NWK241" s="297"/>
      <c r="NWL241" s="297"/>
      <c r="NWM241" s="297"/>
      <c r="NWN241" s="297"/>
      <c r="NWO241" s="297"/>
      <c r="NWP241" s="297"/>
      <c r="NWQ241" s="297"/>
      <c r="NWR241" s="297"/>
      <c r="NWS241" s="297"/>
      <c r="NWT241" s="297"/>
      <c r="NWU241" s="297"/>
      <c r="NWV241" s="297"/>
      <c r="NWW241" s="297"/>
      <c r="NWX241" s="297"/>
      <c r="NWY241" s="297"/>
      <c r="NWZ241" s="297"/>
      <c r="NXA241" s="297"/>
      <c r="NXB241" s="297"/>
      <c r="NXC241" s="297"/>
      <c r="NXD241" s="297"/>
      <c r="NXE241" s="297"/>
      <c r="NXF241" s="297"/>
      <c r="NXG241" s="297"/>
      <c r="NXH241" s="297"/>
      <c r="NXI241" s="297"/>
      <c r="NXJ241" s="297"/>
      <c r="NXK241" s="297"/>
      <c r="NXL241" s="297"/>
      <c r="NXM241" s="297"/>
      <c r="NXN241" s="297"/>
      <c r="NXO241" s="297"/>
      <c r="NXP241" s="297"/>
      <c r="NXQ241" s="297"/>
      <c r="NXR241" s="297"/>
      <c r="NXS241" s="297"/>
      <c r="NXT241" s="297"/>
      <c r="NXU241" s="297"/>
      <c r="NXV241" s="297"/>
      <c r="NXW241" s="297"/>
      <c r="NXX241" s="297"/>
      <c r="NXY241" s="297"/>
      <c r="NXZ241" s="297"/>
      <c r="NYA241" s="297"/>
      <c r="NYB241" s="297"/>
      <c r="NYC241" s="297"/>
      <c r="NYD241" s="297"/>
      <c r="NYE241" s="297"/>
      <c r="NYF241" s="297"/>
      <c r="NYG241" s="297"/>
      <c r="NYH241" s="297"/>
      <c r="NYI241" s="297"/>
      <c r="NYJ241" s="297"/>
      <c r="NYK241" s="297"/>
      <c r="NYL241" s="297"/>
      <c r="NYM241" s="297"/>
      <c r="NYN241" s="297"/>
      <c r="NYO241" s="297"/>
      <c r="NYP241" s="297"/>
      <c r="NYQ241" s="297"/>
      <c r="NYR241" s="297"/>
      <c r="NYS241" s="297"/>
      <c r="NYT241" s="297"/>
      <c r="NYU241" s="297"/>
      <c r="NYV241" s="297"/>
      <c r="NYW241" s="297"/>
      <c r="NYX241" s="297"/>
      <c r="NYY241" s="297"/>
      <c r="NYZ241" s="297"/>
      <c r="NZA241" s="297"/>
      <c r="NZB241" s="297"/>
      <c r="NZC241" s="297"/>
      <c r="NZD241" s="297"/>
      <c r="NZE241" s="297"/>
      <c r="NZF241" s="297"/>
      <c r="NZG241" s="297"/>
      <c r="NZH241" s="297"/>
      <c r="NZI241" s="297"/>
      <c r="NZJ241" s="297"/>
      <c r="NZK241" s="297"/>
      <c r="NZL241" s="297"/>
      <c r="NZM241" s="297"/>
      <c r="NZN241" s="297"/>
      <c r="NZO241" s="297"/>
      <c r="NZP241" s="297"/>
      <c r="NZQ241" s="297"/>
      <c r="NZR241" s="297"/>
      <c r="NZS241" s="297"/>
      <c r="NZT241" s="297"/>
      <c r="NZU241" s="297"/>
      <c r="NZV241" s="297"/>
      <c r="NZW241" s="297"/>
      <c r="NZX241" s="297"/>
      <c r="NZY241" s="297"/>
      <c r="NZZ241" s="297"/>
      <c r="OAA241" s="297"/>
      <c r="OAB241" s="297"/>
      <c r="OAC241" s="297"/>
      <c r="OAD241" s="297"/>
      <c r="OAE241" s="297"/>
      <c r="OAF241" s="297"/>
      <c r="OAG241" s="297"/>
      <c r="OAH241" s="297"/>
      <c r="OAI241" s="297"/>
      <c r="OAJ241" s="297"/>
      <c r="OAK241" s="297"/>
      <c r="OAL241" s="297"/>
      <c r="OAM241" s="297"/>
      <c r="OAN241" s="297"/>
      <c r="OAO241" s="297"/>
      <c r="OAP241" s="297"/>
      <c r="OAQ241" s="297"/>
      <c r="OAR241" s="297"/>
      <c r="OAS241" s="297"/>
      <c r="OAT241" s="297"/>
      <c r="OAU241" s="297"/>
      <c r="OAV241" s="297"/>
      <c r="OAW241" s="297"/>
      <c r="OAX241" s="297"/>
      <c r="OAY241" s="297"/>
      <c r="OAZ241" s="297"/>
      <c r="OBA241" s="297"/>
      <c r="OBB241" s="297"/>
      <c r="OBC241" s="297"/>
      <c r="OBD241" s="297"/>
      <c r="OBE241" s="297"/>
      <c r="OBF241" s="297"/>
      <c r="OBG241" s="297"/>
      <c r="OBH241" s="297"/>
      <c r="OBI241" s="297"/>
      <c r="OBJ241" s="297"/>
      <c r="OBK241" s="297"/>
      <c r="OBL241" s="297"/>
      <c r="OBM241" s="297"/>
      <c r="OBN241" s="297"/>
      <c r="OBO241" s="297"/>
      <c r="OBP241" s="297"/>
      <c r="OBQ241" s="297"/>
      <c r="OBR241" s="297"/>
      <c r="OBS241" s="297"/>
      <c r="OBT241" s="297"/>
      <c r="OBU241" s="297"/>
      <c r="OBV241" s="297"/>
      <c r="OBW241" s="297"/>
      <c r="OBX241" s="297"/>
      <c r="OBY241" s="297"/>
      <c r="OBZ241" s="297"/>
      <c r="OCA241" s="297"/>
      <c r="OCB241" s="297"/>
      <c r="OCC241" s="297"/>
      <c r="OCD241" s="297"/>
      <c r="OCE241" s="297"/>
      <c r="OCF241" s="297"/>
      <c r="OCG241" s="297"/>
      <c r="OCH241" s="297"/>
      <c r="OCI241" s="297"/>
      <c r="OCJ241" s="297"/>
      <c r="OCK241" s="297"/>
      <c r="OCL241" s="297"/>
      <c r="OCM241" s="297"/>
      <c r="OCN241" s="297"/>
      <c r="OCO241" s="297"/>
      <c r="OCP241" s="297"/>
      <c r="OCQ241" s="297"/>
      <c r="OCR241" s="297"/>
      <c r="OCS241" s="297"/>
      <c r="OCT241" s="297"/>
      <c r="OCU241" s="297"/>
      <c r="OCV241" s="297"/>
      <c r="OCW241" s="297"/>
      <c r="OCX241" s="297"/>
      <c r="OCY241" s="297"/>
      <c r="OCZ241" s="297"/>
      <c r="ODA241" s="297"/>
      <c r="ODB241" s="297"/>
      <c r="ODC241" s="297"/>
      <c r="ODD241" s="297"/>
      <c r="ODE241" s="297"/>
      <c r="ODF241" s="297"/>
      <c r="ODG241" s="297"/>
      <c r="ODH241" s="297"/>
      <c r="ODI241" s="297"/>
      <c r="ODJ241" s="297"/>
      <c r="ODK241" s="297"/>
      <c r="ODL241" s="297"/>
      <c r="ODM241" s="297"/>
      <c r="ODN241" s="297"/>
      <c r="ODO241" s="297"/>
      <c r="ODP241" s="297"/>
      <c r="ODQ241" s="297"/>
      <c r="ODR241" s="297"/>
      <c r="ODS241" s="297"/>
      <c r="ODT241" s="297"/>
      <c r="ODU241" s="297"/>
      <c r="ODV241" s="297"/>
      <c r="ODW241" s="297"/>
      <c r="ODX241" s="297"/>
      <c r="ODY241" s="297"/>
      <c r="ODZ241" s="297"/>
      <c r="OEA241" s="297"/>
      <c r="OEB241" s="297"/>
      <c r="OEC241" s="297"/>
      <c r="OED241" s="297"/>
      <c r="OEE241" s="297"/>
      <c r="OEF241" s="297"/>
      <c r="OEG241" s="297"/>
      <c r="OEH241" s="297"/>
      <c r="OEI241" s="297"/>
      <c r="OEJ241" s="297"/>
      <c r="OEK241" s="297"/>
      <c r="OEL241" s="297"/>
      <c r="OEM241" s="297"/>
      <c r="OEN241" s="297"/>
      <c r="OEO241" s="297"/>
      <c r="OEP241" s="297"/>
      <c r="OEQ241" s="297"/>
      <c r="OER241" s="297"/>
      <c r="OES241" s="297"/>
      <c r="OET241" s="297"/>
      <c r="OEU241" s="297"/>
      <c r="OEV241" s="297"/>
      <c r="OEW241" s="297"/>
      <c r="OEX241" s="297"/>
      <c r="OEY241" s="297"/>
      <c r="OEZ241" s="297"/>
      <c r="OFA241" s="297"/>
      <c r="OFB241" s="297"/>
      <c r="OFC241" s="297"/>
      <c r="OFD241" s="297"/>
      <c r="OFE241" s="297"/>
      <c r="OFF241" s="297"/>
      <c r="OFG241" s="297"/>
      <c r="OFH241" s="297"/>
      <c r="OFI241" s="297"/>
      <c r="OFJ241" s="297"/>
      <c r="OFK241" s="297"/>
      <c r="OFL241" s="297"/>
      <c r="OFM241" s="297"/>
      <c r="OFN241" s="297"/>
      <c r="OFO241" s="297"/>
      <c r="OFP241" s="297"/>
      <c r="OFQ241" s="297"/>
      <c r="OFR241" s="297"/>
      <c r="OFS241" s="297"/>
      <c r="OFT241" s="297"/>
      <c r="OFU241" s="297"/>
      <c r="OFV241" s="297"/>
      <c r="OFW241" s="297"/>
      <c r="OFX241" s="297"/>
      <c r="OFY241" s="297"/>
      <c r="OFZ241" s="297"/>
      <c r="OGA241" s="297"/>
      <c r="OGB241" s="297"/>
      <c r="OGC241" s="297"/>
      <c r="OGD241" s="297"/>
      <c r="OGE241" s="297"/>
      <c r="OGF241" s="297"/>
      <c r="OGG241" s="297"/>
      <c r="OGH241" s="297"/>
      <c r="OGI241" s="297"/>
      <c r="OGJ241" s="297"/>
      <c r="OGK241" s="297"/>
      <c r="OGL241" s="297"/>
      <c r="OGM241" s="297"/>
      <c r="OGN241" s="297"/>
      <c r="OGO241" s="297"/>
      <c r="OGP241" s="297"/>
      <c r="OGQ241" s="297"/>
      <c r="OGR241" s="297"/>
      <c r="OGS241" s="297"/>
      <c r="OGT241" s="297"/>
      <c r="OGU241" s="297"/>
      <c r="OGV241" s="297"/>
      <c r="OGW241" s="297"/>
      <c r="OGX241" s="297"/>
      <c r="OGY241" s="297"/>
      <c r="OGZ241" s="297"/>
      <c r="OHA241" s="297"/>
      <c r="OHB241" s="297"/>
      <c r="OHC241" s="297"/>
      <c r="OHD241" s="297"/>
      <c r="OHE241" s="297"/>
      <c r="OHF241" s="297"/>
      <c r="OHG241" s="297"/>
      <c r="OHH241" s="297"/>
      <c r="OHI241" s="297"/>
      <c r="OHJ241" s="297"/>
      <c r="OHK241" s="297"/>
      <c r="OHL241" s="297"/>
      <c r="OHM241" s="297"/>
      <c r="OHN241" s="297"/>
      <c r="OHO241" s="297"/>
      <c r="OHP241" s="297"/>
      <c r="OHQ241" s="297"/>
      <c r="OHR241" s="297"/>
      <c r="OHS241" s="297"/>
      <c r="OHT241" s="297"/>
      <c r="OHU241" s="297"/>
      <c r="OHV241" s="297"/>
      <c r="OHW241" s="297"/>
      <c r="OHX241" s="297"/>
      <c r="OHY241" s="297"/>
      <c r="OHZ241" s="297"/>
      <c r="OIA241" s="297"/>
      <c r="OIB241" s="297"/>
      <c r="OIC241" s="297"/>
      <c r="OID241" s="297"/>
      <c r="OIE241" s="297"/>
      <c r="OIF241" s="297"/>
      <c r="OIG241" s="297"/>
      <c r="OIH241" s="297"/>
      <c r="OII241" s="297"/>
      <c r="OIJ241" s="297"/>
      <c r="OIK241" s="297"/>
      <c r="OIL241" s="297"/>
      <c r="OIM241" s="297"/>
      <c r="OIN241" s="297"/>
      <c r="OIO241" s="297"/>
      <c r="OIP241" s="297"/>
      <c r="OIQ241" s="297"/>
      <c r="OIR241" s="297"/>
      <c r="OIS241" s="297"/>
      <c r="OIT241" s="297"/>
      <c r="OIU241" s="297"/>
      <c r="OIV241" s="297"/>
      <c r="OIW241" s="297"/>
      <c r="OIX241" s="297"/>
      <c r="OIY241" s="297"/>
      <c r="OIZ241" s="297"/>
      <c r="OJA241" s="297"/>
      <c r="OJB241" s="297"/>
      <c r="OJC241" s="297"/>
      <c r="OJD241" s="297"/>
      <c r="OJE241" s="297"/>
      <c r="OJF241" s="297"/>
      <c r="OJG241" s="297"/>
      <c r="OJH241" s="297"/>
      <c r="OJI241" s="297"/>
      <c r="OJJ241" s="297"/>
      <c r="OJK241" s="297"/>
      <c r="OJL241" s="297"/>
      <c r="OJM241" s="297"/>
      <c r="OJN241" s="297"/>
      <c r="OJO241" s="297"/>
      <c r="OJP241" s="297"/>
      <c r="OJQ241" s="297"/>
      <c r="OJR241" s="297"/>
      <c r="OJS241" s="297"/>
      <c r="OJT241" s="297"/>
      <c r="OJU241" s="297"/>
      <c r="OJV241" s="297"/>
      <c r="OJW241" s="297"/>
      <c r="OJX241" s="297"/>
      <c r="OJY241" s="297"/>
      <c r="OJZ241" s="297"/>
      <c r="OKA241" s="297"/>
      <c r="OKB241" s="297"/>
      <c r="OKC241" s="297"/>
      <c r="OKD241" s="297"/>
      <c r="OKE241" s="297"/>
      <c r="OKF241" s="297"/>
      <c r="OKG241" s="297"/>
      <c r="OKH241" s="297"/>
      <c r="OKI241" s="297"/>
      <c r="OKJ241" s="297"/>
      <c r="OKK241" s="297"/>
      <c r="OKL241" s="297"/>
      <c r="OKM241" s="297"/>
      <c r="OKN241" s="297"/>
      <c r="OKO241" s="297"/>
      <c r="OKP241" s="297"/>
      <c r="OKQ241" s="297"/>
      <c r="OKR241" s="297"/>
      <c r="OKS241" s="297"/>
      <c r="OKT241" s="297"/>
      <c r="OKU241" s="297"/>
      <c r="OKV241" s="297"/>
      <c r="OKW241" s="297"/>
      <c r="OKX241" s="297"/>
      <c r="OKY241" s="297"/>
      <c r="OKZ241" s="297"/>
      <c r="OLA241" s="297"/>
      <c r="OLB241" s="297"/>
      <c r="OLC241" s="297"/>
      <c r="OLD241" s="297"/>
      <c r="OLE241" s="297"/>
      <c r="OLF241" s="297"/>
      <c r="OLG241" s="297"/>
      <c r="OLH241" s="297"/>
      <c r="OLI241" s="297"/>
      <c r="OLJ241" s="297"/>
      <c r="OLK241" s="297"/>
      <c r="OLL241" s="297"/>
      <c r="OLM241" s="297"/>
      <c r="OLN241" s="297"/>
      <c r="OLO241" s="297"/>
      <c r="OLP241" s="297"/>
      <c r="OLQ241" s="297"/>
      <c r="OLR241" s="297"/>
      <c r="OLS241" s="297"/>
      <c r="OLT241" s="297"/>
      <c r="OLU241" s="297"/>
      <c r="OLV241" s="297"/>
      <c r="OLW241" s="297"/>
      <c r="OLX241" s="297"/>
      <c r="OLY241" s="297"/>
      <c r="OLZ241" s="297"/>
      <c r="OMA241" s="297"/>
      <c r="OMB241" s="297"/>
      <c r="OMC241" s="297"/>
      <c r="OMD241" s="297"/>
      <c r="OME241" s="297"/>
      <c r="OMF241" s="297"/>
      <c r="OMG241" s="297"/>
      <c r="OMH241" s="297"/>
      <c r="OMI241" s="297"/>
      <c r="OMJ241" s="297"/>
      <c r="OMK241" s="297"/>
      <c r="OML241" s="297"/>
      <c r="OMM241" s="297"/>
      <c r="OMN241" s="297"/>
      <c r="OMO241" s="297"/>
      <c r="OMP241" s="297"/>
      <c r="OMQ241" s="297"/>
      <c r="OMR241" s="297"/>
      <c r="OMS241" s="297"/>
      <c r="OMT241" s="297"/>
      <c r="OMU241" s="297"/>
      <c r="OMV241" s="297"/>
      <c r="OMW241" s="297"/>
      <c r="OMX241" s="297"/>
      <c r="OMY241" s="297"/>
      <c r="OMZ241" s="297"/>
      <c r="ONA241" s="297"/>
      <c r="ONB241" s="297"/>
      <c r="ONC241" s="297"/>
      <c r="OND241" s="297"/>
      <c r="ONE241" s="297"/>
      <c r="ONF241" s="297"/>
      <c r="ONG241" s="297"/>
      <c r="ONH241" s="297"/>
      <c r="ONI241" s="297"/>
      <c r="ONJ241" s="297"/>
      <c r="ONK241" s="297"/>
      <c r="ONL241" s="297"/>
      <c r="ONM241" s="297"/>
      <c r="ONN241" s="297"/>
      <c r="ONO241" s="297"/>
      <c r="ONP241" s="297"/>
      <c r="ONQ241" s="297"/>
      <c r="ONR241" s="297"/>
      <c r="ONS241" s="297"/>
      <c r="ONT241" s="297"/>
      <c r="ONU241" s="297"/>
      <c r="ONV241" s="297"/>
      <c r="ONW241" s="297"/>
      <c r="ONX241" s="297"/>
      <c r="ONY241" s="297"/>
      <c r="ONZ241" s="297"/>
      <c r="OOA241" s="297"/>
      <c r="OOB241" s="297"/>
      <c r="OOC241" s="297"/>
      <c r="OOD241" s="297"/>
      <c r="OOE241" s="297"/>
      <c r="OOF241" s="297"/>
      <c r="OOG241" s="297"/>
      <c r="OOH241" s="297"/>
      <c r="OOI241" s="297"/>
      <c r="OOJ241" s="297"/>
      <c r="OOK241" s="297"/>
      <c r="OOL241" s="297"/>
      <c r="OOM241" s="297"/>
      <c r="OON241" s="297"/>
      <c r="OOO241" s="297"/>
      <c r="OOP241" s="297"/>
      <c r="OOQ241" s="297"/>
      <c r="OOR241" s="297"/>
      <c r="OOS241" s="297"/>
      <c r="OOT241" s="297"/>
      <c r="OOU241" s="297"/>
      <c r="OOV241" s="297"/>
      <c r="OOW241" s="297"/>
      <c r="OOX241" s="297"/>
      <c r="OOY241" s="297"/>
      <c r="OOZ241" s="297"/>
      <c r="OPA241" s="297"/>
      <c r="OPB241" s="297"/>
      <c r="OPC241" s="297"/>
      <c r="OPD241" s="297"/>
      <c r="OPE241" s="297"/>
      <c r="OPF241" s="297"/>
      <c r="OPG241" s="297"/>
      <c r="OPH241" s="297"/>
      <c r="OPI241" s="297"/>
      <c r="OPJ241" s="297"/>
      <c r="OPK241" s="297"/>
      <c r="OPL241" s="297"/>
      <c r="OPM241" s="297"/>
      <c r="OPN241" s="297"/>
      <c r="OPO241" s="297"/>
      <c r="OPP241" s="297"/>
      <c r="OPQ241" s="297"/>
      <c r="OPR241" s="297"/>
      <c r="OPS241" s="297"/>
      <c r="OPT241" s="297"/>
      <c r="OPU241" s="297"/>
      <c r="OPV241" s="297"/>
      <c r="OPW241" s="297"/>
      <c r="OPX241" s="297"/>
      <c r="OPY241" s="297"/>
      <c r="OPZ241" s="297"/>
      <c r="OQA241" s="297"/>
      <c r="OQB241" s="297"/>
      <c r="OQC241" s="297"/>
      <c r="OQD241" s="297"/>
      <c r="OQE241" s="297"/>
      <c r="OQF241" s="297"/>
      <c r="OQG241" s="297"/>
      <c r="OQH241" s="297"/>
      <c r="OQI241" s="297"/>
      <c r="OQJ241" s="297"/>
      <c r="OQK241" s="297"/>
      <c r="OQL241" s="297"/>
      <c r="OQM241" s="297"/>
      <c r="OQN241" s="297"/>
      <c r="OQO241" s="297"/>
      <c r="OQP241" s="297"/>
      <c r="OQQ241" s="297"/>
      <c r="OQR241" s="297"/>
      <c r="OQS241" s="297"/>
      <c r="OQT241" s="297"/>
      <c r="OQU241" s="297"/>
      <c r="OQV241" s="297"/>
      <c r="OQW241" s="297"/>
      <c r="OQX241" s="297"/>
      <c r="OQY241" s="297"/>
      <c r="OQZ241" s="297"/>
      <c r="ORA241" s="297"/>
      <c r="ORB241" s="297"/>
      <c r="ORC241" s="297"/>
      <c r="ORD241" s="297"/>
      <c r="ORE241" s="297"/>
      <c r="ORF241" s="297"/>
      <c r="ORG241" s="297"/>
      <c r="ORH241" s="297"/>
      <c r="ORI241" s="297"/>
      <c r="ORJ241" s="297"/>
      <c r="ORK241" s="297"/>
      <c r="ORL241" s="297"/>
      <c r="ORM241" s="297"/>
      <c r="ORN241" s="297"/>
      <c r="ORO241" s="297"/>
      <c r="ORP241" s="297"/>
      <c r="ORQ241" s="297"/>
      <c r="ORR241" s="297"/>
      <c r="ORS241" s="297"/>
      <c r="ORT241" s="297"/>
      <c r="ORU241" s="297"/>
      <c r="ORV241" s="297"/>
      <c r="ORW241" s="297"/>
      <c r="ORX241" s="297"/>
      <c r="ORY241" s="297"/>
      <c r="ORZ241" s="297"/>
      <c r="OSA241" s="297"/>
      <c r="OSB241" s="297"/>
      <c r="OSC241" s="297"/>
      <c r="OSD241" s="297"/>
      <c r="OSE241" s="297"/>
      <c r="OSF241" s="297"/>
      <c r="OSG241" s="297"/>
      <c r="OSH241" s="297"/>
      <c r="OSI241" s="297"/>
      <c r="OSJ241" s="297"/>
      <c r="OSK241" s="297"/>
      <c r="OSL241" s="297"/>
      <c r="OSM241" s="297"/>
      <c r="OSN241" s="297"/>
      <c r="OSO241" s="297"/>
      <c r="OSP241" s="297"/>
      <c r="OSQ241" s="297"/>
      <c r="OSR241" s="297"/>
      <c r="OSS241" s="297"/>
      <c r="OST241" s="297"/>
      <c r="OSU241" s="297"/>
      <c r="OSV241" s="297"/>
      <c r="OSW241" s="297"/>
      <c r="OSX241" s="297"/>
      <c r="OSY241" s="297"/>
      <c r="OSZ241" s="297"/>
      <c r="OTA241" s="297"/>
      <c r="OTB241" s="297"/>
      <c r="OTC241" s="297"/>
      <c r="OTD241" s="297"/>
      <c r="OTE241" s="297"/>
      <c r="OTF241" s="297"/>
      <c r="OTG241" s="297"/>
      <c r="OTH241" s="297"/>
      <c r="OTI241" s="297"/>
      <c r="OTJ241" s="297"/>
      <c r="OTK241" s="297"/>
      <c r="OTL241" s="297"/>
      <c r="OTM241" s="297"/>
      <c r="OTN241" s="297"/>
      <c r="OTO241" s="297"/>
      <c r="OTP241" s="297"/>
      <c r="OTQ241" s="297"/>
      <c r="OTR241" s="297"/>
      <c r="OTS241" s="297"/>
      <c r="OTT241" s="297"/>
      <c r="OTU241" s="297"/>
      <c r="OTV241" s="297"/>
      <c r="OTW241" s="297"/>
      <c r="OTX241" s="297"/>
      <c r="OTY241" s="297"/>
      <c r="OTZ241" s="297"/>
      <c r="OUA241" s="297"/>
      <c r="OUB241" s="297"/>
      <c r="OUC241" s="297"/>
      <c r="OUD241" s="297"/>
      <c r="OUE241" s="297"/>
      <c r="OUF241" s="297"/>
      <c r="OUG241" s="297"/>
      <c r="OUH241" s="297"/>
      <c r="OUI241" s="297"/>
      <c r="OUJ241" s="297"/>
      <c r="OUK241" s="297"/>
      <c r="OUL241" s="297"/>
      <c r="OUM241" s="297"/>
      <c r="OUN241" s="297"/>
      <c r="OUO241" s="297"/>
      <c r="OUP241" s="297"/>
      <c r="OUQ241" s="297"/>
      <c r="OUR241" s="297"/>
      <c r="OUS241" s="297"/>
      <c r="OUT241" s="297"/>
      <c r="OUU241" s="297"/>
      <c r="OUV241" s="297"/>
      <c r="OUW241" s="297"/>
      <c r="OUX241" s="297"/>
      <c r="OUY241" s="297"/>
      <c r="OUZ241" s="297"/>
      <c r="OVA241" s="297"/>
      <c r="OVB241" s="297"/>
      <c r="OVC241" s="297"/>
      <c r="OVD241" s="297"/>
      <c r="OVE241" s="297"/>
      <c r="OVF241" s="297"/>
      <c r="OVG241" s="297"/>
      <c r="OVH241" s="297"/>
      <c r="OVI241" s="297"/>
      <c r="OVJ241" s="297"/>
      <c r="OVK241" s="297"/>
      <c r="OVL241" s="297"/>
      <c r="OVM241" s="297"/>
      <c r="OVN241" s="297"/>
      <c r="OVO241" s="297"/>
      <c r="OVP241" s="297"/>
      <c r="OVQ241" s="297"/>
      <c r="OVR241" s="297"/>
      <c r="OVS241" s="297"/>
      <c r="OVT241" s="297"/>
      <c r="OVU241" s="297"/>
      <c r="OVV241" s="297"/>
      <c r="OVW241" s="297"/>
      <c r="OVX241" s="297"/>
      <c r="OVY241" s="297"/>
      <c r="OVZ241" s="297"/>
      <c r="OWA241" s="297"/>
      <c r="OWB241" s="297"/>
      <c r="OWC241" s="297"/>
      <c r="OWD241" s="297"/>
      <c r="OWE241" s="297"/>
      <c r="OWF241" s="297"/>
      <c r="OWG241" s="297"/>
      <c r="OWH241" s="297"/>
      <c r="OWI241" s="297"/>
      <c r="OWJ241" s="297"/>
      <c r="OWK241" s="297"/>
      <c r="OWL241" s="297"/>
      <c r="OWM241" s="297"/>
      <c r="OWN241" s="297"/>
      <c r="OWO241" s="297"/>
      <c r="OWP241" s="297"/>
      <c r="OWQ241" s="297"/>
      <c r="OWR241" s="297"/>
      <c r="OWS241" s="297"/>
      <c r="OWT241" s="297"/>
      <c r="OWU241" s="297"/>
      <c r="OWV241" s="297"/>
      <c r="OWW241" s="297"/>
      <c r="OWX241" s="297"/>
      <c r="OWY241" s="297"/>
      <c r="OWZ241" s="297"/>
      <c r="OXA241" s="297"/>
      <c r="OXB241" s="297"/>
      <c r="OXC241" s="297"/>
      <c r="OXD241" s="297"/>
      <c r="OXE241" s="297"/>
      <c r="OXF241" s="297"/>
      <c r="OXG241" s="297"/>
      <c r="OXH241" s="297"/>
      <c r="OXI241" s="297"/>
      <c r="OXJ241" s="297"/>
      <c r="OXK241" s="297"/>
      <c r="OXL241" s="297"/>
      <c r="OXM241" s="297"/>
      <c r="OXN241" s="297"/>
      <c r="OXO241" s="297"/>
      <c r="OXP241" s="297"/>
      <c r="OXQ241" s="297"/>
      <c r="OXR241" s="297"/>
      <c r="OXS241" s="297"/>
      <c r="OXT241" s="297"/>
      <c r="OXU241" s="297"/>
      <c r="OXV241" s="297"/>
      <c r="OXW241" s="297"/>
      <c r="OXX241" s="297"/>
      <c r="OXY241" s="297"/>
      <c r="OXZ241" s="297"/>
      <c r="OYA241" s="297"/>
      <c r="OYB241" s="297"/>
      <c r="OYC241" s="297"/>
      <c r="OYD241" s="297"/>
      <c r="OYE241" s="297"/>
      <c r="OYF241" s="297"/>
      <c r="OYG241" s="297"/>
      <c r="OYH241" s="297"/>
      <c r="OYI241" s="297"/>
      <c r="OYJ241" s="297"/>
      <c r="OYK241" s="297"/>
      <c r="OYL241" s="297"/>
      <c r="OYM241" s="297"/>
      <c r="OYN241" s="297"/>
      <c r="OYO241" s="297"/>
      <c r="OYP241" s="297"/>
      <c r="OYQ241" s="297"/>
      <c r="OYR241" s="297"/>
      <c r="OYS241" s="297"/>
      <c r="OYT241" s="297"/>
      <c r="OYU241" s="297"/>
      <c r="OYV241" s="297"/>
      <c r="OYW241" s="297"/>
      <c r="OYX241" s="297"/>
      <c r="OYY241" s="297"/>
      <c r="OYZ241" s="297"/>
      <c r="OZA241" s="297"/>
      <c r="OZB241" s="297"/>
      <c r="OZC241" s="297"/>
      <c r="OZD241" s="297"/>
      <c r="OZE241" s="297"/>
      <c r="OZF241" s="297"/>
      <c r="OZG241" s="297"/>
      <c r="OZH241" s="297"/>
      <c r="OZI241" s="297"/>
      <c r="OZJ241" s="297"/>
      <c r="OZK241" s="297"/>
      <c r="OZL241" s="297"/>
      <c r="OZM241" s="297"/>
      <c r="OZN241" s="297"/>
      <c r="OZO241" s="297"/>
      <c r="OZP241" s="297"/>
      <c r="OZQ241" s="297"/>
      <c r="OZR241" s="297"/>
    </row>
    <row r="242" spans="1:10834" s="50" customFormat="1" ht="45.75" customHeight="1">
      <c r="A242" s="589">
        <f>1+A241</f>
        <v>241</v>
      </c>
      <c r="B242" s="151" t="s">
        <v>2695</v>
      </c>
      <c r="C242" s="134" t="s">
        <v>2696</v>
      </c>
      <c r="D242" s="138" t="s">
        <v>340</v>
      </c>
      <c r="E242" s="135">
        <v>45416</v>
      </c>
      <c r="F242" s="136">
        <v>45419</v>
      </c>
      <c r="G242" s="136">
        <v>45523</v>
      </c>
      <c r="H242" s="134" t="s">
        <v>94</v>
      </c>
      <c r="I242" s="139" t="s">
        <v>95</v>
      </c>
      <c r="J242" s="134" t="s">
        <v>2697</v>
      </c>
      <c r="K242" s="251">
        <v>52196718</v>
      </c>
      <c r="L242" s="134">
        <v>1</v>
      </c>
      <c r="M242" s="252" t="s">
        <v>97</v>
      </c>
      <c r="N242" s="141" t="s">
        <v>98</v>
      </c>
      <c r="O242" s="151" t="s">
        <v>427</v>
      </c>
      <c r="P242" s="134" t="s">
        <v>2698</v>
      </c>
      <c r="Q242" s="134" t="s">
        <v>1050</v>
      </c>
      <c r="R242" s="143">
        <f>+G242-F242</f>
        <v>104</v>
      </c>
      <c r="S242" s="134" t="s">
        <v>2699</v>
      </c>
      <c r="T242" s="253">
        <v>16450000</v>
      </c>
      <c r="U242" s="254" t="s">
        <v>2700</v>
      </c>
      <c r="V242" s="253">
        <f>+T242</f>
        <v>16450000</v>
      </c>
      <c r="W242" s="255" t="s">
        <v>2633</v>
      </c>
      <c r="X242" s="256" t="s">
        <v>2653</v>
      </c>
      <c r="Y242" s="314">
        <f>+Z242+AA242+AB242</f>
        <v>16450000</v>
      </c>
      <c r="Z242" s="148">
        <v>0</v>
      </c>
      <c r="AA242" s="149">
        <v>0</v>
      </c>
      <c r="AB242" s="150">
        <f>+AC242+AD242+AE242+AF242+AG242+AH242+AI242+AJ242</f>
        <v>16450000</v>
      </c>
      <c r="AC242" s="149">
        <v>0</v>
      </c>
      <c r="AD242" s="149">
        <v>0</v>
      </c>
      <c r="AE242" s="149">
        <v>0</v>
      </c>
      <c r="AF242" s="149">
        <f>+V242</f>
        <v>16450000</v>
      </c>
      <c r="AG242" s="149">
        <v>0</v>
      </c>
      <c r="AH242" s="149">
        <v>0</v>
      </c>
      <c r="AI242" s="149">
        <v>0</v>
      </c>
      <c r="AJ242" s="149">
        <v>0</v>
      </c>
      <c r="AK242" s="142" t="s">
        <v>104</v>
      </c>
      <c r="AL242" s="103" t="s">
        <v>2701</v>
      </c>
      <c r="AM242" s="134" t="s">
        <v>2655</v>
      </c>
      <c r="AN242" s="140">
        <v>35195506</v>
      </c>
      <c r="AO242" s="142" t="s">
        <v>108</v>
      </c>
      <c r="AP242" s="134" t="s">
        <v>108</v>
      </c>
      <c r="AQ242" s="257" t="s">
        <v>108</v>
      </c>
      <c r="AR242" s="142" t="s">
        <v>108</v>
      </c>
      <c r="AS242" s="134" t="s">
        <v>578</v>
      </c>
      <c r="AT242" s="142" t="s">
        <v>578</v>
      </c>
      <c r="AU242" s="142" t="s">
        <v>392</v>
      </c>
      <c r="AV242" s="134"/>
      <c r="AW242" s="134"/>
      <c r="AX242" s="134" t="s">
        <v>578</v>
      </c>
      <c r="AY242" s="134" t="s">
        <v>108</v>
      </c>
      <c r="AZ242" s="156"/>
      <c r="BA242" s="134"/>
      <c r="BB242" s="169"/>
      <c r="BC242" s="156"/>
      <c r="BD242" s="143"/>
      <c r="BE242" s="143"/>
      <c r="BF242" s="143"/>
      <c r="BG242" s="156"/>
      <c r="BH242" s="153">
        <f>T242+BB242</f>
        <v>16450000</v>
      </c>
      <c r="BI242" s="304" t="s">
        <v>135</v>
      </c>
      <c r="BJ242" s="134"/>
      <c r="BK242" s="141" t="s">
        <v>114</v>
      </c>
      <c r="BL242" s="156"/>
      <c r="BM242" s="471" t="s">
        <v>136</v>
      </c>
      <c r="BN242" s="170" t="s">
        <v>161</v>
      </c>
      <c r="BO242" s="141">
        <v>48</v>
      </c>
      <c r="BP242" s="141" t="s">
        <v>108</v>
      </c>
      <c r="BQ242" s="141" t="s">
        <v>108</v>
      </c>
      <c r="BR242" s="141" t="s">
        <v>108</v>
      </c>
      <c r="BS242" s="141" t="s">
        <v>108</v>
      </c>
      <c r="BT242" s="141" t="s">
        <v>108</v>
      </c>
      <c r="BU242" s="166" t="s">
        <v>2702</v>
      </c>
      <c r="BV242" s="141">
        <v>8858891</v>
      </c>
      <c r="BW242" s="114" t="s">
        <v>2703</v>
      </c>
      <c r="BX242" s="158" t="s">
        <v>118</v>
      </c>
      <c r="BY242" s="141" t="s">
        <v>119</v>
      </c>
      <c r="BZ242" s="259">
        <v>33773802373</v>
      </c>
      <c r="CA242" s="157" t="s">
        <v>109</v>
      </c>
      <c r="CB242" s="157" t="s">
        <v>109</v>
      </c>
      <c r="CC242" s="157" t="s">
        <v>109</v>
      </c>
      <c r="CD242" s="157" t="s">
        <v>109</v>
      </c>
      <c r="CE242" s="157"/>
      <c r="CF242" s="157"/>
      <c r="CG242" s="157"/>
      <c r="CH242" s="157"/>
      <c r="CI242" s="157"/>
      <c r="CJ242" s="157"/>
      <c r="CK242" s="157"/>
      <c r="CL242" s="157"/>
      <c r="CM242" s="157" t="s">
        <v>109</v>
      </c>
      <c r="CN242" s="157"/>
    </row>
    <row r="243" spans="1:10834" s="50" customFormat="1" ht="45.75" customHeight="1">
      <c r="A243" s="589">
        <f>1+A242</f>
        <v>242</v>
      </c>
      <c r="B243" s="151" t="s">
        <v>2704</v>
      </c>
      <c r="C243" s="134" t="s">
        <v>2705</v>
      </c>
      <c r="D243" s="138" t="s">
        <v>451</v>
      </c>
      <c r="E243" s="135">
        <v>45416</v>
      </c>
      <c r="F243" s="136">
        <v>45420</v>
      </c>
      <c r="G243" s="136">
        <v>45509</v>
      </c>
      <c r="H243" s="134" t="s">
        <v>94</v>
      </c>
      <c r="I243" s="139" t="s">
        <v>95</v>
      </c>
      <c r="J243" s="158" t="s">
        <v>2706</v>
      </c>
      <c r="K243" s="251">
        <v>1032427616</v>
      </c>
      <c r="L243" s="134">
        <v>8</v>
      </c>
      <c r="M243" s="252" t="s">
        <v>97</v>
      </c>
      <c r="N243" s="141" t="s">
        <v>98</v>
      </c>
      <c r="O243" s="151" t="s">
        <v>857</v>
      </c>
      <c r="P243" s="134" t="s">
        <v>2707</v>
      </c>
      <c r="Q243" s="134" t="s">
        <v>2642</v>
      </c>
      <c r="R243" s="143">
        <f>+G243-F243</f>
        <v>89</v>
      </c>
      <c r="S243" s="134" t="s">
        <v>2419</v>
      </c>
      <c r="T243" s="253">
        <v>22500000</v>
      </c>
      <c r="U243" s="254" t="s">
        <v>2708</v>
      </c>
      <c r="V243" s="253">
        <f>+T243</f>
        <v>22500000</v>
      </c>
      <c r="W243" s="255" t="s">
        <v>2633</v>
      </c>
      <c r="X243" s="256" t="s">
        <v>473</v>
      </c>
      <c r="Y243" s="314">
        <f>+Z243+AA243+AB243</f>
        <v>22500000</v>
      </c>
      <c r="Z243" s="148">
        <f>+V243</f>
        <v>22500000</v>
      </c>
      <c r="AA243" s="149">
        <v>0</v>
      </c>
      <c r="AB243" s="150">
        <f>+AC243+AD243+AE243+AF243+AG243+AH243+AI243+AJ243</f>
        <v>0</v>
      </c>
      <c r="AC243" s="149">
        <v>0</v>
      </c>
      <c r="AD243" s="149">
        <v>0</v>
      </c>
      <c r="AE243" s="149">
        <v>0</v>
      </c>
      <c r="AF243" s="149">
        <v>0</v>
      </c>
      <c r="AG243" s="149">
        <v>0</v>
      </c>
      <c r="AH243" s="149">
        <v>0</v>
      </c>
      <c r="AI243" s="149">
        <v>0</v>
      </c>
      <c r="AJ243" s="149">
        <v>0</v>
      </c>
      <c r="AK243" s="142" t="s">
        <v>104</v>
      </c>
      <c r="AL243" s="103" t="s">
        <v>2709</v>
      </c>
      <c r="AM243" s="134" t="s">
        <v>459</v>
      </c>
      <c r="AN243" s="140">
        <v>57421677</v>
      </c>
      <c r="AO243" s="142" t="s">
        <v>108</v>
      </c>
      <c r="AP243" s="134" t="s">
        <v>108</v>
      </c>
      <c r="AQ243" s="257" t="s">
        <v>108</v>
      </c>
      <c r="AR243" s="142" t="s">
        <v>108</v>
      </c>
      <c r="AS243" s="134" t="s">
        <v>578</v>
      </c>
      <c r="AT243" s="142" t="s">
        <v>578</v>
      </c>
      <c r="AU243" s="142" t="s">
        <v>392</v>
      </c>
      <c r="AV243" s="134"/>
      <c r="AW243" s="134"/>
      <c r="AX243" s="134" t="s">
        <v>578</v>
      </c>
      <c r="AY243" s="134" t="s">
        <v>108</v>
      </c>
      <c r="AZ243" s="156"/>
      <c r="BA243" s="134"/>
      <c r="BB243" s="169"/>
      <c r="BC243" s="156"/>
      <c r="BD243" s="143"/>
      <c r="BE243" s="143"/>
      <c r="BF243" s="143"/>
      <c r="BG243" s="156"/>
      <c r="BH243" s="153">
        <f>T243+BB243</f>
        <v>22500000</v>
      </c>
      <c r="BI243" s="166" t="s">
        <v>113</v>
      </c>
      <c r="BJ243" s="134"/>
      <c r="BK243" s="141" t="s">
        <v>114</v>
      </c>
      <c r="BL243" s="156"/>
      <c r="BM243" s="468"/>
      <c r="BN243" s="170" t="s">
        <v>917</v>
      </c>
      <c r="BO243" s="141">
        <v>35</v>
      </c>
      <c r="BP243" s="141" t="s">
        <v>578</v>
      </c>
      <c r="BQ243" s="141" t="s">
        <v>108</v>
      </c>
      <c r="BR243" s="141" t="s">
        <v>108</v>
      </c>
      <c r="BS243" s="141" t="s">
        <v>108</v>
      </c>
      <c r="BT243" s="141" t="s">
        <v>108</v>
      </c>
      <c r="BU243" s="166" t="s">
        <v>2710</v>
      </c>
      <c r="BV243" s="141">
        <v>3238027000</v>
      </c>
      <c r="BW243" s="114" t="s">
        <v>2711</v>
      </c>
      <c r="BX243" s="158" t="s">
        <v>525</v>
      </c>
      <c r="BY243" s="141" t="s">
        <v>119</v>
      </c>
      <c r="BZ243" s="259">
        <v>712098391</v>
      </c>
      <c r="CA243" s="157" t="s">
        <v>109</v>
      </c>
      <c r="CB243" s="157" t="s">
        <v>109</v>
      </c>
      <c r="CC243" s="157" t="s">
        <v>109</v>
      </c>
      <c r="CD243" s="157"/>
      <c r="CE243" s="157"/>
      <c r="CF243" s="157"/>
      <c r="CG243" s="157"/>
      <c r="CH243" s="157"/>
      <c r="CI243" s="157"/>
      <c r="CJ243" s="157"/>
      <c r="CK243" s="157"/>
      <c r="CL243" s="157"/>
      <c r="CM243" s="157" t="s">
        <v>109</v>
      </c>
      <c r="CN243" s="157"/>
    </row>
    <row r="244" spans="1:10834" s="50" customFormat="1" ht="45.75" customHeight="1">
      <c r="A244" s="589">
        <f>1+A243</f>
        <v>243</v>
      </c>
      <c r="B244" s="151" t="s">
        <v>2712</v>
      </c>
      <c r="C244" s="134" t="s">
        <v>2713</v>
      </c>
      <c r="D244" s="138" t="s">
        <v>340</v>
      </c>
      <c r="E244" s="135">
        <v>45416</v>
      </c>
      <c r="F244" s="136">
        <v>45419</v>
      </c>
      <c r="G244" s="136">
        <v>45524</v>
      </c>
      <c r="H244" s="134" t="s">
        <v>94</v>
      </c>
      <c r="I244" s="139" t="s">
        <v>95</v>
      </c>
      <c r="J244" s="134" t="s">
        <v>2714</v>
      </c>
      <c r="K244" s="251">
        <v>1072673775</v>
      </c>
      <c r="L244" s="134">
        <v>1</v>
      </c>
      <c r="M244" s="252" t="s">
        <v>97</v>
      </c>
      <c r="N244" s="141" t="s">
        <v>98</v>
      </c>
      <c r="O244" s="151" t="s">
        <v>427</v>
      </c>
      <c r="P244" s="134" t="s">
        <v>2715</v>
      </c>
      <c r="Q244" s="134" t="s">
        <v>1050</v>
      </c>
      <c r="R244" s="143">
        <f>+G244-F244</f>
        <v>105</v>
      </c>
      <c r="S244" s="134" t="s">
        <v>2651</v>
      </c>
      <c r="T244" s="253">
        <v>15750000</v>
      </c>
      <c r="U244" s="254" t="s">
        <v>2716</v>
      </c>
      <c r="V244" s="253">
        <f>+T244</f>
        <v>15750000</v>
      </c>
      <c r="W244" s="255" t="s">
        <v>2633</v>
      </c>
      <c r="X244" s="256" t="s">
        <v>2653</v>
      </c>
      <c r="Y244" s="314">
        <f>+Z244+AA244+AB244</f>
        <v>15750000</v>
      </c>
      <c r="Z244" s="148">
        <v>0</v>
      </c>
      <c r="AA244" s="149">
        <v>0</v>
      </c>
      <c r="AB244" s="150">
        <f>+AC244+AD244+AE244+AF244+AG244+AH244+AI244+AJ244</f>
        <v>15750000</v>
      </c>
      <c r="AC244" s="149">
        <v>0</v>
      </c>
      <c r="AD244" s="149">
        <v>0</v>
      </c>
      <c r="AE244" s="149">
        <v>0</v>
      </c>
      <c r="AF244" s="149">
        <f>+V244</f>
        <v>15750000</v>
      </c>
      <c r="AG244" s="149">
        <v>0</v>
      </c>
      <c r="AH244" s="149">
        <v>0</v>
      </c>
      <c r="AI244" s="149">
        <v>0</v>
      </c>
      <c r="AJ244" s="149">
        <v>0</v>
      </c>
      <c r="AK244" s="142" t="s">
        <v>104</v>
      </c>
      <c r="AL244" s="103" t="s">
        <v>2717</v>
      </c>
      <c r="AM244" s="134" t="s">
        <v>2655</v>
      </c>
      <c r="AN244" s="140">
        <v>35195506</v>
      </c>
      <c r="AO244" s="142" t="s">
        <v>108</v>
      </c>
      <c r="AP244" s="134" t="s">
        <v>108</v>
      </c>
      <c r="AQ244" s="257" t="s">
        <v>108</v>
      </c>
      <c r="AR244" s="142" t="s">
        <v>108</v>
      </c>
      <c r="AS244" s="134" t="s">
        <v>578</v>
      </c>
      <c r="AT244" s="142" t="s">
        <v>578</v>
      </c>
      <c r="AU244" s="142" t="s">
        <v>392</v>
      </c>
      <c r="AV244" s="134"/>
      <c r="AW244" s="134"/>
      <c r="AX244" s="134" t="s">
        <v>578</v>
      </c>
      <c r="AY244" s="134" t="s">
        <v>108</v>
      </c>
      <c r="AZ244" s="156"/>
      <c r="BA244" s="134"/>
      <c r="BB244" s="169"/>
      <c r="BC244" s="156"/>
      <c r="BD244" s="143"/>
      <c r="BE244" s="143"/>
      <c r="BF244" s="143"/>
      <c r="BG244" s="156"/>
      <c r="BH244" s="153">
        <f>T244+BB244</f>
        <v>15750000</v>
      </c>
      <c r="BI244" s="304" t="s">
        <v>135</v>
      </c>
      <c r="BJ244" s="134"/>
      <c r="BK244" s="141" t="s">
        <v>114</v>
      </c>
      <c r="BL244" s="156"/>
      <c r="BM244" s="471" t="s">
        <v>136</v>
      </c>
      <c r="BN244" s="170" t="s">
        <v>161</v>
      </c>
      <c r="BO244" s="141">
        <v>24</v>
      </c>
      <c r="BP244" s="141" t="s">
        <v>108</v>
      </c>
      <c r="BQ244" s="141" t="s">
        <v>108</v>
      </c>
      <c r="BR244" s="141" t="s">
        <v>108</v>
      </c>
      <c r="BS244" s="141" t="s">
        <v>108</v>
      </c>
      <c r="BT244" s="141" t="s">
        <v>108</v>
      </c>
      <c r="BU244" s="166" t="s">
        <v>2718</v>
      </c>
      <c r="BV244" s="141">
        <v>3204742644</v>
      </c>
      <c r="BW244" s="114" t="s">
        <v>2719</v>
      </c>
      <c r="BX244" s="158" t="s">
        <v>118</v>
      </c>
      <c r="BY244" s="141" t="s">
        <v>119</v>
      </c>
      <c r="BZ244" s="259">
        <v>94617994059</v>
      </c>
      <c r="CA244" s="157" t="s">
        <v>109</v>
      </c>
      <c r="CB244" s="157" t="s">
        <v>109</v>
      </c>
      <c r="CC244" s="157" t="s">
        <v>109</v>
      </c>
      <c r="CD244" s="157" t="s">
        <v>109</v>
      </c>
      <c r="CE244" s="157"/>
      <c r="CF244" s="157"/>
      <c r="CG244" s="157"/>
      <c r="CH244" s="157"/>
      <c r="CI244" s="157"/>
      <c r="CJ244" s="157"/>
      <c r="CK244" s="157"/>
      <c r="CL244" s="157"/>
      <c r="CM244" s="157" t="s">
        <v>109</v>
      </c>
      <c r="CN244" s="157"/>
    </row>
    <row r="245" spans="1:10834" s="50" customFormat="1" ht="45.75" customHeight="1">
      <c r="A245" s="589">
        <f>1+A244</f>
        <v>244</v>
      </c>
      <c r="B245" s="151" t="s">
        <v>2720</v>
      </c>
      <c r="C245" s="134" t="s">
        <v>2721</v>
      </c>
      <c r="D245" s="138" t="s">
        <v>235</v>
      </c>
      <c r="E245" s="135">
        <v>45416</v>
      </c>
      <c r="F245" s="136">
        <v>45419</v>
      </c>
      <c r="G245" s="136">
        <v>45481</v>
      </c>
      <c r="H245" s="134" t="s">
        <v>94</v>
      </c>
      <c r="I245" s="139" t="s">
        <v>180</v>
      </c>
      <c r="J245" s="158" t="s">
        <v>2722</v>
      </c>
      <c r="K245" s="251">
        <v>81720960</v>
      </c>
      <c r="L245" s="134">
        <v>1</v>
      </c>
      <c r="M245" s="252" t="s">
        <v>97</v>
      </c>
      <c r="N245" s="141" t="s">
        <v>98</v>
      </c>
      <c r="O245" s="151" t="s">
        <v>857</v>
      </c>
      <c r="P245" s="134" t="s">
        <v>2723</v>
      </c>
      <c r="Q245" s="134" t="s">
        <v>2724</v>
      </c>
      <c r="R245" s="143">
        <f>+G245-F245</f>
        <v>62</v>
      </c>
      <c r="S245" s="134" t="s">
        <v>2725</v>
      </c>
      <c r="T245" s="253">
        <v>7936000</v>
      </c>
      <c r="U245" s="254" t="s">
        <v>2726</v>
      </c>
      <c r="V245" s="253">
        <f>+T245</f>
        <v>7936000</v>
      </c>
      <c r="W245" s="255" t="s">
        <v>2633</v>
      </c>
      <c r="X245" s="256" t="s">
        <v>473</v>
      </c>
      <c r="Y245" s="314">
        <f>+Z245+AA245+AB245</f>
        <v>7936000</v>
      </c>
      <c r="Z245" s="148">
        <f>+V245</f>
        <v>7936000</v>
      </c>
      <c r="AA245" s="149">
        <v>0</v>
      </c>
      <c r="AB245" s="150">
        <f>+AC245+AD245+AE245+AF245+AG245+AH245+AI245+AJ245</f>
        <v>0</v>
      </c>
      <c r="AC245" s="149">
        <v>0</v>
      </c>
      <c r="AD245" s="149">
        <v>0</v>
      </c>
      <c r="AE245" s="149">
        <v>0</v>
      </c>
      <c r="AF245" s="149">
        <v>0</v>
      </c>
      <c r="AG245" s="149">
        <v>0</v>
      </c>
      <c r="AH245" s="149">
        <v>0</v>
      </c>
      <c r="AI245" s="149">
        <v>0</v>
      </c>
      <c r="AJ245" s="149">
        <v>0</v>
      </c>
      <c r="AK245" s="142" t="s">
        <v>104</v>
      </c>
      <c r="AL245" s="103" t="s">
        <v>2727</v>
      </c>
      <c r="AM245" s="134" t="s">
        <v>878</v>
      </c>
      <c r="AN245" s="140">
        <v>82395145</v>
      </c>
      <c r="AO245" s="142" t="s">
        <v>108</v>
      </c>
      <c r="AP245" s="134" t="s">
        <v>108</v>
      </c>
      <c r="AQ245" s="257" t="s">
        <v>108</v>
      </c>
      <c r="AR245" s="142" t="s">
        <v>108</v>
      </c>
      <c r="AS245" s="134" t="s">
        <v>578</v>
      </c>
      <c r="AT245" s="142" t="s">
        <v>578</v>
      </c>
      <c r="AU245" s="142" t="s">
        <v>392</v>
      </c>
      <c r="AV245" s="134"/>
      <c r="AW245" s="134"/>
      <c r="AX245" s="134" t="s">
        <v>578</v>
      </c>
      <c r="AY245" s="134" t="s">
        <v>108</v>
      </c>
      <c r="AZ245" s="156"/>
      <c r="BA245" s="134"/>
      <c r="BB245" s="169"/>
      <c r="BC245" s="156"/>
      <c r="BD245" s="143"/>
      <c r="BE245" s="143"/>
      <c r="BF245" s="143"/>
      <c r="BG245" s="156"/>
      <c r="BH245" s="153">
        <f>T245+BB245</f>
        <v>7936000</v>
      </c>
      <c r="BI245" s="301" t="s">
        <v>113</v>
      </c>
      <c r="BJ245" s="134" t="s">
        <v>2728</v>
      </c>
      <c r="BK245" s="141" t="s">
        <v>114</v>
      </c>
      <c r="BL245" s="156"/>
      <c r="BM245" s="468"/>
      <c r="BN245" s="170" t="s">
        <v>917</v>
      </c>
      <c r="BO245" s="141">
        <v>38</v>
      </c>
      <c r="BP245" s="141" t="s">
        <v>578</v>
      </c>
      <c r="BQ245" s="141" t="s">
        <v>108</v>
      </c>
      <c r="BR245" s="141" t="s">
        <v>108</v>
      </c>
      <c r="BS245" s="141" t="s">
        <v>108</v>
      </c>
      <c r="BT245" s="141" t="s">
        <v>108</v>
      </c>
      <c r="BU245" s="166" t="s">
        <v>2729</v>
      </c>
      <c r="BV245" s="141">
        <v>3212341840</v>
      </c>
      <c r="BW245" s="114" t="s">
        <v>2730</v>
      </c>
      <c r="BX245" s="158" t="s">
        <v>839</v>
      </c>
      <c r="BY245" s="141" t="s">
        <v>119</v>
      </c>
      <c r="BZ245" s="259" t="s">
        <v>2731</v>
      </c>
      <c r="CA245" s="157" t="s">
        <v>109</v>
      </c>
      <c r="CB245" s="157" t="s">
        <v>109</v>
      </c>
      <c r="CC245" s="157" t="s">
        <v>109</v>
      </c>
      <c r="CD245" s="157"/>
      <c r="CE245" s="157"/>
      <c r="CF245" s="157"/>
      <c r="CG245" s="157"/>
      <c r="CH245" s="157"/>
      <c r="CI245" s="157"/>
      <c r="CJ245" s="157"/>
      <c r="CK245" s="157"/>
      <c r="CL245" s="157"/>
      <c r="CM245" s="157" t="s">
        <v>109</v>
      </c>
      <c r="CN245" s="157"/>
    </row>
    <row r="246" spans="1:10834" s="50" customFormat="1" ht="45.75" customHeight="1">
      <c r="A246" s="589">
        <f>1+A245</f>
        <v>245</v>
      </c>
      <c r="B246" s="151" t="s">
        <v>2732</v>
      </c>
      <c r="C246" s="134" t="s">
        <v>2733</v>
      </c>
      <c r="D246" s="138" t="s">
        <v>1417</v>
      </c>
      <c r="E246" s="135">
        <v>45418</v>
      </c>
      <c r="F246" s="136">
        <v>45419</v>
      </c>
      <c r="G246" s="136">
        <v>45512</v>
      </c>
      <c r="H246" s="134" t="s">
        <v>94</v>
      </c>
      <c r="I246" s="139" t="s">
        <v>95</v>
      </c>
      <c r="J246" s="158" t="s">
        <v>2734</v>
      </c>
      <c r="K246" s="251">
        <v>1072669373</v>
      </c>
      <c r="L246" s="134">
        <v>7</v>
      </c>
      <c r="M246" s="252" t="s">
        <v>97</v>
      </c>
      <c r="N246" s="141" t="s">
        <v>98</v>
      </c>
      <c r="O246" s="151" t="s">
        <v>783</v>
      </c>
      <c r="P246" s="134" t="s">
        <v>2735</v>
      </c>
      <c r="Q246" s="134" t="s">
        <v>681</v>
      </c>
      <c r="R246" s="143">
        <f>+G246-F246</f>
        <v>93</v>
      </c>
      <c r="S246" s="134" t="s">
        <v>208</v>
      </c>
      <c r="T246" s="253">
        <v>15000000</v>
      </c>
      <c r="U246" s="254" t="s">
        <v>2736</v>
      </c>
      <c r="V246" s="253">
        <f>+T246</f>
        <v>15000000</v>
      </c>
      <c r="W246" s="255" t="s">
        <v>2633</v>
      </c>
      <c r="X246" s="256" t="s">
        <v>473</v>
      </c>
      <c r="Y246" s="314">
        <f>+Z246+AA246+AB246</f>
        <v>15000000</v>
      </c>
      <c r="Z246" s="148">
        <f>+V246</f>
        <v>15000000</v>
      </c>
      <c r="AA246" s="149">
        <v>0</v>
      </c>
      <c r="AB246" s="150">
        <f>+AC246+AD246+AE246+AF246+AG246+AH246+AI246+AJ246</f>
        <v>0</v>
      </c>
      <c r="AC246" s="149">
        <v>0</v>
      </c>
      <c r="AD246" s="149">
        <v>0</v>
      </c>
      <c r="AE246" s="149">
        <v>0</v>
      </c>
      <c r="AF246" s="149">
        <v>0</v>
      </c>
      <c r="AG246" s="149">
        <v>0</v>
      </c>
      <c r="AH246" s="149">
        <v>0</v>
      </c>
      <c r="AI246" s="149">
        <v>0</v>
      </c>
      <c r="AJ246" s="149">
        <v>0</v>
      </c>
      <c r="AK246" s="142" t="s">
        <v>104</v>
      </c>
      <c r="AL246" s="103" t="s">
        <v>2737</v>
      </c>
      <c r="AM246" s="134" t="s">
        <v>2738</v>
      </c>
      <c r="AN246" s="140">
        <v>85160552</v>
      </c>
      <c r="AO246" s="142" t="s">
        <v>108</v>
      </c>
      <c r="AP246" s="134" t="s">
        <v>108</v>
      </c>
      <c r="AQ246" s="257" t="s">
        <v>108</v>
      </c>
      <c r="AR246" s="142" t="s">
        <v>108</v>
      </c>
      <c r="AS246" s="134" t="s">
        <v>578</v>
      </c>
      <c r="AT246" s="142" t="s">
        <v>578</v>
      </c>
      <c r="AU246" s="142" t="s">
        <v>392</v>
      </c>
      <c r="AV246" s="134"/>
      <c r="AW246" s="134"/>
      <c r="AX246" s="134" t="s">
        <v>578</v>
      </c>
      <c r="AY246" s="134" t="s">
        <v>108</v>
      </c>
      <c r="AZ246" s="156"/>
      <c r="BA246" s="134"/>
      <c r="BB246" s="169"/>
      <c r="BC246" s="156"/>
      <c r="BD246" s="143"/>
      <c r="BE246" s="143"/>
      <c r="BF246" s="143"/>
      <c r="BG246" s="156"/>
      <c r="BH246" s="153">
        <f>T246+BB246</f>
        <v>15000000</v>
      </c>
      <c r="BI246" s="166" t="s">
        <v>113</v>
      </c>
      <c r="BJ246" s="134"/>
      <c r="BK246" s="141" t="s">
        <v>114</v>
      </c>
      <c r="BL246" s="156"/>
      <c r="BM246" s="468"/>
      <c r="BN246" s="170" t="s">
        <v>917</v>
      </c>
      <c r="BO246" s="141">
        <v>30</v>
      </c>
      <c r="BP246" s="141" t="s">
        <v>578</v>
      </c>
      <c r="BQ246" s="141" t="s">
        <v>108</v>
      </c>
      <c r="BR246" s="141" t="s">
        <v>108</v>
      </c>
      <c r="BS246" s="141" t="s">
        <v>108</v>
      </c>
      <c r="BT246" s="141" t="s">
        <v>108</v>
      </c>
      <c r="BU246" s="166" t="s">
        <v>2739</v>
      </c>
      <c r="BV246" s="141">
        <v>3046002442</v>
      </c>
      <c r="BW246" s="114" t="s">
        <v>2740</v>
      </c>
      <c r="BX246" s="158" t="s">
        <v>839</v>
      </c>
      <c r="BY246" s="141" t="s">
        <v>119</v>
      </c>
      <c r="BZ246" s="259" t="s">
        <v>2741</v>
      </c>
      <c r="CA246" s="157" t="s">
        <v>109</v>
      </c>
      <c r="CB246" s="157" t="s">
        <v>109</v>
      </c>
      <c r="CC246" s="157" t="s">
        <v>109</v>
      </c>
      <c r="CD246" s="157"/>
      <c r="CE246" s="157"/>
      <c r="CF246" s="157"/>
      <c r="CG246" s="157"/>
      <c r="CH246" s="157"/>
      <c r="CI246" s="157"/>
      <c r="CJ246" s="157"/>
      <c r="CK246" s="157"/>
      <c r="CL246" s="157"/>
      <c r="CM246" s="157" t="s">
        <v>109</v>
      </c>
      <c r="CN246" s="157"/>
    </row>
    <row r="247" spans="1:10834" s="50" customFormat="1" ht="45.75" customHeight="1">
      <c r="A247" s="589">
        <f>1+A246</f>
        <v>246</v>
      </c>
      <c r="B247" s="151" t="s">
        <v>2742</v>
      </c>
      <c r="C247" s="134" t="s">
        <v>2743</v>
      </c>
      <c r="D247" s="138" t="s">
        <v>451</v>
      </c>
      <c r="E247" s="135">
        <v>45418</v>
      </c>
      <c r="F247" s="136">
        <v>45420</v>
      </c>
      <c r="G247" s="136">
        <v>45509</v>
      </c>
      <c r="H247" s="134" t="s">
        <v>94</v>
      </c>
      <c r="I247" s="139" t="s">
        <v>95</v>
      </c>
      <c r="J247" s="158" t="s">
        <v>2744</v>
      </c>
      <c r="K247" s="251">
        <v>80496449</v>
      </c>
      <c r="L247" s="134">
        <v>2</v>
      </c>
      <c r="M247" s="252" t="s">
        <v>97</v>
      </c>
      <c r="N247" s="141" t="s">
        <v>98</v>
      </c>
      <c r="O247" s="151" t="s">
        <v>857</v>
      </c>
      <c r="P247" s="134" t="s">
        <v>2032</v>
      </c>
      <c r="Q247" s="134" t="s">
        <v>681</v>
      </c>
      <c r="R247" s="143">
        <f>+G247-F247</f>
        <v>89</v>
      </c>
      <c r="S247" s="134" t="s">
        <v>2745</v>
      </c>
      <c r="T247" s="253">
        <v>20100000</v>
      </c>
      <c r="U247" s="254" t="s">
        <v>2746</v>
      </c>
      <c r="V247" s="253">
        <f>+T247</f>
        <v>20100000</v>
      </c>
      <c r="W247" s="255" t="s">
        <v>2633</v>
      </c>
      <c r="X247" s="256" t="s">
        <v>473</v>
      </c>
      <c r="Y247" s="314">
        <f>+Z247+AA247+AB247</f>
        <v>20100000</v>
      </c>
      <c r="Z247" s="148">
        <f>+V247</f>
        <v>20100000</v>
      </c>
      <c r="AA247" s="149">
        <v>0</v>
      </c>
      <c r="AB247" s="150">
        <f>+AC247+AD247+AE247+AF247+AG247+AH247+AI247+AJ247</f>
        <v>0</v>
      </c>
      <c r="AC247" s="149">
        <v>0</v>
      </c>
      <c r="AD247" s="149">
        <v>0</v>
      </c>
      <c r="AE247" s="149">
        <v>0</v>
      </c>
      <c r="AF247" s="149">
        <v>0</v>
      </c>
      <c r="AG247" s="149">
        <v>0</v>
      </c>
      <c r="AH247" s="149">
        <v>0</v>
      </c>
      <c r="AI247" s="149">
        <v>0</v>
      </c>
      <c r="AJ247" s="149">
        <v>0</v>
      </c>
      <c r="AK247" s="142" t="s">
        <v>104</v>
      </c>
      <c r="AL247" s="103" t="s">
        <v>2747</v>
      </c>
      <c r="AM247" s="134" t="s">
        <v>459</v>
      </c>
      <c r="AN247" s="140">
        <v>57421677</v>
      </c>
      <c r="AO247" s="142" t="s">
        <v>108</v>
      </c>
      <c r="AP247" s="134" t="s">
        <v>108</v>
      </c>
      <c r="AQ247" s="257" t="s">
        <v>108</v>
      </c>
      <c r="AR247" s="142" t="s">
        <v>108</v>
      </c>
      <c r="AS247" s="134" t="s">
        <v>578</v>
      </c>
      <c r="AT247" s="142" t="s">
        <v>578</v>
      </c>
      <c r="AU247" s="142" t="s">
        <v>392</v>
      </c>
      <c r="AV247" s="134"/>
      <c r="AW247" s="134"/>
      <c r="AX247" s="134" t="s">
        <v>578</v>
      </c>
      <c r="AY247" s="134" t="s">
        <v>108</v>
      </c>
      <c r="AZ247" s="156"/>
      <c r="BA247" s="134"/>
      <c r="BB247" s="169"/>
      <c r="BC247" s="156"/>
      <c r="BD247" s="143"/>
      <c r="BE247" s="143"/>
      <c r="BF247" s="143"/>
      <c r="BG247" s="156"/>
      <c r="BH247" s="153">
        <f>T247+BB247</f>
        <v>20100000</v>
      </c>
      <c r="BI247" s="166" t="s">
        <v>113</v>
      </c>
      <c r="BJ247" s="134"/>
      <c r="BK247" s="141" t="s">
        <v>114</v>
      </c>
      <c r="BL247" s="156"/>
      <c r="BM247" s="468"/>
      <c r="BN247" s="170" t="s">
        <v>917</v>
      </c>
      <c r="BO247" s="141">
        <v>51</v>
      </c>
      <c r="BP247" s="141" t="s">
        <v>578</v>
      </c>
      <c r="BQ247" s="141" t="s">
        <v>108</v>
      </c>
      <c r="BR247" s="141" t="s">
        <v>108</v>
      </c>
      <c r="BS247" s="141" t="s">
        <v>108</v>
      </c>
      <c r="BT247" s="141" t="s">
        <v>108</v>
      </c>
      <c r="BU247" s="166" t="s">
        <v>2748</v>
      </c>
      <c r="BV247" s="141">
        <v>3002645671</v>
      </c>
      <c r="BW247" s="114" t="s">
        <v>2749</v>
      </c>
      <c r="BX247" s="158" t="s">
        <v>525</v>
      </c>
      <c r="BY247" s="141" t="s">
        <v>119</v>
      </c>
      <c r="BZ247" s="259">
        <v>4372026204</v>
      </c>
      <c r="CA247" s="157" t="s">
        <v>109</v>
      </c>
      <c r="CB247" s="157" t="s">
        <v>109</v>
      </c>
      <c r="CC247" s="157" t="s">
        <v>109</v>
      </c>
      <c r="CD247" s="157"/>
      <c r="CE247" s="157"/>
      <c r="CF247" s="157"/>
      <c r="CG247" s="157"/>
      <c r="CH247" s="157"/>
      <c r="CI247" s="157"/>
      <c r="CJ247" s="157"/>
      <c r="CK247" s="157"/>
      <c r="CL247" s="157"/>
      <c r="CM247" s="157" t="s">
        <v>109</v>
      </c>
      <c r="CN247" s="157"/>
    </row>
    <row r="248" spans="1:10834" s="16" customFormat="1" ht="45.75" customHeight="1">
      <c r="A248" s="589">
        <f>1+A247</f>
        <v>247</v>
      </c>
      <c r="B248" s="151" t="s">
        <v>2750</v>
      </c>
      <c r="C248" s="134" t="s">
        <v>2751</v>
      </c>
      <c r="D248" s="138" t="s">
        <v>179</v>
      </c>
      <c r="E248" s="135">
        <v>45418</v>
      </c>
      <c r="F248" s="136">
        <v>45419</v>
      </c>
      <c r="G248" s="136">
        <v>45571</v>
      </c>
      <c r="H248" s="134" t="s">
        <v>94</v>
      </c>
      <c r="I248" s="139" t="s">
        <v>95</v>
      </c>
      <c r="J248" s="134" t="s">
        <v>2752</v>
      </c>
      <c r="K248" s="251">
        <v>11367560</v>
      </c>
      <c r="L248" s="134">
        <v>9</v>
      </c>
      <c r="M248" s="252" t="s">
        <v>97</v>
      </c>
      <c r="N248" s="141" t="s">
        <v>98</v>
      </c>
      <c r="O248" s="151" t="s">
        <v>1061</v>
      </c>
      <c r="P248" s="134" t="s">
        <v>2753</v>
      </c>
      <c r="Q248" s="134" t="s">
        <v>897</v>
      </c>
      <c r="R248" s="143">
        <f>+G248-F248</f>
        <v>152</v>
      </c>
      <c r="S248" s="134" t="s">
        <v>2754</v>
      </c>
      <c r="T248" s="253">
        <v>22565000</v>
      </c>
      <c r="U248" s="254" t="s">
        <v>2755</v>
      </c>
      <c r="V248" s="253">
        <f>+T248</f>
        <v>22565000</v>
      </c>
      <c r="W248" s="255" t="s">
        <v>2633</v>
      </c>
      <c r="X248" s="256" t="s">
        <v>473</v>
      </c>
      <c r="Y248" s="314">
        <f>+Z248+AA248+AB248</f>
        <v>22565000</v>
      </c>
      <c r="Z248" s="148">
        <f>+V248</f>
        <v>22565000</v>
      </c>
      <c r="AA248" s="149">
        <v>0</v>
      </c>
      <c r="AB248" s="150">
        <f>+AC248+AD248+AE248+AF248+AG248+AH248+AI248+AJ248</f>
        <v>0</v>
      </c>
      <c r="AC248" s="149">
        <v>0</v>
      </c>
      <c r="AD248" s="149">
        <v>0</v>
      </c>
      <c r="AE248" s="149">
        <v>0</v>
      </c>
      <c r="AF248" s="149">
        <v>0</v>
      </c>
      <c r="AG248" s="149">
        <v>0</v>
      </c>
      <c r="AH248" s="149">
        <v>0</v>
      </c>
      <c r="AI248" s="149">
        <v>0</v>
      </c>
      <c r="AJ248" s="149">
        <v>0</v>
      </c>
      <c r="AK248" s="142" t="s">
        <v>104</v>
      </c>
      <c r="AL248" s="103" t="s">
        <v>2756</v>
      </c>
      <c r="AM248" s="134" t="s">
        <v>2757</v>
      </c>
      <c r="AN248" s="140">
        <v>53910682</v>
      </c>
      <c r="AO248" s="142" t="s">
        <v>108</v>
      </c>
      <c r="AP248" s="134" t="s">
        <v>108</v>
      </c>
      <c r="AQ248" s="257" t="s">
        <v>108</v>
      </c>
      <c r="AR248" s="142" t="s">
        <v>108</v>
      </c>
      <c r="AS248" s="134" t="s">
        <v>578</v>
      </c>
      <c r="AT248" s="142" t="s">
        <v>578</v>
      </c>
      <c r="AU248" s="142" t="s">
        <v>392</v>
      </c>
      <c r="AV248" s="134"/>
      <c r="AW248" s="134"/>
      <c r="AX248" s="134" t="s">
        <v>578</v>
      </c>
      <c r="AY248" s="134" t="s">
        <v>108</v>
      </c>
      <c r="AZ248" s="156"/>
      <c r="BA248" s="134"/>
      <c r="BB248" s="169"/>
      <c r="BC248" s="156"/>
      <c r="BD248" s="143"/>
      <c r="BE248" s="143"/>
      <c r="BF248" s="143"/>
      <c r="BG248" s="156"/>
      <c r="BH248" s="153">
        <f>T248+BB248</f>
        <v>22565000</v>
      </c>
      <c r="BI248" s="304" t="s">
        <v>135</v>
      </c>
      <c r="BJ248" s="134"/>
      <c r="BK248" s="141" t="s">
        <v>114</v>
      </c>
      <c r="BL248" s="156"/>
      <c r="BM248" s="471" t="s">
        <v>2758</v>
      </c>
      <c r="BN248" s="170" t="s">
        <v>917</v>
      </c>
      <c r="BO248" s="141">
        <v>39</v>
      </c>
      <c r="BP248" s="141" t="s">
        <v>578</v>
      </c>
      <c r="BQ248" s="141" t="s">
        <v>108</v>
      </c>
      <c r="BR248" s="141" t="s">
        <v>108</v>
      </c>
      <c r="BS248" s="141" t="s">
        <v>108</v>
      </c>
      <c r="BT248" s="141" t="s">
        <v>108</v>
      </c>
      <c r="BU248" s="166" t="s">
        <v>2759</v>
      </c>
      <c r="BV248" s="141">
        <v>3046695918</v>
      </c>
      <c r="BW248" s="114" t="s">
        <v>2760</v>
      </c>
      <c r="BX248" s="158" t="s">
        <v>881</v>
      </c>
      <c r="BY248" s="141" t="s">
        <v>119</v>
      </c>
      <c r="BZ248" s="259">
        <v>38338310169</v>
      </c>
      <c r="CA248" s="157" t="s">
        <v>109</v>
      </c>
      <c r="CB248" s="157" t="s">
        <v>109</v>
      </c>
      <c r="CC248" s="157" t="s">
        <v>109</v>
      </c>
      <c r="CD248" s="157" t="s">
        <v>109</v>
      </c>
      <c r="CE248" s="157" t="s">
        <v>109</v>
      </c>
      <c r="CF248" s="157"/>
      <c r="CG248" s="157"/>
      <c r="CH248" s="157"/>
      <c r="CI248" s="157"/>
      <c r="CJ248" s="157"/>
      <c r="CK248" s="157"/>
      <c r="CL248" s="157"/>
      <c r="CM248" s="157" t="s">
        <v>109</v>
      </c>
      <c r="CN248" s="157"/>
      <c r="CO248" s="50"/>
      <c r="CP248" s="50"/>
      <c r="CQ248" s="50"/>
      <c r="CR248" s="50"/>
      <c r="CS248" s="50"/>
      <c r="CT248" s="50"/>
      <c r="CU248" s="50"/>
      <c r="CV248" s="50"/>
      <c r="CW248" s="50"/>
      <c r="CX248" s="50"/>
      <c r="CY248" s="50"/>
      <c r="CZ248" s="50"/>
      <c r="DA248" s="50"/>
      <c r="DB248" s="50"/>
      <c r="DC248" s="50"/>
      <c r="DD248" s="50"/>
      <c r="DE248" s="50"/>
      <c r="DF248" s="50"/>
      <c r="DG248" s="50"/>
      <c r="DH248" s="50"/>
      <c r="DI248" s="50"/>
      <c r="DJ248" s="50"/>
      <c r="DK248" s="50"/>
      <c r="DL248" s="50"/>
      <c r="DM248" s="50"/>
      <c r="DN248" s="50"/>
      <c r="DO248" s="50"/>
      <c r="DP248" s="50"/>
      <c r="DQ248" s="50"/>
      <c r="DR248" s="50"/>
      <c r="DS248" s="50"/>
      <c r="DT248" s="50"/>
      <c r="DU248" s="50"/>
      <c r="DV248" s="50"/>
      <c r="DW248" s="50"/>
      <c r="DX248" s="50"/>
      <c r="DY248" s="50"/>
      <c r="DZ248" s="50"/>
      <c r="EA248" s="50"/>
      <c r="EB248" s="50"/>
      <c r="EC248" s="50"/>
      <c r="ED248" s="50"/>
      <c r="EE248" s="50"/>
      <c r="EF248" s="50"/>
      <c r="EG248" s="50"/>
      <c r="EH248" s="50"/>
      <c r="EI248" s="50"/>
      <c r="EJ248" s="50"/>
      <c r="EK248" s="50"/>
      <c r="EL248" s="50"/>
      <c r="EM248" s="50"/>
      <c r="EN248" s="50"/>
      <c r="EO248" s="50"/>
      <c r="EP248" s="50"/>
      <c r="EQ248" s="50"/>
      <c r="ER248" s="50"/>
      <c r="ES248" s="50"/>
      <c r="ET248" s="50"/>
      <c r="EU248" s="50"/>
      <c r="EV248" s="50"/>
      <c r="EW248" s="50"/>
      <c r="EX248" s="50"/>
      <c r="EY248" s="50"/>
      <c r="EZ248" s="50"/>
      <c r="FA248" s="50"/>
      <c r="FB248" s="50"/>
      <c r="FC248" s="50"/>
      <c r="FD248" s="50"/>
      <c r="FE248" s="50"/>
      <c r="FF248" s="50"/>
      <c r="FG248" s="50"/>
      <c r="FH248" s="50"/>
      <c r="FI248" s="50"/>
      <c r="FJ248" s="50"/>
      <c r="FK248" s="50"/>
      <c r="FL248" s="50"/>
      <c r="FM248" s="50"/>
      <c r="FN248" s="50"/>
      <c r="FO248" s="50"/>
      <c r="FP248" s="50"/>
      <c r="FQ248" s="50"/>
      <c r="FR248" s="50"/>
      <c r="FS248" s="50"/>
      <c r="FT248" s="50"/>
      <c r="FU248" s="50"/>
      <c r="FV248" s="50"/>
      <c r="FW248" s="50"/>
      <c r="FX248" s="50"/>
      <c r="FY248" s="50"/>
      <c r="FZ248" s="50"/>
      <c r="GA248" s="50"/>
      <c r="GB248" s="50"/>
      <c r="GC248" s="50"/>
      <c r="GD248" s="50"/>
      <c r="GE248" s="50"/>
      <c r="GF248" s="50"/>
      <c r="GG248" s="50"/>
      <c r="GH248" s="50"/>
      <c r="GI248" s="50"/>
      <c r="GJ248" s="50"/>
      <c r="GK248" s="50"/>
      <c r="GL248" s="50"/>
      <c r="GM248" s="50"/>
      <c r="GN248" s="50"/>
      <c r="GO248" s="50"/>
      <c r="GP248" s="50"/>
      <c r="GQ248" s="50"/>
      <c r="GR248" s="50"/>
      <c r="GS248" s="50"/>
      <c r="GT248" s="50"/>
      <c r="GU248" s="50"/>
    </row>
    <row r="249" spans="1:10834" s="16" customFormat="1" ht="45.75" customHeight="1">
      <c r="A249" s="589">
        <f>1+A248</f>
        <v>248</v>
      </c>
      <c r="B249" s="151" t="s">
        <v>2761</v>
      </c>
      <c r="C249" s="134" t="s">
        <v>2762</v>
      </c>
      <c r="D249" s="138" t="s">
        <v>179</v>
      </c>
      <c r="E249" s="135">
        <v>45418</v>
      </c>
      <c r="F249" s="136">
        <v>45419</v>
      </c>
      <c r="G249" s="136">
        <v>45571</v>
      </c>
      <c r="H249" s="134" t="s">
        <v>94</v>
      </c>
      <c r="I249" s="139" t="s">
        <v>95</v>
      </c>
      <c r="J249" s="134" t="s">
        <v>2763</v>
      </c>
      <c r="K249" s="251">
        <v>1072714380</v>
      </c>
      <c r="L249" s="134">
        <v>1</v>
      </c>
      <c r="M249" s="252" t="s">
        <v>97</v>
      </c>
      <c r="N249" s="141" t="s">
        <v>98</v>
      </c>
      <c r="O249" s="151" t="s">
        <v>1061</v>
      </c>
      <c r="P249" s="134" t="s">
        <v>2753</v>
      </c>
      <c r="Q249" s="134" t="s">
        <v>897</v>
      </c>
      <c r="R249" s="143">
        <f>+G249-F249</f>
        <v>152</v>
      </c>
      <c r="S249" s="134" t="s">
        <v>2754</v>
      </c>
      <c r="T249" s="253">
        <v>22565000</v>
      </c>
      <c r="U249" s="254" t="s">
        <v>2764</v>
      </c>
      <c r="V249" s="253">
        <f>+T249</f>
        <v>22565000</v>
      </c>
      <c r="W249" s="255" t="s">
        <v>2633</v>
      </c>
      <c r="X249" s="256" t="s">
        <v>473</v>
      </c>
      <c r="Y249" s="314">
        <f>+Z249+AA249+AB249</f>
        <v>22565000</v>
      </c>
      <c r="Z249" s="148">
        <f>+V249</f>
        <v>22565000</v>
      </c>
      <c r="AA249" s="149">
        <v>0</v>
      </c>
      <c r="AB249" s="150">
        <f>+AC249+AD249+AE249+AF249+AG249+AH249+AI249+AJ249</f>
        <v>0</v>
      </c>
      <c r="AC249" s="149">
        <v>0</v>
      </c>
      <c r="AD249" s="149">
        <v>0</v>
      </c>
      <c r="AE249" s="149">
        <v>0</v>
      </c>
      <c r="AF249" s="149">
        <v>0</v>
      </c>
      <c r="AG249" s="149">
        <v>0</v>
      </c>
      <c r="AH249" s="149">
        <v>0</v>
      </c>
      <c r="AI249" s="149">
        <v>0</v>
      </c>
      <c r="AJ249" s="149">
        <v>0</v>
      </c>
      <c r="AK249" s="142" t="s">
        <v>104</v>
      </c>
      <c r="AL249" s="103" t="s">
        <v>2765</v>
      </c>
      <c r="AM249" s="134" t="s">
        <v>2757</v>
      </c>
      <c r="AN249" s="140">
        <v>53910682</v>
      </c>
      <c r="AO249" s="142" t="s">
        <v>108</v>
      </c>
      <c r="AP249" s="134" t="s">
        <v>108</v>
      </c>
      <c r="AQ249" s="257" t="s">
        <v>108</v>
      </c>
      <c r="AR249" s="142" t="s">
        <v>108</v>
      </c>
      <c r="AS249" s="134" t="s">
        <v>578</v>
      </c>
      <c r="AT249" s="142" t="s">
        <v>2766</v>
      </c>
      <c r="AU249" s="142" t="s">
        <v>392</v>
      </c>
      <c r="AV249" s="134"/>
      <c r="AW249" s="134"/>
      <c r="AX249" s="134" t="s">
        <v>578</v>
      </c>
      <c r="AY249" s="134" t="s">
        <v>108</v>
      </c>
      <c r="AZ249" s="156"/>
      <c r="BA249" s="134"/>
      <c r="BB249" s="169"/>
      <c r="BC249" s="156"/>
      <c r="BD249" s="143"/>
      <c r="BE249" s="143"/>
      <c r="BF249" s="143"/>
      <c r="BG249" s="156"/>
      <c r="BH249" s="153">
        <f>T249+BB249</f>
        <v>22565000</v>
      </c>
      <c r="BI249" s="304" t="s">
        <v>135</v>
      </c>
      <c r="BJ249" s="134"/>
      <c r="BK249" s="141" t="s">
        <v>114</v>
      </c>
      <c r="BL249" s="156"/>
      <c r="BM249" s="471" t="s">
        <v>136</v>
      </c>
      <c r="BN249" s="170" t="s">
        <v>964</v>
      </c>
      <c r="BO249" s="141">
        <v>27</v>
      </c>
      <c r="BP249" s="141" t="s">
        <v>108</v>
      </c>
      <c r="BQ249" s="141" t="s">
        <v>108</v>
      </c>
      <c r="BR249" s="141" t="s">
        <v>108</v>
      </c>
      <c r="BS249" s="141" t="s">
        <v>108</v>
      </c>
      <c r="BT249" s="141" t="s">
        <v>108</v>
      </c>
      <c r="BU249" s="166" t="s">
        <v>2767</v>
      </c>
      <c r="BV249" s="141">
        <v>3155621810</v>
      </c>
      <c r="BW249" s="114" t="s">
        <v>2768</v>
      </c>
      <c r="BX249" s="158" t="s">
        <v>1004</v>
      </c>
      <c r="BY249" s="141" t="s">
        <v>119</v>
      </c>
      <c r="BZ249" s="259">
        <v>111690048852</v>
      </c>
      <c r="CA249" s="157" t="s">
        <v>109</v>
      </c>
      <c r="CB249" s="157" t="s">
        <v>109</v>
      </c>
      <c r="CC249" s="157" t="s">
        <v>109</v>
      </c>
      <c r="CD249" s="157" t="s">
        <v>109</v>
      </c>
      <c r="CE249" s="157" t="s">
        <v>109</v>
      </c>
      <c r="CF249" s="157"/>
      <c r="CG249" s="157"/>
      <c r="CH249" s="157"/>
      <c r="CI249" s="157"/>
      <c r="CJ249" s="157"/>
      <c r="CK249" s="157"/>
      <c r="CL249" s="157"/>
      <c r="CM249" s="157" t="s">
        <v>109</v>
      </c>
      <c r="CN249" s="157"/>
      <c r="CO249" s="50"/>
      <c r="CP249" s="50"/>
      <c r="CQ249" s="50"/>
      <c r="CR249" s="50"/>
      <c r="CS249" s="50"/>
      <c r="CT249" s="50"/>
      <c r="CU249" s="50"/>
      <c r="CV249" s="50"/>
      <c r="CW249" s="50"/>
      <c r="CX249" s="50"/>
      <c r="CY249" s="50"/>
      <c r="CZ249" s="50"/>
      <c r="DA249" s="50"/>
      <c r="DB249" s="50"/>
      <c r="DC249" s="50"/>
      <c r="DD249" s="50"/>
      <c r="DE249" s="50"/>
      <c r="DF249" s="50"/>
      <c r="DG249" s="50"/>
      <c r="DH249" s="50"/>
      <c r="DI249" s="50"/>
      <c r="DJ249" s="50"/>
      <c r="DK249" s="50"/>
      <c r="DL249" s="50"/>
      <c r="DM249" s="50"/>
      <c r="DN249" s="50"/>
      <c r="DO249" s="50"/>
      <c r="DP249" s="50"/>
      <c r="DQ249" s="50"/>
      <c r="DR249" s="50"/>
      <c r="DS249" s="50"/>
      <c r="DT249" s="50"/>
      <c r="DU249" s="50"/>
      <c r="DV249" s="50"/>
      <c r="DW249" s="50"/>
      <c r="DX249" s="50"/>
      <c r="DY249" s="50"/>
      <c r="DZ249" s="50"/>
      <c r="EA249" s="50"/>
      <c r="EB249" s="50"/>
      <c r="EC249" s="50"/>
      <c r="ED249" s="50"/>
      <c r="EE249" s="50"/>
      <c r="EF249" s="50"/>
      <c r="EG249" s="50"/>
      <c r="EH249" s="50"/>
      <c r="EI249" s="50"/>
      <c r="EJ249" s="50"/>
      <c r="EK249" s="50"/>
      <c r="EL249" s="50"/>
      <c r="EM249" s="50"/>
      <c r="EN249" s="50"/>
      <c r="EO249" s="50"/>
      <c r="EP249" s="50"/>
      <c r="EQ249" s="50"/>
      <c r="ER249" s="50"/>
      <c r="ES249" s="50"/>
      <c r="ET249" s="50"/>
      <c r="EU249" s="50"/>
      <c r="EV249" s="50"/>
      <c r="EW249" s="50"/>
      <c r="EX249" s="50"/>
      <c r="EY249" s="50"/>
      <c r="EZ249" s="50"/>
      <c r="FA249" s="50"/>
      <c r="FB249" s="50"/>
      <c r="FC249" s="50"/>
      <c r="FD249" s="50"/>
      <c r="FE249" s="50"/>
      <c r="FF249" s="50"/>
      <c r="FG249" s="50"/>
      <c r="FH249" s="50"/>
      <c r="FI249" s="50"/>
      <c r="FJ249" s="50"/>
      <c r="FK249" s="50"/>
      <c r="FL249" s="50"/>
      <c r="FM249" s="50"/>
      <c r="FN249" s="50"/>
      <c r="FO249" s="50"/>
      <c r="FP249" s="50"/>
      <c r="FQ249" s="50"/>
      <c r="FR249" s="50"/>
      <c r="FS249" s="50"/>
      <c r="FT249" s="50"/>
      <c r="FU249" s="50"/>
      <c r="FV249" s="50"/>
      <c r="FW249" s="50"/>
      <c r="FX249" s="50"/>
      <c r="FY249" s="50"/>
      <c r="FZ249" s="50"/>
      <c r="GA249" s="50"/>
      <c r="GB249" s="50"/>
      <c r="GC249" s="50"/>
      <c r="GD249" s="50"/>
      <c r="GE249" s="50"/>
      <c r="GF249" s="50"/>
      <c r="GG249" s="50"/>
      <c r="GH249" s="50"/>
      <c r="GI249" s="50"/>
      <c r="GJ249" s="50"/>
      <c r="GK249" s="50"/>
      <c r="GL249" s="50"/>
      <c r="GM249" s="50"/>
      <c r="GN249" s="50"/>
      <c r="GO249" s="50"/>
      <c r="GP249" s="50"/>
      <c r="GQ249" s="50"/>
      <c r="GR249" s="50"/>
      <c r="GS249" s="50"/>
      <c r="GT249" s="50"/>
      <c r="GU249" s="50"/>
    </row>
    <row r="250" spans="1:10834" s="98" customFormat="1" ht="45.75" customHeight="1">
      <c r="A250" s="589">
        <f>1+A249</f>
        <v>249</v>
      </c>
      <c r="B250" s="87" t="s">
        <v>2769</v>
      </c>
      <c r="C250" s="70" t="s">
        <v>2770</v>
      </c>
      <c r="D250" s="74" t="s">
        <v>425</v>
      </c>
      <c r="E250" s="71">
        <v>45418</v>
      </c>
      <c r="F250" s="72">
        <v>45419</v>
      </c>
      <c r="G250" s="72">
        <v>45479</v>
      </c>
      <c r="H250" s="70" t="s">
        <v>94</v>
      </c>
      <c r="I250" s="75" t="s">
        <v>95</v>
      </c>
      <c r="J250" s="95" t="s">
        <v>2771</v>
      </c>
      <c r="K250" s="122">
        <v>1072709737</v>
      </c>
      <c r="L250" s="70">
        <v>7</v>
      </c>
      <c r="M250" s="111" t="s">
        <v>97</v>
      </c>
      <c r="N250" s="77" t="s">
        <v>98</v>
      </c>
      <c r="O250" s="87" t="s">
        <v>1061</v>
      </c>
      <c r="P250" s="70" t="s">
        <v>2772</v>
      </c>
      <c r="Q250" s="70" t="s">
        <v>1444</v>
      </c>
      <c r="R250" s="79">
        <f>+G250-F250</f>
        <v>60</v>
      </c>
      <c r="S250" s="70" t="s">
        <v>2773</v>
      </c>
      <c r="T250" s="123">
        <v>8800000</v>
      </c>
      <c r="U250" s="124" t="s">
        <v>2774</v>
      </c>
      <c r="V250" s="123">
        <f>+T250</f>
        <v>8800000</v>
      </c>
      <c r="W250" s="125" t="s">
        <v>2633</v>
      </c>
      <c r="X250" s="126" t="s">
        <v>473</v>
      </c>
      <c r="Y250" s="311">
        <f>+Z250+AA250+AB250</f>
        <v>8800000</v>
      </c>
      <c r="Z250" s="84">
        <f>+V250</f>
        <v>8800000</v>
      </c>
      <c r="AA250" s="86">
        <v>0</v>
      </c>
      <c r="AB250" s="85">
        <f>+AC250+AD250+AE250+AF250+AG250+AH250+AI250+AJ250</f>
        <v>0</v>
      </c>
      <c r="AC250" s="86">
        <v>0</v>
      </c>
      <c r="AD250" s="86">
        <v>0</v>
      </c>
      <c r="AE250" s="86">
        <v>0</v>
      </c>
      <c r="AF250" s="86">
        <v>0</v>
      </c>
      <c r="AG250" s="86">
        <v>0</v>
      </c>
      <c r="AH250" s="86">
        <v>0</v>
      </c>
      <c r="AI250" s="86">
        <v>0</v>
      </c>
      <c r="AJ250" s="86">
        <v>0</v>
      </c>
      <c r="AK250" s="78" t="s">
        <v>104</v>
      </c>
      <c r="AL250" s="103" t="s">
        <v>2775</v>
      </c>
      <c r="AM250" s="70" t="s">
        <v>2776</v>
      </c>
      <c r="AN250" s="76">
        <v>1075659001</v>
      </c>
      <c r="AO250" s="78" t="s">
        <v>108</v>
      </c>
      <c r="AP250" s="70" t="s">
        <v>108</v>
      </c>
      <c r="AQ250" s="118" t="s">
        <v>108</v>
      </c>
      <c r="AR250" s="78" t="s">
        <v>108</v>
      </c>
      <c r="AS250" s="70" t="s">
        <v>2766</v>
      </c>
      <c r="AT250" s="78" t="s">
        <v>2766</v>
      </c>
      <c r="AU250" s="78" t="s">
        <v>2766</v>
      </c>
      <c r="AV250" s="70"/>
      <c r="AW250" s="70"/>
      <c r="AX250" s="70" t="s">
        <v>578</v>
      </c>
      <c r="AY250" s="70" t="s">
        <v>108</v>
      </c>
      <c r="AZ250" s="92"/>
      <c r="BA250" s="70"/>
      <c r="BB250" s="100"/>
      <c r="BC250" s="92"/>
      <c r="BD250" s="79"/>
      <c r="BE250" s="79"/>
      <c r="BF250" s="79"/>
      <c r="BG250" s="92"/>
      <c r="BH250" s="90">
        <f>T250+BB250</f>
        <v>8800000</v>
      </c>
      <c r="BI250" s="166" t="s">
        <v>113</v>
      </c>
      <c r="BJ250" s="70"/>
      <c r="BK250" s="77" t="s">
        <v>114</v>
      </c>
      <c r="BL250" s="92"/>
      <c r="BM250" s="468"/>
      <c r="BN250" s="104" t="s">
        <v>964</v>
      </c>
      <c r="BO250" s="77">
        <v>28</v>
      </c>
      <c r="BP250" s="77" t="s">
        <v>108</v>
      </c>
      <c r="BQ250" s="77" t="s">
        <v>108</v>
      </c>
      <c r="BR250" s="77" t="s">
        <v>108</v>
      </c>
      <c r="BS250" s="77" t="s">
        <v>108</v>
      </c>
      <c r="BT250" s="77" t="s">
        <v>108</v>
      </c>
      <c r="BU250" s="105" t="s">
        <v>2777</v>
      </c>
      <c r="BV250" s="77">
        <v>3196650069</v>
      </c>
      <c r="BW250" s="114" t="s">
        <v>2778</v>
      </c>
      <c r="BX250" s="95" t="s">
        <v>1247</v>
      </c>
      <c r="BY250" s="77" t="s">
        <v>119</v>
      </c>
      <c r="BZ250" s="127">
        <v>24074749333</v>
      </c>
      <c r="CA250" s="93" t="s">
        <v>109</v>
      </c>
      <c r="CB250" s="93" t="s">
        <v>109</v>
      </c>
      <c r="CC250" s="93"/>
      <c r="CD250" s="93"/>
      <c r="CE250" s="93"/>
      <c r="CF250" s="93"/>
      <c r="CG250" s="93"/>
      <c r="CH250" s="93"/>
      <c r="CI250" s="93"/>
      <c r="CJ250" s="93"/>
      <c r="CK250" s="93"/>
      <c r="CL250" s="93"/>
      <c r="CM250" s="93" t="s">
        <v>109</v>
      </c>
      <c r="CN250" s="93"/>
      <c r="CO250" s="50"/>
      <c r="CP250" s="50"/>
      <c r="CQ250" s="50"/>
      <c r="CR250" s="50"/>
      <c r="CS250" s="50"/>
      <c r="CT250" s="50"/>
      <c r="CU250" s="50"/>
      <c r="CV250" s="50"/>
      <c r="CW250" s="50"/>
      <c r="CX250" s="50"/>
      <c r="CY250" s="50"/>
      <c r="CZ250" s="50"/>
      <c r="DA250" s="50"/>
      <c r="DB250" s="50"/>
      <c r="DC250" s="50"/>
      <c r="DD250" s="50"/>
      <c r="DE250" s="50"/>
      <c r="DF250" s="50"/>
      <c r="DG250" s="50"/>
      <c r="DH250" s="50"/>
      <c r="DI250" s="50"/>
      <c r="DJ250" s="50"/>
      <c r="DK250" s="50"/>
      <c r="DL250" s="50"/>
      <c r="DM250" s="50"/>
      <c r="DN250" s="50"/>
      <c r="DO250" s="50"/>
      <c r="DP250" s="50"/>
      <c r="DQ250" s="50"/>
      <c r="DR250" s="50"/>
      <c r="DS250" s="50"/>
      <c r="DT250" s="50"/>
      <c r="DU250" s="50"/>
      <c r="DV250" s="50"/>
      <c r="DW250" s="50"/>
      <c r="DX250" s="50"/>
      <c r="DY250" s="50"/>
      <c r="DZ250" s="50"/>
      <c r="EA250" s="50"/>
      <c r="EB250" s="50"/>
      <c r="EC250" s="50"/>
      <c r="ED250" s="50"/>
      <c r="EE250" s="50"/>
      <c r="EF250" s="50"/>
      <c r="EG250" s="50"/>
      <c r="EH250" s="50"/>
      <c r="EI250" s="50"/>
      <c r="EJ250" s="50"/>
      <c r="EK250" s="50"/>
      <c r="EL250" s="50"/>
      <c r="EM250" s="50"/>
      <c r="EN250" s="50"/>
      <c r="EO250" s="50"/>
      <c r="EP250" s="50"/>
      <c r="EQ250" s="50"/>
      <c r="ER250" s="50"/>
      <c r="ES250" s="50"/>
      <c r="ET250" s="50"/>
      <c r="EU250" s="50"/>
      <c r="EV250" s="50"/>
      <c r="EW250" s="50"/>
      <c r="EX250" s="50"/>
      <c r="EY250" s="50"/>
      <c r="EZ250" s="50"/>
      <c r="FA250" s="50"/>
      <c r="FB250" s="50"/>
      <c r="FC250" s="50"/>
      <c r="FD250" s="50"/>
      <c r="FE250" s="50"/>
      <c r="FF250" s="50"/>
      <c r="FG250" s="50"/>
      <c r="FH250" s="50"/>
      <c r="FI250" s="50"/>
      <c r="FJ250" s="50"/>
      <c r="FK250" s="50"/>
      <c r="FL250" s="50"/>
      <c r="FM250" s="50"/>
      <c r="FN250" s="50"/>
      <c r="FO250" s="50"/>
      <c r="FP250" s="50"/>
      <c r="FQ250" s="50"/>
      <c r="FR250" s="50"/>
      <c r="FS250" s="50"/>
      <c r="FT250" s="50"/>
      <c r="FU250" s="50"/>
      <c r="FV250" s="50"/>
      <c r="FW250" s="50"/>
      <c r="FX250" s="50"/>
      <c r="FY250" s="50"/>
      <c r="FZ250" s="50"/>
      <c r="GA250" s="50"/>
      <c r="GB250" s="50"/>
      <c r="GC250" s="50"/>
      <c r="GD250" s="50"/>
      <c r="GE250" s="50"/>
      <c r="GF250" s="50"/>
      <c r="GG250" s="50"/>
      <c r="GH250" s="50"/>
      <c r="GI250" s="50"/>
      <c r="GJ250" s="50"/>
      <c r="GK250" s="50"/>
      <c r="GL250" s="50"/>
      <c r="GM250" s="50"/>
      <c r="GN250" s="50"/>
      <c r="GO250" s="50"/>
      <c r="GP250" s="50"/>
      <c r="GQ250" s="50"/>
      <c r="GR250" s="50"/>
      <c r="GS250" s="50"/>
      <c r="GT250" s="50"/>
      <c r="GU250" s="50"/>
    </row>
    <row r="251" spans="1:10834" s="50" customFormat="1" ht="45.75" customHeight="1">
      <c r="A251" s="589">
        <f>1+A250</f>
        <v>250</v>
      </c>
      <c r="B251" s="151" t="s">
        <v>2779</v>
      </c>
      <c r="C251" s="134" t="s">
        <v>2780</v>
      </c>
      <c r="D251" s="138" t="s">
        <v>451</v>
      </c>
      <c r="E251" s="135">
        <v>45418</v>
      </c>
      <c r="F251" s="136">
        <v>45421</v>
      </c>
      <c r="G251" s="136">
        <v>45510</v>
      </c>
      <c r="H251" s="134" t="s">
        <v>94</v>
      </c>
      <c r="I251" s="139" t="s">
        <v>95</v>
      </c>
      <c r="J251" s="158" t="s">
        <v>2781</v>
      </c>
      <c r="K251" s="251">
        <v>80399530</v>
      </c>
      <c r="L251" s="134">
        <v>6</v>
      </c>
      <c r="M251" s="252" t="s">
        <v>97</v>
      </c>
      <c r="N251" s="141" t="s">
        <v>98</v>
      </c>
      <c r="O251" s="151" t="s">
        <v>1061</v>
      </c>
      <c r="P251" s="134" t="s">
        <v>2782</v>
      </c>
      <c r="Q251" s="134" t="s">
        <v>681</v>
      </c>
      <c r="R251" s="143">
        <f>+G251-F251</f>
        <v>89</v>
      </c>
      <c r="S251" s="134" t="s">
        <v>2783</v>
      </c>
      <c r="T251" s="253">
        <v>20955000</v>
      </c>
      <c r="U251" s="254" t="s">
        <v>2784</v>
      </c>
      <c r="V251" s="253">
        <f>+T251</f>
        <v>20955000</v>
      </c>
      <c r="W251" s="255" t="s">
        <v>2633</v>
      </c>
      <c r="X251" s="256" t="s">
        <v>473</v>
      </c>
      <c r="Y251" s="314">
        <f>+Z251+AA251+AB251</f>
        <v>20955000</v>
      </c>
      <c r="Z251" s="148">
        <f>+V251</f>
        <v>20955000</v>
      </c>
      <c r="AA251" s="149">
        <v>0</v>
      </c>
      <c r="AB251" s="150">
        <f>+AC251+AD251+AE251+AF251+AG251+AH251+AI251+AJ251</f>
        <v>0</v>
      </c>
      <c r="AC251" s="149">
        <v>0</v>
      </c>
      <c r="AD251" s="149">
        <v>0</v>
      </c>
      <c r="AE251" s="149">
        <v>0</v>
      </c>
      <c r="AF251" s="149">
        <v>0</v>
      </c>
      <c r="AG251" s="149">
        <v>0</v>
      </c>
      <c r="AH251" s="149">
        <v>0</v>
      </c>
      <c r="AI251" s="149">
        <v>0</v>
      </c>
      <c r="AJ251" s="149">
        <v>0</v>
      </c>
      <c r="AK251" s="142" t="s">
        <v>104</v>
      </c>
      <c r="AL251" s="103" t="s">
        <v>2785</v>
      </c>
      <c r="AM251" s="134" t="s">
        <v>1785</v>
      </c>
      <c r="AN251" s="140" t="s">
        <v>1786</v>
      </c>
      <c r="AO251" s="142" t="s">
        <v>108</v>
      </c>
      <c r="AP251" s="134" t="s">
        <v>108</v>
      </c>
      <c r="AQ251" s="257" t="s">
        <v>108</v>
      </c>
      <c r="AR251" s="142" t="s">
        <v>108</v>
      </c>
      <c r="AS251" s="134" t="s">
        <v>2766</v>
      </c>
      <c r="AT251" s="142" t="s">
        <v>2766</v>
      </c>
      <c r="AU251" s="142" t="s">
        <v>392</v>
      </c>
      <c r="AV251" s="134"/>
      <c r="AW251" s="134" t="s">
        <v>110</v>
      </c>
      <c r="AX251" s="134" t="s">
        <v>578</v>
      </c>
      <c r="AY251" s="134" t="s">
        <v>108</v>
      </c>
      <c r="AZ251" s="156"/>
      <c r="BA251" s="134"/>
      <c r="BB251" s="169"/>
      <c r="BC251" s="156"/>
      <c r="BD251" s="143"/>
      <c r="BE251" s="143"/>
      <c r="BF251" s="143"/>
      <c r="BG251" s="156"/>
      <c r="BH251" s="153">
        <f>T251+BB251</f>
        <v>20955000</v>
      </c>
      <c r="BI251" s="166" t="s">
        <v>113</v>
      </c>
      <c r="BJ251" s="134"/>
      <c r="BK251" s="141" t="s">
        <v>114</v>
      </c>
      <c r="BL251" s="156"/>
      <c r="BM251" s="468"/>
      <c r="BN251" s="170" t="s">
        <v>917</v>
      </c>
      <c r="BO251" s="141">
        <v>56</v>
      </c>
      <c r="BP251" s="141" t="s">
        <v>578</v>
      </c>
      <c r="BQ251" s="141" t="s">
        <v>108</v>
      </c>
      <c r="BR251" s="141" t="s">
        <v>108</v>
      </c>
      <c r="BS251" s="141" t="s">
        <v>108</v>
      </c>
      <c r="BT251" s="141" t="s">
        <v>108</v>
      </c>
      <c r="BU251" s="166" t="s">
        <v>2786</v>
      </c>
      <c r="BV251" s="141">
        <v>3138268018</v>
      </c>
      <c r="BW251" s="114" t="s">
        <v>2787</v>
      </c>
      <c r="BX251" s="158" t="s">
        <v>1030</v>
      </c>
      <c r="BY251" s="141" t="s">
        <v>119</v>
      </c>
      <c r="BZ251" s="259" t="s">
        <v>2788</v>
      </c>
      <c r="CA251" s="157" t="s">
        <v>109</v>
      </c>
      <c r="CB251" s="157" t="s">
        <v>109</v>
      </c>
      <c r="CC251" s="157" t="s">
        <v>109</v>
      </c>
      <c r="CD251" s="157"/>
      <c r="CE251" s="157"/>
      <c r="CF251" s="157"/>
      <c r="CG251" s="157"/>
      <c r="CH251" s="157"/>
      <c r="CI251" s="157"/>
      <c r="CJ251" s="157"/>
      <c r="CK251" s="157"/>
      <c r="CL251" s="157"/>
      <c r="CM251" s="157" t="s">
        <v>109</v>
      </c>
      <c r="CN251" s="157"/>
    </row>
    <row r="252" spans="1:10834" s="50" customFormat="1" ht="45.75" customHeight="1">
      <c r="A252" s="589">
        <f>1+A251</f>
        <v>251</v>
      </c>
      <c r="B252" s="151" t="s">
        <v>2789</v>
      </c>
      <c r="C252" s="134" t="s">
        <v>2790</v>
      </c>
      <c r="D252" s="138" t="s">
        <v>451</v>
      </c>
      <c r="E252" s="135">
        <v>45418</v>
      </c>
      <c r="F252" s="136">
        <v>45421</v>
      </c>
      <c r="G252" s="136">
        <v>45511</v>
      </c>
      <c r="H252" s="134" t="s">
        <v>94</v>
      </c>
      <c r="I252" s="139" t="s">
        <v>95</v>
      </c>
      <c r="J252" s="158" t="s">
        <v>2791</v>
      </c>
      <c r="K252" s="251">
        <v>79392384</v>
      </c>
      <c r="L252" s="134">
        <v>1</v>
      </c>
      <c r="M252" s="252" t="s">
        <v>97</v>
      </c>
      <c r="N252" s="141" t="s">
        <v>98</v>
      </c>
      <c r="O252" s="151" t="s">
        <v>1061</v>
      </c>
      <c r="P252" s="134" t="s">
        <v>2792</v>
      </c>
      <c r="Q252" s="134" t="s">
        <v>681</v>
      </c>
      <c r="R252" s="143">
        <f>+G252-F252</f>
        <v>90</v>
      </c>
      <c r="S252" s="134" t="s">
        <v>266</v>
      </c>
      <c r="T252" s="253">
        <v>33000000</v>
      </c>
      <c r="U252" s="254" t="s">
        <v>2793</v>
      </c>
      <c r="V252" s="253">
        <f>+T252</f>
        <v>33000000</v>
      </c>
      <c r="W252" s="255" t="s">
        <v>2633</v>
      </c>
      <c r="X252" s="256" t="s">
        <v>473</v>
      </c>
      <c r="Y252" s="314">
        <f>+Z252+AA252+AB252</f>
        <v>33000000</v>
      </c>
      <c r="Z252" s="148">
        <f>+V252</f>
        <v>33000000</v>
      </c>
      <c r="AA252" s="149">
        <v>0</v>
      </c>
      <c r="AB252" s="150">
        <f>+AC252+AD252+AE252+AF252+AG252+AH252+AI252+AJ252</f>
        <v>0</v>
      </c>
      <c r="AC252" s="149">
        <v>0</v>
      </c>
      <c r="AD252" s="149">
        <v>0</v>
      </c>
      <c r="AE252" s="149">
        <v>0</v>
      </c>
      <c r="AF252" s="149">
        <v>0</v>
      </c>
      <c r="AG252" s="149">
        <v>0</v>
      </c>
      <c r="AH252" s="149">
        <v>0</v>
      </c>
      <c r="AI252" s="149">
        <v>0</v>
      </c>
      <c r="AJ252" s="149">
        <v>0</v>
      </c>
      <c r="AK252" s="142" t="s">
        <v>104</v>
      </c>
      <c r="AL252" s="103" t="s">
        <v>2794</v>
      </c>
      <c r="AM252" s="134" t="s">
        <v>459</v>
      </c>
      <c r="AN252" s="140">
        <v>57421677</v>
      </c>
      <c r="AO252" s="142" t="s">
        <v>108</v>
      </c>
      <c r="AP252" s="134" t="s">
        <v>108</v>
      </c>
      <c r="AQ252" s="257" t="s">
        <v>108</v>
      </c>
      <c r="AR252" s="142" t="s">
        <v>108</v>
      </c>
      <c r="AS252" s="134" t="s">
        <v>2766</v>
      </c>
      <c r="AT252" s="142" t="s">
        <v>2766</v>
      </c>
      <c r="AU252" s="142" t="s">
        <v>392</v>
      </c>
      <c r="AV252" s="134"/>
      <c r="AW252" s="134"/>
      <c r="AX252" s="134" t="s">
        <v>578</v>
      </c>
      <c r="AY252" s="134" t="s">
        <v>108</v>
      </c>
      <c r="AZ252" s="156"/>
      <c r="BA252" s="134"/>
      <c r="BB252" s="169"/>
      <c r="BC252" s="156"/>
      <c r="BD252" s="143"/>
      <c r="BE252" s="143"/>
      <c r="BF252" s="143"/>
      <c r="BG252" s="156"/>
      <c r="BH252" s="153">
        <f>T252+BB252</f>
        <v>33000000</v>
      </c>
      <c r="BI252" s="166" t="s">
        <v>113</v>
      </c>
      <c r="BJ252" s="134"/>
      <c r="BK252" s="141" t="s">
        <v>114</v>
      </c>
      <c r="BL252" s="156"/>
      <c r="BM252" s="468"/>
      <c r="BN252" s="170" t="s">
        <v>917</v>
      </c>
      <c r="BO252" s="141">
        <v>57</v>
      </c>
      <c r="BP252" s="141" t="s">
        <v>108</v>
      </c>
      <c r="BQ252" s="141" t="s">
        <v>108</v>
      </c>
      <c r="BR252" s="141" t="s">
        <v>108</v>
      </c>
      <c r="BS252" s="141" t="s">
        <v>108</v>
      </c>
      <c r="BT252" s="141" t="s">
        <v>108</v>
      </c>
      <c r="BU252" s="166" t="s">
        <v>2795</v>
      </c>
      <c r="BV252" s="141">
        <v>7520994</v>
      </c>
      <c r="BW252" s="114" t="s">
        <v>2796</v>
      </c>
      <c r="BX252" s="158" t="s">
        <v>881</v>
      </c>
      <c r="BY252" s="141" t="s">
        <v>119</v>
      </c>
      <c r="BZ252" s="259">
        <v>20437000133</v>
      </c>
      <c r="CA252" s="157" t="s">
        <v>109</v>
      </c>
      <c r="CB252" s="157" t="s">
        <v>109</v>
      </c>
      <c r="CC252" s="157" t="s">
        <v>109</v>
      </c>
      <c r="CD252" s="157"/>
      <c r="CE252" s="157"/>
      <c r="CF252" s="157"/>
      <c r="CG252" s="157"/>
      <c r="CH252" s="157"/>
      <c r="CI252" s="157"/>
      <c r="CJ252" s="157"/>
      <c r="CK252" s="157"/>
      <c r="CL252" s="157"/>
      <c r="CM252" s="157" t="s">
        <v>109</v>
      </c>
      <c r="CN252" s="157"/>
    </row>
    <row r="253" spans="1:10834" s="50" customFormat="1" ht="45.75" customHeight="1">
      <c r="A253" s="589">
        <f>1+A252</f>
        <v>252</v>
      </c>
      <c r="B253" s="87" t="s">
        <v>2797</v>
      </c>
      <c r="C253" s="70" t="s">
        <v>2798</v>
      </c>
      <c r="D253" s="74" t="s">
        <v>451</v>
      </c>
      <c r="E253" s="71">
        <v>45418</v>
      </c>
      <c r="F253" s="72">
        <v>45420</v>
      </c>
      <c r="G253" s="72">
        <v>45509</v>
      </c>
      <c r="H253" s="70" t="s">
        <v>94</v>
      </c>
      <c r="I253" s="75" t="s">
        <v>95</v>
      </c>
      <c r="J253" s="95" t="s">
        <v>2799</v>
      </c>
      <c r="K253" s="122">
        <v>1007635578</v>
      </c>
      <c r="L253" s="70">
        <v>7</v>
      </c>
      <c r="M253" s="111" t="s">
        <v>97</v>
      </c>
      <c r="N253" s="77" t="s">
        <v>98</v>
      </c>
      <c r="O253" s="87" t="s">
        <v>993</v>
      </c>
      <c r="P253" s="70" t="s">
        <v>2800</v>
      </c>
      <c r="Q253" s="70" t="s">
        <v>681</v>
      </c>
      <c r="R253" s="79">
        <f>+G253-F253</f>
        <v>89</v>
      </c>
      <c r="S253" s="70" t="s">
        <v>1900</v>
      </c>
      <c r="T253" s="123">
        <v>15000000</v>
      </c>
      <c r="U253" s="124" t="s">
        <v>2801</v>
      </c>
      <c r="V253" s="123">
        <f>+T253</f>
        <v>15000000</v>
      </c>
      <c r="W253" s="125" t="s">
        <v>2633</v>
      </c>
      <c r="X253" s="126" t="s">
        <v>473</v>
      </c>
      <c r="Y253" s="311">
        <f>+Z253+AA253+AB253</f>
        <v>15000000</v>
      </c>
      <c r="Z253" s="84">
        <f>+V253</f>
        <v>15000000</v>
      </c>
      <c r="AA253" s="86">
        <v>0</v>
      </c>
      <c r="AB253" s="85">
        <f>+AC253+AD253+AE253+AF253+AG253+AH253+AI253+AJ253</f>
        <v>0</v>
      </c>
      <c r="AC253" s="86">
        <v>0</v>
      </c>
      <c r="AD253" s="86">
        <v>0</v>
      </c>
      <c r="AE253" s="86">
        <v>0</v>
      </c>
      <c r="AF253" s="86">
        <v>0</v>
      </c>
      <c r="AG253" s="86">
        <v>0</v>
      </c>
      <c r="AH253" s="86">
        <v>0</v>
      </c>
      <c r="AI253" s="86">
        <v>0</v>
      </c>
      <c r="AJ253" s="86">
        <v>0</v>
      </c>
      <c r="AK253" s="78" t="s">
        <v>104</v>
      </c>
      <c r="AL253" s="103" t="s">
        <v>2802</v>
      </c>
      <c r="AM253" s="70" t="s">
        <v>459</v>
      </c>
      <c r="AN253" s="76">
        <v>57421677</v>
      </c>
      <c r="AO253" s="78" t="s">
        <v>108</v>
      </c>
      <c r="AP253" s="70" t="s">
        <v>108</v>
      </c>
      <c r="AQ253" s="118" t="s">
        <v>108</v>
      </c>
      <c r="AR253" s="78" t="s">
        <v>108</v>
      </c>
      <c r="AS253" s="70" t="s">
        <v>578</v>
      </c>
      <c r="AT253" s="78" t="s">
        <v>2766</v>
      </c>
      <c r="AU253" s="78" t="s">
        <v>392</v>
      </c>
      <c r="AV253" s="70"/>
      <c r="AW253" s="70"/>
      <c r="AX253" s="70" t="s">
        <v>578</v>
      </c>
      <c r="AY253" s="70" t="s">
        <v>108</v>
      </c>
      <c r="AZ253" s="92"/>
      <c r="BA253" s="70"/>
      <c r="BB253" s="100"/>
      <c r="BC253" s="92"/>
      <c r="BD253" s="79"/>
      <c r="BE253" s="79"/>
      <c r="BF253" s="79"/>
      <c r="BG253" s="92"/>
      <c r="BH253" s="90">
        <f>T253+BB253</f>
        <v>15000000</v>
      </c>
      <c r="BI253" s="166" t="s">
        <v>113</v>
      </c>
      <c r="BJ253" s="70"/>
      <c r="BK253" s="77" t="s">
        <v>114</v>
      </c>
      <c r="BL253" s="92"/>
      <c r="BM253" s="468"/>
      <c r="BN253" s="104" t="s">
        <v>964</v>
      </c>
      <c r="BO253" s="77">
        <v>24</v>
      </c>
      <c r="BP253" s="77" t="s">
        <v>108</v>
      </c>
      <c r="BQ253" s="77" t="s">
        <v>108</v>
      </c>
      <c r="BR253" s="77" t="s">
        <v>108</v>
      </c>
      <c r="BS253" s="77" t="s">
        <v>108</v>
      </c>
      <c r="BT253" s="77" t="s">
        <v>108</v>
      </c>
      <c r="BU253" s="105" t="s">
        <v>2803</v>
      </c>
      <c r="BV253" s="77">
        <v>3143050918</v>
      </c>
      <c r="BW253" s="114" t="s">
        <v>2804</v>
      </c>
      <c r="BX253" s="95" t="s">
        <v>2805</v>
      </c>
      <c r="BY253" s="77" t="s">
        <v>119</v>
      </c>
      <c r="BZ253" s="127">
        <v>175074840</v>
      </c>
      <c r="CA253" s="93" t="s">
        <v>109</v>
      </c>
      <c r="CB253" s="93" t="s">
        <v>109</v>
      </c>
      <c r="CC253" s="93" t="s">
        <v>109</v>
      </c>
      <c r="CD253" s="93"/>
      <c r="CE253" s="93"/>
      <c r="CF253" s="93"/>
      <c r="CG253" s="93"/>
      <c r="CH253" s="93"/>
      <c r="CI253" s="93"/>
      <c r="CJ253" s="93"/>
      <c r="CK253" s="93"/>
      <c r="CL253" s="93"/>
      <c r="CM253" s="93" t="s">
        <v>109</v>
      </c>
      <c r="CN253" s="93"/>
    </row>
    <row r="254" spans="1:10834" s="16" customFormat="1" ht="45.75" customHeight="1">
      <c r="A254" s="571">
        <f>1+A253</f>
        <v>253</v>
      </c>
      <c r="B254" s="402" t="s">
        <v>2806</v>
      </c>
      <c r="C254" s="201" t="s">
        <v>2807</v>
      </c>
      <c r="D254" s="205" t="s">
        <v>93</v>
      </c>
      <c r="E254" s="202">
        <v>45418</v>
      </c>
      <c r="F254" s="203">
        <v>45419</v>
      </c>
      <c r="G254" s="203">
        <v>45647</v>
      </c>
      <c r="H254" s="201" t="s">
        <v>94</v>
      </c>
      <c r="I254" s="206" t="s">
        <v>95</v>
      </c>
      <c r="J254" s="201" t="s">
        <v>2808</v>
      </c>
      <c r="K254" s="271">
        <v>1072657178</v>
      </c>
      <c r="L254" s="201">
        <v>5</v>
      </c>
      <c r="M254" s="272" t="s">
        <v>97</v>
      </c>
      <c r="N254" s="208" t="s">
        <v>98</v>
      </c>
      <c r="O254" s="218" t="s">
        <v>1061</v>
      </c>
      <c r="P254" s="201" t="s">
        <v>2809</v>
      </c>
      <c r="Q254" s="201" t="s">
        <v>2409</v>
      </c>
      <c r="R254" s="210">
        <f>+G254-F254</f>
        <v>228</v>
      </c>
      <c r="S254" s="201" t="s">
        <v>2410</v>
      </c>
      <c r="T254" s="273">
        <v>60000000</v>
      </c>
      <c r="U254" s="274" t="s">
        <v>2810</v>
      </c>
      <c r="V254" s="273">
        <f>+T254</f>
        <v>60000000</v>
      </c>
      <c r="W254" s="275" t="s">
        <v>2633</v>
      </c>
      <c r="X254" s="276" t="s">
        <v>473</v>
      </c>
      <c r="Y254" s="313">
        <f>+Z254+AA254+AB254</f>
        <v>60000000</v>
      </c>
      <c r="Z254" s="215">
        <f>+V254</f>
        <v>60000000</v>
      </c>
      <c r="AA254" s="216">
        <v>0</v>
      </c>
      <c r="AB254" s="217">
        <f>+AC254+AD254+AE254+AF254+AG254+AH254+AI254+AJ254</f>
        <v>0</v>
      </c>
      <c r="AC254" s="216">
        <v>0</v>
      </c>
      <c r="AD254" s="216">
        <v>0</v>
      </c>
      <c r="AE254" s="216">
        <v>0</v>
      </c>
      <c r="AF254" s="216">
        <v>0</v>
      </c>
      <c r="AG254" s="216">
        <v>0</v>
      </c>
      <c r="AH254" s="216">
        <v>0</v>
      </c>
      <c r="AI254" s="216">
        <v>0</v>
      </c>
      <c r="AJ254" s="216">
        <v>0</v>
      </c>
      <c r="AK254" s="209" t="s">
        <v>104</v>
      </c>
      <c r="AL254" s="191" t="s">
        <v>2811</v>
      </c>
      <c r="AM254" s="201" t="s">
        <v>499</v>
      </c>
      <c r="AN254" s="207">
        <v>35196851</v>
      </c>
      <c r="AO254" s="209" t="s">
        <v>108</v>
      </c>
      <c r="AP254" s="201" t="s">
        <v>108</v>
      </c>
      <c r="AQ254" s="277" t="s">
        <v>108</v>
      </c>
      <c r="AR254" s="209" t="s">
        <v>108</v>
      </c>
      <c r="AS254" s="201" t="s">
        <v>578</v>
      </c>
      <c r="AT254" s="209" t="s">
        <v>578</v>
      </c>
      <c r="AU254" s="209" t="s">
        <v>392</v>
      </c>
      <c r="AV254" s="201"/>
      <c r="AW254" s="201"/>
      <c r="AX254" s="201" t="s">
        <v>578</v>
      </c>
      <c r="AY254" s="201" t="s">
        <v>108</v>
      </c>
      <c r="AZ254" s="240"/>
      <c r="BA254" s="201"/>
      <c r="BB254" s="241"/>
      <c r="BC254" s="240"/>
      <c r="BD254" s="210"/>
      <c r="BE254" s="210"/>
      <c r="BF254" s="210"/>
      <c r="BG254" s="240"/>
      <c r="BH254" s="221">
        <f>T254+BB254</f>
        <v>60000000</v>
      </c>
      <c r="BI254" s="304" t="s">
        <v>135</v>
      </c>
      <c r="BJ254" s="201"/>
      <c r="BK254" s="208" t="s">
        <v>114</v>
      </c>
      <c r="BL254" s="240"/>
      <c r="BM254" s="464" t="s">
        <v>136</v>
      </c>
      <c r="BN254" s="285" t="s">
        <v>964</v>
      </c>
      <c r="BO254" s="261">
        <v>33</v>
      </c>
      <c r="BP254" s="261" t="s">
        <v>108</v>
      </c>
      <c r="BQ254" s="261" t="s">
        <v>108</v>
      </c>
      <c r="BR254" s="261" t="s">
        <v>108</v>
      </c>
      <c r="BS254" s="261" t="s">
        <v>108</v>
      </c>
      <c r="BT254" s="261" t="s">
        <v>108</v>
      </c>
      <c r="BU254" s="286" t="s">
        <v>2812</v>
      </c>
      <c r="BV254" s="261">
        <v>3001049234</v>
      </c>
      <c r="BW254" s="65" t="s">
        <v>2813</v>
      </c>
      <c r="BX254" s="287" t="s">
        <v>881</v>
      </c>
      <c r="BY254" s="261" t="s">
        <v>119</v>
      </c>
      <c r="BZ254" s="302">
        <v>69021294519</v>
      </c>
      <c r="CA254" s="223" t="s">
        <v>109</v>
      </c>
      <c r="CB254" s="250" t="s">
        <v>109</v>
      </c>
      <c r="CC254" s="223" t="s">
        <v>109</v>
      </c>
      <c r="CD254" s="223" t="s">
        <v>109</v>
      </c>
      <c r="CE254" s="223" t="s">
        <v>109</v>
      </c>
      <c r="CF254" s="223" t="s">
        <v>109</v>
      </c>
      <c r="CG254" s="223" t="s">
        <v>109</v>
      </c>
      <c r="CH254" s="223" t="s">
        <v>109</v>
      </c>
      <c r="CI254" s="223"/>
      <c r="CJ254" s="223"/>
      <c r="CK254" s="223"/>
      <c r="CL254" s="223"/>
      <c r="CM254" s="303"/>
      <c r="CN254" s="223"/>
      <c r="CO254" s="50"/>
      <c r="CP254" s="50"/>
      <c r="CQ254" s="50"/>
      <c r="CR254" s="50"/>
      <c r="CS254" s="50"/>
      <c r="CT254" s="50"/>
      <c r="CU254" s="50"/>
      <c r="CV254" s="50"/>
      <c r="CW254" s="50"/>
      <c r="CX254" s="50"/>
      <c r="CY254" s="50"/>
      <c r="CZ254" s="50"/>
      <c r="DA254" s="50"/>
      <c r="DB254" s="50"/>
      <c r="DC254" s="50"/>
      <c r="DD254" s="50"/>
      <c r="DE254" s="50"/>
      <c r="DF254" s="50"/>
      <c r="DG254" s="50"/>
      <c r="DH254" s="50"/>
      <c r="DI254" s="50"/>
      <c r="DJ254" s="50"/>
      <c r="DK254" s="50"/>
      <c r="DL254" s="50"/>
      <c r="DM254" s="50"/>
      <c r="DN254" s="50"/>
      <c r="DO254" s="50"/>
      <c r="DP254" s="50"/>
      <c r="DQ254" s="50"/>
      <c r="DR254" s="50"/>
      <c r="DS254" s="50"/>
      <c r="DT254" s="50"/>
      <c r="DU254" s="50"/>
      <c r="DV254" s="50"/>
      <c r="DW254" s="50"/>
      <c r="DX254" s="50"/>
      <c r="DY254" s="50"/>
      <c r="DZ254" s="50"/>
      <c r="EA254" s="50"/>
      <c r="EB254" s="50"/>
      <c r="EC254" s="50"/>
      <c r="ED254" s="50"/>
      <c r="EE254" s="50"/>
      <c r="EF254" s="50"/>
      <c r="EG254" s="50"/>
      <c r="EH254" s="50"/>
      <c r="EI254" s="50"/>
      <c r="EJ254" s="50"/>
      <c r="EK254" s="50"/>
      <c r="EL254" s="50"/>
      <c r="EM254" s="50"/>
      <c r="EN254" s="50"/>
      <c r="EO254" s="50"/>
      <c r="EP254" s="50"/>
      <c r="EQ254" s="50"/>
      <c r="ER254" s="50"/>
      <c r="ES254" s="50"/>
      <c r="ET254" s="50"/>
      <c r="EU254" s="50"/>
      <c r="EV254" s="50"/>
      <c r="EW254" s="50"/>
      <c r="EX254" s="50"/>
      <c r="EY254" s="50"/>
      <c r="EZ254" s="50"/>
      <c r="FA254" s="50"/>
      <c r="FB254" s="50"/>
      <c r="FC254" s="50"/>
      <c r="FD254" s="50"/>
      <c r="FE254" s="50"/>
      <c r="FF254" s="50"/>
      <c r="FG254" s="50"/>
      <c r="FH254" s="50"/>
      <c r="FI254" s="50"/>
      <c r="FJ254" s="50"/>
      <c r="FK254" s="50"/>
      <c r="FL254" s="50"/>
      <c r="FM254" s="50"/>
      <c r="FN254" s="50"/>
      <c r="FO254" s="50"/>
      <c r="FP254" s="50"/>
      <c r="FQ254" s="50"/>
      <c r="FR254" s="50"/>
      <c r="FS254" s="50"/>
      <c r="FT254" s="50"/>
      <c r="FU254" s="50"/>
      <c r="FV254" s="50"/>
      <c r="FW254" s="50"/>
      <c r="FX254" s="50"/>
      <c r="FY254" s="50"/>
      <c r="FZ254" s="50"/>
      <c r="GA254" s="50"/>
      <c r="GB254" s="50"/>
      <c r="GC254" s="50"/>
      <c r="GD254" s="50"/>
      <c r="GE254" s="50"/>
      <c r="GF254" s="50"/>
      <c r="GG254" s="50"/>
      <c r="GH254" s="50"/>
      <c r="GI254" s="50"/>
      <c r="GJ254" s="50"/>
      <c r="GK254" s="50"/>
      <c r="GL254" s="50"/>
      <c r="GM254" s="50"/>
      <c r="GN254" s="50"/>
      <c r="GO254" s="50"/>
      <c r="GP254" s="50"/>
      <c r="GQ254" s="50"/>
      <c r="GR254" s="50"/>
      <c r="GS254" s="50"/>
      <c r="GT254" s="50"/>
      <c r="GU254" s="50"/>
    </row>
    <row r="255" spans="1:10834" s="50" customFormat="1" ht="45.75" customHeight="1">
      <c r="A255" s="589">
        <f>1+A254</f>
        <v>254</v>
      </c>
      <c r="B255" s="87" t="s">
        <v>2814</v>
      </c>
      <c r="C255" s="70" t="s">
        <v>2815</v>
      </c>
      <c r="D255" s="74" t="s">
        <v>93</v>
      </c>
      <c r="E255" s="71">
        <v>45418</v>
      </c>
      <c r="F255" s="72">
        <v>45419</v>
      </c>
      <c r="G255" s="72">
        <v>45480</v>
      </c>
      <c r="H255" s="70" t="s">
        <v>94</v>
      </c>
      <c r="I255" s="75" t="s">
        <v>95</v>
      </c>
      <c r="J255" s="70" t="s">
        <v>2816</v>
      </c>
      <c r="K255" s="122">
        <v>900196503</v>
      </c>
      <c r="L255" s="70">
        <v>9</v>
      </c>
      <c r="M255" s="111" t="s">
        <v>926</v>
      </c>
      <c r="N255" s="77" t="s">
        <v>98</v>
      </c>
      <c r="O255" s="87" t="s">
        <v>168</v>
      </c>
      <c r="P255" s="70" t="s">
        <v>2817</v>
      </c>
      <c r="Q255" s="70" t="s">
        <v>2818</v>
      </c>
      <c r="R255" s="79">
        <f>+G255-F255</f>
        <v>61</v>
      </c>
      <c r="S255" s="70" t="s">
        <v>2819</v>
      </c>
      <c r="T255" s="123">
        <v>18206048</v>
      </c>
      <c r="U255" s="124" t="s">
        <v>2820</v>
      </c>
      <c r="V255" s="123">
        <f>+T255</f>
        <v>18206048</v>
      </c>
      <c r="W255" s="125" t="s">
        <v>2821</v>
      </c>
      <c r="X255" s="126" t="s">
        <v>473</v>
      </c>
      <c r="Y255" s="311">
        <f>+Z255+AA255+AB255</f>
        <v>18206048</v>
      </c>
      <c r="Z255" s="84">
        <f>+V255</f>
        <v>18206048</v>
      </c>
      <c r="AA255" s="86">
        <v>0</v>
      </c>
      <c r="AB255" s="85">
        <f>+AC255+AD255+AE255+AF255+AG255+AH255+AI255+AJ255</f>
        <v>0</v>
      </c>
      <c r="AC255" s="86">
        <v>0</v>
      </c>
      <c r="AD255" s="86">
        <v>0</v>
      </c>
      <c r="AE255" s="86">
        <v>0</v>
      </c>
      <c r="AF255" s="86">
        <v>0</v>
      </c>
      <c r="AG255" s="86">
        <v>0</v>
      </c>
      <c r="AH255" s="86">
        <v>0</v>
      </c>
      <c r="AI255" s="86">
        <v>0</v>
      </c>
      <c r="AJ255" s="86">
        <v>0</v>
      </c>
      <c r="AK255" s="78" t="s">
        <v>104</v>
      </c>
      <c r="AL255" s="103" t="s">
        <v>2822</v>
      </c>
      <c r="AM255" s="70" t="s">
        <v>200</v>
      </c>
      <c r="AN255" s="76">
        <v>11411633</v>
      </c>
      <c r="AO255" s="78" t="s">
        <v>2823</v>
      </c>
      <c r="AP255" s="70" t="s">
        <v>2615</v>
      </c>
      <c r="AQ255" s="118">
        <v>45422</v>
      </c>
      <c r="AR255" s="78" t="s">
        <v>2824</v>
      </c>
      <c r="AS255" s="70" t="s">
        <v>108</v>
      </c>
      <c r="AT255" s="78" t="s">
        <v>578</v>
      </c>
      <c r="AU255" s="78" t="s">
        <v>392</v>
      </c>
      <c r="AV255" s="70"/>
      <c r="AW255" s="70"/>
      <c r="AX255" s="70" t="s">
        <v>578</v>
      </c>
      <c r="AY255" s="70" t="s">
        <v>108</v>
      </c>
      <c r="AZ255" s="92"/>
      <c r="BA255" s="70"/>
      <c r="BB255" s="100"/>
      <c r="BC255" s="92"/>
      <c r="BD255" s="79"/>
      <c r="BE255" s="79"/>
      <c r="BF255" s="79"/>
      <c r="BG255" s="92"/>
      <c r="BH255" s="90">
        <f>T255+BB255</f>
        <v>18206048</v>
      </c>
      <c r="BI255" s="304" t="s">
        <v>135</v>
      </c>
      <c r="BJ255" s="70"/>
      <c r="BK255" s="77" t="s">
        <v>114</v>
      </c>
      <c r="BL255" s="92"/>
      <c r="BM255" s="464" t="s">
        <v>136</v>
      </c>
      <c r="BN255" s="104" t="s">
        <v>108</v>
      </c>
      <c r="BO255" s="77" t="s">
        <v>108</v>
      </c>
      <c r="BP255" s="77" t="s">
        <v>108</v>
      </c>
      <c r="BQ255" s="77" t="s">
        <v>108</v>
      </c>
      <c r="BR255" s="77" t="s">
        <v>108</v>
      </c>
      <c r="BS255" s="77" t="s">
        <v>108</v>
      </c>
      <c r="BT255" s="77" t="s">
        <v>108</v>
      </c>
      <c r="BU255" s="105" t="s">
        <v>2825</v>
      </c>
      <c r="BV255" s="77" t="s">
        <v>2826</v>
      </c>
      <c r="BW255" s="114" t="s">
        <v>2827</v>
      </c>
      <c r="BX255" s="95" t="s">
        <v>839</v>
      </c>
      <c r="BY255" s="77" t="s">
        <v>907</v>
      </c>
      <c r="BZ255" s="127">
        <v>457069988337</v>
      </c>
      <c r="CA255" s="93" t="s">
        <v>109</v>
      </c>
      <c r="CB255" s="93"/>
      <c r="CC255" s="93"/>
      <c r="CD255" s="93"/>
      <c r="CE255" s="93"/>
      <c r="CF255" s="93"/>
      <c r="CG255" s="93"/>
      <c r="CH255" s="93"/>
      <c r="CI255" s="93"/>
      <c r="CJ255" s="93"/>
      <c r="CK255" s="93"/>
      <c r="CL255" s="93"/>
      <c r="CM255" s="93" t="s">
        <v>109</v>
      </c>
      <c r="CN255" s="93"/>
    </row>
    <row r="256" spans="1:10834" s="50" customFormat="1" ht="45.75" customHeight="1">
      <c r="A256" s="589">
        <f>1+A255</f>
        <v>255</v>
      </c>
      <c r="B256" s="87" t="s">
        <v>2828</v>
      </c>
      <c r="C256" s="70" t="s">
        <v>2829</v>
      </c>
      <c r="D256" s="74" t="s">
        <v>451</v>
      </c>
      <c r="E256" s="71">
        <v>45418</v>
      </c>
      <c r="F256" s="72">
        <v>45421</v>
      </c>
      <c r="G256" s="72">
        <v>45510</v>
      </c>
      <c r="H256" s="70" t="s">
        <v>94</v>
      </c>
      <c r="I256" s="75" t="s">
        <v>180</v>
      </c>
      <c r="J256" s="95" t="s">
        <v>2830</v>
      </c>
      <c r="K256" s="122">
        <v>80397937</v>
      </c>
      <c r="L256" s="70">
        <v>0</v>
      </c>
      <c r="M256" s="111" t="s">
        <v>97</v>
      </c>
      <c r="N256" s="77" t="s">
        <v>98</v>
      </c>
      <c r="O256" s="87" t="s">
        <v>783</v>
      </c>
      <c r="P256" s="70" t="s">
        <v>1982</v>
      </c>
      <c r="Q256" s="70" t="s">
        <v>681</v>
      </c>
      <c r="R256" s="79">
        <f>+G256-F256</f>
        <v>89</v>
      </c>
      <c r="S256" s="70" t="s">
        <v>800</v>
      </c>
      <c r="T256" s="123">
        <v>11400000</v>
      </c>
      <c r="U256" s="124" t="s">
        <v>2831</v>
      </c>
      <c r="V256" s="123">
        <f>+T256</f>
        <v>11400000</v>
      </c>
      <c r="W256" s="125" t="s">
        <v>2821</v>
      </c>
      <c r="X256" s="126" t="s">
        <v>473</v>
      </c>
      <c r="Y256" s="311">
        <f>+Z256+AA256+AB256</f>
        <v>11400000</v>
      </c>
      <c r="Z256" s="84">
        <f>+V256</f>
        <v>11400000</v>
      </c>
      <c r="AA256" s="86">
        <v>0</v>
      </c>
      <c r="AB256" s="85">
        <f>+AC256+AD256+AE256+AF256+AG256+AH256+AI256+AJ256</f>
        <v>0</v>
      </c>
      <c r="AC256" s="86">
        <v>0</v>
      </c>
      <c r="AD256" s="86">
        <v>0</v>
      </c>
      <c r="AE256" s="86">
        <v>0</v>
      </c>
      <c r="AF256" s="86">
        <v>0</v>
      </c>
      <c r="AG256" s="86">
        <v>0</v>
      </c>
      <c r="AH256" s="86">
        <v>0</v>
      </c>
      <c r="AI256" s="86">
        <v>0</v>
      </c>
      <c r="AJ256" s="86">
        <v>0</v>
      </c>
      <c r="AK256" s="78" t="s">
        <v>104</v>
      </c>
      <c r="AL256" s="103" t="s">
        <v>2832</v>
      </c>
      <c r="AM256" s="70" t="s">
        <v>459</v>
      </c>
      <c r="AN256" s="76">
        <v>57421677</v>
      </c>
      <c r="AO256" s="78" t="s">
        <v>108</v>
      </c>
      <c r="AP256" s="70" t="s">
        <v>108</v>
      </c>
      <c r="AQ256" s="118" t="s">
        <v>108</v>
      </c>
      <c r="AR256" s="78" t="s">
        <v>108</v>
      </c>
      <c r="AS256" s="70" t="s">
        <v>578</v>
      </c>
      <c r="AT256" s="78" t="s">
        <v>578</v>
      </c>
      <c r="AU256" s="78" t="s">
        <v>392</v>
      </c>
      <c r="AV256" s="70"/>
      <c r="AW256" s="70"/>
      <c r="AX256" s="70" t="s">
        <v>578</v>
      </c>
      <c r="AY256" s="70" t="s">
        <v>108</v>
      </c>
      <c r="AZ256" s="92"/>
      <c r="BA256" s="70"/>
      <c r="BB256" s="100"/>
      <c r="BC256" s="92"/>
      <c r="BD256" s="79"/>
      <c r="BE256" s="79"/>
      <c r="BF256" s="79"/>
      <c r="BG256" s="92"/>
      <c r="BH256" s="90">
        <f>T256+BB256</f>
        <v>11400000</v>
      </c>
      <c r="BI256" s="166" t="s">
        <v>113</v>
      </c>
      <c r="BJ256" s="70"/>
      <c r="BK256" s="77" t="s">
        <v>114</v>
      </c>
      <c r="BL256" s="92"/>
      <c r="BM256" s="468"/>
      <c r="BN256" s="104" t="s">
        <v>917</v>
      </c>
      <c r="BO256" s="77">
        <v>61</v>
      </c>
      <c r="BP256" s="77" t="s">
        <v>578</v>
      </c>
      <c r="BQ256" s="77" t="s">
        <v>108</v>
      </c>
      <c r="BR256" s="77" t="s">
        <v>108</v>
      </c>
      <c r="BS256" s="77" t="s">
        <v>108</v>
      </c>
      <c r="BT256" s="77" t="s">
        <v>108</v>
      </c>
      <c r="BU256" s="105" t="s">
        <v>2833</v>
      </c>
      <c r="BV256" s="77">
        <v>3102052622</v>
      </c>
      <c r="BW256" s="114" t="s">
        <v>2834</v>
      </c>
      <c r="BX256" s="95" t="s">
        <v>304</v>
      </c>
      <c r="BY256" s="77" t="s">
        <v>119</v>
      </c>
      <c r="BZ256" s="127">
        <v>264229386</v>
      </c>
      <c r="CA256" s="93" t="s">
        <v>109</v>
      </c>
      <c r="CB256" s="93" t="s">
        <v>109</v>
      </c>
      <c r="CC256" s="93" t="s">
        <v>109</v>
      </c>
      <c r="CD256" s="93"/>
      <c r="CE256" s="93"/>
      <c r="CF256" s="93"/>
      <c r="CG256" s="93"/>
      <c r="CH256" s="93"/>
      <c r="CI256" s="93"/>
      <c r="CJ256" s="93"/>
      <c r="CK256" s="93"/>
      <c r="CL256" s="93"/>
      <c r="CM256" s="93" t="s">
        <v>109</v>
      </c>
      <c r="CN256" s="93"/>
    </row>
    <row r="257" spans="1:9646" s="50" customFormat="1" ht="45.75" customHeight="1">
      <c r="A257" s="589">
        <f>1+A256</f>
        <v>256</v>
      </c>
      <c r="B257" s="87" t="s">
        <v>2835</v>
      </c>
      <c r="C257" s="70" t="s">
        <v>2836</v>
      </c>
      <c r="D257" s="74" t="s">
        <v>340</v>
      </c>
      <c r="E257" s="71">
        <v>45418</v>
      </c>
      <c r="F257" s="72">
        <v>45420</v>
      </c>
      <c r="G257" s="72">
        <v>45526</v>
      </c>
      <c r="H257" s="70" t="s">
        <v>94</v>
      </c>
      <c r="I257" s="75" t="s">
        <v>95</v>
      </c>
      <c r="J257" s="70" t="s">
        <v>2837</v>
      </c>
      <c r="K257" s="122">
        <v>35474560</v>
      </c>
      <c r="L257" s="70">
        <v>4</v>
      </c>
      <c r="M257" s="111" t="s">
        <v>97</v>
      </c>
      <c r="N257" s="77" t="s">
        <v>98</v>
      </c>
      <c r="O257" s="87" t="s">
        <v>427</v>
      </c>
      <c r="P257" s="70" t="s">
        <v>2838</v>
      </c>
      <c r="Q257" s="70" t="s">
        <v>2839</v>
      </c>
      <c r="R257" s="79">
        <f>+G257-F257</f>
        <v>106</v>
      </c>
      <c r="S257" s="70" t="s">
        <v>2651</v>
      </c>
      <c r="T257" s="123">
        <v>15750000</v>
      </c>
      <c r="U257" s="124" t="s">
        <v>2840</v>
      </c>
      <c r="V257" s="123">
        <f>+T257</f>
        <v>15750000</v>
      </c>
      <c r="W257" s="125" t="s">
        <v>2821</v>
      </c>
      <c r="X257" s="126" t="s">
        <v>2653</v>
      </c>
      <c r="Y257" s="311">
        <f>+Z257+AA257+AB257</f>
        <v>15750000</v>
      </c>
      <c r="Z257" s="84">
        <v>0</v>
      </c>
      <c r="AA257" s="86">
        <v>0</v>
      </c>
      <c r="AB257" s="85">
        <f>+AC257+AD257+AE257+AF257+AG257+AH257+AI257+AJ257</f>
        <v>15750000</v>
      </c>
      <c r="AC257" s="86">
        <v>0</v>
      </c>
      <c r="AD257" s="86">
        <v>0</v>
      </c>
      <c r="AE257" s="86">
        <v>0</v>
      </c>
      <c r="AF257" s="86">
        <f>+V257</f>
        <v>15750000</v>
      </c>
      <c r="AG257" s="86">
        <v>0</v>
      </c>
      <c r="AH257" s="86">
        <v>0</v>
      </c>
      <c r="AI257" s="86">
        <v>0</v>
      </c>
      <c r="AJ257" s="86">
        <v>0</v>
      </c>
      <c r="AK257" s="78" t="s">
        <v>104</v>
      </c>
      <c r="AL257" s="103" t="s">
        <v>2841</v>
      </c>
      <c r="AM257" s="70" t="s">
        <v>2655</v>
      </c>
      <c r="AN257" s="76">
        <v>35195506</v>
      </c>
      <c r="AO257" s="78" t="s">
        <v>108</v>
      </c>
      <c r="AP257" s="70" t="s">
        <v>108</v>
      </c>
      <c r="AQ257" s="118" t="s">
        <v>108</v>
      </c>
      <c r="AR257" s="78" t="s">
        <v>108</v>
      </c>
      <c r="AS257" s="70" t="s">
        <v>578</v>
      </c>
      <c r="AT257" s="78" t="s">
        <v>578</v>
      </c>
      <c r="AU257" s="78" t="s">
        <v>392</v>
      </c>
      <c r="AV257" s="70"/>
      <c r="AW257" s="70"/>
      <c r="AX257" s="70" t="s">
        <v>578</v>
      </c>
      <c r="AY257" s="70" t="s">
        <v>108</v>
      </c>
      <c r="AZ257" s="92"/>
      <c r="BA257" s="70"/>
      <c r="BB257" s="100"/>
      <c r="BC257" s="92"/>
      <c r="BD257" s="79"/>
      <c r="BE257" s="79"/>
      <c r="BF257" s="79"/>
      <c r="BG257" s="92"/>
      <c r="BH257" s="90">
        <f>T257+BB257</f>
        <v>15750000</v>
      </c>
      <c r="BI257" s="296" t="s">
        <v>135</v>
      </c>
      <c r="BJ257" s="70"/>
      <c r="BK257" s="77" t="s">
        <v>114</v>
      </c>
      <c r="BL257" s="92"/>
      <c r="BM257" s="471" t="s">
        <v>136</v>
      </c>
      <c r="BN257" s="104" t="s">
        <v>964</v>
      </c>
      <c r="BO257" s="77">
        <v>54</v>
      </c>
      <c r="BP257" s="77" t="s">
        <v>108</v>
      </c>
      <c r="BQ257" s="77" t="s">
        <v>108</v>
      </c>
      <c r="BR257" s="77" t="s">
        <v>108</v>
      </c>
      <c r="BS257" s="77" t="s">
        <v>108</v>
      </c>
      <c r="BT257" s="77" t="s">
        <v>108</v>
      </c>
      <c r="BU257" s="105" t="s">
        <v>2842</v>
      </c>
      <c r="BV257" s="77">
        <v>3005667907</v>
      </c>
      <c r="BW257" s="114" t="s">
        <v>2843</v>
      </c>
      <c r="BX257" s="95" t="s">
        <v>304</v>
      </c>
      <c r="BY257" s="77" t="s">
        <v>119</v>
      </c>
      <c r="BZ257" s="127">
        <v>239023039</v>
      </c>
      <c r="CA257" s="93" t="s">
        <v>109</v>
      </c>
      <c r="CB257" s="93" t="s">
        <v>109</v>
      </c>
      <c r="CC257" s="93" t="s">
        <v>109</v>
      </c>
      <c r="CD257" s="93" t="s">
        <v>109</v>
      </c>
      <c r="CE257" s="93"/>
      <c r="CF257" s="93"/>
      <c r="CG257" s="93"/>
      <c r="CH257" s="93"/>
      <c r="CI257" s="93"/>
      <c r="CJ257" s="93"/>
      <c r="CK257" s="93"/>
      <c r="CL257" s="93"/>
      <c r="CM257" s="93" t="s">
        <v>109</v>
      </c>
      <c r="CN257" s="93"/>
    </row>
    <row r="258" spans="1:9646" s="50" customFormat="1" ht="45.75" customHeight="1">
      <c r="A258" s="589">
        <f>1+A257</f>
        <v>257</v>
      </c>
      <c r="B258" s="87" t="s">
        <v>2844</v>
      </c>
      <c r="C258" s="70" t="s">
        <v>2845</v>
      </c>
      <c r="D258" s="74" t="s">
        <v>340</v>
      </c>
      <c r="E258" s="71">
        <v>45418</v>
      </c>
      <c r="F258" s="72">
        <v>45419</v>
      </c>
      <c r="G258" s="72">
        <v>45525</v>
      </c>
      <c r="H258" s="70" t="s">
        <v>94</v>
      </c>
      <c r="I258" s="75" t="s">
        <v>95</v>
      </c>
      <c r="J258" s="70" t="s">
        <v>2846</v>
      </c>
      <c r="K258" s="122">
        <v>80400511</v>
      </c>
      <c r="L258" s="70">
        <v>1</v>
      </c>
      <c r="M258" s="111" t="s">
        <v>97</v>
      </c>
      <c r="N258" s="77" t="s">
        <v>98</v>
      </c>
      <c r="O258" s="87" t="s">
        <v>493</v>
      </c>
      <c r="P258" s="70" t="s">
        <v>2847</v>
      </c>
      <c r="Q258" s="70" t="s">
        <v>2848</v>
      </c>
      <c r="R258" s="79">
        <f>+G258-F258</f>
        <v>106</v>
      </c>
      <c r="S258" s="70" t="s">
        <v>2247</v>
      </c>
      <c r="T258" s="123">
        <v>21000000</v>
      </c>
      <c r="U258" s="124" t="s">
        <v>2849</v>
      </c>
      <c r="V258" s="123">
        <f>+T258</f>
        <v>21000000</v>
      </c>
      <c r="W258" s="125" t="s">
        <v>2821</v>
      </c>
      <c r="X258" s="126" t="s">
        <v>473</v>
      </c>
      <c r="Y258" s="311">
        <f>+Z258+AA258+AB258</f>
        <v>21000000</v>
      </c>
      <c r="Z258" s="84">
        <f>+V258</f>
        <v>21000000</v>
      </c>
      <c r="AA258" s="86">
        <v>0</v>
      </c>
      <c r="AB258" s="85">
        <f>+AC258+AD258+AE258+AF258+AG258+AH258+AI258+AJ258</f>
        <v>0</v>
      </c>
      <c r="AC258" s="86">
        <v>0</v>
      </c>
      <c r="AD258" s="86">
        <v>0</v>
      </c>
      <c r="AE258" s="86">
        <v>0</v>
      </c>
      <c r="AF258" s="86">
        <v>0</v>
      </c>
      <c r="AG258" s="86">
        <v>0</v>
      </c>
      <c r="AH258" s="86">
        <v>0</v>
      </c>
      <c r="AI258" s="86">
        <v>0</v>
      </c>
      <c r="AJ258" s="86">
        <v>0</v>
      </c>
      <c r="AK258" s="78" t="s">
        <v>104</v>
      </c>
      <c r="AL258" s="103" t="s">
        <v>2850</v>
      </c>
      <c r="AM258" s="70" t="s">
        <v>2851</v>
      </c>
      <c r="AN258" s="76">
        <v>1072652968</v>
      </c>
      <c r="AO258" s="78" t="s">
        <v>108</v>
      </c>
      <c r="AP258" s="70" t="s">
        <v>108</v>
      </c>
      <c r="AQ258" s="118" t="s">
        <v>108</v>
      </c>
      <c r="AR258" s="78" t="s">
        <v>108</v>
      </c>
      <c r="AS258" s="70" t="s">
        <v>578</v>
      </c>
      <c r="AT258" s="78" t="s">
        <v>578</v>
      </c>
      <c r="AU258" s="78" t="s">
        <v>392</v>
      </c>
      <c r="AV258" s="70"/>
      <c r="AW258" s="70"/>
      <c r="AX258" s="70" t="s">
        <v>578</v>
      </c>
      <c r="AY258" s="70" t="s">
        <v>108</v>
      </c>
      <c r="AZ258" s="92"/>
      <c r="BA258" s="70"/>
      <c r="BB258" s="100"/>
      <c r="BC258" s="92"/>
      <c r="BD258" s="79"/>
      <c r="BE258" s="79"/>
      <c r="BF258" s="79"/>
      <c r="BG258" s="92"/>
      <c r="BH258" s="90">
        <f>T258+BB258</f>
        <v>21000000</v>
      </c>
      <c r="BI258" s="296" t="s">
        <v>135</v>
      </c>
      <c r="BJ258" s="70"/>
      <c r="BK258" s="77" t="s">
        <v>114</v>
      </c>
      <c r="BL258" s="92"/>
      <c r="BM258" s="471" t="s">
        <v>136</v>
      </c>
      <c r="BN258" s="104" t="s">
        <v>115</v>
      </c>
      <c r="BO258" s="77">
        <v>55</v>
      </c>
      <c r="BP258" s="77" t="s">
        <v>108</v>
      </c>
      <c r="BQ258" s="77" t="s">
        <v>108</v>
      </c>
      <c r="BR258" s="77" t="s">
        <v>108</v>
      </c>
      <c r="BS258" s="77" t="s">
        <v>108</v>
      </c>
      <c r="BT258" s="77" t="s">
        <v>108</v>
      </c>
      <c r="BU258" s="105" t="s">
        <v>2852</v>
      </c>
      <c r="BV258" s="77">
        <v>3114808609</v>
      </c>
      <c r="BW258" s="114" t="s">
        <v>2853</v>
      </c>
      <c r="BX258" s="95" t="s">
        <v>881</v>
      </c>
      <c r="BY258" s="77" t="s">
        <v>119</v>
      </c>
      <c r="BZ258" s="127">
        <v>33736926534</v>
      </c>
      <c r="CA258" s="93" t="s">
        <v>109</v>
      </c>
      <c r="CB258" s="93" t="s">
        <v>109</v>
      </c>
      <c r="CC258" s="93" t="s">
        <v>109</v>
      </c>
      <c r="CD258" s="93" t="s">
        <v>109</v>
      </c>
      <c r="CE258" s="93"/>
      <c r="CF258" s="93"/>
      <c r="CG258" s="93"/>
      <c r="CH258" s="93"/>
      <c r="CI258" s="93"/>
      <c r="CJ258" s="93"/>
      <c r="CK258" s="93"/>
      <c r="CL258" s="93"/>
      <c r="CM258" s="93" t="s">
        <v>109</v>
      </c>
      <c r="CN258" s="93"/>
    </row>
    <row r="259" spans="1:9646" s="98" customFormat="1" ht="45.75" customHeight="1">
      <c r="A259" s="589">
        <f>1+A258</f>
        <v>258</v>
      </c>
      <c r="B259" s="87" t="s">
        <v>2854</v>
      </c>
      <c r="C259" s="70" t="s">
        <v>2855</v>
      </c>
      <c r="D259" s="74" t="s">
        <v>1417</v>
      </c>
      <c r="E259" s="71">
        <v>45418</v>
      </c>
      <c r="F259" s="72">
        <v>45420</v>
      </c>
      <c r="G259" s="72">
        <v>45480</v>
      </c>
      <c r="H259" s="70" t="s">
        <v>94</v>
      </c>
      <c r="I259" s="75" t="s">
        <v>180</v>
      </c>
      <c r="J259" s="70" t="s">
        <v>2856</v>
      </c>
      <c r="K259" s="122">
        <v>1072717732</v>
      </c>
      <c r="L259" s="70">
        <v>4</v>
      </c>
      <c r="M259" s="111" t="s">
        <v>97</v>
      </c>
      <c r="N259" s="77" t="s">
        <v>98</v>
      </c>
      <c r="O259" s="87" t="s">
        <v>168</v>
      </c>
      <c r="P259" s="70" t="s">
        <v>2857</v>
      </c>
      <c r="Q259" s="70" t="s">
        <v>1444</v>
      </c>
      <c r="R259" s="79">
        <f>+G259-F259</f>
        <v>60</v>
      </c>
      <c r="S259" s="70" t="s">
        <v>2449</v>
      </c>
      <c r="T259" s="123">
        <v>6000000</v>
      </c>
      <c r="U259" s="124" t="s">
        <v>2858</v>
      </c>
      <c r="V259" s="123">
        <f>+T259</f>
        <v>6000000</v>
      </c>
      <c r="W259" s="125" t="s">
        <v>2821</v>
      </c>
      <c r="X259" s="126" t="s">
        <v>473</v>
      </c>
      <c r="Y259" s="311">
        <f>+Z259+AA259+AB259</f>
        <v>6000000</v>
      </c>
      <c r="Z259" s="84">
        <f>+V259</f>
        <v>6000000</v>
      </c>
      <c r="AA259" s="86">
        <v>0</v>
      </c>
      <c r="AB259" s="85">
        <f>+AC259+AD259+AE259+AF259+AG259+AH259+AI259+AJ259</f>
        <v>0</v>
      </c>
      <c r="AC259" s="86">
        <v>0</v>
      </c>
      <c r="AD259" s="86">
        <v>0</v>
      </c>
      <c r="AE259" s="86">
        <v>0</v>
      </c>
      <c r="AF259" s="86">
        <v>0</v>
      </c>
      <c r="AG259" s="86">
        <v>0</v>
      </c>
      <c r="AH259" s="86">
        <v>0</v>
      </c>
      <c r="AI259" s="86">
        <v>0</v>
      </c>
      <c r="AJ259" s="86">
        <v>0</v>
      </c>
      <c r="AK259" s="78" t="s">
        <v>104</v>
      </c>
      <c r="AL259" s="103" t="s">
        <v>2859</v>
      </c>
      <c r="AM259" s="70" t="s">
        <v>2860</v>
      </c>
      <c r="AN259" s="76">
        <v>43543658</v>
      </c>
      <c r="AO259" s="78" t="s">
        <v>108</v>
      </c>
      <c r="AP259" s="70" t="s">
        <v>108</v>
      </c>
      <c r="AQ259" s="118" t="s">
        <v>108</v>
      </c>
      <c r="AR259" s="78" t="s">
        <v>108</v>
      </c>
      <c r="AS259" s="70" t="s">
        <v>578</v>
      </c>
      <c r="AT259" s="78" t="s">
        <v>578</v>
      </c>
      <c r="AU259" s="78" t="s">
        <v>392</v>
      </c>
      <c r="AV259" s="70"/>
      <c r="AW259" s="70"/>
      <c r="AX259" s="70" t="s">
        <v>578</v>
      </c>
      <c r="AY259" s="70" t="s">
        <v>108</v>
      </c>
      <c r="AZ259" s="92"/>
      <c r="BA259" s="70"/>
      <c r="BB259" s="100"/>
      <c r="BC259" s="92"/>
      <c r="BD259" s="79"/>
      <c r="BE259" s="79"/>
      <c r="BF259" s="79"/>
      <c r="BG259" s="92"/>
      <c r="BH259" s="90">
        <f>T259+BB259</f>
        <v>6000000</v>
      </c>
      <c r="BI259" s="166" t="s">
        <v>113</v>
      </c>
      <c r="BJ259" s="70"/>
      <c r="BK259" s="77" t="s">
        <v>114</v>
      </c>
      <c r="BL259" s="92"/>
      <c r="BM259" s="468"/>
      <c r="BN259" s="104" t="s">
        <v>917</v>
      </c>
      <c r="BO259" s="77">
        <v>26</v>
      </c>
      <c r="BP259" s="77" t="s">
        <v>109</v>
      </c>
      <c r="BQ259" s="77" t="s">
        <v>108</v>
      </c>
      <c r="BR259" s="77" t="s">
        <v>108</v>
      </c>
      <c r="BS259" s="77" t="s">
        <v>108</v>
      </c>
      <c r="BT259" s="77" t="s">
        <v>108</v>
      </c>
      <c r="BU259" s="105" t="s">
        <v>2861</v>
      </c>
      <c r="BV259" s="77">
        <v>3104006948</v>
      </c>
      <c r="BW259" s="114" t="s">
        <v>2862</v>
      </c>
      <c r="BX259" s="95" t="s">
        <v>2863</v>
      </c>
      <c r="BY259" s="77" t="s">
        <v>119</v>
      </c>
      <c r="BZ259" s="127">
        <v>3104006948</v>
      </c>
      <c r="CA259" s="93" t="s">
        <v>109</v>
      </c>
      <c r="CB259" s="93" t="s">
        <v>109</v>
      </c>
      <c r="CC259" s="93"/>
      <c r="CD259" s="93"/>
      <c r="CE259" s="93"/>
      <c r="CF259" s="93"/>
      <c r="CG259" s="93"/>
      <c r="CH259" s="93"/>
      <c r="CI259" s="93"/>
      <c r="CJ259" s="93"/>
      <c r="CK259" s="93"/>
      <c r="CL259" s="93"/>
      <c r="CM259" s="93" t="s">
        <v>109</v>
      </c>
      <c r="CN259" s="93"/>
      <c r="CO259" s="50"/>
      <c r="CP259" s="50"/>
      <c r="CQ259" s="50"/>
      <c r="CR259" s="50"/>
      <c r="CS259" s="50"/>
      <c r="CT259" s="50"/>
      <c r="CU259" s="50"/>
      <c r="CV259" s="50"/>
      <c r="CW259" s="50"/>
      <c r="CX259" s="50"/>
      <c r="CY259" s="50"/>
      <c r="CZ259" s="50"/>
      <c r="DA259" s="50"/>
      <c r="DB259" s="50"/>
      <c r="DC259" s="50"/>
      <c r="DD259" s="50"/>
      <c r="DE259" s="50"/>
      <c r="DF259" s="50"/>
      <c r="DG259" s="50"/>
      <c r="DH259" s="50"/>
      <c r="DI259" s="50"/>
      <c r="DJ259" s="50"/>
      <c r="DK259" s="50"/>
      <c r="DL259" s="50"/>
      <c r="DM259" s="50"/>
      <c r="DN259" s="50"/>
      <c r="DO259" s="50"/>
      <c r="DP259" s="50"/>
      <c r="DQ259" s="50"/>
      <c r="DR259" s="50"/>
      <c r="DS259" s="50"/>
      <c r="DT259" s="50"/>
      <c r="DU259" s="50"/>
      <c r="DV259" s="50"/>
      <c r="DW259" s="50"/>
      <c r="DX259" s="50"/>
      <c r="DY259" s="50"/>
      <c r="DZ259" s="50"/>
      <c r="EA259" s="50"/>
      <c r="EB259" s="50"/>
      <c r="EC259" s="50"/>
      <c r="ED259" s="50"/>
      <c r="EE259" s="50"/>
      <c r="EF259" s="50"/>
      <c r="EG259" s="50"/>
      <c r="EH259" s="50"/>
      <c r="EI259" s="50"/>
      <c r="EJ259" s="50"/>
      <c r="EK259" s="50"/>
      <c r="EL259" s="50"/>
      <c r="EM259" s="50"/>
      <c r="EN259" s="50"/>
      <c r="EO259" s="50"/>
      <c r="EP259" s="50"/>
      <c r="EQ259" s="50"/>
      <c r="ER259" s="50"/>
      <c r="ES259" s="50"/>
      <c r="ET259" s="50"/>
      <c r="EU259" s="50"/>
      <c r="EV259" s="50"/>
      <c r="EW259" s="50"/>
      <c r="EX259" s="50"/>
      <c r="EY259" s="50"/>
      <c r="EZ259" s="50"/>
      <c r="FA259" s="50"/>
      <c r="FB259" s="50"/>
      <c r="FC259" s="50"/>
      <c r="FD259" s="50"/>
      <c r="FE259" s="50"/>
      <c r="FF259" s="50"/>
      <c r="FG259" s="50"/>
      <c r="FH259" s="50"/>
      <c r="FI259" s="50"/>
      <c r="FJ259" s="50"/>
      <c r="FK259" s="50"/>
      <c r="FL259" s="50"/>
      <c r="FM259" s="50"/>
      <c r="FN259" s="50"/>
      <c r="FO259" s="50"/>
      <c r="FP259" s="50"/>
      <c r="FQ259" s="50"/>
      <c r="FR259" s="50"/>
      <c r="FS259" s="50"/>
      <c r="FT259" s="50"/>
      <c r="FU259" s="50"/>
      <c r="FV259" s="50"/>
      <c r="FW259" s="50"/>
      <c r="FX259" s="50"/>
      <c r="FY259" s="50"/>
      <c r="FZ259" s="50"/>
      <c r="GA259" s="50"/>
      <c r="GB259" s="50"/>
      <c r="GC259" s="50"/>
      <c r="GD259" s="50"/>
      <c r="GE259" s="50"/>
      <c r="GF259" s="50"/>
      <c r="GG259" s="50"/>
      <c r="GH259" s="50"/>
      <c r="GI259" s="50"/>
      <c r="GJ259" s="50"/>
      <c r="GK259" s="50"/>
      <c r="GL259" s="50"/>
      <c r="GM259" s="50"/>
      <c r="GN259" s="50"/>
      <c r="GO259" s="50"/>
      <c r="GP259" s="50"/>
      <c r="GQ259" s="50"/>
      <c r="GR259" s="50"/>
      <c r="GS259" s="50"/>
      <c r="GT259" s="50"/>
      <c r="GU259" s="50"/>
      <c r="GV259" s="50"/>
      <c r="GW259" s="50"/>
      <c r="GX259" s="50"/>
      <c r="GY259" s="50"/>
      <c r="GZ259" s="50"/>
      <c r="HA259" s="50"/>
      <c r="HB259" s="50"/>
      <c r="HC259" s="50"/>
      <c r="HD259" s="50"/>
      <c r="HE259" s="50"/>
      <c r="HF259" s="50"/>
      <c r="HG259" s="50"/>
      <c r="HH259" s="50"/>
      <c r="HI259" s="50"/>
      <c r="HJ259" s="50"/>
      <c r="HK259" s="50"/>
      <c r="HL259" s="50"/>
      <c r="HM259" s="50"/>
      <c r="HN259" s="50"/>
      <c r="HO259" s="50"/>
      <c r="HP259" s="50"/>
      <c r="HQ259" s="50"/>
      <c r="HR259" s="50"/>
      <c r="HS259" s="50"/>
      <c r="HT259" s="50"/>
      <c r="HU259" s="50"/>
      <c r="HV259" s="50"/>
      <c r="HW259" s="50"/>
      <c r="HX259" s="50"/>
      <c r="HY259" s="50"/>
      <c r="HZ259" s="50"/>
      <c r="IA259" s="50"/>
      <c r="IB259" s="50"/>
      <c r="IC259" s="50"/>
      <c r="ID259" s="50"/>
      <c r="IE259" s="50"/>
      <c r="IF259" s="50"/>
      <c r="IG259" s="50"/>
      <c r="IH259" s="50"/>
      <c r="II259" s="50"/>
      <c r="IJ259" s="50"/>
      <c r="IK259" s="50"/>
      <c r="IL259" s="50"/>
      <c r="IM259" s="50"/>
      <c r="IN259" s="50"/>
      <c r="IO259" s="50"/>
      <c r="IP259" s="50"/>
      <c r="IQ259" s="50"/>
      <c r="IR259" s="50"/>
      <c r="IS259" s="50"/>
      <c r="IT259" s="50"/>
      <c r="IU259" s="50"/>
      <c r="IV259" s="50"/>
      <c r="IW259" s="50"/>
      <c r="IX259" s="50"/>
      <c r="IY259" s="50"/>
      <c r="IZ259" s="50"/>
      <c r="JA259" s="50"/>
      <c r="JB259" s="50"/>
      <c r="JC259" s="50"/>
      <c r="JD259" s="50"/>
      <c r="JE259" s="50"/>
      <c r="JF259" s="50"/>
      <c r="JG259" s="50"/>
      <c r="JH259" s="50"/>
      <c r="JI259" s="50"/>
      <c r="JJ259" s="50"/>
      <c r="JK259" s="50"/>
      <c r="JL259" s="50"/>
      <c r="JM259" s="50"/>
      <c r="JN259" s="50"/>
      <c r="JO259" s="50"/>
      <c r="JP259" s="50"/>
      <c r="JQ259" s="50"/>
      <c r="JR259" s="50"/>
      <c r="JS259" s="50"/>
      <c r="JT259" s="50"/>
      <c r="JU259" s="50"/>
      <c r="JV259" s="50"/>
      <c r="JW259" s="50"/>
      <c r="JX259" s="50"/>
      <c r="JY259" s="50"/>
      <c r="JZ259" s="50"/>
      <c r="KA259" s="50"/>
      <c r="KB259" s="50"/>
      <c r="KC259" s="50"/>
      <c r="KD259" s="50"/>
      <c r="KE259" s="50"/>
      <c r="KF259" s="50"/>
      <c r="KG259" s="50"/>
      <c r="KH259" s="50"/>
      <c r="KI259" s="50"/>
      <c r="KJ259" s="50"/>
      <c r="KK259" s="50"/>
      <c r="KL259" s="50"/>
      <c r="KM259" s="50"/>
      <c r="KN259" s="50"/>
      <c r="KO259" s="50"/>
      <c r="KP259" s="50"/>
      <c r="KQ259" s="50"/>
      <c r="KR259" s="50"/>
      <c r="KS259" s="50"/>
      <c r="KT259" s="50"/>
      <c r="KU259" s="50"/>
      <c r="KV259" s="50"/>
      <c r="KW259" s="50"/>
      <c r="KX259" s="50"/>
      <c r="KY259" s="50"/>
      <c r="KZ259" s="50"/>
      <c r="LA259" s="50"/>
      <c r="LB259" s="50"/>
      <c r="LC259" s="50"/>
      <c r="LD259" s="50"/>
      <c r="LE259" s="50"/>
      <c r="LF259" s="50"/>
      <c r="LG259" s="50"/>
      <c r="LH259" s="50"/>
      <c r="LI259" s="50"/>
      <c r="LJ259" s="50"/>
      <c r="LK259" s="50"/>
      <c r="LL259" s="50"/>
      <c r="LM259" s="50"/>
      <c r="LN259" s="50"/>
      <c r="LO259" s="50"/>
      <c r="LP259" s="50"/>
      <c r="LQ259" s="50"/>
      <c r="LR259" s="50"/>
      <c r="LS259" s="50"/>
      <c r="LT259" s="50"/>
      <c r="LU259" s="50"/>
      <c r="LV259" s="50"/>
      <c r="LW259" s="50"/>
      <c r="LX259" s="50"/>
      <c r="LY259" s="50"/>
      <c r="LZ259" s="50"/>
      <c r="MA259" s="50"/>
      <c r="MB259" s="50"/>
      <c r="MC259" s="50"/>
      <c r="MD259" s="50"/>
      <c r="ME259" s="50"/>
      <c r="MF259" s="50"/>
      <c r="MG259" s="50"/>
      <c r="MH259" s="50"/>
      <c r="MI259" s="50"/>
      <c r="MJ259" s="50"/>
      <c r="MK259" s="50"/>
      <c r="ML259" s="50"/>
      <c r="MM259" s="50"/>
      <c r="MN259" s="50"/>
      <c r="MO259" s="50"/>
      <c r="MP259" s="50"/>
      <c r="MQ259" s="50"/>
      <c r="MR259" s="50"/>
      <c r="MS259" s="50"/>
      <c r="MT259" s="50"/>
      <c r="MU259" s="50"/>
      <c r="MV259" s="50"/>
      <c r="MW259" s="50"/>
      <c r="MX259" s="50"/>
      <c r="MY259" s="50"/>
      <c r="MZ259" s="50"/>
      <c r="NA259" s="50"/>
      <c r="NB259" s="50"/>
      <c r="NC259" s="50"/>
      <c r="ND259" s="50"/>
      <c r="NE259" s="50"/>
      <c r="NF259" s="50"/>
      <c r="NG259" s="50"/>
      <c r="NH259" s="50"/>
      <c r="NI259" s="50"/>
      <c r="NJ259" s="50"/>
      <c r="NK259" s="50"/>
      <c r="NL259" s="50"/>
      <c r="NM259" s="50"/>
      <c r="NN259" s="50"/>
      <c r="NO259" s="50"/>
      <c r="NP259" s="50"/>
      <c r="NQ259" s="50"/>
      <c r="NR259" s="50"/>
      <c r="NS259" s="50"/>
      <c r="NT259" s="50"/>
      <c r="NU259" s="50"/>
      <c r="NV259" s="50"/>
      <c r="NW259" s="50"/>
      <c r="NX259" s="50"/>
      <c r="NY259" s="50"/>
      <c r="NZ259" s="50"/>
      <c r="OA259" s="50"/>
      <c r="OB259" s="50"/>
      <c r="OC259" s="50"/>
      <c r="OD259" s="50"/>
      <c r="OE259" s="50"/>
      <c r="OF259" s="50"/>
      <c r="OG259" s="50"/>
      <c r="OH259" s="50"/>
      <c r="OI259" s="50"/>
      <c r="OJ259" s="50"/>
      <c r="OK259" s="50"/>
      <c r="OL259" s="50"/>
      <c r="OM259" s="50"/>
      <c r="ON259" s="50"/>
      <c r="OO259" s="50"/>
      <c r="OP259" s="50"/>
      <c r="OQ259" s="50"/>
      <c r="OR259" s="50"/>
      <c r="OS259" s="50"/>
      <c r="OT259" s="50"/>
      <c r="OU259" s="50"/>
      <c r="OV259" s="50"/>
      <c r="OW259" s="50"/>
      <c r="OX259" s="50"/>
      <c r="OY259" s="50"/>
      <c r="OZ259" s="50"/>
      <c r="PA259" s="50"/>
      <c r="PB259" s="50"/>
      <c r="PC259" s="50"/>
      <c r="PD259" s="50"/>
      <c r="PE259" s="50"/>
      <c r="PF259" s="50"/>
      <c r="PG259" s="50"/>
      <c r="PH259" s="50"/>
      <c r="PI259" s="50"/>
      <c r="PJ259" s="50"/>
      <c r="PK259" s="50"/>
      <c r="PL259" s="50"/>
      <c r="PM259" s="50"/>
      <c r="PN259" s="50"/>
      <c r="PO259" s="50"/>
      <c r="PP259" s="50"/>
      <c r="PQ259" s="50"/>
      <c r="PR259" s="50"/>
      <c r="PS259" s="50"/>
      <c r="PT259" s="50"/>
      <c r="PU259" s="50"/>
      <c r="PV259" s="50"/>
      <c r="PW259" s="50"/>
      <c r="PX259" s="50"/>
      <c r="PY259" s="50"/>
      <c r="PZ259" s="50"/>
      <c r="QA259" s="50"/>
      <c r="QB259" s="50"/>
      <c r="QC259" s="50"/>
      <c r="QD259" s="50"/>
      <c r="QE259" s="50"/>
      <c r="QF259" s="50"/>
      <c r="QG259" s="50"/>
      <c r="QH259" s="50"/>
      <c r="QI259" s="50"/>
      <c r="QJ259" s="50"/>
      <c r="QK259" s="50"/>
      <c r="QL259" s="50"/>
      <c r="QM259" s="50"/>
      <c r="QN259" s="50"/>
      <c r="QO259" s="50"/>
      <c r="QP259" s="50"/>
      <c r="QQ259" s="50"/>
      <c r="QR259" s="50"/>
      <c r="QS259" s="50"/>
      <c r="QT259" s="50"/>
      <c r="QU259" s="50"/>
      <c r="QV259" s="50"/>
      <c r="QW259" s="50"/>
      <c r="QX259" s="50"/>
      <c r="QY259" s="50"/>
      <c r="QZ259" s="50"/>
      <c r="RA259" s="50"/>
      <c r="RB259" s="50"/>
      <c r="RC259" s="50"/>
      <c r="RD259" s="50"/>
      <c r="RE259" s="50"/>
      <c r="RF259" s="50"/>
      <c r="RG259" s="50"/>
      <c r="RH259" s="50"/>
      <c r="RI259" s="50"/>
      <c r="RJ259" s="50"/>
      <c r="RK259" s="50"/>
      <c r="RL259" s="50"/>
      <c r="RM259" s="50"/>
      <c r="RN259" s="50"/>
      <c r="RO259" s="50"/>
      <c r="RP259" s="50"/>
      <c r="RQ259" s="50"/>
      <c r="RR259" s="50"/>
      <c r="RS259" s="50"/>
      <c r="RT259" s="50"/>
      <c r="RU259" s="50"/>
      <c r="RV259" s="50"/>
      <c r="RW259" s="50"/>
      <c r="RX259" s="50"/>
      <c r="RY259" s="50"/>
      <c r="RZ259" s="50"/>
      <c r="SA259" s="50"/>
      <c r="SB259" s="50"/>
      <c r="SC259" s="50"/>
      <c r="SD259" s="50"/>
      <c r="SE259" s="50"/>
      <c r="SF259" s="50"/>
      <c r="SG259" s="50"/>
      <c r="SH259" s="50"/>
      <c r="SI259" s="50"/>
      <c r="SJ259" s="50"/>
      <c r="SK259" s="50"/>
      <c r="SL259" s="50"/>
      <c r="SM259" s="50"/>
      <c r="SN259" s="50"/>
      <c r="SO259" s="50"/>
      <c r="SP259" s="50"/>
      <c r="SQ259" s="50"/>
      <c r="SR259" s="50"/>
      <c r="SS259" s="50"/>
      <c r="ST259" s="50"/>
      <c r="SU259" s="50"/>
      <c r="SV259" s="50"/>
      <c r="SW259" s="50"/>
      <c r="SX259" s="50"/>
      <c r="SY259" s="50"/>
      <c r="SZ259" s="50"/>
      <c r="TA259" s="50"/>
      <c r="TB259" s="50"/>
      <c r="TC259" s="50"/>
      <c r="TD259" s="50"/>
      <c r="TE259" s="50"/>
      <c r="TF259" s="50"/>
      <c r="TG259" s="50"/>
      <c r="TH259" s="50"/>
      <c r="TI259" s="50"/>
      <c r="TJ259" s="50"/>
      <c r="TK259" s="50"/>
      <c r="TL259" s="50"/>
      <c r="TM259" s="50"/>
      <c r="TN259" s="50"/>
      <c r="TO259" s="50"/>
      <c r="TP259" s="50"/>
      <c r="TQ259" s="50"/>
      <c r="TR259" s="50"/>
      <c r="TS259" s="50"/>
      <c r="TT259" s="50"/>
      <c r="TU259" s="50"/>
      <c r="TV259" s="50"/>
      <c r="TW259" s="50"/>
      <c r="TX259" s="50"/>
      <c r="TY259" s="50"/>
      <c r="TZ259" s="50"/>
      <c r="UA259" s="50"/>
      <c r="UB259" s="50"/>
      <c r="UC259" s="50"/>
      <c r="UD259" s="50"/>
      <c r="UE259" s="50"/>
      <c r="UF259" s="50"/>
      <c r="UG259" s="50"/>
      <c r="UH259" s="50"/>
      <c r="UI259" s="50"/>
      <c r="UJ259" s="50"/>
      <c r="UK259" s="50"/>
      <c r="UL259" s="50"/>
      <c r="UM259" s="50"/>
      <c r="UN259" s="50"/>
      <c r="UO259" s="50"/>
      <c r="UP259" s="50"/>
      <c r="UQ259" s="50"/>
      <c r="UR259" s="50"/>
      <c r="US259" s="50"/>
      <c r="UT259" s="50"/>
      <c r="UU259" s="50"/>
      <c r="UV259" s="50"/>
      <c r="UW259" s="50"/>
      <c r="UX259" s="50"/>
      <c r="UY259" s="50"/>
      <c r="UZ259" s="50"/>
      <c r="VA259" s="50"/>
      <c r="VB259" s="50"/>
      <c r="VC259" s="50"/>
      <c r="VD259" s="50"/>
      <c r="VE259" s="50"/>
      <c r="VF259" s="50"/>
      <c r="VG259" s="50"/>
      <c r="VH259" s="50"/>
      <c r="VI259" s="50"/>
      <c r="VJ259" s="50"/>
      <c r="VK259" s="50"/>
      <c r="VL259" s="50"/>
      <c r="VM259" s="50"/>
      <c r="VN259" s="50"/>
      <c r="VO259" s="50"/>
      <c r="VP259" s="50"/>
      <c r="VQ259" s="50"/>
      <c r="VR259" s="50"/>
      <c r="VS259" s="50"/>
      <c r="VT259" s="50"/>
      <c r="VU259" s="50"/>
      <c r="VV259" s="50"/>
      <c r="VW259" s="50"/>
      <c r="VX259" s="50"/>
      <c r="VY259" s="50"/>
      <c r="VZ259" s="50"/>
      <c r="WA259" s="50"/>
      <c r="WB259" s="50"/>
      <c r="WC259" s="50"/>
      <c r="WD259" s="50"/>
      <c r="WE259" s="50"/>
      <c r="WF259" s="50"/>
      <c r="WG259" s="50"/>
      <c r="WH259" s="50"/>
      <c r="WI259" s="50"/>
      <c r="WJ259" s="50"/>
      <c r="WK259" s="50"/>
      <c r="WL259" s="50"/>
      <c r="WM259" s="50"/>
      <c r="WN259" s="50"/>
      <c r="WO259" s="50"/>
      <c r="WP259" s="50"/>
      <c r="WQ259" s="50"/>
      <c r="WR259" s="50"/>
      <c r="WS259" s="50"/>
      <c r="WT259" s="50"/>
      <c r="WU259" s="50"/>
      <c r="WV259" s="50"/>
      <c r="WW259" s="50"/>
      <c r="WX259" s="50"/>
      <c r="WY259" s="50"/>
      <c r="WZ259" s="50"/>
      <c r="XA259" s="50"/>
      <c r="XB259" s="50"/>
      <c r="XC259" s="50"/>
      <c r="XD259" s="50"/>
      <c r="XE259" s="50"/>
      <c r="XF259" s="50"/>
      <c r="XG259" s="50"/>
      <c r="XH259" s="50"/>
      <c r="XI259" s="50"/>
      <c r="XJ259" s="50"/>
      <c r="XK259" s="50"/>
      <c r="XL259" s="50"/>
      <c r="XM259" s="50"/>
      <c r="XN259" s="50"/>
      <c r="XO259" s="50"/>
      <c r="XP259" s="50"/>
      <c r="XQ259" s="50"/>
      <c r="XR259" s="50"/>
      <c r="XS259" s="50"/>
      <c r="XT259" s="50"/>
      <c r="XU259" s="50"/>
      <c r="XV259" s="50"/>
      <c r="XW259" s="50"/>
      <c r="XX259" s="50"/>
      <c r="XY259" s="50"/>
      <c r="XZ259" s="50"/>
      <c r="YA259" s="50"/>
      <c r="YB259" s="50"/>
      <c r="YC259" s="50"/>
      <c r="YD259" s="50"/>
      <c r="YE259" s="50"/>
      <c r="YF259" s="50"/>
      <c r="YG259" s="50"/>
      <c r="YH259" s="50"/>
      <c r="YI259" s="50"/>
      <c r="YJ259" s="50"/>
      <c r="YK259" s="50"/>
      <c r="YL259" s="50"/>
      <c r="YM259" s="50"/>
      <c r="YN259" s="50"/>
      <c r="YO259" s="50"/>
      <c r="YP259" s="50"/>
      <c r="YQ259" s="50"/>
      <c r="YR259" s="50"/>
      <c r="YS259" s="50"/>
      <c r="YT259" s="50"/>
      <c r="YU259" s="50"/>
      <c r="YV259" s="50"/>
      <c r="YW259" s="50"/>
      <c r="YX259" s="50"/>
      <c r="YY259" s="50"/>
      <c r="YZ259" s="50"/>
      <c r="ZA259" s="50"/>
      <c r="ZB259" s="50"/>
      <c r="ZC259" s="50"/>
      <c r="ZD259" s="50"/>
      <c r="ZE259" s="50"/>
      <c r="ZF259" s="50"/>
      <c r="ZG259" s="50"/>
      <c r="ZH259" s="50"/>
      <c r="ZI259" s="50"/>
      <c r="ZJ259" s="50"/>
      <c r="ZK259" s="50"/>
      <c r="ZL259" s="50"/>
      <c r="ZM259" s="50"/>
      <c r="ZN259" s="50"/>
      <c r="ZO259" s="50"/>
      <c r="ZP259" s="50"/>
      <c r="ZQ259" s="50"/>
      <c r="ZR259" s="50"/>
      <c r="ZS259" s="50"/>
      <c r="ZT259" s="50"/>
      <c r="ZU259" s="50"/>
      <c r="ZV259" s="50"/>
      <c r="ZW259" s="50"/>
      <c r="ZX259" s="50"/>
      <c r="ZY259" s="50"/>
      <c r="ZZ259" s="50"/>
      <c r="AAA259" s="50"/>
      <c r="AAB259" s="50"/>
      <c r="AAC259" s="50"/>
      <c r="AAD259" s="50"/>
      <c r="AAE259" s="50"/>
      <c r="AAF259" s="50"/>
      <c r="AAG259" s="50"/>
      <c r="AAH259" s="50"/>
      <c r="AAI259" s="50"/>
      <c r="AAJ259" s="50"/>
      <c r="AAK259" s="50"/>
      <c r="AAL259" s="50"/>
      <c r="AAM259" s="50"/>
      <c r="AAN259" s="50"/>
      <c r="AAO259" s="50"/>
      <c r="AAP259" s="50"/>
      <c r="AAQ259" s="50"/>
      <c r="AAR259" s="50"/>
      <c r="AAS259" s="50"/>
      <c r="AAT259" s="50"/>
      <c r="AAU259" s="50"/>
      <c r="AAV259" s="50"/>
      <c r="AAW259" s="50"/>
      <c r="AAX259" s="50"/>
      <c r="AAY259" s="50"/>
      <c r="AAZ259" s="50"/>
      <c r="ABA259" s="50"/>
      <c r="ABB259" s="50"/>
      <c r="ABC259" s="50"/>
      <c r="ABD259" s="50"/>
      <c r="ABE259" s="50"/>
      <c r="ABF259" s="50"/>
      <c r="ABG259" s="50"/>
      <c r="ABH259" s="50"/>
      <c r="ABI259" s="50"/>
      <c r="ABJ259" s="50"/>
      <c r="ABK259" s="50"/>
      <c r="ABL259" s="50"/>
      <c r="ABM259" s="50"/>
      <c r="ABN259" s="50"/>
      <c r="ABO259" s="50"/>
      <c r="ABP259" s="50"/>
      <c r="ABQ259" s="50"/>
      <c r="ABR259" s="50"/>
      <c r="ABS259" s="50"/>
      <c r="ABT259" s="50"/>
      <c r="ABU259" s="50"/>
      <c r="ABV259" s="50"/>
      <c r="ABW259" s="50"/>
      <c r="ABX259" s="50"/>
      <c r="ABY259" s="50"/>
      <c r="ABZ259" s="50"/>
      <c r="ACA259" s="50"/>
      <c r="ACB259" s="50"/>
      <c r="ACC259" s="50"/>
      <c r="ACD259" s="50"/>
      <c r="ACE259" s="50"/>
      <c r="ACF259" s="50"/>
      <c r="ACG259" s="50"/>
      <c r="ACH259" s="50"/>
      <c r="ACI259" s="50"/>
      <c r="ACJ259" s="50"/>
      <c r="ACK259" s="50"/>
      <c r="ACL259" s="50"/>
      <c r="ACM259" s="50"/>
      <c r="ACN259" s="50"/>
      <c r="ACO259" s="50"/>
      <c r="ACP259" s="50"/>
      <c r="ACQ259" s="50"/>
      <c r="ACR259" s="50"/>
      <c r="ACS259" s="50"/>
      <c r="ACT259" s="50"/>
      <c r="ACU259" s="50"/>
      <c r="ACV259" s="50"/>
      <c r="ACW259" s="50"/>
      <c r="ACX259" s="50"/>
      <c r="ACY259" s="50"/>
      <c r="ACZ259" s="50"/>
      <c r="ADA259" s="50"/>
      <c r="ADB259" s="50"/>
      <c r="ADC259" s="50"/>
      <c r="ADD259" s="50"/>
      <c r="ADE259" s="50"/>
      <c r="ADF259" s="50"/>
      <c r="ADG259" s="50"/>
      <c r="ADH259" s="50"/>
      <c r="ADI259" s="50"/>
      <c r="ADJ259" s="50"/>
      <c r="ADK259" s="50"/>
      <c r="ADL259" s="50"/>
      <c r="ADM259" s="50"/>
      <c r="ADN259" s="50"/>
      <c r="ADO259" s="50"/>
      <c r="ADP259" s="50"/>
      <c r="ADQ259" s="50"/>
      <c r="ADR259" s="50"/>
      <c r="ADS259" s="50"/>
      <c r="ADT259" s="50"/>
      <c r="ADU259" s="50"/>
      <c r="ADV259" s="50"/>
      <c r="ADW259" s="50"/>
      <c r="ADX259" s="50"/>
      <c r="ADY259" s="50"/>
      <c r="ADZ259" s="50"/>
      <c r="AEA259" s="50"/>
      <c r="AEB259" s="50"/>
      <c r="AEC259" s="50"/>
      <c r="AED259" s="50"/>
      <c r="AEE259" s="50"/>
      <c r="AEF259" s="50"/>
      <c r="AEG259" s="50"/>
      <c r="AEH259" s="50"/>
      <c r="AEI259" s="50"/>
      <c r="AEJ259" s="50"/>
      <c r="AEK259" s="50"/>
      <c r="AEL259" s="50"/>
      <c r="AEM259" s="50"/>
      <c r="AEN259" s="50"/>
      <c r="AEO259" s="50"/>
      <c r="AEP259" s="50"/>
      <c r="AEQ259" s="50"/>
      <c r="AER259" s="50"/>
      <c r="AES259" s="50"/>
      <c r="AET259" s="50"/>
      <c r="AEU259" s="50"/>
      <c r="AEV259" s="50"/>
      <c r="AEW259" s="50"/>
      <c r="AEX259" s="50"/>
      <c r="AEY259" s="50"/>
      <c r="AEZ259" s="50"/>
      <c r="AFA259" s="50"/>
      <c r="AFB259" s="50"/>
      <c r="AFC259" s="50"/>
      <c r="AFD259" s="50"/>
      <c r="AFE259" s="50"/>
      <c r="AFF259" s="50"/>
      <c r="AFG259" s="50"/>
      <c r="AFH259" s="50"/>
      <c r="AFI259" s="50"/>
      <c r="AFJ259" s="50"/>
      <c r="AFK259" s="50"/>
      <c r="AFL259" s="50"/>
      <c r="AFM259" s="50"/>
      <c r="AFN259" s="50"/>
      <c r="AFO259" s="50"/>
      <c r="AFP259" s="50"/>
      <c r="AFQ259" s="50"/>
      <c r="AFR259" s="50"/>
      <c r="AFS259" s="50"/>
      <c r="AFT259" s="50"/>
      <c r="AFU259" s="50"/>
      <c r="AFV259" s="50"/>
      <c r="AFW259" s="50"/>
      <c r="AFX259" s="50"/>
      <c r="AFY259" s="50"/>
      <c r="AFZ259" s="50"/>
      <c r="AGA259" s="50"/>
      <c r="AGB259" s="50"/>
      <c r="AGC259" s="50"/>
      <c r="AGD259" s="50"/>
      <c r="AGE259" s="50"/>
      <c r="AGF259" s="50"/>
      <c r="AGG259" s="50"/>
      <c r="AGH259" s="50"/>
      <c r="AGI259" s="50"/>
      <c r="AGJ259" s="50"/>
      <c r="AGK259" s="50"/>
      <c r="AGL259" s="50"/>
      <c r="AGM259" s="50"/>
      <c r="AGN259" s="50"/>
      <c r="AGO259" s="50"/>
      <c r="AGP259" s="50"/>
      <c r="AGQ259" s="50"/>
      <c r="AGR259" s="50"/>
      <c r="AGS259" s="50"/>
      <c r="AGT259" s="50"/>
      <c r="AGU259" s="50"/>
      <c r="AGV259" s="50"/>
      <c r="AGW259" s="50"/>
      <c r="AGX259" s="50"/>
      <c r="AGY259" s="50"/>
      <c r="AGZ259" s="50"/>
      <c r="AHA259" s="50"/>
      <c r="AHB259" s="50"/>
      <c r="AHC259" s="50"/>
      <c r="AHD259" s="50"/>
      <c r="AHE259" s="50"/>
      <c r="AHF259" s="50"/>
      <c r="AHG259" s="50"/>
      <c r="AHH259" s="50"/>
      <c r="AHI259" s="50"/>
      <c r="AHJ259" s="50"/>
      <c r="AHK259" s="50"/>
      <c r="AHL259" s="50"/>
      <c r="AHM259" s="50"/>
      <c r="AHN259" s="50"/>
      <c r="AHO259" s="50"/>
      <c r="AHP259" s="50"/>
      <c r="AHQ259" s="50"/>
      <c r="AHR259" s="50"/>
      <c r="AHS259" s="50"/>
      <c r="AHT259" s="50"/>
      <c r="AHU259" s="50"/>
      <c r="AHV259" s="50"/>
      <c r="AHW259" s="50"/>
      <c r="AHX259" s="50"/>
      <c r="AHY259" s="50"/>
      <c r="AHZ259" s="50"/>
      <c r="AIA259" s="50"/>
      <c r="AIB259" s="50"/>
      <c r="AIC259" s="50"/>
      <c r="AID259" s="50"/>
      <c r="AIE259" s="50"/>
      <c r="AIF259" s="50"/>
      <c r="AIG259" s="50"/>
      <c r="AIH259" s="50"/>
      <c r="AII259" s="50"/>
      <c r="AIJ259" s="50"/>
      <c r="AIK259" s="50"/>
      <c r="AIL259" s="50"/>
      <c r="AIM259" s="50"/>
      <c r="AIN259" s="50"/>
      <c r="AIO259" s="50"/>
      <c r="AIP259" s="50"/>
      <c r="AIQ259" s="50"/>
      <c r="AIR259" s="50"/>
      <c r="AIS259" s="50"/>
      <c r="AIT259" s="50"/>
      <c r="AIU259" s="50"/>
      <c r="AIV259" s="50"/>
      <c r="AIW259" s="50"/>
      <c r="AIX259" s="50"/>
      <c r="AIY259" s="50"/>
      <c r="AIZ259" s="50"/>
      <c r="AJA259" s="50"/>
      <c r="AJB259" s="50"/>
      <c r="AJC259" s="50"/>
      <c r="AJD259" s="50"/>
      <c r="AJE259" s="50"/>
      <c r="AJF259" s="50"/>
      <c r="AJG259" s="50"/>
      <c r="AJH259" s="50"/>
      <c r="AJI259" s="50"/>
      <c r="AJJ259" s="50"/>
      <c r="AJK259" s="50"/>
      <c r="AJL259" s="50"/>
      <c r="AJM259" s="50"/>
      <c r="AJN259" s="50"/>
      <c r="AJO259" s="50"/>
      <c r="AJP259" s="50"/>
      <c r="AJQ259" s="50"/>
      <c r="AJR259" s="50"/>
      <c r="AJS259" s="50"/>
      <c r="AJT259" s="50"/>
      <c r="AJU259" s="50"/>
      <c r="AJV259" s="50"/>
      <c r="AJW259" s="50"/>
      <c r="AJX259" s="50"/>
      <c r="AJY259" s="50"/>
      <c r="AJZ259" s="50"/>
      <c r="AKA259" s="50"/>
      <c r="AKB259" s="50"/>
      <c r="AKC259" s="50"/>
      <c r="AKD259" s="50"/>
      <c r="AKE259" s="50"/>
      <c r="AKF259" s="50"/>
      <c r="AKG259" s="50"/>
      <c r="AKH259" s="50"/>
      <c r="AKI259" s="50"/>
      <c r="AKJ259" s="50"/>
      <c r="AKK259" s="50"/>
      <c r="AKL259" s="50"/>
      <c r="AKM259" s="50"/>
      <c r="AKN259" s="50"/>
      <c r="AKO259" s="50"/>
      <c r="AKP259" s="50"/>
      <c r="AKQ259" s="50"/>
      <c r="AKR259" s="50"/>
      <c r="AKS259" s="50"/>
      <c r="AKT259" s="50"/>
      <c r="AKU259" s="50"/>
      <c r="AKV259" s="50"/>
      <c r="AKW259" s="50"/>
      <c r="AKX259" s="50"/>
      <c r="AKY259" s="50"/>
      <c r="AKZ259" s="50"/>
      <c r="ALA259" s="50"/>
      <c r="ALB259" s="50"/>
      <c r="ALC259" s="50"/>
      <c r="ALD259" s="50"/>
      <c r="ALE259" s="50"/>
      <c r="ALF259" s="50"/>
      <c r="ALG259" s="50"/>
      <c r="ALH259" s="50"/>
      <c r="ALI259" s="50"/>
      <c r="ALJ259" s="50"/>
      <c r="ALK259" s="50"/>
      <c r="ALL259" s="50"/>
      <c r="ALM259" s="50"/>
      <c r="ALN259" s="50"/>
      <c r="ALO259" s="50"/>
      <c r="ALP259" s="50"/>
      <c r="ALQ259" s="50"/>
      <c r="ALR259" s="50"/>
      <c r="ALS259" s="50"/>
      <c r="ALT259" s="50"/>
      <c r="ALU259" s="50"/>
      <c r="ALV259" s="50"/>
      <c r="ALW259" s="50"/>
      <c r="ALX259" s="50"/>
      <c r="ALY259" s="50"/>
      <c r="ALZ259" s="50"/>
      <c r="AMA259" s="50"/>
      <c r="AMB259" s="50"/>
      <c r="AMC259" s="50"/>
      <c r="AMD259" s="50"/>
      <c r="AME259" s="50"/>
      <c r="AMF259" s="50"/>
      <c r="AMG259" s="50"/>
      <c r="AMH259" s="50"/>
      <c r="AMI259" s="50"/>
      <c r="AMJ259" s="50"/>
      <c r="AMK259" s="50"/>
      <c r="AML259" s="50"/>
      <c r="AMM259" s="50"/>
      <c r="AMN259" s="50"/>
      <c r="AMO259" s="50"/>
      <c r="AMP259" s="50"/>
      <c r="AMQ259" s="50"/>
      <c r="AMR259" s="50"/>
      <c r="AMS259" s="50"/>
      <c r="AMT259" s="50"/>
      <c r="AMU259" s="50"/>
      <c r="AMV259" s="50"/>
      <c r="AMW259" s="50"/>
      <c r="AMX259" s="50"/>
      <c r="AMY259" s="50"/>
      <c r="AMZ259" s="50"/>
      <c r="ANA259" s="50"/>
      <c r="ANB259" s="50"/>
      <c r="ANC259" s="50"/>
      <c r="AND259" s="50"/>
      <c r="ANE259" s="50"/>
      <c r="ANF259" s="50"/>
      <c r="ANG259" s="50"/>
      <c r="ANH259" s="50"/>
      <c r="ANI259" s="50"/>
      <c r="ANJ259" s="50"/>
      <c r="ANK259" s="50"/>
      <c r="ANL259" s="50"/>
      <c r="ANM259" s="50"/>
      <c r="ANN259" s="50"/>
      <c r="ANO259" s="50"/>
      <c r="ANP259" s="50"/>
      <c r="ANQ259" s="50"/>
      <c r="ANR259" s="50"/>
      <c r="ANS259" s="50"/>
      <c r="ANT259" s="50"/>
      <c r="ANU259" s="50"/>
      <c r="ANV259" s="50"/>
      <c r="ANW259" s="50"/>
      <c r="ANX259" s="50"/>
      <c r="ANY259" s="50"/>
      <c r="ANZ259" s="50"/>
      <c r="AOA259" s="50"/>
      <c r="AOB259" s="50"/>
      <c r="AOC259" s="50"/>
      <c r="AOD259" s="50"/>
      <c r="AOE259" s="50"/>
      <c r="AOF259" s="50"/>
      <c r="AOG259" s="50"/>
      <c r="AOH259" s="50"/>
      <c r="AOI259" s="50"/>
      <c r="AOJ259" s="50"/>
      <c r="AOK259" s="50"/>
      <c r="AOL259" s="50"/>
      <c r="AOM259" s="50"/>
      <c r="AON259" s="50"/>
      <c r="AOO259" s="50"/>
      <c r="AOP259" s="50"/>
      <c r="AOQ259" s="50"/>
      <c r="AOR259" s="50"/>
      <c r="AOS259" s="50"/>
      <c r="AOT259" s="50"/>
      <c r="AOU259" s="50"/>
      <c r="AOV259" s="50"/>
      <c r="AOW259" s="50"/>
      <c r="AOX259" s="50"/>
      <c r="AOY259" s="50"/>
      <c r="AOZ259" s="50"/>
      <c r="APA259" s="50"/>
      <c r="APB259" s="50"/>
      <c r="APC259" s="50"/>
      <c r="APD259" s="50"/>
      <c r="APE259" s="50"/>
      <c r="APF259" s="50"/>
      <c r="APG259" s="50"/>
      <c r="APH259" s="50"/>
      <c r="API259" s="50"/>
      <c r="APJ259" s="50"/>
      <c r="APK259" s="50"/>
      <c r="APL259" s="50"/>
      <c r="APM259" s="50"/>
      <c r="APN259" s="50"/>
      <c r="APO259" s="50"/>
      <c r="APP259" s="50"/>
      <c r="APQ259" s="50"/>
      <c r="APR259" s="50"/>
      <c r="APS259" s="50"/>
      <c r="APT259" s="50"/>
      <c r="APU259" s="50"/>
      <c r="APV259" s="50"/>
      <c r="APW259" s="50"/>
      <c r="APX259" s="50"/>
      <c r="APY259" s="50"/>
      <c r="APZ259" s="50"/>
      <c r="AQA259" s="50"/>
      <c r="AQB259" s="50"/>
      <c r="AQC259" s="50"/>
      <c r="AQD259" s="50"/>
      <c r="AQE259" s="50"/>
      <c r="AQF259" s="50"/>
      <c r="AQG259" s="50"/>
      <c r="AQH259" s="50"/>
      <c r="AQI259" s="50"/>
      <c r="AQJ259" s="50"/>
      <c r="AQK259" s="50"/>
      <c r="AQL259" s="50"/>
      <c r="AQM259" s="50"/>
      <c r="AQN259" s="50"/>
      <c r="AQO259" s="50"/>
      <c r="AQP259" s="50"/>
      <c r="AQQ259" s="50"/>
      <c r="AQR259" s="50"/>
      <c r="AQS259" s="50"/>
      <c r="AQT259" s="50"/>
      <c r="AQU259" s="50"/>
      <c r="AQV259" s="50"/>
      <c r="AQW259" s="50"/>
      <c r="AQX259" s="50"/>
      <c r="AQY259" s="50"/>
      <c r="AQZ259" s="50"/>
      <c r="ARA259" s="50"/>
      <c r="ARB259" s="50"/>
      <c r="ARC259" s="50"/>
      <c r="ARD259" s="50"/>
      <c r="ARE259" s="50"/>
      <c r="ARF259" s="50"/>
      <c r="ARG259" s="50"/>
      <c r="ARH259" s="50"/>
      <c r="ARI259" s="50"/>
      <c r="ARJ259" s="50"/>
      <c r="ARK259" s="50"/>
      <c r="ARL259" s="50"/>
      <c r="ARM259" s="50"/>
      <c r="ARN259" s="50"/>
      <c r="ARO259" s="50"/>
      <c r="ARP259" s="50"/>
      <c r="ARQ259" s="50"/>
      <c r="ARR259" s="50"/>
      <c r="ARS259" s="50"/>
      <c r="ART259" s="50"/>
      <c r="ARU259" s="50"/>
      <c r="ARV259" s="50"/>
      <c r="ARW259" s="50"/>
      <c r="ARX259" s="50"/>
      <c r="ARY259" s="50"/>
      <c r="ARZ259" s="50"/>
      <c r="ASA259" s="50"/>
      <c r="ASB259" s="50"/>
      <c r="ASC259" s="50"/>
      <c r="ASD259" s="50"/>
      <c r="ASE259" s="50"/>
      <c r="ASF259" s="50"/>
      <c r="ASG259" s="50"/>
      <c r="ASH259" s="50"/>
      <c r="ASI259" s="50"/>
      <c r="ASJ259" s="50"/>
      <c r="ASK259" s="50"/>
      <c r="ASL259" s="50"/>
      <c r="ASM259" s="50"/>
      <c r="ASN259" s="50"/>
      <c r="ASO259" s="50"/>
      <c r="ASP259" s="50"/>
      <c r="ASQ259" s="50"/>
      <c r="ASR259" s="50"/>
      <c r="ASS259" s="50"/>
      <c r="AST259" s="50"/>
      <c r="ASU259" s="50"/>
      <c r="ASV259" s="50"/>
      <c r="ASW259" s="50"/>
      <c r="ASX259" s="50"/>
      <c r="ASY259" s="50"/>
      <c r="ASZ259" s="50"/>
      <c r="ATA259" s="50"/>
      <c r="ATB259" s="50"/>
      <c r="ATC259" s="50"/>
      <c r="ATD259" s="50"/>
      <c r="ATE259" s="50"/>
      <c r="ATF259" s="50"/>
      <c r="ATG259" s="50"/>
      <c r="ATH259" s="50"/>
      <c r="ATI259" s="50"/>
      <c r="ATJ259" s="50"/>
      <c r="ATK259" s="50"/>
      <c r="ATL259" s="50"/>
      <c r="ATM259" s="50"/>
      <c r="ATN259" s="50"/>
      <c r="ATO259" s="50"/>
      <c r="ATP259" s="50"/>
      <c r="ATQ259" s="50"/>
      <c r="ATR259" s="50"/>
      <c r="ATS259" s="50"/>
      <c r="ATT259" s="50"/>
      <c r="ATU259" s="50"/>
      <c r="ATV259" s="50"/>
      <c r="ATW259" s="50"/>
      <c r="ATX259" s="50"/>
      <c r="ATY259" s="50"/>
      <c r="ATZ259" s="50"/>
      <c r="AUA259" s="50"/>
      <c r="AUB259" s="50"/>
      <c r="AUC259" s="50"/>
      <c r="AUD259" s="50"/>
      <c r="AUE259" s="50"/>
      <c r="AUF259" s="50"/>
      <c r="AUG259" s="50"/>
      <c r="AUH259" s="50"/>
      <c r="AUI259" s="50"/>
      <c r="AUJ259" s="50"/>
      <c r="AUK259" s="50"/>
      <c r="AUL259" s="50"/>
      <c r="AUM259" s="50"/>
      <c r="AUN259" s="50"/>
      <c r="AUO259" s="50"/>
      <c r="AUP259" s="50"/>
      <c r="AUQ259" s="50"/>
      <c r="AUR259" s="50"/>
      <c r="AUS259" s="50"/>
      <c r="AUT259" s="50"/>
      <c r="AUU259" s="50"/>
      <c r="AUV259" s="50"/>
      <c r="AUW259" s="50"/>
      <c r="AUX259" s="50"/>
      <c r="AUY259" s="50"/>
      <c r="AUZ259" s="50"/>
      <c r="AVA259" s="50"/>
      <c r="AVB259" s="50"/>
      <c r="AVC259" s="50"/>
      <c r="AVD259" s="50"/>
      <c r="AVE259" s="50"/>
      <c r="AVF259" s="50"/>
      <c r="AVG259" s="50"/>
      <c r="AVH259" s="50"/>
      <c r="AVI259" s="50"/>
      <c r="AVJ259" s="50"/>
      <c r="AVK259" s="50"/>
      <c r="AVL259" s="50"/>
      <c r="AVM259" s="50"/>
      <c r="AVN259" s="50"/>
      <c r="AVO259" s="50"/>
      <c r="AVP259" s="50"/>
      <c r="AVQ259" s="50"/>
      <c r="AVR259" s="50"/>
      <c r="AVS259" s="50"/>
      <c r="AVT259" s="50"/>
      <c r="AVU259" s="50"/>
      <c r="AVV259" s="50"/>
      <c r="AVW259" s="50"/>
      <c r="AVX259" s="50"/>
      <c r="AVY259" s="50"/>
      <c r="AVZ259" s="50"/>
      <c r="AWA259" s="50"/>
      <c r="AWB259" s="50"/>
      <c r="AWC259" s="50"/>
      <c r="AWD259" s="50"/>
      <c r="AWE259" s="50"/>
      <c r="AWF259" s="50"/>
      <c r="AWG259" s="50"/>
      <c r="AWH259" s="50"/>
      <c r="AWI259" s="50"/>
      <c r="AWJ259" s="50"/>
      <c r="AWK259" s="50"/>
      <c r="AWL259" s="50"/>
      <c r="AWM259" s="50"/>
      <c r="AWN259" s="50"/>
      <c r="AWO259" s="50"/>
      <c r="AWP259" s="50"/>
      <c r="AWQ259" s="50"/>
      <c r="AWR259" s="50"/>
      <c r="AWS259" s="50"/>
      <c r="AWT259" s="50"/>
      <c r="AWU259" s="50"/>
      <c r="AWV259" s="50"/>
      <c r="AWW259" s="50"/>
      <c r="AWX259" s="50"/>
      <c r="AWY259" s="50"/>
      <c r="AWZ259" s="50"/>
      <c r="AXA259" s="50"/>
      <c r="AXB259" s="50"/>
      <c r="AXC259" s="50"/>
      <c r="AXD259" s="50"/>
      <c r="AXE259" s="50"/>
      <c r="AXF259" s="50"/>
      <c r="AXG259" s="50"/>
      <c r="AXH259" s="50"/>
      <c r="AXI259" s="50"/>
      <c r="AXJ259" s="50"/>
      <c r="AXK259" s="50"/>
      <c r="AXL259" s="50"/>
      <c r="AXM259" s="50"/>
      <c r="AXN259" s="50"/>
      <c r="AXO259" s="50"/>
      <c r="AXP259" s="50"/>
      <c r="AXQ259" s="50"/>
      <c r="AXR259" s="50"/>
      <c r="AXS259" s="50"/>
      <c r="AXT259" s="50"/>
      <c r="AXU259" s="50"/>
      <c r="AXV259" s="50"/>
      <c r="AXW259" s="50"/>
      <c r="AXX259" s="50"/>
      <c r="AXY259" s="50"/>
      <c r="AXZ259" s="50"/>
      <c r="AYA259" s="50"/>
      <c r="AYB259" s="50"/>
      <c r="AYC259" s="50"/>
      <c r="AYD259" s="50"/>
      <c r="AYE259" s="50"/>
      <c r="AYF259" s="50"/>
      <c r="AYG259" s="50"/>
      <c r="AYH259" s="50"/>
      <c r="AYI259" s="50"/>
      <c r="AYJ259" s="50"/>
      <c r="AYK259" s="50"/>
      <c r="AYL259" s="50"/>
      <c r="AYM259" s="50"/>
      <c r="AYN259" s="50"/>
      <c r="AYO259" s="50"/>
      <c r="AYP259" s="50"/>
      <c r="AYQ259" s="50"/>
      <c r="AYR259" s="50"/>
      <c r="AYS259" s="50"/>
      <c r="AYT259" s="50"/>
      <c r="AYU259" s="50"/>
      <c r="AYV259" s="50"/>
      <c r="AYW259" s="50"/>
      <c r="AYX259" s="50"/>
      <c r="AYY259" s="50"/>
      <c r="AYZ259" s="50"/>
      <c r="AZA259" s="50"/>
      <c r="AZB259" s="50"/>
      <c r="AZC259" s="50"/>
      <c r="AZD259" s="50"/>
      <c r="AZE259" s="50"/>
      <c r="AZF259" s="50"/>
      <c r="AZG259" s="50"/>
      <c r="AZH259" s="50"/>
      <c r="AZI259" s="50"/>
      <c r="AZJ259" s="50"/>
      <c r="AZK259" s="50"/>
      <c r="AZL259" s="50"/>
      <c r="AZM259" s="50"/>
      <c r="AZN259" s="50"/>
      <c r="AZO259" s="50"/>
      <c r="AZP259" s="50"/>
      <c r="AZQ259" s="50"/>
      <c r="AZR259" s="50"/>
      <c r="AZS259" s="50"/>
      <c r="AZT259" s="50"/>
      <c r="AZU259" s="50"/>
      <c r="AZV259" s="50"/>
      <c r="AZW259" s="50"/>
      <c r="AZX259" s="50"/>
      <c r="AZY259" s="50"/>
      <c r="AZZ259" s="50"/>
      <c r="BAA259" s="50"/>
      <c r="BAB259" s="50"/>
      <c r="BAC259" s="50"/>
      <c r="BAD259" s="50"/>
      <c r="BAE259" s="50"/>
      <c r="BAF259" s="50"/>
      <c r="BAG259" s="50"/>
      <c r="BAH259" s="50"/>
      <c r="BAI259" s="50"/>
      <c r="BAJ259" s="50"/>
      <c r="BAK259" s="50"/>
      <c r="BAL259" s="50"/>
      <c r="BAM259" s="50"/>
      <c r="BAN259" s="50"/>
      <c r="BAO259" s="50"/>
      <c r="BAP259" s="50"/>
      <c r="BAQ259" s="50"/>
      <c r="BAR259" s="50"/>
      <c r="BAS259" s="50"/>
      <c r="BAT259" s="50"/>
      <c r="BAU259" s="50"/>
      <c r="BAV259" s="50"/>
      <c r="BAW259" s="50"/>
      <c r="BAX259" s="50"/>
      <c r="BAY259" s="50"/>
      <c r="BAZ259" s="50"/>
      <c r="BBA259" s="50"/>
      <c r="BBB259" s="50"/>
      <c r="BBC259" s="50"/>
      <c r="BBD259" s="50"/>
      <c r="BBE259" s="50"/>
      <c r="BBF259" s="50"/>
      <c r="BBG259" s="50"/>
      <c r="BBH259" s="50"/>
      <c r="BBI259" s="50"/>
      <c r="BBJ259" s="50"/>
      <c r="BBK259" s="50"/>
      <c r="BBL259" s="50"/>
      <c r="BBM259" s="50"/>
      <c r="BBN259" s="50"/>
      <c r="BBO259" s="50"/>
      <c r="BBP259" s="50"/>
      <c r="BBQ259" s="50"/>
      <c r="BBR259" s="50"/>
      <c r="BBS259" s="50"/>
      <c r="BBT259" s="50"/>
      <c r="BBU259" s="50"/>
      <c r="BBV259" s="50"/>
      <c r="BBW259" s="50"/>
      <c r="BBX259" s="50"/>
      <c r="BBY259" s="50"/>
      <c r="BBZ259" s="50"/>
      <c r="BCA259" s="50"/>
      <c r="BCB259" s="50"/>
      <c r="BCC259" s="50"/>
      <c r="BCD259" s="50"/>
      <c r="BCE259" s="50"/>
      <c r="BCF259" s="50"/>
      <c r="BCG259" s="50"/>
      <c r="BCH259" s="50"/>
      <c r="BCI259" s="50"/>
      <c r="BCJ259" s="50"/>
      <c r="BCK259" s="50"/>
      <c r="BCL259" s="50"/>
      <c r="BCM259" s="50"/>
      <c r="BCN259" s="50"/>
      <c r="BCO259" s="50"/>
      <c r="BCP259" s="50"/>
      <c r="BCQ259" s="50"/>
      <c r="BCR259" s="50"/>
      <c r="BCS259" s="50"/>
      <c r="BCT259" s="50"/>
      <c r="BCU259" s="50"/>
      <c r="BCV259" s="50"/>
      <c r="BCW259" s="50"/>
      <c r="BCX259" s="50"/>
      <c r="BCY259" s="50"/>
      <c r="BCZ259" s="50"/>
      <c r="BDA259" s="50"/>
      <c r="BDB259" s="50"/>
      <c r="BDC259" s="50"/>
      <c r="BDD259" s="50"/>
      <c r="BDE259" s="50"/>
      <c r="BDF259" s="50"/>
      <c r="BDG259" s="50"/>
      <c r="BDH259" s="50"/>
      <c r="BDI259" s="50"/>
      <c r="BDJ259" s="50"/>
      <c r="BDK259" s="50"/>
      <c r="BDL259" s="50"/>
      <c r="BDM259" s="50"/>
      <c r="BDN259" s="50"/>
      <c r="BDO259" s="50"/>
      <c r="BDP259" s="50"/>
      <c r="BDQ259" s="50"/>
      <c r="BDR259" s="50"/>
      <c r="BDS259" s="50"/>
      <c r="BDT259" s="50"/>
      <c r="BDU259" s="50"/>
      <c r="BDV259" s="50"/>
      <c r="BDW259" s="50"/>
      <c r="BDX259" s="50"/>
      <c r="BDY259" s="50"/>
      <c r="BDZ259" s="50"/>
      <c r="BEA259" s="50"/>
      <c r="BEB259" s="50"/>
      <c r="BEC259" s="50"/>
      <c r="BED259" s="50"/>
      <c r="BEE259" s="50"/>
      <c r="BEF259" s="50"/>
      <c r="BEG259" s="50"/>
      <c r="BEH259" s="50"/>
      <c r="BEI259" s="50"/>
      <c r="BEJ259" s="50"/>
      <c r="BEK259" s="50"/>
      <c r="BEL259" s="50"/>
      <c r="BEM259" s="50"/>
      <c r="BEN259" s="50"/>
      <c r="BEO259" s="50"/>
      <c r="BEP259" s="50"/>
      <c r="BEQ259" s="50"/>
      <c r="BER259" s="50"/>
      <c r="BES259" s="50"/>
      <c r="BET259" s="50"/>
      <c r="BEU259" s="50"/>
      <c r="BEV259" s="50"/>
      <c r="BEW259" s="50"/>
      <c r="BEX259" s="50"/>
      <c r="BEY259" s="50"/>
      <c r="BEZ259" s="50"/>
      <c r="BFA259" s="50"/>
      <c r="BFB259" s="50"/>
      <c r="BFC259" s="50"/>
      <c r="BFD259" s="50"/>
      <c r="BFE259" s="50"/>
      <c r="BFF259" s="50"/>
      <c r="BFG259" s="50"/>
      <c r="BFH259" s="50"/>
      <c r="BFI259" s="50"/>
      <c r="BFJ259" s="50"/>
      <c r="BFK259" s="50"/>
      <c r="BFL259" s="50"/>
      <c r="BFM259" s="50"/>
      <c r="BFN259" s="50"/>
      <c r="BFO259" s="50"/>
      <c r="BFP259" s="50"/>
      <c r="BFQ259" s="50"/>
      <c r="BFR259" s="50"/>
      <c r="BFS259" s="50"/>
      <c r="BFT259" s="50"/>
      <c r="BFU259" s="50"/>
      <c r="BFV259" s="50"/>
      <c r="BFW259" s="50"/>
      <c r="BFX259" s="50"/>
      <c r="BFY259" s="50"/>
      <c r="BFZ259" s="50"/>
      <c r="BGA259" s="50"/>
      <c r="BGB259" s="50"/>
      <c r="BGC259" s="50"/>
      <c r="BGD259" s="50"/>
      <c r="BGE259" s="50"/>
      <c r="BGF259" s="50"/>
      <c r="BGG259" s="50"/>
      <c r="BGH259" s="50"/>
      <c r="BGI259" s="50"/>
      <c r="BGJ259" s="50"/>
      <c r="BGK259" s="50"/>
      <c r="BGL259" s="50"/>
      <c r="BGM259" s="50"/>
      <c r="BGN259" s="50"/>
      <c r="BGO259" s="50"/>
      <c r="BGP259" s="50"/>
      <c r="BGQ259" s="50"/>
      <c r="BGR259" s="50"/>
      <c r="BGS259" s="50"/>
      <c r="BGT259" s="50"/>
      <c r="BGU259" s="50"/>
      <c r="BGV259" s="50"/>
      <c r="BGW259" s="50"/>
      <c r="BGX259" s="50"/>
      <c r="BGY259" s="50"/>
      <c r="BGZ259" s="50"/>
      <c r="BHA259" s="50"/>
      <c r="BHB259" s="50"/>
      <c r="BHC259" s="50"/>
      <c r="BHD259" s="50"/>
      <c r="BHE259" s="50"/>
      <c r="BHF259" s="50"/>
      <c r="BHG259" s="50"/>
      <c r="BHH259" s="50"/>
      <c r="BHI259" s="50"/>
      <c r="BHJ259" s="50"/>
      <c r="BHK259" s="50"/>
      <c r="BHL259" s="50"/>
      <c r="BHM259" s="50"/>
      <c r="BHN259" s="50"/>
      <c r="BHO259" s="50"/>
      <c r="BHP259" s="50"/>
      <c r="BHQ259" s="50"/>
      <c r="BHR259" s="50"/>
      <c r="BHS259" s="50"/>
      <c r="BHT259" s="50"/>
      <c r="BHU259" s="50"/>
      <c r="BHV259" s="50"/>
      <c r="BHW259" s="50"/>
      <c r="BHX259" s="50"/>
      <c r="BHY259" s="50"/>
      <c r="BHZ259" s="50"/>
      <c r="BIA259" s="50"/>
      <c r="BIB259" s="50"/>
      <c r="BIC259" s="50"/>
      <c r="BID259" s="50"/>
      <c r="BIE259" s="50"/>
      <c r="BIF259" s="50"/>
      <c r="BIG259" s="50"/>
      <c r="BIH259" s="50"/>
      <c r="BII259" s="50"/>
      <c r="BIJ259" s="50"/>
      <c r="BIK259" s="50"/>
      <c r="BIL259" s="50"/>
      <c r="BIM259" s="50"/>
      <c r="BIN259" s="50"/>
      <c r="BIO259" s="50"/>
      <c r="BIP259" s="50"/>
      <c r="BIQ259" s="50"/>
      <c r="BIR259" s="50"/>
      <c r="BIS259" s="50"/>
      <c r="BIT259" s="50"/>
      <c r="BIU259" s="50"/>
      <c r="BIV259" s="50"/>
      <c r="BIW259" s="50"/>
      <c r="BIX259" s="50"/>
      <c r="BIY259" s="50"/>
      <c r="BIZ259" s="50"/>
      <c r="BJA259" s="50"/>
      <c r="BJB259" s="50"/>
      <c r="BJC259" s="50"/>
      <c r="BJD259" s="50"/>
      <c r="BJE259" s="50"/>
      <c r="BJF259" s="50"/>
      <c r="BJG259" s="50"/>
      <c r="BJH259" s="50"/>
      <c r="BJI259" s="50"/>
      <c r="BJJ259" s="50"/>
      <c r="BJK259" s="50"/>
      <c r="BJL259" s="50"/>
      <c r="BJM259" s="50"/>
      <c r="BJN259" s="50"/>
      <c r="BJO259" s="50"/>
      <c r="BJP259" s="50"/>
      <c r="BJQ259" s="50"/>
      <c r="BJR259" s="50"/>
      <c r="BJS259" s="50"/>
      <c r="BJT259" s="50"/>
      <c r="BJU259" s="50"/>
      <c r="BJV259" s="50"/>
      <c r="BJW259" s="50"/>
      <c r="BJX259" s="50"/>
      <c r="BJY259" s="50"/>
      <c r="BJZ259" s="50"/>
      <c r="BKA259" s="50"/>
      <c r="BKB259" s="50"/>
      <c r="BKC259" s="50"/>
      <c r="BKD259" s="50"/>
      <c r="BKE259" s="50"/>
      <c r="BKF259" s="50"/>
      <c r="BKG259" s="50"/>
      <c r="BKH259" s="50"/>
      <c r="BKI259" s="50"/>
      <c r="BKJ259" s="50"/>
      <c r="BKK259" s="50"/>
      <c r="BKL259" s="50"/>
      <c r="BKM259" s="50"/>
      <c r="BKN259" s="50"/>
      <c r="BKO259" s="50"/>
      <c r="BKP259" s="50"/>
      <c r="BKQ259" s="50"/>
      <c r="BKR259" s="50"/>
      <c r="BKS259" s="50"/>
      <c r="BKT259" s="50"/>
      <c r="BKU259" s="50"/>
      <c r="BKV259" s="50"/>
      <c r="BKW259" s="50"/>
      <c r="BKX259" s="50"/>
      <c r="BKY259" s="50"/>
      <c r="BKZ259" s="50"/>
      <c r="BLA259" s="50"/>
      <c r="BLB259" s="50"/>
      <c r="BLC259" s="50"/>
      <c r="BLD259" s="50"/>
      <c r="BLE259" s="50"/>
      <c r="BLF259" s="50"/>
      <c r="BLG259" s="50"/>
      <c r="BLH259" s="50"/>
      <c r="BLI259" s="50"/>
      <c r="BLJ259" s="50"/>
      <c r="BLK259" s="50"/>
      <c r="BLL259" s="50"/>
      <c r="BLM259" s="50"/>
      <c r="BLN259" s="50"/>
      <c r="BLO259" s="50"/>
      <c r="BLP259" s="50"/>
      <c r="BLQ259" s="50"/>
      <c r="BLR259" s="50"/>
      <c r="BLS259" s="50"/>
      <c r="BLT259" s="50"/>
      <c r="BLU259" s="50"/>
      <c r="BLV259" s="50"/>
      <c r="BLW259" s="50"/>
      <c r="BLX259" s="50"/>
      <c r="BLY259" s="50"/>
      <c r="BLZ259" s="50"/>
      <c r="BMA259" s="50"/>
      <c r="BMB259" s="50"/>
      <c r="BMC259" s="50"/>
      <c r="BMD259" s="50"/>
      <c r="BME259" s="50"/>
      <c r="BMF259" s="50"/>
      <c r="BMG259" s="50"/>
      <c r="BMH259" s="50"/>
      <c r="BMI259" s="50"/>
      <c r="BMJ259" s="50"/>
      <c r="BMK259" s="50"/>
      <c r="BML259" s="50"/>
      <c r="BMM259" s="50"/>
      <c r="BMN259" s="50"/>
      <c r="BMO259" s="50"/>
      <c r="BMP259" s="50"/>
      <c r="BMQ259" s="50"/>
      <c r="BMR259" s="50"/>
      <c r="BMS259" s="50"/>
      <c r="BMT259" s="50"/>
      <c r="BMU259" s="50"/>
      <c r="BMV259" s="50"/>
      <c r="BMW259" s="50"/>
      <c r="BMX259" s="50"/>
      <c r="BMY259" s="50"/>
      <c r="BMZ259" s="50"/>
      <c r="BNA259" s="50"/>
      <c r="BNB259" s="50"/>
      <c r="BNC259" s="50"/>
      <c r="BND259" s="50"/>
      <c r="BNE259" s="50"/>
      <c r="BNF259" s="50"/>
      <c r="BNG259" s="50"/>
      <c r="BNH259" s="50"/>
      <c r="BNI259" s="50"/>
      <c r="BNJ259" s="50"/>
      <c r="BNK259" s="50"/>
      <c r="BNL259" s="50"/>
      <c r="BNM259" s="50"/>
      <c r="BNN259" s="50"/>
      <c r="BNO259" s="50"/>
      <c r="BNP259" s="50"/>
      <c r="BNQ259" s="50"/>
      <c r="BNR259" s="50"/>
      <c r="BNS259" s="50"/>
      <c r="BNT259" s="50"/>
      <c r="BNU259" s="50"/>
      <c r="BNV259" s="50"/>
      <c r="BNW259" s="50"/>
      <c r="BNX259" s="50"/>
      <c r="BNY259" s="50"/>
      <c r="BNZ259" s="50"/>
      <c r="BOA259" s="50"/>
      <c r="BOB259" s="50"/>
      <c r="BOC259" s="50"/>
      <c r="BOD259" s="50"/>
      <c r="BOE259" s="50"/>
      <c r="BOF259" s="50"/>
      <c r="BOG259" s="50"/>
      <c r="BOH259" s="50"/>
      <c r="BOI259" s="50"/>
      <c r="BOJ259" s="50"/>
      <c r="BOK259" s="50"/>
      <c r="BOL259" s="50"/>
      <c r="BOM259" s="50"/>
      <c r="BON259" s="50"/>
      <c r="BOO259" s="50"/>
      <c r="BOP259" s="50"/>
      <c r="BOQ259" s="50"/>
      <c r="BOR259" s="50"/>
      <c r="BOS259" s="50"/>
      <c r="BOT259" s="50"/>
      <c r="BOU259" s="50"/>
      <c r="BOV259" s="50"/>
      <c r="BOW259" s="50"/>
      <c r="BOX259" s="50"/>
      <c r="BOY259" s="50"/>
      <c r="BOZ259" s="50"/>
      <c r="BPA259" s="50"/>
      <c r="BPB259" s="50"/>
      <c r="BPC259" s="50"/>
      <c r="BPD259" s="50"/>
      <c r="BPE259" s="50"/>
      <c r="BPF259" s="50"/>
      <c r="BPG259" s="50"/>
      <c r="BPH259" s="50"/>
      <c r="BPI259" s="50"/>
      <c r="BPJ259" s="50"/>
      <c r="BPK259" s="50"/>
      <c r="BPL259" s="50"/>
      <c r="BPM259" s="50"/>
      <c r="BPN259" s="50"/>
      <c r="BPO259" s="50"/>
      <c r="BPP259" s="50"/>
      <c r="BPQ259" s="50"/>
      <c r="BPR259" s="50"/>
      <c r="BPS259" s="50"/>
      <c r="BPT259" s="50"/>
      <c r="BPU259" s="50"/>
      <c r="BPV259" s="50"/>
      <c r="BPW259" s="50"/>
      <c r="BPX259" s="50"/>
      <c r="BPY259" s="50"/>
      <c r="BPZ259" s="50"/>
      <c r="BQA259" s="50"/>
      <c r="BQB259" s="50"/>
      <c r="BQC259" s="50"/>
      <c r="BQD259" s="50"/>
      <c r="BQE259" s="50"/>
      <c r="BQF259" s="50"/>
      <c r="BQG259" s="50"/>
      <c r="BQH259" s="50"/>
      <c r="BQI259" s="50"/>
      <c r="BQJ259" s="50"/>
      <c r="BQK259" s="50"/>
      <c r="BQL259" s="50"/>
      <c r="BQM259" s="50"/>
      <c r="BQN259" s="50"/>
      <c r="BQO259" s="50"/>
      <c r="BQP259" s="50"/>
      <c r="BQQ259" s="50"/>
      <c r="BQR259" s="50"/>
      <c r="BQS259" s="50"/>
      <c r="BQT259" s="50"/>
      <c r="BQU259" s="50"/>
      <c r="BQV259" s="50"/>
      <c r="BQW259" s="50"/>
      <c r="BQX259" s="50"/>
      <c r="BQY259" s="50"/>
      <c r="BQZ259" s="50"/>
      <c r="BRA259" s="50"/>
      <c r="BRB259" s="50"/>
      <c r="BRC259" s="50"/>
      <c r="BRD259" s="50"/>
      <c r="BRE259" s="50"/>
      <c r="BRF259" s="50"/>
      <c r="BRG259" s="50"/>
      <c r="BRH259" s="50"/>
      <c r="BRI259" s="50"/>
      <c r="BRJ259" s="50"/>
      <c r="BRK259" s="50"/>
      <c r="BRL259" s="50"/>
      <c r="BRM259" s="50"/>
      <c r="BRN259" s="50"/>
      <c r="BRO259" s="50"/>
      <c r="BRP259" s="50"/>
      <c r="BRQ259" s="50"/>
      <c r="BRR259" s="50"/>
      <c r="BRS259" s="50"/>
      <c r="BRT259" s="50"/>
      <c r="BRU259" s="50"/>
      <c r="BRV259" s="50"/>
      <c r="BRW259" s="50"/>
      <c r="BRX259" s="50"/>
      <c r="BRY259" s="50"/>
      <c r="BRZ259" s="50"/>
      <c r="BSA259" s="50"/>
      <c r="BSB259" s="50"/>
      <c r="BSC259" s="50"/>
      <c r="BSD259" s="50"/>
      <c r="BSE259" s="50"/>
      <c r="BSF259" s="50"/>
      <c r="BSG259" s="50"/>
      <c r="BSH259" s="50"/>
      <c r="BSI259" s="50"/>
      <c r="BSJ259" s="50"/>
      <c r="BSK259" s="50"/>
      <c r="BSL259" s="50"/>
      <c r="BSM259" s="50"/>
      <c r="BSN259" s="50"/>
      <c r="BSO259" s="50"/>
      <c r="BSP259" s="50"/>
      <c r="BSQ259" s="50"/>
      <c r="BSR259" s="50"/>
      <c r="BSS259" s="50"/>
      <c r="BST259" s="50"/>
      <c r="BSU259" s="50"/>
      <c r="BSV259" s="50"/>
      <c r="BSW259" s="50"/>
      <c r="BSX259" s="50"/>
      <c r="BSY259" s="50"/>
      <c r="BSZ259" s="50"/>
      <c r="BTA259" s="50"/>
      <c r="BTB259" s="50"/>
      <c r="BTC259" s="50"/>
      <c r="BTD259" s="50"/>
      <c r="BTE259" s="50"/>
      <c r="BTF259" s="50"/>
      <c r="BTG259" s="50"/>
      <c r="BTH259" s="50"/>
      <c r="BTI259" s="50"/>
      <c r="BTJ259" s="50"/>
      <c r="BTK259" s="50"/>
      <c r="BTL259" s="50"/>
      <c r="BTM259" s="50"/>
      <c r="BTN259" s="50"/>
      <c r="BTO259" s="50"/>
      <c r="BTP259" s="50"/>
      <c r="BTQ259" s="50"/>
      <c r="BTR259" s="50"/>
      <c r="BTS259" s="50"/>
      <c r="BTT259" s="50"/>
      <c r="BTU259" s="50"/>
      <c r="BTV259" s="50"/>
      <c r="BTW259" s="50"/>
      <c r="BTX259" s="50"/>
      <c r="BTY259" s="50"/>
      <c r="BTZ259" s="50"/>
      <c r="BUA259" s="50"/>
      <c r="BUB259" s="50"/>
      <c r="BUC259" s="50"/>
      <c r="BUD259" s="50"/>
      <c r="BUE259" s="50"/>
      <c r="BUF259" s="50"/>
      <c r="BUG259" s="50"/>
      <c r="BUH259" s="50"/>
      <c r="BUI259" s="50"/>
      <c r="BUJ259" s="50"/>
      <c r="BUK259" s="50"/>
      <c r="BUL259" s="50"/>
      <c r="BUM259" s="50"/>
      <c r="BUN259" s="50"/>
      <c r="BUO259" s="50"/>
      <c r="BUP259" s="50"/>
      <c r="BUQ259" s="50"/>
      <c r="BUR259" s="50"/>
      <c r="BUS259" s="50"/>
      <c r="BUT259" s="50"/>
      <c r="BUU259" s="50"/>
      <c r="BUV259" s="50"/>
      <c r="BUW259" s="50"/>
      <c r="BUX259" s="50"/>
      <c r="BUY259" s="50"/>
      <c r="BUZ259" s="50"/>
      <c r="BVA259" s="50"/>
      <c r="BVB259" s="50"/>
      <c r="BVC259" s="50"/>
      <c r="BVD259" s="50"/>
      <c r="BVE259" s="50"/>
      <c r="BVF259" s="50"/>
      <c r="BVG259" s="50"/>
      <c r="BVH259" s="50"/>
      <c r="BVI259" s="50"/>
      <c r="BVJ259" s="50"/>
      <c r="BVK259" s="50"/>
      <c r="BVL259" s="50"/>
      <c r="BVM259" s="50"/>
      <c r="BVN259" s="50"/>
      <c r="BVO259" s="50"/>
      <c r="BVP259" s="50"/>
      <c r="BVQ259" s="50"/>
      <c r="BVR259" s="50"/>
      <c r="BVS259" s="50"/>
      <c r="BVT259" s="50"/>
      <c r="BVU259" s="50"/>
      <c r="BVV259" s="50"/>
      <c r="BVW259" s="50"/>
      <c r="BVX259" s="50"/>
      <c r="BVY259" s="50"/>
      <c r="BVZ259" s="50"/>
      <c r="BWA259" s="50"/>
      <c r="BWB259" s="50"/>
      <c r="BWC259" s="50"/>
      <c r="BWD259" s="50"/>
      <c r="BWE259" s="50"/>
      <c r="BWF259" s="50"/>
      <c r="BWG259" s="50"/>
      <c r="BWH259" s="50"/>
      <c r="BWI259" s="50"/>
      <c r="BWJ259" s="50"/>
      <c r="BWK259" s="50"/>
      <c r="BWL259" s="50"/>
      <c r="BWM259" s="50"/>
      <c r="BWN259" s="50"/>
      <c r="BWO259" s="50"/>
      <c r="BWP259" s="50"/>
      <c r="BWQ259" s="50"/>
      <c r="BWR259" s="50"/>
      <c r="BWS259" s="50"/>
      <c r="BWT259" s="50"/>
      <c r="BWU259" s="50"/>
      <c r="BWV259" s="50"/>
      <c r="BWW259" s="50"/>
      <c r="BWX259" s="50"/>
      <c r="BWY259" s="50"/>
      <c r="BWZ259" s="50"/>
      <c r="BXA259" s="50"/>
      <c r="BXB259" s="50"/>
      <c r="BXC259" s="50"/>
      <c r="BXD259" s="50"/>
      <c r="BXE259" s="50"/>
      <c r="BXF259" s="50"/>
      <c r="BXG259" s="50"/>
      <c r="BXH259" s="50"/>
      <c r="BXI259" s="50"/>
      <c r="BXJ259" s="50"/>
      <c r="BXK259" s="50"/>
      <c r="BXL259" s="50"/>
      <c r="BXM259" s="50"/>
      <c r="BXN259" s="50"/>
      <c r="BXO259" s="50"/>
      <c r="BXP259" s="50"/>
      <c r="BXQ259" s="50"/>
      <c r="BXR259" s="50"/>
      <c r="BXS259" s="50"/>
      <c r="BXT259" s="50"/>
      <c r="BXU259" s="50"/>
      <c r="BXV259" s="50"/>
      <c r="BXW259" s="50"/>
      <c r="BXX259" s="50"/>
      <c r="BXY259" s="50"/>
      <c r="BXZ259" s="50"/>
      <c r="BYA259" s="50"/>
      <c r="BYB259" s="50"/>
      <c r="BYC259" s="50"/>
      <c r="BYD259" s="50"/>
      <c r="BYE259" s="50"/>
      <c r="BYF259" s="50"/>
      <c r="BYG259" s="50"/>
      <c r="BYH259" s="50"/>
      <c r="BYI259" s="50"/>
      <c r="BYJ259" s="50"/>
      <c r="BYK259" s="50"/>
      <c r="BYL259" s="50"/>
      <c r="BYM259" s="50"/>
      <c r="BYN259" s="50"/>
      <c r="BYO259" s="50"/>
      <c r="BYP259" s="50"/>
      <c r="BYQ259" s="50"/>
      <c r="BYR259" s="50"/>
      <c r="BYS259" s="50"/>
      <c r="BYT259" s="50"/>
      <c r="BYU259" s="50"/>
      <c r="BYV259" s="50"/>
      <c r="BYW259" s="50"/>
      <c r="BYX259" s="50"/>
      <c r="BYY259" s="50"/>
      <c r="BYZ259" s="50"/>
      <c r="BZA259" s="50"/>
      <c r="BZB259" s="50"/>
      <c r="BZC259" s="50"/>
      <c r="BZD259" s="50"/>
      <c r="BZE259" s="50"/>
      <c r="BZF259" s="50"/>
      <c r="BZG259" s="50"/>
      <c r="BZH259" s="50"/>
      <c r="BZI259" s="50"/>
      <c r="BZJ259" s="50"/>
      <c r="BZK259" s="50"/>
      <c r="BZL259" s="50"/>
      <c r="BZM259" s="50"/>
      <c r="BZN259" s="50"/>
      <c r="BZO259" s="50"/>
      <c r="BZP259" s="50"/>
      <c r="BZQ259" s="50"/>
      <c r="BZR259" s="50"/>
      <c r="BZS259" s="50"/>
      <c r="BZT259" s="50"/>
      <c r="BZU259" s="50"/>
      <c r="BZV259" s="50"/>
      <c r="BZW259" s="50"/>
      <c r="BZX259" s="50"/>
      <c r="BZY259" s="50"/>
      <c r="BZZ259" s="50"/>
      <c r="CAA259" s="50"/>
      <c r="CAB259" s="50"/>
      <c r="CAC259" s="50"/>
      <c r="CAD259" s="50"/>
      <c r="CAE259" s="50"/>
      <c r="CAF259" s="50"/>
      <c r="CAG259" s="50"/>
      <c r="CAH259" s="50"/>
      <c r="CAI259" s="50"/>
      <c r="CAJ259" s="50"/>
      <c r="CAK259" s="50"/>
      <c r="CAL259" s="50"/>
      <c r="CAM259" s="50"/>
      <c r="CAN259" s="50"/>
      <c r="CAO259" s="50"/>
      <c r="CAP259" s="50"/>
      <c r="CAQ259" s="50"/>
      <c r="CAR259" s="50"/>
      <c r="CAS259" s="50"/>
      <c r="CAT259" s="50"/>
      <c r="CAU259" s="50"/>
      <c r="CAV259" s="50"/>
      <c r="CAW259" s="50"/>
      <c r="CAX259" s="50"/>
      <c r="CAY259" s="50"/>
      <c r="CAZ259" s="50"/>
      <c r="CBA259" s="50"/>
      <c r="CBB259" s="50"/>
      <c r="CBC259" s="50"/>
      <c r="CBD259" s="50"/>
      <c r="CBE259" s="50"/>
      <c r="CBF259" s="50"/>
      <c r="CBG259" s="50"/>
      <c r="CBH259" s="50"/>
      <c r="CBI259" s="50"/>
      <c r="CBJ259" s="50"/>
      <c r="CBK259" s="50"/>
      <c r="CBL259" s="50"/>
      <c r="CBM259" s="50"/>
      <c r="CBN259" s="50"/>
      <c r="CBO259" s="50"/>
      <c r="CBP259" s="50"/>
      <c r="CBQ259" s="50"/>
      <c r="CBR259" s="50"/>
      <c r="CBS259" s="50"/>
      <c r="CBT259" s="50"/>
      <c r="CBU259" s="50"/>
      <c r="CBV259" s="50"/>
      <c r="CBW259" s="50"/>
      <c r="CBX259" s="50"/>
      <c r="CBY259" s="50"/>
      <c r="CBZ259" s="50"/>
      <c r="CCA259" s="50"/>
      <c r="CCB259" s="50"/>
      <c r="CCC259" s="50"/>
      <c r="CCD259" s="50"/>
      <c r="CCE259" s="50"/>
      <c r="CCF259" s="50"/>
      <c r="CCG259" s="50"/>
      <c r="CCH259" s="50"/>
      <c r="CCI259" s="50"/>
      <c r="CCJ259" s="50"/>
      <c r="CCK259" s="50"/>
      <c r="CCL259" s="50"/>
      <c r="CCM259" s="50"/>
      <c r="CCN259" s="50"/>
      <c r="CCO259" s="50"/>
      <c r="CCP259" s="50"/>
      <c r="CCQ259" s="50"/>
      <c r="CCR259" s="50"/>
      <c r="CCS259" s="50"/>
      <c r="CCT259" s="50"/>
      <c r="CCU259" s="50"/>
      <c r="CCV259" s="50"/>
      <c r="CCW259" s="50"/>
      <c r="CCX259" s="50"/>
      <c r="CCY259" s="50"/>
      <c r="CCZ259" s="50"/>
      <c r="CDA259" s="50"/>
      <c r="CDB259" s="50"/>
      <c r="CDC259" s="50"/>
      <c r="CDD259" s="50"/>
      <c r="CDE259" s="50"/>
      <c r="CDF259" s="50"/>
      <c r="CDG259" s="50"/>
      <c r="CDH259" s="50"/>
      <c r="CDI259" s="50"/>
      <c r="CDJ259" s="50"/>
      <c r="CDK259" s="50"/>
      <c r="CDL259" s="50"/>
      <c r="CDM259" s="50"/>
      <c r="CDN259" s="50"/>
      <c r="CDO259" s="50"/>
      <c r="CDP259" s="50"/>
      <c r="CDQ259" s="50"/>
      <c r="CDR259" s="50"/>
      <c r="CDS259" s="50"/>
      <c r="CDT259" s="50"/>
      <c r="CDU259" s="50"/>
      <c r="CDV259" s="50"/>
      <c r="CDW259" s="50"/>
      <c r="CDX259" s="50"/>
      <c r="CDY259" s="50"/>
      <c r="CDZ259" s="50"/>
      <c r="CEA259" s="50"/>
      <c r="CEB259" s="50"/>
      <c r="CEC259" s="50"/>
      <c r="CED259" s="50"/>
      <c r="CEE259" s="50"/>
      <c r="CEF259" s="50"/>
      <c r="CEG259" s="50"/>
      <c r="CEH259" s="50"/>
      <c r="CEI259" s="50"/>
      <c r="CEJ259" s="50"/>
      <c r="CEK259" s="50"/>
      <c r="CEL259" s="50"/>
      <c r="CEM259" s="50"/>
      <c r="CEN259" s="50"/>
      <c r="CEO259" s="50"/>
      <c r="CEP259" s="50"/>
      <c r="CEQ259" s="50"/>
      <c r="CER259" s="50"/>
      <c r="CES259" s="50"/>
      <c r="CET259" s="50"/>
      <c r="CEU259" s="50"/>
      <c r="CEV259" s="50"/>
      <c r="CEW259" s="50"/>
      <c r="CEX259" s="50"/>
      <c r="CEY259" s="50"/>
      <c r="CEZ259" s="50"/>
      <c r="CFA259" s="50"/>
      <c r="CFB259" s="50"/>
      <c r="CFC259" s="50"/>
      <c r="CFD259" s="50"/>
      <c r="CFE259" s="50"/>
      <c r="CFF259" s="50"/>
      <c r="CFG259" s="50"/>
      <c r="CFH259" s="50"/>
      <c r="CFI259" s="50"/>
      <c r="CFJ259" s="50"/>
      <c r="CFK259" s="50"/>
      <c r="CFL259" s="50"/>
      <c r="CFM259" s="50"/>
      <c r="CFN259" s="50"/>
      <c r="CFO259" s="50"/>
      <c r="CFP259" s="50"/>
      <c r="CFQ259" s="50"/>
      <c r="CFR259" s="50"/>
      <c r="CFS259" s="50"/>
      <c r="CFT259" s="50"/>
      <c r="CFU259" s="50"/>
      <c r="CFV259" s="50"/>
      <c r="CFW259" s="50"/>
      <c r="CFX259" s="50"/>
      <c r="CFY259" s="50"/>
      <c r="CFZ259" s="50"/>
      <c r="CGA259" s="50"/>
      <c r="CGB259" s="50"/>
      <c r="CGC259" s="50"/>
      <c r="CGD259" s="50"/>
      <c r="CGE259" s="50"/>
      <c r="CGF259" s="50"/>
      <c r="CGG259" s="50"/>
      <c r="CGH259" s="50"/>
      <c r="CGI259" s="50"/>
      <c r="CGJ259" s="50"/>
      <c r="CGK259" s="50"/>
      <c r="CGL259" s="50"/>
      <c r="CGM259" s="50"/>
      <c r="CGN259" s="50"/>
      <c r="CGO259" s="50"/>
      <c r="CGP259" s="50"/>
      <c r="CGQ259" s="50"/>
      <c r="CGR259" s="50"/>
      <c r="CGS259" s="50"/>
      <c r="CGT259" s="50"/>
      <c r="CGU259" s="50"/>
      <c r="CGV259" s="50"/>
      <c r="CGW259" s="50"/>
      <c r="CGX259" s="50"/>
      <c r="CGY259" s="50"/>
      <c r="CGZ259" s="50"/>
      <c r="CHA259" s="50"/>
      <c r="CHB259" s="50"/>
      <c r="CHC259" s="50"/>
      <c r="CHD259" s="50"/>
      <c r="CHE259" s="50"/>
      <c r="CHF259" s="50"/>
      <c r="CHG259" s="50"/>
      <c r="CHH259" s="50"/>
      <c r="CHI259" s="50"/>
      <c r="CHJ259" s="50"/>
      <c r="CHK259" s="50"/>
      <c r="CHL259" s="50"/>
      <c r="CHM259" s="50"/>
      <c r="CHN259" s="50"/>
      <c r="CHO259" s="50"/>
      <c r="CHP259" s="50"/>
      <c r="CHQ259" s="50"/>
      <c r="CHR259" s="50"/>
      <c r="CHS259" s="50"/>
      <c r="CHT259" s="50"/>
      <c r="CHU259" s="50"/>
      <c r="CHV259" s="50"/>
      <c r="CHW259" s="50"/>
      <c r="CHX259" s="50"/>
      <c r="CHY259" s="50"/>
      <c r="CHZ259" s="50"/>
      <c r="CIA259" s="50"/>
      <c r="CIB259" s="50"/>
      <c r="CIC259" s="50"/>
      <c r="CID259" s="50"/>
      <c r="CIE259" s="50"/>
      <c r="CIF259" s="50"/>
      <c r="CIG259" s="50"/>
      <c r="CIH259" s="50"/>
      <c r="CII259" s="50"/>
      <c r="CIJ259" s="50"/>
      <c r="CIK259" s="50"/>
      <c r="CIL259" s="50"/>
      <c r="CIM259" s="50"/>
      <c r="CIN259" s="50"/>
      <c r="CIO259" s="50"/>
      <c r="CIP259" s="50"/>
      <c r="CIQ259" s="50"/>
      <c r="CIR259" s="50"/>
      <c r="CIS259" s="50"/>
      <c r="CIT259" s="50"/>
      <c r="CIU259" s="50"/>
      <c r="CIV259" s="50"/>
      <c r="CIW259" s="50"/>
      <c r="CIX259" s="50"/>
      <c r="CIY259" s="50"/>
      <c r="CIZ259" s="50"/>
      <c r="CJA259" s="50"/>
      <c r="CJB259" s="50"/>
      <c r="CJC259" s="50"/>
      <c r="CJD259" s="50"/>
      <c r="CJE259" s="50"/>
      <c r="CJF259" s="50"/>
      <c r="CJG259" s="50"/>
      <c r="CJH259" s="50"/>
      <c r="CJI259" s="50"/>
      <c r="CJJ259" s="50"/>
      <c r="CJK259" s="50"/>
      <c r="CJL259" s="50"/>
      <c r="CJM259" s="50"/>
      <c r="CJN259" s="50"/>
      <c r="CJO259" s="50"/>
      <c r="CJP259" s="50"/>
      <c r="CJQ259" s="50"/>
      <c r="CJR259" s="50"/>
      <c r="CJS259" s="50"/>
      <c r="CJT259" s="50"/>
      <c r="CJU259" s="50"/>
      <c r="CJV259" s="50"/>
      <c r="CJW259" s="50"/>
      <c r="CJX259" s="50"/>
      <c r="CJY259" s="50"/>
      <c r="CJZ259" s="50"/>
      <c r="CKA259" s="50"/>
      <c r="CKB259" s="50"/>
      <c r="CKC259" s="50"/>
      <c r="CKD259" s="50"/>
      <c r="CKE259" s="50"/>
      <c r="CKF259" s="50"/>
      <c r="CKG259" s="50"/>
      <c r="CKH259" s="50"/>
      <c r="CKI259" s="50"/>
      <c r="CKJ259" s="50"/>
      <c r="CKK259" s="50"/>
      <c r="CKL259" s="50"/>
      <c r="CKM259" s="50"/>
      <c r="CKN259" s="50"/>
      <c r="CKO259" s="50"/>
      <c r="CKP259" s="50"/>
      <c r="CKQ259" s="50"/>
      <c r="CKR259" s="50"/>
      <c r="CKS259" s="50"/>
      <c r="CKT259" s="50"/>
      <c r="CKU259" s="50"/>
      <c r="CKV259" s="50"/>
      <c r="CKW259" s="50"/>
      <c r="CKX259" s="50"/>
      <c r="CKY259" s="50"/>
      <c r="CKZ259" s="50"/>
      <c r="CLA259" s="50"/>
      <c r="CLB259" s="50"/>
      <c r="CLC259" s="50"/>
      <c r="CLD259" s="50"/>
      <c r="CLE259" s="50"/>
      <c r="CLF259" s="50"/>
      <c r="CLG259" s="50"/>
      <c r="CLH259" s="50"/>
      <c r="CLI259" s="50"/>
      <c r="CLJ259" s="50"/>
      <c r="CLK259" s="50"/>
      <c r="CLL259" s="50"/>
      <c r="CLM259" s="50"/>
      <c r="CLN259" s="50"/>
      <c r="CLO259" s="50"/>
      <c r="CLP259" s="50"/>
      <c r="CLQ259" s="50"/>
      <c r="CLR259" s="50"/>
      <c r="CLS259" s="50"/>
      <c r="CLT259" s="50"/>
      <c r="CLU259" s="50"/>
      <c r="CLV259" s="50"/>
      <c r="CLW259" s="50"/>
      <c r="CLX259" s="50"/>
      <c r="CLY259" s="50"/>
      <c r="CLZ259" s="50"/>
      <c r="CMA259" s="50"/>
      <c r="CMB259" s="50"/>
      <c r="CMC259" s="50"/>
      <c r="CMD259" s="50"/>
      <c r="CME259" s="50"/>
      <c r="CMF259" s="50"/>
      <c r="CMG259" s="50"/>
      <c r="CMH259" s="50"/>
      <c r="CMI259" s="50"/>
      <c r="CMJ259" s="50"/>
      <c r="CMK259" s="50"/>
      <c r="CML259" s="50"/>
      <c r="CMM259" s="50"/>
      <c r="CMN259" s="50"/>
      <c r="CMO259" s="50"/>
      <c r="CMP259" s="50"/>
      <c r="CMQ259" s="50"/>
      <c r="CMR259" s="50"/>
      <c r="CMS259" s="50"/>
      <c r="CMT259" s="50"/>
      <c r="CMU259" s="50"/>
      <c r="CMV259" s="50"/>
      <c r="CMW259" s="50"/>
      <c r="CMX259" s="50"/>
      <c r="CMY259" s="50"/>
      <c r="CMZ259" s="50"/>
      <c r="CNA259" s="50"/>
      <c r="CNB259" s="50"/>
      <c r="CNC259" s="50"/>
      <c r="CND259" s="50"/>
      <c r="CNE259" s="50"/>
      <c r="CNF259" s="50"/>
      <c r="CNG259" s="50"/>
      <c r="CNH259" s="50"/>
      <c r="CNI259" s="50"/>
      <c r="CNJ259" s="50"/>
      <c r="CNK259" s="50"/>
      <c r="CNL259" s="50"/>
      <c r="CNM259" s="50"/>
      <c r="CNN259" s="50"/>
      <c r="CNO259" s="50"/>
      <c r="CNP259" s="50"/>
      <c r="CNQ259" s="50"/>
      <c r="CNR259" s="50"/>
      <c r="CNS259" s="50"/>
      <c r="CNT259" s="50"/>
      <c r="CNU259" s="50"/>
      <c r="CNV259" s="50"/>
      <c r="CNW259" s="50"/>
      <c r="CNX259" s="50"/>
      <c r="CNY259" s="50"/>
      <c r="CNZ259" s="50"/>
      <c r="COA259" s="50"/>
      <c r="COB259" s="50"/>
      <c r="COC259" s="50"/>
      <c r="COD259" s="50"/>
      <c r="COE259" s="50"/>
      <c r="COF259" s="50"/>
      <c r="COG259" s="50"/>
      <c r="COH259" s="50"/>
      <c r="COI259" s="50"/>
      <c r="COJ259" s="50"/>
      <c r="COK259" s="50"/>
      <c r="COL259" s="50"/>
      <c r="COM259" s="50"/>
      <c r="CON259" s="50"/>
      <c r="COO259" s="50"/>
      <c r="COP259" s="50"/>
      <c r="COQ259" s="50"/>
      <c r="COR259" s="50"/>
      <c r="COS259" s="50"/>
      <c r="COT259" s="50"/>
      <c r="COU259" s="50"/>
      <c r="COV259" s="50"/>
      <c r="COW259" s="50"/>
      <c r="COX259" s="50"/>
      <c r="COY259" s="50"/>
      <c r="COZ259" s="50"/>
      <c r="CPA259" s="50"/>
      <c r="CPB259" s="50"/>
      <c r="CPC259" s="50"/>
      <c r="CPD259" s="50"/>
      <c r="CPE259" s="50"/>
      <c r="CPF259" s="50"/>
      <c r="CPG259" s="50"/>
      <c r="CPH259" s="50"/>
      <c r="CPI259" s="50"/>
      <c r="CPJ259" s="50"/>
      <c r="CPK259" s="50"/>
      <c r="CPL259" s="50"/>
      <c r="CPM259" s="50"/>
      <c r="CPN259" s="50"/>
      <c r="CPO259" s="50"/>
      <c r="CPP259" s="50"/>
      <c r="CPQ259" s="50"/>
      <c r="CPR259" s="50"/>
      <c r="CPS259" s="50"/>
      <c r="CPT259" s="50"/>
      <c r="CPU259" s="50"/>
      <c r="CPV259" s="50"/>
      <c r="CPW259" s="50"/>
      <c r="CPX259" s="50"/>
      <c r="CPY259" s="50"/>
      <c r="CPZ259" s="50"/>
      <c r="CQA259" s="50"/>
      <c r="CQB259" s="50"/>
      <c r="CQC259" s="50"/>
      <c r="CQD259" s="50"/>
      <c r="CQE259" s="50"/>
      <c r="CQF259" s="50"/>
      <c r="CQG259" s="50"/>
      <c r="CQH259" s="50"/>
      <c r="CQI259" s="50"/>
      <c r="CQJ259" s="50"/>
      <c r="CQK259" s="50"/>
      <c r="CQL259" s="50"/>
      <c r="CQM259" s="50"/>
      <c r="CQN259" s="50"/>
      <c r="CQO259" s="50"/>
      <c r="CQP259" s="50"/>
      <c r="CQQ259" s="50"/>
      <c r="CQR259" s="50"/>
      <c r="CQS259" s="50"/>
      <c r="CQT259" s="50"/>
      <c r="CQU259" s="50"/>
      <c r="CQV259" s="50"/>
      <c r="CQW259" s="50"/>
      <c r="CQX259" s="50"/>
      <c r="CQY259" s="50"/>
      <c r="CQZ259" s="50"/>
      <c r="CRA259" s="50"/>
      <c r="CRB259" s="50"/>
      <c r="CRC259" s="50"/>
      <c r="CRD259" s="50"/>
      <c r="CRE259" s="50"/>
      <c r="CRF259" s="50"/>
      <c r="CRG259" s="50"/>
      <c r="CRH259" s="50"/>
      <c r="CRI259" s="50"/>
      <c r="CRJ259" s="50"/>
      <c r="CRK259" s="50"/>
      <c r="CRL259" s="50"/>
      <c r="CRM259" s="50"/>
      <c r="CRN259" s="50"/>
      <c r="CRO259" s="50"/>
      <c r="CRP259" s="50"/>
      <c r="CRQ259" s="50"/>
      <c r="CRR259" s="50"/>
      <c r="CRS259" s="50"/>
      <c r="CRT259" s="50"/>
      <c r="CRU259" s="50"/>
      <c r="CRV259" s="50"/>
      <c r="CRW259" s="50"/>
      <c r="CRX259" s="50"/>
      <c r="CRY259" s="50"/>
      <c r="CRZ259" s="50"/>
      <c r="CSA259" s="50"/>
      <c r="CSB259" s="50"/>
      <c r="CSC259" s="50"/>
      <c r="CSD259" s="50"/>
      <c r="CSE259" s="50"/>
      <c r="CSF259" s="50"/>
      <c r="CSG259" s="50"/>
      <c r="CSH259" s="50"/>
      <c r="CSI259" s="50"/>
      <c r="CSJ259" s="50"/>
      <c r="CSK259" s="50"/>
      <c r="CSL259" s="50"/>
      <c r="CSM259" s="50"/>
      <c r="CSN259" s="50"/>
      <c r="CSO259" s="50"/>
      <c r="CSP259" s="50"/>
      <c r="CSQ259" s="50"/>
      <c r="CSR259" s="50"/>
      <c r="CSS259" s="50"/>
      <c r="CST259" s="50"/>
      <c r="CSU259" s="50"/>
      <c r="CSV259" s="50"/>
      <c r="CSW259" s="50"/>
      <c r="CSX259" s="50"/>
      <c r="CSY259" s="50"/>
      <c r="CSZ259" s="50"/>
      <c r="CTA259" s="50"/>
      <c r="CTB259" s="50"/>
      <c r="CTC259" s="50"/>
      <c r="CTD259" s="50"/>
      <c r="CTE259" s="50"/>
      <c r="CTF259" s="50"/>
      <c r="CTG259" s="50"/>
      <c r="CTH259" s="50"/>
      <c r="CTI259" s="50"/>
      <c r="CTJ259" s="50"/>
      <c r="CTK259" s="50"/>
      <c r="CTL259" s="50"/>
      <c r="CTM259" s="50"/>
      <c r="CTN259" s="50"/>
      <c r="CTO259" s="50"/>
      <c r="CTP259" s="50"/>
      <c r="CTQ259" s="50"/>
      <c r="CTR259" s="50"/>
      <c r="CTS259" s="50"/>
      <c r="CTT259" s="50"/>
      <c r="CTU259" s="50"/>
      <c r="CTV259" s="50"/>
      <c r="CTW259" s="50"/>
      <c r="CTX259" s="50"/>
      <c r="CTY259" s="50"/>
      <c r="CTZ259" s="50"/>
      <c r="CUA259" s="50"/>
      <c r="CUB259" s="50"/>
      <c r="CUC259" s="50"/>
      <c r="CUD259" s="50"/>
      <c r="CUE259" s="50"/>
      <c r="CUF259" s="50"/>
      <c r="CUG259" s="50"/>
      <c r="CUH259" s="50"/>
      <c r="CUI259" s="50"/>
      <c r="CUJ259" s="50"/>
      <c r="CUK259" s="50"/>
      <c r="CUL259" s="50"/>
      <c r="CUM259" s="50"/>
      <c r="CUN259" s="50"/>
      <c r="CUO259" s="50"/>
      <c r="CUP259" s="50"/>
      <c r="CUQ259" s="50"/>
      <c r="CUR259" s="50"/>
      <c r="CUS259" s="50"/>
      <c r="CUT259" s="50"/>
      <c r="CUU259" s="50"/>
      <c r="CUV259" s="50"/>
      <c r="CUW259" s="50"/>
      <c r="CUX259" s="50"/>
      <c r="CUY259" s="50"/>
      <c r="CUZ259" s="50"/>
      <c r="CVA259" s="50"/>
      <c r="CVB259" s="50"/>
      <c r="CVC259" s="50"/>
      <c r="CVD259" s="50"/>
      <c r="CVE259" s="50"/>
      <c r="CVF259" s="50"/>
      <c r="CVG259" s="50"/>
      <c r="CVH259" s="50"/>
      <c r="CVI259" s="50"/>
      <c r="CVJ259" s="50"/>
      <c r="CVK259" s="50"/>
      <c r="CVL259" s="50"/>
      <c r="CVM259" s="50"/>
      <c r="CVN259" s="50"/>
      <c r="CVO259" s="50"/>
      <c r="CVP259" s="50"/>
      <c r="CVQ259" s="50"/>
      <c r="CVR259" s="50"/>
      <c r="CVS259" s="50"/>
      <c r="CVT259" s="50"/>
      <c r="CVU259" s="50"/>
      <c r="CVV259" s="50"/>
      <c r="CVW259" s="50"/>
      <c r="CVX259" s="50"/>
      <c r="CVY259" s="50"/>
      <c r="CVZ259" s="50"/>
      <c r="CWA259" s="50"/>
      <c r="CWB259" s="50"/>
      <c r="CWC259" s="50"/>
      <c r="CWD259" s="50"/>
      <c r="CWE259" s="50"/>
      <c r="CWF259" s="50"/>
      <c r="CWG259" s="50"/>
      <c r="CWH259" s="50"/>
      <c r="CWI259" s="50"/>
      <c r="CWJ259" s="50"/>
      <c r="CWK259" s="50"/>
      <c r="CWL259" s="50"/>
      <c r="CWM259" s="50"/>
      <c r="CWN259" s="50"/>
      <c r="CWO259" s="50"/>
      <c r="CWP259" s="50"/>
      <c r="CWQ259" s="50"/>
      <c r="CWR259" s="50"/>
      <c r="CWS259" s="50"/>
      <c r="CWT259" s="50"/>
      <c r="CWU259" s="50"/>
      <c r="CWV259" s="50"/>
      <c r="CWW259" s="50"/>
      <c r="CWX259" s="50"/>
      <c r="CWY259" s="50"/>
      <c r="CWZ259" s="50"/>
      <c r="CXA259" s="50"/>
      <c r="CXB259" s="50"/>
      <c r="CXC259" s="50"/>
      <c r="CXD259" s="50"/>
      <c r="CXE259" s="50"/>
      <c r="CXF259" s="50"/>
      <c r="CXG259" s="50"/>
      <c r="CXH259" s="50"/>
      <c r="CXI259" s="50"/>
      <c r="CXJ259" s="50"/>
      <c r="CXK259" s="50"/>
      <c r="CXL259" s="50"/>
      <c r="CXM259" s="50"/>
      <c r="CXN259" s="50"/>
      <c r="CXO259" s="50"/>
      <c r="CXP259" s="50"/>
      <c r="CXQ259" s="50"/>
      <c r="CXR259" s="50"/>
      <c r="CXS259" s="50"/>
      <c r="CXT259" s="50"/>
      <c r="CXU259" s="50"/>
      <c r="CXV259" s="50"/>
      <c r="CXW259" s="50"/>
      <c r="CXX259" s="50"/>
      <c r="CXY259" s="50"/>
      <c r="CXZ259" s="50"/>
      <c r="CYA259" s="50"/>
      <c r="CYB259" s="50"/>
      <c r="CYC259" s="50"/>
      <c r="CYD259" s="50"/>
      <c r="CYE259" s="50"/>
      <c r="CYF259" s="50"/>
      <c r="CYG259" s="50"/>
      <c r="CYH259" s="50"/>
      <c r="CYI259" s="50"/>
      <c r="CYJ259" s="50"/>
      <c r="CYK259" s="50"/>
      <c r="CYL259" s="50"/>
      <c r="CYM259" s="50"/>
      <c r="CYN259" s="50"/>
      <c r="CYO259" s="50"/>
      <c r="CYP259" s="50"/>
      <c r="CYQ259" s="50"/>
      <c r="CYR259" s="50"/>
      <c r="CYS259" s="50"/>
      <c r="CYT259" s="50"/>
      <c r="CYU259" s="50"/>
      <c r="CYV259" s="50"/>
      <c r="CYW259" s="50"/>
      <c r="CYX259" s="50"/>
      <c r="CYY259" s="50"/>
      <c r="CYZ259" s="50"/>
      <c r="CZA259" s="50"/>
      <c r="CZB259" s="50"/>
      <c r="CZC259" s="50"/>
      <c r="CZD259" s="50"/>
      <c r="CZE259" s="50"/>
      <c r="CZF259" s="50"/>
      <c r="CZG259" s="50"/>
      <c r="CZH259" s="50"/>
      <c r="CZI259" s="50"/>
      <c r="CZJ259" s="50"/>
      <c r="CZK259" s="50"/>
      <c r="CZL259" s="50"/>
      <c r="CZM259" s="50"/>
      <c r="CZN259" s="50"/>
      <c r="CZO259" s="50"/>
      <c r="CZP259" s="50"/>
      <c r="CZQ259" s="50"/>
      <c r="CZR259" s="50"/>
      <c r="CZS259" s="50"/>
      <c r="CZT259" s="50"/>
      <c r="CZU259" s="50"/>
      <c r="CZV259" s="50"/>
      <c r="CZW259" s="50"/>
      <c r="CZX259" s="50"/>
      <c r="CZY259" s="50"/>
      <c r="CZZ259" s="50"/>
      <c r="DAA259" s="50"/>
      <c r="DAB259" s="50"/>
      <c r="DAC259" s="50"/>
      <c r="DAD259" s="50"/>
      <c r="DAE259" s="50"/>
      <c r="DAF259" s="50"/>
      <c r="DAG259" s="50"/>
      <c r="DAH259" s="50"/>
      <c r="DAI259" s="50"/>
      <c r="DAJ259" s="50"/>
      <c r="DAK259" s="50"/>
      <c r="DAL259" s="50"/>
      <c r="DAM259" s="50"/>
      <c r="DAN259" s="50"/>
      <c r="DAO259" s="50"/>
      <c r="DAP259" s="50"/>
      <c r="DAQ259" s="50"/>
      <c r="DAR259" s="50"/>
      <c r="DAS259" s="50"/>
      <c r="DAT259" s="50"/>
      <c r="DAU259" s="50"/>
      <c r="DAV259" s="50"/>
      <c r="DAW259" s="50"/>
      <c r="DAX259" s="50"/>
      <c r="DAY259" s="50"/>
      <c r="DAZ259" s="50"/>
      <c r="DBA259" s="50"/>
      <c r="DBB259" s="50"/>
      <c r="DBC259" s="50"/>
      <c r="DBD259" s="50"/>
      <c r="DBE259" s="50"/>
      <c r="DBF259" s="50"/>
      <c r="DBG259" s="50"/>
      <c r="DBH259" s="50"/>
      <c r="DBI259" s="50"/>
      <c r="DBJ259" s="50"/>
      <c r="DBK259" s="50"/>
      <c r="DBL259" s="50"/>
      <c r="DBM259" s="50"/>
      <c r="DBN259" s="50"/>
      <c r="DBO259" s="50"/>
      <c r="DBP259" s="50"/>
      <c r="DBQ259" s="50"/>
      <c r="DBR259" s="50"/>
      <c r="DBS259" s="50"/>
      <c r="DBT259" s="50"/>
      <c r="DBU259" s="50"/>
      <c r="DBV259" s="50"/>
      <c r="DBW259" s="50"/>
      <c r="DBX259" s="50"/>
      <c r="DBY259" s="50"/>
      <c r="DBZ259" s="50"/>
      <c r="DCA259" s="50"/>
      <c r="DCB259" s="50"/>
      <c r="DCC259" s="50"/>
      <c r="DCD259" s="50"/>
      <c r="DCE259" s="50"/>
      <c r="DCF259" s="50"/>
      <c r="DCG259" s="50"/>
      <c r="DCH259" s="50"/>
      <c r="DCI259" s="50"/>
      <c r="DCJ259" s="50"/>
      <c r="DCK259" s="50"/>
      <c r="DCL259" s="50"/>
      <c r="DCM259" s="50"/>
      <c r="DCN259" s="50"/>
      <c r="DCO259" s="50"/>
      <c r="DCP259" s="50"/>
      <c r="DCQ259" s="50"/>
      <c r="DCR259" s="50"/>
      <c r="DCS259" s="50"/>
      <c r="DCT259" s="50"/>
      <c r="DCU259" s="50"/>
      <c r="DCV259" s="50"/>
      <c r="DCW259" s="50"/>
      <c r="DCX259" s="50"/>
      <c r="DCY259" s="50"/>
      <c r="DCZ259" s="50"/>
      <c r="DDA259" s="50"/>
      <c r="DDB259" s="50"/>
      <c r="DDC259" s="50"/>
      <c r="DDD259" s="50"/>
      <c r="DDE259" s="50"/>
      <c r="DDF259" s="50"/>
      <c r="DDG259" s="50"/>
      <c r="DDH259" s="50"/>
      <c r="DDI259" s="50"/>
      <c r="DDJ259" s="50"/>
      <c r="DDK259" s="50"/>
      <c r="DDL259" s="50"/>
      <c r="DDM259" s="50"/>
      <c r="DDN259" s="50"/>
      <c r="DDO259" s="50"/>
      <c r="DDP259" s="50"/>
      <c r="DDQ259" s="50"/>
      <c r="DDR259" s="50"/>
      <c r="DDS259" s="50"/>
      <c r="DDT259" s="50"/>
      <c r="DDU259" s="50"/>
      <c r="DDV259" s="50"/>
      <c r="DDW259" s="50"/>
      <c r="DDX259" s="50"/>
      <c r="DDY259" s="50"/>
      <c r="DDZ259" s="50"/>
      <c r="DEA259" s="50"/>
      <c r="DEB259" s="50"/>
      <c r="DEC259" s="50"/>
      <c r="DED259" s="50"/>
      <c r="DEE259" s="50"/>
      <c r="DEF259" s="50"/>
      <c r="DEG259" s="50"/>
      <c r="DEH259" s="50"/>
      <c r="DEI259" s="50"/>
      <c r="DEJ259" s="50"/>
      <c r="DEK259" s="50"/>
      <c r="DEL259" s="50"/>
      <c r="DEM259" s="50"/>
      <c r="DEN259" s="50"/>
      <c r="DEO259" s="50"/>
      <c r="DEP259" s="50"/>
      <c r="DEQ259" s="50"/>
      <c r="DER259" s="50"/>
      <c r="DES259" s="50"/>
      <c r="DET259" s="50"/>
      <c r="DEU259" s="50"/>
      <c r="DEV259" s="50"/>
      <c r="DEW259" s="50"/>
      <c r="DEX259" s="50"/>
      <c r="DEY259" s="50"/>
      <c r="DEZ259" s="50"/>
      <c r="DFA259" s="50"/>
      <c r="DFB259" s="50"/>
      <c r="DFC259" s="50"/>
      <c r="DFD259" s="50"/>
      <c r="DFE259" s="50"/>
      <c r="DFF259" s="50"/>
      <c r="DFG259" s="50"/>
      <c r="DFH259" s="50"/>
      <c r="DFI259" s="50"/>
      <c r="DFJ259" s="50"/>
      <c r="DFK259" s="50"/>
      <c r="DFL259" s="50"/>
      <c r="DFM259" s="50"/>
      <c r="DFN259" s="50"/>
      <c r="DFO259" s="50"/>
      <c r="DFP259" s="50"/>
      <c r="DFQ259" s="50"/>
      <c r="DFR259" s="50"/>
      <c r="DFS259" s="50"/>
      <c r="DFT259" s="50"/>
      <c r="DFU259" s="50"/>
      <c r="DFV259" s="50"/>
      <c r="DFW259" s="50"/>
      <c r="DFX259" s="50"/>
      <c r="DFY259" s="50"/>
      <c r="DFZ259" s="50"/>
      <c r="DGA259" s="50"/>
      <c r="DGB259" s="50"/>
      <c r="DGC259" s="50"/>
      <c r="DGD259" s="50"/>
      <c r="DGE259" s="50"/>
      <c r="DGF259" s="50"/>
      <c r="DGG259" s="50"/>
      <c r="DGH259" s="50"/>
      <c r="DGI259" s="50"/>
      <c r="DGJ259" s="50"/>
      <c r="DGK259" s="50"/>
      <c r="DGL259" s="50"/>
      <c r="DGM259" s="50"/>
      <c r="DGN259" s="50"/>
      <c r="DGO259" s="50"/>
      <c r="DGP259" s="50"/>
      <c r="DGQ259" s="50"/>
      <c r="DGR259" s="50"/>
      <c r="DGS259" s="50"/>
      <c r="DGT259" s="50"/>
      <c r="DGU259" s="50"/>
      <c r="DGV259" s="50"/>
      <c r="DGW259" s="50"/>
      <c r="DGX259" s="50"/>
      <c r="DGY259" s="50"/>
      <c r="DGZ259" s="50"/>
      <c r="DHA259" s="50"/>
      <c r="DHB259" s="50"/>
      <c r="DHC259" s="50"/>
      <c r="DHD259" s="50"/>
      <c r="DHE259" s="50"/>
      <c r="DHF259" s="50"/>
      <c r="DHG259" s="50"/>
      <c r="DHH259" s="50"/>
      <c r="DHI259" s="50"/>
      <c r="DHJ259" s="50"/>
      <c r="DHK259" s="50"/>
      <c r="DHL259" s="50"/>
      <c r="DHM259" s="50"/>
      <c r="DHN259" s="50"/>
      <c r="DHO259" s="50"/>
      <c r="DHP259" s="50"/>
      <c r="DHQ259" s="50"/>
      <c r="DHR259" s="50"/>
      <c r="DHS259" s="50"/>
      <c r="DHT259" s="50"/>
      <c r="DHU259" s="50"/>
      <c r="DHV259" s="50"/>
      <c r="DHW259" s="50"/>
      <c r="DHX259" s="50"/>
      <c r="DHY259" s="50"/>
      <c r="DHZ259" s="50"/>
      <c r="DIA259" s="50"/>
      <c r="DIB259" s="50"/>
      <c r="DIC259" s="50"/>
      <c r="DID259" s="50"/>
      <c r="DIE259" s="50"/>
      <c r="DIF259" s="50"/>
      <c r="DIG259" s="50"/>
      <c r="DIH259" s="50"/>
      <c r="DII259" s="50"/>
      <c r="DIJ259" s="50"/>
      <c r="DIK259" s="50"/>
      <c r="DIL259" s="50"/>
      <c r="DIM259" s="50"/>
      <c r="DIN259" s="50"/>
      <c r="DIO259" s="50"/>
      <c r="DIP259" s="50"/>
      <c r="DIQ259" s="50"/>
      <c r="DIR259" s="50"/>
      <c r="DIS259" s="50"/>
      <c r="DIT259" s="50"/>
      <c r="DIU259" s="50"/>
      <c r="DIV259" s="50"/>
      <c r="DIW259" s="50"/>
      <c r="DIX259" s="50"/>
      <c r="DIY259" s="50"/>
      <c r="DIZ259" s="50"/>
      <c r="DJA259" s="50"/>
      <c r="DJB259" s="50"/>
      <c r="DJC259" s="50"/>
      <c r="DJD259" s="50"/>
      <c r="DJE259" s="50"/>
      <c r="DJF259" s="50"/>
      <c r="DJG259" s="50"/>
      <c r="DJH259" s="50"/>
      <c r="DJI259" s="50"/>
      <c r="DJJ259" s="50"/>
      <c r="DJK259" s="50"/>
      <c r="DJL259" s="50"/>
      <c r="DJM259" s="50"/>
      <c r="DJN259" s="50"/>
      <c r="DJO259" s="50"/>
      <c r="DJP259" s="50"/>
      <c r="DJQ259" s="50"/>
      <c r="DJR259" s="50"/>
      <c r="DJS259" s="50"/>
      <c r="DJT259" s="50"/>
      <c r="DJU259" s="50"/>
      <c r="DJV259" s="50"/>
      <c r="DJW259" s="50"/>
      <c r="DJX259" s="50"/>
      <c r="DJY259" s="50"/>
      <c r="DJZ259" s="50"/>
      <c r="DKA259" s="50"/>
      <c r="DKB259" s="50"/>
      <c r="DKC259" s="50"/>
      <c r="DKD259" s="50"/>
      <c r="DKE259" s="50"/>
      <c r="DKF259" s="50"/>
      <c r="DKG259" s="50"/>
      <c r="DKH259" s="50"/>
      <c r="DKI259" s="50"/>
      <c r="DKJ259" s="50"/>
      <c r="DKK259" s="50"/>
      <c r="DKL259" s="50"/>
      <c r="DKM259" s="50"/>
      <c r="DKN259" s="50"/>
      <c r="DKO259" s="50"/>
      <c r="DKP259" s="50"/>
      <c r="DKQ259" s="50"/>
      <c r="DKR259" s="50"/>
      <c r="DKS259" s="50"/>
      <c r="DKT259" s="50"/>
      <c r="DKU259" s="50"/>
      <c r="DKV259" s="50"/>
      <c r="DKW259" s="50"/>
      <c r="DKX259" s="50"/>
      <c r="DKY259" s="50"/>
      <c r="DKZ259" s="50"/>
      <c r="DLA259" s="50"/>
      <c r="DLB259" s="50"/>
      <c r="DLC259" s="50"/>
      <c r="DLD259" s="50"/>
      <c r="DLE259" s="50"/>
      <c r="DLF259" s="50"/>
      <c r="DLG259" s="50"/>
      <c r="DLH259" s="50"/>
      <c r="DLI259" s="50"/>
      <c r="DLJ259" s="50"/>
      <c r="DLK259" s="50"/>
      <c r="DLL259" s="50"/>
      <c r="DLM259" s="50"/>
      <c r="DLN259" s="50"/>
      <c r="DLO259" s="50"/>
      <c r="DLP259" s="50"/>
      <c r="DLQ259" s="50"/>
      <c r="DLR259" s="50"/>
      <c r="DLS259" s="50"/>
      <c r="DLT259" s="50"/>
      <c r="DLU259" s="50"/>
      <c r="DLV259" s="50"/>
      <c r="DLW259" s="50"/>
      <c r="DLX259" s="50"/>
      <c r="DLY259" s="50"/>
      <c r="DLZ259" s="50"/>
      <c r="DMA259" s="50"/>
      <c r="DMB259" s="50"/>
      <c r="DMC259" s="50"/>
      <c r="DMD259" s="50"/>
      <c r="DME259" s="50"/>
      <c r="DMF259" s="50"/>
      <c r="DMG259" s="50"/>
      <c r="DMH259" s="50"/>
      <c r="DMI259" s="50"/>
      <c r="DMJ259" s="50"/>
      <c r="DMK259" s="50"/>
      <c r="DML259" s="50"/>
      <c r="DMM259" s="50"/>
      <c r="DMN259" s="50"/>
      <c r="DMO259" s="50"/>
      <c r="DMP259" s="50"/>
      <c r="DMQ259" s="50"/>
      <c r="DMR259" s="50"/>
      <c r="DMS259" s="50"/>
      <c r="DMT259" s="50"/>
      <c r="DMU259" s="50"/>
      <c r="DMV259" s="50"/>
      <c r="DMW259" s="50"/>
      <c r="DMX259" s="50"/>
      <c r="DMY259" s="50"/>
      <c r="DMZ259" s="50"/>
      <c r="DNA259" s="50"/>
      <c r="DNB259" s="50"/>
      <c r="DNC259" s="50"/>
      <c r="DND259" s="50"/>
      <c r="DNE259" s="50"/>
      <c r="DNF259" s="50"/>
      <c r="DNG259" s="50"/>
      <c r="DNH259" s="50"/>
      <c r="DNI259" s="50"/>
      <c r="DNJ259" s="50"/>
      <c r="DNK259" s="50"/>
      <c r="DNL259" s="50"/>
      <c r="DNM259" s="50"/>
      <c r="DNN259" s="50"/>
      <c r="DNO259" s="50"/>
      <c r="DNP259" s="50"/>
      <c r="DNQ259" s="50"/>
      <c r="DNR259" s="50"/>
      <c r="DNS259" s="50"/>
      <c r="DNT259" s="50"/>
      <c r="DNU259" s="50"/>
      <c r="DNV259" s="50"/>
      <c r="DNW259" s="50"/>
      <c r="DNX259" s="50"/>
      <c r="DNY259" s="50"/>
      <c r="DNZ259" s="50"/>
      <c r="DOA259" s="50"/>
      <c r="DOB259" s="50"/>
      <c r="DOC259" s="50"/>
      <c r="DOD259" s="50"/>
      <c r="DOE259" s="50"/>
      <c r="DOF259" s="50"/>
      <c r="DOG259" s="50"/>
      <c r="DOH259" s="50"/>
      <c r="DOI259" s="50"/>
      <c r="DOJ259" s="50"/>
      <c r="DOK259" s="50"/>
      <c r="DOL259" s="50"/>
      <c r="DOM259" s="50"/>
      <c r="DON259" s="50"/>
      <c r="DOO259" s="50"/>
      <c r="DOP259" s="50"/>
      <c r="DOQ259" s="50"/>
      <c r="DOR259" s="50"/>
      <c r="DOS259" s="50"/>
      <c r="DOT259" s="50"/>
      <c r="DOU259" s="50"/>
      <c r="DOV259" s="50"/>
      <c r="DOW259" s="50"/>
      <c r="DOX259" s="50"/>
      <c r="DOY259" s="50"/>
      <c r="DOZ259" s="50"/>
      <c r="DPA259" s="50"/>
      <c r="DPB259" s="50"/>
      <c r="DPC259" s="50"/>
      <c r="DPD259" s="50"/>
      <c r="DPE259" s="50"/>
      <c r="DPF259" s="50"/>
      <c r="DPG259" s="50"/>
      <c r="DPH259" s="50"/>
      <c r="DPI259" s="50"/>
      <c r="DPJ259" s="50"/>
      <c r="DPK259" s="50"/>
      <c r="DPL259" s="50"/>
      <c r="DPM259" s="50"/>
      <c r="DPN259" s="50"/>
      <c r="DPO259" s="50"/>
      <c r="DPP259" s="50"/>
      <c r="DPQ259" s="50"/>
      <c r="DPR259" s="50"/>
      <c r="DPS259" s="50"/>
      <c r="DPT259" s="50"/>
      <c r="DPU259" s="50"/>
      <c r="DPV259" s="50"/>
      <c r="DPW259" s="50"/>
      <c r="DPX259" s="50"/>
      <c r="DPY259" s="50"/>
      <c r="DPZ259" s="50"/>
      <c r="DQA259" s="50"/>
      <c r="DQB259" s="50"/>
      <c r="DQC259" s="50"/>
      <c r="DQD259" s="50"/>
      <c r="DQE259" s="50"/>
      <c r="DQF259" s="50"/>
      <c r="DQG259" s="50"/>
      <c r="DQH259" s="50"/>
      <c r="DQI259" s="50"/>
      <c r="DQJ259" s="50"/>
      <c r="DQK259" s="50"/>
      <c r="DQL259" s="50"/>
      <c r="DQM259" s="50"/>
      <c r="DQN259" s="50"/>
      <c r="DQO259" s="50"/>
      <c r="DQP259" s="50"/>
      <c r="DQQ259" s="50"/>
      <c r="DQR259" s="50"/>
      <c r="DQS259" s="50"/>
      <c r="DQT259" s="50"/>
      <c r="DQU259" s="50"/>
      <c r="DQV259" s="50"/>
      <c r="DQW259" s="50"/>
      <c r="DQX259" s="50"/>
      <c r="DQY259" s="50"/>
      <c r="DQZ259" s="50"/>
      <c r="DRA259" s="50"/>
      <c r="DRB259" s="50"/>
      <c r="DRC259" s="50"/>
      <c r="DRD259" s="50"/>
      <c r="DRE259" s="50"/>
      <c r="DRF259" s="50"/>
      <c r="DRG259" s="50"/>
      <c r="DRH259" s="50"/>
      <c r="DRI259" s="50"/>
      <c r="DRJ259" s="50"/>
      <c r="DRK259" s="50"/>
      <c r="DRL259" s="50"/>
      <c r="DRM259" s="50"/>
      <c r="DRN259" s="50"/>
      <c r="DRO259" s="50"/>
      <c r="DRP259" s="50"/>
      <c r="DRQ259" s="50"/>
      <c r="DRR259" s="50"/>
      <c r="DRS259" s="50"/>
      <c r="DRT259" s="50"/>
      <c r="DRU259" s="50"/>
      <c r="DRV259" s="50"/>
      <c r="DRW259" s="50"/>
      <c r="DRX259" s="50"/>
      <c r="DRY259" s="50"/>
      <c r="DRZ259" s="50"/>
      <c r="DSA259" s="50"/>
      <c r="DSB259" s="50"/>
      <c r="DSC259" s="50"/>
      <c r="DSD259" s="50"/>
      <c r="DSE259" s="50"/>
      <c r="DSF259" s="50"/>
      <c r="DSG259" s="50"/>
      <c r="DSH259" s="50"/>
      <c r="DSI259" s="50"/>
      <c r="DSJ259" s="50"/>
      <c r="DSK259" s="50"/>
      <c r="DSL259" s="50"/>
      <c r="DSM259" s="50"/>
      <c r="DSN259" s="50"/>
      <c r="DSO259" s="50"/>
      <c r="DSP259" s="50"/>
      <c r="DSQ259" s="50"/>
      <c r="DSR259" s="50"/>
      <c r="DSS259" s="50"/>
      <c r="DST259" s="50"/>
      <c r="DSU259" s="50"/>
      <c r="DSV259" s="50"/>
      <c r="DSW259" s="50"/>
      <c r="DSX259" s="50"/>
      <c r="DSY259" s="50"/>
      <c r="DSZ259" s="50"/>
      <c r="DTA259" s="50"/>
      <c r="DTB259" s="50"/>
      <c r="DTC259" s="50"/>
      <c r="DTD259" s="50"/>
      <c r="DTE259" s="50"/>
      <c r="DTF259" s="50"/>
      <c r="DTG259" s="50"/>
      <c r="DTH259" s="50"/>
      <c r="DTI259" s="50"/>
      <c r="DTJ259" s="50"/>
      <c r="DTK259" s="50"/>
      <c r="DTL259" s="50"/>
      <c r="DTM259" s="50"/>
      <c r="DTN259" s="50"/>
      <c r="DTO259" s="50"/>
      <c r="DTP259" s="50"/>
      <c r="DTQ259" s="50"/>
      <c r="DTR259" s="50"/>
      <c r="DTS259" s="50"/>
      <c r="DTT259" s="50"/>
      <c r="DTU259" s="50"/>
      <c r="DTV259" s="50"/>
      <c r="DTW259" s="50"/>
      <c r="DTX259" s="50"/>
      <c r="DTY259" s="50"/>
      <c r="DTZ259" s="50"/>
      <c r="DUA259" s="50"/>
      <c r="DUB259" s="50"/>
      <c r="DUC259" s="50"/>
      <c r="DUD259" s="50"/>
      <c r="DUE259" s="50"/>
      <c r="DUF259" s="50"/>
      <c r="DUG259" s="50"/>
      <c r="DUH259" s="50"/>
      <c r="DUI259" s="50"/>
      <c r="DUJ259" s="50"/>
      <c r="DUK259" s="50"/>
      <c r="DUL259" s="50"/>
      <c r="DUM259" s="50"/>
      <c r="DUN259" s="50"/>
      <c r="DUO259" s="50"/>
      <c r="DUP259" s="50"/>
      <c r="DUQ259" s="50"/>
      <c r="DUR259" s="50"/>
      <c r="DUS259" s="50"/>
      <c r="DUT259" s="50"/>
      <c r="DUU259" s="50"/>
      <c r="DUV259" s="50"/>
      <c r="DUW259" s="50"/>
      <c r="DUX259" s="50"/>
      <c r="DUY259" s="50"/>
      <c r="DUZ259" s="50"/>
      <c r="DVA259" s="50"/>
      <c r="DVB259" s="50"/>
      <c r="DVC259" s="50"/>
      <c r="DVD259" s="50"/>
      <c r="DVE259" s="50"/>
      <c r="DVF259" s="50"/>
      <c r="DVG259" s="50"/>
      <c r="DVH259" s="50"/>
      <c r="DVI259" s="50"/>
      <c r="DVJ259" s="50"/>
      <c r="DVK259" s="50"/>
      <c r="DVL259" s="50"/>
      <c r="DVM259" s="50"/>
      <c r="DVN259" s="50"/>
      <c r="DVO259" s="50"/>
      <c r="DVP259" s="50"/>
      <c r="DVQ259" s="50"/>
      <c r="DVR259" s="50"/>
      <c r="DVS259" s="50"/>
      <c r="DVT259" s="50"/>
      <c r="DVU259" s="50"/>
      <c r="DVV259" s="50"/>
      <c r="DVW259" s="50"/>
      <c r="DVX259" s="50"/>
      <c r="DVY259" s="50"/>
      <c r="DVZ259" s="50"/>
      <c r="DWA259" s="50"/>
      <c r="DWB259" s="50"/>
      <c r="DWC259" s="50"/>
      <c r="DWD259" s="50"/>
      <c r="DWE259" s="50"/>
      <c r="DWF259" s="50"/>
      <c r="DWG259" s="50"/>
      <c r="DWH259" s="50"/>
      <c r="DWI259" s="50"/>
      <c r="DWJ259" s="50"/>
      <c r="DWK259" s="50"/>
      <c r="DWL259" s="50"/>
      <c r="DWM259" s="50"/>
      <c r="DWN259" s="50"/>
      <c r="DWO259" s="50"/>
      <c r="DWP259" s="50"/>
      <c r="DWQ259" s="50"/>
      <c r="DWR259" s="50"/>
      <c r="DWS259" s="50"/>
      <c r="DWT259" s="50"/>
      <c r="DWU259" s="50"/>
      <c r="DWV259" s="50"/>
      <c r="DWW259" s="50"/>
      <c r="DWX259" s="50"/>
      <c r="DWY259" s="50"/>
      <c r="DWZ259" s="50"/>
      <c r="DXA259" s="50"/>
      <c r="DXB259" s="50"/>
      <c r="DXC259" s="50"/>
      <c r="DXD259" s="50"/>
      <c r="DXE259" s="50"/>
      <c r="DXF259" s="50"/>
      <c r="DXG259" s="50"/>
      <c r="DXH259" s="50"/>
      <c r="DXI259" s="50"/>
      <c r="DXJ259" s="50"/>
      <c r="DXK259" s="50"/>
      <c r="DXL259" s="50"/>
      <c r="DXM259" s="50"/>
      <c r="DXN259" s="50"/>
      <c r="DXO259" s="50"/>
      <c r="DXP259" s="50"/>
      <c r="DXQ259" s="50"/>
      <c r="DXR259" s="50"/>
      <c r="DXS259" s="50"/>
      <c r="DXT259" s="50"/>
      <c r="DXU259" s="50"/>
      <c r="DXV259" s="50"/>
      <c r="DXW259" s="50"/>
      <c r="DXX259" s="50"/>
      <c r="DXY259" s="50"/>
      <c r="DXZ259" s="50"/>
      <c r="DYA259" s="50"/>
      <c r="DYB259" s="50"/>
      <c r="DYC259" s="50"/>
      <c r="DYD259" s="50"/>
      <c r="DYE259" s="50"/>
      <c r="DYF259" s="50"/>
      <c r="DYG259" s="50"/>
      <c r="DYH259" s="50"/>
      <c r="DYI259" s="50"/>
      <c r="DYJ259" s="50"/>
      <c r="DYK259" s="50"/>
      <c r="DYL259" s="50"/>
      <c r="DYM259" s="50"/>
      <c r="DYN259" s="50"/>
      <c r="DYO259" s="50"/>
      <c r="DYP259" s="50"/>
      <c r="DYQ259" s="50"/>
      <c r="DYR259" s="50"/>
      <c r="DYS259" s="50"/>
      <c r="DYT259" s="50"/>
      <c r="DYU259" s="50"/>
      <c r="DYV259" s="50"/>
      <c r="DYW259" s="50"/>
      <c r="DYX259" s="50"/>
      <c r="DYY259" s="50"/>
      <c r="DYZ259" s="50"/>
      <c r="DZA259" s="50"/>
      <c r="DZB259" s="50"/>
      <c r="DZC259" s="50"/>
      <c r="DZD259" s="50"/>
      <c r="DZE259" s="50"/>
      <c r="DZF259" s="50"/>
      <c r="DZG259" s="50"/>
      <c r="DZH259" s="50"/>
      <c r="DZI259" s="50"/>
      <c r="DZJ259" s="50"/>
      <c r="DZK259" s="50"/>
      <c r="DZL259" s="50"/>
      <c r="DZM259" s="50"/>
      <c r="DZN259" s="50"/>
      <c r="DZO259" s="50"/>
      <c r="DZP259" s="50"/>
      <c r="DZQ259" s="50"/>
      <c r="DZR259" s="50"/>
      <c r="DZS259" s="50"/>
      <c r="DZT259" s="50"/>
      <c r="DZU259" s="50"/>
      <c r="DZV259" s="50"/>
      <c r="DZW259" s="50"/>
      <c r="DZX259" s="50"/>
      <c r="DZY259" s="50"/>
      <c r="DZZ259" s="50"/>
      <c r="EAA259" s="50"/>
      <c r="EAB259" s="50"/>
      <c r="EAC259" s="50"/>
      <c r="EAD259" s="50"/>
      <c r="EAE259" s="50"/>
      <c r="EAF259" s="50"/>
      <c r="EAG259" s="50"/>
      <c r="EAH259" s="50"/>
      <c r="EAI259" s="50"/>
      <c r="EAJ259" s="50"/>
      <c r="EAK259" s="50"/>
      <c r="EAL259" s="50"/>
      <c r="EAM259" s="50"/>
      <c r="EAN259" s="50"/>
      <c r="EAO259" s="50"/>
      <c r="EAP259" s="50"/>
      <c r="EAQ259" s="50"/>
      <c r="EAR259" s="50"/>
      <c r="EAS259" s="50"/>
      <c r="EAT259" s="50"/>
      <c r="EAU259" s="50"/>
      <c r="EAV259" s="50"/>
      <c r="EAW259" s="50"/>
      <c r="EAX259" s="50"/>
      <c r="EAY259" s="50"/>
      <c r="EAZ259" s="50"/>
      <c r="EBA259" s="50"/>
      <c r="EBB259" s="50"/>
      <c r="EBC259" s="50"/>
      <c r="EBD259" s="50"/>
      <c r="EBE259" s="50"/>
      <c r="EBF259" s="50"/>
      <c r="EBG259" s="50"/>
      <c r="EBH259" s="50"/>
      <c r="EBI259" s="50"/>
      <c r="EBJ259" s="50"/>
      <c r="EBK259" s="50"/>
      <c r="EBL259" s="50"/>
      <c r="EBM259" s="50"/>
      <c r="EBN259" s="50"/>
      <c r="EBO259" s="50"/>
      <c r="EBP259" s="50"/>
      <c r="EBQ259" s="50"/>
      <c r="EBR259" s="50"/>
      <c r="EBS259" s="50"/>
      <c r="EBT259" s="50"/>
      <c r="EBU259" s="50"/>
      <c r="EBV259" s="50"/>
      <c r="EBW259" s="50"/>
      <c r="EBX259" s="50"/>
      <c r="EBY259" s="50"/>
      <c r="EBZ259" s="50"/>
      <c r="ECA259" s="50"/>
      <c r="ECB259" s="50"/>
      <c r="ECC259" s="50"/>
      <c r="ECD259" s="50"/>
      <c r="ECE259" s="50"/>
      <c r="ECF259" s="50"/>
      <c r="ECG259" s="50"/>
      <c r="ECH259" s="50"/>
      <c r="ECI259" s="50"/>
      <c r="ECJ259" s="50"/>
      <c r="ECK259" s="50"/>
      <c r="ECL259" s="50"/>
      <c r="ECM259" s="50"/>
      <c r="ECN259" s="50"/>
      <c r="ECO259" s="50"/>
      <c r="ECP259" s="50"/>
      <c r="ECQ259" s="50"/>
      <c r="ECR259" s="50"/>
      <c r="ECS259" s="50"/>
      <c r="ECT259" s="50"/>
      <c r="ECU259" s="50"/>
      <c r="ECV259" s="50"/>
      <c r="ECW259" s="50"/>
      <c r="ECX259" s="50"/>
      <c r="ECY259" s="50"/>
      <c r="ECZ259" s="50"/>
      <c r="EDA259" s="50"/>
      <c r="EDB259" s="50"/>
      <c r="EDC259" s="50"/>
      <c r="EDD259" s="50"/>
      <c r="EDE259" s="50"/>
      <c r="EDF259" s="50"/>
      <c r="EDG259" s="50"/>
      <c r="EDH259" s="50"/>
      <c r="EDI259" s="50"/>
      <c r="EDJ259" s="50"/>
      <c r="EDK259" s="50"/>
      <c r="EDL259" s="50"/>
      <c r="EDM259" s="50"/>
      <c r="EDN259" s="50"/>
      <c r="EDO259" s="50"/>
      <c r="EDP259" s="50"/>
      <c r="EDQ259" s="50"/>
      <c r="EDR259" s="50"/>
      <c r="EDS259" s="50"/>
      <c r="EDT259" s="50"/>
      <c r="EDU259" s="50"/>
      <c r="EDV259" s="50"/>
      <c r="EDW259" s="50"/>
      <c r="EDX259" s="50"/>
      <c r="EDY259" s="50"/>
      <c r="EDZ259" s="50"/>
      <c r="EEA259" s="50"/>
      <c r="EEB259" s="50"/>
      <c r="EEC259" s="50"/>
      <c r="EED259" s="50"/>
      <c r="EEE259" s="50"/>
      <c r="EEF259" s="50"/>
      <c r="EEG259" s="50"/>
      <c r="EEH259" s="50"/>
      <c r="EEI259" s="50"/>
      <c r="EEJ259" s="50"/>
      <c r="EEK259" s="50"/>
      <c r="EEL259" s="50"/>
      <c r="EEM259" s="50"/>
      <c r="EEN259" s="50"/>
      <c r="EEO259" s="50"/>
      <c r="EEP259" s="50"/>
      <c r="EEQ259" s="50"/>
      <c r="EER259" s="50"/>
      <c r="EES259" s="50"/>
      <c r="EET259" s="50"/>
      <c r="EEU259" s="50"/>
      <c r="EEV259" s="50"/>
      <c r="EEW259" s="50"/>
      <c r="EEX259" s="50"/>
      <c r="EEY259" s="50"/>
      <c r="EEZ259" s="50"/>
      <c r="EFA259" s="50"/>
      <c r="EFB259" s="50"/>
      <c r="EFC259" s="50"/>
      <c r="EFD259" s="50"/>
      <c r="EFE259" s="50"/>
      <c r="EFF259" s="50"/>
      <c r="EFG259" s="50"/>
      <c r="EFH259" s="50"/>
      <c r="EFI259" s="50"/>
      <c r="EFJ259" s="50"/>
      <c r="EFK259" s="50"/>
      <c r="EFL259" s="50"/>
      <c r="EFM259" s="50"/>
      <c r="EFN259" s="50"/>
      <c r="EFO259" s="50"/>
      <c r="EFP259" s="50"/>
      <c r="EFQ259" s="50"/>
      <c r="EFR259" s="50"/>
      <c r="EFS259" s="50"/>
      <c r="EFT259" s="50"/>
      <c r="EFU259" s="50"/>
      <c r="EFV259" s="50"/>
      <c r="EFW259" s="50"/>
      <c r="EFX259" s="50"/>
      <c r="EFY259" s="50"/>
      <c r="EFZ259" s="50"/>
      <c r="EGA259" s="50"/>
      <c r="EGB259" s="50"/>
      <c r="EGC259" s="50"/>
      <c r="EGD259" s="50"/>
      <c r="EGE259" s="50"/>
      <c r="EGF259" s="50"/>
      <c r="EGG259" s="50"/>
      <c r="EGH259" s="50"/>
      <c r="EGI259" s="50"/>
      <c r="EGJ259" s="50"/>
      <c r="EGK259" s="50"/>
      <c r="EGL259" s="50"/>
      <c r="EGM259" s="50"/>
      <c r="EGN259" s="50"/>
      <c r="EGO259" s="50"/>
      <c r="EGP259" s="50"/>
      <c r="EGQ259" s="50"/>
      <c r="EGR259" s="50"/>
      <c r="EGS259" s="50"/>
      <c r="EGT259" s="50"/>
      <c r="EGU259" s="50"/>
      <c r="EGV259" s="50"/>
      <c r="EGW259" s="50"/>
      <c r="EGX259" s="50"/>
      <c r="EGY259" s="50"/>
      <c r="EGZ259" s="50"/>
      <c r="EHA259" s="50"/>
      <c r="EHB259" s="50"/>
      <c r="EHC259" s="50"/>
      <c r="EHD259" s="50"/>
      <c r="EHE259" s="50"/>
      <c r="EHF259" s="50"/>
      <c r="EHG259" s="50"/>
      <c r="EHH259" s="50"/>
      <c r="EHI259" s="50"/>
      <c r="EHJ259" s="50"/>
      <c r="EHK259" s="50"/>
      <c r="EHL259" s="50"/>
      <c r="EHM259" s="50"/>
      <c r="EHN259" s="50"/>
      <c r="EHO259" s="50"/>
      <c r="EHP259" s="50"/>
      <c r="EHQ259" s="50"/>
      <c r="EHR259" s="50"/>
      <c r="EHS259" s="50"/>
      <c r="EHT259" s="50"/>
      <c r="EHU259" s="50"/>
      <c r="EHV259" s="50"/>
      <c r="EHW259" s="50"/>
      <c r="EHX259" s="50"/>
      <c r="EHY259" s="50"/>
      <c r="EHZ259" s="50"/>
      <c r="EIA259" s="50"/>
      <c r="EIB259" s="50"/>
      <c r="EIC259" s="50"/>
      <c r="EID259" s="50"/>
      <c r="EIE259" s="50"/>
      <c r="EIF259" s="50"/>
      <c r="EIG259" s="50"/>
      <c r="EIH259" s="50"/>
      <c r="EII259" s="50"/>
      <c r="EIJ259" s="50"/>
      <c r="EIK259" s="50"/>
      <c r="EIL259" s="50"/>
      <c r="EIM259" s="50"/>
      <c r="EIN259" s="50"/>
      <c r="EIO259" s="50"/>
      <c r="EIP259" s="50"/>
      <c r="EIQ259" s="50"/>
      <c r="EIR259" s="50"/>
      <c r="EIS259" s="50"/>
      <c r="EIT259" s="50"/>
      <c r="EIU259" s="50"/>
      <c r="EIV259" s="50"/>
      <c r="EIW259" s="50"/>
      <c r="EIX259" s="50"/>
      <c r="EIY259" s="50"/>
      <c r="EIZ259" s="50"/>
      <c r="EJA259" s="50"/>
      <c r="EJB259" s="50"/>
      <c r="EJC259" s="50"/>
      <c r="EJD259" s="50"/>
      <c r="EJE259" s="50"/>
      <c r="EJF259" s="50"/>
      <c r="EJG259" s="50"/>
      <c r="EJH259" s="50"/>
      <c r="EJI259" s="50"/>
      <c r="EJJ259" s="50"/>
      <c r="EJK259" s="50"/>
      <c r="EJL259" s="50"/>
      <c r="EJM259" s="50"/>
      <c r="EJN259" s="50"/>
      <c r="EJO259" s="50"/>
      <c r="EJP259" s="50"/>
      <c r="EJQ259" s="50"/>
      <c r="EJR259" s="50"/>
      <c r="EJS259" s="50"/>
      <c r="EJT259" s="50"/>
      <c r="EJU259" s="50"/>
      <c r="EJV259" s="50"/>
      <c r="EJW259" s="50"/>
      <c r="EJX259" s="50"/>
      <c r="EJY259" s="50"/>
      <c r="EJZ259" s="50"/>
      <c r="EKA259" s="50"/>
      <c r="EKB259" s="50"/>
      <c r="EKC259" s="50"/>
      <c r="EKD259" s="50"/>
      <c r="EKE259" s="50"/>
      <c r="EKF259" s="50"/>
      <c r="EKG259" s="50"/>
      <c r="EKH259" s="50"/>
      <c r="EKI259" s="50"/>
      <c r="EKJ259" s="50"/>
      <c r="EKK259" s="50"/>
      <c r="EKL259" s="50"/>
      <c r="EKM259" s="50"/>
      <c r="EKN259" s="50"/>
      <c r="EKO259" s="50"/>
      <c r="EKP259" s="50"/>
      <c r="EKQ259" s="50"/>
      <c r="EKR259" s="50"/>
      <c r="EKS259" s="50"/>
      <c r="EKT259" s="50"/>
      <c r="EKU259" s="50"/>
      <c r="EKV259" s="50"/>
      <c r="EKW259" s="50"/>
      <c r="EKX259" s="50"/>
      <c r="EKY259" s="50"/>
      <c r="EKZ259" s="50"/>
      <c r="ELA259" s="50"/>
      <c r="ELB259" s="50"/>
      <c r="ELC259" s="50"/>
      <c r="ELD259" s="50"/>
      <c r="ELE259" s="50"/>
      <c r="ELF259" s="50"/>
      <c r="ELG259" s="50"/>
      <c r="ELH259" s="50"/>
      <c r="ELI259" s="50"/>
      <c r="ELJ259" s="50"/>
      <c r="ELK259" s="50"/>
      <c r="ELL259" s="50"/>
      <c r="ELM259" s="50"/>
      <c r="ELN259" s="50"/>
      <c r="ELO259" s="50"/>
      <c r="ELP259" s="50"/>
      <c r="ELQ259" s="50"/>
      <c r="ELR259" s="50"/>
      <c r="ELS259" s="50"/>
      <c r="ELT259" s="50"/>
      <c r="ELU259" s="50"/>
      <c r="ELV259" s="50"/>
      <c r="ELW259" s="50"/>
      <c r="ELX259" s="50"/>
      <c r="ELY259" s="50"/>
      <c r="ELZ259" s="50"/>
      <c r="EMA259" s="50"/>
      <c r="EMB259" s="50"/>
      <c r="EMC259" s="50"/>
      <c r="EMD259" s="50"/>
      <c r="EME259" s="50"/>
      <c r="EMF259" s="50"/>
      <c r="EMG259" s="50"/>
      <c r="EMH259" s="50"/>
      <c r="EMI259" s="50"/>
      <c r="EMJ259" s="50"/>
      <c r="EMK259" s="50"/>
      <c r="EML259" s="50"/>
      <c r="EMM259" s="50"/>
      <c r="EMN259" s="50"/>
      <c r="EMO259" s="50"/>
      <c r="EMP259" s="50"/>
      <c r="EMQ259" s="50"/>
      <c r="EMR259" s="50"/>
      <c r="EMS259" s="50"/>
      <c r="EMT259" s="50"/>
      <c r="EMU259" s="50"/>
      <c r="EMV259" s="50"/>
      <c r="EMW259" s="50"/>
      <c r="EMX259" s="50"/>
      <c r="EMY259" s="50"/>
      <c r="EMZ259" s="50"/>
      <c r="ENA259" s="50"/>
      <c r="ENB259" s="50"/>
      <c r="ENC259" s="50"/>
      <c r="END259" s="50"/>
      <c r="ENE259" s="50"/>
      <c r="ENF259" s="50"/>
      <c r="ENG259" s="50"/>
      <c r="ENH259" s="50"/>
      <c r="ENI259" s="50"/>
      <c r="ENJ259" s="50"/>
      <c r="ENK259" s="50"/>
      <c r="ENL259" s="50"/>
      <c r="ENM259" s="50"/>
      <c r="ENN259" s="50"/>
      <c r="ENO259" s="50"/>
      <c r="ENP259" s="50"/>
      <c r="ENQ259" s="50"/>
      <c r="ENR259" s="50"/>
      <c r="ENS259" s="50"/>
      <c r="ENT259" s="50"/>
      <c r="ENU259" s="50"/>
      <c r="ENV259" s="50"/>
      <c r="ENW259" s="50"/>
      <c r="ENX259" s="50"/>
      <c r="ENY259" s="50"/>
      <c r="ENZ259" s="50"/>
      <c r="EOA259" s="50"/>
      <c r="EOB259" s="50"/>
      <c r="EOC259" s="50"/>
      <c r="EOD259" s="50"/>
      <c r="EOE259" s="50"/>
      <c r="EOF259" s="50"/>
      <c r="EOG259" s="50"/>
      <c r="EOH259" s="50"/>
      <c r="EOI259" s="50"/>
      <c r="EOJ259" s="50"/>
      <c r="EOK259" s="50"/>
      <c r="EOL259" s="50"/>
      <c r="EOM259" s="50"/>
      <c r="EON259" s="50"/>
      <c r="EOO259" s="50"/>
      <c r="EOP259" s="50"/>
      <c r="EOQ259" s="50"/>
      <c r="EOR259" s="50"/>
      <c r="EOS259" s="50"/>
      <c r="EOT259" s="50"/>
      <c r="EOU259" s="50"/>
      <c r="EOV259" s="50"/>
      <c r="EOW259" s="50"/>
      <c r="EOX259" s="50"/>
      <c r="EOY259" s="50"/>
      <c r="EOZ259" s="50"/>
      <c r="EPA259" s="50"/>
      <c r="EPB259" s="50"/>
      <c r="EPC259" s="50"/>
      <c r="EPD259" s="50"/>
      <c r="EPE259" s="50"/>
      <c r="EPF259" s="50"/>
      <c r="EPG259" s="50"/>
      <c r="EPH259" s="50"/>
      <c r="EPI259" s="50"/>
      <c r="EPJ259" s="50"/>
      <c r="EPK259" s="50"/>
      <c r="EPL259" s="50"/>
      <c r="EPM259" s="50"/>
      <c r="EPN259" s="50"/>
      <c r="EPO259" s="50"/>
      <c r="EPP259" s="50"/>
      <c r="EPQ259" s="50"/>
      <c r="EPR259" s="50"/>
      <c r="EPS259" s="50"/>
      <c r="EPT259" s="50"/>
      <c r="EPU259" s="50"/>
      <c r="EPV259" s="50"/>
      <c r="EPW259" s="50"/>
      <c r="EPX259" s="50"/>
      <c r="EPY259" s="50"/>
      <c r="EPZ259" s="50"/>
      <c r="EQA259" s="50"/>
      <c r="EQB259" s="50"/>
      <c r="EQC259" s="50"/>
      <c r="EQD259" s="50"/>
      <c r="EQE259" s="50"/>
      <c r="EQF259" s="50"/>
      <c r="EQG259" s="50"/>
      <c r="EQH259" s="50"/>
      <c r="EQI259" s="50"/>
      <c r="EQJ259" s="50"/>
      <c r="EQK259" s="50"/>
      <c r="EQL259" s="50"/>
      <c r="EQM259" s="50"/>
      <c r="EQN259" s="50"/>
      <c r="EQO259" s="50"/>
      <c r="EQP259" s="50"/>
      <c r="EQQ259" s="50"/>
      <c r="EQR259" s="50"/>
      <c r="EQS259" s="50"/>
      <c r="EQT259" s="50"/>
      <c r="EQU259" s="50"/>
      <c r="EQV259" s="50"/>
      <c r="EQW259" s="50"/>
      <c r="EQX259" s="50"/>
      <c r="EQY259" s="50"/>
      <c r="EQZ259" s="50"/>
      <c r="ERA259" s="50"/>
      <c r="ERB259" s="50"/>
      <c r="ERC259" s="50"/>
      <c r="ERD259" s="50"/>
      <c r="ERE259" s="50"/>
      <c r="ERF259" s="50"/>
      <c r="ERG259" s="50"/>
      <c r="ERH259" s="50"/>
      <c r="ERI259" s="50"/>
      <c r="ERJ259" s="50"/>
      <c r="ERK259" s="50"/>
      <c r="ERL259" s="50"/>
      <c r="ERM259" s="50"/>
      <c r="ERN259" s="50"/>
      <c r="ERO259" s="50"/>
      <c r="ERP259" s="50"/>
      <c r="ERQ259" s="50"/>
      <c r="ERR259" s="50"/>
      <c r="ERS259" s="50"/>
      <c r="ERT259" s="50"/>
      <c r="ERU259" s="50"/>
      <c r="ERV259" s="50"/>
      <c r="ERW259" s="50"/>
      <c r="ERX259" s="50"/>
      <c r="ERY259" s="50"/>
      <c r="ERZ259" s="50"/>
      <c r="ESA259" s="50"/>
      <c r="ESB259" s="50"/>
      <c r="ESC259" s="50"/>
      <c r="ESD259" s="50"/>
      <c r="ESE259" s="50"/>
      <c r="ESF259" s="50"/>
      <c r="ESG259" s="50"/>
      <c r="ESH259" s="50"/>
      <c r="ESI259" s="50"/>
      <c r="ESJ259" s="50"/>
      <c r="ESK259" s="50"/>
      <c r="ESL259" s="50"/>
      <c r="ESM259" s="50"/>
      <c r="ESN259" s="50"/>
      <c r="ESO259" s="50"/>
      <c r="ESP259" s="50"/>
      <c r="ESQ259" s="50"/>
      <c r="ESR259" s="50"/>
      <c r="ESS259" s="50"/>
      <c r="EST259" s="50"/>
      <c r="ESU259" s="50"/>
      <c r="ESV259" s="50"/>
      <c r="ESW259" s="50"/>
      <c r="ESX259" s="50"/>
      <c r="ESY259" s="50"/>
      <c r="ESZ259" s="50"/>
      <c r="ETA259" s="50"/>
      <c r="ETB259" s="50"/>
      <c r="ETC259" s="50"/>
      <c r="ETD259" s="50"/>
      <c r="ETE259" s="50"/>
      <c r="ETF259" s="50"/>
      <c r="ETG259" s="50"/>
      <c r="ETH259" s="50"/>
      <c r="ETI259" s="50"/>
      <c r="ETJ259" s="50"/>
      <c r="ETK259" s="50"/>
      <c r="ETL259" s="50"/>
      <c r="ETM259" s="50"/>
      <c r="ETN259" s="50"/>
      <c r="ETO259" s="50"/>
      <c r="ETP259" s="50"/>
      <c r="ETQ259" s="50"/>
      <c r="ETR259" s="50"/>
      <c r="ETS259" s="50"/>
      <c r="ETT259" s="50"/>
      <c r="ETU259" s="50"/>
      <c r="ETV259" s="50"/>
      <c r="ETW259" s="50"/>
      <c r="ETX259" s="50"/>
      <c r="ETY259" s="50"/>
      <c r="ETZ259" s="50"/>
      <c r="EUA259" s="50"/>
      <c r="EUB259" s="50"/>
      <c r="EUC259" s="50"/>
      <c r="EUD259" s="50"/>
      <c r="EUE259" s="50"/>
      <c r="EUF259" s="50"/>
      <c r="EUG259" s="50"/>
      <c r="EUH259" s="50"/>
      <c r="EUI259" s="50"/>
      <c r="EUJ259" s="50"/>
      <c r="EUK259" s="50"/>
      <c r="EUL259" s="50"/>
      <c r="EUM259" s="50"/>
      <c r="EUN259" s="50"/>
      <c r="EUO259" s="50"/>
      <c r="EUP259" s="50"/>
      <c r="EUQ259" s="50"/>
      <c r="EUR259" s="50"/>
      <c r="EUS259" s="50"/>
      <c r="EUT259" s="50"/>
      <c r="EUU259" s="50"/>
      <c r="EUV259" s="50"/>
      <c r="EUW259" s="50"/>
      <c r="EUX259" s="50"/>
      <c r="EUY259" s="50"/>
      <c r="EUZ259" s="50"/>
      <c r="EVA259" s="50"/>
      <c r="EVB259" s="50"/>
      <c r="EVC259" s="50"/>
      <c r="EVD259" s="50"/>
      <c r="EVE259" s="50"/>
      <c r="EVF259" s="50"/>
      <c r="EVG259" s="50"/>
      <c r="EVH259" s="50"/>
      <c r="EVI259" s="50"/>
      <c r="EVJ259" s="50"/>
      <c r="EVK259" s="50"/>
      <c r="EVL259" s="50"/>
      <c r="EVM259" s="50"/>
      <c r="EVN259" s="50"/>
      <c r="EVO259" s="50"/>
      <c r="EVP259" s="50"/>
      <c r="EVQ259" s="50"/>
      <c r="EVR259" s="50"/>
      <c r="EVS259" s="50"/>
      <c r="EVT259" s="50"/>
      <c r="EVU259" s="50"/>
      <c r="EVV259" s="50"/>
      <c r="EVW259" s="50"/>
      <c r="EVX259" s="50"/>
      <c r="EVY259" s="50"/>
      <c r="EVZ259" s="50"/>
      <c r="EWA259" s="50"/>
      <c r="EWB259" s="50"/>
      <c r="EWC259" s="50"/>
      <c r="EWD259" s="50"/>
      <c r="EWE259" s="50"/>
      <c r="EWF259" s="50"/>
      <c r="EWG259" s="50"/>
      <c r="EWH259" s="50"/>
      <c r="EWI259" s="50"/>
      <c r="EWJ259" s="50"/>
      <c r="EWK259" s="50"/>
      <c r="EWL259" s="50"/>
      <c r="EWM259" s="50"/>
      <c r="EWN259" s="50"/>
      <c r="EWO259" s="50"/>
      <c r="EWP259" s="50"/>
      <c r="EWQ259" s="50"/>
      <c r="EWR259" s="50"/>
      <c r="EWS259" s="50"/>
      <c r="EWT259" s="50"/>
      <c r="EWU259" s="50"/>
      <c r="EWV259" s="50"/>
      <c r="EWW259" s="50"/>
      <c r="EWX259" s="50"/>
      <c r="EWY259" s="50"/>
      <c r="EWZ259" s="50"/>
      <c r="EXA259" s="50"/>
      <c r="EXB259" s="50"/>
      <c r="EXC259" s="50"/>
      <c r="EXD259" s="50"/>
      <c r="EXE259" s="50"/>
      <c r="EXF259" s="50"/>
      <c r="EXG259" s="50"/>
      <c r="EXH259" s="50"/>
      <c r="EXI259" s="50"/>
      <c r="EXJ259" s="50"/>
      <c r="EXK259" s="50"/>
      <c r="EXL259" s="50"/>
      <c r="EXM259" s="50"/>
      <c r="EXN259" s="50"/>
      <c r="EXO259" s="50"/>
      <c r="EXP259" s="50"/>
      <c r="EXQ259" s="50"/>
      <c r="EXR259" s="50"/>
      <c r="EXS259" s="50"/>
      <c r="EXT259" s="50"/>
      <c r="EXU259" s="50"/>
      <c r="EXV259" s="50"/>
      <c r="EXW259" s="50"/>
      <c r="EXX259" s="50"/>
      <c r="EXY259" s="50"/>
      <c r="EXZ259" s="50"/>
      <c r="EYA259" s="50"/>
      <c r="EYB259" s="50"/>
      <c r="EYC259" s="50"/>
      <c r="EYD259" s="50"/>
      <c r="EYE259" s="50"/>
      <c r="EYF259" s="50"/>
      <c r="EYG259" s="50"/>
      <c r="EYH259" s="50"/>
      <c r="EYI259" s="50"/>
      <c r="EYJ259" s="50"/>
      <c r="EYK259" s="50"/>
      <c r="EYL259" s="50"/>
      <c r="EYM259" s="50"/>
      <c r="EYN259" s="50"/>
      <c r="EYO259" s="50"/>
      <c r="EYP259" s="50"/>
      <c r="EYQ259" s="50"/>
      <c r="EYR259" s="50"/>
      <c r="EYS259" s="50"/>
      <c r="EYT259" s="50"/>
      <c r="EYU259" s="50"/>
      <c r="EYV259" s="50"/>
      <c r="EYW259" s="50"/>
      <c r="EYX259" s="50"/>
      <c r="EYY259" s="50"/>
      <c r="EYZ259" s="50"/>
      <c r="EZA259" s="50"/>
      <c r="EZB259" s="50"/>
      <c r="EZC259" s="50"/>
      <c r="EZD259" s="50"/>
      <c r="EZE259" s="50"/>
      <c r="EZF259" s="50"/>
      <c r="EZG259" s="50"/>
      <c r="EZH259" s="50"/>
      <c r="EZI259" s="50"/>
      <c r="EZJ259" s="50"/>
      <c r="EZK259" s="50"/>
      <c r="EZL259" s="50"/>
      <c r="EZM259" s="50"/>
      <c r="EZN259" s="50"/>
      <c r="EZO259" s="50"/>
      <c r="EZP259" s="50"/>
      <c r="EZQ259" s="50"/>
      <c r="EZR259" s="50"/>
      <c r="EZS259" s="50"/>
      <c r="EZT259" s="50"/>
      <c r="EZU259" s="50"/>
      <c r="EZV259" s="50"/>
      <c r="EZW259" s="50"/>
      <c r="EZX259" s="50"/>
      <c r="EZY259" s="50"/>
      <c r="EZZ259" s="50"/>
      <c r="FAA259" s="50"/>
      <c r="FAB259" s="50"/>
      <c r="FAC259" s="50"/>
      <c r="FAD259" s="50"/>
      <c r="FAE259" s="50"/>
      <c r="FAF259" s="50"/>
      <c r="FAG259" s="50"/>
      <c r="FAH259" s="50"/>
      <c r="FAI259" s="50"/>
      <c r="FAJ259" s="50"/>
      <c r="FAK259" s="50"/>
      <c r="FAL259" s="50"/>
      <c r="FAM259" s="50"/>
      <c r="FAN259" s="50"/>
      <c r="FAO259" s="50"/>
      <c r="FAP259" s="50"/>
      <c r="FAQ259" s="50"/>
      <c r="FAR259" s="50"/>
      <c r="FAS259" s="50"/>
      <c r="FAT259" s="50"/>
      <c r="FAU259" s="50"/>
      <c r="FAV259" s="50"/>
      <c r="FAW259" s="50"/>
      <c r="FAX259" s="50"/>
      <c r="FAY259" s="50"/>
      <c r="FAZ259" s="50"/>
      <c r="FBA259" s="50"/>
      <c r="FBB259" s="50"/>
      <c r="FBC259" s="50"/>
      <c r="FBD259" s="50"/>
      <c r="FBE259" s="50"/>
      <c r="FBF259" s="50"/>
      <c r="FBG259" s="50"/>
      <c r="FBH259" s="50"/>
      <c r="FBI259" s="50"/>
      <c r="FBJ259" s="50"/>
      <c r="FBK259" s="50"/>
      <c r="FBL259" s="50"/>
      <c r="FBM259" s="50"/>
      <c r="FBN259" s="50"/>
      <c r="FBO259" s="50"/>
      <c r="FBP259" s="50"/>
      <c r="FBQ259" s="50"/>
      <c r="FBR259" s="50"/>
      <c r="FBS259" s="50"/>
      <c r="FBT259" s="50"/>
      <c r="FBU259" s="50"/>
      <c r="FBV259" s="50"/>
      <c r="FBW259" s="50"/>
      <c r="FBX259" s="50"/>
      <c r="FBY259" s="50"/>
      <c r="FBZ259" s="50"/>
      <c r="FCA259" s="50"/>
      <c r="FCB259" s="50"/>
      <c r="FCC259" s="50"/>
      <c r="FCD259" s="50"/>
      <c r="FCE259" s="50"/>
      <c r="FCF259" s="50"/>
      <c r="FCG259" s="50"/>
      <c r="FCH259" s="50"/>
      <c r="FCI259" s="50"/>
      <c r="FCJ259" s="50"/>
      <c r="FCK259" s="50"/>
      <c r="FCL259" s="50"/>
      <c r="FCM259" s="50"/>
      <c r="FCN259" s="50"/>
      <c r="FCO259" s="50"/>
      <c r="FCP259" s="50"/>
      <c r="FCQ259" s="50"/>
      <c r="FCR259" s="50"/>
      <c r="FCS259" s="50"/>
      <c r="FCT259" s="50"/>
      <c r="FCU259" s="50"/>
      <c r="FCV259" s="50"/>
      <c r="FCW259" s="50"/>
      <c r="FCX259" s="50"/>
      <c r="FCY259" s="50"/>
      <c r="FCZ259" s="50"/>
      <c r="FDA259" s="50"/>
      <c r="FDB259" s="50"/>
      <c r="FDC259" s="50"/>
      <c r="FDD259" s="50"/>
      <c r="FDE259" s="50"/>
      <c r="FDF259" s="50"/>
      <c r="FDG259" s="50"/>
      <c r="FDH259" s="50"/>
      <c r="FDI259" s="50"/>
      <c r="FDJ259" s="50"/>
      <c r="FDK259" s="50"/>
      <c r="FDL259" s="50"/>
      <c r="FDM259" s="50"/>
      <c r="FDN259" s="50"/>
      <c r="FDO259" s="50"/>
      <c r="FDP259" s="50"/>
      <c r="FDQ259" s="50"/>
      <c r="FDR259" s="50"/>
      <c r="FDS259" s="50"/>
      <c r="FDT259" s="50"/>
      <c r="FDU259" s="50"/>
      <c r="FDV259" s="50"/>
      <c r="FDW259" s="50"/>
      <c r="FDX259" s="50"/>
      <c r="FDY259" s="50"/>
      <c r="FDZ259" s="50"/>
      <c r="FEA259" s="50"/>
      <c r="FEB259" s="50"/>
      <c r="FEC259" s="50"/>
      <c r="FED259" s="50"/>
      <c r="FEE259" s="50"/>
      <c r="FEF259" s="50"/>
      <c r="FEG259" s="50"/>
      <c r="FEH259" s="50"/>
      <c r="FEI259" s="50"/>
      <c r="FEJ259" s="50"/>
      <c r="FEK259" s="50"/>
      <c r="FEL259" s="50"/>
      <c r="FEM259" s="50"/>
      <c r="FEN259" s="50"/>
      <c r="FEO259" s="50"/>
      <c r="FEP259" s="50"/>
      <c r="FEQ259" s="50"/>
      <c r="FER259" s="50"/>
      <c r="FES259" s="50"/>
      <c r="FET259" s="50"/>
      <c r="FEU259" s="50"/>
      <c r="FEV259" s="50"/>
      <c r="FEW259" s="50"/>
      <c r="FEX259" s="50"/>
      <c r="FEY259" s="50"/>
      <c r="FEZ259" s="50"/>
      <c r="FFA259" s="50"/>
      <c r="FFB259" s="50"/>
      <c r="FFC259" s="50"/>
      <c r="FFD259" s="50"/>
      <c r="FFE259" s="50"/>
      <c r="FFF259" s="50"/>
      <c r="FFG259" s="50"/>
      <c r="FFH259" s="50"/>
      <c r="FFI259" s="50"/>
      <c r="FFJ259" s="50"/>
      <c r="FFK259" s="50"/>
      <c r="FFL259" s="50"/>
      <c r="FFM259" s="50"/>
      <c r="FFN259" s="50"/>
      <c r="FFO259" s="50"/>
      <c r="FFP259" s="50"/>
      <c r="FFQ259" s="50"/>
      <c r="FFR259" s="50"/>
      <c r="FFS259" s="50"/>
      <c r="FFT259" s="50"/>
      <c r="FFU259" s="50"/>
      <c r="FFV259" s="50"/>
      <c r="FFW259" s="50"/>
      <c r="FFX259" s="50"/>
      <c r="FFY259" s="50"/>
      <c r="FFZ259" s="50"/>
      <c r="FGA259" s="50"/>
      <c r="FGB259" s="50"/>
      <c r="FGC259" s="50"/>
      <c r="FGD259" s="50"/>
      <c r="FGE259" s="50"/>
      <c r="FGF259" s="50"/>
      <c r="FGG259" s="50"/>
      <c r="FGH259" s="50"/>
      <c r="FGI259" s="50"/>
      <c r="FGJ259" s="50"/>
      <c r="FGK259" s="50"/>
      <c r="FGL259" s="50"/>
      <c r="FGM259" s="50"/>
      <c r="FGN259" s="50"/>
      <c r="FGO259" s="50"/>
      <c r="FGP259" s="50"/>
      <c r="FGQ259" s="50"/>
      <c r="FGR259" s="50"/>
      <c r="FGS259" s="50"/>
      <c r="FGT259" s="50"/>
      <c r="FGU259" s="50"/>
      <c r="FGV259" s="50"/>
      <c r="FGW259" s="50"/>
      <c r="FGX259" s="50"/>
      <c r="FGY259" s="50"/>
      <c r="FGZ259" s="50"/>
      <c r="FHA259" s="50"/>
      <c r="FHB259" s="50"/>
      <c r="FHC259" s="50"/>
      <c r="FHD259" s="50"/>
      <c r="FHE259" s="50"/>
      <c r="FHF259" s="50"/>
      <c r="FHG259" s="50"/>
      <c r="FHH259" s="50"/>
      <c r="FHI259" s="50"/>
      <c r="FHJ259" s="50"/>
      <c r="FHK259" s="50"/>
      <c r="FHL259" s="50"/>
      <c r="FHM259" s="50"/>
      <c r="FHN259" s="50"/>
      <c r="FHO259" s="50"/>
      <c r="FHP259" s="50"/>
      <c r="FHQ259" s="50"/>
      <c r="FHR259" s="50"/>
      <c r="FHS259" s="50"/>
      <c r="FHT259" s="50"/>
      <c r="FHU259" s="50"/>
      <c r="FHV259" s="50"/>
      <c r="FHW259" s="50"/>
      <c r="FHX259" s="50"/>
      <c r="FHY259" s="50"/>
      <c r="FHZ259" s="50"/>
      <c r="FIA259" s="50"/>
      <c r="FIB259" s="50"/>
      <c r="FIC259" s="50"/>
      <c r="FID259" s="50"/>
      <c r="FIE259" s="50"/>
      <c r="FIF259" s="50"/>
      <c r="FIG259" s="50"/>
      <c r="FIH259" s="50"/>
      <c r="FII259" s="50"/>
      <c r="FIJ259" s="50"/>
      <c r="FIK259" s="50"/>
      <c r="FIL259" s="50"/>
      <c r="FIM259" s="50"/>
      <c r="FIN259" s="50"/>
      <c r="FIO259" s="50"/>
      <c r="FIP259" s="50"/>
      <c r="FIQ259" s="50"/>
      <c r="FIR259" s="50"/>
      <c r="FIS259" s="50"/>
      <c r="FIT259" s="50"/>
      <c r="FIU259" s="50"/>
      <c r="FIV259" s="50"/>
      <c r="FIW259" s="50"/>
      <c r="FIX259" s="50"/>
      <c r="FIY259" s="50"/>
      <c r="FIZ259" s="50"/>
      <c r="FJA259" s="50"/>
      <c r="FJB259" s="50"/>
      <c r="FJC259" s="50"/>
      <c r="FJD259" s="50"/>
      <c r="FJE259" s="50"/>
      <c r="FJF259" s="50"/>
      <c r="FJG259" s="50"/>
      <c r="FJH259" s="50"/>
      <c r="FJI259" s="50"/>
      <c r="FJJ259" s="50"/>
      <c r="FJK259" s="50"/>
      <c r="FJL259" s="50"/>
      <c r="FJM259" s="50"/>
      <c r="FJN259" s="50"/>
      <c r="FJO259" s="50"/>
      <c r="FJP259" s="50"/>
      <c r="FJQ259" s="50"/>
      <c r="FJR259" s="50"/>
      <c r="FJS259" s="50"/>
      <c r="FJT259" s="50"/>
      <c r="FJU259" s="50"/>
      <c r="FJV259" s="50"/>
      <c r="FJW259" s="50"/>
      <c r="FJX259" s="50"/>
      <c r="FJY259" s="50"/>
      <c r="FJZ259" s="50"/>
      <c r="FKA259" s="50"/>
      <c r="FKB259" s="50"/>
      <c r="FKC259" s="50"/>
      <c r="FKD259" s="50"/>
      <c r="FKE259" s="50"/>
      <c r="FKF259" s="50"/>
      <c r="FKG259" s="50"/>
      <c r="FKH259" s="50"/>
      <c r="FKI259" s="50"/>
      <c r="FKJ259" s="50"/>
      <c r="FKK259" s="50"/>
      <c r="FKL259" s="50"/>
      <c r="FKM259" s="50"/>
      <c r="FKN259" s="50"/>
      <c r="FKO259" s="50"/>
      <c r="FKP259" s="50"/>
      <c r="FKQ259" s="50"/>
      <c r="FKR259" s="50"/>
      <c r="FKS259" s="50"/>
      <c r="FKT259" s="50"/>
      <c r="FKU259" s="50"/>
      <c r="FKV259" s="50"/>
      <c r="FKW259" s="50"/>
      <c r="FKX259" s="50"/>
      <c r="FKY259" s="50"/>
      <c r="FKZ259" s="50"/>
      <c r="FLA259" s="50"/>
      <c r="FLB259" s="50"/>
      <c r="FLC259" s="50"/>
      <c r="FLD259" s="50"/>
      <c r="FLE259" s="50"/>
      <c r="FLF259" s="50"/>
      <c r="FLG259" s="50"/>
      <c r="FLH259" s="50"/>
      <c r="FLI259" s="50"/>
      <c r="FLJ259" s="50"/>
      <c r="FLK259" s="50"/>
      <c r="FLL259" s="50"/>
      <c r="FLM259" s="50"/>
      <c r="FLN259" s="50"/>
      <c r="FLO259" s="50"/>
      <c r="FLP259" s="50"/>
      <c r="FLQ259" s="50"/>
      <c r="FLR259" s="50"/>
      <c r="FLS259" s="50"/>
      <c r="FLT259" s="50"/>
      <c r="FLU259" s="50"/>
      <c r="FLV259" s="50"/>
      <c r="FLW259" s="50"/>
      <c r="FLX259" s="50"/>
      <c r="FLY259" s="50"/>
      <c r="FLZ259" s="50"/>
      <c r="FMA259" s="50"/>
      <c r="FMB259" s="50"/>
      <c r="FMC259" s="50"/>
      <c r="FMD259" s="50"/>
      <c r="FME259" s="50"/>
      <c r="FMF259" s="50"/>
      <c r="FMG259" s="50"/>
      <c r="FMH259" s="50"/>
      <c r="FMI259" s="50"/>
      <c r="FMJ259" s="50"/>
      <c r="FMK259" s="50"/>
      <c r="FML259" s="50"/>
      <c r="FMM259" s="50"/>
      <c r="FMN259" s="50"/>
      <c r="FMO259" s="50"/>
      <c r="FMP259" s="50"/>
      <c r="FMQ259" s="50"/>
      <c r="FMR259" s="50"/>
      <c r="FMS259" s="50"/>
      <c r="FMT259" s="50"/>
      <c r="FMU259" s="50"/>
      <c r="FMV259" s="50"/>
      <c r="FMW259" s="50"/>
      <c r="FMX259" s="50"/>
      <c r="FMY259" s="50"/>
      <c r="FMZ259" s="50"/>
      <c r="FNA259" s="50"/>
      <c r="FNB259" s="50"/>
      <c r="FNC259" s="50"/>
      <c r="FND259" s="50"/>
      <c r="FNE259" s="50"/>
      <c r="FNF259" s="50"/>
      <c r="FNG259" s="50"/>
      <c r="FNH259" s="50"/>
      <c r="FNI259" s="50"/>
      <c r="FNJ259" s="50"/>
      <c r="FNK259" s="50"/>
      <c r="FNL259" s="50"/>
      <c r="FNM259" s="50"/>
      <c r="FNN259" s="50"/>
      <c r="FNO259" s="50"/>
      <c r="FNP259" s="50"/>
      <c r="FNQ259" s="50"/>
      <c r="FNR259" s="50"/>
      <c r="FNS259" s="50"/>
      <c r="FNT259" s="50"/>
      <c r="FNU259" s="50"/>
      <c r="FNV259" s="50"/>
      <c r="FNW259" s="50"/>
      <c r="FNX259" s="50"/>
      <c r="FNY259" s="50"/>
      <c r="FNZ259" s="50"/>
      <c r="FOA259" s="50"/>
      <c r="FOB259" s="50"/>
      <c r="FOC259" s="50"/>
      <c r="FOD259" s="50"/>
      <c r="FOE259" s="50"/>
      <c r="FOF259" s="50"/>
      <c r="FOG259" s="50"/>
      <c r="FOH259" s="50"/>
      <c r="FOI259" s="50"/>
      <c r="FOJ259" s="50"/>
      <c r="FOK259" s="50"/>
      <c r="FOL259" s="50"/>
      <c r="FOM259" s="50"/>
      <c r="FON259" s="50"/>
      <c r="FOO259" s="50"/>
      <c r="FOP259" s="50"/>
      <c r="FOQ259" s="50"/>
      <c r="FOR259" s="50"/>
      <c r="FOS259" s="50"/>
      <c r="FOT259" s="50"/>
      <c r="FOU259" s="50"/>
      <c r="FOV259" s="50"/>
      <c r="FOW259" s="50"/>
      <c r="FOX259" s="50"/>
      <c r="FOY259" s="50"/>
      <c r="FOZ259" s="50"/>
      <c r="FPA259" s="50"/>
      <c r="FPB259" s="50"/>
      <c r="FPC259" s="50"/>
      <c r="FPD259" s="50"/>
      <c r="FPE259" s="50"/>
      <c r="FPF259" s="50"/>
      <c r="FPG259" s="50"/>
      <c r="FPH259" s="50"/>
      <c r="FPI259" s="50"/>
      <c r="FPJ259" s="50"/>
      <c r="FPK259" s="50"/>
      <c r="FPL259" s="50"/>
      <c r="FPM259" s="50"/>
      <c r="FPN259" s="50"/>
      <c r="FPO259" s="50"/>
      <c r="FPP259" s="50"/>
      <c r="FPQ259" s="50"/>
      <c r="FPR259" s="50"/>
      <c r="FPS259" s="50"/>
      <c r="FPT259" s="50"/>
      <c r="FPU259" s="50"/>
      <c r="FPV259" s="50"/>
      <c r="FPW259" s="50"/>
      <c r="FPX259" s="50"/>
      <c r="FPY259" s="50"/>
      <c r="FPZ259" s="50"/>
      <c r="FQA259" s="50"/>
      <c r="FQB259" s="50"/>
      <c r="FQC259" s="50"/>
      <c r="FQD259" s="50"/>
      <c r="FQE259" s="50"/>
      <c r="FQF259" s="50"/>
      <c r="FQG259" s="50"/>
      <c r="FQH259" s="50"/>
      <c r="FQI259" s="50"/>
      <c r="FQJ259" s="50"/>
      <c r="FQK259" s="50"/>
      <c r="FQL259" s="50"/>
      <c r="FQM259" s="50"/>
      <c r="FQN259" s="50"/>
      <c r="FQO259" s="50"/>
      <c r="FQP259" s="50"/>
      <c r="FQQ259" s="50"/>
      <c r="FQR259" s="50"/>
      <c r="FQS259" s="50"/>
      <c r="FQT259" s="50"/>
      <c r="FQU259" s="50"/>
      <c r="FQV259" s="50"/>
      <c r="FQW259" s="50"/>
      <c r="FQX259" s="50"/>
      <c r="FQY259" s="50"/>
      <c r="FQZ259" s="50"/>
      <c r="FRA259" s="50"/>
      <c r="FRB259" s="50"/>
      <c r="FRC259" s="50"/>
      <c r="FRD259" s="50"/>
      <c r="FRE259" s="50"/>
      <c r="FRF259" s="50"/>
      <c r="FRG259" s="50"/>
      <c r="FRH259" s="50"/>
      <c r="FRI259" s="50"/>
      <c r="FRJ259" s="50"/>
      <c r="FRK259" s="50"/>
      <c r="FRL259" s="50"/>
      <c r="FRM259" s="50"/>
      <c r="FRN259" s="50"/>
      <c r="FRO259" s="50"/>
      <c r="FRP259" s="50"/>
      <c r="FRQ259" s="50"/>
      <c r="FRR259" s="50"/>
      <c r="FRS259" s="50"/>
      <c r="FRT259" s="50"/>
      <c r="FRU259" s="50"/>
      <c r="FRV259" s="50"/>
      <c r="FRW259" s="50"/>
      <c r="FRX259" s="50"/>
      <c r="FRY259" s="50"/>
      <c r="FRZ259" s="50"/>
      <c r="FSA259" s="50"/>
      <c r="FSB259" s="50"/>
      <c r="FSC259" s="50"/>
      <c r="FSD259" s="50"/>
      <c r="FSE259" s="50"/>
      <c r="FSF259" s="50"/>
      <c r="FSG259" s="50"/>
      <c r="FSH259" s="50"/>
      <c r="FSI259" s="50"/>
      <c r="FSJ259" s="50"/>
      <c r="FSK259" s="50"/>
      <c r="FSL259" s="50"/>
      <c r="FSM259" s="50"/>
      <c r="FSN259" s="50"/>
      <c r="FSO259" s="50"/>
      <c r="FSP259" s="50"/>
      <c r="FSQ259" s="50"/>
      <c r="FSR259" s="50"/>
      <c r="FSS259" s="50"/>
      <c r="FST259" s="50"/>
      <c r="FSU259" s="50"/>
      <c r="FSV259" s="50"/>
      <c r="FSW259" s="50"/>
      <c r="FSX259" s="50"/>
      <c r="FSY259" s="50"/>
      <c r="FSZ259" s="50"/>
      <c r="FTA259" s="50"/>
      <c r="FTB259" s="50"/>
      <c r="FTC259" s="50"/>
      <c r="FTD259" s="50"/>
      <c r="FTE259" s="50"/>
      <c r="FTF259" s="50"/>
      <c r="FTG259" s="50"/>
      <c r="FTH259" s="50"/>
      <c r="FTI259" s="50"/>
      <c r="FTJ259" s="50"/>
      <c r="FTK259" s="50"/>
      <c r="FTL259" s="50"/>
      <c r="FTM259" s="50"/>
      <c r="FTN259" s="50"/>
      <c r="FTO259" s="50"/>
      <c r="FTP259" s="50"/>
      <c r="FTQ259" s="50"/>
      <c r="FTR259" s="50"/>
      <c r="FTS259" s="50"/>
      <c r="FTT259" s="50"/>
      <c r="FTU259" s="50"/>
      <c r="FTV259" s="50"/>
      <c r="FTW259" s="50"/>
      <c r="FTX259" s="50"/>
      <c r="FTY259" s="50"/>
      <c r="FTZ259" s="50"/>
      <c r="FUA259" s="50"/>
      <c r="FUB259" s="50"/>
      <c r="FUC259" s="50"/>
      <c r="FUD259" s="50"/>
      <c r="FUE259" s="50"/>
      <c r="FUF259" s="50"/>
      <c r="FUG259" s="50"/>
      <c r="FUH259" s="50"/>
      <c r="FUI259" s="50"/>
      <c r="FUJ259" s="50"/>
      <c r="FUK259" s="50"/>
      <c r="FUL259" s="50"/>
      <c r="FUM259" s="50"/>
      <c r="FUN259" s="50"/>
      <c r="FUO259" s="50"/>
      <c r="FUP259" s="50"/>
      <c r="FUQ259" s="50"/>
      <c r="FUR259" s="50"/>
      <c r="FUS259" s="50"/>
      <c r="FUT259" s="50"/>
      <c r="FUU259" s="50"/>
      <c r="FUV259" s="50"/>
      <c r="FUW259" s="50"/>
      <c r="FUX259" s="50"/>
      <c r="FUY259" s="50"/>
      <c r="FUZ259" s="50"/>
      <c r="FVA259" s="50"/>
      <c r="FVB259" s="50"/>
      <c r="FVC259" s="50"/>
      <c r="FVD259" s="50"/>
      <c r="FVE259" s="50"/>
      <c r="FVF259" s="50"/>
      <c r="FVG259" s="50"/>
      <c r="FVH259" s="50"/>
      <c r="FVI259" s="50"/>
      <c r="FVJ259" s="50"/>
      <c r="FVK259" s="50"/>
      <c r="FVL259" s="50"/>
      <c r="FVM259" s="50"/>
      <c r="FVN259" s="50"/>
      <c r="FVO259" s="50"/>
      <c r="FVP259" s="50"/>
      <c r="FVQ259" s="50"/>
      <c r="FVR259" s="50"/>
      <c r="FVS259" s="50"/>
      <c r="FVT259" s="50"/>
      <c r="FVU259" s="50"/>
      <c r="FVV259" s="50"/>
      <c r="FVW259" s="50"/>
      <c r="FVX259" s="50"/>
      <c r="FVY259" s="50"/>
      <c r="FVZ259" s="50"/>
      <c r="FWA259" s="50"/>
      <c r="FWB259" s="50"/>
      <c r="FWC259" s="50"/>
      <c r="FWD259" s="50"/>
      <c r="FWE259" s="50"/>
      <c r="FWF259" s="50"/>
      <c r="FWG259" s="50"/>
      <c r="FWH259" s="50"/>
      <c r="FWI259" s="50"/>
      <c r="FWJ259" s="50"/>
      <c r="FWK259" s="50"/>
      <c r="FWL259" s="50"/>
      <c r="FWM259" s="50"/>
      <c r="FWN259" s="50"/>
      <c r="FWO259" s="50"/>
      <c r="FWP259" s="50"/>
      <c r="FWQ259" s="50"/>
      <c r="FWR259" s="50"/>
      <c r="FWS259" s="50"/>
      <c r="FWT259" s="50"/>
      <c r="FWU259" s="50"/>
      <c r="FWV259" s="50"/>
      <c r="FWW259" s="50"/>
      <c r="FWX259" s="50"/>
      <c r="FWY259" s="50"/>
      <c r="FWZ259" s="50"/>
      <c r="FXA259" s="50"/>
      <c r="FXB259" s="50"/>
      <c r="FXC259" s="50"/>
      <c r="FXD259" s="50"/>
      <c r="FXE259" s="50"/>
      <c r="FXF259" s="50"/>
      <c r="FXG259" s="50"/>
      <c r="FXH259" s="50"/>
      <c r="FXI259" s="50"/>
      <c r="FXJ259" s="50"/>
      <c r="FXK259" s="50"/>
      <c r="FXL259" s="50"/>
      <c r="FXM259" s="50"/>
      <c r="FXN259" s="50"/>
      <c r="FXO259" s="50"/>
      <c r="FXP259" s="50"/>
      <c r="FXQ259" s="50"/>
      <c r="FXR259" s="50"/>
      <c r="FXS259" s="50"/>
      <c r="FXT259" s="50"/>
      <c r="FXU259" s="50"/>
      <c r="FXV259" s="50"/>
      <c r="FXW259" s="50"/>
      <c r="FXX259" s="50"/>
      <c r="FXY259" s="50"/>
      <c r="FXZ259" s="50"/>
      <c r="FYA259" s="50"/>
      <c r="FYB259" s="50"/>
      <c r="FYC259" s="50"/>
      <c r="FYD259" s="50"/>
      <c r="FYE259" s="50"/>
      <c r="FYF259" s="50"/>
      <c r="FYG259" s="50"/>
      <c r="FYH259" s="50"/>
      <c r="FYI259" s="50"/>
      <c r="FYJ259" s="50"/>
      <c r="FYK259" s="50"/>
      <c r="FYL259" s="50"/>
      <c r="FYM259" s="50"/>
      <c r="FYN259" s="50"/>
      <c r="FYO259" s="50"/>
      <c r="FYP259" s="50"/>
      <c r="FYQ259" s="50"/>
      <c r="FYR259" s="50"/>
      <c r="FYS259" s="50"/>
      <c r="FYT259" s="50"/>
      <c r="FYU259" s="50"/>
      <c r="FYV259" s="50"/>
      <c r="FYW259" s="50"/>
      <c r="FYX259" s="50"/>
      <c r="FYY259" s="50"/>
      <c r="FYZ259" s="50"/>
      <c r="FZA259" s="50"/>
      <c r="FZB259" s="50"/>
      <c r="FZC259" s="50"/>
      <c r="FZD259" s="50"/>
      <c r="FZE259" s="50"/>
      <c r="FZF259" s="50"/>
      <c r="FZG259" s="50"/>
      <c r="FZH259" s="50"/>
      <c r="FZI259" s="50"/>
      <c r="FZJ259" s="50"/>
      <c r="FZK259" s="50"/>
      <c r="FZL259" s="50"/>
      <c r="FZM259" s="50"/>
      <c r="FZN259" s="50"/>
      <c r="FZO259" s="50"/>
      <c r="FZP259" s="50"/>
      <c r="FZQ259" s="50"/>
      <c r="FZR259" s="50"/>
      <c r="FZS259" s="50"/>
      <c r="FZT259" s="50"/>
      <c r="FZU259" s="50"/>
      <c r="FZV259" s="50"/>
      <c r="FZW259" s="50"/>
      <c r="FZX259" s="50"/>
      <c r="FZY259" s="50"/>
      <c r="FZZ259" s="50"/>
      <c r="GAA259" s="50"/>
      <c r="GAB259" s="50"/>
      <c r="GAC259" s="50"/>
      <c r="GAD259" s="50"/>
      <c r="GAE259" s="50"/>
      <c r="GAF259" s="50"/>
      <c r="GAG259" s="50"/>
      <c r="GAH259" s="50"/>
      <c r="GAI259" s="50"/>
      <c r="GAJ259" s="50"/>
      <c r="GAK259" s="50"/>
      <c r="GAL259" s="50"/>
      <c r="GAM259" s="50"/>
      <c r="GAN259" s="50"/>
      <c r="GAO259" s="50"/>
      <c r="GAP259" s="50"/>
      <c r="GAQ259" s="50"/>
      <c r="GAR259" s="50"/>
      <c r="GAS259" s="50"/>
      <c r="GAT259" s="50"/>
      <c r="GAU259" s="50"/>
      <c r="GAV259" s="50"/>
      <c r="GAW259" s="50"/>
      <c r="GAX259" s="50"/>
      <c r="GAY259" s="50"/>
      <c r="GAZ259" s="50"/>
      <c r="GBA259" s="50"/>
      <c r="GBB259" s="50"/>
      <c r="GBC259" s="50"/>
      <c r="GBD259" s="50"/>
      <c r="GBE259" s="50"/>
      <c r="GBF259" s="50"/>
      <c r="GBG259" s="50"/>
      <c r="GBH259" s="50"/>
      <c r="GBI259" s="50"/>
      <c r="GBJ259" s="50"/>
      <c r="GBK259" s="50"/>
      <c r="GBL259" s="50"/>
      <c r="GBM259" s="50"/>
      <c r="GBN259" s="50"/>
      <c r="GBO259" s="50"/>
      <c r="GBP259" s="50"/>
      <c r="GBQ259" s="50"/>
      <c r="GBR259" s="50"/>
      <c r="GBS259" s="50"/>
      <c r="GBT259" s="50"/>
      <c r="GBU259" s="50"/>
      <c r="GBV259" s="50"/>
      <c r="GBW259" s="50"/>
      <c r="GBX259" s="50"/>
      <c r="GBY259" s="50"/>
      <c r="GBZ259" s="50"/>
      <c r="GCA259" s="50"/>
      <c r="GCB259" s="50"/>
      <c r="GCC259" s="50"/>
      <c r="GCD259" s="50"/>
      <c r="GCE259" s="50"/>
      <c r="GCF259" s="50"/>
      <c r="GCG259" s="50"/>
      <c r="GCH259" s="50"/>
      <c r="GCI259" s="50"/>
      <c r="GCJ259" s="50"/>
      <c r="GCK259" s="50"/>
      <c r="GCL259" s="50"/>
      <c r="GCM259" s="50"/>
      <c r="GCN259" s="50"/>
      <c r="GCO259" s="50"/>
      <c r="GCP259" s="50"/>
      <c r="GCQ259" s="50"/>
      <c r="GCR259" s="50"/>
      <c r="GCS259" s="50"/>
      <c r="GCT259" s="50"/>
      <c r="GCU259" s="50"/>
      <c r="GCV259" s="50"/>
      <c r="GCW259" s="50"/>
      <c r="GCX259" s="50"/>
      <c r="GCY259" s="50"/>
      <c r="GCZ259" s="50"/>
      <c r="GDA259" s="50"/>
      <c r="GDB259" s="50"/>
      <c r="GDC259" s="50"/>
      <c r="GDD259" s="50"/>
      <c r="GDE259" s="50"/>
      <c r="GDF259" s="50"/>
      <c r="GDG259" s="50"/>
      <c r="GDH259" s="50"/>
      <c r="GDI259" s="50"/>
      <c r="GDJ259" s="50"/>
      <c r="GDK259" s="50"/>
      <c r="GDL259" s="50"/>
      <c r="GDM259" s="50"/>
      <c r="GDN259" s="50"/>
      <c r="GDO259" s="50"/>
      <c r="GDP259" s="50"/>
      <c r="GDQ259" s="50"/>
      <c r="GDR259" s="50"/>
      <c r="GDS259" s="50"/>
      <c r="GDT259" s="50"/>
      <c r="GDU259" s="50"/>
      <c r="GDV259" s="50"/>
      <c r="GDW259" s="50"/>
      <c r="GDX259" s="50"/>
      <c r="GDY259" s="50"/>
      <c r="GDZ259" s="50"/>
      <c r="GEA259" s="50"/>
      <c r="GEB259" s="50"/>
      <c r="GEC259" s="50"/>
      <c r="GED259" s="50"/>
      <c r="GEE259" s="50"/>
      <c r="GEF259" s="50"/>
      <c r="GEG259" s="50"/>
      <c r="GEH259" s="50"/>
      <c r="GEI259" s="50"/>
      <c r="GEJ259" s="50"/>
      <c r="GEK259" s="50"/>
      <c r="GEL259" s="50"/>
      <c r="GEM259" s="50"/>
      <c r="GEN259" s="50"/>
      <c r="GEO259" s="50"/>
      <c r="GEP259" s="50"/>
      <c r="GEQ259" s="50"/>
      <c r="GER259" s="50"/>
      <c r="GES259" s="50"/>
      <c r="GET259" s="50"/>
      <c r="GEU259" s="50"/>
      <c r="GEV259" s="50"/>
      <c r="GEW259" s="50"/>
      <c r="GEX259" s="50"/>
      <c r="GEY259" s="50"/>
      <c r="GEZ259" s="50"/>
      <c r="GFA259" s="50"/>
      <c r="GFB259" s="50"/>
      <c r="GFC259" s="50"/>
      <c r="GFD259" s="50"/>
      <c r="GFE259" s="50"/>
      <c r="GFF259" s="50"/>
      <c r="GFG259" s="50"/>
      <c r="GFH259" s="50"/>
      <c r="GFI259" s="50"/>
      <c r="GFJ259" s="50"/>
      <c r="GFK259" s="50"/>
      <c r="GFL259" s="50"/>
      <c r="GFM259" s="50"/>
      <c r="GFN259" s="50"/>
      <c r="GFO259" s="50"/>
      <c r="GFP259" s="50"/>
      <c r="GFQ259" s="50"/>
      <c r="GFR259" s="50"/>
      <c r="GFS259" s="50"/>
      <c r="GFT259" s="50"/>
      <c r="GFU259" s="50"/>
      <c r="GFV259" s="50"/>
      <c r="GFW259" s="50"/>
      <c r="GFX259" s="50"/>
      <c r="GFY259" s="50"/>
      <c r="GFZ259" s="50"/>
      <c r="GGA259" s="50"/>
      <c r="GGB259" s="50"/>
      <c r="GGC259" s="50"/>
      <c r="GGD259" s="50"/>
      <c r="GGE259" s="50"/>
      <c r="GGF259" s="50"/>
      <c r="GGG259" s="50"/>
      <c r="GGH259" s="50"/>
      <c r="GGI259" s="50"/>
      <c r="GGJ259" s="50"/>
      <c r="GGK259" s="50"/>
      <c r="GGL259" s="50"/>
      <c r="GGM259" s="50"/>
      <c r="GGN259" s="50"/>
      <c r="GGO259" s="50"/>
      <c r="GGP259" s="50"/>
      <c r="GGQ259" s="50"/>
      <c r="GGR259" s="50"/>
      <c r="GGS259" s="50"/>
      <c r="GGT259" s="50"/>
      <c r="GGU259" s="50"/>
      <c r="GGV259" s="50"/>
      <c r="GGW259" s="50"/>
      <c r="GGX259" s="50"/>
      <c r="GGY259" s="50"/>
      <c r="GGZ259" s="50"/>
      <c r="GHA259" s="50"/>
      <c r="GHB259" s="50"/>
      <c r="GHC259" s="50"/>
      <c r="GHD259" s="50"/>
      <c r="GHE259" s="50"/>
      <c r="GHF259" s="50"/>
      <c r="GHG259" s="50"/>
      <c r="GHH259" s="50"/>
      <c r="GHI259" s="50"/>
      <c r="GHJ259" s="50"/>
      <c r="GHK259" s="50"/>
      <c r="GHL259" s="50"/>
      <c r="GHM259" s="50"/>
      <c r="GHN259" s="50"/>
      <c r="GHO259" s="50"/>
      <c r="GHP259" s="50"/>
      <c r="GHQ259" s="50"/>
      <c r="GHR259" s="50"/>
      <c r="GHS259" s="50"/>
      <c r="GHT259" s="50"/>
      <c r="GHU259" s="50"/>
      <c r="GHV259" s="50"/>
      <c r="GHW259" s="50"/>
      <c r="GHX259" s="50"/>
      <c r="GHY259" s="50"/>
      <c r="GHZ259" s="50"/>
      <c r="GIA259" s="50"/>
      <c r="GIB259" s="50"/>
      <c r="GIC259" s="50"/>
      <c r="GID259" s="50"/>
      <c r="GIE259" s="50"/>
      <c r="GIF259" s="50"/>
      <c r="GIG259" s="50"/>
      <c r="GIH259" s="50"/>
      <c r="GII259" s="50"/>
      <c r="GIJ259" s="50"/>
      <c r="GIK259" s="50"/>
      <c r="GIL259" s="50"/>
      <c r="GIM259" s="50"/>
      <c r="GIN259" s="50"/>
      <c r="GIO259" s="50"/>
      <c r="GIP259" s="50"/>
      <c r="GIQ259" s="50"/>
      <c r="GIR259" s="50"/>
      <c r="GIS259" s="50"/>
      <c r="GIT259" s="50"/>
      <c r="GIU259" s="50"/>
      <c r="GIV259" s="50"/>
      <c r="GIW259" s="50"/>
      <c r="GIX259" s="50"/>
      <c r="GIY259" s="50"/>
      <c r="GIZ259" s="50"/>
      <c r="GJA259" s="50"/>
      <c r="GJB259" s="50"/>
      <c r="GJC259" s="50"/>
      <c r="GJD259" s="50"/>
      <c r="GJE259" s="50"/>
      <c r="GJF259" s="50"/>
      <c r="GJG259" s="50"/>
      <c r="GJH259" s="50"/>
      <c r="GJI259" s="50"/>
      <c r="GJJ259" s="50"/>
      <c r="GJK259" s="50"/>
      <c r="GJL259" s="50"/>
      <c r="GJM259" s="50"/>
      <c r="GJN259" s="50"/>
      <c r="GJO259" s="50"/>
      <c r="GJP259" s="50"/>
      <c r="GJQ259" s="50"/>
      <c r="GJR259" s="50"/>
      <c r="GJS259" s="50"/>
      <c r="GJT259" s="50"/>
      <c r="GJU259" s="50"/>
      <c r="GJV259" s="50"/>
      <c r="GJW259" s="50"/>
      <c r="GJX259" s="50"/>
      <c r="GJY259" s="50"/>
      <c r="GJZ259" s="50"/>
      <c r="GKA259" s="50"/>
      <c r="GKB259" s="50"/>
      <c r="GKC259" s="50"/>
      <c r="GKD259" s="50"/>
      <c r="GKE259" s="50"/>
      <c r="GKF259" s="50"/>
      <c r="GKG259" s="50"/>
      <c r="GKH259" s="50"/>
      <c r="GKI259" s="50"/>
      <c r="GKJ259" s="50"/>
      <c r="GKK259" s="50"/>
      <c r="GKL259" s="50"/>
      <c r="GKM259" s="50"/>
      <c r="GKN259" s="50"/>
      <c r="GKO259" s="50"/>
      <c r="GKP259" s="50"/>
      <c r="GKQ259" s="50"/>
      <c r="GKR259" s="50"/>
      <c r="GKS259" s="50"/>
      <c r="GKT259" s="50"/>
      <c r="GKU259" s="50"/>
      <c r="GKV259" s="50"/>
      <c r="GKW259" s="50"/>
      <c r="GKX259" s="50"/>
      <c r="GKY259" s="50"/>
      <c r="GKZ259" s="50"/>
      <c r="GLA259" s="50"/>
      <c r="GLB259" s="50"/>
      <c r="GLC259" s="50"/>
      <c r="GLD259" s="50"/>
      <c r="GLE259" s="50"/>
      <c r="GLF259" s="50"/>
      <c r="GLG259" s="50"/>
      <c r="GLH259" s="50"/>
      <c r="GLI259" s="50"/>
      <c r="GLJ259" s="50"/>
      <c r="GLK259" s="50"/>
      <c r="GLL259" s="50"/>
      <c r="GLM259" s="50"/>
      <c r="GLN259" s="50"/>
      <c r="GLO259" s="50"/>
      <c r="GLP259" s="50"/>
      <c r="GLQ259" s="50"/>
      <c r="GLR259" s="50"/>
      <c r="GLS259" s="50"/>
      <c r="GLT259" s="50"/>
      <c r="GLU259" s="50"/>
      <c r="GLV259" s="50"/>
      <c r="GLW259" s="50"/>
      <c r="GLX259" s="50"/>
      <c r="GLY259" s="50"/>
      <c r="GLZ259" s="50"/>
      <c r="GMA259" s="50"/>
      <c r="GMB259" s="50"/>
      <c r="GMC259" s="50"/>
      <c r="GMD259" s="50"/>
      <c r="GME259" s="50"/>
      <c r="GMF259" s="50"/>
      <c r="GMG259" s="50"/>
      <c r="GMH259" s="50"/>
      <c r="GMI259" s="50"/>
      <c r="GMJ259" s="50"/>
      <c r="GMK259" s="50"/>
      <c r="GML259" s="50"/>
      <c r="GMM259" s="50"/>
      <c r="GMN259" s="50"/>
      <c r="GMO259" s="50"/>
      <c r="GMP259" s="50"/>
      <c r="GMQ259" s="50"/>
      <c r="GMR259" s="50"/>
      <c r="GMS259" s="50"/>
      <c r="GMT259" s="50"/>
      <c r="GMU259" s="50"/>
      <c r="GMV259" s="50"/>
      <c r="GMW259" s="50"/>
      <c r="GMX259" s="50"/>
      <c r="GMY259" s="50"/>
      <c r="GMZ259" s="50"/>
      <c r="GNA259" s="50"/>
      <c r="GNB259" s="50"/>
      <c r="GNC259" s="50"/>
      <c r="GND259" s="50"/>
      <c r="GNE259" s="50"/>
      <c r="GNF259" s="50"/>
      <c r="GNG259" s="50"/>
      <c r="GNH259" s="50"/>
      <c r="GNI259" s="50"/>
      <c r="GNJ259" s="50"/>
      <c r="GNK259" s="50"/>
      <c r="GNL259" s="50"/>
      <c r="GNM259" s="50"/>
      <c r="GNN259" s="50"/>
      <c r="GNO259" s="50"/>
      <c r="GNP259" s="50"/>
      <c r="GNQ259" s="50"/>
      <c r="GNR259" s="50"/>
      <c r="GNS259" s="50"/>
      <c r="GNT259" s="50"/>
      <c r="GNU259" s="50"/>
      <c r="GNV259" s="50"/>
      <c r="GNW259" s="50"/>
      <c r="GNX259" s="50"/>
      <c r="GNY259" s="50"/>
      <c r="GNZ259" s="50"/>
      <c r="GOA259" s="50"/>
      <c r="GOB259" s="50"/>
      <c r="GOC259" s="50"/>
      <c r="GOD259" s="50"/>
      <c r="GOE259" s="50"/>
      <c r="GOF259" s="50"/>
      <c r="GOG259" s="50"/>
      <c r="GOH259" s="50"/>
      <c r="GOI259" s="50"/>
      <c r="GOJ259" s="50"/>
      <c r="GOK259" s="50"/>
      <c r="GOL259" s="50"/>
      <c r="GOM259" s="50"/>
      <c r="GON259" s="50"/>
      <c r="GOO259" s="50"/>
      <c r="GOP259" s="50"/>
      <c r="GOQ259" s="50"/>
      <c r="GOR259" s="50"/>
      <c r="GOS259" s="50"/>
      <c r="GOT259" s="50"/>
      <c r="GOU259" s="50"/>
      <c r="GOV259" s="50"/>
      <c r="GOW259" s="50"/>
      <c r="GOX259" s="50"/>
      <c r="GOY259" s="50"/>
      <c r="GOZ259" s="50"/>
      <c r="GPA259" s="50"/>
      <c r="GPB259" s="50"/>
      <c r="GPC259" s="50"/>
      <c r="GPD259" s="50"/>
      <c r="GPE259" s="50"/>
      <c r="GPF259" s="50"/>
      <c r="GPG259" s="50"/>
      <c r="GPH259" s="50"/>
      <c r="GPI259" s="50"/>
      <c r="GPJ259" s="50"/>
      <c r="GPK259" s="50"/>
      <c r="GPL259" s="50"/>
      <c r="GPM259" s="50"/>
      <c r="GPN259" s="50"/>
      <c r="GPO259" s="50"/>
      <c r="GPP259" s="50"/>
      <c r="GPQ259" s="50"/>
      <c r="GPR259" s="50"/>
      <c r="GPS259" s="50"/>
      <c r="GPT259" s="50"/>
      <c r="GPU259" s="50"/>
      <c r="GPV259" s="50"/>
      <c r="GPW259" s="50"/>
      <c r="GPX259" s="50"/>
      <c r="GPY259" s="50"/>
      <c r="GPZ259" s="50"/>
      <c r="GQA259" s="50"/>
      <c r="GQB259" s="50"/>
      <c r="GQC259" s="50"/>
      <c r="GQD259" s="50"/>
      <c r="GQE259" s="50"/>
      <c r="GQF259" s="50"/>
      <c r="GQG259" s="50"/>
      <c r="GQH259" s="50"/>
      <c r="GQI259" s="50"/>
      <c r="GQJ259" s="50"/>
      <c r="GQK259" s="50"/>
      <c r="GQL259" s="50"/>
      <c r="GQM259" s="50"/>
      <c r="GQN259" s="50"/>
      <c r="GQO259" s="50"/>
      <c r="GQP259" s="50"/>
      <c r="GQQ259" s="50"/>
      <c r="GQR259" s="50"/>
      <c r="GQS259" s="50"/>
      <c r="GQT259" s="50"/>
      <c r="GQU259" s="50"/>
      <c r="GQV259" s="50"/>
      <c r="GQW259" s="50"/>
      <c r="GQX259" s="50"/>
      <c r="GQY259" s="50"/>
      <c r="GQZ259" s="50"/>
      <c r="GRA259" s="50"/>
      <c r="GRB259" s="50"/>
      <c r="GRC259" s="50"/>
      <c r="GRD259" s="50"/>
      <c r="GRE259" s="50"/>
      <c r="GRF259" s="50"/>
      <c r="GRG259" s="50"/>
      <c r="GRH259" s="50"/>
      <c r="GRI259" s="50"/>
      <c r="GRJ259" s="50"/>
      <c r="GRK259" s="50"/>
      <c r="GRL259" s="50"/>
      <c r="GRM259" s="50"/>
      <c r="GRN259" s="50"/>
      <c r="GRO259" s="50"/>
      <c r="GRP259" s="50"/>
      <c r="GRQ259" s="50"/>
      <c r="GRR259" s="50"/>
      <c r="GRS259" s="50"/>
      <c r="GRT259" s="50"/>
      <c r="GRU259" s="50"/>
      <c r="GRV259" s="50"/>
      <c r="GRW259" s="50"/>
      <c r="GRX259" s="50"/>
      <c r="GRY259" s="50"/>
      <c r="GRZ259" s="50"/>
      <c r="GSA259" s="50"/>
      <c r="GSB259" s="50"/>
      <c r="GSC259" s="50"/>
      <c r="GSD259" s="50"/>
      <c r="GSE259" s="50"/>
      <c r="GSF259" s="50"/>
      <c r="GSG259" s="50"/>
      <c r="GSH259" s="50"/>
      <c r="GSI259" s="50"/>
      <c r="GSJ259" s="50"/>
      <c r="GSK259" s="50"/>
      <c r="GSL259" s="50"/>
      <c r="GSM259" s="50"/>
      <c r="GSN259" s="50"/>
      <c r="GSO259" s="50"/>
      <c r="GSP259" s="50"/>
      <c r="GSQ259" s="50"/>
      <c r="GSR259" s="50"/>
      <c r="GSS259" s="50"/>
      <c r="GST259" s="50"/>
      <c r="GSU259" s="50"/>
      <c r="GSV259" s="50"/>
      <c r="GSW259" s="50"/>
      <c r="GSX259" s="50"/>
      <c r="GSY259" s="50"/>
      <c r="GSZ259" s="50"/>
      <c r="GTA259" s="50"/>
      <c r="GTB259" s="50"/>
      <c r="GTC259" s="50"/>
      <c r="GTD259" s="50"/>
      <c r="GTE259" s="50"/>
      <c r="GTF259" s="50"/>
      <c r="GTG259" s="50"/>
      <c r="GTH259" s="50"/>
      <c r="GTI259" s="50"/>
      <c r="GTJ259" s="50"/>
      <c r="GTK259" s="50"/>
      <c r="GTL259" s="50"/>
      <c r="GTM259" s="50"/>
      <c r="GTN259" s="50"/>
      <c r="GTO259" s="50"/>
      <c r="GTP259" s="50"/>
      <c r="GTQ259" s="50"/>
      <c r="GTR259" s="50"/>
      <c r="GTS259" s="50"/>
      <c r="GTT259" s="50"/>
      <c r="GTU259" s="50"/>
      <c r="GTV259" s="50"/>
      <c r="GTW259" s="50"/>
      <c r="GTX259" s="50"/>
      <c r="GTY259" s="50"/>
      <c r="GTZ259" s="50"/>
      <c r="GUA259" s="50"/>
      <c r="GUB259" s="50"/>
      <c r="GUC259" s="50"/>
      <c r="GUD259" s="50"/>
      <c r="GUE259" s="50"/>
      <c r="GUF259" s="50"/>
      <c r="GUG259" s="50"/>
      <c r="GUH259" s="50"/>
      <c r="GUI259" s="50"/>
      <c r="GUJ259" s="50"/>
      <c r="GUK259" s="50"/>
      <c r="GUL259" s="50"/>
      <c r="GUM259" s="50"/>
      <c r="GUN259" s="50"/>
      <c r="GUO259" s="50"/>
      <c r="GUP259" s="50"/>
      <c r="GUQ259" s="50"/>
      <c r="GUR259" s="50"/>
      <c r="GUS259" s="50"/>
      <c r="GUT259" s="50"/>
      <c r="GUU259" s="50"/>
      <c r="GUV259" s="50"/>
      <c r="GUW259" s="50"/>
      <c r="GUX259" s="50"/>
      <c r="GUY259" s="50"/>
      <c r="GUZ259" s="50"/>
      <c r="GVA259" s="50"/>
      <c r="GVB259" s="50"/>
      <c r="GVC259" s="50"/>
      <c r="GVD259" s="50"/>
      <c r="GVE259" s="50"/>
      <c r="GVF259" s="50"/>
      <c r="GVG259" s="50"/>
      <c r="GVH259" s="50"/>
      <c r="GVI259" s="50"/>
      <c r="GVJ259" s="50"/>
      <c r="GVK259" s="50"/>
      <c r="GVL259" s="50"/>
      <c r="GVM259" s="50"/>
      <c r="GVN259" s="50"/>
      <c r="GVO259" s="50"/>
      <c r="GVP259" s="50"/>
      <c r="GVQ259" s="50"/>
      <c r="GVR259" s="50"/>
      <c r="GVS259" s="50"/>
      <c r="GVT259" s="50"/>
      <c r="GVU259" s="50"/>
      <c r="GVV259" s="50"/>
      <c r="GVW259" s="50"/>
      <c r="GVX259" s="50"/>
      <c r="GVY259" s="50"/>
      <c r="GVZ259" s="50"/>
      <c r="GWA259" s="50"/>
      <c r="GWB259" s="50"/>
      <c r="GWC259" s="50"/>
      <c r="GWD259" s="50"/>
      <c r="GWE259" s="50"/>
      <c r="GWF259" s="50"/>
      <c r="GWG259" s="50"/>
      <c r="GWH259" s="50"/>
      <c r="GWI259" s="50"/>
      <c r="GWJ259" s="50"/>
      <c r="GWK259" s="50"/>
      <c r="GWL259" s="50"/>
      <c r="GWM259" s="50"/>
      <c r="GWN259" s="50"/>
      <c r="GWO259" s="50"/>
      <c r="GWP259" s="50"/>
      <c r="GWQ259" s="50"/>
      <c r="GWR259" s="50"/>
      <c r="GWS259" s="50"/>
      <c r="GWT259" s="50"/>
      <c r="GWU259" s="50"/>
      <c r="GWV259" s="50"/>
      <c r="GWW259" s="50"/>
      <c r="GWX259" s="50"/>
      <c r="GWY259" s="50"/>
      <c r="GWZ259" s="50"/>
      <c r="GXA259" s="50"/>
      <c r="GXB259" s="50"/>
      <c r="GXC259" s="50"/>
      <c r="GXD259" s="50"/>
      <c r="GXE259" s="50"/>
      <c r="GXF259" s="50"/>
      <c r="GXG259" s="50"/>
      <c r="GXH259" s="50"/>
      <c r="GXI259" s="50"/>
      <c r="GXJ259" s="50"/>
      <c r="GXK259" s="50"/>
      <c r="GXL259" s="50"/>
      <c r="GXM259" s="50"/>
      <c r="GXN259" s="50"/>
      <c r="GXO259" s="50"/>
      <c r="GXP259" s="50"/>
      <c r="GXQ259" s="50"/>
      <c r="GXR259" s="50"/>
      <c r="GXS259" s="50"/>
      <c r="GXT259" s="50"/>
      <c r="GXU259" s="50"/>
      <c r="GXV259" s="50"/>
      <c r="GXW259" s="50"/>
      <c r="GXX259" s="50"/>
      <c r="GXY259" s="50"/>
      <c r="GXZ259" s="50"/>
      <c r="GYA259" s="50"/>
      <c r="GYB259" s="50"/>
      <c r="GYC259" s="50"/>
      <c r="GYD259" s="50"/>
      <c r="GYE259" s="50"/>
      <c r="GYF259" s="50"/>
      <c r="GYG259" s="50"/>
      <c r="GYH259" s="50"/>
      <c r="GYI259" s="50"/>
      <c r="GYJ259" s="50"/>
      <c r="GYK259" s="50"/>
      <c r="GYL259" s="50"/>
      <c r="GYM259" s="50"/>
      <c r="GYN259" s="50"/>
      <c r="GYO259" s="50"/>
      <c r="GYP259" s="50"/>
      <c r="GYQ259" s="50"/>
      <c r="GYR259" s="50"/>
      <c r="GYS259" s="50"/>
      <c r="GYT259" s="50"/>
      <c r="GYU259" s="50"/>
      <c r="GYV259" s="50"/>
      <c r="GYW259" s="50"/>
      <c r="GYX259" s="50"/>
      <c r="GYY259" s="50"/>
      <c r="GYZ259" s="50"/>
      <c r="GZA259" s="50"/>
      <c r="GZB259" s="50"/>
      <c r="GZC259" s="50"/>
      <c r="GZD259" s="50"/>
      <c r="GZE259" s="50"/>
      <c r="GZF259" s="50"/>
      <c r="GZG259" s="50"/>
      <c r="GZH259" s="50"/>
      <c r="GZI259" s="50"/>
      <c r="GZJ259" s="50"/>
      <c r="GZK259" s="50"/>
      <c r="GZL259" s="50"/>
      <c r="GZM259" s="50"/>
      <c r="GZN259" s="50"/>
      <c r="GZO259" s="50"/>
      <c r="GZP259" s="50"/>
      <c r="GZQ259" s="50"/>
      <c r="GZR259" s="50"/>
      <c r="GZS259" s="50"/>
      <c r="GZT259" s="50"/>
      <c r="GZU259" s="50"/>
      <c r="GZV259" s="50"/>
      <c r="GZW259" s="50"/>
      <c r="GZX259" s="50"/>
      <c r="GZY259" s="50"/>
      <c r="GZZ259" s="50"/>
      <c r="HAA259" s="50"/>
      <c r="HAB259" s="50"/>
      <c r="HAC259" s="50"/>
      <c r="HAD259" s="50"/>
      <c r="HAE259" s="50"/>
      <c r="HAF259" s="50"/>
      <c r="HAG259" s="50"/>
      <c r="HAH259" s="50"/>
      <c r="HAI259" s="50"/>
      <c r="HAJ259" s="50"/>
      <c r="HAK259" s="50"/>
      <c r="HAL259" s="50"/>
      <c r="HAM259" s="50"/>
      <c r="HAN259" s="50"/>
      <c r="HAO259" s="50"/>
      <c r="HAP259" s="50"/>
      <c r="HAQ259" s="50"/>
      <c r="HAR259" s="50"/>
      <c r="HAS259" s="50"/>
      <c r="HAT259" s="50"/>
      <c r="HAU259" s="50"/>
      <c r="HAV259" s="50"/>
      <c r="HAW259" s="50"/>
      <c r="HAX259" s="50"/>
      <c r="HAY259" s="50"/>
      <c r="HAZ259" s="50"/>
      <c r="HBA259" s="50"/>
      <c r="HBB259" s="50"/>
      <c r="HBC259" s="50"/>
      <c r="HBD259" s="50"/>
      <c r="HBE259" s="50"/>
      <c r="HBF259" s="50"/>
      <c r="HBG259" s="50"/>
      <c r="HBH259" s="50"/>
      <c r="HBI259" s="50"/>
      <c r="HBJ259" s="50"/>
      <c r="HBK259" s="50"/>
      <c r="HBL259" s="50"/>
      <c r="HBM259" s="50"/>
      <c r="HBN259" s="50"/>
      <c r="HBO259" s="50"/>
      <c r="HBP259" s="50"/>
      <c r="HBQ259" s="50"/>
      <c r="HBR259" s="50"/>
      <c r="HBS259" s="50"/>
      <c r="HBT259" s="50"/>
      <c r="HBU259" s="50"/>
      <c r="HBV259" s="50"/>
      <c r="HBW259" s="50"/>
      <c r="HBX259" s="50"/>
      <c r="HBY259" s="50"/>
      <c r="HBZ259" s="50"/>
      <c r="HCA259" s="50"/>
      <c r="HCB259" s="50"/>
      <c r="HCC259" s="50"/>
      <c r="HCD259" s="50"/>
      <c r="HCE259" s="50"/>
      <c r="HCF259" s="50"/>
      <c r="HCG259" s="50"/>
      <c r="HCH259" s="50"/>
      <c r="HCI259" s="50"/>
      <c r="HCJ259" s="50"/>
      <c r="HCK259" s="50"/>
      <c r="HCL259" s="50"/>
      <c r="HCM259" s="50"/>
      <c r="HCN259" s="50"/>
      <c r="HCO259" s="50"/>
      <c r="HCP259" s="50"/>
      <c r="HCQ259" s="50"/>
      <c r="HCR259" s="50"/>
      <c r="HCS259" s="50"/>
      <c r="HCT259" s="50"/>
      <c r="HCU259" s="50"/>
      <c r="HCV259" s="50"/>
      <c r="HCW259" s="50"/>
      <c r="HCX259" s="50"/>
      <c r="HCY259" s="50"/>
      <c r="HCZ259" s="50"/>
      <c r="HDA259" s="50"/>
      <c r="HDB259" s="50"/>
      <c r="HDC259" s="50"/>
      <c r="HDD259" s="50"/>
      <c r="HDE259" s="50"/>
      <c r="HDF259" s="50"/>
      <c r="HDG259" s="50"/>
      <c r="HDH259" s="50"/>
      <c r="HDI259" s="50"/>
      <c r="HDJ259" s="50"/>
      <c r="HDK259" s="50"/>
      <c r="HDL259" s="50"/>
      <c r="HDM259" s="50"/>
      <c r="HDN259" s="50"/>
      <c r="HDO259" s="50"/>
      <c r="HDP259" s="50"/>
      <c r="HDQ259" s="50"/>
      <c r="HDR259" s="50"/>
      <c r="HDS259" s="50"/>
      <c r="HDT259" s="50"/>
      <c r="HDU259" s="50"/>
      <c r="HDV259" s="50"/>
      <c r="HDW259" s="50"/>
      <c r="HDX259" s="50"/>
      <c r="HDY259" s="50"/>
      <c r="HDZ259" s="50"/>
      <c r="HEA259" s="50"/>
      <c r="HEB259" s="50"/>
      <c r="HEC259" s="50"/>
      <c r="HED259" s="50"/>
      <c r="HEE259" s="50"/>
      <c r="HEF259" s="50"/>
      <c r="HEG259" s="50"/>
      <c r="HEH259" s="50"/>
      <c r="HEI259" s="50"/>
      <c r="HEJ259" s="50"/>
      <c r="HEK259" s="50"/>
      <c r="HEL259" s="50"/>
      <c r="HEM259" s="50"/>
      <c r="HEN259" s="50"/>
      <c r="HEO259" s="50"/>
      <c r="HEP259" s="50"/>
      <c r="HEQ259" s="50"/>
      <c r="HER259" s="50"/>
      <c r="HES259" s="50"/>
      <c r="HET259" s="50"/>
      <c r="HEU259" s="50"/>
      <c r="HEV259" s="50"/>
      <c r="HEW259" s="50"/>
      <c r="HEX259" s="50"/>
      <c r="HEY259" s="50"/>
      <c r="HEZ259" s="50"/>
      <c r="HFA259" s="50"/>
      <c r="HFB259" s="50"/>
      <c r="HFC259" s="50"/>
      <c r="HFD259" s="50"/>
      <c r="HFE259" s="50"/>
      <c r="HFF259" s="50"/>
      <c r="HFG259" s="50"/>
      <c r="HFH259" s="50"/>
      <c r="HFI259" s="50"/>
      <c r="HFJ259" s="50"/>
      <c r="HFK259" s="50"/>
      <c r="HFL259" s="50"/>
      <c r="HFM259" s="50"/>
      <c r="HFN259" s="50"/>
      <c r="HFO259" s="50"/>
      <c r="HFP259" s="50"/>
      <c r="HFQ259" s="50"/>
      <c r="HFR259" s="50"/>
      <c r="HFS259" s="50"/>
      <c r="HFT259" s="50"/>
      <c r="HFU259" s="50"/>
      <c r="HFV259" s="50"/>
      <c r="HFW259" s="50"/>
      <c r="HFX259" s="50"/>
      <c r="HFY259" s="50"/>
      <c r="HFZ259" s="50"/>
      <c r="HGA259" s="50"/>
      <c r="HGB259" s="50"/>
      <c r="HGC259" s="50"/>
      <c r="HGD259" s="50"/>
      <c r="HGE259" s="50"/>
      <c r="HGF259" s="50"/>
      <c r="HGG259" s="50"/>
      <c r="HGH259" s="50"/>
      <c r="HGI259" s="50"/>
      <c r="HGJ259" s="50"/>
      <c r="HGK259" s="50"/>
      <c r="HGL259" s="50"/>
      <c r="HGM259" s="50"/>
      <c r="HGN259" s="50"/>
      <c r="HGO259" s="50"/>
      <c r="HGP259" s="50"/>
      <c r="HGQ259" s="50"/>
      <c r="HGR259" s="50"/>
      <c r="HGS259" s="50"/>
      <c r="HGT259" s="50"/>
      <c r="HGU259" s="50"/>
      <c r="HGV259" s="50"/>
      <c r="HGW259" s="50"/>
      <c r="HGX259" s="50"/>
      <c r="HGY259" s="50"/>
      <c r="HGZ259" s="50"/>
      <c r="HHA259" s="50"/>
      <c r="HHB259" s="50"/>
      <c r="HHC259" s="50"/>
      <c r="HHD259" s="50"/>
      <c r="HHE259" s="50"/>
      <c r="HHF259" s="50"/>
      <c r="HHG259" s="50"/>
      <c r="HHH259" s="50"/>
      <c r="HHI259" s="50"/>
      <c r="HHJ259" s="50"/>
      <c r="HHK259" s="50"/>
      <c r="HHL259" s="50"/>
      <c r="HHM259" s="50"/>
      <c r="HHN259" s="50"/>
      <c r="HHO259" s="50"/>
      <c r="HHP259" s="50"/>
      <c r="HHQ259" s="50"/>
      <c r="HHR259" s="50"/>
      <c r="HHS259" s="50"/>
      <c r="HHT259" s="50"/>
      <c r="HHU259" s="50"/>
      <c r="HHV259" s="50"/>
      <c r="HHW259" s="50"/>
      <c r="HHX259" s="50"/>
      <c r="HHY259" s="50"/>
      <c r="HHZ259" s="50"/>
      <c r="HIA259" s="50"/>
      <c r="HIB259" s="50"/>
      <c r="HIC259" s="50"/>
      <c r="HID259" s="50"/>
      <c r="HIE259" s="50"/>
      <c r="HIF259" s="50"/>
      <c r="HIG259" s="50"/>
      <c r="HIH259" s="50"/>
      <c r="HII259" s="50"/>
      <c r="HIJ259" s="50"/>
      <c r="HIK259" s="50"/>
      <c r="HIL259" s="50"/>
      <c r="HIM259" s="50"/>
      <c r="HIN259" s="50"/>
      <c r="HIO259" s="50"/>
      <c r="HIP259" s="50"/>
      <c r="HIQ259" s="50"/>
      <c r="HIR259" s="50"/>
      <c r="HIS259" s="50"/>
      <c r="HIT259" s="50"/>
      <c r="HIU259" s="50"/>
      <c r="HIV259" s="50"/>
      <c r="HIW259" s="50"/>
      <c r="HIX259" s="50"/>
      <c r="HIY259" s="50"/>
      <c r="HIZ259" s="50"/>
      <c r="HJA259" s="50"/>
      <c r="HJB259" s="50"/>
      <c r="HJC259" s="50"/>
      <c r="HJD259" s="50"/>
      <c r="HJE259" s="50"/>
      <c r="HJF259" s="50"/>
      <c r="HJG259" s="50"/>
      <c r="HJH259" s="50"/>
      <c r="HJI259" s="50"/>
      <c r="HJJ259" s="50"/>
      <c r="HJK259" s="50"/>
      <c r="HJL259" s="50"/>
      <c r="HJM259" s="50"/>
      <c r="HJN259" s="50"/>
      <c r="HJO259" s="50"/>
      <c r="HJP259" s="50"/>
      <c r="HJQ259" s="50"/>
      <c r="HJR259" s="50"/>
      <c r="HJS259" s="50"/>
      <c r="HJT259" s="50"/>
      <c r="HJU259" s="50"/>
      <c r="HJV259" s="50"/>
      <c r="HJW259" s="50"/>
      <c r="HJX259" s="50"/>
      <c r="HJY259" s="50"/>
      <c r="HJZ259" s="50"/>
      <c r="HKA259" s="50"/>
      <c r="HKB259" s="50"/>
      <c r="HKC259" s="50"/>
      <c r="HKD259" s="50"/>
      <c r="HKE259" s="50"/>
      <c r="HKF259" s="50"/>
      <c r="HKG259" s="50"/>
      <c r="HKH259" s="50"/>
      <c r="HKI259" s="50"/>
      <c r="HKJ259" s="50"/>
      <c r="HKK259" s="50"/>
      <c r="HKL259" s="50"/>
      <c r="HKM259" s="50"/>
      <c r="HKN259" s="50"/>
      <c r="HKO259" s="50"/>
      <c r="HKP259" s="50"/>
      <c r="HKQ259" s="50"/>
      <c r="HKR259" s="50"/>
      <c r="HKS259" s="50"/>
      <c r="HKT259" s="50"/>
      <c r="HKU259" s="50"/>
      <c r="HKV259" s="50"/>
      <c r="HKW259" s="50"/>
      <c r="HKX259" s="50"/>
      <c r="HKY259" s="50"/>
      <c r="HKZ259" s="50"/>
      <c r="HLA259" s="50"/>
      <c r="HLB259" s="50"/>
      <c r="HLC259" s="50"/>
      <c r="HLD259" s="50"/>
      <c r="HLE259" s="50"/>
      <c r="HLF259" s="50"/>
      <c r="HLG259" s="50"/>
      <c r="HLH259" s="50"/>
      <c r="HLI259" s="50"/>
      <c r="HLJ259" s="50"/>
      <c r="HLK259" s="50"/>
      <c r="HLL259" s="50"/>
      <c r="HLM259" s="50"/>
      <c r="HLN259" s="50"/>
      <c r="HLO259" s="50"/>
      <c r="HLP259" s="50"/>
      <c r="HLQ259" s="50"/>
      <c r="HLR259" s="50"/>
      <c r="HLS259" s="50"/>
      <c r="HLT259" s="50"/>
      <c r="HLU259" s="50"/>
      <c r="HLV259" s="50"/>
      <c r="HLW259" s="50"/>
      <c r="HLX259" s="50"/>
      <c r="HLY259" s="50"/>
      <c r="HLZ259" s="50"/>
      <c r="HMA259" s="50"/>
      <c r="HMB259" s="50"/>
      <c r="HMC259" s="50"/>
      <c r="HMD259" s="50"/>
      <c r="HME259" s="50"/>
      <c r="HMF259" s="50"/>
      <c r="HMG259" s="50"/>
      <c r="HMH259" s="50"/>
      <c r="HMI259" s="50"/>
      <c r="HMJ259" s="50"/>
      <c r="HMK259" s="50"/>
      <c r="HML259" s="50"/>
      <c r="HMM259" s="50"/>
      <c r="HMN259" s="50"/>
      <c r="HMO259" s="50"/>
      <c r="HMP259" s="50"/>
      <c r="HMQ259" s="50"/>
      <c r="HMR259" s="50"/>
      <c r="HMS259" s="50"/>
      <c r="HMT259" s="50"/>
      <c r="HMU259" s="50"/>
      <c r="HMV259" s="50"/>
      <c r="HMW259" s="50"/>
      <c r="HMX259" s="50"/>
      <c r="HMY259" s="50"/>
      <c r="HMZ259" s="50"/>
      <c r="HNA259" s="50"/>
      <c r="HNB259" s="50"/>
      <c r="HNC259" s="50"/>
      <c r="HND259" s="50"/>
      <c r="HNE259" s="50"/>
      <c r="HNF259" s="50"/>
      <c r="HNG259" s="50"/>
      <c r="HNH259" s="50"/>
      <c r="HNI259" s="50"/>
      <c r="HNJ259" s="50"/>
      <c r="HNK259" s="50"/>
      <c r="HNL259" s="50"/>
      <c r="HNM259" s="50"/>
      <c r="HNN259" s="50"/>
      <c r="HNO259" s="50"/>
      <c r="HNP259" s="50"/>
      <c r="HNQ259" s="50"/>
      <c r="HNR259" s="50"/>
      <c r="HNS259" s="50"/>
      <c r="HNT259" s="50"/>
      <c r="HNU259" s="50"/>
      <c r="HNV259" s="50"/>
      <c r="HNW259" s="50"/>
      <c r="HNX259" s="50"/>
      <c r="HNY259" s="50"/>
      <c r="HNZ259" s="50"/>
      <c r="HOA259" s="50"/>
      <c r="HOB259" s="50"/>
      <c r="HOC259" s="50"/>
      <c r="HOD259" s="50"/>
      <c r="HOE259" s="50"/>
      <c r="HOF259" s="50"/>
      <c r="HOG259" s="50"/>
      <c r="HOH259" s="50"/>
      <c r="HOI259" s="50"/>
      <c r="HOJ259" s="50"/>
      <c r="HOK259" s="50"/>
      <c r="HOL259" s="50"/>
      <c r="HOM259" s="50"/>
      <c r="HON259" s="50"/>
      <c r="HOO259" s="50"/>
      <c r="HOP259" s="50"/>
      <c r="HOQ259" s="50"/>
      <c r="HOR259" s="50"/>
      <c r="HOS259" s="50"/>
      <c r="HOT259" s="50"/>
      <c r="HOU259" s="50"/>
      <c r="HOV259" s="50"/>
      <c r="HOW259" s="50"/>
      <c r="HOX259" s="50"/>
      <c r="HOY259" s="50"/>
      <c r="HOZ259" s="50"/>
      <c r="HPA259" s="50"/>
      <c r="HPB259" s="50"/>
      <c r="HPC259" s="50"/>
      <c r="HPD259" s="50"/>
      <c r="HPE259" s="50"/>
      <c r="HPF259" s="50"/>
      <c r="HPG259" s="50"/>
      <c r="HPH259" s="50"/>
      <c r="HPI259" s="50"/>
      <c r="HPJ259" s="50"/>
      <c r="HPK259" s="50"/>
      <c r="HPL259" s="50"/>
      <c r="HPM259" s="50"/>
      <c r="HPN259" s="50"/>
      <c r="HPO259" s="50"/>
      <c r="HPP259" s="50"/>
      <c r="HPQ259" s="50"/>
      <c r="HPR259" s="50"/>
      <c r="HPS259" s="50"/>
      <c r="HPT259" s="50"/>
      <c r="HPU259" s="50"/>
      <c r="HPV259" s="50"/>
      <c r="HPW259" s="50"/>
      <c r="HPX259" s="50"/>
      <c r="HPY259" s="50"/>
      <c r="HPZ259" s="50"/>
      <c r="HQA259" s="50"/>
      <c r="HQB259" s="50"/>
      <c r="HQC259" s="50"/>
      <c r="HQD259" s="50"/>
      <c r="HQE259" s="50"/>
      <c r="HQF259" s="50"/>
      <c r="HQG259" s="50"/>
      <c r="HQH259" s="50"/>
      <c r="HQI259" s="50"/>
      <c r="HQJ259" s="50"/>
      <c r="HQK259" s="50"/>
      <c r="HQL259" s="50"/>
      <c r="HQM259" s="50"/>
      <c r="HQN259" s="50"/>
      <c r="HQO259" s="50"/>
      <c r="HQP259" s="50"/>
      <c r="HQQ259" s="50"/>
      <c r="HQR259" s="50"/>
      <c r="HQS259" s="50"/>
      <c r="HQT259" s="50"/>
      <c r="HQU259" s="50"/>
      <c r="HQV259" s="50"/>
      <c r="HQW259" s="50"/>
      <c r="HQX259" s="50"/>
      <c r="HQY259" s="50"/>
      <c r="HQZ259" s="50"/>
      <c r="HRA259" s="50"/>
      <c r="HRB259" s="50"/>
      <c r="HRC259" s="50"/>
      <c r="HRD259" s="50"/>
      <c r="HRE259" s="50"/>
      <c r="HRF259" s="50"/>
      <c r="HRG259" s="50"/>
      <c r="HRH259" s="50"/>
      <c r="HRI259" s="50"/>
      <c r="HRJ259" s="50"/>
      <c r="HRK259" s="50"/>
      <c r="HRL259" s="50"/>
      <c r="HRM259" s="50"/>
      <c r="HRN259" s="50"/>
      <c r="HRO259" s="50"/>
      <c r="HRP259" s="50"/>
      <c r="HRQ259" s="50"/>
      <c r="HRR259" s="50"/>
      <c r="HRS259" s="50"/>
      <c r="HRT259" s="50"/>
      <c r="HRU259" s="50"/>
      <c r="HRV259" s="50"/>
      <c r="HRW259" s="50"/>
      <c r="HRX259" s="50"/>
      <c r="HRY259" s="50"/>
      <c r="HRZ259" s="50"/>
      <c r="HSA259" s="50"/>
      <c r="HSB259" s="50"/>
      <c r="HSC259" s="50"/>
      <c r="HSD259" s="50"/>
      <c r="HSE259" s="50"/>
      <c r="HSF259" s="50"/>
      <c r="HSG259" s="50"/>
      <c r="HSH259" s="50"/>
      <c r="HSI259" s="50"/>
      <c r="HSJ259" s="50"/>
      <c r="HSK259" s="50"/>
      <c r="HSL259" s="50"/>
      <c r="HSM259" s="50"/>
      <c r="HSN259" s="50"/>
      <c r="HSO259" s="50"/>
      <c r="HSP259" s="50"/>
      <c r="HSQ259" s="50"/>
      <c r="HSR259" s="50"/>
      <c r="HSS259" s="50"/>
      <c r="HST259" s="50"/>
      <c r="HSU259" s="50"/>
      <c r="HSV259" s="50"/>
      <c r="HSW259" s="50"/>
      <c r="HSX259" s="50"/>
      <c r="HSY259" s="50"/>
      <c r="HSZ259" s="50"/>
      <c r="HTA259" s="50"/>
      <c r="HTB259" s="50"/>
      <c r="HTC259" s="50"/>
      <c r="HTD259" s="50"/>
      <c r="HTE259" s="50"/>
      <c r="HTF259" s="50"/>
      <c r="HTG259" s="50"/>
      <c r="HTH259" s="50"/>
      <c r="HTI259" s="50"/>
      <c r="HTJ259" s="50"/>
      <c r="HTK259" s="50"/>
      <c r="HTL259" s="50"/>
      <c r="HTM259" s="50"/>
      <c r="HTN259" s="50"/>
      <c r="HTO259" s="50"/>
      <c r="HTP259" s="50"/>
      <c r="HTQ259" s="50"/>
      <c r="HTR259" s="50"/>
      <c r="HTS259" s="50"/>
      <c r="HTT259" s="50"/>
      <c r="HTU259" s="50"/>
      <c r="HTV259" s="50"/>
      <c r="HTW259" s="50"/>
      <c r="HTX259" s="50"/>
      <c r="HTY259" s="50"/>
      <c r="HTZ259" s="50"/>
      <c r="HUA259" s="50"/>
      <c r="HUB259" s="50"/>
      <c r="HUC259" s="50"/>
      <c r="HUD259" s="50"/>
      <c r="HUE259" s="50"/>
      <c r="HUF259" s="50"/>
      <c r="HUG259" s="50"/>
      <c r="HUH259" s="50"/>
      <c r="HUI259" s="50"/>
      <c r="HUJ259" s="50"/>
      <c r="HUK259" s="50"/>
      <c r="HUL259" s="50"/>
      <c r="HUM259" s="50"/>
      <c r="HUN259" s="50"/>
      <c r="HUO259" s="50"/>
      <c r="HUP259" s="50"/>
      <c r="HUQ259" s="50"/>
      <c r="HUR259" s="50"/>
      <c r="HUS259" s="50"/>
      <c r="HUT259" s="50"/>
      <c r="HUU259" s="50"/>
      <c r="HUV259" s="50"/>
      <c r="HUW259" s="50"/>
      <c r="HUX259" s="50"/>
      <c r="HUY259" s="50"/>
      <c r="HUZ259" s="50"/>
      <c r="HVA259" s="50"/>
      <c r="HVB259" s="50"/>
      <c r="HVC259" s="50"/>
      <c r="HVD259" s="50"/>
      <c r="HVE259" s="50"/>
      <c r="HVF259" s="50"/>
      <c r="HVG259" s="50"/>
      <c r="HVH259" s="50"/>
      <c r="HVI259" s="50"/>
      <c r="HVJ259" s="50"/>
      <c r="HVK259" s="50"/>
      <c r="HVL259" s="50"/>
      <c r="HVM259" s="50"/>
      <c r="HVN259" s="50"/>
      <c r="HVO259" s="50"/>
      <c r="HVP259" s="50"/>
      <c r="HVQ259" s="50"/>
      <c r="HVR259" s="50"/>
      <c r="HVS259" s="50"/>
      <c r="HVT259" s="50"/>
      <c r="HVU259" s="50"/>
      <c r="HVV259" s="50"/>
      <c r="HVW259" s="50"/>
      <c r="HVX259" s="50"/>
      <c r="HVY259" s="50"/>
      <c r="HVZ259" s="50"/>
      <c r="HWA259" s="50"/>
      <c r="HWB259" s="50"/>
      <c r="HWC259" s="50"/>
      <c r="HWD259" s="50"/>
      <c r="HWE259" s="50"/>
      <c r="HWF259" s="50"/>
      <c r="HWG259" s="50"/>
      <c r="HWH259" s="50"/>
      <c r="HWI259" s="50"/>
      <c r="HWJ259" s="50"/>
      <c r="HWK259" s="50"/>
      <c r="HWL259" s="50"/>
      <c r="HWM259" s="50"/>
      <c r="HWN259" s="50"/>
      <c r="HWO259" s="50"/>
      <c r="HWP259" s="50"/>
      <c r="HWQ259" s="50"/>
      <c r="HWR259" s="50"/>
      <c r="HWS259" s="50"/>
      <c r="HWT259" s="50"/>
      <c r="HWU259" s="50"/>
      <c r="HWV259" s="50"/>
      <c r="HWW259" s="50"/>
      <c r="HWX259" s="50"/>
      <c r="HWY259" s="50"/>
      <c r="HWZ259" s="50"/>
      <c r="HXA259" s="50"/>
      <c r="HXB259" s="50"/>
      <c r="HXC259" s="50"/>
      <c r="HXD259" s="50"/>
      <c r="HXE259" s="50"/>
      <c r="HXF259" s="50"/>
      <c r="HXG259" s="50"/>
      <c r="HXH259" s="50"/>
      <c r="HXI259" s="50"/>
      <c r="HXJ259" s="50"/>
      <c r="HXK259" s="50"/>
      <c r="HXL259" s="50"/>
      <c r="HXM259" s="50"/>
      <c r="HXN259" s="50"/>
      <c r="HXO259" s="50"/>
      <c r="HXP259" s="50"/>
      <c r="HXQ259" s="50"/>
      <c r="HXR259" s="50"/>
      <c r="HXS259" s="50"/>
      <c r="HXT259" s="50"/>
      <c r="HXU259" s="50"/>
      <c r="HXV259" s="50"/>
      <c r="HXW259" s="50"/>
      <c r="HXX259" s="50"/>
      <c r="HXY259" s="50"/>
      <c r="HXZ259" s="50"/>
      <c r="HYA259" s="50"/>
      <c r="HYB259" s="50"/>
      <c r="HYC259" s="50"/>
      <c r="HYD259" s="50"/>
      <c r="HYE259" s="50"/>
      <c r="HYF259" s="50"/>
      <c r="HYG259" s="50"/>
      <c r="HYH259" s="50"/>
      <c r="HYI259" s="50"/>
      <c r="HYJ259" s="50"/>
      <c r="HYK259" s="50"/>
      <c r="HYL259" s="50"/>
      <c r="HYM259" s="50"/>
      <c r="HYN259" s="50"/>
      <c r="HYO259" s="50"/>
      <c r="HYP259" s="50"/>
      <c r="HYQ259" s="50"/>
      <c r="HYR259" s="50"/>
      <c r="HYS259" s="50"/>
      <c r="HYT259" s="50"/>
      <c r="HYU259" s="50"/>
      <c r="HYV259" s="50"/>
      <c r="HYW259" s="50"/>
      <c r="HYX259" s="50"/>
      <c r="HYY259" s="50"/>
      <c r="HYZ259" s="50"/>
      <c r="HZA259" s="50"/>
      <c r="HZB259" s="50"/>
      <c r="HZC259" s="50"/>
      <c r="HZD259" s="50"/>
      <c r="HZE259" s="50"/>
      <c r="HZF259" s="50"/>
      <c r="HZG259" s="50"/>
      <c r="HZH259" s="50"/>
      <c r="HZI259" s="50"/>
      <c r="HZJ259" s="50"/>
      <c r="HZK259" s="50"/>
      <c r="HZL259" s="50"/>
      <c r="HZM259" s="50"/>
      <c r="HZN259" s="50"/>
      <c r="HZO259" s="50"/>
      <c r="HZP259" s="50"/>
      <c r="HZQ259" s="50"/>
      <c r="HZR259" s="50"/>
      <c r="HZS259" s="50"/>
      <c r="HZT259" s="50"/>
      <c r="HZU259" s="50"/>
      <c r="HZV259" s="50"/>
      <c r="HZW259" s="50"/>
      <c r="HZX259" s="50"/>
      <c r="HZY259" s="50"/>
      <c r="HZZ259" s="50"/>
      <c r="IAA259" s="50"/>
      <c r="IAB259" s="50"/>
      <c r="IAC259" s="50"/>
      <c r="IAD259" s="50"/>
      <c r="IAE259" s="50"/>
      <c r="IAF259" s="50"/>
      <c r="IAG259" s="50"/>
      <c r="IAH259" s="50"/>
      <c r="IAI259" s="50"/>
      <c r="IAJ259" s="50"/>
      <c r="IAK259" s="50"/>
      <c r="IAL259" s="50"/>
      <c r="IAM259" s="50"/>
      <c r="IAN259" s="50"/>
      <c r="IAO259" s="50"/>
      <c r="IAP259" s="50"/>
      <c r="IAQ259" s="50"/>
      <c r="IAR259" s="50"/>
      <c r="IAS259" s="50"/>
      <c r="IAT259" s="50"/>
      <c r="IAU259" s="50"/>
      <c r="IAV259" s="50"/>
      <c r="IAW259" s="50"/>
      <c r="IAX259" s="50"/>
      <c r="IAY259" s="50"/>
      <c r="IAZ259" s="50"/>
      <c r="IBA259" s="50"/>
      <c r="IBB259" s="50"/>
      <c r="IBC259" s="50"/>
      <c r="IBD259" s="50"/>
      <c r="IBE259" s="50"/>
      <c r="IBF259" s="50"/>
      <c r="IBG259" s="50"/>
      <c r="IBH259" s="50"/>
      <c r="IBI259" s="50"/>
      <c r="IBJ259" s="50"/>
      <c r="IBK259" s="50"/>
      <c r="IBL259" s="50"/>
      <c r="IBM259" s="50"/>
      <c r="IBN259" s="50"/>
      <c r="IBO259" s="50"/>
      <c r="IBP259" s="50"/>
      <c r="IBQ259" s="50"/>
      <c r="IBR259" s="50"/>
      <c r="IBS259" s="50"/>
      <c r="IBT259" s="50"/>
      <c r="IBU259" s="50"/>
      <c r="IBV259" s="50"/>
      <c r="IBW259" s="50"/>
      <c r="IBX259" s="50"/>
      <c r="IBY259" s="50"/>
      <c r="IBZ259" s="50"/>
      <c r="ICA259" s="50"/>
      <c r="ICB259" s="50"/>
      <c r="ICC259" s="50"/>
      <c r="ICD259" s="50"/>
      <c r="ICE259" s="50"/>
      <c r="ICF259" s="50"/>
      <c r="ICG259" s="50"/>
      <c r="ICH259" s="50"/>
      <c r="ICI259" s="50"/>
      <c r="ICJ259" s="50"/>
      <c r="ICK259" s="50"/>
      <c r="ICL259" s="50"/>
      <c r="ICM259" s="50"/>
      <c r="ICN259" s="50"/>
      <c r="ICO259" s="50"/>
      <c r="ICP259" s="50"/>
      <c r="ICQ259" s="50"/>
      <c r="ICR259" s="50"/>
      <c r="ICS259" s="50"/>
      <c r="ICT259" s="50"/>
      <c r="ICU259" s="50"/>
      <c r="ICV259" s="50"/>
      <c r="ICW259" s="50"/>
      <c r="ICX259" s="50"/>
      <c r="ICY259" s="50"/>
      <c r="ICZ259" s="50"/>
      <c r="IDA259" s="50"/>
      <c r="IDB259" s="50"/>
      <c r="IDC259" s="50"/>
      <c r="IDD259" s="50"/>
      <c r="IDE259" s="50"/>
      <c r="IDF259" s="50"/>
      <c r="IDG259" s="50"/>
      <c r="IDH259" s="50"/>
      <c r="IDI259" s="50"/>
      <c r="IDJ259" s="50"/>
      <c r="IDK259" s="50"/>
      <c r="IDL259" s="50"/>
      <c r="IDM259" s="50"/>
      <c r="IDN259" s="50"/>
      <c r="IDO259" s="50"/>
      <c r="IDP259" s="50"/>
      <c r="IDQ259" s="50"/>
      <c r="IDR259" s="50"/>
      <c r="IDS259" s="50"/>
      <c r="IDT259" s="50"/>
      <c r="IDU259" s="50"/>
      <c r="IDV259" s="50"/>
      <c r="IDW259" s="50"/>
      <c r="IDX259" s="50"/>
      <c r="IDY259" s="50"/>
      <c r="IDZ259" s="50"/>
      <c r="IEA259" s="50"/>
      <c r="IEB259" s="50"/>
      <c r="IEC259" s="50"/>
      <c r="IED259" s="50"/>
      <c r="IEE259" s="50"/>
      <c r="IEF259" s="50"/>
      <c r="IEG259" s="50"/>
      <c r="IEH259" s="50"/>
      <c r="IEI259" s="50"/>
      <c r="IEJ259" s="50"/>
      <c r="IEK259" s="50"/>
      <c r="IEL259" s="50"/>
      <c r="IEM259" s="50"/>
      <c r="IEN259" s="50"/>
      <c r="IEO259" s="50"/>
      <c r="IEP259" s="50"/>
      <c r="IEQ259" s="50"/>
      <c r="IER259" s="50"/>
      <c r="IES259" s="50"/>
      <c r="IET259" s="50"/>
      <c r="IEU259" s="50"/>
      <c r="IEV259" s="50"/>
      <c r="IEW259" s="50"/>
      <c r="IEX259" s="50"/>
      <c r="IEY259" s="50"/>
      <c r="IEZ259" s="50"/>
      <c r="IFA259" s="50"/>
      <c r="IFB259" s="50"/>
      <c r="IFC259" s="50"/>
      <c r="IFD259" s="50"/>
      <c r="IFE259" s="50"/>
      <c r="IFF259" s="50"/>
      <c r="IFG259" s="50"/>
      <c r="IFH259" s="50"/>
      <c r="IFI259" s="50"/>
      <c r="IFJ259" s="50"/>
      <c r="IFK259" s="50"/>
      <c r="IFL259" s="50"/>
      <c r="IFM259" s="50"/>
      <c r="IFN259" s="50"/>
      <c r="IFO259" s="50"/>
      <c r="IFP259" s="50"/>
      <c r="IFQ259" s="50"/>
      <c r="IFR259" s="50"/>
      <c r="IFS259" s="50"/>
      <c r="IFT259" s="50"/>
      <c r="IFU259" s="50"/>
      <c r="IFV259" s="50"/>
      <c r="IFW259" s="50"/>
      <c r="IFX259" s="50"/>
      <c r="IFY259" s="50"/>
      <c r="IFZ259" s="50"/>
      <c r="IGA259" s="50"/>
      <c r="IGB259" s="50"/>
      <c r="IGC259" s="50"/>
      <c r="IGD259" s="50"/>
      <c r="IGE259" s="50"/>
      <c r="IGF259" s="50"/>
      <c r="IGG259" s="50"/>
      <c r="IGH259" s="50"/>
      <c r="IGI259" s="50"/>
      <c r="IGJ259" s="50"/>
      <c r="IGK259" s="50"/>
      <c r="IGL259" s="50"/>
      <c r="IGM259" s="50"/>
      <c r="IGN259" s="50"/>
      <c r="IGO259" s="50"/>
      <c r="IGP259" s="50"/>
      <c r="IGQ259" s="50"/>
      <c r="IGR259" s="50"/>
      <c r="IGS259" s="50"/>
      <c r="IGT259" s="50"/>
      <c r="IGU259" s="50"/>
      <c r="IGV259" s="50"/>
      <c r="IGW259" s="50"/>
      <c r="IGX259" s="50"/>
      <c r="IGY259" s="50"/>
      <c r="IGZ259" s="50"/>
      <c r="IHA259" s="50"/>
      <c r="IHB259" s="50"/>
      <c r="IHC259" s="50"/>
      <c r="IHD259" s="50"/>
      <c r="IHE259" s="50"/>
      <c r="IHF259" s="50"/>
      <c r="IHG259" s="50"/>
      <c r="IHH259" s="50"/>
      <c r="IHI259" s="50"/>
      <c r="IHJ259" s="50"/>
      <c r="IHK259" s="50"/>
      <c r="IHL259" s="50"/>
      <c r="IHM259" s="50"/>
      <c r="IHN259" s="50"/>
      <c r="IHO259" s="50"/>
      <c r="IHP259" s="50"/>
      <c r="IHQ259" s="50"/>
      <c r="IHR259" s="50"/>
      <c r="IHS259" s="50"/>
      <c r="IHT259" s="50"/>
      <c r="IHU259" s="50"/>
      <c r="IHV259" s="50"/>
      <c r="IHW259" s="50"/>
      <c r="IHX259" s="50"/>
      <c r="IHY259" s="50"/>
      <c r="IHZ259" s="50"/>
      <c r="IIA259" s="50"/>
      <c r="IIB259" s="50"/>
      <c r="IIC259" s="50"/>
      <c r="IID259" s="50"/>
      <c r="IIE259" s="50"/>
      <c r="IIF259" s="50"/>
      <c r="IIG259" s="50"/>
      <c r="IIH259" s="50"/>
      <c r="III259" s="50"/>
      <c r="IIJ259" s="50"/>
      <c r="IIK259" s="50"/>
      <c r="IIL259" s="50"/>
      <c r="IIM259" s="50"/>
      <c r="IIN259" s="50"/>
      <c r="IIO259" s="50"/>
      <c r="IIP259" s="50"/>
      <c r="IIQ259" s="50"/>
      <c r="IIR259" s="50"/>
      <c r="IIS259" s="50"/>
      <c r="IIT259" s="50"/>
      <c r="IIU259" s="50"/>
      <c r="IIV259" s="50"/>
      <c r="IIW259" s="50"/>
      <c r="IIX259" s="50"/>
      <c r="IIY259" s="50"/>
      <c r="IIZ259" s="50"/>
      <c r="IJA259" s="50"/>
      <c r="IJB259" s="50"/>
      <c r="IJC259" s="50"/>
      <c r="IJD259" s="50"/>
      <c r="IJE259" s="50"/>
      <c r="IJF259" s="50"/>
      <c r="IJG259" s="50"/>
      <c r="IJH259" s="50"/>
      <c r="IJI259" s="50"/>
      <c r="IJJ259" s="50"/>
      <c r="IJK259" s="50"/>
      <c r="IJL259" s="50"/>
      <c r="IJM259" s="50"/>
      <c r="IJN259" s="50"/>
      <c r="IJO259" s="50"/>
      <c r="IJP259" s="50"/>
      <c r="IJQ259" s="50"/>
      <c r="IJR259" s="50"/>
      <c r="IJS259" s="50"/>
      <c r="IJT259" s="50"/>
      <c r="IJU259" s="50"/>
      <c r="IJV259" s="50"/>
      <c r="IJW259" s="50"/>
      <c r="IJX259" s="50"/>
      <c r="IJY259" s="50"/>
      <c r="IJZ259" s="50"/>
      <c r="IKA259" s="50"/>
      <c r="IKB259" s="50"/>
      <c r="IKC259" s="50"/>
      <c r="IKD259" s="50"/>
      <c r="IKE259" s="50"/>
      <c r="IKF259" s="50"/>
      <c r="IKG259" s="50"/>
      <c r="IKH259" s="50"/>
      <c r="IKI259" s="50"/>
      <c r="IKJ259" s="50"/>
      <c r="IKK259" s="50"/>
      <c r="IKL259" s="50"/>
      <c r="IKM259" s="50"/>
      <c r="IKN259" s="50"/>
      <c r="IKO259" s="50"/>
      <c r="IKP259" s="50"/>
      <c r="IKQ259" s="50"/>
      <c r="IKR259" s="50"/>
      <c r="IKS259" s="50"/>
      <c r="IKT259" s="50"/>
      <c r="IKU259" s="50"/>
      <c r="IKV259" s="50"/>
      <c r="IKW259" s="50"/>
      <c r="IKX259" s="50"/>
      <c r="IKY259" s="50"/>
      <c r="IKZ259" s="50"/>
      <c r="ILA259" s="50"/>
      <c r="ILB259" s="50"/>
      <c r="ILC259" s="50"/>
      <c r="ILD259" s="50"/>
      <c r="ILE259" s="50"/>
      <c r="ILF259" s="50"/>
      <c r="ILG259" s="50"/>
      <c r="ILH259" s="50"/>
      <c r="ILI259" s="50"/>
      <c r="ILJ259" s="50"/>
      <c r="ILK259" s="50"/>
      <c r="ILL259" s="50"/>
      <c r="ILM259" s="50"/>
      <c r="ILN259" s="50"/>
      <c r="ILO259" s="50"/>
      <c r="ILP259" s="50"/>
      <c r="ILQ259" s="50"/>
      <c r="ILR259" s="50"/>
      <c r="ILS259" s="50"/>
      <c r="ILT259" s="50"/>
      <c r="ILU259" s="50"/>
      <c r="ILV259" s="50"/>
      <c r="ILW259" s="50"/>
      <c r="ILX259" s="50"/>
      <c r="ILY259" s="50"/>
      <c r="ILZ259" s="50"/>
      <c r="IMA259" s="50"/>
      <c r="IMB259" s="50"/>
      <c r="IMC259" s="50"/>
      <c r="IMD259" s="50"/>
      <c r="IME259" s="50"/>
      <c r="IMF259" s="50"/>
      <c r="IMG259" s="50"/>
      <c r="IMH259" s="50"/>
      <c r="IMI259" s="50"/>
      <c r="IMJ259" s="50"/>
      <c r="IMK259" s="50"/>
      <c r="IML259" s="50"/>
      <c r="IMM259" s="50"/>
      <c r="IMN259" s="50"/>
      <c r="IMO259" s="50"/>
      <c r="IMP259" s="50"/>
      <c r="IMQ259" s="50"/>
      <c r="IMR259" s="50"/>
      <c r="IMS259" s="50"/>
      <c r="IMT259" s="50"/>
      <c r="IMU259" s="50"/>
      <c r="IMV259" s="50"/>
      <c r="IMW259" s="50"/>
      <c r="IMX259" s="50"/>
      <c r="IMY259" s="50"/>
      <c r="IMZ259" s="50"/>
      <c r="INA259" s="50"/>
      <c r="INB259" s="50"/>
      <c r="INC259" s="50"/>
      <c r="IND259" s="50"/>
      <c r="INE259" s="50"/>
      <c r="INF259" s="50"/>
      <c r="ING259" s="50"/>
      <c r="INH259" s="50"/>
      <c r="INI259" s="50"/>
      <c r="INJ259" s="50"/>
      <c r="INK259" s="50"/>
      <c r="INL259" s="50"/>
      <c r="INM259" s="50"/>
      <c r="INN259" s="50"/>
      <c r="INO259" s="50"/>
      <c r="INP259" s="50"/>
      <c r="INQ259" s="50"/>
      <c r="INR259" s="50"/>
      <c r="INS259" s="50"/>
      <c r="INT259" s="50"/>
      <c r="INU259" s="50"/>
      <c r="INV259" s="50"/>
      <c r="INW259" s="50"/>
      <c r="INX259" s="50"/>
      <c r="INY259" s="50"/>
      <c r="INZ259" s="50"/>
      <c r="IOA259" s="50"/>
      <c r="IOB259" s="50"/>
      <c r="IOC259" s="50"/>
      <c r="IOD259" s="50"/>
      <c r="IOE259" s="50"/>
      <c r="IOF259" s="50"/>
      <c r="IOG259" s="50"/>
      <c r="IOH259" s="50"/>
      <c r="IOI259" s="50"/>
      <c r="IOJ259" s="50"/>
      <c r="IOK259" s="50"/>
      <c r="IOL259" s="50"/>
      <c r="IOM259" s="50"/>
      <c r="ION259" s="50"/>
      <c r="IOO259" s="50"/>
      <c r="IOP259" s="50"/>
      <c r="IOQ259" s="50"/>
      <c r="IOR259" s="50"/>
      <c r="IOS259" s="50"/>
      <c r="IOT259" s="50"/>
      <c r="IOU259" s="50"/>
      <c r="IOV259" s="50"/>
      <c r="IOW259" s="50"/>
      <c r="IOX259" s="50"/>
      <c r="IOY259" s="50"/>
      <c r="IOZ259" s="50"/>
      <c r="IPA259" s="50"/>
      <c r="IPB259" s="50"/>
      <c r="IPC259" s="50"/>
      <c r="IPD259" s="50"/>
      <c r="IPE259" s="50"/>
      <c r="IPF259" s="50"/>
      <c r="IPG259" s="50"/>
      <c r="IPH259" s="50"/>
      <c r="IPI259" s="50"/>
      <c r="IPJ259" s="50"/>
      <c r="IPK259" s="50"/>
      <c r="IPL259" s="50"/>
      <c r="IPM259" s="50"/>
      <c r="IPN259" s="50"/>
      <c r="IPO259" s="50"/>
      <c r="IPP259" s="50"/>
      <c r="IPQ259" s="50"/>
      <c r="IPR259" s="50"/>
      <c r="IPS259" s="50"/>
      <c r="IPT259" s="50"/>
      <c r="IPU259" s="50"/>
      <c r="IPV259" s="50"/>
      <c r="IPW259" s="50"/>
      <c r="IPX259" s="50"/>
      <c r="IPY259" s="50"/>
      <c r="IPZ259" s="50"/>
      <c r="IQA259" s="50"/>
      <c r="IQB259" s="50"/>
      <c r="IQC259" s="50"/>
      <c r="IQD259" s="50"/>
      <c r="IQE259" s="50"/>
      <c r="IQF259" s="50"/>
      <c r="IQG259" s="50"/>
      <c r="IQH259" s="50"/>
      <c r="IQI259" s="50"/>
      <c r="IQJ259" s="50"/>
      <c r="IQK259" s="50"/>
      <c r="IQL259" s="50"/>
      <c r="IQM259" s="50"/>
      <c r="IQN259" s="50"/>
      <c r="IQO259" s="50"/>
      <c r="IQP259" s="50"/>
      <c r="IQQ259" s="50"/>
      <c r="IQR259" s="50"/>
      <c r="IQS259" s="50"/>
      <c r="IQT259" s="50"/>
      <c r="IQU259" s="50"/>
      <c r="IQV259" s="50"/>
      <c r="IQW259" s="50"/>
      <c r="IQX259" s="50"/>
      <c r="IQY259" s="50"/>
      <c r="IQZ259" s="50"/>
      <c r="IRA259" s="50"/>
      <c r="IRB259" s="50"/>
      <c r="IRC259" s="50"/>
      <c r="IRD259" s="50"/>
      <c r="IRE259" s="50"/>
      <c r="IRF259" s="50"/>
      <c r="IRG259" s="50"/>
      <c r="IRH259" s="50"/>
      <c r="IRI259" s="50"/>
      <c r="IRJ259" s="50"/>
      <c r="IRK259" s="50"/>
      <c r="IRL259" s="50"/>
      <c r="IRM259" s="50"/>
      <c r="IRN259" s="50"/>
      <c r="IRO259" s="50"/>
      <c r="IRP259" s="50"/>
      <c r="IRQ259" s="50"/>
      <c r="IRR259" s="50"/>
      <c r="IRS259" s="50"/>
      <c r="IRT259" s="50"/>
      <c r="IRU259" s="50"/>
      <c r="IRV259" s="50"/>
      <c r="IRW259" s="50"/>
      <c r="IRX259" s="50"/>
      <c r="IRY259" s="50"/>
      <c r="IRZ259" s="50"/>
      <c r="ISA259" s="50"/>
      <c r="ISB259" s="50"/>
      <c r="ISC259" s="50"/>
      <c r="ISD259" s="50"/>
      <c r="ISE259" s="50"/>
      <c r="ISF259" s="50"/>
      <c r="ISG259" s="50"/>
      <c r="ISH259" s="50"/>
      <c r="ISI259" s="50"/>
      <c r="ISJ259" s="50"/>
      <c r="ISK259" s="50"/>
      <c r="ISL259" s="50"/>
      <c r="ISM259" s="50"/>
      <c r="ISN259" s="50"/>
      <c r="ISO259" s="50"/>
      <c r="ISP259" s="50"/>
      <c r="ISQ259" s="50"/>
      <c r="ISR259" s="50"/>
      <c r="ISS259" s="50"/>
      <c r="IST259" s="50"/>
      <c r="ISU259" s="50"/>
      <c r="ISV259" s="50"/>
      <c r="ISW259" s="50"/>
      <c r="ISX259" s="50"/>
      <c r="ISY259" s="50"/>
      <c r="ISZ259" s="50"/>
      <c r="ITA259" s="50"/>
      <c r="ITB259" s="50"/>
      <c r="ITC259" s="50"/>
      <c r="ITD259" s="50"/>
      <c r="ITE259" s="50"/>
      <c r="ITF259" s="50"/>
      <c r="ITG259" s="50"/>
      <c r="ITH259" s="50"/>
      <c r="ITI259" s="50"/>
      <c r="ITJ259" s="50"/>
      <c r="ITK259" s="50"/>
      <c r="ITL259" s="50"/>
      <c r="ITM259" s="50"/>
      <c r="ITN259" s="50"/>
      <c r="ITO259" s="50"/>
      <c r="ITP259" s="50"/>
      <c r="ITQ259" s="50"/>
      <c r="ITR259" s="50"/>
      <c r="ITS259" s="50"/>
      <c r="ITT259" s="50"/>
      <c r="ITU259" s="50"/>
      <c r="ITV259" s="50"/>
      <c r="ITW259" s="50"/>
      <c r="ITX259" s="50"/>
      <c r="ITY259" s="50"/>
      <c r="ITZ259" s="50"/>
      <c r="IUA259" s="50"/>
      <c r="IUB259" s="50"/>
      <c r="IUC259" s="50"/>
      <c r="IUD259" s="50"/>
      <c r="IUE259" s="50"/>
      <c r="IUF259" s="50"/>
      <c r="IUG259" s="50"/>
      <c r="IUH259" s="50"/>
      <c r="IUI259" s="50"/>
      <c r="IUJ259" s="50"/>
      <c r="IUK259" s="50"/>
      <c r="IUL259" s="50"/>
      <c r="IUM259" s="50"/>
      <c r="IUN259" s="50"/>
      <c r="IUO259" s="50"/>
      <c r="IUP259" s="50"/>
      <c r="IUQ259" s="50"/>
      <c r="IUR259" s="50"/>
      <c r="IUS259" s="50"/>
      <c r="IUT259" s="50"/>
      <c r="IUU259" s="50"/>
      <c r="IUV259" s="50"/>
      <c r="IUW259" s="50"/>
      <c r="IUX259" s="50"/>
      <c r="IUY259" s="50"/>
      <c r="IUZ259" s="50"/>
      <c r="IVA259" s="50"/>
      <c r="IVB259" s="50"/>
      <c r="IVC259" s="50"/>
      <c r="IVD259" s="50"/>
      <c r="IVE259" s="50"/>
      <c r="IVF259" s="50"/>
      <c r="IVG259" s="50"/>
      <c r="IVH259" s="50"/>
      <c r="IVI259" s="50"/>
      <c r="IVJ259" s="50"/>
      <c r="IVK259" s="50"/>
      <c r="IVL259" s="50"/>
      <c r="IVM259" s="50"/>
      <c r="IVN259" s="50"/>
      <c r="IVO259" s="50"/>
      <c r="IVP259" s="50"/>
      <c r="IVQ259" s="50"/>
      <c r="IVR259" s="50"/>
      <c r="IVS259" s="50"/>
      <c r="IVT259" s="50"/>
      <c r="IVU259" s="50"/>
      <c r="IVV259" s="50"/>
      <c r="IVW259" s="50"/>
      <c r="IVX259" s="50"/>
      <c r="IVY259" s="50"/>
      <c r="IVZ259" s="50"/>
      <c r="IWA259" s="50"/>
      <c r="IWB259" s="50"/>
      <c r="IWC259" s="50"/>
      <c r="IWD259" s="50"/>
      <c r="IWE259" s="50"/>
      <c r="IWF259" s="50"/>
      <c r="IWG259" s="50"/>
      <c r="IWH259" s="50"/>
      <c r="IWI259" s="50"/>
      <c r="IWJ259" s="50"/>
      <c r="IWK259" s="50"/>
      <c r="IWL259" s="50"/>
      <c r="IWM259" s="50"/>
      <c r="IWN259" s="50"/>
      <c r="IWO259" s="50"/>
      <c r="IWP259" s="50"/>
      <c r="IWQ259" s="50"/>
      <c r="IWR259" s="50"/>
      <c r="IWS259" s="50"/>
      <c r="IWT259" s="50"/>
      <c r="IWU259" s="50"/>
      <c r="IWV259" s="50"/>
      <c r="IWW259" s="50"/>
      <c r="IWX259" s="50"/>
      <c r="IWY259" s="50"/>
      <c r="IWZ259" s="50"/>
      <c r="IXA259" s="50"/>
      <c r="IXB259" s="50"/>
      <c r="IXC259" s="50"/>
      <c r="IXD259" s="50"/>
      <c r="IXE259" s="50"/>
      <c r="IXF259" s="50"/>
      <c r="IXG259" s="50"/>
      <c r="IXH259" s="50"/>
      <c r="IXI259" s="50"/>
      <c r="IXJ259" s="50"/>
      <c r="IXK259" s="50"/>
      <c r="IXL259" s="50"/>
      <c r="IXM259" s="50"/>
      <c r="IXN259" s="50"/>
      <c r="IXO259" s="50"/>
      <c r="IXP259" s="50"/>
      <c r="IXQ259" s="50"/>
      <c r="IXR259" s="50"/>
      <c r="IXS259" s="50"/>
      <c r="IXT259" s="50"/>
      <c r="IXU259" s="50"/>
      <c r="IXV259" s="50"/>
      <c r="IXW259" s="50"/>
      <c r="IXX259" s="50"/>
      <c r="IXY259" s="50"/>
      <c r="IXZ259" s="50"/>
      <c r="IYA259" s="50"/>
      <c r="IYB259" s="50"/>
      <c r="IYC259" s="50"/>
      <c r="IYD259" s="50"/>
      <c r="IYE259" s="50"/>
      <c r="IYF259" s="50"/>
      <c r="IYG259" s="50"/>
      <c r="IYH259" s="50"/>
      <c r="IYI259" s="50"/>
      <c r="IYJ259" s="50"/>
      <c r="IYK259" s="50"/>
      <c r="IYL259" s="50"/>
      <c r="IYM259" s="50"/>
      <c r="IYN259" s="50"/>
      <c r="IYO259" s="50"/>
      <c r="IYP259" s="50"/>
      <c r="IYQ259" s="50"/>
      <c r="IYR259" s="50"/>
      <c r="IYS259" s="50"/>
      <c r="IYT259" s="50"/>
      <c r="IYU259" s="50"/>
      <c r="IYV259" s="50"/>
      <c r="IYW259" s="50"/>
      <c r="IYX259" s="50"/>
      <c r="IYY259" s="50"/>
      <c r="IYZ259" s="50"/>
      <c r="IZA259" s="50"/>
      <c r="IZB259" s="50"/>
      <c r="IZC259" s="50"/>
      <c r="IZD259" s="50"/>
      <c r="IZE259" s="50"/>
      <c r="IZF259" s="50"/>
      <c r="IZG259" s="50"/>
      <c r="IZH259" s="50"/>
      <c r="IZI259" s="50"/>
      <c r="IZJ259" s="50"/>
      <c r="IZK259" s="50"/>
      <c r="IZL259" s="50"/>
      <c r="IZM259" s="50"/>
      <c r="IZN259" s="50"/>
      <c r="IZO259" s="50"/>
      <c r="IZP259" s="50"/>
      <c r="IZQ259" s="50"/>
      <c r="IZR259" s="50"/>
      <c r="IZS259" s="50"/>
      <c r="IZT259" s="50"/>
      <c r="IZU259" s="50"/>
      <c r="IZV259" s="50"/>
      <c r="IZW259" s="50"/>
      <c r="IZX259" s="50"/>
      <c r="IZY259" s="50"/>
      <c r="IZZ259" s="50"/>
      <c r="JAA259" s="50"/>
      <c r="JAB259" s="50"/>
      <c r="JAC259" s="50"/>
      <c r="JAD259" s="50"/>
      <c r="JAE259" s="50"/>
      <c r="JAF259" s="50"/>
      <c r="JAG259" s="50"/>
      <c r="JAH259" s="50"/>
      <c r="JAI259" s="50"/>
      <c r="JAJ259" s="50"/>
      <c r="JAK259" s="50"/>
      <c r="JAL259" s="50"/>
      <c r="JAM259" s="50"/>
      <c r="JAN259" s="50"/>
      <c r="JAO259" s="50"/>
      <c r="JAP259" s="50"/>
      <c r="JAQ259" s="50"/>
      <c r="JAR259" s="50"/>
      <c r="JAS259" s="50"/>
      <c r="JAT259" s="50"/>
      <c r="JAU259" s="50"/>
      <c r="JAV259" s="50"/>
      <c r="JAW259" s="50"/>
      <c r="JAX259" s="50"/>
      <c r="JAY259" s="50"/>
      <c r="JAZ259" s="50"/>
      <c r="JBA259" s="50"/>
      <c r="JBB259" s="50"/>
      <c r="JBC259" s="50"/>
      <c r="JBD259" s="50"/>
      <c r="JBE259" s="50"/>
      <c r="JBF259" s="50"/>
      <c r="JBG259" s="50"/>
      <c r="JBH259" s="50"/>
      <c r="JBI259" s="50"/>
      <c r="JBJ259" s="50"/>
      <c r="JBK259" s="50"/>
      <c r="JBL259" s="50"/>
      <c r="JBM259" s="50"/>
      <c r="JBN259" s="50"/>
      <c r="JBO259" s="50"/>
      <c r="JBP259" s="50"/>
      <c r="JBQ259" s="50"/>
      <c r="JBR259" s="50"/>
      <c r="JBS259" s="50"/>
      <c r="JBT259" s="50"/>
      <c r="JBU259" s="50"/>
      <c r="JBV259" s="50"/>
      <c r="JBW259" s="50"/>
      <c r="JBX259" s="50"/>
      <c r="JBY259" s="50"/>
      <c r="JBZ259" s="50"/>
      <c r="JCA259" s="50"/>
      <c r="JCB259" s="50"/>
      <c r="JCC259" s="50"/>
      <c r="JCD259" s="50"/>
      <c r="JCE259" s="50"/>
      <c r="JCF259" s="50"/>
      <c r="JCG259" s="50"/>
      <c r="JCH259" s="50"/>
      <c r="JCI259" s="50"/>
      <c r="JCJ259" s="50"/>
      <c r="JCK259" s="50"/>
      <c r="JCL259" s="50"/>
      <c r="JCM259" s="50"/>
      <c r="JCN259" s="50"/>
      <c r="JCO259" s="50"/>
      <c r="JCP259" s="50"/>
      <c r="JCQ259" s="50"/>
      <c r="JCR259" s="50"/>
      <c r="JCS259" s="50"/>
      <c r="JCT259" s="50"/>
      <c r="JCU259" s="50"/>
      <c r="JCV259" s="50"/>
      <c r="JCW259" s="50"/>
      <c r="JCX259" s="50"/>
      <c r="JCY259" s="50"/>
      <c r="JCZ259" s="50"/>
      <c r="JDA259" s="50"/>
      <c r="JDB259" s="50"/>
      <c r="JDC259" s="50"/>
      <c r="JDD259" s="50"/>
      <c r="JDE259" s="50"/>
      <c r="JDF259" s="50"/>
      <c r="JDG259" s="50"/>
      <c r="JDH259" s="50"/>
      <c r="JDI259" s="50"/>
      <c r="JDJ259" s="50"/>
      <c r="JDK259" s="50"/>
      <c r="JDL259" s="50"/>
      <c r="JDM259" s="50"/>
      <c r="JDN259" s="50"/>
      <c r="JDO259" s="50"/>
      <c r="JDP259" s="50"/>
      <c r="JDQ259" s="50"/>
      <c r="JDR259" s="50"/>
      <c r="JDS259" s="50"/>
      <c r="JDT259" s="50"/>
      <c r="JDU259" s="50"/>
      <c r="JDV259" s="50"/>
      <c r="JDW259" s="50"/>
      <c r="JDX259" s="50"/>
      <c r="JDY259" s="50"/>
      <c r="JDZ259" s="50"/>
      <c r="JEA259" s="50"/>
      <c r="JEB259" s="50"/>
      <c r="JEC259" s="50"/>
      <c r="JED259" s="50"/>
      <c r="JEE259" s="50"/>
      <c r="JEF259" s="50"/>
      <c r="JEG259" s="50"/>
      <c r="JEH259" s="50"/>
      <c r="JEI259" s="50"/>
      <c r="JEJ259" s="50"/>
      <c r="JEK259" s="50"/>
      <c r="JEL259" s="50"/>
      <c r="JEM259" s="50"/>
      <c r="JEN259" s="50"/>
      <c r="JEO259" s="50"/>
      <c r="JEP259" s="50"/>
      <c r="JEQ259" s="50"/>
      <c r="JER259" s="50"/>
      <c r="JES259" s="50"/>
      <c r="JET259" s="50"/>
      <c r="JEU259" s="50"/>
      <c r="JEV259" s="50"/>
      <c r="JEW259" s="50"/>
      <c r="JEX259" s="50"/>
      <c r="JEY259" s="50"/>
      <c r="JEZ259" s="50"/>
      <c r="JFA259" s="50"/>
      <c r="JFB259" s="50"/>
      <c r="JFC259" s="50"/>
      <c r="JFD259" s="50"/>
      <c r="JFE259" s="50"/>
      <c r="JFF259" s="50"/>
      <c r="JFG259" s="50"/>
      <c r="JFH259" s="50"/>
      <c r="JFI259" s="50"/>
      <c r="JFJ259" s="50"/>
      <c r="JFK259" s="50"/>
      <c r="JFL259" s="50"/>
      <c r="JFM259" s="50"/>
      <c r="JFN259" s="50"/>
      <c r="JFO259" s="50"/>
      <c r="JFP259" s="50"/>
      <c r="JFQ259" s="50"/>
      <c r="JFR259" s="50"/>
      <c r="JFS259" s="50"/>
      <c r="JFT259" s="50"/>
      <c r="JFU259" s="50"/>
      <c r="JFV259" s="50"/>
      <c r="JFW259" s="50"/>
      <c r="JFX259" s="50"/>
      <c r="JFY259" s="50"/>
      <c r="JFZ259" s="50"/>
      <c r="JGA259" s="50"/>
      <c r="JGB259" s="50"/>
      <c r="JGC259" s="50"/>
      <c r="JGD259" s="50"/>
      <c r="JGE259" s="50"/>
      <c r="JGF259" s="50"/>
      <c r="JGG259" s="50"/>
      <c r="JGH259" s="50"/>
      <c r="JGI259" s="50"/>
      <c r="JGJ259" s="50"/>
      <c r="JGK259" s="50"/>
      <c r="JGL259" s="50"/>
      <c r="JGM259" s="50"/>
      <c r="JGN259" s="50"/>
      <c r="JGO259" s="50"/>
      <c r="JGP259" s="50"/>
      <c r="JGQ259" s="50"/>
      <c r="JGR259" s="50"/>
      <c r="JGS259" s="50"/>
      <c r="JGT259" s="50"/>
      <c r="JGU259" s="50"/>
      <c r="JGV259" s="50"/>
      <c r="JGW259" s="50"/>
      <c r="JGX259" s="50"/>
      <c r="JGY259" s="50"/>
      <c r="JGZ259" s="50"/>
      <c r="JHA259" s="50"/>
      <c r="JHB259" s="50"/>
      <c r="JHC259" s="50"/>
      <c r="JHD259" s="50"/>
      <c r="JHE259" s="50"/>
      <c r="JHF259" s="50"/>
      <c r="JHG259" s="50"/>
      <c r="JHH259" s="50"/>
      <c r="JHI259" s="50"/>
      <c r="JHJ259" s="50"/>
      <c r="JHK259" s="50"/>
      <c r="JHL259" s="50"/>
      <c r="JHM259" s="50"/>
      <c r="JHN259" s="50"/>
      <c r="JHO259" s="50"/>
      <c r="JHP259" s="50"/>
      <c r="JHQ259" s="50"/>
      <c r="JHR259" s="50"/>
      <c r="JHS259" s="50"/>
      <c r="JHT259" s="50"/>
      <c r="JHU259" s="50"/>
      <c r="JHV259" s="50"/>
      <c r="JHW259" s="50"/>
      <c r="JHX259" s="50"/>
      <c r="JHY259" s="50"/>
      <c r="JHZ259" s="50"/>
      <c r="JIA259" s="50"/>
      <c r="JIB259" s="50"/>
      <c r="JIC259" s="50"/>
      <c r="JID259" s="50"/>
      <c r="JIE259" s="50"/>
      <c r="JIF259" s="50"/>
      <c r="JIG259" s="50"/>
      <c r="JIH259" s="50"/>
      <c r="JII259" s="50"/>
      <c r="JIJ259" s="50"/>
      <c r="JIK259" s="50"/>
      <c r="JIL259" s="50"/>
      <c r="JIM259" s="50"/>
      <c r="JIN259" s="50"/>
      <c r="JIO259" s="50"/>
      <c r="JIP259" s="50"/>
      <c r="JIQ259" s="50"/>
      <c r="JIR259" s="50"/>
      <c r="JIS259" s="50"/>
      <c r="JIT259" s="50"/>
      <c r="JIU259" s="50"/>
      <c r="JIV259" s="50"/>
      <c r="JIW259" s="50"/>
      <c r="JIX259" s="50"/>
      <c r="JIY259" s="50"/>
      <c r="JIZ259" s="50"/>
      <c r="JJA259" s="50"/>
      <c r="JJB259" s="50"/>
      <c r="JJC259" s="50"/>
      <c r="JJD259" s="50"/>
      <c r="JJE259" s="50"/>
      <c r="JJF259" s="50"/>
      <c r="JJG259" s="50"/>
      <c r="JJH259" s="50"/>
      <c r="JJI259" s="50"/>
      <c r="JJJ259" s="50"/>
      <c r="JJK259" s="50"/>
      <c r="JJL259" s="50"/>
      <c r="JJM259" s="50"/>
      <c r="JJN259" s="50"/>
      <c r="JJO259" s="50"/>
      <c r="JJP259" s="50"/>
      <c r="JJQ259" s="50"/>
      <c r="JJR259" s="50"/>
      <c r="JJS259" s="50"/>
      <c r="JJT259" s="50"/>
      <c r="JJU259" s="50"/>
      <c r="JJV259" s="50"/>
      <c r="JJW259" s="50"/>
      <c r="JJX259" s="50"/>
      <c r="JJY259" s="50"/>
      <c r="JJZ259" s="50"/>
      <c r="JKA259" s="50"/>
      <c r="JKB259" s="50"/>
      <c r="JKC259" s="50"/>
      <c r="JKD259" s="50"/>
      <c r="JKE259" s="50"/>
      <c r="JKF259" s="50"/>
      <c r="JKG259" s="50"/>
      <c r="JKH259" s="50"/>
      <c r="JKI259" s="50"/>
      <c r="JKJ259" s="50"/>
      <c r="JKK259" s="50"/>
      <c r="JKL259" s="50"/>
      <c r="JKM259" s="50"/>
      <c r="JKN259" s="50"/>
      <c r="JKO259" s="50"/>
      <c r="JKP259" s="50"/>
      <c r="JKQ259" s="50"/>
      <c r="JKR259" s="50"/>
      <c r="JKS259" s="50"/>
      <c r="JKT259" s="50"/>
      <c r="JKU259" s="50"/>
      <c r="JKV259" s="50"/>
      <c r="JKW259" s="50"/>
      <c r="JKX259" s="50"/>
      <c r="JKY259" s="50"/>
      <c r="JKZ259" s="50"/>
      <c r="JLA259" s="50"/>
      <c r="JLB259" s="50"/>
      <c r="JLC259" s="50"/>
      <c r="JLD259" s="50"/>
      <c r="JLE259" s="50"/>
      <c r="JLF259" s="50"/>
      <c r="JLG259" s="50"/>
      <c r="JLH259" s="50"/>
      <c r="JLI259" s="50"/>
      <c r="JLJ259" s="50"/>
      <c r="JLK259" s="50"/>
      <c r="JLL259" s="50"/>
      <c r="JLM259" s="50"/>
      <c r="JLN259" s="50"/>
      <c r="JLO259" s="50"/>
      <c r="JLP259" s="50"/>
      <c r="JLQ259" s="50"/>
      <c r="JLR259" s="50"/>
      <c r="JLS259" s="50"/>
      <c r="JLT259" s="50"/>
      <c r="JLU259" s="50"/>
      <c r="JLV259" s="50"/>
      <c r="JLW259" s="50"/>
      <c r="JLX259" s="50"/>
      <c r="JLY259" s="50"/>
      <c r="JLZ259" s="50"/>
      <c r="JMA259" s="50"/>
      <c r="JMB259" s="50"/>
      <c r="JMC259" s="50"/>
      <c r="JMD259" s="50"/>
      <c r="JME259" s="50"/>
      <c r="JMF259" s="50"/>
      <c r="JMG259" s="50"/>
      <c r="JMH259" s="50"/>
      <c r="JMI259" s="50"/>
      <c r="JMJ259" s="50"/>
      <c r="JMK259" s="50"/>
      <c r="JML259" s="50"/>
      <c r="JMM259" s="50"/>
      <c r="JMN259" s="50"/>
      <c r="JMO259" s="50"/>
      <c r="JMP259" s="50"/>
      <c r="JMQ259" s="50"/>
      <c r="JMR259" s="50"/>
      <c r="JMS259" s="50"/>
      <c r="JMT259" s="50"/>
      <c r="JMU259" s="50"/>
      <c r="JMV259" s="50"/>
      <c r="JMW259" s="50"/>
      <c r="JMX259" s="50"/>
      <c r="JMY259" s="50"/>
      <c r="JMZ259" s="50"/>
      <c r="JNA259" s="50"/>
      <c r="JNB259" s="50"/>
      <c r="JNC259" s="50"/>
      <c r="JND259" s="50"/>
      <c r="JNE259" s="50"/>
      <c r="JNF259" s="50"/>
      <c r="JNG259" s="50"/>
      <c r="JNH259" s="50"/>
      <c r="JNI259" s="50"/>
      <c r="JNJ259" s="50"/>
      <c r="JNK259" s="50"/>
      <c r="JNL259" s="50"/>
      <c r="JNM259" s="50"/>
      <c r="JNN259" s="50"/>
      <c r="JNO259" s="50"/>
      <c r="JNP259" s="50"/>
      <c r="JNQ259" s="50"/>
      <c r="JNR259" s="50"/>
      <c r="JNS259" s="50"/>
      <c r="JNT259" s="50"/>
      <c r="JNU259" s="50"/>
      <c r="JNV259" s="50"/>
      <c r="JNW259" s="50"/>
      <c r="JNX259" s="50"/>
      <c r="JNY259" s="50"/>
      <c r="JNZ259" s="50"/>
      <c r="JOA259" s="50"/>
      <c r="JOB259" s="50"/>
      <c r="JOC259" s="50"/>
      <c r="JOD259" s="50"/>
      <c r="JOE259" s="50"/>
      <c r="JOF259" s="50"/>
      <c r="JOG259" s="50"/>
      <c r="JOH259" s="50"/>
      <c r="JOI259" s="50"/>
      <c r="JOJ259" s="50"/>
      <c r="JOK259" s="50"/>
      <c r="JOL259" s="50"/>
      <c r="JOM259" s="50"/>
      <c r="JON259" s="50"/>
      <c r="JOO259" s="50"/>
      <c r="JOP259" s="50"/>
      <c r="JOQ259" s="50"/>
      <c r="JOR259" s="50"/>
      <c r="JOS259" s="50"/>
      <c r="JOT259" s="50"/>
      <c r="JOU259" s="50"/>
      <c r="JOV259" s="50"/>
      <c r="JOW259" s="50"/>
      <c r="JOX259" s="50"/>
      <c r="JOY259" s="50"/>
      <c r="JOZ259" s="50"/>
      <c r="JPA259" s="50"/>
      <c r="JPB259" s="50"/>
      <c r="JPC259" s="50"/>
      <c r="JPD259" s="50"/>
      <c r="JPE259" s="50"/>
      <c r="JPF259" s="50"/>
      <c r="JPG259" s="50"/>
      <c r="JPH259" s="50"/>
      <c r="JPI259" s="50"/>
      <c r="JPJ259" s="50"/>
      <c r="JPK259" s="50"/>
      <c r="JPL259" s="50"/>
      <c r="JPM259" s="50"/>
      <c r="JPN259" s="50"/>
      <c r="JPO259" s="50"/>
      <c r="JPP259" s="50"/>
      <c r="JPQ259" s="50"/>
      <c r="JPR259" s="50"/>
      <c r="JPS259" s="50"/>
      <c r="JPT259" s="50"/>
      <c r="JPU259" s="50"/>
      <c r="JPV259" s="50"/>
      <c r="JPW259" s="50"/>
      <c r="JPX259" s="50"/>
      <c r="JPY259" s="50"/>
      <c r="JPZ259" s="50"/>
      <c r="JQA259" s="50"/>
      <c r="JQB259" s="50"/>
      <c r="JQC259" s="50"/>
      <c r="JQD259" s="50"/>
      <c r="JQE259" s="50"/>
      <c r="JQF259" s="50"/>
      <c r="JQG259" s="50"/>
      <c r="JQH259" s="50"/>
      <c r="JQI259" s="50"/>
      <c r="JQJ259" s="50"/>
      <c r="JQK259" s="50"/>
      <c r="JQL259" s="50"/>
      <c r="JQM259" s="50"/>
      <c r="JQN259" s="50"/>
      <c r="JQO259" s="50"/>
      <c r="JQP259" s="50"/>
      <c r="JQQ259" s="50"/>
      <c r="JQR259" s="50"/>
      <c r="JQS259" s="50"/>
      <c r="JQT259" s="50"/>
      <c r="JQU259" s="50"/>
      <c r="JQV259" s="50"/>
      <c r="JQW259" s="50"/>
      <c r="JQX259" s="50"/>
      <c r="JQY259" s="50"/>
      <c r="JQZ259" s="50"/>
      <c r="JRA259" s="50"/>
      <c r="JRB259" s="50"/>
      <c r="JRC259" s="50"/>
      <c r="JRD259" s="50"/>
      <c r="JRE259" s="50"/>
      <c r="JRF259" s="50"/>
      <c r="JRG259" s="50"/>
      <c r="JRH259" s="50"/>
      <c r="JRI259" s="50"/>
      <c r="JRJ259" s="50"/>
      <c r="JRK259" s="50"/>
      <c r="JRL259" s="50"/>
      <c r="JRM259" s="50"/>
      <c r="JRN259" s="50"/>
      <c r="JRO259" s="50"/>
      <c r="JRP259" s="50"/>
      <c r="JRQ259" s="50"/>
      <c r="JRR259" s="50"/>
      <c r="JRS259" s="50"/>
      <c r="JRT259" s="50"/>
      <c r="JRU259" s="50"/>
      <c r="JRV259" s="50"/>
      <c r="JRW259" s="50"/>
      <c r="JRX259" s="50"/>
      <c r="JRY259" s="50"/>
      <c r="JRZ259" s="50"/>
      <c r="JSA259" s="50"/>
      <c r="JSB259" s="50"/>
      <c r="JSC259" s="50"/>
      <c r="JSD259" s="50"/>
      <c r="JSE259" s="50"/>
      <c r="JSF259" s="50"/>
      <c r="JSG259" s="50"/>
      <c r="JSH259" s="50"/>
      <c r="JSI259" s="50"/>
      <c r="JSJ259" s="50"/>
      <c r="JSK259" s="50"/>
      <c r="JSL259" s="50"/>
      <c r="JSM259" s="50"/>
      <c r="JSN259" s="50"/>
      <c r="JSO259" s="50"/>
      <c r="JSP259" s="50"/>
      <c r="JSQ259" s="50"/>
      <c r="JSR259" s="50"/>
      <c r="JSS259" s="50"/>
      <c r="JST259" s="50"/>
      <c r="JSU259" s="50"/>
      <c r="JSV259" s="50"/>
      <c r="JSW259" s="50"/>
      <c r="JSX259" s="50"/>
      <c r="JSY259" s="50"/>
      <c r="JSZ259" s="50"/>
      <c r="JTA259" s="50"/>
      <c r="JTB259" s="50"/>
      <c r="JTC259" s="50"/>
      <c r="JTD259" s="50"/>
      <c r="JTE259" s="50"/>
      <c r="JTF259" s="50"/>
      <c r="JTG259" s="50"/>
      <c r="JTH259" s="50"/>
      <c r="JTI259" s="50"/>
      <c r="JTJ259" s="50"/>
      <c r="JTK259" s="50"/>
      <c r="JTL259" s="50"/>
      <c r="JTM259" s="50"/>
      <c r="JTN259" s="50"/>
      <c r="JTO259" s="50"/>
      <c r="JTP259" s="50"/>
      <c r="JTQ259" s="50"/>
      <c r="JTR259" s="50"/>
      <c r="JTS259" s="50"/>
      <c r="JTT259" s="50"/>
      <c r="JTU259" s="50"/>
      <c r="JTV259" s="50"/>
      <c r="JTW259" s="50"/>
      <c r="JTX259" s="50"/>
      <c r="JTY259" s="50"/>
      <c r="JTZ259" s="50"/>
      <c r="JUA259" s="50"/>
      <c r="JUB259" s="50"/>
      <c r="JUC259" s="50"/>
      <c r="JUD259" s="50"/>
      <c r="JUE259" s="50"/>
      <c r="JUF259" s="50"/>
      <c r="JUG259" s="50"/>
      <c r="JUH259" s="50"/>
      <c r="JUI259" s="50"/>
      <c r="JUJ259" s="50"/>
      <c r="JUK259" s="50"/>
      <c r="JUL259" s="50"/>
      <c r="JUM259" s="50"/>
      <c r="JUN259" s="50"/>
      <c r="JUO259" s="50"/>
      <c r="JUP259" s="50"/>
      <c r="JUQ259" s="50"/>
      <c r="JUR259" s="50"/>
      <c r="JUS259" s="50"/>
      <c r="JUT259" s="50"/>
      <c r="JUU259" s="50"/>
      <c r="JUV259" s="50"/>
      <c r="JUW259" s="50"/>
      <c r="JUX259" s="50"/>
      <c r="JUY259" s="50"/>
      <c r="JUZ259" s="50"/>
      <c r="JVA259" s="50"/>
      <c r="JVB259" s="50"/>
      <c r="JVC259" s="50"/>
      <c r="JVD259" s="50"/>
      <c r="JVE259" s="50"/>
      <c r="JVF259" s="50"/>
      <c r="JVG259" s="50"/>
      <c r="JVH259" s="50"/>
      <c r="JVI259" s="50"/>
      <c r="JVJ259" s="50"/>
      <c r="JVK259" s="50"/>
      <c r="JVL259" s="50"/>
      <c r="JVM259" s="50"/>
      <c r="JVN259" s="50"/>
      <c r="JVO259" s="50"/>
      <c r="JVP259" s="50"/>
      <c r="JVQ259" s="50"/>
      <c r="JVR259" s="50"/>
      <c r="JVS259" s="50"/>
      <c r="JVT259" s="50"/>
      <c r="JVU259" s="50"/>
      <c r="JVV259" s="50"/>
      <c r="JVW259" s="50"/>
      <c r="JVX259" s="50"/>
      <c r="JVY259" s="50"/>
      <c r="JVZ259" s="50"/>
      <c r="JWA259" s="50"/>
      <c r="JWB259" s="50"/>
      <c r="JWC259" s="50"/>
      <c r="JWD259" s="50"/>
      <c r="JWE259" s="50"/>
      <c r="JWF259" s="50"/>
      <c r="JWG259" s="50"/>
      <c r="JWH259" s="50"/>
      <c r="JWI259" s="50"/>
      <c r="JWJ259" s="50"/>
      <c r="JWK259" s="50"/>
      <c r="JWL259" s="50"/>
      <c r="JWM259" s="50"/>
      <c r="JWN259" s="50"/>
      <c r="JWO259" s="50"/>
      <c r="JWP259" s="50"/>
      <c r="JWQ259" s="50"/>
      <c r="JWR259" s="50"/>
      <c r="JWS259" s="50"/>
      <c r="JWT259" s="50"/>
      <c r="JWU259" s="50"/>
      <c r="JWV259" s="50"/>
      <c r="JWW259" s="50"/>
      <c r="JWX259" s="50"/>
      <c r="JWY259" s="50"/>
      <c r="JWZ259" s="50"/>
      <c r="JXA259" s="50"/>
      <c r="JXB259" s="50"/>
      <c r="JXC259" s="50"/>
      <c r="JXD259" s="50"/>
      <c r="JXE259" s="50"/>
      <c r="JXF259" s="50"/>
      <c r="JXG259" s="50"/>
      <c r="JXH259" s="50"/>
      <c r="JXI259" s="50"/>
      <c r="JXJ259" s="50"/>
      <c r="JXK259" s="50"/>
      <c r="JXL259" s="50"/>
      <c r="JXM259" s="50"/>
      <c r="JXN259" s="50"/>
      <c r="JXO259" s="50"/>
      <c r="JXP259" s="50"/>
      <c r="JXQ259" s="50"/>
      <c r="JXR259" s="50"/>
      <c r="JXS259" s="50"/>
      <c r="JXT259" s="50"/>
      <c r="JXU259" s="50"/>
      <c r="JXV259" s="50"/>
      <c r="JXW259" s="50"/>
      <c r="JXX259" s="50"/>
      <c r="JXY259" s="50"/>
      <c r="JXZ259" s="50"/>
      <c r="JYA259" s="50"/>
      <c r="JYB259" s="50"/>
      <c r="JYC259" s="50"/>
      <c r="JYD259" s="50"/>
      <c r="JYE259" s="50"/>
      <c r="JYF259" s="50"/>
      <c r="JYG259" s="50"/>
      <c r="JYH259" s="50"/>
      <c r="JYI259" s="50"/>
      <c r="JYJ259" s="50"/>
      <c r="JYK259" s="50"/>
      <c r="JYL259" s="50"/>
      <c r="JYM259" s="50"/>
      <c r="JYN259" s="50"/>
      <c r="JYO259" s="50"/>
      <c r="JYP259" s="50"/>
      <c r="JYQ259" s="50"/>
      <c r="JYR259" s="50"/>
      <c r="JYS259" s="50"/>
      <c r="JYT259" s="50"/>
      <c r="JYU259" s="50"/>
      <c r="JYV259" s="50"/>
      <c r="JYW259" s="50"/>
      <c r="JYX259" s="50"/>
      <c r="JYY259" s="50"/>
      <c r="JYZ259" s="50"/>
      <c r="JZA259" s="50"/>
      <c r="JZB259" s="50"/>
      <c r="JZC259" s="50"/>
      <c r="JZD259" s="50"/>
      <c r="JZE259" s="50"/>
      <c r="JZF259" s="50"/>
      <c r="JZG259" s="50"/>
      <c r="JZH259" s="50"/>
      <c r="JZI259" s="50"/>
      <c r="JZJ259" s="50"/>
      <c r="JZK259" s="50"/>
      <c r="JZL259" s="50"/>
      <c r="JZM259" s="50"/>
      <c r="JZN259" s="50"/>
      <c r="JZO259" s="50"/>
      <c r="JZP259" s="50"/>
      <c r="JZQ259" s="50"/>
      <c r="JZR259" s="50"/>
      <c r="JZS259" s="50"/>
      <c r="JZT259" s="50"/>
      <c r="JZU259" s="50"/>
      <c r="JZV259" s="50"/>
      <c r="JZW259" s="50"/>
      <c r="JZX259" s="50"/>
      <c r="JZY259" s="50"/>
      <c r="JZZ259" s="50"/>
      <c r="KAA259" s="50"/>
      <c r="KAB259" s="50"/>
      <c r="KAC259" s="50"/>
      <c r="KAD259" s="50"/>
      <c r="KAE259" s="50"/>
      <c r="KAF259" s="50"/>
      <c r="KAG259" s="50"/>
      <c r="KAH259" s="50"/>
      <c r="KAI259" s="50"/>
      <c r="KAJ259" s="50"/>
      <c r="KAK259" s="50"/>
      <c r="KAL259" s="50"/>
      <c r="KAM259" s="50"/>
      <c r="KAN259" s="50"/>
      <c r="KAO259" s="50"/>
      <c r="KAP259" s="50"/>
      <c r="KAQ259" s="50"/>
      <c r="KAR259" s="50"/>
      <c r="KAS259" s="50"/>
      <c r="KAT259" s="50"/>
      <c r="KAU259" s="50"/>
      <c r="KAV259" s="50"/>
      <c r="KAW259" s="50"/>
      <c r="KAX259" s="50"/>
      <c r="KAY259" s="50"/>
      <c r="KAZ259" s="50"/>
      <c r="KBA259" s="50"/>
      <c r="KBB259" s="50"/>
      <c r="KBC259" s="50"/>
      <c r="KBD259" s="50"/>
      <c r="KBE259" s="50"/>
      <c r="KBF259" s="50"/>
      <c r="KBG259" s="50"/>
      <c r="KBH259" s="50"/>
      <c r="KBI259" s="50"/>
      <c r="KBJ259" s="50"/>
      <c r="KBK259" s="50"/>
      <c r="KBL259" s="50"/>
      <c r="KBM259" s="50"/>
      <c r="KBN259" s="50"/>
      <c r="KBO259" s="50"/>
      <c r="KBP259" s="50"/>
      <c r="KBQ259" s="50"/>
      <c r="KBR259" s="50"/>
      <c r="KBS259" s="50"/>
      <c r="KBT259" s="50"/>
      <c r="KBU259" s="50"/>
      <c r="KBV259" s="50"/>
      <c r="KBW259" s="50"/>
      <c r="KBX259" s="50"/>
      <c r="KBY259" s="50"/>
      <c r="KBZ259" s="50"/>
      <c r="KCA259" s="50"/>
      <c r="KCB259" s="50"/>
      <c r="KCC259" s="50"/>
      <c r="KCD259" s="50"/>
      <c r="KCE259" s="50"/>
      <c r="KCF259" s="50"/>
      <c r="KCG259" s="50"/>
      <c r="KCH259" s="50"/>
      <c r="KCI259" s="50"/>
      <c r="KCJ259" s="50"/>
      <c r="KCK259" s="50"/>
      <c r="KCL259" s="50"/>
      <c r="KCM259" s="50"/>
      <c r="KCN259" s="50"/>
      <c r="KCO259" s="50"/>
      <c r="KCP259" s="50"/>
      <c r="KCQ259" s="50"/>
      <c r="KCR259" s="50"/>
      <c r="KCS259" s="50"/>
      <c r="KCT259" s="50"/>
      <c r="KCU259" s="50"/>
      <c r="KCV259" s="50"/>
      <c r="KCW259" s="50"/>
      <c r="KCX259" s="50"/>
      <c r="KCY259" s="50"/>
      <c r="KCZ259" s="50"/>
      <c r="KDA259" s="50"/>
      <c r="KDB259" s="50"/>
      <c r="KDC259" s="50"/>
      <c r="KDD259" s="50"/>
      <c r="KDE259" s="50"/>
      <c r="KDF259" s="50"/>
      <c r="KDG259" s="50"/>
      <c r="KDH259" s="50"/>
      <c r="KDI259" s="50"/>
      <c r="KDJ259" s="50"/>
      <c r="KDK259" s="50"/>
      <c r="KDL259" s="50"/>
      <c r="KDM259" s="50"/>
      <c r="KDN259" s="50"/>
      <c r="KDO259" s="50"/>
      <c r="KDP259" s="50"/>
      <c r="KDQ259" s="50"/>
      <c r="KDR259" s="50"/>
      <c r="KDS259" s="50"/>
      <c r="KDT259" s="50"/>
      <c r="KDU259" s="50"/>
      <c r="KDV259" s="50"/>
      <c r="KDW259" s="50"/>
      <c r="KDX259" s="50"/>
      <c r="KDY259" s="50"/>
      <c r="KDZ259" s="50"/>
      <c r="KEA259" s="50"/>
      <c r="KEB259" s="50"/>
      <c r="KEC259" s="50"/>
      <c r="KED259" s="50"/>
      <c r="KEE259" s="50"/>
      <c r="KEF259" s="50"/>
      <c r="KEG259" s="50"/>
      <c r="KEH259" s="50"/>
      <c r="KEI259" s="50"/>
      <c r="KEJ259" s="50"/>
      <c r="KEK259" s="50"/>
      <c r="KEL259" s="50"/>
      <c r="KEM259" s="50"/>
      <c r="KEN259" s="50"/>
      <c r="KEO259" s="50"/>
      <c r="KEP259" s="50"/>
      <c r="KEQ259" s="50"/>
      <c r="KER259" s="50"/>
      <c r="KES259" s="50"/>
      <c r="KET259" s="50"/>
      <c r="KEU259" s="50"/>
      <c r="KEV259" s="50"/>
      <c r="KEW259" s="50"/>
      <c r="KEX259" s="50"/>
      <c r="KEY259" s="50"/>
      <c r="KEZ259" s="50"/>
      <c r="KFA259" s="50"/>
      <c r="KFB259" s="50"/>
      <c r="KFC259" s="50"/>
      <c r="KFD259" s="50"/>
      <c r="KFE259" s="50"/>
      <c r="KFF259" s="50"/>
      <c r="KFG259" s="50"/>
      <c r="KFH259" s="50"/>
      <c r="KFI259" s="50"/>
      <c r="KFJ259" s="50"/>
      <c r="KFK259" s="50"/>
      <c r="KFL259" s="50"/>
      <c r="KFM259" s="50"/>
      <c r="KFN259" s="50"/>
      <c r="KFO259" s="50"/>
      <c r="KFP259" s="50"/>
      <c r="KFQ259" s="50"/>
      <c r="KFR259" s="50"/>
      <c r="KFS259" s="50"/>
      <c r="KFT259" s="50"/>
      <c r="KFU259" s="50"/>
      <c r="KFV259" s="50"/>
      <c r="KFW259" s="50"/>
      <c r="KFX259" s="50"/>
      <c r="KFY259" s="50"/>
      <c r="KFZ259" s="50"/>
      <c r="KGA259" s="50"/>
      <c r="KGB259" s="50"/>
      <c r="KGC259" s="50"/>
      <c r="KGD259" s="50"/>
      <c r="KGE259" s="50"/>
      <c r="KGF259" s="50"/>
      <c r="KGG259" s="50"/>
      <c r="KGH259" s="50"/>
      <c r="KGI259" s="50"/>
      <c r="KGJ259" s="50"/>
      <c r="KGK259" s="50"/>
      <c r="KGL259" s="50"/>
      <c r="KGM259" s="50"/>
      <c r="KGN259" s="50"/>
      <c r="KGO259" s="50"/>
      <c r="KGP259" s="50"/>
      <c r="KGQ259" s="50"/>
      <c r="KGR259" s="50"/>
      <c r="KGS259" s="50"/>
      <c r="KGT259" s="50"/>
      <c r="KGU259" s="50"/>
      <c r="KGV259" s="50"/>
      <c r="KGW259" s="50"/>
      <c r="KGX259" s="50"/>
      <c r="KGY259" s="50"/>
      <c r="KGZ259" s="50"/>
      <c r="KHA259" s="50"/>
      <c r="KHB259" s="50"/>
      <c r="KHC259" s="50"/>
      <c r="KHD259" s="50"/>
      <c r="KHE259" s="50"/>
      <c r="KHF259" s="50"/>
      <c r="KHG259" s="50"/>
      <c r="KHH259" s="50"/>
      <c r="KHI259" s="50"/>
      <c r="KHJ259" s="50"/>
      <c r="KHK259" s="50"/>
      <c r="KHL259" s="50"/>
      <c r="KHM259" s="50"/>
      <c r="KHN259" s="50"/>
      <c r="KHO259" s="50"/>
      <c r="KHP259" s="50"/>
      <c r="KHQ259" s="50"/>
      <c r="KHR259" s="50"/>
      <c r="KHS259" s="50"/>
      <c r="KHT259" s="50"/>
      <c r="KHU259" s="50"/>
      <c r="KHV259" s="50"/>
      <c r="KHW259" s="50"/>
      <c r="KHX259" s="50"/>
      <c r="KHY259" s="50"/>
      <c r="KHZ259" s="50"/>
      <c r="KIA259" s="50"/>
      <c r="KIB259" s="50"/>
      <c r="KIC259" s="50"/>
      <c r="KID259" s="50"/>
      <c r="KIE259" s="50"/>
      <c r="KIF259" s="50"/>
      <c r="KIG259" s="50"/>
      <c r="KIH259" s="50"/>
      <c r="KII259" s="50"/>
      <c r="KIJ259" s="50"/>
      <c r="KIK259" s="50"/>
      <c r="KIL259" s="50"/>
      <c r="KIM259" s="50"/>
      <c r="KIN259" s="50"/>
      <c r="KIO259" s="50"/>
      <c r="KIP259" s="50"/>
      <c r="KIQ259" s="50"/>
      <c r="KIR259" s="50"/>
      <c r="KIS259" s="50"/>
      <c r="KIT259" s="50"/>
      <c r="KIU259" s="50"/>
      <c r="KIV259" s="50"/>
      <c r="KIW259" s="50"/>
      <c r="KIX259" s="50"/>
      <c r="KIY259" s="50"/>
      <c r="KIZ259" s="50"/>
      <c r="KJA259" s="50"/>
      <c r="KJB259" s="50"/>
      <c r="KJC259" s="50"/>
      <c r="KJD259" s="50"/>
      <c r="KJE259" s="50"/>
      <c r="KJF259" s="50"/>
      <c r="KJG259" s="50"/>
      <c r="KJH259" s="50"/>
      <c r="KJI259" s="50"/>
      <c r="KJJ259" s="50"/>
      <c r="KJK259" s="50"/>
      <c r="KJL259" s="50"/>
      <c r="KJM259" s="50"/>
      <c r="KJN259" s="50"/>
      <c r="KJO259" s="50"/>
      <c r="KJP259" s="50"/>
      <c r="KJQ259" s="50"/>
      <c r="KJR259" s="50"/>
      <c r="KJS259" s="50"/>
      <c r="KJT259" s="50"/>
      <c r="KJU259" s="50"/>
      <c r="KJV259" s="50"/>
      <c r="KJW259" s="50"/>
      <c r="KJX259" s="50"/>
      <c r="KJY259" s="50"/>
      <c r="KJZ259" s="50"/>
      <c r="KKA259" s="50"/>
      <c r="KKB259" s="50"/>
      <c r="KKC259" s="50"/>
      <c r="KKD259" s="50"/>
      <c r="KKE259" s="50"/>
      <c r="KKF259" s="50"/>
      <c r="KKG259" s="50"/>
      <c r="KKH259" s="50"/>
      <c r="KKI259" s="50"/>
      <c r="KKJ259" s="50"/>
      <c r="KKK259" s="50"/>
      <c r="KKL259" s="50"/>
      <c r="KKM259" s="50"/>
      <c r="KKN259" s="50"/>
      <c r="KKO259" s="50"/>
      <c r="KKP259" s="50"/>
      <c r="KKQ259" s="50"/>
      <c r="KKR259" s="50"/>
      <c r="KKS259" s="50"/>
      <c r="KKT259" s="50"/>
      <c r="KKU259" s="50"/>
      <c r="KKV259" s="50"/>
      <c r="KKW259" s="50"/>
      <c r="KKX259" s="50"/>
      <c r="KKY259" s="50"/>
      <c r="KKZ259" s="50"/>
      <c r="KLA259" s="50"/>
      <c r="KLB259" s="50"/>
      <c r="KLC259" s="50"/>
      <c r="KLD259" s="50"/>
      <c r="KLE259" s="50"/>
      <c r="KLF259" s="50"/>
      <c r="KLG259" s="50"/>
      <c r="KLH259" s="50"/>
      <c r="KLI259" s="50"/>
      <c r="KLJ259" s="50"/>
      <c r="KLK259" s="50"/>
      <c r="KLL259" s="50"/>
      <c r="KLM259" s="50"/>
      <c r="KLN259" s="50"/>
      <c r="KLO259" s="50"/>
      <c r="KLP259" s="50"/>
      <c r="KLQ259" s="50"/>
      <c r="KLR259" s="50"/>
      <c r="KLS259" s="50"/>
      <c r="KLT259" s="50"/>
      <c r="KLU259" s="50"/>
      <c r="KLV259" s="50"/>
      <c r="KLW259" s="50"/>
      <c r="KLX259" s="50"/>
      <c r="KLY259" s="50"/>
      <c r="KLZ259" s="50"/>
      <c r="KMA259" s="50"/>
      <c r="KMB259" s="50"/>
      <c r="KMC259" s="50"/>
      <c r="KMD259" s="50"/>
      <c r="KME259" s="50"/>
      <c r="KMF259" s="50"/>
      <c r="KMG259" s="50"/>
      <c r="KMH259" s="50"/>
      <c r="KMI259" s="50"/>
      <c r="KMJ259" s="50"/>
      <c r="KMK259" s="50"/>
      <c r="KML259" s="50"/>
      <c r="KMM259" s="50"/>
      <c r="KMN259" s="50"/>
      <c r="KMO259" s="50"/>
      <c r="KMP259" s="50"/>
      <c r="KMQ259" s="50"/>
      <c r="KMR259" s="50"/>
      <c r="KMS259" s="50"/>
      <c r="KMT259" s="50"/>
      <c r="KMU259" s="50"/>
      <c r="KMV259" s="50"/>
      <c r="KMW259" s="50"/>
      <c r="KMX259" s="50"/>
      <c r="KMY259" s="50"/>
      <c r="KMZ259" s="50"/>
      <c r="KNA259" s="50"/>
      <c r="KNB259" s="50"/>
      <c r="KNC259" s="50"/>
      <c r="KND259" s="50"/>
      <c r="KNE259" s="50"/>
      <c r="KNF259" s="50"/>
      <c r="KNG259" s="50"/>
      <c r="KNH259" s="50"/>
      <c r="KNI259" s="50"/>
      <c r="KNJ259" s="50"/>
      <c r="KNK259" s="50"/>
      <c r="KNL259" s="50"/>
      <c r="KNM259" s="50"/>
      <c r="KNN259" s="50"/>
      <c r="KNO259" s="50"/>
      <c r="KNP259" s="50"/>
      <c r="KNQ259" s="50"/>
      <c r="KNR259" s="50"/>
      <c r="KNS259" s="50"/>
      <c r="KNT259" s="50"/>
      <c r="KNU259" s="50"/>
      <c r="KNV259" s="50"/>
      <c r="KNW259" s="50"/>
      <c r="KNX259" s="50"/>
      <c r="KNY259" s="50"/>
      <c r="KNZ259" s="50"/>
      <c r="KOA259" s="50"/>
      <c r="KOB259" s="50"/>
      <c r="KOC259" s="50"/>
      <c r="KOD259" s="50"/>
      <c r="KOE259" s="50"/>
      <c r="KOF259" s="50"/>
      <c r="KOG259" s="50"/>
      <c r="KOH259" s="50"/>
      <c r="KOI259" s="50"/>
      <c r="KOJ259" s="50"/>
      <c r="KOK259" s="50"/>
      <c r="KOL259" s="50"/>
      <c r="KOM259" s="50"/>
      <c r="KON259" s="50"/>
      <c r="KOO259" s="50"/>
      <c r="KOP259" s="50"/>
      <c r="KOQ259" s="50"/>
      <c r="KOR259" s="50"/>
      <c r="KOS259" s="50"/>
      <c r="KOT259" s="50"/>
      <c r="KOU259" s="50"/>
      <c r="KOV259" s="50"/>
      <c r="KOW259" s="50"/>
      <c r="KOX259" s="50"/>
      <c r="KOY259" s="50"/>
      <c r="KOZ259" s="50"/>
      <c r="KPA259" s="50"/>
      <c r="KPB259" s="50"/>
      <c r="KPC259" s="50"/>
      <c r="KPD259" s="50"/>
      <c r="KPE259" s="50"/>
      <c r="KPF259" s="50"/>
      <c r="KPG259" s="50"/>
      <c r="KPH259" s="50"/>
      <c r="KPI259" s="50"/>
      <c r="KPJ259" s="50"/>
      <c r="KPK259" s="50"/>
      <c r="KPL259" s="50"/>
      <c r="KPM259" s="50"/>
      <c r="KPN259" s="50"/>
      <c r="KPO259" s="50"/>
      <c r="KPP259" s="50"/>
      <c r="KPQ259" s="50"/>
      <c r="KPR259" s="50"/>
      <c r="KPS259" s="50"/>
      <c r="KPT259" s="50"/>
      <c r="KPU259" s="50"/>
      <c r="KPV259" s="50"/>
      <c r="KPW259" s="50"/>
      <c r="KPX259" s="50"/>
      <c r="KPY259" s="50"/>
      <c r="KPZ259" s="50"/>
      <c r="KQA259" s="50"/>
      <c r="KQB259" s="50"/>
      <c r="KQC259" s="50"/>
      <c r="KQD259" s="50"/>
      <c r="KQE259" s="50"/>
      <c r="KQF259" s="50"/>
      <c r="KQG259" s="50"/>
      <c r="KQH259" s="50"/>
      <c r="KQI259" s="50"/>
      <c r="KQJ259" s="50"/>
      <c r="KQK259" s="50"/>
      <c r="KQL259" s="50"/>
      <c r="KQM259" s="50"/>
      <c r="KQN259" s="50"/>
      <c r="KQO259" s="50"/>
      <c r="KQP259" s="50"/>
      <c r="KQQ259" s="50"/>
      <c r="KQR259" s="50"/>
      <c r="KQS259" s="50"/>
      <c r="KQT259" s="50"/>
      <c r="KQU259" s="50"/>
      <c r="KQV259" s="50"/>
      <c r="KQW259" s="50"/>
      <c r="KQX259" s="50"/>
      <c r="KQY259" s="50"/>
      <c r="KQZ259" s="50"/>
      <c r="KRA259" s="50"/>
      <c r="KRB259" s="50"/>
      <c r="KRC259" s="50"/>
      <c r="KRD259" s="50"/>
      <c r="KRE259" s="50"/>
      <c r="KRF259" s="50"/>
      <c r="KRG259" s="50"/>
      <c r="KRH259" s="50"/>
      <c r="KRI259" s="50"/>
      <c r="KRJ259" s="50"/>
      <c r="KRK259" s="50"/>
      <c r="KRL259" s="50"/>
      <c r="KRM259" s="50"/>
      <c r="KRN259" s="50"/>
      <c r="KRO259" s="50"/>
      <c r="KRP259" s="50"/>
      <c r="KRQ259" s="50"/>
      <c r="KRR259" s="50"/>
      <c r="KRS259" s="50"/>
      <c r="KRT259" s="50"/>
      <c r="KRU259" s="50"/>
      <c r="KRV259" s="50"/>
      <c r="KRW259" s="50"/>
      <c r="KRX259" s="50"/>
      <c r="KRY259" s="50"/>
      <c r="KRZ259" s="50"/>
      <c r="KSA259" s="50"/>
      <c r="KSB259" s="50"/>
      <c r="KSC259" s="50"/>
      <c r="KSD259" s="50"/>
      <c r="KSE259" s="50"/>
      <c r="KSF259" s="50"/>
      <c r="KSG259" s="50"/>
      <c r="KSH259" s="50"/>
      <c r="KSI259" s="50"/>
      <c r="KSJ259" s="50"/>
      <c r="KSK259" s="50"/>
      <c r="KSL259" s="50"/>
      <c r="KSM259" s="50"/>
      <c r="KSN259" s="50"/>
      <c r="KSO259" s="50"/>
      <c r="KSP259" s="50"/>
      <c r="KSQ259" s="50"/>
      <c r="KSR259" s="50"/>
      <c r="KSS259" s="50"/>
      <c r="KST259" s="50"/>
      <c r="KSU259" s="50"/>
      <c r="KSV259" s="50"/>
      <c r="KSW259" s="50"/>
      <c r="KSX259" s="50"/>
      <c r="KSY259" s="50"/>
      <c r="KSZ259" s="50"/>
      <c r="KTA259" s="50"/>
      <c r="KTB259" s="50"/>
      <c r="KTC259" s="50"/>
      <c r="KTD259" s="50"/>
      <c r="KTE259" s="50"/>
      <c r="KTF259" s="50"/>
      <c r="KTG259" s="50"/>
      <c r="KTH259" s="50"/>
      <c r="KTI259" s="50"/>
      <c r="KTJ259" s="50"/>
      <c r="KTK259" s="50"/>
      <c r="KTL259" s="50"/>
      <c r="KTM259" s="50"/>
      <c r="KTN259" s="50"/>
      <c r="KTO259" s="50"/>
      <c r="KTP259" s="50"/>
      <c r="KTQ259" s="50"/>
      <c r="KTR259" s="50"/>
      <c r="KTS259" s="50"/>
      <c r="KTT259" s="50"/>
      <c r="KTU259" s="50"/>
      <c r="KTV259" s="50"/>
      <c r="KTW259" s="50"/>
      <c r="KTX259" s="50"/>
      <c r="KTY259" s="50"/>
      <c r="KTZ259" s="50"/>
      <c r="KUA259" s="50"/>
      <c r="KUB259" s="50"/>
      <c r="KUC259" s="50"/>
      <c r="KUD259" s="50"/>
      <c r="KUE259" s="50"/>
      <c r="KUF259" s="50"/>
      <c r="KUG259" s="50"/>
      <c r="KUH259" s="50"/>
      <c r="KUI259" s="50"/>
      <c r="KUJ259" s="50"/>
      <c r="KUK259" s="50"/>
      <c r="KUL259" s="50"/>
      <c r="KUM259" s="50"/>
      <c r="KUN259" s="50"/>
      <c r="KUO259" s="50"/>
      <c r="KUP259" s="50"/>
      <c r="KUQ259" s="50"/>
      <c r="KUR259" s="50"/>
      <c r="KUS259" s="50"/>
      <c r="KUT259" s="50"/>
      <c r="KUU259" s="50"/>
      <c r="KUV259" s="50"/>
      <c r="KUW259" s="50"/>
      <c r="KUX259" s="50"/>
      <c r="KUY259" s="50"/>
      <c r="KUZ259" s="50"/>
      <c r="KVA259" s="50"/>
      <c r="KVB259" s="50"/>
      <c r="KVC259" s="50"/>
      <c r="KVD259" s="50"/>
      <c r="KVE259" s="50"/>
      <c r="KVF259" s="50"/>
      <c r="KVG259" s="50"/>
      <c r="KVH259" s="50"/>
      <c r="KVI259" s="50"/>
      <c r="KVJ259" s="50"/>
      <c r="KVK259" s="50"/>
      <c r="KVL259" s="50"/>
      <c r="KVM259" s="50"/>
      <c r="KVN259" s="50"/>
      <c r="KVO259" s="50"/>
      <c r="KVP259" s="50"/>
      <c r="KVQ259" s="50"/>
      <c r="KVR259" s="50"/>
      <c r="KVS259" s="50"/>
      <c r="KVT259" s="50"/>
      <c r="KVU259" s="50"/>
      <c r="KVV259" s="50"/>
      <c r="KVW259" s="50"/>
      <c r="KVX259" s="50"/>
      <c r="KVY259" s="50"/>
      <c r="KVZ259" s="50"/>
      <c r="KWA259" s="50"/>
      <c r="KWB259" s="50"/>
      <c r="KWC259" s="50"/>
      <c r="KWD259" s="50"/>
      <c r="KWE259" s="50"/>
      <c r="KWF259" s="50"/>
      <c r="KWG259" s="50"/>
      <c r="KWH259" s="50"/>
      <c r="KWI259" s="50"/>
      <c r="KWJ259" s="50"/>
      <c r="KWK259" s="50"/>
      <c r="KWL259" s="50"/>
      <c r="KWM259" s="50"/>
      <c r="KWN259" s="50"/>
      <c r="KWO259" s="50"/>
      <c r="KWP259" s="50"/>
      <c r="KWQ259" s="50"/>
      <c r="KWR259" s="50"/>
      <c r="KWS259" s="50"/>
      <c r="KWT259" s="50"/>
      <c r="KWU259" s="50"/>
      <c r="KWV259" s="50"/>
      <c r="KWW259" s="50"/>
      <c r="KWX259" s="50"/>
      <c r="KWY259" s="50"/>
      <c r="KWZ259" s="50"/>
      <c r="KXA259" s="50"/>
      <c r="KXB259" s="50"/>
      <c r="KXC259" s="50"/>
      <c r="KXD259" s="50"/>
      <c r="KXE259" s="50"/>
      <c r="KXF259" s="50"/>
      <c r="KXG259" s="50"/>
      <c r="KXH259" s="50"/>
      <c r="KXI259" s="50"/>
      <c r="KXJ259" s="50"/>
      <c r="KXK259" s="50"/>
      <c r="KXL259" s="50"/>
      <c r="KXM259" s="50"/>
      <c r="KXN259" s="50"/>
      <c r="KXO259" s="50"/>
      <c r="KXP259" s="50"/>
      <c r="KXQ259" s="50"/>
      <c r="KXR259" s="50"/>
      <c r="KXS259" s="50"/>
      <c r="KXT259" s="50"/>
      <c r="KXU259" s="50"/>
      <c r="KXV259" s="50"/>
      <c r="KXW259" s="50"/>
      <c r="KXX259" s="50"/>
      <c r="KXY259" s="50"/>
      <c r="KXZ259" s="50"/>
      <c r="KYA259" s="50"/>
      <c r="KYB259" s="50"/>
      <c r="KYC259" s="50"/>
      <c r="KYD259" s="50"/>
      <c r="KYE259" s="50"/>
      <c r="KYF259" s="50"/>
      <c r="KYG259" s="50"/>
      <c r="KYH259" s="50"/>
      <c r="KYI259" s="50"/>
      <c r="KYJ259" s="50"/>
      <c r="KYK259" s="50"/>
      <c r="KYL259" s="50"/>
      <c r="KYM259" s="50"/>
      <c r="KYN259" s="50"/>
      <c r="KYO259" s="50"/>
      <c r="KYP259" s="50"/>
      <c r="KYQ259" s="50"/>
      <c r="KYR259" s="50"/>
      <c r="KYS259" s="50"/>
      <c r="KYT259" s="50"/>
      <c r="KYU259" s="50"/>
      <c r="KYV259" s="50"/>
      <c r="KYW259" s="50"/>
      <c r="KYX259" s="50"/>
      <c r="KYY259" s="50"/>
      <c r="KYZ259" s="50"/>
      <c r="KZA259" s="50"/>
      <c r="KZB259" s="50"/>
      <c r="KZC259" s="50"/>
      <c r="KZD259" s="50"/>
      <c r="KZE259" s="50"/>
      <c r="KZF259" s="50"/>
      <c r="KZG259" s="50"/>
      <c r="KZH259" s="50"/>
      <c r="KZI259" s="50"/>
      <c r="KZJ259" s="50"/>
      <c r="KZK259" s="50"/>
      <c r="KZL259" s="50"/>
      <c r="KZM259" s="50"/>
      <c r="KZN259" s="50"/>
      <c r="KZO259" s="50"/>
      <c r="KZP259" s="50"/>
      <c r="KZQ259" s="50"/>
      <c r="KZR259" s="50"/>
      <c r="KZS259" s="50"/>
      <c r="KZT259" s="50"/>
      <c r="KZU259" s="50"/>
      <c r="KZV259" s="50"/>
      <c r="KZW259" s="50"/>
      <c r="KZX259" s="50"/>
      <c r="KZY259" s="50"/>
      <c r="KZZ259" s="50"/>
      <c r="LAA259" s="50"/>
      <c r="LAB259" s="50"/>
      <c r="LAC259" s="50"/>
      <c r="LAD259" s="50"/>
      <c r="LAE259" s="50"/>
      <c r="LAF259" s="50"/>
      <c r="LAG259" s="50"/>
      <c r="LAH259" s="50"/>
      <c r="LAI259" s="50"/>
      <c r="LAJ259" s="50"/>
      <c r="LAK259" s="50"/>
      <c r="LAL259" s="50"/>
      <c r="LAM259" s="50"/>
      <c r="LAN259" s="50"/>
      <c r="LAO259" s="50"/>
      <c r="LAP259" s="50"/>
      <c r="LAQ259" s="50"/>
      <c r="LAR259" s="50"/>
      <c r="LAS259" s="50"/>
      <c r="LAT259" s="50"/>
      <c r="LAU259" s="50"/>
      <c r="LAV259" s="50"/>
      <c r="LAW259" s="50"/>
      <c r="LAX259" s="50"/>
      <c r="LAY259" s="50"/>
      <c r="LAZ259" s="50"/>
      <c r="LBA259" s="50"/>
      <c r="LBB259" s="50"/>
      <c r="LBC259" s="50"/>
      <c r="LBD259" s="50"/>
      <c r="LBE259" s="50"/>
      <c r="LBF259" s="50"/>
      <c r="LBG259" s="50"/>
      <c r="LBH259" s="50"/>
      <c r="LBI259" s="50"/>
      <c r="LBJ259" s="50"/>
      <c r="LBK259" s="50"/>
      <c r="LBL259" s="50"/>
      <c r="LBM259" s="50"/>
      <c r="LBN259" s="50"/>
      <c r="LBO259" s="50"/>
      <c r="LBP259" s="50"/>
      <c r="LBQ259" s="50"/>
      <c r="LBR259" s="50"/>
      <c r="LBS259" s="50"/>
      <c r="LBT259" s="50"/>
      <c r="LBU259" s="50"/>
      <c r="LBV259" s="50"/>
      <c r="LBW259" s="50"/>
      <c r="LBX259" s="50"/>
      <c r="LBY259" s="50"/>
      <c r="LBZ259" s="50"/>
      <c r="LCA259" s="50"/>
      <c r="LCB259" s="50"/>
      <c r="LCC259" s="50"/>
      <c r="LCD259" s="50"/>
      <c r="LCE259" s="50"/>
      <c r="LCF259" s="50"/>
      <c r="LCG259" s="50"/>
      <c r="LCH259" s="50"/>
      <c r="LCI259" s="50"/>
      <c r="LCJ259" s="50"/>
      <c r="LCK259" s="50"/>
      <c r="LCL259" s="50"/>
      <c r="LCM259" s="50"/>
      <c r="LCN259" s="50"/>
      <c r="LCO259" s="50"/>
      <c r="LCP259" s="50"/>
      <c r="LCQ259" s="50"/>
      <c r="LCR259" s="50"/>
      <c r="LCS259" s="50"/>
      <c r="LCT259" s="50"/>
      <c r="LCU259" s="50"/>
      <c r="LCV259" s="50"/>
      <c r="LCW259" s="50"/>
      <c r="LCX259" s="50"/>
      <c r="LCY259" s="50"/>
      <c r="LCZ259" s="50"/>
      <c r="LDA259" s="50"/>
      <c r="LDB259" s="50"/>
      <c r="LDC259" s="50"/>
      <c r="LDD259" s="50"/>
      <c r="LDE259" s="50"/>
      <c r="LDF259" s="50"/>
      <c r="LDG259" s="50"/>
      <c r="LDH259" s="50"/>
      <c r="LDI259" s="50"/>
      <c r="LDJ259" s="50"/>
      <c r="LDK259" s="50"/>
      <c r="LDL259" s="50"/>
      <c r="LDM259" s="50"/>
      <c r="LDN259" s="50"/>
      <c r="LDO259" s="50"/>
      <c r="LDP259" s="50"/>
      <c r="LDQ259" s="50"/>
      <c r="LDR259" s="50"/>
      <c r="LDS259" s="50"/>
      <c r="LDT259" s="50"/>
      <c r="LDU259" s="50"/>
      <c r="LDV259" s="50"/>
      <c r="LDW259" s="50"/>
      <c r="LDX259" s="50"/>
      <c r="LDY259" s="50"/>
      <c r="LDZ259" s="50"/>
      <c r="LEA259" s="50"/>
      <c r="LEB259" s="50"/>
      <c r="LEC259" s="50"/>
      <c r="LED259" s="50"/>
      <c r="LEE259" s="50"/>
      <c r="LEF259" s="50"/>
      <c r="LEG259" s="50"/>
      <c r="LEH259" s="50"/>
      <c r="LEI259" s="50"/>
      <c r="LEJ259" s="50"/>
      <c r="LEK259" s="50"/>
      <c r="LEL259" s="50"/>
      <c r="LEM259" s="50"/>
      <c r="LEN259" s="50"/>
      <c r="LEO259" s="50"/>
      <c r="LEP259" s="50"/>
      <c r="LEQ259" s="50"/>
      <c r="LER259" s="50"/>
      <c r="LES259" s="50"/>
      <c r="LET259" s="50"/>
      <c r="LEU259" s="50"/>
      <c r="LEV259" s="50"/>
      <c r="LEW259" s="50"/>
      <c r="LEX259" s="50"/>
      <c r="LEY259" s="50"/>
      <c r="LEZ259" s="50"/>
      <c r="LFA259" s="50"/>
      <c r="LFB259" s="50"/>
      <c r="LFC259" s="50"/>
      <c r="LFD259" s="50"/>
      <c r="LFE259" s="50"/>
      <c r="LFF259" s="50"/>
      <c r="LFG259" s="50"/>
      <c r="LFH259" s="50"/>
      <c r="LFI259" s="50"/>
      <c r="LFJ259" s="50"/>
      <c r="LFK259" s="50"/>
      <c r="LFL259" s="50"/>
      <c r="LFM259" s="50"/>
      <c r="LFN259" s="50"/>
      <c r="LFO259" s="50"/>
      <c r="LFP259" s="50"/>
      <c r="LFQ259" s="50"/>
      <c r="LFR259" s="50"/>
      <c r="LFS259" s="50"/>
      <c r="LFT259" s="50"/>
      <c r="LFU259" s="50"/>
      <c r="LFV259" s="50"/>
      <c r="LFW259" s="50"/>
      <c r="LFX259" s="50"/>
      <c r="LFY259" s="50"/>
      <c r="LFZ259" s="50"/>
      <c r="LGA259" s="50"/>
      <c r="LGB259" s="50"/>
      <c r="LGC259" s="50"/>
      <c r="LGD259" s="50"/>
      <c r="LGE259" s="50"/>
      <c r="LGF259" s="50"/>
      <c r="LGG259" s="50"/>
      <c r="LGH259" s="50"/>
      <c r="LGI259" s="50"/>
      <c r="LGJ259" s="50"/>
      <c r="LGK259" s="50"/>
      <c r="LGL259" s="50"/>
      <c r="LGM259" s="50"/>
      <c r="LGN259" s="50"/>
      <c r="LGO259" s="50"/>
      <c r="LGP259" s="50"/>
      <c r="LGQ259" s="50"/>
      <c r="LGR259" s="50"/>
      <c r="LGS259" s="50"/>
      <c r="LGT259" s="50"/>
      <c r="LGU259" s="50"/>
      <c r="LGV259" s="50"/>
      <c r="LGW259" s="50"/>
      <c r="LGX259" s="50"/>
      <c r="LGY259" s="50"/>
      <c r="LGZ259" s="50"/>
      <c r="LHA259" s="50"/>
      <c r="LHB259" s="50"/>
      <c r="LHC259" s="50"/>
      <c r="LHD259" s="50"/>
      <c r="LHE259" s="50"/>
      <c r="LHF259" s="50"/>
      <c r="LHG259" s="50"/>
      <c r="LHH259" s="50"/>
      <c r="LHI259" s="50"/>
      <c r="LHJ259" s="50"/>
      <c r="LHK259" s="50"/>
      <c r="LHL259" s="50"/>
      <c r="LHM259" s="50"/>
      <c r="LHN259" s="50"/>
      <c r="LHO259" s="50"/>
      <c r="LHP259" s="50"/>
      <c r="LHQ259" s="50"/>
      <c r="LHR259" s="50"/>
      <c r="LHS259" s="50"/>
      <c r="LHT259" s="50"/>
      <c r="LHU259" s="50"/>
      <c r="LHV259" s="50"/>
      <c r="LHW259" s="50"/>
      <c r="LHX259" s="50"/>
      <c r="LHY259" s="50"/>
      <c r="LHZ259" s="50"/>
      <c r="LIA259" s="50"/>
      <c r="LIB259" s="50"/>
      <c r="LIC259" s="50"/>
      <c r="LID259" s="50"/>
      <c r="LIE259" s="50"/>
      <c r="LIF259" s="50"/>
      <c r="LIG259" s="50"/>
      <c r="LIH259" s="50"/>
      <c r="LII259" s="50"/>
      <c r="LIJ259" s="50"/>
      <c r="LIK259" s="50"/>
      <c r="LIL259" s="50"/>
      <c r="LIM259" s="50"/>
      <c r="LIN259" s="50"/>
      <c r="LIO259" s="50"/>
      <c r="LIP259" s="50"/>
      <c r="LIQ259" s="50"/>
      <c r="LIR259" s="50"/>
      <c r="LIS259" s="50"/>
      <c r="LIT259" s="50"/>
      <c r="LIU259" s="50"/>
      <c r="LIV259" s="50"/>
      <c r="LIW259" s="50"/>
      <c r="LIX259" s="50"/>
      <c r="LIY259" s="50"/>
      <c r="LIZ259" s="50"/>
      <c r="LJA259" s="50"/>
      <c r="LJB259" s="50"/>
      <c r="LJC259" s="50"/>
      <c r="LJD259" s="50"/>
      <c r="LJE259" s="50"/>
      <c r="LJF259" s="50"/>
      <c r="LJG259" s="50"/>
      <c r="LJH259" s="50"/>
      <c r="LJI259" s="50"/>
      <c r="LJJ259" s="50"/>
      <c r="LJK259" s="50"/>
      <c r="LJL259" s="50"/>
      <c r="LJM259" s="50"/>
      <c r="LJN259" s="50"/>
      <c r="LJO259" s="50"/>
      <c r="LJP259" s="50"/>
      <c r="LJQ259" s="50"/>
      <c r="LJR259" s="50"/>
      <c r="LJS259" s="50"/>
      <c r="LJT259" s="50"/>
      <c r="LJU259" s="50"/>
      <c r="LJV259" s="50"/>
      <c r="LJW259" s="50"/>
      <c r="LJX259" s="50"/>
      <c r="LJY259" s="50"/>
      <c r="LJZ259" s="50"/>
      <c r="LKA259" s="50"/>
      <c r="LKB259" s="50"/>
      <c r="LKC259" s="50"/>
      <c r="LKD259" s="50"/>
      <c r="LKE259" s="50"/>
      <c r="LKF259" s="50"/>
      <c r="LKG259" s="50"/>
      <c r="LKH259" s="50"/>
      <c r="LKI259" s="50"/>
      <c r="LKJ259" s="50"/>
      <c r="LKK259" s="50"/>
      <c r="LKL259" s="50"/>
      <c r="LKM259" s="50"/>
      <c r="LKN259" s="50"/>
      <c r="LKO259" s="50"/>
      <c r="LKP259" s="50"/>
      <c r="LKQ259" s="50"/>
      <c r="LKR259" s="50"/>
      <c r="LKS259" s="50"/>
      <c r="LKT259" s="50"/>
      <c r="LKU259" s="50"/>
      <c r="LKV259" s="50"/>
      <c r="LKW259" s="50"/>
      <c r="LKX259" s="50"/>
      <c r="LKY259" s="50"/>
      <c r="LKZ259" s="50"/>
      <c r="LLA259" s="50"/>
      <c r="LLB259" s="50"/>
      <c r="LLC259" s="50"/>
      <c r="LLD259" s="50"/>
      <c r="LLE259" s="50"/>
      <c r="LLF259" s="50"/>
      <c r="LLG259" s="50"/>
      <c r="LLH259" s="50"/>
      <c r="LLI259" s="50"/>
      <c r="LLJ259" s="50"/>
      <c r="LLK259" s="50"/>
      <c r="LLL259" s="50"/>
      <c r="LLM259" s="50"/>
      <c r="LLN259" s="50"/>
      <c r="LLO259" s="50"/>
      <c r="LLP259" s="50"/>
      <c r="LLQ259" s="50"/>
      <c r="LLR259" s="50"/>
      <c r="LLS259" s="50"/>
      <c r="LLT259" s="50"/>
      <c r="LLU259" s="50"/>
      <c r="LLV259" s="50"/>
      <c r="LLW259" s="50"/>
      <c r="LLX259" s="50"/>
      <c r="LLY259" s="50"/>
      <c r="LLZ259" s="50"/>
      <c r="LMA259" s="50"/>
      <c r="LMB259" s="50"/>
      <c r="LMC259" s="50"/>
      <c r="LMD259" s="50"/>
      <c r="LME259" s="50"/>
      <c r="LMF259" s="50"/>
      <c r="LMG259" s="50"/>
      <c r="LMH259" s="50"/>
      <c r="LMI259" s="50"/>
      <c r="LMJ259" s="50"/>
      <c r="LMK259" s="50"/>
      <c r="LML259" s="50"/>
      <c r="LMM259" s="50"/>
      <c r="LMN259" s="50"/>
      <c r="LMO259" s="50"/>
      <c r="LMP259" s="50"/>
      <c r="LMQ259" s="50"/>
      <c r="LMR259" s="50"/>
      <c r="LMS259" s="50"/>
      <c r="LMT259" s="50"/>
      <c r="LMU259" s="50"/>
      <c r="LMV259" s="50"/>
      <c r="LMW259" s="50"/>
      <c r="LMX259" s="50"/>
      <c r="LMY259" s="50"/>
      <c r="LMZ259" s="50"/>
      <c r="LNA259" s="50"/>
      <c r="LNB259" s="50"/>
      <c r="LNC259" s="50"/>
      <c r="LND259" s="50"/>
      <c r="LNE259" s="50"/>
      <c r="LNF259" s="50"/>
      <c r="LNG259" s="50"/>
      <c r="LNH259" s="50"/>
      <c r="LNI259" s="50"/>
      <c r="LNJ259" s="50"/>
      <c r="LNK259" s="50"/>
      <c r="LNL259" s="50"/>
      <c r="LNM259" s="50"/>
      <c r="LNN259" s="50"/>
      <c r="LNO259" s="50"/>
      <c r="LNP259" s="50"/>
      <c r="LNQ259" s="50"/>
      <c r="LNR259" s="50"/>
      <c r="LNS259" s="50"/>
      <c r="LNT259" s="50"/>
      <c r="LNU259" s="50"/>
      <c r="LNV259" s="50"/>
      <c r="LNW259" s="50"/>
      <c r="LNX259" s="50"/>
      <c r="LNY259" s="50"/>
      <c r="LNZ259" s="50"/>
      <c r="LOA259" s="50"/>
      <c r="LOB259" s="50"/>
      <c r="LOC259" s="50"/>
      <c r="LOD259" s="50"/>
      <c r="LOE259" s="50"/>
      <c r="LOF259" s="50"/>
      <c r="LOG259" s="50"/>
      <c r="LOH259" s="50"/>
      <c r="LOI259" s="50"/>
      <c r="LOJ259" s="50"/>
      <c r="LOK259" s="50"/>
      <c r="LOL259" s="50"/>
      <c r="LOM259" s="50"/>
      <c r="LON259" s="50"/>
      <c r="LOO259" s="50"/>
      <c r="LOP259" s="50"/>
      <c r="LOQ259" s="50"/>
      <c r="LOR259" s="50"/>
      <c r="LOS259" s="50"/>
      <c r="LOT259" s="50"/>
      <c r="LOU259" s="50"/>
      <c r="LOV259" s="50"/>
      <c r="LOW259" s="50"/>
      <c r="LOX259" s="50"/>
      <c r="LOY259" s="50"/>
      <c r="LOZ259" s="50"/>
      <c r="LPA259" s="50"/>
      <c r="LPB259" s="50"/>
      <c r="LPC259" s="50"/>
      <c r="LPD259" s="50"/>
      <c r="LPE259" s="50"/>
      <c r="LPF259" s="50"/>
      <c r="LPG259" s="50"/>
      <c r="LPH259" s="50"/>
      <c r="LPI259" s="50"/>
      <c r="LPJ259" s="50"/>
      <c r="LPK259" s="50"/>
      <c r="LPL259" s="50"/>
      <c r="LPM259" s="50"/>
      <c r="LPN259" s="50"/>
      <c r="LPO259" s="50"/>
      <c r="LPP259" s="50"/>
      <c r="LPQ259" s="50"/>
      <c r="LPR259" s="50"/>
      <c r="LPS259" s="50"/>
      <c r="LPT259" s="50"/>
      <c r="LPU259" s="50"/>
      <c r="LPV259" s="50"/>
      <c r="LPW259" s="50"/>
      <c r="LPX259" s="50"/>
      <c r="LPY259" s="50"/>
      <c r="LPZ259" s="50"/>
      <c r="LQA259" s="50"/>
      <c r="LQB259" s="50"/>
      <c r="LQC259" s="50"/>
      <c r="LQD259" s="50"/>
      <c r="LQE259" s="50"/>
      <c r="LQF259" s="50"/>
      <c r="LQG259" s="50"/>
      <c r="LQH259" s="50"/>
      <c r="LQI259" s="50"/>
      <c r="LQJ259" s="50"/>
      <c r="LQK259" s="50"/>
      <c r="LQL259" s="50"/>
      <c r="LQM259" s="50"/>
      <c r="LQN259" s="50"/>
      <c r="LQO259" s="50"/>
      <c r="LQP259" s="50"/>
      <c r="LQQ259" s="50"/>
      <c r="LQR259" s="50"/>
      <c r="LQS259" s="50"/>
      <c r="LQT259" s="50"/>
      <c r="LQU259" s="50"/>
      <c r="LQV259" s="50"/>
      <c r="LQW259" s="50"/>
      <c r="LQX259" s="50"/>
      <c r="LQY259" s="50"/>
      <c r="LQZ259" s="50"/>
      <c r="LRA259" s="50"/>
      <c r="LRB259" s="50"/>
      <c r="LRC259" s="50"/>
      <c r="LRD259" s="50"/>
      <c r="LRE259" s="50"/>
      <c r="LRF259" s="50"/>
      <c r="LRG259" s="50"/>
      <c r="LRH259" s="50"/>
      <c r="LRI259" s="50"/>
      <c r="LRJ259" s="50"/>
      <c r="LRK259" s="50"/>
      <c r="LRL259" s="50"/>
      <c r="LRM259" s="50"/>
      <c r="LRN259" s="50"/>
      <c r="LRO259" s="50"/>
      <c r="LRP259" s="50"/>
      <c r="LRQ259" s="50"/>
      <c r="LRR259" s="50"/>
      <c r="LRS259" s="50"/>
      <c r="LRT259" s="50"/>
      <c r="LRU259" s="50"/>
      <c r="LRV259" s="50"/>
      <c r="LRW259" s="50"/>
      <c r="LRX259" s="50"/>
      <c r="LRY259" s="50"/>
      <c r="LRZ259" s="50"/>
      <c r="LSA259" s="50"/>
      <c r="LSB259" s="50"/>
      <c r="LSC259" s="50"/>
      <c r="LSD259" s="50"/>
      <c r="LSE259" s="50"/>
      <c r="LSF259" s="50"/>
      <c r="LSG259" s="50"/>
      <c r="LSH259" s="50"/>
      <c r="LSI259" s="50"/>
      <c r="LSJ259" s="50"/>
      <c r="LSK259" s="50"/>
      <c r="LSL259" s="50"/>
      <c r="LSM259" s="50"/>
      <c r="LSN259" s="50"/>
      <c r="LSO259" s="50"/>
      <c r="LSP259" s="50"/>
      <c r="LSQ259" s="50"/>
      <c r="LSR259" s="50"/>
      <c r="LSS259" s="50"/>
      <c r="LST259" s="50"/>
      <c r="LSU259" s="50"/>
      <c r="LSV259" s="50"/>
      <c r="LSW259" s="50"/>
      <c r="LSX259" s="50"/>
      <c r="LSY259" s="50"/>
      <c r="LSZ259" s="50"/>
      <c r="LTA259" s="50"/>
      <c r="LTB259" s="50"/>
      <c r="LTC259" s="50"/>
      <c r="LTD259" s="50"/>
      <c r="LTE259" s="50"/>
      <c r="LTF259" s="50"/>
      <c r="LTG259" s="50"/>
      <c r="LTH259" s="50"/>
      <c r="LTI259" s="50"/>
      <c r="LTJ259" s="50"/>
      <c r="LTK259" s="50"/>
      <c r="LTL259" s="50"/>
      <c r="LTM259" s="50"/>
      <c r="LTN259" s="50"/>
      <c r="LTO259" s="50"/>
      <c r="LTP259" s="50"/>
      <c r="LTQ259" s="50"/>
      <c r="LTR259" s="50"/>
      <c r="LTS259" s="50"/>
      <c r="LTT259" s="50"/>
      <c r="LTU259" s="50"/>
      <c r="LTV259" s="50"/>
      <c r="LTW259" s="50"/>
      <c r="LTX259" s="50"/>
      <c r="LTY259" s="50"/>
      <c r="LTZ259" s="50"/>
      <c r="LUA259" s="50"/>
      <c r="LUB259" s="50"/>
      <c r="LUC259" s="50"/>
      <c r="LUD259" s="50"/>
      <c r="LUE259" s="50"/>
      <c r="LUF259" s="50"/>
      <c r="LUG259" s="50"/>
      <c r="LUH259" s="50"/>
      <c r="LUI259" s="50"/>
      <c r="LUJ259" s="50"/>
      <c r="LUK259" s="50"/>
      <c r="LUL259" s="50"/>
      <c r="LUM259" s="50"/>
      <c r="LUN259" s="50"/>
      <c r="LUO259" s="50"/>
      <c r="LUP259" s="50"/>
      <c r="LUQ259" s="50"/>
      <c r="LUR259" s="50"/>
      <c r="LUS259" s="50"/>
      <c r="LUT259" s="50"/>
      <c r="LUU259" s="50"/>
      <c r="LUV259" s="50"/>
      <c r="LUW259" s="50"/>
      <c r="LUX259" s="50"/>
      <c r="LUY259" s="50"/>
      <c r="LUZ259" s="50"/>
      <c r="LVA259" s="50"/>
      <c r="LVB259" s="50"/>
      <c r="LVC259" s="50"/>
      <c r="LVD259" s="50"/>
      <c r="LVE259" s="50"/>
      <c r="LVF259" s="50"/>
      <c r="LVG259" s="50"/>
      <c r="LVH259" s="50"/>
      <c r="LVI259" s="50"/>
      <c r="LVJ259" s="50"/>
      <c r="LVK259" s="50"/>
      <c r="LVL259" s="50"/>
      <c r="LVM259" s="50"/>
      <c r="LVN259" s="50"/>
      <c r="LVO259" s="50"/>
      <c r="LVP259" s="50"/>
      <c r="LVQ259" s="50"/>
      <c r="LVR259" s="50"/>
      <c r="LVS259" s="50"/>
      <c r="LVT259" s="50"/>
      <c r="LVU259" s="50"/>
      <c r="LVV259" s="50"/>
      <c r="LVW259" s="50"/>
      <c r="LVX259" s="50"/>
      <c r="LVY259" s="50"/>
      <c r="LVZ259" s="50"/>
      <c r="LWA259" s="50"/>
      <c r="LWB259" s="50"/>
      <c r="LWC259" s="50"/>
      <c r="LWD259" s="50"/>
      <c r="LWE259" s="50"/>
      <c r="LWF259" s="50"/>
      <c r="LWG259" s="50"/>
      <c r="LWH259" s="50"/>
      <c r="LWI259" s="50"/>
      <c r="LWJ259" s="50"/>
      <c r="LWK259" s="50"/>
      <c r="LWL259" s="50"/>
      <c r="LWM259" s="50"/>
      <c r="LWN259" s="50"/>
      <c r="LWO259" s="50"/>
      <c r="LWP259" s="50"/>
      <c r="LWQ259" s="50"/>
      <c r="LWR259" s="50"/>
      <c r="LWS259" s="50"/>
      <c r="LWT259" s="50"/>
      <c r="LWU259" s="50"/>
      <c r="LWV259" s="50"/>
      <c r="LWW259" s="50"/>
      <c r="LWX259" s="50"/>
      <c r="LWY259" s="50"/>
      <c r="LWZ259" s="50"/>
      <c r="LXA259" s="50"/>
      <c r="LXB259" s="50"/>
      <c r="LXC259" s="50"/>
      <c r="LXD259" s="50"/>
      <c r="LXE259" s="50"/>
      <c r="LXF259" s="50"/>
      <c r="LXG259" s="50"/>
      <c r="LXH259" s="50"/>
      <c r="LXI259" s="50"/>
      <c r="LXJ259" s="50"/>
      <c r="LXK259" s="50"/>
      <c r="LXL259" s="50"/>
      <c r="LXM259" s="50"/>
      <c r="LXN259" s="50"/>
      <c r="LXO259" s="50"/>
      <c r="LXP259" s="50"/>
      <c r="LXQ259" s="50"/>
      <c r="LXR259" s="50"/>
      <c r="LXS259" s="50"/>
      <c r="LXT259" s="50"/>
      <c r="LXU259" s="50"/>
      <c r="LXV259" s="50"/>
      <c r="LXW259" s="50"/>
      <c r="LXX259" s="50"/>
      <c r="LXY259" s="50"/>
      <c r="LXZ259" s="50"/>
      <c r="LYA259" s="50"/>
      <c r="LYB259" s="50"/>
      <c r="LYC259" s="50"/>
      <c r="LYD259" s="50"/>
      <c r="LYE259" s="50"/>
      <c r="LYF259" s="50"/>
      <c r="LYG259" s="50"/>
      <c r="LYH259" s="50"/>
      <c r="LYI259" s="50"/>
      <c r="LYJ259" s="50"/>
      <c r="LYK259" s="50"/>
      <c r="LYL259" s="50"/>
      <c r="LYM259" s="50"/>
      <c r="LYN259" s="50"/>
      <c r="LYO259" s="50"/>
      <c r="LYP259" s="50"/>
      <c r="LYQ259" s="50"/>
      <c r="LYR259" s="50"/>
      <c r="LYS259" s="50"/>
      <c r="LYT259" s="50"/>
      <c r="LYU259" s="50"/>
      <c r="LYV259" s="50"/>
      <c r="LYW259" s="50"/>
      <c r="LYX259" s="50"/>
      <c r="LYY259" s="50"/>
      <c r="LYZ259" s="50"/>
      <c r="LZA259" s="50"/>
      <c r="LZB259" s="50"/>
      <c r="LZC259" s="50"/>
      <c r="LZD259" s="50"/>
      <c r="LZE259" s="50"/>
      <c r="LZF259" s="50"/>
      <c r="LZG259" s="50"/>
      <c r="LZH259" s="50"/>
      <c r="LZI259" s="50"/>
      <c r="LZJ259" s="50"/>
      <c r="LZK259" s="50"/>
      <c r="LZL259" s="50"/>
      <c r="LZM259" s="50"/>
      <c r="LZN259" s="50"/>
      <c r="LZO259" s="50"/>
      <c r="LZP259" s="50"/>
      <c r="LZQ259" s="50"/>
      <c r="LZR259" s="50"/>
      <c r="LZS259" s="50"/>
      <c r="LZT259" s="50"/>
      <c r="LZU259" s="50"/>
      <c r="LZV259" s="50"/>
      <c r="LZW259" s="50"/>
      <c r="LZX259" s="50"/>
      <c r="LZY259" s="50"/>
      <c r="LZZ259" s="50"/>
      <c r="MAA259" s="50"/>
      <c r="MAB259" s="50"/>
      <c r="MAC259" s="50"/>
      <c r="MAD259" s="50"/>
      <c r="MAE259" s="50"/>
      <c r="MAF259" s="50"/>
      <c r="MAG259" s="50"/>
      <c r="MAH259" s="50"/>
      <c r="MAI259" s="50"/>
      <c r="MAJ259" s="50"/>
      <c r="MAK259" s="50"/>
      <c r="MAL259" s="50"/>
      <c r="MAM259" s="50"/>
      <c r="MAN259" s="50"/>
      <c r="MAO259" s="50"/>
      <c r="MAP259" s="50"/>
      <c r="MAQ259" s="50"/>
      <c r="MAR259" s="50"/>
      <c r="MAS259" s="50"/>
      <c r="MAT259" s="50"/>
      <c r="MAU259" s="50"/>
      <c r="MAV259" s="50"/>
      <c r="MAW259" s="50"/>
      <c r="MAX259" s="50"/>
      <c r="MAY259" s="50"/>
      <c r="MAZ259" s="50"/>
      <c r="MBA259" s="50"/>
      <c r="MBB259" s="50"/>
      <c r="MBC259" s="50"/>
      <c r="MBD259" s="50"/>
      <c r="MBE259" s="50"/>
      <c r="MBF259" s="50"/>
      <c r="MBG259" s="50"/>
      <c r="MBH259" s="50"/>
      <c r="MBI259" s="50"/>
      <c r="MBJ259" s="50"/>
      <c r="MBK259" s="50"/>
      <c r="MBL259" s="50"/>
      <c r="MBM259" s="50"/>
      <c r="MBN259" s="50"/>
      <c r="MBO259" s="50"/>
      <c r="MBP259" s="50"/>
      <c r="MBQ259" s="50"/>
      <c r="MBR259" s="50"/>
      <c r="MBS259" s="50"/>
      <c r="MBT259" s="50"/>
      <c r="MBU259" s="50"/>
      <c r="MBV259" s="50"/>
      <c r="MBW259" s="50"/>
      <c r="MBX259" s="50"/>
      <c r="MBY259" s="50"/>
      <c r="MBZ259" s="50"/>
      <c r="MCA259" s="50"/>
      <c r="MCB259" s="50"/>
      <c r="MCC259" s="50"/>
      <c r="MCD259" s="50"/>
      <c r="MCE259" s="50"/>
      <c r="MCF259" s="50"/>
      <c r="MCG259" s="50"/>
      <c r="MCH259" s="50"/>
      <c r="MCI259" s="50"/>
      <c r="MCJ259" s="50"/>
      <c r="MCK259" s="50"/>
      <c r="MCL259" s="50"/>
      <c r="MCM259" s="50"/>
      <c r="MCN259" s="50"/>
      <c r="MCO259" s="50"/>
      <c r="MCP259" s="50"/>
      <c r="MCQ259" s="50"/>
      <c r="MCR259" s="50"/>
      <c r="MCS259" s="50"/>
      <c r="MCT259" s="50"/>
      <c r="MCU259" s="50"/>
      <c r="MCV259" s="50"/>
      <c r="MCW259" s="50"/>
      <c r="MCX259" s="50"/>
      <c r="MCY259" s="50"/>
      <c r="MCZ259" s="50"/>
      <c r="MDA259" s="50"/>
      <c r="MDB259" s="50"/>
      <c r="MDC259" s="50"/>
      <c r="MDD259" s="50"/>
      <c r="MDE259" s="50"/>
      <c r="MDF259" s="50"/>
      <c r="MDG259" s="50"/>
      <c r="MDH259" s="50"/>
      <c r="MDI259" s="50"/>
      <c r="MDJ259" s="50"/>
      <c r="MDK259" s="50"/>
      <c r="MDL259" s="50"/>
      <c r="MDM259" s="50"/>
      <c r="MDN259" s="50"/>
      <c r="MDO259" s="50"/>
      <c r="MDP259" s="50"/>
      <c r="MDQ259" s="50"/>
      <c r="MDR259" s="50"/>
      <c r="MDS259" s="50"/>
      <c r="MDT259" s="50"/>
      <c r="MDU259" s="50"/>
      <c r="MDV259" s="50"/>
      <c r="MDW259" s="50"/>
      <c r="MDX259" s="50"/>
      <c r="MDY259" s="50"/>
      <c r="MDZ259" s="50"/>
      <c r="MEA259" s="50"/>
      <c r="MEB259" s="50"/>
      <c r="MEC259" s="50"/>
      <c r="MED259" s="50"/>
      <c r="MEE259" s="50"/>
      <c r="MEF259" s="50"/>
      <c r="MEG259" s="50"/>
      <c r="MEH259" s="50"/>
      <c r="MEI259" s="50"/>
      <c r="MEJ259" s="50"/>
      <c r="MEK259" s="50"/>
      <c r="MEL259" s="50"/>
      <c r="MEM259" s="50"/>
      <c r="MEN259" s="50"/>
      <c r="MEO259" s="50"/>
      <c r="MEP259" s="50"/>
      <c r="MEQ259" s="50"/>
      <c r="MER259" s="50"/>
      <c r="MES259" s="50"/>
      <c r="MET259" s="50"/>
      <c r="MEU259" s="50"/>
      <c r="MEV259" s="50"/>
      <c r="MEW259" s="50"/>
      <c r="MEX259" s="50"/>
      <c r="MEY259" s="50"/>
      <c r="MEZ259" s="50"/>
      <c r="MFA259" s="50"/>
      <c r="MFB259" s="50"/>
      <c r="MFC259" s="50"/>
      <c r="MFD259" s="50"/>
      <c r="MFE259" s="50"/>
      <c r="MFF259" s="50"/>
      <c r="MFG259" s="50"/>
      <c r="MFH259" s="50"/>
      <c r="MFI259" s="50"/>
      <c r="MFJ259" s="50"/>
      <c r="MFK259" s="50"/>
      <c r="MFL259" s="50"/>
      <c r="MFM259" s="50"/>
      <c r="MFN259" s="50"/>
      <c r="MFO259" s="50"/>
      <c r="MFP259" s="50"/>
      <c r="MFQ259" s="50"/>
      <c r="MFR259" s="50"/>
      <c r="MFS259" s="50"/>
      <c r="MFT259" s="50"/>
      <c r="MFU259" s="50"/>
      <c r="MFV259" s="50"/>
      <c r="MFW259" s="50"/>
      <c r="MFX259" s="50"/>
      <c r="MFY259" s="50"/>
      <c r="MFZ259" s="50"/>
      <c r="MGA259" s="50"/>
      <c r="MGB259" s="50"/>
      <c r="MGC259" s="50"/>
      <c r="MGD259" s="50"/>
      <c r="MGE259" s="50"/>
      <c r="MGF259" s="50"/>
      <c r="MGG259" s="50"/>
      <c r="MGH259" s="50"/>
      <c r="MGI259" s="50"/>
      <c r="MGJ259" s="50"/>
      <c r="MGK259" s="50"/>
      <c r="MGL259" s="50"/>
      <c r="MGM259" s="50"/>
      <c r="MGN259" s="50"/>
      <c r="MGO259" s="50"/>
      <c r="MGP259" s="50"/>
      <c r="MGQ259" s="50"/>
      <c r="MGR259" s="50"/>
      <c r="MGS259" s="50"/>
      <c r="MGT259" s="50"/>
      <c r="MGU259" s="50"/>
      <c r="MGV259" s="50"/>
      <c r="MGW259" s="50"/>
      <c r="MGX259" s="50"/>
      <c r="MGY259" s="50"/>
      <c r="MGZ259" s="50"/>
      <c r="MHA259" s="50"/>
      <c r="MHB259" s="50"/>
      <c r="MHC259" s="50"/>
      <c r="MHD259" s="50"/>
      <c r="MHE259" s="50"/>
      <c r="MHF259" s="50"/>
      <c r="MHG259" s="50"/>
      <c r="MHH259" s="50"/>
      <c r="MHI259" s="50"/>
      <c r="MHJ259" s="50"/>
      <c r="MHK259" s="50"/>
      <c r="MHL259" s="50"/>
      <c r="MHM259" s="50"/>
      <c r="MHN259" s="50"/>
      <c r="MHO259" s="50"/>
      <c r="MHP259" s="50"/>
      <c r="MHQ259" s="50"/>
      <c r="MHR259" s="50"/>
      <c r="MHS259" s="50"/>
      <c r="MHT259" s="50"/>
      <c r="MHU259" s="50"/>
      <c r="MHV259" s="50"/>
      <c r="MHW259" s="50"/>
      <c r="MHX259" s="50"/>
      <c r="MHY259" s="50"/>
      <c r="MHZ259" s="50"/>
      <c r="MIA259" s="50"/>
      <c r="MIB259" s="50"/>
      <c r="MIC259" s="50"/>
      <c r="MID259" s="50"/>
      <c r="MIE259" s="50"/>
      <c r="MIF259" s="50"/>
      <c r="MIG259" s="50"/>
      <c r="MIH259" s="50"/>
      <c r="MII259" s="50"/>
      <c r="MIJ259" s="50"/>
      <c r="MIK259" s="50"/>
      <c r="MIL259" s="50"/>
      <c r="MIM259" s="50"/>
      <c r="MIN259" s="50"/>
      <c r="MIO259" s="50"/>
      <c r="MIP259" s="50"/>
      <c r="MIQ259" s="50"/>
      <c r="MIR259" s="50"/>
      <c r="MIS259" s="50"/>
      <c r="MIT259" s="50"/>
      <c r="MIU259" s="50"/>
      <c r="MIV259" s="50"/>
      <c r="MIW259" s="50"/>
      <c r="MIX259" s="50"/>
      <c r="MIY259" s="50"/>
      <c r="MIZ259" s="50"/>
      <c r="MJA259" s="50"/>
      <c r="MJB259" s="50"/>
      <c r="MJC259" s="50"/>
      <c r="MJD259" s="50"/>
      <c r="MJE259" s="50"/>
      <c r="MJF259" s="50"/>
      <c r="MJG259" s="50"/>
      <c r="MJH259" s="50"/>
      <c r="MJI259" s="50"/>
      <c r="MJJ259" s="50"/>
      <c r="MJK259" s="50"/>
      <c r="MJL259" s="50"/>
      <c r="MJM259" s="50"/>
      <c r="MJN259" s="50"/>
      <c r="MJO259" s="50"/>
      <c r="MJP259" s="50"/>
      <c r="MJQ259" s="50"/>
      <c r="MJR259" s="50"/>
      <c r="MJS259" s="50"/>
      <c r="MJT259" s="50"/>
      <c r="MJU259" s="50"/>
      <c r="MJV259" s="50"/>
      <c r="MJW259" s="50"/>
      <c r="MJX259" s="50"/>
      <c r="MJY259" s="50"/>
      <c r="MJZ259" s="50"/>
      <c r="MKA259" s="50"/>
      <c r="MKB259" s="50"/>
      <c r="MKC259" s="50"/>
      <c r="MKD259" s="50"/>
      <c r="MKE259" s="50"/>
      <c r="MKF259" s="50"/>
      <c r="MKG259" s="50"/>
      <c r="MKH259" s="50"/>
      <c r="MKI259" s="50"/>
      <c r="MKJ259" s="50"/>
      <c r="MKK259" s="50"/>
      <c r="MKL259" s="50"/>
      <c r="MKM259" s="50"/>
      <c r="MKN259" s="50"/>
      <c r="MKO259" s="50"/>
      <c r="MKP259" s="50"/>
      <c r="MKQ259" s="50"/>
      <c r="MKR259" s="50"/>
      <c r="MKS259" s="50"/>
      <c r="MKT259" s="50"/>
      <c r="MKU259" s="50"/>
      <c r="MKV259" s="50"/>
      <c r="MKW259" s="50"/>
      <c r="MKX259" s="50"/>
      <c r="MKY259" s="50"/>
      <c r="MKZ259" s="50"/>
      <c r="MLA259" s="50"/>
      <c r="MLB259" s="50"/>
      <c r="MLC259" s="50"/>
      <c r="MLD259" s="50"/>
      <c r="MLE259" s="50"/>
      <c r="MLF259" s="50"/>
      <c r="MLG259" s="50"/>
      <c r="MLH259" s="50"/>
      <c r="MLI259" s="50"/>
      <c r="MLJ259" s="50"/>
      <c r="MLK259" s="50"/>
      <c r="MLL259" s="50"/>
      <c r="MLM259" s="50"/>
      <c r="MLN259" s="50"/>
      <c r="MLO259" s="50"/>
      <c r="MLP259" s="50"/>
      <c r="MLQ259" s="50"/>
      <c r="MLR259" s="50"/>
      <c r="MLS259" s="50"/>
      <c r="MLT259" s="50"/>
      <c r="MLU259" s="50"/>
      <c r="MLV259" s="50"/>
      <c r="MLW259" s="50"/>
      <c r="MLX259" s="50"/>
      <c r="MLY259" s="50"/>
      <c r="MLZ259" s="50"/>
      <c r="MMA259" s="50"/>
      <c r="MMB259" s="50"/>
      <c r="MMC259" s="50"/>
      <c r="MMD259" s="50"/>
      <c r="MME259" s="50"/>
      <c r="MMF259" s="50"/>
      <c r="MMG259" s="50"/>
      <c r="MMH259" s="50"/>
      <c r="MMI259" s="50"/>
      <c r="MMJ259" s="50"/>
      <c r="MMK259" s="50"/>
      <c r="MML259" s="50"/>
      <c r="MMM259" s="50"/>
      <c r="MMN259" s="50"/>
      <c r="MMO259" s="50"/>
      <c r="MMP259" s="50"/>
      <c r="MMQ259" s="50"/>
      <c r="MMR259" s="50"/>
      <c r="MMS259" s="50"/>
      <c r="MMT259" s="50"/>
      <c r="MMU259" s="50"/>
      <c r="MMV259" s="50"/>
      <c r="MMW259" s="50"/>
      <c r="MMX259" s="50"/>
      <c r="MMY259" s="50"/>
      <c r="MMZ259" s="50"/>
      <c r="MNA259" s="50"/>
      <c r="MNB259" s="50"/>
      <c r="MNC259" s="50"/>
      <c r="MND259" s="50"/>
      <c r="MNE259" s="50"/>
      <c r="MNF259" s="50"/>
      <c r="MNG259" s="50"/>
      <c r="MNH259" s="50"/>
      <c r="MNI259" s="50"/>
      <c r="MNJ259" s="50"/>
      <c r="MNK259" s="50"/>
      <c r="MNL259" s="50"/>
      <c r="MNM259" s="50"/>
      <c r="MNN259" s="50"/>
      <c r="MNO259" s="50"/>
      <c r="MNP259" s="50"/>
      <c r="MNQ259" s="50"/>
      <c r="MNR259" s="50"/>
      <c r="MNS259" s="50"/>
      <c r="MNT259" s="50"/>
      <c r="MNU259" s="50"/>
      <c r="MNV259" s="50"/>
      <c r="MNW259" s="50"/>
      <c r="MNX259" s="50"/>
      <c r="MNY259" s="50"/>
      <c r="MNZ259" s="50"/>
      <c r="MOA259" s="50"/>
      <c r="MOB259" s="50"/>
      <c r="MOC259" s="50"/>
      <c r="MOD259" s="50"/>
      <c r="MOE259" s="50"/>
      <c r="MOF259" s="50"/>
      <c r="MOG259" s="50"/>
      <c r="MOH259" s="50"/>
      <c r="MOI259" s="50"/>
      <c r="MOJ259" s="50"/>
      <c r="MOK259" s="50"/>
      <c r="MOL259" s="50"/>
      <c r="MOM259" s="50"/>
      <c r="MON259" s="50"/>
      <c r="MOO259" s="50"/>
      <c r="MOP259" s="50"/>
      <c r="MOQ259" s="50"/>
      <c r="MOR259" s="50"/>
      <c r="MOS259" s="50"/>
      <c r="MOT259" s="50"/>
      <c r="MOU259" s="50"/>
      <c r="MOV259" s="50"/>
      <c r="MOW259" s="50"/>
      <c r="MOX259" s="50"/>
      <c r="MOY259" s="50"/>
      <c r="MOZ259" s="50"/>
      <c r="MPA259" s="50"/>
      <c r="MPB259" s="50"/>
      <c r="MPC259" s="50"/>
      <c r="MPD259" s="50"/>
      <c r="MPE259" s="50"/>
      <c r="MPF259" s="50"/>
      <c r="MPG259" s="50"/>
      <c r="MPH259" s="50"/>
      <c r="MPI259" s="50"/>
      <c r="MPJ259" s="50"/>
      <c r="MPK259" s="50"/>
      <c r="MPL259" s="50"/>
      <c r="MPM259" s="50"/>
      <c r="MPN259" s="50"/>
      <c r="MPO259" s="50"/>
      <c r="MPP259" s="50"/>
      <c r="MPQ259" s="50"/>
      <c r="MPR259" s="50"/>
      <c r="MPS259" s="50"/>
      <c r="MPT259" s="50"/>
      <c r="MPU259" s="50"/>
      <c r="MPV259" s="50"/>
      <c r="MPW259" s="50"/>
      <c r="MPX259" s="50"/>
      <c r="MPY259" s="50"/>
      <c r="MPZ259" s="50"/>
      <c r="MQA259" s="50"/>
      <c r="MQB259" s="50"/>
      <c r="MQC259" s="50"/>
      <c r="MQD259" s="50"/>
      <c r="MQE259" s="50"/>
      <c r="MQF259" s="50"/>
      <c r="MQG259" s="50"/>
      <c r="MQH259" s="50"/>
      <c r="MQI259" s="50"/>
      <c r="MQJ259" s="50"/>
      <c r="MQK259" s="50"/>
      <c r="MQL259" s="50"/>
      <c r="MQM259" s="50"/>
      <c r="MQN259" s="50"/>
      <c r="MQO259" s="50"/>
      <c r="MQP259" s="50"/>
      <c r="MQQ259" s="50"/>
      <c r="MQR259" s="50"/>
      <c r="MQS259" s="50"/>
      <c r="MQT259" s="50"/>
      <c r="MQU259" s="50"/>
      <c r="MQV259" s="50"/>
      <c r="MQW259" s="50"/>
      <c r="MQX259" s="50"/>
      <c r="MQY259" s="50"/>
      <c r="MQZ259" s="50"/>
      <c r="MRA259" s="50"/>
      <c r="MRB259" s="50"/>
      <c r="MRC259" s="50"/>
      <c r="MRD259" s="50"/>
      <c r="MRE259" s="50"/>
      <c r="MRF259" s="50"/>
      <c r="MRG259" s="50"/>
      <c r="MRH259" s="50"/>
      <c r="MRI259" s="50"/>
      <c r="MRJ259" s="50"/>
      <c r="MRK259" s="50"/>
      <c r="MRL259" s="50"/>
      <c r="MRM259" s="50"/>
      <c r="MRN259" s="50"/>
      <c r="MRO259" s="50"/>
      <c r="MRP259" s="50"/>
      <c r="MRQ259" s="50"/>
      <c r="MRR259" s="50"/>
      <c r="MRS259" s="50"/>
      <c r="MRT259" s="50"/>
      <c r="MRU259" s="50"/>
      <c r="MRV259" s="50"/>
      <c r="MRW259" s="50"/>
      <c r="MRX259" s="50"/>
      <c r="MRY259" s="50"/>
      <c r="MRZ259" s="50"/>
      <c r="MSA259" s="50"/>
      <c r="MSB259" s="50"/>
      <c r="MSC259" s="50"/>
      <c r="MSD259" s="50"/>
      <c r="MSE259" s="50"/>
      <c r="MSF259" s="50"/>
      <c r="MSG259" s="50"/>
      <c r="MSH259" s="50"/>
      <c r="MSI259" s="50"/>
      <c r="MSJ259" s="50"/>
      <c r="MSK259" s="50"/>
      <c r="MSL259" s="50"/>
      <c r="MSM259" s="50"/>
      <c r="MSN259" s="50"/>
      <c r="MSO259" s="50"/>
      <c r="MSP259" s="50"/>
      <c r="MSQ259" s="50"/>
      <c r="MSR259" s="50"/>
      <c r="MSS259" s="50"/>
      <c r="MST259" s="50"/>
      <c r="MSU259" s="50"/>
      <c r="MSV259" s="50"/>
      <c r="MSW259" s="50"/>
      <c r="MSX259" s="50"/>
      <c r="MSY259" s="50"/>
      <c r="MSZ259" s="50"/>
      <c r="MTA259" s="50"/>
      <c r="MTB259" s="50"/>
      <c r="MTC259" s="50"/>
      <c r="MTD259" s="50"/>
      <c r="MTE259" s="50"/>
      <c r="MTF259" s="50"/>
      <c r="MTG259" s="50"/>
      <c r="MTH259" s="50"/>
      <c r="MTI259" s="50"/>
      <c r="MTJ259" s="50"/>
      <c r="MTK259" s="50"/>
      <c r="MTL259" s="50"/>
      <c r="MTM259" s="50"/>
      <c r="MTN259" s="50"/>
      <c r="MTO259" s="50"/>
      <c r="MTP259" s="50"/>
      <c r="MTQ259" s="50"/>
      <c r="MTR259" s="50"/>
      <c r="MTS259" s="50"/>
      <c r="MTT259" s="50"/>
      <c r="MTU259" s="50"/>
      <c r="MTV259" s="50"/>
      <c r="MTW259" s="50"/>
      <c r="MTX259" s="50"/>
      <c r="MTY259" s="50"/>
      <c r="MTZ259" s="50"/>
      <c r="MUA259" s="50"/>
      <c r="MUB259" s="50"/>
      <c r="MUC259" s="50"/>
      <c r="MUD259" s="50"/>
      <c r="MUE259" s="50"/>
      <c r="MUF259" s="50"/>
      <c r="MUG259" s="50"/>
      <c r="MUH259" s="50"/>
      <c r="MUI259" s="50"/>
      <c r="MUJ259" s="50"/>
      <c r="MUK259" s="50"/>
      <c r="MUL259" s="50"/>
      <c r="MUM259" s="50"/>
      <c r="MUN259" s="50"/>
      <c r="MUO259" s="50"/>
      <c r="MUP259" s="50"/>
      <c r="MUQ259" s="50"/>
      <c r="MUR259" s="50"/>
      <c r="MUS259" s="50"/>
      <c r="MUT259" s="50"/>
      <c r="MUU259" s="50"/>
      <c r="MUV259" s="50"/>
      <c r="MUW259" s="50"/>
      <c r="MUX259" s="50"/>
      <c r="MUY259" s="50"/>
      <c r="MUZ259" s="50"/>
      <c r="MVA259" s="50"/>
      <c r="MVB259" s="50"/>
      <c r="MVC259" s="50"/>
      <c r="MVD259" s="50"/>
      <c r="MVE259" s="50"/>
      <c r="MVF259" s="50"/>
      <c r="MVG259" s="50"/>
      <c r="MVH259" s="50"/>
      <c r="MVI259" s="50"/>
      <c r="MVJ259" s="50"/>
      <c r="MVK259" s="50"/>
      <c r="MVL259" s="50"/>
      <c r="MVM259" s="50"/>
      <c r="MVN259" s="50"/>
      <c r="MVO259" s="50"/>
      <c r="MVP259" s="50"/>
      <c r="MVQ259" s="50"/>
      <c r="MVR259" s="50"/>
      <c r="MVS259" s="50"/>
      <c r="MVT259" s="50"/>
      <c r="MVU259" s="50"/>
      <c r="MVV259" s="50"/>
      <c r="MVW259" s="50"/>
      <c r="MVX259" s="50"/>
      <c r="MVY259" s="50"/>
      <c r="MVZ259" s="50"/>
      <c r="MWA259" s="50"/>
      <c r="MWB259" s="50"/>
      <c r="MWC259" s="50"/>
      <c r="MWD259" s="50"/>
      <c r="MWE259" s="50"/>
      <c r="MWF259" s="50"/>
      <c r="MWG259" s="50"/>
      <c r="MWH259" s="50"/>
      <c r="MWI259" s="50"/>
      <c r="MWJ259" s="50"/>
      <c r="MWK259" s="50"/>
      <c r="MWL259" s="50"/>
      <c r="MWM259" s="50"/>
      <c r="MWN259" s="50"/>
      <c r="MWO259" s="50"/>
      <c r="MWP259" s="50"/>
      <c r="MWQ259" s="50"/>
      <c r="MWR259" s="50"/>
      <c r="MWS259" s="50"/>
      <c r="MWT259" s="50"/>
      <c r="MWU259" s="50"/>
      <c r="MWV259" s="50"/>
      <c r="MWW259" s="50"/>
      <c r="MWX259" s="50"/>
      <c r="MWY259" s="50"/>
      <c r="MWZ259" s="50"/>
      <c r="MXA259" s="50"/>
      <c r="MXB259" s="50"/>
      <c r="MXC259" s="50"/>
      <c r="MXD259" s="50"/>
      <c r="MXE259" s="50"/>
      <c r="MXF259" s="50"/>
      <c r="MXG259" s="50"/>
      <c r="MXH259" s="50"/>
      <c r="MXI259" s="50"/>
      <c r="MXJ259" s="50"/>
      <c r="MXK259" s="50"/>
      <c r="MXL259" s="50"/>
      <c r="MXM259" s="50"/>
      <c r="MXN259" s="50"/>
      <c r="MXO259" s="50"/>
      <c r="MXP259" s="50"/>
      <c r="MXQ259" s="50"/>
      <c r="MXR259" s="50"/>
      <c r="MXS259" s="50"/>
      <c r="MXT259" s="50"/>
      <c r="MXU259" s="50"/>
      <c r="MXV259" s="50"/>
      <c r="MXW259" s="50"/>
      <c r="MXX259" s="50"/>
      <c r="MXY259" s="50"/>
      <c r="MXZ259" s="50"/>
      <c r="MYA259" s="50"/>
      <c r="MYB259" s="50"/>
      <c r="MYC259" s="50"/>
      <c r="MYD259" s="50"/>
      <c r="MYE259" s="50"/>
      <c r="MYF259" s="50"/>
      <c r="MYG259" s="50"/>
      <c r="MYH259" s="50"/>
      <c r="MYI259" s="50"/>
      <c r="MYJ259" s="50"/>
      <c r="MYK259" s="50"/>
      <c r="MYL259" s="50"/>
      <c r="MYM259" s="50"/>
      <c r="MYN259" s="50"/>
      <c r="MYO259" s="50"/>
      <c r="MYP259" s="50"/>
      <c r="MYQ259" s="50"/>
      <c r="MYR259" s="50"/>
      <c r="MYS259" s="50"/>
      <c r="MYT259" s="50"/>
      <c r="MYU259" s="50"/>
      <c r="MYV259" s="50"/>
      <c r="MYW259" s="50"/>
      <c r="MYX259" s="50"/>
      <c r="MYY259" s="50"/>
      <c r="MYZ259" s="50"/>
      <c r="MZA259" s="50"/>
      <c r="MZB259" s="50"/>
      <c r="MZC259" s="50"/>
      <c r="MZD259" s="50"/>
      <c r="MZE259" s="50"/>
      <c r="MZF259" s="50"/>
      <c r="MZG259" s="50"/>
      <c r="MZH259" s="50"/>
      <c r="MZI259" s="50"/>
      <c r="MZJ259" s="50"/>
      <c r="MZK259" s="50"/>
      <c r="MZL259" s="50"/>
      <c r="MZM259" s="50"/>
      <c r="MZN259" s="50"/>
      <c r="MZO259" s="50"/>
      <c r="MZP259" s="50"/>
      <c r="MZQ259" s="50"/>
      <c r="MZR259" s="50"/>
      <c r="MZS259" s="50"/>
      <c r="MZT259" s="50"/>
      <c r="MZU259" s="50"/>
      <c r="MZV259" s="50"/>
      <c r="MZW259" s="50"/>
      <c r="MZX259" s="50"/>
      <c r="MZY259" s="50"/>
      <c r="MZZ259" s="50"/>
      <c r="NAA259" s="50"/>
      <c r="NAB259" s="50"/>
      <c r="NAC259" s="50"/>
      <c r="NAD259" s="50"/>
      <c r="NAE259" s="50"/>
      <c r="NAF259" s="50"/>
      <c r="NAG259" s="50"/>
      <c r="NAH259" s="50"/>
      <c r="NAI259" s="50"/>
      <c r="NAJ259" s="50"/>
      <c r="NAK259" s="50"/>
      <c r="NAL259" s="50"/>
      <c r="NAM259" s="50"/>
      <c r="NAN259" s="50"/>
      <c r="NAO259" s="50"/>
      <c r="NAP259" s="50"/>
      <c r="NAQ259" s="50"/>
      <c r="NAR259" s="50"/>
      <c r="NAS259" s="50"/>
      <c r="NAT259" s="50"/>
      <c r="NAU259" s="50"/>
      <c r="NAV259" s="50"/>
      <c r="NAW259" s="50"/>
      <c r="NAX259" s="50"/>
      <c r="NAY259" s="50"/>
      <c r="NAZ259" s="50"/>
      <c r="NBA259" s="50"/>
      <c r="NBB259" s="50"/>
      <c r="NBC259" s="50"/>
      <c r="NBD259" s="50"/>
      <c r="NBE259" s="50"/>
      <c r="NBF259" s="50"/>
      <c r="NBG259" s="50"/>
      <c r="NBH259" s="50"/>
      <c r="NBI259" s="50"/>
      <c r="NBJ259" s="50"/>
      <c r="NBK259" s="50"/>
      <c r="NBL259" s="50"/>
      <c r="NBM259" s="50"/>
      <c r="NBN259" s="50"/>
      <c r="NBO259" s="50"/>
      <c r="NBP259" s="50"/>
      <c r="NBQ259" s="50"/>
      <c r="NBR259" s="50"/>
      <c r="NBS259" s="50"/>
      <c r="NBT259" s="50"/>
      <c r="NBU259" s="50"/>
      <c r="NBV259" s="50"/>
      <c r="NBW259" s="50"/>
      <c r="NBX259" s="50"/>
      <c r="NBY259" s="50"/>
      <c r="NBZ259" s="50"/>
      <c r="NCA259" s="50"/>
      <c r="NCB259" s="50"/>
      <c r="NCC259" s="50"/>
      <c r="NCD259" s="50"/>
      <c r="NCE259" s="50"/>
      <c r="NCF259" s="50"/>
      <c r="NCG259" s="50"/>
      <c r="NCH259" s="50"/>
      <c r="NCI259" s="50"/>
      <c r="NCJ259" s="50"/>
      <c r="NCK259" s="50"/>
      <c r="NCL259" s="50"/>
      <c r="NCM259" s="50"/>
      <c r="NCN259" s="50"/>
      <c r="NCO259" s="50"/>
      <c r="NCP259" s="50"/>
      <c r="NCQ259" s="50"/>
      <c r="NCR259" s="50"/>
      <c r="NCS259" s="50"/>
      <c r="NCT259" s="50"/>
      <c r="NCU259" s="50"/>
      <c r="NCV259" s="50"/>
      <c r="NCW259" s="50"/>
      <c r="NCX259" s="50"/>
      <c r="NCY259" s="50"/>
      <c r="NCZ259" s="50"/>
      <c r="NDA259" s="50"/>
      <c r="NDB259" s="50"/>
      <c r="NDC259" s="50"/>
      <c r="NDD259" s="50"/>
      <c r="NDE259" s="50"/>
      <c r="NDF259" s="50"/>
      <c r="NDG259" s="50"/>
      <c r="NDH259" s="50"/>
      <c r="NDI259" s="50"/>
      <c r="NDJ259" s="50"/>
      <c r="NDK259" s="50"/>
      <c r="NDL259" s="50"/>
      <c r="NDM259" s="50"/>
      <c r="NDN259" s="50"/>
      <c r="NDO259" s="50"/>
      <c r="NDP259" s="50"/>
      <c r="NDQ259" s="50"/>
      <c r="NDR259" s="50"/>
      <c r="NDS259" s="50"/>
      <c r="NDT259" s="50"/>
      <c r="NDU259" s="50"/>
      <c r="NDV259" s="50"/>
      <c r="NDW259" s="50"/>
      <c r="NDX259" s="50"/>
      <c r="NDY259" s="50"/>
      <c r="NDZ259" s="50"/>
      <c r="NEA259" s="50"/>
      <c r="NEB259" s="50"/>
      <c r="NEC259" s="50"/>
      <c r="NED259" s="50"/>
      <c r="NEE259" s="50"/>
      <c r="NEF259" s="50"/>
      <c r="NEG259" s="50"/>
      <c r="NEH259" s="50"/>
      <c r="NEI259" s="50"/>
      <c r="NEJ259" s="50"/>
      <c r="NEK259" s="50"/>
      <c r="NEL259" s="50"/>
      <c r="NEM259" s="50"/>
      <c r="NEN259" s="50"/>
      <c r="NEO259" s="50"/>
      <c r="NEP259" s="50"/>
      <c r="NEQ259" s="50"/>
      <c r="NER259" s="50"/>
      <c r="NES259" s="50"/>
      <c r="NET259" s="50"/>
      <c r="NEU259" s="50"/>
      <c r="NEV259" s="50"/>
      <c r="NEW259" s="50"/>
      <c r="NEX259" s="50"/>
      <c r="NEY259" s="50"/>
      <c r="NEZ259" s="50"/>
      <c r="NFA259" s="50"/>
      <c r="NFB259" s="50"/>
      <c r="NFC259" s="50"/>
      <c r="NFD259" s="50"/>
      <c r="NFE259" s="50"/>
      <c r="NFF259" s="50"/>
      <c r="NFG259" s="50"/>
      <c r="NFH259" s="50"/>
      <c r="NFI259" s="50"/>
      <c r="NFJ259" s="50"/>
      <c r="NFK259" s="50"/>
      <c r="NFL259" s="50"/>
      <c r="NFM259" s="50"/>
      <c r="NFN259" s="50"/>
      <c r="NFO259" s="50"/>
      <c r="NFP259" s="50"/>
      <c r="NFQ259" s="50"/>
      <c r="NFR259" s="50"/>
      <c r="NFS259" s="50"/>
      <c r="NFT259" s="50"/>
      <c r="NFU259" s="50"/>
      <c r="NFV259" s="50"/>
      <c r="NFW259" s="50"/>
      <c r="NFX259" s="50"/>
      <c r="NFY259" s="50"/>
      <c r="NFZ259" s="50"/>
    </row>
    <row r="260" spans="1:9646" s="16" customFormat="1" ht="45.75" customHeight="1">
      <c r="A260" s="589">
        <f>1+A259</f>
        <v>259</v>
      </c>
      <c r="B260" s="151" t="s">
        <v>2864</v>
      </c>
      <c r="C260" s="134" t="s">
        <v>2865</v>
      </c>
      <c r="D260" s="138" t="s">
        <v>93</v>
      </c>
      <c r="E260" s="135">
        <v>45419</v>
      </c>
      <c r="F260" s="136">
        <v>45428</v>
      </c>
      <c r="G260" s="136">
        <v>45656</v>
      </c>
      <c r="H260" s="134" t="s">
        <v>94</v>
      </c>
      <c r="I260" s="139" t="s">
        <v>95</v>
      </c>
      <c r="J260" s="158" t="s">
        <v>2866</v>
      </c>
      <c r="K260" s="251">
        <v>65764137</v>
      </c>
      <c r="L260" s="134">
        <v>5</v>
      </c>
      <c r="M260" s="252" t="s">
        <v>97</v>
      </c>
      <c r="N260" s="141" t="s">
        <v>98</v>
      </c>
      <c r="O260" s="151" t="s">
        <v>873</v>
      </c>
      <c r="P260" s="134" t="s">
        <v>2867</v>
      </c>
      <c r="Q260" s="134" t="s">
        <v>2868</v>
      </c>
      <c r="R260" s="143">
        <f>+G260-F260</f>
        <v>228</v>
      </c>
      <c r="S260" s="134" t="s">
        <v>2410</v>
      </c>
      <c r="T260" s="253">
        <v>60000000</v>
      </c>
      <c r="U260" s="254" t="s">
        <v>2869</v>
      </c>
      <c r="V260" s="253">
        <f>+T260</f>
        <v>60000000</v>
      </c>
      <c r="W260" s="255" t="s">
        <v>2821</v>
      </c>
      <c r="X260" s="256" t="s">
        <v>473</v>
      </c>
      <c r="Y260" s="314">
        <f>+Z260+AA260+AB260</f>
        <v>60000000</v>
      </c>
      <c r="Z260" s="148">
        <f>+V260</f>
        <v>60000000</v>
      </c>
      <c r="AA260" s="149">
        <v>0</v>
      </c>
      <c r="AB260" s="150">
        <f>+AC260+AD260+AE260+AF260+AG260+AH260+AI260+AJ260</f>
        <v>0</v>
      </c>
      <c r="AC260" s="149">
        <v>0</v>
      </c>
      <c r="AD260" s="149">
        <v>0</v>
      </c>
      <c r="AE260" s="149">
        <v>0</v>
      </c>
      <c r="AF260" s="149">
        <v>0</v>
      </c>
      <c r="AG260" s="149">
        <v>0</v>
      </c>
      <c r="AH260" s="149">
        <v>0</v>
      </c>
      <c r="AI260" s="149">
        <v>0</v>
      </c>
      <c r="AJ260" s="149">
        <v>0</v>
      </c>
      <c r="AK260" s="142" t="s">
        <v>104</v>
      </c>
      <c r="AL260" s="103" t="s">
        <v>2870</v>
      </c>
      <c r="AM260" s="134" t="s">
        <v>2871</v>
      </c>
      <c r="AN260" s="140" t="s">
        <v>2872</v>
      </c>
      <c r="AO260" s="142" t="s">
        <v>108</v>
      </c>
      <c r="AP260" s="134" t="s">
        <v>108</v>
      </c>
      <c r="AQ260" s="257" t="s">
        <v>108</v>
      </c>
      <c r="AR260" s="142" t="s">
        <v>108</v>
      </c>
      <c r="AS260" s="134" t="s">
        <v>578</v>
      </c>
      <c r="AT260" s="142" t="s">
        <v>578</v>
      </c>
      <c r="AU260" s="142" t="s">
        <v>392</v>
      </c>
      <c r="AV260" s="134"/>
      <c r="AW260" s="134" t="s">
        <v>110</v>
      </c>
      <c r="AX260" s="134" t="s">
        <v>578</v>
      </c>
      <c r="AY260" s="134" t="s">
        <v>108</v>
      </c>
      <c r="AZ260" s="156"/>
      <c r="BA260" s="134"/>
      <c r="BB260" s="169"/>
      <c r="BC260" s="156"/>
      <c r="BD260" s="143"/>
      <c r="BE260" s="143"/>
      <c r="BF260" s="143"/>
      <c r="BG260" s="156"/>
      <c r="BH260" s="153">
        <f>T260+BB260</f>
        <v>60000000</v>
      </c>
      <c r="BI260" s="158" t="s">
        <v>113</v>
      </c>
      <c r="BJ260" s="134"/>
      <c r="BK260" s="141" t="s">
        <v>114</v>
      </c>
      <c r="BL260" s="156"/>
      <c r="BM260" s="158"/>
      <c r="BN260" s="170" t="s">
        <v>964</v>
      </c>
      <c r="BO260" s="141">
        <v>49</v>
      </c>
      <c r="BP260" s="141" t="s">
        <v>108</v>
      </c>
      <c r="BQ260" s="141" t="s">
        <v>108</v>
      </c>
      <c r="BR260" s="141" t="s">
        <v>108</v>
      </c>
      <c r="BS260" s="141" t="s">
        <v>108</v>
      </c>
      <c r="BT260" s="141" t="s">
        <v>108</v>
      </c>
      <c r="BU260" s="166" t="s">
        <v>2873</v>
      </c>
      <c r="BV260" s="141">
        <v>3157260490</v>
      </c>
      <c r="BW260" s="114" t="s">
        <v>2874</v>
      </c>
      <c r="BX260" s="158" t="s">
        <v>839</v>
      </c>
      <c r="BY260" s="141" t="s">
        <v>119</v>
      </c>
      <c r="BZ260" s="259" t="s">
        <v>2875</v>
      </c>
      <c r="CA260" s="157" t="s">
        <v>109</v>
      </c>
      <c r="CB260" s="157" t="s">
        <v>109</v>
      </c>
      <c r="CC260" s="157" t="s">
        <v>109</v>
      </c>
      <c r="CD260" s="157" t="s">
        <v>109</v>
      </c>
      <c r="CE260" s="157" t="s">
        <v>109</v>
      </c>
      <c r="CF260" s="157" t="s">
        <v>109</v>
      </c>
      <c r="CG260" s="157" t="s">
        <v>109</v>
      </c>
      <c r="CH260" s="157" t="s">
        <v>109</v>
      </c>
      <c r="CI260" s="157"/>
      <c r="CJ260" s="157"/>
      <c r="CK260" s="157"/>
      <c r="CL260" s="157"/>
      <c r="CM260" s="157" t="s">
        <v>109</v>
      </c>
      <c r="CN260" s="157"/>
      <c r="CO260" s="50"/>
      <c r="CP260" s="50"/>
      <c r="CQ260" s="50"/>
      <c r="CR260" s="50"/>
      <c r="CS260" s="50"/>
      <c r="CT260" s="50"/>
      <c r="CU260" s="50"/>
      <c r="CV260" s="50"/>
      <c r="CW260" s="50"/>
      <c r="CX260" s="50"/>
      <c r="CY260" s="50"/>
      <c r="CZ260" s="50"/>
      <c r="DA260" s="50"/>
      <c r="DB260" s="50"/>
      <c r="DC260" s="50"/>
      <c r="DD260" s="50"/>
      <c r="DE260" s="50"/>
      <c r="DF260" s="50"/>
      <c r="DG260" s="50"/>
      <c r="DH260" s="50"/>
      <c r="DI260" s="50"/>
      <c r="DJ260" s="50"/>
      <c r="DK260" s="50"/>
      <c r="DL260" s="50"/>
      <c r="DM260" s="50"/>
      <c r="DN260" s="50"/>
      <c r="DO260" s="50"/>
      <c r="DP260" s="50"/>
      <c r="DQ260" s="50"/>
      <c r="DR260" s="50"/>
      <c r="DS260" s="50"/>
      <c r="DT260" s="50"/>
      <c r="DU260" s="50"/>
      <c r="DV260" s="50"/>
      <c r="DW260" s="50"/>
      <c r="DX260" s="50"/>
      <c r="DY260" s="50"/>
      <c r="DZ260" s="50"/>
      <c r="EA260" s="50"/>
      <c r="EB260" s="50"/>
      <c r="EC260" s="50"/>
      <c r="ED260" s="50"/>
      <c r="EE260" s="50"/>
      <c r="EF260" s="50"/>
      <c r="EG260" s="50"/>
      <c r="EH260" s="50"/>
      <c r="EI260" s="50"/>
      <c r="EJ260" s="50"/>
      <c r="EK260" s="50"/>
      <c r="EL260" s="50"/>
      <c r="EM260" s="50"/>
      <c r="EN260" s="50"/>
      <c r="EO260" s="50"/>
      <c r="EP260" s="50"/>
      <c r="EQ260" s="50"/>
      <c r="ER260" s="50"/>
      <c r="ES260" s="50"/>
      <c r="ET260" s="50"/>
      <c r="EU260" s="50"/>
      <c r="EV260" s="50"/>
      <c r="EW260" s="50"/>
      <c r="EX260" s="50"/>
      <c r="EY260" s="50"/>
      <c r="EZ260" s="50"/>
      <c r="FA260" s="50"/>
      <c r="FB260" s="50"/>
      <c r="FC260" s="50"/>
      <c r="FD260" s="50"/>
      <c r="FE260" s="50"/>
      <c r="FF260" s="50"/>
      <c r="FG260" s="50"/>
      <c r="FH260" s="50"/>
      <c r="FI260" s="50"/>
      <c r="FJ260" s="50"/>
      <c r="FK260" s="50"/>
      <c r="FL260" s="50"/>
      <c r="FM260" s="50"/>
      <c r="FN260" s="50"/>
      <c r="FO260" s="50"/>
      <c r="FP260" s="50"/>
      <c r="FQ260" s="50"/>
      <c r="FR260" s="50"/>
      <c r="FS260" s="50"/>
      <c r="FT260" s="50"/>
      <c r="FU260" s="50"/>
      <c r="FV260" s="50"/>
      <c r="FW260" s="50"/>
      <c r="FX260" s="50"/>
      <c r="FY260" s="50"/>
      <c r="FZ260" s="50"/>
      <c r="GA260" s="50"/>
      <c r="GB260" s="50"/>
      <c r="GC260" s="50"/>
      <c r="GD260" s="50"/>
      <c r="GE260" s="50"/>
      <c r="GF260" s="50"/>
      <c r="GG260" s="50"/>
      <c r="GH260" s="50"/>
      <c r="GI260" s="50"/>
      <c r="GJ260" s="50"/>
      <c r="GK260" s="50"/>
      <c r="GL260" s="50"/>
      <c r="GM260" s="50"/>
      <c r="GN260" s="50"/>
      <c r="GO260" s="50"/>
      <c r="GP260" s="50"/>
      <c r="GQ260" s="50"/>
      <c r="GR260" s="50"/>
      <c r="GS260" s="50"/>
      <c r="GT260" s="50"/>
      <c r="GU260" s="50"/>
      <c r="GV260" s="297"/>
      <c r="GW260" s="297"/>
      <c r="GX260" s="297"/>
      <c r="GY260" s="297"/>
      <c r="GZ260" s="297"/>
      <c r="HA260" s="297"/>
      <c r="HB260" s="297"/>
      <c r="HC260" s="297"/>
      <c r="HD260" s="297"/>
      <c r="HE260" s="297"/>
      <c r="HF260" s="297"/>
      <c r="HG260" s="297"/>
      <c r="HH260" s="297"/>
      <c r="HI260" s="297"/>
      <c r="HJ260" s="297"/>
      <c r="HK260" s="297"/>
      <c r="HL260" s="297"/>
      <c r="HM260" s="297"/>
      <c r="HN260" s="297"/>
      <c r="HO260" s="297"/>
      <c r="HP260" s="297"/>
      <c r="HQ260" s="297"/>
      <c r="HR260" s="297"/>
      <c r="HS260" s="297"/>
      <c r="HT260" s="297"/>
      <c r="HU260" s="297"/>
      <c r="HV260" s="297"/>
      <c r="HW260" s="297"/>
      <c r="HX260" s="297"/>
      <c r="HY260" s="297"/>
      <c r="HZ260" s="297"/>
      <c r="IA260" s="297"/>
      <c r="IB260" s="297"/>
      <c r="IC260" s="297"/>
      <c r="ID260" s="297"/>
      <c r="IE260" s="297"/>
      <c r="IF260" s="297"/>
      <c r="IG260" s="297"/>
      <c r="IH260" s="297"/>
      <c r="II260" s="297"/>
      <c r="IJ260" s="297"/>
      <c r="IK260" s="297"/>
      <c r="IL260" s="297"/>
      <c r="IM260" s="297"/>
      <c r="IN260" s="297"/>
      <c r="IO260" s="297"/>
      <c r="IP260" s="297"/>
      <c r="IQ260" s="297"/>
      <c r="IR260" s="297"/>
      <c r="IS260" s="297"/>
      <c r="IT260" s="297"/>
      <c r="IU260" s="297"/>
      <c r="IV260" s="297"/>
      <c r="IW260" s="297"/>
      <c r="IX260" s="297"/>
      <c r="IY260" s="297"/>
      <c r="IZ260" s="297"/>
      <c r="JA260" s="297"/>
      <c r="JB260" s="297"/>
      <c r="JC260" s="297"/>
      <c r="JD260" s="297"/>
      <c r="JE260" s="297"/>
      <c r="JF260" s="297"/>
      <c r="JG260" s="297"/>
      <c r="JH260" s="297"/>
      <c r="JI260" s="297"/>
      <c r="JJ260" s="297"/>
      <c r="JK260" s="297"/>
      <c r="JL260" s="297"/>
      <c r="JM260" s="297"/>
      <c r="JN260" s="297"/>
      <c r="JO260" s="297"/>
      <c r="JP260" s="297"/>
      <c r="JQ260" s="297"/>
      <c r="JR260" s="297"/>
      <c r="JS260" s="297"/>
      <c r="JT260" s="297"/>
      <c r="JU260" s="297"/>
      <c r="JV260" s="297"/>
      <c r="JW260" s="297"/>
      <c r="JX260" s="297"/>
      <c r="JY260" s="297"/>
      <c r="JZ260" s="297"/>
      <c r="KA260" s="297"/>
      <c r="KB260" s="297"/>
      <c r="KC260" s="297"/>
      <c r="KD260" s="297"/>
      <c r="KE260" s="297"/>
      <c r="KF260" s="297"/>
      <c r="KG260" s="297"/>
      <c r="KH260" s="297"/>
      <c r="KI260" s="297"/>
      <c r="KJ260" s="297"/>
      <c r="KK260" s="297"/>
      <c r="KL260" s="297"/>
      <c r="KM260" s="297"/>
      <c r="KN260" s="297"/>
      <c r="KO260" s="297"/>
      <c r="KP260" s="297"/>
      <c r="KQ260" s="297"/>
      <c r="KR260" s="297"/>
      <c r="KS260" s="297"/>
      <c r="KT260" s="297"/>
      <c r="KU260" s="297"/>
      <c r="KV260" s="297"/>
      <c r="KW260" s="297"/>
      <c r="KX260" s="297"/>
      <c r="KY260" s="297"/>
      <c r="KZ260" s="297"/>
      <c r="LA260" s="297"/>
      <c r="LB260" s="297"/>
      <c r="LC260" s="297"/>
      <c r="LD260" s="297"/>
      <c r="LE260" s="297"/>
      <c r="LF260" s="297"/>
      <c r="LG260" s="297"/>
      <c r="LH260" s="297"/>
      <c r="LI260" s="297"/>
      <c r="LJ260" s="297"/>
      <c r="LK260" s="297"/>
      <c r="LL260" s="297"/>
      <c r="LM260" s="297"/>
      <c r="LN260" s="297"/>
      <c r="LO260" s="297"/>
      <c r="LP260" s="297"/>
      <c r="LQ260" s="297"/>
      <c r="LR260" s="297"/>
      <c r="LS260" s="297"/>
      <c r="LT260" s="297"/>
      <c r="LU260" s="297"/>
      <c r="LV260" s="297"/>
      <c r="LW260" s="297"/>
      <c r="LX260" s="297"/>
      <c r="LY260" s="297"/>
      <c r="LZ260" s="297"/>
      <c r="MA260" s="297"/>
      <c r="MB260" s="297"/>
      <c r="MC260" s="297"/>
      <c r="MD260" s="297"/>
      <c r="ME260" s="297"/>
      <c r="MF260" s="297"/>
      <c r="MG260" s="297"/>
      <c r="MH260" s="297"/>
      <c r="MI260" s="297"/>
      <c r="MJ260" s="297"/>
      <c r="MK260" s="297"/>
      <c r="ML260" s="297"/>
      <c r="MM260" s="297"/>
      <c r="MN260" s="297"/>
      <c r="MO260" s="297"/>
      <c r="MP260" s="297"/>
      <c r="MQ260" s="297"/>
      <c r="MR260" s="297"/>
      <c r="MS260" s="297"/>
      <c r="MT260" s="297"/>
      <c r="MU260" s="297"/>
      <c r="MV260" s="297"/>
      <c r="MW260" s="297"/>
      <c r="MX260" s="297"/>
      <c r="MY260" s="297"/>
      <c r="MZ260" s="297"/>
      <c r="NA260" s="297"/>
      <c r="NB260" s="297"/>
      <c r="NC260" s="297"/>
      <c r="ND260" s="297"/>
      <c r="NE260" s="297"/>
      <c r="NF260" s="297"/>
      <c r="NG260" s="297"/>
      <c r="NH260" s="297"/>
      <c r="NI260" s="297"/>
      <c r="NJ260" s="297"/>
      <c r="NK260" s="297"/>
      <c r="NL260" s="297"/>
      <c r="NM260" s="297"/>
      <c r="NN260" s="297"/>
      <c r="NO260" s="297"/>
      <c r="NP260" s="297"/>
      <c r="NQ260" s="297"/>
      <c r="NR260" s="297"/>
      <c r="NS260" s="297"/>
      <c r="NT260" s="297"/>
      <c r="NU260" s="297"/>
      <c r="NV260" s="297"/>
      <c r="NW260" s="297"/>
      <c r="NX260" s="297"/>
      <c r="NY260" s="297"/>
      <c r="NZ260" s="297"/>
      <c r="OA260" s="297"/>
      <c r="OB260" s="297"/>
      <c r="OC260" s="297"/>
      <c r="OD260" s="297"/>
      <c r="OE260" s="297"/>
      <c r="OF260" s="297"/>
      <c r="OG260" s="297"/>
      <c r="OH260" s="297"/>
      <c r="OI260" s="297"/>
      <c r="OJ260" s="297"/>
      <c r="OK260" s="297"/>
      <c r="OL260" s="297"/>
      <c r="OM260" s="297"/>
      <c r="ON260" s="297"/>
      <c r="OO260" s="297"/>
      <c r="OP260" s="297"/>
      <c r="OQ260" s="297"/>
      <c r="OR260" s="297"/>
      <c r="OS260" s="297"/>
      <c r="OT260" s="297"/>
      <c r="OU260" s="297"/>
      <c r="OV260" s="297"/>
      <c r="OW260" s="297"/>
      <c r="OX260" s="297"/>
      <c r="OY260" s="297"/>
      <c r="OZ260" s="297"/>
      <c r="PA260" s="297"/>
      <c r="PB260" s="297"/>
      <c r="PC260" s="297"/>
      <c r="PD260" s="297"/>
      <c r="PE260" s="297"/>
      <c r="PF260" s="297"/>
      <c r="PG260" s="297"/>
      <c r="PH260" s="297"/>
      <c r="PI260" s="297"/>
      <c r="PJ260" s="297"/>
      <c r="PK260" s="297"/>
      <c r="PL260" s="297"/>
      <c r="PM260" s="297"/>
      <c r="PN260" s="297"/>
      <c r="PO260" s="297"/>
      <c r="PP260" s="297"/>
      <c r="PQ260" s="297"/>
      <c r="PR260" s="297"/>
      <c r="PS260" s="297"/>
      <c r="PT260" s="297"/>
      <c r="PU260" s="297"/>
      <c r="PV260" s="297"/>
      <c r="PW260" s="297"/>
      <c r="PX260" s="297"/>
      <c r="PY260" s="297"/>
      <c r="PZ260" s="297"/>
      <c r="QA260" s="297"/>
      <c r="QB260" s="297"/>
      <c r="QC260" s="297"/>
      <c r="QD260" s="297"/>
      <c r="QE260" s="297"/>
      <c r="QF260" s="297"/>
      <c r="QG260" s="297"/>
      <c r="QH260" s="297"/>
      <c r="QI260" s="297"/>
      <c r="QJ260" s="297"/>
      <c r="QK260" s="297"/>
      <c r="QL260" s="297"/>
      <c r="QM260" s="297"/>
      <c r="QN260" s="297"/>
      <c r="QO260" s="297"/>
      <c r="QP260" s="297"/>
      <c r="QQ260" s="297"/>
      <c r="QR260" s="297"/>
      <c r="QS260" s="297"/>
      <c r="QT260" s="297"/>
      <c r="QU260" s="297"/>
      <c r="QV260" s="297"/>
      <c r="QW260" s="297"/>
      <c r="QX260" s="297"/>
      <c r="QY260" s="297"/>
      <c r="QZ260" s="297"/>
      <c r="RA260" s="297"/>
      <c r="RB260" s="297"/>
      <c r="RC260" s="297"/>
      <c r="RD260" s="297"/>
      <c r="RE260" s="297"/>
      <c r="RF260" s="297"/>
      <c r="RG260" s="297"/>
      <c r="RH260" s="297"/>
      <c r="RI260" s="297"/>
      <c r="RJ260" s="297"/>
      <c r="RK260" s="297"/>
      <c r="RL260" s="297"/>
      <c r="RM260" s="297"/>
      <c r="RN260" s="297"/>
      <c r="RO260" s="297"/>
      <c r="RP260" s="297"/>
      <c r="RQ260" s="297"/>
      <c r="RR260" s="297"/>
      <c r="RS260" s="297"/>
      <c r="RT260" s="297"/>
      <c r="RU260" s="297"/>
      <c r="RV260" s="297"/>
      <c r="RW260" s="297"/>
      <c r="RX260" s="297"/>
      <c r="RY260" s="297"/>
      <c r="RZ260" s="297"/>
      <c r="SA260" s="297"/>
      <c r="SB260" s="297"/>
      <c r="SC260" s="297"/>
      <c r="SD260" s="297"/>
      <c r="SE260" s="297"/>
      <c r="SF260" s="297"/>
      <c r="SG260" s="297"/>
      <c r="SH260" s="297"/>
      <c r="SI260" s="297"/>
      <c r="SJ260" s="297"/>
      <c r="SK260" s="297"/>
      <c r="SL260" s="297"/>
      <c r="SM260" s="297"/>
      <c r="SN260" s="297"/>
      <c r="SO260" s="297"/>
      <c r="SP260" s="297"/>
      <c r="SQ260" s="297"/>
      <c r="SR260" s="297"/>
      <c r="SS260" s="297"/>
      <c r="ST260" s="297"/>
      <c r="SU260" s="297"/>
      <c r="SV260" s="297"/>
      <c r="SW260" s="297"/>
      <c r="SX260" s="297"/>
      <c r="SY260" s="297"/>
      <c r="SZ260" s="297"/>
      <c r="TA260" s="297"/>
      <c r="TB260" s="297"/>
      <c r="TC260" s="297"/>
      <c r="TD260" s="297"/>
      <c r="TE260" s="297"/>
      <c r="TF260" s="297"/>
      <c r="TG260" s="297"/>
      <c r="TH260" s="297"/>
      <c r="TI260" s="297"/>
      <c r="TJ260" s="297"/>
      <c r="TK260" s="297"/>
      <c r="TL260" s="297"/>
      <c r="TM260" s="297"/>
      <c r="TN260" s="297"/>
      <c r="TO260" s="297"/>
      <c r="TP260" s="297"/>
      <c r="TQ260" s="297"/>
      <c r="TR260" s="297"/>
      <c r="TS260" s="297"/>
      <c r="TT260" s="297"/>
      <c r="TU260" s="297"/>
      <c r="TV260" s="297"/>
      <c r="TW260" s="297"/>
      <c r="TX260" s="297"/>
      <c r="TY260" s="297"/>
      <c r="TZ260" s="297"/>
      <c r="UA260" s="297"/>
      <c r="UB260" s="297"/>
      <c r="UC260" s="297"/>
      <c r="UD260" s="297"/>
      <c r="UE260" s="297"/>
      <c r="UF260" s="297"/>
      <c r="UG260" s="297"/>
      <c r="UH260" s="297"/>
      <c r="UI260" s="297"/>
      <c r="UJ260" s="297"/>
      <c r="UK260" s="297"/>
      <c r="UL260" s="297"/>
      <c r="UM260" s="297"/>
      <c r="UN260" s="297"/>
      <c r="UO260" s="297"/>
      <c r="UP260" s="297"/>
      <c r="UQ260" s="297"/>
      <c r="UR260" s="297"/>
      <c r="US260" s="297"/>
      <c r="UT260" s="297"/>
      <c r="UU260" s="297"/>
      <c r="UV260" s="297"/>
      <c r="UW260" s="297"/>
      <c r="UX260" s="297"/>
      <c r="UY260" s="297"/>
      <c r="UZ260" s="297"/>
      <c r="VA260" s="297"/>
      <c r="VB260" s="297"/>
      <c r="VC260" s="297"/>
      <c r="VD260" s="297"/>
      <c r="VE260" s="297"/>
      <c r="VF260" s="297"/>
      <c r="VG260" s="297"/>
      <c r="VH260" s="297"/>
      <c r="VI260" s="297"/>
      <c r="VJ260" s="297"/>
      <c r="VK260" s="297"/>
      <c r="VL260" s="297"/>
      <c r="VM260" s="297"/>
      <c r="VN260" s="297"/>
      <c r="VO260" s="297"/>
      <c r="VP260" s="297"/>
      <c r="VQ260" s="297"/>
      <c r="VR260" s="297"/>
      <c r="VS260" s="297"/>
      <c r="VT260" s="297"/>
      <c r="VU260" s="297"/>
      <c r="VV260" s="297"/>
      <c r="VW260" s="297"/>
      <c r="VX260" s="297"/>
      <c r="VY260" s="297"/>
      <c r="VZ260" s="297"/>
      <c r="WA260" s="297"/>
      <c r="WB260" s="297"/>
      <c r="WC260" s="297"/>
      <c r="WD260" s="297"/>
      <c r="WE260" s="297"/>
      <c r="WF260" s="297"/>
      <c r="WG260" s="297"/>
      <c r="WH260" s="297"/>
      <c r="WI260" s="297"/>
      <c r="WJ260" s="297"/>
      <c r="WK260" s="297"/>
      <c r="WL260" s="297"/>
      <c r="WM260" s="297"/>
      <c r="WN260" s="297"/>
      <c r="WO260" s="297"/>
      <c r="WP260" s="297"/>
      <c r="WQ260" s="297"/>
      <c r="WR260" s="297"/>
      <c r="WS260" s="297"/>
      <c r="WT260" s="297"/>
      <c r="WU260" s="297"/>
      <c r="WV260" s="297"/>
      <c r="WW260" s="297"/>
      <c r="WX260" s="297"/>
      <c r="WY260" s="297"/>
      <c r="WZ260" s="297"/>
      <c r="XA260" s="297"/>
      <c r="XB260" s="297"/>
      <c r="XC260" s="297"/>
      <c r="XD260" s="297"/>
      <c r="XE260" s="297"/>
      <c r="XF260" s="297"/>
      <c r="XG260" s="297"/>
      <c r="XH260" s="297"/>
      <c r="XI260" s="297"/>
      <c r="XJ260" s="297"/>
      <c r="XK260" s="297"/>
      <c r="XL260" s="297"/>
      <c r="XM260" s="297"/>
      <c r="XN260" s="297"/>
      <c r="XO260" s="297"/>
      <c r="XP260" s="297"/>
      <c r="XQ260" s="297"/>
      <c r="XR260" s="297"/>
      <c r="XS260" s="297"/>
      <c r="XT260" s="297"/>
      <c r="XU260" s="297"/>
      <c r="XV260" s="297"/>
      <c r="XW260" s="297"/>
      <c r="XX260" s="297"/>
      <c r="XY260" s="297"/>
      <c r="XZ260" s="297"/>
      <c r="YA260" s="297"/>
      <c r="YB260" s="297"/>
      <c r="YC260" s="297"/>
      <c r="YD260" s="297"/>
      <c r="YE260" s="297"/>
      <c r="YF260" s="297"/>
      <c r="YG260" s="297"/>
      <c r="YH260" s="297"/>
      <c r="YI260" s="297"/>
      <c r="YJ260" s="297"/>
      <c r="YK260" s="297"/>
      <c r="YL260" s="297"/>
      <c r="YM260" s="297"/>
      <c r="YN260" s="297"/>
      <c r="YO260" s="297"/>
      <c r="YP260" s="297"/>
      <c r="YQ260" s="297"/>
      <c r="YR260" s="297"/>
      <c r="YS260" s="297"/>
      <c r="YT260" s="297"/>
      <c r="YU260" s="297"/>
      <c r="YV260" s="297"/>
      <c r="YW260" s="297"/>
      <c r="YX260" s="297"/>
      <c r="YY260" s="297"/>
      <c r="YZ260" s="297"/>
      <c r="ZA260" s="297"/>
      <c r="ZB260" s="297"/>
      <c r="ZC260" s="297"/>
      <c r="ZD260" s="297"/>
      <c r="ZE260" s="297"/>
      <c r="ZF260" s="297"/>
      <c r="ZG260" s="297"/>
      <c r="ZH260" s="297"/>
      <c r="ZI260" s="297"/>
      <c r="ZJ260" s="297"/>
      <c r="ZK260" s="297"/>
      <c r="ZL260" s="297"/>
      <c r="ZM260" s="297"/>
      <c r="ZN260" s="297"/>
      <c r="ZO260" s="297"/>
      <c r="ZP260" s="297"/>
      <c r="ZQ260" s="297"/>
      <c r="ZR260" s="297"/>
      <c r="ZS260" s="297"/>
      <c r="ZT260" s="297"/>
      <c r="ZU260" s="297"/>
      <c r="ZV260" s="297"/>
      <c r="ZW260" s="297"/>
      <c r="ZX260" s="297"/>
      <c r="ZY260" s="297"/>
      <c r="ZZ260" s="297"/>
      <c r="AAA260" s="297"/>
      <c r="AAB260" s="297"/>
      <c r="AAC260" s="297"/>
      <c r="AAD260" s="297"/>
      <c r="AAE260" s="297"/>
      <c r="AAF260" s="297"/>
      <c r="AAG260" s="297"/>
      <c r="AAH260" s="297"/>
      <c r="AAI260" s="297"/>
      <c r="AAJ260" s="297"/>
      <c r="AAK260" s="297"/>
      <c r="AAL260" s="297"/>
      <c r="AAM260" s="297"/>
      <c r="AAN260" s="297"/>
      <c r="AAO260" s="297"/>
      <c r="AAP260" s="297"/>
      <c r="AAQ260" s="297"/>
      <c r="AAR260" s="297"/>
      <c r="AAS260" s="297"/>
      <c r="AAT260" s="297"/>
      <c r="AAU260" s="297"/>
      <c r="AAV260" s="297"/>
      <c r="AAW260" s="297"/>
      <c r="AAX260" s="297"/>
      <c r="AAY260" s="297"/>
      <c r="AAZ260" s="297"/>
      <c r="ABA260" s="297"/>
      <c r="ABB260" s="297"/>
      <c r="ABC260" s="297"/>
      <c r="ABD260" s="297"/>
      <c r="ABE260" s="297"/>
      <c r="ABF260" s="297"/>
      <c r="ABG260" s="297"/>
      <c r="ABH260" s="297"/>
      <c r="ABI260" s="297"/>
      <c r="ABJ260" s="297"/>
      <c r="ABK260" s="297"/>
      <c r="ABL260" s="297"/>
      <c r="ABM260" s="297"/>
      <c r="ABN260" s="297"/>
      <c r="ABO260" s="297"/>
      <c r="ABP260" s="297"/>
      <c r="ABQ260" s="297"/>
      <c r="ABR260" s="297"/>
      <c r="ABS260" s="297"/>
      <c r="ABT260" s="297"/>
      <c r="ABU260" s="297"/>
      <c r="ABV260" s="297"/>
      <c r="ABW260" s="297"/>
      <c r="ABX260" s="297"/>
      <c r="ABY260" s="297"/>
      <c r="ABZ260" s="297"/>
      <c r="ACA260" s="297"/>
      <c r="ACB260" s="297"/>
      <c r="ACC260" s="297"/>
      <c r="ACD260" s="297"/>
      <c r="ACE260" s="297"/>
      <c r="ACF260" s="297"/>
      <c r="ACG260" s="297"/>
      <c r="ACH260" s="297"/>
      <c r="ACI260" s="297"/>
      <c r="ACJ260" s="297"/>
      <c r="ACK260" s="297"/>
      <c r="ACL260" s="297"/>
      <c r="ACM260" s="297"/>
      <c r="ACN260" s="297"/>
      <c r="ACO260" s="297"/>
      <c r="ACP260" s="297"/>
      <c r="ACQ260" s="297"/>
      <c r="ACR260" s="297"/>
      <c r="ACS260" s="297"/>
      <c r="ACT260" s="297"/>
      <c r="ACU260" s="297"/>
      <c r="ACV260" s="297"/>
      <c r="ACW260" s="297"/>
      <c r="ACX260" s="297"/>
      <c r="ACY260" s="297"/>
      <c r="ACZ260" s="297"/>
      <c r="ADA260" s="297"/>
      <c r="ADB260" s="297"/>
      <c r="ADC260" s="297"/>
      <c r="ADD260" s="297"/>
      <c r="ADE260" s="297"/>
      <c r="ADF260" s="297"/>
      <c r="ADG260" s="297"/>
      <c r="ADH260" s="297"/>
      <c r="ADI260" s="297"/>
      <c r="ADJ260" s="297"/>
      <c r="ADK260" s="297"/>
      <c r="ADL260" s="297"/>
      <c r="ADM260" s="297"/>
      <c r="ADN260" s="297"/>
      <c r="ADO260" s="297"/>
      <c r="ADP260" s="297"/>
      <c r="ADQ260" s="297"/>
      <c r="ADR260" s="297"/>
      <c r="ADS260" s="297"/>
      <c r="ADT260" s="297"/>
      <c r="ADU260" s="297"/>
      <c r="ADV260" s="297"/>
      <c r="ADW260" s="297"/>
      <c r="ADX260" s="297"/>
      <c r="ADY260" s="297"/>
      <c r="ADZ260" s="297"/>
      <c r="AEA260" s="297"/>
      <c r="AEB260" s="297"/>
      <c r="AEC260" s="297"/>
      <c r="AED260" s="297"/>
      <c r="AEE260" s="297"/>
      <c r="AEF260" s="297"/>
      <c r="AEG260" s="297"/>
      <c r="AEH260" s="297"/>
      <c r="AEI260" s="297"/>
      <c r="AEJ260" s="297"/>
      <c r="AEK260" s="297"/>
      <c r="AEL260" s="297"/>
      <c r="AEM260" s="297"/>
      <c r="AEN260" s="297"/>
      <c r="AEO260" s="297"/>
      <c r="AEP260" s="297"/>
      <c r="AEQ260" s="297"/>
      <c r="AER260" s="297"/>
      <c r="AES260" s="297"/>
      <c r="AET260" s="297"/>
      <c r="AEU260" s="297"/>
      <c r="AEV260" s="297"/>
      <c r="AEW260" s="297"/>
      <c r="AEX260" s="297"/>
      <c r="AEY260" s="297"/>
      <c r="AEZ260" s="297"/>
      <c r="AFA260" s="297"/>
      <c r="AFB260" s="297"/>
      <c r="AFC260" s="297"/>
      <c r="AFD260" s="297"/>
      <c r="AFE260" s="297"/>
      <c r="AFF260" s="297"/>
      <c r="AFG260" s="297"/>
      <c r="AFH260" s="297"/>
      <c r="AFI260" s="297"/>
      <c r="AFJ260" s="297"/>
      <c r="AFK260" s="297"/>
      <c r="AFL260" s="297"/>
      <c r="AFM260" s="297"/>
      <c r="AFN260" s="297"/>
      <c r="AFO260" s="297"/>
      <c r="AFP260" s="297"/>
      <c r="AFQ260" s="297"/>
      <c r="AFR260" s="297"/>
      <c r="AFS260" s="297"/>
      <c r="AFT260" s="297"/>
      <c r="AFU260" s="297"/>
      <c r="AFV260" s="297"/>
      <c r="AFW260" s="297"/>
      <c r="AFX260" s="297"/>
      <c r="AFY260" s="297"/>
      <c r="AFZ260" s="297"/>
      <c r="AGA260" s="297"/>
      <c r="AGB260" s="297"/>
      <c r="AGC260" s="297"/>
      <c r="AGD260" s="297"/>
      <c r="AGE260" s="297"/>
      <c r="AGF260" s="297"/>
      <c r="AGG260" s="297"/>
      <c r="AGH260" s="297"/>
      <c r="AGI260" s="297"/>
      <c r="AGJ260" s="297"/>
      <c r="AGK260" s="297"/>
      <c r="AGL260" s="297"/>
      <c r="AGM260" s="297"/>
      <c r="AGN260" s="297"/>
      <c r="AGO260" s="297"/>
      <c r="AGP260" s="297"/>
      <c r="AGQ260" s="297"/>
      <c r="AGR260" s="297"/>
      <c r="AGS260" s="297"/>
      <c r="AGT260" s="297"/>
      <c r="AGU260" s="297"/>
      <c r="AGV260" s="297"/>
      <c r="AGW260" s="297"/>
      <c r="AGX260" s="297"/>
      <c r="AGY260" s="297"/>
      <c r="AGZ260" s="297"/>
      <c r="AHA260" s="297"/>
      <c r="AHB260" s="297"/>
      <c r="AHC260" s="297"/>
      <c r="AHD260" s="297"/>
      <c r="AHE260" s="297"/>
      <c r="AHF260" s="297"/>
      <c r="AHG260" s="297"/>
      <c r="AHH260" s="297"/>
      <c r="AHI260" s="297"/>
      <c r="AHJ260" s="297"/>
      <c r="AHK260" s="297"/>
      <c r="AHL260" s="297"/>
      <c r="AHM260" s="297"/>
      <c r="AHN260" s="297"/>
      <c r="AHO260" s="297"/>
      <c r="AHP260" s="297"/>
      <c r="AHQ260" s="297"/>
      <c r="AHR260" s="297"/>
      <c r="AHS260" s="297"/>
      <c r="AHT260" s="297"/>
      <c r="AHU260" s="297"/>
      <c r="AHV260" s="297"/>
      <c r="AHW260" s="297"/>
      <c r="AHX260" s="297"/>
      <c r="AHY260" s="297"/>
      <c r="AHZ260" s="297"/>
      <c r="AIA260" s="297"/>
      <c r="AIB260" s="297"/>
      <c r="AIC260" s="297"/>
      <c r="AID260" s="297"/>
      <c r="AIE260" s="297"/>
      <c r="AIF260" s="297"/>
      <c r="AIG260" s="297"/>
      <c r="AIH260" s="297"/>
      <c r="AII260" s="297"/>
      <c r="AIJ260" s="297"/>
      <c r="AIK260" s="297"/>
      <c r="AIL260" s="297"/>
      <c r="AIM260" s="297"/>
      <c r="AIN260" s="297"/>
      <c r="AIO260" s="297"/>
      <c r="AIP260" s="297"/>
      <c r="AIQ260" s="297"/>
      <c r="AIR260" s="297"/>
      <c r="AIS260" s="297"/>
      <c r="AIT260" s="297"/>
      <c r="AIU260" s="297"/>
      <c r="AIV260" s="297"/>
      <c r="AIW260" s="297"/>
      <c r="AIX260" s="297"/>
      <c r="AIY260" s="297"/>
      <c r="AIZ260" s="297"/>
      <c r="AJA260" s="297"/>
      <c r="AJB260" s="297"/>
      <c r="AJC260" s="297"/>
      <c r="AJD260" s="297"/>
      <c r="AJE260" s="297"/>
      <c r="AJF260" s="297"/>
      <c r="AJG260" s="297"/>
      <c r="AJH260" s="297"/>
      <c r="AJI260" s="297"/>
      <c r="AJJ260" s="297"/>
      <c r="AJK260" s="297"/>
      <c r="AJL260" s="297"/>
      <c r="AJM260" s="297"/>
      <c r="AJN260" s="297"/>
      <c r="AJO260" s="297"/>
      <c r="AJP260" s="297"/>
      <c r="AJQ260" s="297"/>
      <c r="AJR260" s="297"/>
      <c r="AJS260" s="297"/>
      <c r="AJT260" s="297"/>
      <c r="AJU260" s="297"/>
      <c r="AJV260" s="297"/>
      <c r="AJW260" s="297"/>
      <c r="AJX260" s="297"/>
      <c r="AJY260" s="297"/>
      <c r="AJZ260" s="297"/>
      <c r="AKA260" s="297"/>
      <c r="AKB260" s="297"/>
      <c r="AKC260" s="297"/>
      <c r="AKD260" s="297"/>
      <c r="AKE260" s="297"/>
      <c r="AKF260" s="297"/>
      <c r="AKG260" s="297"/>
      <c r="AKH260" s="297"/>
      <c r="AKI260" s="297"/>
      <c r="AKJ260" s="297"/>
      <c r="AKK260" s="297"/>
      <c r="AKL260" s="297"/>
      <c r="AKM260" s="297"/>
      <c r="AKN260" s="297"/>
      <c r="AKO260" s="297"/>
      <c r="AKP260" s="297"/>
      <c r="AKQ260" s="297"/>
      <c r="AKR260" s="297"/>
      <c r="AKS260" s="297"/>
      <c r="AKT260" s="297"/>
      <c r="AKU260" s="297"/>
      <c r="AKV260" s="297"/>
      <c r="AKW260" s="297"/>
      <c r="AKX260" s="297"/>
      <c r="AKY260" s="297"/>
      <c r="AKZ260" s="297"/>
      <c r="ALA260" s="297"/>
      <c r="ALB260" s="297"/>
      <c r="ALC260" s="297"/>
      <c r="ALD260" s="297"/>
      <c r="ALE260" s="297"/>
      <c r="ALF260" s="297"/>
      <c r="ALG260" s="297"/>
      <c r="ALH260" s="297"/>
      <c r="ALI260" s="297"/>
      <c r="ALJ260" s="297"/>
      <c r="ALK260" s="297"/>
      <c r="ALL260" s="297"/>
      <c r="ALM260" s="297"/>
      <c r="ALN260" s="297"/>
      <c r="ALO260" s="297"/>
      <c r="ALP260" s="297"/>
      <c r="ALQ260" s="297"/>
      <c r="ALR260" s="297"/>
      <c r="ALS260" s="297"/>
      <c r="ALT260" s="297"/>
      <c r="ALU260" s="297"/>
      <c r="ALV260" s="297"/>
      <c r="ALW260" s="297"/>
      <c r="ALX260" s="297"/>
      <c r="ALY260" s="297"/>
      <c r="ALZ260" s="297"/>
      <c r="AMA260" s="297"/>
      <c r="AMB260" s="297"/>
      <c r="AMC260" s="297"/>
      <c r="AMD260" s="297"/>
      <c r="AME260" s="297"/>
      <c r="AMF260" s="297"/>
      <c r="AMG260" s="297"/>
      <c r="AMH260" s="297"/>
      <c r="AMI260" s="297"/>
      <c r="AMJ260" s="297"/>
      <c r="AMK260" s="297"/>
      <c r="AML260" s="297"/>
      <c r="AMM260" s="297"/>
      <c r="AMN260" s="297"/>
      <c r="AMO260" s="297"/>
      <c r="AMP260" s="297"/>
      <c r="AMQ260" s="297"/>
      <c r="AMR260" s="297"/>
      <c r="AMS260" s="297"/>
      <c r="AMT260" s="297"/>
      <c r="AMU260" s="297"/>
      <c r="AMV260" s="297"/>
      <c r="AMW260" s="297"/>
      <c r="AMX260" s="297"/>
      <c r="AMY260" s="297"/>
      <c r="AMZ260" s="297"/>
      <c r="ANA260" s="297"/>
      <c r="ANB260" s="297"/>
      <c r="ANC260" s="297"/>
      <c r="AND260" s="297"/>
      <c r="ANE260" s="297"/>
      <c r="ANF260" s="297"/>
      <c r="ANG260" s="297"/>
      <c r="ANH260" s="297"/>
      <c r="ANI260" s="297"/>
      <c r="ANJ260" s="297"/>
      <c r="ANK260" s="297"/>
      <c r="ANL260" s="297"/>
      <c r="ANM260" s="297"/>
      <c r="ANN260" s="297"/>
      <c r="ANO260" s="297"/>
      <c r="ANP260" s="297"/>
      <c r="ANQ260" s="297"/>
      <c r="ANR260" s="297"/>
      <c r="ANS260" s="297"/>
      <c r="ANT260" s="297"/>
      <c r="ANU260" s="297"/>
      <c r="ANV260" s="297"/>
      <c r="ANW260" s="297"/>
      <c r="ANX260" s="297"/>
      <c r="ANY260" s="297"/>
      <c r="ANZ260" s="297"/>
      <c r="AOA260" s="297"/>
      <c r="AOB260" s="297"/>
      <c r="AOC260" s="297"/>
      <c r="AOD260" s="297"/>
      <c r="AOE260" s="297"/>
      <c r="AOF260" s="297"/>
      <c r="AOG260" s="297"/>
      <c r="AOH260" s="297"/>
      <c r="AOI260" s="297"/>
      <c r="AOJ260" s="297"/>
      <c r="AOK260" s="297"/>
      <c r="AOL260" s="297"/>
      <c r="AOM260" s="297"/>
      <c r="AON260" s="297"/>
      <c r="AOO260" s="297"/>
      <c r="AOP260" s="297"/>
      <c r="AOQ260" s="297"/>
      <c r="AOR260" s="297"/>
      <c r="AOS260" s="297"/>
      <c r="AOT260" s="297"/>
      <c r="AOU260" s="297"/>
      <c r="AOV260" s="297"/>
      <c r="AOW260" s="297"/>
      <c r="AOX260" s="297"/>
      <c r="AOY260" s="297"/>
      <c r="AOZ260" s="297"/>
      <c r="APA260" s="297"/>
      <c r="APB260" s="297"/>
      <c r="APC260" s="297"/>
      <c r="APD260" s="297"/>
      <c r="APE260" s="297"/>
      <c r="APF260" s="297"/>
      <c r="APG260" s="297"/>
      <c r="APH260" s="297"/>
      <c r="API260" s="297"/>
      <c r="APJ260" s="297"/>
      <c r="APK260" s="297"/>
      <c r="APL260" s="297"/>
      <c r="APM260" s="297"/>
      <c r="APN260" s="297"/>
      <c r="APO260" s="297"/>
      <c r="APP260" s="297"/>
      <c r="APQ260" s="297"/>
      <c r="APR260" s="297"/>
      <c r="APS260" s="297"/>
      <c r="APT260" s="297"/>
      <c r="APU260" s="297"/>
      <c r="APV260" s="297"/>
      <c r="APW260" s="297"/>
      <c r="APX260" s="297"/>
      <c r="APY260" s="297"/>
      <c r="APZ260" s="297"/>
      <c r="AQA260" s="297"/>
      <c r="AQB260" s="297"/>
      <c r="AQC260" s="297"/>
      <c r="AQD260" s="297"/>
      <c r="AQE260" s="297"/>
      <c r="AQF260" s="297"/>
      <c r="AQG260" s="297"/>
      <c r="AQH260" s="297"/>
      <c r="AQI260" s="297"/>
      <c r="AQJ260" s="297"/>
      <c r="AQK260" s="297"/>
      <c r="AQL260" s="297"/>
      <c r="AQM260" s="297"/>
      <c r="AQN260" s="297"/>
      <c r="AQO260" s="297"/>
      <c r="AQP260" s="297"/>
      <c r="AQQ260" s="297"/>
      <c r="AQR260" s="297"/>
      <c r="AQS260" s="297"/>
      <c r="AQT260" s="297"/>
      <c r="AQU260" s="297"/>
      <c r="AQV260" s="297"/>
      <c r="AQW260" s="297"/>
      <c r="AQX260" s="297"/>
      <c r="AQY260" s="297"/>
      <c r="AQZ260" s="297"/>
      <c r="ARA260" s="297"/>
      <c r="ARB260" s="297"/>
      <c r="ARC260" s="297"/>
      <c r="ARD260" s="297"/>
      <c r="ARE260" s="297"/>
      <c r="ARF260" s="297"/>
      <c r="ARG260" s="297"/>
      <c r="ARH260" s="297"/>
      <c r="ARI260" s="297"/>
      <c r="ARJ260" s="297"/>
      <c r="ARK260" s="297"/>
      <c r="ARL260" s="297"/>
      <c r="ARM260" s="297"/>
      <c r="ARN260" s="297"/>
      <c r="ARO260" s="297"/>
      <c r="ARP260" s="297"/>
      <c r="ARQ260" s="297"/>
      <c r="ARR260" s="297"/>
      <c r="ARS260" s="297"/>
      <c r="ART260" s="297"/>
      <c r="ARU260" s="297"/>
      <c r="ARV260" s="297"/>
      <c r="ARW260" s="297"/>
      <c r="ARX260" s="297"/>
      <c r="ARY260" s="297"/>
      <c r="ARZ260" s="297"/>
      <c r="ASA260" s="297"/>
      <c r="ASB260" s="297"/>
      <c r="ASC260" s="297"/>
      <c r="ASD260" s="297"/>
      <c r="ASE260" s="297"/>
      <c r="ASF260" s="297"/>
      <c r="ASG260" s="297"/>
      <c r="ASH260" s="297"/>
      <c r="ASI260" s="297"/>
      <c r="ASJ260" s="297"/>
      <c r="ASK260" s="297"/>
      <c r="ASL260" s="297"/>
      <c r="ASM260" s="297"/>
      <c r="ASN260" s="297"/>
      <c r="ASO260" s="297"/>
      <c r="ASP260" s="297"/>
      <c r="ASQ260" s="297"/>
      <c r="ASR260" s="297"/>
      <c r="ASS260" s="297"/>
      <c r="AST260" s="297"/>
      <c r="ASU260" s="297"/>
      <c r="ASV260" s="297"/>
      <c r="ASW260" s="297"/>
      <c r="ASX260" s="297"/>
      <c r="ASY260" s="297"/>
      <c r="ASZ260" s="297"/>
      <c r="ATA260" s="297"/>
      <c r="ATB260" s="297"/>
      <c r="ATC260" s="297"/>
      <c r="ATD260" s="297"/>
      <c r="ATE260" s="297"/>
      <c r="ATF260" s="297"/>
      <c r="ATG260" s="297"/>
      <c r="ATH260" s="297"/>
      <c r="ATI260" s="297"/>
      <c r="ATJ260" s="297"/>
      <c r="ATK260" s="297"/>
      <c r="ATL260" s="297"/>
      <c r="ATM260" s="297"/>
      <c r="ATN260" s="297"/>
      <c r="ATO260" s="297"/>
      <c r="ATP260" s="297"/>
      <c r="ATQ260" s="297"/>
      <c r="ATR260" s="297"/>
      <c r="ATS260" s="297"/>
      <c r="ATT260" s="297"/>
      <c r="ATU260" s="297"/>
      <c r="ATV260" s="297"/>
      <c r="ATW260" s="297"/>
      <c r="ATX260" s="297"/>
      <c r="ATY260" s="297"/>
      <c r="ATZ260" s="297"/>
      <c r="AUA260" s="297"/>
      <c r="AUB260" s="297"/>
      <c r="AUC260" s="297"/>
      <c r="AUD260" s="297"/>
      <c r="AUE260" s="297"/>
      <c r="AUF260" s="297"/>
      <c r="AUG260" s="297"/>
      <c r="AUH260" s="297"/>
      <c r="AUI260" s="297"/>
      <c r="AUJ260" s="297"/>
      <c r="AUK260" s="297"/>
      <c r="AUL260" s="297"/>
      <c r="AUM260" s="297"/>
      <c r="AUN260" s="297"/>
      <c r="AUO260" s="297"/>
      <c r="AUP260" s="297"/>
      <c r="AUQ260" s="297"/>
      <c r="AUR260" s="297"/>
      <c r="AUS260" s="297"/>
      <c r="AUT260" s="297"/>
      <c r="AUU260" s="297"/>
      <c r="AUV260" s="297"/>
      <c r="AUW260" s="297"/>
      <c r="AUX260" s="297"/>
      <c r="AUY260" s="297"/>
      <c r="AUZ260" s="297"/>
      <c r="AVA260" s="297"/>
      <c r="AVB260" s="297"/>
      <c r="AVC260" s="297"/>
      <c r="AVD260" s="297"/>
      <c r="AVE260" s="297"/>
      <c r="AVF260" s="297"/>
      <c r="AVG260" s="297"/>
      <c r="AVH260" s="297"/>
      <c r="AVI260" s="297"/>
      <c r="AVJ260" s="297"/>
      <c r="AVK260" s="297"/>
      <c r="AVL260" s="297"/>
      <c r="AVM260" s="297"/>
      <c r="AVN260" s="297"/>
      <c r="AVO260" s="297"/>
      <c r="AVP260" s="297"/>
      <c r="AVQ260" s="297"/>
      <c r="AVR260" s="297"/>
      <c r="AVS260" s="297"/>
      <c r="AVT260" s="297"/>
      <c r="AVU260" s="297"/>
      <c r="AVV260" s="297"/>
      <c r="AVW260" s="297"/>
      <c r="AVX260" s="297"/>
      <c r="AVY260" s="297"/>
      <c r="AVZ260" s="297"/>
      <c r="AWA260" s="297"/>
      <c r="AWB260" s="297"/>
      <c r="AWC260" s="297"/>
      <c r="AWD260" s="297"/>
      <c r="AWE260" s="297"/>
      <c r="AWF260" s="297"/>
      <c r="AWG260" s="297"/>
      <c r="AWH260" s="297"/>
      <c r="AWI260" s="297"/>
      <c r="AWJ260" s="297"/>
      <c r="AWK260" s="297"/>
      <c r="AWL260" s="297"/>
      <c r="AWM260" s="297"/>
      <c r="AWN260" s="297"/>
      <c r="AWO260" s="297"/>
      <c r="AWP260" s="297"/>
      <c r="AWQ260" s="297"/>
      <c r="AWR260" s="297"/>
      <c r="AWS260" s="297"/>
      <c r="AWT260" s="297"/>
      <c r="AWU260" s="297"/>
      <c r="AWV260" s="297"/>
      <c r="AWW260" s="297"/>
      <c r="AWX260" s="297"/>
      <c r="AWY260" s="297"/>
      <c r="AWZ260" s="297"/>
      <c r="AXA260" s="297"/>
      <c r="AXB260" s="297"/>
      <c r="AXC260" s="297"/>
      <c r="AXD260" s="297"/>
      <c r="AXE260" s="297"/>
      <c r="AXF260" s="297"/>
      <c r="AXG260" s="297"/>
      <c r="AXH260" s="297"/>
      <c r="AXI260" s="297"/>
      <c r="AXJ260" s="297"/>
      <c r="AXK260" s="297"/>
      <c r="AXL260" s="297"/>
      <c r="AXM260" s="297"/>
      <c r="AXN260" s="297"/>
      <c r="AXO260" s="297"/>
      <c r="AXP260" s="297"/>
      <c r="AXQ260" s="297"/>
      <c r="AXR260" s="297"/>
      <c r="AXS260" s="297"/>
      <c r="AXT260" s="297"/>
      <c r="AXU260" s="297"/>
      <c r="AXV260" s="297"/>
      <c r="AXW260" s="297"/>
      <c r="AXX260" s="297"/>
      <c r="AXY260" s="297"/>
      <c r="AXZ260" s="297"/>
      <c r="AYA260" s="297"/>
      <c r="AYB260" s="297"/>
      <c r="AYC260" s="297"/>
      <c r="AYD260" s="297"/>
      <c r="AYE260" s="297"/>
      <c r="AYF260" s="297"/>
      <c r="AYG260" s="297"/>
      <c r="AYH260" s="297"/>
      <c r="AYI260" s="297"/>
      <c r="AYJ260" s="297"/>
      <c r="AYK260" s="297"/>
      <c r="AYL260" s="297"/>
      <c r="AYM260" s="297"/>
      <c r="AYN260" s="297"/>
      <c r="AYO260" s="297"/>
      <c r="AYP260" s="297"/>
      <c r="AYQ260" s="297"/>
      <c r="AYR260" s="297"/>
      <c r="AYS260" s="297"/>
      <c r="AYT260" s="297"/>
      <c r="AYU260" s="297"/>
      <c r="AYV260" s="297"/>
      <c r="AYW260" s="297"/>
      <c r="AYX260" s="297"/>
      <c r="AYY260" s="297"/>
      <c r="AYZ260" s="297"/>
      <c r="AZA260" s="297"/>
      <c r="AZB260" s="297"/>
      <c r="AZC260" s="297"/>
      <c r="AZD260" s="297"/>
      <c r="AZE260" s="297"/>
      <c r="AZF260" s="297"/>
      <c r="AZG260" s="297"/>
      <c r="AZH260" s="297"/>
      <c r="AZI260" s="297"/>
      <c r="AZJ260" s="297"/>
      <c r="AZK260" s="297"/>
      <c r="AZL260" s="297"/>
      <c r="AZM260" s="297"/>
      <c r="AZN260" s="297"/>
      <c r="AZO260" s="297"/>
      <c r="AZP260" s="297"/>
      <c r="AZQ260" s="297"/>
      <c r="AZR260" s="297"/>
      <c r="AZS260" s="297"/>
      <c r="AZT260" s="297"/>
      <c r="AZU260" s="297"/>
      <c r="AZV260" s="297"/>
      <c r="AZW260" s="297"/>
      <c r="AZX260" s="297"/>
      <c r="AZY260" s="297"/>
      <c r="AZZ260" s="297"/>
      <c r="BAA260" s="297"/>
      <c r="BAB260" s="297"/>
      <c r="BAC260" s="297"/>
      <c r="BAD260" s="297"/>
      <c r="BAE260" s="297"/>
      <c r="BAF260" s="297"/>
      <c r="BAG260" s="297"/>
      <c r="BAH260" s="297"/>
      <c r="BAI260" s="297"/>
      <c r="BAJ260" s="297"/>
      <c r="BAK260" s="297"/>
      <c r="BAL260" s="297"/>
      <c r="BAM260" s="297"/>
      <c r="BAN260" s="297"/>
      <c r="BAO260" s="297"/>
      <c r="BAP260" s="297"/>
      <c r="BAQ260" s="297"/>
      <c r="BAR260" s="297"/>
      <c r="BAS260" s="297"/>
      <c r="BAT260" s="297"/>
      <c r="BAU260" s="297"/>
      <c r="BAV260" s="297"/>
      <c r="BAW260" s="297"/>
      <c r="BAX260" s="297"/>
      <c r="BAY260" s="297"/>
      <c r="BAZ260" s="297"/>
      <c r="BBA260" s="297"/>
      <c r="BBB260" s="297"/>
      <c r="BBC260" s="297"/>
      <c r="BBD260" s="297"/>
      <c r="BBE260" s="297"/>
      <c r="BBF260" s="297"/>
      <c r="BBG260" s="297"/>
      <c r="BBH260" s="297"/>
      <c r="BBI260" s="297"/>
      <c r="BBJ260" s="297"/>
      <c r="BBK260" s="297"/>
      <c r="BBL260" s="297"/>
      <c r="BBM260" s="297"/>
      <c r="BBN260" s="297"/>
      <c r="BBO260" s="297"/>
      <c r="BBP260" s="297"/>
      <c r="BBQ260" s="297"/>
      <c r="BBR260" s="297"/>
      <c r="BBS260" s="297"/>
      <c r="BBT260" s="297"/>
      <c r="BBU260" s="297"/>
      <c r="BBV260" s="297"/>
      <c r="BBW260" s="297"/>
      <c r="BBX260" s="297"/>
      <c r="BBY260" s="297"/>
      <c r="BBZ260" s="297"/>
      <c r="BCA260" s="297"/>
      <c r="BCB260" s="297"/>
      <c r="BCC260" s="297"/>
      <c r="BCD260" s="297"/>
      <c r="BCE260" s="297"/>
      <c r="BCF260" s="297"/>
      <c r="BCG260" s="297"/>
      <c r="BCH260" s="297"/>
      <c r="BCI260" s="297"/>
      <c r="BCJ260" s="297"/>
      <c r="BCK260" s="297"/>
      <c r="BCL260" s="297"/>
      <c r="BCM260" s="297"/>
      <c r="BCN260" s="297"/>
      <c r="BCO260" s="297"/>
      <c r="BCP260" s="297"/>
      <c r="BCQ260" s="297"/>
      <c r="BCR260" s="297"/>
      <c r="BCS260" s="297"/>
      <c r="BCT260" s="297"/>
      <c r="BCU260" s="297"/>
      <c r="BCV260" s="297"/>
      <c r="BCW260" s="297"/>
      <c r="BCX260" s="297"/>
      <c r="BCY260" s="297"/>
      <c r="BCZ260" s="297"/>
      <c r="BDA260" s="297"/>
      <c r="BDB260" s="297"/>
      <c r="BDC260" s="297"/>
      <c r="BDD260" s="297"/>
      <c r="BDE260" s="297"/>
      <c r="BDF260" s="297"/>
      <c r="BDG260" s="297"/>
      <c r="BDH260" s="297"/>
      <c r="BDI260" s="297"/>
      <c r="BDJ260" s="297"/>
      <c r="BDK260" s="297"/>
      <c r="BDL260" s="297"/>
      <c r="BDM260" s="297"/>
      <c r="BDN260" s="297"/>
      <c r="BDO260" s="297"/>
      <c r="BDP260" s="297"/>
      <c r="BDQ260" s="297"/>
      <c r="BDR260" s="297"/>
      <c r="BDS260" s="297"/>
      <c r="BDT260" s="297"/>
      <c r="BDU260" s="297"/>
      <c r="BDV260" s="297"/>
      <c r="BDW260" s="297"/>
      <c r="BDX260" s="297"/>
      <c r="BDY260" s="297"/>
      <c r="BDZ260" s="297"/>
      <c r="BEA260" s="297"/>
      <c r="BEB260" s="297"/>
      <c r="BEC260" s="297"/>
      <c r="BED260" s="297"/>
      <c r="BEE260" s="297"/>
      <c r="BEF260" s="297"/>
      <c r="BEG260" s="297"/>
      <c r="BEH260" s="297"/>
      <c r="BEI260" s="297"/>
      <c r="BEJ260" s="297"/>
      <c r="BEK260" s="297"/>
      <c r="BEL260" s="297"/>
      <c r="BEM260" s="297"/>
      <c r="BEN260" s="297"/>
      <c r="BEO260" s="297"/>
      <c r="BEP260" s="297"/>
      <c r="BEQ260" s="297"/>
      <c r="BER260" s="297"/>
      <c r="BES260" s="297"/>
      <c r="BET260" s="297"/>
      <c r="BEU260" s="297"/>
      <c r="BEV260" s="297"/>
      <c r="BEW260" s="297"/>
      <c r="BEX260" s="297"/>
      <c r="BEY260" s="297"/>
      <c r="BEZ260" s="297"/>
      <c r="BFA260" s="297"/>
      <c r="BFB260" s="297"/>
      <c r="BFC260" s="297"/>
      <c r="BFD260" s="297"/>
      <c r="BFE260" s="297"/>
      <c r="BFF260" s="297"/>
      <c r="BFG260" s="297"/>
      <c r="BFH260" s="297"/>
      <c r="BFI260" s="297"/>
      <c r="BFJ260" s="297"/>
      <c r="BFK260" s="297"/>
      <c r="BFL260" s="297"/>
      <c r="BFM260" s="297"/>
      <c r="BFN260" s="297"/>
      <c r="BFO260" s="297"/>
      <c r="BFP260" s="297"/>
      <c r="BFQ260" s="297"/>
      <c r="BFR260" s="297"/>
      <c r="BFS260" s="297"/>
      <c r="BFT260" s="297"/>
      <c r="BFU260" s="297"/>
      <c r="BFV260" s="297"/>
      <c r="BFW260" s="297"/>
      <c r="BFX260" s="297"/>
      <c r="BFY260" s="297"/>
      <c r="BFZ260" s="297"/>
      <c r="BGA260" s="297"/>
      <c r="BGB260" s="297"/>
      <c r="BGC260" s="297"/>
      <c r="BGD260" s="297"/>
      <c r="BGE260" s="297"/>
      <c r="BGF260" s="297"/>
      <c r="BGG260" s="297"/>
      <c r="BGH260" s="297"/>
      <c r="BGI260" s="297"/>
      <c r="BGJ260" s="297"/>
      <c r="BGK260" s="297"/>
      <c r="BGL260" s="297"/>
      <c r="BGM260" s="297"/>
      <c r="BGN260" s="297"/>
      <c r="BGO260" s="297"/>
      <c r="BGP260" s="297"/>
      <c r="BGQ260" s="297"/>
      <c r="BGR260" s="297"/>
      <c r="BGS260" s="297"/>
      <c r="BGT260" s="297"/>
      <c r="BGU260" s="297"/>
      <c r="BGV260" s="297"/>
      <c r="BGW260" s="297"/>
      <c r="BGX260" s="297"/>
      <c r="BGY260" s="297"/>
      <c r="BGZ260" s="297"/>
      <c r="BHA260" s="297"/>
      <c r="BHB260" s="297"/>
      <c r="BHC260" s="297"/>
      <c r="BHD260" s="297"/>
      <c r="BHE260" s="297"/>
      <c r="BHF260" s="297"/>
      <c r="BHG260" s="297"/>
      <c r="BHH260" s="297"/>
      <c r="BHI260" s="297"/>
      <c r="BHJ260" s="297"/>
      <c r="BHK260" s="297"/>
      <c r="BHL260" s="297"/>
      <c r="BHM260" s="297"/>
      <c r="BHN260" s="297"/>
      <c r="BHO260" s="297"/>
      <c r="BHP260" s="297"/>
      <c r="BHQ260" s="297"/>
      <c r="BHR260" s="297"/>
      <c r="BHS260" s="297"/>
      <c r="BHT260" s="297"/>
      <c r="BHU260" s="297"/>
      <c r="BHV260" s="297"/>
      <c r="BHW260" s="297"/>
      <c r="BHX260" s="297"/>
      <c r="BHY260" s="297"/>
      <c r="BHZ260" s="297"/>
      <c r="BIA260" s="297"/>
      <c r="BIB260" s="297"/>
      <c r="BIC260" s="297"/>
      <c r="BID260" s="297"/>
      <c r="BIE260" s="297"/>
      <c r="BIF260" s="297"/>
      <c r="BIG260" s="297"/>
      <c r="BIH260" s="297"/>
      <c r="BII260" s="297"/>
      <c r="BIJ260" s="297"/>
      <c r="BIK260" s="297"/>
      <c r="BIL260" s="297"/>
      <c r="BIM260" s="297"/>
      <c r="BIN260" s="297"/>
      <c r="BIO260" s="297"/>
      <c r="BIP260" s="297"/>
      <c r="BIQ260" s="297"/>
      <c r="BIR260" s="297"/>
      <c r="BIS260" s="297"/>
      <c r="BIT260" s="297"/>
      <c r="BIU260" s="297"/>
      <c r="BIV260" s="297"/>
      <c r="BIW260" s="297"/>
      <c r="BIX260" s="297"/>
      <c r="BIY260" s="297"/>
      <c r="BIZ260" s="297"/>
      <c r="BJA260" s="297"/>
      <c r="BJB260" s="297"/>
      <c r="BJC260" s="297"/>
      <c r="BJD260" s="297"/>
      <c r="BJE260" s="297"/>
      <c r="BJF260" s="297"/>
      <c r="BJG260" s="297"/>
      <c r="BJH260" s="297"/>
      <c r="BJI260" s="297"/>
      <c r="BJJ260" s="297"/>
      <c r="BJK260" s="297"/>
      <c r="BJL260" s="297"/>
      <c r="BJM260" s="297"/>
      <c r="BJN260" s="297"/>
      <c r="BJO260" s="297"/>
      <c r="BJP260" s="297"/>
      <c r="BJQ260" s="297"/>
      <c r="BJR260" s="297"/>
      <c r="BJS260" s="297"/>
      <c r="BJT260" s="297"/>
      <c r="BJU260" s="297"/>
      <c r="BJV260" s="297"/>
      <c r="BJW260" s="297"/>
      <c r="BJX260" s="297"/>
      <c r="BJY260" s="297"/>
      <c r="BJZ260" s="297"/>
      <c r="BKA260" s="297"/>
      <c r="BKB260" s="297"/>
      <c r="BKC260" s="297"/>
      <c r="BKD260" s="297"/>
      <c r="BKE260" s="297"/>
      <c r="BKF260" s="297"/>
      <c r="BKG260" s="297"/>
      <c r="BKH260" s="297"/>
      <c r="BKI260" s="297"/>
      <c r="BKJ260" s="297"/>
      <c r="BKK260" s="297"/>
      <c r="BKL260" s="297"/>
      <c r="BKM260" s="297"/>
      <c r="BKN260" s="297"/>
      <c r="BKO260" s="297"/>
      <c r="BKP260" s="297"/>
      <c r="BKQ260" s="297"/>
      <c r="BKR260" s="297"/>
      <c r="BKS260" s="297"/>
      <c r="BKT260" s="297"/>
      <c r="BKU260" s="297"/>
      <c r="BKV260" s="297"/>
      <c r="BKW260" s="297"/>
      <c r="BKX260" s="297"/>
      <c r="BKY260" s="297"/>
      <c r="BKZ260" s="297"/>
      <c r="BLA260" s="297"/>
      <c r="BLB260" s="297"/>
      <c r="BLC260" s="297"/>
      <c r="BLD260" s="297"/>
      <c r="BLE260" s="297"/>
      <c r="BLF260" s="297"/>
      <c r="BLG260" s="297"/>
      <c r="BLH260" s="297"/>
      <c r="BLI260" s="297"/>
      <c r="BLJ260" s="297"/>
      <c r="BLK260" s="297"/>
      <c r="BLL260" s="297"/>
      <c r="BLM260" s="297"/>
      <c r="BLN260" s="297"/>
      <c r="BLO260" s="297"/>
      <c r="BLP260" s="297"/>
      <c r="BLQ260" s="297"/>
      <c r="BLR260" s="297"/>
      <c r="BLS260" s="297"/>
      <c r="BLT260" s="297"/>
      <c r="BLU260" s="297"/>
      <c r="BLV260" s="297"/>
      <c r="BLW260" s="297"/>
      <c r="BLX260" s="297"/>
      <c r="BLY260" s="297"/>
      <c r="BLZ260" s="297"/>
      <c r="BMA260" s="297"/>
      <c r="BMB260" s="297"/>
      <c r="BMC260" s="297"/>
      <c r="BMD260" s="297"/>
      <c r="BME260" s="297"/>
      <c r="BMF260" s="297"/>
      <c r="BMG260" s="297"/>
      <c r="BMH260" s="297"/>
      <c r="BMI260" s="297"/>
      <c r="BMJ260" s="297"/>
      <c r="BMK260" s="297"/>
      <c r="BML260" s="297"/>
      <c r="BMM260" s="297"/>
      <c r="BMN260" s="297"/>
      <c r="BMO260" s="297"/>
      <c r="BMP260" s="297"/>
      <c r="BMQ260" s="297"/>
      <c r="BMR260" s="297"/>
      <c r="BMS260" s="297"/>
      <c r="BMT260" s="297"/>
      <c r="BMU260" s="297"/>
      <c r="BMV260" s="297"/>
      <c r="BMW260" s="297"/>
      <c r="BMX260" s="297"/>
      <c r="BMY260" s="297"/>
      <c r="BMZ260" s="297"/>
      <c r="BNA260" s="297"/>
      <c r="BNB260" s="297"/>
      <c r="BNC260" s="297"/>
      <c r="BND260" s="297"/>
      <c r="BNE260" s="297"/>
      <c r="BNF260" s="297"/>
      <c r="BNG260" s="297"/>
      <c r="BNH260" s="297"/>
      <c r="BNI260" s="297"/>
      <c r="BNJ260" s="297"/>
      <c r="BNK260" s="297"/>
      <c r="BNL260" s="297"/>
      <c r="BNM260" s="297"/>
      <c r="BNN260" s="297"/>
      <c r="BNO260" s="297"/>
      <c r="BNP260" s="297"/>
      <c r="BNQ260" s="297"/>
      <c r="BNR260" s="297"/>
      <c r="BNS260" s="297"/>
      <c r="BNT260" s="297"/>
      <c r="BNU260" s="297"/>
      <c r="BNV260" s="297"/>
      <c r="BNW260" s="297"/>
      <c r="BNX260" s="297"/>
      <c r="BNY260" s="297"/>
      <c r="BNZ260" s="297"/>
      <c r="BOA260" s="297"/>
      <c r="BOB260" s="297"/>
      <c r="BOC260" s="297"/>
      <c r="BOD260" s="297"/>
      <c r="BOE260" s="297"/>
      <c r="BOF260" s="297"/>
      <c r="BOG260" s="297"/>
      <c r="BOH260" s="297"/>
      <c r="BOI260" s="297"/>
      <c r="BOJ260" s="297"/>
      <c r="BOK260" s="297"/>
      <c r="BOL260" s="297"/>
      <c r="BOM260" s="297"/>
      <c r="BON260" s="297"/>
      <c r="BOO260" s="297"/>
      <c r="BOP260" s="297"/>
      <c r="BOQ260" s="297"/>
      <c r="BOR260" s="297"/>
      <c r="BOS260" s="297"/>
      <c r="BOT260" s="297"/>
      <c r="BOU260" s="297"/>
      <c r="BOV260" s="297"/>
      <c r="BOW260" s="297"/>
      <c r="BOX260" s="297"/>
      <c r="BOY260" s="297"/>
      <c r="BOZ260" s="297"/>
      <c r="BPA260" s="297"/>
      <c r="BPB260" s="297"/>
      <c r="BPC260" s="297"/>
      <c r="BPD260" s="297"/>
      <c r="BPE260" s="297"/>
      <c r="BPF260" s="297"/>
      <c r="BPG260" s="297"/>
      <c r="BPH260" s="297"/>
      <c r="BPI260" s="297"/>
      <c r="BPJ260" s="297"/>
      <c r="BPK260" s="297"/>
      <c r="BPL260" s="297"/>
      <c r="BPM260" s="297"/>
      <c r="BPN260" s="297"/>
      <c r="BPO260" s="297"/>
      <c r="BPP260" s="297"/>
      <c r="BPQ260" s="297"/>
      <c r="BPR260" s="297"/>
      <c r="BPS260" s="297"/>
      <c r="BPT260" s="297"/>
      <c r="BPU260" s="297"/>
      <c r="BPV260" s="297"/>
      <c r="BPW260" s="297"/>
      <c r="BPX260" s="297"/>
      <c r="BPY260" s="297"/>
      <c r="BPZ260" s="297"/>
      <c r="BQA260" s="297"/>
      <c r="BQB260" s="297"/>
      <c r="BQC260" s="297"/>
      <c r="BQD260" s="297"/>
      <c r="BQE260" s="297"/>
      <c r="BQF260" s="297"/>
      <c r="BQG260" s="297"/>
      <c r="BQH260" s="297"/>
      <c r="BQI260" s="297"/>
      <c r="BQJ260" s="297"/>
      <c r="BQK260" s="297"/>
      <c r="BQL260" s="297"/>
      <c r="BQM260" s="297"/>
      <c r="BQN260" s="297"/>
      <c r="BQO260" s="297"/>
      <c r="BQP260" s="297"/>
      <c r="BQQ260" s="297"/>
      <c r="BQR260" s="297"/>
      <c r="BQS260" s="297"/>
      <c r="BQT260" s="297"/>
      <c r="BQU260" s="297"/>
      <c r="BQV260" s="297"/>
      <c r="BQW260" s="297"/>
      <c r="BQX260" s="297"/>
      <c r="BQY260" s="297"/>
      <c r="BQZ260" s="297"/>
      <c r="BRA260" s="297"/>
      <c r="BRB260" s="297"/>
      <c r="BRC260" s="297"/>
      <c r="BRD260" s="297"/>
      <c r="BRE260" s="297"/>
      <c r="BRF260" s="297"/>
      <c r="BRG260" s="297"/>
      <c r="BRH260" s="297"/>
      <c r="BRI260" s="297"/>
      <c r="BRJ260" s="297"/>
      <c r="BRK260" s="297"/>
      <c r="BRL260" s="297"/>
      <c r="BRM260" s="297"/>
      <c r="BRN260" s="297"/>
      <c r="BRO260" s="297"/>
      <c r="BRP260" s="297"/>
      <c r="BRQ260" s="297"/>
      <c r="BRR260" s="297"/>
      <c r="BRS260" s="297"/>
      <c r="BRT260" s="297"/>
      <c r="BRU260" s="297"/>
      <c r="BRV260" s="297"/>
      <c r="BRW260" s="297"/>
      <c r="BRX260" s="297"/>
      <c r="BRY260" s="297"/>
      <c r="BRZ260" s="297"/>
      <c r="BSA260" s="297"/>
      <c r="BSB260" s="297"/>
      <c r="BSC260" s="297"/>
      <c r="BSD260" s="297"/>
      <c r="BSE260" s="297"/>
      <c r="BSF260" s="297"/>
      <c r="BSG260" s="297"/>
      <c r="BSH260" s="297"/>
      <c r="BSI260" s="297"/>
      <c r="BSJ260" s="297"/>
      <c r="BSK260" s="297"/>
      <c r="BSL260" s="297"/>
      <c r="BSM260" s="297"/>
      <c r="BSN260" s="297"/>
      <c r="BSO260" s="297"/>
      <c r="BSP260" s="297"/>
      <c r="BSQ260" s="297"/>
      <c r="BSR260" s="297"/>
      <c r="BSS260" s="297"/>
      <c r="BST260" s="297"/>
      <c r="BSU260" s="297"/>
      <c r="BSV260" s="297"/>
      <c r="BSW260" s="297"/>
      <c r="BSX260" s="297"/>
      <c r="BSY260" s="297"/>
      <c r="BSZ260" s="297"/>
      <c r="BTA260" s="297"/>
      <c r="BTB260" s="297"/>
      <c r="BTC260" s="297"/>
      <c r="BTD260" s="297"/>
      <c r="BTE260" s="297"/>
      <c r="BTF260" s="297"/>
      <c r="BTG260" s="297"/>
      <c r="BTH260" s="297"/>
      <c r="BTI260" s="297"/>
      <c r="BTJ260" s="297"/>
      <c r="BTK260" s="297"/>
      <c r="BTL260" s="297"/>
      <c r="BTM260" s="297"/>
      <c r="BTN260" s="297"/>
      <c r="BTO260" s="297"/>
      <c r="BTP260" s="297"/>
      <c r="BTQ260" s="297"/>
      <c r="BTR260" s="297"/>
      <c r="BTS260" s="297"/>
      <c r="BTT260" s="297"/>
      <c r="BTU260" s="297"/>
      <c r="BTV260" s="297"/>
      <c r="BTW260" s="297"/>
      <c r="BTX260" s="297"/>
      <c r="BTY260" s="297"/>
      <c r="BTZ260" s="297"/>
      <c r="BUA260" s="297"/>
      <c r="BUB260" s="297"/>
      <c r="BUC260" s="297"/>
      <c r="BUD260" s="297"/>
      <c r="BUE260" s="297"/>
      <c r="BUF260" s="297"/>
      <c r="BUG260" s="297"/>
      <c r="BUH260" s="297"/>
      <c r="BUI260" s="297"/>
      <c r="BUJ260" s="297"/>
      <c r="BUK260" s="297"/>
      <c r="BUL260" s="297"/>
      <c r="BUM260" s="297"/>
      <c r="BUN260" s="297"/>
      <c r="BUO260" s="297"/>
      <c r="BUP260" s="297"/>
      <c r="BUQ260" s="297"/>
      <c r="BUR260" s="297"/>
      <c r="BUS260" s="297"/>
      <c r="BUT260" s="297"/>
      <c r="BUU260" s="297"/>
      <c r="BUV260" s="297"/>
      <c r="BUW260" s="297"/>
      <c r="BUX260" s="297"/>
      <c r="BUY260" s="297"/>
      <c r="BUZ260" s="297"/>
      <c r="BVA260" s="297"/>
      <c r="BVB260" s="297"/>
      <c r="BVC260" s="297"/>
      <c r="BVD260" s="297"/>
      <c r="BVE260" s="297"/>
      <c r="BVF260" s="297"/>
      <c r="BVG260" s="297"/>
      <c r="BVH260" s="297"/>
      <c r="BVI260" s="297"/>
      <c r="BVJ260" s="297"/>
      <c r="BVK260" s="297"/>
      <c r="BVL260" s="297"/>
      <c r="BVM260" s="297"/>
      <c r="BVN260" s="297"/>
      <c r="BVO260" s="297"/>
      <c r="BVP260" s="297"/>
      <c r="BVQ260" s="297"/>
      <c r="BVR260" s="297"/>
      <c r="BVS260" s="297"/>
      <c r="BVT260" s="297"/>
      <c r="BVU260" s="297"/>
      <c r="BVV260" s="297"/>
      <c r="BVW260" s="297"/>
      <c r="BVX260" s="297"/>
      <c r="BVY260" s="297"/>
      <c r="BVZ260" s="297"/>
      <c r="BWA260" s="297"/>
      <c r="BWB260" s="297"/>
      <c r="BWC260" s="297"/>
      <c r="BWD260" s="297"/>
      <c r="BWE260" s="297"/>
      <c r="BWF260" s="297"/>
      <c r="BWG260" s="297"/>
      <c r="BWH260" s="297"/>
      <c r="BWI260" s="297"/>
      <c r="BWJ260" s="297"/>
      <c r="BWK260" s="297"/>
      <c r="BWL260" s="297"/>
      <c r="BWM260" s="297"/>
      <c r="BWN260" s="297"/>
      <c r="BWO260" s="297"/>
      <c r="BWP260" s="297"/>
      <c r="BWQ260" s="297"/>
      <c r="BWR260" s="297"/>
      <c r="BWS260" s="297"/>
      <c r="BWT260" s="297"/>
      <c r="BWU260" s="297"/>
      <c r="BWV260" s="297"/>
      <c r="BWW260" s="297"/>
      <c r="BWX260" s="297"/>
      <c r="BWY260" s="297"/>
      <c r="BWZ260" s="297"/>
      <c r="BXA260" s="297"/>
      <c r="BXB260" s="297"/>
      <c r="BXC260" s="297"/>
      <c r="BXD260" s="297"/>
      <c r="BXE260" s="297"/>
      <c r="BXF260" s="297"/>
      <c r="BXG260" s="297"/>
      <c r="BXH260" s="297"/>
      <c r="BXI260" s="297"/>
      <c r="BXJ260" s="297"/>
      <c r="BXK260" s="297"/>
      <c r="BXL260" s="297"/>
      <c r="BXM260" s="297"/>
      <c r="BXN260" s="297"/>
      <c r="BXO260" s="297"/>
      <c r="BXP260" s="297"/>
      <c r="BXQ260" s="297"/>
      <c r="BXR260" s="297"/>
      <c r="BXS260" s="297"/>
      <c r="BXT260" s="297"/>
      <c r="BXU260" s="297"/>
      <c r="BXV260" s="297"/>
      <c r="BXW260" s="297"/>
      <c r="BXX260" s="297"/>
      <c r="BXY260" s="297"/>
      <c r="BXZ260" s="297"/>
      <c r="BYA260" s="297"/>
      <c r="BYB260" s="297"/>
      <c r="BYC260" s="297"/>
      <c r="BYD260" s="297"/>
      <c r="BYE260" s="297"/>
      <c r="BYF260" s="297"/>
      <c r="BYG260" s="297"/>
      <c r="BYH260" s="297"/>
      <c r="BYI260" s="297"/>
      <c r="BYJ260" s="297"/>
      <c r="BYK260" s="297"/>
      <c r="BYL260" s="297"/>
      <c r="BYM260" s="297"/>
      <c r="BYN260" s="297"/>
      <c r="BYO260" s="297"/>
      <c r="BYP260" s="297"/>
      <c r="BYQ260" s="297"/>
      <c r="BYR260" s="297"/>
      <c r="BYS260" s="297"/>
      <c r="BYT260" s="297"/>
      <c r="BYU260" s="297"/>
      <c r="BYV260" s="297"/>
      <c r="BYW260" s="297"/>
      <c r="BYX260" s="297"/>
      <c r="BYY260" s="297"/>
      <c r="BYZ260" s="297"/>
      <c r="BZA260" s="297"/>
      <c r="BZB260" s="297"/>
      <c r="BZC260" s="297"/>
      <c r="BZD260" s="297"/>
      <c r="BZE260" s="297"/>
      <c r="BZF260" s="297"/>
      <c r="BZG260" s="297"/>
      <c r="BZH260" s="297"/>
      <c r="BZI260" s="297"/>
      <c r="BZJ260" s="297"/>
      <c r="BZK260" s="297"/>
      <c r="BZL260" s="297"/>
      <c r="BZM260" s="297"/>
      <c r="BZN260" s="297"/>
      <c r="BZO260" s="297"/>
      <c r="BZP260" s="297"/>
      <c r="BZQ260" s="297"/>
      <c r="BZR260" s="297"/>
      <c r="BZS260" s="297"/>
      <c r="BZT260" s="297"/>
      <c r="BZU260" s="297"/>
      <c r="BZV260" s="297"/>
      <c r="BZW260" s="297"/>
      <c r="BZX260" s="297"/>
      <c r="BZY260" s="297"/>
      <c r="BZZ260" s="297"/>
      <c r="CAA260" s="297"/>
      <c r="CAB260" s="297"/>
      <c r="CAC260" s="297"/>
      <c r="CAD260" s="297"/>
      <c r="CAE260" s="297"/>
      <c r="CAF260" s="297"/>
      <c r="CAG260" s="297"/>
      <c r="CAH260" s="297"/>
      <c r="CAI260" s="297"/>
      <c r="CAJ260" s="297"/>
      <c r="CAK260" s="297"/>
      <c r="CAL260" s="297"/>
      <c r="CAM260" s="297"/>
      <c r="CAN260" s="297"/>
      <c r="CAO260" s="297"/>
      <c r="CAP260" s="297"/>
      <c r="CAQ260" s="297"/>
      <c r="CAR260" s="297"/>
      <c r="CAS260" s="297"/>
      <c r="CAT260" s="297"/>
      <c r="CAU260" s="297"/>
      <c r="CAV260" s="297"/>
      <c r="CAW260" s="297"/>
      <c r="CAX260" s="297"/>
      <c r="CAY260" s="297"/>
      <c r="CAZ260" s="297"/>
      <c r="CBA260" s="297"/>
      <c r="CBB260" s="297"/>
      <c r="CBC260" s="297"/>
      <c r="CBD260" s="297"/>
      <c r="CBE260" s="297"/>
      <c r="CBF260" s="297"/>
      <c r="CBG260" s="297"/>
      <c r="CBH260" s="297"/>
      <c r="CBI260" s="297"/>
      <c r="CBJ260" s="297"/>
      <c r="CBK260" s="297"/>
      <c r="CBL260" s="297"/>
      <c r="CBM260" s="297"/>
      <c r="CBN260" s="297"/>
      <c r="CBO260" s="297"/>
      <c r="CBP260" s="297"/>
      <c r="CBQ260" s="297"/>
      <c r="CBR260" s="297"/>
      <c r="CBS260" s="297"/>
      <c r="CBT260" s="297"/>
      <c r="CBU260" s="297"/>
      <c r="CBV260" s="297"/>
      <c r="CBW260" s="297"/>
      <c r="CBX260" s="297"/>
      <c r="CBY260" s="297"/>
      <c r="CBZ260" s="297"/>
      <c r="CCA260" s="297"/>
      <c r="CCB260" s="297"/>
      <c r="CCC260" s="297"/>
      <c r="CCD260" s="297"/>
      <c r="CCE260" s="297"/>
      <c r="CCF260" s="297"/>
      <c r="CCG260" s="297"/>
      <c r="CCH260" s="297"/>
      <c r="CCI260" s="297"/>
      <c r="CCJ260" s="297"/>
      <c r="CCK260" s="297"/>
      <c r="CCL260" s="297"/>
      <c r="CCM260" s="297"/>
      <c r="CCN260" s="297"/>
      <c r="CCO260" s="297"/>
      <c r="CCP260" s="297"/>
      <c r="CCQ260" s="297"/>
      <c r="CCR260" s="297"/>
      <c r="CCS260" s="297"/>
      <c r="CCT260" s="297"/>
      <c r="CCU260" s="297"/>
      <c r="CCV260" s="297"/>
      <c r="CCW260" s="297"/>
      <c r="CCX260" s="297"/>
      <c r="CCY260" s="297"/>
      <c r="CCZ260" s="297"/>
      <c r="CDA260" s="297"/>
      <c r="CDB260" s="297"/>
      <c r="CDC260" s="297"/>
      <c r="CDD260" s="297"/>
      <c r="CDE260" s="297"/>
      <c r="CDF260" s="297"/>
      <c r="CDG260" s="297"/>
      <c r="CDH260" s="297"/>
      <c r="CDI260" s="297"/>
      <c r="CDJ260" s="297"/>
      <c r="CDK260" s="297"/>
      <c r="CDL260" s="297"/>
      <c r="CDM260" s="297"/>
      <c r="CDN260" s="297"/>
      <c r="CDO260" s="297"/>
      <c r="CDP260" s="297"/>
      <c r="CDQ260" s="297"/>
      <c r="CDR260" s="297"/>
      <c r="CDS260" s="297"/>
      <c r="CDT260" s="297"/>
      <c r="CDU260" s="297"/>
      <c r="CDV260" s="297"/>
      <c r="CDW260" s="297"/>
      <c r="CDX260" s="297"/>
      <c r="CDY260" s="297"/>
      <c r="CDZ260" s="297"/>
      <c r="CEA260" s="297"/>
      <c r="CEB260" s="297"/>
      <c r="CEC260" s="297"/>
      <c r="CED260" s="297"/>
      <c r="CEE260" s="297"/>
      <c r="CEF260" s="297"/>
      <c r="CEG260" s="297"/>
      <c r="CEH260" s="297"/>
      <c r="CEI260" s="297"/>
      <c r="CEJ260" s="297"/>
      <c r="CEK260" s="297"/>
      <c r="CEL260" s="297"/>
      <c r="CEM260" s="297"/>
      <c r="CEN260" s="297"/>
      <c r="CEO260" s="297"/>
      <c r="CEP260" s="297"/>
      <c r="CEQ260" s="297"/>
      <c r="CER260" s="297"/>
      <c r="CES260" s="297"/>
      <c r="CET260" s="297"/>
      <c r="CEU260" s="297"/>
      <c r="CEV260" s="297"/>
      <c r="CEW260" s="297"/>
      <c r="CEX260" s="297"/>
      <c r="CEY260" s="297"/>
      <c r="CEZ260" s="297"/>
      <c r="CFA260" s="297"/>
      <c r="CFB260" s="297"/>
      <c r="CFC260" s="297"/>
      <c r="CFD260" s="297"/>
      <c r="CFE260" s="297"/>
      <c r="CFF260" s="297"/>
      <c r="CFG260" s="297"/>
      <c r="CFH260" s="297"/>
      <c r="CFI260" s="297"/>
      <c r="CFJ260" s="297"/>
      <c r="CFK260" s="297"/>
      <c r="CFL260" s="297"/>
      <c r="CFM260" s="297"/>
      <c r="CFN260" s="297"/>
      <c r="CFO260" s="297"/>
      <c r="CFP260" s="297"/>
      <c r="CFQ260" s="297"/>
      <c r="CFR260" s="297"/>
      <c r="CFS260" s="297"/>
      <c r="CFT260" s="297"/>
      <c r="CFU260" s="297"/>
      <c r="CFV260" s="297"/>
      <c r="CFW260" s="297"/>
      <c r="CFX260" s="297"/>
      <c r="CFY260" s="297"/>
      <c r="CFZ260" s="297"/>
      <c r="CGA260" s="297"/>
      <c r="CGB260" s="297"/>
      <c r="CGC260" s="297"/>
      <c r="CGD260" s="297"/>
      <c r="CGE260" s="297"/>
      <c r="CGF260" s="297"/>
      <c r="CGG260" s="297"/>
      <c r="CGH260" s="297"/>
      <c r="CGI260" s="297"/>
      <c r="CGJ260" s="297"/>
      <c r="CGK260" s="297"/>
      <c r="CGL260" s="297"/>
      <c r="CGM260" s="297"/>
      <c r="CGN260" s="297"/>
      <c r="CGO260" s="297"/>
      <c r="CGP260" s="297"/>
      <c r="CGQ260" s="297"/>
      <c r="CGR260" s="297"/>
      <c r="CGS260" s="297"/>
      <c r="CGT260" s="297"/>
      <c r="CGU260" s="297"/>
      <c r="CGV260" s="297"/>
      <c r="CGW260" s="297"/>
      <c r="CGX260" s="297"/>
      <c r="CGY260" s="297"/>
      <c r="CGZ260" s="297"/>
      <c r="CHA260" s="297"/>
      <c r="CHB260" s="297"/>
      <c r="CHC260" s="297"/>
      <c r="CHD260" s="297"/>
      <c r="CHE260" s="297"/>
      <c r="CHF260" s="297"/>
      <c r="CHG260" s="297"/>
      <c r="CHH260" s="297"/>
      <c r="CHI260" s="297"/>
      <c r="CHJ260" s="297"/>
      <c r="CHK260" s="297"/>
      <c r="CHL260" s="297"/>
      <c r="CHM260" s="297"/>
      <c r="CHN260" s="297"/>
      <c r="CHO260" s="297"/>
      <c r="CHP260" s="297"/>
      <c r="CHQ260" s="297"/>
      <c r="CHR260" s="297"/>
      <c r="CHS260" s="297"/>
      <c r="CHT260" s="297"/>
      <c r="CHU260" s="297"/>
      <c r="CHV260" s="297"/>
      <c r="CHW260" s="297"/>
      <c r="CHX260" s="297"/>
      <c r="CHY260" s="297"/>
      <c r="CHZ260" s="297"/>
      <c r="CIA260" s="297"/>
      <c r="CIB260" s="297"/>
      <c r="CIC260" s="297"/>
      <c r="CID260" s="297"/>
      <c r="CIE260" s="297"/>
      <c r="CIF260" s="297"/>
      <c r="CIG260" s="297"/>
      <c r="CIH260" s="297"/>
      <c r="CII260" s="297"/>
      <c r="CIJ260" s="297"/>
      <c r="CIK260" s="297"/>
      <c r="CIL260" s="297"/>
      <c r="CIM260" s="297"/>
      <c r="CIN260" s="297"/>
      <c r="CIO260" s="297"/>
      <c r="CIP260" s="297"/>
      <c r="CIQ260" s="297"/>
      <c r="CIR260" s="297"/>
      <c r="CIS260" s="297"/>
      <c r="CIT260" s="297"/>
      <c r="CIU260" s="297"/>
      <c r="CIV260" s="297"/>
      <c r="CIW260" s="297"/>
      <c r="CIX260" s="297"/>
      <c r="CIY260" s="297"/>
      <c r="CIZ260" s="297"/>
      <c r="CJA260" s="297"/>
      <c r="CJB260" s="297"/>
      <c r="CJC260" s="297"/>
      <c r="CJD260" s="297"/>
      <c r="CJE260" s="297"/>
      <c r="CJF260" s="297"/>
      <c r="CJG260" s="297"/>
      <c r="CJH260" s="297"/>
      <c r="CJI260" s="297"/>
      <c r="CJJ260" s="297"/>
      <c r="CJK260" s="297"/>
      <c r="CJL260" s="297"/>
      <c r="CJM260" s="297"/>
      <c r="CJN260" s="297"/>
      <c r="CJO260" s="297"/>
      <c r="CJP260" s="297"/>
      <c r="CJQ260" s="297"/>
      <c r="CJR260" s="297"/>
      <c r="CJS260" s="297"/>
      <c r="CJT260" s="297"/>
      <c r="CJU260" s="297"/>
      <c r="CJV260" s="297"/>
      <c r="CJW260" s="297"/>
      <c r="CJX260" s="297"/>
      <c r="CJY260" s="297"/>
      <c r="CJZ260" s="297"/>
      <c r="CKA260" s="297"/>
      <c r="CKB260" s="297"/>
      <c r="CKC260" s="297"/>
      <c r="CKD260" s="297"/>
      <c r="CKE260" s="297"/>
      <c r="CKF260" s="297"/>
      <c r="CKG260" s="297"/>
      <c r="CKH260" s="297"/>
      <c r="CKI260" s="297"/>
      <c r="CKJ260" s="297"/>
      <c r="CKK260" s="297"/>
      <c r="CKL260" s="297"/>
      <c r="CKM260" s="297"/>
      <c r="CKN260" s="297"/>
      <c r="CKO260" s="297"/>
      <c r="CKP260" s="297"/>
      <c r="CKQ260" s="297"/>
      <c r="CKR260" s="297"/>
      <c r="CKS260" s="297"/>
      <c r="CKT260" s="297"/>
      <c r="CKU260" s="297"/>
      <c r="CKV260" s="297"/>
      <c r="CKW260" s="297"/>
      <c r="CKX260" s="297"/>
      <c r="CKY260" s="297"/>
      <c r="CKZ260" s="297"/>
      <c r="CLA260" s="297"/>
      <c r="CLB260" s="297"/>
      <c r="CLC260" s="297"/>
      <c r="CLD260" s="297"/>
      <c r="CLE260" s="297"/>
      <c r="CLF260" s="297"/>
      <c r="CLG260" s="297"/>
      <c r="CLH260" s="297"/>
      <c r="CLI260" s="297"/>
      <c r="CLJ260" s="297"/>
      <c r="CLK260" s="297"/>
      <c r="CLL260" s="297"/>
      <c r="CLM260" s="297"/>
      <c r="CLN260" s="297"/>
      <c r="CLO260" s="297"/>
      <c r="CLP260" s="297"/>
      <c r="CLQ260" s="297"/>
      <c r="CLR260" s="297"/>
      <c r="CLS260" s="297"/>
      <c r="CLT260" s="297"/>
      <c r="CLU260" s="297"/>
      <c r="CLV260" s="297"/>
      <c r="CLW260" s="297"/>
      <c r="CLX260" s="297"/>
      <c r="CLY260" s="297"/>
      <c r="CLZ260" s="297"/>
      <c r="CMA260" s="297"/>
      <c r="CMB260" s="297"/>
      <c r="CMC260" s="297"/>
      <c r="CMD260" s="297"/>
      <c r="CME260" s="297"/>
      <c r="CMF260" s="297"/>
      <c r="CMG260" s="297"/>
      <c r="CMH260" s="297"/>
      <c r="CMI260" s="297"/>
      <c r="CMJ260" s="297"/>
      <c r="CMK260" s="297"/>
      <c r="CML260" s="297"/>
      <c r="CMM260" s="297"/>
      <c r="CMN260" s="297"/>
      <c r="CMO260" s="297"/>
      <c r="CMP260" s="297"/>
      <c r="CMQ260" s="297"/>
      <c r="CMR260" s="297"/>
      <c r="CMS260" s="297"/>
      <c r="CMT260" s="297"/>
      <c r="CMU260" s="297"/>
      <c r="CMV260" s="297"/>
      <c r="CMW260" s="297"/>
      <c r="CMX260" s="297"/>
      <c r="CMY260" s="297"/>
      <c r="CMZ260" s="297"/>
      <c r="CNA260" s="297"/>
      <c r="CNB260" s="297"/>
      <c r="CNC260" s="297"/>
      <c r="CND260" s="297"/>
      <c r="CNE260" s="297"/>
      <c r="CNF260" s="297"/>
      <c r="CNG260" s="297"/>
      <c r="CNH260" s="297"/>
      <c r="CNI260" s="297"/>
      <c r="CNJ260" s="297"/>
      <c r="CNK260" s="297"/>
      <c r="CNL260" s="297"/>
      <c r="CNM260" s="297"/>
      <c r="CNN260" s="297"/>
      <c r="CNO260" s="297"/>
      <c r="CNP260" s="297"/>
      <c r="CNQ260" s="297"/>
      <c r="CNR260" s="297"/>
      <c r="CNS260" s="297"/>
      <c r="CNT260" s="297"/>
      <c r="CNU260" s="297"/>
      <c r="CNV260" s="297"/>
      <c r="CNW260" s="297"/>
      <c r="CNX260" s="297"/>
      <c r="CNY260" s="297"/>
      <c r="CNZ260" s="297"/>
      <c r="COA260" s="297"/>
      <c r="COB260" s="297"/>
      <c r="COC260" s="297"/>
      <c r="COD260" s="297"/>
      <c r="COE260" s="297"/>
      <c r="COF260" s="297"/>
      <c r="COG260" s="297"/>
      <c r="COH260" s="297"/>
      <c r="COI260" s="297"/>
      <c r="COJ260" s="297"/>
      <c r="COK260" s="297"/>
      <c r="COL260" s="297"/>
      <c r="COM260" s="297"/>
      <c r="CON260" s="297"/>
      <c r="COO260" s="297"/>
      <c r="COP260" s="297"/>
      <c r="COQ260" s="297"/>
      <c r="COR260" s="297"/>
      <c r="COS260" s="297"/>
      <c r="COT260" s="297"/>
      <c r="COU260" s="297"/>
      <c r="COV260" s="297"/>
      <c r="COW260" s="297"/>
      <c r="COX260" s="297"/>
      <c r="COY260" s="297"/>
      <c r="COZ260" s="297"/>
      <c r="CPA260" s="297"/>
      <c r="CPB260" s="297"/>
      <c r="CPC260" s="297"/>
      <c r="CPD260" s="297"/>
      <c r="CPE260" s="297"/>
      <c r="CPF260" s="297"/>
      <c r="CPG260" s="297"/>
      <c r="CPH260" s="297"/>
      <c r="CPI260" s="297"/>
      <c r="CPJ260" s="297"/>
      <c r="CPK260" s="297"/>
      <c r="CPL260" s="297"/>
      <c r="CPM260" s="297"/>
      <c r="CPN260" s="297"/>
      <c r="CPO260" s="297"/>
      <c r="CPP260" s="297"/>
      <c r="CPQ260" s="297"/>
      <c r="CPR260" s="297"/>
      <c r="CPS260" s="297"/>
      <c r="CPT260" s="297"/>
      <c r="CPU260" s="297"/>
      <c r="CPV260" s="297"/>
      <c r="CPW260" s="297"/>
      <c r="CPX260" s="297"/>
      <c r="CPY260" s="297"/>
      <c r="CPZ260" s="297"/>
      <c r="CQA260" s="297"/>
      <c r="CQB260" s="297"/>
      <c r="CQC260" s="297"/>
      <c r="CQD260" s="297"/>
      <c r="CQE260" s="297"/>
      <c r="CQF260" s="297"/>
      <c r="CQG260" s="297"/>
      <c r="CQH260" s="297"/>
      <c r="CQI260" s="297"/>
      <c r="CQJ260" s="297"/>
      <c r="CQK260" s="297"/>
      <c r="CQL260" s="297"/>
      <c r="CQM260" s="297"/>
      <c r="CQN260" s="297"/>
      <c r="CQO260" s="297"/>
      <c r="CQP260" s="297"/>
      <c r="CQQ260" s="297"/>
      <c r="CQR260" s="297"/>
      <c r="CQS260" s="297"/>
      <c r="CQT260" s="297"/>
      <c r="CQU260" s="297"/>
      <c r="CQV260" s="297"/>
      <c r="CQW260" s="297"/>
      <c r="CQX260" s="297"/>
      <c r="CQY260" s="297"/>
      <c r="CQZ260" s="297"/>
      <c r="CRA260" s="297"/>
      <c r="CRB260" s="297"/>
      <c r="CRC260" s="297"/>
      <c r="CRD260" s="297"/>
      <c r="CRE260" s="297"/>
      <c r="CRF260" s="297"/>
      <c r="CRG260" s="297"/>
      <c r="CRH260" s="297"/>
      <c r="CRI260" s="297"/>
      <c r="CRJ260" s="297"/>
      <c r="CRK260" s="297"/>
      <c r="CRL260" s="297"/>
      <c r="CRM260" s="297"/>
      <c r="CRN260" s="297"/>
      <c r="CRO260" s="297"/>
      <c r="CRP260" s="297"/>
      <c r="CRQ260" s="297"/>
      <c r="CRR260" s="297"/>
      <c r="CRS260" s="297"/>
      <c r="CRT260" s="297"/>
      <c r="CRU260" s="297"/>
      <c r="CRV260" s="297"/>
      <c r="CRW260" s="297"/>
      <c r="CRX260" s="297"/>
      <c r="CRY260" s="297"/>
      <c r="CRZ260" s="297"/>
      <c r="CSA260" s="297"/>
      <c r="CSB260" s="297"/>
      <c r="CSC260" s="297"/>
      <c r="CSD260" s="297"/>
      <c r="CSE260" s="297"/>
      <c r="CSF260" s="297"/>
      <c r="CSG260" s="297"/>
      <c r="CSH260" s="297"/>
      <c r="CSI260" s="297"/>
      <c r="CSJ260" s="297"/>
      <c r="CSK260" s="297"/>
      <c r="CSL260" s="297"/>
      <c r="CSM260" s="297"/>
      <c r="CSN260" s="297"/>
      <c r="CSO260" s="297"/>
      <c r="CSP260" s="297"/>
      <c r="CSQ260" s="297"/>
      <c r="CSR260" s="297"/>
      <c r="CSS260" s="297"/>
      <c r="CST260" s="297"/>
      <c r="CSU260" s="297"/>
      <c r="CSV260" s="297"/>
      <c r="CSW260" s="297"/>
      <c r="CSX260" s="297"/>
      <c r="CSY260" s="297"/>
      <c r="CSZ260" s="297"/>
      <c r="CTA260" s="297"/>
      <c r="CTB260" s="297"/>
      <c r="CTC260" s="297"/>
      <c r="CTD260" s="297"/>
      <c r="CTE260" s="297"/>
      <c r="CTF260" s="297"/>
      <c r="CTG260" s="297"/>
      <c r="CTH260" s="297"/>
      <c r="CTI260" s="297"/>
      <c r="CTJ260" s="297"/>
      <c r="CTK260" s="297"/>
      <c r="CTL260" s="297"/>
      <c r="CTM260" s="297"/>
      <c r="CTN260" s="297"/>
      <c r="CTO260" s="297"/>
      <c r="CTP260" s="297"/>
      <c r="CTQ260" s="297"/>
      <c r="CTR260" s="297"/>
      <c r="CTS260" s="297"/>
      <c r="CTT260" s="297"/>
      <c r="CTU260" s="297"/>
      <c r="CTV260" s="297"/>
      <c r="CTW260" s="297"/>
      <c r="CTX260" s="297"/>
      <c r="CTY260" s="297"/>
      <c r="CTZ260" s="297"/>
      <c r="CUA260" s="297"/>
      <c r="CUB260" s="297"/>
      <c r="CUC260" s="297"/>
      <c r="CUD260" s="297"/>
      <c r="CUE260" s="297"/>
      <c r="CUF260" s="297"/>
      <c r="CUG260" s="297"/>
      <c r="CUH260" s="297"/>
      <c r="CUI260" s="297"/>
      <c r="CUJ260" s="297"/>
      <c r="CUK260" s="297"/>
      <c r="CUL260" s="297"/>
      <c r="CUM260" s="297"/>
      <c r="CUN260" s="297"/>
      <c r="CUO260" s="297"/>
      <c r="CUP260" s="297"/>
      <c r="CUQ260" s="297"/>
      <c r="CUR260" s="297"/>
      <c r="CUS260" s="297"/>
      <c r="CUT260" s="297"/>
      <c r="CUU260" s="297"/>
      <c r="CUV260" s="297"/>
      <c r="CUW260" s="297"/>
      <c r="CUX260" s="297"/>
      <c r="CUY260" s="297"/>
      <c r="CUZ260" s="297"/>
      <c r="CVA260" s="297"/>
      <c r="CVB260" s="297"/>
      <c r="CVC260" s="297"/>
      <c r="CVD260" s="297"/>
      <c r="CVE260" s="297"/>
      <c r="CVF260" s="297"/>
      <c r="CVG260" s="297"/>
      <c r="CVH260" s="297"/>
      <c r="CVI260" s="297"/>
      <c r="CVJ260" s="297"/>
      <c r="CVK260" s="297"/>
      <c r="CVL260" s="297"/>
      <c r="CVM260" s="297"/>
      <c r="CVN260" s="297"/>
      <c r="CVO260" s="297"/>
      <c r="CVP260" s="297"/>
      <c r="CVQ260" s="297"/>
      <c r="CVR260" s="297"/>
      <c r="CVS260" s="297"/>
      <c r="CVT260" s="297"/>
      <c r="CVU260" s="297"/>
      <c r="CVV260" s="297"/>
      <c r="CVW260" s="297"/>
      <c r="CVX260" s="297"/>
      <c r="CVY260" s="297"/>
      <c r="CVZ260" s="297"/>
      <c r="CWA260" s="297"/>
      <c r="CWB260" s="297"/>
      <c r="CWC260" s="297"/>
      <c r="CWD260" s="297"/>
      <c r="CWE260" s="297"/>
      <c r="CWF260" s="297"/>
      <c r="CWG260" s="297"/>
      <c r="CWH260" s="297"/>
      <c r="CWI260" s="297"/>
      <c r="CWJ260" s="297"/>
      <c r="CWK260" s="297"/>
      <c r="CWL260" s="297"/>
      <c r="CWM260" s="297"/>
      <c r="CWN260" s="297"/>
      <c r="CWO260" s="297"/>
      <c r="CWP260" s="297"/>
      <c r="CWQ260" s="297"/>
      <c r="CWR260" s="297"/>
      <c r="CWS260" s="297"/>
      <c r="CWT260" s="297"/>
      <c r="CWU260" s="297"/>
      <c r="CWV260" s="297"/>
      <c r="CWW260" s="297"/>
      <c r="CWX260" s="297"/>
      <c r="CWY260" s="297"/>
      <c r="CWZ260" s="297"/>
      <c r="CXA260" s="297"/>
      <c r="CXB260" s="297"/>
      <c r="CXC260" s="297"/>
      <c r="CXD260" s="297"/>
      <c r="CXE260" s="297"/>
      <c r="CXF260" s="297"/>
      <c r="CXG260" s="297"/>
      <c r="CXH260" s="297"/>
      <c r="CXI260" s="297"/>
      <c r="CXJ260" s="297"/>
      <c r="CXK260" s="297"/>
      <c r="CXL260" s="297"/>
      <c r="CXM260" s="297"/>
      <c r="CXN260" s="297"/>
      <c r="CXO260" s="297"/>
      <c r="CXP260" s="297"/>
      <c r="CXQ260" s="297"/>
      <c r="CXR260" s="297"/>
      <c r="CXS260" s="297"/>
      <c r="CXT260" s="297"/>
      <c r="CXU260" s="297"/>
      <c r="CXV260" s="297"/>
      <c r="CXW260" s="297"/>
      <c r="CXX260" s="297"/>
      <c r="CXY260" s="297"/>
      <c r="CXZ260" s="297"/>
      <c r="CYA260" s="297"/>
      <c r="CYB260" s="297"/>
      <c r="CYC260" s="297"/>
      <c r="CYD260" s="297"/>
      <c r="CYE260" s="297"/>
      <c r="CYF260" s="297"/>
      <c r="CYG260" s="297"/>
      <c r="CYH260" s="297"/>
      <c r="CYI260" s="297"/>
      <c r="CYJ260" s="297"/>
      <c r="CYK260" s="297"/>
      <c r="CYL260" s="297"/>
      <c r="CYM260" s="297"/>
      <c r="CYN260" s="297"/>
      <c r="CYO260" s="297"/>
      <c r="CYP260" s="297"/>
      <c r="CYQ260" s="297"/>
      <c r="CYR260" s="297"/>
      <c r="CYS260" s="297"/>
      <c r="CYT260" s="297"/>
      <c r="CYU260" s="297"/>
      <c r="CYV260" s="297"/>
      <c r="CYW260" s="297"/>
      <c r="CYX260" s="297"/>
      <c r="CYY260" s="297"/>
      <c r="CYZ260" s="297"/>
      <c r="CZA260" s="297"/>
      <c r="CZB260" s="297"/>
      <c r="CZC260" s="297"/>
      <c r="CZD260" s="297"/>
      <c r="CZE260" s="297"/>
      <c r="CZF260" s="297"/>
      <c r="CZG260" s="297"/>
      <c r="CZH260" s="297"/>
      <c r="CZI260" s="297"/>
      <c r="CZJ260" s="297"/>
      <c r="CZK260" s="297"/>
      <c r="CZL260" s="297"/>
      <c r="CZM260" s="297"/>
      <c r="CZN260" s="297"/>
      <c r="CZO260" s="297"/>
      <c r="CZP260" s="297"/>
      <c r="CZQ260" s="297"/>
      <c r="CZR260" s="297"/>
      <c r="CZS260" s="297"/>
      <c r="CZT260" s="297"/>
      <c r="CZU260" s="297"/>
      <c r="CZV260" s="297"/>
      <c r="CZW260" s="297"/>
      <c r="CZX260" s="297"/>
      <c r="CZY260" s="297"/>
      <c r="CZZ260" s="297"/>
      <c r="DAA260" s="297"/>
      <c r="DAB260" s="297"/>
      <c r="DAC260" s="297"/>
      <c r="DAD260" s="297"/>
      <c r="DAE260" s="297"/>
      <c r="DAF260" s="297"/>
      <c r="DAG260" s="297"/>
      <c r="DAH260" s="297"/>
      <c r="DAI260" s="297"/>
      <c r="DAJ260" s="297"/>
      <c r="DAK260" s="297"/>
      <c r="DAL260" s="297"/>
      <c r="DAM260" s="297"/>
      <c r="DAN260" s="297"/>
      <c r="DAO260" s="297"/>
      <c r="DAP260" s="297"/>
      <c r="DAQ260" s="297"/>
      <c r="DAR260" s="297"/>
      <c r="DAS260" s="297"/>
      <c r="DAT260" s="297"/>
      <c r="DAU260" s="297"/>
      <c r="DAV260" s="297"/>
      <c r="DAW260" s="297"/>
      <c r="DAX260" s="297"/>
      <c r="DAY260" s="297"/>
      <c r="DAZ260" s="297"/>
      <c r="DBA260" s="297"/>
      <c r="DBB260" s="297"/>
      <c r="DBC260" s="297"/>
      <c r="DBD260" s="297"/>
      <c r="DBE260" s="297"/>
      <c r="DBF260" s="297"/>
      <c r="DBG260" s="297"/>
      <c r="DBH260" s="297"/>
      <c r="DBI260" s="297"/>
      <c r="DBJ260" s="297"/>
      <c r="DBK260" s="297"/>
      <c r="DBL260" s="297"/>
      <c r="DBM260" s="297"/>
      <c r="DBN260" s="297"/>
      <c r="DBO260" s="297"/>
      <c r="DBP260" s="297"/>
      <c r="DBQ260" s="297"/>
      <c r="DBR260" s="297"/>
      <c r="DBS260" s="297"/>
      <c r="DBT260" s="297"/>
      <c r="DBU260" s="297"/>
      <c r="DBV260" s="297"/>
      <c r="DBW260" s="297"/>
      <c r="DBX260" s="297"/>
      <c r="DBY260" s="297"/>
      <c r="DBZ260" s="297"/>
      <c r="DCA260" s="297"/>
      <c r="DCB260" s="297"/>
      <c r="DCC260" s="297"/>
      <c r="DCD260" s="297"/>
      <c r="DCE260" s="297"/>
      <c r="DCF260" s="297"/>
      <c r="DCG260" s="297"/>
      <c r="DCH260" s="297"/>
      <c r="DCI260" s="297"/>
      <c r="DCJ260" s="297"/>
      <c r="DCK260" s="297"/>
      <c r="DCL260" s="297"/>
      <c r="DCM260" s="297"/>
      <c r="DCN260" s="297"/>
      <c r="DCO260" s="297"/>
      <c r="DCP260" s="297"/>
      <c r="DCQ260" s="297"/>
      <c r="DCR260" s="297"/>
      <c r="DCS260" s="297"/>
      <c r="DCT260" s="297"/>
      <c r="DCU260" s="297"/>
      <c r="DCV260" s="297"/>
      <c r="DCW260" s="297"/>
      <c r="DCX260" s="297"/>
      <c r="DCY260" s="297"/>
      <c r="DCZ260" s="297"/>
      <c r="DDA260" s="297"/>
      <c r="DDB260" s="297"/>
      <c r="DDC260" s="297"/>
      <c r="DDD260" s="297"/>
      <c r="DDE260" s="297"/>
      <c r="DDF260" s="297"/>
      <c r="DDG260" s="297"/>
      <c r="DDH260" s="297"/>
      <c r="DDI260" s="297"/>
      <c r="DDJ260" s="297"/>
      <c r="DDK260" s="297"/>
      <c r="DDL260" s="297"/>
      <c r="DDM260" s="297"/>
      <c r="DDN260" s="297"/>
      <c r="DDO260" s="297"/>
      <c r="DDP260" s="297"/>
      <c r="DDQ260" s="297"/>
      <c r="DDR260" s="297"/>
      <c r="DDS260" s="297"/>
      <c r="DDT260" s="297"/>
      <c r="DDU260" s="297"/>
      <c r="DDV260" s="297"/>
      <c r="DDW260" s="297"/>
      <c r="DDX260" s="297"/>
      <c r="DDY260" s="297"/>
      <c r="DDZ260" s="297"/>
      <c r="DEA260" s="297"/>
      <c r="DEB260" s="297"/>
      <c r="DEC260" s="297"/>
      <c r="DED260" s="297"/>
      <c r="DEE260" s="297"/>
      <c r="DEF260" s="297"/>
      <c r="DEG260" s="297"/>
      <c r="DEH260" s="297"/>
      <c r="DEI260" s="297"/>
      <c r="DEJ260" s="297"/>
      <c r="DEK260" s="297"/>
      <c r="DEL260" s="297"/>
      <c r="DEM260" s="297"/>
      <c r="DEN260" s="297"/>
      <c r="DEO260" s="297"/>
      <c r="DEP260" s="297"/>
      <c r="DEQ260" s="297"/>
      <c r="DER260" s="297"/>
      <c r="DES260" s="297"/>
      <c r="DET260" s="297"/>
      <c r="DEU260" s="297"/>
      <c r="DEV260" s="297"/>
      <c r="DEW260" s="297"/>
      <c r="DEX260" s="297"/>
      <c r="DEY260" s="297"/>
      <c r="DEZ260" s="297"/>
      <c r="DFA260" s="297"/>
      <c r="DFB260" s="297"/>
      <c r="DFC260" s="297"/>
      <c r="DFD260" s="297"/>
      <c r="DFE260" s="297"/>
      <c r="DFF260" s="297"/>
      <c r="DFG260" s="297"/>
      <c r="DFH260" s="297"/>
      <c r="DFI260" s="297"/>
      <c r="DFJ260" s="297"/>
      <c r="DFK260" s="297"/>
      <c r="DFL260" s="297"/>
      <c r="DFM260" s="297"/>
      <c r="DFN260" s="297"/>
      <c r="DFO260" s="297"/>
      <c r="DFP260" s="297"/>
      <c r="DFQ260" s="297"/>
      <c r="DFR260" s="297"/>
      <c r="DFS260" s="297"/>
      <c r="DFT260" s="297"/>
      <c r="DFU260" s="297"/>
      <c r="DFV260" s="297"/>
      <c r="DFW260" s="297"/>
      <c r="DFX260" s="297"/>
      <c r="DFY260" s="297"/>
      <c r="DFZ260" s="297"/>
      <c r="DGA260" s="297"/>
      <c r="DGB260" s="297"/>
      <c r="DGC260" s="297"/>
      <c r="DGD260" s="297"/>
      <c r="DGE260" s="297"/>
      <c r="DGF260" s="297"/>
      <c r="DGG260" s="297"/>
      <c r="DGH260" s="297"/>
      <c r="DGI260" s="297"/>
      <c r="DGJ260" s="297"/>
      <c r="DGK260" s="297"/>
      <c r="DGL260" s="297"/>
      <c r="DGM260" s="297"/>
      <c r="DGN260" s="297"/>
      <c r="DGO260" s="297"/>
      <c r="DGP260" s="297"/>
      <c r="DGQ260" s="297"/>
      <c r="DGR260" s="297"/>
      <c r="DGS260" s="297"/>
      <c r="DGT260" s="297"/>
      <c r="DGU260" s="297"/>
      <c r="DGV260" s="297"/>
      <c r="DGW260" s="297"/>
      <c r="DGX260" s="297"/>
      <c r="DGY260" s="297"/>
      <c r="DGZ260" s="297"/>
      <c r="DHA260" s="297"/>
      <c r="DHB260" s="297"/>
      <c r="DHC260" s="297"/>
      <c r="DHD260" s="297"/>
      <c r="DHE260" s="297"/>
      <c r="DHF260" s="297"/>
      <c r="DHG260" s="297"/>
      <c r="DHH260" s="297"/>
      <c r="DHI260" s="297"/>
      <c r="DHJ260" s="297"/>
      <c r="DHK260" s="297"/>
      <c r="DHL260" s="297"/>
      <c r="DHM260" s="297"/>
      <c r="DHN260" s="297"/>
      <c r="DHO260" s="297"/>
      <c r="DHP260" s="297"/>
      <c r="DHQ260" s="297"/>
      <c r="DHR260" s="297"/>
      <c r="DHS260" s="297"/>
      <c r="DHT260" s="297"/>
      <c r="DHU260" s="297"/>
      <c r="DHV260" s="297"/>
      <c r="DHW260" s="297"/>
      <c r="DHX260" s="297"/>
      <c r="DHY260" s="297"/>
      <c r="DHZ260" s="297"/>
      <c r="DIA260" s="297"/>
      <c r="DIB260" s="297"/>
      <c r="DIC260" s="297"/>
      <c r="DID260" s="297"/>
      <c r="DIE260" s="297"/>
      <c r="DIF260" s="297"/>
      <c r="DIG260" s="297"/>
      <c r="DIH260" s="297"/>
      <c r="DII260" s="297"/>
      <c r="DIJ260" s="297"/>
      <c r="DIK260" s="297"/>
      <c r="DIL260" s="297"/>
      <c r="DIM260" s="297"/>
      <c r="DIN260" s="297"/>
      <c r="DIO260" s="297"/>
      <c r="DIP260" s="297"/>
      <c r="DIQ260" s="297"/>
      <c r="DIR260" s="297"/>
      <c r="DIS260" s="297"/>
      <c r="DIT260" s="297"/>
      <c r="DIU260" s="297"/>
      <c r="DIV260" s="297"/>
      <c r="DIW260" s="297"/>
      <c r="DIX260" s="297"/>
      <c r="DIY260" s="297"/>
      <c r="DIZ260" s="297"/>
      <c r="DJA260" s="297"/>
      <c r="DJB260" s="297"/>
      <c r="DJC260" s="297"/>
      <c r="DJD260" s="297"/>
      <c r="DJE260" s="297"/>
      <c r="DJF260" s="297"/>
      <c r="DJG260" s="297"/>
      <c r="DJH260" s="297"/>
      <c r="DJI260" s="297"/>
      <c r="DJJ260" s="297"/>
      <c r="DJK260" s="297"/>
      <c r="DJL260" s="297"/>
      <c r="DJM260" s="297"/>
      <c r="DJN260" s="297"/>
      <c r="DJO260" s="297"/>
      <c r="DJP260" s="297"/>
      <c r="DJQ260" s="297"/>
      <c r="DJR260" s="297"/>
      <c r="DJS260" s="297"/>
      <c r="DJT260" s="297"/>
      <c r="DJU260" s="297"/>
      <c r="DJV260" s="297"/>
      <c r="DJW260" s="297"/>
      <c r="DJX260" s="297"/>
      <c r="DJY260" s="297"/>
      <c r="DJZ260" s="297"/>
      <c r="DKA260" s="297"/>
      <c r="DKB260" s="297"/>
      <c r="DKC260" s="297"/>
      <c r="DKD260" s="297"/>
      <c r="DKE260" s="297"/>
      <c r="DKF260" s="297"/>
      <c r="DKG260" s="297"/>
      <c r="DKH260" s="297"/>
      <c r="DKI260" s="297"/>
      <c r="DKJ260" s="297"/>
      <c r="DKK260" s="297"/>
      <c r="DKL260" s="297"/>
      <c r="DKM260" s="297"/>
      <c r="DKN260" s="297"/>
      <c r="DKO260" s="297"/>
      <c r="DKP260" s="297"/>
      <c r="DKQ260" s="297"/>
      <c r="DKR260" s="297"/>
      <c r="DKS260" s="297"/>
      <c r="DKT260" s="297"/>
      <c r="DKU260" s="297"/>
      <c r="DKV260" s="297"/>
      <c r="DKW260" s="297"/>
      <c r="DKX260" s="297"/>
      <c r="DKY260" s="297"/>
      <c r="DKZ260" s="297"/>
      <c r="DLA260" s="297"/>
      <c r="DLB260" s="297"/>
      <c r="DLC260" s="297"/>
      <c r="DLD260" s="297"/>
      <c r="DLE260" s="297"/>
      <c r="DLF260" s="297"/>
      <c r="DLG260" s="297"/>
      <c r="DLH260" s="297"/>
      <c r="DLI260" s="297"/>
      <c r="DLJ260" s="297"/>
      <c r="DLK260" s="297"/>
      <c r="DLL260" s="297"/>
      <c r="DLM260" s="297"/>
      <c r="DLN260" s="297"/>
      <c r="DLO260" s="297"/>
      <c r="DLP260" s="297"/>
      <c r="DLQ260" s="297"/>
      <c r="DLR260" s="297"/>
      <c r="DLS260" s="297"/>
      <c r="DLT260" s="297"/>
      <c r="DLU260" s="297"/>
      <c r="DLV260" s="297"/>
      <c r="DLW260" s="297"/>
      <c r="DLX260" s="297"/>
      <c r="DLY260" s="297"/>
      <c r="DLZ260" s="297"/>
      <c r="DMA260" s="297"/>
      <c r="DMB260" s="297"/>
      <c r="DMC260" s="297"/>
      <c r="DMD260" s="297"/>
      <c r="DME260" s="297"/>
      <c r="DMF260" s="297"/>
      <c r="DMG260" s="297"/>
      <c r="DMH260" s="297"/>
      <c r="DMI260" s="297"/>
      <c r="DMJ260" s="297"/>
      <c r="DMK260" s="297"/>
      <c r="DML260" s="297"/>
      <c r="DMM260" s="297"/>
      <c r="DMN260" s="297"/>
      <c r="DMO260" s="297"/>
      <c r="DMP260" s="297"/>
      <c r="DMQ260" s="297"/>
      <c r="DMR260" s="297"/>
      <c r="DMS260" s="297"/>
      <c r="DMT260" s="297"/>
      <c r="DMU260" s="297"/>
      <c r="DMV260" s="297"/>
      <c r="DMW260" s="297"/>
      <c r="DMX260" s="297"/>
      <c r="DMY260" s="297"/>
      <c r="DMZ260" s="297"/>
      <c r="DNA260" s="297"/>
      <c r="DNB260" s="297"/>
      <c r="DNC260" s="297"/>
      <c r="DND260" s="297"/>
      <c r="DNE260" s="297"/>
      <c r="DNF260" s="297"/>
      <c r="DNG260" s="297"/>
      <c r="DNH260" s="297"/>
      <c r="DNI260" s="297"/>
      <c r="DNJ260" s="297"/>
      <c r="DNK260" s="297"/>
      <c r="DNL260" s="297"/>
      <c r="DNM260" s="297"/>
      <c r="DNN260" s="297"/>
      <c r="DNO260" s="297"/>
      <c r="DNP260" s="297"/>
      <c r="DNQ260" s="297"/>
      <c r="DNR260" s="297"/>
      <c r="DNS260" s="297"/>
      <c r="DNT260" s="297"/>
      <c r="DNU260" s="297"/>
      <c r="DNV260" s="297"/>
      <c r="DNW260" s="297"/>
      <c r="DNX260" s="297"/>
      <c r="DNY260" s="297"/>
      <c r="DNZ260" s="297"/>
      <c r="DOA260" s="297"/>
      <c r="DOB260" s="297"/>
      <c r="DOC260" s="297"/>
      <c r="DOD260" s="297"/>
      <c r="DOE260" s="297"/>
      <c r="DOF260" s="297"/>
      <c r="DOG260" s="297"/>
      <c r="DOH260" s="297"/>
      <c r="DOI260" s="297"/>
      <c r="DOJ260" s="297"/>
      <c r="DOK260" s="297"/>
      <c r="DOL260" s="297"/>
      <c r="DOM260" s="297"/>
      <c r="DON260" s="297"/>
      <c r="DOO260" s="297"/>
      <c r="DOP260" s="297"/>
      <c r="DOQ260" s="297"/>
      <c r="DOR260" s="297"/>
      <c r="DOS260" s="297"/>
      <c r="DOT260" s="297"/>
      <c r="DOU260" s="297"/>
      <c r="DOV260" s="297"/>
      <c r="DOW260" s="297"/>
      <c r="DOX260" s="297"/>
      <c r="DOY260" s="297"/>
      <c r="DOZ260" s="297"/>
      <c r="DPA260" s="297"/>
      <c r="DPB260" s="297"/>
      <c r="DPC260" s="297"/>
      <c r="DPD260" s="297"/>
      <c r="DPE260" s="297"/>
      <c r="DPF260" s="297"/>
      <c r="DPG260" s="297"/>
      <c r="DPH260" s="297"/>
      <c r="DPI260" s="297"/>
      <c r="DPJ260" s="297"/>
      <c r="DPK260" s="297"/>
      <c r="DPL260" s="297"/>
      <c r="DPM260" s="297"/>
      <c r="DPN260" s="297"/>
      <c r="DPO260" s="297"/>
      <c r="DPP260" s="297"/>
      <c r="DPQ260" s="297"/>
      <c r="DPR260" s="297"/>
      <c r="DPS260" s="297"/>
      <c r="DPT260" s="297"/>
      <c r="DPU260" s="297"/>
      <c r="DPV260" s="297"/>
      <c r="DPW260" s="297"/>
      <c r="DPX260" s="297"/>
      <c r="DPY260" s="297"/>
      <c r="DPZ260" s="297"/>
      <c r="DQA260" s="297"/>
      <c r="DQB260" s="297"/>
      <c r="DQC260" s="297"/>
      <c r="DQD260" s="297"/>
      <c r="DQE260" s="297"/>
      <c r="DQF260" s="297"/>
      <c r="DQG260" s="297"/>
      <c r="DQH260" s="297"/>
      <c r="DQI260" s="297"/>
      <c r="DQJ260" s="297"/>
      <c r="DQK260" s="297"/>
      <c r="DQL260" s="297"/>
      <c r="DQM260" s="297"/>
      <c r="DQN260" s="297"/>
      <c r="DQO260" s="297"/>
      <c r="DQP260" s="297"/>
      <c r="DQQ260" s="297"/>
      <c r="DQR260" s="297"/>
      <c r="DQS260" s="297"/>
      <c r="DQT260" s="297"/>
      <c r="DQU260" s="297"/>
      <c r="DQV260" s="297"/>
      <c r="DQW260" s="297"/>
      <c r="DQX260" s="297"/>
      <c r="DQY260" s="297"/>
      <c r="DQZ260" s="297"/>
      <c r="DRA260" s="297"/>
      <c r="DRB260" s="297"/>
      <c r="DRC260" s="297"/>
      <c r="DRD260" s="297"/>
      <c r="DRE260" s="297"/>
      <c r="DRF260" s="297"/>
      <c r="DRG260" s="297"/>
      <c r="DRH260" s="297"/>
      <c r="DRI260" s="297"/>
      <c r="DRJ260" s="297"/>
      <c r="DRK260" s="297"/>
      <c r="DRL260" s="297"/>
      <c r="DRM260" s="297"/>
      <c r="DRN260" s="297"/>
      <c r="DRO260" s="297"/>
      <c r="DRP260" s="297"/>
      <c r="DRQ260" s="297"/>
      <c r="DRR260" s="297"/>
      <c r="DRS260" s="297"/>
      <c r="DRT260" s="297"/>
      <c r="DRU260" s="297"/>
      <c r="DRV260" s="297"/>
      <c r="DRW260" s="297"/>
      <c r="DRX260" s="297"/>
      <c r="DRY260" s="297"/>
      <c r="DRZ260" s="297"/>
      <c r="DSA260" s="297"/>
      <c r="DSB260" s="297"/>
      <c r="DSC260" s="297"/>
      <c r="DSD260" s="297"/>
      <c r="DSE260" s="297"/>
      <c r="DSF260" s="297"/>
      <c r="DSG260" s="297"/>
      <c r="DSH260" s="297"/>
      <c r="DSI260" s="297"/>
      <c r="DSJ260" s="297"/>
      <c r="DSK260" s="297"/>
      <c r="DSL260" s="297"/>
      <c r="DSM260" s="297"/>
      <c r="DSN260" s="297"/>
      <c r="DSO260" s="297"/>
      <c r="DSP260" s="297"/>
      <c r="DSQ260" s="297"/>
      <c r="DSR260" s="297"/>
      <c r="DSS260" s="297"/>
      <c r="DST260" s="297"/>
      <c r="DSU260" s="297"/>
      <c r="DSV260" s="297"/>
      <c r="DSW260" s="297"/>
      <c r="DSX260" s="297"/>
      <c r="DSY260" s="297"/>
      <c r="DSZ260" s="297"/>
      <c r="DTA260" s="297"/>
      <c r="DTB260" s="297"/>
      <c r="DTC260" s="297"/>
      <c r="DTD260" s="297"/>
      <c r="DTE260" s="297"/>
      <c r="DTF260" s="297"/>
      <c r="DTG260" s="297"/>
      <c r="DTH260" s="297"/>
      <c r="DTI260" s="297"/>
      <c r="DTJ260" s="297"/>
      <c r="DTK260" s="297"/>
      <c r="DTL260" s="297"/>
      <c r="DTM260" s="297"/>
      <c r="DTN260" s="297"/>
      <c r="DTO260" s="297"/>
      <c r="DTP260" s="297"/>
      <c r="DTQ260" s="297"/>
      <c r="DTR260" s="297"/>
      <c r="DTS260" s="297"/>
      <c r="DTT260" s="297"/>
      <c r="DTU260" s="297"/>
      <c r="DTV260" s="297"/>
      <c r="DTW260" s="297"/>
      <c r="DTX260" s="297"/>
      <c r="DTY260" s="297"/>
      <c r="DTZ260" s="297"/>
      <c r="DUA260" s="297"/>
      <c r="DUB260" s="297"/>
      <c r="DUC260" s="297"/>
      <c r="DUD260" s="297"/>
      <c r="DUE260" s="297"/>
      <c r="DUF260" s="297"/>
      <c r="DUG260" s="297"/>
      <c r="DUH260" s="297"/>
      <c r="DUI260" s="297"/>
      <c r="DUJ260" s="297"/>
      <c r="DUK260" s="297"/>
      <c r="DUL260" s="297"/>
      <c r="DUM260" s="297"/>
      <c r="DUN260" s="297"/>
      <c r="DUO260" s="297"/>
      <c r="DUP260" s="297"/>
      <c r="DUQ260" s="297"/>
      <c r="DUR260" s="297"/>
      <c r="DUS260" s="297"/>
      <c r="DUT260" s="297"/>
      <c r="DUU260" s="297"/>
      <c r="DUV260" s="297"/>
      <c r="DUW260" s="297"/>
      <c r="DUX260" s="297"/>
      <c r="DUY260" s="297"/>
      <c r="DUZ260" s="297"/>
      <c r="DVA260" s="297"/>
      <c r="DVB260" s="297"/>
      <c r="DVC260" s="297"/>
      <c r="DVD260" s="297"/>
      <c r="DVE260" s="297"/>
      <c r="DVF260" s="297"/>
      <c r="DVG260" s="297"/>
      <c r="DVH260" s="297"/>
      <c r="DVI260" s="297"/>
      <c r="DVJ260" s="297"/>
      <c r="DVK260" s="297"/>
      <c r="DVL260" s="297"/>
      <c r="DVM260" s="297"/>
      <c r="DVN260" s="297"/>
      <c r="DVO260" s="297"/>
      <c r="DVP260" s="297"/>
      <c r="DVQ260" s="297"/>
      <c r="DVR260" s="297"/>
      <c r="DVS260" s="297"/>
      <c r="DVT260" s="297"/>
      <c r="DVU260" s="297"/>
      <c r="DVV260" s="297"/>
      <c r="DVW260" s="297"/>
      <c r="DVX260" s="297"/>
      <c r="DVY260" s="297"/>
      <c r="DVZ260" s="297"/>
      <c r="DWA260" s="297"/>
      <c r="DWB260" s="297"/>
      <c r="DWC260" s="297"/>
      <c r="DWD260" s="297"/>
      <c r="DWE260" s="297"/>
      <c r="DWF260" s="297"/>
      <c r="DWG260" s="297"/>
      <c r="DWH260" s="297"/>
      <c r="DWI260" s="297"/>
      <c r="DWJ260" s="297"/>
      <c r="DWK260" s="297"/>
      <c r="DWL260" s="297"/>
      <c r="DWM260" s="297"/>
      <c r="DWN260" s="297"/>
      <c r="DWO260" s="297"/>
      <c r="DWP260" s="297"/>
      <c r="DWQ260" s="297"/>
      <c r="DWR260" s="297"/>
      <c r="DWS260" s="297"/>
      <c r="DWT260" s="297"/>
      <c r="DWU260" s="297"/>
      <c r="DWV260" s="297"/>
      <c r="DWW260" s="297"/>
      <c r="DWX260" s="297"/>
      <c r="DWY260" s="297"/>
      <c r="DWZ260" s="297"/>
      <c r="DXA260" s="297"/>
      <c r="DXB260" s="297"/>
      <c r="DXC260" s="297"/>
      <c r="DXD260" s="297"/>
      <c r="DXE260" s="297"/>
      <c r="DXF260" s="297"/>
      <c r="DXG260" s="297"/>
      <c r="DXH260" s="297"/>
      <c r="DXI260" s="297"/>
      <c r="DXJ260" s="297"/>
      <c r="DXK260" s="297"/>
      <c r="DXL260" s="297"/>
      <c r="DXM260" s="297"/>
      <c r="DXN260" s="297"/>
      <c r="DXO260" s="297"/>
      <c r="DXP260" s="297"/>
      <c r="DXQ260" s="297"/>
      <c r="DXR260" s="297"/>
      <c r="DXS260" s="297"/>
      <c r="DXT260" s="297"/>
      <c r="DXU260" s="297"/>
      <c r="DXV260" s="297"/>
      <c r="DXW260" s="297"/>
      <c r="DXX260" s="297"/>
      <c r="DXY260" s="297"/>
      <c r="DXZ260" s="297"/>
      <c r="DYA260" s="297"/>
      <c r="DYB260" s="297"/>
      <c r="DYC260" s="297"/>
      <c r="DYD260" s="297"/>
      <c r="DYE260" s="297"/>
      <c r="DYF260" s="297"/>
      <c r="DYG260" s="297"/>
      <c r="DYH260" s="297"/>
      <c r="DYI260" s="297"/>
      <c r="DYJ260" s="297"/>
      <c r="DYK260" s="297"/>
      <c r="DYL260" s="297"/>
      <c r="DYM260" s="297"/>
      <c r="DYN260" s="297"/>
      <c r="DYO260" s="297"/>
      <c r="DYP260" s="297"/>
      <c r="DYQ260" s="297"/>
      <c r="DYR260" s="297"/>
      <c r="DYS260" s="297"/>
      <c r="DYT260" s="297"/>
      <c r="DYU260" s="297"/>
      <c r="DYV260" s="297"/>
      <c r="DYW260" s="297"/>
      <c r="DYX260" s="297"/>
      <c r="DYY260" s="297"/>
      <c r="DYZ260" s="297"/>
      <c r="DZA260" s="297"/>
      <c r="DZB260" s="297"/>
      <c r="DZC260" s="297"/>
      <c r="DZD260" s="297"/>
      <c r="DZE260" s="297"/>
      <c r="DZF260" s="297"/>
      <c r="DZG260" s="297"/>
      <c r="DZH260" s="297"/>
      <c r="DZI260" s="297"/>
      <c r="DZJ260" s="297"/>
      <c r="DZK260" s="297"/>
      <c r="DZL260" s="297"/>
      <c r="DZM260" s="297"/>
      <c r="DZN260" s="297"/>
      <c r="DZO260" s="297"/>
      <c r="DZP260" s="297"/>
      <c r="DZQ260" s="297"/>
      <c r="DZR260" s="297"/>
      <c r="DZS260" s="297"/>
      <c r="DZT260" s="297"/>
      <c r="DZU260" s="297"/>
      <c r="DZV260" s="297"/>
      <c r="DZW260" s="297"/>
      <c r="DZX260" s="297"/>
      <c r="DZY260" s="297"/>
      <c r="DZZ260" s="297"/>
      <c r="EAA260" s="297"/>
      <c r="EAB260" s="297"/>
      <c r="EAC260" s="297"/>
      <c r="EAD260" s="297"/>
      <c r="EAE260" s="297"/>
      <c r="EAF260" s="297"/>
      <c r="EAG260" s="297"/>
      <c r="EAH260" s="297"/>
      <c r="EAI260" s="297"/>
      <c r="EAJ260" s="297"/>
      <c r="EAK260" s="297"/>
      <c r="EAL260" s="297"/>
      <c r="EAM260" s="297"/>
      <c r="EAN260" s="297"/>
      <c r="EAO260" s="297"/>
      <c r="EAP260" s="297"/>
      <c r="EAQ260" s="297"/>
      <c r="EAR260" s="297"/>
      <c r="EAS260" s="297"/>
      <c r="EAT260" s="297"/>
      <c r="EAU260" s="297"/>
      <c r="EAV260" s="297"/>
      <c r="EAW260" s="297"/>
      <c r="EAX260" s="297"/>
      <c r="EAY260" s="297"/>
      <c r="EAZ260" s="297"/>
      <c r="EBA260" s="297"/>
      <c r="EBB260" s="297"/>
      <c r="EBC260" s="297"/>
      <c r="EBD260" s="297"/>
      <c r="EBE260" s="297"/>
      <c r="EBF260" s="297"/>
      <c r="EBG260" s="297"/>
      <c r="EBH260" s="297"/>
      <c r="EBI260" s="297"/>
      <c r="EBJ260" s="297"/>
      <c r="EBK260" s="297"/>
      <c r="EBL260" s="297"/>
      <c r="EBM260" s="297"/>
      <c r="EBN260" s="297"/>
      <c r="EBO260" s="297"/>
      <c r="EBP260" s="297"/>
      <c r="EBQ260" s="297"/>
      <c r="EBR260" s="297"/>
      <c r="EBS260" s="297"/>
      <c r="EBT260" s="297"/>
      <c r="EBU260" s="297"/>
      <c r="EBV260" s="297"/>
      <c r="EBW260" s="297"/>
      <c r="EBX260" s="297"/>
      <c r="EBY260" s="297"/>
      <c r="EBZ260" s="297"/>
      <c r="ECA260" s="297"/>
      <c r="ECB260" s="297"/>
      <c r="ECC260" s="297"/>
      <c r="ECD260" s="297"/>
      <c r="ECE260" s="297"/>
      <c r="ECF260" s="297"/>
      <c r="ECG260" s="297"/>
      <c r="ECH260" s="297"/>
      <c r="ECI260" s="297"/>
      <c r="ECJ260" s="297"/>
      <c r="ECK260" s="297"/>
      <c r="ECL260" s="297"/>
      <c r="ECM260" s="297"/>
      <c r="ECN260" s="297"/>
      <c r="ECO260" s="297"/>
      <c r="ECP260" s="297"/>
      <c r="ECQ260" s="297"/>
      <c r="ECR260" s="297"/>
      <c r="ECS260" s="297"/>
      <c r="ECT260" s="297"/>
      <c r="ECU260" s="297"/>
      <c r="ECV260" s="297"/>
      <c r="ECW260" s="297"/>
      <c r="ECX260" s="297"/>
      <c r="ECY260" s="297"/>
      <c r="ECZ260" s="297"/>
      <c r="EDA260" s="297"/>
      <c r="EDB260" s="297"/>
      <c r="EDC260" s="297"/>
      <c r="EDD260" s="297"/>
      <c r="EDE260" s="297"/>
      <c r="EDF260" s="297"/>
      <c r="EDG260" s="297"/>
      <c r="EDH260" s="297"/>
      <c r="EDI260" s="297"/>
      <c r="EDJ260" s="297"/>
      <c r="EDK260" s="297"/>
      <c r="EDL260" s="297"/>
      <c r="EDM260" s="297"/>
      <c r="EDN260" s="297"/>
      <c r="EDO260" s="297"/>
      <c r="EDP260" s="297"/>
      <c r="EDQ260" s="297"/>
      <c r="EDR260" s="297"/>
      <c r="EDS260" s="297"/>
      <c r="EDT260" s="297"/>
      <c r="EDU260" s="297"/>
      <c r="EDV260" s="297"/>
      <c r="EDW260" s="297"/>
      <c r="EDX260" s="297"/>
      <c r="EDY260" s="297"/>
      <c r="EDZ260" s="297"/>
      <c r="EEA260" s="297"/>
      <c r="EEB260" s="297"/>
      <c r="EEC260" s="297"/>
      <c r="EED260" s="297"/>
      <c r="EEE260" s="297"/>
      <c r="EEF260" s="297"/>
      <c r="EEG260" s="297"/>
      <c r="EEH260" s="297"/>
      <c r="EEI260" s="297"/>
      <c r="EEJ260" s="297"/>
      <c r="EEK260" s="297"/>
      <c r="EEL260" s="297"/>
      <c r="EEM260" s="297"/>
      <c r="EEN260" s="297"/>
      <c r="EEO260" s="297"/>
      <c r="EEP260" s="297"/>
      <c r="EEQ260" s="297"/>
      <c r="EER260" s="297"/>
      <c r="EES260" s="297"/>
      <c r="EET260" s="297"/>
      <c r="EEU260" s="297"/>
      <c r="EEV260" s="297"/>
      <c r="EEW260" s="297"/>
      <c r="EEX260" s="297"/>
      <c r="EEY260" s="297"/>
      <c r="EEZ260" s="297"/>
      <c r="EFA260" s="297"/>
      <c r="EFB260" s="297"/>
      <c r="EFC260" s="297"/>
      <c r="EFD260" s="297"/>
      <c r="EFE260" s="297"/>
      <c r="EFF260" s="297"/>
      <c r="EFG260" s="297"/>
      <c r="EFH260" s="297"/>
      <c r="EFI260" s="297"/>
      <c r="EFJ260" s="297"/>
      <c r="EFK260" s="297"/>
      <c r="EFL260" s="297"/>
      <c r="EFM260" s="297"/>
      <c r="EFN260" s="297"/>
      <c r="EFO260" s="297"/>
      <c r="EFP260" s="297"/>
      <c r="EFQ260" s="297"/>
      <c r="EFR260" s="297"/>
      <c r="EFS260" s="297"/>
      <c r="EFT260" s="297"/>
      <c r="EFU260" s="297"/>
      <c r="EFV260" s="297"/>
      <c r="EFW260" s="297"/>
      <c r="EFX260" s="297"/>
      <c r="EFY260" s="297"/>
      <c r="EFZ260" s="297"/>
      <c r="EGA260" s="297"/>
      <c r="EGB260" s="297"/>
      <c r="EGC260" s="297"/>
      <c r="EGD260" s="297"/>
      <c r="EGE260" s="297"/>
      <c r="EGF260" s="297"/>
      <c r="EGG260" s="297"/>
      <c r="EGH260" s="297"/>
      <c r="EGI260" s="297"/>
      <c r="EGJ260" s="297"/>
      <c r="EGK260" s="297"/>
      <c r="EGL260" s="297"/>
      <c r="EGM260" s="297"/>
      <c r="EGN260" s="297"/>
      <c r="EGO260" s="297"/>
      <c r="EGP260" s="297"/>
      <c r="EGQ260" s="297"/>
      <c r="EGR260" s="297"/>
      <c r="EGS260" s="297"/>
      <c r="EGT260" s="297"/>
      <c r="EGU260" s="297"/>
      <c r="EGV260" s="297"/>
      <c r="EGW260" s="297"/>
      <c r="EGX260" s="297"/>
      <c r="EGY260" s="297"/>
      <c r="EGZ260" s="297"/>
      <c r="EHA260" s="297"/>
      <c r="EHB260" s="297"/>
      <c r="EHC260" s="297"/>
      <c r="EHD260" s="297"/>
      <c r="EHE260" s="297"/>
      <c r="EHF260" s="297"/>
      <c r="EHG260" s="297"/>
      <c r="EHH260" s="297"/>
      <c r="EHI260" s="297"/>
      <c r="EHJ260" s="297"/>
      <c r="EHK260" s="297"/>
      <c r="EHL260" s="297"/>
      <c r="EHM260" s="297"/>
      <c r="EHN260" s="297"/>
      <c r="EHO260" s="297"/>
      <c r="EHP260" s="297"/>
      <c r="EHQ260" s="297"/>
      <c r="EHR260" s="297"/>
      <c r="EHS260" s="297"/>
      <c r="EHT260" s="297"/>
      <c r="EHU260" s="297"/>
      <c r="EHV260" s="297"/>
      <c r="EHW260" s="297"/>
      <c r="EHX260" s="297"/>
      <c r="EHY260" s="297"/>
      <c r="EHZ260" s="297"/>
      <c r="EIA260" s="297"/>
      <c r="EIB260" s="297"/>
      <c r="EIC260" s="297"/>
      <c r="EID260" s="297"/>
      <c r="EIE260" s="297"/>
      <c r="EIF260" s="297"/>
      <c r="EIG260" s="297"/>
      <c r="EIH260" s="297"/>
      <c r="EII260" s="297"/>
      <c r="EIJ260" s="297"/>
      <c r="EIK260" s="297"/>
      <c r="EIL260" s="297"/>
      <c r="EIM260" s="297"/>
      <c r="EIN260" s="297"/>
      <c r="EIO260" s="297"/>
      <c r="EIP260" s="297"/>
      <c r="EIQ260" s="297"/>
      <c r="EIR260" s="297"/>
      <c r="EIS260" s="297"/>
      <c r="EIT260" s="297"/>
      <c r="EIU260" s="297"/>
      <c r="EIV260" s="297"/>
      <c r="EIW260" s="297"/>
      <c r="EIX260" s="297"/>
      <c r="EIY260" s="297"/>
      <c r="EIZ260" s="297"/>
      <c r="EJA260" s="297"/>
      <c r="EJB260" s="297"/>
      <c r="EJC260" s="297"/>
      <c r="EJD260" s="297"/>
      <c r="EJE260" s="297"/>
      <c r="EJF260" s="297"/>
      <c r="EJG260" s="297"/>
      <c r="EJH260" s="297"/>
      <c r="EJI260" s="297"/>
      <c r="EJJ260" s="297"/>
      <c r="EJK260" s="297"/>
      <c r="EJL260" s="297"/>
      <c r="EJM260" s="297"/>
      <c r="EJN260" s="297"/>
      <c r="EJO260" s="297"/>
      <c r="EJP260" s="297"/>
      <c r="EJQ260" s="297"/>
      <c r="EJR260" s="297"/>
      <c r="EJS260" s="297"/>
      <c r="EJT260" s="297"/>
      <c r="EJU260" s="297"/>
      <c r="EJV260" s="297"/>
      <c r="EJW260" s="297"/>
      <c r="EJX260" s="297"/>
      <c r="EJY260" s="297"/>
      <c r="EJZ260" s="297"/>
      <c r="EKA260" s="297"/>
      <c r="EKB260" s="297"/>
      <c r="EKC260" s="297"/>
      <c r="EKD260" s="297"/>
      <c r="EKE260" s="297"/>
      <c r="EKF260" s="297"/>
      <c r="EKG260" s="297"/>
      <c r="EKH260" s="297"/>
      <c r="EKI260" s="297"/>
      <c r="EKJ260" s="297"/>
      <c r="EKK260" s="297"/>
      <c r="EKL260" s="297"/>
      <c r="EKM260" s="297"/>
      <c r="EKN260" s="297"/>
      <c r="EKO260" s="297"/>
      <c r="EKP260" s="297"/>
      <c r="EKQ260" s="297"/>
      <c r="EKR260" s="297"/>
      <c r="EKS260" s="297"/>
      <c r="EKT260" s="297"/>
      <c r="EKU260" s="297"/>
      <c r="EKV260" s="297"/>
      <c r="EKW260" s="297"/>
      <c r="EKX260" s="297"/>
      <c r="EKY260" s="297"/>
      <c r="EKZ260" s="297"/>
      <c r="ELA260" s="297"/>
      <c r="ELB260" s="297"/>
      <c r="ELC260" s="297"/>
      <c r="ELD260" s="297"/>
      <c r="ELE260" s="297"/>
      <c r="ELF260" s="297"/>
      <c r="ELG260" s="297"/>
      <c r="ELH260" s="297"/>
      <c r="ELI260" s="297"/>
      <c r="ELJ260" s="297"/>
      <c r="ELK260" s="297"/>
      <c r="ELL260" s="297"/>
      <c r="ELM260" s="297"/>
      <c r="ELN260" s="297"/>
      <c r="ELO260" s="297"/>
      <c r="ELP260" s="297"/>
      <c r="ELQ260" s="297"/>
      <c r="ELR260" s="297"/>
      <c r="ELS260" s="297"/>
      <c r="ELT260" s="297"/>
      <c r="ELU260" s="297"/>
      <c r="ELV260" s="297"/>
      <c r="ELW260" s="297"/>
      <c r="ELX260" s="297"/>
      <c r="ELY260" s="297"/>
      <c r="ELZ260" s="297"/>
      <c r="EMA260" s="297"/>
      <c r="EMB260" s="297"/>
      <c r="EMC260" s="297"/>
      <c r="EMD260" s="297"/>
      <c r="EME260" s="297"/>
      <c r="EMF260" s="297"/>
      <c r="EMG260" s="297"/>
      <c r="EMH260" s="297"/>
      <c r="EMI260" s="297"/>
      <c r="EMJ260" s="297"/>
      <c r="EMK260" s="297"/>
      <c r="EML260" s="297"/>
      <c r="EMM260" s="297"/>
      <c r="EMN260" s="297"/>
      <c r="EMO260" s="297"/>
      <c r="EMP260" s="297"/>
      <c r="EMQ260" s="297"/>
      <c r="EMR260" s="297"/>
      <c r="EMS260" s="297"/>
      <c r="EMT260" s="297"/>
      <c r="EMU260" s="297"/>
      <c r="EMV260" s="297"/>
      <c r="EMW260" s="297"/>
      <c r="EMX260" s="297"/>
      <c r="EMY260" s="297"/>
      <c r="EMZ260" s="297"/>
      <c r="ENA260" s="297"/>
      <c r="ENB260" s="297"/>
      <c r="ENC260" s="297"/>
      <c r="END260" s="297"/>
      <c r="ENE260" s="297"/>
      <c r="ENF260" s="297"/>
      <c r="ENG260" s="297"/>
      <c r="ENH260" s="297"/>
      <c r="ENI260" s="297"/>
      <c r="ENJ260" s="297"/>
      <c r="ENK260" s="297"/>
      <c r="ENL260" s="297"/>
      <c r="ENM260" s="297"/>
      <c r="ENN260" s="297"/>
      <c r="ENO260" s="297"/>
      <c r="ENP260" s="297"/>
      <c r="ENQ260" s="297"/>
      <c r="ENR260" s="297"/>
      <c r="ENS260" s="297"/>
      <c r="ENT260" s="297"/>
      <c r="ENU260" s="297"/>
      <c r="ENV260" s="297"/>
      <c r="ENW260" s="297"/>
      <c r="ENX260" s="297"/>
      <c r="ENY260" s="297"/>
      <c r="ENZ260" s="297"/>
      <c r="EOA260" s="297"/>
      <c r="EOB260" s="297"/>
      <c r="EOC260" s="297"/>
      <c r="EOD260" s="297"/>
      <c r="EOE260" s="297"/>
      <c r="EOF260" s="297"/>
      <c r="EOG260" s="297"/>
      <c r="EOH260" s="297"/>
      <c r="EOI260" s="297"/>
      <c r="EOJ260" s="297"/>
      <c r="EOK260" s="297"/>
      <c r="EOL260" s="297"/>
      <c r="EOM260" s="297"/>
      <c r="EON260" s="297"/>
      <c r="EOO260" s="297"/>
      <c r="EOP260" s="297"/>
      <c r="EOQ260" s="297"/>
      <c r="EOR260" s="297"/>
      <c r="EOS260" s="297"/>
      <c r="EOT260" s="297"/>
      <c r="EOU260" s="297"/>
      <c r="EOV260" s="297"/>
      <c r="EOW260" s="297"/>
      <c r="EOX260" s="297"/>
      <c r="EOY260" s="297"/>
      <c r="EOZ260" s="297"/>
      <c r="EPA260" s="297"/>
      <c r="EPB260" s="297"/>
      <c r="EPC260" s="297"/>
      <c r="EPD260" s="297"/>
      <c r="EPE260" s="297"/>
      <c r="EPF260" s="297"/>
      <c r="EPG260" s="297"/>
      <c r="EPH260" s="297"/>
      <c r="EPI260" s="297"/>
      <c r="EPJ260" s="297"/>
      <c r="EPK260" s="297"/>
      <c r="EPL260" s="297"/>
      <c r="EPM260" s="297"/>
      <c r="EPN260" s="297"/>
      <c r="EPO260" s="297"/>
      <c r="EPP260" s="297"/>
      <c r="EPQ260" s="297"/>
      <c r="EPR260" s="297"/>
      <c r="EPS260" s="297"/>
      <c r="EPT260" s="297"/>
      <c r="EPU260" s="297"/>
      <c r="EPV260" s="297"/>
      <c r="EPW260" s="297"/>
      <c r="EPX260" s="297"/>
      <c r="EPY260" s="297"/>
      <c r="EPZ260" s="297"/>
      <c r="EQA260" s="297"/>
      <c r="EQB260" s="297"/>
      <c r="EQC260" s="297"/>
      <c r="EQD260" s="297"/>
      <c r="EQE260" s="297"/>
      <c r="EQF260" s="297"/>
      <c r="EQG260" s="297"/>
      <c r="EQH260" s="297"/>
      <c r="EQI260" s="297"/>
      <c r="EQJ260" s="297"/>
      <c r="EQK260" s="297"/>
      <c r="EQL260" s="297"/>
      <c r="EQM260" s="297"/>
      <c r="EQN260" s="297"/>
      <c r="EQO260" s="297"/>
      <c r="EQP260" s="297"/>
      <c r="EQQ260" s="297"/>
      <c r="EQR260" s="297"/>
      <c r="EQS260" s="297"/>
      <c r="EQT260" s="297"/>
      <c r="EQU260" s="297"/>
      <c r="EQV260" s="297"/>
      <c r="EQW260" s="297"/>
      <c r="EQX260" s="297"/>
      <c r="EQY260" s="297"/>
      <c r="EQZ260" s="297"/>
      <c r="ERA260" s="297"/>
      <c r="ERB260" s="297"/>
      <c r="ERC260" s="297"/>
      <c r="ERD260" s="297"/>
      <c r="ERE260" s="297"/>
      <c r="ERF260" s="297"/>
      <c r="ERG260" s="297"/>
      <c r="ERH260" s="297"/>
      <c r="ERI260" s="297"/>
      <c r="ERJ260" s="297"/>
      <c r="ERK260" s="297"/>
      <c r="ERL260" s="297"/>
      <c r="ERM260" s="297"/>
      <c r="ERN260" s="297"/>
      <c r="ERO260" s="297"/>
      <c r="ERP260" s="297"/>
      <c r="ERQ260" s="297"/>
      <c r="ERR260" s="297"/>
      <c r="ERS260" s="297"/>
      <c r="ERT260" s="297"/>
      <c r="ERU260" s="297"/>
      <c r="ERV260" s="297"/>
      <c r="ERW260" s="297"/>
      <c r="ERX260" s="297"/>
      <c r="ERY260" s="297"/>
      <c r="ERZ260" s="297"/>
      <c r="ESA260" s="297"/>
      <c r="ESB260" s="297"/>
      <c r="ESC260" s="297"/>
      <c r="ESD260" s="297"/>
      <c r="ESE260" s="297"/>
      <c r="ESF260" s="297"/>
      <c r="ESG260" s="297"/>
      <c r="ESH260" s="297"/>
      <c r="ESI260" s="297"/>
      <c r="ESJ260" s="297"/>
      <c r="ESK260" s="297"/>
      <c r="ESL260" s="297"/>
      <c r="ESM260" s="297"/>
      <c r="ESN260" s="297"/>
      <c r="ESO260" s="297"/>
      <c r="ESP260" s="297"/>
      <c r="ESQ260" s="297"/>
      <c r="ESR260" s="297"/>
      <c r="ESS260" s="297"/>
      <c r="EST260" s="297"/>
      <c r="ESU260" s="297"/>
      <c r="ESV260" s="297"/>
      <c r="ESW260" s="297"/>
      <c r="ESX260" s="297"/>
      <c r="ESY260" s="297"/>
      <c r="ESZ260" s="297"/>
      <c r="ETA260" s="297"/>
      <c r="ETB260" s="297"/>
      <c r="ETC260" s="297"/>
      <c r="ETD260" s="297"/>
      <c r="ETE260" s="297"/>
      <c r="ETF260" s="297"/>
      <c r="ETG260" s="297"/>
      <c r="ETH260" s="297"/>
      <c r="ETI260" s="297"/>
      <c r="ETJ260" s="297"/>
      <c r="ETK260" s="297"/>
      <c r="ETL260" s="297"/>
      <c r="ETM260" s="297"/>
      <c r="ETN260" s="297"/>
      <c r="ETO260" s="297"/>
      <c r="ETP260" s="297"/>
      <c r="ETQ260" s="297"/>
      <c r="ETR260" s="297"/>
      <c r="ETS260" s="297"/>
      <c r="ETT260" s="297"/>
      <c r="ETU260" s="297"/>
      <c r="ETV260" s="297"/>
      <c r="ETW260" s="297"/>
      <c r="ETX260" s="297"/>
      <c r="ETY260" s="297"/>
      <c r="ETZ260" s="297"/>
      <c r="EUA260" s="297"/>
      <c r="EUB260" s="297"/>
      <c r="EUC260" s="297"/>
      <c r="EUD260" s="297"/>
      <c r="EUE260" s="297"/>
      <c r="EUF260" s="297"/>
      <c r="EUG260" s="297"/>
      <c r="EUH260" s="297"/>
      <c r="EUI260" s="297"/>
      <c r="EUJ260" s="297"/>
      <c r="EUK260" s="297"/>
      <c r="EUL260" s="297"/>
      <c r="EUM260" s="297"/>
      <c r="EUN260" s="297"/>
      <c r="EUO260" s="297"/>
      <c r="EUP260" s="297"/>
      <c r="EUQ260" s="297"/>
      <c r="EUR260" s="297"/>
      <c r="EUS260" s="297"/>
      <c r="EUT260" s="297"/>
      <c r="EUU260" s="297"/>
      <c r="EUV260" s="297"/>
      <c r="EUW260" s="297"/>
      <c r="EUX260" s="297"/>
      <c r="EUY260" s="297"/>
      <c r="EUZ260" s="297"/>
      <c r="EVA260" s="297"/>
      <c r="EVB260" s="297"/>
      <c r="EVC260" s="297"/>
      <c r="EVD260" s="297"/>
      <c r="EVE260" s="297"/>
      <c r="EVF260" s="297"/>
      <c r="EVG260" s="297"/>
      <c r="EVH260" s="297"/>
      <c r="EVI260" s="297"/>
      <c r="EVJ260" s="297"/>
      <c r="EVK260" s="297"/>
      <c r="EVL260" s="297"/>
      <c r="EVM260" s="297"/>
      <c r="EVN260" s="297"/>
      <c r="EVO260" s="297"/>
      <c r="EVP260" s="297"/>
      <c r="EVQ260" s="297"/>
      <c r="EVR260" s="297"/>
      <c r="EVS260" s="297"/>
      <c r="EVT260" s="297"/>
      <c r="EVU260" s="297"/>
      <c r="EVV260" s="297"/>
      <c r="EVW260" s="297"/>
      <c r="EVX260" s="297"/>
      <c r="EVY260" s="297"/>
      <c r="EVZ260" s="297"/>
      <c r="EWA260" s="297"/>
      <c r="EWB260" s="297"/>
      <c r="EWC260" s="297"/>
      <c r="EWD260" s="297"/>
      <c r="EWE260" s="297"/>
      <c r="EWF260" s="297"/>
      <c r="EWG260" s="297"/>
      <c r="EWH260" s="297"/>
      <c r="EWI260" s="297"/>
      <c r="EWJ260" s="297"/>
      <c r="EWK260" s="297"/>
      <c r="EWL260" s="297"/>
      <c r="EWM260" s="297"/>
      <c r="EWN260" s="297"/>
      <c r="EWO260" s="297"/>
      <c r="EWP260" s="297"/>
      <c r="EWQ260" s="297"/>
      <c r="EWR260" s="297"/>
      <c r="EWS260" s="297"/>
      <c r="EWT260" s="297"/>
      <c r="EWU260" s="297"/>
      <c r="EWV260" s="297"/>
      <c r="EWW260" s="297"/>
      <c r="EWX260" s="297"/>
      <c r="EWY260" s="297"/>
      <c r="EWZ260" s="297"/>
      <c r="EXA260" s="297"/>
      <c r="EXB260" s="297"/>
      <c r="EXC260" s="297"/>
      <c r="EXD260" s="297"/>
      <c r="EXE260" s="297"/>
      <c r="EXF260" s="297"/>
      <c r="EXG260" s="297"/>
      <c r="EXH260" s="297"/>
      <c r="EXI260" s="297"/>
      <c r="EXJ260" s="297"/>
      <c r="EXK260" s="297"/>
      <c r="EXL260" s="297"/>
      <c r="EXM260" s="297"/>
      <c r="EXN260" s="297"/>
      <c r="EXO260" s="297"/>
      <c r="EXP260" s="297"/>
      <c r="EXQ260" s="297"/>
      <c r="EXR260" s="297"/>
      <c r="EXS260" s="297"/>
      <c r="EXT260" s="297"/>
      <c r="EXU260" s="297"/>
      <c r="EXV260" s="297"/>
      <c r="EXW260" s="297"/>
      <c r="EXX260" s="297"/>
      <c r="EXY260" s="297"/>
      <c r="EXZ260" s="297"/>
      <c r="EYA260" s="297"/>
      <c r="EYB260" s="297"/>
      <c r="EYC260" s="297"/>
      <c r="EYD260" s="297"/>
      <c r="EYE260" s="297"/>
      <c r="EYF260" s="297"/>
      <c r="EYG260" s="297"/>
      <c r="EYH260" s="297"/>
      <c r="EYI260" s="297"/>
      <c r="EYJ260" s="297"/>
      <c r="EYK260" s="297"/>
      <c r="EYL260" s="297"/>
      <c r="EYM260" s="297"/>
      <c r="EYN260" s="297"/>
      <c r="EYO260" s="297"/>
      <c r="EYP260" s="297"/>
      <c r="EYQ260" s="297"/>
      <c r="EYR260" s="297"/>
      <c r="EYS260" s="297"/>
      <c r="EYT260" s="297"/>
      <c r="EYU260" s="297"/>
      <c r="EYV260" s="297"/>
      <c r="EYW260" s="297"/>
      <c r="EYX260" s="297"/>
      <c r="EYY260" s="297"/>
      <c r="EYZ260" s="297"/>
      <c r="EZA260" s="297"/>
      <c r="EZB260" s="297"/>
      <c r="EZC260" s="297"/>
      <c r="EZD260" s="297"/>
      <c r="EZE260" s="297"/>
      <c r="EZF260" s="297"/>
      <c r="EZG260" s="297"/>
      <c r="EZH260" s="297"/>
      <c r="EZI260" s="297"/>
      <c r="EZJ260" s="297"/>
      <c r="EZK260" s="297"/>
      <c r="EZL260" s="297"/>
      <c r="EZM260" s="297"/>
      <c r="EZN260" s="297"/>
      <c r="EZO260" s="297"/>
      <c r="EZP260" s="297"/>
      <c r="EZQ260" s="297"/>
      <c r="EZR260" s="297"/>
      <c r="EZS260" s="297"/>
      <c r="EZT260" s="297"/>
      <c r="EZU260" s="297"/>
      <c r="EZV260" s="297"/>
      <c r="EZW260" s="297"/>
      <c r="EZX260" s="297"/>
      <c r="EZY260" s="297"/>
      <c r="EZZ260" s="297"/>
      <c r="FAA260" s="297"/>
      <c r="FAB260" s="297"/>
      <c r="FAC260" s="297"/>
      <c r="FAD260" s="297"/>
      <c r="FAE260" s="297"/>
      <c r="FAF260" s="297"/>
      <c r="FAG260" s="297"/>
      <c r="FAH260" s="297"/>
      <c r="FAI260" s="297"/>
      <c r="FAJ260" s="297"/>
      <c r="FAK260" s="297"/>
      <c r="FAL260" s="297"/>
      <c r="FAM260" s="297"/>
      <c r="FAN260" s="297"/>
      <c r="FAO260" s="297"/>
      <c r="FAP260" s="297"/>
      <c r="FAQ260" s="297"/>
      <c r="FAR260" s="297"/>
      <c r="FAS260" s="297"/>
      <c r="FAT260" s="297"/>
      <c r="FAU260" s="297"/>
      <c r="FAV260" s="297"/>
      <c r="FAW260" s="297"/>
      <c r="FAX260" s="297"/>
      <c r="FAY260" s="297"/>
      <c r="FAZ260" s="297"/>
      <c r="FBA260" s="297"/>
      <c r="FBB260" s="297"/>
      <c r="FBC260" s="297"/>
      <c r="FBD260" s="297"/>
      <c r="FBE260" s="297"/>
      <c r="FBF260" s="297"/>
      <c r="FBG260" s="297"/>
      <c r="FBH260" s="297"/>
      <c r="FBI260" s="297"/>
      <c r="FBJ260" s="297"/>
      <c r="FBK260" s="297"/>
      <c r="FBL260" s="297"/>
      <c r="FBM260" s="297"/>
      <c r="FBN260" s="297"/>
      <c r="FBO260" s="297"/>
      <c r="FBP260" s="297"/>
      <c r="FBQ260" s="297"/>
      <c r="FBR260" s="297"/>
      <c r="FBS260" s="297"/>
      <c r="FBT260" s="297"/>
      <c r="FBU260" s="297"/>
      <c r="FBV260" s="297"/>
      <c r="FBW260" s="297"/>
      <c r="FBX260" s="297"/>
      <c r="FBY260" s="297"/>
      <c r="FBZ260" s="297"/>
      <c r="FCA260" s="297"/>
      <c r="FCB260" s="297"/>
      <c r="FCC260" s="297"/>
      <c r="FCD260" s="297"/>
      <c r="FCE260" s="297"/>
      <c r="FCF260" s="297"/>
      <c r="FCG260" s="297"/>
      <c r="FCH260" s="297"/>
      <c r="FCI260" s="297"/>
      <c r="FCJ260" s="297"/>
      <c r="FCK260" s="297"/>
      <c r="FCL260" s="297"/>
      <c r="FCM260" s="297"/>
      <c r="FCN260" s="297"/>
      <c r="FCO260" s="297"/>
      <c r="FCP260" s="297"/>
      <c r="FCQ260" s="297"/>
      <c r="FCR260" s="297"/>
      <c r="FCS260" s="297"/>
      <c r="FCT260" s="297"/>
      <c r="FCU260" s="297"/>
      <c r="FCV260" s="297"/>
      <c r="FCW260" s="297"/>
      <c r="FCX260" s="297"/>
      <c r="FCY260" s="297"/>
      <c r="FCZ260" s="297"/>
      <c r="FDA260" s="297"/>
      <c r="FDB260" s="297"/>
      <c r="FDC260" s="297"/>
      <c r="FDD260" s="297"/>
      <c r="FDE260" s="297"/>
      <c r="FDF260" s="297"/>
      <c r="FDG260" s="297"/>
      <c r="FDH260" s="297"/>
      <c r="FDI260" s="297"/>
      <c r="FDJ260" s="297"/>
      <c r="FDK260" s="297"/>
      <c r="FDL260" s="297"/>
      <c r="FDM260" s="297"/>
      <c r="FDN260" s="297"/>
      <c r="FDO260" s="297"/>
      <c r="FDP260" s="297"/>
      <c r="FDQ260" s="297"/>
      <c r="FDR260" s="297"/>
      <c r="FDS260" s="297"/>
      <c r="FDT260" s="297"/>
      <c r="FDU260" s="297"/>
      <c r="FDV260" s="297"/>
      <c r="FDW260" s="297"/>
      <c r="FDX260" s="297"/>
      <c r="FDY260" s="297"/>
      <c r="FDZ260" s="297"/>
      <c r="FEA260" s="297"/>
      <c r="FEB260" s="297"/>
      <c r="FEC260" s="297"/>
      <c r="FED260" s="297"/>
      <c r="FEE260" s="297"/>
      <c r="FEF260" s="297"/>
      <c r="FEG260" s="297"/>
      <c r="FEH260" s="297"/>
      <c r="FEI260" s="297"/>
      <c r="FEJ260" s="297"/>
      <c r="FEK260" s="297"/>
      <c r="FEL260" s="297"/>
      <c r="FEM260" s="297"/>
      <c r="FEN260" s="297"/>
      <c r="FEO260" s="297"/>
      <c r="FEP260" s="297"/>
      <c r="FEQ260" s="297"/>
      <c r="FER260" s="297"/>
      <c r="FES260" s="297"/>
      <c r="FET260" s="297"/>
      <c r="FEU260" s="297"/>
      <c r="FEV260" s="297"/>
      <c r="FEW260" s="297"/>
      <c r="FEX260" s="297"/>
      <c r="FEY260" s="297"/>
      <c r="FEZ260" s="297"/>
      <c r="FFA260" s="297"/>
      <c r="FFB260" s="297"/>
      <c r="FFC260" s="297"/>
      <c r="FFD260" s="297"/>
      <c r="FFE260" s="297"/>
      <c r="FFF260" s="297"/>
      <c r="FFG260" s="297"/>
      <c r="FFH260" s="297"/>
      <c r="FFI260" s="297"/>
      <c r="FFJ260" s="297"/>
      <c r="FFK260" s="297"/>
      <c r="FFL260" s="297"/>
      <c r="FFM260" s="297"/>
      <c r="FFN260" s="297"/>
      <c r="FFO260" s="297"/>
      <c r="FFP260" s="297"/>
      <c r="FFQ260" s="297"/>
      <c r="FFR260" s="297"/>
      <c r="FFS260" s="297"/>
      <c r="FFT260" s="297"/>
      <c r="FFU260" s="297"/>
      <c r="FFV260" s="297"/>
      <c r="FFW260" s="297"/>
      <c r="FFX260" s="297"/>
      <c r="FFY260" s="297"/>
      <c r="FFZ260" s="297"/>
      <c r="FGA260" s="297"/>
      <c r="FGB260" s="297"/>
      <c r="FGC260" s="297"/>
      <c r="FGD260" s="297"/>
      <c r="FGE260" s="297"/>
      <c r="FGF260" s="297"/>
      <c r="FGG260" s="297"/>
      <c r="FGH260" s="297"/>
      <c r="FGI260" s="297"/>
      <c r="FGJ260" s="297"/>
      <c r="FGK260" s="297"/>
      <c r="FGL260" s="297"/>
      <c r="FGM260" s="297"/>
      <c r="FGN260" s="297"/>
      <c r="FGO260" s="297"/>
      <c r="FGP260" s="297"/>
      <c r="FGQ260" s="297"/>
      <c r="FGR260" s="297"/>
      <c r="FGS260" s="297"/>
      <c r="FGT260" s="297"/>
      <c r="FGU260" s="297"/>
      <c r="FGV260" s="297"/>
      <c r="FGW260" s="297"/>
      <c r="FGX260" s="297"/>
      <c r="FGY260" s="297"/>
      <c r="FGZ260" s="297"/>
      <c r="FHA260" s="297"/>
      <c r="FHB260" s="297"/>
      <c r="FHC260" s="297"/>
      <c r="FHD260" s="297"/>
      <c r="FHE260" s="297"/>
      <c r="FHF260" s="297"/>
      <c r="FHG260" s="297"/>
      <c r="FHH260" s="297"/>
      <c r="FHI260" s="297"/>
      <c r="FHJ260" s="297"/>
      <c r="FHK260" s="297"/>
      <c r="FHL260" s="297"/>
      <c r="FHM260" s="297"/>
      <c r="FHN260" s="297"/>
      <c r="FHO260" s="297"/>
      <c r="FHP260" s="297"/>
      <c r="FHQ260" s="297"/>
      <c r="FHR260" s="297"/>
      <c r="FHS260" s="297"/>
      <c r="FHT260" s="297"/>
      <c r="FHU260" s="297"/>
      <c r="FHV260" s="297"/>
      <c r="FHW260" s="297"/>
      <c r="FHX260" s="297"/>
      <c r="FHY260" s="297"/>
      <c r="FHZ260" s="297"/>
      <c r="FIA260" s="297"/>
      <c r="FIB260" s="297"/>
      <c r="FIC260" s="297"/>
      <c r="FID260" s="297"/>
      <c r="FIE260" s="297"/>
      <c r="FIF260" s="297"/>
      <c r="FIG260" s="297"/>
      <c r="FIH260" s="297"/>
      <c r="FII260" s="297"/>
      <c r="FIJ260" s="297"/>
      <c r="FIK260" s="297"/>
      <c r="FIL260" s="297"/>
      <c r="FIM260" s="297"/>
      <c r="FIN260" s="297"/>
      <c r="FIO260" s="297"/>
      <c r="FIP260" s="297"/>
      <c r="FIQ260" s="297"/>
      <c r="FIR260" s="297"/>
      <c r="FIS260" s="297"/>
      <c r="FIT260" s="297"/>
      <c r="FIU260" s="297"/>
      <c r="FIV260" s="297"/>
      <c r="FIW260" s="297"/>
      <c r="FIX260" s="297"/>
      <c r="FIY260" s="297"/>
      <c r="FIZ260" s="297"/>
      <c r="FJA260" s="297"/>
      <c r="FJB260" s="297"/>
      <c r="FJC260" s="297"/>
      <c r="FJD260" s="297"/>
      <c r="FJE260" s="297"/>
      <c r="FJF260" s="297"/>
      <c r="FJG260" s="297"/>
      <c r="FJH260" s="297"/>
      <c r="FJI260" s="297"/>
      <c r="FJJ260" s="297"/>
      <c r="FJK260" s="297"/>
      <c r="FJL260" s="297"/>
      <c r="FJM260" s="297"/>
      <c r="FJN260" s="297"/>
      <c r="FJO260" s="297"/>
      <c r="FJP260" s="297"/>
      <c r="FJQ260" s="297"/>
      <c r="FJR260" s="297"/>
      <c r="FJS260" s="297"/>
      <c r="FJT260" s="297"/>
      <c r="FJU260" s="297"/>
      <c r="FJV260" s="297"/>
      <c r="FJW260" s="297"/>
      <c r="FJX260" s="297"/>
      <c r="FJY260" s="297"/>
      <c r="FJZ260" s="297"/>
      <c r="FKA260" s="297"/>
      <c r="FKB260" s="297"/>
      <c r="FKC260" s="297"/>
      <c r="FKD260" s="297"/>
      <c r="FKE260" s="297"/>
      <c r="FKF260" s="297"/>
      <c r="FKG260" s="297"/>
      <c r="FKH260" s="297"/>
      <c r="FKI260" s="297"/>
      <c r="FKJ260" s="297"/>
      <c r="FKK260" s="297"/>
      <c r="FKL260" s="297"/>
      <c r="FKM260" s="297"/>
      <c r="FKN260" s="297"/>
      <c r="FKO260" s="297"/>
      <c r="FKP260" s="297"/>
      <c r="FKQ260" s="297"/>
      <c r="FKR260" s="297"/>
      <c r="FKS260" s="297"/>
      <c r="FKT260" s="297"/>
      <c r="FKU260" s="297"/>
      <c r="FKV260" s="297"/>
      <c r="FKW260" s="297"/>
      <c r="FKX260" s="297"/>
      <c r="FKY260" s="297"/>
      <c r="FKZ260" s="297"/>
      <c r="FLA260" s="297"/>
      <c r="FLB260" s="297"/>
      <c r="FLC260" s="297"/>
      <c r="FLD260" s="297"/>
      <c r="FLE260" s="297"/>
      <c r="FLF260" s="297"/>
      <c r="FLG260" s="297"/>
      <c r="FLH260" s="297"/>
      <c r="FLI260" s="297"/>
      <c r="FLJ260" s="297"/>
      <c r="FLK260" s="297"/>
      <c r="FLL260" s="297"/>
      <c r="FLM260" s="297"/>
      <c r="FLN260" s="297"/>
      <c r="FLO260" s="297"/>
      <c r="FLP260" s="297"/>
      <c r="FLQ260" s="297"/>
      <c r="FLR260" s="297"/>
      <c r="FLS260" s="297"/>
      <c r="FLT260" s="297"/>
      <c r="FLU260" s="297"/>
      <c r="FLV260" s="297"/>
      <c r="FLW260" s="297"/>
      <c r="FLX260" s="297"/>
      <c r="FLY260" s="297"/>
      <c r="FLZ260" s="297"/>
      <c r="FMA260" s="297"/>
      <c r="FMB260" s="297"/>
      <c r="FMC260" s="297"/>
      <c r="FMD260" s="297"/>
      <c r="FME260" s="297"/>
      <c r="FMF260" s="297"/>
      <c r="FMG260" s="297"/>
      <c r="FMH260" s="297"/>
      <c r="FMI260" s="297"/>
      <c r="FMJ260" s="297"/>
      <c r="FMK260" s="297"/>
      <c r="FML260" s="297"/>
      <c r="FMM260" s="297"/>
      <c r="FMN260" s="297"/>
      <c r="FMO260" s="297"/>
      <c r="FMP260" s="297"/>
      <c r="FMQ260" s="297"/>
      <c r="FMR260" s="297"/>
      <c r="FMS260" s="297"/>
      <c r="FMT260" s="297"/>
      <c r="FMU260" s="297"/>
      <c r="FMV260" s="297"/>
      <c r="FMW260" s="297"/>
      <c r="FMX260" s="297"/>
      <c r="FMY260" s="297"/>
      <c r="FMZ260" s="297"/>
      <c r="FNA260" s="297"/>
      <c r="FNB260" s="297"/>
      <c r="FNC260" s="297"/>
      <c r="FND260" s="297"/>
      <c r="FNE260" s="297"/>
      <c r="FNF260" s="297"/>
      <c r="FNG260" s="297"/>
      <c r="FNH260" s="297"/>
      <c r="FNI260" s="297"/>
      <c r="FNJ260" s="297"/>
      <c r="FNK260" s="297"/>
      <c r="FNL260" s="297"/>
      <c r="FNM260" s="297"/>
      <c r="FNN260" s="297"/>
      <c r="FNO260" s="297"/>
      <c r="FNP260" s="297"/>
      <c r="FNQ260" s="297"/>
      <c r="FNR260" s="297"/>
      <c r="FNS260" s="297"/>
      <c r="FNT260" s="297"/>
      <c r="FNU260" s="297"/>
      <c r="FNV260" s="297"/>
      <c r="FNW260" s="297"/>
      <c r="FNX260" s="297"/>
      <c r="FNY260" s="297"/>
      <c r="FNZ260" s="297"/>
      <c r="FOA260" s="297"/>
      <c r="FOB260" s="297"/>
      <c r="FOC260" s="297"/>
      <c r="FOD260" s="297"/>
      <c r="FOE260" s="297"/>
      <c r="FOF260" s="297"/>
      <c r="FOG260" s="297"/>
      <c r="FOH260" s="297"/>
      <c r="FOI260" s="297"/>
      <c r="FOJ260" s="297"/>
      <c r="FOK260" s="297"/>
      <c r="FOL260" s="297"/>
      <c r="FOM260" s="297"/>
      <c r="FON260" s="297"/>
      <c r="FOO260" s="297"/>
      <c r="FOP260" s="297"/>
      <c r="FOQ260" s="297"/>
      <c r="FOR260" s="297"/>
      <c r="FOS260" s="297"/>
      <c r="FOT260" s="297"/>
      <c r="FOU260" s="297"/>
      <c r="FOV260" s="297"/>
      <c r="FOW260" s="297"/>
      <c r="FOX260" s="297"/>
      <c r="FOY260" s="297"/>
      <c r="FOZ260" s="297"/>
      <c r="FPA260" s="297"/>
      <c r="FPB260" s="297"/>
      <c r="FPC260" s="297"/>
      <c r="FPD260" s="297"/>
      <c r="FPE260" s="297"/>
      <c r="FPF260" s="297"/>
      <c r="FPG260" s="297"/>
      <c r="FPH260" s="297"/>
      <c r="FPI260" s="297"/>
      <c r="FPJ260" s="297"/>
      <c r="FPK260" s="297"/>
      <c r="FPL260" s="297"/>
      <c r="FPM260" s="297"/>
      <c r="FPN260" s="297"/>
      <c r="FPO260" s="297"/>
      <c r="FPP260" s="297"/>
      <c r="FPQ260" s="297"/>
      <c r="FPR260" s="297"/>
      <c r="FPS260" s="297"/>
      <c r="FPT260" s="297"/>
      <c r="FPU260" s="297"/>
      <c r="FPV260" s="297"/>
      <c r="FPW260" s="297"/>
      <c r="FPX260" s="297"/>
      <c r="FPY260" s="297"/>
      <c r="FPZ260" s="297"/>
      <c r="FQA260" s="297"/>
      <c r="FQB260" s="297"/>
      <c r="FQC260" s="297"/>
      <c r="FQD260" s="297"/>
      <c r="FQE260" s="297"/>
      <c r="FQF260" s="297"/>
      <c r="FQG260" s="297"/>
      <c r="FQH260" s="297"/>
      <c r="FQI260" s="297"/>
      <c r="FQJ260" s="297"/>
      <c r="FQK260" s="297"/>
      <c r="FQL260" s="297"/>
      <c r="FQM260" s="297"/>
      <c r="FQN260" s="297"/>
      <c r="FQO260" s="297"/>
      <c r="FQP260" s="297"/>
      <c r="FQQ260" s="297"/>
      <c r="FQR260" s="297"/>
      <c r="FQS260" s="297"/>
      <c r="FQT260" s="297"/>
      <c r="FQU260" s="297"/>
      <c r="FQV260" s="297"/>
      <c r="FQW260" s="297"/>
      <c r="FQX260" s="297"/>
      <c r="FQY260" s="297"/>
      <c r="FQZ260" s="297"/>
      <c r="FRA260" s="297"/>
      <c r="FRB260" s="297"/>
      <c r="FRC260" s="297"/>
      <c r="FRD260" s="297"/>
      <c r="FRE260" s="297"/>
      <c r="FRF260" s="297"/>
      <c r="FRG260" s="297"/>
      <c r="FRH260" s="297"/>
      <c r="FRI260" s="297"/>
      <c r="FRJ260" s="297"/>
      <c r="FRK260" s="297"/>
      <c r="FRL260" s="297"/>
      <c r="FRM260" s="297"/>
      <c r="FRN260" s="297"/>
      <c r="FRO260" s="297"/>
      <c r="FRP260" s="297"/>
      <c r="FRQ260" s="297"/>
      <c r="FRR260" s="297"/>
      <c r="FRS260" s="297"/>
      <c r="FRT260" s="297"/>
      <c r="FRU260" s="297"/>
      <c r="FRV260" s="297"/>
      <c r="FRW260" s="297"/>
      <c r="FRX260" s="297"/>
      <c r="FRY260" s="297"/>
      <c r="FRZ260" s="297"/>
      <c r="FSA260" s="297"/>
      <c r="FSB260" s="297"/>
      <c r="FSC260" s="297"/>
      <c r="FSD260" s="297"/>
      <c r="FSE260" s="297"/>
      <c r="FSF260" s="297"/>
      <c r="FSG260" s="297"/>
      <c r="FSH260" s="297"/>
      <c r="FSI260" s="297"/>
      <c r="FSJ260" s="297"/>
      <c r="FSK260" s="297"/>
      <c r="FSL260" s="297"/>
      <c r="FSM260" s="297"/>
      <c r="FSN260" s="297"/>
      <c r="FSO260" s="297"/>
      <c r="FSP260" s="297"/>
      <c r="FSQ260" s="297"/>
      <c r="FSR260" s="297"/>
      <c r="FSS260" s="297"/>
      <c r="FST260" s="297"/>
      <c r="FSU260" s="297"/>
      <c r="FSV260" s="297"/>
      <c r="FSW260" s="297"/>
      <c r="FSX260" s="297"/>
      <c r="FSY260" s="297"/>
      <c r="FSZ260" s="297"/>
      <c r="FTA260" s="297"/>
      <c r="FTB260" s="297"/>
      <c r="FTC260" s="297"/>
      <c r="FTD260" s="297"/>
      <c r="FTE260" s="297"/>
      <c r="FTF260" s="297"/>
      <c r="FTG260" s="297"/>
      <c r="FTH260" s="297"/>
      <c r="FTI260" s="297"/>
      <c r="FTJ260" s="297"/>
      <c r="FTK260" s="297"/>
      <c r="FTL260" s="297"/>
      <c r="FTM260" s="297"/>
      <c r="FTN260" s="297"/>
      <c r="FTO260" s="297"/>
      <c r="FTP260" s="297"/>
      <c r="FTQ260" s="297"/>
      <c r="FTR260" s="297"/>
      <c r="FTS260" s="297"/>
      <c r="FTT260" s="297"/>
      <c r="FTU260" s="297"/>
      <c r="FTV260" s="297"/>
      <c r="FTW260" s="297"/>
      <c r="FTX260" s="297"/>
      <c r="FTY260" s="297"/>
      <c r="FTZ260" s="297"/>
      <c r="FUA260" s="297"/>
      <c r="FUB260" s="297"/>
      <c r="FUC260" s="297"/>
      <c r="FUD260" s="297"/>
      <c r="FUE260" s="297"/>
      <c r="FUF260" s="297"/>
      <c r="FUG260" s="297"/>
      <c r="FUH260" s="297"/>
      <c r="FUI260" s="297"/>
      <c r="FUJ260" s="297"/>
      <c r="FUK260" s="297"/>
      <c r="FUL260" s="297"/>
      <c r="FUM260" s="297"/>
      <c r="FUN260" s="297"/>
      <c r="FUO260" s="297"/>
      <c r="FUP260" s="297"/>
      <c r="FUQ260" s="297"/>
      <c r="FUR260" s="297"/>
      <c r="FUS260" s="297"/>
      <c r="FUT260" s="297"/>
      <c r="FUU260" s="297"/>
      <c r="FUV260" s="297"/>
      <c r="FUW260" s="297"/>
      <c r="FUX260" s="297"/>
      <c r="FUY260" s="297"/>
      <c r="FUZ260" s="297"/>
      <c r="FVA260" s="297"/>
      <c r="FVB260" s="297"/>
      <c r="FVC260" s="297"/>
      <c r="FVD260" s="297"/>
      <c r="FVE260" s="297"/>
      <c r="FVF260" s="297"/>
      <c r="FVG260" s="297"/>
      <c r="FVH260" s="297"/>
      <c r="FVI260" s="297"/>
      <c r="FVJ260" s="297"/>
      <c r="FVK260" s="297"/>
      <c r="FVL260" s="297"/>
      <c r="FVM260" s="297"/>
      <c r="FVN260" s="297"/>
      <c r="FVO260" s="297"/>
      <c r="FVP260" s="297"/>
      <c r="FVQ260" s="297"/>
      <c r="FVR260" s="297"/>
      <c r="FVS260" s="297"/>
      <c r="FVT260" s="297"/>
      <c r="FVU260" s="297"/>
      <c r="FVV260" s="297"/>
      <c r="FVW260" s="297"/>
      <c r="FVX260" s="297"/>
      <c r="FVY260" s="297"/>
      <c r="FVZ260" s="297"/>
      <c r="FWA260" s="297"/>
      <c r="FWB260" s="297"/>
      <c r="FWC260" s="297"/>
      <c r="FWD260" s="297"/>
      <c r="FWE260" s="297"/>
      <c r="FWF260" s="297"/>
      <c r="FWG260" s="297"/>
      <c r="FWH260" s="297"/>
      <c r="FWI260" s="297"/>
      <c r="FWJ260" s="297"/>
      <c r="FWK260" s="297"/>
      <c r="FWL260" s="297"/>
      <c r="FWM260" s="297"/>
      <c r="FWN260" s="297"/>
      <c r="FWO260" s="297"/>
      <c r="FWP260" s="297"/>
      <c r="FWQ260" s="297"/>
      <c r="FWR260" s="297"/>
      <c r="FWS260" s="297"/>
      <c r="FWT260" s="297"/>
      <c r="FWU260" s="297"/>
      <c r="FWV260" s="297"/>
      <c r="FWW260" s="297"/>
      <c r="FWX260" s="297"/>
      <c r="FWY260" s="297"/>
      <c r="FWZ260" s="297"/>
      <c r="FXA260" s="297"/>
      <c r="FXB260" s="297"/>
      <c r="FXC260" s="297"/>
      <c r="FXD260" s="297"/>
      <c r="FXE260" s="297"/>
      <c r="FXF260" s="297"/>
      <c r="FXG260" s="297"/>
      <c r="FXH260" s="297"/>
      <c r="FXI260" s="297"/>
      <c r="FXJ260" s="297"/>
      <c r="FXK260" s="297"/>
      <c r="FXL260" s="297"/>
      <c r="FXM260" s="297"/>
      <c r="FXN260" s="297"/>
      <c r="FXO260" s="297"/>
      <c r="FXP260" s="297"/>
      <c r="FXQ260" s="297"/>
      <c r="FXR260" s="297"/>
      <c r="FXS260" s="297"/>
      <c r="FXT260" s="297"/>
      <c r="FXU260" s="297"/>
      <c r="FXV260" s="297"/>
      <c r="FXW260" s="297"/>
      <c r="FXX260" s="297"/>
      <c r="FXY260" s="297"/>
      <c r="FXZ260" s="297"/>
      <c r="FYA260" s="297"/>
      <c r="FYB260" s="297"/>
      <c r="FYC260" s="297"/>
      <c r="FYD260" s="297"/>
      <c r="FYE260" s="297"/>
      <c r="FYF260" s="297"/>
      <c r="FYG260" s="297"/>
      <c r="FYH260" s="297"/>
      <c r="FYI260" s="297"/>
      <c r="FYJ260" s="297"/>
      <c r="FYK260" s="297"/>
      <c r="FYL260" s="297"/>
      <c r="FYM260" s="297"/>
      <c r="FYN260" s="297"/>
      <c r="FYO260" s="297"/>
      <c r="FYP260" s="297"/>
      <c r="FYQ260" s="297"/>
      <c r="FYR260" s="297"/>
      <c r="FYS260" s="297"/>
      <c r="FYT260" s="297"/>
      <c r="FYU260" s="297"/>
      <c r="FYV260" s="297"/>
      <c r="FYW260" s="297"/>
      <c r="FYX260" s="297"/>
      <c r="FYY260" s="297"/>
      <c r="FYZ260" s="297"/>
      <c r="FZA260" s="297"/>
      <c r="FZB260" s="297"/>
      <c r="FZC260" s="297"/>
      <c r="FZD260" s="297"/>
      <c r="FZE260" s="297"/>
      <c r="FZF260" s="297"/>
      <c r="FZG260" s="297"/>
      <c r="FZH260" s="297"/>
      <c r="FZI260" s="297"/>
      <c r="FZJ260" s="297"/>
      <c r="FZK260" s="297"/>
      <c r="FZL260" s="297"/>
      <c r="FZM260" s="297"/>
      <c r="FZN260" s="297"/>
      <c r="FZO260" s="297"/>
      <c r="FZP260" s="297"/>
      <c r="FZQ260" s="297"/>
      <c r="FZR260" s="297"/>
      <c r="FZS260" s="297"/>
      <c r="FZT260" s="297"/>
      <c r="FZU260" s="297"/>
      <c r="FZV260" s="297"/>
      <c r="FZW260" s="297"/>
      <c r="FZX260" s="297"/>
      <c r="FZY260" s="297"/>
      <c r="FZZ260" s="297"/>
      <c r="GAA260" s="297"/>
      <c r="GAB260" s="297"/>
      <c r="GAC260" s="297"/>
      <c r="GAD260" s="297"/>
      <c r="GAE260" s="297"/>
      <c r="GAF260" s="297"/>
      <c r="GAG260" s="297"/>
      <c r="GAH260" s="297"/>
      <c r="GAI260" s="297"/>
      <c r="GAJ260" s="297"/>
      <c r="GAK260" s="297"/>
      <c r="GAL260" s="297"/>
      <c r="GAM260" s="297"/>
      <c r="GAN260" s="297"/>
      <c r="GAO260" s="297"/>
      <c r="GAP260" s="297"/>
      <c r="GAQ260" s="297"/>
      <c r="GAR260" s="297"/>
      <c r="GAS260" s="297"/>
      <c r="GAT260" s="297"/>
      <c r="GAU260" s="297"/>
      <c r="GAV260" s="297"/>
      <c r="GAW260" s="297"/>
      <c r="GAX260" s="297"/>
      <c r="GAY260" s="297"/>
      <c r="GAZ260" s="297"/>
      <c r="GBA260" s="297"/>
      <c r="GBB260" s="297"/>
      <c r="GBC260" s="297"/>
      <c r="GBD260" s="297"/>
      <c r="GBE260" s="297"/>
      <c r="GBF260" s="297"/>
      <c r="GBG260" s="297"/>
      <c r="GBH260" s="297"/>
      <c r="GBI260" s="297"/>
      <c r="GBJ260" s="297"/>
      <c r="GBK260" s="297"/>
      <c r="GBL260" s="297"/>
      <c r="GBM260" s="297"/>
      <c r="GBN260" s="297"/>
      <c r="GBO260" s="297"/>
      <c r="GBP260" s="297"/>
      <c r="GBQ260" s="297"/>
      <c r="GBR260" s="297"/>
      <c r="GBS260" s="297"/>
      <c r="GBT260" s="297"/>
      <c r="GBU260" s="297"/>
      <c r="GBV260" s="297"/>
      <c r="GBW260" s="297"/>
      <c r="GBX260" s="297"/>
      <c r="GBY260" s="297"/>
      <c r="GBZ260" s="297"/>
      <c r="GCA260" s="297"/>
      <c r="GCB260" s="297"/>
      <c r="GCC260" s="297"/>
      <c r="GCD260" s="297"/>
      <c r="GCE260" s="297"/>
      <c r="GCF260" s="297"/>
      <c r="GCG260" s="297"/>
      <c r="GCH260" s="297"/>
      <c r="GCI260" s="297"/>
      <c r="GCJ260" s="297"/>
      <c r="GCK260" s="297"/>
      <c r="GCL260" s="297"/>
      <c r="GCM260" s="297"/>
      <c r="GCN260" s="297"/>
      <c r="GCO260" s="297"/>
      <c r="GCP260" s="297"/>
      <c r="GCQ260" s="297"/>
      <c r="GCR260" s="297"/>
      <c r="GCS260" s="297"/>
      <c r="GCT260" s="297"/>
      <c r="GCU260" s="297"/>
      <c r="GCV260" s="297"/>
      <c r="GCW260" s="297"/>
      <c r="GCX260" s="297"/>
      <c r="GCY260" s="297"/>
      <c r="GCZ260" s="297"/>
      <c r="GDA260" s="297"/>
      <c r="GDB260" s="297"/>
      <c r="GDC260" s="297"/>
      <c r="GDD260" s="297"/>
      <c r="GDE260" s="297"/>
      <c r="GDF260" s="297"/>
      <c r="GDG260" s="297"/>
      <c r="GDH260" s="297"/>
      <c r="GDI260" s="297"/>
      <c r="GDJ260" s="297"/>
      <c r="GDK260" s="297"/>
      <c r="GDL260" s="297"/>
      <c r="GDM260" s="297"/>
      <c r="GDN260" s="297"/>
      <c r="GDO260" s="297"/>
      <c r="GDP260" s="297"/>
      <c r="GDQ260" s="297"/>
      <c r="GDR260" s="297"/>
      <c r="GDS260" s="297"/>
      <c r="GDT260" s="297"/>
      <c r="GDU260" s="297"/>
      <c r="GDV260" s="297"/>
      <c r="GDW260" s="297"/>
      <c r="GDX260" s="297"/>
      <c r="GDY260" s="297"/>
      <c r="GDZ260" s="297"/>
      <c r="GEA260" s="297"/>
      <c r="GEB260" s="297"/>
      <c r="GEC260" s="297"/>
      <c r="GED260" s="297"/>
      <c r="GEE260" s="297"/>
      <c r="GEF260" s="297"/>
      <c r="GEG260" s="297"/>
      <c r="GEH260" s="297"/>
      <c r="GEI260" s="297"/>
      <c r="GEJ260" s="297"/>
      <c r="GEK260" s="297"/>
      <c r="GEL260" s="297"/>
      <c r="GEM260" s="297"/>
      <c r="GEN260" s="297"/>
      <c r="GEO260" s="297"/>
      <c r="GEP260" s="297"/>
      <c r="GEQ260" s="297"/>
      <c r="GER260" s="297"/>
      <c r="GES260" s="297"/>
      <c r="GET260" s="297"/>
      <c r="GEU260" s="297"/>
      <c r="GEV260" s="297"/>
      <c r="GEW260" s="297"/>
      <c r="GEX260" s="297"/>
      <c r="GEY260" s="297"/>
      <c r="GEZ260" s="297"/>
      <c r="GFA260" s="297"/>
      <c r="GFB260" s="297"/>
      <c r="GFC260" s="297"/>
      <c r="GFD260" s="297"/>
      <c r="GFE260" s="297"/>
      <c r="GFF260" s="297"/>
      <c r="GFG260" s="297"/>
      <c r="GFH260" s="297"/>
      <c r="GFI260" s="297"/>
      <c r="GFJ260" s="297"/>
      <c r="GFK260" s="297"/>
      <c r="GFL260" s="297"/>
      <c r="GFM260" s="297"/>
      <c r="GFN260" s="297"/>
      <c r="GFO260" s="297"/>
      <c r="GFP260" s="297"/>
      <c r="GFQ260" s="297"/>
      <c r="GFR260" s="297"/>
      <c r="GFS260" s="297"/>
      <c r="GFT260" s="297"/>
      <c r="GFU260" s="297"/>
      <c r="GFV260" s="297"/>
      <c r="GFW260" s="297"/>
      <c r="GFX260" s="297"/>
      <c r="GFY260" s="297"/>
      <c r="GFZ260" s="297"/>
      <c r="GGA260" s="297"/>
      <c r="GGB260" s="297"/>
      <c r="GGC260" s="297"/>
      <c r="GGD260" s="297"/>
      <c r="GGE260" s="297"/>
      <c r="GGF260" s="297"/>
      <c r="GGG260" s="297"/>
      <c r="GGH260" s="297"/>
      <c r="GGI260" s="297"/>
      <c r="GGJ260" s="297"/>
      <c r="GGK260" s="297"/>
      <c r="GGL260" s="297"/>
      <c r="GGM260" s="297"/>
      <c r="GGN260" s="297"/>
      <c r="GGO260" s="297"/>
      <c r="GGP260" s="297"/>
      <c r="GGQ260" s="297"/>
      <c r="GGR260" s="297"/>
      <c r="GGS260" s="297"/>
      <c r="GGT260" s="297"/>
      <c r="GGU260" s="297"/>
      <c r="GGV260" s="297"/>
      <c r="GGW260" s="297"/>
      <c r="GGX260" s="297"/>
      <c r="GGY260" s="297"/>
      <c r="GGZ260" s="297"/>
      <c r="GHA260" s="297"/>
      <c r="GHB260" s="297"/>
      <c r="GHC260" s="297"/>
      <c r="GHD260" s="297"/>
      <c r="GHE260" s="297"/>
      <c r="GHF260" s="297"/>
      <c r="GHG260" s="297"/>
      <c r="GHH260" s="297"/>
      <c r="GHI260" s="297"/>
      <c r="GHJ260" s="297"/>
      <c r="GHK260" s="297"/>
      <c r="GHL260" s="297"/>
      <c r="GHM260" s="297"/>
      <c r="GHN260" s="297"/>
      <c r="GHO260" s="297"/>
      <c r="GHP260" s="297"/>
      <c r="GHQ260" s="297"/>
      <c r="GHR260" s="297"/>
      <c r="GHS260" s="297"/>
      <c r="GHT260" s="297"/>
      <c r="GHU260" s="297"/>
      <c r="GHV260" s="297"/>
      <c r="GHW260" s="297"/>
      <c r="GHX260" s="297"/>
      <c r="GHY260" s="297"/>
      <c r="GHZ260" s="297"/>
      <c r="GIA260" s="297"/>
      <c r="GIB260" s="297"/>
      <c r="GIC260" s="297"/>
      <c r="GID260" s="297"/>
      <c r="GIE260" s="297"/>
      <c r="GIF260" s="297"/>
      <c r="GIG260" s="297"/>
      <c r="GIH260" s="297"/>
      <c r="GII260" s="297"/>
      <c r="GIJ260" s="297"/>
      <c r="GIK260" s="297"/>
      <c r="GIL260" s="297"/>
      <c r="GIM260" s="297"/>
      <c r="GIN260" s="297"/>
      <c r="GIO260" s="297"/>
      <c r="GIP260" s="297"/>
      <c r="GIQ260" s="297"/>
      <c r="GIR260" s="297"/>
      <c r="GIS260" s="297"/>
      <c r="GIT260" s="297"/>
      <c r="GIU260" s="297"/>
      <c r="GIV260" s="297"/>
      <c r="GIW260" s="297"/>
      <c r="GIX260" s="297"/>
      <c r="GIY260" s="297"/>
      <c r="GIZ260" s="297"/>
      <c r="GJA260" s="297"/>
      <c r="GJB260" s="297"/>
      <c r="GJC260" s="297"/>
      <c r="GJD260" s="297"/>
      <c r="GJE260" s="297"/>
      <c r="GJF260" s="297"/>
      <c r="GJG260" s="297"/>
      <c r="GJH260" s="297"/>
      <c r="GJI260" s="297"/>
      <c r="GJJ260" s="297"/>
      <c r="GJK260" s="297"/>
      <c r="GJL260" s="297"/>
      <c r="GJM260" s="297"/>
      <c r="GJN260" s="297"/>
      <c r="GJO260" s="297"/>
      <c r="GJP260" s="297"/>
      <c r="GJQ260" s="297"/>
      <c r="GJR260" s="297"/>
      <c r="GJS260" s="297"/>
      <c r="GJT260" s="297"/>
      <c r="GJU260" s="297"/>
      <c r="GJV260" s="297"/>
      <c r="GJW260" s="297"/>
      <c r="GJX260" s="297"/>
      <c r="GJY260" s="297"/>
      <c r="GJZ260" s="297"/>
      <c r="GKA260" s="297"/>
      <c r="GKB260" s="297"/>
      <c r="GKC260" s="297"/>
      <c r="GKD260" s="297"/>
      <c r="GKE260" s="297"/>
      <c r="GKF260" s="297"/>
      <c r="GKG260" s="297"/>
      <c r="GKH260" s="297"/>
      <c r="GKI260" s="297"/>
      <c r="GKJ260" s="297"/>
      <c r="GKK260" s="297"/>
      <c r="GKL260" s="297"/>
      <c r="GKM260" s="297"/>
      <c r="GKN260" s="297"/>
      <c r="GKO260" s="297"/>
      <c r="GKP260" s="297"/>
      <c r="GKQ260" s="297"/>
      <c r="GKR260" s="297"/>
      <c r="GKS260" s="297"/>
      <c r="GKT260" s="297"/>
      <c r="GKU260" s="297"/>
      <c r="GKV260" s="297"/>
      <c r="GKW260" s="297"/>
      <c r="GKX260" s="297"/>
      <c r="GKY260" s="297"/>
      <c r="GKZ260" s="297"/>
      <c r="GLA260" s="297"/>
      <c r="GLB260" s="297"/>
      <c r="GLC260" s="297"/>
      <c r="GLD260" s="297"/>
      <c r="GLE260" s="297"/>
      <c r="GLF260" s="297"/>
      <c r="GLG260" s="297"/>
      <c r="GLH260" s="297"/>
      <c r="GLI260" s="297"/>
      <c r="GLJ260" s="297"/>
      <c r="GLK260" s="297"/>
      <c r="GLL260" s="297"/>
      <c r="GLM260" s="297"/>
      <c r="GLN260" s="297"/>
      <c r="GLO260" s="297"/>
      <c r="GLP260" s="297"/>
      <c r="GLQ260" s="297"/>
      <c r="GLR260" s="297"/>
      <c r="GLS260" s="297"/>
      <c r="GLT260" s="297"/>
      <c r="GLU260" s="297"/>
      <c r="GLV260" s="297"/>
      <c r="GLW260" s="297"/>
      <c r="GLX260" s="297"/>
      <c r="GLY260" s="297"/>
      <c r="GLZ260" s="297"/>
      <c r="GMA260" s="297"/>
      <c r="GMB260" s="297"/>
      <c r="GMC260" s="297"/>
      <c r="GMD260" s="297"/>
      <c r="GME260" s="297"/>
      <c r="GMF260" s="297"/>
      <c r="GMG260" s="297"/>
      <c r="GMH260" s="297"/>
      <c r="GMI260" s="297"/>
      <c r="GMJ260" s="297"/>
      <c r="GMK260" s="297"/>
      <c r="GML260" s="297"/>
      <c r="GMM260" s="297"/>
      <c r="GMN260" s="297"/>
      <c r="GMO260" s="297"/>
      <c r="GMP260" s="297"/>
      <c r="GMQ260" s="297"/>
      <c r="GMR260" s="297"/>
      <c r="GMS260" s="297"/>
      <c r="GMT260" s="297"/>
      <c r="GMU260" s="297"/>
      <c r="GMV260" s="297"/>
      <c r="GMW260" s="297"/>
      <c r="GMX260" s="297"/>
      <c r="GMY260" s="297"/>
      <c r="GMZ260" s="297"/>
      <c r="GNA260" s="297"/>
      <c r="GNB260" s="297"/>
      <c r="GNC260" s="297"/>
      <c r="GND260" s="297"/>
      <c r="GNE260" s="297"/>
      <c r="GNF260" s="297"/>
      <c r="GNG260" s="297"/>
      <c r="GNH260" s="297"/>
      <c r="GNI260" s="297"/>
      <c r="GNJ260" s="297"/>
      <c r="GNK260" s="297"/>
      <c r="GNL260" s="297"/>
      <c r="GNM260" s="297"/>
      <c r="GNN260" s="297"/>
      <c r="GNO260" s="297"/>
      <c r="GNP260" s="297"/>
      <c r="GNQ260" s="297"/>
      <c r="GNR260" s="297"/>
      <c r="GNS260" s="297"/>
      <c r="GNT260" s="297"/>
      <c r="GNU260" s="297"/>
      <c r="GNV260" s="297"/>
      <c r="GNW260" s="297"/>
      <c r="GNX260" s="297"/>
      <c r="GNY260" s="297"/>
      <c r="GNZ260" s="297"/>
      <c r="GOA260" s="297"/>
      <c r="GOB260" s="297"/>
      <c r="GOC260" s="297"/>
      <c r="GOD260" s="297"/>
      <c r="GOE260" s="297"/>
      <c r="GOF260" s="297"/>
      <c r="GOG260" s="297"/>
      <c r="GOH260" s="297"/>
      <c r="GOI260" s="297"/>
      <c r="GOJ260" s="297"/>
      <c r="GOK260" s="297"/>
      <c r="GOL260" s="297"/>
      <c r="GOM260" s="297"/>
      <c r="GON260" s="297"/>
      <c r="GOO260" s="297"/>
      <c r="GOP260" s="297"/>
      <c r="GOQ260" s="297"/>
      <c r="GOR260" s="297"/>
      <c r="GOS260" s="297"/>
      <c r="GOT260" s="297"/>
      <c r="GOU260" s="297"/>
      <c r="GOV260" s="297"/>
      <c r="GOW260" s="297"/>
      <c r="GOX260" s="297"/>
      <c r="GOY260" s="297"/>
      <c r="GOZ260" s="297"/>
      <c r="GPA260" s="297"/>
      <c r="GPB260" s="297"/>
      <c r="GPC260" s="297"/>
      <c r="GPD260" s="297"/>
      <c r="GPE260" s="297"/>
      <c r="GPF260" s="297"/>
      <c r="GPG260" s="297"/>
      <c r="GPH260" s="297"/>
      <c r="GPI260" s="297"/>
      <c r="GPJ260" s="297"/>
      <c r="GPK260" s="297"/>
      <c r="GPL260" s="297"/>
      <c r="GPM260" s="297"/>
      <c r="GPN260" s="297"/>
      <c r="GPO260" s="297"/>
      <c r="GPP260" s="297"/>
      <c r="GPQ260" s="297"/>
      <c r="GPR260" s="297"/>
      <c r="GPS260" s="297"/>
      <c r="GPT260" s="297"/>
      <c r="GPU260" s="297"/>
      <c r="GPV260" s="297"/>
      <c r="GPW260" s="297"/>
      <c r="GPX260" s="297"/>
      <c r="GPY260" s="297"/>
      <c r="GPZ260" s="297"/>
      <c r="GQA260" s="297"/>
      <c r="GQB260" s="297"/>
      <c r="GQC260" s="297"/>
      <c r="GQD260" s="297"/>
      <c r="GQE260" s="297"/>
      <c r="GQF260" s="297"/>
      <c r="GQG260" s="297"/>
      <c r="GQH260" s="297"/>
      <c r="GQI260" s="297"/>
      <c r="GQJ260" s="297"/>
      <c r="GQK260" s="297"/>
      <c r="GQL260" s="297"/>
      <c r="GQM260" s="297"/>
      <c r="GQN260" s="297"/>
      <c r="GQO260" s="297"/>
      <c r="GQP260" s="297"/>
      <c r="GQQ260" s="297"/>
      <c r="GQR260" s="297"/>
      <c r="GQS260" s="297"/>
      <c r="GQT260" s="297"/>
      <c r="GQU260" s="297"/>
      <c r="GQV260" s="297"/>
      <c r="GQW260" s="297"/>
      <c r="GQX260" s="297"/>
      <c r="GQY260" s="297"/>
      <c r="GQZ260" s="297"/>
      <c r="GRA260" s="297"/>
      <c r="GRB260" s="297"/>
      <c r="GRC260" s="297"/>
      <c r="GRD260" s="297"/>
      <c r="GRE260" s="297"/>
      <c r="GRF260" s="297"/>
      <c r="GRG260" s="297"/>
      <c r="GRH260" s="297"/>
      <c r="GRI260" s="297"/>
      <c r="GRJ260" s="297"/>
      <c r="GRK260" s="297"/>
      <c r="GRL260" s="297"/>
      <c r="GRM260" s="297"/>
      <c r="GRN260" s="297"/>
      <c r="GRO260" s="297"/>
      <c r="GRP260" s="297"/>
      <c r="GRQ260" s="297"/>
      <c r="GRR260" s="297"/>
      <c r="GRS260" s="297"/>
      <c r="GRT260" s="297"/>
      <c r="GRU260" s="297"/>
      <c r="GRV260" s="297"/>
      <c r="GRW260" s="297"/>
      <c r="GRX260" s="297"/>
      <c r="GRY260" s="297"/>
      <c r="GRZ260" s="297"/>
      <c r="GSA260" s="297"/>
      <c r="GSB260" s="297"/>
      <c r="GSC260" s="297"/>
      <c r="GSD260" s="297"/>
      <c r="GSE260" s="297"/>
      <c r="GSF260" s="297"/>
      <c r="GSG260" s="297"/>
      <c r="GSH260" s="297"/>
      <c r="GSI260" s="297"/>
      <c r="GSJ260" s="297"/>
      <c r="GSK260" s="297"/>
      <c r="GSL260" s="297"/>
      <c r="GSM260" s="297"/>
      <c r="GSN260" s="297"/>
      <c r="GSO260" s="297"/>
      <c r="GSP260" s="297"/>
      <c r="GSQ260" s="297"/>
      <c r="GSR260" s="297"/>
      <c r="GSS260" s="297"/>
      <c r="GST260" s="297"/>
      <c r="GSU260" s="297"/>
      <c r="GSV260" s="297"/>
      <c r="GSW260" s="297"/>
      <c r="GSX260" s="297"/>
      <c r="GSY260" s="297"/>
      <c r="GSZ260" s="297"/>
      <c r="GTA260" s="297"/>
      <c r="GTB260" s="297"/>
      <c r="GTC260" s="297"/>
      <c r="GTD260" s="297"/>
      <c r="GTE260" s="297"/>
      <c r="GTF260" s="297"/>
      <c r="GTG260" s="297"/>
      <c r="GTH260" s="297"/>
      <c r="GTI260" s="297"/>
      <c r="GTJ260" s="297"/>
      <c r="GTK260" s="297"/>
      <c r="GTL260" s="297"/>
      <c r="GTM260" s="297"/>
      <c r="GTN260" s="297"/>
      <c r="GTO260" s="297"/>
      <c r="GTP260" s="297"/>
      <c r="GTQ260" s="297"/>
      <c r="GTR260" s="297"/>
      <c r="GTS260" s="297"/>
      <c r="GTT260" s="297"/>
      <c r="GTU260" s="297"/>
      <c r="GTV260" s="297"/>
      <c r="GTW260" s="297"/>
      <c r="GTX260" s="297"/>
      <c r="GTY260" s="297"/>
      <c r="GTZ260" s="297"/>
      <c r="GUA260" s="297"/>
      <c r="GUB260" s="297"/>
      <c r="GUC260" s="297"/>
      <c r="GUD260" s="297"/>
      <c r="GUE260" s="297"/>
      <c r="GUF260" s="297"/>
      <c r="GUG260" s="297"/>
      <c r="GUH260" s="297"/>
      <c r="GUI260" s="297"/>
      <c r="GUJ260" s="297"/>
      <c r="GUK260" s="297"/>
      <c r="GUL260" s="297"/>
      <c r="GUM260" s="297"/>
      <c r="GUN260" s="297"/>
      <c r="GUO260" s="297"/>
      <c r="GUP260" s="297"/>
      <c r="GUQ260" s="297"/>
      <c r="GUR260" s="297"/>
      <c r="GUS260" s="297"/>
      <c r="GUT260" s="297"/>
      <c r="GUU260" s="297"/>
      <c r="GUV260" s="297"/>
      <c r="GUW260" s="297"/>
      <c r="GUX260" s="297"/>
      <c r="GUY260" s="297"/>
      <c r="GUZ260" s="297"/>
      <c r="GVA260" s="297"/>
      <c r="GVB260" s="297"/>
      <c r="GVC260" s="297"/>
      <c r="GVD260" s="297"/>
      <c r="GVE260" s="297"/>
      <c r="GVF260" s="297"/>
      <c r="GVG260" s="297"/>
      <c r="GVH260" s="297"/>
      <c r="GVI260" s="297"/>
      <c r="GVJ260" s="297"/>
      <c r="GVK260" s="297"/>
      <c r="GVL260" s="297"/>
      <c r="GVM260" s="297"/>
      <c r="GVN260" s="297"/>
      <c r="GVO260" s="297"/>
      <c r="GVP260" s="297"/>
      <c r="GVQ260" s="297"/>
      <c r="GVR260" s="297"/>
      <c r="GVS260" s="297"/>
      <c r="GVT260" s="297"/>
      <c r="GVU260" s="297"/>
      <c r="GVV260" s="297"/>
      <c r="GVW260" s="297"/>
      <c r="GVX260" s="297"/>
      <c r="GVY260" s="297"/>
      <c r="GVZ260" s="297"/>
      <c r="GWA260" s="297"/>
      <c r="GWB260" s="297"/>
      <c r="GWC260" s="297"/>
      <c r="GWD260" s="297"/>
      <c r="GWE260" s="297"/>
      <c r="GWF260" s="297"/>
      <c r="GWG260" s="297"/>
      <c r="GWH260" s="297"/>
      <c r="GWI260" s="297"/>
      <c r="GWJ260" s="297"/>
      <c r="GWK260" s="297"/>
      <c r="GWL260" s="297"/>
      <c r="GWM260" s="297"/>
      <c r="GWN260" s="297"/>
      <c r="GWO260" s="297"/>
      <c r="GWP260" s="297"/>
      <c r="GWQ260" s="297"/>
      <c r="GWR260" s="297"/>
      <c r="GWS260" s="297"/>
      <c r="GWT260" s="297"/>
      <c r="GWU260" s="297"/>
      <c r="GWV260" s="297"/>
      <c r="GWW260" s="297"/>
      <c r="GWX260" s="297"/>
      <c r="GWY260" s="297"/>
      <c r="GWZ260" s="297"/>
      <c r="GXA260" s="297"/>
      <c r="GXB260" s="297"/>
      <c r="GXC260" s="297"/>
      <c r="GXD260" s="297"/>
      <c r="GXE260" s="297"/>
      <c r="GXF260" s="297"/>
      <c r="GXG260" s="297"/>
      <c r="GXH260" s="297"/>
      <c r="GXI260" s="297"/>
      <c r="GXJ260" s="297"/>
      <c r="GXK260" s="297"/>
      <c r="GXL260" s="297"/>
      <c r="GXM260" s="297"/>
      <c r="GXN260" s="297"/>
      <c r="GXO260" s="297"/>
      <c r="GXP260" s="297"/>
      <c r="GXQ260" s="297"/>
      <c r="GXR260" s="297"/>
      <c r="GXS260" s="297"/>
      <c r="GXT260" s="297"/>
      <c r="GXU260" s="297"/>
      <c r="GXV260" s="297"/>
      <c r="GXW260" s="297"/>
      <c r="GXX260" s="297"/>
      <c r="GXY260" s="297"/>
      <c r="GXZ260" s="297"/>
      <c r="GYA260" s="297"/>
      <c r="GYB260" s="297"/>
      <c r="GYC260" s="297"/>
      <c r="GYD260" s="297"/>
      <c r="GYE260" s="297"/>
      <c r="GYF260" s="297"/>
      <c r="GYG260" s="297"/>
      <c r="GYH260" s="297"/>
      <c r="GYI260" s="297"/>
      <c r="GYJ260" s="297"/>
      <c r="GYK260" s="297"/>
      <c r="GYL260" s="297"/>
      <c r="GYM260" s="297"/>
      <c r="GYN260" s="297"/>
      <c r="GYO260" s="297"/>
      <c r="GYP260" s="297"/>
      <c r="GYQ260" s="297"/>
      <c r="GYR260" s="297"/>
      <c r="GYS260" s="297"/>
      <c r="GYT260" s="297"/>
      <c r="GYU260" s="297"/>
      <c r="GYV260" s="297"/>
      <c r="GYW260" s="297"/>
      <c r="GYX260" s="297"/>
      <c r="GYY260" s="297"/>
      <c r="GYZ260" s="297"/>
      <c r="GZA260" s="297"/>
      <c r="GZB260" s="297"/>
      <c r="GZC260" s="297"/>
      <c r="GZD260" s="297"/>
      <c r="GZE260" s="297"/>
      <c r="GZF260" s="297"/>
      <c r="GZG260" s="297"/>
      <c r="GZH260" s="297"/>
      <c r="GZI260" s="297"/>
      <c r="GZJ260" s="297"/>
      <c r="GZK260" s="297"/>
      <c r="GZL260" s="297"/>
      <c r="GZM260" s="297"/>
      <c r="GZN260" s="297"/>
      <c r="GZO260" s="297"/>
      <c r="GZP260" s="297"/>
      <c r="GZQ260" s="297"/>
      <c r="GZR260" s="297"/>
      <c r="GZS260" s="297"/>
      <c r="GZT260" s="297"/>
      <c r="GZU260" s="297"/>
      <c r="GZV260" s="297"/>
      <c r="GZW260" s="297"/>
      <c r="GZX260" s="297"/>
      <c r="GZY260" s="297"/>
      <c r="GZZ260" s="297"/>
      <c r="HAA260" s="297"/>
      <c r="HAB260" s="297"/>
      <c r="HAC260" s="297"/>
      <c r="HAD260" s="297"/>
      <c r="HAE260" s="297"/>
      <c r="HAF260" s="297"/>
      <c r="HAG260" s="297"/>
      <c r="HAH260" s="297"/>
      <c r="HAI260" s="297"/>
      <c r="HAJ260" s="297"/>
      <c r="HAK260" s="297"/>
      <c r="HAL260" s="297"/>
      <c r="HAM260" s="297"/>
      <c r="HAN260" s="297"/>
      <c r="HAO260" s="297"/>
      <c r="HAP260" s="297"/>
      <c r="HAQ260" s="297"/>
      <c r="HAR260" s="297"/>
      <c r="HAS260" s="297"/>
      <c r="HAT260" s="297"/>
      <c r="HAU260" s="297"/>
      <c r="HAV260" s="297"/>
      <c r="HAW260" s="297"/>
      <c r="HAX260" s="297"/>
      <c r="HAY260" s="297"/>
      <c r="HAZ260" s="297"/>
      <c r="HBA260" s="297"/>
      <c r="HBB260" s="297"/>
      <c r="HBC260" s="297"/>
      <c r="HBD260" s="297"/>
      <c r="HBE260" s="297"/>
      <c r="HBF260" s="297"/>
      <c r="HBG260" s="297"/>
      <c r="HBH260" s="297"/>
      <c r="HBI260" s="297"/>
      <c r="HBJ260" s="297"/>
      <c r="HBK260" s="297"/>
      <c r="HBL260" s="297"/>
      <c r="HBM260" s="297"/>
      <c r="HBN260" s="297"/>
      <c r="HBO260" s="297"/>
      <c r="HBP260" s="297"/>
      <c r="HBQ260" s="297"/>
      <c r="HBR260" s="297"/>
      <c r="HBS260" s="297"/>
      <c r="HBT260" s="297"/>
      <c r="HBU260" s="297"/>
      <c r="HBV260" s="297"/>
      <c r="HBW260" s="297"/>
      <c r="HBX260" s="297"/>
      <c r="HBY260" s="297"/>
      <c r="HBZ260" s="297"/>
      <c r="HCA260" s="297"/>
      <c r="HCB260" s="297"/>
      <c r="HCC260" s="297"/>
      <c r="HCD260" s="297"/>
      <c r="HCE260" s="297"/>
      <c r="HCF260" s="297"/>
      <c r="HCG260" s="297"/>
      <c r="HCH260" s="297"/>
      <c r="HCI260" s="297"/>
      <c r="HCJ260" s="297"/>
      <c r="HCK260" s="297"/>
      <c r="HCL260" s="297"/>
      <c r="HCM260" s="297"/>
      <c r="HCN260" s="297"/>
      <c r="HCO260" s="297"/>
      <c r="HCP260" s="297"/>
      <c r="HCQ260" s="297"/>
      <c r="HCR260" s="297"/>
      <c r="HCS260" s="297"/>
      <c r="HCT260" s="297"/>
      <c r="HCU260" s="297"/>
      <c r="HCV260" s="297"/>
      <c r="HCW260" s="297"/>
      <c r="HCX260" s="297"/>
      <c r="HCY260" s="297"/>
      <c r="HCZ260" s="297"/>
      <c r="HDA260" s="297"/>
      <c r="HDB260" s="297"/>
      <c r="HDC260" s="297"/>
      <c r="HDD260" s="297"/>
      <c r="HDE260" s="297"/>
      <c r="HDF260" s="297"/>
      <c r="HDG260" s="297"/>
      <c r="HDH260" s="297"/>
      <c r="HDI260" s="297"/>
      <c r="HDJ260" s="297"/>
      <c r="HDK260" s="297"/>
      <c r="HDL260" s="297"/>
      <c r="HDM260" s="297"/>
      <c r="HDN260" s="297"/>
      <c r="HDO260" s="297"/>
      <c r="HDP260" s="297"/>
      <c r="HDQ260" s="297"/>
      <c r="HDR260" s="297"/>
      <c r="HDS260" s="297"/>
      <c r="HDT260" s="297"/>
      <c r="HDU260" s="297"/>
      <c r="HDV260" s="297"/>
      <c r="HDW260" s="297"/>
      <c r="HDX260" s="297"/>
      <c r="HDY260" s="297"/>
      <c r="HDZ260" s="297"/>
      <c r="HEA260" s="297"/>
      <c r="HEB260" s="297"/>
      <c r="HEC260" s="297"/>
      <c r="HED260" s="297"/>
      <c r="HEE260" s="297"/>
      <c r="HEF260" s="297"/>
      <c r="HEG260" s="297"/>
      <c r="HEH260" s="297"/>
      <c r="HEI260" s="297"/>
      <c r="HEJ260" s="297"/>
      <c r="HEK260" s="297"/>
      <c r="HEL260" s="297"/>
      <c r="HEM260" s="297"/>
      <c r="HEN260" s="297"/>
      <c r="HEO260" s="297"/>
      <c r="HEP260" s="297"/>
      <c r="HEQ260" s="297"/>
      <c r="HER260" s="297"/>
      <c r="HES260" s="297"/>
      <c r="HET260" s="297"/>
      <c r="HEU260" s="297"/>
      <c r="HEV260" s="297"/>
      <c r="HEW260" s="297"/>
      <c r="HEX260" s="297"/>
      <c r="HEY260" s="297"/>
      <c r="HEZ260" s="297"/>
      <c r="HFA260" s="297"/>
      <c r="HFB260" s="297"/>
      <c r="HFC260" s="297"/>
      <c r="HFD260" s="297"/>
      <c r="HFE260" s="297"/>
      <c r="HFF260" s="297"/>
      <c r="HFG260" s="297"/>
      <c r="HFH260" s="297"/>
      <c r="HFI260" s="297"/>
      <c r="HFJ260" s="297"/>
      <c r="HFK260" s="297"/>
      <c r="HFL260" s="297"/>
      <c r="HFM260" s="297"/>
      <c r="HFN260" s="297"/>
      <c r="HFO260" s="297"/>
      <c r="HFP260" s="297"/>
      <c r="HFQ260" s="297"/>
      <c r="HFR260" s="297"/>
      <c r="HFS260" s="297"/>
      <c r="HFT260" s="297"/>
      <c r="HFU260" s="297"/>
      <c r="HFV260" s="297"/>
      <c r="HFW260" s="297"/>
      <c r="HFX260" s="297"/>
      <c r="HFY260" s="297"/>
      <c r="HFZ260" s="297"/>
      <c r="HGA260" s="297"/>
      <c r="HGB260" s="297"/>
      <c r="HGC260" s="297"/>
      <c r="HGD260" s="297"/>
      <c r="HGE260" s="297"/>
      <c r="HGF260" s="297"/>
      <c r="HGG260" s="297"/>
      <c r="HGH260" s="297"/>
      <c r="HGI260" s="297"/>
      <c r="HGJ260" s="297"/>
      <c r="HGK260" s="297"/>
      <c r="HGL260" s="297"/>
      <c r="HGM260" s="297"/>
      <c r="HGN260" s="297"/>
      <c r="HGO260" s="297"/>
      <c r="HGP260" s="297"/>
      <c r="HGQ260" s="297"/>
      <c r="HGR260" s="297"/>
      <c r="HGS260" s="297"/>
      <c r="HGT260" s="297"/>
      <c r="HGU260" s="297"/>
      <c r="HGV260" s="297"/>
      <c r="HGW260" s="297"/>
      <c r="HGX260" s="297"/>
      <c r="HGY260" s="297"/>
      <c r="HGZ260" s="297"/>
      <c r="HHA260" s="297"/>
      <c r="HHB260" s="297"/>
      <c r="HHC260" s="297"/>
      <c r="HHD260" s="297"/>
      <c r="HHE260" s="297"/>
      <c r="HHF260" s="297"/>
      <c r="HHG260" s="297"/>
      <c r="HHH260" s="297"/>
      <c r="HHI260" s="297"/>
      <c r="HHJ260" s="297"/>
      <c r="HHK260" s="297"/>
      <c r="HHL260" s="297"/>
      <c r="HHM260" s="297"/>
      <c r="HHN260" s="297"/>
      <c r="HHO260" s="297"/>
      <c r="HHP260" s="297"/>
      <c r="HHQ260" s="297"/>
      <c r="HHR260" s="297"/>
      <c r="HHS260" s="297"/>
      <c r="HHT260" s="297"/>
      <c r="HHU260" s="297"/>
      <c r="HHV260" s="297"/>
      <c r="HHW260" s="297"/>
      <c r="HHX260" s="297"/>
      <c r="HHY260" s="297"/>
      <c r="HHZ260" s="297"/>
      <c r="HIA260" s="297"/>
      <c r="HIB260" s="297"/>
      <c r="HIC260" s="297"/>
      <c r="HID260" s="297"/>
      <c r="HIE260" s="297"/>
      <c r="HIF260" s="297"/>
      <c r="HIG260" s="297"/>
      <c r="HIH260" s="297"/>
      <c r="HII260" s="297"/>
      <c r="HIJ260" s="297"/>
      <c r="HIK260" s="297"/>
      <c r="HIL260" s="297"/>
      <c r="HIM260" s="297"/>
      <c r="HIN260" s="297"/>
      <c r="HIO260" s="297"/>
      <c r="HIP260" s="297"/>
      <c r="HIQ260" s="297"/>
      <c r="HIR260" s="297"/>
      <c r="HIS260" s="297"/>
      <c r="HIT260" s="297"/>
      <c r="HIU260" s="297"/>
      <c r="HIV260" s="297"/>
      <c r="HIW260" s="297"/>
      <c r="HIX260" s="297"/>
      <c r="HIY260" s="297"/>
      <c r="HIZ260" s="297"/>
      <c r="HJA260" s="297"/>
      <c r="HJB260" s="297"/>
      <c r="HJC260" s="297"/>
      <c r="HJD260" s="297"/>
      <c r="HJE260" s="297"/>
      <c r="HJF260" s="297"/>
      <c r="HJG260" s="297"/>
      <c r="HJH260" s="297"/>
      <c r="HJI260" s="297"/>
      <c r="HJJ260" s="297"/>
      <c r="HJK260" s="297"/>
      <c r="HJL260" s="297"/>
      <c r="HJM260" s="297"/>
      <c r="HJN260" s="297"/>
      <c r="HJO260" s="297"/>
      <c r="HJP260" s="297"/>
      <c r="HJQ260" s="297"/>
      <c r="HJR260" s="297"/>
      <c r="HJS260" s="297"/>
      <c r="HJT260" s="297"/>
      <c r="HJU260" s="297"/>
      <c r="HJV260" s="297"/>
      <c r="HJW260" s="297"/>
      <c r="HJX260" s="297"/>
      <c r="HJY260" s="297"/>
      <c r="HJZ260" s="297"/>
      <c r="HKA260" s="297"/>
      <c r="HKB260" s="297"/>
      <c r="HKC260" s="297"/>
      <c r="HKD260" s="297"/>
      <c r="HKE260" s="297"/>
      <c r="HKF260" s="297"/>
      <c r="HKG260" s="297"/>
      <c r="HKH260" s="297"/>
      <c r="HKI260" s="297"/>
      <c r="HKJ260" s="297"/>
      <c r="HKK260" s="297"/>
      <c r="HKL260" s="297"/>
      <c r="HKM260" s="297"/>
      <c r="HKN260" s="297"/>
      <c r="HKO260" s="297"/>
      <c r="HKP260" s="297"/>
      <c r="HKQ260" s="297"/>
      <c r="HKR260" s="297"/>
      <c r="HKS260" s="297"/>
      <c r="HKT260" s="297"/>
      <c r="HKU260" s="297"/>
      <c r="HKV260" s="297"/>
      <c r="HKW260" s="297"/>
      <c r="HKX260" s="297"/>
      <c r="HKY260" s="297"/>
      <c r="HKZ260" s="297"/>
      <c r="HLA260" s="297"/>
      <c r="HLB260" s="297"/>
      <c r="HLC260" s="297"/>
      <c r="HLD260" s="297"/>
      <c r="HLE260" s="297"/>
      <c r="HLF260" s="297"/>
      <c r="HLG260" s="297"/>
      <c r="HLH260" s="297"/>
      <c r="HLI260" s="297"/>
      <c r="HLJ260" s="297"/>
      <c r="HLK260" s="297"/>
      <c r="HLL260" s="297"/>
      <c r="HLM260" s="297"/>
      <c r="HLN260" s="297"/>
      <c r="HLO260" s="297"/>
      <c r="HLP260" s="297"/>
      <c r="HLQ260" s="297"/>
      <c r="HLR260" s="297"/>
      <c r="HLS260" s="297"/>
      <c r="HLT260" s="297"/>
      <c r="HLU260" s="297"/>
      <c r="HLV260" s="297"/>
      <c r="HLW260" s="297"/>
      <c r="HLX260" s="297"/>
      <c r="HLY260" s="297"/>
      <c r="HLZ260" s="297"/>
      <c r="HMA260" s="297"/>
      <c r="HMB260" s="297"/>
      <c r="HMC260" s="297"/>
      <c r="HMD260" s="297"/>
      <c r="HME260" s="297"/>
      <c r="HMF260" s="297"/>
      <c r="HMG260" s="297"/>
      <c r="HMH260" s="297"/>
      <c r="HMI260" s="297"/>
      <c r="HMJ260" s="297"/>
      <c r="HMK260" s="297"/>
      <c r="HML260" s="297"/>
      <c r="HMM260" s="297"/>
      <c r="HMN260" s="297"/>
      <c r="HMO260" s="297"/>
      <c r="HMP260" s="297"/>
      <c r="HMQ260" s="297"/>
      <c r="HMR260" s="297"/>
      <c r="HMS260" s="297"/>
      <c r="HMT260" s="297"/>
      <c r="HMU260" s="297"/>
      <c r="HMV260" s="297"/>
      <c r="HMW260" s="297"/>
      <c r="HMX260" s="297"/>
      <c r="HMY260" s="297"/>
      <c r="HMZ260" s="297"/>
      <c r="HNA260" s="297"/>
      <c r="HNB260" s="297"/>
      <c r="HNC260" s="297"/>
      <c r="HND260" s="297"/>
      <c r="HNE260" s="297"/>
      <c r="HNF260" s="297"/>
      <c r="HNG260" s="297"/>
      <c r="HNH260" s="297"/>
      <c r="HNI260" s="297"/>
      <c r="HNJ260" s="297"/>
      <c r="HNK260" s="297"/>
      <c r="HNL260" s="297"/>
      <c r="HNM260" s="297"/>
      <c r="HNN260" s="297"/>
      <c r="HNO260" s="297"/>
      <c r="HNP260" s="297"/>
      <c r="HNQ260" s="297"/>
      <c r="HNR260" s="297"/>
      <c r="HNS260" s="297"/>
      <c r="HNT260" s="297"/>
      <c r="HNU260" s="297"/>
      <c r="HNV260" s="297"/>
      <c r="HNW260" s="297"/>
      <c r="HNX260" s="297"/>
      <c r="HNY260" s="297"/>
      <c r="HNZ260" s="297"/>
      <c r="HOA260" s="297"/>
      <c r="HOB260" s="297"/>
      <c r="HOC260" s="297"/>
      <c r="HOD260" s="297"/>
      <c r="HOE260" s="297"/>
      <c r="HOF260" s="297"/>
      <c r="HOG260" s="297"/>
      <c r="HOH260" s="297"/>
      <c r="HOI260" s="297"/>
      <c r="HOJ260" s="297"/>
      <c r="HOK260" s="297"/>
      <c r="HOL260" s="297"/>
      <c r="HOM260" s="297"/>
      <c r="HON260" s="297"/>
      <c r="HOO260" s="297"/>
      <c r="HOP260" s="297"/>
      <c r="HOQ260" s="297"/>
      <c r="HOR260" s="297"/>
      <c r="HOS260" s="297"/>
      <c r="HOT260" s="297"/>
      <c r="HOU260" s="297"/>
      <c r="HOV260" s="297"/>
      <c r="HOW260" s="297"/>
      <c r="HOX260" s="297"/>
      <c r="HOY260" s="297"/>
      <c r="HOZ260" s="297"/>
      <c r="HPA260" s="297"/>
      <c r="HPB260" s="297"/>
      <c r="HPC260" s="297"/>
      <c r="HPD260" s="297"/>
      <c r="HPE260" s="297"/>
      <c r="HPF260" s="297"/>
      <c r="HPG260" s="297"/>
      <c r="HPH260" s="297"/>
      <c r="HPI260" s="297"/>
      <c r="HPJ260" s="297"/>
      <c r="HPK260" s="297"/>
      <c r="HPL260" s="297"/>
      <c r="HPM260" s="297"/>
      <c r="HPN260" s="297"/>
      <c r="HPO260" s="297"/>
      <c r="HPP260" s="297"/>
      <c r="HPQ260" s="297"/>
      <c r="HPR260" s="297"/>
      <c r="HPS260" s="297"/>
      <c r="HPT260" s="297"/>
      <c r="HPU260" s="297"/>
      <c r="HPV260" s="297"/>
      <c r="HPW260" s="297"/>
      <c r="HPX260" s="297"/>
      <c r="HPY260" s="297"/>
      <c r="HPZ260" s="297"/>
      <c r="HQA260" s="297"/>
      <c r="HQB260" s="297"/>
      <c r="HQC260" s="297"/>
      <c r="HQD260" s="297"/>
      <c r="HQE260" s="297"/>
      <c r="HQF260" s="297"/>
      <c r="HQG260" s="297"/>
      <c r="HQH260" s="297"/>
      <c r="HQI260" s="297"/>
      <c r="HQJ260" s="297"/>
      <c r="HQK260" s="297"/>
      <c r="HQL260" s="297"/>
      <c r="HQM260" s="297"/>
      <c r="HQN260" s="297"/>
      <c r="HQO260" s="297"/>
      <c r="HQP260" s="297"/>
      <c r="HQQ260" s="297"/>
      <c r="HQR260" s="297"/>
      <c r="HQS260" s="297"/>
      <c r="HQT260" s="297"/>
      <c r="HQU260" s="297"/>
      <c r="HQV260" s="297"/>
      <c r="HQW260" s="297"/>
      <c r="HQX260" s="297"/>
      <c r="HQY260" s="297"/>
      <c r="HQZ260" s="297"/>
      <c r="HRA260" s="297"/>
      <c r="HRB260" s="297"/>
      <c r="HRC260" s="297"/>
      <c r="HRD260" s="297"/>
      <c r="HRE260" s="297"/>
      <c r="HRF260" s="297"/>
      <c r="HRG260" s="297"/>
      <c r="HRH260" s="297"/>
      <c r="HRI260" s="297"/>
      <c r="HRJ260" s="297"/>
      <c r="HRK260" s="297"/>
      <c r="HRL260" s="297"/>
      <c r="HRM260" s="297"/>
      <c r="HRN260" s="297"/>
      <c r="HRO260" s="297"/>
      <c r="HRP260" s="297"/>
      <c r="HRQ260" s="297"/>
      <c r="HRR260" s="297"/>
      <c r="HRS260" s="297"/>
      <c r="HRT260" s="297"/>
      <c r="HRU260" s="297"/>
      <c r="HRV260" s="297"/>
      <c r="HRW260" s="297"/>
      <c r="HRX260" s="297"/>
      <c r="HRY260" s="297"/>
      <c r="HRZ260" s="297"/>
      <c r="HSA260" s="297"/>
      <c r="HSB260" s="297"/>
      <c r="HSC260" s="297"/>
      <c r="HSD260" s="297"/>
      <c r="HSE260" s="297"/>
      <c r="HSF260" s="297"/>
      <c r="HSG260" s="297"/>
      <c r="HSH260" s="297"/>
      <c r="HSI260" s="297"/>
      <c r="HSJ260" s="297"/>
      <c r="HSK260" s="297"/>
      <c r="HSL260" s="297"/>
      <c r="HSM260" s="297"/>
      <c r="HSN260" s="297"/>
      <c r="HSO260" s="297"/>
      <c r="HSP260" s="297"/>
      <c r="HSQ260" s="297"/>
      <c r="HSR260" s="297"/>
      <c r="HSS260" s="297"/>
      <c r="HST260" s="297"/>
      <c r="HSU260" s="297"/>
      <c r="HSV260" s="297"/>
      <c r="HSW260" s="297"/>
      <c r="HSX260" s="297"/>
      <c r="HSY260" s="297"/>
      <c r="HSZ260" s="297"/>
      <c r="HTA260" s="297"/>
      <c r="HTB260" s="297"/>
      <c r="HTC260" s="297"/>
      <c r="HTD260" s="297"/>
      <c r="HTE260" s="297"/>
      <c r="HTF260" s="297"/>
      <c r="HTG260" s="297"/>
      <c r="HTH260" s="297"/>
      <c r="HTI260" s="297"/>
      <c r="HTJ260" s="297"/>
      <c r="HTK260" s="297"/>
      <c r="HTL260" s="297"/>
      <c r="HTM260" s="297"/>
      <c r="HTN260" s="297"/>
      <c r="HTO260" s="297"/>
      <c r="HTP260" s="297"/>
      <c r="HTQ260" s="297"/>
      <c r="HTR260" s="297"/>
      <c r="HTS260" s="297"/>
      <c r="HTT260" s="297"/>
      <c r="HTU260" s="297"/>
      <c r="HTV260" s="297"/>
      <c r="HTW260" s="297"/>
      <c r="HTX260" s="297"/>
      <c r="HTY260" s="297"/>
      <c r="HTZ260" s="297"/>
      <c r="HUA260" s="297"/>
      <c r="HUB260" s="297"/>
      <c r="HUC260" s="297"/>
      <c r="HUD260" s="297"/>
      <c r="HUE260" s="297"/>
      <c r="HUF260" s="297"/>
      <c r="HUG260" s="297"/>
      <c r="HUH260" s="297"/>
      <c r="HUI260" s="297"/>
      <c r="HUJ260" s="297"/>
      <c r="HUK260" s="297"/>
      <c r="HUL260" s="297"/>
      <c r="HUM260" s="297"/>
      <c r="HUN260" s="297"/>
      <c r="HUO260" s="297"/>
      <c r="HUP260" s="297"/>
      <c r="HUQ260" s="297"/>
      <c r="HUR260" s="297"/>
      <c r="HUS260" s="297"/>
      <c r="HUT260" s="297"/>
      <c r="HUU260" s="297"/>
      <c r="HUV260" s="297"/>
      <c r="HUW260" s="297"/>
      <c r="HUX260" s="297"/>
      <c r="HUY260" s="297"/>
      <c r="HUZ260" s="297"/>
      <c r="HVA260" s="297"/>
      <c r="HVB260" s="297"/>
      <c r="HVC260" s="297"/>
      <c r="HVD260" s="297"/>
      <c r="HVE260" s="297"/>
      <c r="HVF260" s="297"/>
      <c r="HVG260" s="297"/>
      <c r="HVH260" s="297"/>
      <c r="HVI260" s="297"/>
      <c r="HVJ260" s="297"/>
      <c r="HVK260" s="297"/>
      <c r="HVL260" s="297"/>
      <c r="HVM260" s="297"/>
      <c r="HVN260" s="297"/>
      <c r="HVO260" s="297"/>
      <c r="HVP260" s="297"/>
      <c r="HVQ260" s="297"/>
      <c r="HVR260" s="297"/>
      <c r="HVS260" s="297"/>
      <c r="HVT260" s="297"/>
      <c r="HVU260" s="297"/>
      <c r="HVV260" s="297"/>
      <c r="HVW260" s="297"/>
      <c r="HVX260" s="297"/>
      <c r="HVY260" s="297"/>
      <c r="HVZ260" s="297"/>
      <c r="HWA260" s="297"/>
      <c r="HWB260" s="297"/>
      <c r="HWC260" s="297"/>
      <c r="HWD260" s="297"/>
      <c r="HWE260" s="297"/>
      <c r="HWF260" s="297"/>
      <c r="HWG260" s="297"/>
      <c r="HWH260" s="297"/>
      <c r="HWI260" s="297"/>
      <c r="HWJ260" s="297"/>
      <c r="HWK260" s="297"/>
      <c r="HWL260" s="297"/>
      <c r="HWM260" s="297"/>
      <c r="HWN260" s="297"/>
      <c r="HWO260" s="297"/>
      <c r="HWP260" s="297"/>
      <c r="HWQ260" s="297"/>
      <c r="HWR260" s="297"/>
      <c r="HWS260" s="297"/>
      <c r="HWT260" s="297"/>
      <c r="HWU260" s="297"/>
      <c r="HWV260" s="297"/>
      <c r="HWW260" s="297"/>
      <c r="HWX260" s="297"/>
      <c r="HWY260" s="297"/>
      <c r="HWZ260" s="297"/>
      <c r="HXA260" s="297"/>
      <c r="HXB260" s="297"/>
      <c r="HXC260" s="297"/>
      <c r="HXD260" s="297"/>
      <c r="HXE260" s="297"/>
      <c r="HXF260" s="297"/>
      <c r="HXG260" s="297"/>
      <c r="HXH260" s="297"/>
      <c r="HXI260" s="297"/>
      <c r="HXJ260" s="297"/>
      <c r="HXK260" s="297"/>
      <c r="HXL260" s="297"/>
      <c r="HXM260" s="297"/>
      <c r="HXN260" s="297"/>
      <c r="HXO260" s="297"/>
      <c r="HXP260" s="297"/>
      <c r="HXQ260" s="297"/>
      <c r="HXR260" s="297"/>
      <c r="HXS260" s="297"/>
      <c r="HXT260" s="297"/>
      <c r="HXU260" s="297"/>
      <c r="HXV260" s="297"/>
      <c r="HXW260" s="297"/>
      <c r="HXX260" s="297"/>
      <c r="HXY260" s="297"/>
      <c r="HXZ260" s="297"/>
      <c r="HYA260" s="297"/>
      <c r="HYB260" s="297"/>
      <c r="HYC260" s="297"/>
      <c r="HYD260" s="297"/>
      <c r="HYE260" s="297"/>
      <c r="HYF260" s="297"/>
      <c r="HYG260" s="297"/>
      <c r="HYH260" s="297"/>
      <c r="HYI260" s="297"/>
      <c r="HYJ260" s="297"/>
      <c r="HYK260" s="297"/>
      <c r="HYL260" s="297"/>
      <c r="HYM260" s="297"/>
      <c r="HYN260" s="297"/>
      <c r="HYO260" s="297"/>
      <c r="HYP260" s="297"/>
      <c r="HYQ260" s="297"/>
      <c r="HYR260" s="297"/>
      <c r="HYS260" s="297"/>
      <c r="HYT260" s="297"/>
      <c r="HYU260" s="297"/>
      <c r="HYV260" s="297"/>
      <c r="HYW260" s="297"/>
      <c r="HYX260" s="297"/>
      <c r="HYY260" s="297"/>
      <c r="HYZ260" s="297"/>
      <c r="HZA260" s="297"/>
      <c r="HZB260" s="297"/>
      <c r="HZC260" s="297"/>
      <c r="HZD260" s="297"/>
      <c r="HZE260" s="297"/>
      <c r="HZF260" s="297"/>
      <c r="HZG260" s="297"/>
      <c r="HZH260" s="297"/>
      <c r="HZI260" s="297"/>
      <c r="HZJ260" s="297"/>
      <c r="HZK260" s="297"/>
      <c r="HZL260" s="297"/>
      <c r="HZM260" s="297"/>
      <c r="HZN260" s="297"/>
      <c r="HZO260" s="297"/>
      <c r="HZP260" s="297"/>
      <c r="HZQ260" s="297"/>
      <c r="HZR260" s="297"/>
      <c r="HZS260" s="297"/>
      <c r="HZT260" s="297"/>
      <c r="HZU260" s="297"/>
      <c r="HZV260" s="297"/>
      <c r="HZW260" s="297"/>
      <c r="HZX260" s="297"/>
      <c r="HZY260" s="297"/>
      <c r="HZZ260" s="297"/>
      <c r="IAA260" s="297"/>
      <c r="IAB260" s="297"/>
      <c r="IAC260" s="297"/>
      <c r="IAD260" s="297"/>
      <c r="IAE260" s="297"/>
      <c r="IAF260" s="297"/>
      <c r="IAG260" s="297"/>
      <c r="IAH260" s="297"/>
      <c r="IAI260" s="297"/>
      <c r="IAJ260" s="297"/>
      <c r="IAK260" s="297"/>
      <c r="IAL260" s="297"/>
      <c r="IAM260" s="297"/>
      <c r="IAN260" s="297"/>
      <c r="IAO260" s="297"/>
      <c r="IAP260" s="297"/>
      <c r="IAQ260" s="297"/>
      <c r="IAR260" s="297"/>
      <c r="IAS260" s="297"/>
      <c r="IAT260" s="297"/>
      <c r="IAU260" s="297"/>
      <c r="IAV260" s="297"/>
      <c r="IAW260" s="297"/>
      <c r="IAX260" s="297"/>
      <c r="IAY260" s="297"/>
      <c r="IAZ260" s="297"/>
      <c r="IBA260" s="297"/>
      <c r="IBB260" s="297"/>
      <c r="IBC260" s="297"/>
      <c r="IBD260" s="297"/>
      <c r="IBE260" s="297"/>
      <c r="IBF260" s="297"/>
      <c r="IBG260" s="297"/>
      <c r="IBH260" s="297"/>
      <c r="IBI260" s="297"/>
      <c r="IBJ260" s="297"/>
      <c r="IBK260" s="297"/>
      <c r="IBL260" s="297"/>
      <c r="IBM260" s="297"/>
      <c r="IBN260" s="297"/>
      <c r="IBO260" s="297"/>
      <c r="IBP260" s="297"/>
      <c r="IBQ260" s="297"/>
      <c r="IBR260" s="297"/>
      <c r="IBS260" s="297"/>
      <c r="IBT260" s="297"/>
      <c r="IBU260" s="297"/>
      <c r="IBV260" s="297"/>
      <c r="IBW260" s="297"/>
      <c r="IBX260" s="297"/>
      <c r="IBY260" s="297"/>
      <c r="IBZ260" s="297"/>
      <c r="ICA260" s="297"/>
      <c r="ICB260" s="297"/>
      <c r="ICC260" s="297"/>
      <c r="ICD260" s="297"/>
      <c r="ICE260" s="297"/>
      <c r="ICF260" s="297"/>
      <c r="ICG260" s="297"/>
      <c r="ICH260" s="297"/>
      <c r="ICI260" s="297"/>
      <c r="ICJ260" s="297"/>
      <c r="ICK260" s="297"/>
      <c r="ICL260" s="297"/>
      <c r="ICM260" s="297"/>
      <c r="ICN260" s="297"/>
      <c r="ICO260" s="297"/>
      <c r="ICP260" s="297"/>
      <c r="ICQ260" s="297"/>
      <c r="ICR260" s="297"/>
      <c r="ICS260" s="297"/>
      <c r="ICT260" s="297"/>
      <c r="ICU260" s="297"/>
      <c r="ICV260" s="297"/>
      <c r="ICW260" s="297"/>
      <c r="ICX260" s="297"/>
      <c r="ICY260" s="297"/>
      <c r="ICZ260" s="297"/>
      <c r="IDA260" s="297"/>
      <c r="IDB260" s="297"/>
      <c r="IDC260" s="297"/>
      <c r="IDD260" s="297"/>
      <c r="IDE260" s="297"/>
      <c r="IDF260" s="297"/>
      <c r="IDG260" s="297"/>
      <c r="IDH260" s="297"/>
      <c r="IDI260" s="297"/>
      <c r="IDJ260" s="297"/>
      <c r="IDK260" s="297"/>
      <c r="IDL260" s="297"/>
      <c r="IDM260" s="297"/>
      <c r="IDN260" s="297"/>
      <c r="IDO260" s="297"/>
      <c r="IDP260" s="297"/>
      <c r="IDQ260" s="297"/>
      <c r="IDR260" s="297"/>
      <c r="IDS260" s="297"/>
      <c r="IDT260" s="297"/>
      <c r="IDU260" s="297"/>
      <c r="IDV260" s="297"/>
      <c r="IDW260" s="297"/>
      <c r="IDX260" s="297"/>
      <c r="IDY260" s="297"/>
      <c r="IDZ260" s="297"/>
      <c r="IEA260" s="297"/>
      <c r="IEB260" s="297"/>
      <c r="IEC260" s="297"/>
      <c r="IED260" s="297"/>
      <c r="IEE260" s="297"/>
      <c r="IEF260" s="297"/>
      <c r="IEG260" s="297"/>
      <c r="IEH260" s="297"/>
      <c r="IEI260" s="297"/>
      <c r="IEJ260" s="297"/>
      <c r="IEK260" s="297"/>
      <c r="IEL260" s="297"/>
      <c r="IEM260" s="297"/>
      <c r="IEN260" s="297"/>
      <c r="IEO260" s="297"/>
      <c r="IEP260" s="297"/>
      <c r="IEQ260" s="297"/>
      <c r="IER260" s="297"/>
      <c r="IES260" s="297"/>
      <c r="IET260" s="297"/>
      <c r="IEU260" s="297"/>
      <c r="IEV260" s="297"/>
      <c r="IEW260" s="297"/>
      <c r="IEX260" s="297"/>
      <c r="IEY260" s="297"/>
      <c r="IEZ260" s="297"/>
      <c r="IFA260" s="297"/>
      <c r="IFB260" s="297"/>
      <c r="IFC260" s="297"/>
      <c r="IFD260" s="297"/>
      <c r="IFE260" s="297"/>
      <c r="IFF260" s="297"/>
      <c r="IFG260" s="297"/>
      <c r="IFH260" s="297"/>
      <c r="IFI260" s="297"/>
      <c r="IFJ260" s="297"/>
      <c r="IFK260" s="297"/>
      <c r="IFL260" s="297"/>
      <c r="IFM260" s="297"/>
      <c r="IFN260" s="297"/>
      <c r="IFO260" s="297"/>
      <c r="IFP260" s="297"/>
      <c r="IFQ260" s="297"/>
      <c r="IFR260" s="297"/>
      <c r="IFS260" s="297"/>
      <c r="IFT260" s="297"/>
      <c r="IFU260" s="297"/>
      <c r="IFV260" s="297"/>
      <c r="IFW260" s="297"/>
      <c r="IFX260" s="297"/>
      <c r="IFY260" s="297"/>
      <c r="IFZ260" s="297"/>
      <c r="IGA260" s="297"/>
      <c r="IGB260" s="297"/>
      <c r="IGC260" s="297"/>
      <c r="IGD260" s="297"/>
      <c r="IGE260" s="297"/>
      <c r="IGF260" s="297"/>
      <c r="IGG260" s="297"/>
      <c r="IGH260" s="297"/>
      <c r="IGI260" s="297"/>
      <c r="IGJ260" s="297"/>
      <c r="IGK260" s="297"/>
      <c r="IGL260" s="297"/>
      <c r="IGM260" s="297"/>
      <c r="IGN260" s="297"/>
      <c r="IGO260" s="297"/>
      <c r="IGP260" s="297"/>
      <c r="IGQ260" s="297"/>
      <c r="IGR260" s="297"/>
      <c r="IGS260" s="297"/>
      <c r="IGT260" s="297"/>
      <c r="IGU260" s="297"/>
      <c r="IGV260" s="297"/>
      <c r="IGW260" s="297"/>
      <c r="IGX260" s="297"/>
      <c r="IGY260" s="297"/>
      <c r="IGZ260" s="297"/>
      <c r="IHA260" s="297"/>
      <c r="IHB260" s="297"/>
      <c r="IHC260" s="297"/>
      <c r="IHD260" s="297"/>
      <c r="IHE260" s="297"/>
      <c r="IHF260" s="297"/>
      <c r="IHG260" s="297"/>
      <c r="IHH260" s="297"/>
      <c r="IHI260" s="297"/>
      <c r="IHJ260" s="297"/>
      <c r="IHK260" s="297"/>
      <c r="IHL260" s="297"/>
      <c r="IHM260" s="297"/>
      <c r="IHN260" s="297"/>
      <c r="IHO260" s="297"/>
      <c r="IHP260" s="297"/>
      <c r="IHQ260" s="297"/>
      <c r="IHR260" s="297"/>
      <c r="IHS260" s="297"/>
      <c r="IHT260" s="297"/>
      <c r="IHU260" s="297"/>
      <c r="IHV260" s="297"/>
      <c r="IHW260" s="297"/>
      <c r="IHX260" s="297"/>
      <c r="IHY260" s="297"/>
      <c r="IHZ260" s="297"/>
      <c r="IIA260" s="297"/>
      <c r="IIB260" s="297"/>
      <c r="IIC260" s="297"/>
      <c r="IID260" s="297"/>
      <c r="IIE260" s="297"/>
      <c r="IIF260" s="297"/>
      <c r="IIG260" s="297"/>
      <c r="IIH260" s="297"/>
      <c r="III260" s="297"/>
      <c r="IIJ260" s="297"/>
      <c r="IIK260" s="297"/>
      <c r="IIL260" s="297"/>
      <c r="IIM260" s="297"/>
      <c r="IIN260" s="297"/>
      <c r="IIO260" s="297"/>
      <c r="IIP260" s="297"/>
      <c r="IIQ260" s="297"/>
      <c r="IIR260" s="297"/>
      <c r="IIS260" s="297"/>
      <c r="IIT260" s="297"/>
      <c r="IIU260" s="297"/>
      <c r="IIV260" s="297"/>
      <c r="IIW260" s="297"/>
      <c r="IIX260" s="297"/>
      <c r="IIY260" s="297"/>
      <c r="IIZ260" s="297"/>
      <c r="IJA260" s="297"/>
      <c r="IJB260" s="297"/>
      <c r="IJC260" s="297"/>
      <c r="IJD260" s="297"/>
      <c r="IJE260" s="297"/>
      <c r="IJF260" s="297"/>
      <c r="IJG260" s="297"/>
      <c r="IJH260" s="297"/>
      <c r="IJI260" s="297"/>
      <c r="IJJ260" s="297"/>
      <c r="IJK260" s="297"/>
      <c r="IJL260" s="297"/>
      <c r="IJM260" s="297"/>
      <c r="IJN260" s="297"/>
      <c r="IJO260" s="297"/>
      <c r="IJP260" s="297"/>
      <c r="IJQ260" s="297"/>
      <c r="IJR260" s="297"/>
      <c r="IJS260" s="297"/>
      <c r="IJT260" s="297"/>
      <c r="IJU260" s="297"/>
      <c r="IJV260" s="297"/>
      <c r="IJW260" s="297"/>
      <c r="IJX260" s="297"/>
      <c r="IJY260" s="297"/>
      <c r="IJZ260" s="297"/>
      <c r="IKA260" s="297"/>
      <c r="IKB260" s="297"/>
      <c r="IKC260" s="297"/>
      <c r="IKD260" s="297"/>
      <c r="IKE260" s="297"/>
      <c r="IKF260" s="297"/>
      <c r="IKG260" s="297"/>
      <c r="IKH260" s="297"/>
      <c r="IKI260" s="297"/>
      <c r="IKJ260" s="297"/>
      <c r="IKK260" s="297"/>
      <c r="IKL260" s="297"/>
      <c r="IKM260" s="297"/>
      <c r="IKN260" s="297"/>
      <c r="IKO260" s="297"/>
      <c r="IKP260" s="297"/>
      <c r="IKQ260" s="297"/>
      <c r="IKR260" s="297"/>
      <c r="IKS260" s="297"/>
      <c r="IKT260" s="297"/>
      <c r="IKU260" s="297"/>
      <c r="IKV260" s="297"/>
      <c r="IKW260" s="297"/>
      <c r="IKX260" s="297"/>
      <c r="IKY260" s="297"/>
      <c r="IKZ260" s="297"/>
      <c r="ILA260" s="297"/>
      <c r="ILB260" s="297"/>
      <c r="ILC260" s="297"/>
      <c r="ILD260" s="297"/>
      <c r="ILE260" s="297"/>
      <c r="ILF260" s="297"/>
      <c r="ILG260" s="297"/>
      <c r="ILH260" s="297"/>
      <c r="ILI260" s="297"/>
      <c r="ILJ260" s="297"/>
      <c r="ILK260" s="297"/>
      <c r="ILL260" s="297"/>
      <c r="ILM260" s="297"/>
      <c r="ILN260" s="297"/>
      <c r="ILO260" s="297"/>
      <c r="ILP260" s="297"/>
      <c r="ILQ260" s="297"/>
      <c r="ILR260" s="297"/>
      <c r="ILS260" s="297"/>
      <c r="ILT260" s="297"/>
      <c r="ILU260" s="297"/>
      <c r="ILV260" s="297"/>
      <c r="ILW260" s="297"/>
      <c r="ILX260" s="297"/>
      <c r="ILY260" s="297"/>
      <c r="ILZ260" s="297"/>
      <c r="IMA260" s="297"/>
      <c r="IMB260" s="297"/>
      <c r="IMC260" s="297"/>
      <c r="IMD260" s="297"/>
      <c r="IME260" s="297"/>
      <c r="IMF260" s="297"/>
      <c r="IMG260" s="297"/>
      <c r="IMH260" s="297"/>
      <c r="IMI260" s="297"/>
      <c r="IMJ260" s="297"/>
      <c r="IMK260" s="297"/>
      <c r="IML260" s="297"/>
      <c r="IMM260" s="297"/>
      <c r="IMN260" s="297"/>
      <c r="IMO260" s="297"/>
      <c r="IMP260" s="297"/>
      <c r="IMQ260" s="297"/>
      <c r="IMR260" s="297"/>
      <c r="IMS260" s="297"/>
      <c r="IMT260" s="297"/>
      <c r="IMU260" s="297"/>
      <c r="IMV260" s="297"/>
      <c r="IMW260" s="297"/>
      <c r="IMX260" s="297"/>
      <c r="IMY260" s="297"/>
      <c r="IMZ260" s="297"/>
      <c r="INA260" s="297"/>
      <c r="INB260" s="297"/>
      <c r="INC260" s="297"/>
      <c r="IND260" s="297"/>
      <c r="INE260" s="297"/>
      <c r="INF260" s="297"/>
      <c r="ING260" s="297"/>
      <c r="INH260" s="297"/>
      <c r="INI260" s="297"/>
      <c r="INJ260" s="297"/>
      <c r="INK260" s="297"/>
      <c r="INL260" s="297"/>
      <c r="INM260" s="297"/>
      <c r="INN260" s="297"/>
      <c r="INO260" s="297"/>
      <c r="INP260" s="297"/>
      <c r="INQ260" s="297"/>
      <c r="INR260" s="297"/>
      <c r="INS260" s="297"/>
      <c r="INT260" s="297"/>
      <c r="INU260" s="297"/>
      <c r="INV260" s="297"/>
      <c r="INW260" s="297"/>
      <c r="INX260" s="297"/>
      <c r="INY260" s="297"/>
      <c r="INZ260" s="297"/>
      <c r="IOA260" s="297"/>
      <c r="IOB260" s="297"/>
      <c r="IOC260" s="297"/>
      <c r="IOD260" s="297"/>
      <c r="IOE260" s="297"/>
      <c r="IOF260" s="297"/>
      <c r="IOG260" s="297"/>
      <c r="IOH260" s="297"/>
      <c r="IOI260" s="297"/>
      <c r="IOJ260" s="297"/>
      <c r="IOK260" s="297"/>
      <c r="IOL260" s="297"/>
      <c r="IOM260" s="297"/>
      <c r="ION260" s="297"/>
      <c r="IOO260" s="297"/>
      <c r="IOP260" s="297"/>
      <c r="IOQ260" s="297"/>
      <c r="IOR260" s="297"/>
      <c r="IOS260" s="297"/>
      <c r="IOT260" s="297"/>
      <c r="IOU260" s="297"/>
      <c r="IOV260" s="297"/>
      <c r="IOW260" s="297"/>
      <c r="IOX260" s="297"/>
      <c r="IOY260" s="297"/>
      <c r="IOZ260" s="297"/>
      <c r="IPA260" s="297"/>
      <c r="IPB260" s="297"/>
      <c r="IPC260" s="297"/>
      <c r="IPD260" s="297"/>
      <c r="IPE260" s="297"/>
      <c r="IPF260" s="297"/>
      <c r="IPG260" s="297"/>
      <c r="IPH260" s="297"/>
      <c r="IPI260" s="297"/>
      <c r="IPJ260" s="297"/>
      <c r="IPK260" s="297"/>
      <c r="IPL260" s="297"/>
      <c r="IPM260" s="297"/>
      <c r="IPN260" s="297"/>
      <c r="IPO260" s="297"/>
      <c r="IPP260" s="297"/>
      <c r="IPQ260" s="297"/>
      <c r="IPR260" s="297"/>
      <c r="IPS260" s="297"/>
      <c r="IPT260" s="297"/>
      <c r="IPU260" s="297"/>
      <c r="IPV260" s="297"/>
      <c r="IPW260" s="297"/>
      <c r="IPX260" s="297"/>
      <c r="IPY260" s="297"/>
      <c r="IPZ260" s="297"/>
      <c r="IQA260" s="297"/>
      <c r="IQB260" s="297"/>
      <c r="IQC260" s="297"/>
      <c r="IQD260" s="297"/>
      <c r="IQE260" s="297"/>
      <c r="IQF260" s="297"/>
      <c r="IQG260" s="297"/>
      <c r="IQH260" s="297"/>
      <c r="IQI260" s="297"/>
      <c r="IQJ260" s="297"/>
      <c r="IQK260" s="297"/>
      <c r="IQL260" s="297"/>
      <c r="IQM260" s="297"/>
      <c r="IQN260" s="297"/>
      <c r="IQO260" s="297"/>
      <c r="IQP260" s="297"/>
      <c r="IQQ260" s="297"/>
      <c r="IQR260" s="297"/>
      <c r="IQS260" s="297"/>
      <c r="IQT260" s="297"/>
      <c r="IQU260" s="297"/>
      <c r="IQV260" s="297"/>
      <c r="IQW260" s="297"/>
      <c r="IQX260" s="297"/>
      <c r="IQY260" s="297"/>
      <c r="IQZ260" s="297"/>
      <c r="IRA260" s="297"/>
      <c r="IRB260" s="297"/>
      <c r="IRC260" s="297"/>
      <c r="IRD260" s="297"/>
      <c r="IRE260" s="297"/>
      <c r="IRF260" s="297"/>
      <c r="IRG260" s="297"/>
      <c r="IRH260" s="297"/>
      <c r="IRI260" s="297"/>
      <c r="IRJ260" s="297"/>
      <c r="IRK260" s="297"/>
      <c r="IRL260" s="297"/>
      <c r="IRM260" s="297"/>
      <c r="IRN260" s="297"/>
      <c r="IRO260" s="297"/>
      <c r="IRP260" s="297"/>
      <c r="IRQ260" s="297"/>
      <c r="IRR260" s="297"/>
      <c r="IRS260" s="297"/>
      <c r="IRT260" s="297"/>
      <c r="IRU260" s="297"/>
      <c r="IRV260" s="297"/>
      <c r="IRW260" s="297"/>
      <c r="IRX260" s="297"/>
      <c r="IRY260" s="297"/>
      <c r="IRZ260" s="297"/>
      <c r="ISA260" s="297"/>
      <c r="ISB260" s="297"/>
      <c r="ISC260" s="297"/>
      <c r="ISD260" s="297"/>
      <c r="ISE260" s="297"/>
      <c r="ISF260" s="297"/>
      <c r="ISG260" s="297"/>
      <c r="ISH260" s="297"/>
      <c r="ISI260" s="297"/>
      <c r="ISJ260" s="297"/>
      <c r="ISK260" s="297"/>
      <c r="ISL260" s="297"/>
      <c r="ISM260" s="297"/>
      <c r="ISN260" s="297"/>
      <c r="ISO260" s="297"/>
      <c r="ISP260" s="297"/>
      <c r="ISQ260" s="297"/>
      <c r="ISR260" s="297"/>
      <c r="ISS260" s="297"/>
      <c r="IST260" s="297"/>
      <c r="ISU260" s="297"/>
      <c r="ISV260" s="297"/>
      <c r="ISW260" s="297"/>
      <c r="ISX260" s="297"/>
      <c r="ISY260" s="297"/>
      <c r="ISZ260" s="297"/>
      <c r="ITA260" s="297"/>
      <c r="ITB260" s="297"/>
      <c r="ITC260" s="297"/>
      <c r="ITD260" s="297"/>
      <c r="ITE260" s="297"/>
      <c r="ITF260" s="297"/>
      <c r="ITG260" s="297"/>
      <c r="ITH260" s="297"/>
      <c r="ITI260" s="297"/>
      <c r="ITJ260" s="297"/>
      <c r="ITK260" s="297"/>
      <c r="ITL260" s="297"/>
      <c r="ITM260" s="297"/>
      <c r="ITN260" s="297"/>
      <c r="ITO260" s="297"/>
      <c r="ITP260" s="297"/>
      <c r="ITQ260" s="297"/>
      <c r="ITR260" s="297"/>
      <c r="ITS260" s="297"/>
      <c r="ITT260" s="297"/>
      <c r="ITU260" s="297"/>
      <c r="ITV260" s="297"/>
      <c r="ITW260" s="297"/>
      <c r="ITX260" s="297"/>
      <c r="ITY260" s="297"/>
      <c r="ITZ260" s="297"/>
      <c r="IUA260" s="297"/>
      <c r="IUB260" s="297"/>
      <c r="IUC260" s="297"/>
      <c r="IUD260" s="297"/>
      <c r="IUE260" s="297"/>
      <c r="IUF260" s="297"/>
      <c r="IUG260" s="297"/>
      <c r="IUH260" s="297"/>
      <c r="IUI260" s="297"/>
      <c r="IUJ260" s="297"/>
      <c r="IUK260" s="297"/>
      <c r="IUL260" s="297"/>
      <c r="IUM260" s="297"/>
      <c r="IUN260" s="297"/>
      <c r="IUO260" s="297"/>
      <c r="IUP260" s="297"/>
      <c r="IUQ260" s="297"/>
      <c r="IUR260" s="297"/>
      <c r="IUS260" s="297"/>
      <c r="IUT260" s="297"/>
      <c r="IUU260" s="297"/>
      <c r="IUV260" s="297"/>
      <c r="IUW260" s="297"/>
      <c r="IUX260" s="297"/>
      <c r="IUY260" s="297"/>
      <c r="IUZ260" s="297"/>
      <c r="IVA260" s="297"/>
      <c r="IVB260" s="297"/>
      <c r="IVC260" s="297"/>
      <c r="IVD260" s="297"/>
      <c r="IVE260" s="297"/>
      <c r="IVF260" s="297"/>
      <c r="IVG260" s="297"/>
      <c r="IVH260" s="297"/>
      <c r="IVI260" s="297"/>
      <c r="IVJ260" s="297"/>
      <c r="IVK260" s="297"/>
      <c r="IVL260" s="297"/>
      <c r="IVM260" s="297"/>
      <c r="IVN260" s="297"/>
      <c r="IVO260" s="297"/>
      <c r="IVP260" s="297"/>
      <c r="IVQ260" s="297"/>
      <c r="IVR260" s="297"/>
      <c r="IVS260" s="297"/>
      <c r="IVT260" s="297"/>
      <c r="IVU260" s="297"/>
      <c r="IVV260" s="297"/>
      <c r="IVW260" s="297"/>
      <c r="IVX260" s="297"/>
      <c r="IVY260" s="297"/>
      <c r="IVZ260" s="297"/>
      <c r="IWA260" s="297"/>
      <c r="IWB260" s="297"/>
      <c r="IWC260" s="297"/>
      <c r="IWD260" s="297"/>
      <c r="IWE260" s="297"/>
      <c r="IWF260" s="297"/>
      <c r="IWG260" s="297"/>
      <c r="IWH260" s="297"/>
      <c r="IWI260" s="297"/>
      <c r="IWJ260" s="297"/>
      <c r="IWK260" s="297"/>
      <c r="IWL260" s="297"/>
      <c r="IWM260" s="297"/>
      <c r="IWN260" s="297"/>
      <c r="IWO260" s="297"/>
      <c r="IWP260" s="297"/>
      <c r="IWQ260" s="297"/>
      <c r="IWR260" s="297"/>
      <c r="IWS260" s="297"/>
      <c r="IWT260" s="297"/>
      <c r="IWU260" s="297"/>
      <c r="IWV260" s="297"/>
      <c r="IWW260" s="297"/>
      <c r="IWX260" s="297"/>
      <c r="IWY260" s="297"/>
      <c r="IWZ260" s="297"/>
      <c r="IXA260" s="297"/>
      <c r="IXB260" s="297"/>
      <c r="IXC260" s="297"/>
      <c r="IXD260" s="297"/>
      <c r="IXE260" s="297"/>
      <c r="IXF260" s="297"/>
      <c r="IXG260" s="297"/>
      <c r="IXH260" s="297"/>
      <c r="IXI260" s="297"/>
      <c r="IXJ260" s="297"/>
      <c r="IXK260" s="297"/>
      <c r="IXL260" s="297"/>
      <c r="IXM260" s="297"/>
      <c r="IXN260" s="297"/>
      <c r="IXO260" s="297"/>
      <c r="IXP260" s="297"/>
      <c r="IXQ260" s="297"/>
      <c r="IXR260" s="297"/>
      <c r="IXS260" s="297"/>
      <c r="IXT260" s="297"/>
      <c r="IXU260" s="297"/>
      <c r="IXV260" s="297"/>
      <c r="IXW260" s="297"/>
      <c r="IXX260" s="297"/>
      <c r="IXY260" s="297"/>
      <c r="IXZ260" s="297"/>
      <c r="IYA260" s="297"/>
      <c r="IYB260" s="297"/>
      <c r="IYC260" s="297"/>
      <c r="IYD260" s="297"/>
      <c r="IYE260" s="297"/>
      <c r="IYF260" s="297"/>
      <c r="IYG260" s="297"/>
      <c r="IYH260" s="297"/>
      <c r="IYI260" s="297"/>
      <c r="IYJ260" s="297"/>
      <c r="IYK260" s="297"/>
      <c r="IYL260" s="297"/>
      <c r="IYM260" s="297"/>
      <c r="IYN260" s="297"/>
      <c r="IYO260" s="297"/>
      <c r="IYP260" s="297"/>
      <c r="IYQ260" s="297"/>
      <c r="IYR260" s="297"/>
      <c r="IYS260" s="297"/>
      <c r="IYT260" s="297"/>
      <c r="IYU260" s="297"/>
      <c r="IYV260" s="297"/>
      <c r="IYW260" s="297"/>
      <c r="IYX260" s="297"/>
      <c r="IYY260" s="297"/>
      <c r="IYZ260" s="297"/>
      <c r="IZA260" s="297"/>
      <c r="IZB260" s="297"/>
      <c r="IZC260" s="297"/>
      <c r="IZD260" s="297"/>
      <c r="IZE260" s="297"/>
      <c r="IZF260" s="297"/>
      <c r="IZG260" s="297"/>
      <c r="IZH260" s="297"/>
      <c r="IZI260" s="297"/>
      <c r="IZJ260" s="297"/>
      <c r="IZK260" s="297"/>
      <c r="IZL260" s="297"/>
      <c r="IZM260" s="297"/>
      <c r="IZN260" s="297"/>
      <c r="IZO260" s="297"/>
      <c r="IZP260" s="297"/>
      <c r="IZQ260" s="297"/>
      <c r="IZR260" s="297"/>
      <c r="IZS260" s="297"/>
      <c r="IZT260" s="297"/>
      <c r="IZU260" s="297"/>
      <c r="IZV260" s="297"/>
      <c r="IZW260" s="297"/>
      <c r="IZX260" s="297"/>
      <c r="IZY260" s="297"/>
      <c r="IZZ260" s="297"/>
      <c r="JAA260" s="297"/>
      <c r="JAB260" s="297"/>
      <c r="JAC260" s="297"/>
      <c r="JAD260" s="297"/>
      <c r="JAE260" s="297"/>
      <c r="JAF260" s="297"/>
      <c r="JAG260" s="297"/>
      <c r="JAH260" s="297"/>
      <c r="JAI260" s="297"/>
      <c r="JAJ260" s="297"/>
      <c r="JAK260" s="297"/>
      <c r="JAL260" s="297"/>
      <c r="JAM260" s="297"/>
      <c r="JAN260" s="297"/>
      <c r="JAO260" s="297"/>
      <c r="JAP260" s="297"/>
      <c r="JAQ260" s="297"/>
      <c r="JAR260" s="297"/>
      <c r="JAS260" s="297"/>
      <c r="JAT260" s="297"/>
      <c r="JAU260" s="297"/>
      <c r="JAV260" s="297"/>
      <c r="JAW260" s="297"/>
      <c r="JAX260" s="297"/>
      <c r="JAY260" s="297"/>
      <c r="JAZ260" s="297"/>
      <c r="JBA260" s="297"/>
      <c r="JBB260" s="297"/>
      <c r="JBC260" s="297"/>
      <c r="JBD260" s="297"/>
      <c r="JBE260" s="297"/>
      <c r="JBF260" s="297"/>
      <c r="JBG260" s="297"/>
      <c r="JBH260" s="297"/>
      <c r="JBI260" s="297"/>
      <c r="JBJ260" s="297"/>
      <c r="JBK260" s="297"/>
      <c r="JBL260" s="297"/>
      <c r="JBM260" s="297"/>
      <c r="JBN260" s="297"/>
      <c r="JBO260" s="297"/>
      <c r="JBP260" s="297"/>
      <c r="JBQ260" s="297"/>
      <c r="JBR260" s="297"/>
      <c r="JBS260" s="297"/>
      <c r="JBT260" s="297"/>
      <c r="JBU260" s="297"/>
      <c r="JBV260" s="297"/>
      <c r="JBW260" s="297"/>
      <c r="JBX260" s="297"/>
      <c r="JBY260" s="297"/>
      <c r="JBZ260" s="297"/>
      <c r="JCA260" s="297"/>
      <c r="JCB260" s="297"/>
      <c r="JCC260" s="297"/>
      <c r="JCD260" s="297"/>
      <c r="JCE260" s="297"/>
      <c r="JCF260" s="297"/>
      <c r="JCG260" s="297"/>
      <c r="JCH260" s="297"/>
      <c r="JCI260" s="297"/>
      <c r="JCJ260" s="297"/>
      <c r="JCK260" s="297"/>
      <c r="JCL260" s="297"/>
      <c r="JCM260" s="297"/>
      <c r="JCN260" s="297"/>
      <c r="JCO260" s="297"/>
      <c r="JCP260" s="297"/>
      <c r="JCQ260" s="297"/>
      <c r="JCR260" s="297"/>
      <c r="JCS260" s="297"/>
      <c r="JCT260" s="297"/>
      <c r="JCU260" s="297"/>
      <c r="JCV260" s="297"/>
      <c r="JCW260" s="297"/>
      <c r="JCX260" s="297"/>
      <c r="JCY260" s="297"/>
      <c r="JCZ260" s="297"/>
      <c r="JDA260" s="297"/>
      <c r="JDB260" s="297"/>
      <c r="JDC260" s="297"/>
      <c r="JDD260" s="297"/>
      <c r="JDE260" s="297"/>
      <c r="JDF260" s="297"/>
      <c r="JDG260" s="297"/>
      <c r="JDH260" s="297"/>
      <c r="JDI260" s="297"/>
      <c r="JDJ260" s="297"/>
      <c r="JDK260" s="297"/>
      <c r="JDL260" s="297"/>
      <c r="JDM260" s="297"/>
      <c r="JDN260" s="297"/>
      <c r="JDO260" s="297"/>
      <c r="JDP260" s="297"/>
      <c r="JDQ260" s="297"/>
      <c r="JDR260" s="297"/>
      <c r="JDS260" s="297"/>
      <c r="JDT260" s="297"/>
      <c r="JDU260" s="297"/>
      <c r="JDV260" s="297"/>
      <c r="JDW260" s="297"/>
      <c r="JDX260" s="297"/>
      <c r="JDY260" s="297"/>
      <c r="JDZ260" s="297"/>
      <c r="JEA260" s="297"/>
      <c r="JEB260" s="297"/>
      <c r="JEC260" s="297"/>
      <c r="JED260" s="297"/>
      <c r="JEE260" s="297"/>
      <c r="JEF260" s="297"/>
      <c r="JEG260" s="297"/>
      <c r="JEH260" s="297"/>
      <c r="JEI260" s="297"/>
      <c r="JEJ260" s="297"/>
      <c r="JEK260" s="297"/>
      <c r="JEL260" s="297"/>
      <c r="JEM260" s="297"/>
      <c r="JEN260" s="297"/>
      <c r="JEO260" s="297"/>
      <c r="JEP260" s="297"/>
      <c r="JEQ260" s="297"/>
      <c r="JER260" s="297"/>
      <c r="JES260" s="297"/>
      <c r="JET260" s="297"/>
      <c r="JEU260" s="297"/>
      <c r="JEV260" s="297"/>
      <c r="JEW260" s="297"/>
      <c r="JEX260" s="297"/>
      <c r="JEY260" s="297"/>
      <c r="JEZ260" s="297"/>
      <c r="JFA260" s="297"/>
      <c r="JFB260" s="297"/>
      <c r="JFC260" s="297"/>
      <c r="JFD260" s="297"/>
      <c r="JFE260" s="297"/>
      <c r="JFF260" s="297"/>
      <c r="JFG260" s="297"/>
      <c r="JFH260" s="297"/>
      <c r="JFI260" s="297"/>
      <c r="JFJ260" s="297"/>
      <c r="JFK260" s="297"/>
      <c r="JFL260" s="297"/>
      <c r="JFM260" s="297"/>
      <c r="JFN260" s="297"/>
      <c r="JFO260" s="297"/>
      <c r="JFP260" s="297"/>
      <c r="JFQ260" s="297"/>
      <c r="JFR260" s="297"/>
      <c r="JFS260" s="297"/>
      <c r="JFT260" s="297"/>
      <c r="JFU260" s="297"/>
      <c r="JFV260" s="297"/>
      <c r="JFW260" s="297"/>
      <c r="JFX260" s="297"/>
      <c r="JFY260" s="297"/>
      <c r="JFZ260" s="297"/>
      <c r="JGA260" s="297"/>
      <c r="JGB260" s="297"/>
      <c r="JGC260" s="297"/>
      <c r="JGD260" s="297"/>
      <c r="JGE260" s="297"/>
      <c r="JGF260" s="297"/>
      <c r="JGG260" s="297"/>
      <c r="JGH260" s="297"/>
      <c r="JGI260" s="297"/>
      <c r="JGJ260" s="297"/>
      <c r="JGK260" s="297"/>
      <c r="JGL260" s="297"/>
      <c r="JGM260" s="297"/>
      <c r="JGN260" s="297"/>
      <c r="JGO260" s="297"/>
      <c r="JGP260" s="297"/>
      <c r="JGQ260" s="297"/>
      <c r="JGR260" s="297"/>
      <c r="JGS260" s="297"/>
      <c r="JGT260" s="297"/>
      <c r="JGU260" s="297"/>
      <c r="JGV260" s="297"/>
      <c r="JGW260" s="297"/>
      <c r="JGX260" s="297"/>
      <c r="JGY260" s="297"/>
      <c r="JGZ260" s="297"/>
      <c r="JHA260" s="297"/>
      <c r="JHB260" s="297"/>
      <c r="JHC260" s="297"/>
      <c r="JHD260" s="297"/>
      <c r="JHE260" s="297"/>
      <c r="JHF260" s="297"/>
      <c r="JHG260" s="297"/>
      <c r="JHH260" s="297"/>
      <c r="JHI260" s="297"/>
      <c r="JHJ260" s="297"/>
      <c r="JHK260" s="297"/>
      <c r="JHL260" s="297"/>
      <c r="JHM260" s="297"/>
      <c r="JHN260" s="297"/>
      <c r="JHO260" s="297"/>
      <c r="JHP260" s="297"/>
      <c r="JHQ260" s="297"/>
      <c r="JHR260" s="297"/>
      <c r="JHS260" s="297"/>
      <c r="JHT260" s="297"/>
      <c r="JHU260" s="297"/>
      <c r="JHV260" s="297"/>
      <c r="JHW260" s="297"/>
      <c r="JHX260" s="297"/>
      <c r="JHY260" s="297"/>
      <c r="JHZ260" s="297"/>
      <c r="JIA260" s="297"/>
      <c r="JIB260" s="297"/>
      <c r="JIC260" s="297"/>
      <c r="JID260" s="297"/>
      <c r="JIE260" s="297"/>
      <c r="JIF260" s="297"/>
      <c r="JIG260" s="297"/>
      <c r="JIH260" s="297"/>
      <c r="JII260" s="297"/>
      <c r="JIJ260" s="297"/>
      <c r="JIK260" s="297"/>
      <c r="JIL260" s="297"/>
      <c r="JIM260" s="297"/>
      <c r="JIN260" s="297"/>
      <c r="JIO260" s="297"/>
      <c r="JIP260" s="297"/>
      <c r="JIQ260" s="297"/>
      <c r="JIR260" s="297"/>
      <c r="JIS260" s="297"/>
      <c r="JIT260" s="297"/>
      <c r="JIU260" s="297"/>
      <c r="JIV260" s="297"/>
      <c r="JIW260" s="297"/>
      <c r="JIX260" s="297"/>
      <c r="JIY260" s="297"/>
      <c r="JIZ260" s="297"/>
      <c r="JJA260" s="297"/>
      <c r="JJB260" s="297"/>
      <c r="JJC260" s="297"/>
      <c r="JJD260" s="297"/>
      <c r="JJE260" s="297"/>
      <c r="JJF260" s="297"/>
      <c r="JJG260" s="297"/>
      <c r="JJH260" s="297"/>
      <c r="JJI260" s="297"/>
      <c r="JJJ260" s="297"/>
      <c r="JJK260" s="297"/>
      <c r="JJL260" s="297"/>
      <c r="JJM260" s="297"/>
      <c r="JJN260" s="297"/>
      <c r="JJO260" s="297"/>
      <c r="JJP260" s="297"/>
      <c r="JJQ260" s="297"/>
      <c r="JJR260" s="297"/>
      <c r="JJS260" s="297"/>
      <c r="JJT260" s="297"/>
      <c r="JJU260" s="297"/>
      <c r="JJV260" s="297"/>
      <c r="JJW260" s="297"/>
      <c r="JJX260" s="297"/>
      <c r="JJY260" s="297"/>
      <c r="JJZ260" s="297"/>
      <c r="JKA260" s="297"/>
      <c r="JKB260" s="297"/>
      <c r="JKC260" s="297"/>
      <c r="JKD260" s="297"/>
      <c r="JKE260" s="297"/>
      <c r="JKF260" s="297"/>
      <c r="JKG260" s="297"/>
      <c r="JKH260" s="297"/>
      <c r="JKI260" s="297"/>
      <c r="JKJ260" s="297"/>
      <c r="JKK260" s="297"/>
      <c r="JKL260" s="297"/>
      <c r="JKM260" s="297"/>
      <c r="JKN260" s="297"/>
      <c r="JKO260" s="297"/>
      <c r="JKP260" s="297"/>
      <c r="JKQ260" s="297"/>
      <c r="JKR260" s="297"/>
      <c r="JKS260" s="297"/>
      <c r="JKT260" s="297"/>
      <c r="JKU260" s="297"/>
      <c r="JKV260" s="297"/>
      <c r="JKW260" s="297"/>
      <c r="JKX260" s="297"/>
      <c r="JKY260" s="297"/>
      <c r="JKZ260" s="297"/>
      <c r="JLA260" s="297"/>
      <c r="JLB260" s="297"/>
      <c r="JLC260" s="297"/>
      <c r="JLD260" s="297"/>
      <c r="JLE260" s="297"/>
      <c r="JLF260" s="297"/>
      <c r="JLG260" s="297"/>
      <c r="JLH260" s="297"/>
      <c r="JLI260" s="297"/>
      <c r="JLJ260" s="297"/>
      <c r="JLK260" s="297"/>
      <c r="JLL260" s="297"/>
      <c r="JLM260" s="297"/>
      <c r="JLN260" s="297"/>
      <c r="JLO260" s="297"/>
      <c r="JLP260" s="297"/>
      <c r="JLQ260" s="297"/>
      <c r="JLR260" s="297"/>
      <c r="JLS260" s="297"/>
      <c r="JLT260" s="297"/>
      <c r="JLU260" s="297"/>
      <c r="JLV260" s="297"/>
      <c r="JLW260" s="297"/>
      <c r="JLX260" s="297"/>
      <c r="JLY260" s="297"/>
      <c r="JLZ260" s="297"/>
      <c r="JMA260" s="297"/>
      <c r="JMB260" s="297"/>
      <c r="JMC260" s="297"/>
      <c r="JMD260" s="297"/>
      <c r="JME260" s="297"/>
      <c r="JMF260" s="297"/>
      <c r="JMG260" s="297"/>
      <c r="JMH260" s="297"/>
      <c r="JMI260" s="297"/>
      <c r="JMJ260" s="297"/>
      <c r="JMK260" s="297"/>
      <c r="JML260" s="297"/>
      <c r="JMM260" s="297"/>
      <c r="JMN260" s="297"/>
      <c r="JMO260" s="297"/>
      <c r="JMP260" s="297"/>
      <c r="JMQ260" s="297"/>
      <c r="JMR260" s="297"/>
      <c r="JMS260" s="297"/>
      <c r="JMT260" s="297"/>
      <c r="JMU260" s="297"/>
      <c r="JMV260" s="297"/>
      <c r="JMW260" s="297"/>
      <c r="JMX260" s="297"/>
      <c r="JMY260" s="297"/>
      <c r="JMZ260" s="297"/>
      <c r="JNA260" s="297"/>
      <c r="JNB260" s="297"/>
      <c r="JNC260" s="297"/>
      <c r="JND260" s="297"/>
      <c r="JNE260" s="297"/>
      <c r="JNF260" s="297"/>
      <c r="JNG260" s="297"/>
      <c r="JNH260" s="297"/>
      <c r="JNI260" s="297"/>
      <c r="JNJ260" s="297"/>
      <c r="JNK260" s="297"/>
      <c r="JNL260" s="297"/>
      <c r="JNM260" s="297"/>
      <c r="JNN260" s="297"/>
      <c r="JNO260" s="297"/>
      <c r="JNP260" s="297"/>
      <c r="JNQ260" s="297"/>
      <c r="JNR260" s="297"/>
      <c r="JNS260" s="297"/>
      <c r="JNT260" s="297"/>
      <c r="JNU260" s="297"/>
      <c r="JNV260" s="297"/>
      <c r="JNW260" s="297"/>
      <c r="JNX260" s="297"/>
      <c r="JNY260" s="297"/>
      <c r="JNZ260" s="297"/>
      <c r="JOA260" s="297"/>
      <c r="JOB260" s="297"/>
      <c r="JOC260" s="297"/>
      <c r="JOD260" s="297"/>
      <c r="JOE260" s="297"/>
      <c r="JOF260" s="297"/>
      <c r="JOG260" s="297"/>
      <c r="JOH260" s="297"/>
      <c r="JOI260" s="297"/>
      <c r="JOJ260" s="297"/>
      <c r="JOK260" s="297"/>
      <c r="JOL260" s="297"/>
      <c r="JOM260" s="297"/>
      <c r="JON260" s="297"/>
      <c r="JOO260" s="297"/>
      <c r="JOP260" s="297"/>
      <c r="JOQ260" s="297"/>
      <c r="JOR260" s="297"/>
      <c r="JOS260" s="297"/>
      <c r="JOT260" s="297"/>
      <c r="JOU260" s="297"/>
      <c r="JOV260" s="297"/>
      <c r="JOW260" s="297"/>
      <c r="JOX260" s="297"/>
      <c r="JOY260" s="297"/>
      <c r="JOZ260" s="297"/>
      <c r="JPA260" s="297"/>
      <c r="JPB260" s="297"/>
      <c r="JPC260" s="297"/>
      <c r="JPD260" s="297"/>
      <c r="JPE260" s="297"/>
      <c r="JPF260" s="297"/>
      <c r="JPG260" s="297"/>
      <c r="JPH260" s="297"/>
      <c r="JPI260" s="297"/>
      <c r="JPJ260" s="297"/>
      <c r="JPK260" s="297"/>
      <c r="JPL260" s="297"/>
      <c r="JPM260" s="297"/>
      <c r="JPN260" s="297"/>
      <c r="JPO260" s="297"/>
      <c r="JPP260" s="297"/>
      <c r="JPQ260" s="297"/>
      <c r="JPR260" s="297"/>
      <c r="JPS260" s="297"/>
      <c r="JPT260" s="297"/>
      <c r="JPU260" s="297"/>
      <c r="JPV260" s="297"/>
      <c r="JPW260" s="297"/>
      <c r="JPX260" s="297"/>
      <c r="JPY260" s="297"/>
      <c r="JPZ260" s="297"/>
      <c r="JQA260" s="297"/>
      <c r="JQB260" s="297"/>
      <c r="JQC260" s="297"/>
      <c r="JQD260" s="297"/>
      <c r="JQE260" s="297"/>
      <c r="JQF260" s="297"/>
      <c r="JQG260" s="297"/>
      <c r="JQH260" s="297"/>
      <c r="JQI260" s="297"/>
      <c r="JQJ260" s="297"/>
      <c r="JQK260" s="297"/>
      <c r="JQL260" s="297"/>
      <c r="JQM260" s="297"/>
      <c r="JQN260" s="297"/>
      <c r="JQO260" s="297"/>
      <c r="JQP260" s="297"/>
      <c r="JQQ260" s="297"/>
      <c r="JQR260" s="297"/>
      <c r="JQS260" s="297"/>
      <c r="JQT260" s="297"/>
      <c r="JQU260" s="297"/>
      <c r="JQV260" s="297"/>
      <c r="JQW260" s="297"/>
      <c r="JQX260" s="297"/>
      <c r="JQY260" s="297"/>
      <c r="JQZ260" s="297"/>
      <c r="JRA260" s="297"/>
      <c r="JRB260" s="297"/>
      <c r="JRC260" s="297"/>
      <c r="JRD260" s="297"/>
      <c r="JRE260" s="297"/>
      <c r="JRF260" s="297"/>
      <c r="JRG260" s="297"/>
      <c r="JRH260" s="297"/>
      <c r="JRI260" s="297"/>
      <c r="JRJ260" s="297"/>
      <c r="JRK260" s="297"/>
      <c r="JRL260" s="297"/>
      <c r="JRM260" s="297"/>
      <c r="JRN260" s="297"/>
      <c r="JRO260" s="297"/>
      <c r="JRP260" s="297"/>
      <c r="JRQ260" s="297"/>
      <c r="JRR260" s="297"/>
      <c r="JRS260" s="297"/>
      <c r="JRT260" s="297"/>
      <c r="JRU260" s="297"/>
      <c r="JRV260" s="297"/>
      <c r="JRW260" s="297"/>
      <c r="JRX260" s="297"/>
      <c r="JRY260" s="297"/>
      <c r="JRZ260" s="297"/>
      <c r="JSA260" s="297"/>
      <c r="JSB260" s="297"/>
      <c r="JSC260" s="297"/>
      <c r="JSD260" s="297"/>
      <c r="JSE260" s="297"/>
      <c r="JSF260" s="297"/>
      <c r="JSG260" s="297"/>
      <c r="JSH260" s="297"/>
      <c r="JSI260" s="297"/>
      <c r="JSJ260" s="297"/>
      <c r="JSK260" s="297"/>
      <c r="JSL260" s="297"/>
      <c r="JSM260" s="297"/>
      <c r="JSN260" s="297"/>
      <c r="JSO260" s="297"/>
      <c r="JSP260" s="297"/>
      <c r="JSQ260" s="297"/>
      <c r="JSR260" s="297"/>
      <c r="JSS260" s="297"/>
      <c r="JST260" s="297"/>
      <c r="JSU260" s="297"/>
      <c r="JSV260" s="297"/>
      <c r="JSW260" s="297"/>
      <c r="JSX260" s="297"/>
      <c r="JSY260" s="297"/>
      <c r="JSZ260" s="297"/>
      <c r="JTA260" s="297"/>
      <c r="JTB260" s="297"/>
      <c r="JTC260" s="297"/>
      <c r="JTD260" s="297"/>
      <c r="JTE260" s="297"/>
      <c r="JTF260" s="297"/>
      <c r="JTG260" s="297"/>
      <c r="JTH260" s="297"/>
      <c r="JTI260" s="297"/>
      <c r="JTJ260" s="297"/>
      <c r="JTK260" s="297"/>
      <c r="JTL260" s="297"/>
      <c r="JTM260" s="297"/>
      <c r="JTN260" s="297"/>
      <c r="JTO260" s="297"/>
      <c r="JTP260" s="297"/>
      <c r="JTQ260" s="297"/>
      <c r="JTR260" s="297"/>
      <c r="JTS260" s="297"/>
      <c r="JTT260" s="297"/>
      <c r="JTU260" s="297"/>
      <c r="JTV260" s="297"/>
      <c r="JTW260" s="297"/>
      <c r="JTX260" s="297"/>
      <c r="JTY260" s="297"/>
      <c r="JTZ260" s="297"/>
      <c r="JUA260" s="297"/>
      <c r="JUB260" s="297"/>
      <c r="JUC260" s="297"/>
      <c r="JUD260" s="297"/>
      <c r="JUE260" s="297"/>
      <c r="JUF260" s="297"/>
      <c r="JUG260" s="297"/>
      <c r="JUH260" s="297"/>
      <c r="JUI260" s="297"/>
      <c r="JUJ260" s="297"/>
      <c r="JUK260" s="297"/>
      <c r="JUL260" s="297"/>
      <c r="JUM260" s="297"/>
      <c r="JUN260" s="297"/>
      <c r="JUO260" s="297"/>
      <c r="JUP260" s="297"/>
      <c r="JUQ260" s="297"/>
      <c r="JUR260" s="297"/>
      <c r="JUS260" s="297"/>
      <c r="JUT260" s="297"/>
      <c r="JUU260" s="297"/>
      <c r="JUV260" s="297"/>
      <c r="JUW260" s="297"/>
      <c r="JUX260" s="297"/>
      <c r="JUY260" s="297"/>
      <c r="JUZ260" s="297"/>
      <c r="JVA260" s="297"/>
      <c r="JVB260" s="297"/>
      <c r="JVC260" s="297"/>
      <c r="JVD260" s="297"/>
      <c r="JVE260" s="297"/>
      <c r="JVF260" s="297"/>
      <c r="JVG260" s="297"/>
      <c r="JVH260" s="297"/>
      <c r="JVI260" s="297"/>
      <c r="JVJ260" s="297"/>
      <c r="JVK260" s="297"/>
      <c r="JVL260" s="297"/>
      <c r="JVM260" s="297"/>
      <c r="JVN260" s="297"/>
      <c r="JVO260" s="297"/>
      <c r="JVP260" s="297"/>
      <c r="JVQ260" s="297"/>
      <c r="JVR260" s="297"/>
      <c r="JVS260" s="297"/>
      <c r="JVT260" s="297"/>
      <c r="JVU260" s="297"/>
      <c r="JVV260" s="297"/>
      <c r="JVW260" s="297"/>
      <c r="JVX260" s="297"/>
      <c r="JVY260" s="297"/>
      <c r="JVZ260" s="297"/>
      <c r="JWA260" s="297"/>
      <c r="JWB260" s="297"/>
      <c r="JWC260" s="297"/>
      <c r="JWD260" s="297"/>
      <c r="JWE260" s="297"/>
      <c r="JWF260" s="297"/>
      <c r="JWG260" s="297"/>
      <c r="JWH260" s="297"/>
      <c r="JWI260" s="297"/>
      <c r="JWJ260" s="297"/>
      <c r="JWK260" s="297"/>
      <c r="JWL260" s="297"/>
      <c r="JWM260" s="297"/>
      <c r="JWN260" s="297"/>
      <c r="JWO260" s="297"/>
      <c r="JWP260" s="297"/>
      <c r="JWQ260" s="297"/>
      <c r="JWR260" s="297"/>
      <c r="JWS260" s="297"/>
      <c r="JWT260" s="297"/>
      <c r="JWU260" s="297"/>
      <c r="JWV260" s="297"/>
      <c r="JWW260" s="297"/>
      <c r="JWX260" s="297"/>
      <c r="JWY260" s="297"/>
      <c r="JWZ260" s="297"/>
      <c r="JXA260" s="297"/>
      <c r="JXB260" s="297"/>
      <c r="JXC260" s="297"/>
      <c r="JXD260" s="297"/>
      <c r="JXE260" s="297"/>
      <c r="JXF260" s="297"/>
      <c r="JXG260" s="297"/>
      <c r="JXH260" s="297"/>
      <c r="JXI260" s="297"/>
      <c r="JXJ260" s="297"/>
      <c r="JXK260" s="297"/>
      <c r="JXL260" s="297"/>
      <c r="JXM260" s="297"/>
      <c r="JXN260" s="297"/>
      <c r="JXO260" s="297"/>
      <c r="JXP260" s="297"/>
      <c r="JXQ260" s="297"/>
      <c r="JXR260" s="297"/>
      <c r="JXS260" s="297"/>
      <c r="JXT260" s="297"/>
      <c r="JXU260" s="297"/>
      <c r="JXV260" s="297"/>
      <c r="JXW260" s="297"/>
      <c r="JXX260" s="297"/>
      <c r="JXY260" s="297"/>
      <c r="JXZ260" s="297"/>
      <c r="JYA260" s="297"/>
      <c r="JYB260" s="297"/>
      <c r="JYC260" s="297"/>
      <c r="JYD260" s="297"/>
      <c r="JYE260" s="297"/>
      <c r="JYF260" s="297"/>
      <c r="JYG260" s="297"/>
      <c r="JYH260" s="297"/>
      <c r="JYI260" s="297"/>
      <c r="JYJ260" s="297"/>
      <c r="JYK260" s="297"/>
      <c r="JYL260" s="297"/>
      <c r="JYM260" s="297"/>
      <c r="JYN260" s="297"/>
      <c r="JYO260" s="297"/>
      <c r="JYP260" s="297"/>
      <c r="JYQ260" s="297"/>
      <c r="JYR260" s="297"/>
      <c r="JYS260" s="297"/>
      <c r="JYT260" s="297"/>
      <c r="JYU260" s="297"/>
      <c r="JYV260" s="297"/>
      <c r="JYW260" s="297"/>
      <c r="JYX260" s="297"/>
      <c r="JYY260" s="297"/>
      <c r="JYZ260" s="297"/>
      <c r="JZA260" s="297"/>
      <c r="JZB260" s="297"/>
      <c r="JZC260" s="297"/>
      <c r="JZD260" s="297"/>
      <c r="JZE260" s="297"/>
      <c r="JZF260" s="297"/>
      <c r="JZG260" s="297"/>
      <c r="JZH260" s="297"/>
      <c r="JZI260" s="297"/>
      <c r="JZJ260" s="297"/>
      <c r="JZK260" s="297"/>
      <c r="JZL260" s="297"/>
      <c r="JZM260" s="297"/>
      <c r="JZN260" s="297"/>
      <c r="JZO260" s="297"/>
      <c r="JZP260" s="297"/>
      <c r="JZQ260" s="297"/>
      <c r="JZR260" s="297"/>
      <c r="JZS260" s="297"/>
      <c r="JZT260" s="297"/>
      <c r="JZU260" s="297"/>
      <c r="JZV260" s="297"/>
      <c r="JZW260" s="297"/>
      <c r="JZX260" s="297"/>
      <c r="JZY260" s="297"/>
      <c r="JZZ260" s="297"/>
      <c r="KAA260" s="297"/>
      <c r="KAB260" s="297"/>
      <c r="KAC260" s="297"/>
      <c r="KAD260" s="297"/>
      <c r="KAE260" s="297"/>
      <c r="KAF260" s="297"/>
      <c r="KAG260" s="297"/>
      <c r="KAH260" s="297"/>
      <c r="KAI260" s="297"/>
      <c r="KAJ260" s="297"/>
      <c r="KAK260" s="297"/>
      <c r="KAL260" s="297"/>
      <c r="KAM260" s="297"/>
      <c r="KAN260" s="297"/>
      <c r="KAO260" s="297"/>
      <c r="KAP260" s="297"/>
      <c r="KAQ260" s="297"/>
      <c r="KAR260" s="297"/>
      <c r="KAS260" s="297"/>
      <c r="KAT260" s="297"/>
      <c r="KAU260" s="297"/>
      <c r="KAV260" s="297"/>
      <c r="KAW260" s="297"/>
      <c r="KAX260" s="297"/>
      <c r="KAY260" s="297"/>
      <c r="KAZ260" s="297"/>
      <c r="KBA260" s="297"/>
      <c r="KBB260" s="297"/>
      <c r="KBC260" s="297"/>
      <c r="KBD260" s="297"/>
      <c r="KBE260" s="297"/>
      <c r="KBF260" s="297"/>
      <c r="KBG260" s="297"/>
      <c r="KBH260" s="297"/>
      <c r="KBI260" s="297"/>
      <c r="KBJ260" s="297"/>
      <c r="KBK260" s="297"/>
      <c r="KBL260" s="297"/>
      <c r="KBM260" s="297"/>
      <c r="KBN260" s="297"/>
      <c r="KBO260" s="297"/>
      <c r="KBP260" s="297"/>
      <c r="KBQ260" s="297"/>
      <c r="KBR260" s="297"/>
      <c r="KBS260" s="297"/>
      <c r="KBT260" s="297"/>
      <c r="KBU260" s="297"/>
      <c r="KBV260" s="297"/>
      <c r="KBW260" s="297"/>
      <c r="KBX260" s="297"/>
      <c r="KBY260" s="297"/>
      <c r="KBZ260" s="297"/>
      <c r="KCA260" s="297"/>
      <c r="KCB260" s="297"/>
      <c r="KCC260" s="297"/>
      <c r="KCD260" s="297"/>
      <c r="KCE260" s="297"/>
      <c r="KCF260" s="297"/>
      <c r="KCG260" s="297"/>
      <c r="KCH260" s="297"/>
      <c r="KCI260" s="297"/>
      <c r="KCJ260" s="297"/>
      <c r="KCK260" s="297"/>
      <c r="KCL260" s="297"/>
      <c r="KCM260" s="297"/>
      <c r="KCN260" s="297"/>
      <c r="KCO260" s="297"/>
      <c r="KCP260" s="297"/>
      <c r="KCQ260" s="297"/>
      <c r="KCR260" s="297"/>
      <c r="KCS260" s="297"/>
      <c r="KCT260" s="297"/>
      <c r="KCU260" s="297"/>
      <c r="KCV260" s="297"/>
      <c r="KCW260" s="297"/>
      <c r="KCX260" s="297"/>
      <c r="KCY260" s="297"/>
      <c r="KCZ260" s="297"/>
      <c r="KDA260" s="297"/>
      <c r="KDB260" s="297"/>
      <c r="KDC260" s="297"/>
      <c r="KDD260" s="297"/>
      <c r="KDE260" s="297"/>
      <c r="KDF260" s="297"/>
      <c r="KDG260" s="297"/>
      <c r="KDH260" s="297"/>
      <c r="KDI260" s="297"/>
      <c r="KDJ260" s="297"/>
      <c r="KDK260" s="297"/>
      <c r="KDL260" s="297"/>
      <c r="KDM260" s="297"/>
      <c r="KDN260" s="297"/>
      <c r="KDO260" s="297"/>
      <c r="KDP260" s="297"/>
      <c r="KDQ260" s="297"/>
      <c r="KDR260" s="297"/>
      <c r="KDS260" s="297"/>
      <c r="KDT260" s="297"/>
      <c r="KDU260" s="297"/>
      <c r="KDV260" s="297"/>
      <c r="KDW260" s="297"/>
      <c r="KDX260" s="297"/>
      <c r="KDY260" s="297"/>
      <c r="KDZ260" s="297"/>
      <c r="KEA260" s="297"/>
      <c r="KEB260" s="297"/>
      <c r="KEC260" s="297"/>
      <c r="KED260" s="297"/>
      <c r="KEE260" s="297"/>
      <c r="KEF260" s="297"/>
      <c r="KEG260" s="297"/>
      <c r="KEH260" s="297"/>
      <c r="KEI260" s="297"/>
      <c r="KEJ260" s="297"/>
      <c r="KEK260" s="297"/>
      <c r="KEL260" s="297"/>
      <c r="KEM260" s="297"/>
      <c r="KEN260" s="297"/>
      <c r="KEO260" s="297"/>
      <c r="KEP260" s="297"/>
      <c r="KEQ260" s="297"/>
      <c r="KER260" s="297"/>
      <c r="KES260" s="297"/>
      <c r="KET260" s="297"/>
      <c r="KEU260" s="297"/>
      <c r="KEV260" s="297"/>
      <c r="KEW260" s="297"/>
      <c r="KEX260" s="297"/>
      <c r="KEY260" s="297"/>
      <c r="KEZ260" s="297"/>
      <c r="KFA260" s="297"/>
      <c r="KFB260" s="297"/>
      <c r="KFC260" s="297"/>
      <c r="KFD260" s="297"/>
      <c r="KFE260" s="297"/>
      <c r="KFF260" s="297"/>
      <c r="KFG260" s="297"/>
      <c r="KFH260" s="297"/>
      <c r="KFI260" s="297"/>
      <c r="KFJ260" s="297"/>
      <c r="KFK260" s="297"/>
      <c r="KFL260" s="297"/>
      <c r="KFM260" s="297"/>
      <c r="KFN260" s="297"/>
      <c r="KFO260" s="297"/>
      <c r="KFP260" s="297"/>
      <c r="KFQ260" s="297"/>
      <c r="KFR260" s="297"/>
      <c r="KFS260" s="297"/>
      <c r="KFT260" s="297"/>
      <c r="KFU260" s="297"/>
      <c r="KFV260" s="297"/>
      <c r="KFW260" s="297"/>
      <c r="KFX260" s="297"/>
      <c r="KFY260" s="297"/>
      <c r="KFZ260" s="297"/>
      <c r="KGA260" s="297"/>
      <c r="KGB260" s="297"/>
      <c r="KGC260" s="297"/>
      <c r="KGD260" s="297"/>
      <c r="KGE260" s="297"/>
      <c r="KGF260" s="297"/>
      <c r="KGG260" s="297"/>
      <c r="KGH260" s="297"/>
      <c r="KGI260" s="297"/>
      <c r="KGJ260" s="297"/>
      <c r="KGK260" s="297"/>
      <c r="KGL260" s="297"/>
      <c r="KGM260" s="297"/>
      <c r="KGN260" s="297"/>
      <c r="KGO260" s="297"/>
      <c r="KGP260" s="297"/>
      <c r="KGQ260" s="297"/>
      <c r="KGR260" s="297"/>
      <c r="KGS260" s="297"/>
      <c r="KGT260" s="297"/>
      <c r="KGU260" s="297"/>
      <c r="KGV260" s="297"/>
      <c r="KGW260" s="297"/>
      <c r="KGX260" s="297"/>
      <c r="KGY260" s="297"/>
      <c r="KGZ260" s="297"/>
      <c r="KHA260" s="297"/>
      <c r="KHB260" s="297"/>
      <c r="KHC260" s="297"/>
      <c r="KHD260" s="297"/>
      <c r="KHE260" s="297"/>
      <c r="KHF260" s="297"/>
      <c r="KHG260" s="297"/>
      <c r="KHH260" s="297"/>
      <c r="KHI260" s="297"/>
      <c r="KHJ260" s="297"/>
      <c r="KHK260" s="297"/>
      <c r="KHL260" s="297"/>
      <c r="KHM260" s="297"/>
      <c r="KHN260" s="297"/>
      <c r="KHO260" s="297"/>
      <c r="KHP260" s="297"/>
      <c r="KHQ260" s="297"/>
      <c r="KHR260" s="297"/>
      <c r="KHS260" s="297"/>
      <c r="KHT260" s="297"/>
      <c r="KHU260" s="297"/>
      <c r="KHV260" s="297"/>
      <c r="KHW260" s="297"/>
      <c r="KHX260" s="297"/>
      <c r="KHY260" s="297"/>
      <c r="KHZ260" s="297"/>
      <c r="KIA260" s="297"/>
      <c r="KIB260" s="297"/>
      <c r="KIC260" s="297"/>
      <c r="KID260" s="297"/>
      <c r="KIE260" s="297"/>
      <c r="KIF260" s="297"/>
      <c r="KIG260" s="297"/>
      <c r="KIH260" s="297"/>
      <c r="KII260" s="297"/>
      <c r="KIJ260" s="297"/>
      <c r="KIK260" s="297"/>
      <c r="KIL260" s="297"/>
      <c r="KIM260" s="297"/>
      <c r="KIN260" s="297"/>
      <c r="KIO260" s="297"/>
      <c r="KIP260" s="297"/>
      <c r="KIQ260" s="297"/>
      <c r="KIR260" s="297"/>
      <c r="KIS260" s="297"/>
      <c r="KIT260" s="297"/>
      <c r="KIU260" s="297"/>
      <c r="KIV260" s="297"/>
      <c r="KIW260" s="297"/>
      <c r="KIX260" s="297"/>
      <c r="KIY260" s="297"/>
      <c r="KIZ260" s="297"/>
      <c r="KJA260" s="297"/>
      <c r="KJB260" s="297"/>
      <c r="KJC260" s="297"/>
      <c r="KJD260" s="297"/>
      <c r="KJE260" s="297"/>
      <c r="KJF260" s="297"/>
      <c r="KJG260" s="297"/>
      <c r="KJH260" s="297"/>
      <c r="KJI260" s="297"/>
      <c r="KJJ260" s="297"/>
      <c r="KJK260" s="297"/>
      <c r="KJL260" s="297"/>
      <c r="KJM260" s="297"/>
      <c r="KJN260" s="297"/>
      <c r="KJO260" s="297"/>
      <c r="KJP260" s="297"/>
      <c r="KJQ260" s="297"/>
      <c r="KJR260" s="297"/>
      <c r="KJS260" s="297"/>
      <c r="KJT260" s="297"/>
      <c r="KJU260" s="297"/>
      <c r="KJV260" s="297"/>
      <c r="KJW260" s="297"/>
      <c r="KJX260" s="297"/>
      <c r="KJY260" s="297"/>
      <c r="KJZ260" s="297"/>
      <c r="KKA260" s="297"/>
      <c r="KKB260" s="297"/>
      <c r="KKC260" s="297"/>
      <c r="KKD260" s="297"/>
      <c r="KKE260" s="297"/>
      <c r="KKF260" s="297"/>
      <c r="KKG260" s="297"/>
      <c r="KKH260" s="297"/>
      <c r="KKI260" s="297"/>
      <c r="KKJ260" s="297"/>
      <c r="KKK260" s="297"/>
      <c r="KKL260" s="297"/>
      <c r="KKM260" s="297"/>
      <c r="KKN260" s="297"/>
      <c r="KKO260" s="297"/>
      <c r="KKP260" s="297"/>
      <c r="KKQ260" s="297"/>
      <c r="KKR260" s="297"/>
      <c r="KKS260" s="297"/>
      <c r="KKT260" s="297"/>
      <c r="KKU260" s="297"/>
      <c r="KKV260" s="297"/>
      <c r="KKW260" s="297"/>
      <c r="KKX260" s="297"/>
      <c r="KKY260" s="297"/>
      <c r="KKZ260" s="297"/>
      <c r="KLA260" s="297"/>
      <c r="KLB260" s="297"/>
      <c r="KLC260" s="297"/>
      <c r="KLD260" s="297"/>
      <c r="KLE260" s="297"/>
      <c r="KLF260" s="297"/>
      <c r="KLG260" s="297"/>
      <c r="KLH260" s="297"/>
      <c r="KLI260" s="297"/>
      <c r="KLJ260" s="297"/>
      <c r="KLK260" s="297"/>
      <c r="KLL260" s="297"/>
      <c r="KLM260" s="297"/>
      <c r="KLN260" s="297"/>
      <c r="KLO260" s="297"/>
      <c r="KLP260" s="297"/>
      <c r="KLQ260" s="297"/>
      <c r="KLR260" s="297"/>
      <c r="KLS260" s="297"/>
      <c r="KLT260" s="297"/>
      <c r="KLU260" s="297"/>
      <c r="KLV260" s="297"/>
      <c r="KLW260" s="297"/>
      <c r="KLX260" s="297"/>
      <c r="KLY260" s="297"/>
      <c r="KLZ260" s="297"/>
      <c r="KMA260" s="297"/>
      <c r="KMB260" s="297"/>
      <c r="KMC260" s="297"/>
      <c r="KMD260" s="297"/>
      <c r="KME260" s="297"/>
      <c r="KMF260" s="297"/>
      <c r="KMG260" s="297"/>
      <c r="KMH260" s="297"/>
      <c r="KMI260" s="297"/>
      <c r="KMJ260" s="297"/>
      <c r="KMK260" s="297"/>
      <c r="KML260" s="297"/>
      <c r="KMM260" s="297"/>
      <c r="KMN260" s="297"/>
      <c r="KMO260" s="297"/>
      <c r="KMP260" s="297"/>
      <c r="KMQ260" s="297"/>
      <c r="KMR260" s="297"/>
      <c r="KMS260" s="297"/>
      <c r="KMT260" s="297"/>
      <c r="KMU260" s="297"/>
      <c r="KMV260" s="297"/>
      <c r="KMW260" s="297"/>
      <c r="KMX260" s="297"/>
      <c r="KMY260" s="297"/>
      <c r="KMZ260" s="297"/>
      <c r="KNA260" s="297"/>
      <c r="KNB260" s="297"/>
      <c r="KNC260" s="297"/>
      <c r="KND260" s="297"/>
      <c r="KNE260" s="297"/>
      <c r="KNF260" s="297"/>
      <c r="KNG260" s="297"/>
      <c r="KNH260" s="297"/>
      <c r="KNI260" s="297"/>
      <c r="KNJ260" s="297"/>
      <c r="KNK260" s="297"/>
      <c r="KNL260" s="297"/>
      <c r="KNM260" s="297"/>
      <c r="KNN260" s="297"/>
      <c r="KNO260" s="297"/>
      <c r="KNP260" s="297"/>
      <c r="KNQ260" s="297"/>
      <c r="KNR260" s="297"/>
      <c r="KNS260" s="297"/>
      <c r="KNT260" s="297"/>
      <c r="KNU260" s="297"/>
      <c r="KNV260" s="297"/>
      <c r="KNW260" s="297"/>
      <c r="KNX260" s="297"/>
      <c r="KNY260" s="297"/>
      <c r="KNZ260" s="297"/>
      <c r="KOA260" s="297"/>
      <c r="KOB260" s="297"/>
      <c r="KOC260" s="297"/>
      <c r="KOD260" s="297"/>
      <c r="KOE260" s="297"/>
      <c r="KOF260" s="297"/>
      <c r="KOG260" s="297"/>
      <c r="KOH260" s="297"/>
      <c r="KOI260" s="297"/>
      <c r="KOJ260" s="297"/>
      <c r="KOK260" s="297"/>
      <c r="KOL260" s="297"/>
      <c r="KOM260" s="297"/>
      <c r="KON260" s="297"/>
      <c r="KOO260" s="297"/>
      <c r="KOP260" s="297"/>
      <c r="KOQ260" s="297"/>
      <c r="KOR260" s="297"/>
      <c r="KOS260" s="297"/>
      <c r="KOT260" s="297"/>
      <c r="KOU260" s="297"/>
      <c r="KOV260" s="297"/>
      <c r="KOW260" s="297"/>
      <c r="KOX260" s="297"/>
      <c r="KOY260" s="297"/>
      <c r="KOZ260" s="297"/>
      <c r="KPA260" s="297"/>
      <c r="KPB260" s="297"/>
      <c r="KPC260" s="297"/>
      <c r="KPD260" s="297"/>
      <c r="KPE260" s="297"/>
      <c r="KPF260" s="297"/>
      <c r="KPG260" s="297"/>
      <c r="KPH260" s="297"/>
      <c r="KPI260" s="297"/>
      <c r="KPJ260" s="297"/>
      <c r="KPK260" s="297"/>
      <c r="KPL260" s="297"/>
      <c r="KPM260" s="297"/>
      <c r="KPN260" s="297"/>
      <c r="KPO260" s="297"/>
      <c r="KPP260" s="297"/>
      <c r="KPQ260" s="297"/>
      <c r="KPR260" s="297"/>
      <c r="KPS260" s="297"/>
      <c r="KPT260" s="297"/>
      <c r="KPU260" s="297"/>
      <c r="KPV260" s="297"/>
      <c r="KPW260" s="297"/>
      <c r="KPX260" s="297"/>
      <c r="KPY260" s="297"/>
      <c r="KPZ260" s="297"/>
      <c r="KQA260" s="297"/>
      <c r="KQB260" s="297"/>
      <c r="KQC260" s="297"/>
      <c r="KQD260" s="297"/>
      <c r="KQE260" s="297"/>
      <c r="KQF260" s="297"/>
      <c r="KQG260" s="297"/>
      <c r="KQH260" s="297"/>
      <c r="KQI260" s="297"/>
      <c r="KQJ260" s="297"/>
      <c r="KQK260" s="297"/>
      <c r="KQL260" s="297"/>
      <c r="KQM260" s="297"/>
      <c r="KQN260" s="297"/>
      <c r="KQO260" s="297"/>
      <c r="KQP260" s="297"/>
      <c r="KQQ260" s="297"/>
      <c r="KQR260" s="297"/>
      <c r="KQS260" s="297"/>
      <c r="KQT260" s="297"/>
      <c r="KQU260" s="297"/>
      <c r="KQV260" s="297"/>
      <c r="KQW260" s="297"/>
      <c r="KQX260" s="297"/>
      <c r="KQY260" s="297"/>
      <c r="KQZ260" s="297"/>
      <c r="KRA260" s="297"/>
      <c r="KRB260" s="297"/>
      <c r="KRC260" s="297"/>
      <c r="KRD260" s="297"/>
      <c r="KRE260" s="297"/>
      <c r="KRF260" s="297"/>
      <c r="KRG260" s="297"/>
      <c r="KRH260" s="297"/>
      <c r="KRI260" s="297"/>
      <c r="KRJ260" s="297"/>
      <c r="KRK260" s="297"/>
      <c r="KRL260" s="297"/>
      <c r="KRM260" s="297"/>
      <c r="KRN260" s="297"/>
      <c r="KRO260" s="297"/>
      <c r="KRP260" s="297"/>
      <c r="KRQ260" s="297"/>
      <c r="KRR260" s="297"/>
      <c r="KRS260" s="297"/>
      <c r="KRT260" s="297"/>
      <c r="KRU260" s="297"/>
      <c r="KRV260" s="297"/>
      <c r="KRW260" s="297"/>
      <c r="KRX260" s="297"/>
      <c r="KRY260" s="297"/>
      <c r="KRZ260" s="297"/>
      <c r="KSA260" s="297"/>
      <c r="KSB260" s="297"/>
      <c r="KSC260" s="297"/>
      <c r="KSD260" s="297"/>
      <c r="KSE260" s="297"/>
      <c r="KSF260" s="297"/>
      <c r="KSG260" s="297"/>
      <c r="KSH260" s="297"/>
      <c r="KSI260" s="297"/>
      <c r="KSJ260" s="297"/>
      <c r="KSK260" s="297"/>
      <c r="KSL260" s="297"/>
      <c r="KSM260" s="297"/>
      <c r="KSN260" s="297"/>
      <c r="KSO260" s="297"/>
      <c r="KSP260" s="297"/>
      <c r="KSQ260" s="297"/>
      <c r="KSR260" s="297"/>
      <c r="KSS260" s="297"/>
      <c r="KST260" s="297"/>
      <c r="KSU260" s="297"/>
      <c r="KSV260" s="297"/>
      <c r="KSW260" s="297"/>
      <c r="KSX260" s="297"/>
      <c r="KSY260" s="297"/>
      <c r="KSZ260" s="297"/>
      <c r="KTA260" s="297"/>
      <c r="KTB260" s="297"/>
      <c r="KTC260" s="297"/>
      <c r="KTD260" s="297"/>
      <c r="KTE260" s="297"/>
      <c r="KTF260" s="297"/>
      <c r="KTG260" s="297"/>
      <c r="KTH260" s="297"/>
      <c r="KTI260" s="297"/>
      <c r="KTJ260" s="297"/>
      <c r="KTK260" s="297"/>
      <c r="KTL260" s="297"/>
      <c r="KTM260" s="297"/>
      <c r="KTN260" s="297"/>
      <c r="KTO260" s="297"/>
      <c r="KTP260" s="297"/>
      <c r="KTQ260" s="297"/>
      <c r="KTR260" s="297"/>
      <c r="KTS260" s="297"/>
      <c r="KTT260" s="297"/>
      <c r="KTU260" s="297"/>
      <c r="KTV260" s="297"/>
      <c r="KTW260" s="297"/>
      <c r="KTX260" s="297"/>
      <c r="KTY260" s="297"/>
      <c r="KTZ260" s="297"/>
      <c r="KUA260" s="297"/>
      <c r="KUB260" s="297"/>
      <c r="KUC260" s="297"/>
      <c r="KUD260" s="297"/>
      <c r="KUE260" s="297"/>
      <c r="KUF260" s="297"/>
      <c r="KUG260" s="297"/>
      <c r="KUH260" s="297"/>
      <c r="KUI260" s="297"/>
      <c r="KUJ260" s="297"/>
      <c r="KUK260" s="297"/>
      <c r="KUL260" s="297"/>
      <c r="KUM260" s="297"/>
      <c r="KUN260" s="297"/>
      <c r="KUO260" s="297"/>
      <c r="KUP260" s="297"/>
      <c r="KUQ260" s="297"/>
      <c r="KUR260" s="297"/>
      <c r="KUS260" s="297"/>
      <c r="KUT260" s="297"/>
      <c r="KUU260" s="297"/>
      <c r="KUV260" s="297"/>
      <c r="KUW260" s="297"/>
      <c r="KUX260" s="297"/>
      <c r="KUY260" s="297"/>
      <c r="KUZ260" s="297"/>
      <c r="KVA260" s="297"/>
      <c r="KVB260" s="297"/>
      <c r="KVC260" s="297"/>
      <c r="KVD260" s="297"/>
      <c r="KVE260" s="297"/>
      <c r="KVF260" s="297"/>
      <c r="KVG260" s="297"/>
      <c r="KVH260" s="297"/>
      <c r="KVI260" s="297"/>
      <c r="KVJ260" s="297"/>
      <c r="KVK260" s="297"/>
      <c r="KVL260" s="297"/>
      <c r="KVM260" s="297"/>
      <c r="KVN260" s="297"/>
      <c r="KVO260" s="297"/>
      <c r="KVP260" s="297"/>
      <c r="KVQ260" s="297"/>
      <c r="KVR260" s="297"/>
      <c r="KVS260" s="297"/>
      <c r="KVT260" s="297"/>
      <c r="KVU260" s="297"/>
      <c r="KVV260" s="297"/>
      <c r="KVW260" s="297"/>
      <c r="KVX260" s="297"/>
      <c r="KVY260" s="297"/>
      <c r="KVZ260" s="297"/>
      <c r="KWA260" s="297"/>
      <c r="KWB260" s="297"/>
      <c r="KWC260" s="297"/>
      <c r="KWD260" s="297"/>
      <c r="KWE260" s="297"/>
      <c r="KWF260" s="297"/>
      <c r="KWG260" s="297"/>
      <c r="KWH260" s="297"/>
      <c r="KWI260" s="297"/>
      <c r="KWJ260" s="297"/>
      <c r="KWK260" s="297"/>
      <c r="KWL260" s="297"/>
      <c r="KWM260" s="297"/>
      <c r="KWN260" s="297"/>
      <c r="KWO260" s="297"/>
      <c r="KWP260" s="297"/>
      <c r="KWQ260" s="297"/>
      <c r="KWR260" s="297"/>
      <c r="KWS260" s="297"/>
      <c r="KWT260" s="297"/>
      <c r="KWU260" s="297"/>
      <c r="KWV260" s="297"/>
      <c r="KWW260" s="297"/>
      <c r="KWX260" s="297"/>
      <c r="KWY260" s="297"/>
      <c r="KWZ260" s="297"/>
      <c r="KXA260" s="297"/>
      <c r="KXB260" s="297"/>
      <c r="KXC260" s="297"/>
      <c r="KXD260" s="297"/>
      <c r="KXE260" s="297"/>
      <c r="KXF260" s="297"/>
      <c r="KXG260" s="297"/>
      <c r="KXH260" s="297"/>
      <c r="KXI260" s="297"/>
      <c r="KXJ260" s="297"/>
      <c r="KXK260" s="297"/>
      <c r="KXL260" s="297"/>
      <c r="KXM260" s="297"/>
      <c r="KXN260" s="297"/>
      <c r="KXO260" s="297"/>
      <c r="KXP260" s="297"/>
      <c r="KXQ260" s="297"/>
      <c r="KXR260" s="297"/>
      <c r="KXS260" s="297"/>
      <c r="KXT260" s="297"/>
      <c r="KXU260" s="297"/>
      <c r="KXV260" s="297"/>
      <c r="KXW260" s="297"/>
      <c r="KXX260" s="297"/>
      <c r="KXY260" s="297"/>
      <c r="KXZ260" s="297"/>
      <c r="KYA260" s="297"/>
      <c r="KYB260" s="297"/>
      <c r="KYC260" s="297"/>
      <c r="KYD260" s="297"/>
      <c r="KYE260" s="297"/>
      <c r="KYF260" s="297"/>
      <c r="KYG260" s="297"/>
      <c r="KYH260" s="297"/>
      <c r="KYI260" s="297"/>
      <c r="KYJ260" s="297"/>
      <c r="KYK260" s="297"/>
      <c r="KYL260" s="297"/>
      <c r="KYM260" s="297"/>
      <c r="KYN260" s="297"/>
      <c r="KYO260" s="297"/>
      <c r="KYP260" s="297"/>
      <c r="KYQ260" s="297"/>
      <c r="KYR260" s="297"/>
      <c r="KYS260" s="297"/>
      <c r="KYT260" s="297"/>
      <c r="KYU260" s="297"/>
      <c r="KYV260" s="297"/>
      <c r="KYW260" s="297"/>
      <c r="KYX260" s="297"/>
      <c r="KYY260" s="297"/>
      <c r="KYZ260" s="297"/>
      <c r="KZA260" s="297"/>
      <c r="KZB260" s="297"/>
      <c r="KZC260" s="297"/>
      <c r="KZD260" s="297"/>
      <c r="KZE260" s="297"/>
      <c r="KZF260" s="297"/>
      <c r="KZG260" s="297"/>
      <c r="KZH260" s="297"/>
      <c r="KZI260" s="297"/>
      <c r="KZJ260" s="297"/>
      <c r="KZK260" s="297"/>
      <c r="KZL260" s="297"/>
      <c r="KZM260" s="297"/>
      <c r="KZN260" s="297"/>
      <c r="KZO260" s="297"/>
      <c r="KZP260" s="297"/>
      <c r="KZQ260" s="297"/>
      <c r="KZR260" s="297"/>
      <c r="KZS260" s="297"/>
      <c r="KZT260" s="297"/>
      <c r="KZU260" s="297"/>
      <c r="KZV260" s="297"/>
      <c r="KZW260" s="297"/>
      <c r="KZX260" s="297"/>
      <c r="KZY260" s="297"/>
      <c r="KZZ260" s="297"/>
      <c r="LAA260" s="297"/>
      <c r="LAB260" s="297"/>
      <c r="LAC260" s="297"/>
      <c r="LAD260" s="297"/>
      <c r="LAE260" s="297"/>
      <c r="LAF260" s="297"/>
      <c r="LAG260" s="297"/>
      <c r="LAH260" s="297"/>
      <c r="LAI260" s="297"/>
      <c r="LAJ260" s="297"/>
      <c r="LAK260" s="297"/>
      <c r="LAL260" s="297"/>
      <c r="LAM260" s="297"/>
      <c r="LAN260" s="297"/>
      <c r="LAO260" s="297"/>
      <c r="LAP260" s="297"/>
      <c r="LAQ260" s="297"/>
      <c r="LAR260" s="297"/>
      <c r="LAS260" s="297"/>
      <c r="LAT260" s="297"/>
      <c r="LAU260" s="297"/>
      <c r="LAV260" s="297"/>
      <c r="LAW260" s="297"/>
      <c r="LAX260" s="297"/>
      <c r="LAY260" s="297"/>
      <c r="LAZ260" s="297"/>
      <c r="LBA260" s="297"/>
      <c r="LBB260" s="297"/>
      <c r="LBC260" s="297"/>
      <c r="LBD260" s="297"/>
      <c r="LBE260" s="297"/>
      <c r="LBF260" s="297"/>
      <c r="LBG260" s="297"/>
      <c r="LBH260" s="297"/>
      <c r="LBI260" s="297"/>
      <c r="LBJ260" s="297"/>
      <c r="LBK260" s="297"/>
      <c r="LBL260" s="297"/>
      <c r="LBM260" s="297"/>
      <c r="LBN260" s="297"/>
      <c r="LBO260" s="297"/>
      <c r="LBP260" s="297"/>
      <c r="LBQ260" s="297"/>
      <c r="LBR260" s="297"/>
      <c r="LBS260" s="297"/>
      <c r="LBT260" s="297"/>
      <c r="LBU260" s="297"/>
      <c r="LBV260" s="297"/>
      <c r="LBW260" s="297"/>
      <c r="LBX260" s="297"/>
      <c r="LBY260" s="297"/>
      <c r="LBZ260" s="297"/>
      <c r="LCA260" s="297"/>
      <c r="LCB260" s="297"/>
      <c r="LCC260" s="297"/>
      <c r="LCD260" s="297"/>
      <c r="LCE260" s="297"/>
      <c r="LCF260" s="297"/>
      <c r="LCG260" s="297"/>
      <c r="LCH260" s="297"/>
      <c r="LCI260" s="297"/>
      <c r="LCJ260" s="297"/>
      <c r="LCK260" s="297"/>
      <c r="LCL260" s="297"/>
      <c r="LCM260" s="297"/>
      <c r="LCN260" s="297"/>
      <c r="LCO260" s="297"/>
      <c r="LCP260" s="297"/>
      <c r="LCQ260" s="297"/>
      <c r="LCR260" s="297"/>
      <c r="LCS260" s="297"/>
      <c r="LCT260" s="297"/>
      <c r="LCU260" s="297"/>
      <c r="LCV260" s="297"/>
      <c r="LCW260" s="297"/>
      <c r="LCX260" s="297"/>
      <c r="LCY260" s="297"/>
      <c r="LCZ260" s="297"/>
      <c r="LDA260" s="297"/>
      <c r="LDB260" s="297"/>
      <c r="LDC260" s="297"/>
      <c r="LDD260" s="297"/>
      <c r="LDE260" s="297"/>
      <c r="LDF260" s="297"/>
      <c r="LDG260" s="297"/>
      <c r="LDH260" s="297"/>
      <c r="LDI260" s="297"/>
      <c r="LDJ260" s="297"/>
      <c r="LDK260" s="297"/>
      <c r="LDL260" s="297"/>
      <c r="LDM260" s="297"/>
      <c r="LDN260" s="297"/>
      <c r="LDO260" s="297"/>
      <c r="LDP260" s="297"/>
      <c r="LDQ260" s="297"/>
      <c r="LDR260" s="297"/>
      <c r="LDS260" s="297"/>
      <c r="LDT260" s="297"/>
      <c r="LDU260" s="297"/>
      <c r="LDV260" s="297"/>
      <c r="LDW260" s="297"/>
      <c r="LDX260" s="297"/>
      <c r="LDY260" s="297"/>
      <c r="LDZ260" s="297"/>
      <c r="LEA260" s="297"/>
      <c r="LEB260" s="297"/>
      <c r="LEC260" s="297"/>
      <c r="LED260" s="297"/>
      <c r="LEE260" s="297"/>
      <c r="LEF260" s="297"/>
      <c r="LEG260" s="297"/>
      <c r="LEH260" s="297"/>
      <c r="LEI260" s="297"/>
      <c r="LEJ260" s="297"/>
      <c r="LEK260" s="297"/>
      <c r="LEL260" s="297"/>
      <c r="LEM260" s="297"/>
      <c r="LEN260" s="297"/>
      <c r="LEO260" s="297"/>
      <c r="LEP260" s="297"/>
      <c r="LEQ260" s="297"/>
      <c r="LER260" s="297"/>
      <c r="LES260" s="297"/>
      <c r="LET260" s="297"/>
      <c r="LEU260" s="297"/>
      <c r="LEV260" s="297"/>
      <c r="LEW260" s="297"/>
      <c r="LEX260" s="297"/>
      <c r="LEY260" s="297"/>
      <c r="LEZ260" s="297"/>
      <c r="LFA260" s="297"/>
      <c r="LFB260" s="297"/>
      <c r="LFC260" s="297"/>
      <c r="LFD260" s="297"/>
      <c r="LFE260" s="297"/>
      <c r="LFF260" s="297"/>
      <c r="LFG260" s="297"/>
      <c r="LFH260" s="297"/>
      <c r="LFI260" s="297"/>
      <c r="LFJ260" s="297"/>
      <c r="LFK260" s="297"/>
      <c r="LFL260" s="297"/>
      <c r="LFM260" s="297"/>
      <c r="LFN260" s="297"/>
      <c r="LFO260" s="297"/>
      <c r="LFP260" s="297"/>
      <c r="LFQ260" s="297"/>
      <c r="LFR260" s="297"/>
      <c r="LFS260" s="297"/>
      <c r="LFT260" s="297"/>
      <c r="LFU260" s="297"/>
      <c r="LFV260" s="297"/>
      <c r="LFW260" s="297"/>
      <c r="LFX260" s="297"/>
      <c r="LFY260" s="297"/>
      <c r="LFZ260" s="297"/>
      <c r="LGA260" s="297"/>
      <c r="LGB260" s="297"/>
      <c r="LGC260" s="297"/>
      <c r="LGD260" s="297"/>
      <c r="LGE260" s="297"/>
      <c r="LGF260" s="297"/>
      <c r="LGG260" s="297"/>
      <c r="LGH260" s="297"/>
      <c r="LGI260" s="297"/>
      <c r="LGJ260" s="297"/>
      <c r="LGK260" s="297"/>
      <c r="LGL260" s="297"/>
      <c r="LGM260" s="297"/>
      <c r="LGN260" s="297"/>
      <c r="LGO260" s="297"/>
      <c r="LGP260" s="297"/>
      <c r="LGQ260" s="297"/>
      <c r="LGR260" s="297"/>
      <c r="LGS260" s="297"/>
      <c r="LGT260" s="297"/>
      <c r="LGU260" s="297"/>
      <c r="LGV260" s="297"/>
      <c r="LGW260" s="297"/>
      <c r="LGX260" s="297"/>
      <c r="LGY260" s="297"/>
      <c r="LGZ260" s="297"/>
      <c r="LHA260" s="297"/>
      <c r="LHB260" s="297"/>
      <c r="LHC260" s="297"/>
      <c r="LHD260" s="297"/>
      <c r="LHE260" s="297"/>
      <c r="LHF260" s="297"/>
      <c r="LHG260" s="297"/>
      <c r="LHH260" s="297"/>
      <c r="LHI260" s="297"/>
      <c r="LHJ260" s="297"/>
      <c r="LHK260" s="297"/>
      <c r="LHL260" s="297"/>
      <c r="LHM260" s="297"/>
      <c r="LHN260" s="297"/>
      <c r="LHO260" s="297"/>
      <c r="LHP260" s="297"/>
      <c r="LHQ260" s="297"/>
      <c r="LHR260" s="297"/>
      <c r="LHS260" s="297"/>
      <c r="LHT260" s="297"/>
      <c r="LHU260" s="297"/>
      <c r="LHV260" s="297"/>
      <c r="LHW260" s="297"/>
      <c r="LHX260" s="297"/>
      <c r="LHY260" s="297"/>
      <c r="LHZ260" s="297"/>
      <c r="LIA260" s="297"/>
      <c r="LIB260" s="297"/>
      <c r="LIC260" s="297"/>
      <c r="LID260" s="297"/>
      <c r="LIE260" s="297"/>
      <c r="LIF260" s="297"/>
      <c r="LIG260" s="297"/>
      <c r="LIH260" s="297"/>
      <c r="LII260" s="297"/>
      <c r="LIJ260" s="297"/>
      <c r="LIK260" s="297"/>
      <c r="LIL260" s="297"/>
      <c r="LIM260" s="297"/>
      <c r="LIN260" s="297"/>
      <c r="LIO260" s="297"/>
      <c r="LIP260" s="297"/>
      <c r="LIQ260" s="297"/>
      <c r="LIR260" s="297"/>
      <c r="LIS260" s="297"/>
      <c r="LIT260" s="297"/>
      <c r="LIU260" s="297"/>
      <c r="LIV260" s="297"/>
      <c r="LIW260" s="297"/>
      <c r="LIX260" s="297"/>
      <c r="LIY260" s="297"/>
      <c r="LIZ260" s="297"/>
      <c r="LJA260" s="297"/>
      <c r="LJB260" s="297"/>
      <c r="LJC260" s="297"/>
      <c r="LJD260" s="297"/>
      <c r="LJE260" s="297"/>
      <c r="LJF260" s="297"/>
      <c r="LJG260" s="297"/>
      <c r="LJH260" s="297"/>
      <c r="LJI260" s="297"/>
      <c r="LJJ260" s="297"/>
      <c r="LJK260" s="297"/>
      <c r="LJL260" s="297"/>
      <c r="LJM260" s="297"/>
      <c r="LJN260" s="297"/>
      <c r="LJO260" s="297"/>
      <c r="LJP260" s="297"/>
      <c r="LJQ260" s="297"/>
      <c r="LJR260" s="297"/>
      <c r="LJS260" s="297"/>
      <c r="LJT260" s="297"/>
      <c r="LJU260" s="297"/>
      <c r="LJV260" s="297"/>
      <c r="LJW260" s="297"/>
      <c r="LJX260" s="297"/>
      <c r="LJY260" s="297"/>
      <c r="LJZ260" s="297"/>
      <c r="LKA260" s="297"/>
      <c r="LKB260" s="297"/>
      <c r="LKC260" s="297"/>
      <c r="LKD260" s="297"/>
      <c r="LKE260" s="297"/>
      <c r="LKF260" s="297"/>
      <c r="LKG260" s="297"/>
      <c r="LKH260" s="297"/>
      <c r="LKI260" s="297"/>
      <c r="LKJ260" s="297"/>
      <c r="LKK260" s="297"/>
      <c r="LKL260" s="297"/>
      <c r="LKM260" s="297"/>
      <c r="LKN260" s="297"/>
      <c r="LKO260" s="297"/>
      <c r="LKP260" s="297"/>
      <c r="LKQ260" s="297"/>
      <c r="LKR260" s="297"/>
      <c r="LKS260" s="297"/>
      <c r="LKT260" s="297"/>
      <c r="LKU260" s="297"/>
      <c r="LKV260" s="297"/>
      <c r="LKW260" s="297"/>
      <c r="LKX260" s="297"/>
      <c r="LKY260" s="297"/>
      <c r="LKZ260" s="297"/>
      <c r="LLA260" s="297"/>
      <c r="LLB260" s="297"/>
      <c r="LLC260" s="297"/>
      <c r="LLD260" s="297"/>
      <c r="LLE260" s="297"/>
      <c r="LLF260" s="297"/>
      <c r="LLG260" s="297"/>
      <c r="LLH260" s="297"/>
      <c r="LLI260" s="297"/>
      <c r="LLJ260" s="297"/>
      <c r="LLK260" s="297"/>
      <c r="LLL260" s="297"/>
      <c r="LLM260" s="297"/>
      <c r="LLN260" s="297"/>
      <c r="LLO260" s="297"/>
      <c r="LLP260" s="297"/>
      <c r="LLQ260" s="297"/>
      <c r="LLR260" s="297"/>
      <c r="LLS260" s="297"/>
      <c r="LLT260" s="297"/>
      <c r="LLU260" s="297"/>
      <c r="LLV260" s="297"/>
      <c r="LLW260" s="297"/>
      <c r="LLX260" s="297"/>
      <c r="LLY260" s="297"/>
      <c r="LLZ260" s="297"/>
      <c r="LMA260" s="297"/>
      <c r="LMB260" s="297"/>
      <c r="LMC260" s="297"/>
      <c r="LMD260" s="297"/>
      <c r="LME260" s="297"/>
      <c r="LMF260" s="297"/>
      <c r="LMG260" s="297"/>
      <c r="LMH260" s="297"/>
      <c r="LMI260" s="297"/>
      <c r="LMJ260" s="297"/>
      <c r="LMK260" s="297"/>
      <c r="LML260" s="297"/>
      <c r="LMM260" s="297"/>
      <c r="LMN260" s="297"/>
      <c r="LMO260" s="297"/>
      <c r="LMP260" s="297"/>
      <c r="LMQ260" s="297"/>
      <c r="LMR260" s="297"/>
      <c r="LMS260" s="297"/>
      <c r="LMT260" s="297"/>
      <c r="LMU260" s="297"/>
      <c r="LMV260" s="297"/>
      <c r="LMW260" s="297"/>
      <c r="LMX260" s="297"/>
      <c r="LMY260" s="297"/>
      <c r="LMZ260" s="297"/>
      <c r="LNA260" s="297"/>
      <c r="LNB260" s="297"/>
      <c r="LNC260" s="297"/>
      <c r="LND260" s="297"/>
      <c r="LNE260" s="297"/>
      <c r="LNF260" s="297"/>
      <c r="LNG260" s="297"/>
      <c r="LNH260" s="297"/>
      <c r="LNI260" s="297"/>
      <c r="LNJ260" s="297"/>
      <c r="LNK260" s="297"/>
      <c r="LNL260" s="297"/>
      <c r="LNM260" s="297"/>
      <c r="LNN260" s="297"/>
      <c r="LNO260" s="297"/>
      <c r="LNP260" s="297"/>
      <c r="LNQ260" s="297"/>
      <c r="LNR260" s="297"/>
      <c r="LNS260" s="297"/>
      <c r="LNT260" s="297"/>
      <c r="LNU260" s="297"/>
      <c r="LNV260" s="297"/>
      <c r="LNW260" s="297"/>
      <c r="LNX260" s="297"/>
      <c r="LNY260" s="297"/>
      <c r="LNZ260" s="297"/>
      <c r="LOA260" s="297"/>
      <c r="LOB260" s="297"/>
      <c r="LOC260" s="297"/>
      <c r="LOD260" s="297"/>
      <c r="LOE260" s="297"/>
      <c r="LOF260" s="297"/>
      <c r="LOG260" s="297"/>
      <c r="LOH260" s="297"/>
      <c r="LOI260" s="297"/>
      <c r="LOJ260" s="297"/>
      <c r="LOK260" s="297"/>
      <c r="LOL260" s="297"/>
      <c r="LOM260" s="297"/>
      <c r="LON260" s="297"/>
      <c r="LOO260" s="297"/>
      <c r="LOP260" s="297"/>
      <c r="LOQ260" s="297"/>
      <c r="LOR260" s="297"/>
      <c r="LOS260" s="297"/>
      <c r="LOT260" s="297"/>
      <c r="LOU260" s="297"/>
      <c r="LOV260" s="297"/>
      <c r="LOW260" s="297"/>
      <c r="LOX260" s="297"/>
      <c r="LOY260" s="297"/>
      <c r="LOZ260" s="297"/>
      <c r="LPA260" s="297"/>
      <c r="LPB260" s="297"/>
      <c r="LPC260" s="297"/>
      <c r="LPD260" s="297"/>
      <c r="LPE260" s="297"/>
      <c r="LPF260" s="297"/>
      <c r="LPG260" s="297"/>
      <c r="LPH260" s="297"/>
      <c r="LPI260" s="297"/>
      <c r="LPJ260" s="297"/>
      <c r="LPK260" s="297"/>
      <c r="LPL260" s="297"/>
      <c r="LPM260" s="297"/>
      <c r="LPN260" s="297"/>
      <c r="LPO260" s="297"/>
      <c r="LPP260" s="297"/>
      <c r="LPQ260" s="297"/>
      <c r="LPR260" s="297"/>
      <c r="LPS260" s="297"/>
      <c r="LPT260" s="297"/>
      <c r="LPU260" s="297"/>
      <c r="LPV260" s="297"/>
      <c r="LPW260" s="297"/>
      <c r="LPX260" s="297"/>
      <c r="LPY260" s="297"/>
      <c r="LPZ260" s="297"/>
      <c r="LQA260" s="297"/>
      <c r="LQB260" s="297"/>
      <c r="LQC260" s="297"/>
      <c r="LQD260" s="297"/>
      <c r="LQE260" s="297"/>
      <c r="LQF260" s="297"/>
      <c r="LQG260" s="297"/>
      <c r="LQH260" s="297"/>
      <c r="LQI260" s="297"/>
      <c r="LQJ260" s="297"/>
      <c r="LQK260" s="297"/>
      <c r="LQL260" s="297"/>
      <c r="LQM260" s="297"/>
      <c r="LQN260" s="297"/>
      <c r="LQO260" s="297"/>
      <c r="LQP260" s="297"/>
      <c r="LQQ260" s="297"/>
      <c r="LQR260" s="297"/>
      <c r="LQS260" s="297"/>
      <c r="LQT260" s="297"/>
      <c r="LQU260" s="297"/>
      <c r="LQV260" s="297"/>
      <c r="LQW260" s="297"/>
      <c r="LQX260" s="297"/>
      <c r="LQY260" s="297"/>
      <c r="LQZ260" s="297"/>
      <c r="LRA260" s="297"/>
      <c r="LRB260" s="297"/>
      <c r="LRC260" s="297"/>
      <c r="LRD260" s="297"/>
      <c r="LRE260" s="297"/>
      <c r="LRF260" s="297"/>
      <c r="LRG260" s="297"/>
      <c r="LRH260" s="297"/>
      <c r="LRI260" s="297"/>
      <c r="LRJ260" s="297"/>
      <c r="LRK260" s="297"/>
      <c r="LRL260" s="297"/>
      <c r="LRM260" s="297"/>
      <c r="LRN260" s="297"/>
      <c r="LRO260" s="297"/>
      <c r="LRP260" s="297"/>
      <c r="LRQ260" s="297"/>
      <c r="LRR260" s="297"/>
      <c r="LRS260" s="297"/>
      <c r="LRT260" s="297"/>
      <c r="LRU260" s="297"/>
      <c r="LRV260" s="297"/>
      <c r="LRW260" s="297"/>
      <c r="LRX260" s="297"/>
      <c r="LRY260" s="297"/>
      <c r="LRZ260" s="297"/>
      <c r="LSA260" s="297"/>
      <c r="LSB260" s="297"/>
      <c r="LSC260" s="297"/>
      <c r="LSD260" s="297"/>
      <c r="LSE260" s="297"/>
      <c r="LSF260" s="297"/>
      <c r="LSG260" s="297"/>
      <c r="LSH260" s="297"/>
      <c r="LSI260" s="297"/>
      <c r="LSJ260" s="297"/>
      <c r="LSK260" s="297"/>
      <c r="LSL260" s="297"/>
      <c r="LSM260" s="297"/>
      <c r="LSN260" s="297"/>
      <c r="LSO260" s="297"/>
      <c r="LSP260" s="297"/>
      <c r="LSQ260" s="297"/>
      <c r="LSR260" s="297"/>
      <c r="LSS260" s="297"/>
      <c r="LST260" s="297"/>
      <c r="LSU260" s="297"/>
      <c r="LSV260" s="297"/>
      <c r="LSW260" s="297"/>
      <c r="LSX260" s="297"/>
      <c r="LSY260" s="297"/>
      <c r="LSZ260" s="297"/>
      <c r="LTA260" s="297"/>
      <c r="LTB260" s="297"/>
      <c r="LTC260" s="297"/>
      <c r="LTD260" s="297"/>
      <c r="LTE260" s="297"/>
      <c r="LTF260" s="297"/>
      <c r="LTG260" s="297"/>
      <c r="LTH260" s="297"/>
      <c r="LTI260" s="297"/>
      <c r="LTJ260" s="297"/>
      <c r="LTK260" s="297"/>
      <c r="LTL260" s="297"/>
      <c r="LTM260" s="297"/>
      <c r="LTN260" s="297"/>
      <c r="LTO260" s="297"/>
      <c r="LTP260" s="297"/>
      <c r="LTQ260" s="297"/>
      <c r="LTR260" s="297"/>
      <c r="LTS260" s="297"/>
      <c r="LTT260" s="297"/>
      <c r="LTU260" s="297"/>
      <c r="LTV260" s="297"/>
      <c r="LTW260" s="297"/>
      <c r="LTX260" s="297"/>
      <c r="LTY260" s="297"/>
      <c r="LTZ260" s="297"/>
      <c r="LUA260" s="297"/>
      <c r="LUB260" s="297"/>
      <c r="LUC260" s="297"/>
      <c r="LUD260" s="297"/>
      <c r="LUE260" s="297"/>
      <c r="LUF260" s="297"/>
      <c r="LUG260" s="297"/>
      <c r="LUH260" s="297"/>
      <c r="LUI260" s="297"/>
      <c r="LUJ260" s="297"/>
      <c r="LUK260" s="297"/>
      <c r="LUL260" s="297"/>
      <c r="LUM260" s="297"/>
      <c r="LUN260" s="297"/>
      <c r="LUO260" s="297"/>
      <c r="LUP260" s="297"/>
      <c r="LUQ260" s="297"/>
      <c r="LUR260" s="297"/>
      <c r="LUS260" s="297"/>
      <c r="LUT260" s="297"/>
      <c r="LUU260" s="297"/>
      <c r="LUV260" s="297"/>
      <c r="LUW260" s="297"/>
      <c r="LUX260" s="297"/>
      <c r="LUY260" s="297"/>
      <c r="LUZ260" s="297"/>
      <c r="LVA260" s="297"/>
      <c r="LVB260" s="297"/>
      <c r="LVC260" s="297"/>
      <c r="LVD260" s="297"/>
      <c r="LVE260" s="297"/>
      <c r="LVF260" s="297"/>
      <c r="LVG260" s="297"/>
      <c r="LVH260" s="297"/>
      <c r="LVI260" s="297"/>
      <c r="LVJ260" s="297"/>
      <c r="LVK260" s="297"/>
      <c r="LVL260" s="297"/>
      <c r="LVM260" s="297"/>
      <c r="LVN260" s="297"/>
      <c r="LVO260" s="297"/>
      <c r="LVP260" s="297"/>
      <c r="LVQ260" s="297"/>
      <c r="LVR260" s="297"/>
      <c r="LVS260" s="297"/>
      <c r="LVT260" s="297"/>
      <c r="LVU260" s="297"/>
      <c r="LVV260" s="297"/>
      <c r="LVW260" s="297"/>
      <c r="LVX260" s="297"/>
      <c r="LVY260" s="297"/>
      <c r="LVZ260" s="297"/>
      <c r="LWA260" s="297"/>
      <c r="LWB260" s="297"/>
      <c r="LWC260" s="297"/>
      <c r="LWD260" s="297"/>
      <c r="LWE260" s="297"/>
      <c r="LWF260" s="297"/>
      <c r="LWG260" s="297"/>
      <c r="LWH260" s="297"/>
      <c r="LWI260" s="297"/>
      <c r="LWJ260" s="297"/>
      <c r="LWK260" s="297"/>
      <c r="LWL260" s="297"/>
      <c r="LWM260" s="297"/>
      <c r="LWN260" s="297"/>
      <c r="LWO260" s="297"/>
      <c r="LWP260" s="297"/>
      <c r="LWQ260" s="297"/>
      <c r="LWR260" s="297"/>
      <c r="LWS260" s="297"/>
      <c r="LWT260" s="297"/>
      <c r="LWU260" s="297"/>
      <c r="LWV260" s="297"/>
      <c r="LWW260" s="297"/>
      <c r="LWX260" s="297"/>
      <c r="LWY260" s="297"/>
      <c r="LWZ260" s="297"/>
      <c r="LXA260" s="297"/>
      <c r="LXB260" s="297"/>
      <c r="LXC260" s="297"/>
      <c r="LXD260" s="297"/>
      <c r="LXE260" s="297"/>
      <c r="LXF260" s="297"/>
      <c r="LXG260" s="297"/>
      <c r="LXH260" s="297"/>
      <c r="LXI260" s="297"/>
      <c r="LXJ260" s="297"/>
      <c r="LXK260" s="297"/>
      <c r="LXL260" s="297"/>
      <c r="LXM260" s="297"/>
      <c r="LXN260" s="297"/>
      <c r="LXO260" s="297"/>
      <c r="LXP260" s="297"/>
      <c r="LXQ260" s="297"/>
      <c r="LXR260" s="297"/>
      <c r="LXS260" s="297"/>
      <c r="LXT260" s="297"/>
      <c r="LXU260" s="297"/>
      <c r="LXV260" s="297"/>
      <c r="LXW260" s="297"/>
      <c r="LXX260" s="297"/>
      <c r="LXY260" s="297"/>
      <c r="LXZ260" s="297"/>
      <c r="LYA260" s="297"/>
      <c r="LYB260" s="297"/>
      <c r="LYC260" s="297"/>
      <c r="LYD260" s="297"/>
      <c r="LYE260" s="297"/>
      <c r="LYF260" s="297"/>
      <c r="LYG260" s="297"/>
      <c r="LYH260" s="297"/>
      <c r="LYI260" s="297"/>
      <c r="LYJ260" s="297"/>
      <c r="LYK260" s="297"/>
      <c r="LYL260" s="297"/>
      <c r="LYM260" s="297"/>
      <c r="LYN260" s="297"/>
      <c r="LYO260" s="297"/>
      <c r="LYP260" s="297"/>
      <c r="LYQ260" s="297"/>
      <c r="LYR260" s="297"/>
      <c r="LYS260" s="297"/>
      <c r="LYT260" s="297"/>
      <c r="LYU260" s="297"/>
      <c r="LYV260" s="297"/>
      <c r="LYW260" s="297"/>
      <c r="LYX260" s="297"/>
      <c r="LYY260" s="297"/>
      <c r="LYZ260" s="297"/>
      <c r="LZA260" s="297"/>
      <c r="LZB260" s="297"/>
      <c r="LZC260" s="297"/>
      <c r="LZD260" s="297"/>
      <c r="LZE260" s="297"/>
      <c r="LZF260" s="297"/>
      <c r="LZG260" s="297"/>
      <c r="LZH260" s="297"/>
      <c r="LZI260" s="297"/>
      <c r="LZJ260" s="297"/>
      <c r="LZK260" s="297"/>
      <c r="LZL260" s="297"/>
      <c r="LZM260" s="297"/>
      <c r="LZN260" s="297"/>
      <c r="LZO260" s="297"/>
      <c r="LZP260" s="297"/>
      <c r="LZQ260" s="297"/>
      <c r="LZR260" s="297"/>
      <c r="LZS260" s="297"/>
      <c r="LZT260" s="297"/>
      <c r="LZU260" s="297"/>
      <c r="LZV260" s="297"/>
      <c r="LZW260" s="297"/>
      <c r="LZX260" s="297"/>
      <c r="LZY260" s="297"/>
      <c r="LZZ260" s="297"/>
      <c r="MAA260" s="297"/>
      <c r="MAB260" s="297"/>
      <c r="MAC260" s="297"/>
      <c r="MAD260" s="297"/>
      <c r="MAE260" s="297"/>
      <c r="MAF260" s="297"/>
      <c r="MAG260" s="297"/>
      <c r="MAH260" s="297"/>
      <c r="MAI260" s="297"/>
      <c r="MAJ260" s="297"/>
      <c r="MAK260" s="297"/>
      <c r="MAL260" s="297"/>
      <c r="MAM260" s="297"/>
      <c r="MAN260" s="297"/>
      <c r="MAO260" s="297"/>
      <c r="MAP260" s="297"/>
      <c r="MAQ260" s="297"/>
      <c r="MAR260" s="297"/>
      <c r="MAS260" s="297"/>
      <c r="MAT260" s="297"/>
      <c r="MAU260" s="297"/>
      <c r="MAV260" s="297"/>
      <c r="MAW260" s="297"/>
      <c r="MAX260" s="297"/>
      <c r="MAY260" s="297"/>
      <c r="MAZ260" s="297"/>
      <c r="MBA260" s="297"/>
      <c r="MBB260" s="297"/>
      <c r="MBC260" s="297"/>
      <c r="MBD260" s="297"/>
      <c r="MBE260" s="297"/>
      <c r="MBF260" s="297"/>
      <c r="MBG260" s="297"/>
      <c r="MBH260" s="297"/>
      <c r="MBI260" s="297"/>
      <c r="MBJ260" s="297"/>
      <c r="MBK260" s="297"/>
      <c r="MBL260" s="297"/>
      <c r="MBM260" s="297"/>
      <c r="MBN260" s="297"/>
      <c r="MBO260" s="297"/>
      <c r="MBP260" s="297"/>
      <c r="MBQ260" s="297"/>
      <c r="MBR260" s="297"/>
      <c r="MBS260" s="297"/>
      <c r="MBT260" s="297"/>
      <c r="MBU260" s="297"/>
      <c r="MBV260" s="297"/>
      <c r="MBW260" s="297"/>
      <c r="MBX260" s="297"/>
      <c r="MBY260" s="297"/>
      <c r="MBZ260" s="297"/>
      <c r="MCA260" s="297"/>
      <c r="MCB260" s="297"/>
      <c r="MCC260" s="297"/>
      <c r="MCD260" s="297"/>
      <c r="MCE260" s="297"/>
      <c r="MCF260" s="297"/>
      <c r="MCG260" s="297"/>
      <c r="MCH260" s="297"/>
      <c r="MCI260" s="297"/>
      <c r="MCJ260" s="297"/>
      <c r="MCK260" s="297"/>
      <c r="MCL260" s="297"/>
      <c r="MCM260" s="297"/>
      <c r="MCN260" s="297"/>
      <c r="MCO260" s="297"/>
      <c r="MCP260" s="297"/>
      <c r="MCQ260" s="297"/>
      <c r="MCR260" s="297"/>
      <c r="MCS260" s="297"/>
      <c r="MCT260" s="297"/>
      <c r="MCU260" s="297"/>
      <c r="MCV260" s="297"/>
      <c r="MCW260" s="297"/>
      <c r="MCX260" s="297"/>
      <c r="MCY260" s="297"/>
      <c r="MCZ260" s="297"/>
      <c r="MDA260" s="297"/>
      <c r="MDB260" s="297"/>
      <c r="MDC260" s="297"/>
      <c r="MDD260" s="297"/>
      <c r="MDE260" s="297"/>
      <c r="MDF260" s="297"/>
      <c r="MDG260" s="297"/>
      <c r="MDH260" s="297"/>
      <c r="MDI260" s="297"/>
      <c r="MDJ260" s="297"/>
      <c r="MDK260" s="297"/>
      <c r="MDL260" s="297"/>
      <c r="MDM260" s="297"/>
      <c r="MDN260" s="297"/>
      <c r="MDO260" s="297"/>
      <c r="MDP260" s="297"/>
      <c r="MDQ260" s="297"/>
      <c r="MDR260" s="297"/>
      <c r="MDS260" s="297"/>
      <c r="MDT260" s="297"/>
      <c r="MDU260" s="297"/>
      <c r="MDV260" s="297"/>
      <c r="MDW260" s="297"/>
      <c r="MDX260" s="297"/>
      <c r="MDY260" s="297"/>
      <c r="MDZ260" s="297"/>
      <c r="MEA260" s="297"/>
      <c r="MEB260" s="297"/>
      <c r="MEC260" s="297"/>
      <c r="MED260" s="297"/>
      <c r="MEE260" s="297"/>
      <c r="MEF260" s="297"/>
      <c r="MEG260" s="297"/>
      <c r="MEH260" s="297"/>
      <c r="MEI260" s="297"/>
      <c r="MEJ260" s="297"/>
      <c r="MEK260" s="297"/>
      <c r="MEL260" s="297"/>
      <c r="MEM260" s="297"/>
      <c r="MEN260" s="297"/>
      <c r="MEO260" s="297"/>
      <c r="MEP260" s="297"/>
      <c r="MEQ260" s="297"/>
      <c r="MER260" s="297"/>
      <c r="MES260" s="297"/>
      <c r="MET260" s="297"/>
      <c r="MEU260" s="297"/>
      <c r="MEV260" s="297"/>
      <c r="MEW260" s="297"/>
      <c r="MEX260" s="297"/>
      <c r="MEY260" s="297"/>
      <c r="MEZ260" s="297"/>
      <c r="MFA260" s="297"/>
      <c r="MFB260" s="297"/>
      <c r="MFC260" s="297"/>
      <c r="MFD260" s="297"/>
      <c r="MFE260" s="297"/>
      <c r="MFF260" s="297"/>
      <c r="MFG260" s="297"/>
      <c r="MFH260" s="297"/>
      <c r="MFI260" s="297"/>
      <c r="MFJ260" s="297"/>
      <c r="MFK260" s="297"/>
      <c r="MFL260" s="297"/>
      <c r="MFM260" s="297"/>
      <c r="MFN260" s="297"/>
      <c r="MFO260" s="297"/>
      <c r="MFP260" s="297"/>
      <c r="MFQ260" s="297"/>
      <c r="MFR260" s="297"/>
      <c r="MFS260" s="297"/>
      <c r="MFT260" s="297"/>
      <c r="MFU260" s="297"/>
      <c r="MFV260" s="297"/>
      <c r="MFW260" s="297"/>
      <c r="MFX260" s="297"/>
      <c r="MFY260" s="297"/>
      <c r="MFZ260" s="297"/>
      <c r="MGA260" s="297"/>
      <c r="MGB260" s="297"/>
      <c r="MGC260" s="297"/>
      <c r="MGD260" s="297"/>
      <c r="MGE260" s="297"/>
      <c r="MGF260" s="297"/>
      <c r="MGG260" s="297"/>
      <c r="MGH260" s="297"/>
      <c r="MGI260" s="297"/>
      <c r="MGJ260" s="297"/>
      <c r="MGK260" s="297"/>
      <c r="MGL260" s="297"/>
      <c r="MGM260" s="297"/>
      <c r="MGN260" s="297"/>
      <c r="MGO260" s="297"/>
      <c r="MGP260" s="297"/>
      <c r="MGQ260" s="297"/>
      <c r="MGR260" s="297"/>
      <c r="MGS260" s="297"/>
      <c r="MGT260" s="297"/>
      <c r="MGU260" s="297"/>
      <c r="MGV260" s="297"/>
      <c r="MGW260" s="297"/>
      <c r="MGX260" s="297"/>
      <c r="MGY260" s="297"/>
      <c r="MGZ260" s="297"/>
      <c r="MHA260" s="297"/>
      <c r="MHB260" s="297"/>
      <c r="MHC260" s="297"/>
      <c r="MHD260" s="297"/>
      <c r="MHE260" s="297"/>
      <c r="MHF260" s="297"/>
      <c r="MHG260" s="297"/>
      <c r="MHH260" s="297"/>
      <c r="MHI260" s="297"/>
      <c r="MHJ260" s="297"/>
      <c r="MHK260" s="297"/>
      <c r="MHL260" s="297"/>
      <c r="MHM260" s="297"/>
      <c r="MHN260" s="297"/>
      <c r="MHO260" s="297"/>
      <c r="MHP260" s="297"/>
      <c r="MHQ260" s="297"/>
      <c r="MHR260" s="297"/>
      <c r="MHS260" s="297"/>
      <c r="MHT260" s="297"/>
      <c r="MHU260" s="297"/>
      <c r="MHV260" s="297"/>
      <c r="MHW260" s="297"/>
      <c r="MHX260" s="297"/>
      <c r="MHY260" s="297"/>
      <c r="MHZ260" s="297"/>
      <c r="MIA260" s="297"/>
      <c r="MIB260" s="297"/>
      <c r="MIC260" s="297"/>
      <c r="MID260" s="297"/>
      <c r="MIE260" s="297"/>
      <c r="MIF260" s="297"/>
      <c r="MIG260" s="297"/>
      <c r="MIH260" s="297"/>
      <c r="MII260" s="297"/>
      <c r="MIJ260" s="297"/>
      <c r="MIK260" s="297"/>
      <c r="MIL260" s="297"/>
      <c r="MIM260" s="297"/>
      <c r="MIN260" s="297"/>
      <c r="MIO260" s="297"/>
      <c r="MIP260" s="297"/>
      <c r="MIQ260" s="297"/>
      <c r="MIR260" s="297"/>
      <c r="MIS260" s="297"/>
      <c r="MIT260" s="297"/>
      <c r="MIU260" s="297"/>
      <c r="MIV260" s="297"/>
      <c r="MIW260" s="297"/>
      <c r="MIX260" s="297"/>
      <c r="MIY260" s="297"/>
      <c r="MIZ260" s="297"/>
      <c r="MJA260" s="297"/>
      <c r="MJB260" s="297"/>
      <c r="MJC260" s="297"/>
      <c r="MJD260" s="297"/>
      <c r="MJE260" s="297"/>
      <c r="MJF260" s="297"/>
      <c r="MJG260" s="297"/>
      <c r="MJH260" s="297"/>
      <c r="MJI260" s="297"/>
      <c r="MJJ260" s="297"/>
      <c r="MJK260" s="297"/>
      <c r="MJL260" s="297"/>
      <c r="MJM260" s="297"/>
      <c r="MJN260" s="297"/>
      <c r="MJO260" s="297"/>
      <c r="MJP260" s="297"/>
      <c r="MJQ260" s="297"/>
      <c r="MJR260" s="297"/>
      <c r="MJS260" s="297"/>
      <c r="MJT260" s="297"/>
      <c r="MJU260" s="297"/>
      <c r="MJV260" s="297"/>
      <c r="MJW260" s="297"/>
      <c r="MJX260" s="297"/>
      <c r="MJY260" s="297"/>
      <c r="MJZ260" s="297"/>
      <c r="MKA260" s="297"/>
      <c r="MKB260" s="297"/>
      <c r="MKC260" s="297"/>
      <c r="MKD260" s="297"/>
      <c r="MKE260" s="297"/>
      <c r="MKF260" s="297"/>
      <c r="MKG260" s="297"/>
      <c r="MKH260" s="297"/>
      <c r="MKI260" s="297"/>
      <c r="MKJ260" s="297"/>
      <c r="MKK260" s="297"/>
      <c r="MKL260" s="297"/>
      <c r="MKM260" s="297"/>
      <c r="MKN260" s="297"/>
      <c r="MKO260" s="297"/>
      <c r="MKP260" s="297"/>
      <c r="MKQ260" s="297"/>
      <c r="MKR260" s="297"/>
      <c r="MKS260" s="297"/>
      <c r="MKT260" s="297"/>
      <c r="MKU260" s="297"/>
      <c r="MKV260" s="297"/>
      <c r="MKW260" s="297"/>
      <c r="MKX260" s="297"/>
      <c r="MKY260" s="297"/>
      <c r="MKZ260" s="297"/>
      <c r="MLA260" s="297"/>
      <c r="MLB260" s="297"/>
      <c r="MLC260" s="297"/>
      <c r="MLD260" s="297"/>
      <c r="MLE260" s="297"/>
      <c r="MLF260" s="297"/>
      <c r="MLG260" s="297"/>
      <c r="MLH260" s="297"/>
      <c r="MLI260" s="297"/>
      <c r="MLJ260" s="297"/>
      <c r="MLK260" s="297"/>
      <c r="MLL260" s="297"/>
      <c r="MLM260" s="297"/>
      <c r="MLN260" s="297"/>
      <c r="MLO260" s="297"/>
      <c r="MLP260" s="297"/>
      <c r="MLQ260" s="297"/>
      <c r="MLR260" s="297"/>
      <c r="MLS260" s="297"/>
      <c r="MLT260" s="297"/>
      <c r="MLU260" s="297"/>
      <c r="MLV260" s="297"/>
      <c r="MLW260" s="297"/>
      <c r="MLX260" s="297"/>
      <c r="MLY260" s="297"/>
      <c r="MLZ260" s="297"/>
      <c r="MMA260" s="297"/>
      <c r="MMB260" s="297"/>
      <c r="MMC260" s="297"/>
      <c r="MMD260" s="297"/>
      <c r="MME260" s="297"/>
      <c r="MMF260" s="297"/>
      <c r="MMG260" s="297"/>
      <c r="MMH260" s="297"/>
      <c r="MMI260" s="297"/>
      <c r="MMJ260" s="297"/>
      <c r="MMK260" s="297"/>
      <c r="MML260" s="297"/>
      <c r="MMM260" s="297"/>
      <c r="MMN260" s="297"/>
      <c r="MMO260" s="297"/>
      <c r="MMP260" s="297"/>
      <c r="MMQ260" s="297"/>
      <c r="MMR260" s="297"/>
      <c r="MMS260" s="297"/>
      <c r="MMT260" s="297"/>
      <c r="MMU260" s="297"/>
      <c r="MMV260" s="297"/>
      <c r="MMW260" s="297"/>
      <c r="MMX260" s="297"/>
      <c r="MMY260" s="297"/>
      <c r="MMZ260" s="297"/>
      <c r="MNA260" s="297"/>
      <c r="MNB260" s="297"/>
      <c r="MNC260" s="297"/>
      <c r="MND260" s="297"/>
      <c r="MNE260" s="297"/>
      <c r="MNF260" s="297"/>
      <c r="MNG260" s="297"/>
      <c r="MNH260" s="297"/>
      <c r="MNI260" s="297"/>
      <c r="MNJ260" s="297"/>
      <c r="MNK260" s="297"/>
      <c r="MNL260" s="297"/>
      <c r="MNM260" s="297"/>
      <c r="MNN260" s="297"/>
      <c r="MNO260" s="297"/>
      <c r="MNP260" s="297"/>
      <c r="MNQ260" s="297"/>
      <c r="MNR260" s="297"/>
      <c r="MNS260" s="297"/>
      <c r="MNT260" s="297"/>
      <c r="MNU260" s="297"/>
      <c r="MNV260" s="297"/>
      <c r="MNW260" s="297"/>
      <c r="MNX260" s="297"/>
      <c r="MNY260" s="297"/>
      <c r="MNZ260" s="297"/>
      <c r="MOA260" s="297"/>
      <c r="MOB260" s="297"/>
      <c r="MOC260" s="297"/>
      <c r="MOD260" s="297"/>
      <c r="MOE260" s="297"/>
      <c r="MOF260" s="297"/>
      <c r="MOG260" s="297"/>
      <c r="MOH260" s="297"/>
      <c r="MOI260" s="297"/>
      <c r="MOJ260" s="297"/>
      <c r="MOK260" s="297"/>
      <c r="MOL260" s="297"/>
      <c r="MOM260" s="297"/>
      <c r="MON260" s="297"/>
      <c r="MOO260" s="297"/>
      <c r="MOP260" s="297"/>
      <c r="MOQ260" s="297"/>
      <c r="MOR260" s="297"/>
      <c r="MOS260" s="297"/>
      <c r="MOT260" s="297"/>
      <c r="MOU260" s="297"/>
      <c r="MOV260" s="297"/>
      <c r="MOW260" s="297"/>
      <c r="MOX260" s="297"/>
      <c r="MOY260" s="297"/>
      <c r="MOZ260" s="297"/>
      <c r="MPA260" s="297"/>
      <c r="MPB260" s="297"/>
      <c r="MPC260" s="297"/>
      <c r="MPD260" s="297"/>
      <c r="MPE260" s="297"/>
      <c r="MPF260" s="297"/>
      <c r="MPG260" s="297"/>
      <c r="MPH260" s="297"/>
      <c r="MPI260" s="297"/>
      <c r="MPJ260" s="297"/>
      <c r="MPK260" s="297"/>
      <c r="MPL260" s="297"/>
      <c r="MPM260" s="297"/>
      <c r="MPN260" s="297"/>
      <c r="MPO260" s="297"/>
      <c r="MPP260" s="297"/>
      <c r="MPQ260" s="297"/>
      <c r="MPR260" s="297"/>
      <c r="MPS260" s="297"/>
      <c r="MPT260" s="297"/>
      <c r="MPU260" s="297"/>
      <c r="MPV260" s="297"/>
      <c r="MPW260" s="297"/>
      <c r="MPX260" s="297"/>
      <c r="MPY260" s="297"/>
      <c r="MPZ260" s="297"/>
      <c r="MQA260" s="297"/>
      <c r="MQB260" s="297"/>
      <c r="MQC260" s="297"/>
      <c r="MQD260" s="297"/>
      <c r="MQE260" s="297"/>
      <c r="MQF260" s="297"/>
      <c r="MQG260" s="297"/>
      <c r="MQH260" s="297"/>
      <c r="MQI260" s="297"/>
      <c r="MQJ260" s="297"/>
      <c r="MQK260" s="297"/>
      <c r="MQL260" s="297"/>
      <c r="MQM260" s="297"/>
      <c r="MQN260" s="297"/>
      <c r="MQO260" s="297"/>
      <c r="MQP260" s="297"/>
      <c r="MQQ260" s="297"/>
      <c r="MQR260" s="297"/>
      <c r="MQS260" s="297"/>
      <c r="MQT260" s="297"/>
      <c r="MQU260" s="297"/>
      <c r="MQV260" s="297"/>
      <c r="MQW260" s="297"/>
      <c r="MQX260" s="297"/>
      <c r="MQY260" s="297"/>
      <c r="MQZ260" s="297"/>
      <c r="MRA260" s="297"/>
      <c r="MRB260" s="297"/>
      <c r="MRC260" s="297"/>
      <c r="MRD260" s="297"/>
      <c r="MRE260" s="297"/>
      <c r="MRF260" s="297"/>
      <c r="MRG260" s="297"/>
      <c r="MRH260" s="297"/>
      <c r="MRI260" s="297"/>
      <c r="MRJ260" s="297"/>
      <c r="MRK260" s="297"/>
      <c r="MRL260" s="297"/>
      <c r="MRM260" s="297"/>
      <c r="MRN260" s="297"/>
      <c r="MRO260" s="297"/>
      <c r="MRP260" s="297"/>
      <c r="MRQ260" s="297"/>
      <c r="MRR260" s="297"/>
      <c r="MRS260" s="297"/>
      <c r="MRT260" s="297"/>
      <c r="MRU260" s="297"/>
      <c r="MRV260" s="297"/>
      <c r="MRW260" s="297"/>
      <c r="MRX260" s="297"/>
      <c r="MRY260" s="297"/>
      <c r="MRZ260" s="297"/>
      <c r="MSA260" s="297"/>
      <c r="MSB260" s="297"/>
      <c r="MSC260" s="297"/>
      <c r="MSD260" s="297"/>
      <c r="MSE260" s="297"/>
      <c r="MSF260" s="297"/>
      <c r="MSG260" s="297"/>
      <c r="MSH260" s="297"/>
      <c r="MSI260" s="297"/>
      <c r="MSJ260" s="297"/>
      <c r="MSK260" s="297"/>
      <c r="MSL260" s="297"/>
      <c r="MSM260" s="297"/>
      <c r="MSN260" s="297"/>
      <c r="MSO260" s="297"/>
      <c r="MSP260" s="297"/>
      <c r="MSQ260" s="297"/>
      <c r="MSR260" s="297"/>
      <c r="MSS260" s="297"/>
      <c r="MST260" s="297"/>
      <c r="MSU260" s="297"/>
      <c r="MSV260" s="297"/>
      <c r="MSW260" s="297"/>
      <c r="MSX260" s="297"/>
      <c r="MSY260" s="297"/>
      <c r="MSZ260" s="297"/>
      <c r="MTA260" s="297"/>
      <c r="MTB260" s="297"/>
      <c r="MTC260" s="297"/>
      <c r="MTD260" s="297"/>
      <c r="MTE260" s="297"/>
      <c r="MTF260" s="297"/>
      <c r="MTG260" s="297"/>
      <c r="MTH260" s="297"/>
      <c r="MTI260" s="297"/>
      <c r="MTJ260" s="297"/>
      <c r="MTK260" s="297"/>
      <c r="MTL260" s="297"/>
      <c r="MTM260" s="297"/>
      <c r="MTN260" s="297"/>
      <c r="MTO260" s="297"/>
      <c r="MTP260" s="297"/>
      <c r="MTQ260" s="297"/>
      <c r="MTR260" s="297"/>
      <c r="MTS260" s="297"/>
      <c r="MTT260" s="297"/>
      <c r="MTU260" s="297"/>
      <c r="MTV260" s="297"/>
      <c r="MTW260" s="297"/>
      <c r="MTX260" s="297"/>
      <c r="MTY260" s="297"/>
      <c r="MTZ260" s="297"/>
      <c r="MUA260" s="297"/>
      <c r="MUB260" s="297"/>
      <c r="MUC260" s="297"/>
      <c r="MUD260" s="297"/>
      <c r="MUE260" s="297"/>
      <c r="MUF260" s="297"/>
      <c r="MUG260" s="297"/>
      <c r="MUH260" s="297"/>
      <c r="MUI260" s="297"/>
      <c r="MUJ260" s="297"/>
      <c r="MUK260" s="297"/>
      <c r="MUL260" s="297"/>
      <c r="MUM260" s="297"/>
      <c r="MUN260" s="297"/>
      <c r="MUO260" s="297"/>
      <c r="MUP260" s="297"/>
      <c r="MUQ260" s="297"/>
      <c r="MUR260" s="297"/>
      <c r="MUS260" s="297"/>
      <c r="MUT260" s="297"/>
      <c r="MUU260" s="297"/>
      <c r="MUV260" s="297"/>
      <c r="MUW260" s="297"/>
      <c r="MUX260" s="297"/>
      <c r="MUY260" s="297"/>
      <c r="MUZ260" s="297"/>
      <c r="MVA260" s="297"/>
      <c r="MVB260" s="297"/>
      <c r="MVC260" s="297"/>
      <c r="MVD260" s="297"/>
      <c r="MVE260" s="297"/>
      <c r="MVF260" s="297"/>
      <c r="MVG260" s="297"/>
      <c r="MVH260" s="297"/>
      <c r="MVI260" s="297"/>
      <c r="MVJ260" s="297"/>
      <c r="MVK260" s="297"/>
      <c r="MVL260" s="297"/>
      <c r="MVM260" s="297"/>
      <c r="MVN260" s="297"/>
      <c r="MVO260" s="297"/>
      <c r="MVP260" s="297"/>
      <c r="MVQ260" s="297"/>
      <c r="MVR260" s="297"/>
      <c r="MVS260" s="297"/>
      <c r="MVT260" s="297"/>
      <c r="MVU260" s="297"/>
      <c r="MVV260" s="297"/>
      <c r="MVW260" s="297"/>
      <c r="MVX260" s="297"/>
      <c r="MVY260" s="297"/>
      <c r="MVZ260" s="297"/>
      <c r="MWA260" s="297"/>
      <c r="MWB260" s="297"/>
      <c r="MWC260" s="297"/>
      <c r="MWD260" s="297"/>
      <c r="MWE260" s="297"/>
      <c r="MWF260" s="297"/>
      <c r="MWG260" s="297"/>
      <c r="MWH260" s="297"/>
      <c r="MWI260" s="297"/>
      <c r="MWJ260" s="297"/>
      <c r="MWK260" s="297"/>
      <c r="MWL260" s="297"/>
      <c r="MWM260" s="297"/>
      <c r="MWN260" s="297"/>
      <c r="MWO260" s="297"/>
      <c r="MWP260" s="297"/>
      <c r="MWQ260" s="297"/>
      <c r="MWR260" s="297"/>
      <c r="MWS260" s="297"/>
      <c r="MWT260" s="297"/>
      <c r="MWU260" s="297"/>
      <c r="MWV260" s="297"/>
      <c r="MWW260" s="297"/>
      <c r="MWX260" s="297"/>
      <c r="MWY260" s="297"/>
      <c r="MWZ260" s="297"/>
      <c r="MXA260" s="297"/>
      <c r="MXB260" s="297"/>
      <c r="MXC260" s="297"/>
      <c r="MXD260" s="297"/>
      <c r="MXE260" s="297"/>
      <c r="MXF260" s="297"/>
      <c r="MXG260" s="297"/>
      <c r="MXH260" s="297"/>
      <c r="MXI260" s="297"/>
      <c r="MXJ260" s="297"/>
      <c r="MXK260" s="297"/>
      <c r="MXL260" s="297"/>
      <c r="MXM260" s="297"/>
      <c r="MXN260" s="297"/>
      <c r="MXO260" s="297"/>
      <c r="MXP260" s="297"/>
      <c r="MXQ260" s="297"/>
      <c r="MXR260" s="297"/>
      <c r="MXS260" s="297"/>
      <c r="MXT260" s="297"/>
      <c r="MXU260" s="297"/>
      <c r="MXV260" s="297"/>
      <c r="MXW260" s="297"/>
      <c r="MXX260" s="297"/>
      <c r="MXY260" s="297"/>
      <c r="MXZ260" s="297"/>
      <c r="MYA260" s="297"/>
      <c r="MYB260" s="297"/>
      <c r="MYC260" s="297"/>
      <c r="MYD260" s="297"/>
      <c r="MYE260" s="297"/>
      <c r="MYF260" s="297"/>
      <c r="MYG260" s="297"/>
      <c r="MYH260" s="297"/>
      <c r="MYI260" s="297"/>
      <c r="MYJ260" s="297"/>
      <c r="MYK260" s="297"/>
      <c r="MYL260" s="297"/>
      <c r="MYM260" s="297"/>
      <c r="MYN260" s="297"/>
      <c r="MYO260" s="297"/>
      <c r="MYP260" s="297"/>
      <c r="MYQ260" s="297"/>
      <c r="MYR260" s="297"/>
      <c r="MYS260" s="297"/>
      <c r="MYT260" s="297"/>
      <c r="MYU260" s="297"/>
      <c r="MYV260" s="297"/>
      <c r="MYW260" s="297"/>
      <c r="MYX260" s="297"/>
      <c r="MYY260" s="297"/>
      <c r="MYZ260" s="297"/>
      <c r="MZA260" s="297"/>
      <c r="MZB260" s="297"/>
      <c r="MZC260" s="297"/>
      <c r="MZD260" s="297"/>
      <c r="MZE260" s="297"/>
      <c r="MZF260" s="297"/>
      <c r="MZG260" s="297"/>
      <c r="MZH260" s="297"/>
      <c r="MZI260" s="297"/>
      <c r="MZJ260" s="297"/>
      <c r="MZK260" s="297"/>
      <c r="MZL260" s="297"/>
      <c r="MZM260" s="297"/>
      <c r="MZN260" s="297"/>
      <c r="MZO260" s="297"/>
      <c r="MZP260" s="297"/>
      <c r="MZQ260" s="297"/>
      <c r="MZR260" s="297"/>
      <c r="MZS260" s="297"/>
      <c r="MZT260" s="297"/>
      <c r="MZU260" s="297"/>
      <c r="MZV260" s="297"/>
      <c r="MZW260" s="297"/>
      <c r="MZX260" s="297"/>
      <c r="MZY260" s="297"/>
      <c r="MZZ260" s="297"/>
      <c r="NAA260" s="297"/>
      <c r="NAB260" s="297"/>
      <c r="NAC260" s="297"/>
      <c r="NAD260" s="297"/>
      <c r="NAE260" s="297"/>
      <c r="NAF260" s="297"/>
      <c r="NAG260" s="297"/>
      <c r="NAH260" s="297"/>
      <c r="NAI260" s="297"/>
      <c r="NAJ260" s="297"/>
      <c r="NAK260" s="297"/>
      <c r="NAL260" s="297"/>
      <c r="NAM260" s="297"/>
      <c r="NAN260" s="297"/>
      <c r="NAO260" s="297"/>
      <c r="NAP260" s="297"/>
      <c r="NAQ260" s="297"/>
      <c r="NAR260" s="297"/>
      <c r="NAS260" s="297"/>
      <c r="NAT260" s="297"/>
      <c r="NAU260" s="297"/>
      <c r="NAV260" s="297"/>
      <c r="NAW260" s="297"/>
      <c r="NAX260" s="297"/>
      <c r="NAY260" s="297"/>
      <c r="NAZ260" s="297"/>
      <c r="NBA260" s="297"/>
      <c r="NBB260" s="297"/>
      <c r="NBC260" s="297"/>
      <c r="NBD260" s="297"/>
      <c r="NBE260" s="297"/>
      <c r="NBF260" s="297"/>
      <c r="NBG260" s="297"/>
      <c r="NBH260" s="297"/>
      <c r="NBI260" s="297"/>
      <c r="NBJ260" s="297"/>
      <c r="NBK260" s="297"/>
      <c r="NBL260" s="297"/>
      <c r="NBM260" s="297"/>
      <c r="NBN260" s="297"/>
      <c r="NBO260" s="297"/>
      <c r="NBP260" s="297"/>
      <c r="NBQ260" s="297"/>
      <c r="NBR260" s="297"/>
      <c r="NBS260" s="297"/>
      <c r="NBT260" s="297"/>
      <c r="NBU260" s="297"/>
      <c r="NBV260" s="297"/>
      <c r="NBW260" s="297"/>
      <c r="NBX260" s="297"/>
      <c r="NBY260" s="297"/>
      <c r="NBZ260" s="297"/>
      <c r="NCA260" s="297"/>
      <c r="NCB260" s="297"/>
      <c r="NCC260" s="297"/>
      <c r="NCD260" s="297"/>
      <c r="NCE260" s="297"/>
      <c r="NCF260" s="297"/>
      <c r="NCG260" s="297"/>
      <c r="NCH260" s="297"/>
      <c r="NCI260" s="297"/>
      <c r="NCJ260" s="297"/>
      <c r="NCK260" s="297"/>
      <c r="NCL260" s="297"/>
      <c r="NCM260" s="297"/>
      <c r="NCN260" s="297"/>
      <c r="NCO260" s="297"/>
      <c r="NCP260" s="297"/>
      <c r="NCQ260" s="297"/>
      <c r="NCR260" s="297"/>
      <c r="NCS260" s="297"/>
      <c r="NCT260" s="297"/>
      <c r="NCU260" s="297"/>
      <c r="NCV260" s="297"/>
      <c r="NCW260" s="297"/>
      <c r="NCX260" s="297"/>
      <c r="NCY260" s="297"/>
      <c r="NCZ260" s="297"/>
      <c r="NDA260" s="297"/>
      <c r="NDB260" s="297"/>
      <c r="NDC260" s="297"/>
      <c r="NDD260" s="297"/>
      <c r="NDE260" s="297"/>
      <c r="NDF260" s="297"/>
      <c r="NDG260" s="297"/>
      <c r="NDH260" s="297"/>
      <c r="NDI260" s="297"/>
      <c r="NDJ260" s="297"/>
      <c r="NDK260" s="297"/>
      <c r="NDL260" s="297"/>
      <c r="NDM260" s="297"/>
      <c r="NDN260" s="297"/>
      <c r="NDO260" s="297"/>
      <c r="NDP260" s="297"/>
      <c r="NDQ260" s="297"/>
      <c r="NDR260" s="297"/>
      <c r="NDS260" s="297"/>
      <c r="NDT260" s="297"/>
      <c r="NDU260" s="297"/>
      <c r="NDV260" s="297"/>
      <c r="NDW260" s="297"/>
      <c r="NDX260" s="297"/>
      <c r="NDY260" s="297"/>
      <c r="NDZ260" s="297"/>
      <c r="NEA260" s="297"/>
      <c r="NEB260" s="297"/>
      <c r="NEC260" s="297"/>
      <c r="NED260" s="297"/>
      <c r="NEE260" s="297"/>
      <c r="NEF260" s="297"/>
      <c r="NEG260" s="297"/>
      <c r="NEH260" s="297"/>
      <c r="NEI260" s="297"/>
      <c r="NEJ260" s="297"/>
      <c r="NEK260" s="297"/>
      <c r="NEL260" s="297"/>
      <c r="NEM260" s="297"/>
      <c r="NEN260" s="297"/>
      <c r="NEO260" s="297"/>
      <c r="NEP260" s="297"/>
      <c r="NEQ260" s="297"/>
      <c r="NER260" s="297"/>
      <c r="NES260" s="297"/>
      <c r="NET260" s="297"/>
      <c r="NEU260" s="297"/>
      <c r="NEV260" s="297"/>
      <c r="NEW260" s="297"/>
      <c r="NEX260" s="297"/>
      <c r="NEY260" s="297"/>
      <c r="NEZ260" s="297"/>
      <c r="NFA260" s="297"/>
      <c r="NFB260" s="297"/>
      <c r="NFC260" s="297"/>
      <c r="NFD260" s="297"/>
      <c r="NFE260" s="297"/>
      <c r="NFF260" s="297"/>
      <c r="NFG260" s="297"/>
      <c r="NFH260" s="297"/>
      <c r="NFI260" s="297"/>
      <c r="NFJ260" s="297"/>
      <c r="NFK260" s="297"/>
      <c r="NFL260" s="297"/>
      <c r="NFM260" s="297"/>
      <c r="NFN260" s="297"/>
      <c r="NFO260" s="297"/>
      <c r="NFP260" s="297"/>
      <c r="NFQ260" s="297"/>
      <c r="NFR260" s="297"/>
      <c r="NFS260" s="297"/>
      <c r="NFT260" s="297"/>
      <c r="NFU260" s="297"/>
      <c r="NFV260" s="297"/>
      <c r="NFW260" s="297"/>
      <c r="NFX260" s="297"/>
      <c r="NFY260" s="297"/>
      <c r="NFZ260" s="297"/>
    </row>
    <row r="261" spans="1:9646" s="50" customFormat="1" ht="45.75" customHeight="1">
      <c r="A261" s="589">
        <f>1+A260</f>
        <v>260</v>
      </c>
      <c r="B261" s="87" t="s">
        <v>2876</v>
      </c>
      <c r="C261" s="70" t="s">
        <v>2877</v>
      </c>
      <c r="D261" s="74" t="s">
        <v>491</v>
      </c>
      <c r="E261" s="71">
        <v>45419</v>
      </c>
      <c r="F261" s="72">
        <v>45420</v>
      </c>
      <c r="G261" s="72">
        <v>45511</v>
      </c>
      <c r="H261" s="70" t="s">
        <v>94</v>
      </c>
      <c r="I261" s="75" t="s">
        <v>180</v>
      </c>
      <c r="J261" s="95" t="s">
        <v>2878</v>
      </c>
      <c r="K261" s="122">
        <v>11201906</v>
      </c>
      <c r="L261" s="70">
        <v>0</v>
      </c>
      <c r="M261" s="111" t="s">
        <v>97</v>
      </c>
      <c r="N261" s="77" t="s">
        <v>98</v>
      </c>
      <c r="O261" s="87" t="s">
        <v>493</v>
      </c>
      <c r="P261" s="70" t="s">
        <v>2879</v>
      </c>
      <c r="Q261" s="70" t="s">
        <v>681</v>
      </c>
      <c r="R261" s="79">
        <f>+G261-F261</f>
        <v>91</v>
      </c>
      <c r="S261" s="70" t="s">
        <v>983</v>
      </c>
      <c r="T261" s="123">
        <v>9324000</v>
      </c>
      <c r="U261" s="124" t="s">
        <v>2880</v>
      </c>
      <c r="V261" s="123">
        <f>+T261</f>
        <v>9324000</v>
      </c>
      <c r="W261" s="125" t="s">
        <v>2881</v>
      </c>
      <c r="X261" s="126" t="s">
        <v>473</v>
      </c>
      <c r="Y261" s="311">
        <f>+Z261+AA261+AB261</f>
        <v>9324000</v>
      </c>
      <c r="Z261" s="84">
        <f>+V261</f>
        <v>9324000</v>
      </c>
      <c r="AA261" s="86">
        <v>0</v>
      </c>
      <c r="AB261" s="85">
        <f>+AC261+AD261+AE261+AF261+AG261+AH261+AI261+AJ261</f>
        <v>0</v>
      </c>
      <c r="AC261" s="86">
        <v>0</v>
      </c>
      <c r="AD261" s="86">
        <v>0</v>
      </c>
      <c r="AE261" s="86">
        <v>0</v>
      </c>
      <c r="AF261" s="86">
        <v>0</v>
      </c>
      <c r="AG261" s="86">
        <v>0</v>
      </c>
      <c r="AH261" s="86">
        <v>0</v>
      </c>
      <c r="AI261" s="86">
        <v>0</v>
      </c>
      <c r="AJ261" s="86">
        <v>0</v>
      </c>
      <c r="AK261" s="78" t="s">
        <v>104</v>
      </c>
      <c r="AL261" s="103" t="s">
        <v>2882</v>
      </c>
      <c r="AM261" s="70" t="s">
        <v>2883</v>
      </c>
      <c r="AN261" s="76">
        <v>35473951</v>
      </c>
      <c r="AO261" s="78" t="s">
        <v>108</v>
      </c>
      <c r="AP261" s="70" t="s">
        <v>108</v>
      </c>
      <c r="AQ261" s="118" t="s">
        <v>108</v>
      </c>
      <c r="AR261" s="78" t="s">
        <v>108</v>
      </c>
      <c r="AS261" s="70" t="s">
        <v>578</v>
      </c>
      <c r="AT261" s="78" t="s">
        <v>578</v>
      </c>
      <c r="AU261" s="78" t="s">
        <v>392</v>
      </c>
      <c r="AV261" s="70"/>
      <c r="AW261" s="70"/>
      <c r="AX261" s="70" t="s">
        <v>578</v>
      </c>
      <c r="AY261" s="70" t="s">
        <v>108</v>
      </c>
      <c r="AZ261" s="92"/>
      <c r="BA261" s="70"/>
      <c r="BB261" s="100"/>
      <c r="BC261" s="92"/>
      <c r="BD261" s="79"/>
      <c r="BE261" s="79"/>
      <c r="BF261" s="79"/>
      <c r="BG261" s="92"/>
      <c r="BH261" s="90">
        <f>T261+BB261</f>
        <v>9324000</v>
      </c>
      <c r="BI261" s="166" t="s">
        <v>113</v>
      </c>
      <c r="BJ261" s="70"/>
      <c r="BK261" s="77" t="s">
        <v>114</v>
      </c>
      <c r="BL261" s="92"/>
      <c r="BM261" s="468"/>
      <c r="BN261" s="104" t="s">
        <v>917</v>
      </c>
      <c r="BO261" s="77">
        <v>46</v>
      </c>
      <c r="BP261" s="77" t="s">
        <v>578</v>
      </c>
      <c r="BQ261" s="77" t="s">
        <v>108</v>
      </c>
      <c r="BR261" s="77" t="s">
        <v>108</v>
      </c>
      <c r="BS261" s="77" t="s">
        <v>108</v>
      </c>
      <c r="BT261" s="77" t="s">
        <v>108</v>
      </c>
      <c r="BU261" s="105" t="s">
        <v>2884</v>
      </c>
      <c r="BV261" s="77">
        <v>3144339424</v>
      </c>
      <c r="BW261" s="114" t="s">
        <v>2885</v>
      </c>
      <c r="BX261" s="95" t="s">
        <v>881</v>
      </c>
      <c r="BY261" s="77" t="s">
        <v>119</v>
      </c>
      <c r="BZ261" s="127">
        <v>33728017278</v>
      </c>
      <c r="CA261" s="93" t="s">
        <v>109</v>
      </c>
      <c r="CB261" s="93" t="s">
        <v>109</v>
      </c>
      <c r="CC261" s="93" t="s">
        <v>109</v>
      </c>
      <c r="CD261" s="93"/>
      <c r="CE261" s="93"/>
      <c r="CF261" s="93"/>
      <c r="CG261" s="93"/>
      <c r="CH261" s="93"/>
      <c r="CI261" s="93"/>
      <c r="CJ261" s="93"/>
      <c r="CK261" s="93"/>
      <c r="CL261" s="93"/>
      <c r="CM261" s="93" t="s">
        <v>109</v>
      </c>
      <c r="CN261" s="93"/>
    </row>
    <row r="262" spans="1:9646" s="50" customFormat="1" ht="45.75" customHeight="1">
      <c r="A262" s="589">
        <f>1+A261</f>
        <v>261</v>
      </c>
      <c r="B262" s="87" t="s">
        <v>2886</v>
      </c>
      <c r="C262" s="70" t="s">
        <v>2887</v>
      </c>
      <c r="D262" s="74" t="s">
        <v>451</v>
      </c>
      <c r="E262" s="71">
        <v>45419</v>
      </c>
      <c r="F262" s="72">
        <v>45420</v>
      </c>
      <c r="G262" s="72">
        <v>45509</v>
      </c>
      <c r="H262" s="70" t="s">
        <v>94</v>
      </c>
      <c r="I262" s="75" t="s">
        <v>180</v>
      </c>
      <c r="J262" s="95" t="s">
        <v>2888</v>
      </c>
      <c r="K262" s="122">
        <v>80397994</v>
      </c>
      <c r="L262" s="70">
        <v>0</v>
      </c>
      <c r="M262" s="111" t="s">
        <v>97</v>
      </c>
      <c r="N262" s="77" t="s">
        <v>98</v>
      </c>
      <c r="O262" s="87" t="s">
        <v>857</v>
      </c>
      <c r="P262" s="70" t="s">
        <v>2889</v>
      </c>
      <c r="Q262" s="70" t="s">
        <v>681</v>
      </c>
      <c r="R262" s="79">
        <f>+G262-F262</f>
        <v>89</v>
      </c>
      <c r="S262" s="70" t="s">
        <v>800</v>
      </c>
      <c r="T262" s="123">
        <v>11400000</v>
      </c>
      <c r="U262" s="124" t="s">
        <v>2890</v>
      </c>
      <c r="V262" s="123">
        <f>+T262</f>
        <v>11400000</v>
      </c>
      <c r="W262" s="125" t="s">
        <v>2881</v>
      </c>
      <c r="X262" s="126" t="s">
        <v>473</v>
      </c>
      <c r="Y262" s="311">
        <f>+Z262+AA262+AB262</f>
        <v>11400000</v>
      </c>
      <c r="Z262" s="84">
        <f>+V262</f>
        <v>11400000</v>
      </c>
      <c r="AA262" s="86">
        <v>0</v>
      </c>
      <c r="AB262" s="85">
        <f>+AC262+AD262+AE262+AF262+AG262+AH262+AI262+AJ262</f>
        <v>0</v>
      </c>
      <c r="AC262" s="86">
        <v>0</v>
      </c>
      <c r="AD262" s="86">
        <v>0</v>
      </c>
      <c r="AE262" s="86">
        <v>0</v>
      </c>
      <c r="AF262" s="86">
        <v>0</v>
      </c>
      <c r="AG262" s="86">
        <v>0</v>
      </c>
      <c r="AH262" s="86">
        <v>0</v>
      </c>
      <c r="AI262" s="86">
        <v>0</v>
      </c>
      <c r="AJ262" s="86">
        <v>0</v>
      </c>
      <c r="AK262" s="78" t="s">
        <v>104</v>
      </c>
      <c r="AL262" s="103" t="s">
        <v>2891</v>
      </c>
      <c r="AM262" s="70" t="s">
        <v>1903</v>
      </c>
      <c r="AN262" s="76" t="s">
        <v>1904</v>
      </c>
      <c r="AO262" s="78" t="s">
        <v>108</v>
      </c>
      <c r="AP262" s="70" t="s">
        <v>108</v>
      </c>
      <c r="AQ262" s="118" t="s">
        <v>108</v>
      </c>
      <c r="AR262" s="78" t="s">
        <v>108</v>
      </c>
      <c r="AS262" s="70" t="s">
        <v>578</v>
      </c>
      <c r="AT262" s="78" t="s">
        <v>578</v>
      </c>
      <c r="AU262" s="78" t="s">
        <v>392</v>
      </c>
      <c r="AV262" s="70"/>
      <c r="AW262" s="70" t="s">
        <v>110</v>
      </c>
      <c r="AX262" s="70" t="s">
        <v>578</v>
      </c>
      <c r="AY262" s="70" t="s">
        <v>108</v>
      </c>
      <c r="AZ262" s="92"/>
      <c r="BA262" s="70"/>
      <c r="BB262" s="100"/>
      <c r="BC262" s="92"/>
      <c r="BD262" s="79"/>
      <c r="BE262" s="79"/>
      <c r="BF262" s="79"/>
      <c r="BG262" s="92"/>
      <c r="BH262" s="90">
        <f>T262+BB262</f>
        <v>11400000</v>
      </c>
      <c r="BI262" s="166" t="s">
        <v>113</v>
      </c>
      <c r="BJ262" s="70"/>
      <c r="BK262" s="77" t="s">
        <v>114</v>
      </c>
      <c r="BL262" s="92"/>
      <c r="BM262" s="468"/>
      <c r="BN262" s="104" t="s">
        <v>917</v>
      </c>
      <c r="BO262" s="77">
        <v>60</v>
      </c>
      <c r="BP262" s="77" t="s">
        <v>108</v>
      </c>
      <c r="BQ262" s="77" t="s">
        <v>108</v>
      </c>
      <c r="BR262" s="77" t="s">
        <v>108</v>
      </c>
      <c r="BS262" s="77" t="s">
        <v>108</v>
      </c>
      <c r="BT262" s="77" t="s">
        <v>108</v>
      </c>
      <c r="BU262" s="105" t="s">
        <v>2892</v>
      </c>
      <c r="BV262" s="77">
        <v>3158263985</v>
      </c>
      <c r="BW262" s="114" t="s">
        <v>2893</v>
      </c>
      <c r="BX262" s="95" t="s">
        <v>1247</v>
      </c>
      <c r="BY262" s="77" t="s">
        <v>119</v>
      </c>
      <c r="BZ262" s="127">
        <v>24079592873</v>
      </c>
      <c r="CA262" s="93" t="s">
        <v>109</v>
      </c>
      <c r="CB262" s="93" t="s">
        <v>109</v>
      </c>
      <c r="CC262" s="93" t="s">
        <v>109</v>
      </c>
      <c r="CD262" s="93"/>
      <c r="CE262" s="93"/>
      <c r="CF262" s="93"/>
      <c r="CG262" s="93"/>
      <c r="CH262" s="93"/>
      <c r="CI262" s="93"/>
      <c r="CJ262" s="93"/>
      <c r="CK262" s="93"/>
      <c r="CL262" s="93"/>
      <c r="CM262" s="93" t="s">
        <v>109</v>
      </c>
      <c r="CN262" s="93"/>
    </row>
    <row r="263" spans="1:9646" s="50" customFormat="1" ht="45.75" customHeight="1">
      <c r="A263" s="589">
        <f>1+A262</f>
        <v>262</v>
      </c>
      <c r="B263" s="87" t="s">
        <v>2894</v>
      </c>
      <c r="C263" s="70" t="s">
        <v>2895</v>
      </c>
      <c r="D263" s="74" t="s">
        <v>425</v>
      </c>
      <c r="E263" s="71">
        <v>45420</v>
      </c>
      <c r="F263" s="72">
        <v>45421</v>
      </c>
      <c r="G263" s="72">
        <v>45496</v>
      </c>
      <c r="H263" s="70" t="s">
        <v>94</v>
      </c>
      <c r="I263" s="75" t="s">
        <v>95</v>
      </c>
      <c r="J263" s="70" t="s">
        <v>2896</v>
      </c>
      <c r="K263" s="122">
        <v>53910816</v>
      </c>
      <c r="L263" s="70">
        <v>0</v>
      </c>
      <c r="M263" s="111" t="s">
        <v>97</v>
      </c>
      <c r="N263" s="77" t="s">
        <v>98</v>
      </c>
      <c r="O263" s="87" t="s">
        <v>783</v>
      </c>
      <c r="P263" s="70" t="s">
        <v>2897</v>
      </c>
      <c r="Q263" s="70" t="s">
        <v>1375</v>
      </c>
      <c r="R263" s="79">
        <f>+G263-F263</f>
        <v>75</v>
      </c>
      <c r="S263" s="70" t="s">
        <v>2381</v>
      </c>
      <c r="T263" s="123">
        <v>11000000</v>
      </c>
      <c r="U263" s="124" t="s">
        <v>2898</v>
      </c>
      <c r="V263" s="123">
        <f>+T263</f>
        <v>11000000</v>
      </c>
      <c r="W263" s="125" t="s">
        <v>2881</v>
      </c>
      <c r="X263" s="126" t="s">
        <v>473</v>
      </c>
      <c r="Y263" s="311">
        <f>+Z263+AA263+AB263</f>
        <v>11000000</v>
      </c>
      <c r="Z263" s="84">
        <f>+V263</f>
        <v>11000000</v>
      </c>
      <c r="AA263" s="86">
        <v>0</v>
      </c>
      <c r="AB263" s="85">
        <f>+AC263+AD263+AE263+AF263+AG263+AH263+AI263+AJ263</f>
        <v>0</v>
      </c>
      <c r="AC263" s="86">
        <v>0</v>
      </c>
      <c r="AD263" s="86">
        <v>0</v>
      </c>
      <c r="AE263" s="86">
        <v>0</v>
      </c>
      <c r="AF263" s="86">
        <v>0</v>
      </c>
      <c r="AG263" s="86">
        <v>0</v>
      </c>
      <c r="AH263" s="86">
        <v>0</v>
      </c>
      <c r="AI263" s="86">
        <v>0</v>
      </c>
      <c r="AJ263" s="86">
        <v>0</v>
      </c>
      <c r="AK263" s="78" t="s">
        <v>104</v>
      </c>
      <c r="AL263" s="103" t="s">
        <v>2899</v>
      </c>
      <c r="AM263" s="70" t="s">
        <v>2900</v>
      </c>
      <c r="AN263" s="76" t="s">
        <v>2901</v>
      </c>
      <c r="AO263" s="78" t="s">
        <v>108</v>
      </c>
      <c r="AP263" s="70" t="s">
        <v>108</v>
      </c>
      <c r="AQ263" s="118" t="s">
        <v>108</v>
      </c>
      <c r="AR263" s="78" t="s">
        <v>108</v>
      </c>
      <c r="AS263" s="70" t="s">
        <v>578</v>
      </c>
      <c r="AT263" s="78" t="s">
        <v>578</v>
      </c>
      <c r="AU263" s="78" t="s">
        <v>392</v>
      </c>
      <c r="AV263" s="70"/>
      <c r="AW263" s="70" t="s">
        <v>110</v>
      </c>
      <c r="AX263" s="70" t="s">
        <v>578</v>
      </c>
      <c r="AY263" s="70" t="s">
        <v>108</v>
      </c>
      <c r="AZ263" s="92"/>
      <c r="BA263" s="70"/>
      <c r="BB263" s="100"/>
      <c r="BC263" s="92"/>
      <c r="BD263" s="79"/>
      <c r="BE263" s="79"/>
      <c r="BF263" s="79"/>
      <c r="BG263" s="92"/>
      <c r="BH263" s="90">
        <f>T263+BB263</f>
        <v>11000000</v>
      </c>
      <c r="BI263" s="304" t="s">
        <v>135</v>
      </c>
      <c r="BJ263" s="70"/>
      <c r="BK263" s="77" t="s">
        <v>114</v>
      </c>
      <c r="BL263" s="92"/>
      <c r="BM263" s="161" t="s">
        <v>136</v>
      </c>
      <c r="BN263" s="104" t="s">
        <v>964</v>
      </c>
      <c r="BO263" s="77">
        <v>39</v>
      </c>
      <c r="BP263" s="77" t="s">
        <v>108</v>
      </c>
      <c r="BQ263" s="77" t="s">
        <v>108</v>
      </c>
      <c r="BR263" s="77" t="s">
        <v>108</v>
      </c>
      <c r="BS263" s="77" t="s">
        <v>108</v>
      </c>
      <c r="BT263" s="77" t="s">
        <v>108</v>
      </c>
      <c r="BU263" s="105" t="s">
        <v>2902</v>
      </c>
      <c r="BV263" s="77">
        <v>3166238514</v>
      </c>
      <c r="BW263" s="114" t="s">
        <v>2903</v>
      </c>
      <c r="BX263" s="95" t="s">
        <v>839</v>
      </c>
      <c r="BY263" s="77" t="s">
        <v>119</v>
      </c>
      <c r="BZ263" s="127" t="s">
        <v>2904</v>
      </c>
      <c r="CA263" s="93" t="s">
        <v>109</v>
      </c>
      <c r="CB263" s="93" t="s">
        <v>109</v>
      </c>
      <c r="CC263" s="93" t="s">
        <v>109</v>
      </c>
      <c r="CD263" s="93"/>
      <c r="CE263" s="93"/>
      <c r="CF263" s="93"/>
      <c r="CG263" s="93"/>
      <c r="CH263" s="93"/>
      <c r="CI263" s="93"/>
      <c r="CJ263" s="93"/>
      <c r="CK263" s="93"/>
      <c r="CL263" s="93"/>
      <c r="CM263" s="93" t="s">
        <v>109</v>
      </c>
      <c r="CN263" s="93"/>
    </row>
    <row r="264" spans="1:9646" s="16" customFormat="1" ht="45.75" customHeight="1">
      <c r="A264" s="589">
        <f>1+A263</f>
        <v>263</v>
      </c>
      <c r="B264" s="151" t="s">
        <v>2905</v>
      </c>
      <c r="C264" s="134" t="s">
        <v>2906</v>
      </c>
      <c r="D264" s="138" t="s">
        <v>93</v>
      </c>
      <c r="E264" s="135">
        <v>45420</v>
      </c>
      <c r="F264" s="136">
        <v>45420</v>
      </c>
      <c r="G264" s="136">
        <v>45657</v>
      </c>
      <c r="H264" s="134" t="s">
        <v>416</v>
      </c>
      <c r="I264" s="139" t="s">
        <v>180</v>
      </c>
      <c r="J264" s="158" t="s">
        <v>627</v>
      </c>
      <c r="K264" s="251">
        <v>1072661593</v>
      </c>
      <c r="L264" s="134">
        <v>2</v>
      </c>
      <c r="M264" s="252" t="s">
        <v>97</v>
      </c>
      <c r="N264" s="141" t="s">
        <v>98</v>
      </c>
      <c r="O264" s="151" t="s">
        <v>99</v>
      </c>
      <c r="P264" s="134" t="s">
        <v>2907</v>
      </c>
      <c r="Q264" s="134" t="s">
        <v>2908</v>
      </c>
      <c r="R264" s="143">
        <f>+G264-F264</f>
        <v>237</v>
      </c>
      <c r="S264" s="134" t="s">
        <v>2909</v>
      </c>
      <c r="T264" s="253">
        <v>35100000</v>
      </c>
      <c r="U264" s="254" t="s">
        <v>2910</v>
      </c>
      <c r="V264" s="253">
        <f>+T264</f>
        <v>35100000</v>
      </c>
      <c r="W264" s="255">
        <v>45420</v>
      </c>
      <c r="X264" s="256" t="s">
        <v>473</v>
      </c>
      <c r="Y264" s="314">
        <f>+Z264+AA264+AB264</f>
        <v>35100000</v>
      </c>
      <c r="Z264" s="148">
        <f>T264-AA264-AB264</f>
        <v>35100000</v>
      </c>
      <c r="AA264" s="149">
        <v>0</v>
      </c>
      <c r="AB264" s="150">
        <f>+AC264+AD264+AE264+AF264+AG264+AH264+AI264+AJ264</f>
        <v>0</v>
      </c>
      <c r="AC264" s="149">
        <v>0</v>
      </c>
      <c r="AD264" s="149">
        <v>0</v>
      </c>
      <c r="AE264" s="149">
        <v>0</v>
      </c>
      <c r="AF264" s="149">
        <v>0</v>
      </c>
      <c r="AG264" s="149">
        <v>0</v>
      </c>
      <c r="AH264" s="149">
        <v>0</v>
      </c>
      <c r="AI264" s="149">
        <v>0</v>
      </c>
      <c r="AJ264" s="149">
        <v>0</v>
      </c>
      <c r="AK264" s="142" t="s">
        <v>104</v>
      </c>
      <c r="AL264" s="103" t="s">
        <v>2911</v>
      </c>
      <c r="AM264" s="134" t="s">
        <v>632</v>
      </c>
      <c r="AN264" s="140">
        <v>81721147</v>
      </c>
      <c r="AO264" s="142" t="s">
        <v>108</v>
      </c>
      <c r="AP264" s="134" t="s">
        <v>108</v>
      </c>
      <c r="AQ264" s="257" t="s">
        <v>108</v>
      </c>
      <c r="AR264" s="142" t="s">
        <v>108</v>
      </c>
      <c r="AS264" s="134" t="s">
        <v>578</v>
      </c>
      <c r="AT264" s="142" t="s">
        <v>578</v>
      </c>
      <c r="AU264" s="142" t="s">
        <v>392</v>
      </c>
      <c r="AV264" s="134"/>
      <c r="AW264" s="134"/>
      <c r="AX264" s="134" t="s">
        <v>578</v>
      </c>
      <c r="AY264" s="134" t="s">
        <v>108</v>
      </c>
      <c r="AZ264" s="156"/>
      <c r="BA264" s="134"/>
      <c r="BB264" s="169"/>
      <c r="BC264" s="156"/>
      <c r="BD264" s="143"/>
      <c r="BE264" s="143"/>
      <c r="BF264" s="143"/>
      <c r="BG264" s="156"/>
      <c r="BH264" s="153">
        <f>T264+BB264</f>
        <v>35100000</v>
      </c>
      <c r="BI264" s="166" t="s">
        <v>113</v>
      </c>
      <c r="BJ264" s="134"/>
      <c r="BK264" s="141" t="s">
        <v>114</v>
      </c>
      <c r="BL264" s="156"/>
      <c r="BM264" s="468"/>
      <c r="BN264" s="170" t="s">
        <v>161</v>
      </c>
      <c r="BO264" s="141">
        <v>32</v>
      </c>
      <c r="BP264" s="141" t="s">
        <v>108</v>
      </c>
      <c r="BQ264" s="141" t="s">
        <v>108</v>
      </c>
      <c r="BR264" s="141" t="s">
        <v>108</v>
      </c>
      <c r="BS264" s="141" t="s">
        <v>108</v>
      </c>
      <c r="BT264" s="141" t="s">
        <v>108</v>
      </c>
      <c r="BU264" s="166" t="s">
        <v>633</v>
      </c>
      <c r="BV264" s="141">
        <v>3133726065</v>
      </c>
      <c r="BW264" s="114" t="s">
        <v>2912</v>
      </c>
      <c r="BX264" s="158" t="s">
        <v>118</v>
      </c>
      <c r="BY264" s="141" t="s">
        <v>119</v>
      </c>
      <c r="BZ264" s="298">
        <v>94692672873</v>
      </c>
      <c r="CA264" s="157" t="s">
        <v>109</v>
      </c>
      <c r="CB264" s="157" t="s">
        <v>109</v>
      </c>
      <c r="CC264" s="157" t="s">
        <v>109</v>
      </c>
      <c r="CD264" s="157" t="s">
        <v>109</v>
      </c>
      <c r="CE264" s="157" t="s">
        <v>109</v>
      </c>
      <c r="CF264" s="157" t="s">
        <v>109</v>
      </c>
      <c r="CG264" s="157" t="s">
        <v>109</v>
      </c>
      <c r="CH264" s="157" t="s">
        <v>109</v>
      </c>
      <c r="CI264" s="157"/>
      <c r="CJ264" s="157"/>
      <c r="CK264" s="157"/>
      <c r="CL264" s="157"/>
      <c r="CM264" s="157" t="s">
        <v>109</v>
      </c>
      <c r="CN264" s="157"/>
      <c r="CO264" s="297"/>
      <c r="CP264" s="297"/>
      <c r="CQ264" s="297"/>
      <c r="CR264" s="297"/>
      <c r="CS264" s="297"/>
      <c r="CT264" s="297"/>
      <c r="CU264" s="297"/>
      <c r="CV264" s="297"/>
      <c r="CW264" s="297"/>
      <c r="CX264" s="297"/>
      <c r="CY264" s="297"/>
      <c r="CZ264" s="297"/>
      <c r="DA264" s="297"/>
      <c r="DB264" s="297"/>
      <c r="DC264" s="297"/>
      <c r="DD264" s="297"/>
      <c r="DE264" s="297"/>
      <c r="DF264" s="297"/>
      <c r="DG264" s="297"/>
      <c r="DH264" s="297"/>
      <c r="DI264" s="297"/>
      <c r="DJ264" s="297"/>
      <c r="DK264" s="297"/>
      <c r="DL264" s="297"/>
      <c r="DM264" s="297"/>
      <c r="DN264" s="297"/>
      <c r="DO264" s="297"/>
      <c r="DP264" s="297"/>
      <c r="DQ264" s="297"/>
      <c r="DR264" s="297"/>
      <c r="DS264" s="297"/>
      <c r="DT264" s="297"/>
      <c r="DU264" s="297"/>
      <c r="DV264" s="297"/>
      <c r="DW264" s="297"/>
      <c r="DX264" s="297"/>
      <c r="DY264" s="297"/>
      <c r="DZ264" s="297"/>
      <c r="EA264" s="297"/>
      <c r="EB264" s="297"/>
      <c r="EC264" s="297"/>
      <c r="ED264" s="297"/>
      <c r="EE264" s="297"/>
      <c r="EF264" s="297"/>
      <c r="EG264" s="297"/>
      <c r="EH264" s="297"/>
      <c r="EI264" s="297"/>
      <c r="EJ264" s="297"/>
      <c r="EK264" s="297"/>
      <c r="EL264" s="297"/>
      <c r="EM264" s="297"/>
      <c r="EN264" s="297"/>
      <c r="EO264" s="297"/>
      <c r="EP264" s="297"/>
      <c r="EQ264" s="297"/>
      <c r="ER264" s="297"/>
      <c r="ES264" s="297"/>
      <c r="ET264" s="297"/>
      <c r="EU264" s="297"/>
      <c r="EV264" s="297"/>
      <c r="EW264" s="297"/>
      <c r="EX264" s="297"/>
      <c r="EY264" s="297"/>
      <c r="EZ264" s="297"/>
      <c r="FA264" s="297"/>
      <c r="FB264" s="297"/>
      <c r="FC264" s="297"/>
      <c r="FD264" s="297"/>
      <c r="FE264" s="297"/>
      <c r="FF264" s="297"/>
      <c r="FG264" s="297"/>
      <c r="FH264" s="297"/>
      <c r="FI264" s="297"/>
      <c r="FJ264" s="297"/>
      <c r="FK264" s="297"/>
      <c r="FL264" s="297"/>
      <c r="FM264" s="297"/>
      <c r="FN264" s="297"/>
      <c r="FO264" s="297"/>
      <c r="FP264" s="297"/>
      <c r="FQ264" s="297"/>
      <c r="FR264" s="297"/>
      <c r="FS264" s="297"/>
      <c r="FT264" s="297"/>
      <c r="FU264" s="297"/>
      <c r="FV264" s="297"/>
      <c r="FW264" s="297"/>
      <c r="FX264" s="297"/>
      <c r="FY264" s="297"/>
      <c r="FZ264" s="297"/>
      <c r="GA264" s="297"/>
      <c r="GB264" s="297"/>
      <c r="GC264" s="297"/>
      <c r="GD264" s="297"/>
      <c r="GE264" s="297"/>
      <c r="GF264" s="297"/>
      <c r="GG264" s="297"/>
      <c r="GH264" s="297"/>
      <c r="GI264" s="297"/>
      <c r="GJ264" s="297"/>
      <c r="GK264" s="297"/>
      <c r="GL264" s="297"/>
      <c r="GM264" s="297"/>
      <c r="GN264" s="297"/>
      <c r="GO264" s="297"/>
      <c r="GP264" s="297"/>
      <c r="GQ264" s="297"/>
      <c r="GR264" s="297"/>
      <c r="GS264" s="297"/>
      <c r="GT264" s="297"/>
      <c r="GU264" s="297"/>
      <c r="GV264" s="297"/>
      <c r="GW264" s="297"/>
      <c r="GX264" s="297"/>
      <c r="GY264" s="297"/>
      <c r="GZ264" s="297"/>
      <c r="HA264" s="297"/>
      <c r="HB264" s="297"/>
      <c r="HC264" s="297"/>
      <c r="HD264" s="297"/>
      <c r="HE264" s="297"/>
      <c r="HF264" s="297"/>
      <c r="HG264" s="297"/>
      <c r="HH264" s="297"/>
      <c r="HI264" s="297"/>
      <c r="HJ264" s="297"/>
      <c r="HK264" s="297"/>
      <c r="HL264" s="297"/>
      <c r="HM264" s="297"/>
      <c r="HN264" s="297"/>
      <c r="HO264" s="297"/>
      <c r="HP264" s="297"/>
      <c r="HQ264" s="297"/>
      <c r="HR264" s="297"/>
      <c r="HS264" s="297"/>
      <c r="HT264" s="297"/>
      <c r="HU264" s="297"/>
      <c r="HV264" s="297"/>
      <c r="HW264" s="297"/>
      <c r="HX264" s="297"/>
      <c r="HY264" s="297"/>
      <c r="HZ264" s="297"/>
      <c r="IA264" s="297"/>
      <c r="IB264" s="297"/>
      <c r="IC264" s="297"/>
      <c r="ID264" s="297"/>
      <c r="IE264" s="297"/>
      <c r="IF264" s="297"/>
      <c r="IG264" s="297"/>
      <c r="IH264" s="297"/>
      <c r="II264" s="297"/>
      <c r="IJ264" s="297"/>
      <c r="IK264" s="297"/>
      <c r="IL264" s="297"/>
      <c r="IM264" s="297"/>
      <c r="IN264" s="297"/>
      <c r="IO264" s="297"/>
      <c r="IP264" s="297"/>
      <c r="IQ264" s="297"/>
      <c r="IR264" s="297"/>
      <c r="IS264" s="297"/>
      <c r="IT264" s="297"/>
      <c r="IU264" s="297"/>
      <c r="IV264" s="297"/>
      <c r="IW264" s="297"/>
      <c r="IX264" s="297"/>
      <c r="IY264" s="297"/>
      <c r="IZ264" s="297"/>
      <c r="JA264" s="297"/>
      <c r="JB264" s="297"/>
      <c r="JC264" s="297"/>
      <c r="JD264" s="297"/>
      <c r="JE264" s="297"/>
      <c r="JF264" s="297"/>
      <c r="JG264" s="297"/>
      <c r="JH264" s="297"/>
      <c r="JI264" s="297"/>
      <c r="JJ264" s="297"/>
      <c r="JK264" s="297"/>
      <c r="JL264" s="297"/>
      <c r="JM264" s="297"/>
      <c r="JN264" s="297"/>
      <c r="JO264" s="297"/>
      <c r="JP264" s="297"/>
      <c r="JQ264" s="297"/>
      <c r="JR264" s="297"/>
      <c r="JS264" s="297"/>
      <c r="JT264" s="297"/>
      <c r="JU264" s="297"/>
      <c r="JV264" s="297"/>
      <c r="JW264" s="297"/>
      <c r="JX264" s="297"/>
      <c r="JY264" s="297"/>
      <c r="JZ264" s="297"/>
      <c r="KA264" s="297"/>
      <c r="KB264" s="297"/>
      <c r="KC264" s="297"/>
      <c r="KD264" s="297"/>
      <c r="KE264" s="297"/>
      <c r="KF264" s="297"/>
      <c r="KG264" s="297"/>
      <c r="KH264" s="297"/>
      <c r="KI264" s="297"/>
      <c r="KJ264" s="297"/>
      <c r="KK264" s="297"/>
      <c r="KL264" s="297"/>
      <c r="KM264" s="297"/>
      <c r="KN264" s="297"/>
      <c r="KO264" s="297"/>
      <c r="KP264" s="297"/>
      <c r="KQ264" s="297"/>
      <c r="KR264" s="297"/>
      <c r="KS264" s="297"/>
      <c r="KT264" s="297"/>
      <c r="KU264" s="297"/>
      <c r="KV264" s="297"/>
      <c r="KW264" s="297"/>
      <c r="KX264" s="297"/>
      <c r="KY264" s="297"/>
      <c r="KZ264" s="297"/>
      <c r="LA264" s="297"/>
      <c r="LB264" s="297"/>
      <c r="LC264" s="297"/>
      <c r="LD264" s="297"/>
      <c r="LE264" s="297"/>
      <c r="LF264" s="297"/>
      <c r="LG264" s="297"/>
      <c r="LH264" s="297"/>
      <c r="LI264" s="297"/>
      <c r="LJ264" s="297"/>
      <c r="LK264" s="297"/>
      <c r="LL264" s="297"/>
      <c r="LM264" s="297"/>
      <c r="LN264" s="297"/>
      <c r="LO264" s="297"/>
      <c r="LP264" s="297"/>
      <c r="LQ264" s="297"/>
      <c r="LR264" s="297"/>
      <c r="LS264" s="297"/>
      <c r="LT264" s="297"/>
      <c r="LU264" s="297"/>
      <c r="LV264" s="297"/>
      <c r="LW264" s="297"/>
      <c r="LX264" s="297"/>
      <c r="LY264" s="297"/>
      <c r="LZ264" s="297"/>
      <c r="MA264" s="297"/>
      <c r="MB264" s="297"/>
      <c r="MC264" s="297"/>
      <c r="MD264" s="297"/>
      <c r="ME264" s="297"/>
      <c r="MF264" s="297"/>
      <c r="MG264" s="297"/>
      <c r="MH264" s="297"/>
      <c r="MI264" s="297"/>
      <c r="MJ264" s="297"/>
      <c r="MK264" s="297"/>
      <c r="ML264" s="297"/>
      <c r="MM264" s="297"/>
      <c r="MN264" s="297"/>
      <c r="MO264" s="297"/>
      <c r="MP264" s="297"/>
      <c r="MQ264" s="297"/>
      <c r="MR264" s="297"/>
      <c r="MS264" s="297"/>
      <c r="MT264" s="297"/>
      <c r="MU264" s="297"/>
      <c r="MV264" s="297"/>
      <c r="MW264" s="297"/>
      <c r="MX264" s="297"/>
      <c r="MY264" s="297"/>
      <c r="MZ264" s="297"/>
      <c r="NA264" s="297"/>
      <c r="NB264" s="297"/>
      <c r="NC264" s="297"/>
      <c r="ND264" s="297"/>
      <c r="NE264" s="297"/>
      <c r="NF264" s="297"/>
      <c r="NG264" s="297"/>
      <c r="NH264" s="297"/>
      <c r="NI264" s="297"/>
      <c r="NJ264" s="297"/>
      <c r="NK264" s="297"/>
      <c r="NL264" s="297"/>
      <c r="NM264" s="297"/>
      <c r="NN264" s="297"/>
      <c r="NO264" s="297"/>
      <c r="NP264" s="297"/>
      <c r="NQ264" s="297"/>
      <c r="NR264" s="297"/>
      <c r="NS264" s="297"/>
      <c r="NT264" s="297"/>
      <c r="NU264" s="297"/>
      <c r="NV264" s="297"/>
      <c r="NW264" s="297"/>
      <c r="NX264" s="297"/>
      <c r="NY264" s="297"/>
      <c r="NZ264" s="297"/>
      <c r="OA264" s="297"/>
      <c r="OB264" s="297"/>
      <c r="OC264" s="297"/>
      <c r="OD264" s="297"/>
      <c r="OE264" s="297"/>
      <c r="OF264" s="297"/>
      <c r="OG264" s="297"/>
      <c r="OH264" s="297"/>
      <c r="OI264" s="297"/>
      <c r="OJ264" s="297"/>
      <c r="OK264" s="297"/>
      <c r="OL264" s="297"/>
      <c r="OM264" s="297"/>
      <c r="ON264" s="297"/>
      <c r="OO264" s="297"/>
      <c r="OP264" s="297"/>
      <c r="OQ264" s="297"/>
      <c r="OR264" s="297"/>
      <c r="OS264" s="297"/>
      <c r="OT264" s="297"/>
      <c r="OU264" s="297"/>
      <c r="OV264" s="297"/>
      <c r="OW264" s="297"/>
      <c r="OX264" s="297"/>
      <c r="OY264" s="297"/>
      <c r="OZ264" s="297"/>
      <c r="PA264" s="297"/>
      <c r="PB264" s="297"/>
      <c r="PC264" s="297"/>
      <c r="PD264" s="297"/>
      <c r="PE264" s="297"/>
      <c r="PF264" s="297"/>
      <c r="PG264" s="297"/>
      <c r="PH264" s="297"/>
      <c r="PI264" s="297"/>
      <c r="PJ264" s="297"/>
      <c r="PK264" s="297"/>
      <c r="PL264" s="297"/>
      <c r="PM264" s="297"/>
      <c r="PN264" s="297"/>
      <c r="PO264" s="297"/>
      <c r="PP264" s="297"/>
      <c r="PQ264" s="297"/>
      <c r="PR264" s="297"/>
      <c r="PS264" s="297"/>
      <c r="PT264" s="297"/>
      <c r="PU264" s="297"/>
      <c r="PV264" s="297"/>
      <c r="PW264" s="297"/>
      <c r="PX264" s="297"/>
      <c r="PY264" s="297"/>
      <c r="PZ264" s="297"/>
      <c r="QA264" s="297"/>
      <c r="QB264" s="297"/>
      <c r="QC264" s="297"/>
      <c r="QD264" s="297"/>
      <c r="QE264" s="297"/>
      <c r="QF264" s="297"/>
      <c r="QG264" s="297"/>
      <c r="QH264" s="297"/>
      <c r="QI264" s="297"/>
      <c r="QJ264" s="297"/>
      <c r="QK264" s="297"/>
      <c r="QL264" s="297"/>
      <c r="QM264" s="297"/>
      <c r="QN264" s="297"/>
      <c r="QO264" s="297"/>
      <c r="QP264" s="297"/>
      <c r="QQ264" s="297"/>
      <c r="QR264" s="297"/>
      <c r="QS264" s="297"/>
      <c r="QT264" s="297"/>
      <c r="QU264" s="297"/>
      <c r="QV264" s="297"/>
      <c r="QW264" s="297"/>
      <c r="QX264" s="297"/>
      <c r="QY264" s="297"/>
      <c r="QZ264" s="297"/>
      <c r="RA264" s="297"/>
      <c r="RB264" s="297"/>
      <c r="RC264" s="297"/>
      <c r="RD264" s="297"/>
      <c r="RE264" s="297"/>
      <c r="RF264" s="297"/>
      <c r="RG264" s="297"/>
      <c r="RH264" s="297"/>
      <c r="RI264" s="297"/>
      <c r="RJ264" s="297"/>
      <c r="RK264" s="297"/>
      <c r="RL264" s="297"/>
      <c r="RM264" s="297"/>
      <c r="RN264" s="297"/>
      <c r="RO264" s="297"/>
      <c r="RP264" s="297"/>
      <c r="RQ264" s="297"/>
      <c r="RR264" s="297"/>
      <c r="RS264" s="297"/>
      <c r="RT264" s="297"/>
      <c r="RU264" s="297"/>
      <c r="RV264" s="297"/>
      <c r="RW264" s="297"/>
      <c r="RX264" s="297"/>
      <c r="RY264" s="297"/>
      <c r="RZ264" s="297"/>
      <c r="SA264" s="297"/>
      <c r="SB264" s="297"/>
      <c r="SC264" s="297"/>
      <c r="SD264" s="297"/>
      <c r="SE264" s="297"/>
      <c r="SF264" s="297"/>
      <c r="SG264" s="297"/>
      <c r="SH264" s="297"/>
      <c r="SI264" s="297"/>
      <c r="SJ264" s="297"/>
      <c r="SK264" s="297"/>
      <c r="SL264" s="297"/>
      <c r="SM264" s="297"/>
      <c r="SN264" s="297"/>
      <c r="SO264" s="297"/>
      <c r="SP264" s="297"/>
      <c r="SQ264" s="297"/>
      <c r="SR264" s="297"/>
      <c r="SS264" s="297"/>
      <c r="ST264" s="297"/>
      <c r="SU264" s="297"/>
      <c r="SV264" s="297"/>
      <c r="SW264" s="297"/>
      <c r="SX264" s="297"/>
      <c r="SY264" s="297"/>
      <c r="SZ264" s="297"/>
      <c r="TA264" s="297"/>
      <c r="TB264" s="297"/>
      <c r="TC264" s="297"/>
      <c r="TD264" s="297"/>
      <c r="TE264" s="297"/>
      <c r="TF264" s="297"/>
      <c r="TG264" s="297"/>
      <c r="TH264" s="297"/>
      <c r="TI264" s="297"/>
      <c r="TJ264" s="297"/>
      <c r="TK264" s="297"/>
      <c r="TL264" s="297"/>
      <c r="TM264" s="297"/>
      <c r="TN264" s="297"/>
      <c r="TO264" s="297"/>
      <c r="TP264" s="297"/>
      <c r="TQ264" s="297"/>
      <c r="TR264" s="297"/>
      <c r="TS264" s="297"/>
      <c r="TT264" s="297"/>
      <c r="TU264" s="297"/>
      <c r="TV264" s="297"/>
      <c r="TW264" s="297"/>
      <c r="TX264" s="297"/>
      <c r="TY264" s="297"/>
      <c r="TZ264" s="297"/>
      <c r="UA264" s="297"/>
      <c r="UB264" s="297"/>
      <c r="UC264" s="297"/>
      <c r="UD264" s="297"/>
      <c r="UE264" s="297"/>
      <c r="UF264" s="297"/>
      <c r="UG264" s="297"/>
      <c r="UH264" s="297"/>
      <c r="UI264" s="297"/>
      <c r="UJ264" s="297"/>
      <c r="UK264" s="297"/>
      <c r="UL264" s="297"/>
      <c r="UM264" s="297"/>
      <c r="UN264" s="297"/>
      <c r="UO264" s="297"/>
      <c r="UP264" s="297"/>
      <c r="UQ264" s="297"/>
      <c r="UR264" s="297"/>
      <c r="US264" s="297"/>
      <c r="UT264" s="297"/>
      <c r="UU264" s="297"/>
      <c r="UV264" s="297"/>
      <c r="UW264" s="297"/>
      <c r="UX264" s="297"/>
      <c r="UY264" s="297"/>
      <c r="UZ264" s="297"/>
      <c r="VA264" s="297"/>
      <c r="VB264" s="297"/>
      <c r="VC264" s="297"/>
      <c r="VD264" s="297"/>
      <c r="VE264" s="297"/>
      <c r="VF264" s="297"/>
      <c r="VG264" s="297"/>
      <c r="VH264" s="297"/>
      <c r="VI264" s="297"/>
      <c r="VJ264" s="297"/>
      <c r="VK264" s="297"/>
      <c r="VL264" s="297"/>
      <c r="VM264" s="297"/>
      <c r="VN264" s="297"/>
      <c r="VO264" s="297"/>
      <c r="VP264" s="297"/>
      <c r="VQ264" s="297"/>
      <c r="VR264" s="297"/>
      <c r="VS264" s="297"/>
      <c r="VT264" s="297"/>
      <c r="VU264" s="297"/>
      <c r="VV264" s="297"/>
      <c r="VW264" s="297"/>
      <c r="VX264" s="297"/>
      <c r="VY264" s="297"/>
      <c r="VZ264" s="297"/>
      <c r="WA264" s="297"/>
      <c r="WB264" s="297"/>
      <c r="WC264" s="297"/>
      <c r="WD264" s="297"/>
      <c r="WE264" s="297"/>
      <c r="WF264" s="297"/>
      <c r="WG264" s="297"/>
      <c r="WH264" s="297"/>
      <c r="WI264" s="297"/>
      <c r="WJ264" s="297"/>
      <c r="WK264" s="297"/>
      <c r="WL264" s="297"/>
      <c r="WM264" s="297"/>
      <c r="WN264" s="297"/>
      <c r="WO264" s="297"/>
      <c r="WP264" s="297"/>
      <c r="WQ264" s="297"/>
      <c r="WR264" s="297"/>
      <c r="WS264" s="297"/>
      <c r="WT264" s="297"/>
      <c r="WU264" s="297"/>
      <c r="WV264" s="297"/>
      <c r="WW264" s="297"/>
      <c r="WX264" s="297"/>
      <c r="WY264" s="297"/>
      <c r="WZ264" s="297"/>
      <c r="XA264" s="297"/>
      <c r="XB264" s="297"/>
      <c r="XC264" s="297"/>
      <c r="XD264" s="297"/>
      <c r="XE264" s="297"/>
      <c r="XF264" s="297"/>
      <c r="XG264" s="297"/>
      <c r="XH264" s="297"/>
      <c r="XI264" s="297"/>
      <c r="XJ264" s="297"/>
      <c r="XK264" s="297"/>
      <c r="XL264" s="297"/>
      <c r="XM264" s="297"/>
      <c r="XN264" s="297"/>
      <c r="XO264" s="297"/>
      <c r="XP264" s="297"/>
      <c r="XQ264" s="297"/>
      <c r="XR264" s="297"/>
      <c r="XS264" s="297"/>
      <c r="XT264" s="297"/>
      <c r="XU264" s="297"/>
      <c r="XV264" s="297"/>
      <c r="XW264" s="297"/>
      <c r="XX264" s="297"/>
      <c r="XY264" s="297"/>
      <c r="XZ264" s="297"/>
      <c r="YA264" s="297"/>
      <c r="YB264" s="297"/>
      <c r="YC264" s="297"/>
      <c r="YD264" s="297"/>
      <c r="YE264" s="297"/>
      <c r="YF264" s="297"/>
      <c r="YG264" s="297"/>
      <c r="YH264" s="297"/>
      <c r="YI264" s="297"/>
      <c r="YJ264" s="297"/>
      <c r="YK264" s="297"/>
      <c r="YL264" s="297"/>
      <c r="YM264" s="297"/>
      <c r="YN264" s="297"/>
      <c r="YO264" s="297"/>
      <c r="YP264" s="297"/>
      <c r="YQ264" s="297"/>
      <c r="YR264" s="297"/>
      <c r="YS264" s="297"/>
      <c r="YT264" s="297"/>
      <c r="YU264" s="297"/>
      <c r="YV264" s="297"/>
      <c r="YW264" s="297"/>
      <c r="YX264" s="297"/>
      <c r="YY264" s="297"/>
      <c r="YZ264" s="297"/>
      <c r="ZA264" s="297"/>
      <c r="ZB264" s="297"/>
      <c r="ZC264" s="297"/>
      <c r="ZD264" s="297"/>
      <c r="ZE264" s="297"/>
      <c r="ZF264" s="297"/>
      <c r="ZG264" s="297"/>
      <c r="ZH264" s="297"/>
      <c r="ZI264" s="297"/>
      <c r="ZJ264" s="297"/>
      <c r="ZK264" s="297"/>
      <c r="ZL264" s="297"/>
      <c r="ZM264" s="297"/>
      <c r="ZN264" s="297"/>
      <c r="ZO264" s="297"/>
      <c r="ZP264" s="297"/>
      <c r="ZQ264" s="297"/>
      <c r="ZR264" s="297"/>
      <c r="ZS264" s="297"/>
      <c r="ZT264" s="297"/>
      <c r="ZU264" s="297"/>
      <c r="ZV264" s="297"/>
      <c r="ZW264" s="297"/>
      <c r="ZX264" s="297"/>
      <c r="ZY264" s="297"/>
      <c r="ZZ264" s="297"/>
      <c r="AAA264" s="297"/>
      <c r="AAB264" s="297"/>
      <c r="AAC264" s="297"/>
      <c r="AAD264" s="297"/>
      <c r="AAE264" s="297"/>
      <c r="AAF264" s="297"/>
      <c r="AAG264" s="297"/>
      <c r="AAH264" s="297"/>
      <c r="AAI264" s="297"/>
      <c r="AAJ264" s="297"/>
      <c r="AAK264" s="297"/>
      <c r="AAL264" s="297"/>
      <c r="AAM264" s="297"/>
      <c r="AAN264" s="297"/>
      <c r="AAO264" s="297"/>
      <c r="AAP264" s="297"/>
      <c r="AAQ264" s="297"/>
      <c r="AAR264" s="297"/>
      <c r="AAS264" s="297"/>
      <c r="AAT264" s="297"/>
      <c r="AAU264" s="297"/>
      <c r="AAV264" s="297"/>
      <c r="AAW264" s="297"/>
      <c r="AAX264" s="297"/>
      <c r="AAY264" s="297"/>
      <c r="AAZ264" s="297"/>
      <c r="ABA264" s="297"/>
      <c r="ABB264" s="297"/>
      <c r="ABC264" s="297"/>
      <c r="ABD264" s="297"/>
      <c r="ABE264" s="297"/>
      <c r="ABF264" s="297"/>
      <c r="ABG264" s="297"/>
      <c r="ABH264" s="297"/>
      <c r="ABI264" s="328"/>
      <c r="ABJ264" s="328"/>
      <c r="ABK264" s="328"/>
      <c r="ABL264" s="328"/>
      <c r="ABM264" s="328"/>
      <c r="ABN264" s="328"/>
      <c r="ABO264" s="328"/>
      <c r="ABP264" s="328"/>
      <c r="ABQ264" s="328"/>
      <c r="ABR264" s="328"/>
      <c r="ABS264" s="328"/>
      <c r="ABT264" s="328"/>
      <c r="ABU264" s="328"/>
      <c r="ABV264" s="328"/>
      <c r="ABW264" s="328"/>
      <c r="ABX264" s="328"/>
      <c r="ABY264" s="328"/>
      <c r="ABZ264" s="328"/>
      <c r="ACA264" s="328"/>
      <c r="ACB264" s="328"/>
      <c r="ACC264" s="328"/>
      <c r="ACD264" s="328"/>
      <c r="ACE264" s="328"/>
      <c r="ACF264" s="328"/>
      <c r="ACG264" s="328"/>
      <c r="ACH264" s="328"/>
      <c r="ACI264" s="328"/>
      <c r="ACJ264" s="328"/>
      <c r="ACK264" s="328"/>
      <c r="ACL264" s="328"/>
      <c r="ACM264" s="328"/>
      <c r="ACN264" s="328"/>
      <c r="ACO264" s="328"/>
      <c r="ACP264" s="328"/>
      <c r="ACQ264" s="328"/>
      <c r="ACR264" s="328"/>
      <c r="ACS264" s="328"/>
      <c r="ACT264" s="328"/>
      <c r="ACU264" s="328"/>
      <c r="ACV264" s="328"/>
      <c r="ACW264" s="328"/>
      <c r="ACX264" s="328"/>
      <c r="ACY264" s="328"/>
      <c r="ACZ264" s="328"/>
      <c r="ADA264" s="328"/>
      <c r="ADB264" s="328"/>
      <c r="ADC264" s="328"/>
      <c r="ADD264" s="328"/>
      <c r="ADE264" s="328"/>
      <c r="ADF264" s="328"/>
      <c r="ADG264" s="328"/>
      <c r="ADH264" s="328"/>
      <c r="ADI264" s="328"/>
      <c r="ADJ264" s="328"/>
      <c r="ADK264" s="328"/>
      <c r="ADL264" s="328"/>
      <c r="ADM264" s="328"/>
      <c r="ADN264" s="328"/>
      <c r="ADO264" s="328"/>
      <c r="ADP264" s="328"/>
      <c r="ADQ264" s="328"/>
      <c r="ADR264" s="328"/>
      <c r="ADS264" s="328"/>
      <c r="ADT264" s="328"/>
      <c r="ADU264" s="328"/>
      <c r="ADV264" s="328"/>
      <c r="ADW264" s="328"/>
      <c r="ADX264" s="328"/>
      <c r="ADY264" s="328"/>
      <c r="ADZ264" s="328"/>
      <c r="AEA264" s="328"/>
      <c r="AEB264" s="328"/>
      <c r="AEC264" s="328"/>
      <c r="AED264" s="328"/>
      <c r="AEE264" s="328"/>
      <c r="AEF264" s="328"/>
      <c r="AEG264" s="328"/>
      <c r="AEH264" s="328"/>
      <c r="AEI264" s="328"/>
      <c r="AEJ264" s="328"/>
      <c r="AEK264" s="328"/>
      <c r="AEL264" s="328"/>
      <c r="AEM264" s="328"/>
      <c r="AEN264" s="328"/>
      <c r="AEO264" s="328"/>
      <c r="AEP264" s="328"/>
      <c r="AEQ264" s="328"/>
      <c r="AER264" s="328"/>
      <c r="AES264" s="328"/>
      <c r="AET264" s="328"/>
      <c r="AEU264" s="328"/>
      <c r="AEV264" s="328"/>
      <c r="AEW264" s="328"/>
      <c r="AEX264" s="328"/>
      <c r="AEY264" s="328"/>
      <c r="AEZ264" s="328"/>
      <c r="AFA264" s="328"/>
      <c r="AFB264" s="328"/>
      <c r="AFC264" s="328"/>
      <c r="AFD264" s="328"/>
      <c r="AFE264" s="328"/>
      <c r="AFF264" s="328"/>
      <c r="AFG264" s="328"/>
      <c r="AFH264" s="328"/>
      <c r="AFI264" s="328"/>
      <c r="AFJ264" s="328"/>
      <c r="AFK264" s="328"/>
      <c r="AFL264" s="328"/>
      <c r="AFM264" s="328"/>
      <c r="AFN264" s="328"/>
      <c r="AFO264" s="328"/>
      <c r="AFP264" s="328"/>
      <c r="AFQ264" s="328"/>
      <c r="AFR264" s="328"/>
      <c r="AFS264" s="328"/>
      <c r="AFT264" s="328"/>
      <c r="AFU264" s="328"/>
      <c r="AFV264" s="328"/>
      <c r="AFW264" s="328"/>
      <c r="AFX264" s="328"/>
      <c r="AFY264" s="328"/>
      <c r="AFZ264" s="328"/>
      <c r="AGA264" s="328"/>
      <c r="AGB264" s="328"/>
      <c r="AGC264" s="328"/>
      <c r="AGD264" s="328"/>
      <c r="AGE264" s="328"/>
      <c r="AGF264" s="328"/>
      <c r="AGG264" s="328"/>
      <c r="AGH264" s="328"/>
      <c r="AGI264" s="328"/>
      <c r="AGJ264" s="328"/>
      <c r="AGK264" s="328"/>
      <c r="AGL264" s="328"/>
      <c r="AGM264" s="328"/>
      <c r="AGN264" s="328"/>
      <c r="AGO264" s="328"/>
      <c r="AGP264" s="328"/>
      <c r="AGQ264" s="328"/>
      <c r="AGR264" s="328"/>
      <c r="AGS264" s="328"/>
      <c r="AGT264" s="328"/>
      <c r="AGU264" s="328"/>
      <c r="AGV264" s="328"/>
      <c r="AGW264" s="328"/>
      <c r="AGX264" s="328"/>
      <c r="AGY264" s="328"/>
      <c r="AGZ264" s="328"/>
      <c r="AHA264" s="328"/>
      <c r="AHB264" s="328"/>
      <c r="AHC264" s="328"/>
      <c r="AHD264" s="328"/>
      <c r="AHE264" s="328"/>
      <c r="AHF264" s="328"/>
      <c r="AHG264" s="328"/>
      <c r="AHH264" s="328"/>
      <c r="AHI264" s="328"/>
      <c r="AHJ264" s="328"/>
      <c r="AHK264" s="328"/>
      <c r="AHL264" s="328"/>
      <c r="AHM264" s="328"/>
      <c r="AHN264" s="328"/>
      <c r="AHO264" s="328"/>
      <c r="AHP264" s="328"/>
      <c r="AHQ264" s="328"/>
      <c r="AHR264" s="328"/>
      <c r="AHS264" s="328"/>
      <c r="AHT264" s="328"/>
      <c r="AHU264" s="328"/>
      <c r="AHV264" s="328"/>
      <c r="AHW264" s="328"/>
      <c r="AHX264" s="328"/>
      <c r="AHY264" s="328"/>
      <c r="AHZ264" s="328"/>
      <c r="AIA264" s="328"/>
      <c r="AIB264" s="328"/>
      <c r="AIC264" s="328"/>
      <c r="AID264" s="328"/>
      <c r="AIE264" s="328"/>
      <c r="AIF264" s="328"/>
      <c r="AIG264" s="328"/>
      <c r="AIH264" s="328"/>
      <c r="AII264" s="328"/>
      <c r="AIJ264" s="328"/>
      <c r="AIK264" s="328"/>
      <c r="AIL264" s="328"/>
      <c r="AIM264" s="328"/>
      <c r="AIN264" s="328"/>
      <c r="AIO264" s="328"/>
      <c r="AIP264" s="328"/>
      <c r="AIQ264" s="328"/>
      <c r="AIR264" s="328"/>
      <c r="AIS264" s="328"/>
      <c r="AIT264" s="328"/>
      <c r="AIU264" s="328"/>
      <c r="AIV264" s="328"/>
      <c r="AIW264" s="328"/>
      <c r="AIX264" s="328"/>
      <c r="AIY264" s="328"/>
      <c r="AIZ264" s="328"/>
      <c r="AJA264" s="328"/>
      <c r="AJB264" s="328"/>
      <c r="AJC264" s="328"/>
      <c r="AJD264" s="328"/>
      <c r="AJE264" s="328"/>
      <c r="AJF264" s="328"/>
      <c r="AJG264" s="328"/>
      <c r="AJH264" s="328"/>
      <c r="AJI264" s="328"/>
      <c r="AJJ264" s="328"/>
      <c r="AJK264" s="328"/>
      <c r="AJL264" s="328"/>
      <c r="AJM264" s="328"/>
      <c r="AJN264" s="328"/>
      <c r="AJO264" s="328"/>
      <c r="AJP264" s="328"/>
      <c r="AJQ264" s="328"/>
      <c r="AJR264" s="328"/>
      <c r="AJS264" s="328"/>
      <c r="AJT264" s="328"/>
      <c r="AJU264" s="328"/>
      <c r="AJV264" s="328"/>
      <c r="AJW264" s="328"/>
      <c r="AJX264" s="328"/>
      <c r="AJY264" s="328"/>
      <c r="AJZ264" s="328"/>
      <c r="AKA264" s="328"/>
      <c r="AKB264" s="328"/>
      <c r="AKC264" s="328"/>
      <c r="AKD264" s="328"/>
      <c r="AKE264" s="328"/>
      <c r="AKF264" s="328"/>
      <c r="AKG264" s="328"/>
      <c r="AKH264" s="328"/>
      <c r="AKI264" s="328"/>
      <c r="AKJ264" s="328"/>
      <c r="AKK264" s="328"/>
      <c r="AKL264" s="328"/>
      <c r="AKM264" s="328"/>
      <c r="AKN264" s="328"/>
      <c r="AKO264" s="328"/>
      <c r="AKP264" s="328"/>
      <c r="AKQ264" s="328"/>
      <c r="AKR264" s="328"/>
      <c r="AKS264" s="328"/>
      <c r="AKT264" s="328"/>
      <c r="AKU264" s="328"/>
      <c r="AKV264" s="328"/>
      <c r="AKW264" s="328"/>
      <c r="AKX264" s="328"/>
      <c r="AKY264" s="328"/>
      <c r="AKZ264" s="328"/>
      <c r="ALA264" s="328"/>
      <c r="ALB264" s="328"/>
      <c r="ALC264" s="328"/>
      <c r="ALD264" s="328"/>
      <c r="ALE264" s="328"/>
      <c r="ALF264" s="328"/>
      <c r="ALG264" s="328"/>
      <c r="ALH264" s="328"/>
      <c r="ALI264" s="328"/>
      <c r="ALJ264" s="328"/>
      <c r="ALK264" s="328"/>
      <c r="ALL264" s="328"/>
      <c r="ALM264" s="328"/>
      <c r="ALN264" s="328"/>
      <c r="ALO264" s="328"/>
      <c r="ALP264" s="328"/>
      <c r="ALQ264" s="328"/>
      <c r="ALR264" s="328"/>
      <c r="ALS264" s="328"/>
      <c r="ALT264" s="328"/>
      <c r="ALU264" s="328"/>
      <c r="ALV264" s="328"/>
      <c r="ALW264" s="328"/>
      <c r="ALX264" s="328"/>
      <c r="ALY264" s="328"/>
      <c r="ALZ264" s="328"/>
      <c r="AMA264" s="328"/>
      <c r="AMB264" s="328"/>
      <c r="AMC264" s="328"/>
      <c r="AMD264" s="328"/>
      <c r="AME264" s="328"/>
      <c r="AMF264" s="328"/>
      <c r="AMG264" s="328"/>
      <c r="AMH264" s="328"/>
      <c r="AMI264" s="328"/>
      <c r="AMJ264" s="328"/>
      <c r="AMK264" s="328"/>
      <c r="AML264" s="328"/>
    </row>
    <row r="265" spans="1:9646" s="50" customFormat="1" ht="45.75" customHeight="1">
      <c r="A265" s="589">
        <f>1+A264</f>
        <v>264</v>
      </c>
      <c r="B265" s="151" t="s">
        <v>2913</v>
      </c>
      <c r="C265" s="134" t="s">
        <v>2914</v>
      </c>
      <c r="D265" s="138" t="s">
        <v>1417</v>
      </c>
      <c r="E265" s="135">
        <v>45420</v>
      </c>
      <c r="F265" s="136">
        <v>45422</v>
      </c>
      <c r="G265" s="136">
        <v>45513</v>
      </c>
      <c r="H265" s="134" t="s">
        <v>416</v>
      </c>
      <c r="I265" s="139" t="s">
        <v>95</v>
      </c>
      <c r="J265" s="158" t="s">
        <v>2915</v>
      </c>
      <c r="K265" s="251">
        <v>1077034289</v>
      </c>
      <c r="L265" s="134">
        <v>9</v>
      </c>
      <c r="M265" s="252" t="s">
        <v>97</v>
      </c>
      <c r="N265" s="141" t="s">
        <v>98</v>
      </c>
      <c r="O265" s="151" t="s">
        <v>993</v>
      </c>
      <c r="P265" s="134" t="s">
        <v>2916</v>
      </c>
      <c r="Q265" s="134" t="s">
        <v>681</v>
      </c>
      <c r="R265" s="143">
        <f>+G265-F265</f>
        <v>91</v>
      </c>
      <c r="S265" s="134" t="s">
        <v>2917</v>
      </c>
      <c r="T265" s="253">
        <v>11100000</v>
      </c>
      <c r="U265" s="254" t="s">
        <v>2918</v>
      </c>
      <c r="V265" s="253">
        <f>+T265</f>
        <v>11100000</v>
      </c>
      <c r="W265" s="255">
        <v>45420</v>
      </c>
      <c r="X265" s="256" t="s">
        <v>473</v>
      </c>
      <c r="Y265" s="314">
        <f>+Z265+AA265+AB265</f>
        <v>11100000</v>
      </c>
      <c r="Z265" s="148">
        <f>T265-AA265-AB265</f>
        <v>11100000</v>
      </c>
      <c r="AA265" s="149">
        <v>0</v>
      </c>
      <c r="AB265" s="150">
        <f>+AC265+AD265+AE265+AF265+AG265+AH265+AI265+AJ265</f>
        <v>0</v>
      </c>
      <c r="AC265" s="149">
        <v>0</v>
      </c>
      <c r="AD265" s="149">
        <v>0</v>
      </c>
      <c r="AE265" s="149">
        <v>0</v>
      </c>
      <c r="AF265" s="149">
        <v>0</v>
      </c>
      <c r="AG265" s="149">
        <v>0</v>
      </c>
      <c r="AH265" s="149">
        <v>0</v>
      </c>
      <c r="AI265" s="149">
        <v>0</v>
      </c>
      <c r="AJ265" s="149">
        <v>0</v>
      </c>
      <c r="AK265" s="142" t="s">
        <v>104</v>
      </c>
      <c r="AL265" s="103" t="s">
        <v>2919</v>
      </c>
      <c r="AM265" s="134" t="s">
        <v>1935</v>
      </c>
      <c r="AN265" s="140">
        <v>932024728</v>
      </c>
      <c r="AO265" s="142" t="s">
        <v>108</v>
      </c>
      <c r="AP265" s="134" t="s">
        <v>108</v>
      </c>
      <c r="AQ265" s="257" t="s">
        <v>108</v>
      </c>
      <c r="AR265" s="142" t="s">
        <v>108</v>
      </c>
      <c r="AS265" s="134" t="s">
        <v>578</v>
      </c>
      <c r="AT265" s="142" t="s">
        <v>578</v>
      </c>
      <c r="AU265" s="142" t="s">
        <v>392</v>
      </c>
      <c r="AV265" s="134"/>
      <c r="AW265" s="134"/>
      <c r="AX265" s="134" t="s">
        <v>578</v>
      </c>
      <c r="AY265" s="134" t="s">
        <v>108</v>
      </c>
      <c r="AZ265" s="156"/>
      <c r="BA265" s="134"/>
      <c r="BB265" s="169"/>
      <c r="BC265" s="156"/>
      <c r="BD265" s="143"/>
      <c r="BE265" s="143"/>
      <c r="BF265" s="143"/>
      <c r="BG265" s="156"/>
      <c r="BH265" s="153">
        <f>T265+BB265</f>
        <v>11100000</v>
      </c>
      <c r="BI265" s="166" t="s">
        <v>113</v>
      </c>
      <c r="BJ265" s="134"/>
      <c r="BK265" s="141" t="s">
        <v>114</v>
      </c>
      <c r="BL265" s="156"/>
      <c r="BM265" s="468"/>
      <c r="BN265" s="170" t="s">
        <v>115</v>
      </c>
      <c r="BO265" s="141">
        <v>30</v>
      </c>
      <c r="BP265" s="141" t="s">
        <v>578</v>
      </c>
      <c r="BQ265" s="141" t="s">
        <v>108</v>
      </c>
      <c r="BR265" s="141" t="s">
        <v>108</v>
      </c>
      <c r="BS265" s="141" t="s">
        <v>108</v>
      </c>
      <c r="BT265" s="141" t="s">
        <v>108</v>
      </c>
      <c r="BU265" s="166" t="s">
        <v>2920</v>
      </c>
      <c r="BV265" s="141">
        <v>3203398424</v>
      </c>
      <c r="BW265" s="114" t="s">
        <v>2921</v>
      </c>
      <c r="BX265" s="158" t="s">
        <v>118</v>
      </c>
      <c r="BY265" s="141" t="s">
        <v>119</v>
      </c>
      <c r="BZ265" s="298">
        <v>33794322801</v>
      </c>
      <c r="CA265" s="157" t="s">
        <v>109</v>
      </c>
      <c r="CB265" s="157" t="s">
        <v>109</v>
      </c>
      <c r="CC265" s="157" t="s">
        <v>109</v>
      </c>
      <c r="CD265" s="157"/>
      <c r="CE265" s="157"/>
      <c r="CF265" s="157"/>
      <c r="CG265" s="157"/>
      <c r="CH265" s="157"/>
      <c r="CI265" s="157"/>
      <c r="CJ265" s="157"/>
      <c r="CK265" s="157"/>
      <c r="CL265" s="157"/>
      <c r="CM265" s="157" t="s">
        <v>109</v>
      </c>
      <c r="CN265" s="157"/>
      <c r="CO265" s="297"/>
      <c r="CP265" s="297"/>
      <c r="CQ265" s="297"/>
      <c r="CR265" s="297"/>
      <c r="CS265" s="297"/>
      <c r="CT265" s="297"/>
      <c r="CU265" s="297"/>
      <c r="CV265" s="297"/>
      <c r="CW265" s="297"/>
      <c r="CX265" s="297"/>
      <c r="CY265" s="297"/>
      <c r="CZ265" s="297"/>
      <c r="DA265" s="297"/>
      <c r="DB265" s="297"/>
      <c r="DC265" s="297"/>
      <c r="DD265" s="297"/>
      <c r="DE265" s="297"/>
      <c r="DF265" s="297"/>
      <c r="DG265" s="297"/>
      <c r="DH265" s="297"/>
      <c r="DI265" s="297"/>
      <c r="DJ265" s="297"/>
      <c r="DK265" s="297"/>
      <c r="DL265" s="297"/>
      <c r="DM265" s="297"/>
      <c r="DN265" s="297"/>
      <c r="DO265" s="297"/>
      <c r="DP265" s="297"/>
      <c r="DQ265" s="297"/>
      <c r="DR265" s="297"/>
      <c r="DS265" s="297"/>
      <c r="DT265" s="297"/>
      <c r="DU265" s="297"/>
      <c r="DV265" s="297"/>
      <c r="DW265" s="297"/>
      <c r="DX265" s="297"/>
      <c r="DY265" s="297"/>
      <c r="DZ265" s="297"/>
      <c r="EA265" s="297"/>
      <c r="EB265" s="297"/>
      <c r="EC265" s="297"/>
      <c r="ED265" s="297"/>
      <c r="EE265" s="297"/>
      <c r="EF265" s="297"/>
      <c r="EG265" s="297"/>
      <c r="EH265" s="297"/>
      <c r="EI265" s="297"/>
      <c r="EJ265" s="297"/>
      <c r="EK265" s="297"/>
      <c r="EL265" s="297"/>
      <c r="EM265" s="297"/>
      <c r="EN265" s="297"/>
      <c r="EO265" s="297"/>
      <c r="EP265" s="297"/>
      <c r="EQ265" s="297"/>
      <c r="ER265" s="297"/>
      <c r="ES265" s="297"/>
      <c r="ET265" s="297"/>
      <c r="EU265" s="297"/>
      <c r="EV265" s="297"/>
      <c r="EW265" s="297"/>
      <c r="EX265" s="297"/>
      <c r="EY265" s="297"/>
      <c r="EZ265" s="297"/>
      <c r="FA265" s="297"/>
      <c r="FB265" s="297"/>
      <c r="FC265" s="297"/>
      <c r="FD265" s="297"/>
      <c r="FE265" s="297"/>
      <c r="FF265" s="297"/>
      <c r="FG265" s="297"/>
      <c r="FH265" s="297"/>
      <c r="FI265" s="297"/>
      <c r="FJ265" s="297"/>
      <c r="FK265" s="297"/>
      <c r="FL265" s="297"/>
      <c r="FM265" s="297"/>
      <c r="FN265" s="297"/>
      <c r="FO265" s="297"/>
      <c r="FP265" s="297"/>
      <c r="FQ265" s="297"/>
      <c r="FR265" s="297"/>
      <c r="FS265" s="297"/>
      <c r="FT265" s="297"/>
      <c r="FU265" s="297"/>
      <c r="FV265" s="297"/>
      <c r="FW265" s="297"/>
      <c r="FX265" s="297"/>
      <c r="FY265" s="297"/>
      <c r="FZ265" s="297"/>
      <c r="GA265" s="297"/>
      <c r="GB265" s="297"/>
      <c r="GC265" s="297"/>
      <c r="GD265" s="297"/>
      <c r="GE265" s="297"/>
      <c r="GF265" s="297"/>
      <c r="GG265" s="297"/>
      <c r="GH265" s="297"/>
      <c r="GI265" s="297"/>
      <c r="GJ265" s="297"/>
      <c r="GK265" s="297"/>
      <c r="GL265" s="297"/>
      <c r="GM265" s="297"/>
      <c r="GN265" s="297"/>
      <c r="GO265" s="297"/>
      <c r="GP265" s="297"/>
      <c r="GQ265" s="297"/>
      <c r="GR265" s="297"/>
      <c r="GS265" s="297"/>
      <c r="GT265" s="297"/>
      <c r="GU265" s="297"/>
      <c r="GV265" s="297"/>
      <c r="GW265" s="297"/>
      <c r="GX265" s="297"/>
      <c r="GY265" s="297"/>
      <c r="GZ265" s="297"/>
      <c r="HA265" s="297"/>
      <c r="HB265" s="297"/>
      <c r="HC265" s="297"/>
      <c r="HD265" s="297"/>
      <c r="HE265" s="297"/>
      <c r="HF265" s="297"/>
      <c r="HG265" s="297"/>
      <c r="HH265" s="297"/>
      <c r="HI265" s="297"/>
      <c r="HJ265" s="297"/>
      <c r="HK265" s="297"/>
      <c r="HL265" s="297"/>
      <c r="HM265" s="297"/>
      <c r="HN265" s="297"/>
      <c r="HO265" s="297"/>
      <c r="HP265" s="297"/>
      <c r="HQ265" s="297"/>
      <c r="HR265" s="297"/>
      <c r="HS265" s="297"/>
      <c r="HT265" s="297"/>
      <c r="HU265" s="297"/>
      <c r="HV265" s="297"/>
      <c r="HW265" s="297"/>
      <c r="HX265" s="297"/>
      <c r="HY265" s="297"/>
      <c r="HZ265" s="297"/>
      <c r="IA265" s="297"/>
      <c r="IB265" s="297"/>
      <c r="IC265" s="297"/>
      <c r="ID265" s="297"/>
      <c r="IE265" s="297"/>
      <c r="IF265" s="297"/>
      <c r="IG265" s="297"/>
      <c r="IH265" s="297"/>
      <c r="II265" s="297"/>
      <c r="IJ265" s="297"/>
      <c r="IK265" s="297"/>
      <c r="IL265" s="297"/>
      <c r="IM265" s="297"/>
      <c r="IN265" s="297"/>
      <c r="IO265" s="297"/>
      <c r="IP265" s="297"/>
      <c r="IQ265" s="297"/>
      <c r="IR265" s="297"/>
      <c r="IS265" s="297"/>
      <c r="IT265" s="297"/>
      <c r="IU265" s="297"/>
      <c r="IV265" s="297"/>
      <c r="IW265" s="297"/>
      <c r="IX265" s="297"/>
      <c r="IY265" s="297"/>
      <c r="IZ265" s="297"/>
      <c r="JA265" s="297"/>
      <c r="JB265" s="297"/>
      <c r="JC265" s="297"/>
      <c r="JD265" s="297"/>
      <c r="JE265" s="297"/>
      <c r="JF265" s="297"/>
      <c r="JG265" s="297"/>
      <c r="JH265" s="297"/>
      <c r="JI265" s="297"/>
      <c r="JJ265" s="297"/>
      <c r="JK265" s="297"/>
      <c r="JL265" s="297"/>
      <c r="JM265" s="297"/>
      <c r="JN265" s="297"/>
      <c r="JO265" s="297"/>
      <c r="JP265" s="297"/>
      <c r="JQ265" s="297"/>
      <c r="JR265" s="297"/>
      <c r="JS265" s="297"/>
      <c r="JT265" s="297"/>
      <c r="JU265" s="297"/>
      <c r="JV265" s="297"/>
      <c r="JW265" s="297"/>
      <c r="JX265" s="297"/>
      <c r="JY265" s="297"/>
      <c r="JZ265" s="297"/>
      <c r="KA265" s="297"/>
      <c r="KB265" s="297"/>
      <c r="KC265" s="297"/>
      <c r="KD265" s="297"/>
      <c r="KE265" s="297"/>
      <c r="KF265" s="297"/>
      <c r="KG265" s="297"/>
      <c r="KH265" s="297"/>
      <c r="KI265" s="297"/>
      <c r="KJ265" s="297"/>
      <c r="KK265" s="297"/>
      <c r="KL265" s="297"/>
      <c r="KM265" s="297"/>
      <c r="KN265" s="297"/>
      <c r="KO265" s="297"/>
      <c r="KP265" s="297"/>
      <c r="KQ265" s="297"/>
      <c r="KR265" s="297"/>
      <c r="KS265" s="297"/>
      <c r="KT265" s="297"/>
      <c r="KU265" s="297"/>
      <c r="KV265" s="297"/>
      <c r="KW265" s="297"/>
      <c r="KX265" s="297"/>
      <c r="KY265" s="297"/>
      <c r="KZ265" s="297"/>
      <c r="LA265" s="297"/>
      <c r="LB265" s="297"/>
      <c r="LC265" s="297"/>
      <c r="LD265" s="297"/>
      <c r="LE265" s="297"/>
      <c r="LF265" s="297"/>
      <c r="LG265" s="297"/>
      <c r="LH265" s="297"/>
      <c r="LI265" s="297"/>
      <c r="LJ265" s="297"/>
      <c r="LK265" s="297"/>
      <c r="LL265" s="297"/>
      <c r="LM265" s="297"/>
      <c r="LN265" s="297"/>
      <c r="LO265" s="297"/>
      <c r="LP265" s="297"/>
      <c r="LQ265" s="297"/>
      <c r="LR265" s="297"/>
      <c r="LS265" s="297"/>
      <c r="LT265" s="297"/>
      <c r="LU265" s="297"/>
      <c r="LV265" s="297"/>
      <c r="LW265" s="297"/>
      <c r="LX265" s="297"/>
      <c r="LY265" s="297"/>
      <c r="LZ265" s="297"/>
      <c r="MA265" s="297"/>
      <c r="MB265" s="297"/>
      <c r="MC265" s="297"/>
      <c r="MD265" s="297"/>
      <c r="ME265" s="297"/>
      <c r="MF265" s="297"/>
      <c r="MG265" s="297"/>
      <c r="MH265" s="297"/>
      <c r="MI265" s="297"/>
      <c r="MJ265" s="297"/>
      <c r="MK265" s="297"/>
      <c r="ML265" s="297"/>
      <c r="MM265" s="297"/>
      <c r="MN265" s="297"/>
      <c r="MO265" s="297"/>
      <c r="MP265" s="297"/>
      <c r="MQ265" s="297"/>
      <c r="MR265" s="297"/>
      <c r="MS265" s="297"/>
      <c r="MT265" s="297"/>
      <c r="MU265" s="297"/>
      <c r="MV265" s="297"/>
      <c r="MW265" s="297"/>
      <c r="MX265" s="297"/>
      <c r="MY265" s="297"/>
      <c r="MZ265" s="297"/>
      <c r="NA265" s="297"/>
      <c r="NB265" s="297"/>
      <c r="NC265" s="297"/>
      <c r="ND265" s="297"/>
      <c r="NE265" s="297"/>
      <c r="NF265" s="297"/>
      <c r="NG265" s="297"/>
      <c r="NH265" s="297"/>
      <c r="NI265" s="297"/>
      <c r="NJ265" s="297"/>
      <c r="NK265" s="297"/>
      <c r="NL265" s="297"/>
      <c r="NM265" s="297"/>
      <c r="NN265" s="297"/>
      <c r="NO265" s="297"/>
      <c r="NP265" s="297"/>
      <c r="NQ265" s="297"/>
      <c r="NR265" s="297"/>
      <c r="NS265" s="297"/>
      <c r="NT265" s="297"/>
      <c r="NU265" s="297"/>
      <c r="NV265" s="297"/>
      <c r="NW265" s="297"/>
      <c r="NX265" s="297"/>
      <c r="NY265" s="297"/>
      <c r="NZ265" s="297"/>
      <c r="OA265" s="297"/>
      <c r="OB265" s="297"/>
      <c r="OC265" s="297"/>
      <c r="OD265" s="297"/>
      <c r="OE265" s="297"/>
      <c r="OF265" s="297"/>
      <c r="OG265" s="297"/>
      <c r="OH265" s="297"/>
      <c r="OI265" s="297"/>
      <c r="OJ265" s="297"/>
      <c r="OK265" s="297"/>
      <c r="OL265" s="297"/>
      <c r="OM265" s="297"/>
      <c r="ON265" s="297"/>
      <c r="OO265" s="297"/>
      <c r="OP265" s="297"/>
      <c r="OQ265" s="297"/>
      <c r="OR265" s="297"/>
      <c r="OS265" s="297"/>
      <c r="OT265" s="297"/>
      <c r="OU265" s="297"/>
      <c r="OV265" s="297"/>
      <c r="OW265" s="297"/>
      <c r="OX265" s="297"/>
      <c r="OY265" s="297"/>
      <c r="OZ265" s="297"/>
      <c r="PA265" s="297"/>
      <c r="PB265" s="297"/>
      <c r="PC265" s="297"/>
      <c r="PD265" s="297"/>
      <c r="PE265" s="297"/>
      <c r="PF265" s="297"/>
      <c r="PG265" s="297"/>
      <c r="PH265" s="297"/>
      <c r="PI265" s="297"/>
      <c r="PJ265" s="297"/>
      <c r="PK265" s="297"/>
      <c r="PL265" s="297"/>
      <c r="PM265" s="297"/>
      <c r="PN265" s="297"/>
      <c r="PO265" s="297"/>
      <c r="PP265" s="297"/>
      <c r="PQ265" s="297"/>
      <c r="PR265" s="297"/>
      <c r="PS265" s="297"/>
      <c r="PT265" s="297"/>
      <c r="PU265" s="297"/>
      <c r="PV265" s="297"/>
      <c r="PW265" s="297"/>
      <c r="PX265" s="297"/>
      <c r="PY265" s="297"/>
      <c r="PZ265" s="297"/>
      <c r="QA265" s="297"/>
      <c r="QB265" s="297"/>
      <c r="QC265" s="297"/>
      <c r="QD265" s="297"/>
      <c r="QE265" s="297"/>
      <c r="QF265" s="297"/>
      <c r="QG265" s="297"/>
      <c r="QH265" s="297"/>
      <c r="QI265" s="297"/>
      <c r="QJ265" s="297"/>
      <c r="QK265" s="297"/>
      <c r="QL265" s="297"/>
      <c r="QM265" s="297"/>
      <c r="QN265" s="297"/>
      <c r="QO265" s="297"/>
      <c r="QP265" s="297"/>
      <c r="QQ265" s="297"/>
      <c r="QR265" s="297"/>
      <c r="QS265" s="297"/>
      <c r="QT265" s="297"/>
      <c r="QU265" s="297"/>
      <c r="QV265" s="297"/>
      <c r="QW265" s="297"/>
      <c r="QX265" s="297"/>
      <c r="QY265" s="297"/>
      <c r="QZ265" s="297"/>
      <c r="RA265" s="297"/>
      <c r="RB265" s="297"/>
      <c r="RC265" s="297"/>
      <c r="RD265" s="297"/>
      <c r="RE265" s="297"/>
      <c r="RF265" s="297"/>
      <c r="RG265" s="297"/>
      <c r="RH265" s="297"/>
      <c r="RI265" s="297"/>
      <c r="RJ265" s="297"/>
      <c r="RK265" s="297"/>
      <c r="RL265" s="297"/>
      <c r="RM265" s="297"/>
      <c r="RN265" s="297"/>
      <c r="RO265" s="297"/>
      <c r="RP265" s="297"/>
      <c r="RQ265" s="297"/>
      <c r="RR265" s="297"/>
      <c r="RS265" s="297"/>
      <c r="RT265" s="297"/>
      <c r="RU265" s="297"/>
      <c r="RV265" s="297"/>
      <c r="RW265" s="297"/>
      <c r="RX265" s="297"/>
      <c r="RY265" s="297"/>
      <c r="RZ265" s="297"/>
      <c r="SA265" s="297"/>
      <c r="SB265" s="297"/>
      <c r="SC265" s="297"/>
      <c r="SD265" s="297"/>
      <c r="SE265" s="297"/>
      <c r="SF265" s="297"/>
      <c r="SG265" s="297"/>
      <c r="SH265" s="297"/>
      <c r="SI265" s="297"/>
      <c r="SJ265" s="297"/>
      <c r="SK265" s="297"/>
      <c r="SL265" s="297"/>
      <c r="SM265" s="297"/>
      <c r="SN265" s="297"/>
      <c r="SO265" s="297"/>
      <c r="SP265" s="297"/>
      <c r="SQ265" s="297"/>
      <c r="SR265" s="297"/>
      <c r="SS265" s="297"/>
      <c r="ST265" s="297"/>
      <c r="SU265" s="297"/>
      <c r="SV265" s="297"/>
      <c r="SW265" s="297"/>
      <c r="SX265" s="297"/>
      <c r="SY265" s="297"/>
      <c r="SZ265" s="297"/>
      <c r="TA265" s="297"/>
      <c r="TB265" s="297"/>
      <c r="TC265" s="297"/>
      <c r="TD265" s="297"/>
      <c r="TE265" s="297"/>
      <c r="TF265" s="297"/>
      <c r="TG265" s="297"/>
      <c r="TH265" s="297"/>
      <c r="TI265" s="297"/>
      <c r="TJ265" s="297"/>
      <c r="TK265" s="297"/>
      <c r="TL265" s="297"/>
      <c r="TM265" s="297"/>
      <c r="TN265" s="297"/>
      <c r="TO265" s="297"/>
      <c r="TP265" s="297"/>
      <c r="TQ265" s="297"/>
      <c r="TR265" s="297"/>
      <c r="TS265" s="297"/>
      <c r="TT265" s="297"/>
      <c r="TU265" s="297"/>
      <c r="TV265" s="297"/>
      <c r="TW265" s="297"/>
      <c r="TX265" s="297"/>
      <c r="TY265" s="297"/>
      <c r="TZ265" s="297"/>
      <c r="UA265" s="297"/>
      <c r="UB265" s="297"/>
      <c r="UC265" s="297"/>
      <c r="UD265" s="297"/>
      <c r="UE265" s="297"/>
      <c r="UF265" s="297"/>
      <c r="UG265" s="297"/>
      <c r="UH265" s="297"/>
      <c r="UI265" s="297"/>
      <c r="UJ265" s="297"/>
      <c r="UK265" s="297"/>
      <c r="UL265" s="297"/>
      <c r="UM265" s="297"/>
      <c r="UN265" s="297"/>
      <c r="UO265" s="297"/>
      <c r="UP265" s="297"/>
      <c r="UQ265" s="297"/>
      <c r="UR265" s="297"/>
      <c r="US265" s="297"/>
      <c r="UT265" s="297"/>
      <c r="UU265" s="297"/>
      <c r="UV265" s="297"/>
      <c r="UW265" s="297"/>
      <c r="UX265" s="297"/>
      <c r="UY265" s="297"/>
      <c r="UZ265" s="297"/>
      <c r="VA265" s="297"/>
      <c r="VB265" s="297"/>
      <c r="VC265" s="297"/>
      <c r="VD265" s="297"/>
      <c r="VE265" s="297"/>
      <c r="VF265" s="297"/>
      <c r="VG265" s="297"/>
      <c r="VH265" s="297"/>
      <c r="VI265" s="297"/>
      <c r="VJ265" s="297"/>
      <c r="VK265" s="297"/>
      <c r="VL265" s="297"/>
      <c r="VM265" s="297"/>
      <c r="VN265" s="297"/>
      <c r="VO265" s="297"/>
      <c r="VP265" s="297"/>
      <c r="VQ265" s="297"/>
      <c r="VR265" s="297"/>
      <c r="VS265" s="297"/>
      <c r="VT265" s="297"/>
      <c r="VU265" s="297"/>
      <c r="VV265" s="297"/>
      <c r="VW265" s="297"/>
      <c r="VX265" s="297"/>
      <c r="VY265" s="297"/>
      <c r="VZ265" s="297"/>
      <c r="WA265" s="297"/>
      <c r="WB265" s="297"/>
      <c r="WC265" s="297"/>
      <c r="WD265" s="297"/>
      <c r="WE265" s="297"/>
      <c r="WF265" s="297"/>
      <c r="WG265" s="297"/>
      <c r="WH265" s="297"/>
      <c r="WI265" s="297"/>
      <c r="WJ265" s="297"/>
      <c r="WK265" s="297"/>
      <c r="WL265" s="297"/>
      <c r="WM265" s="297"/>
      <c r="WN265" s="297"/>
      <c r="WO265" s="297"/>
      <c r="WP265" s="297"/>
      <c r="WQ265" s="297"/>
      <c r="WR265" s="297"/>
      <c r="WS265" s="297"/>
      <c r="WT265" s="297"/>
      <c r="WU265" s="297"/>
      <c r="WV265" s="297"/>
      <c r="WW265" s="297"/>
      <c r="WX265" s="297"/>
      <c r="WY265" s="297"/>
      <c r="WZ265" s="297"/>
      <c r="XA265" s="297"/>
      <c r="XB265" s="297"/>
      <c r="XC265" s="297"/>
      <c r="XD265" s="297"/>
      <c r="XE265" s="297"/>
      <c r="XF265" s="297"/>
      <c r="XG265" s="297"/>
      <c r="XH265" s="297"/>
      <c r="XI265" s="297"/>
      <c r="XJ265" s="297"/>
      <c r="XK265" s="297"/>
      <c r="XL265" s="297"/>
      <c r="XM265" s="297"/>
      <c r="XN265" s="297"/>
      <c r="XO265" s="297"/>
      <c r="XP265" s="297"/>
      <c r="XQ265" s="297"/>
      <c r="XR265" s="297"/>
      <c r="XS265" s="297"/>
      <c r="XT265" s="297"/>
      <c r="XU265" s="297"/>
      <c r="XV265" s="297"/>
      <c r="XW265" s="297"/>
      <c r="XX265" s="297"/>
      <c r="XY265" s="297"/>
      <c r="XZ265" s="297"/>
      <c r="YA265" s="297"/>
      <c r="YB265" s="297"/>
      <c r="YC265" s="297"/>
      <c r="YD265" s="297"/>
      <c r="YE265" s="297"/>
      <c r="YF265" s="297"/>
      <c r="YG265" s="297"/>
      <c r="YH265" s="297"/>
      <c r="YI265" s="297"/>
      <c r="YJ265" s="297"/>
      <c r="YK265" s="297"/>
      <c r="YL265" s="297"/>
      <c r="YM265" s="297"/>
      <c r="YN265" s="297"/>
      <c r="YO265" s="297"/>
      <c r="YP265" s="297"/>
      <c r="YQ265" s="297"/>
      <c r="YR265" s="297"/>
      <c r="YS265" s="297"/>
      <c r="YT265" s="297"/>
      <c r="YU265" s="297"/>
      <c r="YV265" s="297"/>
      <c r="YW265" s="297"/>
      <c r="YX265" s="297"/>
      <c r="YY265" s="297"/>
      <c r="YZ265" s="297"/>
      <c r="ZA265" s="297"/>
      <c r="ZB265" s="297"/>
      <c r="ZC265" s="297"/>
      <c r="ZD265" s="297"/>
      <c r="ZE265" s="297"/>
      <c r="ZF265" s="297"/>
      <c r="ZG265" s="297"/>
      <c r="ZH265" s="297"/>
      <c r="ZI265" s="297"/>
      <c r="ZJ265" s="297"/>
      <c r="ZK265" s="297"/>
      <c r="ZL265" s="297"/>
      <c r="ZM265" s="297"/>
      <c r="ZN265" s="297"/>
      <c r="ZO265" s="297"/>
      <c r="ZP265" s="297"/>
      <c r="ZQ265" s="297"/>
      <c r="ZR265" s="297"/>
      <c r="ZS265" s="297"/>
      <c r="ZT265" s="297"/>
      <c r="ZU265" s="297"/>
      <c r="ZV265" s="297"/>
      <c r="ZW265" s="297"/>
      <c r="ZX265" s="297"/>
      <c r="ZY265" s="297"/>
      <c r="ZZ265" s="297"/>
      <c r="AAA265" s="297"/>
      <c r="AAB265" s="297"/>
      <c r="AAC265" s="297"/>
      <c r="AAD265" s="297"/>
      <c r="AAE265" s="297"/>
      <c r="AAF265" s="297"/>
      <c r="AAG265" s="297"/>
      <c r="AAH265" s="297"/>
      <c r="AAI265" s="297"/>
      <c r="AAJ265" s="297"/>
      <c r="AAK265" s="297"/>
      <c r="AAL265" s="297"/>
      <c r="AAM265" s="297"/>
      <c r="AAN265" s="297"/>
      <c r="AAO265" s="297"/>
      <c r="AAP265" s="297"/>
      <c r="AAQ265" s="297"/>
      <c r="AAR265" s="297"/>
      <c r="AAS265" s="297"/>
      <c r="AAT265" s="297"/>
      <c r="AAU265" s="297"/>
      <c r="AAV265" s="297"/>
      <c r="AAW265" s="297"/>
      <c r="AAX265" s="297"/>
      <c r="AAY265" s="297"/>
      <c r="AAZ265" s="297"/>
      <c r="ABA265" s="297"/>
      <c r="ABB265" s="297"/>
      <c r="ABC265" s="297"/>
      <c r="ABD265" s="297"/>
      <c r="ABE265" s="297"/>
      <c r="ABF265" s="297"/>
      <c r="ABG265" s="297"/>
      <c r="ABH265" s="297"/>
      <c r="ABI265" s="328"/>
      <c r="ABJ265" s="328"/>
      <c r="ABK265" s="328"/>
      <c r="ABL265" s="328"/>
      <c r="ABM265" s="328"/>
      <c r="ABN265" s="328"/>
      <c r="ABO265" s="328"/>
      <c r="ABP265" s="328"/>
      <c r="ABQ265" s="328"/>
      <c r="ABR265" s="328"/>
      <c r="ABS265" s="328"/>
      <c r="ABT265" s="328"/>
      <c r="ABU265" s="328"/>
      <c r="ABV265" s="328"/>
      <c r="ABW265" s="328"/>
      <c r="ABX265" s="328"/>
      <c r="ABY265" s="328"/>
      <c r="ABZ265" s="328"/>
      <c r="ACA265" s="328"/>
      <c r="ACB265" s="328"/>
      <c r="ACC265" s="328"/>
      <c r="ACD265" s="328"/>
      <c r="ACE265" s="328"/>
      <c r="ACF265" s="328"/>
      <c r="ACG265" s="328"/>
      <c r="ACH265" s="328"/>
      <c r="ACI265" s="328"/>
      <c r="ACJ265" s="328"/>
      <c r="ACK265" s="328"/>
      <c r="ACL265" s="328"/>
      <c r="ACM265" s="328"/>
      <c r="ACN265" s="328"/>
      <c r="ACO265" s="328"/>
      <c r="ACP265" s="328"/>
      <c r="ACQ265" s="328"/>
      <c r="ACR265" s="328"/>
      <c r="ACS265" s="328"/>
      <c r="ACT265" s="328"/>
      <c r="ACU265" s="328"/>
      <c r="ACV265" s="328"/>
      <c r="ACW265" s="328"/>
      <c r="ACX265" s="328"/>
      <c r="ACY265" s="328"/>
      <c r="ACZ265" s="328"/>
      <c r="ADA265" s="328"/>
      <c r="ADB265" s="328"/>
      <c r="ADC265" s="328"/>
      <c r="ADD265" s="328"/>
      <c r="ADE265" s="328"/>
      <c r="ADF265" s="328"/>
      <c r="ADG265" s="328"/>
      <c r="ADH265" s="328"/>
      <c r="ADI265" s="328"/>
      <c r="ADJ265" s="328"/>
      <c r="ADK265" s="328"/>
      <c r="ADL265" s="328"/>
      <c r="ADM265" s="328"/>
      <c r="ADN265" s="328"/>
      <c r="ADO265" s="328"/>
      <c r="ADP265" s="328"/>
      <c r="ADQ265" s="328"/>
      <c r="ADR265" s="328"/>
      <c r="ADS265" s="328"/>
      <c r="ADT265" s="328"/>
      <c r="ADU265" s="328"/>
      <c r="ADV265" s="328"/>
      <c r="ADW265" s="328"/>
      <c r="ADX265" s="328"/>
      <c r="ADY265" s="328"/>
      <c r="ADZ265" s="328"/>
      <c r="AEA265" s="328"/>
      <c r="AEB265" s="328"/>
      <c r="AEC265" s="328"/>
      <c r="AED265" s="328"/>
      <c r="AEE265" s="328"/>
      <c r="AEF265" s="328"/>
      <c r="AEG265" s="328"/>
      <c r="AEH265" s="328"/>
      <c r="AEI265" s="328"/>
      <c r="AEJ265" s="328"/>
      <c r="AEK265" s="328"/>
      <c r="AEL265" s="328"/>
      <c r="AEM265" s="328"/>
      <c r="AEN265" s="328"/>
      <c r="AEO265" s="328"/>
      <c r="AEP265" s="328"/>
      <c r="AEQ265" s="328"/>
      <c r="AER265" s="328"/>
      <c r="AES265" s="328"/>
      <c r="AET265" s="328"/>
      <c r="AEU265" s="328"/>
      <c r="AEV265" s="328"/>
      <c r="AEW265" s="328"/>
      <c r="AEX265" s="328"/>
      <c r="AEY265" s="328"/>
      <c r="AEZ265" s="328"/>
      <c r="AFA265" s="328"/>
      <c r="AFB265" s="328"/>
      <c r="AFC265" s="328"/>
      <c r="AFD265" s="328"/>
      <c r="AFE265" s="328"/>
      <c r="AFF265" s="328"/>
      <c r="AFG265" s="328"/>
      <c r="AFH265" s="328"/>
      <c r="AFI265" s="328"/>
      <c r="AFJ265" s="328"/>
      <c r="AFK265" s="328"/>
      <c r="AFL265" s="328"/>
      <c r="AFM265" s="328"/>
      <c r="AFN265" s="328"/>
      <c r="AFO265" s="328"/>
      <c r="AFP265" s="328"/>
      <c r="AFQ265" s="328"/>
      <c r="AFR265" s="328"/>
      <c r="AFS265" s="328"/>
      <c r="AFT265" s="328"/>
      <c r="AFU265" s="328"/>
      <c r="AFV265" s="328"/>
      <c r="AFW265" s="328"/>
      <c r="AFX265" s="328"/>
      <c r="AFY265" s="328"/>
      <c r="AFZ265" s="328"/>
      <c r="AGA265" s="328"/>
      <c r="AGB265" s="328"/>
      <c r="AGC265" s="328"/>
      <c r="AGD265" s="328"/>
      <c r="AGE265" s="328"/>
      <c r="AGF265" s="328"/>
      <c r="AGG265" s="328"/>
      <c r="AGH265" s="328"/>
      <c r="AGI265" s="328"/>
      <c r="AGJ265" s="328"/>
      <c r="AGK265" s="328"/>
      <c r="AGL265" s="328"/>
      <c r="AGM265" s="328"/>
      <c r="AGN265" s="328"/>
      <c r="AGO265" s="328"/>
      <c r="AGP265" s="328"/>
      <c r="AGQ265" s="328"/>
      <c r="AGR265" s="328"/>
      <c r="AGS265" s="328"/>
      <c r="AGT265" s="328"/>
      <c r="AGU265" s="328"/>
      <c r="AGV265" s="328"/>
      <c r="AGW265" s="328"/>
      <c r="AGX265" s="328"/>
      <c r="AGY265" s="328"/>
      <c r="AGZ265" s="328"/>
      <c r="AHA265" s="328"/>
      <c r="AHB265" s="328"/>
      <c r="AHC265" s="328"/>
      <c r="AHD265" s="328"/>
      <c r="AHE265" s="328"/>
      <c r="AHF265" s="328"/>
      <c r="AHG265" s="328"/>
      <c r="AHH265" s="328"/>
      <c r="AHI265" s="328"/>
      <c r="AHJ265" s="328"/>
      <c r="AHK265" s="328"/>
      <c r="AHL265" s="328"/>
      <c r="AHM265" s="328"/>
      <c r="AHN265" s="328"/>
      <c r="AHO265" s="328"/>
      <c r="AHP265" s="328"/>
      <c r="AHQ265" s="328"/>
      <c r="AHR265" s="328"/>
      <c r="AHS265" s="328"/>
      <c r="AHT265" s="328"/>
      <c r="AHU265" s="328"/>
      <c r="AHV265" s="328"/>
      <c r="AHW265" s="328"/>
      <c r="AHX265" s="328"/>
      <c r="AHY265" s="328"/>
      <c r="AHZ265" s="328"/>
      <c r="AIA265" s="328"/>
      <c r="AIB265" s="328"/>
      <c r="AIC265" s="328"/>
      <c r="AID265" s="328"/>
      <c r="AIE265" s="328"/>
      <c r="AIF265" s="328"/>
      <c r="AIG265" s="328"/>
      <c r="AIH265" s="328"/>
      <c r="AII265" s="328"/>
      <c r="AIJ265" s="328"/>
      <c r="AIK265" s="328"/>
      <c r="AIL265" s="328"/>
      <c r="AIM265" s="328"/>
      <c r="AIN265" s="328"/>
      <c r="AIO265" s="328"/>
      <c r="AIP265" s="328"/>
      <c r="AIQ265" s="328"/>
      <c r="AIR265" s="328"/>
      <c r="AIS265" s="328"/>
      <c r="AIT265" s="328"/>
      <c r="AIU265" s="328"/>
      <c r="AIV265" s="328"/>
      <c r="AIW265" s="328"/>
      <c r="AIX265" s="328"/>
      <c r="AIY265" s="328"/>
      <c r="AIZ265" s="328"/>
      <c r="AJA265" s="328"/>
      <c r="AJB265" s="328"/>
      <c r="AJC265" s="328"/>
      <c r="AJD265" s="328"/>
      <c r="AJE265" s="328"/>
      <c r="AJF265" s="328"/>
      <c r="AJG265" s="328"/>
      <c r="AJH265" s="328"/>
      <c r="AJI265" s="328"/>
      <c r="AJJ265" s="328"/>
      <c r="AJK265" s="328"/>
      <c r="AJL265" s="328"/>
      <c r="AJM265" s="328"/>
      <c r="AJN265" s="328"/>
      <c r="AJO265" s="328"/>
      <c r="AJP265" s="328"/>
      <c r="AJQ265" s="328"/>
      <c r="AJR265" s="328"/>
      <c r="AJS265" s="328"/>
      <c r="AJT265" s="328"/>
      <c r="AJU265" s="328"/>
      <c r="AJV265" s="328"/>
      <c r="AJW265" s="328"/>
      <c r="AJX265" s="328"/>
      <c r="AJY265" s="328"/>
      <c r="AJZ265" s="328"/>
      <c r="AKA265" s="328"/>
      <c r="AKB265" s="328"/>
      <c r="AKC265" s="328"/>
      <c r="AKD265" s="328"/>
      <c r="AKE265" s="328"/>
      <c r="AKF265" s="328"/>
      <c r="AKG265" s="328"/>
      <c r="AKH265" s="328"/>
      <c r="AKI265" s="328"/>
      <c r="AKJ265" s="328"/>
      <c r="AKK265" s="328"/>
      <c r="AKL265" s="328"/>
      <c r="AKM265" s="328"/>
      <c r="AKN265" s="328"/>
      <c r="AKO265" s="328"/>
      <c r="AKP265" s="328"/>
      <c r="AKQ265" s="328"/>
      <c r="AKR265" s="328"/>
      <c r="AKS265" s="328"/>
      <c r="AKT265" s="328"/>
      <c r="AKU265" s="328"/>
      <c r="AKV265" s="328"/>
      <c r="AKW265" s="328"/>
      <c r="AKX265" s="328"/>
      <c r="AKY265" s="328"/>
      <c r="AKZ265" s="328"/>
      <c r="ALA265" s="328"/>
      <c r="ALB265" s="328"/>
      <c r="ALC265" s="328"/>
      <c r="ALD265" s="328"/>
      <c r="ALE265" s="328"/>
      <c r="ALF265" s="328"/>
      <c r="ALG265" s="328"/>
      <c r="ALH265" s="328"/>
      <c r="ALI265" s="328"/>
      <c r="ALJ265" s="328"/>
      <c r="ALK265" s="328"/>
      <c r="ALL265" s="328"/>
      <c r="ALM265" s="328"/>
      <c r="ALN265" s="328"/>
      <c r="ALO265" s="328"/>
      <c r="ALP265" s="328"/>
      <c r="ALQ265" s="328"/>
      <c r="ALR265" s="328"/>
      <c r="ALS265" s="328"/>
      <c r="ALT265" s="328"/>
      <c r="ALU265" s="328"/>
      <c r="ALV265" s="328"/>
      <c r="ALW265" s="328"/>
      <c r="ALX265" s="328"/>
      <c r="ALY265" s="328"/>
      <c r="ALZ265" s="328"/>
      <c r="AMA265" s="328"/>
      <c r="AMB265" s="328"/>
      <c r="AMC265" s="328"/>
      <c r="AMD265" s="328"/>
      <c r="AME265" s="328"/>
      <c r="AMF265" s="328"/>
      <c r="AMG265" s="328"/>
      <c r="AMH265" s="328"/>
      <c r="AMI265" s="328"/>
      <c r="AMJ265" s="328"/>
      <c r="AMK265" s="328"/>
      <c r="AML265" s="328"/>
    </row>
    <row r="266" spans="1:9646" s="50" customFormat="1" ht="45.75" customHeight="1">
      <c r="A266" s="589">
        <f>1+A265</f>
        <v>265</v>
      </c>
      <c r="B266" s="151" t="s">
        <v>2922</v>
      </c>
      <c r="C266" s="134" t="s">
        <v>2923</v>
      </c>
      <c r="D266" s="138" t="s">
        <v>1693</v>
      </c>
      <c r="E266" s="135">
        <v>45420</v>
      </c>
      <c r="F266" s="136">
        <v>45421</v>
      </c>
      <c r="G266" s="136">
        <v>45543</v>
      </c>
      <c r="H266" s="134" t="s">
        <v>416</v>
      </c>
      <c r="I266" s="139" t="s">
        <v>180</v>
      </c>
      <c r="J266" s="134" t="s">
        <v>2924</v>
      </c>
      <c r="K266" s="251">
        <v>1003660597</v>
      </c>
      <c r="L266" s="134">
        <v>8</v>
      </c>
      <c r="M266" s="252" t="s">
        <v>97</v>
      </c>
      <c r="N266" s="141" t="s">
        <v>98</v>
      </c>
      <c r="O266" s="151" t="s">
        <v>99</v>
      </c>
      <c r="P266" s="134" t="s">
        <v>2925</v>
      </c>
      <c r="Q266" s="134" t="s">
        <v>928</v>
      </c>
      <c r="R266" s="143">
        <f>+G266-F266</f>
        <v>122</v>
      </c>
      <c r="S266" s="134" t="s">
        <v>663</v>
      </c>
      <c r="T266" s="253">
        <v>12000000</v>
      </c>
      <c r="U266" s="254" t="s">
        <v>2926</v>
      </c>
      <c r="V266" s="253">
        <f>+T266</f>
        <v>12000000</v>
      </c>
      <c r="W266" s="255">
        <v>45420</v>
      </c>
      <c r="X266" s="256" t="s">
        <v>473</v>
      </c>
      <c r="Y266" s="314">
        <f>+Z266+AA266+AB266</f>
        <v>12000000</v>
      </c>
      <c r="Z266" s="148">
        <f>T266-AA266-AB266</f>
        <v>12000000</v>
      </c>
      <c r="AA266" s="149">
        <v>0</v>
      </c>
      <c r="AB266" s="150">
        <f>+AC266+AD266+AE266+AF266+AG266+AH266+AI266+AJ266</f>
        <v>0</v>
      </c>
      <c r="AC266" s="149">
        <v>0</v>
      </c>
      <c r="AD266" s="149">
        <v>0</v>
      </c>
      <c r="AE266" s="149">
        <v>0</v>
      </c>
      <c r="AF266" s="149">
        <v>0</v>
      </c>
      <c r="AG266" s="149">
        <v>0</v>
      </c>
      <c r="AH266" s="149">
        <v>0</v>
      </c>
      <c r="AI266" s="149">
        <v>0</v>
      </c>
      <c r="AJ266" s="149">
        <v>0</v>
      </c>
      <c r="AK266" s="142" t="s">
        <v>104</v>
      </c>
      <c r="AL266" s="103" t="s">
        <v>2927</v>
      </c>
      <c r="AM266" s="134" t="s">
        <v>2120</v>
      </c>
      <c r="AN266" s="140" t="s">
        <v>2121</v>
      </c>
      <c r="AO266" s="142" t="s">
        <v>108</v>
      </c>
      <c r="AP266" s="134" t="s">
        <v>108</v>
      </c>
      <c r="AQ266" s="257" t="s">
        <v>108</v>
      </c>
      <c r="AR266" s="142" t="s">
        <v>108</v>
      </c>
      <c r="AS266" s="134" t="s">
        <v>578</v>
      </c>
      <c r="AT266" s="142" t="s">
        <v>578</v>
      </c>
      <c r="AU266" s="142"/>
      <c r="AV266" s="134"/>
      <c r="AW266" s="134"/>
      <c r="AX266" s="134" t="s">
        <v>578</v>
      </c>
      <c r="AY266" s="134" t="s">
        <v>108</v>
      </c>
      <c r="AZ266" s="156"/>
      <c r="BA266" s="134"/>
      <c r="BB266" s="169"/>
      <c r="BC266" s="156"/>
      <c r="BD266" s="143"/>
      <c r="BE266" s="143"/>
      <c r="BF266" s="143"/>
      <c r="BG266" s="156"/>
      <c r="BH266" s="153">
        <f>T266+BB266</f>
        <v>12000000</v>
      </c>
      <c r="BI266" s="296" t="s">
        <v>135</v>
      </c>
      <c r="BJ266" s="134"/>
      <c r="BK266" s="141" t="s">
        <v>114</v>
      </c>
      <c r="BL266" s="156"/>
      <c r="BM266" s="161" t="s">
        <v>136</v>
      </c>
      <c r="BN266" s="170" t="s">
        <v>161</v>
      </c>
      <c r="BO266" s="141">
        <v>25</v>
      </c>
      <c r="BP266" s="141" t="s">
        <v>108</v>
      </c>
      <c r="BQ266" s="141" t="s">
        <v>108</v>
      </c>
      <c r="BR266" s="141" t="s">
        <v>108</v>
      </c>
      <c r="BS266" s="141" t="s">
        <v>108</v>
      </c>
      <c r="BT266" s="141" t="s">
        <v>108</v>
      </c>
      <c r="BU266" s="166" t="s">
        <v>2928</v>
      </c>
      <c r="BV266" s="141">
        <v>3106326986</v>
      </c>
      <c r="BW266" s="114" t="s">
        <v>2929</v>
      </c>
      <c r="BX266" s="158" t="s">
        <v>1643</v>
      </c>
      <c r="BY266" s="141" t="s">
        <v>119</v>
      </c>
      <c r="BZ266" s="259">
        <v>644958063</v>
      </c>
      <c r="CA266" s="157" t="s">
        <v>109</v>
      </c>
      <c r="CB266" s="157" t="s">
        <v>109</v>
      </c>
      <c r="CC266" s="157" t="s">
        <v>109</v>
      </c>
      <c r="CD266" s="157" t="s">
        <v>109</v>
      </c>
      <c r="CE266" s="157"/>
      <c r="CF266" s="157"/>
      <c r="CG266" s="157"/>
      <c r="CH266" s="157"/>
      <c r="CI266" s="157"/>
      <c r="CJ266" s="157"/>
      <c r="CK266" s="157"/>
      <c r="CL266" s="157"/>
      <c r="CM266" s="157" t="s">
        <v>109</v>
      </c>
      <c r="CN266" s="157"/>
    </row>
    <row r="267" spans="1:9646" s="50" customFormat="1" ht="45.75" customHeight="1">
      <c r="A267" s="589">
        <f>1+A266</f>
        <v>266</v>
      </c>
      <c r="B267" s="151" t="s">
        <v>2930</v>
      </c>
      <c r="C267" s="134" t="s">
        <v>2931</v>
      </c>
      <c r="D267" s="138" t="s">
        <v>1693</v>
      </c>
      <c r="E267" s="135">
        <v>45420</v>
      </c>
      <c r="F267" s="136">
        <v>45421</v>
      </c>
      <c r="G267" s="136">
        <v>45543</v>
      </c>
      <c r="H267" s="134" t="s">
        <v>416</v>
      </c>
      <c r="I267" s="139" t="s">
        <v>180</v>
      </c>
      <c r="J267" s="134" t="s">
        <v>2932</v>
      </c>
      <c r="K267" s="251">
        <v>1072717254</v>
      </c>
      <c r="L267" s="134">
        <v>5</v>
      </c>
      <c r="M267" s="252" t="s">
        <v>97</v>
      </c>
      <c r="N267" s="141" t="s">
        <v>98</v>
      </c>
      <c r="O267" s="151" t="s">
        <v>99</v>
      </c>
      <c r="P267" s="134" t="s">
        <v>2925</v>
      </c>
      <c r="Q267" s="134" t="s">
        <v>928</v>
      </c>
      <c r="R267" s="143">
        <f>+G267-F267</f>
        <v>122</v>
      </c>
      <c r="S267" s="134" t="s">
        <v>663</v>
      </c>
      <c r="T267" s="253">
        <v>12000000</v>
      </c>
      <c r="U267" s="254" t="s">
        <v>2933</v>
      </c>
      <c r="V267" s="253">
        <f>+T267</f>
        <v>12000000</v>
      </c>
      <c r="W267" s="255">
        <v>45420</v>
      </c>
      <c r="X267" s="256" t="s">
        <v>473</v>
      </c>
      <c r="Y267" s="314">
        <f>+Z267+AA267+AB267</f>
        <v>12000000</v>
      </c>
      <c r="Z267" s="148">
        <f>T267-AA267-AB267</f>
        <v>12000000</v>
      </c>
      <c r="AA267" s="149">
        <v>0</v>
      </c>
      <c r="AB267" s="150">
        <f>+AC267+AD267+AE267+AF267+AG267+AH267+AI267+AJ267</f>
        <v>0</v>
      </c>
      <c r="AC267" s="149">
        <v>0</v>
      </c>
      <c r="AD267" s="149">
        <v>0</v>
      </c>
      <c r="AE267" s="149">
        <v>0</v>
      </c>
      <c r="AF267" s="149">
        <v>0</v>
      </c>
      <c r="AG267" s="149">
        <v>0</v>
      </c>
      <c r="AH267" s="149">
        <v>0</v>
      </c>
      <c r="AI267" s="149">
        <v>0</v>
      </c>
      <c r="AJ267" s="149">
        <v>0</v>
      </c>
      <c r="AK267" s="142" t="s">
        <v>104</v>
      </c>
      <c r="AL267" s="103" t="s">
        <v>2934</v>
      </c>
      <c r="AM267" s="134" t="s">
        <v>2120</v>
      </c>
      <c r="AN267" s="140" t="s">
        <v>2121</v>
      </c>
      <c r="AO267" s="142" t="s">
        <v>108</v>
      </c>
      <c r="AP267" s="134" t="s">
        <v>108</v>
      </c>
      <c r="AQ267" s="257" t="s">
        <v>108</v>
      </c>
      <c r="AR267" s="142" t="s">
        <v>108</v>
      </c>
      <c r="AS267" s="134" t="s">
        <v>578</v>
      </c>
      <c r="AT267" s="142" t="s">
        <v>578</v>
      </c>
      <c r="AU267" s="142"/>
      <c r="AV267" s="134"/>
      <c r="AW267" s="134"/>
      <c r="AX267" s="134" t="s">
        <v>578</v>
      </c>
      <c r="AY267" s="134" t="s">
        <v>108</v>
      </c>
      <c r="AZ267" s="156"/>
      <c r="BA267" s="134"/>
      <c r="BB267" s="169"/>
      <c r="BC267" s="156"/>
      <c r="BD267" s="143"/>
      <c r="BE267" s="143"/>
      <c r="BF267" s="143"/>
      <c r="BG267" s="156"/>
      <c r="BH267" s="153">
        <f>T267+BB267</f>
        <v>12000000</v>
      </c>
      <c r="BI267" s="296" t="s">
        <v>135</v>
      </c>
      <c r="BJ267" s="134"/>
      <c r="BK267" s="141" t="s">
        <v>114</v>
      </c>
      <c r="BL267" s="156"/>
      <c r="BM267" s="161" t="s">
        <v>136</v>
      </c>
      <c r="BN267" s="170" t="s">
        <v>115</v>
      </c>
      <c r="BO267" s="141">
        <v>26</v>
      </c>
      <c r="BP267" s="141" t="s">
        <v>578</v>
      </c>
      <c r="BQ267" s="141" t="s">
        <v>108</v>
      </c>
      <c r="BR267" s="141" t="s">
        <v>108</v>
      </c>
      <c r="BS267" s="141" t="s">
        <v>108</v>
      </c>
      <c r="BT267" s="141" t="s">
        <v>108</v>
      </c>
      <c r="BU267" s="166" t="s">
        <v>2935</v>
      </c>
      <c r="BV267" s="141">
        <v>3222644745</v>
      </c>
      <c r="BW267" s="114" t="s">
        <v>2936</v>
      </c>
      <c r="BX267" s="158" t="s">
        <v>118</v>
      </c>
      <c r="BY267" s="141" t="s">
        <v>119</v>
      </c>
      <c r="BZ267" s="259" t="s">
        <v>2937</v>
      </c>
      <c r="CA267" s="157" t="s">
        <v>109</v>
      </c>
      <c r="CB267" s="157" t="s">
        <v>109</v>
      </c>
      <c r="CC267" s="157" t="s">
        <v>109</v>
      </c>
      <c r="CD267" s="157" t="s">
        <v>109</v>
      </c>
      <c r="CE267" s="157"/>
      <c r="CF267" s="157"/>
      <c r="CG267" s="157"/>
      <c r="CH267" s="157"/>
      <c r="CI267" s="157"/>
      <c r="CJ267" s="157"/>
      <c r="CK267" s="157"/>
      <c r="CL267" s="157"/>
      <c r="CM267" s="157" t="s">
        <v>109</v>
      </c>
      <c r="CN267" s="157"/>
    </row>
    <row r="268" spans="1:9646" s="50" customFormat="1" ht="45.75" customHeight="1">
      <c r="A268" s="589">
        <f>1+A267</f>
        <v>267</v>
      </c>
      <c r="B268" s="151" t="s">
        <v>2938</v>
      </c>
      <c r="C268" s="134" t="s">
        <v>2939</v>
      </c>
      <c r="D268" s="138" t="s">
        <v>235</v>
      </c>
      <c r="E268" s="135">
        <v>45420</v>
      </c>
      <c r="F268" s="136">
        <v>45422</v>
      </c>
      <c r="G268" s="136">
        <v>45497</v>
      </c>
      <c r="H268" s="134" t="s">
        <v>416</v>
      </c>
      <c r="I268" s="139" t="s">
        <v>180</v>
      </c>
      <c r="J268" s="134" t="s">
        <v>2940</v>
      </c>
      <c r="K268" s="251">
        <v>1072661980</v>
      </c>
      <c r="L268" s="134">
        <v>1</v>
      </c>
      <c r="M268" s="252" t="s">
        <v>97</v>
      </c>
      <c r="N268" s="141" t="s">
        <v>98</v>
      </c>
      <c r="O268" s="151" t="s">
        <v>857</v>
      </c>
      <c r="P268" s="134" t="s">
        <v>2941</v>
      </c>
      <c r="Q268" s="134" t="s">
        <v>1375</v>
      </c>
      <c r="R268" s="143">
        <f>+G268-F268</f>
        <v>75</v>
      </c>
      <c r="S268" s="134" t="s">
        <v>1667</v>
      </c>
      <c r="T268" s="253">
        <v>6999995</v>
      </c>
      <c r="U268" s="254" t="s">
        <v>2942</v>
      </c>
      <c r="V268" s="253">
        <f>+T268</f>
        <v>6999995</v>
      </c>
      <c r="W268" s="255">
        <v>45421</v>
      </c>
      <c r="X268" s="256" t="s">
        <v>473</v>
      </c>
      <c r="Y268" s="314">
        <f>+Z268+AA268+AB268</f>
        <v>6999995</v>
      </c>
      <c r="Z268" s="148">
        <f>T268-AA268-AB268</f>
        <v>6999995</v>
      </c>
      <c r="AA268" s="149">
        <v>0</v>
      </c>
      <c r="AB268" s="150">
        <f>+AC268+AD268+AE268+AF268+AG268+AH268+AI268+AJ268</f>
        <v>0</v>
      </c>
      <c r="AC268" s="149">
        <v>0</v>
      </c>
      <c r="AD268" s="149">
        <v>0</v>
      </c>
      <c r="AE268" s="149">
        <v>0</v>
      </c>
      <c r="AF268" s="149">
        <v>0</v>
      </c>
      <c r="AG268" s="149">
        <v>0</v>
      </c>
      <c r="AH268" s="149">
        <v>0</v>
      </c>
      <c r="AI268" s="149">
        <v>0</v>
      </c>
      <c r="AJ268" s="149">
        <v>0</v>
      </c>
      <c r="AK268" s="142" t="s">
        <v>104</v>
      </c>
      <c r="AL268" s="103" t="s">
        <v>2943</v>
      </c>
      <c r="AM268" s="134" t="s">
        <v>243</v>
      </c>
      <c r="AN268" s="140">
        <v>35196718</v>
      </c>
      <c r="AO268" s="142" t="s">
        <v>108</v>
      </c>
      <c r="AP268" s="134" t="s">
        <v>108</v>
      </c>
      <c r="AQ268" s="257" t="s">
        <v>108</v>
      </c>
      <c r="AR268" s="142" t="s">
        <v>108</v>
      </c>
      <c r="AS268" s="134" t="s">
        <v>578</v>
      </c>
      <c r="AT268" s="142" t="s">
        <v>578</v>
      </c>
      <c r="AU268" s="142" t="s">
        <v>392</v>
      </c>
      <c r="AV268" s="134"/>
      <c r="AW268" s="134"/>
      <c r="AX268" s="134" t="s">
        <v>578</v>
      </c>
      <c r="AY268" s="134" t="s">
        <v>108</v>
      </c>
      <c r="AZ268" s="156"/>
      <c r="BA268" s="134"/>
      <c r="BB268" s="169"/>
      <c r="BC268" s="156"/>
      <c r="BD268" s="143"/>
      <c r="BE268" s="143"/>
      <c r="BF268" s="143"/>
      <c r="BG268" s="156"/>
      <c r="BH268" s="153">
        <f>T268+BB268</f>
        <v>6999995</v>
      </c>
      <c r="BI268" s="166" t="s">
        <v>113</v>
      </c>
      <c r="BJ268" s="134"/>
      <c r="BK268" s="141" t="s">
        <v>114</v>
      </c>
      <c r="BL268" s="156"/>
      <c r="BM268" s="468"/>
      <c r="BN268" s="170" t="s">
        <v>161</v>
      </c>
      <c r="BO268" s="141">
        <v>32</v>
      </c>
      <c r="BP268" s="141" t="s">
        <v>108</v>
      </c>
      <c r="BQ268" s="141" t="s">
        <v>108</v>
      </c>
      <c r="BR268" s="141" t="s">
        <v>108</v>
      </c>
      <c r="BS268" s="141" t="s">
        <v>108</v>
      </c>
      <c r="BT268" s="141" t="s">
        <v>108</v>
      </c>
      <c r="BU268" s="166" t="s">
        <v>2944</v>
      </c>
      <c r="BV268" s="141">
        <v>3125050143</v>
      </c>
      <c r="BW268" s="114" t="s">
        <v>2945</v>
      </c>
      <c r="BX268" s="158" t="s">
        <v>118</v>
      </c>
      <c r="BY268" s="141" t="s">
        <v>119</v>
      </c>
      <c r="BZ268" s="259">
        <v>33765040600</v>
      </c>
      <c r="CA268" s="157" t="s">
        <v>109</v>
      </c>
      <c r="CB268" s="157" t="s">
        <v>109</v>
      </c>
      <c r="CC268" s="157" t="s">
        <v>109</v>
      </c>
      <c r="CD268" s="157"/>
      <c r="CE268" s="157"/>
      <c r="CF268" s="157"/>
      <c r="CG268" s="157"/>
      <c r="CH268" s="157"/>
      <c r="CI268" s="157"/>
      <c r="CJ268" s="157"/>
      <c r="CK268" s="157"/>
      <c r="CL268" s="157"/>
      <c r="CM268" s="157" t="s">
        <v>109</v>
      </c>
      <c r="CN268" s="157"/>
    </row>
    <row r="269" spans="1:9646" s="50" customFormat="1" ht="45.75" customHeight="1">
      <c r="A269" s="589">
        <f>1+A268</f>
        <v>268</v>
      </c>
      <c r="B269" s="151" t="s">
        <v>2946</v>
      </c>
      <c r="C269" s="134" t="s">
        <v>2947</v>
      </c>
      <c r="D269" s="138" t="s">
        <v>1693</v>
      </c>
      <c r="E269" s="135">
        <v>45420</v>
      </c>
      <c r="F269" s="136">
        <v>45421</v>
      </c>
      <c r="G269" s="136">
        <v>45543</v>
      </c>
      <c r="H269" s="134" t="s">
        <v>416</v>
      </c>
      <c r="I269" s="139" t="s">
        <v>180</v>
      </c>
      <c r="J269" s="134" t="s">
        <v>2948</v>
      </c>
      <c r="K269" s="251">
        <v>80497257</v>
      </c>
      <c r="L269" s="134">
        <v>1</v>
      </c>
      <c r="M269" s="252" t="s">
        <v>97</v>
      </c>
      <c r="N269" s="141" t="s">
        <v>98</v>
      </c>
      <c r="O269" s="151" t="s">
        <v>99</v>
      </c>
      <c r="P269" s="134" t="s">
        <v>2925</v>
      </c>
      <c r="Q269" s="134" t="s">
        <v>928</v>
      </c>
      <c r="R269" s="143">
        <f>+G269-F269</f>
        <v>122</v>
      </c>
      <c r="S269" s="134" t="s">
        <v>663</v>
      </c>
      <c r="T269" s="253">
        <v>12000000</v>
      </c>
      <c r="U269" s="254" t="s">
        <v>2949</v>
      </c>
      <c r="V269" s="253">
        <f>+T269</f>
        <v>12000000</v>
      </c>
      <c r="W269" s="255">
        <v>45420</v>
      </c>
      <c r="X269" s="256" t="s">
        <v>473</v>
      </c>
      <c r="Y269" s="314">
        <f>+Z269+AA269+AB269</f>
        <v>12000000</v>
      </c>
      <c r="Z269" s="148">
        <f>T269-AA269-AB269</f>
        <v>12000000</v>
      </c>
      <c r="AA269" s="149">
        <v>0</v>
      </c>
      <c r="AB269" s="150">
        <f>+AC269+AD269+AE269+AF269+AG269+AH269+AI269+AJ269</f>
        <v>0</v>
      </c>
      <c r="AC269" s="149">
        <v>0</v>
      </c>
      <c r="AD269" s="149">
        <v>0</v>
      </c>
      <c r="AE269" s="149">
        <v>0</v>
      </c>
      <c r="AF269" s="149">
        <v>0</v>
      </c>
      <c r="AG269" s="149">
        <v>0</v>
      </c>
      <c r="AH269" s="149">
        <v>0</v>
      </c>
      <c r="AI269" s="149">
        <v>0</v>
      </c>
      <c r="AJ269" s="149">
        <v>0</v>
      </c>
      <c r="AK269" s="142" t="s">
        <v>104</v>
      </c>
      <c r="AL269" s="103" t="s">
        <v>2950</v>
      </c>
      <c r="AM269" s="134" t="s">
        <v>2120</v>
      </c>
      <c r="AN269" s="140" t="s">
        <v>2121</v>
      </c>
      <c r="AO269" s="142" t="s">
        <v>108</v>
      </c>
      <c r="AP269" s="134" t="s">
        <v>108</v>
      </c>
      <c r="AQ269" s="257" t="s">
        <v>108</v>
      </c>
      <c r="AR269" s="142" t="s">
        <v>108</v>
      </c>
      <c r="AS269" s="134" t="s">
        <v>578</v>
      </c>
      <c r="AT269" s="142" t="s">
        <v>578</v>
      </c>
      <c r="AU269" s="142"/>
      <c r="AV269" s="134"/>
      <c r="AW269" s="134"/>
      <c r="AX269" s="134" t="s">
        <v>578</v>
      </c>
      <c r="AY269" s="134" t="s">
        <v>108</v>
      </c>
      <c r="AZ269" s="156"/>
      <c r="BA269" s="134"/>
      <c r="BB269" s="169"/>
      <c r="BC269" s="156"/>
      <c r="BD269" s="143"/>
      <c r="BE269" s="143"/>
      <c r="BF269" s="143"/>
      <c r="BG269" s="156"/>
      <c r="BH269" s="153">
        <f>T269+BB269</f>
        <v>12000000</v>
      </c>
      <c r="BI269" s="296" t="s">
        <v>135</v>
      </c>
      <c r="BJ269" s="134"/>
      <c r="BK269" s="141" t="s">
        <v>114</v>
      </c>
      <c r="BL269" s="156"/>
      <c r="BM269" s="161" t="s">
        <v>136</v>
      </c>
      <c r="BN269" s="170" t="s">
        <v>115</v>
      </c>
      <c r="BO269" s="141">
        <v>49</v>
      </c>
      <c r="BP269" s="141" t="s">
        <v>578</v>
      </c>
      <c r="BQ269" s="141" t="s">
        <v>108</v>
      </c>
      <c r="BR269" s="141" t="s">
        <v>108</v>
      </c>
      <c r="BS269" s="141" t="s">
        <v>108</v>
      </c>
      <c r="BT269" s="141" t="s">
        <v>108</v>
      </c>
      <c r="BU269" s="166" t="s">
        <v>2951</v>
      </c>
      <c r="BV269" s="141">
        <v>3102022511</v>
      </c>
      <c r="BW269" s="114" t="s">
        <v>2952</v>
      </c>
      <c r="BX269" s="158" t="s">
        <v>1030</v>
      </c>
      <c r="BY269" s="141" t="s">
        <v>119</v>
      </c>
      <c r="BZ269" s="259" t="s">
        <v>2953</v>
      </c>
      <c r="CA269" s="157" t="s">
        <v>109</v>
      </c>
      <c r="CB269" s="157" t="s">
        <v>109</v>
      </c>
      <c r="CC269" s="157" t="s">
        <v>109</v>
      </c>
      <c r="CD269" s="157" t="s">
        <v>109</v>
      </c>
      <c r="CE269" s="157"/>
      <c r="CF269" s="157"/>
      <c r="CG269" s="157"/>
      <c r="CH269" s="157"/>
      <c r="CI269" s="157"/>
      <c r="CJ269" s="157"/>
      <c r="CK269" s="157"/>
      <c r="CL269" s="157"/>
      <c r="CM269" s="157" t="s">
        <v>109</v>
      </c>
      <c r="CN269" s="157"/>
    </row>
    <row r="270" spans="1:9646" s="50" customFormat="1" ht="45.75" customHeight="1">
      <c r="A270" s="589">
        <f>1+A269</f>
        <v>269</v>
      </c>
      <c r="B270" s="151" t="s">
        <v>2954</v>
      </c>
      <c r="C270" s="134" t="s">
        <v>2955</v>
      </c>
      <c r="D270" s="138" t="s">
        <v>1417</v>
      </c>
      <c r="E270" s="135">
        <v>45420</v>
      </c>
      <c r="F270" s="136">
        <v>45421</v>
      </c>
      <c r="G270" s="136">
        <v>45512</v>
      </c>
      <c r="H270" s="134" t="s">
        <v>416</v>
      </c>
      <c r="I270" s="139" t="s">
        <v>95</v>
      </c>
      <c r="J270" s="158" t="s">
        <v>2956</v>
      </c>
      <c r="K270" s="251">
        <v>11203398</v>
      </c>
      <c r="L270" s="134">
        <v>8</v>
      </c>
      <c r="M270" s="252" t="s">
        <v>97</v>
      </c>
      <c r="N270" s="141" t="s">
        <v>98</v>
      </c>
      <c r="O270" s="151" t="s">
        <v>2287</v>
      </c>
      <c r="P270" s="134" t="s">
        <v>2957</v>
      </c>
      <c r="Q270" s="134" t="s">
        <v>681</v>
      </c>
      <c r="R270" s="143">
        <f>+G270-F270</f>
        <v>91</v>
      </c>
      <c r="S270" s="134" t="s">
        <v>2958</v>
      </c>
      <c r="T270" s="253">
        <v>9600000</v>
      </c>
      <c r="U270" s="254" t="s">
        <v>2959</v>
      </c>
      <c r="V270" s="253">
        <f>+T270</f>
        <v>9600000</v>
      </c>
      <c r="W270" s="255">
        <v>45421</v>
      </c>
      <c r="X270" s="256" t="s">
        <v>1933</v>
      </c>
      <c r="Y270" s="314">
        <f>+Z270+AA270+AB270</f>
        <v>9600000</v>
      </c>
      <c r="Z270" s="148">
        <v>0</v>
      </c>
      <c r="AA270" s="149">
        <v>0</v>
      </c>
      <c r="AB270" s="150">
        <f>+AC270+AD270+AE270+AF270+AG270+AH270+AI270+AJ270</f>
        <v>9600000</v>
      </c>
      <c r="AC270" s="149">
        <v>0</v>
      </c>
      <c r="AD270" s="149">
        <v>0</v>
      </c>
      <c r="AE270" s="149">
        <v>0</v>
      </c>
      <c r="AF270" s="149">
        <v>0</v>
      </c>
      <c r="AG270" s="149">
        <f>+V270</f>
        <v>9600000</v>
      </c>
      <c r="AH270" s="149">
        <v>0</v>
      </c>
      <c r="AI270" s="149">
        <v>0</v>
      </c>
      <c r="AJ270" s="149">
        <v>0</v>
      </c>
      <c r="AK270" s="142" t="s">
        <v>104</v>
      </c>
      <c r="AL270" s="103" t="s">
        <v>2960</v>
      </c>
      <c r="AM270" s="134" t="s">
        <v>2961</v>
      </c>
      <c r="AN270" s="140">
        <v>35419855</v>
      </c>
      <c r="AO270" s="142" t="s">
        <v>108</v>
      </c>
      <c r="AP270" s="134" t="s">
        <v>108</v>
      </c>
      <c r="AQ270" s="257" t="s">
        <v>108</v>
      </c>
      <c r="AR270" s="142" t="s">
        <v>108</v>
      </c>
      <c r="AS270" s="134" t="s">
        <v>109</v>
      </c>
      <c r="AT270" s="142" t="s">
        <v>109</v>
      </c>
      <c r="AU270" s="142" t="s">
        <v>392</v>
      </c>
      <c r="AV270" s="134"/>
      <c r="AW270" s="134"/>
      <c r="AX270" s="134" t="s">
        <v>109</v>
      </c>
      <c r="AY270" s="134" t="s">
        <v>108</v>
      </c>
      <c r="AZ270" s="156"/>
      <c r="BA270" s="134"/>
      <c r="BB270" s="169"/>
      <c r="BC270" s="156"/>
      <c r="BD270" s="143"/>
      <c r="BE270" s="143"/>
      <c r="BF270" s="143"/>
      <c r="BG270" s="156"/>
      <c r="BH270" s="153">
        <f>T270+BB270</f>
        <v>9600000</v>
      </c>
      <c r="BI270" s="166" t="s">
        <v>113</v>
      </c>
      <c r="BJ270" s="134"/>
      <c r="BK270" s="141" t="s">
        <v>114</v>
      </c>
      <c r="BL270" s="156"/>
      <c r="BM270" s="468"/>
      <c r="BN270" s="170" t="s">
        <v>115</v>
      </c>
      <c r="BO270" s="141">
        <v>43</v>
      </c>
      <c r="BP270" s="141" t="s">
        <v>578</v>
      </c>
      <c r="BQ270" s="141" t="s">
        <v>108</v>
      </c>
      <c r="BR270" s="141" t="s">
        <v>108</v>
      </c>
      <c r="BS270" s="141" t="s">
        <v>108</v>
      </c>
      <c r="BT270" s="141" t="s">
        <v>108</v>
      </c>
      <c r="BU270" s="166" t="s">
        <v>2962</v>
      </c>
      <c r="BV270" s="141">
        <v>3005693588</v>
      </c>
      <c r="BW270" s="114" t="s">
        <v>2963</v>
      </c>
      <c r="BX270" s="158" t="s">
        <v>839</v>
      </c>
      <c r="BY270" s="141" t="s">
        <v>119</v>
      </c>
      <c r="BZ270" s="259">
        <v>488413363513</v>
      </c>
      <c r="CA270" s="157" t="s">
        <v>109</v>
      </c>
      <c r="CB270" s="157" t="s">
        <v>109</v>
      </c>
      <c r="CC270" s="157" t="s">
        <v>109</v>
      </c>
      <c r="CD270" s="157"/>
      <c r="CE270" s="157"/>
      <c r="CF270" s="157"/>
      <c r="CG270" s="157"/>
      <c r="CH270" s="157"/>
      <c r="CI270" s="157"/>
      <c r="CJ270" s="157"/>
      <c r="CK270" s="157"/>
      <c r="CL270" s="157"/>
      <c r="CM270" s="157" t="s">
        <v>109</v>
      </c>
      <c r="CN270" s="157"/>
    </row>
    <row r="271" spans="1:9646" s="50" customFormat="1" ht="45.75" customHeight="1">
      <c r="A271" s="589">
        <f>1+A270</f>
        <v>270</v>
      </c>
      <c r="B271" s="151" t="s">
        <v>2964</v>
      </c>
      <c r="C271" s="134" t="s">
        <v>2965</v>
      </c>
      <c r="D271" s="138" t="s">
        <v>1417</v>
      </c>
      <c r="E271" s="135">
        <v>45420</v>
      </c>
      <c r="F271" s="136">
        <v>45421</v>
      </c>
      <c r="G271" s="136">
        <v>45512</v>
      </c>
      <c r="H271" s="134" t="s">
        <v>416</v>
      </c>
      <c r="I271" s="139" t="s">
        <v>95</v>
      </c>
      <c r="J271" s="158" t="s">
        <v>2966</v>
      </c>
      <c r="K271" s="251">
        <v>1072656736</v>
      </c>
      <c r="L271" s="134">
        <v>0</v>
      </c>
      <c r="M271" s="252" t="s">
        <v>97</v>
      </c>
      <c r="N271" s="141" t="s">
        <v>98</v>
      </c>
      <c r="O271" s="151" t="s">
        <v>2287</v>
      </c>
      <c r="P271" s="134" t="s">
        <v>2967</v>
      </c>
      <c r="Q271" s="134" t="s">
        <v>681</v>
      </c>
      <c r="R271" s="143">
        <f>+G271-F271</f>
        <v>91</v>
      </c>
      <c r="S271" s="134" t="s">
        <v>2917</v>
      </c>
      <c r="T271" s="253">
        <v>11100000</v>
      </c>
      <c r="U271" s="254" t="s">
        <v>2968</v>
      </c>
      <c r="V271" s="253">
        <f>+T271</f>
        <v>11100000</v>
      </c>
      <c r="W271" s="255">
        <v>45421</v>
      </c>
      <c r="X271" s="256" t="s">
        <v>1933</v>
      </c>
      <c r="Y271" s="314">
        <f>+Z271+AA271+AB271</f>
        <v>11100000</v>
      </c>
      <c r="Z271" s="148">
        <v>0</v>
      </c>
      <c r="AA271" s="149">
        <v>0</v>
      </c>
      <c r="AB271" s="150">
        <f>+AC271+AD271+AE271+AF271+AG271+AH271+AI271+AJ271</f>
        <v>11100000</v>
      </c>
      <c r="AC271" s="149">
        <v>0</v>
      </c>
      <c r="AD271" s="149">
        <v>0</v>
      </c>
      <c r="AE271" s="149">
        <v>0</v>
      </c>
      <c r="AF271" s="149">
        <v>0</v>
      </c>
      <c r="AG271" s="149">
        <f>+V271</f>
        <v>11100000</v>
      </c>
      <c r="AH271" s="149">
        <v>0</v>
      </c>
      <c r="AI271" s="149">
        <v>0</v>
      </c>
      <c r="AJ271" s="149">
        <v>0</v>
      </c>
      <c r="AK271" s="142" t="s">
        <v>104</v>
      </c>
      <c r="AL271" s="103" t="s">
        <v>2969</v>
      </c>
      <c r="AM271" s="134" t="s">
        <v>2961</v>
      </c>
      <c r="AN271" s="140">
        <v>35419855</v>
      </c>
      <c r="AO271" s="142" t="s">
        <v>108</v>
      </c>
      <c r="AP271" s="134" t="s">
        <v>108</v>
      </c>
      <c r="AQ271" s="257" t="s">
        <v>108</v>
      </c>
      <c r="AR271" s="142" t="s">
        <v>108</v>
      </c>
      <c r="AS271" s="134" t="s">
        <v>109</v>
      </c>
      <c r="AT271" s="142" t="s">
        <v>109</v>
      </c>
      <c r="AU271" s="142" t="s">
        <v>392</v>
      </c>
      <c r="AV271" s="134"/>
      <c r="AW271" s="134"/>
      <c r="AX271" s="134" t="s">
        <v>109</v>
      </c>
      <c r="AY271" s="134" t="s">
        <v>108</v>
      </c>
      <c r="AZ271" s="156"/>
      <c r="BA271" s="134"/>
      <c r="BB271" s="169"/>
      <c r="BC271" s="156"/>
      <c r="BD271" s="143"/>
      <c r="BE271" s="143"/>
      <c r="BF271" s="143"/>
      <c r="BG271" s="156"/>
      <c r="BH271" s="153">
        <f>T271+BB271</f>
        <v>11100000</v>
      </c>
      <c r="BI271" s="166" t="s">
        <v>113</v>
      </c>
      <c r="BJ271" s="134"/>
      <c r="BK271" s="141" t="s">
        <v>114</v>
      </c>
      <c r="BL271" s="156"/>
      <c r="BM271" s="468"/>
      <c r="BN271" s="170" t="s">
        <v>115</v>
      </c>
      <c r="BO271" s="141">
        <v>34</v>
      </c>
      <c r="BP271" s="141" t="s">
        <v>578</v>
      </c>
      <c r="BQ271" s="141" t="s">
        <v>108</v>
      </c>
      <c r="BR271" s="141" t="s">
        <v>108</v>
      </c>
      <c r="BS271" s="141" t="s">
        <v>108</v>
      </c>
      <c r="BT271" s="141" t="s">
        <v>108</v>
      </c>
      <c r="BU271" s="166" t="s">
        <v>2970</v>
      </c>
      <c r="BV271" s="141">
        <v>3044428212</v>
      </c>
      <c r="BW271" s="114" t="s">
        <v>2971</v>
      </c>
      <c r="BX271" s="158" t="s">
        <v>2972</v>
      </c>
      <c r="BY271" s="141" t="s">
        <v>119</v>
      </c>
      <c r="BZ271" s="259">
        <v>340100349101</v>
      </c>
      <c r="CA271" s="157" t="s">
        <v>109</v>
      </c>
      <c r="CB271" s="157" t="s">
        <v>109</v>
      </c>
      <c r="CC271" s="157" t="s">
        <v>109</v>
      </c>
      <c r="CD271" s="157"/>
      <c r="CE271" s="157"/>
      <c r="CF271" s="157"/>
      <c r="CG271" s="157"/>
      <c r="CH271" s="157"/>
      <c r="CI271" s="157"/>
      <c r="CJ271" s="157"/>
      <c r="CK271" s="157"/>
      <c r="CL271" s="157"/>
      <c r="CM271" s="157" t="s">
        <v>109</v>
      </c>
      <c r="CN271" s="157"/>
    </row>
    <row r="272" spans="1:9646" s="290" customFormat="1" ht="45.75" customHeight="1">
      <c r="A272" s="589">
        <f>1+A271</f>
        <v>271</v>
      </c>
      <c r="B272" s="151" t="s">
        <v>2973</v>
      </c>
      <c r="C272" s="134" t="s">
        <v>2974</v>
      </c>
      <c r="D272" s="138" t="s">
        <v>93</v>
      </c>
      <c r="E272" s="135">
        <v>45420</v>
      </c>
      <c r="F272" s="136">
        <v>45420</v>
      </c>
      <c r="G272" s="136">
        <v>45657</v>
      </c>
      <c r="H272" s="134" t="s">
        <v>416</v>
      </c>
      <c r="I272" s="139" t="s">
        <v>180</v>
      </c>
      <c r="J272" s="158" t="s">
        <v>671</v>
      </c>
      <c r="K272" s="251">
        <v>1007341625</v>
      </c>
      <c r="L272" s="134">
        <v>2</v>
      </c>
      <c r="M272" s="252" t="s">
        <v>97</v>
      </c>
      <c r="N272" s="141" t="s">
        <v>98</v>
      </c>
      <c r="O272" s="151" t="s">
        <v>993</v>
      </c>
      <c r="P272" s="134" t="s">
        <v>2907</v>
      </c>
      <c r="Q272" s="134" t="s">
        <v>2908</v>
      </c>
      <c r="R272" s="143">
        <f>+G272-F272</f>
        <v>237</v>
      </c>
      <c r="S272" s="134" t="s">
        <v>2909</v>
      </c>
      <c r="T272" s="253">
        <v>35100000</v>
      </c>
      <c r="U272" s="254" t="s">
        <v>2975</v>
      </c>
      <c r="V272" s="253">
        <f>+T272</f>
        <v>35100000</v>
      </c>
      <c r="W272" s="255">
        <v>45420</v>
      </c>
      <c r="X272" s="256" t="s">
        <v>473</v>
      </c>
      <c r="Y272" s="314">
        <f>+Z272+AA272+AB272</f>
        <v>35100000</v>
      </c>
      <c r="Z272" s="148">
        <f>T272-AA272-AB272</f>
        <v>35100000</v>
      </c>
      <c r="AA272" s="149">
        <v>0</v>
      </c>
      <c r="AB272" s="150">
        <f>+AC272+AD272+AE272+AF272+AG272+AH272+AI272+AJ272</f>
        <v>0</v>
      </c>
      <c r="AC272" s="149">
        <v>0</v>
      </c>
      <c r="AD272" s="149">
        <v>0</v>
      </c>
      <c r="AE272" s="149">
        <v>0</v>
      </c>
      <c r="AF272" s="149">
        <v>0</v>
      </c>
      <c r="AG272" s="149">
        <v>0</v>
      </c>
      <c r="AH272" s="149">
        <v>0</v>
      </c>
      <c r="AI272" s="149">
        <v>0</v>
      </c>
      <c r="AJ272" s="149">
        <v>0</v>
      </c>
      <c r="AK272" s="142" t="s">
        <v>104</v>
      </c>
      <c r="AL272" s="103" t="s">
        <v>2976</v>
      </c>
      <c r="AM272" s="134" t="s">
        <v>632</v>
      </c>
      <c r="AN272" s="140">
        <v>81721147</v>
      </c>
      <c r="AO272" s="142" t="s">
        <v>108</v>
      </c>
      <c r="AP272" s="134" t="s">
        <v>108</v>
      </c>
      <c r="AQ272" s="257" t="s">
        <v>108</v>
      </c>
      <c r="AR272" s="142" t="s">
        <v>108</v>
      </c>
      <c r="AS272" s="134" t="s">
        <v>109</v>
      </c>
      <c r="AT272" s="142" t="s">
        <v>109</v>
      </c>
      <c r="AU272" s="142" t="s">
        <v>392</v>
      </c>
      <c r="AV272" s="134"/>
      <c r="AW272" s="134"/>
      <c r="AX272" s="134" t="s">
        <v>578</v>
      </c>
      <c r="AY272" s="134" t="s">
        <v>108</v>
      </c>
      <c r="AZ272" s="156"/>
      <c r="BA272" s="134"/>
      <c r="BB272" s="169"/>
      <c r="BC272" s="156"/>
      <c r="BD272" s="143"/>
      <c r="BE272" s="143"/>
      <c r="BF272" s="143"/>
      <c r="BG272" s="156"/>
      <c r="BH272" s="153">
        <f>T272+BB272</f>
        <v>35100000</v>
      </c>
      <c r="BI272" s="349" t="s">
        <v>113</v>
      </c>
      <c r="BJ272" s="134"/>
      <c r="BK272" s="141" t="s">
        <v>114</v>
      </c>
      <c r="BL272" s="156"/>
      <c r="BM272" s="468"/>
      <c r="BN272" s="170" t="s">
        <v>115</v>
      </c>
      <c r="BO272" s="141">
        <v>23</v>
      </c>
      <c r="BP272" s="141" t="s">
        <v>578</v>
      </c>
      <c r="BQ272" s="141" t="s">
        <v>108</v>
      </c>
      <c r="BR272" s="141" t="s">
        <v>108</v>
      </c>
      <c r="BS272" s="141" t="s">
        <v>108</v>
      </c>
      <c r="BT272" s="141" t="s">
        <v>108</v>
      </c>
      <c r="BU272" s="166" t="s">
        <v>2977</v>
      </c>
      <c r="BV272" s="141">
        <v>3007738190</v>
      </c>
      <c r="BW272" s="114" t="s">
        <v>2978</v>
      </c>
      <c r="BX272" s="158" t="s">
        <v>525</v>
      </c>
      <c r="BY272" s="141" t="s">
        <v>119</v>
      </c>
      <c r="BZ272" s="259">
        <v>757062577</v>
      </c>
      <c r="CA272" s="157" t="s">
        <v>109</v>
      </c>
      <c r="CB272" s="157" t="s">
        <v>109</v>
      </c>
      <c r="CC272" s="157" t="s">
        <v>109</v>
      </c>
      <c r="CD272" s="157" t="s">
        <v>109</v>
      </c>
      <c r="CE272" s="157" t="s">
        <v>109</v>
      </c>
      <c r="CF272" s="157" t="s">
        <v>109</v>
      </c>
      <c r="CG272" s="157" t="s">
        <v>109</v>
      </c>
      <c r="CH272" s="157" t="s">
        <v>109</v>
      </c>
      <c r="CI272" s="157"/>
      <c r="CJ272" s="157"/>
      <c r="CK272" s="157"/>
      <c r="CL272" s="157"/>
      <c r="CM272" s="157" t="s">
        <v>109</v>
      </c>
      <c r="CN272" s="157"/>
      <c r="CO272" s="50"/>
      <c r="CP272" s="50"/>
      <c r="CQ272" s="50"/>
      <c r="CR272" s="50"/>
      <c r="CS272" s="50"/>
      <c r="CT272" s="50"/>
      <c r="CU272" s="50"/>
      <c r="CV272" s="50"/>
      <c r="CW272" s="50"/>
      <c r="CX272" s="50"/>
      <c r="CY272" s="50"/>
      <c r="CZ272" s="50"/>
      <c r="DA272" s="50"/>
      <c r="DB272" s="50"/>
      <c r="DC272" s="50"/>
      <c r="DD272" s="50"/>
      <c r="DE272" s="50"/>
      <c r="DF272" s="50"/>
      <c r="DG272" s="50"/>
      <c r="DH272" s="50"/>
      <c r="DI272" s="50"/>
      <c r="DJ272" s="50"/>
      <c r="DK272" s="50"/>
      <c r="DL272" s="50"/>
      <c r="DM272" s="50"/>
      <c r="DN272" s="50"/>
      <c r="DO272" s="50"/>
      <c r="DP272" s="50"/>
      <c r="DQ272" s="50"/>
      <c r="DR272" s="50"/>
      <c r="DS272" s="50"/>
      <c r="DT272" s="50"/>
      <c r="DU272" s="50"/>
      <c r="DV272" s="50"/>
      <c r="DW272" s="50"/>
      <c r="DX272" s="50"/>
      <c r="DY272" s="50"/>
      <c r="DZ272" s="50"/>
      <c r="EA272" s="50"/>
      <c r="EB272" s="50"/>
      <c r="EC272" s="50"/>
      <c r="ED272" s="50"/>
      <c r="EE272" s="50"/>
      <c r="EF272" s="50"/>
      <c r="EG272" s="50"/>
      <c r="EH272" s="50"/>
      <c r="EI272" s="50"/>
      <c r="EJ272" s="50"/>
      <c r="EK272" s="50"/>
      <c r="EL272" s="50"/>
      <c r="EM272" s="50"/>
      <c r="EN272" s="50"/>
      <c r="EO272" s="50"/>
      <c r="EP272" s="50"/>
      <c r="EQ272" s="50"/>
      <c r="ER272" s="50"/>
      <c r="ES272" s="50"/>
      <c r="ET272" s="50"/>
      <c r="EU272" s="50"/>
      <c r="EV272" s="50"/>
      <c r="EW272" s="50"/>
      <c r="EX272" s="50"/>
      <c r="EY272" s="50"/>
      <c r="EZ272" s="50"/>
      <c r="FA272" s="50"/>
      <c r="FB272" s="50"/>
      <c r="FC272" s="50"/>
      <c r="FD272" s="50"/>
      <c r="FE272" s="50"/>
      <c r="FF272" s="50"/>
      <c r="FG272" s="50"/>
      <c r="FH272" s="50"/>
      <c r="FI272" s="50"/>
      <c r="FJ272" s="50"/>
      <c r="FK272" s="50"/>
      <c r="FL272" s="50"/>
      <c r="FM272" s="50"/>
      <c r="FN272" s="50"/>
      <c r="FO272" s="50"/>
      <c r="FP272" s="50"/>
      <c r="FQ272" s="50"/>
      <c r="FR272" s="50"/>
      <c r="FS272" s="50"/>
      <c r="FT272" s="50"/>
      <c r="FU272" s="50"/>
      <c r="FV272" s="50"/>
      <c r="FW272" s="50"/>
      <c r="FX272" s="50"/>
      <c r="FY272" s="50"/>
      <c r="FZ272" s="50"/>
      <c r="GA272" s="50"/>
      <c r="GB272" s="50"/>
      <c r="GC272" s="50"/>
      <c r="GD272" s="50"/>
      <c r="GE272" s="50"/>
      <c r="GF272" s="50"/>
      <c r="GG272" s="50"/>
      <c r="GH272" s="50"/>
      <c r="GI272" s="50"/>
      <c r="GJ272" s="50"/>
      <c r="GK272" s="50"/>
      <c r="GL272" s="50"/>
      <c r="GM272" s="50"/>
      <c r="GN272" s="50"/>
      <c r="GO272" s="50"/>
      <c r="GP272" s="50"/>
      <c r="GQ272" s="50"/>
      <c r="GR272" s="50"/>
      <c r="GS272" s="50"/>
      <c r="GT272" s="50"/>
      <c r="GU272" s="50"/>
      <c r="GV272" s="50"/>
      <c r="GW272" s="50"/>
      <c r="GX272" s="50"/>
      <c r="GY272" s="50"/>
      <c r="GZ272" s="50"/>
      <c r="HA272" s="50"/>
      <c r="HB272" s="50"/>
      <c r="HC272" s="50"/>
      <c r="HD272" s="50"/>
      <c r="HE272" s="50"/>
      <c r="HF272" s="50"/>
      <c r="HG272" s="50"/>
      <c r="HH272" s="50"/>
      <c r="HI272" s="50"/>
      <c r="HJ272" s="50"/>
      <c r="HK272" s="50"/>
      <c r="HL272" s="50"/>
      <c r="HM272" s="50"/>
      <c r="HN272" s="50"/>
      <c r="HO272" s="50"/>
      <c r="HP272" s="50"/>
      <c r="HQ272" s="50"/>
      <c r="HR272" s="50"/>
      <c r="HS272" s="50"/>
      <c r="HT272" s="50"/>
      <c r="HU272" s="50"/>
      <c r="HV272" s="50"/>
      <c r="HW272" s="50"/>
      <c r="HX272" s="50"/>
      <c r="HY272" s="50"/>
      <c r="HZ272" s="50"/>
      <c r="IA272" s="50"/>
      <c r="IB272" s="50"/>
      <c r="IC272" s="50"/>
      <c r="ID272" s="50"/>
      <c r="IE272" s="50"/>
      <c r="IF272" s="50"/>
      <c r="IG272" s="50"/>
      <c r="IH272" s="50"/>
      <c r="II272" s="50"/>
      <c r="IJ272" s="50"/>
      <c r="IK272" s="50"/>
      <c r="IL272" s="50"/>
      <c r="IM272" s="50"/>
      <c r="IN272" s="50"/>
      <c r="IO272" s="50"/>
      <c r="IP272" s="50"/>
      <c r="IQ272" s="50"/>
      <c r="IR272" s="50"/>
      <c r="IS272" s="50"/>
      <c r="IT272" s="50"/>
      <c r="IU272" s="50"/>
      <c r="IV272" s="50"/>
      <c r="IW272" s="50"/>
      <c r="IX272" s="50"/>
      <c r="IY272" s="50"/>
      <c r="IZ272" s="50"/>
      <c r="JA272" s="50"/>
      <c r="JB272" s="50"/>
      <c r="JC272" s="50"/>
      <c r="JD272" s="50"/>
      <c r="JE272" s="50"/>
      <c r="JF272" s="50"/>
      <c r="JG272" s="50"/>
      <c r="JH272" s="50"/>
      <c r="JI272" s="50"/>
      <c r="JJ272" s="50"/>
      <c r="JK272" s="50"/>
      <c r="JL272" s="50"/>
      <c r="JM272" s="50"/>
      <c r="JN272" s="50"/>
      <c r="JO272" s="50"/>
      <c r="JP272" s="50"/>
      <c r="JQ272" s="50"/>
      <c r="JR272" s="50"/>
      <c r="JS272" s="50"/>
      <c r="JT272" s="50"/>
      <c r="JU272" s="50"/>
      <c r="JV272" s="50"/>
      <c r="JW272" s="50"/>
      <c r="JX272" s="50"/>
      <c r="JY272" s="50"/>
      <c r="JZ272" s="50"/>
      <c r="KA272" s="50"/>
      <c r="KB272" s="50"/>
      <c r="KC272" s="50"/>
      <c r="KD272" s="50"/>
      <c r="KE272" s="50"/>
      <c r="KF272" s="50"/>
      <c r="KG272" s="50"/>
      <c r="KH272" s="50"/>
      <c r="KI272" s="50"/>
      <c r="KJ272" s="50"/>
      <c r="KK272" s="50"/>
      <c r="KL272" s="50"/>
      <c r="KM272" s="50"/>
      <c r="KN272" s="50"/>
      <c r="KO272" s="50"/>
      <c r="KP272" s="50"/>
      <c r="KQ272" s="50"/>
      <c r="KR272" s="50"/>
      <c r="KS272" s="50"/>
      <c r="KT272" s="50"/>
      <c r="KU272" s="50"/>
      <c r="KV272" s="50"/>
      <c r="KW272" s="50"/>
      <c r="KX272" s="50"/>
      <c r="KY272" s="50"/>
      <c r="KZ272" s="50"/>
      <c r="LA272" s="50"/>
      <c r="LB272" s="50"/>
      <c r="LC272" s="50"/>
      <c r="LD272" s="50"/>
      <c r="LE272" s="50"/>
      <c r="LF272" s="50"/>
      <c r="LG272" s="50"/>
      <c r="LH272" s="50"/>
      <c r="LI272" s="50"/>
      <c r="LJ272" s="50"/>
      <c r="LK272" s="50"/>
      <c r="LL272" s="50"/>
      <c r="LM272" s="50"/>
      <c r="LN272" s="50"/>
      <c r="LO272" s="50"/>
      <c r="LP272" s="50"/>
      <c r="LQ272" s="50"/>
      <c r="LR272" s="50"/>
      <c r="LS272" s="50"/>
      <c r="LT272" s="50"/>
      <c r="LU272" s="50"/>
      <c r="LV272" s="50"/>
      <c r="LW272" s="50"/>
      <c r="LX272" s="50"/>
      <c r="LY272" s="50"/>
      <c r="LZ272" s="50"/>
      <c r="MA272" s="50"/>
      <c r="MB272" s="50"/>
      <c r="MC272" s="50"/>
      <c r="MD272" s="50"/>
      <c r="ME272" s="50"/>
      <c r="MF272" s="50"/>
      <c r="MG272" s="50"/>
      <c r="MH272" s="50"/>
      <c r="MI272" s="50"/>
      <c r="MJ272" s="50"/>
      <c r="MK272" s="50"/>
      <c r="ML272" s="50"/>
      <c r="MM272" s="50"/>
      <c r="MN272" s="50"/>
      <c r="MO272" s="50"/>
      <c r="MP272" s="50"/>
      <c r="MQ272" s="50"/>
      <c r="MR272" s="50"/>
      <c r="MS272" s="50"/>
      <c r="MT272" s="50"/>
      <c r="MU272" s="50"/>
      <c r="MV272" s="50"/>
      <c r="MW272" s="50"/>
      <c r="MX272" s="50"/>
      <c r="MY272" s="50"/>
      <c r="MZ272" s="50"/>
      <c r="NA272" s="50"/>
      <c r="NB272" s="50"/>
      <c r="NC272" s="50"/>
      <c r="ND272" s="50"/>
      <c r="NE272" s="50"/>
      <c r="NF272" s="50"/>
      <c r="NG272" s="50"/>
      <c r="NH272" s="50"/>
      <c r="NI272" s="50"/>
      <c r="NJ272" s="50"/>
      <c r="NK272" s="50"/>
      <c r="NL272" s="50"/>
      <c r="NM272" s="50"/>
      <c r="NN272" s="50"/>
      <c r="NO272" s="50"/>
      <c r="NP272" s="50"/>
      <c r="NQ272" s="50"/>
      <c r="NR272" s="50"/>
      <c r="NS272" s="50"/>
      <c r="NT272" s="50"/>
      <c r="NU272" s="50"/>
      <c r="NV272" s="50"/>
      <c r="NW272" s="50"/>
      <c r="NX272" s="50"/>
      <c r="NY272" s="50"/>
      <c r="NZ272" s="50"/>
      <c r="OA272" s="50"/>
      <c r="OB272" s="50"/>
      <c r="OC272" s="50"/>
      <c r="OD272" s="50"/>
      <c r="OE272" s="50"/>
      <c r="OF272" s="50"/>
      <c r="OG272" s="50"/>
      <c r="OH272" s="50"/>
      <c r="OI272" s="50"/>
      <c r="OJ272" s="50"/>
      <c r="OK272" s="50"/>
      <c r="OL272" s="50"/>
      <c r="OM272" s="50"/>
      <c r="ON272" s="50"/>
      <c r="OO272" s="50"/>
      <c r="OP272" s="50"/>
      <c r="OQ272" s="50"/>
      <c r="OR272" s="50"/>
      <c r="OS272" s="50"/>
      <c r="OT272" s="50"/>
      <c r="OU272" s="50"/>
      <c r="OV272" s="50"/>
      <c r="OW272" s="50"/>
      <c r="OX272" s="50"/>
      <c r="OY272" s="50"/>
      <c r="OZ272" s="50"/>
      <c r="PA272" s="50"/>
      <c r="PB272" s="50"/>
      <c r="PC272" s="50"/>
      <c r="PD272" s="50"/>
      <c r="PE272" s="50"/>
      <c r="PF272" s="50"/>
      <c r="PG272" s="50"/>
      <c r="PH272" s="50"/>
      <c r="PI272" s="50"/>
      <c r="PJ272" s="50"/>
      <c r="PK272" s="50"/>
      <c r="PL272" s="50"/>
      <c r="PM272" s="50"/>
      <c r="PN272" s="50"/>
      <c r="PO272" s="50"/>
      <c r="PP272" s="50"/>
      <c r="PQ272" s="50"/>
      <c r="PR272" s="50"/>
      <c r="PS272" s="50"/>
      <c r="PT272" s="50"/>
      <c r="PU272" s="50"/>
      <c r="PV272" s="50"/>
      <c r="PW272" s="50"/>
      <c r="PX272" s="50"/>
      <c r="PY272" s="50"/>
      <c r="PZ272" s="50"/>
      <c r="QA272" s="50"/>
      <c r="QB272" s="50"/>
      <c r="QC272" s="50"/>
      <c r="QD272" s="50"/>
      <c r="QE272" s="50"/>
      <c r="QF272" s="50"/>
      <c r="QG272" s="50"/>
      <c r="QH272" s="50"/>
      <c r="QI272" s="50"/>
      <c r="QJ272" s="50"/>
      <c r="QK272" s="50"/>
      <c r="QL272" s="50"/>
      <c r="QM272" s="50"/>
      <c r="QN272" s="50"/>
      <c r="QO272" s="50"/>
      <c r="QP272" s="50"/>
      <c r="QQ272" s="50"/>
      <c r="QR272" s="50"/>
      <c r="QS272" s="50"/>
      <c r="QT272" s="50"/>
      <c r="QU272" s="50"/>
      <c r="QV272" s="50"/>
      <c r="QW272" s="50"/>
      <c r="QX272" s="50"/>
      <c r="QY272" s="50"/>
      <c r="QZ272" s="50"/>
      <c r="RA272" s="50"/>
      <c r="RB272" s="50"/>
      <c r="RC272" s="50"/>
      <c r="RD272" s="50"/>
      <c r="RE272" s="50"/>
      <c r="RF272" s="50"/>
      <c r="RG272" s="50"/>
      <c r="RH272" s="50"/>
      <c r="RI272" s="50"/>
      <c r="RJ272" s="50"/>
      <c r="RK272" s="50"/>
      <c r="RL272" s="50"/>
      <c r="RM272" s="50"/>
      <c r="RN272" s="50"/>
      <c r="RO272" s="50"/>
      <c r="RP272" s="50"/>
      <c r="RQ272" s="50"/>
      <c r="RR272" s="50"/>
      <c r="RS272" s="50"/>
      <c r="RT272" s="50"/>
      <c r="RU272" s="50"/>
      <c r="RV272" s="50"/>
      <c r="RW272" s="50"/>
      <c r="RX272" s="50"/>
      <c r="RY272" s="50"/>
      <c r="RZ272" s="50"/>
      <c r="SA272" s="50"/>
      <c r="SB272" s="50"/>
      <c r="SC272" s="50"/>
      <c r="SD272" s="50"/>
      <c r="SE272" s="50"/>
      <c r="SF272" s="50"/>
      <c r="SG272" s="50"/>
      <c r="SH272" s="50"/>
      <c r="SI272" s="50"/>
      <c r="SJ272" s="50"/>
      <c r="SK272" s="50"/>
      <c r="SL272" s="50"/>
      <c r="SM272" s="50"/>
      <c r="SN272" s="50"/>
      <c r="SO272" s="50"/>
      <c r="SP272" s="50"/>
      <c r="SQ272" s="50"/>
      <c r="SR272" s="50"/>
      <c r="SS272" s="50"/>
      <c r="ST272" s="50"/>
      <c r="SU272" s="50"/>
      <c r="SV272" s="50"/>
      <c r="SW272" s="50"/>
      <c r="SX272" s="50"/>
      <c r="SY272" s="50"/>
      <c r="SZ272" s="50"/>
      <c r="TA272" s="50"/>
      <c r="TB272" s="50"/>
      <c r="TC272" s="50"/>
      <c r="TD272" s="50"/>
      <c r="TE272" s="50"/>
      <c r="TF272" s="50"/>
      <c r="TG272" s="50"/>
      <c r="TH272" s="50"/>
      <c r="TI272" s="50"/>
      <c r="TJ272" s="50"/>
      <c r="TK272" s="50"/>
      <c r="TL272" s="50"/>
      <c r="TM272" s="50"/>
      <c r="TN272" s="50"/>
      <c r="TO272" s="50"/>
      <c r="TP272" s="50"/>
      <c r="TQ272" s="50"/>
      <c r="TR272" s="50"/>
      <c r="TS272" s="50"/>
      <c r="TT272" s="50"/>
      <c r="TU272" s="50"/>
      <c r="TV272" s="50"/>
      <c r="TW272" s="50"/>
      <c r="TX272" s="50"/>
      <c r="TY272" s="50"/>
      <c r="TZ272" s="50"/>
      <c r="UA272" s="50"/>
      <c r="UB272" s="50"/>
      <c r="UC272" s="50"/>
      <c r="UD272" s="50"/>
      <c r="UE272" s="50"/>
      <c r="UF272" s="50"/>
      <c r="UG272" s="50"/>
      <c r="UH272" s="50"/>
      <c r="UI272" s="50"/>
      <c r="UJ272" s="50"/>
      <c r="UK272" s="50"/>
      <c r="UL272" s="50"/>
      <c r="UM272" s="50"/>
      <c r="UN272" s="50"/>
      <c r="UO272" s="50"/>
      <c r="UP272" s="50"/>
      <c r="UQ272" s="50"/>
      <c r="UR272" s="50"/>
      <c r="US272" s="50"/>
      <c r="UT272" s="50"/>
      <c r="UU272" s="50"/>
      <c r="UV272" s="50"/>
      <c r="UW272" s="50"/>
      <c r="UX272" s="50"/>
      <c r="UY272" s="50"/>
      <c r="UZ272" s="50"/>
      <c r="VA272" s="50"/>
      <c r="VB272" s="50"/>
      <c r="VC272" s="50"/>
      <c r="VD272" s="50"/>
      <c r="VE272" s="50"/>
      <c r="VF272" s="50"/>
      <c r="VG272" s="50"/>
      <c r="VH272" s="50"/>
      <c r="VI272" s="50"/>
      <c r="VJ272" s="50"/>
      <c r="VK272" s="50"/>
      <c r="VL272" s="50"/>
      <c r="VM272" s="50"/>
      <c r="VN272" s="50"/>
      <c r="VO272" s="50"/>
      <c r="VP272" s="50"/>
      <c r="VQ272" s="50"/>
      <c r="VR272" s="50"/>
      <c r="VS272" s="50"/>
      <c r="VT272" s="50"/>
      <c r="VU272" s="50"/>
      <c r="VV272" s="50"/>
      <c r="VW272" s="50"/>
      <c r="VX272" s="50"/>
      <c r="VY272" s="50"/>
      <c r="VZ272" s="50"/>
      <c r="WA272" s="50"/>
      <c r="WB272" s="50"/>
      <c r="WC272" s="50"/>
      <c r="WD272" s="50"/>
      <c r="WE272" s="50"/>
      <c r="WF272" s="50"/>
      <c r="WG272" s="50"/>
      <c r="WH272" s="50"/>
      <c r="WI272" s="50"/>
      <c r="WJ272" s="50"/>
      <c r="WK272" s="50"/>
      <c r="WL272" s="50"/>
      <c r="WM272" s="50"/>
      <c r="WN272" s="50"/>
      <c r="WO272" s="50"/>
      <c r="WP272" s="50"/>
      <c r="WQ272" s="50"/>
      <c r="WR272" s="50"/>
      <c r="WS272" s="50"/>
      <c r="WT272" s="50"/>
      <c r="WU272" s="50"/>
      <c r="WV272" s="50"/>
      <c r="WW272" s="50"/>
      <c r="WX272" s="50"/>
      <c r="WY272" s="50"/>
      <c r="WZ272" s="50"/>
      <c r="XA272" s="50"/>
      <c r="XB272" s="50"/>
      <c r="XC272" s="50"/>
      <c r="XD272" s="50"/>
      <c r="XE272" s="50"/>
      <c r="XF272" s="50"/>
      <c r="XG272" s="50"/>
      <c r="XH272" s="50"/>
      <c r="XI272" s="50"/>
      <c r="XJ272" s="50"/>
      <c r="XK272" s="50"/>
      <c r="XL272" s="50"/>
      <c r="XM272" s="50"/>
      <c r="XN272" s="50"/>
      <c r="XO272" s="50"/>
      <c r="XP272" s="50"/>
      <c r="XQ272" s="50"/>
      <c r="XR272" s="50"/>
      <c r="XS272" s="50"/>
      <c r="XT272" s="50"/>
      <c r="XU272" s="50"/>
      <c r="XV272" s="50"/>
      <c r="XW272" s="50"/>
      <c r="XX272" s="50"/>
      <c r="XY272" s="50"/>
      <c r="XZ272" s="50"/>
      <c r="YA272" s="50"/>
      <c r="YB272" s="50"/>
      <c r="YC272" s="50"/>
      <c r="YD272" s="50"/>
      <c r="YE272" s="50"/>
      <c r="YF272" s="50"/>
      <c r="YG272" s="50"/>
      <c r="YH272" s="50"/>
      <c r="YI272" s="50"/>
      <c r="YJ272" s="50"/>
      <c r="YK272" s="50"/>
      <c r="YL272" s="50"/>
      <c r="YM272" s="50"/>
      <c r="YN272" s="50"/>
      <c r="YO272" s="50"/>
      <c r="YP272" s="50"/>
      <c r="YQ272" s="50"/>
      <c r="YR272" s="50"/>
      <c r="YS272" s="50"/>
      <c r="YT272" s="50"/>
      <c r="YU272" s="50"/>
      <c r="YV272" s="50"/>
      <c r="YW272" s="50"/>
      <c r="YX272" s="50"/>
      <c r="YY272" s="50"/>
      <c r="YZ272" s="50"/>
      <c r="ZA272" s="50"/>
      <c r="ZB272" s="50"/>
      <c r="ZC272" s="50"/>
      <c r="ZD272" s="50"/>
      <c r="ZE272" s="50"/>
      <c r="ZF272" s="50"/>
      <c r="ZG272" s="50"/>
      <c r="ZH272" s="50"/>
      <c r="ZI272" s="50"/>
      <c r="ZJ272" s="50"/>
      <c r="ZK272" s="50"/>
      <c r="ZL272" s="50"/>
      <c r="ZM272" s="50"/>
      <c r="ZN272" s="50"/>
      <c r="ZO272" s="50"/>
      <c r="ZP272" s="50"/>
      <c r="ZQ272" s="50"/>
      <c r="ZR272" s="50"/>
      <c r="ZS272" s="50"/>
      <c r="ZT272" s="50"/>
      <c r="ZU272" s="50"/>
      <c r="ZV272" s="50"/>
      <c r="ZW272" s="50"/>
      <c r="ZX272" s="50"/>
      <c r="ZY272" s="50"/>
      <c r="ZZ272" s="50"/>
      <c r="AAA272" s="50"/>
      <c r="AAB272" s="50"/>
      <c r="AAC272" s="50"/>
      <c r="AAD272" s="50"/>
      <c r="AAE272" s="50"/>
      <c r="AAF272" s="50"/>
      <c r="AAG272" s="50"/>
      <c r="AAH272" s="50"/>
      <c r="AAI272" s="50"/>
      <c r="AAJ272" s="50"/>
      <c r="AAK272" s="50"/>
      <c r="AAL272" s="50"/>
      <c r="AAM272" s="50"/>
      <c r="AAN272" s="50"/>
      <c r="AAO272" s="50"/>
      <c r="AAP272" s="50"/>
      <c r="AAQ272" s="50"/>
      <c r="AAR272" s="50"/>
      <c r="AAS272" s="50"/>
      <c r="AAT272" s="50"/>
      <c r="AAU272" s="50"/>
      <c r="AAV272" s="50"/>
      <c r="AAW272" s="50"/>
      <c r="AAX272" s="50"/>
      <c r="AAY272" s="50"/>
      <c r="AAZ272" s="50"/>
      <c r="ABA272" s="50"/>
      <c r="ABB272" s="50"/>
      <c r="ABC272" s="50"/>
      <c r="ABD272" s="50"/>
      <c r="ABE272" s="50"/>
      <c r="ABF272" s="50"/>
      <c r="ABG272" s="50"/>
      <c r="ABH272" s="50"/>
      <c r="ABI272" s="50"/>
      <c r="ABJ272" s="50"/>
      <c r="ABK272" s="50"/>
      <c r="ABL272" s="50"/>
      <c r="ABM272" s="50"/>
      <c r="ABN272" s="50"/>
      <c r="ABO272" s="50"/>
      <c r="ABP272" s="50"/>
      <c r="ABQ272" s="50"/>
      <c r="ABR272" s="50"/>
      <c r="ABS272" s="50"/>
      <c r="ABT272" s="50"/>
      <c r="ABU272" s="50"/>
      <c r="ABV272" s="50"/>
      <c r="ABW272" s="50"/>
      <c r="ABX272" s="50"/>
      <c r="ABY272" s="50"/>
      <c r="ABZ272" s="50"/>
      <c r="ACA272" s="50"/>
      <c r="ACB272" s="50"/>
      <c r="ACC272" s="50"/>
      <c r="ACD272" s="50"/>
      <c r="ACE272" s="50"/>
      <c r="ACF272" s="50"/>
      <c r="ACG272" s="50"/>
      <c r="ACH272" s="50"/>
      <c r="ACI272" s="50"/>
      <c r="ACJ272" s="50"/>
      <c r="ACK272" s="50"/>
      <c r="ACL272" s="50"/>
      <c r="ACM272" s="50"/>
      <c r="ACN272" s="50"/>
      <c r="ACO272" s="50"/>
      <c r="ACP272" s="50"/>
      <c r="ACQ272" s="50"/>
      <c r="ACR272" s="50"/>
      <c r="ACS272" s="50"/>
      <c r="ACT272" s="50"/>
      <c r="ACU272" s="50"/>
      <c r="ACV272" s="50"/>
      <c r="ACW272" s="50"/>
      <c r="ACX272" s="50"/>
      <c r="ACY272" s="50"/>
      <c r="ACZ272" s="50"/>
      <c r="ADA272" s="50"/>
      <c r="ADB272" s="50"/>
      <c r="ADC272" s="50"/>
      <c r="ADD272" s="50"/>
      <c r="ADE272" s="50"/>
      <c r="ADF272" s="50"/>
      <c r="ADG272" s="50"/>
      <c r="ADH272" s="50"/>
      <c r="ADI272" s="50"/>
      <c r="ADJ272" s="50"/>
      <c r="ADK272" s="50"/>
      <c r="ADL272" s="50"/>
      <c r="ADM272" s="50"/>
      <c r="ADN272" s="50"/>
      <c r="ADO272" s="50"/>
      <c r="ADP272" s="50"/>
      <c r="ADQ272" s="50"/>
      <c r="ADR272" s="50"/>
      <c r="ADS272" s="50"/>
      <c r="ADT272" s="50"/>
      <c r="ADU272" s="50"/>
      <c r="ADV272" s="50"/>
      <c r="ADW272" s="50"/>
      <c r="ADX272" s="50"/>
      <c r="ADY272" s="50"/>
      <c r="ADZ272" s="50"/>
      <c r="AEA272" s="50"/>
      <c r="AEB272" s="50"/>
      <c r="AEC272" s="50"/>
      <c r="AED272" s="50"/>
      <c r="AEE272" s="50"/>
      <c r="AEF272" s="50"/>
      <c r="AEG272" s="50"/>
      <c r="AEH272" s="50"/>
      <c r="AEI272" s="50"/>
      <c r="AEJ272" s="50"/>
      <c r="AEK272" s="50"/>
      <c r="AEL272" s="50"/>
      <c r="AEM272" s="50"/>
      <c r="AEN272" s="50"/>
      <c r="AEO272" s="50"/>
      <c r="AEP272" s="50"/>
      <c r="AEQ272" s="50"/>
      <c r="AER272" s="50"/>
      <c r="AES272" s="50"/>
      <c r="AET272" s="50"/>
      <c r="AEU272" s="50"/>
      <c r="AEV272" s="50"/>
      <c r="AEW272" s="50"/>
      <c r="AEX272" s="50"/>
      <c r="AEY272" s="50"/>
      <c r="AEZ272" s="50"/>
      <c r="AFA272" s="50"/>
      <c r="AFB272" s="50"/>
      <c r="AFC272" s="50"/>
      <c r="AFD272" s="50"/>
      <c r="AFE272" s="50"/>
      <c r="AFF272" s="50"/>
      <c r="AFG272" s="50"/>
      <c r="AFH272" s="50"/>
      <c r="AFI272" s="50"/>
      <c r="AFJ272" s="50"/>
      <c r="AFK272" s="50"/>
      <c r="AFL272" s="50"/>
      <c r="AFM272" s="50"/>
      <c r="AFN272" s="50"/>
      <c r="AFO272" s="50"/>
      <c r="AFP272" s="50"/>
      <c r="AFQ272" s="50"/>
      <c r="AFR272" s="50"/>
      <c r="AFS272" s="50"/>
      <c r="AFT272" s="50"/>
      <c r="AFU272" s="50"/>
      <c r="AFV272" s="50"/>
      <c r="AFW272" s="50"/>
      <c r="AFX272" s="50"/>
      <c r="AFY272" s="50"/>
      <c r="AFZ272" s="50"/>
      <c r="AGA272" s="50"/>
      <c r="AGB272" s="50"/>
      <c r="AGC272" s="50"/>
      <c r="AGD272" s="50"/>
      <c r="AGE272" s="50"/>
      <c r="AGF272" s="50"/>
      <c r="AGG272" s="50"/>
      <c r="AGH272" s="50"/>
      <c r="AGI272" s="50"/>
      <c r="AGJ272" s="50"/>
      <c r="AGK272" s="50"/>
      <c r="AGL272" s="50"/>
      <c r="AGM272" s="50"/>
      <c r="AGN272" s="50"/>
      <c r="AGO272" s="50"/>
      <c r="AGP272" s="50"/>
      <c r="AGQ272" s="50"/>
      <c r="AGR272" s="50"/>
      <c r="AGS272" s="50"/>
      <c r="AGT272" s="50"/>
      <c r="AGU272" s="50"/>
      <c r="AGV272" s="50"/>
      <c r="AGW272" s="50"/>
      <c r="AGX272" s="50"/>
      <c r="AGY272" s="50"/>
      <c r="AGZ272" s="50"/>
      <c r="AHA272" s="50"/>
      <c r="AHB272" s="50"/>
      <c r="AHC272" s="50"/>
      <c r="AHD272" s="50"/>
      <c r="AHE272" s="50"/>
      <c r="AHF272" s="50"/>
      <c r="AHG272" s="50"/>
      <c r="AHH272" s="50"/>
      <c r="AHI272" s="50"/>
      <c r="AHJ272" s="50"/>
      <c r="AHK272" s="50"/>
      <c r="AHL272" s="50"/>
      <c r="AHM272" s="50"/>
      <c r="AHN272" s="50"/>
      <c r="AHO272" s="50"/>
      <c r="AHP272" s="50"/>
      <c r="AHQ272" s="50"/>
      <c r="AHR272" s="50"/>
      <c r="AHS272" s="50"/>
      <c r="AHT272" s="50"/>
      <c r="AHU272" s="50"/>
      <c r="AHV272" s="50"/>
      <c r="AHW272" s="50"/>
      <c r="AHX272" s="50"/>
      <c r="AHY272" s="50"/>
      <c r="AHZ272" s="50"/>
      <c r="AIA272" s="50"/>
      <c r="AIB272" s="50"/>
      <c r="AIC272" s="50"/>
      <c r="AID272" s="50"/>
      <c r="AIE272" s="50"/>
      <c r="AIF272" s="50"/>
      <c r="AIG272" s="50"/>
      <c r="AIH272" s="50"/>
      <c r="AII272" s="50"/>
      <c r="AIJ272" s="50"/>
      <c r="AIK272" s="50"/>
      <c r="AIL272" s="50"/>
      <c r="AIM272" s="50"/>
      <c r="AIN272" s="50"/>
      <c r="AIO272" s="50"/>
      <c r="AIP272" s="50"/>
      <c r="AIQ272" s="50"/>
      <c r="AIR272" s="50"/>
      <c r="AIS272" s="50"/>
      <c r="AIT272" s="50"/>
      <c r="AIU272" s="50"/>
      <c r="AIV272" s="50"/>
      <c r="AIW272" s="50"/>
      <c r="AIX272" s="50"/>
      <c r="AIY272" s="50"/>
      <c r="AIZ272" s="50"/>
      <c r="AJA272" s="50"/>
      <c r="AJB272" s="50"/>
      <c r="AJC272" s="50"/>
      <c r="AJD272" s="50"/>
      <c r="AJE272" s="50"/>
      <c r="AJF272" s="50"/>
      <c r="AJG272" s="50"/>
      <c r="AJH272" s="50"/>
      <c r="AJI272" s="50"/>
      <c r="AJJ272" s="50"/>
      <c r="AJK272" s="50"/>
      <c r="AJL272" s="50"/>
      <c r="AJM272" s="50"/>
      <c r="AJN272" s="50"/>
      <c r="AJO272" s="50"/>
      <c r="AJP272" s="50"/>
      <c r="AJQ272" s="50"/>
      <c r="AJR272" s="50"/>
      <c r="AJS272" s="50"/>
      <c r="AJT272" s="50"/>
      <c r="AJU272" s="50"/>
      <c r="AJV272" s="50"/>
      <c r="AJW272" s="50"/>
      <c r="AJX272" s="50"/>
      <c r="AJY272" s="50"/>
      <c r="AJZ272" s="50"/>
      <c r="AKA272" s="50"/>
      <c r="AKB272" s="50"/>
      <c r="AKC272" s="50"/>
      <c r="AKD272" s="50"/>
      <c r="AKE272" s="50"/>
      <c r="AKF272" s="50"/>
      <c r="AKG272" s="50"/>
      <c r="AKH272" s="50"/>
      <c r="AKI272" s="50"/>
      <c r="AKJ272" s="50"/>
      <c r="AKK272" s="50"/>
      <c r="AKL272" s="50"/>
      <c r="AKM272" s="50"/>
      <c r="AKN272" s="50"/>
      <c r="AKO272" s="50"/>
      <c r="AKP272" s="50"/>
      <c r="AKQ272" s="50"/>
      <c r="AKR272" s="50"/>
      <c r="AKS272" s="50"/>
      <c r="AKT272" s="50"/>
      <c r="AKU272" s="50"/>
      <c r="AKV272" s="50"/>
      <c r="AKW272" s="50"/>
      <c r="AKX272" s="50"/>
      <c r="AKY272" s="50"/>
      <c r="AKZ272" s="50"/>
      <c r="ALA272" s="50"/>
      <c r="ALB272" s="50"/>
      <c r="ALC272" s="50"/>
      <c r="ALD272" s="50"/>
      <c r="ALE272" s="50"/>
      <c r="ALF272" s="50"/>
      <c r="ALG272" s="50"/>
      <c r="ALH272" s="50"/>
      <c r="ALI272" s="50"/>
      <c r="ALJ272" s="50"/>
      <c r="ALK272" s="50"/>
      <c r="ALL272" s="50"/>
      <c r="ALM272" s="50"/>
      <c r="ALN272" s="50"/>
      <c r="ALO272" s="50"/>
      <c r="ALP272" s="50"/>
      <c r="ALQ272" s="50"/>
      <c r="ALR272" s="50"/>
      <c r="ALS272" s="50"/>
      <c r="ALT272" s="50"/>
      <c r="ALU272" s="50"/>
      <c r="ALV272" s="50"/>
      <c r="ALW272" s="50"/>
      <c r="ALX272" s="50"/>
      <c r="ALY272" s="50"/>
      <c r="ALZ272" s="50"/>
      <c r="AMA272" s="50"/>
      <c r="AMB272" s="50"/>
      <c r="AMC272" s="50"/>
      <c r="AMD272" s="50"/>
      <c r="AME272" s="50"/>
      <c r="AMF272" s="50"/>
      <c r="AMG272" s="50"/>
      <c r="AMH272" s="50"/>
      <c r="AMI272" s="50"/>
      <c r="AMJ272" s="50"/>
      <c r="AMK272" s="50"/>
      <c r="AML272" s="50"/>
    </row>
    <row r="273" spans="1:736" s="290" customFormat="1" ht="45.75" customHeight="1">
      <c r="A273" s="589">
        <f>1+A272</f>
        <v>272</v>
      </c>
      <c r="B273" s="151" t="s">
        <v>2979</v>
      </c>
      <c r="C273" s="134" t="s">
        <v>2980</v>
      </c>
      <c r="D273" s="138" t="s">
        <v>93</v>
      </c>
      <c r="E273" s="135">
        <v>45420</v>
      </c>
      <c r="F273" s="136">
        <v>45423</v>
      </c>
      <c r="G273" s="136">
        <v>45657</v>
      </c>
      <c r="H273" s="134" t="s">
        <v>416</v>
      </c>
      <c r="I273" s="139" t="s">
        <v>95</v>
      </c>
      <c r="J273" s="158" t="s">
        <v>746</v>
      </c>
      <c r="K273" s="251">
        <v>10025361</v>
      </c>
      <c r="L273" s="134">
        <v>9</v>
      </c>
      <c r="M273" s="252" t="s">
        <v>97</v>
      </c>
      <c r="N273" s="141" t="s">
        <v>98</v>
      </c>
      <c r="O273" s="151" t="s">
        <v>857</v>
      </c>
      <c r="P273" s="134" t="s">
        <v>2981</v>
      </c>
      <c r="Q273" s="134" t="s">
        <v>2982</v>
      </c>
      <c r="R273" s="143">
        <f>+G273-F273</f>
        <v>234</v>
      </c>
      <c r="S273" s="134" t="s">
        <v>2983</v>
      </c>
      <c r="T273" s="253">
        <v>54133326</v>
      </c>
      <c r="U273" s="254" t="s">
        <v>2984</v>
      </c>
      <c r="V273" s="253">
        <f>+T273</f>
        <v>54133326</v>
      </c>
      <c r="W273" s="255">
        <v>45421</v>
      </c>
      <c r="X273" s="256" t="s">
        <v>473</v>
      </c>
      <c r="Y273" s="314">
        <f>+Z273+AA273+AB273</f>
        <v>54133326</v>
      </c>
      <c r="Z273" s="148">
        <v>0</v>
      </c>
      <c r="AA273" s="149">
        <v>0</v>
      </c>
      <c r="AB273" s="150">
        <f>+AC273+AD273+AE273+AF273+AG273+AH273+AI273+AJ273</f>
        <v>54133326</v>
      </c>
      <c r="AC273" s="149">
        <v>0</v>
      </c>
      <c r="AD273" s="149">
        <v>0</v>
      </c>
      <c r="AE273" s="149">
        <v>0</v>
      </c>
      <c r="AF273" s="149">
        <v>0</v>
      </c>
      <c r="AG273" s="149">
        <f>+V273</f>
        <v>54133326</v>
      </c>
      <c r="AH273" s="149">
        <v>0</v>
      </c>
      <c r="AI273" s="149">
        <v>0</v>
      </c>
      <c r="AJ273" s="149">
        <v>0</v>
      </c>
      <c r="AK273" s="142" t="s">
        <v>104</v>
      </c>
      <c r="AL273" s="103" t="s">
        <v>2985</v>
      </c>
      <c r="AM273" s="134" t="s">
        <v>751</v>
      </c>
      <c r="AN273" s="140">
        <v>20401211</v>
      </c>
      <c r="AO273" s="142" t="s">
        <v>108</v>
      </c>
      <c r="AP273" s="134" t="s">
        <v>108</v>
      </c>
      <c r="AQ273" s="257" t="s">
        <v>108</v>
      </c>
      <c r="AR273" s="142" t="s">
        <v>108</v>
      </c>
      <c r="AS273" s="134" t="s">
        <v>109</v>
      </c>
      <c r="AT273" s="142" t="s">
        <v>109</v>
      </c>
      <c r="AU273" s="142" t="s">
        <v>392</v>
      </c>
      <c r="AV273" s="134"/>
      <c r="AW273" s="134"/>
      <c r="AX273" s="134" t="s">
        <v>578</v>
      </c>
      <c r="AY273" s="134" t="s">
        <v>108</v>
      </c>
      <c r="AZ273" s="156"/>
      <c r="BA273" s="134"/>
      <c r="BB273" s="169"/>
      <c r="BC273" s="156"/>
      <c r="BD273" s="143"/>
      <c r="BE273" s="143"/>
      <c r="BF273" s="143"/>
      <c r="BG273" s="156"/>
      <c r="BH273" s="153">
        <f>T273+BB273</f>
        <v>54133326</v>
      </c>
      <c r="BI273" s="349" t="s">
        <v>113</v>
      </c>
      <c r="BJ273" s="134" t="s">
        <v>2986</v>
      </c>
      <c r="BK273" s="141" t="s">
        <v>114</v>
      </c>
      <c r="BL273" s="156"/>
      <c r="BM273" s="166"/>
      <c r="BN273" s="170" t="s">
        <v>115</v>
      </c>
      <c r="BO273" s="141">
        <v>49</v>
      </c>
      <c r="BP273" s="141" t="s">
        <v>109</v>
      </c>
      <c r="BQ273" s="141" t="s">
        <v>108</v>
      </c>
      <c r="BR273" s="141" t="s">
        <v>108</v>
      </c>
      <c r="BS273" s="141" t="s">
        <v>108</v>
      </c>
      <c r="BT273" s="141" t="s">
        <v>108</v>
      </c>
      <c r="BU273" s="166" t="s">
        <v>2987</v>
      </c>
      <c r="BV273" s="141">
        <v>3208002237</v>
      </c>
      <c r="BW273" s="114" t="s">
        <v>753</v>
      </c>
      <c r="BX273" s="158" t="s">
        <v>139</v>
      </c>
      <c r="BY273" s="141" t="s">
        <v>119</v>
      </c>
      <c r="BZ273" s="259" t="s">
        <v>754</v>
      </c>
      <c r="CA273" s="157" t="s">
        <v>109</v>
      </c>
      <c r="CB273" s="157" t="s">
        <v>109</v>
      </c>
      <c r="CC273" s="157" t="s">
        <v>109</v>
      </c>
      <c r="CD273" s="157" t="s">
        <v>109</v>
      </c>
      <c r="CE273" s="157" t="s">
        <v>109</v>
      </c>
      <c r="CF273" s="157" t="s">
        <v>109</v>
      </c>
      <c r="CG273" s="157" t="s">
        <v>109</v>
      </c>
      <c r="CH273" s="157" t="s">
        <v>109</v>
      </c>
      <c r="CI273" s="157"/>
      <c r="CJ273" s="157"/>
      <c r="CK273" s="157"/>
      <c r="CL273" s="157"/>
      <c r="CM273" s="157" t="s">
        <v>109</v>
      </c>
      <c r="CN273" s="157"/>
      <c r="CO273" s="50"/>
      <c r="CP273" s="50"/>
      <c r="CQ273" s="50"/>
      <c r="CR273" s="50"/>
      <c r="CS273" s="50"/>
      <c r="CT273" s="50"/>
      <c r="CU273" s="50"/>
      <c r="CV273" s="50"/>
      <c r="CW273" s="50"/>
      <c r="CX273" s="50"/>
      <c r="CY273" s="50"/>
      <c r="CZ273" s="50"/>
      <c r="DA273" s="50"/>
      <c r="DB273" s="50"/>
      <c r="DC273" s="50"/>
      <c r="DD273" s="50"/>
      <c r="DE273" s="50"/>
      <c r="DF273" s="50"/>
      <c r="DG273" s="50"/>
      <c r="DH273" s="50"/>
      <c r="DI273" s="50"/>
      <c r="DJ273" s="50"/>
      <c r="DK273" s="50"/>
      <c r="DL273" s="50"/>
      <c r="DM273" s="50"/>
      <c r="DN273" s="50"/>
      <c r="DO273" s="50"/>
      <c r="DP273" s="50"/>
      <c r="DQ273" s="50"/>
      <c r="DR273" s="50"/>
      <c r="DS273" s="50"/>
      <c r="DT273" s="50"/>
      <c r="DU273" s="50"/>
      <c r="DV273" s="50"/>
      <c r="DW273" s="50"/>
      <c r="DX273" s="50"/>
      <c r="DY273" s="50"/>
      <c r="DZ273" s="50"/>
      <c r="EA273" s="50"/>
      <c r="EB273" s="50"/>
      <c r="EC273" s="50"/>
      <c r="ED273" s="50"/>
      <c r="EE273" s="50"/>
      <c r="EF273" s="50"/>
      <c r="EG273" s="50"/>
      <c r="EH273" s="50"/>
      <c r="EI273" s="50"/>
      <c r="EJ273" s="50"/>
      <c r="EK273" s="50"/>
      <c r="EL273" s="50"/>
      <c r="EM273" s="50"/>
      <c r="EN273" s="50"/>
      <c r="EO273" s="50"/>
      <c r="EP273" s="50"/>
      <c r="EQ273" s="50"/>
      <c r="ER273" s="50"/>
      <c r="ES273" s="50"/>
      <c r="ET273" s="50"/>
      <c r="EU273" s="50"/>
      <c r="EV273" s="50"/>
      <c r="EW273" s="50"/>
      <c r="EX273" s="50"/>
      <c r="EY273" s="50"/>
      <c r="EZ273" s="50"/>
      <c r="FA273" s="50"/>
      <c r="FB273" s="50"/>
      <c r="FC273" s="50"/>
      <c r="FD273" s="50"/>
      <c r="FE273" s="50"/>
      <c r="FF273" s="50"/>
      <c r="FG273" s="50"/>
      <c r="FH273" s="50"/>
      <c r="FI273" s="50"/>
      <c r="FJ273" s="50"/>
      <c r="FK273" s="50"/>
      <c r="FL273" s="50"/>
      <c r="FM273" s="50"/>
      <c r="FN273" s="50"/>
      <c r="FO273" s="50"/>
      <c r="FP273" s="50"/>
      <c r="FQ273" s="50"/>
      <c r="FR273" s="50"/>
      <c r="FS273" s="50"/>
      <c r="FT273" s="50"/>
      <c r="FU273" s="50"/>
      <c r="FV273" s="50"/>
      <c r="FW273" s="50"/>
      <c r="FX273" s="50"/>
      <c r="FY273" s="50"/>
      <c r="FZ273" s="50"/>
      <c r="GA273" s="50"/>
      <c r="GB273" s="50"/>
      <c r="GC273" s="50"/>
      <c r="GD273" s="50"/>
      <c r="GE273" s="50"/>
      <c r="GF273" s="50"/>
      <c r="GG273" s="50"/>
      <c r="GH273" s="50"/>
      <c r="GI273" s="50"/>
      <c r="GJ273" s="50"/>
      <c r="GK273" s="50"/>
      <c r="GL273" s="50"/>
      <c r="GM273" s="50"/>
      <c r="GN273" s="50"/>
      <c r="GO273" s="50"/>
      <c r="GP273" s="50"/>
      <c r="GQ273" s="50"/>
      <c r="GR273" s="50"/>
      <c r="GS273" s="50"/>
      <c r="GT273" s="50"/>
      <c r="GU273" s="50"/>
      <c r="GV273" s="16"/>
      <c r="GW273" s="16"/>
      <c r="GX273" s="16"/>
      <c r="GY273" s="16"/>
      <c r="GZ273" s="16"/>
      <c r="HA273" s="16"/>
      <c r="HB273" s="16"/>
      <c r="HC273" s="16"/>
      <c r="HD273" s="16"/>
      <c r="HE273" s="16"/>
      <c r="HF273" s="16"/>
      <c r="HG273" s="16"/>
      <c r="HH273" s="16"/>
      <c r="HI273" s="16"/>
      <c r="HJ273" s="16"/>
      <c r="HK273" s="16"/>
      <c r="HL273" s="16"/>
      <c r="HM273" s="16"/>
      <c r="HN273" s="16"/>
      <c r="HO273" s="16"/>
      <c r="HP273" s="16"/>
      <c r="HQ273" s="16"/>
      <c r="HR273" s="16"/>
      <c r="HS273" s="16"/>
      <c r="HT273" s="16"/>
      <c r="HU273" s="16"/>
      <c r="HV273" s="16"/>
      <c r="HW273" s="16"/>
      <c r="HX273" s="16"/>
      <c r="HY273" s="16"/>
      <c r="HZ273" s="16"/>
      <c r="IA273" s="16"/>
      <c r="IB273" s="16"/>
      <c r="IC273" s="16"/>
      <c r="ID273" s="16"/>
      <c r="IE273" s="16"/>
      <c r="IF273" s="16"/>
      <c r="IG273" s="16"/>
      <c r="IH273" s="16"/>
      <c r="II273" s="16"/>
      <c r="IJ273" s="16"/>
      <c r="IK273" s="16"/>
      <c r="IL273" s="16"/>
      <c r="IM273" s="16"/>
      <c r="IN273" s="16"/>
      <c r="IO273" s="16"/>
      <c r="IP273" s="16"/>
      <c r="IQ273" s="16"/>
      <c r="IR273" s="16"/>
      <c r="IS273" s="16"/>
      <c r="IT273" s="16"/>
      <c r="IU273" s="16"/>
      <c r="IV273" s="16"/>
      <c r="IW273" s="16"/>
      <c r="IX273" s="16"/>
      <c r="IY273" s="16"/>
      <c r="IZ273" s="16"/>
      <c r="JA273" s="16"/>
      <c r="JB273" s="16"/>
      <c r="JC273" s="16"/>
      <c r="JD273" s="16"/>
      <c r="JE273" s="16"/>
      <c r="JF273" s="16"/>
      <c r="JG273" s="16"/>
      <c r="JH273" s="16"/>
      <c r="JI273" s="16"/>
      <c r="JJ273" s="16"/>
      <c r="JK273" s="16"/>
      <c r="JL273" s="16"/>
      <c r="JM273" s="16"/>
      <c r="JN273" s="16"/>
      <c r="JO273" s="16"/>
      <c r="JP273" s="16"/>
      <c r="JQ273" s="16"/>
      <c r="JR273" s="16"/>
      <c r="JS273" s="16"/>
      <c r="JT273" s="16"/>
      <c r="JU273" s="16"/>
      <c r="JV273" s="16"/>
      <c r="JW273" s="16"/>
      <c r="JX273" s="16"/>
      <c r="JY273" s="16"/>
      <c r="JZ273" s="16"/>
      <c r="KA273" s="16"/>
      <c r="KB273" s="16"/>
      <c r="KC273" s="16"/>
      <c r="KD273" s="16"/>
      <c r="KE273" s="16"/>
      <c r="KF273" s="16"/>
      <c r="KG273" s="16"/>
      <c r="KH273" s="16"/>
      <c r="KI273" s="16"/>
      <c r="KJ273" s="16"/>
      <c r="KK273" s="16"/>
      <c r="KL273" s="16"/>
      <c r="KM273" s="16"/>
      <c r="KN273" s="16"/>
      <c r="KO273" s="16"/>
      <c r="KP273" s="16"/>
      <c r="KQ273" s="16"/>
      <c r="KR273" s="16"/>
      <c r="KS273" s="16"/>
      <c r="KT273" s="16"/>
      <c r="KU273" s="16"/>
      <c r="KV273" s="16"/>
      <c r="KW273" s="16"/>
      <c r="KX273" s="16"/>
      <c r="KY273" s="16"/>
      <c r="KZ273" s="16"/>
      <c r="LA273" s="16"/>
      <c r="LB273" s="16"/>
      <c r="LC273" s="16"/>
      <c r="LD273" s="16"/>
      <c r="LE273" s="16"/>
      <c r="LF273" s="16"/>
      <c r="LG273" s="16"/>
      <c r="LH273" s="16"/>
      <c r="LI273" s="16"/>
      <c r="LJ273" s="16"/>
      <c r="LK273" s="16"/>
      <c r="LL273" s="16"/>
      <c r="LM273" s="16"/>
      <c r="LN273" s="16"/>
      <c r="LO273" s="16"/>
      <c r="LP273" s="16"/>
      <c r="LQ273" s="16"/>
      <c r="LR273" s="16"/>
      <c r="LS273" s="16"/>
      <c r="LT273" s="16"/>
      <c r="LU273" s="16"/>
      <c r="LV273" s="16"/>
      <c r="LW273" s="16"/>
      <c r="LX273" s="16"/>
      <c r="LY273" s="16"/>
      <c r="LZ273" s="16"/>
      <c r="MA273" s="16"/>
      <c r="MB273" s="16"/>
      <c r="MC273" s="16"/>
      <c r="MD273" s="16"/>
      <c r="ME273" s="16"/>
      <c r="MF273" s="16"/>
      <c r="MG273" s="16"/>
      <c r="MH273" s="16"/>
      <c r="MI273" s="16"/>
      <c r="MJ273" s="16"/>
      <c r="MK273" s="16"/>
      <c r="ML273" s="16"/>
      <c r="MM273" s="16"/>
      <c r="MN273" s="16"/>
      <c r="MO273" s="16"/>
      <c r="MP273" s="16"/>
      <c r="MQ273" s="16"/>
      <c r="MR273" s="16"/>
      <c r="MS273" s="16"/>
      <c r="MT273" s="16"/>
      <c r="MU273" s="16"/>
      <c r="MV273" s="16"/>
      <c r="MW273" s="16"/>
      <c r="MX273" s="16"/>
      <c r="MY273" s="16"/>
      <c r="MZ273" s="16"/>
      <c r="NA273" s="16"/>
      <c r="NB273" s="16"/>
      <c r="NC273" s="16"/>
      <c r="ND273" s="16"/>
      <c r="NE273" s="16"/>
      <c r="NF273" s="16"/>
      <c r="NG273" s="16"/>
      <c r="NH273" s="16"/>
      <c r="NI273" s="16"/>
      <c r="NJ273" s="16"/>
      <c r="NK273" s="16"/>
      <c r="NL273" s="16"/>
      <c r="NM273" s="16"/>
      <c r="NN273" s="16"/>
      <c r="NO273" s="16"/>
      <c r="NP273" s="16"/>
      <c r="NQ273" s="16"/>
      <c r="NR273" s="16"/>
      <c r="NS273" s="16"/>
      <c r="NT273" s="16"/>
      <c r="NU273" s="16"/>
      <c r="NV273" s="16"/>
      <c r="NW273" s="16"/>
      <c r="NX273" s="16"/>
      <c r="NY273" s="16"/>
      <c r="NZ273" s="16"/>
      <c r="OA273" s="16"/>
      <c r="OB273" s="16"/>
      <c r="OC273" s="16"/>
      <c r="OD273" s="16"/>
      <c r="OE273" s="16"/>
      <c r="OF273" s="16"/>
      <c r="OG273" s="16"/>
      <c r="OH273" s="16"/>
      <c r="OI273" s="16"/>
      <c r="OJ273" s="16"/>
      <c r="OK273" s="16"/>
      <c r="OL273" s="16"/>
      <c r="OM273" s="16"/>
      <c r="ON273" s="16"/>
      <c r="OO273" s="16"/>
      <c r="OP273" s="16"/>
      <c r="OQ273" s="16"/>
      <c r="OR273" s="16"/>
      <c r="OS273" s="16"/>
      <c r="OT273" s="16"/>
      <c r="OU273" s="16"/>
      <c r="OV273" s="16"/>
      <c r="OW273" s="16"/>
      <c r="OX273" s="16"/>
      <c r="OY273" s="16"/>
      <c r="OZ273" s="16"/>
      <c r="PA273" s="16"/>
      <c r="PB273" s="16"/>
      <c r="PC273" s="16"/>
      <c r="PD273" s="16"/>
      <c r="PE273" s="16"/>
      <c r="PF273" s="16"/>
      <c r="PG273" s="16"/>
      <c r="PH273" s="16"/>
      <c r="PI273" s="16"/>
      <c r="PJ273" s="16"/>
      <c r="PK273" s="16"/>
      <c r="PL273" s="16"/>
      <c r="PM273" s="16"/>
      <c r="PN273" s="16"/>
      <c r="PO273" s="16"/>
      <c r="PP273" s="16"/>
      <c r="PQ273" s="16"/>
      <c r="PR273" s="16"/>
      <c r="PS273" s="16"/>
      <c r="PT273" s="16"/>
      <c r="PU273" s="16"/>
      <c r="PV273" s="16"/>
      <c r="PW273" s="16"/>
      <c r="PX273" s="16"/>
      <c r="PY273" s="16"/>
      <c r="PZ273" s="16"/>
      <c r="QA273" s="16"/>
      <c r="QB273" s="16"/>
      <c r="QC273" s="16"/>
      <c r="QD273" s="16"/>
      <c r="QE273" s="16"/>
      <c r="QF273" s="16"/>
      <c r="QG273" s="16"/>
      <c r="QH273" s="16"/>
      <c r="QI273" s="16"/>
      <c r="QJ273" s="16"/>
      <c r="QK273" s="16"/>
      <c r="QL273" s="16"/>
      <c r="QM273" s="16"/>
      <c r="QN273" s="16"/>
      <c r="QO273" s="16"/>
      <c r="QP273" s="16"/>
      <c r="QQ273" s="16"/>
      <c r="QR273" s="16"/>
      <c r="QS273" s="16"/>
      <c r="QT273" s="16"/>
      <c r="QU273" s="16"/>
      <c r="QV273" s="16"/>
      <c r="QW273" s="16"/>
      <c r="QX273" s="16"/>
      <c r="QY273" s="16"/>
      <c r="QZ273" s="16"/>
      <c r="RA273" s="16"/>
      <c r="RB273" s="16"/>
      <c r="RC273" s="16"/>
      <c r="RD273" s="16"/>
      <c r="RE273" s="16"/>
      <c r="RF273" s="16"/>
      <c r="RG273" s="16"/>
      <c r="RH273" s="16"/>
      <c r="RI273" s="16"/>
      <c r="RJ273" s="16"/>
      <c r="RK273" s="16"/>
      <c r="RL273" s="16"/>
      <c r="RM273" s="16"/>
      <c r="RN273" s="16"/>
      <c r="RO273" s="16"/>
      <c r="RP273" s="16"/>
      <c r="RQ273" s="16"/>
      <c r="RR273" s="16"/>
      <c r="RS273" s="16"/>
      <c r="RT273" s="16"/>
      <c r="RU273" s="16"/>
      <c r="RV273" s="16"/>
      <c r="RW273" s="16"/>
      <c r="RX273" s="16"/>
      <c r="RY273" s="16"/>
      <c r="RZ273" s="16"/>
      <c r="SA273" s="16"/>
      <c r="SB273" s="16"/>
      <c r="SC273" s="16"/>
      <c r="SD273" s="16"/>
      <c r="SE273" s="16"/>
      <c r="SF273" s="16"/>
      <c r="SG273" s="16"/>
      <c r="SH273" s="16"/>
      <c r="SI273" s="16"/>
      <c r="SJ273" s="16"/>
      <c r="SK273" s="16"/>
      <c r="SL273" s="16"/>
      <c r="SM273" s="16"/>
      <c r="SN273" s="16"/>
      <c r="SO273" s="16"/>
      <c r="SP273" s="16"/>
      <c r="SQ273" s="16"/>
      <c r="SR273" s="16"/>
      <c r="SS273" s="16"/>
      <c r="ST273" s="16"/>
      <c r="SU273" s="16"/>
      <c r="SV273" s="16"/>
      <c r="SW273" s="16"/>
      <c r="SX273" s="16"/>
      <c r="SY273" s="16"/>
      <c r="SZ273" s="16"/>
      <c r="TA273" s="16"/>
      <c r="TB273" s="16"/>
      <c r="TC273" s="16"/>
      <c r="TD273" s="16"/>
      <c r="TE273" s="16"/>
      <c r="TF273" s="16"/>
      <c r="TG273" s="16"/>
      <c r="TH273" s="16"/>
      <c r="TI273" s="16"/>
      <c r="TJ273" s="16"/>
      <c r="TK273" s="16"/>
      <c r="TL273" s="16"/>
      <c r="TM273" s="16"/>
      <c r="TN273" s="16"/>
      <c r="TO273" s="16"/>
      <c r="TP273" s="16"/>
      <c r="TQ273" s="16"/>
      <c r="TR273" s="16"/>
      <c r="TS273" s="16"/>
      <c r="TT273" s="16"/>
      <c r="TU273" s="16"/>
      <c r="TV273" s="16"/>
      <c r="TW273" s="16"/>
      <c r="TX273" s="16"/>
      <c r="TY273" s="16"/>
      <c r="TZ273" s="16"/>
      <c r="UA273" s="16"/>
      <c r="UB273" s="16"/>
      <c r="UC273" s="16"/>
      <c r="UD273" s="16"/>
      <c r="UE273" s="16"/>
      <c r="UF273" s="16"/>
      <c r="UG273" s="16"/>
      <c r="UH273" s="16"/>
      <c r="UI273" s="16"/>
      <c r="UJ273" s="16"/>
      <c r="UK273" s="16"/>
      <c r="UL273" s="16"/>
      <c r="UM273" s="16"/>
      <c r="UN273" s="16"/>
      <c r="UO273" s="16"/>
      <c r="UP273" s="16"/>
      <c r="UQ273" s="16"/>
      <c r="UR273" s="16"/>
      <c r="US273" s="16"/>
      <c r="UT273" s="16"/>
      <c r="UU273" s="16"/>
      <c r="UV273" s="16"/>
      <c r="UW273" s="16"/>
      <c r="UX273" s="16"/>
      <c r="UY273" s="16"/>
      <c r="UZ273" s="16"/>
      <c r="VA273" s="16"/>
      <c r="VB273" s="16"/>
      <c r="VC273" s="16"/>
      <c r="VD273" s="16"/>
      <c r="VE273" s="16"/>
      <c r="VF273" s="16"/>
      <c r="VG273" s="16"/>
      <c r="VH273" s="16"/>
      <c r="VI273" s="16"/>
      <c r="VJ273" s="16"/>
      <c r="VK273" s="16"/>
      <c r="VL273" s="16"/>
      <c r="VM273" s="16"/>
      <c r="VN273" s="16"/>
      <c r="VO273" s="16"/>
      <c r="VP273" s="16"/>
      <c r="VQ273" s="16"/>
      <c r="VR273" s="16"/>
      <c r="VS273" s="16"/>
      <c r="VT273" s="16"/>
      <c r="VU273" s="16"/>
      <c r="VV273" s="16"/>
      <c r="VW273" s="16"/>
      <c r="VX273" s="16"/>
      <c r="VY273" s="16"/>
      <c r="VZ273" s="16"/>
      <c r="WA273" s="16"/>
      <c r="WB273" s="16"/>
      <c r="WC273" s="16"/>
      <c r="WD273" s="16"/>
      <c r="WE273" s="16"/>
      <c r="WF273" s="16"/>
      <c r="WG273" s="16"/>
      <c r="WH273" s="16"/>
      <c r="WI273" s="16"/>
      <c r="WJ273" s="16"/>
      <c r="WK273" s="16"/>
      <c r="WL273" s="16"/>
      <c r="WM273" s="16"/>
      <c r="WN273" s="16"/>
      <c r="WO273" s="16"/>
      <c r="WP273" s="16"/>
      <c r="WQ273" s="16"/>
      <c r="WR273" s="16"/>
      <c r="WS273" s="16"/>
      <c r="WT273" s="16"/>
      <c r="WU273" s="16"/>
      <c r="WV273" s="16"/>
      <c r="WW273" s="16"/>
      <c r="WX273" s="16"/>
      <c r="WY273" s="16"/>
      <c r="WZ273" s="16"/>
      <c r="XA273" s="16"/>
      <c r="XB273" s="16"/>
      <c r="XC273" s="16"/>
      <c r="XD273" s="16"/>
      <c r="XE273" s="16"/>
      <c r="XF273" s="16"/>
      <c r="XG273" s="16"/>
      <c r="XH273" s="16"/>
      <c r="XI273" s="16"/>
      <c r="XJ273" s="16"/>
      <c r="XK273" s="16"/>
      <c r="XL273" s="16"/>
      <c r="XM273" s="16"/>
      <c r="XN273" s="16"/>
      <c r="XO273" s="16"/>
      <c r="XP273" s="16"/>
      <c r="XQ273" s="16"/>
      <c r="XR273" s="16"/>
      <c r="XS273" s="16"/>
      <c r="XT273" s="16"/>
      <c r="XU273" s="16"/>
      <c r="XV273" s="16"/>
      <c r="XW273" s="16"/>
      <c r="XX273" s="16"/>
      <c r="XY273" s="16"/>
      <c r="XZ273" s="16"/>
      <c r="YA273" s="16"/>
      <c r="YB273" s="16"/>
      <c r="YC273" s="16"/>
      <c r="YD273" s="16"/>
      <c r="YE273" s="16"/>
      <c r="YF273" s="16"/>
      <c r="YG273" s="16"/>
      <c r="YH273" s="16"/>
      <c r="YI273" s="16"/>
      <c r="YJ273" s="16"/>
      <c r="YK273" s="16"/>
      <c r="YL273" s="16"/>
      <c r="YM273" s="16"/>
      <c r="YN273" s="16"/>
      <c r="YO273" s="16"/>
      <c r="YP273" s="16"/>
      <c r="YQ273" s="16"/>
      <c r="YR273" s="16"/>
      <c r="YS273" s="16"/>
      <c r="YT273" s="16"/>
      <c r="YU273" s="16"/>
      <c r="YV273" s="16"/>
      <c r="YW273" s="16"/>
      <c r="YX273" s="16"/>
      <c r="YY273" s="16"/>
      <c r="YZ273" s="16"/>
      <c r="ZA273" s="16"/>
      <c r="ZB273" s="16"/>
      <c r="ZC273" s="16"/>
      <c r="ZD273" s="16"/>
      <c r="ZE273" s="16"/>
      <c r="ZF273" s="16"/>
      <c r="ZG273" s="16"/>
      <c r="ZH273" s="16"/>
      <c r="ZI273" s="16"/>
      <c r="ZJ273" s="16"/>
      <c r="ZK273" s="16"/>
      <c r="ZL273" s="16"/>
      <c r="ZM273" s="16"/>
      <c r="ZN273" s="16"/>
      <c r="ZO273" s="16"/>
      <c r="ZP273" s="16"/>
      <c r="ZQ273" s="16"/>
      <c r="ZR273" s="16"/>
      <c r="ZS273" s="16"/>
      <c r="ZT273" s="16"/>
      <c r="ZU273" s="16"/>
      <c r="ZV273" s="16"/>
      <c r="ZW273" s="16"/>
      <c r="ZX273" s="16"/>
      <c r="ZY273" s="16"/>
      <c r="ZZ273" s="16"/>
      <c r="AAA273" s="16"/>
      <c r="AAB273" s="16"/>
      <c r="AAC273" s="16"/>
      <c r="AAD273" s="16"/>
      <c r="AAE273" s="16"/>
      <c r="AAF273" s="16"/>
      <c r="AAG273" s="16"/>
      <c r="AAH273" s="16"/>
      <c r="AAI273" s="16"/>
      <c r="AAJ273" s="16"/>
      <c r="AAK273" s="16"/>
      <c r="AAL273" s="16"/>
      <c r="AAM273" s="16"/>
      <c r="AAN273" s="16"/>
      <c r="AAO273" s="16"/>
      <c r="AAP273" s="16"/>
      <c r="AAQ273" s="16"/>
      <c r="AAR273" s="16"/>
      <c r="AAS273" s="16"/>
      <c r="AAT273" s="16"/>
      <c r="AAU273" s="16"/>
      <c r="AAV273" s="16"/>
      <c r="AAW273" s="16"/>
      <c r="AAX273" s="16"/>
      <c r="AAY273" s="16"/>
      <c r="AAZ273" s="16"/>
      <c r="ABA273" s="16"/>
      <c r="ABB273" s="16"/>
      <c r="ABC273" s="16"/>
      <c r="ABD273" s="16"/>
      <c r="ABE273" s="16"/>
      <c r="ABF273" s="16"/>
      <c r="ABG273" s="16"/>
      <c r="ABH273" s="16"/>
    </row>
    <row r="274" spans="1:736" s="98" customFormat="1" ht="45.75" customHeight="1">
      <c r="A274" s="589">
        <f>1+A273</f>
        <v>273</v>
      </c>
      <c r="B274" s="151" t="s">
        <v>2988</v>
      </c>
      <c r="C274" s="70" t="s">
        <v>2989</v>
      </c>
      <c r="D274" s="74" t="s">
        <v>1417</v>
      </c>
      <c r="E274" s="71">
        <v>45420</v>
      </c>
      <c r="F274" s="72">
        <v>45423</v>
      </c>
      <c r="G274" s="72">
        <v>45514</v>
      </c>
      <c r="H274" s="70" t="s">
        <v>416</v>
      </c>
      <c r="I274" s="75" t="s">
        <v>180</v>
      </c>
      <c r="J274" s="95" t="s">
        <v>2990</v>
      </c>
      <c r="K274" s="122">
        <v>3146442</v>
      </c>
      <c r="L274" s="70">
        <v>0</v>
      </c>
      <c r="M274" s="111" t="s">
        <v>97</v>
      </c>
      <c r="N274" s="77" t="s">
        <v>98</v>
      </c>
      <c r="O274" s="87" t="s">
        <v>2287</v>
      </c>
      <c r="P274" s="70" t="s">
        <v>2991</v>
      </c>
      <c r="Q274" s="70" t="s">
        <v>681</v>
      </c>
      <c r="R274" s="79">
        <f>+G274-F274</f>
        <v>91</v>
      </c>
      <c r="S274" s="70" t="s">
        <v>2992</v>
      </c>
      <c r="T274" s="123">
        <v>8736000</v>
      </c>
      <c r="U274" s="124" t="s">
        <v>2993</v>
      </c>
      <c r="V274" s="123">
        <f>+T274</f>
        <v>8736000</v>
      </c>
      <c r="W274" s="125">
        <v>45421</v>
      </c>
      <c r="X274" s="126" t="s">
        <v>1933</v>
      </c>
      <c r="Y274" s="311">
        <f>+Z274+AA274+AB274</f>
        <v>8736000</v>
      </c>
      <c r="Z274" s="84">
        <v>0</v>
      </c>
      <c r="AA274" s="86">
        <v>0</v>
      </c>
      <c r="AB274" s="85">
        <f>+AC274+AD274+AE274+AF274+AG274+AH274+AI274+AJ274</f>
        <v>8736000</v>
      </c>
      <c r="AC274" s="86">
        <v>0</v>
      </c>
      <c r="AD274" s="86">
        <v>0</v>
      </c>
      <c r="AE274" s="86">
        <v>0</v>
      </c>
      <c r="AF274" s="86">
        <v>0</v>
      </c>
      <c r="AG274" s="86">
        <f>+V274</f>
        <v>8736000</v>
      </c>
      <c r="AH274" s="86">
        <v>0</v>
      </c>
      <c r="AI274" s="86">
        <v>0</v>
      </c>
      <c r="AJ274" s="86">
        <v>0</v>
      </c>
      <c r="AK274" s="78" t="s">
        <v>104</v>
      </c>
      <c r="AL274" s="103" t="s">
        <v>2994</v>
      </c>
      <c r="AM274" s="70" t="s">
        <v>2995</v>
      </c>
      <c r="AN274" s="76">
        <v>35472753</v>
      </c>
      <c r="AO274" s="78" t="s">
        <v>108</v>
      </c>
      <c r="AP274" s="70" t="s">
        <v>108</v>
      </c>
      <c r="AQ274" s="118" t="s">
        <v>108</v>
      </c>
      <c r="AR274" s="78" t="s">
        <v>108</v>
      </c>
      <c r="AS274" s="70" t="s">
        <v>109</v>
      </c>
      <c r="AT274" s="78" t="s">
        <v>109</v>
      </c>
      <c r="AU274" s="78" t="s">
        <v>392</v>
      </c>
      <c r="AV274" s="70"/>
      <c r="AW274" s="70"/>
      <c r="AX274" s="70" t="s">
        <v>109</v>
      </c>
      <c r="AY274" s="70" t="s">
        <v>108</v>
      </c>
      <c r="AZ274" s="92"/>
      <c r="BA274" s="70"/>
      <c r="BB274" s="100"/>
      <c r="BC274" s="92"/>
      <c r="BD274" s="79"/>
      <c r="BE274" s="79"/>
      <c r="BF274" s="79"/>
      <c r="BG274" s="92"/>
      <c r="BH274" s="90">
        <f>T274+BB274</f>
        <v>8736000</v>
      </c>
      <c r="BI274" s="166" t="s">
        <v>113</v>
      </c>
      <c r="BJ274" s="70"/>
      <c r="BK274" s="77" t="s">
        <v>114</v>
      </c>
      <c r="BL274" s="92"/>
      <c r="BM274" s="166"/>
      <c r="BN274" s="104" t="s">
        <v>115</v>
      </c>
      <c r="BO274" s="77">
        <v>43</v>
      </c>
      <c r="BP274" s="77" t="s">
        <v>578</v>
      </c>
      <c r="BQ274" s="77" t="s">
        <v>108</v>
      </c>
      <c r="BR274" s="77" t="s">
        <v>108</v>
      </c>
      <c r="BS274" s="77" t="s">
        <v>108</v>
      </c>
      <c r="BT274" s="77" t="s">
        <v>108</v>
      </c>
      <c r="BU274" s="105" t="s">
        <v>2996</v>
      </c>
      <c r="BV274" s="77">
        <v>3203142050</v>
      </c>
      <c r="BW274" s="114" t="s">
        <v>2997</v>
      </c>
      <c r="BX274" s="95" t="s">
        <v>1030</v>
      </c>
      <c r="BY274" s="77" t="s">
        <v>119</v>
      </c>
      <c r="BZ274" s="127" t="s">
        <v>2998</v>
      </c>
      <c r="CA274" s="93" t="s">
        <v>109</v>
      </c>
      <c r="CB274" s="93" t="s">
        <v>109</v>
      </c>
      <c r="CC274" s="93" t="s">
        <v>109</v>
      </c>
      <c r="CD274" s="93"/>
      <c r="CE274" s="93"/>
      <c r="CF274" s="93"/>
      <c r="CG274" s="93"/>
      <c r="CH274" s="93"/>
      <c r="CI274" s="93"/>
      <c r="CJ274" s="93"/>
      <c r="CK274" s="93"/>
      <c r="CL274" s="93"/>
      <c r="CM274" s="93" t="s">
        <v>109</v>
      </c>
      <c r="CN274" s="93"/>
      <c r="CO274" s="297"/>
      <c r="CP274" s="50"/>
      <c r="CQ274" s="50"/>
      <c r="CR274" s="50"/>
      <c r="CS274" s="50"/>
      <c r="CT274" s="50"/>
      <c r="CU274" s="50"/>
      <c r="CV274" s="50"/>
      <c r="CW274" s="50"/>
      <c r="CX274" s="50"/>
      <c r="CY274" s="50"/>
      <c r="CZ274" s="50"/>
      <c r="DA274" s="50"/>
      <c r="DB274" s="50"/>
      <c r="DC274" s="50"/>
      <c r="DD274" s="50"/>
      <c r="DE274" s="50"/>
      <c r="DF274" s="50"/>
      <c r="DG274" s="50"/>
      <c r="DH274" s="50"/>
      <c r="DI274" s="50"/>
      <c r="DJ274" s="50"/>
      <c r="DK274" s="50"/>
      <c r="DL274" s="50"/>
      <c r="DM274" s="50"/>
      <c r="DN274" s="50"/>
      <c r="DO274" s="50"/>
      <c r="DP274" s="50"/>
      <c r="DQ274" s="50"/>
      <c r="DR274" s="50"/>
      <c r="DS274" s="50"/>
      <c r="DT274" s="50"/>
      <c r="DU274" s="50"/>
      <c r="DV274" s="50"/>
      <c r="DW274" s="50"/>
      <c r="DX274" s="50"/>
      <c r="DY274" s="50"/>
      <c r="DZ274" s="50"/>
      <c r="EA274" s="50"/>
      <c r="EB274" s="50"/>
      <c r="EC274" s="50"/>
      <c r="ED274" s="50"/>
      <c r="EE274" s="50"/>
      <c r="EF274" s="50"/>
      <c r="EG274" s="50"/>
      <c r="EH274" s="50"/>
      <c r="EI274" s="50"/>
      <c r="EJ274" s="50"/>
      <c r="EK274" s="50"/>
      <c r="EL274" s="50"/>
      <c r="EM274" s="50"/>
      <c r="EN274" s="50"/>
      <c r="EO274" s="50"/>
      <c r="EP274" s="50"/>
      <c r="EQ274" s="50"/>
      <c r="ER274" s="50"/>
      <c r="ES274" s="50"/>
      <c r="ET274" s="50"/>
      <c r="EU274" s="50"/>
      <c r="EV274" s="50"/>
      <c r="EW274" s="50"/>
      <c r="EX274" s="50"/>
      <c r="EY274" s="50"/>
      <c r="EZ274" s="50"/>
      <c r="FA274" s="50"/>
      <c r="FB274" s="50"/>
      <c r="FC274" s="50"/>
      <c r="FD274" s="50"/>
      <c r="FE274" s="50"/>
      <c r="FF274" s="50"/>
      <c r="FG274" s="50"/>
      <c r="FH274" s="50"/>
      <c r="FI274" s="50"/>
      <c r="FJ274" s="50"/>
      <c r="FK274" s="50"/>
      <c r="FL274" s="50"/>
      <c r="FM274" s="50"/>
      <c r="FN274" s="50"/>
      <c r="FO274" s="50"/>
      <c r="FP274" s="50"/>
      <c r="FQ274" s="50"/>
      <c r="FR274" s="50"/>
      <c r="FS274" s="50"/>
      <c r="FT274" s="50"/>
      <c r="FU274" s="50"/>
      <c r="FV274" s="50"/>
      <c r="FW274" s="50"/>
      <c r="FX274" s="50"/>
      <c r="FY274" s="50"/>
      <c r="FZ274" s="50"/>
      <c r="GA274" s="50"/>
      <c r="GB274" s="50"/>
      <c r="GC274" s="50"/>
      <c r="GD274" s="50"/>
      <c r="GE274" s="50"/>
      <c r="GF274" s="50"/>
      <c r="GG274" s="50"/>
      <c r="GH274" s="50"/>
      <c r="GI274" s="50"/>
      <c r="GJ274" s="50"/>
      <c r="GK274" s="50"/>
      <c r="GL274" s="50"/>
      <c r="GM274" s="50"/>
      <c r="GN274" s="50"/>
      <c r="GO274" s="50"/>
      <c r="GP274" s="50"/>
      <c r="GQ274" s="50"/>
      <c r="GR274" s="50"/>
      <c r="GS274" s="50"/>
      <c r="GT274" s="50"/>
      <c r="GU274" s="50"/>
    </row>
    <row r="275" spans="1:736" s="50" customFormat="1" ht="45.75" customHeight="1">
      <c r="A275" s="589">
        <f>1+A274</f>
        <v>274</v>
      </c>
      <c r="B275" s="151" t="s">
        <v>2999</v>
      </c>
      <c r="C275" s="134" t="s">
        <v>3000</v>
      </c>
      <c r="D275" s="138" t="s">
        <v>1417</v>
      </c>
      <c r="E275" s="135">
        <v>45420</v>
      </c>
      <c r="F275" s="136">
        <v>45423</v>
      </c>
      <c r="G275" s="136">
        <v>45514</v>
      </c>
      <c r="H275" s="134" t="s">
        <v>416</v>
      </c>
      <c r="I275" s="139" t="s">
        <v>95</v>
      </c>
      <c r="J275" s="158" t="s">
        <v>3001</v>
      </c>
      <c r="K275" s="251">
        <v>71625225</v>
      </c>
      <c r="L275" s="134">
        <v>1</v>
      </c>
      <c r="M275" s="252" t="s">
        <v>97</v>
      </c>
      <c r="N275" s="141" t="s">
        <v>98</v>
      </c>
      <c r="O275" s="151" t="s">
        <v>1061</v>
      </c>
      <c r="P275" s="134" t="s">
        <v>3002</v>
      </c>
      <c r="Q275" s="134" t="s">
        <v>681</v>
      </c>
      <c r="R275" s="143">
        <f>+G275-F275</f>
        <v>91</v>
      </c>
      <c r="S275" s="134" t="s">
        <v>2958</v>
      </c>
      <c r="T275" s="253">
        <v>9600000</v>
      </c>
      <c r="U275" s="254" t="s">
        <v>3003</v>
      </c>
      <c r="V275" s="253">
        <f>+T275</f>
        <v>9600000</v>
      </c>
      <c r="W275" s="255">
        <v>45421</v>
      </c>
      <c r="X275" s="256" t="s">
        <v>473</v>
      </c>
      <c r="Y275" s="314">
        <f>+Z275+AA275+AB275</f>
        <v>9600000</v>
      </c>
      <c r="Z275" s="148">
        <f>T275-AA275-AB275</f>
        <v>9600000</v>
      </c>
      <c r="AA275" s="149">
        <v>0</v>
      </c>
      <c r="AB275" s="150">
        <f>+AC275+AD275+AE275+AF275+AG275+AH275+AI275+AJ275</f>
        <v>0</v>
      </c>
      <c r="AC275" s="149">
        <v>0</v>
      </c>
      <c r="AD275" s="149">
        <v>0</v>
      </c>
      <c r="AE275" s="149">
        <v>0</v>
      </c>
      <c r="AF275" s="149">
        <v>0</v>
      </c>
      <c r="AG275" s="149">
        <v>0</v>
      </c>
      <c r="AH275" s="149">
        <v>0</v>
      </c>
      <c r="AI275" s="149">
        <v>0</v>
      </c>
      <c r="AJ275" s="149">
        <v>0</v>
      </c>
      <c r="AK275" s="142" t="s">
        <v>104</v>
      </c>
      <c r="AL275" s="103" t="s">
        <v>3004</v>
      </c>
      <c r="AM275" s="134" t="s">
        <v>3005</v>
      </c>
      <c r="AN275" s="140">
        <v>52285927</v>
      </c>
      <c r="AO275" s="142" t="s">
        <v>108</v>
      </c>
      <c r="AP275" s="134" t="s">
        <v>108</v>
      </c>
      <c r="AQ275" s="257" t="s">
        <v>108</v>
      </c>
      <c r="AR275" s="142" t="s">
        <v>108</v>
      </c>
      <c r="AS275" s="134" t="s">
        <v>109</v>
      </c>
      <c r="AT275" s="142" t="s">
        <v>109</v>
      </c>
      <c r="AU275" s="142" t="s">
        <v>392</v>
      </c>
      <c r="AV275" s="134"/>
      <c r="AW275" s="134"/>
      <c r="AX275" s="134" t="s">
        <v>578</v>
      </c>
      <c r="AY275" s="134" t="s">
        <v>108</v>
      </c>
      <c r="AZ275" s="156"/>
      <c r="BA275" s="134"/>
      <c r="BB275" s="169"/>
      <c r="BC275" s="156"/>
      <c r="BD275" s="143"/>
      <c r="BE275" s="143"/>
      <c r="BF275" s="143"/>
      <c r="BG275" s="156"/>
      <c r="BH275" s="153">
        <f>T275+BB275</f>
        <v>9600000</v>
      </c>
      <c r="BI275" s="166" t="s">
        <v>113</v>
      </c>
      <c r="BJ275" s="134"/>
      <c r="BK275" s="141" t="s">
        <v>114</v>
      </c>
      <c r="BL275" s="156"/>
      <c r="BM275" s="166"/>
      <c r="BN275" s="170" t="s">
        <v>115</v>
      </c>
      <c r="BO275" s="141">
        <v>64</v>
      </c>
      <c r="BP275" s="141" t="s">
        <v>108</v>
      </c>
      <c r="BQ275" s="141" t="s">
        <v>108</v>
      </c>
      <c r="BR275" s="141" t="s">
        <v>108</v>
      </c>
      <c r="BS275" s="141" t="s">
        <v>108</v>
      </c>
      <c r="BT275" s="141" t="s">
        <v>108</v>
      </c>
      <c r="BU275" s="166" t="s">
        <v>3006</v>
      </c>
      <c r="BV275" s="141">
        <v>3103381063</v>
      </c>
      <c r="BW275" s="114" t="s">
        <v>3007</v>
      </c>
      <c r="BX275" s="158" t="s">
        <v>839</v>
      </c>
      <c r="BY275" s="141" t="s">
        <v>119</v>
      </c>
      <c r="BZ275" s="259" t="s">
        <v>3008</v>
      </c>
      <c r="CA275" s="157" t="s">
        <v>109</v>
      </c>
      <c r="CB275" s="157" t="s">
        <v>109</v>
      </c>
      <c r="CC275" s="157" t="s">
        <v>109</v>
      </c>
      <c r="CD275" s="157"/>
      <c r="CE275" s="157"/>
      <c r="CF275" s="157"/>
      <c r="CG275" s="157"/>
      <c r="CH275" s="157"/>
      <c r="CI275" s="157"/>
      <c r="CJ275" s="157"/>
      <c r="CK275" s="157"/>
      <c r="CL275" s="157"/>
      <c r="CM275" s="157" t="s">
        <v>109</v>
      </c>
      <c r="CN275" s="157"/>
    </row>
    <row r="276" spans="1:736" s="50" customFormat="1" ht="45.75" customHeight="1">
      <c r="A276" s="589">
        <f>1+A275</f>
        <v>275</v>
      </c>
      <c r="B276" s="151" t="s">
        <v>3009</v>
      </c>
      <c r="C276" s="134" t="s">
        <v>3010</v>
      </c>
      <c r="D276" s="138" t="s">
        <v>340</v>
      </c>
      <c r="E276" s="135">
        <v>45420</v>
      </c>
      <c r="F276" s="136">
        <v>45422</v>
      </c>
      <c r="G276" s="136">
        <v>45528</v>
      </c>
      <c r="H276" s="134" t="s">
        <v>416</v>
      </c>
      <c r="I276" s="139" t="s">
        <v>95</v>
      </c>
      <c r="J276" s="134" t="s">
        <v>3011</v>
      </c>
      <c r="K276" s="251">
        <v>81720597</v>
      </c>
      <c r="L276" s="134">
        <v>9</v>
      </c>
      <c r="M276" s="252" t="s">
        <v>97</v>
      </c>
      <c r="N276" s="141" t="s">
        <v>98</v>
      </c>
      <c r="O276" s="151" t="s">
        <v>427</v>
      </c>
      <c r="P276" s="134" t="s">
        <v>3012</v>
      </c>
      <c r="Q276" s="134" t="s">
        <v>1050</v>
      </c>
      <c r="R276" s="143">
        <f>+G276-F276</f>
        <v>106</v>
      </c>
      <c r="S276" s="134" t="s">
        <v>2651</v>
      </c>
      <c r="T276" s="253">
        <v>15750000</v>
      </c>
      <c r="U276" s="254" t="s">
        <v>3013</v>
      </c>
      <c r="V276" s="253">
        <f>+T276</f>
        <v>15750000</v>
      </c>
      <c r="W276" s="255">
        <v>45421</v>
      </c>
      <c r="X276" s="256" t="s">
        <v>473</v>
      </c>
      <c r="Y276" s="314">
        <f>+Z276+AA276+AB276</f>
        <v>15750000</v>
      </c>
      <c r="Z276" s="148">
        <f>T276-AA276-AB276</f>
        <v>15750000</v>
      </c>
      <c r="AA276" s="149">
        <v>0</v>
      </c>
      <c r="AB276" s="150">
        <f>+AC276+AD276+AE276+AF276+AG276+AH276+AI276+AJ276</f>
        <v>0</v>
      </c>
      <c r="AC276" s="149">
        <v>0</v>
      </c>
      <c r="AD276" s="149">
        <v>0</v>
      </c>
      <c r="AE276" s="149">
        <v>0</v>
      </c>
      <c r="AF276" s="149">
        <v>0</v>
      </c>
      <c r="AG276" s="149">
        <v>0</v>
      </c>
      <c r="AH276" s="149">
        <v>0</v>
      </c>
      <c r="AI276" s="149">
        <v>0</v>
      </c>
      <c r="AJ276" s="149">
        <v>0</v>
      </c>
      <c r="AK276" s="142" t="s">
        <v>104</v>
      </c>
      <c r="AL276" s="103" t="s">
        <v>3014</v>
      </c>
      <c r="AM276" s="134" t="s">
        <v>3015</v>
      </c>
      <c r="AN276" s="140">
        <v>26559977</v>
      </c>
      <c r="AO276" s="142" t="s">
        <v>108</v>
      </c>
      <c r="AP276" s="134" t="s">
        <v>108</v>
      </c>
      <c r="AQ276" s="257" t="s">
        <v>108</v>
      </c>
      <c r="AR276" s="142" t="s">
        <v>108</v>
      </c>
      <c r="AS276" s="134" t="s">
        <v>109</v>
      </c>
      <c r="AT276" s="142" t="s">
        <v>109</v>
      </c>
      <c r="AU276" s="142" t="s">
        <v>392</v>
      </c>
      <c r="AV276" s="134"/>
      <c r="AW276" s="134"/>
      <c r="AX276" s="134" t="s">
        <v>109</v>
      </c>
      <c r="AY276" s="134" t="s">
        <v>108</v>
      </c>
      <c r="AZ276" s="156"/>
      <c r="BA276" s="134"/>
      <c r="BB276" s="169"/>
      <c r="BC276" s="156"/>
      <c r="BD276" s="143"/>
      <c r="BE276" s="143"/>
      <c r="BF276" s="143"/>
      <c r="BG276" s="156"/>
      <c r="BH276" s="153">
        <f>T276+BB276</f>
        <v>15750000</v>
      </c>
      <c r="BI276" s="296" t="s">
        <v>135</v>
      </c>
      <c r="BJ276" s="134"/>
      <c r="BK276" s="141" t="s">
        <v>114</v>
      </c>
      <c r="BL276" s="156"/>
      <c r="BM276" s="161" t="s">
        <v>136</v>
      </c>
      <c r="BN276" s="170" t="s">
        <v>115</v>
      </c>
      <c r="BO276" s="141">
        <v>39</v>
      </c>
      <c r="BP276" s="141" t="s">
        <v>578</v>
      </c>
      <c r="BQ276" s="141" t="s">
        <v>108</v>
      </c>
      <c r="BR276" s="141" t="s">
        <v>108</v>
      </c>
      <c r="BS276" s="141" t="s">
        <v>108</v>
      </c>
      <c r="BT276" s="141" t="s">
        <v>108</v>
      </c>
      <c r="BU276" s="166" t="s">
        <v>3016</v>
      </c>
      <c r="BV276" s="141">
        <v>3112359804</v>
      </c>
      <c r="BW276" s="114" t="s">
        <v>3017</v>
      </c>
      <c r="BX276" s="158" t="s">
        <v>3018</v>
      </c>
      <c r="BY276" s="141" t="s">
        <v>119</v>
      </c>
      <c r="BZ276" s="259" t="s">
        <v>3019</v>
      </c>
      <c r="CA276" s="157" t="s">
        <v>109</v>
      </c>
      <c r="CB276" s="157" t="s">
        <v>109</v>
      </c>
      <c r="CC276" s="157" t="s">
        <v>109</v>
      </c>
      <c r="CD276" s="157" t="s">
        <v>109</v>
      </c>
      <c r="CE276" s="157"/>
      <c r="CF276" s="157"/>
      <c r="CG276" s="157"/>
      <c r="CH276" s="157"/>
      <c r="CI276" s="157"/>
      <c r="CJ276" s="157"/>
      <c r="CK276" s="157"/>
      <c r="CL276" s="157"/>
      <c r="CM276" s="157" t="s">
        <v>109</v>
      </c>
      <c r="CN276" s="157"/>
    </row>
    <row r="277" spans="1:736" s="50" customFormat="1" ht="45.75" customHeight="1">
      <c r="A277" s="589">
        <f>1+A276</f>
        <v>276</v>
      </c>
      <c r="B277" s="151" t="s">
        <v>3020</v>
      </c>
      <c r="C277" s="134" t="s">
        <v>3021</v>
      </c>
      <c r="D277" s="138" t="s">
        <v>1417</v>
      </c>
      <c r="E277" s="135">
        <v>45420</v>
      </c>
      <c r="F277" s="136">
        <v>45422</v>
      </c>
      <c r="G277" s="136">
        <v>45513</v>
      </c>
      <c r="H277" s="134" t="s">
        <v>416</v>
      </c>
      <c r="I277" s="139" t="s">
        <v>180</v>
      </c>
      <c r="J277" s="158" t="s">
        <v>3022</v>
      </c>
      <c r="K277" s="251">
        <v>1072670395</v>
      </c>
      <c r="L277" s="134">
        <v>0</v>
      </c>
      <c r="M277" s="252" t="s">
        <v>97</v>
      </c>
      <c r="N277" s="141" t="s">
        <v>98</v>
      </c>
      <c r="O277" s="151" t="s">
        <v>1061</v>
      </c>
      <c r="P277" s="134" t="s">
        <v>3023</v>
      </c>
      <c r="Q277" s="134" t="s">
        <v>681</v>
      </c>
      <c r="R277" s="143">
        <f>+G277-F277</f>
        <v>91</v>
      </c>
      <c r="S277" s="134" t="s">
        <v>3024</v>
      </c>
      <c r="T277" s="253">
        <v>8250000</v>
      </c>
      <c r="U277" s="254" t="s">
        <v>3025</v>
      </c>
      <c r="V277" s="253">
        <f>+T277</f>
        <v>8250000</v>
      </c>
      <c r="W277" s="255">
        <v>45421</v>
      </c>
      <c r="X277" s="256" t="s">
        <v>473</v>
      </c>
      <c r="Y277" s="314">
        <f>+Z277+AA277+AB277</f>
        <v>8250000</v>
      </c>
      <c r="Z277" s="148">
        <f>T277-AA277-AB277</f>
        <v>8250000</v>
      </c>
      <c r="AA277" s="149">
        <v>0</v>
      </c>
      <c r="AB277" s="150">
        <f>+AC277+AD277+AE277+AF277+AG277+AH277+AI277+AJ277</f>
        <v>0</v>
      </c>
      <c r="AC277" s="149">
        <v>0</v>
      </c>
      <c r="AD277" s="149">
        <v>0</v>
      </c>
      <c r="AE277" s="149">
        <v>0</v>
      </c>
      <c r="AF277" s="149">
        <v>0</v>
      </c>
      <c r="AG277" s="149">
        <v>0</v>
      </c>
      <c r="AH277" s="149">
        <v>0</v>
      </c>
      <c r="AI277" s="149">
        <v>0</v>
      </c>
      <c r="AJ277" s="149">
        <v>0</v>
      </c>
      <c r="AK277" s="142" t="s">
        <v>104</v>
      </c>
      <c r="AL277" s="103" t="s">
        <v>3026</v>
      </c>
      <c r="AM277" s="134" t="s">
        <v>2995</v>
      </c>
      <c r="AN277" s="140">
        <v>35472753</v>
      </c>
      <c r="AO277" s="142" t="s">
        <v>108</v>
      </c>
      <c r="AP277" s="134" t="s">
        <v>108</v>
      </c>
      <c r="AQ277" s="257" t="s">
        <v>108</v>
      </c>
      <c r="AR277" s="142" t="s">
        <v>108</v>
      </c>
      <c r="AS277" s="134" t="s">
        <v>109</v>
      </c>
      <c r="AT277" s="142" t="s">
        <v>109</v>
      </c>
      <c r="AU277" s="142" t="s">
        <v>392</v>
      </c>
      <c r="AV277" s="134"/>
      <c r="AW277" s="134"/>
      <c r="AX277" s="134" t="s">
        <v>109</v>
      </c>
      <c r="AY277" s="134" t="s">
        <v>108</v>
      </c>
      <c r="AZ277" s="156"/>
      <c r="BA277" s="134"/>
      <c r="BB277" s="169"/>
      <c r="BC277" s="156"/>
      <c r="BD277" s="143"/>
      <c r="BE277" s="143"/>
      <c r="BF277" s="143"/>
      <c r="BG277" s="156"/>
      <c r="BH277" s="153">
        <f>T277+BB277</f>
        <v>8250000</v>
      </c>
      <c r="BI277" s="166" t="s">
        <v>113</v>
      </c>
      <c r="BJ277" s="134"/>
      <c r="BK277" s="141" t="s">
        <v>114</v>
      </c>
      <c r="BL277" s="156"/>
      <c r="BM277" s="166"/>
      <c r="BN277" s="170" t="s">
        <v>115</v>
      </c>
      <c r="BO277" s="141">
        <v>25</v>
      </c>
      <c r="BP277" s="141" t="s">
        <v>578</v>
      </c>
      <c r="BQ277" s="141" t="s">
        <v>108</v>
      </c>
      <c r="BR277" s="141" t="s">
        <v>108</v>
      </c>
      <c r="BS277" s="141" t="s">
        <v>108</v>
      </c>
      <c r="BT277" s="141" t="s">
        <v>108</v>
      </c>
      <c r="BU277" s="166" t="s">
        <v>3027</v>
      </c>
      <c r="BV277" s="141">
        <v>3203150347</v>
      </c>
      <c r="BW277" s="114" t="s">
        <v>3028</v>
      </c>
      <c r="BX277" s="158" t="s">
        <v>839</v>
      </c>
      <c r="BY277" s="141" t="s">
        <v>119</v>
      </c>
      <c r="BZ277" s="259" t="s">
        <v>3029</v>
      </c>
      <c r="CA277" s="157" t="s">
        <v>109</v>
      </c>
      <c r="CB277" s="157" t="s">
        <v>109</v>
      </c>
      <c r="CC277" s="157" t="s">
        <v>109</v>
      </c>
      <c r="CD277" s="157"/>
      <c r="CE277" s="157"/>
      <c r="CF277" s="157"/>
      <c r="CG277" s="157"/>
      <c r="CH277" s="157"/>
      <c r="CI277" s="157"/>
      <c r="CJ277" s="157"/>
      <c r="CK277" s="157"/>
      <c r="CL277" s="157"/>
      <c r="CM277" s="157" t="s">
        <v>109</v>
      </c>
      <c r="CN277" s="157"/>
    </row>
    <row r="278" spans="1:736" s="50" customFormat="1" ht="45.75" customHeight="1">
      <c r="A278" s="589">
        <f>1+A277</f>
        <v>277</v>
      </c>
      <c r="B278" s="151" t="s">
        <v>3030</v>
      </c>
      <c r="C278" s="134" t="s">
        <v>3031</v>
      </c>
      <c r="D278" s="138" t="s">
        <v>1417</v>
      </c>
      <c r="E278" s="135">
        <v>45420</v>
      </c>
      <c r="F278" s="136">
        <v>45421</v>
      </c>
      <c r="G278" s="136">
        <v>45512</v>
      </c>
      <c r="H278" s="134" t="s">
        <v>416</v>
      </c>
      <c r="I278" s="139" t="s">
        <v>180</v>
      </c>
      <c r="J278" s="158" t="s">
        <v>3032</v>
      </c>
      <c r="K278" s="251">
        <v>1003661339</v>
      </c>
      <c r="L278" s="134">
        <v>9</v>
      </c>
      <c r="M278" s="252" t="s">
        <v>97</v>
      </c>
      <c r="N278" s="141" t="s">
        <v>98</v>
      </c>
      <c r="O278" s="151" t="s">
        <v>993</v>
      </c>
      <c r="P278" s="134" t="s">
        <v>3033</v>
      </c>
      <c r="Q278" s="134" t="s">
        <v>681</v>
      </c>
      <c r="R278" s="143">
        <f>+G278-F278</f>
        <v>91</v>
      </c>
      <c r="S278" s="134" t="s">
        <v>3024</v>
      </c>
      <c r="T278" s="253">
        <v>8250000</v>
      </c>
      <c r="U278" s="254" t="s">
        <v>3034</v>
      </c>
      <c r="V278" s="253">
        <f>+T278</f>
        <v>8250000</v>
      </c>
      <c r="W278" s="255">
        <v>45421</v>
      </c>
      <c r="X278" s="256" t="s">
        <v>473</v>
      </c>
      <c r="Y278" s="314">
        <f>+Z278+AA278+AB278</f>
        <v>8250000</v>
      </c>
      <c r="Z278" s="148">
        <f>T278-AA278-AB278</f>
        <v>8250000</v>
      </c>
      <c r="AA278" s="149">
        <v>0</v>
      </c>
      <c r="AB278" s="150">
        <f>+AC278+AD278+AE278+AF278+AG278+AH278+AI278+AJ278</f>
        <v>0</v>
      </c>
      <c r="AC278" s="149">
        <v>0</v>
      </c>
      <c r="AD278" s="149">
        <v>0</v>
      </c>
      <c r="AE278" s="149">
        <v>0</v>
      </c>
      <c r="AF278" s="149">
        <v>0</v>
      </c>
      <c r="AG278" s="149">
        <v>0</v>
      </c>
      <c r="AH278" s="149">
        <v>0</v>
      </c>
      <c r="AI278" s="149">
        <v>0</v>
      </c>
      <c r="AJ278" s="149">
        <v>0</v>
      </c>
      <c r="AK278" s="142" t="s">
        <v>104</v>
      </c>
      <c r="AL278" s="103" t="s">
        <v>3035</v>
      </c>
      <c r="AM278" s="134" t="s">
        <v>2995</v>
      </c>
      <c r="AN278" s="140">
        <v>35472753</v>
      </c>
      <c r="AO278" s="142" t="s">
        <v>108</v>
      </c>
      <c r="AP278" s="134" t="s">
        <v>108</v>
      </c>
      <c r="AQ278" s="257" t="s">
        <v>108</v>
      </c>
      <c r="AR278" s="142" t="s">
        <v>108</v>
      </c>
      <c r="AS278" s="134" t="s">
        <v>109</v>
      </c>
      <c r="AT278" s="142" t="s">
        <v>109</v>
      </c>
      <c r="AU278" s="142" t="s">
        <v>392</v>
      </c>
      <c r="AV278" s="134"/>
      <c r="AW278" s="134"/>
      <c r="AX278" s="134" t="s">
        <v>109</v>
      </c>
      <c r="AY278" s="134" t="s">
        <v>108</v>
      </c>
      <c r="AZ278" s="156"/>
      <c r="BA278" s="134"/>
      <c r="BB278" s="169"/>
      <c r="BC278" s="156"/>
      <c r="BD278" s="143"/>
      <c r="BE278" s="143"/>
      <c r="BF278" s="143"/>
      <c r="BG278" s="156"/>
      <c r="BH278" s="153">
        <f>T278+BB278</f>
        <v>8250000</v>
      </c>
      <c r="BI278" s="166" t="s">
        <v>113</v>
      </c>
      <c r="BJ278" s="134"/>
      <c r="BK278" s="141" t="s">
        <v>114</v>
      </c>
      <c r="BL278" s="156"/>
      <c r="BM278" s="166"/>
      <c r="BN278" s="170" t="s">
        <v>115</v>
      </c>
      <c r="BO278" s="141">
        <v>22</v>
      </c>
      <c r="BP278" s="141" t="s">
        <v>578</v>
      </c>
      <c r="BQ278" s="141" t="s">
        <v>108</v>
      </c>
      <c r="BR278" s="141" t="s">
        <v>108</v>
      </c>
      <c r="BS278" s="141" t="s">
        <v>108</v>
      </c>
      <c r="BT278" s="141" t="s">
        <v>108</v>
      </c>
      <c r="BU278" s="166" t="s">
        <v>3036</v>
      </c>
      <c r="BV278" s="141">
        <v>3123548765</v>
      </c>
      <c r="BW278" s="114" t="s">
        <v>3037</v>
      </c>
      <c r="BX278" s="158" t="s">
        <v>1247</v>
      </c>
      <c r="BY278" s="141" t="s">
        <v>119</v>
      </c>
      <c r="BZ278" s="259">
        <v>24102688023</v>
      </c>
      <c r="CA278" s="157" t="s">
        <v>109</v>
      </c>
      <c r="CB278" s="157" t="s">
        <v>109</v>
      </c>
      <c r="CC278" s="157" t="s">
        <v>109</v>
      </c>
      <c r="CD278" s="157"/>
      <c r="CE278" s="157"/>
      <c r="CF278" s="157"/>
      <c r="CG278" s="157"/>
      <c r="CH278" s="157"/>
      <c r="CI278" s="157"/>
      <c r="CJ278" s="157"/>
      <c r="CK278" s="157"/>
      <c r="CL278" s="157"/>
      <c r="CM278" s="157" t="s">
        <v>109</v>
      </c>
      <c r="CN278" s="157"/>
    </row>
    <row r="279" spans="1:736" s="50" customFormat="1" ht="45.75" customHeight="1">
      <c r="A279" s="589">
        <f>1+A278</f>
        <v>278</v>
      </c>
      <c r="B279" s="151" t="s">
        <v>3038</v>
      </c>
      <c r="C279" s="134" t="s">
        <v>3039</v>
      </c>
      <c r="D279" s="138" t="s">
        <v>1417</v>
      </c>
      <c r="E279" s="135">
        <v>45420</v>
      </c>
      <c r="F279" s="136">
        <v>45423</v>
      </c>
      <c r="G279" s="136">
        <v>45514</v>
      </c>
      <c r="H279" s="134" t="s">
        <v>416</v>
      </c>
      <c r="I279" s="139" t="s">
        <v>95</v>
      </c>
      <c r="J279" s="158" t="s">
        <v>3040</v>
      </c>
      <c r="K279" s="251">
        <v>1072650869</v>
      </c>
      <c r="L279" s="134">
        <v>4</v>
      </c>
      <c r="M279" s="252" t="s">
        <v>97</v>
      </c>
      <c r="N279" s="141" t="s">
        <v>98</v>
      </c>
      <c r="O279" s="151" t="s">
        <v>1061</v>
      </c>
      <c r="P279" s="134" t="s">
        <v>3041</v>
      </c>
      <c r="Q279" s="134" t="s">
        <v>681</v>
      </c>
      <c r="R279" s="143">
        <f>+G279-F279</f>
        <v>91</v>
      </c>
      <c r="S279" s="134" t="s">
        <v>2958</v>
      </c>
      <c r="T279" s="253">
        <v>9600000</v>
      </c>
      <c r="U279" s="254" t="s">
        <v>3042</v>
      </c>
      <c r="V279" s="253">
        <f>+T279</f>
        <v>9600000</v>
      </c>
      <c r="W279" s="255">
        <v>45421</v>
      </c>
      <c r="X279" s="256" t="s">
        <v>1933</v>
      </c>
      <c r="Y279" s="314">
        <f>+Z279+AA279+AB279</f>
        <v>9600000</v>
      </c>
      <c r="Z279" s="148">
        <v>0</v>
      </c>
      <c r="AA279" s="149">
        <v>0</v>
      </c>
      <c r="AB279" s="150">
        <f>+AC279+AD279+AE279+AF279+AG279+AH279+AI279+AJ279</f>
        <v>9600000</v>
      </c>
      <c r="AC279" s="149">
        <v>0</v>
      </c>
      <c r="AD279" s="149">
        <v>0</v>
      </c>
      <c r="AE279" s="149">
        <v>0</v>
      </c>
      <c r="AF279" s="149">
        <v>0</v>
      </c>
      <c r="AG279" s="149">
        <f>+V279</f>
        <v>9600000</v>
      </c>
      <c r="AH279" s="149">
        <v>0</v>
      </c>
      <c r="AI279" s="149">
        <v>0</v>
      </c>
      <c r="AJ279" s="149">
        <v>0</v>
      </c>
      <c r="AK279" s="142" t="s">
        <v>104</v>
      </c>
      <c r="AL279" s="103" t="s">
        <v>3043</v>
      </c>
      <c r="AM279" s="134" t="s">
        <v>2738</v>
      </c>
      <c r="AN279" s="140">
        <v>85160552</v>
      </c>
      <c r="AO279" s="142" t="s">
        <v>108</v>
      </c>
      <c r="AP279" s="134" t="s">
        <v>108</v>
      </c>
      <c r="AQ279" s="257" t="s">
        <v>108</v>
      </c>
      <c r="AR279" s="142" t="s">
        <v>108</v>
      </c>
      <c r="AS279" s="134" t="s">
        <v>109</v>
      </c>
      <c r="AT279" s="142" t="s">
        <v>109</v>
      </c>
      <c r="AU279" s="142" t="s">
        <v>392</v>
      </c>
      <c r="AV279" s="134"/>
      <c r="AW279" s="134"/>
      <c r="AX279" s="134" t="s">
        <v>109</v>
      </c>
      <c r="AY279" s="134" t="s">
        <v>108</v>
      </c>
      <c r="AZ279" s="156"/>
      <c r="BA279" s="134"/>
      <c r="BB279" s="169"/>
      <c r="BC279" s="156"/>
      <c r="BD279" s="143"/>
      <c r="BE279" s="143"/>
      <c r="BF279" s="143"/>
      <c r="BG279" s="156"/>
      <c r="BH279" s="153">
        <f>T279+BB279</f>
        <v>9600000</v>
      </c>
      <c r="BI279" s="166" t="s">
        <v>113</v>
      </c>
      <c r="BJ279" s="134"/>
      <c r="BK279" s="141" t="s">
        <v>114</v>
      </c>
      <c r="BL279" s="156"/>
      <c r="BM279" s="166"/>
      <c r="BN279" s="170" t="s">
        <v>115</v>
      </c>
      <c r="BO279" s="141">
        <v>35</v>
      </c>
      <c r="BP279" s="141" t="s">
        <v>578</v>
      </c>
      <c r="BQ279" s="141" t="s">
        <v>108</v>
      </c>
      <c r="BR279" s="141" t="s">
        <v>108</v>
      </c>
      <c r="BS279" s="141" t="s">
        <v>108</v>
      </c>
      <c r="BT279" s="141" t="s">
        <v>108</v>
      </c>
      <c r="BU279" s="166" t="s">
        <v>3044</v>
      </c>
      <c r="BV279" s="141">
        <v>3209363863</v>
      </c>
      <c r="BW279" s="114" t="s">
        <v>3045</v>
      </c>
      <c r="BX279" s="158" t="s">
        <v>304</v>
      </c>
      <c r="BY279" s="141" t="s">
        <v>119</v>
      </c>
      <c r="BZ279" s="259">
        <v>264407800</v>
      </c>
      <c r="CA279" s="157" t="s">
        <v>109</v>
      </c>
      <c r="CB279" s="157" t="s">
        <v>109</v>
      </c>
      <c r="CC279" s="157" t="s">
        <v>109</v>
      </c>
      <c r="CD279" s="157"/>
      <c r="CE279" s="157"/>
      <c r="CF279" s="157"/>
      <c r="CG279" s="157"/>
      <c r="CH279" s="157"/>
      <c r="CI279" s="157"/>
      <c r="CJ279" s="157"/>
      <c r="CK279" s="157"/>
      <c r="CL279" s="157"/>
      <c r="CM279" s="157" t="s">
        <v>109</v>
      </c>
      <c r="CN279" s="157"/>
    </row>
    <row r="280" spans="1:736" s="50" customFormat="1" ht="45.75" customHeight="1">
      <c r="A280" s="589">
        <f>1+A279</f>
        <v>279</v>
      </c>
      <c r="B280" s="151" t="s">
        <v>3046</v>
      </c>
      <c r="C280" s="134" t="s">
        <v>3047</v>
      </c>
      <c r="D280" s="138" t="s">
        <v>1417</v>
      </c>
      <c r="E280" s="135">
        <v>45420</v>
      </c>
      <c r="F280" s="136">
        <v>45422</v>
      </c>
      <c r="G280" s="136">
        <v>45512</v>
      </c>
      <c r="H280" s="134" t="s">
        <v>416</v>
      </c>
      <c r="I280" s="139" t="s">
        <v>95</v>
      </c>
      <c r="J280" s="158" t="s">
        <v>3048</v>
      </c>
      <c r="K280" s="251">
        <v>79957077</v>
      </c>
      <c r="L280" s="134">
        <v>1</v>
      </c>
      <c r="M280" s="252" t="s">
        <v>97</v>
      </c>
      <c r="N280" s="141" t="s">
        <v>98</v>
      </c>
      <c r="O280" s="151" t="s">
        <v>99</v>
      </c>
      <c r="P280" s="134" t="s">
        <v>3049</v>
      </c>
      <c r="Q280" s="134" t="s">
        <v>681</v>
      </c>
      <c r="R280" s="143">
        <f>+G280-F280</f>
        <v>90</v>
      </c>
      <c r="S280" s="134" t="s">
        <v>2917</v>
      </c>
      <c r="T280" s="253">
        <v>11100000</v>
      </c>
      <c r="U280" s="254" t="s">
        <v>3050</v>
      </c>
      <c r="V280" s="253">
        <f>+T280</f>
        <v>11100000</v>
      </c>
      <c r="W280" s="255">
        <v>45421</v>
      </c>
      <c r="X280" s="256" t="s">
        <v>1933</v>
      </c>
      <c r="Y280" s="314">
        <f>+Z280+AA280+AB280</f>
        <v>11100000</v>
      </c>
      <c r="Z280" s="148">
        <v>0</v>
      </c>
      <c r="AA280" s="149">
        <v>0</v>
      </c>
      <c r="AB280" s="150">
        <f>+AC280+AD280+AE280+AF280+AG280+AH280+AI280+AJ280</f>
        <v>11100000</v>
      </c>
      <c r="AC280" s="149">
        <v>0</v>
      </c>
      <c r="AD280" s="149">
        <v>0</v>
      </c>
      <c r="AE280" s="149">
        <v>0</v>
      </c>
      <c r="AF280" s="149">
        <v>0</v>
      </c>
      <c r="AG280" s="149">
        <f>+V280</f>
        <v>11100000</v>
      </c>
      <c r="AH280" s="149">
        <v>0</v>
      </c>
      <c r="AI280" s="149">
        <v>0</v>
      </c>
      <c r="AJ280" s="149">
        <v>0</v>
      </c>
      <c r="AK280" s="142" t="s">
        <v>104</v>
      </c>
      <c r="AL280" s="103" t="s">
        <v>3051</v>
      </c>
      <c r="AM280" s="134" t="s">
        <v>2738</v>
      </c>
      <c r="AN280" s="140">
        <v>85160552</v>
      </c>
      <c r="AO280" s="142" t="s">
        <v>108</v>
      </c>
      <c r="AP280" s="134" t="s">
        <v>108</v>
      </c>
      <c r="AQ280" s="257" t="s">
        <v>108</v>
      </c>
      <c r="AR280" s="142" t="s">
        <v>108</v>
      </c>
      <c r="AS280" s="134" t="s">
        <v>578</v>
      </c>
      <c r="AT280" s="142" t="s">
        <v>578</v>
      </c>
      <c r="AU280" s="142" t="s">
        <v>392</v>
      </c>
      <c r="AV280" s="134"/>
      <c r="AW280" s="134"/>
      <c r="AX280" s="134" t="s">
        <v>109</v>
      </c>
      <c r="AY280" s="134" t="s">
        <v>108</v>
      </c>
      <c r="AZ280" s="156"/>
      <c r="BA280" s="134"/>
      <c r="BB280" s="169"/>
      <c r="BC280" s="156"/>
      <c r="BD280" s="143"/>
      <c r="BE280" s="143"/>
      <c r="BF280" s="143"/>
      <c r="BG280" s="156"/>
      <c r="BH280" s="153">
        <f>T280+BB280</f>
        <v>11100000</v>
      </c>
      <c r="BI280" s="166" t="s">
        <v>113</v>
      </c>
      <c r="BJ280" s="134"/>
      <c r="BK280" s="141" t="s">
        <v>114</v>
      </c>
      <c r="BL280" s="156"/>
      <c r="BM280" s="166"/>
      <c r="BN280" s="170" t="s">
        <v>115</v>
      </c>
      <c r="BO280" s="141">
        <v>43</v>
      </c>
      <c r="BP280" s="141" t="s">
        <v>578</v>
      </c>
      <c r="BQ280" s="141" t="s">
        <v>108</v>
      </c>
      <c r="BR280" s="141" t="s">
        <v>108</v>
      </c>
      <c r="BS280" s="141" t="s">
        <v>108</v>
      </c>
      <c r="BT280" s="141" t="s">
        <v>108</v>
      </c>
      <c r="BU280" s="166" t="s">
        <v>3052</v>
      </c>
      <c r="BV280" s="141">
        <v>3104897842</v>
      </c>
      <c r="BW280" s="114" t="s">
        <v>3053</v>
      </c>
      <c r="BX280" s="158" t="s">
        <v>881</v>
      </c>
      <c r="BY280" s="141" t="s">
        <v>119</v>
      </c>
      <c r="BZ280" s="259">
        <v>94471919751</v>
      </c>
      <c r="CA280" s="157" t="s">
        <v>109</v>
      </c>
      <c r="CB280" s="157" t="s">
        <v>109</v>
      </c>
      <c r="CC280" s="157" t="s">
        <v>109</v>
      </c>
      <c r="CD280" s="157"/>
      <c r="CE280" s="157"/>
      <c r="CF280" s="157"/>
      <c r="CG280" s="157"/>
      <c r="CH280" s="157"/>
      <c r="CI280" s="157"/>
      <c r="CJ280" s="157"/>
      <c r="CK280" s="157"/>
      <c r="CL280" s="157"/>
      <c r="CM280" s="157" t="s">
        <v>109</v>
      </c>
      <c r="CN280" s="157"/>
    </row>
    <row r="281" spans="1:736" s="50" customFormat="1" ht="45.75" customHeight="1">
      <c r="A281" s="589">
        <f>1+A280</f>
        <v>280</v>
      </c>
      <c r="B281" s="151" t="s">
        <v>3054</v>
      </c>
      <c r="C281" s="134" t="s">
        <v>3055</v>
      </c>
      <c r="D281" s="138" t="s">
        <v>1417</v>
      </c>
      <c r="E281" s="135">
        <v>45420</v>
      </c>
      <c r="F281" s="136">
        <v>45422</v>
      </c>
      <c r="G281" s="136">
        <v>45512</v>
      </c>
      <c r="H281" s="134" t="s">
        <v>416</v>
      </c>
      <c r="I281" s="139" t="s">
        <v>95</v>
      </c>
      <c r="J281" s="158" t="s">
        <v>3056</v>
      </c>
      <c r="K281" s="251">
        <v>1075651348</v>
      </c>
      <c r="L281" s="134">
        <v>4</v>
      </c>
      <c r="M281" s="252" t="s">
        <v>97</v>
      </c>
      <c r="N281" s="141" t="s">
        <v>98</v>
      </c>
      <c r="O281" s="151" t="s">
        <v>99</v>
      </c>
      <c r="P281" s="134" t="s">
        <v>3057</v>
      </c>
      <c r="Q281" s="134" t="s">
        <v>681</v>
      </c>
      <c r="R281" s="143">
        <f>+G281-F281</f>
        <v>90</v>
      </c>
      <c r="S281" s="134" t="s">
        <v>2958</v>
      </c>
      <c r="T281" s="253">
        <v>9600000</v>
      </c>
      <c r="U281" s="254" t="s">
        <v>3058</v>
      </c>
      <c r="V281" s="253">
        <f>+T281</f>
        <v>9600000</v>
      </c>
      <c r="W281" s="255">
        <v>45421</v>
      </c>
      <c r="X281" s="256" t="s">
        <v>1933</v>
      </c>
      <c r="Y281" s="314">
        <f>+Z281+AA281+AB281</f>
        <v>9600000</v>
      </c>
      <c r="Z281" s="148">
        <v>0</v>
      </c>
      <c r="AA281" s="149">
        <v>0</v>
      </c>
      <c r="AB281" s="150">
        <f>+AC281+AD281+AE281+AF281+AG281+AH281+AI281+AJ281</f>
        <v>9600000</v>
      </c>
      <c r="AC281" s="149">
        <v>0</v>
      </c>
      <c r="AD281" s="149">
        <v>0</v>
      </c>
      <c r="AE281" s="149">
        <v>0</v>
      </c>
      <c r="AF281" s="149">
        <v>0</v>
      </c>
      <c r="AG281" s="149">
        <f>+V281</f>
        <v>9600000</v>
      </c>
      <c r="AH281" s="149">
        <v>0</v>
      </c>
      <c r="AI281" s="149">
        <v>0</v>
      </c>
      <c r="AJ281" s="149">
        <v>0</v>
      </c>
      <c r="AK281" s="142" t="s">
        <v>104</v>
      </c>
      <c r="AL281" s="103" t="s">
        <v>3059</v>
      </c>
      <c r="AM281" s="134" t="s">
        <v>2738</v>
      </c>
      <c r="AN281" s="140">
        <v>85160552</v>
      </c>
      <c r="AO281" s="142" t="s">
        <v>108</v>
      </c>
      <c r="AP281" s="134" t="s">
        <v>108</v>
      </c>
      <c r="AQ281" s="257" t="s">
        <v>108</v>
      </c>
      <c r="AR281" s="142" t="s">
        <v>108</v>
      </c>
      <c r="AS281" s="134" t="s">
        <v>578</v>
      </c>
      <c r="AT281" s="142" t="s">
        <v>578</v>
      </c>
      <c r="AU281" s="142" t="s">
        <v>392</v>
      </c>
      <c r="AV281" s="134"/>
      <c r="AW281" s="134"/>
      <c r="AX281" s="134" t="s">
        <v>109</v>
      </c>
      <c r="AY281" s="134" t="s">
        <v>108</v>
      </c>
      <c r="AZ281" s="156"/>
      <c r="BA281" s="134"/>
      <c r="BB281" s="169"/>
      <c r="BC281" s="156"/>
      <c r="BD281" s="143"/>
      <c r="BE281" s="143"/>
      <c r="BF281" s="143"/>
      <c r="BG281" s="156"/>
      <c r="BH281" s="153">
        <f>T281+BB281</f>
        <v>9600000</v>
      </c>
      <c r="BI281" s="166" t="s">
        <v>113</v>
      </c>
      <c r="BJ281" s="134"/>
      <c r="BK281" s="141" t="s">
        <v>114</v>
      </c>
      <c r="BL281" s="156"/>
      <c r="BM281" s="166"/>
      <c r="BN281" s="170" t="s">
        <v>115</v>
      </c>
      <c r="BO281" s="141">
        <v>37</v>
      </c>
      <c r="BP281" s="141" t="s">
        <v>578</v>
      </c>
      <c r="BQ281" s="141" t="s">
        <v>108</v>
      </c>
      <c r="BR281" s="141" t="s">
        <v>108</v>
      </c>
      <c r="BS281" s="141" t="s">
        <v>108</v>
      </c>
      <c r="BT281" s="141" t="s">
        <v>108</v>
      </c>
      <c r="BU281" s="166" t="s">
        <v>3060</v>
      </c>
      <c r="BV281" s="141">
        <v>3193803753</v>
      </c>
      <c r="BW281" s="114" t="s">
        <v>3061</v>
      </c>
      <c r="BX281" s="158" t="s">
        <v>881</v>
      </c>
      <c r="BY281" s="141" t="s">
        <v>119</v>
      </c>
      <c r="BZ281" s="259">
        <v>34120157088</v>
      </c>
      <c r="CA281" s="157" t="s">
        <v>109</v>
      </c>
      <c r="CB281" s="157" t="s">
        <v>109</v>
      </c>
      <c r="CC281" s="157" t="s">
        <v>109</v>
      </c>
      <c r="CD281" s="157"/>
      <c r="CE281" s="157"/>
      <c r="CF281" s="157"/>
      <c r="CG281" s="157"/>
      <c r="CH281" s="157"/>
      <c r="CI281" s="157"/>
      <c r="CJ281" s="157"/>
      <c r="CK281" s="157"/>
      <c r="CL281" s="157"/>
      <c r="CM281" s="157" t="s">
        <v>109</v>
      </c>
      <c r="CN281" s="157"/>
    </row>
    <row r="282" spans="1:736" s="50" customFormat="1" ht="45.75" customHeight="1">
      <c r="A282" s="589">
        <f>1+A281</f>
        <v>281</v>
      </c>
      <c r="B282" s="151" t="s">
        <v>3062</v>
      </c>
      <c r="C282" s="134" t="s">
        <v>3063</v>
      </c>
      <c r="D282" s="138" t="s">
        <v>1417</v>
      </c>
      <c r="E282" s="135">
        <v>45420</v>
      </c>
      <c r="F282" s="136">
        <v>45423</v>
      </c>
      <c r="G282" s="136">
        <v>45514</v>
      </c>
      <c r="H282" s="134" t="s">
        <v>416</v>
      </c>
      <c r="I282" s="139" t="s">
        <v>180</v>
      </c>
      <c r="J282" s="158" t="s">
        <v>3064</v>
      </c>
      <c r="K282" s="251">
        <v>35198033</v>
      </c>
      <c r="L282" s="134">
        <v>0</v>
      </c>
      <c r="M282" s="252" t="s">
        <v>97</v>
      </c>
      <c r="N282" s="141" t="s">
        <v>98</v>
      </c>
      <c r="O282" s="151" t="s">
        <v>99</v>
      </c>
      <c r="P282" s="134" t="s">
        <v>3065</v>
      </c>
      <c r="Q282" s="134" t="s">
        <v>681</v>
      </c>
      <c r="R282" s="143">
        <f>+G282-F282</f>
        <v>91</v>
      </c>
      <c r="S282" s="134" t="s">
        <v>3066</v>
      </c>
      <c r="T282" s="253">
        <v>8580000</v>
      </c>
      <c r="U282" s="254" t="s">
        <v>3067</v>
      </c>
      <c r="V282" s="253">
        <f>+T282</f>
        <v>8580000</v>
      </c>
      <c r="W282" s="255">
        <v>45421</v>
      </c>
      <c r="X282" s="256" t="s">
        <v>473</v>
      </c>
      <c r="Y282" s="314">
        <f>+Z282+AA282+AB282</f>
        <v>8580000</v>
      </c>
      <c r="Z282" s="148">
        <f>T282-AA282-AB282</f>
        <v>8580000</v>
      </c>
      <c r="AA282" s="149">
        <v>0</v>
      </c>
      <c r="AB282" s="150">
        <f>+AC282+AD282+AE282+AF282+AG282+AH282+AI282+AJ282</f>
        <v>0</v>
      </c>
      <c r="AC282" s="149">
        <v>0</v>
      </c>
      <c r="AD282" s="149">
        <v>0</v>
      </c>
      <c r="AE282" s="149">
        <v>0</v>
      </c>
      <c r="AF282" s="149">
        <v>0</v>
      </c>
      <c r="AG282" s="149">
        <v>0</v>
      </c>
      <c r="AH282" s="149">
        <v>0</v>
      </c>
      <c r="AI282" s="149">
        <v>0</v>
      </c>
      <c r="AJ282" s="149">
        <v>0</v>
      </c>
      <c r="AK282" s="142" t="s">
        <v>104</v>
      </c>
      <c r="AL282" s="103" t="s">
        <v>3068</v>
      </c>
      <c r="AM282" s="134" t="s">
        <v>2995</v>
      </c>
      <c r="AN282" s="140">
        <v>35472753</v>
      </c>
      <c r="AO282" s="142" t="s">
        <v>108</v>
      </c>
      <c r="AP282" s="134" t="s">
        <v>108</v>
      </c>
      <c r="AQ282" s="257" t="s">
        <v>108</v>
      </c>
      <c r="AR282" s="142" t="s">
        <v>108</v>
      </c>
      <c r="AS282" s="134" t="s">
        <v>578</v>
      </c>
      <c r="AT282" s="142" t="s">
        <v>578</v>
      </c>
      <c r="AU282" s="142" t="s">
        <v>392</v>
      </c>
      <c r="AV282" s="134"/>
      <c r="AW282" s="134"/>
      <c r="AX282" s="134" t="s">
        <v>578</v>
      </c>
      <c r="AY282" s="134" t="s">
        <v>108</v>
      </c>
      <c r="AZ282" s="156"/>
      <c r="BA282" s="134"/>
      <c r="BB282" s="169"/>
      <c r="BC282" s="156"/>
      <c r="BD282" s="143"/>
      <c r="BE282" s="143"/>
      <c r="BF282" s="143"/>
      <c r="BG282" s="156"/>
      <c r="BH282" s="153">
        <f>T282+BB282</f>
        <v>8580000</v>
      </c>
      <c r="BI282" s="166" t="s">
        <v>113</v>
      </c>
      <c r="BJ282" s="134"/>
      <c r="BK282" s="141" t="s">
        <v>114</v>
      </c>
      <c r="BL282" s="156"/>
      <c r="BM282" s="166"/>
      <c r="BN282" s="170" t="s">
        <v>964</v>
      </c>
      <c r="BO282" s="141">
        <v>42</v>
      </c>
      <c r="BP282" s="141" t="s">
        <v>108</v>
      </c>
      <c r="BQ282" s="141" t="s">
        <v>108</v>
      </c>
      <c r="BR282" s="141" t="s">
        <v>108</v>
      </c>
      <c r="BS282" s="141" t="s">
        <v>108</v>
      </c>
      <c r="BT282" s="141" t="s">
        <v>108</v>
      </c>
      <c r="BU282" s="166" t="s">
        <v>3069</v>
      </c>
      <c r="BV282" s="141">
        <v>3123780143</v>
      </c>
      <c r="BW282" s="114" t="s">
        <v>3070</v>
      </c>
      <c r="BX282" s="158" t="s">
        <v>881</v>
      </c>
      <c r="BY282" s="141" t="s">
        <v>119</v>
      </c>
      <c r="BZ282" s="259">
        <v>20965904819</v>
      </c>
      <c r="CA282" s="157" t="s">
        <v>109</v>
      </c>
      <c r="CB282" s="157" t="s">
        <v>109</v>
      </c>
      <c r="CC282" s="157" t="s">
        <v>109</v>
      </c>
      <c r="CD282" s="157"/>
      <c r="CE282" s="157"/>
      <c r="CF282" s="157"/>
      <c r="CG282" s="157"/>
      <c r="CH282" s="157"/>
      <c r="CI282" s="157"/>
      <c r="CJ282" s="157"/>
      <c r="CK282" s="157"/>
      <c r="CL282" s="157"/>
      <c r="CM282" s="157" t="s">
        <v>109</v>
      </c>
      <c r="CN282" s="157"/>
    </row>
    <row r="283" spans="1:736" s="50" customFormat="1" ht="45.75" customHeight="1">
      <c r="A283" s="589">
        <f>1+A282</f>
        <v>282</v>
      </c>
      <c r="B283" s="151" t="s">
        <v>3071</v>
      </c>
      <c r="C283" s="134" t="s">
        <v>3072</v>
      </c>
      <c r="D283" s="138" t="s">
        <v>1417</v>
      </c>
      <c r="E283" s="135">
        <v>45420</v>
      </c>
      <c r="F283" s="136">
        <v>45422</v>
      </c>
      <c r="G283" s="136">
        <v>45513</v>
      </c>
      <c r="H283" s="134" t="s">
        <v>416</v>
      </c>
      <c r="I283" s="139" t="s">
        <v>180</v>
      </c>
      <c r="J283" s="158" t="s">
        <v>3073</v>
      </c>
      <c r="K283" s="251">
        <v>19171141</v>
      </c>
      <c r="L283" s="134">
        <v>2</v>
      </c>
      <c r="M283" s="252" t="s">
        <v>97</v>
      </c>
      <c r="N283" s="141" t="s">
        <v>98</v>
      </c>
      <c r="O283" s="151" t="s">
        <v>993</v>
      </c>
      <c r="P283" s="134" t="s">
        <v>3074</v>
      </c>
      <c r="Q283" s="134" t="s">
        <v>681</v>
      </c>
      <c r="R283" s="143">
        <f>+G283-F283</f>
        <v>91</v>
      </c>
      <c r="S283" s="134" t="s">
        <v>3066</v>
      </c>
      <c r="T283" s="253">
        <v>8580000</v>
      </c>
      <c r="U283" s="254" t="s">
        <v>3075</v>
      </c>
      <c r="V283" s="253">
        <f>+T283</f>
        <v>8580000</v>
      </c>
      <c r="W283" s="255">
        <v>45421</v>
      </c>
      <c r="X283" s="256" t="s">
        <v>473</v>
      </c>
      <c r="Y283" s="314">
        <f>+Z283+AA283+AB283</f>
        <v>8580000</v>
      </c>
      <c r="Z283" s="148">
        <f>T283-AA283-AB283</f>
        <v>8580000</v>
      </c>
      <c r="AA283" s="149">
        <v>0</v>
      </c>
      <c r="AB283" s="150">
        <f>+AC283+AD283+AE283+AF283+AG283+AH283+AI283+AJ283</f>
        <v>0</v>
      </c>
      <c r="AC283" s="149">
        <v>0</v>
      </c>
      <c r="AD283" s="149">
        <v>0</v>
      </c>
      <c r="AE283" s="149">
        <v>0</v>
      </c>
      <c r="AF283" s="149">
        <v>0</v>
      </c>
      <c r="AG283" s="149">
        <v>0</v>
      </c>
      <c r="AH283" s="149">
        <v>0</v>
      </c>
      <c r="AI283" s="149">
        <v>0</v>
      </c>
      <c r="AJ283" s="149">
        <v>0</v>
      </c>
      <c r="AK283" s="142" t="s">
        <v>104</v>
      </c>
      <c r="AL283" s="103" t="s">
        <v>3076</v>
      </c>
      <c r="AM283" s="134" t="s">
        <v>2995</v>
      </c>
      <c r="AN283" s="140">
        <v>35472753</v>
      </c>
      <c r="AO283" s="142" t="s">
        <v>108</v>
      </c>
      <c r="AP283" s="134" t="s">
        <v>108</v>
      </c>
      <c r="AQ283" s="257" t="s">
        <v>108</v>
      </c>
      <c r="AR283" s="142" t="s">
        <v>108</v>
      </c>
      <c r="AS283" s="134" t="s">
        <v>578</v>
      </c>
      <c r="AT283" s="142" t="s">
        <v>578</v>
      </c>
      <c r="AU283" s="142" t="s">
        <v>392</v>
      </c>
      <c r="AV283" s="134"/>
      <c r="AW283" s="134"/>
      <c r="AX283" s="134" t="s">
        <v>578</v>
      </c>
      <c r="AY283" s="134" t="s">
        <v>108</v>
      </c>
      <c r="AZ283" s="156"/>
      <c r="BA283" s="134"/>
      <c r="BB283" s="169"/>
      <c r="BC283" s="156"/>
      <c r="BD283" s="143"/>
      <c r="BE283" s="143"/>
      <c r="BF283" s="143"/>
      <c r="BG283" s="156"/>
      <c r="BH283" s="153">
        <f>T283+BB283</f>
        <v>8580000</v>
      </c>
      <c r="BI283" s="166" t="s">
        <v>113</v>
      </c>
      <c r="BJ283" s="134"/>
      <c r="BK283" s="141" t="s">
        <v>114</v>
      </c>
      <c r="BL283" s="156"/>
      <c r="BM283" s="166"/>
      <c r="BN283" s="170" t="s">
        <v>115</v>
      </c>
      <c r="BO283" s="141">
        <v>73</v>
      </c>
      <c r="BP283" s="141" t="s">
        <v>108</v>
      </c>
      <c r="BQ283" s="141" t="s">
        <v>108</v>
      </c>
      <c r="BR283" s="141" t="s">
        <v>108</v>
      </c>
      <c r="BS283" s="141" t="s">
        <v>108</v>
      </c>
      <c r="BT283" s="141" t="s">
        <v>108</v>
      </c>
      <c r="BU283" s="166" t="s">
        <v>3077</v>
      </c>
      <c r="BV283" s="141">
        <v>3103026511</v>
      </c>
      <c r="BW283" s="114" t="s">
        <v>3078</v>
      </c>
      <c r="BX283" s="158" t="s">
        <v>881</v>
      </c>
      <c r="BY283" s="141" t="s">
        <v>119</v>
      </c>
      <c r="BZ283" s="259">
        <v>68274166952</v>
      </c>
      <c r="CA283" s="157" t="s">
        <v>109</v>
      </c>
      <c r="CB283" s="157" t="s">
        <v>109</v>
      </c>
      <c r="CC283" s="157" t="s">
        <v>109</v>
      </c>
      <c r="CD283" s="157"/>
      <c r="CE283" s="157"/>
      <c r="CF283" s="157"/>
      <c r="CG283" s="157"/>
      <c r="CH283" s="157"/>
      <c r="CI283" s="157"/>
      <c r="CJ283" s="157"/>
      <c r="CK283" s="157"/>
      <c r="CL283" s="157"/>
      <c r="CM283" s="157" t="s">
        <v>109</v>
      </c>
      <c r="CN283" s="157"/>
    </row>
    <row r="284" spans="1:736" s="50" customFormat="1" ht="45.75" customHeight="1">
      <c r="A284" s="589">
        <f>1+A283</f>
        <v>283</v>
      </c>
      <c r="B284" s="151" t="s">
        <v>3079</v>
      </c>
      <c r="C284" s="134" t="s">
        <v>3080</v>
      </c>
      <c r="D284" s="138" t="s">
        <v>1417</v>
      </c>
      <c r="E284" s="135">
        <v>45420</v>
      </c>
      <c r="F284" s="136">
        <v>45432</v>
      </c>
      <c r="G284" s="136">
        <v>45554</v>
      </c>
      <c r="H284" s="134" t="s">
        <v>416</v>
      </c>
      <c r="I284" s="139" t="s">
        <v>95</v>
      </c>
      <c r="J284" s="158" t="s">
        <v>3081</v>
      </c>
      <c r="K284" s="251">
        <v>80214815</v>
      </c>
      <c r="L284" s="134">
        <v>6</v>
      </c>
      <c r="M284" s="252" t="s">
        <v>97</v>
      </c>
      <c r="N284" s="141" t="s">
        <v>98</v>
      </c>
      <c r="O284" s="151" t="s">
        <v>1061</v>
      </c>
      <c r="P284" s="134" t="s">
        <v>3082</v>
      </c>
      <c r="Q284" s="134" t="s">
        <v>928</v>
      </c>
      <c r="R284" s="143">
        <f>+G284-F284</f>
        <v>122</v>
      </c>
      <c r="S284" s="134" t="s">
        <v>3083</v>
      </c>
      <c r="T284" s="253">
        <v>16000000</v>
      </c>
      <c r="U284" s="254" t="s">
        <v>3084</v>
      </c>
      <c r="V284" s="253">
        <f>+T284</f>
        <v>16000000</v>
      </c>
      <c r="W284" s="255">
        <v>45421</v>
      </c>
      <c r="X284" s="256" t="s">
        <v>3085</v>
      </c>
      <c r="Y284" s="314">
        <f>+Z284+AA284+AB284</f>
        <v>16000000</v>
      </c>
      <c r="Z284" s="148">
        <v>110446</v>
      </c>
      <c r="AA284" s="149">
        <v>0</v>
      </c>
      <c r="AB284" s="150">
        <f>+AC284+AD284+AE284+AF284+AG284+AH284+AI284+AJ284</f>
        <v>15889554</v>
      </c>
      <c r="AC284" s="149">
        <v>0</v>
      </c>
      <c r="AD284" s="149">
        <v>0</v>
      </c>
      <c r="AE284" s="149">
        <v>0</v>
      </c>
      <c r="AF284" s="149">
        <v>0</v>
      </c>
      <c r="AG284" s="149">
        <v>15889554</v>
      </c>
      <c r="AH284" s="149">
        <v>0</v>
      </c>
      <c r="AI284" s="149">
        <v>0</v>
      </c>
      <c r="AJ284" s="149">
        <v>0</v>
      </c>
      <c r="AK284" s="142" t="s">
        <v>104</v>
      </c>
      <c r="AL284" s="103" t="s">
        <v>3086</v>
      </c>
      <c r="AM284" s="134" t="s">
        <v>2961</v>
      </c>
      <c r="AN284" s="140">
        <v>35419855</v>
      </c>
      <c r="AO284" s="142" t="s">
        <v>108</v>
      </c>
      <c r="AP284" s="134" t="s">
        <v>108</v>
      </c>
      <c r="AQ284" s="257" t="s">
        <v>108</v>
      </c>
      <c r="AR284" s="142" t="s">
        <v>108</v>
      </c>
      <c r="AS284" s="134" t="s">
        <v>578</v>
      </c>
      <c r="AT284" s="142" t="s">
        <v>578</v>
      </c>
      <c r="AU284" s="142" t="s">
        <v>392</v>
      </c>
      <c r="AV284" s="134"/>
      <c r="AW284" s="134"/>
      <c r="AX284" s="134" t="s">
        <v>578</v>
      </c>
      <c r="AY284" s="134" t="s">
        <v>108</v>
      </c>
      <c r="AZ284" s="156"/>
      <c r="BA284" s="134"/>
      <c r="BB284" s="169"/>
      <c r="BC284" s="156"/>
      <c r="BD284" s="143"/>
      <c r="BE284" s="143"/>
      <c r="BF284" s="143"/>
      <c r="BG284" s="156"/>
      <c r="BH284" s="153">
        <f>T284+BB284</f>
        <v>16000000</v>
      </c>
      <c r="BI284" s="166" t="s">
        <v>113</v>
      </c>
      <c r="BJ284" s="134"/>
      <c r="BK284" s="141" t="s">
        <v>114</v>
      </c>
      <c r="BL284" s="156"/>
      <c r="BM284" s="166"/>
      <c r="BN284" s="170" t="s">
        <v>115</v>
      </c>
      <c r="BO284" s="141">
        <v>40</v>
      </c>
      <c r="BP284" s="141" t="s">
        <v>109</v>
      </c>
      <c r="BQ284" s="141" t="s">
        <v>108</v>
      </c>
      <c r="BR284" s="141" t="s">
        <v>108</v>
      </c>
      <c r="BS284" s="141" t="s">
        <v>108</v>
      </c>
      <c r="BT284" s="141" t="s">
        <v>108</v>
      </c>
      <c r="BU284" s="166" t="s">
        <v>3087</v>
      </c>
      <c r="BV284" s="141">
        <v>3017902478</v>
      </c>
      <c r="BW284" s="114" t="s">
        <v>3088</v>
      </c>
      <c r="BX284" s="158" t="s">
        <v>881</v>
      </c>
      <c r="BY284" s="141" t="s">
        <v>119</v>
      </c>
      <c r="BZ284" s="259">
        <v>64081126664</v>
      </c>
      <c r="CA284" s="157" t="s">
        <v>109</v>
      </c>
      <c r="CB284" s="157" t="s">
        <v>109</v>
      </c>
      <c r="CC284" s="157" t="s">
        <v>109</v>
      </c>
      <c r="CD284" s="157" t="s">
        <v>109</v>
      </c>
      <c r="CE284" s="157"/>
      <c r="CF284" s="157"/>
      <c r="CG284" s="157"/>
      <c r="CH284" s="157"/>
      <c r="CI284" s="157"/>
      <c r="CJ284" s="157"/>
      <c r="CK284" s="157"/>
      <c r="CL284" s="157"/>
      <c r="CM284" s="157" t="s">
        <v>109</v>
      </c>
      <c r="CN284" s="157"/>
    </row>
    <row r="285" spans="1:736" s="50" customFormat="1" ht="45.75" customHeight="1">
      <c r="A285" s="589">
        <f>1+A284</f>
        <v>284</v>
      </c>
      <c r="B285" s="151" t="s">
        <v>3089</v>
      </c>
      <c r="C285" s="134" t="s">
        <v>3090</v>
      </c>
      <c r="D285" s="138" t="s">
        <v>179</v>
      </c>
      <c r="E285" s="135">
        <v>45420</v>
      </c>
      <c r="F285" s="136">
        <v>45422</v>
      </c>
      <c r="G285" s="136">
        <v>45574</v>
      </c>
      <c r="H285" s="134" t="s">
        <v>416</v>
      </c>
      <c r="I285" s="139" t="s">
        <v>180</v>
      </c>
      <c r="J285" s="134" t="s">
        <v>3091</v>
      </c>
      <c r="K285" s="251">
        <v>53911135</v>
      </c>
      <c r="L285" s="134">
        <v>8</v>
      </c>
      <c r="M285" s="252" t="s">
        <v>97</v>
      </c>
      <c r="N285" s="141" t="s">
        <v>98</v>
      </c>
      <c r="O285" s="151" t="s">
        <v>1061</v>
      </c>
      <c r="P285" s="134" t="s">
        <v>3092</v>
      </c>
      <c r="Q285" s="134" t="s">
        <v>897</v>
      </c>
      <c r="R285" s="143">
        <f>+G285-F285</f>
        <v>152</v>
      </c>
      <c r="S285" s="134" t="s">
        <v>3093</v>
      </c>
      <c r="T285" s="253">
        <v>15400000</v>
      </c>
      <c r="U285" s="254" t="s">
        <v>3094</v>
      </c>
      <c r="V285" s="253">
        <f>+T285</f>
        <v>15400000</v>
      </c>
      <c r="W285" s="255">
        <v>45421</v>
      </c>
      <c r="X285" s="256" t="s">
        <v>473</v>
      </c>
      <c r="Y285" s="314">
        <f>+Z285+AA285+AB285</f>
        <v>15400000</v>
      </c>
      <c r="Z285" s="148">
        <f>T285-AA285-AB285</f>
        <v>15400000</v>
      </c>
      <c r="AA285" s="149">
        <v>0</v>
      </c>
      <c r="AB285" s="150">
        <f>+AC285+AD285+AE285+AF285+AG285+AH285+AI285+AJ285</f>
        <v>0</v>
      </c>
      <c r="AC285" s="149">
        <v>0</v>
      </c>
      <c r="AD285" s="149">
        <v>0</v>
      </c>
      <c r="AE285" s="149">
        <v>0</v>
      </c>
      <c r="AF285" s="149">
        <v>0</v>
      </c>
      <c r="AG285" s="149">
        <v>0</v>
      </c>
      <c r="AH285" s="149">
        <v>0</v>
      </c>
      <c r="AI285" s="149">
        <v>0</v>
      </c>
      <c r="AJ285" s="149">
        <v>0</v>
      </c>
      <c r="AK285" s="142" t="s">
        <v>104</v>
      </c>
      <c r="AL285" s="103" t="s">
        <v>3095</v>
      </c>
      <c r="AM285" s="134" t="s">
        <v>2757</v>
      </c>
      <c r="AN285" s="140">
        <v>53910682</v>
      </c>
      <c r="AO285" s="142" t="s">
        <v>108</v>
      </c>
      <c r="AP285" s="134" t="s">
        <v>108</v>
      </c>
      <c r="AQ285" s="257" t="s">
        <v>108</v>
      </c>
      <c r="AR285" s="142" t="s">
        <v>108</v>
      </c>
      <c r="AS285" s="134" t="s">
        <v>578</v>
      </c>
      <c r="AT285" s="142" t="s">
        <v>109</v>
      </c>
      <c r="AU285" s="142" t="s">
        <v>392</v>
      </c>
      <c r="AV285" s="134"/>
      <c r="AW285" s="134"/>
      <c r="AX285" s="134" t="s">
        <v>109</v>
      </c>
      <c r="AY285" s="134" t="s">
        <v>108</v>
      </c>
      <c r="AZ285" s="156"/>
      <c r="BA285" s="134"/>
      <c r="BB285" s="169"/>
      <c r="BC285" s="156"/>
      <c r="BD285" s="143"/>
      <c r="BE285" s="143"/>
      <c r="BF285" s="143"/>
      <c r="BG285" s="156"/>
      <c r="BH285" s="153">
        <f>T285+BB285</f>
        <v>15400000</v>
      </c>
      <c r="BI285" s="296" t="s">
        <v>135</v>
      </c>
      <c r="BJ285" s="134"/>
      <c r="BK285" s="141" t="s">
        <v>114</v>
      </c>
      <c r="BL285" s="156"/>
      <c r="BM285" s="161" t="s">
        <v>136</v>
      </c>
      <c r="BN285" s="170" t="s">
        <v>964</v>
      </c>
      <c r="BO285" s="141">
        <v>39</v>
      </c>
      <c r="BP285" s="141" t="s">
        <v>108</v>
      </c>
      <c r="BQ285" s="141" t="s">
        <v>108</v>
      </c>
      <c r="BR285" s="141" t="s">
        <v>108</v>
      </c>
      <c r="BS285" s="141" t="s">
        <v>108</v>
      </c>
      <c r="BT285" s="141" t="s">
        <v>108</v>
      </c>
      <c r="BU285" s="166" t="s">
        <v>3096</v>
      </c>
      <c r="BV285" s="141">
        <v>3142198221</v>
      </c>
      <c r="BW285" s="114" t="s">
        <v>3097</v>
      </c>
      <c r="BX285" s="158" t="s">
        <v>881</v>
      </c>
      <c r="BY285" s="141" t="s">
        <v>119</v>
      </c>
      <c r="BZ285" s="259">
        <v>33764206059</v>
      </c>
      <c r="CA285" s="157" t="s">
        <v>109</v>
      </c>
      <c r="CB285" s="157" t="s">
        <v>109</v>
      </c>
      <c r="CC285" s="157" t="s">
        <v>109</v>
      </c>
      <c r="CD285" s="157" t="s">
        <v>109</v>
      </c>
      <c r="CE285" s="157" t="s">
        <v>109</v>
      </c>
      <c r="CF285" s="157"/>
      <c r="CG285" s="157"/>
      <c r="CH285" s="157"/>
      <c r="CI285" s="157"/>
      <c r="CJ285" s="157"/>
      <c r="CK285" s="157"/>
      <c r="CL285" s="157"/>
      <c r="CM285" s="157" t="s">
        <v>109</v>
      </c>
      <c r="CN285" s="157"/>
    </row>
    <row r="286" spans="1:736" s="50" customFormat="1" ht="45.75" customHeight="1">
      <c r="A286" s="589">
        <f>1+A285</f>
        <v>285</v>
      </c>
      <c r="B286" s="151" t="s">
        <v>3098</v>
      </c>
      <c r="C286" s="134" t="s">
        <v>3099</v>
      </c>
      <c r="D286" s="138" t="s">
        <v>93</v>
      </c>
      <c r="E286" s="135">
        <v>45421</v>
      </c>
      <c r="F286" s="136">
        <v>45427</v>
      </c>
      <c r="G286" s="136">
        <v>45653</v>
      </c>
      <c r="H286" s="134" t="s">
        <v>416</v>
      </c>
      <c r="I286" s="139" t="s">
        <v>180</v>
      </c>
      <c r="J286" s="158" t="s">
        <v>703</v>
      </c>
      <c r="K286" s="251">
        <v>1072638592</v>
      </c>
      <c r="L286" s="134">
        <v>0</v>
      </c>
      <c r="M286" s="252" t="s">
        <v>97</v>
      </c>
      <c r="N286" s="141" t="s">
        <v>98</v>
      </c>
      <c r="O286" s="151" t="s">
        <v>427</v>
      </c>
      <c r="P286" s="134" t="s">
        <v>704</v>
      </c>
      <c r="Q286" s="134" t="s">
        <v>2409</v>
      </c>
      <c r="R286" s="143">
        <f>+G286-F286</f>
        <v>226</v>
      </c>
      <c r="S286" s="134" t="s">
        <v>3100</v>
      </c>
      <c r="T286" s="253">
        <v>25500000</v>
      </c>
      <c r="U286" s="254" t="s">
        <v>3101</v>
      </c>
      <c r="V286" s="253">
        <f>+T286</f>
        <v>25500000</v>
      </c>
      <c r="W286" s="255">
        <v>45421</v>
      </c>
      <c r="X286" s="256" t="s">
        <v>473</v>
      </c>
      <c r="Y286" s="314">
        <f>+Z286+AA286+AB286</f>
        <v>25500000</v>
      </c>
      <c r="Z286" s="148">
        <f>T286-AA286-AB286</f>
        <v>25500000</v>
      </c>
      <c r="AA286" s="149">
        <v>0</v>
      </c>
      <c r="AB286" s="150">
        <f>+AC286+AD286+AE286+AF286+AG286+AH286+AI286+AJ286</f>
        <v>0</v>
      </c>
      <c r="AC286" s="149">
        <v>0</v>
      </c>
      <c r="AD286" s="149">
        <v>0</v>
      </c>
      <c r="AE286" s="149">
        <v>0</v>
      </c>
      <c r="AF286" s="149">
        <v>0</v>
      </c>
      <c r="AG286" s="149">
        <v>0</v>
      </c>
      <c r="AH286" s="149">
        <v>0</v>
      </c>
      <c r="AI286" s="149">
        <v>0</v>
      </c>
      <c r="AJ286" s="149">
        <v>0</v>
      </c>
      <c r="AK286" s="142" t="s">
        <v>104</v>
      </c>
      <c r="AL286" s="103" t="s">
        <v>3102</v>
      </c>
      <c r="AM286" s="134" t="s">
        <v>708</v>
      </c>
      <c r="AN286" s="140">
        <v>1072713087</v>
      </c>
      <c r="AO286" s="142" t="s">
        <v>108</v>
      </c>
      <c r="AP286" s="134" t="s">
        <v>108</v>
      </c>
      <c r="AQ286" s="257" t="s">
        <v>108</v>
      </c>
      <c r="AR286" s="142" t="s">
        <v>108</v>
      </c>
      <c r="AS286" s="134" t="s">
        <v>109</v>
      </c>
      <c r="AT286" s="142" t="s">
        <v>109</v>
      </c>
      <c r="AU286" s="142" t="s">
        <v>392</v>
      </c>
      <c r="AV286" s="134"/>
      <c r="AW286" s="134"/>
      <c r="AX286" s="134" t="s">
        <v>578</v>
      </c>
      <c r="AY286" s="134" t="s">
        <v>108</v>
      </c>
      <c r="AZ286" s="156"/>
      <c r="BA286" s="134"/>
      <c r="BB286" s="169"/>
      <c r="BC286" s="156"/>
      <c r="BD286" s="143"/>
      <c r="BE286" s="143"/>
      <c r="BF286" s="143"/>
      <c r="BG286" s="156"/>
      <c r="BH286" s="153">
        <f>T286+BB286</f>
        <v>25500000</v>
      </c>
      <c r="BI286" s="349" t="s">
        <v>113</v>
      </c>
      <c r="BJ286" s="134"/>
      <c r="BK286" s="141" t="s">
        <v>114</v>
      </c>
      <c r="BL286" s="156"/>
      <c r="BM286" s="166"/>
      <c r="BN286" s="170" t="s">
        <v>115</v>
      </c>
      <c r="BO286" s="141">
        <v>20</v>
      </c>
      <c r="BP286" s="141" t="s">
        <v>578</v>
      </c>
      <c r="BQ286" s="141" t="s">
        <v>108</v>
      </c>
      <c r="BR286" s="141" t="s">
        <v>108</v>
      </c>
      <c r="BS286" s="141" t="s">
        <v>108</v>
      </c>
      <c r="BT286" s="141" t="s">
        <v>108</v>
      </c>
      <c r="BU286" s="166" t="s">
        <v>3103</v>
      </c>
      <c r="BV286" s="141">
        <v>3182924284</v>
      </c>
      <c r="BW286" s="114" t="s">
        <v>3104</v>
      </c>
      <c r="BX286" s="158" t="s">
        <v>839</v>
      </c>
      <c r="BY286" s="141" t="s">
        <v>119</v>
      </c>
      <c r="BZ286" s="259" t="s">
        <v>711</v>
      </c>
      <c r="CA286" s="157" t="s">
        <v>109</v>
      </c>
      <c r="CB286" s="157" t="s">
        <v>109</v>
      </c>
      <c r="CC286" s="157" t="s">
        <v>109</v>
      </c>
      <c r="CD286" s="157" t="s">
        <v>109</v>
      </c>
      <c r="CE286" s="157" t="s">
        <v>109</v>
      </c>
      <c r="CF286" s="157" t="s">
        <v>109</v>
      </c>
      <c r="CG286" s="157" t="s">
        <v>109</v>
      </c>
      <c r="CH286" s="157" t="s">
        <v>109</v>
      </c>
      <c r="CI286" s="157"/>
      <c r="CJ286" s="157"/>
      <c r="CK286" s="157"/>
      <c r="CL286" s="157"/>
      <c r="CM286" s="157" t="s">
        <v>109</v>
      </c>
      <c r="CN286" s="157"/>
    </row>
    <row r="287" spans="1:736" s="50" customFormat="1" ht="45.75" customHeight="1">
      <c r="A287" s="589">
        <f>1+A286</f>
        <v>286</v>
      </c>
      <c r="B287" s="151" t="s">
        <v>3105</v>
      </c>
      <c r="C287" s="134" t="s">
        <v>3106</v>
      </c>
      <c r="D287" s="138" t="s">
        <v>1417</v>
      </c>
      <c r="E287" s="135">
        <v>45422</v>
      </c>
      <c r="F287" s="136">
        <v>45422</v>
      </c>
      <c r="G287" s="136">
        <v>45513</v>
      </c>
      <c r="H287" s="134" t="s">
        <v>416</v>
      </c>
      <c r="I287" s="139" t="s">
        <v>95</v>
      </c>
      <c r="J287" s="158" t="s">
        <v>3107</v>
      </c>
      <c r="K287" s="251">
        <v>1072650190</v>
      </c>
      <c r="L287" s="134">
        <v>2</v>
      </c>
      <c r="M287" s="252" t="s">
        <v>97</v>
      </c>
      <c r="N287" s="141" t="s">
        <v>98</v>
      </c>
      <c r="O287" s="151" t="s">
        <v>2287</v>
      </c>
      <c r="P287" s="134" t="s">
        <v>3108</v>
      </c>
      <c r="Q287" s="134" t="s">
        <v>681</v>
      </c>
      <c r="R287" s="143">
        <f>+G287-F287</f>
        <v>91</v>
      </c>
      <c r="S287" s="134" t="s">
        <v>2958</v>
      </c>
      <c r="T287" s="253">
        <v>9600000</v>
      </c>
      <c r="U287" s="254" t="s">
        <v>3109</v>
      </c>
      <c r="V287" s="253">
        <f>+T287</f>
        <v>9600000</v>
      </c>
      <c r="W287" s="255">
        <v>45422</v>
      </c>
      <c r="X287" s="256" t="s">
        <v>1933</v>
      </c>
      <c r="Y287" s="314">
        <f>+Z287+AA287+AB287</f>
        <v>9600000</v>
      </c>
      <c r="Z287" s="148">
        <v>0</v>
      </c>
      <c r="AA287" s="149">
        <v>0</v>
      </c>
      <c r="AB287" s="150">
        <f>+AC287+AD287+AE287+AF287+AG287+AH287+AI287+AJ287</f>
        <v>9600000</v>
      </c>
      <c r="AC287" s="149">
        <v>0</v>
      </c>
      <c r="AD287" s="149">
        <v>0</v>
      </c>
      <c r="AE287" s="149">
        <v>0</v>
      </c>
      <c r="AF287" s="149">
        <v>0</v>
      </c>
      <c r="AG287" s="149">
        <f>+V287</f>
        <v>9600000</v>
      </c>
      <c r="AH287" s="149">
        <v>0</v>
      </c>
      <c r="AI287" s="149">
        <v>0</v>
      </c>
      <c r="AJ287" s="149">
        <v>0</v>
      </c>
      <c r="AK287" s="142" t="s">
        <v>104</v>
      </c>
      <c r="AL287" s="103" t="s">
        <v>3110</v>
      </c>
      <c r="AM287" s="134" t="s">
        <v>1829</v>
      </c>
      <c r="AN287" s="140">
        <v>15668923</v>
      </c>
      <c r="AO287" s="142" t="s">
        <v>108</v>
      </c>
      <c r="AP287" s="134" t="s">
        <v>108</v>
      </c>
      <c r="AQ287" s="257" t="s">
        <v>108</v>
      </c>
      <c r="AR287" s="142" t="s">
        <v>108</v>
      </c>
      <c r="AS287" s="134" t="s">
        <v>109</v>
      </c>
      <c r="AT287" s="142" t="s">
        <v>109</v>
      </c>
      <c r="AU287" s="142" t="s">
        <v>392</v>
      </c>
      <c r="AV287" s="134"/>
      <c r="AW287" s="134"/>
      <c r="AX287" s="134" t="s">
        <v>578</v>
      </c>
      <c r="AY287" s="134" t="s">
        <v>108</v>
      </c>
      <c r="AZ287" s="156"/>
      <c r="BA287" s="134"/>
      <c r="BB287" s="169"/>
      <c r="BC287" s="156"/>
      <c r="BD287" s="143"/>
      <c r="BE287" s="143"/>
      <c r="BF287" s="143"/>
      <c r="BG287" s="156"/>
      <c r="BH287" s="153">
        <f>T287+BB287</f>
        <v>9600000</v>
      </c>
      <c r="BI287" s="166" t="s">
        <v>113</v>
      </c>
      <c r="BJ287" s="134"/>
      <c r="BK287" s="141" t="s">
        <v>114</v>
      </c>
      <c r="BL287" s="156"/>
      <c r="BM287" s="166"/>
      <c r="BN287" s="170" t="s">
        <v>115</v>
      </c>
      <c r="BO287" s="141">
        <v>35</v>
      </c>
      <c r="BP287" s="141" t="s">
        <v>578</v>
      </c>
      <c r="BQ287" s="141" t="s">
        <v>108</v>
      </c>
      <c r="BR287" s="141" t="s">
        <v>108</v>
      </c>
      <c r="BS287" s="141" t="s">
        <v>108</v>
      </c>
      <c r="BT287" s="141" t="s">
        <v>108</v>
      </c>
      <c r="BU287" s="166" t="s">
        <v>3111</v>
      </c>
      <c r="BV287" s="141">
        <v>3118691815</v>
      </c>
      <c r="BW287" s="114" t="s">
        <v>3112</v>
      </c>
      <c r="BX287" s="158" t="s">
        <v>1030</v>
      </c>
      <c r="BY287" s="141" t="s">
        <v>119</v>
      </c>
      <c r="BZ287" s="259" t="s">
        <v>3113</v>
      </c>
      <c r="CA287" s="157" t="s">
        <v>109</v>
      </c>
      <c r="CB287" s="157" t="s">
        <v>109</v>
      </c>
      <c r="CC287" s="157" t="s">
        <v>109</v>
      </c>
      <c r="CD287" s="157"/>
      <c r="CE287" s="157"/>
      <c r="CF287" s="157"/>
      <c r="CG287" s="157"/>
      <c r="CH287" s="157"/>
      <c r="CI287" s="157"/>
      <c r="CJ287" s="157"/>
      <c r="CK287" s="157"/>
      <c r="CL287" s="157"/>
      <c r="CM287" s="157" t="s">
        <v>109</v>
      </c>
      <c r="CN287" s="157"/>
    </row>
    <row r="288" spans="1:736" s="50" customFormat="1" ht="45.75" customHeight="1">
      <c r="A288" s="589">
        <f>1+A287</f>
        <v>287</v>
      </c>
      <c r="B288" s="151" t="s">
        <v>3114</v>
      </c>
      <c r="C288" s="134" t="s">
        <v>3115</v>
      </c>
      <c r="D288" s="138" t="s">
        <v>340</v>
      </c>
      <c r="E288" s="135">
        <v>45422</v>
      </c>
      <c r="F288" s="136">
        <v>45426</v>
      </c>
      <c r="G288" s="136">
        <v>45528</v>
      </c>
      <c r="H288" s="134" t="s">
        <v>416</v>
      </c>
      <c r="I288" s="139" t="s">
        <v>95</v>
      </c>
      <c r="J288" s="134" t="s">
        <v>3116</v>
      </c>
      <c r="K288" s="251">
        <v>1072714278</v>
      </c>
      <c r="L288" s="134">
        <v>8</v>
      </c>
      <c r="M288" s="252" t="s">
        <v>97</v>
      </c>
      <c r="N288" s="141" t="s">
        <v>98</v>
      </c>
      <c r="O288" s="151" t="s">
        <v>993</v>
      </c>
      <c r="P288" s="134" t="s">
        <v>3117</v>
      </c>
      <c r="Q288" s="134" t="s">
        <v>1050</v>
      </c>
      <c r="R288" s="143">
        <f>+G288-F288</f>
        <v>102</v>
      </c>
      <c r="S288" s="134" t="s">
        <v>2651</v>
      </c>
      <c r="T288" s="253">
        <v>15750000</v>
      </c>
      <c r="U288" s="254" t="s">
        <v>3118</v>
      </c>
      <c r="V288" s="253">
        <f>+T288</f>
        <v>15750000</v>
      </c>
      <c r="W288" s="255">
        <v>45422</v>
      </c>
      <c r="X288" s="256" t="s">
        <v>473</v>
      </c>
      <c r="Y288" s="314">
        <f>+Z288+AA288+AB288</f>
        <v>15750000</v>
      </c>
      <c r="Z288" s="148">
        <f>T288-AA288-AB288</f>
        <v>15750000</v>
      </c>
      <c r="AA288" s="149">
        <v>0</v>
      </c>
      <c r="AB288" s="150">
        <f>+AC288+AD288+AE288+AF288+AG288+AH288+AI288+AJ288</f>
        <v>0</v>
      </c>
      <c r="AC288" s="149">
        <v>0</v>
      </c>
      <c r="AD288" s="149">
        <v>0</v>
      </c>
      <c r="AE288" s="149">
        <v>0</v>
      </c>
      <c r="AF288" s="149">
        <v>0</v>
      </c>
      <c r="AG288" s="149">
        <v>0</v>
      </c>
      <c r="AH288" s="149">
        <v>0</v>
      </c>
      <c r="AI288" s="149">
        <v>0</v>
      </c>
      <c r="AJ288" s="149">
        <v>0</v>
      </c>
      <c r="AK288" s="142" t="s">
        <v>104</v>
      </c>
      <c r="AL288" s="103" t="s">
        <v>3119</v>
      </c>
      <c r="AM288" s="134" t="s">
        <v>3120</v>
      </c>
      <c r="AN288" s="140">
        <v>35428580</v>
      </c>
      <c r="AO288" s="142" t="s">
        <v>108</v>
      </c>
      <c r="AP288" s="134" t="s">
        <v>108</v>
      </c>
      <c r="AQ288" s="257" t="s">
        <v>108</v>
      </c>
      <c r="AR288" s="142" t="s">
        <v>108</v>
      </c>
      <c r="AS288" s="134" t="s">
        <v>578</v>
      </c>
      <c r="AT288" s="142" t="s">
        <v>578</v>
      </c>
      <c r="AU288" s="142" t="s">
        <v>392</v>
      </c>
      <c r="AV288" s="134"/>
      <c r="AW288" s="134"/>
      <c r="AX288" s="134" t="s">
        <v>578</v>
      </c>
      <c r="AY288" s="134" t="s">
        <v>108</v>
      </c>
      <c r="AZ288" s="156"/>
      <c r="BA288" s="134"/>
      <c r="BB288" s="169"/>
      <c r="BC288" s="156"/>
      <c r="BD288" s="143"/>
      <c r="BE288" s="143"/>
      <c r="BF288" s="143"/>
      <c r="BG288" s="156"/>
      <c r="BH288" s="153">
        <f>T288+BB288</f>
        <v>15750000</v>
      </c>
      <c r="BI288" s="296" t="s">
        <v>135</v>
      </c>
      <c r="BJ288" s="134"/>
      <c r="BK288" s="141" t="s">
        <v>114</v>
      </c>
      <c r="BL288" s="156"/>
      <c r="BM288" s="161" t="s">
        <v>136</v>
      </c>
      <c r="BN288" s="170" t="s">
        <v>161</v>
      </c>
      <c r="BO288" s="141">
        <v>27</v>
      </c>
      <c r="BP288" s="141" t="s">
        <v>108</v>
      </c>
      <c r="BQ288" s="141" t="s">
        <v>108</v>
      </c>
      <c r="BR288" s="141" t="s">
        <v>108</v>
      </c>
      <c r="BS288" s="141" t="s">
        <v>108</v>
      </c>
      <c r="BT288" s="141" t="s">
        <v>108</v>
      </c>
      <c r="BU288" s="166" t="s">
        <v>3121</v>
      </c>
      <c r="BV288" s="141">
        <v>3186419626</v>
      </c>
      <c r="BW288" s="114" t="s">
        <v>3122</v>
      </c>
      <c r="BX288" s="158" t="s">
        <v>881</v>
      </c>
      <c r="BY288" s="141" t="s">
        <v>119</v>
      </c>
      <c r="BZ288" s="259">
        <v>94600000181</v>
      </c>
      <c r="CA288" s="157" t="s">
        <v>109</v>
      </c>
      <c r="CB288" s="157" t="s">
        <v>109</v>
      </c>
      <c r="CC288" s="157" t="s">
        <v>109</v>
      </c>
      <c r="CD288" s="157" t="s">
        <v>109</v>
      </c>
      <c r="CE288" s="157"/>
      <c r="CF288" s="157"/>
      <c r="CG288" s="157"/>
      <c r="CH288" s="157"/>
      <c r="CI288" s="157"/>
      <c r="CJ288" s="157"/>
      <c r="CK288" s="157"/>
      <c r="CL288" s="157"/>
      <c r="CM288" s="157" t="s">
        <v>109</v>
      </c>
      <c r="CN288" s="157"/>
    </row>
    <row r="289" spans="1:203" s="50" customFormat="1" ht="45.75" customHeight="1">
      <c r="A289" s="589">
        <f>1+A288</f>
        <v>288</v>
      </c>
      <c r="B289" s="151" t="s">
        <v>3123</v>
      </c>
      <c r="C289" s="134" t="s">
        <v>3124</v>
      </c>
      <c r="D289" s="138" t="s">
        <v>340</v>
      </c>
      <c r="E289" s="135">
        <v>45422</v>
      </c>
      <c r="F289" s="136">
        <v>45423</v>
      </c>
      <c r="G289" s="136">
        <v>45529</v>
      </c>
      <c r="H289" s="134" t="s">
        <v>416</v>
      </c>
      <c r="I289" s="139" t="s">
        <v>95</v>
      </c>
      <c r="J289" s="158" t="s">
        <v>3125</v>
      </c>
      <c r="K289" s="251">
        <v>1136885473</v>
      </c>
      <c r="L289" s="134">
        <v>2</v>
      </c>
      <c r="M289" s="252" t="s">
        <v>97</v>
      </c>
      <c r="N289" s="141" t="s">
        <v>98</v>
      </c>
      <c r="O289" s="151" t="s">
        <v>493</v>
      </c>
      <c r="P289" s="134" t="s">
        <v>3126</v>
      </c>
      <c r="Q289" s="134" t="s">
        <v>1050</v>
      </c>
      <c r="R289" s="143">
        <f>+G289-F289</f>
        <v>106</v>
      </c>
      <c r="S289" s="134" t="s">
        <v>1124</v>
      </c>
      <c r="T289" s="253">
        <v>18200000</v>
      </c>
      <c r="U289" s="254" t="s">
        <v>3127</v>
      </c>
      <c r="V289" s="253">
        <f>+T289</f>
        <v>18200000</v>
      </c>
      <c r="W289" s="255">
        <v>45422</v>
      </c>
      <c r="X289" s="256" t="s">
        <v>473</v>
      </c>
      <c r="Y289" s="314">
        <f>+Z289+AA289+AB289</f>
        <v>18200000</v>
      </c>
      <c r="Z289" s="148">
        <f>T289-AA289-AB289</f>
        <v>18200000</v>
      </c>
      <c r="AA289" s="149">
        <v>0</v>
      </c>
      <c r="AB289" s="150">
        <f>+AC289+AD289+AE289+AF289+AG289+AH289+AI289+AJ289</f>
        <v>0</v>
      </c>
      <c r="AC289" s="149">
        <v>0</v>
      </c>
      <c r="AD289" s="149">
        <v>0</v>
      </c>
      <c r="AE289" s="149">
        <v>0</v>
      </c>
      <c r="AF289" s="149">
        <v>0</v>
      </c>
      <c r="AG289" s="149">
        <v>0</v>
      </c>
      <c r="AH289" s="149">
        <v>0</v>
      </c>
      <c r="AI289" s="149">
        <v>0</v>
      </c>
      <c r="AJ289" s="149">
        <v>0</v>
      </c>
      <c r="AK289" s="142" t="s">
        <v>104</v>
      </c>
      <c r="AL289" s="103" t="s">
        <v>3128</v>
      </c>
      <c r="AM289" s="134" t="s">
        <v>3129</v>
      </c>
      <c r="AN289" s="140">
        <v>52060165</v>
      </c>
      <c r="AO289" s="142" t="s">
        <v>108</v>
      </c>
      <c r="AP289" s="134" t="s">
        <v>108</v>
      </c>
      <c r="AQ289" s="257" t="s">
        <v>108</v>
      </c>
      <c r="AR289" s="142" t="s">
        <v>108</v>
      </c>
      <c r="AS289" s="134" t="s">
        <v>578</v>
      </c>
      <c r="AT289" s="142" t="s">
        <v>578</v>
      </c>
      <c r="AU289" s="142" t="s">
        <v>392</v>
      </c>
      <c r="AV289" s="134"/>
      <c r="AW289" s="134"/>
      <c r="AX289" s="134" t="s">
        <v>578</v>
      </c>
      <c r="AY289" s="134" t="s">
        <v>108</v>
      </c>
      <c r="AZ289" s="156"/>
      <c r="BA289" s="134"/>
      <c r="BB289" s="169"/>
      <c r="BC289" s="156"/>
      <c r="BD289" s="143"/>
      <c r="BE289" s="143"/>
      <c r="BF289" s="143"/>
      <c r="BG289" s="156"/>
      <c r="BH289" s="153">
        <f>T289+BB289</f>
        <v>18200000</v>
      </c>
      <c r="BI289" s="166" t="s">
        <v>113</v>
      </c>
      <c r="BJ289" s="134"/>
      <c r="BK289" s="141" t="s">
        <v>114</v>
      </c>
      <c r="BL289" s="156"/>
      <c r="BM289" s="166"/>
      <c r="BN289" s="170" t="s">
        <v>115</v>
      </c>
      <c r="BO289" s="141">
        <v>30</v>
      </c>
      <c r="BP289" s="141" t="s">
        <v>578</v>
      </c>
      <c r="BQ289" s="141" t="s">
        <v>108</v>
      </c>
      <c r="BR289" s="141" t="s">
        <v>108</v>
      </c>
      <c r="BS289" s="141" t="s">
        <v>108</v>
      </c>
      <c r="BT289" s="141" t="s">
        <v>108</v>
      </c>
      <c r="BU289" s="166" t="s">
        <v>3130</v>
      </c>
      <c r="BV289" s="141">
        <v>3204122909</v>
      </c>
      <c r="BW289" s="114" t="s">
        <v>3131</v>
      </c>
      <c r="BX289" s="158" t="s">
        <v>3132</v>
      </c>
      <c r="BY289" s="141" t="s">
        <v>119</v>
      </c>
      <c r="BZ289" s="259">
        <v>9900908755</v>
      </c>
      <c r="CA289" s="157" t="s">
        <v>109</v>
      </c>
      <c r="CB289" s="157" t="s">
        <v>109</v>
      </c>
      <c r="CC289" s="157" t="s">
        <v>109</v>
      </c>
      <c r="CD289" s="157" t="s">
        <v>109</v>
      </c>
      <c r="CE289" s="157"/>
      <c r="CF289" s="157"/>
      <c r="CG289" s="157"/>
      <c r="CH289" s="157"/>
      <c r="CI289" s="157"/>
      <c r="CJ289" s="157"/>
      <c r="CK289" s="157"/>
      <c r="CL289" s="157"/>
      <c r="CM289" s="157" t="s">
        <v>109</v>
      </c>
      <c r="CN289" s="157"/>
    </row>
    <row r="290" spans="1:203" s="50" customFormat="1" ht="45.75" customHeight="1">
      <c r="A290" s="589">
        <f>1+A289</f>
        <v>289</v>
      </c>
      <c r="B290" s="151" t="s">
        <v>3133</v>
      </c>
      <c r="C290" s="134" t="s">
        <v>3134</v>
      </c>
      <c r="D290" s="138" t="s">
        <v>1750</v>
      </c>
      <c r="E290" s="135">
        <v>45422</v>
      </c>
      <c r="F290" s="136">
        <v>45422</v>
      </c>
      <c r="G290" s="136">
        <v>45528</v>
      </c>
      <c r="H290" s="134" t="s">
        <v>416</v>
      </c>
      <c r="I290" s="139" t="s">
        <v>95</v>
      </c>
      <c r="J290" s="158" t="s">
        <v>3135</v>
      </c>
      <c r="K290" s="251">
        <v>1070006476</v>
      </c>
      <c r="L290" s="134">
        <v>5</v>
      </c>
      <c r="M290" s="252" t="s">
        <v>97</v>
      </c>
      <c r="N290" s="141" t="s">
        <v>98</v>
      </c>
      <c r="O290" s="151" t="s">
        <v>783</v>
      </c>
      <c r="P290" s="134" t="s">
        <v>2897</v>
      </c>
      <c r="Q290" s="134" t="s">
        <v>1375</v>
      </c>
      <c r="R290" s="143">
        <f>+G290-F290</f>
        <v>106</v>
      </c>
      <c r="S290" s="134" t="s">
        <v>2381</v>
      </c>
      <c r="T290" s="253">
        <v>11000000</v>
      </c>
      <c r="U290" s="254" t="s">
        <v>3136</v>
      </c>
      <c r="V290" s="253">
        <f>+T290</f>
        <v>11000000</v>
      </c>
      <c r="W290" s="255">
        <v>45422</v>
      </c>
      <c r="X290" s="256" t="s">
        <v>473</v>
      </c>
      <c r="Y290" s="314">
        <f>+Z290+AA290+AB290</f>
        <v>11000000</v>
      </c>
      <c r="Z290" s="148">
        <f>T290-AA290-AB290</f>
        <v>11000000</v>
      </c>
      <c r="AA290" s="149">
        <v>0</v>
      </c>
      <c r="AB290" s="150">
        <f>+AC290+AD290+AE290+AF290+AG290+AH290+AI290+AJ290</f>
        <v>0</v>
      </c>
      <c r="AC290" s="149">
        <v>0</v>
      </c>
      <c r="AD290" s="149">
        <v>0</v>
      </c>
      <c r="AE290" s="149">
        <v>0</v>
      </c>
      <c r="AF290" s="149">
        <v>0</v>
      </c>
      <c r="AG290" s="149">
        <v>0</v>
      </c>
      <c r="AH290" s="149">
        <v>0</v>
      </c>
      <c r="AI290" s="149">
        <v>0</v>
      </c>
      <c r="AJ290" s="149">
        <v>0</v>
      </c>
      <c r="AK290" s="142" t="s">
        <v>104</v>
      </c>
      <c r="AL290" s="103" t="s">
        <v>3137</v>
      </c>
      <c r="AM290" s="134" t="s">
        <v>3138</v>
      </c>
      <c r="AN290" s="140" t="s">
        <v>3139</v>
      </c>
      <c r="AO290" s="142" t="s">
        <v>108</v>
      </c>
      <c r="AP290" s="134" t="s">
        <v>108</v>
      </c>
      <c r="AQ290" s="257" t="s">
        <v>108</v>
      </c>
      <c r="AR290" s="142" t="s">
        <v>108</v>
      </c>
      <c r="AS290" s="134" t="s">
        <v>578</v>
      </c>
      <c r="AT290" s="142" t="s">
        <v>578</v>
      </c>
      <c r="AU290" s="142" t="s">
        <v>392</v>
      </c>
      <c r="AV290" s="134"/>
      <c r="AW290" s="134" t="s">
        <v>110</v>
      </c>
      <c r="AX290" s="134" t="s">
        <v>578</v>
      </c>
      <c r="AY290" s="134" t="s">
        <v>108</v>
      </c>
      <c r="AZ290" s="156"/>
      <c r="BA290" s="134"/>
      <c r="BB290" s="169"/>
      <c r="BC290" s="156"/>
      <c r="BD290" s="143"/>
      <c r="BE290" s="143"/>
      <c r="BF290" s="143"/>
      <c r="BG290" s="156"/>
      <c r="BH290" s="153">
        <f>T290+BB290</f>
        <v>11000000</v>
      </c>
      <c r="BI290" s="166" t="s">
        <v>227</v>
      </c>
      <c r="BJ290" s="134"/>
      <c r="BK290" s="141" t="s">
        <v>114</v>
      </c>
      <c r="BL290" s="156"/>
      <c r="BM290" s="161" t="s">
        <v>260</v>
      </c>
      <c r="BN290" s="170" t="s">
        <v>161</v>
      </c>
      <c r="BO290" s="141">
        <v>36</v>
      </c>
      <c r="BP290" s="141" t="s">
        <v>108</v>
      </c>
      <c r="BQ290" s="141" t="s">
        <v>108</v>
      </c>
      <c r="BR290" s="141" t="s">
        <v>108</v>
      </c>
      <c r="BS290" s="141" t="s">
        <v>108</v>
      </c>
      <c r="BT290" s="141" t="s">
        <v>108</v>
      </c>
      <c r="BU290" s="166" t="s">
        <v>3140</v>
      </c>
      <c r="BV290" s="141">
        <v>3105616251</v>
      </c>
      <c r="BW290" s="114" t="s">
        <v>3141</v>
      </c>
      <c r="BX290" s="158" t="s">
        <v>881</v>
      </c>
      <c r="BY290" s="141" t="s">
        <v>119</v>
      </c>
      <c r="BZ290" s="259">
        <v>33751237460</v>
      </c>
      <c r="CA290" s="157" t="s">
        <v>109</v>
      </c>
      <c r="CB290" s="157" t="s">
        <v>109</v>
      </c>
      <c r="CC290" s="157" t="s">
        <v>109</v>
      </c>
      <c r="CD290" s="157"/>
      <c r="CE290" s="157"/>
      <c r="CF290" s="157"/>
      <c r="CG290" s="157"/>
      <c r="CH290" s="157"/>
      <c r="CI290" s="157"/>
      <c r="CJ290" s="157"/>
      <c r="CK290" s="157"/>
      <c r="CL290" s="157"/>
      <c r="CM290" s="157" t="s">
        <v>109</v>
      </c>
      <c r="CN290" s="157"/>
    </row>
    <row r="291" spans="1:203" s="50" customFormat="1" ht="45.75" customHeight="1">
      <c r="A291" s="589">
        <f>1+A290</f>
        <v>290</v>
      </c>
      <c r="B291" s="151" t="s">
        <v>3142</v>
      </c>
      <c r="C291" s="134" t="s">
        <v>3143</v>
      </c>
      <c r="D291" s="138" t="s">
        <v>93</v>
      </c>
      <c r="E291" s="135">
        <v>45422</v>
      </c>
      <c r="F291" s="136">
        <v>45422</v>
      </c>
      <c r="G291" s="136">
        <v>45635</v>
      </c>
      <c r="H291" s="134" t="s">
        <v>416</v>
      </c>
      <c r="I291" s="139" t="s">
        <v>180</v>
      </c>
      <c r="J291" s="158" t="s">
        <v>3144</v>
      </c>
      <c r="K291" s="251">
        <v>2992870</v>
      </c>
      <c r="L291" s="134">
        <v>4</v>
      </c>
      <c r="M291" s="252" t="s">
        <v>97</v>
      </c>
      <c r="N291" s="141" t="s">
        <v>98</v>
      </c>
      <c r="O291" s="151" t="s">
        <v>99</v>
      </c>
      <c r="P291" s="134" t="s">
        <v>3145</v>
      </c>
      <c r="Q291" s="134" t="s">
        <v>2298</v>
      </c>
      <c r="R291" s="143">
        <f>+G291-F291</f>
        <v>213</v>
      </c>
      <c r="S291" s="134" t="s">
        <v>2258</v>
      </c>
      <c r="T291" s="253">
        <v>28000000</v>
      </c>
      <c r="U291" s="254" t="s">
        <v>3146</v>
      </c>
      <c r="V291" s="253">
        <f>+T291</f>
        <v>28000000</v>
      </c>
      <c r="W291" s="255">
        <v>45422</v>
      </c>
      <c r="X291" s="256" t="s">
        <v>473</v>
      </c>
      <c r="Y291" s="314">
        <f>+Z291+AA291+AB291</f>
        <v>28000000</v>
      </c>
      <c r="Z291" s="148">
        <f>T291-AA291-AB291</f>
        <v>28000000</v>
      </c>
      <c r="AA291" s="149">
        <v>0</v>
      </c>
      <c r="AB291" s="150">
        <f>+AC291+AD291+AE291+AF291+AG291+AH291+AI291+AJ291</f>
        <v>0</v>
      </c>
      <c r="AC291" s="149">
        <v>0</v>
      </c>
      <c r="AD291" s="149">
        <v>0</v>
      </c>
      <c r="AE291" s="149">
        <v>0</v>
      </c>
      <c r="AF291" s="149">
        <v>0</v>
      </c>
      <c r="AG291" s="149">
        <v>0</v>
      </c>
      <c r="AH291" s="149">
        <v>0</v>
      </c>
      <c r="AI291" s="149">
        <v>0</v>
      </c>
      <c r="AJ291" s="149">
        <v>0</v>
      </c>
      <c r="AK291" s="142" t="s">
        <v>104</v>
      </c>
      <c r="AL291" s="103" t="s">
        <v>3147</v>
      </c>
      <c r="AM291" s="134" t="s">
        <v>666</v>
      </c>
      <c r="AN291" s="140">
        <v>52344084</v>
      </c>
      <c r="AO291" s="142" t="s">
        <v>108</v>
      </c>
      <c r="AP291" s="134" t="s">
        <v>108</v>
      </c>
      <c r="AQ291" s="257" t="s">
        <v>108</v>
      </c>
      <c r="AR291" s="142" t="s">
        <v>108</v>
      </c>
      <c r="AS291" s="134" t="s">
        <v>578</v>
      </c>
      <c r="AT291" s="142" t="s">
        <v>578</v>
      </c>
      <c r="AU291" s="142" t="s">
        <v>392</v>
      </c>
      <c r="AV291" s="134"/>
      <c r="AW291" s="134"/>
      <c r="AX291" s="134" t="s">
        <v>578</v>
      </c>
      <c r="AY291" s="134" t="s">
        <v>108</v>
      </c>
      <c r="AZ291" s="156"/>
      <c r="BA291" s="134"/>
      <c r="BB291" s="169"/>
      <c r="BC291" s="156"/>
      <c r="BD291" s="143"/>
      <c r="BE291" s="143"/>
      <c r="BF291" s="143"/>
      <c r="BG291" s="156"/>
      <c r="BH291" s="153">
        <f>T291+BB291</f>
        <v>28000000</v>
      </c>
      <c r="BI291" s="166" t="s">
        <v>227</v>
      </c>
      <c r="BJ291" s="134"/>
      <c r="BK291" s="141" t="s">
        <v>114</v>
      </c>
      <c r="BL291" s="156"/>
      <c r="BM291" s="346" t="s">
        <v>3148</v>
      </c>
      <c r="BN291" s="170" t="s">
        <v>917</v>
      </c>
      <c r="BO291" s="141">
        <v>70</v>
      </c>
      <c r="BP291" s="141" t="s">
        <v>108</v>
      </c>
      <c r="BQ291" s="141" t="s">
        <v>108</v>
      </c>
      <c r="BR291" s="141" t="s">
        <v>108</v>
      </c>
      <c r="BS291" s="141" t="s">
        <v>108</v>
      </c>
      <c r="BT291" s="141" t="s">
        <v>108</v>
      </c>
      <c r="BU291" s="166" t="s">
        <v>3149</v>
      </c>
      <c r="BV291" s="141">
        <v>8620494</v>
      </c>
      <c r="BW291" s="114" t="s">
        <v>3150</v>
      </c>
      <c r="BX291" s="158" t="s">
        <v>881</v>
      </c>
      <c r="BY291" s="141" t="s">
        <v>119</v>
      </c>
      <c r="BZ291" s="259">
        <v>33727323622</v>
      </c>
      <c r="CA291" s="157" t="s">
        <v>109</v>
      </c>
      <c r="CB291" s="157" t="s">
        <v>109</v>
      </c>
      <c r="CC291" s="157" t="s">
        <v>109</v>
      </c>
      <c r="CD291" s="157" t="s">
        <v>109</v>
      </c>
      <c r="CE291" s="157" t="s">
        <v>109</v>
      </c>
      <c r="CF291" s="157" t="s">
        <v>109</v>
      </c>
      <c r="CG291" s="157" t="s">
        <v>109</v>
      </c>
      <c r="CH291" s="157" t="s">
        <v>109</v>
      </c>
      <c r="CI291" s="157"/>
      <c r="CJ291" s="157"/>
      <c r="CK291" s="157"/>
      <c r="CL291" s="157"/>
      <c r="CM291" s="157" t="s">
        <v>109</v>
      </c>
      <c r="CN291" s="157"/>
    </row>
    <row r="292" spans="1:203" s="50" customFormat="1" ht="45.75" customHeight="1">
      <c r="A292" s="589">
        <f>1+A291</f>
        <v>291</v>
      </c>
      <c r="B292" s="151" t="s">
        <v>3151</v>
      </c>
      <c r="C292" s="134" t="s">
        <v>3152</v>
      </c>
      <c r="D292" s="138" t="s">
        <v>1417</v>
      </c>
      <c r="E292" s="135">
        <v>45422</v>
      </c>
      <c r="F292" s="136">
        <v>45423</v>
      </c>
      <c r="G292" s="136">
        <v>45514</v>
      </c>
      <c r="H292" s="134" t="s">
        <v>416</v>
      </c>
      <c r="I292" s="139" t="s">
        <v>95</v>
      </c>
      <c r="J292" s="158" t="s">
        <v>3153</v>
      </c>
      <c r="K292" s="251">
        <v>1072639872</v>
      </c>
      <c r="L292" s="134">
        <v>2</v>
      </c>
      <c r="M292" s="252" t="s">
        <v>97</v>
      </c>
      <c r="N292" s="141" t="s">
        <v>98</v>
      </c>
      <c r="O292" s="151" t="s">
        <v>783</v>
      </c>
      <c r="P292" s="134" t="s">
        <v>3154</v>
      </c>
      <c r="Q292" s="134" t="s">
        <v>681</v>
      </c>
      <c r="R292" s="143">
        <f>+G292-F292</f>
        <v>91</v>
      </c>
      <c r="S292" s="134" t="s">
        <v>2958</v>
      </c>
      <c r="T292" s="253">
        <v>9600000</v>
      </c>
      <c r="U292" s="254" t="s">
        <v>3155</v>
      </c>
      <c r="V292" s="253">
        <f>+T292</f>
        <v>9600000</v>
      </c>
      <c r="W292" s="255">
        <v>45422</v>
      </c>
      <c r="X292" s="256" t="s">
        <v>473</v>
      </c>
      <c r="Y292" s="314">
        <f>+Z292+AA292+AB292</f>
        <v>9600000</v>
      </c>
      <c r="Z292" s="148">
        <f>T292-AA292-AB292</f>
        <v>9600000</v>
      </c>
      <c r="AA292" s="149">
        <v>0</v>
      </c>
      <c r="AB292" s="150">
        <f>+AC292+AD292+AE292+AF292+AG292+AH292+AI292+AJ292</f>
        <v>0</v>
      </c>
      <c r="AC292" s="149">
        <v>0</v>
      </c>
      <c r="AD292" s="149">
        <v>0</v>
      </c>
      <c r="AE292" s="149">
        <v>0</v>
      </c>
      <c r="AF292" s="149">
        <v>0</v>
      </c>
      <c r="AG292" s="149">
        <v>0</v>
      </c>
      <c r="AH292" s="149">
        <v>0</v>
      </c>
      <c r="AI292" s="149">
        <v>0</v>
      </c>
      <c r="AJ292" s="149">
        <v>0</v>
      </c>
      <c r="AK292" s="142" t="s">
        <v>104</v>
      </c>
      <c r="AL292" s="103" t="s">
        <v>3156</v>
      </c>
      <c r="AM292" s="134" t="s">
        <v>2961</v>
      </c>
      <c r="AN292" s="140">
        <v>35419855</v>
      </c>
      <c r="AO292" s="142" t="s">
        <v>108</v>
      </c>
      <c r="AP292" s="134" t="s">
        <v>108</v>
      </c>
      <c r="AQ292" s="257" t="s">
        <v>108</v>
      </c>
      <c r="AR292" s="142" t="s">
        <v>108</v>
      </c>
      <c r="AS292" s="134" t="s">
        <v>578</v>
      </c>
      <c r="AT292" s="142" t="s">
        <v>578</v>
      </c>
      <c r="AU292" s="142" t="s">
        <v>392</v>
      </c>
      <c r="AV292" s="134"/>
      <c r="AW292" s="134"/>
      <c r="AX292" s="134" t="s">
        <v>578</v>
      </c>
      <c r="AY292" s="134" t="s">
        <v>108</v>
      </c>
      <c r="AZ292" s="156"/>
      <c r="BA292" s="134"/>
      <c r="BB292" s="169"/>
      <c r="BC292" s="156"/>
      <c r="BD292" s="143"/>
      <c r="BE292" s="143"/>
      <c r="BF292" s="143"/>
      <c r="BG292" s="156"/>
      <c r="BH292" s="153">
        <f>T292+BB292</f>
        <v>9600000</v>
      </c>
      <c r="BI292" s="166" t="s">
        <v>113</v>
      </c>
      <c r="BJ292" s="134"/>
      <c r="BK292" s="141" t="s">
        <v>114</v>
      </c>
      <c r="BL292" s="156"/>
      <c r="BM292" s="166"/>
      <c r="BN292" s="170" t="s">
        <v>917</v>
      </c>
      <c r="BO292" s="141">
        <v>38</v>
      </c>
      <c r="BP292" s="141" t="s">
        <v>578</v>
      </c>
      <c r="BQ292" s="141" t="s">
        <v>108</v>
      </c>
      <c r="BR292" s="141" t="s">
        <v>108</v>
      </c>
      <c r="BS292" s="141" t="s">
        <v>108</v>
      </c>
      <c r="BT292" s="141" t="s">
        <v>108</v>
      </c>
      <c r="BU292" s="166" t="s">
        <v>2321</v>
      </c>
      <c r="BV292" s="141">
        <v>3208700605</v>
      </c>
      <c r="BW292" s="114" t="s">
        <v>3157</v>
      </c>
      <c r="BX292" s="158" t="s">
        <v>525</v>
      </c>
      <c r="BY292" s="141" t="s">
        <v>119</v>
      </c>
      <c r="BZ292" s="259">
        <v>6292031619</v>
      </c>
      <c r="CA292" s="157" t="s">
        <v>109</v>
      </c>
      <c r="CB292" s="157" t="s">
        <v>109</v>
      </c>
      <c r="CC292" s="157" t="s">
        <v>109</v>
      </c>
      <c r="CD292" s="157"/>
      <c r="CE292" s="157"/>
      <c r="CF292" s="157"/>
      <c r="CG292" s="157"/>
      <c r="CH292" s="157"/>
      <c r="CI292" s="157"/>
      <c r="CJ292" s="157"/>
      <c r="CK292" s="157"/>
      <c r="CL292" s="157"/>
      <c r="CM292" s="157" t="s">
        <v>109</v>
      </c>
      <c r="CN292" s="157"/>
    </row>
    <row r="293" spans="1:203" s="50" customFormat="1" ht="45.75" customHeight="1">
      <c r="A293" s="589">
        <f>1+A292</f>
        <v>292</v>
      </c>
      <c r="B293" s="151" t="s">
        <v>3158</v>
      </c>
      <c r="C293" s="134" t="s">
        <v>3159</v>
      </c>
      <c r="D293" s="138" t="s">
        <v>1034</v>
      </c>
      <c r="E293" s="135">
        <v>45422</v>
      </c>
      <c r="F293" s="136">
        <v>45426</v>
      </c>
      <c r="G293" s="136">
        <v>45639</v>
      </c>
      <c r="H293" s="134" t="s">
        <v>416</v>
      </c>
      <c r="I293" s="139" t="s">
        <v>1007</v>
      </c>
      <c r="J293" s="158" t="s">
        <v>3160</v>
      </c>
      <c r="K293" s="251">
        <v>899999156</v>
      </c>
      <c r="L293" s="134">
        <v>1</v>
      </c>
      <c r="M293" s="252" t="s">
        <v>926</v>
      </c>
      <c r="N293" s="141" t="s">
        <v>98</v>
      </c>
      <c r="O293" s="151" t="s">
        <v>168</v>
      </c>
      <c r="P293" s="134" t="s">
        <v>3161</v>
      </c>
      <c r="Q293" s="134" t="s">
        <v>2298</v>
      </c>
      <c r="R293" s="143">
        <f>+G293-F293</f>
        <v>213</v>
      </c>
      <c r="S293" s="134" t="s">
        <v>3162</v>
      </c>
      <c r="T293" s="253">
        <v>64772640</v>
      </c>
      <c r="U293" s="254" t="s">
        <v>3163</v>
      </c>
      <c r="V293" s="253">
        <f>+T293</f>
        <v>64772640</v>
      </c>
      <c r="W293" s="255">
        <v>45422</v>
      </c>
      <c r="X293" s="256" t="s">
        <v>473</v>
      </c>
      <c r="Y293" s="314">
        <f>+Z293+AA293+AB293</f>
        <v>64772640</v>
      </c>
      <c r="Z293" s="148">
        <f>T293-AA293-AB293</f>
        <v>64772640</v>
      </c>
      <c r="AA293" s="149">
        <v>0</v>
      </c>
      <c r="AB293" s="150">
        <f>+AC293+AD293+AE293+AF293+AG293+AH293+AI293+AJ293</f>
        <v>0</v>
      </c>
      <c r="AC293" s="149">
        <v>0</v>
      </c>
      <c r="AD293" s="149">
        <v>0</v>
      </c>
      <c r="AE293" s="149">
        <v>0</v>
      </c>
      <c r="AF293" s="149">
        <v>0</v>
      </c>
      <c r="AG293" s="149">
        <v>0</v>
      </c>
      <c r="AH293" s="149">
        <v>0</v>
      </c>
      <c r="AI293" s="149">
        <v>0</v>
      </c>
      <c r="AJ293" s="149">
        <v>0</v>
      </c>
      <c r="AK293" s="142" t="s">
        <v>104</v>
      </c>
      <c r="AL293" s="103" t="s">
        <v>3164</v>
      </c>
      <c r="AM293" s="134" t="s">
        <v>1042</v>
      </c>
      <c r="AN293" s="140">
        <v>1072653083</v>
      </c>
      <c r="AO293" s="142" t="s">
        <v>108</v>
      </c>
      <c r="AP293" s="134" t="s">
        <v>108</v>
      </c>
      <c r="AQ293" s="257" t="s">
        <v>108</v>
      </c>
      <c r="AR293" s="142" t="s">
        <v>108</v>
      </c>
      <c r="AS293" s="134" t="s">
        <v>108</v>
      </c>
      <c r="AT293" s="142" t="s">
        <v>578</v>
      </c>
      <c r="AU293" s="142" t="s">
        <v>392</v>
      </c>
      <c r="AV293" s="134"/>
      <c r="AW293" s="134"/>
      <c r="AX293" s="134" t="s">
        <v>578</v>
      </c>
      <c r="AY293" s="134" t="s">
        <v>108</v>
      </c>
      <c r="AZ293" s="156"/>
      <c r="BA293" s="134"/>
      <c r="BB293" s="169"/>
      <c r="BC293" s="156"/>
      <c r="BD293" s="143"/>
      <c r="BE293" s="143"/>
      <c r="BF293" s="143"/>
      <c r="BG293" s="156"/>
      <c r="BH293" s="153">
        <f>T293+BB293</f>
        <v>64772640</v>
      </c>
      <c r="BI293" s="166" t="s">
        <v>227</v>
      </c>
      <c r="BJ293" s="134"/>
      <c r="BK293" s="141" t="s">
        <v>114</v>
      </c>
      <c r="BL293" s="156">
        <v>45428</v>
      </c>
      <c r="BM293" s="346" t="s">
        <v>3165</v>
      </c>
      <c r="BN293" s="170" t="s">
        <v>108</v>
      </c>
      <c r="BO293" s="141" t="s">
        <v>108</v>
      </c>
      <c r="BP293" s="141" t="s">
        <v>108</v>
      </c>
      <c r="BQ293" s="141" t="s">
        <v>108</v>
      </c>
      <c r="BR293" s="141" t="s">
        <v>108</v>
      </c>
      <c r="BS293" s="141" t="s">
        <v>108</v>
      </c>
      <c r="BT293" s="141" t="s">
        <v>108</v>
      </c>
      <c r="BU293" s="166" t="s">
        <v>825</v>
      </c>
      <c r="BV293" s="141">
        <v>5140707</v>
      </c>
      <c r="BW293" s="114" t="s">
        <v>826</v>
      </c>
      <c r="BX293" s="158" t="s">
        <v>304</v>
      </c>
      <c r="BY293" s="141" t="s">
        <v>119</v>
      </c>
      <c r="BZ293" s="259">
        <v>26433568</v>
      </c>
      <c r="CA293" s="157"/>
      <c r="CB293" s="157"/>
      <c r="CC293" s="157"/>
      <c r="CD293" s="157"/>
      <c r="CE293" s="157"/>
      <c r="CF293" s="157"/>
      <c r="CG293" s="157"/>
      <c r="CH293" s="157"/>
      <c r="CI293" s="157"/>
      <c r="CJ293" s="157"/>
      <c r="CK293" s="157"/>
      <c r="CL293" s="157"/>
      <c r="CM293" s="157" t="s">
        <v>109</v>
      </c>
      <c r="CN293" s="157"/>
    </row>
    <row r="294" spans="1:203" s="50" customFormat="1" ht="45.75" customHeight="1">
      <c r="A294" s="589">
        <f>1+A293</f>
        <v>293</v>
      </c>
      <c r="B294" s="151" t="s">
        <v>3166</v>
      </c>
      <c r="C294" s="134" t="s">
        <v>3167</v>
      </c>
      <c r="D294" s="138" t="s">
        <v>1417</v>
      </c>
      <c r="E294" s="135">
        <v>45422</v>
      </c>
      <c r="F294" s="136">
        <v>45449</v>
      </c>
      <c r="G294" s="136">
        <v>45540</v>
      </c>
      <c r="H294" s="134" t="s">
        <v>416</v>
      </c>
      <c r="I294" s="139" t="s">
        <v>95</v>
      </c>
      <c r="J294" s="134" t="s">
        <v>3168</v>
      </c>
      <c r="K294" s="251">
        <v>1075658557</v>
      </c>
      <c r="L294" s="134">
        <v>9</v>
      </c>
      <c r="M294" s="252" t="s">
        <v>97</v>
      </c>
      <c r="N294" s="141" t="s">
        <v>98</v>
      </c>
      <c r="O294" s="151" t="s">
        <v>2287</v>
      </c>
      <c r="P294" s="134" t="s">
        <v>3169</v>
      </c>
      <c r="Q294" s="134" t="s">
        <v>681</v>
      </c>
      <c r="R294" s="143">
        <f>+G294-F294</f>
        <v>91</v>
      </c>
      <c r="S294" s="134" t="s">
        <v>663</v>
      </c>
      <c r="T294" s="253">
        <v>12000000</v>
      </c>
      <c r="U294" s="254" t="s">
        <v>3170</v>
      </c>
      <c r="V294" s="253">
        <f>+T294</f>
        <v>12000000</v>
      </c>
      <c r="W294" s="255">
        <v>45423</v>
      </c>
      <c r="X294" s="256" t="s">
        <v>473</v>
      </c>
      <c r="Y294" s="314">
        <f>+Z294+AA294+AB294</f>
        <v>12000000</v>
      </c>
      <c r="Z294" s="148">
        <f>T294-AA294-AB294</f>
        <v>12000000</v>
      </c>
      <c r="AA294" s="149">
        <v>0</v>
      </c>
      <c r="AB294" s="150">
        <f>+AC294+AD294+AE294+AF294+AG294+AH294+AI294+AJ294</f>
        <v>0</v>
      </c>
      <c r="AC294" s="149">
        <v>0</v>
      </c>
      <c r="AD294" s="149">
        <v>0</v>
      </c>
      <c r="AE294" s="149">
        <v>0</v>
      </c>
      <c r="AF294" s="149">
        <v>0</v>
      </c>
      <c r="AG294" s="149">
        <v>0</v>
      </c>
      <c r="AH294" s="149">
        <v>0</v>
      </c>
      <c r="AI294" s="149">
        <v>0</v>
      </c>
      <c r="AJ294" s="149">
        <v>0</v>
      </c>
      <c r="AK294" s="142" t="s">
        <v>104</v>
      </c>
      <c r="AL294" s="103" t="s">
        <v>3171</v>
      </c>
      <c r="AM294" s="134" t="s">
        <v>1935</v>
      </c>
      <c r="AN294" s="140">
        <v>932024728</v>
      </c>
      <c r="AO294" s="142" t="s">
        <v>108</v>
      </c>
      <c r="AP294" s="134" t="s">
        <v>108</v>
      </c>
      <c r="AQ294" s="257" t="s">
        <v>108</v>
      </c>
      <c r="AR294" s="142" t="s">
        <v>108</v>
      </c>
      <c r="AS294" s="134" t="s">
        <v>578</v>
      </c>
      <c r="AT294" s="142" t="s">
        <v>578</v>
      </c>
      <c r="AU294" s="142" t="s">
        <v>392</v>
      </c>
      <c r="AV294" s="134"/>
      <c r="AW294" s="134"/>
      <c r="AX294" s="134" t="s">
        <v>109</v>
      </c>
      <c r="AY294" s="134" t="s">
        <v>108</v>
      </c>
      <c r="AZ294" s="156"/>
      <c r="BA294" s="134"/>
      <c r="BB294" s="169"/>
      <c r="BC294" s="156"/>
      <c r="BD294" s="143"/>
      <c r="BE294" s="143"/>
      <c r="BF294" s="143"/>
      <c r="BG294" s="156"/>
      <c r="BH294" s="153">
        <f>T294+BB294</f>
        <v>12000000</v>
      </c>
      <c r="BI294" s="166" t="s">
        <v>113</v>
      </c>
      <c r="BJ294" s="134"/>
      <c r="BK294" s="141" t="s">
        <v>114</v>
      </c>
      <c r="BL294" s="156">
        <v>45428</v>
      </c>
      <c r="BM294" s="166"/>
      <c r="BN294" s="170" t="s">
        <v>917</v>
      </c>
      <c r="BO294" s="141">
        <v>34</v>
      </c>
      <c r="BP294" s="141" t="s">
        <v>578</v>
      </c>
      <c r="BQ294" s="141" t="s">
        <v>108</v>
      </c>
      <c r="BR294" s="141" t="s">
        <v>108</v>
      </c>
      <c r="BS294" s="141" t="s">
        <v>108</v>
      </c>
      <c r="BT294" s="141" t="s">
        <v>108</v>
      </c>
      <c r="BU294" s="166" t="s">
        <v>3172</v>
      </c>
      <c r="BV294" s="141">
        <v>3124214750</v>
      </c>
      <c r="BW294" s="114" t="s">
        <v>3173</v>
      </c>
      <c r="BX294" s="158" t="s">
        <v>839</v>
      </c>
      <c r="BY294" s="141" t="s">
        <v>119</v>
      </c>
      <c r="BZ294" s="259" t="s">
        <v>3174</v>
      </c>
      <c r="CA294" s="157" t="s">
        <v>109</v>
      </c>
      <c r="CB294" s="157" t="s">
        <v>109</v>
      </c>
      <c r="CC294" s="157" t="s">
        <v>109</v>
      </c>
      <c r="CD294" s="157"/>
      <c r="CE294" s="157"/>
      <c r="CF294" s="157"/>
      <c r="CG294" s="157"/>
      <c r="CH294" s="157"/>
      <c r="CI294" s="157"/>
      <c r="CJ294" s="157"/>
      <c r="CK294" s="157"/>
      <c r="CL294" s="157"/>
      <c r="CM294" s="157" t="s">
        <v>109</v>
      </c>
      <c r="CN294" s="157"/>
    </row>
    <row r="295" spans="1:203" s="50" customFormat="1" ht="45.75" customHeight="1">
      <c r="A295" s="589">
        <f>1+A294</f>
        <v>294</v>
      </c>
      <c r="B295" s="151" t="s">
        <v>3175</v>
      </c>
      <c r="C295" s="134" t="s">
        <v>3176</v>
      </c>
      <c r="D295" s="138" t="s">
        <v>1417</v>
      </c>
      <c r="E295" s="135">
        <v>45422</v>
      </c>
      <c r="F295" s="136">
        <v>45423</v>
      </c>
      <c r="G295" s="136">
        <v>45514</v>
      </c>
      <c r="H295" s="134" t="s">
        <v>416</v>
      </c>
      <c r="I295" s="139" t="s">
        <v>95</v>
      </c>
      <c r="J295" s="158" t="s">
        <v>3177</v>
      </c>
      <c r="K295" s="251">
        <v>79764368</v>
      </c>
      <c r="L295" s="134">
        <v>0</v>
      </c>
      <c r="M295" s="252" t="s">
        <v>97</v>
      </c>
      <c r="N295" s="141" t="s">
        <v>98</v>
      </c>
      <c r="O295" s="151" t="s">
        <v>2287</v>
      </c>
      <c r="P295" s="134" t="s">
        <v>3178</v>
      </c>
      <c r="Q295" s="134" t="s">
        <v>681</v>
      </c>
      <c r="R295" s="143">
        <f>+G295-F295</f>
        <v>91</v>
      </c>
      <c r="S295" s="134" t="s">
        <v>663</v>
      </c>
      <c r="T295" s="253">
        <v>12000000</v>
      </c>
      <c r="U295" s="254" t="s">
        <v>3179</v>
      </c>
      <c r="V295" s="253">
        <f>+T295</f>
        <v>12000000</v>
      </c>
      <c r="W295" s="255">
        <v>45423</v>
      </c>
      <c r="X295" s="256" t="s">
        <v>473</v>
      </c>
      <c r="Y295" s="314">
        <f>+Z295+AA295+AB295</f>
        <v>12000000</v>
      </c>
      <c r="Z295" s="148">
        <f>T295-AA295-AB295</f>
        <v>12000000</v>
      </c>
      <c r="AA295" s="149">
        <v>0</v>
      </c>
      <c r="AB295" s="150">
        <f>+AC295+AD295+AE295+AF295+AG295+AH295+AI295+AJ295</f>
        <v>0</v>
      </c>
      <c r="AC295" s="149">
        <v>0</v>
      </c>
      <c r="AD295" s="149">
        <v>0</v>
      </c>
      <c r="AE295" s="149">
        <v>0</v>
      </c>
      <c r="AF295" s="149">
        <v>0</v>
      </c>
      <c r="AG295" s="149">
        <v>0</v>
      </c>
      <c r="AH295" s="149">
        <v>0</v>
      </c>
      <c r="AI295" s="149">
        <v>0</v>
      </c>
      <c r="AJ295" s="149">
        <v>0</v>
      </c>
      <c r="AK295" s="142" t="s">
        <v>104</v>
      </c>
      <c r="AL295" s="103" t="s">
        <v>3180</v>
      </c>
      <c r="AM295" s="134" t="s">
        <v>1935</v>
      </c>
      <c r="AN295" s="140">
        <v>932024728</v>
      </c>
      <c r="AO295" s="142" t="s">
        <v>108</v>
      </c>
      <c r="AP295" s="134" t="s">
        <v>108</v>
      </c>
      <c r="AQ295" s="257" t="s">
        <v>108</v>
      </c>
      <c r="AR295" s="142" t="s">
        <v>108</v>
      </c>
      <c r="AS295" s="134" t="s">
        <v>578</v>
      </c>
      <c r="AT295" s="142" t="s">
        <v>578</v>
      </c>
      <c r="AU295" s="142" t="s">
        <v>392</v>
      </c>
      <c r="AV295" s="134"/>
      <c r="AW295" s="134"/>
      <c r="AX295" s="134" t="s">
        <v>578</v>
      </c>
      <c r="AY295" s="134" t="s">
        <v>108</v>
      </c>
      <c r="AZ295" s="156"/>
      <c r="BA295" s="134"/>
      <c r="BB295" s="169"/>
      <c r="BC295" s="156"/>
      <c r="BD295" s="143"/>
      <c r="BE295" s="143"/>
      <c r="BF295" s="143"/>
      <c r="BG295" s="156"/>
      <c r="BH295" s="153">
        <f>T295+BB295</f>
        <v>12000000</v>
      </c>
      <c r="BI295" s="166" t="s">
        <v>113</v>
      </c>
      <c r="BJ295" s="134"/>
      <c r="BK295" s="141" t="s">
        <v>114</v>
      </c>
      <c r="BL295" s="156"/>
      <c r="BM295" s="166"/>
      <c r="BN295" s="170" t="s">
        <v>917</v>
      </c>
      <c r="BO295" s="141">
        <v>43</v>
      </c>
      <c r="BP295" s="141" t="s">
        <v>578</v>
      </c>
      <c r="BQ295" s="141" t="s">
        <v>108</v>
      </c>
      <c r="BR295" s="141" t="s">
        <v>108</v>
      </c>
      <c r="BS295" s="141" t="s">
        <v>108</v>
      </c>
      <c r="BT295" s="141" t="s">
        <v>108</v>
      </c>
      <c r="BU295" s="166" t="s">
        <v>3181</v>
      </c>
      <c r="BV295" s="141">
        <v>3103243698</v>
      </c>
      <c r="BW295" s="114" t="s">
        <v>3182</v>
      </c>
      <c r="BX295" s="158" t="s">
        <v>881</v>
      </c>
      <c r="BY295" s="141" t="s">
        <v>119</v>
      </c>
      <c r="BZ295" s="259">
        <v>94673715804</v>
      </c>
      <c r="CA295" s="157" t="s">
        <v>109</v>
      </c>
      <c r="CB295" s="157" t="s">
        <v>109</v>
      </c>
      <c r="CC295" s="157" t="s">
        <v>109</v>
      </c>
      <c r="CD295" s="157"/>
      <c r="CE295" s="157"/>
      <c r="CF295" s="157"/>
      <c r="CG295" s="157"/>
      <c r="CH295" s="157"/>
      <c r="CI295" s="157"/>
      <c r="CJ295" s="157"/>
      <c r="CK295" s="157"/>
      <c r="CL295" s="157"/>
      <c r="CM295" s="157" t="s">
        <v>109</v>
      </c>
      <c r="CN295" s="157"/>
    </row>
    <row r="296" spans="1:203" s="50" customFormat="1" ht="45.75" customHeight="1">
      <c r="A296" s="589">
        <f>1+A295</f>
        <v>295</v>
      </c>
      <c r="B296" s="151" t="s">
        <v>3183</v>
      </c>
      <c r="C296" s="134" t="s">
        <v>3184</v>
      </c>
      <c r="D296" s="138" t="s">
        <v>1417</v>
      </c>
      <c r="E296" s="135">
        <v>45422</v>
      </c>
      <c r="F296" s="136">
        <v>45427</v>
      </c>
      <c r="G296" s="136">
        <v>45518</v>
      </c>
      <c r="H296" s="134" t="s">
        <v>416</v>
      </c>
      <c r="I296" s="139" t="s">
        <v>95</v>
      </c>
      <c r="J296" s="158" t="s">
        <v>3185</v>
      </c>
      <c r="K296" s="251">
        <v>53911219</v>
      </c>
      <c r="L296" s="134">
        <v>8</v>
      </c>
      <c r="M296" s="252" t="s">
        <v>97</v>
      </c>
      <c r="N296" s="141" t="s">
        <v>98</v>
      </c>
      <c r="O296" s="151" t="s">
        <v>2287</v>
      </c>
      <c r="P296" s="134" t="s">
        <v>3186</v>
      </c>
      <c r="Q296" s="134" t="s">
        <v>681</v>
      </c>
      <c r="R296" s="143">
        <f>+G296-F296</f>
        <v>91</v>
      </c>
      <c r="S296" s="134" t="s">
        <v>663</v>
      </c>
      <c r="T296" s="253">
        <v>12000000</v>
      </c>
      <c r="U296" s="254" t="s">
        <v>3187</v>
      </c>
      <c r="V296" s="253">
        <f>+T296</f>
        <v>12000000</v>
      </c>
      <c r="W296" s="255">
        <v>45423</v>
      </c>
      <c r="X296" s="256" t="s">
        <v>473</v>
      </c>
      <c r="Y296" s="314">
        <f>+Z296+AA296+AB296</f>
        <v>12000000</v>
      </c>
      <c r="Z296" s="148">
        <f>T296-AA296-AB296</f>
        <v>12000000</v>
      </c>
      <c r="AA296" s="149">
        <v>0</v>
      </c>
      <c r="AB296" s="150">
        <f>+AC296+AD296+AE296+AF296+AG296+AH296+AI296+AJ296</f>
        <v>0</v>
      </c>
      <c r="AC296" s="149">
        <v>0</v>
      </c>
      <c r="AD296" s="149">
        <v>0</v>
      </c>
      <c r="AE296" s="149">
        <v>0</v>
      </c>
      <c r="AF296" s="149">
        <v>0</v>
      </c>
      <c r="AG296" s="149">
        <v>0</v>
      </c>
      <c r="AH296" s="149">
        <v>0</v>
      </c>
      <c r="AI296" s="149">
        <v>0</v>
      </c>
      <c r="AJ296" s="149">
        <v>0</v>
      </c>
      <c r="AK296" s="142" t="s">
        <v>104</v>
      </c>
      <c r="AL296" s="103" t="s">
        <v>3188</v>
      </c>
      <c r="AM296" s="134" t="s">
        <v>1935</v>
      </c>
      <c r="AN296" s="140">
        <v>932024728</v>
      </c>
      <c r="AO296" s="142" t="s">
        <v>108</v>
      </c>
      <c r="AP296" s="134" t="s">
        <v>108</v>
      </c>
      <c r="AQ296" s="257" t="s">
        <v>108</v>
      </c>
      <c r="AR296" s="142" t="s">
        <v>108</v>
      </c>
      <c r="AS296" s="134" t="s">
        <v>578</v>
      </c>
      <c r="AT296" s="142" t="s">
        <v>578</v>
      </c>
      <c r="AU296" s="142" t="s">
        <v>392</v>
      </c>
      <c r="AV296" s="134"/>
      <c r="AW296" s="134"/>
      <c r="AX296" s="134" t="s">
        <v>578</v>
      </c>
      <c r="AY296" s="134" t="s">
        <v>108</v>
      </c>
      <c r="AZ296" s="156"/>
      <c r="BA296" s="134"/>
      <c r="BB296" s="169"/>
      <c r="BC296" s="156"/>
      <c r="BD296" s="143"/>
      <c r="BE296" s="143"/>
      <c r="BF296" s="143"/>
      <c r="BG296" s="156"/>
      <c r="BH296" s="153">
        <f>T296+BB296</f>
        <v>12000000</v>
      </c>
      <c r="BI296" s="166" t="s">
        <v>113</v>
      </c>
      <c r="BJ296" s="134"/>
      <c r="BK296" s="141" t="s">
        <v>114</v>
      </c>
      <c r="BL296" s="156"/>
      <c r="BM296" s="166"/>
      <c r="BN296" s="170" t="s">
        <v>964</v>
      </c>
      <c r="BO296" s="141">
        <v>39</v>
      </c>
      <c r="BP296" s="141" t="s">
        <v>108</v>
      </c>
      <c r="BQ296" s="141" t="s">
        <v>108</v>
      </c>
      <c r="BR296" s="141" t="s">
        <v>108</v>
      </c>
      <c r="BS296" s="141" t="s">
        <v>108</v>
      </c>
      <c r="BT296" s="141" t="s">
        <v>108</v>
      </c>
      <c r="BU296" s="166" t="s">
        <v>3189</v>
      </c>
      <c r="BV296" s="141">
        <v>3219450713</v>
      </c>
      <c r="BW296" s="114" t="s">
        <v>3190</v>
      </c>
      <c r="BX296" s="158" t="s">
        <v>1247</v>
      </c>
      <c r="BY296" s="141" t="s">
        <v>119</v>
      </c>
      <c r="BZ296" s="259">
        <v>24119757011</v>
      </c>
      <c r="CA296" s="157" t="s">
        <v>109</v>
      </c>
      <c r="CB296" s="157" t="s">
        <v>109</v>
      </c>
      <c r="CC296" s="157" t="s">
        <v>109</v>
      </c>
      <c r="CD296" s="157"/>
      <c r="CE296" s="157"/>
      <c r="CF296" s="157"/>
      <c r="CG296" s="157"/>
      <c r="CH296" s="157"/>
      <c r="CI296" s="157"/>
      <c r="CJ296" s="157"/>
      <c r="CK296" s="157"/>
      <c r="CL296" s="157"/>
      <c r="CM296" s="157" t="s">
        <v>109</v>
      </c>
      <c r="CN296" s="157"/>
    </row>
    <row r="297" spans="1:203" s="50" customFormat="1" ht="45.75" customHeight="1">
      <c r="A297" s="589">
        <f>1+A296</f>
        <v>296</v>
      </c>
      <c r="B297" s="151" t="s">
        <v>3191</v>
      </c>
      <c r="C297" s="134" t="s">
        <v>3192</v>
      </c>
      <c r="D297" s="138" t="s">
        <v>340</v>
      </c>
      <c r="E297" s="135">
        <v>45422</v>
      </c>
      <c r="F297" s="136">
        <v>45423</v>
      </c>
      <c r="G297" s="136">
        <v>45528</v>
      </c>
      <c r="H297" s="134" t="s">
        <v>416</v>
      </c>
      <c r="I297" s="139" t="s">
        <v>95</v>
      </c>
      <c r="J297" s="134" t="s">
        <v>3193</v>
      </c>
      <c r="K297" s="251">
        <v>1026288068</v>
      </c>
      <c r="L297" s="134">
        <v>2</v>
      </c>
      <c r="M297" s="252" t="s">
        <v>97</v>
      </c>
      <c r="N297" s="141" t="s">
        <v>98</v>
      </c>
      <c r="O297" s="151" t="s">
        <v>427</v>
      </c>
      <c r="P297" s="134" t="s">
        <v>3194</v>
      </c>
      <c r="Q297" s="134" t="s">
        <v>1050</v>
      </c>
      <c r="R297" s="143">
        <f>+G297-F297</f>
        <v>105</v>
      </c>
      <c r="S297" s="134" t="s">
        <v>2681</v>
      </c>
      <c r="T297" s="253">
        <v>17500000</v>
      </c>
      <c r="U297" s="254" t="s">
        <v>3195</v>
      </c>
      <c r="V297" s="253">
        <f>+T297</f>
        <v>17500000</v>
      </c>
      <c r="W297" s="255">
        <v>45423</v>
      </c>
      <c r="X297" s="256" t="s">
        <v>473</v>
      </c>
      <c r="Y297" s="314">
        <f>+Z297+AA297+AB297</f>
        <v>17500000</v>
      </c>
      <c r="Z297" s="148">
        <f>T297-AA297-AB297</f>
        <v>17500000</v>
      </c>
      <c r="AA297" s="149">
        <v>0</v>
      </c>
      <c r="AB297" s="150">
        <f>+AC297+AD297+AE297+AF297+AG297+AH297+AI297+AJ297</f>
        <v>0</v>
      </c>
      <c r="AC297" s="149">
        <v>0</v>
      </c>
      <c r="AD297" s="149">
        <v>0</v>
      </c>
      <c r="AE297" s="149">
        <v>0</v>
      </c>
      <c r="AF297" s="149">
        <v>0</v>
      </c>
      <c r="AG297" s="149">
        <v>0</v>
      </c>
      <c r="AH297" s="149">
        <v>0</v>
      </c>
      <c r="AI297" s="149">
        <v>0</v>
      </c>
      <c r="AJ297" s="149">
        <v>0</v>
      </c>
      <c r="AK297" s="142" t="s">
        <v>104</v>
      </c>
      <c r="AL297" s="103" t="s">
        <v>3196</v>
      </c>
      <c r="AM297" s="134" t="s">
        <v>2655</v>
      </c>
      <c r="AN297" s="140">
        <v>35195506</v>
      </c>
      <c r="AO297" s="142" t="s">
        <v>108</v>
      </c>
      <c r="AP297" s="134" t="s">
        <v>108</v>
      </c>
      <c r="AQ297" s="257" t="s">
        <v>108</v>
      </c>
      <c r="AR297" s="142" t="s">
        <v>108</v>
      </c>
      <c r="AS297" s="134" t="s">
        <v>578</v>
      </c>
      <c r="AT297" s="142" t="s">
        <v>578</v>
      </c>
      <c r="AU297" s="142" t="s">
        <v>392</v>
      </c>
      <c r="AV297" s="134"/>
      <c r="AW297" s="134"/>
      <c r="AX297" s="134" t="s">
        <v>578</v>
      </c>
      <c r="AY297" s="134" t="s">
        <v>108</v>
      </c>
      <c r="AZ297" s="156"/>
      <c r="BA297" s="134"/>
      <c r="BB297" s="169"/>
      <c r="BC297" s="156"/>
      <c r="BD297" s="143"/>
      <c r="BE297" s="143"/>
      <c r="BF297" s="143"/>
      <c r="BG297" s="156"/>
      <c r="BH297" s="153">
        <f>T297+BB297</f>
        <v>17500000</v>
      </c>
      <c r="BI297" s="304" t="s">
        <v>135</v>
      </c>
      <c r="BJ297" s="134"/>
      <c r="BK297" s="141" t="s">
        <v>114</v>
      </c>
      <c r="BL297" s="156"/>
      <c r="BM297" s="161" t="s">
        <v>136</v>
      </c>
      <c r="BN297" s="170" t="s">
        <v>964</v>
      </c>
      <c r="BO297" s="141">
        <v>30</v>
      </c>
      <c r="BP297" s="141" t="s">
        <v>108</v>
      </c>
      <c r="BQ297" s="141" t="s">
        <v>108</v>
      </c>
      <c r="BR297" s="141" t="s">
        <v>108</v>
      </c>
      <c r="BS297" s="141" t="s">
        <v>108</v>
      </c>
      <c r="BT297" s="141" t="s">
        <v>108</v>
      </c>
      <c r="BU297" s="166" t="s">
        <v>3197</v>
      </c>
      <c r="BV297" s="141">
        <v>3226815394</v>
      </c>
      <c r="BW297" s="114" t="s">
        <v>3198</v>
      </c>
      <c r="BX297" s="158" t="s">
        <v>881</v>
      </c>
      <c r="BY297" s="141" t="s">
        <v>119</v>
      </c>
      <c r="BZ297" s="259">
        <v>46729859010</v>
      </c>
      <c r="CA297" s="157" t="s">
        <v>109</v>
      </c>
      <c r="CB297" s="157" t="s">
        <v>109</v>
      </c>
      <c r="CC297" s="157" t="s">
        <v>109</v>
      </c>
      <c r="CD297" s="157" t="s">
        <v>109</v>
      </c>
      <c r="CE297" s="157"/>
      <c r="CF297" s="157"/>
      <c r="CG297" s="157"/>
      <c r="CH297" s="157"/>
      <c r="CI297" s="157"/>
      <c r="CJ297" s="157"/>
      <c r="CK297" s="157"/>
      <c r="CL297" s="157"/>
      <c r="CM297" s="157" t="s">
        <v>109</v>
      </c>
      <c r="CN297" s="157"/>
    </row>
    <row r="298" spans="1:203" s="50" customFormat="1" ht="45.75" customHeight="1">
      <c r="A298" s="589">
        <f>1+A297</f>
        <v>297</v>
      </c>
      <c r="B298" s="151" t="s">
        <v>3199</v>
      </c>
      <c r="C298" s="134" t="s">
        <v>3200</v>
      </c>
      <c r="D298" s="138" t="s">
        <v>1417</v>
      </c>
      <c r="E298" s="135">
        <v>45422</v>
      </c>
      <c r="F298" s="136">
        <v>45434</v>
      </c>
      <c r="G298" s="136">
        <v>45523</v>
      </c>
      <c r="H298" s="134" t="s">
        <v>416</v>
      </c>
      <c r="I298" s="139" t="s">
        <v>95</v>
      </c>
      <c r="J298" s="158" t="s">
        <v>3201</v>
      </c>
      <c r="K298" s="251">
        <v>1072708291</v>
      </c>
      <c r="L298" s="134">
        <v>1</v>
      </c>
      <c r="M298" s="252" t="s">
        <v>97</v>
      </c>
      <c r="N298" s="141" t="s">
        <v>98</v>
      </c>
      <c r="O298" s="151" t="s">
        <v>783</v>
      </c>
      <c r="P298" s="134" t="s">
        <v>3202</v>
      </c>
      <c r="Q298" s="134" t="s">
        <v>681</v>
      </c>
      <c r="R298" s="143">
        <f>+G298-F298</f>
        <v>89</v>
      </c>
      <c r="S298" s="134" t="s">
        <v>2958</v>
      </c>
      <c r="T298" s="253">
        <v>9600000</v>
      </c>
      <c r="U298" s="254" t="s">
        <v>3203</v>
      </c>
      <c r="V298" s="253">
        <f>+T298</f>
        <v>9600000</v>
      </c>
      <c r="W298" s="255">
        <v>45423</v>
      </c>
      <c r="X298" s="256" t="s">
        <v>1933</v>
      </c>
      <c r="Y298" s="314">
        <f>+Z298+AA298+AB298</f>
        <v>9600000</v>
      </c>
      <c r="Z298" s="148">
        <v>0</v>
      </c>
      <c r="AA298" s="149">
        <v>0</v>
      </c>
      <c r="AB298" s="150">
        <f>+AC298+AD298+AE298+AF298+AG298+AH298+AI298+AJ298</f>
        <v>9600000</v>
      </c>
      <c r="AC298" s="149">
        <v>0</v>
      </c>
      <c r="AD298" s="149">
        <v>0</v>
      </c>
      <c r="AE298" s="149">
        <v>0</v>
      </c>
      <c r="AF298" s="149">
        <v>0</v>
      </c>
      <c r="AG298" s="149">
        <f>+V298</f>
        <v>9600000</v>
      </c>
      <c r="AH298" s="149">
        <v>0</v>
      </c>
      <c r="AI298" s="149">
        <v>0</v>
      </c>
      <c r="AJ298" s="149">
        <v>0</v>
      </c>
      <c r="AK298" s="142" t="s">
        <v>104</v>
      </c>
      <c r="AL298" s="103" t="s">
        <v>3204</v>
      </c>
      <c r="AM298" s="134" t="s">
        <v>3005</v>
      </c>
      <c r="AN298" s="140">
        <v>52285927</v>
      </c>
      <c r="AO298" s="142" t="s">
        <v>108</v>
      </c>
      <c r="AP298" s="134" t="s">
        <v>108</v>
      </c>
      <c r="AQ298" s="257" t="s">
        <v>108</v>
      </c>
      <c r="AR298" s="142" t="s">
        <v>108</v>
      </c>
      <c r="AS298" s="134" t="s">
        <v>578</v>
      </c>
      <c r="AT298" s="142" t="s">
        <v>578</v>
      </c>
      <c r="AU298" s="142" t="s">
        <v>392</v>
      </c>
      <c r="AV298" s="134"/>
      <c r="AW298" s="134"/>
      <c r="AX298" s="134" t="s">
        <v>578</v>
      </c>
      <c r="AY298" s="134" t="s">
        <v>108</v>
      </c>
      <c r="AZ298" s="156"/>
      <c r="BA298" s="134"/>
      <c r="BB298" s="169"/>
      <c r="BC298" s="156"/>
      <c r="BD298" s="143"/>
      <c r="BE298" s="143"/>
      <c r="BF298" s="143"/>
      <c r="BG298" s="156"/>
      <c r="BH298" s="153">
        <f>T298+BB298</f>
        <v>9600000</v>
      </c>
      <c r="BI298" s="166" t="s">
        <v>113</v>
      </c>
      <c r="BJ298" s="134"/>
      <c r="BK298" s="141" t="s">
        <v>114</v>
      </c>
      <c r="BL298" s="156">
        <v>45428</v>
      </c>
      <c r="BM298" s="166"/>
      <c r="BN298" s="170" t="s">
        <v>917</v>
      </c>
      <c r="BO298" s="141">
        <v>38</v>
      </c>
      <c r="BP298" s="141" t="s">
        <v>578</v>
      </c>
      <c r="BQ298" s="141" t="s">
        <v>108</v>
      </c>
      <c r="BR298" s="141" t="s">
        <v>108</v>
      </c>
      <c r="BS298" s="141" t="s">
        <v>108</v>
      </c>
      <c r="BT298" s="141" t="s">
        <v>108</v>
      </c>
      <c r="BU298" s="166" t="s">
        <v>3205</v>
      </c>
      <c r="BV298" s="141">
        <v>318053184</v>
      </c>
      <c r="BW298" s="114" t="s">
        <v>3206</v>
      </c>
      <c r="BX298" s="158" t="s">
        <v>525</v>
      </c>
      <c r="BY298" s="141" t="s">
        <v>119</v>
      </c>
      <c r="BZ298" s="259">
        <v>6292069996</v>
      </c>
      <c r="CA298" s="157" t="s">
        <v>109</v>
      </c>
      <c r="CB298" s="157" t="s">
        <v>109</v>
      </c>
      <c r="CC298" s="157" t="s">
        <v>109</v>
      </c>
      <c r="CD298" s="157"/>
      <c r="CE298" s="157"/>
      <c r="CF298" s="157"/>
      <c r="CG298" s="157"/>
      <c r="CH298" s="157"/>
      <c r="CI298" s="157"/>
      <c r="CJ298" s="157"/>
      <c r="CK298" s="157"/>
      <c r="CL298" s="157"/>
      <c r="CM298" s="157" t="s">
        <v>109</v>
      </c>
      <c r="CN298" s="157"/>
    </row>
    <row r="299" spans="1:203" s="290" customFormat="1" ht="45.75" customHeight="1">
      <c r="A299" s="589">
        <f>1+A298</f>
        <v>298</v>
      </c>
      <c r="B299" s="151" t="s">
        <v>3207</v>
      </c>
      <c r="C299" s="134" t="s">
        <v>3208</v>
      </c>
      <c r="D299" s="138" t="s">
        <v>93</v>
      </c>
      <c r="E299" s="135">
        <v>45422</v>
      </c>
      <c r="F299" s="136">
        <v>45427</v>
      </c>
      <c r="G299" s="136">
        <v>45657</v>
      </c>
      <c r="H299" s="134" t="s">
        <v>416</v>
      </c>
      <c r="I299" s="139" t="s">
        <v>180</v>
      </c>
      <c r="J299" s="158" t="s">
        <v>637</v>
      </c>
      <c r="K299" s="251">
        <v>1073528694</v>
      </c>
      <c r="L299" s="134">
        <v>5</v>
      </c>
      <c r="M299" s="252" t="s">
        <v>97</v>
      </c>
      <c r="N299" s="141" t="s">
        <v>98</v>
      </c>
      <c r="O299" s="151" t="s">
        <v>873</v>
      </c>
      <c r="P299" s="134" t="s">
        <v>2907</v>
      </c>
      <c r="Q299" s="134" t="s">
        <v>2982</v>
      </c>
      <c r="R299" s="143">
        <f>+G299-F299</f>
        <v>230</v>
      </c>
      <c r="S299" s="134" t="s">
        <v>3209</v>
      </c>
      <c r="T299" s="253">
        <v>34800000</v>
      </c>
      <c r="U299" s="254" t="s">
        <v>3210</v>
      </c>
      <c r="V299" s="253">
        <f>+T299</f>
        <v>34800000</v>
      </c>
      <c r="W299" s="255">
        <v>45423</v>
      </c>
      <c r="X299" s="256" t="s">
        <v>473</v>
      </c>
      <c r="Y299" s="314">
        <f>+Z299+AA299+AB299</f>
        <v>34800000</v>
      </c>
      <c r="Z299" s="148">
        <f>T299-AA299-AB299</f>
        <v>34800000</v>
      </c>
      <c r="AA299" s="149">
        <v>0</v>
      </c>
      <c r="AB299" s="150">
        <f>+AC299+AD299+AE299+AF299+AG299+AH299+AI299+AJ299</f>
        <v>0</v>
      </c>
      <c r="AC299" s="149">
        <v>0</v>
      </c>
      <c r="AD299" s="149">
        <v>0</v>
      </c>
      <c r="AE299" s="149">
        <v>0</v>
      </c>
      <c r="AF299" s="149">
        <v>0</v>
      </c>
      <c r="AG299" s="149">
        <v>0</v>
      </c>
      <c r="AH299" s="149">
        <v>0</v>
      </c>
      <c r="AI299" s="149">
        <v>0</v>
      </c>
      <c r="AJ299" s="149">
        <v>0</v>
      </c>
      <c r="AK299" s="142" t="s">
        <v>104</v>
      </c>
      <c r="AL299" s="103" t="s">
        <v>3211</v>
      </c>
      <c r="AM299" s="134" t="s">
        <v>632</v>
      </c>
      <c r="AN299" s="140">
        <v>81721147</v>
      </c>
      <c r="AO299" s="142" t="s">
        <v>108</v>
      </c>
      <c r="AP299" s="134" t="s">
        <v>108</v>
      </c>
      <c r="AQ299" s="257" t="s">
        <v>108</v>
      </c>
      <c r="AR299" s="142" t="s">
        <v>108</v>
      </c>
      <c r="AS299" s="134" t="s">
        <v>578</v>
      </c>
      <c r="AT299" s="142" t="s">
        <v>578</v>
      </c>
      <c r="AU299" s="142" t="s">
        <v>392</v>
      </c>
      <c r="AV299" s="134"/>
      <c r="AW299" s="134"/>
      <c r="AX299" s="134" t="s">
        <v>578</v>
      </c>
      <c r="AY299" s="134" t="s">
        <v>108</v>
      </c>
      <c r="AZ299" s="156"/>
      <c r="BA299" s="134"/>
      <c r="BB299" s="169"/>
      <c r="BC299" s="156"/>
      <c r="BD299" s="143"/>
      <c r="BE299" s="143"/>
      <c r="BF299" s="143"/>
      <c r="BG299" s="156"/>
      <c r="BH299" s="153">
        <f>T299+BB299</f>
        <v>34800000</v>
      </c>
      <c r="BI299" s="349" t="s">
        <v>113</v>
      </c>
      <c r="BJ299" s="134"/>
      <c r="BK299" s="141" t="s">
        <v>114</v>
      </c>
      <c r="BL299" s="156"/>
      <c r="BM299" s="166"/>
      <c r="BN299" s="170" t="s">
        <v>161</v>
      </c>
      <c r="BO299" s="141">
        <v>24</v>
      </c>
      <c r="BP299" s="141" t="s">
        <v>108</v>
      </c>
      <c r="BQ299" s="141" t="s">
        <v>108</v>
      </c>
      <c r="BR299" s="141" t="s">
        <v>108</v>
      </c>
      <c r="BS299" s="141" t="s">
        <v>108</v>
      </c>
      <c r="BT299" s="141" t="s">
        <v>108</v>
      </c>
      <c r="BU299" s="166" t="s">
        <v>640</v>
      </c>
      <c r="BV299" s="141">
        <v>3167594628</v>
      </c>
      <c r="BW299" s="114" t="s">
        <v>3212</v>
      </c>
      <c r="BX299" s="158" t="s">
        <v>304</v>
      </c>
      <c r="BY299" s="141" t="s">
        <v>119</v>
      </c>
      <c r="BZ299" s="259" t="s">
        <v>642</v>
      </c>
      <c r="CA299" s="157" t="s">
        <v>109</v>
      </c>
      <c r="CB299" s="157" t="s">
        <v>109</v>
      </c>
      <c r="CC299" s="157" t="s">
        <v>109</v>
      </c>
      <c r="CD299" s="157" t="s">
        <v>109</v>
      </c>
      <c r="CE299" s="157" t="s">
        <v>109</v>
      </c>
      <c r="CF299" s="157" t="s">
        <v>109</v>
      </c>
      <c r="CG299" s="157" t="s">
        <v>109</v>
      </c>
      <c r="CH299" s="157" t="s">
        <v>109</v>
      </c>
      <c r="CI299" s="157"/>
      <c r="CJ299" s="157"/>
      <c r="CK299" s="157"/>
      <c r="CL299" s="157"/>
      <c r="CM299" s="157" t="s">
        <v>109</v>
      </c>
      <c r="CN299" s="157"/>
      <c r="CO299" s="50"/>
      <c r="CP299" s="50"/>
      <c r="CQ299" s="50"/>
      <c r="CR299" s="50"/>
      <c r="CS299" s="50"/>
      <c r="CT299" s="50"/>
      <c r="CU299" s="50"/>
      <c r="CV299" s="50"/>
      <c r="CW299" s="50"/>
      <c r="CX299" s="50"/>
      <c r="CY299" s="50"/>
      <c r="CZ299" s="50"/>
      <c r="DA299" s="50"/>
      <c r="DB299" s="50"/>
      <c r="DC299" s="50"/>
      <c r="DD299" s="50"/>
      <c r="DE299" s="50"/>
      <c r="DF299" s="50"/>
      <c r="DG299" s="50"/>
      <c r="DH299" s="50"/>
      <c r="DI299" s="50"/>
      <c r="DJ299" s="50"/>
      <c r="DK299" s="50"/>
      <c r="DL299" s="50"/>
      <c r="DM299" s="50"/>
      <c r="DN299" s="50"/>
      <c r="DO299" s="50"/>
      <c r="DP299" s="50"/>
      <c r="DQ299" s="50"/>
      <c r="DR299" s="50"/>
      <c r="DS299" s="50"/>
      <c r="DT299" s="50"/>
      <c r="DU299" s="50"/>
      <c r="DV299" s="50"/>
      <c r="DW299" s="50"/>
      <c r="DX299" s="50"/>
      <c r="DY299" s="50"/>
      <c r="DZ299" s="50"/>
      <c r="EA299" s="50"/>
      <c r="EB299" s="50"/>
      <c r="EC299" s="50"/>
      <c r="ED299" s="50"/>
      <c r="EE299" s="50"/>
      <c r="EF299" s="50"/>
      <c r="EG299" s="50"/>
      <c r="EH299" s="50"/>
      <c r="EI299" s="50"/>
      <c r="EJ299" s="50"/>
      <c r="EK299" s="50"/>
      <c r="EL299" s="50"/>
      <c r="EM299" s="50"/>
      <c r="EN299" s="50"/>
      <c r="EO299" s="50"/>
      <c r="EP299" s="50"/>
      <c r="EQ299" s="50"/>
      <c r="ER299" s="50"/>
      <c r="ES299" s="50"/>
      <c r="ET299" s="50"/>
      <c r="EU299" s="50"/>
      <c r="EV299" s="50"/>
      <c r="EW299" s="50"/>
      <c r="EX299" s="50"/>
      <c r="EY299" s="50"/>
      <c r="EZ299" s="50"/>
      <c r="FA299" s="50"/>
      <c r="FB299" s="50"/>
      <c r="FC299" s="50"/>
      <c r="FD299" s="50"/>
      <c r="FE299" s="50"/>
      <c r="FF299" s="50"/>
      <c r="FG299" s="50"/>
      <c r="FH299" s="50"/>
      <c r="FI299" s="50"/>
      <c r="FJ299" s="50"/>
      <c r="FK299" s="50"/>
      <c r="FL299" s="50"/>
      <c r="FM299" s="50"/>
      <c r="FN299" s="50"/>
      <c r="FO299" s="50"/>
      <c r="FP299" s="50"/>
      <c r="FQ299" s="50"/>
      <c r="FR299" s="50"/>
      <c r="FS299" s="50"/>
      <c r="FT299" s="50"/>
      <c r="FU299" s="50"/>
      <c r="FV299" s="50"/>
      <c r="FW299" s="50"/>
      <c r="FX299" s="50"/>
      <c r="FY299" s="50"/>
      <c r="FZ299" s="50"/>
      <c r="GA299" s="50"/>
      <c r="GB299" s="50"/>
      <c r="GC299" s="50"/>
      <c r="GD299" s="50"/>
      <c r="GE299" s="50"/>
      <c r="GF299" s="50"/>
      <c r="GG299" s="50"/>
      <c r="GH299" s="50"/>
      <c r="GI299" s="50"/>
      <c r="GJ299" s="50"/>
      <c r="GK299" s="50"/>
      <c r="GL299" s="50"/>
      <c r="GM299" s="50"/>
      <c r="GN299" s="50"/>
      <c r="GO299" s="50"/>
      <c r="GP299" s="50"/>
      <c r="GQ299" s="50"/>
      <c r="GR299" s="50"/>
      <c r="GS299" s="50"/>
      <c r="GT299" s="50"/>
      <c r="GU299" s="50"/>
    </row>
    <row r="300" spans="1:203" s="50" customFormat="1" ht="45.75" customHeight="1">
      <c r="A300" s="589">
        <f>1+A299</f>
        <v>299</v>
      </c>
      <c r="B300" s="151" t="s">
        <v>3213</v>
      </c>
      <c r="C300" s="134" t="s">
        <v>3214</v>
      </c>
      <c r="D300" s="138" t="s">
        <v>93</v>
      </c>
      <c r="E300" s="135">
        <v>45422</v>
      </c>
      <c r="F300" s="136">
        <v>45423</v>
      </c>
      <c r="G300" s="136">
        <v>45656</v>
      </c>
      <c r="H300" s="134" t="s">
        <v>416</v>
      </c>
      <c r="I300" s="139" t="s">
        <v>180</v>
      </c>
      <c r="J300" s="158" t="s">
        <v>671</v>
      </c>
      <c r="K300" s="251">
        <v>1007341625</v>
      </c>
      <c r="L300" s="134">
        <v>2</v>
      </c>
      <c r="M300" s="252" t="s">
        <v>97</v>
      </c>
      <c r="N300" s="141" t="s">
        <v>98</v>
      </c>
      <c r="O300" s="151" t="s">
        <v>354</v>
      </c>
      <c r="P300" s="134" t="s">
        <v>3215</v>
      </c>
      <c r="Q300" s="134" t="s">
        <v>1157</v>
      </c>
      <c r="R300" s="143">
        <f>+G300-F300</f>
        <v>233</v>
      </c>
      <c r="S300" s="134" t="s">
        <v>1649</v>
      </c>
      <c r="T300" s="253">
        <v>24000000</v>
      </c>
      <c r="U300" s="254" t="s">
        <v>3216</v>
      </c>
      <c r="V300" s="253">
        <f>+T300</f>
        <v>24000000</v>
      </c>
      <c r="W300" s="255">
        <v>45423</v>
      </c>
      <c r="X300" s="256" t="s">
        <v>473</v>
      </c>
      <c r="Y300" s="314">
        <f>+Z300+AA300+AB300</f>
        <v>24000000</v>
      </c>
      <c r="Z300" s="148">
        <f>T300-AA300-AB300</f>
        <v>24000000</v>
      </c>
      <c r="AA300" s="149">
        <v>0</v>
      </c>
      <c r="AB300" s="150">
        <f>+AC300+AD300+AE300+AF300+AG300+AH300+AI300+AJ300</f>
        <v>0</v>
      </c>
      <c r="AC300" s="149">
        <v>0</v>
      </c>
      <c r="AD300" s="149">
        <v>0</v>
      </c>
      <c r="AE300" s="149">
        <v>0</v>
      </c>
      <c r="AF300" s="149">
        <v>0</v>
      </c>
      <c r="AG300" s="149">
        <v>0</v>
      </c>
      <c r="AH300" s="149">
        <v>0</v>
      </c>
      <c r="AI300" s="149">
        <v>0</v>
      </c>
      <c r="AJ300" s="149">
        <v>0</v>
      </c>
      <c r="AK300" s="142" t="s">
        <v>104</v>
      </c>
      <c r="AL300" s="103" t="s">
        <v>3217</v>
      </c>
      <c r="AM300" s="134" t="s">
        <v>224</v>
      </c>
      <c r="AN300" s="140">
        <v>13542484</v>
      </c>
      <c r="AO300" s="142" t="s">
        <v>108</v>
      </c>
      <c r="AP300" s="134" t="s">
        <v>108</v>
      </c>
      <c r="AQ300" s="257" t="s">
        <v>108</v>
      </c>
      <c r="AR300" s="142" t="s">
        <v>108</v>
      </c>
      <c r="AS300" s="134" t="s">
        <v>109</v>
      </c>
      <c r="AT300" s="142" t="s">
        <v>578</v>
      </c>
      <c r="AU300" s="142" t="s">
        <v>392</v>
      </c>
      <c r="AV300" s="134"/>
      <c r="AW300" s="134"/>
      <c r="AX300" s="134" t="s">
        <v>578</v>
      </c>
      <c r="AY300" s="134" t="s">
        <v>108</v>
      </c>
      <c r="AZ300" s="156"/>
      <c r="BA300" s="134"/>
      <c r="BB300" s="169"/>
      <c r="BC300" s="156"/>
      <c r="BD300" s="143"/>
      <c r="BE300" s="143"/>
      <c r="BF300" s="143"/>
      <c r="BG300" s="156"/>
      <c r="BH300" s="153">
        <f>T300+BB300</f>
        <v>24000000</v>
      </c>
      <c r="BI300" s="604" t="s">
        <v>259</v>
      </c>
      <c r="BJ300" s="134"/>
      <c r="BK300" s="141" t="s">
        <v>114</v>
      </c>
      <c r="BL300" s="156"/>
      <c r="BM300" s="161" t="s">
        <v>260</v>
      </c>
      <c r="BN300" s="170" t="s">
        <v>115</v>
      </c>
      <c r="BO300" s="141">
        <v>23</v>
      </c>
      <c r="BP300" s="141" t="s">
        <v>578</v>
      </c>
      <c r="BQ300" s="141" t="s">
        <v>108</v>
      </c>
      <c r="BR300" s="141" t="s">
        <v>108</v>
      </c>
      <c r="BS300" s="141" t="s">
        <v>108</v>
      </c>
      <c r="BT300" s="141" t="s">
        <v>108</v>
      </c>
      <c r="BU300" s="166" t="s">
        <v>2977</v>
      </c>
      <c r="BV300" s="141">
        <v>3007738190</v>
      </c>
      <c r="BW300" s="114" t="s">
        <v>2978</v>
      </c>
      <c r="BX300" s="158" t="s">
        <v>525</v>
      </c>
      <c r="BY300" s="141" t="s">
        <v>119</v>
      </c>
      <c r="BZ300" s="259">
        <v>757062577</v>
      </c>
      <c r="CA300" s="157" t="s">
        <v>109</v>
      </c>
      <c r="CB300" s="157" t="s">
        <v>109</v>
      </c>
      <c r="CC300" s="157" t="s">
        <v>109</v>
      </c>
      <c r="CD300" s="157" t="s">
        <v>109</v>
      </c>
      <c r="CE300" s="157" t="s">
        <v>109</v>
      </c>
      <c r="CF300" s="157" t="s">
        <v>109</v>
      </c>
      <c r="CG300" s="157" t="s">
        <v>109</v>
      </c>
      <c r="CH300" s="157" t="s">
        <v>109</v>
      </c>
      <c r="CI300" s="157"/>
      <c r="CJ300" s="157"/>
      <c r="CK300" s="157"/>
      <c r="CL300" s="157"/>
      <c r="CM300" s="157" t="s">
        <v>109</v>
      </c>
      <c r="CN300" s="157"/>
    </row>
    <row r="301" spans="1:203" s="50" customFormat="1" ht="45.75" customHeight="1">
      <c r="A301" s="589">
        <f>1+A300</f>
        <v>300</v>
      </c>
      <c r="B301" s="151" t="s">
        <v>3218</v>
      </c>
      <c r="C301" s="134" t="s">
        <v>3219</v>
      </c>
      <c r="D301" s="138" t="s">
        <v>1417</v>
      </c>
      <c r="E301" s="135">
        <v>45422</v>
      </c>
      <c r="F301" s="136">
        <v>45428</v>
      </c>
      <c r="G301" s="136">
        <v>45550</v>
      </c>
      <c r="H301" s="134" t="s">
        <v>416</v>
      </c>
      <c r="I301" s="139" t="s">
        <v>180</v>
      </c>
      <c r="J301" s="158" t="s">
        <v>3220</v>
      </c>
      <c r="K301" s="251">
        <v>1070021053</v>
      </c>
      <c r="L301" s="134">
        <v>6</v>
      </c>
      <c r="M301" s="252" t="s">
        <v>97</v>
      </c>
      <c r="N301" s="141" t="s">
        <v>98</v>
      </c>
      <c r="O301" s="151" t="s">
        <v>783</v>
      </c>
      <c r="P301" s="134" t="s">
        <v>3221</v>
      </c>
      <c r="Q301" s="134" t="s">
        <v>928</v>
      </c>
      <c r="R301" s="143">
        <f>+G301-F301</f>
        <v>122</v>
      </c>
      <c r="S301" s="134" t="s">
        <v>2381</v>
      </c>
      <c r="T301" s="253">
        <v>11000000</v>
      </c>
      <c r="U301" s="254" t="s">
        <v>3222</v>
      </c>
      <c r="V301" s="253">
        <f>+T301</f>
        <v>11000000</v>
      </c>
      <c r="W301" s="255">
        <v>45423</v>
      </c>
      <c r="X301" s="256" t="s">
        <v>1933</v>
      </c>
      <c r="Y301" s="314">
        <f>+Z301+AA301+AB301</f>
        <v>11000000</v>
      </c>
      <c r="Z301" s="148">
        <v>0</v>
      </c>
      <c r="AA301" s="149">
        <v>0</v>
      </c>
      <c r="AB301" s="150">
        <f>+AC301+AD301+AE301+AF301+AG301+AH301+AI301+AJ301</f>
        <v>11000000</v>
      </c>
      <c r="AC301" s="149">
        <v>0</v>
      </c>
      <c r="AD301" s="149">
        <v>0</v>
      </c>
      <c r="AE301" s="149">
        <v>0</v>
      </c>
      <c r="AF301" s="149">
        <v>0</v>
      </c>
      <c r="AG301" s="149">
        <f>+V301</f>
        <v>11000000</v>
      </c>
      <c r="AH301" s="149">
        <v>0</v>
      </c>
      <c r="AI301" s="149">
        <v>0</v>
      </c>
      <c r="AJ301" s="149">
        <v>0</v>
      </c>
      <c r="AK301" s="142" t="s">
        <v>104</v>
      </c>
      <c r="AL301" s="103" t="s">
        <v>3223</v>
      </c>
      <c r="AM301" s="134" t="s">
        <v>1829</v>
      </c>
      <c r="AN301" s="140">
        <v>15668923</v>
      </c>
      <c r="AO301" s="142" t="s">
        <v>108</v>
      </c>
      <c r="AP301" s="134" t="s">
        <v>108</v>
      </c>
      <c r="AQ301" s="257" t="s">
        <v>108</v>
      </c>
      <c r="AR301" s="142" t="s">
        <v>108</v>
      </c>
      <c r="AS301" s="134" t="s">
        <v>578</v>
      </c>
      <c r="AT301" s="142" t="s">
        <v>578</v>
      </c>
      <c r="AU301" s="142" t="s">
        <v>392</v>
      </c>
      <c r="AV301" s="134"/>
      <c r="AW301" s="134"/>
      <c r="AX301" s="134" t="s">
        <v>578</v>
      </c>
      <c r="AY301" s="134" t="s">
        <v>108</v>
      </c>
      <c r="AZ301" s="156"/>
      <c r="BA301" s="134"/>
      <c r="BB301" s="169"/>
      <c r="BC301" s="156"/>
      <c r="BD301" s="143"/>
      <c r="BE301" s="143"/>
      <c r="BF301" s="143"/>
      <c r="BG301" s="156"/>
      <c r="BH301" s="153">
        <f>T301+BB301</f>
        <v>11000000</v>
      </c>
      <c r="BI301" s="166" t="s">
        <v>113</v>
      </c>
      <c r="BJ301" s="134"/>
      <c r="BK301" s="141" t="s">
        <v>114</v>
      </c>
      <c r="BL301" s="156"/>
      <c r="BM301" s="166"/>
      <c r="BN301" s="170" t="s">
        <v>161</v>
      </c>
      <c r="BO301" s="141">
        <v>26</v>
      </c>
      <c r="BP301" s="141" t="s">
        <v>108</v>
      </c>
      <c r="BQ301" s="141" t="s">
        <v>108</v>
      </c>
      <c r="BR301" s="141" t="s">
        <v>108</v>
      </c>
      <c r="BS301" s="141" t="s">
        <v>108</v>
      </c>
      <c r="BT301" s="141" t="s">
        <v>108</v>
      </c>
      <c r="BU301" s="166" t="s">
        <v>3224</v>
      </c>
      <c r="BV301" s="141">
        <v>3157503808</v>
      </c>
      <c r="BW301" s="114" t="s">
        <v>3225</v>
      </c>
      <c r="BX301" s="158" t="s">
        <v>839</v>
      </c>
      <c r="BY301" s="141" t="s">
        <v>119</v>
      </c>
      <c r="BZ301" s="259" t="s">
        <v>3226</v>
      </c>
      <c r="CA301" s="157" t="s">
        <v>109</v>
      </c>
      <c r="CB301" s="157" t="s">
        <v>109</v>
      </c>
      <c r="CC301" s="157" t="s">
        <v>109</v>
      </c>
      <c r="CD301" s="157" t="s">
        <v>109</v>
      </c>
      <c r="CE301" s="157"/>
      <c r="CF301" s="157"/>
      <c r="CG301" s="157"/>
      <c r="CH301" s="157"/>
      <c r="CI301" s="157"/>
      <c r="CJ301" s="157"/>
      <c r="CK301" s="157"/>
      <c r="CL301" s="157"/>
      <c r="CM301" s="157" t="s">
        <v>109</v>
      </c>
      <c r="CN301" s="157"/>
    </row>
    <row r="302" spans="1:203" s="50" customFormat="1" ht="45.75" customHeight="1">
      <c r="A302" s="589">
        <f>1+A301</f>
        <v>301</v>
      </c>
      <c r="B302" s="151" t="s">
        <v>3227</v>
      </c>
      <c r="C302" s="134" t="s">
        <v>3228</v>
      </c>
      <c r="D302" s="138" t="s">
        <v>1417</v>
      </c>
      <c r="E302" s="135">
        <v>45422</v>
      </c>
      <c r="F302" s="136">
        <v>45424</v>
      </c>
      <c r="G302" s="136">
        <v>45515</v>
      </c>
      <c r="H302" s="134" t="s">
        <v>416</v>
      </c>
      <c r="I302" s="139" t="s">
        <v>95</v>
      </c>
      <c r="J302" s="134" t="s">
        <v>3229</v>
      </c>
      <c r="K302" s="251">
        <v>1014245831</v>
      </c>
      <c r="L302" s="134">
        <v>8</v>
      </c>
      <c r="M302" s="252" t="s">
        <v>97</v>
      </c>
      <c r="N302" s="141" t="s">
        <v>98</v>
      </c>
      <c r="O302" s="151" t="s">
        <v>783</v>
      </c>
      <c r="P302" s="134" t="s">
        <v>3230</v>
      </c>
      <c r="Q302" s="134" t="s">
        <v>681</v>
      </c>
      <c r="R302" s="143">
        <f>+G302-F302</f>
        <v>91</v>
      </c>
      <c r="S302" s="134" t="s">
        <v>2958</v>
      </c>
      <c r="T302" s="253">
        <v>9600000</v>
      </c>
      <c r="U302" s="254" t="s">
        <v>3231</v>
      </c>
      <c r="V302" s="253">
        <f>+T302</f>
        <v>9600000</v>
      </c>
      <c r="W302" s="255">
        <v>45423</v>
      </c>
      <c r="X302" s="256" t="s">
        <v>473</v>
      </c>
      <c r="Y302" s="314">
        <f>+Z302+AA302+AB302</f>
        <v>9600000</v>
      </c>
      <c r="Z302" s="148">
        <f>T302-AA302-AB302</f>
        <v>9600000</v>
      </c>
      <c r="AA302" s="149">
        <v>0</v>
      </c>
      <c r="AB302" s="150">
        <f>+AC302+AD302+AE302+AF302+AG302+AH302+AI302+AJ302</f>
        <v>0</v>
      </c>
      <c r="AC302" s="149">
        <v>0</v>
      </c>
      <c r="AD302" s="149">
        <v>0</v>
      </c>
      <c r="AE302" s="149">
        <v>0</v>
      </c>
      <c r="AF302" s="149">
        <v>0</v>
      </c>
      <c r="AG302" s="149">
        <v>0</v>
      </c>
      <c r="AH302" s="149">
        <v>0</v>
      </c>
      <c r="AI302" s="149">
        <v>0</v>
      </c>
      <c r="AJ302" s="149">
        <v>0</v>
      </c>
      <c r="AK302" s="142" t="s">
        <v>104</v>
      </c>
      <c r="AL302" s="103" t="s">
        <v>3232</v>
      </c>
      <c r="AM302" s="134" t="s">
        <v>1935</v>
      </c>
      <c r="AN302" s="140">
        <v>93204728</v>
      </c>
      <c r="AO302" s="142" t="s">
        <v>108</v>
      </c>
      <c r="AP302" s="134" t="s">
        <v>108</v>
      </c>
      <c r="AQ302" s="257" t="s">
        <v>108</v>
      </c>
      <c r="AR302" s="142" t="s">
        <v>108</v>
      </c>
      <c r="AS302" s="134" t="s">
        <v>578</v>
      </c>
      <c r="AT302" s="142" t="s">
        <v>578</v>
      </c>
      <c r="AU302" s="142" t="s">
        <v>392</v>
      </c>
      <c r="AV302" s="134"/>
      <c r="AW302" s="134"/>
      <c r="AX302" s="134" t="s">
        <v>578</v>
      </c>
      <c r="AY302" s="134" t="s">
        <v>108</v>
      </c>
      <c r="AZ302" s="156"/>
      <c r="BA302" s="134"/>
      <c r="BB302" s="169"/>
      <c r="BC302" s="156"/>
      <c r="BD302" s="143"/>
      <c r="BE302" s="143"/>
      <c r="BF302" s="143"/>
      <c r="BG302" s="156"/>
      <c r="BH302" s="153">
        <f>T302+BB302</f>
        <v>9600000</v>
      </c>
      <c r="BI302" s="166" t="s">
        <v>113</v>
      </c>
      <c r="BJ302" s="134"/>
      <c r="BK302" s="141" t="s">
        <v>114</v>
      </c>
      <c r="BL302" s="156"/>
      <c r="BM302" s="166"/>
      <c r="BN302" s="170" t="s">
        <v>115</v>
      </c>
      <c r="BO302" s="141">
        <v>30</v>
      </c>
      <c r="BP302" s="141" t="s">
        <v>578</v>
      </c>
      <c r="BQ302" s="141" t="s">
        <v>108</v>
      </c>
      <c r="BR302" s="141" t="s">
        <v>108</v>
      </c>
      <c r="BS302" s="141" t="s">
        <v>108</v>
      </c>
      <c r="BT302" s="141" t="s">
        <v>108</v>
      </c>
      <c r="BU302" s="166" t="s">
        <v>3233</v>
      </c>
      <c r="BV302" s="141">
        <v>3172432642</v>
      </c>
      <c r="BW302" s="114" t="s">
        <v>3234</v>
      </c>
      <c r="BX302" s="158" t="s">
        <v>881</v>
      </c>
      <c r="BY302" s="141" t="s">
        <v>119</v>
      </c>
      <c r="BZ302" s="259">
        <v>38871945010</v>
      </c>
      <c r="CA302" s="157" t="s">
        <v>109</v>
      </c>
      <c r="CB302" s="157" t="s">
        <v>109</v>
      </c>
      <c r="CC302" s="157" t="s">
        <v>109</v>
      </c>
      <c r="CD302" s="157"/>
      <c r="CE302" s="157"/>
      <c r="CF302" s="157"/>
      <c r="CG302" s="157"/>
      <c r="CH302" s="157"/>
      <c r="CI302" s="157"/>
      <c r="CJ302" s="157"/>
      <c r="CK302" s="157"/>
      <c r="CL302" s="157"/>
      <c r="CM302" s="157" t="s">
        <v>109</v>
      </c>
      <c r="CN302" s="157"/>
    </row>
    <row r="303" spans="1:203" s="290" customFormat="1" ht="45.75" customHeight="1">
      <c r="A303" s="589">
        <f>1+A302</f>
        <v>302</v>
      </c>
      <c r="B303" s="151" t="s">
        <v>3235</v>
      </c>
      <c r="C303" s="134" t="s">
        <v>3236</v>
      </c>
      <c r="D303" s="138" t="s">
        <v>93</v>
      </c>
      <c r="E303" s="135">
        <v>45422</v>
      </c>
      <c r="F303" s="136">
        <v>45426</v>
      </c>
      <c r="G303" s="136">
        <v>45656</v>
      </c>
      <c r="H303" s="134" t="s">
        <v>94</v>
      </c>
      <c r="I303" s="139" t="s">
        <v>95</v>
      </c>
      <c r="J303" s="158" t="s">
        <v>96</v>
      </c>
      <c r="K303" s="251">
        <v>80033713</v>
      </c>
      <c r="L303" s="134">
        <v>6</v>
      </c>
      <c r="M303" s="252" t="s">
        <v>97</v>
      </c>
      <c r="N303" s="141" t="s">
        <v>98</v>
      </c>
      <c r="O303" s="151" t="s">
        <v>873</v>
      </c>
      <c r="P303" s="134" t="s">
        <v>3237</v>
      </c>
      <c r="Q303" s="134" t="s">
        <v>3238</v>
      </c>
      <c r="R303" s="143">
        <f>+G303-F303</f>
        <v>230</v>
      </c>
      <c r="S303" s="134" t="s">
        <v>3239</v>
      </c>
      <c r="T303" s="253">
        <v>99666660</v>
      </c>
      <c r="U303" s="254" t="s">
        <v>3240</v>
      </c>
      <c r="V303" s="253">
        <f>+T303</f>
        <v>99666660</v>
      </c>
      <c r="W303" s="255">
        <v>45423</v>
      </c>
      <c r="X303" s="256" t="s">
        <v>473</v>
      </c>
      <c r="Y303" s="314">
        <f>+Z303+AA303+AB303</f>
        <v>99666660</v>
      </c>
      <c r="Z303" s="148">
        <f>T303-AA303-AB303</f>
        <v>99666660</v>
      </c>
      <c r="AA303" s="149">
        <v>0</v>
      </c>
      <c r="AB303" s="150">
        <f>+AC303+AD303+AE303+AF303+AG303+AH303+AI303+AJ303</f>
        <v>0</v>
      </c>
      <c r="AC303" s="149">
        <v>0</v>
      </c>
      <c r="AD303" s="149">
        <v>0</v>
      </c>
      <c r="AE303" s="149">
        <v>0</v>
      </c>
      <c r="AF303" s="149">
        <v>0</v>
      </c>
      <c r="AG303" s="149">
        <v>0</v>
      </c>
      <c r="AH303" s="149">
        <v>0</v>
      </c>
      <c r="AI303" s="149">
        <v>0</v>
      </c>
      <c r="AJ303" s="149">
        <v>0</v>
      </c>
      <c r="AK303" s="142" t="s">
        <v>104</v>
      </c>
      <c r="AL303" s="103" t="s">
        <v>3241</v>
      </c>
      <c r="AM303" s="134" t="s">
        <v>751</v>
      </c>
      <c r="AN303" s="140">
        <v>20401211</v>
      </c>
      <c r="AO303" s="142" t="s">
        <v>108</v>
      </c>
      <c r="AP303" s="134" t="s">
        <v>108</v>
      </c>
      <c r="AQ303" s="257" t="s">
        <v>108</v>
      </c>
      <c r="AR303" s="142" t="s">
        <v>108</v>
      </c>
      <c r="AS303" s="134" t="s">
        <v>109</v>
      </c>
      <c r="AT303" s="142" t="s">
        <v>109</v>
      </c>
      <c r="AU303" s="142" t="s">
        <v>392</v>
      </c>
      <c r="AV303" s="134"/>
      <c r="AW303" s="134"/>
      <c r="AX303" s="134" t="s">
        <v>109</v>
      </c>
      <c r="AY303" s="134" t="s">
        <v>108</v>
      </c>
      <c r="AZ303" s="156"/>
      <c r="BA303" s="134"/>
      <c r="BB303" s="169"/>
      <c r="BC303" s="156"/>
      <c r="BD303" s="143"/>
      <c r="BE303" s="143"/>
      <c r="BF303" s="143"/>
      <c r="BG303" s="156"/>
      <c r="BH303" s="153">
        <f>T303+BB303</f>
        <v>99666660</v>
      </c>
      <c r="BI303" s="349" t="s">
        <v>113</v>
      </c>
      <c r="BJ303" s="134"/>
      <c r="BK303" s="141" t="s">
        <v>114</v>
      </c>
      <c r="BL303" s="156"/>
      <c r="BM303" s="166"/>
      <c r="BN303" s="170" t="s">
        <v>115</v>
      </c>
      <c r="BO303" s="141">
        <v>42</v>
      </c>
      <c r="BP303" s="141" t="s">
        <v>109</v>
      </c>
      <c r="BQ303" s="141" t="s">
        <v>108</v>
      </c>
      <c r="BR303" s="141" t="s">
        <v>108</v>
      </c>
      <c r="BS303" s="141" t="s">
        <v>108</v>
      </c>
      <c r="BT303" s="141" t="s">
        <v>108</v>
      </c>
      <c r="BU303" s="166" t="s">
        <v>3242</v>
      </c>
      <c r="BV303" s="141">
        <v>3105746741</v>
      </c>
      <c r="BW303" s="114" t="s">
        <v>117</v>
      </c>
      <c r="BX303" s="158" t="s">
        <v>118</v>
      </c>
      <c r="BY303" s="141" t="s">
        <v>119</v>
      </c>
      <c r="BZ303" s="259" t="s">
        <v>3243</v>
      </c>
      <c r="CA303" s="157" t="s">
        <v>109</v>
      </c>
      <c r="CB303" s="157" t="s">
        <v>109</v>
      </c>
      <c r="CC303" s="157" t="s">
        <v>109</v>
      </c>
      <c r="CD303" s="157" t="s">
        <v>109</v>
      </c>
      <c r="CE303" s="157" t="s">
        <v>109</v>
      </c>
      <c r="CF303" s="157" t="s">
        <v>109</v>
      </c>
      <c r="CG303" s="157" t="s">
        <v>109</v>
      </c>
      <c r="CH303" s="157" t="s">
        <v>109</v>
      </c>
      <c r="CI303" s="157"/>
      <c r="CJ303" s="157"/>
      <c r="CK303" s="157"/>
      <c r="CL303" s="157"/>
      <c r="CM303" s="157" t="s">
        <v>109</v>
      </c>
      <c r="CN303" s="157"/>
      <c r="CO303" s="50"/>
      <c r="CP303" s="50"/>
      <c r="CQ303" s="50"/>
      <c r="CR303" s="50"/>
      <c r="CS303" s="50"/>
      <c r="CT303" s="50"/>
      <c r="CU303" s="50"/>
      <c r="CV303" s="50"/>
      <c r="CW303" s="50"/>
      <c r="CX303" s="50"/>
      <c r="CY303" s="50"/>
      <c r="CZ303" s="50"/>
      <c r="DA303" s="50"/>
      <c r="DB303" s="50"/>
      <c r="DC303" s="50"/>
      <c r="DD303" s="50"/>
      <c r="DE303" s="50"/>
      <c r="DF303" s="50"/>
      <c r="DG303" s="50"/>
      <c r="DH303" s="50"/>
      <c r="DI303" s="50"/>
      <c r="DJ303" s="50"/>
      <c r="DK303" s="50"/>
      <c r="DL303" s="50"/>
      <c r="DM303" s="50"/>
      <c r="DN303" s="50"/>
      <c r="DO303" s="50"/>
      <c r="DP303" s="50"/>
      <c r="DQ303" s="50"/>
      <c r="DR303" s="50"/>
      <c r="DS303" s="50"/>
      <c r="DT303" s="50"/>
      <c r="DU303" s="50"/>
      <c r="DV303" s="50"/>
      <c r="DW303" s="50"/>
      <c r="DX303" s="50"/>
      <c r="DY303" s="50"/>
      <c r="DZ303" s="50"/>
      <c r="EA303" s="50"/>
      <c r="EB303" s="50"/>
      <c r="EC303" s="50"/>
      <c r="ED303" s="50"/>
      <c r="EE303" s="50"/>
      <c r="EF303" s="50"/>
      <c r="EG303" s="50"/>
      <c r="EH303" s="50"/>
      <c r="EI303" s="50"/>
      <c r="EJ303" s="50"/>
      <c r="EK303" s="50"/>
      <c r="EL303" s="50"/>
      <c r="EM303" s="50"/>
      <c r="EN303" s="50"/>
      <c r="EO303" s="50"/>
      <c r="EP303" s="50"/>
      <c r="EQ303" s="50"/>
      <c r="ER303" s="50"/>
      <c r="ES303" s="50"/>
      <c r="ET303" s="50"/>
      <c r="EU303" s="50"/>
      <c r="EV303" s="50"/>
      <c r="EW303" s="50"/>
      <c r="EX303" s="50"/>
      <c r="EY303" s="50"/>
      <c r="EZ303" s="50"/>
      <c r="FA303" s="50"/>
      <c r="FB303" s="50"/>
      <c r="FC303" s="50"/>
      <c r="FD303" s="50"/>
      <c r="FE303" s="50"/>
      <c r="FF303" s="50"/>
      <c r="FG303" s="50"/>
      <c r="FH303" s="50"/>
      <c r="FI303" s="50"/>
      <c r="FJ303" s="50"/>
      <c r="FK303" s="50"/>
      <c r="FL303" s="50"/>
      <c r="FM303" s="50"/>
      <c r="FN303" s="50"/>
      <c r="FO303" s="50"/>
      <c r="FP303" s="50"/>
      <c r="FQ303" s="50"/>
      <c r="FR303" s="50"/>
      <c r="FS303" s="50"/>
      <c r="FT303" s="50"/>
      <c r="FU303" s="50"/>
      <c r="FV303" s="50"/>
      <c r="FW303" s="50"/>
      <c r="FX303" s="50"/>
      <c r="FY303" s="50"/>
      <c r="FZ303" s="50"/>
      <c r="GA303" s="50"/>
      <c r="GB303" s="50"/>
      <c r="GC303" s="50"/>
      <c r="GD303" s="50"/>
      <c r="GE303" s="50"/>
      <c r="GF303" s="50"/>
      <c r="GG303" s="50"/>
      <c r="GH303" s="50"/>
      <c r="GI303" s="50"/>
      <c r="GJ303" s="50"/>
      <c r="GK303" s="50"/>
      <c r="GL303" s="50"/>
      <c r="GM303" s="50"/>
      <c r="GN303" s="50"/>
      <c r="GO303" s="50"/>
      <c r="GP303" s="50"/>
      <c r="GQ303" s="50"/>
      <c r="GR303" s="50"/>
      <c r="GS303" s="50"/>
      <c r="GT303" s="50"/>
      <c r="GU303" s="50"/>
    </row>
    <row r="304" spans="1:203" s="50" customFormat="1" ht="45.75" customHeight="1">
      <c r="A304" s="589">
        <f>1+A303</f>
        <v>303</v>
      </c>
      <c r="B304" s="151" t="s">
        <v>3244</v>
      </c>
      <c r="C304" s="134" t="s">
        <v>3245</v>
      </c>
      <c r="D304" s="138" t="s">
        <v>425</v>
      </c>
      <c r="E304" s="135">
        <v>45422</v>
      </c>
      <c r="F304" s="136">
        <v>45428</v>
      </c>
      <c r="G304" s="136">
        <v>45651</v>
      </c>
      <c r="H304" s="134" t="s">
        <v>1154</v>
      </c>
      <c r="I304" s="139" t="s">
        <v>452</v>
      </c>
      <c r="J304" s="134" t="s">
        <v>3246</v>
      </c>
      <c r="K304" s="251">
        <v>800215065</v>
      </c>
      <c r="L304" s="134">
        <v>4</v>
      </c>
      <c r="M304" s="252" t="s">
        <v>926</v>
      </c>
      <c r="N304" s="141" t="s">
        <v>98</v>
      </c>
      <c r="O304" s="151" t="s">
        <v>168</v>
      </c>
      <c r="P304" s="134" t="s">
        <v>3247</v>
      </c>
      <c r="Q304" s="134" t="s">
        <v>3248</v>
      </c>
      <c r="R304" s="143">
        <f>+G304-F304</f>
        <v>223</v>
      </c>
      <c r="S304" s="134" t="s">
        <v>255</v>
      </c>
      <c r="T304" s="253">
        <v>55000000</v>
      </c>
      <c r="U304" s="254" t="s">
        <v>3249</v>
      </c>
      <c r="V304" s="253">
        <f>+T304</f>
        <v>55000000</v>
      </c>
      <c r="W304" s="255">
        <v>45423</v>
      </c>
      <c r="X304" s="256" t="s">
        <v>473</v>
      </c>
      <c r="Y304" s="314">
        <f>+Z304+AA304+AB304</f>
        <v>55000000</v>
      </c>
      <c r="Z304" s="148">
        <f>T304-AA304-AB304</f>
        <v>55000000</v>
      </c>
      <c r="AA304" s="149">
        <v>0</v>
      </c>
      <c r="AB304" s="150">
        <f>+AC304+AD304+AE304+AF304+AG304+AH304+AI304+AJ304</f>
        <v>0</v>
      </c>
      <c r="AC304" s="149">
        <v>0</v>
      </c>
      <c r="AD304" s="149">
        <v>0</v>
      </c>
      <c r="AE304" s="149">
        <v>0</v>
      </c>
      <c r="AF304" s="149">
        <v>0</v>
      </c>
      <c r="AG304" s="149">
        <v>0</v>
      </c>
      <c r="AH304" s="149">
        <v>0</v>
      </c>
      <c r="AI304" s="149">
        <v>0</v>
      </c>
      <c r="AJ304" s="149">
        <v>0</v>
      </c>
      <c r="AK304" s="142" t="s">
        <v>104</v>
      </c>
      <c r="AL304" s="103" t="s">
        <v>3250</v>
      </c>
      <c r="AM304" s="134" t="s">
        <v>3251</v>
      </c>
      <c r="AN304" s="140">
        <v>1072667703</v>
      </c>
      <c r="AO304" s="142" t="s">
        <v>3252</v>
      </c>
      <c r="AP304" s="134" t="s">
        <v>3253</v>
      </c>
      <c r="AQ304" s="257">
        <v>45426</v>
      </c>
      <c r="AR304" s="142" t="s">
        <v>3254</v>
      </c>
      <c r="AS304" s="134" t="s">
        <v>108</v>
      </c>
      <c r="AT304" s="142" t="s">
        <v>109</v>
      </c>
      <c r="AU304" s="142" t="s">
        <v>392</v>
      </c>
      <c r="AV304" s="134"/>
      <c r="AW304" s="134"/>
      <c r="AX304" s="134" t="s">
        <v>109</v>
      </c>
      <c r="AY304" s="134" t="s">
        <v>108</v>
      </c>
      <c r="AZ304" s="156"/>
      <c r="BA304" s="134"/>
      <c r="BB304" s="169"/>
      <c r="BC304" s="156"/>
      <c r="BD304" s="143"/>
      <c r="BE304" s="143"/>
      <c r="BF304" s="143"/>
      <c r="BG304" s="156"/>
      <c r="BH304" s="153">
        <f>T304+BB304</f>
        <v>55000000</v>
      </c>
      <c r="BI304" s="296" t="s">
        <v>135</v>
      </c>
      <c r="BJ304" s="134"/>
      <c r="BK304" s="141" t="s">
        <v>114</v>
      </c>
      <c r="BL304" s="156"/>
      <c r="BM304" s="161" t="s">
        <v>136</v>
      </c>
      <c r="BN304" s="170" t="s">
        <v>108</v>
      </c>
      <c r="BO304" s="141" t="s">
        <v>108</v>
      </c>
      <c r="BP304" s="141" t="s">
        <v>108</v>
      </c>
      <c r="BQ304" s="141" t="s">
        <v>108</v>
      </c>
      <c r="BR304" s="141" t="s">
        <v>108</v>
      </c>
      <c r="BS304" s="141" t="s">
        <v>108</v>
      </c>
      <c r="BT304" s="141" t="s">
        <v>108</v>
      </c>
      <c r="BU304" s="166" t="s">
        <v>3255</v>
      </c>
      <c r="BV304" s="141" t="s">
        <v>3256</v>
      </c>
      <c r="BW304" s="114" t="s">
        <v>3257</v>
      </c>
      <c r="BX304" s="158" t="s">
        <v>304</v>
      </c>
      <c r="BY304" s="141" t="s">
        <v>119</v>
      </c>
      <c r="BZ304" s="259" t="s">
        <v>3258</v>
      </c>
      <c r="CA304" s="157" t="s">
        <v>109</v>
      </c>
      <c r="CB304" s="157" t="s">
        <v>3259</v>
      </c>
      <c r="CC304" s="157" t="s">
        <v>3259</v>
      </c>
      <c r="CD304" s="157" t="s">
        <v>109</v>
      </c>
      <c r="CE304" s="157" t="s">
        <v>109</v>
      </c>
      <c r="CF304" s="157"/>
      <c r="CG304" s="157"/>
      <c r="CH304" s="157"/>
      <c r="CI304" s="157"/>
      <c r="CJ304" s="157"/>
      <c r="CK304" s="157"/>
      <c r="CL304" s="157"/>
      <c r="CM304" s="157" t="s">
        <v>109</v>
      </c>
      <c r="CN304" s="157"/>
    </row>
    <row r="305" spans="1:736" s="50" customFormat="1" ht="45.75" customHeight="1">
      <c r="A305" s="589">
        <f>1+A304</f>
        <v>304</v>
      </c>
      <c r="B305" s="151" t="s">
        <v>3260</v>
      </c>
      <c r="C305" s="134" t="s">
        <v>3261</v>
      </c>
      <c r="D305" s="138" t="s">
        <v>491</v>
      </c>
      <c r="E305" s="135">
        <v>45422</v>
      </c>
      <c r="F305" s="136">
        <v>45427</v>
      </c>
      <c r="G305" s="136">
        <v>45549</v>
      </c>
      <c r="H305" s="134" t="s">
        <v>94</v>
      </c>
      <c r="I305" s="139" t="s">
        <v>95</v>
      </c>
      <c r="J305" s="158" t="s">
        <v>3262</v>
      </c>
      <c r="K305" s="251">
        <v>51664835</v>
      </c>
      <c r="L305" s="134">
        <v>8</v>
      </c>
      <c r="M305" s="252" t="s">
        <v>97</v>
      </c>
      <c r="N305" s="141" t="s">
        <v>98</v>
      </c>
      <c r="O305" s="151" t="s">
        <v>1061</v>
      </c>
      <c r="P305" s="134" t="s">
        <v>3263</v>
      </c>
      <c r="Q305" s="134" t="s">
        <v>928</v>
      </c>
      <c r="R305" s="143">
        <f>+G305-F305</f>
        <v>122</v>
      </c>
      <c r="S305" s="134" t="s">
        <v>3264</v>
      </c>
      <c r="T305" s="253">
        <v>26000000</v>
      </c>
      <c r="U305" s="254" t="s">
        <v>3265</v>
      </c>
      <c r="V305" s="253">
        <f>+T305</f>
        <v>26000000</v>
      </c>
      <c r="W305" s="255">
        <v>45423</v>
      </c>
      <c r="X305" s="256" t="s">
        <v>473</v>
      </c>
      <c r="Y305" s="314">
        <f>+Z305+AA305+AB305</f>
        <v>26000000</v>
      </c>
      <c r="Z305" s="148">
        <f>T305-AA305-AB305</f>
        <v>26000000</v>
      </c>
      <c r="AA305" s="149">
        <v>0</v>
      </c>
      <c r="AB305" s="150">
        <f>+AC305+AD305+AE305+AF305+AG305+AH305+AI305+AJ305</f>
        <v>0</v>
      </c>
      <c r="AC305" s="149">
        <v>0</v>
      </c>
      <c r="AD305" s="149">
        <v>0</v>
      </c>
      <c r="AE305" s="149">
        <v>0</v>
      </c>
      <c r="AF305" s="149">
        <v>0</v>
      </c>
      <c r="AG305" s="149">
        <v>0</v>
      </c>
      <c r="AH305" s="149">
        <v>0</v>
      </c>
      <c r="AI305" s="149">
        <v>0</v>
      </c>
      <c r="AJ305" s="149">
        <v>0</v>
      </c>
      <c r="AK305" s="142" t="s">
        <v>104</v>
      </c>
      <c r="AL305" s="103" t="s">
        <v>3266</v>
      </c>
      <c r="AM305" s="134" t="s">
        <v>1660</v>
      </c>
      <c r="AN305" s="140">
        <v>1015418787</v>
      </c>
      <c r="AO305" s="142" t="s">
        <v>108</v>
      </c>
      <c r="AP305" s="134" t="s">
        <v>108</v>
      </c>
      <c r="AQ305" s="257" t="s">
        <v>108</v>
      </c>
      <c r="AR305" s="142" t="s">
        <v>108</v>
      </c>
      <c r="AS305" s="134" t="s">
        <v>109</v>
      </c>
      <c r="AT305" s="142" t="s">
        <v>109</v>
      </c>
      <c r="AU305" s="142"/>
      <c r="AV305" s="134"/>
      <c r="AW305" s="134"/>
      <c r="AX305" s="134" t="s">
        <v>109</v>
      </c>
      <c r="AY305" s="134"/>
      <c r="AZ305" s="156"/>
      <c r="BA305" s="134"/>
      <c r="BB305" s="169"/>
      <c r="BC305" s="156"/>
      <c r="BD305" s="143"/>
      <c r="BE305" s="143"/>
      <c r="BF305" s="143"/>
      <c r="BG305" s="156"/>
      <c r="BH305" s="153">
        <f>T305+BB305</f>
        <v>26000000</v>
      </c>
      <c r="BI305" s="166" t="s">
        <v>113</v>
      </c>
      <c r="BJ305" s="134"/>
      <c r="BK305" s="141" t="s">
        <v>114</v>
      </c>
      <c r="BL305" s="156"/>
      <c r="BM305" s="158"/>
      <c r="BN305" s="170" t="s">
        <v>964</v>
      </c>
      <c r="BO305" s="141">
        <v>61</v>
      </c>
      <c r="BP305" s="141" t="s">
        <v>108</v>
      </c>
      <c r="BQ305" s="141" t="s">
        <v>108</v>
      </c>
      <c r="BR305" s="141" t="s">
        <v>108</v>
      </c>
      <c r="BS305" s="141" t="s">
        <v>108</v>
      </c>
      <c r="BT305" s="141" t="s">
        <v>108</v>
      </c>
      <c r="BU305" s="166" t="s">
        <v>3267</v>
      </c>
      <c r="BV305" s="141">
        <v>3118730731</v>
      </c>
      <c r="BW305" s="114" t="s">
        <v>3268</v>
      </c>
      <c r="BX305" s="158" t="s">
        <v>118</v>
      </c>
      <c r="BY305" s="141" t="s">
        <v>119</v>
      </c>
      <c r="BZ305" s="259">
        <v>68230565841</v>
      </c>
      <c r="CA305" s="157" t="s">
        <v>109</v>
      </c>
      <c r="CB305" s="157" t="s">
        <v>109</v>
      </c>
      <c r="CC305" s="157" t="s">
        <v>109</v>
      </c>
      <c r="CD305" s="157" t="s">
        <v>109</v>
      </c>
      <c r="CE305" s="157"/>
      <c r="CF305" s="157"/>
      <c r="CG305" s="157"/>
      <c r="CH305" s="157"/>
      <c r="CI305" s="157"/>
      <c r="CJ305" s="157"/>
      <c r="CK305" s="157"/>
      <c r="CL305" s="157"/>
      <c r="CM305" s="157" t="s">
        <v>109</v>
      </c>
      <c r="CN305" s="157"/>
    </row>
    <row r="306" spans="1:736" s="50" customFormat="1" ht="45.75" customHeight="1">
      <c r="A306" s="589">
        <f>1+A305</f>
        <v>305</v>
      </c>
      <c r="B306" s="151" t="s">
        <v>3269</v>
      </c>
      <c r="C306" s="134" t="s">
        <v>3270</v>
      </c>
      <c r="D306" s="138" t="s">
        <v>1081</v>
      </c>
      <c r="E306" s="135">
        <v>45423</v>
      </c>
      <c r="F306" s="136">
        <v>45427</v>
      </c>
      <c r="G306" s="136">
        <v>45549</v>
      </c>
      <c r="H306" s="134" t="s">
        <v>94</v>
      </c>
      <c r="I306" s="139" t="s">
        <v>95</v>
      </c>
      <c r="J306" s="134" t="s">
        <v>3271</v>
      </c>
      <c r="K306" s="251">
        <v>1072711141</v>
      </c>
      <c r="L306" s="134">
        <v>4</v>
      </c>
      <c r="M306" s="252" t="s">
        <v>97</v>
      </c>
      <c r="N306" s="141" t="s">
        <v>98</v>
      </c>
      <c r="O306" s="151" t="s">
        <v>168</v>
      </c>
      <c r="P306" s="134" t="s">
        <v>3272</v>
      </c>
      <c r="Q306" s="134" t="s">
        <v>928</v>
      </c>
      <c r="R306" s="143">
        <f>+G306-F306</f>
        <v>122</v>
      </c>
      <c r="S306" s="134" t="s">
        <v>3273</v>
      </c>
      <c r="T306" s="253">
        <v>19200000</v>
      </c>
      <c r="U306" s="254" t="s">
        <v>3274</v>
      </c>
      <c r="V306" s="253">
        <f>+T306</f>
        <v>19200000</v>
      </c>
      <c r="W306" s="255">
        <v>45423</v>
      </c>
      <c r="X306" s="256" t="s">
        <v>473</v>
      </c>
      <c r="Y306" s="314">
        <f>+Z306+AA306+AB306</f>
        <v>19200000</v>
      </c>
      <c r="Z306" s="148">
        <f>T306-AA306-AB306</f>
        <v>19200000</v>
      </c>
      <c r="AA306" s="149">
        <v>0</v>
      </c>
      <c r="AB306" s="150">
        <f>+AC306+AD306+AE306+AF306+AG306+AH306+AI306+AJ306</f>
        <v>0</v>
      </c>
      <c r="AC306" s="149">
        <v>0</v>
      </c>
      <c r="AD306" s="149">
        <v>0</v>
      </c>
      <c r="AE306" s="149">
        <v>0</v>
      </c>
      <c r="AF306" s="149">
        <v>0</v>
      </c>
      <c r="AG306" s="149">
        <v>0</v>
      </c>
      <c r="AH306" s="149">
        <v>0</v>
      </c>
      <c r="AI306" s="149">
        <v>0</v>
      </c>
      <c r="AJ306" s="149">
        <v>0</v>
      </c>
      <c r="AK306" s="142" t="s">
        <v>104</v>
      </c>
      <c r="AL306" s="103" t="s">
        <v>3275</v>
      </c>
      <c r="AM306" s="134" t="s">
        <v>932</v>
      </c>
      <c r="AN306" s="140">
        <v>35196208</v>
      </c>
      <c r="AO306" s="142" t="s">
        <v>108</v>
      </c>
      <c r="AP306" s="134" t="s">
        <v>108</v>
      </c>
      <c r="AQ306" s="257" t="s">
        <v>108</v>
      </c>
      <c r="AR306" s="142" t="s">
        <v>108</v>
      </c>
      <c r="AS306" s="134" t="s">
        <v>109</v>
      </c>
      <c r="AT306" s="142" t="s">
        <v>109</v>
      </c>
      <c r="AU306" s="142" t="s">
        <v>392</v>
      </c>
      <c r="AV306" s="134"/>
      <c r="AW306" s="134"/>
      <c r="AX306" s="134" t="s">
        <v>109</v>
      </c>
      <c r="AY306" s="134" t="s">
        <v>108</v>
      </c>
      <c r="AZ306" s="156"/>
      <c r="BA306" s="134"/>
      <c r="BB306" s="169"/>
      <c r="BC306" s="156"/>
      <c r="BD306" s="143"/>
      <c r="BE306" s="143"/>
      <c r="BF306" s="143"/>
      <c r="BG306" s="156"/>
      <c r="BH306" s="153">
        <f>T306+BB306</f>
        <v>19200000</v>
      </c>
      <c r="BI306" s="166" t="s">
        <v>113</v>
      </c>
      <c r="BJ306" s="134"/>
      <c r="BK306" s="141" t="s">
        <v>114</v>
      </c>
      <c r="BL306" s="156"/>
      <c r="BM306" s="158"/>
      <c r="BN306" s="170" t="s">
        <v>964</v>
      </c>
      <c r="BO306" s="141">
        <v>27</v>
      </c>
      <c r="BP306" s="141" t="s">
        <v>108</v>
      </c>
      <c r="BQ306" s="141" t="s">
        <v>108</v>
      </c>
      <c r="BR306" s="141" t="s">
        <v>108</v>
      </c>
      <c r="BS306" s="141" t="s">
        <v>108</v>
      </c>
      <c r="BT306" s="141" t="s">
        <v>108</v>
      </c>
      <c r="BU306" s="166" t="s">
        <v>3276</v>
      </c>
      <c r="BV306" s="141">
        <v>3115081993</v>
      </c>
      <c r="BW306" s="114" t="s">
        <v>3277</v>
      </c>
      <c r="BX306" s="158" t="s">
        <v>118</v>
      </c>
      <c r="BY306" s="141" t="s">
        <v>119</v>
      </c>
      <c r="BZ306" s="259">
        <v>91218525500</v>
      </c>
      <c r="CA306" s="157" t="s">
        <v>109</v>
      </c>
      <c r="CB306" s="157" t="s">
        <v>109</v>
      </c>
      <c r="CC306" s="157" t="s">
        <v>109</v>
      </c>
      <c r="CD306" s="157" t="s">
        <v>109</v>
      </c>
      <c r="CE306" s="157"/>
      <c r="CF306" s="157"/>
      <c r="CG306" s="157"/>
      <c r="CH306" s="157"/>
      <c r="CI306" s="157"/>
      <c r="CJ306" s="157"/>
      <c r="CK306" s="157"/>
      <c r="CL306" s="157"/>
      <c r="CM306" s="157" t="s">
        <v>109</v>
      </c>
      <c r="CN306" s="157"/>
    </row>
    <row r="307" spans="1:736" s="290" customFormat="1" ht="45.75" customHeight="1">
      <c r="A307" s="589">
        <f>1+A306</f>
        <v>306</v>
      </c>
      <c r="B307" s="151" t="s">
        <v>3278</v>
      </c>
      <c r="C307" s="134" t="s">
        <v>3279</v>
      </c>
      <c r="D307" s="138" t="s">
        <v>93</v>
      </c>
      <c r="E307" s="135">
        <v>45423</v>
      </c>
      <c r="F307" s="136">
        <v>45427</v>
      </c>
      <c r="G307" s="136">
        <v>45655</v>
      </c>
      <c r="H307" s="134" t="s">
        <v>416</v>
      </c>
      <c r="I307" s="139" t="s">
        <v>95</v>
      </c>
      <c r="J307" s="158" t="s">
        <v>3280</v>
      </c>
      <c r="K307" s="251">
        <v>1032410694</v>
      </c>
      <c r="L307" s="134">
        <v>8</v>
      </c>
      <c r="M307" s="252" t="s">
        <v>97</v>
      </c>
      <c r="N307" s="141" t="s">
        <v>98</v>
      </c>
      <c r="O307" s="151" t="s">
        <v>3281</v>
      </c>
      <c r="P307" s="134" t="s">
        <v>3282</v>
      </c>
      <c r="Q307" s="134" t="s">
        <v>2409</v>
      </c>
      <c r="R307" s="143">
        <f>+G307-F307</f>
        <v>228</v>
      </c>
      <c r="S307" s="134" t="s">
        <v>2410</v>
      </c>
      <c r="T307" s="253">
        <v>60000000</v>
      </c>
      <c r="U307" s="254" t="s">
        <v>3283</v>
      </c>
      <c r="V307" s="253">
        <f>+T307</f>
        <v>60000000</v>
      </c>
      <c r="W307" s="255">
        <v>45423</v>
      </c>
      <c r="X307" s="256" t="s">
        <v>103</v>
      </c>
      <c r="Y307" s="314">
        <f>+Z307+AA307+AB307</f>
        <v>60000000</v>
      </c>
      <c r="Z307" s="148">
        <f>T307-AA307-AB307</f>
        <v>60000000</v>
      </c>
      <c r="AA307" s="149">
        <v>0</v>
      </c>
      <c r="AB307" s="150">
        <f>+AC307+AD307+AE307+AF307+AG307+AH307+AI307+AJ307</f>
        <v>0</v>
      </c>
      <c r="AC307" s="149">
        <v>0</v>
      </c>
      <c r="AD307" s="149">
        <v>0</v>
      </c>
      <c r="AE307" s="149">
        <v>0</v>
      </c>
      <c r="AF307" s="149">
        <v>0</v>
      </c>
      <c r="AG307" s="149">
        <v>0</v>
      </c>
      <c r="AH307" s="149">
        <v>0</v>
      </c>
      <c r="AI307" s="149">
        <v>0</v>
      </c>
      <c r="AJ307" s="149">
        <v>0</v>
      </c>
      <c r="AK307" s="142" t="s">
        <v>104</v>
      </c>
      <c r="AL307" s="103" t="s">
        <v>3284</v>
      </c>
      <c r="AM307" s="134" t="s">
        <v>719</v>
      </c>
      <c r="AN307" s="140">
        <v>1072650328</v>
      </c>
      <c r="AO307" s="142" t="s">
        <v>108</v>
      </c>
      <c r="AP307" s="134" t="s">
        <v>108</v>
      </c>
      <c r="AQ307" s="257" t="s">
        <v>108</v>
      </c>
      <c r="AR307" s="142" t="s">
        <v>108</v>
      </c>
      <c r="AS307" s="134" t="s">
        <v>109</v>
      </c>
      <c r="AT307" s="142" t="s">
        <v>109</v>
      </c>
      <c r="AU307" s="142" t="s">
        <v>392</v>
      </c>
      <c r="AV307" s="134"/>
      <c r="AW307" s="134"/>
      <c r="AX307" s="134" t="s">
        <v>109</v>
      </c>
      <c r="AY307" s="134" t="s">
        <v>108</v>
      </c>
      <c r="AZ307" s="156"/>
      <c r="BA307" s="134"/>
      <c r="BB307" s="169"/>
      <c r="BC307" s="156"/>
      <c r="BD307" s="143"/>
      <c r="BE307" s="143"/>
      <c r="BF307" s="143"/>
      <c r="BG307" s="156"/>
      <c r="BH307" s="153">
        <f>T307+BB307</f>
        <v>60000000</v>
      </c>
      <c r="BI307" s="349" t="s">
        <v>113</v>
      </c>
      <c r="BJ307" s="134"/>
      <c r="BK307" s="134" t="s">
        <v>114</v>
      </c>
      <c r="BL307" s="134"/>
      <c r="BM307" s="158"/>
      <c r="BN307" s="170" t="s">
        <v>161</v>
      </c>
      <c r="BO307" s="141">
        <v>37</v>
      </c>
      <c r="BP307" s="141" t="s">
        <v>108</v>
      </c>
      <c r="BQ307" s="141" t="s">
        <v>108</v>
      </c>
      <c r="BR307" s="141" t="s">
        <v>108</v>
      </c>
      <c r="BS307" s="141" t="s">
        <v>108</v>
      </c>
      <c r="BT307" s="141" t="s">
        <v>108</v>
      </c>
      <c r="BU307" s="166" t="s">
        <v>3285</v>
      </c>
      <c r="BV307" s="141">
        <v>3182392239</v>
      </c>
      <c r="BW307" s="114" t="s">
        <v>3286</v>
      </c>
      <c r="BX307" s="158" t="s">
        <v>139</v>
      </c>
      <c r="BY307" s="141" t="s">
        <v>119</v>
      </c>
      <c r="BZ307" s="259">
        <v>570450270147744</v>
      </c>
      <c r="CA307" s="157" t="s">
        <v>109</v>
      </c>
      <c r="CB307" s="157" t="s">
        <v>109</v>
      </c>
      <c r="CC307" s="157" t="s">
        <v>109</v>
      </c>
      <c r="CD307" s="157" t="s">
        <v>109</v>
      </c>
      <c r="CE307" s="157" t="s">
        <v>109</v>
      </c>
      <c r="CF307" s="157" t="s">
        <v>109</v>
      </c>
      <c r="CG307" s="157" t="s">
        <v>109</v>
      </c>
      <c r="CH307" s="157" t="s">
        <v>109</v>
      </c>
      <c r="CI307" s="157"/>
      <c r="CJ307" s="157"/>
      <c r="CK307" s="157"/>
      <c r="CL307" s="157"/>
      <c r="CM307" s="157" t="s">
        <v>109</v>
      </c>
      <c r="CN307" s="157"/>
      <c r="CO307" s="50"/>
      <c r="CP307" s="50"/>
      <c r="CQ307" s="50"/>
      <c r="CR307" s="50"/>
      <c r="CS307" s="50"/>
      <c r="CT307" s="50"/>
      <c r="CU307" s="50"/>
      <c r="CV307" s="50"/>
      <c r="CW307" s="50"/>
      <c r="CX307" s="50"/>
      <c r="CY307" s="50"/>
      <c r="CZ307" s="50"/>
      <c r="DA307" s="50"/>
      <c r="DB307" s="50"/>
      <c r="DC307" s="50"/>
      <c r="DD307" s="50"/>
      <c r="DE307" s="50"/>
      <c r="DF307" s="50"/>
      <c r="DG307" s="50"/>
      <c r="DH307" s="50"/>
      <c r="DI307" s="50"/>
      <c r="DJ307" s="50"/>
      <c r="DK307" s="50"/>
      <c r="DL307" s="50"/>
      <c r="DM307" s="50"/>
      <c r="DN307" s="50"/>
      <c r="DO307" s="50"/>
      <c r="DP307" s="50"/>
      <c r="DQ307" s="50"/>
      <c r="DR307" s="50"/>
      <c r="DS307" s="50"/>
      <c r="DT307" s="50"/>
      <c r="DU307" s="50"/>
      <c r="DV307" s="50"/>
      <c r="DW307" s="50"/>
      <c r="DX307" s="50"/>
      <c r="DY307" s="50"/>
      <c r="DZ307" s="50"/>
      <c r="EA307" s="50"/>
      <c r="EB307" s="50"/>
      <c r="EC307" s="50"/>
      <c r="ED307" s="50"/>
      <c r="EE307" s="50"/>
      <c r="EF307" s="50"/>
      <c r="EG307" s="50"/>
      <c r="EH307" s="50"/>
      <c r="EI307" s="50"/>
      <c r="EJ307" s="50"/>
      <c r="EK307" s="50"/>
      <c r="EL307" s="50"/>
      <c r="EM307" s="50"/>
      <c r="EN307" s="50"/>
      <c r="EO307" s="50"/>
      <c r="EP307" s="50"/>
      <c r="EQ307" s="50"/>
      <c r="ER307" s="50"/>
      <c r="ES307" s="50"/>
      <c r="ET307" s="50"/>
      <c r="EU307" s="50"/>
      <c r="EV307" s="50"/>
      <c r="EW307" s="50"/>
      <c r="EX307" s="50"/>
      <c r="EY307" s="50"/>
      <c r="EZ307" s="50"/>
      <c r="FA307" s="50"/>
      <c r="FB307" s="50"/>
      <c r="FC307" s="50"/>
      <c r="FD307" s="50"/>
      <c r="FE307" s="50"/>
      <c r="FF307" s="50"/>
      <c r="FG307" s="50"/>
      <c r="FH307" s="50"/>
      <c r="FI307" s="50"/>
      <c r="FJ307" s="50"/>
      <c r="FK307" s="50"/>
      <c r="FL307" s="50"/>
      <c r="FM307" s="50"/>
      <c r="FN307" s="50"/>
      <c r="FO307" s="50"/>
      <c r="FP307" s="50"/>
      <c r="FQ307" s="50"/>
      <c r="FR307" s="50"/>
      <c r="FS307" s="50"/>
      <c r="FT307" s="50"/>
      <c r="FU307" s="50"/>
      <c r="FV307" s="50"/>
      <c r="FW307" s="50"/>
      <c r="FX307" s="50"/>
      <c r="FY307" s="50"/>
      <c r="FZ307" s="50"/>
      <c r="GA307" s="50"/>
      <c r="GB307" s="50"/>
      <c r="GC307" s="50"/>
      <c r="GD307" s="50"/>
      <c r="GE307" s="50"/>
      <c r="GF307" s="50"/>
      <c r="GG307" s="50"/>
      <c r="GH307" s="50"/>
      <c r="GI307" s="50"/>
      <c r="GJ307" s="50"/>
      <c r="GK307" s="50"/>
      <c r="GL307" s="50"/>
      <c r="GM307" s="50"/>
      <c r="GN307" s="50"/>
      <c r="GO307" s="50"/>
      <c r="GP307" s="50"/>
      <c r="GQ307" s="50"/>
      <c r="GR307" s="50"/>
      <c r="GS307" s="50"/>
      <c r="GT307" s="50"/>
      <c r="GU307" s="50"/>
      <c r="GV307" s="16"/>
      <c r="GW307" s="16"/>
      <c r="GX307" s="16"/>
      <c r="GY307" s="16"/>
      <c r="GZ307" s="16"/>
      <c r="HA307" s="16"/>
      <c r="HB307" s="16"/>
      <c r="HC307" s="16"/>
      <c r="HD307" s="16"/>
      <c r="HE307" s="16"/>
      <c r="HF307" s="16"/>
      <c r="HG307" s="16"/>
      <c r="HH307" s="16"/>
      <c r="HI307" s="16"/>
      <c r="HJ307" s="16"/>
      <c r="HK307" s="16"/>
      <c r="HL307" s="16"/>
      <c r="HM307" s="16"/>
      <c r="HN307" s="16"/>
      <c r="HO307" s="16"/>
      <c r="HP307" s="16"/>
      <c r="HQ307" s="16"/>
      <c r="HR307" s="16"/>
      <c r="HS307" s="16"/>
      <c r="HT307" s="16"/>
      <c r="HU307" s="16"/>
      <c r="HV307" s="16"/>
      <c r="HW307" s="16"/>
      <c r="HX307" s="16"/>
      <c r="HY307" s="16"/>
      <c r="HZ307" s="16"/>
      <c r="IA307" s="16"/>
      <c r="IB307" s="16"/>
      <c r="IC307" s="16"/>
      <c r="ID307" s="16"/>
      <c r="IE307" s="16"/>
      <c r="IF307" s="16"/>
      <c r="IG307" s="16"/>
      <c r="IH307" s="16"/>
      <c r="II307" s="16"/>
      <c r="IJ307" s="16"/>
      <c r="IK307" s="16"/>
      <c r="IL307" s="16"/>
      <c r="IM307" s="16"/>
      <c r="IN307" s="16"/>
      <c r="IO307" s="16"/>
      <c r="IP307" s="16"/>
      <c r="IQ307" s="16"/>
      <c r="IR307" s="16"/>
      <c r="IS307" s="16"/>
      <c r="IT307" s="16"/>
      <c r="IU307" s="16"/>
      <c r="IV307" s="16"/>
      <c r="IW307" s="16"/>
      <c r="IX307" s="16"/>
      <c r="IY307" s="16"/>
      <c r="IZ307" s="16"/>
      <c r="JA307" s="16"/>
      <c r="JB307" s="16"/>
      <c r="JC307" s="16"/>
      <c r="JD307" s="16"/>
      <c r="JE307" s="16"/>
      <c r="JF307" s="16"/>
      <c r="JG307" s="16"/>
      <c r="JH307" s="16"/>
      <c r="JI307" s="16"/>
      <c r="JJ307" s="16"/>
      <c r="JK307" s="16"/>
      <c r="JL307" s="16"/>
      <c r="JM307" s="16"/>
      <c r="JN307" s="16"/>
      <c r="JO307" s="16"/>
      <c r="JP307" s="16"/>
      <c r="JQ307" s="16"/>
      <c r="JR307" s="16"/>
      <c r="JS307" s="16"/>
      <c r="JT307" s="16"/>
      <c r="JU307" s="16"/>
      <c r="JV307" s="16"/>
      <c r="JW307" s="16"/>
      <c r="JX307" s="16"/>
      <c r="JY307" s="16"/>
      <c r="JZ307" s="16"/>
      <c r="KA307" s="16"/>
      <c r="KB307" s="16"/>
      <c r="KC307" s="16"/>
      <c r="KD307" s="16"/>
      <c r="KE307" s="16"/>
      <c r="KF307" s="16"/>
      <c r="KG307" s="16"/>
      <c r="KH307" s="16"/>
      <c r="KI307" s="16"/>
      <c r="KJ307" s="16"/>
      <c r="KK307" s="16"/>
      <c r="KL307" s="16"/>
      <c r="KM307" s="16"/>
      <c r="KN307" s="16"/>
      <c r="KO307" s="16"/>
      <c r="KP307" s="16"/>
      <c r="KQ307" s="16"/>
      <c r="KR307" s="16"/>
      <c r="KS307" s="16"/>
      <c r="KT307" s="16"/>
      <c r="KU307" s="16"/>
      <c r="KV307" s="16"/>
      <c r="KW307" s="16"/>
      <c r="KX307" s="16"/>
      <c r="KY307" s="16"/>
      <c r="KZ307" s="16"/>
      <c r="LA307" s="16"/>
      <c r="LB307" s="16"/>
      <c r="LC307" s="16"/>
      <c r="LD307" s="16"/>
      <c r="LE307" s="16"/>
      <c r="LF307" s="16"/>
      <c r="LG307" s="16"/>
      <c r="LH307" s="16"/>
      <c r="LI307" s="16"/>
      <c r="LJ307" s="16"/>
      <c r="LK307" s="16"/>
      <c r="LL307" s="16"/>
      <c r="LM307" s="16"/>
      <c r="LN307" s="16"/>
      <c r="LO307" s="16"/>
      <c r="LP307" s="16"/>
      <c r="LQ307" s="16"/>
      <c r="LR307" s="16"/>
      <c r="LS307" s="16"/>
      <c r="LT307" s="16"/>
      <c r="LU307" s="16"/>
      <c r="LV307" s="16"/>
      <c r="LW307" s="16"/>
      <c r="LX307" s="16"/>
      <c r="LY307" s="16"/>
      <c r="LZ307" s="16"/>
      <c r="MA307" s="16"/>
      <c r="MB307" s="16"/>
      <c r="MC307" s="16"/>
      <c r="MD307" s="16"/>
      <c r="ME307" s="16"/>
      <c r="MF307" s="16"/>
      <c r="MG307" s="16"/>
      <c r="MH307" s="16"/>
      <c r="MI307" s="16"/>
      <c r="MJ307" s="16"/>
      <c r="MK307" s="16"/>
      <c r="ML307" s="16"/>
      <c r="MM307" s="16"/>
      <c r="MN307" s="16"/>
      <c r="MO307" s="16"/>
      <c r="MP307" s="16"/>
      <c r="MQ307" s="16"/>
      <c r="MR307" s="16"/>
      <c r="MS307" s="16"/>
      <c r="MT307" s="16"/>
      <c r="MU307" s="16"/>
      <c r="MV307" s="16"/>
      <c r="MW307" s="16"/>
      <c r="MX307" s="16"/>
      <c r="MY307" s="16"/>
      <c r="MZ307" s="16"/>
      <c r="NA307" s="16"/>
      <c r="NB307" s="16"/>
      <c r="NC307" s="16"/>
      <c r="ND307" s="16"/>
      <c r="NE307" s="16"/>
      <c r="NF307" s="16"/>
      <c r="NG307" s="16"/>
      <c r="NH307" s="16"/>
      <c r="NI307" s="16"/>
      <c r="NJ307" s="16"/>
      <c r="NK307" s="16"/>
      <c r="NL307" s="16"/>
      <c r="NM307" s="16"/>
      <c r="NN307" s="16"/>
      <c r="NO307" s="16"/>
      <c r="NP307" s="16"/>
      <c r="NQ307" s="16"/>
      <c r="NR307" s="16"/>
      <c r="NS307" s="16"/>
      <c r="NT307" s="16"/>
      <c r="NU307" s="16"/>
      <c r="NV307" s="16"/>
      <c r="NW307" s="16"/>
      <c r="NX307" s="16"/>
      <c r="NY307" s="16"/>
      <c r="NZ307" s="16"/>
      <c r="OA307" s="16"/>
      <c r="OB307" s="16"/>
      <c r="OC307" s="16"/>
      <c r="OD307" s="16"/>
      <c r="OE307" s="16"/>
      <c r="OF307" s="16"/>
      <c r="OG307" s="16"/>
      <c r="OH307" s="16"/>
      <c r="OI307" s="16"/>
      <c r="OJ307" s="16"/>
      <c r="OK307" s="16"/>
      <c r="OL307" s="16"/>
      <c r="OM307" s="16"/>
      <c r="ON307" s="16"/>
      <c r="OO307" s="16"/>
      <c r="OP307" s="16"/>
      <c r="OQ307" s="16"/>
      <c r="OR307" s="16"/>
      <c r="OS307" s="16"/>
      <c r="OT307" s="16"/>
      <c r="OU307" s="16"/>
      <c r="OV307" s="16"/>
      <c r="OW307" s="16"/>
      <c r="OX307" s="16"/>
      <c r="OY307" s="16"/>
      <c r="OZ307" s="16"/>
      <c r="PA307" s="16"/>
      <c r="PB307" s="16"/>
      <c r="PC307" s="16"/>
      <c r="PD307" s="16"/>
      <c r="PE307" s="16"/>
      <c r="PF307" s="16"/>
      <c r="PG307" s="16"/>
      <c r="PH307" s="16"/>
      <c r="PI307" s="16"/>
      <c r="PJ307" s="16"/>
      <c r="PK307" s="16"/>
      <c r="PL307" s="16"/>
      <c r="PM307" s="16"/>
      <c r="PN307" s="16"/>
      <c r="PO307" s="16"/>
      <c r="PP307" s="16"/>
      <c r="PQ307" s="16"/>
      <c r="PR307" s="16"/>
      <c r="PS307" s="16"/>
      <c r="PT307" s="16"/>
      <c r="PU307" s="16"/>
      <c r="PV307" s="16"/>
      <c r="PW307" s="16"/>
      <c r="PX307" s="16"/>
      <c r="PY307" s="16"/>
      <c r="PZ307" s="16"/>
      <c r="QA307" s="16"/>
      <c r="QB307" s="16"/>
      <c r="QC307" s="16"/>
      <c r="QD307" s="16"/>
      <c r="QE307" s="16"/>
      <c r="QF307" s="16"/>
      <c r="QG307" s="16"/>
      <c r="QH307" s="16"/>
      <c r="QI307" s="16"/>
      <c r="QJ307" s="16"/>
      <c r="QK307" s="16"/>
      <c r="QL307" s="16"/>
      <c r="QM307" s="16"/>
      <c r="QN307" s="16"/>
      <c r="QO307" s="16"/>
      <c r="QP307" s="16"/>
      <c r="QQ307" s="16"/>
      <c r="QR307" s="16"/>
      <c r="QS307" s="16"/>
      <c r="QT307" s="16"/>
      <c r="QU307" s="16"/>
      <c r="QV307" s="16"/>
      <c r="QW307" s="16"/>
      <c r="QX307" s="16"/>
      <c r="QY307" s="16"/>
      <c r="QZ307" s="16"/>
      <c r="RA307" s="16"/>
      <c r="RB307" s="16"/>
      <c r="RC307" s="16"/>
      <c r="RD307" s="16"/>
      <c r="RE307" s="16"/>
      <c r="RF307" s="16"/>
      <c r="RG307" s="16"/>
      <c r="RH307" s="16"/>
      <c r="RI307" s="16"/>
      <c r="RJ307" s="16"/>
      <c r="RK307" s="16"/>
      <c r="RL307" s="16"/>
      <c r="RM307" s="16"/>
      <c r="RN307" s="16"/>
      <c r="RO307" s="16"/>
      <c r="RP307" s="16"/>
      <c r="RQ307" s="16"/>
      <c r="RR307" s="16"/>
      <c r="RS307" s="16"/>
      <c r="RT307" s="16"/>
      <c r="RU307" s="16"/>
      <c r="RV307" s="16"/>
      <c r="RW307" s="16"/>
      <c r="RX307" s="16"/>
      <c r="RY307" s="16"/>
      <c r="RZ307" s="16"/>
      <c r="SA307" s="16"/>
      <c r="SB307" s="16"/>
      <c r="SC307" s="16"/>
      <c r="SD307" s="16"/>
      <c r="SE307" s="16"/>
      <c r="SF307" s="16"/>
      <c r="SG307" s="16"/>
      <c r="SH307" s="16"/>
      <c r="SI307" s="16"/>
      <c r="SJ307" s="16"/>
      <c r="SK307" s="16"/>
      <c r="SL307" s="16"/>
      <c r="SM307" s="16"/>
      <c r="SN307" s="16"/>
      <c r="SO307" s="16"/>
      <c r="SP307" s="16"/>
      <c r="SQ307" s="16"/>
      <c r="SR307" s="16"/>
      <c r="SS307" s="16"/>
      <c r="ST307" s="16"/>
      <c r="SU307" s="16"/>
      <c r="SV307" s="16"/>
      <c r="SW307" s="16"/>
      <c r="SX307" s="16"/>
      <c r="SY307" s="16"/>
      <c r="SZ307" s="16"/>
      <c r="TA307" s="16"/>
      <c r="TB307" s="16"/>
      <c r="TC307" s="16"/>
      <c r="TD307" s="16"/>
      <c r="TE307" s="16"/>
      <c r="TF307" s="16"/>
      <c r="TG307" s="16"/>
      <c r="TH307" s="16"/>
      <c r="TI307" s="16"/>
      <c r="TJ307" s="16"/>
      <c r="TK307" s="16"/>
      <c r="TL307" s="16"/>
      <c r="TM307" s="16"/>
      <c r="TN307" s="16"/>
      <c r="TO307" s="16"/>
      <c r="TP307" s="16"/>
      <c r="TQ307" s="16"/>
      <c r="TR307" s="16"/>
      <c r="TS307" s="16"/>
      <c r="TT307" s="16"/>
      <c r="TU307" s="16"/>
      <c r="TV307" s="16"/>
      <c r="TW307" s="16"/>
      <c r="TX307" s="16"/>
      <c r="TY307" s="16"/>
      <c r="TZ307" s="16"/>
      <c r="UA307" s="16"/>
      <c r="UB307" s="16"/>
      <c r="UC307" s="16"/>
      <c r="UD307" s="16"/>
      <c r="UE307" s="16"/>
      <c r="UF307" s="16"/>
      <c r="UG307" s="16"/>
      <c r="UH307" s="16"/>
      <c r="UI307" s="16"/>
      <c r="UJ307" s="16"/>
      <c r="UK307" s="16"/>
      <c r="UL307" s="16"/>
      <c r="UM307" s="16"/>
      <c r="UN307" s="16"/>
      <c r="UO307" s="16"/>
      <c r="UP307" s="16"/>
      <c r="UQ307" s="16"/>
      <c r="UR307" s="16"/>
      <c r="US307" s="16"/>
      <c r="UT307" s="16"/>
      <c r="UU307" s="16"/>
      <c r="UV307" s="16"/>
      <c r="UW307" s="16"/>
      <c r="UX307" s="16"/>
      <c r="UY307" s="16"/>
      <c r="UZ307" s="16"/>
      <c r="VA307" s="16"/>
      <c r="VB307" s="16"/>
      <c r="VC307" s="16"/>
      <c r="VD307" s="16"/>
      <c r="VE307" s="16"/>
      <c r="VF307" s="16"/>
      <c r="VG307" s="16"/>
      <c r="VH307" s="16"/>
      <c r="VI307" s="16"/>
      <c r="VJ307" s="16"/>
      <c r="VK307" s="16"/>
      <c r="VL307" s="16"/>
      <c r="VM307" s="16"/>
      <c r="VN307" s="16"/>
      <c r="VO307" s="16"/>
      <c r="VP307" s="16"/>
      <c r="VQ307" s="16"/>
      <c r="VR307" s="16"/>
      <c r="VS307" s="16"/>
      <c r="VT307" s="16"/>
      <c r="VU307" s="16"/>
      <c r="VV307" s="16"/>
      <c r="VW307" s="16"/>
      <c r="VX307" s="16"/>
      <c r="VY307" s="16"/>
      <c r="VZ307" s="16"/>
      <c r="WA307" s="16"/>
      <c r="WB307" s="16"/>
      <c r="WC307" s="16"/>
      <c r="WD307" s="16"/>
      <c r="WE307" s="16"/>
      <c r="WF307" s="16"/>
      <c r="WG307" s="16"/>
      <c r="WH307" s="16"/>
      <c r="WI307" s="16"/>
      <c r="WJ307" s="16"/>
      <c r="WK307" s="16"/>
      <c r="WL307" s="16"/>
      <c r="WM307" s="16"/>
      <c r="WN307" s="16"/>
      <c r="WO307" s="16"/>
      <c r="WP307" s="16"/>
      <c r="WQ307" s="16"/>
      <c r="WR307" s="16"/>
      <c r="WS307" s="16"/>
      <c r="WT307" s="16"/>
      <c r="WU307" s="16"/>
      <c r="WV307" s="16"/>
      <c r="WW307" s="16"/>
      <c r="WX307" s="16"/>
      <c r="WY307" s="16"/>
      <c r="WZ307" s="16"/>
      <c r="XA307" s="16"/>
      <c r="XB307" s="16"/>
      <c r="XC307" s="16"/>
      <c r="XD307" s="16"/>
      <c r="XE307" s="16"/>
      <c r="XF307" s="16"/>
      <c r="XG307" s="16"/>
      <c r="XH307" s="16"/>
      <c r="XI307" s="16"/>
      <c r="XJ307" s="16"/>
      <c r="XK307" s="16"/>
      <c r="XL307" s="16"/>
      <c r="XM307" s="16"/>
      <c r="XN307" s="16"/>
      <c r="XO307" s="16"/>
      <c r="XP307" s="16"/>
      <c r="XQ307" s="16"/>
      <c r="XR307" s="16"/>
      <c r="XS307" s="16"/>
      <c r="XT307" s="16"/>
      <c r="XU307" s="16"/>
      <c r="XV307" s="16"/>
      <c r="XW307" s="16"/>
      <c r="XX307" s="16"/>
      <c r="XY307" s="16"/>
      <c r="XZ307" s="16"/>
      <c r="YA307" s="16"/>
      <c r="YB307" s="16"/>
      <c r="YC307" s="16"/>
      <c r="YD307" s="16"/>
      <c r="YE307" s="16"/>
      <c r="YF307" s="16"/>
      <c r="YG307" s="16"/>
      <c r="YH307" s="16"/>
      <c r="YI307" s="16"/>
      <c r="YJ307" s="16"/>
      <c r="YK307" s="16"/>
      <c r="YL307" s="16"/>
      <c r="YM307" s="16"/>
      <c r="YN307" s="16"/>
      <c r="YO307" s="16"/>
      <c r="YP307" s="16"/>
      <c r="YQ307" s="16"/>
      <c r="YR307" s="16"/>
      <c r="YS307" s="16"/>
      <c r="YT307" s="16"/>
      <c r="YU307" s="16"/>
      <c r="YV307" s="16"/>
      <c r="YW307" s="16"/>
      <c r="YX307" s="16"/>
      <c r="YY307" s="16"/>
      <c r="YZ307" s="16"/>
      <c r="ZA307" s="16"/>
      <c r="ZB307" s="16"/>
      <c r="ZC307" s="16"/>
      <c r="ZD307" s="16"/>
      <c r="ZE307" s="16"/>
      <c r="ZF307" s="16"/>
      <c r="ZG307" s="16"/>
      <c r="ZH307" s="16"/>
      <c r="ZI307" s="16"/>
      <c r="ZJ307" s="16"/>
      <c r="ZK307" s="16"/>
      <c r="ZL307" s="16"/>
      <c r="ZM307" s="16"/>
      <c r="ZN307" s="16"/>
      <c r="ZO307" s="16"/>
      <c r="ZP307" s="16"/>
      <c r="ZQ307" s="16"/>
      <c r="ZR307" s="16"/>
      <c r="ZS307" s="16"/>
      <c r="ZT307" s="16"/>
      <c r="ZU307" s="16"/>
      <c r="ZV307" s="16"/>
      <c r="ZW307" s="16"/>
      <c r="ZX307" s="16"/>
      <c r="ZY307" s="16"/>
      <c r="ZZ307" s="16"/>
      <c r="AAA307" s="16"/>
      <c r="AAB307" s="16"/>
      <c r="AAC307" s="16"/>
      <c r="AAD307" s="16"/>
      <c r="AAE307" s="16"/>
      <c r="AAF307" s="16"/>
      <c r="AAG307" s="16"/>
      <c r="AAH307" s="16"/>
      <c r="AAI307" s="16"/>
      <c r="AAJ307" s="16"/>
      <c r="AAK307" s="16"/>
      <c r="AAL307" s="16"/>
      <c r="AAM307" s="16"/>
      <c r="AAN307" s="16"/>
      <c r="AAO307" s="16"/>
      <c r="AAP307" s="16"/>
      <c r="AAQ307" s="16"/>
      <c r="AAR307" s="16"/>
      <c r="AAS307" s="16"/>
      <c r="AAT307" s="16"/>
      <c r="AAU307" s="16"/>
      <c r="AAV307" s="16"/>
      <c r="AAW307" s="16"/>
      <c r="AAX307" s="16"/>
      <c r="AAY307" s="16"/>
      <c r="AAZ307" s="16"/>
      <c r="ABA307" s="16"/>
      <c r="ABB307" s="16"/>
      <c r="ABC307" s="16"/>
      <c r="ABD307" s="16"/>
      <c r="ABE307" s="16"/>
      <c r="ABF307" s="16"/>
      <c r="ABG307" s="16"/>
      <c r="ABH307" s="16"/>
    </row>
    <row r="308" spans="1:736" s="50" customFormat="1" ht="45.75" customHeight="1">
      <c r="A308" s="589">
        <f>1+A307</f>
        <v>307</v>
      </c>
      <c r="B308" s="151" t="s">
        <v>3287</v>
      </c>
      <c r="C308" s="134" t="s">
        <v>3288</v>
      </c>
      <c r="D308" s="138" t="s">
        <v>491</v>
      </c>
      <c r="E308" s="135">
        <v>45426</v>
      </c>
      <c r="F308" s="136">
        <v>45429</v>
      </c>
      <c r="G308" s="136">
        <v>45551</v>
      </c>
      <c r="H308" s="134" t="s">
        <v>416</v>
      </c>
      <c r="I308" s="139" t="s">
        <v>95</v>
      </c>
      <c r="J308" s="134" t="s">
        <v>3289</v>
      </c>
      <c r="K308" s="251">
        <v>52418859</v>
      </c>
      <c r="L308" s="134">
        <v>4</v>
      </c>
      <c r="M308" s="252" t="s">
        <v>97</v>
      </c>
      <c r="N308" s="141" t="s">
        <v>98</v>
      </c>
      <c r="O308" s="151" t="s">
        <v>1061</v>
      </c>
      <c r="P308" s="134" t="s">
        <v>3290</v>
      </c>
      <c r="Q308" s="134" t="s">
        <v>928</v>
      </c>
      <c r="R308" s="143">
        <f>+G308-F308</f>
        <v>122</v>
      </c>
      <c r="S308" s="134" t="s">
        <v>2512</v>
      </c>
      <c r="T308" s="253">
        <v>26000000</v>
      </c>
      <c r="U308" s="254" t="s">
        <v>3291</v>
      </c>
      <c r="V308" s="253">
        <f>+T308</f>
        <v>26000000</v>
      </c>
      <c r="W308" s="255">
        <v>45426</v>
      </c>
      <c r="X308" s="256" t="s">
        <v>103</v>
      </c>
      <c r="Y308" s="314">
        <f>+Z308+AA308+AB308</f>
        <v>26000000</v>
      </c>
      <c r="Z308" s="148">
        <f>T308-AA308-AB308</f>
        <v>26000000</v>
      </c>
      <c r="AA308" s="149">
        <v>0</v>
      </c>
      <c r="AB308" s="150">
        <f>+AC308+AD308+AE308+AF308+AG308+AH308+AI308+AJ308</f>
        <v>0</v>
      </c>
      <c r="AC308" s="149">
        <v>0</v>
      </c>
      <c r="AD308" s="149">
        <v>0</v>
      </c>
      <c r="AE308" s="149">
        <v>0</v>
      </c>
      <c r="AF308" s="149">
        <v>0</v>
      </c>
      <c r="AG308" s="149">
        <v>0</v>
      </c>
      <c r="AH308" s="149">
        <v>0</v>
      </c>
      <c r="AI308" s="149">
        <v>0</v>
      </c>
      <c r="AJ308" s="149">
        <v>0</v>
      </c>
      <c r="AK308" s="142" t="s">
        <v>104</v>
      </c>
      <c r="AL308" s="103" t="s">
        <v>3292</v>
      </c>
      <c r="AM308" s="134" t="s">
        <v>3293</v>
      </c>
      <c r="AN308" s="140">
        <v>23755312</v>
      </c>
      <c r="AO308" s="142" t="s">
        <v>108</v>
      </c>
      <c r="AP308" s="134" t="s">
        <v>108</v>
      </c>
      <c r="AQ308" s="257" t="s">
        <v>108</v>
      </c>
      <c r="AR308" s="142" t="s">
        <v>108</v>
      </c>
      <c r="AS308" s="134" t="s">
        <v>578</v>
      </c>
      <c r="AT308" s="142" t="s">
        <v>578</v>
      </c>
      <c r="AU308" s="142" t="s">
        <v>392</v>
      </c>
      <c r="AV308" s="134"/>
      <c r="AW308" s="134"/>
      <c r="AX308" s="134" t="s">
        <v>578</v>
      </c>
      <c r="AY308" s="134" t="s">
        <v>108</v>
      </c>
      <c r="AZ308" s="156"/>
      <c r="BA308" s="134"/>
      <c r="BB308" s="169"/>
      <c r="BC308" s="156"/>
      <c r="BD308" s="143"/>
      <c r="BE308" s="143"/>
      <c r="BF308" s="143"/>
      <c r="BG308" s="156"/>
      <c r="BH308" s="153">
        <f>T308+BB308</f>
        <v>26000000</v>
      </c>
      <c r="BI308" s="161" t="s">
        <v>135</v>
      </c>
      <c r="BJ308" s="134"/>
      <c r="BK308" s="141" t="s">
        <v>114</v>
      </c>
      <c r="BL308" s="156"/>
      <c r="BM308" s="161" t="s">
        <v>136</v>
      </c>
      <c r="BN308" s="170" t="s">
        <v>964</v>
      </c>
      <c r="BO308" s="141">
        <v>47</v>
      </c>
      <c r="BP308" s="141" t="s">
        <v>108</v>
      </c>
      <c r="BQ308" s="141" t="s">
        <v>108</v>
      </c>
      <c r="BR308" s="141" t="s">
        <v>108</v>
      </c>
      <c r="BS308" s="141" t="s">
        <v>108</v>
      </c>
      <c r="BT308" s="141" t="s">
        <v>108</v>
      </c>
      <c r="BU308" s="166" t="s">
        <v>3294</v>
      </c>
      <c r="BV308" s="141">
        <v>3143664618</v>
      </c>
      <c r="BW308" s="114" t="s">
        <v>3295</v>
      </c>
      <c r="BX308" s="158" t="s">
        <v>118</v>
      </c>
      <c r="BY308" s="141" t="s">
        <v>119</v>
      </c>
      <c r="BZ308" s="259">
        <v>94680265555</v>
      </c>
      <c r="CA308" s="157" t="s">
        <v>109</v>
      </c>
      <c r="CB308" s="157" t="s">
        <v>109</v>
      </c>
      <c r="CC308" s="157" t="s">
        <v>109</v>
      </c>
      <c r="CD308" s="157" t="s">
        <v>109</v>
      </c>
      <c r="CE308" s="157"/>
      <c r="CF308" s="157"/>
      <c r="CG308" s="157"/>
      <c r="CH308" s="157"/>
      <c r="CI308" s="157"/>
      <c r="CJ308" s="157"/>
      <c r="CK308" s="157"/>
      <c r="CL308" s="157"/>
      <c r="CM308" s="303"/>
      <c r="CN308" s="157"/>
    </row>
    <row r="309" spans="1:736" s="290" customFormat="1" ht="45.75" customHeight="1">
      <c r="A309" s="589">
        <f>1+A308</f>
        <v>308</v>
      </c>
      <c r="B309" s="151" t="s">
        <v>3296</v>
      </c>
      <c r="C309" s="134" t="s">
        <v>3297</v>
      </c>
      <c r="D309" s="138" t="s">
        <v>93</v>
      </c>
      <c r="E309" s="135">
        <v>45426</v>
      </c>
      <c r="F309" s="136">
        <v>45427</v>
      </c>
      <c r="G309" s="136">
        <v>45655</v>
      </c>
      <c r="H309" s="134" t="s">
        <v>416</v>
      </c>
      <c r="I309" s="139" t="s">
        <v>180</v>
      </c>
      <c r="J309" s="158" t="s">
        <v>724</v>
      </c>
      <c r="K309" s="251">
        <v>80397966</v>
      </c>
      <c r="L309" s="134">
        <v>4</v>
      </c>
      <c r="M309" s="252" t="s">
        <v>97</v>
      </c>
      <c r="N309" s="141" t="s">
        <v>98</v>
      </c>
      <c r="O309" s="151" t="s">
        <v>493</v>
      </c>
      <c r="P309" s="134" t="s">
        <v>3298</v>
      </c>
      <c r="Q309" s="134" t="s">
        <v>3299</v>
      </c>
      <c r="R309" s="143">
        <f>+G309-F309</f>
        <v>228</v>
      </c>
      <c r="S309" s="134" t="s">
        <v>3300</v>
      </c>
      <c r="T309" s="253">
        <v>28800000</v>
      </c>
      <c r="U309" s="254" t="s">
        <v>3301</v>
      </c>
      <c r="V309" s="253">
        <f>+T309</f>
        <v>28800000</v>
      </c>
      <c r="W309" s="255">
        <v>45426</v>
      </c>
      <c r="X309" s="256" t="s">
        <v>103</v>
      </c>
      <c r="Y309" s="314">
        <f>+Z309+AA309+AB309</f>
        <v>28800000</v>
      </c>
      <c r="Z309" s="148">
        <f>T309-AA309-AB309</f>
        <v>28800000</v>
      </c>
      <c r="AA309" s="149">
        <v>0</v>
      </c>
      <c r="AB309" s="150">
        <f>+AC309+AD309+AE309+AF309+AG309+AH309+AI309+AJ309</f>
        <v>0</v>
      </c>
      <c r="AC309" s="149">
        <v>0</v>
      </c>
      <c r="AD309" s="149">
        <v>0</v>
      </c>
      <c r="AE309" s="149">
        <v>0</v>
      </c>
      <c r="AF309" s="149">
        <v>0</v>
      </c>
      <c r="AG309" s="149">
        <v>0</v>
      </c>
      <c r="AH309" s="149">
        <v>0</v>
      </c>
      <c r="AI309" s="149">
        <v>0</v>
      </c>
      <c r="AJ309" s="149">
        <v>0</v>
      </c>
      <c r="AK309" s="142" t="s">
        <v>104</v>
      </c>
      <c r="AL309" s="103" t="s">
        <v>3302</v>
      </c>
      <c r="AM309" s="134" t="s">
        <v>391</v>
      </c>
      <c r="AN309" s="140">
        <v>52770023</v>
      </c>
      <c r="AO309" s="142" t="s">
        <v>108</v>
      </c>
      <c r="AP309" s="134" t="s">
        <v>108</v>
      </c>
      <c r="AQ309" s="257" t="s">
        <v>108</v>
      </c>
      <c r="AR309" s="142" t="s">
        <v>108</v>
      </c>
      <c r="AS309" s="134" t="s">
        <v>578</v>
      </c>
      <c r="AT309" s="142" t="s">
        <v>578</v>
      </c>
      <c r="AU309" s="142" t="s">
        <v>392</v>
      </c>
      <c r="AV309" s="134"/>
      <c r="AW309" s="134"/>
      <c r="AX309" s="134" t="s">
        <v>578</v>
      </c>
      <c r="AY309" s="134" t="s">
        <v>108</v>
      </c>
      <c r="AZ309" s="156"/>
      <c r="BA309" s="134"/>
      <c r="BB309" s="169"/>
      <c r="BC309" s="156"/>
      <c r="BD309" s="143"/>
      <c r="BE309" s="143"/>
      <c r="BF309" s="143"/>
      <c r="BG309" s="156"/>
      <c r="BH309" s="153">
        <f>T309+BB309</f>
        <v>28800000</v>
      </c>
      <c r="BI309" s="349" t="s">
        <v>113</v>
      </c>
      <c r="BJ309" s="134"/>
      <c r="BK309" s="134" t="s">
        <v>114</v>
      </c>
      <c r="BL309" s="134"/>
      <c r="BM309" s="158"/>
      <c r="BN309" s="170" t="s">
        <v>917</v>
      </c>
      <c r="BO309" s="141">
        <v>59</v>
      </c>
      <c r="BP309" s="141" t="s">
        <v>108</v>
      </c>
      <c r="BQ309" s="141" t="s">
        <v>108</v>
      </c>
      <c r="BR309" s="141" t="s">
        <v>108</v>
      </c>
      <c r="BS309" s="141" t="s">
        <v>108</v>
      </c>
      <c r="BT309" s="141" t="s">
        <v>108</v>
      </c>
      <c r="BU309" s="166" t="s">
        <v>3303</v>
      </c>
      <c r="BV309" s="141">
        <v>3186982782</v>
      </c>
      <c r="BW309" s="114" t="s">
        <v>3304</v>
      </c>
      <c r="BX309" s="158" t="s">
        <v>839</v>
      </c>
      <c r="BY309" s="141" t="s">
        <v>119</v>
      </c>
      <c r="BZ309" s="259" t="s">
        <v>3305</v>
      </c>
      <c r="CA309" s="157" t="s">
        <v>109</v>
      </c>
      <c r="CB309" s="157" t="s">
        <v>109</v>
      </c>
      <c r="CC309" s="157" t="s">
        <v>109</v>
      </c>
      <c r="CD309" s="157" t="s">
        <v>109</v>
      </c>
      <c r="CE309" s="157" t="s">
        <v>109</v>
      </c>
      <c r="CF309" s="157" t="s">
        <v>109</v>
      </c>
      <c r="CG309" s="157" t="s">
        <v>109</v>
      </c>
      <c r="CH309" s="157" t="s">
        <v>109</v>
      </c>
      <c r="CI309" s="157"/>
      <c r="CJ309" s="157"/>
      <c r="CK309" s="157"/>
      <c r="CL309" s="157"/>
      <c r="CM309" s="157" t="s">
        <v>109</v>
      </c>
      <c r="CN309" s="157"/>
      <c r="CO309" s="50"/>
      <c r="CP309" s="50"/>
      <c r="CQ309" s="50"/>
      <c r="CR309" s="50"/>
      <c r="CS309" s="50"/>
      <c r="CT309" s="50"/>
      <c r="CU309" s="50"/>
      <c r="CV309" s="50"/>
      <c r="CW309" s="50"/>
      <c r="CX309" s="50"/>
      <c r="CY309" s="50"/>
      <c r="CZ309" s="50"/>
      <c r="DA309" s="50"/>
      <c r="DB309" s="50"/>
      <c r="DC309" s="50"/>
      <c r="DD309" s="50"/>
      <c r="DE309" s="50"/>
      <c r="DF309" s="50"/>
      <c r="DG309" s="50"/>
      <c r="DH309" s="50"/>
      <c r="DI309" s="50"/>
      <c r="DJ309" s="50"/>
      <c r="DK309" s="50"/>
      <c r="DL309" s="50"/>
      <c r="DM309" s="50"/>
      <c r="DN309" s="50"/>
      <c r="DO309" s="50"/>
      <c r="DP309" s="50"/>
      <c r="DQ309" s="50"/>
      <c r="DR309" s="50"/>
      <c r="DS309" s="50"/>
      <c r="DT309" s="50"/>
      <c r="DU309" s="50"/>
      <c r="DV309" s="50"/>
      <c r="DW309" s="50"/>
      <c r="DX309" s="50"/>
      <c r="DY309" s="50"/>
      <c r="DZ309" s="50"/>
      <c r="EA309" s="50"/>
      <c r="EB309" s="50"/>
      <c r="EC309" s="50"/>
      <c r="ED309" s="50"/>
      <c r="EE309" s="50"/>
      <c r="EF309" s="50"/>
      <c r="EG309" s="50"/>
      <c r="EH309" s="50"/>
      <c r="EI309" s="50"/>
      <c r="EJ309" s="50"/>
      <c r="EK309" s="50"/>
      <c r="EL309" s="50"/>
      <c r="EM309" s="50"/>
      <c r="EN309" s="50"/>
      <c r="EO309" s="50"/>
      <c r="EP309" s="50"/>
      <c r="EQ309" s="50"/>
      <c r="ER309" s="50"/>
      <c r="ES309" s="50"/>
      <c r="ET309" s="50"/>
      <c r="EU309" s="50"/>
      <c r="EV309" s="50"/>
      <c r="EW309" s="50"/>
      <c r="EX309" s="50"/>
      <c r="EY309" s="50"/>
      <c r="EZ309" s="50"/>
      <c r="FA309" s="50"/>
      <c r="FB309" s="50"/>
      <c r="FC309" s="50"/>
      <c r="FD309" s="50"/>
      <c r="FE309" s="50"/>
      <c r="FF309" s="50"/>
      <c r="FG309" s="50"/>
      <c r="FH309" s="50"/>
      <c r="FI309" s="50"/>
      <c r="FJ309" s="50"/>
      <c r="FK309" s="50"/>
      <c r="FL309" s="50"/>
      <c r="FM309" s="50"/>
      <c r="FN309" s="50"/>
      <c r="FO309" s="50"/>
      <c r="FP309" s="50"/>
      <c r="FQ309" s="50"/>
      <c r="FR309" s="50"/>
      <c r="FS309" s="50"/>
      <c r="FT309" s="50"/>
      <c r="FU309" s="50"/>
      <c r="FV309" s="50"/>
      <c r="FW309" s="50"/>
      <c r="FX309" s="50"/>
      <c r="FY309" s="50"/>
      <c r="FZ309" s="50"/>
      <c r="GA309" s="50"/>
      <c r="GB309" s="50"/>
      <c r="GC309" s="50"/>
      <c r="GD309" s="50"/>
      <c r="GE309" s="50"/>
      <c r="GF309" s="50"/>
      <c r="GG309" s="50"/>
      <c r="GH309" s="50"/>
      <c r="GI309" s="50"/>
      <c r="GJ309" s="50"/>
      <c r="GK309" s="50"/>
      <c r="GL309" s="50"/>
      <c r="GM309" s="50"/>
      <c r="GN309" s="50"/>
      <c r="GO309" s="50"/>
      <c r="GP309" s="50"/>
      <c r="GQ309" s="50"/>
      <c r="GR309" s="50"/>
      <c r="GS309" s="50"/>
      <c r="GT309" s="50"/>
      <c r="GU309" s="50"/>
      <c r="GV309" s="16"/>
      <c r="GW309" s="16"/>
      <c r="GX309" s="16"/>
      <c r="GY309" s="16"/>
      <c r="GZ309" s="16"/>
      <c r="HA309" s="16"/>
      <c r="HB309" s="16"/>
      <c r="HC309" s="16"/>
      <c r="HD309" s="16"/>
      <c r="HE309" s="16"/>
      <c r="HF309" s="16"/>
      <c r="HG309" s="16"/>
      <c r="HH309" s="16"/>
      <c r="HI309" s="16"/>
      <c r="HJ309" s="16"/>
      <c r="HK309" s="16"/>
      <c r="HL309" s="16"/>
      <c r="HM309" s="16"/>
      <c r="HN309" s="16"/>
      <c r="HO309" s="16"/>
      <c r="HP309" s="16"/>
      <c r="HQ309" s="16"/>
      <c r="HR309" s="16"/>
      <c r="HS309" s="16"/>
      <c r="HT309" s="16"/>
      <c r="HU309" s="16"/>
      <c r="HV309" s="16"/>
      <c r="HW309" s="16"/>
      <c r="HX309" s="16"/>
      <c r="HY309" s="16"/>
      <c r="HZ309" s="16"/>
      <c r="IA309" s="16"/>
      <c r="IB309" s="16"/>
      <c r="IC309" s="16"/>
      <c r="ID309" s="16"/>
      <c r="IE309" s="16"/>
      <c r="IF309" s="16"/>
      <c r="IG309" s="16"/>
      <c r="IH309" s="16"/>
      <c r="II309" s="16"/>
      <c r="IJ309" s="16"/>
      <c r="IK309" s="16"/>
      <c r="IL309" s="16"/>
      <c r="IM309" s="16"/>
      <c r="IN309" s="16"/>
      <c r="IO309" s="16"/>
      <c r="IP309" s="16"/>
      <c r="IQ309" s="16"/>
      <c r="IR309" s="16"/>
      <c r="IS309" s="16"/>
      <c r="IT309" s="16"/>
      <c r="IU309" s="16"/>
      <c r="IV309" s="16"/>
      <c r="IW309" s="16"/>
      <c r="IX309" s="16"/>
      <c r="IY309" s="16"/>
      <c r="IZ309" s="16"/>
      <c r="JA309" s="16"/>
      <c r="JB309" s="16"/>
      <c r="JC309" s="16"/>
      <c r="JD309" s="16"/>
      <c r="JE309" s="16"/>
      <c r="JF309" s="16"/>
      <c r="JG309" s="16"/>
      <c r="JH309" s="16"/>
      <c r="JI309" s="16"/>
      <c r="JJ309" s="16"/>
      <c r="JK309" s="16"/>
      <c r="JL309" s="16"/>
      <c r="JM309" s="16"/>
      <c r="JN309" s="16"/>
      <c r="JO309" s="16"/>
      <c r="JP309" s="16"/>
      <c r="JQ309" s="16"/>
      <c r="JR309" s="16"/>
      <c r="JS309" s="16"/>
      <c r="JT309" s="16"/>
      <c r="JU309" s="16"/>
      <c r="JV309" s="16"/>
      <c r="JW309" s="16"/>
      <c r="JX309" s="16"/>
      <c r="JY309" s="16"/>
      <c r="JZ309" s="16"/>
      <c r="KA309" s="16"/>
      <c r="KB309" s="16"/>
      <c r="KC309" s="16"/>
      <c r="KD309" s="16"/>
      <c r="KE309" s="16"/>
      <c r="KF309" s="16"/>
      <c r="KG309" s="16"/>
      <c r="KH309" s="16"/>
      <c r="KI309" s="16"/>
      <c r="KJ309" s="16"/>
      <c r="KK309" s="16"/>
      <c r="KL309" s="16"/>
      <c r="KM309" s="16"/>
      <c r="KN309" s="16"/>
      <c r="KO309" s="16"/>
      <c r="KP309" s="16"/>
      <c r="KQ309" s="16"/>
      <c r="KR309" s="16"/>
      <c r="KS309" s="16"/>
      <c r="KT309" s="16"/>
      <c r="KU309" s="16"/>
      <c r="KV309" s="16"/>
      <c r="KW309" s="16"/>
      <c r="KX309" s="16"/>
      <c r="KY309" s="16"/>
      <c r="KZ309" s="16"/>
      <c r="LA309" s="16"/>
      <c r="LB309" s="16"/>
      <c r="LC309" s="16"/>
      <c r="LD309" s="16"/>
      <c r="LE309" s="16"/>
      <c r="LF309" s="16"/>
      <c r="LG309" s="16"/>
      <c r="LH309" s="16"/>
      <c r="LI309" s="16"/>
      <c r="LJ309" s="16"/>
      <c r="LK309" s="16"/>
      <c r="LL309" s="16"/>
      <c r="LM309" s="16"/>
      <c r="LN309" s="16"/>
      <c r="LO309" s="16"/>
      <c r="LP309" s="16"/>
      <c r="LQ309" s="16"/>
      <c r="LR309" s="16"/>
      <c r="LS309" s="16"/>
      <c r="LT309" s="16"/>
      <c r="LU309" s="16"/>
      <c r="LV309" s="16"/>
      <c r="LW309" s="16"/>
      <c r="LX309" s="16"/>
      <c r="LY309" s="16"/>
      <c r="LZ309" s="16"/>
      <c r="MA309" s="16"/>
      <c r="MB309" s="16"/>
      <c r="MC309" s="16"/>
      <c r="MD309" s="16"/>
      <c r="ME309" s="16"/>
      <c r="MF309" s="16"/>
      <c r="MG309" s="16"/>
      <c r="MH309" s="16"/>
      <c r="MI309" s="16"/>
      <c r="MJ309" s="16"/>
      <c r="MK309" s="16"/>
      <c r="ML309" s="16"/>
      <c r="MM309" s="16"/>
      <c r="MN309" s="16"/>
      <c r="MO309" s="16"/>
      <c r="MP309" s="16"/>
      <c r="MQ309" s="16"/>
      <c r="MR309" s="16"/>
      <c r="MS309" s="16"/>
      <c r="MT309" s="16"/>
      <c r="MU309" s="16"/>
      <c r="MV309" s="16"/>
      <c r="MW309" s="16"/>
      <c r="MX309" s="16"/>
      <c r="MY309" s="16"/>
      <c r="MZ309" s="16"/>
      <c r="NA309" s="16"/>
      <c r="NB309" s="16"/>
      <c r="NC309" s="16"/>
      <c r="ND309" s="16"/>
      <c r="NE309" s="16"/>
      <c r="NF309" s="16"/>
      <c r="NG309" s="16"/>
      <c r="NH309" s="16"/>
      <c r="NI309" s="16"/>
      <c r="NJ309" s="16"/>
      <c r="NK309" s="16"/>
      <c r="NL309" s="16"/>
      <c r="NM309" s="16"/>
      <c r="NN309" s="16"/>
      <c r="NO309" s="16"/>
      <c r="NP309" s="16"/>
      <c r="NQ309" s="16"/>
      <c r="NR309" s="16"/>
      <c r="NS309" s="16"/>
      <c r="NT309" s="16"/>
      <c r="NU309" s="16"/>
      <c r="NV309" s="16"/>
      <c r="NW309" s="16"/>
      <c r="NX309" s="16"/>
      <c r="NY309" s="16"/>
      <c r="NZ309" s="16"/>
      <c r="OA309" s="16"/>
      <c r="OB309" s="16"/>
      <c r="OC309" s="16"/>
      <c r="OD309" s="16"/>
      <c r="OE309" s="16"/>
      <c r="OF309" s="16"/>
      <c r="OG309" s="16"/>
      <c r="OH309" s="16"/>
      <c r="OI309" s="16"/>
      <c r="OJ309" s="16"/>
      <c r="OK309" s="16"/>
      <c r="OL309" s="16"/>
      <c r="OM309" s="16"/>
      <c r="ON309" s="16"/>
      <c r="OO309" s="16"/>
      <c r="OP309" s="16"/>
      <c r="OQ309" s="16"/>
      <c r="OR309" s="16"/>
      <c r="OS309" s="16"/>
      <c r="OT309" s="16"/>
      <c r="OU309" s="16"/>
      <c r="OV309" s="16"/>
      <c r="OW309" s="16"/>
      <c r="OX309" s="16"/>
      <c r="OY309" s="16"/>
      <c r="OZ309" s="16"/>
      <c r="PA309" s="16"/>
      <c r="PB309" s="16"/>
      <c r="PC309" s="16"/>
      <c r="PD309" s="16"/>
      <c r="PE309" s="16"/>
      <c r="PF309" s="16"/>
      <c r="PG309" s="16"/>
      <c r="PH309" s="16"/>
      <c r="PI309" s="16"/>
      <c r="PJ309" s="16"/>
      <c r="PK309" s="16"/>
      <c r="PL309" s="16"/>
      <c r="PM309" s="16"/>
      <c r="PN309" s="16"/>
      <c r="PO309" s="16"/>
      <c r="PP309" s="16"/>
      <c r="PQ309" s="16"/>
      <c r="PR309" s="16"/>
      <c r="PS309" s="16"/>
      <c r="PT309" s="16"/>
      <c r="PU309" s="16"/>
      <c r="PV309" s="16"/>
      <c r="PW309" s="16"/>
      <c r="PX309" s="16"/>
      <c r="PY309" s="16"/>
      <c r="PZ309" s="16"/>
      <c r="QA309" s="16"/>
      <c r="QB309" s="16"/>
      <c r="QC309" s="16"/>
      <c r="QD309" s="16"/>
      <c r="QE309" s="16"/>
      <c r="QF309" s="16"/>
      <c r="QG309" s="16"/>
      <c r="QH309" s="16"/>
      <c r="QI309" s="16"/>
      <c r="QJ309" s="16"/>
      <c r="QK309" s="16"/>
      <c r="QL309" s="16"/>
      <c r="QM309" s="16"/>
      <c r="QN309" s="16"/>
      <c r="QO309" s="16"/>
      <c r="QP309" s="16"/>
      <c r="QQ309" s="16"/>
      <c r="QR309" s="16"/>
      <c r="QS309" s="16"/>
      <c r="QT309" s="16"/>
      <c r="QU309" s="16"/>
      <c r="QV309" s="16"/>
      <c r="QW309" s="16"/>
      <c r="QX309" s="16"/>
      <c r="QY309" s="16"/>
      <c r="QZ309" s="16"/>
      <c r="RA309" s="16"/>
      <c r="RB309" s="16"/>
      <c r="RC309" s="16"/>
      <c r="RD309" s="16"/>
      <c r="RE309" s="16"/>
      <c r="RF309" s="16"/>
      <c r="RG309" s="16"/>
      <c r="RH309" s="16"/>
      <c r="RI309" s="16"/>
      <c r="RJ309" s="16"/>
      <c r="RK309" s="16"/>
      <c r="RL309" s="16"/>
      <c r="RM309" s="16"/>
      <c r="RN309" s="16"/>
      <c r="RO309" s="16"/>
      <c r="RP309" s="16"/>
      <c r="RQ309" s="16"/>
      <c r="RR309" s="16"/>
      <c r="RS309" s="16"/>
      <c r="RT309" s="16"/>
      <c r="RU309" s="16"/>
      <c r="RV309" s="16"/>
      <c r="RW309" s="16"/>
      <c r="RX309" s="16"/>
      <c r="RY309" s="16"/>
      <c r="RZ309" s="16"/>
      <c r="SA309" s="16"/>
      <c r="SB309" s="16"/>
      <c r="SC309" s="16"/>
      <c r="SD309" s="16"/>
      <c r="SE309" s="16"/>
      <c r="SF309" s="16"/>
      <c r="SG309" s="16"/>
      <c r="SH309" s="16"/>
      <c r="SI309" s="16"/>
      <c r="SJ309" s="16"/>
      <c r="SK309" s="16"/>
      <c r="SL309" s="16"/>
      <c r="SM309" s="16"/>
      <c r="SN309" s="16"/>
      <c r="SO309" s="16"/>
      <c r="SP309" s="16"/>
      <c r="SQ309" s="16"/>
      <c r="SR309" s="16"/>
      <c r="SS309" s="16"/>
      <c r="ST309" s="16"/>
      <c r="SU309" s="16"/>
      <c r="SV309" s="16"/>
      <c r="SW309" s="16"/>
      <c r="SX309" s="16"/>
      <c r="SY309" s="16"/>
      <c r="SZ309" s="16"/>
      <c r="TA309" s="16"/>
      <c r="TB309" s="16"/>
      <c r="TC309" s="16"/>
      <c r="TD309" s="16"/>
      <c r="TE309" s="16"/>
      <c r="TF309" s="16"/>
      <c r="TG309" s="16"/>
      <c r="TH309" s="16"/>
      <c r="TI309" s="16"/>
      <c r="TJ309" s="16"/>
      <c r="TK309" s="16"/>
      <c r="TL309" s="16"/>
      <c r="TM309" s="16"/>
      <c r="TN309" s="16"/>
      <c r="TO309" s="16"/>
      <c r="TP309" s="16"/>
      <c r="TQ309" s="16"/>
      <c r="TR309" s="16"/>
      <c r="TS309" s="16"/>
      <c r="TT309" s="16"/>
      <c r="TU309" s="16"/>
      <c r="TV309" s="16"/>
      <c r="TW309" s="16"/>
      <c r="TX309" s="16"/>
      <c r="TY309" s="16"/>
      <c r="TZ309" s="16"/>
      <c r="UA309" s="16"/>
      <c r="UB309" s="16"/>
      <c r="UC309" s="16"/>
      <c r="UD309" s="16"/>
      <c r="UE309" s="16"/>
      <c r="UF309" s="16"/>
      <c r="UG309" s="16"/>
      <c r="UH309" s="16"/>
      <c r="UI309" s="16"/>
      <c r="UJ309" s="16"/>
      <c r="UK309" s="16"/>
      <c r="UL309" s="16"/>
      <c r="UM309" s="16"/>
      <c r="UN309" s="16"/>
      <c r="UO309" s="16"/>
      <c r="UP309" s="16"/>
      <c r="UQ309" s="16"/>
      <c r="UR309" s="16"/>
      <c r="US309" s="16"/>
      <c r="UT309" s="16"/>
      <c r="UU309" s="16"/>
      <c r="UV309" s="16"/>
      <c r="UW309" s="16"/>
      <c r="UX309" s="16"/>
      <c r="UY309" s="16"/>
      <c r="UZ309" s="16"/>
      <c r="VA309" s="16"/>
      <c r="VB309" s="16"/>
      <c r="VC309" s="16"/>
      <c r="VD309" s="16"/>
      <c r="VE309" s="16"/>
      <c r="VF309" s="16"/>
      <c r="VG309" s="16"/>
      <c r="VH309" s="16"/>
      <c r="VI309" s="16"/>
      <c r="VJ309" s="16"/>
      <c r="VK309" s="16"/>
      <c r="VL309" s="16"/>
      <c r="VM309" s="16"/>
      <c r="VN309" s="16"/>
      <c r="VO309" s="16"/>
      <c r="VP309" s="16"/>
      <c r="VQ309" s="16"/>
      <c r="VR309" s="16"/>
      <c r="VS309" s="16"/>
      <c r="VT309" s="16"/>
      <c r="VU309" s="16"/>
      <c r="VV309" s="16"/>
      <c r="VW309" s="16"/>
      <c r="VX309" s="16"/>
      <c r="VY309" s="16"/>
      <c r="VZ309" s="16"/>
      <c r="WA309" s="16"/>
      <c r="WB309" s="16"/>
      <c r="WC309" s="16"/>
      <c r="WD309" s="16"/>
      <c r="WE309" s="16"/>
      <c r="WF309" s="16"/>
      <c r="WG309" s="16"/>
      <c r="WH309" s="16"/>
      <c r="WI309" s="16"/>
      <c r="WJ309" s="16"/>
      <c r="WK309" s="16"/>
      <c r="WL309" s="16"/>
      <c r="WM309" s="16"/>
      <c r="WN309" s="16"/>
      <c r="WO309" s="16"/>
      <c r="WP309" s="16"/>
      <c r="WQ309" s="16"/>
      <c r="WR309" s="16"/>
      <c r="WS309" s="16"/>
      <c r="WT309" s="16"/>
      <c r="WU309" s="16"/>
      <c r="WV309" s="16"/>
      <c r="WW309" s="16"/>
      <c r="WX309" s="16"/>
      <c r="WY309" s="16"/>
      <c r="WZ309" s="16"/>
      <c r="XA309" s="16"/>
      <c r="XB309" s="16"/>
      <c r="XC309" s="16"/>
      <c r="XD309" s="16"/>
      <c r="XE309" s="16"/>
      <c r="XF309" s="16"/>
      <c r="XG309" s="16"/>
      <c r="XH309" s="16"/>
      <c r="XI309" s="16"/>
      <c r="XJ309" s="16"/>
      <c r="XK309" s="16"/>
      <c r="XL309" s="16"/>
      <c r="XM309" s="16"/>
      <c r="XN309" s="16"/>
      <c r="XO309" s="16"/>
      <c r="XP309" s="16"/>
      <c r="XQ309" s="16"/>
      <c r="XR309" s="16"/>
      <c r="XS309" s="16"/>
      <c r="XT309" s="16"/>
      <c r="XU309" s="16"/>
      <c r="XV309" s="16"/>
      <c r="XW309" s="16"/>
      <c r="XX309" s="16"/>
      <c r="XY309" s="16"/>
      <c r="XZ309" s="16"/>
      <c r="YA309" s="16"/>
      <c r="YB309" s="16"/>
      <c r="YC309" s="16"/>
      <c r="YD309" s="16"/>
      <c r="YE309" s="16"/>
      <c r="YF309" s="16"/>
      <c r="YG309" s="16"/>
      <c r="YH309" s="16"/>
      <c r="YI309" s="16"/>
      <c r="YJ309" s="16"/>
      <c r="YK309" s="16"/>
      <c r="YL309" s="16"/>
      <c r="YM309" s="16"/>
      <c r="YN309" s="16"/>
      <c r="YO309" s="16"/>
      <c r="YP309" s="16"/>
      <c r="YQ309" s="16"/>
      <c r="YR309" s="16"/>
      <c r="YS309" s="16"/>
      <c r="YT309" s="16"/>
      <c r="YU309" s="16"/>
      <c r="YV309" s="16"/>
      <c r="YW309" s="16"/>
      <c r="YX309" s="16"/>
      <c r="YY309" s="16"/>
      <c r="YZ309" s="16"/>
      <c r="ZA309" s="16"/>
      <c r="ZB309" s="16"/>
      <c r="ZC309" s="16"/>
      <c r="ZD309" s="16"/>
      <c r="ZE309" s="16"/>
      <c r="ZF309" s="16"/>
      <c r="ZG309" s="16"/>
      <c r="ZH309" s="16"/>
      <c r="ZI309" s="16"/>
      <c r="ZJ309" s="16"/>
      <c r="ZK309" s="16"/>
      <c r="ZL309" s="16"/>
      <c r="ZM309" s="16"/>
      <c r="ZN309" s="16"/>
      <c r="ZO309" s="16"/>
      <c r="ZP309" s="16"/>
      <c r="ZQ309" s="16"/>
      <c r="ZR309" s="16"/>
      <c r="ZS309" s="16"/>
      <c r="ZT309" s="16"/>
      <c r="ZU309" s="16"/>
      <c r="ZV309" s="16"/>
      <c r="ZW309" s="16"/>
      <c r="ZX309" s="16"/>
      <c r="ZY309" s="16"/>
      <c r="ZZ309" s="16"/>
      <c r="AAA309" s="16"/>
      <c r="AAB309" s="16"/>
      <c r="AAC309" s="16"/>
      <c r="AAD309" s="16"/>
      <c r="AAE309" s="16"/>
      <c r="AAF309" s="16"/>
      <c r="AAG309" s="16"/>
      <c r="AAH309" s="16"/>
      <c r="AAI309" s="16"/>
      <c r="AAJ309" s="16"/>
      <c r="AAK309" s="16"/>
      <c r="AAL309" s="16"/>
      <c r="AAM309" s="16"/>
      <c r="AAN309" s="16"/>
      <c r="AAO309" s="16"/>
      <c r="AAP309" s="16"/>
      <c r="AAQ309" s="16"/>
      <c r="AAR309" s="16"/>
      <c r="AAS309" s="16"/>
      <c r="AAT309" s="16"/>
      <c r="AAU309" s="16"/>
      <c r="AAV309" s="16"/>
      <c r="AAW309" s="16"/>
      <c r="AAX309" s="16"/>
      <c r="AAY309" s="16"/>
      <c r="AAZ309" s="16"/>
      <c r="ABA309" s="16"/>
      <c r="ABB309" s="16"/>
      <c r="ABC309" s="16"/>
      <c r="ABD309" s="16"/>
      <c r="ABE309" s="16"/>
      <c r="ABF309" s="16"/>
      <c r="ABG309" s="16"/>
      <c r="ABH309" s="16"/>
    </row>
    <row r="310" spans="1:736" s="50" customFormat="1" ht="45.75" customHeight="1">
      <c r="A310" s="589">
        <f>1+A309</f>
        <v>309</v>
      </c>
      <c r="B310" s="151" t="s">
        <v>3306</v>
      </c>
      <c r="C310" s="134" t="s">
        <v>3307</v>
      </c>
      <c r="D310" s="138" t="s">
        <v>1417</v>
      </c>
      <c r="E310" s="135">
        <v>45426</v>
      </c>
      <c r="F310" s="136">
        <v>45435</v>
      </c>
      <c r="G310" s="136">
        <v>45526</v>
      </c>
      <c r="H310" s="134" t="s">
        <v>416</v>
      </c>
      <c r="I310" s="139" t="s">
        <v>95</v>
      </c>
      <c r="J310" s="134" t="s">
        <v>3308</v>
      </c>
      <c r="K310" s="251">
        <v>1018457080</v>
      </c>
      <c r="L310" s="134">
        <v>8</v>
      </c>
      <c r="M310" s="252" t="s">
        <v>97</v>
      </c>
      <c r="N310" s="141" t="s">
        <v>98</v>
      </c>
      <c r="O310" s="151" t="s">
        <v>2287</v>
      </c>
      <c r="P310" s="134" t="s">
        <v>3230</v>
      </c>
      <c r="Q310" s="134" t="s">
        <v>681</v>
      </c>
      <c r="R310" s="143">
        <f>+G310-F310</f>
        <v>91</v>
      </c>
      <c r="S310" s="134" t="s">
        <v>2958</v>
      </c>
      <c r="T310" s="253">
        <v>9600000</v>
      </c>
      <c r="U310" s="254" t="s">
        <v>3309</v>
      </c>
      <c r="V310" s="253">
        <f>+T310</f>
        <v>9600000</v>
      </c>
      <c r="W310" s="255">
        <v>45426</v>
      </c>
      <c r="X310" s="256" t="s">
        <v>1933</v>
      </c>
      <c r="Y310" s="314">
        <f>+Z310+AA310+AB310</f>
        <v>9600000</v>
      </c>
      <c r="Z310" s="148">
        <v>0</v>
      </c>
      <c r="AA310" s="149">
        <v>0</v>
      </c>
      <c r="AB310" s="150">
        <f>+AC310+AD310+AE310+AF310+AG310+AH310+AI310+AJ310</f>
        <v>9600000</v>
      </c>
      <c r="AC310" s="149">
        <v>0</v>
      </c>
      <c r="AD310" s="149">
        <v>0</v>
      </c>
      <c r="AE310" s="149">
        <v>0</v>
      </c>
      <c r="AF310" s="149">
        <v>0</v>
      </c>
      <c r="AG310" s="149">
        <f>+V310</f>
        <v>9600000</v>
      </c>
      <c r="AH310" s="149">
        <v>0</v>
      </c>
      <c r="AI310" s="149">
        <v>0</v>
      </c>
      <c r="AJ310" s="149">
        <v>0</v>
      </c>
      <c r="AK310" s="142" t="s">
        <v>104</v>
      </c>
      <c r="AL310" s="103" t="s">
        <v>3310</v>
      </c>
      <c r="AM310" s="134" t="s">
        <v>3311</v>
      </c>
      <c r="AN310" s="140">
        <v>93204728</v>
      </c>
      <c r="AO310" s="142" t="s">
        <v>108</v>
      </c>
      <c r="AP310" s="134" t="s">
        <v>108</v>
      </c>
      <c r="AQ310" s="257" t="s">
        <v>108</v>
      </c>
      <c r="AR310" s="142" t="s">
        <v>108</v>
      </c>
      <c r="AS310" s="134" t="s">
        <v>578</v>
      </c>
      <c r="AT310" s="142" t="s">
        <v>578</v>
      </c>
      <c r="AU310" s="142" t="s">
        <v>392</v>
      </c>
      <c r="AV310" s="134"/>
      <c r="AW310" s="134"/>
      <c r="AX310" s="134" t="s">
        <v>578</v>
      </c>
      <c r="AY310" s="134" t="s">
        <v>108</v>
      </c>
      <c r="AZ310" s="156"/>
      <c r="BA310" s="134"/>
      <c r="BB310" s="169"/>
      <c r="BC310" s="156"/>
      <c r="BD310" s="143"/>
      <c r="BE310" s="143"/>
      <c r="BF310" s="143"/>
      <c r="BG310" s="156"/>
      <c r="BH310" s="153">
        <f>T310+BB310</f>
        <v>9600000</v>
      </c>
      <c r="BI310" s="166" t="s">
        <v>113</v>
      </c>
      <c r="BJ310" s="134"/>
      <c r="BK310" s="141" t="s">
        <v>114</v>
      </c>
      <c r="BL310" s="156"/>
      <c r="BM310" s="158"/>
      <c r="BN310" s="170" t="s">
        <v>917</v>
      </c>
      <c r="BO310" s="141">
        <v>31</v>
      </c>
      <c r="BP310" s="141" t="s">
        <v>109</v>
      </c>
      <c r="BQ310" s="141" t="s">
        <v>108</v>
      </c>
      <c r="BR310" s="141" t="s">
        <v>108</v>
      </c>
      <c r="BS310" s="141" t="s">
        <v>108</v>
      </c>
      <c r="BT310" s="141" t="s">
        <v>108</v>
      </c>
      <c r="BU310" s="166" t="s">
        <v>3312</v>
      </c>
      <c r="BV310" s="141">
        <v>3144206500</v>
      </c>
      <c r="BW310" s="114" t="s">
        <v>3313</v>
      </c>
      <c r="BX310" s="158" t="s">
        <v>3314</v>
      </c>
      <c r="BY310" s="141" t="s">
        <v>119</v>
      </c>
      <c r="BZ310" s="259">
        <v>2560025327800010</v>
      </c>
      <c r="CA310" s="157" t="s">
        <v>109</v>
      </c>
      <c r="CB310" s="157" t="s">
        <v>109</v>
      </c>
      <c r="CC310" s="157" t="s">
        <v>109</v>
      </c>
      <c r="CD310" s="157"/>
      <c r="CE310" s="157"/>
      <c r="CF310" s="157"/>
      <c r="CG310" s="157"/>
      <c r="CH310" s="157"/>
      <c r="CI310" s="157"/>
      <c r="CJ310" s="157"/>
      <c r="CK310" s="157"/>
      <c r="CL310" s="157"/>
      <c r="CM310" s="157" t="s">
        <v>109</v>
      </c>
      <c r="CN310" s="157"/>
    </row>
    <row r="311" spans="1:736" s="50" customFormat="1" ht="45.75" customHeight="1">
      <c r="A311" s="589">
        <f>1+A310</f>
        <v>310</v>
      </c>
      <c r="B311" s="151" t="s">
        <v>3315</v>
      </c>
      <c r="C311" s="134" t="s">
        <v>3316</v>
      </c>
      <c r="D311" s="138" t="s">
        <v>1081</v>
      </c>
      <c r="E311" s="135">
        <v>45426</v>
      </c>
      <c r="F311" s="136">
        <v>45427</v>
      </c>
      <c r="G311" s="136">
        <v>45549</v>
      </c>
      <c r="H311" s="134" t="s">
        <v>416</v>
      </c>
      <c r="I311" s="139" t="s">
        <v>180</v>
      </c>
      <c r="J311" s="158" t="s">
        <v>3317</v>
      </c>
      <c r="K311" s="251">
        <v>35198716</v>
      </c>
      <c r="L311" s="134">
        <v>2</v>
      </c>
      <c r="M311" s="252" t="s">
        <v>97</v>
      </c>
      <c r="N311" s="141" t="s">
        <v>98</v>
      </c>
      <c r="O311" s="151" t="s">
        <v>993</v>
      </c>
      <c r="P311" s="134" t="s">
        <v>3318</v>
      </c>
      <c r="Q311" s="134" t="s">
        <v>928</v>
      </c>
      <c r="R311" s="143">
        <f>+G311-F311</f>
        <v>122</v>
      </c>
      <c r="S311" s="134" t="s">
        <v>3319</v>
      </c>
      <c r="T311" s="253">
        <v>12700000</v>
      </c>
      <c r="U311" s="254" t="s">
        <v>3320</v>
      </c>
      <c r="V311" s="253">
        <f>+T311</f>
        <v>12700000</v>
      </c>
      <c r="W311" s="255">
        <v>45426</v>
      </c>
      <c r="X311" s="256" t="s">
        <v>103</v>
      </c>
      <c r="Y311" s="314">
        <f>+Z311+AA311+AB311</f>
        <v>12700000</v>
      </c>
      <c r="Z311" s="148">
        <f>T311-AA311-AB311</f>
        <v>12700000</v>
      </c>
      <c r="AA311" s="149">
        <v>0</v>
      </c>
      <c r="AB311" s="150">
        <f>+AC311+AD311+AE311+AF311+AG311+AH311+AI311+AJ311</f>
        <v>0</v>
      </c>
      <c r="AC311" s="149">
        <v>0</v>
      </c>
      <c r="AD311" s="149">
        <v>0</v>
      </c>
      <c r="AE311" s="149">
        <v>0</v>
      </c>
      <c r="AF311" s="149">
        <v>0</v>
      </c>
      <c r="AG311" s="149">
        <v>0</v>
      </c>
      <c r="AH311" s="149">
        <v>0</v>
      </c>
      <c r="AI311" s="149">
        <v>0</v>
      </c>
      <c r="AJ311" s="149">
        <v>0</v>
      </c>
      <c r="AK311" s="142" t="s">
        <v>104</v>
      </c>
      <c r="AL311" s="103" t="s">
        <v>3321</v>
      </c>
      <c r="AM311" s="134" t="s">
        <v>2422</v>
      </c>
      <c r="AN311" s="140">
        <v>35196208</v>
      </c>
      <c r="AO311" s="142" t="s">
        <v>108</v>
      </c>
      <c r="AP311" s="134" t="s">
        <v>108</v>
      </c>
      <c r="AQ311" s="257" t="s">
        <v>108</v>
      </c>
      <c r="AR311" s="142" t="s">
        <v>108</v>
      </c>
      <c r="AS311" s="134" t="s">
        <v>578</v>
      </c>
      <c r="AT311" s="142" t="s">
        <v>578</v>
      </c>
      <c r="AU311" s="142" t="s">
        <v>392</v>
      </c>
      <c r="AV311" s="134"/>
      <c r="AW311" s="134"/>
      <c r="AX311" s="134" t="s">
        <v>578</v>
      </c>
      <c r="AY311" s="134" t="s">
        <v>108</v>
      </c>
      <c r="AZ311" s="156"/>
      <c r="BA311" s="134"/>
      <c r="BB311" s="169"/>
      <c r="BC311" s="156"/>
      <c r="BD311" s="143"/>
      <c r="BE311" s="143"/>
      <c r="BF311" s="143"/>
      <c r="BG311" s="156"/>
      <c r="BH311" s="153">
        <f>T311+BB311</f>
        <v>12700000</v>
      </c>
      <c r="BI311" s="166" t="s">
        <v>113</v>
      </c>
      <c r="BJ311" s="134"/>
      <c r="BK311" s="141" t="s">
        <v>114</v>
      </c>
      <c r="BL311" s="156"/>
      <c r="BM311" s="158"/>
      <c r="BN311" s="170" t="s">
        <v>964</v>
      </c>
      <c r="BO311" s="141">
        <v>41</v>
      </c>
      <c r="BP311" s="141" t="s">
        <v>108</v>
      </c>
      <c r="BQ311" s="141" t="s">
        <v>108</v>
      </c>
      <c r="BR311" s="141" t="s">
        <v>108</v>
      </c>
      <c r="BS311" s="141" t="s">
        <v>108</v>
      </c>
      <c r="BT311" s="141" t="s">
        <v>108</v>
      </c>
      <c r="BU311" s="166" t="s">
        <v>3322</v>
      </c>
      <c r="BV311" s="141">
        <v>3164602595</v>
      </c>
      <c r="BW311" s="114" t="s">
        <v>3323</v>
      </c>
      <c r="BX311" s="158" t="s">
        <v>839</v>
      </c>
      <c r="BY311" s="141" t="s">
        <v>119</v>
      </c>
      <c r="BZ311" s="259" t="s">
        <v>3324</v>
      </c>
      <c r="CA311" s="157" t="s">
        <v>109</v>
      </c>
      <c r="CB311" s="157" t="s">
        <v>109</v>
      </c>
      <c r="CC311" s="157" t="s">
        <v>109</v>
      </c>
      <c r="CD311" s="157" t="s">
        <v>109</v>
      </c>
      <c r="CE311" s="157"/>
      <c r="CF311" s="157"/>
      <c r="CG311" s="157"/>
      <c r="CH311" s="157"/>
      <c r="CI311" s="157"/>
      <c r="CJ311" s="157"/>
      <c r="CK311" s="157"/>
      <c r="CL311" s="157"/>
      <c r="CM311" s="157" t="s">
        <v>109</v>
      </c>
      <c r="CN311" s="157"/>
    </row>
    <row r="312" spans="1:736" s="50" customFormat="1" ht="45.75" customHeight="1">
      <c r="A312" s="566">
        <f>1+A311</f>
        <v>311</v>
      </c>
      <c r="B312" s="402" t="s">
        <v>3325</v>
      </c>
      <c r="C312" s="201" t="s">
        <v>3326</v>
      </c>
      <c r="D312" s="205" t="s">
        <v>93</v>
      </c>
      <c r="E312" s="202">
        <v>45426</v>
      </c>
      <c r="F312" s="203">
        <v>45428</v>
      </c>
      <c r="G312" s="203">
        <v>45641</v>
      </c>
      <c r="H312" s="201" t="s">
        <v>416</v>
      </c>
      <c r="I312" s="206" t="s">
        <v>95</v>
      </c>
      <c r="J312" s="201" t="s">
        <v>3327</v>
      </c>
      <c r="K312" s="271">
        <v>901320943</v>
      </c>
      <c r="L312" s="201">
        <v>1</v>
      </c>
      <c r="M312" s="272" t="s">
        <v>926</v>
      </c>
      <c r="N312" s="208" t="s">
        <v>98</v>
      </c>
      <c r="O312" s="218" t="s">
        <v>168</v>
      </c>
      <c r="P312" s="201" t="s">
        <v>505</v>
      </c>
      <c r="Q312" s="201" t="s">
        <v>2298</v>
      </c>
      <c r="R312" s="210">
        <f>+G312-F312</f>
        <v>213</v>
      </c>
      <c r="S312" s="201" t="s">
        <v>3328</v>
      </c>
      <c r="T312" s="273">
        <v>119000000</v>
      </c>
      <c r="U312" s="274" t="s">
        <v>3329</v>
      </c>
      <c r="V312" s="273">
        <f>+T312</f>
        <v>119000000</v>
      </c>
      <c r="W312" s="275">
        <v>45427</v>
      </c>
      <c r="X312" s="276" t="s">
        <v>103</v>
      </c>
      <c r="Y312" s="313">
        <f>+Z312+AA312+AB312</f>
        <v>119000000</v>
      </c>
      <c r="Z312" s="215">
        <f>T312-AA312-AB312</f>
        <v>119000000</v>
      </c>
      <c r="AA312" s="216">
        <v>0</v>
      </c>
      <c r="AB312" s="217">
        <f>+AC312+AD312+AE312+AF312+AG312+AH312+AI312+AJ312</f>
        <v>0</v>
      </c>
      <c r="AC312" s="216">
        <v>0</v>
      </c>
      <c r="AD312" s="216">
        <v>0</v>
      </c>
      <c r="AE312" s="216">
        <v>0</v>
      </c>
      <c r="AF312" s="216">
        <v>0</v>
      </c>
      <c r="AG312" s="216">
        <v>0</v>
      </c>
      <c r="AH312" s="216">
        <v>0</v>
      </c>
      <c r="AI312" s="216">
        <v>0</v>
      </c>
      <c r="AJ312" s="216">
        <v>0</v>
      </c>
      <c r="AK312" s="209" t="s">
        <v>104</v>
      </c>
      <c r="AL312" s="191" t="s">
        <v>3330</v>
      </c>
      <c r="AM312" s="201" t="s">
        <v>211</v>
      </c>
      <c r="AN312" s="207">
        <v>1010193344</v>
      </c>
      <c r="AO312" s="209" t="s">
        <v>3331</v>
      </c>
      <c r="AP312" s="201" t="s">
        <v>1618</v>
      </c>
      <c r="AQ312" s="277">
        <v>45427</v>
      </c>
      <c r="AR312" s="209" t="s">
        <v>3332</v>
      </c>
      <c r="AS312" s="201" t="s">
        <v>114</v>
      </c>
      <c r="AT312" s="209" t="s">
        <v>578</v>
      </c>
      <c r="AU312" s="209" t="s">
        <v>392</v>
      </c>
      <c r="AV312" s="201"/>
      <c r="AW312" s="201"/>
      <c r="AX312" s="201" t="s">
        <v>109</v>
      </c>
      <c r="AY312" s="201" t="s">
        <v>108</v>
      </c>
      <c r="AZ312" s="240"/>
      <c r="BA312" s="201"/>
      <c r="BB312" s="241"/>
      <c r="BC312" s="240"/>
      <c r="BD312" s="210"/>
      <c r="BE312" s="210"/>
      <c r="BF312" s="210"/>
      <c r="BG312" s="240"/>
      <c r="BH312" s="221">
        <f>T312+BB312</f>
        <v>119000000</v>
      </c>
      <c r="BI312" s="161" t="s">
        <v>135</v>
      </c>
      <c r="BJ312" s="155"/>
      <c r="BK312" s="162"/>
      <c r="BL312" s="295"/>
      <c r="BM312" s="164" t="s">
        <v>136</v>
      </c>
      <c r="BN312" s="285" t="s">
        <v>108</v>
      </c>
      <c r="BO312" s="261" t="s">
        <v>108</v>
      </c>
      <c r="BP312" s="261" t="s">
        <v>108</v>
      </c>
      <c r="BQ312" s="261" t="s">
        <v>108</v>
      </c>
      <c r="BR312" s="261" t="s">
        <v>108</v>
      </c>
      <c r="BS312" s="261" t="s">
        <v>108</v>
      </c>
      <c r="BT312" s="261" t="s">
        <v>108</v>
      </c>
      <c r="BU312" s="286" t="s">
        <v>3333</v>
      </c>
      <c r="BV312" s="261">
        <v>3023549122</v>
      </c>
      <c r="BW312" s="65" t="s">
        <v>3334</v>
      </c>
      <c r="BX312" s="287" t="s">
        <v>1030</v>
      </c>
      <c r="BY312" s="261" t="s">
        <v>119</v>
      </c>
      <c r="BZ312" s="302" t="s">
        <v>582</v>
      </c>
      <c r="CA312" s="223" t="s">
        <v>109</v>
      </c>
      <c r="CB312" s="223" t="s">
        <v>109</v>
      </c>
      <c r="CC312" s="223" t="s">
        <v>109</v>
      </c>
      <c r="CD312" s="223" t="s">
        <v>109</v>
      </c>
      <c r="CE312" s="223" t="s">
        <v>109</v>
      </c>
      <c r="CF312" s="223" t="s">
        <v>109</v>
      </c>
      <c r="CG312" s="223" t="s">
        <v>109</v>
      </c>
      <c r="CH312" s="223"/>
      <c r="CI312" s="223"/>
      <c r="CJ312" s="223"/>
      <c r="CK312" s="223"/>
      <c r="CL312" s="223"/>
      <c r="CM312" s="303"/>
      <c r="CN312" s="223"/>
    </row>
    <row r="313" spans="1:736" s="50" customFormat="1" ht="45.75" customHeight="1">
      <c r="A313" s="589">
        <f>1+A312</f>
        <v>312</v>
      </c>
      <c r="B313" s="151" t="s">
        <v>3335</v>
      </c>
      <c r="C313" s="134" t="s">
        <v>3336</v>
      </c>
      <c r="D313" s="135" t="s">
        <v>1081</v>
      </c>
      <c r="E313" s="135">
        <v>45426</v>
      </c>
      <c r="F313" s="166">
        <v>45429</v>
      </c>
      <c r="G313" s="166">
        <v>45551</v>
      </c>
      <c r="H313" s="157" t="s">
        <v>416</v>
      </c>
      <c r="I313" s="157" t="s">
        <v>180</v>
      </c>
      <c r="J313" s="158" t="s">
        <v>3337</v>
      </c>
      <c r="K313" s="157">
        <v>1072656947</v>
      </c>
      <c r="L313" s="157">
        <v>8</v>
      </c>
      <c r="M313" s="157" t="s">
        <v>97</v>
      </c>
      <c r="N313" s="157" t="s">
        <v>98</v>
      </c>
      <c r="O313" s="157" t="s">
        <v>993</v>
      </c>
      <c r="P313" s="157" t="s">
        <v>3338</v>
      </c>
      <c r="Q313" s="157" t="s">
        <v>928</v>
      </c>
      <c r="R313" s="157">
        <f>+G313-F313</f>
        <v>122</v>
      </c>
      <c r="S313" s="157" t="s">
        <v>3319</v>
      </c>
      <c r="T313" s="157">
        <v>12700000</v>
      </c>
      <c r="U313" s="157" t="s">
        <v>3339</v>
      </c>
      <c r="V313" s="98">
        <f>+T313</f>
        <v>12700000</v>
      </c>
      <c r="W313" s="98">
        <v>45427</v>
      </c>
      <c r="X313" s="98" t="s">
        <v>103</v>
      </c>
      <c r="Y313" s="98">
        <f>+Z313+AA313+AB313</f>
        <v>12700000</v>
      </c>
      <c r="Z313" s="98">
        <f>T313-AA313-AB313</f>
        <v>12700000</v>
      </c>
      <c r="AA313" s="98">
        <v>0</v>
      </c>
      <c r="AB313" s="98">
        <f>+AC313+AD313+AE313+AF313+AG313+AH313+AI313+AJ313</f>
        <v>0</v>
      </c>
      <c r="AC313" s="98">
        <v>0</v>
      </c>
      <c r="AD313" s="98">
        <v>0</v>
      </c>
      <c r="AE313" s="98">
        <v>0</v>
      </c>
      <c r="AF313" s="98">
        <v>0</v>
      </c>
      <c r="AG313" s="98">
        <v>0</v>
      </c>
      <c r="AH313" s="98">
        <v>0</v>
      </c>
      <c r="AI313" s="98">
        <v>0</v>
      </c>
      <c r="AJ313" s="98">
        <v>0</v>
      </c>
      <c r="AK313" s="98" t="s">
        <v>104</v>
      </c>
      <c r="AL313" s="98" t="s">
        <v>3340</v>
      </c>
      <c r="AM313" s="98" t="s">
        <v>2422</v>
      </c>
      <c r="AN313" s="98">
        <v>35196208</v>
      </c>
      <c r="AO313" s="98" t="s">
        <v>108</v>
      </c>
      <c r="AP313" s="98" t="s">
        <v>108</v>
      </c>
      <c r="AQ313" s="98" t="s">
        <v>108</v>
      </c>
      <c r="AR313" s="98" t="s">
        <v>108</v>
      </c>
      <c r="AS313" s="98" t="s">
        <v>578</v>
      </c>
      <c r="AT313" s="98" t="s">
        <v>578</v>
      </c>
      <c r="AU313" s="98" t="s">
        <v>392</v>
      </c>
      <c r="AV313" s="98"/>
      <c r="AW313" s="98"/>
      <c r="AX313" s="98" t="s">
        <v>578</v>
      </c>
      <c r="AY313" s="98" t="s">
        <v>108</v>
      </c>
      <c r="AZ313" s="98"/>
      <c r="BA313" s="98"/>
      <c r="BB313" s="98"/>
      <c r="BC313" s="98"/>
      <c r="BD313" s="98"/>
      <c r="BE313" s="98"/>
      <c r="BF313" s="98"/>
      <c r="BG313" s="98"/>
      <c r="BH313" s="98">
        <f>T313+BB313</f>
        <v>12700000</v>
      </c>
      <c r="BI313" s="166" t="s">
        <v>113</v>
      </c>
      <c r="BJ313" s="161" t="s">
        <v>2539</v>
      </c>
      <c r="BK313" s="50" t="s">
        <v>114</v>
      </c>
      <c r="BM313" s="134"/>
      <c r="BN313" s="50" t="s">
        <v>964</v>
      </c>
      <c r="BO313" s="50">
        <v>33</v>
      </c>
      <c r="BP313" s="50" t="s">
        <v>108</v>
      </c>
      <c r="BQ313" s="50" t="s">
        <v>108</v>
      </c>
      <c r="BR313" s="50" t="s">
        <v>108</v>
      </c>
      <c r="BS313" s="50" t="s">
        <v>108</v>
      </c>
      <c r="BT313" s="50" t="s">
        <v>108</v>
      </c>
      <c r="BU313" s="50" t="s">
        <v>3341</v>
      </c>
      <c r="BV313" s="50">
        <v>3173870620</v>
      </c>
      <c r="BW313" s="50" t="s">
        <v>3342</v>
      </c>
      <c r="BX313" s="50" t="s">
        <v>525</v>
      </c>
      <c r="BY313" s="50" t="s">
        <v>119</v>
      </c>
      <c r="BZ313" s="50">
        <v>6292064733</v>
      </c>
      <c r="CA313" s="157" t="s">
        <v>109</v>
      </c>
      <c r="CB313" s="157" t="s">
        <v>109</v>
      </c>
      <c r="CC313" s="157" t="s">
        <v>109</v>
      </c>
      <c r="CD313" s="157" t="s">
        <v>109</v>
      </c>
      <c r="CE313" s="157"/>
      <c r="CF313" s="157"/>
      <c r="CG313" s="157"/>
      <c r="CH313" s="157"/>
      <c r="CI313" s="157"/>
      <c r="CJ313" s="157"/>
      <c r="CK313" s="157"/>
      <c r="CL313" s="157"/>
      <c r="CM313" s="157" t="s">
        <v>109</v>
      </c>
      <c r="CN313" s="157"/>
      <c r="YP313" s="492"/>
      <c r="YQ313" s="134"/>
      <c r="YR313" s="134"/>
      <c r="YS313" s="135"/>
      <c r="YT313" s="158"/>
      <c r="YU313" s="166"/>
      <c r="YV313" s="161"/>
      <c r="YW313" s="157"/>
      <c r="YX313" s="157"/>
      <c r="YY313" s="157"/>
      <c r="YZ313" s="157"/>
      <c r="ZA313" s="157"/>
      <c r="ZB313" s="157"/>
      <c r="ZC313" s="157"/>
      <c r="ZD313" s="157"/>
      <c r="ZE313" s="157"/>
      <c r="ZF313" s="157"/>
      <c r="ZG313" s="157"/>
      <c r="ZH313" s="157"/>
      <c r="ZI313" s="157"/>
      <c r="ZJ313" s="157"/>
    </row>
    <row r="314" spans="1:736" s="50" customFormat="1" ht="45.75" customHeight="1">
      <c r="A314" s="589">
        <f>1+A313</f>
        <v>313</v>
      </c>
      <c r="B314" s="151" t="s">
        <v>3343</v>
      </c>
      <c r="C314" s="134" t="s">
        <v>3344</v>
      </c>
      <c r="D314" s="138" t="s">
        <v>425</v>
      </c>
      <c r="E314" s="135">
        <v>45426</v>
      </c>
      <c r="F314" s="136">
        <v>45428</v>
      </c>
      <c r="G314" s="136">
        <v>45488</v>
      </c>
      <c r="H314" s="134" t="s">
        <v>416</v>
      </c>
      <c r="I314" s="139" t="s">
        <v>180</v>
      </c>
      <c r="J314" s="158" t="s">
        <v>3345</v>
      </c>
      <c r="K314" s="251">
        <v>1000156381</v>
      </c>
      <c r="L314" s="134">
        <v>2</v>
      </c>
      <c r="M314" s="252" t="s">
        <v>97</v>
      </c>
      <c r="N314" s="141" t="s">
        <v>98</v>
      </c>
      <c r="O314" s="151" t="s">
        <v>1061</v>
      </c>
      <c r="P314" s="134" t="s">
        <v>3346</v>
      </c>
      <c r="Q314" s="134" t="s">
        <v>1444</v>
      </c>
      <c r="R314" s="143">
        <f>+G314-F314</f>
        <v>60</v>
      </c>
      <c r="S314" s="134" t="s">
        <v>2459</v>
      </c>
      <c r="T314" s="253">
        <v>6200000</v>
      </c>
      <c r="U314" s="254" t="s">
        <v>3347</v>
      </c>
      <c r="V314" s="253">
        <f>+T314</f>
        <v>6200000</v>
      </c>
      <c r="W314" s="255">
        <v>45427</v>
      </c>
      <c r="X314" s="256" t="s">
        <v>103</v>
      </c>
      <c r="Y314" s="314">
        <f>+Z314+AA314+AB314</f>
        <v>6200000</v>
      </c>
      <c r="Z314" s="148">
        <f>T314-AA314-AB314</f>
        <v>6200000</v>
      </c>
      <c r="AA314" s="149">
        <v>0</v>
      </c>
      <c r="AB314" s="150">
        <f>+AC314+AD314+AE314+AF314+AG314+AH314+AI314+AJ314</f>
        <v>0</v>
      </c>
      <c r="AC314" s="149">
        <v>0</v>
      </c>
      <c r="AD314" s="149">
        <v>0</v>
      </c>
      <c r="AE314" s="149">
        <v>0</v>
      </c>
      <c r="AF314" s="149">
        <v>0</v>
      </c>
      <c r="AG314" s="149">
        <v>0</v>
      </c>
      <c r="AH314" s="149">
        <v>0</v>
      </c>
      <c r="AI314" s="149">
        <v>0</v>
      </c>
      <c r="AJ314" s="149">
        <v>0</v>
      </c>
      <c r="AK314" s="142" t="s">
        <v>104</v>
      </c>
      <c r="AL314" s="103" t="s">
        <v>3348</v>
      </c>
      <c r="AM314" s="134" t="s">
        <v>3349</v>
      </c>
      <c r="AN314" s="140" t="s">
        <v>3350</v>
      </c>
      <c r="AO314" s="142" t="s">
        <v>108</v>
      </c>
      <c r="AP314" s="134" t="s">
        <v>108</v>
      </c>
      <c r="AQ314" s="257" t="s">
        <v>108</v>
      </c>
      <c r="AR314" s="142" t="s">
        <v>108</v>
      </c>
      <c r="AS314" s="134" t="s">
        <v>578</v>
      </c>
      <c r="AT314" s="142" t="s">
        <v>578</v>
      </c>
      <c r="AU314" s="142" t="s">
        <v>392</v>
      </c>
      <c r="AV314" s="134"/>
      <c r="AW314" s="134" t="s">
        <v>110</v>
      </c>
      <c r="AX314" s="134" t="s">
        <v>109</v>
      </c>
      <c r="AY314" s="134" t="s">
        <v>108</v>
      </c>
      <c r="AZ314" s="156"/>
      <c r="BA314" s="134"/>
      <c r="BB314" s="169"/>
      <c r="BC314" s="156"/>
      <c r="BD314" s="143"/>
      <c r="BE314" s="143"/>
      <c r="BF314" s="143"/>
      <c r="BG314" s="156"/>
      <c r="BH314" s="153">
        <f>T314+BB314</f>
        <v>6200000</v>
      </c>
      <c r="BI314" s="166" t="s">
        <v>113</v>
      </c>
      <c r="BJ314" s="134"/>
      <c r="BK314" s="141" t="s">
        <v>114</v>
      </c>
      <c r="BL314" s="156"/>
      <c r="BM314" s="134"/>
      <c r="BN314" s="170" t="s">
        <v>917</v>
      </c>
      <c r="BO314" s="141">
        <v>24</v>
      </c>
      <c r="BP314" s="141" t="s">
        <v>109</v>
      </c>
      <c r="BQ314" s="141" t="s">
        <v>108</v>
      </c>
      <c r="BR314" s="141" t="s">
        <v>108</v>
      </c>
      <c r="BS314" s="141" t="s">
        <v>108</v>
      </c>
      <c r="BT314" s="141" t="s">
        <v>108</v>
      </c>
      <c r="BU314" s="166" t="s">
        <v>3351</v>
      </c>
      <c r="BV314" s="141">
        <v>3186847023</v>
      </c>
      <c r="BW314" s="114" t="s">
        <v>3352</v>
      </c>
      <c r="BX314" s="158" t="s">
        <v>839</v>
      </c>
      <c r="BY314" s="141" t="s">
        <v>119</v>
      </c>
      <c r="BZ314" s="259" t="s">
        <v>3353</v>
      </c>
      <c r="CA314" s="157" t="s">
        <v>109</v>
      </c>
      <c r="CB314" s="157" t="s">
        <v>109</v>
      </c>
      <c r="CC314" s="157"/>
      <c r="CD314" s="157"/>
      <c r="CE314" s="157"/>
      <c r="CF314" s="157"/>
      <c r="CG314" s="157"/>
      <c r="CH314" s="157"/>
      <c r="CI314" s="157"/>
      <c r="CJ314" s="157"/>
      <c r="CK314" s="157"/>
      <c r="CL314" s="157"/>
      <c r="CM314" s="157" t="s">
        <v>109</v>
      </c>
      <c r="CN314" s="157"/>
    </row>
    <row r="315" spans="1:736" s="50" customFormat="1" ht="45.75" customHeight="1">
      <c r="A315" s="589">
        <f>1+A314</f>
        <v>314</v>
      </c>
      <c r="B315" s="151" t="s">
        <v>3354</v>
      </c>
      <c r="C315" s="134" t="s">
        <v>3355</v>
      </c>
      <c r="D315" s="138" t="s">
        <v>1081</v>
      </c>
      <c r="E315" s="135">
        <v>45426</v>
      </c>
      <c r="F315" s="136">
        <v>45428</v>
      </c>
      <c r="G315" s="136">
        <v>45550</v>
      </c>
      <c r="H315" s="134" t="s">
        <v>416</v>
      </c>
      <c r="I315" s="139" t="s">
        <v>180</v>
      </c>
      <c r="J315" s="134" t="s">
        <v>3356</v>
      </c>
      <c r="K315" s="251">
        <v>51864445</v>
      </c>
      <c r="L315" s="134">
        <v>7</v>
      </c>
      <c r="M315" s="252" t="s">
        <v>97</v>
      </c>
      <c r="N315" s="141" t="s">
        <v>98</v>
      </c>
      <c r="O315" s="151" t="s">
        <v>168</v>
      </c>
      <c r="P315" s="134" t="s">
        <v>3357</v>
      </c>
      <c r="Q315" s="134" t="s">
        <v>928</v>
      </c>
      <c r="R315" s="143">
        <f>+G315-F315</f>
        <v>122</v>
      </c>
      <c r="S315" s="134" t="s">
        <v>3358</v>
      </c>
      <c r="T315" s="253">
        <v>15200000</v>
      </c>
      <c r="U315" s="254" t="s">
        <v>3359</v>
      </c>
      <c r="V315" s="253">
        <f>+T315</f>
        <v>15200000</v>
      </c>
      <c r="W315" s="255">
        <v>45427</v>
      </c>
      <c r="X315" s="256" t="s">
        <v>103</v>
      </c>
      <c r="Y315" s="314">
        <f>+Z315+AA315+AB315</f>
        <v>15200000</v>
      </c>
      <c r="Z315" s="148">
        <f>T315-AA315-AB315</f>
        <v>15200000</v>
      </c>
      <c r="AA315" s="149">
        <v>0</v>
      </c>
      <c r="AB315" s="150">
        <f>+AC315+AD315+AE315+AF315+AG315+AH315+AI315+AJ315</f>
        <v>0</v>
      </c>
      <c r="AC315" s="149">
        <v>0</v>
      </c>
      <c r="AD315" s="149">
        <v>0</v>
      </c>
      <c r="AE315" s="149">
        <v>0</v>
      </c>
      <c r="AF315" s="149">
        <v>0</v>
      </c>
      <c r="AG315" s="149">
        <v>0</v>
      </c>
      <c r="AH315" s="149">
        <v>0</v>
      </c>
      <c r="AI315" s="149">
        <v>0</v>
      </c>
      <c r="AJ315" s="149">
        <v>0</v>
      </c>
      <c r="AK315" s="142" t="s">
        <v>104</v>
      </c>
      <c r="AL315" s="103" t="s">
        <v>3360</v>
      </c>
      <c r="AM315" s="134" t="s">
        <v>2422</v>
      </c>
      <c r="AN315" s="140">
        <v>35196208</v>
      </c>
      <c r="AO315" s="142" t="s">
        <v>108</v>
      </c>
      <c r="AP315" s="134" t="s">
        <v>108</v>
      </c>
      <c r="AQ315" s="257" t="s">
        <v>108</v>
      </c>
      <c r="AR315" s="142" t="s">
        <v>108</v>
      </c>
      <c r="AS315" s="134" t="s">
        <v>109</v>
      </c>
      <c r="AT315" s="142" t="s">
        <v>109</v>
      </c>
      <c r="AU315" s="142" t="s">
        <v>392</v>
      </c>
      <c r="AV315" s="134"/>
      <c r="AW315" s="134"/>
      <c r="AX315" s="134" t="s">
        <v>109</v>
      </c>
      <c r="AY315" s="134" t="s">
        <v>108</v>
      </c>
      <c r="AZ315" s="156"/>
      <c r="BA315" s="134"/>
      <c r="BB315" s="169"/>
      <c r="BC315" s="156"/>
      <c r="BD315" s="143"/>
      <c r="BE315" s="143"/>
      <c r="BF315" s="143"/>
      <c r="BG315" s="156"/>
      <c r="BH315" s="153">
        <f>T315+BB315</f>
        <v>15200000</v>
      </c>
      <c r="BI315" s="166" t="s">
        <v>113</v>
      </c>
      <c r="BJ315" s="134"/>
      <c r="BK315" s="141" t="s">
        <v>114</v>
      </c>
      <c r="BL315" s="156"/>
      <c r="BM315" s="134"/>
      <c r="BN315" s="170" t="s">
        <v>964</v>
      </c>
      <c r="BO315" s="141">
        <v>59</v>
      </c>
      <c r="BP315" s="141" t="s">
        <v>108</v>
      </c>
      <c r="BQ315" s="141" t="s">
        <v>108</v>
      </c>
      <c r="BR315" s="141" t="s">
        <v>108</v>
      </c>
      <c r="BS315" s="141" t="s">
        <v>108</v>
      </c>
      <c r="BT315" s="141" t="s">
        <v>108</v>
      </c>
      <c r="BU315" s="166" t="s">
        <v>3361</v>
      </c>
      <c r="BV315" s="141">
        <v>3103400935</v>
      </c>
      <c r="BW315" s="114" t="s">
        <v>3362</v>
      </c>
      <c r="BX315" s="158" t="s">
        <v>304</v>
      </c>
      <c r="BY315" s="141" t="s">
        <v>119</v>
      </c>
      <c r="BZ315" s="259">
        <v>264670746</v>
      </c>
      <c r="CA315" s="157" t="s">
        <v>109</v>
      </c>
      <c r="CB315" s="157" t="s">
        <v>109</v>
      </c>
      <c r="CC315" s="157" t="s">
        <v>109</v>
      </c>
      <c r="CD315" s="157" t="s">
        <v>109</v>
      </c>
      <c r="CE315" s="157"/>
      <c r="CF315" s="157"/>
      <c r="CG315" s="157"/>
      <c r="CH315" s="157"/>
      <c r="CI315" s="157"/>
      <c r="CJ315" s="157"/>
      <c r="CK315" s="157"/>
      <c r="CL315" s="157"/>
      <c r="CM315" s="157" t="s">
        <v>109</v>
      </c>
      <c r="CN315" s="157"/>
    </row>
    <row r="316" spans="1:736" s="50" customFormat="1" ht="45.75" customHeight="1">
      <c r="A316" s="589">
        <f>1+A315</f>
        <v>315</v>
      </c>
      <c r="B316" s="151" t="s">
        <v>3363</v>
      </c>
      <c r="C316" s="134" t="s">
        <v>3364</v>
      </c>
      <c r="D316" s="138" t="s">
        <v>1081</v>
      </c>
      <c r="E316" s="135">
        <v>45426</v>
      </c>
      <c r="F316" s="136">
        <v>45428</v>
      </c>
      <c r="G316" s="136">
        <v>45550</v>
      </c>
      <c r="H316" s="134" t="s">
        <v>416</v>
      </c>
      <c r="I316" s="139" t="s">
        <v>95</v>
      </c>
      <c r="J316" s="134" t="s">
        <v>3365</v>
      </c>
      <c r="K316" s="251">
        <v>1073605121</v>
      </c>
      <c r="L316" s="134">
        <v>7</v>
      </c>
      <c r="M316" s="252" t="s">
        <v>97</v>
      </c>
      <c r="N316" s="141" t="s">
        <v>98</v>
      </c>
      <c r="O316" s="151" t="s">
        <v>168</v>
      </c>
      <c r="P316" s="134" t="s">
        <v>3366</v>
      </c>
      <c r="Q316" s="134" t="s">
        <v>928</v>
      </c>
      <c r="R316" s="143">
        <f>+G316-F316</f>
        <v>122</v>
      </c>
      <c r="S316" s="134" t="s">
        <v>1649</v>
      </c>
      <c r="T316" s="253">
        <v>24000000</v>
      </c>
      <c r="U316" s="254" t="s">
        <v>3367</v>
      </c>
      <c r="V316" s="253">
        <f>+T316</f>
        <v>24000000</v>
      </c>
      <c r="W316" s="255">
        <v>45427</v>
      </c>
      <c r="X316" s="256" t="s">
        <v>103</v>
      </c>
      <c r="Y316" s="314">
        <f>+Z316+AA316+AB316</f>
        <v>24000000</v>
      </c>
      <c r="Z316" s="148">
        <f>T316-AA316-AB316</f>
        <v>24000000</v>
      </c>
      <c r="AA316" s="149">
        <v>0</v>
      </c>
      <c r="AB316" s="150">
        <f>+AC316+AD316+AE316+AF316+AG316+AH316+AI316+AJ316</f>
        <v>0</v>
      </c>
      <c r="AC316" s="149">
        <v>0</v>
      </c>
      <c r="AD316" s="149">
        <v>0</v>
      </c>
      <c r="AE316" s="149">
        <v>0</v>
      </c>
      <c r="AF316" s="149">
        <v>0</v>
      </c>
      <c r="AG316" s="149">
        <v>0</v>
      </c>
      <c r="AH316" s="149">
        <v>0</v>
      </c>
      <c r="AI316" s="149">
        <v>0</v>
      </c>
      <c r="AJ316" s="149">
        <v>0</v>
      </c>
      <c r="AK316" s="142" t="s">
        <v>104</v>
      </c>
      <c r="AL316" s="103" t="s">
        <v>3368</v>
      </c>
      <c r="AM316" s="134" t="s">
        <v>2422</v>
      </c>
      <c r="AN316" s="140">
        <v>35196208</v>
      </c>
      <c r="AO316" s="142" t="s">
        <v>108</v>
      </c>
      <c r="AP316" s="134" t="s">
        <v>108</v>
      </c>
      <c r="AQ316" s="257" t="s">
        <v>108</v>
      </c>
      <c r="AR316" s="142" t="s">
        <v>108</v>
      </c>
      <c r="AS316" s="134" t="s">
        <v>109</v>
      </c>
      <c r="AT316" s="142" t="s">
        <v>109</v>
      </c>
      <c r="AU316" s="142" t="s">
        <v>392</v>
      </c>
      <c r="AV316" s="134"/>
      <c r="AW316" s="134"/>
      <c r="AX316" s="134" t="s">
        <v>109</v>
      </c>
      <c r="AY316" s="134" t="s">
        <v>108</v>
      </c>
      <c r="AZ316" s="156"/>
      <c r="BA316" s="134"/>
      <c r="BB316" s="169"/>
      <c r="BC316" s="156"/>
      <c r="BD316" s="143"/>
      <c r="BE316" s="143"/>
      <c r="BF316" s="143"/>
      <c r="BG316" s="156"/>
      <c r="BH316" s="153">
        <f>T316+BB316</f>
        <v>24000000</v>
      </c>
      <c r="BI316" s="166" t="s">
        <v>113</v>
      </c>
      <c r="BJ316" s="134"/>
      <c r="BK316" s="141" t="s">
        <v>114</v>
      </c>
      <c r="BL316" s="156"/>
      <c r="BM316" s="134"/>
      <c r="BN316" s="170" t="s">
        <v>917</v>
      </c>
      <c r="BO316" s="141">
        <v>31</v>
      </c>
      <c r="BP316" s="141" t="s">
        <v>109</v>
      </c>
      <c r="BQ316" s="141" t="s">
        <v>108</v>
      </c>
      <c r="BR316" s="141" t="s">
        <v>108</v>
      </c>
      <c r="BS316" s="141" t="s">
        <v>108</v>
      </c>
      <c r="BT316" s="141" t="s">
        <v>108</v>
      </c>
      <c r="BU316" s="166" t="s">
        <v>3369</v>
      </c>
      <c r="BV316" s="141">
        <v>3023893483</v>
      </c>
      <c r="BW316" s="114" t="s">
        <v>3370</v>
      </c>
      <c r="BX316" s="158" t="s">
        <v>839</v>
      </c>
      <c r="BY316" s="141" t="s">
        <v>119</v>
      </c>
      <c r="BZ316" s="259" t="s">
        <v>3371</v>
      </c>
      <c r="CA316" s="157" t="s">
        <v>109</v>
      </c>
      <c r="CB316" s="157" t="s">
        <v>109</v>
      </c>
      <c r="CC316" s="157" t="s">
        <v>109</v>
      </c>
      <c r="CD316" s="157" t="s">
        <v>109</v>
      </c>
      <c r="CE316" s="157"/>
      <c r="CF316" s="157"/>
      <c r="CG316" s="157"/>
      <c r="CH316" s="157"/>
      <c r="CI316" s="157"/>
      <c r="CJ316" s="157"/>
      <c r="CK316" s="157"/>
      <c r="CL316" s="157"/>
      <c r="CM316" s="157" t="s">
        <v>109</v>
      </c>
      <c r="CN316" s="157"/>
    </row>
    <row r="317" spans="1:736" s="50" customFormat="1" ht="45.75" customHeight="1">
      <c r="A317" s="589">
        <f>1+A316</f>
        <v>316</v>
      </c>
      <c r="B317" s="151" t="s">
        <v>3372</v>
      </c>
      <c r="C317" s="134" t="s">
        <v>3373</v>
      </c>
      <c r="D317" s="138" t="s">
        <v>93</v>
      </c>
      <c r="E317" s="135">
        <v>45426</v>
      </c>
      <c r="F317" s="136">
        <v>45429</v>
      </c>
      <c r="G317" s="136">
        <v>45460</v>
      </c>
      <c r="H317" s="134" t="s">
        <v>1154</v>
      </c>
      <c r="I317" s="139" t="s">
        <v>3374</v>
      </c>
      <c r="J317" s="158" t="s">
        <v>3375</v>
      </c>
      <c r="K317" s="251">
        <v>901312112</v>
      </c>
      <c r="L317" s="134">
        <v>4</v>
      </c>
      <c r="M317" s="252" t="s">
        <v>926</v>
      </c>
      <c r="N317" s="141" t="s">
        <v>98</v>
      </c>
      <c r="O317" s="151" t="s">
        <v>873</v>
      </c>
      <c r="P317" s="134" t="s">
        <v>3376</v>
      </c>
      <c r="Q317" s="134" t="s">
        <v>792</v>
      </c>
      <c r="R317" s="143">
        <f>+G317-F317</f>
        <v>31</v>
      </c>
      <c r="S317" s="134" t="s">
        <v>3377</v>
      </c>
      <c r="T317" s="253">
        <v>428400</v>
      </c>
      <c r="U317" s="254" t="s">
        <v>3378</v>
      </c>
      <c r="V317" s="253">
        <f>+T317</f>
        <v>428400</v>
      </c>
      <c r="W317" s="255">
        <v>45426</v>
      </c>
      <c r="X317" s="256" t="s">
        <v>103</v>
      </c>
      <c r="Y317" s="314">
        <f>+Z317+AA317+AB317</f>
        <v>428400</v>
      </c>
      <c r="Z317" s="148">
        <f>T317-AA317-AB317</f>
        <v>428400</v>
      </c>
      <c r="AA317" s="149">
        <v>0</v>
      </c>
      <c r="AB317" s="150">
        <f>+AC317+AD317+AE317+AF317+AG317+AH317+AI317+AJ317</f>
        <v>0</v>
      </c>
      <c r="AC317" s="149">
        <v>0</v>
      </c>
      <c r="AD317" s="149">
        <v>0</v>
      </c>
      <c r="AE317" s="149">
        <v>0</v>
      </c>
      <c r="AF317" s="149">
        <v>0</v>
      </c>
      <c r="AG317" s="149">
        <v>0</v>
      </c>
      <c r="AH317" s="149">
        <v>0</v>
      </c>
      <c r="AI317" s="149">
        <v>0</v>
      </c>
      <c r="AJ317" s="149">
        <v>0</v>
      </c>
      <c r="AK317" s="142" t="s">
        <v>104</v>
      </c>
      <c r="AL317" s="103" t="s">
        <v>3379</v>
      </c>
      <c r="AM317" s="134" t="s">
        <v>3380</v>
      </c>
      <c r="AN317" s="140">
        <v>1072639226</v>
      </c>
      <c r="AO317" s="142" t="s">
        <v>3381</v>
      </c>
      <c r="AP317" s="134" t="s">
        <v>3253</v>
      </c>
      <c r="AQ317" s="257">
        <v>45428</v>
      </c>
      <c r="AR317" s="142" t="s">
        <v>3382</v>
      </c>
      <c r="AS317" s="134" t="s">
        <v>114</v>
      </c>
      <c r="AT317" s="142" t="s">
        <v>109</v>
      </c>
      <c r="AU317" s="142" t="s">
        <v>392</v>
      </c>
      <c r="AV317" s="134"/>
      <c r="AW317" s="134"/>
      <c r="AX317" s="134" t="s">
        <v>109</v>
      </c>
      <c r="AY317" s="134" t="s">
        <v>108</v>
      </c>
      <c r="AZ317" s="156"/>
      <c r="BA317" s="134"/>
      <c r="BB317" s="169"/>
      <c r="BC317" s="156"/>
      <c r="BD317" s="143"/>
      <c r="BE317" s="143"/>
      <c r="BF317" s="143"/>
      <c r="BG317" s="156"/>
      <c r="BH317" s="153">
        <f>T317+BB317</f>
        <v>428400</v>
      </c>
      <c r="BI317" s="301" t="s">
        <v>259</v>
      </c>
      <c r="BJ317" s="134"/>
      <c r="BK317" s="141"/>
      <c r="BL317" s="156"/>
      <c r="BM317" s="624" t="s">
        <v>3383</v>
      </c>
      <c r="BN317" s="170" t="s">
        <v>108</v>
      </c>
      <c r="BO317" s="141" t="s">
        <v>108</v>
      </c>
      <c r="BP317" s="141" t="s">
        <v>108</v>
      </c>
      <c r="BQ317" s="141" t="s">
        <v>108</v>
      </c>
      <c r="BR317" s="141" t="s">
        <v>108</v>
      </c>
      <c r="BS317" s="141" t="s">
        <v>108</v>
      </c>
      <c r="BT317" s="141" t="s">
        <v>108</v>
      </c>
      <c r="BU317" s="166" t="s">
        <v>3384</v>
      </c>
      <c r="BV317" s="141">
        <v>3052986580</v>
      </c>
      <c r="BW317" s="114" t="s">
        <v>3385</v>
      </c>
      <c r="BX317" s="158" t="s">
        <v>839</v>
      </c>
      <c r="BY317" s="141" t="s">
        <v>119</v>
      </c>
      <c r="BZ317" s="259">
        <v>472970066735</v>
      </c>
      <c r="CA317" s="157" t="s">
        <v>109</v>
      </c>
      <c r="CB317" s="157"/>
      <c r="CC317" s="157"/>
      <c r="CD317" s="157"/>
      <c r="CE317" s="157"/>
      <c r="CF317" s="157"/>
      <c r="CG317" s="157"/>
      <c r="CH317" s="157"/>
      <c r="CI317" s="157"/>
      <c r="CJ317" s="157"/>
      <c r="CK317" s="157"/>
      <c r="CL317" s="157"/>
      <c r="CM317" s="157" t="s">
        <v>109</v>
      </c>
      <c r="CN317" s="157"/>
    </row>
    <row r="318" spans="1:736" s="50" customFormat="1" ht="45.75" customHeight="1">
      <c r="A318" s="589">
        <f>1+A317</f>
        <v>317</v>
      </c>
      <c r="B318" s="151" t="s">
        <v>3386</v>
      </c>
      <c r="C318" s="134" t="s">
        <v>3387</v>
      </c>
      <c r="D318" s="138" t="s">
        <v>425</v>
      </c>
      <c r="E318" s="135">
        <v>45426</v>
      </c>
      <c r="F318" s="136">
        <v>45433</v>
      </c>
      <c r="G318" s="136">
        <v>45479</v>
      </c>
      <c r="H318" s="134" t="s">
        <v>1154</v>
      </c>
      <c r="I318" s="139" t="s">
        <v>855</v>
      </c>
      <c r="J318" s="134" t="s">
        <v>3388</v>
      </c>
      <c r="K318" s="251">
        <v>900473515</v>
      </c>
      <c r="L318" s="134">
        <v>5</v>
      </c>
      <c r="M318" s="252" t="s">
        <v>926</v>
      </c>
      <c r="N318" s="141" t="s">
        <v>98</v>
      </c>
      <c r="O318" s="151" t="s">
        <v>2287</v>
      </c>
      <c r="P318" s="134" t="s">
        <v>3389</v>
      </c>
      <c r="Q318" s="134" t="s">
        <v>3390</v>
      </c>
      <c r="R318" s="143">
        <f>+G318-F318</f>
        <v>46</v>
      </c>
      <c r="S318" s="134" t="s">
        <v>682</v>
      </c>
      <c r="T318" s="253">
        <v>20000000</v>
      </c>
      <c r="U318" s="254" t="s">
        <v>3391</v>
      </c>
      <c r="V318" s="253">
        <f>+T318</f>
        <v>20000000</v>
      </c>
      <c r="W318" s="255">
        <v>45427</v>
      </c>
      <c r="X318" s="256" t="s">
        <v>3392</v>
      </c>
      <c r="Y318" s="314">
        <f>+Z318+AA318+AB318</f>
        <v>20000000</v>
      </c>
      <c r="Z318" s="148">
        <v>0</v>
      </c>
      <c r="AA318" s="149">
        <f>+V318</f>
        <v>20000000</v>
      </c>
      <c r="AB318" s="150">
        <f>+AC318+AD318+AE318+AF318+AG318+AH318+AI318+AJ318</f>
        <v>0</v>
      </c>
      <c r="AC318" s="149">
        <v>0</v>
      </c>
      <c r="AD318" s="149">
        <v>0</v>
      </c>
      <c r="AE318" s="149">
        <v>0</v>
      </c>
      <c r="AF318" s="149">
        <v>0</v>
      </c>
      <c r="AG318" s="149">
        <v>0</v>
      </c>
      <c r="AH318" s="149">
        <v>0</v>
      </c>
      <c r="AI318" s="149">
        <v>0</v>
      </c>
      <c r="AJ318" s="149">
        <v>0</v>
      </c>
      <c r="AK318" s="142" t="s">
        <v>104</v>
      </c>
      <c r="AL318" s="103" t="s">
        <v>3393</v>
      </c>
      <c r="AM318" s="134" t="s">
        <v>129</v>
      </c>
      <c r="AN318" s="140">
        <v>35474745</v>
      </c>
      <c r="AO318" s="142" t="s">
        <v>3394</v>
      </c>
      <c r="AP318" s="134" t="s">
        <v>3253</v>
      </c>
      <c r="AQ318" s="257">
        <v>45427</v>
      </c>
      <c r="AR318" s="142" t="s">
        <v>3395</v>
      </c>
      <c r="AS318" s="134" t="s">
        <v>114</v>
      </c>
      <c r="AT318" s="142" t="s">
        <v>109</v>
      </c>
      <c r="AU318" s="142" t="s">
        <v>392</v>
      </c>
      <c r="AV318" s="134"/>
      <c r="AW318" s="134"/>
      <c r="AX318" s="134" t="s">
        <v>109</v>
      </c>
      <c r="AY318" s="134" t="s">
        <v>108</v>
      </c>
      <c r="AZ318" s="156"/>
      <c r="BA318" s="134"/>
      <c r="BB318" s="169"/>
      <c r="BC318" s="156"/>
      <c r="BD318" s="143"/>
      <c r="BE318" s="143"/>
      <c r="BF318" s="143"/>
      <c r="BG318" s="156"/>
      <c r="BH318" s="153">
        <f>T318+BB318</f>
        <v>20000000</v>
      </c>
      <c r="BI318" s="296" t="s">
        <v>135</v>
      </c>
      <c r="BJ318" s="134"/>
      <c r="BK318" s="141"/>
      <c r="BL318" s="156"/>
      <c r="BM318" s="161" t="s">
        <v>136</v>
      </c>
      <c r="BN318" s="170" t="s">
        <v>108</v>
      </c>
      <c r="BO318" s="141" t="s">
        <v>108</v>
      </c>
      <c r="BP318" s="141" t="s">
        <v>108</v>
      </c>
      <c r="BQ318" s="141" t="s">
        <v>108</v>
      </c>
      <c r="BR318" s="141" t="s">
        <v>108</v>
      </c>
      <c r="BS318" s="141" t="s">
        <v>108</v>
      </c>
      <c r="BT318" s="141" t="s">
        <v>108</v>
      </c>
      <c r="BU318" s="166" t="s">
        <v>3396</v>
      </c>
      <c r="BV318" s="141">
        <v>3134961113</v>
      </c>
      <c r="BW318" s="114" t="s">
        <v>3397</v>
      </c>
      <c r="BX318" s="158" t="s">
        <v>839</v>
      </c>
      <c r="BY318" s="141" t="s">
        <v>119</v>
      </c>
      <c r="BZ318" s="259" t="s">
        <v>3398</v>
      </c>
      <c r="CA318" s="157" t="s">
        <v>109</v>
      </c>
      <c r="CB318" s="157"/>
      <c r="CC318" s="157"/>
      <c r="CD318" s="157"/>
      <c r="CE318" s="157"/>
      <c r="CF318" s="157"/>
      <c r="CG318" s="157"/>
      <c r="CH318" s="157"/>
      <c r="CI318" s="157"/>
      <c r="CJ318" s="157"/>
      <c r="CK318" s="157"/>
      <c r="CL318" s="157"/>
      <c r="CM318" s="157" t="s">
        <v>109</v>
      </c>
      <c r="CN318" s="157"/>
    </row>
    <row r="319" spans="1:736" s="50" customFormat="1" ht="45.75" customHeight="1">
      <c r="A319" s="589">
        <f>1+A318</f>
        <v>318</v>
      </c>
      <c r="B319" s="151" t="s">
        <v>3399</v>
      </c>
      <c r="C319" s="134" t="s">
        <v>3400</v>
      </c>
      <c r="D319" s="138" t="s">
        <v>425</v>
      </c>
      <c r="E319" s="135">
        <v>45427</v>
      </c>
      <c r="F319" s="136">
        <v>45428</v>
      </c>
      <c r="G319" s="136">
        <v>45488</v>
      </c>
      <c r="H319" s="134" t="s">
        <v>416</v>
      </c>
      <c r="I319" s="139" t="s">
        <v>180</v>
      </c>
      <c r="J319" s="158" t="s">
        <v>3401</v>
      </c>
      <c r="K319" s="251">
        <v>1072707446</v>
      </c>
      <c r="L319" s="134">
        <v>1</v>
      </c>
      <c r="M319" s="252" t="s">
        <v>97</v>
      </c>
      <c r="N319" s="141" t="s">
        <v>98</v>
      </c>
      <c r="O319" s="151" t="s">
        <v>1061</v>
      </c>
      <c r="P319" s="134" t="s">
        <v>3346</v>
      </c>
      <c r="Q319" s="134" t="s">
        <v>1444</v>
      </c>
      <c r="R319" s="143">
        <f>+G319-F319</f>
        <v>60</v>
      </c>
      <c r="S319" s="134" t="s">
        <v>2459</v>
      </c>
      <c r="T319" s="253">
        <v>6200000</v>
      </c>
      <c r="U319" s="254" t="s">
        <v>3402</v>
      </c>
      <c r="V319" s="253">
        <f>+T319</f>
        <v>6200000</v>
      </c>
      <c r="W319" s="255">
        <v>45428</v>
      </c>
      <c r="X319" s="256" t="s">
        <v>103</v>
      </c>
      <c r="Y319" s="314">
        <f>+Z319+AA319+AB319</f>
        <v>6200000</v>
      </c>
      <c r="Z319" s="148">
        <f>T319-AA319-AB319</f>
        <v>6200000</v>
      </c>
      <c r="AA319" s="149">
        <v>0</v>
      </c>
      <c r="AB319" s="150">
        <f>+AC319+AD319+AE319+AF319+AG319+AH319+AI319+AJ319</f>
        <v>0</v>
      </c>
      <c r="AC319" s="149">
        <v>0</v>
      </c>
      <c r="AD319" s="149">
        <v>0</v>
      </c>
      <c r="AE319" s="149">
        <v>0</v>
      </c>
      <c r="AF319" s="149">
        <v>0</v>
      </c>
      <c r="AG319" s="149">
        <v>0</v>
      </c>
      <c r="AH319" s="149">
        <v>0</v>
      </c>
      <c r="AI319" s="149">
        <v>0</v>
      </c>
      <c r="AJ319" s="149">
        <v>0</v>
      </c>
      <c r="AK319" s="142" t="s">
        <v>104</v>
      </c>
      <c r="AL319" s="103" t="s">
        <v>3403</v>
      </c>
      <c r="AM319" s="134" t="s">
        <v>3349</v>
      </c>
      <c r="AN319" s="140" t="s">
        <v>3350</v>
      </c>
      <c r="AO319" s="142" t="s">
        <v>108</v>
      </c>
      <c r="AP319" s="134" t="s">
        <v>108</v>
      </c>
      <c r="AQ319" s="257" t="s">
        <v>108</v>
      </c>
      <c r="AR319" s="142" t="s">
        <v>108</v>
      </c>
      <c r="AS319" s="134" t="s">
        <v>109</v>
      </c>
      <c r="AT319" s="142" t="s">
        <v>109</v>
      </c>
      <c r="AU319" s="142" t="s">
        <v>392</v>
      </c>
      <c r="AV319" s="134"/>
      <c r="AW319" s="134" t="s">
        <v>110</v>
      </c>
      <c r="AX319" s="134" t="s">
        <v>109</v>
      </c>
      <c r="AY319" s="134" t="s">
        <v>108</v>
      </c>
      <c r="AZ319" s="156"/>
      <c r="BA319" s="134"/>
      <c r="BB319" s="169"/>
      <c r="BC319" s="156"/>
      <c r="BD319" s="143"/>
      <c r="BE319" s="143"/>
      <c r="BF319" s="143"/>
      <c r="BG319" s="156"/>
      <c r="BH319" s="153">
        <f>T319+BB319</f>
        <v>6200000</v>
      </c>
      <c r="BI319" s="301" t="s">
        <v>113</v>
      </c>
      <c r="BJ319" s="134"/>
      <c r="BK319" s="141" t="s">
        <v>114</v>
      </c>
      <c r="BL319" s="156"/>
      <c r="BM319" s="158"/>
      <c r="BN319" s="170" t="s">
        <v>115</v>
      </c>
      <c r="BO319" s="141">
        <v>28</v>
      </c>
      <c r="BP319" s="141" t="s">
        <v>109</v>
      </c>
      <c r="BQ319" s="141" t="s">
        <v>108</v>
      </c>
      <c r="BR319" s="141" t="s">
        <v>108</v>
      </c>
      <c r="BS319" s="141" t="s">
        <v>108</v>
      </c>
      <c r="BT319" s="141" t="s">
        <v>108</v>
      </c>
      <c r="BU319" s="166" t="s">
        <v>3404</v>
      </c>
      <c r="BV319" s="141">
        <v>3122980203</v>
      </c>
      <c r="BW319" s="114" t="s">
        <v>3405</v>
      </c>
      <c r="BX319" s="158" t="s">
        <v>1004</v>
      </c>
      <c r="BY319" s="141" t="s">
        <v>119</v>
      </c>
      <c r="BZ319" s="259">
        <v>111810137247</v>
      </c>
      <c r="CA319" s="157" t="s">
        <v>109</v>
      </c>
      <c r="CB319" s="157" t="s">
        <v>109</v>
      </c>
      <c r="CC319" s="157"/>
      <c r="CD319" s="157"/>
      <c r="CE319" s="157"/>
      <c r="CF319" s="157"/>
      <c r="CG319" s="157"/>
      <c r="CH319" s="157"/>
      <c r="CI319" s="157"/>
      <c r="CJ319" s="157"/>
      <c r="CK319" s="157"/>
      <c r="CL319" s="157"/>
      <c r="CM319" s="157" t="s">
        <v>109</v>
      </c>
      <c r="CN319" s="157"/>
    </row>
    <row r="320" spans="1:736" s="50" customFormat="1" ht="45.75" customHeight="1">
      <c r="A320" s="589">
        <f>1+A319</f>
        <v>319</v>
      </c>
      <c r="B320" s="151" t="s">
        <v>3406</v>
      </c>
      <c r="C320" s="134" t="s">
        <v>3407</v>
      </c>
      <c r="D320" s="138" t="s">
        <v>1047</v>
      </c>
      <c r="E320" s="135">
        <v>45427</v>
      </c>
      <c r="F320" s="136">
        <v>45428</v>
      </c>
      <c r="G320" s="136">
        <v>45519</v>
      </c>
      <c r="H320" s="134" t="s">
        <v>416</v>
      </c>
      <c r="I320" s="139" t="s">
        <v>95</v>
      </c>
      <c r="J320" s="158" t="s">
        <v>3408</v>
      </c>
      <c r="K320" s="251">
        <v>19097764</v>
      </c>
      <c r="L320" s="134">
        <v>4</v>
      </c>
      <c r="M320" s="252" t="s">
        <v>97</v>
      </c>
      <c r="N320" s="141" t="s">
        <v>98</v>
      </c>
      <c r="O320" s="151" t="s">
        <v>873</v>
      </c>
      <c r="P320" s="134" t="s">
        <v>3409</v>
      </c>
      <c r="Q320" s="134" t="s">
        <v>681</v>
      </c>
      <c r="R320" s="143">
        <f>+G320-F320</f>
        <v>91</v>
      </c>
      <c r="S320" s="134" t="s">
        <v>3410</v>
      </c>
      <c r="T320" s="253">
        <v>20070000</v>
      </c>
      <c r="U320" s="254" t="s">
        <v>3411</v>
      </c>
      <c r="V320" s="253">
        <f>+T320</f>
        <v>20070000</v>
      </c>
      <c r="W320" s="255">
        <v>45428</v>
      </c>
      <c r="X320" s="256" t="s">
        <v>103</v>
      </c>
      <c r="Y320" s="314">
        <f>+Z320+AA320+AB320</f>
        <v>20070000</v>
      </c>
      <c r="Z320" s="148">
        <f>T320-AA320-AB320</f>
        <v>20070000</v>
      </c>
      <c r="AA320" s="149">
        <v>0</v>
      </c>
      <c r="AB320" s="150">
        <f>+AC320+AD320+AE320+AF320+AG320+AH320+AI320+AJ320</f>
        <v>0</v>
      </c>
      <c r="AC320" s="149">
        <v>0</v>
      </c>
      <c r="AD320" s="149">
        <v>0</v>
      </c>
      <c r="AE320" s="149">
        <v>0</v>
      </c>
      <c r="AF320" s="149">
        <v>0</v>
      </c>
      <c r="AG320" s="149">
        <v>0</v>
      </c>
      <c r="AH320" s="149">
        <v>0</v>
      </c>
      <c r="AI320" s="149">
        <v>0</v>
      </c>
      <c r="AJ320" s="149">
        <v>0</v>
      </c>
      <c r="AK320" s="142" t="s">
        <v>104</v>
      </c>
      <c r="AL320" s="103" t="s">
        <v>3412</v>
      </c>
      <c r="AM320" s="134" t="s">
        <v>3413</v>
      </c>
      <c r="AN320" s="140">
        <v>11202439</v>
      </c>
      <c r="AO320" s="142" t="s">
        <v>108</v>
      </c>
      <c r="AP320" s="134" t="s">
        <v>108</v>
      </c>
      <c r="AQ320" s="257" t="s">
        <v>108</v>
      </c>
      <c r="AR320" s="142" t="s">
        <v>108</v>
      </c>
      <c r="AS320" s="134" t="s">
        <v>109</v>
      </c>
      <c r="AT320" s="142" t="s">
        <v>109</v>
      </c>
      <c r="AU320" s="142" t="s">
        <v>392</v>
      </c>
      <c r="AV320" s="134"/>
      <c r="AW320" s="134"/>
      <c r="AX320" s="134" t="s">
        <v>109</v>
      </c>
      <c r="AY320" s="134" t="s">
        <v>108</v>
      </c>
      <c r="AZ320" s="156"/>
      <c r="BA320" s="134"/>
      <c r="BB320" s="169"/>
      <c r="BC320" s="156"/>
      <c r="BD320" s="143"/>
      <c r="BE320" s="143"/>
      <c r="BF320" s="143"/>
      <c r="BG320" s="156"/>
      <c r="BH320" s="153">
        <f>T320+BB320</f>
        <v>20070000</v>
      </c>
      <c r="BI320" s="301" t="s">
        <v>113</v>
      </c>
      <c r="BJ320" s="134"/>
      <c r="BK320" s="141" t="s">
        <v>114</v>
      </c>
      <c r="BL320" s="156"/>
      <c r="BM320" s="158"/>
      <c r="BN320" s="170" t="s">
        <v>115</v>
      </c>
      <c r="BO320" s="141">
        <v>74</v>
      </c>
      <c r="BP320" s="141" t="s">
        <v>108</v>
      </c>
      <c r="BQ320" s="141" t="s">
        <v>108</v>
      </c>
      <c r="BR320" s="141" t="s">
        <v>108</v>
      </c>
      <c r="BS320" s="141" t="s">
        <v>108</v>
      </c>
      <c r="BT320" s="141" t="s">
        <v>108</v>
      </c>
      <c r="BU320" s="166" t="s">
        <v>3414</v>
      </c>
      <c r="BV320" s="141">
        <v>3108643651</v>
      </c>
      <c r="BW320" s="114" t="s">
        <v>3415</v>
      </c>
      <c r="BX320" s="158" t="s">
        <v>839</v>
      </c>
      <c r="BY320" s="141" t="s">
        <v>119</v>
      </c>
      <c r="BZ320" s="259">
        <v>451700073393</v>
      </c>
      <c r="CA320" s="157" t="s">
        <v>109</v>
      </c>
      <c r="CB320" s="157" t="s">
        <v>109</v>
      </c>
      <c r="CC320" s="157" t="s">
        <v>109</v>
      </c>
      <c r="CD320" s="157"/>
      <c r="CE320" s="157"/>
      <c r="CF320" s="157"/>
      <c r="CG320" s="157"/>
      <c r="CH320" s="157"/>
      <c r="CI320" s="157"/>
      <c r="CJ320" s="157"/>
      <c r="CK320" s="157"/>
      <c r="CL320" s="157"/>
      <c r="CM320" s="157" t="s">
        <v>109</v>
      </c>
      <c r="CN320" s="157"/>
    </row>
    <row r="321" spans="1:92" s="50" customFormat="1" ht="45.75" customHeight="1">
      <c r="A321" s="589">
        <f>1+A320</f>
        <v>320</v>
      </c>
      <c r="B321" s="151" t="s">
        <v>3416</v>
      </c>
      <c r="C321" s="134" t="s">
        <v>3417</v>
      </c>
      <c r="D321" s="138" t="s">
        <v>1417</v>
      </c>
      <c r="E321" s="135">
        <v>45427</v>
      </c>
      <c r="F321" s="136">
        <v>45429</v>
      </c>
      <c r="G321" s="136">
        <v>45520</v>
      </c>
      <c r="H321" s="134" t="s">
        <v>416</v>
      </c>
      <c r="I321" s="139" t="s">
        <v>95</v>
      </c>
      <c r="J321" s="158" t="s">
        <v>3418</v>
      </c>
      <c r="K321" s="251">
        <v>1000596070</v>
      </c>
      <c r="L321" s="134">
        <v>4</v>
      </c>
      <c r="M321" s="252" t="s">
        <v>97</v>
      </c>
      <c r="N321" s="141" t="s">
        <v>98</v>
      </c>
      <c r="O321" s="151" t="s">
        <v>99</v>
      </c>
      <c r="P321" s="134" t="s">
        <v>3154</v>
      </c>
      <c r="Q321" s="134" t="s">
        <v>681</v>
      </c>
      <c r="R321" s="143">
        <f>+G321-F321</f>
        <v>91</v>
      </c>
      <c r="S321" s="134" t="s">
        <v>2958</v>
      </c>
      <c r="T321" s="253">
        <v>9600000</v>
      </c>
      <c r="U321" s="254" t="s">
        <v>3419</v>
      </c>
      <c r="V321" s="253">
        <f>+T321</f>
        <v>9600000</v>
      </c>
      <c r="W321" s="255">
        <v>45428</v>
      </c>
      <c r="X321" s="256" t="s">
        <v>103</v>
      </c>
      <c r="Y321" s="314">
        <f>+Z321+AA321+AB321</f>
        <v>9600000</v>
      </c>
      <c r="Z321" s="148">
        <f>T321-AA321-AB321</f>
        <v>9600000</v>
      </c>
      <c r="AA321" s="149">
        <v>0</v>
      </c>
      <c r="AB321" s="150">
        <f>+AC321+AD321+AE321+AF321+AG321+AH321+AI321+AJ321</f>
        <v>0</v>
      </c>
      <c r="AC321" s="149">
        <v>0</v>
      </c>
      <c r="AD321" s="149">
        <v>0</v>
      </c>
      <c r="AE321" s="149">
        <v>0</v>
      </c>
      <c r="AF321" s="149">
        <v>0</v>
      </c>
      <c r="AG321" s="149">
        <v>0</v>
      </c>
      <c r="AH321" s="149">
        <v>0</v>
      </c>
      <c r="AI321" s="149">
        <v>0</v>
      </c>
      <c r="AJ321" s="149">
        <v>0</v>
      </c>
      <c r="AK321" s="142" t="s">
        <v>104</v>
      </c>
      <c r="AL321" s="103" t="s">
        <v>3420</v>
      </c>
      <c r="AM321" s="134" t="s">
        <v>2961</v>
      </c>
      <c r="AN321" s="140">
        <v>35419855</v>
      </c>
      <c r="AO321" s="142" t="s">
        <v>108</v>
      </c>
      <c r="AP321" s="134" t="s">
        <v>108</v>
      </c>
      <c r="AQ321" s="257" t="s">
        <v>108</v>
      </c>
      <c r="AR321" s="142" t="s">
        <v>108</v>
      </c>
      <c r="AS321" s="134" t="s">
        <v>109</v>
      </c>
      <c r="AT321" s="142" t="s">
        <v>109</v>
      </c>
      <c r="AU321" s="142" t="s">
        <v>392</v>
      </c>
      <c r="AV321" s="134"/>
      <c r="AW321" s="134"/>
      <c r="AX321" s="134" t="s">
        <v>109</v>
      </c>
      <c r="AY321" s="134" t="s">
        <v>108</v>
      </c>
      <c r="AZ321" s="156"/>
      <c r="BA321" s="134"/>
      <c r="BB321" s="169"/>
      <c r="BC321" s="156"/>
      <c r="BD321" s="143"/>
      <c r="BE321" s="143"/>
      <c r="BF321" s="143"/>
      <c r="BG321" s="156"/>
      <c r="BH321" s="153">
        <f>T321+BB321</f>
        <v>9600000</v>
      </c>
      <c r="BI321" s="301" t="s">
        <v>113</v>
      </c>
      <c r="BJ321" s="134"/>
      <c r="BK321" s="141" t="s">
        <v>114</v>
      </c>
      <c r="BL321" s="156"/>
      <c r="BM321" s="158"/>
      <c r="BN321" s="170" t="s">
        <v>964</v>
      </c>
      <c r="BO321" s="141">
        <v>22</v>
      </c>
      <c r="BP321" s="141" t="s">
        <v>108</v>
      </c>
      <c r="BQ321" s="141" t="s">
        <v>108</v>
      </c>
      <c r="BR321" s="141" t="s">
        <v>108</v>
      </c>
      <c r="BS321" s="141" t="s">
        <v>108</v>
      </c>
      <c r="BT321" s="141" t="s">
        <v>108</v>
      </c>
      <c r="BU321" s="166" t="s">
        <v>3421</v>
      </c>
      <c r="BV321" s="141">
        <v>3508883736</v>
      </c>
      <c r="BW321" s="114" t="s">
        <v>3422</v>
      </c>
      <c r="BX321" s="158" t="s">
        <v>839</v>
      </c>
      <c r="BY321" s="141" t="s">
        <v>119</v>
      </c>
      <c r="BZ321" s="259" t="s">
        <v>3423</v>
      </c>
      <c r="CA321" s="157" t="s">
        <v>109</v>
      </c>
      <c r="CB321" s="157" t="s">
        <v>109</v>
      </c>
      <c r="CC321" s="157" t="s">
        <v>109</v>
      </c>
      <c r="CD321" s="157"/>
      <c r="CE321" s="157"/>
      <c r="CF321" s="157"/>
      <c r="CG321" s="157"/>
      <c r="CH321" s="157"/>
      <c r="CI321" s="157"/>
      <c r="CJ321" s="157"/>
      <c r="CK321" s="157"/>
      <c r="CL321" s="157"/>
      <c r="CM321" s="157" t="s">
        <v>109</v>
      </c>
      <c r="CN321" s="157"/>
    </row>
    <row r="322" spans="1:92" s="50" customFormat="1" ht="45.75" customHeight="1">
      <c r="A322" s="589">
        <f>1+A321</f>
        <v>321</v>
      </c>
      <c r="B322" s="151" t="s">
        <v>3424</v>
      </c>
      <c r="C322" s="134" t="s">
        <v>3425</v>
      </c>
      <c r="D322" s="138" t="s">
        <v>1417</v>
      </c>
      <c r="E322" s="135">
        <v>45427</v>
      </c>
      <c r="F322" s="136">
        <v>45428</v>
      </c>
      <c r="G322" s="136">
        <v>45519</v>
      </c>
      <c r="H322" s="134" t="s">
        <v>416</v>
      </c>
      <c r="I322" s="139" t="s">
        <v>180</v>
      </c>
      <c r="J322" s="158" t="s">
        <v>3426</v>
      </c>
      <c r="K322" s="251">
        <v>1075661955</v>
      </c>
      <c r="L322" s="134">
        <v>8</v>
      </c>
      <c r="M322" s="252" t="s">
        <v>97</v>
      </c>
      <c r="N322" s="141" t="s">
        <v>98</v>
      </c>
      <c r="O322" s="151" t="s">
        <v>99</v>
      </c>
      <c r="P322" s="134" t="s">
        <v>3427</v>
      </c>
      <c r="Q322" s="134" t="s">
        <v>681</v>
      </c>
      <c r="R322" s="143">
        <f>+G322-F322</f>
        <v>91</v>
      </c>
      <c r="S322" s="134" t="s">
        <v>3024</v>
      </c>
      <c r="T322" s="253">
        <v>8250000</v>
      </c>
      <c r="U322" s="254" t="s">
        <v>3428</v>
      </c>
      <c r="V322" s="253">
        <f>+T322</f>
        <v>8250000</v>
      </c>
      <c r="W322" s="255">
        <v>45428</v>
      </c>
      <c r="X322" s="256" t="s">
        <v>103</v>
      </c>
      <c r="Y322" s="314">
        <f>+Z322+AA322+AB322</f>
        <v>8250000</v>
      </c>
      <c r="Z322" s="148">
        <f>T322-AA322-AB322</f>
        <v>8250000</v>
      </c>
      <c r="AA322" s="149">
        <v>0</v>
      </c>
      <c r="AB322" s="150">
        <f>+AC322+AD322+AE322+AF322+AG322+AH322+AI322+AJ322</f>
        <v>0</v>
      </c>
      <c r="AC322" s="149">
        <v>0</v>
      </c>
      <c r="AD322" s="149">
        <v>0</v>
      </c>
      <c r="AE322" s="149">
        <v>0</v>
      </c>
      <c r="AF322" s="149">
        <v>0</v>
      </c>
      <c r="AG322" s="149">
        <v>0</v>
      </c>
      <c r="AH322" s="149">
        <v>0</v>
      </c>
      <c r="AI322" s="149">
        <v>0</v>
      </c>
      <c r="AJ322" s="149">
        <v>0</v>
      </c>
      <c r="AK322" s="142" t="s">
        <v>104</v>
      </c>
      <c r="AL322" s="103" t="s">
        <v>3429</v>
      </c>
      <c r="AM322" s="134" t="s">
        <v>1829</v>
      </c>
      <c r="AN322" s="140">
        <v>15668923</v>
      </c>
      <c r="AO322" s="142" t="s">
        <v>108</v>
      </c>
      <c r="AP322" s="134" t="s">
        <v>108</v>
      </c>
      <c r="AQ322" s="257" t="s">
        <v>108</v>
      </c>
      <c r="AR322" s="142" t="s">
        <v>108</v>
      </c>
      <c r="AS322" s="134" t="s">
        <v>109</v>
      </c>
      <c r="AT322" s="142" t="s">
        <v>109</v>
      </c>
      <c r="AU322" s="142" t="s">
        <v>392</v>
      </c>
      <c r="AV322" s="134"/>
      <c r="AW322" s="134"/>
      <c r="AX322" s="134" t="s">
        <v>109</v>
      </c>
      <c r="AY322" s="134" t="s">
        <v>108</v>
      </c>
      <c r="AZ322" s="156"/>
      <c r="BA322" s="134"/>
      <c r="BB322" s="169"/>
      <c r="BC322" s="156"/>
      <c r="BD322" s="143"/>
      <c r="BE322" s="143"/>
      <c r="BF322" s="143"/>
      <c r="BG322" s="156"/>
      <c r="BH322" s="153">
        <f>T322+BB322</f>
        <v>8250000</v>
      </c>
      <c r="BI322" s="301" t="s">
        <v>113</v>
      </c>
      <c r="BJ322" s="134"/>
      <c r="BK322" s="141" t="s">
        <v>114</v>
      </c>
      <c r="BL322" s="156"/>
      <c r="BM322" s="158"/>
      <c r="BN322" s="170" t="s">
        <v>917</v>
      </c>
      <c r="BO322" s="141">
        <v>33</v>
      </c>
      <c r="BP322" s="141" t="s">
        <v>109</v>
      </c>
      <c r="BQ322" s="141" t="s">
        <v>108</v>
      </c>
      <c r="BR322" s="141" t="s">
        <v>108</v>
      </c>
      <c r="BS322" s="141" t="s">
        <v>108</v>
      </c>
      <c r="BT322" s="141" t="s">
        <v>108</v>
      </c>
      <c r="BU322" s="166" t="s">
        <v>3430</v>
      </c>
      <c r="BV322" s="141">
        <v>3105386425</v>
      </c>
      <c r="BW322" s="114" t="s">
        <v>3431</v>
      </c>
      <c r="BX322" s="158" t="s">
        <v>881</v>
      </c>
      <c r="BY322" s="141" t="s">
        <v>119</v>
      </c>
      <c r="BZ322" s="259">
        <v>33517274106</v>
      </c>
      <c r="CA322" s="157" t="s">
        <v>109</v>
      </c>
      <c r="CB322" s="157" t="s">
        <v>109</v>
      </c>
      <c r="CC322" s="157" t="s">
        <v>109</v>
      </c>
      <c r="CD322" s="157"/>
      <c r="CE322" s="157"/>
      <c r="CF322" s="157"/>
      <c r="CG322" s="157"/>
      <c r="CH322" s="157"/>
      <c r="CI322" s="157"/>
      <c r="CJ322" s="157"/>
      <c r="CK322" s="157"/>
      <c r="CL322" s="157"/>
      <c r="CM322" s="157" t="s">
        <v>109</v>
      </c>
      <c r="CN322" s="157"/>
    </row>
    <row r="323" spans="1:92" s="50" customFormat="1" ht="45.75" customHeight="1">
      <c r="A323" s="589">
        <f>1+A322</f>
        <v>322</v>
      </c>
      <c r="B323" s="151" t="s">
        <v>3432</v>
      </c>
      <c r="C323" s="134" t="s">
        <v>3433</v>
      </c>
      <c r="D323" s="138" t="s">
        <v>1417</v>
      </c>
      <c r="E323" s="135">
        <v>45427</v>
      </c>
      <c r="F323" s="136">
        <v>45429</v>
      </c>
      <c r="G323" s="136">
        <v>45489</v>
      </c>
      <c r="H323" s="134" t="s">
        <v>416</v>
      </c>
      <c r="I323" s="139" t="s">
        <v>180</v>
      </c>
      <c r="J323" s="158" t="s">
        <v>3434</v>
      </c>
      <c r="K323" s="251">
        <v>11203852</v>
      </c>
      <c r="L323" s="134">
        <v>0</v>
      </c>
      <c r="M323" s="252" t="s">
        <v>97</v>
      </c>
      <c r="N323" s="141" t="s">
        <v>98</v>
      </c>
      <c r="O323" s="151" t="s">
        <v>427</v>
      </c>
      <c r="P323" s="134" t="s">
        <v>3435</v>
      </c>
      <c r="Q323" s="134" t="s">
        <v>1444</v>
      </c>
      <c r="R323" s="143">
        <f>+G323-F323</f>
        <v>60</v>
      </c>
      <c r="S323" s="134" t="s">
        <v>2459</v>
      </c>
      <c r="T323" s="253">
        <v>6200000</v>
      </c>
      <c r="U323" s="254" t="s">
        <v>3436</v>
      </c>
      <c r="V323" s="253">
        <f>+T323</f>
        <v>6200000</v>
      </c>
      <c r="W323" s="255">
        <v>45428</v>
      </c>
      <c r="X323" s="256" t="s">
        <v>103</v>
      </c>
      <c r="Y323" s="314">
        <f>+Z323+AA323+AB323</f>
        <v>6200000</v>
      </c>
      <c r="Z323" s="148">
        <f>T323-AA323-AB323</f>
        <v>6200000</v>
      </c>
      <c r="AA323" s="149">
        <v>0</v>
      </c>
      <c r="AB323" s="150">
        <f>+AC323+AD323+AE323+AF323+AG323+AH323+AI323+AJ323</f>
        <v>0</v>
      </c>
      <c r="AC323" s="149">
        <v>0</v>
      </c>
      <c r="AD323" s="149">
        <v>0</v>
      </c>
      <c r="AE323" s="149">
        <v>0</v>
      </c>
      <c r="AF323" s="149">
        <v>0</v>
      </c>
      <c r="AG323" s="149">
        <v>0</v>
      </c>
      <c r="AH323" s="149">
        <v>0</v>
      </c>
      <c r="AI323" s="149">
        <v>0</v>
      </c>
      <c r="AJ323" s="149">
        <v>0</v>
      </c>
      <c r="AK323" s="142" t="s">
        <v>104</v>
      </c>
      <c r="AL323" s="103" t="s">
        <v>3437</v>
      </c>
      <c r="AM323" s="134" t="s">
        <v>2860</v>
      </c>
      <c r="AN323" s="140">
        <v>43543658</v>
      </c>
      <c r="AO323" s="142" t="s">
        <v>108</v>
      </c>
      <c r="AP323" s="134" t="s">
        <v>108</v>
      </c>
      <c r="AQ323" s="257" t="s">
        <v>108</v>
      </c>
      <c r="AR323" s="142" t="s">
        <v>108</v>
      </c>
      <c r="AS323" s="134" t="s">
        <v>109</v>
      </c>
      <c r="AT323" s="142" t="s">
        <v>109</v>
      </c>
      <c r="AU323" s="142" t="s">
        <v>392</v>
      </c>
      <c r="AV323" s="134"/>
      <c r="AW323" s="134"/>
      <c r="AX323" s="134" t="s">
        <v>109</v>
      </c>
      <c r="AY323" s="134" t="s">
        <v>108</v>
      </c>
      <c r="AZ323" s="156"/>
      <c r="BA323" s="134"/>
      <c r="BB323" s="169"/>
      <c r="BC323" s="156"/>
      <c r="BD323" s="143"/>
      <c r="BE323" s="143"/>
      <c r="BF323" s="143"/>
      <c r="BG323" s="156"/>
      <c r="BH323" s="153">
        <f>T323+BB323</f>
        <v>6200000</v>
      </c>
      <c r="BI323" s="301" t="s">
        <v>113</v>
      </c>
      <c r="BJ323" s="134"/>
      <c r="BK323" s="141" t="s">
        <v>114</v>
      </c>
      <c r="BL323" s="156"/>
      <c r="BM323" s="158"/>
      <c r="BN323" s="170" t="s">
        <v>917</v>
      </c>
      <c r="BO323" s="141">
        <v>43</v>
      </c>
      <c r="BP323" s="141" t="s">
        <v>109</v>
      </c>
      <c r="BQ323" s="141" t="s">
        <v>108</v>
      </c>
      <c r="BR323" s="141" t="s">
        <v>108</v>
      </c>
      <c r="BS323" s="141" t="s">
        <v>108</v>
      </c>
      <c r="BT323" s="141" t="s">
        <v>108</v>
      </c>
      <c r="BU323" s="166" t="s">
        <v>3438</v>
      </c>
      <c r="BV323" s="141">
        <v>3165785104</v>
      </c>
      <c r="BW323" s="114" t="s">
        <v>3439</v>
      </c>
      <c r="BX323" s="158" t="s">
        <v>881</v>
      </c>
      <c r="BY323" s="141" t="s">
        <v>119</v>
      </c>
      <c r="BZ323" s="259">
        <v>33722433802</v>
      </c>
      <c r="CA323" s="157" t="s">
        <v>109</v>
      </c>
      <c r="CB323" s="157" t="s">
        <v>109</v>
      </c>
      <c r="CC323" s="157"/>
      <c r="CD323" s="157"/>
      <c r="CE323" s="157"/>
      <c r="CF323" s="157"/>
      <c r="CG323" s="157"/>
      <c r="CH323" s="157"/>
      <c r="CI323" s="157"/>
      <c r="CJ323" s="157"/>
      <c r="CK323" s="157"/>
      <c r="CL323" s="157"/>
      <c r="CM323" s="157" t="s">
        <v>109</v>
      </c>
      <c r="CN323" s="157"/>
    </row>
    <row r="324" spans="1:92" s="50" customFormat="1" ht="59.25" customHeight="1">
      <c r="A324" s="566">
        <f>1+A323</f>
        <v>323</v>
      </c>
      <c r="B324" s="402" t="s">
        <v>3440</v>
      </c>
      <c r="C324" s="201" t="s">
        <v>3441</v>
      </c>
      <c r="D324" s="205" t="s">
        <v>93</v>
      </c>
      <c r="E324" s="202">
        <v>45427</v>
      </c>
      <c r="F324" s="203">
        <v>45429</v>
      </c>
      <c r="G324" s="203">
        <v>45656</v>
      </c>
      <c r="H324" s="201" t="s">
        <v>416</v>
      </c>
      <c r="I324" s="206" t="s">
        <v>95</v>
      </c>
      <c r="J324" s="201" t="s">
        <v>3442</v>
      </c>
      <c r="K324" s="271">
        <v>1072716772</v>
      </c>
      <c r="L324" s="201">
        <v>4</v>
      </c>
      <c r="M324" s="272" t="s">
        <v>97</v>
      </c>
      <c r="N324" s="208" t="s">
        <v>98</v>
      </c>
      <c r="O324" s="218" t="s">
        <v>873</v>
      </c>
      <c r="P324" s="201" t="s">
        <v>3443</v>
      </c>
      <c r="Q324" s="201" t="s">
        <v>2409</v>
      </c>
      <c r="R324" s="210">
        <f>+G324-F324</f>
        <v>227</v>
      </c>
      <c r="S324" s="201" t="s">
        <v>3444</v>
      </c>
      <c r="T324" s="273">
        <v>37500000</v>
      </c>
      <c r="U324" s="274" t="s">
        <v>3445</v>
      </c>
      <c r="V324" s="273">
        <f>+T324</f>
        <v>37500000</v>
      </c>
      <c r="W324" s="275">
        <v>45428</v>
      </c>
      <c r="X324" s="276" t="s">
        <v>103</v>
      </c>
      <c r="Y324" s="313">
        <f>+Z324+AA324+AB324</f>
        <v>37500000</v>
      </c>
      <c r="Z324" s="215">
        <f>T324-AA324-AB324</f>
        <v>37500000</v>
      </c>
      <c r="AA324" s="216">
        <v>0</v>
      </c>
      <c r="AB324" s="217">
        <f>+AC324+AD324+AE324+AF324+AG324+AH324+AI324+AJ324</f>
        <v>0</v>
      </c>
      <c r="AC324" s="216">
        <v>0</v>
      </c>
      <c r="AD324" s="216">
        <v>0</v>
      </c>
      <c r="AE324" s="216">
        <v>0</v>
      </c>
      <c r="AF324" s="216">
        <v>0</v>
      </c>
      <c r="AG324" s="216">
        <v>0</v>
      </c>
      <c r="AH324" s="216">
        <v>0</v>
      </c>
      <c r="AI324" s="216">
        <v>0</v>
      </c>
      <c r="AJ324" s="216">
        <v>0</v>
      </c>
      <c r="AK324" s="209" t="s">
        <v>104</v>
      </c>
      <c r="AL324" s="191" t="s">
        <v>3446</v>
      </c>
      <c r="AM324" s="201" t="s">
        <v>1798</v>
      </c>
      <c r="AN324" s="207" t="s">
        <v>1799</v>
      </c>
      <c r="AO324" s="209" t="s">
        <v>108</v>
      </c>
      <c r="AP324" s="201" t="s">
        <v>108</v>
      </c>
      <c r="AQ324" s="277" t="s">
        <v>108</v>
      </c>
      <c r="AR324" s="209" t="s">
        <v>108</v>
      </c>
      <c r="AS324" s="201" t="s">
        <v>109</v>
      </c>
      <c r="AT324" s="209" t="s">
        <v>109</v>
      </c>
      <c r="AU324" s="209" t="s">
        <v>392</v>
      </c>
      <c r="AV324" s="201"/>
      <c r="AW324" s="201" t="s">
        <v>110</v>
      </c>
      <c r="AX324" s="201" t="s">
        <v>109</v>
      </c>
      <c r="AY324" s="201" t="s">
        <v>108</v>
      </c>
      <c r="AZ324" s="240"/>
      <c r="BA324" s="201"/>
      <c r="BB324" s="241"/>
      <c r="BC324" s="240"/>
      <c r="BD324" s="210"/>
      <c r="BE324" s="210"/>
      <c r="BF324" s="210"/>
      <c r="BG324" s="240"/>
      <c r="BH324" s="221">
        <f>T324+BB324</f>
        <v>37500000</v>
      </c>
      <c r="BI324" s="161" t="s">
        <v>135</v>
      </c>
      <c r="BJ324" s="155"/>
      <c r="BK324" s="162" t="s">
        <v>114</v>
      </c>
      <c r="BL324" s="295"/>
      <c r="BM324" s="161" t="s">
        <v>136</v>
      </c>
      <c r="BN324" s="285" t="s">
        <v>917</v>
      </c>
      <c r="BO324" s="261">
        <v>26</v>
      </c>
      <c r="BP324" s="261" t="s">
        <v>109</v>
      </c>
      <c r="BQ324" s="261" t="s">
        <v>108</v>
      </c>
      <c r="BR324" s="261" t="s">
        <v>108</v>
      </c>
      <c r="BS324" s="261" t="s">
        <v>108</v>
      </c>
      <c r="BT324" s="261" t="s">
        <v>108</v>
      </c>
      <c r="BU324" s="286" t="s">
        <v>3447</v>
      </c>
      <c r="BV324" s="261">
        <v>3008137835</v>
      </c>
      <c r="BW324" s="65" t="s">
        <v>3448</v>
      </c>
      <c r="BX324" s="287" t="s">
        <v>1004</v>
      </c>
      <c r="BY324" s="261" t="s">
        <v>119</v>
      </c>
      <c r="BZ324" s="302">
        <v>111720021990</v>
      </c>
      <c r="CA324" s="223" t="s">
        <v>109</v>
      </c>
      <c r="CB324" s="223" t="s">
        <v>109</v>
      </c>
      <c r="CC324" s="223" t="s">
        <v>109</v>
      </c>
      <c r="CD324" s="223" t="s">
        <v>109</v>
      </c>
      <c r="CE324" s="223" t="s">
        <v>109</v>
      </c>
      <c r="CF324" s="223" t="s">
        <v>109</v>
      </c>
      <c r="CG324" s="223" t="s">
        <v>109</v>
      </c>
      <c r="CH324" s="539" t="s">
        <v>109</v>
      </c>
      <c r="CI324" s="223"/>
      <c r="CJ324" s="223"/>
      <c r="CK324" s="223"/>
      <c r="CL324" s="223"/>
      <c r="CM324" s="303"/>
      <c r="CN324" s="223"/>
    </row>
    <row r="325" spans="1:92" s="50" customFormat="1" ht="45.75" customHeight="1">
      <c r="A325" s="589">
        <f>1+A324</f>
        <v>324</v>
      </c>
      <c r="B325" s="151" t="s">
        <v>3449</v>
      </c>
      <c r="C325" s="134" t="s">
        <v>3450</v>
      </c>
      <c r="D325" s="138" t="s">
        <v>179</v>
      </c>
      <c r="E325" s="135">
        <v>45427</v>
      </c>
      <c r="F325" s="136">
        <v>45429</v>
      </c>
      <c r="G325" s="136">
        <v>45581</v>
      </c>
      <c r="H325" s="134" t="s">
        <v>416</v>
      </c>
      <c r="I325" s="139" t="s">
        <v>180</v>
      </c>
      <c r="J325" s="158" t="s">
        <v>3451</v>
      </c>
      <c r="K325" s="251">
        <v>1072639822</v>
      </c>
      <c r="L325" s="134">
        <v>4</v>
      </c>
      <c r="M325" s="252" t="s">
        <v>97</v>
      </c>
      <c r="N325" s="141" t="s">
        <v>98</v>
      </c>
      <c r="O325" s="151" t="s">
        <v>427</v>
      </c>
      <c r="P325" s="134" t="s">
        <v>3452</v>
      </c>
      <c r="Q325" s="134" t="s">
        <v>897</v>
      </c>
      <c r="R325" s="143">
        <f>+G325-F325</f>
        <v>152</v>
      </c>
      <c r="S325" s="134" t="s">
        <v>3093</v>
      </c>
      <c r="T325" s="253">
        <v>15400000</v>
      </c>
      <c r="U325" s="254" t="s">
        <v>3453</v>
      </c>
      <c r="V325" s="253">
        <f>+T325</f>
        <v>15400000</v>
      </c>
      <c r="W325" s="255">
        <v>45428</v>
      </c>
      <c r="X325" s="256" t="s">
        <v>103</v>
      </c>
      <c r="Y325" s="314">
        <f>+Z325+AA325+AB325</f>
        <v>15400000</v>
      </c>
      <c r="Z325" s="148">
        <f>T325-AA325-AB325</f>
        <v>15400000</v>
      </c>
      <c r="AA325" s="149">
        <v>0</v>
      </c>
      <c r="AB325" s="150">
        <f>+AC325+AD325+AE325+AF325+AG325+AH325+AI325+AJ325</f>
        <v>0</v>
      </c>
      <c r="AC325" s="149">
        <v>0</v>
      </c>
      <c r="AD325" s="149">
        <v>0</v>
      </c>
      <c r="AE325" s="149">
        <v>0</v>
      </c>
      <c r="AF325" s="149">
        <v>0</v>
      </c>
      <c r="AG325" s="149">
        <v>0</v>
      </c>
      <c r="AH325" s="149">
        <v>0</v>
      </c>
      <c r="AI325" s="149">
        <v>0</v>
      </c>
      <c r="AJ325" s="149">
        <v>0</v>
      </c>
      <c r="AK325" s="142" t="s">
        <v>104</v>
      </c>
      <c r="AL325" s="103" t="s">
        <v>3454</v>
      </c>
      <c r="AM325" s="134" t="s">
        <v>188</v>
      </c>
      <c r="AN325" s="140">
        <v>23561243</v>
      </c>
      <c r="AO325" s="142" t="s">
        <v>108</v>
      </c>
      <c r="AP325" s="134" t="s">
        <v>108</v>
      </c>
      <c r="AQ325" s="257" t="s">
        <v>108</v>
      </c>
      <c r="AR325" s="142" t="s">
        <v>108</v>
      </c>
      <c r="AS325" s="134" t="s">
        <v>109</v>
      </c>
      <c r="AT325" s="142" t="s">
        <v>109</v>
      </c>
      <c r="AU325" s="142" t="s">
        <v>392</v>
      </c>
      <c r="AV325" s="134"/>
      <c r="AW325" s="134"/>
      <c r="AX325" s="134" t="s">
        <v>109</v>
      </c>
      <c r="AY325" s="134" t="s">
        <v>108</v>
      </c>
      <c r="AZ325" s="156"/>
      <c r="BA325" s="134"/>
      <c r="BB325" s="169"/>
      <c r="BC325" s="156"/>
      <c r="BD325" s="143"/>
      <c r="BE325" s="143"/>
      <c r="BF325" s="143"/>
      <c r="BG325" s="156"/>
      <c r="BH325" s="153">
        <f>T325+BB325</f>
        <v>15400000</v>
      </c>
      <c r="BI325" s="301" t="s">
        <v>113</v>
      </c>
      <c r="BJ325" s="134"/>
      <c r="BK325" s="141" t="s">
        <v>114</v>
      </c>
      <c r="BL325" s="156"/>
      <c r="BM325" s="301"/>
      <c r="BN325" s="170" t="s">
        <v>161</v>
      </c>
      <c r="BO325" s="141">
        <v>20</v>
      </c>
      <c r="BP325" s="141" t="s">
        <v>108</v>
      </c>
      <c r="BQ325" s="141" t="s">
        <v>108</v>
      </c>
      <c r="BR325" s="141" t="s">
        <v>108</v>
      </c>
      <c r="BS325" s="141" t="s">
        <v>108</v>
      </c>
      <c r="BT325" s="141" t="s">
        <v>108</v>
      </c>
      <c r="BU325" s="166" t="s">
        <v>3455</v>
      </c>
      <c r="BV325" s="141">
        <v>3182334125</v>
      </c>
      <c r="BW325" s="114" t="s">
        <v>3456</v>
      </c>
      <c r="BX325" s="158" t="s">
        <v>839</v>
      </c>
      <c r="BY325" s="141" t="s">
        <v>119</v>
      </c>
      <c r="BZ325" s="259" t="s">
        <v>3457</v>
      </c>
      <c r="CA325" s="157" t="s">
        <v>109</v>
      </c>
      <c r="CB325" s="157" t="s">
        <v>109</v>
      </c>
      <c r="CC325" s="157" t="s">
        <v>109</v>
      </c>
      <c r="CD325" s="157" t="s">
        <v>109</v>
      </c>
      <c r="CE325" s="157" t="s">
        <v>109</v>
      </c>
      <c r="CF325" s="157" t="s">
        <v>109</v>
      </c>
      <c r="CG325" s="157" t="s">
        <v>109</v>
      </c>
      <c r="CH325" s="157" t="s">
        <v>109</v>
      </c>
      <c r="CI325" s="157"/>
      <c r="CJ325" s="157"/>
      <c r="CK325" s="157"/>
      <c r="CL325" s="157"/>
      <c r="CM325" s="157" t="s">
        <v>109</v>
      </c>
      <c r="CN325" s="157"/>
    </row>
    <row r="326" spans="1:92" s="50" customFormat="1" ht="45.75" customHeight="1">
      <c r="A326" s="589">
        <f>1+A325</f>
        <v>325</v>
      </c>
      <c r="B326" s="151" t="s">
        <v>3458</v>
      </c>
      <c r="C326" s="134" t="s">
        <v>3459</v>
      </c>
      <c r="D326" s="138" t="s">
        <v>1417</v>
      </c>
      <c r="E326" s="135">
        <v>45428</v>
      </c>
      <c r="F326" s="136">
        <v>45429</v>
      </c>
      <c r="G326" s="136">
        <v>45520</v>
      </c>
      <c r="H326" s="134" t="s">
        <v>416</v>
      </c>
      <c r="I326" s="139" t="s">
        <v>95</v>
      </c>
      <c r="J326" s="158" t="s">
        <v>3460</v>
      </c>
      <c r="K326" s="251">
        <v>1026271262</v>
      </c>
      <c r="L326" s="134">
        <v>0</v>
      </c>
      <c r="M326" s="252" t="s">
        <v>97</v>
      </c>
      <c r="N326" s="141" t="s">
        <v>98</v>
      </c>
      <c r="O326" s="151" t="s">
        <v>168</v>
      </c>
      <c r="P326" s="134" t="s">
        <v>3461</v>
      </c>
      <c r="Q326" s="134" t="s">
        <v>681</v>
      </c>
      <c r="R326" s="143">
        <f>+G326-F326</f>
        <v>91</v>
      </c>
      <c r="S326" s="134" t="s">
        <v>3462</v>
      </c>
      <c r="T326" s="253">
        <v>12450000</v>
      </c>
      <c r="U326" s="254" t="s">
        <v>3463</v>
      </c>
      <c r="V326" s="253">
        <f>+T326</f>
        <v>12450000</v>
      </c>
      <c r="W326" s="255">
        <v>45428</v>
      </c>
      <c r="X326" s="256" t="s">
        <v>103</v>
      </c>
      <c r="Y326" s="314">
        <f>+Z326+AA326+AB326</f>
        <v>12450000</v>
      </c>
      <c r="Z326" s="148">
        <f>T326-AA326-AB326</f>
        <v>12450000</v>
      </c>
      <c r="AA326" s="149">
        <v>0</v>
      </c>
      <c r="AB326" s="150">
        <f>+AC326+AD326+AE326+AF326+AG326+AH326+AI326+AJ326</f>
        <v>0</v>
      </c>
      <c r="AC326" s="149">
        <v>0</v>
      </c>
      <c r="AD326" s="149">
        <v>0</v>
      </c>
      <c r="AE326" s="149">
        <v>0</v>
      </c>
      <c r="AF326" s="149">
        <v>0</v>
      </c>
      <c r="AG326" s="149">
        <v>0</v>
      </c>
      <c r="AH326" s="149">
        <v>0</v>
      </c>
      <c r="AI326" s="149">
        <v>0</v>
      </c>
      <c r="AJ326" s="149">
        <v>0</v>
      </c>
      <c r="AK326" s="142" t="s">
        <v>104</v>
      </c>
      <c r="AL326" s="103" t="s">
        <v>3464</v>
      </c>
      <c r="AM326" s="134" t="s">
        <v>1719</v>
      </c>
      <c r="AN326" s="140">
        <v>35197818</v>
      </c>
      <c r="AO326" s="142" t="s">
        <v>108</v>
      </c>
      <c r="AP326" s="134" t="s">
        <v>108</v>
      </c>
      <c r="AQ326" s="257" t="s">
        <v>108</v>
      </c>
      <c r="AR326" s="142" t="s">
        <v>108</v>
      </c>
      <c r="AS326" s="134" t="s">
        <v>109</v>
      </c>
      <c r="AT326" s="142" t="s">
        <v>109</v>
      </c>
      <c r="AU326" s="142" t="s">
        <v>392</v>
      </c>
      <c r="AV326" s="134"/>
      <c r="AW326" s="134"/>
      <c r="AX326" s="134" t="s">
        <v>109</v>
      </c>
      <c r="AY326" s="134" t="s">
        <v>108</v>
      </c>
      <c r="AZ326" s="156"/>
      <c r="BA326" s="134"/>
      <c r="BB326" s="169"/>
      <c r="BC326" s="156"/>
      <c r="BD326" s="143"/>
      <c r="BE326" s="143"/>
      <c r="BF326" s="143"/>
      <c r="BG326" s="156"/>
      <c r="BH326" s="153">
        <f>T326+BB326</f>
        <v>12450000</v>
      </c>
      <c r="BI326" s="301" t="s">
        <v>113</v>
      </c>
      <c r="BJ326" s="134"/>
      <c r="BK326" s="141" t="s">
        <v>114</v>
      </c>
      <c r="BL326" s="156"/>
      <c r="BM326" s="301"/>
      <c r="BN326" s="170" t="s">
        <v>161</v>
      </c>
      <c r="BO326" s="141">
        <v>33</v>
      </c>
      <c r="BP326" s="141" t="s">
        <v>108</v>
      </c>
      <c r="BQ326" s="141" t="s">
        <v>108</v>
      </c>
      <c r="BR326" s="141" t="s">
        <v>108</v>
      </c>
      <c r="BS326" s="141" t="s">
        <v>108</v>
      </c>
      <c r="BT326" s="141" t="s">
        <v>108</v>
      </c>
      <c r="BU326" s="166" t="s">
        <v>3465</v>
      </c>
      <c r="BV326" s="141">
        <v>3003018157</v>
      </c>
      <c r="BW326" s="114" t="s">
        <v>3466</v>
      </c>
      <c r="BX326" s="158" t="s">
        <v>304</v>
      </c>
      <c r="BY326" s="141" t="s">
        <v>119</v>
      </c>
      <c r="BZ326" s="259">
        <v>316059088</v>
      </c>
      <c r="CA326" s="157" t="s">
        <v>109</v>
      </c>
      <c r="CB326" s="157" t="s">
        <v>109</v>
      </c>
      <c r="CC326" s="157" t="s">
        <v>109</v>
      </c>
      <c r="CD326" s="157"/>
      <c r="CE326" s="157"/>
      <c r="CF326" s="157"/>
      <c r="CG326" s="157"/>
      <c r="CH326" s="157"/>
      <c r="CI326" s="157"/>
      <c r="CJ326" s="157"/>
      <c r="CK326" s="157"/>
      <c r="CL326" s="157"/>
      <c r="CM326" s="157" t="s">
        <v>109</v>
      </c>
      <c r="CN326" s="157"/>
    </row>
    <row r="327" spans="1:92" s="50" customFormat="1" ht="45.75" customHeight="1">
      <c r="A327" s="589">
        <f>1+A326</f>
        <v>326</v>
      </c>
      <c r="B327" s="151" t="s">
        <v>3467</v>
      </c>
      <c r="C327" s="134" t="s">
        <v>3468</v>
      </c>
      <c r="D327" s="138" t="s">
        <v>425</v>
      </c>
      <c r="E327" s="135">
        <v>45428</v>
      </c>
      <c r="F327" s="136">
        <v>45429</v>
      </c>
      <c r="G327" s="136">
        <v>45489</v>
      </c>
      <c r="H327" s="134" t="s">
        <v>416</v>
      </c>
      <c r="I327" s="139" t="s">
        <v>180</v>
      </c>
      <c r="J327" s="158" t="s">
        <v>3469</v>
      </c>
      <c r="K327" s="251">
        <v>1072661780</v>
      </c>
      <c r="L327" s="134">
        <v>5</v>
      </c>
      <c r="M327" s="252" t="s">
        <v>97</v>
      </c>
      <c r="N327" s="141" t="s">
        <v>98</v>
      </c>
      <c r="O327" s="151" t="s">
        <v>1061</v>
      </c>
      <c r="P327" s="134" t="s">
        <v>3470</v>
      </c>
      <c r="Q327" s="134" t="s">
        <v>1444</v>
      </c>
      <c r="R327" s="143">
        <f>+G327-F327</f>
        <v>60</v>
      </c>
      <c r="S327" s="134" t="s">
        <v>2459</v>
      </c>
      <c r="T327" s="253">
        <v>6200000</v>
      </c>
      <c r="U327" s="254" t="s">
        <v>3471</v>
      </c>
      <c r="V327" s="253">
        <f>+T327</f>
        <v>6200000</v>
      </c>
      <c r="W327" s="255">
        <v>45429</v>
      </c>
      <c r="X327" s="256" t="s">
        <v>103</v>
      </c>
      <c r="Y327" s="314">
        <f>+Z327+AA327+AB327</f>
        <v>6200000</v>
      </c>
      <c r="Z327" s="148">
        <f>T327-AA327-AB327</f>
        <v>6200000</v>
      </c>
      <c r="AA327" s="149">
        <v>0</v>
      </c>
      <c r="AB327" s="150">
        <f>+AC327+AD327+AE327+AF327+AG327+AH327+AI327+AJ327</f>
        <v>0</v>
      </c>
      <c r="AC327" s="149">
        <v>0</v>
      </c>
      <c r="AD327" s="149">
        <v>0</v>
      </c>
      <c r="AE327" s="149">
        <v>0</v>
      </c>
      <c r="AF327" s="149">
        <v>0</v>
      </c>
      <c r="AG327" s="149">
        <v>0</v>
      </c>
      <c r="AH327" s="149">
        <v>0</v>
      </c>
      <c r="AI327" s="149">
        <v>0</v>
      </c>
      <c r="AJ327" s="149">
        <v>0</v>
      </c>
      <c r="AK327" s="142" t="s">
        <v>104</v>
      </c>
      <c r="AL327" s="103" t="s">
        <v>3472</v>
      </c>
      <c r="AM327" s="134" t="s">
        <v>3349</v>
      </c>
      <c r="AN327" s="140" t="s">
        <v>3350</v>
      </c>
      <c r="AO327" s="142" t="s">
        <v>108</v>
      </c>
      <c r="AP327" s="134" t="s">
        <v>108</v>
      </c>
      <c r="AQ327" s="257" t="s">
        <v>108</v>
      </c>
      <c r="AR327" s="142" t="s">
        <v>108</v>
      </c>
      <c r="AS327" s="134" t="s">
        <v>109</v>
      </c>
      <c r="AT327" s="142" t="s">
        <v>109</v>
      </c>
      <c r="AU327" s="142" t="s">
        <v>392</v>
      </c>
      <c r="AV327" s="134"/>
      <c r="AW327" s="134" t="s">
        <v>110</v>
      </c>
      <c r="AX327" s="134" t="s">
        <v>109</v>
      </c>
      <c r="AY327" s="134" t="s">
        <v>108</v>
      </c>
      <c r="AZ327" s="156"/>
      <c r="BA327" s="134"/>
      <c r="BB327" s="169"/>
      <c r="BC327" s="156"/>
      <c r="BD327" s="143"/>
      <c r="BE327" s="143"/>
      <c r="BF327" s="143"/>
      <c r="BG327" s="156"/>
      <c r="BH327" s="153">
        <f>T327+BB327</f>
        <v>6200000</v>
      </c>
      <c r="BI327" s="301" t="s">
        <v>113</v>
      </c>
      <c r="BJ327" s="134"/>
      <c r="BK327" s="141" t="s">
        <v>114</v>
      </c>
      <c r="BL327" s="156"/>
      <c r="BM327" s="301"/>
      <c r="BN327" s="170" t="s">
        <v>917</v>
      </c>
      <c r="BO327" s="141">
        <v>32</v>
      </c>
      <c r="BP327" s="141" t="s">
        <v>578</v>
      </c>
      <c r="BQ327" s="141" t="s">
        <v>108</v>
      </c>
      <c r="BR327" s="141" t="s">
        <v>108</v>
      </c>
      <c r="BS327" s="141" t="s">
        <v>108</v>
      </c>
      <c r="BT327" s="141" t="s">
        <v>108</v>
      </c>
      <c r="BU327" s="166" t="s">
        <v>3473</v>
      </c>
      <c r="BV327" s="141">
        <v>3182924284</v>
      </c>
      <c r="BW327" s="114" t="s">
        <v>3474</v>
      </c>
      <c r="BX327" s="158" t="s">
        <v>118</v>
      </c>
      <c r="BY327" s="141" t="s">
        <v>119</v>
      </c>
      <c r="BZ327" s="259" t="s">
        <v>3475</v>
      </c>
      <c r="CA327" s="157" t="s">
        <v>109</v>
      </c>
      <c r="CB327" s="157" t="s">
        <v>109</v>
      </c>
      <c r="CC327" s="157"/>
      <c r="CD327" s="157"/>
      <c r="CE327" s="157"/>
      <c r="CF327" s="157"/>
      <c r="CG327" s="157"/>
      <c r="CH327" s="157"/>
      <c r="CI327" s="157"/>
      <c r="CJ327" s="157"/>
      <c r="CK327" s="157"/>
      <c r="CL327" s="157"/>
      <c r="CM327" s="157" t="s">
        <v>109</v>
      </c>
      <c r="CN327" s="157"/>
    </row>
    <row r="328" spans="1:92" s="50" customFormat="1" ht="45.75" customHeight="1">
      <c r="A328" s="589">
        <f>1+A327</f>
        <v>327</v>
      </c>
      <c r="B328" s="151" t="s">
        <v>3476</v>
      </c>
      <c r="C328" s="134" t="s">
        <v>3477</v>
      </c>
      <c r="D328" s="138" t="s">
        <v>340</v>
      </c>
      <c r="E328" s="135">
        <v>45428</v>
      </c>
      <c r="F328" s="136">
        <v>45434</v>
      </c>
      <c r="G328" s="136">
        <v>45540</v>
      </c>
      <c r="H328" s="134" t="s">
        <v>416</v>
      </c>
      <c r="I328" s="139" t="s">
        <v>95</v>
      </c>
      <c r="J328" s="134" t="s">
        <v>3478</v>
      </c>
      <c r="K328" s="251">
        <v>80449201</v>
      </c>
      <c r="L328" s="134">
        <v>3</v>
      </c>
      <c r="M328" s="252" t="s">
        <v>97</v>
      </c>
      <c r="N328" s="141" t="s">
        <v>98</v>
      </c>
      <c r="O328" s="151" t="s">
        <v>427</v>
      </c>
      <c r="P328" s="134" t="s">
        <v>3479</v>
      </c>
      <c r="Q328" s="134" t="s">
        <v>1050</v>
      </c>
      <c r="R328" s="143">
        <f>+G328-F328</f>
        <v>106</v>
      </c>
      <c r="S328" s="134" t="s">
        <v>2681</v>
      </c>
      <c r="T328" s="253">
        <v>17500000</v>
      </c>
      <c r="U328" s="254" t="s">
        <v>3480</v>
      </c>
      <c r="V328" s="253">
        <f>+T328</f>
        <v>17500000</v>
      </c>
      <c r="W328" s="255">
        <v>45429</v>
      </c>
      <c r="X328" s="256" t="s">
        <v>103</v>
      </c>
      <c r="Y328" s="314">
        <f>+Z328+AA328+AB328</f>
        <v>17500000</v>
      </c>
      <c r="Z328" s="148">
        <f>T328-AA328-AB328</f>
        <v>17500000</v>
      </c>
      <c r="AA328" s="149">
        <v>0</v>
      </c>
      <c r="AB328" s="150">
        <f>+AC328+AD328+AE328+AF328+AG328+AH328+AI328+AJ328</f>
        <v>0</v>
      </c>
      <c r="AC328" s="149">
        <v>0</v>
      </c>
      <c r="AD328" s="149">
        <v>0</v>
      </c>
      <c r="AE328" s="149">
        <v>0</v>
      </c>
      <c r="AF328" s="149">
        <v>0</v>
      </c>
      <c r="AG328" s="149">
        <v>0</v>
      </c>
      <c r="AH328" s="149">
        <v>0</v>
      </c>
      <c r="AI328" s="149">
        <v>0</v>
      </c>
      <c r="AJ328" s="149">
        <v>0</v>
      </c>
      <c r="AK328" s="142" t="s">
        <v>104</v>
      </c>
      <c r="AL328" s="103" t="s">
        <v>3481</v>
      </c>
      <c r="AM328" s="134" t="s">
        <v>3482</v>
      </c>
      <c r="AN328" s="140">
        <v>52918929</v>
      </c>
      <c r="AO328" s="142" t="s">
        <v>108</v>
      </c>
      <c r="AP328" s="134" t="s">
        <v>108</v>
      </c>
      <c r="AQ328" s="257" t="s">
        <v>108</v>
      </c>
      <c r="AR328" s="142" t="s">
        <v>108</v>
      </c>
      <c r="AS328" s="134" t="s">
        <v>109</v>
      </c>
      <c r="AT328" s="142" t="s">
        <v>109</v>
      </c>
      <c r="AU328" s="142" t="s">
        <v>392</v>
      </c>
      <c r="AV328" s="134"/>
      <c r="AW328" s="134"/>
      <c r="AX328" s="134" t="s">
        <v>109</v>
      </c>
      <c r="AY328" s="134" t="s">
        <v>108</v>
      </c>
      <c r="AZ328" s="156"/>
      <c r="BA328" s="134"/>
      <c r="BB328" s="169"/>
      <c r="BC328" s="156"/>
      <c r="BD328" s="143"/>
      <c r="BE328" s="143"/>
      <c r="BF328" s="143"/>
      <c r="BG328" s="156"/>
      <c r="BH328" s="153">
        <f>T328+BB328</f>
        <v>17500000</v>
      </c>
      <c r="BI328" s="604" t="s">
        <v>259</v>
      </c>
      <c r="BJ328" s="134"/>
      <c r="BK328" s="141" t="s">
        <v>114</v>
      </c>
      <c r="BL328" s="156"/>
      <c r="BM328" s="161" t="s">
        <v>260</v>
      </c>
      <c r="BN328" s="170" t="s">
        <v>917</v>
      </c>
      <c r="BO328" s="141">
        <v>40</v>
      </c>
      <c r="BP328" s="141" t="s">
        <v>578</v>
      </c>
      <c r="BQ328" s="141" t="s">
        <v>108</v>
      </c>
      <c r="BR328" s="141" t="s">
        <v>108</v>
      </c>
      <c r="BS328" s="141" t="s">
        <v>108</v>
      </c>
      <c r="BT328" s="141" t="s">
        <v>108</v>
      </c>
      <c r="BU328" s="166" t="s">
        <v>3483</v>
      </c>
      <c r="BV328" s="141">
        <v>3112821422</v>
      </c>
      <c r="BW328" s="114" t="s">
        <v>3484</v>
      </c>
      <c r="BX328" s="158" t="s">
        <v>304</v>
      </c>
      <c r="BY328" s="141" t="s">
        <v>119</v>
      </c>
      <c r="BZ328" s="259" t="s">
        <v>3485</v>
      </c>
      <c r="CA328" s="157" t="s">
        <v>109</v>
      </c>
      <c r="CB328" s="157" t="s">
        <v>109</v>
      </c>
      <c r="CC328" s="157" t="s">
        <v>109</v>
      </c>
      <c r="CD328" s="157" t="s">
        <v>109</v>
      </c>
      <c r="CE328" s="157"/>
      <c r="CF328" s="157"/>
      <c r="CG328" s="157"/>
      <c r="CH328" s="157"/>
      <c r="CI328" s="157"/>
      <c r="CJ328" s="157"/>
      <c r="CK328" s="157"/>
      <c r="CL328" s="157"/>
      <c r="CM328" s="157" t="s">
        <v>109</v>
      </c>
      <c r="CN328" s="157"/>
    </row>
    <row r="329" spans="1:92" s="50" customFormat="1" ht="45.75" customHeight="1">
      <c r="A329" s="589">
        <f>1+A328</f>
        <v>328</v>
      </c>
      <c r="B329" s="151" t="s">
        <v>3486</v>
      </c>
      <c r="C329" s="134" t="s">
        <v>3487</v>
      </c>
      <c r="D329" s="138" t="s">
        <v>1417</v>
      </c>
      <c r="E329" s="135">
        <v>45428</v>
      </c>
      <c r="F329" s="136">
        <v>45430</v>
      </c>
      <c r="G329" s="136">
        <v>45521</v>
      </c>
      <c r="H329" s="134" t="s">
        <v>416</v>
      </c>
      <c r="I329" s="139" t="s">
        <v>180</v>
      </c>
      <c r="J329" s="158" t="s">
        <v>3488</v>
      </c>
      <c r="K329" s="251">
        <v>1072717742</v>
      </c>
      <c r="L329" s="134">
        <v>8</v>
      </c>
      <c r="M329" s="252" t="s">
        <v>97</v>
      </c>
      <c r="N329" s="141" t="s">
        <v>98</v>
      </c>
      <c r="O329" s="151" t="s">
        <v>2287</v>
      </c>
      <c r="P329" s="134" t="s">
        <v>3489</v>
      </c>
      <c r="Q329" s="134" t="s">
        <v>681</v>
      </c>
      <c r="R329" s="143">
        <f>+G329-F329</f>
        <v>91</v>
      </c>
      <c r="S329" s="134" t="s">
        <v>3024</v>
      </c>
      <c r="T329" s="253">
        <v>8250000</v>
      </c>
      <c r="U329" s="254" t="s">
        <v>3490</v>
      </c>
      <c r="V329" s="253">
        <f>+T329</f>
        <v>8250000</v>
      </c>
      <c r="W329" s="255">
        <v>45429</v>
      </c>
      <c r="X329" s="256" t="s">
        <v>103</v>
      </c>
      <c r="Y329" s="314">
        <f>+Z329+AA329+AB329</f>
        <v>8250000</v>
      </c>
      <c r="Z329" s="148">
        <f>T329-AA329-AB329</f>
        <v>8250000</v>
      </c>
      <c r="AA329" s="149">
        <v>0</v>
      </c>
      <c r="AB329" s="150">
        <f>+AC329+AD329+AE329+AF329+AG329+AH329+AI329+AJ329</f>
        <v>0</v>
      </c>
      <c r="AC329" s="149">
        <v>0</v>
      </c>
      <c r="AD329" s="149">
        <v>0</v>
      </c>
      <c r="AE329" s="149">
        <v>0</v>
      </c>
      <c r="AF329" s="149">
        <v>0</v>
      </c>
      <c r="AG329" s="149">
        <v>0</v>
      </c>
      <c r="AH329" s="149">
        <v>0</v>
      </c>
      <c r="AI329" s="149">
        <v>0</v>
      </c>
      <c r="AJ329" s="149">
        <v>0</v>
      </c>
      <c r="AK329" s="142" t="s">
        <v>104</v>
      </c>
      <c r="AL329" s="103" t="s">
        <v>3491</v>
      </c>
      <c r="AM329" s="134" t="s">
        <v>2995</v>
      </c>
      <c r="AN329" s="140">
        <v>35472453</v>
      </c>
      <c r="AO329" s="142" t="s">
        <v>108</v>
      </c>
      <c r="AP329" s="134" t="s">
        <v>108</v>
      </c>
      <c r="AQ329" s="257" t="s">
        <v>108</v>
      </c>
      <c r="AR329" s="142" t="s">
        <v>108</v>
      </c>
      <c r="AS329" s="134" t="s">
        <v>578</v>
      </c>
      <c r="AT329" s="142" t="s">
        <v>109</v>
      </c>
      <c r="AU329" s="142" t="s">
        <v>392</v>
      </c>
      <c r="AV329" s="134"/>
      <c r="AW329" s="134"/>
      <c r="AX329" s="134" t="s">
        <v>109</v>
      </c>
      <c r="AY329" s="134" t="s">
        <v>108</v>
      </c>
      <c r="AZ329" s="156"/>
      <c r="BA329" s="134"/>
      <c r="BB329" s="169"/>
      <c r="BC329" s="156"/>
      <c r="BD329" s="143"/>
      <c r="BE329" s="143"/>
      <c r="BF329" s="143"/>
      <c r="BG329" s="156"/>
      <c r="BH329" s="153">
        <f>T329+BB329</f>
        <v>8250000</v>
      </c>
      <c r="BI329" s="301" t="s">
        <v>113</v>
      </c>
      <c r="BJ329" s="134"/>
      <c r="BK329" s="141" t="s">
        <v>114</v>
      </c>
      <c r="BL329" s="156"/>
      <c r="BM329" s="301"/>
      <c r="BN329" s="170" t="s">
        <v>917</v>
      </c>
      <c r="BO329" s="141">
        <v>26</v>
      </c>
      <c r="BP329" s="141" t="s">
        <v>578</v>
      </c>
      <c r="BQ329" s="141" t="s">
        <v>108</v>
      </c>
      <c r="BR329" s="141" t="s">
        <v>108</v>
      </c>
      <c r="BS329" s="141" t="s">
        <v>108</v>
      </c>
      <c r="BT329" s="141" t="s">
        <v>108</v>
      </c>
      <c r="BU329" s="166" t="s">
        <v>3492</v>
      </c>
      <c r="BV329" s="141">
        <v>3112641653</v>
      </c>
      <c r="BW329" s="114" t="s">
        <v>3493</v>
      </c>
      <c r="BX329" s="158" t="s">
        <v>304</v>
      </c>
      <c r="BY329" s="141" t="s">
        <v>119</v>
      </c>
      <c r="BZ329" s="259">
        <v>325164804</v>
      </c>
      <c r="CA329" s="157" t="s">
        <v>109</v>
      </c>
      <c r="CB329" s="157" t="s">
        <v>109</v>
      </c>
      <c r="CC329" s="157" t="s">
        <v>109</v>
      </c>
      <c r="CD329" s="157"/>
      <c r="CE329" s="157"/>
      <c r="CF329" s="157"/>
      <c r="CG329" s="157"/>
      <c r="CH329" s="157"/>
      <c r="CI329" s="157"/>
      <c r="CJ329" s="157"/>
      <c r="CK329" s="157"/>
      <c r="CL329" s="157"/>
      <c r="CM329" s="157" t="s">
        <v>109</v>
      </c>
      <c r="CN329" s="157"/>
    </row>
    <row r="330" spans="1:92" s="50" customFormat="1" ht="45.75" customHeight="1">
      <c r="A330" s="589">
        <f>1+A329</f>
        <v>329</v>
      </c>
      <c r="B330" s="151" t="s">
        <v>3494</v>
      </c>
      <c r="C330" s="134" t="s">
        <v>3495</v>
      </c>
      <c r="D330" s="138" t="s">
        <v>93</v>
      </c>
      <c r="E330" s="135">
        <v>45428</v>
      </c>
      <c r="F330" s="136">
        <v>45430</v>
      </c>
      <c r="G330" s="136">
        <v>45657</v>
      </c>
      <c r="H330" s="134" t="s">
        <v>416</v>
      </c>
      <c r="I330" s="139" t="s">
        <v>180</v>
      </c>
      <c r="J330" s="158" t="s">
        <v>798</v>
      </c>
      <c r="K330" s="251">
        <v>1072716585</v>
      </c>
      <c r="L330" s="134">
        <v>3</v>
      </c>
      <c r="M330" s="252" t="s">
        <v>97</v>
      </c>
      <c r="N330" s="141" t="s">
        <v>98</v>
      </c>
      <c r="O330" s="151" t="s">
        <v>99</v>
      </c>
      <c r="P330" s="134" t="s">
        <v>799</v>
      </c>
      <c r="Q330" s="134" t="s">
        <v>2409</v>
      </c>
      <c r="R330" s="143">
        <f>+G330-F330</f>
        <v>227</v>
      </c>
      <c r="S330" s="134" t="s">
        <v>3496</v>
      </c>
      <c r="T330" s="253">
        <v>28500000</v>
      </c>
      <c r="U330" s="254" t="s">
        <v>3497</v>
      </c>
      <c r="V330" s="253">
        <f>+T330</f>
        <v>28500000</v>
      </c>
      <c r="W330" s="255">
        <v>45429</v>
      </c>
      <c r="X330" s="256" t="s">
        <v>103</v>
      </c>
      <c r="Y330" s="314">
        <f>+Z330+AA330+AB330</f>
        <v>28500000</v>
      </c>
      <c r="Z330" s="148">
        <f>T330-AA330-AB330</f>
        <v>28500000</v>
      </c>
      <c r="AA330" s="149">
        <v>0</v>
      </c>
      <c r="AB330" s="150">
        <f>+AC330+AD330+AE330+AF330+AG330+AH330+AI330+AJ330</f>
        <v>0</v>
      </c>
      <c r="AC330" s="149">
        <v>0</v>
      </c>
      <c r="AD330" s="149">
        <v>0</v>
      </c>
      <c r="AE330" s="149">
        <v>0</v>
      </c>
      <c r="AF330" s="149">
        <v>0</v>
      </c>
      <c r="AG330" s="149">
        <v>0</v>
      </c>
      <c r="AH330" s="149">
        <v>0</v>
      </c>
      <c r="AI330" s="149">
        <v>0</v>
      </c>
      <c r="AJ330" s="149">
        <v>0</v>
      </c>
      <c r="AK330" s="142" t="s">
        <v>104</v>
      </c>
      <c r="AL330" s="103" t="s">
        <v>3498</v>
      </c>
      <c r="AM330" s="134" t="s">
        <v>391</v>
      </c>
      <c r="AN330" s="140">
        <v>52770023</v>
      </c>
      <c r="AO330" s="142" t="s">
        <v>108</v>
      </c>
      <c r="AP330" s="134" t="s">
        <v>108</v>
      </c>
      <c r="AQ330" s="257" t="s">
        <v>108</v>
      </c>
      <c r="AR330" s="142" t="s">
        <v>108</v>
      </c>
      <c r="AS330" s="134" t="s">
        <v>578</v>
      </c>
      <c r="AT330" s="142" t="s">
        <v>109</v>
      </c>
      <c r="AU330" s="142" t="s">
        <v>392</v>
      </c>
      <c r="AV330" s="134"/>
      <c r="AW330" s="134"/>
      <c r="AX330" s="134" t="s">
        <v>109</v>
      </c>
      <c r="AY330" s="134" t="s">
        <v>108</v>
      </c>
      <c r="AZ330" s="156"/>
      <c r="BA330" s="134"/>
      <c r="BB330" s="169"/>
      <c r="BC330" s="156"/>
      <c r="BD330" s="143"/>
      <c r="BE330" s="143"/>
      <c r="BF330" s="143"/>
      <c r="BG330" s="156"/>
      <c r="BH330" s="153">
        <f>T330+BB330</f>
        <v>28500000</v>
      </c>
      <c r="BI330" s="349" t="s">
        <v>113</v>
      </c>
      <c r="BJ330" s="134"/>
      <c r="BK330" s="141" t="s">
        <v>114</v>
      </c>
      <c r="BL330" s="156"/>
      <c r="BM330" s="301"/>
      <c r="BN330" s="170" t="s">
        <v>917</v>
      </c>
      <c r="BO330" s="141">
        <v>26</v>
      </c>
      <c r="BP330" s="141" t="s">
        <v>578</v>
      </c>
      <c r="BQ330" s="141" t="s">
        <v>108</v>
      </c>
      <c r="BR330" s="141" t="s">
        <v>108</v>
      </c>
      <c r="BS330" s="141" t="s">
        <v>108</v>
      </c>
      <c r="BT330" s="141" t="s">
        <v>108</v>
      </c>
      <c r="BU330" s="166" t="s">
        <v>3499</v>
      </c>
      <c r="BV330" s="141">
        <v>313264788</v>
      </c>
      <c r="BW330" s="114" t="s">
        <v>804</v>
      </c>
      <c r="BX330" s="158" t="s">
        <v>839</v>
      </c>
      <c r="BY330" s="141" t="s">
        <v>119</v>
      </c>
      <c r="BZ330" s="259" t="s">
        <v>3500</v>
      </c>
      <c r="CA330" s="157" t="s">
        <v>109</v>
      </c>
      <c r="CB330" s="157" t="s">
        <v>109</v>
      </c>
      <c r="CC330" s="157" t="s">
        <v>109</v>
      </c>
      <c r="CD330" s="157" t="s">
        <v>109</v>
      </c>
      <c r="CE330" s="157" t="s">
        <v>109</v>
      </c>
      <c r="CF330" s="157" t="s">
        <v>109</v>
      </c>
      <c r="CG330" s="157" t="s">
        <v>109</v>
      </c>
      <c r="CH330" s="157" t="s">
        <v>109</v>
      </c>
      <c r="CI330" s="157"/>
      <c r="CJ330" s="157"/>
      <c r="CK330" s="157"/>
      <c r="CL330" s="157"/>
      <c r="CM330" s="157" t="s">
        <v>109</v>
      </c>
      <c r="CN330" s="157"/>
    </row>
    <row r="331" spans="1:92" s="50" customFormat="1" ht="45.75" customHeight="1">
      <c r="A331" s="571">
        <f>1+A330</f>
        <v>330</v>
      </c>
      <c r="B331" s="402" t="s">
        <v>3501</v>
      </c>
      <c r="C331" s="239" t="s">
        <v>3502</v>
      </c>
      <c r="D331" s="205" t="s">
        <v>179</v>
      </c>
      <c r="E331" s="202">
        <v>45428</v>
      </c>
      <c r="F331" s="203">
        <v>45432</v>
      </c>
      <c r="G331" s="203">
        <v>45584</v>
      </c>
      <c r="H331" s="201" t="s">
        <v>416</v>
      </c>
      <c r="I331" s="206" t="s">
        <v>95</v>
      </c>
      <c r="J331" s="201" t="s">
        <v>3503</v>
      </c>
      <c r="K331" s="271">
        <v>20455459</v>
      </c>
      <c r="L331" s="201">
        <v>2</v>
      </c>
      <c r="M331" s="272" t="s">
        <v>97</v>
      </c>
      <c r="N331" s="208" t="s">
        <v>98</v>
      </c>
      <c r="O331" s="218" t="s">
        <v>1061</v>
      </c>
      <c r="P331" s="201" t="s">
        <v>3504</v>
      </c>
      <c r="Q331" s="201" t="s">
        <v>897</v>
      </c>
      <c r="R331" s="210">
        <f>+G331-F331</f>
        <v>152</v>
      </c>
      <c r="S331" s="201" t="s">
        <v>3505</v>
      </c>
      <c r="T331" s="273">
        <v>36090000</v>
      </c>
      <c r="U331" s="274" t="s">
        <v>3506</v>
      </c>
      <c r="V331" s="273">
        <f>+T331</f>
        <v>36090000</v>
      </c>
      <c r="W331" s="275">
        <v>45429</v>
      </c>
      <c r="X331" s="276" t="s">
        <v>103</v>
      </c>
      <c r="Y331" s="313">
        <f>+Z331+AA331+AB331</f>
        <v>36090000</v>
      </c>
      <c r="Z331" s="215">
        <f>T331-AA331-AB331</f>
        <v>36090000</v>
      </c>
      <c r="AA331" s="216">
        <v>0</v>
      </c>
      <c r="AB331" s="217">
        <f>+AC331+AD331+AE331+AF331+AG331+AH331+AI331+AJ331</f>
        <v>0</v>
      </c>
      <c r="AC331" s="216">
        <v>0</v>
      </c>
      <c r="AD331" s="216">
        <v>0</v>
      </c>
      <c r="AE331" s="216">
        <v>0</v>
      </c>
      <c r="AF331" s="216">
        <v>0</v>
      </c>
      <c r="AG331" s="216">
        <v>0</v>
      </c>
      <c r="AH331" s="216">
        <v>0</v>
      </c>
      <c r="AI331" s="216">
        <v>0</v>
      </c>
      <c r="AJ331" s="216">
        <v>0</v>
      </c>
      <c r="AK331" s="209" t="s">
        <v>104</v>
      </c>
      <c r="AL331" s="191" t="s">
        <v>3507</v>
      </c>
      <c r="AM331" s="201" t="s">
        <v>3508</v>
      </c>
      <c r="AN331" s="207">
        <v>80844224</v>
      </c>
      <c r="AO331" s="209" t="s">
        <v>108</v>
      </c>
      <c r="AP331" s="201" t="s">
        <v>108</v>
      </c>
      <c r="AQ331" s="277" t="s">
        <v>108</v>
      </c>
      <c r="AR331" s="209" t="s">
        <v>108</v>
      </c>
      <c r="AS331" s="201" t="s">
        <v>109</v>
      </c>
      <c r="AT331" s="209" t="s">
        <v>109</v>
      </c>
      <c r="AU331" s="209" t="s">
        <v>392</v>
      </c>
      <c r="AV331" s="201"/>
      <c r="AW331" s="201"/>
      <c r="AX331" s="201" t="s">
        <v>109</v>
      </c>
      <c r="AY331" s="201" t="s">
        <v>108</v>
      </c>
      <c r="AZ331" s="240"/>
      <c r="BA331" s="201"/>
      <c r="BB331" s="241"/>
      <c r="BC331" s="240"/>
      <c r="BD331" s="210"/>
      <c r="BE331" s="210"/>
      <c r="BF331" s="210"/>
      <c r="BG331" s="240"/>
      <c r="BH331" s="221">
        <f>T331+BB331</f>
        <v>36090000</v>
      </c>
      <c r="BI331" s="304" t="s">
        <v>135</v>
      </c>
      <c r="BJ331" s="201"/>
      <c r="BK331" s="208" t="s">
        <v>114</v>
      </c>
      <c r="BL331" s="240"/>
      <c r="BM331" s="161" t="s">
        <v>3509</v>
      </c>
      <c r="BN331" s="285" t="s">
        <v>161</v>
      </c>
      <c r="BO331" s="261">
        <v>50</v>
      </c>
      <c r="BP331" s="261" t="s">
        <v>108</v>
      </c>
      <c r="BQ331" s="261" t="s">
        <v>108</v>
      </c>
      <c r="BR331" s="261" t="s">
        <v>108</v>
      </c>
      <c r="BS331" s="261" t="s">
        <v>108</v>
      </c>
      <c r="BT331" s="261" t="s">
        <v>108</v>
      </c>
      <c r="BU331" s="286" t="s">
        <v>3510</v>
      </c>
      <c r="BV331" s="261">
        <v>3107682263</v>
      </c>
      <c r="BW331" s="65" t="s">
        <v>3511</v>
      </c>
      <c r="BX331" s="287" t="s">
        <v>839</v>
      </c>
      <c r="BY331" s="261" t="s">
        <v>119</v>
      </c>
      <c r="BZ331" s="302" t="s">
        <v>3512</v>
      </c>
      <c r="CA331" s="223" t="s">
        <v>109</v>
      </c>
      <c r="CB331" s="223" t="s">
        <v>109</v>
      </c>
      <c r="CC331" s="223" t="s">
        <v>109</v>
      </c>
      <c r="CD331" s="223" t="s">
        <v>109</v>
      </c>
      <c r="CE331" s="223" t="s">
        <v>109</v>
      </c>
      <c r="CF331" s="223" t="s">
        <v>109</v>
      </c>
      <c r="CG331" s="294" t="s">
        <v>3513</v>
      </c>
      <c r="CH331" s="294" t="s">
        <v>3513</v>
      </c>
      <c r="CI331" s="223"/>
      <c r="CJ331" s="223"/>
      <c r="CK331" s="223"/>
      <c r="CL331" s="223"/>
      <c r="CM331" s="223" t="s">
        <v>109</v>
      </c>
      <c r="CN331" s="223"/>
    </row>
    <row r="332" spans="1:92" s="50" customFormat="1" ht="45.75" customHeight="1">
      <c r="A332" s="589">
        <f>1+A331</f>
        <v>331</v>
      </c>
      <c r="B332" s="151" t="s">
        <v>3514</v>
      </c>
      <c r="C332" s="134" t="s">
        <v>3515</v>
      </c>
      <c r="D332" s="138" t="s">
        <v>425</v>
      </c>
      <c r="E332" s="135">
        <v>45429</v>
      </c>
      <c r="F332" s="136">
        <v>45433</v>
      </c>
      <c r="G332" s="136">
        <v>45508</v>
      </c>
      <c r="H332" s="134" t="s">
        <v>416</v>
      </c>
      <c r="I332" s="139" t="s">
        <v>95</v>
      </c>
      <c r="J332" s="158" t="s">
        <v>3516</v>
      </c>
      <c r="K332" s="251">
        <v>1072710595</v>
      </c>
      <c r="L332" s="134">
        <v>1</v>
      </c>
      <c r="M332" s="252" t="s">
        <v>97</v>
      </c>
      <c r="N332" s="141" t="s">
        <v>98</v>
      </c>
      <c r="O332" s="151" t="s">
        <v>783</v>
      </c>
      <c r="P332" s="134" t="s">
        <v>3517</v>
      </c>
      <c r="Q332" s="134" t="s">
        <v>1375</v>
      </c>
      <c r="R332" s="143">
        <f>+G332-F332</f>
        <v>75</v>
      </c>
      <c r="S332" s="134" t="s">
        <v>2381</v>
      </c>
      <c r="T332" s="253">
        <v>11000000</v>
      </c>
      <c r="U332" s="254" t="s">
        <v>3518</v>
      </c>
      <c r="V332" s="253">
        <f>+T332</f>
        <v>11000000</v>
      </c>
      <c r="W332" s="255">
        <v>45429</v>
      </c>
      <c r="X332" s="256" t="s">
        <v>103</v>
      </c>
      <c r="Y332" s="314">
        <f>+Z332+AA332+AB332</f>
        <v>11000000</v>
      </c>
      <c r="Z332" s="148">
        <f>T332-AA332-AB332</f>
        <v>11000000</v>
      </c>
      <c r="AA332" s="149">
        <v>0</v>
      </c>
      <c r="AB332" s="150">
        <f>+AC332+AD332+AE332+AF332+AG332+AH332+AI332+AJ332</f>
        <v>0</v>
      </c>
      <c r="AC332" s="149">
        <v>0</v>
      </c>
      <c r="AD332" s="149">
        <v>0</v>
      </c>
      <c r="AE332" s="149">
        <v>0</v>
      </c>
      <c r="AF332" s="149">
        <v>0</v>
      </c>
      <c r="AG332" s="149">
        <v>0</v>
      </c>
      <c r="AH332" s="149">
        <v>0</v>
      </c>
      <c r="AI332" s="149">
        <v>0</v>
      </c>
      <c r="AJ332" s="149">
        <v>0</v>
      </c>
      <c r="AK332" s="142" t="s">
        <v>104</v>
      </c>
      <c r="AL332" s="103" t="s">
        <v>3519</v>
      </c>
      <c r="AM332" s="134" t="s">
        <v>3520</v>
      </c>
      <c r="AN332" s="140" t="s">
        <v>3521</v>
      </c>
      <c r="AO332" s="142" t="s">
        <v>108</v>
      </c>
      <c r="AP332" s="134" t="s">
        <v>108</v>
      </c>
      <c r="AQ332" s="257" t="s">
        <v>108</v>
      </c>
      <c r="AR332" s="142" t="s">
        <v>108</v>
      </c>
      <c r="AS332" s="134" t="s">
        <v>109</v>
      </c>
      <c r="AT332" s="142" t="s">
        <v>109</v>
      </c>
      <c r="AU332" s="142" t="s">
        <v>392</v>
      </c>
      <c r="AV332" s="134"/>
      <c r="AW332" s="134" t="s">
        <v>110</v>
      </c>
      <c r="AX332" s="134" t="s">
        <v>109</v>
      </c>
      <c r="AY332" s="134" t="s">
        <v>108</v>
      </c>
      <c r="AZ332" s="156"/>
      <c r="BA332" s="134"/>
      <c r="BB332" s="169"/>
      <c r="BC332" s="156"/>
      <c r="BD332" s="143"/>
      <c r="BE332" s="143"/>
      <c r="BF332" s="143"/>
      <c r="BG332" s="156"/>
      <c r="BH332" s="153">
        <f>T332+BB332</f>
        <v>11000000</v>
      </c>
      <c r="BI332" s="301" t="s">
        <v>113</v>
      </c>
      <c r="BJ332" s="134"/>
      <c r="BK332" s="141" t="s">
        <v>114</v>
      </c>
      <c r="BL332" s="156"/>
      <c r="BM332" s="301"/>
      <c r="BN332" s="170" t="s">
        <v>161</v>
      </c>
      <c r="BO332" s="141">
        <v>27</v>
      </c>
      <c r="BP332" s="141" t="s">
        <v>108</v>
      </c>
      <c r="BQ332" s="141" t="s">
        <v>108</v>
      </c>
      <c r="BR332" s="141" t="s">
        <v>108</v>
      </c>
      <c r="BS332" s="141" t="s">
        <v>108</v>
      </c>
      <c r="BT332" s="141" t="s">
        <v>108</v>
      </c>
      <c r="BU332" s="166" t="s">
        <v>3522</v>
      </c>
      <c r="BV332" s="141">
        <v>3102510271</v>
      </c>
      <c r="BW332" s="114" t="s">
        <v>3523</v>
      </c>
      <c r="BX332" s="158" t="s">
        <v>304</v>
      </c>
      <c r="BY332" s="141" t="s">
        <v>119</v>
      </c>
      <c r="BZ332" s="259">
        <v>275259349</v>
      </c>
      <c r="CA332" s="157" t="s">
        <v>109</v>
      </c>
      <c r="CB332" s="157" t="s">
        <v>109</v>
      </c>
      <c r="CC332" s="157" t="s">
        <v>109</v>
      </c>
      <c r="CD332" s="157"/>
      <c r="CE332" s="157"/>
      <c r="CF332" s="157"/>
      <c r="CG332" s="157"/>
      <c r="CH332" s="157"/>
      <c r="CI332" s="157"/>
      <c r="CJ332" s="157"/>
      <c r="CK332" s="157"/>
      <c r="CL332" s="157"/>
      <c r="CM332" s="157" t="s">
        <v>109</v>
      </c>
      <c r="CN332" s="157"/>
    </row>
    <row r="333" spans="1:92" s="50" customFormat="1" ht="45.75" customHeight="1">
      <c r="A333" s="589">
        <f>1+A332</f>
        <v>332</v>
      </c>
      <c r="B333" s="151" t="s">
        <v>3524</v>
      </c>
      <c r="C333" s="134" t="s">
        <v>3525</v>
      </c>
      <c r="D333" s="138" t="s">
        <v>1417</v>
      </c>
      <c r="E333" s="135">
        <v>45429</v>
      </c>
      <c r="F333" s="136">
        <v>45433</v>
      </c>
      <c r="G333" s="136">
        <v>45524</v>
      </c>
      <c r="H333" s="134" t="s">
        <v>416</v>
      </c>
      <c r="I333" s="139" t="s">
        <v>180</v>
      </c>
      <c r="J333" s="158" t="s">
        <v>3526</v>
      </c>
      <c r="K333" s="251">
        <v>1072638754</v>
      </c>
      <c r="L333" s="134">
        <v>7</v>
      </c>
      <c r="M333" s="252" t="s">
        <v>97</v>
      </c>
      <c r="N333" s="141" t="s">
        <v>98</v>
      </c>
      <c r="O333" s="151" t="s">
        <v>993</v>
      </c>
      <c r="P333" s="134" t="s">
        <v>3527</v>
      </c>
      <c r="Q333" s="134" t="s">
        <v>681</v>
      </c>
      <c r="R333" s="143">
        <f>+G333-F333</f>
        <v>91</v>
      </c>
      <c r="S333" s="134" t="s">
        <v>2992</v>
      </c>
      <c r="T333" s="253">
        <v>8736000</v>
      </c>
      <c r="U333" s="254" t="s">
        <v>3528</v>
      </c>
      <c r="V333" s="253">
        <f>+T333</f>
        <v>8736000</v>
      </c>
      <c r="W333" s="255">
        <v>45430</v>
      </c>
      <c r="X333" s="256" t="s">
        <v>1933</v>
      </c>
      <c r="Y333" s="314">
        <f>+Z333+AA333+AB333</f>
        <v>8736000</v>
      </c>
      <c r="Z333" s="148">
        <v>0</v>
      </c>
      <c r="AA333" s="149">
        <v>0</v>
      </c>
      <c r="AB333" s="150">
        <f>+AC333+AD333+AE333+AF333+AG333+AH333+AI333+AJ333</f>
        <v>8736000</v>
      </c>
      <c r="AC333" s="149">
        <v>0</v>
      </c>
      <c r="AD333" s="149">
        <v>0</v>
      </c>
      <c r="AE333" s="149">
        <v>0</v>
      </c>
      <c r="AF333" s="149">
        <v>0</v>
      </c>
      <c r="AG333" s="149">
        <f>+V333</f>
        <v>8736000</v>
      </c>
      <c r="AH333" s="149">
        <v>0</v>
      </c>
      <c r="AI333" s="149">
        <v>0</v>
      </c>
      <c r="AJ333" s="149">
        <v>0</v>
      </c>
      <c r="AK333" s="142" t="s">
        <v>104</v>
      </c>
      <c r="AL333" s="103" t="s">
        <v>3529</v>
      </c>
      <c r="AM333" s="134" t="s">
        <v>2995</v>
      </c>
      <c r="AN333" s="140">
        <v>35472753</v>
      </c>
      <c r="AO333" s="142" t="s">
        <v>108</v>
      </c>
      <c r="AP333" s="134" t="s">
        <v>108</v>
      </c>
      <c r="AQ333" s="257" t="s">
        <v>108</v>
      </c>
      <c r="AR333" s="142" t="s">
        <v>108</v>
      </c>
      <c r="AS333" s="134" t="s">
        <v>109</v>
      </c>
      <c r="AT333" s="142" t="s">
        <v>109</v>
      </c>
      <c r="AU333" s="142" t="s">
        <v>392</v>
      </c>
      <c r="AV333" s="134"/>
      <c r="AW333" s="134"/>
      <c r="AX333" s="134" t="s">
        <v>109</v>
      </c>
      <c r="AY333" s="134" t="s">
        <v>108</v>
      </c>
      <c r="AZ333" s="156"/>
      <c r="BA333" s="134"/>
      <c r="BB333" s="169"/>
      <c r="BC333" s="156"/>
      <c r="BD333" s="143"/>
      <c r="BE333" s="143"/>
      <c r="BF333" s="143"/>
      <c r="BG333" s="156"/>
      <c r="BH333" s="153">
        <f>T333+BB333</f>
        <v>8736000</v>
      </c>
      <c r="BI333" s="301" t="s">
        <v>113</v>
      </c>
      <c r="BJ333" s="134"/>
      <c r="BK333" s="141" t="s">
        <v>114</v>
      </c>
      <c r="BL333" s="156"/>
      <c r="BM333" s="301"/>
      <c r="BN333" s="170" t="s">
        <v>917</v>
      </c>
      <c r="BO333" s="141">
        <v>38</v>
      </c>
      <c r="BP333" s="141" t="s">
        <v>109</v>
      </c>
      <c r="BQ333" s="141" t="s">
        <v>108</v>
      </c>
      <c r="BR333" s="141" t="s">
        <v>108</v>
      </c>
      <c r="BS333" s="141" t="s">
        <v>108</v>
      </c>
      <c r="BT333" s="141" t="s">
        <v>108</v>
      </c>
      <c r="BU333" s="166" t="s">
        <v>3530</v>
      </c>
      <c r="BV333" s="141">
        <v>3004614934</v>
      </c>
      <c r="BW333" s="114" t="s">
        <v>3531</v>
      </c>
      <c r="BX333" s="158" t="s">
        <v>118</v>
      </c>
      <c r="BY333" s="141" t="s">
        <v>119</v>
      </c>
      <c r="BZ333" s="259">
        <v>94654802798</v>
      </c>
      <c r="CA333" s="157" t="s">
        <v>109</v>
      </c>
      <c r="CB333" s="157" t="s">
        <v>109</v>
      </c>
      <c r="CC333" s="157" t="s">
        <v>109</v>
      </c>
      <c r="CD333" s="157"/>
      <c r="CE333" s="157"/>
      <c r="CF333" s="157"/>
      <c r="CG333" s="157"/>
      <c r="CH333" s="157"/>
      <c r="CI333" s="157"/>
      <c r="CJ333" s="157"/>
      <c r="CK333" s="157"/>
      <c r="CL333" s="157"/>
      <c r="CM333" s="157" t="s">
        <v>109</v>
      </c>
      <c r="CN333" s="157"/>
    </row>
    <row r="334" spans="1:92" s="50" customFormat="1" ht="45.75" customHeight="1">
      <c r="A334" s="589">
        <f>1+A333</f>
        <v>333</v>
      </c>
      <c r="B334" s="151" t="s">
        <v>3532</v>
      </c>
      <c r="C334" s="134" t="s">
        <v>3533</v>
      </c>
      <c r="D334" s="138" t="s">
        <v>1071</v>
      </c>
      <c r="E334" s="135">
        <v>45429</v>
      </c>
      <c r="F334" s="136">
        <v>45433</v>
      </c>
      <c r="G334" s="136">
        <v>45524</v>
      </c>
      <c r="H334" s="134" t="s">
        <v>416</v>
      </c>
      <c r="I334" s="139" t="s">
        <v>95</v>
      </c>
      <c r="J334" s="158" t="s">
        <v>3534</v>
      </c>
      <c r="K334" s="251">
        <v>77191686</v>
      </c>
      <c r="L334" s="134">
        <v>0</v>
      </c>
      <c r="M334" s="252" t="s">
        <v>97</v>
      </c>
      <c r="N334" s="141" t="s">
        <v>98</v>
      </c>
      <c r="O334" s="151" t="s">
        <v>993</v>
      </c>
      <c r="P334" s="134" t="s">
        <v>3535</v>
      </c>
      <c r="Q334" s="134" t="s">
        <v>681</v>
      </c>
      <c r="R334" s="143">
        <f>+G334-F334</f>
        <v>91</v>
      </c>
      <c r="S334" s="134" t="s">
        <v>2783</v>
      </c>
      <c r="T334" s="253">
        <v>20955000</v>
      </c>
      <c r="U334" s="254" t="s">
        <v>3536</v>
      </c>
      <c r="V334" s="253">
        <f>+T334</f>
        <v>20955000</v>
      </c>
      <c r="W334" s="255">
        <v>45430</v>
      </c>
      <c r="X334" s="256" t="s">
        <v>103</v>
      </c>
      <c r="Y334" s="314">
        <f>+Z334+AA334+AB334</f>
        <v>20955000</v>
      </c>
      <c r="Z334" s="148">
        <f>T334-AA334-AB334</f>
        <v>20955000</v>
      </c>
      <c r="AA334" s="149">
        <v>0</v>
      </c>
      <c r="AB334" s="150">
        <f>+AC334+AD334+AE334+AF334+AG334+AH334+AI334+AJ334</f>
        <v>0</v>
      </c>
      <c r="AC334" s="149">
        <v>0</v>
      </c>
      <c r="AD334" s="149">
        <v>0</v>
      </c>
      <c r="AE334" s="149">
        <v>0</v>
      </c>
      <c r="AF334" s="149">
        <v>0</v>
      </c>
      <c r="AG334" s="149">
        <v>0</v>
      </c>
      <c r="AH334" s="149">
        <v>0</v>
      </c>
      <c r="AI334" s="149">
        <v>0</v>
      </c>
      <c r="AJ334" s="149">
        <v>0</v>
      </c>
      <c r="AK334" s="142" t="s">
        <v>104</v>
      </c>
      <c r="AL334" s="103" t="s">
        <v>3537</v>
      </c>
      <c r="AM334" s="134" t="s">
        <v>1497</v>
      </c>
      <c r="AN334" s="140">
        <v>35197268</v>
      </c>
      <c r="AO334" s="142" t="s">
        <v>108</v>
      </c>
      <c r="AP334" s="134" t="s">
        <v>108</v>
      </c>
      <c r="AQ334" s="257" t="s">
        <v>108</v>
      </c>
      <c r="AR334" s="142" t="s">
        <v>108</v>
      </c>
      <c r="AS334" s="134" t="s">
        <v>109</v>
      </c>
      <c r="AT334" s="142" t="s">
        <v>109</v>
      </c>
      <c r="AU334" s="142" t="s">
        <v>392</v>
      </c>
      <c r="AV334" s="134"/>
      <c r="AW334" s="134"/>
      <c r="AX334" s="134" t="s">
        <v>109</v>
      </c>
      <c r="AY334" s="134" t="s">
        <v>108</v>
      </c>
      <c r="AZ334" s="156"/>
      <c r="BA334" s="134"/>
      <c r="BB334" s="169"/>
      <c r="BC334" s="156"/>
      <c r="BD334" s="143"/>
      <c r="BE334" s="143"/>
      <c r="BF334" s="143"/>
      <c r="BG334" s="156"/>
      <c r="BH334" s="153">
        <f>T334+BB334</f>
        <v>20955000</v>
      </c>
      <c r="BI334" s="301" t="s">
        <v>113</v>
      </c>
      <c r="BJ334" s="134"/>
      <c r="BK334" s="141" t="s">
        <v>114</v>
      </c>
      <c r="BL334" s="156"/>
      <c r="BM334" s="301"/>
      <c r="BN334" s="170" t="s">
        <v>917</v>
      </c>
      <c r="BO334" s="141">
        <v>46</v>
      </c>
      <c r="BP334" s="141" t="s">
        <v>109</v>
      </c>
      <c r="BQ334" s="141" t="s">
        <v>108</v>
      </c>
      <c r="BR334" s="141" t="s">
        <v>108</v>
      </c>
      <c r="BS334" s="141" t="s">
        <v>108</v>
      </c>
      <c r="BT334" s="141" t="s">
        <v>108</v>
      </c>
      <c r="BU334" s="166" t="s">
        <v>3538</v>
      </c>
      <c r="BV334" s="141">
        <v>3002574496</v>
      </c>
      <c r="BW334" s="114" t="s">
        <v>3539</v>
      </c>
      <c r="BX334" s="158" t="s">
        <v>118</v>
      </c>
      <c r="BY334" s="141" t="s">
        <v>119</v>
      </c>
      <c r="BZ334" s="259">
        <v>69146999310</v>
      </c>
      <c r="CA334" s="157" t="s">
        <v>109</v>
      </c>
      <c r="CB334" s="157" t="s">
        <v>109</v>
      </c>
      <c r="CC334" s="157" t="s">
        <v>109</v>
      </c>
      <c r="CD334" s="157"/>
      <c r="CE334" s="157"/>
      <c r="CF334" s="157"/>
      <c r="CG334" s="157"/>
      <c r="CH334" s="157"/>
      <c r="CI334" s="157"/>
      <c r="CJ334" s="157"/>
      <c r="CK334" s="157"/>
      <c r="CL334" s="157"/>
      <c r="CM334" s="157" t="s">
        <v>109</v>
      </c>
      <c r="CN334" s="157"/>
    </row>
    <row r="335" spans="1:92" s="50" customFormat="1" ht="45.75" customHeight="1">
      <c r="A335" s="589">
        <f>1+A334</f>
        <v>334</v>
      </c>
      <c r="B335" s="151" t="s">
        <v>3540</v>
      </c>
      <c r="C335" s="134" t="s">
        <v>3541</v>
      </c>
      <c r="D335" s="138" t="s">
        <v>1417</v>
      </c>
      <c r="E335" s="135">
        <v>45429</v>
      </c>
      <c r="F335" s="136">
        <v>45433</v>
      </c>
      <c r="G335" s="136">
        <v>45508</v>
      </c>
      <c r="H335" s="134" t="s">
        <v>416</v>
      </c>
      <c r="I335" s="139" t="s">
        <v>95</v>
      </c>
      <c r="J335" s="158" t="s">
        <v>3542</v>
      </c>
      <c r="K335" s="251">
        <v>1040749714</v>
      </c>
      <c r="L335" s="134">
        <v>2</v>
      </c>
      <c r="M335" s="252" t="s">
        <v>97</v>
      </c>
      <c r="N335" s="141" t="s">
        <v>98</v>
      </c>
      <c r="O335" s="151" t="s">
        <v>168</v>
      </c>
      <c r="P335" s="134" t="s">
        <v>3543</v>
      </c>
      <c r="Q335" s="134" t="s">
        <v>1375</v>
      </c>
      <c r="R335" s="143">
        <f>+G335-F335</f>
        <v>75</v>
      </c>
      <c r="S335" s="134" t="s">
        <v>3544</v>
      </c>
      <c r="T335" s="253">
        <v>8750000</v>
      </c>
      <c r="U335" s="254" t="s">
        <v>3545</v>
      </c>
      <c r="V335" s="253">
        <f>+T335</f>
        <v>8750000</v>
      </c>
      <c r="W335" s="255">
        <v>45430</v>
      </c>
      <c r="X335" s="256" t="s">
        <v>103</v>
      </c>
      <c r="Y335" s="314">
        <f>+Z335+AA335+AB335</f>
        <v>8750000</v>
      </c>
      <c r="Z335" s="148">
        <f>T335-AA335-AB335</f>
        <v>8750000</v>
      </c>
      <c r="AA335" s="149">
        <v>0</v>
      </c>
      <c r="AB335" s="150">
        <f>+AC335+AD335+AE335+AF335+AG335+AH335+AI335+AJ335</f>
        <v>0</v>
      </c>
      <c r="AC335" s="149">
        <v>0</v>
      </c>
      <c r="AD335" s="149">
        <v>0</v>
      </c>
      <c r="AE335" s="149">
        <v>0</v>
      </c>
      <c r="AF335" s="149">
        <v>0</v>
      </c>
      <c r="AG335" s="149">
        <v>0</v>
      </c>
      <c r="AH335" s="149">
        <v>0</v>
      </c>
      <c r="AI335" s="149">
        <v>0</v>
      </c>
      <c r="AJ335" s="149">
        <v>0</v>
      </c>
      <c r="AK335" s="142" t="s">
        <v>104</v>
      </c>
      <c r="AL335" s="103" t="s">
        <v>3546</v>
      </c>
      <c r="AM335" s="134" t="s">
        <v>2624</v>
      </c>
      <c r="AN335" s="140">
        <v>43543658</v>
      </c>
      <c r="AO335" s="142" t="s">
        <v>108</v>
      </c>
      <c r="AP335" s="134" t="s">
        <v>108</v>
      </c>
      <c r="AQ335" s="257" t="s">
        <v>108</v>
      </c>
      <c r="AR335" s="142" t="s">
        <v>108</v>
      </c>
      <c r="AS335" s="134" t="s">
        <v>109</v>
      </c>
      <c r="AT335" s="142" t="s">
        <v>109</v>
      </c>
      <c r="AU335" s="142" t="s">
        <v>392</v>
      </c>
      <c r="AV335" s="134"/>
      <c r="AW335" s="134"/>
      <c r="AX335" s="134" t="s">
        <v>109</v>
      </c>
      <c r="AY335" s="134" t="s">
        <v>108</v>
      </c>
      <c r="AZ335" s="156"/>
      <c r="BA335" s="134"/>
      <c r="BB335" s="169"/>
      <c r="BC335" s="156"/>
      <c r="BD335" s="143"/>
      <c r="BE335" s="143"/>
      <c r="BF335" s="143"/>
      <c r="BG335" s="156"/>
      <c r="BH335" s="153">
        <f>T335+BB335</f>
        <v>8750000</v>
      </c>
      <c r="BI335" s="349" t="s">
        <v>113</v>
      </c>
      <c r="BJ335" s="134"/>
      <c r="BK335" s="141" t="s">
        <v>114</v>
      </c>
      <c r="BL335" s="156"/>
      <c r="BM335" s="301"/>
      <c r="BN335" s="170" t="s">
        <v>964</v>
      </c>
      <c r="BO335" s="141">
        <v>29</v>
      </c>
      <c r="BP335" s="141" t="s">
        <v>108</v>
      </c>
      <c r="BQ335" s="141" t="s">
        <v>108</v>
      </c>
      <c r="BR335" s="141" t="s">
        <v>108</v>
      </c>
      <c r="BS335" s="141" t="s">
        <v>108</v>
      </c>
      <c r="BT335" s="141" t="s">
        <v>108</v>
      </c>
      <c r="BU335" s="166" t="s">
        <v>3547</v>
      </c>
      <c r="BV335" s="141">
        <v>3157193299</v>
      </c>
      <c r="BW335" s="114" t="s">
        <v>3548</v>
      </c>
      <c r="BX335" s="158" t="s">
        <v>118</v>
      </c>
      <c r="BY335" s="141" t="s">
        <v>119</v>
      </c>
      <c r="BZ335" s="259">
        <v>37764059833</v>
      </c>
      <c r="CA335" s="157" t="s">
        <v>109</v>
      </c>
      <c r="CB335" s="157" t="s">
        <v>109</v>
      </c>
      <c r="CC335" s="157"/>
      <c r="CD335" s="157"/>
      <c r="CE335" s="157"/>
      <c r="CF335" s="157"/>
      <c r="CG335" s="157"/>
      <c r="CH335" s="157"/>
      <c r="CI335" s="157"/>
      <c r="CJ335" s="157"/>
      <c r="CK335" s="157"/>
      <c r="CL335" s="157"/>
      <c r="CM335" s="157" t="s">
        <v>109</v>
      </c>
      <c r="CN335" s="157"/>
    </row>
    <row r="336" spans="1:92" s="50" customFormat="1" ht="45.75" customHeight="1">
      <c r="A336" s="589">
        <f>1+A335</f>
        <v>335</v>
      </c>
      <c r="B336" s="151" t="s">
        <v>3549</v>
      </c>
      <c r="C336" s="134" t="s">
        <v>3550</v>
      </c>
      <c r="D336" s="138" t="s">
        <v>340</v>
      </c>
      <c r="E336" s="135">
        <v>45429</v>
      </c>
      <c r="F336" s="136">
        <v>45433</v>
      </c>
      <c r="G336" s="136">
        <v>45493</v>
      </c>
      <c r="H336" s="134" t="s">
        <v>416</v>
      </c>
      <c r="I336" s="139" t="s">
        <v>95</v>
      </c>
      <c r="J336" s="158" t="s">
        <v>3551</v>
      </c>
      <c r="K336" s="251">
        <v>11204467</v>
      </c>
      <c r="L336" s="134">
        <v>2</v>
      </c>
      <c r="M336" s="252" t="s">
        <v>97</v>
      </c>
      <c r="N336" s="141" t="s">
        <v>98</v>
      </c>
      <c r="O336" s="151" t="s">
        <v>168</v>
      </c>
      <c r="P336" s="134" t="s">
        <v>3552</v>
      </c>
      <c r="Q336" s="134" t="s">
        <v>1444</v>
      </c>
      <c r="R336" s="143">
        <f>+G336-F336</f>
        <v>60</v>
      </c>
      <c r="S336" s="134" t="s">
        <v>3553</v>
      </c>
      <c r="T336" s="253">
        <v>10800000</v>
      </c>
      <c r="U336" s="254" t="s">
        <v>3554</v>
      </c>
      <c r="V336" s="253">
        <f>+T336</f>
        <v>10800000</v>
      </c>
      <c r="W336" s="255">
        <v>45430</v>
      </c>
      <c r="X336" s="256" t="s">
        <v>103</v>
      </c>
      <c r="Y336" s="314">
        <f>+Z336+AA336+AB336</f>
        <v>10800000</v>
      </c>
      <c r="Z336" s="148">
        <f>T336-AA336-AB336</f>
        <v>10800000</v>
      </c>
      <c r="AA336" s="149">
        <v>0</v>
      </c>
      <c r="AB336" s="150">
        <f>+AC336+AD336+AE336+AF336+AG336+AH336+AI336+AJ336</f>
        <v>0</v>
      </c>
      <c r="AC336" s="149">
        <v>0</v>
      </c>
      <c r="AD336" s="149">
        <v>0</v>
      </c>
      <c r="AE336" s="149">
        <v>0</v>
      </c>
      <c r="AF336" s="149">
        <v>0</v>
      </c>
      <c r="AG336" s="149">
        <v>0</v>
      </c>
      <c r="AH336" s="149">
        <v>0</v>
      </c>
      <c r="AI336" s="149">
        <v>0</v>
      </c>
      <c r="AJ336" s="149">
        <v>0</v>
      </c>
      <c r="AK336" s="142" t="s">
        <v>104</v>
      </c>
      <c r="AL336" s="103" t="s">
        <v>3555</v>
      </c>
      <c r="AM336" s="134" t="s">
        <v>3556</v>
      </c>
      <c r="AN336" s="140">
        <v>80500795</v>
      </c>
      <c r="AO336" s="142" t="s">
        <v>108</v>
      </c>
      <c r="AP336" s="134" t="s">
        <v>108</v>
      </c>
      <c r="AQ336" s="257" t="s">
        <v>108</v>
      </c>
      <c r="AR336" s="142" t="s">
        <v>108</v>
      </c>
      <c r="AS336" s="134" t="s">
        <v>109</v>
      </c>
      <c r="AT336" s="142" t="s">
        <v>109</v>
      </c>
      <c r="AU336" s="142" t="s">
        <v>392</v>
      </c>
      <c r="AV336" s="134"/>
      <c r="AW336" s="134"/>
      <c r="AX336" s="134" t="s">
        <v>109</v>
      </c>
      <c r="AY336" s="134" t="s">
        <v>108</v>
      </c>
      <c r="AZ336" s="156"/>
      <c r="BA336" s="134"/>
      <c r="BB336" s="169"/>
      <c r="BC336" s="156"/>
      <c r="BD336" s="143"/>
      <c r="BE336" s="143"/>
      <c r="BF336" s="143"/>
      <c r="BG336" s="156"/>
      <c r="BH336" s="153">
        <f>T336+BB336</f>
        <v>10800000</v>
      </c>
      <c r="BI336" s="475" t="s">
        <v>135</v>
      </c>
      <c r="BJ336" s="155"/>
      <c r="BK336" s="162" t="s">
        <v>114</v>
      </c>
      <c r="BL336" s="295"/>
      <c r="BM336" s="469" t="s">
        <v>136</v>
      </c>
      <c r="BN336" s="170" t="s">
        <v>917</v>
      </c>
      <c r="BO336" s="141">
        <v>42</v>
      </c>
      <c r="BP336" s="141" t="s">
        <v>109</v>
      </c>
      <c r="BQ336" s="141" t="s">
        <v>108</v>
      </c>
      <c r="BR336" s="141" t="s">
        <v>108</v>
      </c>
      <c r="BS336" s="141" t="s">
        <v>108</v>
      </c>
      <c r="BT336" s="141" t="s">
        <v>108</v>
      </c>
      <c r="BU336" s="166" t="s">
        <v>3557</v>
      </c>
      <c r="BV336" s="141">
        <v>3143569096</v>
      </c>
      <c r="BW336" s="114" t="s">
        <v>3558</v>
      </c>
      <c r="BX336" s="158" t="s">
        <v>304</v>
      </c>
      <c r="BY336" s="141" t="s">
        <v>119</v>
      </c>
      <c r="BZ336" s="259">
        <v>264675703</v>
      </c>
      <c r="CA336" s="157" t="s">
        <v>109</v>
      </c>
      <c r="CB336" s="157" t="s">
        <v>109</v>
      </c>
      <c r="CC336" s="157"/>
      <c r="CD336" s="157"/>
      <c r="CE336" s="157"/>
      <c r="CF336" s="157"/>
      <c r="CG336" s="157"/>
      <c r="CH336" s="157"/>
      <c r="CI336" s="157"/>
      <c r="CJ336" s="157"/>
      <c r="CK336" s="157"/>
      <c r="CL336" s="157"/>
      <c r="CM336" s="157" t="s">
        <v>109</v>
      </c>
      <c r="CN336" s="157"/>
    </row>
    <row r="337" spans="1:736" s="50" customFormat="1" ht="45.75" customHeight="1">
      <c r="A337" s="589">
        <f>1+A336</f>
        <v>336</v>
      </c>
      <c r="B337" s="151" t="s">
        <v>3559</v>
      </c>
      <c r="C337" s="134" t="s">
        <v>3560</v>
      </c>
      <c r="D337" s="138" t="s">
        <v>1417</v>
      </c>
      <c r="E337" s="135">
        <v>45430</v>
      </c>
      <c r="F337" s="136">
        <v>45439</v>
      </c>
      <c r="G337" s="136">
        <v>45530</v>
      </c>
      <c r="H337" s="134" t="s">
        <v>416</v>
      </c>
      <c r="I337" s="139" t="s">
        <v>95</v>
      </c>
      <c r="J337" s="134" t="s">
        <v>3561</v>
      </c>
      <c r="K337" s="251">
        <v>1072640240</v>
      </c>
      <c r="L337" s="134">
        <v>1</v>
      </c>
      <c r="M337" s="252" t="s">
        <v>97</v>
      </c>
      <c r="N337" s="141" t="s">
        <v>98</v>
      </c>
      <c r="O337" s="151" t="s">
        <v>99</v>
      </c>
      <c r="P337" s="134" t="s">
        <v>3562</v>
      </c>
      <c r="Q337" s="134" t="s">
        <v>681</v>
      </c>
      <c r="R337" s="143">
        <f>+G337-F337</f>
        <v>91</v>
      </c>
      <c r="S337" s="134" t="s">
        <v>3563</v>
      </c>
      <c r="T337" s="253">
        <v>9600000</v>
      </c>
      <c r="U337" s="254" t="s">
        <v>3564</v>
      </c>
      <c r="V337" s="253">
        <f>+T337</f>
        <v>9600000</v>
      </c>
      <c r="W337" s="255">
        <v>45430</v>
      </c>
      <c r="X337" s="256" t="s">
        <v>103</v>
      </c>
      <c r="Y337" s="314">
        <f>+Z337+AA337+AB337</f>
        <v>9600000</v>
      </c>
      <c r="Z337" s="148">
        <f>T337-AA337-AB337</f>
        <v>9600000</v>
      </c>
      <c r="AA337" s="149">
        <v>0</v>
      </c>
      <c r="AB337" s="150">
        <f>+AC337+AD337+AE337+AF337+AG337+AH337+AI337+AJ337</f>
        <v>0</v>
      </c>
      <c r="AC337" s="149">
        <v>0</v>
      </c>
      <c r="AD337" s="149">
        <v>0</v>
      </c>
      <c r="AE337" s="149">
        <v>0</v>
      </c>
      <c r="AF337" s="149">
        <v>0</v>
      </c>
      <c r="AG337" s="149">
        <v>0</v>
      </c>
      <c r="AH337" s="149">
        <v>0</v>
      </c>
      <c r="AI337" s="149">
        <v>0</v>
      </c>
      <c r="AJ337" s="149">
        <v>0</v>
      </c>
      <c r="AK337" s="142" t="s">
        <v>104</v>
      </c>
      <c r="AL337" s="103" t="s">
        <v>3565</v>
      </c>
      <c r="AM337" s="134" t="s">
        <v>2961</v>
      </c>
      <c r="AN337" s="140">
        <v>35419855</v>
      </c>
      <c r="AO337" s="142" t="s">
        <v>108</v>
      </c>
      <c r="AP337" s="134" t="s">
        <v>108</v>
      </c>
      <c r="AQ337" s="257" t="s">
        <v>108</v>
      </c>
      <c r="AR337" s="142" t="s">
        <v>108</v>
      </c>
      <c r="AS337" s="134" t="s">
        <v>109</v>
      </c>
      <c r="AT337" s="142" t="s">
        <v>109</v>
      </c>
      <c r="AU337" s="142" t="s">
        <v>392</v>
      </c>
      <c r="AV337" s="134"/>
      <c r="AW337" s="134"/>
      <c r="AX337" s="134" t="s">
        <v>109</v>
      </c>
      <c r="AY337" s="134" t="s">
        <v>108</v>
      </c>
      <c r="AZ337" s="156"/>
      <c r="BA337" s="134"/>
      <c r="BB337" s="169"/>
      <c r="BC337" s="156"/>
      <c r="BD337" s="143"/>
      <c r="BE337" s="143"/>
      <c r="BF337" s="143"/>
      <c r="BG337" s="156"/>
      <c r="BH337" s="153">
        <f>T337+BB337</f>
        <v>9600000</v>
      </c>
      <c r="BI337" s="161" t="s">
        <v>135</v>
      </c>
      <c r="BJ337" s="134"/>
      <c r="BK337" s="141" t="s">
        <v>114</v>
      </c>
      <c r="BL337" s="156"/>
      <c r="BM337" s="161" t="s">
        <v>136</v>
      </c>
      <c r="BN337" s="170" t="s">
        <v>917</v>
      </c>
      <c r="BO337" s="141">
        <v>38</v>
      </c>
      <c r="BP337" s="141" t="s">
        <v>578</v>
      </c>
      <c r="BQ337" s="141" t="s">
        <v>108</v>
      </c>
      <c r="BR337" s="141" t="s">
        <v>108</v>
      </c>
      <c r="BS337" s="141" t="s">
        <v>108</v>
      </c>
      <c r="BT337" s="141" t="s">
        <v>108</v>
      </c>
      <c r="BU337" s="166" t="s">
        <v>3566</v>
      </c>
      <c r="BV337" s="141">
        <v>8618482</v>
      </c>
      <c r="BW337" s="114" t="s">
        <v>3567</v>
      </c>
      <c r="BX337" s="158" t="s">
        <v>118</v>
      </c>
      <c r="BY337" s="141" t="s">
        <v>119</v>
      </c>
      <c r="BZ337" s="259">
        <v>11323954781</v>
      </c>
      <c r="CA337" s="157" t="s">
        <v>109</v>
      </c>
      <c r="CB337" s="157" t="s">
        <v>109</v>
      </c>
      <c r="CC337" s="157" t="s">
        <v>109</v>
      </c>
      <c r="CD337" s="157"/>
      <c r="CE337" s="157"/>
      <c r="CF337" s="157"/>
      <c r="CG337" s="157"/>
      <c r="CH337" s="157"/>
      <c r="CI337" s="157"/>
      <c r="CJ337" s="157"/>
      <c r="CK337" s="157"/>
      <c r="CL337" s="157"/>
      <c r="CM337" s="157" t="s">
        <v>109</v>
      </c>
      <c r="CN337" s="157"/>
    </row>
    <row r="338" spans="1:736" s="50" customFormat="1" ht="45.75" customHeight="1">
      <c r="A338" s="589">
        <f>1+A337</f>
        <v>337</v>
      </c>
      <c r="B338" s="151" t="s">
        <v>3568</v>
      </c>
      <c r="C338" s="134" t="s">
        <v>3569</v>
      </c>
      <c r="D338" s="138" t="s">
        <v>1071</v>
      </c>
      <c r="E338" s="135">
        <v>45430</v>
      </c>
      <c r="F338" s="136">
        <v>45433</v>
      </c>
      <c r="G338" s="136">
        <v>45524</v>
      </c>
      <c r="H338" s="134" t="s">
        <v>416</v>
      </c>
      <c r="I338" s="139" t="s">
        <v>95</v>
      </c>
      <c r="J338" s="158" t="s">
        <v>3570</v>
      </c>
      <c r="K338" s="251">
        <v>1032439913</v>
      </c>
      <c r="L338" s="134">
        <v>2</v>
      </c>
      <c r="M338" s="252" t="s">
        <v>97</v>
      </c>
      <c r="N338" s="141" t="s">
        <v>98</v>
      </c>
      <c r="O338" s="151" t="s">
        <v>99</v>
      </c>
      <c r="P338" s="134" t="s">
        <v>3571</v>
      </c>
      <c r="Q338" s="134" t="s">
        <v>681</v>
      </c>
      <c r="R338" s="143">
        <f>+G338-F338</f>
        <v>91</v>
      </c>
      <c r="S338" s="134" t="s">
        <v>2783</v>
      </c>
      <c r="T338" s="253">
        <v>20955000</v>
      </c>
      <c r="U338" s="254" t="s">
        <v>3572</v>
      </c>
      <c r="V338" s="253">
        <f>+T338</f>
        <v>20955000</v>
      </c>
      <c r="W338" s="255">
        <v>45430</v>
      </c>
      <c r="X338" s="256" t="s">
        <v>103</v>
      </c>
      <c r="Y338" s="314">
        <f>+Z338+AA338+AB338</f>
        <v>20955000</v>
      </c>
      <c r="Z338" s="148">
        <f>T338-AA338-AB338</f>
        <v>20955000</v>
      </c>
      <c r="AA338" s="149">
        <v>0</v>
      </c>
      <c r="AB338" s="150">
        <f>+AC338+AD338+AE338+AF338+AG338+AH338+AI338+AJ338</f>
        <v>0</v>
      </c>
      <c r="AC338" s="149">
        <v>0</v>
      </c>
      <c r="AD338" s="149">
        <v>0</v>
      </c>
      <c r="AE338" s="149">
        <v>0</v>
      </c>
      <c r="AF338" s="149">
        <v>0</v>
      </c>
      <c r="AG338" s="149">
        <v>0</v>
      </c>
      <c r="AH338" s="149">
        <v>0</v>
      </c>
      <c r="AI338" s="149">
        <v>0</v>
      </c>
      <c r="AJ338" s="149">
        <v>0</v>
      </c>
      <c r="AK338" s="142" t="s">
        <v>104</v>
      </c>
      <c r="AL338" s="103" t="s">
        <v>3573</v>
      </c>
      <c r="AM338" s="134" t="s">
        <v>1497</v>
      </c>
      <c r="AN338" s="140">
        <v>35197268</v>
      </c>
      <c r="AO338" s="142" t="s">
        <v>108</v>
      </c>
      <c r="AP338" s="134" t="s">
        <v>108</v>
      </c>
      <c r="AQ338" s="257" t="s">
        <v>108</v>
      </c>
      <c r="AR338" s="142" t="s">
        <v>108</v>
      </c>
      <c r="AS338" s="134" t="s">
        <v>109</v>
      </c>
      <c r="AT338" s="142" t="s">
        <v>109</v>
      </c>
      <c r="AU338" s="142" t="s">
        <v>392</v>
      </c>
      <c r="AV338" s="134"/>
      <c r="AW338" s="134"/>
      <c r="AX338" s="134" t="s">
        <v>109</v>
      </c>
      <c r="AY338" s="134" t="s">
        <v>108</v>
      </c>
      <c r="AZ338" s="156"/>
      <c r="BA338" s="134"/>
      <c r="BB338" s="169"/>
      <c r="BC338" s="156"/>
      <c r="BD338" s="143"/>
      <c r="BE338" s="143"/>
      <c r="BF338" s="143"/>
      <c r="BG338" s="156"/>
      <c r="BH338" s="153">
        <f>T338+BB338</f>
        <v>20955000</v>
      </c>
      <c r="BI338" s="301" t="s">
        <v>113</v>
      </c>
      <c r="BJ338" s="134"/>
      <c r="BK338" s="141" t="s">
        <v>114</v>
      </c>
      <c r="BL338" s="156"/>
      <c r="BM338" s="349"/>
      <c r="BN338" s="170" t="s">
        <v>964</v>
      </c>
      <c r="BO338" s="141">
        <v>33</v>
      </c>
      <c r="BP338" s="141" t="s">
        <v>108</v>
      </c>
      <c r="BQ338" s="141" t="s">
        <v>108</v>
      </c>
      <c r="BR338" s="141" t="s">
        <v>108</v>
      </c>
      <c r="BS338" s="141" t="s">
        <v>108</v>
      </c>
      <c r="BT338" s="141" t="s">
        <v>108</v>
      </c>
      <c r="BU338" s="166" t="s">
        <v>3574</v>
      </c>
      <c r="BV338" s="141">
        <v>3015002897</v>
      </c>
      <c r="BW338" s="114" t="s">
        <v>3575</v>
      </c>
      <c r="BX338" s="158" t="s">
        <v>839</v>
      </c>
      <c r="BY338" s="141" t="s">
        <v>119</v>
      </c>
      <c r="BZ338" s="259" t="s">
        <v>3576</v>
      </c>
      <c r="CA338" s="157" t="s">
        <v>109</v>
      </c>
      <c r="CB338" s="157" t="s">
        <v>109</v>
      </c>
      <c r="CC338" s="157" t="s">
        <v>109</v>
      </c>
      <c r="CD338" s="157"/>
      <c r="CE338" s="157"/>
      <c r="CF338" s="157"/>
      <c r="CG338" s="157"/>
      <c r="CH338" s="157"/>
      <c r="CI338" s="157"/>
      <c r="CJ338" s="157"/>
      <c r="CK338" s="157"/>
      <c r="CL338" s="157"/>
      <c r="CM338" s="157" t="s">
        <v>109</v>
      </c>
      <c r="CN338" s="157"/>
    </row>
    <row r="339" spans="1:736" s="290" customFormat="1" ht="45.75" customHeight="1">
      <c r="A339" s="589">
        <f>1+A338</f>
        <v>338</v>
      </c>
      <c r="B339" s="151" t="s">
        <v>3577</v>
      </c>
      <c r="C339" s="134" t="s">
        <v>3578</v>
      </c>
      <c r="D339" s="138" t="s">
        <v>93</v>
      </c>
      <c r="E339" s="135">
        <v>45430</v>
      </c>
      <c r="F339" s="136">
        <v>45432</v>
      </c>
      <c r="G339" s="136">
        <v>45657</v>
      </c>
      <c r="H339" s="134" t="s">
        <v>416</v>
      </c>
      <c r="I339" s="139" t="s">
        <v>95</v>
      </c>
      <c r="J339" s="158" t="s">
        <v>884</v>
      </c>
      <c r="K339" s="251">
        <v>1072702427</v>
      </c>
      <c r="L339" s="134">
        <v>7</v>
      </c>
      <c r="M339" s="252" t="s">
        <v>97</v>
      </c>
      <c r="N339" s="141" t="s">
        <v>98</v>
      </c>
      <c r="O339" s="151" t="s">
        <v>493</v>
      </c>
      <c r="P339" s="134" t="s">
        <v>885</v>
      </c>
      <c r="Q339" s="134" t="s">
        <v>2409</v>
      </c>
      <c r="R339" s="143">
        <f>+G339-F339</f>
        <v>225</v>
      </c>
      <c r="S339" s="134" t="s">
        <v>3579</v>
      </c>
      <c r="T339" s="253">
        <v>39750000</v>
      </c>
      <c r="U339" s="254" t="s">
        <v>3580</v>
      </c>
      <c r="V339" s="253">
        <f>+T339</f>
        <v>39750000</v>
      </c>
      <c r="W339" s="255">
        <v>45430</v>
      </c>
      <c r="X339" s="256" t="s">
        <v>103</v>
      </c>
      <c r="Y339" s="314">
        <f>+Z339+AA339+AB339</f>
        <v>39750000</v>
      </c>
      <c r="Z339" s="148">
        <f>T339-AA339-AB339</f>
        <v>39750000</v>
      </c>
      <c r="AA339" s="149">
        <v>0</v>
      </c>
      <c r="AB339" s="150">
        <f>+AC339+AD339+AE339+AF339+AG339+AH339+AI339+AJ339</f>
        <v>0</v>
      </c>
      <c r="AC339" s="149">
        <v>0</v>
      </c>
      <c r="AD339" s="149">
        <v>0</v>
      </c>
      <c r="AE339" s="149">
        <v>0</v>
      </c>
      <c r="AF339" s="149">
        <v>0</v>
      </c>
      <c r="AG339" s="149">
        <v>0</v>
      </c>
      <c r="AH339" s="149">
        <v>0</v>
      </c>
      <c r="AI339" s="149">
        <v>0</v>
      </c>
      <c r="AJ339" s="149">
        <v>0</v>
      </c>
      <c r="AK339" s="142" t="s">
        <v>104</v>
      </c>
      <c r="AL339" s="103" t="s">
        <v>3581</v>
      </c>
      <c r="AM339" s="134" t="s">
        <v>889</v>
      </c>
      <c r="AN339" s="140">
        <v>52046820</v>
      </c>
      <c r="AO339" s="142" t="s">
        <v>108</v>
      </c>
      <c r="AP339" s="134" t="s">
        <v>108</v>
      </c>
      <c r="AQ339" s="257" t="s">
        <v>108</v>
      </c>
      <c r="AR339" s="142" t="s">
        <v>108</v>
      </c>
      <c r="AS339" s="134" t="s">
        <v>109</v>
      </c>
      <c r="AT339" s="142" t="s">
        <v>109</v>
      </c>
      <c r="AU339" s="142" t="s">
        <v>392</v>
      </c>
      <c r="AV339" s="134"/>
      <c r="AW339" s="134"/>
      <c r="AX339" s="134" t="s">
        <v>109</v>
      </c>
      <c r="AY339" s="134" t="s">
        <v>108</v>
      </c>
      <c r="AZ339" s="156"/>
      <c r="BA339" s="134"/>
      <c r="BB339" s="169"/>
      <c r="BC339" s="156"/>
      <c r="BD339" s="143"/>
      <c r="BE339" s="143"/>
      <c r="BF339" s="143"/>
      <c r="BG339" s="156"/>
      <c r="BH339" s="153">
        <f>T339+BB339</f>
        <v>39750000</v>
      </c>
      <c r="BI339" s="349" t="s">
        <v>113</v>
      </c>
      <c r="BJ339" s="134"/>
      <c r="BK339" s="141" t="s">
        <v>114</v>
      </c>
      <c r="BL339" s="156"/>
      <c r="BM339" s="349"/>
      <c r="BN339" s="170" t="s">
        <v>964</v>
      </c>
      <c r="BO339" s="141">
        <v>30</v>
      </c>
      <c r="BP339" s="141" t="s">
        <v>108</v>
      </c>
      <c r="BQ339" s="141" t="s">
        <v>108</v>
      </c>
      <c r="BR339" s="141" t="s">
        <v>108</v>
      </c>
      <c r="BS339" s="141" t="s">
        <v>108</v>
      </c>
      <c r="BT339" s="141" t="s">
        <v>108</v>
      </c>
      <c r="BU339" s="166" t="s">
        <v>3582</v>
      </c>
      <c r="BV339" s="141">
        <v>3203077228</v>
      </c>
      <c r="BW339" s="114" t="s">
        <v>892</v>
      </c>
      <c r="BX339" s="158" t="s">
        <v>118</v>
      </c>
      <c r="BY339" s="141" t="s">
        <v>119</v>
      </c>
      <c r="BZ339" s="259">
        <v>64998772786</v>
      </c>
      <c r="CA339" s="157" t="s">
        <v>109</v>
      </c>
      <c r="CB339" s="157" t="s">
        <v>109</v>
      </c>
      <c r="CC339" s="157" t="s">
        <v>109</v>
      </c>
      <c r="CD339" s="157" t="s">
        <v>109</v>
      </c>
      <c r="CE339" s="157" t="s">
        <v>109</v>
      </c>
      <c r="CF339" s="157" t="s">
        <v>109</v>
      </c>
      <c r="CG339" s="157" t="s">
        <v>109</v>
      </c>
      <c r="CH339" s="157" t="s">
        <v>109</v>
      </c>
      <c r="CI339" s="157"/>
      <c r="CJ339" s="157"/>
      <c r="CK339" s="157"/>
      <c r="CL339" s="157"/>
      <c r="CM339" s="157" t="s">
        <v>109</v>
      </c>
      <c r="CN339" s="157"/>
      <c r="CO339" s="297"/>
      <c r="CP339" s="297"/>
      <c r="CQ339" s="297"/>
      <c r="CR339" s="297"/>
      <c r="CS339" s="50"/>
      <c r="CT339" s="50"/>
      <c r="CU339" s="50"/>
      <c r="CV339" s="50"/>
      <c r="CW339" s="50"/>
      <c r="CX339" s="50"/>
      <c r="CY339" s="50"/>
      <c r="CZ339" s="50"/>
      <c r="DA339" s="50"/>
      <c r="DB339" s="50"/>
      <c r="DC339" s="50"/>
      <c r="DD339" s="50"/>
      <c r="DE339" s="50"/>
      <c r="DF339" s="50"/>
      <c r="DG339" s="50"/>
      <c r="DH339" s="50"/>
      <c r="DI339" s="50"/>
      <c r="DJ339" s="50"/>
      <c r="DK339" s="50"/>
      <c r="DL339" s="50"/>
      <c r="DM339" s="50"/>
      <c r="DN339" s="50"/>
      <c r="DO339" s="50"/>
      <c r="DP339" s="50"/>
      <c r="DQ339" s="50"/>
      <c r="DR339" s="50"/>
      <c r="DS339" s="50"/>
      <c r="DT339" s="50"/>
      <c r="DU339" s="50"/>
      <c r="DV339" s="50"/>
      <c r="DW339" s="50"/>
      <c r="DX339" s="50"/>
      <c r="DY339" s="50"/>
      <c r="DZ339" s="50"/>
      <c r="EA339" s="50"/>
      <c r="EB339" s="50"/>
      <c r="EC339" s="50"/>
      <c r="ED339" s="50"/>
      <c r="EE339" s="50"/>
      <c r="EF339" s="50"/>
      <c r="EG339" s="50"/>
      <c r="EH339" s="50"/>
      <c r="EI339" s="50"/>
      <c r="EJ339" s="50"/>
      <c r="EK339" s="50"/>
      <c r="EL339" s="50"/>
      <c r="EM339" s="50"/>
      <c r="EN339" s="50"/>
      <c r="EO339" s="50"/>
      <c r="EP339" s="50"/>
      <c r="EQ339" s="50"/>
      <c r="ER339" s="50"/>
      <c r="ES339" s="50"/>
      <c r="ET339" s="50"/>
      <c r="EU339" s="50"/>
      <c r="EV339" s="50"/>
      <c r="EW339" s="50"/>
      <c r="EX339" s="50"/>
      <c r="EY339" s="50"/>
      <c r="EZ339" s="50"/>
      <c r="FA339" s="50"/>
      <c r="FB339" s="50"/>
      <c r="FC339" s="50"/>
      <c r="FD339" s="50"/>
      <c r="FE339" s="50"/>
      <c r="FF339" s="50"/>
      <c r="FG339" s="50"/>
      <c r="FH339" s="50"/>
      <c r="FI339" s="50"/>
      <c r="FJ339" s="50"/>
      <c r="FK339" s="50"/>
      <c r="FL339" s="50"/>
      <c r="FM339" s="50"/>
      <c r="FN339" s="50"/>
      <c r="FO339" s="50"/>
      <c r="FP339" s="50"/>
      <c r="FQ339" s="50"/>
      <c r="FR339" s="50"/>
      <c r="FS339" s="50"/>
      <c r="FT339" s="50"/>
      <c r="FU339" s="50"/>
      <c r="FV339" s="50"/>
      <c r="FW339" s="50"/>
      <c r="FX339" s="50"/>
      <c r="FY339" s="50"/>
      <c r="FZ339" s="50"/>
      <c r="GA339" s="50"/>
      <c r="GB339" s="50"/>
      <c r="GC339" s="50"/>
      <c r="GD339" s="50"/>
      <c r="GE339" s="50"/>
      <c r="GF339" s="50"/>
      <c r="GG339" s="50"/>
      <c r="GH339" s="50"/>
      <c r="GI339" s="50"/>
      <c r="GJ339" s="50"/>
      <c r="GK339" s="50"/>
      <c r="GL339" s="50"/>
      <c r="GM339" s="50"/>
      <c r="GN339" s="50"/>
      <c r="GO339" s="50"/>
      <c r="GP339" s="50"/>
      <c r="GQ339" s="50"/>
      <c r="GR339" s="50"/>
      <c r="GS339" s="50"/>
      <c r="GT339" s="50"/>
      <c r="GU339" s="50"/>
      <c r="GV339" s="16"/>
      <c r="GW339" s="16"/>
      <c r="GX339" s="16"/>
      <c r="GY339" s="16"/>
      <c r="GZ339" s="16"/>
      <c r="HA339" s="16"/>
      <c r="HB339" s="16"/>
      <c r="HC339" s="16"/>
      <c r="HD339" s="16"/>
      <c r="HE339" s="16"/>
      <c r="HF339" s="16"/>
      <c r="HG339" s="16"/>
      <c r="HH339" s="16"/>
      <c r="HI339" s="16"/>
      <c r="HJ339" s="16"/>
      <c r="HK339" s="16"/>
      <c r="HL339" s="16"/>
      <c r="HM339" s="16"/>
      <c r="HN339" s="16"/>
      <c r="HO339" s="16"/>
      <c r="HP339" s="16"/>
      <c r="HQ339" s="16"/>
      <c r="HR339" s="16"/>
      <c r="HS339" s="16"/>
      <c r="HT339" s="16"/>
      <c r="HU339" s="16"/>
      <c r="HV339" s="16"/>
      <c r="HW339" s="16"/>
      <c r="HX339" s="16"/>
      <c r="HY339" s="16"/>
      <c r="HZ339" s="16"/>
      <c r="IA339" s="16"/>
      <c r="IB339" s="16"/>
      <c r="IC339" s="16"/>
      <c r="ID339" s="16"/>
      <c r="IE339" s="16"/>
      <c r="IF339" s="16"/>
      <c r="IG339" s="16"/>
      <c r="IH339" s="16"/>
      <c r="II339" s="16"/>
      <c r="IJ339" s="16"/>
      <c r="IK339" s="16"/>
      <c r="IL339" s="16"/>
      <c r="IM339" s="16"/>
      <c r="IN339" s="16"/>
      <c r="IO339" s="16"/>
      <c r="IP339" s="16"/>
      <c r="IQ339" s="16"/>
      <c r="IR339" s="16"/>
      <c r="IS339" s="16"/>
      <c r="IT339" s="16"/>
      <c r="IU339" s="16"/>
      <c r="IV339" s="16"/>
      <c r="IW339" s="16"/>
      <c r="IX339" s="16"/>
      <c r="IY339" s="16"/>
      <c r="IZ339" s="16"/>
      <c r="JA339" s="16"/>
      <c r="JB339" s="16"/>
      <c r="JC339" s="16"/>
      <c r="JD339" s="16"/>
      <c r="JE339" s="16"/>
      <c r="JF339" s="16"/>
      <c r="JG339" s="16"/>
      <c r="JH339" s="16"/>
      <c r="JI339" s="16"/>
      <c r="JJ339" s="16"/>
      <c r="JK339" s="16"/>
      <c r="JL339" s="16"/>
      <c r="JM339" s="16"/>
      <c r="JN339" s="16"/>
      <c r="JO339" s="16"/>
      <c r="JP339" s="16"/>
      <c r="JQ339" s="16"/>
      <c r="JR339" s="16"/>
      <c r="JS339" s="16"/>
      <c r="JT339" s="16"/>
      <c r="JU339" s="16"/>
      <c r="JV339" s="16"/>
      <c r="JW339" s="16"/>
      <c r="JX339" s="16"/>
      <c r="JY339" s="16"/>
      <c r="JZ339" s="16"/>
      <c r="KA339" s="16"/>
      <c r="KB339" s="16"/>
      <c r="KC339" s="16"/>
      <c r="KD339" s="16"/>
      <c r="KE339" s="16"/>
      <c r="KF339" s="16"/>
      <c r="KG339" s="16"/>
      <c r="KH339" s="16"/>
      <c r="KI339" s="16"/>
      <c r="KJ339" s="16"/>
      <c r="KK339" s="16"/>
      <c r="KL339" s="16"/>
      <c r="KM339" s="16"/>
      <c r="KN339" s="16"/>
      <c r="KO339" s="16"/>
      <c r="KP339" s="16"/>
      <c r="KQ339" s="16"/>
      <c r="KR339" s="16"/>
      <c r="KS339" s="16"/>
      <c r="KT339" s="16"/>
      <c r="KU339" s="16"/>
      <c r="KV339" s="16"/>
      <c r="KW339" s="16"/>
      <c r="KX339" s="16"/>
      <c r="KY339" s="16"/>
      <c r="KZ339" s="16"/>
      <c r="LA339" s="16"/>
      <c r="LB339" s="16"/>
      <c r="LC339" s="16"/>
      <c r="LD339" s="16"/>
      <c r="LE339" s="16"/>
      <c r="LF339" s="16"/>
      <c r="LG339" s="16"/>
      <c r="LH339" s="16"/>
      <c r="LI339" s="16"/>
      <c r="LJ339" s="16"/>
      <c r="LK339" s="16"/>
      <c r="LL339" s="16"/>
      <c r="LM339" s="16"/>
      <c r="LN339" s="16"/>
      <c r="LO339" s="16"/>
      <c r="LP339" s="16"/>
      <c r="LQ339" s="16"/>
      <c r="LR339" s="16"/>
      <c r="LS339" s="16"/>
      <c r="LT339" s="16"/>
      <c r="LU339" s="16"/>
      <c r="LV339" s="16"/>
      <c r="LW339" s="16"/>
      <c r="LX339" s="16"/>
      <c r="LY339" s="16"/>
      <c r="LZ339" s="16"/>
      <c r="MA339" s="16"/>
      <c r="MB339" s="16"/>
      <c r="MC339" s="16"/>
      <c r="MD339" s="16"/>
      <c r="ME339" s="16"/>
      <c r="MF339" s="16"/>
      <c r="MG339" s="16"/>
      <c r="MH339" s="16"/>
      <c r="MI339" s="16"/>
      <c r="MJ339" s="16"/>
      <c r="MK339" s="16"/>
      <c r="ML339" s="16"/>
      <c r="MM339" s="16"/>
      <c r="MN339" s="16"/>
      <c r="MO339" s="16"/>
      <c r="MP339" s="16"/>
      <c r="MQ339" s="16"/>
      <c r="MR339" s="16"/>
      <c r="MS339" s="16"/>
      <c r="MT339" s="16"/>
      <c r="MU339" s="16"/>
      <c r="MV339" s="16"/>
      <c r="MW339" s="16"/>
      <c r="MX339" s="16"/>
      <c r="MY339" s="16"/>
      <c r="MZ339" s="16"/>
      <c r="NA339" s="16"/>
      <c r="NB339" s="16"/>
      <c r="NC339" s="16"/>
      <c r="ND339" s="16"/>
      <c r="NE339" s="16"/>
      <c r="NF339" s="16"/>
      <c r="NG339" s="16"/>
      <c r="NH339" s="16"/>
      <c r="NI339" s="16"/>
      <c r="NJ339" s="16"/>
      <c r="NK339" s="16"/>
      <c r="NL339" s="16"/>
      <c r="NM339" s="16"/>
      <c r="NN339" s="16"/>
      <c r="NO339" s="16"/>
      <c r="NP339" s="16"/>
      <c r="NQ339" s="16"/>
      <c r="NR339" s="16"/>
      <c r="NS339" s="16"/>
      <c r="NT339" s="16"/>
      <c r="NU339" s="16"/>
      <c r="NV339" s="16"/>
      <c r="NW339" s="16"/>
      <c r="NX339" s="16"/>
      <c r="NY339" s="16"/>
      <c r="NZ339" s="16"/>
      <c r="OA339" s="16"/>
      <c r="OB339" s="16"/>
      <c r="OC339" s="16"/>
      <c r="OD339" s="16"/>
      <c r="OE339" s="16"/>
      <c r="OF339" s="16"/>
      <c r="OG339" s="16"/>
      <c r="OH339" s="16"/>
      <c r="OI339" s="16"/>
      <c r="OJ339" s="16"/>
      <c r="OK339" s="16"/>
      <c r="OL339" s="16"/>
      <c r="OM339" s="16"/>
      <c r="ON339" s="16"/>
      <c r="OO339" s="16"/>
      <c r="OP339" s="16"/>
      <c r="OQ339" s="16"/>
      <c r="OR339" s="16"/>
      <c r="OS339" s="16"/>
      <c r="OT339" s="16"/>
      <c r="OU339" s="16"/>
      <c r="OV339" s="16"/>
      <c r="OW339" s="16"/>
      <c r="OX339" s="16"/>
      <c r="OY339" s="16"/>
      <c r="OZ339" s="16"/>
      <c r="PA339" s="16"/>
      <c r="PB339" s="16"/>
      <c r="PC339" s="16"/>
      <c r="PD339" s="16"/>
      <c r="PE339" s="16"/>
      <c r="PF339" s="16"/>
      <c r="PG339" s="16"/>
      <c r="PH339" s="16"/>
      <c r="PI339" s="16"/>
      <c r="PJ339" s="16"/>
      <c r="PK339" s="16"/>
      <c r="PL339" s="16"/>
      <c r="PM339" s="16"/>
      <c r="PN339" s="16"/>
      <c r="PO339" s="16"/>
      <c r="PP339" s="16"/>
      <c r="PQ339" s="16"/>
      <c r="PR339" s="16"/>
      <c r="PS339" s="16"/>
      <c r="PT339" s="16"/>
      <c r="PU339" s="16"/>
      <c r="PV339" s="16"/>
      <c r="PW339" s="16"/>
      <c r="PX339" s="16"/>
      <c r="PY339" s="16"/>
      <c r="PZ339" s="16"/>
      <c r="QA339" s="16"/>
      <c r="QB339" s="16"/>
      <c r="QC339" s="16"/>
      <c r="QD339" s="16"/>
      <c r="QE339" s="16"/>
      <c r="QF339" s="16"/>
      <c r="QG339" s="16"/>
      <c r="QH339" s="16"/>
      <c r="QI339" s="16"/>
      <c r="QJ339" s="16"/>
      <c r="QK339" s="16"/>
      <c r="QL339" s="16"/>
      <c r="QM339" s="16"/>
      <c r="QN339" s="16"/>
      <c r="QO339" s="16"/>
      <c r="QP339" s="16"/>
      <c r="QQ339" s="16"/>
      <c r="QR339" s="16"/>
      <c r="QS339" s="16"/>
      <c r="QT339" s="16"/>
      <c r="QU339" s="16"/>
      <c r="QV339" s="16"/>
      <c r="QW339" s="16"/>
      <c r="QX339" s="16"/>
      <c r="QY339" s="16"/>
      <c r="QZ339" s="16"/>
      <c r="RA339" s="16"/>
      <c r="RB339" s="16"/>
      <c r="RC339" s="16"/>
      <c r="RD339" s="16"/>
      <c r="RE339" s="16"/>
      <c r="RF339" s="16"/>
      <c r="RG339" s="16"/>
      <c r="RH339" s="16"/>
      <c r="RI339" s="16"/>
      <c r="RJ339" s="16"/>
      <c r="RK339" s="16"/>
      <c r="RL339" s="16"/>
      <c r="RM339" s="16"/>
      <c r="RN339" s="16"/>
      <c r="RO339" s="16"/>
      <c r="RP339" s="16"/>
      <c r="RQ339" s="16"/>
      <c r="RR339" s="16"/>
      <c r="RS339" s="16"/>
      <c r="RT339" s="16"/>
      <c r="RU339" s="16"/>
      <c r="RV339" s="16"/>
      <c r="RW339" s="16"/>
      <c r="RX339" s="16"/>
      <c r="RY339" s="16"/>
      <c r="RZ339" s="16"/>
      <c r="SA339" s="16"/>
      <c r="SB339" s="16"/>
      <c r="SC339" s="16"/>
      <c r="SD339" s="16"/>
      <c r="SE339" s="16"/>
      <c r="SF339" s="16"/>
      <c r="SG339" s="16"/>
      <c r="SH339" s="16"/>
      <c r="SI339" s="16"/>
      <c r="SJ339" s="16"/>
      <c r="SK339" s="16"/>
      <c r="SL339" s="16"/>
      <c r="SM339" s="16"/>
      <c r="SN339" s="16"/>
      <c r="SO339" s="16"/>
      <c r="SP339" s="16"/>
      <c r="SQ339" s="16"/>
      <c r="SR339" s="16"/>
      <c r="SS339" s="16"/>
      <c r="ST339" s="16"/>
      <c r="SU339" s="16"/>
      <c r="SV339" s="16"/>
      <c r="SW339" s="16"/>
      <c r="SX339" s="16"/>
      <c r="SY339" s="16"/>
      <c r="SZ339" s="16"/>
      <c r="TA339" s="16"/>
      <c r="TB339" s="16"/>
      <c r="TC339" s="16"/>
      <c r="TD339" s="16"/>
      <c r="TE339" s="16"/>
      <c r="TF339" s="16"/>
      <c r="TG339" s="16"/>
      <c r="TH339" s="16"/>
      <c r="TI339" s="16"/>
      <c r="TJ339" s="16"/>
      <c r="TK339" s="16"/>
      <c r="TL339" s="16"/>
      <c r="TM339" s="16"/>
      <c r="TN339" s="16"/>
      <c r="TO339" s="16"/>
      <c r="TP339" s="16"/>
      <c r="TQ339" s="16"/>
      <c r="TR339" s="16"/>
      <c r="TS339" s="16"/>
      <c r="TT339" s="16"/>
      <c r="TU339" s="16"/>
      <c r="TV339" s="16"/>
      <c r="TW339" s="16"/>
      <c r="TX339" s="16"/>
      <c r="TY339" s="16"/>
      <c r="TZ339" s="16"/>
      <c r="UA339" s="16"/>
      <c r="UB339" s="16"/>
      <c r="UC339" s="16"/>
      <c r="UD339" s="16"/>
      <c r="UE339" s="16"/>
      <c r="UF339" s="16"/>
      <c r="UG339" s="16"/>
      <c r="UH339" s="16"/>
      <c r="UI339" s="16"/>
      <c r="UJ339" s="16"/>
      <c r="UK339" s="16"/>
      <c r="UL339" s="16"/>
      <c r="UM339" s="16"/>
      <c r="UN339" s="16"/>
      <c r="UO339" s="16"/>
      <c r="UP339" s="16"/>
      <c r="UQ339" s="16"/>
      <c r="UR339" s="16"/>
      <c r="US339" s="16"/>
      <c r="UT339" s="16"/>
      <c r="UU339" s="16"/>
      <c r="UV339" s="16"/>
      <c r="UW339" s="16"/>
      <c r="UX339" s="16"/>
      <c r="UY339" s="16"/>
      <c r="UZ339" s="16"/>
      <c r="VA339" s="16"/>
      <c r="VB339" s="16"/>
      <c r="VC339" s="16"/>
      <c r="VD339" s="16"/>
      <c r="VE339" s="16"/>
      <c r="VF339" s="16"/>
      <c r="VG339" s="16"/>
      <c r="VH339" s="16"/>
      <c r="VI339" s="16"/>
      <c r="VJ339" s="16"/>
      <c r="VK339" s="16"/>
      <c r="VL339" s="16"/>
      <c r="VM339" s="16"/>
      <c r="VN339" s="16"/>
      <c r="VO339" s="16"/>
      <c r="VP339" s="16"/>
      <c r="VQ339" s="16"/>
      <c r="VR339" s="16"/>
      <c r="VS339" s="16"/>
      <c r="VT339" s="16"/>
      <c r="VU339" s="16"/>
      <c r="VV339" s="16"/>
      <c r="VW339" s="16"/>
      <c r="VX339" s="16"/>
      <c r="VY339" s="16"/>
      <c r="VZ339" s="16"/>
      <c r="WA339" s="16"/>
      <c r="WB339" s="16"/>
      <c r="WC339" s="16"/>
      <c r="WD339" s="16"/>
      <c r="WE339" s="16"/>
      <c r="WF339" s="16"/>
      <c r="WG339" s="16"/>
      <c r="WH339" s="16"/>
      <c r="WI339" s="16"/>
      <c r="WJ339" s="16"/>
      <c r="WK339" s="16"/>
      <c r="WL339" s="16"/>
      <c r="WM339" s="16"/>
      <c r="WN339" s="16"/>
      <c r="WO339" s="16"/>
      <c r="WP339" s="16"/>
      <c r="WQ339" s="16"/>
      <c r="WR339" s="16"/>
      <c r="WS339" s="16"/>
      <c r="WT339" s="16"/>
      <c r="WU339" s="16"/>
      <c r="WV339" s="16"/>
      <c r="WW339" s="16"/>
      <c r="WX339" s="16"/>
      <c r="WY339" s="16"/>
      <c r="WZ339" s="16"/>
      <c r="XA339" s="16"/>
      <c r="XB339" s="16"/>
      <c r="XC339" s="16"/>
      <c r="XD339" s="16"/>
      <c r="XE339" s="16"/>
      <c r="XF339" s="16"/>
      <c r="XG339" s="16"/>
      <c r="XH339" s="16"/>
      <c r="XI339" s="16"/>
      <c r="XJ339" s="16"/>
      <c r="XK339" s="16"/>
      <c r="XL339" s="16"/>
      <c r="XM339" s="16"/>
      <c r="XN339" s="16"/>
      <c r="XO339" s="16"/>
      <c r="XP339" s="16"/>
      <c r="XQ339" s="16"/>
      <c r="XR339" s="16"/>
      <c r="XS339" s="16"/>
      <c r="XT339" s="16"/>
      <c r="XU339" s="16"/>
      <c r="XV339" s="16"/>
      <c r="XW339" s="16"/>
      <c r="XX339" s="16"/>
      <c r="XY339" s="16"/>
      <c r="XZ339" s="16"/>
      <c r="YA339" s="16"/>
      <c r="YB339" s="16"/>
      <c r="YC339" s="16"/>
      <c r="YD339" s="16"/>
      <c r="YE339" s="16"/>
      <c r="YF339" s="16"/>
      <c r="YG339" s="16"/>
      <c r="YH339" s="16"/>
      <c r="YI339" s="16"/>
      <c r="YJ339" s="16"/>
      <c r="YK339" s="16"/>
      <c r="YL339" s="16"/>
      <c r="YM339" s="16"/>
      <c r="YN339" s="16"/>
      <c r="YO339" s="16"/>
      <c r="YP339" s="16"/>
      <c r="YQ339" s="16"/>
      <c r="YR339" s="16"/>
      <c r="YS339" s="16"/>
      <c r="YT339" s="16"/>
      <c r="YU339" s="16"/>
      <c r="YV339" s="16"/>
      <c r="YW339" s="16"/>
      <c r="YX339" s="16"/>
      <c r="YY339" s="16"/>
      <c r="YZ339" s="16"/>
      <c r="ZA339" s="16"/>
      <c r="ZB339" s="16"/>
      <c r="ZC339" s="16"/>
      <c r="ZD339" s="16"/>
      <c r="ZE339" s="16"/>
      <c r="ZF339" s="16"/>
      <c r="ZG339" s="16"/>
      <c r="ZH339" s="16"/>
      <c r="ZI339" s="16"/>
      <c r="ZJ339" s="16"/>
      <c r="ZK339" s="16"/>
      <c r="ZL339" s="16"/>
      <c r="ZM339" s="16"/>
      <c r="ZN339" s="16"/>
      <c r="ZO339" s="16"/>
      <c r="ZP339" s="16"/>
      <c r="ZQ339" s="16"/>
      <c r="ZR339" s="16"/>
      <c r="ZS339" s="16"/>
      <c r="ZT339" s="16"/>
      <c r="ZU339" s="16"/>
      <c r="ZV339" s="16"/>
      <c r="ZW339" s="16"/>
      <c r="ZX339" s="16"/>
      <c r="ZY339" s="16"/>
      <c r="ZZ339" s="16"/>
      <c r="AAA339" s="16"/>
      <c r="AAB339" s="16"/>
      <c r="AAC339" s="16"/>
      <c r="AAD339" s="16"/>
      <c r="AAE339" s="16"/>
      <c r="AAF339" s="16"/>
      <c r="AAG339" s="16"/>
      <c r="AAH339" s="16"/>
      <c r="AAI339" s="16"/>
      <c r="AAJ339" s="16"/>
      <c r="AAK339" s="16"/>
      <c r="AAL339" s="16"/>
      <c r="AAM339" s="16"/>
      <c r="AAN339" s="16"/>
      <c r="AAO339" s="16"/>
      <c r="AAP339" s="16"/>
      <c r="AAQ339" s="16"/>
      <c r="AAR339" s="16"/>
      <c r="AAS339" s="16"/>
      <c r="AAT339" s="16"/>
      <c r="AAU339" s="16"/>
      <c r="AAV339" s="16"/>
      <c r="AAW339" s="16"/>
      <c r="AAX339" s="16"/>
      <c r="AAY339" s="16"/>
      <c r="AAZ339" s="16"/>
      <c r="ABA339" s="16"/>
      <c r="ABB339" s="16"/>
      <c r="ABC339" s="16"/>
      <c r="ABD339" s="16"/>
      <c r="ABE339" s="16"/>
      <c r="ABF339" s="16"/>
      <c r="ABG339" s="16"/>
      <c r="ABH339" s="16"/>
    </row>
    <row r="340" spans="1:736" s="50" customFormat="1" ht="45.75" customHeight="1">
      <c r="A340" s="589">
        <f>1+A339</f>
        <v>339</v>
      </c>
      <c r="B340" s="151" t="s">
        <v>3583</v>
      </c>
      <c r="C340" s="134" t="s">
        <v>3584</v>
      </c>
      <c r="D340" s="138" t="s">
        <v>1372</v>
      </c>
      <c r="E340" s="135">
        <v>45430</v>
      </c>
      <c r="F340" s="136">
        <v>45447</v>
      </c>
      <c r="G340" s="136">
        <v>45522</v>
      </c>
      <c r="H340" s="134" t="s">
        <v>416</v>
      </c>
      <c r="I340" s="139" t="s">
        <v>95</v>
      </c>
      <c r="J340" s="158" t="s">
        <v>3585</v>
      </c>
      <c r="K340" s="251">
        <v>1072648953</v>
      </c>
      <c r="L340" s="134">
        <v>9</v>
      </c>
      <c r="M340" s="252" t="s">
        <v>97</v>
      </c>
      <c r="N340" s="141" t="s">
        <v>98</v>
      </c>
      <c r="O340" s="151" t="s">
        <v>3586</v>
      </c>
      <c r="P340" s="134" t="s">
        <v>3587</v>
      </c>
      <c r="Q340" s="134" t="s">
        <v>1375</v>
      </c>
      <c r="R340" s="143">
        <f>+G340-F340</f>
        <v>75</v>
      </c>
      <c r="S340" s="134" t="s">
        <v>2138</v>
      </c>
      <c r="T340" s="253">
        <v>12500000</v>
      </c>
      <c r="U340" s="254" t="s">
        <v>3588</v>
      </c>
      <c r="V340" s="253">
        <f>+T340</f>
        <v>12500000</v>
      </c>
      <c r="W340" s="255">
        <v>45430</v>
      </c>
      <c r="X340" s="256" t="s">
        <v>3589</v>
      </c>
      <c r="Y340" s="314">
        <f>+Z340+AA340+AB340+AC340+AD340+AE340+AF340+AG340</f>
        <v>12500000</v>
      </c>
      <c r="Z340" s="148">
        <f>T340-AA340-AB340</f>
        <v>0</v>
      </c>
      <c r="AA340" s="149">
        <f>+V340</f>
        <v>12500000</v>
      </c>
      <c r="AB340" s="150">
        <f>+AC340+AD340+AE340+AF340+AG340+AH340+AI340+AJ340</f>
        <v>0</v>
      </c>
      <c r="AC340" s="149">
        <v>0</v>
      </c>
      <c r="AD340" s="149">
        <v>0</v>
      </c>
      <c r="AE340" s="149">
        <v>0</v>
      </c>
      <c r="AF340" s="149">
        <v>0</v>
      </c>
      <c r="AG340" s="149">
        <v>0</v>
      </c>
      <c r="AH340" s="149">
        <v>0</v>
      </c>
      <c r="AI340" s="149">
        <v>0</v>
      </c>
      <c r="AJ340" s="149">
        <v>0</v>
      </c>
      <c r="AK340" s="142" t="s">
        <v>104</v>
      </c>
      <c r="AL340" s="103" t="s">
        <v>3590</v>
      </c>
      <c r="AM340" s="134" t="s">
        <v>3591</v>
      </c>
      <c r="AN340" s="140">
        <v>52396265</v>
      </c>
      <c r="AO340" s="142" t="s">
        <v>108</v>
      </c>
      <c r="AP340" s="134" t="s">
        <v>108</v>
      </c>
      <c r="AQ340" s="257" t="s">
        <v>108</v>
      </c>
      <c r="AR340" s="142" t="s">
        <v>108</v>
      </c>
      <c r="AS340" s="134" t="s">
        <v>109</v>
      </c>
      <c r="AT340" s="142" t="s">
        <v>109</v>
      </c>
      <c r="AU340" s="142" t="s">
        <v>392</v>
      </c>
      <c r="AV340" s="134"/>
      <c r="AW340" s="134"/>
      <c r="AX340" s="134" t="s">
        <v>109</v>
      </c>
      <c r="AY340" s="134" t="s">
        <v>108</v>
      </c>
      <c r="AZ340" s="156"/>
      <c r="BA340" s="134"/>
      <c r="BB340" s="169"/>
      <c r="BC340" s="156"/>
      <c r="BD340" s="143"/>
      <c r="BE340" s="143"/>
      <c r="BF340" s="143"/>
      <c r="BG340" s="156"/>
      <c r="BH340" s="153">
        <f>T340+BB340</f>
        <v>12500000</v>
      </c>
      <c r="BI340" s="301" t="s">
        <v>113</v>
      </c>
      <c r="BJ340" s="134"/>
      <c r="BK340" s="141" t="s">
        <v>114</v>
      </c>
      <c r="BL340" s="156"/>
      <c r="BM340" s="349"/>
      <c r="BN340" s="170" t="s">
        <v>917</v>
      </c>
      <c r="BO340" s="141">
        <v>35</v>
      </c>
      <c r="BP340" s="141" t="s">
        <v>578</v>
      </c>
      <c r="BQ340" s="141" t="s">
        <v>108</v>
      </c>
      <c r="BR340" s="141" t="s">
        <v>108</v>
      </c>
      <c r="BS340" s="141" t="s">
        <v>108</v>
      </c>
      <c r="BT340" s="141" t="s">
        <v>108</v>
      </c>
      <c r="BU340" s="166" t="s">
        <v>3592</v>
      </c>
      <c r="BV340" s="141">
        <v>3203799163</v>
      </c>
      <c r="BW340" s="114" t="s">
        <v>3593</v>
      </c>
      <c r="BX340" s="158" t="s">
        <v>304</v>
      </c>
      <c r="BY340" s="141" t="s">
        <v>119</v>
      </c>
      <c r="BZ340" s="259">
        <v>239119399</v>
      </c>
      <c r="CA340" s="157" t="s">
        <v>109</v>
      </c>
      <c r="CB340" s="157" t="s">
        <v>109</v>
      </c>
      <c r="CC340" s="157" t="s">
        <v>109</v>
      </c>
      <c r="CD340" s="157"/>
      <c r="CE340" s="157"/>
      <c r="CF340" s="157"/>
      <c r="CG340" s="157"/>
      <c r="CH340" s="157"/>
      <c r="CI340" s="157"/>
      <c r="CJ340" s="157"/>
      <c r="CK340" s="157"/>
      <c r="CL340" s="157"/>
      <c r="CM340" s="157" t="s">
        <v>109</v>
      </c>
      <c r="CN340" s="157"/>
    </row>
    <row r="341" spans="1:736" s="50" customFormat="1" ht="45.75" customHeight="1">
      <c r="A341" s="589">
        <f>1+A340</f>
        <v>340</v>
      </c>
      <c r="B341" s="151" t="s">
        <v>3594</v>
      </c>
      <c r="C341" s="134" t="s">
        <v>3595</v>
      </c>
      <c r="D341" s="138" t="s">
        <v>93</v>
      </c>
      <c r="E341" s="135">
        <v>45430</v>
      </c>
      <c r="F341" s="136">
        <v>45433</v>
      </c>
      <c r="G341" s="136">
        <v>45646</v>
      </c>
      <c r="H341" s="134" t="s">
        <v>416</v>
      </c>
      <c r="I341" s="139" t="s">
        <v>95</v>
      </c>
      <c r="J341" s="158" t="s">
        <v>3596</v>
      </c>
      <c r="K341" s="251">
        <v>1010234131</v>
      </c>
      <c r="L341" s="134">
        <v>9</v>
      </c>
      <c r="M341" s="252" t="s">
        <v>97</v>
      </c>
      <c r="N341" s="141" t="s">
        <v>98</v>
      </c>
      <c r="O341" s="151" t="s">
        <v>873</v>
      </c>
      <c r="P341" s="134" t="s">
        <v>3597</v>
      </c>
      <c r="Q341" s="134" t="s">
        <v>2298</v>
      </c>
      <c r="R341" s="143">
        <f>+G341-F341</f>
        <v>213</v>
      </c>
      <c r="S341" s="134" t="s">
        <v>3598</v>
      </c>
      <c r="T341" s="253">
        <v>49000000</v>
      </c>
      <c r="U341" s="254" t="s">
        <v>3599</v>
      </c>
      <c r="V341" s="253">
        <f>+T341</f>
        <v>49000000</v>
      </c>
      <c r="W341" s="255">
        <v>45430</v>
      </c>
      <c r="X341" s="256" t="s">
        <v>103</v>
      </c>
      <c r="Y341" s="314">
        <f>+Z341+AA341+AB341</f>
        <v>49000000</v>
      </c>
      <c r="Z341" s="148">
        <f>T341-AA341-AB341</f>
        <v>49000000</v>
      </c>
      <c r="AA341" s="149">
        <v>0</v>
      </c>
      <c r="AB341" s="150">
        <f>+AC341+AD341+AE341+AF341+AG341+AH341+AI341+AJ341</f>
        <v>0</v>
      </c>
      <c r="AC341" s="149">
        <v>0</v>
      </c>
      <c r="AD341" s="149">
        <v>0</v>
      </c>
      <c r="AE341" s="149">
        <v>0</v>
      </c>
      <c r="AF341" s="149">
        <v>0</v>
      </c>
      <c r="AG341" s="149">
        <v>0</v>
      </c>
      <c r="AH341" s="149">
        <v>0</v>
      </c>
      <c r="AI341" s="149">
        <v>0</v>
      </c>
      <c r="AJ341" s="149">
        <v>0</v>
      </c>
      <c r="AK341" s="142" t="s">
        <v>104</v>
      </c>
      <c r="AL341" s="103" t="s">
        <v>3600</v>
      </c>
      <c r="AM341" s="134" t="s">
        <v>3601</v>
      </c>
      <c r="AN341" s="140">
        <v>35196769</v>
      </c>
      <c r="AO341" s="142" t="s">
        <v>108</v>
      </c>
      <c r="AP341" s="134" t="s">
        <v>108</v>
      </c>
      <c r="AQ341" s="257" t="s">
        <v>108</v>
      </c>
      <c r="AR341" s="142" t="s">
        <v>108</v>
      </c>
      <c r="AS341" s="134" t="s">
        <v>109</v>
      </c>
      <c r="AT341" s="142" t="s">
        <v>109</v>
      </c>
      <c r="AU341" s="142" t="s">
        <v>392</v>
      </c>
      <c r="AV341" s="134"/>
      <c r="AW341" s="134"/>
      <c r="AX341" s="134" t="s">
        <v>109</v>
      </c>
      <c r="AY341" s="134" t="s">
        <v>108</v>
      </c>
      <c r="AZ341" s="156"/>
      <c r="BA341" s="134"/>
      <c r="BB341" s="169"/>
      <c r="BC341" s="156"/>
      <c r="BD341" s="143"/>
      <c r="BE341" s="143"/>
      <c r="BF341" s="143"/>
      <c r="BG341" s="156"/>
      <c r="BH341" s="153">
        <f>T341+BB341</f>
        <v>49000000</v>
      </c>
      <c r="BI341" s="161" t="s">
        <v>135</v>
      </c>
      <c r="BJ341" s="134"/>
      <c r="BK341" s="141" t="s">
        <v>114</v>
      </c>
      <c r="BL341" s="156"/>
      <c r="BM341" s="161" t="s">
        <v>3602</v>
      </c>
      <c r="BN341" s="170" t="s">
        <v>964</v>
      </c>
      <c r="BO341" s="141">
        <v>26</v>
      </c>
      <c r="BP341" s="141" t="s">
        <v>108</v>
      </c>
      <c r="BQ341" s="141" t="s">
        <v>108</v>
      </c>
      <c r="BR341" s="141" t="s">
        <v>108</v>
      </c>
      <c r="BS341" s="141" t="s">
        <v>108</v>
      </c>
      <c r="BT341" s="141" t="s">
        <v>108</v>
      </c>
      <c r="BU341" s="166" t="s">
        <v>3603</v>
      </c>
      <c r="BV341" s="141">
        <v>3112226500</v>
      </c>
      <c r="BW341" s="114" t="s">
        <v>3604</v>
      </c>
      <c r="BX341" s="158" t="s">
        <v>839</v>
      </c>
      <c r="BY341" s="141" t="s">
        <v>119</v>
      </c>
      <c r="BZ341" s="298">
        <v>488426352842</v>
      </c>
      <c r="CA341" s="157" t="s">
        <v>109</v>
      </c>
      <c r="CB341" s="157" t="s">
        <v>109</v>
      </c>
      <c r="CC341" s="157" t="s">
        <v>109</v>
      </c>
      <c r="CD341" s="157" t="s">
        <v>109</v>
      </c>
      <c r="CE341" s="157" t="s">
        <v>109</v>
      </c>
      <c r="CF341" s="157" t="s">
        <v>109</v>
      </c>
      <c r="CG341" s="157" t="s">
        <v>109</v>
      </c>
      <c r="CH341" s="157"/>
      <c r="CI341" s="157"/>
      <c r="CJ341" s="157"/>
      <c r="CK341" s="157"/>
      <c r="CL341" s="157"/>
      <c r="CM341" s="157" t="s">
        <v>109</v>
      </c>
      <c r="CN341" s="157"/>
      <c r="YP341" s="297"/>
      <c r="YQ341" s="297"/>
      <c r="YR341" s="297"/>
      <c r="YS341" s="297"/>
      <c r="YT341" s="297"/>
      <c r="YU341" s="297"/>
      <c r="YV341" s="297"/>
      <c r="YW341" s="297"/>
      <c r="YX341" s="297"/>
      <c r="YY341" s="297"/>
      <c r="YZ341" s="297"/>
      <c r="ZA341" s="297"/>
      <c r="ZB341" s="297"/>
      <c r="ZC341" s="297"/>
      <c r="ZD341" s="297"/>
      <c r="ZE341" s="297"/>
      <c r="ZF341" s="297"/>
      <c r="ZG341" s="297"/>
      <c r="ZH341" s="297"/>
      <c r="ZI341" s="297"/>
      <c r="ZJ341" s="297"/>
    </row>
    <row r="342" spans="1:736" s="50" customFormat="1" ht="45.75" customHeight="1">
      <c r="A342" s="589">
        <f>1+A341</f>
        <v>341</v>
      </c>
      <c r="B342" s="368" t="s">
        <v>3605</v>
      </c>
      <c r="C342" s="168" t="s">
        <v>3606</v>
      </c>
      <c r="D342" s="205" t="s">
        <v>1081</v>
      </c>
      <c r="E342" s="135">
        <v>45430</v>
      </c>
      <c r="F342" s="203">
        <v>45436</v>
      </c>
      <c r="G342" s="203">
        <v>45558</v>
      </c>
      <c r="H342" s="201" t="s">
        <v>416</v>
      </c>
      <c r="I342" s="206" t="s">
        <v>95</v>
      </c>
      <c r="J342" s="134" t="s">
        <v>3607</v>
      </c>
      <c r="K342" s="271">
        <v>1003674419</v>
      </c>
      <c r="L342" s="201">
        <v>6</v>
      </c>
      <c r="M342" s="272" t="s">
        <v>97</v>
      </c>
      <c r="N342" s="208" t="s">
        <v>98</v>
      </c>
      <c r="O342" s="218" t="s">
        <v>3608</v>
      </c>
      <c r="P342" s="201" t="s">
        <v>3609</v>
      </c>
      <c r="Q342" s="201" t="s">
        <v>928</v>
      </c>
      <c r="R342" s="210">
        <f>+G342-F342</f>
        <v>122</v>
      </c>
      <c r="S342" s="201" t="s">
        <v>1649</v>
      </c>
      <c r="T342" s="273">
        <v>24000000</v>
      </c>
      <c r="U342" s="274" t="s">
        <v>3610</v>
      </c>
      <c r="V342" s="273">
        <f>+T342</f>
        <v>24000000</v>
      </c>
      <c r="W342" s="275">
        <v>45430</v>
      </c>
      <c r="X342" s="276" t="s">
        <v>103</v>
      </c>
      <c r="Y342" s="313">
        <f>+Z342+AA342+AB342</f>
        <v>24000000</v>
      </c>
      <c r="Z342" s="215">
        <f>T342-AA342-AB342</f>
        <v>24000000</v>
      </c>
      <c r="AA342" s="216">
        <v>0</v>
      </c>
      <c r="AB342" s="217">
        <f>+AC342+AD342+AE342+AF342+AG342+AH342+AI342+AJ342</f>
        <v>0</v>
      </c>
      <c r="AC342" s="216">
        <v>0</v>
      </c>
      <c r="AD342" s="216">
        <v>0</v>
      </c>
      <c r="AE342" s="216">
        <v>0</v>
      </c>
      <c r="AF342" s="216">
        <v>0</v>
      </c>
      <c r="AG342" s="216">
        <v>0</v>
      </c>
      <c r="AH342" s="216">
        <v>0</v>
      </c>
      <c r="AI342" s="216">
        <v>0</v>
      </c>
      <c r="AJ342" s="216">
        <v>0</v>
      </c>
      <c r="AK342" s="209" t="s">
        <v>104</v>
      </c>
      <c r="AL342" s="191" t="s">
        <v>3611</v>
      </c>
      <c r="AM342" s="201" t="s">
        <v>2422</v>
      </c>
      <c r="AN342" s="207">
        <v>35196208</v>
      </c>
      <c r="AO342" s="209" t="s">
        <v>108</v>
      </c>
      <c r="AP342" s="201" t="s">
        <v>108</v>
      </c>
      <c r="AQ342" s="277" t="s">
        <v>108</v>
      </c>
      <c r="AR342" s="209" t="s">
        <v>108</v>
      </c>
      <c r="AS342" s="201" t="s">
        <v>109</v>
      </c>
      <c r="AT342" s="209" t="s">
        <v>109</v>
      </c>
      <c r="AU342" s="209" t="s">
        <v>392</v>
      </c>
      <c r="AV342" s="201"/>
      <c r="AW342" s="201"/>
      <c r="AX342" s="201" t="s">
        <v>109</v>
      </c>
      <c r="AY342" s="201" t="s">
        <v>108</v>
      </c>
      <c r="AZ342" s="240"/>
      <c r="BA342" s="201"/>
      <c r="BB342" s="241"/>
      <c r="BC342" s="240"/>
      <c r="BD342" s="210"/>
      <c r="BE342" s="210"/>
      <c r="BF342" s="210"/>
      <c r="BG342" s="240"/>
      <c r="BH342" s="221">
        <f>T342+BB342</f>
        <v>24000000</v>
      </c>
      <c r="BI342" s="301" t="s">
        <v>259</v>
      </c>
      <c r="BJ342" s="240"/>
      <c r="BK342" s="240" t="s">
        <v>114</v>
      </c>
      <c r="BL342" s="240"/>
      <c r="BM342" s="624" t="s">
        <v>3612</v>
      </c>
      <c r="BN342" s="285" t="s">
        <v>964</v>
      </c>
      <c r="BO342" s="261">
        <v>35</v>
      </c>
      <c r="BP342" s="261" t="s">
        <v>108</v>
      </c>
      <c r="BQ342" s="261" t="s">
        <v>108</v>
      </c>
      <c r="BR342" s="261" t="s">
        <v>108</v>
      </c>
      <c r="BS342" s="261" t="s">
        <v>108</v>
      </c>
      <c r="BT342" s="261" t="s">
        <v>108</v>
      </c>
      <c r="BU342" s="286" t="s">
        <v>3613</v>
      </c>
      <c r="BV342" s="261">
        <v>3114763682</v>
      </c>
      <c r="BW342" s="65" t="s">
        <v>3614</v>
      </c>
      <c r="BX342" s="287" t="s">
        <v>657</v>
      </c>
      <c r="BY342" s="261" t="s">
        <v>119</v>
      </c>
      <c r="BZ342" s="302" t="s">
        <v>3615</v>
      </c>
      <c r="CA342" s="157" t="s">
        <v>109</v>
      </c>
      <c r="CB342" s="157" t="s">
        <v>109</v>
      </c>
      <c r="CC342" s="157" t="s">
        <v>109</v>
      </c>
      <c r="CD342" s="280" t="s">
        <v>3616</v>
      </c>
      <c r="CE342" s="157"/>
      <c r="CF342" s="280"/>
      <c r="CG342" s="157"/>
      <c r="CH342" s="157"/>
      <c r="CI342" s="157"/>
      <c r="CJ342" s="157"/>
      <c r="CK342" s="157"/>
      <c r="CL342" s="157"/>
      <c r="CM342" s="157" t="s">
        <v>109</v>
      </c>
      <c r="CN342" s="157"/>
    </row>
    <row r="343" spans="1:736" s="50" customFormat="1" ht="45.75" customHeight="1">
      <c r="A343" s="589">
        <f>1+A342</f>
        <v>342</v>
      </c>
      <c r="B343" s="151" t="s">
        <v>3617</v>
      </c>
      <c r="C343" s="134" t="s">
        <v>3618</v>
      </c>
      <c r="D343" s="138" t="s">
        <v>179</v>
      </c>
      <c r="E343" s="135">
        <v>45430</v>
      </c>
      <c r="F343" s="136">
        <v>45432</v>
      </c>
      <c r="G343" s="136">
        <v>45584</v>
      </c>
      <c r="H343" s="134" t="s">
        <v>416</v>
      </c>
      <c r="I343" s="139" t="s">
        <v>180</v>
      </c>
      <c r="J343" s="158" t="s">
        <v>3619</v>
      </c>
      <c r="K343" s="251">
        <v>1075662019</v>
      </c>
      <c r="L343" s="134">
        <v>3</v>
      </c>
      <c r="M343" s="252" t="s">
        <v>97</v>
      </c>
      <c r="N343" s="141" t="s">
        <v>98</v>
      </c>
      <c r="O343" s="151" t="s">
        <v>1061</v>
      </c>
      <c r="P343" s="134" t="s">
        <v>3620</v>
      </c>
      <c r="Q343" s="134" t="s">
        <v>897</v>
      </c>
      <c r="R343" s="143">
        <f>+G343-F343</f>
        <v>152</v>
      </c>
      <c r="S343" s="134" t="s">
        <v>3093</v>
      </c>
      <c r="T343" s="253">
        <v>15400000</v>
      </c>
      <c r="U343" s="254" t="s">
        <v>3621</v>
      </c>
      <c r="V343" s="253">
        <f>+T343</f>
        <v>15400000</v>
      </c>
      <c r="W343" s="255">
        <v>45432</v>
      </c>
      <c r="X343" s="256" t="s">
        <v>103</v>
      </c>
      <c r="Y343" s="314">
        <f>+Z343+AA343+AB343</f>
        <v>15400000</v>
      </c>
      <c r="Z343" s="148">
        <f>T343-AA343-AB343</f>
        <v>15400000</v>
      </c>
      <c r="AA343" s="149">
        <v>0</v>
      </c>
      <c r="AB343" s="150">
        <f>+AC343+AD343+AE343+AF343+AG343+AH343+AI343+AJ343</f>
        <v>0</v>
      </c>
      <c r="AC343" s="149">
        <v>0</v>
      </c>
      <c r="AD343" s="149">
        <v>0</v>
      </c>
      <c r="AE343" s="149">
        <v>0</v>
      </c>
      <c r="AF343" s="149">
        <v>0</v>
      </c>
      <c r="AG343" s="149">
        <v>0</v>
      </c>
      <c r="AH343" s="149">
        <v>0</v>
      </c>
      <c r="AI343" s="149">
        <v>0</v>
      </c>
      <c r="AJ343" s="149">
        <v>0</v>
      </c>
      <c r="AK343" s="142" t="s">
        <v>104</v>
      </c>
      <c r="AL343" s="103" t="s">
        <v>3622</v>
      </c>
      <c r="AM343" s="134" t="s">
        <v>2757</v>
      </c>
      <c r="AN343" s="140">
        <v>53910682</v>
      </c>
      <c r="AO343" s="142" t="s">
        <v>108</v>
      </c>
      <c r="AP343" s="134" t="s">
        <v>108</v>
      </c>
      <c r="AQ343" s="257" t="s">
        <v>108</v>
      </c>
      <c r="AR343" s="142" t="s">
        <v>108</v>
      </c>
      <c r="AS343" s="134" t="s">
        <v>109</v>
      </c>
      <c r="AT343" s="142" t="s">
        <v>109</v>
      </c>
      <c r="AU343" s="142" t="s">
        <v>392</v>
      </c>
      <c r="AV343" s="134"/>
      <c r="AW343" s="134"/>
      <c r="AX343" s="134" t="s">
        <v>578</v>
      </c>
      <c r="AY343" s="134" t="s">
        <v>108</v>
      </c>
      <c r="AZ343" s="156"/>
      <c r="BA343" s="134"/>
      <c r="BB343" s="169"/>
      <c r="BC343" s="156"/>
      <c r="BD343" s="143"/>
      <c r="BE343" s="143"/>
      <c r="BF343" s="143"/>
      <c r="BG343" s="156"/>
      <c r="BH343" s="153">
        <f>T343+BB343</f>
        <v>15400000</v>
      </c>
      <c r="BI343" s="301" t="s">
        <v>259</v>
      </c>
      <c r="BJ343" s="134" t="s">
        <v>3623</v>
      </c>
      <c r="BK343" s="141" t="s">
        <v>114</v>
      </c>
      <c r="BL343" s="156"/>
      <c r="BM343" s="701" t="s">
        <v>3624</v>
      </c>
      <c r="BN343" s="170" t="s">
        <v>964</v>
      </c>
      <c r="BO343" s="141">
        <v>33</v>
      </c>
      <c r="BP343" s="141" t="s">
        <v>108</v>
      </c>
      <c r="BQ343" s="141" t="s">
        <v>108</v>
      </c>
      <c r="BR343" s="141" t="s">
        <v>108</v>
      </c>
      <c r="BS343" s="141" t="s">
        <v>108</v>
      </c>
      <c r="BT343" s="141" t="s">
        <v>108</v>
      </c>
      <c r="BU343" s="166" t="s">
        <v>3625</v>
      </c>
      <c r="BV343" s="141">
        <v>3133240165</v>
      </c>
      <c r="BW343" s="114" t="s">
        <v>3626</v>
      </c>
      <c r="BX343" s="158" t="s">
        <v>1247</v>
      </c>
      <c r="BY343" s="141" t="s">
        <v>119</v>
      </c>
      <c r="BZ343" s="259">
        <v>24120302149</v>
      </c>
      <c r="CA343" s="157" t="s">
        <v>109</v>
      </c>
      <c r="CB343" s="157" t="s">
        <v>109</v>
      </c>
      <c r="CC343" s="157" t="s">
        <v>109</v>
      </c>
      <c r="CD343" s="157" t="s">
        <v>109</v>
      </c>
      <c r="CE343" s="157" t="s">
        <v>109</v>
      </c>
      <c r="CF343" s="157" t="s">
        <v>109</v>
      </c>
      <c r="CG343" s="157" t="s">
        <v>109</v>
      </c>
      <c r="CH343" s="157" t="s">
        <v>109</v>
      </c>
      <c r="CI343" s="157"/>
      <c r="CJ343" s="157"/>
      <c r="CK343" s="157"/>
      <c r="CL343" s="157"/>
      <c r="CM343" s="157" t="s">
        <v>109</v>
      </c>
      <c r="CN343" s="157"/>
    </row>
    <row r="344" spans="1:736" s="290" customFormat="1" ht="45.75" customHeight="1">
      <c r="A344" s="589">
        <f>1+A343</f>
        <v>343</v>
      </c>
      <c r="B344" s="151" t="s">
        <v>3627</v>
      </c>
      <c r="C344" s="134" t="s">
        <v>3628</v>
      </c>
      <c r="D344" s="138" t="s">
        <v>179</v>
      </c>
      <c r="E344" s="135">
        <v>45430</v>
      </c>
      <c r="F344" s="136">
        <v>45433</v>
      </c>
      <c r="G344" s="136">
        <v>45585</v>
      </c>
      <c r="H344" s="134" t="s">
        <v>416</v>
      </c>
      <c r="I344" s="139" t="s">
        <v>95</v>
      </c>
      <c r="J344" s="158" t="s">
        <v>3629</v>
      </c>
      <c r="K344" s="251">
        <v>1072706183</v>
      </c>
      <c r="L344" s="134">
        <v>3</v>
      </c>
      <c r="M344" s="252" t="s">
        <v>97</v>
      </c>
      <c r="N344" s="141" t="s">
        <v>98</v>
      </c>
      <c r="O344" s="151" t="s">
        <v>427</v>
      </c>
      <c r="P344" s="134" t="s">
        <v>3630</v>
      </c>
      <c r="Q344" s="134" t="s">
        <v>897</v>
      </c>
      <c r="R344" s="143">
        <f>+G344-F344</f>
        <v>152</v>
      </c>
      <c r="S344" s="134" t="s">
        <v>2754</v>
      </c>
      <c r="T344" s="253">
        <v>22565000</v>
      </c>
      <c r="U344" s="254" t="s">
        <v>3631</v>
      </c>
      <c r="V344" s="253">
        <f>+T344</f>
        <v>22565000</v>
      </c>
      <c r="W344" s="255">
        <v>45432</v>
      </c>
      <c r="X344" s="256" t="s">
        <v>103</v>
      </c>
      <c r="Y344" s="314">
        <f>+Z344+AA344+AB344</f>
        <v>22565000</v>
      </c>
      <c r="Z344" s="148">
        <f>T344-AA344-AB344</f>
        <v>22565000</v>
      </c>
      <c r="AA344" s="149">
        <v>0</v>
      </c>
      <c r="AB344" s="150">
        <f>+AC344+AD344+AE344+AF344+AG344+AH344+AI344+AJ344</f>
        <v>0</v>
      </c>
      <c r="AC344" s="149">
        <v>0</v>
      </c>
      <c r="AD344" s="149">
        <v>0</v>
      </c>
      <c r="AE344" s="149">
        <v>0</v>
      </c>
      <c r="AF344" s="149">
        <v>0</v>
      </c>
      <c r="AG344" s="149">
        <v>0</v>
      </c>
      <c r="AH344" s="149">
        <v>0</v>
      </c>
      <c r="AI344" s="149">
        <v>0</v>
      </c>
      <c r="AJ344" s="149">
        <v>0</v>
      </c>
      <c r="AK344" s="142" t="s">
        <v>104</v>
      </c>
      <c r="AL344" s="103" t="s">
        <v>3632</v>
      </c>
      <c r="AM344" s="134" t="s">
        <v>3633</v>
      </c>
      <c r="AN344" s="140">
        <v>1014190726</v>
      </c>
      <c r="AO344" s="142" t="s">
        <v>108</v>
      </c>
      <c r="AP344" s="134" t="s">
        <v>108</v>
      </c>
      <c r="AQ344" s="257" t="s">
        <v>108</v>
      </c>
      <c r="AR344" s="142" t="s">
        <v>108</v>
      </c>
      <c r="AS344" s="134" t="s">
        <v>109</v>
      </c>
      <c r="AT344" s="142" t="s">
        <v>109</v>
      </c>
      <c r="AU344" s="142" t="s">
        <v>392</v>
      </c>
      <c r="AV344" s="134"/>
      <c r="AW344" s="134"/>
      <c r="AX344" s="134" t="s">
        <v>109</v>
      </c>
      <c r="AY344" s="134" t="s">
        <v>108</v>
      </c>
      <c r="AZ344" s="156"/>
      <c r="BA344" s="134"/>
      <c r="BB344" s="169"/>
      <c r="BC344" s="156"/>
      <c r="BD344" s="143"/>
      <c r="BE344" s="143"/>
      <c r="BF344" s="143"/>
      <c r="BG344" s="156"/>
      <c r="BH344" s="153">
        <f>T344+BB344</f>
        <v>22565000</v>
      </c>
      <c r="BI344" s="349" t="s">
        <v>113</v>
      </c>
      <c r="BJ344" s="134"/>
      <c r="BK344" s="141" t="s">
        <v>114</v>
      </c>
      <c r="BL344" s="156"/>
      <c r="BM344" s="349"/>
      <c r="BN344" s="170" t="s">
        <v>964</v>
      </c>
      <c r="BO344" s="141">
        <v>28</v>
      </c>
      <c r="BP344" s="141" t="s">
        <v>108</v>
      </c>
      <c r="BQ344" s="141" t="s">
        <v>108</v>
      </c>
      <c r="BR344" s="141" t="s">
        <v>108</v>
      </c>
      <c r="BS344" s="141" t="s">
        <v>108</v>
      </c>
      <c r="BT344" s="141" t="s">
        <v>108</v>
      </c>
      <c r="BU344" s="166" t="s">
        <v>3634</v>
      </c>
      <c r="BV344" s="141">
        <v>3124686692</v>
      </c>
      <c r="BW344" s="114" t="s">
        <v>3635</v>
      </c>
      <c r="BX344" s="158" t="s">
        <v>3132</v>
      </c>
      <c r="BY344" s="141" t="s">
        <v>119</v>
      </c>
      <c r="BZ344" s="259">
        <v>9900824122</v>
      </c>
      <c r="CA344" s="157" t="s">
        <v>109</v>
      </c>
      <c r="CB344" s="157" t="s">
        <v>109</v>
      </c>
      <c r="CC344" s="157" t="s">
        <v>109</v>
      </c>
      <c r="CD344" s="157" t="s">
        <v>109</v>
      </c>
      <c r="CE344" s="157" t="s">
        <v>109</v>
      </c>
      <c r="CF344" s="157" t="s">
        <v>109</v>
      </c>
      <c r="CG344" s="157" t="s">
        <v>109</v>
      </c>
      <c r="CH344" s="157"/>
      <c r="CI344" s="157"/>
      <c r="CJ344" s="157"/>
      <c r="CK344" s="157"/>
      <c r="CL344" s="157"/>
      <c r="CM344" s="157" t="s">
        <v>109</v>
      </c>
      <c r="CN344" s="157"/>
      <c r="CO344" s="297"/>
      <c r="CP344" s="297"/>
      <c r="CQ344" s="297"/>
      <c r="CR344" s="297"/>
      <c r="CS344" s="50"/>
      <c r="CT344" s="50"/>
      <c r="CU344" s="50"/>
      <c r="CV344" s="50"/>
      <c r="CW344" s="50"/>
      <c r="CX344" s="50"/>
      <c r="CY344" s="50"/>
      <c r="CZ344" s="50"/>
      <c r="DA344" s="50"/>
      <c r="DB344" s="50"/>
      <c r="DC344" s="50"/>
      <c r="DD344" s="50"/>
      <c r="DE344" s="50"/>
      <c r="DF344" s="50"/>
      <c r="DG344" s="50"/>
      <c r="DH344" s="50"/>
      <c r="DI344" s="50"/>
      <c r="DJ344" s="50"/>
      <c r="DK344" s="50"/>
      <c r="DL344" s="50"/>
      <c r="DM344" s="50"/>
      <c r="DN344" s="50"/>
      <c r="DO344" s="50"/>
      <c r="DP344" s="50"/>
      <c r="DQ344" s="50"/>
      <c r="DR344" s="50"/>
      <c r="DS344" s="50"/>
      <c r="DT344" s="50"/>
      <c r="DU344" s="50"/>
      <c r="DV344" s="50"/>
      <c r="DW344" s="50"/>
      <c r="DX344" s="50"/>
      <c r="DY344" s="50"/>
      <c r="DZ344" s="50"/>
      <c r="EA344" s="50"/>
      <c r="EB344" s="50"/>
      <c r="EC344" s="50"/>
      <c r="ED344" s="50"/>
      <c r="EE344" s="50"/>
      <c r="EF344" s="50"/>
      <c r="EG344" s="50"/>
      <c r="EH344" s="50"/>
      <c r="EI344" s="50"/>
      <c r="EJ344" s="50"/>
      <c r="EK344" s="50"/>
      <c r="EL344" s="50"/>
      <c r="EM344" s="50"/>
      <c r="EN344" s="50"/>
      <c r="EO344" s="50"/>
      <c r="EP344" s="50"/>
      <c r="EQ344" s="50"/>
      <c r="ER344" s="50"/>
      <c r="ES344" s="50"/>
      <c r="ET344" s="50"/>
      <c r="EU344" s="50"/>
      <c r="EV344" s="50"/>
      <c r="EW344" s="50"/>
      <c r="EX344" s="50"/>
      <c r="EY344" s="50"/>
      <c r="EZ344" s="50"/>
      <c r="FA344" s="50"/>
      <c r="FB344" s="50"/>
      <c r="FC344" s="50"/>
      <c r="FD344" s="50"/>
      <c r="FE344" s="50"/>
      <c r="FF344" s="50"/>
      <c r="FG344" s="50"/>
      <c r="FH344" s="50"/>
      <c r="FI344" s="50"/>
      <c r="FJ344" s="50"/>
      <c r="FK344" s="50"/>
      <c r="FL344" s="50"/>
      <c r="FM344" s="50"/>
      <c r="FN344" s="50"/>
      <c r="FO344" s="50"/>
      <c r="FP344" s="50"/>
      <c r="FQ344" s="50"/>
      <c r="FR344" s="50"/>
      <c r="FS344" s="50"/>
      <c r="FT344" s="50"/>
      <c r="FU344" s="50"/>
      <c r="FV344" s="50"/>
      <c r="FW344" s="50"/>
      <c r="FX344" s="50"/>
      <c r="FY344" s="50"/>
      <c r="FZ344" s="50"/>
      <c r="GA344" s="50"/>
      <c r="GB344" s="50"/>
      <c r="GC344" s="50"/>
      <c r="GD344" s="50"/>
      <c r="GE344" s="50"/>
      <c r="GF344" s="50"/>
      <c r="GG344" s="50"/>
      <c r="GH344" s="50"/>
      <c r="GI344" s="50"/>
      <c r="GJ344" s="50"/>
      <c r="GK344" s="50"/>
      <c r="GL344" s="50"/>
      <c r="GM344" s="50"/>
      <c r="GN344" s="50"/>
      <c r="GO344" s="50"/>
      <c r="GP344" s="50"/>
      <c r="GQ344" s="50"/>
      <c r="GR344" s="50"/>
      <c r="GS344" s="50"/>
      <c r="GT344" s="50"/>
      <c r="GU344" s="50"/>
      <c r="GV344" s="16"/>
      <c r="GW344" s="16"/>
      <c r="GX344" s="16"/>
      <c r="GY344" s="16"/>
      <c r="GZ344" s="16"/>
      <c r="HA344" s="16"/>
      <c r="HB344" s="16"/>
      <c r="HC344" s="16"/>
      <c r="HD344" s="16"/>
      <c r="HE344" s="16"/>
      <c r="HF344" s="16"/>
      <c r="HG344" s="16"/>
      <c r="HH344" s="16"/>
      <c r="HI344" s="16"/>
      <c r="HJ344" s="16"/>
      <c r="HK344" s="16"/>
      <c r="HL344" s="16"/>
      <c r="HM344" s="16"/>
      <c r="HN344" s="16"/>
      <c r="HO344" s="16"/>
      <c r="HP344" s="16"/>
      <c r="HQ344" s="16"/>
      <c r="HR344" s="16"/>
      <c r="HS344" s="16"/>
      <c r="HT344" s="16"/>
      <c r="HU344" s="16"/>
      <c r="HV344" s="16"/>
      <c r="HW344" s="16"/>
      <c r="HX344" s="16"/>
      <c r="HY344" s="16"/>
      <c r="HZ344" s="16"/>
      <c r="IA344" s="16"/>
      <c r="IB344" s="16"/>
      <c r="IC344" s="16"/>
      <c r="ID344" s="16"/>
      <c r="IE344" s="16"/>
      <c r="IF344" s="16"/>
      <c r="IG344" s="16"/>
      <c r="IH344" s="16"/>
      <c r="II344" s="16"/>
      <c r="IJ344" s="16"/>
      <c r="IK344" s="16"/>
      <c r="IL344" s="16"/>
      <c r="IM344" s="16"/>
      <c r="IN344" s="16"/>
      <c r="IO344" s="16"/>
      <c r="IP344" s="16"/>
      <c r="IQ344" s="16"/>
      <c r="IR344" s="16"/>
      <c r="IS344" s="16"/>
      <c r="IT344" s="16"/>
      <c r="IU344" s="16"/>
      <c r="IV344" s="16"/>
      <c r="IW344" s="16"/>
      <c r="IX344" s="16"/>
      <c r="IY344" s="16"/>
      <c r="IZ344" s="16"/>
      <c r="JA344" s="16"/>
      <c r="JB344" s="16"/>
      <c r="JC344" s="16"/>
      <c r="JD344" s="16"/>
      <c r="JE344" s="16"/>
      <c r="JF344" s="16"/>
      <c r="JG344" s="16"/>
      <c r="JH344" s="16"/>
      <c r="JI344" s="16"/>
      <c r="JJ344" s="16"/>
      <c r="JK344" s="16"/>
      <c r="JL344" s="16"/>
      <c r="JM344" s="16"/>
      <c r="JN344" s="16"/>
      <c r="JO344" s="16"/>
      <c r="JP344" s="16"/>
      <c r="JQ344" s="16"/>
      <c r="JR344" s="16"/>
      <c r="JS344" s="16"/>
      <c r="JT344" s="16"/>
      <c r="JU344" s="16"/>
      <c r="JV344" s="16"/>
      <c r="JW344" s="16"/>
      <c r="JX344" s="16"/>
      <c r="JY344" s="16"/>
      <c r="JZ344" s="16"/>
      <c r="KA344" s="16"/>
      <c r="KB344" s="16"/>
      <c r="KC344" s="16"/>
      <c r="KD344" s="16"/>
      <c r="KE344" s="16"/>
      <c r="KF344" s="16"/>
      <c r="KG344" s="16"/>
      <c r="KH344" s="16"/>
      <c r="KI344" s="16"/>
      <c r="KJ344" s="16"/>
      <c r="KK344" s="16"/>
      <c r="KL344" s="16"/>
      <c r="KM344" s="16"/>
      <c r="KN344" s="16"/>
      <c r="KO344" s="16"/>
      <c r="KP344" s="16"/>
      <c r="KQ344" s="16"/>
      <c r="KR344" s="16"/>
      <c r="KS344" s="16"/>
      <c r="KT344" s="16"/>
      <c r="KU344" s="16"/>
      <c r="KV344" s="16"/>
      <c r="KW344" s="16"/>
      <c r="KX344" s="16"/>
      <c r="KY344" s="16"/>
      <c r="KZ344" s="16"/>
      <c r="LA344" s="16"/>
      <c r="LB344" s="16"/>
      <c r="LC344" s="16"/>
      <c r="LD344" s="16"/>
      <c r="LE344" s="16"/>
      <c r="LF344" s="16"/>
      <c r="LG344" s="16"/>
      <c r="LH344" s="16"/>
      <c r="LI344" s="16"/>
      <c r="LJ344" s="16"/>
      <c r="LK344" s="16"/>
      <c r="LL344" s="16"/>
      <c r="LM344" s="16"/>
      <c r="LN344" s="16"/>
      <c r="LO344" s="16"/>
      <c r="LP344" s="16"/>
      <c r="LQ344" s="16"/>
      <c r="LR344" s="16"/>
      <c r="LS344" s="16"/>
      <c r="LT344" s="16"/>
      <c r="LU344" s="16"/>
      <c r="LV344" s="16"/>
      <c r="LW344" s="16"/>
      <c r="LX344" s="16"/>
      <c r="LY344" s="16"/>
      <c r="LZ344" s="16"/>
      <c r="MA344" s="16"/>
      <c r="MB344" s="16"/>
      <c r="MC344" s="16"/>
      <c r="MD344" s="16"/>
      <c r="ME344" s="16"/>
      <c r="MF344" s="16"/>
      <c r="MG344" s="16"/>
      <c r="MH344" s="16"/>
      <c r="MI344" s="16"/>
      <c r="MJ344" s="16"/>
      <c r="MK344" s="16"/>
      <c r="ML344" s="16"/>
      <c r="MM344" s="16"/>
      <c r="MN344" s="16"/>
      <c r="MO344" s="16"/>
      <c r="MP344" s="16"/>
      <c r="MQ344" s="16"/>
      <c r="MR344" s="16"/>
      <c r="MS344" s="16"/>
      <c r="MT344" s="16"/>
      <c r="MU344" s="16"/>
      <c r="MV344" s="16"/>
      <c r="MW344" s="16"/>
      <c r="MX344" s="16"/>
      <c r="MY344" s="16"/>
      <c r="MZ344" s="16"/>
      <c r="NA344" s="16"/>
      <c r="NB344" s="16"/>
      <c r="NC344" s="16"/>
      <c r="ND344" s="16"/>
      <c r="NE344" s="16"/>
      <c r="NF344" s="16"/>
      <c r="NG344" s="16"/>
      <c r="NH344" s="16"/>
      <c r="NI344" s="16"/>
      <c r="NJ344" s="16"/>
      <c r="NK344" s="16"/>
      <c r="NL344" s="16"/>
      <c r="NM344" s="16"/>
      <c r="NN344" s="16"/>
      <c r="NO344" s="16"/>
      <c r="NP344" s="16"/>
      <c r="NQ344" s="16"/>
      <c r="NR344" s="16"/>
      <c r="NS344" s="16"/>
      <c r="NT344" s="16"/>
      <c r="NU344" s="16"/>
      <c r="NV344" s="16"/>
      <c r="NW344" s="16"/>
      <c r="NX344" s="16"/>
      <c r="NY344" s="16"/>
      <c r="NZ344" s="16"/>
      <c r="OA344" s="16"/>
      <c r="OB344" s="16"/>
      <c r="OC344" s="16"/>
      <c r="OD344" s="16"/>
      <c r="OE344" s="16"/>
      <c r="OF344" s="16"/>
      <c r="OG344" s="16"/>
      <c r="OH344" s="16"/>
      <c r="OI344" s="16"/>
      <c r="OJ344" s="16"/>
      <c r="OK344" s="16"/>
      <c r="OL344" s="16"/>
      <c r="OM344" s="16"/>
      <c r="ON344" s="16"/>
      <c r="OO344" s="16"/>
      <c r="OP344" s="16"/>
      <c r="OQ344" s="16"/>
      <c r="OR344" s="16"/>
      <c r="OS344" s="16"/>
      <c r="OT344" s="16"/>
      <c r="OU344" s="16"/>
      <c r="OV344" s="16"/>
      <c r="OW344" s="16"/>
      <c r="OX344" s="16"/>
      <c r="OY344" s="16"/>
      <c r="OZ344" s="16"/>
      <c r="PA344" s="16"/>
      <c r="PB344" s="16"/>
      <c r="PC344" s="16"/>
      <c r="PD344" s="16"/>
      <c r="PE344" s="16"/>
      <c r="PF344" s="16"/>
      <c r="PG344" s="16"/>
      <c r="PH344" s="16"/>
      <c r="PI344" s="16"/>
      <c r="PJ344" s="16"/>
      <c r="PK344" s="16"/>
      <c r="PL344" s="16"/>
      <c r="PM344" s="16"/>
      <c r="PN344" s="16"/>
      <c r="PO344" s="16"/>
      <c r="PP344" s="16"/>
      <c r="PQ344" s="16"/>
      <c r="PR344" s="16"/>
      <c r="PS344" s="16"/>
      <c r="PT344" s="16"/>
      <c r="PU344" s="16"/>
      <c r="PV344" s="16"/>
      <c r="PW344" s="16"/>
      <c r="PX344" s="16"/>
      <c r="PY344" s="16"/>
      <c r="PZ344" s="16"/>
      <c r="QA344" s="16"/>
      <c r="QB344" s="16"/>
      <c r="QC344" s="16"/>
      <c r="QD344" s="16"/>
      <c r="QE344" s="16"/>
      <c r="QF344" s="16"/>
      <c r="QG344" s="16"/>
      <c r="QH344" s="16"/>
      <c r="QI344" s="16"/>
      <c r="QJ344" s="16"/>
      <c r="QK344" s="16"/>
      <c r="QL344" s="16"/>
      <c r="QM344" s="16"/>
      <c r="QN344" s="16"/>
      <c r="QO344" s="16"/>
      <c r="QP344" s="16"/>
      <c r="QQ344" s="16"/>
      <c r="QR344" s="16"/>
      <c r="QS344" s="16"/>
      <c r="QT344" s="16"/>
      <c r="QU344" s="16"/>
      <c r="QV344" s="16"/>
      <c r="QW344" s="16"/>
      <c r="QX344" s="16"/>
      <c r="QY344" s="16"/>
      <c r="QZ344" s="16"/>
      <c r="RA344" s="16"/>
      <c r="RB344" s="16"/>
      <c r="RC344" s="16"/>
      <c r="RD344" s="16"/>
      <c r="RE344" s="16"/>
      <c r="RF344" s="16"/>
      <c r="RG344" s="16"/>
      <c r="RH344" s="16"/>
      <c r="RI344" s="16"/>
      <c r="RJ344" s="16"/>
      <c r="RK344" s="16"/>
      <c r="RL344" s="16"/>
      <c r="RM344" s="16"/>
      <c r="RN344" s="16"/>
      <c r="RO344" s="16"/>
      <c r="RP344" s="16"/>
      <c r="RQ344" s="16"/>
      <c r="RR344" s="16"/>
      <c r="RS344" s="16"/>
      <c r="RT344" s="16"/>
      <c r="RU344" s="16"/>
      <c r="RV344" s="16"/>
      <c r="RW344" s="16"/>
      <c r="RX344" s="16"/>
      <c r="RY344" s="16"/>
      <c r="RZ344" s="16"/>
      <c r="SA344" s="16"/>
      <c r="SB344" s="16"/>
      <c r="SC344" s="16"/>
      <c r="SD344" s="16"/>
      <c r="SE344" s="16"/>
      <c r="SF344" s="16"/>
      <c r="SG344" s="16"/>
      <c r="SH344" s="16"/>
      <c r="SI344" s="16"/>
      <c r="SJ344" s="16"/>
      <c r="SK344" s="16"/>
      <c r="SL344" s="16"/>
      <c r="SM344" s="16"/>
      <c r="SN344" s="16"/>
      <c r="SO344" s="16"/>
      <c r="SP344" s="16"/>
      <c r="SQ344" s="16"/>
      <c r="SR344" s="16"/>
      <c r="SS344" s="16"/>
      <c r="ST344" s="16"/>
      <c r="SU344" s="16"/>
      <c r="SV344" s="16"/>
      <c r="SW344" s="16"/>
      <c r="SX344" s="16"/>
      <c r="SY344" s="16"/>
      <c r="SZ344" s="16"/>
      <c r="TA344" s="16"/>
      <c r="TB344" s="16"/>
      <c r="TC344" s="16"/>
      <c r="TD344" s="16"/>
      <c r="TE344" s="16"/>
      <c r="TF344" s="16"/>
      <c r="TG344" s="16"/>
      <c r="TH344" s="16"/>
      <c r="TI344" s="16"/>
      <c r="TJ344" s="16"/>
      <c r="TK344" s="16"/>
      <c r="TL344" s="16"/>
      <c r="TM344" s="16"/>
      <c r="TN344" s="16"/>
      <c r="TO344" s="16"/>
      <c r="TP344" s="16"/>
      <c r="TQ344" s="16"/>
      <c r="TR344" s="16"/>
      <c r="TS344" s="16"/>
      <c r="TT344" s="16"/>
      <c r="TU344" s="16"/>
      <c r="TV344" s="16"/>
      <c r="TW344" s="16"/>
      <c r="TX344" s="16"/>
      <c r="TY344" s="16"/>
      <c r="TZ344" s="16"/>
      <c r="UA344" s="16"/>
      <c r="UB344" s="16"/>
      <c r="UC344" s="16"/>
      <c r="UD344" s="16"/>
      <c r="UE344" s="16"/>
      <c r="UF344" s="16"/>
      <c r="UG344" s="16"/>
      <c r="UH344" s="16"/>
      <c r="UI344" s="16"/>
      <c r="UJ344" s="16"/>
      <c r="UK344" s="16"/>
      <c r="UL344" s="16"/>
      <c r="UM344" s="16"/>
      <c r="UN344" s="16"/>
      <c r="UO344" s="16"/>
      <c r="UP344" s="16"/>
      <c r="UQ344" s="16"/>
      <c r="UR344" s="16"/>
      <c r="US344" s="16"/>
      <c r="UT344" s="16"/>
      <c r="UU344" s="16"/>
      <c r="UV344" s="16"/>
      <c r="UW344" s="16"/>
      <c r="UX344" s="16"/>
      <c r="UY344" s="16"/>
      <c r="UZ344" s="16"/>
      <c r="VA344" s="16"/>
      <c r="VB344" s="16"/>
      <c r="VC344" s="16"/>
      <c r="VD344" s="16"/>
      <c r="VE344" s="16"/>
      <c r="VF344" s="16"/>
      <c r="VG344" s="16"/>
      <c r="VH344" s="16"/>
      <c r="VI344" s="16"/>
      <c r="VJ344" s="16"/>
      <c r="VK344" s="16"/>
      <c r="VL344" s="16"/>
      <c r="VM344" s="16"/>
      <c r="VN344" s="16"/>
      <c r="VO344" s="16"/>
      <c r="VP344" s="16"/>
      <c r="VQ344" s="16"/>
      <c r="VR344" s="16"/>
      <c r="VS344" s="16"/>
      <c r="VT344" s="16"/>
      <c r="VU344" s="16"/>
      <c r="VV344" s="16"/>
      <c r="VW344" s="16"/>
      <c r="VX344" s="16"/>
      <c r="VY344" s="16"/>
      <c r="VZ344" s="16"/>
      <c r="WA344" s="16"/>
      <c r="WB344" s="16"/>
      <c r="WC344" s="16"/>
      <c r="WD344" s="16"/>
      <c r="WE344" s="16"/>
      <c r="WF344" s="16"/>
      <c r="WG344" s="16"/>
      <c r="WH344" s="16"/>
      <c r="WI344" s="16"/>
      <c r="WJ344" s="16"/>
      <c r="WK344" s="16"/>
      <c r="WL344" s="16"/>
      <c r="WM344" s="16"/>
      <c r="WN344" s="16"/>
      <c r="WO344" s="16"/>
      <c r="WP344" s="16"/>
      <c r="WQ344" s="16"/>
      <c r="WR344" s="16"/>
      <c r="WS344" s="16"/>
      <c r="WT344" s="16"/>
      <c r="WU344" s="16"/>
      <c r="WV344" s="16"/>
      <c r="WW344" s="16"/>
      <c r="WX344" s="16"/>
      <c r="WY344" s="16"/>
      <c r="WZ344" s="16"/>
      <c r="XA344" s="16"/>
      <c r="XB344" s="16"/>
      <c r="XC344" s="16"/>
      <c r="XD344" s="16"/>
      <c r="XE344" s="16"/>
      <c r="XF344" s="16"/>
      <c r="XG344" s="16"/>
      <c r="XH344" s="16"/>
      <c r="XI344" s="16"/>
      <c r="XJ344" s="16"/>
      <c r="XK344" s="16"/>
      <c r="XL344" s="16"/>
      <c r="XM344" s="16"/>
      <c r="XN344" s="16"/>
      <c r="XO344" s="16"/>
      <c r="XP344" s="16"/>
      <c r="XQ344" s="16"/>
      <c r="XR344" s="16"/>
      <c r="XS344" s="16"/>
      <c r="XT344" s="16"/>
      <c r="XU344" s="16"/>
      <c r="XV344" s="16"/>
      <c r="XW344" s="16"/>
      <c r="XX344" s="16"/>
      <c r="XY344" s="16"/>
      <c r="XZ344" s="16"/>
      <c r="YA344" s="16"/>
      <c r="YB344" s="16"/>
      <c r="YC344" s="16"/>
      <c r="YD344" s="16"/>
      <c r="YE344" s="16"/>
      <c r="YF344" s="16"/>
      <c r="YG344" s="16"/>
      <c r="YH344" s="16"/>
      <c r="YI344" s="16"/>
      <c r="YJ344" s="16"/>
      <c r="YK344" s="16"/>
      <c r="YL344" s="16"/>
      <c r="YM344" s="16"/>
      <c r="YN344" s="16"/>
      <c r="YO344" s="16"/>
      <c r="YP344" s="16"/>
      <c r="YQ344" s="16"/>
      <c r="YR344" s="16"/>
      <c r="YS344" s="16"/>
      <c r="YT344" s="16"/>
      <c r="YU344" s="16"/>
      <c r="YV344" s="16"/>
      <c r="YW344" s="16"/>
      <c r="YX344" s="16"/>
      <c r="YY344" s="16"/>
      <c r="YZ344" s="16"/>
      <c r="ZA344" s="16"/>
      <c r="ZB344" s="16"/>
      <c r="ZC344" s="16"/>
      <c r="ZD344" s="16"/>
      <c r="ZE344" s="16"/>
      <c r="ZF344" s="16"/>
      <c r="ZG344" s="16"/>
      <c r="ZH344" s="16"/>
      <c r="ZI344" s="16"/>
      <c r="ZJ344" s="16"/>
      <c r="ZK344" s="16"/>
      <c r="ZL344" s="16"/>
      <c r="ZM344" s="16"/>
      <c r="ZN344" s="16"/>
      <c r="ZO344" s="16"/>
      <c r="ZP344" s="16"/>
      <c r="ZQ344" s="16"/>
      <c r="ZR344" s="16"/>
      <c r="ZS344" s="16"/>
      <c r="ZT344" s="16"/>
      <c r="ZU344" s="16"/>
      <c r="ZV344" s="16"/>
      <c r="ZW344" s="16"/>
      <c r="ZX344" s="16"/>
      <c r="ZY344" s="16"/>
      <c r="ZZ344" s="16"/>
      <c r="AAA344" s="16"/>
      <c r="AAB344" s="16"/>
      <c r="AAC344" s="16"/>
      <c r="AAD344" s="16"/>
      <c r="AAE344" s="16"/>
      <c r="AAF344" s="16"/>
      <c r="AAG344" s="16"/>
      <c r="AAH344" s="16"/>
      <c r="AAI344" s="16"/>
      <c r="AAJ344" s="16"/>
      <c r="AAK344" s="16"/>
      <c r="AAL344" s="16"/>
      <c r="AAM344" s="16"/>
      <c r="AAN344" s="16"/>
      <c r="AAO344" s="16"/>
      <c r="AAP344" s="16"/>
      <c r="AAQ344" s="16"/>
      <c r="AAR344" s="16"/>
      <c r="AAS344" s="16"/>
      <c r="AAT344" s="16"/>
      <c r="AAU344" s="16"/>
      <c r="AAV344" s="16"/>
      <c r="AAW344" s="16"/>
      <c r="AAX344" s="16"/>
      <c r="AAY344" s="16"/>
      <c r="AAZ344" s="16"/>
      <c r="ABA344" s="16"/>
      <c r="ABB344" s="16"/>
      <c r="ABC344" s="16"/>
      <c r="ABD344" s="16"/>
      <c r="ABE344" s="16"/>
      <c r="ABF344" s="16"/>
      <c r="ABG344" s="16"/>
      <c r="ABH344" s="16"/>
    </row>
    <row r="345" spans="1:736" s="50" customFormat="1" ht="45.75" customHeight="1">
      <c r="A345" s="589">
        <f>1+A344</f>
        <v>344</v>
      </c>
      <c r="B345" s="151" t="s">
        <v>3636</v>
      </c>
      <c r="C345" s="134" t="s">
        <v>3637</v>
      </c>
      <c r="D345" s="138" t="s">
        <v>1047</v>
      </c>
      <c r="E345" s="135">
        <v>45430</v>
      </c>
      <c r="F345" s="136">
        <v>45433</v>
      </c>
      <c r="G345" s="136">
        <v>45537</v>
      </c>
      <c r="H345" s="134" t="s">
        <v>416</v>
      </c>
      <c r="I345" s="139" t="s">
        <v>180</v>
      </c>
      <c r="J345" s="158" t="s">
        <v>3638</v>
      </c>
      <c r="K345" s="251">
        <v>1030609749</v>
      </c>
      <c r="L345" s="134">
        <v>3</v>
      </c>
      <c r="M345" s="252" t="s">
        <v>97</v>
      </c>
      <c r="N345" s="141" t="s">
        <v>98</v>
      </c>
      <c r="O345" s="151" t="s">
        <v>873</v>
      </c>
      <c r="P345" s="134" t="s">
        <v>3639</v>
      </c>
      <c r="Q345" s="134" t="s">
        <v>1050</v>
      </c>
      <c r="R345" s="143">
        <f>+G345-F345</f>
        <v>104</v>
      </c>
      <c r="S345" s="134" t="s">
        <v>3640</v>
      </c>
      <c r="T345" s="253">
        <v>13440000</v>
      </c>
      <c r="U345" s="254" t="s">
        <v>3641</v>
      </c>
      <c r="V345" s="253">
        <f>+T345</f>
        <v>13440000</v>
      </c>
      <c r="W345" s="255">
        <v>45432</v>
      </c>
      <c r="X345" s="256" t="s">
        <v>103</v>
      </c>
      <c r="Y345" s="314">
        <f>+Z345+AA345+AB345</f>
        <v>13440000</v>
      </c>
      <c r="Z345" s="148">
        <f>T345-AA345-AB345</f>
        <v>13440000</v>
      </c>
      <c r="AA345" s="149">
        <v>0</v>
      </c>
      <c r="AB345" s="150">
        <f>+AC345+AD345+AE345+AF345+AG345+AH345+AI345+AJ345</f>
        <v>0</v>
      </c>
      <c r="AC345" s="149">
        <v>0</v>
      </c>
      <c r="AD345" s="149">
        <v>0</v>
      </c>
      <c r="AE345" s="149">
        <v>0</v>
      </c>
      <c r="AF345" s="149">
        <v>0</v>
      </c>
      <c r="AG345" s="149">
        <v>0</v>
      </c>
      <c r="AH345" s="149">
        <v>0</v>
      </c>
      <c r="AI345" s="149">
        <v>0</v>
      </c>
      <c r="AJ345" s="149">
        <v>0</v>
      </c>
      <c r="AK345" s="142" t="s">
        <v>104</v>
      </c>
      <c r="AL345" s="103" t="s">
        <v>3642</v>
      </c>
      <c r="AM345" s="134" t="s">
        <v>3601</v>
      </c>
      <c r="AN345" s="140">
        <v>35196769</v>
      </c>
      <c r="AO345" s="142" t="s">
        <v>108</v>
      </c>
      <c r="AP345" s="134" t="s">
        <v>108</v>
      </c>
      <c r="AQ345" s="257" t="s">
        <v>108</v>
      </c>
      <c r="AR345" s="142" t="s">
        <v>108</v>
      </c>
      <c r="AS345" s="134" t="s">
        <v>109</v>
      </c>
      <c r="AT345" s="142" t="s">
        <v>109</v>
      </c>
      <c r="AU345" s="142" t="s">
        <v>392</v>
      </c>
      <c r="AV345" s="134"/>
      <c r="AW345" s="134"/>
      <c r="AX345" s="134" t="s">
        <v>109</v>
      </c>
      <c r="AY345" s="134" t="s">
        <v>108</v>
      </c>
      <c r="AZ345" s="156"/>
      <c r="BA345" s="134"/>
      <c r="BB345" s="169"/>
      <c r="BC345" s="156"/>
      <c r="BD345" s="143"/>
      <c r="BE345" s="143"/>
      <c r="BF345" s="143"/>
      <c r="BG345" s="156"/>
      <c r="BH345" s="153">
        <f>T345+BB345</f>
        <v>13440000</v>
      </c>
      <c r="BI345" s="301" t="s">
        <v>113</v>
      </c>
      <c r="BJ345" s="134"/>
      <c r="BK345" s="141" t="s">
        <v>114</v>
      </c>
      <c r="BL345" s="156"/>
      <c r="BM345" s="349"/>
      <c r="BN345" s="170" t="s">
        <v>917</v>
      </c>
      <c r="BO345" s="141">
        <v>31</v>
      </c>
      <c r="BP345" s="141" t="s">
        <v>578</v>
      </c>
      <c r="BQ345" s="141" t="s">
        <v>108</v>
      </c>
      <c r="BR345" s="141" t="s">
        <v>108</v>
      </c>
      <c r="BS345" s="141" t="s">
        <v>108</v>
      </c>
      <c r="BT345" s="141" t="s">
        <v>108</v>
      </c>
      <c r="BU345" s="166" t="s">
        <v>3643</v>
      </c>
      <c r="BV345" s="141">
        <v>3225108468</v>
      </c>
      <c r="BW345" s="114" t="s">
        <v>3644</v>
      </c>
      <c r="BX345" s="158" t="s">
        <v>881</v>
      </c>
      <c r="BY345" s="141" t="s">
        <v>119</v>
      </c>
      <c r="BZ345" s="259">
        <v>82705175841</v>
      </c>
      <c r="CA345" s="157" t="s">
        <v>109</v>
      </c>
      <c r="CB345" s="157" t="s">
        <v>109</v>
      </c>
      <c r="CC345" s="157" t="s">
        <v>109</v>
      </c>
      <c r="CD345" s="157" t="s">
        <v>109</v>
      </c>
      <c r="CE345" s="157"/>
      <c r="CF345" s="157"/>
      <c r="CG345" s="157"/>
      <c r="CH345" s="157"/>
      <c r="CI345" s="157"/>
      <c r="CJ345" s="157"/>
      <c r="CK345" s="157"/>
      <c r="CL345" s="157"/>
      <c r="CM345" s="157" t="s">
        <v>109</v>
      </c>
      <c r="CN345" s="157"/>
    </row>
    <row r="346" spans="1:736" s="50" customFormat="1" ht="45.75" customHeight="1">
      <c r="A346" s="589">
        <f>1+A345</f>
        <v>345</v>
      </c>
      <c r="B346" s="151" t="s">
        <v>3645</v>
      </c>
      <c r="C346" s="134" t="s">
        <v>3646</v>
      </c>
      <c r="D346" s="138" t="s">
        <v>93</v>
      </c>
      <c r="E346" s="135">
        <v>45432</v>
      </c>
      <c r="F346" s="136">
        <v>45435</v>
      </c>
      <c r="G346" s="136">
        <v>45656</v>
      </c>
      <c r="H346" s="134" t="s">
        <v>416</v>
      </c>
      <c r="I346" s="139" t="s">
        <v>95</v>
      </c>
      <c r="J346" s="158" t="s">
        <v>910</v>
      </c>
      <c r="K346" s="251">
        <v>79802171</v>
      </c>
      <c r="L346" s="134">
        <v>0</v>
      </c>
      <c r="M346" s="252" t="s">
        <v>97</v>
      </c>
      <c r="N346" s="141" t="s">
        <v>98</v>
      </c>
      <c r="O346" s="151" t="s">
        <v>427</v>
      </c>
      <c r="P346" s="134" t="s">
        <v>911</v>
      </c>
      <c r="Q346" s="134" t="s">
        <v>3647</v>
      </c>
      <c r="R346" s="143">
        <f>+G346-F346</f>
        <v>221</v>
      </c>
      <c r="S346" s="134" t="s">
        <v>3648</v>
      </c>
      <c r="T346" s="253">
        <v>95333333</v>
      </c>
      <c r="U346" s="254" t="s">
        <v>3649</v>
      </c>
      <c r="V346" s="253">
        <f>+T346</f>
        <v>95333333</v>
      </c>
      <c r="W346" s="255">
        <v>45432</v>
      </c>
      <c r="X346" s="256" t="s">
        <v>103</v>
      </c>
      <c r="Y346" s="314">
        <f>+Z346+AA346+AB346</f>
        <v>95333333</v>
      </c>
      <c r="Z346" s="148">
        <f>T346-AA346-AB346</f>
        <v>95333333</v>
      </c>
      <c r="AA346" s="149">
        <v>0</v>
      </c>
      <c r="AB346" s="150">
        <f>+AC346+AD346+AE346+AF346+AG346+AH346+AI346+AJ346</f>
        <v>0</v>
      </c>
      <c r="AC346" s="149">
        <v>0</v>
      </c>
      <c r="AD346" s="149">
        <v>0</v>
      </c>
      <c r="AE346" s="149">
        <v>0</v>
      </c>
      <c r="AF346" s="149">
        <v>0</v>
      </c>
      <c r="AG346" s="149">
        <v>0</v>
      </c>
      <c r="AH346" s="149">
        <v>0</v>
      </c>
      <c r="AI346" s="149">
        <v>0</v>
      </c>
      <c r="AJ346" s="149">
        <v>0</v>
      </c>
      <c r="AK346" s="142" t="s">
        <v>104</v>
      </c>
      <c r="AL346" s="103" t="s">
        <v>3650</v>
      </c>
      <c r="AM346" s="134" t="s">
        <v>719</v>
      </c>
      <c r="AN346" s="140">
        <v>1072650328</v>
      </c>
      <c r="AO346" s="142" t="s">
        <v>108</v>
      </c>
      <c r="AP346" s="134" t="s">
        <v>108</v>
      </c>
      <c r="AQ346" s="257" t="s">
        <v>108</v>
      </c>
      <c r="AR346" s="142" t="s">
        <v>108</v>
      </c>
      <c r="AS346" s="134" t="s">
        <v>109</v>
      </c>
      <c r="AT346" s="142" t="s">
        <v>109</v>
      </c>
      <c r="AU346" s="142" t="s">
        <v>392</v>
      </c>
      <c r="AV346" s="134"/>
      <c r="AW346" s="134" t="s">
        <v>3651</v>
      </c>
      <c r="AX346" s="134" t="s">
        <v>109</v>
      </c>
      <c r="AY346" s="134" t="s">
        <v>108</v>
      </c>
      <c r="AZ346" s="156"/>
      <c r="BA346" s="134"/>
      <c r="BB346" s="169"/>
      <c r="BC346" s="156"/>
      <c r="BD346" s="143"/>
      <c r="BE346" s="143"/>
      <c r="BF346" s="143"/>
      <c r="BG346" s="156"/>
      <c r="BH346" s="153">
        <f>T346+BB346</f>
        <v>95333333</v>
      </c>
      <c r="BI346" s="161" t="s">
        <v>135</v>
      </c>
      <c r="BJ346" s="134"/>
      <c r="BK346" s="141" t="s">
        <v>114</v>
      </c>
      <c r="BL346" s="156"/>
      <c r="BM346" s="161" t="s">
        <v>3602</v>
      </c>
      <c r="BN346" s="170" t="s">
        <v>917</v>
      </c>
      <c r="BO346" s="141">
        <v>47</v>
      </c>
      <c r="BP346" s="141" t="s">
        <v>109</v>
      </c>
      <c r="BQ346" s="141" t="s">
        <v>108</v>
      </c>
      <c r="BR346" s="141" t="s">
        <v>108</v>
      </c>
      <c r="BS346" s="141" t="s">
        <v>108</v>
      </c>
      <c r="BT346" s="141" t="s">
        <v>108</v>
      </c>
      <c r="BU346" s="166" t="s">
        <v>3652</v>
      </c>
      <c r="BV346" s="141">
        <v>3246828841</v>
      </c>
      <c r="BW346" s="114" t="s">
        <v>919</v>
      </c>
      <c r="BX346" s="158" t="s">
        <v>1030</v>
      </c>
      <c r="BY346" s="141" t="s">
        <v>119</v>
      </c>
      <c r="BZ346" s="259" t="s">
        <v>3653</v>
      </c>
      <c r="CA346" s="157" t="s">
        <v>109</v>
      </c>
      <c r="CB346" s="157" t="s">
        <v>109</v>
      </c>
      <c r="CC346" s="157" t="s">
        <v>109</v>
      </c>
      <c r="CD346" s="157" t="s">
        <v>109</v>
      </c>
      <c r="CE346" s="157" t="s">
        <v>109</v>
      </c>
      <c r="CF346" s="157" t="s">
        <v>109</v>
      </c>
      <c r="CG346" s="157" t="s">
        <v>109</v>
      </c>
      <c r="CH346" s="157" t="s">
        <v>109</v>
      </c>
      <c r="CI346" s="157"/>
      <c r="CJ346" s="157"/>
      <c r="CK346" s="157"/>
      <c r="CL346" s="157"/>
      <c r="CM346" s="157" t="s">
        <v>109</v>
      </c>
      <c r="CN346" s="157"/>
    </row>
    <row r="347" spans="1:736" s="50" customFormat="1" ht="45.75" customHeight="1">
      <c r="A347" s="589">
        <f>1+A346</f>
        <v>346</v>
      </c>
      <c r="B347" s="151" t="s">
        <v>3654</v>
      </c>
      <c r="C347" s="134" t="s">
        <v>3655</v>
      </c>
      <c r="D347" s="138" t="s">
        <v>179</v>
      </c>
      <c r="E347" s="135">
        <v>45432</v>
      </c>
      <c r="F347" s="136">
        <v>45434</v>
      </c>
      <c r="G347" s="136">
        <v>45647</v>
      </c>
      <c r="H347" s="134" t="s">
        <v>416</v>
      </c>
      <c r="I347" s="139" t="s">
        <v>95</v>
      </c>
      <c r="J347" s="158" t="s">
        <v>3656</v>
      </c>
      <c r="K347" s="251">
        <v>900747313</v>
      </c>
      <c r="L347" s="134">
        <v>1</v>
      </c>
      <c r="M347" s="252" t="s">
        <v>926</v>
      </c>
      <c r="N347" s="141" t="s">
        <v>98</v>
      </c>
      <c r="O347" s="151" t="s">
        <v>873</v>
      </c>
      <c r="P347" s="134" t="s">
        <v>3657</v>
      </c>
      <c r="Q347" s="134" t="s">
        <v>2298</v>
      </c>
      <c r="R347" s="143">
        <f>+G347-F347</f>
        <v>213</v>
      </c>
      <c r="S347" s="134" t="s">
        <v>3658</v>
      </c>
      <c r="T347" s="253">
        <v>549988250</v>
      </c>
      <c r="U347" s="254" t="s">
        <v>3659</v>
      </c>
      <c r="V347" s="253">
        <f>+T347</f>
        <v>549988250</v>
      </c>
      <c r="W347" s="255">
        <v>45432</v>
      </c>
      <c r="X347" s="256" t="s">
        <v>103</v>
      </c>
      <c r="Y347" s="314">
        <f>+Z347+AA347+AB347</f>
        <v>549988250</v>
      </c>
      <c r="Z347" s="148">
        <f>T347-AA347-AB347</f>
        <v>549988250</v>
      </c>
      <c r="AA347" s="149">
        <v>0</v>
      </c>
      <c r="AB347" s="150">
        <f>+AC347+AD347+AE347+AF347+AG347+AH347+AI347+AJ347</f>
        <v>0</v>
      </c>
      <c r="AC347" s="149">
        <v>0</v>
      </c>
      <c r="AD347" s="149">
        <v>0</v>
      </c>
      <c r="AE347" s="149">
        <v>0</v>
      </c>
      <c r="AF347" s="149">
        <v>0</v>
      </c>
      <c r="AG347" s="149">
        <v>0</v>
      </c>
      <c r="AH347" s="149">
        <v>0</v>
      </c>
      <c r="AI347" s="149">
        <v>0</v>
      </c>
      <c r="AJ347" s="149">
        <v>0</v>
      </c>
      <c r="AK347" s="142" t="s">
        <v>104</v>
      </c>
      <c r="AL347" s="103" t="s">
        <v>3660</v>
      </c>
      <c r="AM347" s="134" t="s">
        <v>3661</v>
      </c>
      <c r="AN347" s="140">
        <v>1070916932</v>
      </c>
      <c r="AO347" s="142" t="s">
        <v>3662</v>
      </c>
      <c r="AP347" s="134" t="s">
        <v>131</v>
      </c>
      <c r="AQ347" s="257">
        <v>45434</v>
      </c>
      <c r="AR347" s="142" t="s">
        <v>3662</v>
      </c>
      <c r="AS347" s="134" t="s">
        <v>108</v>
      </c>
      <c r="AT347" s="142" t="s">
        <v>109</v>
      </c>
      <c r="AU347" s="142" t="s">
        <v>392</v>
      </c>
      <c r="AV347" s="134"/>
      <c r="AW347" s="134"/>
      <c r="AX347" s="134" t="s">
        <v>109</v>
      </c>
      <c r="AY347" s="134" t="s">
        <v>108</v>
      </c>
      <c r="AZ347" s="156"/>
      <c r="BA347" s="134"/>
      <c r="BB347" s="169"/>
      <c r="BC347" s="156"/>
      <c r="BD347" s="143"/>
      <c r="BE347" s="143"/>
      <c r="BF347" s="143"/>
      <c r="BG347" s="156"/>
      <c r="BH347" s="153">
        <f>T347+BB347</f>
        <v>549988250</v>
      </c>
      <c r="BI347" s="301" t="s">
        <v>259</v>
      </c>
      <c r="BJ347" s="134"/>
      <c r="BK347" s="141" t="s">
        <v>114</v>
      </c>
      <c r="BL347" s="156"/>
      <c r="BM347" s="624" t="s">
        <v>3663</v>
      </c>
      <c r="BN347" s="170" t="s">
        <v>108</v>
      </c>
      <c r="BO347" s="141" t="s">
        <v>108</v>
      </c>
      <c r="BP347" s="141" t="s">
        <v>108</v>
      </c>
      <c r="BQ347" s="141" t="s">
        <v>108</v>
      </c>
      <c r="BR347" s="141" t="s">
        <v>108</v>
      </c>
      <c r="BS347" s="141" t="s">
        <v>108</v>
      </c>
      <c r="BT347" s="141" t="s">
        <v>108</v>
      </c>
      <c r="BU347" s="166" t="s">
        <v>3664</v>
      </c>
      <c r="BV347" s="141">
        <v>3053737409</v>
      </c>
      <c r="BW347" s="114" t="s">
        <v>3665</v>
      </c>
      <c r="BX347" s="158" t="s">
        <v>881</v>
      </c>
      <c r="BY347" s="141" t="s">
        <v>119</v>
      </c>
      <c r="BZ347" s="259">
        <v>24527518101</v>
      </c>
      <c r="CA347" s="157" t="s">
        <v>109</v>
      </c>
      <c r="CB347" s="157" t="s">
        <v>109</v>
      </c>
      <c r="CC347" s="157" t="s">
        <v>109</v>
      </c>
      <c r="CD347" s="157" t="s">
        <v>109</v>
      </c>
      <c r="CE347" s="157" t="s">
        <v>109</v>
      </c>
      <c r="CF347" s="157" t="s">
        <v>109</v>
      </c>
      <c r="CG347" s="157" t="s">
        <v>109</v>
      </c>
      <c r="CH347" s="157" t="s">
        <v>1018</v>
      </c>
      <c r="CI347" s="157"/>
      <c r="CJ347" s="157"/>
      <c r="CK347" s="157"/>
      <c r="CL347" s="157"/>
      <c r="CM347" s="157" t="s">
        <v>109</v>
      </c>
      <c r="CN347" s="157"/>
    </row>
    <row r="348" spans="1:736" s="50" customFormat="1" ht="45.75" customHeight="1">
      <c r="A348" s="589">
        <f>1+A347</f>
        <v>347</v>
      </c>
      <c r="B348" s="151" t="s">
        <v>3666</v>
      </c>
      <c r="C348" s="134" t="s">
        <v>3667</v>
      </c>
      <c r="D348" s="138" t="s">
        <v>1417</v>
      </c>
      <c r="E348" s="135">
        <v>45432</v>
      </c>
      <c r="F348" s="136">
        <v>45433</v>
      </c>
      <c r="G348" s="136">
        <v>45524</v>
      </c>
      <c r="H348" s="134" t="s">
        <v>416</v>
      </c>
      <c r="I348" s="139" t="s">
        <v>95</v>
      </c>
      <c r="J348" s="158" t="s">
        <v>3668</v>
      </c>
      <c r="K348" s="251">
        <v>1072671062</v>
      </c>
      <c r="L348" s="134">
        <v>8</v>
      </c>
      <c r="M348" s="252" t="s">
        <v>97</v>
      </c>
      <c r="N348" s="141" t="s">
        <v>98</v>
      </c>
      <c r="O348" s="151" t="s">
        <v>857</v>
      </c>
      <c r="P348" s="134" t="s">
        <v>3669</v>
      </c>
      <c r="Q348" s="134" t="s">
        <v>681</v>
      </c>
      <c r="R348" s="143">
        <f>+G348-F348</f>
        <v>91</v>
      </c>
      <c r="S348" s="134" t="s">
        <v>3563</v>
      </c>
      <c r="T348" s="253">
        <v>9600000</v>
      </c>
      <c r="U348" s="254" t="s">
        <v>3670</v>
      </c>
      <c r="V348" s="253">
        <f>+T348</f>
        <v>9600000</v>
      </c>
      <c r="W348" s="255">
        <v>45432</v>
      </c>
      <c r="X348" s="256" t="s">
        <v>1933</v>
      </c>
      <c r="Y348" s="314">
        <f>+Z348+AA348+AB348</f>
        <v>9600000</v>
      </c>
      <c r="Z348" s="148">
        <v>0</v>
      </c>
      <c r="AA348" s="149">
        <v>0</v>
      </c>
      <c r="AB348" s="150">
        <f>+AC348+AD348+AE348+AF348+AG348+AH348+AI348+AJ348</f>
        <v>9600000</v>
      </c>
      <c r="AC348" s="149">
        <v>0</v>
      </c>
      <c r="AD348" s="149">
        <v>0</v>
      </c>
      <c r="AE348" s="149">
        <v>0</v>
      </c>
      <c r="AF348" s="149">
        <v>0</v>
      </c>
      <c r="AG348" s="149">
        <f>+V348</f>
        <v>9600000</v>
      </c>
      <c r="AH348" s="149">
        <v>0</v>
      </c>
      <c r="AI348" s="149">
        <v>0</v>
      </c>
      <c r="AJ348" s="149">
        <v>0</v>
      </c>
      <c r="AK348" s="142" t="s">
        <v>104</v>
      </c>
      <c r="AL348" s="103" t="s">
        <v>3671</v>
      </c>
      <c r="AM348" s="134" t="s">
        <v>2738</v>
      </c>
      <c r="AN348" s="140">
        <v>85160552</v>
      </c>
      <c r="AO348" s="142" t="s">
        <v>108</v>
      </c>
      <c r="AP348" s="134" t="s">
        <v>108</v>
      </c>
      <c r="AQ348" s="257" t="s">
        <v>108</v>
      </c>
      <c r="AR348" s="142" t="s">
        <v>108</v>
      </c>
      <c r="AS348" s="134" t="s">
        <v>578</v>
      </c>
      <c r="AT348" s="142" t="s">
        <v>109</v>
      </c>
      <c r="AU348" s="142" t="s">
        <v>392</v>
      </c>
      <c r="AV348" s="134"/>
      <c r="AW348" s="134"/>
      <c r="AX348" s="134" t="s">
        <v>109</v>
      </c>
      <c r="AY348" s="134" t="s">
        <v>108</v>
      </c>
      <c r="AZ348" s="156"/>
      <c r="BA348" s="134"/>
      <c r="BB348" s="169"/>
      <c r="BC348" s="156"/>
      <c r="BD348" s="143"/>
      <c r="BE348" s="143"/>
      <c r="BF348" s="143"/>
      <c r="BG348" s="156"/>
      <c r="BH348" s="153">
        <f>T348+BB348</f>
        <v>9600000</v>
      </c>
      <c r="BI348" s="301" t="s">
        <v>259</v>
      </c>
      <c r="BJ348" s="134"/>
      <c r="BK348" s="141" t="s">
        <v>114</v>
      </c>
      <c r="BL348" s="156"/>
      <c r="BM348" s="161" t="s">
        <v>2539</v>
      </c>
      <c r="BN348" s="170" t="s">
        <v>917</v>
      </c>
      <c r="BO348" s="141">
        <v>25</v>
      </c>
      <c r="BP348" s="141" t="s">
        <v>109</v>
      </c>
      <c r="BQ348" s="141" t="s">
        <v>108</v>
      </c>
      <c r="BR348" s="141" t="s">
        <v>108</v>
      </c>
      <c r="BS348" s="141" t="s">
        <v>108</v>
      </c>
      <c r="BT348" s="141" t="s">
        <v>108</v>
      </c>
      <c r="BU348" s="166" t="s">
        <v>3672</v>
      </c>
      <c r="BV348" s="141">
        <v>3134197650</v>
      </c>
      <c r="BW348" s="114" t="s">
        <v>3673</v>
      </c>
      <c r="BX348" s="158" t="s">
        <v>839</v>
      </c>
      <c r="BY348" s="141" t="s">
        <v>119</v>
      </c>
      <c r="BZ348" s="259" t="s">
        <v>3674</v>
      </c>
      <c r="CA348" s="157" t="s">
        <v>109</v>
      </c>
      <c r="CB348" s="157" t="s">
        <v>109</v>
      </c>
      <c r="CC348" s="157" t="s">
        <v>109</v>
      </c>
      <c r="CD348" s="157"/>
      <c r="CE348" s="157"/>
      <c r="CF348" s="157"/>
      <c r="CG348" s="157"/>
      <c r="CH348" s="157"/>
      <c r="CI348" s="157"/>
      <c r="CJ348" s="157"/>
      <c r="CK348" s="157"/>
      <c r="CL348" s="157"/>
      <c r="CM348" s="157" t="s">
        <v>109</v>
      </c>
      <c r="CN348" s="157"/>
    </row>
    <row r="349" spans="1:736" s="50" customFormat="1" ht="45.75" customHeight="1">
      <c r="A349" s="589">
        <f>1+A348</f>
        <v>348</v>
      </c>
      <c r="B349" s="403" t="s">
        <v>3675</v>
      </c>
      <c r="C349" s="156" t="s">
        <v>3676</v>
      </c>
      <c r="D349" s="156" t="s">
        <v>1417</v>
      </c>
      <c r="E349" s="156">
        <v>45432</v>
      </c>
      <c r="F349" s="156">
        <v>45433</v>
      </c>
      <c r="G349" s="156">
        <v>45524</v>
      </c>
      <c r="H349" s="156" t="s">
        <v>416</v>
      </c>
      <c r="I349" s="156" t="s">
        <v>180</v>
      </c>
      <c r="J349" s="301" t="s">
        <v>3677</v>
      </c>
      <c r="K349" s="251">
        <v>1072717879</v>
      </c>
      <c r="L349" s="156">
        <v>8</v>
      </c>
      <c r="M349" s="156" t="s">
        <v>97</v>
      </c>
      <c r="N349" s="156" t="s">
        <v>98</v>
      </c>
      <c r="O349" s="156" t="s">
        <v>857</v>
      </c>
      <c r="P349" s="156" t="s">
        <v>3678</v>
      </c>
      <c r="Q349" s="156" t="s">
        <v>681</v>
      </c>
      <c r="R349" s="143">
        <f>+G349-F349</f>
        <v>91</v>
      </c>
      <c r="S349" s="134" t="s">
        <v>3024</v>
      </c>
      <c r="T349" s="253">
        <v>8250000</v>
      </c>
      <c r="U349" s="156" t="s">
        <v>3679</v>
      </c>
      <c r="V349" s="253">
        <f>+T349</f>
        <v>8250000</v>
      </c>
      <c r="W349" s="156">
        <v>45432</v>
      </c>
      <c r="X349" s="156" t="s">
        <v>103</v>
      </c>
      <c r="Y349" s="317">
        <f>+Z349+AA349+AB349</f>
        <v>8250000</v>
      </c>
      <c r="Z349" s="156">
        <f>T349-AA349-AB349</f>
        <v>8250000</v>
      </c>
      <c r="AA349" s="156">
        <v>0</v>
      </c>
      <c r="AB349" s="156">
        <f>+AC349+AD349+AE349+AF349+AG349+AH349+AI349+AJ349</f>
        <v>0</v>
      </c>
      <c r="AC349" s="156">
        <v>0</v>
      </c>
      <c r="AD349" s="156">
        <v>0</v>
      </c>
      <c r="AE349" s="156">
        <v>0</v>
      </c>
      <c r="AF349" s="156">
        <v>0</v>
      </c>
      <c r="AG349" s="156">
        <v>0</v>
      </c>
      <c r="AH349" s="156">
        <v>0</v>
      </c>
      <c r="AI349" s="156">
        <v>0</v>
      </c>
      <c r="AJ349" s="156">
        <v>0</v>
      </c>
      <c r="AK349" s="156" t="s">
        <v>104</v>
      </c>
      <c r="AL349" s="103" t="s">
        <v>3680</v>
      </c>
      <c r="AM349" s="156" t="s">
        <v>3681</v>
      </c>
      <c r="AN349" s="156">
        <v>15668923</v>
      </c>
      <c r="AO349" s="156" t="s">
        <v>108</v>
      </c>
      <c r="AP349" s="156" t="s">
        <v>108</v>
      </c>
      <c r="AQ349" s="156" t="s">
        <v>108</v>
      </c>
      <c r="AR349" s="156" t="s">
        <v>108</v>
      </c>
      <c r="AS349" s="156" t="s">
        <v>578</v>
      </c>
      <c r="AT349" s="156" t="s">
        <v>578</v>
      </c>
      <c r="AU349" s="156" t="s">
        <v>392</v>
      </c>
      <c r="AV349" s="156"/>
      <c r="AW349" s="156"/>
      <c r="AX349" s="156" t="s">
        <v>109</v>
      </c>
      <c r="AY349" s="156" t="s">
        <v>108</v>
      </c>
      <c r="AZ349" s="156"/>
      <c r="BA349" s="156"/>
      <c r="BB349" s="156"/>
      <c r="BC349" s="156"/>
      <c r="BD349" s="156"/>
      <c r="BE349" s="156"/>
      <c r="BF349" s="156"/>
      <c r="BG349" s="156"/>
      <c r="BH349" s="153">
        <f>T349+BB349</f>
        <v>8250000</v>
      </c>
      <c r="BI349" s="301" t="s">
        <v>113</v>
      </c>
      <c r="BJ349" s="156"/>
      <c r="BK349" s="156" t="s">
        <v>114</v>
      </c>
      <c r="BL349" s="156"/>
      <c r="BM349" s="301"/>
      <c r="BN349" s="156" t="s">
        <v>917</v>
      </c>
      <c r="BO349" s="156">
        <v>25</v>
      </c>
      <c r="BP349" s="156" t="s">
        <v>109</v>
      </c>
      <c r="BQ349" s="156" t="s">
        <v>108</v>
      </c>
      <c r="BR349" s="156" t="s">
        <v>108</v>
      </c>
      <c r="BS349" s="156" t="s">
        <v>108</v>
      </c>
      <c r="BT349" s="156" t="s">
        <v>108</v>
      </c>
      <c r="BU349" s="156" t="s">
        <v>3682</v>
      </c>
      <c r="BV349" s="156">
        <v>3102991676</v>
      </c>
      <c r="BW349" s="156" t="s">
        <v>3683</v>
      </c>
      <c r="BX349" s="156" t="s">
        <v>839</v>
      </c>
      <c r="BY349" s="156" t="s">
        <v>119</v>
      </c>
      <c r="BZ349" s="156" t="s">
        <v>3684</v>
      </c>
      <c r="CA349" s="157" t="s">
        <v>109</v>
      </c>
      <c r="CB349" s="157" t="s">
        <v>109</v>
      </c>
      <c r="CC349" s="157" t="s">
        <v>109</v>
      </c>
      <c r="CD349" s="156"/>
      <c r="CE349" s="156"/>
      <c r="CF349" s="156"/>
      <c r="CG349" s="156"/>
      <c r="CH349" s="156"/>
      <c r="CI349" s="156"/>
      <c r="CJ349" s="156"/>
      <c r="CK349" s="156"/>
      <c r="CL349" s="156"/>
      <c r="CM349" s="152" t="s">
        <v>109</v>
      </c>
      <c r="CN349" s="156"/>
      <c r="CO349" s="297"/>
    </row>
    <row r="350" spans="1:736" s="50" customFormat="1" ht="45.75" customHeight="1">
      <c r="A350" s="589">
        <f>1+A349</f>
        <v>349</v>
      </c>
      <c r="B350" s="403" t="s">
        <v>3685</v>
      </c>
      <c r="C350" s="156" t="s">
        <v>3686</v>
      </c>
      <c r="D350" s="156" t="s">
        <v>179</v>
      </c>
      <c r="E350" s="156">
        <v>45432</v>
      </c>
      <c r="F350" s="156">
        <v>45433</v>
      </c>
      <c r="G350" s="156">
        <v>45574</v>
      </c>
      <c r="H350" s="156" t="s">
        <v>416</v>
      </c>
      <c r="I350" s="156" t="s">
        <v>95</v>
      </c>
      <c r="J350" s="156" t="s">
        <v>3687</v>
      </c>
      <c r="K350" s="251">
        <v>11436951</v>
      </c>
      <c r="L350" s="156">
        <v>1</v>
      </c>
      <c r="M350" s="156" t="s">
        <v>97</v>
      </c>
      <c r="N350" s="156" t="s">
        <v>98</v>
      </c>
      <c r="O350" s="156" t="s">
        <v>427</v>
      </c>
      <c r="P350" s="156" t="s">
        <v>3688</v>
      </c>
      <c r="Q350" s="156" t="s">
        <v>3689</v>
      </c>
      <c r="R350" s="143">
        <f>+G350-F350</f>
        <v>141</v>
      </c>
      <c r="S350" s="134" t="s">
        <v>3690</v>
      </c>
      <c r="T350" s="253">
        <v>33443400</v>
      </c>
      <c r="U350" s="156" t="s">
        <v>3691</v>
      </c>
      <c r="V350" s="253">
        <f>+T350</f>
        <v>33443400</v>
      </c>
      <c r="W350" s="156">
        <v>45432</v>
      </c>
      <c r="X350" s="156" t="s">
        <v>103</v>
      </c>
      <c r="Y350" s="317">
        <f>+Z350+AA350+AB350</f>
        <v>33443400</v>
      </c>
      <c r="Z350" s="156">
        <f>T350-AA350-AB350</f>
        <v>33443400</v>
      </c>
      <c r="AA350" s="156">
        <v>0</v>
      </c>
      <c r="AB350" s="156">
        <f>+AC350+AD350+AE350+AF350+AG350+AH350+AI350+AJ350</f>
        <v>0</v>
      </c>
      <c r="AC350" s="156">
        <v>0</v>
      </c>
      <c r="AD350" s="156">
        <v>0</v>
      </c>
      <c r="AE350" s="156">
        <v>0</v>
      </c>
      <c r="AF350" s="156">
        <v>0</v>
      </c>
      <c r="AG350" s="156">
        <v>0</v>
      </c>
      <c r="AH350" s="156">
        <v>0</v>
      </c>
      <c r="AI350" s="156">
        <v>0</v>
      </c>
      <c r="AJ350" s="156">
        <v>0</v>
      </c>
      <c r="AK350" s="156" t="s">
        <v>104</v>
      </c>
      <c r="AL350" s="103" t="s">
        <v>3692</v>
      </c>
      <c r="AM350" s="156" t="s">
        <v>3693</v>
      </c>
      <c r="AN350" s="156" t="s">
        <v>3694</v>
      </c>
      <c r="AO350" s="156" t="s">
        <v>108</v>
      </c>
      <c r="AP350" s="156" t="s">
        <v>108</v>
      </c>
      <c r="AQ350" s="156" t="s">
        <v>108</v>
      </c>
      <c r="AR350" s="156" t="s">
        <v>108</v>
      </c>
      <c r="AS350" s="156" t="s">
        <v>578</v>
      </c>
      <c r="AT350" s="156" t="s">
        <v>578</v>
      </c>
      <c r="AU350" s="156"/>
      <c r="AV350" s="156"/>
      <c r="AW350" s="156"/>
      <c r="AX350" s="156" t="s">
        <v>578</v>
      </c>
      <c r="AY350" s="156" t="s">
        <v>108</v>
      </c>
      <c r="AZ350" s="156"/>
      <c r="BA350" s="156"/>
      <c r="BB350" s="156"/>
      <c r="BC350" s="156"/>
      <c r="BD350" s="156"/>
      <c r="BE350" s="156"/>
      <c r="BF350" s="156"/>
      <c r="BG350" s="156"/>
      <c r="BH350" s="153">
        <f>T350+BB350</f>
        <v>33443400</v>
      </c>
      <c r="BI350" s="161" t="s">
        <v>135</v>
      </c>
      <c r="BJ350" s="156"/>
      <c r="BK350" s="156" t="s">
        <v>114</v>
      </c>
      <c r="BL350" s="156"/>
      <c r="BM350" s="161" t="s">
        <v>136</v>
      </c>
      <c r="BN350" s="156" t="s">
        <v>917</v>
      </c>
      <c r="BO350" s="156">
        <v>53</v>
      </c>
      <c r="BP350" s="156" t="s">
        <v>108</v>
      </c>
      <c r="BQ350" s="156" t="s">
        <v>108</v>
      </c>
      <c r="BR350" s="156" t="s">
        <v>108</v>
      </c>
      <c r="BS350" s="156" t="s">
        <v>108</v>
      </c>
      <c r="BT350" s="156" t="s">
        <v>108</v>
      </c>
      <c r="BU350" s="156" t="s">
        <v>3695</v>
      </c>
      <c r="BV350" s="156">
        <v>3143169239</v>
      </c>
      <c r="BW350" s="156" t="s">
        <v>3696</v>
      </c>
      <c r="BX350" s="156" t="s">
        <v>881</v>
      </c>
      <c r="BY350" s="156" t="s">
        <v>119</v>
      </c>
      <c r="BZ350" s="156">
        <v>33724368633</v>
      </c>
      <c r="CA350" s="157" t="s">
        <v>109</v>
      </c>
      <c r="CB350" s="157" t="s">
        <v>109</v>
      </c>
      <c r="CC350" s="157" t="s">
        <v>109</v>
      </c>
      <c r="CD350" s="156" t="s">
        <v>109</v>
      </c>
      <c r="CE350" s="156" t="s">
        <v>109</v>
      </c>
      <c r="CF350" s="156"/>
      <c r="CG350" s="156"/>
      <c r="CH350" s="156"/>
      <c r="CI350" s="156"/>
      <c r="CJ350" s="156"/>
      <c r="CK350" s="156"/>
      <c r="CL350" s="156"/>
      <c r="CM350" s="152" t="s">
        <v>109</v>
      </c>
      <c r="CN350" s="156"/>
      <c r="CO350" s="297"/>
    </row>
    <row r="351" spans="1:736" s="50" customFormat="1" ht="45.75" customHeight="1">
      <c r="A351" s="589">
        <f>1+A350</f>
        <v>350</v>
      </c>
      <c r="B351" s="403" t="s">
        <v>3697</v>
      </c>
      <c r="C351" s="156" t="s">
        <v>3698</v>
      </c>
      <c r="D351" s="156" t="s">
        <v>1417</v>
      </c>
      <c r="E351" s="156">
        <v>45432</v>
      </c>
      <c r="F351" s="156">
        <v>45433</v>
      </c>
      <c r="G351" s="156">
        <v>45524</v>
      </c>
      <c r="H351" s="156" t="s">
        <v>416</v>
      </c>
      <c r="I351" s="156" t="s">
        <v>95</v>
      </c>
      <c r="J351" s="301" t="s">
        <v>3699</v>
      </c>
      <c r="K351" s="251">
        <v>51835116</v>
      </c>
      <c r="L351" s="156">
        <v>5</v>
      </c>
      <c r="M351" s="156" t="s">
        <v>97</v>
      </c>
      <c r="N351" s="156" t="s">
        <v>98</v>
      </c>
      <c r="O351" s="156" t="s">
        <v>857</v>
      </c>
      <c r="P351" s="156" t="s">
        <v>3700</v>
      </c>
      <c r="Q351" s="156" t="s">
        <v>681</v>
      </c>
      <c r="R351" s="143">
        <f>+G351-F351</f>
        <v>91</v>
      </c>
      <c r="S351" s="134" t="s">
        <v>3563</v>
      </c>
      <c r="T351" s="253">
        <v>9600000</v>
      </c>
      <c r="U351" s="156" t="s">
        <v>3701</v>
      </c>
      <c r="V351" s="253">
        <f>+T351</f>
        <v>9600000</v>
      </c>
      <c r="W351" s="156">
        <v>45432</v>
      </c>
      <c r="X351" s="156" t="s">
        <v>1933</v>
      </c>
      <c r="Y351" s="317">
        <f>+Z351+AA351+AB351</f>
        <v>9600000</v>
      </c>
      <c r="Z351" s="156">
        <v>0</v>
      </c>
      <c r="AA351" s="156">
        <v>0</v>
      </c>
      <c r="AB351" s="156">
        <f>+AC351+AD351+AE351+AF351+AG351+AH351+AI351+AJ351</f>
        <v>9600000</v>
      </c>
      <c r="AC351" s="156">
        <v>0</v>
      </c>
      <c r="AD351" s="156">
        <v>0</v>
      </c>
      <c r="AE351" s="156">
        <v>0</v>
      </c>
      <c r="AF351" s="156">
        <v>0</v>
      </c>
      <c r="AG351" s="156">
        <f>+V351</f>
        <v>9600000</v>
      </c>
      <c r="AH351" s="156">
        <v>0</v>
      </c>
      <c r="AI351" s="156">
        <v>0</v>
      </c>
      <c r="AJ351" s="156">
        <v>0</v>
      </c>
      <c r="AK351" s="156" t="s">
        <v>104</v>
      </c>
      <c r="AL351" s="103" t="s">
        <v>3702</v>
      </c>
      <c r="AM351" s="156" t="s">
        <v>2961</v>
      </c>
      <c r="AN351" s="156">
        <v>35419855</v>
      </c>
      <c r="AO351" s="156" t="s">
        <v>108</v>
      </c>
      <c r="AP351" s="156" t="s">
        <v>108</v>
      </c>
      <c r="AQ351" s="156" t="s">
        <v>108</v>
      </c>
      <c r="AR351" s="156" t="s">
        <v>108</v>
      </c>
      <c r="AS351" s="156" t="s">
        <v>578</v>
      </c>
      <c r="AT351" s="156" t="s">
        <v>578</v>
      </c>
      <c r="AU351" s="156" t="s">
        <v>392</v>
      </c>
      <c r="AV351" s="156"/>
      <c r="AW351" s="156"/>
      <c r="AX351" s="156" t="s">
        <v>578</v>
      </c>
      <c r="AY351" s="156" t="s">
        <v>108</v>
      </c>
      <c r="AZ351" s="156"/>
      <c r="BA351" s="156"/>
      <c r="BB351" s="156"/>
      <c r="BC351" s="156"/>
      <c r="BD351" s="156"/>
      <c r="BE351" s="156"/>
      <c r="BF351" s="156"/>
      <c r="BG351" s="156"/>
      <c r="BH351" s="153">
        <f>T351+BB351</f>
        <v>9600000</v>
      </c>
      <c r="BI351" s="301" t="s">
        <v>113</v>
      </c>
      <c r="BJ351" s="156"/>
      <c r="BK351" s="156" t="s">
        <v>114</v>
      </c>
      <c r="BL351" s="156"/>
      <c r="BM351" s="301"/>
      <c r="BN351" s="156" t="s">
        <v>964</v>
      </c>
      <c r="BO351" s="156">
        <v>58</v>
      </c>
      <c r="BP351" s="156" t="s">
        <v>108</v>
      </c>
      <c r="BQ351" s="156" t="s">
        <v>108</v>
      </c>
      <c r="BR351" s="156" t="s">
        <v>108</v>
      </c>
      <c r="BS351" s="156" t="s">
        <v>108</v>
      </c>
      <c r="BT351" s="156" t="s">
        <v>108</v>
      </c>
      <c r="BU351" s="156" t="s">
        <v>3703</v>
      </c>
      <c r="BV351" s="156">
        <v>3222327751</v>
      </c>
      <c r="BW351" s="156" t="s">
        <v>3704</v>
      </c>
      <c r="BX351" s="156" t="s">
        <v>881</v>
      </c>
      <c r="BY351" s="156" t="s">
        <v>119</v>
      </c>
      <c r="BZ351" s="156">
        <v>33758566175</v>
      </c>
      <c r="CA351" s="157" t="s">
        <v>109</v>
      </c>
      <c r="CB351" s="157" t="s">
        <v>109</v>
      </c>
      <c r="CC351" s="157" t="s">
        <v>109</v>
      </c>
      <c r="CD351" s="156"/>
      <c r="CE351" s="156"/>
      <c r="CF351" s="156"/>
      <c r="CG351" s="156"/>
      <c r="CH351" s="156"/>
      <c r="CI351" s="156"/>
      <c r="CJ351" s="156"/>
      <c r="CK351" s="156"/>
      <c r="CL351" s="156"/>
      <c r="CM351" s="152" t="s">
        <v>109</v>
      </c>
      <c r="CN351" s="156"/>
      <c r="CO351" s="297"/>
    </row>
    <row r="352" spans="1:736" s="50" customFormat="1" ht="45.75" customHeight="1">
      <c r="A352" s="589">
        <f>1+A351</f>
        <v>351</v>
      </c>
      <c r="B352" s="403" t="s">
        <v>3705</v>
      </c>
      <c r="C352" s="156" t="s">
        <v>3706</v>
      </c>
      <c r="D352" s="156" t="s">
        <v>425</v>
      </c>
      <c r="E352" s="156">
        <v>45432</v>
      </c>
      <c r="F352" s="156">
        <v>45442</v>
      </c>
      <c r="G352" s="156">
        <v>45502</v>
      </c>
      <c r="H352" s="156" t="s">
        <v>416</v>
      </c>
      <c r="I352" s="156" t="s">
        <v>180</v>
      </c>
      <c r="J352" s="301" t="s">
        <v>3707</v>
      </c>
      <c r="K352" s="251">
        <v>1072713830</v>
      </c>
      <c r="L352" s="156">
        <v>1</v>
      </c>
      <c r="M352" s="156" t="s">
        <v>97</v>
      </c>
      <c r="N352" s="156" t="s">
        <v>98</v>
      </c>
      <c r="O352" s="156" t="s">
        <v>1061</v>
      </c>
      <c r="P352" s="156" t="s">
        <v>3470</v>
      </c>
      <c r="Q352" s="156" t="s">
        <v>1444</v>
      </c>
      <c r="R352" s="143">
        <f>+G352-F352</f>
        <v>60</v>
      </c>
      <c r="S352" s="134" t="s">
        <v>2459</v>
      </c>
      <c r="T352" s="253">
        <v>6200000</v>
      </c>
      <c r="U352" s="156" t="s">
        <v>3708</v>
      </c>
      <c r="V352" s="253">
        <f>+T352</f>
        <v>6200000</v>
      </c>
      <c r="W352" s="156">
        <v>45432</v>
      </c>
      <c r="X352" s="156" t="s">
        <v>103</v>
      </c>
      <c r="Y352" s="317">
        <f>+Z352+AA352+AB352</f>
        <v>6200000</v>
      </c>
      <c r="Z352" s="156">
        <f>T352-AA352-AB352</f>
        <v>6200000</v>
      </c>
      <c r="AA352" s="156">
        <v>0</v>
      </c>
      <c r="AB352" s="156">
        <f>+AC352+AD352+AE352+AF352+AG352+AH352+AI352+AJ352</f>
        <v>0</v>
      </c>
      <c r="AC352" s="156">
        <v>0</v>
      </c>
      <c r="AD352" s="156">
        <v>0</v>
      </c>
      <c r="AE352" s="156">
        <v>0</v>
      </c>
      <c r="AF352" s="156">
        <v>0</v>
      </c>
      <c r="AG352" s="156">
        <v>0</v>
      </c>
      <c r="AH352" s="156">
        <v>0</v>
      </c>
      <c r="AI352" s="156">
        <v>0</v>
      </c>
      <c r="AJ352" s="156">
        <v>0</v>
      </c>
      <c r="AK352" s="156" t="s">
        <v>104</v>
      </c>
      <c r="AL352" s="103" t="s">
        <v>3709</v>
      </c>
      <c r="AM352" s="156" t="s">
        <v>3349</v>
      </c>
      <c r="AN352" s="156" t="s">
        <v>3350</v>
      </c>
      <c r="AO352" s="156" t="s">
        <v>108</v>
      </c>
      <c r="AP352" s="156" t="s">
        <v>108</v>
      </c>
      <c r="AQ352" s="156" t="s">
        <v>108</v>
      </c>
      <c r="AR352" s="156" t="s">
        <v>108</v>
      </c>
      <c r="AS352" s="156" t="s">
        <v>578</v>
      </c>
      <c r="AT352" s="156" t="s">
        <v>578</v>
      </c>
      <c r="AU352" s="156" t="s">
        <v>392</v>
      </c>
      <c r="AV352" s="156"/>
      <c r="AW352" s="156" t="s">
        <v>110</v>
      </c>
      <c r="AX352" s="156" t="s">
        <v>578</v>
      </c>
      <c r="AY352" s="156" t="s">
        <v>108</v>
      </c>
      <c r="AZ352" s="156"/>
      <c r="BA352" s="156"/>
      <c r="BB352" s="156"/>
      <c r="BC352" s="156"/>
      <c r="BD352" s="156"/>
      <c r="BE352" s="156"/>
      <c r="BF352" s="156"/>
      <c r="BG352" s="156"/>
      <c r="BH352" s="153">
        <f>T352+BB352</f>
        <v>6200000</v>
      </c>
      <c r="BI352" s="301" t="s">
        <v>113</v>
      </c>
      <c r="BJ352" s="156"/>
      <c r="BK352" s="156" t="s">
        <v>114</v>
      </c>
      <c r="BL352" s="156"/>
      <c r="BM352" s="301"/>
      <c r="BN352" s="156" t="s">
        <v>917</v>
      </c>
      <c r="BO352" s="156">
        <v>27</v>
      </c>
      <c r="BP352" s="156"/>
      <c r="BQ352" s="156" t="s">
        <v>108</v>
      </c>
      <c r="BR352" s="156" t="s">
        <v>108</v>
      </c>
      <c r="BS352" s="156" t="s">
        <v>108</v>
      </c>
      <c r="BT352" s="156" t="s">
        <v>108</v>
      </c>
      <c r="BU352" s="156" t="s">
        <v>3710</v>
      </c>
      <c r="BV352" s="156">
        <v>3143200896</v>
      </c>
      <c r="BW352" s="156" t="s">
        <v>3711</v>
      </c>
      <c r="BX352" s="156" t="s">
        <v>881</v>
      </c>
      <c r="BY352" s="156" t="s">
        <v>119</v>
      </c>
      <c r="BZ352" s="156">
        <v>68252343044</v>
      </c>
      <c r="CA352" s="157" t="s">
        <v>109</v>
      </c>
      <c r="CB352" s="157" t="s">
        <v>109</v>
      </c>
      <c r="CC352" s="157"/>
      <c r="CD352" s="156"/>
      <c r="CE352" s="156"/>
      <c r="CF352" s="156"/>
      <c r="CG352" s="156"/>
      <c r="CH352" s="156"/>
      <c r="CI352" s="156"/>
      <c r="CJ352" s="156"/>
      <c r="CK352" s="156"/>
      <c r="CL352" s="156"/>
      <c r="CM352" s="152" t="s">
        <v>109</v>
      </c>
      <c r="CN352" s="156"/>
      <c r="CO352" s="297"/>
    </row>
    <row r="353" spans="1:93" s="50" customFormat="1" ht="45.75" customHeight="1">
      <c r="A353" s="589">
        <f>1+A352</f>
        <v>352</v>
      </c>
      <c r="B353" s="403" t="s">
        <v>3712</v>
      </c>
      <c r="C353" s="156" t="s">
        <v>3713</v>
      </c>
      <c r="D353" s="156" t="s">
        <v>1417</v>
      </c>
      <c r="E353" s="156">
        <v>45432</v>
      </c>
      <c r="F353" s="156">
        <v>45434</v>
      </c>
      <c r="G353" s="156">
        <v>45525</v>
      </c>
      <c r="H353" s="156" t="s">
        <v>416</v>
      </c>
      <c r="I353" s="156" t="s">
        <v>95</v>
      </c>
      <c r="J353" s="301" t="s">
        <v>3714</v>
      </c>
      <c r="K353" s="251">
        <v>1072707507</v>
      </c>
      <c r="L353" s="156">
        <v>0</v>
      </c>
      <c r="M353" s="156" t="s">
        <v>97</v>
      </c>
      <c r="N353" s="156" t="s">
        <v>98</v>
      </c>
      <c r="O353" s="156" t="s">
        <v>427</v>
      </c>
      <c r="P353" s="156" t="s">
        <v>3715</v>
      </c>
      <c r="Q353" s="156" t="s">
        <v>681</v>
      </c>
      <c r="R353" s="143">
        <f>+G353-F353</f>
        <v>91</v>
      </c>
      <c r="S353" s="134" t="s">
        <v>663</v>
      </c>
      <c r="T353" s="253">
        <v>12000000</v>
      </c>
      <c r="U353" s="156" t="s">
        <v>3716</v>
      </c>
      <c r="V353" s="253">
        <f>+T353</f>
        <v>12000000</v>
      </c>
      <c r="W353" s="156">
        <v>45432</v>
      </c>
      <c r="X353" s="156" t="s">
        <v>103</v>
      </c>
      <c r="Y353" s="317">
        <f>+Z353+AA353+AB353</f>
        <v>12000000</v>
      </c>
      <c r="Z353" s="156">
        <f>T353-AA353-AB353</f>
        <v>12000000</v>
      </c>
      <c r="AA353" s="156">
        <v>0</v>
      </c>
      <c r="AB353" s="156">
        <f>+AC353+AD353+AE353+AF353+AG353+AH353+AI353+AJ353</f>
        <v>0</v>
      </c>
      <c r="AC353" s="156">
        <v>0</v>
      </c>
      <c r="AD353" s="156">
        <v>0</v>
      </c>
      <c r="AE353" s="156">
        <v>0</v>
      </c>
      <c r="AF353" s="156">
        <v>0</v>
      </c>
      <c r="AG353" s="156">
        <v>0</v>
      </c>
      <c r="AH353" s="156">
        <v>0</v>
      </c>
      <c r="AI353" s="156">
        <v>0</v>
      </c>
      <c r="AJ353" s="156">
        <v>0</v>
      </c>
      <c r="AK353" s="156" t="s">
        <v>104</v>
      </c>
      <c r="AL353" s="103" t="s">
        <v>3717</v>
      </c>
      <c r="AM353" s="156" t="s">
        <v>1935</v>
      </c>
      <c r="AN353" s="156">
        <v>93204728</v>
      </c>
      <c r="AO353" s="156" t="s">
        <v>108</v>
      </c>
      <c r="AP353" s="156" t="s">
        <v>108</v>
      </c>
      <c r="AQ353" s="156" t="s">
        <v>108</v>
      </c>
      <c r="AR353" s="156" t="s">
        <v>108</v>
      </c>
      <c r="AS353" s="156" t="s">
        <v>578</v>
      </c>
      <c r="AT353" s="156" t="s">
        <v>578</v>
      </c>
      <c r="AU353" s="156" t="s">
        <v>392</v>
      </c>
      <c r="AV353" s="156"/>
      <c r="AW353" s="156"/>
      <c r="AX353" s="156" t="s">
        <v>109</v>
      </c>
      <c r="AY353" s="156" t="s">
        <v>108</v>
      </c>
      <c r="AZ353" s="156"/>
      <c r="BA353" s="156"/>
      <c r="BB353" s="156"/>
      <c r="BC353" s="156"/>
      <c r="BD353" s="156"/>
      <c r="BE353" s="156"/>
      <c r="BF353" s="156"/>
      <c r="BG353" s="156"/>
      <c r="BH353" s="153">
        <f>T353+BB353</f>
        <v>12000000</v>
      </c>
      <c r="BI353" s="301" t="s">
        <v>113</v>
      </c>
      <c r="BJ353" s="156"/>
      <c r="BK353" s="156" t="s">
        <v>114</v>
      </c>
      <c r="BL353" s="156"/>
      <c r="BM353" s="301"/>
      <c r="BN353" s="156" t="s">
        <v>964</v>
      </c>
      <c r="BO353" s="156">
        <v>28</v>
      </c>
      <c r="BP353" s="156" t="s">
        <v>108</v>
      </c>
      <c r="BQ353" s="156" t="s">
        <v>108</v>
      </c>
      <c r="BR353" s="156" t="s">
        <v>108</v>
      </c>
      <c r="BS353" s="156" t="s">
        <v>108</v>
      </c>
      <c r="BT353" s="156" t="s">
        <v>108</v>
      </c>
      <c r="BU353" s="156" t="s">
        <v>3718</v>
      </c>
      <c r="BV353" s="156">
        <v>3045499089</v>
      </c>
      <c r="BW353" s="156" t="s">
        <v>3719</v>
      </c>
      <c r="BX353" s="156" t="s">
        <v>839</v>
      </c>
      <c r="BY353" s="156" t="s">
        <v>119</v>
      </c>
      <c r="BZ353" s="156" t="s">
        <v>3720</v>
      </c>
      <c r="CA353" s="157" t="s">
        <v>109</v>
      </c>
      <c r="CB353" s="157" t="s">
        <v>109</v>
      </c>
      <c r="CC353" s="157" t="s">
        <v>109</v>
      </c>
      <c r="CD353" s="156"/>
      <c r="CE353" s="156"/>
      <c r="CF353" s="156"/>
      <c r="CG353" s="156"/>
      <c r="CH353" s="156"/>
      <c r="CI353" s="156"/>
      <c r="CJ353" s="156"/>
      <c r="CK353" s="156"/>
      <c r="CL353" s="156"/>
      <c r="CM353" s="152" t="s">
        <v>109</v>
      </c>
      <c r="CN353" s="156"/>
      <c r="CO353" s="297"/>
    </row>
    <row r="354" spans="1:93" s="50" customFormat="1" ht="45.75" customHeight="1">
      <c r="A354" s="589">
        <f>1+A353</f>
        <v>353</v>
      </c>
      <c r="B354" s="403" t="s">
        <v>3721</v>
      </c>
      <c r="C354" s="156" t="s">
        <v>3722</v>
      </c>
      <c r="D354" s="156" t="s">
        <v>1417</v>
      </c>
      <c r="E354" s="156">
        <v>45432</v>
      </c>
      <c r="F354" s="156">
        <v>45433</v>
      </c>
      <c r="G354" s="156">
        <v>45524</v>
      </c>
      <c r="H354" s="156" t="s">
        <v>416</v>
      </c>
      <c r="I354" s="156" t="s">
        <v>95</v>
      </c>
      <c r="J354" s="301" t="s">
        <v>3723</v>
      </c>
      <c r="K354" s="251">
        <v>1072669570</v>
      </c>
      <c r="L354" s="156">
        <v>1</v>
      </c>
      <c r="M354" s="156" t="s">
        <v>97</v>
      </c>
      <c r="N354" s="156" t="s">
        <v>98</v>
      </c>
      <c r="O354" s="156" t="s">
        <v>99</v>
      </c>
      <c r="P354" s="156" t="s">
        <v>3724</v>
      </c>
      <c r="Q354" s="156" t="s">
        <v>681</v>
      </c>
      <c r="R354" s="143">
        <f>+G354-F354</f>
        <v>91</v>
      </c>
      <c r="S354" s="134" t="s">
        <v>3563</v>
      </c>
      <c r="T354" s="253">
        <v>9600000</v>
      </c>
      <c r="U354" s="156" t="s">
        <v>3725</v>
      </c>
      <c r="V354" s="253">
        <f>+T354</f>
        <v>9600000</v>
      </c>
      <c r="W354" s="156">
        <v>45432</v>
      </c>
      <c r="X354" s="156" t="s">
        <v>103</v>
      </c>
      <c r="Y354" s="317">
        <f>+Z354+AA354+AB354</f>
        <v>9600000</v>
      </c>
      <c r="Z354" s="156">
        <f>T354-AA354-AB354</f>
        <v>9600000</v>
      </c>
      <c r="AA354" s="156">
        <v>0</v>
      </c>
      <c r="AB354" s="156">
        <f>+AC354+AD354+AE354+AF354+AG354+AH354+AI354+AJ354</f>
        <v>0</v>
      </c>
      <c r="AC354" s="156">
        <v>0</v>
      </c>
      <c r="AD354" s="156">
        <v>0</v>
      </c>
      <c r="AE354" s="156">
        <v>0</v>
      </c>
      <c r="AF354" s="156">
        <v>0</v>
      </c>
      <c r="AG354" s="156">
        <v>0</v>
      </c>
      <c r="AH354" s="156">
        <v>0</v>
      </c>
      <c r="AI354" s="156">
        <v>0</v>
      </c>
      <c r="AJ354" s="156">
        <v>0</v>
      </c>
      <c r="AK354" s="156" t="s">
        <v>104</v>
      </c>
      <c r="AL354" s="103" t="s">
        <v>3726</v>
      </c>
      <c r="AM354" s="156" t="s">
        <v>3005</v>
      </c>
      <c r="AN354" s="156">
        <v>52285927</v>
      </c>
      <c r="AO354" s="156" t="s">
        <v>108</v>
      </c>
      <c r="AP354" s="156" t="s">
        <v>108</v>
      </c>
      <c r="AQ354" s="156" t="s">
        <v>108</v>
      </c>
      <c r="AR354" s="156" t="s">
        <v>108</v>
      </c>
      <c r="AS354" s="156" t="s">
        <v>578</v>
      </c>
      <c r="AT354" s="156" t="s">
        <v>578</v>
      </c>
      <c r="AU354" s="156" t="s">
        <v>392</v>
      </c>
      <c r="AV354" s="156"/>
      <c r="AW354" s="156"/>
      <c r="AX354" s="156" t="s">
        <v>578</v>
      </c>
      <c r="AY354" s="156" t="s">
        <v>108</v>
      </c>
      <c r="AZ354" s="156"/>
      <c r="BA354" s="156"/>
      <c r="BB354" s="156"/>
      <c r="BC354" s="156"/>
      <c r="BD354" s="156"/>
      <c r="BE354" s="156"/>
      <c r="BF354" s="156"/>
      <c r="BG354" s="156"/>
      <c r="BH354" s="153">
        <f>T354+BB354</f>
        <v>9600000</v>
      </c>
      <c r="BI354" s="301" t="s">
        <v>113</v>
      </c>
      <c r="BJ354" s="156"/>
      <c r="BK354" s="156" t="s">
        <v>114</v>
      </c>
      <c r="BL354" s="156"/>
      <c r="BM354" s="301"/>
      <c r="BN354" s="156" t="s">
        <v>917</v>
      </c>
      <c r="BO354" s="156">
        <v>25</v>
      </c>
      <c r="BP354" s="156" t="s">
        <v>109</v>
      </c>
      <c r="BQ354" s="156" t="s">
        <v>108</v>
      </c>
      <c r="BR354" s="156" t="s">
        <v>108</v>
      </c>
      <c r="BS354" s="156" t="s">
        <v>108</v>
      </c>
      <c r="BT354" s="156" t="s">
        <v>108</v>
      </c>
      <c r="BU354" s="156" t="s">
        <v>3727</v>
      </c>
      <c r="BV354" s="156">
        <v>3124612248</v>
      </c>
      <c r="BW354" s="156" t="s">
        <v>3728</v>
      </c>
      <c r="BX354" s="156" t="s">
        <v>881</v>
      </c>
      <c r="BY354" s="156" t="s">
        <v>119</v>
      </c>
      <c r="BZ354" s="156">
        <v>91263814962</v>
      </c>
      <c r="CA354" s="157" t="s">
        <v>109</v>
      </c>
      <c r="CB354" s="157" t="s">
        <v>109</v>
      </c>
      <c r="CC354" s="157" t="s">
        <v>109</v>
      </c>
      <c r="CD354" s="156"/>
      <c r="CE354" s="156"/>
      <c r="CF354" s="156"/>
      <c r="CG354" s="156"/>
      <c r="CH354" s="156"/>
      <c r="CI354" s="156"/>
      <c r="CJ354" s="156"/>
      <c r="CK354" s="156"/>
      <c r="CL354" s="156"/>
      <c r="CM354" s="152" t="s">
        <v>109</v>
      </c>
      <c r="CN354" s="156"/>
      <c r="CO354" s="297"/>
    </row>
    <row r="355" spans="1:93" s="50" customFormat="1" ht="45.75" customHeight="1">
      <c r="A355" s="589">
        <f>1+A354</f>
        <v>354</v>
      </c>
      <c r="B355" s="403" t="s">
        <v>3729</v>
      </c>
      <c r="C355" s="156" t="s">
        <v>3730</v>
      </c>
      <c r="D355" s="156" t="s">
        <v>1417</v>
      </c>
      <c r="E355" s="156">
        <v>45432</v>
      </c>
      <c r="F355" s="156">
        <v>45437</v>
      </c>
      <c r="G355" s="156">
        <v>45528</v>
      </c>
      <c r="H355" s="156" t="s">
        <v>416</v>
      </c>
      <c r="I355" s="156" t="s">
        <v>95</v>
      </c>
      <c r="J355" s="301" t="s">
        <v>3731</v>
      </c>
      <c r="K355" s="251">
        <v>11201467</v>
      </c>
      <c r="L355" s="156">
        <v>9</v>
      </c>
      <c r="M355" s="156" t="s">
        <v>97</v>
      </c>
      <c r="N355" s="156" t="s">
        <v>98</v>
      </c>
      <c r="O355" s="156" t="s">
        <v>3586</v>
      </c>
      <c r="P355" s="156" t="s">
        <v>3732</v>
      </c>
      <c r="Q355" s="156" t="s">
        <v>681</v>
      </c>
      <c r="R355" s="143">
        <f>+G355-F355</f>
        <v>91</v>
      </c>
      <c r="S355" s="134" t="s">
        <v>3563</v>
      </c>
      <c r="T355" s="253">
        <v>9600000</v>
      </c>
      <c r="U355" s="156" t="s">
        <v>3733</v>
      </c>
      <c r="V355" s="253">
        <f>+T355</f>
        <v>9600000</v>
      </c>
      <c r="W355" s="156">
        <v>45432</v>
      </c>
      <c r="X355" s="156" t="s">
        <v>1933</v>
      </c>
      <c r="Y355" s="317">
        <f>+Z355+AA355+AB355</f>
        <v>9600000</v>
      </c>
      <c r="Z355" s="156">
        <v>0</v>
      </c>
      <c r="AA355" s="156">
        <v>0</v>
      </c>
      <c r="AB355" s="156">
        <f>+AC355+AD355+AE355+AF355+AG355+AH355+AI355+AJ355</f>
        <v>9600000</v>
      </c>
      <c r="AC355" s="156">
        <v>0</v>
      </c>
      <c r="AD355" s="156">
        <v>0</v>
      </c>
      <c r="AE355" s="156">
        <v>0</v>
      </c>
      <c r="AF355" s="156">
        <v>0</v>
      </c>
      <c r="AG355" s="156">
        <f>+V355</f>
        <v>9600000</v>
      </c>
      <c r="AH355" s="156">
        <v>0</v>
      </c>
      <c r="AI355" s="156">
        <v>0</v>
      </c>
      <c r="AJ355" s="156">
        <v>0</v>
      </c>
      <c r="AK355" s="156" t="s">
        <v>104</v>
      </c>
      <c r="AL355" s="103" t="s">
        <v>3734</v>
      </c>
      <c r="AM355" s="156" t="s">
        <v>3005</v>
      </c>
      <c r="AN355" s="156">
        <v>52285927</v>
      </c>
      <c r="AO355" s="156" t="s">
        <v>108</v>
      </c>
      <c r="AP355" s="156" t="s">
        <v>108</v>
      </c>
      <c r="AQ355" s="156" t="s">
        <v>108</v>
      </c>
      <c r="AR355" s="156" t="s">
        <v>108</v>
      </c>
      <c r="AS355" s="156" t="s">
        <v>578</v>
      </c>
      <c r="AT355" s="156" t="s">
        <v>578</v>
      </c>
      <c r="AU355" s="156" t="s">
        <v>392</v>
      </c>
      <c r="AV355" s="156"/>
      <c r="AW355" s="156"/>
      <c r="AX355" s="156" t="s">
        <v>578</v>
      </c>
      <c r="AY355" s="156" t="s">
        <v>108</v>
      </c>
      <c r="AZ355" s="156"/>
      <c r="BA355" s="156"/>
      <c r="BB355" s="156"/>
      <c r="BC355" s="156"/>
      <c r="BD355" s="156"/>
      <c r="BE355" s="156"/>
      <c r="BF355" s="156"/>
      <c r="BG355" s="156"/>
      <c r="BH355" s="153">
        <f>T355+BB355</f>
        <v>9600000</v>
      </c>
      <c r="BI355" s="301" t="s">
        <v>259</v>
      </c>
      <c r="BJ355" s="156"/>
      <c r="BK355" s="156" t="s">
        <v>114</v>
      </c>
      <c r="BL355" s="156"/>
      <c r="BM355" s="161" t="s">
        <v>2539</v>
      </c>
      <c r="BN355" s="156" t="s">
        <v>917</v>
      </c>
      <c r="BO355" s="156">
        <v>46</v>
      </c>
      <c r="BP355" s="156" t="s">
        <v>109</v>
      </c>
      <c r="BQ355" s="156" t="s">
        <v>108</v>
      </c>
      <c r="BR355" s="156" t="s">
        <v>108</v>
      </c>
      <c r="BS355" s="156" t="s">
        <v>108</v>
      </c>
      <c r="BT355" s="156" t="s">
        <v>108</v>
      </c>
      <c r="BU355" s="156" t="s">
        <v>3735</v>
      </c>
      <c r="BV355" s="156">
        <v>3007003675</v>
      </c>
      <c r="BW355" s="156" t="s">
        <v>3736</v>
      </c>
      <c r="BX355" s="156" t="s">
        <v>881</v>
      </c>
      <c r="BY355" s="156" t="s">
        <v>119</v>
      </c>
      <c r="BZ355" s="156">
        <v>94654075101</v>
      </c>
      <c r="CA355" s="157" t="s">
        <v>109</v>
      </c>
      <c r="CB355" s="157" t="s">
        <v>109</v>
      </c>
      <c r="CC355" s="157" t="s">
        <v>109</v>
      </c>
      <c r="CD355" s="156"/>
      <c r="CE355" s="156"/>
      <c r="CF355" s="156"/>
      <c r="CG355" s="156"/>
      <c r="CH355" s="156"/>
      <c r="CI355" s="156"/>
      <c r="CJ355" s="156"/>
      <c r="CK355" s="156"/>
      <c r="CL355" s="156"/>
      <c r="CM355" s="152" t="s">
        <v>109</v>
      </c>
      <c r="CN355" s="156"/>
      <c r="CO355" s="297"/>
    </row>
    <row r="356" spans="1:93" s="50" customFormat="1" ht="45.75" customHeight="1">
      <c r="A356" s="566">
        <f>1+A355</f>
        <v>355</v>
      </c>
      <c r="B356" s="402" t="s">
        <v>3737</v>
      </c>
      <c r="C356" s="239" t="s">
        <v>3738</v>
      </c>
      <c r="D356" s="205" t="s">
        <v>93</v>
      </c>
      <c r="E356" s="202">
        <v>45432</v>
      </c>
      <c r="F356" s="203">
        <v>45433</v>
      </c>
      <c r="G356" s="203">
        <v>45647</v>
      </c>
      <c r="H356" s="201" t="s">
        <v>416</v>
      </c>
      <c r="I356" s="206" t="s">
        <v>95</v>
      </c>
      <c r="J356" s="201" t="s">
        <v>3739</v>
      </c>
      <c r="K356" s="271">
        <v>901097772</v>
      </c>
      <c r="L356" s="201">
        <v>2</v>
      </c>
      <c r="M356" s="272" t="s">
        <v>926</v>
      </c>
      <c r="N356" s="208" t="s">
        <v>98</v>
      </c>
      <c r="O356" s="218" t="s">
        <v>168</v>
      </c>
      <c r="P356" s="201" t="s">
        <v>3740</v>
      </c>
      <c r="Q356" s="201" t="s">
        <v>2298</v>
      </c>
      <c r="R356" s="210">
        <f>+G356-F356</f>
        <v>214</v>
      </c>
      <c r="S356" s="201" t="s">
        <v>3741</v>
      </c>
      <c r="T356" s="273">
        <v>154000000</v>
      </c>
      <c r="U356" s="274" t="s">
        <v>3742</v>
      </c>
      <c r="V356" s="273">
        <f>+T356</f>
        <v>154000000</v>
      </c>
      <c r="W356" s="275">
        <v>45432</v>
      </c>
      <c r="X356" s="276" t="s">
        <v>103</v>
      </c>
      <c r="Y356" s="313">
        <f>+Z356+AA356+AB356</f>
        <v>154000000</v>
      </c>
      <c r="Z356" s="215">
        <f>T356-AA356-AB356</f>
        <v>154000000</v>
      </c>
      <c r="AA356" s="216">
        <v>0</v>
      </c>
      <c r="AB356" s="217">
        <f>+AC356+AD356+AE356+AF356+AG356+AH356+AI356+AJ356</f>
        <v>0</v>
      </c>
      <c r="AC356" s="216">
        <v>0</v>
      </c>
      <c r="AD356" s="216">
        <v>0</v>
      </c>
      <c r="AE356" s="216">
        <v>0</v>
      </c>
      <c r="AF356" s="216">
        <v>0</v>
      </c>
      <c r="AG356" s="216">
        <v>0</v>
      </c>
      <c r="AH356" s="216">
        <v>0</v>
      </c>
      <c r="AI356" s="216">
        <v>0</v>
      </c>
      <c r="AJ356" s="216">
        <v>0</v>
      </c>
      <c r="AK356" s="209" t="s">
        <v>104</v>
      </c>
      <c r="AL356" s="191" t="s">
        <v>3743</v>
      </c>
      <c r="AM356" s="201" t="s">
        <v>509</v>
      </c>
      <c r="AN356" s="207">
        <v>1010193344</v>
      </c>
      <c r="AO356" s="209" t="s">
        <v>3744</v>
      </c>
      <c r="AP356" s="201" t="s">
        <v>131</v>
      </c>
      <c r="AQ356" s="277">
        <v>45433</v>
      </c>
      <c r="AR356" s="209" t="s">
        <v>3745</v>
      </c>
      <c r="AS356" s="201" t="s">
        <v>108</v>
      </c>
      <c r="AT356" s="209" t="s">
        <v>578</v>
      </c>
      <c r="AU356" s="209" t="s">
        <v>392</v>
      </c>
      <c r="AV356" s="201"/>
      <c r="AW356" s="201"/>
      <c r="AX356" s="201" t="s">
        <v>578</v>
      </c>
      <c r="AY356" s="201" t="s">
        <v>108</v>
      </c>
      <c r="AZ356" s="240"/>
      <c r="BA356" s="201"/>
      <c r="BB356" s="241"/>
      <c r="BC356" s="240"/>
      <c r="BD356" s="210"/>
      <c r="BE356" s="210"/>
      <c r="BF356" s="210"/>
      <c r="BG356" s="240"/>
      <c r="BH356" s="221">
        <f>T356+BB356</f>
        <v>154000000</v>
      </c>
      <c r="BI356" s="161" t="s">
        <v>135</v>
      </c>
      <c r="BJ356" s="295"/>
      <c r="BK356" s="295"/>
      <c r="BL356" s="295"/>
      <c r="BM356" s="469" t="s">
        <v>136</v>
      </c>
      <c r="BN356" s="285" t="s">
        <v>108</v>
      </c>
      <c r="BO356" s="261" t="s">
        <v>108</v>
      </c>
      <c r="BP356" s="261" t="s">
        <v>108</v>
      </c>
      <c r="BQ356" s="261" t="s">
        <v>108</v>
      </c>
      <c r="BR356" s="261" t="s">
        <v>108</v>
      </c>
      <c r="BS356" s="261" t="s">
        <v>108</v>
      </c>
      <c r="BT356" s="261" t="s">
        <v>108</v>
      </c>
      <c r="BU356" s="286" t="s">
        <v>3746</v>
      </c>
      <c r="BV356" s="261">
        <v>3042909109</v>
      </c>
      <c r="BW356" s="65" t="s">
        <v>3747</v>
      </c>
      <c r="BX356" s="287" t="s">
        <v>839</v>
      </c>
      <c r="BY356" s="261" t="s">
        <v>119</v>
      </c>
      <c r="BZ356" s="302" t="s">
        <v>140</v>
      </c>
      <c r="CA356" s="223" t="s">
        <v>109</v>
      </c>
      <c r="CB356" s="223" t="s">
        <v>109</v>
      </c>
      <c r="CC356" s="223" t="s">
        <v>109</v>
      </c>
      <c r="CD356" s="250" t="s">
        <v>109</v>
      </c>
      <c r="CE356" s="250" t="s">
        <v>109</v>
      </c>
      <c r="CF356" s="250" t="s">
        <v>109</v>
      </c>
      <c r="CG356" s="250" t="s">
        <v>109</v>
      </c>
      <c r="CH356" s="223"/>
      <c r="CI356" s="223"/>
      <c r="CJ356" s="223"/>
      <c r="CK356" s="223"/>
      <c r="CL356" s="223"/>
      <c r="CM356" s="303"/>
      <c r="CN356" s="223"/>
    </row>
    <row r="357" spans="1:93" s="50" customFormat="1" ht="45.75" customHeight="1">
      <c r="A357" s="589">
        <f>1+A356</f>
        <v>356</v>
      </c>
      <c r="B357" s="403" t="s">
        <v>3748</v>
      </c>
      <c r="C357" s="156" t="s">
        <v>3749</v>
      </c>
      <c r="D357" s="156" t="s">
        <v>340</v>
      </c>
      <c r="E357" s="156">
        <v>45345</v>
      </c>
      <c r="F357" s="156">
        <v>45348</v>
      </c>
      <c r="G357" s="156">
        <v>45455</v>
      </c>
      <c r="H357" s="156" t="s">
        <v>3750</v>
      </c>
      <c r="I357" s="156" t="s">
        <v>452</v>
      </c>
      <c r="J357" s="156" t="s">
        <v>3751</v>
      </c>
      <c r="K357" s="251">
        <v>901804475</v>
      </c>
      <c r="L357" s="156">
        <v>4</v>
      </c>
      <c r="M357" s="156" t="s">
        <v>926</v>
      </c>
      <c r="N357" s="156" t="s">
        <v>549</v>
      </c>
      <c r="O357" s="156" t="s">
        <v>354</v>
      </c>
      <c r="P357" s="156" t="s">
        <v>3752</v>
      </c>
      <c r="Q357" s="156" t="s">
        <v>3753</v>
      </c>
      <c r="R357" s="143">
        <f>+G357-F357</f>
        <v>107</v>
      </c>
      <c r="S357" s="134" t="s">
        <v>3754</v>
      </c>
      <c r="T357" s="253">
        <v>9209245839</v>
      </c>
      <c r="U357" s="156" t="s">
        <v>3755</v>
      </c>
      <c r="V357" s="253">
        <v>9209245839</v>
      </c>
      <c r="W357" s="156">
        <v>45345</v>
      </c>
      <c r="X357" s="156" t="s">
        <v>3756</v>
      </c>
      <c r="Y357" s="317">
        <f>+Z357+AA357+AB357</f>
        <v>9209245839</v>
      </c>
      <c r="Z357" s="156">
        <f>T357-AA357-AB357</f>
        <v>4176832298</v>
      </c>
      <c r="AA357" s="156">
        <v>576086010</v>
      </c>
      <c r="AB357" s="156">
        <f>+AC357+AD357+AE357+AF357+AG357+AH357+AI357+AJ357</f>
        <v>4456327531</v>
      </c>
      <c r="AC357" s="156">
        <v>194310418</v>
      </c>
      <c r="AD357" s="156">
        <v>4262017113</v>
      </c>
      <c r="AE357" s="156">
        <v>0</v>
      </c>
      <c r="AF357" s="156">
        <v>0</v>
      </c>
      <c r="AG357" s="156">
        <v>0</v>
      </c>
      <c r="AH357" s="156">
        <v>0</v>
      </c>
      <c r="AI357" s="156">
        <v>0</v>
      </c>
      <c r="AJ357" s="156">
        <v>0</v>
      </c>
      <c r="AK357" s="156" t="s">
        <v>104</v>
      </c>
      <c r="AL357" s="103" t="s">
        <v>3757</v>
      </c>
      <c r="AM357" s="156" t="s">
        <v>3758</v>
      </c>
      <c r="AN357" s="156" t="s">
        <v>3759</v>
      </c>
      <c r="AO357" s="156" t="s">
        <v>3760</v>
      </c>
      <c r="AP357" s="156" t="s">
        <v>131</v>
      </c>
      <c r="AQ357" s="156">
        <v>45345</v>
      </c>
      <c r="AR357" s="156" t="s">
        <v>3761</v>
      </c>
      <c r="AS357" s="156" t="s">
        <v>108</v>
      </c>
      <c r="AT357" s="156" t="s">
        <v>578</v>
      </c>
      <c r="AU357" s="156" t="s">
        <v>392</v>
      </c>
      <c r="AV357" s="156"/>
      <c r="AW357" s="156" t="s">
        <v>110</v>
      </c>
      <c r="AX357" s="156" t="s">
        <v>109</v>
      </c>
      <c r="AY357" s="156" t="s">
        <v>108</v>
      </c>
      <c r="AZ357" s="156">
        <v>45441</v>
      </c>
      <c r="BA357" s="156" t="s">
        <v>3762</v>
      </c>
      <c r="BB357" s="156">
        <v>4580168934</v>
      </c>
      <c r="BC357" s="156">
        <v>45441</v>
      </c>
      <c r="BD357" s="156" t="s">
        <v>3763</v>
      </c>
      <c r="BE357" s="156"/>
      <c r="BF357" s="156"/>
      <c r="BG357" s="156">
        <v>45527</v>
      </c>
      <c r="BH357" s="153">
        <f>T357+BB357</f>
        <v>13789414773</v>
      </c>
      <c r="BI357" s="161" t="s">
        <v>135</v>
      </c>
      <c r="BJ357" s="156" t="s">
        <v>3764</v>
      </c>
      <c r="BK357" s="156">
        <v>45449</v>
      </c>
      <c r="BL357" s="156"/>
      <c r="BM357" s="161" t="s">
        <v>3765</v>
      </c>
      <c r="BN357" s="156" t="s">
        <v>114</v>
      </c>
      <c r="BO357" s="156" t="s">
        <v>114</v>
      </c>
      <c r="BP357" s="156" t="s">
        <v>114</v>
      </c>
      <c r="BQ357" s="156" t="s">
        <v>114</v>
      </c>
      <c r="BR357" s="156" t="s">
        <v>114</v>
      </c>
      <c r="BS357" s="156" t="s">
        <v>114</v>
      </c>
      <c r="BT357" s="156" t="s">
        <v>114</v>
      </c>
      <c r="BU357" s="156" t="s">
        <v>3766</v>
      </c>
      <c r="BV357" s="156">
        <v>3134534344</v>
      </c>
      <c r="BW357" s="156" t="s">
        <v>3767</v>
      </c>
      <c r="BX357" s="156"/>
      <c r="BY357" s="156"/>
      <c r="BZ357" s="156"/>
      <c r="CA357" s="157" t="s">
        <v>109</v>
      </c>
      <c r="CB357" s="157" t="s">
        <v>109</v>
      </c>
      <c r="CC357" s="157" t="s">
        <v>109</v>
      </c>
      <c r="CD357" s="156" t="s">
        <v>109</v>
      </c>
      <c r="CE357" s="156" t="s">
        <v>109</v>
      </c>
      <c r="CF357" s="156" t="s">
        <v>109</v>
      </c>
      <c r="CG357" s="156" t="s">
        <v>109</v>
      </c>
      <c r="CH357" s="156" t="s">
        <v>109</v>
      </c>
      <c r="CI357" s="156"/>
      <c r="CJ357" s="156"/>
      <c r="CK357" s="156"/>
      <c r="CL357" s="156"/>
      <c r="CM357" s="152" t="s">
        <v>109</v>
      </c>
      <c r="CN357" s="156"/>
    </row>
    <row r="358" spans="1:93" s="50" customFormat="1" ht="45.75" customHeight="1">
      <c r="A358" s="589">
        <f>1+A357</f>
        <v>357</v>
      </c>
      <c r="B358" s="403" t="s">
        <v>3768</v>
      </c>
      <c r="C358" s="156" t="s">
        <v>3769</v>
      </c>
      <c r="D358" s="156" t="s">
        <v>3770</v>
      </c>
      <c r="E358" s="156">
        <v>45348</v>
      </c>
      <c r="F358" s="156">
        <v>45349</v>
      </c>
      <c r="G358" s="156">
        <v>45353</v>
      </c>
      <c r="H358" s="156" t="s">
        <v>416</v>
      </c>
      <c r="I358" s="156" t="s">
        <v>216</v>
      </c>
      <c r="J358" s="156" t="s">
        <v>3771</v>
      </c>
      <c r="K358" s="251">
        <v>860020530</v>
      </c>
      <c r="L358" s="156">
        <v>8</v>
      </c>
      <c r="M358" s="156" t="s">
        <v>123</v>
      </c>
      <c r="N358" s="156" t="s">
        <v>98</v>
      </c>
      <c r="O358" s="156" t="s">
        <v>857</v>
      </c>
      <c r="P358" s="156" t="s">
        <v>3772</v>
      </c>
      <c r="Q358" s="156" t="s">
        <v>530</v>
      </c>
      <c r="R358" s="143">
        <f>+G358-F358</f>
        <v>4</v>
      </c>
      <c r="S358" s="134" t="s">
        <v>3773</v>
      </c>
      <c r="T358" s="253">
        <v>6801674</v>
      </c>
      <c r="U358" s="156" t="s">
        <v>3774</v>
      </c>
      <c r="V358" s="253">
        <v>6801674</v>
      </c>
      <c r="W358" s="156">
        <v>45349</v>
      </c>
      <c r="X358" s="156" t="s">
        <v>473</v>
      </c>
      <c r="Y358" s="317">
        <f>+Z358+AA358+AB358</f>
        <v>6801674</v>
      </c>
      <c r="Z358" s="156">
        <f>T358-AA358-AB358</f>
        <v>6801674</v>
      </c>
      <c r="AA358" s="156">
        <v>0</v>
      </c>
      <c r="AB358" s="156">
        <f>+AC358+AD358+AE358+AF358+AG358+AH358+AI358+AJ358</f>
        <v>0</v>
      </c>
      <c r="AC358" s="156">
        <v>0</v>
      </c>
      <c r="AD358" s="156">
        <v>0</v>
      </c>
      <c r="AE358" s="156">
        <v>0</v>
      </c>
      <c r="AF358" s="156">
        <v>0</v>
      </c>
      <c r="AG358" s="156">
        <v>0</v>
      </c>
      <c r="AH358" s="156">
        <v>0</v>
      </c>
      <c r="AI358" s="156">
        <v>0</v>
      </c>
      <c r="AJ358" s="156">
        <v>0</v>
      </c>
      <c r="AK358" s="156" t="s">
        <v>104</v>
      </c>
      <c r="AL358" s="103" t="s">
        <v>3775</v>
      </c>
      <c r="AM358" s="156" t="s">
        <v>3776</v>
      </c>
      <c r="AN358" s="156">
        <v>52716542</v>
      </c>
      <c r="AO358" s="156" t="s">
        <v>108</v>
      </c>
      <c r="AP358" s="156" t="s">
        <v>108</v>
      </c>
      <c r="AQ358" s="156" t="s">
        <v>108</v>
      </c>
      <c r="AR358" s="156" t="s">
        <v>108</v>
      </c>
      <c r="AS358" s="156" t="s">
        <v>108</v>
      </c>
      <c r="AT358" s="156" t="s">
        <v>109</v>
      </c>
      <c r="AU358" s="156" t="s">
        <v>392</v>
      </c>
      <c r="AV358" s="156"/>
      <c r="AW358" s="156"/>
      <c r="AX358" s="156" t="s">
        <v>109</v>
      </c>
      <c r="AY358" s="156" t="s">
        <v>108</v>
      </c>
      <c r="AZ358" s="156"/>
      <c r="BA358" s="156"/>
      <c r="BB358" s="156"/>
      <c r="BC358" s="156"/>
      <c r="BD358" s="156"/>
      <c r="BE358" s="156"/>
      <c r="BF358" s="156"/>
      <c r="BG358" s="156"/>
      <c r="BH358" s="153">
        <f>T358+BB358</f>
        <v>6801674</v>
      </c>
      <c r="BI358" s="161" t="s">
        <v>135</v>
      </c>
      <c r="BJ358" s="156"/>
      <c r="BK358" s="156" t="s">
        <v>114</v>
      </c>
      <c r="BL358" s="156"/>
      <c r="BM358" s="161" t="s">
        <v>3777</v>
      </c>
      <c r="BN358" s="156" t="s">
        <v>114</v>
      </c>
      <c r="BO358" s="156" t="s">
        <v>114</v>
      </c>
      <c r="BP358" s="156" t="s">
        <v>114</v>
      </c>
      <c r="BQ358" s="156" t="s">
        <v>114</v>
      </c>
      <c r="BR358" s="156" t="s">
        <v>114</v>
      </c>
      <c r="BS358" s="156" t="s">
        <v>114</v>
      </c>
      <c r="BT358" s="156" t="s">
        <v>114</v>
      </c>
      <c r="BU358" s="156" t="s">
        <v>3778</v>
      </c>
      <c r="BV358" s="156">
        <v>6014322040</v>
      </c>
      <c r="BW358" s="156" t="s">
        <v>3779</v>
      </c>
      <c r="BX358" s="156" t="s">
        <v>839</v>
      </c>
      <c r="BY358" s="156" t="s">
        <v>907</v>
      </c>
      <c r="BZ358" s="156" t="s">
        <v>3780</v>
      </c>
      <c r="CA358" s="157" t="s">
        <v>109</v>
      </c>
      <c r="CB358" s="157"/>
      <c r="CC358" s="157"/>
      <c r="CD358" s="156"/>
      <c r="CE358" s="156"/>
      <c r="CF358" s="156"/>
      <c r="CG358" s="156"/>
      <c r="CH358" s="156"/>
      <c r="CI358" s="156"/>
      <c r="CJ358" s="156"/>
      <c r="CK358" s="156"/>
      <c r="CL358" s="156"/>
      <c r="CM358" s="152" t="s">
        <v>109</v>
      </c>
      <c r="CN358" s="156"/>
    </row>
    <row r="359" spans="1:93" s="50" customFormat="1" ht="45.75" customHeight="1">
      <c r="A359" s="566">
        <f>1+A358</f>
        <v>358</v>
      </c>
      <c r="B359" s="402" t="s">
        <v>3781</v>
      </c>
      <c r="C359" s="239" t="s">
        <v>3782</v>
      </c>
      <c r="D359" s="205" t="s">
        <v>93</v>
      </c>
      <c r="E359" s="202">
        <v>45349</v>
      </c>
      <c r="F359" s="203">
        <v>45356</v>
      </c>
      <c r="G359" s="203">
        <v>45447</v>
      </c>
      <c r="H359" s="201" t="s">
        <v>416</v>
      </c>
      <c r="I359" s="206" t="s">
        <v>95</v>
      </c>
      <c r="J359" s="201" t="s">
        <v>3783</v>
      </c>
      <c r="K359" s="271">
        <v>1072671349</v>
      </c>
      <c r="L359" s="201">
        <v>6</v>
      </c>
      <c r="M359" s="272" t="s">
        <v>844</v>
      </c>
      <c r="N359" s="208" t="s">
        <v>98</v>
      </c>
      <c r="O359" s="218" t="s">
        <v>857</v>
      </c>
      <c r="P359" s="201" t="s">
        <v>3784</v>
      </c>
      <c r="Q359" s="201" t="s">
        <v>681</v>
      </c>
      <c r="R359" s="210">
        <f>+G359-F359</f>
        <v>91</v>
      </c>
      <c r="S359" s="201" t="s">
        <v>271</v>
      </c>
      <c r="T359" s="273">
        <v>16500000</v>
      </c>
      <c r="U359" s="274" t="s">
        <v>3785</v>
      </c>
      <c r="V359" s="273">
        <v>16500000</v>
      </c>
      <c r="W359" s="275">
        <v>45349</v>
      </c>
      <c r="X359" s="276" t="s">
        <v>473</v>
      </c>
      <c r="Y359" s="313">
        <f>+Z359+AA359+AB359</f>
        <v>16500000</v>
      </c>
      <c r="Z359" s="215">
        <f>T359-AA359-AB359</f>
        <v>16500000</v>
      </c>
      <c r="AA359" s="216">
        <v>0</v>
      </c>
      <c r="AB359" s="217">
        <f>+AC359+AD359+AE359+AF359+AG359+AH359+AI359+AJ359</f>
        <v>0</v>
      </c>
      <c r="AC359" s="216">
        <v>0</v>
      </c>
      <c r="AD359" s="216">
        <v>0</v>
      </c>
      <c r="AE359" s="216">
        <v>0</v>
      </c>
      <c r="AF359" s="216">
        <v>0</v>
      </c>
      <c r="AG359" s="216">
        <v>0</v>
      </c>
      <c r="AH359" s="216">
        <v>0</v>
      </c>
      <c r="AI359" s="216">
        <v>0</v>
      </c>
      <c r="AJ359" s="216">
        <v>0</v>
      </c>
      <c r="AK359" s="209" t="s">
        <v>104</v>
      </c>
      <c r="AL359" s="191" t="s">
        <v>3786</v>
      </c>
      <c r="AM359" s="201" t="s">
        <v>3787</v>
      </c>
      <c r="AN359" s="207" t="s">
        <v>3788</v>
      </c>
      <c r="AO359" s="209" t="s">
        <v>108</v>
      </c>
      <c r="AP359" s="201" t="s">
        <v>108</v>
      </c>
      <c r="AQ359" s="277" t="s">
        <v>108</v>
      </c>
      <c r="AR359" s="209" t="s">
        <v>108</v>
      </c>
      <c r="AS359" s="201" t="s">
        <v>109</v>
      </c>
      <c r="AT359" s="209" t="s">
        <v>109</v>
      </c>
      <c r="AU359" s="209" t="s">
        <v>392</v>
      </c>
      <c r="AV359" s="201"/>
      <c r="AW359" s="201" t="s">
        <v>110</v>
      </c>
      <c r="AX359" s="201" t="s">
        <v>109</v>
      </c>
      <c r="AY359" s="201" t="s">
        <v>108</v>
      </c>
      <c r="AZ359" s="240"/>
      <c r="BA359" s="201"/>
      <c r="BB359" s="241"/>
      <c r="BC359" s="240"/>
      <c r="BD359" s="210"/>
      <c r="BE359" s="210"/>
      <c r="BF359" s="210"/>
      <c r="BG359" s="240"/>
      <c r="BH359" s="221">
        <f>T359+BB359</f>
        <v>16500000</v>
      </c>
      <c r="BI359" s="239" t="s">
        <v>259</v>
      </c>
      <c r="BJ359" s="295"/>
      <c r="BK359" s="295" t="s">
        <v>114</v>
      </c>
      <c r="BL359" s="295"/>
      <c r="BM359" s="678" t="s">
        <v>3789</v>
      </c>
      <c r="BN359" s="285" t="s">
        <v>161</v>
      </c>
      <c r="BO359" s="261">
        <v>25</v>
      </c>
      <c r="BP359" s="261" t="s">
        <v>114</v>
      </c>
      <c r="BQ359" s="261" t="s">
        <v>114</v>
      </c>
      <c r="BR359" s="261" t="s">
        <v>114</v>
      </c>
      <c r="BS359" s="261" t="s">
        <v>114</v>
      </c>
      <c r="BT359" s="261" t="s">
        <v>114</v>
      </c>
      <c r="BU359" s="286" t="s">
        <v>3404</v>
      </c>
      <c r="BV359" s="261">
        <v>3016544105</v>
      </c>
      <c r="BW359" s="65" t="s">
        <v>3790</v>
      </c>
      <c r="BX359" s="287" t="s">
        <v>304</v>
      </c>
      <c r="BY359" s="261" t="s">
        <v>119</v>
      </c>
      <c r="BZ359" s="173">
        <v>239153943</v>
      </c>
      <c r="CA359" s="223" t="s">
        <v>109</v>
      </c>
      <c r="CB359" s="223" t="s">
        <v>109</v>
      </c>
      <c r="CC359" s="223" t="s">
        <v>109</v>
      </c>
      <c r="CD359" s="250"/>
      <c r="CE359" s="250"/>
      <c r="CF359" s="250"/>
      <c r="CG359" s="250"/>
      <c r="CH359" s="223"/>
      <c r="CI359" s="223"/>
      <c r="CJ359" s="223"/>
      <c r="CK359" s="223"/>
      <c r="CL359" s="223"/>
      <c r="CM359" s="303" t="s">
        <v>109</v>
      </c>
      <c r="CN359" s="223"/>
    </row>
    <row r="360" spans="1:93" s="50" customFormat="1" ht="45.75" customHeight="1">
      <c r="A360" s="589">
        <f>1+A359</f>
        <v>359</v>
      </c>
      <c r="B360" s="403" t="s">
        <v>3791</v>
      </c>
      <c r="C360" s="156" t="s">
        <v>3792</v>
      </c>
      <c r="D360" s="156" t="s">
        <v>340</v>
      </c>
      <c r="E360" s="156">
        <v>45349</v>
      </c>
      <c r="F360" s="156">
        <v>45350</v>
      </c>
      <c r="G360" s="156">
        <v>45363</v>
      </c>
      <c r="H360" s="156" t="s">
        <v>1154</v>
      </c>
      <c r="I360" s="156" t="s">
        <v>452</v>
      </c>
      <c r="J360" s="156" t="s">
        <v>528</v>
      </c>
      <c r="K360" s="251">
        <v>900833372</v>
      </c>
      <c r="L360" s="156">
        <v>4</v>
      </c>
      <c r="M360" s="156" t="s">
        <v>123</v>
      </c>
      <c r="N360" s="156" t="s">
        <v>98</v>
      </c>
      <c r="O360" s="156" t="s">
        <v>857</v>
      </c>
      <c r="P360" s="156" t="s">
        <v>3793</v>
      </c>
      <c r="Q360" s="156" t="s">
        <v>3794</v>
      </c>
      <c r="R360" s="143">
        <f>+G360-F360</f>
        <v>13</v>
      </c>
      <c r="S360" s="134" t="s">
        <v>3795</v>
      </c>
      <c r="T360" s="253">
        <v>58301109</v>
      </c>
      <c r="U360" s="156" t="s">
        <v>3796</v>
      </c>
      <c r="V360" s="253">
        <f>45908351+12392758</f>
        <v>58301109</v>
      </c>
      <c r="W360" s="156">
        <v>45350</v>
      </c>
      <c r="X360" s="156" t="s">
        <v>473</v>
      </c>
      <c r="Y360" s="317">
        <f>+Z360+AA360+AB360</f>
        <v>58301109</v>
      </c>
      <c r="Z360" s="156">
        <f>T360-AA360-AB360</f>
        <v>58301109</v>
      </c>
      <c r="AA360" s="156">
        <v>0</v>
      </c>
      <c r="AB360" s="156">
        <f>+AC360+AD360+AE360+AF360+AG360+AH360+AI360+AJ360</f>
        <v>0</v>
      </c>
      <c r="AC360" s="156">
        <v>0</v>
      </c>
      <c r="AD360" s="156">
        <v>0</v>
      </c>
      <c r="AE360" s="156">
        <v>0</v>
      </c>
      <c r="AF360" s="156">
        <v>0</v>
      </c>
      <c r="AG360" s="156">
        <v>0</v>
      </c>
      <c r="AH360" s="156">
        <v>0</v>
      </c>
      <c r="AI360" s="156">
        <v>0</v>
      </c>
      <c r="AJ360" s="156">
        <v>0</v>
      </c>
      <c r="AK360" s="156" t="s">
        <v>3797</v>
      </c>
      <c r="AL360" s="103" t="s">
        <v>3798</v>
      </c>
      <c r="AM360" s="156" t="s">
        <v>3799</v>
      </c>
      <c r="AN360" s="156" t="s">
        <v>3800</v>
      </c>
      <c r="AO360" s="156" t="s">
        <v>3801</v>
      </c>
      <c r="AP360" s="156" t="s">
        <v>131</v>
      </c>
      <c r="AQ360" s="156">
        <v>45350</v>
      </c>
      <c r="AR360" s="156" t="s">
        <v>3802</v>
      </c>
      <c r="AS360" s="156" t="s">
        <v>114</v>
      </c>
      <c r="AT360" s="156" t="s">
        <v>578</v>
      </c>
      <c r="AU360" s="156" t="s">
        <v>578</v>
      </c>
      <c r="AV360" s="156"/>
      <c r="AW360" s="156"/>
      <c r="AX360" s="156" t="s">
        <v>109</v>
      </c>
      <c r="AY360" s="156" t="s">
        <v>108</v>
      </c>
      <c r="AZ360" s="156"/>
      <c r="BA360" s="156"/>
      <c r="BB360" s="156"/>
      <c r="BC360" s="156"/>
      <c r="BD360" s="156"/>
      <c r="BE360" s="156"/>
      <c r="BF360" s="156"/>
      <c r="BG360" s="156"/>
      <c r="BH360" s="153">
        <f>T360+BB360</f>
        <v>58301109</v>
      </c>
      <c r="BI360" s="161" t="s">
        <v>135</v>
      </c>
      <c r="BJ360" s="156"/>
      <c r="BK360" s="156"/>
      <c r="BL360" s="156"/>
      <c r="BM360" s="161" t="s">
        <v>952</v>
      </c>
      <c r="BN360" s="156" t="s">
        <v>114</v>
      </c>
      <c r="BO360" s="156" t="s">
        <v>114</v>
      </c>
      <c r="BP360" s="156" t="s">
        <v>114</v>
      </c>
      <c r="BQ360" s="156" t="s">
        <v>114</v>
      </c>
      <c r="BR360" s="156" t="s">
        <v>114</v>
      </c>
      <c r="BS360" s="156" t="s">
        <v>114</v>
      </c>
      <c r="BT360" s="156" t="s">
        <v>114</v>
      </c>
      <c r="BU360" s="156" t="s">
        <v>3803</v>
      </c>
      <c r="BV360" s="156">
        <v>3162669629</v>
      </c>
      <c r="BW360" s="156" t="s">
        <v>543</v>
      </c>
      <c r="BX360" s="156" t="s">
        <v>1030</v>
      </c>
      <c r="BY360" s="156" t="s">
        <v>119</v>
      </c>
      <c r="BZ360" s="156" t="s">
        <v>544</v>
      </c>
      <c r="CA360" s="157" t="s">
        <v>109</v>
      </c>
      <c r="CB360" s="157"/>
      <c r="CC360" s="157"/>
      <c r="CD360" s="156"/>
      <c r="CE360" s="156"/>
      <c r="CF360" s="156"/>
      <c r="CG360" s="156"/>
      <c r="CH360" s="156"/>
      <c r="CI360" s="156"/>
      <c r="CJ360" s="156"/>
      <c r="CK360" s="156"/>
      <c r="CL360" s="156"/>
      <c r="CM360" s="152" t="s">
        <v>109</v>
      </c>
      <c r="CN360" s="156"/>
    </row>
    <row r="361" spans="1:93" s="50" customFormat="1" ht="45.75" customHeight="1">
      <c r="A361" s="589">
        <f>1+A360</f>
        <v>360</v>
      </c>
      <c r="B361" s="403" t="s">
        <v>3804</v>
      </c>
      <c r="C361" s="156" t="s">
        <v>3805</v>
      </c>
      <c r="D361" s="156" t="s">
        <v>1034</v>
      </c>
      <c r="E361" s="156">
        <v>45349</v>
      </c>
      <c r="F361" s="156">
        <v>45350</v>
      </c>
      <c r="G361" s="156">
        <v>45531</v>
      </c>
      <c r="H361" s="156" t="s">
        <v>416</v>
      </c>
      <c r="I361" s="156" t="s">
        <v>95</v>
      </c>
      <c r="J361" s="301" t="s">
        <v>3806</v>
      </c>
      <c r="K361" s="251">
        <v>1072716850</v>
      </c>
      <c r="L361" s="156">
        <v>0</v>
      </c>
      <c r="M361" s="156" t="s">
        <v>844</v>
      </c>
      <c r="N361" s="156" t="s">
        <v>98</v>
      </c>
      <c r="O361" s="156" t="s">
        <v>427</v>
      </c>
      <c r="P361" s="156" t="s">
        <v>3807</v>
      </c>
      <c r="Q361" s="156" t="s">
        <v>1037</v>
      </c>
      <c r="R361" s="143">
        <f>+G361-F361</f>
        <v>181</v>
      </c>
      <c r="S361" s="134" t="s">
        <v>3808</v>
      </c>
      <c r="T361" s="253">
        <v>29550000</v>
      </c>
      <c r="U361" s="156" t="s">
        <v>3809</v>
      </c>
      <c r="V361" s="253">
        <v>29550000</v>
      </c>
      <c r="W361" s="156">
        <v>45350</v>
      </c>
      <c r="X361" s="156" t="s">
        <v>1040</v>
      </c>
      <c r="Y361" s="317">
        <f>+Z361+AA361+AB361</f>
        <v>29550000</v>
      </c>
      <c r="Z361" s="156">
        <f>T361-AA361-AB361</f>
        <v>0</v>
      </c>
      <c r="AA361" s="156">
        <v>0</v>
      </c>
      <c r="AB361" s="156">
        <f>+AC361+AD361+AE361+AF361+AG361+AH361+AI361+AJ361</f>
        <v>29550000</v>
      </c>
      <c r="AC361" s="156">
        <v>0</v>
      </c>
      <c r="AD361" s="156">
        <v>0</v>
      </c>
      <c r="AE361" s="156">
        <f>+V361</f>
        <v>29550000</v>
      </c>
      <c r="AF361" s="156">
        <v>0</v>
      </c>
      <c r="AG361" s="156">
        <v>0</v>
      </c>
      <c r="AH361" s="156">
        <v>0</v>
      </c>
      <c r="AI361" s="156">
        <v>0</v>
      </c>
      <c r="AJ361" s="156">
        <v>0</v>
      </c>
      <c r="AK361" s="156" t="s">
        <v>104</v>
      </c>
      <c r="AL361" s="103" t="s">
        <v>3810</v>
      </c>
      <c r="AM361" s="156" t="s">
        <v>3811</v>
      </c>
      <c r="AN361" s="156" t="s">
        <v>3812</v>
      </c>
      <c r="AO361" s="156" t="s">
        <v>108</v>
      </c>
      <c r="AP361" s="156" t="s">
        <v>108</v>
      </c>
      <c r="AQ361" s="156" t="s">
        <v>108</v>
      </c>
      <c r="AR361" s="156" t="s">
        <v>114</v>
      </c>
      <c r="AS361" s="156" t="s">
        <v>109</v>
      </c>
      <c r="AT361" s="156" t="s">
        <v>578</v>
      </c>
      <c r="AU361" s="156" t="s">
        <v>392</v>
      </c>
      <c r="AV361" s="156"/>
      <c r="AW361" s="156" t="s">
        <v>110</v>
      </c>
      <c r="AX361" s="156" t="s">
        <v>109</v>
      </c>
      <c r="AY361" s="156" t="s">
        <v>108</v>
      </c>
      <c r="AZ361" s="156"/>
      <c r="BA361" s="156"/>
      <c r="BB361" s="156"/>
      <c r="BC361" s="156"/>
      <c r="BD361" s="156"/>
      <c r="BE361" s="156"/>
      <c r="BF361" s="156"/>
      <c r="BG361" s="156"/>
      <c r="BH361" s="153">
        <f>T361+BB361</f>
        <v>29550000</v>
      </c>
      <c r="BI361" s="301" t="s">
        <v>113</v>
      </c>
      <c r="BJ361" s="156"/>
      <c r="BK361" s="156" t="s">
        <v>114</v>
      </c>
      <c r="BL361" s="156"/>
      <c r="BM361" s="349"/>
      <c r="BN361" s="156" t="s">
        <v>161</v>
      </c>
      <c r="BO361" s="156">
        <v>26</v>
      </c>
      <c r="BP361" s="156" t="s">
        <v>114</v>
      </c>
      <c r="BQ361" s="156" t="s">
        <v>114</v>
      </c>
      <c r="BR361" s="156" t="s">
        <v>114</v>
      </c>
      <c r="BS361" s="156" t="s">
        <v>114</v>
      </c>
      <c r="BT361" s="156" t="s">
        <v>114</v>
      </c>
      <c r="BU361" s="156" t="s">
        <v>3813</v>
      </c>
      <c r="BV361" s="156">
        <v>3103200551</v>
      </c>
      <c r="BW361" s="156" t="s">
        <v>3814</v>
      </c>
      <c r="BX361" s="156" t="s">
        <v>525</v>
      </c>
      <c r="BY361" s="156" t="s">
        <v>119</v>
      </c>
      <c r="BZ361" s="156">
        <v>4372016092</v>
      </c>
      <c r="CA361" s="157" t="s">
        <v>109</v>
      </c>
      <c r="CB361" s="157" t="s">
        <v>109</v>
      </c>
      <c r="CC361" s="157" t="s">
        <v>109</v>
      </c>
      <c r="CD361" s="152" t="s">
        <v>109</v>
      </c>
      <c r="CE361" s="152" t="s">
        <v>109</v>
      </c>
      <c r="CF361" s="156" t="s">
        <v>109</v>
      </c>
      <c r="CG361" s="156"/>
      <c r="CH361" s="156"/>
      <c r="CI361" s="156"/>
      <c r="CJ361" s="156"/>
      <c r="CK361" s="156"/>
      <c r="CL361" s="156"/>
      <c r="CM361" s="152" t="s">
        <v>109</v>
      </c>
      <c r="CN361" s="156"/>
    </row>
    <row r="362" spans="1:93" s="50" customFormat="1" ht="45.75" customHeight="1">
      <c r="A362" s="566">
        <f>1+A361</f>
        <v>361</v>
      </c>
      <c r="B362" s="402" t="s">
        <v>3815</v>
      </c>
      <c r="C362" s="239" t="s">
        <v>3816</v>
      </c>
      <c r="D362" s="205" t="s">
        <v>1081</v>
      </c>
      <c r="E362" s="202">
        <v>45350</v>
      </c>
      <c r="F362" s="203">
        <v>45352</v>
      </c>
      <c r="G362" s="203">
        <v>45535</v>
      </c>
      <c r="H362" s="201" t="s">
        <v>416</v>
      </c>
      <c r="I362" s="206" t="s">
        <v>216</v>
      </c>
      <c r="J362" s="201" t="s">
        <v>3817</v>
      </c>
      <c r="K362" s="271">
        <v>901131082</v>
      </c>
      <c r="L362" s="201">
        <v>4</v>
      </c>
      <c r="M362" s="272" t="s">
        <v>926</v>
      </c>
      <c r="N362" s="208" t="s">
        <v>98</v>
      </c>
      <c r="O362" s="218" t="s">
        <v>168</v>
      </c>
      <c r="P362" s="201" t="s">
        <v>3818</v>
      </c>
      <c r="Q362" s="201" t="s">
        <v>1037</v>
      </c>
      <c r="R362" s="210">
        <f>+G362-F362</f>
        <v>183</v>
      </c>
      <c r="S362" s="201" t="s">
        <v>3819</v>
      </c>
      <c r="T362" s="273">
        <v>381700501.56</v>
      </c>
      <c r="U362" s="274" t="s">
        <v>3820</v>
      </c>
      <c r="V362" s="273">
        <v>381700501.56</v>
      </c>
      <c r="W362" s="275">
        <v>45351</v>
      </c>
      <c r="X362" s="276" t="s">
        <v>473</v>
      </c>
      <c r="Y362" s="313">
        <f>+Z362+AA362+AB362</f>
        <v>381700501.56</v>
      </c>
      <c r="Z362" s="215">
        <f>T362-AA362-AB362</f>
        <v>381700501.56</v>
      </c>
      <c r="AA362" s="216">
        <v>0</v>
      </c>
      <c r="AB362" s="217">
        <f>+AC362+AD362+AE362+AF362+AG362+AH362+AI362+AJ362</f>
        <v>0</v>
      </c>
      <c r="AC362" s="216">
        <v>0</v>
      </c>
      <c r="AD362" s="216">
        <v>0</v>
      </c>
      <c r="AE362" s="216">
        <v>0</v>
      </c>
      <c r="AF362" s="216">
        <v>0</v>
      </c>
      <c r="AG362" s="216">
        <v>0</v>
      </c>
      <c r="AH362" s="216">
        <v>0</v>
      </c>
      <c r="AI362" s="216">
        <v>0</v>
      </c>
      <c r="AJ362" s="216">
        <v>0</v>
      </c>
      <c r="AK362" s="209" t="s">
        <v>104</v>
      </c>
      <c r="AL362" s="191" t="s">
        <v>3821</v>
      </c>
      <c r="AM362" s="201" t="s">
        <v>3822</v>
      </c>
      <c r="AN362" s="207">
        <v>35479745</v>
      </c>
      <c r="AO362" s="209" t="s">
        <v>3823</v>
      </c>
      <c r="AP362" s="201" t="s">
        <v>362</v>
      </c>
      <c r="AQ362" s="277">
        <v>45352</v>
      </c>
      <c r="AR362" s="209" t="s">
        <v>3824</v>
      </c>
      <c r="AS362" s="201" t="s">
        <v>114</v>
      </c>
      <c r="AT362" s="209" t="s">
        <v>578</v>
      </c>
      <c r="AU362" s="209" t="s">
        <v>392</v>
      </c>
      <c r="AV362" s="201"/>
      <c r="AW362" s="201"/>
      <c r="AX362" s="201" t="s">
        <v>109</v>
      </c>
      <c r="AY362" s="201" t="s">
        <v>108</v>
      </c>
      <c r="AZ362" s="240"/>
      <c r="BA362" s="201"/>
      <c r="BB362" s="241"/>
      <c r="BC362" s="240"/>
      <c r="BD362" s="210"/>
      <c r="BE362" s="210"/>
      <c r="BF362" s="210"/>
      <c r="BG362" s="240"/>
      <c r="BH362" s="221">
        <f>T362+BB362</f>
        <v>381700501.56</v>
      </c>
      <c r="BI362" s="161" t="s">
        <v>135</v>
      </c>
      <c r="BJ362" s="240"/>
      <c r="BK362" s="240"/>
      <c r="BL362" s="240"/>
      <c r="BM362" s="161" t="s">
        <v>952</v>
      </c>
      <c r="BN362" s="285" t="s">
        <v>114</v>
      </c>
      <c r="BO362" s="261" t="s">
        <v>114</v>
      </c>
      <c r="BP362" s="261" t="s">
        <v>114</v>
      </c>
      <c r="BQ362" s="261" t="s">
        <v>114</v>
      </c>
      <c r="BR362" s="261" t="s">
        <v>114</v>
      </c>
      <c r="BS362" s="261" t="s">
        <v>114</v>
      </c>
      <c r="BT362" s="261" t="s">
        <v>114</v>
      </c>
      <c r="BU362" s="286" t="s">
        <v>3825</v>
      </c>
      <c r="BV362" s="261">
        <v>3185896457</v>
      </c>
      <c r="BW362" s="65" t="s">
        <v>3826</v>
      </c>
      <c r="BX362" s="287" t="s">
        <v>118</v>
      </c>
      <c r="BY362" s="261" t="s">
        <v>119</v>
      </c>
      <c r="BZ362" s="302">
        <v>337890001711</v>
      </c>
      <c r="CA362" s="223" t="s">
        <v>109</v>
      </c>
      <c r="CB362" s="223" t="s">
        <v>109</v>
      </c>
      <c r="CC362" s="223"/>
      <c r="CD362" s="250"/>
      <c r="CE362" s="294"/>
      <c r="CF362" s="294"/>
      <c r="CG362" s="223"/>
      <c r="CH362" s="223"/>
      <c r="CI362" s="223"/>
      <c r="CJ362" s="223"/>
      <c r="CK362" s="223"/>
      <c r="CL362" s="223"/>
      <c r="CM362" s="295"/>
      <c r="CN362" s="223"/>
    </row>
    <row r="363" spans="1:93" s="50" customFormat="1" ht="45.75" customHeight="1">
      <c r="A363" s="589">
        <f>1+A362</f>
        <v>362</v>
      </c>
      <c r="B363" s="403" t="s">
        <v>3827</v>
      </c>
      <c r="C363" s="156" t="s">
        <v>3828</v>
      </c>
      <c r="D363" s="156" t="s">
        <v>93</v>
      </c>
      <c r="E363" s="156">
        <v>45353</v>
      </c>
      <c r="F363" s="156">
        <v>45355</v>
      </c>
      <c r="G363" s="156">
        <v>45476</v>
      </c>
      <c r="H363" s="156" t="s">
        <v>416</v>
      </c>
      <c r="I363" s="156" t="s">
        <v>180</v>
      </c>
      <c r="J363" s="301" t="s">
        <v>3829</v>
      </c>
      <c r="K363" s="251">
        <v>1007319146</v>
      </c>
      <c r="L363" s="156">
        <v>4</v>
      </c>
      <c r="M363" s="156" t="s">
        <v>844</v>
      </c>
      <c r="N363" s="156" t="s">
        <v>98</v>
      </c>
      <c r="O363" s="156" t="s">
        <v>783</v>
      </c>
      <c r="P363" s="156" t="s">
        <v>3830</v>
      </c>
      <c r="Q363" s="156" t="s">
        <v>928</v>
      </c>
      <c r="R363" s="143">
        <f>+G363-F363</f>
        <v>121</v>
      </c>
      <c r="S363" s="134" t="s">
        <v>133</v>
      </c>
      <c r="T363" s="253">
        <v>18000000</v>
      </c>
      <c r="U363" s="156" t="s">
        <v>3831</v>
      </c>
      <c r="V363" s="253">
        <v>18000000</v>
      </c>
      <c r="W363" s="156">
        <v>45353</v>
      </c>
      <c r="X363" s="156" t="s">
        <v>473</v>
      </c>
      <c r="Y363" s="317">
        <f>+Z363+AA363+AB363</f>
        <v>18000000</v>
      </c>
      <c r="Z363" s="156">
        <f>T363-AA363-AB363</f>
        <v>18000000</v>
      </c>
      <c r="AA363" s="156">
        <v>0</v>
      </c>
      <c r="AB363" s="156">
        <f>+AC363+AD363+AE363+AF363+AG363+AH363+AI363+AJ363</f>
        <v>0</v>
      </c>
      <c r="AC363" s="156">
        <v>0</v>
      </c>
      <c r="AD363" s="156">
        <v>0</v>
      </c>
      <c r="AE363" s="156">
        <v>0</v>
      </c>
      <c r="AF363" s="156">
        <v>0</v>
      </c>
      <c r="AG363" s="156">
        <v>0</v>
      </c>
      <c r="AH363" s="156">
        <v>0</v>
      </c>
      <c r="AI363" s="156">
        <v>0</v>
      </c>
      <c r="AJ363" s="156">
        <v>0</v>
      </c>
      <c r="AK363" s="156" t="s">
        <v>104</v>
      </c>
      <c r="AL363" s="103" t="s">
        <v>3832</v>
      </c>
      <c r="AM363" s="156" t="s">
        <v>3833</v>
      </c>
      <c r="AN363" s="156" t="s">
        <v>3834</v>
      </c>
      <c r="AO363" s="156" t="s">
        <v>108</v>
      </c>
      <c r="AP363" s="156" t="s">
        <v>108</v>
      </c>
      <c r="AQ363" s="156" t="s">
        <v>108</v>
      </c>
      <c r="AR363" s="156" t="s">
        <v>114</v>
      </c>
      <c r="AS363" s="156" t="s">
        <v>578</v>
      </c>
      <c r="AT363" s="156" t="s">
        <v>578</v>
      </c>
      <c r="AU363" s="156" t="s">
        <v>578</v>
      </c>
      <c r="AV363" s="156"/>
      <c r="AW363" s="156"/>
      <c r="AX363" s="156" t="s">
        <v>109</v>
      </c>
      <c r="AY363" s="156" t="s">
        <v>108</v>
      </c>
      <c r="AZ363" s="156"/>
      <c r="BA363" s="156"/>
      <c r="BB363" s="156"/>
      <c r="BC363" s="156"/>
      <c r="BD363" s="156"/>
      <c r="BE363" s="156"/>
      <c r="BF363" s="156"/>
      <c r="BG363" s="156"/>
      <c r="BH363" s="153">
        <f>T363+BB363</f>
        <v>18000000</v>
      </c>
      <c r="BI363" s="349" t="s">
        <v>113</v>
      </c>
      <c r="BJ363" s="156"/>
      <c r="BK363" s="156" t="s">
        <v>114</v>
      </c>
      <c r="BL363" s="156"/>
      <c r="BM363" s="349"/>
      <c r="BN363" s="156" t="s">
        <v>964</v>
      </c>
      <c r="BO363" s="156">
        <v>24</v>
      </c>
      <c r="BP363" s="156" t="s">
        <v>114</v>
      </c>
      <c r="BQ363" s="156" t="s">
        <v>114</v>
      </c>
      <c r="BR363" s="156" t="s">
        <v>114</v>
      </c>
      <c r="BS363" s="156" t="s">
        <v>114</v>
      </c>
      <c r="BT363" s="156" t="s">
        <v>114</v>
      </c>
      <c r="BU363" s="156" t="s">
        <v>3835</v>
      </c>
      <c r="BV363" s="156">
        <v>3224445861</v>
      </c>
      <c r="BW363" s="156" t="s">
        <v>3836</v>
      </c>
      <c r="BX363" s="156" t="s">
        <v>304</v>
      </c>
      <c r="BY363" s="156" t="s">
        <v>119</v>
      </c>
      <c r="BZ363" s="156" t="s">
        <v>3837</v>
      </c>
      <c r="CA363" s="157" t="s">
        <v>109</v>
      </c>
      <c r="CB363" s="157" t="s">
        <v>109</v>
      </c>
      <c r="CC363" s="157" t="s">
        <v>109</v>
      </c>
      <c r="CD363" s="152" t="s">
        <v>109</v>
      </c>
      <c r="CE363" s="152"/>
      <c r="CF363" s="156"/>
      <c r="CG363" s="156"/>
      <c r="CH363" s="156"/>
      <c r="CI363" s="156"/>
      <c r="CJ363" s="156"/>
      <c r="CK363" s="156"/>
      <c r="CL363" s="156"/>
      <c r="CM363" s="152" t="s">
        <v>109</v>
      </c>
      <c r="CN363" s="156"/>
    </row>
    <row r="364" spans="1:93" s="50" customFormat="1" ht="45.75" customHeight="1">
      <c r="A364" s="589">
        <f>1+A363</f>
        <v>363</v>
      </c>
      <c r="B364" s="151" t="s">
        <v>3838</v>
      </c>
      <c r="C364" s="134" t="s">
        <v>3839</v>
      </c>
      <c r="D364" s="138" t="s">
        <v>179</v>
      </c>
      <c r="E364" s="621">
        <v>45353</v>
      </c>
      <c r="F364" s="136">
        <v>45356</v>
      </c>
      <c r="G364" s="136">
        <v>45539</v>
      </c>
      <c r="H364" s="134" t="s">
        <v>416</v>
      </c>
      <c r="I364" s="139" t="s">
        <v>95</v>
      </c>
      <c r="J364" s="158" t="s">
        <v>3840</v>
      </c>
      <c r="K364" s="251">
        <v>1072669119</v>
      </c>
      <c r="L364" s="134">
        <v>2</v>
      </c>
      <c r="M364" s="252" t="s">
        <v>844</v>
      </c>
      <c r="N364" s="141" t="s">
        <v>98</v>
      </c>
      <c r="O364" s="151" t="s">
        <v>386</v>
      </c>
      <c r="P364" s="134" t="s">
        <v>3841</v>
      </c>
      <c r="Q364" s="134" t="s">
        <v>1037</v>
      </c>
      <c r="R364" s="143">
        <f>+G364-F364</f>
        <v>183</v>
      </c>
      <c r="S364" s="134" t="s">
        <v>3842</v>
      </c>
      <c r="T364" s="253">
        <v>27000000</v>
      </c>
      <c r="U364" s="254" t="s">
        <v>3843</v>
      </c>
      <c r="V364" s="253">
        <v>27000000</v>
      </c>
      <c r="W364" s="255">
        <v>45353</v>
      </c>
      <c r="X364" s="256" t="s">
        <v>473</v>
      </c>
      <c r="Y364" s="314">
        <f>+Z364+AA364+AB364</f>
        <v>27000000</v>
      </c>
      <c r="Z364" s="148">
        <f>T364-AA364-AB364</f>
        <v>27000000</v>
      </c>
      <c r="AA364" s="149">
        <v>0</v>
      </c>
      <c r="AB364" s="150">
        <f>+AC364+AD364+AE364+AF364+AG364+AH364+AI364+AJ364</f>
        <v>0</v>
      </c>
      <c r="AC364" s="149">
        <v>0</v>
      </c>
      <c r="AD364" s="149">
        <v>0</v>
      </c>
      <c r="AE364" s="149">
        <v>0</v>
      </c>
      <c r="AF364" s="149">
        <v>0</v>
      </c>
      <c r="AG364" s="149">
        <v>0</v>
      </c>
      <c r="AH364" s="149">
        <v>0</v>
      </c>
      <c r="AI364" s="149">
        <v>0</v>
      </c>
      <c r="AJ364" s="149">
        <v>0</v>
      </c>
      <c r="AK364" s="142" t="s">
        <v>104</v>
      </c>
      <c r="AL364" s="103" t="s">
        <v>3844</v>
      </c>
      <c r="AM364" s="134" t="s">
        <v>3845</v>
      </c>
      <c r="AN364" s="140">
        <v>93366987</v>
      </c>
      <c r="AO364" s="142" t="s">
        <v>108</v>
      </c>
      <c r="AP364" s="134" t="s">
        <v>108</v>
      </c>
      <c r="AQ364" s="257" t="s">
        <v>108</v>
      </c>
      <c r="AR364" s="142" t="s">
        <v>114</v>
      </c>
      <c r="AS364" s="134" t="s">
        <v>578</v>
      </c>
      <c r="AT364" s="142" t="s">
        <v>578</v>
      </c>
      <c r="AU364" s="142" t="s">
        <v>392</v>
      </c>
      <c r="AV364" s="134"/>
      <c r="AW364" s="134"/>
      <c r="AX364" s="134" t="s">
        <v>109</v>
      </c>
      <c r="AY364" s="134" t="s">
        <v>108</v>
      </c>
      <c r="AZ364" s="156"/>
      <c r="BA364" s="134"/>
      <c r="BB364" s="169"/>
      <c r="BC364" s="156"/>
      <c r="BD364" s="143"/>
      <c r="BE364" s="143"/>
      <c r="BF364" s="143"/>
      <c r="BG364" s="156"/>
      <c r="BH364" s="153">
        <f>T364+BB364</f>
        <v>27000000</v>
      </c>
      <c r="BI364" s="301" t="s">
        <v>259</v>
      </c>
      <c r="BJ364" s="134"/>
      <c r="BK364" s="141" t="s">
        <v>114</v>
      </c>
      <c r="BL364" s="156"/>
      <c r="BM364" s="702" t="s">
        <v>2539</v>
      </c>
      <c r="BN364" s="170" t="s">
        <v>964</v>
      </c>
      <c r="BO364" s="141">
        <v>30</v>
      </c>
      <c r="BP364" s="141" t="s">
        <v>114</v>
      </c>
      <c r="BQ364" s="141" t="s">
        <v>114</v>
      </c>
      <c r="BR364" s="141" t="s">
        <v>114</v>
      </c>
      <c r="BS364" s="141" t="s">
        <v>114</v>
      </c>
      <c r="BT364" s="141" t="s">
        <v>114</v>
      </c>
      <c r="BU364" s="166" t="s">
        <v>3846</v>
      </c>
      <c r="BV364" s="141">
        <v>3209643851</v>
      </c>
      <c r="BW364" s="114" t="s">
        <v>3847</v>
      </c>
      <c r="BX364" s="158" t="s">
        <v>118</v>
      </c>
      <c r="BY364" s="141" t="s">
        <v>119</v>
      </c>
      <c r="BZ364" s="259">
        <v>33717920266</v>
      </c>
      <c r="CA364" s="157" t="s">
        <v>109</v>
      </c>
      <c r="CB364" s="157" t="s">
        <v>109</v>
      </c>
      <c r="CC364" s="157" t="s">
        <v>109</v>
      </c>
      <c r="CD364" s="157" t="s">
        <v>109</v>
      </c>
      <c r="CE364" s="157" t="s">
        <v>109</v>
      </c>
      <c r="CF364" s="157" t="s">
        <v>109</v>
      </c>
      <c r="CG364" s="157"/>
      <c r="CH364" s="157"/>
      <c r="CI364" s="157"/>
      <c r="CJ364" s="157"/>
      <c r="CK364" s="157"/>
      <c r="CL364" s="157"/>
      <c r="CM364" s="157" t="s">
        <v>109</v>
      </c>
      <c r="CN364" s="157"/>
    </row>
    <row r="365" spans="1:93" s="50" customFormat="1" ht="45.75" customHeight="1">
      <c r="A365" s="589">
        <f>1+A364</f>
        <v>364</v>
      </c>
      <c r="B365" s="403" t="s">
        <v>3848</v>
      </c>
      <c r="C365" s="156" t="s">
        <v>3849</v>
      </c>
      <c r="D365" s="620" t="s">
        <v>1220</v>
      </c>
      <c r="E365" s="619">
        <v>45353</v>
      </c>
      <c r="F365" s="403">
        <v>45356</v>
      </c>
      <c r="G365" s="156">
        <v>45477</v>
      </c>
      <c r="H365" s="156" t="s">
        <v>416</v>
      </c>
      <c r="I365" s="156" t="s">
        <v>180</v>
      </c>
      <c r="J365" s="301" t="s">
        <v>3850</v>
      </c>
      <c r="K365" s="251">
        <v>1072703612</v>
      </c>
      <c r="L365" s="156">
        <v>8</v>
      </c>
      <c r="M365" s="156" t="s">
        <v>844</v>
      </c>
      <c r="N365" s="156" t="s">
        <v>98</v>
      </c>
      <c r="O365" s="156" t="s">
        <v>1930</v>
      </c>
      <c r="P365" s="156" t="s">
        <v>3851</v>
      </c>
      <c r="Q365" s="156" t="s">
        <v>928</v>
      </c>
      <c r="R365" s="143">
        <f>+G365-F365</f>
        <v>121</v>
      </c>
      <c r="S365" s="134" t="s">
        <v>3852</v>
      </c>
      <c r="T365" s="253">
        <v>15600000</v>
      </c>
      <c r="U365" s="156" t="s">
        <v>3853</v>
      </c>
      <c r="V365" s="253">
        <v>15600000</v>
      </c>
      <c r="W365" s="156">
        <v>45353</v>
      </c>
      <c r="X365" s="156" t="s">
        <v>473</v>
      </c>
      <c r="Y365" s="317">
        <f>+Z365+AA365+AB365</f>
        <v>15600000</v>
      </c>
      <c r="Z365" s="156">
        <f>T365-AA365-AB365</f>
        <v>15600000</v>
      </c>
      <c r="AA365" s="156">
        <v>0</v>
      </c>
      <c r="AB365" s="156">
        <f>+AC365+AD365+AE365+AF365+AG365+AH365+AI365+AJ365</f>
        <v>0</v>
      </c>
      <c r="AC365" s="156">
        <v>0</v>
      </c>
      <c r="AD365" s="156">
        <v>0</v>
      </c>
      <c r="AE365" s="156">
        <v>0</v>
      </c>
      <c r="AF365" s="156">
        <v>0</v>
      </c>
      <c r="AG365" s="156">
        <v>0</v>
      </c>
      <c r="AH365" s="156">
        <v>0</v>
      </c>
      <c r="AI365" s="156">
        <v>0</v>
      </c>
      <c r="AJ365" s="156">
        <v>0</v>
      </c>
      <c r="AK365" s="156" t="s">
        <v>104</v>
      </c>
      <c r="AL365" s="103" t="s">
        <v>3854</v>
      </c>
      <c r="AM365" s="156" t="s">
        <v>3855</v>
      </c>
      <c r="AN365" s="156" t="s">
        <v>3856</v>
      </c>
      <c r="AO365" s="156" t="s">
        <v>108</v>
      </c>
      <c r="AP365" s="156" t="s">
        <v>108</v>
      </c>
      <c r="AQ365" s="156" t="s">
        <v>108</v>
      </c>
      <c r="AR365" s="156" t="s">
        <v>114</v>
      </c>
      <c r="AS365" s="156" t="s">
        <v>578</v>
      </c>
      <c r="AT365" s="156" t="s">
        <v>578</v>
      </c>
      <c r="AU365" s="156" t="s">
        <v>392</v>
      </c>
      <c r="AV365" s="156"/>
      <c r="AW365" s="156" t="s">
        <v>110</v>
      </c>
      <c r="AX365" s="156" t="s">
        <v>578</v>
      </c>
      <c r="AY365" s="156" t="s">
        <v>108</v>
      </c>
      <c r="AZ365" s="156"/>
      <c r="BA365" s="156"/>
      <c r="BB365" s="156"/>
      <c r="BC365" s="156"/>
      <c r="BD365" s="156"/>
      <c r="BE365" s="156"/>
      <c r="BF365" s="156"/>
      <c r="BG365" s="156"/>
      <c r="BH365" s="153">
        <f>T365+BB365</f>
        <v>15600000</v>
      </c>
      <c r="BI365" s="301" t="s">
        <v>113</v>
      </c>
      <c r="BJ365" s="156"/>
      <c r="BK365" s="156" t="s">
        <v>114</v>
      </c>
      <c r="BL365" s="156"/>
      <c r="BM365" s="349"/>
      <c r="BN365" s="156" t="s">
        <v>917</v>
      </c>
      <c r="BO365" s="156">
        <v>29</v>
      </c>
      <c r="BP365" s="156" t="s">
        <v>109</v>
      </c>
      <c r="BQ365" s="156" t="s">
        <v>114</v>
      </c>
      <c r="BR365" s="156" t="s">
        <v>114</v>
      </c>
      <c r="BS365" s="156" t="s">
        <v>114</v>
      </c>
      <c r="BT365" s="156" t="s">
        <v>114</v>
      </c>
      <c r="BU365" s="156" t="s">
        <v>3857</v>
      </c>
      <c r="BV365" s="156">
        <v>3114840877</v>
      </c>
      <c r="BW365" s="156" t="s">
        <v>3858</v>
      </c>
      <c r="BX365" s="156" t="s">
        <v>839</v>
      </c>
      <c r="BY365" s="156" t="s">
        <v>119</v>
      </c>
      <c r="BZ365" s="156" t="s">
        <v>3859</v>
      </c>
      <c r="CA365" s="157" t="s">
        <v>109</v>
      </c>
      <c r="CB365" s="157" t="s">
        <v>109</v>
      </c>
      <c r="CC365" s="157" t="s">
        <v>109</v>
      </c>
      <c r="CD365" s="152" t="s">
        <v>109</v>
      </c>
      <c r="CE365" s="152"/>
      <c r="CF365" s="156"/>
      <c r="CG365" s="156"/>
      <c r="CH365" s="156"/>
      <c r="CI365" s="156"/>
      <c r="CJ365" s="156"/>
      <c r="CK365" s="156"/>
      <c r="CL365" s="156"/>
      <c r="CM365" s="152" t="s">
        <v>109</v>
      </c>
      <c r="CN365" s="156"/>
    </row>
    <row r="366" spans="1:93" s="50" customFormat="1" ht="45.75" customHeight="1">
      <c r="A366" s="589">
        <f>1+A365</f>
        <v>365</v>
      </c>
      <c r="B366" s="403" t="s">
        <v>3860</v>
      </c>
      <c r="C366" s="156" t="s">
        <v>3861</v>
      </c>
      <c r="D366" s="156" t="s">
        <v>1081</v>
      </c>
      <c r="E366" s="448">
        <v>45355</v>
      </c>
      <c r="F366" s="156">
        <v>45359</v>
      </c>
      <c r="G366" s="156">
        <v>45511</v>
      </c>
      <c r="H366" s="156" t="s">
        <v>923</v>
      </c>
      <c r="I366" s="156" t="s">
        <v>924</v>
      </c>
      <c r="J366" s="156" t="s">
        <v>3862</v>
      </c>
      <c r="K366" s="251">
        <v>860007336</v>
      </c>
      <c r="L366" s="156">
        <v>1</v>
      </c>
      <c r="M366" s="156" t="s">
        <v>926</v>
      </c>
      <c r="N366" s="156" t="s">
        <v>98</v>
      </c>
      <c r="O366" s="156" t="s">
        <v>99</v>
      </c>
      <c r="P366" s="156" t="s">
        <v>3863</v>
      </c>
      <c r="Q366" s="156" t="s">
        <v>897</v>
      </c>
      <c r="R366" s="143">
        <f>+G366-F366</f>
        <v>152</v>
      </c>
      <c r="S366" s="134" t="s">
        <v>3864</v>
      </c>
      <c r="T366" s="253">
        <v>2177021943</v>
      </c>
      <c r="U366" s="156" t="s">
        <v>3865</v>
      </c>
      <c r="V366" s="253">
        <v>761957680</v>
      </c>
      <c r="W366" s="156">
        <v>45355</v>
      </c>
      <c r="X366" s="156" t="s">
        <v>473</v>
      </c>
      <c r="Y366" s="317">
        <f>+Z366+AA366+AB366</f>
        <v>761957680</v>
      </c>
      <c r="Z366" s="156">
        <f>+V366</f>
        <v>761957680</v>
      </c>
      <c r="AA366" s="156">
        <v>0</v>
      </c>
      <c r="AB366" s="156">
        <f>+AC366+AD366+AE366+AF366+AG366+AH366+AI366+AJ366</f>
        <v>0</v>
      </c>
      <c r="AC366" s="156">
        <v>0</v>
      </c>
      <c r="AD366" s="156">
        <v>0</v>
      </c>
      <c r="AE366" s="156">
        <v>0</v>
      </c>
      <c r="AF366" s="156">
        <v>0</v>
      </c>
      <c r="AG366" s="156">
        <v>0</v>
      </c>
      <c r="AH366" s="156">
        <v>0</v>
      </c>
      <c r="AI366" s="156">
        <v>0</v>
      </c>
      <c r="AJ366" s="156">
        <v>0</v>
      </c>
      <c r="AK366" s="156" t="s">
        <v>104</v>
      </c>
      <c r="AL366" s="103" t="s">
        <v>3866</v>
      </c>
      <c r="AM366" s="156" t="s">
        <v>932</v>
      </c>
      <c r="AN366" s="156">
        <v>35196208</v>
      </c>
      <c r="AO366" s="156" t="s">
        <v>3867</v>
      </c>
      <c r="AP366" s="156" t="s">
        <v>3868</v>
      </c>
      <c r="AQ366" s="156">
        <v>45358</v>
      </c>
      <c r="AR366" s="156" t="s">
        <v>3869</v>
      </c>
      <c r="AS366" s="156" t="s">
        <v>114</v>
      </c>
      <c r="AT366" s="156" t="s">
        <v>578</v>
      </c>
      <c r="AU366" s="156" t="s">
        <v>392</v>
      </c>
      <c r="AV366" s="156"/>
      <c r="AW366" s="156"/>
      <c r="AX366" s="156" t="s">
        <v>578</v>
      </c>
      <c r="AY366" s="156" t="s">
        <v>108</v>
      </c>
      <c r="AZ366" s="156"/>
      <c r="BA366" s="156"/>
      <c r="BB366" s="156"/>
      <c r="BC366" s="156"/>
      <c r="BD366" s="156"/>
      <c r="BE366" s="156"/>
      <c r="BF366" s="156"/>
      <c r="BG366" s="156"/>
      <c r="BH366" s="153">
        <f>T366+BB366</f>
        <v>2177021943</v>
      </c>
      <c r="BI366" s="304" t="s">
        <v>135</v>
      </c>
      <c r="BJ366" s="156"/>
      <c r="BK366" s="156"/>
      <c r="BL366" s="156"/>
      <c r="BM366" s="161" t="s">
        <v>136</v>
      </c>
      <c r="BN366" s="156" t="s">
        <v>114</v>
      </c>
      <c r="BO366" s="156" t="s">
        <v>114</v>
      </c>
      <c r="BP366" s="156" t="s">
        <v>114</v>
      </c>
      <c r="BQ366" s="156" t="s">
        <v>114</v>
      </c>
      <c r="BR366" s="156" t="s">
        <v>114</v>
      </c>
      <c r="BS366" s="156" t="s">
        <v>114</v>
      </c>
      <c r="BT366" s="156" t="s">
        <v>114</v>
      </c>
      <c r="BU366" s="156" t="s">
        <v>3870</v>
      </c>
      <c r="BV366" s="156">
        <v>7420100</v>
      </c>
      <c r="BW366" s="156" t="s">
        <v>3871</v>
      </c>
      <c r="BX366" s="156" t="s">
        <v>839</v>
      </c>
      <c r="BY366" s="156" t="s">
        <v>119</v>
      </c>
      <c r="BZ366" s="156">
        <v>7000145867</v>
      </c>
      <c r="CA366" s="157" t="s">
        <v>109</v>
      </c>
      <c r="CB366" s="157" t="s">
        <v>109</v>
      </c>
      <c r="CC366" s="157" t="s">
        <v>109</v>
      </c>
      <c r="CD366" s="156" t="s">
        <v>109</v>
      </c>
      <c r="CE366" s="156" t="s">
        <v>109</v>
      </c>
      <c r="CF366" s="156"/>
      <c r="CG366" s="156"/>
      <c r="CH366" s="156"/>
      <c r="CI366" s="156"/>
      <c r="CJ366" s="156"/>
      <c r="CK366" s="156"/>
      <c r="CL366" s="156"/>
      <c r="CM366" s="152" t="s">
        <v>109</v>
      </c>
      <c r="CN366" s="156"/>
    </row>
    <row r="367" spans="1:93" s="50" customFormat="1" ht="45.75" customHeight="1">
      <c r="A367" s="589">
        <f>1+A366</f>
        <v>366</v>
      </c>
      <c r="B367" s="403" t="s">
        <v>3872</v>
      </c>
      <c r="C367" s="156" t="s">
        <v>3873</v>
      </c>
      <c r="D367" s="156" t="s">
        <v>425</v>
      </c>
      <c r="E367" s="156">
        <v>45360</v>
      </c>
      <c r="F367" s="156">
        <v>45362</v>
      </c>
      <c r="G367" s="156">
        <v>45483</v>
      </c>
      <c r="H367" s="156" t="s">
        <v>416</v>
      </c>
      <c r="I367" s="156" t="s">
        <v>95</v>
      </c>
      <c r="J367" s="301" t="s">
        <v>3874</v>
      </c>
      <c r="K367" s="251">
        <v>1072700859</v>
      </c>
      <c r="L367" s="156">
        <v>6</v>
      </c>
      <c r="M367" s="156" t="s">
        <v>844</v>
      </c>
      <c r="N367" s="156" t="s">
        <v>98</v>
      </c>
      <c r="O367" s="156" t="s">
        <v>1061</v>
      </c>
      <c r="P367" s="156" t="s">
        <v>3875</v>
      </c>
      <c r="Q367" s="156" t="s">
        <v>928</v>
      </c>
      <c r="R367" s="143">
        <f>+G367-F367</f>
        <v>121</v>
      </c>
      <c r="S367" s="134" t="s">
        <v>3876</v>
      </c>
      <c r="T367" s="253">
        <v>19350000</v>
      </c>
      <c r="U367" s="156" t="s">
        <v>3877</v>
      </c>
      <c r="V367" s="253">
        <v>19350000</v>
      </c>
      <c r="W367" s="156">
        <v>45360</v>
      </c>
      <c r="X367" s="156" t="s">
        <v>473</v>
      </c>
      <c r="Y367" s="317">
        <f>+Z367+AA367+AB367</f>
        <v>19350000</v>
      </c>
      <c r="Z367" s="156">
        <f>+V367</f>
        <v>19350000</v>
      </c>
      <c r="AA367" s="156">
        <v>0</v>
      </c>
      <c r="AB367" s="156">
        <f>+AC367+AD367+AE367+AF367+AG367+AH367+AI367+AJ367</f>
        <v>0</v>
      </c>
      <c r="AC367" s="156">
        <v>0</v>
      </c>
      <c r="AD367" s="156">
        <v>0</v>
      </c>
      <c r="AE367" s="156">
        <v>0</v>
      </c>
      <c r="AF367" s="156">
        <v>0</v>
      </c>
      <c r="AG367" s="156">
        <v>0</v>
      </c>
      <c r="AH367" s="156">
        <v>0</v>
      </c>
      <c r="AI367" s="156">
        <v>0</v>
      </c>
      <c r="AJ367" s="156">
        <v>0</v>
      </c>
      <c r="AK367" s="156" t="s">
        <v>104</v>
      </c>
      <c r="AL367" s="103" t="s">
        <v>3878</v>
      </c>
      <c r="AM367" s="156" t="s">
        <v>3879</v>
      </c>
      <c r="AN367" s="156" t="s">
        <v>1757</v>
      </c>
      <c r="AO367" s="156" t="s">
        <v>108</v>
      </c>
      <c r="AP367" s="156" t="s">
        <v>108</v>
      </c>
      <c r="AQ367" s="156" t="s">
        <v>108</v>
      </c>
      <c r="AR367" s="156" t="s">
        <v>114</v>
      </c>
      <c r="AS367" s="156" t="s">
        <v>578</v>
      </c>
      <c r="AT367" s="156" t="s">
        <v>578</v>
      </c>
      <c r="AU367" s="156" t="s">
        <v>392</v>
      </c>
      <c r="AV367" s="156"/>
      <c r="AW367" s="156" t="s">
        <v>3880</v>
      </c>
      <c r="AX367" s="156" t="s">
        <v>578</v>
      </c>
      <c r="AY367" s="156" t="s">
        <v>108</v>
      </c>
      <c r="AZ367" s="156"/>
      <c r="BA367" s="156"/>
      <c r="BB367" s="156"/>
      <c r="BC367" s="156"/>
      <c r="BD367" s="156"/>
      <c r="BE367" s="156"/>
      <c r="BF367" s="156"/>
      <c r="BG367" s="156"/>
      <c r="BH367" s="153">
        <f>T367+BB367</f>
        <v>19350000</v>
      </c>
      <c r="BI367" s="301" t="s">
        <v>113</v>
      </c>
      <c r="BJ367" s="156"/>
      <c r="BK367" s="156" t="s">
        <v>114</v>
      </c>
      <c r="BL367" s="156"/>
      <c r="BM367" s="349"/>
      <c r="BN367" s="156" t="s">
        <v>964</v>
      </c>
      <c r="BO367" s="156">
        <v>30</v>
      </c>
      <c r="BP367" s="156" t="s">
        <v>114</v>
      </c>
      <c r="BQ367" s="156" t="s">
        <v>114</v>
      </c>
      <c r="BR367" s="156" t="s">
        <v>114</v>
      </c>
      <c r="BS367" s="156" t="s">
        <v>114</v>
      </c>
      <c r="BT367" s="156" t="s">
        <v>114</v>
      </c>
      <c r="BU367" s="156" t="s">
        <v>3881</v>
      </c>
      <c r="BV367" s="156">
        <v>3202300714</v>
      </c>
      <c r="BW367" s="156" t="s">
        <v>3882</v>
      </c>
      <c r="BX367" s="156" t="s">
        <v>3883</v>
      </c>
      <c r="BY367" s="156" t="s">
        <v>119</v>
      </c>
      <c r="BZ367" s="156">
        <v>6292073902</v>
      </c>
      <c r="CA367" s="157" t="s">
        <v>109</v>
      </c>
      <c r="CB367" s="157" t="s">
        <v>109</v>
      </c>
      <c r="CC367" s="157" t="s">
        <v>109</v>
      </c>
      <c r="CD367" s="152" t="s">
        <v>109</v>
      </c>
      <c r="CE367" s="152"/>
      <c r="CF367" s="156"/>
      <c r="CG367" s="156"/>
      <c r="CH367" s="156"/>
      <c r="CI367" s="156"/>
      <c r="CJ367" s="156"/>
      <c r="CK367" s="156"/>
      <c r="CL367" s="156"/>
      <c r="CM367" s="152" t="s">
        <v>109</v>
      </c>
      <c r="CN367" s="156"/>
    </row>
    <row r="368" spans="1:93" s="50" customFormat="1" ht="45.75" customHeight="1">
      <c r="A368" s="589">
        <f>1+A367</f>
        <v>367</v>
      </c>
      <c r="B368" s="403" t="s">
        <v>3884</v>
      </c>
      <c r="C368" s="156" t="s">
        <v>3885</v>
      </c>
      <c r="D368" s="156" t="s">
        <v>425</v>
      </c>
      <c r="E368" s="156">
        <v>45360</v>
      </c>
      <c r="F368" s="156">
        <v>45362</v>
      </c>
      <c r="G368" s="156">
        <v>45483</v>
      </c>
      <c r="H368" s="156" t="s">
        <v>416</v>
      </c>
      <c r="I368" s="156" t="s">
        <v>180</v>
      </c>
      <c r="J368" s="301" t="s">
        <v>3886</v>
      </c>
      <c r="K368" s="251">
        <v>80496455</v>
      </c>
      <c r="L368" s="156">
        <v>7</v>
      </c>
      <c r="M368" s="156" t="s">
        <v>844</v>
      </c>
      <c r="N368" s="156" t="s">
        <v>98</v>
      </c>
      <c r="O368" s="156" t="s">
        <v>1061</v>
      </c>
      <c r="P368" s="156" t="s">
        <v>3887</v>
      </c>
      <c r="Q368" s="156" t="s">
        <v>928</v>
      </c>
      <c r="R368" s="143">
        <f>+G368-F368</f>
        <v>121</v>
      </c>
      <c r="S368" s="134" t="s">
        <v>3358</v>
      </c>
      <c r="T368" s="253">
        <v>15200000</v>
      </c>
      <c r="U368" s="156" t="s">
        <v>3888</v>
      </c>
      <c r="V368" s="253">
        <v>15200000</v>
      </c>
      <c r="W368" s="156">
        <v>45360</v>
      </c>
      <c r="X368" s="156" t="s">
        <v>473</v>
      </c>
      <c r="Y368" s="317">
        <f>+Z368+AA368+AB368</f>
        <v>15200000</v>
      </c>
      <c r="Z368" s="156">
        <f>+V368</f>
        <v>15200000</v>
      </c>
      <c r="AA368" s="156">
        <v>0</v>
      </c>
      <c r="AB368" s="156">
        <f>+AC368+AD368+AE368+AF368+AG368+AH368+AI368+AJ368</f>
        <v>0</v>
      </c>
      <c r="AC368" s="156">
        <v>0</v>
      </c>
      <c r="AD368" s="156">
        <v>0</v>
      </c>
      <c r="AE368" s="156">
        <v>0</v>
      </c>
      <c r="AF368" s="156">
        <v>0</v>
      </c>
      <c r="AG368" s="156">
        <v>0</v>
      </c>
      <c r="AH368" s="156">
        <v>0</v>
      </c>
      <c r="AI368" s="156">
        <v>0</v>
      </c>
      <c r="AJ368" s="156">
        <v>0</v>
      </c>
      <c r="AK368" s="156" t="s">
        <v>104</v>
      </c>
      <c r="AL368" s="103" t="s">
        <v>3889</v>
      </c>
      <c r="AM368" s="156" t="s">
        <v>3890</v>
      </c>
      <c r="AN368" s="156" t="s">
        <v>3891</v>
      </c>
      <c r="AO368" s="156" t="s">
        <v>108</v>
      </c>
      <c r="AP368" s="156" t="s">
        <v>108</v>
      </c>
      <c r="AQ368" s="156" t="s">
        <v>108</v>
      </c>
      <c r="AR368" s="156" t="s">
        <v>114</v>
      </c>
      <c r="AS368" s="156" t="s">
        <v>578</v>
      </c>
      <c r="AT368" s="156" t="s">
        <v>578</v>
      </c>
      <c r="AU368" s="156" t="s">
        <v>392</v>
      </c>
      <c r="AV368" s="156"/>
      <c r="AW368" s="156" t="s">
        <v>3892</v>
      </c>
      <c r="AX368" s="156" t="s">
        <v>578</v>
      </c>
      <c r="AY368" s="156" t="s">
        <v>108</v>
      </c>
      <c r="AZ368" s="156">
        <v>45444</v>
      </c>
      <c r="BA368" s="156" t="s">
        <v>3893</v>
      </c>
      <c r="BB368" s="156">
        <v>3800000</v>
      </c>
      <c r="BC368" s="156">
        <v>45444</v>
      </c>
      <c r="BD368" s="156" t="s">
        <v>792</v>
      </c>
      <c r="BE368" s="156"/>
      <c r="BF368" s="156"/>
      <c r="BG368" s="156">
        <v>45514</v>
      </c>
      <c r="BH368" s="153">
        <f>T368+BB368</f>
        <v>19000000</v>
      </c>
      <c r="BI368" s="301" t="s">
        <v>113</v>
      </c>
      <c r="BJ368" s="156"/>
      <c r="BK368" s="156" t="s">
        <v>114</v>
      </c>
      <c r="BL368" s="156"/>
      <c r="BM368" s="349"/>
      <c r="BN368" s="156" t="s">
        <v>917</v>
      </c>
      <c r="BO368" s="156">
        <v>50</v>
      </c>
      <c r="BP368" s="156" t="s">
        <v>578</v>
      </c>
      <c r="BQ368" s="156" t="s">
        <v>114</v>
      </c>
      <c r="BR368" s="156" t="s">
        <v>114</v>
      </c>
      <c r="BS368" s="156" t="s">
        <v>114</v>
      </c>
      <c r="BT368" s="156" t="s">
        <v>114</v>
      </c>
      <c r="BU368" s="156" t="s">
        <v>2321</v>
      </c>
      <c r="BV368" s="156">
        <v>3133373799</v>
      </c>
      <c r="BW368" s="156" t="s">
        <v>3894</v>
      </c>
      <c r="BX368" s="156" t="s">
        <v>881</v>
      </c>
      <c r="BY368" s="156" t="s">
        <v>119</v>
      </c>
      <c r="BZ368" s="156">
        <v>33745151219</v>
      </c>
      <c r="CA368" s="157" t="s">
        <v>109</v>
      </c>
      <c r="CB368" s="157" t="s">
        <v>109</v>
      </c>
      <c r="CC368" s="157" t="s">
        <v>109</v>
      </c>
      <c r="CD368" s="156" t="s">
        <v>109</v>
      </c>
      <c r="CE368" s="156" t="s">
        <v>109</v>
      </c>
      <c r="CF368" s="156"/>
      <c r="CG368" s="156"/>
      <c r="CH368" s="156"/>
      <c r="CI368" s="156"/>
      <c r="CJ368" s="156"/>
      <c r="CK368" s="156"/>
      <c r="CL368" s="156"/>
      <c r="CM368" s="152" t="s">
        <v>109</v>
      </c>
      <c r="CN368" s="156"/>
    </row>
    <row r="369" spans="1:736" s="50" customFormat="1" ht="45.75" customHeight="1">
      <c r="A369" s="566">
        <f>1+A368</f>
        <v>368</v>
      </c>
      <c r="B369" s="402" t="s">
        <v>3895</v>
      </c>
      <c r="C369" s="239" t="s">
        <v>3896</v>
      </c>
      <c r="D369" s="205" t="s">
        <v>425</v>
      </c>
      <c r="E369" s="202">
        <v>45360</v>
      </c>
      <c r="F369" s="203">
        <v>45362</v>
      </c>
      <c r="G369" s="203">
        <v>45483</v>
      </c>
      <c r="H369" s="201" t="s">
        <v>416</v>
      </c>
      <c r="I369" s="206" t="s">
        <v>95</v>
      </c>
      <c r="J369" s="201" t="s">
        <v>3897</v>
      </c>
      <c r="K369" s="271">
        <v>35197057</v>
      </c>
      <c r="L369" s="201">
        <v>2</v>
      </c>
      <c r="M369" s="272" t="s">
        <v>844</v>
      </c>
      <c r="N369" s="208" t="s">
        <v>98</v>
      </c>
      <c r="O369" s="218" t="s">
        <v>1061</v>
      </c>
      <c r="P369" s="201" t="s">
        <v>3898</v>
      </c>
      <c r="Q369" s="201" t="s">
        <v>928</v>
      </c>
      <c r="R369" s="210">
        <f>+G369-F369</f>
        <v>121</v>
      </c>
      <c r="S369" s="201" t="s">
        <v>3899</v>
      </c>
      <c r="T369" s="273">
        <v>22000000</v>
      </c>
      <c r="U369" s="274" t="s">
        <v>3900</v>
      </c>
      <c r="V369" s="273">
        <v>22000000</v>
      </c>
      <c r="W369" s="275">
        <v>45360</v>
      </c>
      <c r="X369" s="276" t="s">
        <v>473</v>
      </c>
      <c r="Y369" s="313">
        <f>+Z369+AA369+AB369</f>
        <v>22000000</v>
      </c>
      <c r="Z369" s="215">
        <f>+V369</f>
        <v>22000000</v>
      </c>
      <c r="AA369" s="216">
        <v>0</v>
      </c>
      <c r="AB369" s="217">
        <f>+AC369+AD369+AE369+AF369+AG369+AH369+AI369+AJ369</f>
        <v>0</v>
      </c>
      <c r="AC369" s="216">
        <v>0</v>
      </c>
      <c r="AD369" s="216">
        <v>0</v>
      </c>
      <c r="AE369" s="216">
        <v>0</v>
      </c>
      <c r="AF369" s="216">
        <v>0</v>
      </c>
      <c r="AG369" s="216">
        <v>0</v>
      </c>
      <c r="AH369" s="216">
        <v>0</v>
      </c>
      <c r="AI369" s="216">
        <v>0</v>
      </c>
      <c r="AJ369" s="216">
        <v>0</v>
      </c>
      <c r="AK369" s="209" t="s">
        <v>104</v>
      </c>
      <c r="AL369" s="191" t="s">
        <v>3901</v>
      </c>
      <c r="AM369" s="201" t="s">
        <v>3902</v>
      </c>
      <c r="AN369" s="207" t="s">
        <v>3903</v>
      </c>
      <c r="AO369" s="209" t="s">
        <v>108</v>
      </c>
      <c r="AP369" s="201" t="s">
        <v>108</v>
      </c>
      <c r="AQ369" s="277" t="s">
        <v>108</v>
      </c>
      <c r="AR369" s="209" t="s">
        <v>114</v>
      </c>
      <c r="AS369" s="201" t="s">
        <v>578</v>
      </c>
      <c r="AT369" s="209" t="s">
        <v>578</v>
      </c>
      <c r="AU369" s="209" t="s">
        <v>392</v>
      </c>
      <c r="AV369" s="201"/>
      <c r="AW369" s="201" t="s">
        <v>110</v>
      </c>
      <c r="AX369" s="201" t="s">
        <v>109</v>
      </c>
      <c r="AY369" s="201" t="s">
        <v>108</v>
      </c>
      <c r="AZ369" s="240"/>
      <c r="BA369" s="201"/>
      <c r="BB369" s="241"/>
      <c r="BC369" s="240"/>
      <c r="BD369" s="210"/>
      <c r="BE369" s="210"/>
      <c r="BF369" s="210"/>
      <c r="BG369" s="240"/>
      <c r="BH369" s="221">
        <f>T369+BB369</f>
        <v>22000000</v>
      </c>
      <c r="BI369" s="161" t="s">
        <v>135</v>
      </c>
      <c r="BJ369" s="240"/>
      <c r="BK369" s="240" t="s">
        <v>114</v>
      </c>
      <c r="BL369" s="240"/>
      <c r="BM369" s="161" t="s">
        <v>136</v>
      </c>
      <c r="BN369" s="285" t="s">
        <v>964</v>
      </c>
      <c r="BO369" s="261">
        <v>43</v>
      </c>
      <c r="BP369" s="261" t="s">
        <v>114</v>
      </c>
      <c r="BQ369" s="261" t="s">
        <v>114</v>
      </c>
      <c r="BR369" s="261" t="s">
        <v>114</v>
      </c>
      <c r="BS369" s="261" t="s">
        <v>114</v>
      </c>
      <c r="BT369" s="261" t="s">
        <v>114</v>
      </c>
      <c r="BU369" s="286" t="s">
        <v>3904</v>
      </c>
      <c r="BV369" s="261">
        <v>6208753445</v>
      </c>
      <c r="BW369" s="65" t="s">
        <v>3905</v>
      </c>
      <c r="BX369" s="287" t="s">
        <v>881</v>
      </c>
      <c r="BY369" s="261" t="s">
        <v>119</v>
      </c>
      <c r="BZ369" s="302">
        <v>33768106601</v>
      </c>
      <c r="CA369" s="223" t="s">
        <v>109</v>
      </c>
      <c r="CB369" s="223" t="s">
        <v>109</v>
      </c>
      <c r="CC369" s="223" t="s">
        <v>109</v>
      </c>
      <c r="CD369" s="250" t="s">
        <v>109</v>
      </c>
      <c r="CE369" s="294"/>
      <c r="CF369" s="294"/>
      <c r="CG369" s="223"/>
      <c r="CH369" s="223"/>
      <c r="CI369" s="223"/>
      <c r="CJ369" s="223"/>
      <c r="CK369" s="223"/>
      <c r="CL369" s="223"/>
      <c r="CM369" s="295"/>
      <c r="CN369" s="223"/>
    </row>
    <row r="370" spans="1:736" s="50" customFormat="1" ht="45.75" customHeight="1">
      <c r="A370" s="566">
        <f>1+A369</f>
        <v>369</v>
      </c>
      <c r="B370" s="402" t="s">
        <v>3906</v>
      </c>
      <c r="C370" s="239" t="s">
        <v>3907</v>
      </c>
      <c r="D370" s="205" t="s">
        <v>425</v>
      </c>
      <c r="E370" s="202">
        <v>45360</v>
      </c>
      <c r="F370" s="203">
        <v>45362</v>
      </c>
      <c r="G370" s="203">
        <v>45483</v>
      </c>
      <c r="H370" s="201" t="s">
        <v>416</v>
      </c>
      <c r="I370" s="206" t="s">
        <v>95</v>
      </c>
      <c r="J370" s="201" t="s">
        <v>3908</v>
      </c>
      <c r="K370" s="271">
        <v>1072710159</v>
      </c>
      <c r="L370" s="201">
        <v>1</v>
      </c>
      <c r="M370" s="272" t="s">
        <v>844</v>
      </c>
      <c r="N370" s="208" t="s">
        <v>98</v>
      </c>
      <c r="O370" s="218" t="s">
        <v>1061</v>
      </c>
      <c r="P370" s="201" t="s">
        <v>3909</v>
      </c>
      <c r="Q370" s="201" t="s">
        <v>928</v>
      </c>
      <c r="R370" s="210">
        <f>+G370-F370</f>
        <v>121</v>
      </c>
      <c r="S370" s="201" t="s">
        <v>3899</v>
      </c>
      <c r="T370" s="273">
        <v>22000000</v>
      </c>
      <c r="U370" s="274" t="s">
        <v>3910</v>
      </c>
      <c r="V370" s="273">
        <v>22000000</v>
      </c>
      <c r="W370" s="275">
        <v>45360</v>
      </c>
      <c r="X370" s="276" t="s">
        <v>473</v>
      </c>
      <c r="Y370" s="313">
        <f>+Z370+AA370+AB370</f>
        <v>22000000</v>
      </c>
      <c r="Z370" s="215">
        <f>+V370</f>
        <v>22000000</v>
      </c>
      <c r="AA370" s="216">
        <v>0</v>
      </c>
      <c r="AB370" s="217">
        <f>+AC370+AD370+AE370+AF370+AG370+AH370+AI370+AJ370</f>
        <v>0</v>
      </c>
      <c r="AC370" s="216">
        <v>0</v>
      </c>
      <c r="AD370" s="216">
        <v>0</v>
      </c>
      <c r="AE370" s="216">
        <v>0</v>
      </c>
      <c r="AF370" s="216">
        <v>0</v>
      </c>
      <c r="AG370" s="216">
        <v>0</v>
      </c>
      <c r="AH370" s="216">
        <v>0</v>
      </c>
      <c r="AI370" s="216">
        <v>0</v>
      </c>
      <c r="AJ370" s="216">
        <v>0</v>
      </c>
      <c r="AK370" s="209" t="s">
        <v>104</v>
      </c>
      <c r="AL370" s="191" t="s">
        <v>3911</v>
      </c>
      <c r="AM370" s="201" t="s">
        <v>258</v>
      </c>
      <c r="AN370" s="207">
        <v>2994985</v>
      </c>
      <c r="AO370" s="209" t="s">
        <v>108</v>
      </c>
      <c r="AP370" s="201" t="s">
        <v>108</v>
      </c>
      <c r="AQ370" s="277" t="s">
        <v>108</v>
      </c>
      <c r="AR370" s="209" t="s">
        <v>114</v>
      </c>
      <c r="AS370" s="201" t="s">
        <v>578</v>
      </c>
      <c r="AT370" s="209" t="s">
        <v>578</v>
      </c>
      <c r="AU370" s="209" t="s">
        <v>392</v>
      </c>
      <c r="AV370" s="201"/>
      <c r="AW370" s="201"/>
      <c r="AX370" s="201" t="s">
        <v>109</v>
      </c>
      <c r="AY370" s="201" t="s">
        <v>108</v>
      </c>
      <c r="AZ370" s="240"/>
      <c r="BA370" s="201"/>
      <c r="BB370" s="241"/>
      <c r="BC370" s="240"/>
      <c r="BD370" s="210"/>
      <c r="BE370" s="210"/>
      <c r="BF370" s="210"/>
      <c r="BG370" s="240"/>
      <c r="BH370" s="221">
        <f>T370+BB370</f>
        <v>22000000</v>
      </c>
      <c r="BI370" s="161" t="s">
        <v>135</v>
      </c>
      <c r="BJ370" s="240"/>
      <c r="BK370" s="240" t="s">
        <v>114</v>
      </c>
      <c r="BL370" s="240"/>
      <c r="BM370" s="161" t="s">
        <v>136</v>
      </c>
      <c r="BN370" s="285" t="s">
        <v>964</v>
      </c>
      <c r="BO370" s="261">
        <v>27</v>
      </c>
      <c r="BP370" s="261" t="s">
        <v>114</v>
      </c>
      <c r="BQ370" s="261" t="s">
        <v>114</v>
      </c>
      <c r="BR370" s="261" t="s">
        <v>114</v>
      </c>
      <c r="BS370" s="261" t="s">
        <v>114</v>
      </c>
      <c r="BT370" s="261" t="s">
        <v>114</v>
      </c>
      <c r="BU370" s="286" t="s">
        <v>3912</v>
      </c>
      <c r="BV370" s="261">
        <v>3195585673</v>
      </c>
      <c r="BW370" s="65" t="s">
        <v>3913</v>
      </c>
      <c r="BX370" s="287" t="s">
        <v>839</v>
      </c>
      <c r="BY370" s="261" t="s">
        <v>119</v>
      </c>
      <c r="BZ370" s="302" t="s">
        <v>3914</v>
      </c>
      <c r="CA370" s="223" t="s">
        <v>109</v>
      </c>
      <c r="CB370" s="223" t="s">
        <v>109</v>
      </c>
      <c r="CC370" s="223" t="s">
        <v>109</v>
      </c>
      <c r="CD370" s="250" t="s">
        <v>109</v>
      </c>
      <c r="CE370" s="294"/>
      <c r="CF370" s="294"/>
      <c r="CG370" s="223"/>
      <c r="CH370" s="223"/>
      <c r="CI370" s="223"/>
      <c r="CJ370" s="223"/>
      <c r="CK370" s="223"/>
      <c r="CL370" s="223"/>
      <c r="CM370" s="295"/>
      <c r="CN370" s="223"/>
    </row>
    <row r="371" spans="1:736" s="50" customFormat="1" ht="45.75" customHeight="1">
      <c r="A371" s="566">
        <f>1+A370</f>
        <v>370</v>
      </c>
      <c r="B371" s="402" t="s">
        <v>3915</v>
      </c>
      <c r="C371" s="239" t="s">
        <v>3916</v>
      </c>
      <c r="D371" s="205" t="s">
        <v>425</v>
      </c>
      <c r="E371" s="202">
        <v>45360</v>
      </c>
      <c r="F371" s="203">
        <v>45362</v>
      </c>
      <c r="G371" s="203">
        <v>45483</v>
      </c>
      <c r="H371" s="201" t="s">
        <v>416</v>
      </c>
      <c r="I371" s="206" t="s">
        <v>180</v>
      </c>
      <c r="J371" s="201" t="s">
        <v>3917</v>
      </c>
      <c r="K371" s="271">
        <v>43446313</v>
      </c>
      <c r="L371" s="201">
        <v>1</v>
      </c>
      <c r="M371" s="272" t="s">
        <v>844</v>
      </c>
      <c r="N371" s="208" t="s">
        <v>98</v>
      </c>
      <c r="O371" s="218" t="s">
        <v>1061</v>
      </c>
      <c r="P371" s="201" t="s">
        <v>3918</v>
      </c>
      <c r="Q371" s="201" t="s">
        <v>928</v>
      </c>
      <c r="R371" s="210">
        <f>+G371-F371</f>
        <v>121</v>
      </c>
      <c r="S371" s="201" t="s">
        <v>1420</v>
      </c>
      <c r="T371" s="273">
        <v>17600000</v>
      </c>
      <c r="U371" s="274" t="s">
        <v>3919</v>
      </c>
      <c r="V371" s="273">
        <v>17600000</v>
      </c>
      <c r="W371" s="275">
        <v>45360</v>
      </c>
      <c r="X371" s="276" t="s">
        <v>473</v>
      </c>
      <c r="Y371" s="313">
        <f>+Z371+AA371+AB371</f>
        <v>17600000</v>
      </c>
      <c r="Z371" s="215">
        <f>+V371</f>
        <v>17600000</v>
      </c>
      <c r="AA371" s="216">
        <v>0</v>
      </c>
      <c r="AB371" s="217">
        <f>+AC371+AD371+AE371+AF371+AG371+AH371+AI371+AJ371</f>
        <v>0</v>
      </c>
      <c r="AC371" s="216">
        <v>0</v>
      </c>
      <c r="AD371" s="216">
        <v>0</v>
      </c>
      <c r="AE371" s="216">
        <v>0</v>
      </c>
      <c r="AF371" s="216">
        <v>0</v>
      </c>
      <c r="AG371" s="216">
        <v>0</v>
      </c>
      <c r="AH371" s="216">
        <v>0</v>
      </c>
      <c r="AI371" s="216">
        <v>0</v>
      </c>
      <c r="AJ371" s="216">
        <v>0</v>
      </c>
      <c r="AK371" s="209" t="s">
        <v>104</v>
      </c>
      <c r="AL371" s="191" t="s">
        <v>3920</v>
      </c>
      <c r="AM371" s="201" t="s">
        <v>258</v>
      </c>
      <c r="AN371" s="207">
        <v>2994985</v>
      </c>
      <c r="AO371" s="209" t="s">
        <v>108</v>
      </c>
      <c r="AP371" s="201" t="s">
        <v>108</v>
      </c>
      <c r="AQ371" s="277" t="s">
        <v>108</v>
      </c>
      <c r="AR371" s="209" t="s">
        <v>114</v>
      </c>
      <c r="AS371" s="201" t="s">
        <v>578</v>
      </c>
      <c r="AT371" s="209" t="s">
        <v>578</v>
      </c>
      <c r="AU371" s="209" t="s">
        <v>392</v>
      </c>
      <c r="AV371" s="201"/>
      <c r="AW371" s="201"/>
      <c r="AX371" s="201" t="s">
        <v>109</v>
      </c>
      <c r="AY371" s="201" t="s">
        <v>108</v>
      </c>
      <c r="AZ371" s="240"/>
      <c r="BA371" s="201"/>
      <c r="BB371" s="241"/>
      <c r="BC371" s="240"/>
      <c r="BD371" s="210"/>
      <c r="BE371" s="210"/>
      <c r="BF371" s="210"/>
      <c r="BG371" s="240"/>
      <c r="BH371" s="221">
        <f>T371+BB371</f>
        <v>17600000</v>
      </c>
      <c r="BI371" s="161" t="s">
        <v>135</v>
      </c>
      <c r="BJ371" s="240"/>
      <c r="BK371" s="240" t="s">
        <v>114</v>
      </c>
      <c r="BL371" s="240"/>
      <c r="BM371" s="161" t="s">
        <v>136</v>
      </c>
      <c r="BN371" s="285" t="s">
        <v>964</v>
      </c>
      <c r="BO371" s="261">
        <v>57</v>
      </c>
      <c r="BP371" s="261" t="s">
        <v>114</v>
      </c>
      <c r="BQ371" s="261" t="s">
        <v>114</v>
      </c>
      <c r="BR371" s="261" t="s">
        <v>114</v>
      </c>
      <c r="BS371" s="261" t="s">
        <v>114</v>
      </c>
      <c r="BT371" s="261" t="s">
        <v>114</v>
      </c>
      <c r="BU371" s="286" t="s">
        <v>3921</v>
      </c>
      <c r="BV371" s="261">
        <v>3002228219</v>
      </c>
      <c r="BW371" s="65" t="s">
        <v>3922</v>
      </c>
      <c r="BX371" s="287" t="s">
        <v>839</v>
      </c>
      <c r="BY371" s="261" t="s">
        <v>119</v>
      </c>
      <c r="BZ371" s="302" t="s">
        <v>3923</v>
      </c>
      <c r="CA371" s="223" t="s">
        <v>109</v>
      </c>
      <c r="CB371" s="223" t="s">
        <v>109</v>
      </c>
      <c r="CC371" s="223" t="s">
        <v>109</v>
      </c>
      <c r="CD371" s="250" t="s">
        <v>109</v>
      </c>
      <c r="CE371" s="294"/>
      <c r="CF371" s="294"/>
      <c r="CG371" s="223"/>
      <c r="CH371" s="223"/>
      <c r="CI371" s="223"/>
      <c r="CJ371" s="223"/>
      <c r="CK371" s="223"/>
      <c r="CL371" s="223"/>
      <c r="CM371" s="295"/>
      <c r="CN371" s="223"/>
    </row>
    <row r="372" spans="1:736" s="50" customFormat="1" ht="45.75" customHeight="1">
      <c r="A372" s="589">
        <f>1+A371</f>
        <v>371</v>
      </c>
      <c r="B372" s="403" t="s">
        <v>3924</v>
      </c>
      <c r="C372" s="156" t="s">
        <v>3925</v>
      </c>
      <c r="D372" s="156" t="s">
        <v>425</v>
      </c>
      <c r="E372" s="156">
        <v>45360</v>
      </c>
      <c r="F372" s="156">
        <v>45362</v>
      </c>
      <c r="G372" s="156">
        <v>45483</v>
      </c>
      <c r="H372" s="156" t="s">
        <v>416</v>
      </c>
      <c r="I372" s="156" t="s">
        <v>180</v>
      </c>
      <c r="J372" s="156" t="s">
        <v>3926</v>
      </c>
      <c r="K372" s="251">
        <v>1000940893</v>
      </c>
      <c r="L372" s="156">
        <v>4</v>
      </c>
      <c r="M372" s="156" t="s">
        <v>844</v>
      </c>
      <c r="N372" s="156" t="s">
        <v>98</v>
      </c>
      <c r="O372" s="156" t="s">
        <v>1061</v>
      </c>
      <c r="P372" s="156" t="s">
        <v>3927</v>
      </c>
      <c r="Q372" s="156" t="s">
        <v>928</v>
      </c>
      <c r="R372" s="143">
        <f>+G372-F372</f>
        <v>121</v>
      </c>
      <c r="S372" s="134" t="s">
        <v>3928</v>
      </c>
      <c r="T372" s="253">
        <v>12400000</v>
      </c>
      <c r="U372" s="156" t="s">
        <v>3929</v>
      </c>
      <c r="V372" s="253">
        <v>12400000</v>
      </c>
      <c r="W372" s="156">
        <v>45360</v>
      </c>
      <c r="X372" s="156" t="s">
        <v>473</v>
      </c>
      <c r="Y372" s="317">
        <f>+Z372+AA372+AB372</f>
        <v>12400000</v>
      </c>
      <c r="Z372" s="156">
        <f>+V372</f>
        <v>12400000</v>
      </c>
      <c r="AA372" s="156">
        <v>0</v>
      </c>
      <c r="AB372" s="156">
        <f>+AC372+AD372+AE372+AF372+AG372+AH372+AI372+AJ372</f>
        <v>0</v>
      </c>
      <c r="AC372" s="156">
        <v>0</v>
      </c>
      <c r="AD372" s="156">
        <v>0</v>
      </c>
      <c r="AE372" s="156">
        <v>0</v>
      </c>
      <c r="AF372" s="156">
        <v>0</v>
      </c>
      <c r="AG372" s="156">
        <v>0</v>
      </c>
      <c r="AH372" s="156">
        <v>0</v>
      </c>
      <c r="AI372" s="156">
        <v>0</v>
      </c>
      <c r="AJ372" s="156">
        <v>0</v>
      </c>
      <c r="AK372" s="156" t="s">
        <v>104</v>
      </c>
      <c r="AL372" s="103" t="s">
        <v>3930</v>
      </c>
      <c r="AM372" s="156" t="s">
        <v>3931</v>
      </c>
      <c r="AN372" s="156" t="s">
        <v>3932</v>
      </c>
      <c r="AO372" s="156" t="s">
        <v>108</v>
      </c>
      <c r="AP372" s="156" t="s">
        <v>108</v>
      </c>
      <c r="AQ372" s="156" t="s">
        <v>108</v>
      </c>
      <c r="AR372" s="156" t="s">
        <v>114</v>
      </c>
      <c r="AS372" s="156" t="s">
        <v>578</v>
      </c>
      <c r="AT372" s="156" t="s">
        <v>578</v>
      </c>
      <c r="AU372" s="156" t="s">
        <v>392</v>
      </c>
      <c r="AV372" s="156"/>
      <c r="AW372" s="156" t="s">
        <v>110</v>
      </c>
      <c r="AX372" s="156" t="s">
        <v>109</v>
      </c>
      <c r="AY372" s="156" t="s">
        <v>108</v>
      </c>
      <c r="AZ372" s="156"/>
      <c r="BA372" s="156"/>
      <c r="BB372" s="156"/>
      <c r="BC372" s="156"/>
      <c r="BD372" s="156"/>
      <c r="BE372" s="156"/>
      <c r="BF372" s="156"/>
      <c r="BG372" s="156"/>
      <c r="BH372" s="153">
        <f>T372+BB372</f>
        <v>12400000</v>
      </c>
      <c r="BI372" s="161" t="s">
        <v>135</v>
      </c>
      <c r="BJ372" s="156"/>
      <c r="BK372" s="156" t="s">
        <v>114</v>
      </c>
      <c r="BL372" s="156"/>
      <c r="BM372" s="161" t="s">
        <v>136</v>
      </c>
      <c r="BN372" s="156" t="s">
        <v>917</v>
      </c>
      <c r="BO372" s="156">
        <v>22</v>
      </c>
      <c r="BP372" s="156" t="s">
        <v>578</v>
      </c>
      <c r="BQ372" s="156" t="s">
        <v>114</v>
      </c>
      <c r="BR372" s="156" t="s">
        <v>114</v>
      </c>
      <c r="BS372" s="156" t="s">
        <v>114</v>
      </c>
      <c r="BT372" s="156" t="s">
        <v>114</v>
      </c>
      <c r="BU372" s="156" t="s">
        <v>3933</v>
      </c>
      <c r="BV372" s="156">
        <v>3229478260</v>
      </c>
      <c r="BW372" s="156" t="s">
        <v>3934</v>
      </c>
      <c r="BX372" s="156" t="s">
        <v>881</v>
      </c>
      <c r="BY372" s="156" t="s">
        <v>119</v>
      </c>
      <c r="BZ372" s="156">
        <v>91252890004</v>
      </c>
      <c r="CA372" s="157" t="s">
        <v>109</v>
      </c>
      <c r="CB372" s="157" t="s">
        <v>109</v>
      </c>
      <c r="CC372" s="157" t="s">
        <v>109</v>
      </c>
      <c r="CD372" s="156" t="s">
        <v>109</v>
      </c>
      <c r="CE372" s="156"/>
      <c r="CF372" s="156"/>
      <c r="CG372" s="156"/>
      <c r="CH372" s="156"/>
      <c r="CI372" s="156"/>
      <c r="CJ372" s="156"/>
      <c r="CK372" s="156"/>
      <c r="CL372" s="156"/>
      <c r="CM372" s="152" t="s">
        <v>109</v>
      </c>
      <c r="CN372" s="156"/>
    </row>
    <row r="373" spans="1:736" s="50" customFormat="1" ht="45.75" customHeight="1">
      <c r="A373" s="589">
        <f>1+A372</f>
        <v>372</v>
      </c>
      <c r="B373" s="403" t="s">
        <v>3935</v>
      </c>
      <c r="C373" s="156" t="s">
        <v>3936</v>
      </c>
      <c r="D373" s="156" t="s">
        <v>425</v>
      </c>
      <c r="E373" s="156">
        <v>45360</v>
      </c>
      <c r="F373" s="156">
        <v>45362</v>
      </c>
      <c r="G373" s="156">
        <v>45483</v>
      </c>
      <c r="H373" s="156" t="s">
        <v>416</v>
      </c>
      <c r="I373" s="156" t="s">
        <v>180</v>
      </c>
      <c r="J373" s="301" t="s">
        <v>3937</v>
      </c>
      <c r="K373" s="251">
        <v>80769709</v>
      </c>
      <c r="L373" s="156">
        <v>5</v>
      </c>
      <c r="M373" s="156" t="s">
        <v>844</v>
      </c>
      <c r="N373" s="156" t="s">
        <v>98</v>
      </c>
      <c r="O373" s="156" t="s">
        <v>1061</v>
      </c>
      <c r="P373" s="156" t="s">
        <v>3938</v>
      </c>
      <c r="Q373" s="156" t="s">
        <v>928</v>
      </c>
      <c r="R373" s="143">
        <f>+G373-F373</f>
        <v>121</v>
      </c>
      <c r="S373" s="134" t="s">
        <v>1420</v>
      </c>
      <c r="T373" s="253">
        <v>17600000</v>
      </c>
      <c r="U373" s="156" t="s">
        <v>3939</v>
      </c>
      <c r="V373" s="253">
        <v>17600000</v>
      </c>
      <c r="W373" s="156">
        <v>45360</v>
      </c>
      <c r="X373" s="156" t="s">
        <v>473</v>
      </c>
      <c r="Y373" s="317">
        <f>+Z373+AA373+AB373</f>
        <v>17600000</v>
      </c>
      <c r="Z373" s="156">
        <f>+V373</f>
        <v>17600000</v>
      </c>
      <c r="AA373" s="156">
        <v>0</v>
      </c>
      <c r="AB373" s="156">
        <f>+AC373+AD373+AE373+AF373+AG373+AH373+AI373+AJ373</f>
        <v>0</v>
      </c>
      <c r="AC373" s="156">
        <v>0</v>
      </c>
      <c r="AD373" s="156">
        <v>0</v>
      </c>
      <c r="AE373" s="156">
        <v>0</v>
      </c>
      <c r="AF373" s="156">
        <v>0</v>
      </c>
      <c r="AG373" s="156">
        <v>0</v>
      </c>
      <c r="AH373" s="156">
        <v>0</v>
      </c>
      <c r="AI373" s="156">
        <v>0</v>
      </c>
      <c r="AJ373" s="156">
        <v>0</v>
      </c>
      <c r="AK373" s="156" t="s">
        <v>104</v>
      </c>
      <c r="AL373" s="103" t="s">
        <v>3940</v>
      </c>
      <c r="AM373" s="156" t="s">
        <v>3941</v>
      </c>
      <c r="AN373" s="156" t="s">
        <v>3942</v>
      </c>
      <c r="AO373" s="156" t="s">
        <v>108</v>
      </c>
      <c r="AP373" s="156" t="s">
        <v>108</v>
      </c>
      <c r="AQ373" s="156" t="s">
        <v>108</v>
      </c>
      <c r="AR373" s="156" t="s">
        <v>114</v>
      </c>
      <c r="AS373" s="156" t="s">
        <v>578</v>
      </c>
      <c r="AT373" s="156" t="s">
        <v>578</v>
      </c>
      <c r="AU373" s="156" t="s">
        <v>392</v>
      </c>
      <c r="AV373" s="156"/>
      <c r="AW373" s="156" t="s">
        <v>110</v>
      </c>
      <c r="AX373" s="156" t="s">
        <v>109</v>
      </c>
      <c r="AY373" s="156" t="s">
        <v>108</v>
      </c>
      <c r="AZ373" s="156"/>
      <c r="BA373" s="156"/>
      <c r="BB373" s="156"/>
      <c r="BC373" s="156"/>
      <c r="BD373" s="156"/>
      <c r="BE373" s="156"/>
      <c r="BF373" s="156"/>
      <c r="BG373" s="156"/>
      <c r="BH373" s="153">
        <f>T373+BB373</f>
        <v>17600000</v>
      </c>
      <c r="BI373" s="301" t="s">
        <v>113</v>
      </c>
      <c r="BJ373" s="156"/>
      <c r="BK373" s="156" t="s">
        <v>114</v>
      </c>
      <c r="BL373" s="156"/>
      <c r="BM373" s="349"/>
      <c r="BN373" s="156" t="s">
        <v>917</v>
      </c>
      <c r="BO373" s="156">
        <v>39</v>
      </c>
      <c r="BP373" s="156" t="s">
        <v>578</v>
      </c>
      <c r="BQ373" s="156" t="s">
        <v>114</v>
      </c>
      <c r="BR373" s="156" t="s">
        <v>114</v>
      </c>
      <c r="BS373" s="156" t="s">
        <v>114</v>
      </c>
      <c r="BT373" s="156" t="s">
        <v>114</v>
      </c>
      <c r="BU373" s="156" t="s">
        <v>3943</v>
      </c>
      <c r="BV373" s="156">
        <v>3057059082</v>
      </c>
      <c r="BW373" s="156" t="s">
        <v>3944</v>
      </c>
      <c r="BX373" s="156" t="s">
        <v>304</v>
      </c>
      <c r="BY373" s="156" t="s">
        <v>119</v>
      </c>
      <c r="BZ373" s="156" t="s">
        <v>3945</v>
      </c>
      <c r="CA373" s="157" t="s">
        <v>109</v>
      </c>
      <c r="CB373" s="157" t="s">
        <v>109</v>
      </c>
      <c r="CC373" s="157" t="s">
        <v>109</v>
      </c>
      <c r="CD373" s="156" t="s">
        <v>109</v>
      </c>
      <c r="CE373" s="156"/>
      <c r="CF373" s="156"/>
      <c r="CG373" s="156"/>
      <c r="CH373" s="156"/>
      <c r="CI373" s="156"/>
      <c r="CJ373" s="156"/>
      <c r="CK373" s="156"/>
      <c r="CL373" s="156"/>
      <c r="CM373" s="152" t="s">
        <v>109</v>
      </c>
      <c r="CN373" s="156"/>
    </row>
    <row r="374" spans="1:736" s="50" customFormat="1" ht="45.75" customHeight="1">
      <c r="A374" s="566">
        <f>1+A373</f>
        <v>373</v>
      </c>
      <c r="B374" s="402" t="s">
        <v>3946</v>
      </c>
      <c r="C374" s="239" t="s">
        <v>3947</v>
      </c>
      <c r="D374" s="205" t="s">
        <v>425</v>
      </c>
      <c r="E374" s="202">
        <v>45360</v>
      </c>
      <c r="F374" s="203">
        <v>45362</v>
      </c>
      <c r="G374" s="203">
        <v>45483</v>
      </c>
      <c r="H374" s="201" t="s">
        <v>416</v>
      </c>
      <c r="I374" s="206" t="s">
        <v>180</v>
      </c>
      <c r="J374" s="201" t="s">
        <v>3948</v>
      </c>
      <c r="K374" s="271">
        <v>1072649584</v>
      </c>
      <c r="L374" s="201">
        <v>9</v>
      </c>
      <c r="M374" s="272" t="s">
        <v>844</v>
      </c>
      <c r="N374" s="208" t="s">
        <v>98</v>
      </c>
      <c r="O374" s="218" t="s">
        <v>783</v>
      </c>
      <c r="P374" s="201" t="s">
        <v>1408</v>
      </c>
      <c r="Q374" s="201" t="s">
        <v>928</v>
      </c>
      <c r="R374" s="210">
        <f>+G374-F374</f>
        <v>121</v>
      </c>
      <c r="S374" s="201" t="s">
        <v>663</v>
      </c>
      <c r="T374" s="273">
        <v>12000000</v>
      </c>
      <c r="U374" s="274" t="s">
        <v>3949</v>
      </c>
      <c r="V374" s="273">
        <f>+T374</f>
        <v>12000000</v>
      </c>
      <c r="W374" s="275">
        <v>45360</v>
      </c>
      <c r="X374" s="276" t="s">
        <v>473</v>
      </c>
      <c r="Y374" s="313">
        <f>+Z374+AA374+AB374</f>
        <v>12000000</v>
      </c>
      <c r="Z374" s="215">
        <f>+V374</f>
        <v>12000000</v>
      </c>
      <c r="AA374" s="216">
        <v>0</v>
      </c>
      <c r="AB374" s="217">
        <f>+AC374+AD374+AE374+AF374+AG374+AH374+AI374+AJ374</f>
        <v>0</v>
      </c>
      <c r="AC374" s="216">
        <v>0</v>
      </c>
      <c r="AD374" s="216">
        <v>0</v>
      </c>
      <c r="AE374" s="216">
        <v>0</v>
      </c>
      <c r="AF374" s="216">
        <v>0</v>
      </c>
      <c r="AG374" s="216">
        <v>0</v>
      </c>
      <c r="AH374" s="216">
        <v>0</v>
      </c>
      <c r="AI374" s="216">
        <v>0</v>
      </c>
      <c r="AJ374" s="216">
        <v>0</v>
      </c>
      <c r="AK374" s="209" t="s">
        <v>104</v>
      </c>
      <c r="AL374" s="191" t="s">
        <v>3950</v>
      </c>
      <c r="AM374" s="201" t="s">
        <v>1388</v>
      </c>
      <c r="AN374" s="207" t="s">
        <v>1389</v>
      </c>
      <c r="AO374" s="209" t="s">
        <v>108</v>
      </c>
      <c r="AP374" s="201" t="s">
        <v>108</v>
      </c>
      <c r="AQ374" s="277" t="s">
        <v>108</v>
      </c>
      <c r="AR374" s="209" t="s">
        <v>114</v>
      </c>
      <c r="AS374" s="201" t="s">
        <v>578</v>
      </c>
      <c r="AT374" s="209" t="s">
        <v>578</v>
      </c>
      <c r="AU374" s="209" t="s">
        <v>392</v>
      </c>
      <c r="AV374" s="201"/>
      <c r="AW374" s="201" t="s">
        <v>110</v>
      </c>
      <c r="AX374" s="201" t="s">
        <v>109</v>
      </c>
      <c r="AY374" s="201" t="s">
        <v>108</v>
      </c>
      <c r="AZ374" s="240">
        <v>45444</v>
      </c>
      <c r="BA374" s="201" t="s">
        <v>1412</v>
      </c>
      <c r="BB374" s="241">
        <v>3000000</v>
      </c>
      <c r="BC374" s="240">
        <v>45444</v>
      </c>
      <c r="BD374" s="210" t="s">
        <v>792</v>
      </c>
      <c r="BE374" s="210"/>
      <c r="BF374" s="210"/>
      <c r="BG374" s="240">
        <v>45514</v>
      </c>
      <c r="BH374" s="221">
        <f>T374+BB374</f>
        <v>15000000</v>
      </c>
      <c r="BI374" s="161" t="s">
        <v>135</v>
      </c>
      <c r="BJ374" s="240"/>
      <c r="BK374" s="240" t="s">
        <v>114</v>
      </c>
      <c r="BL374" s="240"/>
      <c r="BM374" s="161" t="s">
        <v>136</v>
      </c>
      <c r="BN374" s="285" t="s">
        <v>964</v>
      </c>
      <c r="BO374" s="261">
        <v>35</v>
      </c>
      <c r="BP374" s="261" t="s">
        <v>114</v>
      </c>
      <c r="BQ374" s="261" t="s">
        <v>114</v>
      </c>
      <c r="BR374" s="261" t="s">
        <v>114</v>
      </c>
      <c r="BS374" s="261" t="s">
        <v>114</v>
      </c>
      <c r="BT374" s="261" t="s">
        <v>114</v>
      </c>
      <c r="BU374" s="286" t="s">
        <v>3951</v>
      </c>
      <c r="BV374" s="261">
        <v>3135355461</v>
      </c>
      <c r="BW374" s="65" t="s">
        <v>3952</v>
      </c>
      <c r="BX374" s="287" t="s">
        <v>304</v>
      </c>
      <c r="BY374" s="261" t="s">
        <v>119</v>
      </c>
      <c r="BZ374" s="302">
        <v>264498940</v>
      </c>
      <c r="CA374" s="223" t="s">
        <v>109</v>
      </c>
      <c r="CB374" s="223" t="s">
        <v>109</v>
      </c>
      <c r="CC374" s="223" t="s">
        <v>109</v>
      </c>
      <c r="CD374" s="250" t="s">
        <v>109</v>
      </c>
      <c r="CE374" s="223" t="s">
        <v>109</v>
      </c>
      <c r="CF374" s="294"/>
      <c r="CG374" s="223"/>
      <c r="CH374" s="223"/>
      <c r="CI374" s="223"/>
      <c r="CJ374" s="223"/>
      <c r="CK374" s="223"/>
      <c r="CL374" s="223"/>
      <c r="CM374" s="295"/>
      <c r="CN374" s="223"/>
    </row>
    <row r="375" spans="1:736" s="50" customFormat="1" ht="45.75" customHeight="1">
      <c r="A375" s="566">
        <f>1+A374</f>
        <v>374</v>
      </c>
      <c r="B375" s="402" t="s">
        <v>3953</v>
      </c>
      <c r="C375" s="239" t="s">
        <v>3954</v>
      </c>
      <c r="D375" s="205" t="s">
        <v>425</v>
      </c>
      <c r="E375" s="202">
        <v>45360</v>
      </c>
      <c r="F375" s="203">
        <v>45362</v>
      </c>
      <c r="G375" s="203">
        <v>45483</v>
      </c>
      <c r="H375" s="201" t="s">
        <v>416</v>
      </c>
      <c r="I375" s="206" t="s">
        <v>95</v>
      </c>
      <c r="J375" s="201" t="s">
        <v>3955</v>
      </c>
      <c r="K375" s="271">
        <v>1072712816</v>
      </c>
      <c r="L375" s="201">
        <v>1</v>
      </c>
      <c r="M375" s="272" t="s">
        <v>844</v>
      </c>
      <c r="N375" s="208" t="s">
        <v>98</v>
      </c>
      <c r="O375" s="218" t="s">
        <v>783</v>
      </c>
      <c r="P375" s="201" t="s">
        <v>3956</v>
      </c>
      <c r="Q375" s="201" t="s">
        <v>928</v>
      </c>
      <c r="R375" s="210">
        <f>+G375-F375</f>
        <v>121</v>
      </c>
      <c r="S375" s="201" t="s">
        <v>133</v>
      </c>
      <c r="T375" s="273">
        <v>18000000</v>
      </c>
      <c r="U375" s="274" t="s">
        <v>3957</v>
      </c>
      <c r="V375" s="273">
        <v>18000000</v>
      </c>
      <c r="W375" s="275">
        <v>45360</v>
      </c>
      <c r="X375" s="276" t="s">
        <v>473</v>
      </c>
      <c r="Y375" s="313">
        <f>+Z375+AA375+AB375</f>
        <v>18000000</v>
      </c>
      <c r="Z375" s="215">
        <f>+V375</f>
        <v>18000000</v>
      </c>
      <c r="AA375" s="216">
        <v>0</v>
      </c>
      <c r="AB375" s="217">
        <f>+AC375+AD375+AE375+AF375+AG375+AH375+AI375+AJ375</f>
        <v>0</v>
      </c>
      <c r="AC375" s="216">
        <v>0</v>
      </c>
      <c r="AD375" s="216">
        <v>0</v>
      </c>
      <c r="AE375" s="216">
        <v>0</v>
      </c>
      <c r="AF375" s="216">
        <v>0</v>
      </c>
      <c r="AG375" s="216">
        <v>0</v>
      </c>
      <c r="AH375" s="216">
        <v>0</v>
      </c>
      <c r="AI375" s="216">
        <v>0</v>
      </c>
      <c r="AJ375" s="216">
        <v>0</v>
      </c>
      <c r="AK375" s="209" t="s">
        <v>104</v>
      </c>
      <c r="AL375" s="191" t="s">
        <v>3958</v>
      </c>
      <c r="AM375" s="201" t="s">
        <v>1388</v>
      </c>
      <c r="AN375" s="207" t="s">
        <v>1389</v>
      </c>
      <c r="AO375" s="209" t="s">
        <v>110</v>
      </c>
      <c r="AP375" s="201" t="s">
        <v>108</v>
      </c>
      <c r="AQ375" s="277" t="s">
        <v>108</v>
      </c>
      <c r="AR375" s="209" t="s">
        <v>114</v>
      </c>
      <c r="AS375" s="201" t="s">
        <v>578</v>
      </c>
      <c r="AT375" s="209" t="s">
        <v>578</v>
      </c>
      <c r="AU375" s="209" t="s">
        <v>392</v>
      </c>
      <c r="AV375" s="201"/>
      <c r="AW375" s="201" t="s">
        <v>110</v>
      </c>
      <c r="AX375" s="201" t="s">
        <v>109</v>
      </c>
      <c r="AY375" s="201" t="s">
        <v>108</v>
      </c>
      <c r="AZ375" s="240">
        <v>45443</v>
      </c>
      <c r="BA375" s="201" t="s">
        <v>1390</v>
      </c>
      <c r="BB375" s="241">
        <v>4500000</v>
      </c>
      <c r="BC375" s="240">
        <v>45443</v>
      </c>
      <c r="BD375" s="210" t="s">
        <v>792</v>
      </c>
      <c r="BE375" s="210"/>
      <c r="BF375" s="210"/>
      <c r="BG375" s="240">
        <v>45514</v>
      </c>
      <c r="BH375" s="221">
        <f>T375+BB375</f>
        <v>22500000</v>
      </c>
      <c r="BI375" s="161" t="s">
        <v>135</v>
      </c>
      <c r="BJ375" s="240"/>
      <c r="BK375" s="240" t="s">
        <v>114</v>
      </c>
      <c r="BL375" s="240"/>
      <c r="BM375" s="161" t="s">
        <v>136</v>
      </c>
      <c r="BN375" s="285" t="s">
        <v>964</v>
      </c>
      <c r="BO375" s="261">
        <v>27</v>
      </c>
      <c r="BP375" s="261" t="s">
        <v>114</v>
      </c>
      <c r="BQ375" s="261" t="s">
        <v>114</v>
      </c>
      <c r="BR375" s="261" t="s">
        <v>114</v>
      </c>
      <c r="BS375" s="261" t="s">
        <v>114</v>
      </c>
      <c r="BT375" s="261" t="s">
        <v>114</v>
      </c>
      <c r="BU375" s="286" t="s">
        <v>3959</v>
      </c>
      <c r="BV375" s="261">
        <v>3222850730</v>
      </c>
      <c r="BW375" s="65" t="s">
        <v>3960</v>
      </c>
      <c r="BX375" s="287" t="s">
        <v>881</v>
      </c>
      <c r="BY375" s="261" t="s">
        <v>119</v>
      </c>
      <c r="BZ375" s="302">
        <v>33700018381</v>
      </c>
      <c r="CA375" s="223" t="s">
        <v>109</v>
      </c>
      <c r="CB375" s="223" t="s">
        <v>109</v>
      </c>
      <c r="CC375" s="223" t="s">
        <v>109</v>
      </c>
      <c r="CD375" s="250" t="s">
        <v>109</v>
      </c>
      <c r="CE375" s="223" t="s">
        <v>109</v>
      </c>
      <c r="CF375" s="294"/>
      <c r="CG375" s="223"/>
      <c r="CH375" s="223"/>
      <c r="CI375" s="223"/>
      <c r="CJ375" s="223"/>
      <c r="CK375" s="223"/>
      <c r="CL375" s="223"/>
      <c r="CM375" s="295"/>
      <c r="CN375" s="223"/>
    </row>
    <row r="376" spans="1:736" s="50" customFormat="1" ht="45.75" customHeight="1">
      <c r="A376" s="566">
        <f>1+A375</f>
        <v>375</v>
      </c>
      <c r="B376" s="402" t="s">
        <v>3961</v>
      </c>
      <c r="C376" s="239" t="s">
        <v>3962</v>
      </c>
      <c r="D376" s="205" t="s">
        <v>425</v>
      </c>
      <c r="E376" s="202">
        <v>45360</v>
      </c>
      <c r="F376" s="203">
        <v>45362</v>
      </c>
      <c r="G376" s="203">
        <v>45483</v>
      </c>
      <c r="H376" s="201" t="s">
        <v>416</v>
      </c>
      <c r="I376" s="206" t="s">
        <v>95</v>
      </c>
      <c r="J376" s="201" t="s">
        <v>3963</v>
      </c>
      <c r="K376" s="271">
        <v>1020821466</v>
      </c>
      <c r="L376" s="201">
        <v>5</v>
      </c>
      <c r="M376" s="272" t="s">
        <v>844</v>
      </c>
      <c r="N376" s="208" t="s">
        <v>98</v>
      </c>
      <c r="O376" s="218" t="s">
        <v>783</v>
      </c>
      <c r="P376" s="201" t="s">
        <v>3956</v>
      </c>
      <c r="Q376" s="201" t="s">
        <v>928</v>
      </c>
      <c r="R376" s="210">
        <f>+G376-F376</f>
        <v>121</v>
      </c>
      <c r="S376" s="201" t="s">
        <v>133</v>
      </c>
      <c r="T376" s="273">
        <v>18000000</v>
      </c>
      <c r="U376" s="274" t="s">
        <v>3964</v>
      </c>
      <c r="V376" s="273">
        <v>18000000</v>
      </c>
      <c r="W376" s="275">
        <v>45360</v>
      </c>
      <c r="X376" s="276" t="s">
        <v>473</v>
      </c>
      <c r="Y376" s="313">
        <f>+Z376+AA376+AB376</f>
        <v>18000000</v>
      </c>
      <c r="Z376" s="215">
        <f>+V376</f>
        <v>18000000</v>
      </c>
      <c r="AA376" s="216">
        <v>0</v>
      </c>
      <c r="AB376" s="217">
        <f>+AC376+AD376+AE376+AF376+AG376+AH376+AI376+AJ376</f>
        <v>0</v>
      </c>
      <c r="AC376" s="216">
        <v>0</v>
      </c>
      <c r="AD376" s="216">
        <v>0</v>
      </c>
      <c r="AE376" s="216">
        <v>0</v>
      </c>
      <c r="AF376" s="216">
        <v>0</v>
      </c>
      <c r="AG376" s="216">
        <v>0</v>
      </c>
      <c r="AH376" s="216">
        <v>0</v>
      </c>
      <c r="AI376" s="216">
        <v>0</v>
      </c>
      <c r="AJ376" s="216">
        <v>0</v>
      </c>
      <c r="AK376" s="209" t="s">
        <v>104</v>
      </c>
      <c r="AL376" s="191" t="s">
        <v>3965</v>
      </c>
      <c r="AM376" s="201" t="s">
        <v>1388</v>
      </c>
      <c r="AN376" s="207" t="s">
        <v>1389</v>
      </c>
      <c r="AO376" s="209" t="s">
        <v>110</v>
      </c>
      <c r="AP376" s="201" t="s">
        <v>108</v>
      </c>
      <c r="AQ376" s="277" t="s">
        <v>108</v>
      </c>
      <c r="AR376" s="209" t="s">
        <v>114</v>
      </c>
      <c r="AS376" s="201" t="s">
        <v>578</v>
      </c>
      <c r="AT376" s="209" t="s">
        <v>578</v>
      </c>
      <c r="AU376" s="209" t="s">
        <v>392</v>
      </c>
      <c r="AV376" s="201"/>
      <c r="AW376" s="201" t="s">
        <v>110</v>
      </c>
      <c r="AX376" s="201" t="s">
        <v>109</v>
      </c>
      <c r="AY376" s="201" t="s">
        <v>108</v>
      </c>
      <c r="AZ376" s="240"/>
      <c r="BA376" s="201"/>
      <c r="BB376" s="241"/>
      <c r="BC376" s="240"/>
      <c r="BD376" s="210"/>
      <c r="BE376" s="210"/>
      <c r="BF376" s="210"/>
      <c r="BG376" s="240"/>
      <c r="BH376" s="221">
        <f>T376+BB376</f>
        <v>18000000</v>
      </c>
      <c r="BI376" s="304" t="s">
        <v>135</v>
      </c>
      <c r="BJ376" s="240"/>
      <c r="BK376" s="240" t="s">
        <v>114</v>
      </c>
      <c r="BL376" s="240"/>
      <c r="BM376" s="161" t="s">
        <v>136</v>
      </c>
      <c r="BN376" s="285" t="s">
        <v>917</v>
      </c>
      <c r="BO376" s="261">
        <v>27</v>
      </c>
      <c r="BP376" s="261" t="s">
        <v>578</v>
      </c>
      <c r="BQ376" s="261" t="s">
        <v>114</v>
      </c>
      <c r="BR376" s="261" t="s">
        <v>114</v>
      </c>
      <c r="BS376" s="261" t="s">
        <v>114</v>
      </c>
      <c r="BT376" s="261" t="s">
        <v>114</v>
      </c>
      <c r="BU376" s="286" t="s">
        <v>3966</v>
      </c>
      <c r="BV376" s="261">
        <v>3214092641</v>
      </c>
      <c r="BW376" s="65" t="s">
        <v>3967</v>
      </c>
      <c r="BX376" s="287" t="s">
        <v>881</v>
      </c>
      <c r="BY376" s="261" t="s">
        <v>119</v>
      </c>
      <c r="BZ376" s="302">
        <v>57187536580</v>
      </c>
      <c r="CA376" s="223" t="s">
        <v>109</v>
      </c>
      <c r="CB376" s="223" t="s">
        <v>109</v>
      </c>
      <c r="CC376" s="223" t="s">
        <v>109</v>
      </c>
      <c r="CD376" s="250" t="s">
        <v>109</v>
      </c>
      <c r="CE376" s="294"/>
      <c r="CF376" s="294"/>
      <c r="CG376" s="223"/>
      <c r="CH376" s="223"/>
      <c r="CI376" s="223"/>
      <c r="CJ376" s="223"/>
      <c r="CK376" s="223"/>
      <c r="CL376" s="223"/>
      <c r="CM376" s="295"/>
      <c r="CN376" s="223"/>
    </row>
    <row r="377" spans="1:736" s="50" customFormat="1" ht="45.75" customHeight="1">
      <c r="A377" s="566">
        <f>1+A376</f>
        <v>376</v>
      </c>
      <c r="B377" s="402" t="s">
        <v>3968</v>
      </c>
      <c r="C377" s="239" t="s">
        <v>3969</v>
      </c>
      <c r="D377" s="205" t="s">
        <v>425</v>
      </c>
      <c r="E377" s="202">
        <v>45360</v>
      </c>
      <c r="F377" s="203">
        <v>45362</v>
      </c>
      <c r="G377" s="203">
        <v>45483</v>
      </c>
      <c r="H377" s="201" t="s">
        <v>416</v>
      </c>
      <c r="I377" s="206" t="s">
        <v>95</v>
      </c>
      <c r="J377" s="201" t="s">
        <v>3970</v>
      </c>
      <c r="K377" s="271">
        <v>35475294</v>
      </c>
      <c r="L377" s="201">
        <v>4</v>
      </c>
      <c r="M377" s="272" t="s">
        <v>844</v>
      </c>
      <c r="N377" s="208" t="s">
        <v>98</v>
      </c>
      <c r="O377" s="218" t="s">
        <v>783</v>
      </c>
      <c r="P377" s="201" t="s">
        <v>1385</v>
      </c>
      <c r="Q377" s="201" t="s">
        <v>928</v>
      </c>
      <c r="R377" s="210">
        <f>+G377-F377</f>
        <v>121</v>
      </c>
      <c r="S377" s="201" t="s">
        <v>133</v>
      </c>
      <c r="T377" s="273">
        <v>18000000</v>
      </c>
      <c r="U377" s="274" t="s">
        <v>3971</v>
      </c>
      <c r="V377" s="273">
        <v>18000000</v>
      </c>
      <c r="W377" s="275">
        <v>45360</v>
      </c>
      <c r="X377" s="276" t="s">
        <v>473</v>
      </c>
      <c r="Y377" s="313">
        <f>+Z377+AA377+AB377</f>
        <v>18000000</v>
      </c>
      <c r="Z377" s="215">
        <f>+V377</f>
        <v>18000000</v>
      </c>
      <c r="AA377" s="216">
        <v>0</v>
      </c>
      <c r="AB377" s="217">
        <f>+AC377+AD377+AE377+AF377+AG377+AH377+AI377+AJ377</f>
        <v>0</v>
      </c>
      <c r="AC377" s="216">
        <v>0</v>
      </c>
      <c r="AD377" s="216">
        <v>0</v>
      </c>
      <c r="AE377" s="216">
        <v>0</v>
      </c>
      <c r="AF377" s="216">
        <v>0</v>
      </c>
      <c r="AG377" s="216">
        <v>0</v>
      </c>
      <c r="AH377" s="216">
        <v>0</v>
      </c>
      <c r="AI377" s="216">
        <v>0</v>
      </c>
      <c r="AJ377" s="216">
        <v>0</v>
      </c>
      <c r="AK377" s="209" t="s">
        <v>104</v>
      </c>
      <c r="AL377" s="191" t="s">
        <v>3972</v>
      </c>
      <c r="AM377" s="201" t="s">
        <v>1388</v>
      </c>
      <c r="AN377" s="207" t="s">
        <v>1389</v>
      </c>
      <c r="AO377" s="209" t="s">
        <v>110</v>
      </c>
      <c r="AP377" s="201" t="s">
        <v>108</v>
      </c>
      <c r="AQ377" s="277" t="s">
        <v>108</v>
      </c>
      <c r="AR377" s="209" t="s">
        <v>114</v>
      </c>
      <c r="AS377" s="201" t="s">
        <v>578</v>
      </c>
      <c r="AT377" s="209" t="s">
        <v>578</v>
      </c>
      <c r="AU377" s="209" t="s">
        <v>392</v>
      </c>
      <c r="AV377" s="201"/>
      <c r="AW377" s="201" t="s">
        <v>110</v>
      </c>
      <c r="AX377" s="201" t="s">
        <v>109</v>
      </c>
      <c r="AY377" s="201" t="s">
        <v>108</v>
      </c>
      <c r="AZ377" s="240">
        <v>45444</v>
      </c>
      <c r="BA377" s="201" t="s">
        <v>3973</v>
      </c>
      <c r="BB377" s="241">
        <v>4500000</v>
      </c>
      <c r="BC377" s="240">
        <v>45444</v>
      </c>
      <c r="BD377" s="210" t="s">
        <v>792</v>
      </c>
      <c r="BE377" s="210"/>
      <c r="BF377" s="210"/>
      <c r="BG377" s="240">
        <v>45514</v>
      </c>
      <c r="BH377" s="221">
        <f>T377+BB377</f>
        <v>22500000</v>
      </c>
      <c r="BI377" s="161" t="s">
        <v>135</v>
      </c>
      <c r="BJ377" s="240"/>
      <c r="BK377" s="240" t="s">
        <v>114</v>
      </c>
      <c r="BL377" s="240"/>
      <c r="BM377" s="161" t="s">
        <v>136</v>
      </c>
      <c r="BN377" s="285" t="s">
        <v>964</v>
      </c>
      <c r="BO377" s="261">
        <v>53</v>
      </c>
      <c r="BP377" s="261" t="s">
        <v>114</v>
      </c>
      <c r="BQ377" s="261" t="s">
        <v>114</v>
      </c>
      <c r="BR377" s="261" t="s">
        <v>114</v>
      </c>
      <c r="BS377" s="261" t="s">
        <v>114</v>
      </c>
      <c r="BT377" s="261" t="s">
        <v>114</v>
      </c>
      <c r="BU377" s="286" t="s">
        <v>3974</v>
      </c>
      <c r="BV377" s="261">
        <v>3202585727</v>
      </c>
      <c r="BW377" s="65" t="s">
        <v>3975</v>
      </c>
      <c r="BX377" s="287" t="s">
        <v>881</v>
      </c>
      <c r="BY377" s="261" t="s">
        <v>119</v>
      </c>
      <c r="BZ377" s="302">
        <v>94631427981</v>
      </c>
      <c r="CA377" s="223" t="s">
        <v>109</v>
      </c>
      <c r="CB377" s="223" t="s">
        <v>109</v>
      </c>
      <c r="CC377" s="223" t="s">
        <v>109</v>
      </c>
      <c r="CD377" s="250" t="s">
        <v>109</v>
      </c>
      <c r="CE377" s="223" t="s">
        <v>109</v>
      </c>
      <c r="CF377" s="294"/>
      <c r="CG377" s="223"/>
      <c r="CH377" s="223"/>
      <c r="CI377" s="223"/>
      <c r="CJ377" s="223"/>
      <c r="CK377" s="223"/>
      <c r="CL377" s="223"/>
      <c r="CM377" s="295"/>
      <c r="CN377" s="223"/>
    </row>
    <row r="378" spans="1:736" s="50" customFormat="1" ht="45.75" customHeight="1">
      <c r="A378" s="566">
        <f>1+A377</f>
        <v>377</v>
      </c>
      <c r="B378" s="402" t="s">
        <v>3976</v>
      </c>
      <c r="C378" s="239" t="s">
        <v>3977</v>
      </c>
      <c r="D378" s="205" t="s">
        <v>425</v>
      </c>
      <c r="E378" s="202">
        <v>45362</v>
      </c>
      <c r="F378" s="203">
        <v>45362</v>
      </c>
      <c r="G378" s="203">
        <v>45483</v>
      </c>
      <c r="H378" s="201" t="s">
        <v>416</v>
      </c>
      <c r="I378" s="206" t="s">
        <v>95</v>
      </c>
      <c r="J378" s="201" t="s">
        <v>3978</v>
      </c>
      <c r="K378" s="271">
        <v>79959804</v>
      </c>
      <c r="L378" s="201">
        <v>9</v>
      </c>
      <c r="M378" s="272" t="s">
        <v>844</v>
      </c>
      <c r="N378" s="208" t="s">
        <v>98</v>
      </c>
      <c r="O378" s="218" t="s">
        <v>783</v>
      </c>
      <c r="P378" s="201" t="s">
        <v>3956</v>
      </c>
      <c r="Q378" s="201" t="s">
        <v>928</v>
      </c>
      <c r="R378" s="210">
        <f>+G378-F378</f>
        <v>121</v>
      </c>
      <c r="S378" s="201" t="s">
        <v>133</v>
      </c>
      <c r="T378" s="273">
        <v>18000000</v>
      </c>
      <c r="U378" s="274" t="s">
        <v>3979</v>
      </c>
      <c r="V378" s="273">
        <v>18000000</v>
      </c>
      <c r="W378" s="275">
        <v>45362</v>
      </c>
      <c r="X378" s="276" t="s">
        <v>473</v>
      </c>
      <c r="Y378" s="313">
        <f>+Z378+AA378+AB378</f>
        <v>18000000</v>
      </c>
      <c r="Z378" s="215">
        <f>+V378</f>
        <v>18000000</v>
      </c>
      <c r="AA378" s="216">
        <v>0</v>
      </c>
      <c r="AB378" s="217">
        <f>+AC378+AD378+AE378+AF378+AG378+AH378+AI378+AJ378</f>
        <v>0</v>
      </c>
      <c r="AC378" s="216">
        <v>0</v>
      </c>
      <c r="AD378" s="216">
        <v>0</v>
      </c>
      <c r="AE378" s="216">
        <v>0</v>
      </c>
      <c r="AF378" s="216">
        <v>0</v>
      </c>
      <c r="AG378" s="216">
        <v>0</v>
      </c>
      <c r="AH378" s="216">
        <v>0</v>
      </c>
      <c r="AI378" s="216">
        <v>0</v>
      </c>
      <c r="AJ378" s="216">
        <v>0</v>
      </c>
      <c r="AK378" s="209" t="s">
        <v>104</v>
      </c>
      <c r="AL378" s="191" t="s">
        <v>3980</v>
      </c>
      <c r="AM378" s="201" t="s">
        <v>1388</v>
      </c>
      <c r="AN378" s="207" t="s">
        <v>1389</v>
      </c>
      <c r="AO378" s="209" t="s">
        <v>110</v>
      </c>
      <c r="AP378" s="201" t="s">
        <v>108</v>
      </c>
      <c r="AQ378" s="277" t="s">
        <v>108</v>
      </c>
      <c r="AR378" s="209" t="s">
        <v>114</v>
      </c>
      <c r="AS378" s="201" t="s">
        <v>578</v>
      </c>
      <c r="AT378" s="209" t="s">
        <v>578</v>
      </c>
      <c r="AU378" s="209" t="s">
        <v>392</v>
      </c>
      <c r="AV378" s="201"/>
      <c r="AW378" s="201" t="s">
        <v>110</v>
      </c>
      <c r="AX378" s="201" t="s">
        <v>109</v>
      </c>
      <c r="AY378" s="201" t="s">
        <v>108</v>
      </c>
      <c r="AZ378" s="240"/>
      <c r="BA378" s="201"/>
      <c r="BB378" s="241"/>
      <c r="BC378" s="240"/>
      <c r="BD378" s="210"/>
      <c r="BE378" s="210"/>
      <c r="BF378" s="210"/>
      <c r="BG378" s="240"/>
      <c r="BH378" s="221">
        <f>T378+BB378</f>
        <v>18000000</v>
      </c>
      <c r="BI378" s="161" t="s">
        <v>135</v>
      </c>
      <c r="BJ378" s="240"/>
      <c r="BK378" s="240" t="s">
        <v>114</v>
      </c>
      <c r="BL378" s="240"/>
      <c r="BM378" s="161" t="s">
        <v>136</v>
      </c>
      <c r="BN378" s="285" t="s">
        <v>917</v>
      </c>
      <c r="BO378" s="261">
        <v>47</v>
      </c>
      <c r="BP378" s="261" t="s">
        <v>578</v>
      </c>
      <c r="BQ378" s="261" t="s">
        <v>114</v>
      </c>
      <c r="BR378" s="261" t="s">
        <v>114</v>
      </c>
      <c r="BS378" s="261" t="s">
        <v>114</v>
      </c>
      <c r="BT378" s="261" t="s">
        <v>114</v>
      </c>
      <c r="BU378" s="286" t="s">
        <v>3981</v>
      </c>
      <c r="BV378" s="261">
        <v>3192372872</v>
      </c>
      <c r="BW378" s="65" t="s">
        <v>3982</v>
      </c>
      <c r="BX378" s="287" t="s">
        <v>1394</v>
      </c>
      <c r="BY378" s="261" t="s">
        <v>119</v>
      </c>
      <c r="BZ378" s="302">
        <v>5092008327</v>
      </c>
      <c r="CA378" s="223" t="s">
        <v>109</v>
      </c>
      <c r="CB378" s="223" t="s">
        <v>109</v>
      </c>
      <c r="CC378" s="223" t="s">
        <v>109</v>
      </c>
      <c r="CD378" s="250" t="s">
        <v>109</v>
      </c>
      <c r="CE378" s="294"/>
      <c r="CF378" s="294"/>
      <c r="CG378" s="223"/>
      <c r="CH378" s="223"/>
      <c r="CI378" s="223"/>
      <c r="CJ378" s="223"/>
      <c r="CK378" s="223"/>
      <c r="CL378" s="223"/>
      <c r="CM378" s="295"/>
      <c r="CN378" s="223"/>
    </row>
    <row r="379" spans="1:736" s="361" customFormat="1" ht="45.75" customHeight="1">
      <c r="A379" s="589">
        <f>1+A378</f>
        <v>378</v>
      </c>
      <c r="B379" s="151" t="s">
        <v>3983</v>
      </c>
      <c r="C379" s="134" t="s">
        <v>3984</v>
      </c>
      <c r="D379" s="138" t="s">
        <v>93</v>
      </c>
      <c r="E379" s="135">
        <v>45362</v>
      </c>
      <c r="F379" s="136">
        <v>45365</v>
      </c>
      <c r="G379" s="136">
        <v>45397</v>
      </c>
      <c r="H379" s="134" t="s">
        <v>1154</v>
      </c>
      <c r="I379" s="139" t="s">
        <v>855</v>
      </c>
      <c r="J379" s="158" t="s">
        <v>3985</v>
      </c>
      <c r="K379" s="251">
        <v>900896083</v>
      </c>
      <c r="L379" s="134">
        <v>0</v>
      </c>
      <c r="M379" s="252" t="s">
        <v>926</v>
      </c>
      <c r="N379" s="141" t="s">
        <v>98</v>
      </c>
      <c r="O379" s="151" t="s">
        <v>1109</v>
      </c>
      <c r="P379" s="134" t="s">
        <v>3986</v>
      </c>
      <c r="Q379" s="134" t="s">
        <v>3987</v>
      </c>
      <c r="R379" s="143">
        <f>+G379-F379</f>
        <v>32</v>
      </c>
      <c r="S379" s="134" t="s">
        <v>3988</v>
      </c>
      <c r="T379" s="253">
        <v>38675000</v>
      </c>
      <c r="U379" s="254" t="s">
        <v>3989</v>
      </c>
      <c r="V379" s="253">
        <v>38675000</v>
      </c>
      <c r="W379" s="255">
        <v>45362</v>
      </c>
      <c r="X379" s="256" t="s">
        <v>473</v>
      </c>
      <c r="Y379" s="314">
        <f>+Z379+AA379+AB379</f>
        <v>38675000</v>
      </c>
      <c r="Z379" s="148">
        <f>+V379</f>
        <v>38675000</v>
      </c>
      <c r="AA379" s="149">
        <v>0</v>
      </c>
      <c r="AB379" s="150">
        <f>+AC379+AD379+AE379+AF379+AG379+AH379+AI379+AJ379</f>
        <v>0</v>
      </c>
      <c r="AC379" s="149">
        <v>0</v>
      </c>
      <c r="AD379" s="149">
        <v>0</v>
      </c>
      <c r="AE379" s="149">
        <v>0</v>
      </c>
      <c r="AF379" s="149">
        <v>0</v>
      </c>
      <c r="AG379" s="149">
        <v>0</v>
      </c>
      <c r="AH379" s="149">
        <v>0</v>
      </c>
      <c r="AI379" s="149">
        <v>0</v>
      </c>
      <c r="AJ379" s="149">
        <v>0</v>
      </c>
      <c r="AK379" s="142" t="s">
        <v>104</v>
      </c>
      <c r="AL379" s="103" t="s">
        <v>3990</v>
      </c>
      <c r="AM379" s="134" t="s">
        <v>2596</v>
      </c>
      <c r="AN379" s="140">
        <v>1072646479</v>
      </c>
      <c r="AO379" s="142" t="s">
        <v>3991</v>
      </c>
      <c r="AP379" s="134" t="s">
        <v>3992</v>
      </c>
      <c r="AQ379" s="257">
        <v>45364</v>
      </c>
      <c r="AR379" s="142" t="s">
        <v>3993</v>
      </c>
      <c r="AS379" s="134" t="s">
        <v>114</v>
      </c>
      <c r="AT379" s="142" t="s">
        <v>578</v>
      </c>
      <c r="AU379" s="142" t="s">
        <v>392</v>
      </c>
      <c r="AV379" s="134"/>
      <c r="AW379" s="134"/>
      <c r="AX379" s="134" t="s">
        <v>109</v>
      </c>
      <c r="AY379" s="134" t="s">
        <v>108</v>
      </c>
      <c r="AZ379" s="156"/>
      <c r="BA379" s="134"/>
      <c r="BB379" s="169"/>
      <c r="BC379" s="156"/>
      <c r="BD379" s="143"/>
      <c r="BE379" s="143"/>
      <c r="BF379" s="143"/>
      <c r="BG379" s="156"/>
      <c r="BH379" s="153">
        <f>T379+BB379</f>
        <v>38675000</v>
      </c>
      <c r="BI379" s="301" t="s">
        <v>259</v>
      </c>
      <c r="BJ379" s="134"/>
      <c r="BK379" s="141"/>
      <c r="BL379" s="156"/>
      <c r="BM379" s="624" t="s">
        <v>3383</v>
      </c>
      <c r="BN379" s="170" t="s">
        <v>114</v>
      </c>
      <c r="BO379" s="141" t="s">
        <v>114</v>
      </c>
      <c r="BP379" s="141" t="s">
        <v>114</v>
      </c>
      <c r="BQ379" s="141" t="s">
        <v>114</v>
      </c>
      <c r="BR379" s="141" t="s">
        <v>114</v>
      </c>
      <c r="BS379" s="141" t="s">
        <v>114</v>
      </c>
      <c r="BT379" s="141" t="s">
        <v>114</v>
      </c>
      <c r="BU379" s="166" t="s">
        <v>3994</v>
      </c>
      <c r="BV379" s="141">
        <v>3138395566</v>
      </c>
      <c r="BW379" s="114" t="s">
        <v>3995</v>
      </c>
      <c r="BX379" s="158" t="s">
        <v>1030</v>
      </c>
      <c r="BY379" s="141" t="s">
        <v>119</v>
      </c>
      <c r="BZ379" s="259" t="s">
        <v>3996</v>
      </c>
      <c r="CA379" s="157" t="s">
        <v>109</v>
      </c>
      <c r="CB379" s="157"/>
      <c r="CC379" s="157"/>
      <c r="CD379" s="157"/>
      <c r="CE379" s="157"/>
      <c r="CF379" s="157"/>
      <c r="CG379" s="157"/>
      <c r="CH379" s="157"/>
      <c r="CI379" s="157"/>
      <c r="CJ379" s="157"/>
      <c r="CK379" s="157"/>
      <c r="CL379" s="157"/>
      <c r="CM379" s="157" t="s">
        <v>109</v>
      </c>
      <c r="CN379" s="157"/>
      <c r="CO379" s="50"/>
      <c r="CP379" s="50"/>
      <c r="CQ379" s="50"/>
      <c r="CR379" s="50"/>
      <c r="CS379" s="50"/>
      <c r="CT379" s="50"/>
      <c r="CU379" s="50"/>
      <c r="CV379" s="50"/>
      <c r="CW379" s="50"/>
      <c r="CX379" s="50"/>
      <c r="CY379" s="50"/>
      <c r="CZ379" s="50"/>
      <c r="DA379" s="50"/>
      <c r="DB379" s="50"/>
      <c r="DC379" s="50"/>
      <c r="DD379" s="50"/>
      <c r="DE379" s="50"/>
      <c r="DF379" s="50"/>
      <c r="DG379" s="50"/>
      <c r="DH379" s="50"/>
      <c r="DI379" s="50"/>
      <c r="DJ379" s="50"/>
      <c r="DK379" s="50"/>
      <c r="DL379" s="50"/>
      <c r="DM379" s="50"/>
      <c r="DN379" s="50"/>
      <c r="DO379" s="50"/>
      <c r="DP379" s="50"/>
      <c r="DQ379" s="50"/>
      <c r="DR379" s="50"/>
      <c r="DS379" s="50"/>
      <c r="DT379" s="50"/>
      <c r="DU379" s="50"/>
      <c r="DV379" s="50"/>
      <c r="DW379" s="50"/>
      <c r="DX379" s="50"/>
      <c r="DY379" s="50"/>
      <c r="DZ379" s="50"/>
      <c r="EA379" s="50"/>
      <c r="EB379" s="50"/>
      <c r="EC379" s="50"/>
      <c r="ED379" s="50"/>
      <c r="EE379" s="50"/>
      <c r="EF379" s="50"/>
      <c r="EG379" s="50"/>
      <c r="EH379" s="50"/>
      <c r="EI379" s="50"/>
      <c r="EJ379" s="50"/>
      <c r="EK379" s="50"/>
      <c r="EL379" s="50"/>
      <c r="EM379" s="50"/>
      <c r="EN379" s="50"/>
      <c r="EO379" s="50"/>
      <c r="EP379" s="50"/>
      <c r="EQ379" s="50"/>
      <c r="ER379" s="50"/>
      <c r="ES379" s="50"/>
      <c r="ET379" s="50"/>
      <c r="EU379" s="50"/>
      <c r="EV379" s="50"/>
      <c r="EW379" s="50"/>
      <c r="EX379" s="50"/>
      <c r="EY379" s="50"/>
      <c r="EZ379" s="50"/>
      <c r="FA379" s="50"/>
      <c r="FB379" s="50"/>
      <c r="FC379" s="50"/>
      <c r="FD379" s="50"/>
      <c r="FE379" s="50"/>
      <c r="FF379" s="50"/>
      <c r="FG379" s="50"/>
      <c r="FH379" s="50"/>
      <c r="FI379" s="50"/>
      <c r="FJ379" s="50"/>
      <c r="FK379" s="50"/>
      <c r="FL379" s="50"/>
      <c r="FM379" s="50"/>
      <c r="FN379" s="50"/>
      <c r="FO379" s="50"/>
      <c r="FP379" s="50"/>
      <c r="FQ379" s="50"/>
      <c r="FR379" s="50"/>
      <c r="FS379" s="50"/>
      <c r="FT379" s="50"/>
      <c r="FU379" s="50"/>
      <c r="FV379" s="50"/>
      <c r="FW379" s="50"/>
      <c r="FX379" s="50"/>
      <c r="FY379" s="50"/>
      <c r="FZ379" s="50"/>
      <c r="GA379" s="50"/>
      <c r="GB379" s="50"/>
      <c r="GC379" s="50"/>
      <c r="GD379" s="50"/>
      <c r="GE379" s="50"/>
      <c r="GF379" s="50"/>
      <c r="GG379" s="50"/>
      <c r="GH379" s="50"/>
      <c r="GI379" s="50"/>
      <c r="GJ379" s="50"/>
      <c r="GK379" s="50"/>
      <c r="GL379" s="50"/>
      <c r="GM379" s="50"/>
      <c r="GN379" s="50"/>
      <c r="GO379" s="50"/>
      <c r="GP379" s="50"/>
      <c r="GQ379" s="50"/>
      <c r="GR379" s="50"/>
      <c r="GS379" s="50"/>
      <c r="GT379" s="50"/>
      <c r="GU379" s="50"/>
      <c r="GV379" s="50"/>
      <c r="GW379" s="50"/>
      <c r="GX379" s="50"/>
      <c r="GY379" s="50"/>
      <c r="GZ379" s="50"/>
      <c r="HA379" s="50"/>
      <c r="HB379" s="50"/>
      <c r="HC379" s="50"/>
      <c r="HD379" s="50"/>
      <c r="HE379" s="50"/>
      <c r="HF379" s="50"/>
      <c r="HG379" s="50"/>
      <c r="HH379" s="50"/>
      <c r="HI379" s="50"/>
      <c r="HJ379" s="50"/>
      <c r="HK379" s="50"/>
      <c r="HL379" s="50"/>
      <c r="HM379" s="50"/>
      <c r="HN379" s="50"/>
      <c r="HO379" s="50"/>
      <c r="HP379" s="50"/>
      <c r="HQ379" s="50"/>
      <c r="HR379" s="50"/>
      <c r="HS379" s="50"/>
      <c r="HT379" s="50"/>
      <c r="HU379" s="50"/>
      <c r="HV379" s="50"/>
      <c r="HW379" s="50"/>
      <c r="HX379" s="50"/>
      <c r="HY379" s="50"/>
      <c r="HZ379" s="50"/>
      <c r="IA379" s="50"/>
      <c r="IB379" s="50"/>
      <c r="IC379" s="50"/>
      <c r="ID379" s="50"/>
      <c r="IE379" s="50"/>
      <c r="IF379" s="50"/>
      <c r="IG379" s="50"/>
      <c r="IH379" s="50"/>
      <c r="II379" s="50"/>
      <c r="IJ379" s="50"/>
      <c r="IK379" s="50"/>
      <c r="IL379" s="50"/>
      <c r="IM379" s="50"/>
      <c r="IN379" s="50"/>
      <c r="IO379" s="50"/>
      <c r="IP379" s="50"/>
      <c r="IQ379" s="50"/>
      <c r="IR379" s="50"/>
      <c r="IS379" s="50"/>
      <c r="IT379" s="50"/>
      <c r="IU379" s="50"/>
      <c r="IV379" s="50"/>
      <c r="IW379" s="50"/>
      <c r="IX379" s="50"/>
      <c r="IY379" s="50"/>
      <c r="IZ379" s="50"/>
      <c r="JA379" s="50"/>
      <c r="JB379" s="50"/>
      <c r="JC379" s="50"/>
      <c r="JD379" s="50"/>
      <c r="JE379" s="50"/>
      <c r="JF379" s="50"/>
      <c r="JG379" s="50"/>
      <c r="JH379" s="50"/>
      <c r="JI379" s="50"/>
      <c r="JJ379" s="50"/>
      <c r="JK379" s="50"/>
      <c r="JL379" s="50"/>
      <c r="JM379" s="50"/>
      <c r="JN379" s="50"/>
      <c r="JO379" s="50"/>
      <c r="JP379" s="50"/>
      <c r="JQ379" s="50"/>
      <c r="JR379" s="50"/>
      <c r="JS379" s="50"/>
      <c r="JT379" s="50"/>
      <c r="JU379" s="50"/>
      <c r="JV379" s="50"/>
      <c r="JW379" s="50"/>
      <c r="JX379" s="50"/>
      <c r="JY379" s="50"/>
      <c r="JZ379" s="50"/>
      <c r="KA379" s="50"/>
      <c r="KB379" s="50"/>
      <c r="KC379" s="50"/>
      <c r="KD379" s="50"/>
      <c r="KE379" s="50"/>
      <c r="KF379" s="50"/>
      <c r="KG379" s="50"/>
      <c r="KH379" s="50"/>
      <c r="KI379" s="50"/>
      <c r="KJ379" s="50"/>
      <c r="KK379" s="50"/>
      <c r="KL379" s="50"/>
      <c r="KM379" s="50"/>
      <c r="KN379" s="50"/>
      <c r="KO379" s="50"/>
      <c r="KP379" s="50"/>
      <c r="KQ379" s="50"/>
      <c r="KR379" s="50"/>
      <c r="KS379" s="50"/>
      <c r="KT379" s="50"/>
      <c r="KU379" s="50"/>
      <c r="KV379" s="50"/>
      <c r="KW379" s="50"/>
      <c r="KX379" s="50"/>
      <c r="KY379" s="50"/>
      <c r="KZ379" s="50"/>
      <c r="LA379" s="50"/>
      <c r="LB379" s="50"/>
      <c r="LC379" s="50"/>
      <c r="LD379" s="50"/>
      <c r="LE379" s="50"/>
      <c r="LF379" s="50"/>
      <c r="LG379" s="50"/>
      <c r="LH379" s="50"/>
      <c r="LI379" s="50"/>
      <c r="LJ379" s="50"/>
      <c r="LK379" s="50"/>
      <c r="LL379" s="50"/>
      <c r="LM379" s="50"/>
      <c r="LN379" s="50"/>
      <c r="LO379" s="50"/>
      <c r="LP379" s="50"/>
      <c r="LQ379" s="50"/>
      <c r="LR379" s="50"/>
      <c r="LS379" s="50"/>
      <c r="LT379" s="50"/>
      <c r="LU379" s="50"/>
      <c r="LV379" s="50"/>
      <c r="LW379" s="50"/>
      <c r="LX379" s="50"/>
      <c r="LY379" s="50"/>
      <c r="LZ379" s="50"/>
      <c r="MA379" s="50"/>
      <c r="MB379" s="50"/>
      <c r="MC379" s="50"/>
      <c r="MD379" s="50"/>
      <c r="ME379" s="50"/>
      <c r="MF379" s="50"/>
      <c r="MG379" s="50"/>
      <c r="MH379" s="50"/>
      <c r="MI379" s="50"/>
      <c r="MJ379" s="50"/>
      <c r="MK379" s="50"/>
      <c r="ML379" s="50"/>
      <c r="MM379" s="50"/>
      <c r="MN379" s="50"/>
      <c r="MO379" s="50"/>
      <c r="MP379" s="50"/>
      <c r="MQ379" s="50"/>
      <c r="MR379" s="50"/>
      <c r="MS379" s="50"/>
      <c r="MT379" s="50"/>
      <c r="MU379" s="50"/>
      <c r="MV379" s="50"/>
      <c r="MW379" s="50"/>
      <c r="MX379" s="50"/>
      <c r="MY379" s="50"/>
      <c r="MZ379" s="50"/>
      <c r="NA379" s="50"/>
      <c r="NB379" s="50"/>
      <c r="NC379" s="50"/>
      <c r="ND379" s="50"/>
      <c r="NE379" s="50"/>
      <c r="NF379" s="50"/>
      <c r="NG379" s="50"/>
      <c r="NH379" s="50"/>
      <c r="NI379" s="50"/>
      <c r="NJ379" s="50"/>
      <c r="NK379" s="50"/>
      <c r="NL379" s="50"/>
      <c r="NM379" s="50"/>
      <c r="NN379" s="50"/>
      <c r="NO379" s="50"/>
      <c r="NP379" s="50"/>
      <c r="NQ379" s="50"/>
      <c r="NR379" s="50"/>
      <c r="NS379" s="50"/>
      <c r="NT379" s="50"/>
      <c r="NU379" s="50"/>
      <c r="NV379" s="50"/>
      <c r="NW379" s="50"/>
      <c r="NX379" s="50"/>
      <c r="NY379" s="50"/>
      <c r="NZ379" s="50"/>
      <c r="OA379" s="50"/>
      <c r="OB379" s="50"/>
      <c r="OC379" s="50"/>
      <c r="OD379" s="50"/>
      <c r="OE379" s="50"/>
      <c r="OF379" s="50"/>
      <c r="OG379" s="50"/>
      <c r="OH379" s="50"/>
      <c r="OI379" s="50"/>
      <c r="OJ379" s="50"/>
      <c r="OK379" s="50"/>
      <c r="OL379" s="50"/>
      <c r="OM379" s="50"/>
      <c r="ON379" s="50"/>
      <c r="OO379" s="50"/>
      <c r="OP379" s="50"/>
      <c r="OQ379" s="50"/>
      <c r="OR379" s="50"/>
      <c r="OS379" s="50"/>
      <c r="OT379" s="50"/>
      <c r="OU379" s="50"/>
      <c r="OV379" s="50"/>
      <c r="OW379" s="50"/>
      <c r="OX379" s="50"/>
      <c r="OY379" s="50"/>
      <c r="OZ379" s="50"/>
      <c r="PA379" s="50"/>
      <c r="PB379" s="50"/>
      <c r="PC379" s="50"/>
      <c r="PD379" s="50"/>
      <c r="PE379" s="50"/>
      <c r="PF379" s="50"/>
      <c r="PG379" s="50"/>
      <c r="PH379" s="50"/>
      <c r="PI379" s="50"/>
      <c r="PJ379" s="50"/>
      <c r="PK379" s="50"/>
      <c r="PL379" s="50"/>
      <c r="PM379" s="50"/>
      <c r="PN379" s="50"/>
      <c r="PO379" s="50"/>
      <c r="PP379" s="50"/>
      <c r="PQ379" s="50"/>
      <c r="PR379" s="50"/>
      <c r="PS379" s="50"/>
      <c r="PT379" s="50"/>
      <c r="PU379" s="50"/>
      <c r="PV379" s="50"/>
      <c r="PW379" s="50"/>
      <c r="PX379" s="50"/>
      <c r="PY379" s="50"/>
      <c r="PZ379" s="50"/>
      <c r="QA379" s="50"/>
      <c r="QB379" s="50"/>
      <c r="QC379" s="50"/>
      <c r="QD379" s="50"/>
      <c r="QE379" s="50"/>
      <c r="QF379" s="50"/>
      <c r="QG379" s="50"/>
      <c r="QH379" s="50"/>
      <c r="QI379" s="50"/>
      <c r="QJ379" s="50"/>
      <c r="QK379" s="50"/>
      <c r="QL379" s="50"/>
      <c r="QM379" s="50"/>
      <c r="QN379" s="50"/>
      <c r="QO379" s="50"/>
      <c r="QP379" s="50"/>
      <c r="QQ379" s="50"/>
      <c r="QR379" s="50"/>
      <c r="QS379" s="50"/>
      <c r="QT379" s="50"/>
      <c r="QU379" s="50"/>
      <c r="QV379" s="50"/>
      <c r="QW379" s="50"/>
      <c r="QX379" s="50"/>
      <c r="QY379" s="50"/>
      <c r="QZ379" s="50"/>
      <c r="RA379" s="50"/>
      <c r="RB379" s="50"/>
      <c r="RC379" s="50"/>
      <c r="RD379" s="50"/>
      <c r="RE379" s="50"/>
      <c r="RF379" s="50"/>
      <c r="RG379" s="50"/>
      <c r="RH379" s="50"/>
      <c r="RI379" s="50"/>
      <c r="RJ379" s="50"/>
      <c r="RK379" s="50"/>
      <c r="RL379" s="50"/>
      <c r="RM379" s="50"/>
      <c r="RN379" s="50"/>
      <c r="RO379" s="50"/>
      <c r="RP379" s="50"/>
      <c r="RQ379" s="50"/>
      <c r="RR379" s="50"/>
      <c r="RS379" s="50"/>
      <c r="RT379" s="50"/>
      <c r="RU379" s="50"/>
      <c r="RV379" s="50"/>
      <c r="RW379" s="50"/>
      <c r="RX379" s="50"/>
      <c r="RY379" s="50"/>
      <c r="RZ379" s="50"/>
      <c r="SA379" s="50"/>
      <c r="SB379" s="50"/>
      <c r="SC379" s="50"/>
      <c r="SD379" s="50"/>
      <c r="SE379" s="50"/>
      <c r="SF379" s="50"/>
      <c r="SG379" s="50"/>
      <c r="SH379" s="50"/>
      <c r="SI379" s="50"/>
      <c r="SJ379" s="50"/>
      <c r="SK379" s="50"/>
      <c r="SL379" s="50"/>
      <c r="SM379" s="50"/>
      <c r="SN379" s="50"/>
      <c r="SO379" s="50"/>
      <c r="SP379" s="50"/>
      <c r="SQ379" s="50"/>
      <c r="SR379" s="50"/>
      <c r="SS379" s="50"/>
      <c r="ST379" s="50"/>
      <c r="SU379" s="50"/>
      <c r="SV379" s="50"/>
      <c r="SW379" s="50"/>
      <c r="SX379" s="50"/>
      <c r="SY379" s="50"/>
      <c r="SZ379" s="50"/>
      <c r="TA379" s="50"/>
      <c r="TB379" s="50"/>
      <c r="TC379" s="50"/>
      <c r="TD379" s="50"/>
      <c r="TE379" s="50"/>
      <c r="TF379" s="50"/>
      <c r="TG379" s="50"/>
      <c r="TH379" s="50"/>
      <c r="TI379" s="50"/>
      <c r="TJ379" s="50"/>
      <c r="TK379" s="50"/>
      <c r="TL379" s="50"/>
      <c r="TM379" s="50"/>
      <c r="TN379" s="50"/>
      <c r="TO379" s="50"/>
      <c r="TP379" s="50"/>
      <c r="TQ379" s="50"/>
      <c r="TR379" s="50"/>
      <c r="TS379" s="50"/>
      <c r="TT379" s="50"/>
      <c r="TU379" s="50"/>
      <c r="TV379" s="50"/>
      <c r="TW379" s="50"/>
      <c r="TX379" s="50"/>
      <c r="TY379" s="50"/>
      <c r="TZ379" s="50"/>
      <c r="UA379" s="50"/>
      <c r="UB379" s="50"/>
      <c r="UC379" s="50"/>
      <c r="UD379" s="50"/>
      <c r="UE379" s="50"/>
      <c r="UF379" s="50"/>
      <c r="UG379" s="50"/>
      <c r="UH379" s="50"/>
      <c r="UI379" s="50"/>
      <c r="UJ379" s="50"/>
      <c r="UK379" s="50"/>
      <c r="UL379" s="50"/>
      <c r="UM379" s="50"/>
      <c r="UN379" s="50"/>
      <c r="UO379" s="50"/>
      <c r="UP379" s="50"/>
      <c r="UQ379" s="50"/>
      <c r="UR379" s="50"/>
      <c r="US379" s="50"/>
      <c r="UT379" s="50"/>
      <c r="UU379" s="50"/>
      <c r="UV379" s="50"/>
      <c r="UW379" s="50"/>
      <c r="UX379" s="50"/>
      <c r="UY379" s="50"/>
      <c r="UZ379" s="50"/>
      <c r="VA379" s="50"/>
      <c r="VB379" s="50"/>
      <c r="VC379" s="50"/>
      <c r="VD379" s="50"/>
      <c r="VE379" s="50"/>
      <c r="VF379" s="50"/>
      <c r="VG379" s="50"/>
      <c r="VH379" s="50"/>
      <c r="VI379" s="50"/>
      <c r="VJ379" s="50"/>
      <c r="VK379" s="50"/>
      <c r="VL379" s="50"/>
      <c r="VM379" s="50"/>
      <c r="VN379" s="50"/>
      <c r="VO379" s="50"/>
      <c r="VP379" s="50"/>
      <c r="VQ379" s="50"/>
      <c r="VR379" s="50"/>
      <c r="VS379" s="50"/>
      <c r="VT379" s="50"/>
      <c r="VU379" s="50"/>
      <c r="VV379" s="50"/>
      <c r="VW379" s="50"/>
      <c r="VX379" s="50"/>
      <c r="VY379" s="50"/>
      <c r="VZ379" s="50"/>
      <c r="WA379" s="50"/>
      <c r="WB379" s="50"/>
      <c r="WC379" s="50"/>
      <c r="WD379" s="50"/>
      <c r="WE379" s="50"/>
      <c r="WF379" s="50"/>
      <c r="WG379" s="50"/>
      <c r="WH379" s="50"/>
      <c r="WI379" s="50"/>
      <c r="WJ379" s="50"/>
      <c r="WK379" s="50"/>
      <c r="WL379" s="50"/>
      <c r="WM379" s="50"/>
      <c r="WN379" s="50"/>
      <c r="WO379" s="50"/>
      <c r="WP379" s="50"/>
      <c r="WQ379" s="50"/>
      <c r="WR379" s="50"/>
      <c r="WS379" s="50"/>
      <c r="WT379" s="50"/>
      <c r="WU379" s="50"/>
      <c r="WV379" s="50"/>
      <c r="WW379" s="50"/>
      <c r="WX379" s="50"/>
      <c r="WY379" s="50"/>
      <c r="WZ379" s="50"/>
      <c r="XA379" s="50"/>
      <c r="XB379" s="50"/>
      <c r="XC379" s="50"/>
      <c r="XD379" s="50"/>
      <c r="XE379" s="50"/>
      <c r="XF379" s="50"/>
      <c r="XG379" s="50"/>
      <c r="XH379" s="50"/>
      <c r="XI379" s="50"/>
      <c r="XJ379" s="50"/>
      <c r="XK379" s="50"/>
      <c r="XL379" s="50"/>
      <c r="XM379" s="50"/>
      <c r="XN379" s="50"/>
      <c r="XO379" s="50"/>
      <c r="XP379" s="50"/>
      <c r="XQ379" s="50"/>
      <c r="XR379" s="50"/>
      <c r="XS379" s="50"/>
      <c r="XT379" s="50"/>
      <c r="XU379" s="50"/>
      <c r="XV379" s="50"/>
      <c r="XW379" s="50"/>
      <c r="XX379" s="50"/>
      <c r="XY379" s="50"/>
      <c r="XZ379" s="50"/>
      <c r="YA379" s="50"/>
      <c r="YB379" s="50"/>
      <c r="YC379" s="50"/>
      <c r="YD379" s="50"/>
      <c r="YE379" s="50"/>
      <c r="YF379" s="50"/>
      <c r="YG379" s="50"/>
      <c r="YH379" s="50"/>
      <c r="YI379" s="50"/>
      <c r="YJ379" s="50"/>
      <c r="YK379" s="50"/>
      <c r="YL379" s="50"/>
      <c r="YM379" s="50"/>
      <c r="YN379" s="50"/>
      <c r="YO379" s="50"/>
      <c r="YP379" s="50"/>
      <c r="YQ379" s="50"/>
      <c r="YR379" s="50"/>
      <c r="YS379" s="50"/>
      <c r="YT379" s="50"/>
      <c r="YU379" s="50"/>
      <c r="YV379" s="50"/>
      <c r="YW379" s="50"/>
      <c r="YX379" s="50"/>
      <c r="YY379" s="50"/>
      <c r="YZ379" s="50"/>
      <c r="ZA379" s="50"/>
      <c r="ZB379" s="50"/>
      <c r="ZC379" s="50"/>
      <c r="ZD379" s="50"/>
      <c r="ZE379" s="50"/>
      <c r="ZF379" s="50"/>
      <c r="ZG379" s="50"/>
      <c r="ZH379" s="50"/>
      <c r="ZI379" s="50"/>
      <c r="ZJ379" s="50"/>
      <c r="ZK379" s="50"/>
      <c r="ZL379" s="50"/>
      <c r="ZM379" s="50"/>
      <c r="ZN379" s="50"/>
      <c r="ZO379" s="50"/>
      <c r="ZP379" s="50"/>
      <c r="ZQ379" s="50"/>
      <c r="ZR379" s="50"/>
      <c r="ZS379" s="50"/>
      <c r="ZT379" s="50"/>
      <c r="ZU379" s="50"/>
      <c r="ZV379" s="50"/>
      <c r="ZW379" s="50"/>
      <c r="ZX379" s="50"/>
      <c r="ZY379" s="50"/>
      <c r="ZZ379" s="50"/>
      <c r="AAA379" s="50"/>
      <c r="AAB379" s="50"/>
      <c r="AAC379" s="50"/>
      <c r="AAD379" s="50"/>
      <c r="AAE379" s="50"/>
      <c r="AAF379" s="50"/>
      <c r="AAG379" s="50"/>
      <c r="AAH379" s="50"/>
      <c r="AAI379" s="50"/>
      <c r="AAJ379" s="50"/>
      <c r="AAK379" s="50"/>
      <c r="AAL379" s="50"/>
      <c r="AAM379" s="50"/>
      <c r="AAN379" s="50"/>
      <c r="AAO379" s="50"/>
      <c r="AAP379" s="50"/>
      <c r="AAQ379" s="50"/>
      <c r="AAR379" s="50"/>
      <c r="AAS379" s="50"/>
      <c r="AAT379" s="50"/>
      <c r="AAU379" s="50"/>
      <c r="AAV379" s="50"/>
      <c r="AAW379" s="50"/>
      <c r="AAX379" s="50"/>
      <c r="AAY379" s="50"/>
      <c r="AAZ379" s="50"/>
      <c r="ABA379" s="50"/>
      <c r="ABB379" s="50"/>
      <c r="ABC379" s="50"/>
      <c r="ABD379" s="50"/>
      <c r="ABE379" s="50"/>
      <c r="ABF379" s="50"/>
      <c r="ABG379" s="50"/>
      <c r="ABH379" s="50"/>
    </row>
    <row r="380" spans="1:736" s="50" customFormat="1" ht="45.75" customHeight="1">
      <c r="A380" s="589">
        <f>1+A379</f>
        <v>379</v>
      </c>
      <c r="B380" s="403" t="s">
        <v>3997</v>
      </c>
      <c r="C380" s="156" t="s">
        <v>3998</v>
      </c>
      <c r="D380" s="156" t="s">
        <v>1047</v>
      </c>
      <c r="E380" s="156">
        <v>45362</v>
      </c>
      <c r="F380" s="156">
        <v>45363</v>
      </c>
      <c r="G380" s="156">
        <v>45469</v>
      </c>
      <c r="H380" s="156" t="s">
        <v>416</v>
      </c>
      <c r="I380" s="156" t="s">
        <v>95</v>
      </c>
      <c r="J380" s="156" t="s">
        <v>3999</v>
      </c>
      <c r="K380" s="251">
        <v>1072648711</v>
      </c>
      <c r="L380" s="156">
        <v>3</v>
      </c>
      <c r="M380" s="156" t="s">
        <v>844</v>
      </c>
      <c r="N380" s="156" t="s">
        <v>98</v>
      </c>
      <c r="O380" s="156" t="s">
        <v>993</v>
      </c>
      <c r="P380" s="156" t="s">
        <v>4000</v>
      </c>
      <c r="Q380" s="156" t="s">
        <v>1050</v>
      </c>
      <c r="R380" s="143">
        <f>+G380-F380</f>
        <v>106</v>
      </c>
      <c r="S380" s="134" t="s">
        <v>4001</v>
      </c>
      <c r="T380" s="253">
        <v>31500000</v>
      </c>
      <c r="U380" s="156" t="s">
        <v>4002</v>
      </c>
      <c r="V380" s="253">
        <v>31500000</v>
      </c>
      <c r="W380" s="156">
        <v>45362</v>
      </c>
      <c r="X380" s="156" t="s">
        <v>473</v>
      </c>
      <c r="Y380" s="317">
        <f>+Z380+AA380+AB380</f>
        <v>31500000</v>
      </c>
      <c r="Z380" s="156">
        <f>+V380</f>
        <v>31500000</v>
      </c>
      <c r="AA380" s="156">
        <v>0</v>
      </c>
      <c r="AB380" s="156">
        <f>+AC380+AD380+AE380+AF380+AG380+AH380+AI380+AJ380</f>
        <v>0</v>
      </c>
      <c r="AC380" s="156">
        <v>0</v>
      </c>
      <c r="AD380" s="156">
        <v>0</v>
      </c>
      <c r="AE380" s="156">
        <v>0</v>
      </c>
      <c r="AF380" s="156">
        <v>0</v>
      </c>
      <c r="AG380" s="156">
        <v>0</v>
      </c>
      <c r="AH380" s="156">
        <v>0</v>
      </c>
      <c r="AI380" s="156">
        <v>0</v>
      </c>
      <c r="AJ380" s="156">
        <v>0</v>
      </c>
      <c r="AK380" s="156" t="s">
        <v>104</v>
      </c>
      <c r="AL380" s="103" t="s">
        <v>4003</v>
      </c>
      <c r="AM380" s="156" t="s">
        <v>4004</v>
      </c>
      <c r="AN380" s="156">
        <v>35475547</v>
      </c>
      <c r="AO380" s="156" t="s">
        <v>108</v>
      </c>
      <c r="AP380" s="156" t="s">
        <v>108</v>
      </c>
      <c r="AQ380" s="156" t="s">
        <v>108</v>
      </c>
      <c r="AR380" s="156" t="s">
        <v>114</v>
      </c>
      <c r="AS380" s="156" t="s">
        <v>578</v>
      </c>
      <c r="AT380" s="156" t="s">
        <v>578</v>
      </c>
      <c r="AU380" s="156" t="s">
        <v>392</v>
      </c>
      <c r="AV380" s="156"/>
      <c r="AW380" s="156"/>
      <c r="AX380" s="156" t="s">
        <v>109</v>
      </c>
      <c r="AY380" s="156" t="s">
        <v>108</v>
      </c>
      <c r="AZ380" s="156">
        <v>45443</v>
      </c>
      <c r="BA380" s="156" t="s">
        <v>1409</v>
      </c>
      <c r="BB380" s="156">
        <v>9000000</v>
      </c>
      <c r="BC380" s="156">
        <v>45443</v>
      </c>
      <c r="BD380" s="156" t="s">
        <v>4005</v>
      </c>
      <c r="BE380" s="156"/>
      <c r="BF380" s="156"/>
      <c r="BG380" s="156">
        <v>45499</v>
      </c>
      <c r="BH380" s="153">
        <f>T380+BB380</f>
        <v>40500000</v>
      </c>
      <c r="BI380" s="304" t="s">
        <v>135</v>
      </c>
      <c r="BJ380" s="156"/>
      <c r="BK380" s="156" t="s">
        <v>114</v>
      </c>
      <c r="BL380" s="156"/>
      <c r="BM380" s="161" t="s">
        <v>136</v>
      </c>
      <c r="BN380" s="156" t="s">
        <v>964</v>
      </c>
      <c r="BO380" s="156">
        <v>35</v>
      </c>
      <c r="BP380" s="156" t="s">
        <v>114</v>
      </c>
      <c r="BQ380" s="156" t="s">
        <v>114</v>
      </c>
      <c r="BR380" s="156" t="s">
        <v>114</v>
      </c>
      <c r="BS380" s="156" t="s">
        <v>114</v>
      </c>
      <c r="BT380" s="156" t="s">
        <v>114</v>
      </c>
      <c r="BU380" s="156" t="s">
        <v>4006</v>
      </c>
      <c r="BV380" s="156">
        <v>3118799278</v>
      </c>
      <c r="BW380" s="156" t="s">
        <v>4007</v>
      </c>
      <c r="BX380" s="156" t="s">
        <v>881</v>
      </c>
      <c r="BY380" s="156" t="s">
        <v>119</v>
      </c>
      <c r="BZ380" s="156">
        <v>23257104354</v>
      </c>
      <c r="CA380" s="157" t="s">
        <v>109</v>
      </c>
      <c r="CB380" s="157" t="s">
        <v>109</v>
      </c>
      <c r="CC380" s="157" t="s">
        <v>109</v>
      </c>
      <c r="CD380" s="156" t="s">
        <v>109</v>
      </c>
      <c r="CE380" s="156" t="s">
        <v>109</v>
      </c>
      <c r="CF380" s="156"/>
      <c r="CG380" s="156"/>
      <c r="CH380" s="156"/>
      <c r="CI380" s="156"/>
      <c r="CJ380" s="156"/>
      <c r="CK380" s="156"/>
      <c r="CL380" s="156"/>
      <c r="CM380" s="152" t="s">
        <v>109</v>
      </c>
      <c r="CN380" s="156"/>
    </row>
    <row r="381" spans="1:736" s="50" customFormat="1" ht="45.75" customHeight="1">
      <c r="A381" s="571">
        <f>1+A380</f>
        <v>380</v>
      </c>
      <c r="B381" s="402" t="s">
        <v>4008</v>
      </c>
      <c r="C381" s="239" t="s">
        <v>4009</v>
      </c>
      <c r="D381" s="205" t="s">
        <v>479</v>
      </c>
      <c r="E381" s="202">
        <v>45362</v>
      </c>
      <c r="F381" s="203">
        <v>45391</v>
      </c>
      <c r="G381" s="203">
        <v>45665</v>
      </c>
      <c r="H381" s="201" t="s">
        <v>416</v>
      </c>
      <c r="I381" s="206" t="s">
        <v>452</v>
      </c>
      <c r="J381" s="201" t="s">
        <v>4010</v>
      </c>
      <c r="K381" s="271">
        <v>900335488</v>
      </c>
      <c r="L381" s="201">
        <v>3</v>
      </c>
      <c r="M381" s="272" t="s">
        <v>926</v>
      </c>
      <c r="N381" s="208" t="s">
        <v>98</v>
      </c>
      <c r="O381" s="218" t="s">
        <v>386</v>
      </c>
      <c r="P381" s="201" t="s">
        <v>4011</v>
      </c>
      <c r="Q381" s="201" t="s">
        <v>4012</v>
      </c>
      <c r="R381" s="210">
        <f>+G381-F381</f>
        <v>274</v>
      </c>
      <c r="S381" s="201" t="s">
        <v>4013</v>
      </c>
      <c r="T381" s="273">
        <v>21420423</v>
      </c>
      <c r="U381" s="274" t="s">
        <v>4014</v>
      </c>
      <c r="V381" s="273">
        <f>+T381</f>
        <v>21420423</v>
      </c>
      <c r="W381" s="275">
        <v>45363</v>
      </c>
      <c r="X381" s="276" t="s">
        <v>473</v>
      </c>
      <c r="Y381" s="313">
        <f>+Z381+AA381+AB381</f>
        <v>21420423</v>
      </c>
      <c r="Z381" s="215">
        <f>+V381</f>
        <v>21420423</v>
      </c>
      <c r="AA381" s="216">
        <v>0</v>
      </c>
      <c r="AB381" s="217">
        <f>+AC381+AD381+AE381+AF381+AG381+AH381+AI381+AJ381</f>
        <v>0</v>
      </c>
      <c r="AC381" s="216">
        <v>0</v>
      </c>
      <c r="AD381" s="216">
        <v>0</v>
      </c>
      <c r="AE381" s="216">
        <v>0</v>
      </c>
      <c r="AF381" s="216">
        <v>0</v>
      </c>
      <c r="AG381" s="216">
        <v>0</v>
      </c>
      <c r="AH381" s="216">
        <v>0</v>
      </c>
      <c r="AI381" s="216">
        <v>0</v>
      </c>
      <c r="AJ381" s="216">
        <v>0</v>
      </c>
      <c r="AK381" s="209" t="s">
        <v>104</v>
      </c>
      <c r="AL381" s="191" t="s">
        <v>4015</v>
      </c>
      <c r="AM381" s="201" t="s">
        <v>4016</v>
      </c>
      <c r="AN381" s="207" t="s">
        <v>4017</v>
      </c>
      <c r="AO381" s="209" t="s">
        <v>4018</v>
      </c>
      <c r="AP381" s="201" t="s">
        <v>4019</v>
      </c>
      <c r="AQ381" s="277">
        <v>45386</v>
      </c>
      <c r="AR381" s="209" t="s">
        <v>4020</v>
      </c>
      <c r="AS381" s="201" t="s">
        <v>114</v>
      </c>
      <c r="AT381" s="209" t="s">
        <v>578</v>
      </c>
      <c r="AU381" s="209" t="s">
        <v>392</v>
      </c>
      <c r="AV381" s="201"/>
      <c r="AW381" s="201" t="s">
        <v>1436</v>
      </c>
      <c r="AX381" s="201" t="s">
        <v>109</v>
      </c>
      <c r="AY381" s="201" t="s">
        <v>108</v>
      </c>
      <c r="AZ381" s="240"/>
      <c r="BA381" s="201"/>
      <c r="BB381" s="241"/>
      <c r="BC381" s="240"/>
      <c r="BD381" s="210"/>
      <c r="BE381" s="210"/>
      <c r="BF381" s="210"/>
      <c r="BG381" s="240"/>
      <c r="BH381" s="221">
        <f>T381+BB381</f>
        <v>21420423</v>
      </c>
      <c r="BI381" s="224" t="s">
        <v>259</v>
      </c>
      <c r="BJ381" s="240"/>
      <c r="BK381" s="240"/>
      <c r="BL381" s="240"/>
      <c r="BM381" s="346" t="s">
        <v>4021</v>
      </c>
      <c r="BN381" s="285" t="s">
        <v>114</v>
      </c>
      <c r="BO381" s="261" t="s">
        <v>114</v>
      </c>
      <c r="BP381" s="261" t="s">
        <v>114</v>
      </c>
      <c r="BQ381" s="261" t="s">
        <v>114</v>
      </c>
      <c r="BR381" s="261" t="s">
        <v>114</v>
      </c>
      <c r="BS381" s="261" t="s">
        <v>114</v>
      </c>
      <c r="BT381" s="261" t="s">
        <v>114</v>
      </c>
      <c r="BU381" s="286" t="s">
        <v>4022</v>
      </c>
      <c r="BV381" s="261">
        <v>3212109777</v>
      </c>
      <c r="BW381" s="65" t="s">
        <v>4023</v>
      </c>
      <c r="BX381" s="287" t="s">
        <v>881</v>
      </c>
      <c r="BY381" s="261" t="s">
        <v>907</v>
      </c>
      <c r="BZ381" s="302">
        <v>58669966849</v>
      </c>
      <c r="CA381" s="223" t="s">
        <v>109</v>
      </c>
      <c r="CB381" s="223"/>
      <c r="CC381" s="223"/>
      <c r="CD381" s="250"/>
      <c r="CE381" s="294"/>
      <c r="CF381" s="294"/>
      <c r="CG381" s="223"/>
      <c r="CH381" s="223"/>
      <c r="CI381" s="223"/>
      <c r="CJ381" s="223"/>
      <c r="CK381" s="223"/>
      <c r="CL381" s="223"/>
      <c r="CM381" s="295"/>
      <c r="CN381" s="223"/>
    </row>
    <row r="382" spans="1:736" s="50" customFormat="1" ht="45.75" customHeight="1">
      <c r="A382" s="589">
        <f>1+A381</f>
        <v>381</v>
      </c>
      <c r="B382" s="403" t="s">
        <v>4024</v>
      </c>
      <c r="C382" s="156" t="s">
        <v>4025</v>
      </c>
      <c r="D382" s="156" t="s">
        <v>645</v>
      </c>
      <c r="E382" s="156">
        <v>45362</v>
      </c>
      <c r="F382" s="156">
        <v>45364</v>
      </c>
      <c r="G382" s="156">
        <v>45485</v>
      </c>
      <c r="H382" s="156" t="s">
        <v>416</v>
      </c>
      <c r="I382" s="156" t="s">
        <v>95</v>
      </c>
      <c r="J382" s="156" t="s">
        <v>4026</v>
      </c>
      <c r="K382" s="251">
        <v>11203592</v>
      </c>
      <c r="L382" s="156">
        <v>0</v>
      </c>
      <c r="M382" s="156" t="s">
        <v>844</v>
      </c>
      <c r="N382" s="156" t="s">
        <v>98</v>
      </c>
      <c r="O382" s="156" t="s">
        <v>783</v>
      </c>
      <c r="P382" s="156" t="s">
        <v>4027</v>
      </c>
      <c r="Q382" s="156" t="s">
        <v>928</v>
      </c>
      <c r="R382" s="143">
        <f>+G382-F382</f>
        <v>121</v>
      </c>
      <c r="S382" s="134" t="s">
        <v>4028</v>
      </c>
      <c r="T382" s="253">
        <v>27940000</v>
      </c>
      <c r="U382" s="156" t="s">
        <v>4029</v>
      </c>
      <c r="V382" s="253">
        <f>+T382</f>
        <v>27940000</v>
      </c>
      <c r="W382" s="156">
        <v>45364</v>
      </c>
      <c r="X382" s="156" t="s">
        <v>473</v>
      </c>
      <c r="Y382" s="317">
        <f>+Z382+AA382+AB382</f>
        <v>27940000</v>
      </c>
      <c r="Z382" s="156">
        <f>+V382</f>
        <v>27940000</v>
      </c>
      <c r="AA382" s="156">
        <v>0</v>
      </c>
      <c r="AB382" s="156">
        <f>+AC382+AD382+AE382+AF382+AG382+AH382+AI382+AJ382</f>
        <v>0</v>
      </c>
      <c r="AC382" s="156">
        <v>0</v>
      </c>
      <c r="AD382" s="156">
        <v>0</v>
      </c>
      <c r="AE382" s="156">
        <v>0</v>
      </c>
      <c r="AF382" s="156">
        <v>0</v>
      </c>
      <c r="AG382" s="156">
        <v>0</v>
      </c>
      <c r="AH382" s="156">
        <v>0</v>
      </c>
      <c r="AI382" s="156">
        <v>0</v>
      </c>
      <c r="AJ382" s="156">
        <v>0</v>
      </c>
      <c r="AK382" s="156" t="s">
        <v>104</v>
      </c>
      <c r="AL382" s="103" t="s">
        <v>4030</v>
      </c>
      <c r="AM382" s="156" t="s">
        <v>789</v>
      </c>
      <c r="AN382" s="156" t="s">
        <v>790</v>
      </c>
      <c r="AO382" s="156" t="s">
        <v>108</v>
      </c>
      <c r="AP382" s="156" t="s">
        <v>108</v>
      </c>
      <c r="AQ382" s="156" t="s">
        <v>108</v>
      </c>
      <c r="AR382" s="156" t="s">
        <v>114</v>
      </c>
      <c r="AS382" s="156" t="s">
        <v>578</v>
      </c>
      <c r="AT382" s="156" t="s">
        <v>578</v>
      </c>
      <c r="AU382" s="156" t="s">
        <v>392</v>
      </c>
      <c r="AV382" s="156"/>
      <c r="AW382" s="156" t="s">
        <v>110</v>
      </c>
      <c r="AX382" s="156" t="s">
        <v>578</v>
      </c>
      <c r="AY382" s="156" t="s">
        <v>108</v>
      </c>
      <c r="AZ382" s="156"/>
      <c r="BA382" s="156"/>
      <c r="BB382" s="156"/>
      <c r="BC382" s="156"/>
      <c r="BD382" s="156"/>
      <c r="BE382" s="156"/>
      <c r="BF382" s="156"/>
      <c r="BG382" s="156"/>
      <c r="BH382" s="153">
        <f>T382+BB382</f>
        <v>27940000</v>
      </c>
      <c r="BI382" s="161" t="s">
        <v>135</v>
      </c>
      <c r="BJ382" s="156"/>
      <c r="BK382" s="156" t="s">
        <v>114</v>
      </c>
      <c r="BL382" s="156"/>
      <c r="BM382" s="161" t="s">
        <v>136</v>
      </c>
      <c r="BN382" s="156" t="s">
        <v>115</v>
      </c>
      <c r="BO382" s="156">
        <v>43</v>
      </c>
      <c r="BP382" s="156" t="s">
        <v>109</v>
      </c>
      <c r="BQ382" s="156" t="s">
        <v>114</v>
      </c>
      <c r="BR382" s="156" t="s">
        <v>114</v>
      </c>
      <c r="BS382" s="156" t="s">
        <v>114</v>
      </c>
      <c r="BT382" s="156" t="s">
        <v>114</v>
      </c>
      <c r="BU382" s="156" t="s">
        <v>4031</v>
      </c>
      <c r="BV382" s="156">
        <v>3112808880</v>
      </c>
      <c r="BW382" s="156" t="s">
        <v>4032</v>
      </c>
      <c r="BX382" s="156" t="s">
        <v>1247</v>
      </c>
      <c r="BY382" s="156" t="s">
        <v>119</v>
      </c>
      <c r="BZ382" s="156">
        <v>24100907069</v>
      </c>
      <c r="CA382" s="157" t="s">
        <v>109</v>
      </c>
      <c r="CB382" s="157" t="s">
        <v>109</v>
      </c>
      <c r="CC382" s="157" t="s">
        <v>109</v>
      </c>
      <c r="CD382" s="157" t="s">
        <v>109</v>
      </c>
      <c r="CE382" s="156"/>
      <c r="CF382" s="156"/>
      <c r="CG382" s="156"/>
      <c r="CH382" s="156"/>
      <c r="CI382" s="156"/>
      <c r="CJ382" s="156"/>
      <c r="CK382" s="156"/>
      <c r="CL382" s="156"/>
      <c r="CM382" s="152" t="s">
        <v>109</v>
      </c>
      <c r="CN382" s="156"/>
    </row>
    <row r="383" spans="1:736" s="50" customFormat="1" ht="45.75" customHeight="1">
      <c r="A383" s="589">
        <f>1+A382</f>
        <v>382</v>
      </c>
      <c r="B383" s="403" t="s">
        <v>4033</v>
      </c>
      <c r="C383" s="156" t="s">
        <v>4034</v>
      </c>
      <c r="D383" s="156" t="s">
        <v>645</v>
      </c>
      <c r="E383" s="156">
        <v>45362</v>
      </c>
      <c r="F383" s="156">
        <v>45364</v>
      </c>
      <c r="G383" s="156">
        <v>45485</v>
      </c>
      <c r="H383" s="156" t="s">
        <v>416</v>
      </c>
      <c r="I383" s="156" t="s">
        <v>95</v>
      </c>
      <c r="J383" s="156" t="s">
        <v>4035</v>
      </c>
      <c r="K383" s="251">
        <v>1072712893</v>
      </c>
      <c r="L383" s="156">
        <v>9</v>
      </c>
      <c r="M383" s="156" t="s">
        <v>844</v>
      </c>
      <c r="N383" s="156" t="s">
        <v>98</v>
      </c>
      <c r="O383" s="156" t="s">
        <v>783</v>
      </c>
      <c r="P383" s="156" t="s">
        <v>4036</v>
      </c>
      <c r="Q383" s="156" t="s">
        <v>928</v>
      </c>
      <c r="R383" s="143">
        <f>+G383-F383</f>
        <v>121</v>
      </c>
      <c r="S383" s="134" t="s">
        <v>682</v>
      </c>
      <c r="T383" s="253">
        <v>20000000</v>
      </c>
      <c r="U383" s="156" t="s">
        <v>4037</v>
      </c>
      <c r="V383" s="253">
        <f>+T383</f>
        <v>20000000</v>
      </c>
      <c r="W383" s="156">
        <v>45363</v>
      </c>
      <c r="X383" s="156" t="s">
        <v>473</v>
      </c>
      <c r="Y383" s="317">
        <f>+Z383+AA383+AB383</f>
        <v>20000000</v>
      </c>
      <c r="Z383" s="156">
        <f>+V383</f>
        <v>20000000</v>
      </c>
      <c r="AA383" s="156">
        <v>0</v>
      </c>
      <c r="AB383" s="156">
        <f>+AC383+AD383+AE383+AF383+AG383+AH383+AI383+AJ383</f>
        <v>0</v>
      </c>
      <c r="AC383" s="156">
        <v>0</v>
      </c>
      <c r="AD383" s="156">
        <v>0</v>
      </c>
      <c r="AE383" s="156">
        <v>0</v>
      </c>
      <c r="AF383" s="156">
        <v>0</v>
      </c>
      <c r="AG383" s="156">
        <v>0</v>
      </c>
      <c r="AH383" s="156">
        <v>0</v>
      </c>
      <c r="AI383" s="156">
        <v>0</v>
      </c>
      <c r="AJ383" s="156">
        <v>0</v>
      </c>
      <c r="AK383" s="156" t="s">
        <v>104</v>
      </c>
      <c r="AL383" s="103" t="s">
        <v>4038</v>
      </c>
      <c r="AM383" s="156" t="s">
        <v>789</v>
      </c>
      <c r="AN383" s="156" t="s">
        <v>790</v>
      </c>
      <c r="AO383" s="156" t="s">
        <v>108</v>
      </c>
      <c r="AP383" s="156" t="s">
        <v>108</v>
      </c>
      <c r="AQ383" s="156" t="s">
        <v>108</v>
      </c>
      <c r="AR383" s="156" t="s">
        <v>114</v>
      </c>
      <c r="AS383" s="156" t="s">
        <v>578</v>
      </c>
      <c r="AT383" s="156" t="s">
        <v>578</v>
      </c>
      <c r="AU383" s="156" t="s">
        <v>392</v>
      </c>
      <c r="AV383" s="156"/>
      <c r="AW383" s="156" t="s">
        <v>110</v>
      </c>
      <c r="AX383" s="156" t="s">
        <v>578</v>
      </c>
      <c r="AY383" s="156" t="s">
        <v>108</v>
      </c>
      <c r="AZ383" s="156"/>
      <c r="BA383" s="156"/>
      <c r="BB383" s="156"/>
      <c r="BC383" s="156"/>
      <c r="BD383" s="156"/>
      <c r="BE383" s="156"/>
      <c r="BF383" s="156"/>
      <c r="BG383" s="156"/>
      <c r="BH383" s="153">
        <f>T383+BB383</f>
        <v>20000000</v>
      </c>
      <c r="BI383" s="304" t="s">
        <v>135</v>
      </c>
      <c r="BJ383" s="156"/>
      <c r="BK383" s="156" t="s">
        <v>114</v>
      </c>
      <c r="BL383" s="156"/>
      <c r="BM383" s="161" t="s">
        <v>136</v>
      </c>
      <c r="BN383" s="156" t="s">
        <v>115</v>
      </c>
      <c r="BO383" s="156">
        <v>27</v>
      </c>
      <c r="BP383" s="156" t="s">
        <v>109</v>
      </c>
      <c r="BQ383" s="156" t="s">
        <v>114</v>
      </c>
      <c r="BR383" s="156" t="s">
        <v>114</v>
      </c>
      <c r="BS383" s="156" t="s">
        <v>114</v>
      </c>
      <c r="BT383" s="156" t="s">
        <v>114</v>
      </c>
      <c r="BU383" s="156" t="s">
        <v>3224</v>
      </c>
      <c r="BV383" s="156">
        <v>3155434669</v>
      </c>
      <c r="BW383" s="156" t="s">
        <v>4039</v>
      </c>
      <c r="BX383" s="156" t="s">
        <v>839</v>
      </c>
      <c r="BY383" s="156" t="s">
        <v>119</v>
      </c>
      <c r="BZ383" s="156" t="s">
        <v>4040</v>
      </c>
      <c r="CA383" s="157" t="s">
        <v>109</v>
      </c>
      <c r="CB383" s="157" t="s">
        <v>109</v>
      </c>
      <c r="CC383" s="157" t="s">
        <v>109</v>
      </c>
      <c r="CD383" s="157" t="s">
        <v>109</v>
      </c>
      <c r="CE383" s="156"/>
      <c r="CF383" s="156"/>
      <c r="CG383" s="156"/>
      <c r="CH383" s="156"/>
      <c r="CI383" s="156"/>
      <c r="CJ383" s="156"/>
      <c r="CK383" s="156"/>
      <c r="CL383" s="156"/>
      <c r="CM383" s="152" t="s">
        <v>109</v>
      </c>
      <c r="CN383" s="156"/>
    </row>
    <row r="384" spans="1:736" s="361" customFormat="1" ht="45.75" customHeight="1">
      <c r="A384" s="571">
        <f>1+A383</f>
        <v>383</v>
      </c>
      <c r="B384" s="402" t="s">
        <v>853</v>
      </c>
      <c r="C384" s="239">
        <v>125806</v>
      </c>
      <c r="D384" s="205" t="s">
        <v>340</v>
      </c>
      <c r="E384" s="202">
        <v>45362</v>
      </c>
      <c r="F384" s="203">
        <v>45362</v>
      </c>
      <c r="G384" s="203">
        <v>45485</v>
      </c>
      <c r="H384" s="201" t="s">
        <v>854</v>
      </c>
      <c r="I384" s="206" t="s">
        <v>452</v>
      </c>
      <c r="J384" s="201" t="s">
        <v>4041</v>
      </c>
      <c r="K384" s="271">
        <v>901681580</v>
      </c>
      <c r="L384" s="201">
        <v>1</v>
      </c>
      <c r="M384" s="272" t="s">
        <v>926</v>
      </c>
      <c r="N384" s="208" t="s">
        <v>549</v>
      </c>
      <c r="O384" s="218" t="s">
        <v>857</v>
      </c>
      <c r="P384" s="201" t="s">
        <v>4042</v>
      </c>
      <c r="Q384" s="201" t="s">
        <v>928</v>
      </c>
      <c r="R384" s="210">
        <f>+G384-F384</f>
        <v>123</v>
      </c>
      <c r="S384" s="201" t="s">
        <v>4043</v>
      </c>
      <c r="T384" s="273">
        <v>1437207548.51</v>
      </c>
      <c r="U384" s="274" t="s">
        <v>4044</v>
      </c>
      <c r="V384" s="273">
        <f>991645345.31+445562203.2</f>
        <v>1437207548.51</v>
      </c>
      <c r="W384" s="275">
        <v>45365</v>
      </c>
      <c r="X384" s="276" t="s">
        <v>473</v>
      </c>
      <c r="Y384" s="313">
        <f>+Z384+AA384+AB384</f>
        <v>1437207548.51</v>
      </c>
      <c r="Z384" s="215">
        <f>T384-AA384-AB384</f>
        <v>1437207548.51</v>
      </c>
      <c r="AA384" s="216">
        <v>0</v>
      </c>
      <c r="AB384" s="217">
        <f>+AC384+AD384+AE384</f>
        <v>0</v>
      </c>
      <c r="AC384" s="216">
        <v>0</v>
      </c>
      <c r="AD384" s="216">
        <v>0</v>
      </c>
      <c r="AE384" s="216">
        <v>0</v>
      </c>
      <c r="AF384" s="216">
        <v>0</v>
      </c>
      <c r="AG384" s="216">
        <v>0</v>
      </c>
      <c r="AH384" s="216">
        <v>0</v>
      </c>
      <c r="AI384" s="216">
        <v>0</v>
      </c>
      <c r="AJ384" s="216">
        <v>0</v>
      </c>
      <c r="AK384" s="209" t="s">
        <v>862</v>
      </c>
      <c r="AL384" s="191" t="s">
        <v>4045</v>
      </c>
      <c r="AM384" s="201" t="s">
        <v>3799</v>
      </c>
      <c r="AN384" s="207" t="s">
        <v>3800</v>
      </c>
      <c r="AO384" s="209">
        <v>159423</v>
      </c>
      <c r="AP384" s="201" t="s">
        <v>4046</v>
      </c>
      <c r="AQ384" s="277">
        <v>45364</v>
      </c>
      <c r="AR384" s="209">
        <v>159423</v>
      </c>
      <c r="AS384" s="201" t="s">
        <v>114</v>
      </c>
      <c r="AT384" s="209" t="s">
        <v>578</v>
      </c>
      <c r="AU384" s="209" t="s">
        <v>114</v>
      </c>
      <c r="AV384" s="201"/>
      <c r="AW384" s="201"/>
      <c r="AX384" s="201" t="s">
        <v>109</v>
      </c>
      <c r="AY384" s="201" t="s">
        <v>4047</v>
      </c>
      <c r="AZ384" s="240"/>
      <c r="BA384" s="201"/>
      <c r="BB384" s="241"/>
      <c r="BC384" s="240"/>
      <c r="BD384" s="210"/>
      <c r="BE384" s="210"/>
      <c r="BF384" s="210"/>
      <c r="BG384" s="240"/>
      <c r="BH384" s="221"/>
      <c r="BI384" s="224" t="s">
        <v>259</v>
      </c>
      <c r="BJ384" s="240"/>
      <c r="BK384" s="240"/>
      <c r="BL384" s="240"/>
      <c r="BM384" s="399" t="s">
        <v>4048</v>
      </c>
      <c r="BN384" s="285" t="s">
        <v>114</v>
      </c>
      <c r="BO384" s="261" t="s">
        <v>114</v>
      </c>
      <c r="BP384" s="261" t="s">
        <v>114</v>
      </c>
      <c r="BQ384" s="261" t="s">
        <v>114</v>
      </c>
      <c r="BR384" s="261" t="s">
        <v>114</v>
      </c>
      <c r="BS384" s="261" t="s">
        <v>114</v>
      </c>
      <c r="BT384" s="261" t="s">
        <v>114</v>
      </c>
      <c r="BU384" s="286" t="s">
        <v>4049</v>
      </c>
      <c r="BV384" s="261">
        <v>6086604517</v>
      </c>
      <c r="BW384" s="65" t="s">
        <v>4050</v>
      </c>
      <c r="BX384" s="287"/>
      <c r="BY384" s="261"/>
      <c r="BZ384" s="302"/>
      <c r="CA384" s="223" t="s">
        <v>109</v>
      </c>
      <c r="CB384" s="223" t="s">
        <v>109</v>
      </c>
      <c r="CC384" s="223" t="s">
        <v>109</v>
      </c>
      <c r="CD384" s="250" t="s">
        <v>109</v>
      </c>
      <c r="CE384" s="223" t="s">
        <v>109</v>
      </c>
      <c r="CF384" s="223" t="s">
        <v>109</v>
      </c>
      <c r="CG384" s="223" t="s">
        <v>109</v>
      </c>
      <c r="CH384" s="223" t="s">
        <v>109</v>
      </c>
      <c r="CI384" s="223"/>
      <c r="CJ384" s="223"/>
      <c r="CK384" s="223"/>
      <c r="CL384" s="223"/>
      <c r="CM384" s="294" t="s">
        <v>109</v>
      </c>
      <c r="CN384" s="223"/>
      <c r="CO384" s="297"/>
      <c r="CP384" s="297"/>
      <c r="CQ384" s="297"/>
      <c r="CR384" s="297"/>
      <c r="CS384" s="50"/>
      <c r="CT384" s="50"/>
      <c r="CU384" s="50"/>
      <c r="CV384" s="50"/>
      <c r="CW384" s="50"/>
      <c r="CX384" s="50"/>
      <c r="CY384" s="50"/>
      <c r="CZ384" s="50"/>
      <c r="DA384" s="50"/>
      <c r="DB384" s="50"/>
      <c r="DC384" s="50"/>
      <c r="DD384" s="50"/>
      <c r="DE384" s="50"/>
      <c r="DF384" s="50"/>
      <c r="DG384" s="50"/>
      <c r="DH384" s="50"/>
      <c r="DI384" s="50"/>
      <c r="DJ384" s="50"/>
      <c r="DK384" s="50"/>
      <c r="DL384" s="50"/>
      <c r="DM384" s="50"/>
      <c r="DN384" s="50"/>
      <c r="DO384" s="50"/>
      <c r="DP384" s="50"/>
      <c r="DQ384" s="50"/>
      <c r="DR384" s="50"/>
      <c r="DS384" s="50"/>
      <c r="DT384" s="50"/>
      <c r="DU384" s="50"/>
      <c r="DV384" s="50"/>
      <c r="DW384" s="50"/>
      <c r="DX384" s="50"/>
      <c r="DY384" s="50"/>
      <c r="DZ384" s="50"/>
      <c r="EA384" s="50"/>
      <c r="EB384" s="50"/>
      <c r="EC384" s="50"/>
      <c r="ED384" s="50"/>
      <c r="EE384" s="50"/>
      <c r="EF384" s="50"/>
      <c r="EG384" s="50"/>
      <c r="EH384" s="50"/>
      <c r="EI384" s="50"/>
      <c r="EJ384" s="50"/>
      <c r="EK384" s="50"/>
      <c r="EL384" s="50"/>
      <c r="EM384" s="50"/>
      <c r="EN384" s="50"/>
      <c r="EO384" s="50"/>
      <c r="EP384" s="50"/>
      <c r="EQ384" s="50"/>
      <c r="ER384" s="50"/>
      <c r="ES384" s="50"/>
      <c r="ET384" s="50"/>
      <c r="EU384" s="50"/>
      <c r="EV384" s="50"/>
      <c r="EW384" s="50"/>
      <c r="EX384" s="50"/>
      <c r="EY384" s="50"/>
      <c r="EZ384" s="50"/>
      <c r="FA384" s="50"/>
      <c r="FB384" s="50"/>
      <c r="FC384" s="50"/>
      <c r="FD384" s="50"/>
      <c r="FE384" s="50"/>
      <c r="FF384" s="50"/>
      <c r="FG384" s="50"/>
      <c r="FH384" s="50"/>
      <c r="FI384" s="50"/>
      <c r="FJ384" s="50"/>
      <c r="FK384" s="50"/>
      <c r="FL384" s="50"/>
      <c r="FM384" s="50"/>
      <c r="FN384" s="50"/>
      <c r="FO384" s="50"/>
      <c r="FP384" s="50"/>
      <c r="FQ384" s="50"/>
      <c r="FR384" s="50"/>
      <c r="FS384" s="50"/>
      <c r="FT384" s="50"/>
      <c r="FU384" s="50"/>
      <c r="FV384" s="50"/>
      <c r="FW384" s="50"/>
      <c r="FX384" s="50"/>
      <c r="FY384" s="50"/>
      <c r="FZ384" s="50"/>
      <c r="GA384" s="50"/>
      <c r="GB384" s="50"/>
      <c r="GC384" s="50"/>
      <c r="GD384" s="50"/>
      <c r="GE384" s="50"/>
      <c r="GF384" s="50"/>
      <c r="GG384" s="50"/>
      <c r="GH384" s="50"/>
      <c r="GI384" s="50"/>
      <c r="GJ384" s="50"/>
      <c r="GK384" s="50"/>
      <c r="GL384" s="50"/>
      <c r="GM384" s="50"/>
      <c r="GN384" s="50"/>
      <c r="GO384" s="50"/>
      <c r="GP384" s="50"/>
      <c r="GQ384" s="50"/>
      <c r="GR384" s="50"/>
      <c r="GS384" s="50"/>
      <c r="GT384" s="50"/>
      <c r="GU384" s="50"/>
    </row>
    <row r="385" spans="1:92" s="50" customFormat="1" ht="45.75" customHeight="1">
      <c r="A385" s="589">
        <f>1+A384</f>
        <v>384</v>
      </c>
      <c r="B385" s="403" t="s">
        <v>4051</v>
      </c>
      <c r="C385" s="156" t="s">
        <v>4052</v>
      </c>
      <c r="D385" s="156" t="s">
        <v>93</v>
      </c>
      <c r="E385" s="156">
        <v>45363</v>
      </c>
      <c r="F385" s="156">
        <v>45365</v>
      </c>
      <c r="G385" s="156">
        <v>45456</v>
      </c>
      <c r="H385" s="156" t="s">
        <v>416</v>
      </c>
      <c r="I385" s="156" t="s">
        <v>180</v>
      </c>
      <c r="J385" s="156" t="s">
        <v>4053</v>
      </c>
      <c r="K385" s="251">
        <v>80449359</v>
      </c>
      <c r="L385" s="156">
        <v>8</v>
      </c>
      <c r="M385" s="156" t="s">
        <v>844</v>
      </c>
      <c r="N385" s="156" t="s">
        <v>98</v>
      </c>
      <c r="O385" s="156" t="s">
        <v>386</v>
      </c>
      <c r="P385" s="156" t="s">
        <v>4054</v>
      </c>
      <c r="Q385" s="156" t="s">
        <v>681</v>
      </c>
      <c r="R385" s="143">
        <f>+G385-F385</f>
        <v>91</v>
      </c>
      <c r="S385" s="134" t="s">
        <v>4055</v>
      </c>
      <c r="T385" s="253">
        <v>12900000</v>
      </c>
      <c r="U385" s="156" t="s">
        <v>4056</v>
      </c>
      <c r="V385" s="253">
        <v>12900000</v>
      </c>
      <c r="W385" s="156">
        <v>45363</v>
      </c>
      <c r="X385" s="156" t="s">
        <v>473</v>
      </c>
      <c r="Y385" s="317">
        <f>+Z385+AA385+AB385</f>
        <v>12900000</v>
      </c>
      <c r="Z385" s="156">
        <f>+V385</f>
        <v>12900000</v>
      </c>
      <c r="AA385" s="156">
        <v>0</v>
      </c>
      <c r="AB385" s="156">
        <f>+AC385+AD385+AE385+AF385+AG385+AH385+AI385+AJ385</f>
        <v>0</v>
      </c>
      <c r="AC385" s="156">
        <v>0</v>
      </c>
      <c r="AD385" s="156">
        <v>0</v>
      </c>
      <c r="AE385" s="156">
        <v>0</v>
      </c>
      <c r="AF385" s="156">
        <v>0</v>
      </c>
      <c r="AG385" s="156">
        <v>0</v>
      </c>
      <c r="AH385" s="156">
        <v>0</v>
      </c>
      <c r="AI385" s="156">
        <v>0</v>
      </c>
      <c r="AJ385" s="156">
        <v>0</v>
      </c>
      <c r="AK385" s="156" t="s">
        <v>104</v>
      </c>
      <c r="AL385" s="103" t="s">
        <v>4057</v>
      </c>
      <c r="AM385" s="156" t="s">
        <v>708</v>
      </c>
      <c r="AN385" s="156">
        <v>80449359</v>
      </c>
      <c r="AO385" s="156" t="s">
        <v>114</v>
      </c>
      <c r="AP385" s="156" t="s">
        <v>114</v>
      </c>
      <c r="AQ385" s="156" t="s">
        <v>114</v>
      </c>
      <c r="AR385" s="156" t="s">
        <v>114</v>
      </c>
      <c r="AS385" s="156" t="s">
        <v>578</v>
      </c>
      <c r="AT385" s="156" t="s">
        <v>578</v>
      </c>
      <c r="AU385" s="156" t="s">
        <v>392</v>
      </c>
      <c r="AV385" s="156"/>
      <c r="AW385" s="156"/>
      <c r="AX385" s="156" t="s">
        <v>578</v>
      </c>
      <c r="AY385" s="156" t="s">
        <v>108</v>
      </c>
      <c r="AZ385" s="156"/>
      <c r="BA385" s="156"/>
      <c r="BB385" s="156"/>
      <c r="BC385" s="156"/>
      <c r="BD385" s="156"/>
      <c r="BE385" s="156"/>
      <c r="BF385" s="156"/>
      <c r="BG385" s="156"/>
      <c r="BH385" s="153">
        <f>T385+BB385</f>
        <v>12900000</v>
      </c>
      <c r="BI385" s="161" t="s">
        <v>135</v>
      </c>
      <c r="BJ385" s="156"/>
      <c r="BK385" s="156" t="s">
        <v>114</v>
      </c>
      <c r="BL385" s="156"/>
      <c r="BM385" s="161" t="s">
        <v>136</v>
      </c>
      <c r="BN385" s="156" t="s">
        <v>115</v>
      </c>
      <c r="BO385" s="156">
        <v>40</v>
      </c>
      <c r="BP385" s="156" t="s">
        <v>109</v>
      </c>
      <c r="BQ385" s="156" t="s">
        <v>114</v>
      </c>
      <c r="BR385" s="156" t="s">
        <v>114</v>
      </c>
      <c r="BS385" s="156" t="s">
        <v>114</v>
      </c>
      <c r="BT385" s="156" t="s">
        <v>114</v>
      </c>
      <c r="BU385" s="156" t="s">
        <v>4058</v>
      </c>
      <c r="BV385" s="156">
        <v>3138750814</v>
      </c>
      <c r="BW385" s="156" t="s">
        <v>4059</v>
      </c>
      <c r="BX385" s="156" t="s">
        <v>881</v>
      </c>
      <c r="BY385" s="156" t="s">
        <v>119</v>
      </c>
      <c r="BZ385" s="156">
        <v>33728299016</v>
      </c>
      <c r="CA385" s="157" t="s">
        <v>109</v>
      </c>
      <c r="CB385" s="157" t="s">
        <v>109</v>
      </c>
      <c r="CC385" s="157" t="s">
        <v>109</v>
      </c>
      <c r="CD385" s="156"/>
      <c r="CE385" s="156"/>
      <c r="CF385" s="156"/>
      <c r="CG385" s="156"/>
      <c r="CH385" s="156"/>
      <c r="CI385" s="156"/>
      <c r="CJ385" s="156"/>
      <c r="CK385" s="156"/>
      <c r="CL385" s="156"/>
      <c r="CM385" s="152" t="s">
        <v>109</v>
      </c>
      <c r="CN385" s="156"/>
    </row>
    <row r="386" spans="1:92" s="50" customFormat="1" ht="45.75" customHeight="1">
      <c r="A386" s="589">
        <f>1+A385</f>
        <v>385</v>
      </c>
      <c r="B386" s="403" t="s">
        <v>4060</v>
      </c>
      <c r="C386" s="156" t="s">
        <v>4061</v>
      </c>
      <c r="D386" s="156" t="s">
        <v>179</v>
      </c>
      <c r="E386" s="156">
        <v>45363</v>
      </c>
      <c r="F386" s="156">
        <v>45383</v>
      </c>
      <c r="G386" s="156">
        <v>45657</v>
      </c>
      <c r="H386" s="156" t="s">
        <v>416</v>
      </c>
      <c r="I386" s="156" t="s">
        <v>452</v>
      </c>
      <c r="J386" s="301" t="s">
        <v>2334</v>
      </c>
      <c r="K386" s="251">
        <v>901324458</v>
      </c>
      <c r="L386" s="156">
        <v>9</v>
      </c>
      <c r="M386" s="156" t="s">
        <v>926</v>
      </c>
      <c r="N386" s="156" t="s">
        <v>98</v>
      </c>
      <c r="O386" s="156" t="s">
        <v>168</v>
      </c>
      <c r="P386" s="156" t="s">
        <v>4062</v>
      </c>
      <c r="Q386" s="156" t="s">
        <v>4063</v>
      </c>
      <c r="R386" s="143">
        <f>+G386-F386</f>
        <v>274</v>
      </c>
      <c r="S386" s="134" t="s">
        <v>4064</v>
      </c>
      <c r="T386" s="253">
        <v>279999991</v>
      </c>
      <c r="U386" s="156" t="s">
        <v>4065</v>
      </c>
      <c r="V386" s="253">
        <f>124999991+155000000</f>
        <v>279999991</v>
      </c>
      <c r="W386" s="156">
        <v>45364</v>
      </c>
      <c r="X386" s="156" t="s">
        <v>473</v>
      </c>
      <c r="Y386" s="317">
        <f>+Z386+AA386+AB386</f>
        <v>279999991</v>
      </c>
      <c r="Z386" s="156">
        <f>+V386</f>
        <v>279999991</v>
      </c>
      <c r="AA386" s="156">
        <v>0</v>
      </c>
      <c r="AB386" s="156">
        <f>+AC386+AD386+AE386+AF386+AG386+AH386+AI386+AJ386</f>
        <v>0</v>
      </c>
      <c r="AC386" s="156">
        <v>0</v>
      </c>
      <c r="AD386" s="156">
        <v>0</v>
      </c>
      <c r="AE386" s="156">
        <v>0</v>
      </c>
      <c r="AF386" s="156">
        <v>0</v>
      </c>
      <c r="AG386" s="156">
        <v>0</v>
      </c>
      <c r="AH386" s="156">
        <v>0</v>
      </c>
      <c r="AI386" s="156">
        <v>0</v>
      </c>
      <c r="AJ386" s="156">
        <v>0</v>
      </c>
      <c r="AK386" s="156" t="s">
        <v>104</v>
      </c>
      <c r="AL386" s="103" t="s">
        <v>4066</v>
      </c>
      <c r="AM386" s="156" t="s">
        <v>4067</v>
      </c>
      <c r="AN386" s="156" t="s">
        <v>4068</v>
      </c>
      <c r="AO386" s="156" t="s">
        <v>4069</v>
      </c>
      <c r="AP386" s="156" t="s">
        <v>131</v>
      </c>
      <c r="AQ386" s="156">
        <v>45378</v>
      </c>
      <c r="AR386" s="156" t="s">
        <v>4070</v>
      </c>
      <c r="AS386" s="156" t="s">
        <v>114</v>
      </c>
      <c r="AT386" s="156" t="s">
        <v>578</v>
      </c>
      <c r="AU386" s="156" t="s">
        <v>392</v>
      </c>
      <c r="AV386" s="156"/>
      <c r="AW386" s="156" t="s">
        <v>4071</v>
      </c>
      <c r="AX386" s="156" t="s">
        <v>578</v>
      </c>
      <c r="AY386" s="156" t="s">
        <v>108</v>
      </c>
      <c r="AZ386" s="156"/>
      <c r="BA386" s="156"/>
      <c r="BB386" s="156"/>
      <c r="BC386" s="156"/>
      <c r="BD386" s="156"/>
      <c r="BE386" s="156"/>
      <c r="BF386" s="156"/>
      <c r="BG386" s="156"/>
      <c r="BH386" s="153">
        <f>T386+BB386</f>
        <v>279999991</v>
      </c>
      <c r="BI386" s="301" t="s">
        <v>259</v>
      </c>
      <c r="BJ386" s="156" t="s">
        <v>4072</v>
      </c>
      <c r="BK386" s="156"/>
      <c r="BL386" s="156"/>
      <c r="BM386" s="624" t="s">
        <v>3383</v>
      </c>
      <c r="BN386" s="156" t="s">
        <v>114</v>
      </c>
      <c r="BO386" s="156" t="s">
        <v>114</v>
      </c>
      <c r="BP386" s="156" t="s">
        <v>114</v>
      </c>
      <c r="BQ386" s="156" t="s">
        <v>114</v>
      </c>
      <c r="BR386" s="156" t="s">
        <v>114</v>
      </c>
      <c r="BS386" s="156" t="s">
        <v>114</v>
      </c>
      <c r="BT386" s="156" t="s">
        <v>114</v>
      </c>
      <c r="BU386" s="156" t="s">
        <v>2342</v>
      </c>
      <c r="BV386" s="156">
        <v>3176901710</v>
      </c>
      <c r="BW386" s="156" t="s">
        <v>2343</v>
      </c>
      <c r="BX386" s="156" t="s">
        <v>881</v>
      </c>
      <c r="BY386" s="156" t="s">
        <v>119</v>
      </c>
      <c r="BZ386" s="156">
        <v>46700000165</v>
      </c>
      <c r="CA386" s="157" t="s">
        <v>109</v>
      </c>
      <c r="CB386" s="157" t="s">
        <v>109</v>
      </c>
      <c r="CC386" s="157" t="s">
        <v>109</v>
      </c>
      <c r="CD386" s="157" t="s">
        <v>109</v>
      </c>
      <c r="CE386" s="157" t="s">
        <v>109</v>
      </c>
      <c r="CF386" s="157" t="s">
        <v>109</v>
      </c>
      <c r="CG386" s="157" t="s">
        <v>109</v>
      </c>
      <c r="CH386" s="157" t="s">
        <v>109</v>
      </c>
      <c r="CI386" s="157" t="s">
        <v>109</v>
      </c>
      <c r="CJ386" s="307" t="s">
        <v>2583</v>
      </c>
      <c r="CK386" s="307" t="s">
        <v>2583</v>
      </c>
      <c r="CL386" s="307" t="s">
        <v>2583</v>
      </c>
      <c r="CM386" s="152" t="s">
        <v>109</v>
      </c>
      <c r="CN386" s="156"/>
    </row>
    <row r="387" spans="1:92" s="50" customFormat="1" ht="45.75" customHeight="1">
      <c r="A387" s="589">
        <f>1+A386</f>
        <v>386</v>
      </c>
      <c r="B387" s="151" t="s">
        <v>4073</v>
      </c>
      <c r="C387" s="134" t="s">
        <v>4074</v>
      </c>
      <c r="D387" s="138" t="s">
        <v>93</v>
      </c>
      <c r="E387" s="135">
        <v>45364</v>
      </c>
      <c r="F387" s="136">
        <v>45366</v>
      </c>
      <c r="G387" s="136">
        <v>45457</v>
      </c>
      <c r="H387" s="134" t="s">
        <v>416</v>
      </c>
      <c r="I387" s="139" t="s">
        <v>180</v>
      </c>
      <c r="J387" s="158" t="s">
        <v>4075</v>
      </c>
      <c r="K387" s="251">
        <v>1072663009</v>
      </c>
      <c r="L387" s="134">
        <v>3</v>
      </c>
      <c r="M387" s="252" t="s">
        <v>844</v>
      </c>
      <c r="N387" s="141" t="s">
        <v>98</v>
      </c>
      <c r="O387" s="151" t="s">
        <v>873</v>
      </c>
      <c r="P387" s="134" t="s">
        <v>1455</v>
      </c>
      <c r="Q387" s="134" t="s">
        <v>681</v>
      </c>
      <c r="R387" s="143">
        <f>+G387-F387</f>
        <v>91</v>
      </c>
      <c r="S387" s="134" t="s">
        <v>983</v>
      </c>
      <c r="T387" s="253">
        <v>9324000</v>
      </c>
      <c r="U387" s="254" t="s">
        <v>4076</v>
      </c>
      <c r="V387" s="253">
        <v>9324000</v>
      </c>
      <c r="W387" s="255">
        <v>45365</v>
      </c>
      <c r="X387" s="256" t="s">
        <v>473</v>
      </c>
      <c r="Y387" s="314">
        <f>+Z387+AA387+AB387</f>
        <v>9324000</v>
      </c>
      <c r="Z387" s="148">
        <f>+V387</f>
        <v>9324000</v>
      </c>
      <c r="AA387" s="149">
        <v>0</v>
      </c>
      <c r="AB387" s="150">
        <f>+AC387+AD387+AE387+AF387+AG387+AH387+AI387+AJ387</f>
        <v>0</v>
      </c>
      <c r="AC387" s="149">
        <v>0</v>
      </c>
      <c r="AD387" s="149">
        <v>0</v>
      </c>
      <c r="AE387" s="149">
        <v>0</v>
      </c>
      <c r="AF387" s="149">
        <v>0</v>
      </c>
      <c r="AG387" s="149">
        <v>0</v>
      </c>
      <c r="AH387" s="149">
        <v>0</v>
      </c>
      <c r="AI387" s="149">
        <v>0</v>
      </c>
      <c r="AJ387" s="149">
        <v>0</v>
      </c>
      <c r="AK387" s="142" t="s">
        <v>104</v>
      </c>
      <c r="AL387" s="103" t="s">
        <v>4077</v>
      </c>
      <c r="AM387" s="134" t="s">
        <v>224</v>
      </c>
      <c r="AN387" s="140">
        <v>13542484</v>
      </c>
      <c r="AO387" s="142" t="s">
        <v>114</v>
      </c>
      <c r="AP387" s="134" t="s">
        <v>114</v>
      </c>
      <c r="AQ387" s="257" t="s">
        <v>114</v>
      </c>
      <c r="AR387" s="142" t="s">
        <v>114</v>
      </c>
      <c r="AS387" s="134" t="s">
        <v>578</v>
      </c>
      <c r="AT387" s="142" t="s">
        <v>578</v>
      </c>
      <c r="AU387" s="142" t="s">
        <v>392</v>
      </c>
      <c r="AV387" s="134"/>
      <c r="AW387" s="134"/>
      <c r="AX387" s="134" t="s">
        <v>109</v>
      </c>
      <c r="AY387" s="134" t="s">
        <v>108</v>
      </c>
      <c r="AZ387" s="156"/>
      <c r="BA387" s="134"/>
      <c r="BB387" s="169"/>
      <c r="BC387" s="156"/>
      <c r="BD387" s="143"/>
      <c r="BE387" s="143"/>
      <c r="BF387" s="143"/>
      <c r="BG387" s="156"/>
      <c r="BH387" s="153">
        <f>T387+BB387</f>
        <v>9324000</v>
      </c>
      <c r="BI387" s="301" t="s">
        <v>113</v>
      </c>
      <c r="BJ387" s="134"/>
      <c r="BK387" s="141" t="s">
        <v>114</v>
      </c>
      <c r="BL387" s="156"/>
      <c r="BM387" s="301"/>
      <c r="BN387" s="170" t="s">
        <v>917</v>
      </c>
      <c r="BO387" s="141">
        <v>32</v>
      </c>
      <c r="BP387" s="141" t="s">
        <v>578</v>
      </c>
      <c r="BQ387" s="141" t="s">
        <v>114</v>
      </c>
      <c r="BR387" s="141" t="s">
        <v>114</v>
      </c>
      <c r="BS387" s="141" t="s">
        <v>114</v>
      </c>
      <c r="BT387" s="141" t="s">
        <v>114</v>
      </c>
      <c r="BU387" s="166" t="s">
        <v>4078</v>
      </c>
      <c r="BV387" s="141">
        <v>3003173297</v>
      </c>
      <c r="BW387" s="114" t="s">
        <v>4079</v>
      </c>
      <c r="BX387" s="158" t="s">
        <v>881</v>
      </c>
      <c r="BY387" s="141" t="s">
        <v>119</v>
      </c>
      <c r="BZ387" s="259">
        <v>33719714850</v>
      </c>
      <c r="CA387" s="157" t="s">
        <v>109</v>
      </c>
      <c r="CB387" s="157" t="s">
        <v>109</v>
      </c>
      <c r="CC387" s="157" t="s">
        <v>109</v>
      </c>
      <c r="CD387" s="157"/>
      <c r="CE387" s="157"/>
      <c r="CF387" s="157"/>
      <c r="CG387" s="157"/>
      <c r="CH387" s="157"/>
      <c r="CI387" s="157"/>
      <c r="CJ387" s="157"/>
      <c r="CK387" s="157"/>
      <c r="CL387" s="157"/>
      <c r="CM387" s="157" t="s">
        <v>109</v>
      </c>
      <c r="CN387" s="157"/>
    </row>
    <row r="388" spans="1:92" s="50" customFormat="1" ht="45.75" customHeight="1">
      <c r="A388" s="589">
        <f>1+A387</f>
        <v>387</v>
      </c>
      <c r="B388" s="403" t="s">
        <v>4080</v>
      </c>
      <c r="C388" s="156" t="s">
        <v>4081</v>
      </c>
      <c r="D388" s="156" t="s">
        <v>93</v>
      </c>
      <c r="E388" s="156">
        <v>45364</v>
      </c>
      <c r="F388" s="156">
        <v>45366</v>
      </c>
      <c r="G388" s="156">
        <v>45457</v>
      </c>
      <c r="H388" s="156" t="s">
        <v>416</v>
      </c>
      <c r="I388" s="156" t="s">
        <v>95</v>
      </c>
      <c r="J388" s="301" t="s">
        <v>4082</v>
      </c>
      <c r="K388" s="251">
        <v>35196305</v>
      </c>
      <c r="L388" s="156">
        <v>1</v>
      </c>
      <c r="M388" s="156" t="s">
        <v>844</v>
      </c>
      <c r="N388" s="156" t="s">
        <v>98</v>
      </c>
      <c r="O388" s="156" t="s">
        <v>873</v>
      </c>
      <c r="P388" s="156" t="s">
        <v>4083</v>
      </c>
      <c r="Q388" s="156" t="s">
        <v>681</v>
      </c>
      <c r="R388" s="143">
        <f>+G388-F388</f>
        <v>91</v>
      </c>
      <c r="S388" s="134" t="s">
        <v>4055</v>
      </c>
      <c r="T388" s="253">
        <v>12900000</v>
      </c>
      <c r="U388" s="156" t="s">
        <v>4084</v>
      </c>
      <c r="V388" s="253">
        <v>12900000</v>
      </c>
      <c r="W388" s="156">
        <v>45365</v>
      </c>
      <c r="X388" s="156" t="s">
        <v>473</v>
      </c>
      <c r="Y388" s="317">
        <f>+Z388+AA388+AB388</f>
        <v>12900000</v>
      </c>
      <c r="Z388" s="156">
        <f>+V388</f>
        <v>12900000</v>
      </c>
      <c r="AA388" s="156">
        <v>0</v>
      </c>
      <c r="AB388" s="156">
        <f>+AC388+AD388+AE388+AF388+AG388+AH388+AI388+AJ388</f>
        <v>0</v>
      </c>
      <c r="AC388" s="156">
        <v>0</v>
      </c>
      <c r="AD388" s="156">
        <v>0</v>
      </c>
      <c r="AE388" s="156">
        <v>0</v>
      </c>
      <c r="AF388" s="156">
        <v>0</v>
      </c>
      <c r="AG388" s="156">
        <v>0</v>
      </c>
      <c r="AH388" s="156">
        <v>0</v>
      </c>
      <c r="AI388" s="156">
        <v>0</v>
      </c>
      <c r="AJ388" s="156">
        <v>0</v>
      </c>
      <c r="AK388" s="156" t="s">
        <v>104</v>
      </c>
      <c r="AL388" s="103" t="s">
        <v>4085</v>
      </c>
      <c r="AM388" s="156" t="s">
        <v>2596</v>
      </c>
      <c r="AN388" s="156">
        <v>1072646479</v>
      </c>
      <c r="AO388" s="156" t="s">
        <v>114</v>
      </c>
      <c r="AP388" s="156" t="s">
        <v>114</v>
      </c>
      <c r="AQ388" s="156" t="s">
        <v>114</v>
      </c>
      <c r="AR388" s="156" t="s">
        <v>114</v>
      </c>
      <c r="AS388" s="156" t="s">
        <v>578</v>
      </c>
      <c r="AT388" s="156" t="s">
        <v>578</v>
      </c>
      <c r="AU388" s="156" t="s">
        <v>392</v>
      </c>
      <c r="AV388" s="156"/>
      <c r="AW388" s="156"/>
      <c r="AX388" s="156" t="s">
        <v>109</v>
      </c>
      <c r="AY388" s="156" t="s">
        <v>108</v>
      </c>
      <c r="AZ388" s="156"/>
      <c r="BA388" s="156"/>
      <c r="BB388" s="156"/>
      <c r="BC388" s="156"/>
      <c r="BD388" s="156"/>
      <c r="BE388" s="156"/>
      <c r="BF388" s="156"/>
      <c r="BG388" s="156"/>
      <c r="BH388" s="153">
        <f>T388+BB388</f>
        <v>12900000</v>
      </c>
      <c r="BI388" s="301" t="s">
        <v>113</v>
      </c>
      <c r="BJ388" s="156"/>
      <c r="BK388" s="156" t="s">
        <v>114</v>
      </c>
      <c r="BL388" s="156"/>
      <c r="BM388" s="301"/>
      <c r="BN388" s="156" t="s">
        <v>964</v>
      </c>
      <c r="BO388" s="156">
        <v>44</v>
      </c>
      <c r="BP388" s="156" t="s">
        <v>114</v>
      </c>
      <c r="BQ388" s="156" t="s">
        <v>114</v>
      </c>
      <c r="BR388" s="156" t="s">
        <v>114</v>
      </c>
      <c r="BS388" s="156" t="s">
        <v>114</v>
      </c>
      <c r="BT388" s="156" t="s">
        <v>114</v>
      </c>
      <c r="BU388" s="156" t="s">
        <v>4086</v>
      </c>
      <c r="BV388" s="156">
        <v>3204885220</v>
      </c>
      <c r="BW388" s="156" t="s">
        <v>4087</v>
      </c>
      <c r="BX388" s="156" t="s">
        <v>1247</v>
      </c>
      <c r="BY388" s="156" t="s">
        <v>119</v>
      </c>
      <c r="BZ388" s="156">
        <v>24094182028</v>
      </c>
      <c r="CA388" s="157" t="s">
        <v>109</v>
      </c>
      <c r="CB388" s="157" t="s">
        <v>109</v>
      </c>
      <c r="CC388" s="157" t="s">
        <v>109</v>
      </c>
      <c r="CD388" s="156"/>
      <c r="CE388" s="156"/>
      <c r="CF388" s="156"/>
      <c r="CG388" s="156"/>
      <c r="CH388" s="156"/>
      <c r="CI388" s="156"/>
      <c r="CJ388" s="156"/>
      <c r="CK388" s="156"/>
      <c r="CL388" s="156"/>
      <c r="CM388" s="152" t="s">
        <v>109</v>
      </c>
      <c r="CN388" s="156"/>
    </row>
    <row r="389" spans="1:92" s="50" customFormat="1" ht="45.75" customHeight="1">
      <c r="A389" s="589">
        <f>1+A388</f>
        <v>388</v>
      </c>
      <c r="B389" s="403" t="s">
        <v>4088</v>
      </c>
      <c r="C389" s="156" t="s">
        <v>4089</v>
      </c>
      <c r="D389" s="156" t="s">
        <v>1417</v>
      </c>
      <c r="E389" s="156">
        <v>45365</v>
      </c>
      <c r="F389" s="156">
        <v>45366</v>
      </c>
      <c r="G389" s="156">
        <v>45367</v>
      </c>
      <c r="H389" s="156" t="s">
        <v>1154</v>
      </c>
      <c r="I389" s="156" t="s">
        <v>452</v>
      </c>
      <c r="J389" s="301" t="s">
        <v>646</v>
      </c>
      <c r="K389" s="251">
        <v>901354957</v>
      </c>
      <c r="L389" s="156">
        <v>0</v>
      </c>
      <c r="M389" s="156" t="s">
        <v>926</v>
      </c>
      <c r="N389" s="156" t="s">
        <v>98</v>
      </c>
      <c r="O389" s="156" t="s">
        <v>427</v>
      </c>
      <c r="P389" s="156" t="s">
        <v>4090</v>
      </c>
      <c r="Q389" s="156" t="s">
        <v>4091</v>
      </c>
      <c r="R389" s="143">
        <f>+G389-F389</f>
        <v>1</v>
      </c>
      <c r="S389" s="134" t="s">
        <v>4092</v>
      </c>
      <c r="T389" s="253">
        <v>21444100</v>
      </c>
      <c r="U389" s="156" t="s">
        <v>4093</v>
      </c>
      <c r="V389" s="253">
        <v>21444100</v>
      </c>
      <c r="W389" s="156">
        <v>45366</v>
      </c>
      <c r="X389" s="156" t="s">
        <v>473</v>
      </c>
      <c r="Y389" s="317">
        <f>+Z389+AA389+AB389</f>
        <v>21444100</v>
      </c>
      <c r="Z389" s="156">
        <f>+V389</f>
        <v>21444100</v>
      </c>
      <c r="AA389" s="156">
        <v>0</v>
      </c>
      <c r="AB389" s="156">
        <f>+AC389+AD389+AE389+AF389+AG389+AH389+AI389+AJ389</f>
        <v>0</v>
      </c>
      <c r="AC389" s="156">
        <v>0</v>
      </c>
      <c r="AD389" s="156">
        <v>0</v>
      </c>
      <c r="AE389" s="156">
        <v>0</v>
      </c>
      <c r="AF389" s="156">
        <v>0</v>
      </c>
      <c r="AG389" s="156">
        <v>0</v>
      </c>
      <c r="AH389" s="156">
        <v>0</v>
      </c>
      <c r="AI389" s="156">
        <v>0</v>
      </c>
      <c r="AJ389" s="156">
        <v>0</v>
      </c>
      <c r="AK389" s="156" t="s">
        <v>104</v>
      </c>
      <c r="AL389" s="103" t="s">
        <v>4094</v>
      </c>
      <c r="AM389" s="156" t="s">
        <v>4095</v>
      </c>
      <c r="AN389" s="156">
        <v>35473563</v>
      </c>
      <c r="AO389" s="156" t="s">
        <v>4096</v>
      </c>
      <c r="AP389" s="156" t="s">
        <v>131</v>
      </c>
      <c r="AQ389" s="156">
        <v>45366</v>
      </c>
      <c r="AR389" s="156" t="s">
        <v>4097</v>
      </c>
      <c r="AS389" s="156" t="s">
        <v>108</v>
      </c>
      <c r="AT389" s="156" t="s">
        <v>578</v>
      </c>
      <c r="AU389" s="156" t="s">
        <v>392</v>
      </c>
      <c r="AV389" s="156"/>
      <c r="AW389" s="156"/>
      <c r="AX389" s="156" t="s">
        <v>109</v>
      </c>
      <c r="AY389" s="156" t="s">
        <v>108</v>
      </c>
      <c r="AZ389" s="156"/>
      <c r="BA389" s="156"/>
      <c r="BB389" s="156"/>
      <c r="BC389" s="156"/>
      <c r="BD389" s="156"/>
      <c r="BE389" s="156"/>
      <c r="BF389" s="156"/>
      <c r="BG389" s="156"/>
      <c r="BH389" s="153">
        <f>T389+BB389</f>
        <v>21444100</v>
      </c>
      <c r="BI389" s="399" t="s">
        <v>135</v>
      </c>
      <c r="BJ389" s="156"/>
      <c r="BK389" s="156"/>
      <c r="BL389" s="156"/>
      <c r="BM389" s="161" t="s">
        <v>136</v>
      </c>
      <c r="BN389" s="156" t="s">
        <v>114</v>
      </c>
      <c r="BO389" s="156" t="s">
        <v>114</v>
      </c>
      <c r="BP389" s="156" t="s">
        <v>114</v>
      </c>
      <c r="BQ389" s="156" t="s">
        <v>114</v>
      </c>
      <c r="BR389" s="156" t="s">
        <v>114</v>
      </c>
      <c r="BS389" s="156" t="s">
        <v>114</v>
      </c>
      <c r="BT389" s="156" t="s">
        <v>114</v>
      </c>
      <c r="BU389" s="156" t="s">
        <v>655</v>
      </c>
      <c r="BV389" s="156">
        <v>31669311118</v>
      </c>
      <c r="BW389" s="156" t="s">
        <v>4098</v>
      </c>
      <c r="BX389" s="156" t="s">
        <v>881</v>
      </c>
      <c r="BY389" s="156" t="s">
        <v>119</v>
      </c>
      <c r="BZ389" s="156">
        <v>33700000887</v>
      </c>
      <c r="CA389" s="157" t="s">
        <v>109</v>
      </c>
      <c r="CB389" s="157"/>
      <c r="CC389" s="157"/>
      <c r="CD389" s="156"/>
      <c r="CE389" s="156"/>
      <c r="CF389" s="156"/>
      <c r="CG389" s="156"/>
      <c r="CH389" s="156"/>
      <c r="CI389" s="156"/>
      <c r="CJ389" s="156"/>
      <c r="CK389" s="156"/>
      <c r="CL389" s="156"/>
      <c r="CM389" s="152" t="s">
        <v>109</v>
      </c>
      <c r="CN389" s="156" t="s">
        <v>109</v>
      </c>
    </row>
    <row r="390" spans="1:92" s="50" customFormat="1" ht="45.75" customHeight="1">
      <c r="A390" s="589">
        <f>1+A389</f>
        <v>389</v>
      </c>
      <c r="B390" s="403" t="s">
        <v>4099</v>
      </c>
      <c r="C390" s="156" t="s">
        <v>4100</v>
      </c>
      <c r="D390" s="156" t="s">
        <v>3770</v>
      </c>
      <c r="E390" s="156">
        <v>45366</v>
      </c>
      <c r="F390" s="156">
        <v>45369</v>
      </c>
      <c r="G390" s="156">
        <v>45490</v>
      </c>
      <c r="H390" s="156" t="s">
        <v>416</v>
      </c>
      <c r="I390" s="156" t="s">
        <v>95</v>
      </c>
      <c r="J390" s="301" t="s">
        <v>4101</v>
      </c>
      <c r="K390" s="251">
        <v>1072672158</v>
      </c>
      <c r="L390" s="156">
        <v>0</v>
      </c>
      <c r="M390" s="156" t="s">
        <v>844</v>
      </c>
      <c r="N390" s="156" t="s">
        <v>98</v>
      </c>
      <c r="O390" s="156" t="s">
        <v>1109</v>
      </c>
      <c r="P390" s="156" t="s">
        <v>4102</v>
      </c>
      <c r="Q390" s="156" t="s">
        <v>928</v>
      </c>
      <c r="R390" s="143">
        <f>+G390-F390</f>
        <v>121</v>
      </c>
      <c r="S390" s="134" t="s">
        <v>1344</v>
      </c>
      <c r="T390" s="253">
        <v>18052000</v>
      </c>
      <c r="U390" s="156" t="s">
        <v>4103</v>
      </c>
      <c r="V390" s="253">
        <v>18052000</v>
      </c>
      <c r="W390" s="156">
        <v>45366</v>
      </c>
      <c r="X390" s="156" t="s">
        <v>473</v>
      </c>
      <c r="Y390" s="317">
        <f>+Z390+AA390+AB390</f>
        <v>18052000</v>
      </c>
      <c r="Z390" s="156">
        <f>+V390</f>
        <v>18052000</v>
      </c>
      <c r="AA390" s="156">
        <v>0</v>
      </c>
      <c r="AB390" s="156">
        <f>+AC390+AD390+AE390+AF390+AG390+AH390+AI390+AJ390</f>
        <v>0</v>
      </c>
      <c r="AC390" s="156">
        <v>0</v>
      </c>
      <c r="AD390" s="156">
        <v>0</v>
      </c>
      <c r="AE390" s="156">
        <v>0</v>
      </c>
      <c r="AF390" s="156">
        <v>0</v>
      </c>
      <c r="AG390" s="156">
        <v>0</v>
      </c>
      <c r="AH390" s="156">
        <v>0</v>
      </c>
      <c r="AI390" s="156">
        <v>0</v>
      </c>
      <c r="AJ390" s="156">
        <v>0</v>
      </c>
      <c r="AK390" s="156" t="s">
        <v>104</v>
      </c>
      <c r="AL390" s="103" t="s">
        <v>4104</v>
      </c>
      <c r="AM390" s="156" t="s">
        <v>4105</v>
      </c>
      <c r="AN390" s="156">
        <v>1022412498</v>
      </c>
      <c r="AO390" s="156" t="s">
        <v>114</v>
      </c>
      <c r="AP390" s="156" t="s">
        <v>114</v>
      </c>
      <c r="AQ390" s="156" t="s">
        <v>114</v>
      </c>
      <c r="AR390" s="156" t="s">
        <v>114</v>
      </c>
      <c r="AS390" s="156" t="s">
        <v>578</v>
      </c>
      <c r="AT390" s="156" t="s">
        <v>578</v>
      </c>
      <c r="AU390" s="156" t="s">
        <v>392</v>
      </c>
      <c r="AV390" s="156"/>
      <c r="AW390" s="156"/>
      <c r="AX390" s="156" t="s">
        <v>109</v>
      </c>
      <c r="AY390" s="156" t="s">
        <v>108</v>
      </c>
      <c r="AZ390" s="156"/>
      <c r="BA390" s="156"/>
      <c r="BB390" s="156"/>
      <c r="BC390" s="156"/>
      <c r="BD390" s="156"/>
      <c r="BE390" s="156"/>
      <c r="BF390" s="156"/>
      <c r="BG390" s="156"/>
      <c r="BH390" s="153">
        <f>T390+BB390</f>
        <v>18052000</v>
      </c>
      <c r="BI390" s="301" t="s">
        <v>113</v>
      </c>
      <c r="BJ390" s="156"/>
      <c r="BK390" s="156" t="s">
        <v>114</v>
      </c>
      <c r="BL390" s="156"/>
      <c r="BM390" s="301"/>
      <c r="BN390" s="156" t="s">
        <v>964</v>
      </c>
      <c r="BO390" s="156">
        <v>25</v>
      </c>
      <c r="BP390" s="156" t="s">
        <v>114</v>
      </c>
      <c r="BQ390" s="156" t="s">
        <v>114</v>
      </c>
      <c r="BR390" s="156" t="s">
        <v>114</v>
      </c>
      <c r="BS390" s="156" t="s">
        <v>114</v>
      </c>
      <c r="BT390" s="156" t="s">
        <v>114</v>
      </c>
      <c r="BU390" s="156" t="s">
        <v>4106</v>
      </c>
      <c r="BV390" s="156">
        <v>3197418859</v>
      </c>
      <c r="BW390" s="156" t="s">
        <v>4107</v>
      </c>
      <c r="BX390" s="156" t="s">
        <v>1394</v>
      </c>
      <c r="BY390" s="156" t="s">
        <v>119</v>
      </c>
      <c r="BZ390" s="156">
        <v>9582065544</v>
      </c>
      <c r="CA390" s="157" t="s">
        <v>109</v>
      </c>
      <c r="CB390" s="157" t="s">
        <v>109</v>
      </c>
      <c r="CC390" s="157" t="s">
        <v>109</v>
      </c>
      <c r="CD390" s="357" t="s">
        <v>109</v>
      </c>
      <c r="CE390" s="156"/>
      <c r="CF390" s="156"/>
      <c r="CG390" s="156"/>
      <c r="CH390" s="156"/>
      <c r="CI390" s="156"/>
      <c r="CJ390" s="156"/>
      <c r="CK390" s="156"/>
      <c r="CL390" s="156"/>
      <c r="CM390" s="152" t="s">
        <v>109</v>
      </c>
      <c r="CN390" s="156"/>
    </row>
    <row r="391" spans="1:92" s="50" customFormat="1" ht="45.75" customHeight="1">
      <c r="A391" s="589">
        <f>1+A390</f>
        <v>390</v>
      </c>
      <c r="B391" s="403" t="s">
        <v>4108</v>
      </c>
      <c r="C391" s="156" t="s">
        <v>4109</v>
      </c>
      <c r="D391" s="156" t="s">
        <v>340</v>
      </c>
      <c r="E391" s="156">
        <v>45370</v>
      </c>
      <c r="F391" s="156">
        <v>45371</v>
      </c>
      <c r="G391" s="156">
        <v>45597</v>
      </c>
      <c r="H391" s="156" t="s">
        <v>3750</v>
      </c>
      <c r="I391" s="156" t="s">
        <v>352</v>
      </c>
      <c r="J391" s="301" t="s">
        <v>4110</v>
      </c>
      <c r="K391" s="251">
        <v>901813524</v>
      </c>
      <c r="L391" s="156">
        <v>5</v>
      </c>
      <c r="M391" s="156" t="s">
        <v>926</v>
      </c>
      <c r="N391" s="156" t="s">
        <v>549</v>
      </c>
      <c r="O391" s="156" t="s">
        <v>354</v>
      </c>
      <c r="P391" s="156" t="s">
        <v>4111</v>
      </c>
      <c r="Q391" s="156" t="s">
        <v>4112</v>
      </c>
      <c r="R391" s="143">
        <f>+G391-F391</f>
        <v>226</v>
      </c>
      <c r="S391" s="134" t="s">
        <v>4113</v>
      </c>
      <c r="T391" s="253">
        <v>6723603521</v>
      </c>
      <c r="U391" s="156" t="s">
        <v>4114</v>
      </c>
      <c r="V391" s="253">
        <f>4897564779+1826038742</f>
        <v>6723603521</v>
      </c>
      <c r="W391" s="156">
        <v>45370</v>
      </c>
      <c r="X391" s="156" t="s">
        <v>473</v>
      </c>
      <c r="Y391" s="317">
        <f>+Z391+AA391+AB391</f>
        <v>6723603521</v>
      </c>
      <c r="Z391" s="156">
        <f>+V391</f>
        <v>6723603521</v>
      </c>
      <c r="AA391" s="156">
        <v>0</v>
      </c>
      <c r="AB391" s="156">
        <f>+AC391+AD391+AE391+AF391+AG391+AH391+AI391+AJ391</f>
        <v>0</v>
      </c>
      <c r="AC391" s="156">
        <v>0</v>
      </c>
      <c r="AD391" s="156">
        <v>0</v>
      </c>
      <c r="AE391" s="156">
        <v>0</v>
      </c>
      <c r="AF391" s="156">
        <v>0</v>
      </c>
      <c r="AG391" s="156">
        <v>0</v>
      </c>
      <c r="AH391" s="156">
        <v>0</v>
      </c>
      <c r="AI391" s="156">
        <v>0</v>
      </c>
      <c r="AJ391" s="156">
        <v>0</v>
      </c>
      <c r="AK391" s="156" t="s">
        <v>104</v>
      </c>
      <c r="AL391" s="103" t="s">
        <v>4115</v>
      </c>
      <c r="AM391" s="156" t="s">
        <v>4116</v>
      </c>
      <c r="AN391" s="156" t="s">
        <v>4117</v>
      </c>
      <c r="AO391" s="156" t="s">
        <v>4118</v>
      </c>
      <c r="AP391" s="156" t="s">
        <v>1618</v>
      </c>
      <c r="AQ391" s="156" t="s">
        <v>4119</v>
      </c>
      <c r="AR391" s="156" t="s">
        <v>4118</v>
      </c>
      <c r="AS391" s="156" t="s">
        <v>114</v>
      </c>
      <c r="AT391" s="156" t="s">
        <v>578</v>
      </c>
      <c r="AU391" s="156" t="s">
        <v>578</v>
      </c>
      <c r="AV391" s="156"/>
      <c r="AW391" s="156" t="s">
        <v>110</v>
      </c>
      <c r="AX391" s="156" t="s">
        <v>109</v>
      </c>
      <c r="AY391" s="156" t="s">
        <v>108</v>
      </c>
      <c r="AZ391" s="156"/>
      <c r="BA391" s="156"/>
      <c r="BB391" s="156"/>
      <c r="BC391" s="156"/>
      <c r="BD391" s="156"/>
      <c r="BE391" s="156"/>
      <c r="BF391" s="156"/>
      <c r="BG391" s="156"/>
      <c r="BH391" s="153">
        <f>T391+BB391</f>
        <v>6723603521</v>
      </c>
      <c r="BI391" s="399" t="s">
        <v>135</v>
      </c>
      <c r="BJ391" s="156"/>
      <c r="BK391" s="156"/>
      <c r="BL391" s="156"/>
      <c r="BM391" s="161" t="s">
        <v>4120</v>
      </c>
      <c r="BN391" s="156" t="s">
        <v>114</v>
      </c>
      <c r="BO391" s="156" t="s">
        <v>114</v>
      </c>
      <c r="BP391" s="156" t="s">
        <v>114</v>
      </c>
      <c r="BQ391" s="156" t="s">
        <v>114</v>
      </c>
      <c r="BR391" s="156" t="s">
        <v>114</v>
      </c>
      <c r="BS391" s="156" t="s">
        <v>114</v>
      </c>
      <c r="BT391" s="156" t="s">
        <v>114</v>
      </c>
      <c r="BU391" s="156" t="s">
        <v>4121</v>
      </c>
      <c r="BV391" s="156">
        <v>3202325352</v>
      </c>
      <c r="BW391" s="156" t="s">
        <v>4122</v>
      </c>
      <c r="BX391" s="156"/>
      <c r="BY391" s="156"/>
      <c r="BZ391" s="338"/>
      <c r="CA391" s="157" t="s">
        <v>109</v>
      </c>
      <c r="CB391" s="157" t="s">
        <v>109</v>
      </c>
      <c r="CC391" s="157" t="s">
        <v>109</v>
      </c>
      <c r="CD391" s="152" t="s">
        <v>109</v>
      </c>
      <c r="CE391" s="152" t="s">
        <v>109</v>
      </c>
      <c r="CF391" s="152" t="s">
        <v>109</v>
      </c>
      <c r="CG391" s="152" t="s">
        <v>109</v>
      </c>
      <c r="CH391" s="152" t="s">
        <v>109</v>
      </c>
      <c r="CI391" s="156"/>
      <c r="CJ391" s="156"/>
      <c r="CK391" s="156"/>
      <c r="CL391" s="156"/>
      <c r="CM391" s="152" t="s">
        <v>109</v>
      </c>
      <c r="CN391" s="156"/>
    </row>
    <row r="392" spans="1:92" s="50" customFormat="1" ht="45.75" customHeight="1">
      <c r="A392" s="566">
        <f>1+A391</f>
        <v>391</v>
      </c>
      <c r="B392" s="402" t="s">
        <v>853</v>
      </c>
      <c r="C392" s="239">
        <v>126285</v>
      </c>
      <c r="D392" s="205" t="s">
        <v>4123</v>
      </c>
      <c r="E392" s="202">
        <v>45371</v>
      </c>
      <c r="F392" s="203">
        <v>45371</v>
      </c>
      <c r="G392" s="203">
        <v>45657</v>
      </c>
      <c r="H392" s="201" t="s">
        <v>854</v>
      </c>
      <c r="I392" s="206" t="s">
        <v>855</v>
      </c>
      <c r="J392" s="201" t="s">
        <v>856</v>
      </c>
      <c r="K392" s="271">
        <v>811009788</v>
      </c>
      <c r="L392" s="201">
        <v>8</v>
      </c>
      <c r="M392" s="272" t="s">
        <v>123</v>
      </c>
      <c r="N392" s="208" t="s">
        <v>98</v>
      </c>
      <c r="O392" s="218" t="s">
        <v>354</v>
      </c>
      <c r="P392" s="201" t="s">
        <v>4124</v>
      </c>
      <c r="Q392" s="201" t="s">
        <v>4125</v>
      </c>
      <c r="R392" s="210">
        <f>+G392-F392</f>
        <v>286</v>
      </c>
      <c r="S392" s="201" t="s">
        <v>4126</v>
      </c>
      <c r="T392" s="273">
        <v>100000000</v>
      </c>
      <c r="U392" s="274" t="s">
        <v>4127</v>
      </c>
      <c r="V392" s="273">
        <f>+T392</f>
        <v>100000000</v>
      </c>
      <c r="W392" s="275">
        <v>45372</v>
      </c>
      <c r="X392" s="276" t="s">
        <v>4128</v>
      </c>
      <c r="Y392" s="313">
        <f>+Z392+AA392+AB392</f>
        <v>100000000</v>
      </c>
      <c r="Z392" s="215">
        <v>0</v>
      </c>
      <c r="AA392" s="216">
        <v>0</v>
      </c>
      <c r="AB392" s="217">
        <f>+AC392+AD392+AE392+AF392+AG392+AH392+AI392+AJ392</f>
        <v>100000000</v>
      </c>
      <c r="AC392" s="216">
        <v>0</v>
      </c>
      <c r="AD392" s="216">
        <v>100000000</v>
      </c>
      <c r="AE392" s="216">
        <v>0</v>
      </c>
      <c r="AF392" s="216">
        <v>0</v>
      </c>
      <c r="AG392" s="216">
        <v>0</v>
      </c>
      <c r="AH392" s="216">
        <v>0</v>
      </c>
      <c r="AI392" s="216">
        <v>0</v>
      </c>
      <c r="AJ392" s="216">
        <v>0</v>
      </c>
      <c r="AK392" s="209" t="s">
        <v>862</v>
      </c>
      <c r="AL392" s="191" t="s">
        <v>4129</v>
      </c>
      <c r="AM392" s="201" t="s">
        <v>4130</v>
      </c>
      <c r="AN392" s="207">
        <v>46384965</v>
      </c>
      <c r="AO392" s="209" t="s">
        <v>4131</v>
      </c>
      <c r="AP392" s="201" t="s">
        <v>1089</v>
      </c>
      <c r="AQ392" s="277">
        <v>45377</v>
      </c>
      <c r="AR392" s="209" t="s">
        <v>4131</v>
      </c>
      <c r="AS392" s="201" t="s">
        <v>114</v>
      </c>
      <c r="AT392" s="209" t="s">
        <v>578</v>
      </c>
      <c r="AU392" s="209" t="s">
        <v>114</v>
      </c>
      <c r="AV392" s="201"/>
      <c r="AW392" s="201"/>
      <c r="AX392" s="201" t="s">
        <v>109</v>
      </c>
      <c r="AY392" s="201" t="s">
        <v>4132</v>
      </c>
      <c r="AZ392" s="240"/>
      <c r="BA392" s="201"/>
      <c r="BB392" s="241"/>
      <c r="BC392" s="240"/>
      <c r="BD392" s="210"/>
      <c r="BE392" s="210"/>
      <c r="BF392" s="210"/>
      <c r="BG392" s="240"/>
      <c r="BH392" s="221">
        <f>T392+BB392</f>
        <v>100000000</v>
      </c>
      <c r="BI392" s="161" t="s">
        <v>135</v>
      </c>
      <c r="BJ392" s="240"/>
      <c r="BK392" s="240"/>
      <c r="BL392" s="240"/>
      <c r="BM392" s="161" t="s">
        <v>4133</v>
      </c>
      <c r="BN392" s="285" t="s">
        <v>114</v>
      </c>
      <c r="BO392" s="261" t="s">
        <v>114</v>
      </c>
      <c r="BP392" s="261" t="s">
        <v>114</v>
      </c>
      <c r="BQ392" s="261" t="s">
        <v>114</v>
      </c>
      <c r="BR392" s="261" t="s">
        <v>114</v>
      </c>
      <c r="BS392" s="261" t="s">
        <v>114</v>
      </c>
      <c r="BT392" s="261" t="s">
        <v>114</v>
      </c>
      <c r="BU392" s="286" t="s">
        <v>4134</v>
      </c>
      <c r="BV392" s="261">
        <v>3116858687</v>
      </c>
      <c r="BW392" s="65" t="s">
        <v>868</v>
      </c>
      <c r="BX392" s="287"/>
      <c r="BY392" s="261"/>
      <c r="BZ392" s="173"/>
      <c r="CA392" s="294" t="s">
        <v>3513</v>
      </c>
      <c r="CB392" s="223" t="s">
        <v>109</v>
      </c>
      <c r="CC392" s="294" t="s">
        <v>3513</v>
      </c>
      <c r="CD392" s="294" t="s">
        <v>3513</v>
      </c>
      <c r="CE392" s="294" t="s">
        <v>3513</v>
      </c>
      <c r="CF392" s="294" t="s">
        <v>3513</v>
      </c>
      <c r="CG392" s="294" t="s">
        <v>3513</v>
      </c>
      <c r="CH392" s="294" t="s">
        <v>3513</v>
      </c>
      <c r="CI392" s="294" t="s">
        <v>3513</v>
      </c>
      <c r="CJ392" s="294" t="s">
        <v>3513</v>
      </c>
      <c r="CK392" s="223"/>
      <c r="CL392" s="223"/>
      <c r="CM392" s="295"/>
      <c r="CN392" s="223" t="s">
        <v>109</v>
      </c>
    </row>
    <row r="393" spans="1:92" s="50" customFormat="1" ht="45.75" customHeight="1">
      <c r="A393" s="589">
        <f>1+A392</f>
        <v>392</v>
      </c>
      <c r="B393" s="403" t="s">
        <v>4135</v>
      </c>
      <c r="C393" s="156" t="s">
        <v>4136</v>
      </c>
      <c r="D393" s="156" t="s">
        <v>1071</v>
      </c>
      <c r="E393" s="156">
        <v>45372</v>
      </c>
      <c r="F393" s="156">
        <v>45373</v>
      </c>
      <c r="G393" s="156">
        <v>45464</v>
      </c>
      <c r="H393" s="156" t="s">
        <v>416</v>
      </c>
      <c r="I393" s="156" t="s">
        <v>180</v>
      </c>
      <c r="J393" s="301" t="s">
        <v>4137</v>
      </c>
      <c r="K393" s="251">
        <v>1072701175</v>
      </c>
      <c r="L393" s="156">
        <v>1</v>
      </c>
      <c r="M393" s="156" t="s">
        <v>844</v>
      </c>
      <c r="N393" s="156" t="s">
        <v>98</v>
      </c>
      <c r="O393" s="156" t="s">
        <v>427</v>
      </c>
      <c r="P393" s="156" t="s">
        <v>4138</v>
      </c>
      <c r="Q393" s="156" t="s">
        <v>681</v>
      </c>
      <c r="R393" s="143">
        <f>+G393-F393</f>
        <v>91</v>
      </c>
      <c r="S393" s="134" t="s">
        <v>4139</v>
      </c>
      <c r="T393" s="253">
        <v>12609000</v>
      </c>
      <c r="U393" s="156" t="s">
        <v>4140</v>
      </c>
      <c r="V393" s="253">
        <f>+T393</f>
        <v>12609000</v>
      </c>
      <c r="W393" s="156">
        <v>45372</v>
      </c>
      <c r="X393" s="156" t="s">
        <v>473</v>
      </c>
      <c r="Y393" s="317">
        <f>+Z393+AA393+AB393</f>
        <v>12609000</v>
      </c>
      <c r="Z393" s="156">
        <f>+V393</f>
        <v>12609000</v>
      </c>
      <c r="AA393" s="156">
        <v>0</v>
      </c>
      <c r="AB393" s="156">
        <f>+AC393+AD393+AE393+AF393+AG393+AH393+AI393+AJ393</f>
        <v>0</v>
      </c>
      <c r="AC393" s="156">
        <v>0</v>
      </c>
      <c r="AD393" s="156">
        <v>0</v>
      </c>
      <c r="AE393" s="156">
        <v>0</v>
      </c>
      <c r="AF393" s="156">
        <v>0</v>
      </c>
      <c r="AG393" s="156">
        <v>0</v>
      </c>
      <c r="AH393" s="156">
        <v>0</v>
      </c>
      <c r="AI393" s="156">
        <v>0</v>
      </c>
      <c r="AJ393" s="156">
        <v>0</v>
      </c>
      <c r="AK393" s="156" t="s">
        <v>104</v>
      </c>
      <c r="AL393" s="103" t="s">
        <v>4141</v>
      </c>
      <c r="AM393" s="156" t="s">
        <v>685</v>
      </c>
      <c r="AN393" s="156">
        <v>80398077</v>
      </c>
      <c r="AO393" s="156" t="s">
        <v>114</v>
      </c>
      <c r="AP393" s="156" t="s">
        <v>114</v>
      </c>
      <c r="AQ393" s="156" t="s">
        <v>114</v>
      </c>
      <c r="AR393" s="156" t="s">
        <v>114</v>
      </c>
      <c r="AS393" s="156" t="s">
        <v>578</v>
      </c>
      <c r="AT393" s="156" t="s">
        <v>578</v>
      </c>
      <c r="AU393" s="156" t="s">
        <v>392</v>
      </c>
      <c r="AV393" s="156"/>
      <c r="AW393" s="156"/>
      <c r="AX393" s="156" t="s">
        <v>109</v>
      </c>
      <c r="AY393" s="156" t="s">
        <v>108</v>
      </c>
      <c r="AZ393" s="156"/>
      <c r="BA393" s="156"/>
      <c r="BB393" s="156"/>
      <c r="BC393" s="156"/>
      <c r="BD393" s="156"/>
      <c r="BE393" s="156"/>
      <c r="BF393" s="156"/>
      <c r="BG393" s="156"/>
      <c r="BH393" s="153">
        <f>T393+BB393</f>
        <v>12609000</v>
      </c>
      <c r="BI393" s="349" t="s">
        <v>113</v>
      </c>
      <c r="BJ393" s="156"/>
      <c r="BK393" s="156" t="s">
        <v>114</v>
      </c>
      <c r="BL393" s="156"/>
      <c r="BM393" s="301"/>
      <c r="BN393" s="156" t="s">
        <v>917</v>
      </c>
      <c r="BO393" s="156">
        <v>30</v>
      </c>
      <c r="BP393" s="156" t="s">
        <v>109</v>
      </c>
      <c r="BQ393" s="156" t="s">
        <v>114</v>
      </c>
      <c r="BR393" s="156" t="s">
        <v>114</v>
      </c>
      <c r="BS393" s="156" t="s">
        <v>114</v>
      </c>
      <c r="BT393" s="156" t="s">
        <v>114</v>
      </c>
      <c r="BU393" s="156" t="s">
        <v>1117</v>
      </c>
      <c r="BV393" s="156">
        <v>3212597421</v>
      </c>
      <c r="BW393" s="156" t="s">
        <v>4142</v>
      </c>
      <c r="BX393" s="156" t="s">
        <v>881</v>
      </c>
      <c r="BY393" s="156" t="s">
        <v>119</v>
      </c>
      <c r="BZ393" s="156">
        <v>33719937476</v>
      </c>
      <c r="CA393" s="157" t="s">
        <v>109</v>
      </c>
      <c r="CB393" s="157" t="s">
        <v>109</v>
      </c>
      <c r="CC393" s="157" t="s">
        <v>109</v>
      </c>
      <c r="CD393" s="156"/>
      <c r="CE393" s="156"/>
      <c r="CF393" s="156"/>
      <c r="CG393" s="156"/>
      <c r="CH393" s="156"/>
      <c r="CI393" s="156"/>
      <c r="CJ393" s="156"/>
      <c r="CK393" s="156"/>
      <c r="CL393" s="156"/>
      <c r="CM393" s="152" t="s">
        <v>109</v>
      </c>
      <c r="CN393" s="156"/>
    </row>
    <row r="394" spans="1:92" s="50" customFormat="1" ht="45.75" customHeight="1">
      <c r="A394" s="589">
        <f>1+A393</f>
        <v>393</v>
      </c>
      <c r="B394" s="403" t="s">
        <v>4143</v>
      </c>
      <c r="C394" s="156" t="s">
        <v>4144</v>
      </c>
      <c r="D394" s="156" t="s">
        <v>1071</v>
      </c>
      <c r="E394" s="156">
        <v>45372</v>
      </c>
      <c r="F394" s="156">
        <v>45377</v>
      </c>
      <c r="G394" s="156">
        <v>45468</v>
      </c>
      <c r="H394" s="156" t="s">
        <v>416</v>
      </c>
      <c r="I394" s="156" t="s">
        <v>180</v>
      </c>
      <c r="J394" s="301" t="s">
        <v>4145</v>
      </c>
      <c r="K394" s="251">
        <v>86055910</v>
      </c>
      <c r="L394" s="156">
        <v>7</v>
      </c>
      <c r="M394" s="156" t="s">
        <v>844</v>
      </c>
      <c r="N394" s="156" t="s">
        <v>98</v>
      </c>
      <c r="O394" s="156" t="s">
        <v>993</v>
      </c>
      <c r="P394" s="156" t="s">
        <v>4146</v>
      </c>
      <c r="Q394" s="156" t="s">
        <v>681</v>
      </c>
      <c r="R394" s="143">
        <f>+G394-F394</f>
        <v>91</v>
      </c>
      <c r="S394" s="134" t="s">
        <v>4147</v>
      </c>
      <c r="T394" s="253">
        <v>13536000</v>
      </c>
      <c r="U394" s="156" t="s">
        <v>4148</v>
      </c>
      <c r="V394" s="253">
        <f>+T394</f>
        <v>13536000</v>
      </c>
      <c r="W394" s="156">
        <v>45372</v>
      </c>
      <c r="X394" s="156" t="s">
        <v>473</v>
      </c>
      <c r="Y394" s="317">
        <f>+Z394+AA394+AB394</f>
        <v>13536000</v>
      </c>
      <c r="Z394" s="156">
        <f>+V394</f>
        <v>13536000</v>
      </c>
      <c r="AA394" s="156">
        <v>0</v>
      </c>
      <c r="AB394" s="156">
        <f>+AC394+AD394+AE394+AF394+AG394+AH394+AI394+AJ394</f>
        <v>0</v>
      </c>
      <c r="AC394" s="156">
        <v>0</v>
      </c>
      <c r="AD394" s="156">
        <v>0</v>
      </c>
      <c r="AE394" s="156">
        <v>0</v>
      </c>
      <c r="AF394" s="156">
        <v>0</v>
      </c>
      <c r="AG394" s="156">
        <v>0</v>
      </c>
      <c r="AH394" s="156">
        <v>0</v>
      </c>
      <c r="AI394" s="156">
        <v>0</v>
      </c>
      <c r="AJ394" s="156">
        <v>0</v>
      </c>
      <c r="AK394" s="156" t="s">
        <v>104</v>
      </c>
      <c r="AL394" s="103" t="s">
        <v>4149</v>
      </c>
      <c r="AM394" s="156" t="s">
        <v>4150</v>
      </c>
      <c r="AN394" s="156">
        <v>79797080</v>
      </c>
      <c r="AO394" s="156" t="s">
        <v>114</v>
      </c>
      <c r="AP394" s="156" t="s">
        <v>114</v>
      </c>
      <c r="AQ394" s="156" t="s">
        <v>114</v>
      </c>
      <c r="AR394" s="156" t="s">
        <v>114</v>
      </c>
      <c r="AS394" s="156" t="s">
        <v>578</v>
      </c>
      <c r="AT394" s="156" t="s">
        <v>578</v>
      </c>
      <c r="AU394" s="156" t="s">
        <v>392</v>
      </c>
      <c r="AV394" s="156"/>
      <c r="AW394" s="156"/>
      <c r="AX394" s="156" t="s">
        <v>109</v>
      </c>
      <c r="AY394" s="156" t="s">
        <v>108</v>
      </c>
      <c r="AZ394" s="156"/>
      <c r="BA394" s="156"/>
      <c r="BB394" s="156"/>
      <c r="BC394" s="156"/>
      <c r="BD394" s="156"/>
      <c r="BE394" s="156"/>
      <c r="BF394" s="156"/>
      <c r="BG394" s="156"/>
      <c r="BH394" s="153">
        <f>T394+BB394</f>
        <v>13536000</v>
      </c>
      <c r="BI394" s="301" t="s">
        <v>113</v>
      </c>
      <c r="BJ394" s="156"/>
      <c r="BK394" s="156" t="s">
        <v>114</v>
      </c>
      <c r="BL394" s="156"/>
      <c r="BM394" s="301"/>
      <c r="BN394" s="156" t="s">
        <v>917</v>
      </c>
      <c r="BO394" s="156">
        <v>46</v>
      </c>
      <c r="BP394" s="156" t="s">
        <v>109</v>
      </c>
      <c r="BQ394" s="156" t="s">
        <v>114</v>
      </c>
      <c r="BR394" s="156" t="s">
        <v>114</v>
      </c>
      <c r="BS394" s="156" t="s">
        <v>114</v>
      </c>
      <c r="BT394" s="156" t="s">
        <v>114</v>
      </c>
      <c r="BU394" s="156" t="s">
        <v>4151</v>
      </c>
      <c r="BV394" s="156">
        <v>3103412640</v>
      </c>
      <c r="BW394" s="156" t="s">
        <v>4152</v>
      </c>
      <c r="BX394" s="156" t="s">
        <v>657</v>
      </c>
      <c r="BY394" s="156" t="s">
        <v>119</v>
      </c>
      <c r="BZ394" s="156" t="s">
        <v>4153</v>
      </c>
      <c r="CA394" s="157" t="s">
        <v>109</v>
      </c>
      <c r="CB394" s="157" t="s">
        <v>109</v>
      </c>
      <c r="CC394" s="157" t="s">
        <v>109</v>
      </c>
      <c r="CD394" s="156"/>
      <c r="CE394" s="156"/>
      <c r="CF394" s="156"/>
      <c r="CG394" s="156"/>
      <c r="CH394" s="156"/>
      <c r="CI394" s="156"/>
      <c r="CJ394" s="156"/>
      <c r="CK394" s="156"/>
      <c r="CL394" s="156"/>
      <c r="CM394" s="152" t="s">
        <v>109</v>
      </c>
      <c r="CN394" s="156"/>
    </row>
    <row r="395" spans="1:92" s="50" customFormat="1" ht="45.75" customHeight="1">
      <c r="A395" s="566">
        <f>1+A394</f>
        <v>394</v>
      </c>
      <c r="B395" s="402" t="s">
        <v>4154</v>
      </c>
      <c r="C395" s="239" t="s">
        <v>4155</v>
      </c>
      <c r="D395" s="205" t="s">
        <v>491</v>
      </c>
      <c r="E395" s="202">
        <v>45372</v>
      </c>
      <c r="F395" s="203">
        <v>45373</v>
      </c>
      <c r="G395" s="203">
        <v>45494</v>
      </c>
      <c r="H395" s="201" t="s">
        <v>416</v>
      </c>
      <c r="I395" s="206" t="s">
        <v>180</v>
      </c>
      <c r="J395" s="201" t="s">
        <v>4156</v>
      </c>
      <c r="K395" s="271">
        <v>1072653836</v>
      </c>
      <c r="L395" s="201">
        <v>5</v>
      </c>
      <c r="M395" s="272" t="s">
        <v>844</v>
      </c>
      <c r="N395" s="208" t="s">
        <v>98</v>
      </c>
      <c r="O395" s="218" t="s">
        <v>993</v>
      </c>
      <c r="P395" s="201" t="s">
        <v>4157</v>
      </c>
      <c r="Q395" s="201" t="s">
        <v>928</v>
      </c>
      <c r="R395" s="210">
        <f>+G395-F395</f>
        <v>121</v>
      </c>
      <c r="S395" s="201" t="s">
        <v>4158</v>
      </c>
      <c r="T395" s="273">
        <v>24720000</v>
      </c>
      <c r="U395" s="274" t="s">
        <v>4159</v>
      </c>
      <c r="V395" s="273">
        <f>+T395</f>
        <v>24720000</v>
      </c>
      <c r="W395" s="275">
        <v>45372</v>
      </c>
      <c r="X395" s="276" t="s">
        <v>473</v>
      </c>
      <c r="Y395" s="313">
        <f>+Z395+AA395+AB395</f>
        <v>24720000</v>
      </c>
      <c r="Z395" s="215">
        <f>+V395</f>
        <v>24720000</v>
      </c>
      <c r="AA395" s="216">
        <v>0</v>
      </c>
      <c r="AB395" s="217">
        <f>+AC395+AD395+AE395+AF395+AG395+AH395+AI395+AJ395</f>
        <v>0</v>
      </c>
      <c r="AC395" s="216">
        <v>0</v>
      </c>
      <c r="AD395" s="216">
        <v>0</v>
      </c>
      <c r="AE395" s="216">
        <v>0</v>
      </c>
      <c r="AF395" s="216">
        <v>0</v>
      </c>
      <c r="AG395" s="216">
        <v>0</v>
      </c>
      <c r="AH395" s="216">
        <v>0</v>
      </c>
      <c r="AI395" s="216">
        <v>0</v>
      </c>
      <c r="AJ395" s="216">
        <v>0</v>
      </c>
      <c r="AK395" s="209" t="s">
        <v>104</v>
      </c>
      <c r="AL395" s="191" t="s">
        <v>4160</v>
      </c>
      <c r="AM395" s="201" t="s">
        <v>1066</v>
      </c>
      <c r="AN395" s="207">
        <v>80398655</v>
      </c>
      <c r="AO395" s="209" t="s">
        <v>114</v>
      </c>
      <c r="AP395" s="201" t="s">
        <v>114</v>
      </c>
      <c r="AQ395" s="277" t="s">
        <v>114</v>
      </c>
      <c r="AR395" s="209" t="s">
        <v>114</v>
      </c>
      <c r="AS395" s="201" t="s">
        <v>109</v>
      </c>
      <c r="AT395" s="209" t="s">
        <v>578</v>
      </c>
      <c r="AU395" s="209" t="s">
        <v>392</v>
      </c>
      <c r="AV395" s="201"/>
      <c r="AW395" s="201"/>
      <c r="AX395" s="201" t="s">
        <v>109</v>
      </c>
      <c r="AY395" s="201" t="s">
        <v>108</v>
      </c>
      <c r="AZ395" s="240"/>
      <c r="BA395" s="201"/>
      <c r="BB395" s="241"/>
      <c r="BC395" s="240"/>
      <c r="BD395" s="210"/>
      <c r="BE395" s="210"/>
      <c r="BF395" s="210"/>
      <c r="BG395" s="240"/>
      <c r="BH395" s="221">
        <f>T395+BB395</f>
        <v>24720000</v>
      </c>
      <c r="BI395" s="161" t="s">
        <v>135</v>
      </c>
      <c r="BJ395" s="240"/>
      <c r="BK395" s="240" t="s">
        <v>114</v>
      </c>
      <c r="BL395" s="240"/>
      <c r="BM395" s="161" t="s">
        <v>136</v>
      </c>
      <c r="BN395" s="285" t="s">
        <v>917</v>
      </c>
      <c r="BO395" s="261">
        <v>34</v>
      </c>
      <c r="BP395" s="261" t="s">
        <v>109</v>
      </c>
      <c r="BQ395" s="261" t="s">
        <v>114</v>
      </c>
      <c r="BR395" s="261" t="s">
        <v>114</v>
      </c>
      <c r="BS395" s="261" t="s">
        <v>114</v>
      </c>
      <c r="BT395" s="261" t="s">
        <v>114</v>
      </c>
      <c r="BU395" s="286" t="s">
        <v>4161</v>
      </c>
      <c r="BV395" s="261">
        <v>3118579074</v>
      </c>
      <c r="BW395" s="65" t="s">
        <v>4162</v>
      </c>
      <c r="BX395" s="287" t="s">
        <v>657</v>
      </c>
      <c r="BY395" s="261" t="s">
        <v>119</v>
      </c>
      <c r="BZ395" s="173">
        <v>338260011</v>
      </c>
      <c r="CA395" s="223" t="s">
        <v>109</v>
      </c>
      <c r="CB395" s="223" t="s">
        <v>109</v>
      </c>
      <c r="CC395" s="223" t="s">
        <v>109</v>
      </c>
      <c r="CD395" s="250" t="s">
        <v>109</v>
      </c>
      <c r="CE395" s="294"/>
      <c r="CF395" s="294"/>
      <c r="CG395" s="223"/>
      <c r="CH395" s="223"/>
      <c r="CI395" s="223"/>
      <c r="CJ395" s="223"/>
      <c r="CK395" s="223"/>
      <c r="CL395" s="223"/>
      <c r="CM395" s="295"/>
      <c r="CN395" s="223"/>
    </row>
    <row r="396" spans="1:92" s="50" customFormat="1" ht="45.75" customHeight="1">
      <c r="A396" s="589">
        <f>1+A395</f>
        <v>395</v>
      </c>
      <c r="B396" s="151" t="s">
        <v>4163</v>
      </c>
      <c r="C396" s="134" t="s">
        <v>4164</v>
      </c>
      <c r="D396" s="138" t="s">
        <v>93</v>
      </c>
      <c r="E396" s="135">
        <v>45372</v>
      </c>
      <c r="F396" s="136">
        <v>45374</v>
      </c>
      <c r="G396" s="136">
        <v>45465</v>
      </c>
      <c r="H396" s="134" t="s">
        <v>416</v>
      </c>
      <c r="I396" s="139" t="s">
        <v>180</v>
      </c>
      <c r="J396" s="158" t="s">
        <v>4165</v>
      </c>
      <c r="K396" s="251">
        <v>79306550</v>
      </c>
      <c r="L396" s="134">
        <v>1</v>
      </c>
      <c r="M396" s="252" t="s">
        <v>844</v>
      </c>
      <c r="N396" s="141" t="s">
        <v>98</v>
      </c>
      <c r="O396" s="151" t="s">
        <v>783</v>
      </c>
      <c r="P396" s="134" t="s">
        <v>1455</v>
      </c>
      <c r="Q396" s="134" t="s">
        <v>681</v>
      </c>
      <c r="R396" s="143">
        <f>+G396-F396</f>
        <v>91</v>
      </c>
      <c r="S396" s="134" t="s">
        <v>983</v>
      </c>
      <c r="T396" s="253">
        <v>9324000</v>
      </c>
      <c r="U396" s="254" t="s">
        <v>4166</v>
      </c>
      <c r="V396" s="253">
        <f>+T396</f>
        <v>9324000</v>
      </c>
      <c r="W396" s="255">
        <v>45373</v>
      </c>
      <c r="X396" s="256" t="s">
        <v>473</v>
      </c>
      <c r="Y396" s="314">
        <f>+Z396+AA396+AB396</f>
        <v>9324000</v>
      </c>
      <c r="Z396" s="148">
        <f>+V396</f>
        <v>9324000</v>
      </c>
      <c r="AA396" s="149">
        <v>0</v>
      </c>
      <c r="AB396" s="150">
        <f>+AC396+AD396+AE396+AF396+AG396+AH396+AI396+AJ396</f>
        <v>0</v>
      </c>
      <c r="AC396" s="149">
        <v>0</v>
      </c>
      <c r="AD396" s="149">
        <v>0</v>
      </c>
      <c r="AE396" s="149">
        <v>0</v>
      </c>
      <c r="AF396" s="149">
        <v>0</v>
      </c>
      <c r="AG396" s="149">
        <v>0</v>
      </c>
      <c r="AH396" s="149">
        <v>0</v>
      </c>
      <c r="AI396" s="149">
        <v>0</v>
      </c>
      <c r="AJ396" s="149">
        <v>0</v>
      </c>
      <c r="AK396" s="142" t="s">
        <v>104</v>
      </c>
      <c r="AL396" s="103" t="s">
        <v>4167</v>
      </c>
      <c r="AM396" s="134" t="s">
        <v>224</v>
      </c>
      <c r="AN396" s="140">
        <v>13542484</v>
      </c>
      <c r="AO396" s="142" t="s">
        <v>114</v>
      </c>
      <c r="AP396" s="134" t="s">
        <v>114</v>
      </c>
      <c r="AQ396" s="257" t="s">
        <v>114</v>
      </c>
      <c r="AR396" s="142" t="s">
        <v>114</v>
      </c>
      <c r="AS396" s="134" t="s">
        <v>109</v>
      </c>
      <c r="AT396" s="142" t="s">
        <v>578</v>
      </c>
      <c r="AU396" s="142" t="s">
        <v>392</v>
      </c>
      <c r="AV396" s="134"/>
      <c r="AW396" s="134"/>
      <c r="AX396" s="134" t="s">
        <v>109</v>
      </c>
      <c r="AY396" s="134" t="s">
        <v>108</v>
      </c>
      <c r="AZ396" s="156"/>
      <c r="BA396" s="134"/>
      <c r="BB396" s="169"/>
      <c r="BC396" s="156"/>
      <c r="BD396" s="143"/>
      <c r="BE396" s="143"/>
      <c r="BF396" s="143"/>
      <c r="BG396" s="156"/>
      <c r="BH396" s="153">
        <f>T396+BB396</f>
        <v>9324000</v>
      </c>
      <c r="BI396" s="301" t="s">
        <v>113</v>
      </c>
      <c r="BJ396" s="134"/>
      <c r="BK396" s="141" t="s">
        <v>114</v>
      </c>
      <c r="BL396" s="156"/>
      <c r="BM396" s="158"/>
      <c r="BN396" s="170" t="s">
        <v>917</v>
      </c>
      <c r="BO396" s="141">
        <v>60</v>
      </c>
      <c r="BP396" s="141" t="s">
        <v>114</v>
      </c>
      <c r="BQ396" s="141" t="s">
        <v>114</v>
      </c>
      <c r="BR396" s="141" t="s">
        <v>114</v>
      </c>
      <c r="BS396" s="141" t="s">
        <v>114</v>
      </c>
      <c r="BT396" s="141" t="s">
        <v>114</v>
      </c>
      <c r="BU396" s="166" t="s">
        <v>4168</v>
      </c>
      <c r="BV396" s="141">
        <v>3184810331</v>
      </c>
      <c r="BW396" s="114" t="s">
        <v>4169</v>
      </c>
      <c r="BX396" s="158" t="s">
        <v>881</v>
      </c>
      <c r="BY396" s="141" t="s">
        <v>119</v>
      </c>
      <c r="BZ396" s="259">
        <v>33745817420</v>
      </c>
      <c r="CA396" s="157" t="s">
        <v>109</v>
      </c>
      <c r="CB396" s="157" t="s">
        <v>109</v>
      </c>
      <c r="CC396" s="157" t="s">
        <v>109</v>
      </c>
      <c r="CD396" s="157"/>
      <c r="CE396" s="157"/>
      <c r="CF396" s="157"/>
      <c r="CG396" s="157"/>
      <c r="CH396" s="157"/>
      <c r="CI396" s="157"/>
      <c r="CJ396" s="157"/>
      <c r="CK396" s="157"/>
      <c r="CL396" s="157"/>
      <c r="CM396" s="157" t="s">
        <v>109</v>
      </c>
      <c r="CN396" s="157"/>
    </row>
    <row r="397" spans="1:92" s="50" customFormat="1" ht="45.75" customHeight="1">
      <c r="A397" s="589">
        <f>1+A396</f>
        <v>396</v>
      </c>
      <c r="B397" s="151" t="s">
        <v>4170</v>
      </c>
      <c r="C397" s="134" t="s">
        <v>4171</v>
      </c>
      <c r="D397" s="138" t="s">
        <v>93</v>
      </c>
      <c r="E397" s="135">
        <v>45372</v>
      </c>
      <c r="F397" s="136">
        <v>45374</v>
      </c>
      <c r="G397" s="136">
        <v>45465</v>
      </c>
      <c r="H397" s="134" t="s">
        <v>416</v>
      </c>
      <c r="I397" s="139" t="s">
        <v>180</v>
      </c>
      <c r="J397" s="158" t="s">
        <v>4172</v>
      </c>
      <c r="K397" s="251">
        <v>80497339</v>
      </c>
      <c r="L397" s="134">
        <v>5</v>
      </c>
      <c r="M397" s="252" t="s">
        <v>844</v>
      </c>
      <c r="N397" s="141" t="s">
        <v>98</v>
      </c>
      <c r="O397" s="151" t="s">
        <v>783</v>
      </c>
      <c r="P397" s="134" t="s">
        <v>1455</v>
      </c>
      <c r="Q397" s="134" t="s">
        <v>681</v>
      </c>
      <c r="R397" s="143">
        <f>+G397-F397</f>
        <v>91</v>
      </c>
      <c r="S397" s="134" t="s">
        <v>983</v>
      </c>
      <c r="T397" s="253">
        <v>9324000</v>
      </c>
      <c r="U397" s="254" t="s">
        <v>4173</v>
      </c>
      <c r="V397" s="253">
        <f>+T397</f>
        <v>9324000</v>
      </c>
      <c r="W397" s="255">
        <v>45373</v>
      </c>
      <c r="X397" s="256" t="s">
        <v>473</v>
      </c>
      <c r="Y397" s="314">
        <f>+Z397+AA397+AB397</f>
        <v>9324000</v>
      </c>
      <c r="Z397" s="148">
        <f>+V397</f>
        <v>9324000</v>
      </c>
      <c r="AA397" s="149">
        <v>0</v>
      </c>
      <c r="AB397" s="150">
        <f>+AC397+AD397+AE397+AF397+AG397+AH397+AI397+AJ397</f>
        <v>0</v>
      </c>
      <c r="AC397" s="149">
        <v>0</v>
      </c>
      <c r="AD397" s="149">
        <v>0</v>
      </c>
      <c r="AE397" s="149">
        <v>0</v>
      </c>
      <c r="AF397" s="149">
        <v>0</v>
      </c>
      <c r="AG397" s="149">
        <v>0</v>
      </c>
      <c r="AH397" s="149">
        <v>0</v>
      </c>
      <c r="AI397" s="149">
        <v>0</v>
      </c>
      <c r="AJ397" s="149">
        <v>0</v>
      </c>
      <c r="AK397" s="142" t="s">
        <v>104</v>
      </c>
      <c r="AL397" s="103" t="s">
        <v>4174</v>
      </c>
      <c r="AM397" s="134" t="s">
        <v>224</v>
      </c>
      <c r="AN397" s="140">
        <v>13542484</v>
      </c>
      <c r="AO397" s="142" t="s">
        <v>114</v>
      </c>
      <c r="AP397" s="134" t="s">
        <v>114</v>
      </c>
      <c r="AQ397" s="257" t="s">
        <v>114</v>
      </c>
      <c r="AR397" s="142" t="s">
        <v>114</v>
      </c>
      <c r="AS397" s="134" t="s">
        <v>109</v>
      </c>
      <c r="AT397" s="142" t="s">
        <v>578</v>
      </c>
      <c r="AU397" s="142" t="s">
        <v>392</v>
      </c>
      <c r="AV397" s="134"/>
      <c r="AW397" s="134"/>
      <c r="AX397" s="134" t="s">
        <v>109</v>
      </c>
      <c r="AY397" s="134" t="s">
        <v>108</v>
      </c>
      <c r="AZ397" s="156"/>
      <c r="BA397" s="134"/>
      <c r="BB397" s="169"/>
      <c r="BC397" s="156"/>
      <c r="BD397" s="143"/>
      <c r="BE397" s="143"/>
      <c r="BF397" s="143"/>
      <c r="BG397" s="156"/>
      <c r="BH397" s="153">
        <f>T397+BB397</f>
        <v>9324000</v>
      </c>
      <c r="BI397" s="301" t="s">
        <v>113</v>
      </c>
      <c r="BJ397" s="134"/>
      <c r="BK397" s="141" t="s">
        <v>114</v>
      </c>
      <c r="BL397" s="156"/>
      <c r="BM397" s="158"/>
      <c r="BN397" s="170" t="s">
        <v>917</v>
      </c>
      <c r="BO397" s="141">
        <v>51</v>
      </c>
      <c r="BP397" s="141" t="s">
        <v>578</v>
      </c>
      <c r="BQ397" s="141" t="s">
        <v>114</v>
      </c>
      <c r="BR397" s="141" t="s">
        <v>114</v>
      </c>
      <c r="BS397" s="141" t="s">
        <v>114</v>
      </c>
      <c r="BT397" s="141" t="s">
        <v>114</v>
      </c>
      <c r="BU397" s="166" t="s">
        <v>709</v>
      </c>
      <c r="BV397" s="141">
        <v>31115021931</v>
      </c>
      <c r="BW397" s="114" t="s">
        <v>4175</v>
      </c>
      <c r="BX397" s="158" t="s">
        <v>881</v>
      </c>
      <c r="BY397" s="141" t="s">
        <v>119</v>
      </c>
      <c r="BZ397" s="259">
        <v>33755304951</v>
      </c>
      <c r="CA397" s="157" t="s">
        <v>109</v>
      </c>
      <c r="CB397" s="157" t="s">
        <v>109</v>
      </c>
      <c r="CC397" s="157" t="s">
        <v>109</v>
      </c>
      <c r="CD397" s="157"/>
      <c r="CE397" s="157"/>
      <c r="CF397" s="157"/>
      <c r="CG397" s="157"/>
      <c r="CH397" s="157"/>
      <c r="CI397" s="157"/>
      <c r="CJ397" s="157"/>
      <c r="CK397" s="157"/>
      <c r="CL397" s="157"/>
      <c r="CM397" s="157" t="s">
        <v>109</v>
      </c>
      <c r="CN397" s="157"/>
    </row>
    <row r="398" spans="1:92" s="50" customFormat="1" ht="45.75" customHeight="1">
      <c r="A398" s="589">
        <f>1+A397</f>
        <v>397</v>
      </c>
      <c r="B398" s="403" t="s">
        <v>4176</v>
      </c>
      <c r="C398" s="156" t="s">
        <v>4177</v>
      </c>
      <c r="D398" s="156" t="s">
        <v>1047</v>
      </c>
      <c r="E398" s="156">
        <v>45372</v>
      </c>
      <c r="F398" s="156">
        <v>45377</v>
      </c>
      <c r="G398" s="156">
        <v>45483</v>
      </c>
      <c r="H398" s="156" t="s">
        <v>416</v>
      </c>
      <c r="I398" s="156" t="s">
        <v>95</v>
      </c>
      <c r="J398" s="156" t="s">
        <v>4178</v>
      </c>
      <c r="K398" s="251">
        <v>1072644866</v>
      </c>
      <c r="L398" s="156">
        <v>8</v>
      </c>
      <c r="M398" s="156" t="s">
        <v>844</v>
      </c>
      <c r="N398" s="156" t="s">
        <v>98</v>
      </c>
      <c r="O398" s="156" t="s">
        <v>873</v>
      </c>
      <c r="P398" s="156" t="s">
        <v>4179</v>
      </c>
      <c r="Q398" s="156" t="s">
        <v>1050</v>
      </c>
      <c r="R398" s="143">
        <f>+G398-F398</f>
        <v>106</v>
      </c>
      <c r="S398" s="134" t="s">
        <v>4180</v>
      </c>
      <c r="T398" s="253">
        <v>23415000</v>
      </c>
      <c r="U398" s="156" t="s">
        <v>4181</v>
      </c>
      <c r="V398" s="253">
        <f>+T398</f>
        <v>23415000</v>
      </c>
      <c r="W398" s="156">
        <v>45373</v>
      </c>
      <c r="X398" s="156" t="s">
        <v>473</v>
      </c>
      <c r="Y398" s="317">
        <f>+Z398+AA398+AB398</f>
        <v>23415000</v>
      </c>
      <c r="Z398" s="156">
        <f>+V398</f>
        <v>23415000</v>
      </c>
      <c r="AA398" s="156">
        <v>0</v>
      </c>
      <c r="AB398" s="156">
        <f>+AC398+AD398+AE398+AF398+AG398+AH398+AI398+AJ398</f>
        <v>0</v>
      </c>
      <c r="AC398" s="156">
        <v>0</v>
      </c>
      <c r="AD398" s="156">
        <v>0</v>
      </c>
      <c r="AE398" s="156">
        <v>0</v>
      </c>
      <c r="AF398" s="156">
        <v>0</v>
      </c>
      <c r="AG398" s="156">
        <v>0</v>
      </c>
      <c r="AH398" s="156">
        <v>0</v>
      </c>
      <c r="AI398" s="156">
        <v>0</v>
      </c>
      <c r="AJ398" s="156">
        <v>0</v>
      </c>
      <c r="AK398" s="156" t="s">
        <v>104</v>
      </c>
      <c r="AL398" s="103" t="s">
        <v>4182</v>
      </c>
      <c r="AM398" s="156" t="s">
        <v>4183</v>
      </c>
      <c r="AN398" s="156" t="s">
        <v>4184</v>
      </c>
      <c r="AO398" s="156" t="s">
        <v>114</v>
      </c>
      <c r="AP398" s="156" t="s">
        <v>114</v>
      </c>
      <c r="AQ398" s="156" t="s">
        <v>114</v>
      </c>
      <c r="AR398" s="156" t="s">
        <v>114</v>
      </c>
      <c r="AS398" s="156" t="s">
        <v>109</v>
      </c>
      <c r="AT398" s="156" t="s">
        <v>578</v>
      </c>
      <c r="AU398" s="156" t="s">
        <v>392</v>
      </c>
      <c r="AV398" s="156"/>
      <c r="AW398" s="156" t="s">
        <v>4185</v>
      </c>
      <c r="AX398" s="156" t="s">
        <v>109</v>
      </c>
      <c r="AY398" s="156" t="s">
        <v>108</v>
      </c>
      <c r="AZ398" s="156"/>
      <c r="BA398" s="156"/>
      <c r="BB398" s="156"/>
      <c r="BC398" s="156"/>
      <c r="BD398" s="156"/>
      <c r="BE398" s="156"/>
      <c r="BF398" s="156"/>
      <c r="BG398" s="156"/>
      <c r="BH398" s="153">
        <f>T398+BB398</f>
        <v>23415000</v>
      </c>
      <c r="BI398" s="161" t="s">
        <v>135</v>
      </c>
      <c r="BJ398" s="156"/>
      <c r="BK398" s="156" t="s">
        <v>114</v>
      </c>
      <c r="BL398" s="156"/>
      <c r="BM398" s="471" t="s">
        <v>136</v>
      </c>
      <c r="BN398" s="156" t="s">
        <v>917</v>
      </c>
      <c r="BO398" s="156">
        <v>36</v>
      </c>
      <c r="BP398" s="156" t="s">
        <v>109</v>
      </c>
      <c r="BQ398" s="156" t="s">
        <v>114</v>
      </c>
      <c r="BR398" s="156" t="s">
        <v>114</v>
      </c>
      <c r="BS398" s="156" t="s">
        <v>114</v>
      </c>
      <c r="BT398" s="156" t="s">
        <v>114</v>
      </c>
      <c r="BU398" s="156" t="s">
        <v>4186</v>
      </c>
      <c r="BV398" s="156">
        <v>3138141162</v>
      </c>
      <c r="BW398" s="156" t="s">
        <v>4187</v>
      </c>
      <c r="BX398" s="156" t="s">
        <v>839</v>
      </c>
      <c r="BY398" s="156" t="s">
        <v>119</v>
      </c>
      <c r="BZ398" s="156" t="s">
        <v>4188</v>
      </c>
      <c r="CA398" s="157" t="s">
        <v>109</v>
      </c>
      <c r="CB398" s="157" t="s">
        <v>109</v>
      </c>
      <c r="CC398" s="157" t="s">
        <v>109</v>
      </c>
      <c r="CD398" s="152" t="s">
        <v>109</v>
      </c>
      <c r="CE398" s="156"/>
      <c r="CF398" s="156"/>
      <c r="CG398" s="156"/>
      <c r="CH398" s="156"/>
      <c r="CI398" s="156"/>
      <c r="CJ398" s="156"/>
      <c r="CK398" s="156"/>
      <c r="CL398" s="156"/>
      <c r="CM398" s="152" t="s">
        <v>109</v>
      </c>
      <c r="CN398" s="156"/>
    </row>
    <row r="399" spans="1:92" s="50" customFormat="1" ht="45.75" customHeight="1">
      <c r="A399" s="589">
        <f>1+A398</f>
        <v>398</v>
      </c>
      <c r="B399" s="403" t="s">
        <v>4189</v>
      </c>
      <c r="C399" s="156" t="s">
        <v>4190</v>
      </c>
      <c r="D399" s="156" t="s">
        <v>1047</v>
      </c>
      <c r="E399" s="156">
        <v>45372</v>
      </c>
      <c r="F399" s="156">
        <v>45377</v>
      </c>
      <c r="G399" s="156">
        <v>45483</v>
      </c>
      <c r="H399" s="156" t="s">
        <v>416</v>
      </c>
      <c r="I399" s="156" t="s">
        <v>95</v>
      </c>
      <c r="J399" s="156" t="s">
        <v>4191</v>
      </c>
      <c r="K399" s="251">
        <v>80398404</v>
      </c>
      <c r="L399" s="156">
        <v>1</v>
      </c>
      <c r="M399" s="156" t="s">
        <v>844</v>
      </c>
      <c r="N399" s="156" t="s">
        <v>98</v>
      </c>
      <c r="O399" s="156" t="s">
        <v>873</v>
      </c>
      <c r="P399" s="156" t="s">
        <v>4192</v>
      </c>
      <c r="Q399" s="156" t="s">
        <v>1050</v>
      </c>
      <c r="R399" s="143">
        <f>+G399-F399</f>
        <v>106</v>
      </c>
      <c r="S399" s="134" t="s">
        <v>4180</v>
      </c>
      <c r="T399" s="253">
        <v>23415000</v>
      </c>
      <c r="U399" s="156" t="s">
        <v>4193</v>
      </c>
      <c r="V399" s="253">
        <f>+T399</f>
        <v>23415000</v>
      </c>
      <c r="W399" s="156">
        <v>45373</v>
      </c>
      <c r="X399" s="156" t="s">
        <v>473</v>
      </c>
      <c r="Y399" s="317">
        <f>+Z399+AA399+AB399</f>
        <v>23415000</v>
      </c>
      <c r="Z399" s="156">
        <f>+V399</f>
        <v>23415000</v>
      </c>
      <c r="AA399" s="156">
        <v>0</v>
      </c>
      <c r="AB399" s="156">
        <f>+AC399+AD399+AE399+AF399+AG399+AH399+AI399+AJ399</f>
        <v>0</v>
      </c>
      <c r="AC399" s="156">
        <v>0</v>
      </c>
      <c r="AD399" s="156">
        <v>0</v>
      </c>
      <c r="AE399" s="156">
        <v>0</v>
      </c>
      <c r="AF399" s="156">
        <v>0</v>
      </c>
      <c r="AG399" s="156">
        <v>0</v>
      </c>
      <c r="AH399" s="156">
        <v>0</v>
      </c>
      <c r="AI399" s="156">
        <v>0</v>
      </c>
      <c r="AJ399" s="156">
        <v>0</v>
      </c>
      <c r="AK399" s="156" t="s">
        <v>104</v>
      </c>
      <c r="AL399" s="103" t="s">
        <v>4194</v>
      </c>
      <c r="AM399" s="156" t="s">
        <v>4195</v>
      </c>
      <c r="AN399" s="156">
        <v>35196769</v>
      </c>
      <c r="AO399" s="156" t="s">
        <v>114</v>
      </c>
      <c r="AP399" s="156" t="s">
        <v>114</v>
      </c>
      <c r="AQ399" s="156" t="s">
        <v>114</v>
      </c>
      <c r="AR399" s="156" t="s">
        <v>114</v>
      </c>
      <c r="AS399" s="156" t="s">
        <v>109</v>
      </c>
      <c r="AT399" s="156" t="s">
        <v>578</v>
      </c>
      <c r="AU399" s="156" t="s">
        <v>392</v>
      </c>
      <c r="AV399" s="156"/>
      <c r="AW399" s="156"/>
      <c r="AX399" s="156" t="s">
        <v>109</v>
      </c>
      <c r="AY399" s="156" t="s">
        <v>108</v>
      </c>
      <c r="AZ399" s="156"/>
      <c r="BA399" s="156"/>
      <c r="BB399" s="156"/>
      <c r="BC399" s="156"/>
      <c r="BD399" s="156"/>
      <c r="BE399" s="156"/>
      <c r="BF399" s="156"/>
      <c r="BG399" s="156"/>
      <c r="BH399" s="153">
        <f>T399+BB399</f>
        <v>23415000</v>
      </c>
      <c r="BI399" s="161" t="s">
        <v>135</v>
      </c>
      <c r="BJ399" s="156"/>
      <c r="BK399" s="156" t="s">
        <v>114</v>
      </c>
      <c r="BL399" s="156"/>
      <c r="BM399" s="161" t="s">
        <v>136</v>
      </c>
      <c r="BN399" s="156" t="s">
        <v>917</v>
      </c>
      <c r="BO399" s="156">
        <v>58</v>
      </c>
      <c r="BP399" s="156" t="s">
        <v>114</v>
      </c>
      <c r="BQ399" s="156" t="s">
        <v>114</v>
      </c>
      <c r="BR399" s="156" t="s">
        <v>114</v>
      </c>
      <c r="BS399" s="156" t="s">
        <v>114</v>
      </c>
      <c r="BT399" s="156" t="s">
        <v>114</v>
      </c>
      <c r="BU399" s="156" t="s">
        <v>4196</v>
      </c>
      <c r="BV399" s="156">
        <v>3045245680</v>
      </c>
      <c r="BW399" s="156" t="s">
        <v>4197</v>
      </c>
      <c r="BX399" s="156" t="s">
        <v>881</v>
      </c>
      <c r="BY399" s="156" t="s">
        <v>119</v>
      </c>
      <c r="BZ399" s="156">
        <v>82556625065</v>
      </c>
      <c r="CA399" s="157" t="s">
        <v>109</v>
      </c>
      <c r="CB399" s="157" t="s">
        <v>109</v>
      </c>
      <c r="CC399" s="157" t="s">
        <v>109</v>
      </c>
      <c r="CD399" s="152" t="s">
        <v>109</v>
      </c>
      <c r="CE399" s="156"/>
      <c r="CF399" s="156"/>
      <c r="CG399" s="156"/>
      <c r="CH399" s="156"/>
      <c r="CI399" s="156"/>
      <c r="CJ399" s="156"/>
      <c r="CK399" s="156"/>
      <c r="CL399" s="156"/>
      <c r="CM399" s="152" t="s">
        <v>109</v>
      </c>
      <c r="CN399" s="156"/>
    </row>
    <row r="400" spans="1:92" s="50" customFormat="1" ht="45.75" customHeight="1">
      <c r="A400" s="589">
        <f>1+A399</f>
        <v>399</v>
      </c>
      <c r="B400" s="151" t="s">
        <v>4198</v>
      </c>
      <c r="C400" s="134" t="s">
        <v>4199</v>
      </c>
      <c r="D400" s="138" t="s">
        <v>93</v>
      </c>
      <c r="E400" s="135">
        <v>45372</v>
      </c>
      <c r="F400" s="136">
        <v>45374</v>
      </c>
      <c r="G400" s="136">
        <v>45465</v>
      </c>
      <c r="H400" s="134" t="s">
        <v>416</v>
      </c>
      <c r="I400" s="139" t="s">
        <v>180</v>
      </c>
      <c r="J400" s="158" t="s">
        <v>4200</v>
      </c>
      <c r="K400" s="251">
        <v>80497432</v>
      </c>
      <c r="L400" s="134">
        <v>2</v>
      </c>
      <c r="M400" s="252" t="s">
        <v>844</v>
      </c>
      <c r="N400" s="141" t="s">
        <v>98</v>
      </c>
      <c r="O400" s="151" t="s">
        <v>783</v>
      </c>
      <c r="P400" s="134" t="s">
        <v>1455</v>
      </c>
      <c r="Q400" s="134" t="s">
        <v>681</v>
      </c>
      <c r="R400" s="143">
        <f>+G400-F400</f>
        <v>91</v>
      </c>
      <c r="S400" s="134" t="s">
        <v>983</v>
      </c>
      <c r="T400" s="253">
        <v>9324000</v>
      </c>
      <c r="U400" s="254" t="s">
        <v>4201</v>
      </c>
      <c r="V400" s="253">
        <f>+T400</f>
        <v>9324000</v>
      </c>
      <c r="W400" s="255">
        <v>45373</v>
      </c>
      <c r="X400" s="256" t="s">
        <v>473</v>
      </c>
      <c r="Y400" s="314">
        <f>+Z400+AA400+AB400</f>
        <v>9324000</v>
      </c>
      <c r="Z400" s="148">
        <f>+V400</f>
        <v>9324000</v>
      </c>
      <c r="AA400" s="149">
        <v>0</v>
      </c>
      <c r="AB400" s="150">
        <f>+AC400+AD400+AE400+AF400+AG400+AH400+AI400+AJ400</f>
        <v>0</v>
      </c>
      <c r="AC400" s="149">
        <v>0</v>
      </c>
      <c r="AD400" s="149">
        <v>0</v>
      </c>
      <c r="AE400" s="149">
        <v>0</v>
      </c>
      <c r="AF400" s="149">
        <v>0</v>
      </c>
      <c r="AG400" s="149">
        <v>0</v>
      </c>
      <c r="AH400" s="149">
        <v>0</v>
      </c>
      <c r="AI400" s="149">
        <v>0</v>
      </c>
      <c r="AJ400" s="149">
        <v>0</v>
      </c>
      <c r="AK400" s="142" t="s">
        <v>104</v>
      </c>
      <c r="AL400" s="103" t="s">
        <v>4202</v>
      </c>
      <c r="AM400" s="134" t="s">
        <v>224</v>
      </c>
      <c r="AN400" s="140">
        <v>13542484</v>
      </c>
      <c r="AO400" s="142" t="s">
        <v>114</v>
      </c>
      <c r="AP400" s="134" t="s">
        <v>114</v>
      </c>
      <c r="AQ400" s="257" t="s">
        <v>114</v>
      </c>
      <c r="AR400" s="142" t="s">
        <v>114</v>
      </c>
      <c r="AS400" s="134" t="s">
        <v>109</v>
      </c>
      <c r="AT400" s="142" t="s">
        <v>578</v>
      </c>
      <c r="AU400" s="142" t="s">
        <v>392</v>
      </c>
      <c r="AV400" s="134"/>
      <c r="AW400" s="134"/>
      <c r="AX400" s="134" t="s">
        <v>109</v>
      </c>
      <c r="AY400" s="134" t="s">
        <v>108</v>
      </c>
      <c r="AZ400" s="156"/>
      <c r="BA400" s="134"/>
      <c r="BB400" s="169"/>
      <c r="BC400" s="156"/>
      <c r="BD400" s="143"/>
      <c r="BE400" s="143"/>
      <c r="BF400" s="143"/>
      <c r="BG400" s="156"/>
      <c r="BH400" s="153">
        <f>T400+BB400</f>
        <v>9324000</v>
      </c>
      <c r="BI400" s="301" t="s">
        <v>113</v>
      </c>
      <c r="BJ400" s="134"/>
      <c r="BK400" s="141" t="s">
        <v>114</v>
      </c>
      <c r="BL400" s="156"/>
      <c r="BM400" s="158"/>
      <c r="BN400" s="170" t="s">
        <v>917</v>
      </c>
      <c r="BO400" s="141">
        <v>49</v>
      </c>
      <c r="BP400" s="141" t="s">
        <v>109</v>
      </c>
      <c r="BQ400" s="141" t="s">
        <v>114</v>
      </c>
      <c r="BR400" s="141" t="s">
        <v>114</v>
      </c>
      <c r="BS400" s="141" t="s">
        <v>114</v>
      </c>
      <c r="BT400" s="141" t="s">
        <v>114</v>
      </c>
      <c r="BU400" s="166" t="s">
        <v>4203</v>
      </c>
      <c r="BV400" s="141">
        <v>3118290290</v>
      </c>
      <c r="BW400" s="114" t="s">
        <v>4204</v>
      </c>
      <c r="BX400" s="158" t="s">
        <v>839</v>
      </c>
      <c r="BY400" s="141" t="s">
        <v>119</v>
      </c>
      <c r="BZ400" s="259" t="s">
        <v>4205</v>
      </c>
      <c r="CA400" s="157" t="s">
        <v>109</v>
      </c>
      <c r="CB400" s="157" t="s">
        <v>109</v>
      </c>
      <c r="CC400" s="157" t="s">
        <v>109</v>
      </c>
      <c r="CD400" s="157"/>
      <c r="CE400" s="157"/>
      <c r="CF400" s="157"/>
      <c r="CG400" s="157"/>
      <c r="CH400" s="157"/>
      <c r="CI400" s="157"/>
      <c r="CJ400" s="157"/>
      <c r="CK400" s="157"/>
      <c r="CL400" s="157"/>
      <c r="CM400" s="157" t="s">
        <v>109</v>
      </c>
      <c r="CN400" s="157"/>
    </row>
    <row r="401" spans="1:92" s="50" customFormat="1" ht="45.75" customHeight="1">
      <c r="A401" s="589">
        <f>1+A400</f>
        <v>400</v>
      </c>
      <c r="B401" s="151" t="s">
        <v>4206</v>
      </c>
      <c r="C401" s="134" t="s">
        <v>4207</v>
      </c>
      <c r="D401" s="138" t="s">
        <v>1047</v>
      </c>
      <c r="E401" s="135">
        <v>45372</v>
      </c>
      <c r="F401" s="136">
        <v>45377</v>
      </c>
      <c r="G401" s="136">
        <v>45483</v>
      </c>
      <c r="H401" s="134" t="s">
        <v>416</v>
      </c>
      <c r="I401" s="139" t="s">
        <v>95</v>
      </c>
      <c r="J401" s="158" t="s">
        <v>4208</v>
      </c>
      <c r="K401" s="251">
        <v>35476098</v>
      </c>
      <c r="L401" s="134">
        <v>1</v>
      </c>
      <c r="M401" s="252" t="s">
        <v>844</v>
      </c>
      <c r="N401" s="141" t="s">
        <v>98</v>
      </c>
      <c r="O401" s="151" t="s">
        <v>857</v>
      </c>
      <c r="P401" s="134" t="s">
        <v>4209</v>
      </c>
      <c r="Q401" s="134" t="s">
        <v>1050</v>
      </c>
      <c r="R401" s="143">
        <f>+G401-F401</f>
        <v>106</v>
      </c>
      <c r="S401" s="134" t="s">
        <v>4210</v>
      </c>
      <c r="T401" s="253">
        <v>19950000</v>
      </c>
      <c r="U401" s="254" t="s">
        <v>4211</v>
      </c>
      <c r="V401" s="253">
        <f>+T401</f>
        <v>19950000</v>
      </c>
      <c r="W401" s="255">
        <v>45373</v>
      </c>
      <c r="X401" s="256" t="s">
        <v>473</v>
      </c>
      <c r="Y401" s="314">
        <f>+Z401+AA401+AB401</f>
        <v>19950000</v>
      </c>
      <c r="Z401" s="148">
        <f>+V401</f>
        <v>19950000</v>
      </c>
      <c r="AA401" s="149">
        <v>0</v>
      </c>
      <c r="AB401" s="150">
        <f>+AC401+AD401+AE401+AF401+AG401+AH401+AI401+AJ401</f>
        <v>0</v>
      </c>
      <c r="AC401" s="149">
        <v>0</v>
      </c>
      <c r="AD401" s="149">
        <v>0</v>
      </c>
      <c r="AE401" s="149">
        <v>0</v>
      </c>
      <c r="AF401" s="149">
        <v>0</v>
      </c>
      <c r="AG401" s="149">
        <v>0</v>
      </c>
      <c r="AH401" s="149">
        <v>0</v>
      </c>
      <c r="AI401" s="149">
        <v>0</v>
      </c>
      <c r="AJ401" s="149">
        <v>0</v>
      </c>
      <c r="AK401" s="142" t="s">
        <v>104</v>
      </c>
      <c r="AL401" s="103" t="s">
        <v>4212</v>
      </c>
      <c r="AM401" s="134" t="s">
        <v>2024</v>
      </c>
      <c r="AN401" s="140">
        <v>35477438</v>
      </c>
      <c r="AO401" s="142" t="s">
        <v>114</v>
      </c>
      <c r="AP401" s="134" t="s">
        <v>114</v>
      </c>
      <c r="AQ401" s="257" t="s">
        <v>114</v>
      </c>
      <c r="AR401" s="142" t="s">
        <v>114</v>
      </c>
      <c r="AS401" s="134" t="s">
        <v>109</v>
      </c>
      <c r="AT401" s="142" t="s">
        <v>578</v>
      </c>
      <c r="AU401" s="142" t="s">
        <v>392</v>
      </c>
      <c r="AV401" s="134"/>
      <c r="AW401" s="134"/>
      <c r="AX401" s="134" t="s">
        <v>109</v>
      </c>
      <c r="AY401" s="134" t="s">
        <v>108</v>
      </c>
      <c r="AZ401" s="156"/>
      <c r="BA401" s="134"/>
      <c r="BB401" s="169"/>
      <c r="BC401" s="156"/>
      <c r="BD401" s="143"/>
      <c r="BE401" s="143"/>
      <c r="BF401" s="143"/>
      <c r="BG401" s="156"/>
      <c r="BH401" s="153">
        <f>T401+BB401</f>
        <v>19950000</v>
      </c>
      <c r="BI401" s="301" t="s">
        <v>113</v>
      </c>
      <c r="BJ401" s="134"/>
      <c r="BK401" s="141" t="s">
        <v>114</v>
      </c>
      <c r="BL401" s="156"/>
      <c r="BM401" s="158"/>
      <c r="BN401" s="170" t="s">
        <v>964</v>
      </c>
      <c r="BO401" s="141">
        <v>51</v>
      </c>
      <c r="BP401" s="141" t="s">
        <v>114</v>
      </c>
      <c r="BQ401" s="141" t="s">
        <v>114</v>
      </c>
      <c r="BR401" s="141" t="s">
        <v>114</v>
      </c>
      <c r="BS401" s="141" t="s">
        <v>114</v>
      </c>
      <c r="BT401" s="141" t="s">
        <v>114</v>
      </c>
      <c r="BU401" s="166" t="s">
        <v>4213</v>
      </c>
      <c r="BV401" s="141">
        <v>8635222</v>
      </c>
      <c r="BW401" s="114" t="s">
        <v>4214</v>
      </c>
      <c r="BX401" s="158" t="s">
        <v>881</v>
      </c>
      <c r="BY401" s="141" t="s">
        <v>119</v>
      </c>
      <c r="BZ401" s="259">
        <v>20195478381</v>
      </c>
      <c r="CA401" s="157" t="s">
        <v>109</v>
      </c>
      <c r="CB401" s="157" t="s">
        <v>109</v>
      </c>
      <c r="CC401" s="157" t="s">
        <v>109</v>
      </c>
      <c r="CD401" s="157" t="s">
        <v>109</v>
      </c>
      <c r="CE401" s="157"/>
      <c r="CF401" s="157"/>
      <c r="CG401" s="157"/>
      <c r="CH401" s="157"/>
      <c r="CI401" s="157"/>
      <c r="CJ401" s="157"/>
      <c r="CK401" s="157"/>
      <c r="CL401" s="157"/>
      <c r="CM401" s="157" t="s">
        <v>109</v>
      </c>
      <c r="CN401" s="157"/>
    </row>
    <row r="402" spans="1:92" s="50" customFormat="1" ht="45.75" customHeight="1">
      <c r="A402" s="589">
        <f>1+A401</f>
        <v>401</v>
      </c>
      <c r="B402" s="151" t="s">
        <v>4215</v>
      </c>
      <c r="C402" s="134" t="s">
        <v>4216</v>
      </c>
      <c r="D402" s="138" t="s">
        <v>93</v>
      </c>
      <c r="E402" s="135">
        <v>45372</v>
      </c>
      <c r="F402" s="136">
        <v>45374</v>
      </c>
      <c r="G402" s="136">
        <v>45465</v>
      </c>
      <c r="H402" s="134" t="s">
        <v>416</v>
      </c>
      <c r="I402" s="139" t="s">
        <v>180</v>
      </c>
      <c r="J402" s="158" t="s">
        <v>4217</v>
      </c>
      <c r="K402" s="251">
        <v>2995275</v>
      </c>
      <c r="L402" s="134">
        <v>5</v>
      </c>
      <c r="M402" s="252" t="s">
        <v>844</v>
      </c>
      <c r="N402" s="141" t="s">
        <v>98</v>
      </c>
      <c r="O402" s="151" t="s">
        <v>783</v>
      </c>
      <c r="P402" s="134" t="s">
        <v>1455</v>
      </c>
      <c r="Q402" s="134" t="s">
        <v>681</v>
      </c>
      <c r="R402" s="143">
        <f>+G402-F402</f>
        <v>91</v>
      </c>
      <c r="S402" s="134" t="s">
        <v>983</v>
      </c>
      <c r="T402" s="253">
        <v>9324000</v>
      </c>
      <c r="U402" s="254" t="s">
        <v>4218</v>
      </c>
      <c r="V402" s="253">
        <f>+T402</f>
        <v>9324000</v>
      </c>
      <c r="W402" s="255">
        <v>45373</v>
      </c>
      <c r="X402" s="256" t="s">
        <v>473</v>
      </c>
      <c r="Y402" s="314">
        <f>+Z402+AA402+AB402</f>
        <v>9324000</v>
      </c>
      <c r="Z402" s="148">
        <f>+V402</f>
        <v>9324000</v>
      </c>
      <c r="AA402" s="149">
        <v>0</v>
      </c>
      <c r="AB402" s="150">
        <f>+AC402+AD402+AE402+AF402+AG402+AH402+AI402+AJ402</f>
        <v>0</v>
      </c>
      <c r="AC402" s="149">
        <v>0</v>
      </c>
      <c r="AD402" s="149">
        <v>0</v>
      </c>
      <c r="AE402" s="149">
        <v>0</v>
      </c>
      <c r="AF402" s="149">
        <v>0</v>
      </c>
      <c r="AG402" s="149">
        <v>0</v>
      </c>
      <c r="AH402" s="149">
        <v>0</v>
      </c>
      <c r="AI402" s="149">
        <v>0</v>
      </c>
      <c r="AJ402" s="149">
        <v>0</v>
      </c>
      <c r="AK402" s="142" t="s">
        <v>104</v>
      </c>
      <c r="AL402" s="103" t="s">
        <v>4219</v>
      </c>
      <c r="AM402" s="134" t="s">
        <v>224</v>
      </c>
      <c r="AN402" s="140">
        <v>13542484</v>
      </c>
      <c r="AO402" s="142" t="s">
        <v>114</v>
      </c>
      <c r="AP402" s="134" t="s">
        <v>114</v>
      </c>
      <c r="AQ402" s="257" t="s">
        <v>114</v>
      </c>
      <c r="AR402" s="142" t="s">
        <v>114</v>
      </c>
      <c r="AS402" s="134" t="s">
        <v>109</v>
      </c>
      <c r="AT402" s="142" t="s">
        <v>578</v>
      </c>
      <c r="AU402" s="142" t="s">
        <v>392</v>
      </c>
      <c r="AV402" s="134"/>
      <c r="AW402" s="134"/>
      <c r="AX402" s="134" t="s">
        <v>109</v>
      </c>
      <c r="AY402" s="134" t="s">
        <v>108</v>
      </c>
      <c r="AZ402" s="156"/>
      <c r="BA402" s="134"/>
      <c r="BB402" s="169"/>
      <c r="BC402" s="156"/>
      <c r="BD402" s="143"/>
      <c r="BE402" s="143"/>
      <c r="BF402" s="143"/>
      <c r="BG402" s="156"/>
      <c r="BH402" s="153">
        <f>T402+BB402</f>
        <v>9324000</v>
      </c>
      <c r="BI402" s="301" t="s">
        <v>113</v>
      </c>
      <c r="BJ402" s="134"/>
      <c r="BK402" s="141" t="s">
        <v>114</v>
      </c>
      <c r="BL402" s="156"/>
      <c r="BM402" s="158"/>
      <c r="BN402" s="170" t="s">
        <v>917</v>
      </c>
      <c r="BO402" s="141">
        <v>61</v>
      </c>
      <c r="BP402" s="141" t="s">
        <v>114</v>
      </c>
      <c r="BQ402" s="141" t="s">
        <v>114</v>
      </c>
      <c r="BR402" s="141" t="s">
        <v>114</v>
      </c>
      <c r="BS402" s="141" t="s">
        <v>114</v>
      </c>
      <c r="BT402" s="141" t="s">
        <v>114</v>
      </c>
      <c r="BU402" s="166" t="s">
        <v>4220</v>
      </c>
      <c r="BV402" s="141">
        <v>3007104063</v>
      </c>
      <c r="BW402" s="114" t="s">
        <v>4221</v>
      </c>
      <c r="BX402" s="158" t="s">
        <v>839</v>
      </c>
      <c r="BY402" s="141" t="s">
        <v>119</v>
      </c>
      <c r="BZ402" s="259" t="s">
        <v>4222</v>
      </c>
      <c r="CA402" s="157" t="s">
        <v>109</v>
      </c>
      <c r="CB402" s="157" t="s">
        <v>109</v>
      </c>
      <c r="CC402" s="157" t="s">
        <v>109</v>
      </c>
      <c r="CD402" s="157"/>
      <c r="CE402" s="157"/>
      <c r="CF402" s="157"/>
      <c r="CG402" s="157"/>
      <c r="CH402" s="157"/>
      <c r="CI402" s="157"/>
      <c r="CJ402" s="157"/>
      <c r="CK402" s="157"/>
      <c r="CL402" s="157"/>
      <c r="CM402" s="157" t="s">
        <v>109</v>
      </c>
      <c r="CN402" s="157"/>
    </row>
    <row r="403" spans="1:92" s="50" customFormat="1" ht="45.75" customHeight="1">
      <c r="A403" s="566">
        <f>1+A402</f>
        <v>402</v>
      </c>
      <c r="B403" s="402" t="s">
        <v>4223</v>
      </c>
      <c r="C403" s="239" t="s">
        <v>4224</v>
      </c>
      <c r="D403" s="205" t="s">
        <v>425</v>
      </c>
      <c r="E403" s="202">
        <v>45372</v>
      </c>
      <c r="F403" s="203">
        <v>45377</v>
      </c>
      <c r="G403" s="203">
        <v>45498</v>
      </c>
      <c r="H403" s="201" t="s">
        <v>416</v>
      </c>
      <c r="I403" s="206" t="s">
        <v>180</v>
      </c>
      <c r="J403" s="201" t="s">
        <v>4225</v>
      </c>
      <c r="K403" s="271">
        <v>1072705035</v>
      </c>
      <c r="L403" s="201">
        <v>7</v>
      </c>
      <c r="M403" s="272" t="s">
        <v>844</v>
      </c>
      <c r="N403" s="208" t="s">
        <v>98</v>
      </c>
      <c r="O403" s="218" t="s">
        <v>783</v>
      </c>
      <c r="P403" s="201" t="s">
        <v>1408</v>
      </c>
      <c r="Q403" s="201" t="s">
        <v>928</v>
      </c>
      <c r="R403" s="210">
        <f>+G403-F403</f>
        <v>121</v>
      </c>
      <c r="S403" s="201" t="s">
        <v>663</v>
      </c>
      <c r="T403" s="273">
        <v>12000000</v>
      </c>
      <c r="U403" s="274" t="s">
        <v>4226</v>
      </c>
      <c r="V403" s="273">
        <f>+T403</f>
        <v>12000000</v>
      </c>
      <c r="W403" s="275">
        <v>45373</v>
      </c>
      <c r="X403" s="276" t="s">
        <v>473</v>
      </c>
      <c r="Y403" s="313">
        <f>+Z403+AA403+AB403</f>
        <v>12000000</v>
      </c>
      <c r="Z403" s="215">
        <f>+V403</f>
        <v>12000000</v>
      </c>
      <c r="AA403" s="216">
        <v>0</v>
      </c>
      <c r="AB403" s="217">
        <f>+AC403+AD403+AE403+AF403+AG403+AH403+AI403+AJ403</f>
        <v>0</v>
      </c>
      <c r="AC403" s="216">
        <v>0</v>
      </c>
      <c r="AD403" s="216">
        <v>0</v>
      </c>
      <c r="AE403" s="216">
        <v>0</v>
      </c>
      <c r="AF403" s="216">
        <v>0</v>
      </c>
      <c r="AG403" s="216">
        <v>0</v>
      </c>
      <c r="AH403" s="216">
        <v>0</v>
      </c>
      <c r="AI403" s="216">
        <v>0</v>
      </c>
      <c r="AJ403" s="216">
        <v>0</v>
      </c>
      <c r="AK403" s="209" t="s">
        <v>104</v>
      </c>
      <c r="AL403" s="191" t="s">
        <v>4227</v>
      </c>
      <c r="AM403" s="201" t="s">
        <v>1388</v>
      </c>
      <c r="AN403" s="207" t="s">
        <v>1389</v>
      </c>
      <c r="AO403" s="209" t="s">
        <v>110</v>
      </c>
      <c r="AP403" s="201" t="s">
        <v>114</v>
      </c>
      <c r="AQ403" s="277" t="s">
        <v>114</v>
      </c>
      <c r="AR403" s="209" t="s">
        <v>114</v>
      </c>
      <c r="AS403" s="201" t="s">
        <v>109</v>
      </c>
      <c r="AT403" s="209" t="s">
        <v>578</v>
      </c>
      <c r="AU403" s="209" t="s">
        <v>392</v>
      </c>
      <c r="AV403" s="201"/>
      <c r="AW403" s="201" t="s">
        <v>110</v>
      </c>
      <c r="AX403" s="201" t="s">
        <v>109</v>
      </c>
      <c r="AY403" s="201" t="s">
        <v>108</v>
      </c>
      <c r="AZ403" s="240"/>
      <c r="BA403" s="201"/>
      <c r="BB403" s="241"/>
      <c r="BC403" s="240"/>
      <c r="BD403" s="210"/>
      <c r="BE403" s="210"/>
      <c r="BF403" s="210"/>
      <c r="BG403" s="240"/>
      <c r="BH403" s="221">
        <f>T403+BB403</f>
        <v>12000000</v>
      </c>
      <c r="BI403" s="161" t="s">
        <v>135</v>
      </c>
      <c r="BJ403" s="240"/>
      <c r="BK403" s="240" t="s">
        <v>114</v>
      </c>
      <c r="BL403" s="240"/>
      <c r="BM403" s="161" t="s">
        <v>136</v>
      </c>
      <c r="BN403" s="285" t="s">
        <v>964</v>
      </c>
      <c r="BO403" s="261">
        <v>29</v>
      </c>
      <c r="BP403" s="261" t="s">
        <v>114</v>
      </c>
      <c r="BQ403" s="261" t="s">
        <v>114</v>
      </c>
      <c r="BR403" s="261" t="s">
        <v>114</v>
      </c>
      <c r="BS403" s="261" t="s">
        <v>114</v>
      </c>
      <c r="BT403" s="261" t="s">
        <v>114</v>
      </c>
      <c r="BU403" s="286" t="s">
        <v>4228</v>
      </c>
      <c r="BV403" s="261">
        <v>3203033193</v>
      </c>
      <c r="BW403" s="65" t="s">
        <v>4229</v>
      </c>
      <c r="BX403" s="287" t="s">
        <v>839</v>
      </c>
      <c r="BY403" s="261" t="s">
        <v>119</v>
      </c>
      <c r="BZ403" s="302" t="s">
        <v>4230</v>
      </c>
      <c r="CA403" s="223" t="s">
        <v>109</v>
      </c>
      <c r="CB403" s="223" t="s">
        <v>109</v>
      </c>
      <c r="CC403" s="223" t="s">
        <v>109</v>
      </c>
      <c r="CD403" s="250" t="s">
        <v>109</v>
      </c>
      <c r="CE403" s="294"/>
      <c r="CF403" s="294"/>
      <c r="CG403" s="223"/>
      <c r="CH403" s="223"/>
      <c r="CI403" s="223"/>
      <c r="CJ403" s="223"/>
      <c r="CK403" s="223"/>
      <c r="CL403" s="223"/>
      <c r="CM403" s="295"/>
      <c r="CN403" s="223"/>
    </row>
    <row r="404" spans="1:92" s="50" customFormat="1" ht="45.75" customHeight="1">
      <c r="A404" s="589">
        <f>1+A403</f>
        <v>403</v>
      </c>
      <c r="B404" s="151" t="s">
        <v>4231</v>
      </c>
      <c r="C404" s="134" t="s">
        <v>4232</v>
      </c>
      <c r="D404" s="138" t="s">
        <v>93</v>
      </c>
      <c r="E404" s="135">
        <v>45372</v>
      </c>
      <c r="F404" s="136">
        <v>45374</v>
      </c>
      <c r="G404" s="136">
        <v>45465</v>
      </c>
      <c r="H404" s="134" t="s">
        <v>416</v>
      </c>
      <c r="I404" s="139" t="s">
        <v>180</v>
      </c>
      <c r="J404" s="158" t="s">
        <v>4233</v>
      </c>
      <c r="K404" s="251">
        <v>2994770</v>
      </c>
      <c r="L404" s="134">
        <v>5</v>
      </c>
      <c r="M404" s="252" t="s">
        <v>844</v>
      </c>
      <c r="N404" s="141" t="s">
        <v>98</v>
      </c>
      <c r="O404" s="151" t="s">
        <v>783</v>
      </c>
      <c r="P404" s="134" t="s">
        <v>1455</v>
      </c>
      <c r="Q404" s="134" t="s">
        <v>681</v>
      </c>
      <c r="R404" s="143">
        <f>+G404-F404</f>
        <v>91</v>
      </c>
      <c r="S404" s="134" t="s">
        <v>983</v>
      </c>
      <c r="T404" s="253">
        <v>9324000</v>
      </c>
      <c r="U404" s="254" t="s">
        <v>4234</v>
      </c>
      <c r="V404" s="253">
        <f>+T404</f>
        <v>9324000</v>
      </c>
      <c r="W404" s="255">
        <v>45373</v>
      </c>
      <c r="X404" s="256" t="s">
        <v>473</v>
      </c>
      <c r="Y404" s="314">
        <f>+Z404+AA404+AB404</f>
        <v>9324000</v>
      </c>
      <c r="Z404" s="148">
        <f>+V404</f>
        <v>9324000</v>
      </c>
      <c r="AA404" s="149">
        <v>0</v>
      </c>
      <c r="AB404" s="150">
        <f>+AC404+AD404+AE404+AF404+AG404+AH404+AI404+AJ404</f>
        <v>0</v>
      </c>
      <c r="AC404" s="149">
        <v>0</v>
      </c>
      <c r="AD404" s="149">
        <v>0</v>
      </c>
      <c r="AE404" s="149">
        <v>0</v>
      </c>
      <c r="AF404" s="149">
        <v>0</v>
      </c>
      <c r="AG404" s="149">
        <v>0</v>
      </c>
      <c r="AH404" s="149">
        <v>0</v>
      </c>
      <c r="AI404" s="149">
        <v>0</v>
      </c>
      <c r="AJ404" s="149">
        <v>0</v>
      </c>
      <c r="AK404" s="142" t="s">
        <v>104</v>
      </c>
      <c r="AL404" s="103" t="s">
        <v>4235</v>
      </c>
      <c r="AM404" s="134" t="s">
        <v>224</v>
      </c>
      <c r="AN404" s="140">
        <v>13542484</v>
      </c>
      <c r="AO404" s="142" t="s">
        <v>114</v>
      </c>
      <c r="AP404" s="134" t="s">
        <v>114</v>
      </c>
      <c r="AQ404" s="257" t="s">
        <v>114</v>
      </c>
      <c r="AR404" s="142" t="s">
        <v>114</v>
      </c>
      <c r="AS404" s="134" t="s">
        <v>109</v>
      </c>
      <c r="AT404" s="142" t="s">
        <v>578</v>
      </c>
      <c r="AU404" s="142" t="s">
        <v>392</v>
      </c>
      <c r="AV404" s="134"/>
      <c r="AW404" s="134"/>
      <c r="AX404" s="134" t="s">
        <v>109</v>
      </c>
      <c r="AY404" s="134" t="s">
        <v>108</v>
      </c>
      <c r="AZ404" s="156"/>
      <c r="BA404" s="134"/>
      <c r="BB404" s="169"/>
      <c r="BC404" s="156"/>
      <c r="BD404" s="143"/>
      <c r="BE404" s="143"/>
      <c r="BF404" s="143"/>
      <c r="BG404" s="156"/>
      <c r="BH404" s="153">
        <f>T404+BB404</f>
        <v>9324000</v>
      </c>
      <c r="BI404" s="346" t="s">
        <v>259</v>
      </c>
      <c r="BJ404" s="134"/>
      <c r="BK404" s="141" t="s">
        <v>114</v>
      </c>
      <c r="BL404" s="156"/>
      <c r="BM404" s="161" t="s">
        <v>4236</v>
      </c>
      <c r="BN404" s="170" t="s">
        <v>917</v>
      </c>
      <c r="BO404" s="141">
        <v>63</v>
      </c>
      <c r="BP404" s="141" t="s">
        <v>114</v>
      </c>
      <c r="BQ404" s="141" t="s">
        <v>114</v>
      </c>
      <c r="BR404" s="141" t="s">
        <v>114</v>
      </c>
      <c r="BS404" s="141" t="s">
        <v>114</v>
      </c>
      <c r="BT404" s="141" t="s">
        <v>114</v>
      </c>
      <c r="BU404" s="166" t="s">
        <v>4237</v>
      </c>
      <c r="BV404" s="141">
        <v>3203054654</v>
      </c>
      <c r="BW404" s="114" t="s">
        <v>4238</v>
      </c>
      <c r="BX404" s="158" t="s">
        <v>304</v>
      </c>
      <c r="BY404" s="141" t="s">
        <v>119</v>
      </c>
      <c r="BZ404" s="259">
        <v>264504952</v>
      </c>
      <c r="CA404" s="157" t="s">
        <v>109</v>
      </c>
      <c r="CB404" s="157" t="s">
        <v>109</v>
      </c>
      <c r="CC404" s="157" t="s">
        <v>109</v>
      </c>
      <c r="CD404" s="157"/>
      <c r="CE404" s="157"/>
      <c r="CF404" s="157"/>
      <c r="CG404" s="157"/>
      <c r="CH404" s="157"/>
      <c r="CI404" s="157"/>
      <c r="CJ404" s="157"/>
      <c r="CK404" s="157"/>
      <c r="CL404" s="157"/>
      <c r="CM404" s="157" t="s">
        <v>109</v>
      </c>
      <c r="CN404" s="157"/>
    </row>
    <row r="405" spans="1:92" s="50" customFormat="1" ht="45.75" customHeight="1">
      <c r="A405" s="589">
        <f>1+A404</f>
        <v>404</v>
      </c>
      <c r="B405" s="403" t="s">
        <v>4239</v>
      </c>
      <c r="C405" s="156" t="s">
        <v>4240</v>
      </c>
      <c r="D405" s="156" t="s">
        <v>1047</v>
      </c>
      <c r="E405" s="156">
        <v>45372</v>
      </c>
      <c r="F405" s="156">
        <v>45377</v>
      </c>
      <c r="G405" s="156">
        <v>45483</v>
      </c>
      <c r="H405" s="156" t="s">
        <v>416</v>
      </c>
      <c r="I405" s="156" t="s">
        <v>95</v>
      </c>
      <c r="J405" s="156" t="s">
        <v>4241</v>
      </c>
      <c r="K405" s="251">
        <v>53910183</v>
      </c>
      <c r="L405" s="156">
        <v>7</v>
      </c>
      <c r="M405" s="156" t="s">
        <v>844</v>
      </c>
      <c r="N405" s="156" t="s">
        <v>98</v>
      </c>
      <c r="O405" s="156" t="s">
        <v>857</v>
      </c>
      <c r="P405" s="156" t="s">
        <v>4242</v>
      </c>
      <c r="Q405" s="156" t="s">
        <v>1050</v>
      </c>
      <c r="R405" s="143">
        <f>+G405-F405</f>
        <v>106</v>
      </c>
      <c r="S405" s="134" t="s">
        <v>4210</v>
      </c>
      <c r="T405" s="253">
        <v>19950000</v>
      </c>
      <c r="U405" s="156" t="s">
        <v>4243</v>
      </c>
      <c r="V405" s="253">
        <f>+T405</f>
        <v>19950000</v>
      </c>
      <c r="W405" s="156">
        <v>45373</v>
      </c>
      <c r="X405" s="156" t="s">
        <v>473</v>
      </c>
      <c r="Y405" s="317">
        <f>+Z405+AA405+AB405</f>
        <v>19950000</v>
      </c>
      <c r="Z405" s="156">
        <f>+V405</f>
        <v>19950000</v>
      </c>
      <c r="AA405" s="156">
        <v>0</v>
      </c>
      <c r="AB405" s="156">
        <f>+AC405+AD405+AE405+AF405+AG405+AH405+AI405+AJ405</f>
        <v>0</v>
      </c>
      <c r="AC405" s="156">
        <v>0</v>
      </c>
      <c r="AD405" s="156">
        <v>0</v>
      </c>
      <c r="AE405" s="156">
        <v>0</v>
      </c>
      <c r="AF405" s="156">
        <v>0</v>
      </c>
      <c r="AG405" s="156">
        <v>0</v>
      </c>
      <c r="AH405" s="156">
        <v>0</v>
      </c>
      <c r="AI405" s="156">
        <v>0</v>
      </c>
      <c r="AJ405" s="156">
        <v>0</v>
      </c>
      <c r="AK405" s="156" t="s">
        <v>104</v>
      </c>
      <c r="AL405" s="103" t="s">
        <v>4244</v>
      </c>
      <c r="AM405" s="156" t="s">
        <v>2024</v>
      </c>
      <c r="AN405" s="156">
        <v>35477438</v>
      </c>
      <c r="AO405" s="156" t="s">
        <v>114</v>
      </c>
      <c r="AP405" s="156" t="s">
        <v>114</v>
      </c>
      <c r="AQ405" s="156" t="s">
        <v>114</v>
      </c>
      <c r="AR405" s="156" t="s">
        <v>114</v>
      </c>
      <c r="AS405" s="156" t="s">
        <v>109</v>
      </c>
      <c r="AT405" s="156" t="s">
        <v>578</v>
      </c>
      <c r="AU405" s="156" t="s">
        <v>392</v>
      </c>
      <c r="AV405" s="156"/>
      <c r="AW405" s="156"/>
      <c r="AX405" s="156" t="s">
        <v>109</v>
      </c>
      <c r="AY405" s="156" t="s">
        <v>108</v>
      </c>
      <c r="AZ405" s="156"/>
      <c r="BA405" s="156"/>
      <c r="BB405" s="156"/>
      <c r="BC405" s="156"/>
      <c r="BD405" s="156"/>
      <c r="BE405" s="156"/>
      <c r="BF405" s="156"/>
      <c r="BG405" s="156"/>
      <c r="BH405" s="153">
        <f>T405+BB405</f>
        <v>19950000</v>
      </c>
      <c r="BI405" s="161" t="s">
        <v>135</v>
      </c>
      <c r="BJ405" s="156"/>
      <c r="BK405" s="156" t="s">
        <v>114</v>
      </c>
      <c r="BL405" s="156"/>
      <c r="BM405" s="398" t="s">
        <v>4245</v>
      </c>
      <c r="BN405" s="156" t="s">
        <v>964</v>
      </c>
      <c r="BO405" s="156">
        <v>40</v>
      </c>
      <c r="BP405" s="156" t="s">
        <v>114</v>
      </c>
      <c r="BQ405" s="156" t="s">
        <v>114</v>
      </c>
      <c r="BR405" s="156" t="s">
        <v>114</v>
      </c>
      <c r="BS405" s="156" t="s">
        <v>114</v>
      </c>
      <c r="BT405" s="156" t="s">
        <v>114</v>
      </c>
      <c r="BU405" s="156" t="s">
        <v>4246</v>
      </c>
      <c r="BV405" s="156">
        <v>3008457058</v>
      </c>
      <c r="BW405" s="156" t="s">
        <v>4247</v>
      </c>
      <c r="BX405" s="156" t="s">
        <v>839</v>
      </c>
      <c r="BY405" s="156" t="s">
        <v>119</v>
      </c>
      <c r="BZ405" s="156" t="s">
        <v>4248</v>
      </c>
      <c r="CA405" s="157" t="s">
        <v>109</v>
      </c>
      <c r="CB405" s="157" t="s">
        <v>109</v>
      </c>
      <c r="CC405" s="157" t="s">
        <v>109</v>
      </c>
      <c r="CD405" s="357" t="s">
        <v>4249</v>
      </c>
      <c r="CE405" s="156"/>
      <c r="CF405" s="156"/>
      <c r="CG405" s="156"/>
      <c r="CH405" s="156"/>
      <c r="CI405" s="156"/>
      <c r="CJ405" s="156"/>
      <c r="CK405" s="156"/>
      <c r="CL405" s="156"/>
      <c r="CM405" s="152" t="s">
        <v>109</v>
      </c>
      <c r="CN405" s="156"/>
    </row>
    <row r="406" spans="1:92" s="50" customFormat="1" ht="45.75" customHeight="1">
      <c r="A406" s="589">
        <f>1+A405</f>
        <v>405</v>
      </c>
      <c r="B406" s="403" t="s">
        <v>4250</v>
      </c>
      <c r="C406" s="156" t="s">
        <v>4251</v>
      </c>
      <c r="D406" s="156" t="s">
        <v>1372</v>
      </c>
      <c r="E406" s="156">
        <v>45373</v>
      </c>
      <c r="F406" s="156">
        <v>45377</v>
      </c>
      <c r="G406" s="156">
        <v>45483</v>
      </c>
      <c r="H406" s="156" t="s">
        <v>416</v>
      </c>
      <c r="I406" s="156" t="s">
        <v>95</v>
      </c>
      <c r="J406" s="156" t="s">
        <v>4252</v>
      </c>
      <c r="K406" s="251">
        <v>1072664163</v>
      </c>
      <c r="L406" s="156">
        <v>4</v>
      </c>
      <c r="M406" s="156" t="s">
        <v>844</v>
      </c>
      <c r="N406" s="156" t="s">
        <v>98</v>
      </c>
      <c r="O406" s="156" t="s">
        <v>427</v>
      </c>
      <c r="P406" s="156" t="s">
        <v>2190</v>
      </c>
      <c r="Q406" s="156" t="s">
        <v>1050</v>
      </c>
      <c r="R406" s="143">
        <f>+G406-F406</f>
        <v>106</v>
      </c>
      <c r="S406" s="134" t="s">
        <v>4253</v>
      </c>
      <c r="T406" s="253">
        <v>16100000</v>
      </c>
      <c r="U406" s="156" t="s">
        <v>4254</v>
      </c>
      <c r="V406" s="253">
        <f>+T406</f>
        <v>16100000</v>
      </c>
      <c r="W406" s="156">
        <v>45373</v>
      </c>
      <c r="X406" s="156" t="s">
        <v>473</v>
      </c>
      <c r="Y406" s="317">
        <f>+Z406+AA406+AB406</f>
        <v>16100000</v>
      </c>
      <c r="Z406" s="156">
        <f>+V406</f>
        <v>16100000</v>
      </c>
      <c r="AA406" s="156">
        <v>0</v>
      </c>
      <c r="AB406" s="156">
        <f>+AC406+AD406+AE406+AF406+AG406+AH406+AI406+AJ406</f>
        <v>0</v>
      </c>
      <c r="AC406" s="156">
        <v>0</v>
      </c>
      <c r="AD406" s="156">
        <v>0</v>
      </c>
      <c r="AE406" s="156">
        <v>0</v>
      </c>
      <c r="AF406" s="156">
        <v>0</v>
      </c>
      <c r="AG406" s="156">
        <v>0</v>
      </c>
      <c r="AH406" s="156">
        <v>0</v>
      </c>
      <c r="AI406" s="156">
        <v>0</v>
      </c>
      <c r="AJ406" s="156">
        <v>0</v>
      </c>
      <c r="AK406" s="156" t="s">
        <v>104</v>
      </c>
      <c r="AL406" s="103" t="s">
        <v>4255</v>
      </c>
      <c r="AM406" s="156" t="s">
        <v>4256</v>
      </c>
      <c r="AN406" s="156">
        <v>40035802</v>
      </c>
      <c r="AO406" s="156" t="s">
        <v>114</v>
      </c>
      <c r="AP406" s="156" t="s">
        <v>114</v>
      </c>
      <c r="AQ406" s="156" t="s">
        <v>114</v>
      </c>
      <c r="AR406" s="156" t="s">
        <v>114</v>
      </c>
      <c r="AS406" s="156" t="s">
        <v>109</v>
      </c>
      <c r="AT406" s="156" t="s">
        <v>578</v>
      </c>
      <c r="AU406" s="156" t="s">
        <v>392</v>
      </c>
      <c r="AV406" s="156"/>
      <c r="AW406" s="156"/>
      <c r="AX406" s="156" t="s">
        <v>109</v>
      </c>
      <c r="AY406" s="156" t="s">
        <v>108</v>
      </c>
      <c r="AZ406" s="156"/>
      <c r="BA406" s="156"/>
      <c r="BB406" s="156"/>
      <c r="BC406" s="156"/>
      <c r="BD406" s="156"/>
      <c r="BE406" s="156"/>
      <c r="BF406" s="156"/>
      <c r="BG406" s="156"/>
      <c r="BH406" s="153">
        <f>T406+BB406</f>
        <v>16100000</v>
      </c>
      <c r="BI406" s="161" t="s">
        <v>135</v>
      </c>
      <c r="BJ406" s="156"/>
      <c r="BK406" s="156" t="s">
        <v>114</v>
      </c>
      <c r="BL406" s="156"/>
      <c r="BM406" s="471" t="s">
        <v>136</v>
      </c>
      <c r="BN406" s="156" t="s">
        <v>161</v>
      </c>
      <c r="BO406" s="156">
        <v>32</v>
      </c>
      <c r="BP406" s="156" t="s">
        <v>114</v>
      </c>
      <c r="BQ406" s="156" t="s">
        <v>114</v>
      </c>
      <c r="BR406" s="156" t="s">
        <v>114</v>
      </c>
      <c r="BS406" s="156" t="s">
        <v>114</v>
      </c>
      <c r="BT406" s="156" t="s">
        <v>114</v>
      </c>
      <c r="BU406" s="156" t="s">
        <v>4257</v>
      </c>
      <c r="BV406" s="156">
        <v>3213161019</v>
      </c>
      <c r="BW406" s="156" t="s">
        <v>4258</v>
      </c>
      <c r="BX406" s="156" t="s">
        <v>881</v>
      </c>
      <c r="BY406" s="156" t="s">
        <v>119</v>
      </c>
      <c r="BZ406" s="156">
        <v>91222072196</v>
      </c>
      <c r="CA406" s="157" t="s">
        <v>109</v>
      </c>
      <c r="CB406" s="157" t="s">
        <v>109</v>
      </c>
      <c r="CC406" s="157" t="s">
        <v>109</v>
      </c>
      <c r="CD406" s="152" t="s">
        <v>109</v>
      </c>
      <c r="CE406" s="156"/>
      <c r="CF406" s="156"/>
      <c r="CG406" s="156"/>
      <c r="CH406" s="156"/>
      <c r="CI406" s="156"/>
      <c r="CJ406" s="156"/>
      <c r="CK406" s="156"/>
      <c r="CL406" s="156"/>
      <c r="CM406" s="152" t="s">
        <v>109</v>
      </c>
      <c r="CN406" s="156"/>
    </row>
    <row r="407" spans="1:92" s="50" customFormat="1" ht="45.75" customHeight="1">
      <c r="A407" s="589">
        <f>1+A406</f>
        <v>406</v>
      </c>
      <c r="B407" s="403" t="s">
        <v>4259</v>
      </c>
      <c r="C407" s="156" t="s">
        <v>4260</v>
      </c>
      <c r="D407" s="156" t="s">
        <v>93</v>
      </c>
      <c r="E407" s="156">
        <v>45373</v>
      </c>
      <c r="F407" s="156">
        <v>45377</v>
      </c>
      <c r="G407" s="156">
        <v>45468</v>
      </c>
      <c r="H407" s="156" t="s">
        <v>416</v>
      </c>
      <c r="I407" s="156" t="s">
        <v>95</v>
      </c>
      <c r="J407" s="301" t="s">
        <v>4261</v>
      </c>
      <c r="K407" s="251">
        <v>1072711430</v>
      </c>
      <c r="L407" s="156">
        <v>8</v>
      </c>
      <c r="M407" s="156" t="s">
        <v>844</v>
      </c>
      <c r="N407" s="156" t="s">
        <v>98</v>
      </c>
      <c r="O407" s="156" t="s">
        <v>386</v>
      </c>
      <c r="P407" s="156" t="s">
        <v>4262</v>
      </c>
      <c r="Q407" s="156" t="s">
        <v>681</v>
      </c>
      <c r="R407" s="143">
        <f>+G407-F407</f>
        <v>91</v>
      </c>
      <c r="S407" s="134" t="s">
        <v>1223</v>
      </c>
      <c r="T407" s="253">
        <v>13800000</v>
      </c>
      <c r="U407" s="156" t="s">
        <v>4263</v>
      </c>
      <c r="V407" s="253">
        <f>+T407</f>
        <v>13800000</v>
      </c>
      <c r="W407" s="156">
        <v>45373</v>
      </c>
      <c r="X407" s="156" t="s">
        <v>473</v>
      </c>
      <c r="Y407" s="317">
        <f>+Z407+AA407+AB407</f>
        <v>13800000</v>
      </c>
      <c r="Z407" s="156">
        <f>+V407</f>
        <v>13800000</v>
      </c>
      <c r="AA407" s="156">
        <v>0</v>
      </c>
      <c r="AB407" s="156">
        <f>+AC407+AD407+AE407+AF407+AG407+AH407+AI407+AJ407</f>
        <v>0</v>
      </c>
      <c r="AC407" s="156">
        <v>0</v>
      </c>
      <c r="AD407" s="156">
        <v>0</v>
      </c>
      <c r="AE407" s="156">
        <v>0</v>
      </c>
      <c r="AF407" s="156">
        <v>0</v>
      </c>
      <c r="AG407" s="156">
        <v>0</v>
      </c>
      <c r="AH407" s="156">
        <v>0</v>
      </c>
      <c r="AI407" s="156">
        <v>0</v>
      </c>
      <c r="AJ407" s="156">
        <v>0</v>
      </c>
      <c r="AK407" s="156" t="s">
        <v>104</v>
      </c>
      <c r="AL407" s="103" t="s">
        <v>4264</v>
      </c>
      <c r="AM407" s="156" t="s">
        <v>2635</v>
      </c>
      <c r="AN407" s="156">
        <v>52770023</v>
      </c>
      <c r="AO407" s="156" t="s">
        <v>114</v>
      </c>
      <c r="AP407" s="156" t="s">
        <v>114</v>
      </c>
      <c r="AQ407" s="156" t="s">
        <v>114</v>
      </c>
      <c r="AR407" s="156" t="s">
        <v>114</v>
      </c>
      <c r="AS407" s="156" t="s">
        <v>109</v>
      </c>
      <c r="AT407" s="156" t="s">
        <v>578</v>
      </c>
      <c r="AU407" s="156" t="s">
        <v>392</v>
      </c>
      <c r="AV407" s="156"/>
      <c r="AW407" s="156"/>
      <c r="AX407" s="156" t="s">
        <v>109</v>
      </c>
      <c r="AY407" s="156" t="s">
        <v>108</v>
      </c>
      <c r="AZ407" s="156"/>
      <c r="BA407" s="156"/>
      <c r="BB407" s="156"/>
      <c r="BC407" s="156"/>
      <c r="BD407" s="156"/>
      <c r="BE407" s="156"/>
      <c r="BF407" s="156"/>
      <c r="BG407" s="156"/>
      <c r="BH407" s="153">
        <f>T407+BB407</f>
        <v>13800000</v>
      </c>
      <c r="BI407" s="301" t="s">
        <v>113</v>
      </c>
      <c r="BJ407" s="156"/>
      <c r="BK407" s="156" t="s">
        <v>114</v>
      </c>
      <c r="BL407" s="156"/>
      <c r="BM407" s="301"/>
      <c r="BN407" s="156" t="s">
        <v>917</v>
      </c>
      <c r="BO407" s="156">
        <v>27</v>
      </c>
      <c r="BP407" s="156" t="s">
        <v>109</v>
      </c>
      <c r="BQ407" s="156" t="s">
        <v>114</v>
      </c>
      <c r="BR407" s="156" t="s">
        <v>114</v>
      </c>
      <c r="BS407" s="156" t="s">
        <v>114</v>
      </c>
      <c r="BT407" s="156" t="s">
        <v>114</v>
      </c>
      <c r="BU407" s="156" t="s">
        <v>4265</v>
      </c>
      <c r="BV407" s="156">
        <v>3154400761</v>
      </c>
      <c r="BW407" s="156" t="s">
        <v>4266</v>
      </c>
      <c r="BX407" s="156" t="s">
        <v>881</v>
      </c>
      <c r="BY407" s="156" t="s">
        <v>119</v>
      </c>
      <c r="BZ407" s="156">
        <v>68200011752</v>
      </c>
      <c r="CA407" s="157" t="s">
        <v>109</v>
      </c>
      <c r="CB407" s="157" t="s">
        <v>109</v>
      </c>
      <c r="CC407" s="157" t="s">
        <v>109</v>
      </c>
      <c r="CD407" s="152"/>
      <c r="CE407" s="156"/>
      <c r="CF407" s="156"/>
      <c r="CG407" s="156"/>
      <c r="CH407" s="156"/>
      <c r="CI407" s="156"/>
      <c r="CJ407" s="156"/>
      <c r="CK407" s="156"/>
      <c r="CL407" s="156"/>
      <c r="CM407" s="152" t="s">
        <v>109</v>
      </c>
      <c r="CN407" s="156"/>
    </row>
    <row r="408" spans="1:92" s="50" customFormat="1" ht="45.75" customHeight="1">
      <c r="A408" s="589">
        <f>1+A407</f>
        <v>407</v>
      </c>
      <c r="B408" s="403" t="s">
        <v>4267</v>
      </c>
      <c r="C408" s="156" t="s">
        <v>4268</v>
      </c>
      <c r="D408" s="156" t="s">
        <v>1034</v>
      </c>
      <c r="E408" s="156">
        <v>45373</v>
      </c>
      <c r="F408" s="156">
        <v>45378</v>
      </c>
      <c r="G408" s="156">
        <v>45495</v>
      </c>
      <c r="H408" s="156" t="s">
        <v>416</v>
      </c>
      <c r="I408" s="156" t="s">
        <v>180</v>
      </c>
      <c r="J408" s="156" t="s">
        <v>4269</v>
      </c>
      <c r="K408" s="251">
        <v>1072667445</v>
      </c>
      <c r="L408" s="156">
        <v>1</v>
      </c>
      <c r="M408" s="156" t="s">
        <v>844</v>
      </c>
      <c r="N408" s="156" t="s">
        <v>98</v>
      </c>
      <c r="O408" s="156" t="s">
        <v>1061</v>
      </c>
      <c r="P408" s="156" t="s">
        <v>4270</v>
      </c>
      <c r="Q408" s="156" t="s">
        <v>928</v>
      </c>
      <c r="R408" s="143">
        <f>+G408-F408</f>
        <v>117</v>
      </c>
      <c r="S408" s="134" t="s">
        <v>663</v>
      </c>
      <c r="T408" s="253">
        <v>12000000</v>
      </c>
      <c r="U408" s="156" t="s">
        <v>4271</v>
      </c>
      <c r="V408" s="253">
        <f>+T408</f>
        <v>12000000</v>
      </c>
      <c r="W408" s="156">
        <v>45373</v>
      </c>
      <c r="X408" s="156" t="s">
        <v>473</v>
      </c>
      <c r="Y408" s="317">
        <f>+Z408+AA408+AB408</f>
        <v>12000000</v>
      </c>
      <c r="Z408" s="156">
        <f>+V408</f>
        <v>12000000</v>
      </c>
      <c r="AA408" s="156">
        <v>0</v>
      </c>
      <c r="AB408" s="156">
        <f>+AC408+AD408+AE408+AF408+AG408+AH408+AI408+AJ408</f>
        <v>0</v>
      </c>
      <c r="AC408" s="156">
        <v>0</v>
      </c>
      <c r="AD408" s="156">
        <v>0</v>
      </c>
      <c r="AE408" s="156">
        <v>0</v>
      </c>
      <c r="AF408" s="156">
        <v>0</v>
      </c>
      <c r="AG408" s="156">
        <v>0</v>
      </c>
      <c r="AH408" s="156">
        <v>0</v>
      </c>
      <c r="AI408" s="156">
        <v>0</v>
      </c>
      <c r="AJ408" s="156">
        <v>0</v>
      </c>
      <c r="AK408" s="156" t="s">
        <v>104</v>
      </c>
      <c r="AL408" s="103" t="s">
        <v>4272</v>
      </c>
      <c r="AM408" s="156" t="s">
        <v>4273</v>
      </c>
      <c r="AN408" s="156" t="s">
        <v>4274</v>
      </c>
      <c r="AO408" s="156" t="s">
        <v>114</v>
      </c>
      <c r="AP408" s="156" t="s">
        <v>114</v>
      </c>
      <c r="AQ408" s="156" t="s">
        <v>114</v>
      </c>
      <c r="AR408" s="156" t="s">
        <v>114</v>
      </c>
      <c r="AS408" s="156" t="s">
        <v>109</v>
      </c>
      <c r="AT408" s="156" t="s">
        <v>578</v>
      </c>
      <c r="AU408" s="156" t="s">
        <v>392</v>
      </c>
      <c r="AV408" s="156"/>
      <c r="AW408" s="156" t="s">
        <v>110</v>
      </c>
      <c r="AX408" s="156" t="s">
        <v>109</v>
      </c>
      <c r="AY408" s="156" t="s">
        <v>108</v>
      </c>
      <c r="AZ408" s="156"/>
      <c r="BA408" s="156"/>
      <c r="BB408" s="156"/>
      <c r="BC408" s="156"/>
      <c r="BD408" s="156"/>
      <c r="BE408" s="156"/>
      <c r="BF408" s="156"/>
      <c r="BG408" s="156"/>
      <c r="BH408" s="153">
        <f>T408+BB408</f>
        <v>12000000</v>
      </c>
      <c r="BI408" s="304" t="s">
        <v>135</v>
      </c>
      <c r="BJ408" s="156"/>
      <c r="BK408" s="156" t="s">
        <v>114</v>
      </c>
      <c r="BL408" s="156"/>
      <c r="BM408" s="161" t="s">
        <v>3777</v>
      </c>
      <c r="BN408" s="156" t="s">
        <v>964</v>
      </c>
      <c r="BO408" s="156">
        <v>31</v>
      </c>
      <c r="BP408" s="156" t="s">
        <v>114</v>
      </c>
      <c r="BQ408" s="156" t="s">
        <v>114</v>
      </c>
      <c r="BR408" s="156" t="s">
        <v>114</v>
      </c>
      <c r="BS408" s="156" t="s">
        <v>114</v>
      </c>
      <c r="BT408" s="156" t="s">
        <v>114</v>
      </c>
      <c r="BU408" s="156" t="s">
        <v>4275</v>
      </c>
      <c r="BV408" s="156">
        <v>3222654843</v>
      </c>
      <c r="BW408" s="156" t="s">
        <v>4276</v>
      </c>
      <c r="BX408" s="156" t="s">
        <v>881</v>
      </c>
      <c r="BY408" s="156" t="s">
        <v>119</v>
      </c>
      <c r="BZ408" s="156">
        <v>33776772947</v>
      </c>
      <c r="CA408" s="157" t="s">
        <v>109</v>
      </c>
      <c r="CB408" s="157" t="s">
        <v>109</v>
      </c>
      <c r="CC408" s="157" t="s">
        <v>109</v>
      </c>
      <c r="CD408" s="156" t="s">
        <v>109</v>
      </c>
      <c r="CE408" s="156"/>
      <c r="CF408" s="156"/>
      <c r="CG408" s="156"/>
      <c r="CH408" s="156"/>
      <c r="CI408" s="156"/>
      <c r="CJ408" s="156"/>
      <c r="CK408" s="156"/>
      <c r="CL408" s="156"/>
      <c r="CM408" s="152" t="s">
        <v>109</v>
      </c>
      <c r="CN408" s="156"/>
    </row>
    <row r="409" spans="1:92" s="50" customFormat="1" ht="45.75" customHeight="1">
      <c r="A409" s="589">
        <f>1+A408</f>
        <v>408</v>
      </c>
      <c r="B409" s="151" t="s">
        <v>4277</v>
      </c>
      <c r="C409" s="134" t="s">
        <v>4278</v>
      </c>
      <c r="D409" s="138" t="s">
        <v>1372</v>
      </c>
      <c r="E409" s="135">
        <v>45373</v>
      </c>
      <c r="F409" s="136">
        <v>45377</v>
      </c>
      <c r="G409" s="136">
        <v>45484</v>
      </c>
      <c r="H409" s="134" t="s">
        <v>416</v>
      </c>
      <c r="I409" s="139" t="s">
        <v>95</v>
      </c>
      <c r="J409" s="158" t="s">
        <v>4279</v>
      </c>
      <c r="K409" s="251">
        <v>80773222</v>
      </c>
      <c r="L409" s="134">
        <v>6</v>
      </c>
      <c r="M409" s="252" t="s">
        <v>844</v>
      </c>
      <c r="N409" s="141" t="s">
        <v>98</v>
      </c>
      <c r="O409" s="151" t="s">
        <v>873</v>
      </c>
      <c r="P409" s="134" t="s">
        <v>4280</v>
      </c>
      <c r="Q409" s="134" t="s">
        <v>1050</v>
      </c>
      <c r="R409" s="143">
        <f>+G409-F409</f>
        <v>107</v>
      </c>
      <c r="S409" s="134" t="s">
        <v>2681</v>
      </c>
      <c r="T409" s="253">
        <v>17500000</v>
      </c>
      <c r="U409" s="254" t="s">
        <v>4281</v>
      </c>
      <c r="V409" s="253">
        <f>+T409</f>
        <v>17500000</v>
      </c>
      <c r="W409" s="255">
        <v>45373</v>
      </c>
      <c r="X409" s="256" t="s">
        <v>473</v>
      </c>
      <c r="Y409" s="314">
        <f>+Z409+AA409+AB409</f>
        <v>17500000</v>
      </c>
      <c r="Z409" s="148">
        <f>+V409</f>
        <v>17500000</v>
      </c>
      <c r="AA409" s="149">
        <v>0</v>
      </c>
      <c r="AB409" s="150">
        <f>+AC409+AD409+AE409+AF409+AG409+AH409+AI409+AJ409</f>
        <v>0</v>
      </c>
      <c r="AC409" s="149">
        <v>0</v>
      </c>
      <c r="AD409" s="149">
        <v>0</v>
      </c>
      <c r="AE409" s="149">
        <v>0</v>
      </c>
      <c r="AF409" s="149">
        <v>0</v>
      </c>
      <c r="AG409" s="149">
        <v>0</v>
      </c>
      <c r="AH409" s="149">
        <v>0</v>
      </c>
      <c r="AI409" s="149">
        <v>0</v>
      </c>
      <c r="AJ409" s="149">
        <v>0</v>
      </c>
      <c r="AK409" s="142" t="s">
        <v>104</v>
      </c>
      <c r="AL409" s="103" t="s">
        <v>4282</v>
      </c>
      <c r="AM409" s="134" t="s">
        <v>2193</v>
      </c>
      <c r="AN409" s="140">
        <v>1075651344</v>
      </c>
      <c r="AO409" s="142" t="s">
        <v>114</v>
      </c>
      <c r="AP409" s="134" t="s">
        <v>114</v>
      </c>
      <c r="AQ409" s="257" t="s">
        <v>114</v>
      </c>
      <c r="AR409" s="142" t="s">
        <v>114</v>
      </c>
      <c r="AS409" s="134" t="s">
        <v>109</v>
      </c>
      <c r="AT409" s="142" t="s">
        <v>109</v>
      </c>
      <c r="AU409" s="142" t="s">
        <v>392</v>
      </c>
      <c r="AV409" s="134"/>
      <c r="AW409" s="134"/>
      <c r="AX409" s="134" t="s">
        <v>109</v>
      </c>
      <c r="AY409" s="134" t="s">
        <v>108</v>
      </c>
      <c r="AZ409" s="156"/>
      <c r="BA409" s="134"/>
      <c r="BB409" s="169"/>
      <c r="BC409" s="156"/>
      <c r="BD409" s="143"/>
      <c r="BE409" s="143"/>
      <c r="BF409" s="143"/>
      <c r="BG409" s="156"/>
      <c r="BH409" s="153">
        <f>T409+BB409</f>
        <v>17500000</v>
      </c>
      <c r="BI409" s="166" t="s">
        <v>259</v>
      </c>
      <c r="BJ409" s="134"/>
      <c r="BK409" s="141" t="s">
        <v>114</v>
      </c>
      <c r="BL409" s="156"/>
      <c r="BM409" s="346" t="s">
        <v>4283</v>
      </c>
      <c r="BN409" s="170" t="s">
        <v>917</v>
      </c>
      <c r="BO409" s="141">
        <v>38</v>
      </c>
      <c r="BP409" s="141" t="s">
        <v>109</v>
      </c>
      <c r="BQ409" s="141" t="s">
        <v>114</v>
      </c>
      <c r="BR409" s="141" t="s">
        <v>114</v>
      </c>
      <c r="BS409" s="141" t="s">
        <v>114</v>
      </c>
      <c r="BT409" s="141" t="s">
        <v>114</v>
      </c>
      <c r="BU409" s="166" t="s">
        <v>4284</v>
      </c>
      <c r="BV409" s="141">
        <v>3113586173</v>
      </c>
      <c r="BW409" s="114" t="s">
        <v>4285</v>
      </c>
      <c r="BX409" s="158" t="s">
        <v>881</v>
      </c>
      <c r="BY409" s="141" t="s">
        <v>119</v>
      </c>
      <c r="BZ409" s="259">
        <v>3327221527</v>
      </c>
      <c r="CA409" s="157" t="s">
        <v>109</v>
      </c>
      <c r="CB409" s="157" t="s">
        <v>109</v>
      </c>
      <c r="CC409" s="157" t="s">
        <v>109</v>
      </c>
      <c r="CD409" s="157" t="s">
        <v>1018</v>
      </c>
      <c r="CE409" s="157"/>
      <c r="CF409" s="157"/>
      <c r="CG409" s="157"/>
      <c r="CH409" s="157"/>
      <c r="CI409" s="157"/>
      <c r="CJ409" s="157"/>
      <c r="CK409" s="157"/>
      <c r="CL409" s="157"/>
      <c r="CM409" s="157" t="s">
        <v>109</v>
      </c>
      <c r="CN409" s="157"/>
    </row>
    <row r="410" spans="1:92" s="50" customFormat="1" ht="45.75" customHeight="1">
      <c r="A410" s="589">
        <f>1+A409</f>
        <v>409</v>
      </c>
      <c r="B410" s="403" t="s">
        <v>4286</v>
      </c>
      <c r="C410" s="156" t="s">
        <v>4287</v>
      </c>
      <c r="D410" s="156" t="s">
        <v>1372</v>
      </c>
      <c r="E410" s="156">
        <v>45373</v>
      </c>
      <c r="F410" s="156">
        <v>45377</v>
      </c>
      <c r="G410" s="156">
        <v>45483</v>
      </c>
      <c r="H410" s="156" t="s">
        <v>416</v>
      </c>
      <c r="I410" s="156" t="s">
        <v>95</v>
      </c>
      <c r="J410" s="156" t="s">
        <v>4288</v>
      </c>
      <c r="K410" s="251">
        <v>1072717052</v>
      </c>
      <c r="L410" s="156">
        <v>4</v>
      </c>
      <c r="M410" s="156" t="s">
        <v>844</v>
      </c>
      <c r="N410" s="156" t="s">
        <v>98</v>
      </c>
      <c r="O410" s="156" t="s">
        <v>873</v>
      </c>
      <c r="P410" s="156" t="s">
        <v>4289</v>
      </c>
      <c r="Q410" s="156" t="s">
        <v>1050</v>
      </c>
      <c r="R410" s="143">
        <f>+G410-F410</f>
        <v>106</v>
      </c>
      <c r="S410" s="134" t="s">
        <v>4253</v>
      </c>
      <c r="T410" s="253">
        <v>16100000</v>
      </c>
      <c r="U410" s="156" t="s">
        <v>4290</v>
      </c>
      <c r="V410" s="253">
        <f>+T410</f>
        <v>16100000</v>
      </c>
      <c r="W410" s="156">
        <v>45373</v>
      </c>
      <c r="X410" s="156" t="s">
        <v>473</v>
      </c>
      <c r="Y410" s="317">
        <f>+Z410+AA410+AB410</f>
        <v>16100000</v>
      </c>
      <c r="Z410" s="156">
        <f>+V410</f>
        <v>16100000</v>
      </c>
      <c r="AA410" s="156">
        <v>0</v>
      </c>
      <c r="AB410" s="156">
        <f>+AC410+AD410+AE410+AF410+AG410+AH410+AI410+AJ410</f>
        <v>0</v>
      </c>
      <c r="AC410" s="156">
        <v>0</v>
      </c>
      <c r="AD410" s="156">
        <v>0</v>
      </c>
      <c r="AE410" s="156">
        <v>0</v>
      </c>
      <c r="AF410" s="156">
        <v>0</v>
      </c>
      <c r="AG410" s="156">
        <v>0</v>
      </c>
      <c r="AH410" s="156">
        <v>0</v>
      </c>
      <c r="AI410" s="156">
        <v>0</v>
      </c>
      <c r="AJ410" s="156">
        <v>0</v>
      </c>
      <c r="AK410" s="156" t="s">
        <v>104</v>
      </c>
      <c r="AL410" s="103" t="s">
        <v>4291</v>
      </c>
      <c r="AM410" s="156" t="s">
        <v>4292</v>
      </c>
      <c r="AN410" s="156">
        <v>1019024638</v>
      </c>
      <c r="AO410" s="156" t="s">
        <v>114</v>
      </c>
      <c r="AP410" s="156" t="s">
        <v>114</v>
      </c>
      <c r="AQ410" s="156" t="s">
        <v>114</v>
      </c>
      <c r="AR410" s="156" t="s">
        <v>114</v>
      </c>
      <c r="AS410" s="156" t="s">
        <v>109</v>
      </c>
      <c r="AT410" s="156" t="s">
        <v>109</v>
      </c>
      <c r="AU410" s="156" t="s">
        <v>392</v>
      </c>
      <c r="AV410" s="156"/>
      <c r="AW410" s="156"/>
      <c r="AX410" s="156" t="s">
        <v>109</v>
      </c>
      <c r="AY410" s="156" t="s">
        <v>108</v>
      </c>
      <c r="AZ410" s="156"/>
      <c r="BA410" s="156"/>
      <c r="BB410" s="156"/>
      <c r="BC410" s="156"/>
      <c r="BD410" s="156"/>
      <c r="BE410" s="156"/>
      <c r="BF410" s="156"/>
      <c r="BG410" s="156"/>
      <c r="BH410" s="153">
        <f>T410+BB410</f>
        <v>16100000</v>
      </c>
      <c r="BI410" s="604" t="s">
        <v>259</v>
      </c>
      <c r="BJ410" s="240"/>
      <c r="BK410" s="240" t="s">
        <v>114</v>
      </c>
      <c r="BL410" s="240"/>
      <c r="BM410" s="161" t="s">
        <v>4293</v>
      </c>
      <c r="BN410" s="156" t="s">
        <v>917</v>
      </c>
      <c r="BO410" s="156">
        <v>26</v>
      </c>
      <c r="BP410" s="156" t="s">
        <v>109</v>
      </c>
      <c r="BQ410" s="156" t="s">
        <v>114</v>
      </c>
      <c r="BR410" s="156" t="s">
        <v>114</v>
      </c>
      <c r="BS410" s="156" t="s">
        <v>114</v>
      </c>
      <c r="BT410" s="156" t="s">
        <v>114</v>
      </c>
      <c r="BU410" s="156" t="s">
        <v>4294</v>
      </c>
      <c r="BV410" s="156">
        <v>3195450420</v>
      </c>
      <c r="BW410" s="156" t="s">
        <v>4295</v>
      </c>
      <c r="BX410" s="156" t="s">
        <v>881</v>
      </c>
      <c r="BY410" s="156" t="s">
        <v>119</v>
      </c>
      <c r="BZ410" s="156">
        <v>91248798306</v>
      </c>
      <c r="CA410" s="157" t="s">
        <v>109</v>
      </c>
      <c r="CB410" s="157" t="s">
        <v>109</v>
      </c>
      <c r="CC410" s="157" t="s">
        <v>109</v>
      </c>
      <c r="CD410" s="152" t="s">
        <v>109</v>
      </c>
      <c r="CE410" s="152"/>
      <c r="CF410" s="152"/>
      <c r="CG410" s="156"/>
      <c r="CH410" s="156"/>
      <c r="CI410" s="156"/>
      <c r="CJ410" s="156"/>
      <c r="CK410" s="156"/>
      <c r="CL410" s="156"/>
      <c r="CM410" s="152" t="s">
        <v>109</v>
      </c>
      <c r="CN410" s="156"/>
    </row>
    <row r="411" spans="1:92" s="50" customFormat="1" ht="45.75" customHeight="1">
      <c r="A411" s="589">
        <f>1+A410</f>
        <v>410</v>
      </c>
      <c r="B411" s="403" t="s">
        <v>4296</v>
      </c>
      <c r="C411" s="156" t="s">
        <v>4297</v>
      </c>
      <c r="D411" s="156" t="s">
        <v>4298</v>
      </c>
      <c r="E411" s="156">
        <v>45373</v>
      </c>
      <c r="F411" s="156">
        <v>45377</v>
      </c>
      <c r="G411" s="156">
        <v>45484</v>
      </c>
      <c r="H411" s="156" t="s">
        <v>416</v>
      </c>
      <c r="I411" s="156" t="s">
        <v>95</v>
      </c>
      <c r="J411" s="156" t="s">
        <v>4299</v>
      </c>
      <c r="K411" s="251">
        <v>1072669995</v>
      </c>
      <c r="L411" s="156">
        <v>8</v>
      </c>
      <c r="M411" s="156" t="s">
        <v>844</v>
      </c>
      <c r="N411" s="156" t="s">
        <v>98</v>
      </c>
      <c r="O411" s="156" t="s">
        <v>873</v>
      </c>
      <c r="P411" s="156" t="s">
        <v>4300</v>
      </c>
      <c r="Q411" s="156" t="s">
        <v>1050</v>
      </c>
      <c r="R411" s="143">
        <f>+G411-F411</f>
        <v>107</v>
      </c>
      <c r="S411" s="134" t="s">
        <v>4301</v>
      </c>
      <c r="T411" s="253">
        <v>18550000</v>
      </c>
      <c r="U411" s="156" t="s">
        <v>4302</v>
      </c>
      <c r="V411" s="253">
        <f>+T411</f>
        <v>18550000</v>
      </c>
      <c r="W411" s="156">
        <v>45373</v>
      </c>
      <c r="X411" s="156" t="s">
        <v>473</v>
      </c>
      <c r="Y411" s="317">
        <f>+Z411+AA411+AB411</f>
        <v>18550000</v>
      </c>
      <c r="Z411" s="156">
        <f>+V411</f>
        <v>18550000</v>
      </c>
      <c r="AA411" s="156">
        <v>0</v>
      </c>
      <c r="AB411" s="156">
        <f>+AC411+AD411+AE411+AF411+AG411+AH411+AI411+AJ411</f>
        <v>0</v>
      </c>
      <c r="AC411" s="156">
        <v>0</v>
      </c>
      <c r="AD411" s="156">
        <v>0</v>
      </c>
      <c r="AE411" s="156">
        <v>0</v>
      </c>
      <c r="AF411" s="156">
        <v>0</v>
      </c>
      <c r="AG411" s="156">
        <v>0</v>
      </c>
      <c r="AH411" s="156">
        <v>0</v>
      </c>
      <c r="AI411" s="156">
        <v>0</v>
      </c>
      <c r="AJ411" s="156">
        <v>0</v>
      </c>
      <c r="AK411" s="156" t="s">
        <v>104</v>
      </c>
      <c r="AL411" s="103" t="s">
        <v>4303</v>
      </c>
      <c r="AM411" s="156" t="s">
        <v>1054</v>
      </c>
      <c r="AN411" s="156" t="s">
        <v>1055</v>
      </c>
      <c r="AO411" s="156" t="s">
        <v>114</v>
      </c>
      <c r="AP411" s="156" t="s">
        <v>114</v>
      </c>
      <c r="AQ411" s="156" t="s">
        <v>114</v>
      </c>
      <c r="AR411" s="156" t="s">
        <v>114</v>
      </c>
      <c r="AS411" s="156" t="s">
        <v>109</v>
      </c>
      <c r="AT411" s="156" t="s">
        <v>109</v>
      </c>
      <c r="AU411" s="156" t="s">
        <v>392</v>
      </c>
      <c r="AV411" s="156"/>
      <c r="AW411" s="156" t="s">
        <v>110</v>
      </c>
      <c r="AX411" s="156" t="s">
        <v>109</v>
      </c>
      <c r="AY411" s="156" t="s">
        <v>108</v>
      </c>
      <c r="AZ411" s="156"/>
      <c r="BA411" s="156"/>
      <c r="BB411" s="156"/>
      <c r="BC411" s="156"/>
      <c r="BD411" s="156"/>
      <c r="BE411" s="156"/>
      <c r="BF411" s="156"/>
      <c r="BG411" s="156"/>
      <c r="BH411" s="153">
        <f>T411+BB411</f>
        <v>18550000</v>
      </c>
      <c r="BI411" s="161" t="s">
        <v>135</v>
      </c>
      <c r="BJ411" s="240"/>
      <c r="BK411" s="240" t="s">
        <v>114</v>
      </c>
      <c r="BL411" s="240"/>
      <c r="BM411" s="161" t="s">
        <v>3777</v>
      </c>
      <c r="BN411" s="156" t="s">
        <v>917</v>
      </c>
      <c r="BO411" s="156">
        <v>25</v>
      </c>
      <c r="BP411" s="156" t="s">
        <v>109</v>
      </c>
      <c r="BQ411" s="156" t="s">
        <v>114</v>
      </c>
      <c r="BR411" s="156" t="s">
        <v>114</v>
      </c>
      <c r="BS411" s="156" t="s">
        <v>114</v>
      </c>
      <c r="BT411" s="156" t="s">
        <v>114</v>
      </c>
      <c r="BU411" s="156" t="s">
        <v>4304</v>
      </c>
      <c r="BV411" s="156">
        <v>3124450290</v>
      </c>
      <c r="BW411" s="156" t="s">
        <v>4305</v>
      </c>
      <c r="BX411" s="156" t="s">
        <v>881</v>
      </c>
      <c r="BY411" s="156" t="s">
        <v>119</v>
      </c>
      <c r="BZ411" s="156">
        <v>33747610041</v>
      </c>
      <c r="CA411" s="157" t="s">
        <v>109</v>
      </c>
      <c r="CB411" s="157" t="s">
        <v>109</v>
      </c>
      <c r="CC411" s="157" t="s">
        <v>109</v>
      </c>
      <c r="CD411" s="152" t="s">
        <v>109</v>
      </c>
      <c r="CE411" s="152"/>
      <c r="CF411" s="152"/>
      <c r="CG411" s="156"/>
      <c r="CH411" s="156"/>
      <c r="CI411" s="156"/>
      <c r="CJ411" s="156"/>
      <c r="CK411" s="156"/>
      <c r="CL411" s="156"/>
      <c r="CM411" s="152" t="s">
        <v>109</v>
      </c>
      <c r="CN411" s="156"/>
    </row>
    <row r="412" spans="1:92" s="50" customFormat="1" ht="54.75" customHeight="1">
      <c r="A412" s="589">
        <f>1+A411</f>
        <v>411</v>
      </c>
      <c r="B412" s="403" t="s">
        <v>4306</v>
      </c>
      <c r="C412" s="156" t="s">
        <v>4307</v>
      </c>
      <c r="D412" s="156" t="s">
        <v>179</v>
      </c>
      <c r="E412" s="156">
        <v>45373</v>
      </c>
      <c r="F412" s="156">
        <v>45377</v>
      </c>
      <c r="G412" s="156">
        <v>45560</v>
      </c>
      <c r="H412" s="156" t="s">
        <v>416</v>
      </c>
      <c r="I412" s="156" t="s">
        <v>180</v>
      </c>
      <c r="J412" s="301" t="s">
        <v>4308</v>
      </c>
      <c r="K412" s="251">
        <v>2995194</v>
      </c>
      <c r="L412" s="156">
        <v>7</v>
      </c>
      <c r="M412" s="156" t="s">
        <v>844</v>
      </c>
      <c r="N412" s="156" t="s">
        <v>98</v>
      </c>
      <c r="O412" s="156" t="s">
        <v>386</v>
      </c>
      <c r="P412" s="156" t="s">
        <v>4309</v>
      </c>
      <c r="Q412" s="156" t="s">
        <v>1037</v>
      </c>
      <c r="R412" s="143">
        <f>+G412-F412</f>
        <v>183</v>
      </c>
      <c r="S412" s="134" t="s">
        <v>4310</v>
      </c>
      <c r="T412" s="253">
        <v>22200000</v>
      </c>
      <c r="U412" s="156" t="s">
        <v>4311</v>
      </c>
      <c r="V412" s="253">
        <f>+T412</f>
        <v>22200000</v>
      </c>
      <c r="W412" s="156">
        <v>45373</v>
      </c>
      <c r="X412" s="156" t="s">
        <v>473</v>
      </c>
      <c r="Y412" s="317">
        <f>+Z412+AA412+AB412</f>
        <v>22200000</v>
      </c>
      <c r="Z412" s="156">
        <f>+V412</f>
        <v>22200000</v>
      </c>
      <c r="AA412" s="156">
        <v>0</v>
      </c>
      <c r="AB412" s="156">
        <f>+AC412+AD412+AE412+AF412+AG412+AH412+AI412+AJ412</f>
        <v>0</v>
      </c>
      <c r="AC412" s="156">
        <v>0</v>
      </c>
      <c r="AD412" s="156">
        <v>0</v>
      </c>
      <c r="AE412" s="156">
        <v>0</v>
      </c>
      <c r="AF412" s="156">
        <v>0</v>
      </c>
      <c r="AG412" s="156">
        <v>0</v>
      </c>
      <c r="AH412" s="156">
        <v>0</v>
      </c>
      <c r="AI412" s="156">
        <v>0</v>
      </c>
      <c r="AJ412" s="156">
        <v>0</v>
      </c>
      <c r="AK412" s="156" t="s">
        <v>104</v>
      </c>
      <c r="AL412" s="103" t="s">
        <v>4312</v>
      </c>
      <c r="AM412" s="156" t="s">
        <v>4313</v>
      </c>
      <c r="AN412" s="156">
        <v>1072642498</v>
      </c>
      <c r="AO412" s="156" t="s">
        <v>114</v>
      </c>
      <c r="AP412" s="156" t="s">
        <v>114</v>
      </c>
      <c r="AQ412" s="156" t="s">
        <v>114</v>
      </c>
      <c r="AR412" s="156" t="s">
        <v>114</v>
      </c>
      <c r="AS412" s="156" t="s">
        <v>109</v>
      </c>
      <c r="AT412" s="156" t="s">
        <v>109</v>
      </c>
      <c r="AU412" s="156" t="s">
        <v>392</v>
      </c>
      <c r="AV412" s="156"/>
      <c r="AW412" s="156"/>
      <c r="AX412" s="156" t="s">
        <v>109</v>
      </c>
      <c r="AY412" s="156" t="s">
        <v>108</v>
      </c>
      <c r="AZ412" s="156"/>
      <c r="BA412" s="156"/>
      <c r="BB412" s="156"/>
      <c r="BC412" s="156"/>
      <c r="BD412" s="156"/>
      <c r="BE412" s="156"/>
      <c r="BF412" s="156"/>
      <c r="BG412" s="156"/>
      <c r="BH412" s="153">
        <f>T412+BB412</f>
        <v>22200000</v>
      </c>
      <c r="BI412" s="161" t="s">
        <v>135</v>
      </c>
      <c r="BJ412" s="240"/>
      <c r="BK412" s="240" t="s">
        <v>114</v>
      </c>
      <c r="BL412" s="240"/>
      <c r="BM412" s="161" t="s">
        <v>3777</v>
      </c>
      <c r="BN412" s="156" t="s">
        <v>917</v>
      </c>
      <c r="BO412" s="156">
        <v>61</v>
      </c>
      <c r="BP412" s="156" t="s">
        <v>114</v>
      </c>
      <c r="BQ412" s="156" t="s">
        <v>114</v>
      </c>
      <c r="BR412" s="156" t="s">
        <v>114</v>
      </c>
      <c r="BS412" s="156" t="s">
        <v>114</v>
      </c>
      <c r="BT412" s="156" t="s">
        <v>114</v>
      </c>
      <c r="BU412" s="156" t="s">
        <v>4314</v>
      </c>
      <c r="BV412" s="156">
        <v>3108610669</v>
      </c>
      <c r="BW412" s="156" t="s">
        <v>4315</v>
      </c>
      <c r="BX412" s="156" t="s">
        <v>881</v>
      </c>
      <c r="BY412" s="156" t="s">
        <v>119</v>
      </c>
      <c r="BZ412" s="156">
        <v>16711699183</v>
      </c>
      <c r="CA412" s="157" t="s">
        <v>109</v>
      </c>
      <c r="CB412" s="157" t="s">
        <v>109</v>
      </c>
      <c r="CC412" s="157" t="s">
        <v>109</v>
      </c>
      <c r="CD412" s="152" t="s">
        <v>109</v>
      </c>
      <c r="CE412" s="152" t="s">
        <v>109</v>
      </c>
      <c r="CF412" s="152" t="s">
        <v>109</v>
      </c>
      <c r="CG412" s="156"/>
      <c r="CH412" s="156"/>
      <c r="CI412" s="156"/>
      <c r="CJ412" s="156"/>
      <c r="CK412" s="156"/>
      <c r="CL412" s="156"/>
      <c r="CM412" s="152" t="s">
        <v>109</v>
      </c>
      <c r="CN412" s="156"/>
    </row>
    <row r="413" spans="1:92" s="50" customFormat="1" ht="45.75" customHeight="1">
      <c r="A413" s="589">
        <f>1+A412</f>
        <v>412</v>
      </c>
      <c r="B413" s="151" t="s">
        <v>4316</v>
      </c>
      <c r="C413" s="134" t="s">
        <v>4317</v>
      </c>
      <c r="D413" s="138" t="s">
        <v>179</v>
      </c>
      <c r="E413" s="135">
        <v>45373</v>
      </c>
      <c r="F413" s="136">
        <v>45377</v>
      </c>
      <c r="G413" s="136">
        <v>45560</v>
      </c>
      <c r="H413" s="134" t="s">
        <v>416</v>
      </c>
      <c r="I413" s="139" t="s">
        <v>180</v>
      </c>
      <c r="J413" s="158" t="s">
        <v>4318</v>
      </c>
      <c r="K413" s="251">
        <v>35479865</v>
      </c>
      <c r="L413" s="134">
        <v>8</v>
      </c>
      <c r="M413" s="252" t="s">
        <v>844</v>
      </c>
      <c r="N413" s="141" t="s">
        <v>98</v>
      </c>
      <c r="O413" s="151" t="s">
        <v>386</v>
      </c>
      <c r="P413" s="134" t="s">
        <v>4309</v>
      </c>
      <c r="Q413" s="134" t="s">
        <v>1037</v>
      </c>
      <c r="R413" s="143">
        <f>+G413-F413</f>
        <v>183</v>
      </c>
      <c r="S413" s="134" t="s">
        <v>4310</v>
      </c>
      <c r="T413" s="253">
        <v>22200000</v>
      </c>
      <c r="U413" s="254" t="s">
        <v>4319</v>
      </c>
      <c r="V413" s="253">
        <f>+T413</f>
        <v>22200000</v>
      </c>
      <c r="W413" s="255">
        <v>45373</v>
      </c>
      <c r="X413" s="256" t="s">
        <v>473</v>
      </c>
      <c r="Y413" s="314">
        <f>+Z413+AA413+AB413</f>
        <v>22200000</v>
      </c>
      <c r="Z413" s="148">
        <f>+V413</f>
        <v>22200000</v>
      </c>
      <c r="AA413" s="149">
        <v>0</v>
      </c>
      <c r="AB413" s="150">
        <f>+AC413+AD413+AE413+AF413+AG413+AH413+AI413+AJ413</f>
        <v>0</v>
      </c>
      <c r="AC413" s="149">
        <v>0</v>
      </c>
      <c r="AD413" s="149">
        <v>0</v>
      </c>
      <c r="AE413" s="149">
        <v>0</v>
      </c>
      <c r="AF413" s="149">
        <v>0</v>
      </c>
      <c r="AG413" s="149">
        <v>0</v>
      </c>
      <c r="AH413" s="149">
        <v>0</v>
      </c>
      <c r="AI413" s="149">
        <v>0</v>
      </c>
      <c r="AJ413" s="149">
        <v>0</v>
      </c>
      <c r="AK413" s="142" t="s">
        <v>104</v>
      </c>
      <c r="AL413" s="103" t="s">
        <v>4320</v>
      </c>
      <c r="AM413" s="134" t="s">
        <v>4313</v>
      </c>
      <c r="AN413" s="140">
        <v>1072642498</v>
      </c>
      <c r="AO413" s="142" t="s">
        <v>114</v>
      </c>
      <c r="AP413" s="134" t="s">
        <v>114</v>
      </c>
      <c r="AQ413" s="257" t="s">
        <v>114</v>
      </c>
      <c r="AR413" s="142" t="s">
        <v>114</v>
      </c>
      <c r="AS413" s="134" t="s">
        <v>109</v>
      </c>
      <c r="AT413" s="142" t="s">
        <v>109</v>
      </c>
      <c r="AU413" s="142" t="s">
        <v>392</v>
      </c>
      <c r="AV413" s="134"/>
      <c r="AW413" s="134"/>
      <c r="AX413" s="134" t="s">
        <v>109</v>
      </c>
      <c r="AY413" s="134" t="s">
        <v>108</v>
      </c>
      <c r="AZ413" s="156"/>
      <c r="BA413" s="134"/>
      <c r="BB413" s="169"/>
      <c r="BC413" s="156"/>
      <c r="BD413" s="143"/>
      <c r="BE413" s="143"/>
      <c r="BF413" s="143"/>
      <c r="BG413" s="156"/>
      <c r="BH413" s="153">
        <f>T413+BB413</f>
        <v>22200000</v>
      </c>
      <c r="BI413" s="301" t="s">
        <v>113</v>
      </c>
      <c r="BJ413" s="134"/>
      <c r="BK413" s="141" t="s">
        <v>114</v>
      </c>
      <c r="BL413" s="156"/>
      <c r="BM413" s="158"/>
      <c r="BN413" s="170" t="s">
        <v>964</v>
      </c>
      <c r="BO413" s="141">
        <v>45</v>
      </c>
      <c r="BP413" s="141" t="s">
        <v>114</v>
      </c>
      <c r="BQ413" s="141" t="s">
        <v>114</v>
      </c>
      <c r="BR413" s="141" t="s">
        <v>114</v>
      </c>
      <c r="BS413" s="141" t="s">
        <v>114</v>
      </c>
      <c r="BT413" s="141" t="s">
        <v>114</v>
      </c>
      <c r="BU413" s="166" t="s">
        <v>4321</v>
      </c>
      <c r="BV413" s="141">
        <v>3182931647</v>
      </c>
      <c r="BW413" s="114" t="s">
        <v>4322</v>
      </c>
      <c r="BX413" s="158" t="s">
        <v>881</v>
      </c>
      <c r="BY413" s="141" t="s">
        <v>119</v>
      </c>
      <c r="BZ413" s="259">
        <v>33757817298</v>
      </c>
      <c r="CA413" s="157" t="s">
        <v>109</v>
      </c>
      <c r="CB413" s="157" t="s">
        <v>109</v>
      </c>
      <c r="CC413" s="157" t="s">
        <v>109</v>
      </c>
      <c r="CD413" s="157" t="s">
        <v>109</v>
      </c>
      <c r="CE413" s="157" t="s">
        <v>109</v>
      </c>
      <c r="CF413" s="157" t="s">
        <v>109</v>
      </c>
      <c r="CG413" s="157"/>
      <c r="CH413" s="157"/>
      <c r="CI413" s="157"/>
      <c r="CJ413" s="157"/>
      <c r="CK413" s="157"/>
      <c r="CL413" s="157"/>
      <c r="CM413" s="157" t="s">
        <v>109</v>
      </c>
      <c r="CN413" s="157"/>
    </row>
    <row r="414" spans="1:92" s="50" customFormat="1" ht="45.75" customHeight="1">
      <c r="A414" s="589">
        <f>1+A413</f>
        <v>413</v>
      </c>
      <c r="B414" s="151" t="s">
        <v>4323</v>
      </c>
      <c r="C414" s="134" t="s">
        <v>4324</v>
      </c>
      <c r="D414" s="138" t="s">
        <v>93</v>
      </c>
      <c r="E414" s="135">
        <v>45373</v>
      </c>
      <c r="F414" s="136">
        <v>45377</v>
      </c>
      <c r="G414" s="136">
        <v>45468</v>
      </c>
      <c r="H414" s="134" t="s">
        <v>416</v>
      </c>
      <c r="I414" s="139" t="s">
        <v>180</v>
      </c>
      <c r="J414" s="158" t="s">
        <v>4325</v>
      </c>
      <c r="K414" s="251">
        <v>80397898</v>
      </c>
      <c r="L414" s="134">
        <v>1</v>
      </c>
      <c r="M414" s="252" t="s">
        <v>844</v>
      </c>
      <c r="N414" s="141" t="s">
        <v>98</v>
      </c>
      <c r="O414" s="151" t="s">
        <v>783</v>
      </c>
      <c r="P414" s="134" t="s">
        <v>1455</v>
      </c>
      <c r="Q414" s="134" t="s">
        <v>681</v>
      </c>
      <c r="R414" s="143">
        <f>+G414-F414</f>
        <v>91</v>
      </c>
      <c r="S414" s="134" t="s">
        <v>983</v>
      </c>
      <c r="T414" s="253">
        <v>9324000</v>
      </c>
      <c r="U414" s="254" t="s">
        <v>4326</v>
      </c>
      <c r="V414" s="253">
        <f>+T414</f>
        <v>9324000</v>
      </c>
      <c r="W414" s="255">
        <v>45377</v>
      </c>
      <c r="X414" s="256" t="s">
        <v>473</v>
      </c>
      <c r="Y414" s="314">
        <f>+Z414+AA414+AB414</f>
        <v>9324000</v>
      </c>
      <c r="Z414" s="148">
        <f>+V414</f>
        <v>9324000</v>
      </c>
      <c r="AA414" s="149">
        <v>0</v>
      </c>
      <c r="AB414" s="150">
        <f>+AC414+AD414+AE414+AF414+AG414+AH414+AI414+AJ414</f>
        <v>0</v>
      </c>
      <c r="AC414" s="149">
        <v>0</v>
      </c>
      <c r="AD414" s="149">
        <v>0</v>
      </c>
      <c r="AE414" s="149">
        <v>0</v>
      </c>
      <c r="AF414" s="149">
        <v>0</v>
      </c>
      <c r="AG414" s="149">
        <v>0</v>
      </c>
      <c r="AH414" s="149">
        <v>0</v>
      </c>
      <c r="AI414" s="149">
        <v>0</v>
      </c>
      <c r="AJ414" s="149">
        <v>0</v>
      </c>
      <c r="AK414" s="142" t="s">
        <v>104</v>
      </c>
      <c r="AL414" s="103" t="s">
        <v>4327</v>
      </c>
      <c r="AM414" s="134" t="s">
        <v>224</v>
      </c>
      <c r="AN414" s="140">
        <v>13542484</v>
      </c>
      <c r="AO414" s="142" t="s">
        <v>114</v>
      </c>
      <c r="AP414" s="134" t="s">
        <v>114</v>
      </c>
      <c r="AQ414" s="257" t="s">
        <v>114</v>
      </c>
      <c r="AR414" s="142" t="s">
        <v>114</v>
      </c>
      <c r="AS414" s="134" t="s">
        <v>109</v>
      </c>
      <c r="AT414" s="142" t="s">
        <v>109</v>
      </c>
      <c r="AU414" s="142" t="s">
        <v>392</v>
      </c>
      <c r="AV414" s="134"/>
      <c r="AW414" s="134"/>
      <c r="AX414" s="134" t="s">
        <v>109</v>
      </c>
      <c r="AY414" s="134" t="s">
        <v>108</v>
      </c>
      <c r="AZ414" s="156"/>
      <c r="BA414" s="134"/>
      <c r="BB414" s="169"/>
      <c r="BC414" s="156"/>
      <c r="BD414" s="143"/>
      <c r="BE414" s="143"/>
      <c r="BF414" s="143"/>
      <c r="BG414" s="156"/>
      <c r="BH414" s="153">
        <f>T414+BB414</f>
        <v>9324000</v>
      </c>
      <c r="BI414" s="301" t="s">
        <v>113</v>
      </c>
      <c r="BJ414" s="134"/>
      <c r="BK414" s="141" t="s">
        <v>114</v>
      </c>
      <c r="BL414" s="156"/>
      <c r="BM414" s="158"/>
      <c r="BN414" s="170" t="s">
        <v>917</v>
      </c>
      <c r="BO414" s="141">
        <v>59</v>
      </c>
      <c r="BP414" s="141" t="s">
        <v>114</v>
      </c>
      <c r="BQ414" s="141" t="s">
        <v>114</v>
      </c>
      <c r="BR414" s="141" t="s">
        <v>114</v>
      </c>
      <c r="BS414" s="141" t="s">
        <v>114</v>
      </c>
      <c r="BT414" s="141" t="s">
        <v>114</v>
      </c>
      <c r="BU414" s="166" t="s">
        <v>4328</v>
      </c>
      <c r="BV414" s="141">
        <v>3143806905</v>
      </c>
      <c r="BW414" s="114" t="s">
        <v>4329</v>
      </c>
      <c r="BX414" s="158" t="s">
        <v>1247</v>
      </c>
      <c r="BY414" s="141" t="s">
        <v>119</v>
      </c>
      <c r="BZ414" s="259">
        <v>24064890049</v>
      </c>
      <c r="CA414" s="157" t="s">
        <v>109</v>
      </c>
      <c r="CB414" s="157" t="s">
        <v>109</v>
      </c>
      <c r="CC414" s="157" t="s">
        <v>109</v>
      </c>
      <c r="CD414" s="157"/>
      <c r="CE414" s="157"/>
      <c r="CF414" s="157"/>
      <c r="CG414" s="157"/>
      <c r="CH414" s="157"/>
      <c r="CI414" s="157"/>
      <c r="CJ414" s="157"/>
      <c r="CK414" s="157"/>
      <c r="CL414" s="157"/>
      <c r="CM414" s="157" t="s">
        <v>109</v>
      </c>
      <c r="CN414" s="157"/>
    </row>
    <row r="415" spans="1:92" s="50" customFormat="1" ht="45.75" customHeight="1">
      <c r="A415" s="589">
        <f>1+A414</f>
        <v>414</v>
      </c>
      <c r="B415" s="151" t="s">
        <v>4330</v>
      </c>
      <c r="C415" s="134" t="s">
        <v>4331</v>
      </c>
      <c r="D415" s="138" t="s">
        <v>93</v>
      </c>
      <c r="E415" s="135">
        <v>45373</v>
      </c>
      <c r="F415" s="136">
        <v>45377</v>
      </c>
      <c r="G415" s="136">
        <v>45468</v>
      </c>
      <c r="H415" s="134" t="s">
        <v>416</v>
      </c>
      <c r="I415" s="139" t="s">
        <v>180</v>
      </c>
      <c r="J415" s="158" t="s">
        <v>4332</v>
      </c>
      <c r="K415" s="251">
        <v>2993978</v>
      </c>
      <c r="L415" s="134">
        <v>5</v>
      </c>
      <c r="M415" s="252" t="s">
        <v>844</v>
      </c>
      <c r="N415" s="141" t="s">
        <v>98</v>
      </c>
      <c r="O415" s="151" t="s">
        <v>783</v>
      </c>
      <c r="P415" s="134" t="s">
        <v>1455</v>
      </c>
      <c r="Q415" s="134" t="s">
        <v>681</v>
      </c>
      <c r="R415" s="143">
        <f>+G415-F415</f>
        <v>91</v>
      </c>
      <c r="S415" s="134" t="s">
        <v>983</v>
      </c>
      <c r="T415" s="253">
        <v>9324000</v>
      </c>
      <c r="U415" s="254" t="s">
        <v>4333</v>
      </c>
      <c r="V415" s="253">
        <f>+T415</f>
        <v>9324000</v>
      </c>
      <c r="W415" s="255">
        <v>45377</v>
      </c>
      <c r="X415" s="256" t="s">
        <v>473</v>
      </c>
      <c r="Y415" s="314">
        <f>+Z415+AA415+AB415</f>
        <v>9324000</v>
      </c>
      <c r="Z415" s="148">
        <f>+V415</f>
        <v>9324000</v>
      </c>
      <c r="AA415" s="149">
        <v>0</v>
      </c>
      <c r="AB415" s="150">
        <f>+AC415+AD415+AE415+AF415+AG415+AH415+AI415+AJ415</f>
        <v>0</v>
      </c>
      <c r="AC415" s="149">
        <v>0</v>
      </c>
      <c r="AD415" s="149">
        <v>0</v>
      </c>
      <c r="AE415" s="149">
        <v>0</v>
      </c>
      <c r="AF415" s="149">
        <v>0</v>
      </c>
      <c r="AG415" s="149">
        <v>0</v>
      </c>
      <c r="AH415" s="149">
        <v>0</v>
      </c>
      <c r="AI415" s="149">
        <v>0</v>
      </c>
      <c r="AJ415" s="149">
        <v>0</v>
      </c>
      <c r="AK415" s="142" t="s">
        <v>104</v>
      </c>
      <c r="AL415" s="103" t="s">
        <v>4334</v>
      </c>
      <c r="AM415" s="134" t="s">
        <v>4335</v>
      </c>
      <c r="AN415" s="140">
        <v>13542484</v>
      </c>
      <c r="AO415" s="142" t="s">
        <v>114</v>
      </c>
      <c r="AP415" s="134" t="s">
        <v>114</v>
      </c>
      <c r="AQ415" s="257" t="s">
        <v>114</v>
      </c>
      <c r="AR415" s="142" t="s">
        <v>114</v>
      </c>
      <c r="AS415" s="134" t="s">
        <v>109</v>
      </c>
      <c r="AT415" s="142" t="s">
        <v>109</v>
      </c>
      <c r="AU415" s="142" t="s">
        <v>392</v>
      </c>
      <c r="AV415" s="134"/>
      <c r="AW415" s="134"/>
      <c r="AX415" s="134" t="s">
        <v>109</v>
      </c>
      <c r="AY415" s="134" t="s">
        <v>108</v>
      </c>
      <c r="AZ415" s="156"/>
      <c r="BA415" s="134"/>
      <c r="BB415" s="169"/>
      <c r="BC415" s="156"/>
      <c r="BD415" s="143"/>
      <c r="BE415" s="143"/>
      <c r="BF415" s="143"/>
      <c r="BG415" s="156"/>
      <c r="BH415" s="153">
        <f>T415+BB415</f>
        <v>9324000</v>
      </c>
      <c r="BI415" s="301" t="s">
        <v>113</v>
      </c>
      <c r="BJ415" s="134"/>
      <c r="BK415" s="141" t="s">
        <v>114</v>
      </c>
      <c r="BL415" s="156"/>
      <c r="BM415" s="301"/>
      <c r="BN415" s="170" t="s">
        <v>917</v>
      </c>
      <c r="BO415" s="141">
        <v>64</v>
      </c>
      <c r="BP415" s="141" t="s">
        <v>114</v>
      </c>
      <c r="BQ415" s="141" t="s">
        <v>114</v>
      </c>
      <c r="BR415" s="141" t="s">
        <v>114</v>
      </c>
      <c r="BS415" s="141" t="s">
        <v>114</v>
      </c>
      <c r="BT415" s="141" t="s">
        <v>114</v>
      </c>
      <c r="BU415" s="166" t="s">
        <v>4336</v>
      </c>
      <c r="BV415" s="141">
        <v>3103173174</v>
      </c>
      <c r="BW415" s="114" t="s">
        <v>4337</v>
      </c>
      <c r="BX415" s="158" t="s">
        <v>839</v>
      </c>
      <c r="BY415" s="141" t="s">
        <v>119</v>
      </c>
      <c r="BZ415" s="259" t="s">
        <v>4338</v>
      </c>
      <c r="CA415" s="157" t="s">
        <v>109</v>
      </c>
      <c r="CB415" s="157" t="s">
        <v>109</v>
      </c>
      <c r="CC415" s="157" t="s">
        <v>109</v>
      </c>
      <c r="CD415" s="157"/>
      <c r="CE415" s="157"/>
      <c r="CF415" s="157"/>
      <c r="CG415" s="157"/>
      <c r="CH415" s="157"/>
      <c r="CI415" s="157"/>
      <c r="CJ415" s="157"/>
      <c r="CK415" s="157"/>
      <c r="CL415" s="157"/>
      <c r="CM415" s="157" t="s">
        <v>109</v>
      </c>
      <c r="CN415" s="157"/>
    </row>
    <row r="416" spans="1:92" s="50" customFormat="1" ht="45.75" customHeight="1">
      <c r="A416" s="589">
        <f>1+A415</f>
        <v>415</v>
      </c>
      <c r="B416" s="403" t="s">
        <v>4339</v>
      </c>
      <c r="C416" s="156" t="s">
        <v>4340</v>
      </c>
      <c r="D416" s="156" t="s">
        <v>1034</v>
      </c>
      <c r="E416" s="156">
        <v>45373</v>
      </c>
      <c r="F416" s="156">
        <v>45378</v>
      </c>
      <c r="G416" s="156">
        <v>45484</v>
      </c>
      <c r="H416" s="156" t="s">
        <v>416</v>
      </c>
      <c r="I416" s="156" t="s">
        <v>95</v>
      </c>
      <c r="J416" s="301" t="s">
        <v>4341</v>
      </c>
      <c r="K416" s="251">
        <v>1233902457</v>
      </c>
      <c r="L416" s="156">
        <v>1</v>
      </c>
      <c r="M416" s="156" t="s">
        <v>97</v>
      </c>
      <c r="N416" s="156" t="s">
        <v>98</v>
      </c>
      <c r="O416" s="156" t="s">
        <v>857</v>
      </c>
      <c r="P416" s="156" t="s">
        <v>4342</v>
      </c>
      <c r="Q416" s="156" t="s">
        <v>1050</v>
      </c>
      <c r="R416" s="143">
        <f>+G416-F416</f>
        <v>106</v>
      </c>
      <c r="S416" s="134" t="s">
        <v>4210</v>
      </c>
      <c r="T416" s="253">
        <v>19950000</v>
      </c>
      <c r="U416" s="156" t="s">
        <v>4343</v>
      </c>
      <c r="V416" s="253">
        <f>+T416</f>
        <v>19950000</v>
      </c>
      <c r="W416" s="156">
        <v>45377</v>
      </c>
      <c r="X416" s="156" t="s">
        <v>1040</v>
      </c>
      <c r="Y416" s="317">
        <f>+Z416+AA416+AB416</f>
        <v>19950000</v>
      </c>
      <c r="Z416" s="156">
        <v>0</v>
      </c>
      <c r="AA416" s="156">
        <v>0</v>
      </c>
      <c r="AB416" s="156">
        <f>+AC416+AD416+AE416+AF416+AG416+AH416+AI416+AJ416</f>
        <v>19950000</v>
      </c>
      <c r="AC416" s="156">
        <v>0</v>
      </c>
      <c r="AD416" s="156">
        <v>0</v>
      </c>
      <c r="AE416" s="156">
        <v>19950000</v>
      </c>
      <c r="AF416" s="156">
        <v>0</v>
      </c>
      <c r="AG416" s="156">
        <v>0</v>
      </c>
      <c r="AH416" s="156">
        <v>0</v>
      </c>
      <c r="AI416" s="156">
        <v>0</v>
      </c>
      <c r="AJ416" s="156">
        <v>0</v>
      </c>
      <c r="AK416" s="156" t="s">
        <v>104</v>
      </c>
      <c r="AL416" s="103" t="s">
        <v>4344</v>
      </c>
      <c r="AM416" s="156" t="s">
        <v>1042</v>
      </c>
      <c r="AN416" s="156">
        <v>1072653083</v>
      </c>
      <c r="AO416" s="156" t="s">
        <v>114</v>
      </c>
      <c r="AP416" s="156" t="s">
        <v>114</v>
      </c>
      <c r="AQ416" s="156" t="s">
        <v>114</v>
      </c>
      <c r="AR416" s="156" t="s">
        <v>114</v>
      </c>
      <c r="AS416" s="156" t="s">
        <v>109</v>
      </c>
      <c r="AT416" s="156" t="s">
        <v>109</v>
      </c>
      <c r="AU416" s="156" t="s">
        <v>392</v>
      </c>
      <c r="AV416" s="156"/>
      <c r="AW416" s="156"/>
      <c r="AX416" s="156" t="s">
        <v>109</v>
      </c>
      <c r="AY416" s="156" t="s">
        <v>108</v>
      </c>
      <c r="AZ416" s="156"/>
      <c r="BA416" s="156"/>
      <c r="BB416" s="156"/>
      <c r="BC416" s="156"/>
      <c r="BD416" s="156"/>
      <c r="BE416" s="156"/>
      <c r="BF416" s="156"/>
      <c r="BG416" s="156"/>
      <c r="BH416" s="153">
        <f>T416+BB416</f>
        <v>19950000</v>
      </c>
      <c r="BI416" s="301" t="s">
        <v>113</v>
      </c>
      <c r="BJ416" s="240"/>
      <c r="BK416" s="240" t="s">
        <v>114</v>
      </c>
      <c r="BL416" s="240"/>
      <c r="BM416" s="301"/>
      <c r="BN416" s="156" t="s">
        <v>917</v>
      </c>
      <c r="BO416" s="156">
        <v>25</v>
      </c>
      <c r="BP416" s="156" t="s">
        <v>109</v>
      </c>
      <c r="BQ416" s="156" t="s">
        <v>114</v>
      </c>
      <c r="BR416" s="156" t="s">
        <v>114</v>
      </c>
      <c r="BS416" s="156" t="s">
        <v>114</v>
      </c>
      <c r="BT416" s="156" t="s">
        <v>114</v>
      </c>
      <c r="BU416" s="156" t="s">
        <v>4345</v>
      </c>
      <c r="BV416" s="156">
        <v>3213295059</v>
      </c>
      <c r="BW416" s="156" t="s">
        <v>4346</v>
      </c>
      <c r="BX416" s="156" t="s">
        <v>839</v>
      </c>
      <c r="BY416" s="156" t="s">
        <v>119</v>
      </c>
      <c r="BZ416" s="156">
        <v>488443375057</v>
      </c>
      <c r="CA416" s="157" t="s">
        <v>109</v>
      </c>
      <c r="CB416" s="157" t="s">
        <v>109</v>
      </c>
      <c r="CC416" s="157" t="s">
        <v>109</v>
      </c>
      <c r="CD416" s="152" t="s">
        <v>109</v>
      </c>
      <c r="CE416" s="156"/>
      <c r="CF416" s="156"/>
      <c r="CG416" s="156"/>
      <c r="CH416" s="156"/>
      <c r="CI416" s="156"/>
      <c r="CJ416" s="156"/>
      <c r="CK416" s="156"/>
      <c r="CL416" s="156"/>
      <c r="CM416" s="152" t="s">
        <v>109</v>
      </c>
      <c r="CN416" s="156"/>
    </row>
    <row r="417" spans="1:92" s="50" customFormat="1" ht="45.75" customHeight="1">
      <c r="A417" s="589">
        <f>1+A416</f>
        <v>416</v>
      </c>
      <c r="B417" s="403" t="s">
        <v>4347</v>
      </c>
      <c r="C417" s="156" t="s">
        <v>4348</v>
      </c>
      <c r="D417" s="156" t="s">
        <v>1034</v>
      </c>
      <c r="E417" s="156">
        <v>45377</v>
      </c>
      <c r="F417" s="156">
        <v>45383</v>
      </c>
      <c r="G417" s="156">
        <v>45626</v>
      </c>
      <c r="H417" s="156" t="s">
        <v>416</v>
      </c>
      <c r="I417" s="156" t="s">
        <v>1007</v>
      </c>
      <c r="J417" s="301" t="s">
        <v>818</v>
      </c>
      <c r="K417" s="251">
        <v>899999156</v>
      </c>
      <c r="L417" s="156">
        <v>1</v>
      </c>
      <c r="M417" s="156" t="s">
        <v>926</v>
      </c>
      <c r="N417" s="156" t="s">
        <v>98</v>
      </c>
      <c r="O417" s="156" t="s">
        <v>168</v>
      </c>
      <c r="P417" s="156" t="s">
        <v>4349</v>
      </c>
      <c r="Q417" s="156" t="s">
        <v>1157</v>
      </c>
      <c r="R417" s="143">
        <f>+G417-F417</f>
        <v>243</v>
      </c>
      <c r="S417" s="134" t="s">
        <v>4350</v>
      </c>
      <c r="T417" s="253">
        <v>2885349800</v>
      </c>
      <c r="U417" s="156" t="s">
        <v>4351</v>
      </c>
      <c r="V417" s="253">
        <f>+T417</f>
        <v>2885349800</v>
      </c>
      <c r="W417" s="156">
        <v>45377</v>
      </c>
      <c r="X417" s="156" t="s">
        <v>4352</v>
      </c>
      <c r="Y417" s="317">
        <f>+Z417+AA417+AB417</f>
        <v>2885349800</v>
      </c>
      <c r="Z417" s="156">
        <f>+V417-AB417</f>
        <v>1840815257</v>
      </c>
      <c r="AA417" s="156">
        <v>0</v>
      </c>
      <c r="AB417" s="156">
        <f>+AC417+AD417+AE417+AF417+AG417+AH417+AI417+AJ417</f>
        <v>1044534543</v>
      </c>
      <c r="AC417" s="156">
        <v>0</v>
      </c>
      <c r="AD417" s="156">
        <v>24189144</v>
      </c>
      <c r="AE417" s="156">
        <v>1020345399</v>
      </c>
      <c r="AF417" s="156">
        <v>0</v>
      </c>
      <c r="AG417" s="156">
        <v>0</v>
      </c>
      <c r="AH417" s="156">
        <v>0</v>
      </c>
      <c r="AI417" s="156">
        <v>0</v>
      </c>
      <c r="AJ417" s="156">
        <v>0</v>
      </c>
      <c r="AK417" s="156" t="s">
        <v>104</v>
      </c>
      <c r="AL417" s="103" t="s">
        <v>4353</v>
      </c>
      <c r="AM417" s="156" t="s">
        <v>1542</v>
      </c>
      <c r="AN417" s="156">
        <v>80236148</v>
      </c>
      <c r="AO417" s="156" t="s">
        <v>114</v>
      </c>
      <c r="AP417" s="156" t="s">
        <v>114</v>
      </c>
      <c r="AQ417" s="156" t="s">
        <v>114</v>
      </c>
      <c r="AR417" s="156" t="s">
        <v>114</v>
      </c>
      <c r="AS417" s="156" t="s">
        <v>114</v>
      </c>
      <c r="AT417" s="156" t="s">
        <v>109</v>
      </c>
      <c r="AU417" s="156" t="s">
        <v>392</v>
      </c>
      <c r="AV417" s="156"/>
      <c r="AW417" s="156"/>
      <c r="AX417" s="156" t="s">
        <v>109</v>
      </c>
      <c r="AY417" s="156" t="s">
        <v>108</v>
      </c>
      <c r="AZ417" s="156"/>
      <c r="BA417" s="156"/>
      <c r="BB417" s="156"/>
      <c r="BC417" s="156"/>
      <c r="BD417" s="156"/>
      <c r="BE417" s="156"/>
      <c r="BF417" s="156"/>
      <c r="BG417" s="156"/>
      <c r="BH417" s="153">
        <f>T417+BB417</f>
        <v>2885349800</v>
      </c>
      <c r="BI417" s="349" t="s">
        <v>113</v>
      </c>
      <c r="BJ417" s="240" t="s">
        <v>4354</v>
      </c>
      <c r="BK417" s="240" t="s">
        <v>114</v>
      </c>
      <c r="BL417" s="240"/>
      <c r="BM417" s="301"/>
      <c r="BN417" s="156" t="s">
        <v>114</v>
      </c>
      <c r="BO417" s="156" t="s">
        <v>114</v>
      </c>
      <c r="BP417" s="156" t="s">
        <v>114</v>
      </c>
      <c r="BQ417" s="156" t="s">
        <v>114</v>
      </c>
      <c r="BR417" s="156" t="s">
        <v>114</v>
      </c>
      <c r="BS417" s="156" t="s">
        <v>114</v>
      </c>
      <c r="BT417" s="156" t="s">
        <v>114</v>
      </c>
      <c r="BU417" s="156" t="s">
        <v>825</v>
      </c>
      <c r="BV417" s="156" t="s">
        <v>4355</v>
      </c>
      <c r="BW417" s="156" t="s">
        <v>826</v>
      </c>
      <c r="BX417" s="156" t="s">
        <v>304</v>
      </c>
      <c r="BY417" s="156" t="s">
        <v>119</v>
      </c>
      <c r="BZ417" s="156">
        <v>264670852</v>
      </c>
      <c r="CA417" s="157" t="s">
        <v>109</v>
      </c>
      <c r="CB417" s="157" t="s">
        <v>109</v>
      </c>
      <c r="CC417" s="157" t="s">
        <v>109</v>
      </c>
      <c r="CD417" s="152" t="s">
        <v>109</v>
      </c>
      <c r="CE417" s="152" t="s">
        <v>109</v>
      </c>
      <c r="CF417" s="152" t="s">
        <v>109</v>
      </c>
      <c r="CG417" s="152" t="s">
        <v>109</v>
      </c>
      <c r="CH417" s="152" t="s">
        <v>109</v>
      </c>
      <c r="CI417" s="152" t="s">
        <v>109</v>
      </c>
      <c r="CJ417" s="156"/>
      <c r="CK417" s="156"/>
      <c r="CL417" s="156"/>
      <c r="CM417" s="152" t="s">
        <v>109</v>
      </c>
      <c r="CN417" s="156"/>
    </row>
    <row r="418" spans="1:92" s="50" customFormat="1" ht="45.75" customHeight="1">
      <c r="A418" s="589">
        <f>1+A417</f>
        <v>417</v>
      </c>
      <c r="B418" s="403" t="s">
        <v>4356</v>
      </c>
      <c r="C418" s="156" t="s">
        <v>4357</v>
      </c>
      <c r="D418" s="156" t="s">
        <v>451</v>
      </c>
      <c r="E418" s="156">
        <v>45420</v>
      </c>
      <c r="F418" s="156">
        <v>45426</v>
      </c>
      <c r="G418" s="156">
        <v>45511</v>
      </c>
      <c r="H418" s="156" t="s">
        <v>416</v>
      </c>
      <c r="I418" s="156" t="s">
        <v>180</v>
      </c>
      <c r="J418" s="301" t="s">
        <v>4358</v>
      </c>
      <c r="K418" s="251">
        <v>35198511</v>
      </c>
      <c r="L418" s="156">
        <v>1</v>
      </c>
      <c r="M418" s="156" t="s">
        <v>97</v>
      </c>
      <c r="N418" s="156" t="s">
        <v>98</v>
      </c>
      <c r="O418" s="156" t="s">
        <v>857</v>
      </c>
      <c r="P418" s="156" t="s">
        <v>1982</v>
      </c>
      <c r="Q418" s="156" t="s">
        <v>681</v>
      </c>
      <c r="R418" s="143">
        <f>+G418-F418</f>
        <v>85</v>
      </c>
      <c r="S418" s="134" t="s">
        <v>1772</v>
      </c>
      <c r="T418" s="253">
        <v>9315000</v>
      </c>
      <c r="U418" s="156" t="s">
        <v>4359</v>
      </c>
      <c r="V418" s="253">
        <f>+T418</f>
        <v>9315000</v>
      </c>
      <c r="W418" s="156">
        <v>45421</v>
      </c>
      <c r="X418" s="156" t="s">
        <v>473</v>
      </c>
      <c r="Y418" s="317">
        <f>+Z418+AA418+AB418</f>
        <v>9315000</v>
      </c>
      <c r="Z418" s="156">
        <f>T418-AA418-AB418</f>
        <v>9315000</v>
      </c>
      <c r="AA418" s="156">
        <v>0</v>
      </c>
      <c r="AB418" s="156">
        <f>+AC418+AD418+AE418+AF418+AG418+AH418+AI418+AJ418</f>
        <v>0</v>
      </c>
      <c r="AC418" s="156">
        <v>0</v>
      </c>
      <c r="AD418" s="156">
        <v>0</v>
      </c>
      <c r="AE418" s="156">
        <v>0</v>
      </c>
      <c r="AF418" s="156">
        <v>0</v>
      </c>
      <c r="AG418" s="156">
        <v>0</v>
      </c>
      <c r="AH418" s="156">
        <v>0</v>
      </c>
      <c r="AI418" s="156">
        <v>0</v>
      </c>
      <c r="AJ418" s="156">
        <v>0</v>
      </c>
      <c r="AK418" s="156" t="s">
        <v>104</v>
      </c>
      <c r="AL418" s="103" t="s">
        <v>4360</v>
      </c>
      <c r="AM418" s="156" t="s">
        <v>459</v>
      </c>
      <c r="AN418" s="156">
        <v>57421677</v>
      </c>
      <c r="AO418" s="156" t="s">
        <v>108</v>
      </c>
      <c r="AP418" s="156" t="s">
        <v>108</v>
      </c>
      <c r="AQ418" s="156" t="s">
        <v>108</v>
      </c>
      <c r="AR418" s="156" t="s">
        <v>108</v>
      </c>
      <c r="AS418" s="156" t="s">
        <v>578</v>
      </c>
      <c r="AT418" s="156" t="s">
        <v>578</v>
      </c>
      <c r="AU418" s="156" t="s">
        <v>392</v>
      </c>
      <c r="AV418" s="156"/>
      <c r="AW418" s="156"/>
      <c r="AX418" s="156" t="s">
        <v>578</v>
      </c>
      <c r="AY418" s="156" t="s">
        <v>108</v>
      </c>
      <c r="AZ418" s="156"/>
      <c r="BA418" s="156"/>
      <c r="BB418" s="156"/>
      <c r="BC418" s="156"/>
      <c r="BD418" s="156"/>
      <c r="BE418" s="156"/>
      <c r="BF418" s="156"/>
      <c r="BG418" s="156"/>
      <c r="BH418" s="153">
        <f>T418+BB418</f>
        <v>9315000</v>
      </c>
      <c r="BI418" s="301" t="s">
        <v>113</v>
      </c>
      <c r="BJ418" s="240"/>
      <c r="BK418" s="240" t="s">
        <v>114</v>
      </c>
      <c r="BL418" s="240"/>
      <c r="BM418" s="301"/>
      <c r="BN418" s="156" t="s">
        <v>161</v>
      </c>
      <c r="BO418" s="156">
        <v>41</v>
      </c>
      <c r="BP418" s="156" t="s">
        <v>114</v>
      </c>
      <c r="BQ418" s="156" t="s">
        <v>114</v>
      </c>
      <c r="BR418" s="156" t="s">
        <v>114</v>
      </c>
      <c r="BS418" s="156" t="s">
        <v>114</v>
      </c>
      <c r="BT418" s="156" t="s">
        <v>114</v>
      </c>
      <c r="BU418" s="156" t="s">
        <v>4361</v>
      </c>
      <c r="BV418" s="156">
        <v>3112914237</v>
      </c>
      <c r="BW418" s="156" t="s">
        <v>4362</v>
      </c>
      <c r="BX418" s="156" t="s">
        <v>881</v>
      </c>
      <c r="BY418" s="156" t="s">
        <v>119</v>
      </c>
      <c r="BZ418" s="156">
        <v>33770313380</v>
      </c>
      <c r="CA418" s="157" t="s">
        <v>109</v>
      </c>
      <c r="CB418" s="157" t="s">
        <v>109</v>
      </c>
      <c r="CC418" s="157" t="s">
        <v>109</v>
      </c>
      <c r="CD418" s="156"/>
      <c r="CE418" s="156"/>
      <c r="CF418" s="156"/>
      <c r="CG418" s="156"/>
      <c r="CH418" s="156"/>
      <c r="CI418" s="156"/>
      <c r="CJ418" s="156"/>
      <c r="CK418" s="156"/>
      <c r="CL418" s="156"/>
      <c r="CM418" s="152" t="s">
        <v>109</v>
      </c>
      <c r="CN418" s="156"/>
    </row>
    <row r="419" spans="1:92" s="50" customFormat="1" ht="45.75" customHeight="1">
      <c r="A419" s="589">
        <f>1+A418</f>
        <v>418</v>
      </c>
      <c r="B419" s="403" t="s">
        <v>4363</v>
      </c>
      <c r="C419" s="156" t="s">
        <v>4364</v>
      </c>
      <c r="D419" s="156" t="s">
        <v>451</v>
      </c>
      <c r="E419" s="156">
        <v>45432</v>
      </c>
      <c r="F419" s="156">
        <v>45436</v>
      </c>
      <c r="G419" s="156">
        <v>45523</v>
      </c>
      <c r="H419" s="156" t="s">
        <v>416</v>
      </c>
      <c r="I419" s="156" t="s">
        <v>95</v>
      </c>
      <c r="J419" s="301" t="s">
        <v>4365</v>
      </c>
      <c r="K419" s="251">
        <v>43269892</v>
      </c>
      <c r="L419" s="156">
        <v>5</v>
      </c>
      <c r="M419" s="156" t="s">
        <v>97</v>
      </c>
      <c r="N419" s="156" t="s">
        <v>98</v>
      </c>
      <c r="O419" s="156" t="s">
        <v>1061</v>
      </c>
      <c r="P419" s="156" t="s">
        <v>4366</v>
      </c>
      <c r="Q419" s="156" t="s">
        <v>681</v>
      </c>
      <c r="R419" s="143">
        <f>+G419-F419</f>
        <v>87</v>
      </c>
      <c r="S419" s="134" t="s">
        <v>3496</v>
      </c>
      <c r="T419" s="253">
        <v>28500000</v>
      </c>
      <c r="U419" s="156" t="s">
        <v>4367</v>
      </c>
      <c r="V419" s="253">
        <f>+T419</f>
        <v>28500000</v>
      </c>
      <c r="W419" s="156">
        <v>45433</v>
      </c>
      <c r="X419" s="156" t="s">
        <v>103</v>
      </c>
      <c r="Y419" s="317">
        <f>+Z419+AA419+AB419</f>
        <v>28500000</v>
      </c>
      <c r="Z419" s="156">
        <f>T419-AA419-AB419</f>
        <v>28500000</v>
      </c>
      <c r="AA419" s="156">
        <v>0</v>
      </c>
      <c r="AB419" s="156">
        <f>+AC419+AD419+AE419+AF419+AG419+AH419+AI419+AJ419</f>
        <v>0</v>
      </c>
      <c r="AC419" s="156">
        <v>0</v>
      </c>
      <c r="AD419" s="156">
        <v>0</v>
      </c>
      <c r="AE419" s="156">
        <v>0</v>
      </c>
      <c r="AF419" s="156">
        <v>0</v>
      </c>
      <c r="AG419" s="156">
        <v>0</v>
      </c>
      <c r="AH419" s="156">
        <v>0</v>
      </c>
      <c r="AI419" s="156">
        <v>0</v>
      </c>
      <c r="AJ419" s="156">
        <v>0</v>
      </c>
      <c r="AK419" s="156" t="s">
        <v>104</v>
      </c>
      <c r="AL419" s="103" t="s">
        <v>4368</v>
      </c>
      <c r="AM419" s="156" t="s">
        <v>2402</v>
      </c>
      <c r="AN419" s="156" t="s">
        <v>1786</v>
      </c>
      <c r="AO419" s="156" t="s">
        <v>108</v>
      </c>
      <c r="AP419" s="156" t="s">
        <v>108</v>
      </c>
      <c r="AQ419" s="156" t="s">
        <v>108</v>
      </c>
      <c r="AR419" s="156" t="s">
        <v>108</v>
      </c>
      <c r="AS419" s="156" t="s">
        <v>578</v>
      </c>
      <c r="AT419" s="156" t="s">
        <v>578</v>
      </c>
      <c r="AU419" s="156" t="s">
        <v>392</v>
      </c>
      <c r="AV419" s="156"/>
      <c r="AW419" s="156" t="s">
        <v>110</v>
      </c>
      <c r="AX419" s="156" t="s">
        <v>578</v>
      </c>
      <c r="AY419" s="156" t="s">
        <v>108</v>
      </c>
      <c r="AZ419" s="156"/>
      <c r="BA419" s="156"/>
      <c r="BB419" s="156"/>
      <c r="BC419" s="156"/>
      <c r="BD419" s="156"/>
      <c r="BE419" s="156"/>
      <c r="BF419" s="156"/>
      <c r="BG419" s="156"/>
      <c r="BH419" s="153">
        <f>T419+BB419</f>
        <v>28500000</v>
      </c>
      <c r="BI419" s="301" t="s">
        <v>113</v>
      </c>
      <c r="BJ419" s="240"/>
      <c r="BK419" s="240" t="s">
        <v>114</v>
      </c>
      <c r="BL419" s="240"/>
      <c r="BM419" s="301"/>
      <c r="BN419" s="156" t="s">
        <v>964</v>
      </c>
      <c r="BO419" s="156">
        <v>42</v>
      </c>
      <c r="BP419" s="156" t="s">
        <v>114</v>
      </c>
      <c r="BQ419" s="156" t="s">
        <v>114</v>
      </c>
      <c r="BR419" s="156" t="s">
        <v>114</v>
      </c>
      <c r="BS419" s="156" t="s">
        <v>114</v>
      </c>
      <c r="BT419" s="156" t="s">
        <v>114</v>
      </c>
      <c r="BU419" s="156" t="s">
        <v>4369</v>
      </c>
      <c r="BV419" s="156">
        <v>3174390001</v>
      </c>
      <c r="BW419" s="156" t="s">
        <v>4370</v>
      </c>
      <c r="BX419" s="156" t="s">
        <v>881</v>
      </c>
      <c r="BY419" s="156" t="s">
        <v>119</v>
      </c>
      <c r="BZ419" s="156">
        <v>54949932314</v>
      </c>
      <c r="CA419" s="157" t="s">
        <v>109</v>
      </c>
      <c r="CB419" s="157" t="s">
        <v>109</v>
      </c>
      <c r="CC419" s="157" t="s">
        <v>109</v>
      </c>
      <c r="CD419" s="156"/>
      <c r="CE419" s="156"/>
      <c r="CF419" s="156"/>
      <c r="CG419" s="156"/>
      <c r="CH419" s="156"/>
      <c r="CI419" s="156"/>
      <c r="CJ419" s="156"/>
      <c r="CK419" s="156"/>
      <c r="CL419" s="156"/>
      <c r="CM419" s="152" t="s">
        <v>109</v>
      </c>
      <c r="CN419" s="156"/>
    </row>
    <row r="420" spans="1:92" s="50" customFormat="1" ht="45.75" customHeight="1">
      <c r="A420" s="589">
        <f>1+A419</f>
        <v>419</v>
      </c>
      <c r="B420" s="403" t="s">
        <v>4371</v>
      </c>
      <c r="C420" s="156" t="s">
        <v>4372</v>
      </c>
      <c r="D420" s="156" t="s">
        <v>108</v>
      </c>
      <c r="E420" s="156">
        <v>45432</v>
      </c>
      <c r="F420" s="156">
        <v>45432</v>
      </c>
      <c r="G420" s="156">
        <v>45657</v>
      </c>
      <c r="H420" s="156" t="s">
        <v>416</v>
      </c>
      <c r="I420" s="156" t="s">
        <v>1169</v>
      </c>
      <c r="J420" s="301" t="s">
        <v>4373</v>
      </c>
      <c r="K420" s="251">
        <v>800187567</v>
      </c>
      <c r="L420" s="156">
        <v>9</v>
      </c>
      <c r="M420" s="156" t="s">
        <v>926</v>
      </c>
      <c r="N420" s="156" t="s">
        <v>98</v>
      </c>
      <c r="O420" s="156" t="s">
        <v>168</v>
      </c>
      <c r="P420" s="156" t="s">
        <v>4374</v>
      </c>
      <c r="Q420" s="156" t="s">
        <v>4375</v>
      </c>
      <c r="R420" s="143">
        <f>+G420-F420</f>
        <v>225</v>
      </c>
      <c r="S420" s="134" t="s">
        <v>114</v>
      </c>
      <c r="T420" s="253" t="s">
        <v>114</v>
      </c>
      <c r="U420" s="156" t="s">
        <v>114</v>
      </c>
      <c r="V420" s="253" t="s">
        <v>114</v>
      </c>
      <c r="W420" s="156" t="s">
        <v>114</v>
      </c>
      <c r="X420" s="156" t="s">
        <v>114</v>
      </c>
      <c r="Y420" s="317" t="s">
        <v>114</v>
      </c>
      <c r="Z420" s="156" t="s">
        <v>114</v>
      </c>
      <c r="AA420" s="156" t="s">
        <v>114</v>
      </c>
      <c r="AB420" s="156" t="s">
        <v>114</v>
      </c>
      <c r="AC420" s="156" t="s">
        <v>114</v>
      </c>
      <c r="AD420" s="156" t="s">
        <v>114</v>
      </c>
      <c r="AE420" s="156" t="s">
        <v>114</v>
      </c>
      <c r="AF420" s="156" t="s">
        <v>114</v>
      </c>
      <c r="AG420" s="156" t="s">
        <v>114</v>
      </c>
      <c r="AH420" s="156" t="s">
        <v>114</v>
      </c>
      <c r="AI420" s="156" t="s">
        <v>114</v>
      </c>
      <c r="AJ420" s="156" t="s">
        <v>114</v>
      </c>
      <c r="AK420" s="156" t="s">
        <v>104</v>
      </c>
      <c r="AL420" s="103" t="s">
        <v>4376</v>
      </c>
      <c r="AM420" s="156" t="s">
        <v>4377</v>
      </c>
      <c r="AN420" s="156">
        <v>35474745</v>
      </c>
      <c r="AO420" s="156" t="s">
        <v>108</v>
      </c>
      <c r="AP420" s="156" t="s">
        <v>108</v>
      </c>
      <c r="AQ420" s="156" t="s">
        <v>108</v>
      </c>
      <c r="AR420" s="156" t="s">
        <v>108</v>
      </c>
      <c r="AS420" s="156" t="s">
        <v>108</v>
      </c>
      <c r="AT420" s="156" t="s">
        <v>108</v>
      </c>
      <c r="AU420" s="156" t="s">
        <v>392</v>
      </c>
      <c r="AV420" s="156"/>
      <c r="AW420" s="156"/>
      <c r="AX420" s="156"/>
      <c r="AY420" s="156" t="s">
        <v>108</v>
      </c>
      <c r="AZ420" s="156"/>
      <c r="BA420" s="156"/>
      <c r="BB420" s="156"/>
      <c r="BC420" s="156"/>
      <c r="BD420" s="156"/>
      <c r="BE420" s="156"/>
      <c r="BF420" s="156"/>
      <c r="BG420" s="156"/>
      <c r="BH420" s="153" t="s">
        <v>108</v>
      </c>
      <c r="BI420" s="463" t="s">
        <v>135</v>
      </c>
      <c r="BJ420" s="463" t="s">
        <v>824</v>
      </c>
      <c r="BK420" s="295" t="s">
        <v>114</v>
      </c>
      <c r="BL420" s="295"/>
      <c r="BM420" s="463" t="s">
        <v>824</v>
      </c>
      <c r="BN420" s="156" t="s">
        <v>114</v>
      </c>
      <c r="BO420" s="156" t="s">
        <v>114</v>
      </c>
      <c r="BP420" s="156" t="s">
        <v>114</v>
      </c>
      <c r="BQ420" s="156" t="s">
        <v>114</v>
      </c>
      <c r="BR420" s="156" t="s">
        <v>114</v>
      </c>
      <c r="BS420" s="156" t="s">
        <v>114</v>
      </c>
      <c r="BT420" s="156" t="s">
        <v>114</v>
      </c>
      <c r="BU420" s="156" t="s">
        <v>4378</v>
      </c>
      <c r="BV420" s="156" t="s">
        <v>4379</v>
      </c>
      <c r="BW420" s="156" t="s">
        <v>4380</v>
      </c>
      <c r="BX420" s="156" t="s">
        <v>114</v>
      </c>
      <c r="BY420" s="156" t="s">
        <v>114</v>
      </c>
      <c r="BZ420" s="156" t="s">
        <v>114</v>
      </c>
      <c r="CA420" s="157"/>
      <c r="CB420" s="157"/>
      <c r="CC420" s="157"/>
      <c r="CD420" s="156"/>
      <c r="CE420" s="156"/>
      <c r="CF420" s="156"/>
      <c r="CG420" s="156"/>
      <c r="CH420" s="156"/>
      <c r="CI420" s="156"/>
      <c r="CJ420" s="156"/>
      <c r="CK420" s="156"/>
      <c r="CL420" s="156"/>
      <c r="CM420" s="152"/>
      <c r="CN420" s="156"/>
    </row>
    <row r="421" spans="1:92" s="50" customFormat="1" ht="45.75" customHeight="1">
      <c r="A421" s="589">
        <f>1+A420</f>
        <v>420</v>
      </c>
      <c r="B421" s="403" t="s">
        <v>4381</v>
      </c>
      <c r="C421" s="156" t="s">
        <v>4382</v>
      </c>
      <c r="D421" s="156" t="s">
        <v>1417</v>
      </c>
      <c r="E421" s="156">
        <v>45433</v>
      </c>
      <c r="F421" s="156">
        <v>45434</v>
      </c>
      <c r="G421" s="156">
        <v>45509</v>
      </c>
      <c r="H421" s="156" t="s">
        <v>416</v>
      </c>
      <c r="I421" s="156" t="s">
        <v>180</v>
      </c>
      <c r="J421" s="156" t="s">
        <v>4383</v>
      </c>
      <c r="K421" s="251">
        <v>1072660798</v>
      </c>
      <c r="L421" s="156">
        <v>2</v>
      </c>
      <c r="M421" s="156" t="s">
        <v>97</v>
      </c>
      <c r="N421" s="156" t="s">
        <v>98</v>
      </c>
      <c r="O421" s="156" t="s">
        <v>2287</v>
      </c>
      <c r="P421" s="156" t="s">
        <v>4384</v>
      </c>
      <c r="Q421" s="156" t="s">
        <v>1375</v>
      </c>
      <c r="R421" s="143">
        <f>+G421-F421</f>
        <v>75</v>
      </c>
      <c r="S421" s="134" t="s">
        <v>4385</v>
      </c>
      <c r="T421" s="253">
        <v>7750000</v>
      </c>
      <c r="U421" s="156" t="s">
        <v>4386</v>
      </c>
      <c r="V421" s="253">
        <f>+T421</f>
        <v>7750000</v>
      </c>
      <c r="W421" s="156">
        <v>45433</v>
      </c>
      <c r="X421" s="156" t="s">
        <v>103</v>
      </c>
      <c r="Y421" s="317">
        <f>+Z421+AA421+AB421</f>
        <v>7750000</v>
      </c>
      <c r="Z421" s="156">
        <f>T421-AA421-AB421</f>
        <v>7750000</v>
      </c>
      <c r="AA421" s="156">
        <v>0</v>
      </c>
      <c r="AB421" s="156">
        <f>+AC421+AD421+AE421+AF421+AG421+AH421+AI421+AJ421</f>
        <v>0</v>
      </c>
      <c r="AC421" s="156">
        <v>0</v>
      </c>
      <c r="AD421" s="156">
        <v>0</v>
      </c>
      <c r="AE421" s="156">
        <v>0</v>
      </c>
      <c r="AF421" s="156">
        <v>0</v>
      </c>
      <c r="AG421" s="156">
        <v>0</v>
      </c>
      <c r="AH421" s="156">
        <v>0</v>
      </c>
      <c r="AI421" s="156">
        <v>0</v>
      </c>
      <c r="AJ421" s="156">
        <v>0</v>
      </c>
      <c r="AK421" s="156" t="s">
        <v>104</v>
      </c>
      <c r="AL421" s="103" t="s">
        <v>4387</v>
      </c>
      <c r="AM421" s="156" t="s">
        <v>2624</v>
      </c>
      <c r="AN421" s="156">
        <v>43543658</v>
      </c>
      <c r="AO421" s="156" t="s">
        <v>108</v>
      </c>
      <c r="AP421" s="156" t="s">
        <v>108</v>
      </c>
      <c r="AQ421" s="156" t="s">
        <v>108</v>
      </c>
      <c r="AR421" s="156" t="s">
        <v>108</v>
      </c>
      <c r="AS421" s="156" t="s">
        <v>578</v>
      </c>
      <c r="AT421" s="156" t="s">
        <v>578</v>
      </c>
      <c r="AU421" s="156" t="s">
        <v>392</v>
      </c>
      <c r="AV421" s="156"/>
      <c r="AW421" s="156"/>
      <c r="AX421" s="156" t="s">
        <v>578</v>
      </c>
      <c r="AY421" s="156" t="s">
        <v>108</v>
      </c>
      <c r="AZ421" s="156"/>
      <c r="BA421" s="156"/>
      <c r="BB421" s="156"/>
      <c r="BC421" s="156"/>
      <c r="BD421" s="156"/>
      <c r="BE421" s="156"/>
      <c r="BF421" s="156"/>
      <c r="BG421" s="156"/>
      <c r="BH421" s="153">
        <f>T421+BB421</f>
        <v>7750000</v>
      </c>
      <c r="BI421" s="161" t="s">
        <v>135</v>
      </c>
      <c r="BJ421" s="240"/>
      <c r="BK421" s="240" t="s">
        <v>114</v>
      </c>
      <c r="BL421" s="240"/>
      <c r="BM421" s="471" t="s">
        <v>136</v>
      </c>
      <c r="BN421" s="156" t="s">
        <v>917</v>
      </c>
      <c r="BO421" s="156">
        <v>32</v>
      </c>
      <c r="BP421" s="156" t="s">
        <v>578</v>
      </c>
      <c r="BQ421" s="156" t="s">
        <v>114</v>
      </c>
      <c r="BR421" s="156" t="s">
        <v>114</v>
      </c>
      <c r="BS421" s="156" t="s">
        <v>114</v>
      </c>
      <c r="BT421" s="156" t="s">
        <v>114</v>
      </c>
      <c r="BU421" s="156" t="s">
        <v>4388</v>
      </c>
      <c r="BV421" s="156">
        <v>3163943019</v>
      </c>
      <c r="BW421" s="156" t="s">
        <v>4389</v>
      </c>
      <c r="BX421" s="156" t="s">
        <v>191</v>
      </c>
      <c r="BY421" s="156" t="s">
        <v>119</v>
      </c>
      <c r="BZ421" s="156">
        <v>24090955301</v>
      </c>
      <c r="CA421" s="157" t="s">
        <v>109</v>
      </c>
      <c r="CB421" s="157" t="s">
        <v>109</v>
      </c>
      <c r="CC421" s="157" t="s">
        <v>109</v>
      </c>
      <c r="CD421" s="156"/>
      <c r="CE421" s="156"/>
      <c r="CF421" s="156"/>
      <c r="CG421" s="156"/>
      <c r="CH421" s="156"/>
      <c r="CI421" s="156"/>
      <c r="CJ421" s="156"/>
      <c r="CK421" s="156"/>
      <c r="CL421" s="156"/>
      <c r="CM421" s="152" t="s">
        <v>109</v>
      </c>
      <c r="CN421" s="156"/>
    </row>
    <row r="422" spans="1:92" s="50" customFormat="1" ht="45.75" customHeight="1">
      <c r="A422" s="589">
        <f>1+A421</f>
        <v>421</v>
      </c>
      <c r="B422" s="403" t="s">
        <v>4390</v>
      </c>
      <c r="C422" s="156" t="s">
        <v>4391</v>
      </c>
      <c r="D422" s="156" t="s">
        <v>340</v>
      </c>
      <c r="E422" s="156">
        <v>45433</v>
      </c>
      <c r="F422" s="156">
        <v>45434</v>
      </c>
      <c r="G422" s="156">
        <v>45534</v>
      </c>
      <c r="H422" s="156" t="s">
        <v>416</v>
      </c>
      <c r="I422" s="156" t="s">
        <v>180</v>
      </c>
      <c r="J422" s="156" t="s">
        <v>4392</v>
      </c>
      <c r="K422" s="251">
        <v>1072660852</v>
      </c>
      <c r="L422" s="156">
        <v>2</v>
      </c>
      <c r="M422" s="156" t="s">
        <v>97</v>
      </c>
      <c r="N422" s="156" t="s">
        <v>98</v>
      </c>
      <c r="O422" s="156" t="s">
        <v>493</v>
      </c>
      <c r="P422" s="156" t="s">
        <v>4393</v>
      </c>
      <c r="Q422" s="156" t="s">
        <v>1050</v>
      </c>
      <c r="R422" s="143">
        <f>+G422-F422</f>
        <v>100</v>
      </c>
      <c r="S422" s="134" t="s">
        <v>4394</v>
      </c>
      <c r="T422" s="253">
        <v>14000000</v>
      </c>
      <c r="U422" s="156" t="s">
        <v>4395</v>
      </c>
      <c r="V422" s="253">
        <f>+T422</f>
        <v>14000000</v>
      </c>
      <c r="W422" s="156">
        <v>45433</v>
      </c>
      <c r="X422" s="156" t="s">
        <v>103</v>
      </c>
      <c r="Y422" s="317">
        <f>+Z422+AA422+AB422</f>
        <v>14000000</v>
      </c>
      <c r="Z422" s="156">
        <f>T422-AA422-AB422</f>
        <v>14000000</v>
      </c>
      <c r="AA422" s="156">
        <v>0</v>
      </c>
      <c r="AB422" s="156">
        <f>+AC422+AD422+AE422+AF422+AG422+AH422+AI422+AJ422</f>
        <v>0</v>
      </c>
      <c r="AC422" s="156">
        <v>0</v>
      </c>
      <c r="AD422" s="156">
        <v>0</v>
      </c>
      <c r="AE422" s="156">
        <v>0</v>
      </c>
      <c r="AF422" s="156">
        <v>0</v>
      </c>
      <c r="AG422" s="156">
        <v>0</v>
      </c>
      <c r="AH422" s="156">
        <v>0</v>
      </c>
      <c r="AI422" s="156">
        <v>0</v>
      </c>
      <c r="AJ422" s="156">
        <v>0</v>
      </c>
      <c r="AK422" s="156" t="s">
        <v>104</v>
      </c>
      <c r="AL422" s="103" t="s">
        <v>4396</v>
      </c>
      <c r="AM422" s="156" t="s">
        <v>4397</v>
      </c>
      <c r="AN422" s="156">
        <v>71252180</v>
      </c>
      <c r="AO422" s="156" t="s">
        <v>108</v>
      </c>
      <c r="AP422" s="156" t="s">
        <v>108</v>
      </c>
      <c r="AQ422" s="156" t="s">
        <v>108</v>
      </c>
      <c r="AR422" s="156" t="s">
        <v>108</v>
      </c>
      <c r="AS422" s="156" t="s">
        <v>578</v>
      </c>
      <c r="AT422" s="156" t="s">
        <v>578</v>
      </c>
      <c r="AU422" s="156" t="s">
        <v>392</v>
      </c>
      <c r="AV422" s="156"/>
      <c r="AW422" s="156"/>
      <c r="AX422" s="156" t="s">
        <v>578</v>
      </c>
      <c r="AY422" s="156" t="s">
        <v>108</v>
      </c>
      <c r="AZ422" s="156"/>
      <c r="BA422" s="156"/>
      <c r="BB422" s="156"/>
      <c r="BC422" s="156"/>
      <c r="BD422" s="156"/>
      <c r="BE422" s="156"/>
      <c r="BF422" s="156"/>
      <c r="BG422" s="156"/>
      <c r="BH422" s="153">
        <f>T422+BB422</f>
        <v>14000000</v>
      </c>
      <c r="BI422" s="161" t="s">
        <v>135</v>
      </c>
      <c r="BJ422" s="240"/>
      <c r="BK422" s="240" t="s">
        <v>114</v>
      </c>
      <c r="BL422" s="240"/>
      <c r="BM422" s="471" t="s">
        <v>136</v>
      </c>
      <c r="BN422" s="156" t="s">
        <v>917</v>
      </c>
      <c r="BO422" s="156">
        <v>32</v>
      </c>
      <c r="BP422" s="156" t="s">
        <v>578</v>
      </c>
      <c r="BQ422" s="156" t="s">
        <v>114</v>
      </c>
      <c r="BR422" s="156" t="s">
        <v>114</v>
      </c>
      <c r="BS422" s="156" t="s">
        <v>114</v>
      </c>
      <c r="BT422" s="156" t="s">
        <v>114</v>
      </c>
      <c r="BU422" s="156" t="s">
        <v>4398</v>
      </c>
      <c r="BV422" s="156">
        <v>3212223112</v>
      </c>
      <c r="BW422" s="156" t="s">
        <v>4399</v>
      </c>
      <c r="BX422" s="156" t="s">
        <v>839</v>
      </c>
      <c r="BY422" s="156" t="s">
        <v>119</v>
      </c>
      <c r="BZ422" s="156" t="s">
        <v>4400</v>
      </c>
      <c r="CA422" s="157" t="s">
        <v>109</v>
      </c>
      <c r="CB422" s="157" t="s">
        <v>109</v>
      </c>
      <c r="CC422" s="157" t="s">
        <v>109</v>
      </c>
      <c r="CD422" s="152" t="s">
        <v>109</v>
      </c>
      <c r="CE422" s="156"/>
      <c r="CF422" s="156"/>
      <c r="CG422" s="156"/>
      <c r="CH422" s="156"/>
      <c r="CI422" s="156"/>
      <c r="CJ422" s="156"/>
      <c r="CK422" s="156"/>
      <c r="CL422" s="156"/>
      <c r="CM422" s="152" t="s">
        <v>109</v>
      </c>
      <c r="CN422" s="156"/>
    </row>
    <row r="423" spans="1:92" s="50" customFormat="1" ht="45.75" customHeight="1">
      <c r="A423" s="589">
        <f>1+A422</f>
        <v>422</v>
      </c>
      <c r="B423" s="151" t="s">
        <v>4401</v>
      </c>
      <c r="C423" s="134" t="s">
        <v>4402</v>
      </c>
      <c r="D423" s="138" t="s">
        <v>1417</v>
      </c>
      <c r="E423" s="135">
        <v>45433</v>
      </c>
      <c r="F423" s="136">
        <v>45435</v>
      </c>
      <c r="G423" s="136">
        <v>45526</v>
      </c>
      <c r="H423" s="134" t="s">
        <v>416</v>
      </c>
      <c r="I423" s="139" t="s">
        <v>95</v>
      </c>
      <c r="J423" s="158" t="s">
        <v>4403</v>
      </c>
      <c r="K423" s="251">
        <v>51672983</v>
      </c>
      <c r="L423" s="134">
        <v>3</v>
      </c>
      <c r="M423" s="252" t="s">
        <v>97</v>
      </c>
      <c r="N423" s="141" t="s">
        <v>98</v>
      </c>
      <c r="O423" s="151" t="s">
        <v>3608</v>
      </c>
      <c r="P423" s="134" t="s">
        <v>4404</v>
      </c>
      <c r="Q423" s="134" t="s">
        <v>681</v>
      </c>
      <c r="R423" s="143">
        <f>+G423-F423</f>
        <v>91</v>
      </c>
      <c r="S423" s="134" t="s">
        <v>3563</v>
      </c>
      <c r="T423" s="253">
        <v>9600000</v>
      </c>
      <c r="U423" s="254" t="s">
        <v>4405</v>
      </c>
      <c r="V423" s="253">
        <f>+T423</f>
        <v>9600000</v>
      </c>
      <c r="W423" s="255">
        <v>45434</v>
      </c>
      <c r="X423" s="256" t="s">
        <v>103</v>
      </c>
      <c r="Y423" s="314">
        <f>+Z423+AA423+AB423</f>
        <v>9600000</v>
      </c>
      <c r="Z423" s="148">
        <f>T423-AA423-AB423</f>
        <v>9600000</v>
      </c>
      <c r="AA423" s="149">
        <v>0</v>
      </c>
      <c r="AB423" s="150">
        <f>+AC423+AD423+AE423+AF423+AG423+AH423+AI423+AJ423</f>
        <v>0</v>
      </c>
      <c r="AC423" s="149">
        <v>0</v>
      </c>
      <c r="AD423" s="149">
        <v>0</v>
      </c>
      <c r="AE423" s="149">
        <v>0</v>
      </c>
      <c r="AF423" s="149">
        <v>0</v>
      </c>
      <c r="AG423" s="149">
        <v>0</v>
      </c>
      <c r="AH423" s="149">
        <v>0</v>
      </c>
      <c r="AI423" s="149">
        <v>0</v>
      </c>
      <c r="AJ423" s="149">
        <v>0</v>
      </c>
      <c r="AK423" s="142" t="s">
        <v>104</v>
      </c>
      <c r="AL423" s="103" t="s">
        <v>4406</v>
      </c>
      <c r="AM423" s="134" t="s">
        <v>1935</v>
      </c>
      <c r="AN423" s="140">
        <v>93204728</v>
      </c>
      <c r="AO423" s="142" t="s">
        <v>108</v>
      </c>
      <c r="AP423" s="134" t="s">
        <v>108</v>
      </c>
      <c r="AQ423" s="257" t="s">
        <v>108</v>
      </c>
      <c r="AR423" s="142" t="s">
        <v>108</v>
      </c>
      <c r="AS423" s="134" t="s">
        <v>578</v>
      </c>
      <c r="AT423" s="142" t="s">
        <v>578</v>
      </c>
      <c r="AU423" s="142" t="s">
        <v>392</v>
      </c>
      <c r="AV423" s="134"/>
      <c r="AW423" s="134"/>
      <c r="AX423" s="134" t="s">
        <v>578</v>
      </c>
      <c r="AY423" s="134" t="s">
        <v>108</v>
      </c>
      <c r="AZ423" s="156"/>
      <c r="BA423" s="134"/>
      <c r="BB423" s="169"/>
      <c r="BC423" s="156"/>
      <c r="BD423" s="143"/>
      <c r="BE423" s="143"/>
      <c r="BF423" s="143"/>
      <c r="BG423" s="156"/>
      <c r="BH423" s="153">
        <f>T423+BB423</f>
        <v>9600000</v>
      </c>
      <c r="BI423" s="437" t="s">
        <v>113</v>
      </c>
      <c r="BJ423" s="134"/>
      <c r="BK423" s="141" t="s">
        <v>114</v>
      </c>
      <c r="BL423" s="156"/>
      <c r="BM423" s="158"/>
      <c r="BN423" s="170" t="s">
        <v>964</v>
      </c>
      <c r="BO423" s="141">
        <v>62</v>
      </c>
      <c r="BP423" s="141" t="s">
        <v>114</v>
      </c>
      <c r="BQ423" s="141" t="s">
        <v>114</v>
      </c>
      <c r="BR423" s="141" t="s">
        <v>114</v>
      </c>
      <c r="BS423" s="141" t="s">
        <v>114</v>
      </c>
      <c r="BT423" s="141" t="s">
        <v>114</v>
      </c>
      <c r="BU423" s="166" t="s">
        <v>4407</v>
      </c>
      <c r="BV423" s="141">
        <v>3208975254</v>
      </c>
      <c r="BW423" s="114" t="s">
        <v>4408</v>
      </c>
      <c r="BX423" s="158" t="s">
        <v>881</v>
      </c>
      <c r="BY423" s="141" t="s">
        <v>119</v>
      </c>
      <c r="BZ423" s="259">
        <v>16815624703</v>
      </c>
      <c r="CA423" s="157" t="s">
        <v>109</v>
      </c>
      <c r="CB423" s="157" t="s">
        <v>109</v>
      </c>
      <c r="CC423" s="157" t="s">
        <v>109</v>
      </c>
      <c r="CD423" s="157"/>
      <c r="CE423" s="157"/>
      <c r="CF423" s="157"/>
      <c r="CG423" s="157"/>
      <c r="CH423" s="157"/>
      <c r="CI423" s="157"/>
      <c r="CJ423" s="157"/>
      <c r="CK423" s="157"/>
      <c r="CL423" s="157"/>
      <c r="CM423" s="157" t="s">
        <v>109</v>
      </c>
      <c r="CN423" s="157"/>
    </row>
    <row r="424" spans="1:92" s="50" customFormat="1" ht="45.75" customHeight="1">
      <c r="A424" s="589">
        <f>1+A423</f>
        <v>423</v>
      </c>
      <c r="B424" s="403" t="s">
        <v>4409</v>
      </c>
      <c r="C424" s="156" t="s">
        <v>4410</v>
      </c>
      <c r="D424" s="156" t="s">
        <v>1417</v>
      </c>
      <c r="E424" s="156">
        <v>45433</v>
      </c>
      <c r="F424" s="156">
        <v>45435</v>
      </c>
      <c r="G424" s="156">
        <v>45526</v>
      </c>
      <c r="H424" s="156" t="s">
        <v>416</v>
      </c>
      <c r="I424" s="156" t="s">
        <v>180</v>
      </c>
      <c r="J424" s="301" t="s">
        <v>4411</v>
      </c>
      <c r="K424" s="251">
        <v>15813288</v>
      </c>
      <c r="L424" s="156">
        <v>8</v>
      </c>
      <c r="M424" s="156" t="s">
        <v>97</v>
      </c>
      <c r="N424" s="156" t="s">
        <v>98</v>
      </c>
      <c r="O424" s="156" t="s">
        <v>3608</v>
      </c>
      <c r="P424" s="156" t="s">
        <v>4412</v>
      </c>
      <c r="Q424" s="156" t="s">
        <v>681</v>
      </c>
      <c r="R424" s="143">
        <f>+G424-F424</f>
        <v>91</v>
      </c>
      <c r="S424" s="134" t="s">
        <v>2992</v>
      </c>
      <c r="T424" s="253">
        <v>8736000</v>
      </c>
      <c r="U424" s="156" t="s">
        <v>4413</v>
      </c>
      <c r="V424" s="253">
        <f>+T424</f>
        <v>8736000</v>
      </c>
      <c r="W424" s="156">
        <v>45434</v>
      </c>
      <c r="X424" s="156" t="s">
        <v>103</v>
      </c>
      <c r="Y424" s="317">
        <f>+Z424+AA424+AB424</f>
        <v>8736000</v>
      </c>
      <c r="Z424" s="156">
        <f>T424-AA424-AB424</f>
        <v>8736000</v>
      </c>
      <c r="AA424" s="156">
        <v>0</v>
      </c>
      <c r="AB424" s="156">
        <f>+AC424+AD424+AE424+AF424+AG424+AH424+AI424+AJ424</f>
        <v>0</v>
      </c>
      <c r="AC424" s="156">
        <v>0</v>
      </c>
      <c r="AD424" s="156">
        <v>0</v>
      </c>
      <c r="AE424" s="156">
        <v>0</v>
      </c>
      <c r="AF424" s="156">
        <v>0</v>
      </c>
      <c r="AG424" s="156">
        <v>0</v>
      </c>
      <c r="AH424" s="156">
        <v>0</v>
      </c>
      <c r="AI424" s="156">
        <v>0</v>
      </c>
      <c r="AJ424" s="156">
        <v>0</v>
      </c>
      <c r="AK424" s="156" t="s">
        <v>104</v>
      </c>
      <c r="AL424" s="103" t="s">
        <v>4414</v>
      </c>
      <c r="AM424" s="156" t="s">
        <v>2995</v>
      </c>
      <c r="AN424" s="156">
        <v>35472753</v>
      </c>
      <c r="AO424" s="156" t="s">
        <v>108</v>
      </c>
      <c r="AP424" s="156" t="s">
        <v>108</v>
      </c>
      <c r="AQ424" s="156" t="s">
        <v>108</v>
      </c>
      <c r="AR424" s="156" t="s">
        <v>108</v>
      </c>
      <c r="AS424" s="156" t="s">
        <v>578</v>
      </c>
      <c r="AT424" s="156" t="s">
        <v>578</v>
      </c>
      <c r="AU424" s="156" t="s">
        <v>392</v>
      </c>
      <c r="AV424" s="156"/>
      <c r="AW424" s="156"/>
      <c r="AX424" s="156" t="s">
        <v>578</v>
      </c>
      <c r="AY424" s="156" t="s">
        <v>108</v>
      </c>
      <c r="AZ424" s="156"/>
      <c r="BA424" s="156"/>
      <c r="BB424" s="156"/>
      <c r="BC424" s="156"/>
      <c r="BD424" s="156"/>
      <c r="BE424" s="156"/>
      <c r="BF424" s="156"/>
      <c r="BG424" s="156"/>
      <c r="BH424" s="153">
        <f>T424+BB424</f>
        <v>8736000</v>
      </c>
      <c r="BI424" s="437" t="s">
        <v>113</v>
      </c>
      <c r="BJ424" s="240"/>
      <c r="BK424" s="240" t="s">
        <v>114</v>
      </c>
      <c r="BL424" s="240"/>
      <c r="BM424" s="158"/>
      <c r="BN424" s="156" t="s">
        <v>917</v>
      </c>
      <c r="BO424" s="156">
        <v>55</v>
      </c>
      <c r="BP424" s="156" t="s">
        <v>114</v>
      </c>
      <c r="BQ424" s="156" t="s">
        <v>114</v>
      </c>
      <c r="BR424" s="156" t="s">
        <v>114</v>
      </c>
      <c r="BS424" s="156" t="s">
        <v>114</v>
      </c>
      <c r="BT424" s="156" t="s">
        <v>114</v>
      </c>
      <c r="BU424" s="156" t="s">
        <v>4415</v>
      </c>
      <c r="BV424" s="156">
        <v>3113697467</v>
      </c>
      <c r="BW424" s="156" t="s">
        <v>4416</v>
      </c>
      <c r="BX424" s="156" t="s">
        <v>839</v>
      </c>
      <c r="BY424" s="156" t="s">
        <v>119</v>
      </c>
      <c r="BZ424" s="156" t="s">
        <v>4417</v>
      </c>
      <c r="CA424" s="157" t="s">
        <v>109</v>
      </c>
      <c r="CB424" s="157" t="s">
        <v>109</v>
      </c>
      <c r="CC424" s="157" t="s">
        <v>109</v>
      </c>
      <c r="CD424" s="156"/>
      <c r="CE424" s="156"/>
      <c r="CF424" s="156"/>
      <c r="CG424" s="156"/>
      <c r="CH424" s="156"/>
      <c r="CI424" s="156"/>
      <c r="CJ424" s="156"/>
      <c r="CK424" s="156"/>
      <c r="CL424" s="156"/>
      <c r="CM424" s="152" t="s">
        <v>109</v>
      </c>
      <c r="CN424" s="156"/>
    </row>
    <row r="425" spans="1:92" s="50" customFormat="1" ht="45.75" customHeight="1">
      <c r="A425" s="589">
        <f>1+A424</f>
        <v>424</v>
      </c>
      <c r="B425" s="151" t="s">
        <v>4418</v>
      </c>
      <c r="C425" s="134" t="s">
        <v>4419</v>
      </c>
      <c r="D425" s="138" t="s">
        <v>179</v>
      </c>
      <c r="E425" s="135">
        <v>45433</v>
      </c>
      <c r="F425" s="136">
        <v>45439</v>
      </c>
      <c r="G425" s="136">
        <v>45591</v>
      </c>
      <c r="H425" s="134" t="s">
        <v>416</v>
      </c>
      <c r="I425" s="139" t="s">
        <v>95</v>
      </c>
      <c r="J425" s="158" t="s">
        <v>4420</v>
      </c>
      <c r="K425" s="251">
        <v>52886873</v>
      </c>
      <c r="L425" s="134">
        <v>4</v>
      </c>
      <c r="M425" s="252" t="s">
        <v>97</v>
      </c>
      <c r="N425" s="141" t="s">
        <v>98</v>
      </c>
      <c r="O425" s="151" t="s">
        <v>427</v>
      </c>
      <c r="P425" s="134" t="s">
        <v>4421</v>
      </c>
      <c r="Q425" s="134" t="s">
        <v>897</v>
      </c>
      <c r="R425" s="143">
        <f>+G425-F425</f>
        <v>152</v>
      </c>
      <c r="S425" s="134" t="s">
        <v>3505</v>
      </c>
      <c r="T425" s="253">
        <v>36090000</v>
      </c>
      <c r="U425" s="254" t="s">
        <v>4422</v>
      </c>
      <c r="V425" s="253">
        <f>+T425</f>
        <v>36090000</v>
      </c>
      <c r="W425" s="255">
        <v>45434</v>
      </c>
      <c r="X425" s="256" t="s">
        <v>103</v>
      </c>
      <c r="Y425" s="314">
        <f>+Z425+AA425+AB425</f>
        <v>36090000</v>
      </c>
      <c r="Z425" s="148">
        <f>T425-AA425-AB425</f>
        <v>36090000</v>
      </c>
      <c r="AA425" s="149">
        <v>0</v>
      </c>
      <c r="AB425" s="150">
        <f>+AC425+AD425+AE425+AF425+AG425+AH425+AI425+AJ425</f>
        <v>0</v>
      </c>
      <c r="AC425" s="149">
        <v>0</v>
      </c>
      <c r="AD425" s="149">
        <v>0</v>
      </c>
      <c r="AE425" s="149">
        <v>0</v>
      </c>
      <c r="AF425" s="149">
        <v>0</v>
      </c>
      <c r="AG425" s="149">
        <v>0</v>
      </c>
      <c r="AH425" s="149">
        <v>0</v>
      </c>
      <c r="AI425" s="149">
        <v>0</v>
      </c>
      <c r="AJ425" s="149">
        <v>0</v>
      </c>
      <c r="AK425" s="142" t="s">
        <v>104</v>
      </c>
      <c r="AL425" s="103" t="s">
        <v>4423</v>
      </c>
      <c r="AM425" s="134" t="s">
        <v>4424</v>
      </c>
      <c r="AN425" s="140">
        <v>1014190726</v>
      </c>
      <c r="AO425" s="142" t="s">
        <v>108</v>
      </c>
      <c r="AP425" s="134" t="s">
        <v>108</v>
      </c>
      <c r="AQ425" s="257" t="s">
        <v>108</v>
      </c>
      <c r="AR425" s="142" t="s">
        <v>108</v>
      </c>
      <c r="AS425" s="134" t="s">
        <v>578</v>
      </c>
      <c r="AT425" s="142" t="s">
        <v>578</v>
      </c>
      <c r="AU425" s="142" t="s">
        <v>392</v>
      </c>
      <c r="AV425" s="134"/>
      <c r="AW425" s="134"/>
      <c r="AX425" s="134" t="s">
        <v>578</v>
      </c>
      <c r="AY425" s="134" t="s">
        <v>108</v>
      </c>
      <c r="AZ425" s="156"/>
      <c r="BA425" s="134"/>
      <c r="BB425" s="169"/>
      <c r="BC425" s="156"/>
      <c r="BD425" s="143"/>
      <c r="BE425" s="143"/>
      <c r="BF425" s="143"/>
      <c r="BG425" s="156"/>
      <c r="BH425" s="153">
        <f>T425+BB425</f>
        <v>36090000</v>
      </c>
      <c r="BI425" s="684" t="s">
        <v>259</v>
      </c>
      <c r="BJ425" s="134"/>
      <c r="BK425" s="141" t="s">
        <v>114</v>
      </c>
      <c r="BL425" s="156"/>
      <c r="BM425" s="471" t="s">
        <v>260</v>
      </c>
      <c r="BN425" s="170" t="s">
        <v>964</v>
      </c>
      <c r="BO425" s="141">
        <v>42</v>
      </c>
      <c r="BP425" s="141" t="s">
        <v>114</v>
      </c>
      <c r="BQ425" s="141" t="s">
        <v>114</v>
      </c>
      <c r="BR425" s="141" t="s">
        <v>114</v>
      </c>
      <c r="BS425" s="141" t="s">
        <v>114</v>
      </c>
      <c r="BT425" s="141" t="s">
        <v>114</v>
      </c>
      <c r="BU425" s="166" t="s">
        <v>4425</v>
      </c>
      <c r="BV425" s="141">
        <v>3123483144</v>
      </c>
      <c r="BW425" s="114" t="s">
        <v>4426</v>
      </c>
      <c r="BX425" s="158" t="s">
        <v>881</v>
      </c>
      <c r="BY425" s="141" t="s">
        <v>119</v>
      </c>
      <c r="BZ425" s="259">
        <v>14173298219</v>
      </c>
      <c r="CA425" s="157" t="s">
        <v>109</v>
      </c>
      <c r="CB425" s="157" t="s">
        <v>109</v>
      </c>
      <c r="CC425" s="157" t="s">
        <v>109</v>
      </c>
      <c r="CD425" s="157" t="s">
        <v>109</v>
      </c>
      <c r="CE425" s="157" t="s">
        <v>109</v>
      </c>
      <c r="CF425" s="157" t="s">
        <v>109</v>
      </c>
      <c r="CG425" s="157" t="s">
        <v>109</v>
      </c>
      <c r="CH425" s="157"/>
      <c r="CI425" s="157"/>
      <c r="CJ425" s="157"/>
      <c r="CK425" s="157"/>
      <c r="CL425" s="157"/>
      <c r="CM425" s="157" t="s">
        <v>109</v>
      </c>
      <c r="CN425" s="157"/>
    </row>
    <row r="426" spans="1:92" s="50" customFormat="1" ht="45.75" customHeight="1">
      <c r="A426" s="571">
        <f>1+A425</f>
        <v>425</v>
      </c>
      <c r="B426" s="402" t="s">
        <v>4427</v>
      </c>
      <c r="C426" s="239" t="s">
        <v>4428</v>
      </c>
      <c r="D426" s="205" t="s">
        <v>491</v>
      </c>
      <c r="E426" s="202">
        <v>45433</v>
      </c>
      <c r="F426" s="203">
        <v>45448</v>
      </c>
      <c r="G426" s="203">
        <v>45657</v>
      </c>
      <c r="H426" s="201" t="s">
        <v>416</v>
      </c>
      <c r="I426" s="206" t="s">
        <v>1169</v>
      </c>
      <c r="J426" s="201" t="s">
        <v>4429</v>
      </c>
      <c r="K426" s="271">
        <v>899999004</v>
      </c>
      <c r="L426" s="201">
        <v>9</v>
      </c>
      <c r="M426" s="272" t="s">
        <v>926</v>
      </c>
      <c r="N426" s="208" t="s">
        <v>98</v>
      </c>
      <c r="O426" s="218" t="s">
        <v>354</v>
      </c>
      <c r="P426" s="201" t="s">
        <v>4430</v>
      </c>
      <c r="Q426" s="201" t="s">
        <v>4431</v>
      </c>
      <c r="R426" s="210">
        <f>+G426-F426</f>
        <v>209</v>
      </c>
      <c r="S426" s="201" t="s">
        <v>4432</v>
      </c>
      <c r="T426" s="273" t="s">
        <v>4433</v>
      </c>
      <c r="U426" s="274" t="s">
        <v>4434</v>
      </c>
      <c r="V426" s="273">
        <v>9502586960</v>
      </c>
      <c r="W426" s="275">
        <v>45434</v>
      </c>
      <c r="X426" s="276" t="s">
        <v>103</v>
      </c>
      <c r="Y426" s="313">
        <f>+Z426+AA426+AB426</f>
        <v>9502586960</v>
      </c>
      <c r="Z426" s="215">
        <f>+V426</f>
        <v>9502586960</v>
      </c>
      <c r="AA426" s="216">
        <v>0</v>
      </c>
      <c r="AB426" s="217">
        <f>+AC426+AD426+AE426+AF426+AG426+AH426+AI426+AJ426</f>
        <v>0</v>
      </c>
      <c r="AC426" s="216">
        <v>0</v>
      </c>
      <c r="AD426" s="216">
        <v>0</v>
      </c>
      <c r="AE426" s="216">
        <v>0</v>
      </c>
      <c r="AF426" s="216">
        <v>0</v>
      </c>
      <c r="AG426" s="216">
        <v>0</v>
      </c>
      <c r="AH426" s="216">
        <v>0</v>
      </c>
      <c r="AI426" s="216">
        <v>0</v>
      </c>
      <c r="AJ426" s="216">
        <v>0</v>
      </c>
      <c r="AK426" s="209" t="s">
        <v>104</v>
      </c>
      <c r="AL426" s="191" t="s">
        <v>4435</v>
      </c>
      <c r="AM426" s="201" t="s">
        <v>4436</v>
      </c>
      <c r="AN426" s="207">
        <v>46382724</v>
      </c>
      <c r="AO426" s="209" t="s">
        <v>108</v>
      </c>
      <c r="AP426" s="201" t="s">
        <v>108</v>
      </c>
      <c r="AQ426" s="277" t="s">
        <v>108</v>
      </c>
      <c r="AR426" s="209" t="s">
        <v>108</v>
      </c>
      <c r="AS426" s="201" t="s">
        <v>108</v>
      </c>
      <c r="AT426" s="209" t="s">
        <v>578</v>
      </c>
      <c r="AU426" s="209" t="s">
        <v>392</v>
      </c>
      <c r="AV426" s="201"/>
      <c r="AW426" s="201"/>
      <c r="AX426" s="201" t="s">
        <v>578</v>
      </c>
      <c r="AY426" s="201" t="s">
        <v>108</v>
      </c>
      <c r="AZ426" s="240"/>
      <c r="BA426" s="201"/>
      <c r="BB426" s="241"/>
      <c r="BC426" s="240"/>
      <c r="BD426" s="210"/>
      <c r="BE426" s="210"/>
      <c r="BF426" s="210"/>
      <c r="BG426" s="240"/>
      <c r="BH426" s="221">
        <v>9502586960</v>
      </c>
      <c r="BI426" s="304" t="s">
        <v>135</v>
      </c>
      <c r="BJ426" s="210"/>
      <c r="BK426" s="210" t="s">
        <v>114</v>
      </c>
      <c r="BL426" s="210"/>
      <c r="BM426" s="471" t="s">
        <v>136</v>
      </c>
      <c r="BN426" s="285" t="s">
        <v>114</v>
      </c>
      <c r="BO426" s="261" t="s">
        <v>114</v>
      </c>
      <c r="BP426" s="261" t="s">
        <v>114</v>
      </c>
      <c r="BQ426" s="261" t="s">
        <v>114</v>
      </c>
      <c r="BR426" s="261" t="s">
        <v>114</v>
      </c>
      <c r="BS426" s="261" t="s">
        <v>114</v>
      </c>
      <c r="BT426" s="261" t="s">
        <v>114</v>
      </c>
      <c r="BU426" s="286" t="s">
        <v>4437</v>
      </c>
      <c r="BV426" s="261">
        <v>3694000</v>
      </c>
      <c r="BW426" s="65" t="s">
        <v>4438</v>
      </c>
      <c r="BX426" s="287" t="s">
        <v>4439</v>
      </c>
      <c r="BY426" s="261" t="s">
        <v>907</v>
      </c>
      <c r="BZ426" s="302">
        <v>110160000287</v>
      </c>
      <c r="CA426" s="223" t="s">
        <v>109</v>
      </c>
      <c r="CB426" s="223"/>
      <c r="CC426" s="223"/>
      <c r="CD426" s="223"/>
      <c r="CE426" s="223"/>
      <c r="CF426" s="223"/>
      <c r="CG426" s="223"/>
      <c r="CH426" s="223"/>
      <c r="CI426" s="223"/>
      <c r="CJ426" s="223"/>
      <c r="CK426" s="223"/>
      <c r="CL426" s="223"/>
      <c r="CM426" s="303"/>
      <c r="CN426" s="223"/>
    </row>
    <row r="427" spans="1:92" s="50" customFormat="1" ht="45.75" customHeight="1">
      <c r="A427" s="589">
        <f>1+A426</f>
        <v>426</v>
      </c>
      <c r="B427" s="151" t="s">
        <v>4440</v>
      </c>
      <c r="C427" s="134" t="s">
        <v>4441</v>
      </c>
      <c r="D427" s="138" t="s">
        <v>1417</v>
      </c>
      <c r="E427" s="135">
        <v>45434</v>
      </c>
      <c r="F427" s="136">
        <v>45435</v>
      </c>
      <c r="G427" s="136">
        <v>45526</v>
      </c>
      <c r="H427" s="134" t="s">
        <v>416</v>
      </c>
      <c r="I427" s="139" t="s">
        <v>95</v>
      </c>
      <c r="J427" s="158" t="s">
        <v>4442</v>
      </c>
      <c r="K427" s="251">
        <v>1072716642</v>
      </c>
      <c r="L427" s="134">
        <v>5</v>
      </c>
      <c r="M427" s="252" t="s">
        <v>97</v>
      </c>
      <c r="N427" s="141" t="s">
        <v>98</v>
      </c>
      <c r="O427" s="151" t="s">
        <v>168</v>
      </c>
      <c r="P427" s="134" t="s">
        <v>4443</v>
      </c>
      <c r="Q427" s="134" t="s">
        <v>681</v>
      </c>
      <c r="R427" s="143">
        <f>+G427-F427</f>
        <v>91</v>
      </c>
      <c r="S427" s="134" t="s">
        <v>3563</v>
      </c>
      <c r="T427" s="253">
        <v>9600000</v>
      </c>
      <c r="U427" s="254" t="s">
        <v>4444</v>
      </c>
      <c r="V427" s="253">
        <f>+T427</f>
        <v>9600000</v>
      </c>
      <c r="W427" s="255">
        <v>45434</v>
      </c>
      <c r="X427" s="256" t="s">
        <v>103</v>
      </c>
      <c r="Y427" s="314">
        <f>+Z427+AA427+AB427</f>
        <v>9600000</v>
      </c>
      <c r="Z427" s="148">
        <f>T427-AA427-AB427</f>
        <v>9600000</v>
      </c>
      <c r="AA427" s="149">
        <v>0</v>
      </c>
      <c r="AB427" s="150">
        <f>+AC427+AD427+AE427+AF427+AG427+AH427+AI427+AJ427</f>
        <v>0</v>
      </c>
      <c r="AC427" s="149">
        <v>0</v>
      </c>
      <c r="AD427" s="149">
        <v>0</v>
      </c>
      <c r="AE427" s="149">
        <v>0</v>
      </c>
      <c r="AF427" s="149">
        <v>0</v>
      </c>
      <c r="AG427" s="149">
        <v>0</v>
      </c>
      <c r="AH427" s="149">
        <v>0</v>
      </c>
      <c r="AI427" s="149">
        <v>0</v>
      </c>
      <c r="AJ427" s="149">
        <v>0</v>
      </c>
      <c r="AK427" s="142" t="s">
        <v>104</v>
      </c>
      <c r="AL427" s="103" t="s">
        <v>4445</v>
      </c>
      <c r="AM427" s="134" t="s">
        <v>2738</v>
      </c>
      <c r="AN427" s="140">
        <v>85160552</v>
      </c>
      <c r="AO427" s="142" t="s">
        <v>108</v>
      </c>
      <c r="AP427" s="134" t="s">
        <v>108</v>
      </c>
      <c r="AQ427" s="257" t="s">
        <v>108</v>
      </c>
      <c r="AR427" s="142" t="s">
        <v>108</v>
      </c>
      <c r="AS427" s="134" t="s">
        <v>578</v>
      </c>
      <c r="AT427" s="142" t="s">
        <v>109</v>
      </c>
      <c r="AU427" s="142" t="s">
        <v>392</v>
      </c>
      <c r="AV427" s="134"/>
      <c r="AW427" s="134"/>
      <c r="AX427" s="134" t="s">
        <v>578</v>
      </c>
      <c r="AY427" s="134" t="s">
        <v>108</v>
      </c>
      <c r="AZ427" s="156"/>
      <c r="BA427" s="134"/>
      <c r="BB427" s="169"/>
      <c r="BC427" s="156"/>
      <c r="BD427" s="143"/>
      <c r="BE427" s="143"/>
      <c r="BF427" s="143"/>
      <c r="BG427" s="156"/>
      <c r="BH427" s="153">
        <f>T427+BB427</f>
        <v>9600000</v>
      </c>
      <c r="BI427" s="437" t="s">
        <v>113</v>
      </c>
      <c r="BJ427" s="134"/>
      <c r="BK427" s="141" t="s">
        <v>114</v>
      </c>
      <c r="BL427" s="156"/>
      <c r="BM427" s="158"/>
      <c r="BN427" s="170" t="s">
        <v>964</v>
      </c>
      <c r="BO427" s="141">
        <v>26</v>
      </c>
      <c r="BP427" s="141" t="s">
        <v>114</v>
      </c>
      <c r="BQ427" s="141" t="s">
        <v>114</v>
      </c>
      <c r="BR427" s="141" t="s">
        <v>114</v>
      </c>
      <c r="BS427" s="141" t="s">
        <v>114</v>
      </c>
      <c r="BT427" s="141" t="s">
        <v>114</v>
      </c>
      <c r="BU427" s="166" t="s">
        <v>4446</v>
      </c>
      <c r="BV427" s="141">
        <v>3192304056</v>
      </c>
      <c r="BW427" s="114" t="s">
        <v>4447</v>
      </c>
      <c r="BX427" s="158" t="s">
        <v>881</v>
      </c>
      <c r="BY427" s="141" t="s">
        <v>119</v>
      </c>
      <c r="BZ427" s="259">
        <v>94607448803</v>
      </c>
      <c r="CA427" s="157" t="s">
        <v>109</v>
      </c>
      <c r="CB427" s="157" t="s">
        <v>109</v>
      </c>
      <c r="CC427" s="157" t="s">
        <v>109</v>
      </c>
      <c r="CD427" s="157"/>
      <c r="CE427" s="157"/>
      <c r="CF427" s="157"/>
      <c r="CG427" s="157"/>
      <c r="CH427" s="157"/>
      <c r="CI427" s="157"/>
      <c r="CJ427" s="157"/>
      <c r="CK427" s="157"/>
      <c r="CL427" s="157"/>
      <c r="CM427" s="157" t="s">
        <v>109</v>
      </c>
      <c r="CN427" s="157"/>
    </row>
    <row r="428" spans="1:92" s="50" customFormat="1" ht="45.75" customHeight="1">
      <c r="A428" s="589">
        <f>1+A427</f>
        <v>427</v>
      </c>
      <c r="B428" s="403" t="s">
        <v>4448</v>
      </c>
      <c r="C428" s="156" t="s">
        <v>4449</v>
      </c>
      <c r="D428" s="156" t="s">
        <v>1071</v>
      </c>
      <c r="E428" s="156">
        <v>45434</v>
      </c>
      <c r="F428" s="156">
        <v>45436</v>
      </c>
      <c r="G428" s="156">
        <v>45527</v>
      </c>
      <c r="H428" s="156" t="s">
        <v>416</v>
      </c>
      <c r="I428" s="156" t="s">
        <v>95</v>
      </c>
      <c r="J428" s="301" t="s">
        <v>4450</v>
      </c>
      <c r="K428" s="251">
        <v>1072659558</v>
      </c>
      <c r="L428" s="156">
        <v>1</v>
      </c>
      <c r="M428" s="156" t="s">
        <v>97</v>
      </c>
      <c r="N428" s="156" t="s">
        <v>98</v>
      </c>
      <c r="O428" s="156" t="s">
        <v>993</v>
      </c>
      <c r="P428" s="156" t="s">
        <v>4451</v>
      </c>
      <c r="Q428" s="156" t="s">
        <v>681</v>
      </c>
      <c r="R428" s="143">
        <f>+G428-F428</f>
        <v>91</v>
      </c>
      <c r="S428" s="134" t="s">
        <v>4452</v>
      </c>
      <c r="T428" s="253">
        <v>21600000</v>
      </c>
      <c r="U428" s="156" t="s">
        <v>4453</v>
      </c>
      <c r="V428" s="253">
        <f>+T428</f>
        <v>21600000</v>
      </c>
      <c r="W428" s="156">
        <v>45434</v>
      </c>
      <c r="X428" s="156" t="s">
        <v>103</v>
      </c>
      <c r="Y428" s="317">
        <f>+Z428+AA428+AB428</f>
        <v>21600000</v>
      </c>
      <c r="Z428" s="156">
        <f>T428-AA428-AB428</f>
        <v>21600000</v>
      </c>
      <c r="AA428" s="156">
        <v>0</v>
      </c>
      <c r="AB428" s="156">
        <f>+AC428+AD428+AE428+AF428+AG428+AH428+AI428+AJ428</f>
        <v>0</v>
      </c>
      <c r="AC428" s="156">
        <v>0</v>
      </c>
      <c r="AD428" s="156">
        <v>0</v>
      </c>
      <c r="AE428" s="156">
        <v>0</v>
      </c>
      <c r="AF428" s="156">
        <v>0</v>
      </c>
      <c r="AG428" s="156">
        <v>0</v>
      </c>
      <c r="AH428" s="156">
        <v>0</v>
      </c>
      <c r="AI428" s="156">
        <v>0</v>
      </c>
      <c r="AJ428" s="156">
        <v>0</v>
      </c>
      <c r="AK428" s="156" t="s">
        <v>104</v>
      </c>
      <c r="AL428" s="103" t="s">
        <v>4454</v>
      </c>
      <c r="AM428" s="156" t="s">
        <v>4455</v>
      </c>
      <c r="AN428" s="156">
        <v>358875</v>
      </c>
      <c r="AO428" s="156" t="s">
        <v>108</v>
      </c>
      <c r="AP428" s="156" t="s">
        <v>108</v>
      </c>
      <c r="AQ428" s="156" t="s">
        <v>108</v>
      </c>
      <c r="AR428" s="156" t="s">
        <v>108</v>
      </c>
      <c r="AS428" s="156" t="s">
        <v>109</v>
      </c>
      <c r="AT428" s="156" t="s">
        <v>109</v>
      </c>
      <c r="AU428" s="156" t="s">
        <v>392</v>
      </c>
      <c r="AV428" s="156"/>
      <c r="AW428" s="156"/>
      <c r="AX428" s="156" t="s">
        <v>578</v>
      </c>
      <c r="AY428" s="156" t="s">
        <v>108</v>
      </c>
      <c r="AZ428" s="156"/>
      <c r="BA428" s="156"/>
      <c r="BB428" s="156"/>
      <c r="BC428" s="156"/>
      <c r="BD428" s="156"/>
      <c r="BE428" s="156"/>
      <c r="BF428" s="156"/>
      <c r="BG428" s="156"/>
      <c r="BH428" s="153">
        <f>T428+BB428</f>
        <v>21600000</v>
      </c>
      <c r="BI428" s="437" t="s">
        <v>113</v>
      </c>
      <c r="BJ428" s="240"/>
      <c r="BK428" s="240" t="s">
        <v>114</v>
      </c>
      <c r="BL428" s="240"/>
      <c r="BM428" s="158"/>
      <c r="BN428" s="156" t="s">
        <v>964</v>
      </c>
      <c r="BO428" s="156">
        <v>33</v>
      </c>
      <c r="BP428" s="156" t="s">
        <v>114</v>
      </c>
      <c r="BQ428" s="156" t="s">
        <v>114</v>
      </c>
      <c r="BR428" s="156" t="s">
        <v>114</v>
      </c>
      <c r="BS428" s="156" t="s">
        <v>114</v>
      </c>
      <c r="BT428" s="156" t="s">
        <v>114</v>
      </c>
      <c r="BU428" s="156" t="s">
        <v>4456</v>
      </c>
      <c r="BV428" s="156">
        <v>3132588298</v>
      </c>
      <c r="BW428" s="156" t="s">
        <v>4457</v>
      </c>
      <c r="BX428" s="156" t="s">
        <v>839</v>
      </c>
      <c r="BY428" s="156" t="s">
        <v>119</v>
      </c>
      <c r="BZ428" s="156">
        <v>488402230483</v>
      </c>
      <c r="CA428" s="157" t="s">
        <v>109</v>
      </c>
      <c r="CB428" s="157" t="s">
        <v>109</v>
      </c>
      <c r="CC428" s="157" t="s">
        <v>109</v>
      </c>
      <c r="CD428" s="156"/>
      <c r="CE428" s="156"/>
      <c r="CF428" s="156"/>
      <c r="CG428" s="156"/>
      <c r="CH428" s="156"/>
      <c r="CI428" s="156"/>
      <c r="CJ428" s="156"/>
      <c r="CK428" s="156"/>
      <c r="CL428" s="156"/>
      <c r="CM428" s="152" t="s">
        <v>109</v>
      </c>
      <c r="CN428" s="156"/>
    </row>
    <row r="429" spans="1:92" s="50" customFormat="1" ht="45.75" customHeight="1">
      <c r="A429" s="589">
        <f>1+A428</f>
        <v>428</v>
      </c>
      <c r="B429" s="403" t="s">
        <v>4458</v>
      </c>
      <c r="C429" s="156" t="s">
        <v>4459</v>
      </c>
      <c r="D429" s="156" t="s">
        <v>1417</v>
      </c>
      <c r="E429" s="156">
        <v>45434</v>
      </c>
      <c r="F429" s="156">
        <v>45436</v>
      </c>
      <c r="G429" s="156">
        <v>45527</v>
      </c>
      <c r="H429" s="156" t="s">
        <v>416</v>
      </c>
      <c r="I429" s="156" t="s">
        <v>180</v>
      </c>
      <c r="J429" s="301" t="s">
        <v>4460</v>
      </c>
      <c r="K429" s="251">
        <v>1023007392</v>
      </c>
      <c r="L429" s="156">
        <v>9</v>
      </c>
      <c r="M429" s="156" t="s">
        <v>97</v>
      </c>
      <c r="N429" s="156" t="s">
        <v>98</v>
      </c>
      <c r="O429" s="156" t="s">
        <v>99</v>
      </c>
      <c r="P429" s="156" t="s">
        <v>4461</v>
      </c>
      <c r="Q429" s="156" t="s">
        <v>681</v>
      </c>
      <c r="R429" s="143">
        <f>+G429-F429</f>
        <v>91</v>
      </c>
      <c r="S429" s="134" t="s">
        <v>1409</v>
      </c>
      <c r="T429" s="253">
        <v>9000000</v>
      </c>
      <c r="U429" s="156" t="s">
        <v>4462</v>
      </c>
      <c r="V429" s="253">
        <f>+T429</f>
        <v>9000000</v>
      </c>
      <c r="W429" s="156">
        <v>45435</v>
      </c>
      <c r="X429" s="156" t="s">
        <v>1933</v>
      </c>
      <c r="Y429" s="317">
        <f>+Z429+AA429+AB429</f>
        <v>9000000</v>
      </c>
      <c r="Z429" s="156">
        <v>0</v>
      </c>
      <c r="AA429" s="156">
        <v>0</v>
      </c>
      <c r="AB429" s="156">
        <f>+AC429+AD429+AE429+AF429+AG429+AH429+AI429+AJ429</f>
        <v>9000000</v>
      </c>
      <c r="AC429" s="156">
        <v>0</v>
      </c>
      <c r="AD429" s="156">
        <v>0</v>
      </c>
      <c r="AE429" s="156">
        <v>0</v>
      </c>
      <c r="AF429" s="156">
        <v>0</v>
      </c>
      <c r="AG429" s="156">
        <f>+V429</f>
        <v>9000000</v>
      </c>
      <c r="AH429" s="156">
        <v>0</v>
      </c>
      <c r="AI429" s="156">
        <v>0</v>
      </c>
      <c r="AJ429" s="156">
        <v>0</v>
      </c>
      <c r="AK429" s="156" t="s">
        <v>104</v>
      </c>
      <c r="AL429" s="103" t="s">
        <v>4463</v>
      </c>
      <c r="AM429" s="156" t="s">
        <v>3681</v>
      </c>
      <c r="AN429" s="156">
        <v>15668923</v>
      </c>
      <c r="AO429" s="156" t="s">
        <v>108</v>
      </c>
      <c r="AP429" s="156" t="s">
        <v>108</v>
      </c>
      <c r="AQ429" s="156" t="s">
        <v>108</v>
      </c>
      <c r="AR429" s="156" t="s">
        <v>108</v>
      </c>
      <c r="AS429" s="156" t="s">
        <v>109</v>
      </c>
      <c r="AT429" s="156" t="s">
        <v>109</v>
      </c>
      <c r="AU429" s="156" t="s">
        <v>392</v>
      </c>
      <c r="AV429" s="156"/>
      <c r="AW429" s="156"/>
      <c r="AX429" s="156" t="s">
        <v>578</v>
      </c>
      <c r="AY429" s="156" t="s">
        <v>108</v>
      </c>
      <c r="AZ429" s="156"/>
      <c r="BA429" s="156"/>
      <c r="BB429" s="156"/>
      <c r="BC429" s="156"/>
      <c r="BD429" s="156"/>
      <c r="BE429" s="156"/>
      <c r="BF429" s="156"/>
      <c r="BG429" s="156"/>
      <c r="BH429" s="153">
        <f>T429+BB429</f>
        <v>9000000</v>
      </c>
      <c r="BI429" s="437" t="s">
        <v>113</v>
      </c>
      <c r="BJ429" s="240"/>
      <c r="BK429" s="240" t="s">
        <v>114</v>
      </c>
      <c r="BL429" s="240"/>
      <c r="BM429" s="158"/>
      <c r="BN429" s="156" t="s">
        <v>115</v>
      </c>
      <c r="BO429" s="156">
        <v>28</v>
      </c>
      <c r="BP429" s="156" t="s">
        <v>578</v>
      </c>
      <c r="BQ429" s="156" t="s">
        <v>114</v>
      </c>
      <c r="BR429" s="156" t="s">
        <v>114</v>
      </c>
      <c r="BS429" s="156" t="s">
        <v>114</v>
      </c>
      <c r="BT429" s="156" t="s">
        <v>114</v>
      </c>
      <c r="BU429" s="156" t="s">
        <v>4464</v>
      </c>
      <c r="BV429" s="156">
        <v>3178696357</v>
      </c>
      <c r="BW429" s="156" t="s">
        <v>4465</v>
      </c>
      <c r="BX429" s="156" t="s">
        <v>1247</v>
      </c>
      <c r="BY429" s="156" t="s">
        <v>119</v>
      </c>
      <c r="BZ429" s="156">
        <v>24069651023</v>
      </c>
      <c r="CA429" s="157" t="s">
        <v>109</v>
      </c>
      <c r="CB429" s="157" t="s">
        <v>109</v>
      </c>
      <c r="CC429" s="157" t="s">
        <v>109</v>
      </c>
      <c r="CD429" s="156"/>
      <c r="CE429" s="156"/>
      <c r="CF429" s="156"/>
      <c r="CG429" s="156"/>
      <c r="CH429" s="156"/>
      <c r="CI429" s="156"/>
      <c r="CJ429" s="156"/>
      <c r="CK429" s="156"/>
      <c r="CL429" s="156"/>
      <c r="CM429" s="152" t="s">
        <v>109</v>
      </c>
      <c r="CN429" s="156"/>
    </row>
    <row r="430" spans="1:92" s="50" customFormat="1" ht="45.75" customHeight="1">
      <c r="A430" s="589">
        <f>1+A429</f>
        <v>429</v>
      </c>
      <c r="B430" s="151" t="s">
        <v>4466</v>
      </c>
      <c r="C430" s="134" t="s">
        <v>4467</v>
      </c>
      <c r="D430" s="138" t="s">
        <v>1417</v>
      </c>
      <c r="E430" s="135">
        <v>45435</v>
      </c>
      <c r="F430" s="136">
        <v>45454</v>
      </c>
      <c r="G430" s="136">
        <v>45545</v>
      </c>
      <c r="H430" s="134" t="s">
        <v>416</v>
      </c>
      <c r="I430" s="139" t="s">
        <v>95</v>
      </c>
      <c r="J430" s="158" t="s">
        <v>4468</v>
      </c>
      <c r="K430" s="251">
        <v>88141750</v>
      </c>
      <c r="L430" s="134">
        <v>0</v>
      </c>
      <c r="M430" s="252" t="s">
        <v>97</v>
      </c>
      <c r="N430" s="141" t="s">
        <v>98</v>
      </c>
      <c r="O430" s="151" t="s">
        <v>4469</v>
      </c>
      <c r="P430" s="134" t="s">
        <v>4470</v>
      </c>
      <c r="Q430" s="134" t="s">
        <v>681</v>
      </c>
      <c r="R430" s="143">
        <f>+G430-F430</f>
        <v>91</v>
      </c>
      <c r="S430" s="134" t="s">
        <v>271</v>
      </c>
      <c r="T430" s="253">
        <v>16500000</v>
      </c>
      <c r="U430" s="254" t="s">
        <v>4471</v>
      </c>
      <c r="V430" s="253">
        <f>+T430</f>
        <v>16500000</v>
      </c>
      <c r="W430" s="255">
        <v>45435</v>
      </c>
      <c r="X430" s="256" t="s">
        <v>1933</v>
      </c>
      <c r="Y430" s="314">
        <f>+Z430+AA430+AB430</f>
        <v>16500000</v>
      </c>
      <c r="Z430" s="148">
        <v>0</v>
      </c>
      <c r="AA430" s="149">
        <v>0</v>
      </c>
      <c r="AB430" s="150">
        <f>+AC430+AD430+AE430+AF430+AG430+AH430+AI430+AJ430</f>
        <v>16500000</v>
      </c>
      <c r="AC430" s="149">
        <v>0</v>
      </c>
      <c r="AD430" s="149">
        <v>0</v>
      </c>
      <c r="AE430" s="149">
        <v>0</v>
      </c>
      <c r="AF430" s="149">
        <v>0</v>
      </c>
      <c r="AG430" s="149">
        <f>+V430</f>
        <v>16500000</v>
      </c>
      <c r="AH430" s="149">
        <v>0</v>
      </c>
      <c r="AI430" s="149">
        <v>0</v>
      </c>
      <c r="AJ430" s="149">
        <v>0</v>
      </c>
      <c r="AK430" s="142" t="s">
        <v>104</v>
      </c>
      <c r="AL430" s="103" t="s">
        <v>4472</v>
      </c>
      <c r="AM430" s="134" t="s">
        <v>1935</v>
      </c>
      <c r="AN430" s="140">
        <v>93204728</v>
      </c>
      <c r="AO430" s="142" t="s">
        <v>108</v>
      </c>
      <c r="AP430" s="134" t="s">
        <v>108</v>
      </c>
      <c r="AQ430" s="257" t="s">
        <v>108</v>
      </c>
      <c r="AR430" s="142" t="s">
        <v>108</v>
      </c>
      <c r="AS430" s="134" t="s">
        <v>109</v>
      </c>
      <c r="AT430" s="142" t="s">
        <v>109</v>
      </c>
      <c r="AU430" s="142" t="s">
        <v>392</v>
      </c>
      <c r="AV430" s="134"/>
      <c r="AW430" s="134"/>
      <c r="AX430" s="134" t="s">
        <v>109</v>
      </c>
      <c r="AY430" s="134" t="s">
        <v>108</v>
      </c>
      <c r="AZ430" s="156"/>
      <c r="BA430" s="134"/>
      <c r="BB430" s="169"/>
      <c r="BC430" s="156"/>
      <c r="BD430" s="143"/>
      <c r="BE430" s="143"/>
      <c r="BF430" s="143"/>
      <c r="BG430" s="156"/>
      <c r="BH430" s="153">
        <f>T430+BB430</f>
        <v>16500000</v>
      </c>
      <c r="BI430" s="437" t="s">
        <v>113</v>
      </c>
      <c r="BJ430" s="134"/>
      <c r="BK430" s="141" t="s">
        <v>114</v>
      </c>
      <c r="BL430" s="156"/>
      <c r="BM430" s="158"/>
      <c r="BN430" s="170" t="s">
        <v>115</v>
      </c>
      <c r="BO430" s="141">
        <v>55</v>
      </c>
      <c r="BP430" s="141" t="s">
        <v>114</v>
      </c>
      <c r="BQ430" s="141" t="s">
        <v>114</v>
      </c>
      <c r="BR430" s="141" t="s">
        <v>114</v>
      </c>
      <c r="BS430" s="141" t="s">
        <v>114</v>
      </c>
      <c r="BT430" s="141" t="s">
        <v>114</v>
      </c>
      <c r="BU430" s="166" t="s">
        <v>4473</v>
      </c>
      <c r="BV430" s="141">
        <v>3156495438</v>
      </c>
      <c r="BW430" s="114" t="s">
        <v>4474</v>
      </c>
      <c r="BX430" s="158" t="s">
        <v>1247</v>
      </c>
      <c r="BY430" s="141" t="s">
        <v>119</v>
      </c>
      <c r="BZ430" s="259">
        <v>24524962376</v>
      </c>
      <c r="CA430" s="157" t="s">
        <v>109</v>
      </c>
      <c r="CB430" s="157" t="s">
        <v>109</v>
      </c>
      <c r="CC430" s="157" t="s">
        <v>109</v>
      </c>
      <c r="CD430" s="157"/>
      <c r="CE430" s="157"/>
      <c r="CF430" s="157"/>
      <c r="CG430" s="157"/>
      <c r="CH430" s="157"/>
      <c r="CI430" s="157"/>
      <c r="CJ430" s="157"/>
      <c r="CK430" s="157"/>
      <c r="CL430" s="157"/>
      <c r="CM430" s="157" t="s">
        <v>109</v>
      </c>
      <c r="CN430" s="157"/>
    </row>
    <row r="431" spans="1:92" s="50" customFormat="1" ht="45.75" customHeight="1">
      <c r="A431" s="589">
        <f>1+A430</f>
        <v>430</v>
      </c>
      <c r="B431" s="151" t="s">
        <v>4475</v>
      </c>
      <c r="C431" s="134" t="s">
        <v>4476</v>
      </c>
      <c r="D431" s="138" t="s">
        <v>425</v>
      </c>
      <c r="E431" s="135">
        <v>45435</v>
      </c>
      <c r="F431" s="136">
        <v>45447</v>
      </c>
      <c r="G431" s="136">
        <v>45660</v>
      </c>
      <c r="H431" s="134" t="s">
        <v>416</v>
      </c>
      <c r="I431" s="139" t="s">
        <v>216</v>
      </c>
      <c r="J431" s="158" t="s">
        <v>4477</v>
      </c>
      <c r="K431" s="251">
        <v>11430144</v>
      </c>
      <c r="L431" s="134">
        <v>7</v>
      </c>
      <c r="M431" s="252" t="s">
        <v>97</v>
      </c>
      <c r="N431" s="141" t="s">
        <v>98</v>
      </c>
      <c r="O431" s="151" t="s">
        <v>2287</v>
      </c>
      <c r="P431" s="134" t="s">
        <v>4478</v>
      </c>
      <c r="Q431" s="134" t="s">
        <v>2298</v>
      </c>
      <c r="R431" s="143">
        <f>+G431-F431</f>
        <v>213</v>
      </c>
      <c r="S431" s="134" t="s">
        <v>4479</v>
      </c>
      <c r="T431" s="253">
        <v>30453494</v>
      </c>
      <c r="U431" s="254" t="s">
        <v>4480</v>
      </c>
      <c r="V431" s="253">
        <f>+T431</f>
        <v>30453494</v>
      </c>
      <c r="W431" s="255">
        <v>45435</v>
      </c>
      <c r="X431" s="256" t="s">
        <v>103</v>
      </c>
      <c r="Y431" s="314">
        <f>+Z431+AA431+AB431</f>
        <v>30453494</v>
      </c>
      <c r="Z431" s="148">
        <f>T431-AA431-AB431</f>
        <v>30453494</v>
      </c>
      <c r="AA431" s="149">
        <v>0</v>
      </c>
      <c r="AB431" s="150">
        <f>+AC431+AD431+AE431+AF431+AG431+AH431+AI431+AJ431</f>
        <v>0</v>
      </c>
      <c r="AC431" s="149">
        <v>0</v>
      </c>
      <c r="AD431" s="149">
        <v>0</v>
      </c>
      <c r="AE431" s="149">
        <v>0</v>
      </c>
      <c r="AF431" s="149">
        <v>0</v>
      </c>
      <c r="AG431" s="149">
        <v>0</v>
      </c>
      <c r="AH431" s="149">
        <v>0</v>
      </c>
      <c r="AI431" s="149">
        <v>0</v>
      </c>
      <c r="AJ431" s="149">
        <v>0</v>
      </c>
      <c r="AK431" s="142" t="s">
        <v>104</v>
      </c>
      <c r="AL431" s="103" t="s">
        <v>4481</v>
      </c>
      <c r="AM431" s="134" t="s">
        <v>4482</v>
      </c>
      <c r="AN431" s="140">
        <v>85477296</v>
      </c>
      <c r="AO431" s="142" t="s">
        <v>4483</v>
      </c>
      <c r="AP431" s="134" t="s">
        <v>1618</v>
      </c>
      <c r="AQ431" s="257">
        <v>45443</v>
      </c>
      <c r="AR431" s="142" t="s">
        <v>4484</v>
      </c>
      <c r="AS431" s="134" t="s">
        <v>108</v>
      </c>
      <c r="AT431" s="142" t="s">
        <v>578</v>
      </c>
      <c r="AU431" s="142" t="s">
        <v>392</v>
      </c>
      <c r="AV431" s="134"/>
      <c r="AW431" s="134"/>
      <c r="AX431" s="134" t="s">
        <v>578</v>
      </c>
      <c r="AY431" s="134" t="s">
        <v>108</v>
      </c>
      <c r="AZ431" s="156"/>
      <c r="BA431" s="134"/>
      <c r="BB431" s="169"/>
      <c r="BC431" s="156"/>
      <c r="BD431" s="143"/>
      <c r="BE431" s="143"/>
      <c r="BF431" s="143"/>
      <c r="BG431" s="156"/>
      <c r="BH431" s="153">
        <f>T431+BB431</f>
        <v>30453494</v>
      </c>
      <c r="BI431" s="437" t="s">
        <v>259</v>
      </c>
      <c r="BJ431" s="134" t="s">
        <v>4485</v>
      </c>
      <c r="BK431" s="141" t="s">
        <v>114</v>
      </c>
      <c r="BL431" s="156"/>
      <c r="BM431" s="624" t="s">
        <v>3383</v>
      </c>
      <c r="BN431" s="170" t="s">
        <v>115</v>
      </c>
      <c r="BO431" s="141">
        <v>66</v>
      </c>
      <c r="BP431" s="141" t="s">
        <v>114</v>
      </c>
      <c r="BQ431" s="141" t="s">
        <v>114</v>
      </c>
      <c r="BR431" s="141" t="s">
        <v>114</v>
      </c>
      <c r="BS431" s="141" t="s">
        <v>114</v>
      </c>
      <c r="BT431" s="141" t="s">
        <v>114</v>
      </c>
      <c r="BU431" s="166" t="s">
        <v>4486</v>
      </c>
      <c r="BV431" s="141">
        <v>3132341086</v>
      </c>
      <c r="BW431" s="114" t="s">
        <v>4487</v>
      </c>
      <c r="BX431" s="158" t="s">
        <v>1030</v>
      </c>
      <c r="BY431" s="141" t="s">
        <v>119</v>
      </c>
      <c r="BZ431" s="259" t="s">
        <v>4488</v>
      </c>
      <c r="CA431" s="157" t="s">
        <v>109</v>
      </c>
      <c r="CB431" s="157" t="s">
        <v>109</v>
      </c>
      <c r="CC431" s="157"/>
      <c r="CD431" s="157"/>
      <c r="CE431" s="157"/>
      <c r="CF431" s="157"/>
      <c r="CG431" s="157"/>
      <c r="CH431" s="157"/>
      <c r="CI431" s="157"/>
      <c r="CJ431" s="157"/>
      <c r="CK431" s="157"/>
      <c r="CL431" s="157"/>
      <c r="CM431" s="157" t="s">
        <v>109</v>
      </c>
      <c r="CN431" s="157"/>
    </row>
    <row r="432" spans="1:92" s="50" customFormat="1" ht="45.75" customHeight="1">
      <c r="A432" s="589">
        <f>1+A431</f>
        <v>431</v>
      </c>
      <c r="B432" s="403" t="s">
        <v>4489</v>
      </c>
      <c r="C432" s="156" t="s">
        <v>4490</v>
      </c>
      <c r="D432" s="156" t="s">
        <v>491</v>
      </c>
      <c r="E432" s="156">
        <v>45435</v>
      </c>
      <c r="F432" s="156">
        <v>45436</v>
      </c>
      <c r="G432" s="156">
        <v>45527</v>
      </c>
      <c r="H432" s="156" t="s">
        <v>416</v>
      </c>
      <c r="I432" s="156" t="s">
        <v>95</v>
      </c>
      <c r="J432" s="301" t="s">
        <v>4491</v>
      </c>
      <c r="K432" s="251">
        <v>1072666463</v>
      </c>
      <c r="L432" s="156">
        <v>8</v>
      </c>
      <c r="M432" s="156" t="s">
        <v>97</v>
      </c>
      <c r="N432" s="156" t="s">
        <v>98</v>
      </c>
      <c r="O432" s="156" t="s">
        <v>2287</v>
      </c>
      <c r="P432" s="156" t="s">
        <v>4492</v>
      </c>
      <c r="Q432" s="156" t="s">
        <v>681</v>
      </c>
      <c r="R432" s="143">
        <f>+G432-F432</f>
        <v>91</v>
      </c>
      <c r="S432" s="134" t="s">
        <v>4493</v>
      </c>
      <c r="T432" s="253">
        <v>13539000</v>
      </c>
      <c r="U432" s="156" t="s">
        <v>4494</v>
      </c>
      <c r="V432" s="253">
        <f>+T432</f>
        <v>13539000</v>
      </c>
      <c r="W432" s="156">
        <v>45435</v>
      </c>
      <c r="X432" s="156" t="s">
        <v>103</v>
      </c>
      <c r="Y432" s="317">
        <f>+Z432+AA432+AB432</f>
        <v>13539000</v>
      </c>
      <c r="Z432" s="156">
        <f>T432-AA432-AB432</f>
        <v>13539000</v>
      </c>
      <c r="AA432" s="156">
        <v>0</v>
      </c>
      <c r="AB432" s="156">
        <f>+AC432+AD432+AE432+AF432+AG432+AH432+AI432+AJ432</f>
        <v>0</v>
      </c>
      <c r="AC432" s="156">
        <v>0</v>
      </c>
      <c r="AD432" s="156">
        <v>0</v>
      </c>
      <c r="AE432" s="156">
        <v>0</v>
      </c>
      <c r="AF432" s="156">
        <v>0</v>
      </c>
      <c r="AG432" s="156">
        <v>0</v>
      </c>
      <c r="AH432" s="156">
        <v>0</v>
      </c>
      <c r="AI432" s="156">
        <v>0</v>
      </c>
      <c r="AJ432" s="156">
        <v>0</v>
      </c>
      <c r="AK432" s="156" t="s">
        <v>104</v>
      </c>
      <c r="AL432" s="103" t="s">
        <v>4495</v>
      </c>
      <c r="AM432" s="156" t="s">
        <v>2883</v>
      </c>
      <c r="AN432" s="156">
        <v>35473951</v>
      </c>
      <c r="AO432" s="156" t="s">
        <v>108</v>
      </c>
      <c r="AP432" s="156" t="s">
        <v>108</v>
      </c>
      <c r="AQ432" s="156" t="s">
        <v>108</v>
      </c>
      <c r="AR432" s="156" t="s">
        <v>108</v>
      </c>
      <c r="AS432" s="156" t="s">
        <v>578</v>
      </c>
      <c r="AT432" s="156" t="s">
        <v>578</v>
      </c>
      <c r="AU432" s="156" t="s">
        <v>392</v>
      </c>
      <c r="AV432" s="156"/>
      <c r="AW432" s="156"/>
      <c r="AX432" s="156" t="s">
        <v>578</v>
      </c>
      <c r="AY432" s="156" t="s">
        <v>108</v>
      </c>
      <c r="AZ432" s="156"/>
      <c r="BA432" s="156"/>
      <c r="BB432" s="156"/>
      <c r="BC432" s="156"/>
      <c r="BD432" s="156"/>
      <c r="BE432" s="156"/>
      <c r="BF432" s="156"/>
      <c r="BG432" s="156"/>
      <c r="BH432" s="153">
        <f>T432+BB432</f>
        <v>13539000</v>
      </c>
      <c r="BI432" s="437" t="s">
        <v>113</v>
      </c>
      <c r="BJ432" s="240"/>
      <c r="BK432" s="240" t="s">
        <v>114</v>
      </c>
      <c r="BL432" s="240"/>
      <c r="BM432" s="158"/>
      <c r="BN432" s="156" t="s">
        <v>964</v>
      </c>
      <c r="BO432" s="156">
        <v>31</v>
      </c>
      <c r="BP432" s="156" t="s">
        <v>114</v>
      </c>
      <c r="BQ432" s="156" t="s">
        <v>114</v>
      </c>
      <c r="BR432" s="156" t="s">
        <v>114</v>
      </c>
      <c r="BS432" s="156" t="s">
        <v>114</v>
      </c>
      <c r="BT432" s="156" t="s">
        <v>114</v>
      </c>
      <c r="BU432" s="156" t="s">
        <v>4496</v>
      </c>
      <c r="BV432" s="156">
        <v>3138207933</v>
      </c>
      <c r="BW432" s="156" t="s">
        <v>4497</v>
      </c>
      <c r="BX432" s="156" t="s">
        <v>839</v>
      </c>
      <c r="BY432" s="156" t="s">
        <v>119</v>
      </c>
      <c r="BZ432" s="156" t="s">
        <v>4498</v>
      </c>
      <c r="CA432" s="157" t="s">
        <v>109</v>
      </c>
      <c r="CB432" s="157" t="s">
        <v>109</v>
      </c>
      <c r="CC432" s="157" t="s">
        <v>109</v>
      </c>
      <c r="CD432" s="156"/>
      <c r="CE432" s="156"/>
      <c r="CF432" s="156"/>
      <c r="CG432" s="156"/>
      <c r="CH432" s="156"/>
      <c r="CI432" s="156"/>
      <c r="CJ432" s="156"/>
      <c r="CK432" s="156"/>
      <c r="CL432" s="156"/>
      <c r="CM432" s="152" t="s">
        <v>109</v>
      </c>
      <c r="CN432" s="156"/>
    </row>
    <row r="433" spans="1:736" s="50" customFormat="1" ht="45.75" customHeight="1">
      <c r="A433" s="589">
        <f>1+A432</f>
        <v>432</v>
      </c>
      <c r="B433" s="403" t="s">
        <v>4499</v>
      </c>
      <c r="C433" s="156" t="s">
        <v>4500</v>
      </c>
      <c r="D433" s="156" t="s">
        <v>1417</v>
      </c>
      <c r="E433" s="156">
        <v>45435</v>
      </c>
      <c r="F433" s="156">
        <v>45436</v>
      </c>
      <c r="G433" s="156">
        <v>45527</v>
      </c>
      <c r="H433" s="156" t="s">
        <v>416</v>
      </c>
      <c r="I433" s="156" t="s">
        <v>95</v>
      </c>
      <c r="J433" s="301" t="s">
        <v>4501</v>
      </c>
      <c r="K433" s="251">
        <v>5743723</v>
      </c>
      <c r="L433" s="156">
        <v>3</v>
      </c>
      <c r="M433" s="156" t="s">
        <v>97</v>
      </c>
      <c r="N433" s="156" t="s">
        <v>98</v>
      </c>
      <c r="O433" s="156" t="s">
        <v>99</v>
      </c>
      <c r="P433" s="156" t="s">
        <v>4502</v>
      </c>
      <c r="Q433" s="156" t="s">
        <v>681</v>
      </c>
      <c r="R433" s="143">
        <f>+G433-F433</f>
        <v>91</v>
      </c>
      <c r="S433" s="134" t="s">
        <v>4503</v>
      </c>
      <c r="T433" s="253">
        <v>10500000</v>
      </c>
      <c r="U433" s="156" t="s">
        <v>4504</v>
      </c>
      <c r="V433" s="253">
        <f>+T433</f>
        <v>10500000</v>
      </c>
      <c r="W433" s="156">
        <v>45435</v>
      </c>
      <c r="X433" s="156" t="s">
        <v>103</v>
      </c>
      <c r="Y433" s="317">
        <f>+Z433+AA433+AB433</f>
        <v>10500000</v>
      </c>
      <c r="Z433" s="156">
        <f>T433-AA433-AB433</f>
        <v>10500000</v>
      </c>
      <c r="AA433" s="156">
        <v>0</v>
      </c>
      <c r="AB433" s="156">
        <f>+AC433+AD433+AE433+AF433+AG433+AH433+AI433+AJ433</f>
        <v>0</v>
      </c>
      <c r="AC433" s="156">
        <v>0</v>
      </c>
      <c r="AD433" s="156">
        <v>0</v>
      </c>
      <c r="AE433" s="156">
        <v>0</v>
      </c>
      <c r="AF433" s="156">
        <v>0</v>
      </c>
      <c r="AG433" s="156">
        <v>0</v>
      </c>
      <c r="AH433" s="156">
        <v>0</v>
      </c>
      <c r="AI433" s="156">
        <v>0</v>
      </c>
      <c r="AJ433" s="156">
        <v>0</v>
      </c>
      <c r="AK433" s="156" t="s">
        <v>104</v>
      </c>
      <c r="AL433" s="103" t="s">
        <v>4505</v>
      </c>
      <c r="AM433" s="156" t="s">
        <v>2738</v>
      </c>
      <c r="AN433" s="156">
        <v>85160552</v>
      </c>
      <c r="AO433" s="156" t="s">
        <v>108</v>
      </c>
      <c r="AP433" s="156" t="s">
        <v>108</v>
      </c>
      <c r="AQ433" s="156" t="s">
        <v>108</v>
      </c>
      <c r="AR433" s="156" t="s">
        <v>108</v>
      </c>
      <c r="AS433" s="156" t="s">
        <v>109</v>
      </c>
      <c r="AT433" s="156" t="s">
        <v>109</v>
      </c>
      <c r="AU433" s="156" t="s">
        <v>392</v>
      </c>
      <c r="AV433" s="156"/>
      <c r="AW433" s="156"/>
      <c r="AX433" s="156" t="s">
        <v>578</v>
      </c>
      <c r="AY433" s="156" t="s">
        <v>108</v>
      </c>
      <c r="AZ433" s="156"/>
      <c r="BA433" s="156"/>
      <c r="BB433" s="156"/>
      <c r="BC433" s="156"/>
      <c r="BD433" s="156"/>
      <c r="BE433" s="156"/>
      <c r="BF433" s="156"/>
      <c r="BG433" s="156"/>
      <c r="BH433" s="153">
        <f>T433+BB433</f>
        <v>10500000</v>
      </c>
      <c r="BI433" s="437" t="s">
        <v>113</v>
      </c>
      <c r="BJ433" s="240"/>
      <c r="BK433" s="240" t="s">
        <v>114</v>
      </c>
      <c r="BL433" s="240"/>
      <c r="BM433" s="158"/>
      <c r="BN433" s="156" t="s">
        <v>917</v>
      </c>
      <c r="BO433" s="156">
        <v>73</v>
      </c>
      <c r="BP433" s="156" t="s">
        <v>114</v>
      </c>
      <c r="BQ433" s="156" t="s">
        <v>114</v>
      </c>
      <c r="BR433" s="156" t="s">
        <v>114</v>
      </c>
      <c r="BS433" s="156" t="s">
        <v>114</v>
      </c>
      <c r="BT433" s="156" t="s">
        <v>114</v>
      </c>
      <c r="BU433" s="156" t="s">
        <v>4506</v>
      </c>
      <c r="BV433" s="156">
        <v>3134876171</v>
      </c>
      <c r="BW433" s="156" t="s">
        <v>4507</v>
      </c>
      <c r="BX433" s="156" t="s">
        <v>881</v>
      </c>
      <c r="BY433" s="156" t="s">
        <v>119</v>
      </c>
      <c r="BZ433" s="156">
        <v>6065588979</v>
      </c>
      <c r="CA433" s="157" t="s">
        <v>109</v>
      </c>
      <c r="CB433" s="157" t="s">
        <v>109</v>
      </c>
      <c r="CC433" s="157" t="s">
        <v>109</v>
      </c>
      <c r="CD433" s="156"/>
      <c r="CE433" s="156"/>
      <c r="CF433" s="156"/>
      <c r="CG433" s="156"/>
      <c r="CH433" s="156"/>
      <c r="CI433" s="156"/>
      <c r="CJ433" s="156"/>
      <c r="CK433" s="156"/>
      <c r="CL433" s="156"/>
      <c r="CM433" s="152" t="s">
        <v>109</v>
      </c>
      <c r="CN433" s="156"/>
    </row>
    <row r="434" spans="1:736" s="50" customFormat="1" ht="45.75" customHeight="1">
      <c r="A434" s="589">
        <f>1+A433</f>
        <v>433</v>
      </c>
      <c r="B434" s="151" t="s">
        <v>4508</v>
      </c>
      <c r="C434" s="134" t="s">
        <v>4509</v>
      </c>
      <c r="D434" s="138" t="s">
        <v>1081</v>
      </c>
      <c r="E434" s="135">
        <v>45435</v>
      </c>
      <c r="F434" s="136">
        <v>45439</v>
      </c>
      <c r="G434" s="136">
        <v>45561</v>
      </c>
      <c r="H434" s="134" t="s">
        <v>416</v>
      </c>
      <c r="I434" s="139" t="s">
        <v>95</v>
      </c>
      <c r="J434" s="158" t="s">
        <v>4510</v>
      </c>
      <c r="K434" s="251">
        <v>1032378753</v>
      </c>
      <c r="L434" s="134">
        <v>8</v>
      </c>
      <c r="M434" s="252" t="s">
        <v>97</v>
      </c>
      <c r="N434" s="141" t="s">
        <v>98</v>
      </c>
      <c r="O434" s="151" t="s">
        <v>168</v>
      </c>
      <c r="P434" s="134" t="s">
        <v>4511</v>
      </c>
      <c r="Q434" s="134" t="s">
        <v>928</v>
      </c>
      <c r="R434" s="143">
        <f>+G434-F434</f>
        <v>122</v>
      </c>
      <c r="S434" s="134" t="s">
        <v>3273</v>
      </c>
      <c r="T434" s="253">
        <v>19200000</v>
      </c>
      <c r="U434" s="254" t="s">
        <v>4512</v>
      </c>
      <c r="V434" s="253">
        <f>+T434</f>
        <v>19200000</v>
      </c>
      <c r="W434" s="255">
        <v>45435</v>
      </c>
      <c r="X434" s="256" t="s">
        <v>103</v>
      </c>
      <c r="Y434" s="314">
        <f>+Z434+AA434+AB434</f>
        <v>19200000</v>
      </c>
      <c r="Z434" s="148">
        <f>T434-AA434-AB434</f>
        <v>19200000</v>
      </c>
      <c r="AA434" s="149">
        <v>0</v>
      </c>
      <c r="AB434" s="150">
        <f>+AC434+AD434+AE434+AF434+AG434+AH434+AI434+AJ434</f>
        <v>0</v>
      </c>
      <c r="AC434" s="149">
        <v>0</v>
      </c>
      <c r="AD434" s="149">
        <v>0</v>
      </c>
      <c r="AE434" s="149">
        <v>0</v>
      </c>
      <c r="AF434" s="149">
        <v>0</v>
      </c>
      <c r="AG434" s="149">
        <v>0</v>
      </c>
      <c r="AH434" s="149">
        <v>0</v>
      </c>
      <c r="AI434" s="149">
        <v>0</v>
      </c>
      <c r="AJ434" s="149">
        <v>0</v>
      </c>
      <c r="AK434" s="142" t="s">
        <v>104</v>
      </c>
      <c r="AL434" s="103" t="s">
        <v>4513</v>
      </c>
      <c r="AM434" s="134" t="s">
        <v>932</v>
      </c>
      <c r="AN434" s="140">
        <v>35196208</v>
      </c>
      <c r="AO434" s="142" t="s">
        <v>108</v>
      </c>
      <c r="AP434" s="134" t="s">
        <v>108</v>
      </c>
      <c r="AQ434" s="257" t="s">
        <v>108</v>
      </c>
      <c r="AR434" s="142" t="s">
        <v>108</v>
      </c>
      <c r="AS434" s="134" t="s">
        <v>578</v>
      </c>
      <c r="AT434" s="142" t="s">
        <v>578</v>
      </c>
      <c r="AU434" s="142" t="s">
        <v>392</v>
      </c>
      <c r="AV434" s="134"/>
      <c r="AW434" s="134"/>
      <c r="AX434" s="134" t="s">
        <v>109</v>
      </c>
      <c r="AY434" s="134" t="s">
        <v>108</v>
      </c>
      <c r="AZ434" s="156"/>
      <c r="BA434" s="134"/>
      <c r="BB434" s="169"/>
      <c r="BC434" s="156"/>
      <c r="BD434" s="143"/>
      <c r="BE434" s="143"/>
      <c r="BF434" s="143"/>
      <c r="BG434" s="156"/>
      <c r="BH434" s="153">
        <f>T434+BB434</f>
        <v>19200000</v>
      </c>
      <c r="BI434" s="437" t="s">
        <v>113</v>
      </c>
      <c r="BJ434" s="134"/>
      <c r="BK434" s="141" t="s">
        <v>114</v>
      </c>
      <c r="BL434" s="156"/>
      <c r="BM434" s="158"/>
      <c r="BN434" s="170" t="s">
        <v>964</v>
      </c>
      <c r="BO434" s="141">
        <v>37</v>
      </c>
      <c r="BP434" s="141" t="s">
        <v>114</v>
      </c>
      <c r="BQ434" s="141" t="s">
        <v>114</v>
      </c>
      <c r="BR434" s="141" t="s">
        <v>114</v>
      </c>
      <c r="BS434" s="141" t="s">
        <v>114</v>
      </c>
      <c r="BT434" s="141" t="s">
        <v>114</v>
      </c>
      <c r="BU434" s="166" t="s">
        <v>4514</v>
      </c>
      <c r="BV434" s="141">
        <v>3124714688</v>
      </c>
      <c r="BW434" s="114" t="s">
        <v>4515</v>
      </c>
      <c r="BX434" s="158" t="s">
        <v>881</v>
      </c>
      <c r="BY434" s="141" t="s">
        <v>119</v>
      </c>
      <c r="BZ434" s="259">
        <v>33784002352</v>
      </c>
      <c r="CA434" s="157" t="s">
        <v>109</v>
      </c>
      <c r="CB434" s="157" t="s">
        <v>109</v>
      </c>
      <c r="CC434" s="157" t="s">
        <v>109</v>
      </c>
      <c r="CD434" s="157" t="s">
        <v>109</v>
      </c>
      <c r="CE434" s="157"/>
      <c r="CF434" s="157"/>
      <c r="CG434" s="157"/>
      <c r="CH434" s="157"/>
      <c r="CI434" s="157"/>
      <c r="CJ434" s="157"/>
      <c r="CK434" s="157"/>
      <c r="CL434" s="157"/>
      <c r="CM434" s="157" t="s">
        <v>109</v>
      </c>
      <c r="CN434" s="157"/>
    </row>
    <row r="435" spans="1:736" s="50" customFormat="1" ht="45.75" customHeight="1">
      <c r="A435" s="589">
        <f>1+A434</f>
        <v>434</v>
      </c>
      <c r="B435" s="403" t="s">
        <v>4516</v>
      </c>
      <c r="C435" s="156" t="s">
        <v>4517</v>
      </c>
      <c r="D435" s="156" t="s">
        <v>1417</v>
      </c>
      <c r="E435" s="156">
        <v>45435</v>
      </c>
      <c r="F435" s="156">
        <v>45439</v>
      </c>
      <c r="G435" s="156">
        <v>45530</v>
      </c>
      <c r="H435" s="156" t="s">
        <v>416</v>
      </c>
      <c r="I435" s="156" t="s">
        <v>180</v>
      </c>
      <c r="J435" s="301" t="s">
        <v>4518</v>
      </c>
      <c r="K435" s="251">
        <v>1070020744</v>
      </c>
      <c r="L435" s="156">
        <v>2</v>
      </c>
      <c r="M435" s="156" t="s">
        <v>97</v>
      </c>
      <c r="N435" s="156" t="s">
        <v>98</v>
      </c>
      <c r="O435" s="156" t="s">
        <v>2287</v>
      </c>
      <c r="P435" s="156" t="s">
        <v>4519</v>
      </c>
      <c r="Q435" s="156" t="s">
        <v>681</v>
      </c>
      <c r="R435" s="143">
        <f>+G435-F435</f>
        <v>91</v>
      </c>
      <c r="S435" s="134" t="s">
        <v>3024</v>
      </c>
      <c r="T435" s="253">
        <v>8250000</v>
      </c>
      <c r="U435" s="156" t="s">
        <v>4520</v>
      </c>
      <c r="V435" s="253">
        <f>+T435</f>
        <v>8250000</v>
      </c>
      <c r="W435" s="156">
        <v>45435</v>
      </c>
      <c r="X435" s="156" t="s">
        <v>103</v>
      </c>
      <c r="Y435" s="317">
        <f>+Z435+AA435+AB435</f>
        <v>8250000</v>
      </c>
      <c r="Z435" s="156">
        <f>T435-AA435-AB435</f>
        <v>8250000</v>
      </c>
      <c r="AA435" s="156">
        <v>0</v>
      </c>
      <c r="AB435" s="156">
        <f>+AC435+AD435+AE435+AF435+AG435+AH435+AI435+AJ435</f>
        <v>0</v>
      </c>
      <c r="AC435" s="156">
        <v>0</v>
      </c>
      <c r="AD435" s="156">
        <v>0</v>
      </c>
      <c r="AE435" s="156">
        <v>0</v>
      </c>
      <c r="AF435" s="156">
        <v>0</v>
      </c>
      <c r="AG435" s="156">
        <v>0</v>
      </c>
      <c r="AH435" s="156">
        <v>0</v>
      </c>
      <c r="AI435" s="156">
        <v>0</v>
      </c>
      <c r="AJ435" s="156">
        <v>0</v>
      </c>
      <c r="AK435" s="156" t="s">
        <v>104</v>
      </c>
      <c r="AL435" s="103" t="s">
        <v>4521</v>
      </c>
      <c r="AM435" s="156" t="s">
        <v>1829</v>
      </c>
      <c r="AN435" s="156">
        <v>15668923</v>
      </c>
      <c r="AO435" s="156" t="s">
        <v>108</v>
      </c>
      <c r="AP435" s="156" t="s">
        <v>108</v>
      </c>
      <c r="AQ435" s="156" t="s">
        <v>108</v>
      </c>
      <c r="AR435" s="156" t="s">
        <v>108</v>
      </c>
      <c r="AS435" s="156" t="s">
        <v>578</v>
      </c>
      <c r="AT435" s="156" t="s">
        <v>578</v>
      </c>
      <c r="AU435" s="156" t="s">
        <v>392</v>
      </c>
      <c r="AV435" s="156"/>
      <c r="AW435" s="156"/>
      <c r="AX435" s="156" t="s">
        <v>578</v>
      </c>
      <c r="AY435" s="156" t="s">
        <v>108</v>
      </c>
      <c r="AZ435" s="156"/>
      <c r="BA435" s="156"/>
      <c r="BB435" s="156"/>
      <c r="BC435" s="156"/>
      <c r="BD435" s="156"/>
      <c r="BE435" s="156"/>
      <c r="BF435" s="156"/>
      <c r="BG435" s="156"/>
      <c r="BH435" s="153">
        <f>T435+BB435</f>
        <v>8250000</v>
      </c>
      <c r="BI435" s="680" t="s">
        <v>113</v>
      </c>
      <c r="BJ435" s="240"/>
      <c r="BK435" s="240" t="s">
        <v>114</v>
      </c>
      <c r="BL435" s="240"/>
      <c r="BM435" s="158"/>
      <c r="BN435" s="156" t="s">
        <v>917</v>
      </c>
      <c r="BO435" s="156">
        <v>26</v>
      </c>
      <c r="BP435" s="156" t="s">
        <v>578</v>
      </c>
      <c r="BQ435" s="156" t="s">
        <v>114</v>
      </c>
      <c r="BR435" s="156" t="s">
        <v>114</v>
      </c>
      <c r="BS435" s="156" t="s">
        <v>114</v>
      </c>
      <c r="BT435" s="156" t="s">
        <v>114</v>
      </c>
      <c r="BU435" s="156" t="s">
        <v>4522</v>
      </c>
      <c r="BV435" s="156">
        <v>3184471324</v>
      </c>
      <c r="BW435" s="156" t="s">
        <v>4523</v>
      </c>
      <c r="BX435" s="156" t="s">
        <v>839</v>
      </c>
      <c r="BY435" s="156" t="s">
        <v>119</v>
      </c>
      <c r="BZ435" s="156" t="s">
        <v>4524</v>
      </c>
      <c r="CA435" s="157" t="s">
        <v>109</v>
      </c>
      <c r="CB435" s="157" t="s">
        <v>109</v>
      </c>
      <c r="CC435" s="157" t="s">
        <v>109</v>
      </c>
      <c r="CD435" s="156"/>
      <c r="CE435" s="156"/>
      <c r="CF435" s="156"/>
      <c r="CG435" s="156"/>
      <c r="CH435" s="156"/>
      <c r="CI435" s="156"/>
      <c r="CJ435" s="156"/>
      <c r="CK435" s="156"/>
      <c r="CL435" s="156"/>
      <c r="CM435" s="152" t="s">
        <v>109</v>
      </c>
      <c r="CN435" s="156"/>
    </row>
    <row r="436" spans="1:736" s="50" customFormat="1" ht="45.75" customHeight="1">
      <c r="A436" s="685">
        <f>1+A435</f>
        <v>435</v>
      </c>
      <c r="B436" s="602" t="s">
        <v>4525</v>
      </c>
      <c r="C436" s="686" t="s">
        <v>4526</v>
      </c>
      <c r="D436" s="651" t="s">
        <v>93</v>
      </c>
      <c r="E436" s="601">
        <v>45435</v>
      </c>
      <c r="F436" s="652">
        <v>45435</v>
      </c>
      <c r="G436" s="652">
        <v>45656</v>
      </c>
      <c r="H436" s="603" t="s">
        <v>416</v>
      </c>
      <c r="I436" s="653" t="s">
        <v>180</v>
      </c>
      <c r="J436" s="603" t="s">
        <v>981</v>
      </c>
      <c r="K436" s="654">
        <v>11201608</v>
      </c>
      <c r="L436" s="603">
        <v>0</v>
      </c>
      <c r="M436" s="655" t="s">
        <v>844</v>
      </c>
      <c r="N436" s="656" t="s">
        <v>98</v>
      </c>
      <c r="O436" s="610" t="s">
        <v>99</v>
      </c>
      <c r="P436" s="603" t="s">
        <v>1455</v>
      </c>
      <c r="Q436" s="603" t="s">
        <v>4527</v>
      </c>
      <c r="R436" s="657">
        <f>+G436-F436</f>
        <v>221</v>
      </c>
      <c r="S436" s="603" t="s">
        <v>4528</v>
      </c>
      <c r="T436" s="658">
        <v>22584800</v>
      </c>
      <c r="U436" s="659" t="s">
        <v>4529</v>
      </c>
      <c r="V436" s="658">
        <f>+T436</f>
        <v>22584800</v>
      </c>
      <c r="W436" s="660">
        <v>45435</v>
      </c>
      <c r="X436" s="661" t="s">
        <v>103</v>
      </c>
      <c r="Y436" s="662">
        <f>+Z436+AA436+AB436</f>
        <v>22584800</v>
      </c>
      <c r="Z436" s="663">
        <f>T436-AA436-AB436</f>
        <v>22584800</v>
      </c>
      <c r="AA436" s="664">
        <v>0</v>
      </c>
      <c r="AB436" s="665">
        <f>+AC436+AD436+AE436+AF436+AG436+AH436+AI436+AJ436</f>
        <v>0</v>
      </c>
      <c r="AC436" s="664">
        <v>0</v>
      </c>
      <c r="AD436" s="664">
        <v>0</v>
      </c>
      <c r="AE436" s="664">
        <v>0</v>
      </c>
      <c r="AF436" s="664">
        <v>0</v>
      </c>
      <c r="AG436" s="664">
        <v>0</v>
      </c>
      <c r="AH436" s="664">
        <v>0</v>
      </c>
      <c r="AI436" s="664">
        <v>0</v>
      </c>
      <c r="AJ436" s="664">
        <v>0</v>
      </c>
      <c r="AK436" s="666" t="s">
        <v>104</v>
      </c>
      <c r="AL436" s="667" t="s">
        <v>4530</v>
      </c>
      <c r="AM436" s="603" t="s">
        <v>224</v>
      </c>
      <c r="AN436" s="668">
        <v>13542484</v>
      </c>
      <c r="AO436" s="666" t="s">
        <v>108</v>
      </c>
      <c r="AP436" s="603" t="s">
        <v>108</v>
      </c>
      <c r="AQ436" s="669" t="s">
        <v>108</v>
      </c>
      <c r="AR436" s="666" t="s">
        <v>108</v>
      </c>
      <c r="AS436" s="603" t="s">
        <v>109</v>
      </c>
      <c r="AT436" s="666" t="s">
        <v>109</v>
      </c>
      <c r="AU436" s="666" t="s">
        <v>392</v>
      </c>
      <c r="AV436" s="603"/>
      <c r="AW436" s="603"/>
      <c r="AX436" s="603" t="s">
        <v>109</v>
      </c>
      <c r="AY436" s="603" t="s">
        <v>108</v>
      </c>
      <c r="AZ436" s="670"/>
      <c r="BA436" s="603"/>
      <c r="BB436" s="671"/>
      <c r="BC436" s="670"/>
      <c r="BD436" s="657"/>
      <c r="BE436" s="657"/>
      <c r="BF436" s="657"/>
      <c r="BG436" s="670"/>
      <c r="BH436" s="672">
        <f>T436+BB436</f>
        <v>22584800</v>
      </c>
      <c r="BI436" s="684" t="s">
        <v>4531</v>
      </c>
      <c r="BJ436" s="657"/>
      <c r="BK436" s="657" t="s">
        <v>114</v>
      </c>
      <c r="BL436" s="657"/>
      <c r="BM436" s="471" t="s">
        <v>4532</v>
      </c>
      <c r="BN436" s="687" t="s">
        <v>917</v>
      </c>
      <c r="BO436" s="656">
        <v>45</v>
      </c>
      <c r="BP436" s="656" t="s">
        <v>109</v>
      </c>
      <c r="BQ436" s="656" t="s">
        <v>114</v>
      </c>
      <c r="BR436" s="656" t="s">
        <v>114</v>
      </c>
      <c r="BS436" s="656" t="s">
        <v>114</v>
      </c>
      <c r="BT436" s="656" t="s">
        <v>114</v>
      </c>
      <c r="BU436" s="604" t="s">
        <v>2321</v>
      </c>
      <c r="BV436" s="656">
        <v>3108781249</v>
      </c>
      <c r="BW436" s="688" t="s">
        <v>988</v>
      </c>
      <c r="BX436" s="608" t="s">
        <v>989</v>
      </c>
      <c r="BY436" s="656" t="s">
        <v>119</v>
      </c>
      <c r="BZ436" s="689">
        <v>6292069251</v>
      </c>
      <c r="CA436" s="605" t="s">
        <v>109</v>
      </c>
      <c r="CB436" s="605" t="s">
        <v>109</v>
      </c>
      <c r="CC436" s="605" t="s">
        <v>109</v>
      </c>
      <c r="CD436" s="606" t="s">
        <v>109</v>
      </c>
      <c r="CE436" s="605" t="s">
        <v>109</v>
      </c>
      <c r="CF436" s="605" t="s">
        <v>109</v>
      </c>
      <c r="CG436" s="605" t="s">
        <v>109</v>
      </c>
      <c r="CH436" s="605" t="s">
        <v>109</v>
      </c>
      <c r="CI436" s="605"/>
      <c r="CJ436" s="605"/>
      <c r="CK436" s="605"/>
      <c r="CL436" s="605"/>
      <c r="CM436" s="605" t="s">
        <v>109</v>
      </c>
      <c r="CN436" s="605"/>
    </row>
    <row r="437" spans="1:736" s="50" customFormat="1" ht="45.75" customHeight="1">
      <c r="A437" s="589">
        <f>1+A436</f>
        <v>436</v>
      </c>
      <c r="B437" s="403" t="s">
        <v>4533</v>
      </c>
      <c r="C437" s="156" t="s">
        <v>4534</v>
      </c>
      <c r="D437" s="156" t="s">
        <v>1417</v>
      </c>
      <c r="E437" s="156">
        <v>45435</v>
      </c>
      <c r="F437" s="156">
        <v>45439</v>
      </c>
      <c r="G437" s="156">
        <v>45514</v>
      </c>
      <c r="H437" s="156" t="s">
        <v>416</v>
      </c>
      <c r="I437" s="156" t="s">
        <v>95</v>
      </c>
      <c r="J437" s="301" t="s">
        <v>4535</v>
      </c>
      <c r="K437" s="251">
        <v>1022328291</v>
      </c>
      <c r="L437" s="156">
        <v>1</v>
      </c>
      <c r="M437" s="156" t="s">
        <v>844</v>
      </c>
      <c r="N437" s="156" t="s">
        <v>98</v>
      </c>
      <c r="O437" s="156" t="s">
        <v>2287</v>
      </c>
      <c r="P437" s="156" t="s">
        <v>4536</v>
      </c>
      <c r="Q437" s="156" t="s">
        <v>1375</v>
      </c>
      <c r="R437" s="143">
        <f>+G437-F437</f>
        <v>75</v>
      </c>
      <c r="S437" s="134" t="s">
        <v>4537</v>
      </c>
      <c r="T437" s="253">
        <v>8000000</v>
      </c>
      <c r="U437" s="156" t="s">
        <v>4538</v>
      </c>
      <c r="V437" s="253">
        <f>+T437</f>
        <v>8000000</v>
      </c>
      <c r="W437" s="156">
        <v>45436</v>
      </c>
      <c r="X437" s="156" t="s">
        <v>103</v>
      </c>
      <c r="Y437" s="317">
        <f>+Z437+AA437+AB437</f>
        <v>8000000</v>
      </c>
      <c r="Z437" s="156">
        <f>T437-AA437-AB437</f>
        <v>8000000</v>
      </c>
      <c r="AA437" s="156">
        <v>0</v>
      </c>
      <c r="AB437" s="156">
        <f>+AC437+AD437+AE437+AF437+AG437+AH437+AI437+AJ437</f>
        <v>0</v>
      </c>
      <c r="AC437" s="156">
        <v>0</v>
      </c>
      <c r="AD437" s="156">
        <v>0</v>
      </c>
      <c r="AE437" s="156">
        <v>0</v>
      </c>
      <c r="AF437" s="156">
        <v>0</v>
      </c>
      <c r="AG437" s="156">
        <v>0</v>
      </c>
      <c r="AH437" s="156">
        <v>0</v>
      </c>
      <c r="AI437" s="156">
        <v>0</v>
      </c>
      <c r="AJ437" s="156">
        <v>0</v>
      </c>
      <c r="AK437" s="156" t="s">
        <v>104</v>
      </c>
      <c r="AL437" s="103" t="s">
        <v>4539</v>
      </c>
      <c r="AM437" s="156" t="s">
        <v>4540</v>
      </c>
      <c r="AN437" s="156" t="s">
        <v>4541</v>
      </c>
      <c r="AO437" s="156" t="s">
        <v>108</v>
      </c>
      <c r="AP437" s="156" t="s">
        <v>108</v>
      </c>
      <c r="AQ437" s="156" t="s">
        <v>108</v>
      </c>
      <c r="AR437" s="156" t="s">
        <v>108</v>
      </c>
      <c r="AS437" s="156" t="s">
        <v>109</v>
      </c>
      <c r="AT437" s="156" t="s">
        <v>109</v>
      </c>
      <c r="AU437" s="156" t="s">
        <v>392</v>
      </c>
      <c r="AV437" s="156"/>
      <c r="AW437" s="156" t="s">
        <v>4542</v>
      </c>
      <c r="AX437" s="156" t="s">
        <v>109</v>
      </c>
      <c r="AY437" s="156" t="s">
        <v>108</v>
      </c>
      <c r="AZ437" s="156"/>
      <c r="BA437" s="156"/>
      <c r="BB437" s="156"/>
      <c r="BC437" s="156"/>
      <c r="BD437" s="156"/>
      <c r="BE437" s="156"/>
      <c r="BF437" s="156"/>
      <c r="BG437" s="156"/>
      <c r="BH437" s="153">
        <f>T437+BB437</f>
        <v>8000000</v>
      </c>
      <c r="BI437" s="680" t="s">
        <v>113</v>
      </c>
      <c r="BJ437" s="240"/>
      <c r="BK437" s="240" t="s">
        <v>114</v>
      </c>
      <c r="BL437" s="240"/>
      <c r="BM437" s="158"/>
      <c r="BN437" s="156" t="s">
        <v>917</v>
      </c>
      <c r="BO437" s="156">
        <v>38</v>
      </c>
      <c r="BP437" s="156" t="s">
        <v>109</v>
      </c>
      <c r="BQ437" s="156" t="s">
        <v>114</v>
      </c>
      <c r="BR437" s="156" t="s">
        <v>114</v>
      </c>
      <c r="BS437" s="156" t="s">
        <v>114</v>
      </c>
      <c r="BT437" s="156" t="s">
        <v>114</v>
      </c>
      <c r="BU437" s="156" t="s">
        <v>4543</v>
      </c>
      <c r="BV437" s="156">
        <v>3192077661</v>
      </c>
      <c r="BW437" s="156" t="s">
        <v>4544</v>
      </c>
      <c r="BX437" s="156" t="s">
        <v>881</v>
      </c>
      <c r="BY437" s="156" t="s">
        <v>119</v>
      </c>
      <c r="BZ437" s="156">
        <v>33745350254</v>
      </c>
      <c r="CA437" s="157" t="s">
        <v>109</v>
      </c>
      <c r="CB437" s="157" t="s">
        <v>109</v>
      </c>
      <c r="CC437" s="157" t="s">
        <v>109</v>
      </c>
      <c r="CD437" s="156"/>
      <c r="CE437" s="156"/>
      <c r="CF437" s="156"/>
      <c r="CG437" s="156"/>
      <c r="CH437" s="156"/>
      <c r="CI437" s="156"/>
      <c r="CJ437" s="156"/>
      <c r="CK437" s="156"/>
      <c r="CL437" s="156"/>
      <c r="CM437" s="152" t="s">
        <v>109</v>
      </c>
      <c r="CN437" s="156"/>
    </row>
    <row r="438" spans="1:736" s="50" customFormat="1" ht="45.75" customHeight="1">
      <c r="A438" s="589">
        <f>1+A437</f>
        <v>437</v>
      </c>
      <c r="B438" s="403" t="s">
        <v>4545</v>
      </c>
      <c r="C438" s="156" t="s">
        <v>4546</v>
      </c>
      <c r="D438" s="156" t="s">
        <v>340</v>
      </c>
      <c r="E438" s="156">
        <v>45435</v>
      </c>
      <c r="F438" s="156">
        <v>45439</v>
      </c>
      <c r="G438" s="156">
        <v>45545</v>
      </c>
      <c r="H438" s="156" t="s">
        <v>416</v>
      </c>
      <c r="I438" s="156" t="s">
        <v>95</v>
      </c>
      <c r="J438" s="156" t="s">
        <v>4547</v>
      </c>
      <c r="K438" s="251">
        <v>1072708418</v>
      </c>
      <c r="L438" s="156">
        <v>8</v>
      </c>
      <c r="M438" s="156" t="s">
        <v>844</v>
      </c>
      <c r="N438" s="156" t="s">
        <v>98</v>
      </c>
      <c r="O438" s="156" t="s">
        <v>493</v>
      </c>
      <c r="P438" s="156" t="s">
        <v>4548</v>
      </c>
      <c r="Q438" s="156" t="s">
        <v>1050</v>
      </c>
      <c r="R438" s="143">
        <f>+G438-F438</f>
        <v>106</v>
      </c>
      <c r="S438" s="134" t="s">
        <v>2651</v>
      </c>
      <c r="T438" s="253">
        <v>15750000</v>
      </c>
      <c r="U438" s="156" t="s">
        <v>4549</v>
      </c>
      <c r="V438" s="253">
        <f>+T438</f>
        <v>15750000</v>
      </c>
      <c r="W438" s="156">
        <v>45436</v>
      </c>
      <c r="X438" s="156" t="s">
        <v>103</v>
      </c>
      <c r="Y438" s="317">
        <f>+Z438+AA438+AB438</f>
        <v>15750000</v>
      </c>
      <c r="Z438" s="156">
        <f>T438-AA438-AB438</f>
        <v>15750000</v>
      </c>
      <c r="AA438" s="156">
        <v>0</v>
      </c>
      <c r="AB438" s="156">
        <f>+AC438+AD438+AE438+AF438+AG438+AH438+AI438+AJ438</f>
        <v>0</v>
      </c>
      <c r="AC438" s="156">
        <v>0</v>
      </c>
      <c r="AD438" s="156">
        <v>0</v>
      </c>
      <c r="AE438" s="156">
        <v>0</v>
      </c>
      <c r="AF438" s="156">
        <v>0</v>
      </c>
      <c r="AG438" s="156">
        <v>0</v>
      </c>
      <c r="AH438" s="156">
        <v>0</v>
      </c>
      <c r="AI438" s="156">
        <v>0</v>
      </c>
      <c r="AJ438" s="156">
        <v>0</v>
      </c>
      <c r="AK438" s="156" t="s">
        <v>104</v>
      </c>
      <c r="AL438" s="103" t="s">
        <v>4550</v>
      </c>
      <c r="AM438" s="156" t="s">
        <v>1488</v>
      </c>
      <c r="AN438" s="156">
        <v>13724455</v>
      </c>
      <c r="AO438" s="156" t="s">
        <v>108</v>
      </c>
      <c r="AP438" s="156" t="s">
        <v>108</v>
      </c>
      <c r="AQ438" s="156" t="s">
        <v>108</v>
      </c>
      <c r="AR438" s="156" t="s">
        <v>108</v>
      </c>
      <c r="AS438" s="156" t="s">
        <v>109</v>
      </c>
      <c r="AT438" s="156" t="s">
        <v>109</v>
      </c>
      <c r="AU438" s="156" t="s">
        <v>392</v>
      </c>
      <c r="AV438" s="156"/>
      <c r="AW438" s="156"/>
      <c r="AX438" s="156" t="s">
        <v>109</v>
      </c>
      <c r="AY438" s="156" t="s">
        <v>108</v>
      </c>
      <c r="AZ438" s="156"/>
      <c r="BA438" s="156"/>
      <c r="BB438" s="156"/>
      <c r="BC438" s="156"/>
      <c r="BD438" s="156"/>
      <c r="BE438" s="156"/>
      <c r="BF438" s="156"/>
      <c r="BG438" s="156"/>
      <c r="BH438" s="153">
        <f>T438+BB438</f>
        <v>15750000</v>
      </c>
      <c r="BI438" s="161" t="s">
        <v>135</v>
      </c>
      <c r="BJ438" s="240"/>
      <c r="BK438" s="240" t="s">
        <v>114</v>
      </c>
      <c r="BL438" s="240"/>
      <c r="BM438" s="471" t="s">
        <v>4551</v>
      </c>
      <c r="BN438" s="156" t="s">
        <v>964</v>
      </c>
      <c r="BO438" s="156">
        <v>28</v>
      </c>
      <c r="BP438" s="156" t="s">
        <v>114</v>
      </c>
      <c r="BQ438" s="156" t="s">
        <v>114</v>
      </c>
      <c r="BR438" s="156" t="s">
        <v>114</v>
      </c>
      <c r="BS438" s="156" t="s">
        <v>114</v>
      </c>
      <c r="BT438" s="156" t="s">
        <v>114</v>
      </c>
      <c r="BU438" s="156" t="s">
        <v>4552</v>
      </c>
      <c r="BV438" s="156">
        <v>3219185803</v>
      </c>
      <c r="BW438" s="156" t="s">
        <v>4553</v>
      </c>
      <c r="BX438" s="156" t="s">
        <v>839</v>
      </c>
      <c r="BY438" s="156" t="s">
        <v>119</v>
      </c>
      <c r="BZ438" s="156">
        <v>91263160997</v>
      </c>
      <c r="CA438" s="157" t="s">
        <v>109</v>
      </c>
      <c r="CB438" s="157" t="s">
        <v>109</v>
      </c>
      <c r="CC438" s="157" t="s">
        <v>109</v>
      </c>
      <c r="CD438" s="156" t="s">
        <v>109</v>
      </c>
      <c r="CE438" s="156"/>
      <c r="CF438" s="156"/>
      <c r="CG438" s="156"/>
      <c r="CH438" s="156"/>
      <c r="CI438" s="156"/>
      <c r="CJ438" s="156"/>
      <c r="CK438" s="156"/>
      <c r="CL438" s="156"/>
      <c r="CM438" s="152" t="s">
        <v>109</v>
      </c>
      <c r="CN438" s="156"/>
    </row>
    <row r="439" spans="1:736" s="290" customFormat="1" ht="45.75" customHeight="1">
      <c r="A439" s="589">
        <f>1+A438</f>
        <v>438</v>
      </c>
      <c r="B439" s="403" t="s">
        <v>4554</v>
      </c>
      <c r="C439" s="156" t="s">
        <v>4555</v>
      </c>
      <c r="D439" s="156" t="s">
        <v>179</v>
      </c>
      <c r="E439" s="156">
        <v>45436</v>
      </c>
      <c r="F439" s="156">
        <v>45440</v>
      </c>
      <c r="G439" s="156">
        <v>45592</v>
      </c>
      <c r="H439" s="156" t="s">
        <v>416</v>
      </c>
      <c r="I439" s="156" t="s">
        <v>180</v>
      </c>
      <c r="J439" s="301" t="s">
        <v>4556</v>
      </c>
      <c r="K439" s="251">
        <v>1072666137</v>
      </c>
      <c r="L439" s="156">
        <v>1</v>
      </c>
      <c r="M439" s="156" t="s">
        <v>844</v>
      </c>
      <c r="N439" s="156" t="s">
        <v>98</v>
      </c>
      <c r="O439" s="156" t="s">
        <v>3608</v>
      </c>
      <c r="P439" s="156" t="s">
        <v>3620</v>
      </c>
      <c r="Q439" s="156" t="s">
        <v>897</v>
      </c>
      <c r="R439" s="143">
        <f>+G439-F439</f>
        <v>152</v>
      </c>
      <c r="S439" s="134" t="s">
        <v>3093</v>
      </c>
      <c r="T439" s="253">
        <v>15400000</v>
      </c>
      <c r="U439" s="156" t="s">
        <v>4557</v>
      </c>
      <c r="V439" s="253">
        <f>+T439</f>
        <v>15400000</v>
      </c>
      <c r="W439" s="156">
        <v>45436</v>
      </c>
      <c r="X439" s="156" t="s">
        <v>103</v>
      </c>
      <c r="Y439" s="317">
        <f>+Z439+AA439+AB439</f>
        <v>15400000</v>
      </c>
      <c r="Z439" s="156">
        <f>T439-AA439-AB439</f>
        <v>15400000</v>
      </c>
      <c r="AA439" s="156">
        <v>0</v>
      </c>
      <c r="AB439" s="156">
        <f>+AC439+AD439+AE439+AF439+AG439+AH439+AI439+AJ439</f>
        <v>0</v>
      </c>
      <c r="AC439" s="156">
        <v>0</v>
      </c>
      <c r="AD439" s="156">
        <v>0</v>
      </c>
      <c r="AE439" s="156">
        <v>0</v>
      </c>
      <c r="AF439" s="156">
        <v>0</v>
      </c>
      <c r="AG439" s="156">
        <v>0</v>
      </c>
      <c r="AH439" s="156">
        <v>0</v>
      </c>
      <c r="AI439" s="156">
        <v>0</v>
      </c>
      <c r="AJ439" s="156">
        <v>0</v>
      </c>
      <c r="AK439" s="156" t="s">
        <v>104</v>
      </c>
      <c r="AL439" s="103" t="s">
        <v>4558</v>
      </c>
      <c r="AM439" s="156" t="s">
        <v>2757</v>
      </c>
      <c r="AN439" s="156">
        <v>53910682</v>
      </c>
      <c r="AO439" s="156" t="s">
        <v>108</v>
      </c>
      <c r="AP439" s="156" t="s">
        <v>108</v>
      </c>
      <c r="AQ439" s="156" t="s">
        <v>108</v>
      </c>
      <c r="AR439" s="156" t="s">
        <v>108</v>
      </c>
      <c r="AS439" s="156" t="s">
        <v>109</v>
      </c>
      <c r="AT439" s="156" t="s">
        <v>109</v>
      </c>
      <c r="AU439" s="156" t="s">
        <v>392</v>
      </c>
      <c r="AV439" s="156"/>
      <c r="AW439" s="156"/>
      <c r="AX439" s="156" t="s">
        <v>109</v>
      </c>
      <c r="AY439" s="156" t="s">
        <v>108</v>
      </c>
      <c r="AZ439" s="156"/>
      <c r="BA439" s="156"/>
      <c r="BB439" s="156"/>
      <c r="BC439" s="156"/>
      <c r="BD439" s="156"/>
      <c r="BE439" s="156"/>
      <c r="BF439" s="156"/>
      <c r="BG439" s="156"/>
      <c r="BH439" s="153">
        <f>T439+BB439</f>
        <v>15400000</v>
      </c>
      <c r="BI439" s="349" t="s">
        <v>113</v>
      </c>
      <c r="BJ439" s="156"/>
      <c r="BK439" s="156" t="s">
        <v>114</v>
      </c>
      <c r="BL439" s="156"/>
      <c r="BM439" s="457"/>
      <c r="BN439" s="156" t="s">
        <v>964</v>
      </c>
      <c r="BO439" s="156">
        <v>31</v>
      </c>
      <c r="BP439" s="156" t="s">
        <v>114</v>
      </c>
      <c r="BQ439" s="156" t="s">
        <v>114</v>
      </c>
      <c r="BR439" s="156" t="s">
        <v>114</v>
      </c>
      <c r="BS439" s="156" t="s">
        <v>114</v>
      </c>
      <c r="BT439" s="156" t="s">
        <v>114</v>
      </c>
      <c r="BU439" s="156" t="s">
        <v>4559</v>
      </c>
      <c r="BV439" s="156">
        <v>3223531782</v>
      </c>
      <c r="BW439" s="156" t="s">
        <v>4560</v>
      </c>
      <c r="BX439" s="156" t="s">
        <v>839</v>
      </c>
      <c r="BY439" s="156" t="s">
        <v>119</v>
      </c>
      <c r="BZ439" s="156">
        <v>488401991606</v>
      </c>
      <c r="CA439" s="157" t="s">
        <v>109</v>
      </c>
      <c r="CB439" s="157" t="s">
        <v>109</v>
      </c>
      <c r="CC439" s="157" t="s">
        <v>109</v>
      </c>
      <c r="CD439" s="156" t="s">
        <v>109</v>
      </c>
      <c r="CE439" s="156" t="s">
        <v>109</v>
      </c>
      <c r="CF439" s="156" t="s">
        <v>109</v>
      </c>
      <c r="CG439" s="156" t="s">
        <v>109</v>
      </c>
      <c r="CH439" s="156"/>
      <c r="CI439" s="156"/>
      <c r="CJ439" s="156"/>
      <c r="CK439" s="156"/>
      <c r="CL439" s="156"/>
      <c r="CM439" s="152" t="s">
        <v>109</v>
      </c>
      <c r="CN439" s="156"/>
      <c r="CO439" s="297"/>
      <c r="CP439" s="297"/>
      <c r="CQ439" s="297"/>
      <c r="CR439" s="297"/>
      <c r="CS439" s="50"/>
      <c r="CT439" s="50"/>
      <c r="CU439" s="50"/>
      <c r="CV439" s="50"/>
      <c r="CW439" s="50"/>
      <c r="CX439" s="50"/>
      <c r="CY439" s="50"/>
      <c r="CZ439" s="50"/>
      <c r="DA439" s="50"/>
      <c r="DB439" s="50"/>
      <c r="DC439" s="50"/>
      <c r="DD439" s="50"/>
      <c r="DE439" s="50"/>
      <c r="DF439" s="50"/>
      <c r="DG439" s="50"/>
      <c r="DH439" s="50"/>
      <c r="DI439" s="50"/>
      <c r="DJ439" s="50"/>
      <c r="DK439" s="50"/>
      <c r="DL439" s="50"/>
      <c r="DM439" s="50"/>
      <c r="DN439" s="50"/>
      <c r="DO439" s="50"/>
      <c r="DP439" s="50"/>
      <c r="DQ439" s="50"/>
      <c r="DR439" s="50"/>
      <c r="DS439" s="50"/>
      <c r="DT439" s="50"/>
      <c r="DU439" s="50"/>
      <c r="DV439" s="50"/>
      <c r="DW439" s="50"/>
      <c r="DX439" s="50"/>
      <c r="DY439" s="50"/>
      <c r="DZ439" s="50"/>
      <c r="EA439" s="50"/>
      <c r="EB439" s="50"/>
      <c r="EC439" s="50"/>
      <c r="ED439" s="50"/>
      <c r="EE439" s="50"/>
      <c r="EF439" s="50"/>
      <c r="EG439" s="50"/>
      <c r="EH439" s="50"/>
      <c r="EI439" s="50"/>
      <c r="EJ439" s="50"/>
      <c r="EK439" s="50"/>
      <c r="EL439" s="50"/>
      <c r="EM439" s="50"/>
      <c r="EN439" s="50"/>
      <c r="EO439" s="50"/>
      <c r="EP439" s="50"/>
      <c r="EQ439" s="50"/>
      <c r="ER439" s="50"/>
      <c r="ES439" s="50"/>
      <c r="ET439" s="50"/>
      <c r="EU439" s="50"/>
      <c r="EV439" s="50"/>
      <c r="EW439" s="50"/>
      <c r="EX439" s="50"/>
      <c r="EY439" s="50"/>
      <c r="EZ439" s="50"/>
      <c r="FA439" s="50"/>
      <c r="FB439" s="50"/>
      <c r="FC439" s="50"/>
      <c r="FD439" s="50"/>
      <c r="FE439" s="50"/>
      <c r="FF439" s="50"/>
      <c r="FG439" s="50"/>
      <c r="FH439" s="50"/>
      <c r="FI439" s="50"/>
      <c r="FJ439" s="50"/>
      <c r="FK439" s="50"/>
      <c r="FL439" s="50"/>
      <c r="FM439" s="50"/>
      <c r="FN439" s="50"/>
      <c r="FO439" s="50"/>
      <c r="FP439" s="50"/>
      <c r="FQ439" s="50"/>
      <c r="FR439" s="50"/>
      <c r="FS439" s="50"/>
      <c r="FT439" s="50"/>
      <c r="FU439" s="50"/>
      <c r="FV439" s="50"/>
      <c r="FW439" s="50"/>
      <c r="FX439" s="50"/>
      <c r="FY439" s="50"/>
      <c r="FZ439" s="50"/>
      <c r="GA439" s="50"/>
      <c r="GB439" s="50"/>
      <c r="GC439" s="50"/>
      <c r="GD439" s="50"/>
      <c r="GE439" s="50"/>
      <c r="GF439" s="50"/>
      <c r="GG439" s="50"/>
      <c r="GH439" s="50"/>
      <c r="GI439" s="50"/>
      <c r="GJ439" s="50"/>
      <c r="GK439" s="50"/>
      <c r="GL439" s="50"/>
      <c r="GM439" s="50"/>
      <c r="GN439" s="50"/>
      <c r="GO439" s="50"/>
      <c r="GP439" s="50"/>
      <c r="GQ439" s="50"/>
      <c r="GR439" s="50"/>
      <c r="GS439" s="50"/>
      <c r="GT439" s="50"/>
      <c r="GU439" s="50"/>
      <c r="GV439" s="16"/>
      <c r="GW439" s="16"/>
      <c r="GX439" s="16"/>
      <c r="GY439" s="16"/>
      <c r="GZ439" s="16"/>
      <c r="HA439" s="16"/>
      <c r="HB439" s="16"/>
      <c r="HC439" s="16"/>
      <c r="HD439" s="16"/>
      <c r="HE439" s="16"/>
      <c r="HF439" s="16"/>
      <c r="HG439" s="16"/>
      <c r="HH439" s="16"/>
      <c r="HI439" s="16"/>
      <c r="HJ439" s="16"/>
      <c r="HK439" s="16"/>
      <c r="HL439" s="16"/>
      <c r="HM439" s="16"/>
      <c r="HN439" s="16"/>
      <c r="HO439" s="16"/>
      <c r="HP439" s="16"/>
      <c r="HQ439" s="16"/>
      <c r="HR439" s="16"/>
      <c r="HS439" s="16"/>
      <c r="HT439" s="16"/>
      <c r="HU439" s="16"/>
      <c r="HV439" s="16"/>
      <c r="HW439" s="16"/>
      <c r="HX439" s="16"/>
      <c r="HY439" s="16"/>
      <c r="HZ439" s="16"/>
      <c r="IA439" s="16"/>
      <c r="IB439" s="16"/>
      <c r="IC439" s="16"/>
      <c r="ID439" s="16"/>
      <c r="IE439" s="16"/>
      <c r="IF439" s="16"/>
      <c r="IG439" s="16"/>
      <c r="IH439" s="16"/>
      <c r="II439" s="16"/>
      <c r="IJ439" s="16"/>
      <c r="IK439" s="16"/>
      <c r="IL439" s="16"/>
      <c r="IM439" s="16"/>
      <c r="IN439" s="16"/>
      <c r="IO439" s="16"/>
      <c r="IP439" s="16"/>
      <c r="IQ439" s="16"/>
      <c r="IR439" s="16"/>
      <c r="IS439" s="16"/>
      <c r="IT439" s="16"/>
      <c r="IU439" s="16"/>
      <c r="IV439" s="16"/>
      <c r="IW439" s="16"/>
      <c r="IX439" s="16"/>
      <c r="IY439" s="16"/>
      <c r="IZ439" s="16"/>
      <c r="JA439" s="16"/>
      <c r="JB439" s="16"/>
      <c r="JC439" s="16"/>
      <c r="JD439" s="16"/>
      <c r="JE439" s="16"/>
      <c r="JF439" s="16"/>
      <c r="JG439" s="16"/>
      <c r="JH439" s="16"/>
      <c r="JI439" s="16"/>
      <c r="JJ439" s="16"/>
      <c r="JK439" s="16"/>
      <c r="JL439" s="16"/>
      <c r="JM439" s="16"/>
      <c r="JN439" s="16"/>
      <c r="JO439" s="16"/>
      <c r="JP439" s="16"/>
      <c r="JQ439" s="16"/>
      <c r="JR439" s="16"/>
      <c r="JS439" s="16"/>
      <c r="JT439" s="16"/>
      <c r="JU439" s="16"/>
      <c r="JV439" s="16"/>
      <c r="JW439" s="16"/>
      <c r="JX439" s="16"/>
      <c r="JY439" s="16"/>
      <c r="JZ439" s="16"/>
      <c r="KA439" s="16"/>
      <c r="KB439" s="16"/>
      <c r="KC439" s="16"/>
      <c r="KD439" s="16"/>
      <c r="KE439" s="16"/>
      <c r="KF439" s="16"/>
      <c r="KG439" s="16"/>
      <c r="KH439" s="16"/>
      <c r="KI439" s="16"/>
      <c r="KJ439" s="16"/>
      <c r="KK439" s="16"/>
      <c r="KL439" s="16"/>
      <c r="KM439" s="16"/>
      <c r="KN439" s="16"/>
      <c r="KO439" s="16"/>
      <c r="KP439" s="16"/>
      <c r="KQ439" s="16"/>
      <c r="KR439" s="16"/>
      <c r="KS439" s="16"/>
      <c r="KT439" s="16"/>
      <c r="KU439" s="16"/>
      <c r="KV439" s="16"/>
      <c r="KW439" s="16"/>
      <c r="KX439" s="16"/>
      <c r="KY439" s="16"/>
      <c r="KZ439" s="16"/>
      <c r="LA439" s="16"/>
      <c r="LB439" s="16"/>
      <c r="LC439" s="16"/>
      <c r="LD439" s="16"/>
      <c r="LE439" s="16"/>
      <c r="LF439" s="16"/>
      <c r="LG439" s="16"/>
      <c r="LH439" s="16"/>
      <c r="LI439" s="16"/>
      <c r="LJ439" s="16"/>
      <c r="LK439" s="16"/>
      <c r="LL439" s="16"/>
      <c r="LM439" s="16"/>
      <c r="LN439" s="16"/>
      <c r="LO439" s="16"/>
      <c r="LP439" s="16"/>
      <c r="LQ439" s="16"/>
      <c r="LR439" s="16"/>
      <c r="LS439" s="16"/>
      <c r="LT439" s="16"/>
      <c r="LU439" s="16"/>
      <c r="LV439" s="16"/>
      <c r="LW439" s="16"/>
      <c r="LX439" s="16"/>
      <c r="LY439" s="16"/>
      <c r="LZ439" s="16"/>
      <c r="MA439" s="16"/>
      <c r="MB439" s="16"/>
      <c r="MC439" s="16"/>
      <c r="MD439" s="16"/>
      <c r="ME439" s="16"/>
      <c r="MF439" s="16"/>
      <c r="MG439" s="16"/>
      <c r="MH439" s="16"/>
      <c r="MI439" s="16"/>
      <c r="MJ439" s="16"/>
      <c r="MK439" s="16"/>
      <c r="ML439" s="16"/>
      <c r="MM439" s="16"/>
      <c r="MN439" s="16"/>
      <c r="MO439" s="16"/>
      <c r="MP439" s="16"/>
      <c r="MQ439" s="16"/>
      <c r="MR439" s="16"/>
      <c r="MS439" s="16"/>
      <c r="MT439" s="16"/>
      <c r="MU439" s="16"/>
      <c r="MV439" s="16"/>
      <c r="MW439" s="16"/>
      <c r="MX439" s="16"/>
      <c r="MY439" s="16"/>
      <c r="MZ439" s="16"/>
      <c r="NA439" s="16"/>
      <c r="NB439" s="16"/>
      <c r="NC439" s="16"/>
      <c r="ND439" s="16"/>
      <c r="NE439" s="16"/>
      <c r="NF439" s="16"/>
      <c r="NG439" s="16"/>
      <c r="NH439" s="16"/>
      <c r="NI439" s="16"/>
      <c r="NJ439" s="16"/>
      <c r="NK439" s="16"/>
      <c r="NL439" s="16"/>
      <c r="NM439" s="16"/>
      <c r="NN439" s="16"/>
      <c r="NO439" s="16"/>
      <c r="NP439" s="16"/>
      <c r="NQ439" s="16"/>
      <c r="NR439" s="16"/>
      <c r="NS439" s="16"/>
      <c r="NT439" s="16"/>
      <c r="NU439" s="16"/>
      <c r="NV439" s="16"/>
      <c r="NW439" s="16"/>
      <c r="NX439" s="16"/>
      <c r="NY439" s="16"/>
      <c r="NZ439" s="16"/>
      <c r="OA439" s="16"/>
      <c r="OB439" s="16"/>
      <c r="OC439" s="16"/>
      <c r="OD439" s="16"/>
      <c r="OE439" s="16"/>
      <c r="OF439" s="16"/>
      <c r="OG439" s="16"/>
      <c r="OH439" s="16"/>
      <c r="OI439" s="16"/>
      <c r="OJ439" s="16"/>
      <c r="OK439" s="16"/>
      <c r="OL439" s="16"/>
      <c r="OM439" s="16"/>
      <c r="ON439" s="16"/>
      <c r="OO439" s="16"/>
      <c r="OP439" s="16"/>
      <c r="OQ439" s="16"/>
      <c r="OR439" s="16"/>
      <c r="OS439" s="16"/>
      <c r="OT439" s="16"/>
      <c r="OU439" s="16"/>
      <c r="OV439" s="16"/>
      <c r="OW439" s="16"/>
      <c r="OX439" s="16"/>
      <c r="OY439" s="16"/>
      <c r="OZ439" s="16"/>
      <c r="PA439" s="16"/>
      <c r="PB439" s="16"/>
      <c r="PC439" s="16"/>
      <c r="PD439" s="16"/>
      <c r="PE439" s="16"/>
      <c r="PF439" s="16"/>
      <c r="PG439" s="16"/>
      <c r="PH439" s="16"/>
      <c r="PI439" s="16"/>
      <c r="PJ439" s="16"/>
      <c r="PK439" s="16"/>
      <c r="PL439" s="16"/>
      <c r="PM439" s="16"/>
      <c r="PN439" s="16"/>
      <c r="PO439" s="16"/>
      <c r="PP439" s="16"/>
      <c r="PQ439" s="16"/>
      <c r="PR439" s="16"/>
      <c r="PS439" s="16"/>
      <c r="PT439" s="16"/>
      <c r="PU439" s="16"/>
      <c r="PV439" s="16"/>
      <c r="PW439" s="16"/>
      <c r="PX439" s="16"/>
      <c r="PY439" s="16"/>
      <c r="PZ439" s="16"/>
      <c r="QA439" s="16"/>
      <c r="QB439" s="16"/>
      <c r="QC439" s="16"/>
      <c r="QD439" s="16"/>
      <c r="QE439" s="16"/>
      <c r="QF439" s="16"/>
      <c r="QG439" s="16"/>
      <c r="QH439" s="16"/>
      <c r="QI439" s="16"/>
      <c r="QJ439" s="16"/>
      <c r="QK439" s="16"/>
      <c r="QL439" s="16"/>
      <c r="QM439" s="16"/>
      <c r="QN439" s="16"/>
      <c r="QO439" s="16"/>
      <c r="QP439" s="16"/>
      <c r="QQ439" s="16"/>
      <c r="QR439" s="16"/>
      <c r="QS439" s="16"/>
      <c r="QT439" s="16"/>
      <c r="QU439" s="16"/>
      <c r="QV439" s="16"/>
      <c r="QW439" s="16"/>
      <c r="QX439" s="16"/>
      <c r="QY439" s="16"/>
      <c r="QZ439" s="16"/>
      <c r="RA439" s="16"/>
      <c r="RB439" s="16"/>
      <c r="RC439" s="16"/>
      <c r="RD439" s="16"/>
      <c r="RE439" s="16"/>
      <c r="RF439" s="16"/>
      <c r="RG439" s="16"/>
      <c r="RH439" s="16"/>
      <c r="RI439" s="16"/>
      <c r="RJ439" s="16"/>
      <c r="RK439" s="16"/>
      <c r="RL439" s="16"/>
      <c r="RM439" s="16"/>
      <c r="RN439" s="16"/>
      <c r="RO439" s="16"/>
      <c r="RP439" s="16"/>
      <c r="RQ439" s="16"/>
      <c r="RR439" s="16"/>
      <c r="RS439" s="16"/>
      <c r="RT439" s="16"/>
      <c r="RU439" s="16"/>
      <c r="RV439" s="16"/>
      <c r="RW439" s="16"/>
      <c r="RX439" s="16"/>
      <c r="RY439" s="16"/>
      <c r="RZ439" s="16"/>
      <c r="SA439" s="16"/>
      <c r="SB439" s="16"/>
      <c r="SC439" s="16"/>
      <c r="SD439" s="16"/>
      <c r="SE439" s="16"/>
      <c r="SF439" s="16"/>
      <c r="SG439" s="16"/>
      <c r="SH439" s="16"/>
      <c r="SI439" s="16"/>
      <c r="SJ439" s="16"/>
      <c r="SK439" s="16"/>
      <c r="SL439" s="16"/>
      <c r="SM439" s="16"/>
      <c r="SN439" s="16"/>
      <c r="SO439" s="16"/>
      <c r="SP439" s="16"/>
      <c r="SQ439" s="16"/>
      <c r="SR439" s="16"/>
      <c r="SS439" s="16"/>
      <c r="ST439" s="16"/>
      <c r="SU439" s="16"/>
      <c r="SV439" s="16"/>
      <c r="SW439" s="16"/>
      <c r="SX439" s="16"/>
      <c r="SY439" s="16"/>
      <c r="SZ439" s="16"/>
      <c r="TA439" s="16"/>
      <c r="TB439" s="16"/>
      <c r="TC439" s="16"/>
      <c r="TD439" s="16"/>
      <c r="TE439" s="16"/>
      <c r="TF439" s="16"/>
      <c r="TG439" s="16"/>
      <c r="TH439" s="16"/>
      <c r="TI439" s="16"/>
      <c r="TJ439" s="16"/>
      <c r="TK439" s="16"/>
      <c r="TL439" s="16"/>
      <c r="TM439" s="16"/>
      <c r="TN439" s="16"/>
      <c r="TO439" s="16"/>
      <c r="TP439" s="16"/>
      <c r="TQ439" s="16"/>
      <c r="TR439" s="16"/>
      <c r="TS439" s="16"/>
      <c r="TT439" s="16"/>
      <c r="TU439" s="16"/>
      <c r="TV439" s="16"/>
      <c r="TW439" s="16"/>
      <c r="TX439" s="16"/>
      <c r="TY439" s="16"/>
      <c r="TZ439" s="16"/>
      <c r="UA439" s="16"/>
      <c r="UB439" s="16"/>
      <c r="UC439" s="16"/>
      <c r="UD439" s="16"/>
      <c r="UE439" s="16"/>
      <c r="UF439" s="16"/>
      <c r="UG439" s="16"/>
      <c r="UH439" s="16"/>
      <c r="UI439" s="16"/>
      <c r="UJ439" s="16"/>
      <c r="UK439" s="16"/>
      <c r="UL439" s="16"/>
      <c r="UM439" s="16"/>
      <c r="UN439" s="16"/>
      <c r="UO439" s="16"/>
      <c r="UP439" s="16"/>
      <c r="UQ439" s="16"/>
      <c r="UR439" s="16"/>
      <c r="US439" s="16"/>
      <c r="UT439" s="16"/>
      <c r="UU439" s="16"/>
      <c r="UV439" s="16"/>
      <c r="UW439" s="16"/>
      <c r="UX439" s="16"/>
      <c r="UY439" s="16"/>
      <c r="UZ439" s="16"/>
      <c r="VA439" s="16"/>
      <c r="VB439" s="16"/>
      <c r="VC439" s="16"/>
      <c r="VD439" s="16"/>
      <c r="VE439" s="16"/>
      <c r="VF439" s="16"/>
      <c r="VG439" s="16"/>
      <c r="VH439" s="16"/>
      <c r="VI439" s="16"/>
      <c r="VJ439" s="16"/>
      <c r="VK439" s="16"/>
      <c r="VL439" s="16"/>
      <c r="VM439" s="16"/>
      <c r="VN439" s="16"/>
      <c r="VO439" s="16"/>
      <c r="VP439" s="16"/>
      <c r="VQ439" s="16"/>
      <c r="VR439" s="16"/>
      <c r="VS439" s="16"/>
      <c r="VT439" s="16"/>
      <c r="VU439" s="16"/>
      <c r="VV439" s="16"/>
      <c r="VW439" s="16"/>
      <c r="VX439" s="16"/>
      <c r="VY439" s="16"/>
      <c r="VZ439" s="16"/>
      <c r="WA439" s="16"/>
      <c r="WB439" s="16"/>
      <c r="WC439" s="16"/>
      <c r="WD439" s="16"/>
      <c r="WE439" s="16"/>
      <c r="WF439" s="16"/>
      <c r="WG439" s="16"/>
      <c r="WH439" s="16"/>
      <c r="WI439" s="16"/>
      <c r="WJ439" s="16"/>
      <c r="WK439" s="16"/>
      <c r="WL439" s="16"/>
      <c r="WM439" s="16"/>
      <c r="WN439" s="16"/>
      <c r="WO439" s="16"/>
      <c r="WP439" s="16"/>
      <c r="WQ439" s="16"/>
      <c r="WR439" s="16"/>
      <c r="WS439" s="16"/>
      <c r="WT439" s="16"/>
      <c r="WU439" s="16"/>
      <c r="WV439" s="16"/>
      <c r="WW439" s="16"/>
      <c r="WX439" s="16"/>
      <c r="WY439" s="16"/>
      <c r="WZ439" s="16"/>
      <c r="XA439" s="16"/>
      <c r="XB439" s="16"/>
      <c r="XC439" s="16"/>
      <c r="XD439" s="16"/>
      <c r="XE439" s="16"/>
      <c r="XF439" s="16"/>
      <c r="XG439" s="16"/>
      <c r="XH439" s="16"/>
      <c r="XI439" s="16"/>
      <c r="XJ439" s="16"/>
      <c r="XK439" s="16"/>
      <c r="XL439" s="16"/>
      <c r="XM439" s="16"/>
      <c r="XN439" s="16"/>
      <c r="XO439" s="16"/>
      <c r="XP439" s="16"/>
      <c r="XQ439" s="16"/>
      <c r="XR439" s="16"/>
      <c r="XS439" s="16"/>
      <c r="XT439" s="16"/>
      <c r="XU439" s="16"/>
      <c r="XV439" s="16"/>
      <c r="XW439" s="16"/>
      <c r="XX439" s="16"/>
      <c r="XY439" s="16"/>
      <c r="XZ439" s="16"/>
      <c r="YA439" s="16"/>
      <c r="YB439" s="16"/>
      <c r="YC439" s="16"/>
      <c r="YD439" s="16"/>
      <c r="YE439" s="16"/>
      <c r="YF439" s="16"/>
      <c r="YG439" s="16"/>
      <c r="YH439" s="16"/>
      <c r="YI439" s="16"/>
      <c r="YJ439" s="16"/>
      <c r="YK439" s="16"/>
      <c r="YL439" s="16"/>
      <c r="YM439" s="16"/>
      <c r="YN439" s="16"/>
      <c r="YO439" s="16"/>
      <c r="YP439" s="16"/>
      <c r="YQ439" s="16"/>
      <c r="YR439" s="16"/>
      <c r="YS439" s="16"/>
      <c r="YT439" s="16"/>
      <c r="YU439" s="16"/>
      <c r="YV439" s="16"/>
      <c r="YW439" s="16"/>
      <c r="YX439" s="16"/>
      <c r="YY439" s="16"/>
      <c r="YZ439" s="16"/>
      <c r="ZA439" s="16"/>
      <c r="ZB439" s="16"/>
      <c r="ZC439" s="16"/>
      <c r="ZD439" s="16"/>
      <c r="ZE439" s="16"/>
      <c r="ZF439" s="16"/>
      <c r="ZG439" s="16"/>
      <c r="ZH439" s="16"/>
      <c r="ZI439" s="16"/>
      <c r="ZJ439" s="16"/>
      <c r="ZK439" s="16"/>
      <c r="ZL439" s="16"/>
      <c r="ZM439" s="16"/>
      <c r="ZN439" s="16"/>
      <c r="ZO439" s="16"/>
      <c r="ZP439" s="16"/>
      <c r="ZQ439" s="16"/>
      <c r="ZR439" s="16"/>
      <c r="ZS439" s="16"/>
      <c r="ZT439" s="16"/>
      <c r="ZU439" s="16"/>
      <c r="ZV439" s="16"/>
      <c r="ZW439" s="16"/>
      <c r="ZX439" s="16"/>
      <c r="ZY439" s="16"/>
      <c r="ZZ439" s="16"/>
      <c r="AAA439" s="16"/>
      <c r="AAB439" s="16"/>
      <c r="AAC439" s="16"/>
      <c r="AAD439" s="16"/>
      <c r="AAE439" s="16"/>
      <c r="AAF439" s="16"/>
      <c r="AAG439" s="16"/>
      <c r="AAH439" s="16"/>
      <c r="AAI439" s="16"/>
      <c r="AAJ439" s="16"/>
      <c r="AAK439" s="16"/>
      <c r="AAL439" s="16"/>
      <c r="AAM439" s="16"/>
      <c r="AAN439" s="16"/>
      <c r="AAO439" s="16"/>
      <c r="AAP439" s="16"/>
      <c r="AAQ439" s="16"/>
      <c r="AAR439" s="16"/>
      <c r="AAS439" s="16"/>
      <c r="AAT439" s="16"/>
      <c r="AAU439" s="16"/>
      <c r="AAV439" s="16"/>
      <c r="AAW439" s="16"/>
      <c r="AAX439" s="16"/>
      <c r="AAY439" s="16"/>
      <c r="AAZ439" s="16"/>
      <c r="ABA439" s="16"/>
      <c r="ABB439" s="16"/>
      <c r="ABC439" s="16"/>
      <c r="ABD439" s="16"/>
      <c r="ABE439" s="16"/>
      <c r="ABF439" s="16"/>
      <c r="ABG439" s="16"/>
      <c r="ABH439" s="16"/>
    </row>
    <row r="440" spans="1:736" s="50" customFormat="1" ht="45.75" customHeight="1">
      <c r="A440" s="589">
        <f>1+A439</f>
        <v>439</v>
      </c>
      <c r="B440" s="403" t="s">
        <v>4561</v>
      </c>
      <c r="C440" s="156" t="s">
        <v>4562</v>
      </c>
      <c r="D440" s="156" t="s">
        <v>1417</v>
      </c>
      <c r="E440" s="156">
        <v>45436</v>
      </c>
      <c r="F440" s="156">
        <v>45439</v>
      </c>
      <c r="G440" s="156">
        <v>45514</v>
      </c>
      <c r="H440" s="156" t="s">
        <v>416</v>
      </c>
      <c r="I440" s="156" t="s">
        <v>95</v>
      </c>
      <c r="J440" s="301" t="s">
        <v>4563</v>
      </c>
      <c r="K440" s="251">
        <v>53910854</v>
      </c>
      <c r="L440" s="156">
        <v>0</v>
      </c>
      <c r="M440" s="156" t="s">
        <v>844</v>
      </c>
      <c r="N440" s="156" t="s">
        <v>98</v>
      </c>
      <c r="O440" s="156" t="s">
        <v>2287</v>
      </c>
      <c r="P440" s="156" t="s">
        <v>4564</v>
      </c>
      <c r="Q440" s="156" t="s">
        <v>1375</v>
      </c>
      <c r="R440" s="143">
        <f>+G440-F440</f>
        <v>75</v>
      </c>
      <c r="S440" s="134" t="s">
        <v>3544</v>
      </c>
      <c r="T440" s="253">
        <v>8750000</v>
      </c>
      <c r="U440" s="156" t="s">
        <v>4565</v>
      </c>
      <c r="V440" s="253">
        <f>+T440</f>
        <v>8750000</v>
      </c>
      <c r="W440" s="156">
        <v>45436</v>
      </c>
      <c r="X440" s="156" t="s">
        <v>103</v>
      </c>
      <c r="Y440" s="317">
        <f>+Z440+AA440+AB440</f>
        <v>8750000</v>
      </c>
      <c r="Z440" s="156">
        <f>T440-AA440-AB440</f>
        <v>8750000</v>
      </c>
      <c r="AA440" s="156">
        <v>0</v>
      </c>
      <c r="AB440" s="156">
        <f>+AC440+AD440+AE440+AF440+AG440+AH440+AI440+AJ440</f>
        <v>0</v>
      </c>
      <c r="AC440" s="156">
        <v>0</v>
      </c>
      <c r="AD440" s="156">
        <v>0</v>
      </c>
      <c r="AE440" s="156">
        <v>0</v>
      </c>
      <c r="AF440" s="156">
        <v>0</v>
      </c>
      <c r="AG440" s="156">
        <v>0</v>
      </c>
      <c r="AH440" s="156">
        <v>0</v>
      </c>
      <c r="AI440" s="156">
        <v>0</v>
      </c>
      <c r="AJ440" s="156">
        <v>0</v>
      </c>
      <c r="AK440" s="156" t="s">
        <v>104</v>
      </c>
      <c r="AL440" s="103" t="s">
        <v>4566</v>
      </c>
      <c r="AM440" s="156" t="s">
        <v>4567</v>
      </c>
      <c r="AN440" s="156" t="s">
        <v>4568</v>
      </c>
      <c r="AO440" s="156" t="s">
        <v>108</v>
      </c>
      <c r="AP440" s="156" t="s">
        <v>108</v>
      </c>
      <c r="AQ440" s="156" t="s">
        <v>108</v>
      </c>
      <c r="AR440" s="156" t="s">
        <v>108</v>
      </c>
      <c r="AS440" s="156" t="s">
        <v>109</v>
      </c>
      <c r="AT440" s="156" t="s">
        <v>109</v>
      </c>
      <c r="AU440" s="156" t="s">
        <v>392</v>
      </c>
      <c r="AV440" s="156"/>
      <c r="AW440" s="156" t="s">
        <v>110</v>
      </c>
      <c r="AX440" s="156" t="s">
        <v>109</v>
      </c>
      <c r="AY440" s="156" t="s">
        <v>108</v>
      </c>
      <c r="AZ440" s="156"/>
      <c r="BA440" s="156"/>
      <c r="BB440" s="156"/>
      <c r="BC440" s="156"/>
      <c r="BD440" s="156"/>
      <c r="BE440" s="156"/>
      <c r="BF440" s="156"/>
      <c r="BG440" s="156"/>
      <c r="BH440" s="153">
        <f>T440+BB440</f>
        <v>8750000</v>
      </c>
      <c r="BI440" s="680" t="s">
        <v>113</v>
      </c>
      <c r="BJ440" s="240"/>
      <c r="BK440" s="240" t="s">
        <v>114</v>
      </c>
      <c r="BL440" s="240"/>
      <c r="BM440" s="457"/>
      <c r="BN440" s="156" t="s">
        <v>964</v>
      </c>
      <c r="BO440" s="156">
        <v>39</v>
      </c>
      <c r="BP440" s="156" t="s">
        <v>114</v>
      </c>
      <c r="BQ440" s="156" t="s">
        <v>114</v>
      </c>
      <c r="BR440" s="156" t="s">
        <v>114</v>
      </c>
      <c r="BS440" s="156" t="s">
        <v>114</v>
      </c>
      <c r="BT440" s="156" t="s">
        <v>114</v>
      </c>
      <c r="BU440" s="156" t="s">
        <v>1227</v>
      </c>
      <c r="BV440" s="156">
        <v>3132336760</v>
      </c>
      <c r="BW440" s="156" t="s">
        <v>4569</v>
      </c>
      <c r="BX440" s="156" t="s">
        <v>881</v>
      </c>
      <c r="BY440" s="156" t="s">
        <v>119</v>
      </c>
      <c r="BZ440" s="156">
        <v>69510927630</v>
      </c>
      <c r="CA440" s="157" t="s">
        <v>109</v>
      </c>
      <c r="CB440" s="157" t="s">
        <v>109</v>
      </c>
      <c r="CC440" s="157" t="s">
        <v>109</v>
      </c>
      <c r="CD440" s="156"/>
      <c r="CE440" s="156"/>
      <c r="CF440" s="156"/>
      <c r="CG440" s="156"/>
      <c r="CH440" s="156"/>
      <c r="CI440" s="156"/>
      <c r="CJ440" s="156"/>
      <c r="CK440" s="156"/>
      <c r="CL440" s="156"/>
      <c r="CM440" s="152" t="s">
        <v>109</v>
      </c>
      <c r="CN440" s="156"/>
    </row>
    <row r="441" spans="1:736" s="50" customFormat="1" ht="45.75" customHeight="1">
      <c r="A441" s="589">
        <f>1+A440</f>
        <v>440</v>
      </c>
      <c r="B441" s="403" t="s">
        <v>4570</v>
      </c>
      <c r="C441" s="156" t="s">
        <v>4571</v>
      </c>
      <c r="D441" s="156" t="s">
        <v>425</v>
      </c>
      <c r="E441" s="156">
        <v>45436</v>
      </c>
      <c r="F441" s="156">
        <v>45439</v>
      </c>
      <c r="G441" s="156">
        <v>45499</v>
      </c>
      <c r="H441" s="156" t="s">
        <v>416</v>
      </c>
      <c r="I441" s="156" t="s">
        <v>180</v>
      </c>
      <c r="J441" s="301" t="s">
        <v>4572</v>
      </c>
      <c r="K441" s="251">
        <v>53101187</v>
      </c>
      <c r="L441" s="156">
        <v>5</v>
      </c>
      <c r="M441" s="156" t="s">
        <v>844</v>
      </c>
      <c r="N441" s="156" t="s">
        <v>98</v>
      </c>
      <c r="O441" s="156" t="s">
        <v>783</v>
      </c>
      <c r="P441" s="156" t="s">
        <v>3470</v>
      </c>
      <c r="Q441" s="156" t="s">
        <v>1444</v>
      </c>
      <c r="R441" s="143">
        <f>+G441-F441</f>
        <v>60</v>
      </c>
      <c r="S441" s="134" t="s">
        <v>4573</v>
      </c>
      <c r="T441" s="253">
        <v>6200000</v>
      </c>
      <c r="U441" s="156" t="s">
        <v>4574</v>
      </c>
      <c r="V441" s="253">
        <f>+T441</f>
        <v>6200000</v>
      </c>
      <c r="W441" s="156">
        <v>45436</v>
      </c>
      <c r="X441" s="156" t="s">
        <v>103</v>
      </c>
      <c r="Y441" s="317">
        <f>+Z441+AA441+AB441</f>
        <v>6200000</v>
      </c>
      <c r="Z441" s="156">
        <f>T441-AA441-AB441</f>
        <v>6200000</v>
      </c>
      <c r="AA441" s="156">
        <v>0</v>
      </c>
      <c r="AB441" s="156">
        <f>+AC441+AD441+AE441+AF441+AG441+AH441+AI441+AJ441</f>
        <v>0</v>
      </c>
      <c r="AC441" s="156">
        <v>0</v>
      </c>
      <c r="AD441" s="156">
        <v>0</v>
      </c>
      <c r="AE441" s="156">
        <v>0</v>
      </c>
      <c r="AF441" s="156">
        <v>0</v>
      </c>
      <c r="AG441" s="156">
        <v>0</v>
      </c>
      <c r="AH441" s="156">
        <v>0</v>
      </c>
      <c r="AI441" s="156">
        <v>0</v>
      </c>
      <c r="AJ441" s="156">
        <v>0</v>
      </c>
      <c r="AK441" s="156" t="s">
        <v>104</v>
      </c>
      <c r="AL441" s="103" t="s">
        <v>4575</v>
      </c>
      <c r="AM441" s="156" t="s">
        <v>3349</v>
      </c>
      <c r="AN441" s="156" t="s">
        <v>3350</v>
      </c>
      <c r="AO441" s="156" t="s">
        <v>108</v>
      </c>
      <c r="AP441" s="156" t="s">
        <v>108</v>
      </c>
      <c r="AQ441" s="156" t="s">
        <v>108</v>
      </c>
      <c r="AR441" s="156" t="s">
        <v>108</v>
      </c>
      <c r="AS441" s="156" t="s">
        <v>109</v>
      </c>
      <c r="AT441" s="156" t="s">
        <v>109</v>
      </c>
      <c r="AU441" s="156" t="s">
        <v>392</v>
      </c>
      <c r="AV441" s="156"/>
      <c r="AW441" s="156" t="s">
        <v>110</v>
      </c>
      <c r="AX441" s="156" t="s">
        <v>109</v>
      </c>
      <c r="AY441" s="156" t="s">
        <v>108</v>
      </c>
      <c r="AZ441" s="156"/>
      <c r="BA441" s="156"/>
      <c r="BB441" s="156"/>
      <c r="BC441" s="156"/>
      <c r="BD441" s="156"/>
      <c r="BE441" s="156"/>
      <c r="BF441" s="156"/>
      <c r="BG441" s="156"/>
      <c r="BH441" s="153">
        <f>T441+BB441</f>
        <v>6200000</v>
      </c>
      <c r="BI441" s="680" t="s">
        <v>113</v>
      </c>
      <c r="BJ441" s="240"/>
      <c r="BK441" s="240" t="s">
        <v>114</v>
      </c>
      <c r="BL441" s="240"/>
      <c r="BM441" s="457"/>
      <c r="BN441" s="156" t="s">
        <v>964</v>
      </c>
      <c r="BO441" s="156">
        <v>38</v>
      </c>
      <c r="BP441" s="156" t="s">
        <v>114</v>
      </c>
      <c r="BQ441" s="156" t="s">
        <v>114</v>
      </c>
      <c r="BR441" s="156" t="s">
        <v>114</v>
      </c>
      <c r="BS441" s="156" t="s">
        <v>114</v>
      </c>
      <c r="BT441" s="156" t="s">
        <v>114</v>
      </c>
      <c r="BU441" s="156" t="s">
        <v>4576</v>
      </c>
      <c r="BV441" s="156">
        <v>3006923552</v>
      </c>
      <c r="BW441" s="156" t="s">
        <v>4577</v>
      </c>
      <c r="BX441" s="156" t="s">
        <v>881</v>
      </c>
      <c r="BY441" s="156" t="s">
        <v>119</v>
      </c>
      <c r="BZ441" s="156">
        <v>39211203629</v>
      </c>
      <c r="CA441" s="157" t="s">
        <v>109</v>
      </c>
      <c r="CB441" s="157" t="s">
        <v>109</v>
      </c>
      <c r="CC441" s="157"/>
      <c r="CD441" s="156"/>
      <c r="CE441" s="156"/>
      <c r="CF441" s="156"/>
      <c r="CG441" s="156"/>
      <c r="CH441" s="156"/>
      <c r="CI441" s="156"/>
      <c r="CJ441" s="156"/>
      <c r="CK441" s="156"/>
      <c r="CL441" s="156"/>
      <c r="CM441" s="152" t="s">
        <v>109</v>
      </c>
      <c r="CN441" s="156"/>
    </row>
    <row r="442" spans="1:736" s="50" customFormat="1" ht="45.75" customHeight="1">
      <c r="A442" s="589">
        <f>1+A441</f>
        <v>441</v>
      </c>
      <c r="B442" s="403" t="s">
        <v>4578</v>
      </c>
      <c r="C442" s="156" t="s">
        <v>4579</v>
      </c>
      <c r="D442" s="156" t="s">
        <v>1417</v>
      </c>
      <c r="E442" s="156">
        <v>45436</v>
      </c>
      <c r="F442" s="156">
        <v>45440</v>
      </c>
      <c r="G442" s="156">
        <v>45530</v>
      </c>
      <c r="H442" s="156" t="s">
        <v>416</v>
      </c>
      <c r="I442" s="156" t="s">
        <v>180</v>
      </c>
      <c r="J442" s="301" t="s">
        <v>4580</v>
      </c>
      <c r="K442" s="251">
        <v>1072638139</v>
      </c>
      <c r="L442" s="156">
        <v>7</v>
      </c>
      <c r="M442" s="156" t="s">
        <v>844</v>
      </c>
      <c r="N442" s="156" t="s">
        <v>98</v>
      </c>
      <c r="O442" s="156" t="s">
        <v>993</v>
      </c>
      <c r="P442" s="156" t="s">
        <v>4581</v>
      </c>
      <c r="Q442" s="156" t="s">
        <v>681</v>
      </c>
      <c r="R442" s="143">
        <f>+G442-F442</f>
        <v>90</v>
      </c>
      <c r="S442" s="134" t="s">
        <v>3024</v>
      </c>
      <c r="T442" s="253">
        <v>8250000</v>
      </c>
      <c r="U442" s="156" t="s">
        <v>4582</v>
      </c>
      <c r="V442" s="253">
        <f>+T442</f>
        <v>8250000</v>
      </c>
      <c r="W442" s="156">
        <v>45436</v>
      </c>
      <c r="X442" s="156" t="s">
        <v>103</v>
      </c>
      <c r="Y442" s="317">
        <f>+Z442+AA442+AB442</f>
        <v>8250000</v>
      </c>
      <c r="Z442" s="156">
        <f>T442-AA442-AB442</f>
        <v>8250000</v>
      </c>
      <c r="AA442" s="156">
        <v>0</v>
      </c>
      <c r="AB442" s="156">
        <f>+AC442+AD442+AE442+AF442+AG442+AH442+AI442+AJ442</f>
        <v>0</v>
      </c>
      <c r="AC442" s="156">
        <v>0</v>
      </c>
      <c r="AD442" s="156">
        <v>0</v>
      </c>
      <c r="AE442" s="156">
        <v>0</v>
      </c>
      <c r="AF442" s="156">
        <v>0</v>
      </c>
      <c r="AG442" s="156">
        <v>0</v>
      </c>
      <c r="AH442" s="156">
        <v>0</v>
      </c>
      <c r="AI442" s="156">
        <v>0</v>
      </c>
      <c r="AJ442" s="156">
        <v>0</v>
      </c>
      <c r="AK442" s="156" t="s">
        <v>104</v>
      </c>
      <c r="AL442" s="103" t="s">
        <v>4583</v>
      </c>
      <c r="AM442" s="156" t="s">
        <v>2995</v>
      </c>
      <c r="AN442" s="156">
        <v>35472753</v>
      </c>
      <c r="AO442" s="156" t="s">
        <v>108</v>
      </c>
      <c r="AP442" s="156" t="s">
        <v>108</v>
      </c>
      <c r="AQ442" s="156" t="s">
        <v>108</v>
      </c>
      <c r="AR442" s="156" t="s">
        <v>108</v>
      </c>
      <c r="AS442" s="156" t="s">
        <v>109</v>
      </c>
      <c r="AT442" s="156" t="s">
        <v>109</v>
      </c>
      <c r="AU442" s="156" t="s">
        <v>392</v>
      </c>
      <c r="AV442" s="156"/>
      <c r="AW442" s="156"/>
      <c r="AX442" s="156" t="s">
        <v>109</v>
      </c>
      <c r="AY442" s="156" t="s">
        <v>108</v>
      </c>
      <c r="AZ442" s="156"/>
      <c r="BA442" s="156"/>
      <c r="BB442" s="156"/>
      <c r="BC442" s="156"/>
      <c r="BD442" s="156"/>
      <c r="BE442" s="156"/>
      <c r="BF442" s="156"/>
      <c r="BG442" s="156"/>
      <c r="BH442" s="153">
        <f>T442+BB442</f>
        <v>8250000</v>
      </c>
      <c r="BI442" s="680" t="s">
        <v>113</v>
      </c>
      <c r="BJ442" s="240"/>
      <c r="BK442" s="240" t="s">
        <v>114</v>
      </c>
      <c r="BL442" s="240"/>
      <c r="BM442" s="457"/>
      <c r="BN442" s="156" t="s">
        <v>964</v>
      </c>
      <c r="BO442" s="156">
        <v>20</v>
      </c>
      <c r="BP442" s="156" t="s">
        <v>114</v>
      </c>
      <c r="BQ442" s="156" t="s">
        <v>114</v>
      </c>
      <c r="BR442" s="156" t="s">
        <v>114</v>
      </c>
      <c r="BS442" s="156" t="s">
        <v>114</v>
      </c>
      <c r="BT442" s="156" t="s">
        <v>114</v>
      </c>
      <c r="BU442" s="156" t="s">
        <v>4584</v>
      </c>
      <c r="BV442" s="156">
        <v>3204356041</v>
      </c>
      <c r="BW442" s="156" t="s">
        <v>4585</v>
      </c>
      <c r="BX442" s="156" t="s">
        <v>881</v>
      </c>
      <c r="BY442" s="156" t="s">
        <v>119</v>
      </c>
      <c r="BZ442" s="156">
        <v>91251852036</v>
      </c>
      <c r="CA442" s="157" t="s">
        <v>109</v>
      </c>
      <c r="CB442" s="157" t="s">
        <v>109</v>
      </c>
      <c r="CC442" s="157" t="s">
        <v>109</v>
      </c>
      <c r="CD442" s="156"/>
      <c r="CE442" s="156"/>
      <c r="CF442" s="156"/>
      <c r="CG442" s="156"/>
      <c r="CH442" s="156"/>
      <c r="CI442" s="156"/>
      <c r="CJ442" s="156"/>
      <c r="CK442" s="156"/>
      <c r="CL442" s="156"/>
      <c r="CM442" s="152" t="s">
        <v>109</v>
      </c>
      <c r="CN442" s="156"/>
    </row>
    <row r="443" spans="1:736" s="50" customFormat="1" ht="45.75" customHeight="1">
      <c r="A443" s="589">
        <f>1+A442</f>
        <v>442</v>
      </c>
      <c r="B443" s="403" t="s">
        <v>4586</v>
      </c>
      <c r="C443" s="156" t="s">
        <v>4587</v>
      </c>
      <c r="D443" s="156" t="s">
        <v>340</v>
      </c>
      <c r="E443" s="156">
        <v>45436</v>
      </c>
      <c r="F443" s="156">
        <v>45439</v>
      </c>
      <c r="G443" s="156">
        <v>45545</v>
      </c>
      <c r="H443" s="156" t="s">
        <v>416</v>
      </c>
      <c r="I443" s="156" t="s">
        <v>95</v>
      </c>
      <c r="J443" s="156" t="s">
        <v>4588</v>
      </c>
      <c r="K443" s="251">
        <v>2994845</v>
      </c>
      <c r="L443" s="156">
        <v>9</v>
      </c>
      <c r="M443" s="156" t="s">
        <v>844</v>
      </c>
      <c r="N443" s="156" t="s">
        <v>98</v>
      </c>
      <c r="O443" s="156" t="s">
        <v>427</v>
      </c>
      <c r="P443" s="156" t="s">
        <v>4589</v>
      </c>
      <c r="Q443" s="156" t="s">
        <v>1050</v>
      </c>
      <c r="R443" s="143">
        <f>+G443-F443</f>
        <v>106</v>
      </c>
      <c r="S443" s="134" t="s">
        <v>1637</v>
      </c>
      <c r="T443" s="253">
        <v>19250000</v>
      </c>
      <c r="U443" s="156" t="s">
        <v>4590</v>
      </c>
      <c r="V443" s="253">
        <f>+T443</f>
        <v>19250000</v>
      </c>
      <c r="W443" s="156">
        <v>45436</v>
      </c>
      <c r="X443" s="156" t="s">
        <v>103</v>
      </c>
      <c r="Y443" s="317">
        <f>+Z443+AA443+AB443</f>
        <v>19250000</v>
      </c>
      <c r="Z443" s="156">
        <f>T443-AA443-AB443</f>
        <v>19250000</v>
      </c>
      <c r="AA443" s="156">
        <v>0</v>
      </c>
      <c r="AB443" s="156">
        <f>+AC443+AD443+AE443+AF443+AG443+AH443+AI443+AJ443</f>
        <v>0</v>
      </c>
      <c r="AC443" s="156">
        <v>0</v>
      </c>
      <c r="AD443" s="156">
        <v>0</v>
      </c>
      <c r="AE443" s="156">
        <v>0</v>
      </c>
      <c r="AF443" s="156">
        <v>0</v>
      </c>
      <c r="AG443" s="156">
        <v>0</v>
      </c>
      <c r="AH443" s="156">
        <v>0</v>
      </c>
      <c r="AI443" s="156">
        <v>0</v>
      </c>
      <c r="AJ443" s="156">
        <v>0</v>
      </c>
      <c r="AK443" s="156" t="s">
        <v>104</v>
      </c>
      <c r="AL443" s="103" t="s">
        <v>4591</v>
      </c>
      <c r="AM443" s="156" t="s">
        <v>811</v>
      </c>
      <c r="AN443" s="156">
        <v>52705071</v>
      </c>
      <c r="AO443" s="156" t="s">
        <v>108</v>
      </c>
      <c r="AP443" s="156" t="s">
        <v>108</v>
      </c>
      <c r="AQ443" s="156" t="s">
        <v>108</v>
      </c>
      <c r="AR443" s="156" t="s">
        <v>108</v>
      </c>
      <c r="AS443" s="156" t="s">
        <v>109</v>
      </c>
      <c r="AT443" s="156" t="s">
        <v>109</v>
      </c>
      <c r="AU443" s="156" t="s">
        <v>392</v>
      </c>
      <c r="AV443" s="156"/>
      <c r="AW443" s="156"/>
      <c r="AX443" s="156" t="s">
        <v>109</v>
      </c>
      <c r="AY443" s="156" t="s">
        <v>108</v>
      </c>
      <c r="AZ443" s="156"/>
      <c r="BA443" s="156"/>
      <c r="BB443" s="156"/>
      <c r="BC443" s="156"/>
      <c r="BD443" s="156"/>
      <c r="BE443" s="156"/>
      <c r="BF443" s="156"/>
      <c r="BG443" s="156"/>
      <c r="BH443" s="153">
        <f>T443+BB443</f>
        <v>19250000</v>
      </c>
      <c r="BI443" s="161" t="s">
        <v>135</v>
      </c>
      <c r="BJ443" s="240"/>
      <c r="BK443" s="240" t="s">
        <v>114</v>
      </c>
      <c r="BL443" s="240"/>
      <c r="BM443" s="471" t="s">
        <v>4551</v>
      </c>
      <c r="BN443" s="156" t="s">
        <v>917</v>
      </c>
      <c r="BO443" s="156">
        <v>63</v>
      </c>
      <c r="BP443" s="156" t="s">
        <v>114</v>
      </c>
      <c r="BQ443" s="156" t="s">
        <v>114</v>
      </c>
      <c r="BR443" s="156" t="s">
        <v>114</v>
      </c>
      <c r="BS443" s="156" t="s">
        <v>114</v>
      </c>
      <c r="BT443" s="156" t="s">
        <v>114</v>
      </c>
      <c r="BU443" s="156" t="s">
        <v>4592</v>
      </c>
      <c r="BV443" s="156">
        <v>3144046614</v>
      </c>
      <c r="BW443" s="156" t="s">
        <v>4593</v>
      </c>
      <c r="BX443" s="156" t="s">
        <v>881</v>
      </c>
      <c r="BY443" s="156" t="s">
        <v>119</v>
      </c>
      <c r="BZ443" s="156">
        <v>33767468640</v>
      </c>
      <c r="CA443" s="157" t="s">
        <v>109</v>
      </c>
      <c r="CB443" s="157" t="s">
        <v>109</v>
      </c>
      <c r="CC443" s="157" t="s">
        <v>109</v>
      </c>
      <c r="CD443" s="152" t="s">
        <v>109</v>
      </c>
      <c r="CE443" s="156"/>
      <c r="CF443" s="156"/>
      <c r="CG443" s="156"/>
      <c r="CH443" s="156"/>
      <c r="CI443" s="156"/>
      <c r="CJ443" s="156"/>
      <c r="CK443" s="156"/>
      <c r="CL443" s="156"/>
      <c r="CM443" s="152" t="s">
        <v>109</v>
      </c>
      <c r="CN443" s="156"/>
    </row>
    <row r="444" spans="1:736" s="50" customFormat="1" ht="45.75" customHeight="1">
      <c r="A444" s="589">
        <f>1+A443</f>
        <v>443</v>
      </c>
      <c r="B444" s="403" t="s">
        <v>4594</v>
      </c>
      <c r="C444" s="156" t="s">
        <v>4595</v>
      </c>
      <c r="D444" s="156" t="s">
        <v>340</v>
      </c>
      <c r="E444" s="156">
        <v>45436</v>
      </c>
      <c r="F444" s="156">
        <v>45439</v>
      </c>
      <c r="G444" s="156">
        <v>45530</v>
      </c>
      <c r="H444" s="156" t="s">
        <v>416</v>
      </c>
      <c r="I444" s="156" t="s">
        <v>95</v>
      </c>
      <c r="J444" s="156" t="s">
        <v>4596</v>
      </c>
      <c r="K444" s="251">
        <v>1094952197</v>
      </c>
      <c r="L444" s="156">
        <v>1</v>
      </c>
      <c r="M444" s="156" t="s">
        <v>844</v>
      </c>
      <c r="N444" s="156" t="s">
        <v>98</v>
      </c>
      <c r="O444" s="156" t="s">
        <v>427</v>
      </c>
      <c r="P444" s="156" t="s">
        <v>4597</v>
      </c>
      <c r="Q444" s="156" t="s">
        <v>681</v>
      </c>
      <c r="R444" s="143">
        <f>+G444-F444</f>
        <v>91</v>
      </c>
      <c r="S444" s="134" t="s">
        <v>4598</v>
      </c>
      <c r="T444" s="253">
        <v>14400000</v>
      </c>
      <c r="U444" s="156" t="s">
        <v>4599</v>
      </c>
      <c r="V444" s="253">
        <f>+T444</f>
        <v>14400000</v>
      </c>
      <c r="W444" s="156">
        <v>45436</v>
      </c>
      <c r="X444" s="156" t="s">
        <v>103</v>
      </c>
      <c r="Y444" s="317">
        <f>+Z444+AA444+AB444</f>
        <v>14400000</v>
      </c>
      <c r="Z444" s="156">
        <f>T444-AA444-AB444</f>
        <v>14400000</v>
      </c>
      <c r="AA444" s="156">
        <v>0</v>
      </c>
      <c r="AB444" s="156">
        <f>+AC444+AD444+AE444+AF444+AG444+AH444+AI444+AJ444</f>
        <v>0</v>
      </c>
      <c r="AC444" s="156">
        <v>0</v>
      </c>
      <c r="AD444" s="156">
        <v>0</v>
      </c>
      <c r="AE444" s="156">
        <v>0</v>
      </c>
      <c r="AF444" s="156">
        <v>0</v>
      </c>
      <c r="AG444" s="156">
        <v>0</v>
      </c>
      <c r="AH444" s="156">
        <v>0</v>
      </c>
      <c r="AI444" s="156">
        <v>0</v>
      </c>
      <c r="AJ444" s="156">
        <v>0</v>
      </c>
      <c r="AK444" s="156" t="s">
        <v>104</v>
      </c>
      <c r="AL444" s="103" t="s">
        <v>4600</v>
      </c>
      <c r="AM444" s="156" t="s">
        <v>4601</v>
      </c>
      <c r="AN444" s="156">
        <v>35476832</v>
      </c>
      <c r="AO444" s="156" t="s">
        <v>108</v>
      </c>
      <c r="AP444" s="156" t="s">
        <v>108</v>
      </c>
      <c r="AQ444" s="156" t="s">
        <v>108</v>
      </c>
      <c r="AR444" s="156" t="s">
        <v>108</v>
      </c>
      <c r="AS444" s="156" t="s">
        <v>109</v>
      </c>
      <c r="AT444" s="156" t="s">
        <v>109</v>
      </c>
      <c r="AU444" s="156" t="s">
        <v>392</v>
      </c>
      <c r="AV444" s="156"/>
      <c r="AW444" s="156"/>
      <c r="AX444" s="156" t="s">
        <v>109</v>
      </c>
      <c r="AY444" s="156" t="s">
        <v>108</v>
      </c>
      <c r="AZ444" s="156"/>
      <c r="BA444" s="156"/>
      <c r="BB444" s="156"/>
      <c r="BC444" s="156"/>
      <c r="BD444" s="156"/>
      <c r="BE444" s="156"/>
      <c r="BF444" s="156"/>
      <c r="BG444" s="156"/>
      <c r="BH444" s="153">
        <f>T444+BB444</f>
        <v>14400000</v>
      </c>
      <c r="BI444" s="161" t="s">
        <v>135</v>
      </c>
      <c r="BJ444" s="240"/>
      <c r="BK444" s="240" t="s">
        <v>114</v>
      </c>
      <c r="BL444" s="240"/>
      <c r="BM444" s="471" t="s">
        <v>4551</v>
      </c>
      <c r="BN444" s="156" t="s">
        <v>964</v>
      </c>
      <c r="BO444" s="156">
        <v>28</v>
      </c>
      <c r="BP444" s="156" t="s">
        <v>114</v>
      </c>
      <c r="BQ444" s="156" t="s">
        <v>114</v>
      </c>
      <c r="BR444" s="156" t="s">
        <v>114</v>
      </c>
      <c r="BS444" s="156" t="s">
        <v>114</v>
      </c>
      <c r="BT444" s="156" t="s">
        <v>114</v>
      </c>
      <c r="BU444" s="156" t="s">
        <v>4602</v>
      </c>
      <c r="BV444" s="156">
        <v>3157156216</v>
      </c>
      <c r="BW444" s="156" t="s">
        <v>4603</v>
      </c>
      <c r="BX444" s="156" t="s">
        <v>881</v>
      </c>
      <c r="BY444" s="156" t="s">
        <v>119</v>
      </c>
      <c r="BZ444" s="156">
        <v>94676641526</v>
      </c>
      <c r="CA444" s="157" t="s">
        <v>109</v>
      </c>
      <c r="CB444" s="157" t="s">
        <v>109</v>
      </c>
      <c r="CC444" s="157" t="s">
        <v>109</v>
      </c>
      <c r="CD444" s="156"/>
      <c r="CE444" s="156"/>
      <c r="CF444" s="156"/>
      <c r="CG444" s="156"/>
      <c r="CH444" s="156"/>
      <c r="CI444" s="156"/>
      <c r="CJ444" s="156"/>
      <c r="CK444" s="156"/>
      <c r="CL444" s="156"/>
      <c r="CM444" s="152" t="s">
        <v>109</v>
      </c>
      <c r="CN444" s="156"/>
    </row>
    <row r="445" spans="1:736" s="50" customFormat="1" ht="45.75" customHeight="1">
      <c r="A445" s="589">
        <f>1+A444</f>
        <v>444</v>
      </c>
      <c r="B445" s="403" t="s">
        <v>4604</v>
      </c>
      <c r="C445" s="156" t="s">
        <v>4605</v>
      </c>
      <c r="D445" s="156" t="s">
        <v>1417</v>
      </c>
      <c r="E445" s="156">
        <v>45436</v>
      </c>
      <c r="F445" s="156">
        <v>45441</v>
      </c>
      <c r="G445" s="156">
        <v>45532</v>
      </c>
      <c r="H445" s="156" t="s">
        <v>416</v>
      </c>
      <c r="I445" s="156" t="s">
        <v>180</v>
      </c>
      <c r="J445" s="301" t="s">
        <v>4606</v>
      </c>
      <c r="K445" s="251">
        <v>1013256033</v>
      </c>
      <c r="L445" s="156">
        <v>0</v>
      </c>
      <c r="M445" s="156" t="s">
        <v>844</v>
      </c>
      <c r="N445" s="156" t="s">
        <v>98</v>
      </c>
      <c r="O445" s="156" t="s">
        <v>857</v>
      </c>
      <c r="P445" s="156" t="s">
        <v>4607</v>
      </c>
      <c r="Q445" s="156" t="s">
        <v>681</v>
      </c>
      <c r="R445" s="143">
        <f>+G445-F445</f>
        <v>91</v>
      </c>
      <c r="S445" s="134" t="s">
        <v>3024</v>
      </c>
      <c r="T445" s="253">
        <v>8250000</v>
      </c>
      <c r="U445" s="156" t="s">
        <v>4608</v>
      </c>
      <c r="V445" s="253">
        <f>+T445</f>
        <v>8250000</v>
      </c>
      <c r="W445" s="156">
        <v>45436</v>
      </c>
      <c r="X445" s="156" t="s">
        <v>103</v>
      </c>
      <c r="Y445" s="317">
        <f>+Z445+AA445+AB445</f>
        <v>8250000</v>
      </c>
      <c r="Z445" s="156">
        <f>T445-AA445-AB445</f>
        <v>8250000</v>
      </c>
      <c r="AA445" s="156">
        <v>0</v>
      </c>
      <c r="AB445" s="156">
        <f>+AC445+AD445+AE445+AF445+AG445+AH445+AI445+AJ445</f>
        <v>0</v>
      </c>
      <c r="AC445" s="156">
        <v>0</v>
      </c>
      <c r="AD445" s="156">
        <v>0</v>
      </c>
      <c r="AE445" s="156">
        <v>0</v>
      </c>
      <c r="AF445" s="156">
        <v>0</v>
      </c>
      <c r="AG445" s="156">
        <v>0</v>
      </c>
      <c r="AH445" s="156">
        <v>0</v>
      </c>
      <c r="AI445" s="156">
        <v>0</v>
      </c>
      <c r="AJ445" s="156">
        <v>0</v>
      </c>
      <c r="AK445" s="156" t="s">
        <v>104</v>
      </c>
      <c r="AL445" s="103" t="s">
        <v>4609</v>
      </c>
      <c r="AM445" s="156" t="s">
        <v>2995</v>
      </c>
      <c r="AN445" s="156">
        <v>35472753</v>
      </c>
      <c r="AO445" s="156" t="s">
        <v>108</v>
      </c>
      <c r="AP445" s="156" t="s">
        <v>108</v>
      </c>
      <c r="AQ445" s="156" t="s">
        <v>108</v>
      </c>
      <c r="AR445" s="156" t="s">
        <v>108</v>
      </c>
      <c r="AS445" s="156" t="s">
        <v>109</v>
      </c>
      <c r="AT445" s="156" t="s">
        <v>109</v>
      </c>
      <c r="AU445" s="156" t="s">
        <v>392</v>
      </c>
      <c r="AV445" s="156"/>
      <c r="AW445" s="156"/>
      <c r="AX445" s="156" t="s">
        <v>109</v>
      </c>
      <c r="AY445" s="156" t="s">
        <v>108</v>
      </c>
      <c r="AZ445" s="156"/>
      <c r="BA445" s="156"/>
      <c r="BB445" s="156"/>
      <c r="BC445" s="156"/>
      <c r="BD445" s="156"/>
      <c r="BE445" s="156"/>
      <c r="BF445" s="156"/>
      <c r="BG445" s="156"/>
      <c r="BH445" s="153">
        <f>T445+BB445</f>
        <v>8250000</v>
      </c>
      <c r="BI445" s="680" t="s">
        <v>113</v>
      </c>
      <c r="BJ445" s="240"/>
      <c r="BK445" s="240" t="s">
        <v>114</v>
      </c>
      <c r="BL445" s="240"/>
      <c r="BM445" s="604"/>
      <c r="BN445" s="156" t="s">
        <v>917</v>
      </c>
      <c r="BO445" s="156">
        <v>20</v>
      </c>
      <c r="BP445" s="156" t="s">
        <v>109</v>
      </c>
      <c r="BQ445" s="156" t="s">
        <v>114</v>
      </c>
      <c r="BR445" s="156" t="s">
        <v>114</v>
      </c>
      <c r="BS445" s="156" t="s">
        <v>114</v>
      </c>
      <c r="BT445" s="156" t="s">
        <v>114</v>
      </c>
      <c r="BU445" s="156" t="s">
        <v>4610</v>
      </c>
      <c r="BV445" s="156">
        <v>3123872046</v>
      </c>
      <c r="BW445" s="156" t="s">
        <v>4611</v>
      </c>
      <c r="BX445" s="156" t="s">
        <v>881</v>
      </c>
      <c r="BY445" s="156" t="s">
        <v>119</v>
      </c>
      <c r="BZ445" s="156">
        <v>33755746318</v>
      </c>
      <c r="CA445" s="157" t="s">
        <v>109</v>
      </c>
      <c r="CB445" s="157" t="s">
        <v>109</v>
      </c>
      <c r="CC445" s="157" t="s">
        <v>109</v>
      </c>
      <c r="CD445" s="156"/>
      <c r="CE445" s="156"/>
      <c r="CF445" s="156"/>
      <c r="CG445" s="156"/>
      <c r="CH445" s="156"/>
      <c r="CI445" s="156"/>
      <c r="CJ445" s="156"/>
      <c r="CK445" s="156"/>
      <c r="CL445" s="156"/>
      <c r="CM445" s="152" t="s">
        <v>109</v>
      </c>
      <c r="CN445" s="156"/>
    </row>
    <row r="446" spans="1:736" s="50" customFormat="1" ht="45.75" customHeight="1">
      <c r="A446" s="589">
        <f>1+A445</f>
        <v>445</v>
      </c>
      <c r="B446" s="403" t="s">
        <v>4612</v>
      </c>
      <c r="C446" s="156" t="s">
        <v>4613</v>
      </c>
      <c r="D446" s="156" t="s">
        <v>1417</v>
      </c>
      <c r="E446" s="156">
        <v>45436</v>
      </c>
      <c r="F446" s="156">
        <v>45454</v>
      </c>
      <c r="G446" s="156">
        <v>45545</v>
      </c>
      <c r="H446" s="156" t="s">
        <v>416</v>
      </c>
      <c r="I446" s="156" t="s">
        <v>180</v>
      </c>
      <c r="J446" s="301" t="s">
        <v>4614</v>
      </c>
      <c r="K446" s="251">
        <v>16709329</v>
      </c>
      <c r="L446" s="156">
        <v>0</v>
      </c>
      <c r="M446" s="156" t="s">
        <v>844</v>
      </c>
      <c r="N446" s="156" t="s">
        <v>98</v>
      </c>
      <c r="O446" s="156" t="s">
        <v>99</v>
      </c>
      <c r="P446" s="156" t="s">
        <v>4615</v>
      </c>
      <c r="Q446" s="156" t="s">
        <v>681</v>
      </c>
      <c r="R446" s="143">
        <f>+G446-F446</f>
        <v>91</v>
      </c>
      <c r="S446" s="134" t="s">
        <v>2992</v>
      </c>
      <c r="T446" s="253">
        <v>8736000</v>
      </c>
      <c r="U446" s="156" t="s">
        <v>4616</v>
      </c>
      <c r="V446" s="253">
        <f>+T446</f>
        <v>8736000</v>
      </c>
      <c r="W446" s="156">
        <v>45439</v>
      </c>
      <c r="X446" s="156" t="s">
        <v>103</v>
      </c>
      <c r="Y446" s="317">
        <f>+Z446+AA446+AB446</f>
        <v>8736000</v>
      </c>
      <c r="Z446" s="156">
        <f>T446-AA446-AB446</f>
        <v>8736000</v>
      </c>
      <c r="AA446" s="156">
        <v>0</v>
      </c>
      <c r="AB446" s="156">
        <f>+AC446+AD446+AE446+AF446+AG446+AH446+AI446+AJ446</f>
        <v>0</v>
      </c>
      <c r="AC446" s="156">
        <v>0</v>
      </c>
      <c r="AD446" s="156">
        <v>0</v>
      </c>
      <c r="AE446" s="156">
        <v>0</v>
      </c>
      <c r="AF446" s="156">
        <v>0</v>
      </c>
      <c r="AG446" s="156">
        <v>0</v>
      </c>
      <c r="AH446" s="156">
        <v>0</v>
      </c>
      <c r="AI446" s="156">
        <v>0</v>
      </c>
      <c r="AJ446" s="156">
        <v>0</v>
      </c>
      <c r="AK446" s="156" t="s">
        <v>104</v>
      </c>
      <c r="AL446" s="103" t="s">
        <v>4617</v>
      </c>
      <c r="AM446" s="156" t="s">
        <v>1829</v>
      </c>
      <c r="AN446" s="156">
        <v>15668923</v>
      </c>
      <c r="AO446" s="156" t="s">
        <v>108</v>
      </c>
      <c r="AP446" s="156" t="s">
        <v>108</v>
      </c>
      <c r="AQ446" s="156" t="s">
        <v>108</v>
      </c>
      <c r="AR446" s="156" t="s">
        <v>108</v>
      </c>
      <c r="AS446" s="156" t="s">
        <v>109</v>
      </c>
      <c r="AT446" s="156" t="s">
        <v>109</v>
      </c>
      <c r="AU446" s="156" t="s">
        <v>392</v>
      </c>
      <c r="AV446" s="156"/>
      <c r="AW446" s="156"/>
      <c r="AX446" s="156" t="s">
        <v>109</v>
      </c>
      <c r="AY446" s="156" t="s">
        <v>108</v>
      </c>
      <c r="AZ446" s="156"/>
      <c r="BA446" s="156"/>
      <c r="BB446" s="156"/>
      <c r="BC446" s="156"/>
      <c r="BD446" s="156"/>
      <c r="BE446" s="156"/>
      <c r="BF446" s="156"/>
      <c r="BG446" s="156"/>
      <c r="BH446" s="153">
        <f>T446+BB446</f>
        <v>8736000</v>
      </c>
      <c r="BI446" s="680" t="s">
        <v>113</v>
      </c>
      <c r="BJ446" s="240"/>
      <c r="BK446" s="240" t="s">
        <v>114</v>
      </c>
      <c r="BL446" s="240"/>
      <c r="BM446" s="604"/>
      <c r="BN446" s="156" t="s">
        <v>917</v>
      </c>
      <c r="BO446" s="156">
        <v>59</v>
      </c>
      <c r="BP446" s="156" t="s">
        <v>114</v>
      </c>
      <c r="BQ446" s="156" t="s">
        <v>114</v>
      </c>
      <c r="BR446" s="156" t="s">
        <v>114</v>
      </c>
      <c r="BS446" s="156" t="s">
        <v>114</v>
      </c>
      <c r="BT446" s="156" t="s">
        <v>114</v>
      </c>
      <c r="BU446" s="156" t="s">
        <v>4618</v>
      </c>
      <c r="BV446" s="156">
        <v>3017114244</v>
      </c>
      <c r="BW446" s="156" t="s">
        <v>4619</v>
      </c>
      <c r="BX446" s="156" t="s">
        <v>839</v>
      </c>
      <c r="BY446" s="156" t="s">
        <v>119</v>
      </c>
      <c r="BZ446" s="156">
        <v>4283920035205730</v>
      </c>
      <c r="CA446" s="157" t="s">
        <v>109</v>
      </c>
      <c r="CB446" s="157" t="s">
        <v>109</v>
      </c>
      <c r="CC446" s="157" t="s">
        <v>109</v>
      </c>
      <c r="CD446" s="156"/>
      <c r="CE446" s="156"/>
      <c r="CF446" s="156"/>
      <c r="CG446" s="156"/>
      <c r="CH446" s="156"/>
      <c r="CI446" s="156"/>
      <c r="CJ446" s="156"/>
      <c r="CK446" s="156"/>
      <c r="CL446" s="156"/>
      <c r="CM446" s="152" t="s">
        <v>109</v>
      </c>
      <c r="CN446" s="156"/>
    </row>
    <row r="447" spans="1:736" s="50" customFormat="1" ht="45.75" customHeight="1">
      <c r="A447" s="589">
        <f>1+A446</f>
        <v>446</v>
      </c>
      <c r="B447" s="403" t="s">
        <v>4620</v>
      </c>
      <c r="C447" s="156" t="s">
        <v>4621</v>
      </c>
      <c r="D447" s="156" t="s">
        <v>1417</v>
      </c>
      <c r="E447" s="156">
        <v>45436</v>
      </c>
      <c r="F447" s="156">
        <v>45440</v>
      </c>
      <c r="G447" s="156">
        <v>45528</v>
      </c>
      <c r="H447" s="156" t="s">
        <v>416</v>
      </c>
      <c r="I447" s="156" t="s">
        <v>180</v>
      </c>
      <c r="J447" s="301" t="s">
        <v>4622</v>
      </c>
      <c r="K447" s="251">
        <v>1072672258</v>
      </c>
      <c r="L447" s="156">
        <v>9</v>
      </c>
      <c r="M447" s="156" t="s">
        <v>844</v>
      </c>
      <c r="N447" s="156" t="s">
        <v>98</v>
      </c>
      <c r="O447" s="156" t="s">
        <v>99</v>
      </c>
      <c r="P447" s="156" t="s">
        <v>4623</v>
      </c>
      <c r="Q447" s="156" t="s">
        <v>681</v>
      </c>
      <c r="R447" s="143">
        <f>+G447-F447</f>
        <v>88</v>
      </c>
      <c r="S447" s="134" t="s">
        <v>3066</v>
      </c>
      <c r="T447" s="253">
        <v>8580000</v>
      </c>
      <c r="U447" s="156" t="s">
        <v>4624</v>
      </c>
      <c r="V447" s="253">
        <f>+T447</f>
        <v>8580000</v>
      </c>
      <c r="W447" s="156">
        <v>45439</v>
      </c>
      <c r="X447" s="156" t="s">
        <v>103</v>
      </c>
      <c r="Y447" s="317">
        <f>+Z447+AA447+AB447</f>
        <v>8580000</v>
      </c>
      <c r="Z447" s="156">
        <f>T447-AA447-AB447</f>
        <v>8580000</v>
      </c>
      <c r="AA447" s="156">
        <v>0</v>
      </c>
      <c r="AB447" s="156">
        <f>+AC447+AD447+AE447+AF447+AG447+AH447+AI447+AJ447</f>
        <v>0</v>
      </c>
      <c r="AC447" s="156">
        <v>0</v>
      </c>
      <c r="AD447" s="156">
        <v>0</v>
      </c>
      <c r="AE447" s="156">
        <v>0</v>
      </c>
      <c r="AF447" s="156">
        <v>0</v>
      </c>
      <c r="AG447" s="156">
        <v>0</v>
      </c>
      <c r="AH447" s="156">
        <v>0</v>
      </c>
      <c r="AI447" s="156">
        <v>0</v>
      </c>
      <c r="AJ447" s="156">
        <v>0</v>
      </c>
      <c r="AK447" s="156" t="s">
        <v>104</v>
      </c>
      <c r="AL447" s="103" t="s">
        <v>4625</v>
      </c>
      <c r="AM447" s="156" t="s">
        <v>1829</v>
      </c>
      <c r="AN447" s="156">
        <v>15668923</v>
      </c>
      <c r="AO447" s="156" t="s">
        <v>108</v>
      </c>
      <c r="AP447" s="156" t="s">
        <v>108</v>
      </c>
      <c r="AQ447" s="156" t="s">
        <v>108</v>
      </c>
      <c r="AR447" s="156" t="s">
        <v>108</v>
      </c>
      <c r="AS447" s="156" t="s">
        <v>109</v>
      </c>
      <c r="AT447" s="156" t="s">
        <v>109</v>
      </c>
      <c r="AU447" s="156" t="s">
        <v>392</v>
      </c>
      <c r="AV447" s="156"/>
      <c r="AW447" s="156"/>
      <c r="AX447" s="156" t="s">
        <v>109</v>
      </c>
      <c r="AY447" s="156" t="s">
        <v>108</v>
      </c>
      <c r="AZ447" s="156"/>
      <c r="BA447" s="156"/>
      <c r="BB447" s="156"/>
      <c r="BC447" s="156"/>
      <c r="BD447" s="156"/>
      <c r="BE447" s="156"/>
      <c r="BF447" s="156"/>
      <c r="BG447" s="156"/>
      <c r="BH447" s="153">
        <f>T447+BB447</f>
        <v>8580000</v>
      </c>
      <c r="BI447" s="680" t="s">
        <v>113</v>
      </c>
      <c r="BJ447" s="240"/>
      <c r="BK447" s="240" t="s">
        <v>114</v>
      </c>
      <c r="BL447" s="240"/>
      <c r="BM447" s="604"/>
      <c r="BN447" s="156" t="s">
        <v>917</v>
      </c>
      <c r="BO447" s="156">
        <v>25</v>
      </c>
      <c r="BP447" s="156" t="s">
        <v>578</v>
      </c>
      <c r="BQ447" s="156" t="s">
        <v>114</v>
      </c>
      <c r="BR447" s="156" t="s">
        <v>114</v>
      </c>
      <c r="BS447" s="156" t="s">
        <v>114</v>
      </c>
      <c r="BT447" s="156" t="s">
        <v>114</v>
      </c>
      <c r="BU447" s="156" t="s">
        <v>4626</v>
      </c>
      <c r="BV447" s="156">
        <v>3194671090</v>
      </c>
      <c r="BW447" s="156" t="s">
        <v>4627</v>
      </c>
      <c r="BX447" s="156" t="s">
        <v>881</v>
      </c>
      <c r="BY447" s="156" t="s">
        <v>119</v>
      </c>
      <c r="BZ447" s="156">
        <v>82726002726</v>
      </c>
      <c r="CA447" s="157" t="s">
        <v>109</v>
      </c>
      <c r="CB447" s="157" t="s">
        <v>109</v>
      </c>
      <c r="CC447" s="157" t="s">
        <v>109</v>
      </c>
      <c r="CD447" s="156"/>
      <c r="CE447" s="156"/>
      <c r="CF447" s="156"/>
      <c r="CG447" s="156"/>
      <c r="CH447" s="156"/>
      <c r="CI447" s="156"/>
      <c r="CJ447" s="156"/>
      <c r="CK447" s="156"/>
      <c r="CL447" s="156"/>
      <c r="CM447" s="152" t="s">
        <v>109</v>
      </c>
      <c r="CN447" s="156"/>
    </row>
    <row r="448" spans="1:736" s="50" customFormat="1" ht="45.75" customHeight="1">
      <c r="A448" s="589">
        <f>1+A447</f>
        <v>447</v>
      </c>
      <c r="B448" s="403" t="s">
        <v>4628</v>
      </c>
      <c r="C448" s="156" t="s">
        <v>4629</v>
      </c>
      <c r="D448" s="156" t="s">
        <v>1417</v>
      </c>
      <c r="E448" s="156">
        <v>45436</v>
      </c>
      <c r="F448" s="156">
        <v>45439</v>
      </c>
      <c r="G448" s="156">
        <v>45530</v>
      </c>
      <c r="H448" s="156" t="s">
        <v>416</v>
      </c>
      <c r="I448" s="156" t="s">
        <v>180</v>
      </c>
      <c r="J448" s="301" t="s">
        <v>4630</v>
      </c>
      <c r="K448" s="251">
        <v>80398809</v>
      </c>
      <c r="L448" s="156">
        <v>0</v>
      </c>
      <c r="M448" s="156" t="s">
        <v>844</v>
      </c>
      <c r="N448" s="156" t="s">
        <v>98</v>
      </c>
      <c r="O448" s="156" t="s">
        <v>99</v>
      </c>
      <c r="P448" s="156" t="s">
        <v>4631</v>
      </c>
      <c r="Q448" s="156" t="s">
        <v>681</v>
      </c>
      <c r="R448" s="143">
        <f>+G448-F448</f>
        <v>91</v>
      </c>
      <c r="S448" s="134" t="s">
        <v>1409</v>
      </c>
      <c r="T448" s="253">
        <v>9000000</v>
      </c>
      <c r="U448" s="156" t="s">
        <v>4632</v>
      </c>
      <c r="V448" s="253">
        <f>+T448</f>
        <v>9000000</v>
      </c>
      <c r="W448" s="156">
        <v>45439</v>
      </c>
      <c r="X448" s="156" t="s">
        <v>1933</v>
      </c>
      <c r="Y448" s="317">
        <f>+Z448+AA448+AB448</f>
        <v>9000000</v>
      </c>
      <c r="Z448" s="156">
        <v>0</v>
      </c>
      <c r="AA448" s="156">
        <v>0</v>
      </c>
      <c r="AB448" s="156">
        <f>+AC448+AD448+AE448+AF448+AG448+AH448+AI448+AJ448</f>
        <v>9000000</v>
      </c>
      <c r="AC448" s="156">
        <v>0</v>
      </c>
      <c r="AD448" s="156">
        <v>0</v>
      </c>
      <c r="AE448" s="156">
        <v>0</v>
      </c>
      <c r="AF448" s="156">
        <v>0</v>
      </c>
      <c r="AG448" s="156">
        <f>+V448</f>
        <v>9000000</v>
      </c>
      <c r="AH448" s="156">
        <v>0</v>
      </c>
      <c r="AI448" s="156">
        <v>0</v>
      </c>
      <c r="AJ448" s="156">
        <v>0</v>
      </c>
      <c r="AK448" s="156" t="s">
        <v>104</v>
      </c>
      <c r="AL448" s="103" t="s">
        <v>4633</v>
      </c>
      <c r="AM448" s="156" t="s">
        <v>2995</v>
      </c>
      <c r="AN448" s="156">
        <v>35472753</v>
      </c>
      <c r="AO448" s="156" t="s">
        <v>108</v>
      </c>
      <c r="AP448" s="156" t="s">
        <v>108</v>
      </c>
      <c r="AQ448" s="156" t="s">
        <v>108</v>
      </c>
      <c r="AR448" s="156" t="s">
        <v>108</v>
      </c>
      <c r="AS448" s="156" t="s">
        <v>109</v>
      </c>
      <c r="AT448" s="156" t="s">
        <v>109</v>
      </c>
      <c r="AU448" s="156" t="s">
        <v>392</v>
      </c>
      <c r="AV448" s="156"/>
      <c r="AW448" s="156"/>
      <c r="AX448" s="156" t="s">
        <v>109</v>
      </c>
      <c r="AY448" s="156" t="s">
        <v>108</v>
      </c>
      <c r="AZ448" s="156"/>
      <c r="BA448" s="156"/>
      <c r="BB448" s="156"/>
      <c r="BC448" s="156"/>
      <c r="BD448" s="156"/>
      <c r="BE448" s="156"/>
      <c r="BF448" s="156"/>
      <c r="BG448" s="156"/>
      <c r="BH448" s="153">
        <f>T448+BB448</f>
        <v>9000000</v>
      </c>
      <c r="BI448" s="680" t="s">
        <v>113</v>
      </c>
      <c r="BJ448" s="240"/>
      <c r="BK448" s="240" t="s">
        <v>114</v>
      </c>
      <c r="BL448" s="240"/>
      <c r="BM448" s="604"/>
      <c r="BN448" s="156" t="s">
        <v>917</v>
      </c>
      <c r="BO448" s="156">
        <v>57</v>
      </c>
      <c r="BP448" s="156" t="s">
        <v>114</v>
      </c>
      <c r="BQ448" s="156" t="s">
        <v>114</v>
      </c>
      <c r="BR448" s="156" t="s">
        <v>114</v>
      </c>
      <c r="BS448" s="156" t="s">
        <v>114</v>
      </c>
      <c r="BT448" s="156" t="s">
        <v>114</v>
      </c>
      <c r="BU448" s="156" t="s">
        <v>2471</v>
      </c>
      <c r="BV448" s="156">
        <v>3168781351</v>
      </c>
      <c r="BW448" s="156" t="s">
        <v>4634</v>
      </c>
      <c r="BX448" s="156" t="s">
        <v>881</v>
      </c>
      <c r="BY448" s="156" t="s">
        <v>119</v>
      </c>
      <c r="BZ448" s="156">
        <v>94691704933</v>
      </c>
      <c r="CA448" s="157" t="s">
        <v>109</v>
      </c>
      <c r="CB448" s="157" t="s">
        <v>109</v>
      </c>
      <c r="CC448" s="157" t="s">
        <v>109</v>
      </c>
      <c r="CD448" s="156"/>
      <c r="CE448" s="156"/>
      <c r="CF448" s="156"/>
      <c r="CG448" s="156"/>
      <c r="CH448" s="156"/>
      <c r="CI448" s="156"/>
      <c r="CJ448" s="156"/>
      <c r="CK448" s="156"/>
      <c r="CL448" s="156"/>
      <c r="CM448" s="152" t="s">
        <v>109</v>
      </c>
      <c r="CN448" s="156"/>
    </row>
    <row r="449" spans="1:92" s="50" customFormat="1" ht="45.75" customHeight="1">
      <c r="A449" s="566">
        <f>1+A448</f>
        <v>448</v>
      </c>
      <c r="B449" s="402" t="s">
        <v>4635</v>
      </c>
      <c r="C449" s="239" t="s">
        <v>4636</v>
      </c>
      <c r="D449" s="205" t="s">
        <v>179</v>
      </c>
      <c r="E449" s="202">
        <v>45436</v>
      </c>
      <c r="F449" s="203">
        <v>45439</v>
      </c>
      <c r="G449" s="203">
        <v>45622</v>
      </c>
      <c r="H449" s="201" t="s">
        <v>416</v>
      </c>
      <c r="I449" s="206" t="s">
        <v>180</v>
      </c>
      <c r="J449" s="201" t="s">
        <v>4637</v>
      </c>
      <c r="K449" s="271">
        <v>1072666869</v>
      </c>
      <c r="L449" s="201">
        <v>4</v>
      </c>
      <c r="M449" s="272" t="s">
        <v>844</v>
      </c>
      <c r="N449" s="208" t="s">
        <v>98</v>
      </c>
      <c r="O449" s="218" t="s">
        <v>4469</v>
      </c>
      <c r="P449" s="201" t="s">
        <v>4638</v>
      </c>
      <c r="Q449" s="201" t="s">
        <v>1037</v>
      </c>
      <c r="R449" s="210">
        <f>+G449-F449</f>
        <v>183</v>
      </c>
      <c r="S449" s="201" t="s">
        <v>4310</v>
      </c>
      <c r="T449" s="273">
        <v>22200000</v>
      </c>
      <c r="U449" s="274" t="s">
        <v>4639</v>
      </c>
      <c r="V449" s="273">
        <f>+T449</f>
        <v>22200000</v>
      </c>
      <c r="W449" s="275">
        <v>45439</v>
      </c>
      <c r="X449" s="276" t="s">
        <v>103</v>
      </c>
      <c r="Y449" s="313">
        <f>+Z449+AA449+AB449</f>
        <v>22200000</v>
      </c>
      <c r="Z449" s="215">
        <f>T449-AA449-AB449</f>
        <v>22200000</v>
      </c>
      <c r="AA449" s="216">
        <v>0</v>
      </c>
      <c r="AB449" s="217">
        <f>+AC449+AD449+AE449+AF449+AG449+AH449+AI449+AJ449</f>
        <v>0</v>
      </c>
      <c r="AC449" s="216">
        <v>0</v>
      </c>
      <c r="AD449" s="216">
        <v>0</v>
      </c>
      <c r="AE449" s="216">
        <v>0</v>
      </c>
      <c r="AF449" s="216">
        <v>0</v>
      </c>
      <c r="AG449" s="216">
        <v>0</v>
      </c>
      <c r="AH449" s="216">
        <v>0</v>
      </c>
      <c r="AI449" s="216">
        <v>0</v>
      </c>
      <c r="AJ449" s="216">
        <v>0</v>
      </c>
      <c r="AK449" s="209" t="s">
        <v>104</v>
      </c>
      <c r="AL449" s="191" t="s">
        <v>4640</v>
      </c>
      <c r="AM449" s="201" t="s">
        <v>1968</v>
      </c>
      <c r="AN449" s="207">
        <v>1070603420</v>
      </c>
      <c r="AO449" s="209" t="s">
        <v>108</v>
      </c>
      <c r="AP449" s="201" t="s">
        <v>108</v>
      </c>
      <c r="AQ449" s="277" t="s">
        <v>108</v>
      </c>
      <c r="AR449" s="209" t="s">
        <v>108</v>
      </c>
      <c r="AS449" s="201" t="s">
        <v>109</v>
      </c>
      <c r="AT449" s="209" t="s">
        <v>109</v>
      </c>
      <c r="AU449" s="209" t="s">
        <v>392</v>
      </c>
      <c r="AV449" s="201"/>
      <c r="AW449" s="201"/>
      <c r="AX449" s="201" t="s">
        <v>109</v>
      </c>
      <c r="AY449" s="201" t="s">
        <v>108</v>
      </c>
      <c r="AZ449" s="240"/>
      <c r="BA449" s="201"/>
      <c r="BB449" s="241"/>
      <c r="BC449" s="240"/>
      <c r="BD449" s="210"/>
      <c r="BE449" s="210"/>
      <c r="BF449" s="210"/>
      <c r="BG449" s="240"/>
      <c r="BH449" s="221">
        <f>T449+BB449</f>
        <v>22200000</v>
      </c>
      <c r="BI449" s="161" t="s">
        <v>135</v>
      </c>
      <c r="BJ449" s="210"/>
      <c r="BK449" s="210" t="s">
        <v>114</v>
      </c>
      <c r="BL449" s="210"/>
      <c r="BM449" s="473" t="s">
        <v>4641</v>
      </c>
      <c r="BN449" s="285" t="s">
        <v>964</v>
      </c>
      <c r="BO449" s="261">
        <v>31</v>
      </c>
      <c r="BP449" s="261" t="s">
        <v>114</v>
      </c>
      <c r="BQ449" s="261" t="s">
        <v>114</v>
      </c>
      <c r="BR449" s="261" t="s">
        <v>114</v>
      </c>
      <c r="BS449" s="261" t="s">
        <v>114</v>
      </c>
      <c r="BT449" s="261" t="s">
        <v>114</v>
      </c>
      <c r="BU449" s="286" t="s">
        <v>4642</v>
      </c>
      <c r="BV449" s="261">
        <v>3102050881</v>
      </c>
      <c r="BW449" s="65" t="s">
        <v>4643</v>
      </c>
      <c r="BX449" s="287" t="s">
        <v>839</v>
      </c>
      <c r="BY449" s="261" t="s">
        <v>119</v>
      </c>
      <c r="BZ449" s="302" t="s">
        <v>4644</v>
      </c>
      <c r="CA449" s="223" t="s">
        <v>109</v>
      </c>
      <c r="CB449" s="223" t="s">
        <v>109</v>
      </c>
      <c r="CC449" s="223" t="s">
        <v>109</v>
      </c>
      <c r="CD449" s="223" t="s">
        <v>109</v>
      </c>
      <c r="CE449" s="223" t="s">
        <v>109</v>
      </c>
      <c r="CF449" s="223" t="s">
        <v>109</v>
      </c>
      <c r="CG449" s="223"/>
      <c r="CH449" s="223"/>
      <c r="CI449" s="223"/>
      <c r="CJ449" s="223"/>
      <c r="CK449" s="223"/>
      <c r="CL449" s="223"/>
      <c r="CM449" s="303"/>
      <c r="CN449" s="223"/>
    </row>
    <row r="450" spans="1:92" s="50" customFormat="1" ht="45.75" customHeight="1">
      <c r="A450" s="589">
        <f>1+A449</f>
        <v>449</v>
      </c>
      <c r="B450" s="403" t="s">
        <v>4645</v>
      </c>
      <c r="C450" s="156" t="s">
        <v>4646</v>
      </c>
      <c r="D450" s="156" t="s">
        <v>1417</v>
      </c>
      <c r="E450" s="156">
        <v>45439</v>
      </c>
      <c r="F450" s="156">
        <v>45440</v>
      </c>
      <c r="G450" s="156">
        <v>45531</v>
      </c>
      <c r="H450" s="156" t="s">
        <v>416</v>
      </c>
      <c r="I450" s="156" t="s">
        <v>180</v>
      </c>
      <c r="J450" s="301" t="s">
        <v>4647</v>
      </c>
      <c r="K450" s="251">
        <v>1072711258</v>
      </c>
      <c r="L450" s="156">
        <v>7</v>
      </c>
      <c r="M450" s="156" t="s">
        <v>844</v>
      </c>
      <c r="N450" s="156" t="s">
        <v>98</v>
      </c>
      <c r="O450" s="156" t="s">
        <v>3608</v>
      </c>
      <c r="P450" s="156" t="s">
        <v>4648</v>
      </c>
      <c r="Q450" s="156" t="s">
        <v>681</v>
      </c>
      <c r="R450" s="143">
        <f>+G450-F450</f>
        <v>91</v>
      </c>
      <c r="S450" s="134" t="s">
        <v>3024</v>
      </c>
      <c r="T450" s="253">
        <v>8250000</v>
      </c>
      <c r="U450" s="156" t="s">
        <v>4649</v>
      </c>
      <c r="V450" s="253">
        <f>+T450</f>
        <v>8250000</v>
      </c>
      <c r="W450" s="156">
        <v>45439</v>
      </c>
      <c r="X450" s="156" t="s">
        <v>103</v>
      </c>
      <c r="Y450" s="317">
        <f>+Z450+AA450+AB450</f>
        <v>8250000</v>
      </c>
      <c r="Z450" s="156">
        <f>T450-AA450-AB450</f>
        <v>8250000</v>
      </c>
      <c r="AA450" s="156">
        <v>0</v>
      </c>
      <c r="AB450" s="156">
        <f>+AC450+AD450+AE450+AF450+AG450+AH450+AI450+AJ450</f>
        <v>0</v>
      </c>
      <c r="AC450" s="156">
        <v>0</v>
      </c>
      <c r="AD450" s="156">
        <v>0</v>
      </c>
      <c r="AE450" s="156">
        <v>0</v>
      </c>
      <c r="AF450" s="156">
        <v>0</v>
      </c>
      <c r="AG450" s="156">
        <v>0</v>
      </c>
      <c r="AH450" s="156">
        <v>0</v>
      </c>
      <c r="AI450" s="156">
        <v>0</v>
      </c>
      <c r="AJ450" s="156">
        <v>0</v>
      </c>
      <c r="AK450" s="156" t="s">
        <v>104</v>
      </c>
      <c r="AL450" s="103" t="s">
        <v>4650</v>
      </c>
      <c r="AM450" s="156" t="s">
        <v>1829</v>
      </c>
      <c r="AN450" s="156">
        <v>15668923</v>
      </c>
      <c r="AO450" s="156" t="s">
        <v>108</v>
      </c>
      <c r="AP450" s="156" t="s">
        <v>108</v>
      </c>
      <c r="AQ450" s="156" t="s">
        <v>108</v>
      </c>
      <c r="AR450" s="156" t="s">
        <v>108</v>
      </c>
      <c r="AS450" s="156" t="s">
        <v>109</v>
      </c>
      <c r="AT450" s="156" t="s">
        <v>109</v>
      </c>
      <c r="AU450" s="156" t="s">
        <v>392</v>
      </c>
      <c r="AV450" s="156"/>
      <c r="AW450" s="156"/>
      <c r="AX450" s="156" t="s">
        <v>109</v>
      </c>
      <c r="AY450" s="156" t="s">
        <v>108</v>
      </c>
      <c r="AZ450" s="156"/>
      <c r="BA450" s="156"/>
      <c r="BB450" s="156"/>
      <c r="BC450" s="156"/>
      <c r="BD450" s="156"/>
      <c r="BE450" s="156"/>
      <c r="BF450" s="156"/>
      <c r="BG450" s="156"/>
      <c r="BH450" s="153">
        <f>T450+BB450</f>
        <v>8250000</v>
      </c>
      <c r="BI450" s="680" t="s">
        <v>113</v>
      </c>
      <c r="BJ450" s="240"/>
      <c r="BK450" s="240" t="s">
        <v>114</v>
      </c>
      <c r="BL450" s="240"/>
      <c r="BM450" s="604"/>
      <c r="BN450" s="156" t="s">
        <v>964</v>
      </c>
      <c r="BO450" s="156">
        <v>27</v>
      </c>
      <c r="BP450" s="156" t="s">
        <v>114</v>
      </c>
      <c r="BQ450" s="156" t="s">
        <v>114</v>
      </c>
      <c r="BR450" s="156" t="s">
        <v>114</v>
      </c>
      <c r="BS450" s="156" t="s">
        <v>114</v>
      </c>
      <c r="BT450" s="156" t="s">
        <v>114</v>
      </c>
      <c r="BU450" s="156" t="s">
        <v>4651</v>
      </c>
      <c r="BV450" s="156">
        <v>3155420413</v>
      </c>
      <c r="BW450" s="156" t="s">
        <v>4652</v>
      </c>
      <c r="BX450" s="156" t="s">
        <v>881</v>
      </c>
      <c r="BY450" s="156" t="s">
        <v>119</v>
      </c>
      <c r="BZ450" s="156">
        <v>33706598281</v>
      </c>
      <c r="CA450" s="157" t="s">
        <v>109</v>
      </c>
      <c r="CB450" s="157" t="s">
        <v>109</v>
      </c>
      <c r="CC450" s="157" t="s">
        <v>109</v>
      </c>
      <c r="CD450" s="156"/>
      <c r="CE450" s="156"/>
      <c r="CF450" s="156"/>
      <c r="CG450" s="156"/>
      <c r="CH450" s="156"/>
      <c r="CI450" s="156"/>
      <c r="CJ450" s="156"/>
      <c r="CK450" s="156"/>
      <c r="CL450" s="156"/>
      <c r="CM450" s="152" t="s">
        <v>109</v>
      </c>
      <c r="CN450" s="156"/>
    </row>
    <row r="451" spans="1:92" s="50" customFormat="1" ht="45.75" customHeight="1">
      <c r="A451" s="589">
        <f>1+A450</f>
        <v>450</v>
      </c>
      <c r="B451" s="403" t="s">
        <v>4653</v>
      </c>
      <c r="C451" s="156" t="s">
        <v>4654</v>
      </c>
      <c r="D451" s="156" t="s">
        <v>1417</v>
      </c>
      <c r="E451" s="156">
        <v>45439</v>
      </c>
      <c r="F451" s="156">
        <v>45440</v>
      </c>
      <c r="G451" s="156">
        <v>45531</v>
      </c>
      <c r="H451" s="156" t="s">
        <v>416</v>
      </c>
      <c r="I451" s="156" t="s">
        <v>95</v>
      </c>
      <c r="J451" s="301" t="s">
        <v>4655</v>
      </c>
      <c r="K451" s="251">
        <v>1032411989</v>
      </c>
      <c r="L451" s="156">
        <v>1</v>
      </c>
      <c r="M451" s="156" t="s">
        <v>844</v>
      </c>
      <c r="N451" s="156" t="s">
        <v>98</v>
      </c>
      <c r="O451" s="156" t="s">
        <v>3608</v>
      </c>
      <c r="P451" s="156" t="s">
        <v>4656</v>
      </c>
      <c r="Q451" s="156" t="s">
        <v>681</v>
      </c>
      <c r="R451" s="143">
        <f>+G451-F451</f>
        <v>91</v>
      </c>
      <c r="S451" s="134" t="s">
        <v>3563</v>
      </c>
      <c r="T451" s="253">
        <v>9600000</v>
      </c>
      <c r="U451" s="156" t="s">
        <v>4657</v>
      </c>
      <c r="V451" s="253">
        <f>+T451</f>
        <v>9600000</v>
      </c>
      <c r="W451" s="156">
        <v>45439</v>
      </c>
      <c r="X451" s="156" t="s">
        <v>1933</v>
      </c>
      <c r="Y451" s="317">
        <f>+Z451+AA451+AB451</f>
        <v>9600000</v>
      </c>
      <c r="Z451" s="156">
        <v>0</v>
      </c>
      <c r="AA451" s="156">
        <v>0</v>
      </c>
      <c r="AB451" s="156">
        <f>+AC451+AD451+AE451+AF451+AG451+AH451+AI451+AJ451</f>
        <v>9600000</v>
      </c>
      <c r="AC451" s="156">
        <v>0</v>
      </c>
      <c r="AD451" s="156">
        <v>0</v>
      </c>
      <c r="AE451" s="156">
        <v>0</v>
      </c>
      <c r="AF451" s="156">
        <v>0</v>
      </c>
      <c r="AG451" s="156">
        <f>+V451</f>
        <v>9600000</v>
      </c>
      <c r="AH451" s="156">
        <v>0</v>
      </c>
      <c r="AI451" s="156">
        <v>0</v>
      </c>
      <c r="AJ451" s="156">
        <v>0</v>
      </c>
      <c r="AK451" s="156" t="s">
        <v>104</v>
      </c>
      <c r="AL451" s="103" t="s">
        <v>4658</v>
      </c>
      <c r="AM451" s="156" t="s">
        <v>3005</v>
      </c>
      <c r="AN451" s="156">
        <v>52285927</v>
      </c>
      <c r="AO451" s="156" t="s">
        <v>108</v>
      </c>
      <c r="AP451" s="156" t="s">
        <v>108</v>
      </c>
      <c r="AQ451" s="156" t="s">
        <v>108</v>
      </c>
      <c r="AR451" s="156" t="s">
        <v>108</v>
      </c>
      <c r="AS451" s="156" t="s">
        <v>109</v>
      </c>
      <c r="AT451" s="156" t="s">
        <v>109</v>
      </c>
      <c r="AU451" s="156" t="s">
        <v>392</v>
      </c>
      <c r="AV451" s="156"/>
      <c r="AW451" s="156"/>
      <c r="AX451" s="156" t="s">
        <v>109</v>
      </c>
      <c r="AY451" s="156" t="s">
        <v>108</v>
      </c>
      <c r="AZ451" s="156"/>
      <c r="BA451" s="156"/>
      <c r="BB451" s="156"/>
      <c r="BC451" s="156"/>
      <c r="BD451" s="156"/>
      <c r="BE451" s="156"/>
      <c r="BF451" s="156"/>
      <c r="BG451" s="156"/>
      <c r="BH451" s="153">
        <f>T451+BB451</f>
        <v>9600000</v>
      </c>
      <c r="BI451" s="680" t="s">
        <v>113</v>
      </c>
      <c r="BJ451" s="240"/>
      <c r="BK451" s="240" t="s">
        <v>114</v>
      </c>
      <c r="BL451" s="240"/>
      <c r="BM451" s="604"/>
      <c r="BN451" s="156" t="s">
        <v>115</v>
      </c>
      <c r="BO451" s="156">
        <v>36</v>
      </c>
      <c r="BP451" s="156" t="s">
        <v>109</v>
      </c>
      <c r="BQ451" s="156" t="s">
        <v>114</v>
      </c>
      <c r="BR451" s="156" t="s">
        <v>114</v>
      </c>
      <c r="BS451" s="156" t="s">
        <v>114</v>
      </c>
      <c r="BT451" s="156" t="s">
        <v>114</v>
      </c>
      <c r="BU451" s="156" t="s">
        <v>4659</v>
      </c>
      <c r="BV451" s="156">
        <v>3193221115</v>
      </c>
      <c r="BW451" s="156" t="s">
        <v>4660</v>
      </c>
      <c r="BX451" s="156" t="s">
        <v>4661</v>
      </c>
      <c r="BY451" s="156" t="s">
        <v>119</v>
      </c>
      <c r="BZ451" s="156">
        <v>964719955664</v>
      </c>
      <c r="CA451" s="157" t="s">
        <v>109</v>
      </c>
      <c r="CB451" s="157" t="s">
        <v>109</v>
      </c>
      <c r="CC451" s="157" t="s">
        <v>109</v>
      </c>
      <c r="CD451" s="156"/>
      <c r="CE451" s="156"/>
      <c r="CF451" s="156"/>
      <c r="CG451" s="156"/>
      <c r="CH451" s="156"/>
      <c r="CI451" s="156"/>
      <c r="CJ451" s="156"/>
      <c r="CK451" s="156"/>
      <c r="CL451" s="156"/>
      <c r="CM451" s="152" t="s">
        <v>109</v>
      </c>
      <c r="CN451" s="156"/>
    </row>
    <row r="452" spans="1:92" s="50" customFormat="1" ht="45.75" customHeight="1">
      <c r="A452" s="589">
        <f>1+A451</f>
        <v>451</v>
      </c>
      <c r="B452" s="403" t="s">
        <v>4662</v>
      </c>
      <c r="C452" s="156" t="s">
        <v>4663</v>
      </c>
      <c r="D452" s="156" t="s">
        <v>1417</v>
      </c>
      <c r="E452" s="156">
        <v>45439</v>
      </c>
      <c r="F452" s="156">
        <v>45447</v>
      </c>
      <c r="G452" s="156">
        <v>45538</v>
      </c>
      <c r="H452" s="156" t="s">
        <v>416</v>
      </c>
      <c r="I452" s="156" t="s">
        <v>180</v>
      </c>
      <c r="J452" s="156" t="s">
        <v>4664</v>
      </c>
      <c r="K452" s="251">
        <v>1072701367</v>
      </c>
      <c r="L452" s="156">
        <v>9</v>
      </c>
      <c r="M452" s="156" t="s">
        <v>844</v>
      </c>
      <c r="N452" s="156" t="s">
        <v>98</v>
      </c>
      <c r="O452" s="156" t="s">
        <v>4665</v>
      </c>
      <c r="P452" s="156" t="s">
        <v>4666</v>
      </c>
      <c r="Q452" s="156" t="s">
        <v>681</v>
      </c>
      <c r="R452" s="143">
        <f>+G452-F452</f>
        <v>91</v>
      </c>
      <c r="S452" s="134" t="s">
        <v>3024</v>
      </c>
      <c r="T452" s="253">
        <v>8250000</v>
      </c>
      <c r="U452" s="156" t="s">
        <v>4667</v>
      </c>
      <c r="V452" s="253">
        <f>+T452</f>
        <v>8250000</v>
      </c>
      <c r="W452" s="156">
        <v>45439</v>
      </c>
      <c r="X452" s="156" t="s">
        <v>103</v>
      </c>
      <c r="Y452" s="317">
        <f>+Z452+AA452+AB452</f>
        <v>8250000</v>
      </c>
      <c r="Z452" s="156">
        <f>T452-AA452-AB452</f>
        <v>8250000</v>
      </c>
      <c r="AA452" s="156">
        <v>0</v>
      </c>
      <c r="AB452" s="156">
        <f>+AC452+AD452+AE452+AF452+AG452+AH452+AI452+AJ452</f>
        <v>0</v>
      </c>
      <c r="AC452" s="156">
        <v>0</v>
      </c>
      <c r="AD452" s="156">
        <v>0</v>
      </c>
      <c r="AE452" s="156">
        <v>0</v>
      </c>
      <c r="AF452" s="156">
        <v>0</v>
      </c>
      <c r="AG452" s="156">
        <v>0</v>
      </c>
      <c r="AH452" s="156">
        <v>0</v>
      </c>
      <c r="AI452" s="156">
        <v>0</v>
      </c>
      <c r="AJ452" s="156">
        <v>0</v>
      </c>
      <c r="AK452" s="156" t="s">
        <v>104</v>
      </c>
      <c r="AL452" s="103" t="s">
        <v>4668</v>
      </c>
      <c r="AM452" s="156" t="s">
        <v>2995</v>
      </c>
      <c r="AN452" s="156">
        <v>35472753</v>
      </c>
      <c r="AO452" s="156" t="s">
        <v>108</v>
      </c>
      <c r="AP452" s="156" t="s">
        <v>108</v>
      </c>
      <c r="AQ452" s="156" t="s">
        <v>108</v>
      </c>
      <c r="AR452" s="156" t="s">
        <v>108</v>
      </c>
      <c r="AS452" s="156" t="s">
        <v>109</v>
      </c>
      <c r="AT452" s="156" t="s">
        <v>109</v>
      </c>
      <c r="AU452" s="156" t="s">
        <v>392</v>
      </c>
      <c r="AV452" s="156"/>
      <c r="AW452" s="156" t="s">
        <v>1580</v>
      </c>
      <c r="AX452" s="156" t="s">
        <v>109</v>
      </c>
      <c r="AY452" s="156" t="s">
        <v>108</v>
      </c>
      <c r="AZ452" s="156"/>
      <c r="BA452" s="156"/>
      <c r="BB452" s="156"/>
      <c r="BC452" s="156"/>
      <c r="BD452" s="156"/>
      <c r="BE452" s="156"/>
      <c r="BF452" s="156"/>
      <c r="BG452" s="156"/>
      <c r="BH452" s="153">
        <f>T452+BB452</f>
        <v>8250000</v>
      </c>
      <c r="BI452" s="680" t="s">
        <v>113</v>
      </c>
      <c r="BJ452" s="240"/>
      <c r="BK452" s="240" t="s">
        <v>114</v>
      </c>
      <c r="BL452" s="240"/>
      <c r="BM452" s="604"/>
      <c r="BN452" s="156" t="s">
        <v>964</v>
      </c>
      <c r="BO452" s="156">
        <v>30</v>
      </c>
      <c r="BP452" s="156" t="s">
        <v>114</v>
      </c>
      <c r="BQ452" s="156" t="s">
        <v>114</v>
      </c>
      <c r="BR452" s="156" t="s">
        <v>114</v>
      </c>
      <c r="BS452" s="156" t="s">
        <v>114</v>
      </c>
      <c r="BT452" s="156" t="s">
        <v>114</v>
      </c>
      <c r="BU452" s="156" t="s">
        <v>4669</v>
      </c>
      <c r="BV452" s="156">
        <v>3187645698</v>
      </c>
      <c r="BW452" s="156" t="s">
        <v>4670</v>
      </c>
      <c r="BX452" s="156" t="s">
        <v>839</v>
      </c>
      <c r="BY452" s="156" t="s">
        <v>119</v>
      </c>
      <c r="BZ452" s="156" t="s">
        <v>4671</v>
      </c>
      <c r="CA452" s="157" t="s">
        <v>109</v>
      </c>
      <c r="CB452" s="157" t="s">
        <v>109</v>
      </c>
      <c r="CC452" s="157" t="s">
        <v>109</v>
      </c>
      <c r="CD452" s="156"/>
      <c r="CE452" s="156"/>
      <c r="CF452" s="156"/>
      <c r="CG452" s="156"/>
      <c r="CH452" s="156"/>
      <c r="CI452" s="156"/>
      <c r="CJ452" s="156"/>
      <c r="CK452" s="156"/>
      <c r="CL452" s="156"/>
      <c r="CM452" s="152" t="s">
        <v>109</v>
      </c>
      <c r="CN452" s="156"/>
    </row>
    <row r="453" spans="1:92" s="50" customFormat="1" ht="45.75" customHeight="1">
      <c r="A453" s="589">
        <f>1+A452</f>
        <v>452</v>
      </c>
      <c r="B453" s="403" t="s">
        <v>4672</v>
      </c>
      <c r="C453" s="156" t="s">
        <v>4673</v>
      </c>
      <c r="D453" s="156" t="s">
        <v>491</v>
      </c>
      <c r="E453" s="156">
        <v>45439</v>
      </c>
      <c r="F453" s="156">
        <v>45440</v>
      </c>
      <c r="G453" s="156">
        <v>45531</v>
      </c>
      <c r="H453" s="156" t="s">
        <v>416</v>
      </c>
      <c r="I453" s="156" t="s">
        <v>180</v>
      </c>
      <c r="J453" s="301" t="s">
        <v>4674</v>
      </c>
      <c r="K453" s="251">
        <v>80497382</v>
      </c>
      <c r="L453" s="156">
        <v>2</v>
      </c>
      <c r="M453" s="156" t="s">
        <v>844</v>
      </c>
      <c r="N453" s="156" t="s">
        <v>98</v>
      </c>
      <c r="O453" s="156" t="s">
        <v>3586</v>
      </c>
      <c r="P453" s="156" t="s">
        <v>4675</v>
      </c>
      <c r="Q453" s="156" t="s">
        <v>681</v>
      </c>
      <c r="R453" s="143">
        <f>+G453-F453</f>
        <v>91</v>
      </c>
      <c r="S453" s="134" t="s">
        <v>4139</v>
      </c>
      <c r="T453" s="253">
        <v>12609000</v>
      </c>
      <c r="U453" s="156" t="s">
        <v>4676</v>
      </c>
      <c r="V453" s="253">
        <f>+T453</f>
        <v>12609000</v>
      </c>
      <c r="W453" s="156">
        <v>45439</v>
      </c>
      <c r="X453" s="156" t="s">
        <v>103</v>
      </c>
      <c r="Y453" s="317">
        <f>+Z453+AA453+AB453</f>
        <v>12609000</v>
      </c>
      <c r="Z453" s="156">
        <f>T453-AA453-AB453</f>
        <v>12609000</v>
      </c>
      <c r="AA453" s="156">
        <v>0</v>
      </c>
      <c r="AB453" s="156">
        <f>+AC453+AD453+AE453+AF453+AG453+AH453+AI453+AJ453</f>
        <v>0</v>
      </c>
      <c r="AC453" s="156">
        <v>0</v>
      </c>
      <c r="AD453" s="156">
        <v>0</v>
      </c>
      <c r="AE453" s="156">
        <v>0</v>
      </c>
      <c r="AF453" s="156">
        <v>0</v>
      </c>
      <c r="AG453" s="156">
        <v>0</v>
      </c>
      <c r="AH453" s="156">
        <v>0</v>
      </c>
      <c r="AI453" s="156">
        <v>0</v>
      </c>
      <c r="AJ453" s="156">
        <v>0</v>
      </c>
      <c r="AK453" s="156" t="s">
        <v>104</v>
      </c>
      <c r="AL453" s="103" t="s">
        <v>4677</v>
      </c>
      <c r="AM453" s="156" t="s">
        <v>4678</v>
      </c>
      <c r="AN453" s="156">
        <v>74371627</v>
      </c>
      <c r="AO453" s="156" t="s">
        <v>108</v>
      </c>
      <c r="AP453" s="156" t="s">
        <v>108</v>
      </c>
      <c r="AQ453" s="156" t="s">
        <v>108</v>
      </c>
      <c r="AR453" s="156" t="s">
        <v>108</v>
      </c>
      <c r="AS453" s="156" t="s">
        <v>109</v>
      </c>
      <c r="AT453" s="156" t="s">
        <v>578</v>
      </c>
      <c r="AU453" s="156" t="s">
        <v>392</v>
      </c>
      <c r="AV453" s="156"/>
      <c r="AW453" s="156" t="s">
        <v>4679</v>
      </c>
      <c r="AX453" s="156" t="s">
        <v>578</v>
      </c>
      <c r="AY453" s="156" t="s">
        <v>108</v>
      </c>
      <c r="AZ453" s="156"/>
      <c r="BA453" s="156"/>
      <c r="BB453" s="156"/>
      <c r="BC453" s="156"/>
      <c r="BD453" s="156"/>
      <c r="BE453" s="156"/>
      <c r="BF453" s="156"/>
      <c r="BG453" s="156"/>
      <c r="BH453" s="153">
        <f>T453+BB453</f>
        <v>12609000</v>
      </c>
      <c r="BI453" s="680" t="s">
        <v>113</v>
      </c>
      <c r="BJ453" s="240"/>
      <c r="BK453" s="240" t="s">
        <v>114</v>
      </c>
      <c r="BL453" s="240"/>
      <c r="BM453" s="604"/>
      <c r="BN453" s="156" t="s">
        <v>917</v>
      </c>
      <c r="BO453" s="156">
        <v>49</v>
      </c>
      <c r="BP453" s="156" t="s">
        <v>578</v>
      </c>
      <c r="BQ453" s="156" t="s">
        <v>114</v>
      </c>
      <c r="BR453" s="156" t="s">
        <v>114</v>
      </c>
      <c r="BS453" s="156" t="s">
        <v>114</v>
      </c>
      <c r="BT453" s="156" t="s">
        <v>114</v>
      </c>
      <c r="BU453" s="156" t="s">
        <v>4680</v>
      </c>
      <c r="BV453" s="156">
        <v>8630315</v>
      </c>
      <c r="BW453" s="156" t="s">
        <v>4681</v>
      </c>
      <c r="BX453" s="156" t="s">
        <v>881</v>
      </c>
      <c r="BY453" s="156" t="s">
        <v>119</v>
      </c>
      <c r="BZ453" s="156">
        <v>94675353543</v>
      </c>
      <c r="CA453" s="157" t="s">
        <v>109</v>
      </c>
      <c r="CB453" s="157" t="s">
        <v>109</v>
      </c>
      <c r="CC453" s="157" t="s">
        <v>109</v>
      </c>
      <c r="CD453" s="156"/>
      <c r="CE453" s="156"/>
      <c r="CF453" s="156"/>
      <c r="CG453" s="156"/>
      <c r="CH453" s="156"/>
      <c r="CI453" s="156"/>
      <c r="CJ453" s="156"/>
      <c r="CK453" s="156"/>
      <c r="CL453" s="156"/>
      <c r="CM453" s="152" t="s">
        <v>109</v>
      </c>
      <c r="CN453" s="156"/>
    </row>
    <row r="454" spans="1:92" s="50" customFormat="1" ht="45.75" customHeight="1">
      <c r="A454" s="589">
        <f>1+A453</f>
        <v>453</v>
      </c>
      <c r="B454" s="403" t="s">
        <v>4682</v>
      </c>
      <c r="C454" s="156" t="s">
        <v>4683</v>
      </c>
      <c r="D454" s="156" t="s">
        <v>1417</v>
      </c>
      <c r="E454" s="156">
        <v>45439</v>
      </c>
      <c r="F454" s="156">
        <v>45440</v>
      </c>
      <c r="G454" s="156">
        <v>45531</v>
      </c>
      <c r="H454" s="156" t="s">
        <v>416</v>
      </c>
      <c r="I454" s="156" t="s">
        <v>180</v>
      </c>
      <c r="J454" s="301" t="s">
        <v>4684</v>
      </c>
      <c r="K454" s="251">
        <v>39797797</v>
      </c>
      <c r="L454" s="156">
        <v>3</v>
      </c>
      <c r="M454" s="156" t="s">
        <v>844</v>
      </c>
      <c r="N454" s="156" t="s">
        <v>98</v>
      </c>
      <c r="O454" s="156" t="s">
        <v>993</v>
      </c>
      <c r="P454" s="156" t="s">
        <v>4685</v>
      </c>
      <c r="Q454" s="156" t="s">
        <v>681</v>
      </c>
      <c r="R454" s="143">
        <f>+G454-F454</f>
        <v>91</v>
      </c>
      <c r="S454" s="134" t="s">
        <v>4686</v>
      </c>
      <c r="T454" s="253">
        <v>10344000</v>
      </c>
      <c r="U454" s="156" t="s">
        <v>4687</v>
      </c>
      <c r="V454" s="253">
        <f>+T454</f>
        <v>10344000</v>
      </c>
      <c r="W454" s="156">
        <v>45439</v>
      </c>
      <c r="X454" s="156" t="s">
        <v>103</v>
      </c>
      <c r="Y454" s="317">
        <f>+Z454+AA454+AB454</f>
        <v>10344000</v>
      </c>
      <c r="Z454" s="156">
        <f>T454-AA454-AB454</f>
        <v>10344000</v>
      </c>
      <c r="AA454" s="156">
        <v>0</v>
      </c>
      <c r="AB454" s="156">
        <f>+AC454+AD454+AE454+AF454+AG454+AH454+AI454+AJ454</f>
        <v>0</v>
      </c>
      <c r="AC454" s="156">
        <v>0</v>
      </c>
      <c r="AD454" s="156">
        <v>0</v>
      </c>
      <c r="AE454" s="156">
        <v>0</v>
      </c>
      <c r="AF454" s="156">
        <v>0</v>
      </c>
      <c r="AG454" s="156">
        <v>0</v>
      </c>
      <c r="AH454" s="156">
        <v>0</v>
      </c>
      <c r="AI454" s="156">
        <v>0</v>
      </c>
      <c r="AJ454" s="156">
        <v>0</v>
      </c>
      <c r="AK454" s="156" t="s">
        <v>104</v>
      </c>
      <c r="AL454" s="103" t="s">
        <v>4688</v>
      </c>
      <c r="AM454" s="156" t="s">
        <v>2995</v>
      </c>
      <c r="AN454" s="156">
        <v>35472753</v>
      </c>
      <c r="AO454" s="156" t="s">
        <v>108</v>
      </c>
      <c r="AP454" s="156" t="s">
        <v>108</v>
      </c>
      <c r="AQ454" s="156" t="s">
        <v>108</v>
      </c>
      <c r="AR454" s="156" t="s">
        <v>108</v>
      </c>
      <c r="AS454" s="156" t="s">
        <v>578</v>
      </c>
      <c r="AT454" s="156" t="s">
        <v>578</v>
      </c>
      <c r="AU454" s="156" t="s">
        <v>392</v>
      </c>
      <c r="AV454" s="156"/>
      <c r="AW454" s="156"/>
      <c r="AX454" s="156" t="s">
        <v>578</v>
      </c>
      <c r="AY454" s="156" t="s">
        <v>108</v>
      </c>
      <c r="AZ454" s="156"/>
      <c r="BA454" s="156"/>
      <c r="BB454" s="156"/>
      <c r="BC454" s="156"/>
      <c r="BD454" s="156"/>
      <c r="BE454" s="156"/>
      <c r="BF454" s="156"/>
      <c r="BG454" s="156"/>
      <c r="BH454" s="153">
        <f>T454+BB454</f>
        <v>10344000</v>
      </c>
      <c r="BI454" s="680" t="s">
        <v>113</v>
      </c>
      <c r="BJ454" s="240"/>
      <c r="BK454" s="240" t="s">
        <v>114</v>
      </c>
      <c r="BL454" s="240"/>
      <c r="BM454" s="604"/>
      <c r="BN454" s="156" t="s">
        <v>964</v>
      </c>
      <c r="BO454" s="156">
        <v>53</v>
      </c>
      <c r="BP454" s="156" t="s">
        <v>114</v>
      </c>
      <c r="BQ454" s="156" t="s">
        <v>114</v>
      </c>
      <c r="BR454" s="156" t="s">
        <v>114</v>
      </c>
      <c r="BS454" s="156" t="s">
        <v>114</v>
      </c>
      <c r="BT454" s="156" t="s">
        <v>114</v>
      </c>
      <c r="BU454" s="156" t="s">
        <v>4689</v>
      </c>
      <c r="BV454" s="156">
        <v>3124218389</v>
      </c>
      <c r="BW454" s="156" t="s">
        <v>4690</v>
      </c>
      <c r="BX454" s="156" t="s">
        <v>881</v>
      </c>
      <c r="BY454" s="156" t="s">
        <v>119</v>
      </c>
      <c r="BZ454" s="156">
        <v>91247098700</v>
      </c>
      <c r="CA454" s="157" t="s">
        <v>109</v>
      </c>
      <c r="CB454" s="157" t="s">
        <v>109</v>
      </c>
      <c r="CC454" s="157" t="s">
        <v>109</v>
      </c>
      <c r="CD454" s="156"/>
      <c r="CE454" s="156"/>
      <c r="CF454" s="156"/>
      <c r="CG454" s="156"/>
      <c r="CH454" s="156"/>
      <c r="CI454" s="156"/>
      <c r="CJ454" s="156"/>
      <c r="CK454" s="156"/>
      <c r="CL454" s="156"/>
      <c r="CM454" s="152" t="s">
        <v>109</v>
      </c>
      <c r="CN454" s="156"/>
    </row>
    <row r="455" spans="1:92" s="50" customFormat="1" ht="45.75" customHeight="1">
      <c r="A455" s="589">
        <f>1+A454</f>
        <v>454</v>
      </c>
      <c r="B455" s="403" t="s">
        <v>4691</v>
      </c>
      <c r="C455" s="156" t="s">
        <v>4692</v>
      </c>
      <c r="D455" s="156" t="s">
        <v>1417</v>
      </c>
      <c r="E455" s="156">
        <v>45439</v>
      </c>
      <c r="F455" s="156">
        <v>45442</v>
      </c>
      <c r="G455" s="156">
        <v>45533</v>
      </c>
      <c r="H455" s="156" t="s">
        <v>416</v>
      </c>
      <c r="I455" s="156" t="s">
        <v>180</v>
      </c>
      <c r="J455" s="301" t="s">
        <v>4693</v>
      </c>
      <c r="K455" s="251">
        <v>1049616169</v>
      </c>
      <c r="L455" s="156">
        <v>1</v>
      </c>
      <c r="M455" s="156" t="s">
        <v>844</v>
      </c>
      <c r="N455" s="156" t="s">
        <v>98</v>
      </c>
      <c r="O455" s="156" t="s">
        <v>993</v>
      </c>
      <c r="P455" s="156" t="s">
        <v>4694</v>
      </c>
      <c r="Q455" s="156" t="s">
        <v>681</v>
      </c>
      <c r="R455" s="143">
        <f>+G455-F455</f>
        <v>91</v>
      </c>
      <c r="S455" s="134" t="s">
        <v>3066</v>
      </c>
      <c r="T455" s="253">
        <v>8580000</v>
      </c>
      <c r="U455" s="156" t="s">
        <v>4695</v>
      </c>
      <c r="V455" s="253">
        <f>+T455</f>
        <v>8580000</v>
      </c>
      <c r="W455" s="156">
        <v>45439</v>
      </c>
      <c r="X455" s="156" t="s">
        <v>3085</v>
      </c>
      <c r="Y455" s="317">
        <f>+Z455+AA455+AB455</f>
        <v>8580000</v>
      </c>
      <c r="Z455" s="156">
        <f>T455-AA455-AB455</f>
        <v>7560000</v>
      </c>
      <c r="AA455" s="156">
        <v>0</v>
      </c>
      <c r="AB455" s="156">
        <f>+AC455+AD455+AE455+AF455+AG455+AH455+AI455+AJ455</f>
        <v>1020000</v>
      </c>
      <c r="AC455" s="156">
        <v>0</v>
      </c>
      <c r="AD455" s="156">
        <v>0</v>
      </c>
      <c r="AE455" s="156">
        <v>0</v>
      </c>
      <c r="AF455" s="156">
        <v>0</v>
      </c>
      <c r="AG455" s="156">
        <v>1020000</v>
      </c>
      <c r="AH455" s="156">
        <v>0</v>
      </c>
      <c r="AI455" s="156">
        <v>0</v>
      </c>
      <c r="AJ455" s="156">
        <v>0</v>
      </c>
      <c r="AK455" s="156" t="s">
        <v>104</v>
      </c>
      <c r="AL455" s="103" t="s">
        <v>4696</v>
      </c>
      <c r="AM455" s="156" t="s">
        <v>2995</v>
      </c>
      <c r="AN455" s="156">
        <v>35472753</v>
      </c>
      <c r="AO455" s="156" t="s">
        <v>108</v>
      </c>
      <c r="AP455" s="156" t="s">
        <v>108</v>
      </c>
      <c r="AQ455" s="156" t="s">
        <v>108</v>
      </c>
      <c r="AR455" s="156" t="s">
        <v>108</v>
      </c>
      <c r="AS455" s="156" t="s">
        <v>578</v>
      </c>
      <c r="AT455" s="156" t="s">
        <v>578</v>
      </c>
      <c r="AU455" s="156" t="s">
        <v>392</v>
      </c>
      <c r="AV455" s="156"/>
      <c r="AW455" s="156"/>
      <c r="AX455" s="156" t="s">
        <v>578</v>
      </c>
      <c r="AY455" s="156" t="s">
        <v>108</v>
      </c>
      <c r="AZ455" s="156"/>
      <c r="BA455" s="156"/>
      <c r="BB455" s="156"/>
      <c r="BC455" s="156"/>
      <c r="BD455" s="156"/>
      <c r="BE455" s="156"/>
      <c r="BF455" s="156"/>
      <c r="BG455" s="156"/>
      <c r="BH455" s="153">
        <f>T455+BB455</f>
        <v>8580000</v>
      </c>
      <c r="BI455" s="680" t="s">
        <v>113</v>
      </c>
      <c r="BJ455" s="240"/>
      <c r="BK455" s="240" t="s">
        <v>114</v>
      </c>
      <c r="BL455" s="240"/>
      <c r="BM455" s="604"/>
      <c r="BN455" s="156" t="s">
        <v>964</v>
      </c>
      <c r="BO455" s="156">
        <v>35</v>
      </c>
      <c r="BP455" s="156" t="s">
        <v>114</v>
      </c>
      <c r="BQ455" s="156" t="s">
        <v>114</v>
      </c>
      <c r="BR455" s="156" t="s">
        <v>114</v>
      </c>
      <c r="BS455" s="156" t="s">
        <v>114</v>
      </c>
      <c r="BT455" s="156" t="s">
        <v>114</v>
      </c>
      <c r="BU455" s="156" t="s">
        <v>4697</v>
      </c>
      <c r="BV455" s="156">
        <v>3144356386</v>
      </c>
      <c r="BW455" s="156" t="s">
        <v>4698</v>
      </c>
      <c r="BX455" s="156" t="s">
        <v>881</v>
      </c>
      <c r="BY455" s="156" t="s">
        <v>119</v>
      </c>
      <c r="BZ455" s="156">
        <v>94651700803</v>
      </c>
      <c r="CA455" s="157" t="s">
        <v>109</v>
      </c>
      <c r="CB455" s="157" t="s">
        <v>109</v>
      </c>
      <c r="CC455" s="157" t="s">
        <v>109</v>
      </c>
      <c r="CD455" s="156"/>
      <c r="CE455" s="156"/>
      <c r="CF455" s="156"/>
      <c r="CG455" s="156"/>
      <c r="CH455" s="156"/>
      <c r="CI455" s="156"/>
      <c r="CJ455" s="156"/>
      <c r="CK455" s="156"/>
      <c r="CL455" s="156"/>
      <c r="CM455" s="157" t="s">
        <v>109</v>
      </c>
      <c r="CN455" s="156"/>
    </row>
    <row r="456" spans="1:92" s="50" customFormat="1" ht="45.75" customHeight="1">
      <c r="A456" s="589">
        <f>1+A455</f>
        <v>455</v>
      </c>
      <c r="B456" s="403" t="s">
        <v>4699</v>
      </c>
      <c r="C456" s="156" t="s">
        <v>4700</v>
      </c>
      <c r="D456" s="156" t="s">
        <v>1417</v>
      </c>
      <c r="E456" s="156">
        <v>45439</v>
      </c>
      <c r="F456" s="156">
        <v>45441</v>
      </c>
      <c r="G456" s="156">
        <v>45532</v>
      </c>
      <c r="H456" s="156" t="s">
        <v>416</v>
      </c>
      <c r="I456" s="156" t="s">
        <v>95</v>
      </c>
      <c r="J456" s="301" t="s">
        <v>4701</v>
      </c>
      <c r="K456" s="251">
        <v>1072669704</v>
      </c>
      <c r="L456" s="156">
        <v>1</v>
      </c>
      <c r="M456" s="156" t="s">
        <v>844</v>
      </c>
      <c r="N456" s="156" t="s">
        <v>98</v>
      </c>
      <c r="O456" s="156" t="s">
        <v>99</v>
      </c>
      <c r="P456" s="156" t="s">
        <v>4702</v>
      </c>
      <c r="Q456" s="156" t="s">
        <v>681</v>
      </c>
      <c r="R456" s="143">
        <f>+G456-F456</f>
        <v>91</v>
      </c>
      <c r="S456" s="134" t="s">
        <v>4503</v>
      </c>
      <c r="T456" s="253">
        <v>10500000</v>
      </c>
      <c r="U456" s="156" t="s">
        <v>4703</v>
      </c>
      <c r="V456" s="253">
        <f>+T456</f>
        <v>10500000</v>
      </c>
      <c r="W456" s="156">
        <v>45439</v>
      </c>
      <c r="X456" s="156" t="s">
        <v>103</v>
      </c>
      <c r="Y456" s="317">
        <f>+Z456+AA456+AB456</f>
        <v>10500000</v>
      </c>
      <c r="Z456" s="156">
        <f>T456-AA456-AB456</f>
        <v>10500000</v>
      </c>
      <c r="AA456" s="156">
        <v>0</v>
      </c>
      <c r="AB456" s="156">
        <f>+AC456+AD456+AE456+AF456+AG456+AH456+AI456+AJ456</f>
        <v>0</v>
      </c>
      <c r="AC456" s="156">
        <v>0</v>
      </c>
      <c r="AD456" s="156">
        <v>0</v>
      </c>
      <c r="AE456" s="156">
        <v>0</v>
      </c>
      <c r="AF456" s="156">
        <v>0</v>
      </c>
      <c r="AG456" s="156">
        <v>0</v>
      </c>
      <c r="AH456" s="156">
        <v>0</v>
      </c>
      <c r="AI456" s="156">
        <v>0</v>
      </c>
      <c r="AJ456" s="156">
        <v>0</v>
      </c>
      <c r="AK456" s="156" t="s">
        <v>104</v>
      </c>
      <c r="AL456" s="103" t="s">
        <v>4704</v>
      </c>
      <c r="AM456" s="156" t="s">
        <v>2961</v>
      </c>
      <c r="AN456" s="156">
        <v>35419855</v>
      </c>
      <c r="AO456" s="156" t="s">
        <v>108</v>
      </c>
      <c r="AP456" s="156" t="s">
        <v>108</v>
      </c>
      <c r="AQ456" s="156" t="s">
        <v>108</v>
      </c>
      <c r="AR456" s="156" t="s">
        <v>108</v>
      </c>
      <c r="AS456" s="156" t="s">
        <v>578</v>
      </c>
      <c r="AT456" s="156" t="s">
        <v>578</v>
      </c>
      <c r="AU456" s="156" t="s">
        <v>392</v>
      </c>
      <c r="AV456" s="156"/>
      <c r="AW456" s="156"/>
      <c r="AX456" s="156" t="s">
        <v>578</v>
      </c>
      <c r="AY456" s="156" t="s">
        <v>108</v>
      </c>
      <c r="AZ456" s="156"/>
      <c r="BA456" s="156"/>
      <c r="BB456" s="156"/>
      <c r="BC456" s="156"/>
      <c r="BD456" s="156"/>
      <c r="BE456" s="156"/>
      <c r="BF456" s="156"/>
      <c r="BG456" s="156"/>
      <c r="BH456" s="153">
        <f>T456+BB456</f>
        <v>10500000</v>
      </c>
      <c r="BI456" s="680" t="s">
        <v>113</v>
      </c>
      <c r="BJ456" s="240"/>
      <c r="BK456" s="240" t="s">
        <v>114</v>
      </c>
      <c r="BL456" s="240"/>
      <c r="BM456" s="604"/>
      <c r="BN456" s="156" t="s">
        <v>964</v>
      </c>
      <c r="BO456" s="156">
        <v>25</v>
      </c>
      <c r="BP456" s="156" t="s">
        <v>114</v>
      </c>
      <c r="BQ456" s="156" t="s">
        <v>114</v>
      </c>
      <c r="BR456" s="156" t="s">
        <v>114</v>
      </c>
      <c r="BS456" s="156" t="s">
        <v>114</v>
      </c>
      <c r="BT456" s="156" t="s">
        <v>114</v>
      </c>
      <c r="BU456" s="156" t="s">
        <v>4705</v>
      </c>
      <c r="BV456" s="156">
        <v>3196218685</v>
      </c>
      <c r="BW456" s="156" t="s">
        <v>4706</v>
      </c>
      <c r="BX456" s="156" t="s">
        <v>525</v>
      </c>
      <c r="BY456" s="156" t="s">
        <v>119</v>
      </c>
      <c r="BZ456" s="156">
        <v>4372022791</v>
      </c>
      <c r="CA456" s="157" t="s">
        <v>109</v>
      </c>
      <c r="CB456" s="157" t="s">
        <v>109</v>
      </c>
      <c r="CC456" s="157"/>
      <c r="CD456" s="156"/>
      <c r="CE456" s="156"/>
      <c r="CF456" s="156"/>
      <c r="CG456" s="156"/>
      <c r="CH456" s="156"/>
      <c r="CI456" s="156"/>
      <c r="CJ456" s="156"/>
      <c r="CK456" s="156"/>
      <c r="CL456" s="156"/>
      <c r="CM456" s="157" t="s">
        <v>109</v>
      </c>
      <c r="CN456" s="156"/>
    </row>
    <row r="457" spans="1:92" s="50" customFormat="1" ht="45.75" customHeight="1">
      <c r="A457" s="589">
        <f>1+A456</f>
        <v>456</v>
      </c>
      <c r="B457" s="403" t="s">
        <v>4707</v>
      </c>
      <c r="C457" s="156" t="s">
        <v>4708</v>
      </c>
      <c r="D457" s="156" t="s">
        <v>1220</v>
      </c>
      <c r="E457" s="156">
        <v>45439</v>
      </c>
      <c r="F457" s="156">
        <v>45442</v>
      </c>
      <c r="G457" s="156">
        <v>45502</v>
      </c>
      <c r="H457" s="156" t="s">
        <v>416</v>
      </c>
      <c r="I457" s="156" t="s">
        <v>180</v>
      </c>
      <c r="J457" s="156" t="s">
        <v>4709</v>
      </c>
      <c r="K457" s="251">
        <v>11201454</v>
      </c>
      <c r="L457" s="156">
        <v>3</v>
      </c>
      <c r="M457" s="156" t="s">
        <v>844</v>
      </c>
      <c r="N457" s="156" t="s">
        <v>98</v>
      </c>
      <c r="O457" s="156" t="s">
        <v>2287</v>
      </c>
      <c r="P457" s="156" t="s">
        <v>4710</v>
      </c>
      <c r="Q457" s="156" t="s">
        <v>1444</v>
      </c>
      <c r="R457" s="143">
        <f>+G457-F457</f>
        <v>60</v>
      </c>
      <c r="S457" s="134" t="s">
        <v>4711</v>
      </c>
      <c r="T457" s="253">
        <v>8400000</v>
      </c>
      <c r="U457" s="156" t="s">
        <v>4712</v>
      </c>
      <c r="V457" s="253">
        <f>+T457</f>
        <v>8400000</v>
      </c>
      <c r="W457" s="156">
        <v>45439</v>
      </c>
      <c r="X457" s="156" t="s">
        <v>103</v>
      </c>
      <c r="Y457" s="317">
        <f>+Z457+AA457+AB457</f>
        <v>8400000</v>
      </c>
      <c r="Z457" s="156">
        <f>T457-AA457-AB457</f>
        <v>8400000</v>
      </c>
      <c r="AA457" s="156">
        <v>0</v>
      </c>
      <c r="AB457" s="156">
        <f>+AC457+AD457+AE457+AF457+AG457+AH457+AI457+AJ457</f>
        <v>0</v>
      </c>
      <c r="AC457" s="156">
        <v>0</v>
      </c>
      <c r="AD457" s="156">
        <v>0</v>
      </c>
      <c r="AE457" s="156">
        <v>0</v>
      </c>
      <c r="AF457" s="156">
        <v>0</v>
      </c>
      <c r="AG457" s="156">
        <v>0</v>
      </c>
      <c r="AH457" s="156">
        <v>0</v>
      </c>
      <c r="AI457" s="156">
        <v>0</v>
      </c>
      <c r="AJ457" s="156">
        <v>0</v>
      </c>
      <c r="AK457" s="156" t="s">
        <v>104</v>
      </c>
      <c r="AL457" s="103" t="s">
        <v>4713</v>
      </c>
      <c r="AM457" s="156" t="s">
        <v>4714</v>
      </c>
      <c r="AN457" s="156" t="s">
        <v>4715</v>
      </c>
      <c r="AO457" s="156" t="s">
        <v>108</v>
      </c>
      <c r="AP457" s="156" t="s">
        <v>108</v>
      </c>
      <c r="AQ457" s="156" t="s">
        <v>108</v>
      </c>
      <c r="AR457" s="156" t="s">
        <v>108</v>
      </c>
      <c r="AS457" s="156" t="s">
        <v>578</v>
      </c>
      <c r="AT457" s="156" t="s">
        <v>578</v>
      </c>
      <c r="AU457" s="156" t="s">
        <v>392</v>
      </c>
      <c r="AV457" s="156"/>
      <c r="AW457" s="156" t="s">
        <v>110</v>
      </c>
      <c r="AX457" s="156" t="s">
        <v>578</v>
      </c>
      <c r="AY457" s="156" t="s">
        <v>108</v>
      </c>
      <c r="AZ457" s="156"/>
      <c r="BA457" s="156"/>
      <c r="BB457" s="156"/>
      <c r="BC457" s="156"/>
      <c r="BD457" s="156"/>
      <c r="BE457" s="156"/>
      <c r="BF457" s="156"/>
      <c r="BG457" s="156"/>
      <c r="BH457" s="153">
        <f>T457+BB457</f>
        <v>8400000</v>
      </c>
      <c r="BI457" s="680" t="s">
        <v>113</v>
      </c>
      <c r="BJ457" s="240"/>
      <c r="BK457" s="240" t="s">
        <v>114</v>
      </c>
      <c r="BL457" s="240"/>
      <c r="BM457" s="604"/>
      <c r="BN457" s="156" t="s">
        <v>917</v>
      </c>
      <c r="BO457" s="156">
        <v>46</v>
      </c>
      <c r="BP457" s="156" t="s">
        <v>578</v>
      </c>
      <c r="BQ457" s="156" t="s">
        <v>114</v>
      </c>
      <c r="BR457" s="156" t="s">
        <v>114</v>
      </c>
      <c r="BS457" s="156" t="s">
        <v>114</v>
      </c>
      <c r="BT457" s="156" t="s">
        <v>114</v>
      </c>
      <c r="BU457" s="156" t="s">
        <v>4716</v>
      </c>
      <c r="BV457" s="156">
        <v>3123851104</v>
      </c>
      <c r="BW457" s="156" t="s">
        <v>4717</v>
      </c>
      <c r="BX457" s="156" t="s">
        <v>881</v>
      </c>
      <c r="BY457" s="156" t="s">
        <v>119</v>
      </c>
      <c r="BZ457" s="156">
        <v>33726372972</v>
      </c>
      <c r="CA457" s="157" t="s">
        <v>109</v>
      </c>
      <c r="CB457" s="157" t="s">
        <v>109</v>
      </c>
      <c r="CC457" s="157"/>
      <c r="CD457" s="156"/>
      <c r="CE457" s="156"/>
      <c r="CF457" s="156"/>
      <c r="CG457" s="156"/>
      <c r="CH457" s="156"/>
      <c r="CI457" s="156"/>
      <c r="CJ457" s="156"/>
      <c r="CK457" s="156"/>
      <c r="CL457" s="156"/>
      <c r="CM457" s="157" t="s">
        <v>109</v>
      </c>
      <c r="CN457" s="156"/>
    </row>
    <row r="458" spans="1:92" s="50" customFormat="1" ht="45.75" customHeight="1">
      <c r="A458" s="589">
        <f>1+A457</f>
        <v>457</v>
      </c>
      <c r="B458" s="403" t="s">
        <v>4718</v>
      </c>
      <c r="C458" s="156" t="s">
        <v>4719</v>
      </c>
      <c r="D458" s="156" t="s">
        <v>451</v>
      </c>
      <c r="E458" s="156">
        <v>45439</v>
      </c>
      <c r="F458" s="156">
        <v>45447</v>
      </c>
      <c r="G458" s="156">
        <v>45531</v>
      </c>
      <c r="H458" s="156" t="s">
        <v>416</v>
      </c>
      <c r="I458" s="156" t="s">
        <v>180</v>
      </c>
      <c r="J458" s="301" t="s">
        <v>4720</v>
      </c>
      <c r="K458" s="251">
        <v>19325964</v>
      </c>
      <c r="L458" s="156">
        <v>1</v>
      </c>
      <c r="M458" s="156" t="s">
        <v>844</v>
      </c>
      <c r="N458" s="156" t="s">
        <v>98</v>
      </c>
      <c r="O458" s="156" t="s">
        <v>993</v>
      </c>
      <c r="P458" s="156" t="s">
        <v>1782</v>
      </c>
      <c r="Q458" s="156" t="s">
        <v>681</v>
      </c>
      <c r="R458" s="143">
        <f>+G458-F458</f>
        <v>84</v>
      </c>
      <c r="S458" s="134" t="s">
        <v>1772</v>
      </c>
      <c r="T458" s="253">
        <v>9315000</v>
      </c>
      <c r="U458" s="156" t="s">
        <v>4721</v>
      </c>
      <c r="V458" s="253">
        <f>+T458</f>
        <v>9315000</v>
      </c>
      <c r="W458" s="156">
        <v>45439</v>
      </c>
      <c r="X458" s="156" t="s">
        <v>103</v>
      </c>
      <c r="Y458" s="317">
        <f>+Z458+AA458+AB458</f>
        <v>9315000</v>
      </c>
      <c r="Z458" s="156">
        <f>T458-AA458-AB458</f>
        <v>9315000</v>
      </c>
      <c r="AA458" s="156">
        <v>0</v>
      </c>
      <c r="AB458" s="156">
        <f>+AC458+AD458+AE458+AF458+AG458+AH458+AI458+AJ458</f>
        <v>0</v>
      </c>
      <c r="AC458" s="156">
        <v>0</v>
      </c>
      <c r="AD458" s="156">
        <v>0</v>
      </c>
      <c r="AE458" s="156">
        <v>0</v>
      </c>
      <c r="AF458" s="156">
        <v>0</v>
      </c>
      <c r="AG458" s="156">
        <v>0</v>
      </c>
      <c r="AH458" s="156">
        <v>0</v>
      </c>
      <c r="AI458" s="156">
        <v>0</v>
      </c>
      <c r="AJ458" s="156">
        <v>0</v>
      </c>
      <c r="AK458" s="156" t="s">
        <v>104</v>
      </c>
      <c r="AL458" s="103" t="s">
        <v>4722</v>
      </c>
      <c r="AM458" s="156" t="s">
        <v>1102</v>
      </c>
      <c r="AN458" s="156">
        <v>1072649000</v>
      </c>
      <c r="AO458" s="156" t="s">
        <v>108</v>
      </c>
      <c r="AP458" s="156" t="s">
        <v>108</v>
      </c>
      <c r="AQ458" s="156" t="s">
        <v>108</v>
      </c>
      <c r="AR458" s="156" t="s">
        <v>108</v>
      </c>
      <c r="AS458" s="156" t="s">
        <v>109</v>
      </c>
      <c r="AT458" s="156" t="s">
        <v>109</v>
      </c>
      <c r="AU458" s="156" t="s">
        <v>392</v>
      </c>
      <c r="AV458" s="156"/>
      <c r="AW458" s="156"/>
      <c r="AX458" s="156" t="s">
        <v>109</v>
      </c>
      <c r="AY458" s="156" t="s">
        <v>108</v>
      </c>
      <c r="AZ458" s="156"/>
      <c r="BA458" s="156"/>
      <c r="BB458" s="156"/>
      <c r="BC458" s="156"/>
      <c r="BD458" s="156"/>
      <c r="BE458" s="156"/>
      <c r="BF458" s="156"/>
      <c r="BG458" s="156"/>
      <c r="BH458" s="153">
        <f>T458+BB458</f>
        <v>9315000</v>
      </c>
      <c r="BI458" s="680" t="s">
        <v>113</v>
      </c>
      <c r="BJ458" s="240"/>
      <c r="BK458" s="240" t="s">
        <v>114</v>
      </c>
      <c r="BL458" s="240"/>
      <c r="BM458" s="604"/>
      <c r="BN458" s="156" t="s">
        <v>917</v>
      </c>
      <c r="BO458" s="156">
        <v>65</v>
      </c>
      <c r="BP458" s="156" t="s">
        <v>114</v>
      </c>
      <c r="BQ458" s="156" t="s">
        <v>114</v>
      </c>
      <c r="BR458" s="156" t="s">
        <v>114</v>
      </c>
      <c r="BS458" s="156" t="s">
        <v>114</v>
      </c>
      <c r="BT458" s="156" t="s">
        <v>114</v>
      </c>
      <c r="BU458" s="156" t="s">
        <v>4723</v>
      </c>
      <c r="BV458" s="156">
        <v>3003009883</v>
      </c>
      <c r="BW458" s="156" t="s">
        <v>4724</v>
      </c>
      <c r="BX458" s="156" t="s">
        <v>881</v>
      </c>
      <c r="BY458" s="156" t="s">
        <v>119</v>
      </c>
      <c r="BZ458" s="156">
        <v>20326672382</v>
      </c>
      <c r="CA458" s="157" t="s">
        <v>109</v>
      </c>
      <c r="CB458" s="157" t="s">
        <v>109</v>
      </c>
      <c r="CC458" s="157" t="s">
        <v>109</v>
      </c>
      <c r="CD458" s="156"/>
      <c r="CE458" s="156"/>
      <c r="CF458" s="156"/>
      <c r="CG458" s="156"/>
      <c r="CH458" s="156"/>
      <c r="CI458" s="156"/>
      <c r="CJ458" s="156"/>
      <c r="CK458" s="156"/>
      <c r="CL458" s="156"/>
      <c r="CM458" s="157" t="s">
        <v>109</v>
      </c>
      <c r="CN458" s="156"/>
    </row>
    <row r="459" spans="1:92" s="50" customFormat="1" ht="45.75" customHeight="1">
      <c r="A459" s="589">
        <f>1+A458</f>
        <v>458</v>
      </c>
      <c r="B459" s="403" t="s">
        <v>4725</v>
      </c>
      <c r="C459" s="156" t="s">
        <v>4726</v>
      </c>
      <c r="D459" s="156" t="s">
        <v>1417</v>
      </c>
      <c r="E459" s="156">
        <v>45439</v>
      </c>
      <c r="F459" s="156">
        <v>45441</v>
      </c>
      <c r="G459" s="156">
        <v>45532</v>
      </c>
      <c r="H459" s="156" t="s">
        <v>416</v>
      </c>
      <c r="I459" s="156" t="s">
        <v>95</v>
      </c>
      <c r="J459" s="301" t="s">
        <v>4727</v>
      </c>
      <c r="K459" s="251">
        <v>1072640930</v>
      </c>
      <c r="L459" s="156">
        <v>3</v>
      </c>
      <c r="M459" s="156" t="s">
        <v>844</v>
      </c>
      <c r="N459" s="156" t="s">
        <v>98</v>
      </c>
      <c r="O459" s="156" t="s">
        <v>99</v>
      </c>
      <c r="P459" s="156" t="s">
        <v>4728</v>
      </c>
      <c r="Q459" s="156" t="s">
        <v>681</v>
      </c>
      <c r="R459" s="143">
        <f>+G459-F459</f>
        <v>91</v>
      </c>
      <c r="S459" s="134" t="s">
        <v>3563</v>
      </c>
      <c r="T459" s="253">
        <v>9600000</v>
      </c>
      <c r="U459" s="156" t="s">
        <v>4729</v>
      </c>
      <c r="V459" s="253">
        <f>+T459</f>
        <v>9600000</v>
      </c>
      <c r="W459" s="156">
        <v>45440</v>
      </c>
      <c r="X459" s="156" t="s">
        <v>103</v>
      </c>
      <c r="Y459" s="317">
        <f>+Z459+AA459+AB459</f>
        <v>9600000</v>
      </c>
      <c r="Z459" s="156">
        <f>T459-AA459-AB459</f>
        <v>9600000</v>
      </c>
      <c r="AA459" s="156">
        <v>0</v>
      </c>
      <c r="AB459" s="156">
        <f>+AC459+AD459+AE459+AF459+AG459+AH459+AI459+AJ459</f>
        <v>0</v>
      </c>
      <c r="AC459" s="156">
        <v>0</v>
      </c>
      <c r="AD459" s="156">
        <v>0</v>
      </c>
      <c r="AE459" s="156">
        <v>0</v>
      </c>
      <c r="AF459" s="156">
        <v>0</v>
      </c>
      <c r="AG459" s="156">
        <v>0</v>
      </c>
      <c r="AH459" s="156">
        <v>0</v>
      </c>
      <c r="AI459" s="156">
        <v>0</v>
      </c>
      <c r="AJ459" s="156">
        <v>0</v>
      </c>
      <c r="AK459" s="156" t="s">
        <v>104</v>
      </c>
      <c r="AL459" s="103" t="s">
        <v>4730</v>
      </c>
      <c r="AM459" s="156" t="s">
        <v>3005</v>
      </c>
      <c r="AN459" s="156">
        <v>52285927</v>
      </c>
      <c r="AO459" s="156" t="s">
        <v>108</v>
      </c>
      <c r="AP459" s="156" t="s">
        <v>108</v>
      </c>
      <c r="AQ459" s="156" t="s">
        <v>108</v>
      </c>
      <c r="AR459" s="156" t="s">
        <v>108</v>
      </c>
      <c r="AS459" s="156" t="s">
        <v>578</v>
      </c>
      <c r="AT459" s="156" t="s">
        <v>578</v>
      </c>
      <c r="AU459" s="156" t="s">
        <v>392</v>
      </c>
      <c r="AV459" s="156"/>
      <c r="AW459" s="156"/>
      <c r="AX459" s="156" t="s">
        <v>578</v>
      </c>
      <c r="AY459" s="156" t="s">
        <v>108</v>
      </c>
      <c r="AZ459" s="156"/>
      <c r="BA459" s="156"/>
      <c r="BB459" s="156"/>
      <c r="BC459" s="156"/>
      <c r="BD459" s="156"/>
      <c r="BE459" s="156"/>
      <c r="BF459" s="156"/>
      <c r="BG459" s="156"/>
      <c r="BH459" s="153">
        <f>T459+BB459</f>
        <v>9600000</v>
      </c>
      <c r="BI459" s="680" t="s">
        <v>113</v>
      </c>
      <c r="BJ459" s="240"/>
      <c r="BK459" s="240" t="s">
        <v>114</v>
      </c>
      <c r="BL459" s="240"/>
      <c r="BM459" s="604"/>
      <c r="BN459" s="156" t="s">
        <v>964</v>
      </c>
      <c r="BO459" s="156">
        <v>37</v>
      </c>
      <c r="BP459" s="156" t="s">
        <v>114</v>
      </c>
      <c r="BQ459" s="156" t="s">
        <v>114</v>
      </c>
      <c r="BR459" s="156" t="s">
        <v>114</v>
      </c>
      <c r="BS459" s="156" t="s">
        <v>114</v>
      </c>
      <c r="BT459" s="156" t="s">
        <v>114</v>
      </c>
      <c r="BU459" s="156" t="s">
        <v>4731</v>
      </c>
      <c r="BV459" s="156">
        <v>3186496851</v>
      </c>
      <c r="BW459" s="156" t="s">
        <v>4732</v>
      </c>
      <c r="BX459" s="156" t="s">
        <v>839</v>
      </c>
      <c r="BY459" s="156" t="s">
        <v>119</v>
      </c>
      <c r="BZ459" s="156" t="s">
        <v>4733</v>
      </c>
      <c r="CA459" s="157" t="s">
        <v>109</v>
      </c>
      <c r="CB459" s="157" t="s">
        <v>109</v>
      </c>
      <c r="CC459" s="157" t="s">
        <v>109</v>
      </c>
      <c r="CD459" s="156"/>
      <c r="CE459" s="156"/>
      <c r="CF459" s="156"/>
      <c r="CG459" s="156"/>
      <c r="CH459" s="156"/>
      <c r="CI459" s="156"/>
      <c r="CJ459" s="156"/>
      <c r="CK459" s="156"/>
      <c r="CL459" s="156"/>
      <c r="CM459" s="157" t="s">
        <v>109</v>
      </c>
      <c r="CN459" s="156"/>
    </row>
    <row r="460" spans="1:92" s="50" customFormat="1" ht="45.75" customHeight="1">
      <c r="A460" s="589">
        <f>1+A459</f>
        <v>459</v>
      </c>
      <c r="B460" s="403" t="s">
        <v>4734</v>
      </c>
      <c r="C460" s="156" t="s">
        <v>4735</v>
      </c>
      <c r="D460" s="156" t="s">
        <v>1417</v>
      </c>
      <c r="E460" s="156">
        <v>45440</v>
      </c>
      <c r="F460" s="156">
        <v>45447</v>
      </c>
      <c r="G460" s="156">
        <v>45522</v>
      </c>
      <c r="H460" s="156" t="s">
        <v>416</v>
      </c>
      <c r="I460" s="156" t="s">
        <v>95</v>
      </c>
      <c r="J460" s="156" t="s">
        <v>4736</v>
      </c>
      <c r="K460" s="251">
        <v>1075667993</v>
      </c>
      <c r="L460" s="156">
        <v>5</v>
      </c>
      <c r="M460" s="156" t="s">
        <v>844</v>
      </c>
      <c r="N460" s="156" t="s">
        <v>98</v>
      </c>
      <c r="O460" s="156" t="s">
        <v>3586</v>
      </c>
      <c r="P460" s="156" t="s">
        <v>4737</v>
      </c>
      <c r="Q460" s="156" t="s">
        <v>1375</v>
      </c>
      <c r="R460" s="143">
        <v>0</v>
      </c>
      <c r="S460" s="134" t="s">
        <v>4738</v>
      </c>
      <c r="T460" s="253">
        <v>13250000</v>
      </c>
      <c r="U460" s="156" t="s">
        <v>4739</v>
      </c>
      <c r="V460" s="253">
        <f>6625000+6625000</f>
        <v>13250000</v>
      </c>
      <c r="W460" s="156">
        <v>45440</v>
      </c>
      <c r="X460" s="156" t="s">
        <v>103</v>
      </c>
      <c r="Y460" s="317">
        <f>+Z460+AA460+AB460</f>
        <v>13250000</v>
      </c>
      <c r="Z460" s="156">
        <f>T460-AA460-AB460</f>
        <v>13250000</v>
      </c>
      <c r="AA460" s="156">
        <f>+AB460+AC460+AD460+AE460+AF460+AG460+AH460+AI460</f>
        <v>0</v>
      </c>
      <c r="AB460" s="156">
        <f>+AC460+AD460+AE460+AF460+AG460+AH460+AI460+AJ460</f>
        <v>0</v>
      </c>
      <c r="AC460" s="156">
        <v>0</v>
      </c>
      <c r="AD460" s="156">
        <v>0</v>
      </c>
      <c r="AE460" s="156">
        <v>0</v>
      </c>
      <c r="AF460" s="156">
        <v>0</v>
      </c>
      <c r="AG460" s="156">
        <v>0</v>
      </c>
      <c r="AH460" s="156">
        <v>0</v>
      </c>
      <c r="AI460" s="156">
        <v>0</v>
      </c>
      <c r="AJ460" s="156">
        <v>0</v>
      </c>
      <c r="AK460" s="156" t="s">
        <v>104</v>
      </c>
      <c r="AL460" s="103" t="s">
        <v>4740</v>
      </c>
      <c r="AM460" s="156" t="s">
        <v>1935</v>
      </c>
      <c r="AN460" s="156">
        <v>93204728</v>
      </c>
      <c r="AO460" s="156" t="s">
        <v>108</v>
      </c>
      <c r="AP460" s="156" t="s">
        <v>108</v>
      </c>
      <c r="AQ460" s="156" t="s">
        <v>108</v>
      </c>
      <c r="AR460" s="156" t="s">
        <v>108</v>
      </c>
      <c r="AS460" s="156" t="s">
        <v>578</v>
      </c>
      <c r="AT460" s="156" t="s">
        <v>578</v>
      </c>
      <c r="AU460" s="156" t="s">
        <v>392</v>
      </c>
      <c r="AV460" s="156"/>
      <c r="AW460" s="156"/>
      <c r="AX460" s="156" t="s">
        <v>578</v>
      </c>
      <c r="AY460" s="156" t="s">
        <v>108</v>
      </c>
      <c r="AZ460" s="156"/>
      <c r="BA460" s="156"/>
      <c r="BB460" s="156"/>
      <c r="BC460" s="156"/>
      <c r="BD460" s="156"/>
      <c r="BE460" s="156"/>
      <c r="BF460" s="156"/>
      <c r="BG460" s="156"/>
      <c r="BH460" s="153">
        <f>T460+BB460</f>
        <v>13250000</v>
      </c>
      <c r="BI460" s="680" t="s">
        <v>113</v>
      </c>
      <c r="BJ460" s="240"/>
      <c r="BK460" s="240" t="s">
        <v>114</v>
      </c>
      <c r="BL460" s="240"/>
      <c r="BM460" s="604"/>
      <c r="BN460" s="156" t="s">
        <v>917</v>
      </c>
      <c r="BO460" s="156">
        <v>31</v>
      </c>
      <c r="BP460" s="156" t="s">
        <v>578</v>
      </c>
      <c r="BQ460" s="156" t="s">
        <v>114</v>
      </c>
      <c r="BR460" s="156" t="s">
        <v>114</v>
      </c>
      <c r="BS460" s="156" t="s">
        <v>114</v>
      </c>
      <c r="BT460" s="156" t="s">
        <v>114</v>
      </c>
      <c r="BU460" s="156" t="s">
        <v>4741</v>
      </c>
      <c r="BV460" s="156">
        <v>3232204924</v>
      </c>
      <c r="BW460" s="156" t="s">
        <v>4742</v>
      </c>
      <c r="BX460" s="156" t="s">
        <v>881</v>
      </c>
      <c r="BY460" s="156" t="s">
        <v>119</v>
      </c>
      <c r="BZ460" s="156">
        <v>33265873494</v>
      </c>
      <c r="CA460" s="157" t="s">
        <v>109</v>
      </c>
      <c r="CB460" s="157" t="s">
        <v>109</v>
      </c>
      <c r="CC460" s="157" t="s">
        <v>109</v>
      </c>
      <c r="CD460" s="156"/>
      <c r="CE460" s="156"/>
      <c r="CF460" s="156"/>
      <c r="CG460" s="156"/>
      <c r="CH460" s="156"/>
      <c r="CI460" s="156"/>
      <c r="CJ460" s="156"/>
      <c r="CK460" s="156"/>
      <c r="CL460" s="156"/>
      <c r="CM460" s="157" t="s">
        <v>109</v>
      </c>
      <c r="CN460" s="156"/>
    </row>
    <row r="461" spans="1:92" s="50" customFormat="1" ht="45.75" customHeight="1">
      <c r="A461" s="589">
        <f>1+A460</f>
        <v>460</v>
      </c>
      <c r="B461" s="403" t="s">
        <v>4743</v>
      </c>
      <c r="C461" s="156" t="s">
        <v>4744</v>
      </c>
      <c r="D461" s="156" t="s">
        <v>645</v>
      </c>
      <c r="E461" s="156">
        <v>45440</v>
      </c>
      <c r="F461" s="156">
        <v>45441</v>
      </c>
      <c r="G461" s="156">
        <v>45532</v>
      </c>
      <c r="H461" s="156" t="s">
        <v>416</v>
      </c>
      <c r="I461" s="156" t="s">
        <v>180</v>
      </c>
      <c r="J461" s="301" t="s">
        <v>4745</v>
      </c>
      <c r="K461" s="251">
        <v>80449358</v>
      </c>
      <c r="L461" s="156">
        <v>8</v>
      </c>
      <c r="M461" s="156" t="s">
        <v>97</v>
      </c>
      <c r="N461" s="156" t="s">
        <v>98</v>
      </c>
      <c r="O461" s="156" t="s">
        <v>3608</v>
      </c>
      <c r="P461" s="156" t="s">
        <v>4746</v>
      </c>
      <c r="Q461" s="156" t="s">
        <v>2642</v>
      </c>
      <c r="R461" s="143">
        <v>90</v>
      </c>
      <c r="S461" s="134" t="s">
        <v>1409</v>
      </c>
      <c r="T461" s="253">
        <v>9000000</v>
      </c>
      <c r="U461" s="156" t="s">
        <v>4747</v>
      </c>
      <c r="V461" s="253">
        <f>+T461</f>
        <v>9000000</v>
      </c>
      <c r="W461" s="156">
        <v>45441</v>
      </c>
      <c r="X461" s="156" t="s">
        <v>1933</v>
      </c>
      <c r="Y461" s="317">
        <f>+Z461+AA461+AB461</f>
        <v>9000000</v>
      </c>
      <c r="Z461" s="156">
        <v>0</v>
      </c>
      <c r="AA461" s="156">
        <v>0</v>
      </c>
      <c r="AB461" s="156">
        <f>+AC461+AD461+AE461+AF461+AG461+AH461+AI461+AJ461</f>
        <v>9000000</v>
      </c>
      <c r="AC461" s="156">
        <v>0</v>
      </c>
      <c r="AD461" s="156">
        <v>0</v>
      </c>
      <c r="AE461" s="156">
        <v>0</v>
      </c>
      <c r="AF461" s="156">
        <v>0</v>
      </c>
      <c r="AG461" s="156">
        <f>+V461</f>
        <v>9000000</v>
      </c>
      <c r="AH461" s="156">
        <v>0</v>
      </c>
      <c r="AI461" s="156">
        <v>0</v>
      </c>
      <c r="AJ461" s="156">
        <v>0</v>
      </c>
      <c r="AK461" s="156" t="s">
        <v>104</v>
      </c>
      <c r="AL461" s="103" t="s">
        <v>4748</v>
      </c>
      <c r="AM461" s="156" t="s">
        <v>1829</v>
      </c>
      <c r="AN461" s="156" t="s">
        <v>4749</v>
      </c>
      <c r="AO461" s="156" t="s">
        <v>108</v>
      </c>
      <c r="AP461" s="156" t="s">
        <v>108</v>
      </c>
      <c r="AQ461" s="156" t="s">
        <v>108</v>
      </c>
      <c r="AR461" s="156" t="s">
        <v>108</v>
      </c>
      <c r="AS461" s="156" t="s">
        <v>578</v>
      </c>
      <c r="AT461" s="156" t="s">
        <v>578</v>
      </c>
      <c r="AU461" s="156" t="s">
        <v>392</v>
      </c>
      <c r="AV461" s="156"/>
      <c r="AW461" s="156"/>
      <c r="AX461" s="156" t="s">
        <v>578</v>
      </c>
      <c r="AY461" s="156" t="s">
        <v>108</v>
      </c>
      <c r="AZ461" s="156"/>
      <c r="BA461" s="156"/>
      <c r="BB461" s="156"/>
      <c r="BC461" s="156"/>
      <c r="BD461" s="156"/>
      <c r="BE461" s="156"/>
      <c r="BF461" s="156"/>
      <c r="BG461" s="156"/>
      <c r="BH461" s="153">
        <f>T461+BB461</f>
        <v>9000000</v>
      </c>
      <c r="BI461" s="680" t="s">
        <v>113</v>
      </c>
      <c r="BJ461" s="240"/>
      <c r="BK461" s="240" t="s">
        <v>114</v>
      </c>
      <c r="BL461" s="240"/>
      <c r="BM461" s="604"/>
      <c r="BN461" s="156" t="s">
        <v>115</v>
      </c>
      <c r="BO461" s="156">
        <v>41</v>
      </c>
      <c r="BP461" s="156" t="s">
        <v>109</v>
      </c>
      <c r="BQ461" s="156" t="s">
        <v>114</v>
      </c>
      <c r="BR461" s="156" t="s">
        <v>114</v>
      </c>
      <c r="BS461" s="156" t="s">
        <v>114</v>
      </c>
      <c r="BT461" s="156" t="s">
        <v>114</v>
      </c>
      <c r="BU461" s="156" t="s">
        <v>4750</v>
      </c>
      <c r="BV461" s="156">
        <v>3013978074</v>
      </c>
      <c r="BW461" s="156" t="s">
        <v>4751</v>
      </c>
      <c r="BX461" s="156" t="s">
        <v>881</v>
      </c>
      <c r="BY461" s="156" t="s">
        <v>119</v>
      </c>
      <c r="BZ461" s="156">
        <v>33732150671</v>
      </c>
      <c r="CA461" s="157" t="s">
        <v>109</v>
      </c>
      <c r="CB461" s="157" t="s">
        <v>109</v>
      </c>
      <c r="CC461" s="157" t="s">
        <v>109</v>
      </c>
      <c r="CD461" s="156"/>
      <c r="CE461" s="156"/>
      <c r="CF461" s="156"/>
      <c r="CG461" s="156"/>
      <c r="CH461" s="156"/>
      <c r="CI461" s="156"/>
      <c r="CJ461" s="156"/>
      <c r="CK461" s="156"/>
      <c r="CL461" s="156"/>
      <c r="CM461" s="157" t="s">
        <v>109</v>
      </c>
      <c r="CN461" s="156"/>
    </row>
    <row r="462" spans="1:92" s="50" customFormat="1" ht="45.75" customHeight="1">
      <c r="A462" s="589">
        <f>1+A461</f>
        <v>461</v>
      </c>
      <c r="B462" s="403" t="s">
        <v>4752</v>
      </c>
      <c r="C462" s="156" t="s">
        <v>4753</v>
      </c>
      <c r="D462" s="156" t="s">
        <v>340</v>
      </c>
      <c r="E462" s="156">
        <v>45440</v>
      </c>
      <c r="F462" s="156">
        <v>45442</v>
      </c>
      <c r="G462" s="156">
        <v>45547</v>
      </c>
      <c r="H462" s="156" t="s">
        <v>94</v>
      </c>
      <c r="I462" s="156" t="s">
        <v>95</v>
      </c>
      <c r="J462" s="156" t="s">
        <v>4754</v>
      </c>
      <c r="K462" s="251">
        <v>1072705156</v>
      </c>
      <c r="L462" s="156">
        <v>1</v>
      </c>
      <c r="M462" s="156" t="s">
        <v>97</v>
      </c>
      <c r="N462" s="156" t="s">
        <v>98</v>
      </c>
      <c r="O462" s="156" t="s">
        <v>427</v>
      </c>
      <c r="P462" s="156" t="s">
        <v>4755</v>
      </c>
      <c r="Q462" s="156" t="s">
        <v>1050</v>
      </c>
      <c r="R462" s="143">
        <v>105</v>
      </c>
      <c r="S462" s="134" t="s">
        <v>4756</v>
      </c>
      <c r="T462" s="253">
        <v>15750000</v>
      </c>
      <c r="U462" s="156" t="s">
        <v>4757</v>
      </c>
      <c r="V462" s="253">
        <f>+T462</f>
        <v>15750000</v>
      </c>
      <c r="W462" s="156">
        <v>45440</v>
      </c>
      <c r="X462" s="156" t="s">
        <v>103</v>
      </c>
      <c r="Y462" s="317">
        <f>+Z462+AA462+AB462</f>
        <v>15750000</v>
      </c>
      <c r="Z462" s="156">
        <f>T462-AA462-AB462</f>
        <v>15750000</v>
      </c>
      <c r="AA462" s="156">
        <v>0</v>
      </c>
      <c r="AB462" s="156">
        <f>+AC462+AD462+AE462+AF462+AG462+AH462+AI462+AJ462</f>
        <v>0</v>
      </c>
      <c r="AC462" s="156">
        <v>0</v>
      </c>
      <c r="AD462" s="156">
        <v>0</v>
      </c>
      <c r="AE462" s="156">
        <v>0</v>
      </c>
      <c r="AF462" s="156">
        <v>0</v>
      </c>
      <c r="AG462" s="156">
        <v>0</v>
      </c>
      <c r="AH462" s="156">
        <v>0</v>
      </c>
      <c r="AI462" s="156">
        <v>0</v>
      </c>
      <c r="AJ462" s="156">
        <v>0</v>
      </c>
      <c r="AK462" s="156" t="s">
        <v>104</v>
      </c>
      <c r="AL462" s="103" t="s">
        <v>4758</v>
      </c>
      <c r="AM462" s="156" t="s">
        <v>2655</v>
      </c>
      <c r="AN462" s="156">
        <v>35195506</v>
      </c>
      <c r="AO462" s="156" t="s">
        <v>108</v>
      </c>
      <c r="AP462" s="156" t="s">
        <v>108</v>
      </c>
      <c r="AQ462" s="156" t="s">
        <v>108</v>
      </c>
      <c r="AR462" s="156" t="s">
        <v>108</v>
      </c>
      <c r="AS462" s="156" t="s">
        <v>578</v>
      </c>
      <c r="AT462" s="156" t="s">
        <v>578</v>
      </c>
      <c r="AU462" s="156" t="s">
        <v>392</v>
      </c>
      <c r="AV462" s="156"/>
      <c r="AW462" s="156"/>
      <c r="AX462" s="156" t="s">
        <v>578</v>
      </c>
      <c r="AY462" s="156" t="s">
        <v>108</v>
      </c>
      <c r="AZ462" s="156"/>
      <c r="BA462" s="156"/>
      <c r="BB462" s="156"/>
      <c r="BC462" s="156"/>
      <c r="BD462" s="156"/>
      <c r="BE462" s="156"/>
      <c r="BF462" s="156"/>
      <c r="BG462" s="156"/>
      <c r="BH462" s="153">
        <f>T462+BB462</f>
        <v>15750000</v>
      </c>
      <c r="BI462" s="680" t="s">
        <v>113</v>
      </c>
      <c r="BJ462" s="240"/>
      <c r="BK462" s="240" t="s">
        <v>114</v>
      </c>
      <c r="BL462" s="240"/>
      <c r="BM462" s="604"/>
      <c r="BN462" s="156" t="s">
        <v>161</v>
      </c>
      <c r="BO462" s="156">
        <v>29</v>
      </c>
      <c r="BP462" s="156" t="s">
        <v>114</v>
      </c>
      <c r="BQ462" s="156" t="s">
        <v>114</v>
      </c>
      <c r="BR462" s="156" t="s">
        <v>114</v>
      </c>
      <c r="BS462" s="156" t="s">
        <v>114</v>
      </c>
      <c r="BT462" s="156" t="s">
        <v>114</v>
      </c>
      <c r="BU462" s="156" t="s">
        <v>4759</v>
      </c>
      <c r="BV462" s="156">
        <v>3204239330</v>
      </c>
      <c r="BW462" s="156" t="s">
        <v>4760</v>
      </c>
      <c r="BX462" s="156" t="s">
        <v>4761</v>
      </c>
      <c r="BY462" s="156" t="s">
        <v>119</v>
      </c>
      <c r="BZ462" s="156">
        <v>433787566</v>
      </c>
      <c r="CA462" s="157" t="s">
        <v>109</v>
      </c>
      <c r="CB462" s="157" t="s">
        <v>109</v>
      </c>
      <c r="CC462" s="157" t="s">
        <v>109</v>
      </c>
      <c r="CD462" s="156" t="s">
        <v>109</v>
      </c>
      <c r="CE462" s="156"/>
      <c r="CF462" s="156"/>
      <c r="CG462" s="156"/>
      <c r="CH462" s="156"/>
      <c r="CI462" s="156"/>
      <c r="CJ462" s="156"/>
      <c r="CK462" s="156"/>
      <c r="CL462" s="156"/>
      <c r="CM462" s="157" t="s">
        <v>109</v>
      </c>
      <c r="CN462" s="156"/>
    </row>
    <row r="463" spans="1:92" s="50" customFormat="1" ht="45.75" customHeight="1">
      <c r="A463" s="595">
        <f>1+A462</f>
        <v>462</v>
      </c>
      <c r="B463" s="151" t="s">
        <v>4762</v>
      </c>
      <c r="C463" s="134" t="s">
        <v>4763</v>
      </c>
      <c r="D463" s="138" t="s">
        <v>93</v>
      </c>
      <c r="E463" s="135">
        <v>45440</v>
      </c>
      <c r="F463" s="136">
        <v>45441</v>
      </c>
      <c r="G463" s="136">
        <v>45654</v>
      </c>
      <c r="H463" s="134" t="s">
        <v>94</v>
      </c>
      <c r="I463" s="139" t="s">
        <v>95</v>
      </c>
      <c r="J463" s="158" t="s">
        <v>4764</v>
      </c>
      <c r="K463" s="251">
        <v>1072711721</v>
      </c>
      <c r="L463" s="134">
        <v>6</v>
      </c>
      <c r="M463" s="252" t="s">
        <v>97</v>
      </c>
      <c r="N463" s="141" t="s">
        <v>98</v>
      </c>
      <c r="O463" s="151" t="s">
        <v>783</v>
      </c>
      <c r="P463" s="134" t="s">
        <v>4765</v>
      </c>
      <c r="Q463" s="134" t="s">
        <v>4766</v>
      </c>
      <c r="R463" s="143">
        <v>210</v>
      </c>
      <c r="S463" s="134" t="s">
        <v>4767</v>
      </c>
      <c r="T463" s="253">
        <v>42000000</v>
      </c>
      <c r="U463" s="254" t="s">
        <v>4768</v>
      </c>
      <c r="V463" s="253">
        <f>+T463</f>
        <v>42000000</v>
      </c>
      <c r="W463" s="255">
        <v>45441</v>
      </c>
      <c r="X463" s="256" t="s">
        <v>103</v>
      </c>
      <c r="Y463" s="314">
        <f>+Z463+AA463+AB463</f>
        <v>42000000</v>
      </c>
      <c r="Z463" s="148">
        <f>T463-AA463-AB463</f>
        <v>42000000</v>
      </c>
      <c r="AA463" s="149">
        <v>0</v>
      </c>
      <c r="AB463" s="150">
        <f>+AC463+AD463+AE463+AF463+AG463+AH463+AI463+AJ463</f>
        <v>0</v>
      </c>
      <c r="AC463" s="149">
        <v>0</v>
      </c>
      <c r="AD463" s="149">
        <v>0</v>
      </c>
      <c r="AE463" s="149">
        <v>0</v>
      </c>
      <c r="AF463" s="149">
        <v>0</v>
      </c>
      <c r="AG463" s="149">
        <v>0</v>
      </c>
      <c r="AH463" s="149">
        <v>0</v>
      </c>
      <c r="AI463" s="149">
        <v>0</v>
      </c>
      <c r="AJ463" s="149">
        <v>0</v>
      </c>
      <c r="AK463" s="142" t="s">
        <v>104</v>
      </c>
      <c r="AL463" s="103" t="s">
        <v>4769</v>
      </c>
      <c r="AM463" s="134" t="s">
        <v>4195</v>
      </c>
      <c r="AN463" s="140">
        <v>35196769</v>
      </c>
      <c r="AO463" s="142" t="s">
        <v>108</v>
      </c>
      <c r="AP463" s="134" t="s">
        <v>108</v>
      </c>
      <c r="AQ463" s="257" t="s">
        <v>108</v>
      </c>
      <c r="AR463" s="142" t="s">
        <v>108</v>
      </c>
      <c r="AS463" s="134" t="s">
        <v>578</v>
      </c>
      <c r="AT463" s="142" t="s">
        <v>578</v>
      </c>
      <c r="AU463" s="142" t="s">
        <v>392</v>
      </c>
      <c r="AV463" s="134"/>
      <c r="AW463" s="134"/>
      <c r="AX463" s="134" t="s">
        <v>578</v>
      </c>
      <c r="AY463" s="134" t="s">
        <v>108</v>
      </c>
      <c r="AZ463" s="156"/>
      <c r="BA463" s="134"/>
      <c r="BB463" s="169"/>
      <c r="BC463" s="156"/>
      <c r="BD463" s="143"/>
      <c r="BE463" s="143"/>
      <c r="BF463" s="143"/>
      <c r="BG463" s="156"/>
      <c r="BH463" s="153">
        <f>T463+BB463</f>
        <v>42000000</v>
      </c>
      <c r="BI463" s="161" t="s">
        <v>135</v>
      </c>
      <c r="BJ463" s="134"/>
      <c r="BK463" s="141" t="s">
        <v>114</v>
      </c>
      <c r="BL463" s="156"/>
      <c r="BM463" s="161" t="s">
        <v>136</v>
      </c>
      <c r="BN463" s="170" t="s">
        <v>115</v>
      </c>
      <c r="BO463" s="141">
        <v>28</v>
      </c>
      <c r="BP463" s="141" t="s">
        <v>109</v>
      </c>
      <c r="BQ463" s="141" t="s">
        <v>114</v>
      </c>
      <c r="BR463" s="141" t="s">
        <v>114</v>
      </c>
      <c r="BS463" s="141" t="s">
        <v>114</v>
      </c>
      <c r="BT463" s="141" t="s">
        <v>114</v>
      </c>
      <c r="BU463" s="166" t="s">
        <v>4770</v>
      </c>
      <c r="BV463" s="141">
        <v>3003222565</v>
      </c>
      <c r="BW463" s="114" t="s">
        <v>4771</v>
      </c>
      <c r="BX463" s="158" t="s">
        <v>139</v>
      </c>
      <c r="BY463" s="141" t="s">
        <v>119</v>
      </c>
      <c r="BZ463" s="259" t="s">
        <v>4772</v>
      </c>
      <c r="CA463" s="157" t="s">
        <v>109</v>
      </c>
      <c r="CB463" s="157" t="s">
        <v>109</v>
      </c>
      <c r="CC463" s="157" t="s">
        <v>109</v>
      </c>
      <c r="CD463" s="157" t="s">
        <v>109</v>
      </c>
      <c r="CE463" s="157" t="s">
        <v>109</v>
      </c>
      <c r="CF463" s="157" t="s">
        <v>109</v>
      </c>
      <c r="CG463" s="157" t="s">
        <v>109</v>
      </c>
      <c r="CH463" s="157"/>
      <c r="CI463" s="157"/>
      <c r="CJ463" s="157"/>
      <c r="CK463" s="157"/>
      <c r="CL463" s="157"/>
      <c r="CM463" s="157" t="s">
        <v>109</v>
      </c>
      <c r="CN463" s="157"/>
    </row>
    <row r="464" spans="1:92" s="50" customFormat="1" ht="45.75" customHeight="1">
      <c r="A464" s="589">
        <f>1+A463</f>
        <v>463</v>
      </c>
      <c r="B464" s="151" t="s">
        <v>4773</v>
      </c>
      <c r="C464" s="134" t="s">
        <v>4774</v>
      </c>
      <c r="D464" s="138" t="s">
        <v>4775</v>
      </c>
      <c r="E464" s="135">
        <v>45440</v>
      </c>
      <c r="F464" s="136">
        <v>45442</v>
      </c>
      <c r="G464" s="136">
        <v>45575</v>
      </c>
      <c r="H464" s="134" t="s">
        <v>94</v>
      </c>
      <c r="I464" s="139" t="s">
        <v>95</v>
      </c>
      <c r="J464" s="158" t="s">
        <v>4776</v>
      </c>
      <c r="K464" s="251">
        <v>21189823</v>
      </c>
      <c r="L464" s="134">
        <v>3</v>
      </c>
      <c r="M464" s="252" t="s">
        <v>97</v>
      </c>
      <c r="N464" s="141" t="s">
        <v>98</v>
      </c>
      <c r="O464" s="151" t="s">
        <v>3586</v>
      </c>
      <c r="P464" s="134" t="s">
        <v>4777</v>
      </c>
      <c r="Q464" s="134" t="s">
        <v>4778</v>
      </c>
      <c r="R464" s="143">
        <v>131</v>
      </c>
      <c r="S464" s="134" t="s">
        <v>4779</v>
      </c>
      <c r="T464" s="253">
        <v>24890000</v>
      </c>
      <c r="U464" s="254" t="s">
        <v>4780</v>
      </c>
      <c r="V464" s="253">
        <f>+T464</f>
        <v>24890000</v>
      </c>
      <c r="W464" s="255">
        <v>45441</v>
      </c>
      <c r="X464" s="256" t="s">
        <v>103</v>
      </c>
      <c r="Y464" s="314">
        <f>+Z464+AA464+AB464</f>
        <v>24890000</v>
      </c>
      <c r="Z464" s="148">
        <f>T464-AA464-AB464</f>
        <v>24890000</v>
      </c>
      <c r="AA464" s="149">
        <v>0</v>
      </c>
      <c r="AB464" s="150">
        <f>+AC464+AD464+AE464+AF464+AG464+AH464+AI464+AJ464</f>
        <v>0</v>
      </c>
      <c r="AC464" s="149">
        <v>0</v>
      </c>
      <c r="AD464" s="149">
        <v>0</v>
      </c>
      <c r="AE464" s="149">
        <v>0</v>
      </c>
      <c r="AF464" s="149">
        <v>0</v>
      </c>
      <c r="AG464" s="149">
        <v>0</v>
      </c>
      <c r="AH464" s="149">
        <v>0</v>
      </c>
      <c r="AI464" s="149">
        <v>0</v>
      </c>
      <c r="AJ464" s="149">
        <v>0</v>
      </c>
      <c r="AK464" s="142" t="s">
        <v>104</v>
      </c>
      <c r="AL464" s="103" t="s">
        <v>4781</v>
      </c>
      <c r="AM464" s="134" t="s">
        <v>4782</v>
      </c>
      <c r="AN464" s="140">
        <v>25290670</v>
      </c>
      <c r="AO464" s="142" t="s">
        <v>108</v>
      </c>
      <c r="AP464" s="134" t="s">
        <v>108</v>
      </c>
      <c r="AQ464" s="257" t="s">
        <v>108</v>
      </c>
      <c r="AR464" s="142" t="s">
        <v>108</v>
      </c>
      <c r="AS464" s="134" t="s">
        <v>578</v>
      </c>
      <c r="AT464" s="142" t="s">
        <v>578</v>
      </c>
      <c r="AU464" s="142" t="s">
        <v>392</v>
      </c>
      <c r="AV464" s="134"/>
      <c r="AW464" s="134"/>
      <c r="AX464" s="134" t="s">
        <v>578</v>
      </c>
      <c r="AY464" s="134" t="s">
        <v>108</v>
      </c>
      <c r="AZ464" s="156"/>
      <c r="BA464" s="134"/>
      <c r="BB464" s="169"/>
      <c r="BC464" s="156"/>
      <c r="BD464" s="143"/>
      <c r="BE464" s="143"/>
      <c r="BF464" s="143"/>
      <c r="BG464" s="156"/>
      <c r="BH464" s="153">
        <f>T464+BB464</f>
        <v>24890000</v>
      </c>
      <c r="BI464" s="680" t="s">
        <v>113</v>
      </c>
      <c r="BJ464" s="134"/>
      <c r="BK464" s="141" t="s">
        <v>114</v>
      </c>
      <c r="BL464" s="156"/>
      <c r="BM464" s="604"/>
      <c r="BN464" s="170" t="s">
        <v>161</v>
      </c>
      <c r="BO464" s="141">
        <v>56</v>
      </c>
      <c r="BP464" s="141" t="s">
        <v>114</v>
      </c>
      <c r="BQ464" s="141" t="s">
        <v>114</v>
      </c>
      <c r="BR464" s="141" t="s">
        <v>114</v>
      </c>
      <c r="BS464" s="141" t="s">
        <v>114</v>
      </c>
      <c r="BT464" s="141" t="s">
        <v>114</v>
      </c>
      <c r="BU464" s="166" t="s">
        <v>4783</v>
      </c>
      <c r="BV464" s="141">
        <v>3105674573</v>
      </c>
      <c r="BW464" s="114" t="s">
        <v>4784</v>
      </c>
      <c r="BX464" s="158" t="s">
        <v>118</v>
      </c>
      <c r="BY464" s="141" t="s">
        <v>119</v>
      </c>
      <c r="BZ464" s="259">
        <v>20250814133</v>
      </c>
      <c r="CA464" s="157" t="s">
        <v>109</v>
      </c>
      <c r="CB464" s="157" t="s">
        <v>109</v>
      </c>
      <c r="CC464" s="157" t="s">
        <v>109</v>
      </c>
      <c r="CD464" s="157" t="s">
        <v>109</v>
      </c>
      <c r="CE464" s="157" t="s">
        <v>109</v>
      </c>
      <c r="CF464" s="157"/>
      <c r="CG464" s="157"/>
      <c r="CH464" s="157"/>
      <c r="CI464" s="157"/>
      <c r="CJ464" s="157"/>
      <c r="CK464" s="157"/>
      <c r="CL464" s="157"/>
      <c r="CM464" s="157" t="s">
        <v>109</v>
      </c>
      <c r="CN464" s="157"/>
    </row>
    <row r="465" spans="1:92" s="50" customFormat="1" ht="45.75" customHeight="1">
      <c r="A465" s="589">
        <f>1+A464</f>
        <v>464</v>
      </c>
      <c r="B465" s="403" t="s">
        <v>4785</v>
      </c>
      <c r="C465" s="156" t="s">
        <v>4786</v>
      </c>
      <c r="D465" s="156" t="s">
        <v>645</v>
      </c>
      <c r="E465" s="156">
        <v>45440</v>
      </c>
      <c r="F465" s="156">
        <v>45447</v>
      </c>
      <c r="G465" s="156">
        <v>45538</v>
      </c>
      <c r="H465" s="156" t="s">
        <v>94</v>
      </c>
      <c r="I465" s="156" t="s">
        <v>95</v>
      </c>
      <c r="J465" s="301" t="s">
        <v>4787</v>
      </c>
      <c r="K465" s="251">
        <v>1110474036</v>
      </c>
      <c r="L465" s="156">
        <v>9</v>
      </c>
      <c r="M465" s="156" t="s">
        <v>97</v>
      </c>
      <c r="N465" s="156" t="s">
        <v>98</v>
      </c>
      <c r="O465" s="156" t="s">
        <v>857</v>
      </c>
      <c r="P465" s="156" t="s">
        <v>4788</v>
      </c>
      <c r="Q465" s="156" t="s">
        <v>2642</v>
      </c>
      <c r="R465" s="143">
        <v>90</v>
      </c>
      <c r="S465" s="134" t="s">
        <v>4789</v>
      </c>
      <c r="T465" s="253">
        <v>9900000</v>
      </c>
      <c r="U465" s="156" t="s">
        <v>4790</v>
      </c>
      <c r="V465" s="253">
        <f>+T465</f>
        <v>9900000</v>
      </c>
      <c r="W465" s="156">
        <v>45441</v>
      </c>
      <c r="X465" s="156" t="s">
        <v>1933</v>
      </c>
      <c r="Y465" s="314">
        <f>+Z465+AA465+AB465</f>
        <v>9900000</v>
      </c>
      <c r="Z465" s="156">
        <v>0</v>
      </c>
      <c r="AA465" s="156">
        <v>0</v>
      </c>
      <c r="AB465" s="156">
        <f>+AC465+AD465+AE465+AF465+AG465+AH465+AI465+AJ465</f>
        <v>9900000</v>
      </c>
      <c r="AC465" s="156">
        <v>0</v>
      </c>
      <c r="AD465" s="156">
        <v>0</v>
      </c>
      <c r="AE465" s="156">
        <v>0</v>
      </c>
      <c r="AF465" s="156">
        <v>0</v>
      </c>
      <c r="AG465" s="156">
        <f>+V465</f>
        <v>9900000</v>
      </c>
      <c r="AH465" s="156">
        <v>0</v>
      </c>
      <c r="AI465" s="156">
        <v>0</v>
      </c>
      <c r="AJ465" s="156">
        <v>0</v>
      </c>
      <c r="AK465" s="156" t="s">
        <v>104</v>
      </c>
      <c r="AL465" s="103" t="s">
        <v>4791</v>
      </c>
      <c r="AM465" s="156" t="s">
        <v>4792</v>
      </c>
      <c r="AN465" s="156">
        <v>1070919155</v>
      </c>
      <c r="AO465" s="156" t="s">
        <v>108</v>
      </c>
      <c r="AP465" s="156" t="s">
        <v>108</v>
      </c>
      <c r="AQ465" s="156" t="s">
        <v>108</v>
      </c>
      <c r="AR465" s="156" t="s">
        <v>108</v>
      </c>
      <c r="AS465" s="156" t="s">
        <v>109</v>
      </c>
      <c r="AT465" s="156" t="s">
        <v>109</v>
      </c>
      <c r="AU465" s="156" t="s">
        <v>392</v>
      </c>
      <c r="AV465" s="156"/>
      <c r="AW465" s="156"/>
      <c r="AX465" s="156" t="s">
        <v>109</v>
      </c>
      <c r="AY465" s="156" t="s">
        <v>108</v>
      </c>
      <c r="AZ465" s="156"/>
      <c r="BA465" s="156"/>
      <c r="BB465" s="156"/>
      <c r="BC465" s="156"/>
      <c r="BD465" s="156"/>
      <c r="BE465" s="156"/>
      <c r="BF465" s="156"/>
      <c r="BG465" s="156"/>
      <c r="BH465" s="153">
        <f>T465+BB465</f>
        <v>9900000</v>
      </c>
      <c r="BI465" s="680" t="s">
        <v>113</v>
      </c>
      <c r="BJ465" s="240"/>
      <c r="BK465" s="240" t="s">
        <v>114</v>
      </c>
      <c r="BL465" s="240"/>
      <c r="BM465" s="604"/>
      <c r="BN465" s="156" t="s">
        <v>161</v>
      </c>
      <c r="BO465" s="156">
        <v>36</v>
      </c>
      <c r="BP465" s="156" t="s">
        <v>114</v>
      </c>
      <c r="BQ465" s="156" t="s">
        <v>114</v>
      </c>
      <c r="BR465" s="156" t="s">
        <v>114</v>
      </c>
      <c r="BS465" s="156" t="s">
        <v>114</v>
      </c>
      <c r="BT465" s="156" t="s">
        <v>114</v>
      </c>
      <c r="BU465" s="156" t="s">
        <v>4793</v>
      </c>
      <c r="BV465" s="156">
        <v>3167352200</v>
      </c>
      <c r="BW465" s="156" t="s">
        <v>4794</v>
      </c>
      <c r="BX465" s="156" t="s">
        <v>118</v>
      </c>
      <c r="BY465" s="156" t="s">
        <v>119</v>
      </c>
      <c r="BZ465" s="156">
        <v>60219251834</v>
      </c>
      <c r="CA465" s="157" t="s">
        <v>109</v>
      </c>
      <c r="CB465" s="157" t="s">
        <v>109</v>
      </c>
      <c r="CC465" s="157" t="s">
        <v>109</v>
      </c>
      <c r="CD465" s="156"/>
      <c r="CE465" s="156"/>
      <c r="CF465" s="156"/>
      <c r="CG465" s="156"/>
      <c r="CH465" s="156"/>
      <c r="CI465" s="156"/>
      <c r="CJ465" s="156"/>
      <c r="CK465" s="156"/>
      <c r="CL465" s="156"/>
      <c r="CM465" s="157" t="s">
        <v>109</v>
      </c>
      <c r="CN465" s="156"/>
    </row>
    <row r="466" spans="1:92" s="50" customFormat="1" ht="45.75" customHeight="1">
      <c r="A466" s="589">
        <f>1+A465</f>
        <v>465</v>
      </c>
      <c r="B466" s="403" t="s">
        <v>4795</v>
      </c>
      <c r="C466" s="156" t="s">
        <v>4796</v>
      </c>
      <c r="D466" s="156" t="s">
        <v>645</v>
      </c>
      <c r="E466" s="156">
        <v>45440</v>
      </c>
      <c r="F466" s="156">
        <v>45448</v>
      </c>
      <c r="G466" s="156">
        <v>45539</v>
      </c>
      <c r="H466" s="156" t="s">
        <v>94</v>
      </c>
      <c r="I466" s="156" t="s">
        <v>180</v>
      </c>
      <c r="J466" s="301" t="s">
        <v>4797</v>
      </c>
      <c r="K466" s="251">
        <v>1000269477</v>
      </c>
      <c r="L466" s="156">
        <v>6</v>
      </c>
      <c r="M466" s="156" t="s">
        <v>97</v>
      </c>
      <c r="N466" s="156" t="s">
        <v>98</v>
      </c>
      <c r="O466" s="156" t="s">
        <v>857</v>
      </c>
      <c r="P466" s="156" t="s">
        <v>4798</v>
      </c>
      <c r="Q466" s="156" t="s">
        <v>2642</v>
      </c>
      <c r="R466" s="143">
        <f>+G466-F466</f>
        <v>91</v>
      </c>
      <c r="S466" s="134" t="s">
        <v>1409</v>
      </c>
      <c r="T466" s="253">
        <v>9000000</v>
      </c>
      <c r="U466" s="156" t="s">
        <v>4799</v>
      </c>
      <c r="V466" s="253">
        <f>+T466</f>
        <v>9000000</v>
      </c>
      <c r="W466" s="156">
        <v>45441</v>
      </c>
      <c r="X466" s="156" t="s">
        <v>103</v>
      </c>
      <c r="Y466" s="314">
        <f>+Z466+AA466+AB466</f>
        <v>9000000</v>
      </c>
      <c r="Z466" s="156">
        <f>T466-AA466-AB466</f>
        <v>9000000</v>
      </c>
      <c r="AA466" s="156">
        <v>0</v>
      </c>
      <c r="AB466" s="156">
        <f>+AC466+AD466+AE466+AF466+AG466+AH466+AI466+AJ466</f>
        <v>0</v>
      </c>
      <c r="AC466" s="156">
        <v>0</v>
      </c>
      <c r="AD466" s="156">
        <v>0</v>
      </c>
      <c r="AE466" s="156">
        <v>0</v>
      </c>
      <c r="AF466" s="156">
        <v>0</v>
      </c>
      <c r="AG466" s="156">
        <v>0</v>
      </c>
      <c r="AH466" s="156">
        <v>0</v>
      </c>
      <c r="AI466" s="156">
        <v>0</v>
      </c>
      <c r="AJ466" s="156">
        <v>0</v>
      </c>
      <c r="AK466" s="156" t="s">
        <v>104</v>
      </c>
      <c r="AL466" s="103" t="s">
        <v>4800</v>
      </c>
      <c r="AM466" s="156" t="s">
        <v>2995</v>
      </c>
      <c r="AN466" s="156">
        <v>35472753</v>
      </c>
      <c r="AO466" s="156" t="s">
        <v>108</v>
      </c>
      <c r="AP466" s="156" t="s">
        <v>108</v>
      </c>
      <c r="AQ466" s="156" t="s">
        <v>108</v>
      </c>
      <c r="AR466" s="156" t="s">
        <v>108</v>
      </c>
      <c r="AS466" s="156" t="s">
        <v>578</v>
      </c>
      <c r="AT466" s="156" t="s">
        <v>578</v>
      </c>
      <c r="AU466" s="156" t="s">
        <v>392</v>
      </c>
      <c r="AV466" s="156"/>
      <c r="AW466" s="156"/>
      <c r="AX466" s="156" t="s">
        <v>578</v>
      </c>
      <c r="AY466" s="156" t="s">
        <v>108</v>
      </c>
      <c r="AZ466" s="156"/>
      <c r="BA466" s="156"/>
      <c r="BB466" s="156"/>
      <c r="BC466" s="156"/>
      <c r="BD466" s="156"/>
      <c r="BE466" s="156"/>
      <c r="BF466" s="156"/>
      <c r="BG466" s="156"/>
      <c r="BH466" s="153">
        <f>T466+BB466</f>
        <v>9000000</v>
      </c>
      <c r="BI466" s="680" t="s">
        <v>113</v>
      </c>
      <c r="BJ466" s="240"/>
      <c r="BK466" s="240" t="s">
        <v>114</v>
      </c>
      <c r="BL466" s="240"/>
      <c r="BM466" s="604"/>
      <c r="BN466" s="156" t="s">
        <v>161</v>
      </c>
      <c r="BO466" s="156">
        <v>24</v>
      </c>
      <c r="BP466" s="156" t="s">
        <v>114</v>
      </c>
      <c r="BQ466" s="156" t="s">
        <v>114</v>
      </c>
      <c r="BR466" s="156" t="s">
        <v>114</v>
      </c>
      <c r="BS466" s="156" t="s">
        <v>114</v>
      </c>
      <c r="BT466" s="156" t="s">
        <v>114</v>
      </c>
      <c r="BU466" s="156" t="s">
        <v>4801</v>
      </c>
      <c r="BV466" s="156">
        <v>3142256757</v>
      </c>
      <c r="BW466" s="156" t="s">
        <v>4802</v>
      </c>
      <c r="BX466" s="156" t="s">
        <v>395</v>
      </c>
      <c r="BY466" s="156" t="s">
        <v>119</v>
      </c>
      <c r="BZ466" s="156">
        <v>1942000036</v>
      </c>
      <c r="CA466" s="157" t="s">
        <v>109</v>
      </c>
      <c r="CB466" s="157" t="s">
        <v>109</v>
      </c>
      <c r="CC466" s="157" t="s">
        <v>109</v>
      </c>
      <c r="CD466" s="156"/>
      <c r="CE466" s="156"/>
      <c r="CF466" s="156"/>
      <c r="CG466" s="156"/>
      <c r="CH466" s="156"/>
      <c r="CI466" s="156"/>
      <c r="CJ466" s="156"/>
      <c r="CK466" s="156"/>
      <c r="CL466" s="156"/>
      <c r="CM466" s="157" t="s">
        <v>109</v>
      </c>
      <c r="CN466" s="156"/>
    </row>
    <row r="467" spans="1:92" s="50" customFormat="1" ht="45.75" customHeight="1">
      <c r="A467" s="589">
        <f>1+A466</f>
        <v>466</v>
      </c>
      <c r="B467" s="403" t="s">
        <v>4803</v>
      </c>
      <c r="C467" s="156" t="s">
        <v>4804</v>
      </c>
      <c r="D467" s="156" t="s">
        <v>645</v>
      </c>
      <c r="E467" s="156">
        <v>45440</v>
      </c>
      <c r="F467" s="156">
        <v>45441</v>
      </c>
      <c r="G467" s="156">
        <v>45547</v>
      </c>
      <c r="H467" s="156" t="s">
        <v>94</v>
      </c>
      <c r="I467" s="156" t="s">
        <v>180</v>
      </c>
      <c r="J467" s="156" t="s">
        <v>4805</v>
      </c>
      <c r="K467" s="251">
        <v>1072714160</v>
      </c>
      <c r="L467" s="156">
        <v>8</v>
      </c>
      <c r="M467" s="156" t="s">
        <v>97</v>
      </c>
      <c r="N467" s="156" t="s">
        <v>98</v>
      </c>
      <c r="O467" s="156" t="s">
        <v>857</v>
      </c>
      <c r="P467" s="156" t="s">
        <v>4806</v>
      </c>
      <c r="Q467" s="156" t="s">
        <v>4807</v>
      </c>
      <c r="R467" s="143">
        <f>+G467-F467</f>
        <v>106</v>
      </c>
      <c r="S467" s="134" t="s">
        <v>4808</v>
      </c>
      <c r="T467" s="253">
        <v>10850000</v>
      </c>
      <c r="U467" s="156" t="s">
        <v>4809</v>
      </c>
      <c r="V467" s="253">
        <f>+T467</f>
        <v>10850000</v>
      </c>
      <c r="W467" s="156">
        <v>45441</v>
      </c>
      <c r="X467" s="156" t="s">
        <v>103</v>
      </c>
      <c r="Y467" s="314">
        <f>+Z467+AA467+AB467</f>
        <v>10850000</v>
      </c>
      <c r="Z467" s="156">
        <f>T467-AA467-AB467</f>
        <v>10850000</v>
      </c>
      <c r="AA467" s="156">
        <v>0</v>
      </c>
      <c r="AB467" s="156">
        <f>+AC467+AD467+AE467+AF467+AG467+AH467+AI467+AJ467</f>
        <v>0</v>
      </c>
      <c r="AC467" s="156">
        <v>0</v>
      </c>
      <c r="AD467" s="156">
        <v>0</v>
      </c>
      <c r="AE467" s="156">
        <v>0</v>
      </c>
      <c r="AF467" s="156">
        <v>0</v>
      </c>
      <c r="AG467" s="156">
        <v>0</v>
      </c>
      <c r="AH467" s="156">
        <v>0</v>
      </c>
      <c r="AI467" s="156">
        <v>0</v>
      </c>
      <c r="AJ467" s="156">
        <v>0</v>
      </c>
      <c r="AK467" s="156" t="s">
        <v>104</v>
      </c>
      <c r="AL467" s="103" t="s">
        <v>4810</v>
      </c>
      <c r="AM467" s="156" t="s">
        <v>4811</v>
      </c>
      <c r="AN467" s="156">
        <v>34197818</v>
      </c>
      <c r="AO467" s="156" t="s">
        <v>108</v>
      </c>
      <c r="AP467" s="156" t="s">
        <v>108</v>
      </c>
      <c r="AQ467" s="156" t="s">
        <v>108</v>
      </c>
      <c r="AR467" s="156" t="s">
        <v>108</v>
      </c>
      <c r="AS467" s="156" t="s">
        <v>578</v>
      </c>
      <c r="AT467" s="156" t="s">
        <v>578</v>
      </c>
      <c r="AU467" s="156" t="s">
        <v>392</v>
      </c>
      <c r="AV467" s="156"/>
      <c r="AW467" s="156"/>
      <c r="AX467" s="156" t="s">
        <v>578</v>
      </c>
      <c r="AY467" s="156" t="s">
        <v>108</v>
      </c>
      <c r="AZ467" s="156"/>
      <c r="BA467" s="156"/>
      <c r="BB467" s="156"/>
      <c r="BC467" s="156"/>
      <c r="BD467" s="156"/>
      <c r="BE467" s="156"/>
      <c r="BF467" s="156"/>
      <c r="BG467" s="156"/>
      <c r="BH467" s="153">
        <f>T467+BB467</f>
        <v>10850000</v>
      </c>
      <c r="BI467" s="161" t="s">
        <v>135</v>
      </c>
      <c r="BJ467" s="240"/>
      <c r="BK467" s="240" t="s">
        <v>114</v>
      </c>
      <c r="BL467" s="240"/>
      <c r="BM467" s="161" t="s">
        <v>136</v>
      </c>
      <c r="BN467" s="156" t="s">
        <v>115</v>
      </c>
      <c r="BO467" s="156">
        <v>27</v>
      </c>
      <c r="BP467" s="156" t="s">
        <v>109</v>
      </c>
      <c r="BQ467" s="156" t="s">
        <v>114</v>
      </c>
      <c r="BR467" s="156" t="s">
        <v>114</v>
      </c>
      <c r="BS467" s="156" t="s">
        <v>114</v>
      </c>
      <c r="BT467" s="156" t="s">
        <v>114</v>
      </c>
      <c r="BU467" s="156" t="s">
        <v>372</v>
      </c>
      <c r="BV467" s="156">
        <v>3202251745</v>
      </c>
      <c r="BW467" s="156" t="s">
        <v>4812</v>
      </c>
      <c r="BX467" s="156" t="s">
        <v>4813</v>
      </c>
      <c r="BY467" s="156" t="s">
        <v>119</v>
      </c>
      <c r="BZ467" s="156">
        <v>24113120217</v>
      </c>
      <c r="CA467" s="157" t="s">
        <v>109</v>
      </c>
      <c r="CB467" s="157" t="s">
        <v>109</v>
      </c>
      <c r="CC467" s="157" t="s">
        <v>109</v>
      </c>
      <c r="CD467" s="152" t="s">
        <v>109</v>
      </c>
      <c r="CE467" s="156"/>
      <c r="CF467" s="156"/>
      <c r="CG467" s="156"/>
      <c r="CH467" s="156"/>
      <c r="CI467" s="156"/>
      <c r="CJ467" s="156"/>
      <c r="CK467" s="156"/>
      <c r="CL467" s="156"/>
      <c r="CM467" s="157" t="s">
        <v>109</v>
      </c>
      <c r="CN467" s="156"/>
    </row>
    <row r="468" spans="1:92" s="50" customFormat="1" ht="45.75" customHeight="1">
      <c r="A468" s="589">
        <f>1+A467</f>
        <v>467</v>
      </c>
      <c r="B468" s="403" t="s">
        <v>4814</v>
      </c>
      <c r="C468" s="156" t="s">
        <v>4815</v>
      </c>
      <c r="D468" s="156" t="s">
        <v>645</v>
      </c>
      <c r="E468" s="156">
        <v>45440</v>
      </c>
      <c r="F468" s="156">
        <v>45441</v>
      </c>
      <c r="G468" s="156">
        <v>45516</v>
      </c>
      <c r="H468" s="156" t="s">
        <v>94</v>
      </c>
      <c r="I468" s="156" t="s">
        <v>95</v>
      </c>
      <c r="J468" s="301" t="s">
        <v>4816</v>
      </c>
      <c r="K468" s="251">
        <v>1072659841</v>
      </c>
      <c r="L468" s="156">
        <v>1</v>
      </c>
      <c r="M468" s="156" t="s">
        <v>97</v>
      </c>
      <c r="N468" s="156" t="s">
        <v>98</v>
      </c>
      <c r="O468" s="156" t="s">
        <v>993</v>
      </c>
      <c r="P468" s="156" t="s">
        <v>4817</v>
      </c>
      <c r="Q468" s="156" t="s">
        <v>4818</v>
      </c>
      <c r="R468" s="143">
        <f>+G468-F468</f>
        <v>75</v>
      </c>
      <c r="S468" s="134" t="s">
        <v>4819</v>
      </c>
      <c r="T468" s="253">
        <v>8750000</v>
      </c>
      <c r="U468" s="156" t="s">
        <v>4820</v>
      </c>
      <c r="V468" s="253">
        <f>+T468</f>
        <v>8750000</v>
      </c>
      <c r="W468" s="156">
        <v>45441</v>
      </c>
      <c r="X468" s="156" t="s">
        <v>103</v>
      </c>
      <c r="Y468" s="314">
        <f>+Z468+AA468+AB468</f>
        <v>8750000</v>
      </c>
      <c r="Z468" s="156">
        <f>T468-AA468-AB468</f>
        <v>8750000</v>
      </c>
      <c r="AA468" s="156">
        <v>0</v>
      </c>
      <c r="AB468" s="156">
        <f>+AC468+AD468+AE468+AF468+AG468+AH468+AI468+AJ468</f>
        <v>0</v>
      </c>
      <c r="AC468" s="156">
        <v>0</v>
      </c>
      <c r="AD468" s="156">
        <v>0</v>
      </c>
      <c r="AE468" s="156">
        <v>0</v>
      </c>
      <c r="AF468" s="156">
        <v>0</v>
      </c>
      <c r="AG468" s="156">
        <v>0</v>
      </c>
      <c r="AH468" s="156">
        <v>0</v>
      </c>
      <c r="AI468" s="156">
        <v>0</v>
      </c>
      <c r="AJ468" s="156">
        <v>0</v>
      </c>
      <c r="AK468" s="156" t="s">
        <v>104</v>
      </c>
      <c r="AL468" s="103" t="s">
        <v>4821</v>
      </c>
      <c r="AM468" s="156" t="s">
        <v>2860</v>
      </c>
      <c r="AN468" s="156">
        <v>43543658</v>
      </c>
      <c r="AO468" s="156" t="s">
        <v>108</v>
      </c>
      <c r="AP468" s="156" t="s">
        <v>108</v>
      </c>
      <c r="AQ468" s="156" t="s">
        <v>108</v>
      </c>
      <c r="AR468" s="156" t="s">
        <v>108</v>
      </c>
      <c r="AS468" s="156" t="s">
        <v>578</v>
      </c>
      <c r="AT468" s="156" t="s">
        <v>578</v>
      </c>
      <c r="AU468" s="156" t="s">
        <v>392</v>
      </c>
      <c r="AV468" s="156"/>
      <c r="AW468" s="156"/>
      <c r="AX468" s="156" t="s">
        <v>578</v>
      </c>
      <c r="AY468" s="156" t="s">
        <v>108</v>
      </c>
      <c r="AZ468" s="156"/>
      <c r="BA468" s="156"/>
      <c r="BB468" s="156"/>
      <c r="BC468" s="156"/>
      <c r="BD468" s="156"/>
      <c r="BE468" s="156"/>
      <c r="BF468" s="156"/>
      <c r="BG468" s="156"/>
      <c r="BH468" s="153">
        <f>T468+BB468</f>
        <v>8750000</v>
      </c>
      <c r="BI468" s="680" t="s">
        <v>113</v>
      </c>
      <c r="BJ468" s="240"/>
      <c r="BK468" s="240" t="s">
        <v>114</v>
      </c>
      <c r="BL468" s="240"/>
      <c r="BM468" s="604"/>
      <c r="BN468" s="156" t="s">
        <v>161</v>
      </c>
      <c r="BO468" s="156">
        <v>33</v>
      </c>
      <c r="BP468" s="156" t="s">
        <v>114</v>
      </c>
      <c r="BQ468" s="156" t="s">
        <v>114</v>
      </c>
      <c r="BR468" s="156" t="s">
        <v>114</v>
      </c>
      <c r="BS468" s="156" t="s">
        <v>114</v>
      </c>
      <c r="BT468" s="156" t="s">
        <v>114</v>
      </c>
      <c r="BU468" s="156" t="s">
        <v>4822</v>
      </c>
      <c r="BV468" s="156">
        <v>3115846476</v>
      </c>
      <c r="BW468" s="156" t="s">
        <v>4823</v>
      </c>
      <c r="BX468" s="156" t="s">
        <v>118</v>
      </c>
      <c r="BY468" s="156" t="s">
        <v>119</v>
      </c>
      <c r="BZ468" s="156">
        <v>58629692523</v>
      </c>
      <c r="CA468" s="157" t="s">
        <v>109</v>
      </c>
      <c r="CB468" s="157" t="s">
        <v>109</v>
      </c>
      <c r="CC468" s="157" t="s">
        <v>109</v>
      </c>
      <c r="CD468" s="156"/>
      <c r="CE468" s="156"/>
      <c r="CF468" s="156"/>
      <c r="CG468" s="156"/>
      <c r="CH468" s="156"/>
      <c r="CI468" s="156"/>
      <c r="CJ468" s="156"/>
      <c r="CK468" s="156"/>
      <c r="CL468" s="156"/>
      <c r="CM468" s="157" t="s">
        <v>109</v>
      </c>
      <c r="CN468" s="156"/>
    </row>
    <row r="469" spans="1:92" s="50" customFormat="1" ht="45.75" customHeight="1">
      <c r="A469" s="589">
        <f>1+A468</f>
        <v>468</v>
      </c>
      <c r="B469" s="403" t="s">
        <v>4824</v>
      </c>
      <c r="C469" s="156" t="s">
        <v>4825</v>
      </c>
      <c r="D469" s="156" t="s">
        <v>340</v>
      </c>
      <c r="E469" s="156">
        <v>45440</v>
      </c>
      <c r="F469" s="156">
        <v>45442</v>
      </c>
      <c r="G469" s="156">
        <v>45516</v>
      </c>
      <c r="H469" s="156" t="s">
        <v>94</v>
      </c>
      <c r="I469" s="156" t="s">
        <v>95</v>
      </c>
      <c r="J469" s="156" t="s">
        <v>4826</v>
      </c>
      <c r="K469" s="251">
        <v>1020782217</v>
      </c>
      <c r="L469" s="156">
        <v>1</v>
      </c>
      <c r="M469" s="156" t="s">
        <v>97</v>
      </c>
      <c r="N469" s="156" t="s">
        <v>98</v>
      </c>
      <c r="O469" s="156" t="s">
        <v>427</v>
      </c>
      <c r="P469" s="156" t="s">
        <v>4827</v>
      </c>
      <c r="Q469" s="156" t="s">
        <v>4818</v>
      </c>
      <c r="R469" s="143">
        <f>+G469-F469</f>
        <v>74</v>
      </c>
      <c r="S469" s="134" t="s">
        <v>4828</v>
      </c>
      <c r="T469" s="253">
        <v>11250000</v>
      </c>
      <c r="U469" s="156" t="s">
        <v>4829</v>
      </c>
      <c r="V469" s="253">
        <f>+T469</f>
        <v>11250000</v>
      </c>
      <c r="W469" s="156">
        <v>45441</v>
      </c>
      <c r="X469" s="156" t="s">
        <v>103</v>
      </c>
      <c r="Y469" s="314">
        <f>+Z469+AA469+AB469</f>
        <v>11250000</v>
      </c>
      <c r="Z469" s="156">
        <f>T469-AA469-AB469</f>
        <v>11250000</v>
      </c>
      <c r="AA469" s="156">
        <v>0</v>
      </c>
      <c r="AB469" s="156">
        <f>+AC469+AD469+AE469+AF469+AG469+AH469+AI469+AJ469</f>
        <v>0</v>
      </c>
      <c r="AC469" s="156">
        <v>0</v>
      </c>
      <c r="AD469" s="156">
        <v>0</v>
      </c>
      <c r="AE469" s="156">
        <v>0</v>
      </c>
      <c r="AF469" s="156">
        <v>0</v>
      </c>
      <c r="AG469" s="156">
        <v>0</v>
      </c>
      <c r="AH469" s="156">
        <v>0</v>
      </c>
      <c r="AI469" s="156">
        <v>0</v>
      </c>
      <c r="AJ469" s="156">
        <v>0</v>
      </c>
      <c r="AK469" s="156" t="s">
        <v>104</v>
      </c>
      <c r="AL469" s="103" t="s">
        <v>4830</v>
      </c>
      <c r="AM469" s="156" t="s">
        <v>3015</v>
      </c>
      <c r="AN469" s="156">
        <v>26559977</v>
      </c>
      <c r="AO469" s="156" t="s">
        <v>108</v>
      </c>
      <c r="AP469" s="156" t="s">
        <v>108</v>
      </c>
      <c r="AQ469" s="156" t="s">
        <v>108</v>
      </c>
      <c r="AR469" s="156" t="s">
        <v>108</v>
      </c>
      <c r="AS469" s="156" t="s">
        <v>109</v>
      </c>
      <c r="AT469" s="156" t="s">
        <v>578</v>
      </c>
      <c r="AU469" s="156" t="s">
        <v>392</v>
      </c>
      <c r="AV469" s="156"/>
      <c r="AW469" s="156"/>
      <c r="AX469" s="156" t="s">
        <v>578</v>
      </c>
      <c r="AY469" s="156" t="s">
        <v>108</v>
      </c>
      <c r="AZ469" s="156"/>
      <c r="BA469" s="156"/>
      <c r="BB469" s="156"/>
      <c r="BC469" s="156"/>
      <c r="BD469" s="156"/>
      <c r="BE469" s="156"/>
      <c r="BF469" s="156"/>
      <c r="BG469" s="156"/>
      <c r="BH469" s="153">
        <f>T469+BB469</f>
        <v>11250000</v>
      </c>
      <c r="BI469" s="161" t="s">
        <v>135</v>
      </c>
      <c r="BJ469" s="240"/>
      <c r="BK469" s="240" t="s">
        <v>114</v>
      </c>
      <c r="BL469" s="240"/>
      <c r="BM469" s="161" t="s">
        <v>136</v>
      </c>
      <c r="BN469" s="156" t="s">
        <v>964</v>
      </c>
      <c r="BO469" s="156">
        <v>31</v>
      </c>
      <c r="BP469" s="156" t="s">
        <v>114</v>
      </c>
      <c r="BQ469" s="156" t="s">
        <v>114</v>
      </c>
      <c r="BR469" s="156" t="s">
        <v>114</v>
      </c>
      <c r="BS469" s="156" t="s">
        <v>114</v>
      </c>
      <c r="BT469" s="156" t="s">
        <v>114</v>
      </c>
      <c r="BU469" s="156" t="s">
        <v>4831</v>
      </c>
      <c r="BV469" s="156">
        <v>3182966012</v>
      </c>
      <c r="BW469" s="156" t="s">
        <v>4832</v>
      </c>
      <c r="BX469" s="156" t="s">
        <v>139</v>
      </c>
      <c r="BY469" s="156" t="s">
        <v>119</v>
      </c>
      <c r="BZ469" s="156" t="s">
        <v>4833</v>
      </c>
      <c r="CA469" s="157" t="s">
        <v>109</v>
      </c>
      <c r="CB469" s="157" t="s">
        <v>109</v>
      </c>
      <c r="CC469" s="157" t="s">
        <v>109</v>
      </c>
      <c r="CD469" s="156"/>
      <c r="CE469" s="156"/>
      <c r="CF469" s="156"/>
      <c r="CG469" s="156"/>
      <c r="CH469" s="156"/>
      <c r="CI469" s="156"/>
      <c r="CJ469" s="156"/>
      <c r="CK469" s="156"/>
      <c r="CL469" s="156"/>
      <c r="CM469" s="157" t="s">
        <v>109</v>
      </c>
      <c r="CN469" s="156"/>
    </row>
    <row r="470" spans="1:92" s="50" customFormat="1" ht="45.75" customHeight="1">
      <c r="A470" s="566">
        <f>1+A469</f>
        <v>469</v>
      </c>
      <c r="B470" s="402" t="s">
        <v>4834</v>
      </c>
      <c r="C470" s="202" t="s">
        <v>4835</v>
      </c>
      <c r="D470" s="205" t="s">
        <v>93</v>
      </c>
      <c r="E470" s="202">
        <v>45440</v>
      </c>
      <c r="F470" s="203">
        <v>45441</v>
      </c>
      <c r="G470" s="203">
        <v>45654</v>
      </c>
      <c r="H470" s="201" t="s">
        <v>94</v>
      </c>
      <c r="I470" s="206" t="s">
        <v>95</v>
      </c>
      <c r="J470" s="201" t="s">
        <v>4836</v>
      </c>
      <c r="K470" s="271">
        <v>901614770</v>
      </c>
      <c r="L470" s="201">
        <v>7</v>
      </c>
      <c r="M470" s="272" t="s">
        <v>123</v>
      </c>
      <c r="N470" s="208" t="s">
        <v>4837</v>
      </c>
      <c r="O470" s="218" t="s">
        <v>168</v>
      </c>
      <c r="P470" s="201" t="s">
        <v>4838</v>
      </c>
      <c r="Q470" s="201" t="s">
        <v>4839</v>
      </c>
      <c r="R470" s="210">
        <f>+G470-F470</f>
        <v>213</v>
      </c>
      <c r="S470" s="201" t="s">
        <v>4840</v>
      </c>
      <c r="T470" s="273">
        <v>210000000</v>
      </c>
      <c r="U470" s="274" t="s">
        <v>4841</v>
      </c>
      <c r="V470" s="273">
        <f>+T470</f>
        <v>210000000</v>
      </c>
      <c r="W470" s="275">
        <v>45441</v>
      </c>
      <c r="X470" s="276" t="s">
        <v>103</v>
      </c>
      <c r="Y470" s="313">
        <f>+Z470+AA470+AB470</f>
        <v>210000000</v>
      </c>
      <c r="Z470" s="215">
        <f>T470-AA470-AB470</f>
        <v>210000000</v>
      </c>
      <c r="AA470" s="216">
        <v>0</v>
      </c>
      <c r="AB470" s="217">
        <f>+AC470+AD470+AE470+AF470+AG470+AH470+AI470+AJ470</f>
        <v>0</v>
      </c>
      <c r="AC470" s="216">
        <v>0</v>
      </c>
      <c r="AD470" s="216">
        <v>0</v>
      </c>
      <c r="AE470" s="216">
        <v>0</v>
      </c>
      <c r="AF470" s="216">
        <v>0</v>
      </c>
      <c r="AG470" s="216">
        <v>0</v>
      </c>
      <c r="AH470" s="216">
        <v>0</v>
      </c>
      <c r="AI470" s="216">
        <v>0</v>
      </c>
      <c r="AJ470" s="216">
        <v>0</v>
      </c>
      <c r="AK470" s="209" t="s">
        <v>104</v>
      </c>
      <c r="AL470" s="191" t="s">
        <v>4842</v>
      </c>
      <c r="AM470" s="201" t="s">
        <v>211</v>
      </c>
      <c r="AN470" s="207">
        <v>1010193344</v>
      </c>
      <c r="AO470" s="209" t="s">
        <v>4843</v>
      </c>
      <c r="AP470" s="201" t="s">
        <v>4844</v>
      </c>
      <c r="AQ470" s="277">
        <v>45441</v>
      </c>
      <c r="AR470" s="209" t="s">
        <v>4845</v>
      </c>
      <c r="AS470" s="201" t="s">
        <v>108</v>
      </c>
      <c r="AT470" s="209" t="s">
        <v>578</v>
      </c>
      <c r="AU470" s="209" t="s">
        <v>392</v>
      </c>
      <c r="AV470" s="201"/>
      <c r="AW470" s="201"/>
      <c r="AX470" s="201" t="s">
        <v>578</v>
      </c>
      <c r="AY470" s="201" t="s">
        <v>108</v>
      </c>
      <c r="AZ470" s="240"/>
      <c r="BA470" s="201"/>
      <c r="BB470" s="241"/>
      <c r="BC470" s="240"/>
      <c r="BD470" s="210"/>
      <c r="BE470" s="210"/>
      <c r="BF470" s="210"/>
      <c r="BG470" s="240"/>
      <c r="BH470" s="221">
        <f>T470+BB470</f>
        <v>210000000</v>
      </c>
      <c r="BI470" s="304" t="s">
        <v>135</v>
      </c>
      <c r="BJ470" s="210"/>
      <c r="BK470" s="210" t="s">
        <v>114</v>
      </c>
      <c r="BL470" s="210"/>
      <c r="BM470" s="161" t="s">
        <v>136</v>
      </c>
      <c r="BN470" s="285" t="s">
        <v>108</v>
      </c>
      <c r="BO470" s="261" t="s">
        <v>108</v>
      </c>
      <c r="BP470" s="261" t="s">
        <v>108</v>
      </c>
      <c r="BQ470" s="261" t="s">
        <v>114</v>
      </c>
      <c r="BR470" s="261" t="s">
        <v>114</v>
      </c>
      <c r="BS470" s="261" t="s">
        <v>114</v>
      </c>
      <c r="BT470" s="261" t="s">
        <v>114</v>
      </c>
      <c r="BU470" s="286" t="s">
        <v>4846</v>
      </c>
      <c r="BV470" s="261">
        <v>3108562348</v>
      </c>
      <c r="BW470" s="65" t="s">
        <v>513</v>
      </c>
      <c r="BX470" s="287" t="s">
        <v>139</v>
      </c>
      <c r="BY470" s="261" t="s">
        <v>119</v>
      </c>
      <c r="BZ470" s="302" t="s">
        <v>4847</v>
      </c>
      <c r="CA470" s="223" t="s">
        <v>109</v>
      </c>
      <c r="CB470" s="223" t="s">
        <v>109</v>
      </c>
      <c r="CC470" s="223" t="s">
        <v>109</v>
      </c>
      <c r="CD470" s="250" t="s">
        <v>109</v>
      </c>
      <c r="CE470" s="223" t="s">
        <v>109</v>
      </c>
      <c r="CF470" s="250" t="s">
        <v>109</v>
      </c>
      <c r="CG470" s="223" t="s">
        <v>109</v>
      </c>
      <c r="CH470" s="223"/>
      <c r="CI470" s="223"/>
      <c r="CJ470" s="223"/>
      <c r="CK470" s="223"/>
      <c r="CL470" s="223"/>
      <c r="CM470" s="303"/>
      <c r="CN470" s="223"/>
    </row>
    <row r="471" spans="1:92" s="50" customFormat="1" ht="45.75" customHeight="1">
      <c r="A471" s="589">
        <f>1+A470</f>
        <v>470</v>
      </c>
      <c r="B471" s="403" t="s">
        <v>4848</v>
      </c>
      <c r="C471" s="156" t="s">
        <v>4849</v>
      </c>
      <c r="D471" s="156" t="s">
        <v>645</v>
      </c>
      <c r="E471" s="156">
        <v>45440</v>
      </c>
      <c r="F471" s="156">
        <v>45442</v>
      </c>
      <c r="G471" s="156">
        <v>45533</v>
      </c>
      <c r="H471" s="156" t="s">
        <v>94</v>
      </c>
      <c r="I471" s="156" t="s">
        <v>180</v>
      </c>
      <c r="J471" s="301" t="s">
        <v>4850</v>
      </c>
      <c r="K471" s="251">
        <v>29811710</v>
      </c>
      <c r="L471" s="156">
        <v>7</v>
      </c>
      <c r="M471" s="156" t="s">
        <v>97</v>
      </c>
      <c r="N471" s="156" t="s">
        <v>98</v>
      </c>
      <c r="O471" s="156" t="s">
        <v>783</v>
      </c>
      <c r="P471" s="156" t="s">
        <v>4851</v>
      </c>
      <c r="Q471" s="156" t="s">
        <v>2642</v>
      </c>
      <c r="R471" s="143">
        <f>+G471-F471</f>
        <v>91</v>
      </c>
      <c r="S471" s="134" t="s">
        <v>4852</v>
      </c>
      <c r="T471" s="253">
        <v>8736000</v>
      </c>
      <c r="U471" s="156" t="s">
        <v>4853</v>
      </c>
      <c r="V471" s="253">
        <f>+T471</f>
        <v>8736000</v>
      </c>
      <c r="W471" s="156">
        <v>45441</v>
      </c>
      <c r="X471" s="156" t="s">
        <v>103</v>
      </c>
      <c r="Y471" s="314">
        <f>+Z471+AA471+AB471</f>
        <v>8736000</v>
      </c>
      <c r="Z471" s="156">
        <f>T471-AA471-AB471</f>
        <v>8736000</v>
      </c>
      <c r="AA471" s="156">
        <v>0</v>
      </c>
      <c r="AB471" s="156">
        <f>+AC471+AD471+AE471+AF471+AG471+AH471+AI471+AJ471</f>
        <v>0</v>
      </c>
      <c r="AC471" s="156">
        <v>0</v>
      </c>
      <c r="AD471" s="156">
        <v>0</v>
      </c>
      <c r="AE471" s="156">
        <v>0</v>
      </c>
      <c r="AF471" s="156">
        <v>0</v>
      </c>
      <c r="AG471" s="156">
        <v>0</v>
      </c>
      <c r="AH471" s="156">
        <v>0</v>
      </c>
      <c r="AI471" s="156">
        <v>0</v>
      </c>
      <c r="AJ471" s="156">
        <v>0</v>
      </c>
      <c r="AK471" s="156" t="s">
        <v>104</v>
      </c>
      <c r="AL471" s="103" t="s">
        <v>4854</v>
      </c>
      <c r="AM471" s="156" t="s">
        <v>2995</v>
      </c>
      <c r="AN471" s="156">
        <v>35472453</v>
      </c>
      <c r="AO471" s="156" t="s">
        <v>108</v>
      </c>
      <c r="AP471" s="156" t="s">
        <v>108</v>
      </c>
      <c r="AQ471" s="156" t="s">
        <v>108</v>
      </c>
      <c r="AR471" s="156" t="s">
        <v>108</v>
      </c>
      <c r="AS471" s="156" t="s">
        <v>578</v>
      </c>
      <c r="AT471" s="156" t="s">
        <v>578</v>
      </c>
      <c r="AU471" s="156" t="s">
        <v>392</v>
      </c>
      <c r="AV471" s="156"/>
      <c r="AW471" s="156"/>
      <c r="AX471" s="156" t="s">
        <v>578</v>
      </c>
      <c r="AY471" s="156" t="s">
        <v>108</v>
      </c>
      <c r="AZ471" s="156"/>
      <c r="BA471" s="156"/>
      <c r="BB471" s="156"/>
      <c r="BC471" s="156"/>
      <c r="BD471" s="156"/>
      <c r="BE471" s="156"/>
      <c r="BF471" s="156"/>
      <c r="BG471" s="156"/>
      <c r="BH471" s="153">
        <f>T471+BB471</f>
        <v>8736000</v>
      </c>
      <c r="BI471" s="680" t="s">
        <v>113</v>
      </c>
      <c r="BJ471" s="240"/>
      <c r="BK471" s="240" t="s">
        <v>114</v>
      </c>
      <c r="BL471" s="240"/>
      <c r="BM471" s="604"/>
      <c r="BN471" s="156" t="s">
        <v>161</v>
      </c>
      <c r="BO471" s="156">
        <v>65</v>
      </c>
      <c r="BP471" s="156" t="s">
        <v>108</v>
      </c>
      <c r="BQ471" s="156" t="s">
        <v>114</v>
      </c>
      <c r="BR471" s="156" t="s">
        <v>114</v>
      </c>
      <c r="BS471" s="156" t="s">
        <v>114</v>
      </c>
      <c r="BT471" s="156" t="s">
        <v>114</v>
      </c>
      <c r="BU471" s="156" t="s">
        <v>4855</v>
      </c>
      <c r="BV471" s="156">
        <v>3105587528</v>
      </c>
      <c r="BW471" s="156" t="s">
        <v>4856</v>
      </c>
      <c r="BX471" s="156" t="s">
        <v>118</v>
      </c>
      <c r="BY471" s="156" t="s">
        <v>119</v>
      </c>
      <c r="BZ471" s="156">
        <v>33732130328</v>
      </c>
      <c r="CA471" s="157" t="s">
        <v>109</v>
      </c>
      <c r="CB471" s="157" t="s">
        <v>109</v>
      </c>
      <c r="CC471" s="157" t="s">
        <v>109</v>
      </c>
      <c r="CD471" s="156"/>
      <c r="CE471" s="156"/>
      <c r="CF471" s="156"/>
      <c r="CG471" s="156"/>
      <c r="CH471" s="156"/>
      <c r="CI471" s="156"/>
      <c r="CJ471" s="156"/>
      <c r="CK471" s="156"/>
      <c r="CL471" s="156"/>
      <c r="CM471" s="157" t="s">
        <v>109</v>
      </c>
      <c r="CN471" s="156"/>
    </row>
    <row r="472" spans="1:92" s="50" customFormat="1" ht="45.75" customHeight="1">
      <c r="A472" s="589">
        <f>1+A471</f>
        <v>471</v>
      </c>
      <c r="B472" s="151" t="s">
        <v>4857</v>
      </c>
      <c r="C472" s="134" t="s">
        <v>4858</v>
      </c>
      <c r="D472" s="138" t="s">
        <v>645</v>
      </c>
      <c r="E472" s="135">
        <v>45440</v>
      </c>
      <c r="F472" s="136">
        <v>45447</v>
      </c>
      <c r="G472" s="136">
        <v>45538</v>
      </c>
      <c r="H472" s="134" t="s">
        <v>94</v>
      </c>
      <c r="I472" s="139" t="s">
        <v>95</v>
      </c>
      <c r="J472" s="158" t="s">
        <v>4859</v>
      </c>
      <c r="K472" s="251">
        <v>1072707008</v>
      </c>
      <c r="L472" s="134">
        <v>7</v>
      </c>
      <c r="M472" s="252" t="s">
        <v>97</v>
      </c>
      <c r="N472" s="141" t="s">
        <v>98</v>
      </c>
      <c r="O472" s="151" t="s">
        <v>857</v>
      </c>
      <c r="P472" s="134" t="s">
        <v>4860</v>
      </c>
      <c r="Q472" s="134" t="s">
        <v>2642</v>
      </c>
      <c r="R472" s="143">
        <f>+G472-F472</f>
        <v>91</v>
      </c>
      <c r="S472" s="134" t="s">
        <v>4861</v>
      </c>
      <c r="T472" s="253">
        <v>9600000</v>
      </c>
      <c r="U472" s="254" t="s">
        <v>4862</v>
      </c>
      <c r="V472" s="253">
        <f>+T472</f>
        <v>9600000</v>
      </c>
      <c r="W472" s="255">
        <v>45441</v>
      </c>
      <c r="X472" s="256" t="s">
        <v>103</v>
      </c>
      <c r="Y472" s="314">
        <f>+Z472+AA472+AB472</f>
        <v>9600000</v>
      </c>
      <c r="Z472" s="148">
        <f>T472-AA472-AB472</f>
        <v>9600000</v>
      </c>
      <c r="AA472" s="149">
        <v>0</v>
      </c>
      <c r="AB472" s="150">
        <f>+AC472+AD472+AE472+AF472+AG472+AH472+AI472+AJ472</f>
        <v>0</v>
      </c>
      <c r="AC472" s="149">
        <v>0</v>
      </c>
      <c r="AD472" s="149">
        <v>0</v>
      </c>
      <c r="AE472" s="149">
        <v>0</v>
      </c>
      <c r="AF472" s="149">
        <v>0</v>
      </c>
      <c r="AG472" s="149">
        <v>0</v>
      </c>
      <c r="AH472" s="149">
        <v>0</v>
      </c>
      <c r="AI472" s="149">
        <v>0</v>
      </c>
      <c r="AJ472" s="149">
        <v>0</v>
      </c>
      <c r="AK472" s="142" t="s">
        <v>104</v>
      </c>
      <c r="AL472" s="103" t="s">
        <v>4863</v>
      </c>
      <c r="AM472" s="134" t="s">
        <v>2961</v>
      </c>
      <c r="AN472" s="140">
        <v>35419855</v>
      </c>
      <c r="AO472" s="142" t="s">
        <v>108</v>
      </c>
      <c r="AP472" s="134" t="s">
        <v>108</v>
      </c>
      <c r="AQ472" s="257" t="s">
        <v>108</v>
      </c>
      <c r="AR472" s="142" t="s">
        <v>108</v>
      </c>
      <c r="AS472" s="134" t="s">
        <v>578</v>
      </c>
      <c r="AT472" s="142" t="s">
        <v>578</v>
      </c>
      <c r="AU472" s="142" t="s">
        <v>392</v>
      </c>
      <c r="AV472" s="134"/>
      <c r="AW472" s="134"/>
      <c r="AX472" s="134" t="s">
        <v>578</v>
      </c>
      <c r="AY472" s="134" t="s">
        <v>108</v>
      </c>
      <c r="AZ472" s="156"/>
      <c r="BA472" s="134"/>
      <c r="BB472" s="169"/>
      <c r="BC472" s="156"/>
      <c r="BD472" s="143"/>
      <c r="BE472" s="143"/>
      <c r="BF472" s="143"/>
      <c r="BG472" s="156"/>
      <c r="BH472" s="153">
        <f>T472+BB472</f>
        <v>9600000</v>
      </c>
      <c r="BI472" s="680" t="s">
        <v>113</v>
      </c>
      <c r="BJ472" s="134"/>
      <c r="BK472" s="141" t="s">
        <v>114</v>
      </c>
      <c r="BL472" s="156"/>
      <c r="BM472" s="604"/>
      <c r="BN472" s="170" t="s">
        <v>115</v>
      </c>
      <c r="BO472" s="141">
        <v>29</v>
      </c>
      <c r="BP472" s="141" t="s">
        <v>109</v>
      </c>
      <c r="BQ472" s="141" t="s">
        <v>114</v>
      </c>
      <c r="BR472" s="141" t="s">
        <v>114</v>
      </c>
      <c r="BS472" s="141" t="s">
        <v>114</v>
      </c>
      <c r="BT472" s="141" t="s">
        <v>114</v>
      </c>
      <c r="BU472" s="166" t="s">
        <v>4864</v>
      </c>
      <c r="BV472" s="141">
        <v>3134917649</v>
      </c>
      <c r="BW472" s="114" t="s">
        <v>4865</v>
      </c>
      <c r="BX472" s="158" t="s">
        <v>1301</v>
      </c>
      <c r="BY472" s="141" t="s">
        <v>119</v>
      </c>
      <c r="BZ472" s="259">
        <v>264512070</v>
      </c>
      <c r="CA472" s="157" t="s">
        <v>109</v>
      </c>
      <c r="CB472" s="157" t="s">
        <v>109</v>
      </c>
      <c r="CC472" s="157" t="s">
        <v>109</v>
      </c>
      <c r="CD472" s="157"/>
      <c r="CE472" s="157"/>
      <c r="CF472" s="157"/>
      <c r="CG472" s="157"/>
      <c r="CH472" s="157"/>
      <c r="CI472" s="157"/>
      <c r="CJ472" s="157"/>
      <c r="CK472" s="157"/>
      <c r="CL472" s="157"/>
      <c r="CM472" s="157" t="s">
        <v>109</v>
      </c>
      <c r="CN472" s="157"/>
    </row>
    <row r="473" spans="1:92" s="50" customFormat="1" ht="45.75" customHeight="1">
      <c r="A473" s="589">
        <f>1+A472</f>
        <v>472</v>
      </c>
      <c r="B473" s="403" t="s">
        <v>4866</v>
      </c>
      <c r="C473" s="156" t="s">
        <v>4867</v>
      </c>
      <c r="D473" s="156" t="s">
        <v>1107</v>
      </c>
      <c r="E473" s="156">
        <v>45440</v>
      </c>
      <c r="F473" s="156">
        <v>45442</v>
      </c>
      <c r="G473" s="156">
        <v>45593</v>
      </c>
      <c r="H473" s="156" t="s">
        <v>94</v>
      </c>
      <c r="I473" s="156" t="s">
        <v>180</v>
      </c>
      <c r="J473" s="301" t="s">
        <v>4868</v>
      </c>
      <c r="K473" s="251">
        <v>46380700</v>
      </c>
      <c r="L473" s="156">
        <v>4</v>
      </c>
      <c r="M473" s="156" t="s">
        <v>97</v>
      </c>
      <c r="N473" s="156" t="s">
        <v>98</v>
      </c>
      <c r="O473" s="156" t="s">
        <v>4869</v>
      </c>
      <c r="P473" s="156" t="s">
        <v>4870</v>
      </c>
      <c r="Q473" s="156" t="s">
        <v>4871</v>
      </c>
      <c r="R473" s="143">
        <f>+G473-F473</f>
        <v>151</v>
      </c>
      <c r="S473" s="134" t="s">
        <v>4872</v>
      </c>
      <c r="T473" s="253">
        <v>19200000</v>
      </c>
      <c r="U473" s="156" t="s">
        <v>4873</v>
      </c>
      <c r="V473" s="253">
        <f>+T473</f>
        <v>19200000</v>
      </c>
      <c r="W473" s="156">
        <v>45441</v>
      </c>
      <c r="X473" s="156" t="s">
        <v>103</v>
      </c>
      <c r="Y473" s="314">
        <f>+Z473+AA473+AB473</f>
        <v>19200000</v>
      </c>
      <c r="Z473" s="156">
        <f>T473-AA473-AB473</f>
        <v>19200000</v>
      </c>
      <c r="AA473" s="156">
        <v>0</v>
      </c>
      <c r="AB473" s="156">
        <f>+AC473+AD473+AE473+AF473+AG473+AH473+AI473+AJ473</f>
        <v>0</v>
      </c>
      <c r="AC473" s="156">
        <v>0</v>
      </c>
      <c r="AD473" s="156">
        <v>0</v>
      </c>
      <c r="AE473" s="156">
        <v>0</v>
      </c>
      <c r="AF473" s="156">
        <v>0</v>
      </c>
      <c r="AG473" s="156">
        <v>0</v>
      </c>
      <c r="AH473" s="156">
        <v>0</v>
      </c>
      <c r="AI473" s="156">
        <v>0</v>
      </c>
      <c r="AJ473" s="156">
        <v>0</v>
      </c>
      <c r="AK473" s="156" t="s">
        <v>104</v>
      </c>
      <c r="AL473" s="103" t="s">
        <v>4874</v>
      </c>
      <c r="AM473" s="156" t="s">
        <v>4875</v>
      </c>
      <c r="AN473" s="156">
        <v>52148985</v>
      </c>
      <c r="AO473" s="156" t="s">
        <v>108</v>
      </c>
      <c r="AP473" s="156" t="s">
        <v>108</v>
      </c>
      <c r="AQ473" s="156" t="s">
        <v>108</v>
      </c>
      <c r="AR473" s="156" t="s">
        <v>108</v>
      </c>
      <c r="AS473" s="156" t="s">
        <v>578</v>
      </c>
      <c r="AT473" s="156" t="s">
        <v>578</v>
      </c>
      <c r="AU473" s="156" t="s">
        <v>392</v>
      </c>
      <c r="AV473" s="156"/>
      <c r="AW473" s="156"/>
      <c r="AX473" s="156" t="s">
        <v>578</v>
      </c>
      <c r="AY473" s="156" t="s">
        <v>108</v>
      </c>
      <c r="AZ473" s="156"/>
      <c r="BA473" s="156"/>
      <c r="BB473" s="156"/>
      <c r="BC473" s="156"/>
      <c r="BD473" s="156"/>
      <c r="BE473" s="156"/>
      <c r="BF473" s="156"/>
      <c r="BG473" s="156"/>
      <c r="BH473" s="153">
        <f>T473+BB473</f>
        <v>19200000</v>
      </c>
      <c r="BI473" s="680" t="s">
        <v>113</v>
      </c>
      <c r="BJ473" s="240"/>
      <c r="BK473" s="240" t="s">
        <v>114</v>
      </c>
      <c r="BL473" s="240"/>
      <c r="BM473" s="604"/>
      <c r="BN473" s="156" t="s">
        <v>161</v>
      </c>
      <c r="BO473" s="156">
        <v>43</v>
      </c>
      <c r="BP473" s="156" t="s">
        <v>114</v>
      </c>
      <c r="BQ473" s="156" t="s">
        <v>114</v>
      </c>
      <c r="BR473" s="156" t="s">
        <v>114</v>
      </c>
      <c r="BS473" s="156" t="s">
        <v>114</v>
      </c>
      <c r="BT473" s="156" t="s">
        <v>114</v>
      </c>
      <c r="BU473" s="156" t="s">
        <v>372</v>
      </c>
      <c r="BV473" s="156">
        <v>3005593848</v>
      </c>
      <c r="BW473" s="156" t="s">
        <v>4876</v>
      </c>
      <c r="BX473" s="156" t="s">
        <v>1301</v>
      </c>
      <c r="BY473" s="156" t="s">
        <v>119</v>
      </c>
      <c r="BZ473" s="156">
        <v>264506460</v>
      </c>
      <c r="CA473" s="157" t="s">
        <v>109</v>
      </c>
      <c r="CB473" s="157" t="s">
        <v>109</v>
      </c>
      <c r="CC473" s="157" t="s">
        <v>109</v>
      </c>
      <c r="CD473" s="152" t="s">
        <v>109</v>
      </c>
      <c r="CE473" s="152" t="s">
        <v>109</v>
      </c>
      <c r="CF473" s="156"/>
      <c r="CG473" s="156"/>
      <c r="CH473" s="156"/>
      <c r="CI473" s="156"/>
      <c r="CJ473" s="156"/>
      <c r="CK473" s="156"/>
      <c r="CL473" s="156"/>
      <c r="CM473" s="157" t="s">
        <v>109</v>
      </c>
      <c r="CN473" s="156"/>
    </row>
    <row r="474" spans="1:92" s="50" customFormat="1" ht="45.75" customHeight="1">
      <c r="A474" s="589">
        <f>1+A473</f>
        <v>473</v>
      </c>
      <c r="B474" s="403" t="s">
        <v>4877</v>
      </c>
      <c r="C474" s="156" t="s">
        <v>4878</v>
      </c>
      <c r="D474" s="156" t="s">
        <v>645</v>
      </c>
      <c r="E474" s="156">
        <v>45440</v>
      </c>
      <c r="F474" s="156">
        <v>45447</v>
      </c>
      <c r="G474" s="156">
        <v>45538</v>
      </c>
      <c r="H474" s="156" t="s">
        <v>94</v>
      </c>
      <c r="I474" s="156" t="s">
        <v>95</v>
      </c>
      <c r="J474" s="301" t="s">
        <v>4879</v>
      </c>
      <c r="K474" s="251">
        <v>81720711</v>
      </c>
      <c r="L474" s="156">
        <v>2</v>
      </c>
      <c r="M474" s="156" t="s">
        <v>97</v>
      </c>
      <c r="N474" s="156" t="s">
        <v>98</v>
      </c>
      <c r="O474" s="156" t="s">
        <v>3586</v>
      </c>
      <c r="P474" s="156" t="s">
        <v>4880</v>
      </c>
      <c r="Q474" s="156" t="s">
        <v>2642</v>
      </c>
      <c r="R474" s="143">
        <f>+G474-F474</f>
        <v>91</v>
      </c>
      <c r="S474" s="134" t="s">
        <v>4881</v>
      </c>
      <c r="T474" s="253">
        <v>9300000</v>
      </c>
      <c r="U474" s="156" t="s">
        <v>4882</v>
      </c>
      <c r="V474" s="253">
        <f>+T474</f>
        <v>9300000</v>
      </c>
      <c r="W474" s="156">
        <v>45441</v>
      </c>
      <c r="X474" s="156" t="s">
        <v>103</v>
      </c>
      <c r="Y474" s="314">
        <f>+Z474+AA474+AB474</f>
        <v>9300000</v>
      </c>
      <c r="Z474" s="156">
        <f>T474-AA474-AB474</f>
        <v>9300000</v>
      </c>
      <c r="AA474" s="156">
        <v>0</v>
      </c>
      <c r="AB474" s="156">
        <f>+AC474+AD474+AE474+AF474+AG474+AH474+AI474+AJ474</f>
        <v>0</v>
      </c>
      <c r="AC474" s="156">
        <v>0</v>
      </c>
      <c r="AD474" s="156">
        <v>0</v>
      </c>
      <c r="AE474" s="156">
        <v>0</v>
      </c>
      <c r="AF474" s="156">
        <v>0</v>
      </c>
      <c r="AG474" s="156">
        <v>0</v>
      </c>
      <c r="AH474" s="156">
        <v>0</v>
      </c>
      <c r="AI474" s="156">
        <v>0</v>
      </c>
      <c r="AJ474" s="156">
        <v>0</v>
      </c>
      <c r="AK474" s="156" t="s">
        <v>104</v>
      </c>
      <c r="AL474" s="103" t="s">
        <v>4883</v>
      </c>
      <c r="AM474" s="156" t="s">
        <v>3005</v>
      </c>
      <c r="AN474" s="156">
        <v>52285927</v>
      </c>
      <c r="AO474" s="156" t="s">
        <v>108</v>
      </c>
      <c r="AP474" s="156" t="s">
        <v>108</v>
      </c>
      <c r="AQ474" s="156" t="s">
        <v>108</v>
      </c>
      <c r="AR474" s="156" t="s">
        <v>108</v>
      </c>
      <c r="AS474" s="156" t="s">
        <v>578</v>
      </c>
      <c r="AT474" s="156" t="s">
        <v>578</v>
      </c>
      <c r="AU474" s="156" t="s">
        <v>392</v>
      </c>
      <c r="AV474" s="156"/>
      <c r="AW474" s="156"/>
      <c r="AX474" s="156" t="s">
        <v>578</v>
      </c>
      <c r="AY474" s="156" t="s">
        <v>108</v>
      </c>
      <c r="AZ474" s="156"/>
      <c r="BA474" s="156"/>
      <c r="BB474" s="156"/>
      <c r="BC474" s="156"/>
      <c r="BD474" s="156"/>
      <c r="BE474" s="156"/>
      <c r="BF474" s="156"/>
      <c r="BG474" s="156"/>
      <c r="BH474" s="153">
        <f>T474+BB474</f>
        <v>9300000</v>
      </c>
      <c r="BI474" s="680" t="s">
        <v>113</v>
      </c>
      <c r="BJ474" s="240"/>
      <c r="BK474" s="240" t="s">
        <v>114</v>
      </c>
      <c r="BL474" s="240"/>
      <c r="BM474" s="604"/>
      <c r="BN474" s="156" t="s">
        <v>115</v>
      </c>
      <c r="BO474" s="156">
        <v>39</v>
      </c>
      <c r="BP474" s="156" t="s">
        <v>109</v>
      </c>
      <c r="BQ474" s="156" t="s">
        <v>114</v>
      </c>
      <c r="BR474" s="156" t="s">
        <v>114</v>
      </c>
      <c r="BS474" s="156" t="s">
        <v>114</v>
      </c>
      <c r="BT474" s="156" t="s">
        <v>114</v>
      </c>
      <c r="BU474" s="156" t="s">
        <v>4884</v>
      </c>
      <c r="BV474" s="156">
        <v>3208776937</v>
      </c>
      <c r="BW474" s="156" t="s">
        <v>4885</v>
      </c>
      <c r="BX474" s="156" t="s">
        <v>118</v>
      </c>
      <c r="BY474" s="156" t="s">
        <v>119</v>
      </c>
      <c r="BZ474" s="156">
        <v>33745486644</v>
      </c>
      <c r="CA474" s="157" t="s">
        <v>109</v>
      </c>
      <c r="CB474" s="157" t="s">
        <v>109</v>
      </c>
      <c r="CC474" s="157" t="s">
        <v>109</v>
      </c>
      <c r="CD474" s="156"/>
      <c r="CE474" s="156"/>
      <c r="CF474" s="156"/>
      <c r="CG474" s="156"/>
      <c r="CH474" s="156"/>
      <c r="CI474" s="156"/>
      <c r="CJ474" s="156"/>
      <c r="CK474" s="156"/>
      <c r="CL474" s="156"/>
      <c r="CM474" s="157" t="s">
        <v>109</v>
      </c>
      <c r="CN474" s="156"/>
    </row>
    <row r="475" spans="1:92" s="50" customFormat="1" ht="53.25" customHeight="1">
      <c r="A475" s="571">
        <f>1+A474</f>
        <v>474</v>
      </c>
      <c r="B475" s="402" t="s">
        <v>4886</v>
      </c>
      <c r="C475" s="202" t="s">
        <v>4887</v>
      </c>
      <c r="D475" s="205" t="s">
        <v>4888</v>
      </c>
      <c r="E475" s="202">
        <v>45440</v>
      </c>
      <c r="F475" s="203">
        <v>45448</v>
      </c>
      <c r="G475" s="203">
        <v>45661</v>
      </c>
      <c r="H475" s="201" t="s">
        <v>94</v>
      </c>
      <c r="I475" s="206" t="s">
        <v>4889</v>
      </c>
      <c r="J475" s="201" t="s">
        <v>4890</v>
      </c>
      <c r="K475" s="271">
        <v>901093475</v>
      </c>
      <c r="L475" s="201">
        <v>1</v>
      </c>
      <c r="M475" s="272" t="s">
        <v>123</v>
      </c>
      <c r="N475" s="208" t="s">
        <v>98</v>
      </c>
      <c r="O475" s="218" t="s">
        <v>354</v>
      </c>
      <c r="P475" s="201" t="s">
        <v>4891</v>
      </c>
      <c r="Q475" s="201" t="s">
        <v>4839</v>
      </c>
      <c r="R475" s="210">
        <f>+G475-F475</f>
        <v>213</v>
      </c>
      <c r="S475" s="201" t="s">
        <v>4892</v>
      </c>
      <c r="T475" s="273">
        <v>696788953</v>
      </c>
      <c r="U475" s="274" t="s">
        <v>4893</v>
      </c>
      <c r="V475" s="273">
        <f>+T475</f>
        <v>696788953</v>
      </c>
      <c r="W475" s="275">
        <v>45441</v>
      </c>
      <c r="X475" s="276" t="s">
        <v>4894</v>
      </c>
      <c r="Y475" s="313">
        <f>+Z475+AA475+AB475</f>
        <v>696788953</v>
      </c>
      <c r="Z475" s="215">
        <f>298623837+99541279</f>
        <v>398165116</v>
      </c>
      <c r="AA475" s="216">
        <v>0</v>
      </c>
      <c r="AB475" s="217">
        <f>+AC475+AD475+AE475+AF475+AG475+AH475+AI475+AJ475</f>
        <v>298623837</v>
      </c>
      <c r="AC475" s="216">
        <v>0</v>
      </c>
      <c r="AD475" s="216">
        <v>0</v>
      </c>
      <c r="AE475" s="216">
        <v>0</v>
      </c>
      <c r="AF475" s="216">
        <v>298623837</v>
      </c>
      <c r="AG475" s="216">
        <v>0</v>
      </c>
      <c r="AH475" s="216">
        <v>0</v>
      </c>
      <c r="AI475" s="216">
        <v>0</v>
      </c>
      <c r="AJ475" s="216">
        <v>0</v>
      </c>
      <c r="AK475" s="209" t="s">
        <v>104</v>
      </c>
      <c r="AL475" s="191" t="s">
        <v>4895</v>
      </c>
      <c r="AM475" s="201" t="s">
        <v>4896</v>
      </c>
      <c r="AN475" s="207" t="s">
        <v>4897</v>
      </c>
      <c r="AO475" s="209" t="s">
        <v>4898</v>
      </c>
      <c r="AP475" s="201" t="s">
        <v>4844</v>
      </c>
      <c r="AQ475" s="277">
        <v>45441</v>
      </c>
      <c r="AR475" s="209" t="s">
        <v>4898</v>
      </c>
      <c r="AS475" s="201" t="s">
        <v>108</v>
      </c>
      <c r="AT475" s="209" t="s">
        <v>578</v>
      </c>
      <c r="AU475" s="209"/>
      <c r="AV475" s="201"/>
      <c r="AW475" s="201"/>
      <c r="AX475" s="201" t="s">
        <v>578</v>
      </c>
      <c r="AY475" s="201" t="s">
        <v>108</v>
      </c>
      <c r="AZ475" s="240"/>
      <c r="BA475" s="201"/>
      <c r="BB475" s="241"/>
      <c r="BC475" s="240"/>
      <c r="BD475" s="210"/>
      <c r="BE475" s="210"/>
      <c r="BF475" s="210"/>
      <c r="BG475" s="240"/>
      <c r="BH475" s="221">
        <f>T475+BB475</f>
        <v>696788953</v>
      </c>
      <c r="BI475" s="161" t="s">
        <v>135</v>
      </c>
      <c r="BJ475" s="306"/>
      <c r="BK475" s="306" t="s">
        <v>114</v>
      </c>
      <c r="BL475" s="306"/>
      <c r="BM475" s="161" t="s">
        <v>4899</v>
      </c>
      <c r="BN475" s="285" t="s">
        <v>114</v>
      </c>
      <c r="BO475" s="261" t="s">
        <v>114</v>
      </c>
      <c r="BP475" s="261" t="s">
        <v>114</v>
      </c>
      <c r="BQ475" s="261" t="s">
        <v>114</v>
      </c>
      <c r="BR475" s="261" t="s">
        <v>114</v>
      </c>
      <c r="BS475" s="261" t="s">
        <v>114</v>
      </c>
      <c r="BT475" s="261" t="s">
        <v>114</v>
      </c>
      <c r="BU475" s="286" t="s">
        <v>4900</v>
      </c>
      <c r="BV475" s="261">
        <v>3124779661</v>
      </c>
      <c r="BW475" s="65" t="s">
        <v>4901</v>
      </c>
      <c r="BX475" s="287" t="s">
        <v>118</v>
      </c>
      <c r="BY475" s="261" t="s">
        <v>119</v>
      </c>
      <c r="BZ475" s="302">
        <v>94679799180</v>
      </c>
      <c r="CA475" s="208" t="s">
        <v>109</v>
      </c>
      <c r="CB475" s="208" t="s">
        <v>109</v>
      </c>
      <c r="CC475" s="208" t="s">
        <v>109</v>
      </c>
      <c r="CD475" s="208" t="s">
        <v>109</v>
      </c>
      <c r="CE475" s="208" t="s">
        <v>109</v>
      </c>
      <c r="CF475" s="223" t="s">
        <v>4902</v>
      </c>
      <c r="CG475" s="223" t="s">
        <v>4902</v>
      </c>
      <c r="CH475" s="223"/>
      <c r="CI475" s="223"/>
      <c r="CJ475" s="223"/>
      <c r="CK475" s="223"/>
      <c r="CL475" s="223"/>
      <c r="CM475" s="303"/>
      <c r="CN475" s="223"/>
    </row>
    <row r="476" spans="1:92" s="50" customFormat="1" ht="45.75" customHeight="1">
      <c r="A476" s="589">
        <f>1+A475</f>
        <v>475</v>
      </c>
      <c r="B476" s="403" t="s">
        <v>4903</v>
      </c>
      <c r="C476" s="156" t="s">
        <v>4904</v>
      </c>
      <c r="D476" s="156" t="s">
        <v>645</v>
      </c>
      <c r="E476" s="156">
        <v>45441</v>
      </c>
      <c r="F476" s="156">
        <v>45442</v>
      </c>
      <c r="G476" s="156">
        <v>45533</v>
      </c>
      <c r="H476" s="156" t="s">
        <v>94</v>
      </c>
      <c r="I476" s="156" t="s">
        <v>95</v>
      </c>
      <c r="J476" s="301" t="s">
        <v>4905</v>
      </c>
      <c r="K476" s="251">
        <v>1020808677</v>
      </c>
      <c r="L476" s="156">
        <v>9</v>
      </c>
      <c r="M476" s="156" t="s">
        <v>97</v>
      </c>
      <c r="N476" s="156" t="s">
        <v>98</v>
      </c>
      <c r="O476" s="156" t="s">
        <v>3608</v>
      </c>
      <c r="P476" s="156" t="s">
        <v>4906</v>
      </c>
      <c r="Q476" s="156" t="s">
        <v>2642</v>
      </c>
      <c r="R476" s="143">
        <f>+G476-F476</f>
        <v>91</v>
      </c>
      <c r="S476" s="134" t="s">
        <v>3563</v>
      </c>
      <c r="T476" s="253">
        <v>9600000</v>
      </c>
      <c r="U476" s="156" t="s">
        <v>4907</v>
      </c>
      <c r="V476" s="253">
        <f>+T476</f>
        <v>9600000</v>
      </c>
      <c r="W476" s="156">
        <v>45441</v>
      </c>
      <c r="X476" s="156" t="s">
        <v>103</v>
      </c>
      <c r="Y476" s="314">
        <f>+Z476+AA476+AB476</f>
        <v>9600000</v>
      </c>
      <c r="Z476" s="156">
        <f>T476-AA476-AB476</f>
        <v>9600000</v>
      </c>
      <c r="AA476" s="156">
        <v>0</v>
      </c>
      <c r="AB476" s="156">
        <f>+AC476+AD476+AE476+AF476+AG476+AH476+AI476+AJ476</f>
        <v>0</v>
      </c>
      <c r="AC476" s="156">
        <v>0</v>
      </c>
      <c r="AD476" s="156">
        <v>0</v>
      </c>
      <c r="AE476" s="156">
        <v>0</v>
      </c>
      <c r="AF476" s="156">
        <v>0</v>
      </c>
      <c r="AG476" s="156">
        <v>0</v>
      </c>
      <c r="AH476" s="156">
        <v>0</v>
      </c>
      <c r="AI476" s="156">
        <v>0</v>
      </c>
      <c r="AJ476" s="156">
        <v>0</v>
      </c>
      <c r="AK476" s="156" t="s">
        <v>104</v>
      </c>
      <c r="AL476" s="103" t="s">
        <v>4908</v>
      </c>
      <c r="AM476" s="156" t="s">
        <v>2738</v>
      </c>
      <c r="AN476" s="156">
        <v>85160552</v>
      </c>
      <c r="AO476" s="156" t="s">
        <v>108</v>
      </c>
      <c r="AP476" s="156" t="s">
        <v>108</v>
      </c>
      <c r="AQ476" s="156" t="s">
        <v>108</v>
      </c>
      <c r="AR476" s="156" t="s">
        <v>108</v>
      </c>
      <c r="AS476" s="156" t="s">
        <v>109</v>
      </c>
      <c r="AT476" s="156" t="s">
        <v>109</v>
      </c>
      <c r="AU476" s="156" t="s">
        <v>392</v>
      </c>
      <c r="AV476" s="156"/>
      <c r="AW476" s="156"/>
      <c r="AX476" s="156" t="s">
        <v>578</v>
      </c>
      <c r="AY476" s="156" t="s">
        <v>108</v>
      </c>
      <c r="AZ476" s="156"/>
      <c r="BA476" s="156"/>
      <c r="BB476" s="156"/>
      <c r="BC476" s="156"/>
      <c r="BD476" s="156"/>
      <c r="BE476" s="156"/>
      <c r="BF476" s="156"/>
      <c r="BG476" s="156"/>
      <c r="BH476" s="153">
        <f>T476+BB476</f>
        <v>9600000</v>
      </c>
      <c r="BI476" s="680" t="s">
        <v>113</v>
      </c>
      <c r="BJ476" s="240"/>
      <c r="BK476" s="240" t="s">
        <v>114</v>
      </c>
      <c r="BL476" s="240"/>
      <c r="BM476" s="573"/>
      <c r="BN476" s="156" t="s">
        <v>917</v>
      </c>
      <c r="BO476" s="156">
        <v>28</v>
      </c>
      <c r="BP476" s="156" t="s">
        <v>578</v>
      </c>
      <c r="BQ476" s="156" t="s">
        <v>114</v>
      </c>
      <c r="BR476" s="156" t="s">
        <v>114</v>
      </c>
      <c r="BS476" s="156" t="s">
        <v>114</v>
      </c>
      <c r="BT476" s="156" t="s">
        <v>114</v>
      </c>
      <c r="BU476" s="156" t="s">
        <v>4909</v>
      </c>
      <c r="BV476" s="156">
        <v>3176963828</v>
      </c>
      <c r="BW476" s="156" t="s">
        <v>4910</v>
      </c>
      <c r="BX476" s="156" t="s">
        <v>118</v>
      </c>
      <c r="BY476" s="156" t="s">
        <v>119</v>
      </c>
      <c r="BZ476" s="156">
        <v>33717723657</v>
      </c>
      <c r="CA476" s="157" t="s">
        <v>109</v>
      </c>
      <c r="CB476" s="157" t="s">
        <v>109</v>
      </c>
      <c r="CC476" s="157" t="s">
        <v>109</v>
      </c>
      <c r="CD476" s="156"/>
      <c r="CE476" s="156"/>
      <c r="CF476" s="156"/>
      <c r="CG476" s="156"/>
      <c r="CH476" s="156"/>
      <c r="CI476" s="156"/>
      <c r="CJ476" s="156"/>
      <c r="CK476" s="156"/>
      <c r="CL476" s="156"/>
      <c r="CM476" s="157" t="s">
        <v>109</v>
      </c>
      <c r="CN476" s="156"/>
    </row>
    <row r="477" spans="1:92" s="50" customFormat="1" ht="45.75" customHeight="1">
      <c r="A477" s="589">
        <f>1+A476</f>
        <v>476</v>
      </c>
      <c r="B477" s="403" t="s">
        <v>4911</v>
      </c>
      <c r="C477" s="156" t="s">
        <v>4912</v>
      </c>
      <c r="D477" s="156" t="s">
        <v>340</v>
      </c>
      <c r="E477" s="156">
        <v>45441</v>
      </c>
      <c r="F477" s="156">
        <v>45447</v>
      </c>
      <c r="G477" s="156">
        <v>45538</v>
      </c>
      <c r="H477" s="156" t="s">
        <v>94</v>
      </c>
      <c r="I477" s="156" t="s">
        <v>180</v>
      </c>
      <c r="J477" s="301" t="s">
        <v>4913</v>
      </c>
      <c r="K477" s="251">
        <v>1072646753</v>
      </c>
      <c r="L477" s="156">
        <v>3</v>
      </c>
      <c r="M477" s="156" t="s">
        <v>97</v>
      </c>
      <c r="N477" s="156" t="s">
        <v>98</v>
      </c>
      <c r="O477" s="156" t="s">
        <v>608</v>
      </c>
      <c r="P477" s="156" t="s">
        <v>4914</v>
      </c>
      <c r="Q477" s="156" t="s">
        <v>2642</v>
      </c>
      <c r="R477" s="143">
        <f>+G477-F477</f>
        <v>91</v>
      </c>
      <c r="S477" s="134" t="s">
        <v>4915</v>
      </c>
      <c r="T477" s="253">
        <v>9000000</v>
      </c>
      <c r="U477" s="156" t="s">
        <v>4916</v>
      </c>
      <c r="V477" s="253">
        <f>+T477</f>
        <v>9000000</v>
      </c>
      <c r="W477" s="156">
        <v>45441</v>
      </c>
      <c r="X477" s="156" t="s">
        <v>103</v>
      </c>
      <c r="Y477" s="314">
        <f>+Z477+AA477+AB477</f>
        <v>9000000</v>
      </c>
      <c r="Z477" s="156">
        <f>T477-AA477-AB477</f>
        <v>9000000</v>
      </c>
      <c r="AA477" s="156">
        <v>0</v>
      </c>
      <c r="AB477" s="156">
        <f>+AC477+AD477+AE477+AF477+AG477+AH477+AI477+AJ477</f>
        <v>0</v>
      </c>
      <c r="AC477" s="156">
        <v>0</v>
      </c>
      <c r="AD477" s="156">
        <v>0</v>
      </c>
      <c r="AE477" s="156">
        <v>0</v>
      </c>
      <c r="AF477" s="156">
        <v>0</v>
      </c>
      <c r="AG477" s="156">
        <v>0</v>
      </c>
      <c r="AH477" s="156">
        <v>0</v>
      </c>
      <c r="AI477" s="156">
        <v>0</v>
      </c>
      <c r="AJ477" s="156">
        <v>0</v>
      </c>
      <c r="AK477" s="156" t="s">
        <v>104</v>
      </c>
      <c r="AL477" s="103" t="s">
        <v>4917</v>
      </c>
      <c r="AM477" s="156" t="s">
        <v>4918</v>
      </c>
      <c r="AN477" s="156">
        <v>80399566</v>
      </c>
      <c r="AO477" s="156" t="s">
        <v>108</v>
      </c>
      <c r="AP477" s="156" t="s">
        <v>108</v>
      </c>
      <c r="AQ477" s="156" t="s">
        <v>108</v>
      </c>
      <c r="AR477" s="156" t="s">
        <v>108</v>
      </c>
      <c r="AS477" s="156" t="s">
        <v>109</v>
      </c>
      <c r="AT477" s="156" t="s">
        <v>578</v>
      </c>
      <c r="AU477" s="156" t="s">
        <v>392</v>
      </c>
      <c r="AV477" s="156"/>
      <c r="AW477" s="156"/>
      <c r="AX477" s="156" t="s">
        <v>578</v>
      </c>
      <c r="AY477" s="156" t="s">
        <v>108</v>
      </c>
      <c r="AZ477" s="156"/>
      <c r="BA477" s="156"/>
      <c r="BB477" s="156"/>
      <c r="BC477" s="156"/>
      <c r="BD477" s="156"/>
      <c r="BE477" s="156"/>
      <c r="BF477" s="156"/>
      <c r="BG477" s="156"/>
      <c r="BH477" s="153">
        <f>T477+BB477</f>
        <v>9000000</v>
      </c>
      <c r="BI477" s="680" t="s">
        <v>113</v>
      </c>
      <c r="BJ477" s="240"/>
      <c r="BK477" s="240" t="s">
        <v>114</v>
      </c>
      <c r="BL477" s="240"/>
      <c r="BM477" s="573"/>
      <c r="BN477" s="156" t="s">
        <v>964</v>
      </c>
      <c r="BO477" s="156">
        <v>36</v>
      </c>
      <c r="BP477" s="156" t="s">
        <v>114</v>
      </c>
      <c r="BQ477" s="156" t="s">
        <v>114</v>
      </c>
      <c r="BR477" s="156" t="s">
        <v>114</v>
      </c>
      <c r="BS477" s="156" t="s">
        <v>114</v>
      </c>
      <c r="BT477" s="156" t="s">
        <v>114</v>
      </c>
      <c r="BU477" s="156" t="s">
        <v>4919</v>
      </c>
      <c r="BV477" s="156">
        <v>3112227891</v>
      </c>
      <c r="BW477" s="156" t="s">
        <v>4920</v>
      </c>
      <c r="BX477" s="156" t="s">
        <v>839</v>
      </c>
      <c r="BY477" s="156" t="s">
        <v>119</v>
      </c>
      <c r="BZ477" s="156" t="s">
        <v>4921</v>
      </c>
      <c r="CA477" s="157" t="s">
        <v>109</v>
      </c>
      <c r="CB477" s="157"/>
      <c r="CC477" s="157"/>
      <c r="CD477" s="156"/>
      <c r="CE477" s="156"/>
      <c r="CF477" s="156"/>
      <c r="CG477" s="156"/>
      <c r="CH477" s="156"/>
      <c r="CI477" s="156"/>
      <c r="CJ477" s="156"/>
      <c r="CK477" s="156"/>
      <c r="CL477" s="156"/>
      <c r="CM477" s="157" t="s">
        <v>109</v>
      </c>
      <c r="CN477" s="156"/>
    </row>
    <row r="478" spans="1:92" s="50" customFormat="1" ht="45.75" customHeight="1">
      <c r="A478" s="589">
        <f>1+A477</f>
        <v>477</v>
      </c>
      <c r="B478" s="403" t="s">
        <v>4922</v>
      </c>
      <c r="C478" s="156" t="s">
        <v>4923</v>
      </c>
      <c r="D478" s="156" t="s">
        <v>678</v>
      </c>
      <c r="E478" s="156">
        <v>45441</v>
      </c>
      <c r="F478" s="156">
        <v>45447</v>
      </c>
      <c r="G478" s="156">
        <v>45520</v>
      </c>
      <c r="H478" s="156" t="s">
        <v>94</v>
      </c>
      <c r="I478" s="156" t="s">
        <v>95</v>
      </c>
      <c r="J478" s="301" t="s">
        <v>4924</v>
      </c>
      <c r="K478" s="251">
        <v>1072717684</v>
      </c>
      <c r="L478" s="156">
        <v>9</v>
      </c>
      <c r="M478" s="156" t="s">
        <v>97</v>
      </c>
      <c r="N478" s="156" t="s">
        <v>98</v>
      </c>
      <c r="O478" s="156" t="s">
        <v>3586</v>
      </c>
      <c r="P478" s="156" t="s">
        <v>4925</v>
      </c>
      <c r="Q478" s="156" t="s">
        <v>4926</v>
      </c>
      <c r="R478" s="143">
        <f>+G478-F478</f>
        <v>73</v>
      </c>
      <c r="S478" s="134" t="s">
        <v>4927</v>
      </c>
      <c r="T478" s="253">
        <v>13870000</v>
      </c>
      <c r="U478" s="156" t="s">
        <v>4928</v>
      </c>
      <c r="V478" s="253">
        <f>+T478</f>
        <v>13870000</v>
      </c>
      <c r="W478" s="156">
        <v>45441</v>
      </c>
      <c r="X478" s="156" t="s">
        <v>103</v>
      </c>
      <c r="Y478" s="314">
        <f>+Z478+AA478+AB478</f>
        <v>13870000</v>
      </c>
      <c r="Z478" s="156">
        <f>T478-AA478-AB478</f>
        <v>13870000</v>
      </c>
      <c r="AA478" s="156">
        <v>0</v>
      </c>
      <c r="AB478" s="156">
        <f>+AC478+AD478+AE478+AF478+AG478+AH478+AI478+AJ478</f>
        <v>0</v>
      </c>
      <c r="AC478" s="156">
        <v>0</v>
      </c>
      <c r="AD478" s="156">
        <v>0</v>
      </c>
      <c r="AE478" s="156">
        <v>0</v>
      </c>
      <c r="AF478" s="156">
        <v>0</v>
      </c>
      <c r="AG478" s="156">
        <v>0</v>
      </c>
      <c r="AH478" s="156">
        <v>0</v>
      </c>
      <c r="AI478" s="156">
        <v>0</v>
      </c>
      <c r="AJ478" s="156">
        <v>0</v>
      </c>
      <c r="AK478" s="156" t="s">
        <v>104</v>
      </c>
      <c r="AL478" s="103" t="s">
        <v>4929</v>
      </c>
      <c r="AM478" s="156" t="s">
        <v>4930</v>
      </c>
      <c r="AN478" s="156">
        <v>80557069</v>
      </c>
      <c r="AO478" s="156" t="s">
        <v>108</v>
      </c>
      <c r="AP478" s="156" t="s">
        <v>108</v>
      </c>
      <c r="AQ478" s="156" t="s">
        <v>108</v>
      </c>
      <c r="AR478" s="156" t="s">
        <v>108</v>
      </c>
      <c r="AS478" s="156" t="s">
        <v>578</v>
      </c>
      <c r="AT478" s="156" t="s">
        <v>578</v>
      </c>
      <c r="AU478" s="156" t="s">
        <v>392</v>
      </c>
      <c r="AV478" s="156"/>
      <c r="AW478" s="156" t="s">
        <v>4931</v>
      </c>
      <c r="AX478" s="156" t="s">
        <v>578</v>
      </c>
      <c r="AY478" s="156" t="s">
        <v>108</v>
      </c>
      <c r="AZ478" s="156"/>
      <c r="BA478" s="156"/>
      <c r="BB478" s="156"/>
      <c r="BC478" s="156"/>
      <c r="BD478" s="156"/>
      <c r="BE478" s="156"/>
      <c r="BF478" s="156"/>
      <c r="BG478" s="156"/>
      <c r="BH478" s="153">
        <f>T478+BB478</f>
        <v>13870000</v>
      </c>
      <c r="BI478" s="680" t="s">
        <v>113</v>
      </c>
      <c r="BJ478" s="240"/>
      <c r="BK478" s="240" t="s">
        <v>114</v>
      </c>
      <c r="BL478" s="240"/>
      <c r="BM478" s="573"/>
      <c r="BN478" s="156" t="s">
        <v>161</v>
      </c>
      <c r="BO478" s="156">
        <v>26</v>
      </c>
      <c r="BP478" s="156" t="s">
        <v>114</v>
      </c>
      <c r="BQ478" s="156" t="s">
        <v>114</v>
      </c>
      <c r="BR478" s="156" t="s">
        <v>114</v>
      </c>
      <c r="BS478" s="156" t="s">
        <v>114</v>
      </c>
      <c r="BT478" s="156" t="s">
        <v>114</v>
      </c>
      <c r="BU478" s="156" t="s">
        <v>4932</v>
      </c>
      <c r="BV478" s="156">
        <v>3202414146</v>
      </c>
      <c r="BW478" s="156" t="s">
        <v>4933</v>
      </c>
      <c r="BX478" s="156" t="s">
        <v>881</v>
      </c>
      <c r="BY478" s="156" t="s">
        <v>119</v>
      </c>
      <c r="BZ478" s="156">
        <v>33730207447</v>
      </c>
      <c r="CA478" s="157" t="s">
        <v>109</v>
      </c>
      <c r="CB478" s="157" t="s">
        <v>109</v>
      </c>
      <c r="CC478" s="157" t="s">
        <v>109</v>
      </c>
      <c r="CD478" s="156"/>
      <c r="CE478" s="156"/>
      <c r="CF478" s="156"/>
      <c r="CG478" s="156"/>
      <c r="CH478" s="156"/>
      <c r="CI478" s="156"/>
      <c r="CJ478" s="156"/>
      <c r="CK478" s="156"/>
      <c r="CL478" s="156"/>
      <c r="CM478" s="157" t="s">
        <v>109</v>
      </c>
      <c r="CN478" s="156"/>
    </row>
    <row r="479" spans="1:92" s="50" customFormat="1" ht="45.75" customHeight="1">
      <c r="A479" s="589">
        <f>1+A478</f>
        <v>478</v>
      </c>
      <c r="B479" s="403" t="s">
        <v>4934</v>
      </c>
      <c r="C479" s="156" t="s">
        <v>4935</v>
      </c>
      <c r="D479" s="156" t="s">
        <v>340</v>
      </c>
      <c r="E479" s="156">
        <v>45441</v>
      </c>
      <c r="F479" s="156">
        <v>45447</v>
      </c>
      <c r="G479" s="156">
        <v>45548</v>
      </c>
      <c r="H479" s="156" t="s">
        <v>94</v>
      </c>
      <c r="I479" s="156" t="s">
        <v>95</v>
      </c>
      <c r="J479" s="301" t="s">
        <v>4936</v>
      </c>
      <c r="K479" s="251">
        <v>31007089</v>
      </c>
      <c r="L479" s="156">
        <v>1</v>
      </c>
      <c r="M479" s="156" t="s">
        <v>97</v>
      </c>
      <c r="N479" s="156" t="s">
        <v>98</v>
      </c>
      <c r="O479" s="156" t="s">
        <v>3281</v>
      </c>
      <c r="P479" s="156" t="s">
        <v>4937</v>
      </c>
      <c r="Q479" s="156" t="s">
        <v>4807</v>
      </c>
      <c r="R479" s="143">
        <f>+G479-F479</f>
        <v>101</v>
      </c>
      <c r="S479" s="134" t="s">
        <v>4938</v>
      </c>
      <c r="T479" s="253">
        <v>15750000</v>
      </c>
      <c r="U479" s="156" t="s">
        <v>4939</v>
      </c>
      <c r="V479" s="253">
        <f>+T479</f>
        <v>15750000</v>
      </c>
      <c r="W479" s="156">
        <v>45441</v>
      </c>
      <c r="X479" s="156" t="s">
        <v>103</v>
      </c>
      <c r="Y479" s="314">
        <f>+Z479+AA479+AB479</f>
        <v>15750000</v>
      </c>
      <c r="Z479" s="156">
        <f>T479-AA479-AB479</f>
        <v>15750000</v>
      </c>
      <c r="AA479" s="156">
        <v>0</v>
      </c>
      <c r="AB479" s="156">
        <f>+AC479+AD479+AE479+AF479+AG479+AH479+AI479+AJ479</f>
        <v>0</v>
      </c>
      <c r="AC479" s="156">
        <v>0</v>
      </c>
      <c r="AD479" s="156">
        <v>0</v>
      </c>
      <c r="AE479" s="156">
        <v>0</v>
      </c>
      <c r="AF479" s="156">
        <v>0</v>
      </c>
      <c r="AG479" s="156">
        <v>0</v>
      </c>
      <c r="AH479" s="156">
        <v>0</v>
      </c>
      <c r="AI479" s="156">
        <v>0</v>
      </c>
      <c r="AJ479" s="156">
        <v>0</v>
      </c>
      <c r="AK479" s="156" t="s">
        <v>104</v>
      </c>
      <c r="AL479" s="103" t="s">
        <v>4940</v>
      </c>
      <c r="AM479" s="156" t="s">
        <v>3120</v>
      </c>
      <c r="AN479" s="156">
        <v>35428580</v>
      </c>
      <c r="AO479" s="156" t="s">
        <v>108</v>
      </c>
      <c r="AP479" s="156" t="s">
        <v>108</v>
      </c>
      <c r="AQ479" s="156" t="s">
        <v>108</v>
      </c>
      <c r="AR479" s="156" t="s">
        <v>108</v>
      </c>
      <c r="AS479" s="156" t="s">
        <v>109</v>
      </c>
      <c r="AT479" s="156" t="s">
        <v>578</v>
      </c>
      <c r="AU479" s="156" t="s">
        <v>392</v>
      </c>
      <c r="AV479" s="156"/>
      <c r="AW479" s="156"/>
      <c r="AX479" s="156" t="s">
        <v>578</v>
      </c>
      <c r="AY479" s="156" t="s">
        <v>108</v>
      </c>
      <c r="AZ479" s="156"/>
      <c r="BA479" s="156"/>
      <c r="BB479" s="156"/>
      <c r="BC479" s="156"/>
      <c r="BD479" s="156"/>
      <c r="BE479" s="156"/>
      <c r="BF479" s="156"/>
      <c r="BG479" s="156"/>
      <c r="BH479" s="153">
        <f>T479+BB479</f>
        <v>15750000</v>
      </c>
      <c r="BI479" s="680" t="s">
        <v>113</v>
      </c>
      <c r="BJ479" s="240"/>
      <c r="BK479" s="240" t="s">
        <v>114</v>
      </c>
      <c r="BL479" s="240"/>
      <c r="BM479" s="573"/>
      <c r="BN479" s="156" t="s">
        <v>964</v>
      </c>
      <c r="BO479" s="156">
        <v>55</v>
      </c>
      <c r="BP479" s="156" t="s">
        <v>114</v>
      </c>
      <c r="BQ479" s="156" t="s">
        <v>114</v>
      </c>
      <c r="BR479" s="156" t="s">
        <v>114</v>
      </c>
      <c r="BS479" s="156" t="s">
        <v>114</v>
      </c>
      <c r="BT479" s="156" t="s">
        <v>114</v>
      </c>
      <c r="BU479" s="156" t="s">
        <v>4941</v>
      </c>
      <c r="BV479" s="156">
        <v>31443370977</v>
      </c>
      <c r="BW479" s="156" t="s">
        <v>4942</v>
      </c>
      <c r="BX479" s="156" t="s">
        <v>1004</v>
      </c>
      <c r="BY479" s="156" t="s">
        <v>119</v>
      </c>
      <c r="BZ479" s="156">
        <v>111630126016</v>
      </c>
      <c r="CA479" s="157" t="s">
        <v>109</v>
      </c>
      <c r="CB479" s="157" t="s">
        <v>109</v>
      </c>
      <c r="CC479" s="157" t="s">
        <v>109</v>
      </c>
      <c r="CD479" s="157" t="s">
        <v>109</v>
      </c>
      <c r="CE479" s="156"/>
      <c r="CF479" s="156"/>
      <c r="CG479" s="156"/>
      <c r="CH479" s="156"/>
      <c r="CI479" s="156"/>
      <c r="CJ479" s="156"/>
      <c r="CK479" s="156"/>
      <c r="CL479" s="156"/>
      <c r="CM479" s="157" t="s">
        <v>109</v>
      </c>
      <c r="CN479" s="156"/>
    </row>
    <row r="480" spans="1:92" s="50" customFormat="1" ht="45.75" customHeight="1">
      <c r="A480" s="589">
        <f>1+A479</f>
        <v>479</v>
      </c>
      <c r="B480" s="403" t="s">
        <v>4943</v>
      </c>
      <c r="C480" s="156" t="s">
        <v>4944</v>
      </c>
      <c r="D480" s="156" t="s">
        <v>340</v>
      </c>
      <c r="E480" s="156">
        <v>45441</v>
      </c>
      <c r="F480" s="156">
        <v>45449</v>
      </c>
      <c r="G480" s="156">
        <v>45555</v>
      </c>
      <c r="H480" s="156" t="s">
        <v>94</v>
      </c>
      <c r="I480" s="156" t="s">
        <v>95</v>
      </c>
      <c r="J480" s="156" t="s">
        <v>4945</v>
      </c>
      <c r="K480" s="251">
        <v>35476047</v>
      </c>
      <c r="L480" s="156">
        <v>6</v>
      </c>
      <c r="M480" s="156" t="s">
        <v>97</v>
      </c>
      <c r="N480" s="156" t="s">
        <v>98</v>
      </c>
      <c r="O480" s="156" t="s">
        <v>608</v>
      </c>
      <c r="P480" s="156" t="s">
        <v>4946</v>
      </c>
      <c r="Q480" s="156" t="s">
        <v>4807</v>
      </c>
      <c r="R480" s="143">
        <f>+G480-F480</f>
        <v>106</v>
      </c>
      <c r="S480" s="134" t="s">
        <v>4938</v>
      </c>
      <c r="T480" s="253">
        <v>15750000</v>
      </c>
      <c r="U480" s="156" t="s">
        <v>4947</v>
      </c>
      <c r="V480" s="253">
        <f>+T480</f>
        <v>15750000</v>
      </c>
      <c r="W480" s="156">
        <v>45441</v>
      </c>
      <c r="X480" s="156" t="s">
        <v>103</v>
      </c>
      <c r="Y480" s="314">
        <f>+Z480+AA480+AB480</f>
        <v>15750000</v>
      </c>
      <c r="Z480" s="156">
        <f>T480-AA480-AB480</f>
        <v>15750000</v>
      </c>
      <c r="AA480" s="156">
        <v>0</v>
      </c>
      <c r="AB480" s="156">
        <f>+AC480+AD480+AE480+AF480+AG480+AH480+AI480+AJ480</f>
        <v>0</v>
      </c>
      <c r="AC480" s="156">
        <v>0</v>
      </c>
      <c r="AD480" s="156">
        <v>0</v>
      </c>
      <c r="AE480" s="156">
        <v>0</v>
      </c>
      <c r="AF480" s="156">
        <v>0</v>
      </c>
      <c r="AG480" s="156">
        <v>0</v>
      </c>
      <c r="AH480" s="156">
        <v>0</v>
      </c>
      <c r="AI480" s="156">
        <v>0</v>
      </c>
      <c r="AJ480" s="156">
        <v>0</v>
      </c>
      <c r="AK480" s="156" t="s">
        <v>104</v>
      </c>
      <c r="AL480" s="103" t="s">
        <v>4948</v>
      </c>
      <c r="AM480" s="156" t="s">
        <v>4949</v>
      </c>
      <c r="AN480" s="156" t="s">
        <v>4950</v>
      </c>
      <c r="AO480" s="156" t="s">
        <v>108</v>
      </c>
      <c r="AP480" s="156" t="s">
        <v>108</v>
      </c>
      <c r="AQ480" s="156" t="s">
        <v>108</v>
      </c>
      <c r="AR480" s="156" t="s">
        <v>108</v>
      </c>
      <c r="AS480" s="156" t="s">
        <v>109</v>
      </c>
      <c r="AT480" s="156" t="s">
        <v>578</v>
      </c>
      <c r="AU480" s="156" t="s">
        <v>392</v>
      </c>
      <c r="AV480" s="156"/>
      <c r="AW480" s="156" t="s">
        <v>110</v>
      </c>
      <c r="AX480" s="156" t="s">
        <v>578</v>
      </c>
      <c r="AY480" s="156" t="s">
        <v>108</v>
      </c>
      <c r="AZ480" s="156"/>
      <c r="BA480" s="156"/>
      <c r="BB480" s="156"/>
      <c r="BC480" s="156"/>
      <c r="BD480" s="156"/>
      <c r="BE480" s="156"/>
      <c r="BF480" s="156"/>
      <c r="BG480" s="156"/>
      <c r="BH480" s="153">
        <f>T480+BB480</f>
        <v>15750000</v>
      </c>
      <c r="BI480" s="680" t="s">
        <v>113</v>
      </c>
      <c r="BJ480" s="240"/>
      <c r="BK480" s="240" t="s">
        <v>114</v>
      </c>
      <c r="BL480" s="240"/>
      <c r="BM480" s="573"/>
      <c r="BN480" s="156" t="s">
        <v>964</v>
      </c>
      <c r="BO480" s="156">
        <v>52</v>
      </c>
      <c r="BP480" s="156" t="s">
        <v>114</v>
      </c>
      <c r="BQ480" s="156" t="s">
        <v>114</v>
      </c>
      <c r="BR480" s="156" t="s">
        <v>114</v>
      </c>
      <c r="BS480" s="156" t="s">
        <v>114</v>
      </c>
      <c r="BT480" s="156" t="s">
        <v>114</v>
      </c>
      <c r="BU480" s="156" t="s">
        <v>4951</v>
      </c>
      <c r="BV480" s="156">
        <v>3168753127</v>
      </c>
      <c r="BW480" s="156" t="s">
        <v>4952</v>
      </c>
      <c r="BX480" s="156" t="s">
        <v>1301</v>
      </c>
      <c r="BY480" s="156" t="s">
        <v>119</v>
      </c>
      <c r="BZ480" s="156">
        <v>364139031</v>
      </c>
      <c r="CA480" s="157" t="s">
        <v>109</v>
      </c>
      <c r="CB480" s="157" t="s">
        <v>109</v>
      </c>
      <c r="CC480" s="157" t="s">
        <v>109</v>
      </c>
      <c r="CD480" s="157" t="s">
        <v>109</v>
      </c>
      <c r="CE480" s="156"/>
      <c r="CF480" s="156"/>
      <c r="CG480" s="156"/>
      <c r="CH480" s="156"/>
      <c r="CI480" s="156"/>
      <c r="CJ480" s="156"/>
      <c r="CK480" s="156"/>
      <c r="CL480" s="156"/>
      <c r="CM480" s="157" t="s">
        <v>109</v>
      </c>
      <c r="CN480" s="156"/>
    </row>
    <row r="481" spans="1:92" s="50" customFormat="1" ht="45.75" customHeight="1">
      <c r="A481" s="589">
        <f>1+A480</f>
        <v>480</v>
      </c>
      <c r="B481" s="403" t="s">
        <v>4953</v>
      </c>
      <c r="C481" s="156" t="s">
        <v>4954</v>
      </c>
      <c r="D481" s="156" t="s">
        <v>645</v>
      </c>
      <c r="E481" s="156">
        <v>45441</v>
      </c>
      <c r="F481" s="156">
        <v>45443</v>
      </c>
      <c r="G481" s="156">
        <v>45534</v>
      </c>
      <c r="H481" s="156" t="s">
        <v>94</v>
      </c>
      <c r="I481" s="156" t="s">
        <v>95</v>
      </c>
      <c r="J481" s="482" t="s">
        <v>4955</v>
      </c>
      <c r="K481" s="251">
        <v>1072648902</v>
      </c>
      <c r="L481" s="156">
        <v>3</v>
      </c>
      <c r="M481" s="156" t="s">
        <v>97</v>
      </c>
      <c r="N481" s="156" t="s">
        <v>98</v>
      </c>
      <c r="O481" s="156" t="s">
        <v>3608</v>
      </c>
      <c r="P481" s="156" t="s">
        <v>4728</v>
      </c>
      <c r="Q481" s="156" t="s">
        <v>2642</v>
      </c>
      <c r="R481" s="143">
        <f>+G481-F481</f>
        <v>91</v>
      </c>
      <c r="S481" s="134" t="s">
        <v>4956</v>
      </c>
      <c r="T481" s="253">
        <v>9600000</v>
      </c>
      <c r="U481" s="156" t="s">
        <v>4957</v>
      </c>
      <c r="V481" s="253">
        <f>+T481</f>
        <v>9600000</v>
      </c>
      <c r="W481" s="156">
        <v>45441</v>
      </c>
      <c r="X481" s="156" t="s">
        <v>103</v>
      </c>
      <c r="Y481" s="314">
        <f>+Z481+AA481+AB481</f>
        <v>9600000</v>
      </c>
      <c r="Z481" s="156">
        <f>T481-AA481-AB481</f>
        <v>9600000</v>
      </c>
      <c r="AA481" s="156">
        <v>0</v>
      </c>
      <c r="AB481" s="156">
        <f>+AC481+AD481+AE481+AF481+AG481+AH481+AI481+AJ481</f>
        <v>0</v>
      </c>
      <c r="AC481" s="156">
        <v>0</v>
      </c>
      <c r="AD481" s="156">
        <v>0</v>
      </c>
      <c r="AE481" s="156">
        <v>0</v>
      </c>
      <c r="AF481" s="156">
        <v>0</v>
      </c>
      <c r="AG481" s="156">
        <v>0</v>
      </c>
      <c r="AH481" s="156">
        <v>0</v>
      </c>
      <c r="AI481" s="156">
        <v>0</v>
      </c>
      <c r="AJ481" s="156">
        <v>0</v>
      </c>
      <c r="AK481" s="156" t="s">
        <v>104</v>
      </c>
      <c r="AL481" s="103" t="s">
        <v>4958</v>
      </c>
      <c r="AM481" s="156" t="s">
        <v>3005</v>
      </c>
      <c r="AN481" s="156">
        <v>52285927</v>
      </c>
      <c r="AO481" s="156" t="s">
        <v>108</v>
      </c>
      <c r="AP481" s="156" t="s">
        <v>108</v>
      </c>
      <c r="AQ481" s="156" t="s">
        <v>108</v>
      </c>
      <c r="AR481" s="156" t="s">
        <v>108</v>
      </c>
      <c r="AS481" s="156" t="s">
        <v>109</v>
      </c>
      <c r="AT481" s="156" t="s">
        <v>109</v>
      </c>
      <c r="AU481" s="156" t="s">
        <v>392</v>
      </c>
      <c r="AV481" s="156"/>
      <c r="AW481" s="156"/>
      <c r="AX481" s="156" t="s">
        <v>109</v>
      </c>
      <c r="AY481" s="156" t="s">
        <v>108</v>
      </c>
      <c r="AZ481" s="156"/>
      <c r="BA481" s="156"/>
      <c r="BB481" s="156"/>
      <c r="BC481" s="156"/>
      <c r="BD481" s="156"/>
      <c r="BE481" s="156"/>
      <c r="BF481" s="156"/>
      <c r="BG481" s="156"/>
      <c r="BH481" s="153">
        <f>T481+BB481</f>
        <v>9600000</v>
      </c>
      <c r="BI481" s="680" t="s">
        <v>113</v>
      </c>
      <c r="BJ481" s="240"/>
      <c r="BK481" s="240" t="s">
        <v>114</v>
      </c>
      <c r="BL481" s="240"/>
      <c r="BM481" s="573"/>
      <c r="BN481" s="156" t="s">
        <v>964</v>
      </c>
      <c r="BO481" s="156">
        <v>36</v>
      </c>
      <c r="BP481" s="156" t="s">
        <v>114</v>
      </c>
      <c r="BQ481" s="156" t="s">
        <v>114</v>
      </c>
      <c r="BR481" s="156" t="s">
        <v>114</v>
      </c>
      <c r="BS481" s="156" t="s">
        <v>114</v>
      </c>
      <c r="BT481" s="156" t="s">
        <v>114</v>
      </c>
      <c r="BU481" s="156" t="s">
        <v>4959</v>
      </c>
      <c r="BV481" s="156">
        <v>3115975426</v>
      </c>
      <c r="BW481" s="156" t="s">
        <v>4960</v>
      </c>
      <c r="BX481" s="156" t="s">
        <v>1247</v>
      </c>
      <c r="BY481" s="156" t="s">
        <v>119</v>
      </c>
      <c r="BZ481" s="156">
        <v>24046646422</v>
      </c>
      <c r="CA481" s="157" t="s">
        <v>109</v>
      </c>
      <c r="CB481" s="157" t="s">
        <v>109</v>
      </c>
      <c r="CC481" s="157" t="s">
        <v>109</v>
      </c>
      <c r="CD481" s="157"/>
      <c r="CE481" s="156"/>
      <c r="CF481" s="156"/>
      <c r="CG481" s="156"/>
      <c r="CH481" s="156"/>
      <c r="CI481" s="156"/>
      <c r="CJ481" s="156"/>
      <c r="CK481" s="156"/>
      <c r="CL481" s="156"/>
      <c r="CM481" s="157" t="s">
        <v>109</v>
      </c>
      <c r="CN481" s="156"/>
    </row>
    <row r="482" spans="1:92" s="50" customFormat="1" ht="45.75" customHeight="1">
      <c r="A482" s="589">
        <f>1+A481</f>
        <v>481</v>
      </c>
      <c r="B482" s="403" t="s">
        <v>4961</v>
      </c>
      <c r="C482" s="156" t="s">
        <v>4962</v>
      </c>
      <c r="D482" s="156" t="s">
        <v>645</v>
      </c>
      <c r="E482" s="156">
        <v>45441</v>
      </c>
      <c r="F482" s="156">
        <v>45447</v>
      </c>
      <c r="G482" s="156">
        <v>45538</v>
      </c>
      <c r="H482" s="156" t="s">
        <v>94</v>
      </c>
      <c r="I482" s="156" t="s">
        <v>95</v>
      </c>
      <c r="J482" s="301" t="s">
        <v>4963</v>
      </c>
      <c r="K482" s="251">
        <v>1015453871</v>
      </c>
      <c r="L482" s="156">
        <v>8</v>
      </c>
      <c r="M482" s="156" t="s">
        <v>97</v>
      </c>
      <c r="N482" s="156" t="s">
        <v>98</v>
      </c>
      <c r="O482" s="156" t="s">
        <v>4469</v>
      </c>
      <c r="P482" s="156" t="s">
        <v>4964</v>
      </c>
      <c r="Q482" s="156" t="s">
        <v>2642</v>
      </c>
      <c r="R482" s="143">
        <f>+G482-F482</f>
        <v>91</v>
      </c>
      <c r="S482" s="134" t="s">
        <v>4956</v>
      </c>
      <c r="T482" s="253">
        <v>9600000</v>
      </c>
      <c r="U482" s="156" t="s">
        <v>4965</v>
      </c>
      <c r="V482" s="253">
        <f>+T482</f>
        <v>9600000</v>
      </c>
      <c r="W482" s="156">
        <v>45441</v>
      </c>
      <c r="X482" s="156" t="s">
        <v>103</v>
      </c>
      <c r="Y482" s="314">
        <f>+Z482+AA482+AB482</f>
        <v>9600000</v>
      </c>
      <c r="Z482" s="156">
        <f>T482-AA482-AB482</f>
        <v>9600000</v>
      </c>
      <c r="AA482" s="156">
        <v>0</v>
      </c>
      <c r="AB482" s="156">
        <f>+AC482+AD482+AE482+AF482+AG482+AH482+AI482+AJ482</f>
        <v>0</v>
      </c>
      <c r="AC482" s="156">
        <v>0</v>
      </c>
      <c r="AD482" s="156">
        <v>0</v>
      </c>
      <c r="AE482" s="156">
        <v>0</v>
      </c>
      <c r="AF482" s="156">
        <v>0</v>
      </c>
      <c r="AG482" s="156">
        <v>0</v>
      </c>
      <c r="AH482" s="156">
        <v>0</v>
      </c>
      <c r="AI482" s="156">
        <v>0</v>
      </c>
      <c r="AJ482" s="156">
        <v>0</v>
      </c>
      <c r="AK482" s="156" t="s">
        <v>104</v>
      </c>
      <c r="AL482" s="103" t="s">
        <v>4966</v>
      </c>
      <c r="AM482" s="156" t="s">
        <v>3005</v>
      </c>
      <c r="AN482" s="156">
        <v>52285927</v>
      </c>
      <c r="AO482" s="156" t="s">
        <v>108</v>
      </c>
      <c r="AP482" s="156" t="s">
        <v>108</v>
      </c>
      <c r="AQ482" s="156" t="s">
        <v>108</v>
      </c>
      <c r="AR482" s="156" t="s">
        <v>108</v>
      </c>
      <c r="AS482" s="156" t="s">
        <v>109</v>
      </c>
      <c r="AT482" s="156" t="s">
        <v>578</v>
      </c>
      <c r="AU482" s="156" t="s">
        <v>392</v>
      </c>
      <c r="AV482" s="156"/>
      <c r="AW482" s="156"/>
      <c r="AX482" s="156" t="s">
        <v>578</v>
      </c>
      <c r="AY482" s="156" t="s">
        <v>108</v>
      </c>
      <c r="AZ482" s="156"/>
      <c r="BA482" s="156"/>
      <c r="BB482" s="156"/>
      <c r="BC482" s="156"/>
      <c r="BD482" s="156"/>
      <c r="BE482" s="156"/>
      <c r="BF482" s="156"/>
      <c r="BG482" s="156"/>
      <c r="BH482" s="153">
        <f>T482+BB482</f>
        <v>9600000</v>
      </c>
      <c r="BI482" s="680" t="s">
        <v>113</v>
      </c>
      <c r="BJ482" s="240"/>
      <c r="BK482" s="240" t="s">
        <v>114</v>
      </c>
      <c r="BL482" s="240"/>
      <c r="BM482" s="573"/>
      <c r="BN482" s="156" t="s">
        <v>917</v>
      </c>
      <c r="BO482" s="156">
        <v>29</v>
      </c>
      <c r="BP482" s="156" t="s">
        <v>578</v>
      </c>
      <c r="BQ482" s="156" t="s">
        <v>114</v>
      </c>
      <c r="BR482" s="156" t="s">
        <v>114</v>
      </c>
      <c r="BS482" s="156" t="s">
        <v>114</v>
      </c>
      <c r="BT482" s="156" t="s">
        <v>114</v>
      </c>
      <c r="BU482" s="156" t="s">
        <v>4967</v>
      </c>
      <c r="BV482" s="156">
        <v>3112562556</v>
      </c>
      <c r="BW482" s="156" t="s">
        <v>4968</v>
      </c>
      <c r="BX482" s="156" t="s">
        <v>839</v>
      </c>
      <c r="BY482" s="156" t="s">
        <v>119</v>
      </c>
      <c r="BZ482" s="156" t="s">
        <v>4969</v>
      </c>
      <c r="CA482" s="157" t="s">
        <v>109</v>
      </c>
      <c r="CB482" s="157" t="s">
        <v>109</v>
      </c>
      <c r="CC482" s="157" t="s">
        <v>109</v>
      </c>
      <c r="CD482" s="157"/>
      <c r="CE482" s="156"/>
      <c r="CF482" s="156"/>
      <c r="CG482" s="156"/>
      <c r="CH482" s="156"/>
      <c r="CI482" s="156"/>
      <c r="CJ482" s="156"/>
      <c r="CK482" s="156"/>
      <c r="CL482" s="156"/>
      <c r="CM482" s="157" t="s">
        <v>109</v>
      </c>
      <c r="CN482" s="156"/>
    </row>
    <row r="483" spans="1:92" s="50" customFormat="1" ht="45.75" customHeight="1">
      <c r="A483" s="589">
        <f>1+A482</f>
        <v>482</v>
      </c>
      <c r="B483" s="403" t="s">
        <v>4970</v>
      </c>
      <c r="C483" s="156" t="s">
        <v>4971</v>
      </c>
      <c r="D483" s="156" t="s">
        <v>645</v>
      </c>
      <c r="E483" s="156">
        <v>45441</v>
      </c>
      <c r="F483" s="156">
        <v>45488</v>
      </c>
      <c r="G483" s="156">
        <v>45579</v>
      </c>
      <c r="H483" s="156" t="s">
        <v>94</v>
      </c>
      <c r="I483" s="156" t="s">
        <v>180</v>
      </c>
      <c r="J483" s="156" t="s">
        <v>4972</v>
      </c>
      <c r="K483" s="251">
        <v>1072704025</v>
      </c>
      <c r="L483" s="156">
        <v>9</v>
      </c>
      <c r="M483" s="156" t="s">
        <v>97</v>
      </c>
      <c r="N483" s="156" t="s">
        <v>98</v>
      </c>
      <c r="O483" s="156" t="s">
        <v>857</v>
      </c>
      <c r="P483" s="156" t="s">
        <v>4973</v>
      </c>
      <c r="Q483" s="156" t="s">
        <v>2642</v>
      </c>
      <c r="R483" s="143">
        <f>+G483-F483</f>
        <v>91</v>
      </c>
      <c r="S483" s="134" t="s">
        <v>4974</v>
      </c>
      <c r="T483" s="253">
        <v>8580000</v>
      </c>
      <c r="U483" s="156" t="s">
        <v>4975</v>
      </c>
      <c r="V483" s="253">
        <f>+T483</f>
        <v>8580000</v>
      </c>
      <c r="W483" s="156">
        <v>45441</v>
      </c>
      <c r="X483" s="156" t="s">
        <v>103</v>
      </c>
      <c r="Y483" s="314">
        <f>+Z483+AA483+AB483</f>
        <v>8580000</v>
      </c>
      <c r="Z483" s="156">
        <f>T483-AA483-AB483</f>
        <v>8580000</v>
      </c>
      <c r="AA483" s="156">
        <v>0</v>
      </c>
      <c r="AB483" s="156">
        <f>+AC483+AD483+AE483+AF483+AG483+AH483+AI483+AJ483</f>
        <v>0</v>
      </c>
      <c r="AC483" s="156">
        <v>0</v>
      </c>
      <c r="AD483" s="156">
        <v>0</v>
      </c>
      <c r="AE483" s="156">
        <v>0</v>
      </c>
      <c r="AF483" s="156">
        <v>0</v>
      </c>
      <c r="AG483" s="156">
        <v>0</v>
      </c>
      <c r="AH483" s="156">
        <v>0</v>
      </c>
      <c r="AI483" s="156">
        <v>0</v>
      </c>
      <c r="AJ483" s="156">
        <v>0</v>
      </c>
      <c r="AK483" s="156" t="s">
        <v>104</v>
      </c>
      <c r="AL483" s="103" t="s">
        <v>4976</v>
      </c>
      <c r="AM483" s="156" t="s">
        <v>2995</v>
      </c>
      <c r="AN483" s="156">
        <v>35472453</v>
      </c>
      <c r="AO483" s="156" t="s">
        <v>108</v>
      </c>
      <c r="AP483" s="156" t="s">
        <v>108</v>
      </c>
      <c r="AQ483" s="156" t="s">
        <v>108</v>
      </c>
      <c r="AR483" s="156" t="s">
        <v>108</v>
      </c>
      <c r="AS483" s="156" t="s">
        <v>109</v>
      </c>
      <c r="AT483" s="156" t="s">
        <v>578</v>
      </c>
      <c r="AU483" s="156" t="s">
        <v>392</v>
      </c>
      <c r="AV483" s="156"/>
      <c r="AW483" s="156"/>
      <c r="AX483" s="156"/>
      <c r="AY483" s="156" t="s">
        <v>108</v>
      </c>
      <c r="AZ483" s="156"/>
      <c r="BA483" s="156"/>
      <c r="BB483" s="156"/>
      <c r="BC483" s="156"/>
      <c r="BD483" s="156"/>
      <c r="BE483" s="156"/>
      <c r="BF483" s="156"/>
      <c r="BG483" s="156"/>
      <c r="BH483" s="153">
        <f>T483+BB483</f>
        <v>8580000</v>
      </c>
      <c r="BI483" s="680" t="s">
        <v>113</v>
      </c>
      <c r="BJ483" s="240"/>
      <c r="BK483" s="240" t="s">
        <v>114</v>
      </c>
      <c r="BL483" s="240"/>
      <c r="BM483" s="573"/>
      <c r="BN483" s="156" t="s">
        <v>917</v>
      </c>
      <c r="BO483" s="156">
        <v>29</v>
      </c>
      <c r="BP483" s="156" t="s">
        <v>578</v>
      </c>
      <c r="BQ483" s="156" t="s">
        <v>114</v>
      </c>
      <c r="BR483" s="156" t="s">
        <v>114</v>
      </c>
      <c r="BS483" s="156" t="s">
        <v>114</v>
      </c>
      <c r="BT483" s="156" t="s">
        <v>114</v>
      </c>
      <c r="BU483" s="156" t="s">
        <v>4977</v>
      </c>
      <c r="BV483" s="156">
        <v>3017958666</v>
      </c>
      <c r="BW483" s="156" t="s">
        <v>4978</v>
      </c>
      <c r="BX483" s="156" t="s">
        <v>1247</v>
      </c>
      <c r="BY483" s="156" t="s">
        <v>119</v>
      </c>
      <c r="BZ483" s="156">
        <v>24091127844</v>
      </c>
      <c r="CA483" s="157" t="s">
        <v>109</v>
      </c>
      <c r="CB483" s="157" t="s">
        <v>109</v>
      </c>
      <c r="CC483" s="157" t="s">
        <v>109</v>
      </c>
      <c r="CD483" s="157"/>
      <c r="CE483" s="156"/>
      <c r="CF483" s="156"/>
      <c r="CG483" s="156"/>
      <c r="CH483" s="156"/>
      <c r="CI483" s="156"/>
      <c r="CJ483" s="156"/>
      <c r="CK483" s="156"/>
      <c r="CL483" s="156"/>
      <c r="CM483" s="157" t="s">
        <v>109</v>
      </c>
      <c r="CN483" s="156"/>
    </row>
    <row r="484" spans="1:92" s="50" customFormat="1" ht="45.75" customHeight="1">
      <c r="A484" s="589">
        <f>1+A483</f>
        <v>483</v>
      </c>
      <c r="B484" s="403" t="s">
        <v>4979</v>
      </c>
      <c r="C484" s="156" t="s">
        <v>4980</v>
      </c>
      <c r="D484" s="156" t="s">
        <v>645</v>
      </c>
      <c r="E484" s="156">
        <v>45441</v>
      </c>
      <c r="F484" s="156">
        <v>45447</v>
      </c>
      <c r="G484" s="156">
        <v>45538</v>
      </c>
      <c r="H484" s="156" t="s">
        <v>94</v>
      </c>
      <c r="I484" s="156" t="s">
        <v>180</v>
      </c>
      <c r="J484" s="301" t="s">
        <v>4981</v>
      </c>
      <c r="K484" s="251">
        <v>80931888</v>
      </c>
      <c r="L484" s="156">
        <v>9</v>
      </c>
      <c r="M484" s="156" t="s">
        <v>97</v>
      </c>
      <c r="N484" s="156" t="s">
        <v>98</v>
      </c>
      <c r="O484" s="156" t="s">
        <v>4982</v>
      </c>
      <c r="P484" s="156" t="s">
        <v>4983</v>
      </c>
      <c r="Q484" s="156" t="s">
        <v>2642</v>
      </c>
      <c r="R484" s="143">
        <f>+G484-F484</f>
        <v>91</v>
      </c>
      <c r="S484" s="134" t="s">
        <v>4984</v>
      </c>
      <c r="T484" s="253">
        <v>8250000</v>
      </c>
      <c r="U484" s="156" t="s">
        <v>4985</v>
      </c>
      <c r="V484" s="253">
        <f>+T484</f>
        <v>8250000</v>
      </c>
      <c r="W484" s="156">
        <v>45441</v>
      </c>
      <c r="X484" s="156" t="s">
        <v>103</v>
      </c>
      <c r="Y484" s="314">
        <f>+Z484+AA484+AB484</f>
        <v>8250000</v>
      </c>
      <c r="Z484" s="156">
        <f>T484-AA484-AB484</f>
        <v>8250000</v>
      </c>
      <c r="AA484" s="156">
        <v>0</v>
      </c>
      <c r="AB484" s="156">
        <f>+AC484+AD484+AE484+AF484+AG484+AH484+AI484+AJ484</f>
        <v>0</v>
      </c>
      <c r="AC484" s="156">
        <v>0</v>
      </c>
      <c r="AD484" s="156">
        <v>0</v>
      </c>
      <c r="AE484" s="156">
        <v>0</v>
      </c>
      <c r="AF484" s="156">
        <v>0</v>
      </c>
      <c r="AG484" s="156">
        <v>0</v>
      </c>
      <c r="AH484" s="156">
        <v>0</v>
      </c>
      <c r="AI484" s="156">
        <v>0</v>
      </c>
      <c r="AJ484" s="156">
        <v>0</v>
      </c>
      <c r="AK484" s="156" t="s">
        <v>104</v>
      </c>
      <c r="AL484" s="103" t="s">
        <v>4986</v>
      </c>
      <c r="AM484" s="156" t="s">
        <v>1829</v>
      </c>
      <c r="AN484" s="156">
        <v>15668923</v>
      </c>
      <c r="AO484" s="156" t="s">
        <v>108</v>
      </c>
      <c r="AP484" s="156" t="s">
        <v>108</v>
      </c>
      <c r="AQ484" s="156" t="s">
        <v>108</v>
      </c>
      <c r="AR484" s="156" t="s">
        <v>108</v>
      </c>
      <c r="AS484" s="156" t="s">
        <v>109</v>
      </c>
      <c r="AT484" s="156" t="s">
        <v>578</v>
      </c>
      <c r="AU484" s="156" t="s">
        <v>392</v>
      </c>
      <c r="AV484" s="156"/>
      <c r="AW484" s="156"/>
      <c r="AX484" s="156" t="s">
        <v>578</v>
      </c>
      <c r="AY484" s="156" t="s">
        <v>108</v>
      </c>
      <c r="AZ484" s="156"/>
      <c r="BA484" s="156"/>
      <c r="BB484" s="156"/>
      <c r="BC484" s="156"/>
      <c r="BD484" s="156"/>
      <c r="BE484" s="156"/>
      <c r="BF484" s="156"/>
      <c r="BG484" s="156"/>
      <c r="BH484" s="153">
        <f>T484+BB484</f>
        <v>8250000</v>
      </c>
      <c r="BI484" s="680" t="s">
        <v>113</v>
      </c>
      <c r="BJ484" s="240"/>
      <c r="BK484" s="240" t="s">
        <v>114</v>
      </c>
      <c r="BL484" s="240"/>
      <c r="BM484" s="573"/>
      <c r="BN484" s="156" t="s">
        <v>917</v>
      </c>
      <c r="BO484" s="156">
        <v>38</v>
      </c>
      <c r="BP484" s="156" t="s">
        <v>114</v>
      </c>
      <c r="BQ484" s="156" t="s">
        <v>114</v>
      </c>
      <c r="BR484" s="156" t="s">
        <v>114</v>
      </c>
      <c r="BS484" s="156" t="s">
        <v>114</v>
      </c>
      <c r="BT484" s="156" t="s">
        <v>114</v>
      </c>
      <c r="BU484" s="156" t="s">
        <v>4987</v>
      </c>
      <c r="BV484" s="156">
        <v>3114619295</v>
      </c>
      <c r="BW484" s="156" t="s">
        <v>4988</v>
      </c>
      <c r="BX484" s="156" t="s">
        <v>881</v>
      </c>
      <c r="BY484" s="156" t="s">
        <v>119</v>
      </c>
      <c r="BZ484" s="156">
        <v>34379270061</v>
      </c>
      <c r="CA484" s="157" t="s">
        <v>109</v>
      </c>
      <c r="CB484" s="157" t="s">
        <v>109</v>
      </c>
      <c r="CC484" s="157" t="s">
        <v>109</v>
      </c>
      <c r="CD484" s="157"/>
      <c r="CE484" s="156"/>
      <c r="CF484" s="156"/>
      <c r="CG484" s="156"/>
      <c r="CH484" s="156"/>
      <c r="CI484" s="156"/>
      <c r="CJ484" s="156"/>
      <c r="CK484" s="156"/>
      <c r="CL484" s="156"/>
      <c r="CM484" s="157" t="s">
        <v>109</v>
      </c>
      <c r="CN484" s="156"/>
    </row>
    <row r="485" spans="1:92" s="50" customFormat="1" ht="45.75" customHeight="1">
      <c r="A485" s="589">
        <f>1+A484</f>
        <v>484</v>
      </c>
      <c r="B485" s="403" t="s">
        <v>4989</v>
      </c>
      <c r="C485" s="156" t="s">
        <v>4990</v>
      </c>
      <c r="D485" s="156" t="s">
        <v>645</v>
      </c>
      <c r="E485" s="156">
        <v>45441</v>
      </c>
      <c r="F485" s="156">
        <v>45447</v>
      </c>
      <c r="G485" s="156">
        <v>45538</v>
      </c>
      <c r="H485" s="156" t="s">
        <v>94</v>
      </c>
      <c r="I485" s="156" t="s">
        <v>95</v>
      </c>
      <c r="J485" s="301" t="s">
        <v>4991</v>
      </c>
      <c r="K485" s="251">
        <v>1072660344</v>
      </c>
      <c r="L485" s="156">
        <v>2</v>
      </c>
      <c r="M485" s="156" t="s">
        <v>97</v>
      </c>
      <c r="N485" s="156" t="s">
        <v>98</v>
      </c>
      <c r="O485" s="156" t="s">
        <v>4982</v>
      </c>
      <c r="P485" s="156" t="s">
        <v>4992</v>
      </c>
      <c r="Q485" s="156" t="s">
        <v>4993</v>
      </c>
      <c r="R485" s="143">
        <f>+G485-F485</f>
        <v>91</v>
      </c>
      <c r="S485" s="134" t="s">
        <v>4994</v>
      </c>
      <c r="T485" s="253">
        <v>12800000</v>
      </c>
      <c r="U485" s="156" t="s">
        <v>4995</v>
      </c>
      <c r="V485" s="253">
        <f>+T485</f>
        <v>12800000</v>
      </c>
      <c r="W485" s="156">
        <v>45441</v>
      </c>
      <c r="X485" s="156" t="s">
        <v>4996</v>
      </c>
      <c r="Y485" s="314">
        <f>+Z485+AA485+AB485</f>
        <v>12800000</v>
      </c>
      <c r="Z485" s="156">
        <v>0</v>
      </c>
      <c r="AA485" s="156">
        <v>0</v>
      </c>
      <c r="AB485" s="156">
        <f>+AC485+AD485+AE485+AF485+AG485+AH485+AI485+AJ485</f>
        <v>12800000</v>
      </c>
      <c r="AC485" s="156">
        <v>0</v>
      </c>
      <c r="AD485" s="156">
        <v>0</v>
      </c>
      <c r="AE485" s="156">
        <v>0</v>
      </c>
      <c r="AF485" s="156">
        <v>0</v>
      </c>
      <c r="AG485" s="156">
        <f>+V485</f>
        <v>12800000</v>
      </c>
      <c r="AH485" s="156">
        <v>0</v>
      </c>
      <c r="AI485" s="156">
        <v>0</v>
      </c>
      <c r="AJ485" s="156">
        <v>0</v>
      </c>
      <c r="AK485" s="156" t="s">
        <v>104</v>
      </c>
      <c r="AL485" s="103" t="s">
        <v>4997</v>
      </c>
      <c r="AM485" s="156" t="s">
        <v>2961</v>
      </c>
      <c r="AN485" s="156">
        <v>35419855</v>
      </c>
      <c r="AO485" s="156" t="s">
        <v>108</v>
      </c>
      <c r="AP485" s="156" t="s">
        <v>108</v>
      </c>
      <c r="AQ485" s="156" t="s">
        <v>108</v>
      </c>
      <c r="AR485" s="156" t="s">
        <v>108</v>
      </c>
      <c r="AS485" s="156" t="s">
        <v>109</v>
      </c>
      <c r="AT485" s="156" t="s">
        <v>578</v>
      </c>
      <c r="AU485" s="156" t="s">
        <v>392</v>
      </c>
      <c r="AV485" s="156"/>
      <c r="AW485" s="156"/>
      <c r="AX485" s="156" t="s">
        <v>578</v>
      </c>
      <c r="AY485" s="156" t="s">
        <v>108</v>
      </c>
      <c r="AZ485" s="156"/>
      <c r="BA485" s="156"/>
      <c r="BB485" s="156"/>
      <c r="BC485" s="156"/>
      <c r="BD485" s="156"/>
      <c r="BE485" s="156"/>
      <c r="BF485" s="156"/>
      <c r="BG485" s="156"/>
      <c r="BH485" s="153">
        <f>T485+BB485</f>
        <v>12800000</v>
      </c>
      <c r="BI485" s="680" t="s">
        <v>113</v>
      </c>
      <c r="BJ485" s="240"/>
      <c r="BK485" s="240" t="s">
        <v>114</v>
      </c>
      <c r="BL485" s="240"/>
      <c r="BM485" s="573"/>
      <c r="BN485" s="156" t="s">
        <v>917</v>
      </c>
      <c r="BO485" s="156">
        <v>33</v>
      </c>
      <c r="BP485" s="156" t="s">
        <v>114</v>
      </c>
      <c r="BQ485" s="156" t="s">
        <v>114</v>
      </c>
      <c r="BR485" s="156" t="s">
        <v>114</v>
      </c>
      <c r="BS485" s="156" t="s">
        <v>114</v>
      </c>
      <c r="BT485" s="156" t="s">
        <v>114</v>
      </c>
      <c r="BU485" s="156" t="s">
        <v>4998</v>
      </c>
      <c r="BV485" s="156">
        <v>3123334503</v>
      </c>
      <c r="BW485" s="156" t="s">
        <v>4999</v>
      </c>
      <c r="BX485" s="156" t="s">
        <v>1247</v>
      </c>
      <c r="BY485" s="156" t="s">
        <v>119</v>
      </c>
      <c r="BZ485" s="156">
        <v>24119193561</v>
      </c>
      <c r="CA485" s="157" t="s">
        <v>109</v>
      </c>
      <c r="CB485" s="157" t="s">
        <v>109</v>
      </c>
      <c r="CC485" s="157" t="s">
        <v>109</v>
      </c>
      <c r="CD485" s="157" t="s">
        <v>109</v>
      </c>
      <c r="CE485" s="156"/>
      <c r="CF485" s="156"/>
      <c r="CG485" s="156"/>
      <c r="CH485" s="156"/>
      <c r="CI485" s="156"/>
      <c r="CJ485" s="156"/>
      <c r="CK485" s="156"/>
      <c r="CL485" s="156"/>
      <c r="CM485" s="157" t="s">
        <v>109</v>
      </c>
      <c r="CN485" s="156"/>
    </row>
    <row r="486" spans="1:92" s="50" customFormat="1" ht="45.75" customHeight="1">
      <c r="A486" s="589">
        <f>1+A485</f>
        <v>485</v>
      </c>
      <c r="B486" s="403" t="s">
        <v>5000</v>
      </c>
      <c r="C486" s="156" t="s">
        <v>5001</v>
      </c>
      <c r="D486" s="156" t="s">
        <v>645</v>
      </c>
      <c r="E486" s="156">
        <v>45441</v>
      </c>
      <c r="F486" s="156">
        <v>45447</v>
      </c>
      <c r="G486" s="156">
        <v>45507</v>
      </c>
      <c r="H486" s="156" t="s">
        <v>94</v>
      </c>
      <c r="I486" s="156" t="s">
        <v>180</v>
      </c>
      <c r="J486" s="301" t="s">
        <v>5002</v>
      </c>
      <c r="K486" s="251">
        <v>1072715062</v>
      </c>
      <c r="L486" s="156">
        <v>9</v>
      </c>
      <c r="M486" s="156" t="s">
        <v>97</v>
      </c>
      <c r="N486" s="156" t="s">
        <v>98</v>
      </c>
      <c r="O486" s="156" t="s">
        <v>4982</v>
      </c>
      <c r="P486" s="156" t="s">
        <v>5003</v>
      </c>
      <c r="Q486" s="156" t="s">
        <v>5004</v>
      </c>
      <c r="R486" s="143">
        <f>+G486-F486</f>
        <v>60</v>
      </c>
      <c r="S486" s="134" t="s">
        <v>2449</v>
      </c>
      <c r="T486" s="253">
        <v>6000000</v>
      </c>
      <c r="U486" s="156" t="s">
        <v>5005</v>
      </c>
      <c r="V486" s="253">
        <f>+T486</f>
        <v>6000000</v>
      </c>
      <c r="W486" s="156">
        <v>45441</v>
      </c>
      <c r="X486" s="156" t="s">
        <v>103</v>
      </c>
      <c r="Y486" s="314">
        <f>+Z486+AA486+AB486</f>
        <v>6000000</v>
      </c>
      <c r="Z486" s="156">
        <f>T486-AA486-AB486</f>
        <v>6000000</v>
      </c>
      <c r="AA486" s="156">
        <v>0</v>
      </c>
      <c r="AB486" s="156">
        <f>+AC486+AD486+AE486+AF486+AG486+AH486+AI486+AJ486</f>
        <v>0</v>
      </c>
      <c r="AC486" s="156">
        <v>0</v>
      </c>
      <c r="AD486" s="156">
        <v>0</v>
      </c>
      <c r="AE486" s="156">
        <v>0</v>
      </c>
      <c r="AF486" s="156">
        <v>0</v>
      </c>
      <c r="AG486" s="156">
        <v>0</v>
      </c>
      <c r="AH486" s="156">
        <v>0</v>
      </c>
      <c r="AI486" s="156">
        <v>0</v>
      </c>
      <c r="AJ486" s="156">
        <v>0</v>
      </c>
      <c r="AK486" s="156" t="s">
        <v>104</v>
      </c>
      <c r="AL486" s="103" t="s">
        <v>5006</v>
      </c>
      <c r="AM486" s="156" t="s">
        <v>2240</v>
      </c>
      <c r="AN486" s="156">
        <v>35472476</v>
      </c>
      <c r="AO486" s="156" t="s">
        <v>108</v>
      </c>
      <c r="AP486" s="156" t="s">
        <v>108</v>
      </c>
      <c r="AQ486" s="156" t="s">
        <v>108</v>
      </c>
      <c r="AR486" s="156" t="s">
        <v>108</v>
      </c>
      <c r="AS486" s="156" t="s">
        <v>109</v>
      </c>
      <c r="AT486" s="156" t="s">
        <v>109</v>
      </c>
      <c r="AU486" s="156" t="s">
        <v>392</v>
      </c>
      <c r="AV486" s="156"/>
      <c r="AW486" s="156"/>
      <c r="AX486" s="156" t="s">
        <v>109</v>
      </c>
      <c r="AY486" s="156" t="s">
        <v>108</v>
      </c>
      <c r="AZ486" s="156"/>
      <c r="BA486" s="156"/>
      <c r="BB486" s="156"/>
      <c r="BC486" s="156"/>
      <c r="BD486" s="156"/>
      <c r="BE486" s="156"/>
      <c r="BF486" s="156"/>
      <c r="BG486" s="156"/>
      <c r="BH486" s="153">
        <f>T486+BB486</f>
        <v>6000000</v>
      </c>
      <c r="BI486" s="680" t="s">
        <v>113</v>
      </c>
      <c r="BJ486" s="240"/>
      <c r="BK486" s="240" t="s">
        <v>114</v>
      </c>
      <c r="BL486" s="240"/>
      <c r="BM486" s="573"/>
      <c r="BN486" s="156" t="s">
        <v>161</v>
      </c>
      <c r="BO486" s="156">
        <v>26</v>
      </c>
      <c r="BP486" s="156" t="s">
        <v>114</v>
      </c>
      <c r="BQ486" s="156" t="s">
        <v>114</v>
      </c>
      <c r="BR486" s="156" t="s">
        <v>114</v>
      </c>
      <c r="BS486" s="156" t="s">
        <v>114</v>
      </c>
      <c r="BT486" s="156" t="s">
        <v>114</v>
      </c>
      <c r="BU486" s="156" t="s">
        <v>5007</v>
      </c>
      <c r="BV486" s="156">
        <v>3115307695</v>
      </c>
      <c r="BW486" s="156" t="s">
        <v>5008</v>
      </c>
      <c r="BX486" s="156" t="s">
        <v>1643</v>
      </c>
      <c r="BY486" s="156" t="s">
        <v>119</v>
      </c>
      <c r="BZ486" s="156">
        <v>644713245</v>
      </c>
      <c r="CA486" s="157" t="s">
        <v>109</v>
      </c>
      <c r="CB486" s="157" t="s">
        <v>109</v>
      </c>
      <c r="CC486" s="157"/>
      <c r="CD486" s="156"/>
      <c r="CE486" s="156"/>
      <c r="CF486" s="156"/>
      <c r="CG486" s="156"/>
      <c r="CH486" s="156"/>
      <c r="CI486" s="156"/>
      <c r="CJ486" s="156"/>
      <c r="CK486" s="156"/>
      <c r="CL486" s="156"/>
      <c r="CM486" s="157" t="s">
        <v>109</v>
      </c>
      <c r="CN486" s="156"/>
    </row>
    <row r="487" spans="1:92" s="50" customFormat="1" ht="45.75" customHeight="1">
      <c r="A487" s="589">
        <f>1+A486</f>
        <v>486</v>
      </c>
      <c r="B487" s="403" t="s">
        <v>5009</v>
      </c>
      <c r="C487" s="156" t="s">
        <v>5010</v>
      </c>
      <c r="D487" s="156" t="s">
        <v>645</v>
      </c>
      <c r="E487" s="156">
        <v>45441</v>
      </c>
      <c r="F487" s="156">
        <v>45447</v>
      </c>
      <c r="G487" s="156">
        <v>45538</v>
      </c>
      <c r="H487" s="156" t="s">
        <v>94</v>
      </c>
      <c r="I487" s="156" t="s">
        <v>95</v>
      </c>
      <c r="J487" s="301" t="s">
        <v>5011</v>
      </c>
      <c r="K487" s="251">
        <v>1072714250</v>
      </c>
      <c r="L487" s="156">
        <v>2</v>
      </c>
      <c r="M487" s="156" t="s">
        <v>97</v>
      </c>
      <c r="N487" s="156" t="s">
        <v>98</v>
      </c>
      <c r="O487" s="156" t="s">
        <v>3608</v>
      </c>
      <c r="P487" s="156" t="s">
        <v>5012</v>
      </c>
      <c r="Q487" s="156" t="s">
        <v>2642</v>
      </c>
      <c r="R487" s="143">
        <f>+G487-F487</f>
        <v>91</v>
      </c>
      <c r="S487" s="134" t="s">
        <v>4956</v>
      </c>
      <c r="T487" s="253">
        <v>9600000</v>
      </c>
      <c r="U487" s="156" t="s">
        <v>5013</v>
      </c>
      <c r="V487" s="253">
        <f>+T487</f>
        <v>9600000</v>
      </c>
      <c r="W487" s="156">
        <v>45441</v>
      </c>
      <c r="X487" s="156" t="s">
        <v>103</v>
      </c>
      <c r="Y487" s="314">
        <f>+Z487+AA487+AB487</f>
        <v>9600000</v>
      </c>
      <c r="Z487" s="156">
        <f>T487-AA487-AB487</f>
        <v>9600000</v>
      </c>
      <c r="AA487" s="156">
        <v>0</v>
      </c>
      <c r="AB487" s="156">
        <f>+AC487+AD487+AE487+AF487+AG487+AH487+AI487+AJ487</f>
        <v>0</v>
      </c>
      <c r="AC487" s="156">
        <v>0</v>
      </c>
      <c r="AD487" s="156">
        <v>0</v>
      </c>
      <c r="AE487" s="156">
        <v>0</v>
      </c>
      <c r="AF487" s="156">
        <v>0</v>
      </c>
      <c r="AG487" s="156">
        <v>0</v>
      </c>
      <c r="AH487" s="156">
        <v>0</v>
      </c>
      <c r="AI487" s="156">
        <v>0</v>
      </c>
      <c r="AJ487" s="156">
        <v>0</v>
      </c>
      <c r="AK487" s="156" t="s">
        <v>104</v>
      </c>
      <c r="AL487" s="103" t="s">
        <v>5014</v>
      </c>
      <c r="AM487" s="156" t="s">
        <v>3005</v>
      </c>
      <c r="AN487" s="156">
        <v>52285927</v>
      </c>
      <c r="AO487" s="156" t="s">
        <v>108</v>
      </c>
      <c r="AP487" s="156" t="s">
        <v>108</v>
      </c>
      <c r="AQ487" s="156" t="s">
        <v>108</v>
      </c>
      <c r="AR487" s="156" t="s">
        <v>108</v>
      </c>
      <c r="AS487" s="156" t="s">
        <v>109</v>
      </c>
      <c r="AT487" s="156" t="s">
        <v>578</v>
      </c>
      <c r="AU487" s="156" t="s">
        <v>392</v>
      </c>
      <c r="AV487" s="156"/>
      <c r="AW487" s="156"/>
      <c r="AX487" s="156" t="s">
        <v>578</v>
      </c>
      <c r="AY487" s="156" t="s">
        <v>108</v>
      </c>
      <c r="AZ487" s="156"/>
      <c r="BA487" s="156"/>
      <c r="BB487" s="156"/>
      <c r="BC487" s="156"/>
      <c r="BD487" s="156"/>
      <c r="BE487" s="156"/>
      <c r="BF487" s="156"/>
      <c r="BG487" s="156"/>
      <c r="BH487" s="153">
        <f>T487+BB487</f>
        <v>9600000</v>
      </c>
      <c r="BI487" s="680" t="s">
        <v>113</v>
      </c>
      <c r="BJ487" s="240"/>
      <c r="BK487" s="240" t="s">
        <v>114</v>
      </c>
      <c r="BL487" s="240"/>
      <c r="BM487" s="573"/>
      <c r="BN487" s="156" t="s">
        <v>964</v>
      </c>
      <c r="BO487" s="156">
        <v>27</v>
      </c>
      <c r="BP487" s="156" t="s">
        <v>114</v>
      </c>
      <c r="BQ487" s="156" t="s">
        <v>114</v>
      </c>
      <c r="BR487" s="156" t="s">
        <v>114</v>
      </c>
      <c r="BS487" s="156" t="s">
        <v>114</v>
      </c>
      <c r="BT487" s="156" t="s">
        <v>114</v>
      </c>
      <c r="BU487" s="156" t="s">
        <v>5015</v>
      </c>
      <c r="BV487" s="156">
        <v>8632988</v>
      </c>
      <c r="BW487" s="156" t="s">
        <v>5016</v>
      </c>
      <c r="BX487" s="156" t="s">
        <v>118</v>
      </c>
      <c r="BY487" s="156" t="s">
        <v>119</v>
      </c>
      <c r="BZ487" s="156">
        <v>94657823745</v>
      </c>
      <c r="CA487" s="157" t="s">
        <v>109</v>
      </c>
      <c r="CB487" s="157" t="s">
        <v>109</v>
      </c>
      <c r="CC487" s="157" t="s">
        <v>109</v>
      </c>
      <c r="CD487" s="156"/>
      <c r="CE487" s="156"/>
      <c r="CF487" s="156"/>
      <c r="CG487" s="156"/>
      <c r="CH487" s="156"/>
      <c r="CI487" s="156"/>
      <c r="CJ487" s="156"/>
      <c r="CK487" s="156"/>
      <c r="CL487" s="156"/>
      <c r="CM487" s="157" t="s">
        <v>109</v>
      </c>
      <c r="CN487" s="156"/>
    </row>
    <row r="488" spans="1:92" s="50" customFormat="1" ht="45.75" customHeight="1">
      <c r="A488" s="589">
        <f>1+A487</f>
        <v>487</v>
      </c>
      <c r="B488" s="403" t="s">
        <v>5017</v>
      </c>
      <c r="C488" s="156" t="s">
        <v>5018</v>
      </c>
      <c r="D488" s="156" t="s">
        <v>645</v>
      </c>
      <c r="E488" s="156">
        <v>45441</v>
      </c>
      <c r="F488" s="156">
        <v>45449</v>
      </c>
      <c r="G488" s="156">
        <v>45570</v>
      </c>
      <c r="H488" s="156" t="s">
        <v>94</v>
      </c>
      <c r="I488" s="156" t="s">
        <v>95</v>
      </c>
      <c r="J488" s="156" t="s">
        <v>5019</v>
      </c>
      <c r="K488" s="251">
        <v>1072673899</v>
      </c>
      <c r="L488" s="156">
        <v>4</v>
      </c>
      <c r="M488" s="156" t="s">
        <v>97</v>
      </c>
      <c r="N488" s="156" t="s">
        <v>98</v>
      </c>
      <c r="O488" s="156" t="s">
        <v>4982</v>
      </c>
      <c r="P488" s="156" t="s">
        <v>5020</v>
      </c>
      <c r="Q488" s="156" t="s">
        <v>5021</v>
      </c>
      <c r="R488" s="143">
        <f>+G488-F488</f>
        <v>121</v>
      </c>
      <c r="S488" s="134" t="s">
        <v>5022</v>
      </c>
      <c r="T488" s="253">
        <v>12800000</v>
      </c>
      <c r="U488" s="156" t="s">
        <v>5023</v>
      </c>
      <c r="V488" s="253">
        <f>+T488</f>
        <v>12800000</v>
      </c>
      <c r="W488" s="156">
        <v>45441</v>
      </c>
      <c r="X488" s="156" t="s">
        <v>103</v>
      </c>
      <c r="Y488" s="314">
        <f>+Z488+AA488+AB488</f>
        <v>12800000</v>
      </c>
      <c r="Z488" s="156">
        <f>T488-AA488-AB488</f>
        <v>12800000</v>
      </c>
      <c r="AA488" s="156">
        <v>0</v>
      </c>
      <c r="AB488" s="156">
        <f>+AC488+AD488+AE488+AF488+AG488+AH488+AI488+AJ488</f>
        <v>0</v>
      </c>
      <c r="AC488" s="156">
        <v>0</v>
      </c>
      <c r="AD488" s="156">
        <v>0</v>
      </c>
      <c r="AE488" s="156">
        <v>0</v>
      </c>
      <c r="AF488" s="156">
        <v>0</v>
      </c>
      <c r="AG488" s="156">
        <v>0</v>
      </c>
      <c r="AH488" s="156">
        <v>0</v>
      </c>
      <c r="AI488" s="156">
        <v>0</v>
      </c>
      <c r="AJ488" s="156">
        <v>0</v>
      </c>
      <c r="AK488" s="156" t="s">
        <v>104</v>
      </c>
      <c r="AL488" s="103" t="s">
        <v>5024</v>
      </c>
      <c r="AM488" s="156" t="s">
        <v>3311</v>
      </c>
      <c r="AN488" s="156">
        <v>93204728</v>
      </c>
      <c r="AO488" s="156" t="s">
        <v>108</v>
      </c>
      <c r="AP488" s="156" t="s">
        <v>108</v>
      </c>
      <c r="AQ488" s="156" t="s">
        <v>108</v>
      </c>
      <c r="AR488" s="156" t="s">
        <v>108</v>
      </c>
      <c r="AS488" s="156" t="s">
        <v>109</v>
      </c>
      <c r="AT488" s="156" t="s">
        <v>109</v>
      </c>
      <c r="AU488" s="156" t="s">
        <v>392</v>
      </c>
      <c r="AV488" s="156"/>
      <c r="AW488" s="156"/>
      <c r="AX488" s="156" t="s">
        <v>109</v>
      </c>
      <c r="AY488" s="156" t="s">
        <v>108</v>
      </c>
      <c r="AZ488" s="156"/>
      <c r="BA488" s="156"/>
      <c r="BB488" s="156"/>
      <c r="BC488" s="156"/>
      <c r="BD488" s="156"/>
      <c r="BE488" s="156"/>
      <c r="BF488" s="156"/>
      <c r="BG488" s="156"/>
      <c r="BH488" s="153">
        <f>T488+BB488</f>
        <v>12800000</v>
      </c>
      <c r="BI488" s="680" t="s">
        <v>113</v>
      </c>
      <c r="BJ488" s="240"/>
      <c r="BK488" s="240" t="s">
        <v>114</v>
      </c>
      <c r="BL488" s="240"/>
      <c r="BM488" s="573"/>
      <c r="BN488" s="156" t="s">
        <v>964</v>
      </c>
      <c r="BO488" s="156">
        <v>24</v>
      </c>
      <c r="BP488" s="156" t="s">
        <v>114</v>
      </c>
      <c r="BQ488" s="156" t="s">
        <v>114</v>
      </c>
      <c r="BR488" s="156" t="s">
        <v>114</v>
      </c>
      <c r="BS488" s="156" t="s">
        <v>114</v>
      </c>
      <c r="BT488" s="156" t="s">
        <v>114</v>
      </c>
      <c r="BU488" s="156" t="s">
        <v>5025</v>
      </c>
      <c r="BV488" s="156">
        <v>3143146396</v>
      </c>
      <c r="BW488" s="156" t="s">
        <v>5026</v>
      </c>
      <c r="BX488" s="156" t="s">
        <v>5027</v>
      </c>
      <c r="BY488" s="156" t="s">
        <v>119</v>
      </c>
      <c r="BZ488" s="156">
        <v>488407656070</v>
      </c>
      <c r="CA488" s="157" t="s">
        <v>109</v>
      </c>
      <c r="CB488" s="157" t="s">
        <v>109</v>
      </c>
      <c r="CC488" s="157" t="s">
        <v>109</v>
      </c>
      <c r="CD488" s="156" t="s">
        <v>109</v>
      </c>
      <c r="CE488" s="156"/>
      <c r="CF488" s="156"/>
      <c r="CG488" s="156"/>
      <c r="CH488" s="156"/>
      <c r="CI488" s="156"/>
      <c r="CJ488" s="156"/>
      <c r="CK488" s="156"/>
      <c r="CL488" s="156"/>
      <c r="CM488" s="157" t="s">
        <v>109</v>
      </c>
      <c r="CN488" s="156"/>
    </row>
    <row r="489" spans="1:92" s="50" customFormat="1" ht="45.75" customHeight="1">
      <c r="A489" s="589">
        <f>1+A488</f>
        <v>488</v>
      </c>
      <c r="B489" s="403" t="s">
        <v>5028</v>
      </c>
      <c r="C489" s="156" t="s">
        <v>5029</v>
      </c>
      <c r="D489" s="156" t="s">
        <v>645</v>
      </c>
      <c r="E489" s="156">
        <v>45441</v>
      </c>
      <c r="F489" s="156">
        <v>45443</v>
      </c>
      <c r="G489" s="156">
        <v>45534</v>
      </c>
      <c r="H489" s="156" t="s">
        <v>94</v>
      </c>
      <c r="I489" s="156" t="s">
        <v>95</v>
      </c>
      <c r="J489" s="301" t="s">
        <v>5030</v>
      </c>
      <c r="K489" s="251">
        <v>1075650201</v>
      </c>
      <c r="L489" s="156">
        <v>6</v>
      </c>
      <c r="M489" s="156" t="s">
        <v>97</v>
      </c>
      <c r="N489" s="156" t="s">
        <v>98</v>
      </c>
      <c r="O489" s="156" t="s">
        <v>4469</v>
      </c>
      <c r="P489" s="156" t="s">
        <v>5031</v>
      </c>
      <c r="Q489" s="156" t="s">
        <v>2642</v>
      </c>
      <c r="R489" s="143">
        <f>+G489-F489</f>
        <v>91</v>
      </c>
      <c r="S489" s="134" t="s">
        <v>3563</v>
      </c>
      <c r="T489" s="253">
        <v>9600000</v>
      </c>
      <c r="U489" s="156" t="s">
        <v>5032</v>
      </c>
      <c r="V489" s="253">
        <f>+T489</f>
        <v>9600000</v>
      </c>
      <c r="W489" s="156">
        <v>45441</v>
      </c>
      <c r="X489" s="156" t="s">
        <v>103</v>
      </c>
      <c r="Y489" s="314">
        <f>+Z489+AA489+AB489</f>
        <v>9600000</v>
      </c>
      <c r="Z489" s="156">
        <f>T489-AA489-AB489</f>
        <v>9600000</v>
      </c>
      <c r="AA489" s="156">
        <v>0</v>
      </c>
      <c r="AB489" s="156">
        <f>+AC489+AD489+AE489+AF489+AG489+AH489+AI489+AJ489</f>
        <v>0</v>
      </c>
      <c r="AC489" s="156">
        <v>0</v>
      </c>
      <c r="AD489" s="156">
        <v>0</v>
      </c>
      <c r="AE489" s="156">
        <v>0</v>
      </c>
      <c r="AF489" s="156">
        <v>0</v>
      </c>
      <c r="AG489" s="156">
        <v>0</v>
      </c>
      <c r="AH489" s="156">
        <v>0</v>
      </c>
      <c r="AI489" s="156">
        <v>0</v>
      </c>
      <c r="AJ489" s="156">
        <v>0</v>
      </c>
      <c r="AK489" s="156" t="s">
        <v>104</v>
      </c>
      <c r="AL489" s="103" t="s">
        <v>5033</v>
      </c>
      <c r="AM489" s="156" t="s">
        <v>2738</v>
      </c>
      <c r="AN489" s="156">
        <v>85160552</v>
      </c>
      <c r="AO489" s="156" t="s">
        <v>108</v>
      </c>
      <c r="AP489" s="156" t="s">
        <v>108</v>
      </c>
      <c r="AQ489" s="156" t="s">
        <v>108</v>
      </c>
      <c r="AR489" s="156" t="s">
        <v>108</v>
      </c>
      <c r="AS489" s="156" t="s">
        <v>109</v>
      </c>
      <c r="AT489" s="156" t="s">
        <v>109</v>
      </c>
      <c r="AU489" s="156" t="s">
        <v>392</v>
      </c>
      <c r="AV489" s="156"/>
      <c r="AW489" s="156"/>
      <c r="AX489" s="156" t="s">
        <v>578</v>
      </c>
      <c r="AY489" s="156" t="s">
        <v>108</v>
      </c>
      <c r="AZ489" s="156"/>
      <c r="BA489" s="156"/>
      <c r="BB489" s="156"/>
      <c r="BC489" s="156"/>
      <c r="BD489" s="156"/>
      <c r="BE489" s="156"/>
      <c r="BF489" s="156"/>
      <c r="BG489" s="156"/>
      <c r="BH489" s="153">
        <f>T489+BB489</f>
        <v>9600000</v>
      </c>
      <c r="BI489" s="680" t="s">
        <v>113</v>
      </c>
      <c r="BJ489" s="240"/>
      <c r="BK489" s="240" t="s">
        <v>114</v>
      </c>
      <c r="BL489" s="240"/>
      <c r="BM489" s="573"/>
      <c r="BN489" s="156" t="s">
        <v>917</v>
      </c>
      <c r="BO489" s="156">
        <v>38</v>
      </c>
      <c r="BP489" s="156" t="s">
        <v>114</v>
      </c>
      <c r="BQ489" s="156" t="s">
        <v>114</v>
      </c>
      <c r="BR489" s="156" t="s">
        <v>114</v>
      </c>
      <c r="BS489" s="156" t="s">
        <v>114</v>
      </c>
      <c r="BT489" s="156" t="s">
        <v>114</v>
      </c>
      <c r="BU489" s="156" t="s">
        <v>5034</v>
      </c>
      <c r="BV489" s="156">
        <v>3303130437</v>
      </c>
      <c r="BW489" s="156" t="s">
        <v>5035</v>
      </c>
      <c r="BX489" s="156" t="s">
        <v>118</v>
      </c>
      <c r="BY489" s="156" t="s">
        <v>119</v>
      </c>
      <c r="BZ489" s="156" t="s">
        <v>5036</v>
      </c>
      <c r="CA489" s="157" t="s">
        <v>109</v>
      </c>
      <c r="CB489" s="157" t="s">
        <v>109</v>
      </c>
      <c r="CC489" s="157" t="s">
        <v>109</v>
      </c>
      <c r="CD489" s="156"/>
      <c r="CE489" s="156"/>
      <c r="CF489" s="156"/>
      <c r="CG489" s="156"/>
      <c r="CH489" s="156"/>
      <c r="CI489" s="156"/>
      <c r="CJ489" s="156"/>
      <c r="CK489" s="156"/>
      <c r="CL489" s="156"/>
      <c r="CM489" s="157" t="s">
        <v>109</v>
      </c>
      <c r="CN489" s="156"/>
    </row>
    <row r="490" spans="1:92" s="50" customFormat="1" ht="45.75" customHeight="1">
      <c r="A490" s="589">
        <f>1+A489</f>
        <v>489</v>
      </c>
      <c r="B490" s="403" t="s">
        <v>5037</v>
      </c>
      <c r="C490" s="156" t="s">
        <v>5038</v>
      </c>
      <c r="D490" s="156" t="s">
        <v>645</v>
      </c>
      <c r="E490" s="156">
        <v>45441</v>
      </c>
      <c r="F490" s="156">
        <v>45443</v>
      </c>
      <c r="G490" s="156">
        <v>45534</v>
      </c>
      <c r="H490" s="156" t="s">
        <v>94</v>
      </c>
      <c r="I490" s="156" t="s">
        <v>95</v>
      </c>
      <c r="J490" s="301" t="s">
        <v>5039</v>
      </c>
      <c r="K490" s="251">
        <v>1072666067</v>
      </c>
      <c r="L490" s="156">
        <v>4</v>
      </c>
      <c r="M490" s="156" t="s">
        <v>97</v>
      </c>
      <c r="N490" s="156" t="s">
        <v>98</v>
      </c>
      <c r="O490" s="156" t="s">
        <v>4469</v>
      </c>
      <c r="P490" s="156" t="s">
        <v>5040</v>
      </c>
      <c r="Q490" s="156" t="s">
        <v>2642</v>
      </c>
      <c r="R490" s="143">
        <f>+G490-F490</f>
        <v>91</v>
      </c>
      <c r="S490" s="134" t="s">
        <v>3563</v>
      </c>
      <c r="T490" s="253">
        <v>9600000</v>
      </c>
      <c r="U490" s="156" t="s">
        <v>5041</v>
      </c>
      <c r="V490" s="253">
        <f>+T490</f>
        <v>9600000</v>
      </c>
      <c r="W490" s="156">
        <v>45441</v>
      </c>
      <c r="X490" s="156" t="s">
        <v>103</v>
      </c>
      <c r="Y490" s="317">
        <f>+Z490+AA490+AB490</f>
        <v>9600000</v>
      </c>
      <c r="Z490" s="156">
        <f>T490-AA490-AB490</f>
        <v>9600000</v>
      </c>
      <c r="AA490" s="156">
        <v>0</v>
      </c>
      <c r="AB490" s="156">
        <f>+AC490+AD490+AE490+AF490+AG490+AH490+AI490+AJ490</f>
        <v>0</v>
      </c>
      <c r="AC490" s="156">
        <v>0</v>
      </c>
      <c r="AD490" s="156">
        <v>0</v>
      </c>
      <c r="AE490" s="156">
        <v>0</v>
      </c>
      <c r="AF490" s="156">
        <v>0</v>
      </c>
      <c r="AG490" s="156">
        <v>0</v>
      </c>
      <c r="AH490" s="156">
        <v>0</v>
      </c>
      <c r="AI490" s="156">
        <v>0</v>
      </c>
      <c r="AJ490" s="156">
        <v>0</v>
      </c>
      <c r="AK490" s="156" t="s">
        <v>104</v>
      </c>
      <c r="AL490" s="103" t="s">
        <v>5042</v>
      </c>
      <c r="AM490" s="156" t="s">
        <v>3005</v>
      </c>
      <c r="AN490" s="156">
        <v>52285927</v>
      </c>
      <c r="AO490" s="156" t="s">
        <v>108</v>
      </c>
      <c r="AP490" s="156" t="s">
        <v>108</v>
      </c>
      <c r="AQ490" s="156" t="s">
        <v>108</v>
      </c>
      <c r="AR490" s="156" t="s">
        <v>108</v>
      </c>
      <c r="AS490" s="156" t="s">
        <v>109</v>
      </c>
      <c r="AT490" s="156" t="s">
        <v>109</v>
      </c>
      <c r="AU490" s="156" t="s">
        <v>392</v>
      </c>
      <c r="AV490" s="156"/>
      <c r="AW490" s="156"/>
      <c r="AX490" s="156" t="s">
        <v>578</v>
      </c>
      <c r="AY490" s="156" t="s">
        <v>108</v>
      </c>
      <c r="AZ490" s="156"/>
      <c r="BA490" s="156"/>
      <c r="BB490" s="156"/>
      <c r="BC490" s="156"/>
      <c r="BD490" s="156"/>
      <c r="BE490" s="156"/>
      <c r="BF490" s="156"/>
      <c r="BG490" s="156"/>
      <c r="BH490" s="153">
        <f>T490+BB490</f>
        <v>9600000</v>
      </c>
      <c r="BI490" s="680" t="s">
        <v>113</v>
      </c>
      <c r="BJ490" s="240"/>
      <c r="BK490" s="240" t="s">
        <v>114</v>
      </c>
      <c r="BL490" s="240"/>
      <c r="BM490" s="573"/>
      <c r="BN490" s="156" t="s">
        <v>964</v>
      </c>
      <c r="BO490" s="156">
        <v>31</v>
      </c>
      <c r="BP490" s="156" t="s">
        <v>114</v>
      </c>
      <c r="BQ490" s="156" t="s">
        <v>114</v>
      </c>
      <c r="BR490" s="156" t="s">
        <v>114</v>
      </c>
      <c r="BS490" s="156" t="s">
        <v>114</v>
      </c>
      <c r="BT490" s="156" t="s">
        <v>114</v>
      </c>
      <c r="BU490" s="156" t="s">
        <v>5043</v>
      </c>
      <c r="BV490" s="156">
        <v>3218188561</v>
      </c>
      <c r="BW490" s="156" t="s">
        <v>5044</v>
      </c>
      <c r="BX490" s="156" t="s">
        <v>118</v>
      </c>
      <c r="BY490" s="156" t="s">
        <v>119</v>
      </c>
      <c r="BZ490" s="156">
        <v>33787904772</v>
      </c>
      <c r="CA490" s="157" t="s">
        <v>109</v>
      </c>
      <c r="CB490" s="157" t="s">
        <v>109</v>
      </c>
      <c r="CC490" s="157" t="s">
        <v>109</v>
      </c>
      <c r="CD490" s="156"/>
      <c r="CE490" s="156"/>
      <c r="CF490" s="156"/>
      <c r="CG490" s="156"/>
      <c r="CH490" s="156"/>
      <c r="CI490" s="156"/>
      <c r="CJ490" s="156"/>
      <c r="CK490" s="156"/>
      <c r="CL490" s="156"/>
      <c r="CM490" s="157" t="s">
        <v>109</v>
      </c>
      <c r="CN490" s="156"/>
    </row>
    <row r="491" spans="1:92" s="50" customFormat="1" ht="45.75" customHeight="1">
      <c r="A491" s="589">
        <f>1+A490</f>
        <v>490</v>
      </c>
      <c r="B491" s="403" t="s">
        <v>5045</v>
      </c>
      <c r="C491" s="156" t="s">
        <v>5046</v>
      </c>
      <c r="D491" s="156" t="s">
        <v>645</v>
      </c>
      <c r="E491" s="156">
        <v>45441</v>
      </c>
      <c r="F491" s="156">
        <v>45448</v>
      </c>
      <c r="G491" s="156">
        <v>45539</v>
      </c>
      <c r="H491" s="156" t="s">
        <v>94</v>
      </c>
      <c r="I491" s="156" t="s">
        <v>95</v>
      </c>
      <c r="J491" s="301" t="s">
        <v>5047</v>
      </c>
      <c r="K491" s="251">
        <v>1072641159</v>
      </c>
      <c r="L491" s="156">
        <v>5</v>
      </c>
      <c r="M491" s="156" t="s">
        <v>97</v>
      </c>
      <c r="N491" s="156" t="s">
        <v>98</v>
      </c>
      <c r="O491" s="156" t="s">
        <v>4982</v>
      </c>
      <c r="P491" s="156" t="s">
        <v>3154</v>
      </c>
      <c r="Q491" s="156" t="s">
        <v>2642</v>
      </c>
      <c r="R491" s="143">
        <f>+G491-F491</f>
        <v>91</v>
      </c>
      <c r="S491" s="134" t="s">
        <v>3563</v>
      </c>
      <c r="T491" s="253">
        <v>9600000</v>
      </c>
      <c r="U491" s="156" t="s">
        <v>5048</v>
      </c>
      <c r="V491" s="253">
        <f>+T491</f>
        <v>9600000</v>
      </c>
      <c r="W491" s="156">
        <v>45441</v>
      </c>
      <c r="X491" s="156" t="s">
        <v>103</v>
      </c>
      <c r="Y491" s="317">
        <f>+Z491+AA491+AB491</f>
        <v>9600000</v>
      </c>
      <c r="Z491" s="156">
        <f>T491-AA491-AB491</f>
        <v>9600000</v>
      </c>
      <c r="AA491" s="156">
        <v>0</v>
      </c>
      <c r="AB491" s="156">
        <f>+AC491+AD491+AE491+AF491+AG491+AH491+AI491+AJ491</f>
        <v>0</v>
      </c>
      <c r="AC491" s="156">
        <v>0</v>
      </c>
      <c r="AD491" s="156">
        <v>0</v>
      </c>
      <c r="AE491" s="156">
        <v>0</v>
      </c>
      <c r="AF491" s="156">
        <v>0</v>
      </c>
      <c r="AG491" s="156">
        <v>0</v>
      </c>
      <c r="AH491" s="156">
        <v>0</v>
      </c>
      <c r="AI491" s="156">
        <v>0</v>
      </c>
      <c r="AJ491" s="156">
        <v>0</v>
      </c>
      <c r="AK491" s="156" t="s">
        <v>104</v>
      </c>
      <c r="AL491" s="103" t="s">
        <v>5049</v>
      </c>
      <c r="AM491" s="156" t="s">
        <v>2961</v>
      </c>
      <c r="AN491" s="156">
        <v>35419855</v>
      </c>
      <c r="AO491" s="156" t="s">
        <v>108</v>
      </c>
      <c r="AP491" s="156" t="s">
        <v>108</v>
      </c>
      <c r="AQ491" s="156" t="s">
        <v>108</v>
      </c>
      <c r="AR491" s="156" t="s">
        <v>108</v>
      </c>
      <c r="AS491" s="156" t="s">
        <v>109</v>
      </c>
      <c r="AT491" s="156" t="s">
        <v>109</v>
      </c>
      <c r="AU491" s="156" t="s">
        <v>392</v>
      </c>
      <c r="AV491" s="156"/>
      <c r="AW491" s="156"/>
      <c r="AX491" s="156" t="s">
        <v>109</v>
      </c>
      <c r="AY491" s="156" t="s">
        <v>108</v>
      </c>
      <c r="AZ491" s="156"/>
      <c r="BA491" s="156"/>
      <c r="BB491" s="156"/>
      <c r="BC491" s="156"/>
      <c r="BD491" s="156"/>
      <c r="BE491" s="156"/>
      <c r="BF491" s="156"/>
      <c r="BG491" s="156"/>
      <c r="BH491" s="153">
        <f>T491+BB491</f>
        <v>9600000</v>
      </c>
      <c r="BI491" s="680" t="s">
        <v>113</v>
      </c>
      <c r="BJ491" s="240"/>
      <c r="BK491" s="240" t="s">
        <v>114</v>
      </c>
      <c r="BL491" s="240"/>
      <c r="BM491" s="573"/>
      <c r="BN491" s="156" t="s">
        <v>964</v>
      </c>
      <c r="BO491" s="156">
        <v>38</v>
      </c>
      <c r="BP491" s="156" t="s">
        <v>114</v>
      </c>
      <c r="BQ491" s="156" t="s">
        <v>114</v>
      </c>
      <c r="BR491" s="156" t="s">
        <v>114</v>
      </c>
      <c r="BS491" s="156" t="s">
        <v>114</v>
      </c>
      <c r="BT491" s="156" t="s">
        <v>114</v>
      </c>
      <c r="BU491" s="156" t="s">
        <v>5050</v>
      </c>
      <c r="BV491" s="156">
        <v>3133429947</v>
      </c>
      <c r="BW491" s="156" t="s">
        <v>5051</v>
      </c>
      <c r="BX491" s="156" t="s">
        <v>139</v>
      </c>
      <c r="BY491" s="156" t="s">
        <v>119</v>
      </c>
      <c r="BZ491" s="156">
        <v>451700065167</v>
      </c>
      <c r="CA491" s="157" t="s">
        <v>109</v>
      </c>
      <c r="CB491" s="157" t="s">
        <v>109</v>
      </c>
      <c r="CC491" s="157" t="s">
        <v>109</v>
      </c>
      <c r="CD491" s="156"/>
      <c r="CE491" s="156"/>
      <c r="CF491" s="156"/>
      <c r="CG491" s="156"/>
      <c r="CH491" s="156"/>
      <c r="CI491" s="156"/>
      <c r="CJ491" s="156"/>
      <c r="CK491" s="156"/>
      <c r="CL491" s="156"/>
      <c r="CM491" s="157" t="s">
        <v>109</v>
      </c>
      <c r="CN491" s="156"/>
    </row>
    <row r="492" spans="1:92" s="50" customFormat="1" ht="45.75" customHeight="1">
      <c r="A492" s="589">
        <f>1+A491</f>
        <v>491</v>
      </c>
      <c r="B492" s="403" t="s">
        <v>5052</v>
      </c>
      <c r="C492" s="156" t="s">
        <v>5053</v>
      </c>
      <c r="D492" s="156" t="s">
        <v>645</v>
      </c>
      <c r="E492" s="156">
        <v>45441</v>
      </c>
      <c r="F492" s="156">
        <v>45447</v>
      </c>
      <c r="G492" s="156">
        <v>45660</v>
      </c>
      <c r="H492" s="156" t="s">
        <v>94</v>
      </c>
      <c r="I492" s="156" t="s">
        <v>216</v>
      </c>
      <c r="J492" s="301" t="s">
        <v>5054</v>
      </c>
      <c r="K492" s="251">
        <v>1019117164</v>
      </c>
      <c r="L492" s="156">
        <v>3</v>
      </c>
      <c r="M492" s="156" t="s">
        <v>97</v>
      </c>
      <c r="N492" s="156" t="s">
        <v>98</v>
      </c>
      <c r="O492" s="156" t="s">
        <v>168</v>
      </c>
      <c r="P492" s="156" t="s">
        <v>5055</v>
      </c>
      <c r="Q492" s="156" t="s">
        <v>4839</v>
      </c>
      <c r="R492" s="143">
        <f>+G492-F492</f>
        <v>213</v>
      </c>
      <c r="S492" s="134" t="s">
        <v>5056</v>
      </c>
      <c r="T492" s="253">
        <v>91000000</v>
      </c>
      <c r="U492" s="156" t="s">
        <v>5057</v>
      </c>
      <c r="V492" s="253">
        <f>+T492</f>
        <v>91000000</v>
      </c>
      <c r="W492" s="156">
        <v>45441</v>
      </c>
      <c r="X492" s="156" t="s">
        <v>103</v>
      </c>
      <c r="Y492" s="317">
        <f>+Z492+AA492+AB492</f>
        <v>91000000</v>
      </c>
      <c r="Z492" s="156">
        <f>T492-AA492-AB492</f>
        <v>91000000</v>
      </c>
      <c r="AA492" s="156">
        <v>0</v>
      </c>
      <c r="AB492" s="156">
        <f>+AC492+AD492+AE492+AF492+AG492+AH492+AI492+AJ492</f>
        <v>0</v>
      </c>
      <c r="AC492" s="156">
        <v>0</v>
      </c>
      <c r="AD492" s="156">
        <v>0</v>
      </c>
      <c r="AE492" s="156">
        <v>0</v>
      </c>
      <c r="AF492" s="156">
        <v>0</v>
      </c>
      <c r="AG492" s="156">
        <v>0</v>
      </c>
      <c r="AH492" s="156">
        <v>0</v>
      </c>
      <c r="AI492" s="156">
        <v>0</v>
      </c>
      <c r="AJ492" s="156">
        <v>0</v>
      </c>
      <c r="AK492" s="156" t="s">
        <v>104</v>
      </c>
      <c r="AL492" s="103" t="s">
        <v>5058</v>
      </c>
      <c r="AM492" s="156" t="s">
        <v>5059</v>
      </c>
      <c r="AN492" s="156">
        <v>93204728</v>
      </c>
      <c r="AO492" s="156" t="s">
        <v>5060</v>
      </c>
      <c r="AP492" s="156" t="s">
        <v>1618</v>
      </c>
      <c r="AQ492" s="156">
        <v>45443</v>
      </c>
      <c r="AR492" s="156" t="s">
        <v>5061</v>
      </c>
      <c r="AS492" s="156" t="s">
        <v>108</v>
      </c>
      <c r="AT492" s="156" t="s">
        <v>578</v>
      </c>
      <c r="AU492" s="156" t="s">
        <v>392</v>
      </c>
      <c r="AV492" s="156"/>
      <c r="AW492" s="156" t="s">
        <v>1600</v>
      </c>
      <c r="AX492" s="156" t="s">
        <v>109</v>
      </c>
      <c r="AY492" s="156" t="s">
        <v>108</v>
      </c>
      <c r="AZ492" s="156"/>
      <c r="BA492" s="156"/>
      <c r="BB492" s="156"/>
      <c r="BC492" s="156"/>
      <c r="BD492" s="156"/>
      <c r="BE492" s="156"/>
      <c r="BF492" s="156"/>
      <c r="BG492" s="156"/>
      <c r="BH492" s="153">
        <f>T492+BB492</f>
        <v>91000000</v>
      </c>
      <c r="BI492" s="349" t="s">
        <v>113</v>
      </c>
      <c r="BJ492" s="156"/>
      <c r="BK492" s="156" t="s">
        <v>114</v>
      </c>
      <c r="BL492" s="156"/>
      <c r="BM492" s="301"/>
      <c r="BN492" s="156" t="s">
        <v>917</v>
      </c>
      <c r="BO492" s="156">
        <v>28</v>
      </c>
      <c r="BP492" s="156" t="s">
        <v>114</v>
      </c>
      <c r="BQ492" s="156" t="s">
        <v>114</v>
      </c>
      <c r="BR492" s="156" t="s">
        <v>114</v>
      </c>
      <c r="BS492" s="156" t="s">
        <v>114</v>
      </c>
      <c r="BT492" s="156" t="s">
        <v>114</v>
      </c>
      <c r="BU492" s="156" t="s">
        <v>5062</v>
      </c>
      <c r="BV492" s="156">
        <v>3017825423</v>
      </c>
      <c r="BW492" s="156" t="s">
        <v>5063</v>
      </c>
      <c r="BX492" s="156" t="s">
        <v>839</v>
      </c>
      <c r="BY492" s="156" t="s">
        <v>119</v>
      </c>
      <c r="BZ492" s="156" t="s">
        <v>5064</v>
      </c>
      <c r="CA492" s="157" t="s">
        <v>109</v>
      </c>
      <c r="CB492" s="157" t="s">
        <v>109</v>
      </c>
      <c r="CC492" s="157"/>
      <c r="CD492" s="156"/>
      <c r="CE492" s="156"/>
      <c r="CF492" s="156"/>
      <c r="CG492" s="156"/>
      <c r="CH492" s="156"/>
      <c r="CI492" s="156"/>
      <c r="CJ492" s="156"/>
      <c r="CK492" s="156"/>
      <c r="CL492" s="156"/>
      <c r="CM492" s="157" t="s">
        <v>109</v>
      </c>
      <c r="CN492" s="156"/>
    </row>
    <row r="493" spans="1:92" s="50" customFormat="1" ht="45.75" customHeight="1">
      <c r="A493" s="589">
        <f>1+A492</f>
        <v>492</v>
      </c>
      <c r="B493" s="403" t="s">
        <v>5065</v>
      </c>
      <c r="C493" s="156" t="s">
        <v>5066</v>
      </c>
      <c r="D493" s="156" t="s">
        <v>340</v>
      </c>
      <c r="E493" s="156">
        <v>45441</v>
      </c>
      <c r="F493" s="156">
        <v>45447</v>
      </c>
      <c r="G493" s="156">
        <v>45554</v>
      </c>
      <c r="H493" s="156" t="s">
        <v>94</v>
      </c>
      <c r="I493" s="156" t="s">
        <v>95</v>
      </c>
      <c r="J493" s="301" t="s">
        <v>5067</v>
      </c>
      <c r="K493" s="251">
        <v>35196659</v>
      </c>
      <c r="L493" s="156">
        <v>1</v>
      </c>
      <c r="M493" s="156" t="s">
        <v>97</v>
      </c>
      <c r="N493" s="156" t="s">
        <v>98</v>
      </c>
      <c r="O493" s="156" t="s">
        <v>3281</v>
      </c>
      <c r="P493" s="156" t="s">
        <v>5068</v>
      </c>
      <c r="Q493" s="156" t="s">
        <v>5069</v>
      </c>
      <c r="R493" s="143">
        <f>+G493-F493</f>
        <v>107</v>
      </c>
      <c r="S493" s="134" t="s">
        <v>5070</v>
      </c>
      <c r="T493" s="253">
        <v>15750000</v>
      </c>
      <c r="U493" s="156" t="s">
        <v>5071</v>
      </c>
      <c r="V493" s="253">
        <f>+T493</f>
        <v>15750000</v>
      </c>
      <c r="W493" s="156">
        <v>45441</v>
      </c>
      <c r="X493" s="156" t="s">
        <v>103</v>
      </c>
      <c r="Y493" s="317">
        <f>+Z493+AA493+AB493</f>
        <v>15750000</v>
      </c>
      <c r="Z493" s="156">
        <f>T493-AA493-AB493</f>
        <v>15750000</v>
      </c>
      <c r="AA493" s="156">
        <v>0</v>
      </c>
      <c r="AB493" s="156">
        <f>+AC493+AD493+AE493+AF493+AG493+AH493+AI493+AJ493</f>
        <v>0</v>
      </c>
      <c r="AC493" s="156">
        <v>0</v>
      </c>
      <c r="AD493" s="156">
        <v>0</v>
      </c>
      <c r="AE493" s="156">
        <v>0</v>
      </c>
      <c r="AF493" s="156">
        <v>0</v>
      </c>
      <c r="AG493" s="156">
        <v>0</v>
      </c>
      <c r="AH493" s="156">
        <v>0</v>
      </c>
      <c r="AI493" s="156">
        <v>0</v>
      </c>
      <c r="AJ493" s="156">
        <v>0</v>
      </c>
      <c r="AK493" s="156" t="s">
        <v>104</v>
      </c>
      <c r="AL493" s="103" t="s">
        <v>5072</v>
      </c>
      <c r="AM493" s="156" t="s">
        <v>2655</v>
      </c>
      <c r="AN493" s="156">
        <v>35195506</v>
      </c>
      <c r="AO493" s="156" t="s">
        <v>108</v>
      </c>
      <c r="AP493" s="156" t="s">
        <v>108</v>
      </c>
      <c r="AQ493" s="156" t="s">
        <v>108</v>
      </c>
      <c r="AR493" s="156" t="s">
        <v>108</v>
      </c>
      <c r="AS493" s="156" t="s">
        <v>109</v>
      </c>
      <c r="AT493" s="156" t="s">
        <v>109</v>
      </c>
      <c r="AU493" s="156" t="s">
        <v>392</v>
      </c>
      <c r="AV493" s="156"/>
      <c r="AW493" s="156"/>
      <c r="AX493" s="156" t="s">
        <v>109</v>
      </c>
      <c r="AY493" s="156" t="s">
        <v>108</v>
      </c>
      <c r="AZ493" s="156"/>
      <c r="BA493" s="156"/>
      <c r="BB493" s="156"/>
      <c r="BC493" s="156"/>
      <c r="BD493" s="156"/>
      <c r="BE493" s="156"/>
      <c r="BF493" s="156"/>
      <c r="BG493" s="156"/>
      <c r="BH493" s="153">
        <f>T493+BB493</f>
        <v>15750000</v>
      </c>
      <c r="BI493" s="680" t="s">
        <v>113</v>
      </c>
      <c r="BJ493" s="240"/>
      <c r="BK493" s="240" t="s">
        <v>114</v>
      </c>
      <c r="BL493" s="240"/>
      <c r="BM493" s="573"/>
      <c r="BN493" s="156" t="s">
        <v>964</v>
      </c>
      <c r="BO493" s="156">
        <v>43</v>
      </c>
      <c r="BP493" s="156" t="s">
        <v>114</v>
      </c>
      <c r="BQ493" s="156" t="s">
        <v>114</v>
      </c>
      <c r="BR493" s="156" t="s">
        <v>114</v>
      </c>
      <c r="BS493" s="156" t="s">
        <v>114</v>
      </c>
      <c r="BT493" s="156" t="s">
        <v>114</v>
      </c>
      <c r="BU493" s="156" t="s">
        <v>5073</v>
      </c>
      <c r="BV493" s="156">
        <v>3208737714</v>
      </c>
      <c r="BW493" s="156" t="s">
        <v>5074</v>
      </c>
      <c r="BX493" s="156" t="s">
        <v>118</v>
      </c>
      <c r="BY493" s="156" t="s">
        <v>119</v>
      </c>
      <c r="BZ493" s="156">
        <v>94695746215</v>
      </c>
      <c r="CA493" s="157" t="s">
        <v>109</v>
      </c>
      <c r="CB493" s="157" t="s">
        <v>109</v>
      </c>
      <c r="CC493" s="157" t="s">
        <v>109</v>
      </c>
      <c r="CD493" s="156" t="s">
        <v>109</v>
      </c>
      <c r="CE493" s="156"/>
      <c r="CF493" s="156"/>
      <c r="CG493" s="156"/>
      <c r="CH493" s="156"/>
      <c r="CI493" s="156"/>
      <c r="CJ493" s="156"/>
      <c r="CK493" s="156"/>
      <c r="CL493" s="156"/>
      <c r="CM493" s="157" t="s">
        <v>109</v>
      </c>
      <c r="CN493" s="156"/>
    </row>
    <row r="494" spans="1:92" s="50" customFormat="1" ht="45.75" customHeight="1">
      <c r="A494" s="589">
        <f>1+A493</f>
        <v>493</v>
      </c>
      <c r="B494" s="403" t="s">
        <v>5075</v>
      </c>
      <c r="C494" s="156" t="s">
        <v>5076</v>
      </c>
      <c r="D494" s="156" t="s">
        <v>4298</v>
      </c>
      <c r="E494" s="156">
        <v>45441</v>
      </c>
      <c r="F494" s="156">
        <v>45443</v>
      </c>
      <c r="G494" s="156">
        <v>45503</v>
      </c>
      <c r="H494" s="156" t="s">
        <v>94</v>
      </c>
      <c r="I494" s="156" t="s">
        <v>180</v>
      </c>
      <c r="J494" s="301" t="s">
        <v>5077</v>
      </c>
      <c r="K494" s="251">
        <v>1072645487</v>
      </c>
      <c r="L494" s="156"/>
      <c r="M494" s="156" t="s">
        <v>97</v>
      </c>
      <c r="N494" s="156" t="s">
        <v>5078</v>
      </c>
      <c r="O494" s="156" t="s">
        <v>608</v>
      </c>
      <c r="P494" s="156" t="s">
        <v>5079</v>
      </c>
      <c r="Q494" s="156" t="s">
        <v>5004</v>
      </c>
      <c r="R494" s="143">
        <f>+G494-F494</f>
        <v>60</v>
      </c>
      <c r="S494" s="134" t="s">
        <v>5080</v>
      </c>
      <c r="T494" s="253">
        <v>7680000</v>
      </c>
      <c r="U494" s="156" t="s">
        <v>5081</v>
      </c>
      <c r="V494" s="253">
        <f>+T494</f>
        <v>7680000</v>
      </c>
      <c r="W494" s="156">
        <v>45441</v>
      </c>
      <c r="X494" s="156" t="s">
        <v>103</v>
      </c>
      <c r="Y494" s="317">
        <f>+Z494+AA494+AB494</f>
        <v>7680000</v>
      </c>
      <c r="Z494" s="156">
        <f>T494-AA494-AB494</f>
        <v>7680000</v>
      </c>
      <c r="AA494" s="156">
        <v>0</v>
      </c>
      <c r="AB494" s="156">
        <f>+AC494+AD494+AE494+AF494+AG494+AH494+AI494+AJ494</f>
        <v>0</v>
      </c>
      <c r="AC494" s="156">
        <v>0</v>
      </c>
      <c r="AD494" s="156">
        <v>0</v>
      </c>
      <c r="AE494" s="156">
        <v>0</v>
      </c>
      <c r="AF494" s="156">
        <v>0</v>
      </c>
      <c r="AG494" s="156">
        <v>0</v>
      </c>
      <c r="AH494" s="156">
        <v>0</v>
      </c>
      <c r="AI494" s="156">
        <v>0</v>
      </c>
      <c r="AJ494" s="156">
        <v>0</v>
      </c>
      <c r="AK494" s="156" t="s">
        <v>104</v>
      </c>
      <c r="AL494" s="103" t="s">
        <v>5082</v>
      </c>
      <c r="AM494" s="156" t="s">
        <v>1531</v>
      </c>
      <c r="AN494" s="156">
        <v>79784276</v>
      </c>
      <c r="AO494" s="156" t="s">
        <v>108</v>
      </c>
      <c r="AP494" s="156" t="s">
        <v>108</v>
      </c>
      <c r="AQ494" s="156" t="s">
        <v>108</v>
      </c>
      <c r="AR494" s="156" t="s">
        <v>108</v>
      </c>
      <c r="AS494" s="156" t="s">
        <v>109</v>
      </c>
      <c r="AT494" s="156" t="s">
        <v>109</v>
      </c>
      <c r="AU494" s="156" t="s">
        <v>392</v>
      </c>
      <c r="AV494" s="156"/>
      <c r="AW494" s="156"/>
      <c r="AX494" s="156" t="s">
        <v>109</v>
      </c>
      <c r="AY494" s="156" t="s">
        <v>108</v>
      </c>
      <c r="AZ494" s="156"/>
      <c r="BA494" s="156"/>
      <c r="BB494" s="156"/>
      <c r="BC494" s="156"/>
      <c r="BD494" s="156"/>
      <c r="BE494" s="156"/>
      <c r="BF494" s="156"/>
      <c r="BG494" s="156"/>
      <c r="BH494" s="153">
        <f>T494+BB494</f>
        <v>7680000</v>
      </c>
      <c r="BI494" s="161" t="s">
        <v>135</v>
      </c>
      <c r="BJ494" s="240"/>
      <c r="BK494" s="240" t="s">
        <v>114</v>
      </c>
      <c r="BL494" s="240"/>
      <c r="BM494" s="398" t="s">
        <v>136</v>
      </c>
      <c r="BN494" s="156" t="s">
        <v>161</v>
      </c>
      <c r="BO494" s="156">
        <v>36</v>
      </c>
      <c r="BP494" s="156" t="s">
        <v>114</v>
      </c>
      <c r="BQ494" s="156" t="s">
        <v>114</v>
      </c>
      <c r="BR494" s="156" t="s">
        <v>114</v>
      </c>
      <c r="BS494" s="156" t="s">
        <v>114</v>
      </c>
      <c r="BT494" s="156" t="s">
        <v>114</v>
      </c>
      <c r="BU494" s="156" t="s">
        <v>5083</v>
      </c>
      <c r="BV494" s="156">
        <v>3102545232</v>
      </c>
      <c r="BW494" s="156" t="s">
        <v>5084</v>
      </c>
      <c r="BX494" s="156" t="s">
        <v>1301</v>
      </c>
      <c r="BY494" s="156" t="s">
        <v>119</v>
      </c>
      <c r="BZ494" s="156" t="s">
        <v>5085</v>
      </c>
      <c r="CA494" s="157" t="s">
        <v>109</v>
      </c>
      <c r="CB494" s="157" t="s">
        <v>109</v>
      </c>
      <c r="CC494" s="157"/>
      <c r="CD494" s="156"/>
      <c r="CE494" s="156"/>
      <c r="CF494" s="156"/>
      <c r="CG494" s="156"/>
      <c r="CH494" s="156"/>
      <c r="CI494" s="156"/>
      <c r="CJ494" s="156"/>
      <c r="CK494" s="156"/>
      <c r="CL494" s="156"/>
      <c r="CM494" s="157" t="s">
        <v>109</v>
      </c>
      <c r="CN494" s="156"/>
    </row>
    <row r="495" spans="1:92" s="50" customFormat="1" ht="45.75" customHeight="1">
      <c r="A495" s="589">
        <f>1+A494</f>
        <v>494</v>
      </c>
      <c r="B495" s="403" t="s">
        <v>5086</v>
      </c>
      <c r="C495" s="156" t="s">
        <v>5087</v>
      </c>
      <c r="D495" s="156" t="s">
        <v>451</v>
      </c>
      <c r="E495" s="156">
        <v>45441</v>
      </c>
      <c r="F495" s="156">
        <v>45448</v>
      </c>
      <c r="G495" s="156">
        <v>45539</v>
      </c>
      <c r="H495" s="156" t="s">
        <v>94</v>
      </c>
      <c r="I495" s="156" t="s">
        <v>180</v>
      </c>
      <c r="J495" s="301" t="s">
        <v>5088</v>
      </c>
      <c r="K495" s="251">
        <v>1072641944</v>
      </c>
      <c r="L495" s="156">
        <v>0</v>
      </c>
      <c r="M495" s="156" t="s">
        <v>97</v>
      </c>
      <c r="N495" s="156" t="s">
        <v>5078</v>
      </c>
      <c r="O495" s="156" t="s">
        <v>993</v>
      </c>
      <c r="P495" s="156" t="s">
        <v>5089</v>
      </c>
      <c r="Q495" s="156" t="s">
        <v>2642</v>
      </c>
      <c r="R495" s="143">
        <f>+G495-F495</f>
        <v>91</v>
      </c>
      <c r="S495" s="134" t="s">
        <v>5090</v>
      </c>
      <c r="T495" s="253">
        <v>9315000</v>
      </c>
      <c r="U495" s="156" t="s">
        <v>5091</v>
      </c>
      <c r="V495" s="253">
        <f>+T495</f>
        <v>9315000</v>
      </c>
      <c r="W495" s="156">
        <v>45441</v>
      </c>
      <c r="X495" s="156" t="s">
        <v>103</v>
      </c>
      <c r="Y495" s="317">
        <f>+Z495+AA495+AB495</f>
        <v>9315000</v>
      </c>
      <c r="Z495" s="156">
        <f>T495-AA495-AB495</f>
        <v>9315000</v>
      </c>
      <c r="AA495" s="156">
        <v>0</v>
      </c>
      <c r="AB495" s="156">
        <f>+AC495+AD495+AE495+AF495+AG495+AH495+AI495+AJ495</f>
        <v>0</v>
      </c>
      <c r="AC495" s="156">
        <v>0</v>
      </c>
      <c r="AD495" s="156">
        <v>0</v>
      </c>
      <c r="AE495" s="156">
        <v>0</v>
      </c>
      <c r="AF495" s="156">
        <v>0</v>
      </c>
      <c r="AG495" s="156">
        <v>0</v>
      </c>
      <c r="AH495" s="156">
        <v>0</v>
      </c>
      <c r="AI495" s="156">
        <v>0</v>
      </c>
      <c r="AJ495" s="156">
        <v>0</v>
      </c>
      <c r="AK495" s="156" t="s">
        <v>104</v>
      </c>
      <c r="AL495" s="103" t="s">
        <v>5092</v>
      </c>
      <c r="AM495" s="156" t="s">
        <v>2362</v>
      </c>
      <c r="AN495" s="156">
        <v>80190721</v>
      </c>
      <c r="AO495" s="156" t="s">
        <v>108</v>
      </c>
      <c r="AP495" s="156" t="s">
        <v>108</v>
      </c>
      <c r="AQ495" s="156" t="s">
        <v>108</v>
      </c>
      <c r="AR495" s="156" t="s">
        <v>108</v>
      </c>
      <c r="AS495" s="156" t="s">
        <v>109</v>
      </c>
      <c r="AT495" s="156" t="s">
        <v>109</v>
      </c>
      <c r="AU495" s="156" t="s">
        <v>392</v>
      </c>
      <c r="AV495" s="156"/>
      <c r="AW495" s="156"/>
      <c r="AX495" s="156" t="s">
        <v>109</v>
      </c>
      <c r="AY495" s="156" t="s">
        <v>108</v>
      </c>
      <c r="AZ495" s="156"/>
      <c r="BA495" s="156"/>
      <c r="BB495" s="156"/>
      <c r="BC495" s="156"/>
      <c r="BD495" s="156"/>
      <c r="BE495" s="156"/>
      <c r="BF495" s="156"/>
      <c r="BG495" s="156"/>
      <c r="BH495" s="153">
        <f>T495+BB495</f>
        <v>9315000</v>
      </c>
      <c r="BI495" s="680" t="s">
        <v>113</v>
      </c>
      <c r="BJ495" s="240"/>
      <c r="BK495" s="240" t="s">
        <v>114</v>
      </c>
      <c r="BL495" s="240"/>
      <c r="BM495" s="573"/>
      <c r="BN495" s="156" t="s">
        <v>964</v>
      </c>
      <c r="BO495" s="156">
        <v>19</v>
      </c>
      <c r="BP495" s="156" t="s">
        <v>114</v>
      </c>
      <c r="BQ495" s="156" t="s">
        <v>114</v>
      </c>
      <c r="BR495" s="156" t="s">
        <v>114</v>
      </c>
      <c r="BS495" s="156" t="s">
        <v>114</v>
      </c>
      <c r="BT495" s="156" t="s">
        <v>114</v>
      </c>
      <c r="BU495" s="156" t="s">
        <v>5093</v>
      </c>
      <c r="BV495" s="156">
        <v>3224322912</v>
      </c>
      <c r="BW495" s="156" t="s">
        <v>5094</v>
      </c>
      <c r="BX495" s="156" t="s">
        <v>881</v>
      </c>
      <c r="BY495" s="156" t="s">
        <v>119</v>
      </c>
      <c r="BZ495" s="156">
        <v>33700004979</v>
      </c>
      <c r="CA495" s="157" t="s">
        <v>109</v>
      </c>
      <c r="CB495" s="157" t="s">
        <v>109</v>
      </c>
      <c r="CC495" s="157" t="s">
        <v>109</v>
      </c>
      <c r="CD495" s="156"/>
      <c r="CE495" s="156"/>
      <c r="CF495" s="156"/>
      <c r="CG495" s="156"/>
      <c r="CH495" s="156"/>
      <c r="CI495" s="156"/>
      <c r="CJ495" s="156"/>
      <c r="CK495" s="156"/>
      <c r="CL495" s="156"/>
      <c r="CM495" s="157" t="s">
        <v>109</v>
      </c>
      <c r="CN495" s="156"/>
    </row>
    <row r="496" spans="1:92" s="50" customFormat="1" ht="45.75" customHeight="1">
      <c r="A496" s="589">
        <f>1+A495</f>
        <v>495</v>
      </c>
      <c r="B496" s="403" t="s">
        <v>5095</v>
      </c>
      <c r="C496" s="156" t="s">
        <v>5096</v>
      </c>
      <c r="D496" s="156" t="s">
        <v>645</v>
      </c>
      <c r="E496" s="156">
        <v>45441</v>
      </c>
      <c r="F496" s="156">
        <v>45443</v>
      </c>
      <c r="G496" s="156">
        <v>45534</v>
      </c>
      <c r="H496" s="156" t="s">
        <v>94</v>
      </c>
      <c r="I496" s="156" t="s">
        <v>180</v>
      </c>
      <c r="J496" s="301" t="s">
        <v>5097</v>
      </c>
      <c r="K496" s="251">
        <v>11204197</v>
      </c>
      <c r="L496" s="156">
        <v>9</v>
      </c>
      <c r="M496" s="156" t="s">
        <v>97</v>
      </c>
      <c r="N496" s="156" t="s">
        <v>5078</v>
      </c>
      <c r="O496" s="156" t="s">
        <v>783</v>
      </c>
      <c r="P496" s="156" t="s">
        <v>5098</v>
      </c>
      <c r="Q496" s="156" t="s">
        <v>2642</v>
      </c>
      <c r="R496" s="143">
        <f>+G496-F496</f>
        <v>91</v>
      </c>
      <c r="S496" s="134" t="s">
        <v>5099</v>
      </c>
      <c r="T496" s="253">
        <v>8580000</v>
      </c>
      <c r="U496" s="156" t="s">
        <v>5100</v>
      </c>
      <c r="V496" s="253">
        <f>+T496</f>
        <v>8580000</v>
      </c>
      <c r="W496" s="156">
        <v>45441</v>
      </c>
      <c r="X496" s="156" t="s">
        <v>103</v>
      </c>
      <c r="Y496" s="317">
        <f>+Z496+AA496+AB496</f>
        <v>8580000</v>
      </c>
      <c r="Z496" s="156">
        <f>T496-AA496-AB496</f>
        <v>8580000</v>
      </c>
      <c r="AA496" s="156">
        <v>0</v>
      </c>
      <c r="AB496" s="156">
        <f>+AC496+AD496+AE496+AF496+AG496+AH496+AI496+AJ496</f>
        <v>0</v>
      </c>
      <c r="AC496" s="156">
        <v>0</v>
      </c>
      <c r="AD496" s="156">
        <v>0</v>
      </c>
      <c r="AE496" s="156">
        <v>0</v>
      </c>
      <c r="AF496" s="156">
        <v>0</v>
      </c>
      <c r="AG496" s="156">
        <v>0</v>
      </c>
      <c r="AH496" s="156">
        <v>0</v>
      </c>
      <c r="AI496" s="156">
        <v>0</v>
      </c>
      <c r="AJ496" s="156">
        <v>0</v>
      </c>
      <c r="AK496" s="156" t="s">
        <v>104</v>
      </c>
      <c r="AL496" s="103" t="s">
        <v>5101</v>
      </c>
      <c r="AM496" s="156" t="s">
        <v>1829</v>
      </c>
      <c r="AN496" s="156">
        <v>15668923</v>
      </c>
      <c r="AO496" s="156" t="s">
        <v>108</v>
      </c>
      <c r="AP496" s="156" t="s">
        <v>108</v>
      </c>
      <c r="AQ496" s="156" t="s">
        <v>108</v>
      </c>
      <c r="AR496" s="156" t="s">
        <v>108</v>
      </c>
      <c r="AS496" s="156" t="s">
        <v>109</v>
      </c>
      <c r="AT496" s="156" t="s">
        <v>109</v>
      </c>
      <c r="AU496" s="156" t="s">
        <v>392</v>
      </c>
      <c r="AV496" s="156"/>
      <c r="AW496" s="156"/>
      <c r="AX496" s="156" t="s">
        <v>109</v>
      </c>
      <c r="AY496" s="156" t="s">
        <v>108</v>
      </c>
      <c r="AZ496" s="156"/>
      <c r="BA496" s="156"/>
      <c r="BB496" s="156"/>
      <c r="BC496" s="156"/>
      <c r="BD496" s="156"/>
      <c r="BE496" s="156"/>
      <c r="BF496" s="156"/>
      <c r="BG496" s="156"/>
      <c r="BH496" s="153">
        <f>T496+BB496</f>
        <v>8580000</v>
      </c>
      <c r="BI496" s="680" t="s">
        <v>113</v>
      </c>
      <c r="BJ496" s="240"/>
      <c r="BK496" s="240" t="s">
        <v>114</v>
      </c>
      <c r="BL496" s="240"/>
      <c r="BM496" s="573"/>
      <c r="BN496" s="156" t="s">
        <v>917</v>
      </c>
      <c r="BO496" s="156">
        <v>42</v>
      </c>
      <c r="BP496" s="156" t="s">
        <v>578</v>
      </c>
      <c r="BQ496" s="156" t="s">
        <v>114</v>
      </c>
      <c r="BR496" s="156" t="s">
        <v>114</v>
      </c>
      <c r="BS496" s="156" t="s">
        <v>114</v>
      </c>
      <c r="BT496" s="156" t="s">
        <v>114</v>
      </c>
      <c r="BU496" s="156" t="s">
        <v>5102</v>
      </c>
      <c r="BV496" s="156">
        <v>3203318529</v>
      </c>
      <c r="BW496" s="156" t="s">
        <v>5103</v>
      </c>
      <c r="BX496" s="156" t="s">
        <v>118</v>
      </c>
      <c r="BY496" s="156" t="s">
        <v>119</v>
      </c>
      <c r="BZ496" s="156">
        <v>91254876351</v>
      </c>
      <c r="CA496" s="157" t="s">
        <v>109</v>
      </c>
      <c r="CB496" s="157" t="s">
        <v>109</v>
      </c>
      <c r="CC496" s="157" t="s">
        <v>109</v>
      </c>
      <c r="CD496" s="156"/>
      <c r="CE496" s="156"/>
      <c r="CF496" s="156"/>
      <c r="CG496" s="156"/>
      <c r="CH496" s="156"/>
      <c r="CI496" s="156"/>
      <c r="CJ496" s="156"/>
      <c r="CK496" s="156"/>
      <c r="CL496" s="156"/>
      <c r="CM496" s="157" t="s">
        <v>109</v>
      </c>
      <c r="CN496" s="156"/>
    </row>
    <row r="497" spans="1:736" s="50" customFormat="1" ht="45.75" customHeight="1">
      <c r="A497" s="589">
        <f>1+A496</f>
        <v>496</v>
      </c>
      <c r="B497" s="403" t="s">
        <v>5104</v>
      </c>
      <c r="C497" s="156" t="s">
        <v>5105</v>
      </c>
      <c r="D497" s="156" t="s">
        <v>645</v>
      </c>
      <c r="E497" s="156">
        <v>45441</v>
      </c>
      <c r="F497" s="156">
        <v>45443</v>
      </c>
      <c r="G497" s="156">
        <v>45534</v>
      </c>
      <c r="H497" s="156" t="s">
        <v>94</v>
      </c>
      <c r="I497" s="156" t="s">
        <v>95</v>
      </c>
      <c r="J497" s="301" t="s">
        <v>5106</v>
      </c>
      <c r="K497" s="251">
        <v>1072706460</v>
      </c>
      <c r="L497" s="156">
        <v>9</v>
      </c>
      <c r="M497" s="156" t="s">
        <v>97</v>
      </c>
      <c r="N497" s="156" t="s">
        <v>5078</v>
      </c>
      <c r="O497" s="156" t="s">
        <v>3586</v>
      </c>
      <c r="P497" s="156" t="s">
        <v>5107</v>
      </c>
      <c r="Q497" s="156" t="s">
        <v>2642</v>
      </c>
      <c r="R497" s="143">
        <f>+G497-F497</f>
        <v>91</v>
      </c>
      <c r="S497" s="134" t="s">
        <v>4956</v>
      </c>
      <c r="T497" s="253">
        <v>9600000</v>
      </c>
      <c r="U497" s="156" t="s">
        <v>5108</v>
      </c>
      <c r="V497" s="253">
        <f>+T497</f>
        <v>9600000</v>
      </c>
      <c r="W497" s="156">
        <v>45441</v>
      </c>
      <c r="X497" s="156" t="s">
        <v>4996</v>
      </c>
      <c r="Y497" s="317">
        <f>+Z497+AA497+AB497</f>
        <v>9600000</v>
      </c>
      <c r="Z497" s="156">
        <v>0</v>
      </c>
      <c r="AA497" s="156">
        <v>0</v>
      </c>
      <c r="AB497" s="156">
        <f>+AC497+AD497+AE497+AF497+AG497+AH497+AI497+AJ497</f>
        <v>9600000</v>
      </c>
      <c r="AC497" s="156">
        <v>0</v>
      </c>
      <c r="AD497" s="156">
        <v>0</v>
      </c>
      <c r="AE497" s="156">
        <v>0</v>
      </c>
      <c r="AF497" s="156">
        <v>0</v>
      </c>
      <c r="AG497" s="156">
        <f>+V497</f>
        <v>9600000</v>
      </c>
      <c r="AH497" s="156">
        <v>0</v>
      </c>
      <c r="AI497" s="156">
        <v>0</v>
      </c>
      <c r="AJ497" s="156">
        <v>0</v>
      </c>
      <c r="AK497" s="156" t="s">
        <v>104</v>
      </c>
      <c r="AL497" s="103" t="s">
        <v>5109</v>
      </c>
      <c r="AM497" s="156" t="s">
        <v>3005</v>
      </c>
      <c r="AN497" s="156">
        <v>52285927</v>
      </c>
      <c r="AO497" s="156" t="s">
        <v>108</v>
      </c>
      <c r="AP497" s="156" t="s">
        <v>108</v>
      </c>
      <c r="AQ497" s="156" t="s">
        <v>108</v>
      </c>
      <c r="AR497" s="156" t="s">
        <v>108</v>
      </c>
      <c r="AS497" s="156" t="s">
        <v>109</v>
      </c>
      <c r="AT497" s="156" t="s">
        <v>109</v>
      </c>
      <c r="AU497" s="156" t="s">
        <v>392</v>
      </c>
      <c r="AV497" s="156"/>
      <c r="AW497" s="156"/>
      <c r="AX497" s="156" t="s">
        <v>109</v>
      </c>
      <c r="AY497" s="156" t="s">
        <v>108</v>
      </c>
      <c r="AZ497" s="156"/>
      <c r="BA497" s="156"/>
      <c r="BB497" s="156"/>
      <c r="BC497" s="156"/>
      <c r="BD497" s="156"/>
      <c r="BE497" s="156"/>
      <c r="BF497" s="156"/>
      <c r="BG497" s="156"/>
      <c r="BH497" s="153">
        <f>T497+BB497</f>
        <v>9600000</v>
      </c>
      <c r="BI497" s="680" t="s">
        <v>113</v>
      </c>
      <c r="BJ497" s="240"/>
      <c r="BK497" s="240" t="s">
        <v>114</v>
      </c>
      <c r="BL497" s="240"/>
      <c r="BM497" s="573"/>
      <c r="BN497" s="156" t="s">
        <v>964</v>
      </c>
      <c r="BO497" s="156">
        <v>28</v>
      </c>
      <c r="BP497" s="156" t="s">
        <v>114</v>
      </c>
      <c r="BQ497" s="156" t="s">
        <v>114</v>
      </c>
      <c r="BR497" s="156" t="s">
        <v>114</v>
      </c>
      <c r="BS497" s="156" t="s">
        <v>114</v>
      </c>
      <c r="BT497" s="156" t="s">
        <v>114</v>
      </c>
      <c r="BU497" s="156" t="s">
        <v>5110</v>
      </c>
      <c r="BV497" s="156">
        <v>3112499008</v>
      </c>
      <c r="BW497" s="156" t="s">
        <v>5111</v>
      </c>
      <c r="BX497" s="156" t="s">
        <v>118</v>
      </c>
      <c r="BY497" s="156" t="s">
        <v>119</v>
      </c>
      <c r="BZ497" s="156">
        <v>33787208831</v>
      </c>
      <c r="CA497" s="157" t="s">
        <v>109</v>
      </c>
      <c r="CB497" s="157" t="s">
        <v>109</v>
      </c>
      <c r="CC497" s="157" t="s">
        <v>109</v>
      </c>
      <c r="CD497" s="156"/>
      <c r="CE497" s="156"/>
      <c r="CF497" s="156"/>
      <c r="CG497" s="156"/>
      <c r="CH497" s="156"/>
      <c r="CI497" s="156"/>
      <c r="CJ497" s="156"/>
      <c r="CK497" s="156"/>
      <c r="CL497" s="156"/>
      <c r="CM497" s="157" t="s">
        <v>109</v>
      </c>
      <c r="CN497" s="156"/>
    </row>
    <row r="498" spans="1:736" s="50" customFormat="1" ht="45.75" customHeight="1">
      <c r="A498" s="589">
        <f>1+A497</f>
        <v>497</v>
      </c>
      <c r="B498" s="403" t="s">
        <v>5112</v>
      </c>
      <c r="C498" s="156" t="s">
        <v>5113</v>
      </c>
      <c r="D498" s="156" t="s">
        <v>645</v>
      </c>
      <c r="E498" s="156">
        <v>45441</v>
      </c>
      <c r="F498" s="156">
        <v>45443</v>
      </c>
      <c r="G498" s="156">
        <v>45534</v>
      </c>
      <c r="H498" s="156" t="s">
        <v>94</v>
      </c>
      <c r="I498" s="156" t="s">
        <v>180</v>
      </c>
      <c r="J498" s="301" t="s">
        <v>5114</v>
      </c>
      <c r="K498" s="251">
        <v>1026296046</v>
      </c>
      <c r="L498" s="156">
        <v>4</v>
      </c>
      <c r="M498" s="156" t="s">
        <v>97</v>
      </c>
      <c r="N498" s="156" t="s">
        <v>5078</v>
      </c>
      <c r="O498" s="156" t="s">
        <v>993</v>
      </c>
      <c r="P498" s="156" t="s">
        <v>5115</v>
      </c>
      <c r="Q498" s="156" t="s">
        <v>2642</v>
      </c>
      <c r="R498" s="143">
        <f>+G498-F498</f>
        <v>91</v>
      </c>
      <c r="S498" s="134" t="s">
        <v>5116</v>
      </c>
      <c r="T498" s="253">
        <v>7500000</v>
      </c>
      <c r="U498" s="156" t="s">
        <v>5117</v>
      </c>
      <c r="V498" s="253">
        <f>+T498</f>
        <v>7500000</v>
      </c>
      <c r="W498" s="156">
        <v>45441</v>
      </c>
      <c r="X498" s="156" t="s">
        <v>103</v>
      </c>
      <c r="Y498" s="317">
        <f>+Z498+AA498+AB498</f>
        <v>7500000</v>
      </c>
      <c r="Z498" s="156">
        <f>T498-AA498-AB498</f>
        <v>7500000</v>
      </c>
      <c r="AA498" s="156">
        <v>0</v>
      </c>
      <c r="AB498" s="156">
        <f>+AC498+AD498+AE498+AF498+AG498+AH498+AI498+AJ498</f>
        <v>0</v>
      </c>
      <c r="AC498" s="156">
        <v>0</v>
      </c>
      <c r="AD498" s="156">
        <v>0</v>
      </c>
      <c r="AE498" s="156">
        <v>0</v>
      </c>
      <c r="AF498" s="156">
        <v>0</v>
      </c>
      <c r="AG498" s="156">
        <v>0</v>
      </c>
      <c r="AH498" s="156">
        <v>0</v>
      </c>
      <c r="AI498" s="156">
        <v>0</v>
      </c>
      <c r="AJ498" s="156">
        <v>0</v>
      </c>
      <c r="AK498" s="156" t="s">
        <v>104</v>
      </c>
      <c r="AL498" s="103" t="s">
        <v>5118</v>
      </c>
      <c r="AM498" s="156" t="s">
        <v>2995</v>
      </c>
      <c r="AN498" s="156">
        <v>35472753</v>
      </c>
      <c r="AO498" s="156" t="s">
        <v>108</v>
      </c>
      <c r="AP498" s="156" t="s">
        <v>108</v>
      </c>
      <c r="AQ498" s="156" t="s">
        <v>108</v>
      </c>
      <c r="AR498" s="156" t="s">
        <v>108</v>
      </c>
      <c r="AS498" s="156" t="s">
        <v>109</v>
      </c>
      <c r="AT498" s="156" t="s">
        <v>109</v>
      </c>
      <c r="AU498" s="156" t="s">
        <v>392</v>
      </c>
      <c r="AV498" s="156"/>
      <c r="AW498" s="156"/>
      <c r="AX498" s="156" t="s">
        <v>109</v>
      </c>
      <c r="AY498" s="156" t="s">
        <v>108</v>
      </c>
      <c r="AZ498" s="156"/>
      <c r="BA498" s="156"/>
      <c r="BB498" s="156"/>
      <c r="BC498" s="156"/>
      <c r="BD498" s="156"/>
      <c r="BE498" s="156"/>
      <c r="BF498" s="156"/>
      <c r="BG498" s="156"/>
      <c r="BH498" s="153">
        <f>T498+BB498</f>
        <v>7500000</v>
      </c>
      <c r="BI498" s="680" t="s">
        <v>113</v>
      </c>
      <c r="BJ498" s="240"/>
      <c r="BK498" s="240" t="s">
        <v>114</v>
      </c>
      <c r="BL498" s="240"/>
      <c r="BM498" s="573"/>
      <c r="BN498" s="156" t="s">
        <v>917</v>
      </c>
      <c r="BO498" s="156">
        <v>27</v>
      </c>
      <c r="BP498" s="156" t="s">
        <v>1000</v>
      </c>
      <c r="BQ498" s="156" t="s">
        <v>114</v>
      </c>
      <c r="BR498" s="156" t="s">
        <v>114</v>
      </c>
      <c r="BS498" s="156" t="s">
        <v>114</v>
      </c>
      <c r="BT498" s="156" t="s">
        <v>114</v>
      </c>
      <c r="BU498" s="156" t="s">
        <v>5119</v>
      </c>
      <c r="BV498" s="156">
        <v>3507873457</v>
      </c>
      <c r="BW498" s="156" t="s">
        <v>5120</v>
      </c>
      <c r="BX498" s="156" t="s">
        <v>118</v>
      </c>
      <c r="BY498" s="156" t="s">
        <v>119</v>
      </c>
      <c r="BZ498" s="156">
        <v>33721452755</v>
      </c>
      <c r="CA498" s="157" t="s">
        <v>109</v>
      </c>
      <c r="CB498" s="157" t="s">
        <v>109</v>
      </c>
      <c r="CC498" s="157" t="s">
        <v>109</v>
      </c>
      <c r="CD498" s="156"/>
      <c r="CE498" s="156"/>
      <c r="CF498" s="156"/>
      <c r="CG498" s="156"/>
      <c r="CH498" s="156"/>
      <c r="CI498" s="156"/>
      <c r="CJ498" s="156"/>
      <c r="CK498" s="156"/>
      <c r="CL498" s="156"/>
      <c r="CM498" s="157" t="s">
        <v>109</v>
      </c>
      <c r="CN498" s="156"/>
    </row>
    <row r="499" spans="1:736" s="50" customFormat="1" ht="45.75" customHeight="1">
      <c r="A499" s="589">
        <f>1+A498</f>
        <v>498</v>
      </c>
      <c r="B499" s="403" t="s">
        <v>5121</v>
      </c>
      <c r="C499" s="156" t="s">
        <v>5122</v>
      </c>
      <c r="D499" s="156" t="s">
        <v>645</v>
      </c>
      <c r="E499" s="156">
        <v>45441</v>
      </c>
      <c r="F499" s="156">
        <v>45447</v>
      </c>
      <c r="G499" s="156">
        <v>45538</v>
      </c>
      <c r="H499" s="156" t="s">
        <v>94</v>
      </c>
      <c r="I499" s="156" t="s">
        <v>95</v>
      </c>
      <c r="J499" s="301" t="s">
        <v>5123</v>
      </c>
      <c r="K499" s="251">
        <v>1072638769</v>
      </c>
      <c r="L499" s="156">
        <v>7</v>
      </c>
      <c r="M499" s="156" t="s">
        <v>97</v>
      </c>
      <c r="N499" s="156" t="s">
        <v>5078</v>
      </c>
      <c r="O499" s="156" t="s">
        <v>3586</v>
      </c>
      <c r="P499" s="156" t="s">
        <v>5124</v>
      </c>
      <c r="Q499" s="156" t="s">
        <v>2642</v>
      </c>
      <c r="R499" s="143">
        <f>+G499-F499</f>
        <v>91</v>
      </c>
      <c r="S499" s="134" t="s">
        <v>2917</v>
      </c>
      <c r="T499" s="253">
        <v>11100000</v>
      </c>
      <c r="U499" s="156" t="s">
        <v>5125</v>
      </c>
      <c r="V499" s="253">
        <f>+T499</f>
        <v>11100000</v>
      </c>
      <c r="W499" s="156">
        <v>45441</v>
      </c>
      <c r="X499" s="156" t="s">
        <v>4996</v>
      </c>
      <c r="Y499" s="317">
        <f>+Z499+AA499+AB499</f>
        <v>11100000</v>
      </c>
      <c r="Z499" s="156">
        <v>0</v>
      </c>
      <c r="AA499" s="156">
        <v>0</v>
      </c>
      <c r="AB499" s="156">
        <f>+AC499+AD499+AE499+AF499+AG499+AH499+AI499+AJ499</f>
        <v>11100000</v>
      </c>
      <c r="AC499" s="156">
        <v>0</v>
      </c>
      <c r="AD499" s="156">
        <v>0</v>
      </c>
      <c r="AE499" s="156">
        <v>0</v>
      </c>
      <c r="AF499" s="156">
        <v>0</v>
      </c>
      <c r="AG499" s="156">
        <f>+V499</f>
        <v>11100000</v>
      </c>
      <c r="AH499" s="156">
        <v>0</v>
      </c>
      <c r="AI499" s="156">
        <v>0</v>
      </c>
      <c r="AJ499" s="156">
        <v>0</v>
      </c>
      <c r="AK499" s="156" t="s">
        <v>104</v>
      </c>
      <c r="AL499" s="103" t="s">
        <v>5126</v>
      </c>
      <c r="AM499" s="156" t="s">
        <v>2738</v>
      </c>
      <c r="AN499" s="156">
        <v>85160552</v>
      </c>
      <c r="AO499" s="156" t="s">
        <v>108</v>
      </c>
      <c r="AP499" s="156" t="s">
        <v>108</v>
      </c>
      <c r="AQ499" s="156" t="s">
        <v>108</v>
      </c>
      <c r="AR499" s="156" t="s">
        <v>108</v>
      </c>
      <c r="AS499" s="156" t="s">
        <v>109</v>
      </c>
      <c r="AT499" s="156" t="s">
        <v>109</v>
      </c>
      <c r="AU499" s="156" t="s">
        <v>392</v>
      </c>
      <c r="AV499" s="156"/>
      <c r="AW499" s="156"/>
      <c r="AX499" s="156" t="s">
        <v>109</v>
      </c>
      <c r="AY499" s="156" t="s">
        <v>108</v>
      </c>
      <c r="AZ499" s="156"/>
      <c r="BA499" s="156"/>
      <c r="BB499" s="156"/>
      <c r="BC499" s="156"/>
      <c r="BD499" s="156"/>
      <c r="BE499" s="156"/>
      <c r="BF499" s="156"/>
      <c r="BG499" s="156"/>
      <c r="BH499" s="153">
        <f>T499+BB499</f>
        <v>11100000</v>
      </c>
      <c r="BI499" s="680" t="s">
        <v>113</v>
      </c>
      <c r="BJ499" s="240"/>
      <c r="BK499" s="240" t="s">
        <v>114</v>
      </c>
      <c r="BL499" s="240"/>
      <c r="BM499" s="573"/>
      <c r="BN499" s="156" t="s">
        <v>917</v>
      </c>
      <c r="BO499" s="156">
        <v>38</v>
      </c>
      <c r="BP499" s="156" t="s">
        <v>578</v>
      </c>
      <c r="BQ499" s="156" t="s">
        <v>114</v>
      </c>
      <c r="BR499" s="156" t="s">
        <v>114</v>
      </c>
      <c r="BS499" s="156" t="s">
        <v>114</v>
      </c>
      <c r="BT499" s="156" t="s">
        <v>114</v>
      </c>
      <c r="BU499" s="156" t="s">
        <v>5127</v>
      </c>
      <c r="BV499" s="156">
        <v>3123650309</v>
      </c>
      <c r="BW499" s="156" t="s">
        <v>5128</v>
      </c>
      <c r="BX499" s="156" t="s">
        <v>118</v>
      </c>
      <c r="BY499" s="156" t="s">
        <v>119</v>
      </c>
      <c r="BZ499" s="156">
        <v>33770572903</v>
      </c>
      <c r="CA499" s="157" t="s">
        <v>109</v>
      </c>
      <c r="CB499" s="157" t="s">
        <v>109</v>
      </c>
      <c r="CC499" s="157" t="s">
        <v>109</v>
      </c>
      <c r="CD499" s="156"/>
      <c r="CE499" s="156"/>
      <c r="CF499" s="156"/>
      <c r="CG499" s="156"/>
      <c r="CH499" s="156"/>
      <c r="CI499" s="156"/>
      <c r="CJ499" s="156"/>
      <c r="CK499" s="156"/>
      <c r="CL499" s="156"/>
      <c r="CM499" s="157" t="s">
        <v>109</v>
      </c>
      <c r="CN499" s="156"/>
    </row>
    <row r="500" spans="1:736" s="50" customFormat="1" ht="45.75" customHeight="1">
      <c r="A500" s="589">
        <f>1+A499</f>
        <v>499</v>
      </c>
      <c r="B500" s="403" t="s">
        <v>5129</v>
      </c>
      <c r="C500" s="156" t="s">
        <v>5130</v>
      </c>
      <c r="D500" s="156" t="s">
        <v>645</v>
      </c>
      <c r="E500" s="156">
        <v>45441</v>
      </c>
      <c r="F500" s="156">
        <v>45443</v>
      </c>
      <c r="G500" s="156">
        <v>45534</v>
      </c>
      <c r="H500" s="156" t="s">
        <v>94</v>
      </c>
      <c r="I500" s="156" t="s">
        <v>180</v>
      </c>
      <c r="J500" s="301" t="s">
        <v>5131</v>
      </c>
      <c r="K500" s="251">
        <v>80111671</v>
      </c>
      <c r="L500" s="156">
        <v>1</v>
      </c>
      <c r="M500" s="156" t="s">
        <v>97</v>
      </c>
      <c r="N500" s="156" t="s">
        <v>5078</v>
      </c>
      <c r="O500" s="156" t="s">
        <v>608</v>
      </c>
      <c r="P500" s="156" t="s">
        <v>5132</v>
      </c>
      <c r="Q500" s="156" t="s">
        <v>2642</v>
      </c>
      <c r="R500" s="143">
        <f>+G500-F500</f>
        <v>91</v>
      </c>
      <c r="S500" s="134" t="s">
        <v>5133</v>
      </c>
      <c r="T500" s="253">
        <v>10344000</v>
      </c>
      <c r="U500" s="156" t="s">
        <v>5134</v>
      </c>
      <c r="V500" s="253">
        <f>+T500</f>
        <v>10344000</v>
      </c>
      <c r="W500" s="156">
        <v>45441</v>
      </c>
      <c r="X500" s="156" t="s">
        <v>473</v>
      </c>
      <c r="Y500" s="317">
        <f>+Z500+AA500+AB500</f>
        <v>10344000</v>
      </c>
      <c r="Z500" s="156">
        <f>T500-AA500-AB500</f>
        <v>10344000</v>
      </c>
      <c r="AA500" s="156">
        <v>0</v>
      </c>
      <c r="AB500" s="156">
        <f>+AC500+AD500+AE500+AF500+AG500+AH500+AI500+AJ500</f>
        <v>0</v>
      </c>
      <c r="AC500" s="156">
        <v>0</v>
      </c>
      <c r="AD500" s="156">
        <v>0</v>
      </c>
      <c r="AE500" s="156">
        <v>0</v>
      </c>
      <c r="AF500" s="156">
        <v>0</v>
      </c>
      <c r="AG500" s="156">
        <v>0</v>
      </c>
      <c r="AH500" s="156">
        <v>0</v>
      </c>
      <c r="AI500" s="156">
        <v>0</v>
      </c>
      <c r="AJ500" s="156">
        <v>0</v>
      </c>
      <c r="AK500" s="156" t="s">
        <v>104</v>
      </c>
      <c r="AL500" s="103" t="s">
        <v>5135</v>
      </c>
      <c r="AM500" s="156" t="s">
        <v>1829</v>
      </c>
      <c r="AN500" s="156">
        <v>15668923</v>
      </c>
      <c r="AO500" s="156" t="s">
        <v>108</v>
      </c>
      <c r="AP500" s="156" t="s">
        <v>108</v>
      </c>
      <c r="AQ500" s="156" t="s">
        <v>108</v>
      </c>
      <c r="AR500" s="156" t="s">
        <v>108</v>
      </c>
      <c r="AS500" s="156" t="s">
        <v>109</v>
      </c>
      <c r="AT500" s="156" t="s">
        <v>109</v>
      </c>
      <c r="AU500" s="156" t="s">
        <v>392</v>
      </c>
      <c r="AV500" s="156"/>
      <c r="AW500" s="156"/>
      <c r="AX500" s="156" t="s">
        <v>109</v>
      </c>
      <c r="AY500" s="156" t="s">
        <v>108</v>
      </c>
      <c r="AZ500" s="156"/>
      <c r="BA500" s="156"/>
      <c r="BB500" s="156"/>
      <c r="BC500" s="156"/>
      <c r="BD500" s="156"/>
      <c r="BE500" s="156"/>
      <c r="BF500" s="156"/>
      <c r="BG500" s="156"/>
      <c r="BH500" s="153">
        <f>T500+BB500</f>
        <v>10344000</v>
      </c>
      <c r="BI500" s="680" t="s">
        <v>113</v>
      </c>
      <c r="BJ500" s="240"/>
      <c r="BK500" s="240" t="s">
        <v>114</v>
      </c>
      <c r="BL500" s="240"/>
      <c r="BM500" s="573"/>
      <c r="BN500" s="156" t="s">
        <v>917</v>
      </c>
      <c r="BO500" s="156">
        <v>40</v>
      </c>
      <c r="BP500" s="156" t="s">
        <v>578</v>
      </c>
      <c r="BQ500" s="156" t="s">
        <v>114</v>
      </c>
      <c r="BR500" s="156" t="s">
        <v>114</v>
      </c>
      <c r="BS500" s="156" t="s">
        <v>114</v>
      </c>
      <c r="BT500" s="156" t="s">
        <v>114</v>
      </c>
      <c r="BU500" s="156" t="s">
        <v>5136</v>
      </c>
      <c r="BV500" s="156">
        <v>3153128375</v>
      </c>
      <c r="BW500" s="156" t="s">
        <v>5137</v>
      </c>
      <c r="BX500" s="156" t="s">
        <v>1301</v>
      </c>
      <c r="BY500" s="156" t="s">
        <v>119</v>
      </c>
      <c r="BZ500" s="156">
        <v>85375277</v>
      </c>
      <c r="CA500" s="157" t="s">
        <v>109</v>
      </c>
      <c r="CB500" s="157" t="s">
        <v>109</v>
      </c>
      <c r="CC500" s="157" t="s">
        <v>109</v>
      </c>
      <c r="CD500" s="156"/>
      <c r="CE500" s="156"/>
      <c r="CF500" s="156"/>
      <c r="CG500" s="156"/>
      <c r="CH500" s="156"/>
      <c r="CI500" s="156"/>
      <c r="CJ500" s="156"/>
      <c r="CK500" s="156"/>
      <c r="CL500" s="156"/>
      <c r="CM500" s="157" t="s">
        <v>109</v>
      </c>
      <c r="CN500" s="156"/>
    </row>
    <row r="501" spans="1:736" s="50" customFormat="1" ht="45.75" customHeight="1">
      <c r="A501" s="589">
        <f>1+A500</f>
        <v>500</v>
      </c>
      <c r="B501" s="403" t="s">
        <v>5138</v>
      </c>
      <c r="C501" s="156" t="s">
        <v>5139</v>
      </c>
      <c r="D501" s="156" t="s">
        <v>1107</v>
      </c>
      <c r="E501" s="156">
        <v>45441</v>
      </c>
      <c r="F501" s="156">
        <v>45443</v>
      </c>
      <c r="G501" s="156">
        <v>45656</v>
      </c>
      <c r="H501" s="156" t="s">
        <v>5140</v>
      </c>
      <c r="I501" s="156" t="s">
        <v>352</v>
      </c>
      <c r="J501" s="301" t="s">
        <v>818</v>
      </c>
      <c r="K501" s="251">
        <v>899999156</v>
      </c>
      <c r="L501" s="156">
        <v>1</v>
      </c>
      <c r="M501" s="156" t="s">
        <v>123</v>
      </c>
      <c r="N501" s="156" t="s">
        <v>5078</v>
      </c>
      <c r="O501" s="156" t="s">
        <v>168</v>
      </c>
      <c r="P501" s="156" t="s">
        <v>5141</v>
      </c>
      <c r="Q501" s="156" t="s">
        <v>4839</v>
      </c>
      <c r="R501" s="143">
        <f>+G501-F501</f>
        <v>213</v>
      </c>
      <c r="S501" s="134" t="s">
        <v>5142</v>
      </c>
      <c r="T501" s="253">
        <v>64772640</v>
      </c>
      <c r="U501" s="156" t="s">
        <v>5143</v>
      </c>
      <c r="V501" s="253">
        <f>+T501</f>
        <v>64772640</v>
      </c>
      <c r="W501" s="156">
        <v>45441</v>
      </c>
      <c r="X501" s="156" t="s">
        <v>5144</v>
      </c>
      <c r="Y501" s="317">
        <f>+Z501+AA501+AB501</f>
        <v>64772640</v>
      </c>
      <c r="Z501" s="156">
        <v>5000000</v>
      </c>
      <c r="AA501" s="156">
        <v>59772640</v>
      </c>
      <c r="AB501" s="156">
        <f>+AC501+AD501+AE501+AF501+AG501+AH501+AI501+AJ501</f>
        <v>0</v>
      </c>
      <c r="AC501" s="156">
        <v>0</v>
      </c>
      <c r="AD501" s="156">
        <v>0</v>
      </c>
      <c r="AE501" s="156">
        <v>0</v>
      </c>
      <c r="AF501" s="156">
        <v>0</v>
      </c>
      <c r="AG501" s="156">
        <v>0</v>
      </c>
      <c r="AH501" s="156">
        <v>0</v>
      </c>
      <c r="AI501" s="156">
        <v>0</v>
      </c>
      <c r="AJ501" s="156">
        <v>0</v>
      </c>
      <c r="AK501" s="156" t="s">
        <v>104</v>
      </c>
      <c r="AL501" s="103" t="s">
        <v>5145</v>
      </c>
      <c r="AM501" s="156" t="s">
        <v>5146</v>
      </c>
      <c r="AN501" s="156">
        <v>39537254</v>
      </c>
      <c r="AO501" s="156" t="s">
        <v>108</v>
      </c>
      <c r="AP501" s="156" t="s">
        <v>108</v>
      </c>
      <c r="AQ501" s="156" t="s">
        <v>108</v>
      </c>
      <c r="AR501" s="156" t="s">
        <v>108</v>
      </c>
      <c r="AS501" s="156" t="s">
        <v>108</v>
      </c>
      <c r="AT501" s="156" t="s">
        <v>109</v>
      </c>
      <c r="AU501" s="156" t="s">
        <v>392</v>
      </c>
      <c r="AV501" s="156"/>
      <c r="AW501" s="156"/>
      <c r="AX501" s="156" t="s">
        <v>109</v>
      </c>
      <c r="AY501" s="156" t="s">
        <v>108</v>
      </c>
      <c r="AZ501" s="156"/>
      <c r="BA501" s="156"/>
      <c r="BB501" s="156"/>
      <c r="BC501" s="156"/>
      <c r="BD501" s="156"/>
      <c r="BE501" s="156"/>
      <c r="BF501" s="156"/>
      <c r="BG501" s="156"/>
      <c r="BH501" s="153">
        <f>T501+BB501</f>
        <v>64772640</v>
      </c>
      <c r="BI501" s="301" t="s">
        <v>259</v>
      </c>
      <c r="BJ501" s="240"/>
      <c r="BK501" s="240" t="s">
        <v>114</v>
      </c>
      <c r="BL501" s="240"/>
      <c r="BM501" s="161" t="s">
        <v>2539</v>
      </c>
      <c r="BN501" s="156" t="s">
        <v>114</v>
      </c>
      <c r="BO501" s="156" t="s">
        <v>114</v>
      </c>
      <c r="BP501" s="156" t="s">
        <v>114</v>
      </c>
      <c r="BQ501" s="156" t="s">
        <v>114</v>
      </c>
      <c r="BR501" s="156" t="s">
        <v>114</v>
      </c>
      <c r="BS501" s="156" t="s">
        <v>114</v>
      </c>
      <c r="BT501" s="156" t="s">
        <v>114</v>
      </c>
      <c r="BU501" s="156" t="s">
        <v>5147</v>
      </c>
      <c r="BV501" s="156">
        <v>5140707</v>
      </c>
      <c r="BW501" s="156" t="s">
        <v>826</v>
      </c>
      <c r="BX501" s="156" t="s">
        <v>1301</v>
      </c>
      <c r="BY501" s="156" t="s">
        <v>119</v>
      </c>
      <c r="BZ501" s="156">
        <v>264333568</v>
      </c>
      <c r="CA501" s="157" t="s">
        <v>109</v>
      </c>
      <c r="CB501" s="157" t="s">
        <v>109</v>
      </c>
      <c r="CC501" s="157" t="s">
        <v>109</v>
      </c>
      <c r="CD501" s="152" t="s">
        <v>109</v>
      </c>
      <c r="CE501" s="622" t="s">
        <v>109</v>
      </c>
      <c r="CF501" s="156"/>
      <c r="CG501" s="156"/>
      <c r="CH501" s="156"/>
      <c r="CI501" s="156"/>
      <c r="CJ501" s="156"/>
      <c r="CK501" s="156"/>
      <c r="CL501" s="156"/>
      <c r="CM501" s="157" t="s">
        <v>109</v>
      </c>
      <c r="CN501" s="156"/>
    </row>
    <row r="502" spans="1:736" s="50" customFormat="1" ht="45.75" customHeight="1">
      <c r="A502" s="589">
        <f>1+A501</f>
        <v>501</v>
      </c>
      <c r="B502" s="403" t="s">
        <v>5148</v>
      </c>
      <c r="C502" s="156" t="s">
        <v>5149</v>
      </c>
      <c r="D502" s="156" t="s">
        <v>645</v>
      </c>
      <c r="E502" s="156">
        <v>45441</v>
      </c>
      <c r="F502" s="156">
        <v>45447</v>
      </c>
      <c r="G502" s="156">
        <v>45538</v>
      </c>
      <c r="H502" s="156" t="s">
        <v>94</v>
      </c>
      <c r="I502" s="156" t="s">
        <v>95</v>
      </c>
      <c r="J502" s="156" t="s">
        <v>5150</v>
      </c>
      <c r="K502" s="251">
        <v>1052398369</v>
      </c>
      <c r="L502" s="156">
        <v>0</v>
      </c>
      <c r="M502" s="156" t="s">
        <v>97</v>
      </c>
      <c r="N502" s="156" t="s">
        <v>5078</v>
      </c>
      <c r="O502" s="156" t="s">
        <v>5151</v>
      </c>
      <c r="P502" s="156" t="s">
        <v>5152</v>
      </c>
      <c r="Q502" s="156" t="s">
        <v>2642</v>
      </c>
      <c r="R502" s="143">
        <f>+G502-F502</f>
        <v>91</v>
      </c>
      <c r="S502" s="134" t="s">
        <v>4956</v>
      </c>
      <c r="T502" s="253">
        <v>9600000</v>
      </c>
      <c r="U502" s="156" t="s">
        <v>5153</v>
      </c>
      <c r="V502" s="253">
        <f>+T502</f>
        <v>9600000</v>
      </c>
      <c r="W502" s="156">
        <v>45441</v>
      </c>
      <c r="X502" s="156" t="s">
        <v>473</v>
      </c>
      <c r="Y502" s="317">
        <f>+Z502+AA502+AB502</f>
        <v>9600000</v>
      </c>
      <c r="Z502" s="156">
        <f>T502-AA502-AB502</f>
        <v>9600000</v>
      </c>
      <c r="AA502" s="156">
        <v>0</v>
      </c>
      <c r="AB502" s="156">
        <f>+AC502+AD502+AE502+AF502+AG502+AH502+AI502+AJ502</f>
        <v>0</v>
      </c>
      <c r="AC502" s="156">
        <v>0</v>
      </c>
      <c r="AD502" s="156">
        <v>0</v>
      </c>
      <c r="AE502" s="156">
        <v>0</v>
      </c>
      <c r="AF502" s="156">
        <v>0</v>
      </c>
      <c r="AG502" s="156">
        <v>0</v>
      </c>
      <c r="AH502" s="156">
        <v>0</v>
      </c>
      <c r="AI502" s="156">
        <v>0</v>
      </c>
      <c r="AJ502" s="156">
        <v>0</v>
      </c>
      <c r="AK502" s="156" t="s">
        <v>104</v>
      </c>
      <c r="AL502" s="103" t="s">
        <v>5154</v>
      </c>
      <c r="AM502" s="156" t="s">
        <v>4792</v>
      </c>
      <c r="AN502" s="156">
        <v>1070919155</v>
      </c>
      <c r="AO502" s="156" t="s">
        <v>108</v>
      </c>
      <c r="AP502" s="156" t="s">
        <v>108</v>
      </c>
      <c r="AQ502" s="156" t="s">
        <v>108</v>
      </c>
      <c r="AR502" s="156" t="s">
        <v>108</v>
      </c>
      <c r="AS502" s="156" t="s">
        <v>109</v>
      </c>
      <c r="AT502" s="156" t="s">
        <v>109</v>
      </c>
      <c r="AU502" s="156" t="s">
        <v>392</v>
      </c>
      <c r="AV502" s="156"/>
      <c r="AW502" s="156" t="s">
        <v>5155</v>
      </c>
      <c r="AX502" s="156" t="s">
        <v>109</v>
      </c>
      <c r="AY502" s="156" t="s">
        <v>108</v>
      </c>
      <c r="AZ502" s="156"/>
      <c r="BA502" s="156"/>
      <c r="BB502" s="156"/>
      <c r="BC502" s="156"/>
      <c r="BD502" s="156"/>
      <c r="BE502" s="156"/>
      <c r="BF502" s="156"/>
      <c r="BG502" s="156"/>
      <c r="BH502" s="153">
        <f>T502+BB502</f>
        <v>9600000</v>
      </c>
      <c r="BI502" s="161" t="s">
        <v>135</v>
      </c>
      <c r="BJ502" s="240"/>
      <c r="BK502" s="240" t="s">
        <v>114</v>
      </c>
      <c r="BL502" s="240"/>
      <c r="BM502" s="398" t="s">
        <v>136</v>
      </c>
      <c r="BN502" s="156" t="s">
        <v>917</v>
      </c>
      <c r="BO502" s="156">
        <v>31</v>
      </c>
      <c r="BP502" s="156" t="s">
        <v>114</v>
      </c>
      <c r="BQ502" s="156" t="s">
        <v>114</v>
      </c>
      <c r="BR502" s="156" t="s">
        <v>114</v>
      </c>
      <c r="BS502" s="156" t="s">
        <v>114</v>
      </c>
      <c r="BT502" s="156" t="s">
        <v>114</v>
      </c>
      <c r="BU502" s="156" t="s">
        <v>5156</v>
      </c>
      <c r="BV502" s="156">
        <v>3192330929</v>
      </c>
      <c r="BW502" s="156" t="s">
        <v>5157</v>
      </c>
      <c r="BX502" s="156" t="s">
        <v>4761</v>
      </c>
      <c r="BY502" s="156" t="s">
        <v>119</v>
      </c>
      <c r="BZ502" s="156">
        <v>546946844</v>
      </c>
      <c r="CA502" s="157" t="s">
        <v>109</v>
      </c>
      <c r="CB502" s="157" t="s">
        <v>109</v>
      </c>
      <c r="CC502" s="157" t="s">
        <v>109</v>
      </c>
      <c r="CD502" s="156"/>
      <c r="CE502" s="156"/>
      <c r="CF502" s="156"/>
      <c r="CG502" s="156"/>
      <c r="CH502" s="156"/>
      <c r="CI502" s="156"/>
      <c r="CJ502" s="156"/>
      <c r="CK502" s="156"/>
      <c r="CL502" s="156"/>
      <c r="CM502" s="157" t="s">
        <v>109</v>
      </c>
      <c r="CN502" s="156"/>
    </row>
    <row r="503" spans="1:736" s="50" customFormat="1" ht="45.75" customHeight="1">
      <c r="A503" s="589">
        <f>1+A502</f>
        <v>502</v>
      </c>
      <c r="B503" s="403" t="s">
        <v>5158</v>
      </c>
      <c r="C503" s="156" t="s">
        <v>5159</v>
      </c>
      <c r="D503" s="156" t="s">
        <v>645</v>
      </c>
      <c r="E503" s="156">
        <v>45441</v>
      </c>
      <c r="F503" s="156">
        <v>45443</v>
      </c>
      <c r="G503" s="156">
        <v>45534</v>
      </c>
      <c r="H503" s="156" t="s">
        <v>94</v>
      </c>
      <c r="I503" s="156" t="s">
        <v>180</v>
      </c>
      <c r="J503" s="301" t="s">
        <v>5160</v>
      </c>
      <c r="K503" s="251">
        <v>51813070</v>
      </c>
      <c r="L503" s="156">
        <v>0</v>
      </c>
      <c r="M503" s="156" t="s">
        <v>97</v>
      </c>
      <c r="N503" s="156" t="s">
        <v>5078</v>
      </c>
      <c r="O503" s="156" t="s">
        <v>608</v>
      </c>
      <c r="P503" s="156" t="s">
        <v>5161</v>
      </c>
      <c r="Q503" s="156" t="s">
        <v>2642</v>
      </c>
      <c r="R503" s="143">
        <f>+G503-F503</f>
        <v>91</v>
      </c>
      <c r="S503" s="134" t="s">
        <v>5099</v>
      </c>
      <c r="T503" s="253">
        <v>8580000</v>
      </c>
      <c r="U503" s="156" t="s">
        <v>5162</v>
      </c>
      <c r="V503" s="253">
        <f>+T503</f>
        <v>8580000</v>
      </c>
      <c r="W503" s="156">
        <v>45441</v>
      </c>
      <c r="X503" s="156" t="s">
        <v>473</v>
      </c>
      <c r="Y503" s="317">
        <f>+Z503+AA503+AB503</f>
        <v>8580000</v>
      </c>
      <c r="Z503" s="156">
        <f>T503-AA503-AB503</f>
        <v>8580000</v>
      </c>
      <c r="AA503" s="156">
        <v>0</v>
      </c>
      <c r="AB503" s="156">
        <f>+AC503+AD503+AE503+AF503+AG503+AH503+AI503+AJ503</f>
        <v>0</v>
      </c>
      <c r="AC503" s="156">
        <v>0</v>
      </c>
      <c r="AD503" s="156">
        <v>0</v>
      </c>
      <c r="AE503" s="156">
        <v>0</v>
      </c>
      <c r="AF503" s="156">
        <v>0</v>
      </c>
      <c r="AG503" s="156">
        <v>0</v>
      </c>
      <c r="AH503" s="156">
        <v>0</v>
      </c>
      <c r="AI503" s="156">
        <v>0</v>
      </c>
      <c r="AJ503" s="156">
        <v>0</v>
      </c>
      <c r="AK503" s="156" t="s">
        <v>104</v>
      </c>
      <c r="AL503" s="103" t="s">
        <v>5163</v>
      </c>
      <c r="AM503" s="156" t="s">
        <v>1829</v>
      </c>
      <c r="AN503" s="156">
        <v>15668923</v>
      </c>
      <c r="AO503" s="156" t="s">
        <v>108</v>
      </c>
      <c r="AP503" s="156" t="s">
        <v>108</v>
      </c>
      <c r="AQ503" s="156" t="s">
        <v>108</v>
      </c>
      <c r="AR503" s="156" t="s">
        <v>108</v>
      </c>
      <c r="AS503" s="156" t="s">
        <v>109</v>
      </c>
      <c r="AT503" s="156" t="s">
        <v>109</v>
      </c>
      <c r="AU503" s="156" t="s">
        <v>392</v>
      </c>
      <c r="AV503" s="156"/>
      <c r="AW503" s="156"/>
      <c r="AX503" s="156" t="s">
        <v>109</v>
      </c>
      <c r="AY503" s="156" t="s">
        <v>108</v>
      </c>
      <c r="AZ503" s="156"/>
      <c r="BA503" s="156"/>
      <c r="BB503" s="156"/>
      <c r="BC503" s="156"/>
      <c r="BD503" s="156"/>
      <c r="BE503" s="156"/>
      <c r="BF503" s="156"/>
      <c r="BG503" s="156"/>
      <c r="BH503" s="153">
        <f>T503+BB503</f>
        <v>8580000</v>
      </c>
      <c r="BI503" s="680" t="s">
        <v>113</v>
      </c>
      <c r="BJ503" s="240"/>
      <c r="BK503" s="240" t="s">
        <v>114</v>
      </c>
      <c r="BL503" s="240"/>
      <c r="BM503" s="573"/>
      <c r="BN503" s="156" t="s">
        <v>161</v>
      </c>
      <c r="BO503" s="156">
        <v>58</v>
      </c>
      <c r="BP503" s="156" t="s">
        <v>114</v>
      </c>
      <c r="BQ503" s="156" t="s">
        <v>114</v>
      </c>
      <c r="BR503" s="156" t="s">
        <v>114</v>
      </c>
      <c r="BS503" s="156" t="s">
        <v>114</v>
      </c>
      <c r="BT503" s="156" t="s">
        <v>114</v>
      </c>
      <c r="BU503" s="156" t="s">
        <v>5164</v>
      </c>
      <c r="BV503" s="156">
        <v>3134700612</v>
      </c>
      <c r="BW503" s="156" t="s">
        <v>5165</v>
      </c>
      <c r="BX503" s="156" t="s">
        <v>4813</v>
      </c>
      <c r="BY503" s="156" t="s">
        <v>119</v>
      </c>
      <c r="BZ503" s="156">
        <v>24050277344</v>
      </c>
      <c r="CA503" s="157" t="s">
        <v>109</v>
      </c>
      <c r="CB503" s="157" t="s">
        <v>109</v>
      </c>
      <c r="CC503" s="157" t="s">
        <v>109</v>
      </c>
      <c r="CD503" s="156"/>
      <c r="CE503" s="156"/>
      <c r="CF503" s="156"/>
      <c r="CG503" s="156"/>
      <c r="CH503" s="156"/>
      <c r="CI503" s="156"/>
      <c r="CJ503" s="156"/>
      <c r="CK503" s="156"/>
      <c r="CL503" s="156"/>
      <c r="CM503" s="157" t="s">
        <v>109</v>
      </c>
      <c r="CN503" s="156"/>
    </row>
    <row r="504" spans="1:736" s="50" customFormat="1" ht="45.75" customHeight="1">
      <c r="A504" s="589">
        <f>1+A503</f>
        <v>503</v>
      </c>
      <c r="B504" s="403" t="s">
        <v>5166</v>
      </c>
      <c r="C504" s="156" t="s">
        <v>5167</v>
      </c>
      <c r="D504" s="156" t="s">
        <v>645</v>
      </c>
      <c r="E504" s="156">
        <v>45441</v>
      </c>
      <c r="F504" s="156">
        <v>45443</v>
      </c>
      <c r="G504" s="156">
        <v>45534</v>
      </c>
      <c r="H504" s="156" t="s">
        <v>94</v>
      </c>
      <c r="I504" s="156" t="s">
        <v>95</v>
      </c>
      <c r="J504" s="301" t="s">
        <v>5168</v>
      </c>
      <c r="K504" s="251">
        <v>79955456</v>
      </c>
      <c r="L504" s="156">
        <v>0</v>
      </c>
      <c r="M504" s="156" t="s">
        <v>97</v>
      </c>
      <c r="N504" s="156" t="s">
        <v>5078</v>
      </c>
      <c r="O504" s="156" t="s">
        <v>4469</v>
      </c>
      <c r="P504" s="156" t="s">
        <v>5169</v>
      </c>
      <c r="Q504" s="156" t="s">
        <v>2642</v>
      </c>
      <c r="R504" s="143">
        <f>+G504-F504</f>
        <v>91</v>
      </c>
      <c r="S504" s="134" t="s">
        <v>4956</v>
      </c>
      <c r="T504" s="253">
        <v>9600000</v>
      </c>
      <c r="U504" s="156" t="s">
        <v>5170</v>
      </c>
      <c r="V504" s="253">
        <f>+T504</f>
        <v>9600000</v>
      </c>
      <c r="W504" s="156">
        <v>45441</v>
      </c>
      <c r="X504" s="156" t="s">
        <v>4996</v>
      </c>
      <c r="Y504" s="317">
        <f>+Z504+AA504+AB504</f>
        <v>9600000</v>
      </c>
      <c r="Z504" s="156">
        <f>T504-AA504-AB504</f>
        <v>9600000</v>
      </c>
      <c r="AA504" s="156">
        <v>0</v>
      </c>
      <c r="AB504" s="156">
        <f>+AC504+AD504+AE504+AF504+AG504+AH504+AI504+AJ504</f>
        <v>0</v>
      </c>
      <c r="AC504" s="156">
        <v>0</v>
      </c>
      <c r="AD504" s="156">
        <v>0</v>
      </c>
      <c r="AE504" s="156">
        <v>0</v>
      </c>
      <c r="AF504" s="156">
        <v>0</v>
      </c>
      <c r="AG504" s="156">
        <v>0</v>
      </c>
      <c r="AH504" s="156">
        <v>0</v>
      </c>
      <c r="AI504" s="156">
        <v>0</v>
      </c>
      <c r="AJ504" s="156">
        <v>0</v>
      </c>
      <c r="AK504" s="156" t="s">
        <v>104</v>
      </c>
      <c r="AL504" s="103" t="s">
        <v>5171</v>
      </c>
      <c r="AM504" s="156" t="s">
        <v>3005</v>
      </c>
      <c r="AN504" s="156">
        <v>52285927</v>
      </c>
      <c r="AO504" s="156" t="s">
        <v>108</v>
      </c>
      <c r="AP504" s="156" t="s">
        <v>108</v>
      </c>
      <c r="AQ504" s="156" t="s">
        <v>108</v>
      </c>
      <c r="AR504" s="156" t="s">
        <v>108</v>
      </c>
      <c r="AS504" s="156" t="s">
        <v>109</v>
      </c>
      <c r="AT504" s="156" t="s">
        <v>109</v>
      </c>
      <c r="AU504" s="156" t="s">
        <v>392</v>
      </c>
      <c r="AV504" s="156"/>
      <c r="AW504" s="156"/>
      <c r="AX504" s="156" t="s">
        <v>109</v>
      </c>
      <c r="AY504" s="156" t="s">
        <v>108</v>
      </c>
      <c r="AZ504" s="156"/>
      <c r="BA504" s="156"/>
      <c r="BB504" s="156"/>
      <c r="BC504" s="156"/>
      <c r="BD504" s="156"/>
      <c r="BE504" s="156"/>
      <c r="BF504" s="156"/>
      <c r="BG504" s="156"/>
      <c r="BH504" s="153">
        <f>T504+BB504</f>
        <v>9600000</v>
      </c>
      <c r="BI504" s="680" t="s">
        <v>113</v>
      </c>
      <c r="BJ504" s="240"/>
      <c r="BK504" s="240" t="s">
        <v>114</v>
      </c>
      <c r="BL504" s="240"/>
      <c r="BM504" s="573"/>
      <c r="BN504" s="156" t="s">
        <v>917</v>
      </c>
      <c r="BO504" s="156">
        <v>44</v>
      </c>
      <c r="BP504" s="156" t="s">
        <v>578</v>
      </c>
      <c r="BQ504" s="156" t="s">
        <v>114</v>
      </c>
      <c r="BR504" s="156" t="s">
        <v>114</v>
      </c>
      <c r="BS504" s="156" t="s">
        <v>114</v>
      </c>
      <c r="BT504" s="156" t="s">
        <v>114</v>
      </c>
      <c r="BU504" s="156" t="s">
        <v>5172</v>
      </c>
      <c r="BV504" s="156">
        <v>3157652969</v>
      </c>
      <c r="BW504" s="156" t="s">
        <v>5173</v>
      </c>
      <c r="BX504" s="156" t="s">
        <v>118</v>
      </c>
      <c r="BY504" s="156" t="s">
        <v>119</v>
      </c>
      <c r="BZ504" s="156">
        <v>5426705437</v>
      </c>
      <c r="CA504" s="157" t="s">
        <v>109</v>
      </c>
      <c r="CB504" s="157" t="s">
        <v>109</v>
      </c>
      <c r="CC504" s="157" t="s">
        <v>109</v>
      </c>
      <c r="CD504" s="156"/>
      <c r="CE504" s="156"/>
      <c r="CF504" s="156"/>
      <c r="CG504" s="156"/>
      <c r="CH504" s="156"/>
      <c r="CI504" s="156"/>
      <c r="CJ504" s="156"/>
      <c r="CK504" s="156"/>
      <c r="CL504" s="156"/>
      <c r="CM504" s="157" t="s">
        <v>109</v>
      </c>
      <c r="CN504" s="156"/>
    </row>
    <row r="505" spans="1:736" s="50" customFormat="1" ht="45.75" customHeight="1">
      <c r="A505" s="589">
        <f>1+A504</f>
        <v>504</v>
      </c>
      <c r="B505" s="403" t="s">
        <v>5174</v>
      </c>
      <c r="C505" s="156" t="s">
        <v>5175</v>
      </c>
      <c r="D505" s="156" t="s">
        <v>645</v>
      </c>
      <c r="E505" s="156">
        <v>45441</v>
      </c>
      <c r="F505" s="156">
        <v>45447</v>
      </c>
      <c r="G505" s="156">
        <v>45538</v>
      </c>
      <c r="H505" s="156" t="s">
        <v>94</v>
      </c>
      <c r="I505" s="156" t="s">
        <v>95</v>
      </c>
      <c r="J505" s="301" t="s">
        <v>5176</v>
      </c>
      <c r="K505" s="251">
        <v>80137009</v>
      </c>
      <c r="L505" s="156">
        <v>6</v>
      </c>
      <c r="M505" s="156" t="s">
        <v>97</v>
      </c>
      <c r="N505" s="156" t="s">
        <v>5078</v>
      </c>
      <c r="O505" s="156" t="s">
        <v>4469</v>
      </c>
      <c r="P505" s="156" t="s">
        <v>5177</v>
      </c>
      <c r="Q505" s="156" t="s">
        <v>2642</v>
      </c>
      <c r="R505" s="143">
        <f>+G505-F505</f>
        <v>91</v>
      </c>
      <c r="S505" s="134" t="s">
        <v>5178</v>
      </c>
      <c r="T505" s="253">
        <v>11000000</v>
      </c>
      <c r="U505" s="156" t="s">
        <v>5179</v>
      </c>
      <c r="V505" s="253">
        <f>+T505</f>
        <v>11000000</v>
      </c>
      <c r="W505" s="156">
        <v>45441</v>
      </c>
      <c r="X505" s="156" t="s">
        <v>4996</v>
      </c>
      <c r="Y505" s="317">
        <f>+Z505+AA505+AB505</f>
        <v>11000000</v>
      </c>
      <c r="Z505" s="156">
        <v>0</v>
      </c>
      <c r="AA505" s="156">
        <v>0</v>
      </c>
      <c r="AB505" s="156">
        <f>+AC505+AD505+AE505+AF505+AG505+AH505+AI505+AJ505</f>
        <v>11000000</v>
      </c>
      <c r="AC505" s="156">
        <v>0</v>
      </c>
      <c r="AD505" s="156">
        <v>0</v>
      </c>
      <c r="AE505" s="156">
        <v>0</v>
      </c>
      <c r="AF505" s="156">
        <v>0</v>
      </c>
      <c r="AG505" s="156">
        <f>+V505</f>
        <v>11000000</v>
      </c>
      <c r="AH505" s="156">
        <v>0</v>
      </c>
      <c r="AI505" s="156">
        <v>0</v>
      </c>
      <c r="AJ505" s="156">
        <v>0</v>
      </c>
      <c r="AK505" s="156" t="s">
        <v>104</v>
      </c>
      <c r="AL505" s="103" t="s">
        <v>5180</v>
      </c>
      <c r="AM505" s="156" t="s">
        <v>2961</v>
      </c>
      <c r="AN505" s="156">
        <v>35419855</v>
      </c>
      <c r="AO505" s="156" t="s">
        <v>108</v>
      </c>
      <c r="AP505" s="156" t="s">
        <v>108</v>
      </c>
      <c r="AQ505" s="156" t="s">
        <v>108</v>
      </c>
      <c r="AR505" s="156" t="s">
        <v>108</v>
      </c>
      <c r="AS505" s="156" t="s">
        <v>109</v>
      </c>
      <c r="AT505" s="156" t="s">
        <v>109</v>
      </c>
      <c r="AU505" s="156" t="s">
        <v>392</v>
      </c>
      <c r="AV505" s="156"/>
      <c r="AW505" s="156" t="s">
        <v>5181</v>
      </c>
      <c r="AX505" s="156" t="s">
        <v>109</v>
      </c>
      <c r="AY505" s="156" t="s">
        <v>108</v>
      </c>
      <c r="AZ505" s="156"/>
      <c r="BA505" s="156"/>
      <c r="BB505" s="156"/>
      <c r="BC505" s="156"/>
      <c r="BD505" s="156"/>
      <c r="BE505" s="156"/>
      <c r="BF505" s="156"/>
      <c r="BG505" s="156"/>
      <c r="BH505" s="153">
        <f>T505+BB505</f>
        <v>11000000</v>
      </c>
      <c r="BI505" s="680" t="s">
        <v>113</v>
      </c>
      <c r="BJ505" s="240"/>
      <c r="BK505" s="240" t="s">
        <v>114</v>
      </c>
      <c r="BL505" s="240"/>
      <c r="BM505" s="573"/>
      <c r="BN505" s="156" t="s">
        <v>917</v>
      </c>
      <c r="BO505" s="156">
        <v>41</v>
      </c>
      <c r="BP505" s="156" t="s">
        <v>578</v>
      </c>
      <c r="BQ505" s="156" t="s">
        <v>114</v>
      </c>
      <c r="BR505" s="156" t="s">
        <v>114</v>
      </c>
      <c r="BS505" s="156" t="s">
        <v>114</v>
      </c>
      <c r="BT505" s="156" t="s">
        <v>114</v>
      </c>
      <c r="BU505" s="156" t="s">
        <v>5182</v>
      </c>
      <c r="BV505" s="156">
        <v>3115493301</v>
      </c>
      <c r="BW505" s="156" t="s">
        <v>5183</v>
      </c>
      <c r="BX505" s="156" t="s">
        <v>118</v>
      </c>
      <c r="BY505" s="156" t="s">
        <v>119</v>
      </c>
      <c r="BZ505" s="156">
        <v>58232447000</v>
      </c>
      <c r="CA505" s="157" t="s">
        <v>109</v>
      </c>
      <c r="CB505" s="157" t="s">
        <v>109</v>
      </c>
      <c r="CC505" s="157" t="s">
        <v>109</v>
      </c>
      <c r="CD505" s="156"/>
      <c r="CE505" s="156"/>
      <c r="CF505" s="156"/>
      <c r="CG505" s="156"/>
      <c r="CH505" s="156"/>
      <c r="CI505" s="156"/>
      <c r="CJ505" s="156"/>
      <c r="CK505" s="156"/>
      <c r="CL505" s="156"/>
      <c r="CM505" s="157" t="s">
        <v>109</v>
      </c>
      <c r="CN505" s="156"/>
    </row>
    <row r="506" spans="1:736" s="50" customFormat="1" ht="45.75" customHeight="1">
      <c r="A506" s="589">
        <f>1+A505</f>
        <v>505</v>
      </c>
      <c r="B506" s="403" t="s">
        <v>5184</v>
      </c>
      <c r="C506" s="156" t="s">
        <v>5185</v>
      </c>
      <c r="D506" s="156" t="s">
        <v>645</v>
      </c>
      <c r="E506" s="156">
        <v>45441</v>
      </c>
      <c r="F506" s="156">
        <v>45454</v>
      </c>
      <c r="G506" s="156">
        <v>45545</v>
      </c>
      <c r="H506" s="156" t="s">
        <v>94</v>
      </c>
      <c r="I506" s="156" t="s">
        <v>95</v>
      </c>
      <c r="J506" s="301" t="s">
        <v>5186</v>
      </c>
      <c r="K506" s="251">
        <v>11203571</v>
      </c>
      <c r="L506" s="156">
        <v>6</v>
      </c>
      <c r="M506" s="156" t="s">
        <v>97</v>
      </c>
      <c r="N506" s="156" t="s">
        <v>5078</v>
      </c>
      <c r="O506" s="156" t="s">
        <v>168</v>
      </c>
      <c r="P506" s="156" t="s">
        <v>5187</v>
      </c>
      <c r="Q506" s="156" t="s">
        <v>2642</v>
      </c>
      <c r="R506" s="143">
        <f>+G506-F506</f>
        <v>91</v>
      </c>
      <c r="S506" s="134" t="s">
        <v>4956</v>
      </c>
      <c r="T506" s="253">
        <v>9600000</v>
      </c>
      <c r="U506" s="156" t="s">
        <v>5188</v>
      </c>
      <c r="V506" s="253">
        <f>+T506</f>
        <v>9600000</v>
      </c>
      <c r="W506" s="156">
        <v>45441</v>
      </c>
      <c r="X506" s="156" t="s">
        <v>473</v>
      </c>
      <c r="Y506" s="317">
        <f>+Z506+AA506+AB506</f>
        <v>9600000</v>
      </c>
      <c r="Z506" s="156">
        <v>0</v>
      </c>
      <c r="AA506" s="156">
        <v>0</v>
      </c>
      <c r="AB506" s="156">
        <f>+AC506+AD506+AE506+AF506+AG506+AH506+AI506+AJ506</f>
        <v>9600000</v>
      </c>
      <c r="AC506" s="156">
        <v>0</v>
      </c>
      <c r="AD506" s="156">
        <v>0</v>
      </c>
      <c r="AE506" s="156">
        <v>0</v>
      </c>
      <c r="AF506" s="156">
        <v>0</v>
      </c>
      <c r="AG506" s="156">
        <f>+V506</f>
        <v>9600000</v>
      </c>
      <c r="AH506" s="156">
        <v>0</v>
      </c>
      <c r="AI506" s="156">
        <v>0</v>
      </c>
      <c r="AJ506" s="156">
        <v>0</v>
      </c>
      <c r="AK506" s="156" t="s">
        <v>104</v>
      </c>
      <c r="AL506" s="103" t="s">
        <v>5189</v>
      </c>
      <c r="AM506" s="156" t="s">
        <v>2961</v>
      </c>
      <c r="AN506" s="156">
        <v>35419855</v>
      </c>
      <c r="AO506" s="156" t="s">
        <v>108</v>
      </c>
      <c r="AP506" s="156" t="s">
        <v>108</v>
      </c>
      <c r="AQ506" s="156" t="s">
        <v>108</v>
      </c>
      <c r="AR506" s="156" t="s">
        <v>108</v>
      </c>
      <c r="AS506" s="156" t="s">
        <v>109</v>
      </c>
      <c r="AT506" s="156" t="s">
        <v>109</v>
      </c>
      <c r="AU506" s="156" t="s">
        <v>392</v>
      </c>
      <c r="AV506" s="156"/>
      <c r="AW506" s="156"/>
      <c r="AX506" s="156" t="s">
        <v>109</v>
      </c>
      <c r="AY506" s="156" t="s">
        <v>108</v>
      </c>
      <c r="AZ506" s="156"/>
      <c r="BA506" s="156"/>
      <c r="BB506" s="156"/>
      <c r="BC506" s="156"/>
      <c r="BD506" s="156"/>
      <c r="BE506" s="156"/>
      <c r="BF506" s="156"/>
      <c r="BG506" s="156"/>
      <c r="BH506" s="153">
        <f>T506+BB506</f>
        <v>9600000</v>
      </c>
      <c r="BI506" s="680" t="s">
        <v>113</v>
      </c>
      <c r="BJ506" s="240"/>
      <c r="BK506" s="240" t="s">
        <v>114</v>
      </c>
      <c r="BL506" s="682"/>
      <c r="BM506" s="681"/>
      <c r="BN506" s="403" t="s">
        <v>917</v>
      </c>
      <c r="BO506" s="156">
        <v>43</v>
      </c>
      <c r="BP506" s="156" t="s">
        <v>578</v>
      </c>
      <c r="BQ506" s="156" t="s">
        <v>114</v>
      </c>
      <c r="BR506" s="156" t="s">
        <v>114</v>
      </c>
      <c r="BS506" s="156" t="s">
        <v>114</v>
      </c>
      <c r="BT506" s="156" t="s">
        <v>114</v>
      </c>
      <c r="BU506" s="156" t="s">
        <v>5190</v>
      </c>
      <c r="BV506" s="156">
        <v>3112963102</v>
      </c>
      <c r="BW506" s="156" t="s">
        <v>5191</v>
      </c>
      <c r="BX506" s="156" t="s">
        <v>1247</v>
      </c>
      <c r="BY506" s="156" t="s">
        <v>119</v>
      </c>
      <c r="BZ506" s="156">
        <v>24069567724</v>
      </c>
      <c r="CA506" s="157" t="s">
        <v>109</v>
      </c>
      <c r="CB506" s="157" t="s">
        <v>109</v>
      </c>
      <c r="CC506" s="157" t="s">
        <v>109</v>
      </c>
      <c r="CD506" s="156"/>
      <c r="CE506" s="156"/>
      <c r="CF506" s="156"/>
      <c r="CG506" s="156"/>
      <c r="CH506" s="156"/>
      <c r="CI506" s="156"/>
      <c r="CJ506" s="156"/>
      <c r="CK506" s="156"/>
      <c r="CL506" s="156"/>
      <c r="CM506" s="157" t="s">
        <v>109</v>
      </c>
      <c r="CN506" s="156"/>
    </row>
    <row r="507" spans="1:736" s="290" customFormat="1" ht="45.75" customHeight="1">
      <c r="A507" s="589">
        <f>1+A506</f>
        <v>506</v>
      </c>
      <c r="B507" s="403" t="s">
        <v>5192</v>
      </c>
      <c r="C507" s="156" t="s">
        <v>5193</v>
      </c>
      <c r="D507" s="156" t="s">
        <v>179</v>
      </c>
      <c r="E507" s="156">
        <v>45441</v>
      </c>
      <c r="F507" s="156">
        <v>45447</v>
      </c>
      <c r="G507" s="156">
        <v>45599</v>
      </c>
      <c r="H507" s="156" t="s">
        <v>94</v>
      </c>
      <c r="I507" s="156" t="s">
        <v>95</v>
      </c>
      <c r="J507" s="301" t="s">
        <v>5194</v>
      </c>
      <c r="K507" s="251">
        <v>1003079149</v>
      </c>
      <c r="L507" s="156">
        <v>0</v>
      </c>
      <c r="M507" s="156" t="s">
        <v>97</v>
      </c>
      <c r="N507" s="156" t="s">
        <v>5078</v>
      </c>
      <c r="O507" s="156" t="s">
        <v>3586</v>
      </c>
      <c r="P507" s="156" t="s">
        <v>4777</v>
      </c>
      <c r="Q507" s="156" t="s">
        <v>897</v>
      </c>
      <c r="R507" s="143">
        <f>+G507-F507</f>
        <v>152</v>
      </c>
      <c r="S507" s="134" t="s">
        <v>1038</v>
      </c>
      <c r="T507" s="253">
        <v>25000000</v>
      </c>
      <c r="U507" s="156" t="s">
        <v>5195</v>
      </c>
      <c r="V507" s="253">
        <f>+T507</f>
        <v>25000000</v>
      </c>
      <c r="W507" s="156">
        <v>45441</v>
      </c>
      <c r="X507" s="156" t="s">
        <v>473</v>
      </c>
      <c r="Y507" s="317">
        <f>+Z507+AA507+AB507</f>
        <v>25000000</v>
      </c>
      <c r="Z507" s="156">
        <f>T507-AA507-AB507</f>
        <v>25000000</v>
      </c>
      <c r="AA507" s="156">
        <v>0</v>
      </c>
      <c r="AB507" s="156">
        <f>+AC507+AD507+AE507+AF507+AG507+AH507+AI507+AJ507</f>
        <v>0</v>
      </c>
      <c r="AC507" s="156">
        <v>0</v>
      </c>
      <c r="AD507" s="156">
        <v>0</v>
      </c>
      <c r="AE507" s="156">
        <v>0</v>
      </c>
      <c r="AF507" s="156">
        <v>0</v>
      </c>
      <c r="AG507" s="156">
        <v>0</v>
      </c>
      <c r="AH507" s="156">
        <v>0</v>
      </c>
      <c r="AI507" s="156">
        <v>0</v>
      </c>
      <c r="AJ507" s="156">
        <v>0</v>
      </c>
      <c r="AK507" s="156" t="s">
        <v>104</v>
      </c>
      <c r="AL507" s="103" t="s">
        <v>5196</v>
      </c>
      <c r="AM507" s="156" t="s">
        <v>5197</v>
      </c>
      <c r="AN507" s="156">
        <v>25290670</v>
      </c>
      <c r="AO507" s="156" t="s">
        <v>108</v>
      </c>
      <c r="AP507" s="156" t="s">
        <v>108</v>
      </c>
      <c r="AQ507" s="156" t="s">
        <v>108</v>
      </c>
      <c r="AR507" s="156" t="s">
        <v>108</v>
      </c>
      <c r="AS507" s="156" t="s">
        <v>109</v>
      </c>
      <c r="AT507" s="156" t="s">
        <v>109</v>
      </c>
      <c r="AU507" s="156" t="s">
        <v>392</v>
      </c>
      <c r="AV507" s="156"/>
      <c r="AW507" s="156" t="s">
        <v>5198</v>
      </c>
      <c r="AX507" s="156" t="s">
        <v>109</v>
      </c>
      <c r="AY507" s="156" t="s">
        <v>108</v>
      </c>
      <c r="AZ507" s="156"/>
      <c r="BA507" s="156"/>
      <c r="BB507" s="156"/>
      <c r="BC507" s="156"/>
      <c r="BD507" s="156"/>
      <c r="BE507" s="156"/>
      <c r="BF507" s="156"/>
      <c r="BG507" s="156"/>
      <c r="BH507" s="153">
        <f>T507+BB507</f>
        <v>25000000</v>
      </c>
      <c r="BI507" s="349" t="s">
        <v>113</v>
      </c>
      <c r="BJ507" s="240"/>
      <c r="BK507" s="240" t="s">
        <v>114</v>
      </c>
      <c r="BL507" s="240"/>
      <c r="BM507" s="683"/>
      <c r="BN507" s="156" t="s">
        <v>917</v>
      </c>
      <c r="BO507" s="156">
        <v>24</v>
      </c>
      <c r="BP507" s="156" t="s">
        <v>578</v>
      </c>
      <c r="BQ507" s="156" t="s">
        <v>114</v>
      </c>
      <c r="BR507" s="156" t="s">
        <v>114</v>
      </c>
      <c r="BS507" s="156" t="s">
        <v>114</v>
      </c>
      <c r="BT507" s="156" t="s">
        <v>114</v>
      </c>
      <c r="BU507" s="156" t="s">
        <v>5199</v>
      </c>
      <c r="BV507" s="156">
        <v>3136465397</v>
      </c>
      <c r="BW507" s="156" t="s">
        <v>5200</v>
      </c>
      <c r="BX507" s="156" t="s">
        <v>881</v>
      </c>
      <c r="BY507" s="156" t="s">
        <v>119</v>
      </c>
      <c r="BZ507" s="156">
        <v>16658010925</v>
      </c>
      <c r="CA507" s="157" t="s">
        <v>109</v>
      </c>
      <c r="CB507" s="157" t="s">
        <v>109</v>
      </c>
      <c r="CC507" s="157" t="s">
        <v>109</v>
      </c>
      <c r="CD507" s="152" t="s">
        <v>109</v>
      </c>
      <c r="CE507" s="152" t="s">
        <v>109</v>
      </c>
      <c r="CF507" s="152" t="s">
        <v>109</v>
      </c>
      <c r="CG507" s="152" t="s">
        <v>109</v>
      </c>
      <c r="CH507" s="156"/>
      <c r="CI507" s="156"/>
      <c r="CJ507" s="156"/>
      <c r="CK507" s="156"/>
      <c r="CL507" s="156"/>
      <c r="CM507" s="157" t="s">
        <v>109</v>
      </c>
      <c r="CN507" s="156"/>
      <c r="CO507" s="297"/>
      <c r="CP507" s="297"/>
      <c r="CQ507" s="297"/>
      <c r="CR507" s="297"/>
      <c r="CS507" s="50"/>
      <c r="CT507" s="50"/>
      <c r="CU507" s="50"/>
      <c r="CV507" s="50"/>
      <c r="CW507" s="50"/>
      <c r="CX507" s="50"/>
      <c r="CY507" s="50"/>
      <c r="CZ507" s="50"/>
      <c r="DA507" s="50"/>
      <c r="DB507" s="50"/>
      <c r="DC507" s="50"/>
      <c r="DD507" s="50"/>
      <c r="DE507" s="50"/>
      <c r="DF507" s="50"/>
      <c r="DG507" s="50"/>
      <c r="DH507" s="50"/>
      <c r="DI507" s="50"/>
      <c r="DJ507" s="50"/>
      <c r="DK507" s="50"/>
      <c r="DL507" s="50"/>
      <c r="DM507" s="50"/>
      <c r="DN507" s="50"/>
      <c r="DO507" s="50"/>
      <c r="DP507" s="50"/>
      <c r="DQ507" s="50"/>
      <c r="DR507" s="50"/>
      <c r="DS507" s="50"/>
      <c r="DT507" s="50"/>
      <c r="DU507" s="50"/>
      <c r="DV507" s="50"/>
      <c r="DW507" s="50"/>
      <c r="DX507" s="50"/>
      <c r="DY507" s="50"/>
      <c r="DZ507" s="50"/>
      <c r="EA507" s="50"/>
      <c r="EB507" s="50"/>
      <c r="EC507" s="50"/>
      <c r="ED507" s="50"/>
      <c r="EE507" s="50"/>
      <c r="EF507" s="50"/>
      <c r="EG507" s="50"/>
      <c r="EH507" s="50"/>
      <c r="EI507" s="50"/>
      <c r="EJ507" s="50"/>
      <c r="EK507" s="50"/>
      <c r="EL507" s="50"/>
      <c r="EM507" s="50"/>
      <c r="EN507" s="50"/>
      <c r="EO507" s="50"/>
      <c r="EP507" s="50"/>
      <c r="EQ507" s="50"/>
      <c r="ER507" s="50"/>
      <c r="ES507" s="50"/>
      <c r="ET507" s="50"/>
      <c r="EU507" s="50"/>
      <c r="EV507" s="50"/>
      <c r="EW507" s="50"/>
      <c r="EX507" s="50"/>
      <c r="EY507" s="50"/>
      <c r="EZ507" s="50"/>
      <c r="FA507" s="50"/>
      <c r="FB507" s="50"/>
      <c r="FC507" s="50"/>
      <c r="FD507" s="50"/>
      <c r="FE507" s="50"/>
      <c r="FF507" s="50"/>
      <c r="FG507" s="50"/>
      <c r="FH507" s="50"/>
      <c r="FI507" s="50"/>
      <c r="FJ507" s="50"/>
      <c r="FK507" s="50"/>
      <c r="FL507" s="50"/>
      <c r="FM507" s="50"/>
      <c r="FN507" s="50"/>
      <c r="FO507" s="50"/>
      <c r="FP507" s="50"/>
      <c r="FQ507" s="50"/>
      <c r="FR507" s="50"/>
      <c r="FS507" s="50"/>
      <c r="FT507" s="50"/>
      <c r="FU507" s="50"/>
      <c r="FV507" s="50"/>
      <c r="FW507" s="50"/>
      <c r="FX507" s="50"/>
      <c r="FY507" s="50"/>
      <c r="FZ507" s="50"/>
      <c r="GA507" s="50"/>
      <c r="GB507" s="50"/>
      <c r="GC507" s="50"/>
      <c r="GD507" s="50"/>
      <c r="GE507" s="50"/>
      <c r="GF507" s="50"/>
      <c r="GG507" s="50"/>
      <c r="GH507" s="50"/>
      <c r="GI507" s="50"/>
      <c r="GJ507" s="50"/>
      <c r="GK507" s="50"/>
      <c r="GL507" s="50"/>
      <c r="GM507" s="50"/>
      <c r="GN507" s="50"/>
      <c r="GO507" s="50"/>
      <c r="GP507" s="50"/>
      <c r="GQ507" s="50"/>
      <c r="GR507" s="50"/>
      <c r="GS507" s="50"/>
      <c r="GT507" s="50"/>
      <c r="GU507" s="50"/>
      <c r="GV507" s="16"/>
      <c r="GW507" s="16"/>
      <c r="GX507" s="16"/>
      <c r="GY507" s="16"/>
      <c r="GZ507" s="16"/>
      <c r="HA507" s="16"/>
      <c r="HB507" s="16"/>
      <c r="HC507" s="16"/>
      <c r="HD507" s="16"/>
      <c r="HE507" s="16"/>
      <c r="HF507" s="16"/>
      <c r="HG507" s="16"/>
      <c r="HH507" s="16"/>
      <c r="HI507" s="16"/>
      <c r="HJ507" s="16"/>
      <c r="HK507" s="16"/>
      <c r="HL507" s="16"/>
      <c r="HM507" s="16"/>
      <c r="HN507" s="16"/>
      <c r="HO507" s="16"/>
      <c r="HP507" s="16"/>
      <c r="HQ507" s="16"/>
      <c r="HR507" s="16"/>
      <c r="HS507" s="16"/>
      <c r="HT507" s="16"/>
      <c r="HU507" s="16"/>
      <c r="HV507" s="16"/>
      <c r="HW507" s="16"/>
      <c r="HX507" s="16"/>
      <c r="HY507" s="16"/>
      <c r="HZ507" s="16"/>
      <c r="IA507" s="16"/>
      <c r="IB507" s="16"/>
      <c r="IC507" s="16"/>
      <c r="ID507" s="16"/>
      <c r="IE507" s="16"/>
      <c r="IF507" s="16"/>
      <c r="IG507" s="16"/>
      <c r="IH507" s="16"/>
      <c r="II507" s="16"/>
      <c r="IJ507" s="16"/>
      <c r="IK507" s="16"/>
      <c r="IL507" s="16"/>
      <c r="IM507" s="16"/>
      <c r="IN507" s="16"/>
      <c r="IO507" s="16"/>
      <c r="IP507" s="16"/>
      <c r="IQ507" s="16"/>
      <c r="IR507" s="16"/>
      <c r="IS507" s="16"/>
      <c r="IT507" s="16"/>
      <c r="IU507" s="16"/>
      <c r="IV507" s="16"/>
      <c r="IW507" s="16"/>
      <c r="IX507" s="16"/>
      <c r="IY507" s="16"/>
      <c r="IZ507" s="16"/>
      <c r="JA507" s="16"/>
      <c r="JB507" s="16"/>
      <c r="JC507" s="16"/>
      <c r="JD507" s="16"/>
      <c r="JE507" s="16"/>
      <c r="JF507" s="16"/>
      <c r="JG507" s="16"/>
      <c r="JH507" s="16"/>
      <c r="JI507" s="16"/>
      <c r="JJ507" s="16"/>
      <c r="JK507" s="16"/>
      <c r="JL507" s="16"/>
      <c r="JM507" s="16"/>
      <c r="JN507" s="16"/>
      <c r="JO507" s="16"/>
      <c r="JP507" s="16"/>
      <c r="JQ507" s="16"/>
      <c r="JR507" s="16"/>
      <c r="JS507" s="16"/>
      <c r="JT507" s="16"/>
      <c r="JU507" s="16"/>
      <c r="JV507" s="16"/>
      <c r="JW507" s="16"/>
      <c r="JX507" s="16"/>
      <c r="JY507" s="16"/>
      <c r="JZ507" s="16"/>
      <c r="KA507" s="16"/>
      <c r="KB507" s="16"/>
      <c r="KC507" s="16"/>
      <c r="KD507" s="16"/>
      <c r="KE507" s="16"/>
      <c r="KF507" s="16"/>
      <c r="KG507" s="16"/>
      <c r="KH507" s="16"/>
      <c r="KI507" s="16"/>
      <c r="KJ507" s="16"/>
      <c r="KK507" s="16"/>
      <c r="KL507" s="16"/>
      <c r="KM507" s="16"/>
      <c r="KN507" s="16"/>
      <c r="KO507" s="16"/>
      <c r="KP507" s="16"/>
      <c r="KQ507" s="16"/>
      <c r="KR507" s="16"/>
      <c r="KS507" s="16"/>
      <c r="KT507" s="16"/>
      <c r="KU507" s="16"/>
      <c r="KV507" s="16"/>
      <c r="KW507" s="16"/>
      <c r="KX507" s="16"/>
      <c r="KY507" s="16"/>
      <c r="KZ507" s="16"/>
      <c r="LA507" s="16"/>
      <c r="LB507" s="16"/>
      <c r="LC507" s="16"/>
      <c r="LD507" s="16"/>
      <c r="LE507" s="16"/>
      <c r="LF507" s="16"/>
      <c r="LG507" s="16"/>
      <c r="LH507" s="16"/>
      <c r="LI507" s="16"/>
      <c r="LJ507" s="16"/>
      <c r="LK507" s="16"/>
      <c r="LL507" s="16"/>
      <c r="LM507" s="16"/>
      <c r="LN507" s="16"/>
      <c r="LO507" s="16"/>
      <c r="LP507" s="16"/>
      <c r="LQ507" s="16"/>
      <c r="LR507" s="16"/>
      <c r="LS507" s="16"/>
      <c r="LT507" s="16"/>
      <c r="LU507" s="16"/>
      <c r="LV507" s="16"/>
      <c r="LW507" s="16"/>
      <c r="LX507" s="16"/>
      <c r="LY507" s="16"/>
      <c r="LZ507" s="16"/>
      <c r="MA507" s="16"/>
      <c r="MB507" s="16"/>
      <c r="MC507" s="16"/>
      <c r="MD507" s="16"/>
      <c r="ME507" s="16"/>
      <c r="MF507" s="16"/>
      <c r="MG507" s="16"/>
      <c r="MH507" s="16"/>
      <c r="MI507" s="16"/>
      <c r="MJ507" s="16"/>
      <c r="MK507" s="16"/>
      <c r="ML507" s="16"/>
      <c r="MM507" s="16"/>
      <c r="MN507" s="16"/>
      <c r="MO507" s="16"/>
      <c r="MP507" s="16"/>
      <c r="MQ507" s="16"/>
      <c r="MR507" s="16"/>
      <c r="MS507" s="16"/>
      <c r="MT507" s="16"/>
      <c r="MU507" s="16"/>
      <c r="MV507" s="16"/>
      <c r="MW507" s="16"/>
      <c r="MX507" s="16"/>
      <c r="MY507" s="16"/>
      <c r="MZ507" s="16"/>
      <c r="NA507" s="16"/>
      <c r="NB507" s="16"/>
      <c r="NC507" s="16"/>
      <c r="ND507" s="16"/>
      <c r="NE507" s="16"/>
      <c r="NF507" s="16"/>
      <c r="NG507" s="16"/>
      <c r="NH507" s="16"/>
      <c r="NI507" s="16"/>
      <c r="NJ507" s="16"/>
      <c r="NK507" s="16"/>
      <c r="NL507" s="16"/>
      <c r="NM507" s="16"/>
      <c r="NN507" s="16"/>
      <c r="NO507" s="16"/>
      <c r="NP507" s="16"/>
      <c r="NQ507" s="16"/>
      <c r="NR507" s="16"/>
      <c r="NS507" s="16"/>
      <c r="NT507" s="16"/>
      <c r="NU507" s="16"/>
      <c r="NV507" s="16"/>
      <c r="NW507" s="16"/>
      <c r="NX507" s="16"/>
      <c r="NY507" s="16"/>
      <c r="NZ507" s="16"/>
      <c r="OA507" s="16"/>
      <c r="OB507" s="16"/>
      <c r="OC507" s="16"/>
      <c r="OD507" s="16"/>
      <c r="OE507" s="16"/>
      <c r="OF507" s="16"/>
      <c r="OG507" s="16"/>
      <c r="OH507" s="16"/>
      <c r="OI507" s="16"/>
      <c r="OJ507" s="16"/>
      <c r="OK507" s="16"/>
      <c r="OL507" s="16"/>
      <c r="OM507" s="16"/>
      <c r="ON507" s="16"/>
      <c r="OO507" s="16"/>
      <c r="OP507" s="16"/>
      <c r="OQ507" s="16"/>
      <c r="OR507" s="16"/>
      <c r="OS507" s="16"/>
      <c r="OT507" s="16"/>
      <c r="OU507" s="16"/>
      <c r="OV507" s="16"/>
      <c r="OW507" s="16"/>
      <c r="OX507" s="16"/>
      <c r="OY507" s="16"/>
      <c r="OZ507" s="16"/>
      <c r="PA507" s="16"/>
      <c r="PB507" s="16"/>
      <c r="PC507" s="16"/>
      <c r="PD507" s="16"/>
      <c r="PE507" s="16"/>
      <c r="PF507" s="16"/>
      <c r="PG507" s="16"/>
      <c r="PH507" s="16"/>
      <c r="PI507" s="16"/>
      <c r="PJ507" s="16"/>
      <c r="PK507" s="16"/>
      <c r="PL507" s="16"/>
      <c r="PM507" s="16"/>
      <c r="PN507" s="16"/>
      <c r="PO507" s="16"/>
      <c r="PP507" s="16"/>
      <c r="PQ507" s="16"/>
      <c r="PR507" s="16"/>
      <c r="PS507" s="16"/>
      <c r="PT507" s="16"/>
      <c r="PU507" s="16"/>
      <c r="PV507" s="16"/>
      <c r="PW507" s="16"/>
      <c r="PX507" s="16"/>
      <c r="PY507" s="16"/>
      <c r="PZ507" s="16"/>
      <c r="QA507" s="16"/>
      <c r="QB507" s="16"/>
      <c r="QC507" s="16"/>
      <c r="QD507" s="16"/>
      <c r="QE507" s="16"/>
      <c r="QF507" s="16"/>
      <c r="QG507" s="16"/>
      <c r="QH507" s="16"/>
      <c r="QI507" s="16"/>
      <c r="QJ507" s="16"/>
      <c r="QK507" s="16"/>
      <c r="QL507" s="16"/>
      <c r="QM507" s="16"/>
      <c r="QN507" s="16"/>
      <c r="QO507" s="16"/>
      <c r="QP507" s="16"/>
      <c r="QQ507" s="16"/>
      <c r="QR507" s="16"/>
      <c r="QS507" s="16"/>
      <c r="QT507" s="16"/>
      <c r="QU507" s="16"/>
      <c r="QV507" s="16"/>
      <c r="QW507" s="16"/>
      <c r="QX507" s="16"/>
      <c r="QY507" s="16"/>
      <c r="QZ507" s="16"/>
      <c r="RA507" s="16"/>
      <c r="RB507" s="16"/>
      <c r="RC507" s="16"/>
      <c r="RD507" s="16"/>
      <c r="RE507" s="16"/>
      <c r="RF507" s="16"/>
      <c r="RG507" s="16"/>
      <c r="RH507" s="16"/>
      <c r="RI507" s="16"/>
      <c r="RJ507" s="16"/>
      <c r="RK507" s="16"/>
      <c r="RL507" s="16"/>
      <c r="RM507" s="16"/>
      <c r="RN507" s="16"/>
      <c r="RO507" s="16"/>
      <c r="RP507" s="16"/>
      <c r="RQ507" s="16"/>
      <c r="RR507" s="16"/>
      <c r="RS507" s="16"/>
      <c r="RT507" s="16"/>
      <c r="RU507" s="16"/>
      <c r="RV507" s="16"/>
      <c r="RW507" s="16"/>
      <c r="RX507" s="16"/>
      <c r="RY507" s="16"/>
      <c r="RZ507" s="16"/>
      <c r="SA507" s="16"/>
      <c r="SB507" s="16"/>
      <c r="SC507" s="16"/>
      <c r="SD507" s="16"/>
      <c r="SE507" s="16"/>
      <c r="SF507" s="16"/>
      <c r="SG507" s="16"/>
      <c r="SH507" s="16"/>
      <c r="SI507" s="16"/>
      <c r="SJ507" s="16"/>
      <c r="SK507" s="16"/>
      <c r="SL507" s="16"/>
      <c r="SM507" s="16"/>
      <c r="SN507" s="16"/>
      <c r="SO507" s="16"/>
      <c r="SP507" s="16"/>
      <c r="SQ507" s="16"/>
      <c r="SR507" s="16"/>
      <c r="SS507" s="16"/>
      <c r="ST507" s="16"/>
      <c r="SU507" s="16"/>
      <c r="SV507" s="16"/>
      <c r="SW507" s="16"/>
      <c r="SX507" s="16"/>
      <c r="SY507" s="16"/>
      <c r="SZ507" s="16"/>
      <c r="TA507" s="16"/>
      <c r="TB507" s="16"/>
      <c r="TC507" s="16"/>
      <c r="TD507" s="16"/>
      <c r="TE507" s="16"/>
      <c r="TF507" s="16"/>
      <c r="TG507" s="16"/>
      <c r="TH507" s="16"/>
      <c r="TI507" s="16"/>
      <c r="TJ507" s="16"/>
      <c r="TK507" s="16"/>
      <c r="TL507" s="16"/>
      <c r="TM507" s="16"/>
      <c r="TN507" s="16"/>
      <c r="TO507" s="16"/>
      <c r="TP507" s="16"/>
      <c r="TQ507" s="16"/>
      <c r="TR507" s="16"/>
      <c r="TS507" s="16"/>
      <c r="TT507" s="16"/>
      <c r="TU507" s="16"/>
      <c r="TV507" s="16"/>
      <c r="TW507" s="16"/>
      <c r="TX507" s="16"/>
      <c r="TY507" s="16"/>
      <c r="TZ507" s="16"/>
      <c r="UA507" s="16"/>
      <c r="UB507" s="16"/>
      <c r="UC507" s="16"/>
      <c r="UD507" s="16"/>
      <c r="UE507" s="16"/>
      <c r="UF507" s="16"/>
      <c r="UG507" s="16"/>
      <c r="UH507" s="16"/>
      <c r="UI507" s="16"/>
      <c r="UJ507" s="16"/>
      <c r="UK507" s="16"/>
      <c r="UL507" s="16"/>
      <c r="UM507" s="16"/>
      <c r="UN507" s="16"/>
      <c r="UO507" s="16"/>
      <c r="UP507" s="16"/>
      <c r="UQ507" s="16"/>
      <c r="UR507" s="16"/>
      <c r="US507" s="16"/>
      <c r="UT507" s="16"/>
      <c r="UU507" s="16"/>
      <c r="UV507" s="16"/>
      <c r="UW507" s="16"/>
      <c r="UX507" s="16"/>
      <c r="UY507" s="16"/>
      <c r="UZ507" s="16"/>
      <c r="VA507" s="16"/>
      <c r="VB507" s="16"/>
      <c r="VC507" s="16"/>
      <c r="VD507" s="16"/>
      <c r="VE507" s="16"/>
      <c r="VF507" s="16"/>
      <c r="VG507" s="16"/>
      <c r="VH507" s="16"/>
      <c r="VI507" s="16"/>
      <c r="VJ507" s="16"/>
      <c r="VK507" s="16"/>
      <c r="VL507" s="16"/>
      <c r="VM507" s="16"/>
      <c r="VN507" s="16"/>
      <c r="VO507" s="16"/>
      <c r="VP507" s="16"/>
      <c r="VQ507" s="16"/>
      <c r="VR507" s="16"/>
      <c r="VS507" s="16"/>
      <c r="VT507" s="16"/>
      <c r="VU507" s="16"/>
      <c r="VV507" s="16"/>
      <c r="VW507" s="16"/>
      <c r="VX507" s="16"/>
      <c r="VY507" s="16"/>
      <c r="VZ507" s="16"/>
      <c r="WA507" s="16"/>
      <c r="WB507" s="16"/>
      <c r="WC507" s="16"/>
      <c r="WD507" s="16"/>
      <c r="WE507" s="16"/>
      <c r="WF507" s="16"/>
      <c r="WG507" s="16"/>
      <c r="WH507" s="16"/>
      <c r="WI507" s="16"/>
      <c r="WJ507" s="16"/>
      <c r="WK507" s="16"/>
      <c r="WL507" s="16"/>
      <c r="WM507" s="16"/>
      <c r="WN507" s="16"/>
      <c r="WO507" s="16"/>
      <c r="WP507" s="16"/>
      <c r="WQ507" s="16"/>
      <c r="WR507" s="16"/>
      <c r="WS507" s="16"/>
      <c r="WT507" s="16"/>
      <c r="WU507" s="16"/>
      <c r="WV507" s="16"/>
      <c r="WW507" s="16"/>
      <c r="WX507" s="16"/>
      <c r="WY507" s="16"/>
      <c r="WZ507" s="16"/>
      <c r="XA507" s="16"/>
      <c r="XB507" s="16"/>
      <c r="XC507" s="16"/>
      <c r="XD507" s="16"/>
      <c r="XE507" s="16"/>
      <c r="XF507" s="16"/>
      <c r="XG507" s="16"/>
      <c r="XH507" s="16"/>
      <c r="XI507" s="16"/>
      <c r="XJ507" s="16"/>
      <c r="XK507" s="16"/>
      <c r="XL507" s="16"/>
      <c r="XM507" s="16"/>
      <c r="XN507" s="16"/>
      <c r="XO507" s="16"/>
      <c r="XP507" s="16"/>
      <c r="XQ507" s="16"/>
      <c r="XR507" s="16"/>
      <c r="XS507" s="16"/>
      <c r="XT507" s="16"/>
      <c r="XU507" s="16"/>
      <c r="XV507" s="16"/>
      <c r="XW507" s="16"/>
      <c r="XX507" s="16"/>
      <c r="XY507" s="16"/>
      <c r="XZ507" s="16"/>
      <c r="YA507" s="16"/>
      <c r="YB507" s="16"/>
      <c r="YC507" s="16"/>
      <c r="YD507" s="16"/>
      <c r="YE507" s="16"/>
      <c r="YF507" s="16"/>
      <c r="YG507" s="16"/>
      <c r="YH507" s="16"/>
      <c r="YI507" s="16"/>
      <c r="YJ507" s="16"/>
      <c r="YK507" s="16"/>
      <c r="YL507" s="16"/>
      <c r="YM507" s="16"/>
      <c r="YN507" s="16"/>
      <c r="YO507" s="16"/>
      <c r="YP507" s="16"/>
      <c r="YQ507" s="16"/>
      <c r="YR507" s="16"/>
      <c r="YS507" s="16"/>
      <c r="YT507" s="16"/>
      <c r="YU507" s="16"/>
      <c r="YV507" s="16"/>
      <c r="YW507" s="16"/>
      <c r="YX507" s="16"/>
      <c r="YY507" s="16"/>
      <c r="YZ507" s="16"/>
      <c r="ZA507" s="16"/>
      <c r="ZB507" s="16"/>
      <c r="ZC507" s="16"/>
      <c r="ZD507" s="16"/>
      <c r="ZE507" s="16"/>
      <c r="ZF507" s="16"/>
      <c r="ZG507" s="16"/>
      <c r="ZH507" s="16"/>
      <c r="ZI507" s="16"/>
      <c r="ZJ507" s="16"/>
      <c r="ZK507" s="16"/>
      <c r="ZL507" s="16"/>
      <c r="ZM507" s="16"/>
      <c r="ZN507" s="16"/>
      <c r="ZO507" s="16"/>
      <c r="ZP507" s="16"/>
      <c r="ZQ507" s="16"/>
      <c r="ZR507" s="16"/>
      <c r="ZS507" s="16"/>
      <c r="ZT507" s="16"/>
      <c r="ZU507" s="16"/>
      <c r="ZV507" s="16"/>
      <c r="ZW507" s="16"/>
      <c r="ZX507" s="16"/>
      <c r="ZY507" s="16"/>
      <c r="ZZ507" s="16"/>
      <c r="AAA507" s="16"/>
      <c r="AAB507" s="16"/>
      <c r="AAC507" s="16"/>
      <c r="AAD507" s="16"/>
      <c r="AAE507" s="16"/>
      <c r="AAF507" s="16"/>
      <c r="AAG507" s="16"/>
      <c r="AAH507" s="16"/>
      <c r="AAI507" s="16"/>
      <c r="AAJ507" s="16"/>
      <c r="AAK507" s="16"/>
      <c r="AAL507" s="16"/>
      <c r="AAM507" s="16"/>
      <c r="AAN507" s="16"/>
      <c r="AAO507" s="16"/>
      <c r="AAP507" s="16"/>
      <c r="AAQ507" s="16"/>
      <c r="AAR507" s="16"/>
      <c r="AAS507" s="16"/>
      <c r="AAT507" s="16"/>
      <c r="AAU507" s="16"/>
      <c r="AAV507" s="16"/>
      <c r="AAW507" s="16"/>
      <c r="AAX507" s="16"/>
      <c r="AAY507" s="16"/>
      <c r="AAZ507" s="16"/>
      <c r="ABA507" s="16"/>
      <c r="ABB507" s="16"/>
      <c r="ABC507" s="16"/>
      <c r="ABD507" s="16"/>
      <c r="ABE507" s="16"/>
      <c r="ABF507" s="16"/>
      <c r="ABG507" s="16"/>
      <c r="ABH507" s="16"/>
    </row>
    <row r="508" spans="1:736" s="50" customFormat="1" ht="45.75" customHeight="1">
      <c r="A508" s="589">
        <f>1+A507</f>
        <v>507</v>
      </c>
      <c r="B508" s="403" t="s">
        <v>5201</v>
      </c>
      <c r="C508" s="156" t="s">
        <v>5202</v>
      </c>
      <c r="D508" s="156" t="s">
        <v>179</v>
      </c>
      <c r="E508" s="156">
        <v>45441</v>
      </c>
      <c r="F508" s="156">
        <v>45443</v>
      </c>
      <c r="G508" s="156">
        <v>45595</v>
      </c>
      <c r="H508" s="156" t="s">
        <v>94</v>
      </c>
      <c r="I508" s="156" t="s">
        <v>95</v>
      </c>
      <c r="J508" s="301" t="s">
        <v>5203</v>
      </c>
      <c r="K508" s="251" t="s">
        <v>5204</v>
      </c>
      <c r="L508" s="156">
        <v>1</v>
      </c>
      <c r="M508" s="156" t="s">
        <v>97</v>
      </c>
      <c r="N508" s="156" t="s">
        <v>5078</v>
      </c>
      <c r="O508" s="156" t="s">
        <v>3586</v>
      </c>
      <c r="P508" s="156" t="s">
        <v>4421</v>
      </c>
      <c r="Q508" s="156" t="s">
        <v>897</v>
      </c>
      <c r="R508" s="143">
        <f>+G508-F508</f>
        <v>152</v>
      </c>
      <c r="S508" s="134" t="s">
        <v>3505</v>
      </c>
      <c r="T508" s="253">
        <v>36090000</v>
      </c>
      <c r="U508" s="156" t="s">
        <v>5205</v>
      </c>
      <c r="V508" s="253">
        <f>+T508</f>
        <v>36090000</v>
      </c>
      <c r="W508" s="156">
        <v>45441</v>
      </c>
      <c r="X508" s="156" t="s">
        <v>473</v>
      </c>
      <c r="Y508" s="317">
        <f>+Z508+AA508+AB508</f>
        <v>36090000</v>
      </c>
      <c r="Z508" s="156">
        <f>T508-AA508-AB508</f>
        <v>36090000</v>
      </c>
      <c r="AA508" s="156">
        <v>0</v>
      </c>
      <c r="AB508" s="156">
        <f>+AC508+AD508+AE508+AF508+AG508+AH508+AI508+AJ508</f>
        <v>0</v>
      </c>
      <c r="AC508" s="156">
        <v>0</v>
      </c>
      <c r="AD508" s="156">
        <v>0</v>
      </c>
      <c r="AE508" s="156">
        <v>0</v>
      </c>
      <c r="AF508" s="156">
        <v>0</v>
      </c>
      <c r="AG508" s="156">
        <v>0</v>
      </c>
      <c r="AH508" s="156">
        <v>0</v>
      </c>
      <c r="AI508" s="156">
        <v>0</v>
      </c>
      <c r="AJ508" s="156">
        <v>0</v>
      </c>
      <c r="AK508" s="156" t="s">
        <v>104</v>
      </c>
      <c r="AL508" s="103" t="s">
        <v>5206</v>
      </c>
      <c r="AM508" s="156" t="s">
        <v>3633</v>
      </c>
      <c r="AN508" s="156">
        <v>1014190726</v>
      </c>
      <c r="AO508" s="156" t="s">
        <v>108</v>
      </c>
      <c r="AP508" s="156" t="s">
        <v>108</v>
      </c>
      <c r="AQ508" s="156" t="s">
        <v>108</v>
      </c>
      <c r="AR508" s="156" t="s">
        <v>108</v>
      </c>
      <c r="AS508" s="156" t="s">
        <v>109</v>
      </c>
      <c r="AT508" s="156" t="s">
        <v>109</v>
      </c>
      <c r="AU508" s="156" t="s">
        <v>392</v>
      </c>
      <c r="AV508" s="156"/>
      <c r="AW508" s="156"/>
      <c r="AX508" s="156" t="s">
        <v>109</v>
      </c>
      <c r="AY508" s="156" t="s">
        <v>108</v>
      </c>
      <c r="AZ508" s="156"/>
      <c r="BA508" s="156"/>
      <c r="BB508" s="156"/>
      <c r="BC508" s="156"/>
      <c r="BD508" s="156"/>
      <c r="BE508" s="156"/>
      <c r="BF508" s="156"/>
      <c r="BG508" s="156"/>
      <c r="BH508" s="153">
        <f>T508+BB508</f>
        <v>36090000</v>
      </c>
      <c r="BI508" s="690" t="s">
        <v>259</v>
      </c>
      <c r="BJ508" s="240"/>
      <c r="BK508" s="240" t="s">
        <v>114</v>
      </c>
      <c r="BL508" s="240"/>
      <c r="BM508" s="398" t="s">
        <v>260</v>
      </c>
      <c r="BN508" s="156" t="s">
        <v>917</v>
      </c>
      <c r="BO508" s="156">
        <v>28</v>
      </c>
      <c r="BP508" s="156" t="s">
        <v>578</v>
      </c>
      <c r="BQ508" s="156" t="s">
        <v>114</v>
      </c>
      <c r="BR508" s="156" t="s">
        <v>114</v>
      </c>
      <c r="BS508" s="156" t="s">
        <v>114</v>
      </c>
      <c r="BT508" s="156" t="s">
        <v>114</v>
      </c>
      <c r="BU508" s="156" t="s">
        <v>5207</v>
      </c>
      <c r="BV508" s="156">
        <v>3133523206</v>
      </c>
      <c r="BW508" s="156" t="s">
        <v>5208</v>
      </c>
      <c r="BX508" s="156" t="s">
        <v>881</v>
      </c>
      <c r="BY508" s="156" t="s">
        <v>119</v>
      </c>
      <c r="BZ508" s="156">
        <v>17100010011</v>
      </c>
      <c r="CA508" s="157" t="s">
        <v>109</v>
      </c>
      <c r="CB508" s="157" t="s">
        <v>109</v>
      </c>
      <c r="CC508" s="157" t="s">
        <v>109</v>
      </c>
      <c r="CD508" s="156" t="s">
        <v>109</v>
      </c>
      <c r="CE508" s="156" t="s">
        <v>109</v>
      </c>
      <c r="CF508" s="156" t="s">
        <v>109</v>
      </c>
      <c r="CG508" s="156" t="s">
        <v>109</v>
      </c>
      <c r="CH508" s="156"/>
      <c r="CI508" s="156"/>
      <c r="CJ508" s="156"/>
      <c r="CK508" s="156"/>
      <c r="CL508" s="156"/>
      <c r="CM508" s="157" t="s">
        <v>109</v>
      </c>
      <c r="CN508" s="156"/>
    </row>
    <row r="509" spans="1:736" s="50" customFormat="1" ht="45.75" customHeight="1">
      <c r="A509" s="589">
        <f>1+A508</f>
        <v>508</v>
      </c>
      <c r="B509" s="403" t="s">
        <v>5209</v>
      </c>
      <c r="C509" s="156" t="s">
        <v>5210</v>
      </c>
      <c r="D509" s="156" t="s">
        <v>645</v>
      </c>
      <c r="E509" s="156">
        <v>45441</v>
      </c>
      <c r="F509" s="156">
        <v>45443</v>
      </c>
      <c r="G509" s="156">
        <v>45534</v>
      </c>
      <c r="H509" s="156" t="s">
        <v>94</v>
      </c>
      <c r="I509" s="156" t="s">
        <v>180</v>
      </c>
      <c r="J509" s="301" t="s">
        <v>5211</v>
      </c>
      <c r="K509" s="251">
        <v>1026283749</v>
      </c>
      <c r="L509" s="156">
        <v>7</v>
      </c>
      <c r="M509" s="156" t="s">
        <v>97</v>
      </c>
      <c r="N509" s="156" t="s">
        <v>5078</v>
      </c>
      <c r="O509" s="156" t="s">
        <v>3586</v>
      </c>
      <c r="P509" s="156" t="s">
        <v>5212</v>
      </c>
      <c r="Q509" s="156" t="s">
        <v>681</v>
      </c>
      <c r="R509" s="143">
        <f>+G509-F509</f>
        <v>91</v>
      </c>
      <c r="S509" s="134" t="s">
        <v>2992</v>
      </c>
      <c r="T509" s="253">
        <v>8736000</v>
      </c>
      <c r="U509" s="156" t="s">
        <v>5213</v>
      </c>
      <c r="V509" s="253">
        <f>+T509</f>
        <v>8736000</v>
      </c>
      <c r="W509" s="156">
        <v>45441</v>
      </c>
      <c r="X509" s="156" t="s">
        <v>473</v>
      </c>
      <c r="Y509" s="317">
        <f>+Z509+AA509+AB509</f>
        <v>8736000</v>
      </c>
      <c r="Z509" s="156">
        <f>T509-AA509-AB509</f>
        <v>8736000</v>
      </c>
      <c r="AA509" s="156">
        <v>0</v>
      </c>
      <c r="AB509" s="156">
        <f>+AC509+AD509+AE509+AF509+AG509+AH509+AI509+AJ509</f>
        <v>0</v>
      </c>
      <c r="AC509" s="156">
        <v>0</v>
      </c>
      <c r="AD509" s="156">
        <v>0</v>
      </c>
      <c r="AE509" s="156">
        <v>0</v>
      </c>
      <c r="AF509" s="156">
        <v>0</v>
      </c>
      <c r="AG509" s="156">
        <v>0</v>
      </c>
      <c r="AH509" s="156">
        <v>0</v>
      </c>
      <c r="AI509" s="156">
        <v>0</v>
      </c>
      <c r="AJ509" s="156">
        <v>0</v>
      </c>
      <c r="AK509" s="156" t="s">
        <v>104</v>
      </c>
      <c r="AL509" s="103" t="s">
        <v>5214</v>
      </c>
      <c r="AM509" s="156" t="s">
        <v>1829</v>
      </c>
      <c r="AN509" s="156">
        <v>15668923</v>
      </c>
      <c r="AO509" s="156" t="s">
        <v>108</v>
      </c>
      <c r="AP509" s="156" t="s">
        <v>108</v>
      </c>
      <c r="AQ509" s="156" t="s">
        <v>108</v>
      </c>
      <c r="AR509" s="156" t="s">
        <v>108</v>
      </c>
      <c r="AS509" s="156" t="s">
        <v>109</v>
      </c>
      <c r="AT509" s="156" t="s">
        <v>109</v>
      </c>
      <c r="AU509" s="156" t="s">
        <v>392</v>
      </c>
      <c r="AV509" s="156"/>
      <c r="AW509" s="156"/>
      <c r="AX509" s="156" t="s">
        <v>109</v>
      </c>
      <c r="AY509" s="156" t="s">
        <v>108</v>
      </c>
      <c r="AZ509" s="156"/>
      <c r="BA509" s="156"/>
      <c r="BB509" s="156"/>
      <c r="BC509" s="156"/>
      <c r="BD509" s="156"/>
      <c r="BE509" s="156"/>
      <c r="BF509" s="156"/>
      <c r="BG509" s="156"/>
      <c r="BH509" s="153">
        <f>T509+BB509</f>
        <v>8736000</v>
      </c>
      <c r="BI509" s="680" t="s">
        <v>113</v>
      </c>
      <c r="BJ509" s="240"/>
      <c r="BK509" s="240" t="s">
        <v>114</v>
      </c>
      <c r="BL509" s="240"/>
      <c r="BM509" s="604"/>
      <c r="BN509" s="156" t="s">
        <v>917</v>
      </c>
      <c r="BO509" s="156">
        <v>31</v>
      </c>
      <c r="BP509" s="156" t="s">
        <v>578</v>
      </c>
      <c r="BQ509" s="156" t="s">
        <v>114</v>
      </c>
      <c r="BR509" s="156" t="s">
        <v>114</v>
      </c>
      <c r="BS509" s="156" t="s">
        <v>114</v>
      </c>
      <c r="BT509" s="156" t="s">
        <v>114</v>
      </c>
      <c r="BU509" s="156" t="s">
        <v>5215</v>
      </c>
      <c r="BV509" s="156">
        <v>3003611696</v>
      </c>
      <c r="BW509" s="156" t="s">
        <v>5216</v>
      </c>
      <c r="BX509" s="156" t="s">
        <v>839</v>
      </c>
      <c r="BY509" s="156" t="s">
        <v>119</v>
      </c>
      <c r="BZ509" s="156">
        <v>488420896596</v>
      </c>
      <c r="CA509" s="157" t="s">
        <v>109</v>
      </c>
      <c r="CB509" s="157" t="s">
        <v>109</v>
      </c>
      <c r="CC509" s="157" t="s">
        <v>109</v>
      </c>
      <c r="CD509" s="156"/>
      <c r="CE509" s="156"/>
      <c r="CF509" s="156"/>
      <c r="CG509" s="156"/>
      <c r="CH509" s="156"/>
      <c r="CI509" s="156"/>
      <c r="CJ509" s="156"/>
      <c r="CK509" s="156"/>
      <c r="CL509" s="156"/>
      <c r="CM509" s="157" t="s">
        <v>109</v>
      </c>
      <c r="CN509" s="156"/>
    </row>
    <row r="510" spans="1:736" s="50" customFormat="1" ht="45.75" customHeight="1">
      <c r="A510" s="589">
        <f>1+A509</f>
        <v>509</v>
      </c>
      <c r="B510" s="403" t="s">
        <v>5217</v>
      </c>
      <c r="C510" s="156" t="s">
        <v>5218</v>
      </c>
      <c r="D510" s="156" t="s">
        <v>451</v>
      </c>
      <c r="E510" s="156">
        <v>45441</v>
      </c>
      <c r="F510" s="156">
        <v>45447</v>
      </c>
      <c r="G510" s="156">
        <v>45533</v>
      </c>
      <c r="H510" s="156" t="s">
        <v>94</v>
      </c>
      <c r="I510" s="156" t="s">
        <v>95</v>
      </c>
      <c r="J510" s="301" t="s">
        <v>5219</v>
      </c>
      <c r="K510" s="251">
        <v>52230728</v>
      </c>
      <c r="L510" s="156">
        <v>9</v>
      </c>
      <c r="M510" s="156" t="s">
        <v>97</v>
      </c>
      <c r="N510" s="156" t="s">
        <v>5078</v>
      </c>
      <c r="O510" s="156" t="s">
        <v>857</v>
      </c>
      <c r="P510" s="156" t="s">
        <v>5220</v>
      </c>
      <c r="Q510" s="156" t="s">
        <v>681</v>
      </c>
      <c r="R510" s="143">
        <f>+G510-F510</f>
        <v>86</v>
      </c>
      <c r="S510" s="134" t="s">
        <v>2783</v>
      </c>
      <c r="T510" s="253">
        <v>20955000</v>
      </c>
      <c r="U510" s="156" t="s">
        <v>5221</v>
      </c>
      <c r="V510" s="253">
        <f>+T510</f>
        <v>20955000</v>
      </c>
      <c r="W510" s="156">
        <v>45441</v>
      </c>
      <c r="X510" s="156" t="s">
        <v>473</v>
      </c>
      <c r="Y510" s="317">
        <f>+Z510+AA510+AB510</f>
        <v>20955000</v>
      </c>
      <c r="Z510" s="156">
        <f>T510-AA510-AB510</f>
        <v>20955000</v>
      </c>
      <c r="AA510" s="156">
        <v>0</v>
      </c>
      <c r="AB510" s="156">
        <f>+AC510+AD510+AE510+AF510+AG510+AH510+AI510+AJ510</f>
        <v>0</v>
      </c>
      <c r="AC510" s="156">
        <v>0</v>
      </c>
      <c r="AD510" s="156">
        <v>0</v>
      </c>
      <c r="AE510" s="156">
        <v>0</v>
      </c>
      <c r="AF510" s="156">
        <v>0</v>
      </c>
      <c r="AG510" s="156">
        <v>0</v>
      </c>
      <c r="AH510" s="156">
        <v>0</v>
      </c>
      <c r="AI510" s="156">
        <v>0</v>
      </c>
      <c r="AJ510" s="156">
        <v>0</v>
      </c>
      <c r="AK510" s="156" t="s">
        <v>104</v>
      </c>
      <c r="AL510" s="103" t="s">
        <v>5222</v>
      </c>
      <c r="AM510" s="156" t="s">
        <v>5223</v>
      </c>
      <c r="AN510" s="156" t="s">
        <v>5224</v>
      </c>
      <c r="AO510" s="156" t="s">
        <v>108</v>
      </c>
      <c r="AP510" s="156" t="s">
        <v>108</v>
      </c>
      <c r="AQ510" s="156" t="s">
        <v>108</v>
      </c>
      <c r="AR510" s="156" t="s">
        <v>108</v>
      </c>
      <c r="AS510" s="156" t="s">
        <v>109</v>
      </c>
      <c r="AT510" s="156" t="s">
        <v>109</v>
      </c>
      <c r="AU510" s="156" t="s">
        <v>392</v>
      </c>
      <c r="AV510" s="156"/>
      <c r="AW510" s="156" t="s">
        <v>110</v>
      </c>
      <c r="AX510" s="156" t="s">
        <v>109</v>
      </c>
      <c r="AY510" s="156" t="s">
        <v>108</v>
      </c>
      <c r="AZ510" s="156"/>
      <c r="BA510" s="156"/>
      <c r="BB510" s="156"/>
      <c r="BC510" s="156"/>
      <c r="BD510" s="156"/>
      <c r="BE510" s="156"/>
      <c r="BF510" s="156"/>
      <c r="BG510" s="156"/>
      <c r="BH510" s="153">
        <f>T510+BB510</f>
        <v>20955000</v>
      </c>
      <c r="BI510" s="680" t="s">
        <v>113</v>
      </c>
      <c r="BJ510" s="240"/>
      <c r="BK510" s="240" t="s">
        <v>114</v>
      </c>
      <c r="BL510" s="240"/>
      <c r="BM510" s="604"/>
      <c r="BN510" s="156" t="s">
        <v>161</v>
      </c>
      <c r="BO510" s="156">
        <v>48</v>
      </c>
      <c r="BP510" s="156" t="s">
        <v>114</v>
      </c>
      <c r="BQ510" s="156" t="s">
        <v>114</v>
      </c>
      <c r="BR510" s="156" t="s">
        <v>114</v>
      </c>
      <c r="BS510" s="156" t="s">
        <v>114</v>
      </c>
      <c r="BT510" s="156" t="s">
        <v>114</v>
      </c>
      <c r="BU510" s="156" t="s">
        <v>5225</v>
      </c>
      <c r="BV510" s="156">
        <v>3144009128</v>
      </c>
      <c r="BW510" s="156" t="s">
        <v>5226</v>
      </c>
      <c r="BX510" s="156" t="s">
        <v>118</v>
      </c>
      <c r="BY510" s="156" t="s">
        <v>119</v>
      </c>
      <c r="BZ510" s="156" t="s">
        <v>5227</v>
      </c>
      <c r="CA510" s="157" t="s">
        <v>109</v>
      </c>
      <c r="CB510" s="157" t="s">
        <v>109</v>
      </c>
      <c r="CC510" s="157" t="s">
        <v>109</v>
      </c>
      <c r="CD510" s="156"/>
      <c r="CE510" s="156"/>
      <c r="CF510" s="156"/>
      <c r="CG510" s="156"/>
      <c r="CH510" s="156"/>
      <c r="CI510" s="156"/>
      <c r="CJ510" s="156"/>
      <c r="CK510" s="156"/>
      <c r="CL510" s="156"/>
      <c r="CM510" s="157" t="s">
        <v>109</v>
      </c>
      <c r="CN510" s="156"/>
    </row>
    <row r="511" spans="1:736" s="50" customFormat="1" ht="45.75" customHeight="1">
      <c r="A511" s="589">
        <f>1+A510</f>
        <v>510</v>
      </c>
      <c r="B511" s="403" t="s">
        <v>5228</v>
      </c>
      <c r="C511" s="156" t="s">
        <v>5229</v>
      </c>
      <c r="D511" s="156" t="s">
        <v>645</v>
      </c>
      <c r="E511" s="156">
        <v>45441</v>
      </c>
      <c r="F511" s="156">
        <v>45447</v>
      </c>
      <c r="G511" s="156">
        <v>45523</v>
      </c>
      <c r="H511" s="156" t="s">
        <v>94</v>
      </c>
      <c r="I511" s="156" t="s">
        <v>180</v>
      </c>
      <c r="J511" s="301" t="s">
        <v>5230</v>
      </c>
      <c r="K511" s="251">
        <v>81720687</v>
      </c>
      <c r="L511" s="156">
        <v>3</v>
      </c>
      <c r="M511" s="156" t="s">
        <v>97</v>
      </c>
      <c r="N511" s="156" t="s">
        <v>5078</v>
      </c>
      <c r="O511" s="156" t="s">
        <v>783</v>
      </c>
      <c r="P511" s="156" t="s">
        <v>5231</v>
      </c>
      <c r="Q511" s="156" t="s">
        <v>1375</v>
      </c>
      <c r="R511" s="143">
        <f>+G511-F511</f>
        <v>76</v>
      </c>
      <c r="S511" s="134" t="s">
        <v>5232</v>
      </c>
      <c r="T511" s="253">
        <v>8620000</v>
      </c>
      <c r="U511" s="156" t="s">
        <v>5233</v>
      </c>
      <c r="V511" s="253">
        <f>+T511</f>
        <v>8620000</v>
      </c>
      <c r="W511" s="156">
        <v>45441</v>
      </c>
      <c r="X511" s="156" t="s">
        <v>473</v>
      </c>
      <c r="Y511" s="317">
        <f>+Z511+AA511+AB511</f>
        <v>8620000</v>
      </c>
      <c r="Z511" s="156">
        <f>T511-AA511-AB511</f>
        <v>8620000</v>
      </c>
      <c r="AA511" s="156">
        <v>0</v>
      </c>
      <c r="AB511" s="156">
        <f>+AC511+AD511+AE511+AF511+AG511+AH511+AI511+AJ511</f>
        <v>0</v>
      </c>
      <c r="AC511" s="156">
        <v>0</v>
      </c>
      <c r="AD511" s="156">
        <v>0</v>
      </c>
      <c r="AE511" s="156">
        <v>0</v>
      </c>
      <c r="AF511" s="156">
        <v>0</v>
      </c>
      <c r="AG511" s="156">
        <v>0</v>
      </c>
      <c r="AH511" s="156">
        <v>0</v>
      </c>
      <c r="AI511" s="156">
        <v>0</v>
      </c>
      <c r="AJ511" s="156">
        <v>0</v>
      </c>
      <c r="AK511" s="156" t="s">
        <v>104</v>
      </c>
      <c r="AL511" s="103" t="s">
        <v>5234</v>
      </c>
      <c r="AM511" s="156" t="s">
        <v>2995</v>
      </c>
      <c r="AN511" s="156">
        <v>35472753</v>
      </c>
      <c r="AO511" s="156" t="s">
        <v>108</v>
      </c>
      <c r="AP511" s="156" t="s">
        <v>108</v>
      </c>
      <c r="AQ511" s="156" t="s">
        <v>108</v>
      </c>
      <c r="AR511" s="156" t="s">
        <v>108</v>
      </c>
      <c r="AS511" s="156" t="s">
        <v>109</v>
      </c>
      <c r="AT511" s="156" t="s">
        <v>109</v>
      </c>
      <c r="AU511" s="156" t="s">
        <v>392</v>
      </c>
      <c r="AV511" s="156"/>
      <c r="AW511" s="156"/>
      <c r="AX511" s="156" t="s">
        <v>109</v>
      </c>
      <c r="AY511" s="156" t="s">
        <v>108</v>
      </c>
      <c r="AZ511" s="156"/>
      <c r="BA511" s="156"/>
      <c r="BB511" s="156"/>
      <c r="BC511" s="156"/>
      <c r="BD511" s="156"/>
      <c r="BE511" s="156"/>
      <c r="BF511" s="156"/>
      <c r="BG511" s="156"/>
      <c r="BH511" s="153">
        <f>T511+BB511</f>
        <v>8620000</v>
      </c>
      <c r="BI511" s="301" t="s">
        <v>259</v>
      </c>
      <c r="BJ511" s="240"/>
      <c r="BK511" s="240" t="s">
        <v>114</v>
      </c>
      <c r="BL511" s="240"/>
      <c r="BM511" s="161" t="s">
        <v>2539</v>
      </c>
      <c r="BN511" s="156" t="s">
        <v>917</v>
      </c>
      <c r="BO511" s="156">
        <v>39</v>
      </c>
      <c r="BP511" s="156" t="s">
        <v>109</v>
      </c>
      <c r="BQ511" s="156" t="s">
        <v>114</v>
      </c>
      <c r="BR511" s="156" t="s">
        <v>114</v>
      </c>
      <c r="BS511" s="156" t="s">
        <v>114</v>
      </c>
      <c r="BT511" s="156" t="s">
        <v>114</v>
      </c>
      <c r="BU511" s="156" t="s">
        <v>5235</v>
      </c>
      <c r="BV511" s="156">
        <v>3144828946</v>
      </c>
      <c r="BW511" s="156" t="s">
        <v>5236</v>
      </c>
      <c r="BX511" s="156" t="s">
        <v>118</v>
      </c>
      <c r="BY511" s="156" t="s">
        <v>119</v>
      </c>
      <c r="BZ511" s="156">
        <v>33770256009</v>
      </c>
      <c r="CA511" s="157" t="s">
        <v>109</v>
      </c>
      <c r="CB511" s="157" t="s">
        <v>109</v>
      </c>
      <c r="CC511" s="157" t="s">
        <v>109</v>
      </c>
      <c r="CD511" s="156"/>
      <c r="CE511" s="156"/>
      <c r="CF511" s="156"/>
      <c r="CG511" s="156"/>
      <c r="CH511" s="156"/>
      <c r="CI511" s="156"/>
      <c r="CJ511" s="156"/>
      <c r="CK511" s="156"/>
      <c r="CL511" s="156"/>
      <c r="CM511" s="157" t="s">
        <v>109</v>
      </c>
      <c r="CN511" s="156"/>
    </row>
    <row r="512" spans="1:736" s="50" customFormat="1" ht="45.75" customHeight="1">
      <c r="A512" s="589">
        <f>1+A511</f>
        <v>511</v>
      </c>
      <c r="B512" s="403" t="s">
        <v>5237</v>
      </c>
      <c r="C512" s="156" t="s">
        <v>5238</v>
      </c>
      <c r="D512" s="156" t="s">
        <v>451</v>
      </c>
      <c r="E512" s="156">
        <v>45441</v>
      </c>
      <c r="F512" s="156">
        <v>45447</v>
      </c>
      <c r="G512" s="156">
        <v>45533</v>
      </c>
      <c r="H512" s="156" t="s">
        <v>94</v>
      </c>
      <c r="I512" s="156" t="s">
        <v>95</v>
      </c>
      <c r="J512" s="301" t="s">
        <v>5239</v>
      </c>
      <c r="K512" s="251">
        <v>79789486</v>
      </c>
      <c r="L512" s="156">
        <v>1</v>
      </c>
      <c r="M512" s="156" t="s">
        <v>97</v>
      </c>
      <c r="N512" s="156" t="s">
        <v>5078</v>
      </c>
      <c r="O512" s="156" t="s">
        <v>857</v>
      </c>
      <c r="P512" s="156" t="s">
        <v>5240</v>
      </c>
      <c r="Q512" s="156" t="s">
        <v>681</v>
      </c>
      <c r="R512" s="143">
        <f>+G512-F512</f>
        <v>86</v>
      </c>
      <c r="S512" s="134" t="s">
        <v>1900</v>
      </c>
      <c r="T512" s="253">
        <v>15000000</v>
      </c>
      <c r="U512" s="156" t="s">
        <v>5241</v>
      </c>
      <c r="V512" s="253">
        <f>+T512</f>
        <v>15000000</v>
      </c>
      <c r="W512" s="156">
        <v>45441</v>
      </c>
      <c r="X512" s="156" t="s">
        <v>473</v>
      </c>
      <c r="Y512" s="317">
        <f>+Z512+AA512+AB512</f>
        <v>15000000</v>
      </c>
      <c r="Z512" s="156">
        <f>T512-AA512-AB512</f>
        <v>15000000</v>
      </c>
      <c r="AA512" s="156">
        <v>0</v>
      </c>
      <c r="AB512" s="156">
        <f>+AC512+AD512+AE512+AF512+AG512+AH512+AI512+AJ512</f>
        <v>0</v>
      </c>
      <c r="AC512" s="156">
        <v>0</v>
      </c>
      <c r="AD512" s="156">
        <v>0</v>
      </c>
      <c r="AE512" s="156">
        <v>0</v>
      </c>
      <c r="AF512" s="156">
        <v>0</v>
      </c>
      <c r="AG512" s="156">
        <v>0</v>
      </c>
      <c r="AH512" s="156">
        <v>0</v>
      </c>
      <c r="AI512" s="156">
        <v>0</v>
      </c>
      <c r="AJ512" s="156">
        <v>0</v>
      </c>
      <c r="AK512" s="156" t="s">
        <v>104</v>
      </c>
      <c r="AL512" s="103" t="s">
        <v>5242</v>
      </c>
      <c r="AM512" s="156" t="s">
        <v>5243</v>
      </c>
      <c r="AN512" s="156">
        <v>57421677</v>
      </c>
      <c r="AO512" s="156" t="s">
        <v>108</v>
      </c>
      <c r="AP512" s="156" t="s">
        <v>108</v>
      </c>
      <c r="AQ512" s="156" t="s">
        <v>108</v>
      </c>
      <c r="AR512" s="156" t="s">
        <v>108</v>
      </c>
      <c r="AS512" s="156" t="s">
        <v>109</v>
      </c>
      <c r="AT512" s="156" t="s">
        <v>109</v>
      </c>
      <c r="AU512" s="156" t="s">
        <v>392</v>
      </c>
      <c r="AV512" s="156"/>
      <c r="AW512" s="156"/>
      <c r="AX512" s="156" t="s">
        <v>109</v>
      </c>
      <c r="AY512" s="156" t="s">
        <v>108</v>
      </c>
      <c r="AZ512" s="156"/>
      <c r="BA512" s="156"/>
      <c r="BB512" s="156"/>
      <c r="BC512" s="156"/>
      <c r="BD512" s="156"/>
      <c r="BE512" s="156"/>
      <c r="BF512" s="156"/>
      <c r="BG512" s="156"/>
      <c r="BH512" s="153">
        <f>T512+BB512</f>
        <v>15000000</v>
      </c>
      <c r="BI512" s="301" t="s">
        <v>259</v>
      </c>
      <c r="BJ512" s="240"/>
      <c r="BK512" s="240" t="s">
        <v>114</v>
      </c>
      <c r="BL512" s="240"/>
      <c r="BM512" s="161" t="s">
        <v>2539</v>
      </c>
      <c r="BN512" s="156" t="s">
        <v>917</v>
      </c>
      <c r="BO512" s="156">
        <v>47</v>
      </c>
      <c r="BP512" s="156" t="s">
        <v>1000</v>
      </c>
      <c r="BQ512" s="156" t="s">
        <v>114</v>
      </c>
      <c r="BR512" s="156" t="s">
        <v>114</v>
      </c>
      <c r="BS512" s="156" t="s">
        <v>114</v>
      </c>
      <c r="BT512" s="156" t="s">
        <v>114</v>
      </c>
      <c r="BU512" s="156" t="s">
        <v>5244</v>
      </c>
      <c r="BV512" s="156">
        <v>3209461837</v>
      </c>
      <c r="BW512" s="156" t="s">
        <v>5245</v>
      </c>
      <c r="BX512" s="156" t="s">
        <v>839</v>
      </c>
      <c r="BY512" s="156" t="s">
        <v>119</v>
      </c>
      <c r="BZ512" s="156" t="s">
        <v>5246</v>
      </c>
      <c r="CA512" s="157" t="s">
        <v>109</v>
      </c>
      <c r="CB512" s="157" t="s">
        <v>109</v>
      </c>
      <c r="CC512" s="157" t="s">
        <v>109</v>
      </c>
      <c r="CD512" s="156"/>
      <c r="CE512" s="156"/>
      <c r="CF512" s="156"/>
      <c r="CG512" s="156"/>
      <c r="CH512" s="156"/>
      <c r="CI512" s="156"/>
      <c r="CJ512" s="156"/>
      <c r="CK512" s="156"/>
      <c r="CL512" s="156"/>
      <c r="CM512" s="157" t="s">
        <v>109</v>
      </c>
      <c r="CN512" s="156"/>
    </row>
    <row r="513" spans="1:828 1473:1564 2209:3036 3681:3772 4417:4508 5153:5980 6625:6716 7361:8188 8833:8924 9569:9646" s="50" customFormat="1" ht="45.75" customHeight="1">
      <c r="A513" s="589">
        <f>1+A512</f>
        <v>512</v>
      </c>
      <c r="B513" s="403" t="s">
        <v>5247</v>
      </c>
      <c r="C513" s="156" t="s">
        <v>5248</v>
      </c>
      <c r="D513" s="156" t="s">
        <v>645</v>
      </c>
      <c r="E513" s="156">
        <v>45441</v>
      </c>
      <c r="F513" s="156">
        <v>45447</v>
      </c>
      <c r="G513" s="156">
        <v>45538</v>
      </c>
      <c r="H513" s="156" t="s">
        <v>94</v>
      </c>
      <c r="I513" s="156" t="s">
        <v>95</v>
      </c>
      <c r="J513" s="301" t="s">
        <v>5249</v>
      </c>
      <c r="K513" s="251">
        <v>80165183</v>
      </c>
      <c r="L513" s="156">
        <v>9</v>
      </c>
      <c r="M513" s="156" t="s">
        <v>97</v>
      </c>
      <c r="N513" s="156" t="s">
        <v>5078</v>
      </c>
      <c r="O513" s="156" t="s">
        <v>4469</v>
      </c>
      <c r="P513" s="156" t="s">
        <v>5250</v>
      </c>
      <c r="Q513" s="156" t="s">
        <v>681</v>
      </c>
      <c r="R513" s="143">
        <f>+G513-F513</f>
        <v>91</v>
      </c>
      <c r="S513" s="134" t="s">
        <v>5251</v>
      </c>
      <c r="T513" s="253">
        <v>9900000</v>
      </c>
      <c r="U513" s="156" t="s">
        <v>5252</v>
      </c>
      <c r="V513" s="253">
        <f>+T513</f>
        <v>9900000</v>
      </c>
      <c r="W513" s="156">
        <v>45441</v>
      </c>
      <c r="X513" s="156" t="s">
        <v>473</v>
      </c>
      <c r="Y513" s="317">
        <f>+Z513+AA513+AB513</f>
        <v>9900000</v>
      </c>
      <c r="Z513" s="156">
        <f>T513-AA513-AB513</f>
        <v>9900000</v>
      </c>
      <c r="AA513" s="156">
        <v>0</v>
      </c>
      <c r="AB513" s="156">
        <f>+AC513+AD513+AE513+AF513+AG513+AH513+AI513+AJ513</f>
        <v>0</v>
      </c>
      <c r="AC513" s="156">
        <v>0</v>
      </c>
      <c r="AD513" s="156">
        <v>0</v>
      </c>
      <c r="AE513" s="156">
        <v>0</v>
      </c>
      <c r="AF513" s="156">
        <v>0</v>
      </c>
      <c r="AG513" s="156">
        <v>0</v>
      </c>
      <c r="AH513" s="156">
        <v>0</v>
      </c>
      <c r="AI513" s="156">
        <v>0</v>
      </c>
      <c r="AJ513" s="156">
        <v>0</v>
      </c>
      <c r="AK513" s="156" t="s">
        <v>104</v>
      </c>
      <c r="AL513" s="103" t="s">
        <v>5253</v>
      </c>
      <c r="AM513" s="156" t="s">
        <v>4792</v>
      </c>
      <c r="AN513" s="156">
        <v>1070919155</v>
      </c>
      <c r="AO513" s="156" t="s">
        <v>108</v>
      </c>
      <c r="AP513" s="156" t="s">
        <v>108</v>
      </c>
      <c r="AQ513" s="156" t="s">
        <v>108</v>
      </c>
      <c r="AR513" s="156" t="s">
        <v>108</v>
      </c>
      <c r="AS513" s="156" t="s">
        <v>109</v>
      </c>
      <c r="AT513" s="156" t="s">
        <v>109</v>
      </c>
      <c r="AU513" s="156" t="s">
        <v>392</v>
      </c>
      <c r="AV513" s="156"/>
      <c r="AW513" s="156"/>
      <c r="AX513" s="156" t="s">
        <v>109</v>
      </c>
      <c r="AY513" s="156" t="s">
        <v>108</v>
      </c>
      <c r="AZ513" s="156"/>
      <c r="BA513" s="156"/>
      <c r="BB513" s="156"/>
      <c r="BC513" s="156"/>
      <c r="BD513" s="156"/>
      <c r="BE513" s="156"/>
      <c r="BF513" s="156"/>
      <c r="BG513" s="156"/>
      <c r="BH513" s="153">
        <f>T513+BB513</f>
        <v>9900000</v>
      </c>
      <c r="BI513" s="301" t="s">
        <v>259</v>
      </c>
      <c r="BJ513" s="240"/>
      <c r="BK513" s="240" t="s">
        <v>114</v>
      </c>
      <c r="BL513" s="240"/>
      <c r="BM513" s="161" t="s">
        <v>2539</v>
      </c>
      <c r="BN513" s="156" t="s">
        <v>917</v>
      </c>
      <c r="BO513" s="156">
        <v>42</v>
      </c>
      <c r="BP513" s="156" t="s">
        <v>578</v>
      </c>
      <c r="BQ513" s="156" t="s">
        <v>114</v>
      </c>
      <c r="BR513" s="156" t="s">
        <v>114</v>
      </c>
      <c r="BS513" s="156" t="s">
        <v>114</v>
      </c>
      <c r="BT513" s="156" t="s">
        <v>114</v>
      </c>
      <c r="BU513" s="156" t="s">
        <v>5254</v>
      </c>
      <c r="BV513" s="156">
        <v>3015985923</v>
      </c>
      <c r="BW513" s="156" t="s">
        <v>5255</v>
      </c>
      <c r="BX513" s="156" t="s">
        <v>118</v>
      </c>
      <c r="BY513" s="156" t="s">
        <v>119</v>
      </c>
      <c r="BZ513" s="156">
        <v>33742990279</v>
      </c>
      <c r="CA513" s="157" t="s">
        <v>109</v>
      </c>
      <c r="CB513" s="157" t="s">
        <v>109</v>
      </c>
      <c r="CC513" s="157" t="s">
        <v>109</v>
      </c>
      <c r="CD513" s="156"/>
      <c r="CE513" s="156"/>
      <c r="CF513" s="156"/>
      <c r="CG513" s="156"/>
      <c r="CH513" s="156"/>
      <c r="CI513" s="156"/>
      <c r="CJ513" s="156"/>
      <c r="CK513" s="156"/>
      <c r="CL513" s="156"/>
      <c r="CM513" s="157" t="s">
        <v>109</v>
      </c>
      <c r="CN513" s="156"/>
    </row>
    <row r="514" spans="1:828 1473:1564 2209:3036 3681:3772 4417:4508 5153:5980 6625:6716 7361:8188 8833:8924 9569:9646" s="50" customFormat="1" ht="45.75" customHeight="1">
      <c r="A514" s="589">
        <f>1+A513</f>
        <v>513</v>
      </c>
      <c r="B514" s="403" t="s">
        <v>5256</v>
      </c>
      <c r="C514" s="156" t="s">
        <v>5257</v>
      </c>
      <c r="D514" s="156" t="s">
        <v>645</v>
      </c>
      <c r="E514" s="156">
        <v>45441</v>
      </c>
      <c r="F514" s="156">
        <v>45447</v>
      </c>
      <c r="G514" s="156">
        <v>45538</v>
      </c>
      <c r="H514" s="156" t="s">
        <v>94</v>
      </c>
      <c r="I514" s="156" t="s">
        <v>180</v>
      </c>
      <c r="J514" s="301" t="s">
        <v>5258</v>
      </c>
      <c r="K514" s="251">
        <v>13240303</v>
      </c>
      <c r="L514" s="156">
        <v>3</v>
      </c>
      <c r="M514" s="156" t="s">
        <v>97</v>
      </c>
      <c r="N514" s="156" t="s">
        <v>5078</v>
      </c>
      <c r="O514" s="156" t="s">
        <v>857</v>
      </c>
      <c r="P514" s="156" t="s">
        <v>5259</v>
      </c>
      <c r="Q514" s="156" t="s">
        <v>681</v>
      </c>
      <c r="R514" s="143">
        <f>+G514-F514</f>
        <v>91</v>
      </c>
      <c r="S514" s="134" t="s">
        <v>663</v>
      </c>
      <c r="T514" s="253">
        <v>12000000</v>
      </c>
      <c r="U514" s="156" t="s">
        <v>5260</v>
      </c>
      <c r="V514" s="253">
        <f>+T514</f>
        <v>12000000</v>
      </c>
      <c r="W514" s="156">
        <v>45441</v>
      </c>
      <c r="X514" s="156" t="s">
        <v>473</v>
      </c>
      <c r="Y514" s="317">
        <f>+Z514+AA514+AB514</f>
        <v>12000000</v>
      </c>
      <c r="Z514" s="156">
        <f>T514-AA514-AB514</f>
        <v>12000000</v>
      </c>
      <c r="AA514" s="156">
        <v>0</v>
      </c>
      <c r="AB514" s="156">
        <f>+AC514+AD514+AE514+AF514+AG514+AH514+AI514+AJ514</f>
        <v>0</v>
      </c>
      <c r="AC514" s="156">
        <v>0</v>
      </c>
      <c r="AD514" s="156">
        <v>0</v>
      </c>
      <c r="AE514" s="156">
        <v>0</v>
      </c>
      <c r="AF514" s="156">
        <v>0</v>
      </c>
      <c r="AG514" s="156">
        <v>0</v>
      </c>
      <c r="AH514" s="156">
        <v>0</v>
      </c>
      <c r="AI514" s="156">
        <v>0</v>
      </c>
      <c r="AJ514" s="156">
        <v>0</v>
      </c>
      <c r="AK514" s="156" t="s">
        <v>104</v>
      </c>
      <c r="AL514" s="103" t="s">
        <v>5261</v>
      </c>
      <c r="AM514" s="156" t="s">
        <v>4792</v>
      </c>
      <c r="AN514" s="156">
        <v>1070919155</v>
      </c>
      <c r="AO514" s="156" t="s">
        <v>108</v>
      </c>
      <c r="AP514" s="156" t="s">
        <v>108</v>
      </c>
      <c r="AQ514" s="156" t="s">
        <v>108</v>
      </c>
      <c r="AR514" s="156" t="s">
        <v>108</v>
      </c>
      <c r="AS514" s="156" t="s">
        <v>109</v>
      </c>
      <c r="AT514" s="156" t="s">
        <v>109</v>
      </c>
      <c r="AU514" s="156" t="s">
        <v>392</v>
      </c>
      <c r="AV514" s="156"/>
      <c r="AW514" s="156" t="s">
        <v>1580</v>
      </c>
      <c r="AX514" s="156" t="s">
        <v>578</v>
      </c>
      <c r="AY514" s="156" t="s">
        <v>108</v>
      </c>
      <c r="AZ514" s="156"/>
      <c r="BA514" s="156"/>
      <c r="BB514" s="156"/>
      <c r="BC514" s="156"/>
      <c r="BD514" s="156"/>
      <c r="BE514" s="156"/>
      <c r="BF514" s="156"/>
      <c r="BG514" s="156"/>
      <c r="BH514" s="153">
        <f>T514+BB514</f>
        <v>12000000</v>
      </c>
      <c r="BI514" s="301" t="s">
        <v>259</v>
      </c>
      <c r="BJ514" s="240"/>
      <c r="BK514" s="240" t="s">
        <v>114</v>
      </c>
      <c r="BL514" s="240"/>
      <c r="BM514" s="161" t="s">
        <v>2539</v>
      </c>
      <c r="BN514" s="156" t="s">
        <v>917</v>
      </c>
      <c r="BO514" s="156">
        <v>73</v>
      </c>
      <c r="BP514" s="156" t="s">
        <v>114</v>
      </c>
      <c r="BQ514" s="156" t="s">
        <v>114</v>
      </c>
      <c r="BR514" s="156" t="s">
        <v>114</v>
      </c>
      <c r="BS514" s="156" t="s">
        <v>114</v>
      </c>
      <c r="BT514" s="156" t="s">
        <v>114</v>
      </c>
      <c r="BU514" s="156" t="s">
        <v>5262</v>
      </c>
      <c r="BV514" s="156">
        <v>3153436027</v>
      </c>
      <c r="BW514" s="156" t="s">
        <v>5263</v>
      </c>
      <c r="BX514" s="156" t="s">
        <v>657</v>
      </c>
      <c r="BY514" s="156" t="s">
        <v>119</v>
      </c>
      <c r="BZ514" s="156" t="s">
        <v>5264</v>
      </c>
      <c r="CA514" s="157" t="s">
        <v>109</v>
      </c>
      <c r="CB514" s="157" t="s">
        <v>109</v>
      </c>
      <c r="CC514" s="157" t="s">
        <v>109</v>
      </c>
      <c r="CD514" s="156"/>
      <c r="CE514" s="156"/>
      <c r="CF514" s="156"/>
      <c r="CG514" s="156"/>
      <c r="CH514" s="156"/>
      <c r="CI514" s="156"/>
      <c r="CJ514" s="156"/>
      <c r="CK514" s="156"/>
      <c r="CL514" s="156"/>
      <c r="CM514" s="157" t="s">
        <v>109</v>
      </c>
      <c r="CN514" s="156"/>
    </row>
    <row r="515" spans="1:828 1473:1564 2209:3036 3681:3772 4417:4508 5153:5980 6625:6716 7361:8188 8833:8924 9569:9646" s="50" customFormat="1" ht="45.75" customHeight="1">
      <c r="A515" s="589">
        <f>1+A514</f>
        <v>514</v>
      </c>
      <c r="B515" s="403" t="s">
        <v>5265</v>
      </c>
      <c r="C515" s="156" t="s">
        <v>5266</v>
      </c>
      <c r="D515" s="156" t="s">
        <v>645</v>
      </c>
      <c r="E515" s="156">
        <v>45441</v>
      </c>
      <c r="F515" s="156">
        <v>45447</v>
      </c>
      <c r="G515" s="156">
        <v>45538</v>
      </c>
      <c r="H515" s="156" t="s">
        <v>94</v>
      </c>
      <c r="I515" s="156" t="s">
        <v>95</v>
      </c>
      <c r="J515" s="301" t="s">
        <v>5267</v>
      </c>
      <c r="K515" s="251">
        <v>1072665057</v>
      </c>
      <c r="L515" s="156">
        <v>6</v>
      </c>
      <c r="M515" s="156" t="s">
        <v>97</v>
      </c>
      <c r="N515" s="156" t="s">
        <v>5078</v>
      </c>
      <c r="O515" s="156" t="s">
        <v>5268</v>
      </c>
      <c r="P515" s="156" t="s">
        <v>5269</v>
      </c>
      <c r="Q515" s="156" t="s">
        <v>681</v>
      </c>
      <c r="R515" s="143">
        <f>+G515-F515</f>
        <v>91</v>
      </c>
      <c r="S515" s="134" t="s">
        <v>3563</v>
      </c>
      <c r="T515" s="253">
        <v>9600000</v>
      </c>
      <c r="U515" s="156" t="s">
        <v>5270</v>
      </c>
      <c r="V515" s="253">
        <f>+T515</f>
        <v>9600000</v>
      </c>
      <c r="W515" s="156">
        <v>45441</v>
      </c>
      <c r="X515" s="156" t="s">
        <v>1933</v>
      </c>
      <c r="Y515" s="317">
        <f>+Z515+AA515+AB515</f>
        <v>9600000</v>
      </c>
      <c r="Z515" s="156">
        <v>0</v>
      </c>
      <c r="AA515" s="156">
        <v>0</v>
      </c>
      <c r="AB515" s="156">
        <f>+AC515+AD515+AE515+AF515+AG515+AH515+AI515+AJ515</f>
        <v>9600000</v>
      </c>
      <c r="AC515" s="156">
        <v>0</v>
      </c>
      <c r="AD515" s="156">
        <v>0</v>
      </c>
      <c r="AE515" s="156">
        <v>0</v>
      </c>
      <c r="AF515" s="156">
        <v>0</v>
      </c>
      <c r="AG515" s="156">
        <f>+V515</f>
        <v>9600000</v>
      </c>
      <c r="AH515" s="156">
        <v>0</v>
      </c>
      <c r="AI515" s="156">
        <v>0</v>
      </c>
      <c r="AJ515" s="156">
        <v>0</v>
      </c>
      <c r="AK515" s="156" t="s">
        <v>104</v>
      </c>
      <c r="AL515" s="103" t="s">
        <v>5271</v>
      </c>
      <c r="AM515" s="156" t="s">
        <v>4792</v>
      </c>
      <c r="AN515" s="156">
        <v>1070919155</v>
      </c>
      <c r="AO515" s="156" t="s">
        <v>108</v>
      </c>
      <c r="AP515" s="156" t="s">
        <v>108</v>
      </c>
      <c r="AQ515" s="156" t="s">
        <v>108</v>
      </c>
      <c r="AR515" s="156" t="s">
        <v>108</v>
      </c>
      <c r="AS515" s="156" t="s">
        <v>109</v>
      </c>
      <c r="AT515" s="156" t="s">
        <v>109</v>
      </c>
      <c r="AU515" s="156" t="s">
        <v>392</v>
      </c>
      <c r="AV515" s="156"/>
      <c r="AW515" s="156"/>
      <c r="AX515" s="156" t="s">
        <v>109</v>
      </c>
      <c r="AY515" s="156" t="s">
        <v>108</v>
      </c>
      <c r="AZ515" s="156"/>
      <c r="BA515" s="156"/>
      <c r="BB515" s="156"/>
      <c r="BC515" s="156"/>
      <c r="BD515" s="156"/>
      <c r="BE515" s="156"/>
      <c r="BF515" s="156"/>
      <c r="BG515" s="156"/>
      <c r="BH515" s="153">
        <f>T515+BB515</f>
        <v>9600000</v>
      </c>
      <c r="BI515" s="301" t="s">
        <v>259</v>
      </c>
      <c r="BJ515" s="240"/>
      <c r="BK515" s="240" t="s">
        <v>114</v>
      </c>
      <c r="BL515" s="240"/>
      <c r="BM515" s="161" t="s">
        <v>2539</v>
      </c>
      <c r="BN515" s="156" t="s">
        <v>917</v>
      </c>
      <c r="BO515" s="156">
        <v>31</v>
      </c>
      <c r="BP515" s="156" t="s">
        <v>578</v>
      </c>
      <c r="BQ515" s="156" t="s">
        <v>114</v>
      </c>
      <c r="BR515" s="156" t="s">
        <v>114</v>
      </c>
      <c r="BS515" s="156" t="s">
        <v>114</v>
      </c>
      <c r="BT515" s="156" t="s">
        <v>114</v>
      </c>
      <c r="BU515" s="156" t="s">
        <v>5272</v>
      </c>
      <c r="BV515" s="156">
        <v>3132854361</v>
      </c>
      <c r="BW515" s="156" t="s">
        <v>5273</v>
      </c>
      <c r="BX515" s="156" t="s">
        <v>657</v>
      </c>
      <c r="BY515" s="156" t="s">
        <v>119</v>
      </c>
      <c r="BZ515" s="156" t="s">
        <v>5274</v>
      </c>
      <c r="CA515" s="157" t="s">
        <v>109</v>
      </c>
      <c r="CB515" s="157" t="s">
        <v>109</v>
      </c>
      <c r="CC515" s="157" t="s">
        <v>109</v>
      </c>
      <c r="CD515" s="156"/>
      <c r="CE515" s="156"/>
      <c r="CF515" s="156"/>
      <c r="CG515" s="156"/>
      <c r="CH515" s="156"/>
      <c r="CI515" s="156"/>
      <c r="CJ515" s="156"/>
      <c r="CK515" s="156"/>
      <c r="CL515" s="156"/>
      <c r="CM515" s="157" t="s">
        <v>109</v>
      </c>
      <c r="CN515" s="156"/>
    </row>
    <row r="516" spans="1:828 1473:1564 2209:3036 3681:3772 4417:4508 5153:5980 6625:6716 7361:8188 8833:8924 9569:9646" s="50" customFormat="1" ht="45.75" customHeight="1">
      <c r="A516" s="589">
        <f>1+A515</f>
        <v>515</v>
      </c>
      <c r="B516" s="403" t="s">
        <v>5275</v>
      </c>
      <c r="C516" s="156" t="s">
        <v>5276</v>
      </c>
      <c r="D516" s="156" t="s">
        <v>425</v>
      </c>
      <c r="E516" s="156">
        <v>45441</v>
      </c>
      <c r="F516" s="156">
        <v>45447</v>
      </c>
      <c r="G516" s="156">
        <v>45538</v>
      </c>
      <c r="H516" s="156" t="s">
        <v>94</v>
      </c>
      <c r="I516" s="156" t="s">
        <v>95</v>
      </c>
      <c r="J516" s="301" t="s">
        <v>5277</v>
      </c>
      <c r="K516" s="251">
        <v>81720696</v>
      </c>
      <c r="L516" s="156">
        <v>1</v>
      </c>
      <c r="M516" s="156" t="s">
        <v>97</v>
      </c>
      <c r="N516" s="156" t="s">
        <v>5078</v>
      </c>
      <c r="O516" s="156" t="s">
        <v>1061</v>
      </c>
      <c r="P516" s="156" t="s">
        <v>5278</v>
      </c>
      <c r="Q516" s="156" t="s">
        <v>681</v>
      </c>
      <c r="R516" s="143">
        <f>+G516-F516</f>
        <v>91</v>
      </c>
      <c r="S516" s="134" t="s">
        <v>5279</v>
      </c>
      <c r="T516" s="253">
        <v>13494000</v>
      </c>
      <c r="U516" s="156" t="s">
        <v>5280</v>
      </c>
      <c r="V516" s="253">
        <f>+T516</f>
        <v>13494000</v>
      </c>
      <c r="W516" s="156">
        <v>45441</v>
      </c>
      <c r="X516" s="156" t="s">
        <v>473</v>
      </c>
      <c r="Y516" s="317">
        <f>+Z516+AA516+AB516</f>
        <v>13494000</v>
      </c>
      <c r="Z516" s="156">
        <f>T516-AA516-AB516</f>
        <v>13494000</v>
      </c>
      <c r="AA516" s="156">
        <v>0</v>
      </c>
      <c r="AB516" s="156">
        <f>+AC516+AD516+AE516+AF516+AG516+AH516+AI516+AJ516</f>
        <v>0</v>
      </c>
      <c r="AC516" s="156">
        <v>0</v>
      </c>
      <c r="AD516" s="156">
        <v>0</v>
      </c>
      <c r="AE516" s="156">
        <v>0</v>
      </c>
      <c r="AF516" s="156">
        <v>0</v>
      </c>
      <c r="AG516" s="156">
        <v>0</v>
      </c>
      <c r="AH516" s="156">
        <v>0</v>
      </c>
      <c r="AI516" s="156">
        <v>0</v>
      </c>
      <c r="AJ516" s="156">
        <v>0</v>
      </c>
      <c r="AK516" s="156" t="s">
        <v>104</v>
      </c>
      <c r="AL516" s="103" t="s">
        <v>5281</v>
      </c>
      <c r="AM516" s="156" t="s">
        <v>5282</v>
      </c>
      <c r="AN516" s="156">
        <v>30666089</v>
      </c>
      <c r="AO516" s="156" t="s">
        <v>108</v>
      </c>
      <c r="AP516" s="156" t="s">
        <v>108</v>
      </c>
      <c r="AQ516" s="156" t="s">
        <v>108</v>
      </c>
      <c r="AR516" s="156" t="s">
        <v>108</v>
      </c>
      <c r="AS516" s="156" t="s">
        <v>109</v>
      </c>
      <c r="AT516" s="156" t="s">
        <v>109</v>
      </c>
      <c r="AU516" s="156" t="s">
        <v>392</v>
      </c>
      <c r="AV516" s="156"/>
      <c r="AW516" s="156" t="s">
        <v>1619</v>
      </c>
      <c r="AX516" s="156" t="s">
        <v>578</v>
      </c>
      <c r="AY516" s="156" t="s">
        <v>108</v>
      </c>
      <c r="AZ516" s="156"/>
      <c r="BA516" s="156"/>
      <c r="BB516" s="156"/>
      <c r="BC516" s="156"/>
      <c r="BD516" s="156"/>
      <c r="BE516" s="156"/>
      <c r="BF516" s="156"/>
      <c r="BG516" s="156"/>
      <c r="BH516" s="153">
        <f>T516+BB516</f>
        <v>13494000</v>
      </c>
      <c r="BI516" s="301" t="s">
        <v>259</v>
      </c>
      <c r="BJ516" s="240"/>
      <c r="BK516" s="240" t="s">
        <v>114</v>
      </c>
      <c r="BL516" s="240"/>
      <c r="BM516" s="161" t="s">
        <v>2539</v>
      </c>
      <c r="BN516" s="156" t="s">
        <v>917</v>
      </c>
      <c r="BO516" s="156">
        <v>39</v>
      </c>
      <c r="BP516" s="156" t="s">
        <v>578</v>
      </c>
      <c r="BQ516" s="156" t="s">
        <v>114</v>
      </c>
      <c r="BR516" s="156" t="s">
        <v>114</v>
      </c>
      <c r="BS516" s="156" t="s">
        <v>114</v>
      </c>
      <c r="BT516" s="156" t="s">
        <v>114</v>
      </c>
      <c r="BU516" s="156" t="s">
        <v>5283</v>
      </c>
      <c r="BV516" s="156">
        <v>3012921672</v>
      </c>
      <c r="BW516" s="156" t="s">
        <v>5284</v>
      </c>
      <c r="BX516" s="156" t="s">
        <v>118</v>
      </c>
      <c r="BY516" s="156" t="s">
        <v>119</v>
      </c>
      <c r="BZ516" s="156">
        <v>33726462301</v>
      </c>
      <c r="CA516" s="157" t="s">
        <v>109</v>
      </c>
      <c r="CB516" s="157" t="s">
        <v>109</v>
      </c>
      <c r="CC516" s="157" t="s">
        <v>109</v>
      </c>
      <c r="CD516" s="156"/>
      <c r="CE516" s="156"/>
      <c r="CF516" s="156"/>
      <c r="CG516" s="156"/>
      <c r="CH516" s="156"/>
      <c r="CI516" s="156"/>
      <c r="CJ516" s="156"/>
      <c r="CK516" s="156"/>
      <c r="CL516" s="156"/>
      <c r="CM516" s="157" t="s">
        <v>109</v>
      </c>
      <c r="CN516" s="156"/>
    </row>
    <row r="517" spans="1:828 1473:1564 2209:3036 3681:3772 4417:4508 5153:5980 6625:6716 7361:8188 8833:8924 9569:9646" s="50" customFormat="1" ht="45.75" customHeight="1">
      <c r="A517" s="566">
        <f>1+A516</f>
        <v>516</v>
      </c>
      <c r="B517" s="402" t="s">
        <v>5285</v>
      </c>
      <c r="C517" s="202" t="s">
        <v>5286</v>
      </c>
      <c r="D517" s="205" t="s">
        <v>425</v>
      </c>
      <c r="E517" s="202">
        <v>45441</v>
      </c>
      <c r="F517" s="203">
        <v>45448</v>
      </c>
      <c r="G517" s="203">
        <v>45508</v>
      </c>
      <c r="H517" s="201" t="s">
        <v>94</v>
      </c>
      <c r="I517" s="206" t="s">
        <v>95</v>
      </c>
      <c r="J517" s="201" t="s">
        <v>5287</v>
      </c>
      <c r="K517" s="271">
        <v>37864423</v>
      </c>
      <c r="L517" s="201">
        <v>4</v>
      </c>
      <c r="M517" s="272" t="s">
        <v>97</v>
      </c>
      <c r="N517" s="208" t="s">
        <v>5078</v>
      </c>
      <c r="O517" s="218" t="s">
        <v>783</v>
      </c>
      <c r="P517" s="201" t="s">
        <v>5288</v>
      </c>
      <c r="Q517" s="201" t="s">
        <v>5004</v>
      </c>
      <c r="R517" s="210">
        <f>+G517-F517</f>
        <v>60</v>
      </c>
      <c r="S517" s="201" t="s">
        <v>5289</v>
      </c>
      <c r="T517" s="273">
        <v>10000000</v>
      </c>
      <c r="U517" s="274" t="s">
        <v>5290</v>
      </c>
      <c r="V517" s="273">
        <f>+T517</f>
        <v>10000000</v>
      </c>
      <c r="W517" s="275">
        <v>45441</v>
      </c>
      <c r="X517" s="276" t="s">
        <v>473</v>
      </c>
      <c r="Y517" s="313">
        <f>+Z517+AA517+AB517</f>
        <v>10000000</v>
      </c>
      <c r="Z517" s="215">
        <f>T517-AA517-AB517</f>
        <v>10000000</v>
      </c>
      <c r="AA517" s="216">
        <v>0</v>
      </c>
      <c r="AB517" s="217">
        <f>+AC517+AD517+AE517+AF517+AG517+AH517+AI517+AJ517</f>
        <v>0</v>
      </c>
      <c r="AC517" s="216">
        <v>0</v>
      </c>
      <c r="AD517" s="216">
        <v>0</v>
      </c>
      <c r="AE517" s="216">
        <v>0</v>
      </c>
      <c r="AF517" s="216">
        <v>0</v>
      </c>
      <c r="AG517" s="216">
        <v>0</v>
      </c>
      <c r="AH517" s="216">
        <v>0</v>
      </c>
      <c r="AI517" s="216">
        <v>0</v>
      </c>
      <c r="AJ517" s="216">
        <v>0</v>
      </c>
      <c r="AK517" s="209" t="s">
        <v>104</v>
      </c>
      <c r="AL517" s="191" t="s">
        <v>5291</v>
      </c>
      <c r="AM517" s="201" t="s">
        <v>5292</v>
      </c>
      <c r="AN517" s="207">
        <v>80440818</v>
      </c>
      <c r="AO517" s="209" t="s">
        <v>108</v>
      </c>
      <c r="AP517" s="201" t="s">
        <v>108</v>
      </c>
      <c r="AQ517" s="277" t="s">
        <v>108</v>
      </c>
      <c r="AR517" s="209" t="s">
        <v>108</v>
      </c>
      <c r="AS517" s="201" t="s">
        <v>109</v>
      </c>
      <c r="AT517" s="209" t="s">
        <v>109</v>
      </c>
      <c r="AU517" s="209" t="s">
        <v>392</v>
      </c>
      <c r="AV517" s="201"/>
      <c r="AW517" s="201"/>
      <c r="AX517" s="201" t="s">
        <v>109</v>
      </c>
      <c r="AY517" s="201" t="s">
        <v>108</v>
      </c>
      <c r="AZ517" s="240"/>
      <c r="BA517" s="201"/>
      <c r="BB517" s="241"/>
      <c r="BC517" s="240"/>
      <c r="BD517" s="210"/>
      <c r="BE517" s="210"/>
      <c r="BF517" s="210"/>
      <c r="BG517" s="240"/>
      <c r="BH517" s="221">
        <f>T517+BB517</f>
        <v>10000000</v>
      </c>
      <c r="BI517" s="304" t="s">
        <v>135</v>
      </c>
      <c r="BJ517" s="210"/>
      <c r="BK517" s="210" t="s">
        <v>114</v>
      </c>
      <c r="BL517" s="210"/>
      <c r="BM517" s="398" t="s">
        <v>136</v>
      </c>
      <c r="BN517" s="285" t="s">
        <v>161</v>
      </c>
      <c r="BO517" s="261">
        <v>42</v>
      </c>
      <c r="BP517" s="261" t="s">
        <v>114</v>
      </c>
      <c r="BQ517" s="261" t="s">
        <v>114</v>
      </c>
      <c r="BR517" s="261" t="s">
        <v>114</v>
      </c>
      <c r="BS517" s="261" t="s">
        <v>114</v>
      </c>
      <c r="BT517" s="261" t="s">
        <v>114</v>
      </c>
      <c r="BU517" s="286" t="s">
        <v>5293</v>
      </c>
      <c r="BV517" s="261">
        <v>3203539342</v>
      </c>
      <c r="BW517" s="65" t="s">
        <v>5294</v>
      </c>
      <c r="BX517" s="287" t="s">
        <v>118</v>
      </c>
      <c r="BY517" s="261" t="s">
        <v>119</v>
      </c>
      <c r="BZ517" s="302">
        <v>68284058066</v>
      </c>
      <c r="CA517" s="223" t="s">
        <v>109</v>
      </c>
      <c r="CB517" s="223" t="s">
        <v>109</v>
      </c>
      <c r="CC517" s="223"/>
      <c r="CD517" s="250"/>
      <c r="CE517" s="223"/>
      <c r="CF517" s="294"/>
      <c r="CG517" s="223"/>
      <c r="CH517" s="223"/>
      <c r="CI517" s="223"/>
      <c r="CJ517" s="223"/>
      <c r="CK517" s="223"/>
      <c r="CL517" s="223"/>
      <c r="CM517" s="303"/>
      <c r="CN517" s="223"/>
    </row>
    <row r="518" spans="1:828 1473:1564 2209:3036 3681:3772 4417:4508 5153:5980 6625:6716 7361:8188 8833:8924 9569:9646" s="50" customFormat="1" ht="45.75" customHeight="1">
      <c r="A518" s="566">
        <f>1+A517</f>
        <v>517</v>
      </c>
      <c r="B518" s="402" t="s">
        <v>5295</v>
      </c>
      <c r="C518" s="202" t="s">
        <v>5296</v>
      </c>
      <c r="D518" s="205" t="s">
        <v>5297</v>
      </c>
      <c r="E518" s="202">
        <v>45441</v>
      </c>
      <c r="F518" s="203">
        <v>45444</v>
      </c>
      <c r="G518" s="203">
        <v>45657</v>
      </c>
      <c r="H518" s="201" t="s">
        <v>94</v>
      </c>
      <c r="I518" s="206" t="s">
        <v>5298</v>
      </c>
      <c r="J518" s="201" t="s">
        <v>5299</v>
      </c>
      <c r="K518" s="271">
        <v>899999714</v>
      </c>
      <c r="L518" s="201">
        <v>1</v>
      </c>
      <c r="M518" s="272" t="s">
        <v>926</v>
      </c>
      <c r="N518" s="208" t="s">
        <v>5078</v>
      </c>
      <c r="O518" s="218" t="s">
        <v>873</v>
      </c>
      <c r="P518" s="201" t="s">
        <v>5300</v>
      </c>
      <c r="Q518" s="201" t="s">
        <v>2298</v>
      </c>
      <c r="R518" s="210">
        <f>+G518-F518</f>
        <v>213</v>
      </c>
      <c r="S518" s="201" t="s">
        <v>5301</v>
      </c>
      <c r="T518" s="273" t="s">
        <v>5302</v>
      </c>
      <c r="U518" s="274" t="s">
        <v>5303</v>
      </c>
      <c r="V518" s="273">
        <f>15000000+565003550</f>
        <v>580003550</v>
      </c>
      <c r="W518" s="275">
        <v>45441</v>
      </c>
      <c r="X518" s="276" t="s">
        <v>5304</v>
      </c>
      <c r="Y518" s="313">
        <f>+Z518+AA518+AB518</f>
        <v>580003550</v>
      </c>
      <c r="Z518" s="215">
        <f>10298413+54600000</f>
        <v>64898413</v>
      </c>
      <c r="AA518" s="216">
        <v>0</v>
      </c>
      <c r="AB518" s="217">
        <f>+AC518+AD518+AE518+AF518+AG518+AH518+AI518+AJ518</f>
        <v>515105137</v>
      </c>
      <c r="AC518" s="216">
        <v>0</v>
      </c>
      <c r="AD518" s="216">
        <v>0</v>
      </c>
      <c r="AE518" s="216">
        <v>0</v>
      </c>
      <c r="AF518" s="216">
        <v>0</v>
      </c>
      <c r="AG518" s="216">
        <v>0</v>
      </c>
      <c r="AH518" s="216">
        <f>500105137+15000000</f>
        <v>515105137</v>
      </c>
      <c r="AI518" s="216">
        <v>0</v>
      </c>
      <c r="AJ518" s="216">
        <v>0</v>
      </c>
      <c r="AK518" s="209" t="s">
        <v>104</v>
      </c>
      <c r="AL518" s="191" t="s">
        <v>5305</v>
      </c>
      <c r="AM518" s="201" t="s">
        <v>5306</v>
      </c>
      <c r="AN518" s="207" t="s">
        <v>5307</v>
      </c>
      <c r="AO518" s="209" t="s">
        <v>108</v>
      </c>
      <c r="AP518" s="201" t="s">
        <v>108</v>
      </c>
      <c r="AQ518" s="277" t="s">
        <v>108</v>
      </c>
      <c r="AR518" s="209" t="s">
        <v>108</v>
      </c>
      <c r="AS518" s="201" t="s">
        <v>108</v>
      </c>
      <c r="AT518" s="209" t="s">
        <v>109</v>
      </c>
      <c r="AU518" s="209" t="s">
        <v>392</v>
      </c>
      <c r="AV518" s="201"/>
      <c r="AW518" s="201" t="s">
        <v>3880</v>
      </c>
      <c r="AX518" s="201" t="s">
        <v>109</v>
      </c>
      <c r="AY518" s="201" t="s">
        <v>108</v>
      </c>
      <c r="AZ518" s="240"/>
      <c r="BA518" s="201"/>
      <c r="BB518" s="241"/>
      <c r="BC518" s="240"/>
      <c r="BD518" s="210"/>
      <c r="BE518" s="210"/>
      <c r="BF518" s="210"/>
      <c r="BG518" s="240"/>
      <c r="BH518" s="221">
        <f>V518+BB518</f>
        <v>580003550</v>
      </c>
      <c r="BI518" s="304" t="s">
        <v>135</v>
      </c>
      <c r="BJ518" s="210"/>
      <c r="BK518" s="210" t="s">
        <v>114</v>
      </c>
      <c r="BL518" s="210"/>
      <c r="BM518" s="473" t="s">
        <v>136</v>
      </c>
      <c r="BN518" s="285" t="s">
        <v>114</v>
      </c>
      <c r="BO518" s="261" t="s">
        <v>114</v>
      </c>
      <c r="BP518" s="261" t="s">
        <v>114</v>
      </c>
      <c r="BQ518" s="261" t="s">
        <v>114</v>
      </c>
      <c r="BR518" s="261" t="s">
        <v>114</v>
      </c>
      <c r="BS518" s="261" t="s">
        <v>114</v>
      </c>
      <c r="BT518" s="261" t="s">
        <v>114</v>
      </c>
      <c r="BU518" s="286" t="s">
        <v>5308</v>
      </c>
      <c r="BV518" s="261">
        <v>3103821855</v>
      </c>
      <c r="BW518" s="65" t="s">
        <v>5309</v>
      </c>
      <c r="BX518" s="287" t="s">
        <v>839</v>
      </c>
      <c r="BY518" s="261" t="s">
        <v>119</v>
      </c>
      <c r="BZ518" s="302" t="s">
        <v>5310</v>
      </c>
      <c r="CA518" s="223" t="s">
        <v>109</v>
      </c>
      <c r="CB518" s="223" t="s">
        <v>109</v>
      </c>
      <c r="CC518" s="223" t="s">
        <v>1018</v>
      </c>
      <c r="CD518" s="223" t="s">
        <v>109</v>
      </c>
      <c r="CE518" s="223" t="s">
        <v>109</v>
      </c>
      <c r="CF518" s="223" t="s">
        <v>1018</v>
      </c>
      <c r="CG518" s="223"/>
      <c r="CH518" s="223"/>
      <c r="CI518" s="223" t="s">
        <v>1018</v>
      </c>
      <c r="CJ518" s="223" t="s">
        <v>3259</v>
      </c>
      <c r="CK518" s="223"/>
      <c r="CL518" s="223"/>
      <c r="CM518" s="303"/>
      <c r="CN518" s="223"/>
    </row>
    <row r="519" spans="1:828 1473:1564 2209:3036 3681:3772 4417:4508 5153:5980 6625:6716 7361:8188 8833:8924 9569:9646" s="290" customFormat="1" ht="45.75" customHeight="1">
      <c r="A519" s="589">
        <f>1+A518</f>
        <v>518</v>
      </c>
      <c r="B519" s="403" t="s">
        <v>5311</v>
      </c>
      <c r="C519" s="156" t="s">
        <v>5312</v>
      </c>
      <c r="D519" s="156" t="s">
        <v>93</v>
      </c>
      <c r="E519" s="156">
        <v>45441</v>
      </c>
      <c r="F519" s="156">
        <v>45443</v>
      </c>
      <c r="G519" s="156">
        <v>45656</v>
      </c>
      <c r="H519" s="156" t="s">
        <v>94</v>
      </c>
      <c r="I519" s="156" t="s">
        <v>95</v>
      </c>
      <c r="J519" s="301" t="s">
        <v>5313</v>
      </c>
      <c r="K519" s="251">
        <v>52718349</v>
      </c>
      <c r="L519" s="156">
        <v>7</v>
      </c>
      <c r="M519" s="156" t="s">
        <v>97</v>
      </c>
      <c r="N519" s="156" t="s">
        <v>5078</v>
      </c>
      <c r="O519" s="156" t="s">
        <v>3608</v>
      </c>
      <c r="P519" s="156" t="s">
        <v>5314</v>
      </c>
      <c r="Q519" s="156" t="s">
        <v>2298</v>
      </c>
      <c r="R519" s="143">
        <f>+G519-F519</f>
        <v>213</v>
      </c>
      <c r="S519" s="134" t="s">
        <v>3598</v>
      </c>
      <c r="T519" s="253">
        <v>49000000</v>
      </c>
      <c r="U519" s="156" t="s">
        <v>5315</v>
      </c>
      <c r="V519" s="253">
        <f>+T519</f>
        <v>49000000</v>
      </c>
      <c r="W519" s="156">
        <v>45441</v>
      </c>
      <c r="X519" s="156" t="s">
        <v>473</v>
      </c>
      <c r="Y519" s="317">
        <f>+Z519+AA519+AB519</f>
        <v>49000000</v>
      </c>
      <c r="Z519" s="156">
        <f>T519-AA519-AB519</f>
        <v>49000000</v>
      </c>
      <c r="AA519" s="156">
        <v>0</v>
      </c>
      <c r="AB519" s="156">
        <f>+AC519+AD519+AE519+AF519+AG519+AH519+AI519+AJ519</f>
        <v>0</v>
      </c>
      <c r="AC519" s="156">
        <v>0</v>
      </c>
      <c r="AD519" s="156">
        <v>0</v>
      </c>
      <c r="AE519" s="156">
        <v>0</v>
      </c>
      <c r="AF519" s="156">
        <v>0</v>
      </c>
      <c r="AG519" s="156">
        <v>0</v>
      </c>
      <c r="AH519" s="156">
        <v>0</v>
      </c>
      <c r="AI519" s="156">
        <v>0</v>
      </c>
      <c r="AJ519" s="156">
        <v>0</v>
      </c>
      <c r="AK519" s="156" t="s">
        <v>104</v>
      </c>
      <c r="AL519" s="103" t="s">
        <v>5316</v>
      </c>
      <c r="AM519" s="156" t="s">
        <v>243</v>
      </c>
      <c r="AN519" s="156">
        <v>35196718</v>
      </c>
      <c r="AO519" s="156" t="s">
        <v>108</v>
      </c>
      <c r="AP519" s="156" t="s">
        <v>108</v>
      </c>
      <c r="AQ519" s="156" t="s">
        <v>108</v>
      </c>
      <c r="AR519" s="156" t="s">
        <v>108</v>
      </c>
      <c r="AS519" s="156" t="s">
        <v>109</v>
      </c>
      <c r="AT519" s="156" t="s">
        <v>109</v>
      </c>
      <c r="AU519" s="156" t="s">
        <v>392</v>
      </c>
      <c r="AV519" s="156"/>
      <c r="AW519" s="156"/>
      <c r="AX519" s="156" t="s">
        <v>109</v>
      </c>
      <c r="AY519" s="156" t="s">
        <v>108</v>
      </c>
      <c r="AZ519" s="156"/>
      <c r="BA519" s="156"/>
      <c r="BB519" s="156"/>
      <c r="BC519" s="156"/>
      <c r="BD519" s="156"/>
      <c r="BE519" s="156"/>
      <c r="BF519" s="156"/>
      <c r="BG519" s="156"/>
      <c r="BH519" s="153">
        <f>T519+BB519</f>
        <v>49000000</v>
      </c>
      <c r="BI519" s="349" t="s">
        <v>113</v>
      </c>
      <c r="BJ519" s="240"/>
      <c r="BK519" s="240" t="s">
        <v>114</v>
      </c>
      <c r="BL519" s="240"/>
      <c r="BM519" s="468"/>
      <c r="BN519" s="156" t="s">
        <v>161</v>
      </c>
      <c r="BO519" s="156">
        <v>42</v>
      </c>
      <c r="BP519" s="156" t="s">
        <v>114</v>
      </c>
      <c r="BQ519" s="156" t="s">
        <v>114</v>
      </c>
      <c r="BR519" s="156" t="s">
        <v>114</v>
      </c>
      <c r="BS519" s="156" t="s">
        <v>114</v>
      </c>
      <c r="BT519" s="156" t="s">
        <v>114</v>
      </c>
      <c r="BU519" s="156" t="s">
        <v>5317</v>
      </c>
      <c r="BV519" s="156">
        <v>3134581377</v>
      </c>
      <c r="BW519" s="156" t="s">
        <v>5318</v>
      </c>
      <c r="BX519" s="156" t="s">
        <v>657</v>
      </c>
      <c r="BY519" s="156" t="s">
        <v>119</v>
      </c>
      <c r="BZ519" s="156" t="s">
        <v>5319</v>
      </c>
      <c r="CA519" s="157" t="s">
        <v>109</v>
      </c>
      <c r="CB519" s="157" t="s">
        <v>109</v>
      </c>
      <c r="CC519" s="157" t="s">
        <v>109</v>
      </c>
      <c r="CD519" s="152" t="s">
        <v>109</v>
      </c>
      <c r="CE519" s="152" t="s">
        <v>109</v>
      </c>
      <c r="CF519" s="152" t="s">
        <v>109</v>
      </c>
      <c r="CG519" s="152" t="s">
        <v>109</v>
      </c>
      <c r="CH519" s="156"/>
      <c r="CI519" s="156"/>
      <c r="CJ519" s="156"/>
      <c r="CK519" s="156"/>
      <c r="CL519" s="156"/>
      <c r="CM519" s="157" t="s">
        <v>109</v>
      </c>
      <c r="CN519" s="156"/>
      <c r="CO519" s="297"/>
      <c r="CP519" s="297"/>
      <c r="CQ519" s="297"/>
      <c r="CR519" s="297"/>
      <c r="CS519" s="50"/>
      <c r="CT519" s="50"/>
      <c r="CU519" s="50"/>
      <c r="CV519" s="50"/>
      <c r="CW519" s="50"/>
      <c r="CX519" s="50"/>
      <c r="CY519" s="50"/>
      <c r="CZ519" s="50"/>
      <c r="DA519" s="50"/>
      <c r="DB519" s="50"/>
      <c r="DC519" s="50"/>
      <c r="DD519" s="50"/>
      <c r="DE519" s="50"/>
      <c r="DF519" s="50"/>
      <c r="DG519" s="50"/>
      <c r="DH519" s="50"/>
      <c r="DI519" s="50"/>
      <c r="DJ519" s="50"/>
      <c r="DK519" s="50"/>
      <c r="DL519" s="50"/>
      <c r="DM519" s="50"/>
      <c r="DN519" s="50"/>
      <c r="DO519" s="50"/>
      <c r="DP519" s="50"/>
      <c r="DQ519" s="50"/>
      <c r="DR519" s="50"/>
      <c r="DS519" s="50"/>
      <c r="DT519" s="50"/>
      <c r="DU519" s="50"/>
      <c r="DV519" s="50"/>
      <c r="DW519" s="50"/>
      <c r="DX519" s="50"/>
      <c r="DY519" s="50"/>
      <c r="DZ519" s="50"/>
      <c r="EA519" s="50"/>
      <c r="EB519" s="50"/>
      <c r="EC519" s="50"/>
      <c r="ED519" s="50"/>
      <c r="EE519" s="50"/>
      <c r="EF519" s="50"/>
      <c r="EG519" s="50"/>
      <c r="EH519" s="50"/>
      <c r="EI519" s="50"/>
      <c r="EJ519" s="50"/>
      <c r="EK519" s="50"/>
      <c r="EL519" s="50"/>
      <c r="EM519" s="50"/>
      <c r="EN519" s="50"/>
      <c r="EO519" s="50"/>
      <c r="EP519" s="50"/>
      <c r="EQ519" s="50"/>
      <c r="ER519" s="50"/>
      <c r="ES519" s="50"/>
      <c r="ET519" s="50"/>
      <c r="EU519" s="50"/>
      <c r="EV519" s="50"/>
      <c r="EW519" s="50"/>
      <c r="EX519" s="50"/>
      <c r="EY519" s="50"/>
      <c r="EZ519" s="50"/>
      <c r="FA519" s="50"/>
      <c r="FB519" s="50"/>
      <c r="FC519" s="50"/>
      <c r="FD519" s="50"/>
      <c r="FE519" s="50"/>
      <c r="FF519" s="50"/>
      <c r="FG519" s="50"/>
      <c r="FH519" s="50"/>
      <c r="FI519" s="50"/>
      <c r="FJ519" s="50"/>
      <c r="FK519" s="50"/>
      <c r="FL519" s="50"/>
      <c r="FM519" s="50"/>
      <c r="FN519" s="50"/>
      <c r="FO519" s="50"/>
      <c r="FP519" s="50"/>
      <c r="FQ519" s="50"/>
      <c r="FR519" s="50"/>
      <c r="FS519" s="50"/>
      <c r="FT519" s="50"/>
      <c r="FU519" s="50"/>
      <c r="FV519" s="50"/>
      <c r="FW519" s="50"/>
      <c r="FX519" s="50"/>
      <c r="FY519" s="50"/>
      <c r="FZ519" s="50"/>
      <c r="GA519" s="50"/>
      <c r="GB519" s="50"/>
      <c r="GC519" s="50"/>
      <c r="GD519" s="50"/>
      <c r="GE519" s="50"/>
      <c r="GF519" s="50"/>
      <c r="GG519" s="50"/>
      <c r="GH519" s="50"/>
      <c r="GI519" s="50"/>
      <c r="GJ519" s="50"/>
      <c r="GK519" s="50"/>
      <c r="GL519" s="50"/>
      <c r="GM519" s="50"/>
      <c r="GN519" s="50"/>
      <c r="GO519" s="50"/>
      <c r="GP519" s="50"/>
      <c r="GQ519" s="50"/>
      <c r="GR519" s="50"/>
      <c r="GS519" s="50"/>
      <c r="GT519" s="50"/>
      <c r="GU519" s="50"/>
      <c r="GV519" s="16"/>
      <c r="GW519" s="16"/>
      <c r="GX519" s="16"/>
      <c r="GY519" s="16"/>
      <c r="GZ519" s="16"/>
      <c r="HA519" s="16"/>
      <c r="HB519" s="16"/>
      <c r="HC519" s="16"/>
      <c r="HD519" s="16"/>
      <c r="HE519" s="16"/>
      <c r="HF519" s="16"/>
      <c r="HG519" s="16"/>
      <c r="HH519" s="16"/>
      <c r="HI519" s="16"/>
      <c r="HJ519" s="16"/>
      <c r="HK519" s="16"/>
      <c r="HL519" s="16"/>
      <c r="HM519" s="16"/>
      <c r="HN519" s="16"/>
      <c r="HO519" s="16"/>
      <c r="HP519" s="16"/>
      <c r="HQ519" s="16"/>
      <c r="HR519" s="16"/>
      <c r="HS519" s="16"/>
      <c r="HT519" s="16"/>
      <c r="HU519" s="16"/>
      <c r="HV519" s="16"/>
      <c r="HW519" s="16"/>
      <c r="HX519" s="16"/>
      <c r="HY519" s="16"/>
      <c r="HZ519" s="16"/>
      <c r="IA519" s="16"/>
      <c r="IB519" s="16"/>
      <c r="IC519" s="16"/>
      <c r="ID519" s="16"/>
      <c r="IE519" s="16"/>
      <c r="IF519" s="16"/>
      <c r="IG519" s="16"/>
      <c r="IH519" s="16"/>
      <c r="II519" s="16"/>
      <c r="IJ519" s="16"/>
      <c r="IK519" s="16"/>
      <c r="IL519" s="16"/>
      <c r="IM519" s="16"/>
      <c r="IN519" s="16"/>
      <c r="IO519" s="16"/>
      <c r="IP519" s="16"/>
      <c r="IQ519" s="16"/>
      <c r="IR519" s="16"/>
      <c r="IS519" s="16"/>
      <c r="IT519" s="16"/>
      <c r="IU519" s="16"/>
      <c r="IV519" s="16"/>
      <c r="IW519" s="16"/>
      <c r="IX519" s="16"/>
      <c r="IY519" s="16"/>
      <c r="IZ519" s="16"/>
      <c r="JA519" s="16"/>
      <c r="JB519" s="16"/>
      <c r="JC519" s="16"/>
      <c r="JD519" s="16"/>
      <c r="JE519" s="16"/>
      <c r="JF519" s="16"/>
      <c r="JG519" s="16"/>
      <c r="JH519" s="16"/>
      <c r="JI519" s="16"/>
      <c r="JJ519" s="16"/>
      <c r="JK519" s="16"/>
      <c r="JL519" s="16"/>
      <c r="JM519" s="16"/>
      <c r="JN519" s="16"/>
      <c r="JO519" s="16"/>
      <c r="JP519" s="16"/>
      <c r="JQ519" s="16"/>
      <c r="JR519" s="16"/>
      <c r="JS519" s="16"/>
      <c r="JT519" s="16"/>
      <c r="JU519" s="16"/>
      <c r="JV519" s="16"/>
      <c r="JW519" s="16"/>
      <c r="JX519" s="16"/>
      <c r="JY519" s="16"/>
      <c r="JZ519" s="16"/>
      <c r="KA519" s="16"/>
      <c r="KB519" s="16"/>
      <c r="KC519" s="16"/>
      <c r="KD519" s="16"/>
      <c r="KE519" s="16"/>
      <c r="KF519" s="16"/>
      <c r="KG519" s="16"/>
      <c r="KH519" s="16"/>
      <c r="KI519" s="16"/>
      <c r="KJ519" s="16"/>
      <c r="KK519" s="16"/>
      <c r="KL519" s="16"/>
      <c r="KM519" s="16"/>
      <c r="KN519" s="16"/>
      <c r="KO519" s="16"/>
      <c r="KP519" s="16"/>
      <c r="KQ519" s="16"/>
      <c r="KR519" s="16"/>
      <c r="KS519" s="16"/>
      <c r="KT519" s="16"/>
      <c r="KU519" s="16"/>
      <c r="KV519" s="16"/>
      <c r="KW519" s="16"/>
      <c r="KX519" s="16"/>
      <c r="KY519" s="16"/>
      <c r="KZ519" s="16"/>
      <c r="LA519" s="16"/>
      <c r="LB519" s="16"/>
      <c r="LC519" s="16"/>
      <c r="LD519" s="16"/>
      <c r="LE519" s="16"/>
      <c r="LF519" s="16"/>
      <c r="LG519" s="16"/>
      <c r="LH519" s="16"/>
      <c r="LI519" s="16"/>
      <c r="LJ519" s="16"/>
      <c r="LK519" s="16"/>
      <c r="LL519" s="16"/>
      <c r="LM519" s="16"/>
      <c r="LN519" s="16"/>
      <c r="LO519" s="16"/>
      <c r="LP519" s="16"/>
      <c r="LQ519" s="16"/>
      <c r="LR519" s="16"/>
      <c r="LS519" s="16"/>
      <c r="LT519" s="16"/>
      <c r="LU519" s="16"/>
      <c r="LV519" s="16"/>
      <c r="LW519" s="16"/>
      <c r="LX519" s="16"/>
      <c r="LY519" s="16"/>
      <c r="LZ519" s="16"/>
      <c r="MA519" s="16"/>
      <c r="MB519" s="16"/>
      <c r="MC519" s="16"/>
      <c r="MD519" s="16"/>
      <c r="ME519" s="16"/>
      <c r="MF519" s="16"/>
      <c r="MG519" s="16"/>
      <c r="MH519" s="16"/>
      <c r="MI519" s="16"/>
      <c r="MJ519" s="16"/>
      <c r="MK519" s="16"/>
      <c r="ML519" s="16"/>
      <c r="MM519" s="16"/>
      <c r="MN519" s="16"/>
      <c r="MO519" s="16"/>
      <c r="MP519" s="16"/>
      <c r="MQ519" s="16"/>
      <c r="MR519" s="16"/>
      <c r="MS519" s="16"/>
      <c r="MT519" s="16"/>
      <c r="MU519" s="16"/>
      <c r="MV519" s="16"/>
      <c r="MW519" s="16"/>
      <c r="MX519" s="16"/>
      <c r="MY519" s="16"/>
      <c r="MZ519" s="16"/>
      <c r="NA519" s="16"/>
      <c r="NB519" s="16"/>
      <c r="NC519" s="16"/>
      <c r="ND519" s="16"/>
      <c r="NE519" s="16"/>
      <c r="NF519" s="16"/>
      <c r="NG519" s="16"/>
      <c r="NH519" s="16"/>
      <c r="NI519" s="16"/>
      <c r="NJ519" s="16"/>
      <c r="NK519" s="16"/>
      <c r="NL519" s="16"/>
      <c r="NM519" s="16"/>
      <c r="NN519" s="16"/>
      <c r="NO519" s="16"/>
      <c r="NP519" s="16"/>
      <c r="NQ519" s="16"/>
      <c r="NR519" s="16"/>
      <c r="NS519" s="16"/>
      <c r="NT519" s="16"/>
      <c r="NU519" s="16"/>
      <c r="NV519" s="16"/>
      <c r="NW519" s="16"/>
      <c r="NX519" s="16"/>
      <c r="NY519" s="16"/>
      <c r="NZ519" s="16"/>
      <c r="OA519" s="16"/>
      <c r="OB519" s="16"/>
      <c r="OC519" s="16"/>
      <c r="OD519" s="16"/>
      <c r="OE519" s="16"/>
      <c r="OF519" s="16"/>
      <c r="OG519" s="16"/>
      <c r="OH519" s="16"/>
      <c r="OI519" s="16"/>
      <c r="OJ519" s="16"/>
      <c r="OK519" s="16"/>
      <c r="OL519" s="16"/>
      <c r="OM519" s="16"/>
      <c r="ON519" s="16"/>
      <c r="OO519" s="16"/>
      <c r="OP519" s="16"/>
      <c r="OQ519" s="16"/>
      <c r="OR519" s="16"/>
      <c r="OS519" s="16"/>
      <c r="OT519" s="16"/>
      <c r="OU519" s="16"/>
      <c r="OV519" s="16"/>
      <c r="OW519" s="16"/>
      <c r="OX519" s="16"/>
      <c r="OY519" s="16"/>
      <c r="OZ519" s="16"/>
      <c r="PA519" s="16"/>
      <c r="PB519" s="16"/>
      <c r="PC519" s="16"/>
      <c r="PD519" s="16"/>
      <c r="PE519" s="16"/>
      <c r="PF519" s="16"/>
      <c r="PG519" s="16"/>
      <c r="PH519" s="16"/>
      <c r="PI519" s="16"/>
      <c r="PJ519" s="16"/>
      <c r="PK519" s="16"/>
      <c r="PL519" s="16"/>
      <c r="PM519" s="16"/>
      <c r="PN519" s="16"/>
      <c r="PO519" s="16"/>
      <c r="PP519" s="16"/>
      <c r="PQ519" s="16"/>
      <c r="PR519" s="16"/>
      <c r="PS519" s="16"/>
      <c r="PT519" s="16"/>
      <c r="PU519" s="16"/>
      <c r="PV519" s="16"/>
      <c r="PW519" s="16"/>
      <c r="PX519" s="16"/>
      <c r="PY519" s="16"/>
      <c r="PZ519" s="16"/>
      <c r="QA519" s="16"/>
      <c r="QB519" s="16"/>
      <c r="QC519" s="16"/>
      <c r="QD519" s="16"/>
      <c r="QE519" s="16"/>
      <c r="QF519" s="16"/>
      <c r="QG519" s="16"/>
      <c r="QH519" s="16"/>
      <c r="QI519" s="16"/>
      <c r="QJ519" s="16"/>
      <c r="QK519" s="16"/>
      <c r="QL519" s="16"/>
      <c r="QM519" s="16"/>
      <c r="QN519" s="16"/>
      <c r="QO519" s="16"/>
      <c r="QP519" s="16"/>
      <c r="QQ519" s="16"/>
      <c r="QR519" s="16"/>
      <c r="QS519" s="16"/>
      <c r="QT519" s="16"/>
      <c r="QU519" s="16"/>
      <c r="QV519" s="16"/>
      <c r="QW519" s="16"/>
      <c r="QX519" s="16"/>
      <c r="QY519" s="16"/>
      <c r="QZ519" s="16"/>
      <c r="RA519" s="16"/>
      <c r="RB519" s="16"/>
      <c r="RC519" s="16"/>
      <c r="RD519" s="16"/>
      <c r="RE519" s="16"/>
      <c r="RF519" s="16"/>
      <c r="RG519" s="16"/>
      <c r="RH519" s="16"/>
      <c r="RI519" s="16"/>
      <c r="RJ519" s="16"/>
      <c r="RK519" s="16"/>
      <c r="RL519" s="16"/>
      <c r="RM519" s="16"/>
      <c r="RN519" s="16"/>
      <c r="RO519" s="16"/>
      <c r="RP519" s="16"/>
      <c r="RQ519" s="16"/>
      <c r="RR519" s="16"/>
      <c r="RS519" s="16"/>
      <c r="RT519" s="16"/>
      <c r="RU519" s="16"/>
      <c r="RV519" s="16"/>
      <c r="RW519" s="16"/>
      <c r="RX519" s="16"/>
      <c r="RY519" s="16"/>
      <c r="RZ519" s="16"/>
      <c r="SA519" s="16"/>
      <c r="SB519" s="16"/>
      <c r="SC519" s="16"/>
      <c r="SD519" s="16"/>
      <c r="SE519" s="16"/>
      <c r="SF519" s="16"/>
      <c r="SG519" s="16"/>
      <c r="SH519" s="16"/>
      <c r="SI519" s="16"/>
      <c r="SJ519" s="16"/>
      <c r="SK519" s="16"/>
      <c r="SL519" s="16"/>
      <c r="SM519" s="16"/>
      <c r="SN519" s="16"/>
      <c r="SO519" s="16"/>
      <c r="SP519" s="16"/>
      <c r="SQ519" s="16"/>
      <c r="SR519" s="16"/>
      <c r="SS519" s="16"/>
      <c r="ST519" s="16"/>
      <c r="SU519" s="16"/>
      <c r="SV519" s="16"/>
      <c r="SW519" s="16"/>
      <c r="SX519" s="16"/>
      <c r="SY519" s="16"/>
      <c r="SZ519" s="16"/>
      <c r="TA519" s="16"/>
      <c r="TB519" s="16"/>
      <c r="TC519" s="16"/>
      <c r="TD519" s="16"/>
      <c r="TE519" s="16"/>
      <c r="TF519" s="16"/>
      <c r="TG519" s="16"/>
      <c r="TH519" s="16"/>
      <c r="TI519" s="16"/>
      <c r="TJ519" s="16"/>
      <c r="TK519" s="16"/>
      <c r="TL519" s="16"/>
      <c r="TM519" s="16"/>
      <c r="TN519" s="16"/>
      <c r="TO519" s="16"/>
      <c r="TP519" s="16"/>
      <c r="TQ519" s="16"/>
      <c r="TR519" s="16"/>
      <c r="TS519" s="16"/>
      <c r="TT519" s="16"/>
      <c r="TU519" s="16"/>
      <c r="TV519" s="16"/>
      <c r="TW519" s="16"/>
      <c r="TX519" s="16"/>
      <c r="TY519" s="16"/>
      <c r="TZ519" s="16"/>
      <c r="UA519" s="16"/>
      <c r="UB519" s="16"/>
      <c r="UC519" s="16"/>
      <c r="UD519" s="16"/>
      <c r="UE519" s="16"/>
      <c r="UF519" s="16"/>
      <c r="UG519" s="16"/>
      <c r="UH519" s="16"/>
      <c r="UI519" s="16"/>
      <c r="UJ519" s="16"/>
      <c r="UK519" s="16"/>
      <c r="UL519" s="16"/>
      <c r="UM519" s="16"/>
      <c r="UN519" s="16"/>
      <c r="UO519" s="16"/>
      <c r="UP519" s="16"/>
      <c r="UQ519" s="16"/>
      <c r="UR519" s="16"/>
      <c r="US519" s="16"/>
      <c r="UT519" s="16"/>
      <c r="UU519" s="16"/>
      <c r="UV519" s="16"/>
      <c r="UW519" s="16"/>
      <c r="UX519" s="16"/>
      <c r="UY519" s="16"/>
      <c r="UZ519" s="16"/>
      <c r="VA519" s="16"/>
      <c r="VB519" s="16"/>
      <c r="VC519" s="16"/>
      <c r="VD519" s="16"/>
      <c r="VE519" s="16"/>
      <c r="VF519" s="16"/>
      <c r="VG519" s="16"/>
      <c r="VH519" s="16"/>
      <c r="VI519" s="16"/>
      <c r="VJ519" s="16"/>
      <c r="VK519" s="16"/>
      <c r="VL519" s="16"/>
      <c r="VM519" s="16"/>
      <c r="VN519" s="16"/>
      <c r="VO519" s="16"/>
      <c r="VP519" s="16"/>
      <c r="VQ519" s="16"/>
      <c r="VR519" s="16"/>
      <c r="VS519" s="16"/>
      <c r="VT519" s="16"/>
      <c r="VU519" s="16"/>
      <c r="VV519" s="16"/>
      <c r="VW519" s="16"/>
      <c r="VX519" s="16"/>
      <c r="VY519" s="16"/>
      <c r="VZ519" s="16"/>
      <c r="WA519" s="16"/>
      <c r="WB519" s="16"/>
      <c r="WC519" s="16"/>
      <c r="WD519" s="16"/>
      <c r="WE519" s="16"/>
      <c r="WF519" s="16"/>
      <c r="WG519" s="16"/>
      <c r="WH519" s="16"/>
      <c r="WI519" s="16"/>
      <c r="WJ519" s="16"/>
      <c r="WK519" s="16"/>
      <c r="WL519" s="16"/>
      <c r="WM519" s="16"/>
      <c r="WN519" s="16"/>
      <c r="WO519" s="16"/>
      <c r="WP519" s="16"/>
      <c r="WQ519" s="16"/>
      <c r="WR519" s="16"/>
      <c r="WS519" s="16"/>
      <c r="WT519" s="16"/>
      <c r="WU519" s="16"/>
      <c r="WV519" s="16"/>
      <c r="WW519" s="16"/>
      <c r="WX519" s="16"/>
      <c r="WY519" s="16"/>
      <c r="WZ519" s="16"/>
      <c r="XA519" s="16"/>
      <c r="XB519" s="16"/>
      <c r="XC519" s="16"/>
      <c r="XD519" s="16"/>
      <c r="XE519" s="16"/>
      <c r="XF519" s="16"/>
      <c r="XG519" s="16"/>
      <c r="XH519" s="16"/>
      <c r="XI519" s="16"/>
      <c r="XJ519" s="16"/>
      <c r="XK519" s="16"/>
      <c r="XL519" s="16"/>
      <c r="XM519" s="16"/>
      <c r="XN519" s="16"/>
      <c r="XO519" s="16"/>
      <c r="XP519" s="16"/>
      <c r="XQ519" s="16"/>
      <c r="XR519" s="16"/>
      <c r="XS519" s="16"/>
      <c r="XT519" s="16"/>
      <c r="XU519" s="16"/>
      <c r="XV519" s="16"/>
      <c r="XW519" s="16"/>
      <c r="XX519" s="16"/>
      <c r="XY519" s="16"/>
      <c r="XZ519" s="16"/>
      <c r="YA519" s="16"/>
      <c r="YB519" s="16"/>
      <c r="YC519" s="16"/>
      <c r="YD519" s="16"/>
      <c r="YE519" s="16"/>
      <c r="YF519" s="16"/>
      <c r="YG519" s="16"/>
      <c r="YH519" s="16"/>
      <c r="YI519" s="16"/>
      <c r="YJ519" s="16"/>
      <c r="YK519" s="16"/>
      <c r="YL519" s="16"/>
      <c r="YM519" s="16"/>
      <c r="YN519" s="16"/>
      <c r="YO519" s="16"/>
      <c r="YP519" s="16"/>
      <c r="YQ519" s="16"/>
      <c r="YR519" s="16"/>
      <c r="YS519" s="16"/>
      <c r="YT519" s="16"/>
      <c r="YU519" s="16"/>
      <c r="YV519" s="16"/>
      <c r="YW519" s="16"/>
      <c r="YX519" s="16"/>
      <c r="YY519" s="16"/>
      <c r="YZ519" s="16"/>
      <c r="ZA519" s="16"/>
      <c r="ZB519" s="16"/>
      <c r="ZC519" s="16"/>
      <c r="ZD519" s="16"/>
      <c r="ZE519" s="16"/>
      <c r="ZF519" s="16"/>
      <c r="ZG519" s="16"/>
      <c r="ZH519" s="16"/>
      <c r="ZI519" s="16"/>
      <c r="ZJ519" s="16"/>
      <c r="ZK519" s="16"/>
      <c r="ZL519" s="16"/>
      <c r="ZM519" s="16"/>
      <c r="ZN519" s="16"/>
      <c r="ZO519" s="16"/>
      <c r="ZP519" s="16"/>
      <c r="ZQ519" s="16"/>
      <c r="ZR519" s="16"/>
      <c r="ZS519" s="16"/>
      <c r="ZT519" s="16"/>
      <c r="ZU519" s="16"/>
      <c r="ZV519" s="16"/>
      <c r="ZW519" s="16"/>
      <c r="ZX519" s="16"/>
      <c r="ZY519" s="16"/>
      <c r="ZZ519" s="16"/>
      <c r="AAA519" s="16"/>
      <c r="AAB519" s="16"/>
      <c r="AAC519" s="16"/>
      <c r="AAD519" s="16"/>
      <c r="AAE519" s="16"/>
      <c r="AAF519" s="16"/>
      <c r="AAG519" s="16"/>
      <c r="AAH519" s="16"/>
      <c r="AAI519" s="16"/>
      <c r="AAJ519" s="16"/>
      <c r="AAK519" s="16"/>
      <c r="AAL519" s="16"/>
      <c r="AAM519" s="16"/>
      <c r="AAN519" s="16"/>
      <c r="AAO519" s="16"/>
      <c r="AAP519" s="16"/>
      <c r="AAQ519" s="16"/>
      <c r="AAR519" s="16"/>
      <c r="AAS519" s="16"/>
      <c r="AAT519" s="16"/>
      <c r="AAU519" s="16"/>
      <c r="AAV519" s="16"/>
      <c r="AAW519" s="16"/>
      <c r="AAX519" s="16"/>
      <c r="AAY519" s="16"/>
      <c r="AAZ519" s="16"/>
      <c r="ABA519" s="16"/>
      <c r="ABB519" s="16"/>
      <c r="ABC519" s="16"/>
      <c r="ABD519" s="16"/>
      <c r="ABE519" s="16"/>
      <c r="ABF519" s="16"/>
      <c r="ABG519" s="16"/>
      <c r="ABH519" s="16"/>
    </row>
    <row r="520" spans="1:828 1473:1564 2209:3036 3681:3772 4417:4508 5153:5980 6625:6716 7361:8188 8833:8924 9569:9646" s="50" customFormat="1" ht="45.75" customHeight="1">
      <c r="A520" s="589">
        <f>1+A519</f>
        <v>519</v>
      </c>
      <c r="B520" s="403" t="s">
        <v>5320</v>
      </c>
      <c r="C520" s="156" t="s">
        <v>5321</v>
      </c>
      <c r="D520" s="156" t="s">
        <v>645</v>
      </c>
      <c r="E520" s="156">
        <v>45441</v>
      </c>
      <c r="F520" s="156">
        <v>45447</v>
      </c>
      <c r="G520" s="156">
        <v>45565</v>
      </c>
      <c r="H520" s="156" t="s">
        <v>94</v>
      </c>
      <c r="I520" s="156" t="s">
        <v>95</v>
      </c>
      <c r="J520" s="301" t="s">
        <v>5322</v>
      </c>
      <c r="K520" s="251">
        <v>52145730</v>
      </c>
      <c r="L520" s="156">
        <v>0</v>
      </c>
      <c r="M520" s="156" t="s">
        <v>97</v>
      </c>
      <c r="N520" s="156" t="s">
        <v>5078</v>
      </c>
      <c r="O520" s="156" t="s">
        <v>783</v>
      </c>
      <c r="P520" s="156" t="s">
        <v>4728</v>
      </c>
      <c r="Q520" s="156" t="s">
        <v>681</v>
      </c>
      <c r="R520" s="143">
        <f>+G520-F520</f>
        <v>118</v>
      </c>
      <c r="S520" s="134" t="s">
        <v>3563</v>
      </c>
      <c r="T520" s="253">
        <v>9600000</v>
      </c>
      <c r="U520" s="156" t="s">
        <v>5323</v>
      </c>
      <c r="V520" s="253">
        <f>+T520</f>
        <v>9600000</v>
      </c>
      <c r="W520" s="156">
        <v>45441</v>
      </c>
      <c r="X520" s="156" t="s">
        <v>1933</v>
      </c>
      <c r="Y520" s="317">
        <f>+Z520+AA520+AB520</f>
        <v>9600000</v>
      </c>
      <c r="Z520" s="156">
        <v>0</v>
      </c>
      <c r="AA520" s="156">
        <v>0</v>
      </c>
      <c r="AB520" s="156">
        <f>+AC520+AD520+AE520+AF520+AG520+AH520+AI520+AJ520</f>
        <v>9600000</v>
      </c>
      <c r="AC520" s="156">
        <v>0</v>
      </c>
      <c r="AD520" s="156">
        <v>0</v>
      </c>
      <c r="AE520" s="156">
        <v>0</v>
      </c>
      <c r="AF520" s="156">
        <v>0</v>
      </c>
      <c r="AG520" s="156">
        <f>+V520</f>
        <v>9600000</v>
      </c>
      <c r="AH520" s="156">
        <v>0</v>
      </c>
      <c r="AI520" s="156">
        <v>0</v>
      </c>
      <c r="AJ520" s="156">
        <v>0</v>
      </c>
      <c r="AK520" s="156" t="s">
        <v>104</v>
      </c>
      <c r="AL520" s="103" t="s">
        <v>5324</v>
      </c>
      <c r="AM520" s="156" t="s">
        <v>3005</v>
      </c>
      <c r="AN520" s="156">
        <v>52285927</v>
      </c>
      <c r="AO520" s="156" t="s">
        <v>108</v>
      </c>
      <c r="AP520" s="156" t="s">
        <v>108</v>
      </c>
      <c r="AQ520" s="156" t="s">
        <v>108</v>
      </c>
      <c r="AR520" s="156" t="s">
        <v>108</v>
      </c>
      <c r="AS520" s="156" t="s">
        <v>109</v>
      </c>
      <c r="AT520" s="156" t="s">
        <v>109</v>
      </c>
      <c r="AU520" s="156" t="s">
        <v>392</v>
      </c>
      <c r="AV520" s="156"/>
      <c r="AW520" s="156"/>
      <c r="AX520" s="156" t="s">
        <v>109</v>
      </c>
      <c r="AY520" s="156" t="s">
        <v>108</v>
      </c>
      <c r="AZ520" s="156"/>
      <c r="BA520" s="156"/>
      <c r="BB520" s="156"/>
      <c r="BC520" s="156"/>
      <c r="BD520" s="156"/>
      <c r="BE520" s="156"/>
      <c r="BF520" s="156"/>
      <c r="BG520" s="156"/>
      <c r="BH520" s="153">
        <f>T520+BB520</f>
        <v>9600000</v>
      </c>
      <c r="BI520" s="301" t="s">
        <v>259</v>
      </c>
      <c r="BJ520" s="240"/>
      <c r="BK520" s="240" t="s">
        <v>114</v>
      </c>
      <c r="BL520" s="240"/>
      <c r="BM520" s="161" t="s">
        <v>2539</v>
      </c>
      <c r="BN520" s="156" t="s">
        <v>161</v>
      </c>
      <c r="BO520" s="156">
        <v>50</v>
      </c>
      <c r="BP520" s="156" t="s">
        <v>114</v>
      </c>
      <c r="BQ520" s="156" t="s">
        <v>114</v>
      </c>
      <c r="BR520" s="156" t="s">
        <v>114</v>
      </c>
      <c r="BS520" s="156" t="s">
        <v>114</v>
      </c>
      <c r="BT520" s="156" t="s">
        <v>114</v>
      </c>
      <c r="BU520" s="156" t="s">
        <v>3006</v>
      </c>
      <c r="BV520" s="156">
        <v>3114840158</v>
      </c>
      <c r="BW520" s="156" t="s">
        <v>5325</v>
      </c>
      <c r="BX520" s="156" t="s">
        <v>839</v>
      </c>
      <c r="BY520" s="156" t="s">
        <v>119</v>
      </c>
      <c r="BZ520" s="156" t="s">
        <v>5326</v>
      </c>
      <c r="CA520" s="157" t="s">
        <v>109</v>
      </c>
      <c r="CB520" s="157" t="s">
        <v>109</v>
      </c>
      <c r="CC520" s="157" t="s">
        <v>109</v>
      </c>
      <c r="CD520" s="156"/>
      <c r="CE520" s="156"/>
      <c r="CF520" s="156"/>
      <c r="CG520" s="156"/>
      <c r="CH520" s="156"/>
      <c r="CI520" s="156"/>
      <c r="CJ520" s="156"/>
      <c r="CK520" s="156"/>
      <c r="CL520" s="156"/>
      <c r="CM520" s="157" t="s">
        <v>109</v>
      </c>
      <c r="CN520" s="156"/>
    </row>
    <row r="521" spans="1:828 1473:1564 2209:3036 3681:3772 4417:4508 5153:5980 6625:6716 7361:8188 8833:8924 9569:9646" s="50" customFormat="1" ht="45.75" customHeight="1">
      <c r="A521" s="589">
        <f>1+A520</f>
        <v>520</v>
      </c>
      <c r="B521" s="403" t="s">
        <v>5327</v>
      </c>
      <c r="C521" s="156" t="s">
        <v>5328</v>
      </c>
      <c r="D521" s="156" t="s">
        <v>645</v>
      </c>
      <c r="E521" s="156">
        <v>45441</v>
      </c>
      <c r="F521" s="156">
        <v>45447</v>
      </c>
      <c r="G521" s="156">
        <v>45538</v>
      </c>
      <c r="H521" s="156" t="s">
        <v>94</v>
      </c>
      <c r="I521" s="156" t="s">
        <v>180</v>
      </c>
      <c r="J521" s="301" t="s">
        <v>5329</v>
      </c>
      <c r="K521" s="251">
        <v>11203123</v>
      </c>
      <c r="L521" s="156">
        <v>1</v>
      </c>
      <c r="M521" s="156" t="s">
        <v>97</v>
      </c>
      <c r="N521" s="156" t="s">
        <v>5078</v>
      </c>
      <c r="O521" s="156" t="s">
        <v>993</v>
      </c>
      <c r="P521" s="156" t="s">
        <v>5330</v>
      </c>
      <c r="Q521" s="156" t="s">
        <v>681</v>
      </c>
      <c r="R521" s="143">
        <f>+G521-F521</f>
        <v>91</v>
      </c>
      <c r="S521" s="134" t="s">
        <v>3024</v>
      </c>
      <c r="T521" s="253">
        <v>8250000</v>
      </c>
      <c r="U521" s="156" t="s">
        <v>5331</v>
      </c>
      <c r="V521" s="253">
        <f>+T521</f>
        <v>8250000</v>
      </c>
      <c r="W521" s="156">
        <v>45441</v>
      </c>
      <c r="X521" s="156" t="s">
        <v>473</v>
      </c>
      <c r="Y521" s="317">
        <f>+Z521+AA521+AB521</f>
        <v>8250000</v>
      </c>
      <c r="Z521" s="156">
        <f>T521-AA521-AB521</f>
        <v>8250000</v>
      </c>
      <c r="AA521" s="156">
        <v>0</v>
      </c>
      <c r="AB521" s="156">
        <f>+AC521+AD521+AE521+AF521+AG521+AH521+AI521+AJ521</f>
        <v>0</v>
      </c>
      <c r="AC521" s="156">
        <v>0</v>
      </c>
      <c r="AD521" s="156">
        <v>0</v>
      </c>
      <c r="AE521" s="156">
        <v>0</v>
      </c>
      <c r="AF521" s="156">
        <v>0</v>
      </c>
      <c r="AG521" s="156">
        <v>0</v>
      </c>
      <c r="AH521" s="156">
        <v>0</v>
      </c>
      <c r="AI521" s="156">
        <v>0</v>
      </c>
      <c r="AJ521" s="156">
        <v>0</v>
      </c>
      <c r="AK521" s="156" t="s">
        <v>104</v>
      </c>
      <c r="AL521" s="103" t="s">
        <v>5332</v>
      </c>
      <c r="AM521" s="156" t="s">
        <v>2995</v>
      </c>
      <c r="AN521" s="156">
        <v>35472753</v>
      </c>
      <c r="AO521" s="156" t="s">
        <v>108</v>
      </c>
      <c r="AP521" s="156" t="s">
        <v>108</v>
      </c>
      <c r="AQ521" s="156" t="s">
        <v>108</v>
      </c>
      <c r="AR521" s="156" t="s">
        <v>108</v>
      </c>
      <c r="AS521" s="156" t="s">
        <v>109</v>
      </c>
      <c r="AT521" s="156" t="s">
        <v>109</v>
      </c>
      <c r="AU521" s="156" t="s">
        <v>392</v>
      </c>
      <c r="AV521" s="156"/>
      <c r="AW521" s="156"/>
      <c r="AX521" s="156" t="s">
        <v>109</v>
      </c>
      <c r="AY521" s="156" t="s">
        <v>108</v>
      </c>
      <c r="AZ521" s="156"/>
      <c r="BA521" s="156"/>
      <c r="BB521" s="156"/>
      <c r="BC521" s="156"/>
      <c r="BD521" s="156"/>
      <c r="BE521" s="156"/>
      <c r="BF521" s="156"/>
      <c r="BG521" s="156"/>
      <c r="BH521" s="153">
        <f>T521+BB521</f>
        <v>8250000</v>
      </c>
      <c r="BI521" s="301" t="s">
        <v>259</v>
      </c>
      <c r="BJ521" s="240"/>
      <c r="BK521" s="240" t="s">
        <v>114</v>
      </c>
      <c r="BL521" s="240"/>
      <c r="BM521" s="161" t="s">
        <v>2539</v>
      </c>
      <c r="BN521" s="156" t="s">
        <v>917</v>
      </c>
      <c r="BO521" s="156">
        <v>44</v>
      </c>
      <c r="BP521" s="156" t="s">
        <v>578</v>
      </c>
      <c r="BQ521" s="156" t="s">
        <v>114</v>
      </c>
      <c r="BR521" s="156" t="s">
        <v>114</v>
      </c>
      <c r="BS521" s="156" t="s">
        <v>114</v>
      </c>
      <c r="BT521" s="156" t="s">
        <v>114</v>
      </c>
      <c r="BU521" s="156" t="s">
        <v>5333</v>
      </c>
      <c r="BV521" s="156">
        <v>3132914294</v>
      </c>
      <c r="BW521" s="156" t="s">
        <v>5334</v>
      </c>
      <c r="BX521" s="156" t="s">
        <v>4661</v>
      </c>
      <c r="BY521" s="156" t="s">
        <v>119</v>
      </c>
      <c r="BZ521" s="156">
        <v>885894102503</v>
      </c>
      <c r="CA521" s="157" t="s">
        <v>109</v>
      </c>
      <c r="CB521" s="157" t="s">
        <v>109</v>
      </c>
      <c r="CC521" s="157" t="s">
        <v>109</v>
      </c>
      <c r="CD521" s="156"/>
      <c r="CE521" s="156"/>
      <c r="CF521" s="156"/>
      <c r="CG521" s="156"/>
      <c r="CH521" s="156"/>
      <c r="CI521" s="156"/>
      <c r="CJ521" s="156"/>
      <c r="CK521" s="156"/>
      <c r="CL521" s="156"/>
      <c r="CM521" s="157" t="s">
        <v>109</v>
      </c>
      <c r="CN521" s="156"/>
    </row>
    <row r="522" spans="1:828 1473:1564 2209:3036 3681:3772 4417:4508 5153:5980 6625:6716 7361:8188 8833:8924 9569:9646" s="50" customFormat="1" ht="45.75" customHeight="1">
      <c r="A522" s="589">
        <f>1+A521</f>
        <v>521</v>
      </c>
      <c r="B522" s="403" t="s">
        <v>5335</v>
      </c>
      <c r="C522" s="156" t="s">
        <v>5336</v>
      </c>
      <c r="D522" s="156" t="s">
        <v>645</v>
      </c>
      <c r="E522" s="156">
        <v>45441</v>
      </c>
      <c r="F522" s="156">
        <v>45457</v>
      </c>
      <c r="G522" s="156">
        <v>45548</v>
      </c>
      <c r="H522" s="156" t="s">
        <v>94</v>
      </c>
      <c r="I522" s="156" t="s">
        <v>95</v>
      </c>
      <c r="J522" s="301" t="s">
        <v>5337</v>
      </c>
      <c r="K522" s="251">
        <v>1032402724</v>
      </c>
      <c r="L522" s="156">
        <v>7</v>
      </c>
      <c r="M522" s="156" t="s">
        <v>97</v>
      </c>
      <c r="N522" s="156" t="s">
        <v>5078</v>
      </c>
      <c r="O522" s="156" t="s">
        <v>857</v>
      </c>
      <c r="P522" s="156" t="s">
        <v>5338</v>
      </c>
      <c r="Q522" s="156" t="s">
        <v>681</v>
      </c>
      <c r="R522" s="143">
        <f>+G522-F522</f>
        <v>91</v>
      </c>
      <c r="S522" s="134" t="s">
        <v>3563</v>
      </c>
      <c r="T522" s="253">
        <v>9600000</v>
      </c>
      <c r="U522" s="156" t="s">
        <v>5339</v>
      </c>
      <c r="V522" s="253">
        <f>+T522</f>
        <v>9600000</v>
      </c>
      <c r="W522" s="156">
        <v>45441</v>
      </c>
      <c r="X522" s="156" t="s">
        <v>473</v>
      </c>
      <c r="Y522" s="317">
        <f>+Z522+AA522+AB522</f>
        <v>9600000</v>
      </c>
      <c r="Z522" s="156">
        <f>T522-AA522-AB522</f>
        <v>9600000</v>
      </c>
      <c r="AA522" s="156">
        <v>0</v>
      </c>
      <c r="AB522" s="156">
        <f>+AC522+AD522+AE522+AF522+AG522+AH522+AI522+AJ522</f>
        <v>0</v>
      </c>
      <c r="AC522" s="156">
        <v>0</v>
      </c>
      <c r="AD522" s="156">
        <v>0</v>
      </c>
      <c r="AE522" s="156">
        <v>0</v>
      </c>
      <c r="AF522" s="156">
        <v>0</v>
      </c>
      <c r="AG522" s="156">
        <v>0</v>
      </c>
      <c r="AH522" s="156">
        <v>0</v>
      </c>
      <c r="AI522" s="156">
        <v>0</v>
      </c>
      <c r="AJ522" s="156">
        <v>0</v>
      </c>
      <c r="AK522" s="156" t="s">
        <v>104</v>
      </c>
      <c r="AL522" s="103" t="s">
        <v>5340</v>
      </c>
      <c r="AM522" s="156" t="s">
        <v>1935</v>
      </c>
      <c r="AN522" s="156">
        <v>93204728</v>
      </c>
      <c r="AO522" s="156" t="s">
        <v>108</v>
      </c>
      <c r="AP522" s="156" t="s">
        <v>108</v>
      </c>
      <c r="AQ522" s="156" t="s">
        <v>108</v>
      </c>
      <c r="AR522" s="156" t="s">
        <v>108</v>
      </c>
      <c r="AS522" s="156" t="s">
        <v>109</v>
      </c>
      <c r="AT522" s="156" t="s">
        <v>109</v>
      </c>
      <c r="AU522" s="156" t="s">
        <v>392</v>
      </c>
      <c r="AV522" s="156"/>
      <c r="AW522" s="156"/>
      <c r="AX522" s="156" t="s">
        <v>109</v>
      </c>
      <c r="AY522" s="156" t="s">
        <v>108</v>
      </c>
      <c r="AZ522" s="156"/>
      <c r="BA522" s="156"/>
      <c r="BB522" s="156"/>
      <c r="BC522" s="156"/>
      <c r="BD522" s="156"/>
      <c r="BE522" s="156"/>
      <c r="BF522" s="156"/>
      <c r="BG522" s="156"/>
      <c r="BH522" s="153">
        <f>T522+BB522</f>
        <v>9600000</v>
      </c>
      <c r="BI522" s="301" t="s">
        <v>259</v>
      </c>
      <c r="BJ522" s="240"/>
      <c r="BK522" s="240" t="s">
        <v>114</v>
      </c>
      <c r="BL522" s="240"/>
      <c r="BM522" s="161" t="s">
        <v>2539</v>
      </c>
      <c r="BN522" s="156" t="s">
        <v>917</v>
      </c>
      <c r="BO522" s="156">
        <v>36</v>
      </c>
      <c r="BP522" s="156" t="s">
        <v>578</v>
      </c>
      <c r="BQ522" s="156" t="s">
        <v>114</v>
      </c>
      <c r="BR522" s="156" t="s">
        <v>114</v>
      </c>
      <c r="BS522" s="156" t="s">
        <v>114</v>
      </c>
      <c r="BT522" s="156" t="s">
        <v>114</v>
      </c>
      <c r="BU522" s="156" t="s">
        <v>5341</v>
      </c>
      <c r="BV522" s="156">
        <v>3013939922</v>
      </c>
      <c r="BW522" s="156" t="s">
        <v>5342</v>
      </c>
      <c r="BX522" s="156" t="s">
        <v>4439</v>
      </c>
      <c r="BY522" s="156" t="s">
        <v>119</v>
      </c>
      <c r="BZ522" s="156">
        <v>500801575626</v>
      </c>
      <c r="CA522" s="157" t="s">
        <v>109</v>
      </c>
      <c r="CB522" s="157" t="s">
        <v>109</v>
      </c>
      <c r="CC522" s="157" t="s">
        <v>109</v>
      </c>
      <c r="CD522" s="156"/>
      <c r="CE522" s="156"/>
      <c r="CF522" s="156"/>
      <c r="CG522" s="156"/>
      <c r="CH522" s="156"/>
      <c r="CI522" s="156"/>
      <c r="CJ522" s="156"/>
      <c r="CK522" s="156"/>
      <c r="CL522" s="156"/>
      <c r="CM522" s="157" t="s">
        <v>109</v>
      </c>
      <c r="CN522" s="156"/>
      <c r="ABI522" s="490"/>
      <c r="ABJ522" s="156"/>
      <c r="ABK522" s="156"/>
      <c r="ABL522" s="156"/>
      <c r="ABM522" s="156"/>
      <c r="ABN522" s="156"/>
      <c r="ABO522" s="156"/>
      <c r="ABP522" s="156"/>
      <c r="ABQ522" s="156"/>
      <c r="ABR522" s="301"/>
      <c r="ABS522" s="251"/>
      <c r="ABT522" s="156"/>
      <c r="ABU522" s="156"/>
      <c r="ABV522" s="156"/>
      <c r="ABW522" s="156"/>
      <c r="ABX522" s="156"/>
      <c r="ABY522" s="156"/>
      <c r="ABZ522" s="143"/>
      <c r="ACA522" s="134"/>
      <c r="ACB522" s="253"/>
      <c r="ACC522" s="156"/>
      <c r="ACD522" s="253"/>
      <c r="ACE522" s="156"/>
      <c r="ACF522" s="156"/>
      <c r="ACG522" s="317"/>
      <c r="ACH522" s="156"/>
      <c r="ACI522" s="156"/>
      <c r="ACJ522" s="156"/>
      <c r="ACK522" s="156"/>
      <c r="ACL522" s="156"/>
      <c r="ACM522" s="156"/>
      <c r="ACN522" s="156"/>
      <c r="ACO522" s="156"/>
      <c r="ACP522" s="156"/>
      <c r="ACQ522" s="156"/>
      <c r="ACR522" s="156"/>
      <c r="ACS522" s="156"/>
      <c r="ACT522" s="103"/>
      <c r="ACU522" s="156"/>
      <c r="ACV522" s="156"/>
      <c r="ACW522" s="156"/>
      <c r="ACX522" s="156"/>
      <c r="ACY522" s="156"/>
      <c r="ACZ522" s="156"/>
      <c r="ADA522" s="156"/>
      <c r="ADB522" s="156"/>
      <c r="ADC522" s="156"/>
      <c r="ADD522" s="156"/>
      <c r="ADE522" s="156"/>
      <c r="ADF522" s="156"/>
      <c r="ADG522" s="156"/>
      <c r="ADH522" s="156"/>
      <c r="ADI522" s="156"/>
      <c r="ADJ522" s="156"/>
      <c r="ADK522" s="156"/>
      <c r="ADL522" s="156"/>
      <c r="ADM522" s="156"/>
      <c r="ADN522" s="156"/>
      <c r="ADO522" s="156"/>
      <c r="ADP522" s="153"/>
      <c r="ADQ522" s="301"/>
      <c r="ADR522" s="240"/>
      <c r="ADS522" s="240"/>
      <c r="ADT522" s="240"/>
      <c r="ADU522" s="398"/>
      <c r="ADV522" s="156"/>
      <c r="ADW522" s="156"/>
      <c r="ADX522" s="156"/>
      <c r="ADY522" s="156"/>
      <c r="ADZ522" s="156"/>
      <c r="AEA522" s="156"/>
      <c r="AEB522" s="156"/>
      <c r="AEC522" s="156"/>
      <c r="AED522" s="156"/>
      <c r="AEE522" s="156"/>
      <c r="AEF522" s="156"/>
      <c r="AEG522" s="156"/>
      <c r="AEH522" s="156"/>
      <c r="AEI522" s="157"/>
      <c r="AEJ522" s="157"/>
      <c r="AEK522" s="157"/>
      <c r="AEL522" s="156"/>
      <c r="AEM522" s="156"/>
      <c r="AEN522" s="156"/>
      <c r="AEO522" s="156"/>
      <c r="AEP522" s="156"/>
      <c r="AEQ522" s="156"/>
      <c r="AER522" s="156"/>
      <c r="AES522" s="156"/>
      <c r="AET522" s="156"/>
      <c r="AEU522" s="157"/>
      <c r="AEV522" s="156"/>
      <c r="BDQ522" s="490"/>
      <c r="BDR522" s="156"/>
      <c r="BDS522" s="156"/>
      <c r="BDT522" s="156"/>
      <c r="BDU522" s="156"/>
      <c r="BDV522" s="156"/>
      <c r="BDW522" s="156"/>
      <c r="BDX522" s="156"/>
      <c r="BDY522" s="156"/>
      <c r="BDZ522" s="301"/>
      <c r="BEA522" s="251"/>
      <c r="BEB522" s="156"/>
      <c r="BEC522" s="156"/>
      <c r="BED522" s="156"/>
      <c r="BEE522" s="156"/>
      <c r="BEF522" s="156"/>
      <c r="BEG522" s="156"/>
      <c r="BEH522" s="143"/>
      <c r="BEI522" s="134"/>
      <c r="BEJ522" s="253"/>
      <c r="BEK522" s="156"/>
      <c r="BEL522" s="253"/>
      <c r="BEM522" s="156"/>
      <c r="BEN522" s="156"/>
      <c r="BEO522" s="317"/>
      <c r="BEP522" s="156"/>
      <c r="BEQ522" s="156"/>
      <c r="BER522" s="156"/>
      <c r="BES522" s="156"/>
      <c r="BET522" s="156"/>
      <c r="BEU522" s="156"/>
      <c r="BEV522" s="156"/>
      <c r="BEW522" s="156"/>
      <c r="BEX522" s="156"/>
      <c r="BEY522" s="156"/>
      <c r="BEZ522" s="156"/>
      <c r="BFA522" s="156"/>
      <c r="BFB522" s="103"/>
      <c r="BFC522" s="156"/>
      <c r="BFD522" s="156"/>
      <c r="BFE522" s="156"/>
      <c r="BFF522" s="156"/>
      <c r="BFG522" s="156"/>
      <c r="BFH522" s="156"/>
      <c r="BFI522" s="156"/>
      <c r="BFJ522" s="156"/>
      <c r="BFK522" s="156"/>
      <c r="BFL522" s="156"/>
      <c r="BFM522" s="156"/>
      <c r="BFN522" s="156"/>
      <c r="BFO522" s="156"/>
      <c r="BFP522" s="156"/>
      <c r="BFQ522" s="156"/>
      <c r="BFR522" s="156"/>
      <c r="BFS522" s="156"/>
      <c r="BFT522" s="156"/>
      <c r="BFU522" s="156"/>
      <c r="BFV522" s="156"/>
      <c r="BFW522" s="156"/>
      <c r="BFX522" s="153"/>
      <c r="BFY522" s="301"/>
      <c r="BFZ522" s="240"/>
      <c r="BGA522" s="240"/>
      <c r="BGB522" s="240"/>
      <c r="BGC522" s="398"/>
      <c r="BGD522" s="156"/>
      <c r="BGE522" s="156"/>
      <c r="BGF522" s="156"/>
      <c r="BGG522" s="156"/>
      <c r="BGH522" s="156"/>
      <c r="BGI522" s="156"/>
      <c r="BGJ522" s="156"/>
      <c r="BGK522" s="156"/>
      <c r="BGL522" s="156"/>
      <c r="BGM522" s="156"/>
      <c r="BGN522" s="156"/>
      <c r="BGO522" s="156"/>
      <c r="BGP522" s="156"/>
      <c r="BGQ522" s="157"/>
      <c r="BGR522" s="157"/>
      <c r="BGS522" s="157"/>
      <c r="BGT522" s="156"/>
      <c r="BGU522" s="156"/>
      <c r="BGV522" s="156"/>
      <c r="BGW522" s="156"/>
      <c r="BGX522" s="156"/>
      <c r="BGY522" s="156"/>
      <c r="BGZ522" s="156"/>
      <c r="BHA522" s="156"/>
      <c r="BHB522" s="156"/>
      <c r="BHC522" s="157"/>
      <c r="BHD522" s="156"/>
      <c r="CFY522" s="490"/>
      <c r="CFZ522" s="156"/>
      <c r="CGA522" s="156"/>
      <c r="CGB522" s="156"/>
      <c r="CGC522" s="156"/>
      <c r="CGD522" s="156"/>
      <c r="CGE522" s="156"/>
      <c r="CGF522" s="156"/>
      <c r="CGG522" s="156"/>
      <c r="CGH522" s="301"/>
      <c r="CGI522" s="251"/>
      <c r="CGJ522" s="156"/>
      <c r="CGK522" s="156"/>
      <c r="CGL522" s="156"/>
      <c r="CGM522" s="156"/>
      <c r="CGN522" s="156"/>
      <c r="CGO522" s="156"/>
      <c r="CGP522" s="143"/>
      <c r="CGQ522" s="134"/>
      <c r="CGR522" s="253"/>
      <c r="CGS522" s="156"/>
      <c r="CGT522" s="253"/>
      <c r="CGU522" s="156"/>
      <c r="CGV522" s="156"/>
      <c r="CGW522" s="317"/>
      <c r="CGX522" s="156"/>
      <c r="CGY522" s="156"/>
      <c r="CGZ522" s="156"/>
      <c r="CHA522" s="156"/>
      <c r="CHB522" s="156"/>
      <c r="CHC522" s="156"/>
      <c r="CHD522" s="156"/>
      <c r="CHE522" s="156"/>
      <c r="CHF522" s="156"/>
      <c r="CHG522" s="156"/>
      <c r="CHH522" s="156"/>
      <c r="CHI522" s="156"/>
      <c r="CHJ522" s="103"/>
      <c r="CHK522" s="156"/>
      <c r="CHL522" s="156"/>
      <c r="CHM522" s="156"/>
      <c r="CHN522" s="156"/>
      <c r="CHO522" s="156"/>
      <c r="CHP522" s="156"/>
      <c r="CHQ522" s="156"/>
      <c r="CHR522" s="156"/>
      <c r="CHS522" s="156"/>
      <c r="CHT522" s="156"/>
      <c r="CHU522" s="156"/>
      <c r="CHV522" s="156"/>
      <c r="CHW522" s="156"/>
      <c r="CHX522" s="156"/>
      <c r="CHY522" s="156"/>
      <c r="CHZ522" s="156"/>
      <c r="CIA522" s="156"/>
      <c r="CIB522" s="156"/>
      <c r="CIC522" s="156"/>
      <c r="CID522" s="156"/>
      <c r="CIE522" s="156"/>
      <c r="CIF522" s="153"/>
      <c r="CIG522" s="301"/>
      <c r="CIH522" s="240"/>
      <c r="CII522" s="240"/>
      <c r="CIJ522" s="240"/>
      <c r="CIK522" s="398"/>
      <c r="CIL522" s="156"/>
      <c r="CIM522" s="156"/>
      <c r="CIN522" s="156"/>
      <c r="CIO522" s="156"/>
      <c r="CIP522" s="156"/>
      <c r="CIQ522" s="156"/>
      <c r="CIR522" s="156"/>
      <c r="CIS522" s="156"/>
      <c r="CIT522" s="156"/>
      <c r="CIU522" s="156"/>
      <c r="CIV522" s="156"/>
      <c r="CIW522" s="156"/>
      <c r="CIX522" s="156"/>
      <c r="CIY522" s="157"/>
      <c r="CIZ522" s="157"/>
      <c r="CJA522" s="157"/>
      <c r="CJB522" s="156"/>
      <c r="CJC522" s="156"/>
      <c r="CJD522" s="156"/>
      <c r="CJE522" s="156"/>
      <c r="CJF522" s="156"/>
      <c r="CJG522" s="156"/>
      <c r="CJH522" s="156"/>
      <c r="CJI522" s="156"/>
      <c r="CJJ522" s="156"/>
      <c r="CJK522" s="157"/>
      <c r="CJL522" s="156"/>
      <c r="DIG522" s="490"/>
      <c r="DIH522" s="156"/>
      <c r="DII522" s="156"/>
      <c r="DIJ522" s="156"/>
      <c r="DIK522" s="156"/>
      <c r="DIL522" s="156"/>
      <c r="DIM522" s="156"/>
      <c r="DIN522" s="156"/>
      <c r="DIO522" s="156"/>
      <c r="DIP522" s="301"/>
      <c r="DIQ522" s="251"/>
      <c r="DIR522" s="156"/>
      <c r="DIS522" s="156"/>
      <c r="DIT522" s="156"/>
      <c r="DIU522" s="156"/>
      <c r="DIV522" s="156"/>
      <c r="DIW522" s="156"/>
      <c r="DIX522" s="143"/>
      <c r="DIY522" s="134"/>
      <c r="DIZ522" s="253"/>
      <c r="DJA522" s="156"/>
      <c r="DJB522" s="253"/>
      <c r="DJC522" s="156"/>
      <c r="DJD522" s="156"/>
      <c r="DJE522" s="317"/>
      <c r="DJF522" s="156"/>
      <c r="DJG522" s="156"/>
      <c r="DJH522" s="156"/>
      <c r="DJI522" s="156"/>
      <c r="DJJ522" s="156"/>
      <c r="DJK522" s="156"/>
      <c r="DJL522" s="156"/>
      <c r="DJM522" s="156"/>
      <c r="DJN522" s="156"/>
      <c r="DJO522" s="156"/>
      <c r="DJP522" s="156"/>
      <c r="DJQ522" s="156"/>
      <c r="DJR522" s="103"/>
      <c r="DJS522" s="156"/>
      <c r="DJT522" s="156"/>
      <c r="DJU522" s="156"/>
      <c r="DJV522" s="156"/>
      <c r="DJW522" s="156"/>
      <c r="DJX522" s="156"/>
      <c r="DJY522" s="156"/>
      <c r="DJZ522" s="156"/>
      <c r="DKA522" s="156"/>
      <c r="DKB522" s="156"/>
      <c r="DKC522" s="156"/>
      <c r="DKD522" s="156"/>
      <c r="DKE522" s="156"/>
      <c r="DKF522" s="156"/>
      <c r="DKG522" s="156"/>
      <c r="DKH522" s="156"/>
      <c r="DKI522" s="156"/>
      <c r="DKJ522" s="156"/>
      <c r="DKK522" s="156"/>
      <c r="DKL522" s="156"/>
      <c r="DKM522" s="156"/>
      <c r="DKN522" s="153"/>
      <c r="DKO522" s="301"/>
      <c r="DKP522" s="240"/>
      <c r="DKQ522" s="240"/>
      <c r="DKR522" s="240"/>
      <c r="DKS522" s="398"/>
      <c r="DKT522" s="156"/>
      <c r="DKU522" s="156"/>
      <c r="DKV522" s="156"/>
      <c r="DKW522" s="156"/>
      <c r="DKX522" s="156"/>
      <c r="DKY522" s="156"/>
      <c r="DKZ522" s="156"/>
      <c r="DLA522" s="156"/>
      <c r="DLB522" s="156"/>
      <c r="DLC522" s="156"/>
      <c r="DLD522" s="156"/>
      <c r="DLE522" s="156"/>
      <c r="DLF522" s="156"/>
      <c r="DLG522" s="157"/>
      <c r="DLH522" s="157"/>
      <c r="DLI522" s="157"/>
      <c r="DLJ522" s="156"/>
      <c r="DLK522" s="156"/>
      <c r="DLL522" s="156"/>
      <c r="DLM522" s="156"/>
      <c r="DLN522" s="156"/>
      <c r="DLO522" s="156"/>
      <c r="DLP522" s="156"/>
      <c r="DLQ522" s="156"/>
      <c r="DLR522" s="156"/>
      <c r="DLS522" s="157"/>
      <c r="DLT522" s="156"/>
      <c r="EKO522" s="490"/>
      <c r="EKP522" s="156"/>
      <c r="EKQ522" s="156"/>
      <c r="EKR522" s="156"/>
      <c r="EKS522" s="156"/>
      <c r="EKT522" s="156"/>
      <c r="EKU522" s="156"/>
      <c r="EKV522" s="156"/>
      <c r="EKW522" s="156"/>
      <c r="EKX522" s="301"/>
      <c r="EKY522" s="251"/>
      <c r="EKZ522" s="156"/>
      <c r="ELA522" s="156"/>
      <c r="ELB522" s="156"/>
      <c r="ELC522" s="156"/>
      <c r="ELD522" s="156"/>
      <c r="ELE522" s="156"/>
      <c r="ELF522" s="143"/>
      <c r="ELG522" s="134"/>
      <c r="ELH522" s="253"/>
      <c r="ELI522" s="156"/>
      <c r="ELJ522" s="253"/>
      <c r="ELK522" s="156"/>
      <c r="ELL522" s="156"/>
      <c r="ELM522" s="317"/>
      <c r="ELN522" s="156"/>
      <c r="ELO522" s="156"/>
      <c r="ELP522" s="156"/>
      <c r="ELQ522" s="156"/>
      <c r="ELR522" s="156"/>
      <c r="ELS522" s="156"/>
      <c r="ELT522" s="156"/>
      <c r="ELU522" s="156"/>
      <c r="ELV522" s="156"/>
      <c r="ELW522" s="156"/>
      <c r="ELX522" s="156"/>
      <c r="ELY522" s="156"/>
      <c r="ELZ522" s="103"/>
      <c r="EMA522" s="156"/>
      <c r="EMB522" s="156"/>
      <c r="EMC522" s="156"/>
      <c r="EMD522" s="156"/>
      <c r="EME522" s="156"/>
      <c r="EMF522" s="156"/>
      <c r="EMG522" s="156"/>
      <c r="EMH522" s="156"/>
      <c r="EMI522" s="156"/>
      <c r="EMJ522" s="156"/>
      <c r="EMK522" s="156"/>
      <c r="EML522" s="156"/>
      <c r="EMM522" s="156"/>
      <c r="EMN522" s="156"/>
      <c r="EMO522" s="156"/>
      <c r="EMP522" s="156"/>
      <c r="EMQ522" s="156"/>
      <c r="EMR522" s="156"/>
      <c r="EMS522" s="156"/>
      <c r="EMT522" s="156"/>
      <c r="EMU522" s="156"/>
      <c r="EMV522" s="153"/>
      <c r="EMW522" s="301"/>
      <c r="EMX522" s="240"/>
      <c r="EMY522" s="240"/>
      <c r="EMZ522" s="240"/>
      <c r="ENA522" s="398"/>
      <c r="ENB522" s="156"/>
      <c r="ENC522" s="156"/>
      <c r="END522" s="156"/>
      <c r="ENE522" s="156"/>
      <c r="ENF522" s="156"/>
      <c r="ENG522" s="156"/>
      <c r="ENH522" s="156"/>
      <c r="ENI522" s="156"/>
      <c r="ENJ522" s="156"/>
      <c r="ENK522" s="156"/>
      <c r="ENL522" s="156"/>
      <c r="ENM522" s="156"/>
      <c r="ENN522" s="156"/>
      <c r="ENO522" s="157"/>
      <c r="ENP522" s="157"/>
      <c r="ENQ522" s="157"/>
      <c r="ENR522" s="156"/>
      <c r="ENS522" s="156"/>
      <c r="ENT522" s="156"/>
      <c r="ENU522" s="156"/>
      <c r="ENV522" s="156"/>
      <c r="ENW522" s="156"/>
      <c r="ENX522" s="156"/>
      <c r="ENY522" s="156"/>
      <c r="ENZ522" s="156"/>
      <c r="EOA522" s="157"/>
      <c r="EOB522" s="156"/>
      <c r="FMW522" s="490"/>
      <c r="FMX522" s="156"/>
      <c r="FMY522" s="156"/>
      <c r="FMZ522" s="156"/>
      <c r="FNA522" s="156"/>
      <c r="FNB522" s="156"/>
      <c r="FNC522" s="156"/>
      <c r="FND522" s="156"/>
      <c r="FNE522" s="156"/>
      <c r="FNF522" s="301"/>
      <c r="FNG522" s="251"/>
      <c r="FNH522" s="156"/>
      <c r="FNI522" s="156"/>
      <c r="FNJ522" s="156"/>
      <c r="FNK522" s="156"/>
      <c r="FNL522" s="156"/>
      <c r="FNM522" s="156"/>
      <c r="FNN522" s="143"/>
      <c r="FNO522" s="134"/>
      <c r="FNP522" s="253"/>
      <c r="FNQ522" s="156"/>
      <c r="FNR522" s="253"/>
      <c r="FNS522" s="156"/>
      <c r="FNT522" s="156"/>
      <c r="FNU522" s="317"/>
      <c r="FNV522" s="156"/>
      <c r="FNW522" s="156"/>
      <c r="FNX522" s="156"/>
      <c r="FNY522" s="156"/>
      <c r="FNZ522" s="156"/>
      <c r="FOA522" s="156"/>
      <c r="FOB522" s="156"/>
      <c r="FOC522" s="156"/>
      <c r="FOD522" s="156"/>
      <c r="FOE522" s="156"/>
      <c r="FOF522" s="156"/>
      <c r="FOG522" s="156"/>
      <c r="FOH522" s="103"/>
      <c r="FOI522" s="156"/>
      <c r="FOJ522" s="156"/>
      <c r="FOK522" s="156"/>
      <c r="FOL522" s="156"/>
      <c r="FOM522" s="156"/>
      <c r="FON522" s="156"/>
      <c r="FOO522" s="156"/>
      <c r="FOP522" s="156"/>
      <c r="FOQ522" s="156"/>
      <c r="FOR522" s="156"/>
      <c r="FOS522" s="156"/>
      <c r="FOT522" s="156"/>
      <c r="FOU522" s="156"/>
      <c r="FOV522" s="156"/>
      <c r="FOW522" s="156"/>
      <c r="FOX522" s="156"/>
      <c r="FOY522" s="156"/>
      <c r="FOZ522" s="156"/>
      <c r="FPA522" s="156"/>
      <c r="FPB522" s="156"/>
      <c r="FPC522" s="156"/>
      <c r="FPD522" s="153"/>
      <c r="FPE522" s="301"/>
      <c r="FPF522" s="240"/>
      <c r="FPG522" s="240"/>
      <c r="FPH522" s="240"/>
      <c r="FPI522" s="398"/>
      <c r="FPJ522" s="156"/>
      <c r="FPK522" s="156"/>
      <c r="FPL522" s="156"/>
      <c r="FPM522" s="156"/>
      <c r="FPN522" s="156"/>
      <c r="FPO522" s="156"/>
      <c r="FPP522" s="156"/>
      <c r="FPQ522" s="156"/>
      <c r="FPR522" s="156"/>
      <c r="FPS522" s="156"/>
      <c r="FPT522" s="156"/>
      <c r="FPU522" s="156"/>
      <c r="FPV522" s="156"/>
      <c r="FPW522" s="157"/>
      <c r="FPX522" s="157"/>
      <c r="FPY522" s="157"/>
      <c r="FPZ522" s="156"/>
      <c r="FQA522" s="156"/>
      <c r="FQB522" s="156"/>
      <c r="FQC522" s="156"/>
      <c r="FQD522" s="156"/>
      <c r="FQE522" s="156"/>
      <c r="FQF522" s="156"/>
      <c r="FQG522" s="156"/>
      <c r="FQH522" s="156"/>
      <c r="FQI522" s="157"/>
      <c r="FQJ522" s="156"/>
      <c r="GPE522" s="490"/>
      <c r="GPF522" s="156"/>
      <c r="GPG522" s="156"/>
      <c r="GPH522" s="156"/>
      <c r="GPI522" s="156"/>
      <c r="GPJ522" s="156"/>
      <c r="GPK522" s="156"/>
      <c r="GPL522" s="156"/>
      <c r="GPM522" s="156"/>
      <c r="GPN522" s="301"/>
      <c r="GPO522" s="251"/>
      <c r="GPP522" s="156"/>
      <c r="GPQ522" s="156"/>
      <c r="GPR522" s="156"/>
      <c r="GPS522" s="156"/>
      <c r="GPT522" s="156"/>
      <c r="GPU522" s="156"/>
      <c r="GPV522" s="143"/>
      <c r="GPW522" s="134"/>
      <c r="GPX522" s="253"/>
      <c r="GPY522" s="156"/>
      <c r="GPZ522" s="253"/>
      <c r="GQA522" s="156"/>
      <c r="GQB522" s="156"/>
      <c r="GQC522" s="317"/>
      <c r="GQD522" s="156"/>
      <c r="GQE522" s="156"/>
      <c r="GQF522" s="156"/>
      <c r="GQG522" s="156"/>
      <c r="GQH522" s="156"/>
      <c r="GQI522" s="156"/>
      <c r="GQJ522" s="156"/>
      <c r="GQK522" s="156"/>
      <c r="GQL522" s="156"/>
      <c r="GQM522" s="156"/>
      <c r="GQN522" s="156"/>
      <c r="GQO522" s="156"/>
      <c r="GQP522" s="103"/>
      <c r="GQQ522" s="156"/>
      <c r="GQR522" s="156"/>
      <c r="GQS522" s="156"/>
      <c r="GQT522" s="156"/>
      <c r="GQU522" s="156"/>
      <c r="GQV522" s="156"/>
      <c r="GQW522" s="156"/>
      <c r="GQX522" s="156"/>
      <c r="GQY522" s="156"/>
      <c r="GQZ522" s="156"/>
      <c r="GRA522" s="156"/>
      <c r="GRB522" s="156"/>
      <c r="GRC522" s="156"/>
      <c r="GRD522" s="156"/>
      <c r="GRE522" s="156"/>
      <c r="GRF522" s="156"/>
      <c r="GRG522" s="156"/>
      <c r="GRH522" s="156"/>
      <c r="GRI522" s="156"/>
      <c r="GRJ522" s="156"/>
      <c r="GRK522" s="156"/>
      <c r="GRL522" s="153"/>
      <c r="GRM522" s="301"/>
      <c r="GRN522" s="240"/>
      <c r="GRO522" s="240"/>
      <c r="GRP522" s="240"/>
      <c r="GRQ522" s="398"/>
      <c r="GRR522" s="156"/>
      <c r="GRS522" s="156"/>
      <c r="GRT522" s="156"/>
      <c r="GRU522" s="156"/>
      <c r="GRV522" s="156"/>
      <c r="GRW522" s="156"/>
      <c r="GRX522" s="156"/>
      <c r="GRY522" s="156"/>
      <c r="GRZ522" s="156"/>
      <c r="GSA522" s="156"/>
      <c r="GSB522" s="156"/>
      <c r="GSC522" s="156"/>
      <c r="GSD522" s="156"/>
      <c r="GSE522" s="157"/>
      <c r="GSF522" s="157"/>
      <c r="GSG522" s="157"/>
      <c r="GSH522" s="156"/>
      <c r="GSI522" s="156"/>
      <c r="GSJ522" s="156"/>
      <c r="GSK522" s="156"/>
      <c r="GSL522" s="156"/>
      <c r="GSM522" s="156"/>
      <c r="GSN522" s="156"/>
      <c r="GSO522" s="156"/>
      <c r="GSP522" s="156"/>
      <c r="GSQ522" s="157"/>
      <c r="GSR522" s="156"/>
      <c r="HRM522" s="490"/>
      <c r="HRN522" s="156"/>
      <c r="HRO522" s="156"/>
      <c r="HRP522" s="156"/>
      <c r="HRQ522" s="156"/>
      <c r="HRR522" s="156"/>
      <c r="HRS522" s="156"/>
      <c r="HRT522" s="156"/>
      <c r="HRU522" s="156"/>
      <c r="HRV522" s="301"/>
      <c r="HRW522" s="251"/>
      <c r="HRX522" s="156"/>
      <c r="HRY522" s="156"/>
      <c r="HRZ522" s="156"/>
      <c r="HSA522" s="156"/>
      <c r="HSB522" s="156"/>
      <c r="HSC522" s="156"/>
      <c r="HSD522" s="143"/>
      <c r="HSE522" s="134"/>
      <c r="HSF522" s="253"/>
      <c r="HSG522" s="156"/>
      <c r="HSH522" s="253"/>
      <c r="HSI522" s="156"/>
      <c r="HSJ522" s="156"/>
      <c r="HSK522" s="317"/>
      <c r="HSL522" s="156"/>
      <c r="HSM522" s="156"/>
      <c r="HSN522" s="156"/>
      <c r="HSO522" s="156"/>
      <c r="HSP522" s="156"/>
      <c r="HSQ522" s="156"/>
      <c r="HSR522" s="156"/>
      <c r="HSS522" s="156"/>
      <c r="HST522" s="156"/>
      <c r="HSU522" s="156"/>
      <c r="HSV522" s="156"/>
      <c r="HSW522" s="156"/>
      <c r="HSX522" s="103"/>
      <c r="HSY522" s="156"/>
      <c r="HSZ522" s="156"/>
      <c r="HTA522" s="156"/>
      <c r="HTB522" s="156"/>
      <c r="HTC522" s="156"/>
      <c r="HTD522" s="156"/>
      <c r="HTE522" s="156"/>
      <c r="HTF522" s="156"/>
      <c r="HTG522" s="156"/>
      <c r="HTH522" s="156"/>
      <c r="HTI522" s="156"/>
      <c r="HTJ522" s="156"/>
      <c r="HTK522" s="156"/>
      <c r="HTL522" s="156"/>
      <c r="HTM522" s="156"/>
      <c r="HTN522" s="156"/>
      <c r="HTO522" s="156"/>
      <c r="HTP522" s="156"/>
      <c r="HTQ522" s="156"/>
      <c r="HTR522" s="156"/>
      <c r="HTS522" s="156"/>
      <c r="HTT522" s="153"/>
      <c r="HTU522" s="301"/>
      <c r="HTV522" s="240"/>
      <c r="HTW522" s="240"/>
      <c r="HTX522" s="240"/>
      <c r="HTY522" s="398"/>
      <c r="HTZ522" s="156"/>
      <c r="HUA522" s="156"/>
      <c r="HUB522" s="156"/>
      <c r="HUC522" s="156"/>
      <c r="HUD522" s="156"/>
      <c r="HUE522" s="156"/>
      <c r="HUF522" s="156"/>
      <c r="HUG522" s="156"/>
      <c r="HUH522" s="156"/>
      <c r="HUI522" s="156"/>
      <c r="HUJ522" s="156"/>
      <c r="HUK522" s="156"/>
      <c r="HUL522" s="156"/>
      <c r="HUM522" s="157"/>
      <c r="HUN522" s="157"/>
      <c r="HUO522" s="157"/>
      <c r="HUP522" s="156"/>
      <c r="HUQ522" s="156"/>
      <c r="HUR522" s="156"/>
      <c r="HUS522" s="156"/>
      <c r="HUT522" s="156"/>
      <c r="HUU522" s="156"/>
      <c r="HUV522" s="156"/>
      <c r="HUW522" s="156"/>
      <c r="HUX522" s="156"/>
      <c r="HUY522" s="157"/>
      <c r="HUZ522" s="156"/>
      <c r="ITU522" s="490"/>
      <c r="ITV522" s="156"/>
      <c r="ITW522" s="156"/>
      <c r="ITX522" s="156"/>
      <c r="ITY522" s="156"/>
      <c r="ITZ522" s="156"/>
      <c r="IUA522" s="156"/>
      <c r="IUB522" s="156"/>
      <c r="IUC522" s="156"/>
      <c r="IUD522" s="301"/>
      <c r="IUE522" s="251"/>
      <c r="IUF522" s="156"/>
      <c r="IUG522" s="156"/>
      <c r="IUH522" s="156"/>
      <c r="IUI522" s="156"/>
      <c r="IUJ522" s="156"/>
      <c r="IUK522" s="156"/>
      <c r="IUL522" s="143"/>
      <c r="IUM522" s="134"/>
      <c r="IUN522" s="253"/>
      <c r="IUO522" s="156"/>
      <c r="IUP522" s="253"/>
      <c r="IUQ522" s="156"/>
      <c r="IUR522" s="156"/>
      <c r="IUS522" s="317"/>
      <c r="IUT522" s="156"/>
      <c r="IUU522" s="156"/>
      <c r="IUV522" s="156"/>
      <c r="IUW522" s="156"/>
      <c r="IUX522" s="156"/>
      <c r="IUY522" s="156"/>
      <c r="IUZ522" s="156"/>
      <c r="IVA522" s="156"/>
      <c r="IVB522" s="156"/>
      <c r="IVC522" s="156"/>
      <c r="IVD522" s="156"/>
      <c r="IVE522" s="156"/>
      <c r="IVF522" s="103"/>
      <c r="IVG522" s="156"/>
      <c r="IVH522" s="156"/>
      <c r="IVI522" s="156"/>
      <c r="IVJ522" s="156"/>
      <c r="IVK522" s="156"/>
      <c r="IVL522" s="156"/>
      <c r="IVM522" s="156"/>
      <c r="IVN522" s="156"/>
      <c r="IVO522" s="156"/>
      <c r="IVP522" s="156"/>
      <c r="IVQ522" s="156"/>
      <c r="IVR522" s="156"/>
      <c r="IVS522" s="156"/>
      <c r="IVT522" s="156"/>
      <c r="IVU522" s="156"/>
      <c r="IVV522" s="156"/>
      <c r="IVW522" s="156"/>
      <c r="IVX522" s="156"/>
      <c r="IVY522" s="156"/>
      <c r="IVZ522" s="156"/>
      <c r="IWA522" s="156"/>
      <c r="IWB522" s="153"/>
      <c r="IWC522" s="301"/>
      <c r="IWD522" s="240"/>
      <c r="IWE522" s="240"/>
      <c r="IWF522" s="240"/>
      <c r="IWG522" s="398"/>
      <c r="IWH522" s="156"/>
      <c r="IWI522" s="156"/>
      <c r="IWJ522" s="156"/>
      <c r="IWK522" s="156"/>
      <c r="IWL522" s="156"/>
      <c r="IWM522" s="156"/>
      <c r="IWN522" s="156"/>
      <c r="IWO522" s="156"/>
      <c r="IWP522" s="156"/>
      <c r="IWQ522" s="156"/>
      <c r="IWR522" s="156"/>
      <c r="IWS522" s="156"/>
      <c r="IWT522" s="156"/>
      <c r="IWU522" s="157"/>
      <c r="IWV522" s="157"/>
      <c r="IWW522" s="157"/>
      <c r="IWX522" s="156"/>
      <c r="IWY522" s="156"/>
      <c r="IWZ522" s="156"/>
      <c r="IXA522" s="156"/>
      <c r="IXB522" s="156"/>
      <c r="IXC522" s="156"/>
      <c r="IXD522" s="156"/>
      <c r="IXE522" s="156"/>
      <c r="IXF522" s="156"/>
      <c r="IXG522" s="157"/>
      <c r="IXH522" s="156"/>
      <c r="JWC522" s="490"/>
      <c r="JWD522" s="156"/>
      <c r="JWE522" s="156"/>
      <c r="JWF522" s="156"/>
      <c r="JWG522" s="156"/>
      <c r="JWH522" s="156"/>
      <c r="JWI522" s="156"/>
      <c r="JWJ522" s="156"/>
      <c r="JWK522" s="156"/>
      <c r="JWL522" s="301"/>
      <c r="JWM522" s="251"/>
      <c r="JWN522" s="156"/>
      <c r="JWO522" s="156"/>
      <c r="JWP522" s="156"/>
      <c r="JWQ522" s="156"/>
      <c r="JWR522" s="156"/>
      <c r="JWS522" s="156"/>
      <c r="JWT522" s="143"/>
      <c r="JWU522" s="134"/>
      <c r="JWV522" s="253"/>
      <c r="JWW522" s="156"/>
      <c r="JWX522" s="253"/>
      <c r="JWY522" s="156"/>
      <c r="JWZ522" s="156"/>
      <c r="JXA522" s="317"/>
      <c r="JXB522" s="156"/>
      <c r="JXC522" s="156"/>
      <c r="JXD522" s="156"/>
      <c r="JXE522" s="156"/>
      <c r="JXF522" s="156"/>
      <c r="JXG522" s="156"/>
      <c r="JXH522" s="156"/>
      <c r="JXI522" s="156"/>
      <c r="JXJ522" s="156"/>
      <c r="JXK522" s="156"/>
      <c r="JXL522" s="156"/>
      <c r="JXM522" s="156"/>
      <c r="JXN522" s="103"/>
      <c r="JXO522" s="156"/>
      <c r="JXP522" s="156"/>
      <c r="JXQ522" s="156"/>
      <c r="JXR522" s="156"/>
      <c r="JXS522" s="156"/>
      <c r="JXT522" s="156"/>
      <c r="JXU522" s="156"/>
      <c r="JXV522" s="156"/>
      <c r="JXW522" s="156"/>
      <c r="JXX522" s="156"/>
      <c r="JXY522" s="156"/>
      <c r="JXZ522" s="156"/>
      <c r="JYA522" s="156"/>
      <c r="JYB522" s="156"/>
      <c r="JYC522" s="156"/>
      <c r="JYD522" s="156"/>
      <c r="JYE522" s="156"/>
      <c r="JYF522" s="156"/>
      <c r="JYG522" s="156"/>
      <c r="JYH522" s="156"/>
      <c r="JYI522" s="156"/>
      <c r="JYJ522" s="153"/>
      <c r="JYK522" s="301"/>
      <c r="JYL522" s="240"/>
      <c r="JYM522" s="240"/>
      <c r="JYN522" s="240"/>
      <c r="JYO522" s="398"/>
      <c r="JYP522" s="156"/>
      <c r="JYQ522" s="156"/>
      <c r="JYR522" s="156"/>
      <c r="JYS522" s="156"/>
      <c r="JYT522" s="156"/>
      <c r="JYU522" s="156"/>
      <c r="JYV522" s="156"/>
      <c r="JYW522" s="156"/>
      <c r="JYX522" s="156"/>
      <c r="JYY522" s="156"/>
      <c r="JYZ522" s="156"/>
      <c r="JZA522" s="156"/>
      <c r="JZB522" s="156"/>
      <c r="JZC522" s="157"/>
      <c r="JZD522" s="157"/>
      <c r="JZE522" s="157"/>
      <c r="JZF522" s="156"/>
      <c r="JZG522" s="156"/>
      <c r="JZH522" s="156"/>
      <c r="JZI522" s="156"/>
      <c r="JZJ522" s="156"/>
      <c r="JZK522" s="156"/>
      <c r="JZL522" s="156"/>
      <c r="JZM522" s="156"/>
      <c r="JZN522" s="156"/>
      <c r="JZO522" s="157"/>
      <c r="JZP522" s="156"/>
      <c r="KYK522" s="490"/>
      <c r="KYL522" s="156"/>
      <c r="KYM522" s="156"/>
      <c r="KYN522" s="156"/>
      <c r="KYO522" s="156"/>
      <c r="KYP522" s="156"/>
      <c r="KYQ522" s="156"/>
      <c r="KYR522" s="156"/>
      <c r="KYS522" s="156"/>
      <c r="KYT522" s="301"/>
      <c r="KYU522" s="251"/>
      <c r="KYV522" s="156"/>
      <c r="KYW522" s="156"/>
      <c r="KYX522" s="156"/>
      <c r="KYY522" s="156"/>
      <c r="KYZ522" s="156"/>
      <c r="KZA522" s="156"/>
      <c r="KZB522" s="143"/>
      <c r="KZC522" s="134"/>
      <c r="KZD522" s="253"/>
      <c r="KZE522" s="156"/>
      <c r="KZF522" s="253"/>
      <c r="KZG522" s="156"/>
      <c r="KZH522" s="156"/>
      <c r="KZI522" s="317"/>
      <c r="KZJ522" s="156"/>
      <c r="KZK522" s="156"/>
      <c r="KZL522" s="156"/>
      <c r="KZM522" s="156"/>
      <c r="KZN522" s="156"/>
      <c r="KZO522" s="156"/>
      <c r="KZP522" s="156"/>
      <c r="KZQ522" s="156"/>
      <c r="KZR522" s="156"/>
      <c r="KZS522" s="156"/>
      <c r="KZT522" s="156"/>
      <c r="KZU522" s="156"/>
      <c r="KZV522" s="103"/>
      <c r="KZW522" s="156"/>
      <c r="KZX522" s="156"/>
      <c r="KZY522" s="156"/>
      <c r="KZZ522" s="156"/>
      <c r="LAA522" s="156"/>
      <c r="LAB522" s="156"/>
      <c r="LAC522" s="156"/>
      <c r="LAD522" s="156"/>
      <c r="LAE522" s="156"/>
      <c r="LAF522" s="156"/>
      <c r="LAG522" s="156"/>
      <c r="LAH522" s="156"/>
      <c r="LAI522" s="156"/>
      <c r="LAJ522" s="156"/>
      <c r="LAK522" s="156"/>
      <c r="LAL522" s="156"/>
      <c r="LAM522" s="156"/>
      <c r="LAN522" s="156"/>
      <c r="LAO522" s="156"/>
      <c r="LAP522" s="156"/>
      <c r="LAQ522" s="156"/>
      <c r="LAR522" s="153"/>
      <c r="LAS522" s="301"/>
      <c r="LAT522" s="240"/>
      <c r="LAU522" s="240"/>
      <c r="LAV522" s="240"/>
      <c r="LAW522" s="398"/>
      <c r="LAX522" s="156"/>
      <c r="LAY522" s="156"/>
      <c r="LAZ522" s="156"/>
      <c r="LBA522" s="156"/>
      <c r="LBB522" s="156"/>
      <c r="LBC522" s="156"/>
      <c r="LBD522" s="156"/>
      <c r="LBE522" s="156"/>
      <c r="LBF522" s="156"/>
      <c r="LBG522" s="156"/>
      <c r="LBH522" s="156"/>
      <c r="LBI522" s="156"/>
      <c r="LBJ522" s="156"/>
      <c r="LBK522" s="157"/>
      <c r="LBL522" s="157"/>
      <c r="LBM522" s="157"/>
      <c r="LBN522" s="156"/>
      <c r="LBO522" s="156"/>
      <c r="LBP522" s="156"/>
      <c r="LBQ522" s="156"/>
      <c r="LBR522" s="156"/>
      <c r="LBS522" s="156"/>
      <c r="LBT522" s="156"/>
      <c r="LBU522" s="156"/>
      <c r="LBV522" s="156"/>
      <c r="LBW522" s="157"/>
      <c r="LBX522" s="156"/>
      <c r="MAS522" s="490"/>
      <c r="MAT522" s="156"/>
      <c r="MAU522" s="156"/>
      <c r="MAV522" s="156"/>
      <c r="MAW522" s="156"/>
      <c r="MAX522" s="156"/>
      <c r="MAY522" s="156"/>
      <c r="MAZ522" s="156"/>
      <c r="MBA522" s="156"/>
      <c r="MBB522" s="301"/>
      <c r="MBC522" s="251"/>
      <c r="MBD522" s="156"/>
      <c r="MBE522" s="156"/>
      <c r="MBF522" s="156"/>
      <c r="MBG522" s="156"/>
      <c r="MBH522" s="156"/>
      <c r="MBI522" s="156"/>
      <c r="MBJ522" s="143"/>
      <c r="MBK522" s="134"/>
      <c r="MBL522" s="253"/>
      <c r="MBM522" s="156"/>
      <c r="MBN522" s="253"/>
      <c r="MBO522" s="156"/>
      <c r="MBP522" s="156"/>
      <c r="MBQ522" s="317"/>
      <c r="MBR522" s="156"/>
      <c r="MBS522" s="156"/>
      <c r="MBT522" s="156"/>
      <c r="MBU522" s="156"/>
      <c r="MBV522" s="156"/>
      <c r="MBW522" s="156"/>
      <c r="MBX522" s="156"/>
      <c r="MBY522" s="156"/>
      <c r="MBZ522" s="156"/>
      <c r="MCA522" s="156"/>
      <c r="MCB522" s="156"/>
      <c r="MCC522" s="156"/>
      <c r="MCD522" s="103"/>
      <c r="MCE522" s="156"/>
      <c r="MCF522" s="156"/>
      <c r="MCG522" s="156"/>
      <c r="MCH522" s="156"/>
      <c r="MCI522" s="156"/>
      <c r="MCJ522" s="156"/>
      <c r="MCK522" s="156"/>
      <c r="MCL522" s="156"/>
      <c r="MCM522" s="156"/>
      <c r="MCN522" s="156"/>
      <c r="MCO522" s="156"/>
      <c r="MCP522" s="156"/>
      <c r="MCQ522" s="156"/>
      <c r="MCR522" s="156"/>
      <c r="MCS522" s="156"/>
      <c r="MCT522" s="156"/>
      <c r="MCU522" s="156"/>
      <c r="MCV522" s="156"/>
      <c r="MCW522" s="156"/>
      <c r="MCX522" s="156"/>
      <c r="MCY522" s="156"/>
      <c r="MCZ522" s="153"/>
      <c r="MDA522" s="301"/>
      <c r="MDB522" s="240"/>
      <c r="MDC522" s="240"/>
      <c r="MDD522" s="240"/>
      <c r="MDE522" s="398"/>
      <c r="MDF522" s="156"/>
      <c r="MDG522" s="156"/>
      <c r="MDH522" s="156"/>
      <c r="MDI522" s="156"/>
      <c r="MDJ522" s="156"/>
      <c r="MDK522" s="156"/>
      <c r="MDL522" s="156"/>
      <c r="MDM522" s="156"/>
      <c r="MDN522" s="156"/>
      <c r="MDO522" s="156"/>
      <c r="MDP522" s="156"/>
      <c r="MDQ522" s="156"/>
      <c r="MDR522" s="156"/>
      <c r="MDS522" s="157"/>
      <c r="MDT522" s="157"/>
      <c r="MDU522" s="157"/>
      <c r="MDV522" s="156"/>
      <c r="MDW522" s="156"/>
      <c r="MDX522" s="156"/>
      <c r="MDY522" s="156"/>
      <c r="MDZ522" s="156"/>
      <c r="MEA522" s="156"/>
      <c r="MEB522" s="156"/>
      <c r="MEC522" s="156"/>
      <c r="MED522" s="156"/>
      <c r="MEE522" s="157"/>
      <c r="MEF522" s="156"/>
      <c r="NDA522" s="490"/>
      <c r="NDB522" s="156"/>
      <c r="NDC522" s="156"/>
      <c r="NDD522" s="156"/>
      <c r="NDE522" s="156"/>
      <c r="NDF522" s="156"/>
      <c r="NDG522" s="156"/>
      <c r="NDH522" s="156"/>
      <c r="NDI522" s="156"/>
      <c r="NDJ522" s="301"/>
      <c r="NDK522" s="251"/>
      <c r="NDL522" s="156"/>
      <c r="NDM522" s="156"/>
      <c r="NDN522" s="156"/>
      <c r="NDO522" s="156"/>
      <c r="NDP522" s="156"/>
      <c r="NDQ522" s="156"/>
      <c r="NDR522" s="143"/>
      <c r="NDS522" s="134"/>
      <c r="NDT522" s="253"/>
      <c r="NDU522" s="156"/>
      <c r="NDV522" s="253"/>
      <c r="NDW522" s="156"/>
      <c r="NDX522" s="156"/>
      <c r="NDY522" s="317"/>
      <c r="NDZ522" s="156"/>
      <c r="NEA522" s="156"/>
      <c r="NEB522" s="156"/>
      <c r="NEC522" s="156"/>
      <c r="NED522" s="156"/>
      <c r="NEE522" s="156"/>
      <c r="NEF522" s="156"/>
      <c r="NEG522" s="156"/>
      <c r="NEH522" s="156"/>
      <c r="NEI522" s="156"/>
      <c r="NEJ522" s="156"/>
      <c r="NEK522" s="156"/>
      <c r="NEL522" s="103"/>
      <c r="NEM522" s="156"/>
      <c r="NEN522" s="156"/>
      <c r="NEO522" s="156"/>
      <c r="NEP522" s="156"/>
      <c r="NEQ522" s="156"/>
      <c r="NER522" s="156"/>
      <c r="NES522" s="156"/>
      <c r="NET522" s="156"/>
      <c r="NEU522" s="156"/>
      <c r="NEV522" s="156"/>
      <c r="NEW522" s="156"/>
      <c r="NEX522" s="156"/>
      <c r="NEY522" s="156"/>
      <c r="NEZ522" s="156"/>
      <c r="NFA522" s="156"/>
      <c r="NFB522" s="156"/>
      <c r="NFC522" s="156"/>
      <c r="NFD522" s="156"/>
      <c r="NFE522" s="156"/>
      <c r="NFF522" s="156"/>
      <c r="NFG522" s="156"/>
      <c r="NFH522" s="153"/>
      <c r="NFI522" s="301"/>
      <c r="NFJ522" s="240"/>
      <c r="NFK522" s="240"/>
      <c r="NFL522" s="240"/>
      <c r="NFM522" s="398"/>
      <c r="NFN522" s="156"/>
      <c r="NFO522" s="156"/>
      <c r="NFP522" s="156"/>
      <c r="NFQ522" s="156"/>
      <c r="NFR522" s="156"/>
      <c r="NFS522" s="156"/>
      <c r="NFT522" s="156"/>
      <c r="NFU522" s="156"/>
      <c r="NFV522" s="156"/>
      <c r="NFW522" s="156"/>
      <c r="NFX522" s="156"/>
      <c r="NFY522" s="156"/>
      <c r="NFZ522" s="156"/>
    </row>
    <row r="523" spans="1:828 1473:1564 2209:3036 3681:3772 4417:4508 5153:5980 6625:6716 7361:8188 8833:8924 9569:9646" s="290" customFormat="1" ht="45.75" customHeight="1">
      <c r="A523" s="589">
        <f>1+A522</f>
        <v>522</v>
      </c>
      <c r="B523" s="403" t="s">
        <v>5343</v>
      </c>
      <c r="C523" s="156" t="s">
        <v>5344</v>
      </c>
      <c r="D523" s="156" t="s">
        <v>179</v>
      </c>
      <c r="E523" s="156">
        <v>45441</v>
      </c>
      <c r="F523" s="156">
        <v>45443</v>
      </c>
      <c r="G523" s="156">
        <v>45595</v>
      </c>
      <c r="H523" s="156" t="s">
        <v>94</v>
      </c>
      <c r="I523" s="156" t="s">
        <v>95</v>
      </c>
      <c r="J523" s="301" t="s">
        <v>5345</v>
      </c>
      <c r="K523" s="251">
        <v>1072654315</v>
      </c>
      <c r="L523" s="156">
        <v>4</v>
      </c>
      <c r="M523" s="156" t="s">
        <v>97</v>
      </c>
      <c r="N523" s="156" t="s">
        <v>5078</v>
      </c>
      <c r="O523" s="156" t="s">
        <v>4469</v>
      </c>
      <c r="P523" s="156" t="s">
        <v>5346</v>
      </c>
      <c r="Q523" s="156" t="s">
        <v>897</v>
      </c>
      <c r="R523" s="143">
        <f>+G523-F523</f>
        <v>152</v>
      </c>
      <c r="S523" s="134" t="s">
        <v>3496</v>
      </c>
      <c r="T523" s="253">
        <v>28500000</v>
      </c>
      <c r="U523" s="156" t="s">
        <v>5347</v>
      </c>
      <c r="V523" s="253">
        <f>+T523</f>
        <v>28500000</v>
      </c>
      <c r="W523" s="156">
        <v>45441</v>
      </c>
      <c r="X523" s="156" t="s">
        <v>473</v>
      </c>
      <c r="Y523" s="317">
        <f>+Z523+AA523+AB523</f>
        <v>28500000</v>
      </c>
      <c r="Z523" s="156">
        <f>T523-AA523-AB523</f>
        <v>28500000</v>
      </c>
      <c r="AA523" s="156">
        <v>0</v>
      </c>
      <c r="AB523" s="156">
        <f>+AC523+AD523+AE523+AF523+AG523+AH523+AI523+AJ523</f>
        <v>0</v>
      </c>
      <c r="AC523" s="156">
        <v>0</v>
      </c>
      <c r="AD523" s="156">
        <v>0</v>
      </c>
      <c r="AE523" s="156">
        <v>0</v>
      </c>
      <c r="AF523" s="156">
        <v>0</v>
      </c>
      <c r="AG523" s="156">
        <v>0</v>
      </c>
      <c r="AH523" s="156">
        <v>0</v>
      </c>
      <c r="AI523" s="156">
        <v>0</v>
      </c>
      <c r="AJ523" s="156">
        <v>0</v>
      </c>
      <c r="AK523" s="156" t="s">
        <v>104</v>
      </c>
      <c r="AL523" s="103" t="s">
        <v>5348</v>
      </c>
      <c r="AM523" s="156" t="s">
        <v>5197</v>
      </c>
      <c r="AN523" s="156">
        <v>25290670</v>
      </c>
      <c r="AO523" s="156" t="s">
        <v>108</v>
      </c>
      <c r="AP523" s="156" t="s">
        <v>108</v>
      </c>
      <c r="AQ523" s="156" t="s">
        <v>108</v>
      </c>
      <c r="AR523" s="156" t="s">
        <v>108</v>
      </c>
      <c r="AS523" s="156" t="s">
        <v>109</v>
      </c>
      <c r="AT523" s="156" t="s">
        <v>109</v>
      </c>
      <c r="AU523" s="156" t="s">
        <v>392</v>
      </c>
      <c r="AV523" s="156"/>
      <c r="AW523" s="156"/>
      <c r="AX523" s="156" t="s">
        <v>109</v>
      </c>
      <c r="AY523" s="156" t="s">
        <v>108</v>
      </c>
      <c r="AZ523" s="156"/>
      <c r="BA523" s="156"/>
      <c r="BB523" s="156"/>
      <c r="BC523" s="156"/>
      <c r="BD523" s="156"/>
      <c r="BE523" s="156"/>
      <c r="BF523" s="156"/>
      <c r="BG523" s="156"/>
      <c r="BH523" s="153">
        <f>T523+BB523</f>
        <v>28500000</v>
      </c>
      <c r="BI523" s="349" t="s">
        <v>113</v>
      </c>
      <c r="BJ523" s="240"/>
      <c r="BK523" s="240" t="s">
        <v>114</v>
      </c>
      <c r="BL523" s="240"/>
      <c r="BM523" s="468"/>
      <c r="BN523" s="156" t="s">
        <v>161</v>
      </c>
      <c r="BO523" s="156">
        <v>34</v>
      </c>
      <c r="BP523" s="156" t="s">
        <v>114</v>
      </c>
      <c r="BQ523" s="156" t="s">
        <v>114</v>
      </c>
      <c r="BR523" s="156" t="s">
        <v>114</v>
      </c>
      <c r="BS523" s="156" t="s">
        <v>114</v>
      </c>
      <c r="BT523" s="156" t="s">
        <v>114</v>
      </c>
      <c r="BU523" s="156" t="s">
        <v>5349</v>
      </c>
      <c r="BV523" s="156">
        <v>3106189104</v>
      </c>
      <c r="BW523" s="156" t="s">
        <v>5350</v>
      </c>
      <c r="BX523" s="156" t="s">
        <v>839</v>
      </c>
      <c r="BY523" s="156" t="s">
        <v>119</v>
      </c>
      <c r="BZ523" s="156" t="s">
        <v>5351</v>
      </c>
      <c r="CA523" s="157" t="s">
        <v>109</v>
      </c>
      <c r="CB523" s="157" t="s">
        <v>109</v>
      </c>
      <c r="CC523" s="157" t="s">
        <v>109</v>
      </c>
      <c r="CD523" s="152" t="s">
        <v>109</v>
      </c>
      <c r="CE523" s="152" t="s">
        <v>109</v>
      </c>
      <c r="CF523" s="152" t="s">
        <v>109</v>
      </c>
      <c r="CG523" s="152" t="s">
        <v>109</v>
      </c>
      <c r="CH523" s="156"/>
      <c r="CI523" s="156"/>
      <c r="CJ523" s="156"/>
      <c r="CK523" s="156"/>
      <c r="CL523" s="156"/>
      <c r="CM523" s="157" t="s">
        <v>109</v>
      </c>
      <c r="CN523" s="156"/>
      <c r="CO523" s="297"/>
      <c r="CP523" s="297"/>
      <c r="CQ523" s="297"/>
      <c r="CR523" s="297"/>
      <c r="CS523" s="50"/>
      <c r="CT523" s="50"/>
      <c r="CU523" s="50"/>
      <c r="CV523" s="50"/>
      <c r="CW523" s="50"/>
      <c r="CX523" s="50"/>
      <c r="CY523" s="50"/>
      <c r="CZ523" s="50"/>
      <c r="DA523" s="50"/>
      <c r="DB523" s="50"/>
      <c r="DC523" s="50"/>
      <c r="DD523" s="50"/>
      <c r="DE523" s="50"/>
      <c r="DF523" s="50"/>
      <c r="DG523" s="50"/>
      <c r="DH523" s="50"/>
      <c r="DI523" s="50"/>
      <c r="DJ523" s="50"/>
      <c r="DK523" s="50"/>
      <c r="DL523" s="50"/>
      <c r="DM523" s="50"/>
      <c r="DN523" s="50"/>
      <c r="DO523" s="50"/>
      <c r="DP523" s="50"/>
      <c r="DQ523" s="50"/>
      <c r="DR523" s="50"/>
      <c r="DS523" s="50"/>
      <c r="DT523" s="50"/>
      <c r="DU523" s="50"/>
      <c r="DV523" s="50"/>
      <c r="DW523" s="50"/>
      <c r="DX523" s="50"/>
      <c r="DY523" s="50"/>
      <c r="DZ523" s="50"/>
      <c r="EA523" s="50"/>
      <c r="EB523" s="50"/>
      <c r="EC523" s="50"/>
      <c r="ED523" s="50"/>
      <c r="EE523" s="50"/>
      <c r="EF523" s="50"/>
      <c r="EG523" s="50"/>
      <c r="EH523" s="50"/>
      <c r="EI523" s="50"/>
      <c r="EJ523" s="50"/>
      <c r="EK523" s="50"/>
      <c r="EL523" s="50"/>
      <c r="EM523" s="50"/>
      <c r="EN523" s="50"/>
      <c r="EO523" s="50"/>
      <c r="EP523" s="50"/>
      <c r="EQ523" s="50"/>
      <c r="ER523" s="50"/>
      <c r="ES523" s="50"/>
      <c r="ET523" s="50"/>
      <c r="EU523" s="50"/>
      <c r="EV523" s="50"/>
      <c r="EW523" s="50"/>
      <c r="EX523" s="50"/>
      <c r="EY523" s="50"/>
      <c r="EZ523" s="50"/>
      <c r="FA523" s="50"/>
      <c r="FB523" s="50"/>
      <c r="FC523" s="50"/>
      <c r="FD523" s="50"/>
      <c r="FE523" s="50"/>
      <c r="FF523" s="50"/>
      <c r="FG523" s="50"/>
      <c r="FH523" s="50"/>
      <c r="FI523" s="50"/>
      <c r="FJ523" s="50"/>
      <c r="FK523" s="50"/>
      <c r="FL523" s="50"/>
      <c r="FM523" s="50"/>
      <c r="FN523" s="50"/>
      <c r="FO523" s="50"/>
      <c r="FP523" s="50"/>
      <c r="FQ523" s="50"/>
      <c r="FR523" s="50"/>
      <c r="FS523" s="50"/>
      <c r="FT523" s="50"/>
      <c r="FU523" s="50"/>
      <c r="FV523" s="50"/>
      <c r="FW523" s="50"/>
      <c r="FX523" s="50"/>
      <c r="FY523" s="50"/>
      <c r="FZ523" s="50"/>
      <c r="GA523" s="50"/>
      <c r="GB523" s="50"/>
      <c r="GC523" s="50"/>
      <c r="GD523" s="50"/>
      <c r="GE523" s="50"/>
      <c r="GF523" s="50"/>
      <c r="GG523" s="50"/>
      <c r="GH523" s="50"/>
      <c r="GI523" s="50"/>
      <c r="GJ523" s="50"/>
      <c r="GK523" s="50"/>
      <c r="GL523" s="50"/>
      <c r="GM523" s="50"/>
      <c r="GN523" s="50"/>
      <c r="GO523" s="50"/>
      <c r="GP523" s="50"/>
      <c r="GQ523" s="50"/>
      <c r="GR523" s="50"/>
      <c r="GS523" s="50"/>
      <c r="GT523" s="50"/>
      <c r="GU523" s="50"/>
      <c r="GV523" s="16"/>
      <c r="GW523" s="16"/>
      <c r="GX523" s="16"/>
      <c r="GY523" s="16"/>
      <c r="GZ523" s="16"/>
      <c r="HA523" s="16"/>
      <c r="HB523" s="16"/>
      <c r="HC523" s="16"/>
      <c r="HD523" s="16"/>
      <c r="HE523" s="16"/>
      <c r="HF523" s="16"/>
      <c r="HG523" s="16"/>
      <c r="HH523" s="16"/>
      <c r="HI523" s="16"/>
      <c r="HJ523" s="16"/>
      <c r="HK523" s="16"/>
      <c r="HL523" s="16"/>
      <c r="HM523" s="16"/>
      <c r="HN523" s="16"/>
      <c r="HO523" s="16"/>
      <c r="HP523" s="16"/>
      <c r="HQ523" s="16"/>
      <c r="HR523" s="16"/>
      <c r="HS523" s="16"/>
      <c r="HT523" s="16"/>
      <c r="HU523" s="16"/>
      <c r="HV523" s="16"/>
      <c r="HW523" s="16"/>
      <c r="HX523" s="16"/>
      <c r="HY523" s="16"/>
      <c r="HZ523" s="16"/>
      <c r="IA523" s="16"/>
      <c r="IB523" s="16"/>
      <c r="IC523" s="16"/>
      <c r="ID523" s="16"/>
      <c r="IE523" s="16"/>
      <c r="IF523" s="16"/>
      <c r="IG523" s="16"/>
      <c r="IH523" s="16"/>
      <c r="II523" s="16"/>
      <c r="IJ523" s="16"/>
      <c r="IK523" s="16"/>
      <c r="IL523" s="16"/>
      <c r="IM523" s="16"/>
      <c r="IN523" s="16"/>
      <c r="IO523" s="16"/>
      <c r="IP523" s="16"/>
      <c r="IQ523" s="16"/>
      <c r="IR523" s="16"/>
      <c r="IS523" s="16"/>
      <c r="IT523" s="16"/>
      <c r="IU523" s="16"/>
      <c r="IV523" s="16"/>
      <c r="IW523" s="16"/>
      <c r="IX523" s="16"/>
      <c r="IY523" s="16"/>
      <c r="IZ523" s="16"/>
      <c r="JA523" s="16"/>
      <c r="JB523" s="16"/>
      <c r="JC523" s="16"/>
      <c r="JD523" s="16"/>
      <c r="JE523" s="16"/>
      <c r="JF523" s="16"/>
      <c r="JG523" s="16"/>
      <c r="JH523" s="16"/>
      <c r="JI523" s="16"/>
      <c r="JJ523" s="16"/>
      <c r="JK523" s="16"/>
      <c r="JL523" s="16"/>
      <c r="JM523" s="16"/>
      <c r="JN523" s="16"/>
      <c r="JO523" s="16"/>
      <c r="JP523" s="16"/>
      <c r="JQ523" s="16"/>
      <c r="JR523" s="16"/>
      <c r="JS523" s="16"/>
      <c r="JT523" s="16"/>
      <c r="JU523" s="16"/>
      <c r="JV523" s="16"/>
      <c r="JW523" s="16"/>
      <c r="JX523" s="16"/>
      <c r="JY523" s="16"/>
      <c r="JZ523" s="16"/>
      <c r="KA523" s="16"/>
      <c r="KB523" s="16"/>
      <c r="KC523" s="16"/>
      <c r="KD523" s="16"/>
      <c r="KE523" s="16"/>
      <c r="KF523" s="16"/>
      <c r="KG523" s="16"/>
      <c r="KH523" s="16"/>
      <c r="KI523" s="16"/>
      <c r="KJ523" s="16"/>
      <c r="KK523" s="16"/>
      <c r="KL523" s="16"/>
      <c r="KM523" s="16"/>
      <c r="KN523" s="16"/>
      <c r="KO523" s="16"/>
      <c r="KP523" s="16"/>
      <c r="KQ523" s="16"/>
      <c r="KR523" s="16"/>
      <c r="KS523" s="16"/>
      <c r="KT523" s="16"/>
      <c r="KU523" s="16"/>
      <c r="KV523" s="16"/>
      <c r="KW523" s="16"/>
      <c r="KX523" s="16"/>
      <c r="KY523" s="16"/>
      <c r="KZ523" s="16"/>
      <c r="LA523" s="16"/>
      <c r="LB523" s="16"/>
      <c r="LC523" s="16"/>
      <c r="LD523" s="16"/>
      <c r="LE523" s="16"/>
      <c r="LF523" s="16"/>
      <c r="LG523" s="16"/>
      <c r="LH523" s="16"/>
      <c r="LI523" s="16"/>
      <c r="LJ523" s="16"/>
      <c r="LK523" s="16"/>
      <c r="LL523" s="16"/>
      <c r="LM523" s="16"/>
      <c r="LN523" s="16"/>
      <c r="LO523" s="16"/>
      <c r="LP523" s="16"/>
      <c r="LQ523" s="16"/>
      <c r="LR523" s="16"/>
      <c r="LS523" s="16"/>
      <c r="LT523" s="16"/>
      <c r="LU523" s="16"/>
      <c r="LV523" s="16"/>
      <c r="LW523" s="16"/>
      <c r="LX523" s="16"/>
      <c r="LY523" s="16"/>
      <c r="LZ523" s="16"/>
      <c r="MA523" s="16"/>
      <c r="MB523" s="16"/>
      <c r="MC523" s="16"/>
      <c r="MD523" s="16"/>
      <c r="ME523" s="16"/>
      <c r="MF523" s="16"/>
      <c r="MG523" s="16"/>
      <c r="MH523" s="16"/>
      <c r="MI523" s="16"/>
      <c r="MJ523" s="16"/>
      <c r="MK523" s="16"/>
      <c r="ML523" s="16"/>
      <c r="MM523" s="16"/>
      <c r="MN523" s="16"/>
      <c r="MO523" s="16"/>
      <c r="MP523" s="16"/>
      <c r="MQ523" s="16"/>
      <c r="MR523" s="16"/>
      <c r="MS523" s="16"/>
      <c r="MT523" s="16"/>
      <c r="MU523" s="16"/>
      <c r="MV523" s="16"/>
      <c r="MW523" s="16"/>
      <c r="MX523" s="16"/>
      <c r="MY523" s="16"/>
      <c r="MZ523" s="16"/>
      <c r="NA523" s="16"/>
      <c r="NB523" s="16"/>
      <c r="NC523" s="16"/>
      <c r="ND523" s="16"/>
      <c r="NE523" s="16"/>
      <c r="NF523" s="16"/>
      <c r="NG523" s="16"/>
      <c r="NH523" s="16"/>
      <c r="NI523" s="16"/>
      <c r="NJ523" s="16"/>
      <c r="NK523" s="16"/>
      <c r="NL523" s="16"/>
      <c r="NM523" s="16"/>
      <c r="NN523" s="16"/>
      <c r="NO523" s="16"/>
      <c r="NP523" s="16"/>
      <c r="NQ523" s="16"/>
      <c r="NR523" s="16"/>
      <c r="NS523" s="16"/>
      <c r="NT523" s="16"/>
      <c r="NU523" s="16"/>
      <c r="NV523" s="16"/>
      <c r="NW523" s="16"/>
      <c r="NX523" s="16"/>
      <c r="NY523" s="16"/>
      <c r="NZ523" s="16"/>
      <c r="OA523" s="16"/>
      <c r="OB523" s="16"/>
      <c r="OC523" s="16"/>
      <c r="OD523" s="16"/>
      <c r="OE523" s="16"/>
      <c r="OF523" s="16"/>
      <c r="OG523" s="16"/>
      <c r="OH523" s="16"/>
      <c r="OI523" s="16"/>
      <c r="OJ523" s="16"/>
      <c r="OK523" s="16"/>
      <c r="OL523" s="16"/>
      <c r="OM523" s="16"/>
      <c r="ON523" s="16"/>
      <c r="OO523" s="16"/>
      <c r="OP523" s="16"/>
      <c r="OQ523" s="16"/>
      <c r="OR523" s="16"/>
      <c r="OS523" s="16"/>
      <c r="OT523" s="16"/>
      <c r="OU523" s="16"/>
      <c r="OV523" s="16"/>
      <c r="OW523" s="16"/>
      <c r="OX523" s="16"/>
      <c r="OY523" s="16"/>
      <c r="OZ523" s="16"/>
      <c r="PA523" s="16"/>
      <c r="PB523" s="16"/>
      <c r="PC523" s="16"/>
      <c r="PD523" s="16"/>
      <c r="PE523" s="16"/>
      <c r="PF523" s="16"/>
      <c r="PG523" s="16"/>
      <c r="PH523" s="16"/>
      <c r="PI523" s="16"/>
      <c r="PJ523" s="16"/>
      <c r="PK523" s="16"/>
      <c r="PL523" s="16"/>
      <c r="PM523" s="16"/>
      <c r="PN523" s="16"/>
      <c r="PO523" s="16"/>
      <c r="PP523" s="16"/>
      <c r="PQ523" s="16"/>
      <c r="PR523" s="16"/>
      <c r="PS523" s="16"/>
      <c r="PT523" s="16"/>
      <c r="PU523" s="16"/>
      <c r="PV523" s="16"/>
      <c r="PW523" s="16"/>
      <c r="PX523" s="16"/>
      <c r="PY523" s="16"/>
      <c r="PZ523" s="16"/>
      <c r="QA523" s="16"/>
      <c r="QB523" s="16"/>
      <c r="QC523" s="16"/>
      <c r="QD523" s="16"/>
      <c r="QE523" s="16"/>
      <c r="QF523" s="16"/>
      <c r="QG523" s="16"/>
      <c r="QH523" s="16"/>
      <c r="QI523" s="16"/>
      <c r="QJ523" s="16"/>
      <c r="QK523" s="16"/>
      <c r="QL523" s="16"/>
      <c r="QM523" s="16"/>
      <c r="QN523" s="16"/>
      <c r="QO523" s="16"/>
      <c r="QP523" s="16"/>
      <c r="QQ523" s="16"/>
      <c r="QR523" s="16"/>
      <c r="QS523" s="16"/>
      <c r="QT523" s="16"/>
      <c r="QU523" s="16"/>
      <c r="QV523" s="16"/>
      <c r="QW523" s="16"/>
      <c r="QX523" s="16"/>
      <c r="QY523" s="16"/>
      <c r="QZ523" s="16"/>
      <c r="RA523" s="16"/>
      <c r="RB523" s="16"/>
      <c r="RC523" s="16"/>
      <c r="RD523" s="16"/>
      <c r="RE523" s="16"/>
      <c r="RF523" s="16"/>
      <c r="RG523" s="16"/>
      <c r="RH523" s="16"/>
      <c r="RI523" s="16"/>
      <c r="RJ523" s="16"/>
      <c r="RK523" s="16"/>
      <c r="RL523" s="16"/>
      <c r="RM523" s="16"/>
      <c r="RN523" s="16"/>
      <c r="RO523" s="16"/>
      <c r="RP523" s="16"/>
      <c r="RQ523" s="16"/>
      <c r="RR523" s="16"/>
      <c r="RS523" s="16"/>
      <c r="RT523" s="16"/>
      <c r="RU523" s="16"/>
      <c r="RV523" s="16"/>
      <c r="RW523" s="16"/>
      <c r="RX523" s="16"/>
      <c r="RY523" s="16"/>
      <c r="RZ523" s="16"/>
      <c r="SA523" s="16"/>
      <c r="SB523" s="16"/>
      <c r="SC523" s="16"/>
      <c r="SD523" s="16"/>
      <c r="SE523" s="16"/>
      <c r="SF523" s="16"/>
      <c r="SG523" s="16"/>
      <c r="SH523" s="16"/>
      <c r="SI523" s="16"/>
      <c r="SJ523" s="16"/>
      <c r="SK523" s="16"/>
      <c r="SL523" s="16"/>
      <c r="SM523" s="16"/>
      <c r="SN523" s="16"/>
      <c r="SO523" s="16"/>
      <c r="SP523" s="16"/>
      <c r="SQ523" s="16"/>
      <c r="SR523" s="16"/>
      <c r="SS523" s="16"/>
      <c r="ST523" s="16"/>
      <c r="SU523" s="16"/>
      <c r="SV523" s="16"/>
      <c r="SW523" s="16"/>
      <c r="SX523" s="16"/>
      <c r="SY523" s="16"/>
      <c r="SZ523" s="16"/>
      <c r="TA523" s="16"/>
      <c r="TB523" s="16"/>
      <c r="TC523" s="16"/>
      <c r="TD523" s="16"/>
      <c r="TE523" s="16"/>
      <c r="TF523" s="16"/>
      <c r="TG523" s="16"/>
      <c r="TH523" s="16"/>
      <c r="TI523" s="16"/>
      <c r="TJ523" s="16"/>
      <c r="TK523" s="16"/>
      <c r="TL523" s="16"/>
      <c r="TM523" s="16"/>
      <c r="TN523" s="16"/>
      <c r="TO523" s="16"/>
      <c r="TP523" s="16"/>
      <c r="TQ523" s="16"/>
      <c r="TR523" s="16"/>
      <c r="TS523" s="16"/>
      <c r="TT523" s="16"/>
      <c r="TU523" s="16"/>
      <c r="TV523" s="16"/>
      <c r="TW523" s="16"/>
      <c r="TX523" s="16"/>
      <c r="TY523" s="16"/>
      <c r="TZ523" s="16"/>
      <c r="UA523" s="16"/>
      <c r="UB523" s="16"/>
      <c r="UC523" s="16"/>
      <c r="UD523" s="16"/>
      <c r="UE523" s="16"/>
      <c r="UF523" s="16"/>
      <c r="UG523" s="16"/>
      <c r="UH523" s="16"/>
      <c r="UI523" s="16"/>
      <c r="UJ523" s="16"/>
      <c r="UK523" s="16"/>
      <c r="UL523" s="16"/>
      <c r="UM523" s="16"/>
      <c r="UN523" s="16"/>
      <c r="UO523" s="16"/>
      <c r="UP523" s="16"/>
      <c r="UQ523" s="16"/>
      <c r="UR523" s="16"/>
      <c r="US523" s="16"/>
      <c r="UT523" s="16"/>
      <c r="UU523" s="16"/>
      <c r="UV523" s="16"/>
      <c r="UW523" s="16"/>
      <c r="UX523" s="16"/>
      <c r="UY523" s="16"/>
      <c r="UZ523" s="16"/>
      <c r="VA523" s="16"/>
      <c r="VB523" s="16"/>
      <c r="VC523" s="16"/>
      <c r="VD523" s="16"/>
      <c r="VE523" s="16"/>
      <c r="VF523" s="16"/>
      <c r="VG523" s="16"/>
      <c r="VH523" s="16"/>
      <c r="VI523" s="16"/>
      <c r="VJ523" s="16"/>
      <c r="VK523" s="16"/>
      <c r="VL523" s="16"/>
      <c r="VM523" s="16"/>
      <c r="VN523" s="16"/>
      <c r="VO523" s="16"/>
      <c r="VP523" s="16"/>
      <c r="VQ523" s="16"/>
      <c r="VR523" s="16"/>
      <c r="VS523" s="16"/>
      <c r="VT523" s="16"/>
      <c r="VU523" s="16"/>
      <c r="VV523" s="16"/>
      <c r="VW523" s="16"/>
      <c r="VX523" s="16"/>
      <c r="VY523" s="16"/>
      <c r="VZ523" s="16"/>
      <c r="WA523" s="16"/>
      <c r="WB523" s="16"/>
      <c r="WC523" s="16"/>
      <c r="WD523" s="16"/>
      <c r="WE523" s="16"/>
      <c r="WF523" s="16"/>
      <c r="WG523" s="16"/>
      <c r="WH523" s="16"/>
      <c r="WI523" s="16"/>
      <c r="WJ523" s="16"/>
      <c r="WK523" s="16"/>
      <c r="WL523" s="16"/>
      <c r="WM523" s="16"/>
      <c r="WN523" s="16"/>
      <c r="WO523" s="16"/>
      <c r="WP523" s="16"/>
      <c r="WQ523" s="16"/>
      <c r="WR523" s="16"/>
      <c r="WS523" s="16"/>
      <c r="WT523" s="16"/>
      <c r="WU523" s="16"/>
      <c r="WV523" s="16"/>
      <c r="WW523" s="16"/>
      <c r="WX523" s="16"/>
      <c r="WY523" s="16"/>
      <c r="WZ523" s="16"/>
      <c r="XA523" s="16"/>
      <c r="XB523" s="16"/>
      <c r="XC523" s="16"/>
      <c r="XD523" s="16"/>
      <c r="XE523" s="16"/>
      <c r="XF523" s="16"/>
      <c r="XG523" s="16"/>
      <c r="XH523" s="16"/>
      <c r="XI523" s="16"/>
      <c r="XJ523" s="16"/>
      <c r="XK523" s="16"/>
      <c r="XL523" s="16"/>
      <c r="XM523" s="16"/>
      <c r="XN523" s="16"/>
      <c r="XO523" s="16"/>
      <c r="XP523" s="16"/>
      <c r="XQ523" s="16"/>
      <c r="XR523" s="16"/>
      <c r="XS523" s="16"/>
      <c r="XT523" s="16"/>
      <c r="XU523" s="16"/>
      <c r="XV523" s="16"/>
      <c r="XW523" s="16"/>
      <c r="XX523" s="16"/>
      <c r="XY523" s="16"/>
      <c r="XZ523" s="16"/>
      <c r="YA523" s="16"/>
      <c r="YB523" s="16"/>
      <c r="YC523" s="16"/>
      <c r="YD523" s="16"/>
      <c r="YE523" s="16"/>
      <c r="YF523" s="16"/>
      <c r="YG523" s="16"/>
      <c r="YH523" s="16"/>
      <c r="YI523" s="16"/>
      <c r="YJ523" s="16"/>
      <c r="YK523" s="16"/>
      <c r="YL523" s="16"/>
      <c r="YM523" s="16"/>
      <c r="YN523" s="16"/>
      <c r="YO523" s="16"/>
      <c r="YP523" s="16"/>
      <c r="YQ523" s="16"/>
      <c r="YR523" s="16"/>
      <c r="YS523" s="16"/>
      <c r="YT523" s="16"/>
      <c r="YU523" s="16"/>
      <c r="YV523" s="16"/>
      <c r="YW523" s="16"/>
      <c r="YX523" s="16"/>
      <c r="YY523" s="16"/>
      <c r="YZ523" s="16"/>
      <c r="ZA523" s="16"/>
      <c r="ZB523" s="16"/>
      <c r="ZC523" s="16"/>
      <c r="ZD523" s="16"/>
      <c r="ZE523" s="16"/>
      <c r="ZF523" s="16"/>
      <c r="ZG523" s="16"/>
      <c r="ZH523" s="16"/>
      <c r="ZI523" s="16"/>
      <c r="ZJ523" s="16"/>
      <c r="ZK523" s="16"/>
      <c r="ZL523" s="16"/>
      <c r="ZM523" s="16"/>
      <c r="ZN523" s="16"/>
      <c r="ZO523" s="16"/>
      <c r="ZP523" s="16"/>
      <c r="ZQ523" s="16"/>
      <c r="ZR523" s="16"/>
      <c r="ZS523" s="16"/>
      <c r="ZT523" s="16"/>
      <c r="ZU523" s="16"/>
      <c r="ZV523" s="16"/>
      <c r="ZW523" s="16"/>
      <c r="ZX523" s="16"/>
      <c r="ZY523" s="16"/>
      <c r="ZZ523" s="16"/>
      <c r="AAA523" s="16"/>
      <c r="AAB523" s="16"/>
      <c r="AAC523" s="16"/>
      <c r="AAD523" s="16"/>
      <c r="AAE523" s="16"/>
      <c r="AAF523" s="16"/>
      <c r="AAG523" s="16"/>
      <c r="AAH523" s="16"/>
      <c r="AAI523" s="16"/>
      <c r="AAJ523" s="16"/>
      <c r="AAK523" s="16"/>
      <c r="AAL523" s="16"/>
      <c r="AAM523" s="16"/>
      <c r="AAN523" s="16"/>
      <c r="AAO523" s="16"/>
      <c r="AAP523" s="16"/>
      <c r="AAQ523" s="16"/>
      <c r="AAR523" s="16"/>
      <c r="AAS523" s="16"/>
      <c r="AAT523" s="16"/>
      <c r="AAU523" s="16"/>
      <c r="AAV523" s="16"/>
      <c r="AAW523" s="16"/>
      <c r="AAX523" s="16"/>
      <c r="AAY523" s="16"/>
      <c r="AAZ523" s="16"/>
      <c r="ABA523" s="16"/>
      <c r="ABB523" s="16"/>
      <c r="ABC523" s="16"/>
      <c r="ABD523" s="16"/>
      <c r="ABE523" s="16"/>
      <c r="ABF523" s="16"/>
      <c r="ABG523" s="16"/>
      <c r="ABH523" s="16"/>
    </row>
    <row r="524" spans="1:828 1473:1564 2209:3036 3681:3772 4417:4508 5153:5980 6625:6716 7361:8188 8833:8924 9569:9646" s="50" customFormat="1" ht="45.75" customHeight="1">
      <c r="A524" s="589">
        <f>1+A523</f>
        <v>523</v>
      </c>
      <c r="B524" s="403" t="s">
        <v>5352</v>
      </c>
      <c r="C524" s="156" t="s">
        <v>5353</v>
      </c>
      <c r="D524" s="156" t="s">
        <v>645</v>
      </c>
      <c r="E524" s="156">
        <v>45441</v>
      </c>
      <c r="F524" s="156">
        <v>45449</v>
      </c>
      <c r="G524" s="156">
        <v>45540</v>
      </c>
      <c r="H524" s="156" t="s">
        <v>94</v>
      </c>
      <c r="I524" s="156" t="s">
        <v>95</v>
      </c>
      <c r="J524" s="301" t="s">
        <v>5354</v>
      </c>
      <c r="K524" s="251">
        <v>1072644474</v>
      </c>
      <c r="L524" s="156">
        <v>4</v>
      </c>
      <c r="M524" s="156" t="s">
        <v>97</v>
      </c>
      <c r="N524" s="156" t="s">
        <v>5078</v>
      </c>
      <c r="O524" s="156" t="s">
        <v>783</v>
      </c>
      <c r="P524" s="156" t="s">
        <v>5355</v>
      </c>
      <c r="Q524" s="156" t="s">
        <v>681</v>
      </c>
      <c r="R524" s="143">
        <f>+G524-F524</f>
        <v>91</v>
      </c>
      <c r="S524" s="134" t="s">
        <v>5251</v>
      </c>
      <c r="T524" s="253">
        <v>9900000</v>
      </c>
      <c r="U524" s="156" t="s">
        <v>5356</v>
      </c>
      <c r="V524" s="253">
        <f>+T524</f>
        <v>9900000</v>
      </c>
      <c r="W524" s="156">
        <v>45441</v>
      </c>
      <c r="X524" s="156" t="s">
        <v>1933</v>
      </c>
      <c r="Y524" s="317">
        <f>+Z524+AA524+AB524</f>
        <v>9900000</v>
      </c>
      <c r="Z524" s="156">
        <v>0</v>
      </c>
      <c r="AA524" s="156">
        <v>0</v>
      </c>
      <c r="AB524" s="156">
        <f>+AC524+AD524+AE524+AF524+AG524+AH524+AI524+AJ524</f>
        <v>9900000</v>
      </c>
      <c r="AC524" s="156">
        <v>0</v>
      </c>
      <c r="AD524" s="156">
        <v>0</v>
      </c>
      <c r="AE524" s="156">
        <v>0</v>
      </c>
      <c r="AF524" s="156">
        <v>0</v>
      </c>
      <c r="AG524" s="156">
        <f>+V524</f>
        <v>9900000</v>
      </c>
      <c r="AH524" s="156">
        <v>0</v>
      </c>
      <c r="AI524" s="156">
        <v>0</v>
      </c>
      <c r="AJ524" s="156">
        <v>0</v>
      </c>
      <c r="AK524" s="156" t="s">
        <v>104</v>
      </c>
      <c r="AL524" s="103" t="s">
        <v>5357</v>
      </c>
      <c r="AM524" s="156" t="s">
        <v>3005</v>
      </c>
      <c r="AN524" s="156">
        <v>52285927</v>
      </c>
      <c r="AO524" s="156" t="s">
        <v>108</v>
      </c>
      <c r="AP524" s="156" t="s">
        <v>108</v>
      </c>
      <c r="AQ524" s="156" t="s">
        <v>108</v>
      </c>
      <c r="AR524" s="156" t="s">
        <v>108</v>
      </c>
      <c r="AS524" s="156" t="s">
        <v>109</v>
      </c>
      <c r="AT524" s="156" t="s">
        <v>109</v>
      </c>
      <c r="AU524" s="156" t="s">
        <v>392</v>
      </c>
      <c r="AV524" s="156"/>
      <c r="AW524" s="156"/>
      <c r="AX524" s="156" t="s">
        <v>109</v>
      </c>
      <c r="AY524" s="156" t="s">
        <v>108</v>
      </c>
      <c r="AZ524" s="156"/>
      <c r="BA524" s="156"/>
      <c r="BB524" s="156"/>
      <c r="BC524" s="156"/>
      <c r="BD524" s="156"/>
      <c r="BE524" s="156"/>
      <c r="BF524" s="156"/>
      <c r="BG524" s="156"/>
      <c r="BH524" s="153">
        <f>T524+BB524</f>
        <v>9900000</v>
      </c>
      <c r="BI524" s="437" t="s">
        <v>259</v>
      </c>
      <c r="BJ524" s="240"/>
      <c r="BK524" s="240" t="s">
        <v>114</v>
      </c>
      <c r="BL524" s="240"/>
      <c r="BM524" s="161" t="s">
        <v>2539</v>
      </c>
      <c r="BN524" s="156" t="s">
        <v>917</v>
      </c>
      <c r="BO524" s="156">
        <v>36</v>
      </c>
      <c r="BP524" s="156" t="s">
        <v>109</v>
      </c>
      <c r="BQ524" s="156" t="s">
        <v>114</v>
      </c>
      <c r="BR524" s="156" t="s">
        <v>114</v>
      </c>
      <c r="BS524" s="156" t="s">
        <v>114</v>
      </c>
      <c r="BT524" s="156" t="s">
        <v>114</v>
      </c>
      <c r="BU524" s="156" t="s">
        <v>5358</v>
      </c>
      <c r="BV524" s="156">
        <v>3214339117</v>
      </c>
      <c r="BW524" s="156" t="s">
        <v>5359</v>
      </c>
      <c r="BX524" s="156" t="s">
        <v>839</v>
      </c>
      <c r="BY524" s="156" t="s">
        <v>119</v>
      </c>
      <c r="BZ524" s="156" t="s">
        <v>5360</v>
      </c>
      <c r="CA524" s="157" t="s">
        <v>109</v>
      </c>
      <c r="CB524" s="157" t="s">
        <v>109</v>
      </c>
      <c r="CC524" s="157" t="s">
        <v>109</v>
      </c>
      <c r="CD524" s="156"/>
      <c r="CE524" s="156"/>
      <c r="CF524" s="156"/>
      <c r="CG524" s="156"/>
      <c r="CH524" s="156"/>
      <c r="CI524" s="156"/>
      <c r="CJ524" s="156"/>
      <c r="CK524" s="156"/>
      <c r="CL524" s="156"/>
      <c r="CM524" s="157" t="s">
        <v>109</v>
      </c>
      <c r="CN524" s="156"/>
    </row>
    <row r="525" spans="1:828 1473:1564 2209:3036 3681:3772 4417:4508 5153:5980 6625:6716 7361:8188 8833:8924 9569:9646" s="50" customFormat="1" ht="46.5" customHeight="1">
      <c r="A525" s="571">
        <f>1+A524</f>
        <v>524</v>
      </c>
      <c r="B525" s="402" t="s">
        <v>5361</v>
      </c>
      <c r="C525" s="202" t="s">
        <v>5362</v>
      </c>
      <c r="D525" s="205" t="s">
        <v>179</v>
      </c>
      <c r="E525" s="202">
        <v>45442</v>
      </c>
      <c r="F525" s="203">
        <v>45443</v>
      </c>
      <c r="G525" s="203">
        <v>45595</v>
      </c>
      <c r="H525" s="201" t="s">
        <v>94</v>
      </c>
      <c r="I525" s="206" t="s">
        <v>95</v>
      </c>
      <c r="J525" s="201" t="s">
        <v>5363</v>
      </c>
      <c r="K525" s="271">
        <v>35473086</v>
      </c>
      <c r="L525" s="201">
        <v>1</v>
      </c>
      <c r="M525" s="272" t="s">
        <v>97</v>
      </c>
      <c r="N525" s="208" t="s">
        <v>5078</v>
      </c>
      <c r="O525" s="218" t="s">
        <v>4469</v>
      </c>
      <c r="P525" s="201" t="s">
        <v>5364</v>
      </c>
      <c r="Q525" s="201" t="s">
        <v>897</v>
      </c>
      <c r="R525" s="210">
        <f>+G525-F525</f>
        <v>152</v>
      </c>
      <c r="S525" s="201" t="s">
        <v>3496</v>
      </c>
      <c r="T525" s="273">
        <v>28500000</v>
      </c>
      <c r="U525" s="274" t="s">
        <v>5365</v>
      </c>
      <c r="V525" s="273">
        <f>+T525</f>
        <v>28500000</v>
      </c>
      <c r="W525" s="275">
        <v>45442</v>
      </c>
      <c r="X525" s="276" t="s">
        <v>473</v>
      </c>
      <c r="Y525" s="313">
        <f>+Z525+AA525+AB525</f>
        <v>28500000</v>
      </c>
      <c r="Z525" s="215">
        <f>T525-AA525-AB525</f>
        <v>28500000</v>
      </c>
      <c r="AA525" s="216">
        <v>0</v>
      </c>
      <c r="AB525" s="217">
        <f>+AC525+AD525+AE525+AF525+AG525+AH525+AI525+AJ525</f>
        <v>0</v>
      </c>
      <c r="AC525" s="216">
        <v>0</v>
      </c>
      <c r="AD525" s="216">
        <v>0</v>
      </c>
      <c r="AE525" s="216">
        <v>0</v>
      </c>
      <c r="AF525" s="216">
        <v>0</v>
      </c>
      <c r="AG525" s="216">
        <v>0</v>
      </c>
      <c r="AH525" s="216">
        <v>0</v>
      </c>
      <c r="AI525" s="216">
        <v>0</v>
      </c>
      <c r="AJ525" s="216">
        <v>0</v>
      </c>
      <c r="AK525" s="209" t="s">
        <v>104</v>
      </c>
      <c r="AL525" s="191" t="s">
        <v>5366</v>
      </c>
      <c r="AM525" s="201" t="s">
        <v>200</v>
      </c>
      <c r="AN525" s="207">
        <v>11411633</v>
      </c>
      <c r="AO525" s="209" t="s">
        <v>108</v>
      </c>
      <c r="AP525" s="201" t="s">
        <v>108</v>
      </c>
      <c r="AQ525" s="277" t="s">
        <v>108</v>
      </c>
      <c r="AR525" s="209" t="s">
        <v>108</v>
      </c>
      <c r="AS525" s="201" t="s">
        <v>109</v>
      </c>
      <c r="AT525" s="209" t="s">
        <v>109</v>
      </c>
      <c r="AU525" s="209" t="s">
        <v>392</v>
      </c>
      <c r="AV525" s="201"/>
      <c r="AW525" s="201"/>
      <c r="AX525" s="201" t="s">
        <v>109</v>
      </c>
      <c r="AY525" s="201" t="s">
        <v>108</v>
      </c>
      <c r="AZ525" s="240"/>
      <c r="BA525" s="201"/>
      <c r="BB525" s="241"/>
      <c r="BC525" s="240"/>
      <c r="BD525" s="210"/>
      <c r="BE525" s="210"/>
      <c r="BF525" s="210"/>
      <c r="BG525" s="240"/>
      <c r="BH525" s="221">
        <f>T525+BB525</f>
        <v>28500000</v>
      </c>
      <c r="BI525" s="346" t="s">
        <v>259</v>
      </c>
      <c r="BJ525" s="306"/>
      <c r="BK525" s="306" t="s">
        <v>114</v>
      </c>
      <c r="BL525" s="306"/>
      <c r="BM525" s="674" t="s">
        <v>5367</v>
      </c>
      <c r="BN525" s="285" t="s">
        <v>161</v>
      </c>
      <c r="BO525" s="261">
        <v>57</v>
      </c>
      <c r="BP525" s="261" t="s">
        <v>114</v>
      </c>
      <c r="BQ525" s="261" t="s">
        <v>114</v>
      </c>
      <c r="BR525" s="261" t="s">
        <v>114</v>
      </c>
      <c r="BS525" s="261" t="s">
        <v>114</v>
      </c>
      <c r="BT525" s="261" t="s">
        <v>114</v>
      </c>
      <c r="BU525" s="286" t="s">
        <v>5368</v>
      </c>
      <c r="BV525" s="261">
        <v>3233880338</v>
      </c>
      <c r="BW525" s="65" t="s">
        <v>5369</v>
      </c>
      <c r="BX525" s="287" t="s">
        <v>525</v>
      </c>
      <c r="BY525" s="261" t="s">
        <v>119</v>
      </c>
      <c r="BZ525" s="302">
        <v>6292072903</v>
      </c>
      <c r="CA525" s="223" t="s">
        <v>109</v>
      </c>
      <c r="CB525" s="223" t="s">
        <v>109</v>
      </c>
      <c r="CC525" s="223" t="s">
        <v>109</v>
      </c>
      <c r="CD525" s="250" t="s">
        <v>109</v>
      </c>
      <c r="CE525" s="223" t="s">
        <v>109</v>
      </c>
      <c r="CF525" s="223" t="s">
        <v>109</v>
      </c>
      <c r="CG525" s="223" t="s">
        <v>109</v>
      </c>
      <c r="CH525" s="223"/>
      <c r="CI525" s="223"/>
      <c r="CJ525" s="223"/>
      <c r="CK525" s="223"/>
      <c r="CL525" s="223"/>
      <c r="CM525" s="539" t="s">
        <v>109</v>
      </c>
      <c r="CN525" s="223"/>
    </row>
    <row r="526" spans="1:828 1473:1564 2209:3036 3681:3772 4417:4508 5153:5980 6625:6716 7361:8188 8833:8924 9569:9646" s="50" customFormat="1" ht="45.75" customHeight="1">
      <c r="A526" s="589">
        <f>1+A525</f>
        <v>525</v>
      </c>
      <c r="B526" s="403" t="s">
        <v>5370</v>
      </c>
      <c r="C526" s="156" t="s">
        <v>5371</v>
      </c>
      <c r="D526" s="156" t="s">
        <v>645</v>
      </c>
      <c r="E526" s="156">
        <v>45442</v>
      </c>
      <c r="F526" s="156">
        <v>45454</v>
      </c>
      <c r="G526" s="156">
        <v>45545</v>
      </c>
      <c r="H526" s="156" t="s">
        <v>94</v>
      </c>
      <c r="I526" s="156" t="s">
        <v>180</v>
      </c>
      <c r="J526" s="301" t="s">
        <v>5372</v>
      </c>
      <c r="K526" s="251">
        <v>35197699</v>
      </c>
      <c r="L526" s="156">
        <v>0</v>
      </c>
      <c r="M526" s="156" t="s">
        <v>97</v>
      </c>
      <c r="N526" s="156" t="s">
        <v>5078</v>
      </c>
      <c r="O526" s="156" t="s">
        <v>608</v>
      </c>
      <c r="P526" s="156" t="s">
        <v>5373</v>
      </c>
      <c r="Q526" s="156" t="s">
        <v>681</v>
      </c>
      <c r="R526" s="143">
        <f>+G526-F526</f>
        <v>91</v>
      </c>
      <c r="S526" s="134" t="s">
        <v>3024</v>
      </c>
      <c r="T526" s="253">
        <v>8250000</v>
      </c>
      <c r="U526" s="156" t="s">
        <v>5374</v>
      </c>
      <c r="V526" s="253">
        <f>+T526</f>
        <v>8250000</v>
      </c>
      <c r="W526" s="156">
        <v>45442</v>
      </c>
      <c r="X526" s="156" t="s">
        <v>473</v>
      </c>
      <c r="Y526" s="317">
        <f>+Z526+AA526+AB526</f>
        <v>8250000</v>
      </c>
      <c r="Z526" s="156">
        <f>T526-AA526-AB526</f>
        <v>8250000</v>
      </c>
      <c r="AA526" s="156">
        <v>0</v>
      </c>
      <c r="AB526" s="156">
        <f>+AC526+AD526+AE526+AF526+AG526+AH526+AI526+AJ526</f>
        <v>0</v>
      </c>
      <c r="AC526" s="156">
        <v>0</v>
      </c>
      <c r="AD526" s="156">
        <v>0</v>
      </c>
      <c r="AE526" s="156">
        <v>0</v>
      </c>
      <c r="AF526" s="156">
        <v>0</v>
      </c>
      <c r="AG526" s="156">
        <v>0</v>
      </c>
      <c r="AH526" s="156">
        <v>0</v>
      </c>
      <c r="AI526" s="156">
        <v>0</v>
      </c>
      <c r="AJ526" s="156">
        <v>0</v>
      </c>
      <c r="AK526" s="156" t="s">
        <v>104</v>
      </c>
      <c r="AL526" s="103" t="s">
        <v>5375</v>
      </c>
      <c r="AM526" s="156" t="s">
        <v>2995</v>
      </c>
      <c r="AN526" s="156">
        <v>35472753</v>
      </c>
      <c r="AO526" s="156" t="s">
        <v>108</v>
      </c>
      <c r="AP526" s="156" t="s">
        <v>108</v>
      </c>
      <c r="AQ526" s="156" t="s">
        <v>108</v>
      </c>
      <c r="AR526" s="156" t="s">
        <v>108</v>
      </c>
      <c r="AS526" s="156" t="s">
        <v>109</v>
      </c>
      <c r="AT526" s="156" t="s">
        <v>109</v>
      </c>
      <c r="AU526" s="156" t="s">
        <v>392</v>
      </c>
      <c r="AV526" s="156"/>
      <c r="AW526" s="156"/>
      <c r="AX526" s="156" t="s">
        <v>109</v>
      </c>
      <c r="AY526" s="156" t="s">
        <v>108</v>
      </c>
      <c r="AZ526" s="156"/>
      <c r="BA526" s="156"/>
      <c r="BB526" s="156"/>
      <c r="BC526" s="156"/>
      <c r="BD526" s="156"/>
      <c r="BE526" s="156"/>
      <c r="BF526" s="156"/>
      <c r="BG526" s="156"/>
      <c r="BH526" s="153">
        <f>T526+BB526</f>
        <v>8250000</v>
      </c>
      <c r="BI526" s="437" t="s">
        <v>259</v>
      </c>
      <c r="BJ526" s="240"/>
      <c r="BK526" s="240" t="s">
        <v>114</v>
      </c>
      <c r="BL526" s="240"/>
      <c r="BM526" s="161" t="s">
        <v>2539</v>
      </c>
      <c r="BN526" s="156" t="s">
        <v>161</v>
      </c>
      <c r="BO526" s="156">
        <v>43</v>
      </c>
      <c r="BP526" s="156" t="s">
        <v>114</v>
      </c>
      <c r="BQ526" s="156" t="s">
        <v>114</v>
      </c>
      <c r="BR526" s="156" t="s">
        <v>114</v>
      </c>
      <c r="BS526" s="156" t="s">
        <v>114</v>
      </c>
      <c r="BT526" s="156" t="s">
        <v>114</v>
      </c>
      <c r="BU526" s="156" t="s">
        <v>5376</v>
      </c>
      <c r="BV526" s="156">
        <v>3194372198</v>
      </c>
      <c r="BW526" s="156" t="s">
        <v>5377</v>
      </c>
      <c r="BX526" s="156" t="s">
        <v>1247</v>
      </c>
      <c r="BY526" s="156" t="s">
        <v>119</v>
      </c>
      <c r="BZ526" s="156">
        <v>24014602247</v>
      </c>
      <c r="CA526" s="157" t="s">
        <v>109</v>
      </c>
      <c r="CB526" s="157" t="s">
        <v>109</v>
      </c>
      <c r="CC526" s="157" t="s">
        <v>109</v>
      </c>
      <c r="CD526" s="156"/>
      <c r="CE526" s="156"/>
      <c r="CF526" s="156"/>
      <c r="CG526" s="156"/>
      <c r="CH526" s="156"/>
      <c r="CI526" s="156"/>
      <c r="CJ526" s="156"/>
      <c r="CK526" s="156"/>
      <c r="CL526" s="156"/>
      <c r="CM526" s="157" t="s">
        <v>109</v>
      </c>
      <c r="CN526" s="156"/>
    </row>
    <row r="527" spans="1:828 1473:1564 2209:3036 3681:3772 4417:4508 5153:5980 6625:6716 7361:8188 8833:8924 9569:9646" s="50" customFormat="1" ht="45.75" customHeight="1">
      <c r="A527" s="589">
        <f>1+A526</f>
        <v>526</v>
      </c>
      <c r="B527" s="403" t="s">
        <v>5378</v>
      </c>
      <c r="C527" s="156" t="s">
        <v>5379</v>
      </c>
      <c r="D527" s="156" t="s">
        <v>179</v>
      </c>
      <c r="E527" s="156">
        <v>45442</v>
      </c>
      <c r="F527" s="156">
        <v>45448</v>
      </c>
      <c r="G527" s="156">
        <v>45586</v>
      </c>
      <c r="H527" s="156" t="s">
        <v>94</v>
      </c>
      <c r="I527" s="156" t="s">
        <v>180</v>
      </c>
      <c r="J527" s="301" t="s">
        <v>5380</v>
      </c>
      <c r="K527" s="251">
        <v>1020790791</v>
      </c>
      <c r="L527" s="156">
        <v>1</v>
      </c>
      <c r="M527" s="156" t="s">
        <v>97</v>
      </c>
      <c r="N527" s="156" t="s">
        <v>5078</v>
      </c>
      <c r="O527" s="156" t="s">
        <v>1061</v>
      </c>
      <c r="P527" s="156" t="s">
        <v>5381</v>
      </c>
      <c r="Q527" s="156" t="s">
        <v>5382</v>
      </c>
      <c r="R527" s="143">
        <f>+G527-F527</f>
        <v>138</v>
      </c>
      <c r="S527" s="134" t="s">
        <v>5383</v>
      </c>
      <c r="T527" s="253">
        <v>19193700</v>
      </c>
      <c r="U527" s="156" t="s">
        <v>5384</v>
      </c>
      <c r="V527" s="253">
        <f>+T527</f>
        <v>19193700</v>
      </c>
      <c r="W527" s="156">
        <v>45442</v>
      </c>
      <c r="X527" s="156" t="s">
        <v>473</v>
      </c>
      <c r="Y527" s="317">
        <f>+Z527+AA527+AB527</f>
        <v>19193700</v>
      </c>
      <c r="Z527" s="156">
        <f>T527-AA527-AB527</f>
        <v>19193700</v>
      </c>
      <c r="AA527" s="156">
        <v>0</v>
      </c>
      <c r="AB527" s="156">
        <f>+AC527+AD527+AE527+AF527+AG527+AH527+AI527+AJ527</f>
        <v>0</v>
      </c>
      <c r="AC527" s="156">
        <v>0</v>
      </c>
      <c r="AD527" s="156">
        <v>0</v>
      </c>
      <c r="AE527" s="156">
        <v>0</v>
      </c>
      <c r="AF527" s="156">
        <v>0</v>
      </c>
      <c r="AG527" s="156">
        <v>0</v>
      </c>
      <c r="AH527" s="156">
        <v>0</v>
      </c>
      <c r="AI527" s="156">
        <v>0</v>
      </c>
      <c r="AJ527" s="156">
        <v>0</v>
      </c>
      <c r="AK527" s="156" t="s">
        <v>104</v>
      </c>
      <c r="AL527" s="103" t="s">
        <v>5385</v>
      </c>
      <c r="AM527" s="156" t="s">
        <v>188</v>
      </c>
      <c r="AN527" s="156">
        <v>23561243</v>
      </c>
      <c r="AO527" s="156" t="s">
        <v>108</v>
      </c>
      <c r="AP527" s="156" t="s">
        <v>108</v>
      </c>
      <c r="AQ527" s="156" t="s">
        <v>108</v>
      </c>
      <c r="AR527" s="156" t="s">
        <v>108</v>
      </c>
      <c r="AS527" s="156" t="s">
        <v>109</v>
      </c>
      <c r="AT527" s="156" t="s">
        <v>109</v>
      </c>
      <c r="AU527" s="156" t="s">
        <v>392</v>
      </c>
      <c r="AV527" s="156"/>
      <c r="AW527" s="156"/>
      <c r="AX527" s="156" t="s">
        <v>109</v>
      </c>
      <c r="AY527" s="156" t="s">
        <v>108</v>
      </c>
      <c r="AZ527" s="156"/>
      <c r="BA527" s="156"/>
      <c r="BB527" s="156"/>
      <c r="BC527" s="156"/>
      <c r="BD527" s="156"/>
      <c r="BE527" s="156"/>
      <c r="BF527" s="156"/>
      <c r="BG527" s="156"/>
      <c r="BH527" s="153">
        <f>T527+BB527</f>
        <v>19193700</v>
      </c>
      <c r="BI527" s="349" t="s">
        <v>113</v>
      </c>
      <c r="BJ527" s="240"/>
      <c r="BK527" s="240" t="s">
        <v>114</v>
      </c>
      <c r="BL527" s="240"/>
      <c r="BM527" s="468"/>
      <c r="BN527" s="156" t="s">
        <v>917</v>
      </c>
      <c r="BO527" s="156">
        <v>30</v>
      </c>
      <c r="BP527" s="156" t="s">
        <v>578</v>
      </c>
      <c r="BQ527" s="156" t="s">
        <v>114</v>
      </c>
      <c r="BR527" s="156" t="s">
        <v>114</v>
      </c>
      <c r="BS527" s="156" t="s">
        <v>114</v>
      </c>
      <c r="BT527" s="156" t="s">
        <v>114</v>
      </c>
      <c r="BU527" s="156" t="s">
        <v>5386</v>
      </c>
      <c r="BV527" s="156">
        <v>3202128880</v>
      </c>
      <c r="BW527" s="156" t="s">
        <v>5387</v>
      </c>
      <c r="BX527" s="156" t="s">
        <v>118</v>
      </c>
      <c r="BY527" s="156" t="s">
        <v>119</v>
      </c>
      <c r="BZ527" s="156">
        <v>33834628169</v>
      </c>
      <c r="CA527" s="157" t="s">
        <v>109</v>
      </c>
      <c r="CB527" s="157" t="s">
        <v>109</v>
      </c>
      <c r="CC527" s="157" t="s">
        <v>109</v>
      </c>
      <c r="CD527" s="152" t="s">
        <v>109</v>
      </c>
      <c r="CE527" s="152" t="s">
        <v>109</v>
      </c>
      <c r="CF527" s="152" t="s">
        <v>109</v>
      </c>
      <c r="CG527" s="152" t="s">
        <v>109</v>
      </c>
      <c r="CH527" s="156" t="s">
        <v>109</v>
      </c>
      <c r="CI527" s="156"/>
      <c r="CJ527" s="156"/>
      <c r="CK527" s="156"/>
      <c r="CL527" s="156"/>
      <c r="CM527" s="157" t="s">
        <v>109</v>
      </c>
      <c r="CN527" s="156"/>
    </row>
    <row r="528" spans="1:828 1473:1564 2209:3036 3681:3772 4417:4508 5153:5980 6625:6716 7361:8188 8833:8924 9569:9646" s="50" customFormat="1" ht="45.75" customHeight="1">
      <c r="A528" s="589">
        <f>1+A527</f>
        <v>527</v>
      </c>
      <c r="B528" s="403" t="s">
        <v>5388</v>
      </c>
      <c r="C528" s="156" t="s">
        <v>5389</v>
      </c>
      <c r="D528" s="156" t="s">
        <v>645</v>
      </c>
      <c r="E528" s="156">
        <v>45442</v>
      </c>
      <c r="F528" s="156">
        <v>45443</v>
      </c>
      <c r="G528" s="156">
        <v>45534</v>
      </c>
      <c r="H528" s="156" t="s">
        <v>94</v>
      </c>
      <c r="I528" s="156" t="s">
        <v>180</v>
      </c>
      <c r="J528" s="301" t="s">
        <v>5390</v>
      </c>
      <c r="K528" s="251">
        <v>1072667426</v>
      </c>
      <c r="L528" s="156">
        <v>2</v>
      </c>
      <c r="M528" s="156" t="s">
        <v>97</v>
      </c>
      <c r="N528" s="156" t="s">
        <v>5078</v>
      </c>
      <c r="O528" s="156" t="s">
        <v>3281</v>
      </c>
      <c r="P528" s="156" t="s">
        <v>5391</v>
      </c>
      <c r="Q528" s="156" t="s">
        <v>681</v>
      </c>
      <c r="R528" s="143">
        <f>+G528-F528</f>
        <v>91</v>
      </c>
      <c r="S528" s="134" t="s">
        <v>4686</v>
      </c>
      <c r="T528" s="253">
        <v>10344000</v>
      </c>
      <c r="U528" s="156" t="s">
        <v>5100</v>
      </c>
      <c r="V528" s="253">
        <f>+T528</f>
        <v>10344000</v>
      </c>
      <c r="W528" s="156">
        <v>45442</v>
      </c>
      <c r="X528" s="156" t="s">
        <v>1933</v>
      </c>
      <c r="Y528" s="317">
        <f>+Z528+AA528+AB528</f>
        <v>10344000</v>
      </c>
      <c r="Z528" s="156">
        <v>0</v>
      </c>
      <c r="AA528" s="156">
        <v>0</v>
      </c>
      <c r="AB528" s="156">
        <f>+AC528+AD528+AE528+AF528+AG528+AH528+AI528+AJ528</f>
        <v>10344000</v>
      </c>
      <c r="AC528" s="156">
        <v>0</v>
      </c>
      <c r="AD528" s="156">
        <v>0</v>
      </c>
      <c r="AE528" s="156">
        <v>0</v>
      </c>
      <c r="AF528" s="156">
        <v>0</v>
      </c>
      <c r="AG528" s="156">
        <f>+V528</f>
        <v>10344000</v>
      </c>
      <c r="AH528" s="156">
        <v>0</v>
      </c>
      <c r="AI528" s="156">
        <v>0</v>
      </c>
      <c r="AJ528" s="156">
        <v>0</v>
      </c>
      <c r="AK528" s="156" t="s">
        <v>104</v>
      </c>
      <c r="AL528" s="103" t="s">
        <v>5392</v>
      </c>
      <c r="AM528" s="156" t="s">
        <v>1829</v>
      </c>
      <c r="AN528" s="156">
        <v>15668923</v>
      </c>
      <c r="AO528" s="156" t="s">
        <v>108</v>
      </c>
      <c r="AP528" s="156" t="s">
        <v>108</v>
      </c>
      <c r="AQ528" s="156" t="s">
        <v>108</v>
      </c>
      <c r="AR528" s="156" t="s">
        <v>108</v>
      </c>
      <c r="AS528" s="156" t="s">
        <v>109</v>
      </c>
      <c r="AT528" s="156" t="s">
        <v>109</v>
      </c>
      <c r="AU528" s="156" t="s">
        <v>392</v>
      </c>
      <c r="AV528" s="156"/>
      <c r="AW528" s="156"/>
      <c r="AX528" s="156" t="s">
        <v>109</v>
      </c>
      <c r="AY528" s="156" t="s">
        <v>108</v>
      </c>
      <c r="AZ528" s="156"/>
      <c r="BA528" s="156"/>
      <c r="BB528" s="156"/>
      <c r="BC528" s="156"/>
      <c r="BD528" s="156"/>
      <c r="BE528" s="156"/>
      <c r="BF528" s="156"/>
      <c r="BG528" s="156"/>
      <c r="BH528" s="153">
        <f>T528+BB528</f>
        <v>10344000</v>
      </c>
      <c r="BI528" s="437" t="s">
        <v>259</v>
      </c>
      <c r="BJ528" s="240"/>
      <c r="BK528" s="240" t="s">
        <v>114</v>
      </c>
      <c r="BL528" s="240"/>
      <c r="BM528" s="161" t="s">
        <v>2539</v>
      </c>
      <c r="BN528" s="156" t="s">
        <v>161</v>
      </c>
      <c r="BO528" s="156">
        <v>31</v>
      </c>
      <c r="BP528" s="156" t="s">
        <v>114</v>
      </c>
      <c r="BQ528" s="156" t="s">
        <v>114</v>
      </c>
      <c r="BR528" s="156" t="s">
        <v>114</v>
      </c>
      <c r="BS528" s="156" t="s">
        <v>114</v>
      </c>
      <c r="BT528" s="156" t="s">
        <v>114</v>
      </c>
      <c r="BU528" s="156" t="s">
        <v>5393</v>
      </c>
      <c r="BV528" s="156">
        <v>3114446642</v>
      </c>
      <c r="BW528" s="156" t="s">
        <v>5394</v>
      </c>
      <c r="BX528" s="156" t="s">
        <v>1030</v>
      </c>
      <c r="BY528" s="156" t="s">
        <v>119</v>
      </c>
      <c r="BZ528" s="156">
        <v>338161730</v>
      </c>
      <c r="CA528" s="157" t="s">
        <v>109</v>
      </c>
      <c r="CB528" s="157" t="s">
        <v>109</v>
      </c>
      <c r="CC528" s="157" t="s">
        <v>109</v>
      </c>
      <c r="CD528" s="156"/>
      <c r="CE528" s="156"/>
      <c r="CF528" s="156"/>
      <c r="CG528" s="156"/>
      <c r="CH528" s="156"/>
      <c r="CI528" s="156"/>
      <c r="CJ528" s="156"/>
      <c r="CK528" s="156"/>
      <c r="CL528" s="156"/>
      <c r="CM528" s="157" t="s">
        <v>109</v>
      </c>
      <c r="CN528" s="156"/>
    </row>
    <row r="529" spans="1:736" s="50" customFormat="1" ht="45.75" customHeight="1">
      <c r="A529" s="589">
        <f>1+A528</f>
        <v>528</v>
      </c>
      <c r="B529" s="403" t="s">
        <v>5395</v>
      </c>
      <c r="C529" s="156" t="s">
        <v>5396</v>
      </c>
      <c r="D529" s="156" t="s">
        <v>645</v>
      </c>
      <c r="E529" s="156">
        <v>45442</v>
      </c>
      <c r="F529" s="156">
        <v>45443</v>
      </c>
      <c r="G529" s="156">
        <v>45518</v>
      </c>
      <c r="H529" s="156" t="s">
        <v>94</v>
      </c>
      <c r="I529" s="156" t="s">
        <v>180</v>
      </c>
      <c r="J529" s="301" t="s">
        <v>5397</v>
      </c>
      <c r="K529" s="251">
        <v>80449633</v>
      </c>
      <c r="L529" s="156">
        <v>1</v>
      </c>
      <c r="M529" s="156" t="s">
        <v>97</v>
      </c>
      <c r="N529" s="156" t="s">
        <v>5078</v>
      </c>
      <c r="O529" s="156" t="s">
        <v>3586</v>
      </c>
      <c r="P529" s="156" t="s">
        <v>5398</v>
      </c>
      <c r="Q529" s="156" t="s">
        <v>1375</v>
      </c>
      <c r="R529" s="143">
        <f>+G529-F529</f>
        <v>75</v>
      </c>
      <c r="S529" s="134" t="s">
        <v>5399</v>
      </c>
      <c r="T529" s="253">
        <v>7500000</v>
      </c>
      <c r="U529" s="156" t="s">
        <v>5091</v>
      </c>
      <c r="V529" s="253">
        <f>+T529</f>
        <v>7500000</v>
      </c>
      <c r="W529" s="156">
        <v>45442</v>
      </c>
      <c r="X529" s="156" t="s">
        <v>1933</v>
      </c>
      <c r="Y529" s="317">
        <f>+Z529+AA529+AB529</f>
        <v>7500000</v>
      </c>
      <c r="Z529" s="156">
        <v>0</v>
      </c>
      <c r="AA529" s="156">
        <v>0</v>
      </c>
      <c r="AB529" s="156">
        <f>+AC529+AD529+AE529+AF529+AG529+AH529+AI529+AJ529</f>
        <v>7500000</v>
      </c>
      <c r="AC529" s="156">
        <v>0</v>
      </c>
      <c r="AD529" s="156">
        <v>0</v>
      </c>
      <c r="AE529" s="156">
        <v>0</v>
      </c>
      <c r="AF529" s="156">
        <v>0</v>
      </c>
      <c r="AG529" s="156">
        <f>+V529</f>
        <v>7500000</v>
      </c>
      <c r="AH529" s="156">
        <v>0</v>
      </c>
      <c r="AI529" s="156">
        <v>0</v>
      </c>
      <c r="AJ529" s="156">
        <v>0</v>
      </c>
      <c r="AK529" s="156" t="s">
        <v>104</v>
      </c>
      <c r="AL529" s="103" t="s">
        <v>5400</v>
      </c>
      <c r="AM529" s="156" t="s">
        <v>1829</v>
      </c>
      <c r="AN529" s="156">
        <v>15668923</v>
      </c>
      <c r="AO529" s="156" t="s">
        <v>108</v>
      </c>
      <c r="AP529" s="156" t="s">
        <v>108</v>
      </c>
      <c r="AQ529" s="156" t="s">
        <v>108</v>
      </c>
      <c r="AR529" s="156" t="s">
        <v>108</v>
      </c>
      <c r="AS529" s="156" t="s">
        <v>109</v>
      </c>
      <c r="AT529" s="156" t="s">
        <v>109</v>
      </c>
      <c r="AU529" s="156" t="s">
        <v>392</v>
      </c>
      <c r="AV529" s="156"/>
      <c r="AW529" s="156"/>
      <c r="AX529" s="156" t="s">
        <v>109</v>
      </c>
      <c r="AY529" s="156" t="s">
        <v>108</v>
      </c>
      <c r="AZ529" s="156"/>
      <c r="BA529" s="156"/>
      <c r="BB529" s="156"/>
      <c r="BC529" s="156"/>
      <c r="BD529" s="156"/>
      <c r="BE529" s="156"/>
      <c r="BF529" s="156"/>
      <c r="BG529" s="156"/>
      <c r="BH529" s="153">
        <f>T529+BB529</f>
        <v>7500000</v>
      </c>
      <c r="BI529" s="437" t="s">
        <v>259</v>
      </c>
      <c r="BJ529" s="240"/>
      <c r="BK529" s="240" t="s">
        <v>114</v>
      </c>
      <c r="BL529" s="240"/>
      <c r="BM529" s="161" t="s">
        <v>2539</v>
      </c>
      <c r="BN529" s="156" t="s">
        <v>917</v>
      </c>
      <c r="BO529" s="156">
        <v>40</v>
      </c>
      <c r="BP529" s="156" t="s">
        <v>109</v>
      </c>
      <c r="BQ529" s="156" t="s">
        <v>114</v>
      </c>
      <c r="BR529" s="156" t="s">
        <v>114</v>
      </c>
      <c r="BS529" s="156" t="s">
        <v>114</v>
      </c>
      <c r="BT529" s="156" t="s">
        <v>114</v>
      </c>
      <c r="BU529" s="156" t="s">
        <v>5401</v>
      </c>
      <c r="BV529" s="156">
        <v>3144207169</v>
      </c>
      <c r="BW529" s="156" t="s">
        <v>5402</v>
      </c>
      <c r="BX529" s="156" t="s">
        <v>657</v>
      </c>
      <c r="BY529" s="156" t="s">
        <v>119</v>
      </c>
      <c r="BZ529" s="156" t="s">
        <v>5403</v>
      </c>
      <c r="CA529" s="157" t="s">
        <v>109</v>
      </c>
      <c r="CB529" s="157" t="s">
        <v>109</v>
      </c>
      <c r="CC529" s="157" t="s">
        <v>109</v>
      </c>
      <c r="CD529" s="156"/>
      <c r="CE529" s="156"/>
      <c r="CF529" s="156"/>
      <c r="CG529" s="156"/>
      <c r="CH529" s="156"/>
      <c r="CI529" s="156"/>
      <c r="CJ529" s="156"/>
      <c r="CK529" s="156"/>
      <c r="CL529" s="156"/>
      <c r="CM529" s="157" t="s">
        <v>109</v>
      </c>
      <c r="CN529" s="156"/>
    </row>
    <row r="530" spans="1:736" s="50" customFormat="1" ht="45.75" customHeight="1">
      <c r="A530" s="589">
        <f>1+A529</f>
        <v>529</v>
      </c>
      <c r="B530" s="403" t="s">
        <v>5404</v>
      </c>
      <c r="C530" s="156" t="s">
        <v>5405</v>
      </c>
      <c r="D530" s="156" t="s">
        <v>645</v>
      </c>
      <c r="E530" s="156">
        <v>45443</v>
      </c>
      <c r="F530" s="156">
        <v>45447</v>
      </c>
      <c r="G530" s="156">
        <v>45538</v>
      </c>
      <c r="H530" s="156" t="s">
        <v>94</v>
      </c>
      <c r="I530" s="156" t="s">
        <v>180</v>
      </c>
      <c r="J530" s="301" t="s">
        <v>5406</v>
      </c>
      <c r="K530" s="251">
        <v>79187556</v>
      </c>
      <c r="L530" s="156">
        <v>3</v>
      </c>
      <c r="M530" s="156" t="s">
        <v>97</v>
      </c>
      <c r="N530" s="156" t="s">
        <v>5078</v>
      </c>
      <c r="O530" s="156" t="s">
        <v>608</v>
      </c>
      <c r="P530" s="156" t="s">
        <v>5407</v>
      </c>
      <c r="Q530" s="156" t="s">
        <v>681</v>
      </c>
      <c r="R530" s="143">
        <f>+G530-F530</f>
        <v>91</v>
      </c>
      <c r="S530" s="134" t="s">
        <v>3024</v>
      </c>
      <c r="T530" s="253">
        <v>8250000</v>
      </c>
      <c r="U530" s="156" t="s">
        <v>5408</v>
      </c>
      <c r="V530" s="253">
        <f>+T530</f>
        <v>8250000</v>
      </c>
      <c r="W530" s="156">
        <v>45443</v>
      </c>
      <c r="X530" s="156" t="s">
        <v>473</v>
      </c>
      <c r="Y530" s="317">
        <f>+Z530+AA530+AB530</f>
        <v>8250000</v>
      </c>
      <c r="Z530" s="156">
        <f>T530-AA530-AB530</f>
        <v>8250000</v>
      </c>
      <c r="AA530" s="156">
        <v>0</v>
      </c>
      <c r="AB530" s="156">
        <f>+AC530+AD530+AE530+AF530+AG530+AH530+AI530+AJ530</f>
        <v>0</v>
      </c>
      <c r="AC530" s="156">
        <v>0</v>
      </c>
      <c r="AD530" s="156">
        <v>0</v>
      </c>
      <c r="AE530" s="156">
        <v>0</v>
      </c>
      <c r="AF530" s="156">
        <v>0</v>
      </c>
      <c r="AG530" s="156">
        <v>0</v>
      </c>
      <c r="AH530" s="156">
        <v>0</v>
      </c>
      <c r="AI530" s="156">
        <v>0</v>
      </c>
      <c r="AJ530" s="156">
        <v>0</v>
      </c>
      <c r="AK530" s="156" t="s">
        <v>104</v>
      </c>
      <c r="AL530" s="103" t="s">
        <v>5409</v>
      </c>
      <c r="AM530" s="156" t="s">
        <v>1829</v>
      </c>
      <c r="AN530" s="156">
        <v>15668923</v>
      </c>
      <c r="AO530" s="156" t="s">
        <v>108</v>
      </c>
      <c r="AP530" s="156" t="s">
        <v>108</v>
      </c>
      <c r="AQ530" s="156" t="s">
        <v>108</v>
      </c>
      <c r="AR530" s="156" t="s">
        <v>108</v>
      </c>
      <c r="AS530" s="156" t="s">
        <v>109</v>
      </c>
      <c r="AT530" s="156" t="s">
        <v>109</v>
      </c>
      <c r="AU530" s="156" t="s">
        <v>392</v>
      </c>
      <c r="AV530" s="156"/>
      <c r="AW530" s="156"/>
      <c r="AX530" s="156" t="s">
        <v>109</v>
      </c>
      <c r="AY530" s="156" t="s">
        <v>108</v>
      </c>
      <c r="AZ530" s="156"/>
      <c r="BA530" s="156"/>
      <c r="BB530" s="156"/>
      <c r="BC530" s="156"/>
      <c r="BD530" s="156"/>
      <c r="BE530" s="156"/>
      <c r="BF530" s="156"/>
      <c r="BG530" s="156"/>
      <c r="BH530" s="153">
        <f>T530+BB530</f>
        <v>8250000</v>
      </c>
      <c r="BI530" s="437" t="s">
        <v>259</v>
      </c>
      <c r="BJ530" s="240"/>
      <c r="BK530" s="240" t="s">
        <v>114</v>
      </c>
      <c r="BL530" s="240"/>
      <c r="BM530" s="161" t="s">
        <v>2539</v>
      </c>
      <c r="BN530" s="156" t="s">
        <v>917</v>
      </c>
      <c r="BO530" s="156">
        <v>52</v>
      </c>
      <c r="BP530" s="156" t="s">
        <v>109</v>
      </c>
      <c r="BQ530" s="156" t="s">
        <v>114</v>
      </c>
      <c r="BR530" s="156" t="s">
        <v>114</v>
      </c>
      <c r="BS530" s="156" t="s">
        <v>114</v>
      </c>
      <c r="BT530" s="156" t="s">
        <v>114</v>
      </c>
      <c r="BU530" s="156" t="s">
        <v>5410</v>
      </c>
      <c r="BV530" s="156">
        <v>3112256615</v>
      </c>
      <c r="BW530" s="156" t="s">
        <v>5411</v>
      </c>
      <c r="BX530" s="156" t="s">
        <v>657</v>
      </c>
      <c r="BY530" s="156" t="s">
        <v>119</v>
      </c>
      <c r="BZ530" s="156" t="s">
        <v>5412</v>
      </c>
      <c r="CA530" s="157" t="s">
        <v>109</v>
      </c>
      <c r="CB530" s="157" t="s">
        <v>109</v>
      </c>
      <c r="CC530" s="157" t="s">
        <v>109</v>
      </c>
      <c r="CD530" s="156"/>
      <c r="CE530" s="156"/>
      <c r="CF530" s="156"/>
      <c r="CG530" s="156"/>
      <c r="CH530" s="156"/>
      <c r="CI530" s="156"/>
      <c r="CJ530" s="156"/>
      <c r="CK530" s="156"/>
      <c r="CL530" s="156"/>
      <c r="CM530" s="157" t="s">
        <v>109</v>
      </c>
      <c r="CN530" s="156"/>
    </row>
    <row r="531" spans="1:736" s="50" customFormat="1" ht="45.75" customHeight="1">
      <c r="A531" s="589">
        <f>1+A530</f>
        <v>530</v>
      </c>
      <c r="B531" s="403" t="s">
        <v>5413</v>
      </c>
      <c r="C531" s="156" t="s">
        <v>5414</v>
      </c>
      <c r="D531" s="156" t="s">
        <v>645</v>
      </c>
      <c r="E531" s="156">
        <v>45443</v>
      </c>
      <c r="F531" s="156">
        <v>45448</v>
      </c>
      <c r="G531" s="156">
        <v>45539</v>
      </c>
      <c r="H531" s="156" t="s">
        <v>94</v>
      </c>
      <c r="I531" s="156" t="s">
        <v>180</v>
      </c>
      <c r="J531" s="156" t="s">
        <v>5415</v>
      </c>
      <c r="K531" s="251">
        <v>2993529</v>
      </c>
      <c r="L531" s="156">
        <v>1</v>
      </c>
      <c r="M531" s="156" t="s">
        <v>97</v>
      </c>
      <c r="N531" s="156" t="s">
        <v>5078</v>
      </c>
      <c r="O531" s="156" t="s">
        <v>783</v>
      </c>
      <c r="P531" s="156" t="s">
        <v>5416</v>
      </c>
      <c r="Q531" s="156" t="s">
        <v>681</v>
      </c>
      <c r="R531" s="143">
        <f>+G531-F531</f>
        <v>91</v>
      </c>
      <c r="S531" s="134" t="s">
        <v>3024</v>
      </c>
      <c r="T531" s="253">
        <v>8250000</v>
      </c>
      <c r="U531" s="156" t="s">
        <v>5417</v>
      </c>
      <c r="V531" s="253">
        <f>+T531</f>
        <v>8250000</v>
      </c>
      <c r="W531" s="156">
        <v>45443</v>
      </c>
      <c r="X531" s="156" t="s">
        <v>1933</v>
      </c>
      <c r="Y531" s="317">
        <f>+Z531+AA531+AB531</f>
        <v>8250000</v>
      </c>
      <c r="Z531" s="156">
        <v>0</v>
      </c>
      <c r="AA531" s="156">
        <v>0</v>
      </c>
      <c r="AB531" s="156">
        <f>+AC531+AD531+AE531+AF531+AG531+AH531+AI531+AJ531</f>
        <v>8250000</v>
      </c>
      <c r="AC531" s="156">
        <v>0</v>
      </c>
      <c r="AD531" s="156">
        <v>0</v>
      </c>
      <c r="AE531" s="156">
        <v>0</v>
      </c>
      <c r="AF531" s="156">
        <v>0</v>
      </c>
      <c r="AG531" s="156">
        <f>+V531</f>
        <v>8250000</v>
      </c>
      <c r="AH531" s="156">
        <v>0</v>
      </c>
      <c r="AI531" s="156">
        <v>0</v>
      </c>
      <c r="AJ531" s="156">
        <v>0</v>
      </c>
      <c r="AK531" s="156" t="s">
        <v>104</v>
      </c>
      <c r="AL531" s="103" t="s">
        <v>5418</v>
      </c>
      <c r="AM531" s="156" t="s">
        <v>2995</v>
      </c>
      <c r="AN531" s="156">
        <v>35472753</v>
      </c>
      <c r="AO531" s="156" t="s">
        <v>108</v>
      </c>
      <c r="AP531" s="156" t="s">
        <v>108</v>
      </c>
      <c r="AQ531" s="156" t="s">
        <v>108</v>
      </c>
      <c r="AR531" s="156" t="s">
        <v>108</v>
      </c>
      <c r="AS531" s="156" t="s">
        <v>109</v>
      </c>
      <c r="AT531" s="156" t="s">
        <v>109</v>
      </c>
      <c r="AU531" s="156" t="s">
        <v>392</v>
      </c>
      <c r="AV531" s="156"/>
      <c r="AW531" s="156"/>
      <c r="AX531" s="156" t="s">
        <v>109</v>
      </c>
      <c r="AY531" s="156" t="s">
        <v>108</v>
      </c>
      <c r="AZ531" s="156"/>
      <c r="BA531" s="156"/>
      <c r="BB531" s="156"/>
      <c r="BC531" s="156"/>
      <c r="BD531" s="156"/>
      <c r="BE531" s="156"/>
      <c r="BF531" s="156"/>
      <c r="BG531" s="156"/>
      <c r="BH531" s="153">
        <f>T531+BB531</f>
        <v>8250000</v>
      </c>
      <c r="BI531" s="161" t="s">
        <v>135</v>
      </c>
      <c r="BJ531" s="240"/>
      <c r="BK531" s="240" t="s">
        <v>114</v>
      </c>
      <c r="BL531" s="240"/>
      <c r="BM531" s="473" t="s">
        <v>136</v>
      </c>
      <c r="BN531" s="156" t="s">
        <v>917</v>
      </c>
      <c r="BO531" s="156">
        <v>68</v>
      </c>
      <c r="BP531" s="156" t="s">
        <v>114</v>
      </c>
      <c r="BQ531" s="156" t="s">
        <v>114</v>
      </c>
      <c r="BR531" s="156" t="s">
        <v>114</v>
      </c>
      <c r="BS531" s="156" t="s">
        <v>114</v>
      </c>
      <c r="BT531" s="156" t="s">
        <v>114</v>
      </c>
      <c r="BU531" s="156" t="s">
        <v>5419</v>
      </c>
      <c r="BV531" s="156">
        <v>3202259916</v>
      </c>
      <c r="BW531" s="156" t="s">
        <v>5420</v>
      </c>
      <c r="BX531" s="156" t="s">
        <v>118</v>
      </c>
      <c r="BY531" s="156" t="s">
        <v>119</v>
      </c>
      <c r="BZ531" s="156">
        <v>33793897591</v>
      </c>
      <c r="CA531" s="157" t="s">
        <v>109</v>
      </c>
      <c r="CB531" s="157" t="s">
        <v>109</v>
      </c>
      <c r="CC531" s="157" t="s">
        <v>109</v>
      </c>
      <c r="CD531" s="156"/>
      <c r="CE531" s="156"/>
      <c r="CF531" s="156"/>
      <c r="CG531" s="156"/>
      <c r="CH531" s="156"/>
      <c r="CI531" s="156"/>
      <c r="CJ531" s="156"/>
      <c r="CK531" s="156"/>
      <c r="CL531" s="156"/>
      <c r="CM531" s="157" t="s">
        <v>109</v>
      </c>
      <c r="CN531" s="156"/>
    </row>
    <row r="532" spans="1:736" s="50" customFormat="1" ht="45.75" customHeight="1">
      <c r="A532" s="589">
        <f>1+A531</f>
        <v>531</v>
      </c>
      <c r="B532" s="403" t="s">
        <v>5421</v>
      </c>
      <c r="C532" s="156" t="s">
        <v>5422</v>
      </c>
      <c r="D532" s="156" t="s">
        <v>645</v>
      </c>
      <c r="E532" s="156">
        <v>45443</v>
      </c>
      <c r="F532" s="156">
        <v>45449</v>
      </c>
      <c r="G532" s="156">
        <v>45540</v>
      </c>
      <c r="H532" s="156" t="s">
        <v>94</v>
      </c>
      <c r="I532" s="156" t="s">
        <v>95</v>
      </c>
      <c r="J532" s="301" t="s">
        <v>5423</v>
      </c>
      <c r="K532" s="251">
        <v>39809993</v>
      </c>
      <c r="L532" s="156">
        <v>4</v>
      </c>
      <c r="M532" s="156" t="s">
        <v>97</v>
      </c>
      <c r="N532" s="156" t="s">
        <v>5078</v>
      </c>
      <c r="O532" s="156" t="s">
        <v>783</v>
      </c>
      <c r="P532" s="156" t="s">
        <v>5424</v>
      </c>
      <c r="Q532" s="156" t="s">
        <v>681</v>
      </c>
      <c r="R532" s="143">
        <f>+G532-F532</f>
        <v>91</v>
      </c>
      <c r="S532" s="134" t="s">
        <v>2917</v>
      </c>
      <c r="T532" s="253">
        <v>11100000</v>
      </c>
      <c r="U532" s="156" t="s">
        <v>5425</v>
      </c>
      <c r="V532" s="253">
        <f>+T532</f>
        <v>11100000</v>
      </c>
      <c r="W532" s="156">
        <v>45443</v>
      </c>
      <c r="X532" s="156" t="s">
        <v>1933</v>
      </c>
      <c r="Y532" s="317">
        <f>+Z532+AA532+AB532</f>
        <v>11100000</v>
      </c>
      <c r="Z532" s="156">
        <v>0</v>
      </c>
      <c r="AA532" s="156">
        <v>0</v>
      </c>
      <c r="AB532" s="156">
        <f>+AC532+AD532+AE532+AF532+AG532+AH532+AI532+AJ532</f>
        <v>11100000</v>
      </c>
      <c r="AC532" s="156">
        <v>0</v>
      </c>
      <c r="AD532" s="156">
        <v>0</v>
      </c>
      <c r="AE532" s="156">
        <v>0</v>
      </c>
      <c r="AF532" s="156">
        <v>0</v>
      </c>
      <c r="AG532" s="156">
        <f>+V532</f>
        <v>11100000</v>
      </c>
      <c r="AH532" s="156">
        <v>0</v>
      </c>
      <c r="AI532" s="156">
        <v>0</v>
      </c>
      <c r="AJ532" s="156">
        <v>0</v>
      </c>
      <c r="AK532" s="156" t="s">
        <v>104</v>
      </c>
      <c r="AL532" s="103" t="s">
        <v>5426</v>
      </c>
      <c r="AM532" s="156" t="s">
        <v>3005</v>
      </c>
      <c r="AN532" s="156">
        <v>52285927</v>
      </c>
      <c r="AO532" s="156" t="s">
        <v>108</v>
      </c>
      <c r="AP532" s="156" t="s">
        <v>108</v>
      </c>
      <c r="AQ532" s="156" t="s">
        <v>108</v>
      </c>
      <c r="AR532" s="156" t="s">
        <v>108</v>
      </c>
      <c r="AS532" s="156" t="s">
        <v>109</v>
      </c>
      <c r="AT532" s="156" t="s">
        <v>109</v>
      </c>
      <c r="AU532" s="156" t="s">
        <v>392</v>
      </c>
      <c r="AV532" s="156"/>
      <c r="AW532" s="156"/>
      <c r="AX532" s="156" t="s">
        <v>109</v>
      </c>
      <c r="AY532" s="156" t="s">
        <v>108</v>
      </c>
      <c r="AZ532" s="156"/>
      <c r="BA532" s="156"/>
      <c r="BB532" s="156"/>
      <c r="BC532" s="156"/>
      <c r="BD532" s="156"/>
      <c r="BE532" s="156"/>
      <c r="BF532" s="156"/>
      <c r="BG532" s="156"/>
      <c r="BH532" s="153">
        <f>T532+BB532</f>
        <v>11100000</v>
      </c>
      <c r="BI532" s="437" t="s">
        <v>259</v>
      </c>
      <c r="BJ532" s="240"/>
      <c r="BK532" s="240" t="s">
        <v>114</v>
      </c>
      <c r="BL532" s="240"/>
      <c r="BM532" s="161" t="s">
        <v>2539</v>
      </c>
      <c r="BN532" s="156" t="s">
        <v>161</v>
      </c>
      <c r="BO532" s="156">
        <v>43</v>
      </c>
      <c r="BP532" s="156" t="s">
        <v>114</v>
      </c>
      <c r="BQ532" s="156" t="s">
        <v>114</v>
      </c>
      <c r="BR532" s="156" t="s">
        <v>114</v>
      </c>
      <c r="BS532" s="156" t="s">
        <v>114</v>
      </c>
      <c r="BT532" s="156" t="s">
        <v>114</v>
      </c>
      <c r="BU532" s="156" t="s">
        <v>5427</v>
      </c>
      <c r="BV532" s="156">
        <v>3125142203</v>
      </c>
      <c r="BW532" s="156" t="s">
        <v>5428</v>
      </c>
      <c r="BX532" s="156" t="s">
        <v>881</v>
      </c>
      <c r="BY532" s="156" t="s">
        <v>119</v>
      </c>
      <c r="BZ532" s="156">
        <v>34312683239</v>
      </c>
      <c r="CA532" s="157" t="s">
        <v>109</v>
      </c>
      <c r="CB532" s="157" t="s">
        <v>109</v>
      </c>
      <c r="CC532" s="157" t="s">
        <v>109</v>
      </c>
      <c r="CD532" s="156"/>
      <c r="CE532" s="156"/>
      <c r="CF532" s="156"/>
      <c r="CG532" s="156"/>
      <c r="CH532" s="156"/>
      <c r="CI532" s="156"/>
      <c r="CJ532" s="156"/>
      <c r="CK532" s="156"/>
      <c r="CL532" s="156"/>
      <c r="CM532" s="157" t="s">
        <v>109</v>
      </c>
      <c r="CN532" s="156"/>
    </row>
    <row r="533" spans="1:736" s="50" customFormat="1" ht="45.75" customHeight="1">
      <c r="A533" s="589">
        <f>1+A532</f>
        <v>532</v>
      </c>
      <c r="B533" s="403" t="s">
        <v>5429</v>
      </c>
      <c r="C533" s="156" t="s">
        <v>5430</v>
      </c>
      <c r="D533" s="156" t="s">
        <v>645</v>
      </c>
      <c r="E533" s="156">
        <v>45443</v>
      </c>
      <c r="F533" s="156">
        <v>45448</v>
      </c>
      <c r="G533" s="156">
        <v>45539</v>
      </c>
      <c r="H533" s="156" t="s">
        <v>94</v>
      </c>
      <c r="I533" s="156" t="s">
        <v>180</v>
      </c>
      <c r="J533" s="301" t="s">
        <v>5431</v>
      </c>
      <c r="K533" s="251">
        <v>79626705</v>
      </c>
      <c r="L533" s="156">
        <v>9</v>
      </c>
      <c r="M533" s="156" t="s">
        <v>97</v>
      </c>
      <c r="N533" s="156" t="s">
        <v>5078</v>
      </c>
      <c r="O533" s="156" t="s">
        <v>783</v>
      </c>
      <c r="P533" s="156" t="s">
        <v>5432</v>
      </c>
      <c r="Q533" s="156" t="s">
        <v>681</v>
      </c>
      <c r="R533" s="143">
        <f>+G533-F533</f>
        <v>91</v>
      </c>
      <c r="S533" s="134" t="s">
        <v>1409</v>
      </c>
      <c r="T533" s="253">
        <v>9000000</v>
      </c>
      <c r="U533" s="156" t="s">
        <v>5433</v>
      </c>
      <c r="V533" s="253">
        <f>+T533</f>
        <v>9000000</v>
      </c>
      <c r="W533" s="156">
        <v>45443</v>
      </c>
      <c r="X533" s="156" t="s">
        <v>1933</v>
      </c>
      <c r="Y533" s="317">
        <f>+Z533+AA533+AB533</f>
        <v>9000000</v>
      </c>
      <c r="Z533" s="156">
        <v>0</v>
      </c>
      <c r="AA533" s="156">
        <v>0</v>
      </c>
      <c r="AB533" s="156">
        <f>+AC533+AD533+AE533+AF533+AG533+AH533+AI533+AJ533</f>
        <v>9000000</v>
      </c>
      <c r="AC533" s="156">
        <v>0</v>
      </c>
      <c r="AD533" s="156">
        <v>0</v>
      </c>
      <c r="AE533" s="156">
        <v>0</v>
      </c>
      <c r="AF533" s="156">
        <v>0</v>
      </c>
      <c r="AG533" s="156">
        <f>+V533</f>
        <v>9000000</v>
      </c>
      <c r="AH533" s="156">
        <v>0</v>
      </c>
      <c r="AI533" s="156">
        <v>0</v>
      </c>
      <c r="AJ533" s="156">
        <v>0</v>
      </c>
      <c r="AK533" s="156" t="s">
        <v>104</v>
      </c>
      <c r="AL533" s="103" t="s">
        <v>5434</v>
      </c>
      <c r="AM533" s="156" t="s">
        <v>2995</v>
      </c>
      <c r="AN533" s="156">
        <v>35472753</v>
      </c>
      <c r="AO533" s="156" t="s">
        <v>108</v>
      </c>
      <c r="AP533" s="156" t="s">
        <v>108</v>
      </c>
      <c r="AQ533" s="156" t="s">
        <v>108</v>
      </c>
      <c r="AR533" s="156" t="s">
        <v>108</v>
      </c>
      <c r="AS533" s="156" t="s">
        <v>109</v>
      </c>
      <c r="AT533" s="156" t="s">
        <v>109</v>
      </c>
      <c r="AU533" s="156" t="s">
        <v>392</v>
      </c>
      <c r="AV533" s="156"/>
      <c r="AW533" s="156"/>
      <c r="AX533" s="156" t="s">
        <v>109</v>
      </c>
      <c r="AY533" s="156" t="s">
        <v>108</v>
      </c>
      <c r="AZ533" s="156"/>
      <c r="BA533" s="156"/>
      <c r="BB533" s="156"/>
      <c r="BC533" s="156"/>
      <c r="BD533" s="156"/>
      <c r="BE533" s="156"/>
      <c r="BF533" s="156"/>
      <c r="BG533" s="156"/>
      <c r="BH533" s="153">
        <f>T533+BB533</f>
        <v>9000000</v>
      </c>
      <c r="BI533" s="437" t="s">
        <v>259</v>
      </c>
      <c r="BJ533" s="240"/>
      <c r="BK533" s="240" t="s">
        <v>114</v>
      </c>
      <c r="BL533" s="240"/>
      <c r="BM533" s="161" t="s">
        <v>2539</v>
      </c>
      <c r="BN533" s="156" t="s">
        <v>917</v>
      </c>
      <c r="BO533" s="156">
        <v>49</v>
      </c>
      <c r="BP533" s="156" t="s">
        <v>578</v>
      </c>
      <c r="BQ533" s="156" t="s">
        <v>114</v>
      </c>
      <c r="BR533" s="156" t="s">
        <v>114</v>
      </c>
      <c r="BS533" s="156" t="s">
        <v>114</v>
      </c>
      <c r="BT533" s="156" t="s">
        <v>114</v>
      </c>
      <c r="BU533" s="156" t="s">
        <v>5435</v>
      </c>
      <c r="BV533" s="156">
        <v>3229484688</v>
      </c>
      <c r="BW533" s="156" t="s">
        <v>5436</v>
      </c>
      <c r="BX533" s="156" t="s">
        <v>118</v>
      </c>
      <c r="BY533" s="156" t="s">
        <v>119</v>
      </c>
      <c r="BZ533" s="156" t="s">
        <v>5437</v>
      </c>
      <c r="CA533" s="157" t="s">
        <v>109</v>
      </c>
      <c r="CB533" s="157" t="s">
        <v>109</v>
      </c>
      <c r="CC533" s="157" t="s">
        <v>109</v>
      </c>
      <c r="CD533" s="156"/>
      <c r="CE533" s="156"/>
      <c r="CF533" s="156"/>
      <c r="CG533" s="156"/>
      <c r="CH533" s="156"/>
      <c r="CI533" s="156"/>
      <c r="CJ533" s="156"/>
      <c r="CK533" s="156"/>
      <c r="CL533" s="156"/>
      <c r="CM533" s="157" t="s">
        <v>109</v>
      </c>
      <c r="CN533" s="156"/>
    </row>
    <row r="534" spans="1:736" s="50" customFormat="1" ht="45.75" customHeight="1">
      <c r="A534" s="589">
        <f>1+A533</f>
        <v>533</v>
      </c>
      <c r="B534" s="403" t="s">
        <v>5438</v>
      </c>
      <c r="C534" s="156" t="s">
        <v>5439</v>
      </c>
      <c r="D534" s="156" t="s">
        <v>645</v>
      </c>
      <c r="E534" s="156">
        <v>45443</v>
      </c>
      <c r="F534" s="156">
        <v>45447</v>
      </c>
      <c r="G534" s="156">
        <v>45522</v>
      </c>
      <c r="H534" s="156" t="s">
        <v>94</v>
      </c>
      <c r="I534" s="156" t="s">
        <v>95</v>
      </c>
      <c r="J534" s="156" t="s">
        <v>5440</v>
      </c>
      <c r="K534" s="251">
        <v>7212414</v>
      </c>
      <c r="L534" s="156">
        <v>1</v>
      </c>
      <c r="M534" s="156" t="s">
        <v>97</v>
      </c>
      <c r="N534" s="156" t="s">
        <v>5078</v>
      </c>
      <c r="O534" s="156" t="s">
        <v>783</v>
      </c>
      <c r="P534" s="156" t="s">
        <v>5441</v>
      </c>
      <c r="Q534" s="156" t="s">
        <v>1375</v>
      </c>
      <c r="R534" s="143">
        <f>+G534-F534</f>
        <v>75</v>
      </c>
      <c r="S534" s="134" t="s">
        <v>3544</v>
      </c>
      <c r="T534" s="253">
        <v>8750000</v>
      </c>
      <c r="U534" s="156" t="s">
        <v>5442</v>
      </c>
      <c r="V534" s="253">
        <f>+T534</f>
        <v>8750000</v>
      </c>
      <c r="W534" s="156">
        <v>45443</v>
      </c>
      <c r="X534" s="156" t="s">
        <v>473</v>
      </c>
      <c r="Y534" s="317">
        <f>+Z534+AA534+AB534</f>
        <v>8750000</v>
      </c>
      <c r="Z534" s="156">
        <f>T534-AA534-AB534</f>
        <v>8750000</v>
      </c>
      <c r="AA534" s="156">
        <v>0</v>
      </c>
      <c r="AB534" s="156">
        <f>+AC534+AD534+AE534+AF534+AG534+AH534+AI534+AJ534</f>
        <v>0</v>
      </c>
      <c r="AC534" s="156">
        <v>0</v>
      </c>
      <c r="AD534" s="156">
        <v>0</v>
      </c>
      <c r="AE534" s="156">
        <v>0</v>
      </c>
      <c r="AF534" s="156">
        <v>0</v>
      </c>
      <c r="AG534" s="156">
        <v>0</v>
      </c>
      <c r="AH534" s="156">
        <v>0</v>
      </c>
      <c r="AI534" s="156">
        <v>0</v>
      </c>
      <c r="AJ534" s="156">
        <v>0</v>
      </c>
      <c r="AK534" s="156" t="s">
        <v>104</v>
      </c>
      <c r="AL534" s="103" t="s">
        <v>5443</v>
      </c>
      <c r="AM534" s="156" t="s">
        <v>2860</v>
      </c>
      <c r="AN534" s="156">
        <v>43543658</v>
      </c>
      <c r="AO534" s="156" t="s">
        <v>108</v>
      </c>
      <c r="AP534" s="156" t="s">
        <v>108</v>
      </c>
      <c r="AQ534" s="156" t="s">
        <v>108</v>
      </c>
      <c r="AR534" s="156" t="s">
        <v>108</v>
      </c>
      <c r="AS534" s="156" t="s">
        <v>109</v>
      </c>
      <c r="AT534" s="156" t="s">
        <v>109</v>
      </c>
      <c r="AU534" s="156" t="s">
        <v>392</v>
      </c>
      <c r="AV534" s="156"/>
      <c r="AW534" s="156"/>
      <c r="AX534" s="156" t="s">
        <v>109</v>
      </c>
      <c r="AY534" s="156" t="s">
        <v>108</v>
      </c>
      <c r="AZ534" s="156"/>
      <c r="BA534" s="156"/>
      <c r="BB534" s="156"/>
      <c r="BC534" s="156"/>
      <c r="BD534" s="156"/>
      <c r="BE534" s="156"/>
      <c r="BF534" s="156"/>
      <c r="BG534" s="156"/>
      <c r="BH534" s="153">
        <f>T534+BB534</f>
        <v>8750000</v>
      </c>
      <c r="BI534" s="161" t="s">
        <v>135</v>
      </c>
      <c r="BJ534" s="240"/>
      <c r="BK534" s="240" t="s">
        <v>114</v>
      </c>
      <c r="BL534" s="240"/>
      <c r="BM534" s="473" t="s">
        <v>136</v>
      </c>
      <c r="BN534" s="156" t="s">
        <v>917</v>
      </c>
      <c r="BO534" s="156">
        <v>70</v>
      </c>
      <c r="BP534" s="156" t="s">
        <v>114</v>
      </c>
      <c r="BQ534" s="156" t="s">
        <v>114</v>
      </c>
      <c r="BR534" s="156" t="s">
        <v>114</v>
      </c>
      <c r="BS534" s="156" t="s">
        <v>114</v>
      </c>
      <c r="BT534" s="156" t="s">
        <v>114</v>
      </c>
      <c r="BU534" s="156" t="s">
        <v>5444</v>
      </c>
      <c r="BV534" s="156">
        <v>3105500915</v>
      </c>
      <c r="BW534" s="156" t="s">
        <v>5445</v>
      </c>
      <c r="BX534" s="156" t="s">
        <v>191</v>
      </c>
      <c r="BY534" s="156" t="s">
        <v>119</v>
      </c>
      <c r="BZ534" s="156">
        <v>24071103673</v>
      </c>
      <c r="CA534" s="157" t="s">
        <v>109</v>
      </c>
      <c r="CB534" s="157" t="s">
        <v>109</v>
      </c>
      <c r="CC534" s="157" t="s">
        <v>109</v>
      </c>
      <c r="CD534" s="156"/>
      <c r="CE534" s="156"/>
      <c r="CF534" s="156"/>
      <c r="CG534" s="156"/>
      <c r="CH534" s="156"/>
      <c r="CI534" s="156"/>
      <c r="CJ534" s="156"/>
      <c r="CK534" s="156"/>
      <c r="CL534" s="156"/>
      <c r="CM534" s="157" t="s">
        <v>109</v>
      </c>
      <c r="CN534" s="156"/>
    </row>
    <row r="535" spans="1:736" s="290" customFormat="1" ht="45.75" customHeight="1">
      <c r="A535" s="589">
        <f>1+A534</f>
        <v>534</v>
      </c>
      <c r="B535" s="403" t="s">
        <v>5446</v>
      </c>
      <c r="C535" s="156" t="s">
        <v>5447</v>
      </c>
      <c r="D535" s="156" t="s">
        <v>93</v>
      </c>
      <c r="E535" s="156">
        <v>45443</v>
      </c>
      <c r="F535" s="156">
        <v>45449</v>
      </c>
      <c r="G535" s="156">
        <v>45657</v>
      </c>
      <c r="H535" s="156" t="s">
        <v>94</v>
      </c>
      <c r="I535" s="156" t="s">
        <v>95</v>
      </c>
      <c r="J535" s="301" t="s">
        <v>3783</v>
      </c>
      <c r="K535" s="251">
        <v>1072671349</v>
      </c>
      <c r="L535" s="156">
        <v>6</v>
      </c>
      <c r="M535" s="156" t="s">
        <v>97</v>
      </c>
      <c r="N535" s="156" t="s">
        <v>5078</v>
      </c>
      <c r="O535" s="156" t="s">
        <v>993</v>
      </c>
      <c r="P535" s="156" t="s">
        <v>3784</v>
      </c>
      <c r="Q535" s="156" t="s">
        <v>5448</v>
      </c>
      <c r="R535" s="143">
        <f>+G535-F535</f>
        <v>208</v>
      </c>
      <c r="S535" s="134" t="s">
        <v>5449</v>
      </c>
      <c r="T535" s="253">
        <v>37950000</v>
      </c>
      <c r="U535" s="156" t="s">
        <v>5450</v>
      </c>
      <c r="V535" s="253">
        <f>+T535</f>
        <v>37950000</v>
      </c>
      <c r="W535" s="156">
        <v>45443</v>
      </c>
      <c r="X535" s="156" t="s">
        <v>473</v>
      </c>
      <c r="Y535" s="317">
        <f>+Z535+AA535+AB535</f>
        <v>37950000</v>
      </c>
      <c r="Z535" s="156">
        <f>T535-AA535-AB535</f>
        <v>37950000</v>
      </c>
      <c r="AA535" s="156">
        <v>0</v>
      </c>
      <c r="AB535" s="156">
        <f>+AC535+AD535+AE535+AF535+AG535+AH535+AI535+AJ535</f>
        <v>0</v>
      </c>
      <c r="AC535" s="156">
        <v>0</v>
      </c>
      <c r="AD535" s="156">
        <v>0</v>
      </c>
      <c r="AE535" s="156">
        <v>0</v>
      </c>
      <c r="AF535" s="156">
        <v>0</v>
      </c>
      <c r="AG535" s="156">
        <v>0</v>
      </c>
      <c r="AH535" s="156">
        <v>0</v>
      </c>
      <c r="AI535" s="156">
        <v>0</v>
      </c>
      <c r="AJ535" s="156">
        <v>0</v>
      </c>
      <c r="AK535" s="156" t="s">
        <v>104</v>
      </c>
      <c r="AL535" s="103" t="s">
        <v>5451</v>
      </c>
      <c r="AM535" s="156" t="s">
        <v>5452</v>
      </c>
      <c r="AN535" s="156">
        <v>1070920635</v>
      </c>
      <c r="AO535" s="156" t="s">
        <v>108</v>
      </c>
      <c r="AP535" s="156" t="s">
        <v>108</v>
      </c>
      <c r="AQ535" s="156" t="s">
        <v>108</v>
      </c>
      <c r="AR535" s="156" t="s">
        <v>108</v>
      </c>
      <c r="AS535" s="156" t="s">
        <v>109</v>
      </c>
      <c r="AT535" s="156" t="s">
        <v>109</v>
      </c>
      <c r="AU535" s="156" t="s">
        <v>392</v>
      </c>
      <c r="AV535" s="156"/>
      <c r="AW535" s="156"/>
      <c r="AX535" s="156" t="s">
        <v>109</v>
      </c>
      <c r="AY535" s="156" t="s">
        <v>108</v>
      </c>
      <c r="AZ535" s="156"/>
      <c r="BA535" s="156"/>
      <c r="BB535" s="156"/>
      <c r="BC535" s="156"/>
      <c r="BD535" s="156"/>
      <c r="BE535" s="156"/>
      <c r="BF535" s="156"/>
      <c r="BG535" s="156"/>
      <c r="BH535" s="153">
        <f>T535+BB535</f>
        <v>37950000</v>
      </c>
      <c r="BI535" s="349" t="s">
        <v>113</v>
      </c>
      <c r="BJ535" s="240"/>
      <c r="BK535" s="240" t="s">
        <v>114</v>
      </c>
      <c r="BL535" s="240"/>
      <c r="BM535" s="468"/>
      <c r="BN535" s="156" t="s">
        <v>161</v>
      </c>
      <c r="BO535" s="156">
        <v>25</v>
      </c>
      <c r="BP535" s="156" t="s">
        <v>114</v>
      </c>
      <c r="BQ535" s="156" t="s">
        <v>114</v>
      </c>
      <c r="BR535" s="156" t="s">
        <v>114</v>
      </c>
      <c r="BS535" s="156" t="s">
        <v>114</v>
      </c>
      <c r="BT535" s="156" t="s">
        <v>114</v>
      </c>
      <c r="BU535" s="156" t="s">
        <v>3404</v>
      </c>
      <c r="BV535" s="156">
        <v>3016541045</v>
      </c>
      <c r="BW535" s="156" t="s">
        <v>3790</v>
      </c>
      <c r="BX535" s="156" t="s">
        <v>304</v>
      </c>
      <c r="BY535" s="156" t="s">
        <v>119</v>
      </c>
      <c r="BZ535" s="156">
        <v>239153943</v>
      </c>
      <c r="CA535" s="157" t="s">
        <v>109</v>
      </c>
      <c r="CB535" s="157" t="s">
        <v>109</v>
      </c>
      <c r="CC535" s="157" t="s">
        <v>109</v>
      </c>
      <c r="CD535" s="152" t="s">
        <v>109</v>
      </c>
      <c r="CE535" s="152" t="s">
        <v>109</v>
      </c>
      <c r="CF535" s="152" t="s">
        <v>109</v>
      </c>
      <c r="CG535" s="152" t="s">
        <v>109</v>
      </c>
      <c r="CH535" s="156"/>
      <c r="CI535" s="156"/>
      <c r="CJ535" s="156"/>
      <c r="CK535" s="156"/>
      <c r="CL535" s="156"/>
      <c r="CM535" s="157" t="s">
        <v>109</v>
      </c>
      <c r="CN535" s="156"/>
      <c r="CO535" s="297"/>
      <c r="CP535" s="297"/>
      <c r="CQ535" s="297"/>
      <c r="CR535" s="297"/>
      <c r="CS535" s="50"/>
      <c r="CT535" s="50"/>
      <c r="CU535" s="50"/>
      <c r="CV535" s="50"/>
      <c r="CW535" s="50"/>
      <c r="CX535" s="50"/>
      <c r="CY535" s="50"/>
      <c r="CZ535" s="50"/>
      <c r="DA535" s="50"/>
      <c r="DB535" s="50"/>
      <c r="DC535" s="50"/>
      <c r="DD535" s="50"/>
      <c r="DE535" s="50"/>
      <c r="DF535" s="50"/>
      <c r="DG535" s="50"/>
      <c r="DH535" s="50"/>
      <c r="DI535" s="50"/>
      <c r="DJ535" s="50"/>
      <c r="DK535" s="50"/>
      <c r="DL535" s="50"/>
      <c r="DM535" s="50"/>
      <c r="DN535" s="50"/>
      <c r="DO535" s="50"/>
      <c r="DP535" s="50"/>
      <c r="DQ535" s="50"/>
      <c r="DR535" s="50"/>
      <c r="DS535" s="50"/>
      <c r="DT535" s="50"/>
      <c r="DU535" s="50"/>
      <c r="DV535" s="50"/>
      <c r="DW535" s="50"/>
      <c r="DX535" s="50"/>
      <c r="DY535" s="50"/>
      <c r="DZ535" s="50"/>
      <c r="EA535" s="50"/>
      <c r="EB535" s="50"/>
      <c r="EC535" s="50"/>
      <c r="ED535" s="50"/>
      <c r="EE535" s="50"/>
      <c r="EF535" s="50"/>
      <c r="EG535" s="50"/>
      <c r="EH535" s="50"/>
      <c r="EI535" s="50"/>
      <c r="EJ535" s="50"/>
      <c r="EK535" s="50"/>
      <c r="EL535" s="50"/>
      <c r="EM535" s="50"/>
      <c r="EN535" s="50"/>
      <c r="EO535" s="50"/>
      <c r="EP535" s="50"/>
      <c r="EQ535" s="50"/>
      <c r="ER535" s="50"/>
      <c r="ES535" s="50"/>
      <c r="ET535" s="50"/>
      <c r="EU535" s="50"/>
      <c r="EV535" s="50"/>
      <c r="EW535" s="50"/>
      <c r="EX535" s="50"/>
      <c r="EY535" s="50"/>
      <c r="EZ535" s="50"/>
      <c r="FA535" s="50"/>
      <c r="FB535" s="50"/>
      <c r="FC535" s="50"/>
      <c r="FD535" s="50"/>
      <c r="FE535" s="50"/>
      <c r="FF535" s="50"/>
      <c r="FG535" s="50"/>
      <c r="FH535" s="50"/>
      <c r="FI535" s="50"/>
      <c r="FJ535" s="50"/>
      <c r="FK535" s="50"/>
      <c r="FL535" s="50"/>
      <c r="FM535" s="50"/>
      <c r="FN535" s="50"/>
      <c r="FO535" s="50"/>
      <c r="FP535" s="50"/>
      <c r="FQ535" s="50"/>
      <c r="FR535" s="50"/>
      <c r="FS535" s="50"/>
      <c r="FT535" s="50"/>
      <c r="FU535" s="50"/>
      <c r="FV535" s="50"/>
      <c r="FW535" s="50"/>
      <c r="FX535" s="50"/>
      <c r="FY535" s="50"/>
      <c r="FZ535" s="50"/>
      <c r="GA535" s="50"/>
      <c r="GB535" s="50"/>
      <c r="GC535" s="50"/>
      <c r="GD535" s="50"/>
      <c r="GE535" s="50"/>
      <c r="GF535" s="50"/>
      <c r="GG535" s="50"/>
      <c r="GH535" s="50"/>
      <c r="GI535" s="50"/>
      <c r="GJ535" s="50"/>
      <c r="GK535" s="50"/>
      <c r="GL535" s="50"/>
      <c r="GM535" s="50"/>
      <c r="GN535" s="50"/>
      <c r="GO535" s="50"/>
      <c r="GP535" s="50"/>
      <c r="GQ535" s="50"/>
      <c r="GR535" s="50"/>
      <c r="GS535" s="50"/>
      <c r="GT535" s="50"/>
      <c r="GU535" s="50"/>
      <c r="GV535" s="16"/>
      <c r="GW535" s="16"/>
      <c r="GX535" s="16"/>
      <c r="GY535" s="16"/>
      <c r="GZ535" s="16"/>
      <c r="HA535" s="16"/>
      <c r="HB535" s="16"/>
      <c r="HC535" s="16"/>
      <c r="HD535" s="16"/>
      <c r="HE535" s="16"/>
      <c r="HF535" s="16"/>
      <c r="HG535" s="16"/>
      <c r="HH535" s="16"/>
      <c r="HI535" s="16"/>
      <c r="HJ535" s="16"/>
      <c r="HK535" s="16"/>
      <c r="HL535" s="16"/>
      <c r="HM535" s="16"/>
      <c r="HN535" s="16"/>
      <c r="HO535" s="16"/>
      <c r="HP535" s="16"/>
      <c r="HQ535" s="16"/>
      <c r="HR535" s="16"/>
      <c r="HS535" s="16"/>
      <c r="HT535" s="16"/>
      <c r="HU535" s="16"/>
      <c r="HV535" s="16"/>
      <c r="HW535" s="16"/>
      <c r="HX535" s="16"/>
      <c r="HY535" s="16"/>
      <c r="HZ535" s="16"/>
      <c r="IA535" s="16"/>
      <c r="IB535" s="16"/>
      <c r="IC535" s="16"/>
      <c r="ID535" s="16"/>
      <c r="IE535" s="16"/>
      <c r="IF535" s="16"/>
      <c r="IG535" s="16"/>
      <c r="IH535" s="16"/>
      <c r="II535" s="16"/>
      <c r="IJ535" s="16"/>
      <c r="IK535" s="16"/>
      <c r="IL535" s="16"/>
      <c r="IM535" s="16"/>
      <c r="IN535" s="16"/>
      <c r="IO535" s="16"/>
      <c r="IP535" s="16"/>
      <c r="IQ535" s="16"/>
      <c r="IR535" s="16"/>
      <c r="IS535" s="16"/>
      <c r="IT535" s="16"/>
      <c r="IU535" s="16"/>
      <c r="IV535" s="16"/>
      <c r="IW535" s="16"/>
      <c r="IX535" s="16"/>
      <c r="IY535" s="16"/>
      <c r="IZ535" s="16"/>
      <c r="JA535" s="16"/>
      <c r="JB535" s="16"/>
      <c r="JC535" s="16"/>
      <c r="JD535" s="16"/>
      <c r="JE535" s="16"/>
      <c r="JF535" s="16"/>
      <c r="JG535" s="16"/>
      <c r="JH535" s="16"/>
      <c r="JI535" s="16"/>
      <c r="JJ535" s="16"/>
      <c r="JK535" s="16"/>
      <c r="JL535" s="16"/>
      <c r="JM535" s="16"/>
      <c r="JN535" s="16"/>
      <c r="JO535" s="16"/>
      <c r="JP535" s="16"/>
      <c r="JQ535" s="16"/>
      <c r="JR535" s="16"/>
      <c r="JS535" s="16"/>
      <c r="JT535" s="16"/>
      <c r="JU535" s="16"/>
      <c r="JV535" s="16"/>
      <c r="JW535" s="16"/>
      <c r="JX535" s="16"/>
      <c r="JY535" s="16"/>
      <c r="JZ535" s="16"/>
      <c r="KA535" s="16"/>
      <c r="KB535" s="16"/>
      <c r="KC535" s="16"/>
      <c r="KD535" s="16"/>
      <c r="KE535" s="16"/>
      <c r="KF535" s="16"/>
      <c r="KG535" s="16"/>
      <c r="KH535" s="16"/>
      <c r="KI535" s="16"/>
      <c r="KJ535" s="16"/>
      <c r="KK535" s="16"/>
      <c r="KL535" s="16"/>
      <c r="KM535" s="16"/>
      <c r="KN535" s="16"/>
      <c r="KO535" s="16"/>
      <c r="KP535" s="16"/>
      <c r="KQ535" s="16"/>
      <c r="KR535" s="16"/>
      <c r="KS535" s="16"/>
      <c r="KT535" s="16"/>
      <c r="KU535" s="16"/>
      <c r="KV535" s="16"/>
      <c r="KW535" s="16"/>
      <c r="KX535" s="16"/>
      <c r="KY535" s="16"/>
      <c r="KZ535" s="16"/>
      <c r="LA535" s="16"/>
      <c r="LB535" s="16"/>
      <c r="LC535" s="16"/>
      <c r="LD535" s="16"/>
      <c r="LE535" s="16"/>
      <c r="LF535" s="16"/>
      <c r="LG535" s="16"/>
      <c r="LH535" s="16"/>
      <c r="LI535" s="16"/>
      <c r="LJ535" s="16"/>
      <c r="LK535" s="16"/>
      <c r="LL535" s="16"/>
      <c r="LM535" s="16"/>
      <c r="LN535" s="16"/>
      <c r="LO535" s="16"/>
      <c r="LP535" s="16"/>
      <c r="LQ535" s="16"/>
      <c r="LR535" s="16"/>
      <c r="LS535" s="16"/>
      <c r="LT535" s="16"/>
      <c r="LU535" s="16"/>
      <c r="LV535" s="16"/>
      <c r="LW535" s="16"/>
      <c r="LX535" s="16"/>
      <c r="LY535" s="16"/>
      <c r="LZ535" s="16"/>
      <c r="MA535" s="16"/>
      <c r="MB535" s="16"/>
      <c r="MC535" s="16"/>
      <c r="MD535" s="16"/>
      <c r="ME535" s="16"/>
      <c r="MF535" s="16"/>
      <c r="MG535" s="16"/>
      <c r="MH535" s="16"/>
      <c r="MI535" s="16"/>
      <c r="MJ535" s="16"/>
      <c r="MK535" s="16"/>
      <c r="ML535" s="16"/>
      <c r="MM535" s="16"/>
      <c r="MN535" s="16"/>
      <c r="MO535" s="16"/>
      <c r="MP535" s="16"/>
      <c r="MQ535" s="16"/>
      <c r="MR535" s="16"/>
      <c r="MS535" s="16"/>
      <c r="MT535" s="16"/>
      <c r="MU535" s="16"/>
      <c r="MV535" s="16"/>
      <c r="MW535" s="16"/>
      <c r="MX535" s="16"/>
      <c r="MY535" s="16"/>
      <c r="MZ535" s="16"/>
      <c r="NA535" s="16"/>
      <c r="NB535" s="16"/>
      <c r="NC535" s="16"/>
      <c r="ND535" s="16"/>
      <c r="NE535" s="16"/>
      <c r="NF535" s="16"/>
      <c r="NG535" s="16"/>
      <c r="NH535" s="16"/>
      <c r="NI535" s="16"/>
      <c r="NJ535" s="16"/>
      <c r="NK535" s="16"/>
      <c r="NL535" s="16"/>
      <c r="NM535" s="16"/>
      <c r="NN535" s="16"/>
      <c r="NO535" s="16"/>
      <c r="NP535" s="16"/>
      <c r="NQ535" s="16"/>
      <c r="NR535" s="16"/>
      <c r="NS535" s="16"/>
      <c r="NT535" s="16"/>
      <c r="NU535" s="16"/>
      <c r="NV535" s="16"/>
      <c r="NW535" s="16"/>
      <c r="NX535" s="16"/>
      <c r="NY535" s="16"/>
      <c r="NZ535" s="16"/>
      <c r="OA535" s="16"/>
      <c r="OB535" s="16"/>
      <c r="OC535" s="16"/>
      <c r="OD535" s="16"/>
      <c r="OE535" s="16"/>
      <c r="OF535" s="16"/>
      <c r="OG535" s="16"/>
      <c r="OH535" s="16"/>
      <c r="OI535" s="16"/>
      <c r="OJ535" s="16"/>
      <c r="OK535" s="16"/>
      <c r="OL535" s="16"/>
      <c r="OM535" s="16"/>
      <c r="ON535" s="16"/>
      <c r="OO535" s="16"/>
      <c r="OP535" s="16"/>
      <c r="OQ535" s="16"/>
      <c r="OR535" s="16"/>
      <c r="OS535" s="16"/>
      <c r="OT535" s="16"/>
      <c r="OU535" s="16"/>
      <c r="OV535" s="16"/>
      <c r="OW535" s="16"/>
      <c r="OX535" s="16"/>
      <c r="OY535" s="16"/>
      <c r="OZ535" s="16"/>
      <c r="PA535" s="16"/>
      <c r="PB535" s="16"/>
      <c r="PC535" s="16"/>
      <c r="PD535" s="16"/>
      <c r="PE535" s="16"/>
      <c r="PF535" s="16"/>
      <c r="PG535" s="16"/>
      <c r="PH535" s="16"/>
      <c r="PI535" s="16"/>
      <c r="PJ535" s="16"/>
      <c r="PK535" s="16"/>
      <c r="PL535" s="16"/>
      <c r="PM535" s="16"/>
      <c r="PN535" s="16"/>
      <c r="PO535" s="16"/>
      <c r="PP535" s="16"/>
      <c r="PQ535" s="16"/>
      <c r="PR535" s="16"/>
      <c r="PS535" s="16"/>
      <c r="PT535" s="16"/>
      <c r="PU535" s="16"/>
      <c r="PV535" s="16"/>
      <c r="PW535" s="16"/>
      <c r="PX535" s="16"/>
      <c r="PY535" s="16"/>
      <c r="PZ535" s="16"/>
      <c r="QA535" s="16"/>
      <c r="QB535" s="16"/>
      <c r="QC535" s="16"/>
      <c r="QD535" s="16"/>
      <c r="QE535" s="16"/>
      <c r="QF535" s="16"/>
      <c r="QG535" s="16"/>
      <c r="QH535" s="16"/>
      <c r="QI535" s="16"/>
      <c r="QJ535" s="16"/>
      <c r="QK535" s="16"/>
      <c r="QL535" s="16"/>
      <c r="QM535" s="16"/>
      <c r="QN535" s="16"/>
      <c r="QO535" s="16"/>
      <c r="QP535" s="16"/>
      <c r="QQ535" s="16"/>
      <c r="QR535" s="16"/>
      <c r="QS535" s="16"/>
      <c r="QT535" s="16"/>
      <c r="QU535" s="16"/>
      <c r="QV535" s="16"/>
      <c r="QW535" s="16"/>
      <c r="QX535" s="16"/>
      <c r="QY535" s="16"/>
      <c r="QZ535" s="16"/>
      <c r="RA535" s="16"/>
      <c r="RB535" s="16"/>
      <c r="RC535" s="16"/>
      <c r="RD535" s="16"/>
      <c r="RE535" s="16"/>
      <c r="RF535" s="16"/>
      <c r="RG535" s="16"/>
      <c r="RH535" s="16"/>
      <c r="RI535" s="16"/>
      <c r="RJ535" s="16"/>
      <c r="RK535" s="16"/>
      <c r="RL535" s="16"/>
      <c r="RM535" s="16"/>
      <c r="RN535" s="16"/>
      <c r="RO535" s="16"/>
      <c r="RP535" s="16"/>
      <c r="RQ535" s="16"/>
      <c r="RR535" s="16"/>
      <c r="RS535" s="16"/>
      <c r="RT535" s="16"/>
      <c r="RU535" s="16"/>
      <c r="RV535" s="16"/>
      <c r="RW535" s="16"/>
      <c r="RX535" s="16"/>
      <c r="RY535" s="16"/>
      <c r="RZ535" s="16"/>
      <c r="SA535" s="16"/>
      <c r="SB535" s="16"/>
      <c r="SC535" s="16"/>
      <c r="SD535" s="16"/>
      <c r="SE535" s="16"/>
      <c r="SF535" s="16"/>
      <c r="SG535" s="16"/>
      <c r="SH535" s="16"/>
      <c r="SI535" s="16"/>
      <c r="SJ535" s="16"/>
      <c r="SK535" s="16"/>
      <c r="SL535" s="16"/>
      <c r="SM535" s="16"/>
      <c r="SN535" s="16"/>
      <c r="SO535" s="16"/>
      <c r="SP535" s="16"/>
      <c r="SQ535" s="16"/>
      <c r="SR535" s="16"/>
      <c r="SS535" s="16"/>
      <c r="ST535" s="16"/>
      <c r="SU535" s="16"/>
      <c r="SV535" s="16"/>
      <c r="SW535" s="16"/>
      <c r="SX535" s="16"/>
      <c r="SY535" s="16"/>
      <c r="SZ535" s="16"/>
      <c r="TA535" s="16"/>
      <c r="TB535" s="16"/>
      <c r="TC535" s="16"/>
      <c r="TD535" s="16"/>
      <c r="TE535" s="16"/>
      <c r="TF535" s="16"/>
      <c r="TG535" s="16"/>
      <c r="TH535" s="16"/>
      <c r="TI535" s="16"/>
      <c r="TJ535" s="16"/>
      <c r="TK535" s="16"/>
      <c r="TL535" s="16"/>
      <c r="TM535" s="16"/>
      <c r="TN535" s="16"/>
      <c r="TO535" s="16"/>
      <c r="TP535" s="16"/>
      <c r="TQ535" s="16"/>
      <c r="TR535" s="16"/>
      <c r="TS535" s="16"/>
      <c r="TT535" s="16"/>
      <c r="TU535" s="16"/>
      <c r="TV535" s="16"/>
      <c r="TW535" s="16"/>
      <c r="TX535" s="16"/>
      <c r="TY535" s="16"/>
      <c r="TZ535" s="16"/>
      <c r="UA535" s="16"/>
      <c r="UB535" s="16"/>
      <c r="UC535" s="16"/>
      <c r="UD535" s="16"/>
      <c r="UE535" s="16"/>
      <c r="UF535" s="16"/>
      <c r="UG535" s="16"/>
      <c r="UH535" s="16"/>
      <c r="UI535" s="16"/>
      <c r="UJ535" s="16"/>
      <c r="UK535" s="16"/>
      <c r="UL535" s="16"/>
      <c r="UM535" s="16"/>
      <c r="UN535" s="16"/>
      <c r="UO535" s="16"/>
      <c r="UP535" s="16"/>
      <c r="UQ535" s="16"/>
      <c r="UR535" s="16"/>
      <c r="US535" s="16"/>
      <c r="UT535" s="16"/>
      <c r="UU535" s="16"/>
      <c r="UV535" s="16"/>
      <c r="UW535" s="16"/>
      <c r="UX535" s="16"/>
      <c r="UY535" s="16"/>
      <c r="UZ535" s="16"/>
      <c r="VA535" s="16"/>
      <c r="VB535" s="16"/>
      <c r="VC535" s="16"/>
      <c r="VD535" s="16"/>
      <c r="VE535" s="16"/>
      <c r="VF535" s="16"/>
      <c r="VG535" s="16"/>
      <c r="VH535" s="16"/>
      <c r="VI535" s="16"/>
      <c r="VJ535" s="16"/>
      <c r="VK535" s="16"/>
      <c r="VL535" s="16"/>
      <c r="VM535" s="16"/>
      <c r="VN535" s="16"/>
      <c r="VO535" s="16"/>
      <c r="VP535" s="16"/>
      <c r="VQ535" s="16"/>
      <c r="VR535" s="16"/>
      <c r="VS535" s="16"/>
      <c r="VT535" s="16"/>
      <c r="VU535" s="16"/>
      <c r="VV535" s="16"/>
      <c r="VW535" s="16"/>
      <c r="VX535" s="16"/>
      <c r="VY535" s="16"/>
      <c r="VZ535" s="16"/>
      <c r="WA535" s="16"/>
      <c r="WB535" s="16"/>
      <c r="WC535" s="16"/>
      <c r="WD535" s="16"/>
      <c r="WE535" s="16"/>
      <c r="WF535" s="16"/>
      <c r="WG535" s="16"/>
      <c r="WH535" s="16"/>
      <c r="WI535" s="16"/>
      <c r="WJ535" s="16"/>
      <c r="WK535" s="16"/>
      <c r="WL535" s="16"/>
      <c r="WM535" s="16"/>
      <c r="WN535" s="16"/>
      <c r="WO535" s="16"/>
      <c r="WP535" s="16"/>
      <c r="WQ535" s="16"/>
      <c r="WR535" s="16"/>
      <c r="WS535" s="16"/>
      <c r="WT535" s="16"/>
      <c r="WU535" s="16"/>
      <c r="WV535" s="16"/>
      <c r="WW535" s="16"/>
      <c r="WX535" s="16"/>
      <c r="WY535" s="16"/>
      <c r="WZ535" s="16"/>
      <c r="XA535" s="16"/>
      <c r="XB535" s="16"/>
      <c r="XC535" s="16"/>
      <c r="XD535" s="16"/>
      <c r="XE535" s="16"/>
      <c r="XF535" s="16"/>
      <c r="XG535" s="16"/>
      <c r="XH535" s="16"/>
      <c r="XI535" s="16"/>
      <c r="XJ535" s="16"/>
      <c r="XK535" s="16"/>
      <c r="XL535" s="16"/>
      <c r="XM535" s="16"/>
      <c r="XN535" s="16"/>
      <c r="XO535" s="16"/>
      <c r="XP535" s="16"/>
      <c r="XQ535" s="16"/>
      <c r="XR535" s="16"/>
      <c r="XS535" s="16"/>
      <c r="XT535" s="16"/>
      <c r="XU535" s="16"/>
      <c r="XV535" s="16"/>
      <c r="XW535" s="16"/>
      <c r="XX535" s="16"/>
      <c r="XY535" s="16"/>
      <c r="XZ535" s="16"/>
      <c r="YA535" s="16"/>
      <c r="YB535" s="16"/>
      <c r="YC535" s="16"/>
      <c r="YD535" s="16"/>
      <c r="YE535" s="16"/>
      <c r="YF535" s="16"/>
      <c r="YG535" s="16"/>
      <c r="YH535" s="16"/>
      <c r="YI535" s="16"/>
      <c r="YJ535" s="16"/>
      <c r="YK535" s="16"/>
      <c r="YL535" s="16"/>
      <c r="YM535" s="16"/>
      <c r="YN535" s="16"/>
      <c r="YO535" s="16"/>
      <c r="YP535" s="16"/>
      <c r="YQ535" s="16"/>
      <c r="YR535" s="16"/>
      <c r="YS535" s="16"/>
      <c r="YT535" s="16"/>
      <c r="YU535" s="16"/>
      <c r="YV535" s="16"/>
      <c r="YW535" s="16"/>
      <c r="YX535" s="16"/>
      <c r="YY535" s="16"/>
      <c r="YZ535" s="16"/>
      <c r="ZA535" s="16"/>
      <c r="ZB535" s="16"/>
      <c r="ZC535" s="16"/>
      <c r="ZD535" s="16"/>
      <c r="ZE535" s="16"/>
      <c r="ZF535" s="16"/>
      <c r="ZG535" s="16"/>
      <c r="ZH535" s="16"/>
      <c r="ZI535" s="16"/>
      <c r="ZJ535" s="16"/>
      <c r="ZK535" s="16"/>
      <c r="ZL535" s="16"/>
      <c r="ZM535" s="16"/>
      <c r="ZN535" s="16"/>
      <c r="ZO535" s="16"/>
      <c r="ZP535" s="16"/>
      <c r="ZQ535" s="16"/>
      <c r="ZR535" s="16"/>
      <c r="ZS535" s="16"/>
      <c r="ZT535" s="16"/>
      <c r="ZU535" s="16"/>
      <c r="ZV535" s="16"/>
      <c r="ZW535" s="16"/>
      <c r="ZX535" s="16"/>
      <c r="ZY535" s="16"/>
      <c r="ZZ535" s="16"/>
      <c r="AAA535" s="16"/>
      <c r="AAB535" s="16"/>
      <c r="AAC535" s="16"/>
      <c r="AAD535" s="16"/>
      <c r="AAE535" s="16"/>
      <c r="AAF535" s="16"/>
      <c r="AAG535" s="16"/>
      <c r="AAH535" s="16"/>
      <c r="AAI535" s="16"/>
      <c r="AAJ535" s="16"/>
      <c r="AAK535" s="16"/>
      <c r="AAL535" s="16"/>
      <c r="AAM535" s="16"/>
      <c r="AAN535" s="16"/>
      <c r="AAO535" s="16"/>
      <c r="AAP535" s="16"/>
      <c r="AAQ535" s="16"/>
      <c r="AAR535" s="16"/>
      <c r="AAS535" s="16"/>
      <c r="AAT535" s="16"/>
      <c r="AAU535" s="16"/>
      <c r="AAV535" s="16"/>
      <c r="AAW535" s="16"/>
      <c r="AAX535" s="16"/>
      <c r="AAY535" s="16"/>
      <c r="AAZ535" s="16"/>
      <c r="ABA535" s="16"/>
      <c r="ABB535" s="16"/>
      <c r="ABC535" s="16"/>
      <c r="ABD535" s="16"/>
      <c r="ABE535" s="16"/>
      <c r="ABF535" s="16"/>
      <c r="ABG535" s="16"/>
      <c r="ABH535" s="16"/>
    </row>
    <row r="536" spans="1:736" s="50" customFormat="1" ht="45.75" customHeight="1">
      <c r="A536" s="589">
        <f>1+A535</f>
        <v>535</v>
      </c>
      <c r="B536" s="403" t="s">
        <v>5453</v>
      </c>
      <c r="C536" s="156" t="s">
        <v>5454</v>
      </c>
      <c r="D536" s="156" t="s">
        <v>645</v>
      </c>
      <c r="E536" s="156">
        <v>45443</v>
      </c>
      <c r="F536" s="156">
        <v>45454</v>
      </c>
      <c r="G536" s="156">
        <v>45545</v>
      </c>
      <c r="H536" s="156" t="s">
        <v>94</v>
      </c>
      <c r="I536" s="156" t="s">
        <v>95</v>
      </c>
      <c r="J536" s="301" t="s">
        <v>5455</v>
      </c>
      <c r="K536" s="251">
        <v>1072658803</v>
      </c>
      <c r="L536" s="156">
        <v>5</v>
      </c>
      <c r="M536" s="156" t="s">
        <v>97</v>
      </c>
      <c r="N536" s="156" t="s">
        <v>5078</v>
      </c>
      <c r="O536" s="156" t="s">
        <v>3608</v>
      </c>
      <c r="P536" s="156" t="s">
        <v>5456</v>
      </c>
      <c r="Q536" s="156" t="s">
        <v>681</v>
      </c>
      <c r="R536" s="143">
        <f>+G536-F536</f>
        <v>91</v>
      </c>
      <c r="S536" s="134" t="s">
        <v>3563</v>
      </c>
      <c r="T536" s="253">
        <v>9600000</v>
      </c>
      <c r="U536" s="156" t="s">
        <v>5457</v>
      </c>
      <c r="V536" s="253">
        <f>+T536</f>
        <v>9600000</v>
      </c>
      <c r="W536" s="156">
        <v>45443</v>
      </c>
      <c r="X536" s="156" t="s">
        <v>473</v>
      </c>
      <c r="Y536" s="317">
        <f>+Z536+AA536+AB536</f>
        <v>9600000</v>
      </c>
      <c r="Z536" s="156">
        <f>T536-AA536-AB536</f>
        <v>9600000</v>
      </c>
      <c r="AA536" s="156">
        <v>0</v>
      </c>
      <c r="AB536" s="156">
        <f>+AC536+AD536+AE536+AF536+AG536+AH536+AI536+AJ536</f>
        <v>0</v>
      </c>
      <c r="AC536" s="156">
        <v>0</v>
      </c>
      <c r="AD536" s="156">
        <v>0</v>
      </c>
      <c r="AE536" s="156">
        <v>0</v>
      </c>
      <c r="AF536" s="156">
        <v>0</v>
      </c>
      <c r="AG536" s="156">
        <v>0</v>
      </c>
      <c r="AH536" s="156">
        <v>0</v>
      </c>
      <c r="AI536" s="156">
        <v>0</v>
      </c>
      <c r="AJ536" s="156">
        <v>0</v>
      </c>
      <c r="AK536" s="156" t="s">
        <v>104</v>
      </c>
      <c r="AL536" s="103" t="s">
        <v>5458</v>
      </c>
      <c r="AM536" s="156" t="s">
        <v>3005</v>
      </c>
      <c r="AN536" s="156">
        <v>52285927</v>
      </c>
      <c r="AO536" s="156" t="s">
        <v>108</v>
      </c>
      <c r="AP536" s="156" t="s">
        <v>108</v>
      </c>
      <c r="AQ536" s="156" t="s">
        <v>108</v>
      </c>
      <c r="AR536" s="156" t="s">
        <v>108</v>
      </c>
      <c r="AS536" s="156" t="s">
        <v>109</v>
      </c>
      <c r="AT536" s="156" t="s">
        <v>109</v>
      </c>
      <c r="AU536" s="156" t="s">
        <v>392</v>
      </c>
      <c r="AV536" s="156"/>
      <c r="AW536" s="156"/>
      <c r="AX536" s="156" t="s">
        <v>109</v>
      </c>
      <c r="AY536" s="156" t="s">
        <v>108</v>
      </c>
      <c r="AZ536" s="156"/>
      <c r="BA536" s="156"/>
      <c r="BB536" s="156"/>
      <c r="BC536" s="156"/>
      <c r="BD536" s="156"/>
      <c r="BE536" s="156"/>
      <c r="BF536" s="156"/>
      <c r="BG536" s="156"/>
      <c r="BH536" s="153">
        <f>T536+BB536</f>
        <v>9600000</v>
      </c>
      <c r="BI536" s="437" t="s">
        <v>259</v>
      </c>
      <c r="BJ536" s="240"/>
      <c r="BK536" s="240" t="s">
        <v>114</v>
      </c>
      <c r="BL536" s="240"/>
      <c r="BM536" s="161" t="s">
        <v>2539</v>
      </c>
      <c r="BN536" s="156" t="s">
        <v>917</v>
      </c>
      <c r="BO536" s="156">
        <v>33</v>
      </c>
      <c r="BP536" s="156" t="s">
        <v>578</v>
      </c>
      <c r="BQ536" s="156" t="s">
        <v>114</v>
      </c>
      <c r="BR536" s="156" t="s">
        <v>114</v>
      </c>
      <c r="BS536" s="156" t="s">
        <v>114</v>
      </c>
      <c r="BT536" s="156" t="s">
        <v>114</v>
      </c>
      <c r="BU536" s="156" t="s">
        <v>5459</v>
      </c>
      <c r="BV536" s="156">
        <v>320354457</v>
      </c>
      <c r="BW536" s="156" t="s">
        <v>5460</v>
      </c>
      <c r="BX536" s="156" t="s">
        <v>118</v>
      </c>
      <c r="BY536" s="156" t="s">
        <v>119</v>
      </c>
      <c r="BZ536" s="156">
        <v>94658110033</v>
      </c>
      <c r="CA536" s="157" t="s">
        <v>109</v>
      </c>
      <c r="CB536" s="157" t="s">
        <v>109</v>
      </c>
      <c r="CC536" s="157" t="s">
        <v>109</v>
      </c>
      <c r="CD536" s="156"/>
      <c r="CE536" s="156"/>
      <c r="CF536" s="156"/>
      <c r="CG536" s="156"/>
      <c r="CH536" s="156"/>
      <c r="CI536" s="156"/>
      <c r="CJ536" s="156"/>
      <c r="CK536" s="156"/>
      <c r="CL536" s="156"/>
      <c r="CM536" s="157" t="s">
        <v>109</v>
      </c>
      <c r="CN536" s="156"/>
    </row>
    <row r="537" spans="1:736" s="50" customFormat="1" ht="45.75" customHeight="1">
      <c r="A537" s="589">
        <f>1+A536</f>
        <v>536</v>
      </c>
      <c r="B537" s="403" t="s">
        <v>5461</v>
      </c>
      <c r="C537" s="156" t="s">
        <v>5462</v>
      </c>
      <c r="D537" s="156" t="s">
        <v>645</v>
      </c>
      <c r="E537" s="156">
        <v>45443</v>
      </c>
      <c r="F537" s="156">
        <v>45448</v>
      </c>
      <c r="G537" s="156">
        <v>45539</v>
      </c>
      <c r="H537" s="156" t="s">
        <v>94</v>
      </c>
      <c r="I537" s="156" t="s">
        <v>95</v>
      </c>
      <c r="J537" s="301" t="s">
        <v>5463</v>
      </c>
      <c r="K537" s="251">
        <v>1077083222</v>
      </c>
      <c r="L537" s="156">
        <v>5</v>
      </c>
      <c r="M537" s="156" t="s">
        <v>97</v>
      </c>
      <c r="N537" s="156" t="s">
        <v>5078</v>
      </c>
      <c r="O537" s="156" t="s">
        <v>993</v>
      </c>
      <c r="P537" s="156" t="s">
        <v>5464</v>
      </c>
      <c r="Q537" s="156" t="s">
        <v>681</v>
      </c>
      <c r="R537" s="143">
        <f>+G537-F537</f>
        <v>91</v>
      </c>
      <c r="S537" s="134" t="s">
        <v>3563</v>
      </c>
      <c r="T537" s="253">
        <v>9600000</v>
      </c>
      <c r="U537" s="156" t="s">
        <v>5465</v>
      </c>
      <c r="V537" s="253">
        <f>+T537</f>
        <v>9600000</v>
      </c>
      <c r="W537" s="156">
        <v>45443</v>
      </c>
      <c r="X537" s="156" t="s">
        <v>473</v>
      </c>
      <c r="Y537" s="317">
        <f>+Z537+AA537+AB537</f>
        <v>9600000</v>
      </c>
      <c r="Z537" s="156">
        <f>T537-AA537-AB537</f>
        <v>9600000</v>
      </c>
      <c r="AA537" s="156">
        <v>0</v>
      </c>
      <c r="AB537" s="156">
        <f>+AC537+AD537+AE537+AF537+AG537+AH537+AI537+AJ537</f>
        <v>0</v>
      </c>
      <c r="AC537" s="156">
        <v>0</v>
      </c>
      <c r="AD537" s="156">
        <v>0</v>
      </c>
      <c r="AE537" s="156">
        <v>0</v>
      </c>
      <c r="AF537" s="156">
        <v>0</v>
      </c>
      <c r="AG537" s="156">
        <v>0</v>
      </c>
      <c r="AH537" s="156">
        <v>0</v>
      </c>
      <c r="AI537" s="156">
        <v>0</v>
      </c>
      <c r="AJ537" s="156">
        <v>0</v>
      </c>
      <c r="AK537" s="156" t="s">
        <v>104</v>
      </c>
      <c r="AL537" s="103" t="s">
        <v>5466</v>
      </c>
      <c r="AM537" s="156" t="s">
        <v>4792</v>
      </c>
      <c r="AN537" s="156">
        <v>1070919155</v>
      </c>
      <c r="AO537" s="156" t="s">
        <v>108</v>
      </c>
      <c r="AP537" s="156" t="s">
        <v>108</v>
      </c>
      <c r="AQ537" s="156" t="s">
        <v>108</v>
      </c>
      <c r="AR537" s="156" t="s">
        <v>108</v>
      </c>
      <c r="AS537" s="156" t="s">
        <v>109</v>
      </c>
      <c r="AT537" s="156" t="s">
        <v>109</v>
      </c>
      <c r="AU537" s="156" t="s">
        <v>392</v>
      </c>
      <c r="AV537" s="156"/>
      <c r="AW537" s="156"/>
      <c r="AX537" s="156" t="s">
        <v>109</v>
      </c>
      <c r="AY537" s="156" t="s">
        <v>108</v>
      </c>
      <c r="AZ537" s="156"/>
      <c r="BA537" s="156"/>
      <c r="BB537" s="156"/>
      <c r="BC537" s="156"/>
      <c r="BD537" s="156"/>
      <c r="BE537" s="156"/>
      <c r="BF537" s="156"/>
      <c r="BG537" s="156"/>
      <c r="BH537" s="153">
        <f>T537+BB537</f>
        <v>9600000</v>
      </c>
      <c r="BI537" s="437" t="s">
        <v>259</v>
      </c>
      <c r="BJ537" s="240"/>
      <c r="BK537" s="240" t="s">
        <v>114</v>
      </c>
      <c r="BL537" s="240"/>
      <c r="BM537" s="161" t="s">
        <v>2539</v>
      </c>
      <c r="BN537" s="156" t="s">
        <v>917</v>
      </c>
      <c r="BO537" s="156">
        <v>36</v>
      </c>
      <c r="BP537" s="156" t="s">
        <v>578</v>
      </c>
      <c r="BQ537" s="156" t="s">
        <v>114</v>
      </c>
      <c r="BR537" s="156" t="s">
        <v>114</v>
      </c>
      <c r="BS537" s="156" t="s">
        <v>114</v>
      </c>
      <c r="BT537" s="156" t="s">
        <v>114</v>
      </c>
      <c r="BU537" s="156" t="s">
        <v>5467</v>
      </c>
      <c r="BV537" s="156">
        <v>3133447016</v>
      </c>
      <c r="BW537" s="156" t="s">
        <v>5468</v>
      </c>
      <c r="BX537" s="156" t="s">
        <v>118</v>
      </c>
      <c r="BY537" s="156" t="s">
        <v>119</v>
      </c>
      <c r="BZ537" s="156">
        <v>33829765417</v>
      </c>
      <c r="CA537" s="157" t="s">
        <v>109</v>
      </c>
      <c r="CB537" s="157" t="s">
        <v>109</v>
      </c>
      <c r="CC537" s="157" t="s">
        <v>109</v>
      </c>
      <c r="CD537" s="156"/>
      <c r="CE537" s="156"/>
      <c r="CF537" s="156"/>
      <c r="CG537" s="156"/>
      <c r="CH537" s="156"/>
      <c r="CI537" s="156"/>
      <c r="CJ537" s="156"/>
      <c r="CK537" s="156"/>
      <c r="CL537" s="156"/>
      <c r="CM537" s="157" t="s">
        <v>109</v>
      </c>
      <c r="CN537" s="156"/>
    </row>
    <row r="538" spans="1:736" s="50" customFormat="1" ht="45.75" customHeight="1">
      <c r="A538" s="589">
        <f>1+A537</f>
        <v>537</v>
      </c>
      <c r="B538" s="403" t="s">
        <v>5469</v>
      </c>
      <c r="C538" s="156" t="s">
        <v>5470</v>
      </c>
      <c r="D538" s="156" t="s">
        <v>645</v>
      </c>
      <c r="E538" s="156">
        <v>45443</v>
      </c>
      <c r="F538" s="156">
        <v>45448</v>
      </c>
      <c r="G538" s="156">
        <v>45539</v>
      </c>
      <c r="H538" s="156" t="s">
        <v>94</v>
      </c>
      <c r="I538" s="156" t="s">
        <v>180</v>
      </c>
      <c r="J538" s="301" t="s">
        <v>5471</v>
      </c>
      <c r="K538" s="251">
        <v>51829652</v>
      </c>
      <c r="L538" s="156">
        <v>7</v>
      </c>
      <c r="M538" s="156" t="s">
        <v>97</v>
      </c>
      <c r="N538" s="156" t="s">
        <v>5078</v>
      </c>
      <c r="O538" s="156" t="s">
        <v>5268</v>
      </c>
      <c r="P538" s="156" t="s">
        <v>5472</v>
      </c>
      <c r="Q538" s="156" t="s">
        <v>681</v>
      </c>
      <c r="R538" s="143">
        <f>+G538-F538</f>
        <v>91</v>
      </c>
      <c r="S538" s="134" t="s">
        <v>3024</v>
      </c>
      <c r="T538" s="253">
        <v>8250000</v>
      </c>
      <c r="U538" s="156" t="s">
        <v>5473</v>
      </c>
      <c r="V538" s="253">
        <f>+T538</f>
        <v>8250000</v>
      </c>
      <c r="W538" s="156">
        <v>45443</v>
      </c>
      <c r="X538" s="156" t="s">
        <v>473</v>
      </c>
      <c r="Y538" s="317">
        <f>+Z538+AA538+AB538</f>
        <v>8250000</v>
      </c>
      <c r="Z538" s="156">
        <f>T538-AA538-AB538</f>
        <v>8250000</v>
      </c>
      <c r="AA538" s="156">
        <v>0</v>
      </c>
      <c r="AB538" s="156">
        <f>+AC538+AD538+AE538+AF538+AG538+AH538+AI538+AJ538</f>
        <v>0</v>
      </c>
      <c r="AC538" s="156">
        <v>0</v>
      </c>
      <c r="AD538" s="156">
        <v>0</v>
      </c>
      <c r="AE538" s="156">
        <v>0</v>
      </c>
      <c r="AF538" s="156">
        <v>0</v>
      </c>
      <c r="AG538" s="156">
        <v>0</v>
      </c>
      <c r="AH538" s="156">
        <v>0</v>
      </c>
      <c r="AI538" s="156">
        <v>0</v>
      </c>
      <c r="AJ538" s="156">
        <v>0</v>
      </c>
      <c r="AK538" s="156" t="s">
        <v>104</v>
      </c>
      <c r="AL538" s="103" t="s">
        <v>5474</v>
      </c>
      <c r="AM538" s="156" t="s">
        <v>4792</v>
      </c>
      <c r="AN538" s="156">
        <v>1070919155</v>
      </c>
      <c r="AO538" s="156" t="s">
        <v>108</v>
      </c>
      <c r="AP538" s="156" t="s">
        <v>108</v>
      </c>
      <c r="AQ538" s="156" t="s">
        <v>108</v>
      </c>
      <c r="AR538" s="156" t="s">
        <v>108</v>
      </c>
      <c r="AS538" s="156" t="s">
        <v>109</v>
      </c>
      <c r="AT538" s="156" t="s">
        <v>109</v>
      </c>
      <c r="AU538" s="156" t="s">
        <v>392</v>
      </c>
      <c r="AV538" s="156"/>
      <c r="AW538" s="156"/>
      <c r="AX538" s="156" t="s">
        <v>109</v>
      </c>
      <c r="AY538" s="156" t="s">
        <v>108</v>
      </c>
      <c r="AZ538" s="156"/>
      <c r="BA538" s="156"/>
      <c r="BB538" s="156"/>
      <c r="BC538" s="156"/>
      <c r="BD538" s="156"/>
      <c r="BE538" s="156"/>
      <c r="BF538" s="156"/>
      <c r="BG538" s="156"/>
      <c r="BH538" s="153">
        <f>T538+BB538</f>
        <v>8250000</v>
      </c>
      <c r="BI538" s="437" t="s">
        <v>259</v>
      </c>
      <c r="BJ538" s="240"/>
      <c r="BK538" s="240" t="s">
        <v>114</v>
      </c>
      <c r="BL538" s="240"/>
      <c r="BM538" s="161" t="s">
        <v>2539</v>
      </c>
      <c r="BN538" s="156" t="s">
        <v>161</v>
      </c>
      <c r="BO538" s="156">
        <v>58</v>
      </c>
      <c r="BP538" s="156" t="s">
        <v>114</v>
      </c>
      <c r="BQ538" s="156" t="s">
        <v>114</v>
      </c>
      <c r="BR538" s="156" t="s">
        <v>114</v>
      </c>
      <c r="BS538" s="156" t="s">
        <v>114</v>
      </c>
      <c r="BT538" s="156" t="s">
        <v>114</v>
      </c>
      <c r="BU538" s="156" t="s">
        <v>5475</v>
      </c>
      <c r="BV538" s="156">
        <v>3123577280</v>
      </c>
      <c r="BW538" s="156" t="s">
        <v>5476</v>
      </c>
      <c r="BX538" s="156" t="s">
        <v>118</v>
      </c>
      <c r="BY538" s="156" t="s">
        <v>119</v>
      </c>
      <c r="BZ538" s="156">
        <v>33768688180</v>
      </c>
      <c r="CA538" s="157" t="s">
        <v>109</v>
      </c>
      <c r="CB538" s="157" t="s">
        <v>109</v>
      </c>
      <c r="CC538" s="157" t="s">
        <v>109</v>
      </c>
      <c r="CD538" s="156"/>
      <c r="CE538" s="156"/>
      <c r="CF538" s="156"/>
      <c r="CG538" s="156"/>
      <c r="CH538" s="156"/>
      <c r="CI538" s="156"/>
      <c r="CJ538" s="156"/>
      <c r="CK538" s="156"/>
      <c r="CL538" s="156"/>
      <c r="CM538" s="157" t="s">
        <v>109</v>
      </c>
      <c r="CN538" s="156"/>
    </row>
    <row r="539" spans="1:736" s="50" customFormat="1" ht="45.75" customHeight="1">
      <c r="A539" s="589">
        <f>1+A538</f>
        <v>538</v>
      </c>
      <c r="B539" s="403" t="s">
        <v>5477</v>
      </c>
      <c r="C539" s="156" t="s">
        <v>5478</v>
      </c>
      <c r="D539" s="156" t="s">
        <v>645</v>
      </c>
      <c r="E539" s="156">
        <v>45443</v>
      </c>
      <c r="F539" s="156">
        <v>45448</v>
      </c>
      <c r="G539" s="156">
        <v>45539</v>
      </c>
      <c r="H539" s="156" t="s">
        <v>94</v>
      </c>
      <c r="I539" s="156" t="s">
        <v>180</v>
      </c>
      <c r="J539" s="301" t="s">
        <v>5479</v>
      </c>
      <c r="K539" s="251">
        <v>20470694</v>
      </c>
      <c r="L539" s="156">
        <v>1</v>
      </c>
      <c r="M539" s="156" t="s">
        <v>97</v>
      </c>
      <c r="N539" s="156" t="s">
        <v>5078</v>
      </c>
      <c r="O539" s="156" t="s">
        <v>3608</v>
      </c>
      <c r="P539" s="156" t="s">
        <v>5480</v>
      </c>
      <c r="Q539" s="156" t="s">
        <v>681</v>
      </c>
      <c r="R539" s="143">
        <f>+G539-F539</f>
        <v>91</v>
      </c>
      <c r="S539" s="134" t="s">
        <v>3024</v>
      </c>
      <c r="T539" s="253">
        <v>8250000</v>
      </c>
      <c r="U539" s="156" t="s">
        <v>5481</v>
      </c>
      <c r="V539" s="253">
        <f>+T539</f>
        <v>8250000</v>
      </c>
      <c r="W539" s="156">
        <v>45443</v>
      </c>
      <c r="X539" s="156" t="s">
        <v>473</v>
      </c>
      <c r="Y539" s="317">
        <f>+Z539+AA539+AB539</f>
        <v>8250000</v>
      </c>
      <c r="Z539" s="156">
        <f>T539-AA539-AB539</f>
        <v>8250000</v>
      </c>
      <c r="AA539" s="156">
        <v>0</v>
      </c>
      <c r="AB539" s="156">
        <f>+AC539+AD539+AE539+AF539+AG539+AH539+AI539+AJ539</f>
        <v>0</v>
      </c>
      <c r="AC539" s="156">
        <v>0</v>
      </c>
      <c r="AD539" s="156">
        <v>0</v>
      </c>
      <c r="AE539" s="156">
        <v>0</v>
      </c>
      <c r="AF539" s="156">
        <v>0</v>
      </c>
      <c r="AG539" s="156">
        <v>0</v>
      </c>
      <c r="AH539" s="156">
        <v>0</v>
      </c>
      <c r="AI539" s="156">
        <v>0</v>
      </c>
      <c r="AJ539" s="156">
        <v>0</v>
      </c>
      <c r="AK539" s="156" t="s">
        <v>104</v>
      </c>
      <c r="AL539" s="103" t="s">
        <v>5482</v>
      </c>
      <c r="AM539" s="156" t="s">
        <v>2995</v>
      </c>
      <c r="AN539" s="156">
        <v>35472753</v>
      </c>
      <c r="AO539" s="156" t="s">
        <v>108</v>
      </c>
      <c r="AP539" s="156" t="s">
        <v>108</v>
      </c>
      <c r="AQ539" s="156" t="s">
        <v>108</v>
      </c>
      <c r="AR539" s="156" t="s">
        <v>108</v>
      </c>
      <c r="AS539" s="156" t="s">
        <v>109</v>
      </c>
      <c r="AT539" s="156" t="s">
        <v>109</v>
      </c>
      <c r="AU539" s="156" t="s">
        <v>392</v>
      </c>
      <c r="AV539" s="156"/>
      <c r="AW539" s="156"/>
      <c r="AX539" s="156" t="s">
        <v>109</v>
      </c>
      <c r="AY539" s="156" t="s">
        <v>108</v>
      </c>
      <c r="AZ539" s="156"/>
      <c r="BA539" s="156"/>
      <c r="BB539" s="156"/>
      <c r="BC539" s="156"/>
      <c r="BD539" s="156"/>
      <c r="BE539" s="156"/>
      <c r="BF539" s="156"/>
      <c r="BG539" s="156"/>
      <c r="BH539" s="153">
        <f>T539+BB539</f>
        <v>8250000</v>
      </c>
      <c r="BI539" s="437" t="s">
        <v>259</v>
      </c>
      <c r="BJ539" s="240"/>
      <c r="BK539" s="240" t="s">
        <v>114</v>
      </c>
      <c r="BL539" s="240"/>
      <c r="BM539" s="161" t="s">
        <v>2539</v>
      </c>
      <c r="BN539" s="156" t="s">
        <v>161</v>
      </c>
      <c r="BO539" s="156">
        <v>67</v>
      </c>
      <c r="BP539" s="156" t="s">
        <v>114</v>
      </c>
      <c r="BQ539" s="156" t="s">
        <v>114</v>
      </c>
      <c r="BR539" s="156" t="s">
        <v>114</v>
      </c>
      <c r="BS539" s="156" t="s">
        <v>114</v>
      </c>
      <c r="BT539" s="156" t="s">
        <v>114</v>
      </c>
      <c r="BU539" s="156" t="s">
        <v>5483</v>
      </c>
      <c r="BV539" s="156">
        <v>3118876338</v>
      </c>
      <c r="BW539" s="156" t="s">
        <v>5484</v>
      </c>
      <c r="BX539" s="156" t="s">
        <v>191</v>
      </c>
      <c r="BY539" s="156" t="s">
        <v>119</v>
      </c>
      <c r="BZ539" s="156">
        <v>24126464278</v>
      </c>
      <c r="CA539" s="157" t="s">
        <v>109</v>
      </c>
      <c r="CB539" s="157" t="s">
        <v>109</v>
      </c>
      <c r="CC539" s="157" t="s">
        <v>109</v>
      </c>
      <c r="CD539" s="156"/>
      <c r="CE539" s="156"/>
      <c r="CF539" s="156"/>
      <c r="CG539" s="156"/>
      <c r="CH539" s="156"/>
      <c r="CI539" s="156"/>
      <c r="CJ539" s="156"/>
      <c r="CK539" s="156"/>
      <c r="CL539" s="156"/>
      <c r="CM539" s="157" t="s">
        <v>109</v>
      </c>
      <c r="CN539" s="156"/>
    </row>
    <row r="540" spans="1:736" s="50" customFormat="1" ht="45.75" customHeight="1">
      <c r="A540" s="589">
        <f>1+A539</f>
        <v>539</v>
      </c>
      <c r="B540" s="403" t="s">
        <v>5485</v>
      </c>
      <c r="C540" s="156" t="s">
        <v>5486</v>
      </c>
      <c r="D540" s="156" t="s">
        <v>645</v>
      </c>
      <c r="E540" s="156">
        <v>45443</v>
      </c>
      <c r="F540" s="156">
        <v>45450</v>
      </c>
      <c r="G540" s="156">
        <v>45541</v>
      </c>
      <c r="H540" s="156" t="s">
        <v>94</v>
      </c>
      <c r="I540" s="156" t="s">
        <v>180</v>
      </c>
      <c r="J540" s="301" t="s">
        <v>5487</v>
      </c>
      <c r="K540" s="251">
        <v>80398316</v>
      </c>
      <c r="L540" s="156">
        <v>1</v>
      </c>
      <c r="M540" s="156" t="s">
        <v>97</v>
      </c>
      <c r="N540" s="156" t="s">
        <v>5078</v>
      </c>
      <c r="O540" s="156" t="s">
        <v>993</v>
      </c>
      <c r="P540" s="156" t="s">
        <v>5488</v>
      </c>
      <c r="Q540" s="156" t="s">
        <v>681</v>
      </c>
      <c r="R540" s="143">
        <f>+G540-F540</f>
        <v>91</v>
      </c>
      <c r="S540" s="134" t="s">
        <v>2992</v>
      </c>
      <c r="T540" s="253">
        <v>8736000</v>
      </c>
      <c r="U540" s="156" t="s">
        <v>5489</v>
      </c>
      <c r="V540" s="253">
        <f>+T540</f>
        <v>8736000</v>
      </c>
      <c r="W540" s="156">
        <v>45443</v>
      </c>
      <c r="X540" s="156" t="s">
        <v>473</v>
      </c>
      <c r="Y540" s="317">
        <f>+Z540+AA540+AB540</f>
        <v>8736000</v>
      </c>
      <c r="Z540" s="156">
        <f>T540-AA540-AB540</f>
        <v>8736000</v>
      </c>
      <c r="AA540" s="156">
        <v>0</v>
      </c>
      <c r="AB540" s="156">
        <f>+AC540+AD540+AE540+AF540+AG540+AH540+AI540+AJ540</f>
        <v>0</v>
      </c>
      <c r="AC540" s="156">
        <v>0</v>
      </c>
      <c r="AD540" s="156">
        <v>0</v>
      </c>
      <c r="AE540" s="156">
        <v>0</v>
      </c>
      <c r="AF540" s="156">
        <v>0</v>
      </c>
      <c r="AG540" s="156">
        <v>0</v>
      </c>
      <c r="AH540" s="156">
        <v>0</v>
      </c>
      <c r="AI540" s="156">
        <v>0</v>
      </c>
      <c r="AJ540" s="156">
        <v>0</v>
      </c>
      <c r="AK540" s="156" t="s">
        <v>104</v>
      </c>
      <c r="AL540" s="103" t="s">
        <v>5490</v>
      </c>
      <c r="AM540" s="156" t="s">
        <v>1829</v>
      </c>
      <c r="AN540" s="156">
        <v>15668923</v>
      </c>
      <c r="AO540" s="156" t="s">
        <v>108</v>
      </c>
      <c r="AP540" s="156" t="s">
        <v>108</v>
      </c>
      <c r="AQ540" s="156" t="s">
        <v>108</v>
      </c>
      <c r="AR540" s="156" t="s">
        <v>108</v>
      </c>
      <c r="AS540" s="156" t="s">
        <v>109</v>
      </c>
      <c r="AT540" s="156" t="s">
        <v>109</v>
      </c>
      <c r="AU540" s="156" t="s">
        <v>392</v>
      </c>
      <c r="AV540" s="156"/>
      <c r="AW540" s="156"/>
      <c r="AX540" s="156" t="s">
        <v>109</v>
      </c>
      <c r="AY540" s="156" t="s">
        <v>108</v>
      </c>
      <c r="AZ540" s="156"/>
      <c r="BA540" s="156"/>
      <c r="BB540" s="156"/>
      <c r="BC540" s="156"/>
      <c r="BD540" s="156"/>
      <c r="BE540" s="156"/>
      <c r="BF540" s="156"/>
      <c r="BG540" s="156"/>
      <c r="BH540" s="153">
        <f>T540+BB540</f>
        <v>8736000</v>
      </c>
      <c r="BI540" s="437" t="s">
        <v>259</v>
      </c>
      <c r="BJ540" s="240"/>
      <c r="BK540" s="240" t="s">
        <v>114</v>
      </c>
      <c r="BL540" s="240"/>
      <c r="BM540" s="161" t="s">
        <v>2539</v>
      </c>
      <c r="BN540" s="156" t="s">
        <v>917</v>
      </c>
      <c r="BO540" s="156">
        <v>59</v>
      </c>
      <c r="BP540" s="156" t="s">
        <v>114</v>
      </c>
      <c r="BQ540" s="156" t="s">
        <v>114</v>
      </c>
      <c r="BR540" s="156" t="s">
        <v>114</v>
      </c>
      <c r="BS540" s="156" t="s">
        <v>114</v>
      </c>
      <c r="BT540" s="156" t="s">
        <v>114</v>
      </c>
      <c r="BU540" s="156" t="s">
        <v>5491</v>
      </c>
      <c r="BV540" s="156">
        <v>3202295091</v>
      </c>
      <c r="BW540" s="156" t="s">
        <v>5492</v>
      </c>
      <c r="BX540" s="156" t="s">
        <v>118</v>
      </c>
      <c r="BY540" s="156" t="s">
        <v>119</v>
      </c>
      <c r="BZ540" s="156">
        <v>33730957764</v>
      </c>
      <c r="CA540" s="157" t="s">
        <v>109</v>
      </c>
      <c r="CB540" s="157" t="s">
        <v>109</v>
      </c>
      <c r="CC540" s="157" t="s">
        <v>109</v>
      </c>
      <c r="CD540" s="156"/>
      <c r="CE540" s="156"/>
      <c r="CF540" s="156"/>
      <c r="CG540" s="156"/>
      <c r="CH540" s="156"/>
      <c r="CI540" s="156"/>
      <c r="CJ540" s="156"/>
      <c r="CK540" s="156"/>
      <c r="CL540" s="156"/>
      <c r="CM540" s="157" t="s">
        <v>109</v>
      </c>
      <c r="CN540" s="156"/>
    </row>
    <row r="541" spans="1:736" s="50" customFormat="1" ht="45.75" customHeight="1">
      <c r="A541" s="589">
        <f>1+A540</f>
        <v>540</v>
      </c>
      <c r="B541" s="403" t="s">
        <v>5493</v>
      </c>
      <c r="C541" s="156" t="s">
        <v>5494</v>
      </c>
      <c r="D541" s="156" t="s">
        <v>340</v>
      </c>
      <c r="E541" s="156">
        <v>45443</v>
      </c>
      <c r="F541" s="156">
        <v>45456</v>
      </c>
      <c r="G541" s="156">
        <v>45547</v>
      </c>
      <c r="H541" s="156" t="s">
        <v>94</v>
      </c>
      <c r="I541" s="156" t="s">
        <v>95</v>
      </c>
      <c r="J541" s="301" t="s">
        <v>5495</v>
      </c>
      <c r="K541" s="251">
        <v>1072650344</v>
      </c>
      <c r="L541" s="156">
        <v>1</v>
      </c>
      <c r="M541" s="156" t="s">
        <v>97</v>
      </c>
      <c r="N541" s="156" t="s">
        <v>5078</v>
      </c>
      <c r="O541" s="156" t="s">
        <v>427</v>
      </c>
      <c r="P541" s="156" t="s">
        <v>5496</v>
      </c>
      <c r="Q541" s="156" t="s">
        <v>681</v>
      </c>
      <c r="R541" s="143">
        <f>+G541-F541</f>
        <v>91</v>
      </c>
      <c r="S541" s="134" t="s">
        <v>271</v>
      </c>
      <c r="T541" s="253">
        <v>16500000</v>
      </c>
      <c r="U541" s="156" t="s">
        <v>5497</v>
      </c>
      <c r="V541" s="253">
        <f>+T541</f>
        <v>16500000</v>
      </c>
      <c r="W541" s="156">
        <v>45443</v>
      </c>
      <c r="X541" s="156" t="s">
        <v>473</v>
      </c>
      <c r="Y541" s="317">
        <f>+Z541+AA541+AB541</f>
        <v>16500000</v>
      </c>
      <c r="Z541" s="156">
        <f>T541-AA541-AB541</f>
        <v>16500000</v>
      </c>
      <c r="AA541" s="156">
        <v>0</v>
      </c>
      <c r="AB541" s="156">
        <f>+AC541+AD541+AE541+AF541+AG541+AH541+AI541+AJ541</f>
        <v>0</v>
      </c>
      <c r="AC541" s="156">
        <v>0</v>
      </c>
      <c r="AD541" s="156">
        <v>0</v>
      </c>
      <c r="AE541" s="156">
        <v>0</v>
      </c>
      <c r="AF541" s="156">
        <v>0</v>
      </c>
      <c r="AG541" s="156">
        <v>0</v>
      </c>
      <c r="AH541" s="156">
        <v>0</v>
      </c>
      <c r="AI541" s="156">
        <v>0</v>
      </c>
      <c r="AJ541" s="156">
        <v>0</v>
      </c>
      <c r="AK541" s="156" t="s">
        <v>104</v>
      </c>
      <c r="AL541" s="103" t="s">
        <v>5498</v>
      </c>
      <c r="AM541" s="156" t="s">
        <v>3482</v>
      </c>
      <c r="AN541" s="156">
        <v>52918929</v>
      </c>
      <c r="AO541" s="156" t="s">
        <v>108</v>
      </c>
      <c r="AP541" s="156" t="s">
        <v>108</v>
      </c>
      <c r="AQ541" s="156" t="s">
        <v>108</v>
      </c>
      <c r="AR541" s="156" t="s">
        <v>108</v>
      </c>
      <c r="AS541" s="156" t="s">
        <v>109</v>
      </c>
      <c r="AT541" s="156" t="s">
        <v>109</v>
      </c>
      <c r="AU541" s="156" t="s">
        <v>392</v>
      </c>
      <c r="AV541" s="156"/>
      <c r="AW541" s="156"/>
      <c r="AX541" s="156" t="s">
        <v>109</v>
      </c>
      <c r="AY541" s="156" t="s">
        <v>108</v>
      </c>
      <c r="AZ541" s="156"/>
      <c r="BA541" s="156"/>
      <c r="BB541" s="156"/>
      <c r="BC541" s="156"/>
      <c r="BD541" s="156"/>
      <c r="BE541" s="156"/>
      <c r="BF541" s="156"/>
      <c r="BG541" s="156"/>
      <c r="BH541" s="153">
        <f>T541+BB541</f>
        <v>16500000</v>
      </c>
      <c r="BI541" s="437" t="s">
        <v>227</v>
      </c>
      <c r="BJ541" s="240"/>
      <c r="BK541" s="240" t="s">
        <v>114</v>
      </c>
      <c r="BL541" s="240"/>
      <c r="BM541" s="161" t="s">
        <v>2539</v>
      </c>
      <c r="BN541" s="156" t="s">
        <v>161</v>
      </c>
      <c r="BO541" s="156">
        <v>35</v>
      </c>
      <c r="BP541" s="156" t="s">
        <v>114</v>
      </c>
      <c r="BQ541" s="156" t="s">
        <v>114</v>
      </c>
      <c r="BR541" s="156" t="s">
        <v>114</v>
      </c>
      <c r="BS541" s="156" t="s">
        <v>114</v>
      </c>
      <c r="BT541" s="156" t="s">
        <v>114</v>
      </c>
      <c r="BU541" s="156" t="s">
        <v>5499</v>
      </c>
      <c r="BV541" s="156">
        <v>3194260335</v>
      </c>
      <c r="BW541" s="156" t="s">
        <v>5500</v>
      </c>
      <c r="BX541" s="156" t="s">
        <v>881</v>
      </c>
      <c r="BY541" s="156" t="s">
        <v>119</v>
      </c>
      <c r="BZ541" s="156">
        <v>33751614301</v>
      </c>
      <c r="CA541" s="157" t="s">
        <v>109</v>
      </c>
      <c r="CB541" s="157" t="s">
        <v>109</v>
      </c>
      <c r="CC541" s="157" t="s">
        <v>109</v>
      </c>
      <c r="CD541" s="156"/>
      <c r="CE541" s="156"/>
      <c r="CF541" s="156"/>
      <c r="CG541" s="156"/>
      <c r="CH541" s="156"/>
      <c r="CI541" s="156"/>
      <c r="CJ541" s="156"/>
      <c r="CK541" s="156"/>
      <c r="CL541" s="156"/>
      <c r="CM541" s="157" t="s">
        <v>109</v>
      </c>
      <c r="CN541" s="156"/>
    </row>
    <row r="542" spans="1:736" s="290" customFormat="1" ht="45.75" customHeight="1">
      <c r="A542" s="589">
        <f>1+A541</f>
        <v>541</v>
      </c>
      <c r="B542" s="403" t="s">
        <v>5501</v>
      </c>
      <c r="C542" s="156" t="s">
        <v>5502</v>
      </c>
      <c r="D542" s="156" t="s">
        <v>1081</v>
      </c>
      <c r="E542" s="156">
        <v>45443</v>
      </c>
      <c r="F542" s="156">
        <v>45450</v>
      </c>
      <c r="G542" s="156">
        <v>45541</v>
      </c>
      <c r="H542" s="156" t="s">
        <v>94</v>
      </c>
      <c r="I542" s="156" t="s">
        <v>95</v>
      </c>
      <c r="J542" s="301" t="s">
        <v>5503</v>
      </c>
      <c r="K542" s="251">
        <v>1072668375</v>
      </c>
      <c r="L542" s="156">
        <v>7</v>
      </c>
      <c r="M542" s="156" t="s">
        <v>97</v>
      </c>
      <c r="N542" s="156" t="s">
        <v>5078</v>
      </c>
      <c r="O542" s="156" t="s">
        <v>4469</v>
      </c>
      <c r="P542" s="156" t="s">
        <v>5504</v>
      </c>
      <c r="Q542" s="156" t="s">
        <v>681</v>
      </c>
      <c r="R542" s="143">
        <f>+G542-F542</f>
        <v>91</v>
      </c>
      <c r="S542" s="134" t="s">
        <v>5505</v>
      </c>
      <c r="T542" s="253">
        <v>13767588</v>
      </c>
      <c r="U542" s="156" t="s">
        <v>5506</v>
      </c>
      <c r="V542" s="253">
        <f>10027725+3739863</f>
        <v>13767588</v>
      </c>
      <c r="W542" s="156">
        <v>45443</v>
      </c>
      <c r="X542" s="156" t="s">
        <v>473</v>
      </c>
      <c r="Y542" s="317">
        <f>+Z542+AA542+AB542</f>
        <v>13767588</v>
      </c>
      <c r="Z542" s="156">
        <f>T542-AA542-AB542</f>
        <v>13767588</v>
      </c>
      <c r="AA542" s="156">
        <v>0</v>
      </c>
      <c r="AB542" s="156">
        <f>+AC542+AD542+AE542+AF542+AG542+AH542+AI542+AJ542</f>
        <v>0</v>
      </c>
      <c r="AC542" s="156">
        <v>0</v>
      </c>
      <c r="AD542" s="156">
        <v>0</v>
      </c>
      <c r="AE542" s="156">
        <v>0</v>
      </c>
      <c r="AF542" s="156">
        <v>0</v>
      </c>
      <c r="AG542" s="156">
        <v>0</v>
      </c>
      <c r="AH542" s="156">
        <v>0</v>
      </c>
      <c r="AI542" s="156">
        <v>0</v>
      </c>
      <c r="AJ542" s="156">
        <v>0</v>
      </c>
      <c r="AK542" s="156" t="s">
        <v>104</v>
      </c>
      <c r="AL542" s="103" t="s">
        <v>5507</v>
      </c>
      <c r="AM542" s="156" t="s">
        <v>2422</v>
      </c>
      <c r="AN542" s="156">
        <v>35196208</v>
      </c>
      <c r="AO542" s="156" t="s">
        <v>108</v>
      </c>
      <c r="AP542" s="156" t="s">
        <v>108</v>
      </c>
      <c r="AQ542" s="156" t="s">
        <v>108</v>
      </c>
      <c r="AR542" s="156" t="s">
        <v>108</v>
      </c>
      <c r="AS542" s="156" t="s">
        <v>109</v>
      </c>
      <c r="AT542" s="156" t="s">
        <v>109</v>
      </c>
      <c r="AU542" s="156" t="s">
        <v>392</v>
      </c>
      <c r="AV542" s="156"/>
      <c r="AW542" s="156"/>
      <c r="AX542" s="156" t="s">
        <v>109</v>
      </c>
      <c r="AY542" s="156" t="s">
        <v>108</v>
      </c>
      <c r="AZ542" s="156"/>
      <c r="BA542" s="156"/>
      <c r="BB542" s="156"/>
      <c r="BC542" s="156"/>
      <c r="BD542" s="156"/>
      <c r="BE542" s="156"/>
      <c r="BF542" s="156"/>
      <c r="BG542" s="156"/>
      <c r="BH542" s="153">
        <f>T542+BB542</f>
        <v>13767588</v>
      </c>
      <c r="BI542" s="349" t="s">
        <v>113</v>
      </c>
      <c r="BJ542" s="156"/>
      <c r="BK542" s="156" t="s">
        <v>114</v>
      </c>
      <c r="BL542" s="156"/>
      <c r="BM542" s="468"/>
      <c r="BN542" s="156" t="s">
        <v>161</v>
      </c>
      <c r="BO542" s="156">
        <v>31</v>
      </c>
      <c r="BP542" s="156" t="s">
        <v>114</v>
      </c>
      <c r="BQ542" s="156" t="s">
        <v>114</v>
      </c>
      <c r="BR542" s="156" t="s">
        <v>114</v>
      </c>
      <c r="BS542" s="156" t="s">
        <v>114</v>
      </c>
      <c r="BT542" s="156" t="s">
        <v>114</v>
      </c>
      <c r="BU542" s="156" t="s">
        <v>5508</v>
      </c>
      <c r="BV542" s="156">
        <v>3202034942</v>
      </c>
      <c r="BW542" s="156" t="s">
        <v>5509</v>
      </c>
      <c r="BX542" s="156" t="s">
        <v>839</v>
      </c>
      <c r="BY542" s="156" t="s">
        <v>119</v>
      </c>
      <c r="BZ542" s="156" t="s">
        <v>5510</v>
      </c>
      <c r="CA542" s="157" t="s">
        <v>109</v>
      </c>
      <c r="CB542" s="157" t="s">
        <v>109</v>
      </c>
      <c r="CC542" s="157" t="s">
        <v>109</v>
      </c>
      <c r="CD542" s="156"/>
      <c r="CE542" s="156"/>
      <c r="CF542" s="156"/>
      <c r="CG542" s="156"/>
      <c r="CH542" s="156"/>
      <c r="CI542" s="156"/>
      <c r="CJ542" s="156"/>
      <c r="CK542" s="156"/>
      <c r="CL542" s="156"/>
      <c r="CM542" s="157" t="s">
        <v>109</v>
      </c>
      <c r="CN542" s="156"/>
      <c r="CO542" s="50"/>
      <c r="CP542" s="50"/>
      <c r="CQ542" s="50"/>
      <c r="CR542" s="50"/>
      <c r="CS542" s="50"/>
      <c r="CT542" s="50"/>
      <c r="CU542" s="50"/>
      <c r="CV542" s="50"/>
      <c r="CW542" s="50"/>
      <c r="CX542" s="50"/>
      <c r="CY542" s="50"/>
      <c r="CZ542" s="50"/>
      <c r="DA542" s="50"/>
      <c r="DB542" s="50"/>
      <c r="DC542" s="50"/>
      <c r="DD542" s="50"/>
      <c r="DE542" s="50"/>
      <c r="DF542" s="50"/>
      <c r="DG542" s="50"/>
      <c r="DH542" s="50"/>
      <c r="DI542" s="50"/>
      <c r="DJ542" s="50"/>
      <c r="DK542" s="50"/>
      <c r="DL542" s="50"/>
      <c r="DM542" s="50"/>
      <c r="DN542" s="50"/>
      <c r="DO542" s="50"/>
      <c r="DP542" s="50"/>
      <c r="DQ542" s="50"/>
      <c r="DR542" s="50"/>
      <c r="DS542" s="50"/>
      <c r="DT542" s="50"/>
      <c r="DU542" s="50"/>
      <c r="DV542" s="50"/>
      <c r="DW542" s="50"/>
      <c r="DX542" s="50"/>
      <c r="DY542" s="50"/>
      <c r="DZ542" s="50"/>
      <c r="EA542" s="50"/>
      <c r="EB542" s="50"/>
      <c r="EC542" s="50"/>
      <c r="ED542" s="50"/>
      <c r="EE542" s="50"/>
      <c r="EF542" s="50"/>
      <c r="EG542" s="50"/>
      <c r="EH542" s="50"/>
      <c r="EI542" s="50"/>
      <c r="EJ542" s="50"/>
      <c r="EK542" s="50"/>
      <c r="EL542" s="50"/>
      <c r="EM542" s="50"/>
      <c r="EN542" s="50"/>
      <c r="EO542" s="50"/>
      <c r="EP542" s="50"/>
      <c r="EQ542" s="50"/>
      <c r="ER542" s="50"/>
      <c r="ES542" s="50"/>
      <c r="ET542" s="50"/>
      <c r="EU542" s="50"/>
      <c r="EV542" s="50"/>
      <c r="EW542" s="50"/>
      <c r="EX542" s="50"/>
      <c r="EY542" s="50"/>
      <c r="EZ542" s="50"/>
      <c r="FA542" s="50"/>
      <c r="FB542" s="50"/>
      <c r="FC542" s="50"/>
      <c r="FD542" s="50"/>
      <c r="FE542" s="50"/>
      <c r="FF542" s="50"/>
      <c r="FG542" s="50"/>
      <c r="FH542" s="50"/>
      <c r="FI542" s="50"/>
      <c r="FJ542" s="50"/>
      <c r="FK542" s="50"/>
      <c r="FL542" s="50"/>
      <c r="FM542" s="50"/>
      <c r="FN542" s="50"/>
      <c r="FO542" s="50"/>
      <c r="FP542" s="50"/>
      <c r="FQ542" s="50"/>
      <c r="FR542" s="50"/>
      <c r="FS542" s="50"/>
      <c r="FT542" s="50"/>
      <c r="FU542" s="50"/>
      <c r="FV542" s="50"/>
      <c r="FW542" s="50"/>
      <c r="FX542" s="50"/>
      <c r="FY542" s="50"/>
      <c r="FZ542" s="50"/>
      <c r="GA542" s="50"/>
      <c r="GB542" s="50"/>
      <c r="GC542" s="50"/>
      <c r="GD542" s="50"/>
      <c r="GE542" s="50"/>
      <c r="GF542" s="50"/>
      <c r="GG542" s="50"/>
      <c r="GH542" s="50"/>
      <c r="GI542" s="50"/>
      <c r="GJ542" s="50"/>
      <c r="GK542" s="50"/>
      <c r="GL542" s="50"/>
      <c r="GM542" s="50"/>
      <c r="GN542" s="50"/>
      <c r="GO542" s="50"/>
      <c r="GP542" s="50"/>
      <c r="GQ542" s="50"/>
      <c r="GR542" s="50"/>
      <c r="GS542" s="50"/>
      <c r="GT542" s="50"/>
      <c r="GU542" s="50"/>
      <c r="GV542" s="50"/>
      <c r="GW542" s="50"/>
      <c r="GX542" s="50"/>
      <c r="GY542" s="50"/>
      <c r="GZ542" s="50"/>
      <c r="HA542" s="50"/>
      <c r="HB542" s="50"/>
      <c r="HC542" s="50"/>
      <c r="HD542" s="50"/>
      <c r="HE542" s="50"/>
      <c r="HF542" s="50"/>
      <c r="HG542" s="50"/>
      <c r="HH542" s="50"/>
      <c r="HI542" s="50"/>
      <c r="HJ542" s="50"/>
      <c r="HK542" s="50"/>
      <c r="HL542" s="50"/>
      <c r="HM542" s="50"/>
      <c r="HN542" s="50"/>
      <c r="HO542" s="50"/>
      <c r="HP542" s="50"/>
      <c r="HQ542" s="50"/>
      <c r="HR542" s="50"/>
      <c r="HS542" s="50"/>
      <c r="HT542" s="50"/>
      <c r="HU542" s="50"/>
      <c r="HV542" s="50"/>
      <c r="HW542" s="50"/>
      <c r="HX542" s="50"/>
      <c r="HY542" s="50"/>
      <c r="HZ542" s="50"/>
      <c r="IA542" s="50"/>
      <c r="IB542" s="50"/>
      <c r="IC542" s="50"/>
      <c r="ID542" s="50"/>
      <c r="IE542" s="50"/>
      <c r="IF542" s="50"/>
      <c r="IG542" s="50"/>
      <c r="IH542" s="50"/>
      <c r="II542" s="50"/>
      <c r="IJ542" s="50"/>
      <c r="IK542" s="50"/>
      <c r="IL542" s="50"/>
      <c r="IM542" s="50"/>
      <c r="IN542" s="50"/>
      <c r="IO542" s="50"/>
      <c r="IP542" s="50"/>
      <c r="IQ542" s="50"/>
      <c r="IR542" s="50"/>
      <c r="IS542" s="50"/>
      <c r="IT542" s="50"/>
      <c r="IU542" s="50"/>
      <c r="IV542" s="50"/>
      <c r="IW542" s="50"/>
      <c r="IX542" s="50"/>
      <c r="IY542" s="50"/>
      <c r="IZ542" s="50"/>
      <c r="JA542" s="50"/>
      <c r="JB542" s="50"/>
      <c r="JC542" s="50"/>
      <c r="JD542" s="50"/>
      <c r="JE542" s="50"/>
      <c r="JF542" s="50"/>
      <c r="JG542" s="50"/>
      <c r="JH542" s="50"/>
      <c r="JI542" s="50"/>
      <c r="JJ542" s="50"/>
      <c r="JK542" s="50"/>
      <c r="JL542" s="50"/>
      <c r="JM542" s="50"/>
      <c r="JN542" s="50"/>
      <c r="JO542" s="50"/>
      <c r="JP542" s="50"/>
      <c r="JQ542" s="50"/>
      <c r="JR542" s="50"/>
      <c r="JS542" s="50"/>
      <c r="JT542" s="50"/>
      <c r="JU542" s="50"/>
      <c r="JV542" s="50"/>
      <c r="JW542" s="50"/>
      <c r="JX542" s="50"/>
      <c r="JY542" s="50"/>
      <c r="JZ542" s="50"/>
      <c r="KA542" s="50"/>
      <c r="KB542" s="50"/>
      <c r="KC542" s="50"/>
      <c r="KD542" s="50"/>
      <c r="KE542" s="50"/>
      <c r="KF542" s="50"/>
      <c r="KG542" s="50"/>
      <c r="KH542" s="50"/>
      <c r="KI542" s="50"/>
      <c r="KJ542" s="50"/>
      <c r="KK542" s="50"/>
      <c r="KL542" s="50"/>
      <c r="KM542" s="50"/>
      <c r="KN542" s="50"/>
      <c r="KO542" s="50"/>
      <c r="KP542" s="50"/>
      <c r="KQ542" s="50"/>
      <c r="KR542" s="50"/>
      <c r="KS542" s="50"/>
      <c r="KT542" s="50"/>
      <c r="KU542" s="50"/>
      <c r="KV542" s="50"/>
      <c r="KW542" s="50"/>
      <c r="KX542" s="50"/>
      <c r="KY542" s="50"/>
      <c r="KZ542" s="50"/>
      <c r="LA542" s="50"/>
      <c r="LB542" s="50"/>
      <c r="LC542" s="50"/>
      <c r="LD542" s="50"/>
      <c r="LE542" s="50"/>
      <c r="LF542" s="50"/>
      <c r="LG542" s="50"/>
      <c r="LH542" s="50"/>
      <c r="LI542" s="50"/>
      <c r="LJ542" s="50"/>
      <c r="LK542" s="50"/>
      <c r="LL542" s="50"/>
      <c r="LM542" s="50"/>
      <c r="LN542" s="50"/>
      <c r="LO542" s="50"/>
      <c r="LP542" s="50"/>
      <c r="LQ542" s="50"/>
      <c r="LR542" s="50"/>
      <c r="LS542" s="50"/>
      <c r="LT542" s="50"/>
      <c r="LU542" s="50"/>
      <c r="LV542" s="50"/>
      <c r="LW542" s="50"/>
      <c r="LX542" s="50"/>
      <c r="LY542" s="50"/>
      <c r="LZ542" s="50"/>
      <c r="MA542" s="50"/>
      <c r="MB542" s="50"/>
      <c r="MC542" s="50"/>
      <c r="MD542" s="50"/>
      <c r="ME542" s="50"/>
      <c r="MF542" s="50"/>
      <c r="MG542" s="50"/>
      <c r="MH542" s="50"/>
      <c r="MI542" s="50"/>
      <c r="MJ542" s="50"/>
      <c r="MK542" s="50"/>
      <c r="ML542" s="50"/>
      <c r="MM542" s="50"/>
      <c r="MN542" s="50"/>
      <c r="MO542" s="50"/>
      <c r="MP542" s="50"/>
      <c r="MQ542" s="50"/>
      <c r="MR542" s="50"/>
      <c r="MS542" s="50"/>
      <c r="MT542" s="50"/>
      <c r="MU542" s="50"/>
      <c r="MV542" s="50"/>
      <c r="MW542" s="50"/>
      <c r="MX542" s="50"/>
      <c r="MY542" s="50"/>
      <c r="MZ542" s="50"/>
      <c r="NA542" s="50"/>
      <c r="NB542" s="50"/>
      <c r="NC542" s="50"/>
      <c r="ND542" s="50"/>
      <c r="NE542" s="50"/>
      <c r="NF542" s="50"/>
      <c r="NG542" s="50"/>
      <c r="NH542" s="50"/>
      <c r="NI542" s="50"/>
      <c r="NJ542" s="50"/>
      <c r="NK542" s="50"/>
      <c r="NL542" s="50"/>
      <c r="NM542" s="50"/>
      <c r="NN542" s="50"/>
      <c r="NO542" s="50"/>
      <c r="NP542" s="50"/>
      <c r="NQ542" s="50"/>
      <c r="NR542" s="50"/>
      <c r="NS542" s="50"/>
      <c r="NT542" s="50"/>
      <c r="NU542" s="50"/>
      <c r="NV542" s="50"/>
      <c r="NW542" s="50"/>
      <c r="NX542" s="50"/>
      <c r="NY542" s="50"/>
      <c r="NZ542" s="50"/>
      <c r="OA542" s="50"/>
      <c r="OB542" s="50"/>
      <c r="OC542" s="50"/>
      <c r="OD542" s="50"/>
      <c r="OE542" s="50"/>
      <c r="OF542" s="50"/>
      <c r="OG542" s="50"/>
      <c r="OH542" s="50"/>
      <c r="OI542" s="50"/>
      <c r="OJ542" s="50"/>
      <c r="OK542" s="50"/>
      <c r="OL542" s="50"/>
      <c r="OM542" s="50"/>
      <c r="ON542" s="50"/>
      <c r="OO542" s="50"/>
      <c r="OP542" s="50"/>
      <c r="OQ542" s="50"/>
      <c r="OR542" s="50"/>
      <c r="OS542" s="50"/>
      <c r="OT542" s="50"/>
      <c r="OU542" s="50"/>
      <c r="OV542" s="50"/>
      <c r="OW542" s="50"/>
      <c r="OX542" s="50"/>
      <c r="OY542" s="50"/>
      <c r="OZ542" s="50"/>
      <c r="PA542" s="50"/>
      <c r="PB542" s="50"/>
      <c r="PC542" s="50"/>
      <c r="PD542" s="50"/>
      <c r="PE542" s="50"/>
      <c r="PF542" s="50"/>
      <c r="PG542" s="50"/>
      <c r="PH542" s="50"/>
      <c r="PI542" s="50"/>
      <c r="PJ542" s="50"/>
      <c r="PK542" s="50"/>
      <c r="PL542" s="50"/>
      <c r="PM542" s="50"/>
      <c r="PN542" s="50"/>
      <c r="PO542" s="50"/>
      <c r="PP542" s="50"/>
      <c r="PQ542" s="50"/>
      <c r="PR542" s="50"/>
      <c r="PS542" s="50"/>
      <c r="PT542" s="50"/>
      <c r="PU542" s="50"/>
      <c r="PV542" s="50"/>
      <c r="PW542" s="50"/>
      <c r="PX542" s="50"/>
      <c r="PY542" s="50"/>
      <c r="PZ542" s="50"/>
      <c r="QA542" s="50"/>
      <c r="QB542" s="50"/>
      <c r="QC542" s="50"/>
      <c r="QD542" s="50"/>
      <c r="QE542" s="50"/>
      <c r="QF542" s="50"/>
      <c r="QG542" s="50"/>
      <c r="QH542" s="50"/>
      <c r="QI542" s="50"/>
      <c r="QJ542" s="50"/>
      <c r="QK542" s="50"/>
      <c r="QL542" s="50"/>
      <c r="QM542" s="50"/>
      <c r="QN542" s="50"/>
      <c r="QO542" s="50"/>
      <c r="QP542" s="50"/>
      <c r="QQ542" s="50"/>
      <c r="QR542" s="50"/>
      <c r="QS542" s="50"/>
      <c r="QT542" s="50"/>
      <c r="QU542" s="50"/>
      <c r="QV542" s="50"/>
      <c r="QW542" s="50"/>
      <c r="QX542" s="50"/>
      <c r="QY542" s="50"/>
      <c r="QZ542" s="50"/>
      <c r="RA542" s="50"/>
      <c r="RB542" s="50"/>
      <c r="RC542" s="50"/>
      <c r="RD542" s="50"/>
      <c r="RE542" s="50"/>
      <c r="RF542" s="50"/>
      <c r="RG542" s="50"/>
      <c r="RH542" s="50"/>
      <c r="RI542" s="50"/>
      <c r="RJ542" s="50"/>
      <c r="RK542" s="50"/>
      <c r="RL542" s="50"/>
      <c r="RM542" s="50"/>
      <c r="RN542" s="50"/>
      <c r="RO542" s="50"/>
      <c r="RP542" s="50"/>
      <c r="RQ542" s="50"/>
      <c r="RR542" s="50"/>
      <c r="RS542" s="50"/>
      <c r="RT542" s="50"/>
      <c r="RU542" s="50"/>
      <c r="RV542" s="50"/>
      <c r="RW542" s="50"/>
      <c r="RX542" s="50"/>
      <c r="RY542" s="50"/>
      <c r="RZ542" s="50"/>
      <c r="SA542" s="50"/>
      <c r="SB542" s="50"/>
      <c r="SC542" s="50"/>
      <c r="SD542" s="50"/>
      <c r="SE542" s="50"/>
      <c r="SF542" s="50"/>
      <c r="SG542" s="50"/>
      <c r="SH542" s="50"/>
      <c r="SI542" s="50"/>
      <c r="SJ542" s="50"/>
      <c r="SK542" s="50"/>
      <c r="SL542" s="50"/>
      <c r="SM542" s="50"/>
      <c r="SN542" s="50"/>
      <c r="SO542" s="50"/>
      <c r="SP542" s="50"/>
      <c r="SQ542" s="50"/>
      <c r="SR542" s="50"/>
      <c r="SS542" s="50"/>
      <c r="ST542" s="50"/>
      <c r="SU542" s="50"/>
      <c r="SV542" s="50"/>
      <c r="SW542" s="50"/>
      <c r="SX542" s="50"/>
      <c r="SY542" s="50"/>
      <c r="SZ542" s="50"/>
      <c r="TA542" s="50"/>
      <c r="TB542" s="50"/>
      <c r="TC542" s="50"/>
      <c r="TD542" s="50"/>
      <c r="TE542" s="50"/>
      <c r="TF542" s="50"/>
      <c r="TG542" s="50"/>
      <c r="TH542" s="50"/>
      <c r="TI542" s="50"/>
      <c r="TJ542" s="50"/>
      <c r="TK542" s="50"/>
      <c r="TL542" s="50"/>
      <c r="TM542" s="50"/>
      <c r="TN542" s="50"/>
      <c r="TO542" s="50"/>
      <c r="TP542" s="50"/>
      <c r="TQ542" s="50"/>
      <c r="TR542" s="50"/>
      <c r="TS542" s="50"/>
      <c r="TT542" s="50"/>
      <c r="TU542" s="50"/>
      <c r="TV542" s="50"/>
      <c r="TW542" s="50"/>
      <c r="TX542" s="50"/>
      <c r="TY542" s="50"/>
      <c r="TZ542" s="50"/>
      <c r="UA542" s="50"/>
      <c r="UB542" s="50"/>
      <c r="UC542" s="50"/>
      <c r="UD542" s="50"/>
      <c r="UE542" s="50"/>
      <c r="UF542" s="50"/>
      <c r="UG542" s="50"/>
      <c r="UH542" s="50"/>
      <c r="UI542" s="50"/>
      <c r="UJ542" s="50"/>
      <c r="UK542" s="50"/>
      <c r="UL542" s="50"/>
      <c r="UM542" s="50"/>
      <c r="UN542" s="50"/>
      <c r="UO542" s="50"/>
      <c r="UP542" s="50"/>
      <c r="UQ542" s="50"/>
      <c r="UR542" s="50"/>
      <c r="US542" s="50"/>
      <c r="UT542" s="50"/>
      <c r="UU542" s="50"/>
      <c r="UV542" s="50"/>
      <c r="UW542" s="50"/>
      <c r="UX542" s="50"/>
      <c r="UY542" s="50"/>
      <c r="UZ542" s="50"/>
      <c r="VA542" s="50"/>
      <c r="VB542" s="50"/>
      <c r="VC542" s="50"/>
      <c r="VD542" s="50"/>
      <c r="VE542" s="50"/>
      <c r="VF542" s="50"/>
      <c r="VG542" s="50"/>
      <c r="VH542" s="50"/>
      <c r="VI542" s="50"/>
      <c r="VJ542" s="50"/>
      <c r="VK542" s="50"/>
      <c r="VL542" s="50"/>
      <c r="VM542" s="50"/>
      <c r="VN542" s="50"/>
      <c r="VO542" s="50"/>
      <c r="VP542" s="50"/>
      <c r="VQ542" s="50"/>
      <c r="VR542" s="50"/>
      <c r="VS542" s="50"/>
      <c r="VT542" s="50"/>
      <c r="VU542" s="50"/>
      <c r="VV542" s="50"/>
      <c r="VW542" s="50"/>
      <c r="VX542" s="50"/>
      <c r="VY542" s="50"/>
      <c r="VZ542" s="50"/>
      <c r="WA542" s="50"/>
      <c r="WB542" s="50"/>
      <c r="WC542" s="50"/>
      <c r="WD542" s="50"/>
      <c r="WE542" s="50"/>
      <c r="WF542" s="50"/>
      <c r="WG542" s="50"/>
      <c r="WH542" s="50"/>
      <c r="WI542" s="50"/>
      <c r="WJ542" s="50"/>
      <c r="WK542" s="50"/>
      <c r="WL542" s="50"/>
      <c r="WM542" s="50"/>
      <c r="WN542" s="50"/>
      <c r="WO542" s="50"/>
      <c r="WP542" s="50"/>
      <c r="WQ542" s="50"/>
      <c r="WR542" s="50"/>
      <c r="WS542" s="50"/>
      <c r="WT542" s="50"/>
      <c r="WU542" s="50"/>
      <c r="WV542" s="50"/>
      <c r="WW542" s="50"/>
      <c r="WX542" s="50"/>
      <c r="WY542" s="50"/>
      <c r="WZ542" s="50"/>
      <c r="XA542" s="50"/>
      <c r="XB542" s="50"/>
      <c r="XC542" s="50"/>
      <c r="XD542" s="50"/>
      <c r="XE542" s="50"/>
      <c r="XF542" s="50"/>
      <c r="XG542" s="50"/>
      <c r="XH542" s="50"/>
      <c r="XI542" s="50"/>
      <c r="XJ542" s="50"/>
      <c r="XK542" s="50"/>
      <c r="XL542" s="50"/>
      <c r="XM542" s="50"/>
      <c r="XN542" s="50"/>
      <c r="XO542" s="50"/>
      <c r="XP542" s="50"/>
      <c r="XQ542" s="50"/>
      <c r="XR542" s="50"/>
      <c r="XS542" s="50"/>
      <c r="XT542" s="50"/>
      <c r="XU542" s="50"/>
      <c r="XV542" s="50"/>
      <c r="XW542" s="50"/>
      <c r="XX542" s="50"/>
      <c r="XY542" s="50"/>
      <c r="XZ542" s="50"/>
      <c r="YA542" s="50"/>
      <c r="YB542" s="50"/>
      <c r="YC542" s="50"/>
      <c r="YD542" s="50"/>
      <c r="YE542" s="50"/>
      <c r="YF542" s="50"/>
      <c r="YG542" s="50"/>
      <c r="YH542" s="50"/>
      <c r="YI542" s="50"/>
      <c r="YJ542" s="50"/>
      <c r="YK542" s="50"/>
      <c r="YL542" s="50"/>
      <c r="YM542" s="50"/>
      <c r="YN542" s="50"/>
      <c r="YO542" s="50"/>
      <c r="YP542" s="50"/>
      <c r="YQ542" s="50"/>
      <c r="YR542" s="50"/>
      <c r="YS542" s="50"/>
      <c r="YT542" s="50"/>
      <c r="YU542" s="50"/>
      <c r="YV542" s="50"/>
      <c r="YW542" s="50"/>
      <c r="YX542" s="50"/>
      <c r="YY542" s="50"/>
      <c r="YZ542" s="50"/>
      <c r="ZA542" s="50"/>
      <c r="ZB542" s="50"/>
      <c r="ZC542" s="50"/>
      <c r="ZD542" s="50"/>
      <c r="ZE542" s="50"/>
      <c r="ZF542" s="50"/>
      <c r="ZG542" s="50"/>
      <c r="ZH542" s="50"/>
      <c r="ZI542" s="50"/>
      <c r="ZJ542" s="50"/>
      <c r="ZK542" s="50"/>
      <c r="ZL542" s="50"/>
      <c r="ZM542" s="50"/>
      <c r="ZN542" s="50"/>
      <c r="ZO542" s="50"/>
      <c r="ZP542" s="50"/>
      <c r="ZQ542" s="50"/>
      <c r="ZR542" s="50"/>
      <c r="ZS542" s="50"/>
      <c r="ZT542" s="50"/>
      <c r="ZU542" s="50"/>
      <c r="ZV542" s="50"/>
      <c r="ZW542" s="50"/>
      <c r="ZX542" s="50"/>
      <c r="ZY542" s="50"/>
      <c r="ZZ542" s="50"/>
      <c r="AAA542" s="50"/>
      <c r="AAB542" s="50"/>
      <c r="AAC542" s="50"/>
      <c r="AAD542" s="50"/>
      <c r="AAE542" s="50"/>
      <c r="AAF542" s="50"/>
      <c r="AAG542" s="50"/>
      <c r="AAH542" s="50"/>
      <c r="AAI542" s="50"/>
      <c r="AAJ542" s="50"/>
      <c r="AAK542" s="50"/>
      <c r="AAL542" s="50"/>
      <c r="AAM542" s="50"/>
      <c r="AAN542" s="50"/>
      <c r="AAO542" s="50"/>
      <c r="AAP542" s="50"/>
      <c r="AAQ542" s="50"/>
      <c r="AAR542" s="50"/>
      <c r="AAS542" s="50"/>
      <c r="AAT542" s="50"/>
      <c r="AAU542" s="50"/>
      <c r="AAV542" s="50"/>
      <c r="AAW542" s="50"/>
      <c r="AAX542" s="50"/>
      <c r="AAY542" s="50"/>
      <c r="AAZ542" s="50"/>
      <c r="ABA542" s="50"/>
      <c r="ABB542" s="50"/>
      <c r="ABC542" s="50"/>
      <c r="ABD542" s="50"/>
      <c r="ABE542" s="50"/>
      <c r="ABF542" s="50"/>
      <c r="ABG542" s="50"/>
      <c r="ABH542" s="50"/>
    </row>
    <row r="543" spans="1:736" s="50" customFormat="1" ht="45.75" customHeight="1">
      <c r="A543" s="589">
        <f>1+A542</f>
        <v>542</v>
      </c>
      <c r="B543" s="403" t="s">
        <v>5511</v>
      </c>
      <c r="C543" s="156" t="s">
        <v>5512</v>
      </c>
      <c r="D543" s="156" t="s">
        <v>340</v>
      </c>
      <c r="E543" s="156">
        <v>45443</v>
      </c>
      <c r="F543" s="156">
        <v>45449</v>
      </c>
      <c r="G543" s="156">
        <v>45632</v>
      </c>
      <c r="H543" s="156" t="s">
        <v>94</v>
      </c>
      <c r="I543" s="156" t="s">
        <v>95</v>
      </c>
      <c r="J543" s="301" t="s">
        <v>5513</v>
      </c>
      <c r="K543" s="251">
        <v>1072652516</v>
      </c>
      <c r="L543" s="156">
        <v>9</v>
      </c>
      <c r="M543" s="156" t="s">
        <v>97</v>
      </c>
      <c r="N543" s="156" t="s">
        <v>5078</v>
      </c>
      <c r="O543" s="156" t="s">
        <v>427</v>
      </c>
      <c r="P543" s="156" t="s">
        <v>596</v>
      </c>
      <c r="Q543" s="156" t="s">
        <v>1037</v>
      </c>
      <c r="R543" s="143">
        <f>+G543-F543</f>
        <v>183</v>
      </c>
      <c r="S543" s="134" t="s">
        <v>912</v>
      </c>
      <c r="T543" s="253">
        <v>39000000</v>
      </c>
      <c r="U543" s="156" t="s">
        <v>5514</v>
      </c>
      <c r="V543" s="253">
        <f>+T543</f>
        <v>39000000</v>
      </c>
      <c r="W543" s="156">
        <v>45443</v>
      </c>
      <c r="X543" s="156" t="s">
        <v>473</v>
      </c>
      <c r="Y543" s="317">
        <f>+Z543+AA543+AB543</f>
        <v>39000000</v>
      </c>
      <c r="Z543" s="156">
        <f>T543-AA543-AB543</f>
        <v>39000000</v>
      </c>
      <c r="AA543" s="156">
        <v>0</v>
      </c>
      <c r="AB543" s="156">
        <f>+AC543+AD543+AE543+AF543+AG543+AH543+AI543+AJ543</f>
        <v>0</v>
      </c>
      <c r="AC543" s="156">
        <v>0</v>
      </c>
      <c r="AD543" s="156">
        <v>0</v>
      </c>
      <c r="AE543" s="156">
        <v>0</v>
      </c>
      <c r="AF543" s="156">
        <v>0</v>
      </c>
      <c r="AG543" s="156">
        <v>0</v>
      </c>
      <c r="AH543" s="156">
        <v>0</v>
      </c>
      <c r="AI543" s="156">
        <v>0</v>
      </c>
      <c r="AJ543" s="156">
        <v>0</v>
      </c>
      <c r="AK543" s="156" t="s">
        <v>104</v>
      </c>
      <c r="AL543" s="103" t="s">
        <v>5515</v>
      </c>
      <c r="AM543" s="156" t="s">
        <v>601</v>
      </c>
      <c r="AN543" s="156">
        <v>40034438</v>
      </c>
      <c r="AO543" s="156" t="s">
        <v>108</v>
      </c>
      <c r="AP543" s="156" t="s">
        <v>108</v>
      </c>
      <c r="AQ543" s="156" t="s">
        <v>108</v>
      </c>
      <c r="AR543" s="156" t="s">
        <v>108</v>
      </c>
      <c r="AS543" s="156" t="s">
        <v>109</v>
      </c>
      <c r="AT543" s="156" t="s">
        <v>109</v>
      </c>
      <c r="AU543" s="156" t="s">
        <v>392</v>
      </c>
      <c r="AV543" s="156"/>
      <c r="AW543" s="156"/>
      <c r="AX543" s="156" t="s">
        <v>109</v>
      </c>
      <c r="AY543" s="156" t="s">
        <v>108</v>
      </c>
      <c r="AZ543" s="156"/>
      <c r="BA543" s="156"/>
      <c r="BB543" s="156"/>
      <c r="BC543" s="156"/>
      <c r="BD543" s="156"/>
      <c r="BE543" s="156"/>
      <c r="BF543" s="156"/>
      <c r="BG543" s="156"/>
      <c r="BH543" s="153">
        <f>T543+BB543</f>
        <v>39000000</v>
      </c>
      <c r="BI543" s="166" t="s">
        <v>259</v>
      </c>
      <c r="BJ543" s="240"/>
      <c r="BK543" s="240" t="s">
        <v>114</v>
      </c>
      <c r="BL543" s="240"/>
      <c r="BM543" s="473" t="s">
        <v>260</v>
      </c>
      <c r="BN543" s="156" t="s">
        <v>161</v>
      </c>
      <c r="BO543" s="156">
        <v>34</v>
      </c>
      <c r="BP543" s="156" t="s">
        <v>114</v>
      </c>
      <c r="BQ543" s="156" t="s">
        <v>114</v>
      </c>
      <c r="BR543" s="156" t="s">
        <v>114</v>
      </c>
      <c r="BS543" s="156" t="s">
        <v>114</v>
      </c>
      <c r="BT543" s="156" t="s">
        <v>114</v>
      </c>
      <c r="BU543" s="156" t="s">
        <v>5516</v>
      </c>
      <c r="BV543" s="156">
        <v>3192080467</v>
      </c>
      <c r="BW543" s="156" t="s">
        <v>5517</v>
      </c>
      <c r="BX543" s="156" t="s">
        <v>118</v>
      </c>
      <c r="BY543" s="156" t="s">
        <v>119</v>
      </c>
      <c r="BZ543" s="156">
        <v>33714408025</v>
      </c>
      <c r="CA543" s="157" t="s">
        <v>109</v>
      </c>
      <c r="CB543" s="157" t="s">
        <v>109</v>
      </c>
      <c r="CC543" s="157" t="s">
        <v>109</v>
      </c>
      <c r="CD543" s="152" t="s">
        <v>109</v>
      </c>
      <c r="CE543" s="152" t="s">
        <v>109</v>
      </c>
      <c r="CF543" s="152" t="s">
        <v>109</v>
      </c>
      <c r="CG543" s="156"/>
      <c r="CH543" s="156"/>
      <c r="CI543" s="156"/>
      <c r="CJ543" s="156"/>
      <c r="CK543" s="156"/>
      <c r="CL543" s="156"/>
      <c r="CM543" s="157" t="s">
        <v>109</v>
      </c>
      <c r="CN543" s="156"/>
    </row>
    <row r="544" spans="1:736" s="50" customFormat="1" ht="45.75" customHeight="1">
      <c r="A544" s="589">
        <f>1+A543</f>
        <v>543</v>
      </c>
      <c r="B544" s="403" t="s">
        <v>5518</v>
      </c>
      <c r="C544" s="156" t="s">
        <v>5519</v>
      </c>
      <c r="D544" s="156" t="s">
        <v>645</v>
      </c>
      <c r="E544" s="156">
        <v>45443</v>
      </c>
      <c r="F544" s="156">
        <v>45449</v>
      </c>
      <c r="G544" s="156">
        <v>45540</v>
      </c>
      <c r="H544" s="156" t="s">
        <v>94</v>
      </c>
      <c r="I544" s="156" t="s">
        <v>180</v>
      </c>
      <c r="J544" s="301" t="s">
        <v>5520</v>
      </c>
      <c r="K544" s="251">
        <v>79165927</v>
      </c>
      <c r="L544" s="156">
        <v>8</v>
      </c>
      <c r="M544" s="156" t="s">
        <v>97</v>
      </c>
      <c r="N544" s="156" t="s">
        <v>5078</v>
      </c>
      <c r="O544" s="156" t="s">
        <v>4469</v>
      </c>
      <c r="P544" s="156" t="s">
        <v>5521</v>
      </c>
      <c r="Q544" s="156" t="s">
        <v>681</v>
      </c>
      <c r="R544" s="143">
        <f>+G544-F544</f>
        <v>91</v>
      </c>
      <c r="S544" s="134" t="s">
        <v>2992</v>
      </c>
      <c r="T544" s="253">
        <v>8736000</v>
      </c>
      <c r="U544" s="156" t="s">
        <v>5522</v>
      </c>
      <c r="V544" s="253">
        <f>+T544</f>
        <v>8736000</v>
      </c>
      <c r="W544" s="156">
        <v>45443</v>
      </c>
      <c r="X544" s="156" t="s">
        <v>473</v>
      </c>
      <c r="Y544" s="317">
        <f>+Z544+AA544+AB544</f>
        <v>8736000</v>
      </c>
      <c r="Z544" s="156">
        <f>T544-AA544-AB544</f>
        <v>8736000</v>
      </c>
      <c r="AA544" s="156">
        <v>0</v>
      </c>
      <c r="AB544" s="156">
        <f>+AC544+AD544+AE544+AF544+AG544+AH544+AI544+AJ544</f>
        <v>0</v>
      </c>
      <c r="AC544" s="156">
        <v>0</v>
      </c>
      <c r="AD544" s="156">
        <v>0</v>
      </c>
      <c r="AE544" s="156">
        <v>0</v>
      </c>
      <c r="AF544" s="156">
        <v>0</v>
      </c>
      <c r="AG544" s="156">
        <v>0</v>
      </c>
      <c r="AH544" s="156">
        <v>0</v>
      </c>
      <c r="AI544" s="156">
        <v>0</v>
      </c>
      <c r="AJ544" s="156">
        <v>0</v>
      </c>
      <c r="AK544" s="156" t="s">
        <v>104</v>
      </c>
      <c r="AL544" s="103" t="s">
        <v>5523</v>
      </c>
      <c r="AM544" s="156" t="s">
        <v>2995</v>
      </c>
      <c r="AN544" s="156">
        <v>35472753</v>
      </c>
      <c r="AO544" s="156" t="s">
        <v>108</v>
      </c>
      <c r="AP544" s="156" t="s">
        <v>108</v>
      </c>
      <c r="AQ544" s="156" t="s">
        <v>108</v>
      </c>
      <c r="AR544" s="156" t="s">
        <v>108</v>
      </c>
      <c r="AS544" s="156" t="s">
        <v>109</v>
      </c>
      <c r="AT544" s="156" t="s">
        <v>109</v>
      </c>
      <c r="AU544" s="156" t="s">
        <v>392</v>
      </c>
      <c r="AV544" s="156"/>
      <c r="AW544" s="156"/>
      <c r="AX544" s="156" t="s">
        <v>109</v>
      </c>
      <c r="AY544" s="156" t="s">
        <v>108</v>
      </c>
      <c r="AZ544" s="156"/>
      <c r="BA544" s="156"/>
      <c r="BB544" s="156"/>
      <c r="BC544" s="156"/>
      <c r="BD544" s="156"/>
      <c r="BE544" s="156"/>
      <c r="BF544" s="156"/>
      <c r="BG544" s="156"/>
      <c r="BH544" s="153">
        <f>T544+BB544</f>
        <v>8736000</v>
      </c>
      <c r="BI544" s="437" t="s">
        <v>259</v>
      </c>
      <c r="BJ544" s="240"/>
      <c r="BK544" s="240" t="s">
        <v>114</v>
      </c>
      <c r="BL544" s="240"/>
      <c r="BM544" s="161" t="s">
        <v>2539</v>
      </c>
      <c r="BN544" s="156" t="s">
        <v>917</v>
      </c>
      <c r="BO544" s="156">
        <v>52</v>
      </c>
      <c r="BP544" s="156" t="s">
        <v>114</v>
      </c>
      <c r="BQ544" s="156" t="s">
        <v>114</v>
      </c>
      <c r="BR544" s="156" t="s">
        <v>114</v>
      </c>
      <c r="BS544" s="156" t="s">
        <v>114</v>
      </c>
      <c r="BT544" s="156" t="s">
        <v>114</v>
      </c>
      <c r="BU544" s="156" t="s">
        <v>5524</v>
      </c>
      <c r="BV544" s="156">
        <v>3112268651</v>
      </c>
      <c r="BW544" s="156" t="s">
        <v>5525</v>
      </c>
      <c r="BX544" s="156" t="s">
        <v>1247</v>
      </c>
      <c r="BY544" s="156" t="s">
        <v>119</v>
      </c>
      <c r="BZ544" s="156">
        <v>24111543922</v>
      </c>
      <c r="CA544" s="157" t="s">
        <v>109</v>
      </c>
      <c r="CB544" s="157" t="s">
        <v>109</v>
      </c>
      <c r="CC544" s="157" t="s">
        <v>109</v>
      </c>
      <c r="CD544" s="156"/>
      <c r="CE544" s="156"/>
      <c r="CF544" s="156"/>
      <c r="CG544" s="156"/>
      <c r="CH544" s="156"/>
      <c r="CI544" s="156"/>
      <c r="CJ544" s="156"/>
      <c r="CK544" s="156"/>
      <c r="CL544" s="156"/>
      <c r="CM544" s="157" t="s">
        <v>109</v>
      </c>
      <c r="CN544" s="156"/>
    </row>
    <row r="545" spans="1:92" s="50" customFormat="1" ht="45.75" customHeight="1">
      <c r="A545" s="589">
        <f>1+A544</f>
        <v>544</v>
      </c>
      <c r="B545" s="403" t="s">
        <v>5526</v>
      </c>
      <c r="C545" s="156" t="s">
        <v>5527</v>
      </c>
      <c r="D545" s="156" t="s">
        <v>645</v>
      </c>
      <c r="E545" s="156">
        <v>45443</v>
      </c>
      <c r="F545" s="156">
        <v>45448</v>
      </c>
      <c r="G545" s="156">
        <v>45539</v>
      </c>
      <c r="H545" s="156" t="s">
        <v>94</v>
      </c>
      <c r="I545" s="156" t="s">
        <v>95</v>
      </c>
      <c r="J545" s="301" t="s">
        <v>5528</v>
      </c>
      <c r="K545" s="251">
        <v>52666433</v>
      </c>
      <c r="L545" s="156">
        <v>3</v>
      </c>
      <c r="M545" s="156" t="s">
        <v>97</v>
      </c>
      <c r="N545" s="156" t="s">
        <v>5078</v>
      </c>
      <c r="O545" s="156" t="s">
        <v>4469</v>
      </c>
      <c r="P545" s="156" t="s">
        <v>5529</v>
      </c>
      <c r="Q545" s="156" t="s">
        <v>681</v>
      </c>
      <c r="R545" s="143">
        <f>+G545-F545</f>
        <v>91</v>
      </c>
      <c r="S545" s="134" t="s">
        <v>3563</v>
      </c>
      <c r="T545" s="253">
        <v>9600000</v>
      </c>
      <c r="U545" s="156" t="s">
        <v>5530</v>
      </c>
      <c r="V545" s="253">
        <f>+T545</f>
        <v>9600000</v>
      </c>
      <c r="W545" s="156">
        <v>45443</v>
      </c>
      <c r="X545" s="156" t="s">
        <v>473</v>
      </c>
      <c r="Y545" s="317">
        <f>+Z545+AA545+AB545</f>
        <v>9600000</v>
      </c>
      <c r="Z545" s="156">
        <f>T545-AA545-AB545</f>
        <v>9600000</v>
      </c>
      <c r="AA545" s="156">
        <v>0</v>
      </c>
      <c r="AB545" s="156">
        <f>+AC545+AD545+AE545+AF545+AG545+AH545+AI545+AJ545</f>
        <v>0</v>
      </c>
      <c r="AC545" s="156">
        <v>0</v>
      </c>
      <c r="AD545" s="156">
        <v>0</v>
      </c>
      <c r="AE545" s="156">
        <v>0</v>
      </c>
      <c r="AF545" s="156">
        <v>0</v>
      </c>
      <c r="AG545" s="156">
        <v>0</v>
      </c>
      <c r="AH545" s="156">
        <v>0</v>
      </c>
      <c r="AI545" s="156">
        <v>0</v>
      </c>
      <c r="AJ545" s="156">
        <v>0</v>
      </c>
      <c r="AK545" s="156" t="s">
        <v>104</v>
      </c>
      <c r="AL545" s="103" t="s">
        <v>5531</v>
      </c>
      <c r="AM545" s="156" t="s">
        <v>2738</v>
      </c>
      <c r="AN545" s="156">
        <v>85160552</v>
      </c>
      <c r="AO545" s="156" t="s">
        <v>108</v>
      </c>
      <c r="AP545" s="156" t="s">
        <v>108</v>
      </c>
      <c r="AQ545" s="156" t="s">
        <v>108</v>
      </c>
      <c r="AR545" s="156" t="s">
        <v>108</v>
      </c>
      <c r="AS545" s="156" t="s">
        <v>109</v>
      </c>
      <c r="AT545" s="156" t="s">
        <v>109</v>
      </c>
      <c r="AU545" s="156" t="s">
        <v>392</v>
      </c>
      <c r="AV545" s="156"/>
      <c r="AW545" s="156"/>
      <c r="AX545" s="156" t="s">
        <v>109</v>
      </c>
      <c r="AY545" s="156" t="s">
        <v>108</v>
      </c>
      <c r="AZ545" s="156"/>
      <c r="BA545" s="156"/>
      <c r="BB545" s="156"/>
      <c r="BC545" s="156"/>
      <c r="BD545" s="156"/>
      <c r="BE545" s="156"/>
      <c r="BF545" s="156"/>
      <c r="BG545" s="156"/>
      <c r="BH545" s="153">
        <f>T545+BB545</f>
        <v>9600000</v>
      </c>
      <c r="BI545" s="437" t="s">
        <v>259</v>
      </c>
      <c r="BJ545" s="240"/>
      <c r="BK545" s="240" t="s">
        <v>114</v>
      </c>
      <c r="BL545" s="240"/>
      <c r="BM545" s="161" t="s">
        <v>2539</v>
      </c>
      <c r="BN545" s="156" t="s">
        <v>161</v>
      </c>
      <c r="BO545" s="156">
        <v>44</v>
      </c>
      <c r="BP545" s="156" t="s">
        <v>114</v>
      </c>
      <c r="BQ545" s="156" t="s">
        <v>114</v>
      </c>
      <c r="BR545" s="156" t="s">
        <v>114</v>
      </c>
      <c r="BS545" s="156" t="s">
        <v>114</v>
      </c>
      <c r="BT545" s="156" t="s">
        <v>114</v>
      </c>
      <c r="BU545" s="156" t="s">
        <v>5532</v>
      </c>
      <c r="BV545" s="156">
        <v>3016229551</v>
      </c>
      <c r="BW545" s="156" t="s">
        <v>5533</v>
      </c>
      <c r="BX545" s="156" t="s">
        <v>839</v>
      </c>
      <c r="BY545" s="156" t="s">
        <v>119</v>
      </c>
      <c r="BZ545" s="156">
        <v>462500021235</v>
      </c>
      <c r="CA545" s="157" t="s">
        <v>109</v>
      </c>
      <c r="CB545" s="157" t="s">
        <v>109</v>
      </c>
      <c r="CC545" s="157" t="s">
        <v>109</v>
      </c>
      <c r="CD545" s="156"/>
      <c r="CE545" s="156"/>
      <c r="CF545" s="156"/>
      <c r="CG545" s="156"/>
      <c r="CH545" s="156"/>
      <c r="CI545" s="156"/>
      <c r="CJ545" s="156"/>
      <c r="CK545" s="156"/>
      <c r="CL545" s="156"/>
      <c r="CM545" s="157" t="s">
        <v>109</v>
      </c>
      <c r="CN545" s="156"/>
    </row>
    <row r="546" spans="1:92" s="50" customFormat="1" ht="45.75" customHeight="1">
      <c r="A546" s="589">
        <f>1+A545</f>
        <v>545</v>
      </c>
      <c r="B546" s="403" t="s">
        <v>5534</v>
      </c>
      <c r="C546" s="156" t="s">
        <v>5535</v>
      </c>
      <c r="D546" s="156" t="s">
        <v>645</v>
      </c>
      <c r="E546" s="156">
        <v>45443</v>
      </c>
      <c r="F546" s="156">
        <v>45448</v>
      </c>
      <c r="G546" s="156">
        <v>45523</v>
      </c>
      <c r="H546" s="156" t="s">
        <v>94</v>
      </c>
      <c r="I546" s="156" t="s">
        <v>180</v>
      </c>
      <c r="J546" s="301" t="s">
        <v>5536</v>
      </c>
      <c r="K546" s="251">
        <v>2995431</v>
      </c>
      <c r="L546" s="156">
        <v>8</v>
      </c>
      <c r="M546" s="156" t="s">
        <v>97</v>
      </c>
      <c r="N546" s="156" t="s">
        <v>5078</v>
      </c>
      <c r="O546" s="156" t="s">
        <v>168</v>
      </c>
      <c r="P546" s="156" t="s">
        <v>5537</v>
      </c>
      <c r="Q546" s="156" t="s">
        <v>1375</v>
      </c>
      <c r="R546" s="143">
        <f>+G546-F546</f>
        <v>75</v>
      </c>
      <c r="S546" s="134" t="s">
        <v>3544</v>
      </c>
      <c r="T546" s="253">
        <v>8750000</v>
      </c>
      <c r="U546" s="156" t="s">
        <v>5538</v>
      </c>
      <c r="V546" s="253">
        <f>+T546</f>
        <v>8750000</v>
      </c>
      <c r="W546" s="156">
        <v>45443</v>
      </c>
      <c r="X546" s="156" t="s">
        <v>473</v>
      </c>
      <c r="Y546" s="317">
        <f>+Z546+AA546+AB546</f>
        <v>8750000</v>
      </c>
      <c r="Z546" s="156">
        <f>T546-AA546-AB546</f>
        <v>8750000</v>
      </c>
      <c r="AA546" s="156">
        <v>0</v>
      </c>
      <c r="AB546" s="156">
        <f>+AC546+AD546+AE546+AF546+AG546+AH546+AI546+AJ546</f>
        <v>0</v>
      </c>
      <c r="AC546" s="156">
        <v>0</v>
      </c>
      <c r="AD546" s="156">
        <v>0</v>
      </c>
      <c r="AE546" s="156">
        <v>0</v>
      </c>
      <c r="AF546" s="156">
        <v>0</v>
      </c>
      <c r="AG546" s="156">
        <v>0</v>
      </c>
      <c r="AH546" s="156">
        <v>0</v>
      </c>
      <c r="AI546" s="156">
        <v>0</v>
      </c>
      <c r="AJ546" s="156">
        <v>0</v>
      </c>
      <c r="AK546" s="156" t="s">
        <v>104</v>
      </c>
      <c r="AL546" s="103" t="s">
        <v>5539</v>
      </c>
      <c r="AM546" s="156" t="s">
        <v>2240</v>
      </c>
      <c r="AN546" s="156">
        <v>35472476</v>
      </c>
      <c r="AO546" s="156" t="s">
        <v>108</v>
      </c>
      <c r="AP546" s="156" t="s">
        <v>108</v>
      </c>
      <c r="AQ546" s="156" t="s">
        <v>108</v>
      </c>
      <c r="AR546" s="156" t="s">
        <v>108</v>
      </c>
      <c r="AS546" s="156" t="s">
        <v>109</v>
      </c>
      <c r="AT546" s="156" t="s">
        <v>109</v>
      </c>
      <c r="AU546" s="156" t="s">
        <v>392</v>
      </c>
      <c r="AV546" s="156"/>
      <c r="AW546" s="156"/>
      <c r="AX546" s="156" t="s">
        <v>109</v>
      </c>
      <c r="AY546" s="156" t="s">
        <v>108</v>
      </c>
      <c r="AZ546" s="156"/>
      <c r="BA546" s="156"/>
      <c r="BB546" s="156"/>
      <c r="BC546" s="156"/>
      <c r="BD546" s="156"/>
      <c r="BE546" s="156"/>
      <c r="BF546" s="156"/>
      <c r="BG546" s="156"/>
      <c r="BH546" s="153">
        <f>T546+BB546</f>
        <v>8750000</v>
      </c>
      <c r="BI546" s="437" t="s">
        <v>259</v>
      </c>
      <c r="BJ546" s="240"/>
      <c r="BK546" s="240" t="s">
        <v>114</v>
      </c>
      <c r="BL546" s="240"/>
      <c r="BM546" s="161" t="s">
        <v>2539</v>
      </c>
      <c r="BN546" s="156" t="s">
        <v>917</v>
      </c>
      <c r="BO546" s="156">
        <v>63</v>
      </c>
      <c r="BP546" s="156" t="s">
        <v>114</v>
      </c>
      <c r="BQ546" s="156" t="s">
        <v>114</v>
      </c>
      <c r="BR546" s="156" t="s">
        <v>114</v>
      </c>
      <c r="BS546" s="156" t="s">
        <v>114</v>
      </c>
      <c r="BT546" s="156" t="s">
        <v>114</v>
      </c>
      <c r="BU546" s="156" t="s">
        <v>5540</v>
      </c>
      <c r="BV546" s="156">
        <v>3103661845</v>
      </c>
      <c r="BW546" s="156" t="s">
        <v>5541</v>
      </c>
      <c r="BX546" s="156" t="s">
        <v>118</v>
      </c>
      <c r="BY546" s="156" t="s">
        <v>119</v>
      </c>
      <c r="BZ546" s="156" t="s">
        <v>5542</v>
      </c>
      <c r="CA546" s="157" t="s">
        <v>109</v>
      </c>
      <c r="CB546" s="157" t="s">
        <v>109</v>
      </c>
      <c r="CC546" s="157" t="s">
        <v>109</v>
      </c>
      <c r="CD546" s="156"/>
      <c r="CE546" s="156"/>
      <c r="CF546" s="156"/>
      <c r="CG546" s="156"/>
      <c r="CH546" s="156"/>
      <c r="CI546" s="156"/>
      <c r="CJ546" s="156"/>
      <c r="CK546" s="156"/>
      <c r="CL546" s="156"/>
      <c r="CM546" s="157" t="s">
        <v>109</v>
      </c>
      <c r="CN546" s="156"/>
    </row>
    <row r="547" spans="1:92" s="50" customFormat="1" ht="45.75" customHeight="1">
      <c r="A547" s="589">
        <f>1+A546</f>
        <v>546</v>
      </c>
      <c r="B547" s="403" t="s">
        <v>5543</v>
      </c>
      <c r="C547" s="156" t="s">
        <v>5544</v>
      </c>
      <c r="D547" s="156" t="s">
        <v>645</v>
      </c>
      <c r="E547" s="156">
        <v>45444</v>
      </c>
      <c r="F547" s="156">
        <v>45448</v>
      </c>
      <c r="G547" s="156">
        <v>45538</v>
      </c>
      <c r="H547" s="156" t="s">
        <v>94</v>
      </c>
      <c r="I547" s="156" t="s">
        <v>95</v>
      </c>
      <c r="J547" s="301" t="s">
        <v>5545</v>
      </c>
      <c r="K547" s="251">
        <v>1075210919</v>
      </c>
      <c r="L547" s="156">
        <v>8</v>
      </c>
      <c r="M547" s="156" t="s">
        <v>97</v>
      </c>
      <c r="N547" s="156" t="s">
        <v>5078</v>
      </c>
      <c r="O547" s="156" t="s">
        <v>3586</v>
      </c>
      <c r="P547" s="156" t="s">
        <v>5546</v>
      </c>
      <c r="Q547" s="156" t="s">
        <v>681</v>
      </c>
      <c r="R547" s="143">
        <f>+G547-F547</f>
        <v>90</v>
      </c>
      <c r="S547" s="134" t="s">
        <v>3563</v>
      </c>
      <c r="T547" s="253">
        <v>9600000</v>
      </c>
      <c r="U547" s="156" t="s">
        <v>5547</v>
      </c>
      <c r="V547" s="253">
        <f>+T547</f>
        <v>9600000</v>
      </c>
      <c r="W547" s="156">
        <v>45447</v>
      </c>
      <c r="X547" s="156" t="s">
        <v>1933</v>
      </c>
      <c r="Y547" s="317">
        <f>+Z547+AA547+AB547</f>
        <v>9600000</v>
      </c>
      <c r="Z547" s="156">
        <v>0</v>
      </c>
      <c r="AA547" s="156">
        <v>0</v>
      </c>
      <c r="AB547" s="156">
        <f>+AC547+AD547+AE547+AF547+AG547+AH547+AI547+AJ547</f>
        <v>9600000</v>
      </c>
      <c r="AC547" s="156">
        <v>0</v>
      </c>
      <c r="AD547" s="156">
        <v>0</v>
      </c>
      <c r="AE547" s="156">
        <v>0</v>
      </c>
      <c r="AF547" s="156">
        <v>0</v>
      </c>
      <c r="AG547" s="156">
        <f>+V547</f>
        <v>9600000</v>
      </c>
      <c r="AH547" s="156">
        <v>0</v>
      </c>
      <c r="AI547" s="156">
        <v>0</v>
      </c>
      <c r="AJ547" s="156">
        <v>0</v>
      </c>
      <c r="AK547" s="156" t="s">
        <v>104</v>
      </c>
      <c r="AL547" s="103" t="s">
        <v>5548</v>
      </c>
      <c r="AM547" s="156" t="s">
        <v>2738</v>
      </c>
      <c r="AN547" s="156">
        <v>85160552</v>
      </c>
      <c r="AO547" s="156" t="s">
        <v>108</v>
      </c>
      <c r="AP547" s="156" t="s">
        <v>108</v>
      </c>
      <c r="AQ547" s="156" t="s">
        <v>108</v>
      </c>
      <c r="AR547" s="156" t="s">
        <v>108</v>
      </c>
      <c r="AS547" s="156" t="s">
        <v>109</v>
      </c>
      <c r="AT547" s="156" t="s">
        <v>109</v>
      </c>
      <c r="AU547" s="156" t="s">
        <v>392</v>
      </c>
      <c r="AV547" s="156"/>
      <c r="AW547" s="156"/>
      <c r="AX547" s="156" t="s">
        <v>109</v>
      </c>
      <c r="AY547" s="156" t="s">
        <v>108</v>
      </c>
      <c r="AZ547" s="156"/>
      <c r="BA547" s="156"/>
      <c r="BB547" s="156"/>
      <c r="BC547" s="156"/>
      <c r="BD547" s="156"/>
      <c r="BE547" s="156"/>
      <c r="BF547" s="156"/>
      <c r="BG547" s="156"/>
      <c r="BH547" s="153">
        <f>T547+BB547</f>
        <v>9600000</v>
      </c>
      <c r="BI547" s="437" t="s">
        <v>259</v>
      </c>
      <c r="BJ547" s="240"/>
      <c r="BK547" s="240" t="s">
        <v>114</v>
      </c>
      <c r="BL547" s="240"/>
      <c r="BM547" s="161" t="s">
        <v>2539</v>
      </c>
      <c r="BN547" s="156" t="s">
        <v>917</v>
      </c>
      <c r="BO547" s="156">
        <v>38</v>
      </c>
      <c r="BP547" s="156" t="s">
        <v>578</v>
      </c>
      <c r="BQ547" s="156" t="s">
        <v>114</v>
      </c>
      <c r="BR547" s="156" t="s">
        <v>114</v>
      </c>
      <c r="BS547" s="156" t="s">
        <v>114</v>
      </c>
      <c r="BT547" s="156" t="s">
        <v>114</v>
      </c>
      <c r="BU547" s="156" t="s">
        <v>5549</v>
      </c>
      <c r="BV547" s="156">
        <v>3164456944</v>
      </c>
      <c r="BW547" s="156" t="s">
        <v>5550</v>
      </c>
      <c r="BX547" s="156" t="s">
        <v>839</v>
      </c>
      <c r="BY547" s="156" t="s">
        <v>119</v>
      </c>
      <c r="BZ547" s="156">
        <v>466500021061</v>
      </c>
      <c r="CA547" s="157" t="s">
        <v>109</v>
      </c>
      <c r="CB547" s="157" t="s">
        <v>109</v>
      </c>
      <c r="CC547" s="157" t="s">
        <v>109</v>
      </c>
      <c r="CD547" s="156"/>
      <c r="CE547" s="156"/>
      <c r="CF547" s="156"/>
      <c r="CG547" s="156"/>
      <c r="CH547" s="156"/>
      <c r="CI547" s="156"/>
      <c r="CJ547" s="156"/>
      <c r="CK547" s="156"/>
      <c r="CL547" s="156"/>
      <c r="CM547" s="157" t="s">
        <v>109</v>
      </c>
      <c r="CN547" s="156"/>
    </row>
    <row r="548" spans="1:92" s="50" customFormat="1" ht="45.75" customHeight="1">
      <c r="A548" s="589">
        <f>1+A547</f>
        <v>547</v>
      </c>
      <c r="B548" s="403" t="s">
        <v>5551</v>
      </c>
      <c r="C548" s="156" t="s">
        <v>5552</v>
      </c>
      <c r="D548" s="156" t="s">
        <v>645</v>
      </c>
      <c r="E548" s="156">
        <v>45444</v>
      </c>
      <c r="F548" s="156">
        <v>45448</v>
      </c>
      <c r="G548" s="156">
        <v>45523</v>
      </c>
      <c r="H548" s="156" t="s">
        <v>94</v>
      </c>
      <c r="I548" s="156" t="s">
        <v>180</v>
      </c>
      <c r="J548" s="301" t="s">
        <v>5553</v>
      </c>
      <c r="K548" s="251">
        <v>1007781799</v>
      </c>
      <c r="L548" s="156">
        <v>2</v>
      </c>
      <c r="M548" s="156" t="s">
        <v>97</v>
      </c>
      <c r="N548" s="156" t="s">
        <v>5078</v>
      </c>
      <c r="O548" s="156" t="s">
        <v>3586</v>
      </c>
      <c r="P548" s="156" t="s">
        <v>5554</v>
      </c>
      <c r="Q548" s="156" t="s">
        <v>1375</v>
      </c>
      <c r="R548" s="143">
        <f>+G548-F548</f>
        <v>75</v>
      </c>
      <c r="S548" s="134" t="s">
        <v>5399</v>
      </c>
      <c r="T548" s="253">
        <v>7500000</v>
      </c>
      <c r="U548" s="156" t="s">
        <v>5555</v>
      </c>
      <c r="V548" s="253">
        <f>+T548</f>
        <v>7500000</v>
      </c>
      <c r="W548" s="156">
        <v>45447</v>
      </c>
      <c r="X548" s="156" t="s">
        <v>1933</v>
      </c>
      <c r="Y548" s="317">
        <f>+Z548+AA548+AB548</f>
        <v>7500000</v>
      </c>
      <c r="Z548" s="156">
        <v>0</v>
      </c>
      <c r="AA548" s="156">
        <v>0</v>
      </c>
      <c r="AB548" s="156">
        <f>+AC548+AD548+AE548+AF548+AG548+AH548+AI548+AJ548</f>
        <v>7500000</v>
      </c>
      <c r="AC548" s="156">
        <v>0</v>
      </c>
      <c r="AD548" s="156">
        <v>0</v>
      </c>
      <c r="AE548" s="156">
        <v>0</v>
      </c>
      <c r="AF548" s="156">
        <v>0</v>
      </c>
      <c r="AG548" s="156">
        <f>+V548</f>
        <v>7500000</v>
      </c>
      <c r="AH548" s="156">
        <v>0</v>
      </c>
      <c r="AI548" s="156">
        <v>0</v>
      </c>
      <c r="AJ548" s="156">
        <v>0</v>
      </c>
      <c r="AK548" s="156" t="s">
        <v>104</v>
      </c>
      <c r="AL548" s="103" t="s">
        <v>5556</v>
      </c>
      <c r="AM548" s="156" t="s">
        <v>2995</v>
      </c>
      <c r="AN548" s="156">
        <v>35472753</v>
      </c>
      <c r="AO548" s="156" t="s">
        <v>108</v>
      </c>
      <c r="AP548" s="156" t="s">
        <v>108</v>
      </c>
      <c r="AQ548" s="156" t="s">
        <v>108</v>
      </c>
      <c r="AR548" s="156" t="s">
        <v>108</v>
      </c>
      <c r="AS548" s="156" t="s">
        <v>109</v>
      </c>
      <c r="AT548" s="156" t="s">
        <v>109</v>
      </c>
      <c r="AU548" s="156" t="s">
        <v>392</v>
      </c>
      <c r="AV548" s="156"/>
      <c r="AW548" s="156"/>
      <c r="AX548" s="156" t="s">
        <v>109</v>
      </c>
      <c r="AY548" s="156" t="s">
        <v>108</v>
      </c>
      <c r="AZ548" s="156"/>
      <c r="BA548" s="156"/>
      <c r="BB548" s="156"/>
      <c r="BC548" s="156"/>
      <c r="BD548" s="156"/>
      <c r="BE548" s="156"/>
      <c r="BF548" s="156"/>
      <c r="BG548" s="156"/>
      <c r="BH548" s="153">
        <f>T548+BB548</f>
        <v>7500000</v>
      </c>
      <c r="BI548" s="437" t="s">
        <v>259</v>
      </c>
      <c r="BJ548" s="240"/>
      <c r="BK548" s="240" t="s">
        <v>114</v>
      </c>
      <c r="BL548" s="240"/>
      <c r="BM548" s="161" t="s">
        <v>2539</v>
      </c>
      <c r="BN548" s="156" t="s">
        <v>161</v>
      </c>
      <c r="BO548" s="156">
        <v>23</v>
      </c>
      <c r="BP548" s="156" t="s">
        <v>114</v>
      </c>
      <c r="BQ548" s="156" t="s">
        <v>114</v>
      </c>
      <c r="BR548" s="156" t="s">
        <v>114</v>
      </c>
      <c r="BS548" s="156" t="s">
        <v>114</v>
      </c>
      <c r="BT548" s="156" t="s">
        <v>114</v>
      </c>
      <c r="BU548" s="156" t="s">
        <v>5557</v>
      </c>
      <c r="BV548" s="156">
        <v>3195657901</v>
      </c>
      <c r="BW548" s="156" t="s">
        <v>5558</v>
      </c>
      <c r="BX548" s="156" t="s">
        <v>1247</v>
      </c>
      <c r="BY548" s="156" t="s">
        <v>119</v>
      </c>
      <c r="BZ548" s="156">
        <v>24094975275</v>
      </c>
      <c r="CA548" s="157" t="s">
        <v>109</v>
      </c>
      <c r="CB548" s="157" t="s">
        <v>109</v>
      </c>
      <c r="CC548" s="157" t="s">
        <v>109</v>
      </c>
      <c r="CD548" s="156"/>
      <c r="CE548" s="156"/>
      <c r="CF548" s="156"/>
      <c r="CG548" s="156"/>
      <c r="CH548" s="156"/>
      <c r="CI548" s="156"/>
      <c r="CJ548" s="156"/>
      <c r="CK548" s="156"/>
      <c r="CL548" s="156"/>
      <c r="CM548" s="157" t="s">
        <v>109</v>
      </c>
      <c r="CN548" s="156"/>
    </row>
    <row r="549" spans="1:92" s="50" customFormat="1" ht="45.75" customHeight="1">
      <c r="A549" s="623">
        <f>1+A548</f>
        <v>548</v>
      </c>
      <c r="B549" s="403" t="s">
        <v>5559</v>
      </c>
      <c r="C549" s="156" t="s">
        <v>5560</v>
      </c>
      <c r="D549" s="156" t="s">
        <v>645</v>
      </c>
      <c r="E549" s="156">
        <v>45447</v>
      </c>
      <c r="F549" s="156">
        <v>45449</v>
      </c>
      <c r="G549" s="156">
        <v>45540</v>
      </c>
      <c r="H549" s="156" t="s">
        <v>94</v>
      </c>
      <c r="I549" s="156" t="s">
        <v>180</v>
      </c>
      <c r="J549" s="301" t="s">
        <v>5561</v>
      </c>
      <c r="K549" s="251">
        <v>14395855</v>
      </c>
      <c r="L549" s="156">
        <v>6</v>
      </c>
      <c r="M549" s="156" t="s">
        <v>97</v>
      </c>
      <c r="N549" s="156" t="s">
        <v>5078</v>
      </c>
      <c r="O549" s="156" t="s">
        <v>3586</v>
      </c>
      <c r="P549" s="156" t="s">
        <v>5562</v>
      </c>
      <c r="Q549" s="156" t="s">
        <v>681</v>
      </c>
      <c r="R549" s="143">
        <f>+G549-F549</f>
        <v>91</v>
      </c>
      <c r="S549" s="134" t="s">
        <v>2992</v>
      </c>
      <c r="T549" s="253">
        <v>8736000</v>
      </c>
      <c r="U549" s="156" t="s">
        <v>5563</v>
      </c>
      <c r="V549" s="253">
        <f>+T549</f>
        <v>8736000</v>
      </c>
      <c r="W549" s="156">
        <v>45447</v>
      </c>
      <c r="X549" s="156" t="s">
        <v>1933</v>
      </c>
      <c r="Y549" s="317">
        <f>+Z549+AA549+AB549</f>
        <v>8736000</v>
      </c>
      <c r="Z549" s="156">
        <v>0</v>
      </c>
      <c r="AA549" s="156">
        <v>0</v>
      </c>
      <c r="AB549" s="156">
        <f>+AC549+AD549+AE549+AF549+AG549+AH549+AI549+AJ549</f>
        <v>8736000</v>
      </c>
      <c r="AC549" s="156">
        <v>0</v>
      </c>
      <c r="AD549" s="156">
        <v>0</v>
      </c>
      <c r="AE549" s="156">
        <v>0</v>
      </c>
      <c r="AF549" s="156">
        <v>0</v>
      </c>
      <c r="AG549" s="156">
        <f>+V549</f>
        <v>8736000</v>
      </c>
      <c r="AH549" s="156">
        <v>0</v>
      </c>
      <c r="AI549" s="156">
        <v>0</v>
      </c>
      <c r="AJ549" s="156">
        <v>0</v>
      </c>
      <c r="AK549" s="156" t="s">
        <v>104</v>
      </c>
      <c r="AL549" s="103" t="s">
        <v>5564</v>
      </c>
      <c r="AM549" s="156" t="s">
        <v>3681</v>
      </c>
      <c r="AN549" s="156">
        <v>15668923</v>
      </c>
      <c r="AO549" s="156" t="s">
        <v>108</v>
      </c>
      <c r="AP549" s="156" t="s">
        <v>108</v>
      </c>
      <c r="AQ549" s="156" t="s">
        <v>108</v>
      </c>
      <c r="AR549" s="156" t="s">
        <v>108</v>
      </c>
      <c r="AS549" s="156" t="s">
        <v>109</v>
      </c>
      <c r="AT549" s="156" t="s">
        <v>109</v>
      </c>
      <c r="AU549" s="156" t="s">
        <v>392</v>
      </c>
      <c r="AV549" s="156"/>
      <c r="AW549" s="156"/>
      <c r="AX549" s="156" t="s">
        <v>109</v>
      </c>
      <c r="AY549" s="156" t="s">
        <v>108</v>
      </c>
      <c r="AZ549" s="156"/>
      <c r="BA549" s="156"/>
      <c r="BB549" s="156"/>
      <c r="BC549" s="156"/>
      <c r="BD549" s="156"/>
      <c r="BE549" s="156"/>
      <c r="BF549" s="156"/>
      <c r="BG549" s="156"/>
      <c r="BH549" s="153">
        <f>T549+BB549</f>
        <v>8736000</v>
      </c>
      <c r="BI549" s="437" t="s">
        <v>227</v>
      </c>
      <c r="BJ549" s="240"/>
      <c r="BK549" s="240" t="s">
        <v>114</v>
      </c>
      <c r="BL549" s="240"/>
      <c r="BM549" s="346" t="s">
        <v>5565</v>
      </c>
      <c r="BN549" s="156" t="s">
        <v>917</v>
      </c>
      <c r="BO549" s="156">
        <v>42</v>
      </c>
      <c r="BP549" s="156" t="s">
        <v>578</v>
      </c>
      <c r="BQ549" s="156" t="s">
        <v>114</v>
      </c>
      <c r="BR549" s="156" t="s">
        <v>114</v>
      </c>
      <c r="BS549" s="156" t="s">
        <v>114</v>
      </c>
      <c r="BT549" s="156" t="s">
        <v>114</v>
      </c>
      <c r="BU549" s="156" t="s">
        <v>5566</v>
      </c>
      <c r="BV549" s="156">
        <v>3186297847</v>
      </c>
      <c r="BW549" s="156" t="s">
        <v>5567</v>
      </c>
      <c r="BX549" s="156" t="s">
        <v>1004</v>
      </c>
      <c r="BY549" s="156" t="s">
        <v>119</v>
      </c>
      <c r="BZ549" s="156">
        <v>111700465725</v>
      </c>
      <c r="CA549" s="157" t="s">
        <v>109</v>
      </c>
      <c r="CB549" s="157" t="s">
        <v>109</v>
      </c>
      <c r="CC549" s="157"/>
      <c r="CD549" s="156"/>
      <c r="CE549" s="156"/>
      <c r="CF549" s="156"/>
      <c r="CG549" s="156"/>
      <c r="CH549" s="156"/>
      <c r="CI549" s="156"/>
      <c r="CJ549" s="156"/>
      <c r="CK549" s="156"/>
      <c r="CL549" s="156"/>
      <c r="CM549" s="157" t="s">
        <v>109</v>
      </c>
      <c r="CN549" s="156"/>
    </row>
    <row r="550" spans="1:92" s="50" customFormat="1" ht="45.75" customHeight="1">
      <c r="A550" s="589">
        <f>1+A549</f>
        <v>549</v>
      </c>
      <c r="B550" s="403" t="s">
        <v>5568</v>
      </c>
      <c r="C550" s="156" t="s">
        <v>5569</v>
      </c>
      <c r="D550" s="156" t="s">
        <v>425</v>
      </c>
      <c r="E550" s="156">
        <v>45454</v>
      </c>
      <c r="F550" s="156">
        <v>45485</v>
      </c>
      <c r="G550" s="156">
        <v>45657</v>
      </c>
      <c r="H550" s="156" t="s">
        <v>3750</v>
      </c>
      <c r="I550" s="156" t="s">
        <v>452</v>
      </c>
      <c r="J550" s="301" t="s">
        <v>5570</v>
      </c>
      <c r="K550" s="251">
        <v>800234493</v>
      </c>
      <c r="L550" s="156">
        <v>4</v>
      </c>
      <c r="M550" s="156" t="s">
        <v>926</v>
      </c>
      <c r="N550" s="156" t="s">
        <v>5078</v>
      </c>
      <c r="O550" s="156" t="s">
        <v>354</v>
      </c>
      <c r="P550" s="156" t="s">
        <v>5571</v>
      </c>
      <c r="Q550" s="156" t="s">
        <v>5572</v>
      </c>
      <c r="R550" s="143">
        <f>+G550-F550</f>
        <v>172</v>
      </c>
      <c r="S550" s="134" t="s">
        <v>5573</v>
      </c>
      <c r="T550" s="253">
        <v>2929162898</v>
      </c>
      <c r="U550" s="156" t="s">
        <v>5574</v>
      </c>
      <c r="V550" s="253">
        <f>+T550</f>
        <v>2929162898</v>
      </c>
      <c r="W550" s="156">
        <v>45454</v>
      </c>
      <c r="X550" s="156" t="s">
        <v>473</v>
      </c>
      <c r="Y550" s="317">
        <f>+Z550+AA550+AB550</f>
        <v>2929162898</v>
      </c>
      <c r="Z550" s="156">
        <f>T550-AA550-AB550</f>
        <v>2929162898</v>
      </c>
      <c r="AA550" s="156">
        <v>0</v>
      </c>
      <c r="AB550" s="156">
        <f>+AC550+AD550+AE550+AF550+AG550+AH550+AI550+AJ550</f>
        <v>0</v>
      </c>
      <c r="AC550" s="156">
        <v>0</v>
      </c>
      <c r="AD550" s="156">
        <v>0</v>
      </c>
      <c r="AE550" s="156">
        <v>0</v>
      </c>
      <c r="AF550" s="156">
        <v>0</v>
      </c>
      <c r="AG550" s="156">
        <v>0</v>
      </c>
      <c r="AH550" s="156">
        <v>0</v>
      </c>
      <c r="AI550" s="156">
        <v>0</v>
      </c>
      <c r="AJ550" s="156">
        <v>0</v>
      </c>
      <c r="AK550" s="156" t="s">
        <v>104</v>
      </c>
      <c r="AL550" s="103" t="s">
        <v>5575</v>
      </c>
      <c r="AM550" s="156" t="s">
        <v>4377</v>
      </c>
      <c r="AN550" s="156">
        <v>35474745</v>
      </c>
      <c r="AO550" s="156" t="s">
        <v>5576</v>
      </c>
      <c r="AP550" s="156" t="s">
        <v>5577</v>
      </c>
      <c r="AQ550" s="156">
        <v>45455</v>
      </c>
      <c r="AR550" s="156" t="s">
        <v>5578</v>
      </c>
      <c r="AS550" s="156" t="s">
        <v>108</v>
      </c>
      <c r="AT550" s="156" t="s">
        <v>109</v>
      </c>
      <c r="AU550" s="156" t="s">
        <v>392</v>
      </c>
      <c r="AV550" s="156"/>
      <c r="AW550" s="156"/>
      <c r="AX550" s="156"/>
      <c r="AY550" s="156" t="s">
        <v>108</v>
      </c>
      <c r="AZ550" s="156"/>
      <c r="BA550" s="156"/>
      <c r="BB550" s="156"/>
      <c r="BC550" s="156"/>
      <c r="BD550" s="156"/>
      <c r="BE550" s="156"/>
      <c r="BF550" s="156"/>
      <c r="BG550" s="156"/>
      <c r="BH550" s="153">
        <f>T550+BB550</f>
        <v>2929162898</v>
      </c>
      <c r="BI550" s="437" t="s">
        <v>259</v>
      </c>
      <c r="BJ550" s="240"/>
      <c r="BK550" s="240"/>
      <c r="BL550" s="240"/>
      <c r="BM550" s="624" t="s">
        <v>3383</v>
      </c>
      <c r="BN550" s="156" t="s">
        <v>114</v>
      </c>
      <c r="BO550" s="156" t="s">
        <v>114</v>
      </c>
      <c r="BP550" s="156" t="s">
        <v>114</v>
      </c>
      <c r="BQ550" s="156" t="s">
        <v>114</v>
      </c>
      <c r="BR550" s="156" t="s">
        <v>114</v>
      </c>
      <c r="BS550" s="156" t="s">
        <v>114</v>
      </c>
      <c r="BT550" s="156" t="s">
        <v>114</v>
      </c>
      <c r="BU550" s="156" t="s">
        <v>5579</v>
      </c>
      <c r="BV550" s="156" t="s">
        <v>5580</v>
      </c>
      <c r="BW550" s="156" t="s">
        <v>5581</v>
      </c>
      <c r="BX550" s="156"/>
      <c r="BY550" s="156"/>
      <c r="BZ550" s="156"/>
      <c r="CA550" s="157" t="s">
        <v>109</v>
      </c>
      <c r="CB550" s="157" t="s">
        <v>109</v>
      </c>
      <c r="CC550" s="157" t="s">
        <v>109</v>
      </c>
      <c r="CD550" s="152" t="s">
        <v>109</v>
      </c>
      <c r="CE550" s="152" t="s">
        <v>109</v>
      </c>
      <c r="CF550" s="152" t="s">
        <v>109</v>
      </c>
      <c r="CG550" s="152" t="s">
        <v>109</v>
      </c>
      <c r="CH550" s="152" t="s">
        <v>109</v>
      </c>
      <c r="CI550" s="156" t="s">
        <v>5582</v>
      </c>
      <c r="CJ550" s="156"/>
      <c r="CK550" s="156"/>
      <c r="CL550" s="156"/>
      <c r="CM550" s="157"/>
      <c r="CN550" s="156"/>
    </row>
    <row r="551" spans="1:92" s="50" customFormat="1" ht="45.75" customHeight="1">
      <c r="A551" s="589">
        <f>1+A550</f>
        <v>550</v>
      </c>
      <c r="B551" s="403" t="s">
        <v>5583</v>
      </c>
      <c r="C551" s="156" t="s">
        <v>5584</v>
      </c>
      <c r="D551" s="156" t="s">
        <v>235</v>
      </c>
      <c r="E551" s="156">
        <v>45454</v>
      </c>
      <c r="F551" s="156">
        <v>45455</v>
      </c>
      <c r="G551" s="156">
        <v>45591</v>
      </c>
      <c r="H551" s="156" t="s">
        <v>5585</v>
      </c>
      <c r="I551" s="156" t="s">
        <v>855</v>
      </c>
      <c r="J551" s="156" t="s">
        <v>5586</v>
      </c>
      <c r="K551" s="251">
        <v>800229279</v>
      </c>
      <c r="L551" s="156">
        <v>4</v>
      </c>
      <c r="M551" s="156" t="s">
        <v>926</v>
      </c>
      <c r="N551" s="156" t="s">
        <v>5078</v>
      </c>
      <c r="O551" s="156" t="s">
        <v>168</v>
      </c>
      <c r="P551" s="156" t="s">
        <v>5587</v>
      </c>
      <c r="Q551" s="156" t="s">
        <v>5588</v>
      </c>
      <c r="R551" s="143">
        <f>+G551-F551</f>
        <v>136</v>
      </c>
      <c r="S551" s="134" t="s">
        <v>5589</v>
      </c>
      <c r="T551" s="253">
        <v>371652330</v>
      </c>
      <c r="U551" s="156" t="s">
        <v>5590</v>
      </c>
      <c r="V551" s="253">
        <f>+T551</f>
        <v>371652330</v>
      </c>
      <c r="W551" s="156">
        <v>45454</v>
      </c>
      <c r="X551" s="156" t="s">
        <v>473</v>
      </c>
      <c r="Y551" s="317">
        <f>+Z551+AA551+AB551</f>
        <v>371652330</v>
      </c>
      <c r="Z551" s="156">
        <f>T551-AA551-AB551</f>
        <v>371652330</v>
      </c>
      <c r="AA551" s="156">
        <v>0</v>
      </c>
      <c r="AB551" s="156">
        <f>+AC551+AD551+AE551+AF551+AG551+AH551+AI551+AJ551</f>
        <v>0</v>
      </c>
      <c r="AC551" s="156">
        <v>0</v>
      </c>
      <c r="AD551" s="156">
        <v>0</v>
      </c>
      <c r="AE551" s="156">
        <v>0</v>
      </c>
      <c r="AF551" s="156">
        <v>0</v>
      </c>
      <c r="AG551" s="156">
        <v>0</v>
      </c>
      <c r="AH551" s="156">
        <v>0</v>
      </c>
      <c r="AI551" s="156">
        <v>0</v>
      </c>
      <c r="AJ551" s="156">
        <v>0</v>
      </c>
      <c r="AK551" s="156" t="s">
        <v>104</v>
      </c>
      <c r="AL551" s="103" t="s">
        <v>5591</v>
      </c>
      <c r="AM551" s="156" t="s">
        <v>243</v>
      </c>
      <c r="AN551" s="156">
        <v>35196718</v>
      </c>
      <c r="AO551" s="156" t="s">
        <v>5592</v>
      </c>
      <c r="AP551" s="156" t="s">
        <v>1618</v>
      </c>
      <c r="AQ551" s="156">
        <v>45454</v>
      </c>
      <c r="AR551" s="156" t="s">
        <v>5593</v>
      </c>
      <c r="AS551" s="156" t="s">
        <v>108</v>
      </c>
      <c r="AT551" s="156" t="s">
        <v>109</v>
      </c>
      <c r="AU551" s="156" t="s">
        <v>392</v>
      </c>
      <c r="AV551" s="156"/>
      <c r="AW551" s="156"/>
      <c r="AX551" s="156" t="s">
        <v>109</v>
      </c>
      <c r="AY551" s="156" t="s">
        <v>108</v>
      </c>
      <c r="AZ551" s="156"/>
      <c r="BA551" s="156"/>
      <c r="BB551" s="156"/>
      <c r="BC551" s="156"/>
      <c r="BD551" s="156"/>
      <c r="BE551" s="156"/>
      <c r="BF551" s="156"/>
      <c r="BG551" s="156"/>
      <c r="BH551" s="153">
        <f>T551+BB551</f>
        <v>371652330</v>
      </c>
      <c r="BI551" s="161" t="s">
        <v>135</v>
      </c>
      <c r="BJ551" s="240"/>
      <c r="BK551" s="240" t="s">
        <v>114</v>
      </c>
      <c r="BL551" s="240"/>
      <c r="BM551" s="644" t="s">
        <v>5594</v>
      </c>
      <c r="BN551" s="156" t="s">
        <v>114</v>
      </c>
      <c r="BO551" s="156" t="s">
        <v>114</v>
      </c>
      <c r="BP551" s="156" t="s">
        <v>114</v>
      </c>
      <c r="BQ551" s="156" t="s">
        <v>114</v>
      </c>
      <c r="BR551" s="156" t="s">
        <v>114</v>
      </c>
      <c r="BS551" s="156" t="s">
        <v>114</v>
      </c>
      <c r="BT551" s="156" t="s">
        <v>114</v>
      </c>
      <c r="BU551" s="156" t="s">
        <v>5595</v>
      </c>
      <c r="BV551" s="156">
        <v>3166357611</v>
      </c>
      <c r="BW551" s="156" t="s">
        <v>5596</v>
      </c>
      <c r="BX551" s="156"/>
      <c r="BY551" s="156"/>
      <c r="BZ551" s="156"/>
      <c r="CA551" s="157" t="s">
        <v>109</v>
      </c>
      <c r="CB551" s="157"/>
      <c r="CC551" s="157"/>
      <c r="CD551" s="156"/>
      <c r="CE551" s="156"/>
      <c r="CF551" s="156"/>
      <c r="CG551" s="156"/>
      <c r="CH551" s="156"/>
      <c r="CI551" s="156"/>
      <c r="CJ551" s="156"/>
      <c r="CK551" s="156"/>
      <c r="CL551" s="156"/>
      <c r="CM551" s="157" t="s">
        <v>109</v>
      </c>
      <c r="CN551" s="156"/>
    </row>
    <row r="552" spans="1:92" s="50" customFormat="1" ht="45.75" customHeight="1">
      <c r="A552" s="566">
        <f>1+A551</f>
        <v>551</v>
      </c>
      <c r="B552" s="402" t="s">
        <v>5597</v>
      </c>
      <c r="C552" s="202" t="s">
        <v>5598</v>
      </c>
      <c r="D552" s="205" t="s">
        <v>425</v>
      </c>
      <c r="E552" s="202">
        <v>45455</v>
      </c>
      <c r="F552" s="203">
        <v>45467</v>
      </c>
      <c r="G552" s="203">
        <v>45527</v>
      </c>
      <c r="H552" s="201" t="s">
        <v>1154</v>
      </c>
      <c r="I552" s="206" t="s">
        <v>452</v>
      </c>
      <c r="J552" s="201" t="s">
        <v>5599</v>
      </c>
      <c r="K552" s="271">
        <v>901471102</v>
      </c>
      <c r="L552" s="201">
        <v>1</v>
      </c>
      <c r="M552" s="272" t="s">
        <v>926</v>
      </c>
      <c r="N552" s="208" t="s">
        <v>5078</v>
      </c>
      <c r="O552" s="218" t="s">
        <v>427</v>
      </c>
      <c r="P552" s="201" t="s">
        <v>5600</v>
      </c>
      <c r="Q552" s="201" t="s">
        <v>1444</v>
      </c>
      <c r="R552" s="210">
        <f>+G552-F552</f>
        <v>60</v>
      </c>
      <c r="S552" s="201" t="s">
        <v>5601</v>
      </c>
      <c r="T552" s="273">
        <v>55114255</v>
      </c>
      <c r="U552" s="274" t="s">
        <v>5602</v>
      </c>
      <c r="V552" s="273">
        <f>+T552</f>
        <v>55114255</v>
      </c>
      <c r="W552" s="275">
        <v>45456</v>
      </c>
      <c r="X552" s="276" t="s">
        <v>473</v>
      </c>
      <c r="Y552" s="313">
        <f>+Z552+AA552+AB552</f>
        <v>55114255</v>
      </c>
      <c r="Z552" s="215">
        <f>T552-AA552-AB552</f>
        <v>55114255</v>
      </c>
      <c r="AA552" s="216">
        <v>0</v>
      </c>
      <c r="AB552" s="217">
        <f>+AC552+AD552+AE552+AF552+AG552+AH552+AI552+AJ552</f>
        <v>0</v>
      </c>
      <c r="AC552" s="216">
        <v>0</v>
      </c>
      <c r="AD552" s="216">
        <v>0</v>
      </c>
      <c r="AE552" s="216">
        <v>0</v>
      </c>
      <c r="AF552" s="216">
        <v>0</v>
      </c>
      <c r="AG552" s="216">
        <v>0</v>
      </c>
      <c r="AH552" s="216">
        <v>0</v>
      </c>
      <c r="AI552" s="216">
        <v>0</v>
      </c>
      <c r="AJ552" s="216">
        <v>0</v>
      </c>
      <c r="AK552" s="209" t="s">
        <v>104</v>
      </c>
      <c r="AL552" s="191" t="s">
        <v>5603</v>
      </c>
      <c r="AM552" s="201" t="s">
        <v>4377</v>
      </c>
      <c r="AN552" s="207">
        <v>35474745</v>
      </c>
      <c r="AO552" s="209" t="s">
        <v>5604</v>
      </c>
      <c r="AP552" s="201" t="s">
        <v>1618</v>
      </c>
      <c r="AQ552" s="277">
        <v>45456</v>
      </c>
      <c r="AR552" s="209" t="s">
        <v>5605</v>
      </c>
      <c r="AS552" s="201" t="s">
        <v>108</v>
      </c>
      <c r="AT552" s="209" t="s">
        <v>109</v>
      </c>
      <c r="AU552" s="209" t="s">
        <v>392</v>
      </c>
      <c r="AV552" s="201"/>
      <c r="AW552" s="201"/>
      <c r="AX552" s="201" t="s">
        <v>109</v>
      </c>
      <c r="AY552" s="201" t="s">
        <v>108</v>
      </c>
      <c r="AZ552" s="240"/>
      <c r="BA552" s="201"/>
      <c r="BB552" s="241"/>
      <c r="BC552" s="240"/>
      <c r="BD552" s="210"/>
      <c r="BE552" s="210"/>
      <c r="BF552" s="210"/>
      <c r="BG552" s="240"/>
      <c r="BH552" s="221">
        <f>T552+BB552</f>
        <v>55114255</v>
      </c>
      <c r="BI552" s="161" t="s">
        <v>135</v>
      </c>
      <c r="BJ552" s="240"/>
      <c r="BK552" s="240"/>
      <c r="BL552" s="240"/>
      <c r="BM552" s="398" t="s">
        <v>4551</v>
      </c>
      <c r="BN552" s="285" t="s">
        <v>114</v>
      </c>
      <c r="BO552" s="261" t="s">
        <v>114</v>
      </c>
      <c r="BP552" s="261" t="s">
        <v>114</v>
      </c>
      <c r="BQ552" s="261" t="s">
        <v>114</v>
      </c>
      <c r="BR552" s="261" t="s">
        <v>114</v>
      </c>
      <c r="BS552" s="261" t="s">
        <v>114</v>
      </c>
      <c r="BT552" s="261" t="s">
        <v>114</v>
      </c>
      <c r="BU552" s="286" t="s">
        <v>5606</v>
      </c>
      <c r="BV552" s="261">
        <v>3173671426</v>
      </c>
      <c r="BW552" s="65" t="s">
        <v>5607</v>
      </c>
      <c r="BX552" s="287" t="s">
        <v>839</v>
      </c>
      <c r="BY552" s="261" t="s">
        <v>119</v>
      </c>
      <c r="BZ552" s="302">
        <v>473000104272</v>
      </c>
      <c r="CA552" s="223" t="s">
        <v>578</v>
      </c>
      <c r="CB552" s="223" t="s">
        <v>578</v>
      </c>
      <c r="CC552" s="223" t="s">
        <v>578</v>
      </c>
      <c r="CD552" s="250"/>
      <c r="CE552" s="294"/>
      <c r="CF552" s="294"/>
      <c r="CG552" s="223"/>
      <c r="CH552" s="223"/>
      <c r="CI552" s="223"/>
      <c r="CJ552" s="223"/>
      <c r="CK552" s="223"/>
      <c r="CL552" s="223"/>
      <c r="CM552" s="303"/>
      <c r="CN552" s="223"/>
    </row>
    <row r="553" spans="1:92" s="50" customFormat="1" ht="45.75" customHeight="1">
      <c r="A553" s="589">
        <f>1+A552</f>
        <v>552</v>
      </c>
      <c r="B553" s="403" t="s">
        <v>5608</v>
      </c>
      <c r="C553" s="156" t="s">
        <v>5609</v>
      </c>
      <c r="D553" s="156" t="s">
        <v>93</v>
      </c>
      <c r="E553" s="156">
        <v>45455</v>
      </c>
      <c r="F553" s="156">
        <v>45457</v>
      </c>
      <c r="G553" s="156">
        <v>45654</v>
      </c>
      <c r="H553" s="156" t="s">
        <v>94</v>
      </c>
      <c r="I553" s="156" t="s">
        <v>95</v>
      </c>
      <c r="J553" s="156" t="s">
        <v>5610</v>
      </c>
      <c r="K553" s="251">
        <v>1020790146</v>
      </c>
      <c r="L553" s="156">
        <v>9</v>
      </c>
      <c r="M553" s="156" t="s">
        <v>97</v>
      </c>
      <c r="N553" s="156" t="s">
        <v>5078</v>
      </c>
      <c r="O553" s="156" t="s">
        <v>4665</v>
      </c>
      <c r="P553" s="156" t="s">
        <v>5611</v>
      </c>
      <c r="Q553" s="156" t="s">
        <v>5612</v>
      </c>
      <c r="R553" s="143">
        <f>+G553-F553</f>
        <v>197</v>
      </c>
      <c r="S553" s="134" t="s">
        <v>912</v>
      </c>
      <c r="T553" s="253">
        <v>39000000</v>
      </c>
      <c r="U553" s="156" t="s">
        <v>5613</v>
      </c>
      <c r="V553" s="253">
        <f>+T553</f>
        <v>39000000</v>
      </c>
      <c r="W553" s="156">
        <v>45456</v>
      </c>
      <c r="X553" s="156" t="s">
        <v>473</v>
      </c>
      <c r="Y553" s="317">
        <f>+Z553+AA553+AB553</f>
        <v>39000000</v>
      </c>
      <c r="Z553" s="156">
        <f>T553-AA553-AB553</f>
        <v>39000000</v>
      </c>
      <c r="AA553" s="156">
        <v>0</v>
      </c>
      <c r="AB553" s="156">
        <f>+AC553+AD553+AE553+AF553+AG553+AH553+AI553+AJ553</f>
        <v>0</v>
      </c>
      <c r="AC553" s="156">
        <v>0</v>
      </c>
      <c r="AD553" s="156">
        <v>0</v>
      </c>
      <c r="AE553" s="156">
        <v>0</v>
      </c>
      <c r="AF553" s="156">
        <v>0</v>
      </c>
      <c r="AG553" s="156">
        <v>0</v>
      </c>
      <c r="AH553" s="156">
        <v>0</v>
      </c>
      <c r="AI553" s="156">
        <v>0</v>
      </c>
      <c r="AJ553" s="156">
        <v>0</v>
      </c>
      <c r="AK553" s="156" t="s">
        <v>104</v>
      </c>
      <c r="AL553" s="103" t="s">
        <v>5614</v>
      </c>
      <c r="AM553" s="156" t="s">
        <v>1478</v>
      </c>
      <c r="AN553" s="156">
        <v>35196718</v>
      </c>
      <c r="AO553" s="156" t="s">
        <v>108</v>
      </c>
      <c r="AP553" s="156" t="s">
        <v>108</v>
      </c>
      <c r="AQ553" s="156" t="s">
        <v>108</v>
      </c>
      <c r="AR553" s="156" t="s">
        <v>108</v>
      </c>
      <c r="AS553" s="156" t="s">
        <v>578</v>
      </c>
      <c r="AT553" s="156" t="s">
        <v>578</v>
      </c>
      <c r="AU553" s="156" t="s">
        <v>392</v>
      </c>
      <c r="AV553" s="156"/>
      <c r="AW553" s="156"/>
      <c r="AX553" s="156" t="s">
        <v>578</v>
      </c>
      <c r="AY553" s="156" t="s">
        <v>108</v>
      </c>
      <c r="AZ553" s="156"/>
      <c r="BA553" s="156"/>
      <c r="BB553" s="156"/>
      <c r="BC553" s="156"/>
      <c r="BD553" s="156"/>
      <c r="BE553" s="156"/>
      <c r="BF553" s="156"/>
      <c r="BG553" s="156"/>
      <c r="BH553" s="153">
        <f>T553+BB553</f>
        <v>39000000</v>
      </c>
      <c r="BI553" s="437" t="s">
        <v>259</v>
      </c>
      <c r="BJ553" s="240"/>
      <c r="BK553" s="240" t="s">
        <v>114</v>
      </c>
      <c r="BL553" s="240"/>
      <c r="BM553" s="398" t="s">
        <v>4551</v>
      </c>
      <c r="BN553" s="156" t="s">
        <v>917</v>
      </c>
      <c r="BO553" s="156">
        <v>30</v>
      </c>
      <c r="BP553" s="156" t="s">
        <v>578</v>
      </c>
      <c r="BQ553" s="156" t="s">
        <v>114</v>
      </c>
      <c r="BR553" s="156" t="s">
        <v>114</v>
      </c>
      <c r="BS553" s="156" t="s">
        <v>114</v>
      </c>
      <c r="BT553" s="156" t="s">
        <v>114</v>
      </c>
      <c r="BU553" s="156" t="s">
        <v>5615</v>
      </c>
      <c r="BV553" s="156">
        <v>3103237655</v>
      </c>
      <c r="BW553" s="156" t="s">
        <v>5616</v>
      </c>
      <c r="BX553" s="156" t="s">
        <v>881</v>
      </c>
      <c r="BY553" s="156" t="s">
        <v>119</v>
      </c>
      <c r="BZ553" s="156">
        <v>84490995748</v>
      </c>
      <c r="CA553" s="157" t="s">
        <v>109</v>
      </c>
      <c r="CB553" s="157" t="s">
        <v>109</v>
      </c>
      <c r="CC553" s="157" t="s">
        <v>109</v>
      </c>
      <c r="CD553" s="156" t="s">
        <v>109</v>
      </c>
      <c r="CE553" s="156" t="s">
        <v>109</v>
      </c>
      <c r="CF553" s="156" t="s">
        <v>109</v>
      </c>
      <c r="CG553" s="172" t="s">
        <v>109</v>
      </c>
      <c r="CH553" s="156"/>
      <c r="CI553" s="156"/>
      <c r="CJ553" s="156"/>
      <c r="CK553" s="156"/>
      <c r="CL553" s="156"/>
      <c r="CM553" s="157" t="s">
        <v>109</v>
      </c>
      <c r="CN553" s="156"/>
    </row>
    <row r="554" spans="1:92" s="50" customFormat="1" ht="45.75" customHeight="1">
      <c r="A554" s="589">
        <f>1+A553</f>
        <v>553</v>
      </c>
      <c r="B554" s="403" t="s">
        <v>5617</v>
      </c>
      <c r="C554" s="156" t="s">
        <v>5618</v>
      </c>
      <c r="D554" s="156" t="s">
        <v>93</v>
      </c>
      <c r="E554" s="156">
        <v>45456</v>
      </c>
      <c r="F554" s="156">
        <v>45396</v>
      </c>
      <c r="G554" s="156">
        <v>45654</v>
      </c>
      <c r="H554" s="156" t="s">
        <v>94</v>
      </c>
      <c r="I554" s="156" t="s">
        <v>95</v>
      </c>
      <c r="J554" s="301" t="s">
        <v>5619</v>
      </c>
      <c r="K554" s="251">
        <v>80449359</v>
      </c>
      <c r="L554" s="156">
        <v>8</v>
      </c>
      <c r="M554" s="156" t="s">
        <v>97</v>
      </c>
      <c r="N554" s="156" t="s">
        <v>5078</v>
      </c>
      <c r="O554" s="156" t="s">
        <v>993</v>
      </c>
      <c r="P554" s="156" t="s">
        <v>4054</v>
      </c>
      <c r="Q554" s="156" t="s">
        <v>5612</v>
      </c>
      <c r="R554" s="143">
        <f>+G554-F554</f>
        <v>258</v>
      </c>
      <c r="S554" s="134" t="s">
        <v>5620</v>
      </c>
      <c r="T554" s="253">
        <v>27950000</v>
      </c>
      <c r="U554" s="156" t="s">
        <v>5621</v>
      </c>
      <c r="V554" s="253">
        <f>+T554</f>
        <v>27950000</v>
      </c>
      <c r="W554" s="156">
        <v>45456</v>
      </c>
      <c r="X554" s="156" t="s">
        <v>473</v>
      </c>
      <c r="Y554" s="317">
        <f>+Z554+AA554+AB554</f>
        <v>27950000</v>
      </c>
      <c r="Z554" s="156">
        <f>T554-AA554-AB554</f>
        <v>27950000</v>
      </c>
      <c r="AA554" s="156">
        <v>0</v>
      </c>
      <c r="AB554" s="156">
        <f>+AC554+AD554+AE554+AF554+AG554+AH554+AI554+AJ554</f>
        <v>0</v>
      </c>
      <c r="AC554" s="156">
        <v>0</v>
      </c>
      <c r="AD554" s="156">
        <v>0</v>
      </c>
      <c r="AE554" s="156">
        <v>0</v>
      </c>
      <c r="AF554" s="156">
        <v>0</v>
      </c>
      <c r="AG554" s="156">
        <v>0</v>
      </c>
      <c r="AH554" s="156">
        <v>0</v>
      </c>
      <c r="AI554" s="156">
        <v>0</v>
      </c>
      <c r="AJ554" s="156">
        <v>0</v>
      </c>
      <c r="AK554" s="156" t="s">
        <v>104</v>
      </c>
      <c r="AL554" s="103" t="s">
        <v>5622</v>
      </c>
      <c r="AM554" s="156" t="s">
        <v>708</v>
      </c>
      <c r="AN554" s="156">
        <v>1072713087</v>
      </c>
      <c r="AO554" s="156" t="s">
        <v>108</v>
      </c>
      <c r="AP554" s="156" t="s">
        <v>108</v>
      </c>
      <c r="AQ554" s="156" t="s">
        <v>108</v>
      </c>
      <c r="AR554" s="156" t="s">
        <v>108</v>
      </c>
      <c r="AS554" s="156" t="s">
        <v>578</v>
      </c>
      <c r="AT554" s="156" t="s">
        <v>578</v>
      </c>
      <c r="AU554" s="156" t="s">
        <v>392</v>
      </c>
      <c r="AV554" s="156"/>
      <c r="AW554" s="156"/>
      <c r="AX554" s="156" t="s">
        <v>578</v>
      </c>
      <c r="AY554" s="156" t="s">
        <v>108</v>
      </c>
      <c r="AZ554" s="156"/>
      <c r="BA554" s="156"/>
      <c r="BB554" s="156"/>
      <c r="BC554" s="156"/>
      <c r="BD554" s="156"/>
      <c r="BE554" s="156"/>
      <c r="BF554" s="156"/>
      <c r="BG554" s="156"/>
      <c r="BH554" s="153">
        <f>T554+BB554</f>
        <v>27950000</v>
      </c>
      <c r="BI554" s="437" t="s">
        <v>259</v>
      </c>
      <c r="BJ554" s="240"/>
      <c r="BK554" s="240" t="s">
        <v>114</v>
      </c>
      <c r="BL554" s="240"/>
      <c r="BM554" s="346" t="s">
        <v>5623</v>
      </c>
      <c r="BN554" s="156" t="s">
        <v>917</v>
      </c>
      <c r="BO554" s="156">
        <v>40</v>
      </c>
      <c r="BP554" s="156" t="s">
        <v>578</v>
      </c>
      <c r="BQ554" s="156" t="s">
        <v>114</v>
      </c>
      <c r="BR554" s="156" t="s">
        <v>114</v>
      </c>
      <c r="BS554" s="156" t="s">
        <v>114</v>
      </c>
      <c r="BT554" s="156" t="s">
        <v>114</v>
      </c>
      <c r="BU554" s="156" t="s">
        <v>5624</v>
      </c>
      <c r="BV554" s="156">
        <v>3138750814</v>
      </c>
      <c r="BW554" s="156" t="s">
        <v>4059</v>
      </c>
      <c r="BX554" s="156" t="s">
        <v>881</v>
      </c>
      <c r="BY554" s="156" t="s">
        <v>119</v>
      </c>
      <c r="BZ554" s="156">
        <v>33728299016</v>
      </c>
      <c r="CA554" s="157" t="s">
        <v>109</v>
      </c>
      <c r="CB554" s="157" t="s">
        <v>109</v>
      </c>
      <c r="CC554" s="157" t="s">
        <v>109</v>
      </c>
      <c r="CD554" s="156" t="s">
        <v>109</v>
      </c>
      <c r="CE554" s="156" t="s">
        <v>109</v>
      </c>
      <c r="CF554" s="280" t="s">
        <v>2552</v>
      </c>
      <c r="CG554" s="156" t="s">
        <v>109</v>
      </c>
      <c r="CH554" s="156"/>
      <c r="CI554" s="156"/>
      <c r="CJ554" s="156"/>
      <c r="CK554" s="156"/>
      <c r="CL554" s="156"/>
      <c r="CM554" s="157" t="s">
        <v>109</v>
      </c>
      <c r="CN554" s="156"/>
    </row>
    <row r="555" spans="1:92" s="50" customFormat="1" ht="45.75" customHeight="1">
      <c r="A555" s="566">
        <f>1+A554</f>
        <v>554</v>
      </c>
      <c r="B555" s="402" t="s">
        <v>853</v>
      </c>
      <c r="C555" s="210">
        <v>129975</v>
      </c>
      <c r="D555" s="205" t="s">
        <v>93</v>
      </c>
      <c r="E555" s="202">
        <v>45457</v>
      </c>
      <c r="F555" s="203">
        <v>45457</v>
      </c>
      <c r="G555" s="203">
        <v>45643</v>
      </c>
      <c r="H555" s="201" t="s">
        <v>854</v>
      </c>
      <c r="I555" s="206" t="s">
        <v>855</v>
      </c>
      <c r="J555" s="201" t="s">
        <v>856</v>
      </c>
      <c r="K555" s="271">
        <v>811009788</v>
      </c>
      <c r="L555" s="201">
        <v>8</v>
      </c>
      <c r="M555" s="272" t="s">
        <v>123</v>
      </c>
      <c r="N555" s="208" t="s">
        <v>98</v>
      </c>
      <c r="O555" s="218" t="s">
        <v>354</v>
      </c>
      <c r="P555" s="201" t="s">
        <v>5625</v>
      </c>
      <c r="Q555" s="201" t="s">
        <v>1037</v>
      </c>
      <c r="R555" s="210">
        <f>+G555-F555</f>
        <v>186</v>
      </c>
      <c r="S555" s="201" t="s">
        <v>5626</v>
      </c>
      <c r="T555" s="273">
        <v>130000000</v>
      </c>
      <c r="U555" s="274" t="s">
        <v>5627</v>
      </c>
      <c r="V555" s="273">
        <f>+T555</f>
        <v>130000000</v>
      </c>
      <c r="W555" s="275">
        <v>45457</v>
      </c>
      <c r="X555" s="276" t="s">
        <v>473</v>
      </c>
      <c r="Y555" s="313">
        <f>+Z555+AA555+AB555</f>
        <v>130000000</v>
      </c>
      <c r="Z555" s="215">
        <f>T555-AA555-AB555</f>
        <v>130000000</v>
      </c>
      <c r="AA555" s="216">
        <v>0</v>
      </c>
      <c r="AB555" s="217">
        <f>+AC555+AD555+AE555+AF555+AG555+AH555+AI555+AJ555</f>
        <v>0</v>
      </c>
      <c r="AC555" s="216">
        <v>0</v>
      </c>
      <c r="AD555" s="216">
        <v>0</v>
      </c>
      <c r="AE555" s="216">
        <v>0</v>
      </c>
      <c r="AF555" s="216">
        <v>0</v>
      </c>
      <c r="AG555" s="216">
        <v>0</v>
      </c>
      <c r="AH555" s="216">
        <v>0</v>
      </c>
      <c r="AI555" s="216">
        <v>0</v>
      </c>
      <c r="AJ555" s="216">
        <v>0</v>
      </c>
      <c r="AK555" s="209" t="s">
        <v>862</v>
      </c>
      <c r="AL555" s="191" t="s">
        <v>5628</v>
      </c>
      <c r="AM555" s="201" t="s">
        <v>224</v>
      </c>
      <c r="AN555" s="207">
        <v>13542484</v>
      </c>
      <c r="AO555" s="209" t="s">
        <v>5629</v>
      </c>
      <c r="AP555" s="201" t="s">
        <v>5630</v>
      </c>
      <c r="AQ555" s="277">
        <v>45461</v>
      </c>
      <c r="AR555" s="209" t="s">
        <v>5629</v>
      </c>
      <c r="AS555" s="201" t="s">
        <v>114</v>
      </c>
      <c r="AT555" s="209" t="s">
        <v>578</v>
      </c>
      <c r="AU555" s="209" t="s">
        <v>114</v>
      </c>
      <c r="AV555" s="201"/>
      <c r="AW555" s="201"/>
      <c r="AX555" s="201"/>
      <c r="AY555" s="201" t="s">
        <v>4132</v>
      </c>
      <c r="AZ555" s="240"/>
      <c r="BA555" s="201"/>
      <c r="BB555" s="241"/>
      <c r="BC555" s="240"/>
      <c r="BD555" s="210"/>
      <c r="BE555" s="210"/>
      <c r="BF555" s="210"/>
      <c r="BG555" s="240"/>
      <c r="BH555" s="221">
        <f>T555+BB555</f>
        <v>130000000</v>
      </c>
      <c r="BI555" s="161" t="s">
        <v>135</v>
      </c>
      <c r="BJ555" s="210"/>
      <c r="BK555" s="210"/>
      <c r="BL555" s="210"/>
      <c r="BM555" s="161" t="s">
        <v>5631</v>
      </c>
      <c r="BN555" s="285" t="s">
        <v>114</v>
      </c>
      <c r="BO555" s="261" t="s">
        <v>114</v>
      </c>
      <c r="BP555" s="261" t="s">
        <v>114</v>
      </c>
      <c r="BQ555" s="261" t="s">
        <v>114</v>
      </c>
      <c r="BR555" s="261" t="s">
        <v>114</v>
      </c>
      <c r="BS555" s="261" t="s">
        <v>114</v>
      </c>
      <c r="BT555" s="261" t="s">
        <v>114</v>
      </c>
      <c r="BU555" s="286" t="s">
        <v>4134</v>
      </c>
      <c r="BV555" s="261">
        <v>3116858687</v>
      </c>
      <c r="BW555" s="65" t="s">
        <v>868</v>
      </c>
      <c r="BX555" s="287"/>
      <c r="BY555" s="261"/>
      <c r="BZ555" s="302"/>
      <c r="CA555" s="223" t="s">
        <v>109</v>
      </c>
      <c r="CB555" s="223" t="s">
        <v>109</v>
      </c>
      <c r="CC555" s="223" t="s">
        <v>109</v>
      </c>
      <c r="CD555" s="250" t="s">
        <v>109</v>
      </c>
      <c r="CE555" s="250" t="s">
        <v>109</v>
      </c>
      <c r="CF555" s="250" t="s">
        <v>109</v>
      </c>
      <c r="CG555" s="223" t="s">
        <v>109</v>
      </c>
      <c r="CH555" s="294" t="s">
        <v>5632</v>
      </c>
      <c r="CI555" s="294" t="s">
        <v>5633</v>
      </c>
      <c r="CJ555" s="294" t="s">
        <v>5633</v>
      </c>
      <c r="CK555" s="294" t="s">
        <v>5633</v>
      </c>
      <c r="CL555" s="294" t="s">
        <v>5633</v>
      </c>
      <c r="CM555" s="303"/>
      <c r="CN555" s="223"/>
    </row>
    <row r="556" spans="1:92" s="50" customFormat="1" ht="45.75" customHeight="1">
      <c r="A556" s="589">
        <f>1+A555</f>
        <v>555</v>
      </c>
      <c r="B556" s="403" t="s">
        <v>5634</v>
      </c>
      <c r="C556" s="156" t="s">
        <v>5635</v>
      </c>
      <c r="D556" s="156" t="s">
        <v>340</v>
      </c>
      <c r="E556" s="156">
        <v>45460</v>
      </c>
      <c r="F556" s="156">
        <v>45460</v>
      </c>
      <c r="G556" s="156">
        <v>45489</v>
      </c>
      <c r="H556" s="156" t="s">
        <v>1154</v>
      </c>
      <c r="I556" s="156" t="s">
        <v>452</v>
      </c>
      <c r="J556" s="301" t="s">
        <v>5636</v>
      </c>
      <c r="K556" s="251">
        <v>901791187</v>
      </c>
      <c r="L556" s="156">
        <v>1</v>
      </c>
      <c r="M556" s="156" t="s">
        <v>123</v>
      </c>
      <c r="N556" s="156" t="s">
        <v>98</v>
      </c>
      <c r="O556" s="156" t="s">
        <v>783</v>
      </c>
      <c r="P556" s="156" t="s">
        <v>5637</v>
      </c>
      <c r="Q556" s="156" t="s">
        <v>792</v>
      </c>
      <c r="R556" s="143">
        <f>+G556-F556</f>
        <v>29</v>
      </c>
      <c r="S556" s="134" t="s">
        <v>5638</v>
      </c>
      <c r="T556" s="253">
        <v>39597512</v>
      </c>
      <c r="U556" s="156" t="s">
        <v>5639</v>
      </c>
      <c r="V556" s="253">
        <f>+T556</f>
        <v>39597512</v>
      </c>
      <c r="W556" s="156">
        <v>45460</v>
      </c>
      <c r="X556" s="156" t="s">
        <v>473</v>
      </c>
      <c r="Y556" s="317">
        <f>+Z556+AA556+AB556</f>
        <v>39597512</v>
      </c>
      <c r="Z556" s="156">
        <f>T556-AA556-AB556</f>
        <v>39597512</v>
      </c>
      <c r="AA556" s="156">
        <v>0</v>
      </c>
      <c r="AB556" s="156">
        <f>+AC556+AD556+AE556+AF556+AG556+AH556+AI556+AJ556</f>
        <v>0</v>
      </c>
      <c r="AC556" s="156">
        <v>0</v>
      </c>
      <c r="AD556" s="156">
        <v>0</v>
      </c>
      <c r="AE556" s="156">
        <v>0</v>
      </c>
      <c r="AF556" s="156">
        <v>0</v>
      </c>
      <c r="AG556" s="156">
        <v>0</v>
      </c>
      <c r="AH556" s="156">
        <v>0</v>
      </c>
      <c r="AI556" s="156">
        <v>0</v>
      </c>
      <c r="AJ556" s="156">
        <v>0</v>
      </c>
      <c r="AK556" s="156" t="s">
        <v>104</v>
      </c>
      <c r="AL556" s="103" t="s">
        <v>5640</v>
      </c>
      <c r="AM556" s="156" t="s">
        <v>5641</v>
      </c>
      <c r="AN556" s="156" t="s">
        <v>4950</v>
      </c>
      <c r="AO556" s="156" t="s">
        <v>5642</v>
      </c>
      <c r="AP556" s="156" t="s">
        <v>1618</v>
      </c>
      <c r="AQ556" s="156">
        <v>45460</v>
      </c>
      <c r="AR556" s="156" t="s">
        <v>5643</v>
      </c>
      <c r="AS556" s="156" t="s">
        <v>114</v>
      </c>
      <c r="AT556" s="156" t="s">
        <v>578</v>
      </c>
      <c r="AU556" s="156" t="s">
        <v>114</v>
      </c>
      <c r="AV556" s="156"/>
      <c r="AW556" s="156" t="s">
        <v>110</v>
      </c>
      <c r="AX556" s="156" t="s">
        <v>578</v>
      </c>
      <c r="AY556" s="156" t="s">
        <v>108</v>
      </c>
      <c r="AZ556" s="156"/>
      <c r="BA556" s="156"/>
      <c r="BB556" s="156"/>
      <c r="BC556" s="156"/>
      <c r="BD556" s="156"/>
      <c r="BE556" s="156"/>
      <c r="BF556" s="156"/>
      <c r="BG556" s="156"/>
      <c r="BH556" s="153">
        <f>T556+BB556</f>
        <v>39597512</v>
      </c>
      <c r="BI556" s="437" t="s">
        <v>259</v>
      </c>
      <c r="BJ556" s="240"/>
      <c r="BK556" s="240"/>
      <c r="BL556" s="240"/>
      <c r="BM556" s="624" t="s">
        <v>3383</v>
      </c>
      <c r="BN556" s="156" t="s">
        <v>114</v>
      </c>
      <c r="BO556" s="156" t="s">
        <v>114</v>
      </c>
      <c r="BP556" s="156" t="s">
        <v>114</v>
      </c>
      <c r="BQ556" s="156" t="s">
        <v>114</v>
      </c>
      <c r="BR556" s="156" t="s">
        <v>114</v>
      </c>
      <c r="BS556" s="156" t="s">
        <v>114</v>
      </c>
      <c r="BT556" s="156" t="s">
        <v>114</v>
      </c>
      <c r="BU556" s="156" t="s">
        <v>5644</v>
      </c>
      <c r="BV556" s="156">
        <v>3014503165</v>
      </c>
      <c r="BW556" s="156" t="s">
        <v>5645</v>
      </c>
      <c r="BX556" s="156" t="s">
        <v>118</v>
      </c>
      <c r="BY556" s="156" t="s">
        <v>119</v>
      </c>
      <c r="BZ556" s="156">
        <v>68200004210</v>
      </c>
      <c r="CA556" s="157" t="s">
        <v>109</v>
      </c>
      <c r="CB556" s="157"/>
      <c r="CC556" s="157"/>
      <c r="CD556" s="156"/>
      <c r="CE556" s="156"/>
      <c r="CF556" s="156"/>
      <c r="CG556" s="156"/>
      <c r="CH556" s="156"/>
      <c r="CI556" s="156"/>
      <c r="CJ556" s="156"/>
      <c r="CK556" s="156"/>
      <c r="CL556" s="156"/>
      <c r="CM556" s="157" t="s">
        <v>109</v>
      </c>
      <c r="CN556" s="156"/>
    </row>
    <row r="557" spans="1:92" s="50" customFormat="1" ht="45.75" customHeight="1">
      <c r="A557" s="566">
        <f>1+A556</f>
        <v>556</v>
      </c>
      <c r="B557" s="402" t="s">
        <v>5646</v>
      </c>
      <c r="C557" s="202" t="s">
        <v>5647</v>
      </c>
      <c r="D557" s="205" t="s">
        <v>340</v>
      </c>
      <c r="E557" s="202">
        <v>45460</v>
      </c>
      <c r="F557" s="203">
        <v>45463</v>
      </c>
      <c r="G557" s="203">
        <v>45645</v>
      </c>
      <c r="H557" s="201" t="s">
        <v>1154</v>
      </c>
      <c r="I557" s="206" t="s">
        <v>452</v>
      </c>
      <c r="J557" s="201" t="s">
        <v>5648</v>
      </c>
      <c r="K557" s="271">
        <v>800185826</v>
      </c>
      <c r="L557" s="201">
        <v>2</v>
      </c>
      <c r="M557" s="272" t="s">
        <v>123</v>
      </c>
      <c r="N557" s="208" t="s">
        <v>98</v>
      </c>
      <c r="O557" s="218" t="s">
        <v>1061</v>
      </c>
      <c r="P557" s="201" t="s">
        <v>5649</v>
      </c>
      <c r="Q557" s="201" t="s">
        <v>5650</v>
      </c>
      <c r="R557" s="210">
        <f>+G557-F557</f>
        <v>182</v>
      </c>
      <c r="S557" s="201" t="s">
        <v>5651</v>
      </c>
      <c r="T557" s="273">
        <v>4000000</v>
      </c>
      <c r="U557" s="274" t="s">
        <v>5652</v>
      </c>
      <c r="V557" s="273">
        <f>+T557</f>
        <v>4000000</v>
      </c>
      <c r="W557" s="275">
        <v>45460</v>
      </c>
      <c r="X557" s="276" t="s">
        <v>473</v>
      </c>
      <c r="Y557" s="313">
        <f>+Z557+AA557+AB557</f>
        <v>4000000</v>
      </c>
      <c r="Z557" s="215">
        <f>T557-AA557-AB557</f>
        <v>4000000</v>
      </c>
      <c r="AA557" s="216">
        <v>0</v>
      </c>
      <c r="AB557" s="217">
        <f>+AC557+AD557+AE557+AF557+AG557+AH557+AI557+AJ557</f>
        <v>0</v>
      </c>
      <c r="AC557" s="216">
        <v>0</v>
      </c>
      <c r="AD557" s="216">
        <v>0</v>
      </c>
      <c r="AE557" s="216">
        <v>0</v>
      </c>
      <c r="AF557" s="216">
        <v>0</v>
      </c>
      <c r="AG557" s="216">
        <v>0</v>
      </c>
      <c r="AH557" s="216">
        <v>0</v>
      </c>
      <c r="AI557" s="216">
        <v>0</v>
      </c>
      <c r="AJ557" s="216">
        <v>0</v>
      </c>
      <c r="AK557" s="209" t="s">
        <v>104</v>
      </c>
      <c r="AL557" s="191" t="s">
        <v>5653</v>
      </c>
      <c r="AM557" s="201" t="s">
        <v>5654</v>
      </c>
      <c r="AN557" s="207">
        <v>52060165</v>
      </c>
      <c r="AO557" s="209" t="s">
        <v>5655</v>
      </c>
      <c r="AP557" s="201" t="s">
        <v>1618</v>
      </c>
      <c r="AQ557" s="277">
        <v>45461</v>
      </c>
      <c r="AR557" s="209" t="s">
        <v>5655</v>
      </c>
      <c r="AS557" s="201" t="s">
        <v>114</v>
      </c>
      <c r="AT557" s="209" t="s">
        <v>578</v>
      </c>
      <c r="AU557" s="209" t="s">
        <v>114</v>
      </c>
      <c r="AV557" s="201"/>
      <c r="AW557" s="201"/>
      <c r="AX557" s="201" t="s">
        <v>578</v>
      </c>
      <c r="AY557" s="201" t="s">
        <v>108</v>
      </c>
      <c r="AZ557" s="240"/>
      <c r="BA557" s="201"/>
      <c r="BB557" s="241"/>
      <c r="BC557" s="240"/>
      <c r="BD557" s="210"/>
      <c r="BE557" s="210"/>
      <c r="BF557" s="210"/>
      <c r="BG557" s="240"/>
      <c r="BH557" s="221">
        <f>T557+BB557</f>
        <v>4000000</v>
      </c>
      <c r="BI557" s="161" t="s">
        <v>135</v>
      </c>
      <c r="BJ557" s="239"/>
      <c r="BK557" s="239"/>
      <c r="BL557" s="239"/>
      <c r="BM557" s="474" t="s">
        <v>136</v>
      </c>
      <c r="BN557" s="285" t="s">
        <v>114</v>
      </c>
      <c r="BO557" s="261" t="s">
        <v>114</v>
      </c>
      <c r="BP557" s="261" t="s">
        <v>114</v>
      </c>
      <c r="BQ557" s="261" t="s">
        <v>114</v>
      </c>
      <c r="BR557" s="261" t="s">
        <v>114</v>
      </c>
      <c r="BS557" s="261" t="s">
        <v>114</v>
      </c>
      <c r="BT557" s="261" t="s">
        <v>114</v>
      </c>
      <c r="BU557" s="286" t="s">
        <v>5656</v>
      </c>
      <c r="BV557" s="261" t="s">
        <v>5657</v>
      </c>
      <c r="BW557" s="65" t="s">
        <v>5658</v>
      </c>
      <c r="BX557" s="287" t="s">
        <v>1247</v>
      </c>
      <c r="BY557" s="261" t="s">
        <v>907</v>
      </c>
      <c r="BZ557" s="302">
        <v>21003355124</v>
      </c>
      <c r="CA557" s="223" t="s">
        <v>109</v>
      </c>
      <c r="CB557" s="223"/>
      <c r="CC557" s="223"/>
      <c r="CD557" s="250"/>
      <c r="CE557" s="294"/>
      <c r="CF557" s="294"/>
      <c r="CG557" s="223"/>
      <c r="CH557" s="223"/>
      <c r="CI557" s="223"/>
      <c r="CJ557" s="223"/>
      <c r="CK557" s="223"/>
      <c r="CL557" s="223"/>
      <c r="CM557" s="303"/>
      <c r="CN557" s="223"/>
    </row>
    <row r="558" spans="1:92" s="50" customFormat="1" ht="45.75" customHeight="1">
      <c r="A558" s="589">
        <f>1+A557</f>
        <v>557</v>
      </c>
      <c r="B558" s="403" t="s">
        <v>5659</v>
      </c>
      <c r="C558" s="156" t="s">
        <v>5660</v>
      </c>
      <c r="D558" s="156" t="s">
        <v>93</v>
      </c>
      <c r="E558" s="156">
        <v>45462</v>
      </c>
      <c r="F558" s="156">
        <v>45463</v>
      </c>
      <c r="G558" s="156">
        <v>45657</v>
      </c>
      <c r="H558" s="156" t="s">
        <v>416</v>
      </c>
      <c r="I558" s="156" t="s">
        <v>95</v>
      </c>
      <c r="J558" s="301" t="s">
        <v>5661</v>
      </c>
      <c r="K558" s="251">
        <v>52454991</v>
      </c>
      <c r="L558" s="156">
        <v>1</v>
      </c>
      <c r="M558" s="156" t="s">
        <v>844</v>
      </c>
      <c r="N558" s="156" t="s">
        <v>98</v>
      </c>
      <c r="O558" s="156" t="s">
        <v>993</v>
      </c>
      <c r="P558" s="156" t="s">
        <v>5662</v>
      </c>
      <c r="Q558" s="156" t="s">
        <v>5663</v>
      </c>
      <c r="R558" s="143">
        <v>0</v>
      </c>
      <c r="S558" s="134" t="s">
        <v>5664</v>
      </c>
      <c r="T558" s="253">
        <v>40170000</v>
      </c>
      <c r="U558" s="156" t="s">
        <v>5665</v>
      </c>
      <c r="V558" s="253">
        <f>+T558</f>
        <v>40170000</v>
      </c>
      <c r="W558" s="156">
        <v>45462</v>
      </c>
      <c r="X558" s="156" t="s">
        <v>473</v>
      </c>
      <c r="Y558" s="317">
        <f>+Z558+AA558+AB558</f>
        <v>40170000</v>
      </c>
      <c r="Z558" s="156">
        <f>T558-AA558-AB558</f>
        <v>40170000</v>
      </c>
      <c r="AA558" s="156">
        <v>0</v>
      </c>
      <c r="AB558" s="156">
        <f>+AC558+AD558+AE558+AF558+AG558+AH558+AI558+AJ558</f>
        <v>0</v>
      </c>
      <c r="AC558" s="156">
        <v>0</v>
      </c>
      <c r="AD558" s="156">
        <v>0</v>
      </c>
      <c r="AE558" s="156">
        <v>0</v>
      </c>
      <c r="AF558" s="156">
        <v>0</v>
      </c>
      <c r="AG558" s="156">
        <v>0</v>
      </c>
      <c r="AH558" s="156">
        <v>0</v>
      </c>
      <c r="AI558" s="156">
        <v>0</v>
      </c>
      <c r="AJ558" s="156">
        <v>0</v>
      </c>
      <c r="AK558" s="156" t="s">
        <v>104</v>
      </c>
      <c r="AL558" s="103" t="s">
        <v>5666</v>
      </c>
      <c r="AM558" s="156" t="s">
        <v>1478</v>
      </c>
      <c r="AN558" s="156">
        <v>35196718</v>
      </c>
      <c r="AO558" s="156" t="s">
        <v>108</v>
      </c>
      <c r="AP558" s="156" t="s">
        <v>108</v>
      </c>
      <c r="AQ558" s="156" t="s">
        <v>108</v>
      </c>
      <c r="AR558" s="156" t="s">
        <v>108</v>
      </c>
      <c r="AS558" s="156" t="s">
        <v>109</v>
      </c>
      <c r="AT558" s="156" t="s">
        <v>109</v>
      </c>
      <c r="AU558" s="156" t="s">
        <v>392</v>
      </c>
      <c r="AV558" s="156"/>
      <c r="AW558" s="156"/>
      <c r="AX558" s="156" t="s">
        <v>109</v>
      </c>
      <c r="AY558" s="156" t="s">
        <v>108</v>
      </c>
      <c r="AZ558" s="156"/>
      <c r="BA558" s="156"/>
      <c r="BB558" s="156"/>
      <c r="BC558" s="156"/>
      <c r="BD558" s="156"/>
      <c r="BE558" s="156"/>
      <c r="BF558" s="156"/>
      <c r="BG558" s="156"/>
      <c r="BH558" s="153">
        <f>T558+BB558</f>
        <v>40170000</v>
      </c>
      <c r="BI558" s="604" t="s">
        <v>259</v>
      </c>
      <c r="BJ558" s="240"/>
      <c r="BK558" s="240" t="s">
        <v>114</v>
      </c>
      <c r="BL558" s="240"/>
      <c r="BM558" s="474" t="s">
        <v>136</v>
      </c>
      <c r="BN558" s="156" t="s">
        <v>964</v>
      </c>
      <c r="BO558" s="156">
        <v>45</v>
      </c>
      <c r="BP558" s="156" t="s">
        <v>114</v>
      </c>
      <c r="BQ558" s="156" t="s">
        <v>114</v>
      </c>
      <c r="BR558" s="156" t="s">
        <v>114</v>
      </c>
      <c r="BS558" s="156" t="s">
        <v>114</v>
      </c>
      <c r="BT558" s="156" t="s">
        <v>114</v>
      </c>
      <c r="BU558" s="156" t="s">
        <v>5667</v>
      </c>
      <c r="BV558" s="156">
        <v>3105390692</v>
      </c>
      <c r="BW558" s="156" t="s">
        <v>5668</v>
      </c>
      <c r="BX558" s="156" t="s">
        <v>118</v>
      </c>
      <c r="BY558" s="156" t="s">
        <v>119</v>
      </c>
      <c r="BZ558" s="156">
        <v>20905735217</v>
      </c>
      <c r="CA558" s="157" t="s">
        <v>109</v>
      </c>
      <c r="CB558" s="157" t="s">
        <v>109</v>
      </c>
      <c r="CC558" s="157" t="s">
        <v>109</v>
      </c>
      <c r="CD558" s="156" t="s">
        <v>109</v>
      </c>
      <c r="CE558" s="156" t="s">
        <v>109</v>
      </c>
      <c r="CF558" s="156" t="s">
        <v>109</v>
      </c>
      <c r="CG558" s="156" t="s">
        <v>109</v>
      </c>
      <c r="CH558" s="156"/>
      <c r="CI558" s="156"/>
      <c r="CJ558" s="156"/>
      <c r="CK558" s="156"/>
      <c r="CL558" s="156"/>
      <c r="CM558" s="157" t="s">
        <v>109</v>
      </c>
      <c r="CN558" s="156"/>
    </row>
    <row r="559" spans="1:92" s="50" customFormat="1" ht="45.75" customHeight="1">
      <c r="A559" s="566">
        <f>1+A558</f>
        <v>558</v>
      </c>
      <c r="B559" s="402" t="s">
        <v>5669</v>
      </c>
      <c r="C559" s="202" t="s">
        <v>5670</v>
      </c>
      <c r="D559" s="205" t="s">
        <v>93</v>
      </c>
      <c r="E559" s="202">
        <v>45462</v>
      </c>
      <c r="F559" s="203">
        <v>45462</v>
      </c>
      <c r="G559" s="203">
        <v>45654</v>
      </c>
      <c r="H559" s="201" t="s">
        <v>416</v>
      </c>
      <c r="I559" s="206" t="s">
        <v>216</v>
      </c>
      <c r="J559" s="201" t="s">
        <v>5671</v>
      </c>
      <c r="K559" s="271">
        <v>53910340</v>
      </c>
      <c r="L559" s="201">
        <v>7</v>
      </c>
      <c r="M559" s="272" t="s">
        <v>844</v>
      </c>
      <c r="N559" s="208" t="s">
        <v>98</v>
      </c>
      <c r="O559" s="218" t="s">
        <v>168</v>
      </c>
      <c r="P559" s="201" t="s">
        <v>5672</v>
      </c>
      <c r="Q559" s="201" t="s">
        <v>5673</v>
      </c>
      <c r="R559" s="210">
        <f>+G559-F559</f>
        <v>192</v>
      </c>
      <c r="S559" s="201" t="s">
        <v>5674</v>
      </c>
      <c r="T559" s="273">
        <v>95000000</v>
      </c>
      <c r="U559" s="274" t="s">
        <v>5675</v>
      </c>
      <c r="V559" s="273">
        <f>+T559</f>
        <v>95000000</v>
      </c>
      <c r="W559" s="275">
        <v>45462</v>
      </c>
      <c r="X559" s="276" t="s">
        <v>473</v>
      </c>
      <c r="Y559" s="313">
        <f>+Z559+AA559+AB559</f>
        <v>95000000</v>
      </c>
      <c r="Z559" s="215">
        <f>T559-AA559-AB559</f>
        <v>95000000</v>
      </c>
      <c r="AA559" s="216">
        <v>0</v>
      </c>
      <c r="AB559" s="217">
        <f>+AC559+AD559+AE559+AF559+AG559+AH559+AI559+AJ559</f>
        <v>0</v>
      </c>
      <c r="AC559" s="216">
        <v>0</v>
      </c>
      <c r="AD559" s="216">
        <v>0</v>
      </c>
      <c r="AE559" s="216">
        <v>0</v>
      </c>
      <c r="AF559" s="216">
        <v>0</v>
      </c>
      <c r="AG559" s="216">
        <v>0</v>
      </c>
      <c r="AH559" s="216">
        <v>0</v>
      </c>
      <c r="AI559" s="216">
        <v>0</v>
      </c>
      <c r="AJ559" s="216">
        <v>0</v>
      </c>
      <c r="AK559" s="209" t="s">
        <v>104</v>
      </c>
      <c r="AL559" s="191" t="s">
        <v>5676</v>
      </c>
      <c r="AM559" s="201" t="s">
        <v>224</v>
      </c>
      <c r="AN559" s="207">
        <v>13542484</v>
      </c>
      <c r="AO559" s="209" t="s">
        <v>5677</v>
      </c>
      <c r="AP559" s="201" t="s">
        <v>1618</v>
      </c>
      <c r="AQ559" s="277">
        <v>45462</v>
      </c>
      <c r="AR559" s="209" t="s">
        <v>5678</v>
      </c>
      <c r="AS559" s="201" t="s">
        <v>114</v>
      </c>
      <c r="AT559" s="209" t="s">
        <v>109</v>
      </c>
      <c r="AU559" s="209" t="s">
        <v>392</v>
      </c>
      <c r="AV559" s="201"/>
      <c r="AW559" s="201"/>
      <c r="AX559" s="201" t="s">
        <v>109</v>
      </c>
      <c r="AY559" s="201" t="s">
        <v>108</v>
      </c>
      <c r="AZ559" s="240"/>
      <c r="BA559" s="201"/>
      <c r="BB559" s="241"/>
      <c r="BC559" s="240"/>
      <c r="BD559" s="210"/>
      <c r="BE559" s="210"/>
      <c r="BF559" s="210"/>
      <c r="BG559" s="240"/>
      <c r="BH559" s="221">
        <f>T559+BB559</f>
        <v>95000000</v>
      </c>
      <c r="BI559" s="161" t="s">
        <v>135</v>
      </c>
      <c r="BJ559" s="308"/>
      <c r="BK559" s="308"/>
      <c r="BL559" s="308"/>
      <c r="BM559" s="474" t="s">
        <v>136</v>
      </c>
      <c r="BN559" s="285" t="s">
        <v>964</v>
      </c>
      <c r="BO559" s="261">
        <v>30</v>
      </c>
      <c r="BP559" s="261" t="s">
        <v>114</v>
      </c>
      <c r="BQ559" s="261" t="s">
        <v>114</v>
      </c>
      <c r="BR559" s="261" t="s">
        <v>114</v>
      </c>
      <c r="BS559" s="261" t="s">
        <v>114</v>
      </c>
      <c r="BT559" s="261" t="s">
        <v>114</v>
      </c>
      <c r="BU559" s="286" t="s">
        <v>5679</v>
      </c>
      <c r="BV559" s="261">
        <v>3102844815</v>
      </c>
      <c r="BW559" s="65" t="s">
        <v>5680</v>
      </c>
      <c r="BX559" s="287" t="s">
        <v>839</v>
      </c>
      <c r="BY559" s="261" t="s">
        <v>119</v>
      </c>
      <c r="BZ559" s="302" t="s">
        <v>5681</v>
      </c>
      <c r="CA559" s="223" t="s">
        <v>109</v>
      </c>
      <c r="CB559" s="223" t="s">
        <v>109</v>
      </c>
      <c r="CC559" s="223" t="s">
        <v>109</v>
      </c>
      <c r="CD559" s="250"/>
      <c r="CE559" s="294"/>
      <c r="CF559" s="294"/>
      <c r="CG559" s="223"/>
      <c r="CH559" s="223"/>
      <c r="CI559" s="223"/>
      <c r="CJ559" s="223"/>
      <c r="CK559" s="223"/>
      <c r="CL559" s="223"/>
      <c r="CM559" s="303"/>
      <c r="CN559" s="223"/>
    </row>
    <row r="560" spans="1:92" s="50" customFormat="1" ht="45.75" customHeight="1">
      <c r="A560" s="571">
        <f>1+A559</f>
        <v>559</v>
      </c>
      <c r="B560" s="402" t="s">
        <v>5682</v>
      </c>
      <c r="C560" s="202" t="s">
        <v>5683</v>
      </c>
      <c r="D560" s="205" t="s">
        <v>93</v>
      </c>
      <c r="E560" s="202">
        <v>45462</v>
      </c>
      <c r="F560" s="203">
        <v>45463</v>
      </c>
      <c r="G560" s="203">
        <v>45765</v>
      </c>
      <c r="H560" s="201" t="s">
        <v>5684</v>
      </c>
      <c r="I560" s="206" t="s">
        <v>5685</v>
      </c>
      <c r="J560" s="201" t="s">
        <v>5686</v>
      </c>
      <c r="K560" s="271">
        <v>860002400</v>
      </c>
      <c r="L560" s="201">
        <v>2</v>
      </c>
      <c r="M560" s="272" t="s">
        <v>926</v>
      </c>
      <c r="N560" s="208" t="s">
        <v>98</v>
      </c>
      <c r="O560" s="218" t="s">
        <v>168</v>
      </c>
      <c r="P560" s="201" t="s">
        <v>5687</v>
      </c>
      <c r="Q560" s="201" t="s">
        <v>5688</v>
      </c>
      <c r="R560" s="210">
        <f>+G560-F560</f>
        <v>302</v>
      </c>
      <c r="S560" s="201" t="s">
        <v>5689</v>
      </c>
      <c r="T560" s="273">
        <v>1209767481</v>
      </c>
      <c r="U560" s="274" t="s">
        <v>5690</v>
      </c>
      <c r="V560" s="273">
        <f>+T560</f>
        <v>1209767481</v>
      </c>
      <c r="W560" s="275">
        <v>45462</v>
      </c>
      <c r="X560" s="276" t="s">
        <v>473</v>
      </c>
      <c r="Y560" s="313">
        <f>+Z560+AA560+AB560</f>
        <v>1209767481</v>
      </c>
      <c r="Z560" s="215">
        <f>T560-AA560-AB560</f>
        <v>1209767481</v>
      </c>
      <c r="AA560" s="216">
        <v>0</v>
      </c>
      <c r="AB560" s="217">
        <f>+AC560+AD560+AE560+AF560+AG560+AH560+AI560+AJ560</f>
        <v>0</v>
      </c>
      <c r="AC560" s="216">
        <v>0</v>
      </c>
      <c r="AD560" s="216">
        <v>0</v>
      </c>
      <c r="AE560" s="216">
        <v>0</v>
      </c>
      <c r="AF560" s="216">
        <v>0</v>
      </c>
      <c r="AG560" s="216">
        <v>0</v>
      </c>
      <c r="AH560" s="216">
        <v>0</v>
      </c>
      <c r="AI560" s="216">
        <v>0</v>
      </c>
      <c r="AJ560" s="216">
        <v>0</v>
      </c>
      <c r="AK560" s="209" t="s">
        <v>104</v>
      </c>
      <c r="AL560" s="191" t="s">
        <v>5691</v>
      </c>
      <c r="AM560" s="201" t="s">
        <v>1883</v>
      </c>
      <c r="AN560" s="207">
        <v>1072646479</v>
      </c>
      <c r="AO560" s="209" t="s">
        <v>108</v>
      </c>
      <c r="AP560" s="201" t="s">
        <v>108</v>
      </c>
      <c r="AQ560" s="277" t="s">
        <v>108</v>
      </c>
      <c r="AR560" s="209" t="s">
        <v>108</v>
      </c>
      <c r="AS560" s="201" t="s">
        <v>114</v>
      </c>
      <c r="AT560" s="209" t="s">
        <v>109</v>
      </c>
      <c r="AU560" s="209" t="s">
        <v>392</v>
      </c>
      <c r="AV560" s="201"/>
      <c r="AW560" s="201"/>
      <c r="AX560" s="201" t="s">
        <v>109</v>
      </c>
      <c r="AY560" s="201" t="s">
        <v>108</v>
      </c>
      <c r="AZ560" s="240"/>
      <c r="BA560" s="201"/>
      <c r="BB560" s="241"/>
      <c r="BC560" s="240"/>
      <c r="BD560" s="210"/>
      <c r="BE560" s="210"/>
      <c r="BF560" s="210"/>
      <c r="BG560" s="240"/>
      <c r="BH560" s="221">
        <f>T560+BB560</f>
        <v>1209767481</v>
      </c>
      <c r="BI560" s="161" t="s">
        <v>135</v>
      </c>
      <c r="BJ560" s="239"/>
      <c r="BK560" s="239" t="s">
        <v>114</v>
      </c>
      <c r="BL560" s="239"/>
      <c r="BM560" s="474" t="s">
        <v>4551</v>
      </c>
      <c r="BN560" s="285" t="s">
        <v>114</v>
      </c>
      <c r="BO560" s="261" t="s">
        <v>114</v>
      </c>
      <c r="BP560" s="261" t="s">
        <v>114</v>
      </c>
      <c r="BQ560" s="261" t="s">
        <v>114</v>
      </c>
      <c r="BR560" s="261" t="s">
        <v>114</v>
      </c>
      <c r="BS560" s="261" t="s">
        <v>114</v>
      </c>
      <c r="BT560" s="261" t="s">
        <v>114</v>
      </c>
      <c r="BU560" s="286" t="s">
        <v>5692</v>
      </c>
      <c r="BV560" s="261">
        <v>6013485757</v>
      </c>
      <c r="BW560" s="65" t="s">
        <v>5693</v>
      </c>
      <c r="BX560" s="287" t="s">
        <v>304</v>
      </c>
      <c r="BY560" s="261" t="s">
        <v>907</v>
      </c>
      <c r="BZ560" s="302" t="s">
        <v>5694</v>
      </c>
      <c r="CA560" s="223" t="s">
        <v>109</v>
      </c>
      <c r="CB560" s="223" t="s">
        <v>109</v>
      </c>
      <c r="CC560" s="223" t="s">
        <v>109</v>
      </c>
      <c r="CD560" s="250" t="s">
        <v>109</v>
      </c>
      <c r="CE560" s="294" t="s">
        <v>5695</v>
      </c>
      <c r="CF560" s="294" t="s">
        <v>5696</v>
      </c>
      <c r="CG560" s="223"/>
      <c r="CH560" s="223"/>
      <c r="CI560" s="223"/>
      <c r="CJ560" s="223"/>
      <c r="CK560" s="223"/>
      <c r="CL560" s="223"/>
      <c r="CM560" s="303"/>
      <c r="CN560" s="223"/>
    </row>
    <row r="561" spans="1:93" s="50" customFormat="1" ht="45.75" customHeight="1">
      <c r="A561" s="589">
        <f>1+A560</f>
        <v>560</v>
      </c>
      <c r="B561" s="403" t="s">
        <v>5697</v>
      </c>
      <c r="C561" s="156" t="s">
        <v>5698</v>
      </c>
      <c r="D561" s="156" t="s">
        <v>1034</v>
      </c>
      <c r="E561" s="156">
        <v>45463</v>
      </c>
      <c r="F561" s="156">
        <v>45485</v>
      </c>
      <c r="G561" s="156">
        <v>45576</v>
      </c>
      <c r="H561" s="156" t="s">
        <v>1154</v>
      </c>
      <c r="I561" s="156" t="s">
        <v>452</v>
      </c>
      <c r="J561" s="156" t="s">
        <v>5699</v>
      </c>
      <c r="K561" s="251">
        <v>860000100</v>
      </c>
      <c r="L561" s="156">
        <v>9</v>
      </c>
      <c r="M561" s="156" t="s">
        <v>926</v>
      </c>
      <c r="N561" s="156" t="s">
        <v>98</v>
      </c>
      <c r="O561" s="156" t="s">
        <v>5700</v>
      </c>
      <c r="P561" s="156" t="s">
        <v>5701</v>
      </c>
      <c r="Q561" s="156" t="s">
        <v>681</v>
      </c>
      <c r="R561" s="143">
        <f>+G561-F561</f>
        <v>91</v>
      </c>
      <c r="S561" s="134" t="s">
        <v>5702</v>
      </c>
      <c r="T561" s="253">
        <v>34578092</v>
      </c>
      <c r="U561" s="156" t="s">
        <v>5703</v>
      </c>
      <c r="V561" s="253">
        <f>+T561</f>
        <v>34578092</v>
      </c>
      <c r="W561" s="156">
        <v>45464</v>
      </c>
      <c r="X561" s="156" t="s">
        <v>2279</v>
      </c>
      <c r="Y561" s="317">
        <f>+Z561+AA561+AB561</f>
        <v>34578092</v>
      </c>
      <c r="Z561" s="156">
        <v>0</v>
      </c>
      <c r="AA561" s="156">
        <f>+V561</f>
        <v>34578092</v>
      </c>
      <c r="AB561" s="156">
        <f>+AC561+AD561+AE561+AF561+AG561+AH561+AI561+AJ561</f>
        <v>0</v>
      </c>
      <c r="AC561" s="156">
        <v>0</v>
      </c>
      <c r="AD561" s="156">
        <v>0</v>
      </c>
      <c r="AE561" s="156">
        <v>0</v>
      </c>
      <c r="AF561" s="156">
        <v>0</v>
      </c>
      <c r="AG561" s="156">
        <v>0</v>
      </c>
      <c r="AH561" s="156">
        <v>0</v>
      </c>
      <c r="AI561" s="156">
        <v>0</v>
      </c>
      <c r="AJ561" s="156">
        <v>0</v>
      </c>
      <c r="AK561" s="156" t="s">
        <v>104</v>
      </c>
      <c r="AL561" s="103" t="s">
        <v>5704</v>
      </c>
      <c r="AM561" s="156" t="s">
        <v>5705</v>
      </c>
      <c r="AN561" s="156">
        <v>1072661394</v>
      </c>
      <c r="AO561" s="156"/>
      <c r="AP561" s="156"/>
      <c r="AQ561" s="156"/>
      <c r="AR561" s="156"/>
      <c r="AS561" s="156" t="s">
        <v>114</v>
      </c>
      <c r="AT561" s="156" t="s">
        <v>109</v>
      </c>
      <c r="AU561" s="156" t="s">
        <v>392</v>
      </c>
      <c r="AV561" s="156"/>
      <c r="AW561" s="156"/>
      <c r="AX561" s="156"/>
      <c r="AY561" s="156" t="s">
        <v>108</v>
      </c>
      <c r="AZ561" s="156"/>
      <c r="BA561" s="156"/>
      <c r="BB561" s="156"/>
      <c r="BC561" s="156"/>
      <c r="BD561" s="156"/>
      <c r="BE561" s="156"/>
      <c r="BF561" s="156"/>
      <c r="BG561" s="156"/>
      <c r="BH561" s="153">
        <f>T561+BB561</f>
        <v>34578092</v>
      </c>
      <c r="BI561" s="161" t="s">
        <v>135</v>
      </c>
      <c r="BJ561" s="240"/>
      <c r="BK561" s="240"/>
      <c r="BL561" s="240"/>
      <c r="BM561" s="398" t="s">
        <v>4551</v>
      </c>
      <c r="BN561" s="156" t="s">
        <v>114</v>
      </c>
      <c r="BO561" s="156" t="s">
        <v>114</v>
      </c>
      <c r="BP561" s="156" t="s">
        <v>114</v>
      </c>
      <c r="BQ561" s="156" t="s">
        <v>114</v>
      </c>
      <c r="BR561" s="156" t="s">
        <v>114</v>
      </c>
      <c r="BS561" s="156" t="s">
        <v>114</v>
      </c>
      <c r="BT561" s="156" t="s">
        <v>114</v>
      </c>
      <c r="BU561" s="156" t="s">
        <v>5706</v>
      </c>
      <c r="BV561" s="156">
        <v>6156644470</v>
      </c>
      <c r="BW561" s="156" t="s">
        <v>5707</v>
      </c>
      <c r="BX561" s="156" t="s">
        <v>881</v>
      </c>
      <c r="BY561" s="156" t="s">
        <v>907</v>
      </c>
      <c r="BZ561" s="156">
        <v>17405931223</v>
      </c>
      <c r="CA561" s="157" t="s">
        <v>109</v>
      </c>
      <c r="CB561" s="157" t="s">
        <v>109</v>
      </c>
      <c r="CC561" s="157"/>
      <c r="CD561" s="156"/>
      <c r="CE561" s="156"/>
      <c r="CF561" s="156"/>
      <c r="CG561" s="156"/>
      <c r="CH561" s="156"/>
      <c r="CI561" s="156"/>
      <c r="CJ561" s="156"/>
      <c r="CK561" s="156"/>
      <c r="CL561" s="156"/>
      <c r="CM561" s="157" t="s">
        <v>109</v>
      </c>
      <c r="CN561" s="156"/>
    </row>
    <row r="562" spans="1:93" s="50" customFormat="1" ht="57.75" customHeight="1">
      <c r="A562" s="589">
        <f>1+A561</f>
        <v>561</v>
      </c>
      <c r="B562" s="403" t="s">
        <v>5708</v>
      </c>
      <c r="C562" s="156" t="s">
        <v>5709</v>
      </c>
      <c r="D562" s="156" t="s">
        <v>93</v>
      </c>
      <c r="E562" s="156">
        <v>45463</v>
      </c>
      <c r="F562" s="156">
        <v>45464</v>
      </c>
      <c r="G562" s="156">
        <v>45657</v>
      </c>
      <c r="H562" s="156" t="s">
        <v>416</v>
      </c>
      <c r="I562" s="156" t="s">
        <v>180</v>
      </c>
      <c r="J562" s="301" t="s">
        <v>5710</v>
      </c>
      <c r="K562" s="251">
        <v>1072663009</v>
      </c>
      <c r="L562" s="156">
        <v>3</v>
      </c>
      <c r="M562" s="156" t="s">
        <v>844</v>
      </c>
      <c r="N562" s="156" t="s">
        <v>98</v>
      </c>
      <c r="O562" s="156" t="s">
        <v>783</v>
      </c>
      <c r="P562" s="156" t="s">
        <v>1455</v>
      </c>
      <c r="Q562" s="156" t="s">
        <v>5711</v>
      </c>
      <c r="R562" s="143">
        <f>+G562-F562</f>
        <v>193</v>
      </c>
      <c r="S562" s="134" t="s">
        <v>5712</v>
      </c>
      <c r="T562" s="253">
        <v>19891200</v>
      </c>
      <c r="U562" s="156" t="s">
        <v>5713</v>
      </c>
      <c r="V562" s="253">
        <f>+T562</f>
        <v>19891200</v>
      </c>
      <c r="W562" s="156">
        <v>45464</v>
      </c>
      <c r="X562" s="156" t="s">
        <v>473</v>
      </c>
      <c r="Y562" s="317">
        <f>+Z562+AA562+AB562</f>
        <v>19891200</v>
      </c>
      <c r="Z562" s="156">
        <f>T562-AA562-AB562</f>
        <v>19891200</v>
      </c>
      <c r="AA562" s="156">
        <v>0</v>
      </c>
      <c r="AB562" s="156">
        <f>+AC562+AD562+AE562+AF562+AG562+AH562+AI562+AJ562</f>
        <v>0</v>
      </c>
      <c r="AC562" s="156">
        <v>0</v>
      </c>
      <c r="AD562" s="156">
        <v>0</v>
      </c>
      <c r="AE562" s="156">
        <v>0</v>
      </c>
      <c r="AF562" s="156">
        <v>0</v>
      </c>
      <c r="AG562" s="156">
        <v>0</v>
      </c>
      <c r="AH562" s="156">
        <v>0</v>
      </c>
      <c r="AI562" s="156">
        <v>0</v>
      </c>
      <c r="AJ562" s="156">
        <v>0</v>
      </c>
      <c r="AK562" s="156" t="s">
        <v>104</v>
      </c>
      <c r="AL562" s="103" t="s">
        <v>5714</v>
      </c>
      <c r="AM562" s="156" t="s">
        <v>224</v>
      </c>
      <c r="AN562" s="156">
        <v>13542484</v>
      </c>
      <c r="AO562" s="156" t="s">
        <v>108</v>
      </c>
      <c r="AP562" s="156" t="s">
        <v>108</v>
      </c>
      <c r="AQ562" s="156" t="s">
        <v>108</v>
      </c>
      <c r="AR562" s="156" t="s">
        <v>108</v>
      </c>
      <c r="AS562" s="156" t="s">
        <v>109</v>
      </c>
      <c r="AT562" s="156" t="s">
        <v>109</v>
      </c>
      <c r="AU562" s="156" t="s">
        <v>392</v>
      </c>
      <c r="AV562" s="156"/>
      <c r="AW562" s="156"/>
      <c r="AX562" s="156" t="s">
        <v>109</v>
      </c>
      <c r="AY562" s="156" t="s">
        <v>108</v>
      </c>
      <c r="AZ562" s="156"/>
      <c r="BA562" s="156"/>
      <c r="BB562" s="156"/>
      <c r="BC562" s="156"/>
      <c r="BD562" s="156"/>
      <c r="BE562" s="156"/>
      <c r="BF562" s="156"/>
      <c r="BG562" s="156"/>
      <c r="BH562" s="153">
        <f>T562+BB562</f>
        <v>19891200</v>
      </c>
      <c r="BI562" s="301" t="s">
        <v>113</v>
      </c>
      <c r="BJ562" s="156"/>
      <c r="BK562" s="156" t="s">
        <v>114</v>
      </c>
      <c r="BL562" s="156"/>
      <c r="BM562" s="468"/>
      <c r="BN562" s="156" t="s">
        <v>917</v>
      </c>
      <c r="BO562" s="156">
        <v>32</v>
      </c>
      <c r="BP562" s="156" t="s">
        <v>578</v>
      </c>
      <c r="BQ562" s="156" t="s">
        <v>114</v>
      </c>
      <c r="BR562" s="156" t="s">
        <v>114</v>
      </c>
      <c r="BS562" s="156" t="s">
        <v>114</v>
      </c>
      <c r="BT562" s="156" t="s">
        <v>114</v>
      </c>
      <c r="BU562" s="156" t="s">
        <v>5715</v>
      </c>
      <c r="BV562" s="156">
        <v>3003173297</v>
      </c>
      <c r="BW562" s="156" t="s">
        <v>4079</v>
      </c>
      <c r="BX562" s="156" t="s">
        <v>881</v>
      </c>
      <c r="BY562" s="156" t="s">
        <v>119</v>
      </c>
      <c r="BZ562" s="156">
        <v>33719714850</v>
      </c>
      <c r="CA562" s="157" t="s">
        <v>109</v>
      </c>
      <c r="CB562" s="157" t="s">
        <v>109</v>
      </c>
      <c r="CC562" s="157" t="s">
        <v>109</v>
      </c>
      <c r="CD562" s="157" t="s">
        <v>109</v>
      </c>
      <c r="CE562" s="157" t="s">
        <v>109</v>
      </c>
      <c r="CF562" s="152" t="s">
        <v>109</v>
      </c>
      <c r="CG562" s="156" t="s">
        <v>109</v>
      </c>
      <c r="CH562" s="156"/>
      <c r="CI562" s="156"/>
      <c r="CJ562" s="156"/>
      <c r="CK562" s="156"/>
      <c r="CL562" s="156"/>
      <c r="CM562" s="157" t="s">
        <v>109</v>
      </c>
      <c r="CN562" s="156"/>
    </row>
    <row r="563" spans="1:93" s="50" customFormat="1" ht="45.75" customHeight="1">
      <c r="A563" s="589">
        <f>1+A562</f>
        <v>562</v>
      </c>
      <c r="B563" s="403" t="s">
        <v>5716</v>
      </c>
      <c r="C563" s="156" t="s">
        <v>5717</v>
      </c>
      <c r="D563" s="156" t="s">
        <v>93</v>
      </c>
      <c r="E563" s="156">
        <v>45464</v>
      </c>
      <c r="F563" s="156">
        <v>45467</v>
      </c>
      <c r="G563" s="156">
        <v>45657</v>
      </c>
      <c r="H563" s="156" t="s">
        <v>416</v>
      </c>
      <c r="I563" s="156" t="s">
        <v>95</v>
      </c>
      <c r="J563" s="301" t="s">
        <v>5718</v>
      </c>
      <c r="K563" s="251">
        <v>1012365246</v>
      </c>
      <c r="L563" s="156">
        <v>6</v>
      </c>
      <c r="M563" s="156" t="s">
        <v>844</v>
      </c>
      <c r="N563" s="156" t="s">
        <v>98</v>
      </c>
      <c r="O563" s="156" t="s">
        <v>993</v>
      </c>
      <c r="P563" s="156" t="s">
        <v>5719</v>
      </c>
      <c r="Q563" s="156" t="s">
        <v>5720</v>
      </c>
      <c r="R563" s="143">
        <f>+G563-F563</f>
        <v>190</v>
      </c>
      <c r="S563" s="134" t="s">
        <v>5721</v>
      </c>
      <c r="T563" s="253">
        <v>41166667</v>
      </c>
      <c r="U563" s="156" t="s">
        <v>5722</v>
      </c>
      <c r="V563" s="253">
        <f>+T563</f>
        <v>41166667</v>
      </c>
      <c r="W563" s="156">
        <v>45467</v>
      </c>
      <c r="X563" s="156" t="s">
        <v>473</v>
      </c>
      <c r="Y563" s="317">
        <f>+Z563+AA563+AB563</f>
        <v>41166667</v>
      </c>
      <c r="Z563" s="156">
        <f>T563-AA563-AB563</f>
        <v>41166667</v>
      </c>
      <c r="AA563" s="156">
        <v>0</v>
      </c>
      <c r="AB563" s="156">
        <f>+AC563+AD563+AE563+AF563+AG563+AH563+AI563+AJ563</f>
        <v>0</v>
      </c>
      <c r="AC563" s="156">
        <v>0</v>
      </c>
      <c r="AD563" s="156">
        <v>0</v>
      </c>
      <c r="AE563" s="156">
        <v>0</v>
      </c>
      <c r="AF563" s="156">
        <v>0</v>
      </c>
      <c r="AG563" s="156">
        <v>0</v>
      </c>
      <c r="AH563" s="156">
        <v>0</v>
      </c>
      <c r="AI563" s="156">
        <v>0</v>
      </c>
      <c r="AJ563" s="156">
        <v>0</v>
      </c>
      <c r="AK563" s="156" t="s">
        <v>104</v>
      </c>
      <c r="AL563" s="103" t="s">
        <v>5723</v>
      </c>
      <c r="AM563" s="156" t="s">
        <v>1893</v>
      </c>
      <c r="AN563" s="156">
        <v>1072643021</v>
      </c>
      <c r="AO563" s="156" t="s">
        <v>108</v>
      </c>
      <c r="AP563" s="156" t="s">
        <v>108</v>
      </c>
      <c r="AQ563" s="156" t="s">
        <v>108</v>
      </c>
      <c r="AR563" s="156" t="s">
        <v>108</v>
      </c>
      <c r="AS563" s="156" t="s">
        <v>109</v>
      </c>
      <c r="AT563" s="156" t="s">
        <v>109</v>
      </c>
      <c r="AU563" s="156" t="s">
        <v>392</v>
      </c>
      <c r="AV563" s="156"/>
      <c r="AW563" s="156"/>
      <c r="AX563" s="156" t="s">
        <v>109</v>
      </c>
      <c r="AY563" s="156" t="s">
        <v>108</v>
      </c>
      <c r="AZ563" s="156"/>
      <c r="BA563" s="156"/>
      <c r="BB563" s="156"/>
      <c r="BC563" s="156"/>
      <c r="BD563" s="156"/>
      <c r="BE563" s="156"/>
      <c r="BF563" s="156"/>
      <c r="BG563" s="156"/>
      <c r="BH563" s="153">
        <f>T563+BB563</f>
        <v>41166667</v>
      </c>
      <c r="BI563" s="301" t="s">
        <v>259</v>
      </c>
      <c r="BJ563" s="156"/>
      <c r="BK563" s="156" t="s">
        <v>114</v>
      </c>
      <c r="BL563" s="156"/>
      <c r="BM563" s="161" t="s">
        <v>2539</v>
      </c>
      <c r="BN563" s="156" t="s">
        <v>964</v>
      </c>
      <c r="BO563" s="156">
        <v>34</v>
      </c>
      <c r="BP563" s="156" t="s">
        <v>114</v>
      </c>
      <c r="BQ563" s="156" t="s">
        <v>114</v>
      </c>
      <c r="BR563" s="156" t="s">
        <v>114</v>
      </c>
      <c r="BS563" s="156" t="s">
        <v>114</v>
      </c>
      <c r="BT563" s="156" t="s">
        <v>114</v>
      </c>
      <c r="BU563" s="156" t="s">
        <v>5724</v>
      </c>
      <c r="BV563" s="156">
        <v>73005500</v>
      </c>
      <c r="BW563" s="156" t="s">
        <v>5725</v>
      </c>
      <c r="BX563" s="156" t="s">
        <v>881</v>
      </c>
      <c r="BY563" s="156" t="s">
        <v>119</v>
      </c>
      <c r="BZ563" s="156">
        <v>22115704315</v>
      </c>
      <c r="CA563" s="157" t="s">
        <v>109</v>
      </c>
      <c r="CB563" s="157" t="s">
        <v>109</v>
      </c>
      <c r="CC563" s="157" t="s">
        <v>109</v>
      </c>
      <c r="CD563" s="157" t="s">
        <v>109</v>
      </c>
      <c r="CE563" s="157" t="s">
        <v>109</v>
      </c>
      <c r="CF563" s="152" t="s">
        <v>109</v>
      </c>
      <c r="CG563" s="156" t="s">
        <v>109</v>
      </c>
      <c r="CH563" s="156"/>
      <c r="CI563" s="156"/>
      <c r="CJ563" s="156"/>
      <c r="CK563" s="156"/>
      <c r="CL563" s="156"/>
      <c r="CM563" s="157" t="s">
        <v>109</v>
      </c>
      <c r="CN563" s="156"/>
    </row>
    <row r="564" spans="1:93" s="50" customFormat="1" ht="45.75" customHeight="1">
      <c r="A564" s="589">
        <f>1+A563</f>
        <v>563</v>
      </c>
      <c r="B564" s="403" t="s">
        <v>5726</v>
      </c>
      <c r="C564" s="156" t="s">
        <v>5727</v>
      </c>
      <c r="D564" s="156" t="s">
        <v>93</v>
      </c>
      <c r="E564" s="156">
        <v>45468</v>
      </c>
      <c r="F564" s="156">
        <v>45468</v>
      </c>
      <c r="G564" s="156">
        <v>45657</v>
      </c>
      <c r="H564" s="156" t="s">
        <v>416</v>
      </c>
      <c r="I564" s="156" t="s">
        <v>95</v>
      </c>
      <c r="J564" s="301" t="s">
        <v>4082</v>
      </c>
      <c r="K564" s="251">
        <v>35196305</v>
      </c>
      <c r="L564" s="156">
        <v>1</v>
      </c>
      <c r="M564" s="156" t="s">
        <v>844</v>
      </c>
      <c r="N564" s="156" t="s">
        <v>98</v>
      </c>
      <c r="O564" s="156" t="s">
        <v>3608</v>
      </c>
      <c r="P564" s="156" t="s">
        <v>5728</v>
      </c>
      <c r="Q564" s="156" t="s">
        <v>5729</v>
      </c>
      <c r="R564" s="143">
        <f>+G564-F564</f>
        <v>189</v>
      </c>
      <c r="S564" s="134" t="s">
        <v>5730</v>
      </c>
      <c r="T564" s="253">
        <v>26946667</v>
      </c>
      <c r="U564" s="156" t="s">
        <v>5731</v>
      </c>
      <c r="V564" s="253">
        <f>+T564</f>
        <v>26946667</v>
      </c>
      <c r="W564" s="156">
        <v>45468</v>
      </c>
      <c r="X564" s="156" t="s">
        <v>473</v>
      </c>
      <c r="Y564" s="317">
        <f>+Z564+AA564+AB564</f>
        <v>26946667</v>
      </c>
      <c r="Z564" s="156">
        <f>T564-AA564-AB564</f>
        <v>26946667</v>
      </c>
      <c r="AA564" s="156">
        <v>0</v>
      </c>
      <c r="AB564" s="156">
        <f>+AC564+AD564+AE564+AF564+AG564+AH564+AI564+AJ564</f>
        <v>0</v>
      </c>
      <c r="AC564" s="156">
        <v>0</v>
      </c>
      <c r="AD564" s="156">
        <v>0</v>
      </c>
      <c r="AE564" s="156">
        <v>0</v>
      </c>
      <c r="AF564" s="156">
        <v>0</v>
      </c>
      <c r="AG564" s="156">
        <v>0</v>
      </c>
      <c r="AH564" s="156">
        <v>0</v>
      </c>
      <c r="AI564" s="156">
        <v>0</v>
      </c>
      <c r="AJ564" s="156">
        <v>0</v>
      </c>
      <c r="AK564" s="156" t="s">
        <v>104</v>
      </c>
      <c r="AL564" s="103" t="s">
        <v>5732</v>
      </c>
      <c r="AM564" s="156" t="s">
        <v>2596</v>
      </c>
      <c r="AN564" s="156">
        <v>1072646479</v>
      </c>
      <c r="AO564" s="156" t="s">
        <v>108</v>
      </c>
      <c r="AP564" s="156" t="s">
        <v>108</v>
      </c>
      <c r="AQ564" s="156" t="s">
        <v>108</v>
      </c>
      <c r="AR564" s="156" t="s">
        <v>108</v>
      </c>
      <c r="AS564" s="156" t="s">
        <v>109</v>
      </c>
      <c r="AT564" s="156" t="s">
        <v>109</v>
      </c>
      <c r="AU564" s="156" t="s">
        <v>392</v>
      </c>
      <c r="AV564" s="156"/>
      <c r="AW564" s="156"/>
      <c r="AX564" s="156" t="s">
        <v>109</v>
      </c>
      <c r="AY564" s="156" t="s">
        <v>108</v>
      </c>
      <c r="AZ564" s="156"/>
      <c r="BA564" s="156"/>
      <c r="BB564" s="156"/>
      <c r="BC564" s="156"/>
      <c r="BD564" s="156"/>
      <c r="BE564" s="156"/>
      <c r="BF564" s="156"/>
      <c r="BG564" s="156"/>
      <c r="BH564" s="153">
        <f>T564+BB564</f>
        <v>26946667</v>
      </c>
      <c r="BI564" s="301" t="s">
        <v>259</v>
      </c>
      <c r="BJ564" s="156"/>
      <c r="BK564" s="156" t="s">
        <v>114</v>
      </c>
      <c r="BL564" s="156"/>
      <c r="BM564" s="346" t="s">
        <v>5733</v>
      </c>
      <c r="BN564" s="156" t="s">
        <v>964</v>
      </c>
      <c r="BO564" s="156">
        <v>44</v>
      </c>
      <c r="BP564" s="156" t="s">
        <v>114</v>
      </c>
      <c r="BQ564" s="156" t="s">
        <v>114</v>
      </c>
      <c r="BR564" s="156" t="s">
        <v>114</v>
      </c>
      <c r="BS564" s="156" t="s">
        <v>114</v>
      </c>
      <c r="BT564" s="156" t="s">
        <v>114</v>
      </c>
      <c r="BU564" s="156" t="s">
        <v>5734</v>
      </c>
      <c r="BV564" s="156">
        <v>8853022</v>
      </c>
      <c r="BW564" s="156" t="s">
        <v>4087</v>
      </c>
      <c r="BX564" s="156" t="s">
        <v>1247</v>
      </c>
      <c r="BY564" s="156" t="s">
        <v>119</v>
      </c>
      <c r="BZ564" s="156">
        <v>24094182028</v>
      </c>
      <c r="CA564" s="157" t="s">
        <v>109</v>
      </c>
      <c r="CB564" s="157" t="s">
        <v>109</v>
      </c>
      <c r="CC564" s="157" t="s">
        <v>109</v>
      </c>
      <c r="CD564" s="157" t="s">
        <v>578</v>
      </c>
      <c r="CE564" s="157" t="s">
        <v>109</v>
      </c>
      <c r="CF564" s="152" t="s">
        <v>109</v>
      </c>
      <c r="CG564" s="307" t="s">
        <v>5735</v>
      </c>
      <c r="CH564" s="156"/>
      <c r="CI564" s="156"/>
      <c r="CJ564" s="156"/>
      <c r="CK564" s="156"/>
      <c r="CL564" s="156"/>
      <c r="CM564" s="157" t="s">
        <v>109</v>
      </c>
      <c r="CN564" s="156"/>
    </row>
    <row r="565" spans="1:93" s="50" customFormat="1" ht="45.75" customHeight="1">
      <c r="A565" s="589">
        <f>1+A564</f>
        <v>564</v>
      </c>
      <c r="B565" s="403" t="s">
        <v>5736</v>
      </c>
      <c r="C565" s="156" t="s">
        <v>5737</v>
      </c>
      <c r="D565" s="156" t="s">
        <v>93</v>
      </c>
      <c r="E565" s="156">
        <v>45469</v>
      </c>
      <c r="F565" s="156">
        <v>45475</v>
      </c>
      <c r="G565" s="156">
        <v>45657</v>
      </c>
      <c r="H565" s="156" t="s">
        <v>416</v>
      </c>
      <c r="I565" s="156" t="s">
        <v>95</v>
      </c>
      <c r="J565" s="301" t="s">
        <v>4261</v>
      </c>
      <c r="K565" s="251">
        <v>1072711430</v>
      </c>
      <c r="L565" s="156">
        <v>8</v>
      </c>
      <c r="M565" s="156" t="s">
        <v>844</v>
      </c>
      <c r="N565" s="156" t="s">
        <v>98</v>
      </c>
      <c r="O565" s="156" t="s">
        <v>783</v>
      </c>
      <c r="P565" s="156" t="s">
        <v>4262</v>
      </c>
      <c r="Q565" s="156" t="s">
        <v>1037</v>
      </c>
      <c r="R565" s="143">
        <f>+G565-F565</f>
        <v>182</v>
      </c>
      <c r="S565" s="134" t="s">
        <v>5738</v>
      </c>
      <c r="T565" s="253">
        <v>27600000</v>
      </c>
      <c r="U565" s="156" t="s">
        <v>5739</v>
      </c>
      <c r="V565" s="253">
        <f>+T565</f>
        <v>27600000</v>
      </c>
      <c r="W565" s="156">
        <v>45470</v>
      </c>
      <c r="X565" s="156" t="s">
        <v>473</v>
      </c>
      <c r="Y565" s="317">
        <f>+Z565+AA565+AB565</f>
        <v>27600000</v>
      </c>
      <c r="Z565" s="156">
        <f>T565-AA565-AB565</f>
        <v>27600000</v>
      </c>
      <c r="AA565" s="156">
        <v>0</v>
      </c>
      <c r="AB565" s="156">
        <f>+AC565+AD565+AE565+AF565+AG565+AH565+AI565+AJ565</f>
        <v>0</v>
      </c>
      <c r="AC565" s="156">
        <v>0</v>
      </c>
      <c r="AD565" s="156">
        <v>0</v>
      </c>
      <c r="AE565" s="156">
        <v>0</v>
      </c>
      <c r="AF565" s="156">
        <v>0</v>
      </c>
      <c r="AG565" s="156">
        <v>0</v>
      </c>
      <c r="AH565" s="156">
        <v>0</v>
      </c>
      <c r="AI565" s="156">
        <v>0</v>
      </c>
      <c r="AJ565" s="156">
        <v>0</v>
      </c>
      <c r="AK565" s="156" t="s">
        <v>104</v>
      </c>
      <c r="AL565" s="103" t="s">
        <v>5740</v>
      </c>
      <c r="AM565" s="156" t="s">
        <v>2635</v>
      </c>
      <c r="AN565" s="156">
        <v>52770023</v>
      </c>
      <c r="AO565" s="156" t="s">
        <v>108</v>
      </c>
      <c r="AP565" s="156" t="s">
        <v>108</v>
      </c>
      <c r="AQ565" s="156" t="s">
        <v>108</v>
      </c>
      <c r="AR565" s="156" t="s">
        <v>108</v>
      </c>
      <c r="AS565" s="156"/>
      <c r="AT565" s="156" t="s">
        <v>109</v>
      </c>
      <c r="AU565" s="156" t="s">
        <v>392</v>
      </c>
      <c r="AV565" s="156"/>
      <c r="AW565" s="156"/>
      <c r="AX565" s="156"/>
      <c r="AY565" s="156" t="s">
        <v>108</v>
      </c>
      <c r="AZ565" s="156"/>
      <c r="BA565" s="156"/>
      <c r="BB565" s="156"/>
      <c r="BC565" s="156"/>
      <c r="BD565" s="156"/>
      <c r="BE565" s="156"/>
      <c r="BF565" s="156"/>
      <c r="BG565" s="156"/>
      <c r="BH565" s="153">
        <f>T565+BB565</f>
        <v>27600000</v>
      </c>
      <c r="BI565" s="349" t="s">
        <v>113</v>
      </c>
      <c r="BJ565" s="156"/>
      <c r="BK565" s="156" t="s">
        <v>114</v>
      </c>
      <c r="BL565" s="156"/>
      <c r="BM565" s="301"/>
      <c r="BN565" s="156" t="s">
        <v>917</v>
      </c>
      <c r="BO565" s="156">
        <v>27</v>
      </c>
      <c r="BP565" s="156" t="s">
        <v>578</v>
      </c>
      <c r="BQ565" s="156" t="s">
        <v>114</v>
      </c>
      <c r="BR565" s="156" t="s">
        <v>114</v>
      </c>
      <c r="BS565" s="156" t="s">
        <v>114</v>
      </c>
      <c r="BT565" s="156" t="s">
        <v>114</v>
      </c>
      <c r="BU565" s="156" t="s">
        <v>5741</v>
      </c>
      <c r="BV565" s="156">
        <v>3154400761</v>
      </c>
      <c r="BW565" s="156" t="s">
        <v>4266</v>
      </c>
      <c r="BX565" s="156" t="s">
        <v>881</v>
      </c>
      <c r="BY565" s="156" t="s">
        <v>119</v>
      </c>
      <c r="BZ565" s="156">
        <v>68200011752</v>
      </c>
      <c r="CA565" s="157" t="s">
        <v>109</v>
      </c>
      <c r="CB565" s="157" t="s">
        <v>109</v>
      </c>
      <c r="CC565" s="157" t="s">
        <v>109</v>
      </c>
      <c r="CD565" s="157" t="s">
        <v>109</v>
      </c>
      <c r="CE565" s="157" t="s">
        <v>109</v>
      </c>
      <c r="CF565" s="156"/>
      <c r="CG565" s="156"/>
      <c r="CH565" s="156"/>
      <c r="CI565" s="156"/>
      <c r="CJ565" s="156"/>
      <c r="CK565" s="156"/>
      <c r="CL565" s="156"/>
      <c r="CM565" s="157"/>
      <c r="CN565" s="156"/>
    </row>
    <row r="566" spans="1:93" s="50" customFormat="1" ht="45.75" customHeight="1">
      <c r="A566" s="589">
        <f>1+A565</f>
        <v>565</v>
      </c>
      <c r="B566" s="403" t="s">
        <v>5742</v>
      </c>
      <c r="C566" s="156" t="s">
        <v>5743</v>
      </c>
      <c r="D566" s="156" t="s">
        <v>93</v>
      </c>
      <c r="E566" s="156">
        <v>45471</v>
      </c>
      <c r="F566" s="156">
        <v>45472</v>
      </c>
      <c r="G566" s="156">
        <v>45654</v>
      </c>
      <c r="H566" s="156" t="s">
        <v>416</v>
      </c>
      <c r="I566" s="156" t="s">
        <v>180</v>
      </c>
      <c r="J566" s="301" t="s">
        <v>4325</v>
      </c>
      <c r="K566" s="251">
        <v>80397898</v>
      </c>
      <c r="L566" s="156">
        <v>1</v>
      </c>
      <c r="M566" s="156" t="s">
        <v>844</v>
      </c>
      <c r="N566" s="156" t="s">
        <v>98</v>
      </c>
      <c r="O566" s="156" t="s">
        <v>783</v>
      </c>
      <c r="P566" s="156" t="s">
        <v>5744</v>
      </c>
      <c r="Q566" s="156" t="s">
        <v>1037</v>
      </c>
      <c r="R566" s="143">
        <v>182</v>
      </c>
      <c r="S566" s="134" t="s">
        <v>5745</v>
      </c>
      <c r="T566" s="253">
        <v>18648000</v>
      </c>
      <c r="U566" s="156">
        <v>2024001702</v>
      </c>
      <c r="V566" s="253">
        <v>18648000</v>
      </c>
      <c r="W566" s="156">
        <v>45471</v>
      </c>
      <c r="X566" s="156" t="s">
        <v>473</v>
      </c>
      <c r="Y566" s="317">
        <v>18648000</v>
      </c>
      <c r="Z566" s="156">
        <v>18648000</v>
      </c>
      <c r="AA566" s="156">
        <v>0</v>
      </c>
      <c r="AB566" s="156" t="s">
        <v>5746</v>
      </c>
      <c r="AC566" s="156">
        <v>0</v>
      </c>
      <c r="AD566" s="156" t="s">
        <v>5746</v>
      </c>
      <c r="AE566" s="156">
        <v>0</v>
      </c>
      <c r="AF566" s="156">
        <v>0</v>
      </c>
      <c r="AG566" s="156">
        <v>0</v>
      </c>
      <c r="AH566" s="156">
        <v>0</v>
      </c>
      <c r="AI566" s="156">
        <v>0</v>
      </c>
      <c r="AJ566" s="156">
        <v>0</v>
      </c>
      <c r="AK566" s="156" t="s">
        <v>104</v>
      </c>
      <c r="AL566" s="103" t="s">
        <v>5747</v>
      </c>
      <c r="AM566" s="156" t="s">
        <v>224</v>
      </c>
      <c r="AN566" s="156">
        <v>13542484</v>
      </c>
      <c r="AO566" s="156" t="s">
        <v>108</v>
      </c>
      <c r="AP566" s="156" t="s">
        <v>108</v>
      </c>
      <c r="AQ566" s="156" t="s">
        <v>108</v>
      </c>
      <c r="AR566" s="156" t="s">
        <v>108</v>
      </c>
      <c r="AS566" s="156"/>
      <c r="AT566" s="156" t="s">
        <v>109</v>
      </c>
      <c r="AU566" s="156" t="s">
        <v>392</v>
      </c>
      <c r="AV566" s="156"/>
      <c r="AW566" s="156"/>
      <c r="AX566" s="156" t="s">
        <v>109</v>
      </c>
      <c r="AY566" s="156" t="s">
        <v>108</v>
      </c>
      <c r="AZ566" s="156"/>
      <c r="BA566" s="156"/>
      <c r="BB566" s="156"/>
      <c r="BC566" s="156"/>
      <c r="BD566" s="156"/>
      <c r="BE566" s="156"/>
      <c r="BF566" s="156"/>
      <c r="BG566" s="156"/>
      <c r="BH566" s="153">
        <v>18648000</v>
      </c>
      <c r="BI566" s="301" t="s">
        <v>113</v>
      </c>
      <c r="BJ566" s="156"/>
      <c r="BK566" s="156" t="s">
        <v>114</v>
      </c>
      <c r="BL566" s="156"/>
      <c r="BM566" s="301"/>
      <c r="BN566" s="156" t="s">
        <v>115</v>
      </c>
      <c r="BO566" s="156">
        <v>60</v>
      </c>
      <c r="BP566" s="156" t="s">
        <v>114</v>
      </c>
      <c r="BQ566" s="156" t="s">
        <v>114</v>
      </c>
      <c r="BR566" s="156" t="s">
        <v>114</v>
      </c>
      <c r="BS566" s="156" t="s">
        <v>114</v>
      </c>
      <c r="BT566" s="156" t="s">
        <v>114</v>
      </c>
      <c r="BU566" s="156" t="s">
        <v>5748</v>
      </c>
      <c r="BV566" s="156">
        <v>3143806905</v>
      </c>
      <c r="BW566" s="156" t="s">
        <v>4329</v>
      </c>
      <c r="BX566" s="156" t="s">
        <v>191</v>
      </c>
      <c r="BY566" s="156" t="s">
        <v>119</v>
      </c>
      <c r="BZ566" s="156">
        <v>24064890049</v>
      </c>
      <c r="CA566" s="157" t="s">
        <v>109</v>
      </c>
      <c r="CB566" s="157" t="s">
        <v>109</v>
      </c>
      <c r="CC566" s="157" t="s">
        <v>109</v>
      </c>
      <c r="CD566" s="157" t="s">
        <v>109</v>
      </c>
      <c r="CE566" s="157" t="s">
        <v>109</v>
      </c>
      <c r="CF566" s="152" t="s">
        <v>109</v>
      </c>
      <c r="CG566" s="156" t="s">
        <v>109</v>
      </c>
      <c r="CH566" s="156"/>
      <c r="CI566" s="156"/>
      <c r="CJ566" s="156"/>
      <c r="CK566" s="156"/>
      <c r="CL566" s="156"/>
      <c r="CM566" s="157" t="s">
        <v>109</v>
      </c>
      <c r="CN566" s="156"/>
    </row>
    <row r="567" spans="1:93" s="50" customFormat="1" ht="45.75" customHeight="1">
      <c r="A567" s="589">
        <f>1+A566</f>
        <v>566</v>
      </c>
      <c r="B567" s="403" t="s">
        <v>5749</v>
      </c>
      <c r="C567" s="156" t="s">
        <v>5750</v>
      </c>
      <c r="D567" s="156" t="s">
        <v>93</v>
      </c>
      <c r="E567" s="156">
        <v>45471</v>
      </c>
      <c r="F567" s="156">
        <v>45472</v>
      </c>
      <c r="G567" s="156">
        <v>45654</v>
      </c>
      <c r="H567" s="156" t="s">
        <v>416</v>
      </c>
      <c r="I567" s="156" t="s">
        <v>180</v>
      </c>
      <c r="J567" s="301" t="s">
        <v>5751</v>
      </c>
      <c r="K567" s="251">
        <v>2993978</v>
      </c>
      <c r="L567" s="156">
        <v>5</v>
      </c>
      <c r="M567" s="156" t="s">
        <v>844</v>
      </c>
      <c r="N567" s="156" t="s">
        <v>98</v>
      </c>
      <c r="O567" s="156" t="s">
        <v>783</v>
      </c>
      <c r="P567" s="156" t="s">
        <v>5744</v>
      </c>
      <c r="Q567" s="156" t="s">
        <v>1037</v>
      </c>
      <c r="R567" s="143">
        <v>182</v>
      </c>
      <c r="S567" s="134" t="s">
        <v>5745</v>
      </c>
      <c r="T567" s="253">
        <v>18648000</v>
      </c>
      <c r="U567" s="156">
        <v>2024001705</v>
      </c>
      <c r="V567" s="253">
        <v>18648000</v>
      </c>
      <c r="W567" s="156">
        <v>45471</v>
      </c>
      <c r="X567" s="156" t="s">
        <v>473</v>
      </c>
      <c r="Y567" s="317">
        <v>18648000</v>
      </c>
      <c r="Z567" s="156">
        <v>18648000</v>
      </c>
      <c r="AA567" s="156">
        <v>0</v>
      </c>
      <c r="AB567" s="156" t="s">
        <v>5746</v>
      </c>
      <c r="AC567" s="156">
        <v>0</v>
      </c>
      <c r="AD567" s="156" t="s">
        <v>5746</v>
      </c>
      <c r="AE567" s="156">
        <v>0</v>
      </c>
      <c r="AF567" s="156">
        <v>0</v>
      </c>
      <c r="AG567" s="156">
        <v>0</v>
      </c>
      <c r="AH567" s="156">
        <v>0</v>
      </c>
      <c r="AI567" s="156">
        <v>0</v>
      </c>
      <c r="AJ567" s="156">
        <v>0</v>
      </c>
      <c r="AK567" s="156" t="s">
        <v>104</v>
      </c>
      <c r="AL567" s="103" t="s">
        <v>5752</v>
      </c>
      <c r="AM567" s="156" t="s">
        <v>224</v>
      </c>
      <c r="AN567" s="156">
        <v>13542484</v>
      </c>
      <c r="AO567" s="156" t="s">
        <v>108</v>
      </c>
      <c r="AP567" s="156" t="s">
        <v>108</v>
      </c>
      <c r="AQ567" s="156" t="s">
        <v>108</v>
      </c>
      <c r="AR567" s="156" t="s">
        <v>108</v>
      </c>
      <c r="AS567" s="156"/>
      <c r="AT567" s="156" t="s">
        <v>109</v>
      </c>
      <c r="AU567" s="156" t="s">
        <v>392</v>
      </c>
      <c r="AV567" s="156"/>
      <c r="AW567" s="156"/>
      <c r="AX567" s="156" t="s">
        <v>109</v>
      </c>
      <c r="AY567" s="156" t="s">
        <v>108</v>
      </c>
      <c r="AZ567" s="156"/>
      <c r="BA567" s="156"/>
      <c r="BB567" s="156"/>
      <c r="BC567" s="156"/>
      <c r="BD567" s="156"/>
      <c r="BE567" s="156"/>
      <c r="BF567" s="156"/>
      <c r="BG567" s="156"/>
      <c r="BH567" s="153">
        <v>18648000</v>
      </c>
      <c r="BI567" s="301" t="s">
        <v>259</v>
      </c>
      <c r="BJ567" s="156"/>
      <c r="BK567" s="156" t="s">
        <v>114</v>
      </c>
      <c r="BL567" s="156"/>
      <c r="BM567" s="161" t="s">
        <v>5753</v>
      </c>
      <c r="BN567" s="156" t="s">
        <v>115</v>
      </c>
      <c r="BO567" s="156">
        <v>65</v>
      </c>
      <c r="BP567" s="156" t="s">
        <v>114</v>
      </c>
      <c r="BQ567" s="156" t="s">
        <v>114</v>
      </c>
      <c r="BR567" s="156" t="s">
        <v>114</v>
      </c>
      <c r="BS567" s="156" t="s">
        <v>114</v>
      </c>
      <c r="BT567" s="156" t="s">
        <v>114</v>
      </c>
      <c r="BU567" s="156" t="s">
        <v>5754</v>
      </c>
      <c r="BV567" s="156">
        <v>3103173174</v>
      </c>
      <c r="BW567" s="156" t="s">
        <v>5755</v>
      </c>
      <c r="BX567" s="156" t="s">
        <v>139</v>
      </c>
      <c r="BY567" s="156" t="s">
        <v>119</v>
      </c>
      <c r="BZ567" s="156">
        <v>550488443872756</v>
      </c>
      <c r="CA567" s="157" t="s">
        <v>109</v>
      </c>
      <c r="CB567" s="157" t="s">
        <v>109</v>
      </c>
      <c r="CC567" s="157" t="s">
        <v>109</v>
      </c>
      <c r="CD567" s="157" t="s">
        <v>109</v>
      </c>
      <c r="CE567" s="157" t="s">
        <v>109</v>
      </c>
      <c r="CF567" s="357" t="s">
        <v>109</v>
      </c>
      <c r="CG567" s="156"/>
      <c r="CH567" s="156"/>
      <c r="CI567" s="156"/>
      <c r="CJ567" s="156"/>
      <c r="CK567" s="156"/>
      <c r="CL567" s="156"/>
      <c r="CM567" s="157" t="s">
        <v>109</v>
      </c>
      <c r="CN567" s="156"/>
      <c r="CO567" s="297"/>
    </row>
    <row r="568" spans="1:93" s="50" customFormat="1" ht="45.75" customHeight="1">
      <c r="A568" s="589">
        <f>1+A567</f>
        <v>567</v>
      </c>
      <c r="B568" s="403" t="s">
        <v>5756</v>
      </c>
      <c r="C568" s="156" t="s">
        <v>5757</v>
      </c>
      <c r="D568" s="156" t="s">
        <v>93</v>
      </c>
      <c r="E568" s="156">
        <v>45471</v>
      </c>
      <c r="F568" s="156">
        <v>45472</v>
      </c>
      <c r="G568" s="156">
        <v>45654</v>
      </c>
      <c r="H568" s="156" t="s">
        <v>416</v>
      </c>
      <c r="I568" s="156" t="s">
        <v>180</v>
      </c>
      <c r="J568" s="301" t="s">
        <v>5758</v>
      </c>
      <c r="K568" s="251">
        <v>79306550</v>
      </c>
      <c r="L568" s="156">
        <v>1</v>
      </c>
      <c r="M568" s="156" t="s">
        <v>844</v>
      </c>
      <c r="N568" s="156" t="s">
        <v>98</v>
      </c>
      <c r="O568" s="156" t="s">
        <v>783</v>
      </c>
      <c r="P568" s="156" t="s">
        <v>5759</v>
      </c>
      <c r="Q568" s="156" t="s">
        <v>5760</v>
      </c>
      <c r="R568" s="143">
        <v>182</v>
      </c>
      <c r="S568" s="134" t="s">
        <v>5761</v>
      </c>
      <c r="T568" s="253">
        <v>19166000</v>
      </c>
      <c r="U568" s="156">
        <v>2024001700</v>
      </c>
      <c r="V568" s="253">
        <v>19166000</v>
      </c>
      <c r="W568" s="156">
        <v>45471</v>
      </c>
      <c r="X568" s="156" t="s">
        <v>473</v>
      </c>
      <c r="Y568" s="317">
        <v>19166000</v>
      </c>
      <c r="Z568" s="156">
        <v>19166000</v>
      </c>
      <c r="AA568" s="156">
        <v>0</v>
      </c>
      <c r="AB568" s="156" t="s">
        <v>5746</v>
      </c>
      <c r="AC568" s="156">
        <v>0</v>
      </c>
      <c r="AD568" s="156" t="s">
        <v>5746</v>
      </c>
      <c r="AE568" s="156">
        <v>0</v>
      </c>
      <c r="AF568" s="156">
        <v>0</v>
      </c>
      <c r="AG568" s="156">
        <v>0</v>
      </c>
      <c r="AH568" s="156">
        <v>0</v>
      </c>
      <c r="AI568" s="156">
        <v>0</v>
      </c>
      <c r="AJ568" s="156">
        <v>0</v>
      </c>
      <c r="AK568" s="156" t="s">
        <v>104</v>
      </c>
      <c r="AL568" s="103" t="s">
        <v>5762</v>
      </c>
      <c r="AM568" s="156" t="s">
        <v>224</v>
      </c>
      <c r="AN568" s="156">
        <v>13542484</v>
      </c>
      <c r="AO568" s="156" t="s">
        <v>108</v>
      </c>
      <c r="AP568" s="156" t="s">
        <v>108</v>
      </c>
      <c r="AQ568" s="156" t="s">
        <v>108</v>
      </c>
      <c r="AR568" s="156" t="s">
        <v>108</v>
      </c>
      <c r="AS568" s="156"/>
      <c r="AT568" s="156" t="s">
        <v>109</v>
      </c>
      <c r="AU568" s="156" t="s">
        <v>392</v>
      </c>
      <c r="AV568" s="156"/>
      <c r="AW568" s="156"/>
      <c r="AX568" s="156" t="s">
        <v>109</v>
      </c>
      <c r="AY568" s="156" t="s">
        <v>108</v>
      </c>
      <c r="AZ568" s="156"/>
      <c r="BA568" s="156"/>
      <c r="BB568" s="156"/>
      <c r="BC568" s="156"/>
      <c r="BD568" s="156"/>
      <c r="BE568" s="156"/>
      <c r="BF568" s="156"/>
      <c r="BG568" s="156"/>
      <c r="BH568" s="153">
        <v>19166000</v>
      </c>
      <c r="BI568" s="301" t="s">
        <v>259</v>
      </c>
      <c r="BJ568" s="156"/>
      <c r="BK568" s="156" t="s">
        <v>114</v>
      </c>
      <c r="BL568" s="156"/>
      <c r="BM568" s="161" t="s">
        <v>2539</v>
      </c>
      <c r="BN568" s="156" t="s">
        <v>115</v>
      </c>
      <c r="BO568" s="156">
        <v>61</v>
      </c>
      <c r="BP568" s="156" t="s">
        <v>114</v>
      </c>
      <c r="BQ568" s="156" t="s">
        <v>114</v>
      </c>
      <c r="BR568" s="156" t="s">
        <v>114</v>
      </c>
      <c r="BS568" s="156" t="s">
        <v>114</v>
      </c>
      <c r="BT568" s="156" t="s">
        <v>114</v>
      </c>
      <c r="BU568" s="156" t="s">
        <v>5763</v>
      </c>
      <c r="BV568" s="156">
        <v>3114810331</v>
      </c>
      <c r="BW568" s="156" t="s">
        <v>5764</v>
      </c>
      <c r="BX568" s="156" t="s">
        <v>118</v>
      </c>
      <c r="BY568" s="156" t="s">
        <v>119</v>
      </c>
      <c r="BZ568" s="156">
        <v>33745817420</v>
      </c>
      <c r="CA568" s="157" t="s">
        <v>109</v>
      </c>
      <c r="CB568" s="157" t="s">
        <v>109</v>
      </c>
      <c r="CC568" s="157" t="s">
        <v>109</v>
      </c>
      <c r="CD568" s="157" t="s">
        <v>109</v>
      </c>
      <c r="CE568" s="157" t="s">
        <v>109</v>
      </c>
      <c r="CF568" s="357" t="s">
        <v>109</v>
      </c>
      <c r="CG568" s="156" t="s">
        <v>109</v>
      </c>
      <c r="CH568" s="156"/>
      <c r="CI568" s="156"/>
      <c r="CJ568" s="156"/>
      <c r="CK568" s="156"/>
      <c r="CL568" s="156"/>
      <c r="CM568" s="157" t="s">
        <v>109</v>
      </c>
      <c r="CN568" s="156"/>
      <c r="CO568" s="297"/>
    </row>
    <row r="569" spans="1:93" s="50" customFormat="1" ht="45.75" customHeight="1">
      <c r="A569" s="589">
        <f>1+A568</f>
        <v>568</v>
      </c>
      <c r="B569" s="403" t="s">
        <v>5765</v>
      </c>
      <c r="C569" s="156" t="s">
        <v>5766</v>
      </c>
      <c r="D569" s="156" t="s">
        <v>93</v>
      </c>
      <c r="E569" s="156">
        <v>45471</v>
      </c>
      <c r="F569" s="156">
        <v>45472</v>
      </c>
      <c r="G569" s="156">
        <v>45654</v>
      </c>
      <c r="H569" s="156" t="s">
        <v>416</v>
      </c>
      <c r="I569" s="156" t="s">
        <v>180</v>
      </c>
      <c r="J569" s="301" t="s">
        <v>5767</v>
      </c>
      <c r="K569" s="251">
        <v>2994770</v>
      </c>
      <c r="L569" s="156">
        <v>5</v>
      </c>
      <c r="M569" s="156" t="s">
        <v>844</v>
      </c>
      <c r="N569" s="156" t="s">
        <v>98</v>
      </c>
      <c r="O569" s="156" t="s">
        <v>783</v>
      </c>
      <c r="P569" s="156" t="s">
        <v>5759</v>
      </c>
      <c r="Q569" s="156" t="s">
        <v>5760</v>
      </c>
      <c r="R569" s="143">
        <v>182</v>
      </c>
      <c r="S569" s="134" t="s">
        <v>5761</v>
      </c>
      <c r="T569" s="253">
        <v>19166000</v>
      </c>
      <c r="U569" s="156">
        <v>2024001704</v>
      </c>
      <c r="V569" s="253">
        <v>19166000</v>
      </c>
      <c r="W569" s="156">
        <v>45471</v>
      </c>
      <c r="X569" s="156" t="s">
        <v>473</v>
      </c>
      <c r="Y569" s="317">
        <v>19166000</v>
      </c>
      <c r="Z569" s="156">
        <v>19166000</v>
      </c>
      <c r="AA569" s="156">
        <v>0</v>
      </c>
      <c r="AB569" s="156" t="s">
        <v>5746</v>
      </c>
      <c r="AC569" s="156">
        <v>0</v>
      </c>
      <c r="AD569" s="156" t="s">
        <v>5746</v>
      </c>
      <c r="AE569" s="156">
        <v>0</v>
      </c>
      <c r="AF569" s="156">
        <v>0</v>
      </c>
      <c r="AG569" s="156">
        <v>0</v>
      </c>
      <c r="AH569" s="156">
        <v>0</v>
      </c>
      <c r="AI569" s="156">
        <v>0</v>
      </c>
      <c r="AJ569" s="156">
        <v>0</v>
      </c>
      <c r="AK569" s="156" t="s">
        <v>104</v>
      </c>
      <c r="AL569" s="103" t="s">
        <v>5768</v>
      </c>
      <c r="AM569" s="156" t="s">
        <v>224</v>
      </c>
      <c r="AN569" s="156">
        <v>13542484</v>
      </c>
      <c r="AO569" s="156" t="s">
        <v>108</v>
      </c>
      <c r="AP569" s="156" t="s">
        <v>108</v>
      </c>
      <c r="AQ569" s="156" t="s">
        <v>108</v>
      </c>
      <c r="AR569" s="156" t="s">
        <v>108</v>
      </c>
      <c r="AS569" s="156"/>
      <c r="AT569" s="156" t="s">
        <v>109</v>
      </c>
      <c r="AU569" s="156" t="s">
        <v>392</v>
      </c>
      <c r="AV569" s="156"/>
      <c r="AW569" s="156"/>
      <c r="AX569" s="156" t="s">
        <v>109</v>
      </c>
      <c r="AY569" s="156" t="s">
        <v>108</v>
      </c>
      <c r="AZ569" s="156"/>
      <c r="BA569" s="156"/>
      <c r="BB569" s="156"/>
      <c r="BC569" s="156"/>
      <c r="BD569" s="156"/>
      <c r="BE569" s="156"/>
      <c r="BF569" s="156"/>
      <c r="BG569" s="156"/>
      <c r="BH569" s="153">
        <v>19166000</v>
      </c>
      <c r="BI569" s="301" t="s">
        <v>259</v>
      </c>
      <c r="BJ569" s="156"/>
      <c r="BK569" s="156" t="s">
        <v>114</v>
      </c>
      <c r="BL569" s="156"/>
      <c r="BM569" s="161" t="s">
        <v>2539</v>
      </c>
      <c r="BN569" s="156" t="s">
        <v>115</v>
      </c>
      <c r="BO569" s="156">
        <v>63</v>
      </c>
      <c r="BP569" s="156" t="s">
        <v>114</v>
      </c>
      <c r="BQ569" s="156" t="s">
        <v>114</v>
      </c>
      <c r="BR569" s="156" t="s">
        <v>114</v>
      </c>
      <c r="BS569" s="156" t="s">
        <v>114</v>
      </c>
      <c r="BT569" s="156" t="s">
        <v>114</v>
      </c>
      <c r="BU569" s="156" t="s">
        <v>5769</v>
      </c>
      <c r="BV569" s="156">
        <v>3114810331</v>
      </c>
      <c r="BW569" s="156" t="s">
        <v>4238</v>
      </c>
      <c r="BX569" s="156" t="s">
        <v>248</v>
      </c>
      <c r="BY569" s="156" t="s">
        <v>119</v>
      </c>
      <c r="BZ569" s="156">
        <v>264504952</v>
      </c>
      <c r="CA569" s="157" t="s">
        <v>109</v>
      </c>
      <c r="CB569" s="157" t="s">
        <v>109</v>
      </c>
      <c r="CC569" s="157" t="s">
        <v>109</v>
      </c>
      <c r="CD569" s="157" t="s">
        <v>109</v>
      </c>
      <c r="CE569" s="157" t="s">
        <v>109</v>
      </c>
      <c r="CF569" s="357" t="s">
        <v>109</v>
      </c>
      <c r="CG569" s="156" t="s">
        <v>109</v>
      </c>
      <c r="CH569" s="156"/>
      <c r="CI569" s="156"/>
      <c r="CJ569" s="156"/>
      <c r="CK569" s="156"/>
      <c r="CL569" s="156"/>
      <c r="CM569" s="157" t="s">
        <v>109</v>
      </c>
      <c r="CN569" s="156"/>
      <c r="CO569" s="297"/>
    </row>
    <row r="570" spans="1:93" s="50" customFormat="1" ht="45.75" customHeight="1">
      <c r="A570" s="589">
        <f>1+A569</f>
        <v>569</v>
      </c>
      <c r="B570" s="403" t="s">
        <v>5770</v>
      </c>
      <c r="C570" s="156" t="s">
        <v>5771</v>
      </c>
      <c r="D570" s="156" t="s">
        <v>93</v>
      </c>
      <c r="E570" s="156">
        <v>45471</v>
      </c>
      <c r="F570" s="156">
        <v>45472</v>
      </c>
      <c r="G570" s="156">
        <v>45654</v>
      </c>
      <c r="H570" s="156" t="s">
        <v>416</v>
      </c>
      <c r="I570" s="156" t="s">
        <v>180</v>
      </c>
      <c r="J570" s="301" t="s">
        <v>4172</v>
      </c>
      <c r="K570" s="251">
        <v>80497339</v>
      </c>
      <c r="L570" s="156">
        <v>5</v>
      </c>
      <c r="M570" s="156" t="s">
        <v>844</v>
      </c>
      <c r="N570" s="156" t="s">
        <v>98</v>
      </c>
      <c r="O570" s="156" t="s">
        <v>783</v>
      </c>
      <c r="P570" s="156" t="s">
        <v>5759</v>
      </c>
      <c r="Q570" s="156" t="s">
        <v>5760</v>
      </c>
      <c r="R570" s="143">
        <v>182</v>
      </c>
      <c r="S570" s="134" t="s">
        <v>5761</v>
      </c>
      <c r="T570" s="253">
        <v>19166000</v>
      </c>
      <c r="U570" s="156">
        <v>2024001703</v>
      </c>
      <c r="V570" s="253">
        <v>19166000</v>
      </c>
      <c r="W570" s="156">
        <v>45471</v>
      </c>
      <c r="X570" s="156" t="s">
        <v>473</v>
      </c>
      <c r="Y570" s="317">
        <v>19166000</v>
      </c>
      <c r="Z570" s="156">
        <v>19166000</v>
      </c>
      <c r="AA570" s="156">
        <v>0</v>
      </c>
      <c r="AB570" s="156" t="s">
        <v>5746</v>
      </c>
      <c r="AC570" s="156">
        <v>0</v>
      </c>
      <c r="AD570" s="156" t="s">
        <v>5746</v>
      </c>
      <c r="AE570" s="156">
        <v>0</v>
      </c>
      <c r="AF570" s="156">
        <v>0</v>
      </c>
      <c r="AG570" s="156">
        <v>0</v>
      </c>
      <c r="AH570" s="156">
        <v>0</v>
      </c>
      <c r="AI570" s="156">
        <v>0</v>
      </c>
      <c r="AJ570" s="156">
        <v>0</v>
      </c>
      <c r="AK570" s="156" t="s">
        <v>104</v>
      </c>
      <c r="AL570" s="103" t="s">
        <v>5772</v>
      </c>
      <c r="AM570" s="156" t="s">
        <v>224</v>
      </c>
      <c r="AN570" s="156">
        <v>13542484</v>
      </c>
      <c r="AO570" s="156" t="s">
        <v>108</v>
      </c>
      <c r="AP570" s="156" t="s">
        <v>108</v>
      </c>
      <c r="AQ570" s="156" t="s">
        <v>108</v>
      </c>
      <c r="AR570" s="156" t="s">
        <v>108</v>
      </c>
      <c r="AS570" s="156"/>
      <c r="AT570" s="156" t="s">
        <v>109</v>
      </c>
      <c r="AU570" s="156" t="s">
        <v>392</v>
      </c>
      <c r="AV570" s="156"/>
      <c r="AW570" s="156"/>
      <c r="AX570" s="156" t="s">
        <v>109</v>
      </c>
      <c r="AY570" s="156" t="s">
        <v>108</v>
      </c>
      <c r="AZ570" s="156"/>
      <c r="BA570" s="156"/>
      <c r="BB570" s="156"/>
      <c r="BC570" s="156"/>
      <c r="BD570" s="156"/>
      <c r="BE570" s="156"/>
      <c r="BF570" s="156"/>
      <c r="BG570" s="156"/>
      <c r="BH570" s="153">
        <v>19166000</v>
      </c>
      <c r="BI570" s="301" t="s">
        <v>259</v>
      </c>
      <c r="BJ570" s="156"/>
      <c r="BK570" s="156" t="s">
        <v>114</v>
      </c>
      <c r="BL570" s="156"/>
      <c r="BM570" s="161" t="s">
        <v>2539</v>
      </c>
      <c r="BN570" s="156" t="s">
        <v>115</v>
      </c>
      <c r="BO570" s="156">
        <v>52</v>
      </c>
      <c r="BP570" s="156" t="s">
        <v>114</v>
      </c>
      <c r="BQ570" s="156" t="s">
        <v>114</v>
      </c>
      <c r="BR570" s="156" t="s">
        <v>114</v>
      </c>
      <c r="BS570" s="156" t="s">
        <v>114</v>
      </c>
      <c r="BT570" s="156" t="s">
        <v>114</v>
      </c>
      <c r="BU570" s="156" t="s">
        <v>5773</v>
      </c>
      <c r="BV570" s="156">
        <v>3115021931</v>
      </c>
      <c r="BW570" s="156" t="s">
        <v>5774</v>
      </c>
      <c r="BX570" s="156" t="s">
        <v>118</v>
      </c>
      <c r="BY570" s="156" t="s">
        <v>119</v>
      </c>
      <c r="BZ570" s="156">
        <v>33755304951</v>
      </c>
      <c r="CA570" s="157" t="s">
        <v>109</v>
      </c>
      <c r="CB570" s="157" t="s">
        <v>109</v>
      </c>
      <c r="CC570" s="157" t="s">
        <v>109</v>
      </c>
      <c r="CD570" s="157" t="s">
        <v>109</v>
      </c>
      <c r="CE570" s="157" t="s">
        <v>109</v>
      </c>
      <c r="CF570" s="357" t="s">
        <v>109</v>
      </c>
      <c r="CG570" s="156" t="s">
        <v>109</v>
      </c>
      <c r="CH570" s="156"/>
      <c r="CI570" s="156"/>
      <c r="CJ570" s="156"/>
      <c r="CK570" s="156"/>
      <c r="CL570" s="156"/>
      <c r="CM570" s="157" t="s">
        <v>109</v>
      </c>
      <c r="CN570" s="156"/>
      <c r="CO570" s="297"/>
    </row>
    <row r="571" spans="1:93" s="50" customFormat="1" ht="45.75" customHeight="1">
      <c r="A571" s="589">
        <f>1+A570</f>
        <v>570</v>
      </c>
      <c r="B571" s="403" t="s">
        <v>5775</v>
      </c>
      <c r="C571" s="156" t="s">
        <v>5776</v>
      </c>
      <c r="D571" s="156" t="s">
        <v>93</v>
      </c>
      <c r="E571" s="156">
        <v>45471</v>
      </c>
      <c r="F571" s="156">
        <v>45472</v>
      </c>
      <c r="G571" s="156">
        <v>45654</v>
      </c>
      <c r="H571" s="156" t="s">
        <v>416</v>
      </c>
      <c r="I571" s="156" t="s">
        <v>180</v>
      </c>
      <c r="J571" s="301" t="s">
        <v>4217</v>
      </c>
      <c r="K571" s="251">
        <v>2995275</v>
      </c>
      <c r="L571" s="156">
        <v>5</v>
      </c>
      <c r="M571" s="156" t="s">
        <v>844</v>
      </c>
      <c r="N571" s="156" t="s">
        <v>98</v>
      </c>
      <c r="O571" s="156" t="s">
        <v>783</v>
      </c>
      <c r="P571" s="156" t="s">
        <v>5759</v>
      </c>
      <c r="Q571" s="156" t="s">
        <v>5760</v>
      </c>
      <c r="R571" s="143">
        <v>182</v>
      </c>
      <c r="S571" s="134" t="s">
        <v>5761</v>
      </c>
      <c r="T571" s="253">
        <v>19166000</v>
      </c>
      <c r="U571" s="156">
        <v>2024001701</v>
      </c>
      <c r="V571" s="253">
        <v>19166000</v>
      </c>
      <c r="W571" s="156">
        <v>45471</v>
      </c>
      <c r="X571" s="156" t="s">
        <v>473</v>
      </c>
      <c r="Y571" s="317">
        <v>19166000</v>
      </c>
      <c r="Z571" s="156">
        <v>19166000</v>
      </c>
      <c r="AA571" s="156">
        <v>0</v>
      </c>
      <c r="AB571" s="156" t="s">
        <v>5746</v>
      </c>
      <c r="AC571" s="156">
        <v>0</v>
      </c>
      <c r="AD571" s="156" t="s">
        <v>5746</v>
      </c>
      <c r="AE571" s="156">
        <v>0</v>
      </c>
      <c r="AF571" s="156">
        <v>0</v>
      </c>
      <c r="AG571" s="156">
        <v>0</v>
      </c>
      <c r="AH571" s="156">
        <v>0</v>
      </c>
      <c r="AI571" s="156">
        <v>0</v>
      </c>
      <c r="AJ571" s="156">
        <v>0</v>
      </c>
      <c r="AK571" s="156" t="s">
        <v>104</v>
      </c>
      <c r="AL571" s="103" t="s">
        <v>5777</v>
      </c>
      <c r="AM571" s="156" t="s">
        <v>224</v>
      </c>
      <c r="AN571" s="156">
        <v>13542484</v>
      </c>
      <c r="AO571" s="156" t="s">
        <v>108</v>
      </c>
      <c r="AP571" s="156" t="s">
        <v>108</v>
      </c>
      <c r="AQ571" s="156" t="s">
        <v>108</v>
      </c>
      <c r="AR571" s="156" t="s">
        <v>108</v>
      </c>
      <c r="AS571" s="156"/>
      <c r="AT571" s="156" t="s">
        <v>109</v>
      </c>
      <c r="AU571" s="156" t="s">
        <v>392</v>
      </c>
      <c r="AV571" s="156"/>
      <c r="AW571" s="156"/>
      <c r="AX571" s="156" t="s">
        <v>109</v>
      </c>
      <c r="AY571" s="156" t="s">
        <v>108</v>
      </c>
      <c r="AZ571" s="156"/>
      <c r="BA571" s="156"/>
      <c r="BB571" s="156"/>
      <c r="BC571" s="156"/>
      <c r="BD571" s="156"/>
      <c r="BE571" s="156"/>
      <c r="BF571" s="156"/>
      <c r="BG571" s="156"/>
      <c r="BH571" s="153">
        <v>19166000</v>
      </c>
      <c r="BI571" s="301" t="s">
        <v>259</v>
      </c>
      <c r="BJ571" s="156"/>
      <c r="BK571" s="156" t="s">
        <v>114</v>
      </c>
      <c r="BL571" s="156"/>
      <c r="BM571" s="161" t="s">
        <v>2539</v>
      </c>
      <c r="BN571" s="156" t="s">
        <v>115</v>
      </c>
      <c r="BO571" s="156">
        <v>62</v>
      </c>
      <c r="BP571" s="156" t="s">
        <v>114</v>
      </c>
      <c r="BQ571" s="156" t="s">
        <v>114</v>
      </c>
      <c r="BR571" s="156" t="s">
        <v>114</v>
      </c>
      <c r="BS571" s="156" t="s">
        <v>114</v>
      </c>
      <c r="BT571" s="156" t="s">
        <v>114</v>
      </c>
      <c r="BU571" s="156" t="s">
        <v>5778</v>
      </c>
      <c r="BV571" s="156">
        <v>3007104063</v>
      </c>
      <c r="BW571" s="156" t="s">
        <v>5779</v>
      </c>
      <c r="BX571" s="156" t="s">
        <v>139</v>
      </c>
      <c r="BY571" s="156" t="s">
        <v>119</v>
      </c>
      <c r="BZ571" s="156">
        <v>550488444137084</v>
      </c>
      <c r="CA571" s="157" t="s">
        <v>109</v>
      </c>
      <c r="CB571" s="157" t="s">
        <v>109</v>
      </c>
      <c r="CC571" s="157" t="s">
        <v>109</v>
      </c>
      <c r="CD571" s="157" t="s">
        <v>109</v>
      </c>
      <c r="CE571" s="157" t="s">
        <v>109</v>
      </c>
      <c r="CF571" s="357" t="s">
        <v>109</v>
      </c>
      <c r="CG571" s="156" t="s">
        <v>109</v>
      </c>
      <c r="CH571" s="156"/>
      <c r="CI571" s="156"/>
      <c r="CJ571" s="156"/>
      <c r="CK571" s="156"/>
      <c r="CL571" s="156"/>
      <c r="CM571" s="157" t="s">
        <v>109</v>
      </c>
      <c r="CN571" s="156"/>
      <c r="CO571" s="297"/>
    </row>
    <row r="572" spans="1:93" s="50" customFormat="1" ht="45.75" customHeight="1">
      <c r="A572" s="589">
        <f>1+A571</f>
        <v>571</v>
      </c>
      <c r="B572" s="403" t="s">
        <v>5780</v>
      </c>
      <c r="C572" s="156" t="s">
        <v>5781</v>
      </c>
      <c r="D572" s="156" t="s">
        <v>93</v>
      </c>
      <c r="E572" s="156">
        <v>45477</v>
      </c>
      <c r="F572" s="156">
        <v>45484</v>
      </c>
      <c r="G572" s="156">
        <v>45657</v>
      </c>
      <c r="H572" s="156" t="s">
        <v>1154</v>
      </c>
      <c r="I572" s="156" t="s">
        <v>452</v>
      </c>
      <c r="J572" s="156" t="s">
        <v>5782</v>
      </c>
      <c r="K572" s="251">
        <v>900429481</v>
      </c>
      <c r="L572" s="156">
        <v>7</v>
      </c>
      <c r="M572" s="156" t="s">
        <v>926</v>
      </c>
      <c r="N572" s="156" t="s">
        <v>98</v>
      </c>
      <c r="O572" s="156" t="s">
        <v>1061</v>
      </c>
      <c r="P572" s="156" t="s">
        <v>5783</v>
      </c>
      <c r="Q572" s="156" t="s">
        <v>5784</v>
      </c>
      <c r="R572" s="143">
        <v>173</v>
      </c>
      <c r="S572" s="134" t="s">
        <v>2348</v>
      </c>
      <c r="T572" s="253">
        <v>58000000</v>
      </c>
      <c r="U572" s="156">
        <v>2024001735</v>
      </c>
      <c r="V572" s="253">
        <v>58000000</v>
      </c>
      <c r="W572" s="156" t="s">
        <v>5785</v>
      </c>
      <c r="X572" s="156" t="s">
        <v>473</v>
      </c>
      <c r="Y572" s="317">
        <v>58000000</v>
      </c>
      <c r="Z572" s="156">
        <v>58000000</v>
      </c>
      <c r="AA572" s="156">
        <v>0</v>
      </c>
      <c r="AB572" s="156">
        <v>0</v>
      </c>
      <c r="AC572" s="156">
        <v>0</v>
      </c>
      <c r="AD572" s="156" t="s">
        <v>5746</v>
      </c>
      <c r="AE572" s="156">
        <v>0</v>
      </c>
      <c r="AF572" s="156">
        <v>0</v>
      </c>
      <c r="AG572" s="156">
        <v>0</v>
      </c>
      <c r="AH572" s="156">
        <v>0</v>
      </c>
      <c r="AI572" s="156">
        <v>0</v>
      </c>
      <c r="AJ572" s="156">
        <v>0</v>
      </c>
      <c r="AK572" s="156" t="s">
        <v>104</v>
      </c>
      <c r="AL572" s="103" t="s">
        <v>5786</v>
      </c>
      <c r="AM572" s="156" t="s">
        <v>1698</v>
      </c>
      <c r="AN572" s="156">
        <v>11202703</v>
      </c>
      <c r="AO572" s="156" t="s">
        <v>5787</v>
      </c>
      <c r="AP572" s="156" t="s">
        <v>131</v>
      </c>
      <c r="AQ572" s="156" t="s">
        <v>5788</v>
      </c>
      <c r="AR572" s="156" t="s">
        <v>5787</v>
      </c>
      <c r="AS572" s="156" t="s">
        <v>114</v>
      </c>
      <c r="AT572" s="156" t="s">
        <v>109</v>
      </c>
      <c r="AU572" s="156" t="s">
        <v>392</v>
      </c>
      <c r="AV572" s="156"/>
      <c r="AW572" s="156"/>
      <c r="AX572" s="156" t="s">
        <v>109</v>
      </c>
      <c r="AY572" s="156" t="s">
        <v>108</v>
      </c>
      <c r="AZ572" s="156"/>
      <c r="BA572" s="156"/>
      <c r="BB572" s="156"/>
      <c r="BC572" s="156"/>
      <c r="BD572" s="156"/>
      <c r="BE572" s="156"/>
      <c r="BF572" s="156"/>
      <c r="BG572" s="156"/>
      <c r="BH572" s="153">
        <v>58000000</v>
      </c>
      <c r="BI572" s="161" t="s">
        <v>135</v>
      </c>
      <c r="BJ572" s="295"/>
      <c r="BK572" s="295"/>
      <c r="BL572" s="295"/>
      <c r="BM572" s="475" t="s">
        <v>2539</v>
      </c>
      <c r="BN572" s="156" t="s">
        <v>108</v>
      </c>
      <c r="BO572" s="156" t="s">
        <v>108</v>
      </c>
      <c r="BP572" s="156" t="s">
        <v>108</v>
      </c>
      <c r="BQ572" s="156" t="s">
        <v>108</v>
      </c>
      <c r="BR572" s="156" t="s">
        <v>108</v>
      </c>
      <c r="BS572" s="156" t="s">
        <v>108</v>
      </c>
      <c r="BT572" s="156" t="s">
        <v>108</v>
      </c>
      <c r="BU572" s="156" t="s">
        <v>5789</v>
      </c>
      <c r="BV572" s="156">
        <v>3166176209</v>
      </c>
      <c r="BW572" s="156" t="s">
        <v>5790</v>
      </c>
      <c r="BX572" s="156" t="s">
        <v>304</v>
      </c>
      <c r="BY572" s="156" t="s">
        <v>907</v>
      </c>
      <c r="BZ572" s="156">
        <v>487244865</v>
      </c>
      <c r="CA572" s="157" t="s">
        <v>109</v>
      </c>
      <c r="CB572" s="157"/>
      <c r="CC572" s="157"/>
      <c r="CD572" s="157"/>
      <c r="CE572" s="157"/>
      <c r="CF572" s="157"/>
      <c r="CG572" s="157"/>
      <c r="CH572" s="157"/>
      <c r="CI572" s="156"/>
      <c r="CJ572" s="156"/>
      <c r="CK572" s="156"/>
      <c r="CL572" s="156"/>
      <c r="CM572" s="157" t="s">
        <v>109</v>
      </c>
      <c r="CN572" s="156"/>
      <c r="CO572" s="297"/>
    </row>
    <row r="573" spans="1:93" s="50" customFormat="1" ht="45.75" customHeight="1">
      <c r="A573" s="589">
        <f>1+A572</f>
        <v>572</v>
      </c>
      <c r="B573" s="403" t="s">
        <v>5791</v>
      </c>
      <c r="C573" s="156" t="s">
        <v>5792</v>
      </c>
      <c r="D573" s="156" t="s">
        <v>425</v>
      </c>
      <c r="E573" s="156">
        <v>45477</v>
      </c>
      <c r="F573" s="156">
        <v>45486</v>
      </c>
      <c r="G573" s="156">
        <v>45657</v>
      </c>
      <c r="H573" s="156" t="s">
        <v>5793</v>
      </c>
      <c r="I573" s="156" t="s">
        <v>855</v>
      </c>
      <c r="J573" s="156" t="s">
        <v>3388</v>
      </c>
      <c r="K573" s="251">
        <v>900473515</v>
      </c>
      <c r="L573" s="156">
        <v>5</v>
      </c>
      <c r="M573" s="156" t="s">
        <v>926</v>
      </c>
      <c r="N573" s="156" t="s">
        <v>98</v>
      </c>
      <c r="O573" s="156" t="s">
        <v>2287</v>
      </c>
      <c r="P573" s="156" t="s">
        <v>5794</v>
      </c>
      <c r="Q573" s="156" t="s">
        <v>5795</v>
      </c>
      <c r="R573" s="143">
        <v>0</v>
      </c>
      <c r="S573" s="134" t="s">
        <v>898</v>
      </c>
      <c r="T573" s="253">
        <v>260000000</v>
      </c>
      <c r="U573" s="156" t="s">
        <v>5796</v>
      </c>
      <c r="V573" s="253">
        <v>260000000</v>
      </c>
      <c r="W573" s="156" t="s">
        <v>5785</v>
      </c>
      <c r="X573" s="156" t="s">
        <v>473</v>
      </c>
      <c r="Y573" s="317">
        <v>260000000</v>
      </c>
      <c r="Z573" s="156">
        <v>230000000</v>
      </c>
      <c r="AA573" s="156">
        <v>30000000</v>
      </c>
      <c r="AB573" s="156">
        <v>0</v>
      </c>
      <c r="AC573" s="156">
        <v>0</v>
      </c>
      <c r="AD573" s="156" t="s">
        <v>5746</v>
      </c>
      <c r="AE573" s="156">
        <v>0</v>
      </c>
      <c r="AF573" s="156">
        <v>0</v>
      </c>
      <c r="AG573" s="156">
        <v>0</v>
      </c>
      <c r="AH573" s="156">
        <v>0</v>
      </c>
      <c r="AI573" s="156">
        <v>0</v>
      </c>
      <c r="AJ573" s="156">
        <v>0</v>
      </c>
      <c r="AK573" s="156" t="s">
        <v>104</v>
      </c>
      <c r="AL573" s="103" t="s">
        <v>5797</v>
      </c>
      <c r="AM573" s="156" t="s">
        <v>4377</v>
      </c>
      <c r="AN573" s="156">
        <v>35474745</v>
      </c>
      <c r="AO573" s="156" t="s">
        <v>5798</v>
      </c>
      <c r="AP573" s="156" t="s">
        <v>131</v>
      </c>
      <c r="AQ573" s="156" t="s">
        <v>5788</v>
      </c>
      <c r="AR573" s="156" t="s">
        <v>5799</v>
      </c>
      <c r="AS573" s="156" t="s">
        <v>114</v>
      </c>
      <c r="AT573" s="156" t="s">
        <v>109</v>
      </c>
      <c r="AU573" s="156" t="s">
        <v>392</v>
      </c>
      <c r="AV573" s="156"/>
      <c r="AW573" s="156"/>
      <c r="AX573" s="156"/>
      <c r="AY573" s="156" t="s">
        <v>108</v>
      </c>
      <c r="AZ573" s="156"/>
      <c r="BA573" s="156"/>
      <c r="BB573" s="156"/>
      <c r="BC573" s="156"/>
      <c r="BD573" s="156"/>
      <c r="BE573" s="156"/>
      <c r="BF573" s="156"/>
      <c r="BG573" s="156"/>
      <c r="BH573" s="153">
        <v>260000000</v>
      </c>
      <c r="BI573" s="156" t="s">
        <v>259</v>
      </c>
      <c r="BJ573" s="295"/>
      <c r="BK573" s="295"/>
      <c r="BL573" s="295"/>
      <c r="BM573" s="624" t="s">
        <v>3383</v>
      </c>
      <c r="BN573" s="156" t="s">
        <v>108</v>
      </c>
      <c r="BO573" s="156" t="s">
        <v>108</v>
      </c>
      <c r="BP573" s="156" t="s">
        <v>108</v>
      </c>
      <c r="BQ573" s="156" t="s">
        <v>108</v>
      </c>
      <c r="BR573" s="156" t="s">
        <v>108</v>
      </c>
      <c r="BS573" s="156" t="s">
        <v>108</v>
      </c>
      <c r="BT573" s="156" t="s">
        <v>108</v>
      </c>
      <c r="BU573" s="156" t="s">
        <v>5800</v>
      </c>
      <c r="BV573" s="156">
        <v>3134961113</v>
      </c>
      <c r="BW573" s="156" t="s">
        <v>5801</v>
      </c>
      <c r="BX573" s="156" t="s">
        <v>839</v>
      </c>
      <c r="BY573" s="156" t="s">
        <v>119</v>
      </c>
      <c r="BZ573" s="156">
        <v>4170291399</v>
      </c>
      <c r="CA573" s="157" t="s">
        <v>109</v>
      </c>
      <c r="CB573" s="157" t="s">
        <v>109</v>
      </c>
      <c r="CC573" s="157" t="s">
        <v>109</v>
      </c>
      <c r="CD573" s="157" t="s">
        <v>109</v>
      </c>
      <c r="CE573" s="157" t="s">
        <v>109</v>
      </c>
      <c r="CF573" s="157" t="s">
        <v>109</v>
      </c>
      <c r="CG573" s="157" t="s">
        <v>109</v>
      </c>
      <c r="CH573" s="157" t="s">
        <v>109</v>
      </c>
      <c r="CI573" s="156"/>
      <c r="CJ573" s="156"/>
      <c r="CK573" s="156"/>
      <c r="CL573" s="156"/>
      <c r="CM573" s="157" t="s">
        <v>109</v>
      </c>
      <c r="CN573" s="156"/>
      <c r="CO573" s="297"/>
    </row>
    <row r="574" spans="1:93" s="50" customFormat="1" ht="45.75" customHeight="1">
      <c r="A574" s="566">
        <f>1+A573</f>
        <v>573</v>
      </c>
      <c r="B574" s="402" t="s">
        <v>5802</v>
      </c>
      <c r="C574" s="339" t="s">
        <v>5803</v>
      </c>
      <c r="D574" s="205" t="s">
        <v>5804</v>
      </c>
      <c r="E574" s="202">
        <v>45482</v>
      </c>
      <c r="F574" s="203">
        <v>45484</v>
      </c>
      <c r="G574" s="203">
        <v>45657</v>
      </c>
      <c r="H574" s="201" t="s">
        <v>5805</v>
      </c>
      <c r="I574" s="206" t="s">
        <v>452</v>
      </c>
      <c r="J574" s="201" t="s">
        <v>5806</v>
      </c>
      <c r="K574" s="271">
        <v>901189113</v>
      </c>
      <c r="L574" s="201">
        <v>4</v>
      </c>
      <c r="M574" s="272" t="s">
        <v>926</v>
      </c>
      <c r="N574" s="208" t="s">
        <v>98</v>
      </c>
      <c r="O574" s="218" t="s">
        <v>5807</v>
      </c>
      <c r="P574" s="201" t="s">
        <v>5808</v>
      </c>
      <c r="Q574" s="201" t="s">
        <v>5809</v>
      </c>
      <c r="R574" s="210">
        <v>0</v>
      </c>
      <c r="S574" s="201" t="s">
        <v>5810</v>
      </c>
      <c r="T574" s="273">
        <v>1759434300</v>
      </c>
      <c r="U574" s="274" t="s">
        <v>5811</v>
      </c>
      <c r="V574" s="273">
        <v>1759434300</v>
      </c>
      <c r="W574" s="275" t="s">
        <v>5812</v>
      </c>
      <c r="X574" s="276" t="s">
        <v>473</v>
      </c>
      <c r="Y574" s="313">
        <v>1759434300</v>
      </c>
      <c r="Z574" s="215">
        <v>1759434300</v>
      </c>
      <c r="AA574" s="216">
        <v>0</v>
      </c>
      <c r="AB574" s="217">
        <v>0</v>
      </c>
      <c r="AC574" s="216">
        <v>0</v>
      </c>
      <c r="AD574" s="216" t="s">
        <v>5746</v>
      </c>
      <c r="AE574" s="216">
        <v>0</v>
      </c>
      <c r="AF574" s="216">
        <v>0</v>
      </c>
      <c r="AG574" s="216">
        <v>0</v>
      </c>
      <c r="AH574" s="216">
        <v>0</v>
      </c>
      <c r="AI574" s="216">
        <v>0</v>
      </c>
      <c r="AJ574" s="216">
        <v>0</v>
      </c>
      <c r="AK574" s="209" t="s">
        <v>104</v>
      </c>
      <c r="AL574" s="191" t="s">
        <v>5813</v>
      </c>
      <c r="AM574" s="201" t="s">
        <v>5814</v>
      </c>
      <c r="AN574" s="207"/>
      <c r="AO574" s="209" t="s">
        <v>5815</v>
      </c>
      <c r="AP574" s="201" t="s">
        <v>1618</v>
      </c>
      <c r="AQ574" s="277" t="s">
        <v>5816</v>
      </c>
      <c r="AR574" s="209" t="s">
        <v>5817</v>
      </c>
      <c r="AS574" s="201" t="s">
        <v>114</v>
      </c>
      <c r="AT574" s="209" t="s">
        <v>109</v>
      </c>
      <c r="AU574" s="209"/>
      <c r="AV574" s="201"/>
      <c r="AW574" s="201"/>
      <c r="AX574" s="201"/>
      <c r="AY574" s="201" t="s">
        <v>108</v>
      </c>
      <c r="AZ574" s="240"/>
      <c r="BA574" s="201"/>
      <c r="BB574" s="241"/>
      <c r="BC574" s="240"/>
      <c r="BD574" s="210"/>
      <c r="BE574" s="210"/>
      <c r="BF574" s="210"/>
      <c r="BG574" s="240"/>
      <c r="BH574" s="221">
        <v>1759434300</v>
      </c>
      <c r="BI574" s="161" t="s">
        <v>135</v>
      </c>
      <c r="BJ574" s="308"/>
      <c r="BK574" s="308"/>
      <c r="BL574" s="308"/>
      <c r="BM574" s="475" t="s">
        <v>5818</v>
      </c>
      <c r="BN574" s="285" t="s">
        <v>108</v>
      </c>
      <c r="BO574" s="261" t="s">
        <v>108</v>
      </c>
      <c r="BP574" s="261" t="s">
        <v>108</v>
      </c>
      <c r="BQ574" s="261" t="s">
        <v>108</v>
      </c>
      <c r="BR574" s="261" t="s">
        <v>108</v>
      </c>
      <c r="BS574" s="261" t="s">
        <v>108</v>
      </c>
      <c r="BT574" s="261" t="s">
        <v>108</v>
      </c>
      <c r="BU574" s="286" t="s">
        <v>5819</v>
      </c>
      <c r="BV574" s="261">
        <v>3173697482</v>
      </c>
      <c r="BW574" s="65" t="s">
        <v>5820</v>
      </c>
      <c r="BX574" s="287"/>
      <c r="BY574" s="261"/>
      <c r="BZ574" s="302"/>
      <c r="CA574" s="223" t="s">
        <v>109</v>
      </c>
      <c r="CB574" s="223" t="s">
        <v>109</v>
      </c>
      <c r="CC574" s="223" t="s">
        <v>109</v>
      </c>
      <c r="CD574" s="223" t="s">
        <v>109</v>
      </c>
      <c r="CE574" s="223" t="s">
        <v>109</v>
      </c>
      <c r="CF574" s="294" t="s">
        <v>3616</v>
      </c>
      <c r="CG574" s="223"/>
      <c r="CH574" s="223"/>
      <c r="CI574" s="223"/>
      <c r="CJ574" s="223"/>
      <c r="CK574" s="223"/>
      <c r="CL574" s="223"/>
      <c r="CM574" s="303"/>
      <c r="CN574" s="223"/>
      <c r="CO574" s="297"/>
    </row>
    <row r="575" spans="1:93" s="50" customFormat="1" ht="45.75" customHeight="1">
      <c r="A575" s="571">
        <f>1+A574</f>
        <v>574</v>
      </c>
      <c r="B575" s="402" t="s">
        <v>5821</v>
      </c>
      <c r="C575" s="202" t="s">
        <v>5822</v>
      </c>
      <c r="D575" s="205" t="s">
        <v>93</v>
      </c>
      <c r="E575" s="202">
        <v>45481</v>
      </c>
      <c r="F575" s="203">
        <v>45482</v>
      </c>
      <c r="G575" s="203">
        <v>45633</v>
      </c>
      <c r="H575" s="201" t="s">
        <v>416</v>
      </c>
      <c r="I575" s="206" t="s">
        <v>216</v>
      </c>
      <c r="J575" s="201" t="s">
        <v>5823</v>
      </c>
      <c r="K575" s="271">
        <v>832008895</v>
      </c>
      <c r="L575" s="201">
        <v>1</v>
      </c>
      <c r="M575" s="272" t="s">
        <v>926</v>
      </c>
      <c r="N575" s="208" t="s">
        <v>98</v>
      </c>
      <c r="O575" s="218" t="s">
        <v>5824</v>
      </c>
      <c r="P575" s="201" t="s">
        <v>5825</v>
      </c>
      <c r="Q575" s="201" t="s">
        <v>5826</v>
      </c>
      <c r="R575" s="210">
        <v>151</v>
      </c>
      <c r="S575" s="201" t="s">
        <v>5827</v>
      </c>
      <c r="T575" s="273">
        <v>357600000</v>
      </c>
      <c r="U575" s="274">
        <v>2024001740</v>
      </c>
      <c r="V575" s="273">
        <v>357600000</v>
      </c>
      <c r="W575" s="275" t="s">
        <v>5788</v>
      </c>
      <c r="X575" s="276" t="s">
        <v>473</v>
      </c>
      <c r="Y575" s="313">
        <v>357600000</v>
      </c>
      <c r="Z575" s="215">
        <v>357600000</v>
      </c>
      <c r="AA575" s="216">
        <v>0</v>
      </c>
      <c r="AB575" s="217">
        <v>0</v>
      </c>
      <c r="AC575" s="216">
        <v>0</v>
      </c>
      <c r="AD575" s="216" t="s">
        <v>5746</v>
      </c>
      <c r="AE575" s="216">
        <v>0</v>
      </c>
      <c r="AF575" s="216">
        <v>0</v>
      </c>
      <c r="AG575" s="216">
        <v>0</v>
      </c>
      <c r="AH575" s="216">
        <v>0</v>
      </c>
      <c r="AI575" s="216">
        <v>0</v>
      </c>
      <c r="AJ575" s="216">
        <v>0</v>
      </c>
      <c r="AK575" s="209" t="s">
        <v>104</v>
      </c>
      <c r="AL575" s="191" t="s">
        <v>5828</v>
      </c>
      <c r="AM575" s="201" t="s">
        <v>4335</v>
      </c>
      <c r="AN575" s="207">
        <v>13542484</v>
      </c>
      <c r="AO575" s="209" t="s">
        <v>5829</v>
      </c>
      <c r="AP575" s="201" t="s">
        <v>131</v>
      </c>
      <c r="AQ575" s="277" t="s">
        <v>5830</v>
      </c>
      <c r="AR575" s="209" t="s">
        <v>5831</v>
      </c>
      <c r="AS575" s="201" t="s">
        <v>114</v>
      </c>
      <c r="AT575" s="209" t="s">
        <v>109</v>
      </c>
      <c r="AU575" s="209" t="s">
        <v>392</v>
      </c>
      <c r="AV575" s="201"/>
      <c r="AW575" s="201"/>
      <c r="AX575" s="201" t="s">
        <v>109</v>
      </c>
      <c r="AY575" s="201" t="s">
        <v>108</v>
      </c>
      <c r="AZ575" s="240"/>
      <c r="BA575" s="201"/>
      <c r="BB575" s="241"/>
      <c r="BC575" s="240"/>
      <c r="BD575" s="210"/>
      <c r="BE575" s="210"/>
      <c r="BF575" s="210"/>
      <c r="BG575" s="240"/>
      <c r="BH575" s="221">
        <v>357600000</v>
      </c>
      <c r="BI575" s="161" t="s">
        <v>135</v>
      </c>
      <c r="BJ575" s="308"/>
      <c r="BK575" s="308"/>
      <c r="BL575" s="308"/>
      <c r="BM575" s="475" t="s">
        <v>136</v>
      </c>
      <c r="BN575" s="285" t="s">
        <v>108</v>
      </c>
      <c r="BO575" s="261" t="s">
        <v>108</v>
      </c>
      <c r="BP575" s="261" t="s">
        <v>108</v>
      </c>
      <c r="BQ575" s="261" t="s">
        <v>108</v>
      </c>
      <c r="BR575" s="261" t="s">
        <v>108</v>
      </c>
      <c r="BS575" s="261" t="s">
        <v>108</v>
      </c>
      <c r="BT575" s="261" t="s">
        <v>108</v>
      </c>
      <c r="BU575" s="286" t="s">
        <v>5832</v>
      </c>
      <c r="BV575" s="261">
        <v>3023760167</v>
      </c>
      <c r="BW575" s="65" t="s">
        <v>5833</v>
      </c>
      <c r="BX575" s="287" t="s">
        <v>881</v>
      </c>
      <c r="BY575" s="261" t="s">
        <v>907</v>
      </c>
      <c r="BZ575" s="173" t="s">
        <v>5834</v>
      </c>
      <c r="CA575" s="223" t="s">
        <v>109</v>
      </c>
      <c r="CB575" s="223" t="s">
        <v>109</v>
      </c>
      <c r="CC575" s="223" t="s">
        <v>109</v>
      </c>
      <c r="CD575" s="294"/>
      <c r="CE575" s="294"/>
      <c r="CF575" s="294"/>
      <c r="CG575" s="223"/>
      <c r="CH575" s="223"/>
      <c r="CI575" s="223"/>
      <c r="CJ575" s="223"/>
      <c r="CK575" s="223"/>
      <c r="CL575" s="223"/>
      <c r="CM575" s="303"/>
      <c r="CN575" s="223"/>
      <c r="CO575" s="297"/>
    </row>
    <row r="576" spans="1:93" s="50" customFormat="1" ht="57.75" customHeight="1">
      <c r="A576" s="571">
        <f>1+A575</f>
        <v>575</v>
      </c>
      <c r="B576" s="402" t="s">
        <v>5835</v>
      </c>
      <c r="C576" s="202" t="s">
        <v>5836</v>
      </c>
      <c r="D576" s="205" t="s">
        <v>1034</v>
      </c>
      <c r="E576" s="202">
        <v>45482</v>
      </c>
      <c r="F576" s="203">
        <v>45488</v>
      </c>
      <c r="G576" s="203">
        <v>45579</v>
      </c>
      <c r="H576" s="201" t="s">
        <v>5837</v>
      </c>
      <c r="I576" s="206" t="s">
        <v>452</v>
      </c>
      <c r="J576" s="201" t="s">
        <v>5838</v>
      </c>
      <c r="K576" s="271">
        <v>901039835</v>
      </c>
      <c r="L576" s="201">
        <v>0</v>
      </c>
      <c r="M576" s="272" t="s">
        <v>926</v>
      </c>
      <c r="N576" s="208" t="s">
        <v>98</v>
      </c>
      <c r="O576" s="218" t="s">
        <v>993</v>
      </c>
      <c r="P576" s="201" t="s">
        <v>5839</v>
      </c>
      <c r="Q576" s="201" t="s">
        <v>681</v>
      </c>
      <c r="R576" s="210">
        <v>91</v>
      </c>
      <c r="S576" s="201" t="s">
        <v>5840</v>
      </c>
      <c r="T576" s="273">
        <v>88620000</v>
      </c>
      <c r="U576" s="274">
        <v>2024001743</v>
      </c>
      <c r="V576" s="273">
        <v>88620000</v>
      </c>
      <c r="W576" s="275" t="s">
        <v>5812</v>
      </c>
      <c r="X576" s="276" t="s">
        <v>473</v>
      </c>
      <c r="Y576" s="313">
        <v>88620000</v>
      </c>
      <c r="Z576" s="215">
        <v>88620000</v>
      </c>
      <c r="AA576" s="216">
        <v>0</v>
      </c>
      <c r="AB576" s="217">
        <v>0</v>
      </c>
      <c r="AC576" s="216">
        <v>0</v>
      </c>
      <c r="AD576" s="216" t="s">
        <v>5746</v>
      </c>
      <c r="AE576" s="216">
        <v>0</v>
      </c>
      <c r="AF576" s="216">
        <v>0</v>
      </c>
      <c r="AG576" s="216">
        <v>0</v>
      </c>
      <c r="AH576" s="216">
        <v>0</v>
      </c>
      <c r="AI576" s="216">
        <v>0</v>
      </c>
      <c r="AJ576" s="216">
        <v>0</v>
      </c>
      <c r="AK576" s="209" t="s">
        <v>104</v>
      </c>
      <c r="AL576" s="191" t="s">
        <v>5841</v>
      </c>
      <c r="AM576" s="201" t="s">
        <v>5842</v>
      </c>
      <c r="AN576" s="207">
        <v>1075652260</v>
      </c>
      <c r="AO576" s="209" t="s">
        <v>5843</v>
      </c>
      <c r="AP576" s="201" t="s">
        <v>1618</v>
      </c>
      <c r="AQ576" s="277" t="s">
        <v>5844</v>
      </c>
      <c r="AR576" s="209" t="s">
        <v>5845</v>
      </c>
      <c r="AS576" s="201" t="s">
        <v>114</v>
      </c>
      <c r="AT576" s="209" t="s">
        <v>109</v>
      </c>
      <c r="AU576" s="209" t="s">
        <v>392</v>
      </c>
      <c r="AV576" s="201"/>
      <c r="AW576" s="201"/>
      <c r="AX576" s="201" t="s">
        <v>109</v>
      </c>
      <c r="AY576" s="201" t="s">
        <v>108</v>
      </c>
      <c r="AZ576" s="240"/>
      <c r="BA576" s="201"/>
      <c r="BB576" s="241"/>
      <c r="BC576" s="240"/>
      <c r="BD576" s="210"/>
      <c r="BE576" s="210"/>
      <c r="BF576" s="210"/>
      <c r="BG576" s="240"/>
      <c r="BH576" s="221">
        <v>88620000</v>
      </c>
      <c r="BI576" s="161" t="s">
        <v>135</v>
      </c>
      <c r="BJ576" s="308"/>
      <c r="BK576" s="308"/>
      <c r="BL576" s="308"/>
      <c r="BM576" s="475" t="s">
        <v>5846</v>
      </c>
      <c r="BN576" s="285" t="s">
        <v>108</v>
      </c>
      <c r="BO576" s="261" t="s">
        <v>108</v>
      </c>
      <c r="BP576" s="261" t="s">
        <v>108</v>
      </c>
      <c r="BQ576" s="261" t="s">
        <v>108</v>
      </c>
      <c r="BR576" s="261" t="s">
        <v>108</v>
      </c>
      <c r="BS576" s="261" t="s">
        <v>108</v>
      </c>
      <c r="BT576" s="261" t="s">
        <v>108</v>
      </c>
      <c r="BU576" s="286" t="s">
        <v>5847</v>
      </c>
      <c r="BV576" s="261">
        <v>3143043281</v>
      </c>
      <c r="BW576" s="65" t="s">
        <v>5848</v>
      </c>
      <c r="BX576" s="287"/>
      <c r="BY576" s="261"/>
      <c r="BZ576" s="173"/>
      <c r="CA576" s="223" t="s">
        <v>109</v>
      </c>
      <c r="CB576" s="223" t="s">
        <v>109</v>
      </c>
      <c r="CC576" s="223"/>
      <c r="CD576" s="294"/>
      <c r="CE576" s="294"/>
      <c r="CF576" s="294"/>
      <c r="CG576" s="223"/>
      <c r="CH576" s="223"/>
      <c r="CI576" s="223"/>
      <c r="CJ576" s="223"/>
      <c r="CK576" s="223"/>
      <c r="CL576" s="223"/>
      <c r="CM576" s="223" t="s">
        <v>109</v>
      </c>
      <c r="CN576" s="223"/>
      <c r="CO576" s="297"/>
    </row>
    <row r="577" spans="1:1337" s="290" customFormat="1" ht="45.75" customHeight="1">
      <c r="A577" s="589">
        <f>1+A576</f>
        <v>576</v>
      </c>
      <c r="B577" s="403" t="s">
        <v>5849</v>
      </c>
      <c r="C577" s="156" t="s">
        <v>5850</v>
      </c>
      <c r="D577" s="156" t="s">
        <v>93</v>
      </c>
      <c r="E577" s="156">
        <v>45482</v>
      </c>
      <c r="F577" s="156">
        <v>45483</v>
      </c>
      <c r="G577" s="156">
        <v>45657</v>
      </c>
      <c r="H577" s="156" t="s">
        <v>416</v>
      </c>
      <c r="I577" s="156" t="s">
        <v>5851</v>
      </c>
      <c r="J577" s="301" t="s">
        <v>3829</v>
      </c>
      <c r="K577" s="251">
        <v>1007319146</v>
      </c>
      <c r="L577" s="156">
        <v>4</v>
      </c>
      <c r="M577" s="156" t="s">
        <v>97</v>
      </c>
      <c r="N577" s="156" t="s">
        <v>98</v>
      </c>
      <c r="O577" s="156" t="s">
        <v>873</v>
      </c>
      <c r="P577" s="156" t="s">
        <v>3830</v>
      </c>
      <c r="Q577" s="156" t="s">
        <v>5852</v>
      </c>
      <c r="R577" s="143">
        <v>0</v>
      </c>
      <c r="S577" s="134" t="s">
        <v>5853</v>
      </c>
      <c r="T577" s="253">
        <v>26400000</v>
      </c>
      <c r="U577" s="156">
        <v>2024001744</v>
      </c>
      <c r="V577" s="253">
        <v>26400000</v>
      </c>
      <c r="W577" s="156" t="s">
        <v>5812</v>
      </c>
      <c r="X577" s="156" t="s">
        <v>473</v>
      </c>
      <c r="Y577" s="317">
        <v>26400000</v>
      </c>
      <c r="Z577" s="156">
        <v>26400000</v>
      </c>
      <c r="AA577" s="156">
        <v>0</v>
      </c>
      <c r="AB577" s="156">
        <v>0</v>
      </c>
      <c r="AC577" s="156">
        <v>0</v>
      </c>
      <c r="AD577" s="156" t="s">
        <v>5746</v>
      </c>
      <c r="AE577" s="156">
        <v>0</v>
      </c>
      <c r="AF577" s="156">
        <v>0</v>
      </c>
      <c r="AG577" s="156">
        <v>0</v>
      </c>
      <c r="AH577" s="156">
        <v>0</v>
      </c>
      <c r="AI577" s="156">
        <v>0</v>
      </c>
      <c r="AJ577" s="156">
        <v>0</v>
      </c>
      <c r="AK577" s="156" t="s">
        <v>104</v>
      </c>
      <c r="AL577" s="103" t="s">
        <v>5854</v>
      </c>
      <c r="AM577" s="156" t="s">
        <v>5855</v>
      </c>
      <c r="AN577" s="156" t="s">
        <v>5856</v>
      </c>
      <c r="AO577" s="156" t="s">
        <v>108</v>
      </c>
      <c r="AP577" s="156" t="s">
        <v>108</v>
      </c>
      <c r="AQ577" s="156" t="s">
        <v>108</v>
      </c>
      <c r="AR577" s="156" t="s">
        <v>108</v>
      </c>
      <c r="AS577" s="156" t="s">
        <v>108</v>
      </c>
      <c r="AT577" s="156" t="s">
        <v>109</v>
      </c>
      <c r="AU577" s="156"/>
      <c r="AV577" s="156"/>
      <c r="AW577" s="156"/>
      <c r="AX577" s="156"/>
      <c r="AY577" s="156" t="s">
        <v>108</v>
      </c>
      <c r="AZ577" s="156"/>
      <c r="BA577" s="156"/>
      <c r="BB577" s="156"/>
      <c r="BC577" s="156"/>
      <c r="BD577" s="156"/>
      <c r="BE577" s="156"/>
      <c r="BF577" s="156"/>
      <c r="BG577" s="156"/>
      <c r="BH577" s="153">
        <v>26400000</v>
      </c>
      <c r="BI577" s="349" t="s">
        <v>113</v>
      </c>
      <c r="BJ577" s="156"/>
      <c r="BK577" s="156" t="s">
        <v>114</v>
      </c>
      <c r="BL577" s="156"/>
      <c r="BM577" s="301"/>
      <c r="BN577" s="156" t="s">
        <v>964</v>
      </c>
      <c r="BO577" s="156">
        <v>25</v>
      </c>
      <c r="BP577" s="156" t="s">
        <v>108</v>
      </c>
      <c r="BQ577" s="156" t="s">
        <v>108</v>
      </c>
      <c r="BR577" s="156" t="s">
        <v>108</v>
      </c>
      <c r="BS577" s="156" t="s">
        <v>108</v>
      </c>
      <c r="BT577" s="156" t="s">
        <v>108</v>
      </c>
      <c r="BU577" s="156" t="s">
        <v>5857</v>
      </c>
      <c r="BV577" s="156">
        <v>3224445861</v>
      </c>
      <c r="BW577" s="156" t="s">
        <v>5858</v>
      </c>
      <c r="BX577" s="156" t="s">
        <v>304</v>
      </c>
      <c r="BY577" s="156" t="s">
        <v>5859</v>
      </c>
      <c r="BZ577" s="156">
        <v>11258746</v>
      </c>
      <c r="CA577" s="157" t="s">
        <v>109</v>
      </c>
      <c r="CB577" s="157" t="s">
        <v>109</v>
      </c>
      <c r="CC577" s="157" t="s">
        <v>109</v>
      </c>
      <c r="CD577" s="157" t="s">
        <v>109</v>
      </c>
      <c r="CE577" s="157" t="s">
        <v>109</v>
      </c>
      <c r="CF577" s="152" t="s">
        <v>109</v>
      </c>
      <c r="CG577" s="156"/>
      <c r="CH577" s="156"/>
      <c r="CI577" s="156"/>
      <c r="CJ577" s="156"/>
      <c r="CK577" s="156"/>
      <c r="CL577" s="156"/>
      <c r="CM577" s="157" t="s">
        <v>109</v>
      </c>
      <c r="CN577" s="156"/>
      <c r="CO577" s="50"/>
      <c r="CP577" s="50"/>
      <c r="CQ577" s="50"/>
      <c r="CR577" s="50"/>
      <c r="CS577" s="50"/>
      <c r="CT577" s="50"/>
      <c r="CU577" s="50"/>
      <c r="CV577" s="50"/>
      <c r="CW577" s="50"/>
      <c r="CX577" s="50"/>
      <c r="CY577" s="50"/>
      <c r="CZ577" s="50"/>
      <c r="DA577" s="50"/>
      <c r="DB577" s="50"/>
      <c r="DC577" s="50"/>
      <c r="DD577" s="50"/>
      <c r="DE577" s="50"/>
      <c r="DF577" s="50"/>
      <c r="DG577" s="50"/>
      <c r="DH577" s="50"/>
      <c r="DI577" s="50"/>
      <c r="DJ577" s="50"/>
      <c r="DK577" s="50"/>
      <c r="DL577" s="50"/>
      <c r="DM577" s="50"/>
      <c r="DN577" s="50"/>
      <c r="DO577" s="50"/>
      <c r="DP577" s="50"/>
      <c r="DQ577" s="50"/>
      <c r="DR577" s="50"/>
      <c r="DS577" s="50"/>
      <c r="DT577" s="50"/>
      <c r="DU577" s="50"/>
      <c r="DV577" s="50"/>
      <c r="DW577" s="50"/>
      <c r="DX577" s="50"/>
      <c r="DY577" s="50"/>
      <c r="DZ577" s="50"/>
      <c r="EA577" s="50"/>
      <c r="EB577" s="50"/>
      <c r="EC577" s="50"/>
      <c r="ED577" s="50"/>
      <c r="EE577" s="50"/>
      <c r="EF577" s="50"/>
      <c r="EG577" s="50"/>
      <c r="EH577" s="50"/>
      <c r="EI577" s="50"/>
      <c r="EJ577" s="50"/>
      <c r="EK577" s="50"/>
      <c r="EL577" s="50"/>
      <c r="EM577" s="50"/>
      <c r="EN577" s="50"/>
      <c r="EO577" s="50"/>
      <c r="EP577" s="50"/>
      <c r="EQ577" s="50"/>
      <c r="ER577" s="50"/>
      <c r="ES577" s="50"/>
      <c r="ET577" s="50"/>
      <c r="EU577" s="50"/>
      <c r="EV577" s="50"/>
      <c r="EW577" s="50"/>
      <c r="EX577" s="50"/>
      <c r="EY577" s="50"/>
      <c r="EZ577" s="50"/>
      <c r="FA577" s="50"/>
      <c r="FB577" s="50"/>
      <c r="FC577" s="50"/>
      <c r="FD577" s="50"/>
      <c r="FE577" s="50"/>
      <c r="FF577" s="50"/>
      <c r="FG577" s="50"/>
      <c r="FH577" s="50"/>
      <c r="FI577" s="50"/>
      <c r="FJ577" s="50"/>
      <c r="FK577" s="50"/>
      <c r="FL577" s="50"/>
      <c r="FM577" s="50"/>
      <c r="FN577" s="50"/>
      <c r="FO577" s="50"/>
      <c r="FP577" s="50"/>
      <c r="FQ577" s="50"/>
      <c r="FR577" s="50"/>
      <c r="FS577" s="50"/>
      <c r="FT577" s="50"/>
      <c r="FU577" s="50"/>
      <c r="FV577" s="50"/>
      <c r="FW577" s="50"/>
      <c r="FX577" s="50"/>
      <c r="FY577" s="50"/>
      <c r="FZ577" s="50"/>
      <c r="GA577" s="50"/>
      <c r="GB577" s="50"/>
      <c r="GC577" s="50"/>
      <c r="GD577" s="50"/>
      <c r="GE577" s="50"/>
      <c r="GF577" s="50"/>
      <c r="GG577" s="50"/>
      <c r="GH577" s="50"/>
      <c r="GI577" s="50"/>
      <c r="GJ577" s="50"/>
      <c r="GK577" s="50"/>
      <c r="GL577" s="50"/>
      <c r="GM577" s="50"/>
      <c r="GN577" s="50"/>
      <c r="GO577" s="50"/>
      <c r="GP577" s="50"/>
      <c r="GQ577" s="50"/>
      <c r="GR577" s="50"/>
      <c r="GS577" s="50"/>
      <c r="GT577" s="50"/>
      <c r="GU577" s="50"/>
    </row>
    <row r="578" spans="1:1337" s="50" customFormat="1" ht="45.75" customHeight="1">
      <c r="A578" s="566">
        <f>1+A577</f>
        <v>577</v>
      </c>
      <c r="B578" s="402" t="s">
        <v>5860</v>
      </c>
      <c r="C578" s="202" t="s">
        <v>5861</v>
      </c>
      <c r="D578" s="205" t="s">
        <v>93</v>
      </c>
      <c r="E578" s="202">
        <v>45484</v>
      </c>
      <c r="F578" s="203">
        <v>45488</v>
      </c>
      <c r="G578" s="203">
        <v>45549</v>
      </c>
      <c r="H578" s="201" t="s">
        <v>1154</v>
      </c>
      <c r="I578" s="206" t="s">
        <v>3374</v>
      </c>
      <c r="J578" s="201" t="s">
        <v>5862</v>
      </c>
      <c r="K578" s="271">
        <v>830053792</v>
      </c>
      <c r="L578" s="201">
        <v>3</v>
      </c>
      <c r="M578" s="272" t="s">
        <v>926</v>
      </c>
      <c r="N578" s="208" t="s">
        <v>98</v>
      </c>
      <c r="O578" s="218" t="s">
        <v>4665</v>
      </c>
      <c r="P578" s="201" t="s">
        <v>5863</v>
      </c>
      <c r="Q578" s="201" t="s">
        <v>1444</v>
      </c>
      <c r="R578" s="210">
        <v>62</v>
      </c>
      <c r="S578" s="201" t="s">
        <v>5864</v>
      </c>
      <c r="T578" s="273">
        <v>36477070</v>
      </c>
      <c r="U578" s="274">
        <v>2024001756</v>
      </c>
      <c r="V578" s="273">
        <v>36477070</v>
      </c>
      <c r="W578" s="275" t="s">
        <v>5816</v>
      </c>
      <c r="X578" s="276" t="s">
        <v>473</v>
      </c>
      <c r="Y578" s="313">
        <v>36477070</v>
      </c>
      <c r="Z578" s="215">
        <v>36477070</v>
      </c>
      <c r="AA578" s="216">
        <v>0</v>
      </c>
      <c r="AB578" s="217">
        <v>0</v>
      </c>
      <c r="AC578" s="216">
        <v>0</v>
      </c>
      <c r="AD578" s="216" t="s">
        <v>5746</v>
      </c>
      <c r="AE578" s="216">
        <v>0</v>
      </c>
      <c r="AF578" s="216">
        <v>0</v>
      </c>
      <c r="AG578" s="216">
        <v>0</v>
      </c>
      <c r="AH578" s="216">
        <v>0</v>
      </c>
      <c r="AI578" s="216">
        <v>0</v>
      </c>
      <c r="AJ578" s="216">
        <v>0</v>
      </c>
      <c r="AK578" s="209" t="s">
        <v>104</v>
      </c>
      <c r="AL578" s="191" t="s">
        <v>5865</v>
      </c>
      <c r="AM578" s="201" t="s">
        <v>5866</v>
      </c>
      <c r="AN578" s="207">
        <v>35477033</v>
      </c>
      <c r="AO578" s="209" t="s">
        <v>5867</v>
      </c>
      <c r="AP578" s="201" t="s">
        <v>3992</v>
      </c>
      <c r="AQ578" s="277" t="s">
        <v>5868</v>
      </c>
      <c r="AR578" s="209" t="s">
        <v>5869</v>
      </c>
      <c r="AS578" s="201" t="s">
        <v>108</v>
      </c>
      <c r="AT578" s="209" t="s">
        <v>109</v>
      </c>
      <c r="AU578" s="209" t="s">
        <v>392</v>
      </c>
      <c r="AV578" s="201"/>
      <c r="AW578" s="201"/>
      <c r="AX578" s="201" t="s">
        <v>109</v>
      </c>
      <c r="AY578" s="201" t="s">
        <v>108</v>
      </c>
      <c r="AZ578" s="240"/>
      <c r="BA578" s="201"/>
      <c r="BB578" s="241"/>
      <c r="BC578" s="240"/>
      <c r="BD578" s="210"/>
      <c r="BE578" s="210"/>
      <c r="BF578" s="210"/>
      <c r="BG578" s="240"/>
      <c r="BH578" s="221">
        <v>36477070</v>
      </c>
      <c r="BI578" s="161" t="s">
        <v>135</v>
      </c>
      <c r="BJ578" s="308"/>
      <c r="BK578" s="308"/>
      <c r="BL578" s="308"/>
      <c r="BM578" s="475" t="s">
        <v>4551</v>
      </c>
      <c r="BN578" s="285" t="s">
        <v>108</v>
      </c>
      <c r="BO578" s="261" t="s">
        <v>108</v>
      </c>
      <c r="BP578" s="261" t="s">
        <v>108</v>
      </c>
      <c r="BQ578" s="261" t="s">
        <v>108</v>
      </c>
      <c r="BR578" s="261" t="s">
        <v>108</v>
      </c>
      <c r="BS578" s="261" t="s">
        <v>108</v>
      </c>
      <c r="BT578" s="261" t="s">
        <v>108</v>
      </c>
      <c r="BU578" s="286" t="s">
        <v>5870</v>
      </c>
      <c r="BV578" s="261">
        <v>3106885914</v>
      </c>
      <c r="BW578" s="65" t="s">
        <v>5871</v>
      </c>
      <c r="BX578" s="287"/>
      <c r="BY578" s="261"/>
      <c r="BZ578" s="302"/>
      <c r="CA578" s="223" t="s">
        <v>109</v>
      </c>
      <c r="CB578" s="294"/>
      <c r="CC578" s="223"/>
      <c r="CD578" s="294"/>
      <c r="CE578" s="294"/>
      <c r="CF578" s="294"/>
      <c r="CG578" s="223"/>
      <c r="CH578" s="223"/>
      <c r="CI578" s="223"/>
      <c r="CJ578" s="223"/>
      <c r="CK578" s="223"/>
      <c r="CL578" s="223"/>
      <c r="CM578" s="303"/>
      <c r="CN578" s="223"/>
      <c r="CO578" s="297"/>
    </row>
    <row r="579" spans="1:1337" s="50" customFormat="1" ht="45.75" customHeight="1">
      <c r="A579" s="589">
        <f>1+A578</f>
        <v>578</v>
      </c>
      <c r="B579" s="403" t="s">
        <v>5872</v>
      </c>
      <c r="C579" s="156" t="s">
        <v>5873</v>
      </c>
      <c r="D579" s="156" t="s">
        <v>93</v>
      </c>
      <c r="E579" s="156">
        <v>45484</v>
      </c>
      <c r="F579" s="156">
        <v>45485</v>
      </c>
      <c r="G579" s="156">
        <v>45655</v>
      </c>
      <c r="H579" s="156" t="s">
        <v>416</v>
      </c>
      <c r="I579" s="156" t="s">
        <v>5874</v>
      </c>
      <c r="J579" s="156" t="s">
        <v>1474</v>
      </c>
      <c r="K579" s="251">
        <v>52995376</v>
      </c>
      <c r="L579" s="156">
        <v>2</v>
      </c>
      <c r="M579" s="156" t="s">
        <v>97</v>
      </c>
      <c r="N579" s="156" t="s">
        <v>98</v>
      </c>
      <c r="O579" s="156" t="s">
        <v>873</v>
      </c>
      <c r="P579" s="156" t="s">
        <v>1475</v>
      </c>
      <c r="Q579" s="156" t="s">
        <v>5875</v>
      </c>
      <c r="R579" s="143">
        <v>170</v>
      </c>
      <c r="S579" s="134" t="s">
        <v>1861</v>
      </c>
      <c r="T579" s="253">
        <v>33600000</v>
      </c>
      <c r="U579" s="156">
        <v>2024001757</v>
      </c>
      <c r="V579" s="253">
        <v>33600000</v>
      </c>
      <c r="W579" s="156" t="s">
        <v>5844</v>
      </c>
      <c r="X579" s="156" t="s">
        <v>473</v>
      </c>
      <c r="Y579" s="317">
        <v>33600000</v>
      </c>
      <c r="Z579" s="156">
        <v>33600000</v>
      </c>
      <c r="AA579" s="156">
        <v>0</v>
      </c>
      <c r="AB579" s="156">
        <v>0</v>
      </c>
      <c r="AC579" s="156">
        <v>0</v>
      </c>
      <c r="AD579" s="156" t="s">
        <v>5746</v>
      </c>
      <c r="AE579" s="156">
        <v>0</v>
      </c>
      <c r="AF579" s="156">
        <v>0</v>
      </c>
      <c r="AG579" s="156">
        <v>0</v>
      </c>
      <c r="AH579" s="156">
        <v>0</v>
      </c>
      <c r="AI579" s="156">
        <v>0</v>
      </c>
      <c r="AJ579" s="156">
        <v>0</v>
      </c>
      <c r="AK579" s="156" t="s">
        <v>104</v>
      </c>
      <c r="AL579" s="103" t="s">
        <v>5876</v>
      </c>
      <c r="AM579" s="156" t="s">
        <v>1478</v>
      </c>
      <c r="AN579" s="156">
        <v>35195855</v>
      </c>
      <c r="AO579" s="156" t="s">
        <v>108</v>
      </c>
      <c r="AP579" s="156" t="s">
        <v>108</v>
      </c>
      <c r="AQ579" s="156" t="s">
        <v>108</v>
      </c>
      <c r="AR579" s="156" t="s">
        <v>108</v>
      </c>
      <c r="AS579" s="156" t="s">
        <v>109</v>
      </c>
      <c r="AT579" s="156" t="s">
        <v>109</v>
      </c>
      <c r="AU579" s="156" t="s">
        <v>392</v>
      </c>
      <c r="AV579" s="156"/>
      <c r="AW579" s="156"/>
      <c r="AX579" s="156" t="s">
        <v>109</v>
      </c>
      <c r="AY579" s="156" t="s">
        <v>108</v>
      </c>
      <c r="AZ579" s="156"/>
      <c r="BA579" s="156"/>
      <c r="BB579" s="156"/>
      <c r="BC579" s="156"/>
      <c r="BD579" s="156"/>
      <c r="BE579" s="156"/>
      <c r="BF579" s="156"/>
      <c r="BG579" s="156"/>
      <c r="BH579" s="153">
        <v>33600000</v>
      </c>
      <c r="BI579" s="156" t="s">
        <v>259</v>
      </c>
      <c r="BJ579" s="295"/>
      <c r="BK579" s="295" t="s">
        <v>114</v>
      </c>
      <c r="BL579" s="295"/>
      <c r="BM579" s="161" t="s">
        <v>2539</v>
      </c>
      <c r="BN579" s="156" t="s">
        <v>964</v>
      </c>
      <c r="BO579" s="156">
        <v>40</v>
      </c>
      <c r="BP579" s="156" t="s">
        <v>108</v>
      </c>
      <c r="BQ579" s="156" t="s">
        <v>108</v>
      </c>
      <c r="BR579" s="156" t="s">
        <v>108</v>
      </c>
      <c r="BS579" s="156" t="s">
        <v>108</v>
      </c>
      <c r="BT579" s="156" t="s">
        <v>108</v>
      </c>
      <c r="BU579" s="156" t="s">
        <v>5877</v>
      </c>
      <c r="BV579" s="156">
        <v>3214621054</v>
      </c>
      <c r="BW579" s="156" t="s">
        <v>5878</v>
      </c>
      <c r="BX579" s="156" t="s">
        <v>839</v>
      </c>
      <c r="BY579" s="156" t="s">
        <v>5859</v>
      </c>
      <c r="BZ579" s="156">
        <v>550006600678657</v>
      </c>
      <c r="CA579" s="157" t="s">
        <v>109</v>
      </c>
      <c r="CB579" s="157" t="s">
        <v>109</v>
      </c>
      <c r="CC579" s="157" t="s">
        <v>109</v>
      </c>
      <c r="CD579" s="157" t="s">
        <v>109</v>
      </c>
      <c r="CE579" s="157" t="s">
        <v>109</v>
      </c>
      <c r="CF579" s="172" t="s">
        <v>109</v>
      </c>
      <c r="CG579" s="157"/>
      <c r="CH579" s="157"/>
      <c r="CI579" s="156"/>
      <c r="CJ579" s="156"/>
      <c r="CK579" s="156"/>
      <c r="CL579" s="156"/>
      <c r="CM579" s="157" t="s">
        <v>109</v>
      </c>
      <c r="CN579" s="156"/>
      <c r="CO579" s="297"/>
    </row>
    <row r="580" spans="1:1337" s="50" customFormat="1" ht="45.75" customHeight="1">
      <c r="A580" s="589">
        <f>1+A579</f>
        <v>579</v>
      </c>
      <c r="B580" s="403" t="s">
        <v>5879</v>
      </c>
      <c r="C580" s="156" t="s">
        <v>5880</v>
      </c>
      <c r="D580" s="156" t="s">
        <v>93</v>
      </c>
      <c r="E580" s="156">
        <v>45485</v>
      </c>
      <c r="F580" s="156">
        <v>45486</v>
      </c>
      <c r="G580" s="156">
        <v>45657</v>
      </c>
      <c r="H580" s="156" t="s">
        <v>416</v>
      </c>
      <c r="I580" s="156" t="s">
        <v>5851</v>
      </c>
      <c r="J580" s="301" t="s">
        <v>5881</v>
      </c>
      <c r="K580" s="251">
        <v>79161391</v>
      </c>
      <c r="L580" s="156">
        <v>2</v>
      </c>
      <c r="M580" s="156" t="s">
        <v>97</v>
      </c>
      <c r="N580" s="156" t="s">
        <v>98</v>
      </c>
      <c r="O580" s="156" t="s">
        <v>4469</v>
      </c>
      <c r="P580" s="156" t="s">
        <v>1455</v>
      </c>
      <c r="Q580" s="156" t="s">
        <v>5882</v>
      </c>
      <c r="R580" s="143">
        <v>171</v>
      </c>
      <c r="S580" s="134" t="s">
        <v>5883</v>
      </c>
      <c r="T580" s="253">
        <v>17508400</v>
      </c>
      <c r="U580" s="156">
        <v>2024001772</v>
      </c>
      <c r="V580" s="253">
        <v>17508400</v>
      </c>
      <c r="W580" s="156" t="s">
        <v>5844</v>
      </c>
      <c r="X580" s="156" t="s">
        <v>473</v>
      </c>
      <c r="Y580" s="317">
        <v>17508400</v>
      </c>
      <c r="Z580" s="156">
        <v>17508400</v>
      </c>
      <c r="AA580" s="156">
        <v>0</v>
      </c>
      <c r="AB580" s="156">
        <v>0</v>
      </c>
      <c r="AC580" s="156">
        <v>0</v>
      </c>
      <c r="AD580" s="156" t="s">
        <v>5746</v>
      </c>
      <c r="AE580" s="156">
        <v>0</v>
      </c>
      <c r="AF580" s="156">
        <v>0</v>
      </c>
      <c r="AG580" s="156">
        <v>0</v>
      </c>
      <c r="AH580" s="156">
        <v>0</v>
      </c>
      <c r="AI580" s="156">
        <v>0</v>
      </c>
      <c r="AJ580" s="156">
        <v>0</v>
      </c>
      <c r="AK580" s="156" t="s">
        <v>104</v>
      </c>
      <c r="AL580" s="103" t="s">
        <v>5884</v>
      </c>
      <c r="AM580" s="156" t="s">
        <v>224</v>
      </c>
      <c r="AN580" s="156">
        <v>13542484</v>
      </c>
      <c r="AO580" s="156" t="s">
        <v>108</v>
      </c>
      <c r="AP580" s="156" t="s">
        <v>108</v>
      </c>
      <c r="AQ580" s="156" t="s">
        <v>108</v>
      </c>
      <c r="AR580" s="156" t="s">
        <v>108</v>
      </c>
      <c r="AS580" s="156" t="s">
        <v>109</v>
      </c>
      <c r="AT580" s="156" t="s">
        <v>109</v>
      </c>
      <c r="AU580" s="156" t="s">
        <v>392</v>
      </c>
      <c r="AV580" s="156"/>
      <c r="AW580" s="156"/>
      <c r="AX580" s="156" t="s">
        <v>109</v>
      </c>
      <c r="AY580" s="156" t="s">
        <v>108</v>
      </c>
      <c r="AZ580" s="156"/>
      <c r="BA580" s="156"/>
      <c r="BB580" s="156"/>
      <c r="BC580" s="156"/>
      <c r="BD580" s="156"/>
      <c r="BE580" s="156"/>
      <c r="BF580" s="156"/>
      <c r="BG580" s="156"/>
      <c r="BH580" s="153">
        <v>17508400</v>
      </c>
      <c r="BI580" s="301" t="s">
        <v>259</v>
      </c>
      <c r="BJ580" s="156"/>
      <c r="BK580" s="156" t="s">
        <v>114</v>
      </c>
      <c r="BL580" s="156"/>
      <c r="BM580" s="161" t="s">
        <v>2539</v>
      </c>
      <c r="BN580" s="156" t="s">
        <v>917</v>
      </c>
      <c r="BO580" s="156">
        <v>64</v>
      </c>
      <c r="BP580" s="156" t="s">
        <v>108</v>
      </c>
      <c r="BQ580" s="156" t="s">
        <v>108</v>
      </c>
      <c r="BR580" s="156" t="s">
        <v>108</v>
      </c>
      <c r="BS580" s="156" t="s">
        <v>108</v>
      </c>
      <c r="BT580" s="156" t="s">
        <v>108</v>
      </c>
      <c r="BU580" s="156" t="s">
        <v>5885</v>
      </c>
      <c r="BV580" s="156">
        <v>3134686741</v>
      </c>
      <c r="BW580" s="156" t="s">
        <v>5886</v>
      </c>
      <c r="BX580" s="156" t="s">
        <v>1030</v>
      </c>
      <c r="BY580" s="156" t="s">
        <v>5859</v>
      </c>
      <c r="BZ580" s="156">
        <v>338002974</v>
      </c>
      <c r="CA580" s="157" t="s">
        <v>109</v>
      </c>
      <c r="CB580" s="157" t="s">
        <v>109</v>
      </c>
      <c r="CC580" s="157" t="s">
        <v>109</v>
      </c>
      <c r="CD580" s="157" t="s">
        <v>5887</v>
      </c>
      <c r="CE580" s="157" t="s">
        <v>109</v>
      </c>
      <c r="CF580" s="172" t="s">
        <v>109</v>
      </c>
      <c r="CG580" s="156"/>
      <c r="CH580" s="156"/>
      <c r="CI580" s="156"/>
      <c r="CJ580" s="156"/>
      <c r="CK580" s="156"/>
      <c r="CL580" s="156"/>
      <c r="CM580" s="157" t="s">
        <v>109</v>
      </c>
      <c r="CN580" s="156"/>
      <c r="GV580" s="290"/>
      <c r="GW580" s="290"/>
      <c r="GX580" s="290"/>
      <c r="GY580" s="290"/>
      <c r="GZ580" s="290"/>
      <c r="HA580" s="290"/>
      <c r="HB580" s="290"/>
      <c r="HC580" s="290"/>
      <c r="HD580" s="290"/>
      <c r="HE580" s="290"/>
      <c r="HF580" s="290"/>
      <c r="HG580" s="290"/>
      <c r="HH580" s="290"/>
      <c r="HI580" s="290"/>
      <c r="HJ580" s="290"/>
      <c r="HK580" s="290"/>
      <c r="HL580" s="290"/>
      <c r="HM580" s="290"/>
      <c r="HN580" s="290"/>
      <c r="HO580" s="290"/>
      <c r="HP580" s="290"/>
      <c r="HQ580" s="290"/>
      <c r="HR580" s="290"/>
      <c r="HS580" s="290"/>
      <c r="HT580" s="290"/>
      <c r="HU580" s="290"/>
      <c r="HV580" s="290"/>
      <c r="HW580" s="290"/>
      <c r="HX580" s="290"/>
      <c r="HY580" s="290"/>
      <c r="HZ580" s="290"/>
      <c r="IA580" s="290"/>
      <c r="IB580" s="290"/>
      <c r="IC580" s="290"/>
      <c r="ID580" s="290"/>
      <c r="IE580" s="290"/>
      <c r="IF580" s="290"/>
      <c r="IG580" s="290"/>
      <c r="IH580" s="290"/>
      <c r="II580" s="290"/>
      <c r="IJ580" s="290"/>
      <c r="IK580" s="290"/>
      <c r="IL580" s="290"/>
      <c r="IM580" s="290"/>
      <c r="IN580" s="290"/>
      <c r="IO580" s="290"/>
      <c r="IP580" s="290"/>
      <c r="IQ580" s="290"/>
      <c r="IR580" s="290"/>
      <c r="IS580" s="290"/>
      <c r="IT580" s="290"/>
      <c r="IU580" s="290"/>
      <c r="IV580" s="290"/>
      <c r="IW580" s="290"/>
      <c r="IX580" s="290"/>
      <c r="IY580" s="290"/>
      <c r="IZ580" s="290"/>
      <c r="JA580" s="290"/>
      <c r="JB580" s="290"/>
      <c r="JC580" s="290"/>
      <c r="JD580" s="290"/>
      <c r="JE580" s="290"/>
      <c r="JF580" s="290"/>
      <c r="JG580" s="290"/>
      <c r="JH580" s="290"/>
      <c r="JI580" s="290"/>
      <c r="JJ580" s="290"/>
      <c r="JK580" s="290"/>
      <c r="JL580" s="290"/>
      <c r="JM580" s="290"/>
      <c r="JN580" s="290"/>
      <c r="JO580" s="290"/>
      <c r="JP580" s="290"/>
      <c r="JQ580" s="290"/>
      <c r="JR580" s="290"/>
      <c r="JS580" s="290"/>
      <c r="JT580" s="290"/>
      <c r="JU580" s="290"/>
      <c r="JV580" s="290"/>
      <c r="JW580" s="290"/>
      <c r="JX580" s="290"/>
      <c r="JY580" s="290"/>
      <c r="JZ580" s="290"/>
      <c r="KA580" s="290"/>
      <c r="KB580" s="290"/>
      <c r="KC580" s="290"/>
      <c r="KD580" s="290"/>
      <c r="KE580" s="290"/>
      <c r="KF580" s="290"/>
      <c r="KG580" s="290"/>
      <c r="KH580" s="290"/>
      <c r="KI580" s="290"/>
      <c r="KJ580" s="290"/>
      <c r="KK580" s="290"/>
      <c r="KL580" s="290"/>
      <c r="KM580" s="290"/>
      <c r="KN580" s="290"/>
      <c r="KO580" s="290"/>
      <c r="KP580" s="290"/>
      <c r="KQ580" s="290"/>
      <c r="KR580" s="290"/>
      <c r="KS580" s="290"/>
      <c r="KT580" s="290"/>
      <c r="KU580" s="290"/>
      <c r="KV580" s="290"/>
      <c r="KW580" s="290"/>
      <c r="KX580" s="290"/>
      <c r="KY580" s="290"/>
      <c r="KZ580" s="290"/>
      <c r="LA580" s="290"/>
      <c r="LB580" s="290"/>
      <c r="LC580" s="290"/>
      <c r="LD580" s="290"/>
      <c r="LE580" s="290"/>
      <c r="LF580" s="290"/>
      <c r="LG580" s="290"/>
      <c r="LH580" s="290"/>
      <c r="LI580" s="290"/>
      <c r="LJ580" s="290"/>
      <c r="LK580" s="290"/>
      <c r="LL580" s="290"/>
      <c r="LM580" s="290"/>
      <c r="LN580" s="290"/>
      <c r="LO580" s="290"/>
      <c r="LP580" s="290"/>
      <c r="LQ580" s="290"/>
      <c r="LR580" s="290"/>
      <c r="LS580" s="290"/>
      <c r="LT580" s="290"/>
      <c r="LU580" s="290"/>
      <c r="LV580" s="290"/>
      <c r="LW580" s="290"/>
      <c r="LX580" s="290"/>
      <c r="LY580" s="290"/>
      <c r="LZ580" s="290"/>
      <c r="MA580" s="290"/>
      <c r="MB580" s="290"/>
      <c r="MC580" s="290"/>
      <c r="MD580" s="290"/>
      <c r="ME580" s="290"/>
      <c r="MF580" s="290"/>
      <c r="MG580" s="290"/>
      <c r="MH580" s="290"/>
      <c r="MI580" s="290"/>
      <c r="MJ580" s="290"/>
      <c r="MK580" s="290"/>
      <c r="ML580" s="290"/>
      <c r="MM580" s="290"/>
      <c r="MN580" s="290"/>
      <c r="MO580" s="290"/>
      <c r="MP580" s="290"/>
      <c r="MQ580" s="290"/>
      <c r="MR580" s="290"/>
      <c r="MS580" s="290"/>
      <c r="MT580" s="290"/>
      <c r="MU580" s="290"/>
      <c r="MV580" s="290"/>
      <c r="MW580" s="290"/>
      <c r="MX580" s="290"/>
      <c r="MY580" s="290"/>
      <c r="MZ580" s="290"/>
      <c r="NA580" s="290"/>
      <c r="NB580" s="290"/>
      <c r="NC580" s="290"/>
      <c r="ND580" s="290"/>
      <c r="NE580" s="290"/>
      <c r="NF580" s="290"/>
      <c r="NG580" s="290"/>
      <c r="NH580" s="290"/>
      <c r="NI580" s="290"/>
      <c r="NJ580" s="290"/>
      <c r="NK580" s="290"/>
      <c r="NL580" s="290"/>
      <c r="NM580" s="290"/>
      <c r="NN580" s="290"/>
      <c r="NO580" s="290"/>
      <c r="NP580" s="290"/>
      <c r="NQ580" s="290"/>
      <c r="NR580" s="290"/>
      <c r="NS580" s="290"/>
      <c r="NT580" s="290"/>
      <c r="NU580" s="290"/>
      <c r="NV580" s="290"/>
      <c r="NW580" s="290"/>
      <c r="NX580" s="290"/>
      <c r="NY580" s="290"/>
      <c r="NZ580" s="290"/>
      <c r="OA580" s="290"/>
      <c r="OB580" s="290"/>
      <c r="OC580" s="290"/>
      <c r="OD580" s="290"/>
      <c r="OE580" s="290"/>
      <c r="OF580" s="290"/>
      <c r="OG580" s="290"/>
      <c r="OH580" s="290"/>
      <c r="OI580" s="290"/>
      <c r="OJ580" s="290"/>
      <c r="OK580" s="290"/>
      <c r="OL580" s="290"/>
      <c r="OM580" s="290"/>
      <c r="ON580" s="290"/>
      <c r="OO580" s="290"/>
      <c r="OP580" s="290"/>
      <c r="OQ580" s="290"/>
      <c r="OR580" s="290"/>
      <c r="OS580" s="290"/>
      <c r="OT580" s="290"/>
      <c r="OU580" s="290"/>
      <c r="OV580" s="290"/>
      <c r="OW580" s="290"/>
      <c r="OX580" s="290"/>
      <c r="OY580" s="290"/>
      <c r="OZ580" s="290"/>
      <c r="PA580" s="290"/>
      <c r="PB580" s="290"/>
      <c r="PC580" s="290"/>
      <c r="PD580" s="290"/>
      <c r="PE580" s="290"/>
      <c r="PF580" s="290"/>
      <c r="PG580" s="290"/>
      <c r="PH580" s="290"/>
      <c r="PI580" s="290"/>
      <c r="PJ580" s="290"/>
      <c r="PK580" s="290"/>
      <c r="PL580" s="290"/>
      <c r="PM580" s="290"/>
      <c r="PN580" s="290"/>
      <c r="PO580" s="290"/>
      <c r="PP580" s="290"/>
      <c r="PQ580" s="290"/>
      <c r="PR580" s="290"/>
      <c r="PS580" s="290"/>
      <c r="PT580" s="290"/>
      <c r="PU580" s="290"/>
      <c r="PV580" s="290"/>
      <c r="PW580" s="290"/>
      <c r="PX580" s="290"/>
      <c r="PY580" s="290"/>
      <c r="PZ580" s="290"/>
      <c r="QA580" s="290"/>
      <c r="QB580" s="290"/>
      <c r="QC580" s="290"/>
      <c r="QD580" s="290"/>
      <c r="QE580" s="290"/>
      <c r="QF580" s="290"/>
      <c r="QG580" s="290"/>
      <c r="QH580" s="290"/>
      <c r="QI580" s="290"/>
      <c r="QJ580" s="290"/>
      <c r="QK580" s="290"/>
      <c r="QL580" s="290"/>
      <c r="QM580" s="290"/>
      <c r="QN580" s="290"/>
      <c r="QO580" s="290"/>
      <c r="QP580" s="290"/>
      <c r="QQ580" s="290"/>
      <c r="QR580" s="290"/>
      <c r="QS580" s="290"/>
      <c r="QT580" s="290"/>
      <c r="QU580" s="290"/>
      <c r="QV580" s="290"/>
      <c r="QW580" s="290"/>
      <c r="QX580" s="290"/>
      <c r="QY580" s="290"/>
      <c r="QZ580" s="290"/>
      <c r="RA580" s="290"/>
      <c r="RB580" s="290"/>
      <c r="RC580" s="290"/>
      <c r="RD580" s="290"/>
      <c r="RE580" s="290"/>
      <c r="RF580" s="290"/>
      <c r="RG580" s="290"/>
      <c r="RH580" s="290"/>
      <c r="RI580" s="290"/>
      <c r="RJ580" s="290"/>
      <c r="RK580" s="290"/>
      <c r="RL580" s="290"/>
      <c r="RM580" s="290"/>
      <c r="RN580" s="290"/>
      <c r="RO580" s="290"/>
      <c r="RP580" s="290"/>
      <c r="RQ580" s="290"/>
      <c r="RR580" s="290"/>
      <c r="RS580" s="290"/>
      <c r="RT580" s="290"/>
      <c r="RU580" s="290"/>
      <c r="RV580" s="290"/>
      <c r="RW580" s="290"/>
      <c r="RX580" s="290"/>
      <c r="RY580" s="290"/>
      <c r="RZ580" s="290"/>
      <c r="SA580" s="290"/>
      <c r="SB580" s="290"/>
      <c r="SC580" s="290"/>
      <c r="SD580" s="290"/>
      <c r="SE580" s="290"/>
      <c r="SF580" s="290"/>
      <c r="SG580" s="290"/>
      <c r="SH580" s="290"/>
      <c r="SI580" s="290"/>
      <c r="SJ580" s="290"/>
      <c r="SK580" s="290"/>
      <c r="SL580" s="290"/>
      <c r="SM580" s="290"/>
      <c r="SN580" s="290"/>
      <c r="SO580" s="290"/>
      <c r="SP580" s="290"/>
      <c r="SQ580" s="290"/>
      <c r="SR580" s="290"/>
      <c r="SS580" s="290"/>
      <c r="ST580" s="290"/>
      <c r="SU580" s="290"/>
      <c r="SV580" s="290"/>
      <c r="SW580" s="290"/>
      <c r="SX580" s="290"/>
      <c r="SY580" s="290"/>
      <c r="SZ580" s="290"/>
      <c r="TA580" s="290"/>
      <c r="TB580" s="290"/>
      <c r="TC580" s="290"/>
      <c r="TD580" s="290"/>
      <c r="TE580" s="290"/>
      <c r="TF580" s="290"/>
      <c r="TG580" s="290"/>
      <c r="TH580" s="290"/>
      <c r="TI580" s="290"/>
      <c r="TJ580" s="290"/>
      <c r="TK580" s="290"/>
      <c r="TL580" s="290"/>
      <c r="TM580" s="290"/>
      <c r="TN580" s="290"/>
      <c r="TO580" s="290"/>
      <c r="TP580" s="290"/>
      <c r="TQ580" s="290"/>
      <c r="TR580" s="290"/>
      <c r="TS580" s="290"/>
      <c r="TT580" s="290"/>
      <c r="TU580" s="290"/>
      <c r="TV580" s="290"/>
      <c r="TW580" s="290"/>
      <c r="TX580" s="290"/>
      <c r="TY580" s="290"/>
      <c r="TZ580" s="290"/>
      <c r="UA580" s="290"/>
      <c r="UB580" s="290"/>
      <c r="UC580" s="290"/>
      <c r="UD580" s="290"/>
      <c r="UE580" s="290"/>
      <c r="UF580" s="290"/>
      <c r="UG580" s="290"/>
      <c r="UH580" s="290"/>
      <c r="UI580" s="290"/>
      <c r="UJ580" s="290"/>
      <c r="UK580" s="290"/>
      <c r="UL580" s="290"/>
      <c r="UM580" s="290"/>
      <c r="UN580" s="290"/>
      <c r="UO580" s="290"/>
      <c r="UP580" s="290"/>
      <c r="UQ580" s="290"/>
      <c r="UR580" s="290"/>
      <c r="US580" s="290"/>
      <c r="UT580" s="290"/>
      <c r="UU580" s="290"/>
      <c r="UV580" s="290"/>
      <c r="UW580" s="290"/>
      <c r="UX580" s="290"/>
      <c r="UY580" s="290"/>
      <c r="UZ580" s="290"/>
      <c r="VA580" s="290"/>
      <c r="VB580" s="290"/>
      <c r="VC580" s="290"/>
      <c r="VD580" s="290"/>
      <c r="VE580" s="290"/>
      <c r="VF580" s="290"/>
      <c r="VG580" s="290"/>
      <c r="VH580" s="290"/>
      <c r="VI580" s="290"/>
      <c r="VJ580" s="290"/>
      <c r="VK580" s="290"/>
      <c r="VL580" s="290"/>
      <c r="VM580" s="290"/>
      <c r="VN580" s="290"/>
      <c r="VO580" s="290"/>
      <c r="VP580" s="290"/>
      <c r="VQ580" s="290"/>
      <c r="VR580" s="290"/>
      <c r="VS580" s="290"/>
      <c r="VT580" s="290"/>
      <c r="VU580" s="290"/>
      <c r="VV580" s="290"/>
      <c r="VW580" s="290"/>
      <c r="VX580" s="290"/>
      <c r="VY580" s="290"/>
      <c r="VZ580" s="290"/>
      <c r="WA580" s="290"/>
      <c r="WB580" s="290"/>
      <c r="WC580" s="290"/>
      <c r="WD580" s="290"/>
      <c r="WE580" s="290"/>
      <c r="WF580" s="290"/>
      <c r="WG580" s="290"/>
      <c r="WH580" s="290"/>
      <c r="WI580" s="290"/>
      <c r="WJ580" s="290"/>
      <c r="WK580" s="290"/>
      <c r="WL580" s="290"/>
      <c r="WM580" s="290"/>
      <c r="WN580" s="290"/>
      <c r="WO580" s="290"/>
      <c r="WP580" s="290"/>
      <c r="WQ580" s="290"/>
      <c r="WR580" s="290"/>
      <c r="WS580" s="290"/>
      <c r="WT580" s="290"/>
      <c r="WU580" s="290"/>
      <c r="WV580" s="290"/>
      <c r="WW580" s="290"/>
      <c r="WX580" s="290"/>
      <c r="WY580" s="290"/>
      <c r="WZ580" s="290"/>
      <c r="XA580" s="290"/>
      <c r="XB580" s="290"/>
      <c r="XC580" s="290"/>
      <c r="XD580" s="290"/>
      <c r="XE580" s="290"/>
      <c r="XF580" s="290"/>
      <c r="XG580" s="290"/>
      <c r="XH580" s="290"/>
      <c r="XI580" s="290"/>
      <c r="XJ580" s="290"/>
      <c r="XK580" s="290"/>
      <c r="XL580" s="290"/>
      <c r="XM580" s="290"/>
      <c r="XN580" s="290"/>
      <c r="XO580" s="290"/>
      <c r="XP580" s="290"/>
      <c r="XQ580" s="290"/>
      <c r="XR580" s="290"/>
      <c r="XS580" s="290"/>
      <c r="XT580" s="290"/>
      <c r="XU580" s="290"/>
      <c r="XV580" s="290"/>
      <c r="XW580" s="290"/>
      <c r="XX580" s="290"/>
      <c r="XY580" s="290"/>
      <c r="XZ580" s="290"/>
      <c r="YA580" s="290"/>
      <c r="YB580" s="290"/>
      <c r="YC580" s="290"/>
      <c r="YD580" s="290"/>
      <c r="YE580" s="290"/>
      <c r="YF580" s="290"/>
      <c r="YG580" s="290"/>
      <c r="YH580" s="290"/>
      <c r="YI580" s="290"/>
      <c r="YJ580" s="290"/>
      <c r="YK580" s="290"/>
      <c r="YL580" s="290"/>
      <c r="YM580" s="290"/>
      <c r="YN580" s="290"/>
      <c r="YO580" s="290"/>
      <c r="YP580" s="290"/>
      <c r="YQ580" s="290"/>
      <c r="YR580" s="290"/>
      <c r="YS580" s="290"/>
      <c r="YT580" s="290"/>
      <c r="YU580" s="290"/>
      <c r="YV580" s="290"/>
      <c r="YW580" s="290"/>
      <c r="YX580" s="290"/>
      <c r="YY580" s="290"/>
      <c r="YZ580" s="290"/>
      <c r="ZA580" s="290"/>
      <c r="ZB580" s="290"/>
      <c r="ZC580" s="290"/>
      <c r="ZD580" s="290"/>
      <c r="ZE580" s="290"/>
      <c r="ZF580" s="290"/>
      <c r="ZG580" s="290"/>
      <c r="ZH580" s="290"/>
      <c r="ZI580" s="290"/>
      <c r="ZJ580" s="290"/>
      <c r="ZK580" s="290"/>
      <c r="ZL580" s="290"/>
      <c r="ZM580" s="290"/>
      <c r="ZN580" s="290"/>
      <c r="ZO580" s="290"/>
      <c r="ZP580" s="290"/>
      <c r="ZQ580" s="290"/>
      <c r="ZR580" s="290"/>
      <c r="ZS580" s="290"/>
      <c r="ZT580" s="290"/>
      <c r="ZU580" s="290"/>
      <c r="ZV580" s="290"/>
      <c r="ZW580" s="290"/>
      <c r="ZX580" s="290"/>
      <c r="ZY580" s="290"/>
      <c r="ZZ580" s="290"/>
      <c r="AAA580" s="290"/>
      <c r="AAB580" s="290"/>
      <c r="AAC580" s="290"/>
      <c r="AAD580" s="290"/>
      <c r="AAE580" s="290"/>
      <c r="AAF580" s="290"/>
      <c r="AAG580" s="290"/>
      <c r="AAH580" s="290"/>
      <c r="AAI580" s="290"/>
      <c r="AAJ580" s="290"/>
      <c r="AAK580" s="290"/>
      <c r="AAL580" s="290"/>
      <c r="AAM580" s="290"/>
      <c r="AAN580" s="290"/>
      <c r="AAO580" s="290"/>
      <c r="AAP580" s="290"/>
      <c r="AAQ580" s="290"/>
      <c r="AAR580" s="290"/>
      <c r="AAS580" s="290"/>
      <c r="AAT580" s="290"/>
      <c r="AAU580" s="290"/>
      <c r="AAV580" s="290"/>
      <c r="AAW580" s="290"/>
      <c r="AAX580" s="290"/>
      <c r="AAY580" s="290"/>
      <c r="AAZ580" s="290"/>
      <c r="ABA580" s="290"/>
      <c r="ABB580" s="290"/>
      <c r="ABC580" s="290"/>
      <c r="ABD580" s="290"/>
      <c r="ABE580" s="290"/>
      <c r="ABF580" s="290"/>
      <c r="ABG580" s="290"/>
      <c r="ABH580" s="290"/>
      <c r="ABI580" s="290"/>
      <c r="ABJ580" s="290"/>
      <c r="ABK580" s="290"/>
      <c r="ABL580" s="290"/>
      <c r="ABM580" s="290"/>
      <c r="ABN580" s="290"/>
      <c r="ABO580" s="290"/>
      <c r="ABP580" s="290"/>
      <c r="ABQ580" s="290"/>
      <c r="ABR580" s="290"/>
      <c r="ABS580" s="290"/>
      <c r="ABT580" s="290"/>
      <c r="ABU580" s="290"/>
      <c r="ABV580" s="290"/>
      <c r="ABW580" s="290"/>
      <c r="ABX580" s="290"/>
      <c r="ABY580" s="290"/>
      <c r="ABZ580" s="290"/>
      <c r="ACA580" s="290"/>
      <c r="ACB580" s="290"/>
      <c r="ACC580" s="290"/>
      <c r="ACD580" s="290"/>
      <c r="ACE580" s="290"/>
      <c r="ACF580" s="290"/>
      <c r="ACG580" s="290"/>
      <c r="ACH580" s="290"/>
      <c r="ACI580" s="290"/>
      <c r="ACJ580" s="290"/>
      <c r="ACK580" s="290"/>
      <c r="ACL580" s="290"/>
      <c r="ACM580" s="290"/>
      <c r="ACN580" s="290"/>
      <c r="ACO580" s="290"/>
      <c r="ACP580" s="290"/>
      <c r="ACQ580" s="290"/>
      <c r="ACR580" s="290"/>
      <c r="ACS580" s="290"/>
      <c r="ACT580" s="290"/>
      <c r="ACU580" s="290"/>
      <c r="ACV580" s="290"/>
      <c r="ACW580" s="290"/>
      <c r="ACX580" s="290"/>
      <c r="ACY580" s="290"/>
      <c r="ACZ580" s="290"/>
      <c r="ADA580" s="290"/>
      <c r="ADB580" s="290"/>
      <c r="ADC580" s="290"/>
      <c r="ADD580" s="290"/>
      <c r="ADE580" s="290"/>
      <c r="ADF580" s="290"/>
      <c r="ADG580" s="290"/>
      <c r="ADH580" s="290"/>
      <c r="ADI580" s="290"/>
      <c r="ADJ580" s="290"/>
      <c r="ADK580" s="290"/>
      <c r="ADL580" s="290"/>
      <c r="ADM580" s="290"/>
      <c r="ADN580" s="290"/>
      <c r="ADO580" s="290"/>
      <c r="ADP580" s="290"/>
      <c r="ADQ580" s="290"/>
      <c r="ADR580" s="290"/>
      <c r="ADS580" s="290"/>
      <c r="ADT580" s="290"/>
      <c r="ADU580" s="290"/>
      <c r="ADV580" s="290"/>
      <c r="ADW580" s="290"/>
      <c r="ADX580" s="290"/>
      <c r="ADY580" s="290"/>
      <c r="ADZ580" s="290"/>
      <c r="AEA580" s="290"/>
      <c r="AEB580" s="290"/>
      <c r="AEC580" s="290"/>
      <c r="AED580" s="290"/>
      <c r="AEE580" s="290"/>
      <c r="AEF580" s="290"/>
      <c r="AEG580" s="290"/>
      <c r="AEH580" s="290"/>
      <c r="AEI580" s="290"/>
      <c r="AEJ580" s="290"/>
      <c r="AEK580" s="290"/>
      <c r="AEL580" s="290"/>
      <c r="AEM580" s="290"/>
      <c r="AEN580" s="290"/>
      <c r="AEO580" s="290"/>
      <c r="AEP580" s="290"/>
      <c r="AEQ580" s="290"/>
      <c r="AER580" s="290"/>
      <c r="AES580" s="290"/>
      <c r="AET580" s="290"/>
      <c r="AEU580" s="290"/>
      <c r="AEV580" s="290"/>
      <c r="AEW580" s="290"/>
      <c r="AEX580" s="290"/>
      <c r="AEY580" s="290"/>
      <c r="AEZ580" s="290"/>
      <c r="AFA580" s="290"/>
      <c r="AFB580" s="290"/>
      <c r="AFC580" s="290"/>
      <c r="AFD580" s="290"/>
      <c r="AFE580" s="290"/>
      <c r="AFF580" s="290"/>
      <c r="AFG580" s="290"/>
      <c r="AFH580" s="290"/>
      <c r="AFI580" s="290"/>
      <c r="AFJ580" s="290"/>
      <c r="AFK580" s="290"/>
      <c r="AFL580" s="290"/>
      <c r="AFM580" s="290"/>
      <c r="AFN580" s="290"/>
      <c r="AFO580" s="290"/>
      <c r="AFP580" s="290"/>
      <c r="AFQ580" s="290"/>
      <c r="AFR580" s="290"/>
      <c r="AFS580" s="290"/>
      <c r="AFT580" s="290"/>
      <c r="AFU580" s="290"/>
      <c r="AFV580" s="290"/>
      <c r="AFW580" s="290"/>
      <c r="AFX580" s="290"/>
      <c r="AFY580" s="290"/>
      <c r="AFZ580" s="290"/>
      <c r="AGA580" s="290"/>
      <c r="AGB580" s="290"/>
      <c r="AGC580" s="290"/>
      <c r="AGD580" s="290"/>
      <c r="AGE580" s="290"/>
      <c r="AGF580" s="290"/>
      <c r="AGG580" s="290"/>
      <c r="AGH580" s="290"/>
      <c r="AGI580" s="290"/>
      <c r="AGJ580" s="290"/>
      <c r="AGK580" s="290"/>
      <c r="AGL580" s="290"/>
      <c r="AGM580" s="290"/>
      <c r="AGN580" s="290"/>
      <c r="AGO580" s="290"/>
      <c r="AGP580" s="290"/>
      <c r="AGQ580" s="290"/>
      <c r="AGR580" s="290"/>
      <c r="AGS580" s="290"/>
      <c r="AGT580" s="290"/>
      <c r="AGU580" s="290"/>
      <c r="AGV580" s="290"/>
      <c r="AGW580" s="290"/>
      <c r="AGX580" s="290"/>
      <c r="AGY580" s="290"/>
      <c r="AGZ580" s="290"/>
      <c r="AHA580" s="290"/>
      <c r="AHB580" s="290"/>
      <c r="AHC580" s="290"/>
      <c r="AHD580" s="290"/>
      <c r="AHE580" s="290"/>
      <c r="AHF580" s="290"/>
      <c r="AHG580" s="290"/>
      <c r="AHH580" s="290"/>
      <c r="AHI580" s="290"/>
      <c r="AHJ580" s="290"/>
      <c r="AHK580" s="290"/>
      <c r="AHL580" s="290"/>
      <c r="AHM580" s="290"/>
      <c r="AHN580" s="290"/>
      <c r="AHO580" s="290"/>
      <c r="AHP580" s="290"/>
      <c r="AHQ580" s="290"/>
      <c r="AHR580" s="290"/>
      <c r="AHS580" s="290"/>
      <c r="AHT580" s="290"/>
      <c r="AHU580" s="290"/>
      <c r="AHV580" s="290"/>
      <c r="AHW580" s="290"/>
      <c r="AHX580" s="290"/>
      <c r="AHY580" s="290"/>
      <c r="AHZ580" s="290"/>
      <c r="AIA580" s="290"/>
      <c r="AIB580" s="290"/>
      <c r="AIC580" s="290"/>
      <c r="AID580" s="290"/>
      <c r="AIE580" s="290"/>
      <c r="AIF580" s="290"/>
      <c r="AIG580" s="290"/>
      <c r="AIH580" s="290"/>
      <c r="AII580" s="290"/>
      <c r="AIJ580" s="290"/>
      <c r="AIK580" s="290"/>
      <c r="AIL580" s="290"/>
      <c r="AIM580" s="290"/>
      <c r="AIN580" s="290"/>
      <c r="AIO580" s="290"/>
      <c r="AIP580" s="290"/>
      <c r="AIQ580" s="290"/>
      <c r="AIR580" s="290"/>
      <c r="AIS580" s="290"/>
      <c r="AIT580" s="290"/>
      <c r="AIU580" s="290"/>
      <c r="AIV580" s="290"/>
      <c r="AIW580" s="290"/>
      <c r="AIX580" s="290"/>
      <c r="AIY580" s="290"/>
      <c r="AIZ580" s="290"/>
      <c r="AJA580" s="290"/>
      <c r="AJB580" s="290"/>
      <c r="AJC580" s="290"/>
      <c r="AJD580" s="290"/>
      <c r="AJE580" s="290"/>
      <c r="AJF580" s="290"/>
      <c r="AJG580" s="290"/>
      <c r="AJH580" s="290"/>
      <c r="AJI580" s="290"/>
      <c r="AJJ580" s="290"/>
      <c r="AJK580" s="290"/>
      <c r="AJL580" s="290"/>
      <c r="AJM580" s="290"/>
      <c r="AJN580" s="290"/>
      <c r="AJO580" s="290"/>
      <c r="AJP580" s="290"/>
      <c r="AJQ580" s="290"/>
      <c r="AJR580" s="290"/>
      <c r="AJS580" s="290"/>
      <c r="AJT580" s="290"/>
      <c r="AJU580" s="290"/>
      <c r="AJV580" s="290"/>
      <c r="AJW580" s="290"/>
      <c r="AJX580" s="290"/>
      <c r="AJY580" s="290"/>
      <c r="AJZ580" s="290"/>
      <c r="AKA580" s="290"/>
      <c r="AKB580" s="290"/>
      <c r="AKC580" s="290"/>
      <c r="AKD580" s="290"/>
      <c r="AKE580" s="290"/>
      <c r="AKF580" s="290"/>
      <c r="AKG580" s="290"/>
      <c r="AKH580" s="290"/>
      <c r="AKI580" s="290"/>
      <c r="AKJ580" s="290"/>
      <c r="AKK580" s="290"/>
      <c r="AKL580" s="290"/>
      <c r="AKM580" s="290"/>
      <c r="AKN580" s="290"/>
      <c r="AKO580" s="290"/>
      <c r="AKP580" s="290"/>
      <c r="AKQ580" s="290"/>
      <c r="AKR580" s="290"/>
      <c r="AKS580" s="290"/>
      <c r="AKT580" s="290"/>
      <c r="AKU580" s="290"/>
      <c r="AKV580" s="290"/>
      <c r="AKW580" s="290"/>
      <c r="AKX580" s="290"/>
      <c r="AKY580" s="290"/>
      <c r="AKZ580" s="290"/>
      <c r="ALA580" s="290"/>
      <c r="ALB580" s="290"/>
      <c r="ALC580" s="290"/>
      <c r="ALD580" s="290"/>
      <c r="ALE580" s="290"/>
      <c r="ALF580" s="290"/>
      <c r="ALG580" s="290"/>
      <c r="ALH580" s="290"/>
      <c r="ALI580" s="290"/>
      <c r="ALJ580" s="290"/>
      <c r="ALK580" s="290"/>
      <c r="ALL580" s="290"/>
      <c r="ALM580" s="290"/>
      <c r="ALN580" s="290"/>
      <c r="ALO580" s="290"/>
      <c r="ALP580" s="290"/>
      <c r="ALQ580" s="290"/>
      <c r="ALR580" s="290"/>
      <c r="ALS580" s="290"/>
      <c r="ALT580" s="290"/>
      <c r="ALU580" s="290"/>
      <c r="ALV580" s="290"/>
      <c r="ALW580" s="290"/>
      <c r="ALX580" s="290"/>
      <c r="ALY580" s="290"/>
      <c r="ALZ580" s="290"/>
      <c r="AMA580" s="290"/>
      <c r="AMB580" s="290"/>
      <c r="AMC580" s="290"/>
      <c r="AMD580" s="290"/>
      <c r="AME580" s="290"/>
      <c r="AMF580" s="290"/>
      <c r="AMG580" s="290"/>
      <c r="AMH580" s="290"/>
      <c r="AMI580" s="290"/>
      <c r="AMJ580" s="290"/>
      <c r="AMK580" s="290"/>
      <c r="AML580" s="290"/>
      <c r="AMM580" s="290"/>
      <c r="AMN580" s="290"/>
      <c r="AMO580" s="290"/>
      <c r="AMP580" s="290"/>
      <c r="AMQ580" s="290"/>
      <c r="AMR580" s="290"/>
      <c r="AMS580" s="290"/>
      <c r="AMT580" s="290"/>
      <c r="AMU580" s="290"/>
      <c r="AMV580" s="290"/>
      <c r="AMW580" s="290"/>
      <c r="AMX580" s="290"/>
      <c r="AMY580" s="290"/>
      <c r="AMZ580" s="290"/>
      <c r="ANA580" s="290"/>
      <c r="ANB580" s="290"/>
      <c r="ANC580" s="290"/>
      <c r="AND580" s="290"/>
      <c r="ANE580" s="290"/>
      <c r="ANF580" s="290"/>
      <c r="ANG580" s="290"/>
      <c r="ANH580" s="290"/>
      <c r="ANI580" s="290"/>
      <c r="ANJ580" s="290"/>
      <c r="ANK580" s="290"/>
      <c r="ANL580" s="290"/>
      <c r="ANM580" s="290"/>
      <c r="ANN580" s="290"/>
      <c r="ANO580" s="290"/>
      <c r="ANP580" s="290"/>
      <c r="ANQ580" s="290"/>
      <c r="ANR580" s="290"/>
      <c r="ANS580" s="290"/>
      <c r="ANT580" s="290"/>
      <c r="ANU580" s="290"/>
      <c r="ANV580" s="290"/>
      <c r="ANW580" s="290"/>
      <c r="ANX580" s="290"/>
      <c r="ANY580" s="290"/>
      <c r="ANZ580" s="290"/>
      <c r="AOA580" s="290"/>
      <c r="AOB580" s="290"/>
      <c r="AOC580" s="290"/>
      <c r="AOD580" s="290"/>
      <c r="AOE580" s="290"/>
      <c r="AOF580" s="290"/>
      <c r="AOG580" s="290"/>
      <c r="AOH580" s="290"/>
      <c r="AOI580" s="290"/>
      <c r="AOJ580" s="290"/>
      <c r="AOK580" s="290"/>
      <c r="AOL580" s="290"/>
      <c r="AOM580" s="290"/>
      <c r="AON580" s="290"/>
      <c r="AOO580" s="290"/>
      <c r="AOP580" s="290"/>
      <c r="AOQ580" s="290"/>
      <c r="AOR580" s="290"/>
      <c r="AOS580" s="290"/>
      <c r="AOT580" s="290"/>
      <c r="AOU580" s="290"/>
      <c r="AOV580" s="290"/>
      <c r="AOW580" s="290"/>
      <c r="AOX580" s="290"/>
      <c r="AOY580" s="290"/>
      <c r="AOZ580" s="290"/>
      <c r="APA580" s="290"/>
      <c r="APB580" s="290"/>
      <c r="APC580" s="290"/>
      <c r="APD580" s="290"/>
      <c r="APE580" s="290"/>
      <c r="APF580" s="290"/>
      <c r="APG580" s="290"/>
      <c r="APH580" s="290"/>
      <c r="API580" s="290"/>
      <c r="APJ580" s="290"/>
      <c r="APK580" s="290"/>
      <c r="APL580" s="290"/>
      <c r="APM580" s="290"/>
      <c r="APN580" s="290"/>
      <c r="APO580" s="290"/>
      <c r="APP580" s="290"/>
      <c r="APQ580" s="290"/>
      <c r="APR580" s="290"/>
      <c r="APS580" s="290"/>
      <c r="APT580" s="290"/>
      <c r="APU580" s="290"/>
      <c r="APV580" s="290"/>
      <c r="APW580" s="290"/>
      <c r="APX580" s="290"/>
      <c r="APY580" s="290"/>
      <c r="APZ580" s="290"/>
      <c r="AQA580" s="290"/>
      <c r="AQB580" s="290"/>
      <c r="AQC580" s="290"/>
      <c r="AQD580" s="290"/>
      <c r="AQE580" s="290"/>
      <c r="AQF580" s="290"/>
      <c r="AQG580" s="290"/>
      <c r="AQH580" s="290"/>
      <c r="AQI580" s="290"/>
      <c r="AQJ580" s="290"/>
      <c r="AQK580" s="290"/>
      <c r="AQL580" s="290"/>
      <c r="AQM580" s="290"/>
      <c r="AQN580" s="290"/>
      <c r="AQO580" s="290"/>
      <c r="AQP580" s="290"/>
      <c r="AQQ580" s="290"/>
      <c r="AQR580" s="290"/>
      <c r="AQS580" s="290"/>
      <c r="AQT580" s="290"/>
      <c r="AQU580" s="290"/>
      <c r="AQV580" s="290"/>
      <c r="AQW580" s="290"/>
      <c r="AQX580" s="290"/>
      <c r="AQY580" s="290"/>
      <c r="AQZ580" s="290"/>
      <c r="ARA580" s="290"/>
      <c r="ARB580" s="290"/>
      <c r="ARC580" s="290"/>
      <c r="ARD580" s="290"/>
      <c r="ARE580" s="290"/>
      <c r="ARF580" s="290"/>
      <c r="ARG580" s="290"/>
      <c r="ARH580" s="290"/>
      <c r="ARI580" s="290"/>
      <c r="ARJ580" s="290"/>
      <c r="ARK580" s="290"/>
      <c r="ARL580" s="290"/>
      <c r="ARM580" s="290"/>
      <c r="ARN580" s="290"/>
      <c r="ARO580" s="290"/>
      <c r="ARP580" s="290"/>
      <c r="ARQ580" s="290"/>
      <c r="ARR580" s="290"/>
      <c r="ARS580" s="290"/>
      <c r="ART580" s="290"/>
      <c r="ARU580" s="290"/>
      <c r="ARV580" s="290"/>
      <c r="ARW580" s="290"/>
      <c r="ARX580" s="290"/>
      <c r="ARY580" s="290"/>
      <c r="ARZ580" s="290"/>
      <c r="ASA580" s="290"/>
      <c r="ASB580" s="290"/>
      <c r="ASC580" s="290"/>
      <c r="ASD580" s="290"/>
      <c r="ASE580" s="290"/>
      <c r="ASF580" s="290"/>
      <c r="ASG580" s="290"/>
      <c r="ASH580" s="290"/>
      <c r="ASI580" s="290"/>
      <c r="ASJ580" s="290"/>
      <c r="ASK580" s="290"/>
      <c r="ASL580" s="290"/>
      <c r="ASM580" s="290"/>
      <c r="ASN580" s="290"/>
      <c r="ASO580" s="290"/>
      <c r="ASP580" s="290"/>
      <c r="ASQ580" s="290"/>
      <c r="ASR580" s="290"/>
      <c r="ASS580" s="290"/>
      <c r="AST580" s="290"/>
      <c r="ASU580" s="290"/>
      <c r="ASV580" s="290"/>
      <c r="ASW580" s="290"/>
      <c r="ASX580" s="290"/>
      <c r="ASY580" s="290"/>
      <c r="ASZ580" s="290"/>
      <c r="ATA580" s="290"/>
      <c r="ATB580" s="290"/>
      <c r="ATC580" s="290"/>
      <c r="ATD580" s="290"/>
      <c r="ATE580" s="290"/>
      <c r="ATF580" s="290"/>
      <c r="ATG580" s="290"/>
      <c r="ATH580" s="290"/>
      <c r="ATI580" s="290"/>
      <c r="ATJ580" s="290"/>
      <c r="ATK580" s="290"/>
      <c r="ATL580" s="290"/>
      <c r="ATM580" s="290"/>
      <c r="ATN580" s="290"/>
      <c r="ATO580" s="290"/>
      <c r="ATP580" s="290"/>
      <c r="ATQ580" s="290"/>
      <c r="ATR580" s="290"/>
      <c r="ATS580" s="290"/>
      <c r="ATT580" s="290"/>
      <c r="ATU580" s="290"/>
      <c r="ATV580" s="290"/>
      <c r="ATW580" s="290"/>
      <c r="ATX580" s="290"/>
      <c r="ATY580" s="290"/>
      <c r="ATZ580" s="290"/>
      <c r="AUA580" s="290"/>
      <c r="AUB580" s="290"/>
      <c r="AUC580" s="290"/>
      <c r="AUD580" s="290"/>
      <c r="AUE580" s="290"/>
      <c r="AUF580" s="290"/>
      <c r="AUG580" s="290"/>
      <c r="AUH580" s="290"/>
      <c r="AUI580" s="290"/>
      <c r="AUJ580" s="290"/>
      <c r="AUK580" s="290"/>
      <c r="AUL580" s="290"/>
      <c r="AUM580" s="290"/>
      <c r="AUN580" s="290"/>
      <c r="AUO580" s="290"/>
      <c r="AUP580" s="290"/>
      <c r="AUQ580" s="290"/>
      <c r="AUR580" s="290"/>
      <c r="AUS580" s="290"/>
      <c r="AUT580" s="290"/>
      <c r="AUU580" s="290"/>
      <c r="AUV580" s="290"/>
      <c r="AUW580" s="290"/>
      <c r="AUX580" s="290"/>
      <c r="AUY580" s="290"/>
      <c r="AUZ580" s="290"/>
      <c r="AVA580" s="290"/>
      <c r="AVB580" s="290"/>
      <c r="AVC580" s="290"/>
      <c r="AVD580" s="290"/>
      <c r="AVE580" s="290"/>
      <c r="AVF580" s="290"/>
      <c r="AVG580" s="290"/>
      <c r="AVH580" s="290"/>
      <c r="AVI580" s="290"/>
      <c r="AVJ580" s="290"/>
      <c r="AVK580" s="290"/>
      <c r="AVL580" s="290"/>
      <c r="AVM580" s="290"/>
      <c r="AVN580" s="290"/>
      <c r="AVO580" s="290"/>
      <c r="AVP580" s="290"/>
      <c r="AVQ580" s="290"/>
      <c r="AVR580" s="290"/>
      <c r="AVS580" s="290"/>
      <c r="AVT580" s="290"/>
      <c r="AVU580" s="290"/>
      <c r="AVV580" s="290"/>
      <c r="AVW580" s="290"/>
      <c r="AVX580" s="290"/>
      <c r="AVY580" s="290"/>
      <c r="AVZ580" s="290"/>
      <c r="AWA580" s="290"/>
      <c r="AWB580" s="290"/>
      <c r="AWC580" s="290"/>
      <c r="AWD580" s="290"/>
      <c r="AWE580" s="290"/>
      <c r="AWF580" s="290"/>
      <c r="AWG580" s="290"/>
      <c r="AWH580" s="290"/>
      <c r="AWI580" s="290"/>
      <c r="AWJ580" s="290"/>
      <c r="AWK580" s="290"/>
      <c r="AWL580" s="290"/>
      <c r="AWM580" s="290"/>
      <c r="AWN580" s="290"/>
      <c r="AWO580" s="290"/>
      <c r="AWP580" s="290"/>
      <c r="AWQ580" s="290"/>
      <c r="AWR580" s="290"/>
      <c r="AWS580" s="290"/>
      <c r="AWT580" s="290"/>
      <c r="AWU580" s="290"/>
      <c r="AWV580" s="290"/>
      <c r="AWW580" s="290"/>
      <c r="AWX580" s="290"/>
      <c r="AWY580" s="290"/>
      <c r="AWZ580" s="290"/>
      <c r="AXA580" s="290"/>
      <c r="AXB580" s="290"/>
      <c r="AXC580" s="290"/>
      <c r="AXD580" s="290"/>
      <c r="AXE580" s="290"/>
      <c r="AXF580" s="290"/>
      <c r="AXG580" s="290"/>
      <c r="AXH580" s="290"/>
      <c r="AXI580" s="290"/>
      <c r="AXJ580" s="290"/>
      <c r="AXK580" s="290"/>
      <c r="AXL580" s="290"/>
      <c r="AXM580" s="290"/>
      <c r="AXN580" s="290"/>
      <c r="AXO580" s="290"/>
      <c r="AXP580" s="290"/>
      <c r="AXQ580" s="290"/>
      <c r="AXR580" s="290"/>
      <c r="AXS580" s="290"/>
      <c r="AXT580" s="290"/>
      <c r="AXU580" s="290"/>
      <c r="AXV580" s="290"/>
      <c r="AXW580" s="290"/>
      <c r="AXX580" s="290"/>
      <c r="AXY580" s="290"/>
      <c r="AXZ580" s="290"/>
      <c r="AYA580" s="290"/>
      <c r="AYB580" s="290"/>
      <c r="AYC580" s="290"/>
      <c r="AYD580" s="290"/>
      <c r="AYE580" s="290"/>
      <c r="AYF580" s="290"/>
      <c r="AYG580" s="290"/>
      <c r="AYH580" s="290"/>
      <c r="AYI580" s="290"/>
      <c r="AYJ580" s="290"/>
      <c r="AYK580" s="290"/>
    </row>
    <row r="581" spans="1:1337" s="50" customFormat="1" ht="45.75" customHeight="1">
      <c r="A581" s="589">
        <f>1+A580</f>
        <v>580</v>
      </c>
      <c r="B581" s="403" t="s">
        <v>5888</v>
      </c>
      <c r="C581" s="156" t="s">
        <v>5889</v>
      </c>
      <c r="D581" s="156" t="s">
        <v>93</v>
      </c>
      <c r="E581" s="156">
        <v>45485</v>
      </c>
      <c r="F581" s="156">
        <v>45486</v>
      </c>
      <c r="G581" s="156">
        <v>45653</v>
      </c>
      <c r="H581" s="156" t="s">
        <v>416</v>
      </c>
      <c r="I581" s="156" t="s">
        <v>5874</v>
      </c>
      <c r="J581" s="301" t="s">
        <v>5890</v>
      </c>
      <c r="K581" s="251">
        <v>81720452</v>
      </c>
      <c r="L581" s="156">
        <v>1</v>
      </c>
      <c r="M581" s="156" t="s">
        <v>97</v>
      </c>
      <c r="N581" s="156" t="s">
        <v>98</v>
      </c>
      <c r="O581" s="156" t="s">
        <v>1061</v>
      </c>
      <c r="P581" s="156" t="s">
        <v>1888</v>
      </c>
      <c r="Q581" s="156" t="s">
        <v>5891</v>
      </c>
      <c r="R581" s="143">
        <v>167</v>
      </c>
      <c r="S581" s="134" t="s">
        <v>5892</v>
      </c>
      <c r="T581" s="253">
        <v>38417500</v>
      </c>
      <c r="U581" s="156">
        <v>2024001773</v>
      </c>
      <c r="V581" s="253">
        <v>38417500</v>
      </c>
      <c r="W581" s="156" t="s">
        <v>5844</v>
      </c>
      <c r="X581" s="156" t="s">
        <v>473</v>
      </c>
      <c r="Y581" s="317">
        <v>38417500</v>
      </c>
      <c r="Z581" s="156">
        <v>38417500</v>
      </c>
      <c r="AA581" s="156">
        <v>0</v>
      </c>
      <c r="AB581" s="156">
        <v>0</v>
      </c>
      <c r="AC581" s="156">
        <v>0</v>
      </c>
      <c r="AD581" s="156" t="s">
        <v>5746</v>
      </c>
      <c r="AE581" s="156">
        <v>0</v>
      </c>
      <c r="AF581" s="156">
        <v>0</v>
      </c>
      <c r="AG581" s="156">
        <v>0</v>
      </c>
      <c r="AH581" s="156">
        <v>0</v>
      </c>
      <c r="AI581" s="156">
        <v>0</v>
      </c>
      <c r="AJ581" s="156">
        <v>0</v>
      </c>
      <c r="AK581" s="156" t="s">
        <v>104</v>
      </c>
      <c r="AL581" s="103" t="s">
        <v>5893</v>
      </c>
      <c r="AM581" s="156" t="s">
        <v>1893</v>
      </c>
      <c r="AN581" s="156">
        <v>1072643021</v>
      </c>
      <c r="AO581" s="156" t="s">
        <v>108</v>
      </c>
      <c r="AP581" s="156" t="s">
        <v>108</v>
      </c>
      <c r="AQ581" s="156" t="s">
        <v>108</v>
      </c>
      <c r="AR581" s="156" t="s">
        <v>108</v>
      </c>
      <c r="AS581" s="156" t="s">
        <v>109</v>
      </c>
      <c r="AT581" s="156" t="s">
        <v>109</v>
      </c>
      <c r="AU581" s="156" t="s">
        <v>392</v>
      </c>
      <c r="AV581" s="156"/>
      <c r="AW581" s="156"/>
      <c r="AX581" s="156" t="s">
        <v>109</v>
      </c>
      <c r="AY581" s="156" t="s">
        <v>108</v>
      </c>
      <c r="AZ581" s="156"/>
      <c r="BA581" s="156"/>
      <c r="BB581" s="156"/>
      <c r="BC581" s="156"/>
      <c r="BD581" s="156"/>
      <c r="BE581" s="156"/>
      <c r="BF581" s="156"/>
      <c r="BG581" s="156"/>
      <c r="BH581" s="153">
        <v>38417500</v>
      </c>
      <c r="BI581" s="301" t="s">
        <v>259</v>
      </c>
      <c r="BJ581" s="156"/>
      <c r="BK581" s="156" t="s">
        <v>114</v>
      </c>
      <c r="BL581" s="156"/>
      <c r="BM581" s="161" t="s">
        <v>2539</v>
      </c>
      <c r="BN581" s="156" t="s">
        <v>917</v>
      </c>
      <c r="BO581" s="156">
        <v>39</v>
      </c>
      <c r="BP581" s="156" t="s">
        <v>578</v>
      </c>
      <c r="BQ581" s="156" t="s">
        <v>108</v>
      </c>
      <c r="BR581" s="156" t="s">
        <v>108</v>
      </c>
      <c r="BS581" s="156" t="s">
        <v>108</v>
      </c>
      <c r="BT581" s="156" t="s">
        <v>108</v>
      </c>
      <c r="BU581" s="156" t="s">
        <v>5894</v>
      </c>
      <c r="BV581" s="156">
        <v>8853822</v>
      </c>
      <c r="BW581" s="156" t="s">
        <v>5895</v>
      </c>
      <c r="BX581" s="156" t="s">
        <v>881</v>
      </c>
      <c r="BY581" s="156" t="s">
        <v>5859</v>
      </c>
      <c r="BZ581" s="156">
        <v>33700034670</v>
      </c>
      <c r="CA581" s="157" t="s">
        <v>109</v>
      </c>
      <c r="CB581" s="157" t="s">
        <v>109</v>
      </c>
      <c r="CC581" s="157" t="s">
        <v>109</v>
      </c>
      <c r="CD581" s="157" t="s">
        <v>109</v>
      </c>
      <c r="CE581" s="157" t="s">
        <v>109</v>
      </c>
      <c r="CF581" s="172" t="s">
        <v>109</v>
      </c>
      <c r="CG581" s="156"/>
      <c r="CH581" s="156"/>
      <c r="CI581" s="156"/>
      <c r="CJ581" s="156"/>
      <c r="CK581" s="156"/>
      <c r="CL581" s="156"/>
      <c r="CM581" s="157" t="s">
        <v>109</v>
      </c>
      <c r="CN581" s="156"/>
      <c r="GV581" s="290"/>
      <c r="GW581" s="290"/>
      <c r="GX581" s="290"/>
      <c r="GY581" s="290"/>
      <c r="GZ581" s="290"/>
      <c r="HA581" s="290"/>
      <c r="HB581" s="290"/>
      <c r="HC581" s="290"/>
      <c r="HD581" s="290"/>
      <c r="HE581" s="290"/>
      <c r="HF581" s="290"/>
      <c r="HG581" s="290"/>
      <c r="HH581" s="290"/>
      <c r="HI581" s="290"/>
      <c r="HJ581" s="290"/>
      <c r="HK581" s="290"/>
      <c r="HL581" s="290"/>
      <c r="HM581" s="290"/>
      <c r="HN581" s="290"/>
      <c r="HO581" s="290"/>
      <c r="HP581" s="290"/>
      <c r="HQ581" s="290"/>
      <c r="HR581" s="290"/>
      <c r="HS581" s="290"/>
      <c r="HT581" s="290"/>
      <c r="HU581" s="290"/>
      <c r="HV581" s="290"/>
      <c r="HW581" s="290"/>
      <c r="HX581" s="290"/>
      <c r="HY581" s="290"/>
      <c r="HZ581" s="290"/>
      <c r="IA581" s="290"/>
      <c r="IB581" s="290"/>
      <c r="IC581" s="290"/>
      <c r="ID581" s="290"/>
      <c r="IE581" s="290"/>
      <c r="IF581" s="290"/>
      <c r="IG581" s="290"/>
      <c r="IH581" s="290"/>
      <c r="II581" s="290"/>
      <c r="IJ581" s="290"/>
      <c r="IK581" s="290"/>
      <c r="IL581" s="290"/>
      <c r="IM581" s="290"/>
      <c r="IN581" s="290"/>
      <c r="IO581" s="290"/>
      <c r="IP581" s="290"/>
      <c r="IQ581" s="290"/>
      <c r="IR581" s="290"/>
      <c r="IS581" s="290"/>
      <c r="IT581" s="290"/>
      <c r="IU581" s="290"/>
      <c r="IV581" s="290"/>
      <c r="IW581" s="290"/>
      <c r="IX581" s="290"/>
      <c r="IY581" s="290"/>
      <c r="IZ581" s="290"/>
      <c r="JA581" s="290"/>
      <c r="JB581" s="290"/>
      <c r="JC581" s="290"/>
      <c r="JD581" s="290"/>
      <c r="JE581" s="290"/>
      <c r="JF581" s="290"/>
      <c r="JG581" s="290"/>
      <c r="JH581" s="290"/>
      <c r="JI581" s="290"/>
      <c r="JJ581" s="290"/>
      <c r="JK581" s="290"/>
      <c r="JL581" s="290"/>
      <c r="JM581" s="290"/>
      <c r="JN581" s="290"/>
      <c r="JO581" s="290"/>
      <c r="JP581" s="290"/>
      <c r="JQ581" s="290"/>
      <c r="JR581" s="290"/>
      <c r="JS581" s="290"/>
      <c r="JT581" s="290"/>
      <c r="JU581" s="290"/>
      <c r="JV581" s="290"/>
      <c r="JW581" s="290"/>
      <c r="JX581" s="290"/>
      <c r="JY581" s="290"/>
      <c r="JZ581" s="290"/>
      <c r="KA581" s="290"/>
      <c r="KB581" s="290"/>
      <c r="KC581" s="290"/>
      <c r="KD581" s="290"/>
      <c r="KE581" s="290"/>
      <c r="KF581" s="290"/>
      <c r="KG581" s="290"/>
      <c r="KH581" s="290"/>
      <c r="KI581" s="290"/>
      <c r="KJ581" s="290"/>
      <c r="KK581" s="290"/>
      <c r="KL581" s="290"/>
      <c r="KM581" s="290"/>
      <c r="KN581" s="290"/>
      <c r="KO581" s="290"/>
      <c r="KP581" s="290"/>
      <c r="KQ581" s="290"/>
      <c r="KR581" s="290"/>
      <c r="KS581" s="290"/>
      <c r="KT581" s="290"/>
      <c r="KU581" s="290"/>
      <c r="KV581" s="290"/>
      <c r="KW581" s="290"/>
      <c r="KX581" s="290"/>
      <c r="KY581" s="290"/>
      <c r="KZ581" s="290"/>
      <c r="LA581" s="290"/>
      <c r="LB581" s="290"/>
      <c r="LC581" s="290"/>
      <c r="LD581" s="290"/>
      <c r="LE581" s="290"/>
      <c r="LF581" s="290"/>
      <c r="LG581" s="290"/>
      <c r="LH581" s="290"/>
      <c r="LI581" s="290"/>
      <c r="LJ581" s="290"/>
      <c r="LK581" s="290"/>
      <c r="LL581" s="290"/>
      <c r="LM581" s="290"/>
      <c r="LN581" s="290"/>
      <c r="LO581" s="290"/>
      <c r="LP581" s="290"/>
      <c r="LQ581" s="290"/>
      <c r="LR581" s="290"/>
      <c r="LS581" s="290"/>
      <c r="LT581" s="290"/>
      <c r="LU581" s="290"/>
      <c r="LV581" s="290"/>
      <c r="LW581" s="290"/>
      <c r="LX581" s="290"/>
      <c r="LY581" s="290"/>
      <c r="LZ581" s="290"/>
      <c r="MA581" s="290"/>
      <c r="MB581" s="290"/>
      <c r="MC581" s="290"/>
      <c r="MD581" s="290"/>
      <c r="ME581" s="290"/>
      <c r="MF581" s="290"/>
      <c r="MG581" s="290"/>
      <c r="MH581" s="290"/>
      <c r="MI581" s="290"/>
      <c r="MJ581" s="290"/>
      <c r="MK581" s="290"/>
      <c r="ML581" s="290"/>
      <c r="MM581" s="290"/>
      <c r="MN581" s="290"/>
      <c r="MO581" s="290"/>
      <c r="MP581" s="290"/>
      <c r="MQ581" s="290"/>
      <c r="MR581" s="290"/>
      <c r="MS581" s="290"/>
      <c r="MT581" s="290"/>
      <c r="MU581" s="290"/>
      <c r="MV581" s="290"/>
      <c r="MW581" s="290"/>
      <c r="MX581" s="290"/>
      <c r="MY581" s="290"/>
      <c r="MZ581" s="290"/>
      <c r="NA581" s="290"/>
      <c r="NB581" s="290"/>
      <c r="NC581" s="290"/>
      <c r="ND581" s="290"/>
      <c r="NE581" s="290"/>
      <c r="NF581" s="290"/>
      <c r="NG581" s="290"/>
      <c r="NH581" s="290"/>
      <c r="NI581" s="290"/>
      <c r="NJ581" s="290"/>
      <c r="NK581" s="290"/>
      <c r="NL581" s="290"/>
      <c r="NM581" s="290"/>
      <c r="NN581" s="290"/>
      <c r="NO581" s="290"/>
      <c r="NP581" s="290"/>
      <c r="NQ581" s="290"/>
      <c r="NR581" s="290"/>
      <c r="NS581" s="290"/>
      <c r="NT581" s="290"/>
      <c r="NU581" s="290"/>
      <c r="NV581" s="290"/>
      <c r="NW581" s="290"/>
      <c r="NX581" s="290"/>
      <c r="NY581" s="290"/>
      <c r="NZ581" s="290"/>
      <c r="OA581" s="290"/>
      <c r="OB581" s="290"/>
      <c r="OC581" s="290"/>
      <c r="OD581" s="290"/>
      <c r="OE581" s="290"/>
      <c r="OF581" s="290"/>
      <c r="OG581" s="290"/>
      <c r="OH581" s="290"/>
      <c r="OI581" s="290"/>
      <c r="OJ581" s="290"/>
      <c r="OK581" s="290"/>
      <c r="OL581" s="290"/>
      <c r="OM581" s="290"/>
      <c r="ON581" s="290"/>
      <c r="OO581" s="290"/>
      <c r="OP581" s="290"/>
      <c r="OQ581" s="290"/>
      <c r="OR581" s="290"/>
      <c r="OS581" s="290"/>
      <c r="OT581" s="290"/>
      <c r="OU581" s="290"/>
      <c r="OV581" s="290"/>
      <c r="OW581" s="290"/>
      <c r="OX581" s="290"/>
      <c r="OY581" s="290"/>
      <c r="OZ581" s="290"/>
      <c r="PA581" s="290"/>
      <c r="PB581" s="290"/>
      <c r="PC581" s="290"/>
      <c r="PD581" s="290"/>
      <c r="PE581" s="290"/>
      <c r="PF581" s="290"/>
      <c r="PG581" s="290"/>
      <c r="PH581" s="290"/>
      <c r="PI581" s="290"/>
      <c r="PJ581" s="290"/>
      <c r="PK581" s="290"/>
      <c r="PL581" s="290"/>
      <c r="PM581" s="290"/>
      <c r="PN581" s="290"/>
      <c r="PO581" s="290"/>
      <c r="PP581" s="290"/>
      <c r="PQ581" s="290"/>
      <c r="PR581" s="290"/>
      <c r="PS581" s="290"/>
      <c r="PT581" s="290"/>
      <c r="PU581" s="290"/>
      <c r="PV581" s="290"/>
      <c r="PW581" s="290"/>
      <c r="PX581" s="290"/>
      <c r="PY581" s="290"/>
      <c r="PZ581" s="290"/>
      <c r="QA581" s="290"/>
      <c r="QB581" s="290"/>
      <c r="QC581" s="290"/>
      <c r="QD581" s="290"/>
      <c r="QE581" s="290"/>
      <c r="QF581" s="290"/>
      <c r="QG581" s="290"/>
      <c r="QH581" s="290"/>
      <c r="QI581" s="290"/>
      <c r="QJ581" s="290"/>
      <c r="QK581" s="290"/>
      <c r="QL581" s="290"/>
      <c r="QM581" s="290"/>
      <c r="QN581" s="290"/>
      <c r="QO581" s="290"/>
      <c r="QP581" s="290"/>
      <c r="QQ581" s="290"/>
      <c r="QR581" s="290"/>
      <c r="QS581" s="290"/>
      <c r="QT581" s="290"/>
      <c r="QU581" s="290"/>
      <c r="QV581" s="290"/>
      <c r="QW581" s="290"/>
      <c r="QX581" s="290"/>
      <c r="QY581" s="290"/>
      <c r="QZ581" s="290"/>
      <c r="RA581" s="290"/>
      <c r="RB581" s="290"/>
      <c r="RC581" s="290"/>
      <c r="RD581" s="290"/>
      <c r="RE581" s="290"/>
      <c r="RF581" s="290"/>
      <c r="RG581" s="290"/>
      <c r="RH581" s="290"/>
      <c r="RI581" s="290"/>
      <c r="RJ581" s="290"/>
      <c r="RK581" s="290"/>
      <c r="RL581" s="290"/>
      <c r="RM581" s="290"/>
      <c r="RN581" s="290"/>
      <c r="RO581" s="290"/>
      <c r="RP581" s="290"/>
      <c r="RQ581" s="290"/>
      <c r="RR581" s="290"/>
      <c r="RS581" s="290"/>
      <c r="RT581" s="290"/>
      <c r="RU581" s="290"/>
      <c r="RV581" s="290"/>
      <c r="RW581" s="290"/>
      <c r="RX581" s="290"/>
      <c r="RY581" s="290"/>
      <c r="RZ581" s="290"/>
      <c r="SA581" s="290"/>
      <c r="SB581" s="290"/>
      <c r="SC581" s="290"/>
      <c r="SD581" s="290"/>
      <c r="SE581" s="290"/>
      <c r="SF581" s="290"/>
      <c r="SG581" s="290"/>
      <c r="SH581" s="290"/>
      <c r="SI581" s="290"/>
      <c r="SJ581" s="290"/>
      <c r="SK581" s="290"/>
      <c r="SL581" s="290"/>
      <c r="SM581" s="290"/>
      <c r="SN581" s="290"/>
      <c r="SO581" s="290"/>
      <c r="SP581" s="290"/>
      <c r="SQ581" s="290"/>
      <c r="SR581" s="290"/>
      <c r="SS581" s="290"/>
      <c r="ST581" s="290"/>
      <c r="SU581" s="290"/>
      <c r="SV581" s="290"/>
      <c r="SW581" s="290"/>
      <c r="SX581" s="290"/>
      <c r="SY581" s="290"/>
      <c r="SZ581" s="290"/>
      <c r="TA581" s="290"/>
      <c r="TB581" s="290"/>
      <c r="TC581" s="290"/>
      <c r="TD581" s="290"/>
      <c r="TE581" s="290"/>
      <c r="TF581" s="290"/>
      <c r="TG581" s="290"/>
      <c r="TH581" s="290"/>
      <c r="TI581" s="290"/>
      <c r="TJ581" s="290"/>
      <c r="TK581" s="290"/>
      <c r="TL581" s="290"/>
      <c r="TM581" s="290"/>
      <c r="TN581" s="290"/>
      <c r="TO581" s="290"/>
      <c r="TP581" s="290"/>
      <c r="TQ581" s="290"/>
      <c r="TR581" s="290"/>
      <c r="TS581" s="290"/>
      <c r="TT581" s="290"/>
      <c r="TU581" s="290"/>
      <c r="TV581" s="290"/>
      <c r="TW581" s="290"/>
      <c r="TX581" s="290"/>
      <c r="TY581" s="290"/>
      <c r="TZ581" s="290"/>
      <c r="UA581" s="290"/>
      <c r="UB581" s="290"/>
      <c r="UC581" s="290"/>
      <c r="UD581" s="290"/>
      <c r="UE581" s="290"/>
      <c r="UF581" s="290"/>
      <c r="UG581" s="290"/>
      <c r="UH581" s="290"/>
      <c r="UI581" s="290"/>
      <c r="UJ581" s="290"/>
      <c r="UK581" s="290"/>
      <c r="UL581" s="290"/>
      <c r="UM581" s="290"/>
      <c r="UN581" s="290"/>
      <c r="UO581" s="290"/>
      <c r="UP581" s="290"/>
      <c r="UQ581" s="290"/>
      <c r="UR581" s="290"/>
      <c r="US581" s="290"/>
      <c r="UT581" s="290"/>
      <c r="UU581" s="290"/>
      <c r="UV581" s="290"/>
      <c r="UW581" s="290"/>
      <c r="UX581" s="290"/>
      <c r="UY581" s="290"/>
      <c r="UZ581" s="290"/>
      <c r="VA581" s="290"/>
      <c r="VB581" s="290"/>
      <c r="VC581" s="290"/>
      <c r="VD581" s="290"/>
      <c r="VE581" s="290"/>
      <c r="VF581" s="290"/>
      <c r="VG581" s="290"/>
      <c r="VH581" s="290"/>
      <c r="VI581" s="290"/>
      <c r="VJ581" s="290"/>
      <c r="VK581" s="290"/>
      <c r="VL581" s="290"/>
      <c r="VM581" s="290"/>
      <c r="VN581" s="290"/>
      <c r="VO581" s="290"/>
      <c r="VP581" s="290"/>
      <c r="VQ581" s="290"/>
      <c r="VR581" s="290"/>
      <c r="VS581" s="290"/>
      <c r="VT581" s="290"/>
      <c r="VU581" s="290"/>
      <c r="VV581" s="290"/>
      <c r="VW581" s="290"/>
      <c r="VX581" s="290"/>
      <c r="VY581" s="290"/>
      <c r="VZ581" s="290"/>
      <c r="WA581" s="290"/>
      <c r="WB581" s="290"/>
      <c r="WC581" s="290"/>
      <c r="WD581" s="290"/>
      <c r="WE581" s="290"/>
      <c r="WF581" s="290"/>
      <c r="WG581" s="290"/>
      <c r="WH581" s="290"/>
      <c r="WI581" s="290"/>
      <c r="WJ581" s="290"/>
      <c r="WK581" s="290"/>
      <c r="WL581" s="290"/>
      <c r="WM581" s="290"/>
      <c r="WN581" s="290"/>
      <c r="WO581" s="290"/>
      <c r="WP581" s="290"/>
      <c r="WQ581" s="290"/>
      <c r="WR581" s="290"/>
      <c r="WS581" s="290"/>
      <c r="WT581" s="290"/>
      <c r="WU581" s="290"/>
      <c r="WV581" s="290"/>
      <c r="WW581" s="290"/>
      <c r="WX581" s="290"/>
      <c r="WY581" s="290"/>
      <c r="WZ581" s="290"/>
      <c r="XA581" s="290"/>
      <c r="XB581" s="290"/>
      <c r="XC581" s="290"/>
      <c r="XD581" s="290"/>
      <c r="XE581" s="290"/>
      <c r="XF581" s="290"/>
      <c r="XG581" s="290"/>
      <c r="XH581" s="290"/>
      <c r="XI581" s="290"/>
      <c r="XJ581" s="290"/>
      <c r="XK581" s="290"/>
      <c r="XL581" s="290"/>
      <c r="XM581" s="290"/>
      <c r="XN581" s="290"/>
      <c r="XO581" s="290"/>
      <c r="XP581" s="290"/>
      <c r="XQ581" s="290"/>
      <c r="XR581" s="290"/>
      <c r="XS581" s="290"/>
      <c r="XT581" s="290"/>
      <c r="XU581" s="290"/>
      <c r="XV581" s="290"/>
      <c r="XW581" s="290"/>
      <c r="XX581" s="290"/>
      <c r="XY581" s="290"/>
      <c r="XZ581" s="290"/>
      <c r="YA581" s="290"/>
      <c r="YB581" s="290"/>
      <c r="YC581" s="290"/>
      <c r="YD581" s="290"/>
      <c r="YE581" s="290"/>
      <c r="YF581" s="290"/>
      <c r="YG581" s="290"/>
      <c r="YH581" s="290"/>
      <c r="YI581" s="290"/>
      <c r="YJ581" s="290"/>
      <c r="YK581" s="290"/>
      <c r="YL581" s="290"/>
      <c r="YM581" s="290"/>
      <c r="YN581" s="290"/>
      <c r="YO581" s="290"/>
      <c r="YP581" s="290"/>
      <c r="YQ581" s="290"/>
      <c r="YR581" s="290"/>
      <c r="YS581" s="290"/>
      <c r="YT581" s="290"/>
      <c r="YU581" s="290"/>
      <c r="YV581" s="290"/>
      <c r="YW581" s="290"/>
      <c r="YX581" s="290"/>
      <c r="YY581" s="290"/>
      <c r="YZ581" s="290"/>
      <c r="ZA581" s="290"/>
      <c r="ZB581" s="290"/>
      <c r="ZC581" s="290"/>
      <c r="ZD581" s="290"/>
      <c r="ZE581" s="290"/>
      <c r="ZF581" s="290"/>
      <c r="ZG581" s="290"/>
      <c r="ZH581" s="290"/>
      <c r="ZI581" s="290"/>
      <c r="ZJ581" s="290"/>
      <c r="ZK581" s="290"/>
      <c r="ZL581" s="290"/>
      <c r="ZM581" s="290"/>
      <c r="ZN581" s="290"/>
      <c r="ZO581" s="290"/>
      <c r="ZP581" s="290"/>
      <c r="ZQ581" s="290"/>
      <c r="ZR581" s="290"/>
      <c r="ZS581" s="290"/>
      <c r="ZT581" s="290"/>
      <c r="ZU581" s="290"/>
      <c r="ZV581" s="290"/>
      <c r="ZW581" s="290"/>
      <c r="ZX581" s="290"/>
      <c r="ZY581" s="290"/>
      <c r="ZZ581" s="290"/>
      <c r="AAA581" s="290"/>
      <c r="AAB581" s="290"/>
      <c r="AAC581" s="290"/>
      <c r="AAD581" s="290"/>
      <c r="AAE581" s="290"/>
      <c r="AAF581" s="290"/>
      <c r="AAG581" s="290"/>
      <c r="AAH581" s="290"/>
      <c r="AAI581" s="290"/>
      <c r="AAJ581" s="290"/>
      <c r="AAK581" s="290"/>
      <c r="AAL581" s="290"/>
      <c r="AAM581" s="290"/>
      <c r="AAN581" s="290"/>
      <c r="AAO581" s="290"/>
      <c r="AAP581" s="290"/>
      <c r="AAQ581" s="290"/>
      <c r="AAR581" s="290"/>
      <c r="AAS581" s="290"/>
      <c r="AAT581" s="290"/>
      <c r="AAU581" s="290"/>
      <c r="AAV581" s="290"/>
      <c r="AAW581" s="290"/>
      <c r="AAX581" s="290"/>
      <c r="AAY581" s="290"/>
      <c r="AAZ581" s="290"/>
      <c r="ABA581" s="290"/>
      <c r="ABB581" s="290"/>
      <c r="ABC581" s="290"/>
      <c r="ABD581" s="290"/>
      <c r="ABE581" s="290"/>
      <c r="ABF581" s="290"/>
      <c r="ABG581" s="290"/>
      <c r="ABH581" s="290"/>
      <c r="ABI581" s="290"/>
      <c r="ABJ581" s="290"/>
      <c r="ABK581" s="290"/>
      <c r="ABL581" s="290"/>
      <c r="ABM581" s="290"/>
      <c r="ABN581" s="290"/>
      <c r="ABO581" s="290"/>
      <c r="ABP581" s="290"/>
      <c r="ABQ581" s="290"/>
      <c r="ABR581" s="290"/>
      <c r="ABS581" s="290"/>
      <c r="ABT581" s="290"/>
      <c r="ABU581" s="290"/>
      <c r="ABV581" s="290"/>
      <c r="ABW581" s="290"/>
      <c r="ABX581" s="290"/>
      <c r="ABY581" s="290"/>
      <c r="ABZ581" s="290"/>
      <c r="ACA581" s="290"/>
      <c r="ACB581" s="290"/>
      <c r="ACC581" s="290"/>
      <c r="ACD581" s="290"/>
      <c r="ACE581" s="290"/>
      <c r="ACF581" s="290"/>
      <c r="ACG581" s="290"/>
      <c r="ACH581" s="290"/>
      <c r="ACI581" s="290"/>
      <c r="ACJ581" s="290"/>
      <c r="ACK581" s="290"/>
      <c r="ACL581" s="290"/>
      <c r="ACM581" s="290"/>
      <c r="ACN581" s="290"/>
      <c r="ACO581" s="290"/>
      <c r="ACP581" s="290"/>
      <c r="ACQ581" s="290"/>
      <c r="ACR581" s="290"/>
      <c r="ACS581" s="290"/>
      <c r="ACT581" s="290"/>
      <c r="ACU581" s="290"/>
      <c r="ACV581" s="290"/>
      <c r="ACW581" s="290"/>
      <c r="ACX581" s="290"/>
      <c r="ACY581" s="290"/>
      <c r="ACZ581" s="290"/>
      <c r="ADA581" s="290"/>
      <c r="ADB581" s="290"/>
      <c r="ADC581" s="290"/>
      <c r="ADD581" s="290"/>
      <c r="ADE581" s="290"/>
      <c r="ADF581" s="290"/>
      <c r="ADG581" s="290"/>
      <c r="ADH581" s="290"/>
      <c r="ADI581" s="290"/>
      <c r="ADJ581" s="290"/>
      <c r="ADK581" s="290"/>
      <c r="ADL581" s="290"/>
      <c r="ADM581" s="290"/>
      <c r="ADN581" s="290"/>
      <c r="ADO581" s="290"/>
      <c r="ADP581" s="290"/>
      <c r="ADQ581" s="290"/>
      <c r="ADR581" s="290"/>
      <c r="ADS581" s="290"/>
      <c r="ADT581" s="290"/>
      <c r="ADU581" s="290"/>
      <c r="ADV581" s="290"/>
      <c r="ADW581" s="290"/>
      <c r="ADX581" s="290"/>
      <c r="ADY581" s="290"/>
      <c r="ADZ581" s="290"/>
      <c r="AEA581" s="290"/>
      <c r="AEB581" s="290"/>
      <c r="AEC581" s="290"/>
      <c r="AED581" s="290"/>
      <c r="AEE581" s="290"/>
      <c r="AEF581" s="290"/>
      <c r="AEG581" s="290"/>
      <c r="AEH581" s="290"/>
      <c r="AEI581" s="290"/>
      <c r="AEJ581" s="290"/>
      <c r="AEK581" s="290"/>
      <c r="AEL581" s="290"/>
      <c r="AEM581" s="290"/>
      <c r="AEN581" s="290"/>
      <c r="AEO581" s="290"/>
      <c r="AEP581" s="290"/>
      <c r="AEQ581" s="290"/>
      <c r="AER581" s="290"/>
      <c r="AES581" s="290"/>
      <c r="AET581" s="290"/>
      <c r="AEU581" s="290"/>
      <c r="AEV581" s="290"/>
      <c r="AEW581" s="290"/>
      <c r="AEX581" s="290"/>
      <c r="AEY581" s="290"/>
      <c r="AEZ581" s="290"/>
      <c r="AFA581" s="290"/>
      <c r="AFB581" s="290"/>
      <c r="AFC581" s="290"/>
      <c r="AFD581" s="290"/>
      <c r="AFE581" s="290"/>
      <c r="AFF581" s="290"/>
      <c r="AFG581" s="290"/>
      <c r="AFH581" s="290"/>
      <c r="AFI581" s="290"/>
      <c r="AFJ581" s="290"/>
      <c r="AFK581" s="290"/>
      <c r="AFL581" s="290"/>
      <c r="AFM581" s="290"/>
      <c r="AFN581" s="290"/>
      <c r="AFO581" s="290"/>
      <c r="AFP581" s="290"/>
      <c r="AFQ581" s="290"/>
      <c r="AFR581" s="290"/>
      <c r="AFS581" s="290"/>
      <c r="AFT581" s="290"/>
      <c r="AFU581" s="290"/>
      <c r="AFV581" s="290"/>
      <c r="AFW581" s="290"/>
      <c r="AFX581" s="290"/>
      <c r="AFY581" s="290"/>
      <c r="AFZ581" s="290"/>
      <c r="AGA581" s="290"/>
      <c r="AGB581" s="290"/>
      <c r="AGC581" s="290"/>
      <c r="AGD581" s="290"/>
      <c r="AGE581" s="290"/>
      <c r="AGF581" s="290"/>
      <c r="AGG581" s="290"/>
      <c r="AGH581" s="290"/>
      <c r="AGI581" s="290"/>
      <c r="AGJ581" s="290"/>
      <c r="AGK581" s="290"/>
      <c r="AGL581" s="290"/>
      <c r="AGM581" s="290"/>
      <c r="AGN581" s="290"/>
      <c r="AGO581" s="290"/>
      <c r="AGP581" s="290"/>
      <c r="AGQ581" s="290"/>
      <c r="AGR581" s="290"/>
      <c r="AGS581" s="290"/>
      <c r="AGT581" s="290"/>
      <c r="AGU581" s="290"/>
      <c r="AGV581" s="290"/>
      <c r="AGW581" s="290"/>
      <c r="AGX581" s="290"/>
      <c r="AGY581" s="290"/>
      <c r="AGZ581" s="290"/>
      <c r="AHA581" s="290"/>
      <c r="AHB581" s="290"/>
      <c r="AHC581" s="290"/>
      <c r="AHD581" s="290"/>
      <c r="AHE581" s="290"/>
      <c r="AHF581" s="290"/>
      <c r="AHG581" s="290"/>
      <c r="AHH581" s="290"/>
      <c r="AHI581" s="290"/>
      <c r="AHJ581" s="290"/>
      <c r="AHK581" s="290"/>
      <c r="AHL581" s="290"/>
      <c r="AHM581" s="290"/>
      <c r="AHN581" s="290"/>
      <c r="AHO581" s="290"/>
      <c r="AHP581" s="290"/>
      <c r="AHQ581" s="290"/>
      <c r="AHR581" s="290"/>
      <c r="AHS581" s="290"/>
      <c r="AHT581" s="290"/>
      <c r="AHU581" s="290"/>
      <c r="AHV581" s="290"/>
      <c r="AHW581" s="290"/>
      <c r="AHX581" s="290"/>
      <c r="AHY581" s="290"/>
      <c r="AHZ581" s="290"/>
      <c r="AIA581" s="290"/>
      <c r="AIB581" s="290"/>
      <c r="AIC581" s="290"/>
      <c r="AID581" s="290"/>
      <c r="AIE581" s="290"/>
      <c r="AIF581" s="290"/>
      <c r="AIG581" s="290"/>
      <c r="AIH581" s="290"/>
      <c r="AII581" s="290"/>
      <c r="AIJ581" s="290"/>
      <c r="AIK581" s="290"/>
      <c r="AIL581" s="290"/>
      <c r="AIM581" s="290"/>
      <c r="AIN581" s="290"/>
      <c r="AIO581" s="290"/>
      <c r="AIP581" s="290"/>
      <c r="AIQ581" s="290"/>
      <c r="AIR581" s="290"/>
      <c r="AIS581" s="290"/>
      <c r="AIT581" s="290"/>
      <c r="AIU581" s="290"/>
      <c r="AIV581" s="290"/>
      <c r="AIW581" s="290"/>
      <c r="AIX581" s="290"/>
      <c r="AIY581" s="290"/>
      <c r="AIZ581" s="290"/>
      <c r="AJA581" s="290"/>
      <c r="AJB581" s="290"/>
      <c r="AJC581" s="290"/>
      <c r="AJD581" s="290"/>
      <c r="AJE581" s="290"/>
      <c r="AJF581" s="290"/>
      <c r="AJG581" s="290"/>
      <c r="AJH581" s="290"/>
      <c r="AJI581" s="290"/>
      <c r="AJJ581" s="290"/>
      <c r="AJK581" s="290"/>
      <c r="AJL581" s="290"/>
      <c r="AJM581" s="290"/>
      <c r="AJN581" s="290"/>
      <c r="AJO581" s="290"/>
      <c r="AJP581" s="290"/>
      <c r="AJQ581" s="290"/>
      <c r="AJR581" s="290"/>
      <c r="AJS581" s="290"/>
      <c r="AJT581" s="290"/>
      <c r="AJU581" s="290"/>
      <c r="AJV581" s="290"/>
      <c r="AJW581" s="290"/>
      <c r="AJX581" s="290"/>
      <c r="AJY581" s="290"/>
      <c r="AJZ581" s="290"/>
      <c r="AKA581" s="290"/>
      <c r="AKB581" s="290"/>
      <c r="AKC581" s="290"/>
      <c r="AKD581" s="290"/>
      <c r="AKE581" s="290"/>
      <c r="AKF581" s="290"/>
      <c r="AKG581" s="290"/>
      <c r="AKH581" s="290"/>
      <c r="AKI581" s="290"/>
      <c r="AKJ581" s="290"/>
      <c r="AKK581" s="290"/>
      <c r="AKL581" s="290"/>
      <c r="AKM581" s="290"/>
      <c r="AKN581" s="290"/>
      <c r="AKO581" s="290"/>
      <c r="AKP581" s="290"/>
      <c r="AKQ581" s="290"/>
      <c r="AKR581" s="290"/>
      <c r="AKS581" s="290"/>
      <c r="AKT581" s="290"/>
      <c r="AKU581" s="290"/>
      <c r="AKV581" s="290"/>
      <c r="AKW581" s="290"/>
      <c r="AKX581" s="290"/>
      <c r="AKY581" s="290"/>
      <c r="AKZ581" s="290"/>
      <c r="ALA581" s="290"/>
      <c r="ALB581" s="290"/>
      <c r="ALC581" s="290"/>
      <c r="ALD581" s="290"/>
      <c r="ALE581" s="290"/>
      <c r="ALF581" s="290"/>
      <c r="ALG581" s="290"/>
      <c r="ALH581" s="290"/>
      <c r="ALI581" s="290"/>
      <c r="ALJ581" s="290"/>
      <c r="ALK581" s="290"/>
      <c r="ALL581" s="290"/>
      <c r="ALM581" s="290"/>
      <c r="ALN581" s="290"/>
      <c r="ALO581" s="290"/>
      <c r="ALP581" s="290"/>
      <c r="ALQ581" s="290"/>
      <c r="ALR581" s="290"/>
      <c r="ALS581" s="290"/>
      <c r="ALT581" s="290"/>
      <c r="ALU581" s="290"/>
      <c r="ALV581" s="290"/>
      <c r="ALW581" s="290"/>
      <c r="ALX581" s="290"/>
      <c r="ALY581" s="290"/>
      <c r="ALZ581" s="290"/>
      <c r="AMA581" s="290"/>
      <c r="AMB581" s="290"/>
      <c r="AMC581" s="290"/>
      <c r="AMD581" s="290"/>
      <c r="AME581" s="290"/>
      <c r="AMF581" s="290"/>
      <c r="AMG581" s="290"/>
      <c r="AMH581" s="290"/>
      <c r="AMI581" s="290"/>
      <c r="AMJ581" s="290"/>
      <c r="AMK581" s="290"/>
      <c r="AML581" s="290"/>
      <c r="AMM581" s="290"/>
      <c r="AMN581" s="290"/>
      <c r="AMO581" s="290"/>
      <c r="AMP581" s="290"/>
      <c r="AMQ581" s="290"/>
      <c r="AMR581" s="290"/>
      <c r="AMS581" s="290"/>
      <c r="AMT581" s="290"/>
      <c r="AMU581" s="290"/>
      <c r="AMV581" s="290"/>
      <c r="AMW581" s="290"/>
      <c r="AMX581" s="290"/>
      <c r="AMY581" s="290"/>
      <c r="AMZ581" s="290"/>
      <c r="ANA581" s="290"/>
      <c r="ANB581" s="290"/>
      <c r="ANC581" s="290"/>
      <c r="AND581" s="290"/>
      <c r="ANE581" s="290"/>
      <c r="ANF581" s="290"/>
      <c r="ANG581" s="290"/>
      <c r="ANH581" s="290"/>
      <c r="ANI581" s="290"/>
      <c r="ANJ581" s="290"/>
      <c r="ANK581" s="290"/>
      <c r="ANL581" s="290"/>
      <c r="ANM581" s="290"/>
      <c r="ANN581" s="290"/>
      <c r="ANO581" s="290"/>
      <c r="ANP581" s="290"/>
      <c r="ANQ581" s="290"/>
      <c r="ANR581" s="290"/>
      <c r="ANS581" s="290"/>
      <c r="ANT581" s="290"/>
      <c r="ANU581" s="290"/>
      <c r="ANV581" s="290"/>
      <c r="ANW581" s="290"/>
      <c r="ANX581" s="290"/>
      <c r="ANY581" s="290"/>
      <c r="ANZ581" s="290"/>
      <c r="AOA581" s="290"/>
      <c r="AOB581" s="290"/>
      <c r="AOC581" s="290"/>
      <c r="AOD581" s="290"/>
      <c r="AOE581" s="290"/>
      <c r="AOF581" s="290"/>
      <c r="AOG581" s="290"/>
      <c r="AOH581" s="290"/>
      <c r="AOI581" s="290"/>
      <c r="AOJ581" s="290"/>
      <c r="AOK581" s="290"/>
      <c r="AOL581" s="290"/>
      <c r="AOM581" s="290"/>
      <c r="AON581" s="290"/>
      <c r="AOO581" s="290"/>
      <c r="AOP581" s="290"/>
      <c r="AOQ581" s="290"/>
      <c r="AOR581" s="290"/>
      <c r="AOS581" s="290"/>
      <c r="AOT581" s="290"/>
      <c r="AOU581" s="290"/>
      <c r="AOV581" s="290"/>
      <c r="AOW581" s="290"/>
      <c r="AOX581" s="290"/>
      <c r="AOY581" s="290"/>
      <c r="AOZ581" s="290"/>
      <c r="APA581" s="290"/>
      <c r="APB581" s="290"/>
      <c r="APC581" s="290"/>
      <c r="APD581" s="290"/>
      <c r="APE581" s="290"/>
      <c r="APF581" s="290"/>
      <c r="APG581" s="290"/>
      <c r="APH581" s="290"/>
      <c r="API581" s="290"/>
      <c r="APJ581" s="290"/>
      <c r="APK581" s="290"/>
      <c r="APL581" s="290"/>
      <c r="APM581" s="290"/>
      <c r="APN581" s="290"/>
      <c r="APO581" s="290"/>
      <c r="APP581" s="290"/>
      <c r="APQ581" s="290"/>
      <c r="APR581" s="290"/>
      <c r="APS581" s="290"/>
      <c r="APT581" s="290"/>
      <c r="APU581" s="290"/>
      <c r="APV581" s="290"/>
      <c r="APW581" s="290"/>
      <c r="APX581" s="290"/>
      <c r="APY581" s="290"/>
      <c r="APZ581" s="290"/>
      <c r="AQA581" s="290"/>
      <c r="AQB581" s="290"/>
      <c r="AQC581" s="290"/>
      <c r="AQD581" s="290"/>
      <c r="AQE581" s="290"/>
      <c r="AQF581" s="290"/>
      <c r="AQG581" s="290"/>
      <c r="AQH581" s="290"/>
      <c r="AQI581" s="290"/>
      <c r="AQJ581" s="290"/>
      <c r="AQK581" s="290"/>
      <c r="AQL581" s="290"/>
      <c r="AQM581" s="290"/>
      <c r="AQN581" s="290"/>
      <c r="AQO581" s="290"/>
      <c r="AQP581" s="290"/>
      <c r="AQQ581" s="290"/>
      <c r="AQR581" s="290"/>
      <c r="AQS581" s="290"/>
      <c r="AQT581" s="290"/>
      <c r="AQU581" s="290"/>
      <c r="AQV581" s="290"/>
      <c r="AQW581" s="290"/>
      <c r="AQX581" s="290"/>
      <c r="AQY581" s="290"/>
      <c r="AQZ581" s="290"/>
      <c r="ARA581" s="290"/>
      <c r="ARB581" s="290"/>
      <c r="ARC581" s="290"/>
      <c r="ARD581" s="290"/>
      <c r="ARE581" s="290"/>
      <c r="ARF581" s="290"/>
      <c r="ARG581" s="290"/>
      <c r="ARH581" s="290"/>
      <c r="ARI581" s="290"/>
      <c r="ARJ581" s="290"/>
      <c r="ARK581" s="290"/>
      <c r="ARL581" s="290"/>
      <c r="ARM581" s="290"/>
      <c r="ARN581" s="290"/>
      <c r="ARO581" s="290"/>
      <c r="ARP581" s="290"/>
      <c r="ARQ581" s="290"/>
      <c r="ARR581" s="290"/>
      <c r="ARS581" s="290"/>
      <c r="ART581" s="290"/>
      <c r="ARU581" s="290"/>
      <c r="ARV581" s="290"/>
      <c r="ARW581" s="290"/>
      <c r="ARX581" s="290"/>
      <c r="ARY581" s="290"/>
      <c r="ARZ581" s="290"/>
      <c r="ASA581" s="290"/>
      <c r="ASB581" s="290"/>
      <c r="ASC581" s="290"/>
      <c r="ASD581" s="290"/>
      <c r="ASE581" s="290"/>
      <c r="ASF581" s="290"/>
      <c r="ASG581" s="290"/>
      <c r="ASH581" s="290"/>
      <c r="ASI581" s="290"/>
      <c r="ASJ581" s="290"/>
      <c r="ASK581" s="290"/>
      <c r="ASL581" s="290"/>
      <c r="ASM581" s="290"/>
      <c r="ASN581" s="290"/>
      <c r="ASO581" s="290"/>
      <c r="ASP581" s="290"/>
      <c r="ASQ581" s="290"/>
      <c r="ASR581" s="290"/>
      <c r="ASS581" s="290"/>
      <c r="AST581" s="290"/>
      <c r="ASU581" s="290"/>
      <c r="ASV581" s="290"/>
      <c r="ASW581" s="290"/>
      <c r="ASX581" s="290"/>
      <c r="ASY581" s="290"/>
      <c r="ASZ581" s="290"/>
      <c r="ATA581" s="290"/>
      <c r="ATB581" s="290"/>
      <c r="ATC581" s="290"/>
      <c r="ATD581" s="290"/>
      <c r="ATE581" s="290"/>
      <c r="ATF581" s="290"/>
      <c r="ATG581" s="290"/>
      <c r="ATH581" s="290"/>
      <c r="ATI581" s="290"/>
      <c r="ATJ581" s="290"/>
      <c r="ATK581" s="290"/>
      <c r="ATL581" s="290"/>
      <c r="ATM581" s="290"/>
      <c r="ATN581" s="290"/>
      <c r="ATO581" s="290"/>
      <c r="ATP581" s="290"/>
      <c r="ATQ581" s="290"/>
      <c r="ATR581" s="290"/>
      <c r="ATS581" s="290"/>
      <c r="ATT581" s="290"/>
      <c r="ATU581" s="290"/>
      <c r="ATV581" s="290"/>
      <c r="ATW581" s="290"/>
      <c r="ATX581" s="290"/>
      <c r="ATY581" s="290"/>
      <c r="ATZ581" s="290"/>
      <c r="AUA581" s="290"/>
      <c r="AUB581" s="290"/>
      <c r="AUC581" s="290"/>
      <c r="AUD581" s="290"/>
      <c r="AUE581" s="290"/>
      <c r="AUF581" s="290"/>
      <c r="AUG581" s="290"/>
      <c r="AUH581" s="290"/>
      <c r="AUI581" s="290"/>
      <c r="AUJ581" s="290"/>
      <c r="AUK581" s="290"/>
      <c r="AUL581" s="290"/>
      <c r="AUM581" s="290"/>
      <c r="AUN581" s="290"/>
      <c r="AUO581" s="290"/>
      <c r="AUP581" s="290"/>
      <c r="AUQ581" s="290"/>
      <c r="AUR581" s="290"/>
      <c r="AUS581" s="290"/>
      <c r="AUT581" s="290"/>
      <c r="AUU581" s="290"/>
      <c r="AUV581" s="290"/>
      <c r="AUW581" s="290"/>
      <c r="AUX581" s="290"/>
      <c r="AUY581" s="290"/>
      <c r="AUZ581" s="290"/>
      <c r="AVA581" s="290"/>
      <c r="AVB581" s="290"/>
      <c r="AVC581" s="290"/>
      <c r="AVD581" s="290"/>
      <c r="AVE581" s="290"/>
      <c r="AVF581" s="290"/>
      <c r="AVG581" s="290"/>
      <c r="AVH581" s="290"/>
      <c r="AVI581" s="290"/>
      <c r="AVJ581" s="290"/>
      <c r="AVK581" s="290"/>
      <c r="AVL581" s="290"/>
      <c r="AVM581" s="290"/>
      <c r="AVN581" s="290"/>
      <c r="AVO581" s="290"/>
      <c r="AVP581" s="290"/>
      <c r="AVQ581" s="290"/>
      <c r="AVR581" s="290"/>
      <c r="AVS581" s="290"/>
      <c r="AVT581" s="290"/>
      <c r="AVU581" s="290"/>
      <c r="AVV581" s="290"/>
      <c r="AVW581" s="290"/>
      <c r="AVX581" s="290"/>
      <c r="AVY581" s="290"/>
      <c r="AVZ581" s="290"/>
      <c r="AWA581" s="290"/>
      <c r="AWB581" s="290"/>
      <c r="AWC581" s="290"/>
      <c r="AWD581" s="290"/>
      <c r="AWE581" s="290"/>
      <c r="AWF581" s="290"/>
      <c r="AWG581" s="290"/>
      <c r="AWH581" s="290"/>
      <c r="AWI581" s="290"/>
      <c r="AWJ581" s="290"/>
      <c r="AWK581" s="290"/>
      <c r="AWL581" s="290"/>
      <c r="AWM581" s="290"/>
      <c r="AWN581" s="290"/>
      <c r="AWO581" s="290"/>
      <c r="AWP581" s="290"/>
      <c r="AWQ581" s="290"/>
      <c r="AWR581" s="290"/>
      <c r="AWS581" s="290"/>
      <c r="AWT581" s="290"/>
      <c r="AWU581" s="290"/>
      <c r="AWV581" s="290"/>
      <c r="AWW581" s="290"/>
      <c r="AWX581" s="290"/>
      <c r="AWY581" s="290"/>
      <c r="AWZ581" s="290"/>
      <c r="AXA581" s="290"/>
      <c r="AXB581" s="290"/>
      <c r="AXC581" s="290"/>
      <c r="AXD581" s="290"/>
      <c r="AXE581" s="290"/>
      <c r="AXF581" s="290"/>
      <c r="AXG581" s="290"/>
      <c r="AXH581" s="290"/>
      <c r="AXI581" s="290"/>
      <c r="AXJ581" s="290"/>
      <c r="AXK581" s="290"/>
      <c r="AXL581" s="290"/>
      <c r="AXM581" s="290"/>
      <c r="AXN581" s="290"/>
      <c r="AXO581" s="290"/>
      <c r="AXP581" s="290"/>
      <c r="AXQ581" s="290"/>
      <c r="AXR581" s="290"/>
      <c r="AXS581" s="290"/>
      <c r="AXT581" s="290"/>
      <c r="AXU581" s="290"/>
      <c r="AXV581" s="290"/>
      <c r="AXW581" s="290"/>
      <c r="AXX581" s="290"/>
      <c r="AXY581" s="290"/>
      <c r="AXZ581" s="290"/>
      <c r="AYA581" s="290"/>
      <c r="AYB581" s="290"/>
      <c r="AYC581" s="290"/>
      <c r="AYD581" s="290"/>
      <c r="AYE581" s="290"/>
      <c r="AYF581" s="290"/>
      <c r="AYG581" s="290"/>
      <c r="AYH581" s="290"/>
      <c r="AYI581" s="290"/>
      <c r="AYJ581" s="290"/>
      <c r="AYK581" s="290"/>
    </row>
    <row r="582" spans="1:1337" s="290" customFormat="1" ht="45.75" customHeight="1">
      <c r="A582" s="589">
        <f>1+A581</f>
        <v>581</v>
      </c>
      <c r="B582" s="403" t="s">
        <v>5896</v>
      </c>
      <c r="C582" s="156" t="s">
        <v>5897</v>
      </c>
      <c r="D582" s="156" t="s">
        <v>93</v>
      </c>
      <c r="E582" s="156">
        <v>45489</v>
      </c>
      <c r="F582" s="156">
        <v>45490</v>
      </c>
      <c r="G582" s="156">
        <v>45657</v>
      </c>
      <c r="H582" s="156" t="s">
        <v>416</v>
      </c>
      <c r="I582" s="156" t="s">
        <v>5874</v>
      </c>
      <c r="J582" s="301" t="s">
        <v>1585</v>
      </c>
      <c r="K582" s="251">
        <v>52433380</v>
      </c>
      <c r="L582" s="156">
        <v>1</v>
      </c>
      <c r="M582" s="156" t="s">
        <v>844</v>
      </c>
      <c r="N582" s="156" t="s">
        <v>98</v>
      </c>
      <c r="O582" s="156" t="s">
        <v>5898</v>
      </c>
      <c r="P582" s="156" t="s">
        <v>1586</v>
      </c>
      <c r="Q582" s="156" t="s">
        <v>5899</v>
      </c>
      <c r="R582" s="143">
        <f>+G582-F582</f>
        <v>167</v>
      </c>
      <c r="S582" s="134" t="s">
        <v>5900</v>
      </c>
      <c r="T582" s="253">
        <v>33200000</v>
      </c>
      <c r="U582" s="156">
        <v>2024001780</v>
      </c>
      <c r="V582" s="253">
        <f>+T582</f>
        <v>33200000</v>
      </c>
      <c r="W582" s="156">
        <v>45489</v>
      </c>
      <c r="X582" s="156" t="s">
        <v>473</v>
      </c>
      <c r="Y582" s="317">
        <f>+Z582+AA582+AB582</f>
        <v>33200000</v>
      </c>
      <c r="Z582" s="156">
        <f>+V582</f>
        <v>33200000</v>
      </c>
      <c r="AA582" s="156">
        <v>0</v>
      </c>
      <c r="AB582" s="156">
        <f>+AC582+AD582+AE582+AF582+AG582+AH582+AI582+AJ582</f>
        <v>0</v>
      </c>
      <c r="AC582" s="156">
        <v>0</v>
      </c>
      <c r="AD582" s="156">
        <v>0</v>
      </c>
      <c r="AE582" s="156">
        <v>0</v>
      </c>
      <c r="AF582" s="156">
        <v>0</v>
      </c>
      <c r="AG582" s="156">
        <v>0</v>
      </c>
      <c r="AH582" s="156">
        <v>0</v>
      </c>
      <c r="AI582" s="156">
        <v>0</v>
      </c>
      <c r="AJ582" s="156">
        <v>0</v>
      </c>
      <c r="AK582" s="156" t="s">
        <v>104</v>
      </c>
      <c r="AL582" s="103" t="s">
        <v>5901</v>
      </c>
      <c r="AM582" s="156" t="s">
        <v>751</v>
      </c>
      <c r="AN582" s="156">
        <v>20401211</v>
      </c>
      <c r="AO582" s="156" t="s">
        <v>114</v>
      </c>
      <c r="AP582" s="156" t="s">
        <v>114</v>
      </c>
      <c r="AQ582" s="156" t="s">
        <v>114</v>
      </c>
      <c r="AR582" s="156" t="s">
        <v>114</v>
      </c>
      <c r="AS582" s="156" t="s">
        <v>109</v>
      </c>
      <c r="AT582" s="156" t="s">
        <v>109</v>
      </c>
      <c r="AU582" s="156" t="s">
        <v>392</v>
      </c>
      <c r="AV582" s="156"/>
      <c r="AW582" s="156"/>
      <c r="AX582" s="156" t="s">
        <v>109</v>
      </c>
      <c r="AY582" s="156" t="s">
        <v>108</v>
      </c>
      <c r="AZ582" s="156"/>
      <c r="BA582" s="156"/>
      <c r="BB582" s="156"/>
      <c r="BC582" s="156"/>
      <c r="BD582" s="156"/>
      <c r="BE582" s="156"/>
      <c r="BF582" s="156"/>
      <c r="BG582" s="156"/>
      <c r="BH582" s="153">
        <f>T582+BB582</f>
        <v>33200000</v>
      </c>
      <c r="BI582" s="349" t="s">
        <v>113</v>
      </c>
      <c r="BJ582" s="156"/>
      <c r="BK582" s="156" t="s">
        <v>114</v>
      </c>
      <c r="BL582" s="156"/>
      <c r="BM582" s="301"/>
      <c r="BN582" s="156" t="s">
        <v>964</v>
      </c>
      <c r="BO582" s="156">
        <v>47</v>
      </c>
      <c r="BP582" s="156" t="s">
        <v>108</v>
      </c>
      <c r="BQ582" s="156" t="s">
        <v>108</v>
      </c>
      <c r="BR582" s="156" t="s">
        <v>108</v>
      </c>
      <c r="BS582" s="156" t="s">
        <v>108</v>
      </c>
      <c r="BT582" s="156" t="s">
        <v>108</v>
      </c>
      <c r="BU582" s="156" t="s">
        <v>5902</v>
      </c>
      <c r="BV582" s="156">
        <v>8218019</v>
      </c>
      <c r="BW582" s="156" t="s">
        <v>1590</v>
      </c>
      <c r="BX582" s="156" t="s">
        <v>304</v>
      </c>
      <c r="BY582" s="156" t="s">
        <v>119</v>
      </c>
      <c r="BZ582" s="156" t="s">
        <v>1591</v>
      </c>
      <c r="CA582" s="157" t="s">
        <v>109</v>
      </c>
      <c r="CB582" s="157" t="s">
        <v>109</v>
      </c>
      <c r="CC582" s="157" t="s">
        <v>109</v>
      </c>
      <c r="CD582" s="157" t="s">
        <v>109</v>
      </c>
      <c r="CE582" s="157" t="s">
        <v>109</v>
      </c>
      <c r="CF582" s="152" t="s">
        <v>109</v>
      </c>
      <c r="CG582" s="156"/>
      <c r="CH582" s="156"/>
      <c r="CI582" s="156"/>
      <c r="CJ582" s="156"/>
      <c r="CK582" s="156"/>
      <c r="CL582" s="156"/>
      <c r="CM582" s="157" t="s">
        <v>109</v>
      </c>
      <c r="CN582" s="156"/>
      <c r="CO582" s="50"/>
      <c r="CP582" s="50"/>
      <c r="CQ582" s="50"/>
      <c r="CR582" s="50"/>
      <c r="CS582" s="50"/>
      <c r="CT582" s="50"/>
      <c r="CU582" s="50"/>
      <c r="CV582" s="50"/>
      <c r="CW582" s="50"/>
      <c r="CX582" s="50"/>
      <c r="CY582" s="50"/>
      <c r="CZ582" s="50"/>
      <c r="DA582" s="50"/>
      <c r="DB582" s="50"/>
      <c r="DC582" s="50"/>
      <c r="DD582" s="50"/>
      <c r="DE582" s="50"/>
      <c r="DF582" s="50"/>
      <c r="DG582" s="50"/>
      <c r="DH582" s="50"/>
      <c r="DI582" s="50"/>
      <c r="DJ582" s="50"/>
      <c r="DK582" s="50"/>
      <c r="DL582" s="50"/>
      <c r="DM582" s="50"/>
      <c r="DN582" s="50"/>
      <c r="DO582" s="50"/>
      <c r="DP582" s="50"/>
      <c r="DQ582" s="50"/>
      <c r="DR582" s="50"/>
      <c r="DS582" s="50"/>
      <c r="DT582" s="50"/>
      <c r="DU582" s="50"/>
      <c r="DV582" s="50"/>
      <c r="DW582" s="50"/>
      <c r="DX582" s="50"/>
      <c r="DY582" s="50"/>
      <c r="DZ582" s="50"/>
      <c r="EA582" s="50"/>
      <c r="EB582" s="50"/>
      <c r="EC582" s="50"/>
      <c r="ED582" s="50"/>
      <c r="EE582" s="50"/>
      <c r="EF582" s="50"/>
      <c r="EG582" s="50"/>
      <c r="EH582" s="50"/>
      <c r="EI582" s="50"/>
      <c r="EJ582" s="50"/>
      <c r="EK582" s="50"/>
      <c r="EL582" s="50"/>
      <c r="EM582" s="50"/>
      <c r="EN582" s="50"/>
      <c r="EO582" s="50"/>
      <c r="EP582" s="50"/>
      <c r="EQ582" s="50"/>
      <c r="ER582" s="50"/>
      <c r="ES582" s="50"/>
      <c r="ET582" s="50"/>
      <c r="EU582" s="50"/>
      <c r="EV582" s="50"/>
      <c r="EW582" s="50"/>
      <c r="EX582" s="50"/>
      <c r="EY582" s="50"/>
      <c r="EZ582" s="50"/>
      <c r="FA582" s="50"/>
      <c r="FB582" s="50"/>
      <c r="FC582" s="50"/>
      <c r="FD582" s="50"/>
      <c r="FE582" s="50"/>
      <c r="FF582" s="50"/>
      <c r="FG582" s="50"/>
      <c r="FH582" s="50"/>
      <c r="FI582" s="50"/>
      <c r="FJ582" s="50"/>
      <c r="FK582" s="50"/>
      <c r="FL582" s="50"/>
      <c r="FM582" s="50"/>
      <c r="FN582" s="50"/>
      <c r="FO582" s="50"/>
      <c r="FP582" s="50"/>
      <c r="FQ582" s="50"/>
      <c r="FR582" s="50"/>
      <c r="FS582" s="50"/>
      <c r="FT582" s="50"/>
      <c r="FU582" s="50"/>
      <c r="FV582" s="50"/>
      <c r="FW582" s="50"/>
      <c r="FX582" s="50"/>
      <c r="FY582" s="50"/>
      <c r="FZ582" s="50"/>
      <c r="GA582" s="50"/>
      <c r="GB582" s="50"/>
      <c r="GC582" s="50"/>
      <c r="GD582" s="50"/>
      <c r="GE582" s="50"/>
      <c r="GF582" s="50"/>
      <c r="GG582" s="50"/>
      <c r="GH582" s="50"/>
      <c r="GI582" s="50"/>
      <c r="GJ582" s="50"/>
      <c r="GK582" s="50"/>
      <c r="GL582" s="50"/>
      <c r="GM582" s="50"/>
      <c r="GN582" s="50"/>
      <c r="GO582" s="50"/>
      <c r="GP582" s="50"/>
      <c r="GQ582" s="50"/>
      <c r="GR582" s="50"/>
      <c r="GS582" s="50"/>
      <c r="GT582" s="50"/>
      <c r="GU582" s="50"/>
    </row>
    <row r="583" spans="1:1337" s="50" customFormat="1" ht="45.75" customHeight="1">
      <c r="A583" s="589">
        <f>1+A582</f>
        <v>582</v>
      </c>
      <c r="B583" s="403" t="s">
        <v>5903</v>
      </c>
      <c r="C583" s="156" t="s">
        <v>5904</v>
      </c>
      <c r="D583" s="156" t="s">
        <v>93</v>
      </c>
      <c r="E583" s="156">
        <v>45490</v>
      </c>
      <c r="F583" s="156">
        <v>45491</v>
      </c>
      <c r="G583" s="156">
        <v>45657</v>
      </c>
      <c r="H583" s="156" t="s">
        <v>416</v>
      </c>
      <c r="I583" s="156" t="s">
        <v>180</v>
      </c>
      <c r="J583" s="301" t="s">
        <v>1548</v>
      </c>
      <c r="K583" s="251">
        <v>1072713208</v>
      </c>
      <c r="L583" s="156">
        <v>8</v>
      </c>
      <c r="M583" s="156" t="s">
        <v>844</v>
      </c>
      <c r="N583" s="156" t="s">
        <v>98</v>
      </c>
      <c r="O583" s="156" t="s">
        <v>1061</v>
      </c>
      <c r="P583" s="156" t="s">
        <v>5905</v>
      </c>
      <c r="Q583" s="156" t="s">
        <v>5899</v>
      </c>
      <c r="R583" s="143">
        <v>166</v>
      </c>
      <c r="S583" s="134" t="s">
        <v>5906</v>
      </c>
      <c r="T583" s="253">
        <v>17197600</v>
      </c>
      <c r="U583" s="156">
        <v>2024001799</v>
      </c>
      <c r="V583" s="253">
        <v>17197600</v>
      </c>
      <c r="W583" s="156" t="s">
        <v>5907</v>
      </c>
      <c r="X583" s="156" t="s">
        <v>473</v>
      </c>
      <c r="Y583" s="317">
        <v>17197600</v>
      </c>
      <c r="Z583" s="156">
        <v>17197600</v>
      </c>
      <c r="AA583" s="156">
        <v>0</v>
      </c>
      <c r="AB583" s="156" t="s">
        <v>5746</v>
      </c>
      <c r="AC583" s="156">
        <v>0</v>
      </c>
      <c r="AD583" s="156">
        <v>0</v>
      </c>
      <c r="AE583" s="156">
        <v>0</v>
      </c>
      <c r="AF583" s="156">
        <v>0</v>
      </c>
      <c r="AG583" s="156">
        <v>0</v>
      </c>
      <c r="AH583" s="156">
        <v>0</v>
      </c>
      <c r="AI583" s="156">
        <v>0</v>
      </c>
      <c r="AJ583" s="156">
        <v>0</v>
      </c>
      <c r="AK583" s="156" t="s">
        <v>104</v>
      </c>
      <c r="AL583" s="103" t="s">
        <v>5908</v>
      </c>
      <c r="AM583" s="156" t="s">
        <v>224</v>
      </c>
      <c r="AN583" s="156">
        <v>13542484</v>
      </c>
      <c r="AO583" s="156" t="s">
        <v>114</v>
      </c>
      <c r="AP583" s="156" t="s">
        <v>114</v>
      </c>
      <c r="AQ583" s="156" t="s">
        <v>114</v>
      </c>
      <c r="AR583" s="156" t="s">
        <v>114</v>
      </c>
      <c r="AS583" s="156" t="s">
        <v>109</v>
      </c>
      <c r="AT583" s="156" t="s">
        <v>109</v>
      </c>
      <c r="AU583" s="156" t="s">
        <v>392</v>
      </c>
      <c r="AV583" s="156"/>
      <c r="AW583" s="156"/>
      <c r="AX583" s="156" t="s">
        <v>109</v>
      </c>
      <c r="AY583" s="156" t="s">
        <v>108</v>
      </c>
      <c r="AZ583" s="156"/>
      <c r="BA583" s="156"/>
      <c r="BB583" s="156"/>
      <c r="BC583" s="156"/>
      <c r="BD583" s="156"/>
      <c r="BE583" s="156"/>
      <c r="BF583" s="156"/>
      <c r="BG583" s="156"/>
      <c r="BH583" s="153">
        <v>17197600</v>
      </c>
      <c r="BI583" s="301" t="s">
        <v>113</v>
      </c>
      <c r="BJ583" s="156"/>
      <c r="BK583" s="156" t="s">
        <v>114</v>
      </c>
      <c r="BL583" s="156"/>
      <c r="BM583" s="301"/>
      <c r="BN583" s="156" t="s">
        <v>917</v>
      </c>
      <c r="BO583" s="156">
        <v>27</v>
      </c>
      <c r="BP583" s="156" t="s">
        <v>578</v>
      </c>
      <c r="BQ583" s="156" t="s">
        <v>108</v>
      </c>
      <c r="BR583" s="156" t="s">
        <v>108</v>
      </c>
      <c r="BS583" s="156" t="s">
        <v>108</v>
      </c>
      <c r="BT583" s="156" t="s">
        <v>108</v>
      </c>
      <c r="BU583" s="156" t="s">
        <v>1551</v>
      </c>
      <c r="BV583" s="156">
        <v>3134804531</v>
      </c>
      <c r="BW583" s="156" t="s">
        <v>1552</v>
      </c>
      <c r="BX583" s="156" t="s">
        <v>839</v>
      </c>
      <c r="BY583" s="156" t="s">
        <v>119</v>
      </c>
      <c r="BZ583" s="156">
        <v>55000500378207</v>
      </c>
      <c r="CA583" s="157" t="s">
        <v>109</v>
      </c>
      <c r="CB583" s="157" t="s">
        <v>109</v>
      </c>
      <c r="CC583" s="157" t="s">
        <v>109</v>
      </c>
      <c r="CD583" s="157" t="s">
        <v>5887</v>
      </c>
      <c r="CE583" s="157" t="s">
        <v>109</v>
      </c>
      <c r="CF583" s="157" t="s">
        <v>109</v>
      </c>
      <c r="CG583" s="156"/>
      <c r="CH583" s="156"/>
      <c r="CI583" s="156"/>
      <c r="CJ583" s="156"/>
      <c r="CK583" s="156"/>
      <c r="CL583" s="156"/>
      <c r="CM583" s="157" t="s">
        <v>109</v>
      </c>
      <c r="CN583" s="156"/>
      <c r="GV583" s="290"/>
      <c r="GW583" s="290"/>
      <c r="GX583" s="290"/>
      <c r="GY583" s="290"/>
      <c r="GZ583" s="290"/>
      <c r="HA583" s="290"/>
      <c r="HB583" s="290"/>
      <c r="HC583" s="290"/>
      <c r="HD583" s="290"/>
      <c r="HE583" s="290"/>
      <c r="HF583" s="290"/>
      <c r="HG583" s="290"/>
      <c r="HH583" s="290"/>
      <c r="HI583" s="290"/>
      <c r="HJ583" s="290"/>
      <c r="HK583" s="290"/>
      <c r="HL583" s="290"/>
      <c r="HM583" s="290"/>
      <c r="HN583" s="290"/>
      <c r="HO583" s="290"/>
      <c r="HP583" s="290"/>
      <c r="HQ583" s="290"/>
      <c r="HR583" s="290"/>
      <c r="HS583" s="290"/>
      <c r="HT583" s="290"/>
      <c r="HU583" s="290"/>
      <c r="HV583" s="290"/>
      <c r="HW583" s="290"/>
      <c r="HX583" s="290"/>
      <c r="HY583" s="290"/>
      <c r="HZ583" s="290"/>
      <c r="IA583" s="290"/>
      <c r="IB583" s="290"/>
      <c r="IC583" s="290"/>
      <c r="ID583" s="290"/>
      <c r="IE583" s="290"/>
      <c r="IF583" s="290"/>
      <c r="IG583" s="290"/>
      <c r="IH583" s="290"/>
      <c r="II583" s="290"/>
      <c r="IJ583" s="290"/>
      <c r="IK583" s="290"/>
      <c r="IL583" s="290"/>
      <c r="IM583" s="290"/>
      <c r="IN583" s="290"/>
      <c r="IO583" s="290"/>
      <c r="IP583" s="290"/>
      <c r="IQ583" s="290"/>
      <c r="IR583" s="290"/>
      <c r="IS583" s="290"/>
      <c r="IT583" s="290"/>
      <c r="IU583" s="290"/>
      <c r="IV583" s="290"/>
      <c r="IW583" s="290"/>
      <c r="IX583" s="290"/>
      <c r="IY583" s="290"/>
      <c r="IZ583" s="290"/>
      <c r="JA583" s="290"/>
      <c r="JB583" s="290"/>
      <c r="JC583" s="290"/>
      <c r="JD583" s="290"/>
      <c r="JE583" s="290"/>
      <c r="JF583" s="290"/>
      <c r="JG583" s="290"/>
      <c r="JH583" s="290"/>
      <c r="JI583" s="290"/>
      <c r="JJ583" s="290"/>
      <c r="JK583" s="290"/>
      <c r="JL583" s="290"/>
      <c r="JM583" s="290"/>
      <c r="JN583" s="290"/>
      <c r="JO583" s="290"/>
      <c r="JP583" s="290"/>
      <c r="JQ583" s="290"/>
      <c r="JR583" s="290"/>
      <c r="JS583" s="290"/>
      <c r="JT583" s="290"/>
      <c r="JU583" s="290"/>
      <c r="JV583" s="290"/>
      <c r="JW583" s="290"/>
      <c r="JX583" s="290"/>
      <c r="JY583" s="290"/>
      <c r="JZ583" s="290"/>
      <c r="KA583" s="290"/>
      <c r="KB583" s="290"/>
      <c r="KC583" s="290"/>
      <c r="KD583" s="290"/>
      <c r="KE583" s="290"/>
      <c r="KF583" s="290"/>
      <c r="KG583" s="290"/>
      <c r="KH583" s="290"/>
      <c r="KI583" s="290"/>
      <c r="KJ583" s="290"/>
      <c r="KK583" s="290"/>
      <c r="KL583" s="290"/>
      <c r="KM583" s="290"/>
      <c r="KN583" s="290"/>
      <c r="KO583" s="290"/>
      <c r="KP583" s="290"/>
      <c r="KQ583" s="290"/>
      <c r="KR583" s="290"/>
      <c r="KS583" s="290"/>
      <c r="KT583" s="290"/>
      <c r="KU583" s="290"/>
      <c r="KV583" s="290"/>
      <c r="KW583" s="290"/>
      <c r="KX583" s="290"/>
      <c r="KY583" s="290"/>
      <c r="KZ583" s="290"/>
      <c r="LA583" s="290"/>
      <c r="LB583" s="290"/>
      <c r="LC583" s="290"/>
      <c r="LD583" s="290"/>
      <c r="LE583" s="290"/>
      <c r="LF583" s="290"/>
      <c r="LG583" s="290"/>
      <c r="LH583" s="290"/>
      <c r="LI583" s="290"/>
      <c r="LJ583" s="290"/>
      <c r="LK583" s="290"/>
      <c r="LL583" s="290"/>
      <c r="LM583" s="290"/>
      <c r="LN583" s="290"/>
      <c r="LO583" s="290"/>
      <c r="LP583" s="290"/>
      <c r="LQ583" s="290"/>
      <c r="LR583" s="290"/>
      <c r="LS583" s="290"/>
      <c r="LT583" s="290"/>
      <c r="LU583" s="290"/>
      <c r="LV583" s="290"/>
      <c r="LW583" s="290"/>
      <c r="LX583" s="290"/>
      <c r="LY583" s="290"/>
      <c r="LZ583" s="290"/>
      <c r="MA583" s="290"/>
      <c r="MB583" s="290"/>
      <c r="MC583" s="290"/>
      <c r="MD583" s="290"/>
      <c r="ME583" s="290"/>
      <c r="MF583" s="290"/>
      <c r="MG583" s="290"/>
      <c r="MH583" s="290"/>
      <c r="MI583" s="290"/>
      <c r="MJ583" s="290"/>
      <c r="MK583" s="290"/>
      <c r="ML583" s="290"/>
      <c r="MM583" s="290"/>
      <c r="MN583" s="290"/>
      <c r="MO583" s="290"/>
      <c r="MP583" s="290"/>
      <c r="MQ583" s="290"/>
      <c r="MR583" s="290"/>
      <c r="MS583" s="290"/>
      <c r="MT583" s="290"/>
      <c r="MU583" s="290"/>
      <c r="MV583" s="290"/>
      <c r="MW583" s="290"/>
      <c r="MX583" s="290"/>
      <c r="MY583" s="290"/>
      <c r="MZ583" s="290"/>
      <c r="NA583" s="290"/>
      <c r="NB583" s="290"/>
      <c r="NC583" s="290"/>
      <c r="ND583" s="290"/>
      <c r="NE583" s="290"/>
      <c r="NF583" s="290"/>
      <c r="NG583" s="290"/>
      <c r="NH583" s="290"/>
      <c r="NI583" s="290"/>
      <c r="NJ583" s="290"/>
      <c r="NK583" s="290"/>
      <c r="NL583" s="290"/>
      <c r="NM583" s="290"/>
      <c r="NN583" s="290"/>
      <c r="NO583" s="290"/>
      <c r="NP583" s="290"/>
      <c r="NQ583" s="290"/>
      <c r="NR583" s="290"/>
      <c r="NS583" s="290"/>
      <c r="NT583" s="290"/>
      <c r="NU583" s="290"/>
      <c r="NV583" s="290"/>
      <c r="NW583" s="290"/>
      <c r="NX583" s="290"/>
      <c r="NY583" s="290"/>
      <c r="NZ583" s="290"/>
      <c r="OA583" s="290"/>
      <c r="OB583" s="290"/>
      <c r="OC583" s="290"/>
      <c r="OD583" s="290"/>
      <c r="OE583" s="290"/>
      <c r="OF583" s="290"/>
      <c r="OG583" s="290"/>
      <c r="OH583" s="290"/>
      <c r="OI583" s="290"/>
      <c r="OJ583" s="290"/>
      <c r="OK583" s="290"/>
      <c r="OL583" s="290"/>
      <c r="OM583" s="290"/>
      <c r="ON583" s="290"/>
      <c r="OO583" s="290"/>
      <c r="OP583" s="290"/>
      <c r="OQ583" s="290"/>
      <c r="OR583" s="290"/>
      <c r="OS583" s="290"/>
      <c r="OT583" s="290"/>
      <c r="OU583" s="290"/>
      <c r="OV583" s="290"/>
      <c r="OW583" s="290"/>
      <c r="OX583" s="290"/>
      <c r="OY583" s="290"/>
      <c r="OZ583" s="290"/>
      <c r="PA583" s="290"/>
      <c r="PB583" s="290"/>
      <c r="PC583" s="290"/>
      <c r="PD583" s="290"/>
      <c r="PE583" s="290"/>
      <c r="PF583" s="290"/>
      <c r="PG583" s="290"/>
      <c r="PH583" s="290"/>
      <c r="PI583" s="290"/>
      <c r="PJ583" s="290"/>
      <c r="PK583" s="290"/>
      <c r="PL583" s="290"/>
      <c r="PM583" s="290"/>
      <c r="PN583" s="290"/>
      <c r="PO583" s="290"/>
      <c r="PP583" s="290"/>
      <c r="PQ583" s="290"/>
      <c r="PR583" s="290"/>
      <c r="PS583" s="290"/>
      <c r="PT583" s="290"/>
      <c r="PU583" s="290"/>
      <c r="PV583" s="290"/>
      <c r="PW583" s="290"/>
      <c r="PX583" s="290"/>
      <c r="PY583" s="290"/>
      <c r="PZ583" s="290"/>
      <c r="QA583" s="290"/>
      <c r="QB583" s="290"/>
      <c r="QC583" s="290"/>
      <c r="QD583" s="290"/>
      <c r="QE583" s="290"/>
      <c r="QF583" s="290"/>
      <c r="QG583" s="290"/>
      <c r="QH583" s="290"/>
      <c r="QI583" s="290"/>
      <c r="QJ583" s="290"/>
      <c r="QK583" s="290"/>
      <c r="QL583" s="290"/>
      <c r="QM583" s="290"/>
      <c r="QN583" s="290"/>
      <c r="QO583" s="290"/>
      <c r="QP583" s="290"/>
      <c r="QQ583" s="290"/>
      <c r="QR583" s="290"/>
      <c r="QS583" s="290"/>
      <c r="QT583" s="290"/>
      <c r="QU583" s="290"/>
      <c r="QV583" s="290"/>
      <c r="QW583" s="290"/>
      <c r="QX583" s="290"/>
      <c r="QY583" s="290"/>
      <c r="QZ583" s="290"/>
      <c r="RA583" s="290"/>
      <c r="RB583" s="290"/>
      <c r="RC583" s="290"/>
      <c r="RD583" s="290"/>
      <c r="RE583" s="290"/>
      <c r="RF583" s="290"/>
      <c r="RG583" s="290"/>
      <c r="RH583" s="290"/>
      <c r="RI583" s="290"/>
      <c r="RJ583" s="290"/>
      <c r="RK583" s="290"/>
      <c r="RL583" s="290"/>
      <c r="RM583" s="290"/>
      <c r="RN583" s="290"/>
      <c r="RO583" s="290"/>
      <c r="RP583" s="290"/>
      <c r="RQ583" s="290"/>
      <c r="RR583" s="290"/>
      <c r="RS583" s="290"/>
      <c r="RT583" s="290"/>
      <c r="RU583" s="290"/>
      <c r="RV583" s="290"/>
      <c r="RW583" s="290"/>
      <c r="RX583" s="290"/>
      <c r="RY583" s="290"/>
      <c r="RZ583" s="290"/>
      <c r="SA583" s="290"/>
      <c r="SB583" s="290"/>
      <c r="SC583" s="290"/>
      <c r="SD583" s="290"/>
      <c r="SE583" s="290"/>
      <c r="SF583" s="290"/>
      <c r="SG583" s="290"/>
      <c r="SH583" s="290"/>
      <c r="SI583" s="290"/>
      <c r="SJ583" s="290"/>
      <c r="SK583" s="290"/>
      <c r="SL583" s="290"/>
      <c r="SM583" s="290"/>
      <c r="SN583" s="290"/>
      <c r="SO583" s="290"/>
      <c r="SP583" s="290"/>
      <c r="SQ583" s="290"/>
      <c r="SR583" s="290"/>
      <c r="SS583" s="290"/>
      <c r="ST583" s="290"/>
      <c r="SU583" s="290"/>
      <c r="SV583" s="290"/>
      <c r="SW583" s="290"/>
      <c r="SX583" s="290"/>
      <c r="SY583" s="290"/>
      <c r="SZ583" s="290"/>
      <c r="TA583" s="290"/>
      <c r="TB583" s="290"/>
      <c r="TC583" s="290"/>
      <c r="TD583" s="290"/>
      <c r="TE583" s="290"/>
      <c r="TF583" s="290"/>
      <c r="TG583" s="290"/>
      <c r="TH583" s="290"/>
      <c r="TI583" s="290"/>
      <c r="TJ583" s="290"/>
      <c r="TK583" s="290"/>
      <c r="TL583" s="290"/>
      <c r="TM583" s="290"/>
      <c r="TN583" s="290"/>
      <c r="TO583" s="290"/>
      <c r="TP583" s="290"/>
      <c r="TQ583" s="290"/>
      <c r="TR583" s="290"/>
      <c r="TS583" s="290"/>
      <c r="TT583" s="290"/>
      <c r="TU583" s="290"/>
      <c r="TV583" s="290"/>
      <c r="TW583" s="290"/>
      <c r="TX583" s="290"/>
      <c r="TY583" s="290"/>
      <c r="TZ583" s="290"/>
      <c r="UA583" s="290"/>
      <c r="UB583" s="290"/>
      <c r="UC583" s="290"/>
      <c r="UD583" s="290"/>
      <c r="UE583" s="290"/>
      <c r="UF583" s="290"/>
      <c r="UG583" s="290"/>
      <c r="UH583" s="290"/>
      <c r="UI583" s="290"/>
      <c r="UJ583" s="290"/>
      <c r="UK583" s="290"/>
      <c r="UL583" s="290"/>
      <c r="UM583" s="290"/>
      <c r="UN583" s="290"/>
      <c r="UO583" s="290"/>
      <c r="UP583" s="290"/>
      <c r="UQ583" s="290"/>
      <c r="UR583" s="290"/>
      <c r="US583" s="290"/>
      <c r="UT583" s="290"/>
      <c r="UU583" s="290"/>
      <c r="UV583" s="290"/>
      <c r="UW583" s="290"/>
      <c r="UX583" s="290"/>
      <c r="UY583" s="290"/>
      <c r="UZ583" s="290"/>
      <c r="VA583" s="290"/>
      <c r="VB583" s="290"/>
      <c r="VC583" s="290"/>
      <c r="VD583" s="290"/>
      <c r="VE583" s="290"/>
      <c r="VF583" s="290"/>
      <c r="VG583" s="290"/>
      <c r="VH583" s="290"/>
      <c r="VI583" s="290"/>
      <c r="VJ583" s="290"/>
      <c r="VK583" s="290"/>
      <c r="VL583" s="290"/>
      <c r="VM583" s="290"/>
      <c r="VN583" s="290"/>
      <c r="VO583" s="290"/>
      <c r="VP583" s="290"/>
      <c r="VQ583" s="290"/>
      <c r="VR583" s="290"/>
      <c r="VS583" s="290"/>
      <c r="VT583" s="290"/>
      <c r="VU583" s="290"/>
      <c r="VV583" s="290"/>
      <c r="VW583" s="290"/>
      <c r="VX583" s="290"/>
      <c r="VY583" s="290"/>
      <c r="VZ583" s="290"/>
      <c r="WA583" s="290"/>
      <c r="WB583" s="290"/>
      <c r="WC583" s="290"/>
      <c r="WD583" s="290"/>
      <c r="WE583" s="290"/>
      <c r="WF583" s="290"/>
      <c r="WG583" s="290"/>
      <c r="WH583" s="290"/>
      <c r="WI583" s="290"/>
      <c r="WJ583" s="290"/>
      <c r="WK583" s="290"/>
      <c r="WL583" s="290"/>
      <c r="WM583" s="290"/>
      <c r="WN583" s="290"/>
      <c r="WO583" s="290"/>
      <c r="WP583" s="290"/>
      <c r="WQ583" s="290"/>
      <c r="WR583" s="290"/>
      <c r="WS583" s="290"/>
      <c r="WT583" s="290"/>
      <c r="WU583" s="290"/>
      <c r="WV583" s="290"/>
      <c r="WW583" s="290"/>
      <c r="WX583" s="290"/>
      <c r="WY583" s="290"/>
      <c r="WZ583" s="290"/>
      <c r="XA583" s="290"/>
      <c r="XB583" s="290"/>
      <c r="XC583" s="290"/>
      <c r="XD583" s="290"/>
      <c r="XE583" s="290"/>
      <c r="XF583" s="290"/>
      <c r="XG583" s="290"/>
      <c r="XH583" s="290"/>
      <c r="XI583" s="290"/>
      <c r="XJ583" s="290"/>
      <c r="XK583" s="290"/>
      <c r="XL583" s="290"/>
      <c r="XM583" s="290"/>
      <c r="XN583" s="290"/>
      <c r="XO583" s="290"/>
      <c r="XP583" s="290"/>
      <c r="XQ583" s="290"/>
      <c r="XR583" s="290"/>
      <c r="XS583" s="290"/>
      <c r="XT583" s="290"/>
      <c r="XU583" s="290"/>
      <c r="XV583" s="290"/>
      <c r="XW583" s="290"/>
      <c r="XX583" s="290"/>
      <c r="XY583" s="290"/>
      <c r="XZ583" s="290"/>
      <c r="YA583" s="290"/>
      <c r="YB583" s="290"/>
      <c r="YC583" s="290"/>
      <c r="YD583" s="290"/>
      <c r="YE583" s="290"/>
      <c r="YF583" s="290"/>
      <c r="YG583" s="290"/>
      <c r="YH583" s="290"/>
      <c r="YI583" s="290"/>
      <c r="YJ583" s="290"/>
      <c r="YK583" s="290"/>
      <c r="YL583" s="290"/>
      <c r="YM583" s="290"/>
      <c r="YN583" s="290"/>
      <c r="YO583" s="290"/>
      <c r="YP583" s="290"/>
      <c r="YQ583" s="290"/>
      <c r="YR583" s="290"/>
      <c r="YS583" s="290"/>
      <c r="YT583" s="290"/>
      <c r="YU583" s="290"/>
      <c r="YV583" s="290"/>
      <c r="YW583" s="290"/>
      <c r="YX583" s="290"/>
      <c r="YY583" s="290"/>
      <c r="YZ583" s="290"/>
      <c r="ZA583" s="290"/>
      <c r="ZB583" s="290"/>
      <c r="ZC583" s="290"/>
      <c r="ZD583" s="290"/>
      <c r="ZE583" s="290"/>
      <c r="ZF583" s="290"/>
      <c r="ZG583" s="290"/>
      <c r="ZH583" s="290"/>
      <c r="ZI583" s="290"/>
      <c r="ZJ583" s="290"/>
      <c r="ZK583" s="290"/>
      <c r="ZL583" s="290"/>
      <c r="ZM583" s="290"/>
      <c r="ZN583" s="290"/>
      <c r="ZO583" s="290"/>
      <c r="ZP583" s="290"/>
      <c r="ZQ583" s="290"/>
      <c r="ZR583" s="290"/>
      <c r="ZS583" s="290"/>
      <c r="ZT583" s="290"/>
      <c r="ZU583" s="290"/>
      <c r="ZV583" s="290"/>
      <c r="ZW583" s="290"/>
      <c r="ZX583" s="290"/>
      <c r="ZY583" s="290"/>
      <c r="ZZ583" s="290"/>
      <c r="AAA583" s="290"/>
      <c r="AAB583" s="290"/>
      <c r="AAC583" s="290"/>
      <c r="AAD583" s="290"/>
      <c r="AAE583" s="290"/>
      <c r="AAF583" s="290"/>
      <c r="AAG583" s="290"/>
      <c r="AAH583" s="290"/>
      <c r="AAI583" s="290"/>
      <c r="AAJ583" s="290"/>
      <c r="AAK583" s="290"/>
      <c r="AAL583" s="290"/>
      <c r="AAM583" s="290"/>
      <c r="AAN583" s="290"/>
      <c r="AAO583" s="290"/>
      <c r="AAP583" s="290"/>
      <c r="AAQ583" s="290"/>
      <c r="AAR583" s="290"/>
      <c r="AAS583" s="290"/>
      <c r="AAT583" s="290"/>
      <c r="AAU583" s="290"/>
      <c r="AAV583" s="290"/>
      <c r="AAW583" s="290"/>
      <c r="AAX583" s="290"/>
      <c r="AAY583" s="290"/>
      <c r="AAZ583" s="290"/>
      <c r="ABA583" s="290"/>
      <c r="ABB583" s="290"/>
      <c r="ABC583" s="290"/>
      <c r="ABD583" s="290"/>
      <c r="ABE583" s="290"/>
      <c r="ABF583" s="290"/>
      <c r="ABG583" s="290"/>
      <c r="ABH583" s="290"/>
      <c r="ABI583" s="290"/>
      <c r="ABJ583" s="290"/>
      <c r="ABK583" s="290"/>
      <c r="ABL583" s="290"/>
      <c r="ABM583" s="290"/>
      <c r="ABN583" s="290"/>
      <c r="ABO583" s="290"/>
      <c r="ABP583" s="290"/>
      <c r="ABQ583" s="290"/>
      <c r="ABR583" s="290"/>
      <c r="ABS583" s="290"/>
      <c r="ABT583" s="290"/>
      <c r="ABU583" s="290"/>
      <c r="ABV583" s="290"/>
      <c r="ABW583" s="290"/>
      <c r="ABX583" s="290"/>
      <c r="ABY583" s="290"/>
      <c r="ABZ583" s="290"/>
      <c r="ACA583" s="290"/>
      <c r="ACB583" s="290"/>
      <c r="ACC583" s="290"/>
      <c r="ACD583" s="290"/>
      <c r="ACE583" s="290"/>
      <c r="ACF583" s="290"/>
      <c r="ACG583" s="290"/>
      <c r="ACH583" s="290"/>
      <c r="ACI583" s="290"/>
      <c r="ACJ583" s="290"/>
      <c r="ACK583" s="290"/>
      <c r="ACL583" s="290"/>
      <c r="ACM583" s="290"/>
      <c r="ACN583" s="290"/>
      <c r="ACO583" s="290"/>
      <c r="ACP583" s="290"/>
      <c r="ACQ583" s="290"/>
      <c r="ACR583" s="290"/>
      <c r="ACS583" s="290"/>
      <c r="ACT583" s="290"/>
      <c r="ACU583" s="290"/>
      <c r="ACV583" s="290"/>
      <c r="ACW583" s="290"/>
      <c r="ACX583" s="290"/>
      <c r="ACY583" s="290"/>
      <c r="ACZ583" s="290"/>
      <c r="ADA583" s="290"/>
      <c r="ADB583" s="290"/>
      <c r="ADC583" s="290"/>
      <c r="ADD583" s="290"/>
      <c r="ADE583" s="290"/>
      <c r="ADF583" s="290"/>
      <c r="ADG583" s="290"/>
      <c r="ADH583" s="290"/>
      <c r="ADI583" s="290"/>
      <c r="ADJ583" s="290"/>
      <c r="ADK583" s="290"/>
      <c r="ADL583" s="290"/>
      <c r="ADM583" s="290"/>
      <c r="ADN583" s="290"/>
      <c r="ADO583" s="290"/>
      <c r="ADP583" s="290"/>
      <c r="ADQ583" s="290"/>
      <c r="ADR583" s="290"/>
      <c r="ADS583" s="290"/>
      <c r="ADT583" s="290"/>
      <c r="ADU583" s="290"/>
      <c r="ADV583" s="290"/>
      <c r="ADW583" s="290"/>
      <c r="ADX583" s="290"/>
      <c r="ADY583" s="290"/>
      <c r="ADZ583" s="290"/>
      <c r="AEA583" s="290"/>
      <c r="AEB583" s="290"/>
      <c r="AEC583" s="290"/>
      <c r="AED583" s="290"/>
      <c r="AEE583" s="290"/>
      <c r="AEF583" s="290"/>
      <c r="AEG583" s="290"/>
      <c r="AEH583" s="290"/>
      <c r="AEI583" s="290"/>
      <c r="AEJ583" s="290"/>
      <c r="AEK583" s="290"/>
      <c r="AEL583" s="290"/>
      <c r="AEM583" s="290"/>
      <c r="AEN583" s="290"/>
      <c r="AEO583" s="290"/>
      <c r="AEP583" s="290"/>
      <c r="AEQ583" s="290"/>
      <c r="AER583" s="290"/>
      <c r="AES583" s="290"/>
      <c r="AET583" s="290"/>
      <c r="AEU583" s="290"/>
      <c r="AEV583" s="290"/>
      <c r="AEW583" s="290"/>
      <c r="AEX583" s="290"/>
      <c r="AEY583" s="290"/>
      <c r="AEZ583" s="290"/>
      <c r="AFA583" s="290"/>
      <c r="AFB583" s="290"/>
      <c r="AFC583" s="290"/>
      <c r="AFD583" s="290"/>
      <c r="AFE583" s="290"/>
      <c r="AFF583" s="290"/>
      <c r="AFG583" s="290"/>
      <c r="AFH583" s="290"/>
      <c r="AFI583" s="290"/>
      <c r="AFJ583" s="290"/>
      <c r="AFK583" s="290"/>
      <c r="AFL583" s="290"/>
      <c r="AFM583" s="290"/>
      <c r="AFN583" s="290"/>
      <c r="AFO583" s="290"/>
      <c r="AFP583" s="290"/>
      <c r="AFQ583" s="290"/>
      <c r="AFR583" s="290"/>
      <c r="AFS583" s="290"/>
      <c r="AFT583" s="290"/>
      <c r="AFU583" s="290"/>
      <c r="AFV583" s="290"/>
      <c r="AFW583" s="290"/>
      <c r="AFX583" s="290"/>
      <c r="AFY583" s="290"/>
      <c r="AFZ583" s="290"/>
      <c r="AGA583" s="290"/>
      <c r="AGB583" s="290"/>
      <c r="AGC583" s="290"/>
      <c r="AGD583" s="290"/>
      <c r="AGE583" s="290"/>
      <c r="AGF583" s="290"/>
      <c r="AGG583" s="290"/>
      <c r="AGH583" s="290"/>
      <c r="AGI583" s="290"/>
      <c r="AGJ583" s="290"/>
      <c r="AGK583" s="290"/>
      <c r="AGL583" s="290"/>
      <c r="AGM583" s="290"/>
      <c r="AGN583" s="290"/>
      <c r="AGO583" s="290"/>
      <c r="AGP583" s="290"/>
      <c r="AGQ583" s="290"/>
      <c r="AGR583" s="290"/>
      <c r="AGS583" s="290"/>
      <c r="AGT583" s="290"/>
      <c r="AGU583" s="290"/>
      <c r="AGV583" s="290"/>
      <c r="AGW583" s="290"/>
      <c r="AGX583" s="290"/>
      <c r="AGY583" s="290"/>
      <c r="AGZ583" s="290"/>
      <c r="AHA583" s="290"/>
      <c r="AHB583" s="290"/>
      <c r="AHC583" s="290"/>
      <c r="AHD583" s="290"/>
      <c r="AHE583" s="290"/>
      <c r="AHF583" s="290"/>
      <c r="AHG583" s="290"/>
      <c r="AHH583" s="290"/>
      <c r="AHI583" s="290"/>
      <c r="AHJ583" s="290"/>
      <c r="AHK583" s="290"/>
      <c r="AHL583" s="290"/>
      <c r="AHM583" s="290"/>
      <c r="AHN583" s="290"/>
      <c r="AHO583" s="290"/>
      <c r="AHP583" s="290"/>
      <c r="AHQ583" s="290"/>
      <c r="AHR583" s="290"/>
      <c r="AHS583" s="290"/>
      <c r="AHT583" s="290"/>
      <c r="AHU583" s="290"/>
      <c r="AHV583" s="290"/>
      <c r="AHW583" s="290"/>
      <c r="AHX583" s="290"/>
      <c r="AHY583" s="290"/>
      <c r="AHZ583" s="290"/>
      <c r="AIA583" s="290"/>
      <c r="AIB583" s="290"/>
      <c r="AIC583" s="290"/>
      <c r="AID583" s="290"/>
      <c r="AIE583" s="290"/>
      <c r="AIF583" s="290"/>
      <c r="AIG583" s="290"/>
      <c r="AIH583" s="290"/>
      <c r="AII583" s="290"/>
      <c r="AIJ583" s="290"/>
      <c r="AIK583" s="290"/>
      <c r="AIL583" s="290"/>
      <c r="AIM583" s="290"/>
      <c r="AIN583" s="290"/>
      <c r="AIO583" s="290"/>
      <c r="AIP583" s="290"/>
      <c r="AIQ583" s="290"/>
      <c r="AIR583" s="290"/>
      <c r="AIS583" s="290"/>
      <c r="AIT583" s="290"/>
      <c r="AIU583" s="290"/>
      <c r="AIV583" s="290"/>
      <c r="AIW583" s="290"/>
      <c r="AIX583" s="290"/>
      <c r="AIY583" s="290"/>
      <c r="AIZ583" s="290"/>
      <c r="AJA583" s="290"/>
      <c r="AJB583" s="290"/>
      <c r="AJC583" s="290"/>
      <c r="AJD583" s="290"/>
      <c r="AJE583" s="290"/>
      <c r="AJF583" s="290"/>
      <c r="AJG583" s="290"/>
      <c r="AJH583" s="290"/>
      <c r="AJI583" s="290"/>
      <c r="AJJ583" s="290"/>
      <c r="AJK583" s="290"/>
      <c r="AJL583" s="290"/>
      <c r="AJM583" s="290"/>
      <c r="AJN583" s="290"/>
      <c r="AJO583" s="290"/>
      <c r="AJP583" s="290"/>
      <c r="AJQ583" s="290"/>
      <c r="AJR583" s="290"/>
      <c r="AJS583" s="290"/>
      <c r="AJT583" s="290"/>
      <c r="AJU583" s="290"/>
      <c r="AJV583" s="290"/>
      <c r="AJW583" s="290"/>
      <c r="AJX583" s="290"/>
      <c r="AJY583" s="290"/>
      <c r="AJZ583" s="290"/>
      <c r="AKA583" s="290"/>
      <c r="AKB583" s="290"/>
      <c r="AKC583" s="290"/>
      <c r="AKD583" s="290"/>
      <c r="AKE583" s="290"/>
      <c r="AKF583" s="290"/>
      <c r="AKG583" s="290"/>
      <c r="AKH583" s="290"/>
      <c r="AKI583" s="290"/>
      <c r="AKJ583" s="290"/>
      <c r="AKK583" s="290"/>
      <c r="AKL583" s="290"/>
      <c r="AKM583" s="290"/>
      <c r="AKN583" s="290"/>
      <c r="AKO583" s="290"/>
      <c r="AKP583" s="290"/>
      <c r="AKQ583" s="290"/>
      <c r="AKR583" s="290"/>
      <c r="AKS583" s="290"/>
      <c r="AKT583" s="290"/>
      <c r="AKU583" s="290"/>
      <c r="AKV583" s="290"/>
      <c r="AKW583" s="290"/>
      <c r="AKX583" s="290"/>
      <c r="AKY583" s="290"/>
      <c r="AKZ583" s="290"/>
      <c r="ALA583" s="290"/>
      <c r="ALB583" s="290"/>
      <c r="ALC583" s="290"/>
      <c r="ALD583" s="290"/>
      <c r="ALE583" s="290"/>
      <c r="ALF583" s="290"/>
      <c r="ALG583" s="290"/>
      <c r="ALH583" s="290"/>
      <c r="ALI583" s="290"/>
      <c r="ALJ583" s="290"/>
      <c r="ALK583" s="290"/>
      <c r="ALL583" s="290"/>
      <c r="ALM583" s="290"/>
      <c r="ALN583" s="290"/>
      <c r="ALO583" s="290"/>
      <c r="ALP583" s="290"/>
      <c r="ALQ583" s="290"/>
      <c r="ALR583" s="290"/>
      <c r="ALS583" s="290"/>
      <c r="ALT583" s="290"/>
      <c r="ALU583" s="290"/>
      <c r="ALV583" s="290"/>
      <c r="ALW583" s="290"/>
      <c r="ALX583" s="290"/>
      <c r="ALY583" s="290"/>
      <c r="ALZ583" s="290"/>
      <c r="AMA583" s="290"/>
      <c r="AMB583" s="290"/>
      <c r="AMC583" s="290"/>
      <c r="AMD583" s="290"/>
      <c r="AME583" s="290"/>
      <c r="AMF583" s="290"/>
      <c r="AMG583" s="290"/>
      <c r="AMH583" s="290"/>
      <c r="AMI583" s="290"/>
      <c r="AMJ583" s="290"/>
      <c r="AMK583" s="290"/>
      <c r="AML583" s="290"/>
      <c r="AMM583" s="290"/>
      <c r="AMN583" s="290"/>
      <c r="AMO583" s="290"/>
      <c r="AMP583" s="290"/>
      <c r="AMQ583" s="290"/>
      <c r="AMR583" s="290"/>
      <c r="AMS583" s="290"/>
      <c r="AMT583" s="290"/>
      <c r="AMU583" s="290"/>
      <c r="AMV583" s="290"/>
      <c r="AMW583" s="290"/>
      <c r="AMX583" s="290"/>
      <c r="AMY583" s="290"/>
      <c r="AMZ583" s="290"/>
      <c r="ANA583" s="290"/>
      <c r="ANB583" s="290"/>
      <c r="ANC583" s="290"/>
      <c r="AND583" s="290"/>
      <c r="ANE583" s="290"/>
      <c r="ANF583" s="290"/>
      <c r="ANG583" s="290"/>
      <c r="ANH583" s="290"/>
      <c r="ANI583" s="290"/>
      <c r="ANJ583" s="290"/>
      <c r="ANK583" s="290"/>
      <c r="ANL583" s="290"/>
      <c r="ANM583" s="290"/>
      <c r="ANN583" s="290"/>
      <c r="ANO583" s="290"/>
      <c r="ANP583" s="290"/>
      <c r="ANQ583" s="290"/>
      <c r="ANR583" s="290"/>
      <c r="ANS583" s="290"/>
      <c r="ANT583" s="290"/>
      <c r="ANU583" s="290"/>
      <c r="ANV583" s="290"/>
      <c r="ANW583" s="290"/>
      <c r="ANX583" s="290"/>
      <c r="ANY583" s="290"/>
      <c r="ANZ583" s="290"/>
      <c r="AOA583" s="290"/>
      <c r="AOB583" s="290"/>
      <c r="AOC583" s="290"/>
      <c r="AOD583" s="290"/>
      <c r="AOE583" s="290"/>
      <c r="AOF583" s="290"/>
      <c r="AOG583" s="290"/>
      <c r="AOH583" s="290"/>
      <c r="AOI583" s="290"/>
      <c r="AOJ583" s="290"/>
      <c r="AOK583" s="290"/>
      <c r="AOL583" s="290"/>
      <c r="AOM583" s="290"/>
      <c r="AON583" s="290"/>
      <c r="AOO583" s="290"/>
      <c r="AOP583" s="290"/>
      <c r="AOQ583" s="290"/>
      <c r="AOR583" s="290"/>
      <c r="AOS583" s="290"/>
      <c r="AOT583" s="290"/>
      <c r="AOU583" s="290"/>
      <c r="AOV583" s="290"/>
      <c r="AOW583" s="290"/>
      <c r="AOX583" s="290"/>
      <c r="AOY583" s="290"/>
      <c r="AOZ583" s="290"/>
      <c r="APA583" s="290"/>
      <c r="APB583" s="290"/>
      <c r="APC583" s="290"/>
      <c r="APD583" s="290"/>
      <c r="APE583" s="290"/>
      <c r="APF583" s="290"/>
      <c r="APG583" s="290"/>
      <c r="APH583" s="290"/>
      <c r="API583" s="290"/>
      <c r="APJ583" s="290"/>
      <c r="APK583" s="290"/>
      <c r="APL583" s="290"/>
      <c r="APM583" s="290"/>
      <c r="APN583" s="290"/>
      <c r="APO583" s="290"/>
      <c r="APP583" s="290"/>
      <c r="APQ583" s="290"/>
      <c r="APR583" s="290"/>
      <c r="APS583" s="290"/>
      <c r="APT583" s="290"/>
      <c r="APU583" s="290"/>
      <c r="APV583" s="290"/>
      <c r="APW583" s="290"/>
      <c r="APX583" s="290"/>
      <c r="APY583" s="290"/>
      <c r="APZ583" s="290"/>
      <c r="AQA583" s="290"/>
      <c r="AQB583" s="290"/>
      <c r="AQC583" s="290"/>
      <c r="AQD583" s="290"/>
      <c r="AQE583" s="290"/>
      <c r="AQF583" s="290"/>
      <c r="AQG583" s="290"/>
      <c r="AQH583" s="290"/>
      <c r="AQI583" s="290"/>
      <c r="AQJ583" s="290"/>
      <c r="AQK583" s="290"/>
      <c r="AQL583" s="290"/>
      <c r="AQM583" s="290"/>
      <c r="AQN583" s="290"/>
      <c r="AQO583" s="290"/>
      <c r="AQP583" s="290"/>
      <c r="AQQ583" s="290"/>
      <c r="AQR583" s="290"/>
      <c r="AQS583" s="290"/>
      <c r="AQT583" s="290"/>
      <c r="AQU583" s="290"/>
      <c r="AQV583" s="290"/>
      <c r="AQW583" s="290"/>
      <c r="AQX583" s="290"/>
      <c r="AQY583" s="290"/>
      <c r="AQZ583" s="290"/>
      <c r="ARA583" s="290"/>
      <c r="ARB583" s="290"/>
      <c r="ARC583" s="290"/>
      <c r="ARD583" s="290"/>
      <c r="ARE583" s="290"/>
      <c r="ARF583" s="290"/>
      <c r="ARG583" s="290"/>
      <c r="ARH583" s="290"/>
      <c r="ARI583" s="290"/>
      <c r="ARJ583" s="290"/>
      <c r="ARK583" s="290"/>
      <c r="ARL583" s="290"/>
      <c r="ARM583" s="290"/>
      <c r="ARN583" s="290"/>
      <c r="ARO583" s="290"/>
      <c r="ARP583" s="290"/>
      <c r="ARQ583" s="290"/>
      <c r="ARR583" s="290"/>
      <c r="ARS583" s="290"/>
      <c r="ART583" s="290"/>
      <c r="ARU583" s="290"/>
      <c r="ARV583" s="290"/>
      <c r="ARW583" s="290"/>
      <c r="ARX583" s="290"/>
      <c r="ARY583" s="290"/>
      <c r="ARZ583" s="290"/>
      <c r="ASA583" s="290"/>
      <c r="ASB583" s="290"/>
      <c r="ASC583" s="290"/>
      <c r="ASD583" s="290"/>
      <c r="ASE583" s="290"/>
      <c r="ASF583" s="290"/>
      <c r="ASG583" s="290"/>
      <c r="ASH583" s="290"/>
      <c r="ASI583" s="290"/>
      <c r="ASJ583" s="290"/>
      <c r="ASK583" s="290"/>
      <c r="ASL583" s="290"/>
      <c r="ASM583" s="290"/>
      <c r="ASN583" s="290"/>
      <c r="ASO583" s="290"/>
      <c r="ASP583" s="290"/>
      <c r="ASQ583" s="290"/>
      <c r="ASR583" s="290"/>
      <c r="ASS583" s="290"/>
      <c r="AST583" s="290"/>
      <c r="ASU583" s="290"/>
      <c r="ASV583" s="290"/>
      <c r="ASW583" s="290"/>
      <c r="ASX583" s="290"/>
      <c r="ASY583" s="290"/>
      <c r="ASZ583" s="290"/>
      <c r="ATA583" s="290"/>
      <c r="ATB583" s="290"/>
      <c r="ATC583" s="290"/>
      <c r="ATD583" s="290"/>
      <c r="ATE583" s="290"/>
      <c r="ATF583" s="290"/>
      <c r="ATG583" s="290"/>
      <c r="ATH583" s="290"/>
      <c r="ATI583" s="290"/>
      <c r="ATJ583" s="290"/>
      <c r="ATK583" s="290"/>
      <c r="ATL583" s="290"/>
      <c r="ATM583" s="290"/>
      <c r="ATN583" s="290"/>
      <c r="ATO583" s="290"/>
      <c r="ATP583" s="290"/>
      <c r="ATQ583" s="290"/>
      <c r="ATR583" s="290"/>
      <c r="ATS583" s="290"/>
      <c r="ATT583" s="290"/>
      <c r="ATU583" s="290"/>
      <c r="ATV583" s="290"/>
      <c r="ATW583" s="290"/>
      <c r="ATX583" s="290"/>
      <c r="ATY583" s="290"/>
      <c r="ATZ583" s="290"/>
      <c r="AUA583" s="290"/>
      <c r="AUB583" s="290"/>
      <c r="AUC583" s="290"/>
      <c r="AUD583" s="290"/>
      <c r="AUE583" s="290"/>
      <c r="AUF583" s="290"/>
      <c r="AUG583" s="290"/>
      <c r="AUH583" s="290"/>
      <c r="AUI583" s="290"/>
      <c r="AUJ583" s="290"/>
      <c r="AUK583" s="290"/>
      <c r="AUL583" s="290"/>
      <c r="AUM583" s="290"/>
      <c r="AUN583" s="290"/>
      <c r="AUO583" s="290"/>
      <c r="AUP583" s="290"/>
      <c r="AUQ583" s="290"/>
      <c r="AUR583" s="290"/>
      <c r="AUS583" s="290"/>
      <c r="AUT583" s="290"/>
      <c r="AUU583" s="290"/>
      <c r="AUV583" s="290"/>
      <c r="AUW583" s="290"/>
      <c r="AUX583" s="290"/>
      <c r="AUY583" s="290"/>
      <c r="AUZ583" s="290"/>
      <c r="AVA583" s="290"/>
      <c r="AVB583" s="290"/>
      <c r="AVC583" s="290"/>
      <c r="AVD583" s="290"/>
      <c r="AVE583" s="290"/>
      <c r="AVF583" s="290"/>
      <c r="AVG583" s="290"/>
      <c r="AVH583" s="290"/>
      <c r="AVI583" s="290"/>
      <c r="AVJ583" s="290"/>
      <c r="AVK583" s="290"/>
      <c r="AVL583" s="290"/>
      <c r="AVM583" s="290"/>
      <c r="AVN583" s="290"/>
      <c r="AVO583" s="290"/>
      <c r="AVP583" s="290"/>
      <c r="AVQ583" s="290"/>
      <c r="AVR583" s="290"/>
      <c r="AVS583" s="290"/>
      <c r="AVT583" s="290"/>
      <c r="AVU583" s="290"/>
      <c r="AVV583" s="290"/>
      <c r="AVW583" s="290"/>
      <c r="AVX583" s="290"/>
      <c r="AVY583" s="290"/>
      <c r="AVZ583" s="290"/>
      <c r="AWA583" s="290"/>
      <c r="AWB583" s="290"/>
      <c r="AWC583" s="290"/>
      <c r="AWD583" s="290"/>
      <c r="AWE583" s="290"/>
      <c r="AWF583" s="290"/>
      <c r="AWG583" s="290"/>
      <c r="AWH583" s="290"/>
      <c r="AWI583" s="290"/>
      <c r="AWJ583" s="290"/>
      <c r="AWK583" s="290"/>
      <c r="AWL583" s="290"/>
      <c r="AWM583" s="290"/>
      <c r="AWN583" s="290"/>
      <c r="AWO583" s="290"/>
      <c r="AWP583" s="290"/>
      <c r="AWQ583" s="290"/>
      <c r="AWR583" s="290"/>
      <c r="AWS583" s="290"/>
      <c r="AWT583" s="290"/>
      <c r="AWU583" s="290"/>
      <c r="AWV583" s="290"/>
      <c r="AWW583" s="290"/>
      <c r="AWX583" s="290"/>
      <c r="AWY583" s="290"/>
      <c r="AWZ583" s="290"/>
      <c r="AXA583" s="290"/>
      <c r="AXB583" s="290"/>
      <c r="AXC583" s="290"/>
      <c r="AXD583" s="290"/>
      <c r="AXE583" s="290"/>
      <c r="AXF583" s="290"/>
      <c r="AXG583" s="290"/>
      <c r="AXH583" s="290"/>
      <c r="AXI583" s="290"/>
      <c r="AXJ583" s="290"/>
      <c r="AXK583" s="290"/>
      <c r="AXL583" s="290"/>
      <c r="AXM583" s="290"/>
      <c r="AXN583" s="290"/>
      <c r="AXO583" s="290"/>
      <c r="AXP583" s="290"/>
      <c r="AXQ583" s="290"/>
      <c r="AXR583" s="290"/>
      <c r="AXS583" s="290"/>
      <c r="AXT583" s="290"/>
      <c r="AXU583" s="290"/>
      <c r="AXV583" s="290"/>
      <c r="AXW583" s="290"/>
      <c r="AXX583" s="290"/>
      <c r="AXY583" s="290"/>
      <c r="AXZ583" s="290"/>
      <c r="AYA583" s="290"/>
      <c r="AYB583" s="290"/>
      <c r="AYC583" s="290"/>
      <c r="AYD583" s="290"/>
      <c r="AYE583" s="290"/>
      <c r="AYF583" s="290"/>
      <c r="AYG583" s="290"/>
      <c r="AYH583" s="290"/>
      <c r="AYI583" s="290"/>
      <c r="AYJ583" s="290"/>
      <c r="AYK583" s="290"/>
    </row>
    <row r="584" spans="1:1337" s="50" customFormat="1" ht="45.75" customHeight="1">
      <c r="A584" s="589">
        <f>1+A583</f>
        <v>583</v>
      </c>
      <c r="B584" s="403" t="s">
        <v>5909</v>
      </c>
      <c r="C584" s="156" t="s">
        <v>5910</v>
      </c>
      <c r="D584" s="156" t="s">
        <v>93</v>
      </c>
      <c r="E584" s="156">
        <v>45495</v>
      </c>
      <c r="F584" s="156">
        <v>45497</v>
      </c>
      <c r="G584" s="156">
        <v>45657</v>
      </c>
      <c r="H584" s="156" t="s">
        <v>416</v>
      </c>
      <c r="I584" s="156" t="s">
        <v>180</v>
      </c>
      <c r="J584" s="301" t="s">
        <v>5911</v>
      </c>
      <c r="K584" s="251">
        <v>19190812</v>
      </c>
      <c r="L584" s="156">
        <v>7</v>
      </c>
      <c r="M584" s="156" t="s">
        <v>844</v>
      </c>
      <c r="N584" s="156" t="s">
        <v>98</v>
      </c>
      <c r="O584" s="156" t="s">
        <v>1061</v>
      </c>
      <c r="P584" s="156" t="s">
        <v>5912</v>
      </c>
      <c r="Q584" s="156" t="s">
        <v>5913</v>
      </c>
      <c r="R584" s="143">
        <f>+G584-F584</f>
        <v>160</v>
      </c>
      <c r="S584" s="134" t="s">
        <v>5914</v>
      </c>
      <c r="T584" s="253">
        <v>16886800</v>
      </c>
      <c r="U584" s="156">
        <v>2024001816</v>
      </c>
      <c r="V584" s="253">
        <f>+T584</f>
        <v>16886800</v>
      </c>
      <c r="W584" s="156">
        <v>45496</v>
      </c>
      <c r="X584" s="156" t="s">
        <v>473</v>
      </c>
      <c r="Y584" s="317">
        <f>+Z584+AA584+AB584</f>
        <v>16886800</v>
      </c>
      <c r="Z584" s="156">
        <f>+V584</f>
        <v>16886800</v>
      </c>
      <c r="AA584" s="156">
        <v>0</v>
      </c>
      <c r="AB584" s="156">
        <f>+AC584+AD584+AE584+AF584+AG584+AH584+AI584+AJ584</f>
        <v>0</v>
      </c>
      <c r="AC584" s="156">
        <v>0</v>
      </c>
      <c r="AD584" s="156">
        <v>0</v>
      </c>
      <c r="AE584" s="156">
        <v>0</v>
      </c>
      <c r="AF584" s="156">
        <v>0</v>
      </c>
      <c r="AG584" s="156">
        <v>0</v>
      </c>
      <c r="AH584" s="156">
        <v>0</v>
      </c>
      <c r="AI584" s="156">
        <v>0</v>
      </c>
      <c r="AJ584" s="156">
        <v>0</v>
      </c>
      <c r="AK584" s="156" t="s">
        <v>104</v>
      </c>
      <c r="AL584" s="103" t="s">
        <v>5915</v>
      </c>
      <c r="AM584" s="156" t="s">
        <v>4335</v>
      </c>
      <c r="AN584" s="156">
        <v>13542484</v>
      </c>
      <c r="AO584" s="156" t="s">
        <v>114</v>
      </c>
      <c r="AP584" s="156" t="s">
        <v>114</v>
      </c>
      <c r="AQ584" s="156" t="s">
        <v>114</v>
      </c>
      <c r="AR584" s="156" t="s">
        <v>114</v>
      </c>
      <c r="AS584" s="156" t="s">
        <v>109</v>
      </c>
      <c r="AT584" s="156" t="s">
        <v>109</v>
      </c>
      <c r="AU584" s="156" t="s">
        <v>392</v>
      </c>
      <c r="AV584" s="156"/>
      <c r="AW584" s="156"/>
      <c r="AX584" s="156" t="s">
        <v>109</v>
      </c>
      <c r="AY584" s="156" t="s">
        <v>108</v>
      </c>
      <c r="AZ584" s="156"/>
      <c r="BA584" s="156"/>
      <c r="BB584" s="156"/>
      <c r="BC584" s="156"/>
      <c r="BD584" s="156"/>
      <c r="BE584" s="156"/>
      <c r="BF584" s="156"/>
      <c r="BG584" s="156"/>
      <c r="BH584" s="153">
        <f>T584+BB584</f>
        <v>16886800</v>
      </c>
      <c r="BI584" s="301" t="s">
        <v>113</v>
      </c>
      <c r="BJ584" s="156"/>
      <c r="BK584" s="156" t="s">
        <v>114</v>
      </c>
      <c r="BL584" s="156"/>
      <c r="BM584" s="301"/>
      <c r="BN584" s="156" t="s">
        <v>917</v>
      </c>
      <c r="BO584" s="156">
        <v>71</v>
      </c>
      <c r="BP584" s="156" t="s">
        <v>108</v>
      </c>
      <c r="BQ584" s="156" t="s">
        <v>108</v>
      </c>
      <c r="BR584" s="156" t="s">
        <v>108</v>
      </c>
      <c r="BS584" s="156" t="s">
        <v>108</v>
      </c>
      <c r="BT584" s="156" t="s">
        <v>108</v>
      </c>
      <c r="BU584" s="156" t="s">
        <v>5916</v>
      </c>
      <c r="BV584" s="156">
        <v>3208158917</v>
      </c>
      <c r="BW584" s="156" t="s">
        <v>5917</v>
      </c>
      <c r="BX584" s="156" t="s">
        <v>304</v>
      </c>
      <c r="BY584" s="156" t="s">
        <v>119</v>
      </c>
      <c r="BZ584" s="156">
        <v>264258906</v>
      </c>
      <c r="CA584" s="157" t="s">
        <v>109</v>
      </c>
      <c r="CB584" s="157" t="s">
        <v>109</v>
      </c>
      <c r="CC584" s="157" t="s">
        <v>109</v>
      </c>
      <c r="CD584" s="157" t="s">
        <v>5887</v>
      </c>
      <c r="CE584" s="157" t="s">
        <v>109</v>
      </c>
      <c r="CF584" s="157" t="s">
        <v>109</v>
      </c>
      <c r="CG584" s="156"/>
      <c r="CH584" s="156"/>
      <c r="CI584" s="156"/>
      <c r="CJ584" s="156"/>
      <c r="CK584" s="156"/>
      <c r="CL584" s="156"/>
      <c r="CM584" s="157" t="s">
        <v>109</v>
      </c>
      <c r="CN584" s="156"/>
      <c r="GV584" s="290"/>
      <c r="GW584" s="290"/>
      <c r="GX584" s="290"/>
      <c r="GY584" s="290"/>
      <c r="GZ584" s="290"/>
      <c r="HA584" s="290"/>
      <c r="HB584" s="290"/>
      <c r="HC584" s="290"/>
      <c r="HD584" s="290"/>
      <c r="HE584" s="290"/>
      <c r="HF584" s="290"/>
      <c r="HG584" s="290"/>
      <c r="HH584" s="290"/>
      <c r="HI584" s="290"/>
      <c r="HJ584" s="290"/>
      <c r="HK584" s="290"/>
      <c r="HL584" s="290"/>
      <c r="HM584" s="290"/>
      <c r="HN584" s="290"/>
      <c r="HO584" s="290"/>
      <c r="HP584" s="290"/>
      <c r="HQ584" s="290"/>
      <c r="HR584" s="290"/>
      <c r="HS584" s="290"/>
      <c r="HT584" s="290"/>
      <c r="HU584" s="290"/>
      <c r="HV584" s="290"/>
      <c r="HW584" s="290"/>
      <c r="HX584" s="290"/>
      <c r="HY584" s="290"/>
      <c r="HZ584" s="290"/>
      <c r="IA584" s="290"/>
      <c r="IB584" s="290"/>
      <c r="IC584" s="290"/>
      <c r="ID584" s="290"/>
      <c r="IE584" s="290"/>
      <c r="IF584" s="290"/>
      <c r="IG584" s="290"/>
      <c r="IH584" s="290"/>
      <c r="II584" s="290"/>
      <c r="IJ584" s="290"/>
      <c r="IK584" s="290"/>
      <c r="IL584" s="290"/>
      <c r="IM584" s="290"/>
      <c r="IN584" s="290"/>
      <c r="IO584" s="290"/>
      <c r="IP584" s="290"/>
      <c r="IQ584" s="290"/>
      <c r="IR584" s="290"/>
      <c r="IS584" s="290"/>
      <c r="IT584" s="290"/>
      <c r="IU584" s="290"/>
      <c r="IV584" s="290"/>
      <c r="IW584" s="290"/>
      <c r="IX584" s="290"/>
      <c r="IY584" s="290"/>
      <c r="IZ584" s="290"/>
      <c r="JA584" s="290"/>
      <c r="JB584" s="290"/>
      <c r="JC584" s="290"/>
      <c r="JD584" s="290"/>
      <c r="JE584" s="290"/>
      <c r="JF584" s="290"/>
      <c r="JG584" s="290"/>
      <c r="JH584" s="290"/>
      <c r="JI584" s="290"/>
      <c r="JJ584" s="290"/>
      <c r="JK584" s="290"/>
      <c r="JL584" s="290"/>
      <c r="JM584" s="290"/>
      <c r="JN584" s="290"/>
      <c r="JO584" s="290"/>
      <c r="JP584" s="290"/>
      <c r="JQ584" s="290"/>
      <c r="JR584" s="290"/>
      <c r="JS584" s="290"/>
      <c r="JT584" s="290"/>
      <c r="JU584" s="290"/>
      <c r="JV584" s="290"/>
      <c r="JW584" s="290"/>
      <c r="JX584" s="290"/>
      <c r="JY584" s="290"/>
      <c r="JZ584" s="290"/>
      <c r="KA584" s="290"/>
      <c r="KB584" s="290"/>
      <c r="KC584" s="290"/>
      <c r="KD584" s="290"/>
      <c r="KE584" s="290"/>
      <c r="KF584" s="290"/>
      <c r="KG584" s="290"/>
      <c r="KH584" s="290"/>
      <c r="KI584" s="290"/>
      <c r="KJ584" s="290"/>
      <c r="KK584" s="290"/>
      <c r="KL584" s="290"/>
      <c r="KM584" s="290"/>
      <c r="KN584" s="290"/>
      <c r="KO584" s="290"/>
      <c r="KP584" s="290"/>
      <c r="KQ584" s="290"/>
      <c r="KR584" s="290"/>
      <c r="KS584" s="290"/>
      <c r="KT584" s="290"/>
      <c r="KU584" s="290"/>
      <c r="KV584" s="290"/>
      <c r="KW584" s="290"/>
      <c r="KX584" s="290"/>
      <c r="KY584" s="290"/>
      <c r="KZ584" s="290"/>
      <c r="LA584" s="290"/>
      <c r="LB584" s="290"/>
      <c r="LC584" s="290"/>
      <c r="LD584" s="290"/>
      <c r="LE584" s="290"/>
      <c r="LF584" s="290"/>
      <c r="LG584" s="290"/>
      <c r="LH584" s="290"/>
      <c r="LI584" s="290"/>
      <c r="LJ584" s="290"/>
      <c r="LK584" s="290"/>
      <c r="LL584" s="290"/>
      <c r="LM584" s="290"/>
      <c r="LN584" s="290"/>
      <c r="LO584" s="290"/>
      <c r="LP584" s="290"/>
      <c r="LQ584" s="290"/>
      <c r="LR584" s="290"/>
      <c r="LS584" s="290"/>
      <c r="LT584" s="290"/>
      <c r="LU584" s="290"/>
      <c r="LV584" s="290"/>
      <c r="LW584" s="290"/>
      <c r="LX584" s="290"/>
      <c r="LY584" s="290"/>
      <c r="LZ584" s="290"/>
      <c r="MA584" s="290"/>
      <c r="MB584" s="290"/>
      <c r="MC584" s="290"/>
      <c r="MD584" s="290"/>
      <c r="ME584" s="290"/>
      <c r="MF584" s="290"/>
      <c r="MG584" s="290"/>
      <c r="MH584" s="290"/>
      <c r="MI584" s="290"/>
      <c r="MJ584" s="290"/>
      <c r="MK584" s="290"/>
      <c r="ML584" s="290"/>
      <c r="MM584" s="290"/>
      <c r="MN584" s="290"/>
      <c r="MO584" s="290"/>
      <c r="MP584" s="290"/>
      <c r="MQ584" s="290"/>
      <c r="MR584" s="290"/>
      <c r="MS584" s="290"/>
      <c r="MT584" s="290"/>
      <c r="MU584" s="290"/>
      <c r="MV584" s="290"/>
      <c r="MW584" s="290"/>
      <c r="MX584" s="290"/>
      <c r="MY584" s="290"/>
      <c r="MZ584" s="290"/>
      <c r="NA584" s="290"/>
      <c r="NB584" s="290"/>
      <c r="NC584" s="290"/>
      <c r="ND584" s="290"/>
      <c r="NE584" s="290"/>
      <c r="NF584" s="290"/>
      <c r="NG584" s="290"/>
      <c r="NH584" s="290"/>
      <c r="NI584" s="290"/>
      <c r="NJ584" s="290"/>
      <c r="NK584" s="290"/>
      <c r="NL584" s="290"/>
      <c r="NM584" s="290"/>
      <c r="NN584" s="290"/>
      <c r="NO584" s="290"/>
      <c r="NP584" s="290"/>
      <c r="NQ584" s="290"/>
      <c r="NR584" s="290"/>
      <c r="NS584" s="290"/>
      <c r="NT584" s="290"/>
      <c r="NU584" s="290"/>
      <c r="NV584" s="290"/>
      <c r="NW584" s="290"/>
      <c r="NX584" s="290"/>
      <c r="NY584" s="290"/>
      <c r="NZ584" s="290"/>
      <c r="OA584" s="290"/>
      <c r="OB584" s="290"/>
      <c r="OC584" s="290"/>
      <c r="OD584" s="290"/>
      <c r="OE584" s="290"/>
      <c r="OF584" s="290"/>
      <c r="OG584" s="290"/>
      <c r="OH584" s="290"/>
      <c r="OI584" s="290"/>
      <c r="OJ584" s="290"/>
      <c r="OK584" s="290"/>
      <c r="OL584" s="290"/>
      <c r="OM584" s="290"/>
      <c r="ON584" s="290"/>
      <c r="OO584" s="290"/>
      <c r="OP584" s="290"/>
      <c r="OQ584" s="290"/>
      <c r="OR584" s="290"/>
      <c r="OS584" s="290"/>
      <c r="OT584" s="290"/>
      <c r="OU584" s="290"/>
      <c r="OV584" s="290"/>
      <c r="OW584" s="290"/>
      <c r="OX584" s="290"/>
      <c r="OY584" s="290"/>
      <c r="OZ584" s="290"/>
      <c r="PA584" s="290"/>
      <c r="PB584" s="290"/>
      <c r="PC584" s="290"/>
      <c r="PD584" s="290"/>
      <c r="PE584" s="290"/>
      <c r="PF584" s="290"/>
      <c r="PG584" s="290"/>
      <c r="PH584" s="290"/>
      <c r="PI584" s="290"/>
      <c r="PJ584" s="290"/>
      <c r="PK584" s="290"/>
      <c r="PL584" s="290"/>
      <c r="PM584" s="290"/>
      <c r="PN584" s="290"/>
      <c r="PO584" s="290"/>
      <c r="PP584" s="290"/>
      <c r="PQ584" s="290"/>
      <c r="PR584" s="290"/>
      <c r="PS584" s="290"/>
      <c r="PT584" s="290"/>
      <c r="PU584" s="290"/>
      <c r="PV584" s="290"/>
      <c r="PW584" s="290"/>
      <c r="PX584" s="290"/>
      <c r="PY584" s="290"/>
      <c r="PZ584" s="290"/>
      <c r="QA584" s="290"/>
      <c r="QB584" s="290"/>
      <c r="QC584" s="290"/>
      <c r="QD584" s="290"/>
      <c r="QE584" s="290"/>
      <c r="QF584" s="290"/>
      <c r="QG584" s="290"/>
      <c r="QH584" s="290"/>
      <c r="QI584" s="290"/>
      <c r="QJ584" s="290"/>
      <c r="QK584" s="290"/>
      <c r="QL584" s="290"/>
      <c r="QM584" s="290"/>
      <c r="QN584" s="290"/>
      <c r="QO584" s="290"/>
      <c r="QP584" s="290"/>
      <c r="QQ584" s="290"/>
      <c r="QR584" s="290"/>
      <c r="QS584" s="290"/>
      <c r="QT584" s="290"/>
      <c r="QU584" s="290"/>
      <c r="QV584" s="290"/>
      <c r="QW584" s="290"/>
      <c r="QX584" s="290"/>
      <c r="QY584" s="290"/>
      <c r="QZ584" s="290"/>
      <c r="RA584" s="290"/>
      <c r="RB584" s="290"/>
      <c r="RC584" s="290"/>
      <c r="RD584" s="290"/>
      <c r="RE584" s="290"/>
      <c r="RF584" s="290"/>
      <c r="RG584" s="290"/>
      <c r="RH584" s="290"/>
      <c r="RI584" s="290"/>
      <c r="RJ584" s="290"/>
      <c r="RK584" s="290"/>
      <c r="RL584" s="290"/>
      <c r="RM584" s="290"/>
      <c r="RN584" s="290"/>
      <c r="RO584" s="290"/>
      <c r="RP584" s="290"/>
      <c r="RQ584" s="290"/>
      <c r="RR584" s="290"/>
      <c r="RS584" s="290"/>
      <c r="RT584" s="290"/>
      <c r="RU584" s="290"/>
      <c r="RV584" s="290"/>
      <c r="RW584" s="290"/>
      <c r="RX584" s="290"/>
      <c r="RY584" s="290"/>
      <c r="RZ584" s="290"/>
      <c r="SA584" s="290"/>
      <c r="SB584" s="290"/>
      <c r="SC584" s="290"/>
      <c r="SD584" s="290"/>
      <c r="SE584" s="290"/>
      <c r="SF584" s="290"/>
      <c r="SG584" s="290"/>
      <c r="SH584" s="290"/>
      <c r="SI584" s="290"/>
      <c r="SJ584" s="290"/>
      <c r="SK584" s="290"/>
      <c r="SL584" s="290"/>
      <c r="SM584" s="290"/>
      <c r="SN584" s="290"/>
      <c r="SO584" s="290"/>
      <c r="SP584" s="290"/>
      <c r="SQ584" s="290"/>
      <c r="SR584" s="290"/>
      <c r="SS584" s="290"/>
      <c r="ST584" s="290"/>
      <c r="SU584" s="290"/>
      <c r="SV584" s="290"/>
      <c r="SW584" s="290"/>
      <c r="SX584" s="290"/>
      <c r="SY584" s="290"/>
      <c r="SZ584" s="290"/>
      <c r="TA584" s="290"/>
      <c r="TB584" s="290"/>
      <c r="TC584" s="290"/>
      <c r="TD584" s="290"/>
      <c r="TE584" s="290"/>
      <c r="TF584" s="290"/>
      <c r="TG584" s="290"/>
      <c r="TH584" s="290"/>
      <c r="TI584" s="290"/>
      <c r="TJ584" s="290"/>
      <c r="TK584" s="290"/>
      <c r="TL584" s="290"/>
      <c r="TM584" s="290"/>
      <c r="TN584" s="290"/>
      <c r="TO584" s="290"/>
      <c r="TP584" s="290"/>
      <c r="TQ584" s="290"/>
      <c r="TR584" s="290"/>
      <c r="TS584" s="290"/>
      <c r="TT584" s="290"/>
      <c r="TU584" s="290"/>
      <c r="TV584" s="290"/>
      <c r="TW584" s="290"/>
      <c r="TX584" s="290"/>
      <c r="TY584" s="290"/>
      <c r="TZ584" s="290"/>
      <c r="UA584" s="290"/>
      <c r="UB584" s="290"/>
      <c r="UC584" s="290"/>
      <c r="UD584" s="290"/>
      <c r="UE584" s="290"/>
      <c r="UF584" s="290"/>
      <c r="UG584" s="290"/>
      <c r="UH584" s="290"/>
      <c r="UI584" s="290"/>
      <c r="UJ584" s="290"/>
      <c r="UK584" s="290"/>
      <c r="UL584" s="290"/>
      <c r="UM584" s="290"/>
      <c r="UN584" s="290"/>
      <c r="UO584" s="290"/>
      <c r="UP584" s="290"/>
      <c r="UQ584" s="290"/>
      <c r="UR584" s="290"/>
      <c r="US584" s="290"/>
      <c r="UT584" s="290"/>
      <c r="UU584" s="290"/>
      <c r="UV584" s="290"/>
      <c r="UW584" s="290"/>
      <c r="UX584" s="290"/>
      <c r="UY584" s="290"/>
      <c r="UZ584" s="290"/>
      <c r="VA584" s="290"/>
      <c r="VB584" s="290"/>
      <c r="VC584" s="290"/>
      <c r="VD584" s="290"/>
      <c r="VE584" s="290"/>
      <c r="VF584" s="290"/>
      <c r="VG584" s="290"/>
      <c r="VH584" s="290"/>
      <c r="VI584" s="290"/>
      <c r="VJ584" s="290"/>
      <c r="VK584" s="290"/>
      <c r="VL584" s="290"/>
      <c r="VM584" s="290"/>
      <c r="VN584" s="290"/>
      <c r="VO584" s="290"/>
      <c r="VP584" s="290"/>
      <c r="VQ584" s="290"/>
      <c r="VR584" s="290"/>
      <c r="VS584" s="290"/>
      <c r="VT584" s="290"/>
      <c r="VU584" s="290"/>
      <c r="VV584" s="290"/>
      <c r="VW584" s="290"/>
      <c r="VX584" s="290"/>
      <c r="VY584" s="290"/>
      <c r="VZ584" s="290"/>
      <c r="WA584" s="290"/>
      <c r="WB584" s="290"/>
      <c r="WC584" s="290"/>
      <c r="WD584" s="290"/>
      <c r="WE584" s="290"/>
      <c r="WF584" s="290"/>
      <c r="WG584" s="290"/>
      <c r="WH584" s="290"/>
      <c r="WI584" s="290"/>
      <c r="WJ584" s="290"/>
      <c r="WK584" s="290"/>
      <c r="WL584" s="290"/>
      <c r="WM584" s="290"/>
      <c r="WN584" s="290"/>
      <c r="WO584" s="290"/>
      <c r="WP584" s="290"/>
      <c r="WQ584" s="290"/>
      <c r="WR584" s="290"/>
      <c r="WS584" s="290"/>
      <c r="WT584" s="290"/>
      <c r="WU584" s="290"/>
      <c r="WV584" s="290"/>
      <c r="WW584" s="290"/>
      <c r="WX584" s="290"/>
      <c r="WY584" s="290"/>
      <c r="WZ584" s="290"/>
      <c r="XA584" s="290"/>
      <c r="XB584" s="290"/>
      <c r="XC584" s="290"/>
      <c r="XD584" s="290"/>
      <c r="XE584" s="290"/>
      <c r="XF584" s="290"/>
      <c r="XG584" s="290"/>
      <c r="XH584" s="290"/>
      <c r="XI584" s="290"/>
      <c r="XJ584" s="290"/>
      <c r="XK584" s="290"/>
      <c r="XL584" s="290"/>
      <c r="XM584" s="290"/>
      <c r="XN584" s="290"/>
      <c r="XO584" s="290"/>
      <c r="XP584" s="290"/>
      <c r="XQ584" s="290"/>
      <c r="XR584" s="290"/>
      <c r="XS584" s="290"/>
      <c r="XT584" s="290"/>
      <c r="XU584" s="290"/>
      <c r="XV584" s="290"/>
      <c r="XW584" s="290"/>
      <c r="XX584" s="290"/>
      <c r="XY584" s="290"/>
      <c r="XZ584" s="290"/>
      <c r="YA584" s="290"/>
      <c r="YB584" s="290"/>
      <c r="YC584" s="290"/>
      <c r="YD584" s="290"/>
      <c r="YE584" s="290"/>
      <c r="YF584" s="290"/>
      <c r="YG584" s="290"/>
      <c r="YH584" s="290"/>
      <c r="YI584" s="290"/>
      <c r="YJ584" s="290"/>
      <c r="YK584" s="290"/>
      <c r="YL584" s="290"/>
      <c r="YM584" s="290"/>
      <c r="YN584" s="290"/>
      <c r="YO584" s="290"/>
      <c r="YP584" s="290"/>
      <c r="YQ584" s="290"/>
      <c r="YR584" s="290"/>
      <c r="YS584" s="290"/>
      <c r="YT584" s="290"/>
      <c r="YU584" s="290"/>
      <c r="YV584" s="290"/>
      <c r="YW584" s="290"/>
      <c r="YX584" s="290"/>
      <c r="YY584" s="290"/>
      <c r="YZ584" s="290"/>
      <c r="ZA584" s="290"/>
      <c r="ZB584" s="290"/>
      <c r="ZC584" s="290"/>
      <c r="ZD584" s="290"/>
      <c r="ZE584" s="290"/>
      <c r="ZF584" s="290"/>
      <c r="ZG584" s="290"/>
      <c r="ZH584" s="290"/>
      <c r="ZI584" s="290"/>
      <c r="ZJ584" s="290"/>
      <c r="ZK584" s="290"/>
      <c r="ZL584" s="290"/>
      <c r="ZM584" s="290"/>
      <c r="ZN584" s="290"/>
      <c r="ZO584" s="290"/>
      <c r="ZP584" s="290"/>
      <c r="ZQ584" s="290"/>
      <c r="ZR584" s="290"/>
      <c r="ZS584" s="290"/>
      <c r="ZT584" s="290"/>
      <c r="ZU584" s="290"/>
      <c r="ZV584" s="290"/>
      <c r="ZW584" s="290"/>
      <c r="ZX584" s="290"/>
      <c r="ZY584" s="290"/>
      <c r="ZZ584" s="290"/>
      <c r="AAA584" s="290"/>
      <c r="AAB584" s="290"/>
      <c r="AAC584" s="290"/>
      <c r="AAD584" s="290"/>
      <c r="AAE584" s="290"/>
      <c r="AAF584" s="290"/>
      <c r="AAG584" s="290"/>
      <c r="AAH584" s="290"/>
      <c r="AAI584" s="290"/>
      <c r="AAJ584" s="290"/>
      <c r="AAK584" s="290"/>
      <c r="AAL584" s="290"/>
      <c r="AAM584" s="290"/>
      <c r="AAN584" s="290"/>
      <c r="AAO584" s="290"/>
      <c r="AAP584" s="290"/>
      <c r="AAQ584" s="290"/>
      <c r="AAR584" s="290"/>
      <c r="AAS584" s="290"/>
      <c r="AAT584" s="290"/>
      <c r="AAU584" s="290"/>
      <c r="AAV584" s="290"/>
      <c r="AAW584" s="290"/>
      <c r="AAX584" s="290"/>
      <c r="AAY584" s="290"/>
      <c r="AAZ584" s="290"/>
      <c r="ABA584" s="290"/>
      <c r="ABB584" s="290"/>
      <c r="ABC584" s="290"/>
      <c r="ABD584" s="290"/>
      <c r="ABE584" s="290"/>
      <c r="ABF584" s="290"/>
      <c r="ABG584" s="290"/>
      <c r="ABH584" s="290"/>
      <c r="ABI584" s="290"/>
      <c r="ABJ584" s="290"/>
      <c r="ABK584" s="290"/>
      <c r="ABL584" s="290"/>
      <c r="ABM584" s="290"/>
      <c r="ABN584" s="290"/>
      <c r="ABO584" s="290"/>
      <c r="ABP584" s="290"/>
      <c r="ABQ584" s="290"/>
      <c r="ABR584" s="290"/>
      <c r="ABS584" s="290"/>
      <c r="ABT584" s="290"/>
      <c r="ABU584" s="290"/>
      <c r="ABV584" s="290"/>
      <c r="ABW584" s="290"/>
      <c r="ABX584" s="290"/>
      <c r="ABY584" s="290"/>
      <c r="ABZ584" s="290"/>
      <c r="ACA584" s="290"/>
      <c r="ACB584" s="290"/>
      <c r="ACC584" s="290"/>
      <c r="ACD584" s="290"/>
      <c r="ACE584" s="290"/>
      <c r="ACF584" s="290"/>
      <c r="ACG584" s="290"/>
      <c r="ACH584" s="290"/>
      <c r="ACI584" s="290"/>
      <c r="ACJ584" s="290"/>
      <c r="ACK584" s="290"/>
      <c r="ACL584" s="290"/>
      <c r="ACM584" s="290"/>
      <c r="ACN584" s="290"/>
      <c r="ACO584" s="290"/>
      <c r="ACP584" s="290"/>
      <c r="ACQ584" s="290"/>
      <c r="ACR584" s="290"/>
      <c r="ACS584" s="290"/>
      <c r="ACT584" s="290"/>
      <c r="ACU584" s="290"/>
      <c r="ACV584" s="290"/>
      <c r="ACW584" s="290"/>
      <c r="ACX584" s="290"/>
      <c r="ACY584" s="290"/>
      <c r="ACZ584" s="290"/>
      <c r="ADA584" s="290"/>
      <c r="ADB584" s="290"/>
      <c r="ADC584" s="290"/>
      <c r="ADD584" s="290"/>
      <c r="ADE584" s="290"/>
      <c r="ADF584" s="290"/>
      <c r="ADG584" s="290"/>
      <c r="ADH584" s="290"/>
      <c r="ADI584" s="290"/>
      <c r="ADJ584" s="290"/>
      <c r="ADK584" s="290"/>
      <c r="ADL584" s="290"/>
      <c r="ADM584" s="290"/>
      <c r="ADN584" s="290"/>
      <c r="ADO584" s="290"/>
      <c r="ADP584" s="290"/>
      <c r="ADQ584" s="290"/>
      <c r="ADR584" s="290"/>
      <c r="ADS584" s="290"/>
      <c r="ADT584" s="290"/>
      <c r="ADU584" s="290"/>
      <c r="ADV584" s="290"/>
      <c r="ADW584" s="290"/>
      <c r="ADX584" s="290"/>
      <c r="ADY584" s="290"/>
      <c r="ADZ584" s="290"/>
      <c r="AEA584" s="290"/>
      <c r="AEB584" s="290"/>
      <c r="AEC584" s="290"/>
      <c r="AED584" s="290"/>
      <c r="AEE584" s="290"/>
      <c r="AEF584" s="290"/>
      <c r="AEG584" s="290"/>
      <c r="AEH584" s="290"/>
      <c r="AEI584" s="290"/>
      <c r="AEJ584" s="290"/>
      <c r="AEK584" s="290"/>
      <c r="AEL584" s="290"/>
      <c r="AEM584" s="290"/>
      <c r="AEN584" s="290"/>
      <c r="AEO584" s="290"/>
      <c r="AEP584" s="290"/>
      <c r="AEQ584" s="290"/>
      <c r="AER584" s="290"/>
      <c r="AES584" s="290"/>
      <c r="AET584" s="290"/>
      <c r="AEU584" s="290"/>
      <c r="AEV584" s="290"/>
      <c r="AEW584" s="290"/>
      <c r="AEX584" s="290"/>
      <c r="AEY584" s="290"/>
      <c r="AEZ584" s="290"/>
      <c r="AFA584" s="290"/>
      <c r="AFB584" s="290"/>
      <c r="AFC584" s="290"/>
      <c r="AFD584" s="290"/>
      <c r="AFE584" s="290"/>
      <c r="AFF584" s="290"/>
      <c r="AFG584" s="290"/>
      <c r="AFH584" s="290"/>
      <c r="AFI584" s="290"/>
      <c r="AFJ584" s="290"/>
      <c r="AFK584" s="290"/>
      <c r="AFL584" s="290"/>
      <c r="AFM584" s="290"/>
      <c r="AFN584" s="290"/>
      <c r="AFO584" s="290"/>
      <c r="AFP584" s="290"/>
      <c r="AFQ584" s="290"/>
      <c r="AFR584" s="290"/>
      <c r="AFS584" s="290"/>
      <c r="AFT584" s="290"/>
      <c r="AFU584" s="290"/>
      <c r="AFV584" s="290"/>
      <c r="AFW584" s="290"/>
      <c r="AFX584" s="290"/>
      <c r="AFY584" s="290"/>
      <c r="AFZ584" s="290"/>
      <c r="AGA584" s="290"/>
      <c r="AGB584" s="290"/>
      <c r="AGC584" s="290"/>
      <c r="AGD584" s="290"/>
      <c r="AGE584" s="290"/>
      <c r="AGF584" s="290"/>
      <c r="AGG584" s="290"/>
      <c r="AGH584" s="290"/>
      <c r="AGI584" s="290"/>
      <c r="AGJ584" s="290"/>
      <c r="AGK584" s="290"/>
      <c r="AGL584" s="290"/>
      <c r="AGM584" s="290"/>
      <c r="AGN584" s="290"/>
      <c r="AGO584" s="290"/>
      <c r="AGP584" s="290"/>
      <c r="AGQ584" s="290"/>
      <c r="AGR584" s="290"/>
      <c r="AGS584" s="290"/>
      <c r="AGT584" s="290"/>
      <c r="AGU584" s="290"/>
      <c r="AGV584" s="290"/>
      <c r="AGW584" s="290"/>
      <c r="AGX584" s="290"/>
      <c r="AGY584" s="290"/>
      <c r="AGZ584" s="290"/>
      <c r="AHA584" s="290"/>
      <c r="AHB584" s="290"/>
      <c r="AHC584" s="290"/>
      <c r="AHD584" s="290"/>
      <c r="AHE584" s="290"/>
      <c r="AHF584" s="290"/>
      <c r="AHG584" s="290"/>
      <c r="AHH584" s="290"/>
      <c r="AHI584" s="290"/>
      <c r="AHJ584" s="290"/>
      <c r="AHK584" s="290"/>
      <c r="AHL584" s="290"/>
      <c r="AHM584" s="290"/>
      <c r="AHN584" s="290"/>
      <c r="AHO584" s="290"/>
      <c r="AHP584" s="290"/>
      <c r="AHQ584" s="290"/>
      <c r="AHR584" s="290"/>
      <c r="AHS584" s="290"/>
      <c r="AHT584" s="290"/>
      <c r="AHU584" s="290"/>
      <c r="AHV584" s="290"/>
      <c r="AHW584" s="290"/>
      <c r="AHX584" s="290"/>
      <c r="AHY584" s="290"/>
      <c r="AHZ584" s="290"/>
      <c r="AIA584" s="290"/>
      <c r="AIB584" s="290"/>
      <c r="AIC584" s="290"/>
      <c r="AID584" s="290"/>
      <c r="AIE584" s="290"/>
      <c r="AIF584" s="290"/>
      <c r="AIG584" s="290"/>
      <c r="AIH584" s="290"/>
      <c r="AII584" s="290"/>
      <c r="AIJ584" s="290"/>
      <c r="AIK584" s="290"/>
      <c r="AIL584" s="290"/>
      <c r="AIM584" s="290"/>
      <c r="AIN584" s="290"/>
      <c r="AIO584" s="290"/>
      <c r="AIP584" s="290"/>
      <c r="AIQ584" s="290"/>
      <c r="AIR584" s="290"/>
      <c r="AIS584" s="290"/>
      <c r="AIT584" s="290"/>
      <c r="AIU584" s="290"/>
      <c r="AIV584" s="290"/>
      <c r="AIW584" s="290"/>
      <c r="AIX584" s="290"/>
      <c r="AIY584" s="290"/>
      <c r="AIZ584" s="290"/>
      <c r="AJA584" s="290"/>
      <c r="AJB584" s="290"/>
      <c r="AJC584" s="290"/>
      <c r="AJD584" s="290"/>
      <c r="AJE584" s="290"/>
      <c r="AJF584" s="290"/>
      <c r="AJG584" s="290"/>
      <c r="AJH584" s="290"/>
      <c r="AJI584" s="290"/>
      <c r="AJJ584" s="290"/>
      <c r="AJK584" s="290"/>
      <c r="AJL584" s="290"/>
      <c r="AJM584" s="290"/>
      <c r="AJN584" s="290"/>
      <c r="AJO584" s="290"/>
      <c r="AJP584" s="290"/>
      <c r="AJQ584" s="290"/>
      <c r="AJR584" s="290"/>
      <c r="AJS584" s="290"/>
      <c r="AJT584" s="290"/>
      <c r="AJU584" s="290"/>
      <c r="AJV584" s="290"/>
      <c r="AJW584" s="290"/>
      <c r="AJX584" s="290"/>
      <c r="AJY584" s="290"/>
      <c r="AJZ584" s="290"/>
      <c r="AKA584" s="290"/>
      <c r="AKB584" s="290"/>
      <c r="AKC584" s="290"/>
      <c r="AKD584" s="290"/>
      <c r="AKE584" s="290"/>
      <c r="AKF584" s="290"/>
      <c r="AKG584" s="290"/>
      <c r="AKH584" s="290"/>
      <c r="AKI584" s="290"/>
      <c r="AKJ584" s="290"/>
      <c r="AKK584" s="290"/>
      <c r="AKL584" s="290"/>
      <c r="AKM584" s="290"/>
      <c r="AKN584" s="290"/>
      <c r="AKO584" s="290"/>
      <c r="AKP584" s="290"/>
      <c r="AKQ584" s="290"/>
      <c r="AKR584" s="290"/>
      <c r="AKS584" s="290"/>
      <c r="AKT584" s="290"/>
      <c r="AKU584" s="290"/>
      <c r="AKV584" s="290"/>
      <c r="AKW584" s="290"/>
      <c r="AKX584" s="290"/>
      <c r="AKY584" s="290"/>
      <c r="AKZ584" s="290"/>
      <c r="ALA584" s="290"/>
      <c r="ALB584" s="290"/>
      <c r="ALC584" s="290"/>
      <c r="ALD584" s="290"/>
      <c r="ALE584" s="290"/>
      <c r="ALF584" s="290"/>
      <c r="ALG584" s="290"/>
      <c r="ALH584" s="290"/>
      <c r="ALI584" s="290"/>
      <c r="ALJ584" s="290"/>
      <c r="ALK584" s="290"/>
      <c r="ALL584" s="290"/>
      <c r="ALM584" s="290"/>
      <c r="ALN584" s="290"/>
      <c r="ALO584" s="290"/>
      <c r="ALP584" s="290"/>
      <c r="ALQ584" s="290"/>
      <c r="ALR584" s="290"/>
      <c r="ALS584" s="290"/>
      <c r="ALT584" s="290"/>
      <c r="ALU584" s="290"/>
      <c r="ALV584" s="290"/>
      <c r="ALW584" s="290"/>
      <c r="ALX584" s="290"/>
      <c r="ALY584" s="290"/>
      <c r="ALZ584" s="290"/>
      <c r="AMA584" s="290"/>
      <c r="AMB584" s="290"/>
      <c r="AMC584" s="290"/>
      <c r="AMD584" s="290"/>
      <c r="AME584" s="290"/>
      <c r="AMF584" s="290"/>
      <c r="AMG584" s="290"/>
      <c r="AMH584" s="290"/>
      <c r="AMI584" s="290"/>
      <c r="AMJ584" s="290"/>
      <c r="AMK584" s="290"/>
      <c r="AML584" s="290"/>
      <c r="AMM584" s="290"/>
      <c r="AMN584" s="290"/>
      <c r="AMO584" s="290"/>
      <c r="AMP584" s="290"/>
      <c r="AMQ584" s="290"/>
      <c r="AMR584" s="290"/>
      <c r="AMS584" s="290"/>
      <c r="AMT584" s="290"/>
      <c r="AMU584" s="290"/>
      <c r="AMV584" s="290"/>
      <c r="AMW584" s="290"/>
      <c r="AMX584" s="290"/>
      <c r="AMY584" s="290"/>
      <c r="AMZ584" s="290"/>
      <c r="ANA584" s="290"/>
      <c r="ANB584" s="290"/>
      <c r="ANC584" s="290"/>
      <c r="AND584" s="290"/>
      <c r="ANE584" s="290"/>
      <c r="ANF584" s="290"/>
      <c r="ANG584" s="290"/>
      <c r="ANH584" s="290"/>
      <c r="ANI584" s="290"/>
      <c r="ANJ584" s="290"/>
      <c r="ANK584" s="290"/>
      <c r="ANL584" s="290"/>
      <c r="ANM584" s="290"/>
      <c r="ANN584" s="290"/>
      <c r="ANO584" s="290"/>
      <c r="ANP584" s="290"/>
      <c r="ANQ584" s="290"/>
      <c r="ANR584" s="290"/>
      <c r="ANS584" s="290"/>
      <c r="ANT584" s="290"/>
      <c r="ANU584" s="290"/>
      <c r="ANV584" s="290"/>
      <c r="ANW584" s="290"/>
      <c r="ANX584" s="290"/>
      <c r="ANY584" s="290"/>
      <c r="ANZ584" s="290"/>
      <c r="AOA584" s="290"/>
      <c r="AOB584" s="290"/>
      <c r="AOC584" s="290"/>
      <c r="AOD584" s="290"/>
      <c r="AOE584" s="290"/>
      <c r="AOF584" s="290"/>
      <c r="AOG584" s="290"/>
      <c r="AOH584" s="290"/>
      <c r="AOI584" s="290"/>
      <c r="AOJ584" s="290"/>
      <c r="AOK584" s="290"/>
      <c r="AOL584" s="290"/>
      <c r="AOM584" s="290"/>
      <c r="AON584" s="290"/>
      <c r="AOO584" s="290"/>
      <c r="AOP584" s="290"/>
      <c r="AOQ584" s="290"/>
      <c r="AOR584" s="290"/>
      <c r="AOS584" s="290"/>
      <c r="AOT584" s="290"/>
      <c r="AOU584" s="290"/>
      <c r="AOV584" s="290"/>
      <c r="AOW584" s="290"/>
      <c r="AOX584" s="290"/>
      <c r="AOY584" s="290"/>
      <c r="AOZ584" s="290"/>
      <c r="APA584" s="290"/>
      <c r="APB584" s="290"/>
      <c r="APC584" s="290"/>
      <c r="APD584" s="290"/>
      <c r="APE584" s="290"/>
      <c r="APF584" s="290"/>
      <c r="APG584" s="290"/>
      <c r="APH584" s="290"/>
      <c r="API584" s="290"/>
      <c r="APJ584" s="290"/>
      <c r="APK584" s="290"/>
      <c r="APL584" s="290"/>
      <c r="APM584" s="290"/>
      <c r="APN584" s="290"/>
      <c r="APO584" s="290"/>
      <c r="APP584" s="290"/>
      <c r="APQ584" s="290"/>
      <c r="APR584" s="290"/>
      <c r="APS584" s="290"/>
      <c r="APT584" s="290"/>
      <c r="APU584" s="290"/>
      <c r="APV584" s="290"/>
      <c r="APW584" s="290"/>
      <c r="APX584" s="290"/>
      <c r="APY584" s="290"/>
      <c r="APZ584" s="290"/>
      <c r="AQA584" s="290"/>
      <c r="AQB584" s="290"/>
      <c r="AQC584" s="290"/>
      <c r="AQD584" s="290"/>
      <c r="AQE584" s="290"/>
      <c r="AQF584" s="290"/>
      <c r="AQG584" s="290"/>
      <c r="AQH584" s="290"/>
      <c r="AQI584" s="290"/>
      <c r="AQJ584" s="290"/>
      <c r="AQK584" s="290"/>
      <c r="AQL584" s="290"/>
      <c r="AQM584" s="290"/>
      <c r="AQN584" s="290"/>
      <c r="AQO584" s="290"/>
      <c r="AQP584" s="290"/>
      <c r="AQQ584" s="290"/>
      <c r="AQR584" s="290"/>
      <c r="AQS584" s="290"/>
      <c r="AQT584" s="290"/>
      <c r="AQU584" s="290"/>
      <c r="AQV584" s="290"/>
      <c r="AQW584" s="290"/>
      <c r="AQX584" s="290"/>
      <c r="AQY584" s="290"/>
      <c r="AQZ584" s="290"/>
      <c r="ARA584" s="290"/>
      <c r="ARB584" s="290"/>
      <c r="ARC584" s="290"/>
      <c r="ARD584" s="290"/>
      <c r="ARE584" s="290"/>
      <c r="ARF584" s="290"/>
      <c r="ARG584" s="290"/>
      <c r="ARH584" s="290"/>
      <c r="ARI584" s="290"/>
      <c r="ARJ584" s="290"/>
      <c r="ARK584" s="290"/>
      <c r="ARL584" s="290"/>
      <c r="ARM584" s="290"/>
      <c r="ARN584" s="290"/>
      <c r="ARO584" s="290"/>
      <c r="ARP584" s="290"/>
      <c r="ARQ584" s="290"/>
      <c r="ARR584" s="290"/>
      <c r="ARS584" s="290"/>
      <c r="ART584" s="290"/>
      <c r="ARU584" s="290"/>
      <c r="ARV584" s="290"/>
      <c r="ARW584" s="290"/>
      <c r="ARX584" s="290"/>
      <c r="ARY584" s="290"/>
      <c r="ARZ584" s="290"/>
      <c r="ASA584" s="290"/>
      <c r="ASB584" s="290"/>
      <c r="ASC584" s="290"/>
      <c r="ASD584" s="290"/>
      <c r="ASE584" s="290"/>
      <c r="ASF584" s="290"/>
      <c r="ASG584" s="290"/>
      <c r="ASH584" s="290"/>
      <c r="ASI584" s="290"/>
      <c r="ASJ584" s="290"/>
      <c r="ASK584" s="290"/>
      <c r="ASL584" s="290"/>
      <c r="ASM584" s="290"/>
      <c r="ASN584" s="290"/>
      <c r="ASO584" s="290"/>
      <c r="ASP584" s="290"/>
      <c r="ASQ584" s="290"/>
      <c r="ASR584" s="290"/>
      <c r="ASS584" s="290"/>
      <c r="AST584" s="290"/>
      <c r="ASU584" s="290"/>
      <c r="ASV584" s="290"/>
      <c r="ASW584" s="290"/>
      <c r="ASX584" s="290"/>
      <c r="ASY584" s="290"/>
      <c r="ASZ584" s="290"/>
      <c r="ATA584" s="290"/>
      <c r="ATB584" s="290"/>
      <c r="ATC584" s="290"/>
      <c r="ATD584" s="290"/>
      <c r="ATE584" s="290"/>
      <c r="ATF584" s="290"/>
      <c r="ATG584" s="290"/>
      <c r="ATH584" s="290"/>
      <c r="ATI584" s="290"/>
      <c r="ATJ584" s="290"/>
      <c r="ATK584" s="290"/>
      <c r="ATL584" s="290"/>
      <c r="ATM584" s="290"/>
      <c r="ATN584" s="290"/>
      <c r="ATO584" s="290"/>
      <c r="ATP584" s="290"/>
      <c r="ATQ584" s="290"/>
      <c r="ATR584" s="290"/>
      <c r="ATS584" s="290"/>
      <c r="ATT584" s="290"/>
      <c r="ATU584" s="290"/>
      <c r="ATV584" s="290"/>
      <c r="ATW584" s="290"/>
      <c r="ATX584" s="290"/>
      <c r="ATY584" s="290"/>
      <c r="ATZ584" s="290"/>
      <c r="AUA584" s="290"/>
      <c r="AUB584" s="290"/>
      <c r="AUC584" s="290"/>
      <c r="AUD584" s="290"/>
      <c r="AUE584" s="290"/>
      <c r="AUF584" s="290"/>
      <c r="AUG584" s="290"/>
      <c r="AUH584" s="290"/>
      <c r="AUI584" s="290"/>
      <c r="AUJ584" s="290"/>
      <c r="AUK584" s="290"/>
      <c r="AUL584" s="290"/>
      <c r="AUM584" s="290"/>
      <c r="AUN584" s="290"/>
      <c r="AUO584" s="290"/>
      <c r="AUP584" s="290"/>
      <c r="AUQ584" s="290"/>
      <c r="AUR584" s="290"/>
      <c r="AUS584" s="290"/>
      <c r="AUT584" s="290"/>
      <c r="AUU584" s="290"/>
      <c r="AUV584" s="290"/>
      <c r="AUW584" s="290"/>
      <c r="AUX584" s="290"/>
      <c r="AUY584" s="290"/>
      <c r="AUZ584" s="290"/>
      <c r="AVA584" s="290"/>
      <c r="AVB584" s="290"/>
      <c r="AVC584" s="290"/>
      <c r="AVD584" s="290"/>
      <c r="AVE584" s="290"/>
      <c r="AVF584" s="290"/>
      <c r="AVG584" s="290"/>
      <c r="AVH584" s="290"/>
      <c r="AVI584" s="290"/>
      <c r="AVJ584" s="290"/>
      <c r="AVK584" s="290"/>
      <c r="AVL584" s="290"/>
      <c r="AVM584" s="290"/>
      <c r="AVN584" s="290"/>
      <c r="AVO584" s="290"/>
      <c r="AVP584" s="290"/>
      <c r="AVQ584" s="290"/>
      <c r="AVR584" s="290"/>
      <c r="AVS584" s="290"/>
      <c r="AVT584" s="290"/>
      <c r="AVU584" s="290"/>
      <c r="AVV584" s="290"/>
      <c r="AVW584" s="290"/>
      <c r="AVX584" s="290"/>
      <c r="AVY584" s="290"/>
      <c r="AVZ584" s="290"/>
      <c r="AWA584" s="290"/>
      <c r="AWB584" s="290"/>
      <c r="AWC584" s="290"/>
      <c r="AWD584" s="290"/>
      <c r="AWE584" s="290"/>
      <c r="AWF584" s="290"/>
      <c r="AWG584" s="290"/>
      <c r="AWH584" s="290"/>
      <c r="AWI584" s="290"/>
      <c r="AWJ584" s="290"/>
      <c r="AWK584" s="290"/>
      <c r="AWL584" s="290"/>
      <c r="AWM584" s="290"/>
      <c r="AWN584" s="290"/>
      <c r="AWO584" s="290"/>
      <c r="AWP584" s="290"/>
      <c r="AWQ584" s="290"/>
      <c r="AWR584" s="290"/>
      <c r="AWS584" s="290"/>
      <c r="AWT584" s="290"/>
      <c r="AWU584" s="290"/>
      <c r="AWV584" s="290"/>
      <c r="AWW584" s="290"/>
      <c r="AWX584" s="290"/>
      <c r="AWY584" s="290"/>
      <c r="AWZ584" s="290"/>
      <c r="AXA584" s="290"/>
      <c r="AXB584" s="290"/>
      <c r="AXC584" s="290"/>
      <c r="AXD584" s="290"/>
      <c r="AXE584" s="290"/>
      <c r="AXF584" s="290"/>
      <c r="AXG584" s="290"/>
      <c r="AXH584" s="290"/>
      <c r="AXI584" s="290"/>
      <c r="AXJ584" s="290"/>
      <c r="AXK584" s="290"/>
      <c r="AXL584" s="290"/>
      <c r="AXM584" s="290"/>
      <c r="AXN584" s="290"/>
      <c r="AXO584" s="290"/>
      <c r="AXP584" s="290"/>
      <c r="AXQ584" s="290"/>
      <c r="AXR584" s="290"/>
      <c r="AXS584" s="290"/>
      <c r="AXT584" s="290"/>
      <c r="AXU584" s="290"/>
      <c r="AXV584" s="290"/>
      <c r="AXW584" s="290"/>
      <c r="AXX584" s="290"/>
      <c r="AXY584" s="290"/>
      <c r="AXZ584" s="290"/>
      <c r="AYA584" s="290"/>
      <c r="AYB584" s="290"/>
      <c r="AYC584" s="290"/>
      <c r="AYD584" s="290"/>
      <c r="AYE584" s="290"/>
      <c r="AYF584" s="290"/>
      <c r="AYG584" s="290"/>
      <c r="AYH584" s="290"/>
      <c r="AYI584" s="290"/>
      <c r="AYJ584" s="290"/>
      <c r="AYK584" s="290"/>
    </row>
    <row r="585" spans="1:1337" s="50" customFormat="1" ht="45.75" customHeight="1">
      <c r="A585" s="589">
        <f>1+A584</f>
        <v>584</v>
      </c>
      <c r="B585" s="403" t="s">
        <v>5918</v>
      </c>
      <c r="C585" s="156" t="s">
        <v>5919</v>
      </c>
      <c r="D585" s="156" t="s">
        <v>93</v>
      </c>
      <c r="E585" s="156">
        <v>45495</v>
      </c>
      <c r="F585" s="156">
        <v>45496</v>
      </c>
      <c r="G585" s="156">
        <v>45657</v>
      </c>
      <c r="H585" s="156" t="s">
        <v>416</v>
      </c>
      <c r="I585" s="156" t="s">
        <v>180</v>
      </c>
      <c r="J585" s="301" t="s">
        <v>1605</v>
      </c>
      <c r="K585" s="251">
        <v>1072639876</v>
      </c>
      <c r="L585" s="156">
        <v>1</v>
      </c>
      <c r="M585" s="156" t="s">
        <v>844</v>
      </c>
      <c r="N585" s="156" t="s">
        <v>98</v>
      </c>
      <c r="O585" s="156" t="s">
        <v>1061</v>
      </c>
      <c r="P585" s="156" t="s">
        <v>5920</v>
      </c>
      <c r="Q585" s="156" t="s">
        <v>5921</v>
      </c>
      <c r="R585" s="143">
        <f>+G585-F585</f>
        <v>161</v>
      </c>
      <c r="S585" s="134" t="s">
        <v>5922</v>
      </c>
      <c r="T585" s="253">
        <v>16679600</v>
      </c>
      <c r="U585" s="156">
        <v>2024001817</v>
      </c>
      <c r="V585" s="253">
        <f>+T585</f>
        <v>16679600</v>
      </c>
      <c r="W585" s="156">
        <v>45496</v>
      </c>
      <c r="X585" s="156" t="s">
        <v>473</v>
      </c>
      <c r="Y585" s="317">
        <f>+Z585+AA585+AB585</f>
        <v>16679600</v>
      </c>
      <c r="Z585" s="156">
        <f>+V585</f>
        <v>16679600</v>
      </c>
      <c r="AA585" s="156">
        <v>0</v>
      </c>
      <c r="AB585" s="156">
        <f>+AC585+AD585+AE585+AF585+AG585+AH585+AI585+AJ585</f>
        <v>0</v>
      </c>
      <c r="AC585" s="156">
        <v>0</v>
      </c>
      <c r="AD585" s="156">
        <v>0</v>
      </c>
      <c r="AE585" s="156">
        <v>0</v>
      </c>
      <c r="AF585" s="156">
        <v>0</v>
      </c>
      <c r="AG585" s="156">
        <v>0</v>
      </c>
      <c r="AH585" s="156">
        <v>0</v>
      </c>
      <c r="AI585" s="156">
        <v>0</v>
      </c>
      <c r="AJ585" s="156">
        <v>0</v>
      </c>
      <c r="AK585" s="156" t="s">
        <v>104</v>
      </c>
      <c r="AL585" s="103" t="s">
        <v>5923</v>
      </c>
      <c r="AM585" s="156" t="s">
        <v>4335</v>
      </c>
      <c r="AN585" s="156">
        <v>13542484</v>
      </c>
      <c r="AO585" s="156" t="s">
        <v>114</v>
      </c>
      <c r="AP585" s="156" t="s">
        <v>114</v>
      </c>
      <c r="AQ585" s="156" t="s">
        <v>114</v>
      </c>
      <c r="AR585" s="156" t="s">
        <v>114</v>
      </c>
      <c r="AS585" s="156" t="s">
        <v>109</v>
      </c>
      <c r="AT585" s="156" t="s">
        <v>109</v>
      </c>
      <c r="AU585" s="156" t="s">
        <v>392</v>
      </c>
      <c r="AV585" s="156"/>
      <c r="AW585" s="156"/>
      <c r="AX585" s="156" t="s">
        <v>109</v>
      </c>
      <c r="AY585" s="156" t="s">
        <v>108</v>
      </c>
      <c r="AZ585" s="156"/>
      <c r="BA585" s="156"/>
      <c r="BB585" s="156"/>
      <c r="BC585" s="156"/>
      <c r="BD585" s="156"/>
      <c r="BE585" s="156"/>
      <c r="BF585" s="156"/>
      <c r="BG585" s="156"/>
      <c r="BH585" s="153">
        <f>T585+BB585</f>
        <v>16679600</v>
      </c>
      <c r="BI585" s="301" t="s">
        <v>113</v>
      </c>
      <c r="BJ585" s="156"/>
      <c r="BK585" s="156" t="s">
        <v>114</v>
      </c>
      <c r="BL585" s="156"/>
      <c r="BM585" s="301"/>
      <c r="BN585" s="156" t="s">
        <v>917</v>
      </c>
      <c r="BO585" s="156">
        <v>38</v>
      </c>
      <c r="BP585" s="156" t="s">
        <v>578</v>
      </c>
      <c r="BQ585" s="156" t="s">
        <v>108</v>
      </c>
      <c r="BR585" s="156" t="s">
        <v>108</v>
      </c>
      <c r="BS585" s="156" t="s">
        <v>108</v>
      </c>
      <c r="BT585" s="156" t="s">
        <v>108</v>
      </c>
      <c r="BU585" s="156" t="s">
        <v>5924</v>
      </c>
      <c r="BV585" s="156">
        <v>8635019</v>
      </c>
      <c r="BW585" s="156" t="s">
        <v>5925</v>
      </c>
      <c r="BX585" s="156" t="s">
        <v>304</v>
      </c>
      <c r="BY585" s="156" t="s">
        <v>119</v>
      </c>
      <c r="BZ585" s="156">
        <v>264474040</v>
      </c>
      <c r="CA585" s="157" t="s">
        <v>109</v>
      </c>
      <c r="CB585" s="157" t="s">
        <v>109</v>
      </c>
      <c r="CC585" s="157" t="s">
        <v>109</v>
      </c>
      <c r="CD585" s="157" t="s">
        <v>5887</v>
      </c>
      <c r="CE585" s="157" t="s">
        <v>109</v>
      </c>
      <c r="CF585" s="157" t="s">
        <v>109</v>
      </c>
      <c r="CG585" s="156"/>
      <c r="CH585" s="156"/>
      <c r="CI585" s="156"/>
      <c r="CJ585" s="156"/>
      <c r="CK585" s="156"/>
      <c r="CL585" s="156"/>
      <c r="CM585" s="157" t="s">
        <v>109</v>
      </c>
      <c r="CN585" s="156"/>
      <c r="GV585" s="290"/>
      <c r="GW585" s="290"/>
      <c r="GX585" s="290"/>
      <c r="GY585" s="290"/>
      <c r="GZ585" s="290"/>
      <c r="HA585" s="290"/>
      <c r="HB585" s="290"/>
      <c r="HC585" s="290"/>
      <c r="HD585" s="290"/>
      <c r="HE585" s="290"/>
      <c r="HF585" s="290"/>
      <c r="HG585" s="290"/>
      <c r="HH585" s="290"/>
      <c r="HI585" s="290"/>
      <c r="HJ585" s="290"/>
      <c r="HK585" s="290"/>
      <c r="HL585" s="290"/>
      <c r="HM585" s="290"/>
      <c r="HN585" s="290"/>
      <c r="HO585" s="290"/>
      <c r="HP585" s="290"/>
      <c r="HQ585" s="290"/>
      <c r="HR585" s="290"/>
      <c r="HS585" s="290"/>
      <c r="HT585" s="290"/>
      <c r="HU585" s="290"/>
      <c r="HV585" s="290"/>
      <c r="HW585" s="290"/>
      <c r="HX585" s="290"/>
      <c r="HY585" s="290"/>
      <c r="HZ585" s="290"/>
      <c r="IA585" s="290"/>
      <c r="IB585" s="290"/>
      <c r="IC585" s="290"/>
      <c r="ID585" s="290"/>
      <c r="IE585" s="290"/>
      <c r="IF585" s="290"/>
      <c r="IG585" s="290"/>
      <c r="IH585" s="290"/>
      <c r="II585" s="290"/>
      <c r="IJ585" s="290"/>
      <c r="IK585" s="290"/>
      <c r="IL585" s="290"/>
      <c r="IM585" s="290"/>
      <c r="IN585" s="290"/>
      <c r="IO585" s="290"/>
      <c r="IP585" s="290"/>
      <c r="IQ585" s="290"/>
      <c r="IR585" s="290"/>
      <c r="IS585" s="290"/>
      <c r="IT585" s="290"/>
      <c r="IU585" s="290"/>
      <c r="IV585" s="290"/>
      <c r="IW585" s="290"/>
      <c r="IX585" s="290"/>
      <c r="IY585" s="290"/>
      <c r="IZ585" s="290"/>
      <c r="JA585" s="290"/>
      <c r="JB585" s="290"/>
      <c r="JC585" s="290"/>
      <c r="JD585" s="290"/>
      <c r="JE585" s="290"/>
      <c r="JF585" s="290"/>
      <c r="JG585" s="290"/>
      <c r="JH585" s="290"/>
      <c r="JI585" s="290"/>
      <c r="JJ585" s="290"/>
      <c r="JK585" s="290"/>
      <c r="JL585" s="290"/>
      <c r="JM585" s="290"/>
      <c r="JN585" s="290"/>
      <c r="JO585" s="290"/>
      <c r="JP585" s="290"/>
      <c r="JQ585" s="290"/>
      <c r="JR585" s="290"/>
      <c r="JS585" s="290"/>
      <c r="JT585" s="290"/>
      <c r="JU585" s="290"/>
      <c r="JV585" s="290"/>
      <c r="JW585" s="290"/>
      <c r="JX585" s="290"/>
      <c r="JY585" s="290"/>
      <c r="JZ585" s="290"/>
      <c r="KA585" s="290"/>
      <c r="KB585" s="290"/>
      <c r="KC585" s="290"/>
      <c r="KD585" s="290"/>
      <c r="KE585" s="290"/>
      <c r="KF585" s="290"/>
      <c r="KG585" s="290"/>
      <c r="KH585" s="290"/>
      <c r="KI585" s="290"/>
      <c r="KJ585" s="290"/>
      <c r="KK585" s="290"/>
      <c r="KL585" s="290"/>
      <c r="KM585" s="290"/>
      <c r="KN585" s="290"/>
      <c r="KO585" s="290"/>
      <c r="KP585" s="290"/>
      <c r="KQ585" s="290"/>
      <c r="KR585" s="290"/>
      <c r="KS585" s="290"/>
      <c r="KT585" s="290"/>
      <c r="KU585" s="290"/>
      <c r="KV585" s="290"/>
      <c r="KW585" s="290"/>
      <c r="KX585" s="290"/>
      <c r="KY585" s="290"/>
      <c r="KZ585" s="290"/>
      <c r="LA585" s="290"/>
      <c r="LB585" s="290"/>
      <c r="LC585" s="290"/>
      <c r="LD585" s="290"/>
      <c r="LE585" s="290"/>
      <c r="LF585" s="290"/>
      <c r="LG585" s="290"/>
      <c r="LH585" s="290"/>
      <c r="LI585" s="290"/>
      <c r="LJ585" s="290"/>
      <c r="LK585" s="290"/>
      <c r="LL585" s="290"/>
      <c r="LM585" s="290"/>
      <c r="LN585" s="290"/>
      <c r="LO585" s="290"/>
      <c r="LP585" s="290"/>
      <c r="LQ585" s="290"/>
      <c r="LR585" s="290"/>
      <c r="LS585" s="290"/>
      <c r="LT585" s="290"/>
      <c r="LU585" s="290"/>
      <c r="LV585" s="290"/>
      <c r="LW585" s="290"/>
      <c r="LX585" s="290"/>
      <c r="LY585" s="290"/>
      <c r="LZ585" s="290"/>
      <c r="MA585" s="290"/>
      <c r="MB585" s="290"/>
      <c r="MC585" s="290"/>
      <c r="MD585" s="290"/>
      <c r="ME585" s="290"/>
      <c r="MF585" s="290"/>
      <c r="MG585" s="290"/>
      <c r="MH585" s="290"/>
      <c r="MI585" s="290"/>
      <c r="MJ585" s="290"/>
      <c r="MK585" s="290"/>
      <c r="ML585" s="290"/>
      <c r="MM585" s="290"/>
      <c r="MN585" s="290"/>
      <c r="MO585" s="290"/>
      <c r="MP585" s="290"/>
      <c r="MQ585" s="290"/>
      <c r="MR585" s="290"/>
      <c r="MS585" s="290"/>
      <c r="MT585" s="290"/>
      <c r="MU585" s="290"/>
      <c r="MV585" s="290"/>
      <c r="MW585" s="290"/>
      <c r="MX585" s="290"/>
      <c r="MY585" s="290"/>
      <c r="MZ585" s="290"/>
      <c r="NA585" s="290"/>
      <c r="NB585" s="290"/>
      <c r="NC585" s="290"/>
      <c r="ND585" s="290"/>
      <c r="NE585" s="290"/>
      <c r="NF585" s="290"/>
      <c r="NG585" s="290"/>
      <c r="NH585" s="290"/>
      <c r="NI585" s="290"/>
      <c r="NJ585" s="290"/>
      <c r="NK585" s="290"/>
      <c r="NL585" s="290"/>
      <c r="NM585" s="290"/>
      <c r="NN585" s="290"/>
      <c r="NO585" s="290"/>
      <c r="NP585" s="290"/>
      <c r="NQ585" s="290"/>
      <c r="NR585" s="290"/>
      <c r="NS585" s="290"/>
      <c r="NT585" s="290"/>
      <c r="NU585" s="290"/>
      <c r="NV585" s="290"/>
      <c r="NW585" s="290"/>
      <c r="NX585" s="290"/>
      <c r="NY585" s="290"/>
      <c r="NZ585" s="290"/>
      <c r="OA585" s="290"/>
      <c r="OB585" s="290"/>
      <c r="OC585" s="290"/>
      <c r="OD585" s="290"/>
      <c r="OE585" s="290"/>
      <c r="OF585" s="290"/>
      <c r="OG585" s="290"/>
      <c r="OH585" s="290"/>
      <c r="OI585" s="290"/>
      <c r="OJ585" s="290"/>
      <c r="OK585" s="290"/>
      <c r="OL585" s="290"/>
      <c r="OM585" s="290"/>
      <c r="ON585" s="290"/>
      <c r="OO585" s="290"/>
      <c r="OP585" s="290"/>
      <c r="OQ585" s="290"/>
      <c r="OR585" s="290"/>
      <c r="OS585" s="290"/>
      <c r="OT585" s="290"/>
      <c r="OU585" s="290"/>
      <c r="OV585" s="290"/>
      <c r="OW585" s="290"/>
      <c r="OX585" s="290"/>
      <c r="OY585" s="290"/>
      <c r="OZ585" s="290"/>
      <c r="PA585" s="290"/>
      <c r="PB585" s="290"/>
      <c r="PC585" s="290"/>
      <c r="PD585" s="290"/>
      <c r="PE585" s="290"/>
      <c r="PF585" s="290"/>
      <c r="PG585" s="290"/>
      <c r="PH585" s="290"/>
      <c r="PI585" s="290"/>
      <c r="PJ585" s="290"/>
      <c r="PK585" s="290"/>
      <c r="PL585" s="290"/>
      <c r="PM585" s="290"/>
      <c r="PN585" s="290"/>
      <c r="PO585" s="290"/>
      <c r="PP585" s="290"/>
      <c r="PQ585" s="290"/>
      <c r="PR585" s="290"/>
      <c r="PS585" s="290"/>
      <c r="PT585" s="290"/>
      <c r="PU585" s="290"/>
      <c r="PV585" s="290"/>
      <c r="PW585" s="290"/>
      <c r="PX585" s="290"/>
      <c r="PY585" s="290"/>
      <c r="PZ585" s="290"/>
      <c r="QA585" s="290"/>
      <c r="QB585" s="290"/>
      <c r="QC585" s="290"/>
      <c r="QD585" s="290"/>
      <c r="QE585" s="290"/>
      <c r="QF585" s="290"/>
      <c r="QG585" s="290"/>
      <c r="QH585" s="290"/>
      <c r="QI585" s="290"/>
      <c r="QJ585" s="290"/>
      <c r="QK585" s="290"/>
      <c r="QL585" s="290"/>
      <c r="QM585" s="290"/>
      <c r="QN585" s="290"/>
      <c r="QO585" s="290"/>
      <c r="QP585" s="290"/>
      <c r="QQ585" s="290"/>
      <c r="QR585" s="290"/>
      <c r="QS585" s="290"/>
      <c r="QT585" s="290"/>
      <c r="QU585" s="290"/>
      <c r="QV585" s="290"/>
      <c r="QW585" s="290"/>
      <c r="QX585" s="290"/>
      <c r="QY585" s="290"/>
      <c r="QZ585" s="290"/>
      <c r="RA585" s="290"/>
      <c r="RB585" s="290"/>
      <c r="RC585" s="290"/>
      <c r="RD585" s="290"/>
      <c r="RE585" s="290"/>
      <c r="RF585" s="290"/>
      <c r="RG585" s="290"/>
      <c r="RH585" s="290"/>
      <c r="RI585" s="290"/>
      <c r="RJ585" s="290"/>
      <c r="RK585" s="290"/>
      <c r="RL585" s="290"/>
      <c r="RM585" s="290"/>
      <c r="RN585" s="290"/>
      <c r="RO585" s="290"/>
      <c r="RP585" s="290"/>
      <c r="RQ585" s="290"/>
      <c r="RR585" s="290"/>
      <c r="RS585" s="290"/>
      <c r="RT585" s="290"/>
      <c r="RU585" s="290"/>
      <c r="RV585" s="290"/>
      <c r="RW585" s="290"/>
      <c r="RX585" s="290"/>
      <c r="RY585" s="290"/>
      <c r="RZ585" s="290"/>
      <c r="SA585" s="290"/>
      <c r="SB585" s="290"/>
      <c r="SC585" s="290"/>
      <c r="SD585" s="290"/>
      <c r="SE585" s="290"/>
      <c r="SF585" s="290"/>
      <c r="SG585" s="290"/>
      <c r="SH585" s="290"/>
      <c r="SI585" s="290"/>
      <c r="SJ585" s="290"/>
      <c r="SK585" s="290"/>
      <c r="SL585" s="290"/>
      <c r="SM585" s="290"/>
      <c r="SN585" s="290"/>
      <c r="SO585" s="290"/>
      <c r="SP585" s="290"/>
      <c r="SQ585" s="290"/>
      <c r="SR585" s="290"/>
      <c r="SS585" s="290"/>
      <c r="ST585" s="290"/>
      <c r="SU585" s="290"/>
      <c r="SV585" s="290"/>
      <c r="SW585" s="290"/>
      <c r="SX585" s="290"/>
      <c r="SY585" s="290"/>
      <c r="SZ585" s="290"/>
      <c r="TA585" s="290"/>
      <c r="TB585" s="290"/>
      <c r="TC585" s="290"/>
      <c r="TD585" s="290"/>
      <c r="TE585" s="290"/>
      <c r="TF585" s="290"/>
      <c r="TG585" s="290"/>
      <c r="TH585" s="290"/>
      <c r="TI585" s="290"/>
      <c r="TJ585" s="290"/>
      <c r="TK585" s="290"/>
      <c r="TL585" s="290"/>
      <c r="TM585" s="290"/>
      <c r="TN585" s="290"/>
      <c r="TO585" s="290"/>
      <c r="TP585" s="290"/>
      <c r="TQ585" s="290"/>
      <c r="TR585" s="290"/>
      <c r="TS585" s="290"/>
      <c r="TT585" s="290"/>
      <c r="TU585" s="290"/>
      <c r="TV585" s="290"/>
      <c r="TW585" s="290"/>
      <c r="TX585" s="290"/>
      <c r="TY585" s="290"/>
      <c r="TZ585" s="290"/>
      <c r="UA585" s="290"/>
      <c r="UB585" s="290"/>
      <c r="UC585" s="290"/>
      <c r="UD585" s="290"/>
      <c r="UE585" s="290"/>
      <c r="UF585" s="290"/>
      <c r="UG585" s="290"/>
      <c r="UH585" s="290"/>
      <c r="UI585" s="290"/>
      <c r="UJ585" s="290"/>
      <c r="UK585" s="290"/>
      <c r="UL585" s="290"/>
      <c r="UM585" s="290"/>
      <c r="UN585" s="290"/>
      <c r="UO585" s="290"/>
      <c r="UP585" s="290"/>
      <c r="UQ585" s="290"/>
      <c r="UR585" s="290"/>
      <c r="US585" s="290"/>
      <c r="UT585" s="290"/>
      <c r="UU585" s="290"/>
      <c r="UV585" s="290"/>
      <c r="UW585" s="290"/>
      <c r="UX585" s="290"/>
      <c r="UY585" s="290"/>
      <c r="UZ585" s="290"/>
      <c r="VA585" s="290"/>
      <c r="VB585" s="290"/>
      <c r="VC585" s="290"/>
      <c r="VD585" s="290"/>
      <c r="VE585" s="290"/>
      <c r="VF585" s="290"/>
      <c r="VG585" s="290"/>
      <c r="VH585" s="290"/>
      <c r="VI585" s="290"/>
      <c r="VJ585" s="290"/>
      <c r="VK585" s="290"/>
      <c r="VL585" s="290"/>
      <c r="VM585" s="290"/>
      <c r="VN585" s="290"/>
      <c r="VO585" s="290"/>
      <c r="VP585" s="290"/>
      <c r="VQ585" s="290"/>
      <c r="VR585" s="290"/>
      <c r="VS585" s="290"/>
      <c r="VT585" s="290"/>
      <c r="VU585" s="290"/>
      <c r="VV585" s="290"/>
      <c r="VW585" s="290"/>
      <c r="VX585" s="290"/>
      <c r="VY585" s="290"/>
      <c r="VZ585" s="290"/>
      <c r="WA585" s="290"/>
      <c r="WB585" s="290"/>
      <c r="WC585" s="290"/>
      <c r="WD585" s="290"/>
      <c r="WE585" s="290"/>
      <c r="WF585" s="290"/>
      <c r="WG585" s="290"/>
      <c r="WH585" s="290"/>
      <c r="WI585" s="290"/>
      <c r="WJ585" s="290"/>
      <c r="WK585" s="290"/>
      <c r="WL585" s="290"/>
      <c r="WM585" s="290"/>
      <c r="WN585" s="290"/>
      <c r="WO585" s="290"/>
      <c r="WP585" s="290"/>
      <c r="WQ585" s="290"/>
      <c r="WR585" s="290"/>
      <c r="WS585" s="290"/>
      <c r="WT585" s="290"/>
      <c r="WU585" s="290"/>
      <c r="WV585" s="290"/>
      <c r="WW585" s="290"/>
      <c r="WX585" s="290"/>
      <c r="WY585" s="290"/>
      <c r="WZ585" s="290"/>
      <c r="XA585" s="290"/>
      <c r="XB585" s="290"/>
      <c r="XC585" s="290"/>
      <c r="XD585" s="290"/>
      <c r="XE585" s="290"/>
      <c r="XF585" s="290"/>
      <c r="XG585" s="290"/>
      <c r="XH585" s="290"/>
      <c r="XI585" s="290"/>
      <c r="XJ585" s="290"/>
      <c r="XK585" s="290"/>
      <c r="XL585" s="290"/>
      <c r="XM585" s="290"/>
      <c r="XN585" s="290"/>
      <c r="XO585" s="290"/>
      <c r="XP585" s="290"/>
      <c r="XQ585" s="290"/>
      <c r="XR585" s="290"/>
      <c r="XS585" s="290"/>
      <c r="XT585" s="290"/>
      <c r="XU585" s="290"/>
      <c r="XV585" s="290"/>
      <c r="XW585" s="290"/>
      <c r="XX585" s="290"/>
      <c r="XY585" s="290"/>
      <c r="XZ585" s="290"/>
      <c r="YA585" s="290"/>
      <c r="YB585" s="290"/>
      <c r="YC585" s="290"/>
      <c r="YD585" s="290"/>
      <c r="YE585" s="290"/>
      <c r="YF585" s="290"/>
      <c r="YG585" s="290"/>
      <c r="YH585" s="290"/>
      <c r="YI585" s="290"/>
      <c r="YJ585" s="290"/>
      <c r="YK585" s="290"/>
      <c r="YL585" s="290"/>
      <c r="YM585" s="290"/>
      <c r="YN585" s="290"/>
      <c r="YO585" s="290"/>
      <c r="YP585" s="290"/>
      <c r="YQ585" s="290"/>
      <c r="YR585" s="290"/>
      <c r="YS585" s="290"/>
      <c r="YT585" s="290"/>
      <c r="YU585" s="290"/>
      <c r="YV585" s="290"/>
      <c r="YW585" s="290"/>
      <c r="YX585" s="290"/>
      <c r="YY585" s="290"/>
      <c r="YZ585" s="290"/>
      <c r="ZA585" s="290"/>
      <c r="ZB585" s="290"/>
      <c r="ZC585" s="290"/>
      <c r="ZD585" s="290"/>
      <c r="ZE585" s="290"/>
      <c r="ZF585" s="290"/>
      <c r="ZG585" s="290"/>
      <c r="ZH585" s="290"/>
      <c r="ZI585" s="290"/>
      <c r="ZJ585" s="290"/>
      <c r="ZK585" s="290"/>
      <c r="ZL585" s="290"/>
      <c r="ZM585" s="290"/>
      <c r="ZN585" s="290"/>
      <c r="ZO585" s="290"/>
      <c r="ZP585" s="290"/>
      <c r="ZQ585" s="290"/>
      <c r="ZR585" s="290"/>
      <c r="ZS585" s="290"/>
      <c r="ZT585" s="290"/>
      <c r="ZU585" s="290"/>
      <c r="ZV585" s="290"/>
      <c r="ZW585" s="290"/>
      <c r="ZX585" s="290"/>
      <c r="ZY585" s="290"/>
      <c r="ZZ585" s="290"/>
      <c r="AAA585" s="290"/>
      <c r="AAB585" s="290"/>
      <c r="AAC585" s="290"/>
      <c r="AAD585" s="290"/>
      <c r="AAE585" s="290"/>
      <c r="AAF585" s="290"/>
      <c r="AAG585" s="290"/>
      <c r="AAH585" s="290"/>
      <c r="AAI585" s="290"/>
      <c r="AAJ585" s="290"/>
      <c r="AAK585" s="290"/>
      <c r="AAL585" s="290"/>
      <c r="AAM585" s="290"/>
      <c r="AAN585" s="290"/>
      <c r="AAO585" s="290"/>
      <c r="AAP585" s="290"/>
      <c r="AAQ585" s="290"/>
      <c r="AAR585" s="290"/>
      <c r="AAS585" s="290"/>
      <c r="AAT585" s="290"/>
      <c r="AAU585" s="290"/>
      <c r="AAV585" s="290"/>
      <c r="AAW585" s="290"/>
      <c r="AAX585" s="290"/>
      <c r="AAY585" s="290"/>
      <c r="AAZ585" s="290"/>
      <c r="ABA585" s="290"/>
      <c r="ABB585" s="290"/>
      <c r="ABC585" s="290"/>
      <c r="ABD585" s="290"/>
      <c r="ABE585" s="290"/>
      <c r="ABF585" s="290"/>
      <c r="ABG585" s="290"/>
      <c r="ABH585" s="290"/>
      <c r="ABI585" s="290"/>
      <c r="ABJ585" s="290"/>
      <c r="ABK585" s="290"/>
      <c r="ABL585" s="290"/>
      <c r="ABM585" s="290"/>
      <c r="ABN585" s="290"/>
      <c r="ABO585" s="290"/>
      <c r="ABP585" s="290"/>
      <c r="ABQ585" s="290"/>
      <c r="ABR585" s="290"/>
      <c r="ABS585" s="290"/>
      <c r="ABT585" s="290"/>
      <c r="ABU585" s="290"/>
      <c r="ABV585" s="290"/>
      <c r="ABW585" s="290"/>
      <c r="ABX585" s="290"/>
      <c r="ABY585" s="290"/>
      <c r="ABZ585" s="290"/>
      <c r="ACA585" s="290"/>
      <c r="ACB585" s="290"/>
      <c r="ACC585" s="290"/>
      <c r="ACD585" s="290"/>
      <c r="ACE585" s="290"/>
      <c r="ACF585" s="290"/>
      <c r="ACG585" s="290"/>
      <c r="ACH585" s="290"/>
      <c r="ACI585" s="290"/>
      <c r="ACJ585" s="290"/>
      <c r="ACK585" s="290"/>
      <c r="ACL585" s="290"/>
      <c r="ACM585" s="290"/>
      <c r="ACN585" s="290"/>
      <c r="ACO585" s="290"/>
      <c r="ACP585" s="290"/>
      <c r="ACQ585" s="290"/>
      <c r="ACR585" s="290"/>
      <c r="ACS585" s="290"/>
      <c r="ACT585" s="290"/>
      <c r="ACU585" s="290"/>
      <c r="ACV585" s="290"/>
      <c r="ACW585" s="290"/>
      <c r="ACX585" s="290"/>
      <c r="ACY585" s="290"/>
      <c r="ACZ585" s="290"/>
      <c r="ADA585" s="290"/>
      <c r="ADB585" s="290"/>
      <c r="ADC585" s="290"/>
      <c r="ADD585" s="290"/>
      <c r="ADE585" s="290"/>
      <c r="ADF585" s="290"/>
      <c r="ADG585" s="290"/>
      <c r="ADH585" s="290"/>
      <c r="ADI585" s="290"/>
      <c r="ADJ585" s="290"/>
      <c r="ADK585" s="290"/>
      <c r="ADL585" s="290"/>
      <c r="ADM585" s="290"/>
      <c r="ADN585" s="290"/>
      <c r="ADO585" s="290"/>
      <c r="ADP585" s="290"/>
      <c r="ADQ585" s="290"/>
      <c r="ADR585" s="290"/>
      <c r="ADS585" s="290"/>
      <c r="ADT585" s="290"/>
      <c r="ADU585" s="290"/>
      <c r="ADV585" s="290"/>
      <c r="ADW585" s="290"/>
      <c r="ADX585" s="290"/>
      <c r="ADY585" s="290"/>
      <c r="ADZ585" s="290"/>
      <c r="AEA585" s="290"/>
      <c r="AEB585" s="290"/>
      <c r="AEC585" s="290"/>
      <c r="AED585" s="290"/>
      <c r="AEE585" s="290"/>
      <c r="AEF585" s="290"/>
      <c r="AEG585" s="290"/>
      <c r="AEH585" s="290"/>
      <c r="AEI585" s="290"/>
      <c r="AEJ585" s="290"/>
      <c r="AEK585" s="290"/>
      <c r="AEL585" s="290"/>
      <c r="AEM585" s="290"/>
      <c r="AEN585" s="290"/>
      <c r="AEO585" s="290"/>
      <c r="AEP585" s="290"/>
      <c r="AEQ585" s="290"/>
      <c r="AER585" s="290"/>
      <c r="AES585" s="290"/>
      <c r="AET585" s="290"/>
      <c r="AEU585" s="290"/>
      <c r="AEV585" s="290"/>
      <c r="AEW585" s="290"/>
      <c r="AEX585" s="290"/>
      <c r="AEY585" s="290"/>
      <c r="AEZ585" s="290"/>
      <c r="AFA585" s="290"/>
      <c r="AFB585" s="290"/>
      <c r="AFC585" s="290"/>
      <c r="AFD585" s="290"/>
      <c r="AFE585" s="290"/>
      <c r="AFF585" s="290"/>
      <c r="AFG585" s="290"/>
      <c r="AFH585" s="290"/>
      <c r="AFI585" s="290"/>
      <c r="AFJ585" s="290"/>
      <c r="AFK585" s="290"/>
      <c r="AFL585" s="290"/>
      <c r="AFM585" s="290"/>
      <c r="AFN585" s="290"/>
      <c r="AFO585" s="290"/>
      <c r="AFP585" s="290"/>
      <c r="AFQ585" s="290"/>
      <c r="AFR585" s="290"/>
      <c r="AFS585" s="290"/>
      <c r="AFT585" s="290"/>
      <c r="AFU585" s="290"/>
      <c r="AFV585" s="290"/>
      <c r="AFW585" s="290"/>
      <c r="AFX585" s="290"/>
      <c r="AFY585" s="290"/>
      <c r="AFZ585" s="290"/>
      <c r="AGA585" s="290"/>
      <c r="AGB585" s="290"/>
      <c r="AGC585" s="290"/>
      <c r="AGD585" s="290"/>
      <c r="AGE585" s="290"/>
      <c r="AGF585" s="290"/>
      <c r="AGG585" s="290"/>
      <c r="AGH585" s="290"/>
      <c r="AGI585" s="290"/>
      <c r="AGJ585" s="290"/>
      <c r="AGK585" s="290"/>
      <c r="AGL585" s="290"/>
      <c r="AGM585" s="290"/>
      <c r="AGN585" s="290"/>
      <c r="AGO585" s="290"/>
      <c r="AGP585" s="290"/>
      <c r="AGQ585" s="290"/>
      <c r="AGR585" s="290"/>
      <c r="AGS585" s="290"/>
      <c r="AGT585" s="290"/>
      <c r="AGU585" s="290"/>
      <c r="AGV585" s="290"/>
      <c r="AGW585" s="290"/>
      <c r="AGX585" s="290"/>
      <c r="AGY585" s="290"/>
      <c r="AGZ585" s="290"/>
      <c r="AHA585" s="290"/>
      <c r="AHB585" s="290"/>
      <c r="AHC585" s="290"/>
      <c r="AHD585" s="290"/>
      <c r="AHE585" s="290"/>
      <c r="AHF585" s="290"/>
      <c r="AHG585" s="290"/>
      <c r="AHH585" s="290"/>
      <c r="AHI585" s="290"/>
      <c r="AHJ585" s="290"/>
      <c r="AHK585" s="290"/>
      <c r="AHL585" s="290"/>
      <c r="AHM585" s="290"/>
      <c r="AHN585" s="290"/>
      <c r="AHO585" s="290"/>
      <c r="AHP585" s="290"/>
      <c r="AHQ585" s="290"/>
      <c r="AHR585" s="290"/>
      <c r="AHS585" s="290"/>
      <c r="AHT585" s="290"/>
      <c r="AHU585" s="290"/>
      <c r="AHV585" s="290"/>
      <c r="AHW585" s="290"/>
      <c r="AHX585" s="290"/>
      <c r="AHY585" s="290"/>
      <c r="AHZ585" s="290"/>
      <c r="AIA585" s="290"/>
      <c r="AIB585" s="290"/>
      <c r="AIC585" s="290"/>
      <c r="AID585" s="290"/>
      <c r="AIE585" s="290"/>
      <c r="AIF585" s="290"/>
      <c r="AIG585" s="290"/>
      <c r="AIH585" s="290"/>
      <c r="AII585" s="290"/>
      <c r="AIJ585" s="290"/>
      <c r="AIK585" s="290"/>
      <c r="AIL585" s="290"/>
      <c r="AIM585" s="290"/>
      <c r="AIN585" s="290"/>
      <c r="AIO585" s="290"/>
      <c r="AIP585" s="290"/>
      <c r="AIQ585" s="290"/>
      <c r="AIR585" s="290"/>
      <c r="AIS585" s="290"/>
      <c r="AIT585" s="290"/>
      <c r="AIU585" s="290"/>
      <c r="AIV585" s="290"/>
      <c r="AIW585" s="290"/>
      <c r="AIX585" s="290"/>
      <c r="AIY585" s="290"/>
      <c r="AIZ585" s="290"/>
      <c r="AJA585" s="290"/>
      <c r="AJB585" s="290"/>
      <c r="AJC585" s="290"/>
      <c r="AJD585" s="290"/>
      <c r="AJE585" s="290"/>
      <c r="AJF585" s="290"/>
      <c r="AJG585" s="290"/>
      <c r="AJH585" s="290"/>
      <c r="AJI585" s="290"/>
      <c r="AJJ585" s="290"/>
      <c r="AJK585" s="290"/>
      <c r="AJL585" s="290"/>
      <c r="AJM585" s="290"/>
      <c r="AJN585" s="290"/>
      <c r="AJO585" s="290"/>
      <c r="AJP585" s="290"/>
      <c r="AJQ585" s="290"/>
      <c r="AJR585" s="290"/>
      <c r="AJS585" s="290"/>
      <c r="AJT585" s="290"/>
      <c r="AJU585" s="290"/>
      <c r="AJV585" s="290"/>
      <c r="AJW585" s="290"/>
      <c r="AJX585" s="290"/>
      <c r="AJY585" s="290"/>
      <c r="AJZ585" s="290"/>
      <c r="AKA585" s="290"/>
      <c r="AKB585" s="290"/>
      <c r="AKC585" s="290"/>
      <c r="AKD585" s="290"/>
      <c r="AKE585" s="290"/>
      <c r="AKF585" s="290"/>
      <c r="AKG585" s="290"/>
      <c r="AKH585" s="290"/>
      <c r="AKI585" s="290"/>
      <c r="AKJ585" s="290"/>
      <c r="AKK585" s="290"/>
      <c r="AKL585" s="290"/>
      <c r="AKM585" s="290"/>
      <c r="AKN585" s="290"/>
      <c r="AKO585" s="290"/>
      <c r="AKP585" s="290"/>
      <c r="AKQ585" s="290"/>
      <c r="AKR585" s="290"/>
      <c r="AKS585" s="290"/>
      <c r="AKT585" s="290"/>
      <c r="AKU585" s="290"/>
      <c r="AKV585" s="290"/>
      <c r="AKW585" s="290"/>
      <c r="AKX585" s="290"/>
      <c r="AKY585" s="290"/>
      <c r="AKZ585" s="290"/>
      <c r="ALA585" s="290"/>
      <c r="ALB585" s="290"/>
      <c r="ALC585" s="290"/>
      <c r="ALD585" s="290"/>
      <c r="ALE585" s="290"/>
      <c r="ALF585" s="290"/>
      <c r="ALG585" s="290"/>
      <c r="ALH585" s="290"/>
      <c r="ALI585" s="290"/>
      <c r="ALJ585" s="290"/>
      <c r="ALK585" s="290"/>
      <c r="ALL585" s="290"/>
      <c r="ALM585" s="290"/>
      <c r="ALN585" s="290"/>
      <c r="ALO585" s="290"/>
      <c r="ALP585" s="290"/>
      <c r="ALQ585" s="290"/>
      <c r="ALR585" s="290"/>
      <c r="ALS585" s="290"/>
      <c r="ALT585" s="290"/>
      <c r="ALU585" s="290"/>
      <c r="ALV585" s="290"/>
      <c r="ALW585" s="290"/>
      <c r="ALX585" s="290"/>
      <c r="ALY585" s="290"/>
      <c r="ALZ585" s="290"/>
      <c r="AMA585" s="290"/>
      <c r="AMB585" s="290"/>
      <c r="AMC585" s="290"/>
      <c r="AMD585" s="290"/>
      <c r="AME585" s="290"/>
      <c r="AMF585" s="290"/>
      <c r="AMG585" s="290"/>
      <c r="AMH585" s="290"/>
      <c r="AMI585" s="290"/>
      <c r="AMJ585" s="290"/>
      <c r="AMK585" s="290"/>
      <c r="AML585" s="290"/>
      <c r="AMM585" s="290"/>
      <c r="AMN585" s="290"/>
      <c r="AMO585" s="290"/>
      <c r="AMP585" s="290"/>
      <c r="AMQ585" s="290"/>
      <c r="AMR585" s="290"/>
      <c r="AMS585" s="290"/>
      <c r="AMT585" s="290"/>
      <c r="AMU585" s="290"/>
      <c r="AMV585" s="290"/>
      <c r="AMW585" s="290"/>
      <c r="AMX585" s="290"/>
      <c r="AMY585" s="290"/>
      <c r="AMZ585" s="290"/>
      <c r="ANA585" s="290"/>
      <c r="ANB585" s="290"/>
      <c r="ANC585" s="290"/>
      <c r="AND585" s="290"/>
      <c r="ANE585" s="290"/>
      <c r="ANF585" s="290"/>
      <c r="ANG585" s="290"/>
      <c r="ANH585" s="290"/>
      <c r="ANI585" s="290"/>
      <c r="ANJ585" s="290"/>
      <c r="ANK585" s="290"/>
      <c r="ANL585" s="290"/>
      <c r="ANM585" s="290"/>
      <c r="ANN585" s="290"/>
      <c r="ANO585" s="290"/>
      <c r="ANP585" s="290"/>
      <c r="ANQ585" s="290"/>
      <c r="ANR585" s="290"/>
      <c r="ANS585" s="290"/>
      <c r="ANT585" s="290"/>
      <c r="ANU585" s="290"/>
      <c r="ANV585" s="290"/>
      <c r="ANW585" s="290"/>
      <c r="ANX585" s="290"/>
      <c r="ANY585" s="290"/>
      <c r="ANZ585" s="290"/>
      <c r="AOA585" s="290"/>
      <c r="AOB585" s="290"/>
      <c r="AOC585" s="290"/>
      <c r="AOD585" s="290"/>
      <c r="AOE585" s="290"/>
      <c r="AOF585" s="290"/>
      <c r="AOG585" s="290"/>
      <c r="AOH585" s="290"/>
      <c r="AOI585" s="290"/>
      <c r="AOJ585" s="290"/>
      <c r="AOK585" s="290"/>
      <c r="AOL585" s="290"/>
      <c r="AOM585" s="290"/>
      <c r="AON585" s="290"/>
      <c r="AOO585" s="290"/>
      <c r="AOP585" s="290"/>
      <c r="AOQ585" s="290"/>
      <c r="AOR585" s="290"/>
      <c r="AOS585" s="290"/>
      <c r="AOT585" s="290"/>
      <c r="AOU585" s="290"/>
      <c r="AOV585" s="290"/>
      <c r="AOW585" s="290"/>
      <c r="AOX585" s="290"/>
      <c r="AOY585" s="290"/>
      <c r="AOZ585" s="290"/>
      <c r="APA585" s="290"/>
      <c r="APB585" s="290"/>
      <c r="APC585" s="290"/>
      <c r="APD585" s="290"/>
      <c r="APE585" s="290"/>
      <c r="APF585" s="290"/>
      <c r="APG585" s="290"/>
      <c r="APH585" s="290"/>
      <c r="API585" s="290"/>
      <c r="APJ585" s="290"/>
      <c r="APK585" s="290"/>
      <c r="APL585" s="290"/>
      <c r="APM585" s="290"/>
      <c r="APN585" s="290"/>
      <c r="APO585" s="290"/>
      <c r="APP585" s="290"/>
      <c r="APQ585" s="290"/>
      <c r="APR585" s="290"/>
      <c r="APS585" s="290"/>
      <c r="APT585" s="290"/>
      <c r="APU585" s="290"/>
      <c r="APV585" s="290"/>
      <c r="APW585" s="290"/>
      <c r="APX585" s="290"/>
      <c r="APY585" s="290"/>
      <c r="APZ585" s="290"/>
      <c r="AQA585" s="290"/>
      <c r="AQB585" s="290"/>
      <c r="AQC585" s="290"/>
      <c r="AQD585" s="290"/>
      <c r="AQE585" s="290"/>
      <c r="AQF585" s="290"/>
      <c r="AQG585" s="290"/>
      <c r="AQH585" s="290"/>
      <c r="AQI585" s="290"/>
      <c r="AQJ585" s="290"/>
      <c r="AQK585" s="290"/>
      <c r="AQL585" s="290"/>
      <c r="AQM585" s="290"/>
      <c r="AQN585" s="290"/>
      <c r="AQO585" s="290"/>
      <c r="AQP585" s="290"/>
      <c r="AQQ585" s="290"/>
      <c r="AQR585" s="290"/>
      <c r="AQS585" s="290"/>
      <c r="AQT585" s="290"/>
      <c r="AQU585" s="290"/>
      <c r="AQV585" s="290"/>
      <c r="AQW585" s="290"/>
      <c r="AQX585" s="290"/>
      <c r="AQY585" s="290"/>
      <c r="AQZ585" s="290"/>
      <c r="ARA585" s="290"/>
      <c r="ARB585" s="290"/>
      <c r="ARC585" s="290"/>
      <c r="ARD585" s="290"/>
      <c r="ARE585" s="290"/>
      <c r="ARF585" s="290"/>
      <c r="ARG585" s="290"/>
      <c r="ARH585" s="290"/>
      <c r="ARI585" s="290"/>
      <c r="ARJ585" s="290"/>
      <c r="ARK585" s="290"/>
      <c r="ARL585" s="290"/>
      <c r="ARM585" s="290"/>
      <c r="ARN585" s="290"/>
      <c r="ARO585" s="290"/>
      <c r="ARP585" s="290"/>
      <c r="ARQ585" s="290"/>
      <c r="ARR585" s="290"/>
      <c r="ARS585" s="290"/>
      <c r="ART585" s="290"/>
      <c r="ARU585" s="290"/>
      <c r="ARV585" s="290"/>
      <c r="ARW585" s="290"/>
      <c r="ARX585" s="290"/>
      <c r="ARY585" s="290"/>
      <c r="ARZ585" s="290"/>
      <c r="ASA585" s="290"/>
      <c r="ASB585" s="290"/>
      <c r="ASC585" s="290"/>
      <c r="ASD585" s="290"/>
      <c r="ASE585" s="290"/>
      <c r="ASF585" s="290"/>
      <c r="ASG585" s="290"/>
      <c r="ASH585" s="290"/>
      <c r="ASI585" s="290"/>
      <c r="ASJ585" s="290"/>
      <c r="ASK585" s="290"/>
      <c r="ASL585" s="290"/>
      <c r="ASM585" s="290"/>
      <c r="ASN585" s="290"/>
      <c r="ASO585" s="290"/>
      <c r="ASP585" s="290"/>
      <c r="ASQ585" s="290"/>
      <c r="ASR585" s="290"/>
      <c r="ASS585" s="290"/>
      <c r="AST585" s="290"/>
      <c r="ASU585" s="290"/>
      <c r="ASV585" s="290"/>
      <c r="ASW585" s="290"/>
      <c r="ASX585" s="290"/>
      <c r="ASY585" s="290"/>
      <c r="ASZ585" s="290"/>
      <c r="ATA585" s="290"/>
      <c r="ATB585" s="290"/>
      <c r="ATC585" s="290"/>
      <c r="ATD585" s="290"/>
      <c r="ATE585" s="290"/>
      <c r="ATF585" s="290"/>
      <c r="ATG585" s="290"/>
      <c r="ATH585" s="290"/>
      <c r="ATI585" s="290"/>
      <c r="ATJ585" s="290"/>
      <c r="ATK585" s="290"/>
      <c r="ATL585" s="290"/>
      <c r="ATM585" s="290"/>
      <c r="ATN585" s="290"/>
      <c r="ATO585" s="290"/>
      <c r="ATP585" s="290"/>
      <c r="ATQ585" s="290"/>
      <c r="ATR585" s="290"/>
      <c r="ATS585" s="290"/>
      <c r="ATT585" s="290"/>
      <c r="ATU585" s="290"/>
      <c r="ATV585" s="290"/>
      <c r="ATW585" s="290"/>
      <c r="ATX585" s="290"/>
      <c r="ATY585" s="290"/>
      <c r="ATZ585" s="290"/>
      <c r="AUA585" s="290"/>
      <c r="AUB585" s="290"/>
      <c r="AUC585" s="290"/>
      <c r="AUD585" s="290"/>
      <c r="AUE585" s="290"/>
      <c r="AUF585" s="290"/>
      <c r="AUG585" s="290"/>
      <c r="AUH585" s="290"/>
      <c r="AUI585" s="290"/>
      <c r="AUJ585" s="290"/>
      <c r="AUK585" s="290"/>
      <c r="AUL585" s="290"/>
      <c r="AUM585" s="290"/>
      <c r="AUN585" s="290"/>
      <c r="AUO585" s="290"/>
      <c r="AUP585" s="290"/>
      <c r="AUQ585" s="290"/>
      <c r="AUR585" s="290"/>
      <c r="AUS585" s="290"/>
      <c r="AUT585" s="290"/>
      <c r="AUU585" s="290"/>
      <c r="AUV585" s="290"/>
      <c r="AUW585" s="290"/>
      <c r="AUX585" s="290"/>
      <c r="AUY585" s="290"/>
      <c r="AUZ585" s="290"/>
      <c r="AVA585" s="290"/>
      <c r="AVB585" s="290"/>
      <c r="AVC585" s="290"/>
      <c r="AVD585" s="290"/>
      <c r="AVE585" s="290"/>
      <c r="AVF585" s="290"/>
      <c r="AVG585" s="290"/>
      <c r="AVH585" s="290"/>
      <c r="AVI585" s="290"/>
      <c r="AVJ585" s="290"/>
      <c r="AVK585" s="290"/>
      <c r="AVL585" s="290"/>
      <c r="AVM585" s="290"/>
      <c r="AVN585" s="290"/>
      <c r="AVO585" s="290"/>
      <c r="AVP585" s="290"/>
      <c r="AVQ585" s="290"/>
      <c r="AVR585" s="290"/>
      <c r="AVS585" s="290"/>
      <c r="AVT585" s="290"/>
      <c r="AVU585" s="290"/>
      <c r="AVV585" s="290"/>
      <c r="AVW585" s="290"/>
      <c r="AVX585" s="290"/>
      <c r="AVY585" s="290"/>
      <c r="AVZ585" s="290"/>
      <c r="AWA585" s="290"/>
      <c r="AWB585" s="290"/>
      <c r="AWC585" s="290"/>
      <c r="AWD585" s="290"/>
      <c r="AWE585" s="290"/>
      <c r="AWF585" s="290"/>
      <c r="AWG585" s="290"/>
      <c r="AWH585" s="290"/>
      <c r="AWI585" s="290"/>
      <c r="AWJ585" s="290"/>
      <c r="AWK585" s="290"/>
      <c r="AWL585" s="290"/>
      <c r="AWM585" s="290"/>
      <c r="AWN585" s="290"/>
      <c r="AWO585" s="290"/>
      <c r="AWP585" s="290"/>
      <c r="AWQ585" s="290"/>
      <c r="AWR585" s="290"/>
      <c r="AWS585" s="290"/>
      <c r="AWT585" s="290"/>
      <c r="AWU585" s="290"/>
      <c r="AWV585" s="290"/>
      <c r="AWW585" s="290"/>
      <c r="AWX585" s="290"/>
      <c r="AWY585" s="290"/>
      <c r="AWZ585" s="290"/>
      <c r="AXA585" s="290"/>
      <c r="AXB585" s="290"/>
      <c r="AXC585" s="290"/>
      <c r="AXD585" s="290"/>
      <c r="AXE585" s="290"/>
      <c r="AXF585" s="290"/>
      <c r="AXG585" s="290"/>
      <c r="AXH585" s="290"/>
      <c r="AXI585" s="290"/>
      <c r="AXJ585" s="290"/>
      <c r="AXK585" s="290"/>
      <c r="AXL585" s="290"/>
      <c r="AXM585" s="290"/>
      <c r="AXN585" s="290"/>
      <c r="AXO585" s="290"/>
      <c r="AXP585" s="290"/>
      <c r="AXQ585" s="290"/>
      <c r="AXR585" s="290"/>
      <c r="AXS585" s="290"/>
      <c r="AXT585" s="290"/>
      <c r="AXU585" s="290"/>
      <c r="AXV585" s="290"/>
      <c r="AXW585" s="290"/>
      <c r="AXX585" s="290"/>
      <c r="AXY585" s="290"/>
      <c r="AXZ585" s="290"/>
      <c r="AYA585" s="290"/>
      <c r="AYB585" s="290"/>
      <c r="AYC585" s="290"/>
      <c r="AYD585" s="290"/>
      <c r="AYE585" s="290"/>
      <c r="AYF585" s="290"/>
      <c r="AYG585" s="290"/>
      <c r="AYH585" s="290"/>
      <c r="AYI585" s="290"/>
      <c r="AYJ585" s="290"/>
      <c r="AYK585" s="290"/>
    </row>
    <row r="586" spans="1:1337" s="50" customFormat="1" ht="37.5" customHeight="1">
      <c r="A586" s="571">
        <f>1+A585</f>
        <v>585</v>
      </c>
      <c r="B586" s="402" t="s">
        <v>5926</v>
      </c>
      <c r="C586" s="202" t="s">
        <v>5927</v>
      </c>
      <c r="D586" s="205" t="s">
        <v>93</v>
      </c>
      <c r="E586" s="202">
        <v>45497</v>
      </c>
      <c r="F586" s="203">
        <v>45497</v>
      </c>
      <c r="G586" s="203">
        <v>45655</v>
      </c>
      <c r="H586" s="201" t="s">
        <v>416</v>
      </c>
      <c r="I586" s="206" t="s">
        <v>180</v>
      </c>
      <c r="J586" s="201" t="s">
        <v>1676</v>
      </c>
      <c r="K586" s="271">
        <v>11200814</v>
      </c>
      <c r="L586" s="201">
        <v>7</v>
      </c>
      <c r="M586" s="272" t="s">
        <v>844</v>
      </c>
      <c r="N586" s="208" t="s">
        <v>98</v>
      </c>
      <c r="O586" s="218" t="s">
        <v>5898</v>
      </c>
      <c r="P586" s="201" t="s">
        <v>5928</v>
      </c>
      <c r="Q586" s="201" t="s">
        <v>5929</v>
      </c>
      <c r="R586" s="210">
        <f>+G586-F586</f>
        <v>158</v>
      </c>
      <c r="S586" s="201" t="s">
        <v>5930</v>
      </c>
      <c r="T586" s="273">
        <v>18200000</v>
      </c>
      <c r="U586" s="274">
        <v>2024001829</v>
      </c>
      <c r="V586" s="273">
        <f>+T586</f>
        <v>18200000</v>
      </c>
      <c r="W586" s="275">
        <v>45497</v>
      </c>
      <c r="X586" s="276" t="s">
        <v>473</v>
      </c>
      <c r="Y586" s="313">
        <f>+Z586+AA586+AB586</f>
        <v>18200000</v>
      </c>
      <c r="Z586" s="215">
        <f>+V586</f>
        <v>18200000</v>
      </c>
      <c r="AA586" s="216">
        <v>0</v>
      </c>
      <c r="AB586" s="217">
        <f>+AC586+AD586+AE586+AF586+AG586+AH586+AI586+AJ586</f>
        <v>0</v>
      </c>
      <c r="AC586" s="216">
        <v>0</v>
      </c>
      <c r="AD586" s="216">
        <v>0</v>
      </c>
      <c r="AE586" s="216">
        <v>0</v>
      </c>
      <c r="AF586" s="216">
        <v>0</v>
      </c>
      <c r="AG586" s="216">
        <v>0</v>
      </c>
      <c r="AH586" s="216">
        <v>0</v>
      </c>
      <c r="AI586" s="216">
        <v>0</v>
      </c>
      <c r="AJ586" s="216">
        <v>0</v>
      </c>
      <c r="AK586" s="209" t="s">
        <v>104</v>
      </c>
      <c r="AL586" s="191" t="s">
        <v>5931</v>
      </c>
      <c r="AM586" s="201" t="s">
        <v>4335</v>
      </c>
      <c r="AN586" s="207">
        <v>13542484</v>
      </c>
      <c r="AO586" s="209" t="s">
        <v>114</v>
      </c>
      <c r="AP586" s="201" t="s">
        <v>114</v>
      </c>
      <c r="AQ586" s="277" t="s">
        <v>114</v>
      </c>
      <c r="AR586" s="209" t="s">
        <v>114</v>
      </c>
      <c r="AS586" s="201" t="s">
        <v>109</v>
      </c>
      <c r="AT586" s="209" t="s">
        <v>109</v>
      </c>
      <c r="AU586" s="209" t="s">
        <v>392</v>
      </c>
      <c r="AV586" s="201"/>
      <c r="AW586" s="201"/>
      <c r="AX586" s="201" t="s">
        <v>109</v>
      </c>
      <c r="AY586" s="201" t="s">
        <v>108</v>
      </c>
      <c r="AZ586" s="240"/>
      <c r="BA586" s="201"/>
      <c r="BB586" s="241"/>
      <c r="BC586" s="240"/>
      <c r="BD586" s="210"/>
      <c r="BE586" s="210"/>
      <c r="BF586" s="210"/>
      <c r="BG586" s="240"/>
      <c r="BH586" s="221">
        <f>T586+BB586</f>
        <v>18200000</v>
      </c>
      <c r="BI586" s="161" t="s">
        <v>135</v>
      </c>
      <c r="BJ586" s="201"/>
      <c r="BK586" s="201"/>
      <c r="BL586" s="201"/>
      <c r="BM586" s="161" t="s">
        <v>136</v>
      </c>
      <c r="BN586" s="285" t="s">
        <v>917</v>
      </c>
      <c r="BO586" s="261">
        <v>47</v>
      </c>
      <c r="BP586" s="261" t="s">
        <v>578</v>
      </c>
      <c r="BQ586" s="261" t="s">
        <v>108</v>
      </c>
      <c r="BR586" s="261" t="s">
        <v>108</v>
      </c>
      <c r="BS586" s="261" t="s">
        <v>108</v>
      </c>
      <c r="BT586" s="261" t="s">
        <v>108</v>
      </c>
      <c r="BU586" s="286" t="s">
        <v>5932</v>
      </c>
      <c r="BV586" s="261">
        <v>3115660120</v>
      </c>
      <c r="BW586" s="65" t="s">
        <v>5933</v>
      </c>
      <c r="BX586" s="287" t="s">
        <v>525</v>
      </c>
      <c r="BY586" s="261" t="s">
        <v>119</v>
      </c>
      <c r="BZ586" s="302">
        <v>4372036830</v>
      </c>
      <c r="CA586" s="223" t="s">
        <v>109</v>
      </c>
      <c r="CB586" s="250" t="s">
        <v>109</v>
      </c>
      <c r="CC586" s="250" t="s">
        <v>109</v>
      </c>
      <c r="CD586" s="250" t="s">
        <v>5887</v>
      </c>
      <c r="CE586" s="223" t="s">
        <v>109</v>
      </c>
      <c r="CF586" s="223" t="s">
        <v>109</v>
      </c>
      <c r="CG586" s="223"/>
      <c r="CH586" s="223"/>
      <c r="CI586" s="223"/>
      <c r="CJ586" s="223"/>
      <c r="CK586" s="223"/>
      <c r="CL586" s="223"/>
      <c r="CM586" s="303"/>
      <c r="CN586" s="223"/>
      <c r="CO586" s="297"/>
    </row>
    <row r="587" spans="1:1337" s="50" customFormat="1" ht="40.5" customHeight="1">
      <c r="A587" s="566">
        <f>1+A586</f>
        <v>586</v>
      </c>
      <c r="B587" s="402" t="s">
        <v>5934</v>
      </c>
      <c r="C587" s="202" t="s">
        <v>5935</v>
      </c>
      <c r="D587" s="205" t="s">
        <v>93</v>
      </c>
      <c r="E587" s="202">
        <v>45497</v>
      </c>
      <c r="F587" s="203">
        <v>45497</v>
      </c>
      <c r="G587" s="203">
        <v>45655</v>
      </c>
      <c r="H587" s="201" t="s">
        <v>416</v>
      </c>
      <c r="I587" s="206" t="s">
        <v>5874</v>
      </c>
      <c r="J587" s="201" t="s">
        <v>1850</v>
      </c>
      <c r="K587" s="271">
        <v>1072668392</v>
      </c>
      <c r="L587" s="201">
        <v>2</v>
      </c>
      <c r="M587" s="272" t="s">
        <v>844</v>
      </c>
      <c r="N587" s="208" t="s">
        <v>98</v>
      </c>
      <c r="O587" s="218" t="s">
        <v>1061</v>
      </c>
      <c r="P587" s="201" t="s">
        <v>1851</v>
      </c>
      <c r="Q587" s="201" t="s">
        <v>5929</v>
      </c>
      <c r="R587" s="210">
        <f>+G587-F587</f>
        <v>158</v>
      </c>
      <c r="S587" s="201" t="s">
        <v>5936</v>
      </c>
      <c r="T587" s="273">
        <v>28600000</v>
      </c>
      <c r="U587" s="274">
        <v>2024001826</v>
      </c>
      <c r="V587" s="273">
        <f>+T587</f>
        <v>28600000</v>
      </c>
      <c r="W587" s="275">
        <v>45497</v>
      </c>
      <c r="X587" s="276" t="s">
        <v>473</v>
      </c>
      <c r="Y587" s="313">
        <f>+Z587+AA587+AB587</f>
        <v>28600000</v>
      </c>
      <c r="Z587" s="215">
        <f>+V587</f>
        <v>28600000</v>
      </c>
      <c r="AA587" s="216">
        <v>0</v>
      </c>
      <c r="AB587" s="217">
        <f>+AC587+AD587+AE587+AF587+AG587+AH587+AI587+AJ587</f>
        <v>0</v>
      </c>
      <c r="AC587" s="216">
        <v>0</v>
      </c>
      <c r="AD587" s="216">
        <v>0</v>
      </c>
      <c r="AE587" s="216">
        <v>0</v>
      </c>
      <c r="AF587" s="216">
        <v>0</v>
      </c>
      <c r="AG587" s="216">
        <v>0</v>
      </c>
      <c r="AH587" s="216">
        <v>0</v>
      </c>
      <c r="AI587" s="216">
        <v>0</v>
      </c>
      <c r="AJ587" s="216">
        <v>0</v>
      </c>
      <c r="AK587" s="209" t="s">
        <v>104</v>
      </c>
      <c r="AL587" s="191" t="s">
        <v>5937</v>
      </c>
      <c r="AM587" s="201" t="s">
        <v>1478</v>
      </c>
      <c r="AN587" s="207">
        <v>35195855</v>
      </c>
      <c r="AO587" s="209" t="s">
        <v>114</v>
      </c>
      <c r="AP587" s="201" t="s">
        <v>114</v>
      </c>
      <c r="AQ587" s="277" t="s">
        <v>114</v>
      </c>
      <c r="AR587" s="209" t="s">
        <v>114</v>
      </c>
      <c r="AS587" s="201" t="s">
        <v>109</v>
      </c>
      <c r="AT587" s="209" t="s">
        <v>109</v>
      </c>
      <c r="AU587" s="209" t="s">
        <v>392</v>
      </c>
      <c r="AV587" s="201"/>
      <c r="AW587" s="201"/>
      <c r="AX587" s="201" t="s">
        <v>109</v>
      </c>
      <c r="AY587" s="201" t="s">
        <v>108</v>
      </c>
      <c r="AZ587" s="240"/>
      <c r="BA587" s="201"/>
      <c r="BB587" s="241"/>
      <c r="BC587" s="240"/>
      <c r="BD587" s="210"/>
      <c r="BE587" s="210"/>
      <c r="BF587" s="210"/>
      <c r="BG587" s="240"/>
      <c r="BH587" s="221">
        <f>T587+BB587</f>
        <v>28600000</v>
      </c>
      <c r="BI587" s="161" t="s">
        <v>135</v>
      </c>
      <c r="BJ587" s="201"/>
      <c r="BK587" s="201"/>
      <c r="BL587" s="201"/>
      <c r="BM587" s="161" t="s">
        <v>136</v>
      </c>
      <c r="BN587" s="285" t="s">
        <v>964</v>
      </c>
      <c r="BO587" s="261">
        <v>31</v>
      </c>
      <c r="BP587" s="261" t="s">
        <v>108</v>
      </c>
      <c r="BQ587" s="261" t="s">
        <v>108</v>
      </c>
      <c r="BR587" s="261" t="s">
        <v>108</v>
      </c>
      <c r="BS587" s="261" t="s">
        <v>108</v>
      </c>
      <c r="BT587" s="261" t="s">
        <v>108</v>
      </c>
      <c r="BU587" s="286" t="s">
        <v>1855</v>
      </c>
      <c r="BV587" s="261">
        <v>8858911</v>
      </c>
      <c r="BW587" s="65" t="s">
        <v>1856</v>
      </c>
      <c r="BX587" s="287" t="s">
        <v>1004</v>
      </c>
      <c r="BY587" s="261" t="s">
        <v>119</v>
      </c>
      <c r="BZ587" s="302">
        <v>111810019127</v>
      </c>
      <c r="CA587" s="223" t="s">
        <v>109</v>
      </c>
      <c r="CB587" s="250" t="s">
        <v>109</v>
      </c>
      <c r="CC587" s="250" t="s">
        <v>109</v>
      </c>
      <c r="CD587" s="250" t="s">
        <v>5887</v>
      </c>
      <c r="CE587" s="223" t="s">
        <v>109</v>
      </c>
      <c r="CF587" s="223" t="s">
        <v>109</v>
      </c>
      <c r="CG587" s="250"/>
      <c r="CH587" s="223"/>
      <c r="CI587" s="223"/>
      <c r="CJ587" s="223"/>
      <c r="CK587" s="223"/>
      <c r="CL587" s="223"/>
      <c r="CM587" s="303"/>
      <c r="CN587" s="223"/>
      <c r="CO587" s="297"/>
    </row>
    <row r="588" spans="1:1337" s="50" customFormat="1" ht="45.75" customHeight="1">
      <c r="A588" s="589">
        <f>1+A587</f>
        <v>587</v>
      </c>
      <c r="B588" s="403" t="s">
        <v>5938</v>
      </c>
      <c r="C588" s="156" t="s">
        <v>5939</v>
      </c>
      <c r="D588" s="156" t="s">
        <v>93</v>
      </c>
      <c r="E588" s="156">
        <v>45497</v>
      </c>
      <c r="F588" s="156">
        <v>45498</v>
      </c>
      <c r="G588" s="156">
        <v>45657</v>
      </c>
      <c r="H588" s="156" t="s">
        <v>416</v>
      </c>
      <c r="I588" s="156" t="s">
        <v>180</v>
      </c>
      <c r="J588" s="301" t="s">
        <v>5940</v>
      </c>
      <c r="K588" s="251">
        <v>79334718</v>
      </c>
      <c r="L588" s="156">
        <v>0</v>
      </c>
      <c r="M588" s="156" t="s">
        <v>844</v>
      </c>
      <c r="N588" s="156" t="s">
        <v>98</v>
      </c>
      <c r="O588" s="156" t="s">
        <v>1061</v>
      </c>
      <c r="P588" s="156" t="s">
        <v>5920</v>
      </c>
      <c r="Q588" s="156" t="s">
        <v>5941</v>
      </c>
      <c r="R588" s="143">
        <f>+G588-F588</f>
        <v>159</v>
      </c>
      <c r="S588" s="134" t="s">
        <v>5942</v>
      </c>
      <c r="T588" s="253">
        <v>16368800</v>
      </c>
      <c r="U588" s="156">
        <v>2024001827</v>
      </c>
      <c r="V588" s="253">
        <f>+T588</f>
        <v>16368800</v>
      </c>
      <c r="W588" s="156">
        <v>45497</v>
      </c>
      <c r="X588" s="156" t="s">
        <v>473</v>
      </c>
      <c r="Y588" s="317">
        <f>+Z588+AA588+AB588</f>
        <v>16368800</v>
      </c>
      <c r="Z588" s="156">
        <f>+V588</f>
        <v>16368800</v>
      </c>
      <c r="AA588" s="156">
        <v>0</v>
      </c>
      <c r="AB588" s="156">
        <f>+AC588+AD588+AE588+AF588+AG588+AH588+AI588+AJ588</f>
        <v>0</v>
      </c>
      <c r="AC588" s="156">
        <v>0</v>
      </c>
      <c r="AD588" s="156">
        <v>0</v>
      </c>
      <c r="AE588" s="156">
        <v>0</v>
      </c>
      <c r="AF588" s="156">
        <v>0</v>
      </c>
      <c r="AG588" s="156">
        <v>0</v>
      </c>
      <c r="AH588" s="156">
        <v>0</v>
      </c>
      <c r="AI588" s="156">
        <v>0</v>
      </c>
      <c r="AJ588" s="156">
        <v>0</v>
      </c>
      <c r="AK588" s="156" t="s">
        <v>104</v>
      </c>
      <c r="AL588" s="103" t="s">
        <v>5943</v>
      </c>
      <c r="AM588" s="156" t="s">
        <v>4335</v>
      </c>
      <c r="AN588" s="156">
        <v>13542484</v>
      </c>
      <c r="AO588" s="156" t="s">
        <v>114</v>
      </c>
      <c r="AP588" s="156" t="s">
        <v>114</v>
      </c>
      <c r="AQ588" s="156" t="s">
        <v>114</v>
      </c>
      <c r="AR588" s="156" t="s">
        <v>114</v>
      </c>
      <c r="AS588" s="156" t="s">
        <v>109</v>
      </c>
      <c r="AT588" s="156" t="s">
        <v>109</v>
      </c>
      <c r="AU588" s="156" t="s">
        <v>392</v>
      </c>
      <c r="AV588" s="156"/>
      <c r="AW588" s="156"/>
      <c r="AX588" s="156" t="s">
        <v>109</v>
      </c>
      <c r="AY588" s="156" t="s">
        <v>108</v>
      </c>
      <c r="AZ588" s="156"/>
      <c r="BA588" s="156"/>
      <c r="BB588" s="156"/>
      <c r="BC588" s="156"/>
      <c r="BD588" s="156"/>
      <c r="BE588" s="156"/>
      <c r="BF588" s="156"/>
      <c r="BG588" s="156"/>
      <c r="BH588" s="153">
        <f>T588+BB588</f>
        <v>16368800</v>
      </c>
      <c r="BI588" s="301" t="s">
        <v>113</v>
      </c>
      <c r="BJ588" s="156"/>
      <c r="BK588" s="156" t="s">
        <v>114</v>
      </c>
      <c r="BL588" s="156"/>
      <c r="BM588" s="301"/>
      <c r="BN588" s="156" t="s">
        <v>917</v>
      </c>
      <c r="BO588" s="156">
        <v>60</v>
      </c>
      <c r="BP588" s="156" t="s">
        <v>108</v>
      </c>
      <c r="BQ588" s="156" t="s">
        <v>108</v>
      </c>
      <c r="BR588" s="156" t="s">
        <v>108</v>
      </c>
      <c r="BS588" s="156" t="s">
        <v>108</v>
      </c>
      <c r="BT588" s="156" t="s">
        <v>108</v>
      </c>
      <c r="BU588" s="156" t="s">
        <v>5944</v>
      </c>
      <c r="BV588" s="156">
        <v>3134158870</v>
      </c>
      <c r="BW588" s="156" t="s">
        <v>5945</v>
      </c>
      <c r="BX588" s="156" t="s">
        <v>1247</v>
      </c>
      <c r="BY588" s="156" t="s">
        <v>119</v>
      </c>
      <c r="BZ588" s="156">
        <v>24136496854</v>
      </c>
      <c r="CA588" s="157" t="s">
        <v>109</v>
      </c>
      <c r="CB588" s="157" t="s">
        <v>5887</v>
      </c>
      <c r="CC588" s="157" t="s">
        <v>109</v>
      </c>
      <c r="CD588" s="157" t="s">
        <v>5887</v>
      </c>
      <c r="CE588" s="157" t="s">
        <v>109</v>
      </c>
      <c r="CF588" s="157" t="s">
        <v>109</v>
      </c>
      <c r="CG588" s="156"/>
      <c r="CH588" s="156"/>
      <c r="CI588" s="156"/>
      <c r="CJ588" s="156"/>
      <c r="CK588" s="156"/>
      <c r="CL588" s="156"/>
      <c r="CM588" s="157" t="s">
        <v>109</v>
      </c>
      <c r="CN588" s="156"/>
      <c r="GV588" s="290"/>
      <c r="GW588" s="290"/>
      <c r="GX588" s="290"/>
      <c r="GY588" s="290"/>
      <c r="GZ588" s="290"/>
      <c r="HA588" s="290"/>
      <c r="HB588" s="290"/>
      <c r="HC588" s="290"/>
      <c r="HD588" s="290"/>
      <c r="HE588" s="290"/>
      <c r="HF588" s="290"/>
      <c r="HG588" s="290"/>
      <c r="HH588" s="290"/>
      <c r="HI588" s="290"/>
      <c r="HJ588" s="290"/>
      <c r="HK588" s="290"/>
      <c r="HL588" s="290"/>
      <c r="HM588" s="290"/>
      <c r="HN588" s="290"/>
      <c r="HO588" s="290"/>
      <c r="HP588" s="290"/>
      <c r="HQ588" s="290"/>
      <c r="HR588" s="290"/>
      <c r="HS588" s="290"/>
      <c r="HT588" s="290"/>
      <c r="HU588" s="290"/>
      <c r="HV588" s="290"/>
      <c r="HW588" s="290"/>
      <c r="HX588" s="290"/>
      <c r="HY588" s="290"/>
      <c r="HZ588" s="290"/>
      <c r="IA588" s="290"/>
      <c r="IB588" s="290"/>
      <c r="IC588" s="290"/>
      <c r="ID588" s="290"/>
      <c r="IE588" s="290"/>
      <c r="IF588" s="290"/>
      <c r="IG588" s="290"/>
      <c r="IH588" s="290"/>
      <c r="II588" s="290"/>
      <c r="IJ588" s="290"/>
      <c r="IK588" s="290"/>
      <c r="IL588" s="290"/>
      <c r="IM588" s="290"/>
      <c r="IN588" s="290"/>
      <c r="IO588" s="290"/>
      <c r="IP588" s="290"/>
      <c r="IQ588" s="290"/>
      <c r="IR588" s="290"/>
      <c r="IS588" s="290"/>
      <c r="IT588" s="290"/>
      <c r="IU588" s="290"/>
      <c r="IV588" s="290"/>
      <c r="IW588" s="290"/>
      <c r="IX588" s="290"/>
      <c r="IY588" s="290"/>
      <c r="IZ588" s="290"/>
      <c r="JA588" s="290"/>
      <c r="JB588" s="290"/>
      <c r="JC588" s="290"/>
      <c r="JD588" s="290"/>
      <c r="JE588" s="290"/>
      <c r="JF588" s="290"/>
      <c r="JG588" s="290"/>
      <c r="JH588" s="290"/>
      <c r="JI588" s="290"/>
      <c r="JJ588" s="290"/>
      <c r="JK588" s="290"/>
      <c r="JL588" s="290"/>
      <c r="JM588" s="290"/>
      <c r="JN588" s="290"/>
      <c r="JO588" s="290"/>
      <c r="JP588" s="290"/>
      <c r="JQ588" s="290"/>
      <c r="JR588" s="290"/>
      <c r="JS588" s="290"/>
      <c r="JT588" s="290"/>
      <c r="JU588" s="290"/>
      <c r="JV588" s="290"/>
      <c r="JW588" s="290"/>
      <c r="JX588" s="290"/>
      <c r="JY588" s="290"/>
      <c r="JZ588" s="290"/>
      <c r="KA588" s="290"/>
      <c r="KB588" s="290"/>
      <c r="KC588" s="290"/>
      <c r="KD588" s="290"/>
      <c r="KE588" s="290"/>
      <c r="KF588" s="290"/>
      <c r="KG588" s="290"/>
      <c r="KH588" s="290"/>
      <c r="KI588" s="290"/>
      <c r="KJ588" s="290"/>
      <c r="KK588" s="290"/>
      <c r="KL588" s="290"/>
      <c r="KM588" s="290"/>
      <c r="KN588" s="290"/>
      <c r="KO588" s="290"/>
      <c r="KP588" s="290"/>
      <c r="KQ588" s="290"/>
      <c r="KR588" s="290"/>
      <c r="KS588" s="290"/>
      <c r="KT588" s="290"/>
      <c r="KU588" s="290"/>
      <c r="KV588" s="290"/>
      <c r="KW588" s="290"/>
      <c r="KX588" s="290"/>
      <c r="KY588" s="290"/>
      <c r="KZ588" s="290"/>
      <c r="LA588" s="290"/>
      <c r="LB588" s="290"/>
      <c r="LC588" s="290"/>
      <c r="LD588" s="290"/>
      <c r="LE588" s="290"/>
      <c r="LF588" s="290"/>
      <c r="LG588" s="290"/>
      <c r="LH588" s="290"/>
      <c r="LI588" s="290"/>
      <c r="LJ588" s="290"/>
      <c r="LK588" s="290"/>
      <c r="LL588" s="290"/>
      <c r="LM588" s="290"/>
      <c r="LN588" s="290"/>
      <c r="LO588" s="290"/>
      <c r="LP588" s="290"/>
      <c r="LQ588" s="290"/>
      <c r="LR588" s="290"/>
      <c r="LS588" s="290"/>
      <c r="LT588" s="290"/>
      <c r="LU588" s="290"/>
      <c r="LV588" s="290"/>
      <c r="LW588" s="290"/>
      <c r="LX588" s="290"/>
      <c r="LY588" s="290"/>
      <c r="LZ588" s="290"/>
      <c r="MA588" s="290"/>
      <c r="MB588" s="290"/>
      <c r="MC588" s="290"/>
      <c r="MD588" s="290"/>
      <c r="ME588" s="290"/>
      <c r="MF588" s="290"/>
      <c r="MG588" s="290"/>
      <c r="MH588" s="290"/>
      <c r="MI588" s="290"/>
      <c r="MJ588" s="290"/>
      <c r="MK588" s="290"/>
      <c r="ML588" s="290"/>
      <c r="MM588" s="290"/>
      <c r="MN588" s="290"/>
      <c r="MO588" s="290"/>
      <c r="MP588" s="290"/>
      <c r="MQ588" s="290"/>
      <c r="MR588" s="290"/>
      <c r="MS588" s="290"/>
      <c r="MT588" s="290"/>
      <c r="MU588" s="290"/>
      <c r="MV588" s="290"/>
      <c r="MW588" s="290"/>
      <c r="MX588" s="290"/>
      <c r="MY588" s="290"/>
      <c r="MZ588" s="290"/>
      <c r="NA588" s="290"/>
      <c r="NB588" s="290"/>
      <c r="NC588" s="290"/>
      <c r="ND588" s="290"/>
      <c r="NE588" s="290"/>
      <c r="NF588" s="290"/>
      <c r="NG588" s="290"/>
      <c r="NH588" s="290"/>
      <c r="NI588" s="290"/>
      <c r="NJ588" s="290"/>
      <c r="NK588" s="290"/>
      <c r="NL588" s="290"/>
      <c r="NM588" s="290"/>
      <c r="NN588" s="290"/>
      <c r="NO588" s="290"/>
      <c r="NP588" s="290"/>
      <c r="NQ588" s="290"/>
      <c r="NR588" s="290"/>
      <c r="NS588" s="290"/>
      <c r="NT588" s="290"/>
      <c r="NU588" s="290"/>
      <c r="NV588" s="290"/>
      <c r="NW588" s="290"/>
      <c r="NX588" s="290"/>
      <c r="NY588" s="290"/>
      <c r="NZ588" s="290"/>
      <c r="OA588" s="290"/>
      <c r="OB588" s="290"/>
      <c r="OC588" s="290"/>
      <c r="OD588" s="290"/>
      <c r="OE588" s="290"/>
      <c r="OF588" s="290"/>
      <c r="OG588" s="290"/>
      <c r="OH588" s="290"/>
      <c r="OI588" s="290"/>
      <c r="OJ588" s="290"/>
      <c r="OK588" s="290"/>
      <c r="OL588" s="290"/>
      <c r="OM588" s="290"/>
      <c r="ON588" s="290"/>
      <c r="OO588" s="290"/>
      <c r="OP588" s="290"/>
      <c r="OQ588" s="290"/>
      <c r="OR588" s="290"/>
      <c r="OS588" s="290"/>
      <c r="OT588" s="290"/>
      <c r="OU588" s="290"/>
      <c r="OV588" s="290"/>
      <c r="OW588" s="290"/>
      <c r="OX588" s="290"/>
      <c r="OY588" s="290"/>
      <c r="OZ588" s="290"/>
      <c r="PA588" s="290"/>
      <c r="PB588" s="290"/>
      <c r="PC588" s="290"/>
      <c r="PD588" s="290"/>
      <c r="PE588" s="290"/>
      <c r="PF588" s="290"/>
      <c r="PG588" s="290"/>
      <c r="PH588" s="290"/>
      <c r="PI588" s="290"/>
      <c r="PJ588" s="290"/>
      <c r="PK588" s="290"/>
      <c r="PL588" s="290"/>
      <c r="PM588" s="290"/>
      <c r="PN588" s="290"/>
      <c r="PO588" s="290"/>
      <c r="PP588" s="290"/>
      <c r="PQ588" s="290"/>
      <c r="PR588" s="290"/>
      <c r="PS588" s="290"/>
      <c r="PT588" s="290"/>
      <c r="PU588" s="290"/>
      <c r="PV588" s="290"/>
      <c r="PW588" s="290"/>
      <c r="PX588" s="290"/>
      <c r="PY588" s="290"/>
      <c r="PZ588" s="290"/>
      <c r="QA588" s="290"/>
      <c r="QB588" s="290"/>
      <c r="QC588" s="290"/>
      <c r="QD588" s="290"/>
      <c r="QE588" s="290"/>
      <c r="QF588" s="290"/>
      <c r="QG588" s="290"/>
      <c r="QH588" s="290"/>
      <c r="QI588" s="290"/>
      <c r="QJ588" s="290"/>
      <c r="QK588" s="290"/>
      <c r="QL588" s="290"/>
      <c r="QM588" s="290"/>
      <c r="QN588" s="290"/>
      <c r="QO588" s="290"/>
      <c r="QP588" s="290"/>
      <c r="QQ588" s="290"/>
      <c r="QR588" s="290"/>
      <c r="QS588" s="290"/>
      <c r="QT588" s="290"/>
      <c r="QU588" s="290"/>
      <c r="QV588" s="290"/>
      <c r="QW588" s="290"/>
      <c r="QX588" s="290"/>
      <c r="QY588" s="290"/>
      <c r="QZ588" s="290"/>
      <c r="RA588" s="290"/>
      <c r="RB588" s="290"/>
      <c r="RC588" s="290"/>
      <c r="RD588" s="290"/>
      <c r="RE588" s="290"/>
      <c r="RF588" s="290"/>
      <c r="RG588" s="290"/>
      <c r="RH588" s="290"/>
      <c r="RI588" s="290"/>
      <c r="RJ588" s="290"/>
      <c r="RK588" s="290"/>
      <c r="RL588" s="290"/>
      <c r="RM588" s="290"/>
      <c r="RN588" s="290"/>
      <c r="RO588" s="290"/>
      <c r="RP588" s="290"/>
      <c r="RQ588" s="290"/>
      <c r="RR588" s="290"/>
      <c r="RS588" s="290"/>
      <c r="RT588" s="290"/>
      <c r="RU588" s="290"/>
      <c r="RV588" s="290"/>
      <c r="RW588" s="290"/>
      <c r="RX588" s="290"/>
      <c r="RY588" s="290"/>
      <c r="RZ588" s="290"/>
      <c r="SA588" s="290"/>
      <c r="SB588" s="290"/>
      <c r="SC588" s="290"/>
      <c r="SD588" s="290"/>
      <c r="SE588" s="290"/>
      <c r="SF588" s="290"/>
      <c r="SG588" s="290"/>
      <c r="SH588" s="290"/>
      <c r="SI588" s="290"/>
      <c r="SJ588" s="290"/>
      <c r="SK588" s="290"/>
      <c r="SL588" s="290"/>
      <c r="SM588" s="290"/>
      <c r="SN588" s="290"/>
      <c r="SO588" s="290"/>
      <c r="SP588" s="290"/>
      <c r="SQ588" s="290"/>
      <c r="SR588" s="290"/>
      <c r="SS588" s="290"/>
      <c r="ST588" s="290"/>
      <c r="SU588" s="290"/>
      <c r="SV588" s="290"/>
      <c r="SW588" s="290"/>
      <c r="SX588" s="290"/>
      <c r="SY588" s="290"/>
      <c r="SZ588" s="290"/>
      <c r="TA588" s="290"/>
      <c r="TB588" s="290"/>
      <c r="TC588" s="290"/>
      <c r="TD588" s="290"/>
      <c r="TE588" s="290"/>
      <c r="TF588" s="290"/>
      <c r="TG588" s="290"/>
      <c r="TH588" s="290"/>
      <c r="TI588" s="290"/>
      <c r="TJ588" s="290"/>
      <c r="TK588" s="290"/>
      <c r="TL588" s="290"/>
      <c r="TM588" s="290"/>
      <c r="TN588" s="290"/>
      <c r="TO588" s="290"/>
      <c r="TP588" s="290"/>
      <c r="TQ588" s="290"/>
      <c r="TR588" s="290"/>
      <c r="TS588" s="290"/>
      <c r="TT588" s="290"/>
      <c r="TU588" s="290"/>
      <c r="TV588" s="290"/>
      <c r="TW588" s="290"/>
      <c r="TX588" s="290"/>
      <c r="TY588" s="290"/>
      <c r="TZ588" s="290"/>
      <c r="UA588" s="290"/>
      <c r="UB588" s="290"/>
      <c r="UC588" s="290"/>
      <c r="UD588" s="290"/>
      <c r="UE588" s="290"/>
      <c r="UF588" s="290"/>
      <c r="UG588" s="290"/>
      <c r="UH588" s="290"/>
      <c r="UI588" s="290"/>
      <c r="UJ588" s="290"/>
      <c r="UK588" s="290"/>
      <c r="UL588" s="290"/>
      <c r="UM588" s="290"/>
      <c r="UN588" s="290"/>
      <c r="UO588" s="290"/>
      <c r="UP588" s="290"/>
      <c r="UQ588" s="290"/>
      <c r="UR588" s="290"/>
      <c r="US588" s="290"/>
      <c r="UT588" s="290"/>
      <c r="UU588" s="290"/>
      <c r="UV588" s="290"/>
      <c r="UW588" s="290"/>
      <c r="UX588" s="290"/>
      <c r="UY588" s="290"/>
      <c r="UZ588" s="290"/>
      <c r="VA588" s="290"/>
      <c r="VB588" s="290"/>
      <c r="VC588" s="290"/>
      <c r="VD588" s="290"/>
      <c r="VE588" s="290"/>
      <c r="VF588" s="290"/>
      <c r="VG588" s="290"/>
      <c r="VH588" s="290"/>
      <c r="VI588" s="290"/>
      <c r="VJ588" s="290"/>
      <c r="VK588" s="290"/>
      <c r="VL588" s="290"/>
      <c r="VM588" s="290"/>
      <c r="VN588" s="290"/>
      <c r="VO588" s="290"/>
      <c r="VP588" s="290"/>
      <c r="VQ588" s="290"/>
      <c r="VR588" s="290"/>
      <c r="VS588" s="290"/>
      <c r="VT588" s="290"/>
      <c r="VU588" s="290"/>
      <c r="VV588" s="290"/>
      <c r="VW588" s="290"/>
      <c r="VX588" s="290"/>
      <c r="VY588" s="290"/>
      <c r="VZ588" s="290"/>
      <c r="WA588" s="290"/>
      <c r="WB588" s="290"/>
      <c r="WC588" s="290"/>
      <c r="WD588" s="290"/>
      <c r="WE588" s="290"/>
      <c r="WF588" s="290"/>
      <c r="WG588" s="290"/>
      <c r="WH588" s="290"/>
      <c r="WI588" s="290"/>
      <c r="WJ588" s="290"/>
      <c r="WK588" s="290"/>
      <c r="WL588" s="290"/>
      <c r="WM588" s="290"/>
      <c r="WN588" s="290"/>
      <c r="WO588" s="290"/>
      <c r="WP588" s="290"/>
      <c r="WQ588" s="290"/>
      <c r="WR588" s="290"/>
      <c r="WS588" s="290"/>
      <c r="WT588" s="290"/>
      <c r="WU588" s="290"/>
      <c r="WV588" s="290"/>
      <c r="WW588" s="290"/>
      <c r="WX588" s="290"/>
      <c r="WY588" s="290"/>
      <c r="WZ588" s="290"/>
      <c r="XA588" s="290"/>
      <c r="XB588" s="290"/>
      <c r="XC588" s="290"/>
      <c r="XD588" s="290"/>
      <c r="XE588" s="290"/>
      <c r="XF588" s="290"/>
      <c r="XG588" s="290"/>
      <c r="XH588" s="290"/>
      <c r="XI588" s="290"/>
      <c r="XJ588" s="290"/>
      <c r="XK588" s="290"/>
      <c r="XL588" s="290"/>
      <c r="XM588" s="290"/>
      <c r="XN588" s="290"/>
      <c r="XO588" s="290"/>
      <c r="XP588" s="290"/>
      <c r="XQ588" s="290"/>
      <c r="XR588" s="290"/>
      <c r="XS588" s="290"/>
      <c r="XT588" s="290"/>
      <c r="XU588" s="290"/>
      <c r="XV588" s="290"/>
      <c r="XW588" s="290"/>
      <c r="XX588" s="290"/>
      <c r="XY588" s="290"/>
      <c r="XZ588" s="290"/>
      <c r="YA588" s="290"/>
      <c r="YB588" s="290"/>
      <c r="YC588" s="290"/>
      <c r="YD588" s="290"/>
      <c r="YE588" s="290"/>
      <c r="YF588" s="290"/>
      <c r="YG588" s="290"/>
      <c r="YH588" s="290"/>
      <c r="YI588" s="290"/>
      <c r="YJ588" s="290"/>
      <c r="YK588" s="290"/>
      <c r="YL588" s="290"/>
      <c r="YM588" s="290"/>
      <c r="YN588" s="290"/>
      <c r="YO588" s="290"/>
      <c r="YP588" s="290"/>
      <c r="YQ588" s="290"/>
      <c r="YR588" s="290"/>
      <c r="YS588" s="290"/>
      <c r="YT588" s="290"/>
      <c r="YU588" s="290"/>
      <c r="YV588" s="290"/>
      <c r="YW588" s="290"/>
      <c r="YX588" s="290"/>
      <c r="YY588" s="290"/>
      <c r="YZ588" s="290"/>
      <c r="ZA588" s="290"/>
      <c r="ZB588" s="290"/>
      <c r="ZC588" s="290"/>
      <c r="ZD588" s="290"/>
      <c r="ZE588" s="290"/>
      <c r="ZF588" s="290"/>
      <c r="ZG588" s="290"/>
      <c r="ZH588" s="290"/>
      <c r="ZI588" s="290"/>
      <c r="ZJ588" s="290"/>
      <c r="ZK588" s="290"/>
      <c r="ZL588" s="290"/>
      <c r="ZM588" s="290"/>
      <c r="ZN588" s="290"/>
      <c r="ZO588" s="290"/>
      <c r="ZP588" s="290"/>
      <c r="ZQ588" s="290"/>
      <c r="ZR588" s="290"/>
      <c r="ZS588" s="290"/>
      <c r="ZT588" s="290"/>
      <c r="ZU588" s="290"/>
      <c r="ZV588" s="290"/>
      <c r="ZW588" s="290"/>
      <c r="ZX588" s="290"/>
      <c r="ZY588" s="290"/>
      <c r="ZZ588" s="290"/>
      <c r="AAA588" s="290"/>
      <c r="AAB588" s="290"/>
      <c r="AAC588" s="290"/>
      <c r="AAD588" s="290"/>
      <c r="AAE588" s="290"/>
      <c r="AAF588" s="290"/>
      <c r="AAG588" s="290"/>
      <c r="AAH588" s="290"/>
      <c r="AAI588" s="290"/>
      <c r="AAJ588" s="290"/>
      <c r="AAK588" s="290"/>
      <c r="AAL588" s="290"/>
      <c r="AAM588" s="290"/>
      <c r="AAN588" s="290"/>
      <c r="AAO588" s="290"/>
      <c r="AAP588" s="290"/>
      <c r="AAQ588" s="290"/>
      <c r="AAR588" s="290"/>
      <c r="AAS588" s="290"/>
      <c r="AAT588" s="290"/>
      <c r="AAU588" s="290"/>
      <c r="AAV588" s="290"/>
      <c r="AAW588" s="290"/>
      <c r="AAX588" s="290"/>
      <c r="AAY588" s="290"/>
      <c r="AAZ588" s="290"/>
      <c r="ABA588" s="290"/>
      <c r="ABB588" s="290"/>
      <c r="ABC588" s="290"/>
      <c r="ABD588" s="290"/>
      <c r="ABE588" s="290"/>
      <c r="ABF588" s="290"/>
      <c r="ABG588" s="290"/>
      <c r="ABH588" s="290"/>
      <c r="ABI588" s="290"/>
      <c r="ABJ588" s="290"/>
      <c r="ABK588" s="290"/>
      <c r="ABL588" s="290"/>
      <c r="ABM588" s="290"/>
      <c r="ABN588" s="290"/>
      <c r="ABO588" s="290"/>
      <c r="ABP588" s="290"/>
      <c r="ABQ588" s="290"/>
      <c r="ABR588" s="290"/>
      <c r="ABS588" s="290"/>
      <c r="ABT588" s="290"/>
      <c r="ABU588" s="290"/>
      <c r="ABV588" s="290"/>
      <c r="ABW588" s="290"/>
      <c r="ABX588" s="290"/>
      <c r="ABY588" s="290"/>
      <c r="ABZ588" s="290"/>
      <c r="ACA588" s="290"/>
      <c r="ACB588" s="290"/>
      <c r="ACC588" s="290"/>
      <c r="ACD588" s="290"/>
      <c r="ACE588" s="290"/>
      <c r="ACF588" s="290"/>
      <c r="ACG588" s="290"/>
      <c r="ACH588" s="290"/>
      <c r="ACI588" s="290"/>
      <c r="ACJ588" s="290"/>
      <c r="ACK588" s="290"/>
      <c r="ACL588" s="290"/>
      <c r="ACM588" s="290"/>
      <c r="ACN588" s="290"/>
      <c r="ACO588" s="290"/>
      <c r="ACP588" s="290"/>
      <c r="ACQ588" s="290"/>
      <c r="ACR588" s="290"/>
      <c r="ACS588" s="290"/>
      <c r="ACT588" s="290"/>
      <c r="ACU588" s="290"/>
      <c r="ACV588" s="290"/>
      <c r="ACW588" s="290"/>
      <c r="ACX588" s="290"/>
      <c r="ACY588" s="290"/>
      <c r="ACZ588" s="290"/>
      <c r="ADA588" s="290"/>
      <c r="ADB588" s="290"/>
      <c r="ADC588" s="290"/>
      <c r="ADD588" s="290"/>
      <c r="ADE588" s="290"/>
      <c r="ADF588" s="290"/>
      <c r="ADG588" s="290"/>
      <c r="ADH588" s="290"/>
      <c r="ADI588" s="290"/>
      <c r="ADJ588" s="290"/>
      <c r="ADK588" s="290"/>
      <c r="ADL588" s="290"/>
      <c r="ADM588" s="290"/>
      <c r="ADN588" s="290"/>
      <c r="ADO588" s="290"/>
      <c r="ADP588" s="290"/>
      <c r="ADQ588" s="290"/>
      <c r="ADR588" s="290"/>
      <c r="ADS588" s="290"/>
      <c r="ADT588" s="290"/>
      <c r="ADU588" s="290"/>
      <c r="ADV588" s="290"/>
      <c r="ADW588" s="290"/>
      <c r="ADX588" s="290"/>
      <c r="ADY588" s="290"/>
      <c r="ADZ588" s="290"/>
      <c r="AEA588" s="290"/>
      <c r="AEB588" s="290"/>
      <c r="AEC588" s="290"/>
      <c r="AED588" s="290"/>
      <c r="AEE588" s="290"/>
      <c r="AEF588" s="290"/>
      <c r="AEG588" s="290"/>
      <c r="AEH588" s="290"/>
      <c r="AEI588" s="290"/>
      <c r="AEJ588" s="290"/>
      <c r="AEK588" s="290"/>
      <c r="AEL588" s="290"/>
      <c r="AEM588" s="290"/>
      <c r="AEN588" s="290"/>
      <c r="AEO588" s="290"/>
      <c r="AEP588" s="290"/>
      <c r="AEQ588" s="290"/>
      <c r="AER588" s="290"/>
      <c r="AES588" s="290"/>
      <c r="AET588" s="290"/>
      <c r="AEU588" s="290"/>
      <c r="AEV588" s="290"/>
      <c r="AEW588" s="290"/>
      <c r="AEX588" s="290"/>
      <c r="AEY588" s="290"/>
      <c r="AEZ588" s="290"/>
      <c r="AFA588" s="290"/>
      <c r="AFB588" s="290"/>
      <c r="AFC588" s="290"/>
      <c r="AFD588" s="290"/>
      <c r="AFE588" s="290"/>
      <c r="AFF588" s="290"/>
      <c r="AFG588" s="290"/>
      <c r="AFH588" s="290"/>
      <c r="AFI588" s="290"/>
      <c r="AFJ588" s="290"/>
      <c r="AFK588" s="290"/>
      <c r="AFL588" s="290"/>
      <c r="AFM588" s="290"/>
      <c r="AFN588" s="290"/>
      <c r="AFO588" s="290"/>
      <c r="AFP588" s="290"/>
      <c r="AFQ588" s="290"/>
      <c r="AFR588" s="290"/>
      <c r="AFS588" s="290"/>
      <c r="AFT588" s="290"/>
      <c r="AFU588" s="290"/>
      <c r="AFV588" s="290"/>
      <c r="AFW588" s="290"/>
      <c r="AFX588" s="290"/>
      <c r="AFY588" s="290"/>
      <c r="AFZ588" s="290"/>
      <c r="AGA588" s="290"/>
      <c r="AGB588" s="290"/>
      <c r="AGC588" s="290"/>
      <c r="AGD588" s="290"/>
      <c r="AGE588" s="290"/>
      <c r="AGF588" s="290"/>
      <c r="AGG588" s="290"/>
      <c r="AGH588" s="290"/>
      <c r="AGI588" s="290"/>
      <c r="AGJ588" s="290"/>
      <c r="AGK588" s="290"/>
      <c r="AGL588" s="290"/>
      <c r="AGM588" s="290"/>
      <c r="AGN588" s="290"/>
      <c r="AGO588" s="290"/>
      <c r="AGP588" s="290"/>
      <c r="AGQ588" s="290"/>
      <c r="AGR588" s="290"/>
      <c r="AGS588" s="290"/>
      <c r="AGT588" s="290"/>
      <c r="AGU588" s="290"/>
      <c r="AGV588" s="290"/>
      <c r="AGW588" s="290"/>
      <c r="AGX588" s="290"/>
      <c r="AGY588" s="290"/>
      <c r="AGZ588" s="290"/>
      <c r="AHA588" s="290"/>
      <c r="AHB588" s="290"/>
      <c r="AHC588" s="290"/>
      <c r="AHD588" s="290"/>
      <c r="AHE588" s="290"/>
      <c r="AHF588" s="290"/>
      <c r="AHG588" s="290"/>
      <c r="AHH588" s="290"/>
      <c r="AHI588" s="290"/>
      <c r="AHJ588" s="290"/>
      <c r="AHK588" s="290"/>
      <c r="AHL588" s="290"/>
      <c r="AHM588" s="290"/>
      <c r="AHN588" s="290"/>
      <c r="AHO588" s="290"/>
      <c r="AHP588" s="290"/>
      <c r="AHQ588" s="290"/>
      <c r="AHR588" s="290"/>
      <c r="AHS588" s="290"/>
      <c r="AHT588" s="290"/>
      <c r="AHU588" s="290"/>
      <c r="AHV588" s="290"/>
      <c r="AHW588" s="290"/>
      <c r="AHX588" s="290"/>
      <c r="AHY588" s="290"/>
      <c r="AHZ588" s="290"/>
      <c r="AIA588" s="290"/>
      <c r="AIB588" s="290"/>
      <c r="AIC588" s="290"/>
      <c r="AID588" s="290"/>
      <c r="AIE588" s="290"/>
      <c r="AIF588" s="290"/>
      <c r="AIG588" s="290"/>
      <c r="AIH588" s="290"/>
      <c r="AII588" s="290"/>
      <c r="AIJ588" s="290"/>
      <c r="AIK588" s="290"/>
      <c r="AIL588" s="290"/>
      <c r="AIM588" s="290"/>
      <c r="AIN588" s="290"/>
      <c r="AIO588" s="290"/>
      <c r="AIP588" s="290"/>
      <c r="AIQ588" s="290"/>
      <c r="AIR588" s="290"/>
      <c r="AIS588" s="290"/>
      <c r="AIT588" s="290"/>
      <c r="AIU588" s="290"/>
      <c r="AIV588" s="290"/>
      <c r="AIW588" s="290"/>
      <c r="AIX588" s="290"/>
      <c r="AIY588" s="290"/>
      <c r="AIZ588" s="290"/>
      <c r="AJA588" s="290"/>
      <c r="AJB588" s="290"/>
      <c r="AJC588" s="290"/>
      <c r="AJD588" s="290"/>
      <c r="AJE588" s="290"/>
      <c r="AJF588" s="290"/>
      <c r="AJG588" s="290"/>
      <c r="AJH588" s="290"/>
      <c r="AJI588" s="290"/>
      <c r="AJJ588" s="290"/>
      <c r="AJK588" s="290"/>
      <c r="AJL588" s="290"/>
      <c r="AJM588" s="290"/>
      <c r="AJN588" s="290"/>
      <c r="AJO588" s="290"/>
      <c r="AJP588" s="290"/>
      <c r="AJQ588" s="290"/>
      <c r="AJR588" s="290"/>
      <c r="AJS588" s="290"/>
      <c r="AJT588" s="290"/>
      <c r="AJU588" s="290"/>
      <c r="AJV588" s="290"/>
      <c r="AJW588" s="290"/>
      <c r="AJX588" s="290"/>
      <c r="AJY588" s="290"/>
      <c r="AJZ588" s="290"/>
      <c r="AKA588" s="290"/>
      <c r="AKB588" s="290"/>
      <c r="AKC588" s="290"/>
      <c r="AKD588" s="290"/>
      <c r="AKE588" s="290"/>
      <c r="AKF588" s="290"/>
      <c r="AKG588" s="290"/>
      <c r="AKH588" s="290"/>
      <c r="AKI588" s="290"/>
      <c r="AKJ588" s="290"/>
      <c r="AKK588" s="290"/>
      <c r="AKL588" s="290"/>
      <c r="AKM588" s="290"/>
      <c r="AKN588" s="290"/>
      <c r="AKO588" s="290"/>
      <c r="AKP588" s="290"/>
      <c r="AKQ588" s="290"/>
      <c r="AKR588" s="290"/>
      <c r="AKS588" s="290"/>
      <c r="AKT588" s="290"/>
      <c r="AKU588" s="290"/>
      <c r="AKV588" s="290"/>
      <c r="AKW588" s="290"/>
      <c r="AKX588" s="290"/>
      <c r="AKY588" s="290"/>
      <c r="AKZ588" s="290"/>
      <c r="ALA588" s="290"/>
      <c r="ALB588" s="290"/>
      <c r="ALC588" s="290"/>
      <c r="ALD588" s="290"/>
      <c r="ALE588" s="290"/>
      <c r="ALF588" s="290"/>
      <c r="ALG588" s="290"/>
      <c r="ALH588" s="290"/>
      <c r="ALI588" s="290"/>
      <c r="ALJ588" s="290"/>
      <c r="ALK588" s="290"/>
      <c r="ALL588" s="290"/>
      <c r="ALM588" s="290"/>
      <c r="ALN588" s="290"/>
      <c r="ALO588" s="290"/>
      <c r="ALP588" s="290"/>
      <c r="ALQ588" s="290"/>
      <c r="ALR588" s="290"/>
      <c r="ALS588" s="290"/>
      <c r="ALT588" s="290"/>
      <c r="ALU588" s="290"/>
      <c r="ALV588" s="290"/>
      <c r="ALW588" s="290"/>
      <c r="ALX588" s="290"/>
      <c r="ALY588" s="290"/>
      <c r="ALZ588" s="290"/>
      <c r="AMA588" s="290"/>
      <c r="AMB588" s="290"/>
      <c r="AMC588" s="290"/>
      <c r="AMD588" s="290"/>
      <c r="AME588" s="290"/>
      <c r="AMF588" s="290"/>
      <c r="AMG588" s="290"/>
      <c r="AMH588" s="290"/>
      <c r="AMI588" s="290"/>
      <c r="AMJ588" s="290"/>
      <c r="AMK588" s="290"/>
      <c r="AML588" s="290"/>
      <c r="AMM588" s="290"/>
      <c r="AMN588" s="290"/>
      <c r="AMO588" s="290"/>
      <c r="AMP588" s="290"/>
      <c r="AMQ588" s="290"/>
      <c r="AMR588" s="290"/>
      <c r="AMS588" s="290"/>
      <c r="AMT588" s="290"/>
      <c r="AMU588" s="290"/>
      <c r="AMV588" s="290"/>
      <c r="AMW588" s="290"/>
      <c r="AMX588" s="290"/>
      <c r="AMY588" s="290"/>
      <c r="AMZ588" s="290"/>
      <c r="ANA588" s="290"/>
      <c r="ANB588" s="290"/>
      <c r="ANC588" s="290"/>
      <c r="AND588" s="290"/>
      <c r="ANE588" s="290"/>
      <c r="ANF588" s="290"/>
      <c r="ANG588" s="290"/>
      <c r="ANH588" s="290"/>
      <c r="ANI588" s="290"/>
      <c r="ANJ588" s="290"/>
      <c r="ANK588" s="290"/>
      <c r="ANL588" s="290"/>
      <c r="ANM588" s="290"/>
      <c r="ANN588" s="290"/>
      <c r="ANO588" s="290"/>
      <c r="ANP588" s="290"/>
      <c r="ANQ588" s="290"/>
      <c r="ANR588" s="290"/>
      <c r="ANS588" s="290"/>
      <c r="ANT588" s="290"/>
      <c r="ANU588" s="290"/>
      <c r="ANV588" s="290"/>
      <c r="ANW588" s="290"/>
      <c r="ANX588" s="290"/>
      <c r="ANY588" s="290"/>
      <c r="ANZ588" s="290"/>
      <c r="AOA588" s="290"/>
      <c r="AOB588" s="290"/>
      <c r="AOC588" s="290"/>
      <c r="AOD588" s="290"/>
      <c r="AOE588" s="290"/>
      <c r="AOF588" s="290"/>
      <c r="AOG588" s="290"/>
      <c r="AOH588" s="290"/>
      <c r="AOI588" s="290"/>
      <c r="AOJ588" s="290"/>
      <c r="AOK588" s="290"/>
      <c r="AOL588" s="290"/>
      <c r="AOM588" s="290"/>
      <c r="AON588" s="290"/>
      <c r="AOO588" s="290"/>
      <c r="AOP588" s="290"/>
      <c r="AOQ588" s="290"/>
      <c r="AOR588" s="290"/>
      <c r="AOS588" s="290"/>
      <c r="AOT588" s="290"/>
      <c r="AOU588" s="290"/>
      <c r="AOV588" s="290"/>
      <c r="AOW588" s="290"/>
      <c r="AOX588" s="290"/>
      <c r="AOY588" s="290"/>
      <c r="AOZ588" s="290"/>
      <c r="APA588" s="290"/>
      <c r="APB588" s="290"/>
      <c r="APC588" s="290"/>
      <c r="APD588" s="290"/>
      <c r="APE588" s="290"/>
      <c r="APF588" s="290"/>
      <c r="APG588" s="290"/>
      <c r="APH588" s="290"/>
      <c r="API588" s="290"/>
      <c r="APJ588" s="290"/>
      <c r="APK588" s="290"/>
      <c r="APL588" s="290"/>
      <c r="APM588" s="290"/>
      <c r="APN588" s="290"/>
      <c r="APO588" s="290"/>
      <c r="APP588" s="290"/>
      <c r="APQ588" s="290"/>
      <c r="APR588" s="290"/>
      <c r="APS588" s="290"/>
      <c r="APT588" s="290"/>
      <c r="APU588" s="290"/>
      <c r="APV588" s="290"/>
      <c r="APW588" s="290"/>
      <c r="APX588" s="290"/>
      <c r="APY588" s="290"/>
      <c r="APZ588" s="290"/>
      <c r="AQA588" s="290"/>
      <c r="AQB588" s="290"/>
      <c r="AQC588" s="290"/>
      <c r="AQD588" s="290"/>
      <c r="AQE588" s="290"/>
      <c r="AQF588" s="290"/>
      <c r="AQG588" s="290"/>
      <c r="AQH588" s="290"/>
      <c r="AQI588" s="290"/>
      <c r="AQJ588" s="290"/>
      <c r="AQK588" s="290"/>
      <c r="AQL588" s="290"/>
      <c r="AQM588" s="290"/>
      <c r="AQN588" s="290"/>
      <c r="AQO588" s="290"/>
      <c r="AQP588" s="290"/>
      <c r="AQQ588" s="290"/>
      <c r="AQR588" s="290"/>
      <c r="AQS588" s="290"/>
      <c r="AQT588" s="290"/>
      <c r="AQU588" s="290"/>
      <c r="AQV588" s="290"/>
      <c r="AQW588" s="290"/>
      <c r="AQX588" s="290"/>
      <c r="AQY588" s="290"/>
      <c r="AQZ588" s="290"/>
      <c r="ARA588" s="290"/>
      <c r="ARB588" s="290"/>
      <c r="ARC588" s="290"/>
      <c r="ARD588" s="290"/>
      <c r="ARE588" s="290"/>
      <c r="ARF588" s="290"/>
      <c r="ARG588" s="290"/>
      <c r="ARH588" s="290"/>
      <c r="ARI588" s="290"/>
      <c r="ARJ588" s="290"/>
      <c r="ARK588" s="290"/>
      <c r="ARL588" s="290"/>
      <c r="ARM588" s="290"/>
      <c r="ARN588" s="290"/>
      <c r="ARO588" s="290"/>
      <c r="ARP588" s="290"/>
      <c r="ARQ588" s="290"/>
      <c r="ARR588" s="290"/>
      <c r="ARS588" s="290"/>
      <c r="ART588" s="290"/>
      <c r="ARU588" s="290"/>
      <c r="ARV588" s="290"/>
      <c r="ARW588" s="290"/>
      <c r="ARX588" s="290"/>
      <c r="ARY588" s="290"/>
      <c r="ARZ588" s="290"/>
      <c r="ASA588" s="290"/>
      <c r="ASB588" s="290"/>
      <c r="ASC588" s="290"/>
      <c r="ASD588" s="290"/>
      <c r="ASE588" s="290"/>
      <c r="ASF588" s="290"/>
      <c r="ASG588" s="290"/>
      <c r="ASH588" s="290"/>
      <c r="ASI588" s="290"/>
      <c r="ASJ588" s="290"/>
      <c r="ASK588" s="290"/>
      <c r="ASL588" s="290"/>
      <c r="ASM588" s="290"/>
      <c r="ASN588" s="290"/>
      <c r="ASO588" s="290"/>
      <c r="ASP588" s="290"/>
      <c r="ASQ588" s="290"/>
      <c r="ASR588" s="290"/>
      <c r="ASS588" s="290"/>
      <c r="AST588" s="290"/>
      <c r="ASU588" s="290"/>
      <c r="ASV588" s="290"/>
      <c r="ASW588" s="290"/>
      <c r="ASX588" s="290"/>
      <c r="ASY588" s="290"/>
      <c r="ASZ588" s="290"/>
      <c r="ATA588" s="290"/>
      <c r="ATB588" s="290"/>
      <c r="ATC588" s="290"/>
      <c r="ATD588" s="290"/>
      <c r="ATE588" s="290"/>
      <c r="ATF588" s="290"/>
      <c r="ATG588" s="290"/>
      <c r="ATH588" s="290"/>
      <c r="ATI588" s="290"/>
      <c r="ATJ588" s="290"/>
      <c r="ATK588" s="290"/>
      <c r="ATL588" s="290"/>
      <c r="ATM588" s="290"/>
      <c r="ATN588" s="290"/>
      <c r="ATO588" s="290"/>
      <c r="ATP588" s="290"/>
      <c r="ATQ588" s="290"/>
      <c r="ATR588" s="290"/>
      <c r="ATS588" s="290"/>
      <c r="ATT588" s="290"/>
      <c r="ATU588" s="290"/>
      <c r="ATV588" s="290"/>
      <c r="ATW588" s="290"/>
      <c r="ATX588" s="290"/>
      <c r="ATY588" s="290"/>
      <c r="ATZ588" s="290"/>
      <c r="AUA588" s="290"/>
      <c r="AUB588" s="290"/>
      <c r="AUC588" s="290"/>
      <c r="AUD588" s="290"/>
      <c r="AUE588" s="290"/>
      <c r="AUF588" s="290"/>
      <c r="AUG588" s="290"/>
      <c r="AUH588" s="290"/>
      <c r="AUI588" s="290"/>
      <c r="AUJ588" s="290"/>
      <c r="AUK588" s="290"/>
      <c r="AUL588" s="290"/>
      <c r="AUM588" s="290"/>
      <c r="AUN588" s="290"/>
      <c r="AUO588" s="290"/>
      <c r="AUP588" s="290"/>
      <c r="AUQ588" s="290"/>
      <c r="AUR588" s="290"/>
      <c r="AUS588" s="290"/>
      <c r="AUT588" s="290"/>
      <c r="AUU588" s="290"/>
      <c r="AUV588" s="290"/>
      <c r="AUW588" s="290"/>
      <c r="AUX588" s="290"/>
      <c r="AUY588" s="290"/>
      <c r="AUZ588" s="290"/>
      <c r="AVA588" s="290"/>
      <c r="AVB588" s="290"/>
      <c r="AVC588" s="290"/>
      <c r="AVD588" s="290"/>
      <c r="AVE588" s="290"/>
      <c r="AVF588" s="290"/>
      <c r="AVG588" s="290"/>
      <c r="AVH588" s="290"/>
      <c r="AVI588" s="290"/>
      <c r="AVJ588" s="290"/>
      <c r="AVK588" s="290"/>
      <c r="AVL588" s="290"/>
      <c r="AVM588" s="290"/>
      <c r="AVN588" s="290"/>
      <c r="AVO588" s="290"/>
      <c r="AVP588" s="290"/>
      <c r="AVQ588" s="290"/>
      <c r="AVR588" s="290"/>
      <c r="AVS588" s="290"/>
      <c r="AVT588" s="290"/>
      <c r="AVU588" s="290"/>
      <c r="AVV588" s="290"/>
      <c r="AVW588" s="290"/>
      <c r="AVX588" s="290"/>
      <c r="AVY588" s="290"/>
      <c r="AVZ588" s="290"/>
      <c r="AWA588" s="290"/>
      <c r="AWB588" s="290"/>
      <c r="AWC588" s="290"/>
      <c r="AWD588" s="290"/>
      <c r="AWE588" s="290"/>
      <c r="AWF588" s="290"/>
      <c r="AWG588" s="290"/>
      <c r="AWH588" s="290"/>
      <c r="AWI588" s="290"/>
      <c r="AWJ588" s="290"/>
      <c r="AWK588" s="290"/>
      <c r="AWL588" s="290"/>
      <c r="AWM588" s="290"/>
      <c r="AWN588" s="290"/>
      <c r="AWO588" s="290"/>
      <c r="AWP588" s="290"/>
      <c r="AWQ588" s="290"/>
      <c r="AWR588" s="290"/>
      <c r="AWS588" s="290"/>
      <c r="AWT588" s="290"/>
      <c r="AWU588" s="290"/>
      <c r="AWV588" s="290"/>
      <c r="AWW588" s="290"/>
      <c r="AWX588" s="290"/>
      <c r="AWY588" s="290"/>
      <c r="AWZ588" s="290"/>
      <c r="AXA588" s="290"/>
      <c r="AXB588" s="290"/>
      <c r="AXC588" s="290"/>
      <c r="AXD588" s="290"/>
      <c r="AXE588" s="290"/>
      <c r="AXF588" s="290"/>
      <c r="AXG588" s="290"/>
      <c r="AXH588" s="290"/>
      <c r="AXI588" s="290"/>
      <c r="AXJ588" s="290"/>
      <c r="AXK588" s="290"/>
      <c r="AXL588" s="290"/>
      <c r="AXM588" s="290"/>
      <c r="AXN588" s="290"/>
      <c r="AXO588" s="290"/>
      <c r="AXP588" s="290"/>
      <c r="AXQ588" s="290"/>
      <c r="AXR588" s="290"/>
      <c r="AXS588" s="290"/>
      <c r="AXT588" s="290"/>
      <c r="AXU588" s="290"/>
      <c r="AXV588" s="290"/>
      <c r="AXW588" s="290"/>
      <c r="AXX588" s="290"/>
      <c r="AXY588" s="290"/>
      <c r="AXZ588" s="290"/>
      <c r="AYA588" s="290"/>
      <c r="AYB588" s="290"/>
      <c r="AYC588" s="290"/>
      <c r="AYD588" s="290"/>
      <c r="AYE588" s="290"/>
      <c r="AYF588" s="290"/>
      <c r="AYG588" s="290"/>
      <c r="AYH588" s="290"/>
      <c r="AYI588" s="290"/>
      <c r="AYJ588" s="290"/>
      <c r="AYK588" s="290"/>
    </row>
    <row r="589" spans="1:1337" s="50" customFormat="1" ht="45.75" customHeight="1">
      <c r="A589" s="566">
        <f>1+A588</f>
        <v>588</v>
      </c>
      <c r="B589" s="402" t="s">
        <v>5946</v>
      </c>
      <c r="C589" s="202" t="s">
        <v>5947</v>
      </c>
      <c r="D589" s="205" t="s">
        <v>93</v>
      </c>
      <c r="E589" s="202">
        <v>45497</v>
      </c>
      <c r="F589" s="203">
        <v>45499</v>
      </c>
      <c r="G589" s="203">
        <v>45637</v>
      </c>
      <c r="H589" s="201" t="s">
        <v>416</v>
      </c>
      <c r="I589" s="206" t="s">
        <v>216</v>
      </c>
      <c r="J589" s="201" t="s">
        <v>757</v>
      </c>
      <c r="K589" s="271">
        <v>79745100</v>
      </c>
      <c r="L589" s="201">
        <v>3</v>
      </c>
      <c r="M589" s="272" t="s">
        <v>844</v>
      </c>
      <c r="N589" s="208" t="s">
        <v>98</v>
      </c>
      <c r="O589" s="218" t="s">
        <v>168</v>
      </c>
      <c r="P589" s="201" t="s">
        <v>758</v>
      </c>
      <c r="Q589" s="201" t="s">
        <v>5948</v>
      </c>
      <c r="R589" s="210">
        <f>+G589-F589</f>
        <v>138</v>
      </c>
      <c r="S589" s="201" t="s">
        <v>5949</v>
      </c>
      <c r="T589" s="273">
        <v>194933333</v>
      </c>
      <c r="U589" s="274">
        <v>2024001828</v>
      </c>
      <c r="V589" s="273">
        <f>+T589</f>
        <v>194933333</v>
      </c>
      <c r="W589" s="275">
        <v>45497</v>
      </c>
      <c r="X589" s="276" t="s">
        <v>473</v>
      </c>
      <c r="Y589" s="313">
        <f>+Z589+AA589+AB589</f>
        <v>194933333</v>
      </c>
      <c r="Z589" s="215">
        <f>+V589</f>
        <v>194933333</v>
      </c>
      <c r="AA589" s="216">
        <v>0</v>
      </c>
      <c r="AB589" s="217">
        <f>+AC589+AD589+AE589+AF589+AG589+AH589+AI589+AJ589</f>
        <v>0</v>
      </c>
      <c r="AC589" s="216">
        <v>0</v>
      </c>
      <c r="AD589" s="216">
        <v>0</v>
      </c>
      <c r="AE589" s="216">
        <v>0</v>
      </c>
      <c r="AF589" s="216">
        <v>0</v>
      </c>
      <c r="AG589" s="216">
        <v>0</v>
      </c>
      <c r="AH589" s="216">
        <v>0</v>
      </c>
      <c r="AI589" s="216">
        <v>0</v>
      </c>
      <c r="AJ589" s="216">
        <v>0</v>
      </c>
      <c r="AK589" s="209" t="s">
        <v>104</v>
      </c>
      <c r="AL589" s="191" t="s">
        <v>5950</v>
      </c>
      <c r="AM589" s="201" t="s">
        <v>4335</v>
      </c>
      <c r="AN589" s="207">
        <v>13542484</v>
      </c>
      <c r="AO589" s="209" t="s">
        <v>5951</v>
      </c>
      <c r="AP589" s="201" t="s">
        <v>1618</v>
      </c>
      <c r="AQ589" s="277">
        <v>45498</v>
      </c>
      <c r="AR589" s="209" t="s">
        <v>5952</v>
      </c>
      <c r="AS589" s="201" t="s">
        <v>114</v>
      </c>
      <c r="AT589" s="209" t="s">
        <v>109</v>
      </c>
      <c r="AU589" s="209" t="s">
        <v>392</v>
      </c>
      <c r="AV589" s="201"/>
      <c r="AW589" s="201"/>
      <c r="AX589" s="201"/>
      <c r="AY589" s="201" t="s">
        <v>108</v>
      </c>
      <c r="AZ589" s="240"/>
      <c r="BA589" s="201"/>
      <c r="BB589" s="241"/>
      <c r="BC589" s="240"/>
      <c r="BD589" s="210"/>
      <c r="BE589" s="210"/>
      <c r="BF589" s="210"/>
      <c r="BG589" s="240"/>
      <c r="BH589" s="221">
        <f>T589+BB589</f>
        <v>194933333</v>
      </c>
      <c r="BI589" s="161" t="s">
        <v>135</v>
      </c>
      <c r="BJ589" s="201"/>
      <c r="BK589" s="201"/>
      <c r="BL589" s="201"/>
      <c r="BM589" s="161" t="s">
        <v>5953</v>
      </c>
      <c r="BN589" s="285" t="s">
        <v>917</v>
      </c>
      <c r="BO589" s="261">
        <v>48</v>
      </c>
      <c r="BP589" s="261" t="s">
        <v>578</v>
      </c>
      <c r="BQ589" s="261" t="s">
        <v>108</v>
      </c>
      <c r="BR589" s="261" t="s">
        <v>108</v>
      </c>
      <c r="BS589" s="261" t="s">
        <v>108</v>
      </c>
      <c r="BT589" s="261" t="s">
        <v>108</v>
      </c>
      <c r="BU589" s="286" t="s">
        <v>5954</v>
      </c>
      <c r="BV589" s="261">
        <v>3227282096</v>
      </c>
      <c r="BW589" s="65" t="s">
        <v>5955</v>
      </c>
      <c r="BX589" s="287" t="s">
        <v>881</v>
      </c>
      <c r="BY589" s="261" t="s">
        <v>119</v>
      </c>
      <c r="BZ589" s="302">
        <v>33700010509</v>
      </c>
      <c r="CA589" s="250" t="s">
        <v>109</v>
      </c>
      <c r="CB589" s="250" t="s">
        <v>5887</v>
      </c>
      <c r="CC589" s="250" t="s">
        <v>5887</v>
      </c>
      <c r="CD589" s="250"/>
      <c r="CE589" s="294"/>
      <c r="CF589" s="294"/>
      <c r="CG589" s="223"/>
      <c r="CH589" s="223"/>
      <c r="CI589" s="223"/>
      <c r="CJ589" s="223"/>
      <c r="CK589" s="223"/>
      <c r="CL589" s="223"/>
      <c r="CM589" s="303"/>
      <c r="CN589" s="223"/>
      <c r="CO589" s="297"/>
    </row>
    <row r="590" spans="1:1337" s="50" customFormat="1" ht="45.75" customHeight="1">
      <c r="A590" s="566">
        <f>1+A589</f>
        <v>589</v>
      </c>
      <c r="B590" s="402" t="s">
        <v>5956</v>
      </c>
      <c r="C590" s="202" t="s">
        <v>5957</v>
      </c>
      <c r="D590" s="205" t="s">
        <v>93</v>
      </c>
      <c r="E590" s="202">
        <v>45497</v>
      </c>
      <c r="F590" s="203">
        <v>45503</v>
      </c>
      <c r="G590" s="203">
        <v>45657</v>
      </c>
      <c r="H590" s="201" t="s">
        <v>1154</v>
      </c>
      <c r="I590" s="206" t="s">
        <v>452</v>
      </c>
      <c r="J590" s="201" t="s">
        <v>5958</v>
      </c>
      <c r="K590" s="271">
        <v>860536250</v>
      </c>
      <c r="L590" s="201">
        <v>6</v>
      </c>
      <c r="M590" s="272" t="s">
        <v>926</v>
      </c>
      <c r="N590" s="208" t="s">
        <v>98</v>
      </c>
      <c r="O590" s="218" t="s">
        <v>993</v>
      </c>
      <c r="P590" s="201" t="s">
        <v>5959</v>
      </c>
      <c r="Q590" s="201" t="s">
        <v>5960</v>
      </c>
      <c r="R590" s="210">
        <f>+G590-F590</f>
        <v>154</v>
      </c>
      <c r="S590" s="201" t="s">
        <v>5961</v>
      </c>
      <c r="T590" s="273">
        <v>58492641</v>
      </c>
      <c r="U590" s="274">
        <v>2024001830</v>
      </c>
      <c r="V590" s="273">
        <f>+T590</f>
        <v>58492641</v>
      </c>
      <c r="W590" s="275">
        <v>45497</v>
      </c>
      <c r="X590" s="276" t="s">
        <v>473</v>
      </c>
      <c r="Y590" s="313">
        <f>+Z590+AA590+AB590</f>
        <v>58492641</v>
      </c>
      <c r="Z590" s="215">
        <f>+V590</f>
        <v>58492641</v>
      </c>
      <c r="AA590" s="216">
        <v>0</v>
      </c>
      <c r="AB590" s="217">
        <f>+AC590+AD590+AE590+AF590+AG590+AH590+AI590+AJ590</f>
        <v>0</v>
      </c>
      <c r="AC590" s="216">
        <v>0</v>
      </c>
      <c r="AD590" s="216">
        <v>0</v>
      </c>
      <c r="AE590" s="216">
        <v>0</v>
      </c>
      <c r="AF590" s="216">
        <v>0</v>
      </c>
      <c r="AG590" s="216">
        <v>0</v>
      </c>
      <c r="AH590" s="216">
        <v>0</v>
      </c>
      <c r="AI590" s="216">
        <v>0</v>
      </c>
      <c r="AJ590" s="216">
        <v>0</v>
      </c>
      <c r="AK590" s="209" t="s">
        <v>104</v>
      </c>
      <c r="AL590" s="191" t="s">
        <v>5962</v>
      </c>
      <c r="AM590" s="201" t="s">
        <v>4335</v>
      </c>
      <c r="AN590" s="207">
        <v>13542484</v>
      </c>
      <c r="AO590" s="209" t="s">
        <v>5963</v>
      </c>
      <c r="AP590" s="201" t="s">
        <v>1618</v>
      </c>
      <c r="AQ590" s="277">
        <v>45502</v>
      </c>
      <c r="AR590" s="209" t="s">
        <v>5964</v>
      </c>
      <c r="AS590" s="201" t="s">
        <v>114</v>
      </c>
      <c r="AT590" s="209" t="s">
        <v>109</v>
      </c>
      <c r="AU590" s="209" t="s">
        <v>392</v>
      </c>
      <c r="AV590" s="201"/>
      <c r="AW590" s="201"/>
      <c r="AX590" s="201"/>
      <c r="AY590" s="201" t="s">
        <v>108</v>
      </c>
      <c r="AZ590" s="240"/>
      <c r="BA590" s="201"/>
      <c r="BB590" s="241"/>
      <c r="BC590" s="240"/>
      <c r="BD590" s="210"/>
      <c r="BE590" s="210"/>
      <c r="BF590" s="210"/>
      <c r="BG590" s="240"/>
      <c r="BH590" s="221">
        <f>T590+BB590</f>
        <v>58492641</v>
      </c>
      <c r="BI590" s="161" t="s">
        <v>135</v>
      </c>
      <c r="BJ590" s="201"/>
      <c r="BK590" s="201"/>
      <c r="BL590" s="201"/>
      <c r="BM590" s="161" t="s">
        <v>5965</v>
      </c>
      <c r="BN590" s="285" t="s">
        <v>108</v>
      </c>
      <c r="BO590" s="261" t="s">
        <v>108</v>
      </c>
      <c r="BP590" s="261" t="s">
        <v>108</v>
      </c>
      <c r="BQ590" s="261" t="s">
        <v>108</v>
      </c>
      <c r="BR590" s="261" t="s">
        <v>108</v>
      </c>
      <c r="BS590" s="261" t="s">
        <v>108</v>
      </c>
      <c r="BT590" s="261" t="s">
        <v>108</v>
      </c>
      <c r="BU590" s="286" t="s">
        <v>5966</v>
      </c>
      <c r="BV590" s="261">
        <v>6121197</v>
      </c>
      <c r="BW590" s="65" t="s">
        <v>5967</v>
      </c>
      <c r="BX590" s="287" t="s">
        <v>2096</v>
      </c>
      <c r="BY590" s="261" t="s">
        <v>907</v>
      </c>
      <c r="BZ590" s="302">
        <v>285044764</v>
      </c>
      <c r="CA590" s="223" t="s">
        <v>109</v>
      </c>
      <c r="CB590" s="223" t="s">
        <v>5887</v>
      </c>
      <c r="CC590" s="250" t="s">
        <v>109</v>
      </c>
      <c r="CD590" s="250"/>
      <c r="CE590" s="294"/>
      <c r="CF590" s="294"/>
      <c r="CG590" s="223"/>
      <c r="CH590" s="223"/>
      <c r="CI590" s="223"/>
      <c r="CJ590" s="223"/>
      <c r="CK590" s="223"/>
      <c r="CL590" s="223"/>
      <c r="CM590" s="303"/>
      <c r="CN590" s="223"/>
      <c r="CO590" s="297"/>
    </row>
    <row r="591" spans="1:1337" s="50" customFormat="1" ht="45.75" customHeight="1">
      <c r="A591" s="589">
        <f>1+A590</f>
        <v>590</v>
      </c>
      <c r="B591" s="602" t="s">
        <v>5968</v>
      </c>
      <c r="C591" s="601" t="s">
        <v>5969</v>
      </c>
      <c r="D591" s="205" t="s">
        <v>93</v>
      </c>
      <c r="E591" s="601">
        <v>45499</v>
      </c>
      <c r="F591" s="203">
        <v>45499</v>
      </c>
      <c r="G591" s="203">
        <v>45657</v>
      </c>
      <c r="H591" s="201" t="s">
        <v>416</v>
      </c>
      <c r="I591" s="206" t="s">
        <v>180</v>
      </c>
      <c r="J591" s="603" t="s">
        <v>1842</v>
      </c>
      <c r="K591" s="271">
        <v>80399428</v>
      </c>
      <c r="L591" s="201">
        <v>2</v>
      </c>
      <c r="M591" s="272" t="s">
        <v>844</v>
      </c>
      <c r="N591" s="208" t="s">
        <v>98</v>
      </c>
      <c r="O591" s="218" t="s">
        <v>1061</v>
      </c>
      <c r="P591" s="201" t="s">
        <v>5905</v>
      </c>
      <c r="Q591" s="201" t="s">
        <v>5929</v>
      </c>
      <c r="R591" s="210">
        <f>+G591-F591</f>
        <v>158</v>
      </c>
      <c r="S591" s="201" t="s">
        <v>5970</v>
      </c>
      <c r="T591" s="273">
        <v>16161600</v>
      </c>
      <c r="U591" s="274">
        <v>2024001859</v>
      </c>
      <c r="V591" s="273">
        <f>+T591</f>
        <v>16161600</v>
      </c>
      <c r="W591" s="275">
        <v>45499</v>
      </c>
      <c r="X591" s="276" t="s">
        <v>473</v>
      </c>
      <c r="Y591" s="313">
        <f>+Z591+AA591+AB591</f>
        <v>16161600</v>
      </c>
      <c r="Z591" s="215">
        <f>+V591</f>
        <v>16161600</v>
      </c>
      <c r="AA591" s="216">
        <v>0</v>
      </c>
      <c r="AB591" s="217">
        <f>+AC591+AD591+AE591+AF591+AG591+AH591+AI591+AJ591</f>
        <v>0</v>
      </c>
      <c r="AC591" s="216">
        <v>0</v>
      </c>
      <c r="AD591" s="216">
        <v>0</v>
      </c>
      <c r="AE591" s="216">
        <v>0</v>
      </c>
      <c r="AF591" s="216">
        <v>0</v>
      </c>
      <c r="AG591" s="216">
        <v>0</v>
      </c>
      <c r="AH591" s="216">
        <v>0</v>
      </c>
      <c r="AI591" s="216">
        <v>0</v>
      </c>
      <c r="AJ591" s="216">
        <v>0</v>
      </c>
      <c r="AK591" s="209" t="s">
        <v>104</v>
      </c>
      <c r="AL591" s="191" t="s">
        <v>5971</v>
      </c>
      <c r="AM591" s="201" t="s">
        <v>4335</v>
      </c>
      <c r="AN591" s="207">
        <v>13542484</v>
      </c>
      <c r="AO591" s="209" t="s">
        <v>114</v>
      </c>
      <c r="AP591" s="201" t="s">
        <v>114</v>
      </c>
      <c r="AQ591" s="277" t="s">
        <v>114</v>
      </c>
      <c r="AR591" s="209" t="s">
        <v>114</v>
      </c>
      <c r="AS591" s="201" t="s">
        <v>109</v>
      </c>
      <c r="AT591" s="209" t="s">
        <v>109</v>
      </c>
      <c r="AU591" s="209" t="s">
        <v>392</v>
      </c>
      <c r="AV591" s="201"/>
      <c r="AW591" s="201"/>
      <c r="AX591" s="201" t="s">
        <v>109</v>
      </c>
      <c r="AY591" s="201" t="s">
        <v>108</v>
      </c>
      <c r="AZ591" s="240"/>
      <c r="BA591" s="201"/>
      <c r="BB591" s="241"/>
      <c r="BC591" s="240"/>
      <c r="BD591" s="210"/>
      <c r="BE591" s="210"/>
      <c r="BF591" s="210"/>
      <c r="BG591" s="240"/>
      <c r="BH591" s="221">
        <f>T591+BB591</f>
        <v>16161600</v>
      </c>
      <c r="BI591" s="604" t="s">
        <v>259</v>
      </c>
      <c r="BJ591" s="201"/>
      <c r="BK591" s="201" t="s">
        <v>114</v>
      </c>
      <c r="BL591" s="201"/>
      <c r="BM591" s="161" t="s">
        <v>2539</v>
      </c>
      <c r="BN591" s="285" t="s">
        <v>917</v>
      </c>
      <c r="BO591" s="261">
        <v>56</v>
      </c>
      <c r="BP591" s="261" t="s">
        <v>108</v>
      </c>
      <c r="BQ591" s="261" t="s">
        <v>108</v>
      </c>
      <c r="BR591" s="261" t="s">
        <v>108</v>
      </c>
      <c r="BS591" s="261" t="s">
        <v>108</v>
      </c>
      <c r="BT591" s="261" t="s">
        <v>108</v>
      </c>
      <c r="BU591" s="286" t="s">
        <v>1845</v>
      </c>
      <c r="BV591" s="261">
        <v>3133383839</v>
      </c>
      <c r="BW591" s="65" t="s">
        <v>1846</v>
      </c>
      <c r="BX591" s="287" t="s">
        <v>881</v>
      </c>
      <c r="BY591" s="261" t="s">
        <v>5972</v>
      </c>
      <c r="BZ591" s="302" t="s">
        <v>1847</v>
      </c>
      <c r="CA591" s="605" t="s">
        <v>109</v>
      </c>
      <c r="CB591" s="606" t="s">
        <v>109</v>
      </c>
      <c r="CC591" s="606" t="s">
        <v>109</v>
      </c>
      <c r="CD591" s="606" t="s">
        <v>5887</v>
      </c>
      <c r="CE591" s="606" t="s">
        <v>109</v>
      </c>
      <c r="CF591" s="607" t="s">
        <v>5735</v>
      </c>
      <c r="CG591" s="606"/>
      <c r="CH591" s="605"/>
      <c r="CI591" s="605"/>
      <c r="CJ591" s="605"/>
      <c r="CK591" s="605"/>
      <c r="CL591" s="605"/>
      <c r="CM591" s="605" t="s">
        <v>109</v>
      </c>
      <c r="CN591" s="605"/>
      <c r="CO591" s="297"/>
    </row>
    <row r="592" spans="1:1337" s="50" customFormat="1" ht="45.75" customHeight="1">
      <c r="A592" s="589">
        <f>1+A591</f>
        <v>591</v>
      </c>
      <c r="B592" s="403" t="s">
        <v>5973</v>
      </c>
      <c r="C592" s="156" t="s">
        <v>5974</v>
      </c>
      <c r="D592" s="156" t="s">
        <v>179</v>
      </c>
      <c r="E592" s="156" t="s">
        <v>5975</v>
      </c>
      <c r="F592" s="156">
        <v>45510</v>
      </c>
      <c r="G592" s="156">
        <v>45693</v>
      </c>
      <c r="H592" s="156" t="s">
        <v>5976</v>
      </c>
      <c r="I592" s="156" t="s">
        <v>5977</v>
      </c>
      <c r="J592" s="301" t="s">
        <v>5978</v>
      </c>
      <c r="K592" s="251">
        <v>900747313</v>
      </c>
      <c r="L592" s="156">
        <v>1</v>
      </c>
      <c r="M592" s="156" t="s">
        <v>926</v>
      </c>
      <c r="N592" s="156" t="s">
        <v>98</v>
      </c>
      <c r="O592" s="156" t="s">
        <v>5898</v>
      </c>
      <c r="P592" s="156" t="s">
        <v>5979</v>
      </c>
      <c r="Q592" s="156" t="s">
        <v>1037</v>
      </c>
      <c r="R592" s="143">
        <f>+G592-F592</f>
        <v>183</v>
      </c>
      <c r="S592" s="134" t="s">
        <v>5980</v>
      </c>
      <c r="T592" s="253">
        <v>700000002</v>
      </c>
      <c r="U592" s="156">
        <v>2024001872</v>
      </c>
      <c r="V592" s="253">
        <f>+T592</f>
        <v>700000002</v>
      </c>
      <c r="W592" s="156">
        <v>45503</v>
      </c>
      <c r="X592" s="156" t="s">
        <v>473</v>
      </c>
      <c r="Y592" s="317">
        <f>+Z592+AA592+AB592</f>
        <v>700000002</v>
      </c>
      <c r="Z592" s="156">
        <f>+V592</f>
        <v>700000002</v>
      </c>
      <c r="AA592" s="156">
        <v>0</v>
      </c>
      <c r="AB592" s="156">
        <v>0</v>
      </c>
      <c r="AC592" s="156">
        <v>0</v>
      </c>
      <c r="AD592" s="156">
        <v>0</v>
      </c>
      <c r="AE592" s="156">
        <v>0</v>
      </c>
      <c r="AF592" s="156">
        <v>0</v>
      </c>
      <c r="AG592" s="156">
        <v>0</v>
      </c>
      <c r="AH592" s="156">
        <v>0</v>
      </c>
      <c r="AI592" s="156">
        <v>0</v>
      </c>
      <c r="AJ592" s="156">
        <v>0</v>
      </c>
      <c r="AK592" s="156" t="s">
        <v>104</v>
      </c>
      <c r="AL592" s="103" t="s">
        <v>5981</v>
      </c>
      <c r="AM592" s="156" t="s">
        <v>5982</v>
      </c>
      <c r="AN592" s="156">
        <v>11411633</v>
      </c>
      <c r="AO592" s="156" t="s">
        <v>5983</v>
      </c>
      <c r="AP592" s="156" t="s">
        <v>1618</v>
      </c>
      <c r="AQ592" s="156">
        <v>45505</v>
      </c>
      <c r="AR592" s="156" t="s">
        <v>5984</v>
      </c>
      <c r="AS592" s="156" t="s">
        <v>114</v>
      </c>
      <c r="AT592" s="156" t="s">
        <v>109</v>
      </c>
      <c r="AU592" s="156" t="s">
        <v>392</v>
      </c>
      <c r="AV592" s="156"/>
      <c r="AW592" s="156"/>
      <c r="AX592" s="156" t="s">
        <v>109</v>
      </c>
      <c r="AY592" s="156" t="s">
        <v>108</v>
      </c>
      <c r="AZ592" s="156"/>
      <c r="BA592" s="156"/>
      <c r="BB592" s="156"/>
      <c r="BC592" s="156"/>
      <c r="BD592" s="156"/>
      <c r="BE592" s="156"/>
      <c r="BF592" s="156"/>
      <c r="BG592" s="156"/>
      <c r="BH592" s="153">
        <f>T592+BB592</f>
        <v>700000002</v>
      </c>
      <c r="BI592" s="301" t="s">
        <v>259</v>
      </c>
      <c r="BJ592" s="161"/>
      <c r="BK592" s="161"/>
      <c r="BL592" s="161"/>
      <c r="BM592" s="624" t="s">
        <v>3383</v>
      </c>
      <c r="BN592" s="156" t="s">
        <v>108</v>
      </c>
      <c r="BO592" s="156" t="s">
        <v>108</v>
      </c>
      <c r="BP592" s="156"/>
      <c r="BQ592" s="156" t="s">
        <v>108</v>
      </c>
      <c r="BR592" s="156" t="s">
        <v>108</v>
      </c>
      <c r="BS592" s="156" t="s">
        <v>108</v>
      </c>
      <c r="BT592" s="156" t="s">
        <v>108</v>
      </c>
      <c r="BU592" s="156" t="s">
        <v>5985</v>
      </c>
      <c r="BV592" s="156">
        <v>3023888027</v>
      </c>
      <c r="BW592" s="156" t="s">
        <v>5986</v>
      </c>
      <c r="BX592" s="156"/>
      <c r="BY592" s="156"/>
      <c r="BZ592" s="338"/>
      <c r="CA592" s="157" t="s">
        <v>109</v>
      </c>
      <c r="CB592" s="157" t="s">
        <v>109</v>
      </c>
      <c r="CC592" s="157" t="s">
        <v>5887</v>
      </c>
      <c r="CD592" s="157" t="s">
        <v>5887</v>
      </c>
      <c r="CE592" s="157" t="s">
        <v>5887</v>
      </c>
      <c r="CF592" s="152" t="s">
        <v>109</v>
      </c>
      <c r="CG592" s="152" t="s">
        <v>109</v>
      </c>
      <c r="CH592" s="152" t="s">
        <v>109</v>
      </c>
      <c r="CI592" s="156"/>
      <c r="CJ592" s="156"/>
      <c r="CK592" s="156"/>
      <c r="CL592" s="156"/>
      <c r="CM592" s="157"/>
      <c r="CN592" s="156"/>
      <c r="CO592" s="297"/>
      <c r="GV592" s="347"/>
      <c r="GW592" s="347"/>
      <c r="GX592" s="347"/>
      <c r="GY592" s="347"/>
      <c r="GZ592" s="347"/>
      <c r="HA592" s="347"/>
      <c r="HB592" s="347"/>
      <c r="HC592" s="347"/>
      <c r="HD592" s="347"/>
      <c r="HE592" s="347"/>
      <c r="HF592" s="347"/>
      <c r="HG592" s="347"/>
      <c r="HH592" s="347"/>
      <c r="HI592" s="347"/>
      <c r="HJ592" s="347"/>
      <c r="HK592" s="347"/>
      <c r="HL592" s="347"/>
      <c r="HM592" s="347"/>
      <c r="HN592" s="347"/>
      <c r="HO592" s="347"/>
      <c r="HP592" s="347"/>
      <c r="HQ592" s="347"/>
      <c r="HR592" s="347"/>
      <c r="HS592" s="347"/>
      <c r="HT592" s="347"/>
      <c r="HU592" s="347"/>
      <c r="HV592" s="347"/>
      <c r="HW592" s="347"/>
      <c r="HX592" s="347"/>
      <c r="HY592" s="347"/>
      <c r="HZ592" s="347"/>
      <c r="IA592" s="347"/>
      <c r="IB592" s="347"/>
      <c r="IC592" s="347"/>
      <c r="ID592" s="347"/>
      <c r="IE592" s="347"/>
      <c r="IF592" s="347"/>
      <c r="IG592" s="347"/>
      <c r="IH592" s="347"/>
      <c r="II592" s="347"/>
      <c r="IJ592" s="347"/>
      <c r="IK592" s="347"/>
      <c r="IL592" s="347"/>
      <c r="IM592" s="347"/>
      <c r="IN592" s="347"/>
      <c r="IO592" s="347"/>
      <c r="IP592" s="347"/>
      <c r="IQ592" s="347"/>
      <c r="IR592" s="347"/>
      <c r="IS592" s="347"/>
      <c r="IT592" s="347"/>
      <c r="IU592" s="347"/>
      <c r="IV592" s="347"/>
      <c r="IW592" s="347"/>
      <c r="IX592" s="347"/>
      <c r="IY592" s="347"/>
      <c r="IZ592" s="347"/>
      <c r="JA592" s="347"/>
      <c r="JB592" s="347"/>
      <c r="JC592" s="347"/>
      <c r="JD592" s="347"/>
      <c r="JE592" s="347"/>
      <c r="JF592" s="347"/>
      <c r="JG592" s="347"/>
      <c r="JH592" s="347"/>
      <c r="JI592" s="347"/>
      <c r="JJ592" s="347"/>
      <c r="JK592" s="347"/>
      <c r="JL592" s="347"/>
      <c r="JM592" s="347"/>
      <c r="JN592" s="347"/>
      <c r="JO592" s="347"/>
      <c r="JP592" s="347"/>
      <c r="JQ592" s="347"/>
      <c r="JR592" s="347"/>
      <c r="JS592" s="347"/>
      <c r="JT592" s="347"/>
      <c r="JU592" s="347"/>
      <c r="JV592" s="347"/>
      <c r="JW592" s="347"/>
      <c r="JX592" s="347"/>
      <c r="JY592" s="347"/>
      <c r="JZ592" s="347"/>
      <c r="KA592" s="347"/>
      <c r="KB592" s="347"/>
      <c r="KC592" s="347"/>
      <c r="KD592" s="347"/>
      <c r="KE592" s="347"/>
      <c r="KF592" s="347"/>
      <c r="KG592" s="347"/>
      <c r="KH592" s="347"/>
      <c r="KI592" s="347"/>
      <c r="KJ592" s="347"/>
      <c r="KK592" s="347"/>
      <c r="KL592" s="347"/>
      <c r="KM592" s="347"/>
      <c r="KN592" s="347"/>
      <c r="KO592" s="347"/>
      <c r="KP592" s="347"/>
      <c r="KQ592" s="347"/>
      <c r="KR592" s="347"/>
      <c r="KS592" s="347"/>
      <c r="KT592" s="347"/>
      <c r="KU592" s="347"/>
      <c r="KV592" s="347"/>
      <c r="KW592" s="347"/>
      <c r="KX592" s="347"/>
      <c r="KY592" s="347"/>
      <c r="KZ592" s="347"/>
      <c r="LA592" s="347"/>
      <c r="LB592" s="347"/>
      <c r="LC592" s="347"/>
      <c r="LD592" s="347"/>
      <c r="LE592" s="347"/>
      <c r="LF592" s="347"/>
      <c r="LG592" s="347"/>
      <c r="LH592" s="347"/>
      <c r="LI592" s="347"/>
      <c r="LJ592" s="347"/>
      <c r="LK592" s="347"/>
      <c r="LL592" s="347"/>
      <c r="LM592" s="347"/>
      <c r="LN592" s="347"/>
      <c r="LO592" s="347"/>
      <c r="LP592" s="347"/>
      <c r="LQ592" s="347"/>
      <c r="LR592" s="347"/>
      <c r="LS592" s="347"/>
      <c r="LT592" s="347"/>
      <c r="LU592" s="347"/>
      <c r="LV592" s="347"/>
      <c r="LW592" s="347"/>
      <c r="LX592" s="347"/>
      <c r="LY592" s="347"/>
      <c r="LZ592" s="347"/>
      <c r="MA592" s="347"/>
      <c r="MB592" s="347"/>
      <c r="MC592" s="347"/>
      <c r="MD592" s="347"/>
      <c r="ME592" s="347"/>
      <c r="MF592" s="347"/>
      <c r="MG592" s="347"/>
      <c r="MH592" s="347"/>
      <c r="MI592" s="347"/>
      <c r="MJ592" s="347"/>
      <c r="MK592" s="347"/>
      <c r="ML592" s="347"/>
      <c r="MM592" s="347"/>
      <c r="MN592" s="347"/>
      <c r="MO592" s="347"/>
      <c r="MP592" s="347"/>
      <c r="MQ592" s="347"/>
      <c r="MR592" s="347"/>
      <c r="MS592" s="347"/>
      <c r="MT592" s="347"/>
      <c r="MU592" s="347"/>
      <c r="MV592" s="347"/>
      <c r="MW592" s="347"/>
      <c r="MX592" s="347"/>
      <c r="MY592" s="347"/>
      <c r="MZ592" s="347"/>
      <c r="NA592" s="347"/>
      <c r="NB592" s="347"/>
      <c r="NC592" s="347"/>
      <c r="ND592" s="347"/>
      <c r="NE592" s="347"/>
      <c r="NF592" s="347"/>
      <c r="NG592" s="347"/>
      <c r="NH592" s="347"/>
      <c r="NI592" s="347"/>
      <c r="NJ592" s="347"/>
      <c r="NK592" s="347"/>
      <c r="NL592" s="347"/>
      <c r="NM592" s="347"/>
      <c r="NN592" s="347"/>
      <c r="NO592" s="347"/>
      <c r="NP592" s="347"/>
      <c r="NQ592" s="347"/>
      <c r="NR592" s="347"/>
      <c r="NS592" s="347"/>
      <c r="NT592" s="347"/>
      <c r="NU592" s="347"/>
      <c r="NV592" s="347"/>
      <c r="NW592" s="347"/>
      <c r="NX592" s="347"/>
      <c r="NY592" s="347"/>
      <c r="NZ592" s="347"/>
      <c r="OA592" s="347"/>
      <c r="OB592" s="347"/>
      <c r="OC592" s="347"/>
      <c r="OD592" s="347"/>
      <c r="OE592" s="347"/>
      <c r="OF592" s="347"/>
      <c r="OG592" s="347"/>
      <c r="OH592" s="347"/>
      <c r="OI592" s="347"/>
      <c r="OJ592" s="347"/>
      <c r="OK592" s="347"/>
      <c r="OL592" s="347"/>
      <c r="OM592" s="347"/>
      <c r="ON592" s="347"/>
      <c r="OO592" s="347"/>
      <c r="OP592" s="347"/>
      <c r="OQ592" s="347"/>
      <c r="OR592" s="347"/>
      <c r="OS592" s="347"/>
      <c r="OT592" s="347"/>
      <c r="OU592" s="347"/>
      <c r="OV592" s="347"/>
      <c r="OW592" s="347"/>
      <c r="OX592" s="347"/>
      <c r="OY592" s="347"/>
      <c r="OZ592" s="347"/>
      <c r="PA592" s="347"/>
      <c r="PB592" s="347"/>
      <c r="PC592" s="347"/>
      <c r="PD592" s="347"/>
      <c r="PE592" s="347"/>
      <c r="PF592" s="347"/>
      <c r="PG592" s="347"/>
      <c r="PH592" s="347"/>
      <c r="PI592" s="347"/>
      <c r="PJ592" s="347"/>
      <c r="PK592" s="347"/>
      <c r="PL592" s="347"/>
      <c r="PM592" s="347"/>
      <c r="PN592" s="347"/>
      <c r="PO592" s="347"/>
      <c r="PP592" s="347"/>
      <c r="PQ592" s="347"/>
      <c r="PR592" s="347"/>
      <c r="PS592" s="347"/>
      <c r="PT592" s="347"/>
      <c r="PU592" s="347"/>
      <c r="PV592" s="347"/>
      <c r="PW592" s="347"/>
      <c r="PX592" s="347"/>
      <c r="PY592" s="347"/>
      <c r="PZ592" s="347"/>
      <c r="QA592" s="347"/>
      <c r="QB592" s="347"/>
      <c r="QC592" s="347"/>
      <c r="QD592" s="347"/>
      <c r="QE592" s="347"/>
      <c r="QF592" s="347"/>
      <c r="QG592" s="347"/>
      <c r="QH592" s="347"/>
      <c r="QI592" s="347"/>
      <c r="QJ592" s="347"/>
      <c r="QK592" s="347"/>
      <c r="QL592" s="347"/>
      <c r="QM592" s="347"/>
      <c r="QN592" s="347"/>
      <c r="QO592" s="347"/>
      <c r="QP592" s="347"/>
      <c r="QQ592" s="347"/>
      <c r="QR592" s="347"/>
      <c r="QS592" s="347"/>
      <c r="QT592" s="347"/>
      <c r="QU592" s="347"/>
      <c r="QV592" s="347"/>
      <c r="QW592" s="347"/>
      <c r="QX592" s="347"/>
      <c r="QY592" s="347"/>
      <c r="QZ592" s="347"/>
      <c r="RA592" s="347"/>
      <c r="RB592" s="347"/>
      <c r="RC592" s="347"/>
      <c r="RD592" s="347"/>
      <c r="RE592" s="347"/>
      <c r="RF592" s="347"/>
      <c r="RG592" s="347"/>
      <c r="RH592" s="347"/>
      <c r="RI592" s="347"/>
      <c r="RJ592" s="347"/>
      <c r="RK592" s="347"/>
      <c r="RL592" s="347"/>
      <c r="RM592" s="347"/>
      <c r="RN592" s="347"/>
      <c r="RO592" s="347"/>
      <c r="RP592" s="347"/>
      <c r="RQ592" s="347"/>
      <c r="RR592" s="347"/>
      <c r="RS592" s="347"/>
      <c r="RT592" s="347"/>
      <c r="RU592" s="347"/>
      <c r="RV592" s="347"/>
      <c r="RW592" s="347"/>
      <c r="RX592" s="347"/>
      <c r="RY592" s="347"/>
      <c r="RZ592" s="347"/>
      <c r="SA592" s="347"/>
      <c r="SB592" s="347"/>
      <c r="SC592" s="347"/>
      <c r="SD592" s="347"/>
      <c r="SE592" s="347"/>
      <c r="SF592" s="347"/>
      <c r="SG592" s="347"/>
      <c r="SH592" s="347"/>
      <c r="SI592" s="347"/>
      <c r="SJ592" s="347"/>
      <c r="SK592" s="347"/>
      <c r="SL592" s="347"/>
      <c r="SM592" s="347"/>
      <c r="SN592" s="347"/>
      <c r="SO592" s="347"/>
      <c r="SP592" s="347"/>
      <c r="SQ592" s="347"/>
      <c r="SR592" s="347"/>
      <c r="SS592" s="347"/>
      <c r="ST592" s="347"/>
      <c r="SU592" s="347"/>
      <c r="SV592" s="347"/>
      <c r="SW592" s="347"/>
      <c r="SX592" s="347"/>
      <c r="SY592" s="347"/>
      <c r="SZ592" s="347"/>
      <c r="TA592" s="347"/>
      <c r="TB592" s="347"/>
      <c r="TC592" s="347"/>
      <c r="TD592" s="347"/>
      <c r="TE592" s="347"/>
      <c r="TF592" s="347"/>
      <c r="TG592" s="347"/>
      <c r="TH592" s="347"/>
      <c r="TI592" s="347"/>
      <c r="TJ592" s="347"/>
      <c r="TK592" s="347"/>
      <c r="TL592" s="347"/>
      <c r="TM592" s="347"/>
      <c r="TN592" s="347"/>
      <c r="TO592" s="347"/>
      <c r="TP592" s="347"/>
      <c r="TQ592" s="347"/>
      <c r="TR592" s="347"/>
      <c r="TS592" s="347"/>
      <c r="TT592" s="347"/>
      <c r="TU592" s="347"/>
      <c r="TV592" s="347"/>
      <c r="TW592" s="347"/>
      <c r="TX592" s="347"/>
      <c r="TY592" s="347"/>
      <c r="TZ592" s="347"/>
      <c r="UA592" s="347"/>
      <c r="UB592" s="347"/>
      <c r="UC592" s="347"/>
      <c r="UD592" s="347"/>
      <c r="UE592" s="347"/>
      <c r="UF592" s="347"/>
      <c r="UG592" s="347"/>
      <c r="UH592" s="347"/>
      <c r="UI592" s="347"/>
      <c r="UJ592" s="347"/>
      <c r="UK592" s="347"/>
      <c r="UL592" s="347"/>
      <c r="UM592" s="347"/>
      <c r="UN592" s="347"/>
      <c r="UO592" s="347"/>
      <c r="UP592" s="347"/>
      <c r="UQ592" s="347"/>
      <c r="UR592" s="347"/>
      <c r="US592" s="347"/>
      <c r="UT592" s="347"/>
      <c r="UU592" s="347"/>
      <c r="UV592" s="347"/>
      <c r="UW592" s="347"/>
      <c r="UX592" s="347"/>
      <c r="UY592" s="347"/>
      <c r="UZ592" s="347"/>
      <c r="VA592" s="347"/>
      <c r="VB592" s="347"/>
      <c r="VC592" s="347"/>
      <c r="VD592" s="347"/>
      <c r="VE592" s="347"/>
      <c r="VF592" s="347"/>
      <c r="VG592" s="347"/>
      <c r="VH592" s="347"/>
      <c r="VI592" s="347"/>
      <c r="VJ592" s="347"/>
      <c r="VK592" s="347"/>
      <c r="VL592" s="347"/>
      <c r="VM592" s="347"/>
      <c r="VN592" s="347"/>
      <c r="VO592" s="347"/>
      <c r="VP592" s="347"/>
      <c r="VQ592" s="347"/>
      <c r="VR592" s="347"/>
      <c r="VS592" s="347"/>
      <c r="VT592" s="347"/>
      <c r="VU592" s="347"/>
      <c r="VV592" s="347"/>
      <c r="VW592" s="347"/>
      <c r="VX592" s="347"/>
      <c r="VY592" s="347"/>
      <c r="VZ592" s="347"/>
      <c r="WA592" s="347"/>
      <c r="WB592" s="347"/>
      <c r="WC592" s="347"/>
      <c r="WD592" s="347"/>
      <c r="WE592" s="347"/>
      <c r="WF592" s="347"/>
      <c r="WG592" s="347"/>
      <c r="WH592" s="347"/>
      <c r="WI592" s="347"/>
      <c r="WJ592" s="347"/>
      <c r="WK592" s="347"/>
      <c r="WL592" s="347"/>
      <c r="WM592" s="347"/>
      <c r="WN592" s="347"/>
      <c r="WO592" s="347"/>
      <c r="WP592" s="347"/>
      <c r="WQ592" s="347"/>
      <c r="WR592" s="347"/>
      <c r="WS592" s="347"/>
      <c r="WT592" s="347"/>
      <c r="WU592" s="347"/>
      <c r="WV592" s="347"/>
      <c r="WW592" s="347"/>
      <c r="WX592" s="347"/>
      <c r="WY592" s="347"/>
      <c r="WZ592" s="347"/>
      <c r="XA592" s="347"/>
      <c r="XB592" s="347"/>
      <c r="XC592" s="347"/>
      <c r="XD592" s="347"/>
      <c r="XE592" s="347"/>
      <c r="XF592" s="347"/>
      <c r="XG592" s="347"/>
      <c r="XH592" s="347"/>
      <c r="XI592" s="347"/>
      <c r="XJ592" s="347"/>
      <c r="XK592" s="347"/>
      <c r="XL592" s="347"/>
      <c r="XM592" s="347"/>
      <c r="XN592" s="347"/>
      <c r="XO592" s="347"/>
      <c r="XP592" s="347"/>
      <c r="XQ592" s="347"/>
      <c r="XR592" s="347"/>
      <c r="XS592" s="347"/>
      <c r="XT592" s="347"/>
      <c r="XU592" s="347"/>
      <c r="XV592" s="347"/>
      <c r="XW592" s="347"/>
      <c r="XX592" s="347"/>
      <c r="XY592" s="347"/>
      <c r="XZ592" s="347"/>
      <c r="YA592" s="347"/>
      <c r="YB592" s="347"/>
      <c r="YC592" s="347"/>
      <c r="YD592" s="347"/>
      <c r="YE592" s="347"/>
      <c r="YF592" s="347"/>
      <c r="YG592" s="347"/>
      <c r="YH592" s="347"/>
      <c r="YI592" s="347"/>
      <c r="YJ592" s="347"/>
      <c r="YK592" s="347"/>
      <c r="YL592" s="347"/>
      <c r="YM592" s="347"/>
      <c r="YN592" s="347"/>
      <c r="YO592" s="347"/>
      <c r="YP592" s="347"/>
      <c r="YQ592" s="347"/>
      <c r="YR592" s="347"/>
      <c r="YS592" s="347"/>
      <c r="YT592" s="347"/>
      <c r="YU592" s="347"/>
      <c r="YV592" s="347"/>
      <c r="YW592" s="347"/>
      <c r="YX592" s="347"/>
      <c r="YY592" s="347"/>
      <c r="YZ592" s="347"/>
      <c r="ZA592" s="347"/>
      <c r="ZB592" s="347"/>
      <c r="ZC592" s="347"/>
      <c r="ZD592" s="347"/>
      <c r="ZE592" s="347"/>
      <c r="ZF592" s="347"/>
      <c r="ZG592" s="347"/>
      <c r="ZH592" s="347"/>
      <c r="ZI592" s="347"/>
      <c r="ZJ592" s="347"/>
      <c r="ZK592" s="347"/>
      <c r="ZL592" s="347"/>
      <c r="ZM592" s="347"/>
      <c r="ZN592" s="347"/>
      <c r="ZO592" s="347"/>
      <c r="ZP592" s="347"/>
      <c r="ZQ592" s="347"/>
      <c r="ZR592" s="347"/>
      <c r="ZS592" s="347"/>
      <c r="ZT592" s="347"/>
      <c r="ZU592" s="347"/>
      <c r="ZV592" s="347"/>
      <c r="ZW592" s="347"/>
      <c r="ZX592" s="347"/>
      <c r="ZY592" s="347"/>
      <c r="ZZ592" s="347"/>
      <c r="AAA592" s="347"/>
      <c r="AAB592" s="347"/>
      <c r="AAC592" s="347"/>
      <c r="AAD592" s="347"/>
      <c r="AAE592" s="347"/>
      <c r="AAF592" s="347"/>
      <c r="AAG592" s="347"/>
      <c r="AAH592" s="347"/>
      <c r="AAI592" s="347"/>
      <c r="AAJ592" s="347"/>
      <c r="AAK592" s="347"/>
      <c r="AAL592" s="347"/>
      <c r="AAM592" s="347"/>
      <c r="AAN592" s="347"/>
      <c r="AAO592" s="347"/>
      <c r="AAP592" s="347"/>
      <c r="AAQ592" s="347"/>
      <c r="AAR592" s="347"/>
      <c r="AAS592" s="347"/>
      <c r="AAT592" s="347"/>
      <c r="AAU592" s="347"/>
      <c r="AAV592" s="347"/>
      <c r="AAW592" s="347"/>
      <c r="AAX592" s="347"/>
      <c r="AAY592" s="347"/>
      <c r="AAZ592" s="347"/>
      <c r="ABA592" s="347"/>
      <c r="ABB592" s="347"/>
      <c r="ABC592" s="347"/>
      <c r="ABD592" s="347"/>
      <c r="ABE592" s="347"/>
      <c r="ABF592" s="347"/>
      <c r="ABG592" s="347"/>
      <c r="ABH592" s="347"/>
      <c r="ABI592" s="347"/>
      <c r="ABJ592" s="347"/>
      <c r="ABK592" s="347"/>
      <c r="ABL592" s="347"/>
      <c r="ABM592" s="347"/>
      <c r="ABN592" s="347"/>
      <c r="ABO592" s="347"/>
      <c r="ABP592" s="347"/>
      <c r="ABQ592" s="347"/>
      <c r="ABR592" s="347"/>
      <c r="ABS592" s="347"/>
      <c r="ABT592" s="347"/>
      <c r="ABU592" s="347"/>
      <c r="ABV592" s="347"/>
      <c r="ABW592" s="347"/>
      <c r="ABX592" s="347"/>
      <c r="ABY592" s="347"/>
      <c r="ABZ592" s="347"/>
      <c r="ACA592" s="347"/>
      <c r="ACB592" s="347"/>
      <c r="ACC592" s="347"/>
      <c r="ACD592" s="347"/>
      <c r="ACE592" s="347"/>
      <c r="ACF592" s="347"/>
      <c r="ACG592" s="347"/>
      <c r="ACH592" s="347"/>
      <c r="ACI592" s="347"/>
      <c r="ACJ592" s="347"/>
      <c r="ACK592" s="347"/>
      <c r="ACL592" s="347"/>
      <c r="ACM592" s="347"/>
      <c r="ACN592" s="347"/>
      <c r="ACO592" s="347"/>
      <c r="ACP592" s="347"/>
      <c r="ACQ592" s="347"/>
      <c r="ACR592" s="347"/>
      <c r="ACS592" s="347"/>
      <c r="ACT592" s="347"/>
      <c r="ACU592" s="347"/>
      <c r="ACV592" s="347"/>
      <c r="ACW592" s="347"/>
      <c r="ACX592" s="347"/>
      <c r="ACY592" s="347"/>
      <c r="ACZ592" s="347"/>
      <c r="ADA592" s="347"/>
      <c r="ADB592" s="347"/>
      <c r="ADC592" s="347"/>
      <c r="ADD592" s="347"/>
      <c r="ADE592" s="347"/>
      <c r="ADF592" s="347"/>
      <c r="ADG592" s="347"/>
      <c r="ADH592" s="347"/>
      <c r="ADI592" s="347"/>
      <c r="ADJ592" s="347"/>
      <c r="ADK592" s="347"/>
      <c r="ADL592" s="347"/>
      <c r="ADM592" s="347"/>
      <c r="ADN592" s="347"/>
      <c r="ADO592" s="347"/>
      <c r="ADP592" s="347"/>
      <c r="ADQ592" s="347"/>
      <c r="ADR592" s="347"/>
      <c r="ADS592" s="347"/>
      <c r="ADT592" s="347"/>
      <c r="ADU592" s="347"/>
      <c r="ADV592" s="347"/>
      <c r="ADW592" s="347"/>
      <c r="ADX592" s="347"/>
      <c r="ADY592" s="347"/>
      <c r="ADZ592" s="347"/>
      <c r="AEA592" s="347"/>
      <c r="AEB592" s="347"/>
      <c r="AEC592" s="347"/>
      <c r="AED592" s="347"/>
      <c r="AEE592" s="347"/>
      <c r="AEF592" s="347"/>
      <c r="AEG592" s="347"/>
      <c r="AEH592" s="347"/>
      <c r="AEI592" s="347"/>
      <c r="AEJ592" s="347"/>
      <c r="AEK592" s="347"/>
      <c r="AEL592" s="347"/>
      <c r="AEM592" s="347"/>
      <c r="AEN592" s="347"/>
      <c r="AEO592" s="347"/>
      <c r="AEP592" s="347"/>
      <c r="AEQ592" s="347"/>
      <c r="AER592" s="347"/>
      <c r="AES592" s="347"/>
      <c r="AET592" s="347"/>
      <c r="AEU592" s="347"/>
      <c r="AEV592" s="347"/>
      <c r="AEW592" s="347"/>
      <c r="AEX592" s="347"/>
      <c r="AEY592" s="347"/>
      <c r="AEZ592" s="347"/>
      <c r="AFA592" s="347"/>
      <c r="AFB592" s="347"/>
      <c r="AFC592" s="347"/>
      <c r="AFD592" s="347"/>
      <c r="AFE592" s="347"/>
      <c r="AFF592" s="347"/>
      <c r="AFG592" s="347"/>
      <c r="AFH592" s="347"/>
      <c r="AFI592" s="347"/>
      <c r="AFJ592" s="347"/>
      <c r="AFK592" s="347"/>
      <c r="AFL592" s="347"/>
      <c r="AFM592" s="347"/>
      <c r="AFN592" s="347"/>
      <c r="AFO592" s="347"/>
      <c r="AFP592" s="347"/>
      <c r="AFQ592" s="347"/>
      <c r="AFR592" s="347"/>
      <c r="AFS592" s="347"/>
      <c r="AFT592" s="347"/>
      <c r="AFU592" s="347"/>
      <c r="AFV592" s="347"/>
      <c r="AFW592" s="347"/>
      <c r="AFX592" s="347"/>
      <c r="AFY592" s="347"/>
      <c r="AFZ592" s="347"/>
      <c r="AGA592" s="347"/>
      <c r="AGB592" s="347"/>
      <c r="AGC592" s="347"/>
      <c r="AGD592" s="347"/>
      <c r="AGE592" s="347"/>
      <c r="AGF592" s="347"/>
      <c r="AGG592" s="347"/>
      <c r="AGH592" s="347"/>
      <c r="AGI592" s="347"/>
      <c r="AGJ592" s="347"/>
      <c r="AGK592" s="347"/>
      <c r="AGL592" s="347"/>
      <c r="AGM592" s="347"/>
      <c r="AGN592" s="347"/>
      <c r="AGO592" s="347"/>
      <c r="AGP592" s="347"/>
      <c r="AGQ592" s="347"/>
      <c r="AGR592" s="347"/>
      <c r="AGS592" s="347"/>
      <c r="AGT592" s="347"/>
      <c r="AGU592" s="347"/>
      <c r="AGV592" s="347"/>
      <c r="AGW592" s="347"/>
      <c r="AGX592" s="347"/>
      <c r="AGY592" s="347"/>
      <c r="AGZ592" s="347"/>
      <c r="AHA592" s="347"/>
      <c r="AHB592" s="347"/>
      <c r="AHC592" s="347"/>
      <c r="AHD592" s="347"/>
      <c r="AHE592" s="347"/>
      <c r="AHF592" s="347"/>
      <c r="AHG592" s="347"/>
      <c r="AHH592" s="347"/>
      <c r="AHI592" s="347"/>
      <c r="AHJ592" s="347"/>
      <c r="AHK592" s="347"/>
      <c r="AHL592" s="347"/>
      <c r="AHM592" s="347"/>
      <c r="AHN592" s="347"/>
      <c r="AHO592" s="347"/>
      <c r="AHP592" s="347"/>
      <c r="AHQ592" s="347"/>
      <c r="AHR592" s="347"/>
      <c r="AHS592" s="347"/>
      <c r="AHT592" s="347"/>
      <c r="AHU592" s="347"/>
      <c r="AHV592" s="347"/>
      <c r="AHW592" s="347"/>
      <c r="AHX592" s="347"/>
      <c r="AHY592" s="347"/>
      <c r="AHZ592" s="347"/>
      <c r="AIA592" s="347"/>
      <c r="AIB592" s="347"/>
      <c r="AIC592" s="347"/>
      <c r="AID592" s="347"/>
      <c r="AIE592" s="347"/>
      <c r="AIF592" s="347"/>
      <c r="AIG592" s="347"/>
      <c r="AIH592" s="347"/>
      <c r="AII592" s="347"/>
      <c r="AIJ592" s="347"/>
      <c r="AIK592" s="347"/>
      <c r="AIL592" s="347"/>
      <c r="AIM592" s="347"/>
      <c r="AIN592" s="347"/>
      <c r="AIO592" s="347"/>
      <c r="AIP592" s="347"/>
      <c r="AIQ592" s="347"/>
      <c r="AIR592" s="347"/>
      <c r="AIS592" s="347"/>
      <c r="AIT592" s="347"/>
      <c r="AIU592" s="347"/>
      <c r="AIV592" s="347"/>
      <c r="AIW592" s="347"/>
      <c r="AIX592" s="347"/>
      <c r="AIY592" s="347"/>
      <c r="AIZ592" s="347"/>
      <c r="AJA592" s="347"/>
      <c r="AJB592" s="347"/>
      <c r="AJC592" s="347"/>
      <c r="AJD592" s="347"/>
      <c r="AJE592" s="347"/>
      <c r="AJF592" s="347"/>
      <c r="AJG592" s="347"/>
      <c r="AJH592" s="347"/>
      <c r="AJI592" s="347"/>
      <c r="AJJ592" s="347"/>
      <c r="AJK592" s="347"/>
      <c r="AJL592" s="347"/>
      <c r="AJM592" s="347"/>
      <c r="AJN592" s="347"/>
      <c r="AJO592" s="347"/>
      <c r="AJP592" s="347"/>
      <c r="AJQ592" s="347"/>
      <c r="AJR592" s="347"/>
      <c r="AJS592" s="347"/>
      <c r="AJT592" s="347"/>
      <c r="AJU592" s="347"/>
      <c r="AJV592" s="347"/>
      <c r="AJW592" s="347"/>
      <c r="AJX592" s="347"/>
      <c r="AJY592" s="347"/>
      <c r="AJZ592" s="347"/>
      <c r="AKA592" s="347"/>
      <c r="AKB592" s="347"/>
      <c r="AKC592" s="347"/>
      <c r="AKD592" s="347"/>
      <c r="AKE592" s="347"/>
      <c r="AKF592" s="347"/>
      <c r="AKG592" s="347"/>
      <c r="AKH592" s="347"/>
      <c r="AKI592" s="347"/>
      <c r="AKJ592" s="347"/>
      <c r="AKK592" s="347"/>
      <c r="AKL592" s="347"/>
      <c r="AKM592" s="347"/>
      <c r="AKN592" s="347"/>
      <c r="AKO592" s="347"/>
      <c r="AKP592" s="347"/>
      <c r="AKQ592" s="347"/>
      <c r="AKR592" s="347"/>
      <c r="AKS592" s="347"/>
      <c r="AKT592" s="347"/>
      <c r="AKU592" s="347"/>
      <c r="AKV592" s="347"/>
      <c r="AKW592" s="347"/>
      <c r="AKX592" s="347"/>
      <c r="AKY592" s="347"/>
      <c r="AKZ592" s="347"/>
      <c r="ALA592" s="347"/>
      <c r="ALB592" s="347"/>
      <c r="ALC592" s="347"/>
      <c r="ALD592" s="347"/>
      <c r="ALE592" s="347"/>
      <c r="ALF592" s="347"/>
      <c r="ALG592" s="347"/>
      <c r="ALH592" s="347"/>
      <c r="ALI592" s="347"/>
      <c r="ALJ592" s="347"/>
      <c r="ALK592" s="347"/>
      <c r="ALL592" s="347"/>
      <c r="ALM592" s="347"/>
      <c r="ALN592" s="347"/>
      <c r="ALO592" s="347"/>
      <c r="ALP592" s="347"/>
      <c r="ALQ592" s="347"/>
      <c r="ALR592" s="347"/>
      <c r="ALS592" s="347"/>
      <c r="ALT592" s="347"/>
      <c r="ALU592" s="347"/>
      <c r="ALV592" s="347"/>
      <c r="ALW592" s="347"/>
      <c r="ALX592" s="347"/>
      <c r="ALY592" s="347"/>
      <c r="ALZ592" s="347"/>
      <c r="AMA592" s="347"/>
      <c r="AMB592" s="347"/>
      <c r="AMC592" s="347"/>
      <c r="AMD592" s="347"/>
      <c r="AME592" s="347"/>
      <c r="AMF592" s="347"/>
      <c r="AMG592" s="347"/>
      <c r="AMH592" s="347"/>
      <c r="AMI592" s="347"/>
      <c r="AMJ592" s="347"/>
      <c r="AMK592" s="347"/>
      <c r="AML592" s="347"/>
      <c r="AMM592" s="347"/>
      <c r="AMN592" s="347"/>
      <c r="AMO592" s="347"/>
      <c r="AMP592" s="347"/>
      <c r="AMQ592" s="347"/>
      <c r="AMR592" s="347"/>
      <c r="AMS592" s="347"/>
      <c r="AMT592" s="347"/>
      <c r="AMU592" s="347"/>
      <c r="AMV592" s="347"/>
      <c r="AMW592" s="347"/>
      <c r="AMX592" s="347"/>
      <c r="AMY592" s="347"/>
      <c r="AMZ592" s="347"/>
      <c r="ANA592" s="347"/>
      <c r="ANB592" s="347"/>
      <c r="ANC592" s="347"/>
      <c r="AND592" s="347"/>
      <c r="ANE592" s="347"/>
      <c r="ANF592" s="347"/>
      <c r="ANG592" s="347"/>
      <c r="ANH592" s="347"/>
      <c r="ANI592" s="347"/>
      <c r="ANJ592" s="347"/>
      <c r="ANK592" s="347"/>
      <c r="ANL592" s="347"/>
      <c r="ANM592" s="347"/>
      <c r="ANN592" s="347"/>
      <c r="ANO592" s="347"/>
      <c r="ANP592" s="347"/>
      <c r="ANQ592" s="347"/>
      <c r="ANR592" s="347"/>
      <c r="ANS592" s="347"/>
      <c r="ANT592" s="347"/>
      <c r="ANU592" s="347"/>
      <c r="ANV592" s="347"/>
      <c r="ANW592" s="347"/>
      <c r="ANX592" s="347"/>
      <c r="ANY592" s="347"/>
      <c r="ANZ592" s="347"/>
      <c r="AOA592" s="347"/>
      <c r="AOB592" s="347"/>
      <c r="AOC592" s="347"/>
      <c r="AOD592" s="347"/>
      <c r="AOE592" s="347"/>
      <c r="AOF592" s="347"/>
      <c r="AOG592" s="347"/>
      <c r="AOH592" s="347"/>
      <c r="AOI592" s="347"/>
      <c r="AOJ592" s="347"/>
      <c r="AOK592" s="347"/>
      <c r="AOL592" s="347"/>
      <c r="AOM592" s="347"/>
      <c r="AON592" s="347"/>
      <c r="AOO592" s="347"/>
      <c r="AOP592" s="347"/>
      <c r="AOQ592" s="347"/>
      <c r="AOR592" s="347"/>
      <c r="AOS592" s="347"/>
      <c r="AOT592" s="347"/>
      <c r="AOU592" s="347"/>
      <c r="AOV592" s="347"/>
      <c r="AOW592" s="347"/>
      <c r="AOX592" s="347"/>
      <c r="AOY592" s="347"/>
      <c r="AOZ592" s="347"/>
      <c r="APA592" s="347"/>
      <c r="APB592" s="347"/>
      <c r="APC592" s="347"/>
      <c r="APD592" s="347"/>
      <c r="APE592" s="347"/>
      <c r="APF592" s="347"/>
      <c r="APG592" s="347"/>
      <c r="APH592" s="347"/>
      <c r="API592" s="347"/>
      <c r="APJ592" s="347"/>
      <c r="APK592" s="347"/>
      <c r="APL592" s="347"/>
      <c r="APM592" s="347"/>
      <c r="APN592" s="347"/>
      <c r="APO592" s="347"/>
      <c r="APP592" s="347"/>
      <c r="APQ592" s="347"/>
      <c r="APR592" s="347"/>
      <c r="APS592" s="347"/>
      <c r="APT592" s="347"/>
      <c r="APU592" s="347"/>
      <c r="APV592" s="347"/>
      <c r="APW592" s="347"/>
      <c r="APX592" s="347"/>
      <c r="APY592" s="347"/>
      <c r="APZ592" s="347"/>
      <c r="AQA592" s="347"/>
      <c r="AQB592" s="347"/>
      <c r="AQC592" s="347"/>
      <c r="AQD592" s="347"/>
      <c r="AQE592" s="347"/>
      <c r="AQF592" s="347"/>
      <c r="AQG592" s="347"/>
      <c r="AQH592" s="347"/>
      <c r="AQI592" s="347"/>
      <c r="AQJ592" s="347"/>
      <c r="AQK592" s="347"/>
      <c r="AQL592" s="347"/>
      <c r="AQM592" s="347"/>
      <c r="AQN592" s="347"/>
      <c r="AQO592" s="347"/>
      <c r="AQP592" s="347"/>
      <c r="AQQ592" s="347"/>
      <c r="AQR592" s="347"/>
      <c r="AQS592" s="347"/>
      <c r="AQT592" s="347"/>
      <c r="AQU592" s="347"/>
      <c r="AQV592" s="347"/>
      <c r="AQW592" s="347"/>
      <c r="AQX592" s="347"/>
      <c r="AQY592" s="347"/>
      <c r="AQZ592" s="347"/>
      <c r="ARA592" s="347"/>
      <c r="ARB592" s="347"/>
      <c r="ARC592" s="347"/>
      <c r="ARD592" s="347"/>
      <c r="ARE592" s="347"/>
      <c r="ARF592" s="347"/>
      <c r="ARG592" s="347"/>
      <c r="ARH592" s="347"/>
      <c r="ARI592" s="347"/>
      <c r="ARJ592" s="347"/>
      <c r="ARK592" s="347"/>
      <c r="ARL592" s="347"/>
      <c r="ARM592" s="347"/>
      <c r="ARN592" s="347"/>
      <c r="ARO592" s="347"/>
      <c r="ARP592" s="347"/>
      <c r="ARQ592" s="347"/>
      <c r="ARR592" s="347"/>
      <c r="ARS592" s="347"/>
      <c r="ART592" s="347"/>
      <c r="ARU592" s="347"/>
      <c r="ARV592" s="347"/>
      <c r="ARW592" s="347"/>
      <c r="ARX592" s="347"/>
      <c r="ARY592" s="347"/>
      <c r="ARZ592" s="347"/>
      <c r="ASA592" s="347"/>
      <c r="ASB592" s="347"/>
      <c r="ASC592" s="347"/>
      <c r="ASD592" s="347"/>
      <c r="ASE592" s="347"/>
      <c r="ASF592" s="347"/>
      <c r="ASG592" s="347"/>
      <c r="ASH592" s="347"/>
      <c r="ASI592" s="347"/>
      <c r="ASJ592" s="347"/>
      <c r="ASK592" s="347"/>
      <c r="ASL592" s="347"/>
      <c r="ASM592" s="347"/>
      <c r="ASN592" s="347"/>
      <c r="ASO592" s="347"/>
      <c r="ASP592" s="347"/>
      <c r="ASQ592" s="347"/>
      <c r="ASR592" s="347"/>
      <c r="ASS592" s="347"/>
      <c r="AST592" s="347"/>
      <c r="ASU592" s="347"/>
      <c r="ASV592" s="347"/>
      <c r="ASW592" s="347"/>
      <c r="ASX592" s="347"/>
      <c r="ASY592" s="347"/>
      <c r="ASZ592" s="347"/>
      <c r="ATA592" s="347"/>
      <c r="ATB592" s="347"/>
      <c r="ATC592" s="347"/>
      <c r="ATD592" s="347"/>
      <c r="ATE592" s="347"/>
      <c r="ATF592" s="347"/>
      <c r="ATG592" s="347"/>
      <c r="ATH592" s="347"/>
      <c r="ATI592" s="347"/>
      <c r="ATJ592" s="347"/>
      <c r="ATK592" s="347"/>
      <c r="ATL592" s="347"/>
      <c r="ATM592" s="347"/>
      <c r="ATN592" s="347"/>
      <c r="ATO592" s="347"/>
      <c r="ATP592" s="347"/>
      <c r="ATQ592" s="347"/>
      <c r="ATR592" s="347"/>
      <c r="ATS592" s="347"/>
      <c r="ATT592" s="347"/>
      <c r="ATU592" s="347"/>
      <c r="ATV592" s="347"/>
      <c r="ATW592" s="347"/>
      <c r="ATX592" s="347"/>
      <c r="ATY592" s="347"/>
      <c r="ATZ592" s="347"/>
      <c r="AUA592" s="347"/>
      <c r="AUB592" s="347"/>
      <c r="AUC592" s="347"/>
      <c r="AUD592" s="347"/>
      <c r="AUE592" s="347"/>
      <c r="AUF592" s="347"/>
      <c r="AUG592" s="347"/>
      <c r="AUH592" s="347"/>
      <c r="AUI592" s="347"/>
      <c r="AUJ592" s="347"/>
      <c r="AUK592" s="347"/>
      <c r="AUL592" s="347"/>
      <c r="AUM592" s="347"/>
      <c r="AUN592" s="347"/>
      <c r="AUO592" s="347"/>
      <c r="AUP592" s="347"/>
      <c r="AUQ592" s="347"/>
      <c r="AUR592" s="347"/>
      <c r="AUS592" s="347"/>
      <c r="AUT592" s="347"/>
      <c r="AUU592" s="347"/>
      <c r="AUV592" s="347"/>
      <c r="AUW592" s="347"/>
      <c r="AUX592" s="347"/>
      <c r="AUY592" s="347"/>
      <c r="AUZ592" s="347"/>
      <c r="AVA592" s="347"/>
      <c r="AVB592" s="347"/>
      <c r="AVC592" s="347"/>
      <c r="AVD592" s="347"/>
      <c r="AVE592" s="347"/>
      <c r="AVF592" s="347"/>
      <c r="AVG592" s="347"/>
      <c r="AVH592" s="347"/>
      <c r="AVI592" s="347"/>
      <c r="AVJ592" s="347"/>
      <c r="AVK592" s="347"/>
      <c r="AVL592" s="347"/>
      <c r="AVM592" s="347"/>
      <c r="AVN592" s="347"/>
      <c r="AVO592" s="347"/>
      <c r="AVP592" s="347"/>
      <c r="AVQ592" s="347"/>
      <c r="AVR592" s="347"/>
      <c r="AVS592" s="347"/>
      <c r="AVT592" s="347"/>
      <c r="AVU592" s="347"/>
      <c r="AVV592" s="347"/>
      <c r="AVW592" s="347"/>
      <c r="AVX592" s="347"/>
      <c r="AVY592" s="347"/>
      <c r="AVZ592" s="347"/>
      <c r="AWA592" s="347"/>
      <c r="AWB592" s="347"/>
      <c r="AWC592" s="347"/>
      <c r="AWD592" s="347"/>
      <c r="AWE592" s="347"/>
      <c r="AWF592" s="347"/>
      <c r="AWG592" s="347"/>
      <c r="AWH592" s="347"/>
      <c r="AWI592" s="347"/>
      <c r="AWJ592" s="347"/>
      <c r="AWK592" s="347"/>
      <c r="AWL592" s="347"/>
      <c r="AWM592" s="347"/>
      <c r="AWN592" s="347"/>
      <c r="AWO592" s="347"/>
      <c r="AWP592" s="347"/>
      <c r="AWQ592" s="347"/>
      <c r="AWR592" s="347"/>
      <c r="AWS592" s="347"/>
      <c r="AWT592" s="347"/>
      <c r="AWU592" s="347"/>
      <c r="AWV592" s="347"/>
      <c r="AWW592" s="347"/>
      <c r="AWX592" s="347"/>
      <c r="AWY592" s="347"/>
      <c r="AWZ592" s="347"/>
      <c r="AXA592" s="347"/>
      <c r="AXB592" s="347"/>
      <c r="AXC592" s="347"/>
      <c r="AXD592" s="347"/>
      <c r="AXE592" s="347"/>
      <c r="AXF592" s="347"/>
      <c r="AXG592" s="347"/>
      <c r="AXH592" s="347"/>
      <c r="AXI592" s="347"/>
      <c r="AXJ592" s="347"/>
      <c r="AXK592" s="347"/>
      <c r="AXL592" s="347"/>
      <c r="AXM592" s="347"/>
      <c r="AXN592" s="347"/>
      <c r="AXO592" s="347"/>
      <c r="AXP592" s="347"/>
      <c r="AXQ592" s="347"/>
      <c r="AXR592" s="347"/>
      <c r="AXS592" s="347"/>
      <c r="AXT592" s="347"/>
      <c r="AXU592" s="347"/>
      <c r="AXV592" s="347"/>
      <c r="AXW592" s="347"/>
      <c r="AXX592" s="347"/>
      <c r="AXY592" s="347"/>
      <c r="AXZ592" s="347"/>
      <c r="AYA592" s="347"/>
      <c r="AYB592" s="347"/>
      <c r="AYC592" s="347"/>
      <c r="AYD592" s="347"/>
      <c r="AYE592" s="347"/>
      <c r="AYF592" s="347"/>
      <c r="AYG592" s="347"/>
      <c r="AYH592" s="347"/>
      <c r="AYI592" s="347"/>
      <c r="AYJ592" s="347"/>
      <c r="AYK592" s="347"/>
    </row>
    <row r="593" spans="1:2532" s="50" customFormat="1" ht="45.75" customHeight="1">
      <c r="A593" s="566">
        <f>1+A592</f>
        <v>592</v>
      </c>
      <c r="B593" s="402" t="s">
        <v>5987</v>
      </c>
      <c r="C593" s="202" t="s">
        <v>5988</v>
      </c>
      <c r="D593" s="205" t="s">
        <v>93</v>
      </c>
      <c r="E593" s="202">
        <v>45506</v>
      </c>
      <c r="F593" s="203">
        <v>45512</v>
      </c>
      <c r="G593" s="203">
        <v>45635</v>
      </c>
      <c r="H593" s="201" t="s">
        <v>416</v>
      </c>
      <c r="I593" s="206" t="s">
        <v>216</v>
      </c>
      <c r="J593" s="201" t="s">
        <v>895</v>
      </c>
      <c r="K593" s="271">
        <v>808001754</v>
      </c>
      <c r="L593" s="201">
        <v>0</v>
      </c>
      <c r="M593" s="272" t="s">
        <v>926</v>
      </c>
      <c r="N593" s="208" t="s">
        <v>98</v>
      </c>
      <c r="O593" s="218" t="s">
        <v>168</v>
      </c>
      <c r="P593" s="201" t="s">
        <v>5989</v>
      </c>
      <c r="Q593" s="201" t="s">
        <v>5990</v>
      </c>
      <c r="R593" s="210">
        <f>+G593-F593</f>
        <v>123</v>
      </c>
      <c r="S593" s="201" t="s">
        <v>5991</v>
      </c>
      <c r="T593" s="273">
        <v>211466667</v>
      </c>
      <c r="U593" s="274" t="s">
        <v>5992</v>
      </c>
      <c r="V593" s="273">
        <f>+T593</f>
        <v>211466667</v>
      </c>
      <c r="W593" s="275">
        <v>45509</v>
      </c>
      <c r="X593" s="276" t="s">
        <v>473</v>
      </c>
      <c r="Y593" s="313">
        <f>+Z593+AA593+AB593</f>
        <v>211466667</v>
      </c>
      <c r="Z593" s="215">
        <f>+V593</f>
        <v>211466667</v>
      </c>
      <c r="AA593" s="216">
        <v>0</v>
      </c>
      <c r="AB593" s="217">
        <v>0</v>
      </c>
      <c r="AC593" s="216">
        <v>0</v>
      </c>
      <c r="AD593" s="216">
        <v>0</v>
      </c>
      <c r="AE593" s="216">
        <v>0</v>
      </c>
      <c r="AF593" s="216">
        <v>0</v>
      </c>
      <c r="AG593" s="216">
        <v>0</v>
      </c>
      <c r="AH593" s="216">
        <v>0</v>
      </c>
      <c r="AI593" s="216">
        <v>0</v>
      </c>
      <c r="AJ593" s="216">
        <v>0</v>
      </c>
      <c r="AK593" s="209" t="s">
        <v>104</v>
      </c>
      <c r="AL593" s="191" t="s">
        <v>5993</v>
      </c>
      <c r="AM593" s="201" t="s">
        <v>4335</v>
      </c>
      <c r="AN593" s="207">
        <v>13542484</v>
      </c>
      <c r="AO593" s="209" t="s">
        <v>5994</v>
      </c>
      <c r="AP593" s="201" t="s">
        <v>1618</v>
      </c>
      <c r="AQ593" s="277">
        <v>45510</v>
      </c>
      <c r="AR593" s="209" t="s">
        <v>5995</v>
      </c>
      <c r="AS593" s="201" t="s">
        <v>114</v>
      </c>
      <c r="AT593" s="209" t="s">
        <v>109</v>
      </c>
      <c r="AU593" s="209" t="s">
        <v>392</v>
      </c>
      <c r="AV593" s="201"/>
      <c r="AW593" s="201"/>
      <c r="AX593" s="201" t="s">
        <v>109</v>
      </c>
      <c r="AY593" s="201" t="s">
        <v>108</v>
      </c>
      <c r="AZ593" s="240"/>
      <c r="BA593" s="201"/>
      <c r="BB593" s="241"/>
      <c r="BC593" s="240"/>
      <c r="BD593" s="210"/>
      <c r="BE593" s="210"/>
      <c r="BF593" s="210"/>
      <c r="BG593" s="240"/>
      <c r="BH593" s="221">
        <f>T593+BB593</f>
        <v>211466667</v>
      </c>
      <c r="BI593" s="301" t="s">
        <v>259</v>
      </c>
      <c r="BJ593" s="155"/>
      <c r="BK593" s="155"/>
      <c r="BL593" s="155"/>
      <c r="BM593" s="624" t="s">
        <v>3383</v>
      </c>
      <c r="BN593" s="285" t="s">
        <v>108</v>
      </c>
      <c r="BO593" s="261" t="s">
        <v>108</v>
      </c>
      <c r="BP593" s="261"/>
      <c r="BQ593" s="261" t="s">
        <v>108</v>
      </c>
      <c r="BR593" s="261" t="s">
        <v>108</v>
      </c>
      <c r="BS593" s="261" t="s">
        <v>108</v>
      </c>
      <c r="BT593" s="261" t="s">
        <v>108</v>
      </c>
      <c r="BU593" s="286" t="s">
        <v>5996</v>
      </c>
      <c r="BV593" s="261">
        <v>3103279746</v>
      </c>
      <c r="BW593" s="65" t="s">
        <v>5997</v>
      </c>
      <c r="BX593" s="287" t="s">
        <v>881</v>
      </c>
      <c r="BY593" s="261" t="s">
        <v>907</v>
      </c>
      <c r="BZ593" s="302">
        <v>18000003831</v>
      </c>
      <c r="CA593" s="223" t="s">
        <v>109</v>
      </c>
      <c r="CB593" s="250" t="s">
        <v>109</v>
      </c>
      <c r="CC593" s="250" t="s">
        <v>109</v>
      </c>
      <c r="CD593" s="250"/>
      <c r="CE593" s="294"/>
      <c r="CF593" s="294"/>
      <c r="CG593" s="223"/>
      <c r="CH593" s="223"/>
      <c r="CI593" s="223"/>
      <c r="CJ593" s="223"/>
      <c r="CK593" s="223"/>
      <c r="CL593" s="223"/>
      <c r="CM593" s="303"/>
      <c r="CN593" s="223"/>
      <c r="CO593" s="297"/>
    </row>
    <row r="594" spans="1:2532" s="50" customFormat="1" ht="45.75" customHeight="1">
      <c r="A594" s="589">
        <f>1+A593</f>
        <v>593</v>
      </c>
      <c r="B594" s="602" t="s">
        <v>5998</v>
      </c>
      <c r="C594" s="601" t="s">
        <v>5999</v>
      </c>
      <c r="D594" s="205" t="s">
        <v>93</v>
      </c>
      <c r="E594" s="601">
        <v>45509</v>
      </c>
      <c r="F594" s="203">
        <v>45510</v>
      </c>
      <c r="G594" s="203">
        <v>45657</v>
      </c>
      <c r="H594" s="201" t="s">
        <v>416</v>
      </c>
      <c r="I594" s="206" t="s">
        <v>5874</v>
      </c>
      <c r="J594" s="603" t="s">
        <v>1973</v>
      </c>
      <c r="K594" s="271">
        <v>1070916594</v>
      </c>
      <c r="L594" s="201">
        <v>0</v>
      </c>
      <c r="M594" s="272" t="s">
        <v>844</v>
      </c>
      <c r="N594" s="208" t="s">
        <v>98</v>
      </c>
      <c r="O594" s="218" t="s">
        <v>1061</v>
      </c>
      <c r="P594" s="201" t="s">
        <v>1955</v>
      </c>
      <c r="Q594" s="201" t="s">
        <v>6000</v>
      </c>
      <c r="R594" s="210">
        <f>+G594-F594</f>
        <v>147</v>
      </c>
      <c r="S594" s="201" t="s">
        <v>2419</v>
      </c>
      <c r="T594" s="273">
        <v>22500000</v>
      </c>
      <c r="U594" s="274" t="s">
        <v>6001</v>
      </c>
      <c r="V594" s="273">
        <f>+T594</f>
        <v>22500000</v>
      </c>
      <c r="W594" s="275">
        <v>45509</v>
      </c>
      <c r="X594" s="276" t="s">
        <v>473</v>
      </c>
      <c r="Y594" s="313">
        <f>+Z594+AA594+AB594</f>
        <v>22500000</v>
      </c>
      <c r="Z594" s="215">
        <f>+V594</f>
        <v>22500000</v>
      </c>
      <c r="AA594" s="216">
        <v>0</v>
      </c>
      <c r="AB594" s="217">
        <v>0</v>
      </c>
      <c r="AC594" s="216">
        <v>0</v>
      </c>
      <c r="AD594" s="216">
        <v>0</v>
      </c>
      <c r="AE594" s="216">
        <v>0</v>
      </c>
      <c r="AF594" s="216">
        <v>0</v>
      </c>
      <c r="AG594" s="216">
        <v>0</v>
      </c>
      <c r="AH594" s="216">
        <v>0</v>
      </c>
      <c r="AI594" s="216">
        <v>0</v>
      </c>
      <c r="AJ594" s="216">
        <v>0</v>
      </c>
      <c r="AK594" s="209" t="s">
        <v>104</v>
      </c>
      <c r="AL594" s="191" t="s">
        <v>6002</v>
      </c>
      <c r="AM594" s="201" t="s">
        <v>2596</v>
      </c>
      <c r="AN594" s="207">
        <v>1072646479</v>
      </c>
      <c r="AO594" s="209" t="s">
        <v>114</v>
      </c>
      <c r="AP594" s="201" t="s">
        <v>114</v>
      </c>
      <c r="AQ594" s="277" t="s">
        <v>114</v>
      </c>
      <c r="AR594" s="209" t="s">
        <v>114</v>
      </c>
      <c r="AS594" s="201" t="s">
        <v>109</v>
      </c>
      <c r="AT594" s="209" t="s">
        <v>109</v>
      </c>
      <c r="AU594" s="209" t="s">
        <v>392</v>
      </c>
      <c r="AV594" s="201"/>
      <c r="AW594" s="201"/>
      <c r="AX594" s="201" t="s">
        <v>109</v>
      </c>
      <c r="AY594" s="201" t="s">
        <v>108</v>
      </c>
      <c r="AZ594" s="240"/>
      <c r="BA594" s="201"/>
      <c r="BB594" s="241"/>
      <c r="BC594" s="240"/>
      <c r="BD594" s="210"/>
      <c r="BE594" s="210"/>
      <c r="BF594" s="210"/>
      <c r="BG594" s="240"/>
      <c r="BH594" s="221">
        <f>T594+BB594</f>
        <v>22500000</v>
      </c>
      <c r="BI594" s="603" t="s">
        <v>259</v>
      </c>
      <c r="BJ594" s="155"/>
      <c r="BK594" s="155" t="s">
        <v>114</v>
      </c>
      <c r="BL594" s="155"/>
      <c r="BM594" s="161" t="s">
        <v>2539</v>
      </c>
      <c r="BN594" s="285" t="s">
        <v>917</v>
      </c>
      <c r="BO594" s="261">
        <v>37</v>
      </c>
      <c r="BP594" s="261"/>
      <c r="BQ594" s="261" t="s">
        <v>578</v>
      </c>
      <c r="BR594" s="261" t="s">
        <v>108</v>
      </c>
      <c r="BS594" s="261" t="s">
        <v>108</v>
      </c>
      <c r="BT594" s="261" t="s">
        <v>108</v>
      </c>
      <c r="BU594" s="286" t="s">
        <v>6003</v>
      </c>
      <c r="BV594" s="261">
        <v>3192109397</v>
      </c>
      <c r="BW594" s="65" t="s">
        <v>6004</v>
      </c>
      <c r="BX594" s="287" t="s">
        <v>304</v>
      </c>
      <c r="BY594" s="261" t="s">
        <v>5859</v>
      </c>
      <c r="BZ594" s="302" t="s">
        <v>1978</v>
      </c>
      <c r="CA594" s="605" t="s">
        <v>109</v>
      </c>
      <c r="CB594" s="606" t="s">
        <v>109</v>
      </c>
      <c r="CC594" s="606" t="s">
        <v>109</v>
      </c>
      <c r="CD594" s="605" t="s">
        <v>5887</v>
      </c>
      <c r="CE594" s="605" t="s">
        <v>5887</v>
      </c>
      <c r="CF594" s="607"/>
      <c r="CG594" s="605"/>
      <c r="CH594" s="605"/>
      <c r="CI594" s="605"/>
      <c r="CJ594" s="605"/>
      <c r="CK594" s="605"/>
      <c r="CL594" s="605"/>
      <c r="CM594" s="605" t="s">
        <v>109</v>
      </c>
      <c r="CN594" s="605"/>
      <c r="CO594" s="297"/>
      <c r="EC594" s="297"/>
      <c r="ED594" s="297"/>
      <c r="EE594" s="297"/>
      <c r="EF594" s="297"/>
      <c r="EG594" s="297"/>
      <c r="EH594" s="297"/>
      <c r="EI594" s="297"/>
      <c r="EJ594" s="297"/>
      <c r="EK594" s="297"/>
      <c r="EL594" s="297"/>
      <c r="EM594" s="297"/>
      <c r="EN594" s="297"/>
      <c r="EO594" s="297"/>
      <c r="EP594" s="297"/>
      <c r="EQ594" s="297"/>
      <c r="ER594" s="297"/>
      <c r="ES594" s="297"/>
      <c r="ET594" s="297"/>
      <c r="EU594" s="297"/>
      <c r="EV594" s="297"/>
      <c r="EW594" s="297"/>
      <c r="EX594" s="297"/>
      <c r="EY594" s="297"/>
      <c r="EZ594" s="297"/>
      <c r="FA594" s="297"/>
      <c r="FB594" s="297"/>
      <c r="FC594" s="297"/>
      <c r="FD594" s="297"/>
      <c r="FE594" s="297"/>
      <c r="FF594" s="297"/>
      <c r="FG594" s="297"/>
      <c r="FH594" s="297"/>
      <c r="FI594" s="297"/>
      <c r="FJ594" s="297"/>
      <c r="FK594" s="297"/>
      <c r="FL594" s="297"/>
      <c r="FM594" s="297"/>
      <c r="FN594" s="297"/>
      <c r="FO594" s="297"/>
      <c r="FP594" s="297"/>
      <c r="FQ594" s="297"/>
      <c r="FR594" s="297"/>
      <c r="FS594" s="297"/>
      <c r="FT594" s="297"/>
      <c r="FU594" s="297"/>
      <c r="FV594" s="297"/>
      <c r="FW594" s="297"/>
      <c r="FX594" s="297"/>
      <c r="FY594" s="297"/>
      <c r="FZ594" s="297"/>
      <c r="GA594" s="297"/>
      <c r="GB594" s="297"/>
      <c r="GC594" s="297"/>
      <c r="GD594" s="297"/>
      <c r="GE594" s="297"/>
      <c r="GF594" s="297"/>
      <c r="GG594" s="297"/>
      <c r="GH594" s="297"/>
      <c r="GI594" s="297"/>
      <c r="GJ594" s="297"/>
      <c r="GK594" s="297"/>
      <c r="GL594" s="297"/>
      <c r="GM594" s="297"/>
      <c r="GN594" s="297"/>
      <c r="GO594" s="297"/>
      <c r="GP594" s="297"/>
      <c r="GQ594" s="297"/>
      <c r="GR594" s="297"/>
      <c r="GS594" s="297"/>
      <c r="GT594" s="297"/>
      <c r="GU594" s="297"/>
      <c r="GV594" s="297"/>
      <c r="GW594" s="297"/>
      <c r="GX594" s="297"/>
      <c r="GY594" s="297"/>
      <c r="GZ594" s="297"/>
      <c r="HA594" s="297"/>
      <c r="HB594" s="297"/>
      <c r="HC594" s="297"/>
      <c r="HD594" s="297"/>
      <c r="HE594" s="297"/>
      <c r="HF594" s="297"/>
      <c r="HG594" s="297"/>
      <c r="HH594" s="297"/>
      <c r="HI594" s="297"/>
      <c r="HJ594" s="297"/>
      <c r="HK594" s="297"/>
      <c r="HL594" s="297"/>
      <c r="HM594" s="297"/>
      <c r="HN594" s="297"/>
      <c r="HO594" s="297"/>
      <c r="HP594" s="297"/>
      <c r="HQ594" s="297"/>
      <c r="HR594" s="297"/>
      <c r="HS594" s="297"/>
      <c r="HT594" s="297"/>
      <c r="HU594" s="297"/>
      <c r="HV594" s="297"/>
      <c r="HW594" s="297"/>
      <c r="HX594" s="297"/>
      <c r="HY594" s="297"/>
      <c r="HZ594" s="297"/>
      <c r="IA594" s="297"/>
      <c r="IB594" s="297"/>
      <c r="IC594" s="297"/>
      <c r="ID594" s="297"/>
      <c r="IE594" s="297"/>
      <c r="IF594" s="297"/>
      <c r="IG594" s="297"/>
      <c r="IH594" s="297"/>
      <c r="II594" s="297"/>
      <c r="IJ594" s="297"/>
      <c r="IK594" s="297"/>
      <c r="IL594" s="297"/>
      <c r="IM594" s="297"/>
      <c r="IN594" s="297"/>
      <c r="IO594" s="297"/>
      <c r="IP594" s="297"/>
      <c r="IQ594" s="297"/>
      <c r="IR594" s="297"/>
      <c r="IS594" s="297"/>
      <c r="IT594" s="297"/>
      <c r="IU594" s="297"/>
      <c r="IV594" s="297"/>
      <c r="IW594" s="297"/>
      <c r="IX594" s="297"/>
      <c r="IY594" s="297"/>
      <c r="IZ594" s="297"/>
      <c r="JA594" s="297"/>
      <c r="JB594" s="297"/>
      <c r="JC594" s="297"/>
      <c r="JD594" s="297"/>
      <c r="JE594" s="297"/>
      <c r="JF594" s="297"/>
      <c r="JG594" s="297"/>
      <c r="JH594" s="297"/>
      <c r="JI594" s="297"/>
      <c r="JJ594" s="297"/>
      <c r="JK594" s="297"/>
      <c r="JL594" s="297"/>
      <c r="JM594" s="297"/>
      <c r="JN594" s="297"/>
      <c r="JO594" s="297"/>
      <c r="JP594" s="297"/>
      <c r="JQ594" s="297"/>
      <c r="JR594" s="297"/>
      <c r="JS594" s="297"/>
      <c r="JT594" s="297"/>
      <c r="JU594" s="297"/>
      <c r="JV594" s="297"/>
      <c r="JW594" s="297"/>
      <c r="JX594" s="297"/>
      <c r="JY594" s="297"/>
      <c r="JZ594" s="297"/>
      <c r="KA594" s="297"/>
      <c r="KB594" s="297"/>
      <c r="KC594" s="297"/>
      <c r="KD594" s="297"/>
      <c r="KE594" s="297"/>
      <c r="KF594" s="297"/>
      <c r="KG594" s="297"/>
      <c r="KH594" s="297"/>
      <c r="KI594" s="297"/>
      <c r="KJ594" s="297"/>
      <c r="KK594" s="297"/>
      <c r="KL594" s="297"/>
      <c r="KM594" s="297"/>
      <c r="KN594" s="297"/>
      <c r="KO594" s="297"/>
      <c r="KP594" s="297"/>
      <c r="KQ594" s="297"/>
      <c r="KR594" s="297"/>
      <c r="KS594" s="297"/>
      <c r="KT594" s="297"/>
      <c r="KU594" s="297"/>
      <c r="KV594" s="297"/>
      <c r="KW594" s="297"/>
      <c r="KX594" s="297"/>
      <c r="KY594" s="297"/>
      <c r="KZ594" s="297"/>
      <c r="LA594" s="297"/>
      <c r="LB594" s="297"/>
      <c r="LC594" s="297"/>
      <c r="LD594" s="297"/>
      <c r="LE594" s="297"/>
      <c r="LF594" s="297"/>
      <c r="LG594" s="297"/>
      <c r="LH594" s="297"/>
      <c r="LI594" s="297"/>
      <c r="LJ594" s="297"/>
      <c r="LK594" s="297"/>
      <c r="LL594" s="297"/>
      <c r="LM594" s="297"/>
      <c r="LN594" s="297"/>
      <c r="LO594" s="297"/>
      <c r="LP594" s="297"/>
      <c r="LQ594" s="297"/>
      <c r="LR594" s="297"/>
      <c r="LS594" s="297"/>
      <c r="LT594" s="297"/>
      <c r="LU594" s="297"/>
      <c r="LV594" s="297"/>
      <c r="LW594" s="297"/>
      <c r="LX594" s="297"/>
      <c r="LY594" s="297"/>
      <c r="LZ594" s="297"/>
      <c r="MA594" s="297"/>
      <c r="MB594" s="297"/>
      <c r="MC594" s="297"/>
      <c r="MD594" s="297"/>
      <c r="ME594" s="297"/>
      <c r="MF594" s="297"/>
      <c r="MG594" s="297"/>
      <c r="MH594" s="297"/>
      <c r="MI594" s="297"/>
      <c r="MJ594" s="297"/>
      <c r="MK594" s="297"/>
      <c r="ML594" s="297"/>
      <c r="MM594" s="297"/>
      <c r="MN594" s="297"/>
      <c r="MO594" s="297"/>
      <c r="MP594" s="297"/>
      <c r="MQ594" s="297"/>
      <c r="MR594" s="297"/>
      <c r="MS594" s="297"/>
      <c r="MT594" s="297"/>
      <c r="MU594" s="297"/>
      <c r="MV594" s="297"/>
      <c r="MW594" s="297"/>
      <c r="MX594" s="297"/>
      <c r="MY594" s="297"/>
      <c r="MZ594" s="297"/>
      <c r="NA594" s="297"/>
      <c r="NB594" s="297"/>
      <c r="NC594" s="297"/>
      <c r="ND594" s="297"/>
      <c r="NE594" s="297"/>
      <c r="NF594" s="297"/>
      <c r="NG594" s="297"/>
      <c r="NH594" s="297"/>
      <c r="NI594" s="297"/>
      <c r="NJ594" s="297"/>
      <c r="NK594" s="297"/>
      <c r="NL594" s="297"/>
      <c r="NM594" s="297"/>
      <c r="NN594" s="297"/>
      <c r="NO594" s="297"/>
      <c r="NP594" s="297"/>
      <c r="NQ594" s="297"/>
      <c r="NR594" s="297"/>
      <c r="NS594" s="297"/>
      <c r="NT594" s="297"/>
      <c r="NU594" s="297"/>
      <c r="NV594" s="297"/>
      <c r="NW594" s="297"/>
      <c r="NX594" s="297"/>
      <c r="NY594" s="297"/>
      <c r="NZ594" s="297"/>
      <c r="OA594" s="297"/>
      <c r="OB594" s="297"/>
      <c r="OC594" s="297"/>
      <c r="OD594" s="297"/>
      <c r="OE594" s="297"/>
      <c r="OF594" s="297"/>
      <c r="OG594" s="297"/>
      <c r="OH594" s="297"/>
      <c r="OI594" s="297"/>
      <c r="OJ594" s="297"/>
      <c r="OK594" s="297"/>
      <c r="OL594" s="297"/>
      <c r="OM594" s="297"/>
      <c r="ON594" s="297"/>
      <c r="OO594" s="297"/>
      <c r="OP594" s="297"/>
      <c r="OQ594" s="297"/>
      <c r="OR594" s="297"/>
      <c r="OS594" s="297"/>
      <c r="OT594" s="297"/>
      <c r="OU594" s="297"/>
      <c r="OV594" s="297"/>
      <c r="OW594" s="297"/>
      <c r="OX594" s="297"/>
      <c r="OY594" s="297"/>
      <c r="OZ594" s="297"/>
      <c r="PA594" s="297"/>
      <c r="PB594" s="297"/>
      <c r="PC594" s="297"/>
      <c r="PD594" s="297"/>
      <c r="PE594" s="297"/>
      <c r="PF594" s="297"/>
      <c r="PG594" s="297"/>
      <c r="PH594" s="297"/>
      <c r="PI594" s="297"/>
      <c r="PJ594" s="297"/>
      <c r="PK594" s="297"/>
      <c r="PL594" s="297"/>
      <c r="PM594" s="297"/>
      <c r="PN594" s="297"/>
      <c r="PO594" s="297"/>
      <c r="PP594" s="297"/>
      <c r="PQ594" s="297"/>
      <c r="PR594" s="297"/>
      <c r="PS594" s="297"/>
      <c r="PT594" s="297"/>
      <c r="PU594" s="297"/>
      <c r="PV594" s="297"/>
      <c r="PW594" s="297"/>
      <c r="PX594" s="297"/>
      <c r="PY594" s="297"/>
      <c r="PZ594" s="297"/>
      <c r="QA594" s="297"/>
      <c r="QB594" s="297"/>
      <c r="QC594" s="297"/>
      <c r="QD594" s="297"/>
      <c r="QE594" s="297"/>
      <c r="QF594" s="297"/>
      <c r="QG594" s="297"/>
      <c r="QH594" s="297"/>
      <c r="QI594" s="297"/>
      <c r="QJ594" s="297"/>
      <c r="QK594" s="297"/>
      <c r="QL594" s="297"/>
      <c r="QM594" s="297"/>
      <c r="QN594" s="297"/>
      <c r="QO594" s="297"/>
      <c r="QP594" s="297"/>
      <c r="QQ594" s="297"/>
      <c r="QR594" s="297"/>
      <c r="QS594" s="297"/>
      <c r="QT594" s="297"/>
      <c r="QU594" s="297"/>
      <c r="QV594" s="297"/>
      <c r="QW594" s="297"/>
      <c r="QX594" s="297"/>
      <c r="QY594" s="297"/>
      <c r="QZ594" s="297"/>
      <c r="RA594" s="297"/>
      <c r="RB594" s="297"/>
      <c r="RC594" s="297"/>
      <c r="RD594" s="297"/>
      <c r="RE594" s="297"/>
      <c r="RF594" s="297"/>
      <c r="RG594" s="297"/>
      <c r="RH594" s="297"/>
      <c r="RI594" s="297"/>
      <c r="RJ594" s="297"/>
      <c r="RK594" s="297"/>
      <c r="RL594" s="297"/>
      <c r="RM594" s="297"/>
      <c r="RN594" s="297"/>
      <c r="RO594" s="297"/>
      <c r="RP594" s="297"/>
      <c r="RQ594" s="297"/>
      <c r="RR594" s="297"/>
      <c r="RS594" s="297"/>
      <c r="RT594" s="297"/>
      <c r="RU594" s="297"/>
      <c r="RV594" s="297"/>
      <c r="RW594" s="297"/>
      <c r="RX594" s="297"/>
      <c r="RY594" s="297"/>
      <c r="RZ594" s="297"/>
      <c r="SA594" s="297"/>
      <c r="SB594" s="297"/>
      <c r="SC594" s="297"/>
      <c r="SD594" s="297"/>
      <c r="SE594" s="297"/>
      <c r="SF594" s="297"/>
      <c r="SG594" s="297"/>
      <c r="SH594" s="297"/>
      <c r="SI594" s="297"/>
      <c r="SJ594" s="297"/>
      <c r="SK594" s="297"/>
      <c r="SL594" s="297"/>
      <c r="SM594" s="297"/>
      <c r="SN594" s="297"/>
      <c r="SO594" s="297"/>
      <c r="SP594" s="297"/>
      <c r="SQ594" s="297"/>
      <c r="SR594" s="297"/>
      <c r="SS594" s="297"/>
      <c r="ST594" s="297"/>
      <c r="SU594" s="297"/>
      <c r="SV594" s="297"/>
      <c r="SW594" s="297"/>
      <c r="SX594" s="297"/>
      <c r="SY594" s="297"/>
      <c r="SZ594" s="297"/>
      <c r="TA594" s="297"/>
      <c r="TB594" s="297"/>
      <c r="TC594" s="297"/>
      <c r="TD594" s="297"/>
      <c r="TE594" s="297"/>
      <c r="TF594" s="297"/>
      <c r="TG594" s="297"/>
      <c r="TH594" s="297"/>
      <c r="TI594" s="297"/>
      <c r="TJ594" s="297"/>
      <c r="TK594" s="297"/>
      <c r="TL594" s="297"/>
      <c r="TM594" s="297"/>
      <c r="TN594" s="297"/>
      <c r="TO594" s="297"/>
      <c r="TP594" s="297"/>
      <c r="TQ594" s="297"/>
      <c r="TR594" s="297"/>
      <c r="TS594" s="297"/>
      <c r="TT594" s="297"/>
      <c r="TU594" s="297"/>
      <c r="TV594" s="297"/>
      <c r="TW594" s="297"/>
      <c r="TX594" s="297"/>
      <c r="TY594" s="297"/>
      <c r="TZ594" s="297"/>
      <c r="UA594" s="297"/>
      <c r="UB594" s="297"/>
      <c r="UC594" s="297"/>
      <c r="UD594" s="297"/>
      <c r="UE594" s="297"/>
      <c r="UF594" s="297"/>
      <c r="UG594" s="297"/>
      <c r="UH594" s="297"/>
      <c r="UI594" s="297"/>
      <c r="UJ594" s="297"/>
      <c r="UK594" s="297"/>
      <c r="UL594" s="297"/>
      <c r="UM594" s="297"/>
      <c r="UN594" s="297"/>
      <c r="UO594" s="297"/>
      <c r="UP594" s="297"/>
      <c r="UQ594" s="297"/>
      <c r="UR594" s="297"/>
      <c r="US594" s="297"/>
      <c r="UT594" s="297"/>
      <c r="UU594" s="297"/>
      <c r="UV594" s="297"/>
      <c r="UW594" s="297"/>
      <c r="UX594" s="297"/>
      <c r="UY594" s="297"/>
      <c r="UZ594" s="297"/>
      <c r="VA594" s="297"/>
      <c r="VB594" s="297"/>
      <c r="VC594" s="297"/>
      <c r="VD594" s="297"/>
      <c r="VE594" s="297"/>
      <c r="VF594" s="297"/>
      <c r="VG594" s="297"/>
      <c r="VH594" s="297"/>
      <c r="VI594" s="297"/>
      <c r="VJ594" s="297"/>
      <c r="VK594" s="297"/>
      <c r="VL594" s="297"/>
      <c r="VM594" s="297"/>
      <c r="VN594" s="297"/>
      <c r="VO594" s="297"/>
      <c r="VP594" s="297"/>
      <c r="VQ594" s="297"/>
      <c r="VR594" s="297"/>
      <c r="VS594" s="297"/>
      <c r="VT594" s="297"/>
      <c r="VU594" s="297"/>
      <c r="VV594" s="297"/>
      <c r="VW594" s="297"/>
      <c r="VX594" s="297"/>
      <c r="VY594" s="297"/>
      <c r="VZ594" s="297"/>
      <c r="WA594" s="297"/>
      <c r="WB594" s="297"/>
      <c r="WC594" s="297"/>
      <c r="WD594" s="297"/>
      <c r="WE594" s="297"/>
      <c r="WF594" s="297"/>
      <c r="WG594" s="297"/>
      <c r="WH594" s="297"/>
      <c r="WI594" s="297"/>
      <c r="WJ594" s="297"/>
      <c r="WK594" s="297"/>
      <c r="WL594" s="297"/>
      <c r="WM594" s="297"/>
      <c r="WN594" s="297"/>
      <c r="WO594" s="297"/>
      <c r="WP594" s="297"/>
      <c r="WQ594" s="297"/>
      <c r="WR594" s="297"/>
      <c r="WS594" s="297"/>
      <c r="WT594" s="297"/>
      <c r="WU594" s="297"/>
      <c r="WV594" s="297"/>
      <c r="WW594" s="297"/>
      <c r="WX594" s="297"/>
      <c r="WY594" s="297"/>
      <c r="WZ594" s="297"/>
      <c r="XA594" s="297"/>
      <c r="XB594" s="297"/>
      <c r="XC594" s="297"/>
      <c r="XD594" s="297"/>
      <c r="XE594" s="297"/>
      <c r="XF594" s="297"/>
      <c r="XG594" s="297"/>
      <c r="XH594" s="297"/>
      <c r="XI594" s="297"/>
      <c r="XJ594" s="297"/>
      <c r="XK594" s="297"/>
      <c r="XL594" s="297"/>
      <c r="XM594" s="297"/>
      <c r="XN594" s="297"/>
      <c r="XO594" s="297"/>
      <c r="XP594" s="297"/>
      <c r="XQ594" s="297"/>
      <c r="XR594" s="297"/>
      <c r="XS594" s="297"/>
      <c r="XT594" s="297"/>
      <c r="XU594" s="297"/>
      <c r="XV594" s="297"/>
      <c r="XW594" s="297"/>
      <c r="XX594" s="297"/>
      <c r="XY594" s="297"/>
      <c r="XZ594" s="297"/>
      <c r="YA594" s="297"/>
      <c r="YB594" s="297"/>
      <c r="YC594" s="297"/>
      <c r="YD594" s="297"/>
      <c r="YE594" s="297"/>
      <c r="YF594" s="297"/>
      <c r="YG594" s="297"/>
      <c r="YH594" s="297"/>
      <c r="YI594" s="297"/>
      <c r="YJ594" s="297"/>
      <c r="YK594" s="297"/>
      <c r="YL594" s="297"/>
      <c r="YM594" s="297"/>
      <c r="YN594" s="297"/>
      <c r="YO594" s="297"/>
      <c r="YP594" s="297"/>
      <c r="YQ594" s="297"/>
      <c r="YR594" s="297"/>
      <c r="YS594" s="297"/>
      <c r="YT594" s="297"/>
      <c r="YU594" s="297"/>
      <c r="YV594" s="297"/>
      <c r="YW594" s="297"/>
      <c r="YX594" s="297"/>
      <c r="YY594" s="297"/>
      <c r="YZ594" s="297"/>
      <c r="ZA594" s="297"/>
      <c r="ZB594" s="297"/>
      <c r="ZC594" s="297"/>
      <c r="ZD594" s="297"/>
      <c r="ZE594" s="297"/>
      <c r="ZF594" s="297"/>
      <c r="ZG594" s="297"/>
      <c r="ZH594" s="297"/>
      <c r="ZI594" s="297"/>
      <c r="ZJ594" s="297"/>
      <c r="ZK594" s="297"/>
      <c r="ZL594" s="297"/>
      <c r="ZM594" s="297"/>
      <c r="ZN594" s="297"/>
      <c r="ZO594" s="297"/>
      <c r="ZP594" s="297"/>
      <c r="ZQ594" s="297"/>
      <c r="ZR594" s="297"/>
      <c r="ZS594" s="297"/>
      <c r="ZT594" s="297"/>
      <c r="ZU594" s="297"/>
      <c r="ZV594" s="297"/>
      <c r="ZW594" s="297"/>
      <c r="ZX594" s="297"/>
      <c r="ZY594" s="297"/>
      <c r="ZZ594" s="297"/>
      <c r="AAA594" s="297"/>
      <c r="AAB594" s="297"/>
      <c r="AAC594" s="297"/>
      <c r="AAD594" s="297"/>
      <c r="AAE594" s="297"/>
      <c r="AAF594" s="297"/>
      <c r="AAG594" s="297"/>
      <c r="AAH594" s="297"/>
      <c r="AAI594" s="297"/>
      <c r="AAJ594" s="297"/>
      <c r="AAK594" s="297"/>
      <c r="AAL594" s="297"/>
      <c r="AAM594" s="297"/>
      <c r="AAN594" s="297"/>
      <c r="AAO594" s="297"/>
      <c r="AAP594" s="297"/>
      <c r="AAQ594" s="297"/>
      <c r="AAR594" s="297"/>
      <c r="AAS594" s="297"/>
      <c r="AAT594" s="297"/>
      <c r="AAU594" s="297"/>
      <c r="AAV594" s="297"/>
      <c r="AAW594" s="297"/>
      <c r="AAX594" s="297"/>
      <c r="AAY594" s="297"/>
      <c r="AAZ594" s="297"/>
      <c r="ABA594" s="297"/>
      <c r="ABB594" s="297"/>
      <c r="ABC594" s="297"/>
      <c r="ABD594" s="297"/>
      <c r="ABE594" s="297"/>
      <c r="ABF594" s="297"/>
      <c r="ABG594" s="297"/>
      <c r="ABH594" s="297"/>
      <c r="ABI594" s="297"/>
      <c r="ABJ594" s="297"/>
      <c r="ABK594" s="297"/>
      <c r="ABL594" s="297"/>
      <c r="ABM594" s="297"/>
      <c r="ABN594" s="297"/>
      <c r="ABO594" s="297"/>
      <c r="ABP594" s="297"/>
      <c r="ABQ594" s="297"/>
      <c r="ABR594" s="297"/>
      <c r="ABS594" s="297"/>
      <c r="ABT594" s="297"/>
      <c r="ABU594" s="297"/>
      <c r="ABV594" s="297"/>
      <c r="ABW594" s="297"/>
      <c r="ABX594" s="297"/>
      <c r="ABY594" s="297"/>
      <c r="ABZ594" s="297"/>
      <c r="ACA594" s="297"/>
      <c r="ACB594" s="297"/>
      <c r="ACC594" s="297"/>
      <c r="ACD594" s="297"/>
      <c r="ACE594" s="297"/>
      <c r="ACF594" s="297"/>
      <c r="ACG594" s="297"/>
      <c r="ACH594" s="297"/>
      <c r="ACI594" s="297"/>
      <c r="ACJ594" s="297"/>
      <c r="ACK594" s="297"/>
      <c r="ACL594" s="297"/>
      <c r="ACM594" s="297"/>
      <c r="ACN594" s="297"/>
      <c r="ACO594" s="297"/>
      <c r="ACP594" s="297"/>
      <c r="ACQ594" s="297"/>
      <c r="ACR594" s="297"/>
      <c r="ACS594" s="297"/>
      <c r="ACT594" s="297"/>
      <c r="ACU594" s="297"/>
      <c r="ACV594" s="297"/>
      <c r="ACW594" s="297"/>
      <c r="ACX594" s="297"/>
      <c r="ACY594" s="297"/>
      <c r="ACZ594" s="297"/>
      <c r="ADA594" s="297"/>
      <c r="ADB594" s="297"/>
      <c r="ADC594" s="297"/>
      <c r="ADD594" s="297"/>
      <c r="ADE594" s="297"/>
      <c r="ADF594" s="297"/>
      <c r="ADG594" s="297"/>
      <c r="ADH594" s="297"/>
      <c r="ADI594" s="297"/>
      <c r="ADJ594" s="297"/>
      <c r="ADK594" s="297"/>
      <c r="ADL594" s="297"/>
      <c r="ADM594" s="297"/>
      <c r="ADN594" s="297"/>
      <c r="ADO594" s="297"/>
      <c r="ADP594" s="297"/>
      <c r="ADQ594" s="297"/>
      <c r="ADR594" s="297"/>
      <c r="ADS594" s="297"/>
      <c r="ADT594" s="297"/>
      <c r="ADU594" s="297"/>
      <c r="ADV594" s="297"/>
      <c r="ADW594" s="297"/>
      <c r="ADX594" s="297"/>
      <c r="ADY594" s="297"/>
      <c r="ADZ594" s="297"/>
      <c r="AEA594" s="297"/>
      <c r="AEB594" s="297"/>
      <c r="AEC594" s="297"/>
      <c r="AED594" s="297"/>
      <c r="AEE594" s="297"/>
      <c r="AEF594" s="297"/>
      <c r="AEG594" s="297"/>
      <c r="AEH594" s="297"/>
      <c r="AEI594" s="297"/>
      <c r="AEJ594" s="297"/>
      <c r="AEK594" s="297"/>
      <c r="AEL594" s="297"/>
      <c r="AEM594" s="297"/>
      <c r="AEN594" s="297"/>
      <c r="AEO594" s="297"/>
      <c r="AEP594" s="297"/>
      <c r="AEQ594" s="297"/>
      <c r="AER594" s="297"/>
      <c r="AES594" s="297"/>
      <c r="AET594" s="297"/>
      <c r="AEU594" s="297"/>
      <c r="AEV594" s="297"/>
      <c r="AEW594" s="297"/>
      <c r="AEX594" s="297"/>
      <c r="AEY594" s="297"/>
      <c r="AEZ594" s="297"/>
      <c r="AFA594" s="297"/>
      <c r="AFB594" s="297"/>
      <c r="AFC594" s="297"/>
      <c r="AFD594" s="297"/>
      <c r="AFE594" s="297"/>
      <c r="AFF594" s="297"/>
      <c r="AFG594" s="297"/>
      <c r="AFH594" s="297"/>
      <c r="AFI594" s="297"/>
      <c r="AFJ594" s="297"/>
      <c r="AFK594" s="297"/>
      <c r="AFL594" s="297"/>
      <c r="AFM594" s="297"/>
      <c r="AFN594" s="297"/>
      <c r="AFO594" s="297"/>
      <c r="AFP594" s="297"/>
      <c r="AFQ594" s="297"/>
      <c r="AFR594" s="297"/>
      <c r="AFS594" s="297"/>
      <c r="AFT594" s="297"/>
      <c r="AFU594" s="297"/>
      <c r="AFV594" s="297"/>
      <c r="AFW594" s="297"/>
      <c r="AFX594" s="297"/>
      <c r="AFY594" s="297"/>
      <c r="AFZ594" s="297"/>
      <c r="AGA594" s="297"/>
      <c r="AGB594" s="297"/>
      <c r="AGC594" s="297"/>
      <c r="AGD594" s="297"/>
      <c r="AGE594" s="297"/>
      <c r="AGF594" s="297"/>
      <c r="AGG594" s="297"/>
      <c r="AGH594" s="297"/>
      <c r="AGI594" s="297"/>
      <c r="AGJ594" s="297"/>
      <c r="AGK594" s="297"/>
      <c r="AGL594" s="297"/>
      <c r="AGM594" s="297"/>
      <c r="AGN594" s="297"/>
      <c r="AGO594" s="297"/>
      <c r="AGP594" s="297"/>
      <c r="AGQ594" s="297"/>
      <c r="AGR594" s="297"/>
      <c r="AGS594" s="297"/>
      <c r="AGT594" s="297"/>
      <c r="AGU594" s="297"/>
      <c r="AGV594" s="297"/>
      <c r="AGW594" s="297"/>
      <c r="AGX594" s="297"/>
      <c r="AGY594" s="297"/>
      <c r="AGZ594" s="297"/>
      <c r="AHA594" s="297"/>
      <c r="AHB594" s="297"/>
      <c r="AHC594" s="297"/>
      <c r="AHD594" s="297"/>
      <c r="AHE594" s="297"/>
      <c r="AHF594" s="297"/>
      <c r="AHG594" s="297"/>
      <c r="AHH594" s="297"/>
      <c r="AHI594" s="297"/>
      <c r="AHJ594" s="297"/>
      <c r="AHK594" s="297"/>
      <c r="AHL594" s="297"/>
      <c r="AHM594" s="297"/>
      <c r="AHN594" s="297"/>
      <c r="AHO594" s="297"/>
      <c r="AHP594" s="297"/>
      <c r="AHQ594" s="297"/>
      <c r="AHR594" s="297"/>
      <c r="AHS594" s="297"/>
      <c r="AHT594" s="297"/>
      <c r="AHU594" s="297"/>
      <c r="AHV594" s="297"/>
      <c r="AHW594" s="297"/>
      <c r="AHX594" s="297"/>
      <c r="AHY594" s="297"/>
      <c r="AHZ594" s="297"/>
      <c r="AIA594" s="297"/>
      <c r="AIB594" s="297"/>
      <c r="AIC594" s="297"/>
      <c r="AID594" s="297"/>
      <c r="AIE594" s="297"/>
      <c r="AIF594" s="297"/>
      <c r="AIG594" s="297"/>
      <c r="AIH594" s="297"/>
      <c r="AII594" s="297"/>
      <c r="AIJ594" s="297"/>
      <c r="AIK594" s="297"/>
      <c r="AIL594" s="297"/>
      <c r="AIM594" s="297"/>
      <c r="AIN594" s="297"/>
      <c r="AIO594" s="297"/>
      <c r="AIP594" s="297"/>
      <c r="AIQ594" s="297"/>
      <c r="AIR594" s="297"/>
      <c r="AIS594" s="297"/>
      <c r="AIT594" s="297"/>
      <c r="AIU594" s="297"/>
      <c r="AIV594" s="297"/>
      <c r="AIW594" s="297"/>
      <c r="AIX594" s="297"/>
      <c r="AIY594" s="297"/>
      <c r="AIZ594" s="297"/>
      <c r="AJA594" s="297"/>
      <c r="AJB594" s="297"/>
      <c r="AJC594" s="297"/>
      <c r="AJD594" s="297"/>
      <c r="AJE594" s="297"/>
      <c r="AJF594" s="297"/>
      <c r="AJG594" s="297"/>
      <c r="AJH594" s="297"/>
      <c r="AJI594" s="297"/>
      <c r="AJJ594" s="297"/>
      <c r="AJK594" s="297"/>
      <c r="AJL594" s="297"/>
      <c r="AJM594" s="297"/>
      <c r="AJN594" s="297"/>
      <c r="AJO594" s="297"/>
      <c r="AJP594" s="297"/>
      <c r="AJQ594" s="297"/>
      <c r="AJR594" s="297"/>
      <c r="AJS594" s="297"/>
      <c r="AJT594" s="297"/>
      <c r="AJU594" s="297"/>
      <c r="AJV594" s="297"/>
      <c r="AJW594" s="297"/>
      <c r="AJX594" s="297"/>
      <c r="AJY594" s="297"/>
      <c r="AJZ594" s="297"/>
      <c r="AKA594" s="297"/>
      <c r="AKB594" s="297"/>
      <c r="AKC594" s="297"/>
      <c r="AKD594" s="297"/>
      <c r="AKE594" s="297"/>
      <c r="AKF594" s="297"/>
      <c r="AKG594" s="297"/>
      <c r="AKH594" s="297"/>
      <c r="AKI594" s="297"/>
      <c r="AKJ594" s="297"/>
      <c r="AKK594" s="297"/>
      <c r="AKL594" s="297"/>
      <c r="AKM594" s="297"/>
      <c r="AKN594" s="297"/>
      <c r="AKO594" s="297"/>
      <c r="AKP594" s="297"/>
      <c r="AKQ594" s="297"/>
      <c r="AKR594" s="297"/>
      <c r="AKS594" s="297"/>
      <c r="AKT594" s="297"/>
      <c r="AKU594" s="297"/>
      <c r="AKV594" s="297"/>
      <c r="AKW594" s="297"/>
      <c r="AKX594" s="297"/>
      <c r="AKY594" s="297"/>
      <c r="AKZ594" s="297"/>
      <c r="ALA594" s="297"/>
      <c r="ALB594" s="297"/>
      <c r="ALC594" s="297"/>
      <c r="ALD594" s="297"/>
      <c r="ALE594" s="297"/>
      <c r="ALF594" s="297"/>
      <c r="ALG594" s="297"/>
      <c r="ALH594" s="297"/>
      <c r="ALI594" s="297"/>
      <c r="ALJ594" s="297"/>
      <c r="ALK594" s="297"/>
      <c r="ALL594" s="297"/>
      <c r="ALM594" s="297"/>
      <c r="ALN594" s="297"/>
      <c r="ALO594" s="297"/>
      <c r="ALP594" s="297"/>
      <c r="ALQ594" s="297"/>
      <c r="ALR594" s="297"/>
      <c r="ALS594" s="297"/>
      <c r="ALT594" s="297"/>
      <c r="ALU594" s="297"/>
      <c r="ALV594" s="297"/>
      <c r="ALW594" s="297"/>
      <c r="ALX594" s="297"/>
      <c r="ALY594" s="297"/>
      <c r="ALZ594" s="297"/>
      <c r="AMA594" s="297"/>
      <c r="AMB594" s="297"/>
      <c r="AMC594" s="297"/>
      <c r="AMD594" s="297"/>
      <c r="AME594" s="297"/>
      <c r="AMF594" s="297"/>
      <c r="AMG594" s="297"/>
      <c r="AMH594" s="297"/>
      <c r="AMI594" s="297"/>
      <c r="AMJ594" s="297"/>
      <c r="AMK594" s="297"/>
      <c r="AML594" s="297"/>
      <c r="AMM594" s="297"/>
      <c r="AMN594" s="297"/>
      <c r="AMO594" s="297"/>
      <c r="AMP594" s="297"/>
      <c r="AMQ594" s="297"/>
      <c r="AMR594" s="297"/>
      <c r="AMS594" s="297"/>
      <c r="AMT594" s="297"/>
      <c r="AMU594" s="297"/>
      <c r="AMV594" s="297"/>
      <c r="AMW594" s="297"/>
      <c r="AMX594" s="297"/>
      <c r="AMY594" s="297"/>
      <c r="AMZ594" s="297"/>
      <c r="ANA594" s="297"/>
      <c r="ANB594" s="297"/>
      <c r="ANC594" s="297"/>
      <c r="AND594" s="297"/>
      <c r="ANE594" s="297"/>
      <c r="ANF594" s="297"/>
      <c r="ANG594" s="297"/>
      <c r="ANH594" s="297"/>
      <c r="ANI594" s="297"/>
      <c r="ANJ594" s="297"/>
      <c r="ANK594" s="297"/>
      <c r="ANL594" s="297"/>
      <c r="ANM594" s="297"/>
      <c r="ANN594" s="297"/>
      <c r="ANO594" s="297"/>
      <c r="ANP594" s="297"/>
      <c r="ANQ594" s="297"/>
      <c r="ANR594" s="297"/>
      <c r="ANS594" s="297"/>
      <c r="ANT594" s="297"/>
      <c r="ANU594" s="297"/>
      <c r="ANV594" s="297"/>
      <c r="ANW594" s="297"/>
      <c r="ANX594" s="297"/>
      <c r="ANY594" s="297"/>
      <c r="ANZ594" s="297"/>
      <c r="AOA594" s="297"/>
      <c r="AOB594" s="297"/>
      <c r="AOC594" s="297"/>
      <c r="AOD594" s="297"/>
      <c r="AOE594" s="297"/>
      <c r="AOF594" s="297"/>
      <c r="AOG594" s="297"/>
      <c r="AOH594" s="297"/>
      <c r="AOI594" s="297"/>
      <c r="AOJ594" s="297"/>
      <c r="AOK594" s="297"/>
      <c r="AOL594" s="297"/>
      <c r="AOM594" s="297"/>
      <c r="AON594" s="297"/>
      <c r="AOO594" s="297"/>
      <c r="AOP594" s="297"/>
      <c r="AOQ594" s="297"/>
      <c r="AOR594" s="297"/>
      <c r="AOS594" s="297"/>
      <c r="AOT594" s="297"/>
      <c r="AOU594" s="297"/>
      <c r="AOV594" s="297"/>
      <c r="AOW594" s="297"/>
      <c r="AOX594" s="297"/>
      <c r="AOY594" s="297"/>
      <c r="AOZ594" s="297"/>
      <c r="APA594" s="297"/>
      <c r="APB594" s="297"/>
      <c r="APC594" s="297"/>
      <c r="APD594" s="297"/>
      <c r="APE594" s="297"/>
      <c r="APF594" s="297"/>
      <c r="APG594" s="297"/>
      <c r="APH594" s="297"/>
      <c r="API594" s="297"/>
      <c r="APJ594" s="297"/>
      <c r="APK594" s="297"/>
      <c r="APL594" s="297"/>
      <c r="APM594" s="297"/>
      <c r="APN594" s="297"/>
      <c r="APO594" s="297"/>
      <c r="APP594" s="297"/>
      <c r="APQ594" s="297"/>
      <c r="APR594" s="297"/>
      <c r="APS594" s="297"/>
      <c r="APT594" s="297"/>
      <c r="APU594" s="297"/>
      <c r="APV594" s="297"/>
      <c r="APW594" s="297"/>
      <c r="APX594" s="297"/>
      <c r="APY594" s="297"/>
      <c r="APZ594" s="297"/>
      <c r="AQA594" s="297"/>
      <c r="AQB594" s="297"/>
      <c r="AQC594" s="297"/>
      <c r="AQD594" s="297"/>
      <c r="AQE594" s="297"/>
      <c r="AQF594" s="297"/>
      <c r="AQG594" s="297"/>
      <c r="AQH594" s="297"/>
      <c r="AQI594" s="297"/>
      <c r="AQJ594" s="297"/>
      <c r="AQK594" s="297"/>
      <c r="AQL594" s="297"/>
      <c r="AQM594" s="297"/>
      <c r="AQN594" s="297"/>
      <c r="AQO594" s="297"/>
      <c r="AQP594" s="297"/>
      <c r="AQQ594" s="297"/>
      <c r="AQR594" s="297"/>
      <c r="AQS594" s="297"/>
      <c r="AQT594" s="297"/>
      <c r="AQU594" s="297"/>
      <c r="AQV594" s="297"/>
      <c r="AQW594" s="297"/>
      <c r="AQX594" s="297"/>
      <c r="AQY594" s="297"/>
      <c r="AQZ594" s="297"/>
      <c r="ARA594" s="297"/>
      <c r="ARB594" s="297"/>
      <c r="ARC594" s="297"/>
      <c r="ARD594" s="297"/>
      <c r="ARE594" s="297"/>
      <c r="ARF594" s="297"/>
      <c r="ARG594" s="297"/>
      <c r="ARH594" s="297"/>
      <c r="ARI594" s="297"/>
      <c r="ARJ594" s="297"/>
      <c r="ARK594" s="297"/>
      <c r="ARL594" s="297"/>
      <c r="ARM594" s="297"/>
      <c r="ARN594" s="297"/>
      <c r="ARO594" s="297"/>
      <c r="ARP594" s="297"/>
      <c r="ARQ594" s="297"/>
      <c r="ARR594" s="297"/>
      <c r="ARS594" s="297"/>
      <c r="ART594" s="297"/>
      <c r="ARU594" s="297"/>
      <c r="ARV594" s="297"/>
      <c r="ARW594" s="297"/>
      <c r="ARX594" s="297"/>
      <c r="ARY594" s="297"/>
      <c r="ARZ594" s="297"/>
      <c r="ASA594" s="297"/>
      <c r="ASB594" s="297"/>
      <c r="ASC594" s="297"/>
      <c r="ASD594" s="297"/>
      <c r="ASE594" s="297"/>
      <c r="ASF594" s="297"/>
      <c r="ASG594" s="297"/>
      <c r="ASH594" s="297"/>
      <c r="ASI594" s="297"/>
      <c r="ASJ594" s="297"/>
      <c r="ASK594" s="297"/>
      <c r="ASL594" s="297"/>
      <c r="ASM594" s="297"/>
      <c r="ASN594" s="297"/>
      <c r="ASO594" s="297"/>
      <c r="ASP594" s="297"/>
      <c r="ASQ594" s="297"/>
      <c r="ASR594" s="297"/>
      <c r="ASS594" s="297"/>
      <c r="AST594" s="297"/>
      <c r="ASU594" s="297"/>
      <c r="ASV594" s="297"/>
      <c r="ASW594" s="297"/>
      <c r="ASX594" s="297"/>
      <c r="ASY594" s="297"/>
      <c r="ASZ594" s="297"/>
      <c r="ATA594" s="297"/>
      <c r="ATB594" s="297"/>
      <c r="ATC594" s="297"/>
      <c r="ATD594" s="297"/>
      <c r="ATE594" s="297"/>
      <c r="ATF594" s="297"/>
      <c r="ATG594" s="297"/>
      <c r="ATH594" s="297"/>
      <c r="ATI594" s="297"/>
      <c r="ATJ594" s="297"/>
      <c r="ATK594" s="297"/>
      <c r="ATL594" s="297"/>
      <c r="ATM594" s="297"/>
      <c r="ATN594" s="297"/>
      <c r="ATO594" s="297"/>
      <c r="ATP594" s="297"/>
      <c r="ATQ594" s="297"/>
      <c r="ATR594" s="297"/>
      <c r="ATS594" s="297"/>
      <c r="ATT594" s="297"/>
      <c r="ATU594" s="297"/>
      <c r="ATV594" s="297"/>
      <c r="ATW594" s="297"/>
      <c r="ATX594" s="297"/>
      <c r="ATY594" s="297"/>
      <c r="ATZ594" s="297"/>
      <c r="AUA594" s="297"/>
      <c r="AUB594" s="297"/>
      <c r="AUC594" s="297"/>
      <c r="AUD594" s="297"/>
      <c r="AUE594" s="297"/>
      <c r="AUF594" s="297"/>
      <c r="AUG594" s="297"/>
      <c r="AUH594" s="297"/>
      <c r="AUI594" s="297"/>
      <c r="AUJ594" s="297"/>
      <c r="AUK594" s="297"/>
      <c r="AUL594" s="297"/>
      <c r="AUM594" s="297"/>
      <c r="AUN594" s="297"/>
      <c r="AUO594" s="297"/>
      <c r="AUP594" s="297"/>
      <c r="AUQ594" s="297"/>
      <c r="AUR594" s="297"/>
      <c r="AUS594" s="297"/>
      <c r="AUT594" s="297"/>
      <c r="AUU594" s="297"/>
      <c r="AUV594" s="297"/>
      <c r="AUW594" s="297"/>
      <c r="AUX594" s="297"/>
      <c r="AUY594" s="297"/>
      <c r="AUZ594" s="297"/>
      <c r="AVA594" s="297"/>
      <c r="AVB594" s="297"/>
      <c r="AVC594" s="297"/>
      <c r="AVD594" s="297"/>
      <c r="AVE594" s="297"/>
      <c r="AVF594" s="297"/>
      <c r="AVG594" s="297"/>
      <c r="AVH594" s="297"/>
      <c r="AVI594" s="297"/>
      <c r="AVJ594" s="297"/>
      <c r="AVK594" s="297"/>
      <c r="AVL594" s="297"/>
      <c r="AVM594" s="297"/>
      <c r="AVN594" s="297"/>
      <c r="AVO594" s="297"/>
      <c r="AVP594" s="297"/>
      <c r="AVQ594" s="297"/>
      <c r="AVR594" s="297"/>
      <c r="AVS594" s="297"/>
      <c r="AVT594" s="297"/>
      <c r="AVU594" s="297"/>
      <c r="AVV594" s="297"/>
      <c r="AVW594" s="297"/>
      <c r="AVX594" s="297"/>
      <c r="AVY594" s="297"/>
      <c r="AVZ594" s="297"/>
      <c r="AWA594" s="297"/>
      <c r="AWB594" s="297"/>
      <c r="AWC594" s="297"/>
      <c r="AWD594" s="297"/>
      <c r="AWE594" s="297"/>
      <c r="AWF594" s="297"/>
      <c r="AWG594" s="297"/>
      <c r="AWH594" s="297"/>
      <c r="AWI594" s="297"/>
      <c r="AWJ594" s="297"/>
      <c r="AWK594" s="297"/>
      <c r="AWL594" s="297"/>
      <c r="AWM594" s="297"/>
      <c r="AWN594" s="297"/>
      <c r="BAU594" s="297"/>
      <c r="BAV594" s="297"/>
      <c r="BAW594" s="297"/>
      <c r="BAX594" s="297"/>
      <c r="BAY594" s="297"/>
      <c r="BAZ594" s="297"/>
      <c r="BBA594" s="297"/>
      <c r="BBB594" s="297"/>
      <c r="BBC594" s="297"/>
      <c r="BBD594" s="297"/>
      <c r="BBE594" s="297"/>
      <c r="BBF594" s="297"/>
      <c r="BBG594" s="297"/>
      <c r="BBH594" s="297"/>
      <c r="BBI594" s="297"/>
      <c r="BBJ594" s="297"/>
      <c r="BBK594" s="297"/>
      <c r="BBL594" s="297"/>
      <c r="BBM594" s="297"/>
      <c r="BBN594" s="297"/>
      <c r="BBO594" s="297"/>
      <c r="BBP594" s="297"/>
      <c r="BBQ594" s="297"/>
      <c r="BBR594" s="297"/>
      <c r="BBS594" s="297"/>
      <c r="BBT594" s="297"/>
      <c r="BBU594" s="297"/>
      <c r="BBV594" s="297"/>
      <c r="BBW594" s="297"/>
      <c r="BBX594" s="297"/>
      <c r="BBY594" s="297"/>
      <c r="BBZ594" s="297"/>
      <c r="BCA594" s="297"/>
      <c r="BCB594" s="297"/>
      <c r="BCC594" s="297"/>
      <c r="BCD594" s="297"/>
      <c r="BCE594" s="297"/>
      <c r="BCF594" s="297"/>
      <c r="BCG594" s="297"/>
      <c r="BCH594" s="297"/>
      <c r="BCI594" s="297"/>
      <c r="BCJ594" s="297"/>
      <c r="BCK594" s="297"/>
      <c r="BCL594" s="297"/>
      <c r="BCM594" s="297"/>
      <c r="BCN594" s="297"/>
      <c r="BCO594" s="297"/>
      <c r="BCP594" s="297"/>
      <c r="BCQ594" s="297"/>
      <c r="BCR594" s="297"/>
      <c r="BCS594" s="297"/>
      <c r="BCT594" s="297"/>
      <c r="BCU594" s="297"/>
      <c r="BCV594" s="297"/>
      <c r="BCW594" s="297"/>
      <c r="BCX594" s="297"/>
      <c r="BCY594" s="297"/>
      <c r="BCZ594" s="297"/>
      <c r="BDA594" s="297"/>
      <c r="BDB594" s="297"/>
      <c r="BDC594" s="297"/>
      <c r="BDD594" s="297"/>
      <c r="BDE594" s="297"/>
      <c r="BDF594" s="297"/>
      <c r="BDG594" s="297"/>
      <c r="BDH594" s="297"/>
      <c r="BDI594" s="297"/>
      <c r="BDJ594" s="297"/>
      <c r="BDK594" s="297"/>
      <c r="BDL594" s="297"/>
      <c r="BDM594" s="297"/>
      <c r="BDN594" s="297"/>
      <c r="BDO594" s="297"/>
      <c r="BDP594" s="297"/>
      <c r="BDQ594" s="297"/>
      <c r="BDR594" s="297"/>
      <c r="BDS594" s="297"/>
      <c r="BDT594" s="297"/>
      <c r="BDU594" s="297"/>
      <c r="BDV594" s="297"/>
      <c r="BDW594" s="297"/>
      <c r="BDX594" s="297"/>
      <c r="BDY594" s="297"/>
      <c r="BDZ594" s="297"/>
      <c r="BEA594" s="297"/>
      <c r="BEB594" s="297"/>
      <c r="BEC594" s="297"/>
      <c r="BED594" s="297"/>
      <c r="BEE594" s="297"/>
      <c r="BEF594" s="297"/>
      <c r="BEG594" s="297"/>
      <c r="BEH594" s="297"/>
      <c r="BEI594" s="297"/>
      <c r="BEJ594" s="297"/>
      <c r="BEK594" s="297"/>
      <c r="BEL594" s="297"/>
      <c r="BEM594" s="297"/>
      <c r="BEN594" s="297"/>
      <c r="BEO594" s="297"/>
      <c r="BEP594" s="297"/>
      <c r="BEQ594" s="297"/>
      <c r="BER594" s="297"/>
      <c r="BES594" s="297"/>
      <c r="BET594" s="297"/>
      <c r="BEU594" s="297"/>
      <c r="BEV594" s="297"/>
      <c r="BEW594" s="297"/>
      <c r="BEX594" s="297"/>
      <c r="BEY594" s="297"/>
      <c r="BEZ594" s="297"/>
      <c r="BFA594" s="297"/>
      <c r="BFB594" s="297"/>
      <c r="BFC594" s="297"/>
      <c r="BFD594" s="297"/>
      <c r="BFE594" s="297"/>
      <c r="BFF594" s="297"/>
      <c r="BFG594" s="297"/>
      <c r="BFH594" s="297"/>
      <c r="BFI594" s="297"/>
      <c r="BFJ594" s="297"/>
      <c r="BFK594" s="297"/>
      <c r="BFL594" s="297"/>
      <c r="BFM594" s="297"/>
      <c r="BFN594" s="297"/>
      <c r="BFO594" s="297"/>
      <c r="BFP594" s="297"/>
      <c r="BFQ594" s="297"/>
      <c r="BFR594" s="297"/>
      <c r="BFS594" s="297"/>
      <c r="BFT594" s="297"/>
      <c r="BFU594" s="297"/>
      <c r="BFV594" s="297"/>
      <c r="BFW594" s="297"/>
      <c r="BFX594" s="297"/>
      <c r="BFY594" s="297"/>
      <c r="BFZ594" s="297"/>
      <c r="BGA594" s="297"/>
      <c r="BGB594" s="297"/>
      <c r="BGC594" s="297"/>
      <c r="BGD594" s="297"/>
      <c r="BGE594" s="297"/>
      <c r="BGF594" s="297"/>
      <c r="BGG594" s="297"/>
      <c r="BGH594" s="297"/>
      <c r="BGI594" s="297"/>
      <c r="BGJ594" s="297"/>
      <c r="BGK594" s="297"/>
      <c r="BGL594" s="297"/>
      <c r="BGM594" s="297"/>
      <c r="BGN594" s="297"/>
      <c r="BGO594" s="297"/>
      <c r="BGP594" s="297"/>
      <c r="BGQ594" s="297"/>
      <c r="BGR594" s="297"/>
      <c r="BGS594" s="297"/>
      <c r="BGT594" s="297"/>
      <c r="BGU594" s="297"/>
      <c r="BGV594" s="297"/>
      <c r="BGW594" s="297"/>
      <c r="BGX594" s="297"/>
      <c r="BGY594" s="297"/>
      <c r="BGZ594" s="297"/>
      <c r="BHA594" s="297"/>
      <c r="BHB594" s="297"/>
      <c r="BHC594" s="297"/>
      <c r="BHD594" s="297"/>
      <c r="BHE594" s="297"/>
      <c r="BHF594" s="297"/>
      <c r="BHG594" s="297"/>
      <c r="BHH594" s="297"/>
      <c r="BHI594" s="297"/>
      <c r="BHJ594" s="297"/>
      <c r="BHK594" s="297"/>
      <c r="BHL594" s="297"/>
      <c r="BHM594" s="297"/>
      <c r="BHN594" s="297"/>
      <c r="BHO594" s="297"/>
      <c r="BHP594" s="297"/>
      <c r="BHQ594" s="297"/>
      <c r="BHR594" s="297"/>
      <c r="BHS594" s="297"/>
      <c r="BHT594" s="297"/>
      <c r="BHU594" s="297"/>
      <c r="BHV594" s="297"/>
      <c r="BHW594" s="297"/>
      <c r="BHX594" s="297"/>
      <c r="BHY594" s="297"/>
      <c r="BHZ594" s="297"/>
      <c r="BIA594" s="297"/>
      <c r="BIB594" s="297"/>
      <c r="BIC594" s="297"/>
      <c r="BID594" s="297"/>
      <c r="BIE594" s="297"/>
      <c r="BIF594" s="297"/>
      <c r="BIG594" s="297"/>
      <c r="BIH594" s="297"/>
      <c r="BII594" s="297"/>
      <c r="BIJ594" s="297"/>
      <c r="BIK594" s="297"/>
      <c r="BIL594" s="297"/>
      <c r="BIM594" s="297"/>
      <c r="BIN594" s="297"/>
      <c r="BIO594" s="297"/>
      <c r="BIP594" s="297"/>
      <c r="BIQ594" s="297"/>
      <c r="BIR594" s="297"/>
      <c r="BIS594" s="297"/>
      <c r="BIT594" s="297"/>
      <c r="BIU594" s="297"/>
      <c r="BIV594" s="297"/>
      <c r="BIW594" s="297"/>
      <c r="BIX594" s="297"/>
      <c r="BIY594" s="297"/>
      <c r="BIZ594" s="297"/>
      <c r="BJA594" s="297"/>
      <c r="BJB594" s="297"/>
      <c r="BJC594" s="297"/>
      <c r="BJD594" s="297"/>
      <c r="BJE594" s="297"/>
      <c r="BJF594" s="297"/>
      <c r="BJG594" s="297"/>
      <c r="BJH594" s="297"/>
      <c r="BJI594" s="297"/>
      <c r="BJJ594" s="297"/>
      <c r="BJK594" s="297"/>
      <c r="BJL594" s="297"/>
      <c r="BJM594" s="297"/>
      <c r="BJN594" s="297"/>
      <c r="BJO594" s="297"/>
      <c r="BJP594" s="297"/>
      <c r="BJQ594" s="297"/>
      <c r="BJR594" s="297"/>
      <c r="BJS594" s="297"/>
      <c r="BJT594" s="297"/>
      <c r="BJU594" s="297"/>
      <c r="BJV594" s="297"/>
      <c r="BJW594" s="297"/>
      <c r="BJX594" s="297"/>
      <c r="BJY594" s="297"/>
      <c r="BJZ594" s="297"/>
      <c r="BKA594" s="297"/>
      <c r="BKB594" s="297"/>
      <c r="BKC594" s="297"/>
      <c r="BKD594" s="297"/>
      <c r="BKE594" s="297"/>
      <c r="BKF594" s="297"/>
      <c r="BKG594" s="297"/>
      <c r="BKH594" s="297"/>
      <c r="BKI594" s="297"/>
      <c r="BKJ594" s="297"/>
      <c r="BKK594" s="297"/>
      <c r="BKL594" s="297"/>
      <c r="BKM594" s="297"/>
      <c r="BKN594" s="297"/>
      <c r="BKO594" s="297"/>
      <c r="BKP594" s="297"/>
      <c r="BKQ594" s="297"/>
      <c r="BKR594" s="297"/>
      <c r="BKS594" s="297"/>
      <c r="BKT594" s="297"/>
      <c r="BKU594" s="297"/>
      <c r="BKV594" s="297"/>
      <c r="BKW594" s="297"/>
      <c r="BKX594" s="297"/>
      <c r="BKY594" s="297"/>
      <c r="BKZ594" s="297"/>
      <c r="BLA594" s="297"/>
      <c r="BLB594" s="297"/>
      <c r="BLC594" s="297"/>
      <c r="BLD594" s="297"/>
      <c r="BLE594" s="297"/>
      <c r="BLF594" s="297"/>
      <c r="BLG594" s="297"/>
      <c r="BLH594" s="297"/>
      <c r="BLI594" s="297"/>
      <c r="BLJ594" s="297"/>
      <c r="BLK594" s="297"/>
      <c r="BLL594" s="297"/>
      <c r="BLM594" s="297"/>
      <c r="BLN594" s="297"/>
      <c r="BLO594" s="297"/>
      <c r="BLP594" s="297"/>
      <c r="BLQ594" s="297"/>
      <c r="BLR594" s="297"/>
      <c r="BLS594" s="297"/>
      <c r="BLT594" s="297"/>
      <c r="BLU594" s="297"/>
      <c r="BLV594" s="297"/>
      <c r="BLW594" s="297"/>
      <c r="BLX594" s="297"/>
      <c r="BLY594" s="297"/>
      <c r="BLZ594" s="297"/>
      <c r="BMA594" s="297"/>
      <c r="BMB594" s="297"/>
      <c r="BMC594" s="297"/>
      <c r="BMD594" s="297"/>
      <c r="BME594" s="297"/>
      <c r="BMF594" s="297"/>
      <c r="BMG594" s="297"/>
      <c r="BMH594" s="297"/>
      <c r="BMI594" s="297"/>
      <c r="BMJ594" s="297"/>
      <c r="BMK594" s="297"/>
      <c r="BML594" s="297"/>
      <c r="BMM594" s="297"/>
      <c r="BMN594" s="297"/>
      <c r="BMO594" s="297"/>
      <c r="BMP594" s="297"/>
      <c r="BMQ594" s="297"/>
      <c r="BMR594" s="297"/>
      <c r="BMS594" s="297"/>
      <c r="BMT594" s="297"/>
      <c r="BMU594" s="297"/>
      <c r="BMV594" s="297"/>
      <c r="BMW594" s="297"/>
      <c r="BMX594" s="297"/>
      <c r="BMY594" s="297"/>
      <c r="BMZ594" s="297"/>
      <c r="BNA594" s="297"/>
      <c r="BNB594" s="297"/>
      <c r="BNC594" s="297"/>
      <c r="BND594" s="297"/>
      <c r="BNE594" s="297"/>
      <c r="BNF594" s="297"/>
      <c r="BNG594" s="297"/>
      <c r="BNH594" s="297"/>
      <c r="BNI594" s="297"/>
      <c r="BNJ594" s="297"/>
      <c r="BNK594" s="297"/>
      <c r="BNL594" s="297"/>
      <c r="BNM594" s="297"/>
      <c r="BNN594" s="297"/>
      <c r="BNO594" s="297"/>
      <c r="BNP594" s="297"/>
      <c r="BNQ594" s="297"/>
      <c r="BNR594" s="297"/>
      <c r="BNS594" s="297"/>
      <c r="BNT594" s="297"/>
      <c r="BNU594" s="297"/>
      <c r="BNV594" s="297"/>
      <c r="BNW594" s="297"/>
      <c r="BNX594" s="297"/>
      <c r="BNY594" s="297"/>
      <c r="BNZ594" s="297"/>
      <c r="BOA594" s="297"/>
      <c r="BOB594" s="297"/>
      <c r="BOC594" s="297"/>
      <c r="BOD594" s="297"/>
      <c r="BOE594" s="297"/>
      <c r="BOF594" s="297"/>
      <c r="BOG594" s="297"/>
      <c r="BOH594" s="297"/>
      <c r="BOI594" s="297"/>
      <c r="BOJ594" s="297"/>
      <c r="BOK594" s="297"/>
      <c r="BOL594" s="297"/>
      <c r="BOM594" s="297"/>
      <c r="BON594" s="297"/>
      <c r="BOO594" s="297"/>
      <c r="BOP594" s="297"/>
      <c r="BOQ594" s="297"/>
      <c r="BOR594" s="297"/>
      <c r="BOS594" s="297"/>
      <c r="BOT594" s="297"/>
      <c r="BOU594" s="297"/>
      <c r="BOV594" s="297"/>
      <c r="BOW594" s="297"/>
      <c r="BOX594" s="297"/>
      <c r="BOY594" s="297"/>
      <c r="BOZ594" s="297"/>
      <c r="BPA594" s="297"/>
      <c r="BPB594" s="297"/>
      <c r="BPC594" s="297"/>
      <c r="BPD594" s="297"/>
      <c r="BPE594" s="297"/>
      <c r="BPF594" s="297"/>
      <c r="BPG594" s="297"/>
      <c r="BPH594" s="297"/>
      <c r="BPI594" s="297"/>
      <c r="BPJ594" s="297"/>
      <c r="BPK594" s="297"/>
      <c r="BPL594" s="297"/>
      <c r="BPM594" s="297"/>
      <c r="BPN594" s="297"/>
      <c r="BPO594" s="297"/>
      <c r="BPP594" s="297"/>
      <c r="BPQ594" s="297"/>
      <c r="BPR594" s="297"/>
      <c r="BPS594" s="297"/>
      <c r="BPT594" s="297"/>
      <c r="BPU594" s="297"/>
      <c r="BPV594" s="297"/>
      <c r="BPW594" s="297"/>
      <c r="BPX594" s="297"/>
      <c r="BPY594" s="297"/>
      <c r="BPZ594" s="297"/>
      <c r="BQA594" s="297"/>
      <c r="BQB594" s="297"/>
      <c r="BQC594" s="297"/>
      <c r="BQD594" s="297"/>
      <c r="BQE594" s="297"/>
      <c r="BQF594" s="297"/>
      <c r="BQG594" s="297"/>
      <c r="BQH594" s="297"/>
      <c r="BQI594" s="297"/>
      <c r="BQJ594" s="297"/>
      <c r="BQK594" s="297"/>
      <c r="BQL594" s="297"/>
      <c r="BQM594" s="297"/>
      <c r="BQN594" s="297"/>
      <c r="BQO594" s="297"/>
      <c r="BQP594" s="297"/>
      <c r="BQQ594" s="297"/>
      <c r="BQR594" s="297"/>
      <c r="BQS594" s="297"/>
      <c r="BQT594" s="297"/>
      <c r="BQU594" s="297"/>
      <c r="BQV594" s="297"/>
      <c r="BQW594" s="297"/>
      <c r="BQX594" s="297"/>
      <c r="BQY594" s="297"/>
      <c r="BQZ594" s="297"/>
      <c r="BRA594" s="297"/>
      <c r="BRB594" s="297"/>
      <c r="BRC594" s="297"/>
      <c r="BRD594" s="297"/>
      <c r="BRE594" s="297"/>
      <c r="BRF594" s="297"/>
      <c r="BRG594" s="297"/>
      <c r="BRH594" s="297"/>
      <c r="BRI594" s="297"/>
      <c r="BRJ594" s="297"/>
      <c r="BRK594" s="297"/>
      <c r="BRL594" s="297"/>
      <c r="BRM594" s="297"/>
      <c r="BRN594" s="297"/>
      <c r="BRO594" s="297"/>
      <c r="BRP594" s="297"/>
      <c r="BRQ594" s="297"/>
      <c r="BRR594" s="297"/>
      <c r="BRS594" s="297"/>
      <c r="BRT594" s="297"/>
      <c r="BRU594" s="297"/>
      <c r="BRV594" s="297"/>
      <c r="BRW594" s="297"/>
      <c r="BRX594" s="297"/>
      <c r="BRY594" s="297"/>
      <c r="BRZ594" s="297"/>
      <c r="BSA594" s="297"/>
      <c r="BSB594" s="297"/>
      <c r="BSC594" s="297"/>
      <c r="BSD594" s="297"/>
      <c r="BSE594" s="297"/>
      <c r="BSF594" s="297"/>
      <c r="BSG594" s="297"/>
      <c r="BSH594" s="297"/>
      <c r="BSI594" s="297"/>
      <c r="BSJ594" s="297"/>
      <c r="BSK594" s="297"/>
      <c r="BSL594" s="297"/>
      <c r="BSM594" s="297"/>
      <c r="BSN594" s="297"/>
      <c r="BSO594" s="297"/>
      <c r="BSP594" s="297"/>
      <c r="BSQ594" s="297"/>
      <c r="BSR594" s="297"/>
      <c r="BSS594" s="297"/>
      <c r="BST594" s="297"/>
      <c r="BSU594" s="297"/>
      <c r="BSV594" s="297"/>
      <c r="BSW594" s="297"/>
      <c r="BSX594" s="297"/>
      <c r="BSY594" s="297"/>
      <c r="BSZ594" s="297"/>
      <c r="BTA594" s="297"/>
      <c r="BTB594" s="297"/>
      <c r="BTC594" s="297"/>
      <c r="BTD594" s="297"/>
      <c r="BTE594" s="297"/>
      <c r="BTF594" s="297"/>
      <c r="BTG594" s="297"/>
      <c r="BTH594" s="297"/>
      <c r="BTI594" s="297"/>
      <c r="BTJ594" s="297"/>
      <c r="BTK594" s="297"/>
      <c r="BTL594" s="297"/>
      <c r="BTM594" s="297"/>
      <c r="BTN594" s="297"/>
      <c r="BTO594" s="297"/>
      <c r="BTP594" s="297"/>
      <c r="BTQ594" s="297"/>
      <c r="BTR594" s="297"/>
      <c r="BTS594" s="297"/>
      <c r="BTT594" s="297"/>
      <c r="BTU594" s="297"/>
      <c r="BTV594" s="297"/>
      <c r="BTW594" s="297"/>
      <c r="BTX594" s="297"/>
      <c r="BTY594" s="297"/>
      <c r="BTZ594" s="297"/>
      <c r="BUA594" s="297"/>
      <c r="BUB594" s="297"/>
      <c r="BUC594" s="297"/>
      <c r="BUD594" s="297"/>
      <c r="BUE594" s="297"/>
      <c r="BUF594" s="297"/>
      <c r="BUG594" s="297"/>
      <c r="BUH594" s="297"/>
      <c r="BUI594" s="297"/>
      <c r="BUJ594" s="297"/>
      <c r="BUK594" s="297"/>
      <c r="BUL594" s="297"/>
      <c r="BUM594" s="297"/>
      <c r="BUN594" s="297"/>
      <c r="BUO594" s="297"/>
      <c r="BUP594" s="297"/>
      <c r="BUQ594" s="297"/>
      <c r="BUR594" s="297"/>
      <c r="BUS594" s="297"/>
      <c r="BUT594" s="297"/>
      <c r="BUU594" s="297"/>
      <c r="BUV594" s="297"/>
      <c r="BUW594" s="297"/>
      <c r="BUX594" s="297"/>
      <c r="BUY594" s="297"/>
      <c r="BUZ594" s="297"/>
      <c r="BVA594" s="297"/>
      <c r="BVB594" s="297"/>
      <c r="BVC594" s="297"/>
      <c r="BVD594" s="297"/>
      <c r="BVE594" s="297"/>
      <c r="BVF594" s="297"/>
      <c r="BVG594" s="297"/>
      <c r="BVH594" s="297"/>
      <c r="BVI594" s="297"/>
      <c r="BVJ594" s="297"/>
      <c r="BVK594" s="297"/>
      <c r="BVL594" s="297"/>
      <c r="BVM594" s="297"/>
      <c r="BVN594" s="297"/>
      <c r="BVO594" s="297"/>
      <c r="BVP594" s="297"/>
      <c r="BVQ594" s="297"/>
      <c r="BVR594" s="297"/>
      <c r="BVS594" s="297"/>
      <c r="BVT594" s="297"/>
      <c r="BVU594" s="297"/>
      <c r="BVV594" s="297"/>
      <c r="BVW594" s="297"/>
      <c r="BVX594" s="297"/>
      <c r="BVY594" s="297"/>
      <c r="BVZ594" s="297"/>
      <c r="BWA594" s="297"/>
      <c r="BWB594" s="297"/>
      <c r="BWC594" s="297"/>
      <c r="BWD594" s="297"/>
      <c r="BWE594" s="297"/>
      <c r="BWF594" s="297"/>
      <c r="BWG594" s="297"/>
      <c r="BWH594" s="297"/>
      <c r="BWI594" s="297"/>
      <c r="BWJ594" s="297"/>
      <c r="BWK594" s="297"/>
      <c r="BWL594" s="297"/>
      <c r="BWM594" s="297"/>
      <c r="BWN594" s="297"/>
      <c r="BWO594" s="297"/>
      <c r="BWP594" s="297"/>
      <c r="BWQ594" s="297"/>
      <c r="BWR594" s="297"/>
      <c r="BWS594" s="297"/>
      <c r="BWT594" s="297"/>
      <c r="BWU594" s="297"/>
      <c r="BWV594" s="297"/>
      <c r="BWW594" s="297"/>
      <c r="BWX594" s="297"/>
      <c r="BWY594" s="297"/>
      <c r="BWZ594" s="297"/>
      <c r="BXA594" s="297"/>
      <c r="BXB594" s="297"/>
      <c r="BXC594" s="297"/>
      <c r="BXD594" s="297"/>
      <c r="BXE594" s="297"/>
      <c r="BXF594" s="297"/>
      <c r="BXG594" s="297"/>
      <c r="BXH594" s="297"/>
      <c r="BXI594" s="297"/>
      <c r="BXJ594" s="297"/>
      <c r="BXK594" s="297"/>
      <c r="BXL594" s="297"/>
      <c r="BXM594" s="297"/>
      <c r="BXN594" s="297"/>
      <c r="BXO594" s="297"/>
      <c r="BXP594" s="297"/>
      <c r="BXQ594" s="297"/>
      <c r="BXR594" s="297"/>
      <c r="BXS594" s="297"/>
      <c r="BXT594" s="297"/>
      <c r="BXU594" s="297"/>
      <c r="BXV594" s="297"/>
      <c r="BXW594" s="297"/>
      <c r="BXX594" s="297"/>
      <c r="BXY594" s="297"/>
      <c r="BXZ594" s="297"/>
      <c r="BYA594" s="297"/>
      <c r="BYB594" s="297"/>
      <c r="BYC594" s="297"/>
      <c r="BYD594" s="297"/>
      <c r="BYE594" s="297"/>
      <c r="BYF594" s="297"/>
      <c r="BYG594" s="297"/>
      <c r="BYH594" s="297"/>
      <c r="BYI594" s="297"/>
      <c r="BYJ594" s="297"/>
      <c r="BYK594" s="297"/>
      <c r="BYL594" s="297"/>
      <c r="BYM594" s="297"/>
      <c r="BYN594" s="297"/>
      <c r="BYO594" s="297"/>
      <c r="BYP594" s="297"/>
      <c r="BYQ594" s="297"/>
      <c r="BYR594" s="297"/>
      <c r="BYS594" s="297"/>
      <c r="BYT594" s="297"/>
      <c r="BYU594" s="297"/>
      <c r="BYV594" s="297"/>
      <c r="BYW594" s="297"/>
      <c r="BYX594" s="297"/>
      <c r="BYY594" s="297"/>
      <c r="BYZ594" s="297"/>
      <c r="BZA594" s="297"/>
      <c r="BZB594" s="297"/>
      <c r="BZC594" s="297"/>
      <c r="BZD594" s="297"/>
      <c r="BZE594" s="297"/>
      <c r="BZF594" s="297"/>
      <c r="BZG594" s="297"/>
      <c r="BZH594" s="297"/>
      <c r="BZI594" s="297"/>
      <c r="BZJ594" s="297"/>
      <c r="BZK594" s="297"/>
      <c r="BZL594" s="297"/>
      <c r="BZM594" s="297"/>
      <c r="BZN594" s="297"/>
      <c r="BZO594" s="297"/>
      <c r="BZP594" s="297"/>
      <c r="BZQ594" s="297"/>
      <c r="BZR594" s="297"/>
      <c r="BZS594" s="297"/>
      <c r="BZT594" s="297"/>
      <c r="BZU594" s="297"/>
      <c r="BZV594" s="297"/>
      <c r="BZW594" s="297"/>
      <c r="BZX594" s="297"/>
      <c r="BZY594" s="297"/>
      <c r="BZZ594" s="297"/>
      <c r="CAA594" s="297"/>
      <c r="CAB594" s="297"/>
      <c r="CAC594" s="297"/>
      <c r="CAD594" s="297"/>
      <c r="CAE594" s="297"/>
      <c r="CAF594" s="297"/>
      <c r="CAG594" s="297"/>
      <c r="CAH594" s="297"/>
      <c r="CAI594" s="297"/>
      <c r="CAJ594" s="297"/>
      <c r="CAK594" s="297"/>
      <c r="CAL594" s="297"/>
      <c r="CAM594" s="297"/>
      <c r="CAN594" s="297"/>
      <c r="CAO594" s="297"/>
      <c r="CAP594" s="297"/>
      <c r="CAQ594" s="297"/>
      <c r="CAR594" s="297"/>
      <c r="CAS594" s="297"/>
      <c r="CAT594" s="297"/>
      <c r="CAU594" s="297"/>
      <c r="CAV594" s="297"/>
      <c r="CAW594" s="297"/>
      <c r="CAX594" s="297"/>
      <c r="CAY594" s="297"/>
      <c r="CAZ594" s="297"/>
      <c r="CBA594" s="297"/>
      <c r="CBB594" s="297"/>
      <c r="CBC594" s="297"/>
      <c r="CBD594" s="297"/>
      <c r="CBE594" s="297"/>
      <c r="CBF594" s="297"/>
      <c r="CBG594" s="297"/>
      <c r="CBH594" s="297"/>
      <c r="CBI594" s="297"/>
      <c r="CBJ594" s="297"/>
      <c r="CBK594" s="297"/>
      <c r="CBL594" s="297"/>
      <c r="CBM594" s="297"/>
      <c r="CBN594" s="297"/>
      <c r="CBO594" s="297"/>
      <c r="CBP594" s="297"/>
      <c r="CBQ594" s="297"/>
      <c r="CBR594" s="297"/>
      <c r="CBS594" s="297"/>
      <c r="CBT594" s="297"/>
      <c r="CBU594" s="297"/>
      <c r="CBV594" s="297"/>
      <c r="CBW594" s="297"/>
      <c r="CBX594" s="297"/>
      <c r="CBY594" s="297"/>
      <c r="CBZ594" s="297"/>
      <c r="CCA594" s="297"/>
      <c r="CCB594" s="297"/>
      <c r="CCC594" s="297"/>
      <c r="CCD594" s="297"/>
      <c r="CCE594" s="297"/>
      <c r="CCF594" s="297"/>
      <c r="CCG594" s="297"/>
      <c r="CCH594" s="297"/>
      <c r="CCI594" s="297"/>
      <c r="CCJ594" s="297"/>
      <c r="CCK594" s="297"/>
      <c r="CCL594" s="297"/>
      <c r="CCM594" s="297"/>
      <c r="CCN594" s="297"/>
      <c r="CCO594" s="297"/>
      <c r="CCP594" s="297"/>
      <c r="CCQ594" s="297"/>
      <c r="CCR594" s="297"/>
      <c r="CCS594" s="297"/>
      <c r="CCT594" s="297"/>
      <c r="CCU594" s="297"/>
      <c r="CCV594" s="297"/>
      <c r="CCW594" s="297"/>
      <c r="CCX594" s="297"/>
      <c r="CCY594" s="297"/>
      <c r="CCZ594" s="297"/>
      <c r="CDA594" s="297"/>
      <c r="CDB594" s="297"/>
      <c r="CDC594" s="297"/>
      <c r="CDD594" s="297"/>
      <c r="CDE594" s="297"/>
      <c r="CDF594" s="297"/>
      <c r="CDG594" s="297"/>
      <c r="CDH594" s="297"/>
      <c r="CDI594" s="297"/>
      <c r="CDJ594" s="297"/>
      <c r="CDK594" s="297"/>
      <c r="CDL594" s="297"/>
      <c r="CDM594" s="297"/>
      <c r="CDN594" s="297"/>
      <c r="CDO594" s="297"/>
      <c r="CDP594" s="297"/>
      <c r="CDQ594" s="297"/>
      <c r="CDR594" s="297"/>
      <c r="CDS594" s="297"/>
      <c r="CDT594" s="297"/>
      <c r="CDU594" s="297"/>
      <c r="CDV594" s="297"/>
      <c r="CDW594" s="297"/>
      <c r="CDX594" s="297"/>
      <c r="CDY594" s="297"/>
      <c r="CDZ594" s="297"/>
      <c r="CEA594" s="297"/>
      <c r="CEB594" s="297"/>
      <c r="CEC594" s="297"/>
      <c r="CED594" s="297"/>
      <c r="CEE594" s="297"/>
      <c r="CEF594" s="297"/>
      <c r="CEG594" s="297"/>
      <c r="CEH594" s="297"/>
      <c r="CEI594" s="297"/>
      <c r="CEJ594" s="297"/>
      <c r="CEK594" s="297"/>
      <c r="CEL594" s="297"/>
      <c r="CEM594" s="297"/>
      <c r="CEN594" s="297"/>
      <c r="CEO594" s="297"/>
      <c r="CEP594" s="297"/>
      <c r="CEQ594" s="297"/>
      <c r="CER594" s="297"/>
      <c r="CES594" s="297"/>
      <c r="CET594" s="297"/>
      <c r="CEU594" s="297"/>
      <c r="CEV594" s="297"/>
      <c r="CEW594" s="297"/>
      <c r="CEX594" s="297"/>
      <c r="CEY594" s="297"/>
      <c r="CEZ594" s="297"/>
      <c r="CFA594" s="297"/>
      <c r="CFB594" s="297"/>
      <c r="CFC594" s="297"/>
      <c r="CFD594" s="297"/>
      <c r="CFE594" s="297"/>
      <c r="CFF594" s="297"/>
      <c r="CFG594" s="297"/>
      <c r="CFH594" s="297"/>
      <c r="CFI594" s="297"/>
      <c r="CFJ594" s="297"/>
      <c r="CFK594" s="297"/>
      <c r="CFL594" s="297"/>
      <c r="CFM594" s="297"/>
      <c r="CFN594" s="297"/>
      <c r="CFO594" s="297"/>
      <c r="CFP594" s="297"/>
      <c r="CFQ594" s="297"/>
      <c r="CFR594" s="297"/>
      <c r="CFS594" s="297"/>
      <c r="CFT594" s="297"/>
      <c r="CFU594" s="297"/>
      <c r="CFV594" s="297"/>
      <c r="CFW594" s="297"/>
      <c r="CFX594" s="297"/>
      <c r="CFY594" s="297"/>
      <c r="CFZ594" s="297"/>
      <c r="CGA594" s="297"/>
      <c r="CGB594" s="297"/>
      <c r="CGC594" s="297"/>
      <c r="CGD594" s="297"/>
      <c r="CGE594" s="297"/>
      <c r="CGF594" s="297"/>
      <c r="CGG594" s="297"/>
      <c r="CGH594" s="297"/>
      <c r="CGI594" s="297"/>
      <c r="CGJ594" s="297"/>
      <c r="CGK594" s="297"/>
      <c r="CGL594" s="297"/>
      <c r="CGM594" s="297"/>
      <c r="CGN594" s="297"/>
      <c r="CGO594" s="297"/>
      <c r="CGP594" s="297"/>
      <c r="CGQ594" s="297"/>
      <c r="CGR594" s="297"/>
      <c r="CGS594" s="297"/>
      <c r="CGT594" s="297"/>
      <c r="CGU594" s="297"/>
      <c r="CGV594" s="297"/>
      <c r="CGW594" s="297"/>
      <c r="CGX594" s="297"/>
      <c r="CGY594" s="297"/>
      <c r="CGZ594" s="297"/>
      <c r="CHA594" s="297"/>
      <c r="CHB594" s="297"/>
      <c r="CHC594" s="297"/>
      <c r="CHD594" s="297"/>
      <c r="CHE594" s="297"/>
      <c r="CHF594" s="297"/>
      <c r="CHG594" s="297"/>
      <c r="CHH594" s="297"/>
      <c r="CHI594" s="297"/>
      <c r="CHJ594" s="297"/>
      <c r="CHK594" s="297"/>
      <c r="CHL594" s="297"/>
      <c r="CHM594" s="297"/>
      <c r="CHN594" s="297"/>
      <c r="CHO594" s="297"/>
      <c r="CHP594" s="297"/>
      <c r="CHQ594" s="297"/>
      <c r="CHR594" s="297"/>
      <c r="CHS594" s="297"/>
      <c r="CHT594" s="297"/>
      <c r="CHU594" s="297"/>
      <c r="CHV594" s="297"/>
      <c r="CHW594" s="297"/>
      <c r="CHX594" s="297"/>
      <c r="CHY594" s="297"/>
      <c r="CHZ594" s="297"/>
      <c r="CIA594" s="297"/>
      <c r="CIB594" s="297"/>
      <c r="CIC594" s="297"/>
      <c r="CID594" s="297"/>
      <c r="CIE594" s="297"/>
      <c r="CIF594" s="297"/>
      <c r="CIG594" s="297"/>
      <c r="CIH594" s="297"/>
      <c r="CII594" s="297"/>
      <c r="CIJ594" s="297"/>
      <c r="CIK594" s="297"/>
      <c r="CIL594" s="297"/>
      <c r="CIM594" s="297"/>
      <c r="CIN594" s="297"/>
      <c r="CIO594" s="297"/>
      <c r="CIP594" s="297"/>
      <c r="CIQ594" s="297"/>
      <c r="CIR594" s="297"/>
      <c r="CIS594" s="297"/>
      <c r="CIT594" s="297"/>
      <c r="CIU594" s="297"/>
      <c r="CIV594" s="297"/>
      <c r="CIW594" s="297"/>
      <c r="CIX594" s="297"/>
      <c r="CIY594" s="297"/>
      <c r="CIZ594" s="297"/>
      <c r="CJA594" s="297"/>
      <c r="CJB594" s="297"/>
      <c r="CJC594" s="297"/>
      <c r="CJD594" s="297"/>
      <c r="CJE594" s="297"/>
      <c r="CJF594" s="297"/>
      <c r="CJG594" s="297"/>
      <c r="CJH594" s="297"/>
      <c r="CJI594" s="297"/>
      <c r="CJJ594" s="297"/>
      <c r="CJK594" s="297"/>
      <c r="CJL594" s="297"/>
      <c r="CJM594" s="297"/>
      <c r="CJN594" s="297"/>
      <c r="CJO594" s="297"/>
      <c r="CJP594" s="297"/>
      <c r="CJQ594" s="297"/>
      <c r="CJR594" s="297"/>
      <c r="CJS594" s="297"/>
      <c r="CJT594" s="297"/>
      <c r="CJU594" s="297"/>
      <c r="CJV594" s="297"/>
      <c r="CJW594" s="297"/>
      <c r="CJX594" s="297"/>
      <c r="CJY594" s="297"/>
      <c r="CJZ594" s="297"/>
      <c r="CKA594" s="297"/>
      <c r="CKB594" s="297"/>
      <c r="CKC594" s="297"/>
      <c r="CKD594" s="297"/>
      <c r="CKE594" s="297"/>
      <c r="CKF594" s="297"/>
      <c r="CKG594" s="297"/>
      <c r="CKH594" s="297"/>
      <c r="CKI594" s="297"/>
      <c r="CKJ594" s="297"/>
      <c r="CKK594" s="297"/>
      <c r="CKL594" s="297"/>
      <c r="CKM594" s="297"/>
      <c r="CKN594" s="297"/>
      <c r="CKO594" s="297"/>
      <c r="CKP594" s="297"/>
      <c r="CKQ594" s="297"/>
      <c r="CKR594" s="297"/>
      <c r="CKS594" s="297"/>
      <c r="CKT594" s="297"/>
      <c r="CKU594" s="297"/>
      <c r="CKV594" s="297"/>
      <c r="CKW594" s="297"/>
      <c r="CKX594" s="297"/>
      <c r="CKY594" s="297"/>
      <c r="CKZ594" s="297"/>
      <c r="CLA594" s="297"/>
      <c r="CLB594" s="297"/>
      <c r="CLC594" s="297"/>
      <c r="CLD594" s="297"/>
      <c r="CLE594" s="297"/>
      <c r="CLF594" s="297"/>
      <c r="CLG594" s="297"/>
      <c r="CLH594" s="297"/>
      <c r="CLI594" s="297"/>
      <c r="CLJ594" s="297"/>
      <c r="CLK594" s="297"/>
      <c r="CLL594" s="297"/>
      <c r="CLM594" s="297"/>
      <c r="CLN594" s="297"/>
      <c r="CLO594" s="297"/>
      <c r="CLP594" s="297"/>
      <c r="CLQ594" s="297"/>
      <c r="CLR594" s="297"/>
      <c r="CLS594" s="297"/>
      <c r="CLT594" s="297"/>
      <c r="CLU594" s="297"/>
      <c r="CLV594" s="297"/>
      <c r="CLW594" s="297"/>
      <c r="CLX594" s="297"/>
      <c r="CLY594" s="297"/>
      <c r="CLZ594" s="297"/>
      <c r="CMA594" s="297"/>
      <c r="CMB594" s="297"/>
      <c r="CMC594" s="297"/>
      <c r="CMD594" s="297"/>
      <c r="CME594" s="297"/>
      <c r="CMF594" s="297"/>
      <c r="CMG594" s="297"/>
      <c r="CMH594" s="297"/>
      <c r="CMI594" s="297"/>
      <c r="CMJ594" s="297"/>
      <c r="CMK594" s="297"/>
      <c r="CML594" s="297"/>
      <c r="CMM594" s="297"/>
      <c r="CMN594" s="297"/>
      <c r="CMO594" s="297"/>
      <c r="CMP594" s="297"/>
      <c r="CMQ594" s="297"/>
      <c r="CMR594" s="297"/>
      <c r="CMS594" s="297"/>
      <c r="CMT594" s="297"/>
      <c r="CMU594" s="297"/>
      <c r="CMV594" s="297"/>
      <c r="CMW594" s="297"/>
      <c r="CMX594" s="297"/>
      <c r="CMY594" s="297"/>
      <c r="CMZ594" s="297"/>
      <c r="CNA594" s="297"/>
      <c r="CNB594" s="297"/>
      <c r="CNC594" s="297"/>
      <c r="CND594" s="297"/>
      <c r="CNE594" s="297"/>
      <c r="CNF594" s="297"/>
      <c r="CNG594" s="297"/>
      <c r="CNH594" s="297"/>
      <c r="CNI594" s="297"/>
      <c r="CNJ594" s="297"/>
      <c r="CNK594" s="297"/>
      <c r="CNL594" s="297"/>
      <c r="CNM594" s="297"/>
      <c r="CNN594" s="297"/>
      <c r="CNO594" s="297"/>
      <c r="CNP594" s="297"/>
      <c r="CNQ594" s="297"/>
      <c r="CNR594" s="297"/>
      <c r="CNS594" s="297"/>
      <c r="CNT594" s="297"/>
      <c r="CNU594" s="297"/>
      <c r="CNV594" s="297"/>
      <c r="CNW594" s="297"/>
      <c r="CNX594" s="297"/>
      <c r="CNY594" s="297"/>
      <c r="CNZ594" s="297"/>
      <c r="COA594" s="297"/>
      <c r="COB594" s="297"/>
      <c r="COC594" s="297"/>
      <c r="COD594" s="297"/>
      <c r="COE594" s="297"/>
      <c r="COF594" s="297"/>
      <c r="COG594" s="297"/>
      <c r="COH594" s="297"/>
      <c r="COI594" s="297"/>
      <c r="COJ594" s="297"/>
      <c r="COK594" s="297"/>
      <c r="COL594" s="297"/>
      <c r="COM594" s="297"/>
      <c r="CON594" s="297"/>
      <c r="COO594" s="297"/>
      <c r="COP594" s="297"/>
      <c r="COQ594" s="297"/>
      <c r="COR594" s="297"/>
      <c r="COS594" s="297"/>
      <c r="COT594" s="297"/>
      <c r="COU594" s="297"/>
      <c r="COV594" s="297"/>
      <c r="COW594" s="297"/>
      <c r="COX594" s="297"/>
      <c r="COY594" s="297"/>
      <c r="COZ594" s="297"/>
      <c r="CPA594" s="297"/>
      <c r="CPB594" s="297"/>
      <c r="CPC594" s="297"/>
      <c r="CPD594" s="297"/>
      <c r="CPE594" s="297"/>
      <c r="CPF594" s="297"/>
      <c r="CPG594" s="297"/>
      <c r="CPH594" s="297"/>
      <c r="CPI594" s="297"/>
      <c r="CPJ594" s="297"/>
      <c r="CPK594" s="297"/>
      <c r="CPL594" s="297"/>
      <c r="CPM594" s="297"/>
      <c r="CPN594" s="297"/>
      <c r="CPO594" s="297"/>
      <c r="CPP594" s="297"/>
      <c r="CPQ594" s="297"/>
      <c r="CPR594" s="297"/>
      <c r="CPS594" s="297"/>
      <c r="CPT594" s="297"/>
      <c r="CPU594" s="297"/>
      <c r="CPV594" s="297"/>
      <c r="CPW594" s="297"/>
      <c r="CPX594" s="297"/>
      <c r="CPY594" s="297"/>
      <c r="CPZ594" s="297"/>
      <c r="CQA594" s="297"/>
      <c r="CQB594" s="297"/>
      <c r="CQC594" s="297"/>
      <c r="CQD594" s="297"/>
      <c r="CQE594" s="297"/>
      <c r="CQF594" s="297"/>
      <c r="CQG594" s="297"/>
      <c r="CQH594" s="297"/>
      <c r="CQI594" s="297"/>
      <c r="CQJ594" s="297"/>
      <c r="CQK594" s="297"/>
      <c r="CQL594" s="297"/>
      <c r="CQM594" s="297"/>
      <c r="CQN594" s="297"/>
      <c r="CQO594" s="297"/>
      <c r="CQP594" s="297"/>
      <c r="CQQ594" s="297"/>
      <c r="CQR594" s="297"/>
      <c r="CQS594" s="297"/>
      <c r="CQT594" s="297"/>
      <c r="CQU594" s="297"/>
      <c r="CQV594" s="297"/>
      <c r="CQW594" s="297"/>
      <c r="CQX594" s="297"/>
      <c r="CQY594" s="297"/>
      <c r="CQZ594" s="297"/>
      <c r="CRA594" s="297"/>
      <c r="CRB594" s="297"/>
      <c r="CRC594" s="297"/>
      <c r="CRD594" s="297"/>
      <c r="CRE594" s="297"/>
      <c r="CRF594" s="297"/>
      <c r="CRG594" s="297"/>
      <c r="CRH594" s="297"/>
      <c r="CRI594" s="297"/>
      <c r="CRJ594" s="297"/>
      <c r="CRK594" s="297"/>
      <c r="CRL594" s="297"/>
      <c r="CRM594" s="297"/>
      <c r="CRN594" s="297"/>
      <c r="CRO594" s="297"/>
      <c r="CRP594" s="297"/>
      <c r="CRQ594" s="297"/>
      <c r="CRR594" s="297"/>
      <c r="CRS594" s="297"/>
      <c r="CRT594" s="297"/>
      <c r="CRU594" s="297"/>
      <c r="CRV594" s="297"/>
      <c r="CRW594" s="297"/>
      <c r="CRX594" s="297"/>
      <c r="CRY594" s="297"/>
      <c r="CRZ594" s="297"/>
      <c r="CSA594" s="297"/>
      <c r="CSB594" s="297"/>
      <c r="CSC594" s="297"/>
      <c r="CSD594" s="297"/>
      <c r="CSE594" s="297"/>
      <c r="CSF594" s="297"/>
      <c r="CSG594" s="297"/>
      <c r="CSH594" s="297"/>
      <c r="CSI594" s="297"/>
      <c r="CSJ594" s="297"/>
    </row>
    <row r="595" spans="1:2532" s="50" customFormat="1" ht="45.75" customHeight="1">
      <c r="A595" s="589">
        <f>1+A594</f>
        <v>594</v>
      </c>
      <c r="B595" s="602" t="s">
        <v>6005</v>
      </c>
      <c r="C595" s="601" t="s">
        <v>6006</v>
      </c>
      <c r="D595" s="205" t="s">
        <v>93</v>
      </c>
      <c r="E595" s="601">
        <v>45509</v>
      </c>
      <c r="F595" s="203">
        <v>45510</v>
      </c>
      <c r="G595" s="203">
        <v>45657</v>
      </c>
      <c r="H595" s="201" t="s">
        <v>416</v>
      </c>
      <c r="I595" s="206" t="s">
        <v>180</v>
      </c>
      <c r="J595" s="603" t="s">
        <v>6007</v>
      </c>
      <c r="K595" s="271">
        <v>11200469</v>
      </c>
      <c r="L595" s="201">
        <v>9</v>
      </c>
      <c r="M595" s="272" t="s">
        <v>844</v>
      </c>
      <c r="N595" s="208" t="s">
        <v>98</v>
      </c>
      <c r="O595" s="218" t="s">
        <v>1061</v>
      </c>
      <c r="P595" s="201" t="s">
        <v>1880</v>
      </c>
      <c r="Q595" s="201" t="s">
        <v>6000</v>
      </c>
      <c r="R595" s="210">
        <f>+G595-F595</f>
        <v>147</v>
      </c>
      <c r="S595" s="201" t="s">
        <v>1900</v>
      </c>
      <c r="T595" s="273">
        <v>15000000</v>
      </c>
      <c r="U595" s="274" t="s">
        <v>6008</v>
      </c>
      <c r="V595" s="273">
        <f>+T595</f>
        <v>15000000</v>
      </c>
      <c r="W595" s="275">
        <v>45509</v>
      </c>
      <c r="X595" s="276" t="s">
        <v>473</v>
      </c>
      <c r="Y595" s="313">
        <f>+Z595+AA595+AB595</f>
        <v>15000000</v>
      </c>
      <c r="Z595" s="215">
        <f>+V595</f>
        <v>15000000</v>
      </c>
      <c r="AA595" s="216">
        <v>0</v>
      </c>
      <c r="AB595" s="217">
        <v>0</v>
      </c>
      <c r="AC595" s="216">
        <v>0</v>
      </c>
      <c r="AD595" s="216">
        <v>0</v>
      </c>
      <c r="AE595" s="216">
        <v>0</v>
      </c>
      <c r="AF595" s="216">
        <v>0</v>
      </c>
      <c r="AG595" s="216">
        <v>0</v>
      </c>
      <c r="AH595" s="216">
        <v>0</v>
      </c>
      <c r="AI595" s="216">
        <v>0</v>
      </c>
      <c r="AJ595" s="216">
        <v>0</v>
      </c>
      <c r="AK595" s="209" t="s">
        <v>104</v>
      </c>
      <c r="AL595" s="191" t="s">
        <v>6009</v>
      </c>
      <c r="AM595" s="201" t="s">
        <v>2596</v>
      </c>
      <c r="AN595" s="207">
        <v>1072646479</v>
      </c>
      <c r="AO595" s="209" t="s">
        <v>114</v>
      </c>
      <c r="AP595" s="201" t="s">
        <v>114</v>
      </c>
      <c r="AQ595" s="277" t="s">
        <v>114</v>
      </c>
      <c r="AR595" s="209" t="s">
        <v>114</v>
      </c>
      <c r="AS595" s="201" t="s">
        <v>109</v>
      </c>
      <c r="AT595" s="209" t="s">
        <v>109</v>
      </c>
      <c r="AU595" s="209" t="s">
        <v>392</v>
      </c>
      <c r="AV595" s="201"/>
      <c r="AW595" s="201"/>
      <c r="AX595" s="201" t="s">
        <v>109</v>
      </c>
      <c r="AY595" s="201" t="s">
        <v>108</v>
      </c>
      <c r="AZ595" s="240"/>
      <c r="BA595" s="201"/>
      <c r="BB595" s="241"/>
      <c r="BC595" s="240"/>
      <c r="BD595" s="210"/>
      <c r="BE595" s="210"/>
      <c r="BF595" s="210"/>
      <c r="BG595" s="240"/>
      <c r="BH595" s="221">
        <f>T595+BB595</f>
        <v>15000000</v>
      </c>
      <c r="BI595" s="603" t="s">
        <v>259</v>
      </c>
      <c r="BJ595" s="155"/>
      <c r="BK595" s="155" t="s">
        <v>114</v>
      </c>
      <c r="BL595" s="155"/>
      <c r="BM595" s="161" t="s">
        <v>2539</v>
      </c>
      <c r="BN595" s="285" t="s">
        <v>917</v>
      </c>
      <c r="BO595" s="261">
        <v>47</v>
      </c>
      <c r="BP595" s="261"/>
      <c r="BQ595" s="261" t="s">
        <v>578</v>
      </c>
      <c r="BR595" s="261" t="s">
        <v>108</v>
      </c>
      <c r="BS595" s="261" t="s">
        <v>108</v>
      </c>
      <c r="BT595" s="261" t="s">
        <v>108</v>
      </c>
      <c r="BU595" s="286" t="s">
        <v>1884</v>
      </c>
      <c r="BV595" s="261">
        <v>3144822505</v>
      </c>
      <c r="BW595" s="65" t="s">
        <v>1885</v>
      </c>
      <c r="BX595" s="287" t="s">
        <v>881</v>
      </c>
      <c r="BY595" s="261" t="s">
        <v>5859</v>
      </c>
      <c r="BZ595" s="302" t="s">
        <v>6010</v>
      </c>
      <c r="CA595" s="605" t="s">
        <v>109</v>
      </c>
      <c r="CB595" s="606" t="s">
        <v>109</v>
      </c>
      <c r="CC595" s="606" t="s">
        <v>109</v>
      </c>
      <c r="CD595" s="605" t="s">
        <v>5887</v>
      </c>
      <c r="CE595" s="605" t="s">
        <v>5887</v>
      </c>
      <c r="CF595" s="607"/>
      <c r="CG595" s="605"/>
      <c r="CH595" s="605"/>
      <c r="CI595" s="605"/>
      <c r="CJ595" s="605"/>
      <c r="CK595" s="605"/>
      <c r="CL595" s="605"/>
      <c r="CM595" s="605" t="s">
        <v>109</v>
      </c>
      <c r="CN595" s="605"/>
      <c r="CO595" s="297"/>
    </row>
    <row r="596" spans="1:2532" s="50" customFormat="1" ht="45.75" customHeight="1">
      <c r="A596" s="589">
        <f>1+A595</f>
        <v>595</v>
      </c>
      <c r="B596" s="602" t="s">
        <v>6011</v>
      </c>
      <c r="C596" s="601" t="s">
        <v>6012</v>
      </c>
      <c r="D596" s="205" t="s">
        <v>93</v>
      </c>
      <c r="E596" s="601">
        <v>45509</v>
      </c>
      <c r="F596" s="203">
        <v>45512</v>
      </c>
      <c r="G596" s="203">
        <v>45657</v>
      </c>
      <c r="H596" s="201" t="s">
        <v>416</v>
      </c>
      <c r="I596" s="206" t="s">
        <v>180</v>
      </c>
      <c r="J596" s="603" t="s">
        <v>6013</v>
      </c>
      <c r="K596" s="271">
        <v>1193557820</v>
      </c>
      <c r="L596" s="201">
        <v>6</v>
      </c>
      <c r="M596" s="272" t="s">
        <v>844</v>
      </c>
      <c r="N596" s="208" t="s">
        <v>98</v>
      </c>
      <c r="O596" s="218" t="s">
        <v>783</v>
      </c>
      <c r="P596" s="201" t="s">
        <v>1455</v>
      </c>
      <c r="Q596" s="201" t="s">
        <v>6000</v>
      </c>
      <c r="R596" s="210">
        <f>+G596-F596</f>
        <v>145</v>
      </c>
      <c r="S596" s="201" t="s">
        <v>6014</v>
      </c>
      <c r="T596" s="273">
        <v>15540000</v>
      </c>
      <c r="U596" s="274" t="s">
        <v>6015</v>
      </c>
      <c r="V596" s="273">
        <f>+T596</f>
        <v>15540000</v>
      </c>
      <c r="W596" s="275">
        <v>45510</v>
      </c>
      <c r="X596" s="276" t="s">
        <v>473</v>
      </c>
      <c r="Y596" s="313">
        <f>+Z596+AA596+AB596</f>
        <v>15540000</v>
      </c>
      <c r="Z596" s="215">
        <f>+V596</f>
        <v>15540000</v>
      </c>
      <c r="AA596" s="216">
        <v>0</v>
      </c>
      <c r="AB596" s="217">
        <v>0</v>
      </c>
      <c r="AC596" s="216">
        <v>0</v>
      </c>
      <c r="AD596" s="216">
        <v>0</v>
      </c>
      <c r="AE596" s="216">
        <v>0</v>
      </c>
      <c r="AF596" s="216">
        <v>0</v>
      </c>
      <c r="AG596" s="216">
        <v>0</v>
      </c>
      <c r="AH596" s="216">
        <v>0</v>
      </c>
      <c r="AI596" s="216">
        <v>0</v>
      </c>
      <c r="AJ596" s="216">
        <v>0</v>
      </c>
      <c r="AK596" s="209" t="s">
        <v>104</v>
      </c>
      <c r="AL596" s="191" t="s">
        <v>6016</v>
      </c>
      <c r="AM596" s="201" t="s">
        <v>4335</v>
      </c>
      <c r="AN596" s="207">
        <v>13542484</v>
      </c>
      <c r="AO596" s="209" t="s">
        <v>114</v>
      </c>
      <c r="AP596" s="201" t="s">
        <v>114</v>
      </c>
      <c r="AQ596" s="277" t="s">
        <v>114</v>
      </c>
      <c r="AR596" s="209" t="s">
        <v>114</v>
      </c>
      <c r="AS596" s="201" t="s">
        <v>109</v>
      </c>
      <c r="AT596" s="209" t="s">
        <v>109</v>
      </c>
      <c r="AU596" s="209" t="s">
        <v>392</v>
      </c>
      <c r="AV596" s="201"/>
      <c r="AW596" s="201" t="s">
        <v>4679</v>
      </c>
      <c r="AX596" s="201" t="s">
        <v>109</v>
      </c>
      <c r="AY596" s="201" t="s">
        <v>108</v>
      </c>
      <c r="AZ596" s="240"/>
      <c r="BA596" s="201"/>
      <c r="BB596" s="241"/>
      <c r="BC596" s="240"/>
      <c r="BD596" s="210"/>
      <c r="BE596" s="210"/>
      <c r="BF596" s="210"/>
      <c r="BG596" s="240"/>
      <c r="BH596" s="221">
        <f>T596+BB596</f>
        <v>15540000</v>
      </c>
      <c r="BI596" s="603" t="s">
        <v>259</v>
      </c>
      <c r="BJ596" s="155"/>
      <c r="BK596" s="155" t="s">
        <v>114</v>
      </c>
      <c r="BL596" s="155"/>
      <c r="BM596" s="161" t="s">
        <v>2539</v>
      </c>
      <c r="BN596" s="285" t="s">
        <v>917</v>
      </c>
      <c r="BO596" s="261">
        <f>2024-2002</f>
        <v>22</v>
      </c>
      <c r="BP596" s="261">
        <v>37352</v>
      </c>
      <c r="BQ596" s="261" t="s">
        <v>578</v>
      </c>
      <c r="BR596" s="261" t="s">
        <v>108</v>
      </c>
      <c r="BS596" s="261" t="s">
        <v>108</v>
      </c>
      <c r="BT596" s="261" t="s">
        <v>108</v>
      </c>
      <c r="BU596" s="286" t="s">
        <v>6017</v>
      </c>
      <c r="BV596" s="261">
        <v>3105627266</v>
      </c>
      <c r="BW596" s="65" t="s">
        <v>6018</v>
      </c>
      <c r="BX596" s="287" t="s">
        <v>839</v>
      </c>
      <c r="BY596" s="261" t="s">
        <v>5859</v>
      </c>
      <c r="BZ596" s="302" t="s">
        <v>6019</v>
      </c>
      <c r="CA596" s="605" t="s">
        <v>109</v>
      </c>
      <c r="CB596" s="606" t="s">
        <v>109</v>
      </c>
      <c r="CC596" s="606" t="s">
        <v>109</v>
      </c>
      <c r="CD596" s="605" t="s">
        <v>5887</v>
      </c>
      <c r="CE596" s="605" t="s">
        <v>5887</v>
      </c>
      <c r="CF596" s="607"/>
      <c r="CG596" s="605"/>
      <c r="CH596" s="605"/>
      <c r="CI596" s="605"/>
      <c r="CJ596" s="605"/>
      <c r="CK596" s="605"/>
      <c r="CL596" s="605"/>
      <c r="CM596" s="605" t="s">
        <v>109</v>
      </c>
      <c r="CN596" s="605"/>
      <c r="CO596" s="297"/>
    </row>
    <row r="597" spans="1:2532" s="50" customFormat="1" ht="45.75" customHeight="1">
      <c r="A597" s="589">
        <f>1+A596</f>
        <v>596</v>
      </c>
      <c r="B597" s="602" t="s">
        <v>6020</v>
      </c>
      <c r="C597" s="601" t="s">
        <v>6021</v>
      </c>
      <c r="D597" s="205" t="s">
        <v>93</v>
      </c>
      <c r="E597" s="601">
        <v>45510</v>
      </c>
      <c r="F597" s="203">
        <v>45512</v>
      </c>
      <c r="G597" s="203">
        <v>45644</v>
      </c>
      <c r="H597" s="201" t="s">
        <v>416</v>
      </c>
      <c r="I597" s="206" t="s">
        <v>180</v>
      </c>
      <c r="J597" s="603" t="s">
        <v>2593</v>
      </c>
      <c r="K597" s="271">
        <v>80449442</v>
      </c>
      <c r="L597" s="201">
        <v>1</v>
      </c>
      <c r="M597" s="272" t="s">
        <v>844</v>
      </c>
      <c r="N597" s="208" t="s">
        <v>98</v>
      </c>
      <c r="O597" s="218" t="s">
        <v>1061</v>
      </c>
      <c r="P597" s="201" t="s">
        <v>1880</v>
      </c>
      <c r="Q597" s="201" t="s">
        <v>6022</v>
      </c>
      <c r="R597" s="210">
        <f>+G597-F597</f>
        <v>132</v>
      </c>
      <c r="S597" s="201" t="s">
        <v>111</v>
      </c>
      <c r="T597" s="273">
        <v>13000000</v>
      </c>
      <c r="U597" s="274" t="s">
        <v>6023</v>
      </c>
      <c r="V597" s="273">
        <f>+T597</f>
        <v>13000000</v>
      </c>
      <c r="W597" s="275">
        <v>45510</v>
      </c>
      <c r="X597" s="276" t="s">
        <v>473</v>
      </c>
      <c r="Y597" s="313">
        <f>+Z597+AA597+AB597</f>
        <v>13000000</v>
      </c>
      <c r="Z597" s="215">
        <f>+V597</f>
        <v>13000000</v>
      </c>
      <c r="AA597" s="216">
        <v>0</v>
      </c>
      <c r="AB597" s="217">
        <v>0</v>
      </c>
      <c r="AC597" s="216">
        <v>0</v>
      </c>
      <c r="AD597" s="216">
        <v>0</v>
      </c>
      <c r="AE597" s="216">
        <v>0</v>
      </c>
      <c r="AF597" s="216">
        <v>0</v>
      </c>
      <c r="AG597" s="216">
        <v>0</v>
      </c>
      <c r="AH597" s="216">
        <v>0</v>
      </c>
      <c r="AI597" s="216">
        <v>0</v>
      </c>
      <c r="AJ597" s="216">
        <v>0</v>
      </c>
      <c r="AK597" s="209" t="s">
        <v>104</v>
      </c>
      <c r="AL597" s="191" t="s">
        <v>6024</v>
      </c>
      <c r="AM597" s="201" t="s">
        <v>2596</v>
      </c>
      <c r="AN597" s="207">
        <v>1072646479</v>
      </c>
      <c r="AO597" s="209" t="s">
        <v>114</v>
      </c>
      <c r="AP597" s="201" t="s">
        <v>114</v>
      </c>
      <c r="AQ597" s="277" t="s">
        <v>114</v>
      </c>
      <c r="AR597" s="209" t="s">
        <v>114</v>
      </c>
      <c r="AS597" s="201" t="s">
        <v>109</v>
      </c>
      <c r="AT597" s="209" t="s">
        <v>109</v>
      </c>
      <c r="AU597" s="209" t="s">
        <v>392</v>
      </c>
      <c r="AV597" s="201"/>
      <c r="AW597" s="201"/>
      <c r="AX597" s="201" t="s">
        <v>109</v>
      </c>
      <c r="AY597" s="201" t="s">
        <v>108</v>
      </c>
      <c r="AZ597" s="240"/>
      <c r="BA597" s="201"/>
      <c r="BB597" s="241"/>
      <c r="BC597" s="240"/>
      <c r="BD597" s="210"/>
      <c r="BE597" s="210"/>
      <c r="BF597" s="210"/>
      <c r="BG597" s="240"/>
      <c r="BH597" s="221">
        <f>T597+BB597</f>
        <v>13000000</v>
      </c>
      <c r="BI597" s="603" t="s">
        <v>113</v>
      </c>
      <c r="BJ597" s="155"/>
      <c r="BK597" s="155" t="s">
        <v>114</v>
      </c>
      <c r="BL597" s="155"/>
      <c r="BM597" s="468"/>
      <c r="BN597" s="285" t="s">
        <v>917</v>
      </c>
      <c r="BO597" s="261">
        <v>40</v>
      </c>
      <c r="BP597" s="261"/>
      <c r="BQ597" s="261" t="s">
        <v>578</v>
      </c>
      <c r="BR597" s="261" t="s">
        <v>108</v>
      </c>
      <c r="BS597" s="261" t="s">
        <v>108</v>
      </c>
      <c r="BT597" s="261" t="s">
        <v>108</v>
      </c>
      <c r="BU597" s="286" t="s">
        <v>6025</v>
      </c>
      <c r="BV597" s="261">
        <v>3043696460</v>
      </c>
      <c r="BW597" s="65" t="s">
        <v>6026</v>
      </c>
      <c r="BX597" s="287" t="s">
        <v>839</v>
      </c>
      <c r="BY597" s="261" t="s">
        <v>5859</v>
      </c>
      <c r="BZ597" s="302" t="s">
        <v>2599</v>
      </c>
      <c r="CA597" s="605" t="s">
        <v>109</v>
      </c>
      <c r="CB597" s="606" t="s">
        <v>109</v>
      </c>
      <c r="CC597" s="606" t="s">
        <v>109</v>
      </c>
      <c r="CD597" s="605" t="s">
        <v>5887</v>
      </c>
      <c r="CE597" s="606" t="s">
        <v>109</v>
      </c>
      <c r="CF597" s="607"/>
      <c r="CG597" s="605"/>
      <c r="CH597" s="605"/>
      <c r="CI597" s="605"/>
      <c r="CJ597" s="605"/>
      <c r="CK597" s="605"/>
      <c r="CL597" s="605"/>
      <c r="CM597" s="605" t="s">
        <v>109</v>
      </c>
      <c r="CN597" s="605"/>
      <c r="CO597" s="297"/>
    </row>
    <row r="598" spans="1:2532" s="50" customFormat="1" ht="45.75" customHeight="1">
      <c r="A598" s="589">
        <f>1+A597</f>
        <v>597</v>
      </c>
      <c r="B598" s="602" t="s">
        <v>6027</v>
      </c>
      <c r="C598" s="601" t="s">
        <v>6028</v>
      </c>
      <c r="D598" s="205" t="s">
        <v>93</v>
      </c>
      <c r="E598" s="601">
        <v>45510</v>
      </c>
      <c r="F598" s="203">
        <v>45510</v>
      </c>
      <c r="G598" s="203">
        <v>45657</v>
      </c>
      <c r="H598" s="201" t="s">
        <v>416</v>
      </c>
      <c r="I598" s="206" t="s">
        <v>5874</v>
      </c>
      <c r="J598" s="603" t="s">
        <v>1954</v>
      </c>
      <c r="K598" s="271">
        <v>11200615</v>
      </c>
      <c r="L598" s="201">
        <v>8</v>
      </c>
      <c r="M598" s="272" t="s">
        <v>844</v>
      </c>
      <c r="N598" s="208" t="s">
        <v>98</v>
      </c>
      <c r="O598" s="218" t="s">
        <v>1061</v>
      </c>
      <c r="P598" s="201" t="s">
        <v>6029</v>
      </c>
      <c r="Q598" s="201" t="s">
        <v>6000</v>
      </c>
      <c r="R598" s="210">
        <f>+G598-F598</f>
        <v>147</v>
      </c>
      <c r="S598" s="201" t="s">
        <v>2419</v>
      </c>
      <c r="T598" s="273">
        <v>22500000</v>
      </c>
      <c r="U598" s="274" t="s">
        <v>6030</v>
      </c>
      <c r="V598" s="273">
        <f>+T598</f>
        <v>22500000</v>
      </c>
      <c r="W598" s="275">
        <v>45510</v>
      </c>
      <c r="X598" s="276" t="s">
        <v>473</v>
      </c>
      <c r="Y598" s="313">
        <f>+Z598+AA598+AB598</f>
        <v>22500000</v>
      </c>
      <c r="Z598" s="215">
        <f>+V598</f>
        <v>22500000</v>
      </c>
      <c r="AA598" s="216">
        <v>0</v>
      </c>
      <c r="AB598" s="217">
        <v>0</v>
      </c>
      <c r="AC598" s="216">
        <v>0</v>
      </c>
      <c r="AD598" s="216">
        <v>0</v>
      </c>
      <c r="AE598" s="216">
        <v>0</v>
      </c>
      <c r="AF598" s="216">
        <v>0</v>
      </c>
      <c r="AG598" s="216">
        <v>0</v>
      </c>
      <c r="AH598" s="216">
        <v>0</v>
      </c>
      <c r="AI598" s="216">
        <v>0</v>
      </c>
      <c r="AJ598" s="216">
        <v>0</v>
      </c>
      <c r="AK598" s="209" t="s">
        <v>104</v>
      </c>
      <c r="AL598" s="191" t="s">
        <v>6031</v>
      </c>
      <c r="AM598" s="201" t="s">
        <v>2596</v>
      </c>
      <c r="AN598" s="207">
        <v>1072646479</v>
      </c>
      <c r="AO598" s="209" t="s">
        <v>114</v>
      </c>
      <c r="AP598" s="201" t="s">
        <v>114</v>
      </c>
      <c r="AQ598" s="277" t="s">
        <v>114</v>
      </c>
      <c r="AR598" s="209" t="s">
        <v>114</v>
      </c>
      <c r="AS598" s="201" t="s">
        <v>109</v>
      </c>
      <c r="AT598" s="209" t="s">
        <v>109</v>
      </c>
      <c r="AU598" s="209" t="s">
        <v>392</v>
      </c>
      <c r="AV598" s="201"/>
      <c r="AW598" s="201"/>
      <c r="AX598" s="201" t="s">
        <v>109</v>
      </c>
      <c r="AY598" s="201" t="s">
        <v>108</v>
      </c>
      <c r="AZ598" s="240"/>
      <c r="BA598" s="201"/>
      <c r="BB598" s="241"/>
      <c r="BC598" s="240"/>
      <c r="BD598" s="210"/>
      <c r="BE598" s="210"/>
      <c r="BF598" s="210"/>
      <c r="BG598" s="240"/>
      <c r="BH598" s="221">
        <f>T598+BB598</f>
        <v>22500000</v>
      </c>
      <c r="BI598" s="603" t="s">
        <v>259</v>
      </c>
      <c r="BJ598" s="155"/>
      <c r="BK598" s="155" t="s">
        <v>114</v>
      </c>
      <c r="BL598" s="155"/>
      <c r="BM598" s="161" t="s">
        <v>2539</v>
      </c>
      <c r="BN598" s="285" t="s">
        <v>917</v>
      </c>
      <c r="BO598" s="261">
        <v>48</v>
      </c>
      <c r="BP598" s="261"/>
      <c r="BQ598" s="261" t="s">
        <v>578</v>
      </c>
      <c r="BR598" s="261" t="s">
        <v>108</v>
      </c>
      <c r="BS598" s="261" t="s">
        <v>108</v>
      </c>
      <c r="BT598" s="261" t="s">
        <v>108</v>
      </c>
      <c r="BU598" s="286" t="s">
        <v>6032</v>
      </c>
      <c r="BV598" s="261">
        <v>3156875139</v>
      </c>
      <c r="BW598" s="65" t="s">
        <v>6033</v>
      </c>
      <c r="BX598" s="287" t="s">
        <v>1247</v>
      </c>
      <c r="BY598" s="261" t="s">
        <v>5859</v>
      </c>
      <c r="BZ598" s="302">
        <v>24107013910</v>
      </c>
      <c r="CA598" s="605" t="s">
        <v>109</v>
      </c>
      <c r="CB598" s="606" t="s">
        <v>109</v>
      </c>
      <c r="CC598" s="606" t="s">
        <v>109</v>
      </c>
      <c r="CD598" s="605" t="s">
        <v>5887</v>
      </c>
      <c r="CE598" s="606" t="s">
        <v>109</v>
      </c>
      <c r="CF598" s="607"/>
      <c r="CG598" s="605"/>
      <c r="CH598" s="605"/>
      <c r="CI598" s="605"/>
      <c r="CJ598" s="605"/>
      <c r="CK598" s="605"/>
      <c r="CL598" s="605"/>
      <c r="CM598" s="605" t="s">
        <v>109</v>
      </c>
      <c r="CN598" s="605"/>
      <c r="CO598" s="297"/>
    </row>
    <row r="599" spans="1:2532" s="50" customFormat="1" ht="45.75" customHeight="1">
      <c r="A599" s="566">
        <f>1+A598</f>
        <v>598</v>
      </c>
      <c r="B599" s="402" t="s">
        <v>6034</v>
      </c>
      <c r="C599" s="202" t="s">
        <v>6035</v>
      </c>
      <c r="D599" s="205" t="s">
        <v>93</v>
      </c>
      <c r="E599" s="202">
        <v>45510</v>
      </c>
      <c r="F599" s="203">
        <v>45532</v>
      </c>
      <c r="G599" s="203">
        <v>45653</v>
      </c>
      <c r="H599" s="201" t="s">
        <v>5585</v>
      </c>
      <c r="I599" s="206" t="s">
        <v>855</v>
      </c>
      <c r="J599" s="201" t="s">
        <v>6036</v>
      </c>
      <c r="K599" s="271">
        <v>901860734</v>
      </c>
      <c r="L599" s="201">
        <v>5</v>
      </c>
      <c r="M599" s="272" t="s">
        <v>926</v>
      </c>
      <c r="N599" s="208" t="s">
        <v>549</v>
      </c>
      <c r="O599" s="218" t="s">
        <v>1061</v>
      </c>
      <c r="P599" s="201" t="s">
        <v>6037</v>
      </c>
      <c r="Q599" s="201" t="s">
        <v>6038</v>
      </c>
      <c r="R599" s="210">
        <f>+G599-F599</f>
        <v>121</v>
      </c>
      <c r="S599" s="201" t="s">
        <v>6039</v>
      </c>
      <c r="T599" s="273">
        <v>560000000</v>
      </c>
      <c r="U599" s="274" t="s">
        <v>6040</v>
      </c>
      <c r="V599" s="273">
        <f>+T599</f>
        <v>560000000</v>
      </c>
      <c r="W599" s="275">
        <v>45520</v>
      </c>
      <c r="X599" s="276" t="s">
        <v>473</v>
      </c>
      <c r="Y599" s="313">
        <f>+Z599+AA599+AB599</f>
        <v>560000000</v>
      </c>
      <c r="Z599" s="215">
        <f>+V599</f>
        <v>560000000</v>
      </c>
      <c r="AA599" s="216">
        <v>0</v>
      </c>
      <c r="AB599" s="217">
        <v>0</v>
      </c>
      <c r="AC599" s="216">
        <v>0</v>
      </c>
      <c r="AD599" s="216">
        <v>0</v>
      </c>
      <c r="AE599" s="216">
        <v>0</v>
      </c>
      <c r="AF599" s="216">
        <v>0</v>
      </c>
      <c r="AG599" s="216">
        <v>0</v>
      </c>
      <c r="AH599" s="216">
        <v>0</v>
      </c>
      <c r="AI599" s="216">
        <v>0</v>
      </c>
      <c r="AJ599" s="216">
        <v>0</v>
      </c>
      <c r="AK599" s="209" t="s">
        <v>104</v>
      </c>
      <c r="AL599" s="191" t="s">
        <v>6041</v>
      </c>
      <c r="AM599" s="201" t="s">
        <v>2596</v>
      </c>
      <c r="AN599" s="207">
        <v>1072646479</v>
      </c>
      <c r="AO599" s="209" t="s">
        <v>6042</v>
      </c>
      <c r="AP599" s="201" t="s">
        <v>131</v>
      </c>
      <c r="AQ599" s="277">
        <v>45527</v>
      </c>
      <c r="AR599" s="209" t="s">
        <v>6043</v>
      </c>
      <c r="AS599" s="201" t="s">
        <v>114</v>
      </c>
      <c r="AT599" s="209" t="s">
        <v>578</v>
      </c>
      <c r="AU599" s="209" t="s">
        <v>392</v>
      </c>
      <c r="AV599" s="201"/>
      <c r="AW599" s="201"/>
      <c r="AX599" s="201" t="s">
        <v>578</v>
      </c>
      <c r="AY599" s="201" t="s">
        <v>108</v>
      </c>
      <c r="AZ599" s="240"/>
      <c r="BA599" s="201"/>
      <c r="BB599" s="241"/>
      <c r="BC599" s="240"/>
      <c r="BD599" s="210"/>
      <c r="BE599" s="210"/>
      <c r="BF599" s="210"/>
      <c r="BG599" s="240"/>
      <c r="BH599" s="221">
        <f>T599+BB599</f>
        <v>560000000</v>
      </c>
      <c r="BI599" s="161" t="s">
        <v>135</v>
      </c>
      <c r="BJ599" s="155"/>
      <c r="BK599" s="155"/>
      <c r="BL599" s="155"/>
      <c r="BM599" s="296" t="s">
        <v>136</v>
      </c>
      <c r="BN599" s="285" t="s">
        <v>108</v>
      </c>
      <c r="BO599" s="261" t="s">
        <v>108</v>
      </c>
      <c r="BP599" s="261"/>
      <c r="BQ599" s="261" t="s">
        <v>108</v>
      </c>
      <c r="BR599" s="261" t="s">
        <v>108</v>
      </c>
      <c r="BS599" s="261" t="s">
        <v>108</v>
      </c>
      <c r="BT599" s="261" t="s">
        <v>108</v>
      </c>
      <c r="BU599" s="286" t="s">
        <v>6044</v>
      </c>
      <c r="BV599" s="261">
        <v>6019254958</v>
      </c>
      <c r="BW599" s="65" t="s">
        <v>6045</v>
      </c>
      <c r="BX599" s="287"/>
      <c r="BY599" s="261"/>
      <c r="BZ599" s="302"/>
      <c r="CA599" s="223" t="s">
        <v>109</v>
      </c>
      <c r="CB599" s="250" t="s">
        <v>5887</v>
      </c>
      <c r="CC599" s="250" t="s">
        <v>5887</v>
      </c>
      <c r="CD599" s="250" t="s">
        <v>5887</v>
      </c>
      <c r="CE599" s="294"/>
      <c r="CF599" s="294"/>
      <c r="CG599" s="223"/>
      <c r="CH599" s="223"/>
      <c r="CI599" s="223"/>
      <c r="CJ599" s="223"/>
      <c r="CK599" s="223"/>
      <c r="CL599" s="223"/>
      <c r="CM599" s="303"/>
      <c r="CN599" s="223"/>
      <c r="CO599" s="297"/>
    </row>
    <row r="600" spans="1:2532" s="50" customFormat="1" ht="45.75" customHeight="1">
      <c r="A600" s="566">
        <f>1+A599</f>
        <v>599</v>
      </c>
      <c r="B600" s="402" t="s">
        <v>6046</v>
      </c>
      <c r="C600" s="202" t="s">
        <v>6047</v>
      </c>
      <c r="D600" s="205" t="s">
        <v>4123</v>
      </c>
      <c r="E600" s="202">
        <v>45510</v>
      </c>
      <c r="F600" s="203">
        <v>45546</v>
      </c>
      <c r="G600" s="203">
        <v>45698</v>
      </c>
      <c r="H600" s="201" t="s">
        <v>5976</v>
      </c>
      <c r="I600" s="206" t="s">
        <v>6048</v>
      </c>
      <c r="J600" s="201" t="s">
        <v>6049</v>
      </c>
      <c r="K600" s="271">
        <v>901854050</v>
      </c>
      <c r="L600" s="201">
        <v>1</v>
      </c>
      <c r="M600" s="272" t="s">
        <v>926</v>
      </c>
      <c r="N600" s="208" t="s">
        <v>549</v>
      </c>
      <c r="O600" s="218" t="s">
        <v>168</v>
      </c>
      <c r="P600" s="201" t="s">
        <v>6050</v>
      </c>
      <c r="Q600" s="201" t="s">
        <v>897</v>
      </c>
      <c r="R600" s="210">
        <f>+G600-F600</f>
        <v>152</v>
      </c>
      <c r="S600" s="201" t="s">
        <v>6051</v>
      </c>
      <c r="T600" s="273">
        <v>250122753</v>
      </c>
      <c r="U600" s="274" t="s">
        <v>6052</v>
      </c>
      <c r="V600" s="273">
        <f>167430977+82691776</f>
        <v>250122753</v>
      </c>
      <c r="W600" s="275">
        <v>45512</v>
      </c>
      <c r="X600" s="276" t="s">
        <v>473</v>
      </c>
      <c r="Y600" s="313">
        <f>+Z600+AA600+AB600</f>
        <v>250122753</v>
      </c>
      <c r="Z600" s="215">
        <f>+V600</f>
        <v>250122753</v>
      </c>
      <c r="AA600" s="216">
        <v>0</v>
      </c>
      <c r="AB600" s="217">
        <v>0</v>
      </c>
      <c r="AC600" s="216">
        <v>0</v>
      </c>
      <c r="AD600" s="216">
        <v>0</v>
      </c>
      <c r="AE600" s="216">
        <v>0</v>
      </c>
      <c r="AF600" s="216">
        <v>0</v>
      </c>
      <c r="AG600" s="216">
        <v>0</v>
      </c>
      <c r="AH600" s="216">
        <v>0</v>
      </c>
      <c r="AI600" s="216">
        <v>0</v>
      </c>
      <c r="AJ600" s="216">
        <v>0</v>
      </c>
      <c r="AK600" s="209" t="s">
        <v>104</v>
      </c>
      <c r="AL600" s="191" t="s">
        <v>6053</v>
      </c>
      <c r="AM600" s="201" t="s">
        <v>6054</v>
      </c>
      <c r="AN600" s="207">
        <v>11200514</v>
      </c>
      <c r="AO600" s="209" t="s">
        <v>6055</v>
      </c>
      <c r="AP600" s="201" t="s">
        <v>1618</v>
      </c>
      <c r="AQ600" s="277">
        <v>45538</v>
      </c>
      <c r="AR600" s="209" t="s">
        <v>6056</v>
      </c>
      <c r="AS600" s="201" t="s">
        <v>114</v>
      </c>
      <c r="AT600" s="209" t="s">
        <v>109</v>
      </c>
      <c r="AU600" s="209"/>
      <c r="AV600" s="201"/>
      <c r="AW600" s="201"/>
      <c r="AX600" s="201" t="s">
        <v>109</v>
      </c>
      <c r="AY600" s="201" t="s">
        <v>108</v>
      </c>
      <c r="AZ600" s="240"/>
      <c r="BA600" s="201"/>
      <c r="BB600" s="241"/>
      <c r="BC600" s="240"/>
      <c r="BD600" s="210"/>
      <c r="BE600" s="210"/>
      <c r="BF600" s="210"/>
      <c r="BG600" s="240"/>
      <c r="BH600" s="221">
        <f>T600+BB600</f>
        <v>250122753</v>
      </c>
      <c r="BI600" s="250" t="s">
        <v>135</v>
      </c>
      <c r="BJ600" s="201"/>
      <c r="BK600" s="201">
        <v>45553</v>
      </c>
      <c r="BL600" s="201"/>
      <c r="BM600" s="294" t="s">
        <v>6057</v>
      </c>
      <c r="BN600" s="285" t="s">
        <v>108</v>
      </c>
      <c r="BO600" s="261" t="s">
        <v>108</v>
      </c>
      <c r="BP600" s="261"/>
      <c r="BQ600" s="261" t="s">
        <v>108</v>
      </c>
      <c r="BR600" s="261" t="s">
        <v>108</v>
      </c>
      <c r="BS600" s="261" t="s">
        <v>108</v>
      </c>
      <c r="BT600" s="261" t="s">
        <v>108</v>
      </c>
      <c r="BU600" s="286" t="s">
        <v>6058</v>
      </c>
      <c r="BV600" s="261">
        <v>6203317</v>
      </c>
      <c r="BW600" s="65" t="s">
        <v>6059</v>
      </c>
      <c r="BX600" s="287"/>
      <c r="BY600" s="261"/>
      <c r="BZ600" s="302"/>
      <c r="CA600" s="223" t="s">
        <v>109</v>
      </c>
      <c r="CB600" s="223" t="s">
        <v>109</v>
      </c>
      <c r="CC600" s="250" t="s">
        <v>3259</v>
      </c>
      <c r="CD600" s="294"/>
      <c r="CE600" s="294"/>
      <c r="CF600" s="294"/>
      <c r="CG600" s="223"/>
      <c r="CH600" s="223"/>
      <c r="CI600" s="223"/>
      <c r="CJ600" s="223"/>
      <c r="CK600" s="223"/>
      <c r="CL600" s="223"/>
      <c r="CM600" s="303"/>
      <c r="CN600" s="223"/>
      <c r="CO600" s="297"/>
    </row>
    <row r="601" spans="1:2532" s="50" customFormat="1" ht="45.75" customHeight="1">
      <c r="A601" s="589">
        <f>1+A600</f>
        <v>600</v>
      </c>
      <c r="B601" s="403" t="s">
        <v>6060</v>
      </c>
      <c r="C601" s="156" t="s">
        <v>6061</v>
      </c>
      <c r="D601" s="156" t="s">
        <v>93</v>
      </c>
      <c r="E601" s="156">
        <v>45510</v>
      </c>
      <c r="F601" s="156">
        <v>45513</v>
      </c>
      <c r="G601" s="156">
        <v>45636</v>
      </c>
      <c r="H601" s="156" t="s">
        <v>416</v>
      </c>
      <c r="I601" s="156" t="s">
        <v>216</v>
      </c>
      <c r="J601" s="156" t="s">
        <v>6062</v>
      </c>
      <c r="K601" s="251">
        <v>20472216</v>
      </c>
      <c r="L601" s="156">
        <v>1</v>
      </c>
      <c r="M601" s="156" t="s">
        <v>844</v>
      </c>
      <c r="N601" s="156" t="s">
        <v>98</v>
      </c>
      <c r="O601" s="156" t="s">
        <v>168</v>
      </c>
      <c r="P601" s="156" t="s">
        <v>6063</v>
      </c>
      <c r="Q601" s="156" t="s">
        <v>5990</v>
      </c>
      <c r="R601" s="143">
        <f>+G601-F601</f>
        <v>123</v>
      </c>
      <c r="S601" s="134" t="s">
        <v>6064</v>
      </c>
      <c r="T601" s="253">
        <v>101666667</v>
      </c>
      <c r="U601" s="156" t="s">
        <v>6065</v>
      </c>
      <c r="V601" s="253">
        <f>+T601</f>
        <v>101666667</v>
      </c>
      <c r="W601" s="156">
        <v>45512</v>
      </c>
      <c r="X601" s="156" t="s">
        <v>473</v>
      </c>
      <c r="Y601" s="317">
        <f>+Z601+AA601+AB601</f>
        <v>101666667</v>
      </c>
      <c r="Z601" s="156">
        <f>+V601</f>
        <v>101666667</v>
      </c>
      <c r="AA601" s="156">
        <v>0</v>
      </c>
      <c r="AB601" s="156">
        <v>0</v>
      </c>
      <c r="AC601" s="156">
        <v>0</v>
      </c>
      <c r="AD601" s="156">
        <v>0</v>
      </c>
      <c r="AE601" s="156">
        <v>0</v>
      </c>
      <c r="AF601" s="156">
        <v>0</v>
      </c>
      <c r="AG601" s="156">
        <v>0</v>
      </c>
      <c r="AH601" s="156">
        <v>0</v>
      </c>
      <c r="AI601" s="156">
        <v>0</v>
      </c>
      <c r="AJ601" s="156">
        <v>0</v>
      </c>
      <c r="AK601" s="156" t="s">
        <v>104</v>
      </c>
      <c r="AL601" s="103" t="s">
        <v>6066</v>
      </c>
      <c r="AM601" s="156" t="s">
        <v>2596</v>
      </c>
      <c r="AN601" s="156">
        <v>1072646479</v>
      </c>
      <c r="AO601" s="156" t="s">
        <v>6067</v>
      </c>
      <c r="AP601" s="156" t="s">
        <v>6068</v>
      </c>
      <c r="AQ601" s="156">
        <v>45513</v>
      </c>
      <c r="AR601" s="156" t="s">
        <v>6069</v>
      </c>
      <c r="AS601" s="156" t="s">
        <v>114</v>
      </c>
      <c r="AT601" s="156" t="s">
        <v>109</v>
      </c>
      <c r="AU601" s="156" t="s">
        <v>392</v>
      </c>
      <c r="AV601" s="156"/>
      <c r="AW601" s="156" t="s">
        <v>6070</v>
      </c>
      <c r="AX601" s="156" t="s">
        <v>109</v>
      </c>
      <c r="AY601" s="156" t="s">
        <v>108</v>
      </c>
      <c r="AZ601" s="156"/>
      <c r="BA601" s="156"/>
      <c r="BB601" s="156"/>
      <c r="BC601" s="156"/>
      <c r="BD601" s="156"/>
      <c r="BE601" s="156"/>
      <c r="BF601" s="156"/>
      <c r="BG601" s="156"/>
      <c r="BH601" s="153">
        <f>T601+BB601</f>
        <v>101666667</v>
      </c>
      <c r="BI601" s="296" t="s">
        <v>135</v>
      </c>
      <c r="BJ601" s="240"/>
      <c r="BK601" s="240"/>
      <c r="BL601" s="240"/>
      <c r="BM601" s="398" t="s">
        <v>136</v>
      </c>
      <c r="BN601" s="156" t="s">
        <v>964</v>
      </c>
      <c r="BO601" s="156">
        <v>61</v>
      </c>
      <c r="BP601" s="156"/>
      <c r="BQ601" s="156" t="s">
        <v>108</v>
      </c>
      <c r="BR601" s="156" t="s">
        <v>108</v>
      </c>
      <c r="BS601" s="156" t="s">
        <v>108</v>
      </c>
      <c r="BT601" s="156" t="s">
        <v>108</v>
      </c>
      <c r="BU601" s="156" t="s">
        <v>6071</v>
      </c>
      <c r="BV601" s="156">
        <v>3102343697</v>
      </c>
      <c r="BW601" s="156" t="s">
        <v>6072</v>
      </c>
      <c r="BX601" s="156" t="s">
        <v>839</v>
      </c>
      <c r="BY601" s="156" t="s">
        <v>5859</v>
      </c>
      <c r="BZ601" s="156" t="s">
        <v>6073</v>
      </c>
      <c r="CA601" s="157" t="s">
        <v>109</v>
      </c>
      <c r="CB601" s="157" t="s">
        <v>109</v>
      </c>
      <c r="CC601" s="157" t="s">
        <v>109</v>
      </c>
      <c r="CD601" s="152"/>
      <c r="CE601" s="357"/>
      <c r="CF601" s="156"/>
      <c r="CG601" s="156"/>
      <c r="CH601" s="156"/>
      <c r="CI601" s="156"/>
      <c r="CJ601" s="156"/>
      <c r="CK601" s="156"/>
      <c r="CL601" s="156"/>
      <c r="CM601" s="157" t="s">
        <v>109</v>
      </c>
      <c r="CN601" s="156"/>
      <c r="CO601" s="297"/>
    </row>
    <row r="602" spans="1:2532" s="50" customFormat="1" ht="45.75" customHeight="1">
      <c r="A602" s="566">
        <f>1+A601</f>
        <v>601</v>
      </c>
      <c r="B602" s="402" t="s">
        <v>6074</v>
      </c>
      <c r="C602" s="202" t="s">
        <v>6075</v>
      </c>
      <c r="D602" s="205" t="s">
        <v>93</v>
      </c>
      <c r="E602" s="202">
        <v>45512</v>
      </c>
      <c r="F602" s="203">
        <v>45517</v>
      </c>
      <c r="G602" s="203">
        <v>45636</v>
      </c>
      <c r="H602" s="201" t="s">
        <v>416</v>
      </c>
      <c r="I602" s="206" t="s">
        <v>216</v>
      </c>
      <c r="J602" s="201" t="s">
        <v>6076</v>
      </c>
      <c r="K602" s="271">
        <v>80401094</v>
      </c>
      <c r="L602" s="201">
        <v>4</v>
      </c>
      <c r="M602" s="272" t="s">
        <v>844</v>
      </c>
      <c r="N602" s="208" t="s">
        <v>98</v>
      </c>
      <c r="O602" s="218" t="s">
        <v>168</v>
      </c>
      <c r="P602" s="201" t="s">
        <v>6077</v>
      </c>
      <c r="Q602" s="201" t="s">
        <v>5990</v>
      </c>
      <c r="R602" s="210">
        <f>+G602-F602</f>
        <v>119</v>
      </c>
      <c r="S602" s="201" t="s">
        <v>6078</v>
      </c>
      <c r="T602" s="273">
        <v>61000000</v>
      </c>
      <c r="U602" s="274" t="s">
        <v>6079</v>
      </c>
      <c r="V602" s="273">
        <f>+T602</f>
        <v>61000000</v>
      </c>
      <c r="W602" s="275">
        <v>45512</v>
      </c>
      <c r="X602" s="276" t="s">
        <v>473</v>
      </c>
      <c r="Y602" s="313">
        <f>+Z602+AA602+AB602</f>
        <v>61000000</v>
      </c>
      <c r="Z602" s="215">
        <f>+V602</f>
        <v>61000000</v>
      </c>
      <c r="AA602" s="216">
        <v>0</v>
      </c>
      <c r="AB602" s="217">
        <v>0</v>
      </c>
      <c r="AC602" s="216">
        <v>0</v>
      </c>
      <c r="AD602" s="216">
        <v>0</v>
      </c>
      <c r="AE602" s="216">
        <v>0</v>
      </c>
      <c r="AF602" s="216">
        <v>0</v>
      </c>
      <c r="AG602" s="216">
        <v>0</v>
      </c>
      <c r="AH602" s="216">
        <v>0</v>
      </c>
      <c r="AI602" s="216">
        <v>0</v>
      </c>
      <c r="AJ602" s="216">
        <v>0</v>
      </c>
      <c r="AK602" s="209" t="s">
        <v>104</v>
      </c>
      <c r="AL602" s="191" t="s">
        <v>6080</v>
      </c>
      <c r="AM602" s="201" t="s">
        <v>6081</v>
      </c>
      <c r="AN602" s="207">
        <v>80401061</v>
      </c>
      <c r="AO602" s="209" t="s">
        <v>6082</v>
      </c>
      <c r="AP602" s="201" t="s">
        <v>6068</v>
      </c>
      <c r="AQ602" s="277">
        <v>45516</v>
      </c>
      <c r="AR602" s="209" t="s">
        <v>6083</v>
      </c>
      <c r="AS602" s="201" t="s">
        <v>114</v>
      </c>
      <c r="AT602" s="209" t="s">
        <v>109</v>
      </c>
      <c r="AU602" s="209" t="s">
        <v>392</v>
      </c>
      <c r="AV602" s="201"/>
      <c r="AW602" s="201"/>
      <c r="AX602" s="201" t="s">
        <v>109</v>
      </c>
      <c r="AY602" s="201" t="s">
        <v>108</v>
      </c>
      <c r="AZ602" s="240"/>
      <c r="BA602" s="201"/>
      <c r="BB602" s="241"/>
      <c r="BC602" s="240"/>
      <c r="BD602" s="210"/>
      <c r="BE602" s="210"/>
      <c r="BF602" s="210"/>
      <c r="BG602" s="240"/>
      <c r="BH602" s="221">
        <f>T602+BB602</f>
        <v>61000000</v>
      </c>
      <c r="BI602" s="161" t="s">
        <v>135</v>
      </c>
      <c r="BJ602" s="201"/>
      <c r="BK602" s="201"/>
      <c r="BL602" s="201"/>
      <c r="BM602" s="398" t="s">
        <v>136</v>
      </c>
      <c r="BN602" s="285" t="s">
        <v>917</v>
      </c>
      <c r="BO602" s="261">
        <v>55</v>
      </c>
      <c r="BP602" s="261"/>
      <c r="BQ602" s="261" t="s">
        <v>108</v>
      </c>
      <c r="BR602" s="261" t="s">
        <v>108</v>
      </c>
      <c r="BS602" s="261" t="s">
        <v>108</v>
      </c>
      <c r="BT602" s="261" t="s">
        <v>108</v>
      </c>
      <c r="BU602" s="286" t="s">
        <v>6084</v>
      </c>
      <c r="BV602" s="261">
        <v>3004326024</v>
      </c>
      <c r="BW602" s="65" t="s">
        <v>6085</v>
      </c>
      <c r="BX602" s="287" t="s">
        <v>839</v>
      </c>
      <c r="BY602" s="261" t="s">
        <v>5859</v>
      </c>
      <c r="BZ602" s="302">
        <v>488432143243</v>
      </c>
      <c r="CA602" s="223" t="s">
        <v>109</v>
      </c>
      <c r="CB602" s="250" t="s">
        <v>109</v>
      </c>
      <c r="CC602" s="294" t="s">
        <v>2396</v>
      </c>
      <c r="CD602" s="294"/>
      <c r="CE602" s="294"/>
      <c r="CF602" s="294"/>
      <c r="CG602" s="223"/>
      <c r="CH602" s="223"/>
      <c r="CI602" s="223"/>
      <c r="CJ602" s="223"/>
      <c r="CK602" s="223"/>
      <c r="CL602" s="223"/>
      <c r="CM602" s="303"/>
      <c r="CN602" s="223"/>
      <c r="CO602" s="297"/>
    </row>
    <row r="603" spans="1:2532" s="50" customFormat="1" ht="45.75" customHeight="1">
      <c r="A603" s="566">
        <f>1+A602</f>
        <v>602</v>
      </c>
      <c r="B603" s="402" t="s">
        <v>6086</v>
      </c>
      <c r="C603" s="202" t="s">
        <v>6087</v>
      </c>
      <c r="D603" s="205" t="s">
        <v>93</v>
      </c>
      <c r="E603" s="202">
        <v>45513</v>
      </c>
      <c r="F603" s="203">
        <v>45516</v>
      </c>
      <c r="G603" s="203">
        <v>45657</v>
      </c>
      <c r="H603" s="201" t="s">
        <v>416</v>
      </c>
      <c r="I603" s="206" t="s">
        <v>5874</v>
      </c>
      <c r="J603" s="201" t="s">
        <v>6088</v>
      </c>
      <c r="K603" s="271">
        <v>39743730</v>
      </c>
      <c r="L603" s="201">
        <v>9</v>
      </c>
      <c r="M603" s="272" t="s">
        <v>844</v>
      </c>
      <c r="N603" s="208" t="s">
        <v>98</v>
      </c>
      <c r="O603" s="218" t="s">
        <v>168</v>
      </c>
      <c r="P603" s="201" t="s">
        <v>6089</v>
      </c>
      <c r="Q603" s="201" t="s">
        <v>6090</v>
      </c>
      <c r="R603" s="210">
        <f>+G603-F603</f>
        <v>141</v>
      </c>
      <c r="S603" s="201" t="s">
        <v>6091</v>
      </c>
      <c r="T603" s="273">
        <v>30333333</v>
      </c>
      <c r="U603" s="274" t="s">
        <v>6092</v>
      </c>
      <c r="V603" s="273">
        <v>14000000</v>
      </c>
      <c r="W603" s="275">
        <v>45513</v>
      </c>
      <c r="X603" s="276" t="s">
        <v>473</v>
      </c>
      <c r="Y603" s="313">
        <f>+Z603+AA603+AB603</f>
        <v>14000000</v>
      </c>
      <c r="Z603" s="215">
        <f>+V603</f>
        <v>14000000</v>
      </c>
      <c r="AA603" s="216">
        <v>0</v>
      </c>
      <c r="AB603" s="217">
        <v>0</v>
      </c>
      <c r="AC603" s="216">
        <v>0</v>
      </c>
      <c r="AD603" s="216">
        <v>0</v>
      </c>
      <c r="AE603" s="216">
        <v>0</v>
      </c>
      <c r="AF603" s="216">
        <v>0</v>
      </c>
      <c r="AG603" s="216">
        <v>0</v>
      </c>
      <c r="AH603" s="216">
        <v>0</v>
      </c>
      <c r="AI603" s="216">
        <v>0</v>
      </c>
      <c r="AJ603" s="216">
        <v>0</v>
      </c>
      <c r="AK603" s="209" t="s">
        <v>104</v>
      </c>
      <c r="AL603" s="191" t="s">
        <v>6093</v>
      </c>
      <c r="AM603" s="201" t="s">
        <v>509</v>
      </c>
      <c r="AN603" s="207">
        <v>1010193344</v>
      </c>
      <c r="AO603" s="209" t="s">
        <v>114</v>
      </c>
      <c r="AP603" s="201" t="s">
        <v>114</v>
      </c>
      <c r="AQ603" s="277" t="s">
        <v>114</v>
      </c>
      <c r="AR603" s="209" t="s">
        <v>114</v>
      </c>
      <c r="AS603" s="201" t="s">
        <v>109</v>
      </c>
      <c r="AT603" s="209" t="s">
        <v>109</v>
      </c>
      <c r="AU603" s="209" t="s">
        <v>392</v>
      </c>
      <c r="AV603" s="201"/>
      <c r="AW603" s="201"/>
      <c r="AX603" s="201" t="s">
        <v>109</v>
      </c>
      <c r="AY603" s="201" t="s">
        <v>108</v>
      </c>
      <c r="AZ603" s="240"/>
      <c r="BA603" s="201"/>
      <c r="BB603" s="241"/>
      <c r="BC603" s="240"/>
      <c r="BD603" s="210"/>
      <c r="BE603" s="210"/>
      <c r="BF603" s="210"/>
      <c r="BG603" s="240"/>
      <c r="BH603" s="221">
        <f>T603+BB603</f>
        <v>30333333</v>
      </c>
      <c r="BI603" s="161" t="s">
        <v>135</v>
      </c>
      <c r="BJ603" s="155"/>
      <c r="BK603" s="155" t="s">
        <v>114</v>
      </c>
      <c r="BL603" s="155"/>
      <c r="BM603" s="161" t="s">
        <v>136</v>
      </c>
      <c r="BN603" s="285" t="s">
        <v>964</v>
      </c>
      <c r="BO603" s="261">
        <v>44</v>
      </c>
      <c r="BP603" s="261">
        <v>29281</v>
      </c>
      <c r="BQ603" s="261" t="s">
        <v>108</v>
      </c>
      <c r="BR603" s="261" t="s">
        <v>108</v>
      </c>
      <c r="BS603" s="261" t="s">
        <v>108</v>
      </c>
      <c r="BT603" s="261" t="s">
        <v>108</v>
      </c>
      <c r="BU603" s="286" t="s">
        <v>6094</v>
      </c>
      <c r="BV603" s="261">
        <v>3108744436</v>
      </c>
      <c r="BW603" s="65" t="s">
        <v>6095</v>
      </c>
      <c r="BX603" s="287" t="s">
        <v>881</v>
      </c>
      <c r="BY603" s="261" t="s">
        <v>5859</v>
      </c>
      <c r="BZ603" s="302">
        <v>9454289403</v>
      </c>
      <c r="CA603" s="223" t="s">
        <v>109</v>
      </c>
      <c r="CB603" s="223" t="s">
        <v>109</v>
      </c>
      <c r="CC603" s="223" t="s">
        <v>109</v>
      </c>
      <c r="CD603" s="223" t="s">
        <v>109</v>
      </c>
      <c r="CE603" s="294" t="s">
        <v>2396</v>
      </c>
      <c r="CF603" s="294"/>
      <c r="CG603" s="223"/>
      <c r="CH603" s="223"/>
      <c r="CI603" s="223"/>
      <c r="CJ603" s="223"/>
      <c r="CK603" s="223"/>
      <c r="CL603" s="223"/>
      <c r="CM603" s="303"/>
      <c r="CN603" s="223"/>
      <c r="CO603" s="297"/>
    </row>
    <row r="604" spans="1:2532" s="50" customFormat="1" ht="45.75" customHeight="1">
      <c r="A604" s="566">
        <f>1+A603</f>
        <v>603</v>
      </c>
      <c r="B604" s="402" t="s">
        <v>6096</v>
      </c>
      <c r="C604" s="202" t="s">
        <v>6097</v>
      </c>
      <c r="D604" s="205" t="s">
        <v>6098</v>
      </c>
      <c r="E604" s="202">
        <v>45513</v>
      </c>
      <c r="F604" s="203">
        <v>45513</v>
      </c>
      <c r="G604" s="203">
        <v>45657</v>
      </c>
      <c r="H604" s="201" t="s">
        <v>416</v>
      </c>
      <c r="I604" s="206" t="s">
        <v>1007</v>
      </c>
      <c r="J604" s="201" t="s">
        <v>6099</v>
      </c>
      <c r="K604" s="271">
        <v>900092385</v>
      </c>
      <c r="L604" s="201">
        <v>9</v>
      </c>
      <c r="M604" s="272" t="s">
        <v>926</v>
      </c>
      <c r="N604" s="208" t="s">
        <v>98</v>
      </c>
      <c r="O604" s="218" t="s">
        <v>168</v>
      </c>
      <c r="P604" s="201" t="s">
        <v>6100</v>
      </c>
      <c r="Q604" s="201" t="s">
        <v>6101</v>
      </c>
      <c r="R604" s="210">
        <f>+G604-F604</f>
        <v>144</v>
      </c>
      <c r="S604" s="201" t="s">
        <v>6102</v>
      </c>
      <c r="T604" s="273">
        <v>251665017</v>
      </c>
      <c r="U604" s="274" t="s">
        <v>6103</v>
      </c>
      <c r="V604" s="273">
        <f>+T604</f>
        <v>251665017</v>
      </c>
      <c r="W604" s="275">
        <v>45513</v>
      </c>
      <c r="X604" s="276" t="s">
        <v>473</v>
      </c>
      <c r="Y604" s="313">
        <f>+Z604+AA604+AB604</f>
        <v>251665017</v>
      </c>
      <c r="Z604" s="215">
        <f>+V604</f>
        <v>251665017</v>
      </c>
      <c r="AA604" s="216">
        <v>0</v>
      </c>
      <c r="AB604" s="217">
        <v>0</v>
      </c>
      <c r="AC604" s="216">
        <v>0</v>
      </c>
      <c r="AD604" s="216">
        <v>0</v>
      </c>
      <c r="AE604" s="216">
        <v>0</v>
      </c>
      <c r="AF604" s="216">
        <v>0</v>
      </c>
      <c r="AG604" s="216">
        <v>0</v>
      </c>
      <c r="AH604" s="216">
        <v>0</v>
      </c>
      <c r="AI604" s="216">
        <v>0</v>
      </c>
      <c r="AJ604" s="216">
        <v>0</v>
      </c>
      <c r="AK604" s="209" t="s">
        <v>104</v>
      </c>
      <c r="AL604" s="191" t="s">
        <v>6104</v>
      </c>
      <c r="AM604" s="201" t="s">
        <v>360</v>
      </c>
      <c r="AN604" s="207">
        <v>79847151</v>
      </c>
      <c r="AO604" s="209" t="s">
        <v>6105</v>
      </c>
      <c r="AP604" s="201" t="s">
        <v>1089</v>
      </c>
      <c r="AQ604" s="277">
        <v>45513</v>
      </c>
      <c r="AR604" s="209" t="s">
        <v>6106</v>
      </c>
      <c r="AS604" s="201" t="s">
        <v>114</v>
      </c>
      <c r="AT604" s="209" t="s">
        <v>109</v>
      </c>
      <c r="AU604" s="209" t="s">
        <v>392</v>
      </c>
      <c r="AV604" s="201"/>
      <c r="AW604" s="201"/>
      <c r="AX604" s="201" t="s">
        <v>109</v>
      </c>
      <c r="AY604" s="201" t="s">
        <v>108</v>
      </c>
      <c r="AZ604" s="240"/>
      <c r="BA604" s="201"/>
      <c r="BB604" s="241"/>
      <c r="BC604" s="240"/>
      <c r="BD604" s="210"/>
      <c r="BE604" s="210"/>
      <c r="BF604" s="210"/>
      <c r="BG604" s="240"/>
      <c r="BH604" s="221">
        <f>T604+BB604</f>
        <v>251665017</v>
      </c>
      <c r="BI604" s="346" t="s">
        <v>113</v>
      </c>
      <c r="BJ604" s="201"/>
      <c r="BK604" s="201"/>
      <c r="BL604" s="201"/>
      <c r="BM604" s="346" t="s">
        <v>6107</v>
      </c>
      <c r="BN604" s="285" t="s">
        <v>108</v>
      </c>
      <c r="BO604" s="261" t="s">
        <v>108</v>
      </c>
      <c r="BP604" s="261" t="s">
        <v>108</v>
      </c>
      <c r="BQ604" s="261" t="s">
        <v>108</v>
      </c>
      <c r="BR604" s="261" t="s">
        <v>108</v>
      </c>
      <c r="BS604" s="261" t="s">
        <v>108</v>
      </c>
      <c r="BT604" s="261" t="s">
        <v>108</v>
      </c>
      <c r="BU604" s="286" t="s">
        <v>6108</v>
      </c>
      <c r="BV604" s="261">
        <v>3251501</v>
      </c>
      <c r="BW604" s="65" t="s">
        <v>6109</v>
      </c>
      <c r="BX604" s="287" t="s">
        <v>304</v>
      </c>
      <c r="BY604" s="261" t="s">
        <v>5859</v>
      </c>
      <c r="BZ604" s="302">
        <v>379038235</v>
      </c>
      <c r="CA604" s="223" t="s">
        <v>109</v>
      </c>
      <c r="CB604" s="223" t="s">
        <v>109</v>
      </c>
      <c r="CC604" s="223" t="s">
        <v>109</v>
      </c>
      <c r="CD604" s="223" t="s">
        <v>109</v>
      </c>
      <c r="CE604" s="223" t="s">
        <v>109</v>
      </c>
      <c r="CF604" s="294"/>
      <c r="CG604" s="223"/>
      <c r="CH604" s="223"/>
      <c r="CI604" s="223"/>
      <c r="CJ604" s="223"/>
      <c r="CK604" s="223"/>
      <c r="CL604" s="223"/>
      <c r="CM604" s="303"/>
      <c r="CN604" s="223"/>
      <c r="CO604" s="297"/>
    </row>
    <row r="605" spans="1:2532" s="50" customFormat="1" ht="45.75" customHeight="1">
      <c r="A605" s="571">
        <f>1+A604</f>
        <v>604</v>
      </c>
      <c r="B605" s="402" t="s">
        <v>6110</v>
      </c>
      <c r="C605" s="202" t="s">
        <v>6111</v>
      </c>
      <c r="D605" s="205" t="s">
        <v>6112</v>
      </c>
      <c r="E605" s="202">
        <v>45513</v>
      </c>
      <c r="F605" s="203">
        <v>45516</v>
      </c>
      <c r="G605" s="203">
        <v>45646</v>
      </c>
      <c r="H605" s="201" t="s">
        <v>416</v>
      </c>
      <c r="I605" s="206" t="s">
        <v>5874</v>
      </c>
      <c r="J605" s="201" t="s">
        <v>1484</v>
      </c>
      <c r="K605" s="271">
        <v>1002365143</v>
      </c>
      <c r="L605" s="201">
        <v>1</v>
      </c>
      <c r="M605" s="272" t="s">
        <v>844</v>
      </c>
      <c r="N605" s="208" t="s">
        <v>98</v>
      </c>
      <c r="O605" s="218" t="s">
        <v>6113</v>
      </c>
      <c r="P605" s="201" t="s">
        <v>6114</v>
      </c>
      <c r="Q605" s="201" t="s">
        <v>6115</v>
      </c>
      <c r="R605" s="210">
        <f>+G605-F605</f>
        <v>130</v>
      </c>
      <c r="S605" s="201" t="s">
        <v>6116</v>
      </c>
      <c r="T605" s="273">
        <v>21120000</v>
      </c>
      <c r="U605" s="274" t="s">
        <v>6117</v>
      </c>
      <c r="V605" s="273">
        <f>+T605</f>
        <v>21120000</v>
      </c>
      <c r="W605" s="275">
        <v>45516</v>
      </c>
      <c r="X605" s="276" t="s">
        <v>473</v>
      </c>
      <c r="Y605" s="313">
        <f>+Z605+AA605+AB605</f>
        <v>21120000</v>
      </c>
      <c r="Z605" s="215">
        <f>+V605</f>
        <v>21120000</v>
      </c>
      <c r="AA605" s="216">
        <v>0</v>
      </c>
      <c r="AB605" s="217">
        <v>0</v>
      </c>
      <c r="AC605" s="216">
        <v>0</v>
      </c>
      <c r="AD605" s="216">
        <v>0</v>
      </c>
      <c r="AE605" s="216">
        <v>0</v>
      </c>
      <c r="AF605" s="216">
        <v>0</v>
      </c>
      <c r="AG605" s="216">
        <v>0</v>
      </c>
      <c r="AH605" s="216">
        <v>0</v>
      </c>
      <c r="AI605" s="216">
        <v>0</v>
      </c>
      <c r="AJ605" s="216">
        <v>0</v>
      </c>
      <c r="AK605" s="209" t="s">
        <v>104</v>
      </c>
      <c r="AL605" s="191" t="s">
        <v>6118</v>
      </c>
      <c r="AM605" s="201" t="s">
        <v>1488</v>
      </c>
      <c r="AN605" s="207">
        <v>13724455</v>
      </c>
      <c r="AO605" s="209" t="s">
        <v>114</v>
      </c>
      <c r="AP605" s="201" t="s">
        <v>114</v>
      </c>
      <c r="AQ605" s="277" t="s">
        <v>114</v>
      </c>
      <c r="AR605" s="209" t="s">
        <v>114</v>
      </c>
      <c r="AS605" s="201" t="s">
        <v>109</v>
      </c>
      <c r="AT605" s="209" t="s">
        <v>109</v>
      </c>
      <c r="AU605" s="209" t="s">
        <v>392</v>
      </c>
      <c r="AV605" s="201"/>
      <c r="AW605" s="201"/>
      <c r="AX605" s="201" t="s">
        <v>109</v>
      </c>
      <c r="AY605" s="201" t="s">
        <v>108</v>
      </c>
      <c r="AZ605" s="240"/>
      <c r="BA605" s="201"/>
      <c r="BB605" s="241"/>
      <c r="BC605" s="240"/>
      <c r="BD605" s="210"/>
      <c r="BE605" s="210"/>
      <c r="BF605" s="210"/>
      <c r="BG605" s="240"/>
      <c r="BH605" s="221">
        <f>T605+BB605</f>
        <v>21120000</v>
      </c>
      <c r="BI605" s="304" t="s">
        <v>135</v>
      </c>
      <c r="BJ605" s="201"/>
      <c r="BK605" s="201" t="s">
        <v>114</v>
      </c>
      <c r="BL605" s="201"/>
      <c r="BM605" s="161" t="s">
        <v>136</v>
      </c>
      <c r="BN605" s="285" t="s">
        <v>917</v>
      </c>
      <c r="BO605" s="261">
        <v>24</v>
      </c>
      <c r="BP605" s="261">
        <v>36620</v>
      </c>
      <c r="BQ605" s="261" t="s">
        <v>578</v>
      </c>
      <c r="BR605" s="261" t="s">
        <v>108</v>
      </c>
      <c r="BS605" s="261" t="s">
        <v>108</v>
      </c>
      <c r="BT605" s="261" t="s">
        <v>108</v>
      </c>
      <c r="BU605" s="286" t="s">
        <v>6119</v>
      </c>
      <c r="BV605" s="261">
        <v>3157202717</v>
      </c>
      <c r="BW605" s="65" t="s">
        <v>6120</v>
      </c>
      <c r="BX605" s="287" t="s">
        <v>881</v>
      </c>
      <c r="BY605" s="261" t="s">
        <v>5859</v>
      </c>
      <c r="BZ605" s="302">
        <v>68238371752</v>
      </c>
      <c r="CA605" s="223" t="s">
        <v>109</v>
      </c>
      <c r="CB605" s="223" t="s">
        <v>109</v>
      </c>
      <c r="CC605" s="250" t="s">
        <v>109</v>
      </c>
      <c r="CD605" s="250" t="s">
        <v>109</v>
      </c>
      <c r="CE605" s="250" t="s">
        <v>109</v>
      </c>
      <c r="CF605" s="294" t="s">
        <v>6121</v>
      </c>
      <c r="CG605" s="223"/>
      <c r="CH605" s="223"/>
      <c r="CI605" s="223"/>
      <c r="CJ605" s="223"/>
      <c r="CK605" s="223"/>
      <c r="CL605" s="223"/>
      <c r="CM605" s="303"/>
      <c r="CN605" s="223"/>
      <c r="CO605" s="297"/>
    </row>
    <row r="606" spans="1:2532" s="50" customFormat="1" ht="45.75" customHeight="1">
      <c r="A606" s="589">
        <f>1+A605</f>
        <v>605</v>
      </c>
      <c r="B606" s="403" t="s">
        <v>6122</v>
      </c>
      <c r="C606" s="156" t="s">
        <v>6123</v>
      </c>
      <c r="D606" s="156" t="s">
        <v>6112</v>
      </c>
      <c r="E606" s="156">
        <v>45517</v>
      </c>
      <c r="F606" s="156">
        <v>45517</v>
      </c>
      <c r="G606" s="156">
        <v>45646</v>
      </c>
      <c r="H606" s="156" t="s">
        <v>416</v>
      </c>
      <c r="I606" s="156" t="s">
        <v>5874</v>
      </c>
      <c r="J606" s="156" t="s">
        <v>1635</v>
      </c>
      <c r="K606" s="251">
        <v>1074130731</v>
      </c>
      <c r="L606" s="156">
        <v>3</v>
      </c>
      <c r="M606" s="156" t="s">
        <v>844</v>
      </c>
      <c r="N606" s="156" t="s">
        <v>98</v>
      </c>
      <c r="O606" s="156" t="s">
        <v>99</v>
      </c>
      <c r="P606" s="156" t="s">
        <v>6124</v>
      </c>
      <c r="Q606" s="156" t="s">
        <v>6125</v>
      </c>
      <c r="R606" s="143">
        <f>+G606-F606</f>
        <v>129</v>
      </c>
      <c r="S606" s="134" t="s">
        <v>6126</v>
      </c>
      <c r="T606" s="253">
        <v>25600000</v>
      </c>
      <c r="U606" s="156" t="s">
        <v>6127</v>
      </c>
      <c r="V606" s="253">
        <f>+T606</f>
        <v>25600000</v>
      </c>
      <c r="W606" s="156">
        <v>45517</v>
      </c>
      <c r="X606" s="156" t="s">
        <v>473</v>
      </c>
      <c r="Y606" s="317">
        <f>+Z606+AA606+AB606</f>
        <v>25600000</v>
      </c>
      <c r="Z606" s="156">
        <f>+V606</f>
        <v>25600000</v>
      </c>
      <c r="AA606" s="156">
        <v>0</v>
      </c>
      <c r="AB606" s="156">
        <v>0</v>
      </c>
      <c r="AC606" s="156">
        <v>0</v>
      </c>
      <c r="AD606" s="156">
        <v>0</v>
      </c>
      <c r="AE606" s="156">
        <v>0</v>
      </c>
      <c r="AF606" s="156">
        <v>0</v>
      </c>
      <c r="AG606" s="156">
        <v>0</v>
      </c>
      <c r="AH606" s="156">
        <v>0</v>
      </c>
      <c r="AI606" s="156">
        <v>0</v>
      </c>
      <c r="AJ606" s="156">
        <v>0</v>
      </c>
      <c r="AK606" s="156" t="s">
        <v>104</v>
      </c>
      <c r="AL606" s="103" t="s">
        <v>6128</v>
      </c>
      <c r="AM606" s="156" t="s">
        <v>1640</v>
      </c>
      <c r="AN606" s="156">
        <v>80729739</v>
      </c>
      <c r="AO606" s="156" t="s">
        <v>114</v>
      </c>
      <c r="AP606" s="156" t="s">
        <v>114</v>
      </c>
      <c r="AQ606" s="156" t="s">
        <v>114</v>
      </c>
      <c r="AR606" s="156" t="s">
        <v>114</v>
      </c>
      <c r="AS606" s="156" t="s">
        <v>109</v>
      </c>
      <c r="AT606" s="156" t="s">
        <v>109</v>
      </c>
      <c r="AU606" s="156" t="s">
        <v>392</v>
      </c>
      <c r="AV606" s="156"/>
      <c r="AW606" s="156"/>
      <c r="AX606" s="156" t="s">
        <v>109</v>
      </c>
      <c r="AY606" s="156" t="s">
        <v>108</v>
      </c>
      <c r="AZ606" s="156"/>
      <c r="BA606" s="156"/>
      <c r="BB606" s="156"/>
      <c r="BC606" s="156"/>
      <c r="BD606" s="156"/>
      <c r="BE606" s="156"/>
      <c r="BF606" s="156"/>
      <c r="BG606" s="156"/>
      <c r="BH606" s="153">
        <f>T606+BB606</f>
        <v>25600000</v>
      </c>
      <c r="BI606" s="684" t="s">
        <v>259</v>
      </c>
      <c r="BJ606" s="240"/>
      <c r="BK606" s="240" t="s">
        <v>114</v>
      </c>
      <c r="BL606" s="240"/>
      <c r="BM606" s="398" t="s">
        <v>6129</v>
      </c>
      <c r="BN606" s="156" t="s">
        <v>964</v>
      </c>
      <c r="BO606" s="156">
        <v>36</v>
      </c>
      <c r="BP606" s="156">
        <v>32357</v>
      </c>
      <c r="BQ606" s="156" t="s">
        <v>108</v>
      </c>
      <c r="BR606" s="156" t="s">
        <v>108</v>
      </c>
      <c r="BS606" s="156" t="s">
        <v>108</v>
      </c>
      <c r="BT606" s="156" t="s">
        <v>108</v>
      </c>
      <c r="BU606" s="156" t="s">
        <v>6130</v>
      </c>
      <c r="BV606" s="156">
        <v>3015984230</v>
      </c>
      <c r="BW606" s="156" t="s">
        <v>1642</v>
      </c>
      <c r="BX606" s="156" t="s">
        <v>1643</v>
      </c>
      <c r="BY606" s="156" t="s">
        <v>5859</v>
      </c>
      <c r="BZ606" s="156" t="s">
        <v>1644</v>
      </c>
      <c r="CA606" s="157" t="s">
        <v>109</v>
      </c>
      <c r="CB606" s="157" t="s">
        <v>109</v>
      </c>
      <c r="CC606" s="157" t="s">
        <v>109</v>
      </c>
      <c r="CD606" s="152" t="s">
        <v>109</v>
      </c>
      <c r="CE606" s="357" t="s">
        <v>3616</v>
      </c>
      <c r="CF606" s="156"/>
      <c r="CG606" s="156"/>
      <c r="CH606" s="156"/>
      <c r="CI606" s="156"/>
      <c r="CJ606" s="156"/>
      <c r="CK606" s="156"/>
      <c r="CL606" s="156"/>
      <c r="CM606" s="157" t="s">
        <v>109</v>
      </c>
      <c r="CN606" s="156"/>
      <c r="CO606" s="297"/>
    </row>
    <row r="607" spans="1:2532" s="50" customFormat="1" ht="45.75" customHeight="1">
      <c r="A607" s="589">
        <f>1+A606</f>
        <v>606</v>
      </c>
      <c r="B607" s="403" t="s">
        <v>6131</v>
      </c>
      <c r="C607" s="156" t="s">
        <v>6132</v>
      </c>
      <c r="D607" s="156" t="s">
        <v>93</v>
      </c>
      <c r="E607" s="156" t="s">
        <v>6133</v>
      </c>
      <c r="F607" s="156">
        <v>45524</v>
      </c>
      <c r="G607" s="156">
        <v>45584</v>
      </c>
      <c r="H607" s="156" t="s">
        <v>416</v>
      </c>
      <c r="I607" s="156" t="s">
        <v>5874</v>
      </c>
      <c r="J607" s="301" t="s">
        <v>6134</v>
      </c>
      <c r="K607" s="251">
        <v>1072667703</v>
      </c>
      <c r="L607" s="156">
        <v>5</v>
      </c>
      <c r="M607" s="156" t="s">
        <v>844</v>
      </c>
      <c r="N607" s="156" t="s">
        <v>98</v>
      </c>
      <c r="O607" s="156" t="s">
        <v>168</v>
      </c>
      <c r="P607" s="156" t="s">
        <v>6135</v>
      </c>
      <c r="Q607" s="156" t="s">
        <v>1444</v>
      </c>
      <c r="R607" s="143">
        <f>+G607-F607</f>
        <v>60</v>
      </c>
      <c r="S607" s="134" t="s">
        <v>6136</v>
      </c>
      <c r="T607" s="253">
        <v>13970000</v>
      </c>
      <c r="U607" s="156" t="s">
        <v>6137</v>
      </c>
      <c r="V607" s="253">
        <f>+T607</f>
        <v>13970000</v>
      </c>
      <c r="W607" s="156">
        <v>45520</v>
      </c>
      <c r="X607" s="156" t="s">
        <v>473</v>
      </c>
      <c r="Y607" s="317">
        <f>+Z607+AA607+AB607</f>
        <v>13970000</v>
      </c>
      <c r="Z607" s="156">
        <f>+V607</f>
        <v>13970000</v>
      </c>
      <c r="AA607" s="156">
        <v>0</v>
      </c>
      <c r="AB607" s="156">
        <v>0</v>
      </c>
      <c r="AC607" s="156">
        <v>0</v>
      </c>
      <c r="AD607" s="156">
        <v>0</v>
      </c>
      <c r="AE607" s="156">
        <v>0</v>
      </c>
      <c r="AF607" s="156">
        <v>0</v>
      </c>
      <c r="AG607" s="156">
        <v>0</v>
      </c>
      <c r="AH607" s="156">
        <v>0</v>
      </c>
      <c r="AI607" s="156">
        <v>0</v>
      </c>
      <c r="AJ607" s="156">
        <v>0</v>
      </c>
      <c r="AK607" s="156" t="s">
        <v>104</v>
      </c>
      <c r="AL607" s="103" t="s">
        <v>6138</v>
      </c>
      <c r="AM607" s="156" t="s">
        <v>6139</v>
      </c>
      <c r="AN607" s="156">
        <v>1072649649</v>
      </c>
      <c r="AO607" s="156" t="s">
        <v>114</v>
      </c>
      <c r="AP607" s="156" t="s">
        <v>114</v>
      </c>
      <c r="AQ607" s="156" t="s">
        <v>114</v>
      </c>
      <c r="AR607" s="156" t="s">
        <v>114</v>
      </c>
      <c r="AS607" s="156" t="s">
        <v>578</v>
      </c>
      <c r="AT607" s="156" t="s">
        <v>578</v>
      </c>
      <c r="AU607" s="156" t="s">
        <v>392</v>
      </c>
      <c r="AV607" s="156"/>
      <c r="AW607" s="156"/>
      <c r="AX607" s="156" t="s">
        <v>578</v>
      </c>
      <c r="AY607" s="156" t="s">
        <v>108</v>
      </c>
      <c r="AZ607" s="156"/>
      <c r="BA607" s="156"/>
      <c r="BB607" s="156"/>
      <c r="BC607" s="156"/>
      <c r="BD607" s="156"/>
      <c r="BE607" s="156"/>
      <c r="BF607" s="156"/>
      <c r="BG607" s="156"/>
      <c r="BH607" s="153">
        <f>T607+BB607</f>
        <v>13970000</v>
      </c>
      <c r="BI607" s="437" t="s">
        <v>259</v>
      </c>
      <c r="BJ607" s="240"/>
      <c r="BK607" s="240" t="s">
        <v>114</v>
      </c>
      <c r="BL607" s="240"/>
      <c r="BM607" s="161" t="s">
        <v>2539</v>
      </c>
      <c r="BN607" s="156" t="s">
        <v>964</v>
      </c>
      <c r="BO607" s="156">
        <v>31</v>
      </c>
      <c r="BP607" s="156">
        <v>33982</v>
      </c>
      <c r="BQ607" s="156" t="s">
        <v>108</v>
      </c>
      <c r="BR607" s="156" t="s">
        <v>108</v>
      </c>
      <c r="BS607" s="156" t="s">
        <v>108</v>
      </c>
      <c r="BT607" s="156" t="s">
        <v>108</v>
      </c>
      <c r="BU607" s="156" t="s">
        <v>6140</v>
      </c>
      <c r="BV607" s="156">
        <v>8625786</v>
      </c>
      <c r="BW607" s="156" t="s">
        <v>6141</v>
      </c>
      <c r="BX607" s="156" t="s">
        <v>881</v>
      </c>
      <c r="BY607" s="156" t="s">
        <v>5859</v>
      </c>
      <c r="BZ607" s="156">
        <v>33797326441</v>
      </c>
      <c r="CA607" s="157" t="s">
        <v>109</v>
      </c>
      <c r="CB607" s="157" t="s">
        <v>109</v>
      </c>
      <c r="CC607" s="157"/>
      <c r="CD607" s="156"/>
      <c r="CE607" s="156"/>
      <c r="CF607" s="156"/>
      <c r="CG607" s="156"/>
      <c r="CH607" s="156"/>
      <c r="CI607" s="156"/>
      <c r="CJ607" s="156"/>
      <c r="CK607" s="156"/>
      <c r="CL607" s="156"/>
      <c r="CM607" s="157" t="s">
        <v>109</v>
      </c>
      <c r="CN607" s="156"/>
    </row>
    <row r="608" spans="1:2532" s="50" customFormat="1" ht="45.75" customHeight="1">
      <c r="A608" s="566">
        <f>1+A607</f>
        <v>607</v>
      </c>
      <c r="B608" s="402" t="s">
        <v>6142</v>
      </c>
      <c r="C608" s="202" t="s">
        <v>6143</v>
      </c>
      <c r="D608" s="205" t="s">
        <v>93</v>
      </c>
      <c r="E608" s="202" t="s">
        <v>6133</v>
      </c>
      <c r="F608" s="203">
        <v>45525</v>
      </c>
      <c r="G608" s="203">
        <v>45616</v>
      </c>
      <c r="H608" s="201" t="s">
        <v>416</v>
      </c>
      <c r="I608" s="206" t="s">
        <v>5874</v>
      </c>
      <c r="J608" s="201" t="s">
        <v>6144</v>
      </c>
      <c r="K608" s="271">
        <v>1070007130</v>
      </c>
      <c r="L608" s="201">
        <v>7</v>
      </c>
      <c r="M608" s="272" t="s">
        <v>844</v>
      </c>
      <c r="N608" s="208" t="s">
        <v>98</v>
      </c>
      <c r="O608" s="218" t="s">
        <v>427</v>
      </c>
      <c r="P608" s="201" t="s">
        <v>6145</v>
      </c>
      <c r="Q608" s="201" t="s">
        <v>681</v>
      </c>
      <c r="R608" s="210">
        <f>+G608-F608</f>
        <v>91</v>
      </c>
      <c r="S608" s="201" t="s">
        <v>133</v>
      </c>
      <c r="T608" s="273">
        <v>18000000</v>
      </c>
      <c r="U608" s="274" t="s">
        <v>6146</v>
      </c>
      <c r="V608" s="273">
        <f>+T608</f>
        <v>18000000</v>
      </c>
      <c r="W608" s="275" t="s">
        <v>6147</v>
      </c>
      <c r="X608" s="276" t="s">
        <v>473</v>
      </c>
      <c r="Y608" s="313">
        <f>+Z608+AA608+AB608</f>
        <v>18000000</v>
      </c>
      <c r="Z608" s="215">
        <f>+V608</f>
        <v>18000000</v>
      </c>
      <c r="AA608" s="216">
        <v>0</v>
      </c>
      <c r="AB608" s="217">
        <v>0</v>
      </c>
      <c r="AC608" s="216">
        <v>0</v>
      </c>
      <c r="AD608" s="216">
        <v>0</v>
      </c>
      <c r="AE608" s="216">
        <v>0</v>
      </c>
      <c r="AF608" s="216">
        <v>0</v>
      </c>
      <c r="AG608" s="216">
        <v>0</v>
      </c>
      <c r="AH608" s="216">
        <v>0</v>
      </c>
      <c r="AI608" s="216">
        <v>0</v>
      </c>
      <c r="AJ608" s="216">
        <v>0</v>
      </c>
      <c r="AK608" s="209" t="s">
        <v>104</v>
      </c>
      <c r="AL608" s="191" t="s">
        <v>6148</v>
      </c>
      <c r="AM608" s="201" t="s">
        <v>6149</v>
      </c>
      <c r="AN608" s="207">
        <v>1069741350</v>
      </c>
      <c r="AO608" s="209" t="s">
        <v>114</v>
      </c>
      <c r="AP608" s="201" t="s">
        <v>114</v>
      </c>
      <c r="AQ608" s="277" t="s">
        <v>114</v>
      </c>
      <c r="AR608" s="209" t="s">
        <v>114</v>
      </c>
      <c r="AS608" s="201" t="s">
        <v>578</v>
      </c>
      <c r="AT608" s="209" t="s">
        <v>578</v>
      </c>
      <c r="AU608" s="209" t="s">
        <v>392</v>
      </c>
      <c r="AV608" s="201"/>
      <c r="AW608" s="201"/>
      <c r="AX608" s="201" t="s">
        <v>578</v>
      </c>
      <c r="AY608" s="201" t="s">
        <v>108</v>
      </c>
      <c r="AZ608" s="240"/>
      <c r="BA608" s="201"/>
      <c r="BB608" s="241"/>
      <c r="BC608" s="240"/>
      <c r="BD608" s="210"/>
      <c r="BE608" s="210"/>
      <c r="BF608" s="210"/>
      <c r="BG608" s="240"/>
      <c r="BH608" s="221">
        <f>T608+BB608</f>
        <v>18000000</v>
      </c>
      <c r="BI608" s="304" t="s">
        <v>135</v>
      </c>
      <c r="BJ608" s="201"/>
      <c r="BK608" s="201" t="s">
        <v>114</v>
      </c>
      <c r="BL608" s="201"/>
      <c r="BM608" s="161" t="s">
        <v>136</v>
      </c>
      <c r="BN608" s="285" t="s">
        <v>964</v>
      </c>
      <c r="BO608" s="261">
        <v>36</v>
      </c>
      <c r="BP608" s="261">
        <v>397611</v>
      </c>
      <c r="BQ608" s="261" t="s">
        <v>108</v>
      </c>
      <c r="BR608" s="261" t="s">
        <v>108</v>
      </c>
      <c r="BS608" s="261" t="s">
        <v>108</v>
      </c>
      <c r="BT608" s="261" t="s">
        <v>108</v>
      </c>
      <c r="BU608" s="286" t="s">
        <v>6150</v>
      </c>
      <c r="BV608" s="261">
        <v>3115378649</v>
      </c>
      <c r="BW608" s="65" t="s">
        <v>6151</v>
      </c>
      <c r="BX608" s="287" t="s">
        <v>839</v>
      </c>
      <c r="BY608" s="261" t="s">
        <v>5859</v>
      </c>
      <c r="BZ608" s="302" t="s">
        <v>6152</v>
      </c>
      <c r="CA608" s="223" t="s">
        <v>109</v>
      </c>
      <c r="CB608" s="223" t="s">
        <v>109</v>
      </c>
      <c r="CC608" s="250" t="s">
        <v>109</v>
      </c>
      <c r="CD608" s="250" t="s">
        <v>109</v>
      </c>
      <c r="CE608" s="294"/>
      <c r="CF608" s="294"/>
      <c r="CG608" s="223"/>
      <c r="CH608" s="223"/>
      <c r="CI608" s="223"/>
      <c r="CJ608" s="223"/>
      <c r="CK608" s="223"/>
      <c r="CL608" s="223"/>
      <c r="CM608" s="303"/>
      <c r="CN608" s="223"/>
      <c r="CO608" s="297"/>
    </row>
    <row r="609" spans="1:736" s="50" customFormat="1" ht="45.75" customHeight="1">
      <c r="A609" s="595">
        <f>1+A608</f>
        <v>608</v>
      </c>
      <c r="B609" s="368" t="s">
        <v>6153</v>
      </c>
      <c r="C609" s="135" t="s">
        <v>6154</v>
      </c>
      <c r="D609" s="138" t="s">
        <v>93</v>
      </c>
      <c r="E609" s="135" t="s">
        <v>6155</v>
      </c>
      <c r="F609" s="136">
        <v>45521</v>
      </c>
      <c r="G609" s="136">
        <v>45642</v>
      </c>
      <c r="H609" s="134" t="s">
        <v>416</v>
      </c>
      <c r="I609" s="139" t="s">
        <v>5874</v>
      </c>
      <c r="J609" s="158" t="s">
        <v>6156</v>
      </c>
      <c r="K609" s="251">
        <v>900484808</v>
      </c>
      <c r="L609" s="134">
        <v>5</v>
      </c>
      <c r="M609" s="252" t="s">
        <v>926</v>
      </c>
      <c r="N609" s="141" t="s">
        <v>98</v>
      </c>
      <c r="O609" s="151" t="s">
        <v>5898</v>
      </c>
      <c r="P609" s="134" t="s">
        <v>6157</v>
      </c>
      <c r="Q609" s="134" t="s">
        <v>928</v>
      </c>
      <c r="R609" s="143">
        <f>+G609-F609</f>
        <v>121</v>
      </c>
      <c r="S609" s="134" t="s">
        <v>6158</v>
      </c>
      <c r="T609" s="253">
        <v>64000000</v>
      </c>
      <c r="U609" s="254" t="s">
        <v>6159</v>
      </c>
      <c r="V609" s="253">
        <f>+T609</f>
        <v>64000000</v>
      </c>
      <c r="W609" s="255" t="s">
        <v>6147</v>
      </c>
      <c r="X609" s="256" t="s">
        <v>473</v>
      </c>
      <c r="Y609" s="314">
        <f>+Z609+AA609+AB609</f>
        <v>64000000</v>
      </c>
      <c r="Z609" s="148">
        <f>+V609</f>
        <v>64000000</v>
      </c>
      <c r="AA609" s="149">
        <v>0</v>
      </c>
      <c r="AB609" s="150">
        <v>0</v>
      </c>
      <c r="AC609" s="149">
        <v>0</v>
      </c>
      <c r="AD609" s="149">
        <v>0</v>
      </c>
      <c r="AE609" s="149">
        <v>0</v>
      </c>
      <c r="AF609" s="149">
        <v>0</v>
      </c>
      <c r="AG609" s="149">
        <v>0</v>
      </c>
      <c r="AH609" s="149">
        <v>0</v>
      </c>
      <c r="AI609" s="149">
        <v>0</v>
      </c>
      <c r="AJ609" s="149">
        <v>0</v>
      </c>
      <c r="AK609" s="142" t="s">
        <v>104</v>
      </c>
      <c r="AL609" s="103" t="s">
        <v>6160</v>
      </c>
      <c r="AM609" s="134" t="s">
        <v>6161</v>
      </c>
      <c r="AN609" s="140" t="s">
        <v>6162</v>
      </c>
      <c r="AO609" s="142" t="s">
        <v>114</v>
      </c>
      <c r="AP609" s="134" t="s">
        <v>114</v>
      </c>
      <c r="AQ609" s="257" t="s">
        <v>114</v>
      </c>
      <c r="AR609" s="142" t="s">
        <v>114</v>
      </c>
      <c r="AS609" s="134" t="s">
        <v>114</v>
      </c>
      <c r="AT609" s="142" t="s">
        <v>578</v>
      </c>
      <c r="AU609" s="142" t="s">
        <v>392</v>
      </c>
      <c r="AV609" s="134"/>
      <c r="AW609" s="134"/>
      <c r="AX609" s="134" t="s">
        <v>578</v>
      </c>
      <c r="AY609" s="134" t="s">
        <v>108</v>
      </c>
      <c r="AZ609" s="156"/>
      <c r="BA609" s="134"/>
      <c r="BB609" s="169"/>
      <c r="BC609" s="156"/>
      <c r="BD609" s="143"/>
      <c r="BE609" s="143"/>
      <c r="BF609" s="143"/>
      <c r="BG609" s="156"/>
      <c r="BH609" s="153">
        <f>T609+BB609</f>
        <v>64000000</v>
      </c>
      <c r="BI609" s="158" t="s">
        <v>259</v>
      </c>
      <c r="BJ609" s="134"/>
      <c r="BK609" s="134" t="s">
        <v>114</v>
      </c>
      <c r="BL609" s="134"/>
      <c r="BM609" s="161" t="s">
        <v>2539</v>
      </c>
      <c r="BN609" s="170" t="s">
        <v>108</v>
      </c>
      <c r="BO609" s="141" t="s">
        <v>108</v>
      </c>
      <c r="BP609" s="141" t="s">
        <v>108</v>
      </c>
      <c r="BQ609" s="141" t="s">
        <v>108</v>
      </c>
      <c r="BR609" s="141" t="s">
        <v>108</v>
      </c>
      <c r="BS609" s="141" t="s">
        <v>108</v>
      </c>
      <c r="BT609" s="141" t="s">
        <v>108</v>
      </c>
      <c r="BU609" s="166" t="s">
        <v>6163</v>
      </c>
      <c r="BV609" s="141">
        <v>3118536573</v>
      </c>
      <c r="BW609" s="114" t="s">
        <v>6164</v>
      </c>
      <c r="BX609" s="158" t="s">
        <v>839</v>
      </c>
      <c r="BY609" s="141" t="s">
        <v>5859</v>
      </c>
      <c r="BZ609" s="259" t="s">
        <v>6165</v>
      </c>
      <c r="CA609" s="157" t="s">
        <v>109</v>
      </c>
      <c r="CB609" s="157" t="s">
        <v>109</v>
      </c>
      <c r="CC609" s="172" t="s">
        <v>109</v>
      </c>
      <c r="CD609" s="172" t="s">
        <v>109</v>
      </c>
      <c r="CE609" s="280"/>
      <c r="CF609" s="280"/>
      <c r="CG609" s="157"/>
      <c r="CH609" s="157"/>
      <c r="CI609" s="157"/>
      <c r="CJ609" s="157"/>
      <c r="CK609" s="157"/>
      <c r="CL609" s="157"/>
      <c r="CM609" s="157" t="s">
        <v>109</v>
      </c>
      <c r="CN609" s="157"/>
      <c r="CO609" s="297"/>
    </row>
    <row r="610" spans="1:736" s="50" customFormat="1" ht="45.75" customHeight="1">
      <c r="A610" s="595">
        <f>1+A609</f>
        <v>609</v>
      </c>
      <c r="B610" s="368" t="s">
        <v>6166</v>
      </c>
      <c r="C610" s="135" t="s">
        <v>6167</v>
      </c>
      <c r="D610" s="138" t="s">
        <v>6112</v>
      </c>
      <c r="E610" s="135" t="s">
        <v>6155</v>
      </c>
      <c r="F610" s="136">
        <v>45525</v>
      </c>
      <c r="G610" s="136">
        <v>45616</v>
      </c>
      <c r="H610" s="134" t="s">
        <v>547</v>
      </c>
      <c r="I610" s="139" t="s">
        <v>452</v>
      </c>
      <c r="J610" s="158" t="s">
        <v>6168</v>
      </c>
      <c r="K610" s="251">
        <v>900108926</v>
      </c>
      <c r="L610" s="134">
        <v>5</v>
      </c>
      <c r="M610" s="252" t="s">
        <v>926</v>
      </c>
      <c r="N610" s="141" t="s">
        <v>98</v>
      </c>
      <c r="O610" s="151" t="s">
        <v>1061</v>
      </c>
      <c r="P610" s="134" t="s">
        <v>6169</v>
      </c>
      <c r="Q610" s="134" t="s">
        <v>681</v>
      </c>
      <c r="R610" s="143">
        <f>+G610-F610</f>
        <v>91</v>
      </c>
      <c r="S610" s="134" t="s">
        <v>6170</v>
      </c>
      <c r="T610" s="253">
        <v>573388529</v>
      </c>
      <c r="U610" s="254" t="s">
        <v>6171</v>
      </c>
      <c r="V610" s="253">
        <f>+T610</f>
        <v>573388529</v>
      </c>
      <c r="W610" s="255">
        <v>45524</v>
      </c>
      <c r="X610" s="256" t="s">
        <v>473</v>
      </c>
      <c r="Y610" s="314">
        <f>+Z610+AA610+AB610</f>
        <v>573388529</v>
      </c>
      <c r="Z610" s="148">
        <f>+V610</f>
        <v>573388529</v>
      </c>
      <c r="AA610" s="149">
        <v>0</v>
      </c>
      <c r="AB610" s="150">
        <v>0</v>
      </c>
      <c r="AC610" s="149">
        <v>0</v>
      </c>
      <c r="AD610" s="149">
        <v>0</v>
      </c>
      <c r="AE610" s="149">
        <v>0</v>
      </c>
      <c r="AF610" s="149">
        <v>0</v>
      </c>
      <c r="AG610" s="149">
        <v>0</v>
      </c>
      <c r="AH610" s="149">
        <v>0</v>
      </c>
      <c r="AI610" s="149">
        <v>0</v>
      </c>
      <c r="AJ610" s="149">
        <v>0</v>
      </c>
      <c r="AK610" s="142" t="s">
        <v>104</v>
      </c>
      <c r="AL610" s="103" t="s">
        <v>6172</v>
      </c>
      <c r="AM610" s="134" t="s">
        <v>6173</v>
      </c>
      <c r="AN610" s="140">
        <v>21070082</v>
      </c>
      <c r="AO610" s="142" t="s">
        <v>6174</v>
      </c>
      <c r="AP610" s="134" t="s">
        <v>6175</v>
      </c>
      <c r="AQ610" s="257">
        <v>45525</v>
      </c>
      <c r="AR610" s="142" t="s">
        <v>6176</v>
      </c>
      <c r="AS610" s="134" t="s">
        <v>114</v>
      </c>
      <c r="AT610" s="142" t="s">
        <v>578</v>
      </c>
      <c r="AU610" s="142" t="s">
        <v>392</v>
      </c>
      <c r="AV610" s="134"/>
      <c r="AW610" s="134"/>
      <c r="AX610" s="134" t="s">
        <v>578</v>
      </c>
      <c r="AY610" s="134" t="s">
        <v>108</v>
      </c>
      <c r="AZ610" s="156"/>
      <c r="BA610" s="134"/>
      <c r="BB610" s="169"/>
      <c r="BC610" s="156"/>
      <c r="BD610" s="143"/>
      <c r="BE610" s="143"/>
      <c r="BF610" s="143"/>
      <c r="BG610" s="156"/>
      <c r="BH610" s="153">
        <f>T610+BB610</f>
        <v>573388529</v>
      </c>
      <c r="BI610" s="158" t="s">
        <v>259</v>
      </c>
      <c r="BJ610" s="134"/>
      <c r="BK610" s="134"/>
      <c r="BL610" s="134"/>
      <c r="BM610" s="624" t="s">
        <v>3383</v>
      </c>
      <c r="BN610" s="170" t="s">
        <v>108</v>
      </c>
      <c r="BO610" s="141" t="s">
        <v>108</v>
      </c>
      <c r="BP610" s="141" t="s">
        <v>108</v>
      </c>
      <c r="BQ610" s="141" t="s">
        <v>108</v>
      </c>
      <c r="BR610" s="141" t="s">
        <v>108</v>
      </c>
      <c r="BS610" s="141" t="s">
        <v>108</v>
      </c>
      <c r="BT610" s="141" t="s">
        <v>108</v>
      </c>
      <c r="BU610" s="166" t="s">
        <v>6177</v>
      </c>
      <c r="BV610" s="141">
        <v>3174132412</v>
      </c>
      <c r="BW610" s="114" t="s">
        <v>6178</v>
      </c>
      <c r="BX610" s="158"/>
      <c r="BY610" s="141"/>
      <c r="BZ610" s="259"/>
      <c r="CA610" s="157" t="s">
        <v>109</v>
      </c>
      <c r="CB610" s="157" t="s">
        <v>109</v>
      </c>
      <c r="CC610" s="172" t="s">
        <v>109</v>
      </c>
      <c r="CD610" s="172"/>
      <c r="CE610" s="280"/>
      <c r="CF610" s="280"/>
      <c r="CG610" s="157"/>
      <c r="CH610" s="157"/>
      <c r="CI610" s="157"/>
      <c r="CJ610" s="157"/>
      <c r="CK610" s="157"/>
      <c r="CL610" s="157"/>
      <c r="CM610" s="157" t="s">
        <v>109</v>
      </c>
      <c r="CN610" s="157"/>
      <c r="CO610" s="297"/>
    </row>
    <row r="611" spans="1:736" s="50" customFormat="1" ht="45.75" customHeight="1">
      <c r="A611" s="595">
        <f>1+A610</f>
        <v>610</v>
      </c>
      <c r="B611" s="368" t="s">
        <v>6034</v>
      </c>
      <c r="C611" s="135" t="s">
        <v>6179</v>
      </c>
      <c r="D611" s="138" t="s">
        <v>93</v>
      </c>
      <c r="E611" s="135">
        <v>45524</v>
      </c>
      <c r="F611" s="136">
        <v>45530</v>
      </c>
      <c r="G611" s="136">
        <v>45653</v>
      </c>
      <c r="H611" s="134" t="s">
        <v>5585</v>
      </c>
      <c r="I611" s="139" t="s">
        <v>855</v>
      </c>
      <c r="J611" s="158" t="s">
        <v>6180</v>
      </c>
      <c r="K611" s="251">
        <v>900496013</v>
      </c>
      <c r="L611" s="134">
        <v>9</v>
      </c>
      <c r="M611" s="252" t="s">
        <v>926</v>
      </c>
      <c r="N611" s="141" t="s">
        <v>98</v>
      </c>
      <c r="O611" s="151" t="s">
        <v>1061</v>
      </c>
      <c r="P611" s="134" t="s">
        <v>6181</v>
      </c>
      <c r="Q611" s="134" t="s">
        <v>6038</v>
      </c>
      <c r="R611" s="143">
        <f>+G611-F611</f>
        <v>123</v>
      </c>
      <c r="S611" s="134" t="s">
        <v>6182</v>
      </c>
      <c r="T611" s="253">
        <v>498595526</v>
      </c>
      <c r="U611" s="254" t="s">
        <v>6183</v>
      </c>
      <c r="V611" s="253">
        <f>56029896+52289033+390276597</f>
        <v>498595526</v>
      </c>
      <c r="W611" s="255">
        <v>45525</v>
      </c>
      <c r="X611" s="256" t="s">
        <v>473</v>
      </c>
      <c r="Y611" s="314">
        <f>+Z611+AA611+AB611</f>
        <v>498595526</v>
      </c>
      <c r="Z611" s="148">
        <f>+V611</f>
        <v>498595526</v>
      </c>
      <c r="AA611" s="149">
        <v>0</v>
      </c>
      <c r="AB611" s="150">
        <v>0</v>
      </c>
      <c r="AC611" s="149">
        <v>0</v>
      </c>
      <c r="AD611" s="149">
        <v>0</v>
      </c>
      <c r="AE611" s="149">
        <v>0</v>
      </c>
      <c r="AF611" s="149">
        <v>0</v>
      </c>
      <c r="AG611" s="149">
        <v>0</v>
      </c>
      <c r="AH611" s="149">
        <v>0</v>
      </c>
      <c r="AI611" s="149">
        <v>0</v>
      </c>
      <c r="AJ611" s="149">
        <v>0</v>
      </c>
      <c r="AK611" s="142" t="s">
        <v>104</v>
      </c>
      <c r="AL611" s="103" t="s">
        <v>6041</v>
      </c>
      <c r="AM611" s="134" t="s">
        <v>6184</v>
      </c>
      <c r="AN611" s="140">
        <v>35196718</v>
      </c>
      <c r="AO611" s="142" t="s">
        <v>6185</v>
      </c>
      <c r="AP611" s="134" t="s">
        <v>2615</v>
      </c>
      <c r="AQ611" s="257">
        <v>45530</v>
      </c>
      <c r="AR611" s="142" t="s">
        <v>6186</v>
      </c>
      <c r="AS611" s="134" t="s">
        <v>114</v>
      </c>
      <c r="AT611" s="142" t="s">
        <v>578</v>
      </c>
      <c r="AU611" s="142" t="s">
        <v>392</v>
      </c>
      <c r="AV611" s="134"/>
      <c r="AW611" s="134"/>
      <c r="AX611" s="134" t="s">
        <v>578</v>
      </c>
      <c r="AY611" s="134" t="s">
        <v>108</v>
      </c>
      <c r="AZ611" s="156"/>
      <c r="BA611" s="134"/>
      <c r="BB611" s="169"/>
      <c r="BC611" s="156"/>
      <c r="BD611" s="143"/>
      <c r="BE611" s="143"/>
      <c r="BF611" s="143"/>
      <c r="BG611" s="156"/>
      <c r="BH611" s="153">
        <f>T611+BB611</f>
        <v>498595526</v>
      </c>
      <c r="BI611" s="158" t="s">
        <v>113</v>
      </c>
      <c r="BJ611" s="134"/>
      <c r="BK611" s="134"/>
      <c r="BL611" s="134"/>
      <c r="BM611" s="166"/>
      <c r="BN611" s="170" t="s">
        <v>108</v>
      </c>
      <c r="BO611" s="141" t="s">
        <v>108</v>
      </c>
      <c r="BP611" s="141" t="s">
        <v>108</v>
      </c>
      <c r="BQ611" s="141" t="s">
        <v>108</v>
      </c>
      <c r="BR611" s="141" t="s">
        <v>108</v>
      </c>
      <c r="BS611" s="141" t="s">
        <v>108</v>
      </c>
      <c r="BT611" s="141" t="s">
        <v>108</v>
      </c>
      <c r="BU611" s="166" t="s">
        <v>6187</v>
      </c>
      <c r="BV611" s="141">
        <v>3132514195</v>
      </c>
      <c r="BW611" s="114" t="s">
        <v>6188</v>
      </c>
      <c r="BX611" s="158"/>
      <c r="BY611" s="141"/>
      <c r="BZ611" s="259"/>
      <c r="CA611" s="157" t="s">
        <v>109</v>
      </c>
      <c r="CB611" s="157" t="s">
        <v>109</v>
      </c>
      <c r="CC611" s="172"/>
      <c r="CD611" s="172"/>
      <c r="CE611" s="280"/>
      <c r="CF611" s="280"/>
      <c r="CG611" s="157"/>
      <c r="CH611" s="157"/>
      <c r="CI611" s="157"/>
      <c r="CJ611" s="157"/>
      <c r="CK611" s="157"/>
      <c r="CL611" s="157"/>
      <c r="CM611" s="157" t="s">
        <v>109</v>
      </c>
      <c r="CN611" s="157" t="s">
        <v>109</v>
      </c>
      <c r="CO611" s="297"/>
    </row>
    <row r="612" spans="1:736" s="50" customFormat="1" ht="45.75" customHeight="1">
      <c r="A612" s="595">
        <f>1+A611</f>
        <v>611</v>
      </c>
      <c r="B612" s="368" t="s">
        <v>6189</v>
      </c>
      <c r="C612" s="135" t="s">
        <v>6190</v>
      </c>
      <c r="D612" s="138" t="s">
        <v>6112</v>
      </c>
      <c r="E612" s="135">
        <v>45525</v>
      </c>
      <c r="F612" s="136">
        <v>45525</v>
      </c>
      <c r="G612" s="136">
        <v>45646</v>
      </c>
      <c r="H612" s="134" t="s">
        <v>416</v>
      </c>
      <c r="I612" s="139" t="s">
        <v>5874</v>
      </c>
      <c r="J612" s="158" t="s">
        <v>6191</v>
      </c>
      <c r="K612" s="251">
        <v>53911103</v>
      </c>
      <c r="L612" s="134">
        <v>2</v>
      </c>
      <c r="M612" s="252" t="s">
        <v>844</v>
      </c>
      <c r="N612" s="141" t="s">
        <v>98</v>
      </c>
      <c r="O612" s="151" t="s">
        <v>99</v>
      </c>
      <c r="P612" s="134" t="s">
        <v>6192</v>
      </c>
      <c r="Q612" s="134" t="s">
        <v>928</v>
      </c>
      <c r="R612" s="143">
        <f>+G612-F612</f>
        <v>121</v>
      </c>
      <c r="S612" s="134" t="s">
        <v>6193</v>
      </c>
      <c r="T612" s="253">
        <v>28800000</v>
      </c>
      <c r="U612" s="254" t="s">
        <v>6194</v>
      </c>
      <c r="V612" s="253">
        <f>+T612</f>
        <v>28800000</v>
      </c>
      <c r="W612" s="255">
        <v>45525</v>
      </c>
      <c r="X612" s="256" t="s">
        <v>473</v>
      </c>
      <c r="Y612" s="314">
        <f>+Z612+AA612+AB612</f>
        <v>28800000</v>
      </c>
      <c r="Z612" s="148">
        <f>+V612</f>
        <v>28800000</v>
      </c>
      <c r="AA612" s="149">
        <v>0</v>
      </c>
      <c r="AB612" s="150">
        <f>+AC612+AD612+AE612+AF612+AG612+AH612+AI612+AJ612</f>
        <v>0</v>
      </c>
      <c r="AC612" s="149">
        <v>0</v>
      </c>
      <c r="AD612" s="149">
        <v>0</v>
      </c>
      <c r="AE612" s="149">
        <v>0</v>
      </c>
      <c r="AF612" s="149">
        <v>0</v>
      </c>
      <c r="AG612" s="149">
        <v>0</v>
      </c>
      <c r="AH612" s="149">
        <v>0</v>
      </c>
      <c r="AI612" s="149">
        <v>0</v>
      </c>
      <c r="AJ612" s="149">
        <v>0</v>
      </c>
      <c r="AK612" s="142" t="s">
        <v>104</v>
      </c>
      <c r="AL612" s="103" t="s">
        <v>6195</v>
      </c>
      <c r="AM612" s="134" t="s">
        <v>3129</v>
      </c>
      <c r="AN612" s="140">
        <v>52060165</v>
      </c>
      <c r="AO612" s="142" t="s">
        <v>114</v>
      </c>
      <c r="AP612" s="134" t="s">
        <v>114</v>
      </c>
      <c r="AQ612" s="257" t="s">
        <v>114</v>
      </c>
      <c r="AR612" s="142" t="s">
        <v>114</v>
      </c>
      <c r="AS612" s="134" t="s">
        <v>114</v>
      </c>
      <c r="AT612" s="142" t="s">
        <v>578</v>
      </c>
      <c r="AU612" s="142" t="s">
        <v>392</v>
      </c>
      <c r="AV612" s="134"/>
      <c r="AW612" s="134"/>
      <c r="AX612" s="134" t="s">
        <v>578</v>
      </c>
      <c r="AY612" s="134" t="s">
        <v>108</v>
      </c>
      <c r="AZ612" s="156"/>
      <c r="BA612" s="134"/>
      <c r="BB612" s="169"/>
      <c r="BC612" s="156"/>
      <c r="BD612" s="143"/>
      <c r="BE612" s="143"/>
      <c r="BF612" s="143"/>
      <c r="BG612" s="156"/>
      <c r="BH612" s="153">
        <f>T612+BB612</f>
        <v>28800000</v>
      </c>
      <c r="BI612" s="158" t="s">
        <v>259</v>
      </c>
      <c r="BJ612" s="134"/>
      <c r="BK612" s="134" t="s">
        <v>114</v>
      </c>
      <c r="BL612" s="134"/>
      <c r="BM612" s="296" t="s">
        <v>260</v>
      </c>
      <c r="BN612" s="170" t="s">
        <v>964</v>
      </c>
      <c r="BO612" s="141">
        <v>39</v>
      </c>
      <c r="BP612" s="141">
        <v>31073</v>
      </c>
      <c r="BQ612" s="141" t="s">
        <v>114</v>
      </c>
      <c r="BR612" s="141" t="s">
        <v>114</v>
      </c>
      <c r="BS612" s="141" t="s">
        <v>114</v>
      </c>
      <c r="BT612" s="141" t="s">
        <v>114</v>
      </c>
      <c r="BU612" s="166" t="s">
        <v>6196</v>
      </c>
      <c r="BV612" s="141">
        <v>3114724347</v>
      </c>
      <c r="BW612" s="114" t="s">
        <v>6197</v>
      </c>
      <c r="BX612" s="158" t="s">
        <v>839</v>
      </c>
      <c r="BY612" s="141" t="s">
        <v>5859</v>
      </c>
      <c r="BZ612" s="259" t="s">
        <v>6198</v>
      </c>
      <c r="CA612" s="157" t="s">
        <v>109</v>
      </c>
      <c r="CB612" s="157" t="s">
        <v>109</v>
      </c>
      <c r="CC612" s="172" t="s">
        <v>109</v>
      </c>
      <c r="CD612" s="172" t="s">
        <v>109</v>
      </c>
      <c r="CE612" s="280"/>
      <c r="CF612" s="280"/>
      <c r="CG612" s="157"/>
      <c r="CH612" s="157"/>
      <c r="CI612" s="157"/>
      <c r="CJ612" s="157"/>
      <c r="CK612" s="157"/>
      <c r="CL612" s="157"/>
      <c r="CM612" s="157" t="s">
        <v>109</v>
      </c>
      <c r="CN612" s="157"/>
      <c r="CO612" s="297"/>
    </row>
    <row r="613" spans="1:736" s="50" customFormat="1" ht="45.75" customHeight="1">
      <c r="A613" s="589">
        <f>1+A612</f>
        <v>612</v>
      </c>
      <c r="B613" s="368" t="s">
        <v>6199</v>
      </c>
      <c r="C613" s="135" t="s">
        <v>6200</v>
      </c>
      <c r="D613" s="541" t="s">
        <v>6112</v>
      </c>
      <c r="E613" s="135">
        <v>45525</v>
      </c>
      <c r="F613" s="542">
        <v>45525</v>
      </c>
      <c r="G613" s="542">
        <v>45646</v>
      </c>
      <c r="H613" s="540" t="s">
        <v>416</v>
      </c>
      <c r="I613" s="543" t="s">
        <v>5874</v>
      </c>
      <c r="J613" s="158" t="s">
        <v>6201</v>
      </c>
      <c r="K613" s="544">
        <v>215723</v>
      </c>
      <c r="L613" s="540">
        <v>0</v>
      </c>
      <c r="M613" s="545" t="s">
        <v>844</v>
      </c>
      <c r="N613" s="343" t="s">
        <v>98</v>
      </c>
      <c r="O613" s="546" t="s">
        <v>99</v>
      </c>
      <c r="P613" s="540" t="s">
        <v>6202</v>
      </c>
      <c r="Q613" s="540" t="s">
        <v>928</v>
      </c>
      <c r="R613" s="547">
        <f>+G613-F613</f>
        <v>121</v>
      </c>
      <c r="S613" s="540" t="s">
        <v>133</v>
      </c>
      <c r="T613" s="548">
        <v>18000000</v>
      </c>
      <c r="U613" s="549" t="s">
        <v>6203</v>
      </c>
      <c r="V613" s="548">
        <f>+T613</f>
        <v>18000000</v>
      </c>
      <c r="W613" s="550">
        <v>45525</v>
      </c>
      <c r="X613" s="551" t="s">
        <v>473</v>
      </c>
      <c r="Y613" s="552">
        <f>+Z613+AA613+AB613</f>
        <v>18000000</v>
      </c>
      <c r="Z613" s="553">
        <f>+V613</f>
        <v>18000000</v>
      </c>
      <c r="AA613" s="554">
        <v>0</v>
      </c>
      <c r="AB613" s="555">
        <f>+AC613+AD613+AE613+AF613+AG613+AH613+AI613+AJ613</f>
        <v>0</v>
      </c>
      <c r="AC613" s="554">
        <v>0</v>
      </c>
      <c r="AD613" s="554">
        <v>0</v>
      </c>
      <c r="AE613" s="554">
        <v>0</v>
      </c>
      <c r="AF613" s="554">
        <v>0</v>
      </c>
      <c r="AG613" s="554">
        <v>0</v>
      </c>
      <c r="AH613" s="554">
        <v>0</v>
      </c>
      <c r="AI613" s="554">
        <v>0</v>
      </c>
      <c r="AJ613" s="554">
        <v>0</v>
      </c>
      <c r="AK613" s="556" t="s">
        <v>104</v>
      </c>
      <c r="AL613" s="557" t="s">
        <v>6204</v>
      </c>
      <c r="AM613" s="540" t="s">
        <v>6205</v>
      </c>
      <c r="AN613" s="558">
        <v>40048036</v>
      </c>
      <c r="AO613" s="556" t="s">
        <v>114</v>
      </c>
      <c r="AP613" s="540" t="s">
        <v>114</v>
      </c>
      <c r="AQ613" s="559" t="s">
        <v>114</v>
      </c>
      <c r="AR613" s="556" t="s">
        <v>114</v>
      </c>
      <c r="AS613" s="540" t="s">
        <v>114</v>
      </c>
      <c r="AT613" s="556" t="s">
        <v>578</v>
      </c>
      <c r="AU613" s="556" t="s">
        <v>392</v>
      </c>
      <c r="AV613" s="540"/>
      <c r="AW613" s="540"/>
      <c r="AX613" s="540" t="s">
        <v>578</v>
      </c>
      <c r="AY613" s="540" t="s">
        <v>108</v>
      </c>
      <c r="AZ613" s="560"/>
      <c r="BA613" s="540"/>
      <c r="BB613" s="561"/>
      <c r="BC613" s="560"/>
      <c r="BD613" s="547"/>
      <c r="BE613" s="547"/>
      <c r="BF613" s="547"/>
      <c r="BG613" s="560"/>
      <c r="BH613" s="562">
        <f>T613+BB613</f>
        <v>18000000</v>
      </c>
      <c r="BI613" s="349" t="s">
        <v>113</v>
      </c>
      <c r="BJ613" s="540"/>
      <c r="BK613" s="540" t="s">
        <v>114</v>
      </c>
      <c r="BL613" s="540"/>
      <c r="BM613" s="166"/>
      <c r="BN613" s="345" t="s">
        <v>917</v>
      </c>
      <c r="BO613" s="343">
        <v>74</v>
      </c>
      <c r="BP613" s="343">
        <v>18280</v>
      </c>
      <c r="BQ613" s="343" t="s">
        <v>114</v>
      </c>
      <c r="BR613" s="343" t="s">
        <v>114</v>
      </c>
      <c r="BS613" s="343" t="s">
        <v>114</v>
      </c>
      <c r="BT613" s="343" t="s">
        <v>114</v>
      </c>
      <c r="BU613" s="346" t="s">
        <v>6206</v>
      </c>
      <c r="BV613" s="343">
        <v>3177566772</v>
      </c>
      <c r="BW613" s="341" t="s">
        <v>6207</v>
      </c>
      <c r="BX613" s="344" t="s">
        <v>1030</v>
      </c>
      <c r="BY613" s="343" t="s">
        <v>5859</v>
      </c>
      <c r="BZ613" s="563" t="s">
        <v>6208</v>
      </c>
      <c r="CA613" s="157" t="s">
        <v>109</v>
      </c>
      <c r="CB613" s="157" t="s">
        <v>109</v>
      </c>
      <c r="CC613" s="172" t="s">
        <v>109</v>
      </c>
      <c r="CD613" s="172" t="s">
        <v>109</v>
      </c>
      <c r="CE613" s="280"/>
      <c r="CF613" s="280"/>
      <c r="CG613" s="157"/>
      <c r="CH613" s="157"/>
      <c r="CI613" s="157"/>
      <c r="CJ613" s="157"/>
      <c r="CK613" s="157"/>
      <c r="CL613" s="157"/>
      <c r="CM613" s="157" t="s">
        <v>109</v>
      </c>
      <c r="CN613" s="156"/>
      <c r="CO613" s="297"/>
    </row>
    <row r="614" spans="1:736" s="50" customFormat="1" ht="45.75" customHeight="1">
      <c r="A614" s="589">
        <f>1+A613</f>
        <v>613</v>
      </c>
      <c r="B614" s="368" t="s">
        <v>6209</v>
      </c>
      <c r="C614" s="135" t="s">
        <v>6210</v>
      </c>
      <c r="D614" s="541" t="s">
        <v>6112</v>
      </c>
      <c r="E614" s="135">
        <v>45525</v>
      </c>
      <c r="F614" s="542">
        <v>45525</v>
      </c>
      <c r="G614" s="542">
        <v>45646</v>
      </c>
      <c r="H614" s="540" t="s">
        <v>416</v>
      </c>
      <c r="I614" s="543" t="s">
        <v>5874</v>
      </c>
      <c r="J614" s="158" t="s">
        <v>6211</v>
      </c>
      <c r="K614" s="544">
        <v>35477103</v>
      </c>
      <c r="L614" s="540">
        <v>5</v>
      </c>
      <c r="M614" s="545" t="s">
        <v>844</v>
      </c>
      <c r="N614" s="343" t="s">
        <v>98</v>
      </c>
      <c r="O614" s="546" t="s">
        <v>2287</v>
      </c>
      <c r="P614" s="540" t="s">
        <v>6212</v>
      </c>
      <c r="Q614" s="540" t="s">
        <v>928</v>
      </c>
      <c r="R614" s="547">
        <f>+G614-F614</f>
        <v>121</v>
      </c>
      <c r="S614" s="540" t="s">
        <v>133</v>
      </c>
      <c r="T614" s="548">
        <v>18000000</v>
      </c>
      <c r="U614" s="549" t="s">
        <v>6213</v>
      </c>
      <c r="V614" s="548">
        <f>+T614</f>
        <v>18000000</v>
      </c>
      <c r="W614" s="550">
        <v>45525</v>
      </c>
      <c r="X614" s="551" t="s">
        <v>473</v>
      </c>
      <c r="Y614" s="552">
        <f>+Z614+AA614+AB614</f>
        <v>18000000</v>
      </c>
      <c r="Z614" s="553">
        <f>+V614</f>
        <v>18000000</v>
      </c>
      <c r="AA614" s="554">
        <v>0</v>
      </c>
      <c r="AB614" s="555">
        <f>+AC614+AD614+AE614+AF614+AG614+AH614+AI614+AJ614</f>
        <v>0</v>
      </c>
      <c r="AC614" s="554">
        <v>0</v>
      </c>
      <c r="AD614" s="554">
        <v>0</v>
      </c>
      <c r="AE614" s="554">
        <v>0</v>
      </c>
      <c r="AF614" s="554">
        <v>0</v>
      </c>
      <c r="AG614" s="554">
        <v>0</v>
      </c>
      <c r="AH614" s="554">
        <v>0</v>
      </c>
      <c r="AI614" s="554">
        <v>0</v>
      </c>
      <c r="AJ614" s="554">
        <v>0</v>
      </c>
      <c r="AK614" s="556" t="s">
        <v>104</v>
      </c>
      <c r="AL614" s="557" t="s">
        <v>6214</v>
      </c>
      <c r="AM614" s="540" t="s">
        <v>3120</v>
      </c>
      <c r="AN614" s="558">
        <v>35428580</v>
      </c>
      <c r="AO614" s="556" t="s">
        <v>114</v>
      </c>
      <c r="AP614" s="540" t="s">
        <v>114</v>
      </c>
      <c r="AQ614" s="559" t="s">
        <v>114</v>
      </c>
      <c r="AR614" s="556" t="s">
        <v>114</v>
      </c>
      <c r="AS614" s="540" t="s">
        <v>114</v>
      </c>
      <c r="AT614" s="556" t="s">
        <v>578</v>
      </c>
      <c r="AU614" s="556" t="s">
        <v>392</v>
      </c>
      <c r="AV614" s="540"/>
      <c r="AW614" s="540"/>
      <c r="AX614" s="540" t="s">
        <v>578</v>
      </c>
      <c r="AY614" s="540" t="s">
        <v>108</v>
      </c>
      <c r="AZ614" s="560"/>
      <c r="BA614" s="540"/>
      <c r="BB614" s="561"/>
      <c r="BC614" s="560"/>
      <c r="BD614" s="547"/>
      <c r="BE614" s="547"/>
      <c r="BF614" s="547"/>
      <c r="BG614" s="560"/>
      <c r="BH614" s="562">
        <f>T614+BB614</f>
        <v>18000000</v>
      </c>
      <c r="BI614" s="349" t="s">
        <v>113</v>
      </c>
      <c r="BJ614" s="540"/>
      <c r="BK614" s="540" t="s">
        <v>114</v>
      </c>
      <c r="BL614" s="540"/>
      <c r="BM614" s="166"/>
      <c r="BN614" s="345" t="s">
        <v>964</v>
      </c>
      <c r="BO614" s="343">
        <v>50</v>
      </c>
      <c r="BP614" s="343">
        <v>26967</v>
      </c>
      <c r="BQ614" s="343" t="s">
        <v>114</v>
      </c>
      <c r="BR614" s="343" t="s">
        <v>114</v>
      </c>
      <c r="BS614" s="343" t="s">
        <v>114</v>
      </c>
      <c r="BT614" s="343" t="s">
        <v>114</v>
      </c>
      <c r="BU614" s="346" t="s">
        <v>6215</v>
      </c>
      <c r="BV614" s="343">
        <v>3166281385</v>
      </c>
      <c r="BW614" s="341" t="s">
        <v>6216</v>
      </c>
      <c r="BX614" s="344" t="s">
        <v>881</v>
      </c>
      <c r="BY614" s="343" t="s">
        <v>5859</v>
      </c>
      <c r="BZ614" s="563">
        <v>33758769866</v>
      </c>
      <c r="CA614" s="157" t="s">
        <v>109</v>
      </c>
      <c r="CB614" s="157" t="s">
        <v>109</v>
      </c>
      <c r="CC614" s="172" t="s">
        <v>109</v>
      </c>
      <c r="CD614" s="172" t="s">
        <v>109</v>
      </c>
      <c r="CE614" s="280"/>
      <c r="CF614" s="280"/>
      <c r="CG614" s="157"/>
      <c r="CH614" s="157"/>
      <c r="CI614" s="157"/>
      <c r="CJ614" s="157"/>
      <c r="CK614" s="157"/>
      <c r="CL614" s="157"/>
      <c r="CM614" s="157" t="s">
        <v>109</v>
      </c>
      <c r="CN614" s="157"/>
      <c r="CO614" s="297"/>
    </row>
    <row r="615" spans="1:736" s="50" customFormat="1" ht="45.75" customHeight="1">
      <c r="A615" s="595">
        <f>1+A614</f>
        <v>614</v>
      </c>
      <c r="B615" s="368" t="s">
        <v>6217</v>
      </c>
      <c r="C615" s="135" t="s">
        <v>6218</v>
      </c>
      <c r="D615" s="138" t="s">
        <v>6219</v>
      </c>
      <c r="E615" s="135">
        <v>45525</v>
      </c>
      <c r="F615" s="136">
        <v>45527</v>
      </c>
      <c r="G615" s="136">
        <v>45646</v>
      </c>
      <c r="H615" s="134" t="s">
        <v>416</v>
      </c>
      <c r="I615" s="139" t="s">
        <v>5874</v>
      </c>
      <c r="J615" s="134" t="s">
        <v>2379</v>
      </c>
      <c r="K615" s="251">
        <v>1072652540</v>
      </c>
      <c r="L615" s="134">
        <v>6</v>
      </c>
      <c r="M615" s="252" t="s">
        <v>844</v>
      </c>
      <c r="N615" s="141" t="s">
        <v>98</v>
      </c>
      <c r="O615" s="151" t="s">
        <v>99</v>
      </c>
      <c r="P615" s="134" t="s">
        <v>6220</v>
      </c>
      <c r="Q615" s="134" t="s">
        <v>6221</v>
      </c>
      <c r="R615" s="143">
        <f>+G615-F615</f>
        <v>119</v>
      </c>
      <c r="S615" s="134" t="s">
        <v>1420</v>
      </c>
      <c r="T615" s="253">
        <v>17600000</v>
      </c>
      <c r="U615" s="254" t="s">
        <v>6222</v>
      </c>
      <c r="V615" s="253">
        <f>+T615</f>
        <v>17600000</v>
      </c>
      <c r="W615" s="255" t="s">
        <v>6223</v>
      </c>
      <c r="X615" s="256" t="s">
        <v>473</v>
      </c>
      <c r="Y615" s="314">
        <f>+Z615+AA615+AB615</f>
        <v>17600000</v>
      </c>
      <c r="Z615" s="148">
        <f>+V615</f>
        <v>17600000</v>
      </c>
      <c r="AA615" s="149">
        <v>0</v>
      </c>
      <c r="AB615" s="150">
        <f>+AC615+AD615+AE615+AF615+AG615+AH615+AI615+AJ615</f>
        <v>0</v>
      </c>
      <c r="AC615" s="149">
        <v>0</v>
      </c>
      <c r="AD615" s="149">
        <v>0</v>
      </c>
      <c r="AE615" s="149">
        <v>0</v>
      </c>
      <c r="AF615" s="149">
        <v>0</v>
      </c>
      <c r="AG615" s="149">
        <v>0</v>
      </c>
      <c r="AH615" s="149">
        <v>0</v>
      </c>
      <c r="AI615" s="149">
        <v>0</v>
      </c>
      <c r="AJ615" s="149">
        <v>0</v>
      </c>
      <c r="AK615" s="142" t="s">
        <v>104</v>
      </c>
      <c r="AL615" s="103" t="s">
        <v>6224</v>
      </c>
      <c r="AM615" s="134" t="s">
        <v>6225</v>
      </c>
      <c r="AN615" s="140">
        <v>35198128</v>
      </c>
      <c r="AO615" s="142" t="s">
        <v>114</v>
      </c>
      <c r="AP615" s="134" t="s">
        <v>114</v>
      </c>
      <c r="AQ615" s="257" t="s">
        <v>114</v>
      </c>
      <c r="AR615" s="142" t="s">
        <v>114</v>
      </c>
      <c r="AS615" s="134" t="s">
        <v>578</v>
      </c>
      <c r="AT615" s="142" t="s">
        <v>578</v>
      </c>
      <c r="AU615" s="142" t="s">
        <v>392</v>
      </c>
      <c r="AV615" s="134"/>
      <c r="AW615" s="134"/>
      <c r="AX615" s="134" t="s">
        <v>578</v>
      </c>
      <c r="AY615" s="134" t="s">
        <v>108</v>
      </c>
      <c r="AZ615" s="156"/>
      <c r="BA615" s="134"/>
      <c r="BB615" s="169"/>
      <c r="BC615" s="156"/>
      <c r="BD615" s="143"/>
      <c r="BE615" s="143"/>
      <c r="BF615" s="143"/>
      <c r="BG615" s="156"/>
      <c r="BH615" s="153">
        <f>T615+BB615</f>
        <v>17600000</v>
      </c>
      <c r="BI615" s="296" t="s">
        <v>135</v>
      </c>
      <c r="BJ615" s="134"/>
      <c r="BK615" s="134" t="s">
        <v>114</v>
      </c>
      <c r="BL615" s="134"/>
      <c r="BM615" s="296" t="s">
        <v>136</v>
      </c>
      <c r="BN615" s="170" t="s">
        <v>917</v>
      </c>
      <c r="BO615" s="141">
        <v>35</v>
      </c>
      <c r="BP615" s="141">
        <v>32600</v>
      </c>
      <c r="BQ615" s="141" t="s">
        <v>578</v>
      </c>
      <c r="BR615" s="141" t="s">
        <v>114</v>
      </c>
      <c r="BS615" s="141" t="s">
        <v>114</v>
      </c>
      <c r="BT615" s="141" t="s">
        <v>114</v>
      </c>
      <c r="BU615" s="166" t="s">
        <v>6226</v>
      </c>
      <c r="BV615" s="141">
        <v>3115358476</v>
      </c>
      <c r="BW615" s="114" t="s">
        <v>6227</v>
      </c>
      <c r="BX615" s="158" t="s">
        <v>881</v>
      </c>
      <c r="BY615" s="141" t="s">
        <v>5859</v>
      </c>
      <c r="BZ615" s="259">
        <v>91200245011</v>
      </c>
      <c r="CA615" s="157" t="s">
        <v>109</v>
      </c>
      <c r="CB615" s="157" t="s">
        <v>109</v>
      </c>
      <c r="CC615" s="172" t="s">
        <v>109</v>
      </c>
      <c r="CD615" s="172" t="s">
        <v>109</v>
      </c>
      <c r="CE615" s="172" t="s">
        <v>109</v>
      </c>
      <c r="CF615" s="280"/>
      <c r="CG615" s="157"/>
      <c r="CH615" s="157"/>
      <c r="CI615" s="157"/>
      <c r="CJ615" s="157"/>
      <c r="CK615" s="157"/>
      <c r="CL615" s="157"/>
      <c r="CM615" s="172" t="s">
        <v>109</v>
      </c>
      <c r="CN615" s="157"/>
      <c r="CO615" s="297"/>
    </row>
    <row r="616" spans="1:736" s="50" customFormat="1" ht="45.75" customHeight="1">
      <c r="A616" s="566">
        <f>1+A615</f>
        <v>615</v>
      </c>
      <c r="B616" s="402" t="s">
        <v>6228</v>
      </c>
      <c r="C616" s="202" t="s">
        <v>6229</v>
      </c>
      <c r="D616" s="205" t="s">
        <v>6230</v>
      </c>
      <c r="E616" s="202">
        <v>45525</v>
      </c>
      <c r="F616" s="203">
        <v>45526</v>
      </c>
      <c r="G616" s="203">
        <v>45647</v>
      </c>
      <c r="H616" s="201" t="s">
        <v>416</v>
      </c>
      <c r="I616" s="206" t="s">
        <v>5874</v>
      </c>
      <c r="J616" s="201" t="s">
        <v>3955</v>
      </c>
      <c r="K616" s="271">
        <v>1072712816</v>
      </c>
      <c r="L616" s="201">
        <v>1</v>
      </c>
      <c r="M616" s="272" t="s">
        <v>844</v>
      </c>
      <c r="N616" s="208" t="s">
        <v>98</v>
      </c>
      <c r="O616" s="218" t="s">
        <v>3586</v>
      </c>
      <c r="P616" s="201" t="s">
        <v>6231</v>
      </c>
      <c r="Q616" s="201" t="s">
        <v>6232</v>
      </c>
      <c r="R616" s="210">
        <f>+G616-F616</f>
        <v>121</v>
      </c>
      <c r="S616" s="201" t="s">
        <v>6233</v>
      </c>
      <c r="T616" s="273">
        <v>20250000</v>
      </c>
      <c r="U616" s="274" t="s">
        <v>6234</v>
      </c>
      <c r="V616" s="273">
        <f>+T616</f>
        <v>20250000</v>
      </c>
      <c r="W616" s="275" t="s">
        <v>6223</v>
      </c>
      <c r="X616" s="276" t="s">
        <v>473</v>
      </c>
      <c r="Y616" s="313">
        <f>+Z616+AA616+AB616</f>
        <v>20250000</v>
      </c>
      <c r="Z616" s="215">
        <f>+V616</f>
        <v>20250000</v>
      </c>
      <c r="AA616" s="216">
        <v>0</v>
      </c>
      <c r="AB616" s="217">
        <f>+AC616+AD616+AE616+AF616+AG616+AH616+AI616+AJ616</f>
        <v>0</v>
      </c>
      <c r="AC616" s="216">
        <v>0</v>
      </c>
      <c r="AD616" s="216">
        <v>0</v>
      </c>
      <c r="AE616" s="216">
        <v>0</v>
      </c>
      <c r="AF616" s="216">
        <v>0</v>
      </c>
      <c r="AG616" s="216">
        <v>0</v>
      </c>
      <c r="AH616" s="216">
        <v>0</v>
      </c>
      <c r="AI616" s="216">
        <v>0</v>
      </c>
      <c r="AJ616" s="216">
        <v>0</v>
      </c>
      <c r="AK616" s="209" t="s">
        <v>104</v>
      </c>
      <c r="AL616" s="191" t="s">
        <v>6235</v>
      </c>
      <c r="AM616" s="201" t="s">
        <v>6236</v>
      </c>
      <c r="AN616" s="207">
        <v>35474745</v>
      </c>
      <c r="AO616" s="209" t="s">
        <v>114</v>
      </c>
      <c r="AP616" s="201" t="s">
        <v>114</v>
      </c>
      <c r="AQ616" s="277" t="s">
        <v>114</v>
      </c>
      <c r="AR616" s="209" t="s">
        <v>114</v>
      </c>
      <c r="AS616" s="201" t="s">
        <v>578</v>
      </c>
      <c r="AT616" s="209" t="s">
        <v>578</v>
      </c>
      <c r="AU616" s="209" t="s">
        <v>392</v>
      </c>
      <c r="AV616" s="201"/>
      <c r="AW616" s="201"/>
      <c r="AX616" s="201" t="s">
        <v>578</v>
      </c>
      <c r="AY616" s="201" t="s">
        <v>108</v>
      </c>
      <c r="AZ616" s="240"/>
      <c r="BA616" s="201"/>
      <c r="BB616" s="241"/>
      <c r="BC616" s="240"/>
      <c r="BD616" s="210"/>
      <c r="BE616" s="210"/>
      <c r="BF616" s="210"/>
      <c r="BG616" s="240"/>
      <c r="BH616" s="221">
        <f>T616+BB616</f>
        <v>20250000</v>
      </c>
      <c r="BI616" s="304" t="s">
        <v>135</v>
      </c>
      <c r="BJ616" s="201"/>
      <c r="BK616" s="201" t="s">
        <v>114</v>
      </c>
      <c r="BL616" s="201"/>
      <c r="BM616" s="296" t="s">
        <v>136</v>
      </c>
      <c r="BN616" s="285" t="s">
        <v>964</v>
      </c>
      <c r="BO616" s="261">
        <v>27</v>
      </c>
      <c r="BP616" s="261">
        <v>35438</v>
      </c>
      <c r="BQ616" s="261" t="s">
        <v>114</v>
      </c>
      <c r="BR616" s="261" t="s">
        <v>114</v>
      </c>
      <c r="BS616" s="261" t="s">
        <v>114</v>
      </c>
      <c r="BT616" s="261" t="s">
        <v>114</v>
      </c>
      <c r="BU616" s="286" t="s">
        <v>6237</v>
      </c>
      <c r="BV616" s="261">
        <v>3222850730</v>
      </c>
      <c r="BW616" s="65" t="s">
        <v>6238</v>
      </c>
      <c r="BX616" s="287" t="s">
        <v>881</v>
      </c>
      <c r="BY616" s="261" t="s">
        <v>5859</v>
      </c>
      <c r="BZ616" s="302">
        <v>33700018381</v>
      </c>
      <c r="CA616" s="223" t="s">
        <v>109</v>
      </c>
      <c r="CB616" s="223" t="s">
        <v>109</v>
      </c>
      <c r="CC616" s="223" t="s">
        <v>109</v>
      </c>
      <c r="CD616" s="223" t="s">
        <v>109</v>
      </c>
      <c r="CE616" s="223" t="s">
        <v>109</v>
      </c>
      <c r="CF616" s="223" t="s">
        <v>109</v>
      </c>
      <c r="CG616" s="223"/>
      <c r="CH616" s="223"/>
      <c r="CI616" s="223"/>
      <c r="CJ616" s="223"/>
      <c r="CK616" s="223"/>
      <c r="CL616" s="223"/>
      <c r="CM616" s="303"/>
      <c r="CN616" s="223"/>
      <c r="CO616" s="297"/>
    </row>
    <row r="617" spans="1:736" s="50" customFormat="1" ht="45.75" customHeight="1">
      <c r="A617" s="589">
        <f>1+A616</f>
        <v>616</v>
      </c>
      <c r="B617" s="368" t="s">
        <v>6239</v>
      </c>
      <c r="C617" s="135" t="s">
        <v>6240</v>
      </c>
      <c r="D617" s="138" t="s">
        <v>6230</v>
      </c>
      <c r="E617" s="135">
        <v>45525</v>
      </c>
      <c r="F617" s="136">
        <v>45526</v>
      </c>
      <c r="G617" s="136">
        <v>45647</v>
      </c>
      <c r="H617" s="134" t="s">
        <v>416</v>
      </c>
      <c r="I617" s="139" t="s">
        <v>5874</v>
      </c>
      <c r="J617" s="134" t="s">
        <v>6241</v>
      </c>
      <c r="K617" s="251">
        <v>1031133727</v>
      </c>
      <c r="L617" s="134">
        <v>0</v>
      </c>
      <c r="M617" s="252" t="s">
        <v>844</v>
      </c>
      <c r="N617" s="141" t="s">
        <v>98</v>
      </c>
      <c r="O617" s="151" t="s">
        <v>3608</v>
      </c>
      <c r="P617" s="134" t="s">
        <v>6242</v>
      </c>
      <c r="Q617" s="134" t="s">
        <v>6232</v>
      </c>
      <c r="R617" s="143">
        <f>+G617-F617</f>
        <v>121</v>
      </c>
      <c r="S617" s="134" t="s">
        <v>6243</v>
      </c>
      <c r="T617" s="253">
        <v>24750000</v>
      </c>
      <c r="U617" s="254" t="s">
        <v>6244</v>
      </c>
      <c r="V617" s="253">
        <f>+T617</f>
        <v>24750000</v>
      </c>
      <c r="W617" s="255" t="s">
        <v>6223</v>
      </c>
      <c r="X617" s="256" t="s">
        <v>473</v>
      </c>
      <c r="Y617" s="314">
        <f>+Z617+AA617+AB617</f>
        <v>24750000</v>
      </c>
      <c r="Z617" s="148">
        <f>+V617</f>
        <v>24750000</v>
      </c>
      <c r="AA617" s="149">
        <v>0</v>
      </c>
      <c r="AB617" s="150">
        <f>+AC617+AD617+AE617+AF617+AG617+AH617+AI617+AJ617</f>
        <v>0</v>
      </c>
      <c r="AC617" s="149">
        <v>0</v>
      </c>
      <c r="AD617" s="149">
        <v>0</v>
      </c>
      <c r="AE617" s="149">
        <v>0</v>
      </c>
      <c r="AF617" s="149">
        <v>0</v>
      </c>
      <c r="AG617" s="149">
        <v>0</v>
      </c>
      <c r="AH617" s="149">
        <v>0</v>
      </c>
      <c r="AI617" s="149">
        <v>0</v>
      </c>
      <c r="AJ617" s="149">
        <v>0</v>
      </c>
      <c r="AK617" s="142" t="s">
        <v>104</v>
      </c>
      <c r="AL617" s="103" t="s">
        <v>6245</v>
      </c>
      <c r="AM617" s="134" t="s">
        <v>1946</v>
      </c>
      <c r="AN617" s="140">
        <v>79512638</v>
      </c>
      <c r="AO617" s="142" t="s">
        <v>114</v>
      </c>
      <c r="AP617" s="134" t="s">
        <v>114</v>
      </c>
      <c r="AQ617" s="257" t="s">
        <v>114</v>
      </c>
      <c r="AR617" s="142" t="s">
        <v>114</v>
      </c>
      <c r="AS617" s="134" t="s">
        <v>578</v>
      </c>
      <c r="AT617" s="142" t="s">
        <v>578</v>
      </c>
      <c r="AU617" s="142" t="s">
        <v>392</v>
      </c>
      <c r="AV617" s="134"/>
      <c r="AW617" s="134"/>
      <c r="AX617" s="134" t="s">
        <v>578</v>
      </c>
      <c r="AY617" s="134" t="s">
        <v>108</v>
      </c>
      <c r="AZ617" s="156"/>
      <c r="BA617" s="134"/>
      <c r="BB617" s="169"/>
      <c r="BC617" s="156"/>
      <c r="BD617" s="143"/>
      <c r="BE617" s="143"/>
      <c r="BF617" s="143"/>
      <c r="BG617" s="156"/>
      <c r="BH617" s="153">
        <f>T617+BB617</f>
        <v>24750000</v>
      </c>
      <c r="BI617" s="296" t="s">
        <v>135</v>
      </c>
      <c r="BJ617" s="134"/>
      <c r="BK617" s="134" t="s">
        <v>114</v>
      </c>
      <c r="BL617" s="134"/>
      <c r="BM617" s="296" t="s">
        <v>136</v>
      </c>
      <c r="BN617" s="170" t="s">
        <v>964</v>
      </c>
      <c r="BO617" s="141">
        <v>33</v>
      </c>
      <c r="BP617" s="141">
        <v>33306</v>
      </c>
      <c r="BQ617" s="141" t="s">
        <v>114</v>
      </c>
      <c r="BR617" s="141" t="s">
        <v>114</v>
      </c>
      <c r="BS617" s="141" t="s">
        <v>114</v>
      </c>
      <c r="BT617" s="141" t="s">
        <v>114</v>
      </c>
      <c r="BU617" s="166" t="s">
        <v>6246</v>
      </c>
      <c r="BV617" s="141">
        <v>3135899928</v>
      </c>
      <c r="BW617" s="114" t="s">
        <v>1950</v>
      </c>
      <c r="BX617" s="158" t="s">
        <v>839</v>
      </c>
      <c r="BY617" s="141" t="s">
        <v>5859</v>
      </c>
      <c r="BZ617" s="259" t="s">
        <v>1951</v>
      </c>
      <c r="CA617" s="157" t="s">
        <v>109</v>
      </c>
      <c r="CB617" s="157" t="s">
        <v>1018</v>
      </c>
      <c r="CC617" s="172" t="s">
        <v>109</v>
      </c>
      <c r="CD617" s="172" t="s">
        <v>109</v>
      </c>
      <c r="CE617" s="172"/>
      <c r="CF617" s="280"/>
      <c r="CG617" s="157"/>
      <c r="CH617" s="157"/>
      <c r="CI617" s="157"/>
      <c r="CJ617" s="157"/>
      <c r="CK617" s="157"/>
      <c r="CL617" s="157"/>
      <c r="CM617" s="172" t="s">
        <v>109</v>
      </c>
      <c r="CN617" s="157"/>
      <c r="CO617" s="297"/>
    </row>
    <row r="618" spans="1:736" s="50" customFormat="1" ht="45.75" customHeight="1">
      <c r="A618" s="566">
        <f>1+A617</f>
        <v>617</v>
      </c>
      <c r="B618" s="402" t="s">
        <v>6247</v>
      </c>
      <c r="C618" s="202" t="s">
        <v>6248</v>
      </c>
      <c r="D618" s="205" t="s">
        <v>6249</v>
      </c>
      <c r="E618" s="202">
        <v>45525</v>
      </c>
      <c r="F618" s="203">
        <v>45527</v>
      </c>
      <c r="G618" s="203">
        <v>45663</v>
      </c>
      <c r="H618" s="201" t="s">
        <v>416</v>
      </c>
      <c r="I618" s="206" t="s">
        <v>216</v>
      </c>
      <c r="J618" s="201" t="s">
        <v>829</v>
      </c>
      <c r="K618" s="271">
        <v>20902987</v>
      </c>
      <c r="L618" s="201">
        <v>8</v>
      </c>
      <c r="M618" s="272" t="s">
        <v>844</v>
      </c>
      <c r="N618" s="208" t="s">
        <v>98</v>
      </c>
      <c r="O618" s="218" t="s">
        <v>2287</v>
      </c>
      <c r="P618" s="201" t="s">
        <v>6250</v>
      </c>
      <c r="Q618" s="201" t="s">
        <v>6251</v>
      </c>
      <c r="R618" s="210">
        <f>+G618-F618</f>
        <v>136</v>
      </c>
      <c r="S618" s="201" t="s">
        <v>6252</v>
      </c>
      <c r="T618" s="273">
        <v>76500000</v>
      </c>
      <c r="U618" s="274" t="s">
        <v>6253</v>
      </c>
      <c r="V618" s="273">
        <f>47413517+29086483</f>
        <v>76500000</v>
      </c>
      <c r="W618" s="275" t="s">
        <v>6223</v>
      </c>
      <c r="X618" s="276" t="s">
        <v>473</v>
      </c>
      <c r="Y618" s="313">
        <f>+Z618+AA618+AB618</f>
        <v>76500000</v>
      </c>
      <c r="Z618" s="215">
        <f>+V618</f>
        <v>76500000</v>
      </c>
      <c r="AA618" s="216">
        <v>0</v>
      </c>
      <c r="AB618" s="217">
        <f>+AC618+AD618+AE618+AF618+AG618+AH618+AI618+AJ618</f>
        <v>0</v>
      </c>
      <c r="AC618" s="216">
        <v>0</v>
      </c>
      <c r="AD618" s="216">
        <v>0</v>
      </c>
      <c r="AE618" s="216">
        <v>0</v>
      </c>
      <c r="AF618" s="216">
        <v>0</v>
      </c>
      <c r="AG618" s="216">
        <v>0</v>
      </c>
      <c r="AH618" s="216">
        <v>0</v>
      </c>
      <c r="AI618" s="216">
        <v>0</v>
      </c>
      <c r="AJ618" s="216">
        <v>0</v>
      </c>
      <c r="AK618" s="209" t="s">
        <v>104</v>
      </c>
      <c r="AL618" s="191" t="s">
        <v>6254</v>
      </c>
      <c r="AM618" s="201" t="s">
        <v>6236</v>
      </c>
      <c r="AN618" s="207">
        <v>35474745</v>
      </c>
      <c r="AO618" s="209" t="s">
        <v>6255</v>
      </c>
      <c r="AP618" s="201" t="s">
        <v>1618</v>
      </c>
      <c r="AQ618" s="277">
        <v>45527</v>
      </c>
      <c r="AR618" s="209" t="s">
        <v>6256</v>
      </c>
      <c r="AS618" s="201" t="s">
        <v>114</v>
      </c>
      <c r="AT618" s="209" t="s">
        <v>578</v>
      </c>
      <c r="AU618" s="209" t="s">
        <v>392</v>
      </c>
      <c r="AV618" s="201"/>
      <c r="AW618" s="201"/>
      <c r="AX618" s="201" t="s">
        <v>578</v>
      </c>
      <c r="AY618" s="201" t="s">
        <v>108</v>
      </c>
      <c r="AZ618" s="240"/>
      <c r="BA618" s="201"/>
      <c r="BB618" s="241"/>
      <c r="BC618" s="240"/>
      <c r="BD618" s="210"/>
      <c r="BE618" s="210"/>
      <c r="BF618" s="210"/>
      <c r="BG618" s="240"/>
      <c r="BH618" s="221">
        <f>T618+BB618</f>
        <v>76500000</v>
      </c>
      <c r="BI618" s="296" t="s">
        <v>135</v>
      </c>
      <c r="BJ618" s="201"/>
      <c r="BK618" s="201"/>
      <c r="BL618" s="201"/>
      <c r="BM618" s="296" t="s">
        <v>136</v>
      </c>
      <c r="BN618" s="285" t="s">
        <v>964</v>
      </c>
      <c r="BO618" s="261">
        <v>67</v>
      </c>
      <c r="BP618" s="261">
        <v>20949</v>
      </c>
      <c r="BQ618" s="261" t="s">
        <v>114</v>
      </c>
      <c r="BR618" s="261" t="s">
        <v>114</v>
      </c>
      <c r="BS618" s="261" t="s">
        <v>114</v>
      </c>
      <c r="BT618" s="261" t="s">
        <v>114</v>
      </c>
      <c r="BU618" s="286" t="s">
        <v>6257</v>
      </c>
      <c r="BV618" s="261">
        <v>2118087878</v>
      </c>
      <c r="BW618" s="65" t="s">
        <v>838</v>
      </c>
      <c r="BX618" s="287" t="s">
        <v>839</v>
      </c>
      <c r="BY618" s="261" t="s">
        <v>5859</v>
      </c>
      <c r="BZ618" s="302" t="s">
        <v>840</v>
      </c>
      <c r="CA618" s="223" t="s">
        <v>109</v>
      </c>
      <c r="CB618" s="223" t="s">
        <v>109</v>
      </c>
      <c r="CC618" s="294"/>
      <c r="CD618" s="294"/>
      <c r="CE618" s="294"/>
      <c r="CF618" s="294"/>
      <c r="CG618" s="223"/>
      <c r="CH618" s="223"/>
      <c r="CI618" s="223"/>
      <c r="CJ618" s="223"/>
      <c r="CK618" s="223"/>
      <c r="CL618" s="223"/>
      <c r="CM618" s="303"/>
      <c r="CN618" s="223"/>
      <c r="CO618" s="297"/>
    </row>
    <row r="619" spans="1:736" s="50" customFormat="1" ht="45.75" customHeight="1">
      <c r="A619" s="595">
        <f>1+A618</f>
        <v>618</v>
      </c>
      <c r="B619" s="602" t="s">
        <v>6258</v>
      </c>
      <c r="C619" s="601" t="s">
        <v>6259</v>
      </c>
      <c r="D619" s="205" t="s">
        <v>6230</v>
      </c>
      <c r="E619" s="601">
        <v>45525</v>
      </c>
      <c r="F619" s="203">
        <v>45561</v>
      </c>
      <c r="G619" s="203">
        <v>45657</v>
      </c>
      <c r="H619" s="201" t="s">
        <v>416</v>
      </c>
      <c r="I619" s="206" t="s">
        <v>5874</v>
      </c>
      <c r="J619" s="603" t="s">
        <v>480</v>
      </c>
      <c r="K619" s="271">
        <v>1072641576</v>
      </c>
      <c r="L619" s="201">
        <v>3</v>
      </c>
      <c r="M619" s="272" t="s">
        <v>844</v>
      </c>
      <c r="N619" s="208" t="s">
        <v>98</v>
      </c>
      <c r="O619" s="218" t="s">
        <v>6113</v>
      </c>
      <c r="P619" s="201" t="s">
        <v>481</v>
      </c>
      <c r="Q619" s="201" t="s">
        <v>6221</v>
      </c>
      <c r="R619" s="210">
        <f>+G619-F619</f>
        <v>96</v>
      </c>
      <c r="S619" s="201" t="s">
        <v>6260</v>
      </c>
      <c r="T619" s="273">
        <v>32000000</v>
      </c>
      <c r="U619" s="274" t="s">
        <v>6261</v>
      </c>
      <c r="V619" s="273">
        <f>+T619</f>
        <v>32000000</v>
      </c>
      <c r="W619" s="275" t="s">
        <v>6223</v>
      </c>
      <c r="X619" s="276" t="s">
        <v>473</v>
      </c>
      <c r="Y619" s="313">
        <f>+Z619+AA619+AB619</f>
        <v>32000000</v>
      </c>
      <c r="Z619" s="215">
        <f>+V619</f>
        <v>32000000</v>
      </c>
      <c r="AA619" s="216">
        <v>0</v>
      </c>
      <c r="AB619" s="217">
        <f>+AC619+AD619+AE619+AF619+AG619+AH619+AI619+AJ619</f>
        <v>0</v>
      </c>
      <c r="AC619" s="216">
        <v>0</v>
      </c>
      <c r="AD619" s="216">
        <v>0</v>
      </c>
      <c r="AE619" s="216">
        <v>0</v>
      </c>
      <c r="AF619" s="216">
        <v>0</v>
      </c>
      <c r="AG619" s="216">
        <v>0</v>
      </c>
      <c r="AH619" s="216">
        <v>0</v>
      </c>
      <c r="AI619" s="216">
        <v>0</v>
      </c>
      <c r="AJ619" s="216">
        <v>0</v>
      </c>
      <c r="AK619" s="209" t="s">
        <v>104</v>
      </c>
      <c r="AL619" s="191" t="s">
        <v>6262</v>
      </c>
      <c r="AM619" s="201" t="s">
        <v>1893</v>
      </c>
      <c r="AN619" s="207">
        <v>1072643021</v>
      </c>
      <c r="AO619" s="209" t="s">
        <v>114</v>
      </c>
      <c r="AP619" s="201" t="s">
        <v>114</v>
      </c>
      <c r="AQ619" s="277" t="s">
        <v>114</v>
      </c>
      <c r="AR619" s="209" t="s">
        <v>114</v>
      </c>
      <c r="AS619" s="201" t="s">
        <v>578</v>
      </c>
      <c r="AT619" s="209" t="s">
        <v>578</v>
      </c>
      <c r="AU619" s="209" t="s">
        <v>392</v>
      </c>
      <c r="AV619" s="201"/>
      <c r="AW619" s="201"/>
      <c r="AX619" s="201"/>
      <c r="AY619" s="201" t="s">
        <v>108</v>
      </c>
      <c r="AZ619" s="240"/>
      <c r="BA619" s="201"/>
      <c r="BB619" s="241"/>
      <c r="BC619" s="240"/>
      <c r="BD619" s="210"/>
      <c r="BE619" s="210"/>
      <c r="BF619" s="210"/>
      <c r="BG619" s="240"/>
      <c r="BH619" s="221">
        <f>T619+BB619</f>
        <v>32000000</v>
      </c>
      <c r="BI619" s="603" t="s">
        <v>259</v>
      </c>
      <c r="BJ619" s="201"/>
      <c r="BK619" s="201" t="s">
        <v>114</v>
      </c>
      <c r="BL619" s="201"/>
      <c r="BM619" s="161" t="s">
        <v>2539</v>
      </c>
      <c r="BN619" s="285" t="s">
        <v>917</v>
      </c>
      <c r="BO619" s="261">
        <v>37</v>
      </c>
      <c r="BP619" s="261">
        <v>31705</v>
      </c>
      <c r="BQ619" s="261" t="s">
        <v>578</v>
      </c>
      <c r="BR619" s="261" t="s">
        <v>114</v>
      </c>
      <c r="BS619" s="261" t="s">
        <v>114</v>
      </c>
      <c r="BT619" s="261" t="s">
        <v>114</v>
      </c>
      <c r="BU619" s="286" t="s">
        <v>486</v>
      </c>
      <c r="BV619" s="261">
        <v>3118098266</v>
      </c>
      <c r="BW619" s="65" t="s">
        <v>6263</v>
      </c>
      <c r="BX619" s="287" t="s">
        <v>839</v>
      </c>
      <c r="BY619" s="261" t="s">
        <v>5859</v>
      </c>
      <c r="BZ619" s="302" t="s">
        <v>488</v>
      </c>
      <c r="CA619" s="605" t="s">
        <v>109</v>
      </c>
      <c r="CB619" s="605" t="s">
        <v>109</v>
      </c>
      <c r="CC619" s="172" t="s">
        <v>109</v>
      </c>
      <c r="CD619" s="172" t="s">
        <v>109</v>
      </c>
      <c r="CE619" s="607"/>
      <c r="CF619" s="607"/>
      <c r="CG619" s="605"/>
      <c r="CH619" s="605"/>
      <c r="CI619" s="605"/>
      <c r="CJ619" s="605"/>
      <c r="CK619" s="605"/>
      <c r="CL619" s="605"/>
      <c r="CM619" s="605" t="s">
        <v>109</v>
      </c>
      <c r="CN619" s="605"/>
      <c r="CO619" s="297"/>
    </row>
    <row r="620" spans="1:736" s="50" customFormat="1" ht="45.75" customHeight="1">
      <c r="A620" s="566">
        <f>1+A619</f>
        <v>619</v>
      </c>
      <c r="B620" s="402" t="s">
        <v>6264</v>
      </c>
      <c r="C620" s="202" t="s">
        <v>6265</v>
      </c>
      <c r="D620" s="205" t="s">
        <v>6230</v>
      </c>
      <c r="E620" s="202">
        <v>45525</v>
      </c>
      <c r="F620" s="203">
        <v>45533</v>
      </c>
      <c r="G620" s="203">
        <v>45646</v>
      </c>
      <c r="H620" s="201" t="s">
        <v>416</v>
      </c>
      <c r="I620" s="206" t="s">
        <v>5874</v>
      </c>
      <c r="J620" s="201" t="s">
        <v>564</v>
      </c>
      <c r="K620" s="271">
        <v>80505544</v>
      </c>
      <c r="L620" s="201">
        <v>4</v>
      </c>
      <c r="M620" s="272" t="s">
        <v>844</v>
      </c>
      <c r="N620" s="208" t="s">
        <v>98</v>
      </c>
      <c r="O620" s="218" t="s">
        <v>6113</v>
      </c>
      <c r="P620" s="201" t="s">
        <v>481</v>
      </c>
      <c r="Q620" s="201" t="s">
        <v>6221</v>
      </c>
      <c r="R620" s="210">
        <f>+G620-F620</f>
        <v>113</v>
      </c>
      <c r="S620" s="201" t="s">
        <v>1649</v>
      </c>
      <c r="T620" s="273">
        <v>24000000</v>
      </c>
      <c r="U620" s="274" t="s">
        <v>6266</v>
      </c>
      <c r="V620" s="273">
        <f>+T620</f>
        <v>24000000</v>
      </c>
      <c r="W620" s="275" t="s">
        <v>6223</v>
      </c>
      <c r="X620" s="276" t="s">
        <v>473</v>
      </c>
      <c r="Y620" s="313">
        <f>+Z620+AA620+AB620</f>
        <v>24000000</v>
      </c>
      <c r="Z620" s="215">
        <f>+V620</f>
        <v>24000000</v>
      </c>
      <c r="AA620" s="216">
        <v>0</v>
      </c>
      <c r="AB620" s="217">
        <f>+AC620+AD620+AE620+AF620+AG620+AH620+AI620+AJ620</f>
        <v>0</v>
      </c>
      <c r="AC620" s="216">
        <v>0</v>
      </c>
      <c r="AD620" s="216">
        <v>0</v>
      </c>
      <c r="AE620" s="216">
        <v>0</v>
      </c>
      <c r="AF620" s="216">
        <v>0</v>
      </c>
      <c r="AG620" s="216">
        <v>0</v>
      </c>
      <c r="AH620" s="216">
        <v>0</v>
      </c>
      <c r="AI620" s="216">
        <v>0</v>
      </c>
      <c r="AJ620" s="216">
        <v>0</v>
      </c>
      <c r="AK620" s="209" t="s">
        <v>104</v>
      </c>
      <c r="AL620" s="191" t="s">
        <v>6267</v>
      </c>
      <c r="AM620" s="201" t="s">
        <v>1893</v>
      </c>
      <c r="AN620" s="207">
        <v>1072643021</v>
      </c>
      <c r="AO620" s="209" t="s">
        <v>114</v>
      </c>
      <c r="AP620" s="201" t="s">
        <v>114</v>
      </c>
      <c r="AQ620" s="277" t="s">
        <v>114</v>
      </c>
      <c r="AR620" s="209" t="s">
        <v>114</v>
      </c>
      <c r="AS620" s="201" t="s">
        <v>578</v>
      </c>
      <c r="AT620" s="209" t="s">
        <v>578</v>
      </c>
      <c r="AU620" s="209" t="s">
        <v>392</v>
      </c>
      <c r="AV620" s="201"/>
      <c r="AW620" s="201"/>
      <c r="AX620" s="201" t="s">
        <v>578</v>
      </c>
      <c r="AY620" s="201" t="s">
        <v>108</v>
      </c>
      <c r="AZ620" s="240"/>
      <c r="BA620" s="201"/>
      <c r="BB620" s="241"/>
      <c r="BC620" s="240"/>
      <c r="BD620" s="210"/>
      <c r="BE620" s="210"/>
      <c r="BF620" s="210"/>
      <c r="BG620" s="240"/>
      <c r="BH620" s="221">
        <f>T620+BB620</f>
        <v>24000000</v>
      </c>
      <c r="BI620" s="304" t="s">
        <v>135</v>
      </c>
      <c r="BJ620" s="201"/>
      <c r="BK620" s="201" t="s">
        <v>114</v>
      </c>
      <c r="BL620" s="201"/>
      <c r="BM620" s="296" t="s">
        <v>136</v>
      </c>
      <c r="BN620" s="285" t="s">
        <v>917</v>
      </c>
      <c r="BO620" s="261">
        <v>50</v>
      </c>
      <c r="BP620" s="261">
        <v>27134</v>
      </c>
      <c r="BQ620" s="261" t="s">
        <v>578</v>
      </c>
      <c r="BR620" s="261" t="s">
        <v>114</v>
      </c>
      <c r="BS620" s="261" t="s">
        <v>114</v>
      </c>
      <c r="BT620" s="261" t="s">
        <v>114</v>
      </c>
      <c r="BU620" s="286" t="s">
        <v>6268</v>
      </c>
      <c r="BV620" s="261">
        <v>3102789122</v>
      </c>
      <c r="BW620" s="65" t="s">
        <v>6269</v>
      </c>
      <c r="BX620" s="287" t="s">
        <v>881</v>
      </c>
      <c r="BY620" s="261" t="s">
        <v>5859</v>
      </c>
      <c r="BZ620" s="302">
        <v>82719788463</v>
      </c>
      <c r="CA620" s="223" t="s">
        <v>109</v>
      </c>
      <c r="CB620" s="223" t="s">
        <v>109</v>
      </c>
      <c r="CC620" s="223" t="s">
        <v>109</v>
      </c>
      <c r="CD620" s="294" t="s">
        <v>5735</v>
      </c>
      <c r="CE620" s="294"/>
      <c r="CF620" s="294"/>
      <c r="CG620" s="223"/>
      <c r="CH620" s="223"/>
      <c r="CI620" s="223"/>
      <c r="CJ620" s="223"/>
      <c r="CK620" s="223"/>
      <c r="CL620" s="223"/>
      <c r="CM620" s="303"/>
      <c r="CN620" s="223"/>
      <c r="CO620" s="297"/>
    </row>
    <row r="621" spans="1:736" s="290" customFormat="1" ht="45.75" customHeight="1">
      <c r="A621" s="595">
        <f>1+A620</f>
        <v>620</v>
      </c>
      <c r="B621" s="368" t="s">
        <v>6270</v>
      </c>
      <c r="C621" s="135" t="s">
        <v>6271</v>
      </c>
      <c r="D621" s="138" t="s">
        <v>6272</v>
      </c>
      <c r="E621" s="135">
        <v>45525</v>
      </c>
      <c r="F621" s="136">
        <v>45526</v>
      </c>
      <c r="G621" s="136">
        <v>45646</v>
      </c>
      <c r="H621" s="134" t="s">
        <v>416</v>
      </c>
      <c r="I621" s="139" t="s">
        <v>180</v>
      </c>
      <c r="J621" s="158" t="s">
        <v>4145</v>
      </c>
      <c r="K621" s="251">
        <v>86055910</v>
      </c>
      <c r="L621" s="134">
        <v>7</v>
      </c>
      <c r="M621" s="252" t="s">
        <v>844</v>
      </c>
      <c r="N621" s="141" t="s">
        <v>98</v>
      </c>
      <c r="O621" s="151" t="s">
        <v>993</v>
      </c>
      <c r="P621" s="134" t="s">
        <v>6273</v>
      </c>
      <c r="Q621" s="134" t="s">
        <v>6274</v>
      </c>
      <c r="R621" s="143">
        <f>+G621-F621</f>
        <v>120</v>
      </c>
      <c r="S621" s="134" t="s">
        <v>6275</v>
      </c>
      <c r="T621" s="253">
        <v>18048000</v>
      </c>
      <c r="U621" s="254" t="s">
        <v>6276</v>
      </c>
      <c r="V621" s="253">
        <f>+T621</f>
        <v>18048000</v>
      </c>
      <c r="W621" s="255" t="s">
        <v>6223</v>
      </c>
      <c r="X621" s="256" t="s">
        <v>473</v>
      </c>
      <c r="Y621" s="314">
        <f>+Z621+AA621+AB621</f>
        <v>18048000</v>
      </c>
      <c r="Z621" s="148">
        <f>+V621</f>
        <v>18048000</v>
      </c>
      <c r="AA621" s="149">
        <v>0</v>
      </c>
      <c r="AB621" s="150">
        <f>+AC621+AD621+AE621+AF621+AG621+AH621+AI621+AJ621</f>
        <v>0</v>
      </c>
      <c r="AC621" s="149">
        <v>0</v>
      </c>
      <c r="AD621" s="149">
        <v>0</v>
      </c>
      <c r="AE621" s="149">
        <v>0</v>
      </c>
      <c r="AF621" s="149">
        <v>0</v>
      </c>
      <c r="AG621" s="149">
        <v>0</v>
      </c>
      <c r="AH621" s="149">
        <v>0</v>
      </c>
      <c r="AI621" s="149">
        <v>0</v>
      </c>
      <c r="AJ621" s="149">
        <v>0</v>
      </c>
      <c r="AK621" s="142" t="s">
        <v>104</v>
      </c>
      <c r="AL621" s="103" t="s">
        <v>6277</v>
      </c>
      <c r="AM621" s="134" t="s">
        <v>6278</v>
      </c>
      <c r="AN621" s="140">
        <v>7334364</v>
      </c>
      <c r="AO621" s="142" t="s">
        <v>114</v>
      </c>
      <c r="AP621" s="134" t="s">
        <v>114</v>
      </c>
      <c r="AQ621" s="257" t="s">
        <v>114</v>
      </c>
      <c r="AR621" s="142" t="s">
        <v>114</v>
      </c>
      <c r="AS621" s="134" t="s">
        <v>578</v>
      </c>
      <c r="AT621" s="142" t="s">
        <v>578</v>
      </c>
      <c r="AU621" s="142" t="s">
        <v>392</v>
      </c>
      <c r="AV621" s="134"/>
      <c r="AW621" s="134"/>
      <c r="AX621" s="134" t="s">
        <v>578</v>
      </c>
      <c r="AY621" s="134" t="s">
        <v>108</v>
      </c>
      <c r="AZ621" s="156"/>
      <c r="BA621" s="134"/>
      <c r="BB621" s="169"/>
      <c r="BC621" s="156"/>
      <c r="BD621" s="143"/>
      <c r="BE621" s="143"/>
      <c r="BF621" s="143"/>
      <c r="BG621" s="156"/>
      <c r="BH621" s="153">
        <f>T621+BB621</f>
        <v>18048000</v>
      </c>
      <c r="BI621" s="349" t="s">
        <v>113</v>
      </c>
      <c r="BJ621" s="134"/>
      <c r="BK621" s="134" t="s">
        <v>114</v>
      </c>
      <c r="BL621" s="134"/>
      <c r="BM621" s="158"/>
      <c r="BN621" s="170" t="s">
        <v>917</v>
      </c>
      <c r="BO621" s="141">
        <v>46</v>
      </c>
      <c r="BP621" s="141">
        <v>28533</v>
      </c>
      <c r="BQ621" s="141" t="s">
        <v>578</v>
      </c>
      <c r="BR621" s="141" t="s">
        <v>114</v>
      </c>
      <c r="BS621" s="141" t="s">
        <v>114</v>
      </c>
      <c r="BT621" s="141" t="s">
        <v>114</v>
      </c>
      <c r="BU621" s="166" t="s">
        <v>6279</v>
      </c>
      <c r="BV621" s="141">
        <v>3103412640</v>
      </c>
      <c r="BW621" s="114" t="s">
        <v>6280</v>
      </c>
      <c r="BX621" s="158" t="s">
        <v>657</v>
      </c>
      <c r="BY621" s="141" t="s">
        <v>5859</v>
      </c>
      <c r="BZ621" s="259">
        <v>957845845</v>
      </c>
      <c r="CA621" s="157" t="s">
        <v>109</v>
      </c>
      <c r="CB621" s="157" t="s">
        <v>578</v>
      </c>
      <c r="CC621" s="172" t="s">
        <v>109</v>
      </c>
      <c r="CD621" s="172" t="s">
        <v>109</v>
      </c>
      <c r="CE621" s="280"/>
      <c r="CF621" s="280"/>
      <c r="CG621" s="157"/>
      <c r="CH621" s="157"/>
      <c r="CI621" s="157"/>
      <c r="CJ621" s="157"/>
      <c r="CK621" s="157"/>
      <c r="CL621" s="157"/>
      <c r="CM621" s="157" t="s">
        <v>109</v>
      </c>
      <c r="CN621" s="157"/>
      <c r="CO621" s="297"/>
      <c r="CP621" s="50"/>
      <c r="CQ621" s="50"/>
      <c r="CR621" s="50"/>
      <c r="CS621" s="50"/>
      <c r="CT621" s="50"/>
      <c r="CU621" s="50"/>
      <c r="CV621" s="50"/>
      <c r="CW621" s="50"/>
      <c r="CX621" s="50"/>
      <c r="CY621" s="50"/>
      <c r="CZ621" s="50"/>
      <c r="DA621" s="50"/>
      <c r="DB621" s="50"/>
      <c r="DC621" s="50"/>
      <c r="DD621" s="50"/>
      <c r="DE621" s="50"/>
      <c r="DF621" s="50"/>
      <c r="DG621" s="50"/>
      <c r="DH621" s="50"/>
      <c r="DI621" s="50"/>
      <c r="DJ621" s="50"/>
      <c r="DK621" s="50"/>
      <c r="DL621" s="50"/>
      <c r="DM621" s="50"/>
      <c r="DN621" s="50"/>
      <c r="DO621" s="50"/>
      <c r="DP621" s="50"/>
      <c r="DQ621" s="50"/>
      <c r="DR621" s="50"/>
      <c r="DS621" s="50"/>
      <c r="DT621" s="50"/>
      <c r="DU621" s="50"/>
      <c r="DV621" s="50"/>
      <c r="DW621" s="50"/>
      <c r="DX621" s="50"/>
      <c r="DY621" s="50"/>
      <c r="DZ621" s="50"/>
      <c r="EA621" s="50"/>
      <c r="EB621" s="50"/>
      <c r="EC621" s="50"/>
      <c r="ED621" s="50"/>
      <c r="EE621" s="50"/>
      <c r="EF621" s="50"/>
      <c r="EG621" s="50"/>
      <c r="EH621" s="50"/>
      <c r="EI621" s="50"/>
      <c r="EJ621" s="50"/>
      <c r="EK621" s="50"/>
      <c r="EL621" s="50"/>
      <c r="EM621" s="50"/>
      <c r="EN621" s="50"/>
      <c r="EO621" s="50"/>
      <c r="EP621" s="50"/>
      <c r="EQ621" s="50"/>
      <c r="ER621" s="50"/>
      <c r="ES621" s="50"/>
      <c r="ET621" s="50"/>
      <c r="EU621" s="50"/>
      <c r="EV621" s="50"/>
      <c r="EW621" s="50"/>
      <c r="EX621" s="50"/>
      <c r="EY621" s="50"/>
      <c r="EZ621" s="50"/>
      <c r="FA621" s="50"/>
      <c r="FB621" s="50"/>
      <c r="FC621" s="50"/>
      <c r="FD621" s="50"/>
      <c r="FE621" s="50"/>
      <c r="FF621" s="50"/>
      <c r="FG621" s="50"/>
      <c r="FH621" s="50"/>
      <c r="FI621" s="50"/>
      <c r="FJ621" s="50"/>
      <c r="FK621" s="50"/>
      <c r="FL621" s="50"/>
      <c r="FM621" s="50"/>
      <c r="FN621" s="50"/>
      <c r="FO621" s="50"/>
      <c r="FP621" s="50"/>
      <c r="FQ621" s="50"/>
      <c r="FR621" s="50"/>
      <c r="FS621" s="50"/>
      <c r="FT621" s="50"/>
      <c r="FU621" s="50"/>
      <c r="FV621" s="50"/>
      <c r="FW621" s="50"/>
      <c r="FX621" s="50"/>
      <c r="FY621" s="50"/>
      <c r="FZ621" s="50"/>
      <c r="GA621" s="50"/>
      <c r="GB621" s="50"/>
      <c r="GC621" s="50"/>
      <c r="GD621" s="50"/>
      <c r="GE621" s="50"/>
      <c r="GF621" s="50"/>
      <c r="GG621" s="50"/>
      <c r="GH621" s="50"/>
      <c r="GI621" s="50"/>
      <c r="GJ621" s="50"/>
      <c r="GK621" s="50"/>
      <c r="GL621" s="50"/>
      <c r="GM621" s="50"/>
      <c r="GN621" s="50"/>
      <c r="GO621" s="50"/>
      <c r="GP621" s="50"/>
      <c r="GQ621" s="50"/>
      <c r="GR621" s="50"/>
      <c r="GS621" s="50"/>
      <c r="GT621" s="50"/>
      <c r="GU621" s="50"/>
      <c r="GV621" s="16"/>
      <c r="GW621" s="16"/>
      <c r="GX621" s="16"/>
      <c r="GY621" s="16"/>
      <c r="GZ621" s="16"/>
      <c r="HA621" s="16"/>
      <c r="HB621" s="16"/>
      <c r="HC621" s="16"/>
      <c r="HD621" s="16"/>
      <c r="HE621" s="16"/>
      <c r="HF621" s="16"/>
      <c r="HG621" s="16"/>
      <c r="HH621" s="16"/>
      <c r="HI621" s="16"/>
      <c r="HJ621" s="16"/>
      <c r="HK621" s="16"/>
      <c r="HL621" s="16"/>
      <c r="HM621" s="16"/>
      <c r="HN621" s="16"/>
      <c r="HO621" s="16"/>
      <c r="HP621" s="16"/>
      <c r="HQ621" s="16"/>
      <c r="HR621" s="16"/>
      <c r="HS621" s="16"/>
      <c r="HT621" s="16"/>
      <c r="HU621" s="16"/>
      <c r="HV621" s="16"/>
      <c r="HW621" s="16"/>
      <c r="HX621" s="16"/>
      <c r="HY621" s="16"/>
      <c r="HZ621" s="16"/>
      <c r="IA621" s="16"/>
      <c r="IB621" s="16"/>
      <c r="IC621" s="16"/>
      <c r="ID621" s="16"/>
      <c r="IE621" s="16"/>
      <c r="IF621" s="16"/>
      <c r="IG621" s="16"/>
      <c r="IH621" s="16"/>
      <c r="II621" s="16"/>
      <c r="IJ621" s="16"/>
      <c r="IK621" s="16"/>
      <c r="IL621" s="16"/>
      <c r="IM621" s="16"/>
      <c r="IN621" s="16"/>
      <c r="IO621" s="16"/>
      <c r="IP621" s="16"/>
      <c r="IQ621" s="16"/>
      <c r="IR621" s="16"/>
      <c r="IS621" s="16"/>
      <c r="IT621" s="16"/>
      <c r="IU621" s="16"/>
      <c r="IV621" s="16"/>
      <c r="IW621" s="16"/>
      <c r="IX621" s="16"/>
      <c r="IY621" s="16"/>
      <c r="IZ621" s="16"/>
      <c r="JA621" s="16"/>
      <c r="JB621" s="16"/>
      <c r="JC621" s="16"/>
      <c r="JD621" s="16"/>
      <c r="JE621" s="16"/>
      <c r="JF621" s="16"/>
      <c r="JG621" s="16"/>
      <c r="JH621" s="16"/>
      <c r="JI621" s="16"/>
      <c r="JJ621" s="16"/>
      <c r="JK621" s="16"/>
      <c r="JL621" s="16"/>
      <c r="JM621" s="16"/>
      <c r="JN621" s="16"/>
      <c r="JO621" s="16"/>
      <c r="JP621" s="16"/>
      <c r="JQ621" s="16"/>
      <c r="JR621" s="16"/>
      <c r="JS621" s="16"/>
      <c r="JT621" s="16"/>
      <c r="JU621" s="16"/>
      <c r="JV621" s="16"/>
      <c r="JW621" s="16"/>
      <c r="JX621" s="16"/>
      <c r="JY621" s="16"/>
      <c r="JZ621" s="16"/>
      <c r="KA621" s="16"/>
      <c r="KB621" s="16"/>
      <c r="KC621" s="16"/>
      <c r="KD621" s="16"/>
      <c r="KE621" s="16"/>
      <c r="KF621" s="16"/>
      <c r="KG621" s="16"/>
      <c r="KH621" s="16"/>
      <c r="KI621" s="16"/>
      <c r="KJ621" s="16"/>
      <c r="KK621" s="16"/>
      <c r="KL621" s="16"/>
      <c r="KM621" s="16"/>
      <c r="KN621" s="16"/>
      <c r="KO621" s="16"/>
      <c r="KP621" s="16"/>
      <c r="KQ621" s="16"/>
      <c r="KR621" s="16"/>
      <c r="KS621" s="16"/>
      <c r="KT621" s="16"/>
      <c r="KU621" s="16"/>
      <c r="KV621" s="16"/>
      <c r="KW621" s="16"/>
      <c r="KX621" s="16"/>
      <c r="KY621" s="16"/>
      <c r="KZ621" s="16"/>
      <c r="LA621" s="16"/>
      <c r="LB621" s="16"/>
      <c r="LC621" s="16"/>
      <c r="LD621" s="16"/>
      <c r="LE621" s="16"/>
      <c r="LF621" s="16"/>
      <c r="LG621" s="16"/>
      <c r="LH621" s="16"/>
      <c r="LI621" s="16"/>
      <c r="LJ621" s="16"/>
      <c r="LK621" s="16"/>
      <c r="LL621" s="16"/>
      <c r="LM621" s="16"/>
      <c r="LN621" s="16"/>
      <c r="LO621" s="16"/>
      <c r="LP621" s="16"/>
      <c r="LQ621" s="16"/>
      <c r="LR621" s="16"/>
      <c r="LS621" s="16"/>
      <c r="LT621" s="16"/>
      <c r="LU621" s="16"/>
      <c r="LV621" s="16"/>
      <c r="LW621" s="16"/>
      <c r="LX621" s="16"/>
      <c r="LY621" s="16"/>
      <c r="LZ621" s="16"/>
      <c r="MA621" s="16"/>
      <c r="MB621" s="16"/>
      <c r="MC621" s="16"/>
      <c r="MD621" s="16"/>
      <c r="ME621" s="16"/>
      <c r="MF621" s="16"/>
      <c r="MG621" s="16"/>
      <c r="MH621" s="16"/>
      <c r="MI621" s="16"/>
      <c r="MJ621" s="16"/>
      <c r="MK621" s="16"/>
      <c r="ML621" s="16"/>
      <c r="MM621" s="16"/>
      <c r="MN621" s="16"/>
      <c r="MO621" s="16"/>
      <c r="MP621" s="16"/>
      <c r="MQ621" s="16"/>
      <c r="MR621" s="16"/>
      <c r="MS621" s="16"/>
      <c r="MT621" s="16"/>
      <c r="MU621" s="16"/>
      <c r="MV621" s="16"/>
      <c r="MW621" s="16"/>
      <c r="MX621" s="16"/>
      <c r="MY621" s="16"/>
      <c r="MZ621" s="16"/>
      <c r="NA621" s="16"/>
      <c r="NB621" s="16"/>
      <c r="NC621" s="16"/>
      <c r="ND621" s="16"/>
      <c r="NE621" s="16"/>
      <c r="NF621" s="16"/>
      <c r="NG621" s="16"/>
      <c r="NH621" s="16"/>
      <c r="NI621" s="16"/>
      <c r="NJ621" s="16"/>
      <c r="NK621" s="16"/>
      <c r="NL621" s="16"/>
      <c r="NM621" s="16"/>
      <c r="NN621" s="16"/>
      <c r="NO621" s="16"/>
      <c r="NP621" s="16"/>
      <c r="NQ621" s="16"/>
      <c r="NR621" s="16"/>
      <c r="NS621" s="16"/>
      <c r="NT621" s="16"/>
      <c r="NU621" s="16"/>
      <c r="NV621" s="16"/>
      <c r="NW621" s="16"/>
      <c r="NX621" s="16"/>
      <c r="NY621" s="16"/>
      <c r="NZ621" s="16"/>
      <c r="OA621" s="16"/>
      <c r="OB621" s="16"/>
      <c r="OC621" s="16"/>
      <c r="OD621" s="16"/>
      <c r="OE621" s="16"/>
      <c r="OF621" s="16"/>
      <c r="OG621" s="16"/>
      <c r="OH621" s="16"/>
      <c r="OI621" s="16"/>
      <c r="OJ621" s="16"/>
      <c r="OK621" s="16"/>
      <c r="OL621" s="16"/>
      <c r="OM621" s="16"/>
      <c r="ON621" s="16"/>
      <c r="OO621" s="16"/>
      <c r="OP621" s="16"/>
      <c r="OQ621" s="16"/>
      <c r="OR621" s="16"/>
      <c r="OS621" s="16"/>
      <c r="OT621" s="16"/>
      <c r="OU621" s="16"/>
      <c r="OV621" s="16"/>
      <c r="OW621" s="16"/>
      <c r="OX621" s="16"/>
      <c r="OY621" s="16"/>
      <c r="OZ621" s="16"/>
      <c r="PA621" s="16"/>
      <c r="PB621" s="16"/>
      <c r="PC621" s="16"/>
      <c r="PD621" s="16"/>
      <c r="PE621" s="16"/>
      <c r="PF621" s="16"/>
      <c r="PG621" s="16"/>
      <c r="PH621" s="16"/>
      <c r="PI621" s="16"/>
      <c r="PJ621" s="16"/>
      <c r="PK621" s="16"/>
      <c r="PL621" s="16"/>
      <c r="PM621" s="16"/>
      <c r="PN621" s="16"/>
      <c r="PO621" s="16"/>
      <c r="PP621" s="16"/>
      <c r="PQ621" s="16"/>
      <c r="PR621" s="16"/>
      <c r="PS621" s="16"/>
      <c r="PT621" s="16"/>
      <c r="PU621" s="16"/>
      <c r="PV621" s="16"/>
      <c r="PW621" s="16"/>
      <c r="PX621" s="16"/>
      <c r="PY621" s="16"/>
      <c r="PZ621" s="16"/>
      <c r="QA621" s="16"/>
      <c r="QB621" s="16"/>
      <c r="QC621" s="16"/>
      <c r="QD621" s="16"/>
      <c r="QE621" s="16"/>
      <c r="QF621" s="16"/>
      <c r="QG621" s="16"/>
      <c r="QH621" s="16"/>
      <c r="QI621" s="16"/>
      <c r="QJ621" s="16"/>
      <c r="QK621" s="16"/>
      <c r="QL621" s="16"/>
      <c r="QM621" s="16"/>
      <c r="QN621" s="16"/>
      <c r="QO621" s="16"/>
      <c r="QP621" s="16"/>
      <c r="QQ621" s="16"/>
      <c r="QR621" s="16"/>
      <c r="QS621" s="16"/>
      <c r="QT621" s="16"/>
      <c r="QU621" s="16"/>
      <c r="QV621" s="16"/>
      <c r="QW621" s="16"/>
      <c r="QX621" s="16"/>
      <c r="QY621" s="16"/>
      <c r="QZ621" s="16"/>
      <c r="RA621" s="16"/>
      <c r="RB621" s="16"/>
      <c r="RC621" s="16"/>
      <c r="RD621" s="16"/>
      <c r="RE621" s="16"/>
      <c r="RF621" s="16"/>
      <c r="RG621" s="16"/>
      <c r="RH621" s="16"/>
      <c r="RI621" s="16"/>
      <c r="RJ621" s="16"/>
      <c r="RK621" s="16"/>
      <c r="RL621" s="16"/>
      <c r="RM621" s="16"/>
      <c r="RN621" s="16"/>
      <c r="RO621" s="16"/>
      <c r="RP621" s="16"/>
      <c r="RQ621" s="16"/>
      <c r="RR621" s="16"/>
      <c r="RS621" s="16"/>
      <c r="RT621" s="16"/>
      <c r="RU621" s="16"/>
      <c r="RV621" s="16"/>
      <c r="RW621" s="16"/>
      <c r="RX621" s="16"/>
      <c r="RY621" s="16"/>
      <c r="RZ621" s="16"/>
      <c r="SA621" s="16"/>
      <c r="SB621" s="16"/>
      <c r="SC621" s="16"/>
      <c r="SD621" s="16"/>
      <c r="SE621" s="16"/>
      <c r="SF621" s="16"/>
      <c r="SG621" s="16"/>
      <c r="SH621" s="16"/>
      <c r="SI621" s="16"/>
      <c r="SJ621" s="16"/>
      <c r="SK621" s="16"/>
      <c r="SL621" s="16"/>
      <c r="SM621" s="16"/>
      <c r="SN621" s="16"/>
      <c r="SO621" s="16"/>
      <c r="SP621" s="16"/>
      <c r="SQ621" s="16"/>
      <c r="SR621" s="16"/>
      <c r="SS621" s="16"/>
      <c r="ST621" s="16"/>
      <c r="SU621" s="16"/>
      <c r="SV621" s="16"/>
      <c r="SW621" s="16"/>
      <c r="SX621" s="16"/>
      <c r="SY621" s="16"/>
      <c r="SZ621" s="16"/>
      <c r="TA621" s="16"/>
      <c r="TB621" s="16"/>
      <c r="TC621" s="16"/>
      <c r="TD621" s="16"/>
      <c r="TE621" s="16"/>
      <c r="TF621" s="16"/>
      <c r="TG621" s="16"/>
      <c r="TH621" s="16"/>
      <c r="TI621" s="16"/>
      <c r="TJ621" s="16"/>
      <c r="TK621" s="16"/>
      <c r="TL621" s="16"/>
      <c r="TM621" s="16"/>
      <c r="TN621" s="16"/>
      <c r="TO621" s="16"/>
      <c r="TP621" s="16"/>
      <c r="TQ621" s="16"/>
      <c r="TR621" s="16"/>
      <c r="TS621" s="16"/>
      <c r="TT621" s="16"/>
      <c r="TU621" s="16"/>
      <c r="TV621" s="16"/>
      <c r="TW621" s="16"/>
      <c r="TX621" s="16"/>
      <c r="TY621" s="16"/>
      <c r="TZ621" s="16"/>
      <c r="UA621" s="16"/>
      <c r="UB621" s="16"/>
      <c r="UC621" s="16"/>
      <c r="UD621" s="16"/>
      <c r="UE621" s="16"/>
      <c r="UF621" s="16"/>
      <c r="UG621" s="16"/>
      <c r="UH621" s="16"/>
      <c r="UI621" s="16"/>
      <c r="UJ621" s="16"/>
      <c r="UK621" s="16"/>
      <c r="UL621" s="16"/>
      <c r="UM621" s="16"/>
      <c r="UN621" s="16"/>
      <c r="UO621" s="16"/>
      <c r="UP621" s="16"/>
      <c r="UQ621" s="16"/>
      <c r="UR621" s="16"/>
      <c r="US621" s="16"/>
      <c r="UT621" s="16"/>
      <c r="UU621" s="16"/>
      <c r="UV621" s="16"/>
      <c r="UW621" s="16"/>
      <c r="UX621" s="16"/>
      <c r="UY621" s="16"/>
      <c r="UZ621" s="16"/>
      <c r="VA621" s="16"/>
      <c r="VB621" s="16"/>
      <c r="VC621" s="16"/>
      <c r="VD621" s="16"/>
      <c r="VE621" s="16"/>
      <c r="VF621" s="16"/>
      <c r="VG621" s="16"/>
      <c r="VH621" s="16"/>
      <c r="VI621" s="16"/>
      <c r="VJ621" s="16"/>
      <c r="VK621" s="16"/>
      <c r="VL621" s="16"/>
      <c r="VM621" s="16"/>
      <c r="VN621" s="16"/>
      <c r="VO621" s="16"/>
      <c r="VP621" s="16"/>
      <c r="VQ621" s="16"/>
      <c r="VR621" s="16"/>
      <c r="VS621" s="16"/>
      <c r="VT621" s="16"/>
      <c r="VU621" s="16"/>
      <c r="VV621" s="16"/>
      <c r="VW621" s="16"/>
      <c r="VX621" s="16"/>
      <c r="VY621" s="16"/>
      <c r="VZ621" s="16"/>
      <c r="WA621" s="16"/>
      <c r="WB621" s="16"/>
      <c r="WC621" s="16"/>
      <c r="WD621" s="16"/>
      <c r="WE621" s="16"/>
      <c r="WF621" s="16"/>
      <c r="WG621" s="16"/>
      <c r="WH621" s="16"/>
      <c r="WI621" s="16"/>
      <c r="WJ621" s="16"/>
      <c r="WK621" s="16"/>
      <c r="WL621" s="16"/>
      <c r="WM621" s="16"/>
      <c r="WN621" s="16"/>
      <c r="WO621" s="16"/>
      <c r="WP621" s="16"/>
      <c r="WQ621" s="16"/>
      <c r="WR621" s="16"/>
      <c r="WS621" s="16"/>
      <c r="WT621" s="16"/>
      <c r="WU621" s="16"/>
      <c r="WV621" s="16"/>
      <c r="WW621" s="16"/>
      <c r="WX621" s="16"/>
      <c r="WY621" s="16"/>
      <c r="WZ621" s="16"/>
      <c r="XA621" s="16"/>
      <c r="XB621" s="16"/>
      <c r="XC621" s="16"/>
      <c r="XD621" s="16"/>
      <c r="XE621" s="16"/>
      <c r="XF621" s="16"/>
      <c r="XG621" s="16"/>
      <c r="XH621" s="16"/>
      <c r="XI621" s="16"/>
      <c r="XJ621" s="16"/>
      <c r="XK621" s="16"/>
      <c r="XL621" s="16"/>
      <c r="XM621" s="16"/>
      <c r="XN621" s="16"/>
      <c r="XO621" s="16"/>
      <c r="XP621" s="16"/>
      <c r="XQ621" s="16"/>
      <c r="XR621" s="16"/>
      <c r="XS621" s="16"/>
      <c r="XT621" s="16"/>
      <c r="XU621" s="16"/>
      <c r="XV621" s="16"/>
      <c r="XW621" s="16"/>
      <c r="XX621" s="16"/>
      <c r="XY621" s="16"/>
      <c r="XZ621" s="16"/>
      <c r="YA621" s="16"/>
      <c r="YB621" s="16"/>
      <c r="YC621" s="16"/>
      <c r="YD621" s="16"/>
      <c r="YE621" s="16"/>
      <c r="YF621" s="16"/>
      <c r="YG621" s="16"/>
      <c r="YH621" s="16"/>
      <c r="YI621" s="16"/>
      <c r="YJ621" s="16"/>
      <c r="YK621" s="16"/>
      <c r="YL621" s="16"/>
      <c r="YM621" s="16"/>
      <c r="YN621" s="16"/>
      <c r="YO621" s="16"/>
      <c r="YP621" s="16"/>
      <c r="YQ621" s="16"/>
      <c r="YR621" s="16"/>
      <c r="YS621" s="16"/>
      <c r="YT621" s="16"/>
      <c r="YU621" s="16"/>
      <c r="YV621" s="16"/>
      <c r="YW621" s="16"/>
      <c r="YX621" s="16"/>
      <c r="YY621" s="16"/>
      <c r="YZ621" s="16"/>
      <c r="ZA621" s="16"/>
      <c r="ZB621" s="16"/>
      <c r="ZC621" s="16"/>
      <c r="ZD621" s="16"/>
      <c r="ZE621" s="16"/>
      <c r="ZF621" s="16"/>
      <c r="ZG621" s="16"/>
      <c r="ZH621" s="16"/>
      <c r="ZI621" s="16"/>
      <c r="ZJ621" s="16"/>
      <c r="ZK621" s="16"/>
      <c r="ZL621" s="16"/>
      <c r="ZM621" s="16"/>
      <c r="ZN621" s="16"/>
      <c r="ZO621" s="16"/>
      <c r="ZP621" s="16"/>
      <c r="ZQ621" s="16"/>
      <c r="ZR621" s="16"/>
      <c r="ZS621" s="16"/>
      <c r="ZT621" s="16"/>
      <c r="ZU621" s="16"/>
      <c r="ZV621" s="16"/>
      <c r="ZW621" s="16"/>
      <c r="ZX621" s="16"/>
      <c r="ZY621" s="16"/>
      <c r="ZZ621" s="16"/>
      <c r="AAA621" s="16"/>
      <c r="AAB621" s="16"/>
      <c r="AAC621" s="16"/>
      <c r="AAD621" s="16"/>
      <c r="AAE621" s="16"/>
      <c r="AAF621" s="16"/>
      <c r="AAG621" s="16"/>
      <c r="AAH621" s="16"/>
      <c r="AAI621" s="16"/>
      <c r="AAJ621" s="16"/>
      <c r="AAK621" s="16"/>
      <c r="AAL621" s="16"/>
      <c r="AAM621" s="16"/>
      <c r="AAN621" s="16"/>
      <c r="AAO621" s="16"/>
      <c r="AAP621" s="16"/>
      <c r="AAQ621" s="16"/>
      <c r="AAR621" s="16"/>
      <c r="AAS621" s="16"/>
      <c r="AAT621" s="16"/>
      <c r="AAU621" s="16"/>
      <c r="AAV621" s="16"/>
      <c r="AAW621" s="16"/>
      <c r="AAX621" s="16"/>
      <c r="AAY621" s="16"/>
      <c r="AAZ621" s="16"/>
      <c r="ABA621" s="16"/>
      <c r="ABB621" s="16"/>
      <c r="ABC621" s="16"/>
      <c r="ABD621" s="16"/>
      <c r="ABE621" s="16"/>
      <c r="ABF621" s="16"/>
      <c r="ABG621" s="16"/>
      <c r="ABH621" s="16"/>
    </row>
    <row r="622" spans="1:736" s="50" customFormat="1" ht="45.75" customHeight="1">
      <c r="A622" s="595">
        <f>1+A621</f>
        <v>621</v>
      </c>
      <c r="B622" s="368" t="s">
        <v>6281</v>
      </c>
      <c r="C622" s="135" t="s">
        <v>6282</v>
      </c>
      <c r="D622" s="138" t="s">
        <v>6112</v>
      </c>
      <c r="E622" s="135">
        <v>45525</v>
      </c>
      <c r="F622" s="136">
        <v>45526</v>
      </c>
      <c r="G622" s="136">
        <v>45647</v>
      </c>
      <c r="H622" s="134" t="s">
        <v>416</v>
      </c>
      <c r="I622" s="139" t="s">
        <v>5874</v>
      </c>
      <c r="J622" s="134" t="s">
        <v>6283</v>
      </c>
      <c r="K622" s="251">
        <v>11204467</v>
      </c>
      <c r="L622" s="134">
        <v>2</v>
      </c>
      <c r="M622" s="252" t="s">
        <v>844</v>
      </c>
      <c r="N622" s="141" t="s">
        <v>98</v>
      </c>
      <c r="O622" s="151" t="s">
        <v>427</v>
      </c>
      <c r="P622" s="134" t="s">
        <v>6284</v>
      </c>
      <c r="Q622" s="134" t="s">
        <v>928</v>
      </c>
      <c r="R622" s="143">
        <f>+G622-F622</f>
        <v>121</v>
      </c>
      <c r="S622" s="134" t="s">
        <v>4452</v>
      </c>
      <c r="T622" s="253">
        <v>21600000</v>
      </c>
      <c r="U622" s="254" t="s">
        <v>6285</v>
      </c>
      <c r="V622" s="253">
        <f>+T622</f>
        <v>21600000</v>
      </c>
      <c r="W622" s="255" t="s">
        <v>6223</v>
      </c>
      <c r="X622" s="256" t="s">
        <v>473</v>
      </c>
      <c r="Y622" s="314">
        <f>+Z622+AA622+AB622</f>
        <v>21600000</v>
      </c>
      <c r="Z622" s="148">
        <f>+V622</f>
        <v>21600000</v>
      </c>
      <c r="AA622" s="149">
        <v>0</v>
      </c>
      <c r="AB622" s="150">
        <f>+AC622+AD622+AE622+AF622+AG622+AH622+AI622+AJ622</f>
        <v>0</v>
      </c>
      <c r="AC622" s="149">
        <v>0</v>
      </c>
      <c r="AD622" s="149">
        <v>0</v>
      </c>
      <c r="AE622" s="149">
        <v>0</v>
      </c>
      <c r="AF622" s="149">
        <v>0</v>
      </c>
      <c r="AG622" s="149">
        <v>0</v>
      </c>
      <c r="AH622" s="149">
        <v>0</v>
      </c>
      <c r="AI622" s="149">
        <v>0</v>
      </c>
      <c r="AJ622" s="149">
        <v>0</v>
      </c>
      <c r="AK622" s="142" t="s">
        <v>104</v>
      </c>
      <c r="AL622" s="103" t="s">
        <v>6286</v>
      </c>
      <c r="AM622" s="134" t="s">
        <v>3556</v>
      </c>
      <c r="AN622" s="140">
        <v>80500795</v>
      </c>
      <c r="AO622" s="142" t="s">
        <v>114</v>
      </c>
      <c r="AP622" s="134" t="s">
        <v>114</v>
      </c>
      <c r="AQ622" s="257" t="s">
        <v>114</v>
      </c>
      <c r="AR622" s="142" t="s">
        <v>114</v>
      </c>
      <c r="AS622" s="134" t="s">
        <v>578</v>
      </c>
      <c r="AT622" s="142" t="s">
        <v>578</v>
      </c>
      <c r="AU622" s="142" t="s">
        <v>392</v>
      </c>
      <c r="AV622" s="134"/>
      <c r="AW622" s="134"/>
      <c r="AX622" s="134" t="s">
        <v>578</v>
      </c>
      <c r="AY622" s="134" t="s">
        <v>108</v>
      </c>
      <c r="AZ622" s="156"/>
      <c r="BA622" s="134"/>
      <c r="BB622" s="169"/>
      <c r="BC622" s="156"/>
      <c r="BD622" s="143"/>
      <c r="BE622" s="143"/>
      <c r="BF622" s="143"/>
      <c r="BG622" s="156"/>
      <c r="BH622" s="153">
        <f>T622+BB622</f>
        <v>21600000</v>
      </c>
      <c r="BI622" s="344" t="s">
        <v>259</v>
      </c>
      <c r="BJ622" s="134"/>
      <c r="BK622" s="134" t="s">
        <v>114</v>
      </c>
      <c r="BL622" s="134"/>
      <c r="BM622" s="296" t="s">
        <v>2539</v>
      </c>
      <c r="BN622" s="170" t="s">
        <v>917</v>
      </c>
      <c r="BO622" s="141">
        <v>42</v>
      </c>
      <c r="BP622" s="141">
        <v>29888</v>
      </c>
      <c r="BQ622" s="141" t="s">
        <v>578</v>
      </c>
      <c r="BR622" s="141" t="s">
        <v>114</v>
      </c>
      <c r="BS622" s="141" t="s">
        <v>114</v>
      </c>
      <c r="BT622" s="141" t="s">
        <v>114</v>
      </c>
      <c r="BU622" s="166" t="s">
        <v>6287</v>
      </c>
      <c r="BV622" s="141">
        <v>3175329466</v>
      </c>
      <c r="BW622" s="114" t="s">
        <v>6288</v>
      </c>
      <c r="BX622" s="158" t="s">
        <v>304</v>
      </c>
      <c r="BY622" s="141" t="s">
        <v>5859</v>
      </c>
      <c r="BZ622" s="259">
        <v>264675703</v>
      </c>
      <c r="CA622" s="157" t="s">
        <v>109</v>
      </c>
      <c r="CB622" s="157" t="s">
        <v>109</v>
      </c>
      <c r="CC622" s="172" t="s">
        <v>109</v>
      </c>
      <c r="CD622" s="172" t="s">
        <v>109</v>
      </c>
      <c r="CE622" s="172"/>
      <c r="CF622" s="280"/>
      <c r="CG622" s="157"/>
      <c r="CH622" s="157"/>
      <c r="CI622" s="157"/>
      <c r="CJ622" s="157"/>
      <c r="CK622" s="157"/>
      <c r="CL622" s="157"/>
      <c r="CM622" s="172" t="s">
        <v>109</v>
      </c>
      <c r="CN622" s="157"/>
      <c r="CO622" s="297"/>
    </row>
    <row r="623" spans="1:736" s="50" customFormat="1" ht="45.75" customHeight="1">
      <c r="A623" s="595">
        <f>1+A622</f>
        <v>622</v>
      </c>
      <c r="B623" s="368" t="s">
        <v>6289</v>
      </c>
      <c r="C623" s="135" t="s">
        <v>6290</v>
      </c>
      <c r="D623" s="541" t="s">
        <v>6112</v>
      </c>
      <c r="E623" s="135">
        <v>45525</v>
      </c>
      <c r="F623" s="542">
        <v>45531</v>
      </c>
      <c r="G623" s="542">
        <v>45646</v>
      </c>
      <c r="H623" s="540" t="s">
        <v>416</v>
      </c>
      <c r="I623" s="543" t="s">
        <v>5874</v>
      </c>
      <c r="J623" s="134" t="s">
        <v>6291</v>
      </c>
      <c r="K623" s="544">
        <v>1072650466</v>
      </c>
      <c r="L623" s="540">
        <v>1</v>
      </c>
      <c r="M623" s="545" t="s">
        <v>844</v>
      </c>
      <c r="N623" s="343" t="s">
        <v>98</v>
      </c>
      <c r="O623" s="546" t="s">
        <v>6113</v>
      </c>
      <c r="P623" s="540" t="s">
        <v>6202</v>
      </c>
      <c r="Q623" s="540" t="s">
        <v>6292</v>
      </c>
      <c r="R623" s="547">
        <f>+G623-F623</f>
        <v>115</v>
      </c>
      <c r="S623" s="540" t="s">
        <v>6293</v>
      </c>
      <c r="T623" s="548">
        <v>17700000</v>
      </c>
      <c r="U623" s="549" t="s">
        <v>6294</v>
      </c>
      <c r="V623" s="548">
        <f>+T623</f>
        <v>17700000</v>
      </c>
      <c r="W623" s="550" t="s">
        <v>6223</v>
      </c>
      <c r="X623" s="551" t="s">
        <v>473</v>
      </c>
      <c r="Y623" s="552">
        <f>+Z623+AA623+AB623</f>
        <v>17700000</v>
      </c>
      <c r="Z623" s="553">
        <f>+V623</f>
        <v>17700000</v>
      </c>
      <c r="AA623" s="554">
        <v>0</v>
      </c>
      <c r="AB623" s="555">
        <f>+AC623+AD623+AE623+AF623+AG623+AH623+AI623+AJ623</f>
        <v>0</v>
      </c>
      <c r="AC623" s="554">
        <v>0</v>
      </c>
      <c r="AD623" s="554">
        <v>0</v>
      </c>
      <c r="AE623" s="554">
        <v>0</v>
      </c>
      <c r="AF623" s="554">
        <v>0</v>
      </c>
      <c r="AG623" s="554">
        <v>0</v>
      </c>
      <c r="AH623" s="554">
        <v>0</v>
      </c>
      <c r="AI623" s="554">
        <v>0</v>
      </c>
      <c r="AJ623" s="554">
        <v>0</v>
      </c>
      <c r="AK623" s="556" t="s">
        <v>104</v>
      </c>
      <c r="AL623" s="557" t="s">
        <v>6295</v>
      </c>
      <c r="AM623" s="540" t="s">
        <v>6205</v>
      </c>
      <c r="AN623" s="558">
        <v>40048036</v>
      </c>
      <c r="AO623" s="556" t="s">
        <v>114</v>
      </c>
      <c r="AP623" s="540" t="s">
        <v>114</v>
      </c>
      <c r="AQ623" s="559" t="s">
        <v>114</v>
      </c>
      <c r="AR623" s="556" t="s">
        <v>114</v>
      </c>
      <c r="AS623" s="540" t="s">
        <v>578</v>
      </c>
      <c r="AT623" s="556" t="s">
        <v>578</v>
      </c>
      <c r="AU623" s="556" t="s">
        <v>392</v>
      </c>
      <c r="AV623" s="540"/>
      <c r="AW623" s="540"/>
      <c r="AX623" s="540" t="s">
        <v>578</v>
      </c>
      <c r="AY623" s="540" t="s">
        <v>108</v>
      </c>
      <c r="AZ623" s="560"/>
      <c r="BA623" s="540"/>
      <c r="BB623" s="561"/>
      <c r="BC623" s="560"/>
      <c r="BD623" s="547"/>
      <c r="BE623" s="547"/>
      <c r="BF623" s="547"/>
      <c r="BG623" s="560"/>
      <c r="BH623" s="562">
        <f>T623+BB623</f>
        <v>17700000</v>
      </c>
      <c r="BI623" s="349" t="s">
        <v>113</v>
      </c>
      <c r="BJ623" s="540"/>
      <c r="BK623" s="540" t="s">
        <v>114</v>
      </c>
      <c r="BL623" s="540"/>
      <c r="BM623" s="166"/>
      <c r="BN623" s="345" t="s">
        <v>964</v>
      </c>
      <c r="BO623" s="343">
        <v>35</v>
      </c>
      <c r="BP623" s="343">
        <v>32496</v>
      </c>
      <c r="BQ623" s="343" t="s">
        <v>114</v>
      </c>
      <c r="BR623" s="343" t="s">
        <v>114</v>
      </c>
      <c r="BS623" s="343" t="s">
        <v>114</v>
      </c>
      <c r="BT623" s="343" t="s">
        <v>114</v>
      </c>
      <c r="BU623" s="346" t="s">
        <v>6296</v>
      </c>
      <c r="BV623" s="343">
        <v>3144877822</v>
      </c>
      <c r="BW623" s="341" t="s">
        <v>6297</v>
      </c>
      <c r="BX623" s="344" t="s">
        <v>1247</v>
      </c>
      <c r="BY623" s="343" t="s">
        <v>5859</v>
      </c>
      <c r="BZ623" s="563">
        <v>24099404336</v>
      </c>
      <c r="CA623" s="157" t="s">
        <v>109</v>
      </c>
      <c r="CB623" s="157" t="s">
        <v>109</v>
      </c>
      <c r="CC623" s="172" t="s">
        <v>109</v>
      </c>
      <c r="CD623" s="172" t="s">
        <v>578</v>
      </c>
      <c r="CE623" s="172"/>
      <c r="CF623" s="280"/>
      <c r="CG623" s="157"/>
      <c r="CH623" s="157"/>
      <c r="CI623" s="157"/>
      <c r="CJ623" s="157"/>
      <c r="CK623" s="157"/>
      <c r="CL623" s="157"/>
      <c r="CM623" s="172" t="s">
        <v>109</v>
      </c>
      <c r="CN623" s="157"/>
      <c r="CO623" s="297"/>
    </row>
    <row r="624" spans="1:736" s="50" customFormat="1" ht="45.75" customHeight="1">
      <c r="A624" s="595">
        <f>1+A623</f>
        <v>623</v>
      </c>
      <c r="B624" s="368" t="s">
        <v>6298</v>
      </c>
      <c r="C624" s="135" t="s">
        <v>6299</v>
      </c>
      <c r="D624" s="541" t="s">
        <v>114</v>
      </c>
      <c r="E624" s="135">
        <v>45525</v>
      </c>
      <c r="F624" s="542">
        <v>45530</v>
      </c>
      <c r="G624" s="542">
        <v>45657</v>
      </c>
      <c r="H624" s="540" t="s">
        <v>416</v>
      </c>
      <c r="I624" s="543" t="s">
        <v>6300</v>
      </c>
      <c r="J624" s="134" t="s">
        <v>6301</v>
      </c>
      <c r="K624" s="544">
        <v>860015542</v>
      </c>
      <c r="L624" s="540">
        <v>6</v>
      </c>
      <c r="M624" s="545" t="s">
        <v>926</v>
      </c>
      <c r="N624" s="343" t="s">
        <v>98</v>
      </c>
      <c r="O624" s="546" t="s">
        <v>1061</v>
      </c>
      <c r="P624" s="540" t="s">
        <v>6302</v>
      </c>
      <c r="Q624" s="540" t="s">
        <v>6303</v>
      </c>
      <c r="R624" s="547">
        <f>+G624-F624</f>
        <v>127</v>
      </c>
      <c r="S624" s="540" t="s">
        <v>114</v>
      </c>
      <c r="T624" s="548">
        <v>0</v>
      </c>
      <c r="U624" s="549" t="s">
        <v>114</v>
      </c>
      <c r="V624" s="548">
        <v>0</v>
      </c>
      <c r="W624" s="550" t="s">
        <v>114</v>
      </c>
      <c r="X624" s="551" t="s">
        <v>114</v>
      </c>
      <c r="Y624" s="552" t="e">
        <f>+Z624+AA624+AB624</f>
        <v>#VALUE!</v>
      </c>
      <c r="Z624" s="553" t="s">
        <v>114</v>
      </c>
      <c r="AA624" s="554" t="s">
        <v>114</v>
      </c>
      <c r="AB624" s="555" t="s">
        <v>114</v>
      </c>
      <c r="AC624" s="554" t="s">
        <v>114</v>
      </c>
      <c r="AD624" s="554" t="s">
        <v>114</v>
      </c>
      <c r="AE624" s="554" t="s">
        <v>114</v>
      </c>
      <c r="AF624" s="554" t="s">
        <v>114</v>
      </c>
      <c r="AG624" s="554" t="s">
        <v>114</v>
      </c>
      <c r="AH624" s="554" t="s">
        <v>114</v>
      </c>
      <c r="AI624" s="554" t="s">
        <v>114</v>
      </c>
      <c r="AJ624" s="554" t="s">
        <v>114</v>
      </c>
      <c r="AK624" s="556" t="s">
        <v>104</v>
      </c>
      <c r="AL624" s="557" t="s">
        <v>6304</v>
      </c>
      <c r="AM624" s="540" t="s">
        <v>6305</v>
      </c>
      <c r="AN624" s="558">
        <v>80028843</v>
      </c>
      <c r="AO624" s="556" t="s">
        <v>114</v>
      </c>
      <c r="AP624" s="540" t="s">
        <v>114</v>
      </c>
      <c r="AQ624" s="559" t="s">
        <v>114</v>
      </c>
      <c r="AR624" s="556" t="s">
        <v>114</v>
      </c>
      <c r="AS624" s="540" t="s">
        <v>114</v>
      </c>
      <c r="AT624" s="556" t="s">
        <v>114</v>
      </c>
      <c r="AU624" s="556" t="s">
        <v>392</v>
      </c>
      <c r="AV624" s="540"/>
      <c r="AW624" s="540"/>
      <c r="AX624" s="540" t="s">
        <v>578</v>
      </c>
      <c r="AY624" s="540" t="s">
        <v>108</v>
      </c>
      <c r="AZ624" s="560"/>
      <c r="BA624" s="540"/>
      <c r="BB624" s="561"/>
      <c r="BC624" s="560"/>
      <c r="BD624" s="547"/>
      <c r="BE624" s="547"/>
      <c r="BF624" s="547"/>
      <c r="BG624" s="560"/>
      <c r="BH624" s="562">
        <f>T624+BB624</f>
        <v>0</v>
      </c>
      <c r="BI624" s="349" t="s">
        <v>135</v>
      </c>
      <c r="BJ624" s="540"/>
      <c r="BK624" s="540" t="s">
        <v>114</v>
      </c>
      <c r="BL624" s="540"/>
      <c r="BM624" s="166" t="s">
        <v>824</v>
      </c>
      <c r="BN624" s="345" t="s">
        <v>114</v>
      </c>
      <c r="BO624" s="343" t="s">
        <v>114</v>
      </c>
      <c r="BP624" s="343" t="s">
        <v>114</v>
      </c>
      <c r="BQ624" s="343" t="s">
        <v>114</v>
      </c>
      <c r="BR624" s="343" t="s">
        <v>114</v>
      </c>
      <c r="BS624" s="343" t="s">
        <v>114</v>
      </c>
      <c r="BT624" s="343" t="s">
        <v>114</v>
      </c>
      <c r="BU624" s="346" t="s">
        <v>6306</v>
      </c>
      <c r="BV624" s="343">
        <v>6013488000</v>
      </c>
      <c r="BW624" s="341" t="s">
        <v>6307</v>
      </c>
      <c r="BX624" s="344" t="s">
        <v>839</v>
      </c>
      <c r="BY624" s="343" t="s">
        <v>5859</v>
      </c>
      <c r="BZ624" s="563" t="s">
        <v>6308</v>
      </c>
      <c r="CA624" s="157"/>
      <c r="CB624" s="157"/>
      <c r="CC624" s="172"/>
      <c r="CD624" s="172"/>
      <c r="CE624" s="172"/>
      <c r="CF624" s="280"/>
      <c r="CG624" s="157"/>
      <c r="CH624" s="157"/>
      <c r="CI624" s="157"/>
      <c r="CJ624" s="157"/>
      <c r="CK624" s="157"/>
      <c r="CL624" s="157"/>
      <c r="CM624" s="172"/>
      <c r="CN624" s="157"/>
      <c r="CO624" s="297"/>
    </row>
    <row r="625" spans="1:736" s="50" customFormat="1" ht="45.75" customHeight="1">
      <c r="A625" s="595">
        <f>1+A624</f>
        <v>624</v>
      </c>
      <c r="B625" s="368" t="s">
        <v>6309</v>
      </c>
      <c r="C625" s="135" t="s">
        <v>6310</v>
      </c>
      <c r="D625" s="138" t="s">
        <v>6230</v>
      </c>
      <c r="E625" s="135">
        <v>45525</v>
      </c>
      <c r="F625" s="136">
        <v>45526</v>
      </c>
      <c r="G625" s="136">
        <v>45647</v>
      </c>
      <c r="H625" s="134" t="s">
        <v>416</v>
      </c>
      <c r="I625" s="139" t="s">
        <v>180</v>
      </c>
      <c r="J625" s="134" t="s">
        <v>6311</v>
      </c>
      <c r="K625" s="251">
        <v>1072652140</v>
      </c>
      <c r="L625" s="134">
        <v>3</v>
      </c>
      <c r="M625" s="252" t="s">
        <v>844</v>
      </c>
      <c r="N625" s="141" t="s">
        <v>98</v>
      </c>
      <c r="O625" s="151" t="s">
        <v>1061</v>
      </c>
      <c r="P625" s="134" t="s">
        <v>6312</v>
      </c>
      <c r="Q625" s="134" t="s">
        <v>6274</v>
      </c>
      <c r="R625" s="143">
        <f>+G625-F625</f>
        <v>121</v>
      </c>
      <c r="S625" s="134" t="s">
        <v>1252</v>
      </c>
      <c r="T625" s="253">
        <v>12104000</v>
      </c>
      <c r="U625" s="254" t="s">
        <v>6313</v>
      </c>
      <c r="V625" s="253">
        <f>+T625</f>
        <v>12104000</v>
      </c>
      <c r="W625" s="255" t="s">
        <v>6223</v>
      </c>
      <c r="X625" s="256" t="s">
        <v>473</v>
      </c>
      <c r="Y625" s="314">
        <f>+Z625+AA625+AB625</f>
        <v>12104000</v>
      </c>
      <c r="Z625" s="148">
        <f>+V625</f>
        <v>12104000</v>
      </c>
      <c r="AA625" s="149">
        <v>0</v>
      </c>
      <c r="AB625" s="150">
        <f>+AC625+AD625+AE625+AF625+AG625+AH625+AI625+AJ625</f>
        <v>0</v>
      </c>
      <c r="AC625" s="149">
        <v>0</v>
      </c>
      <c r="AD625" s="149">
        <v>0</v>
      </c>
      <c r="AE625" s="149">
        <v>0</v>
      </c>
      <c r="AF625" s="149">
        <v>0</v>
      </c>
      <c r="AG625" s="149">
        <v>0</v>
      </c>
      <c r="AH625" s="149">
        <v>0</v>
      </c>
      <c r="AI625" s="149">
        <v>0</v>
      </c>
      <c r="AJ625" s="149">
        <v>0</v>
      </c>
      <c r="AK625" s="142" t="s">
        <v>104</v>
      </c>
      <c r="AL625" s="103" t="s">
        <v>6314</v>
      </c>
      <c r="AM625" s="134" t="s">
        <v>1698</v>
      </c>
      <c r="AN625" s="140">
        <v>11202703</v>
      </c>
      <c r="AO625" s="142" t="s">
        <v>114</v>
      </c>
      <c r="AP625" s="134" t="s">
        <v>114</v>
      </c>
      <c r="AQ625" s="257" t="s">
        <v>114</v>
      </c>
      <c r="AR625" s="142" t="s">
        <v>114</v>
      </c>
      <c r="AS625" s="134" t="s">
        <v>578</v>
      </c>
      <c r="AT625" s="142" t="s">
        <v>578</v>
      </c>
      <c r="AU625" s="142" t="s">
        <v>392</v>
      </c>
      <c r="AV625" s="134"/>
      <c r="AW625" s="134"/>
      <c r="AX625" s="134" t="s">
        <v>578</v>
      </c>
      <c r="AY625" s="134" t="s">
        <v>108</v>
      </c>
      <c r="AZ625" s="156"/>
      <c r="BA625" s="134"/>
      <c r="BB625" s="169"/>
      <c r="BC625" s="156"/>
      <c r="BD625" s="143"/>
      <c r="BE625" s="143"/>
      <c r="BF625" s="143"/>
      <c r="BG625" s="156"/>
      <c r="BH625" s="153">
        <f>T625+BB625</f>
        <v>12104000</v>
      </c>
      <c r="BI625" s="349" t="s">
        <v>113</v>
      </c>
      <c r="BJ625" s="134"/>
      <c r="BK625" s="134" t="s">
        <v>114</v>
      </c>
      <c r="BL625" s="134"/>
      <c r="BM625" s="161" t="s">
        <v>6315</v>
      </c>
      <c r="BN625" s="170" t="s">
        <v>917</v>
      </c>
      <c r="BO625" s="141">
        <v>35</v>
      </c>
      <c r="BP625" s="141">
        <v>45418</v>
      </c>
      <c r="BQ625" s="141" t="s">
        <v>578</v>
      </c>
      <c r="BR625" s="141" t="s">
        <v>114</v>
      </c>
      <c r="BS625" s="141" t="s">
        <v>114</v>
      </c>
      <c r="BT625" s="141" t="s">
        <v>114</v>
      </c>
      <c r="BU625" s="166" t="s">
        <v>6316</v>
      </c>
      <c r="BV625" s="141">
        <v>3227654541</v>
      </c>
      <c r="BW625" s="114" t="s">
        <v>6317</v>
      </c>
      <c r="BX625" s="158" t="s">
        <v>881</v>
      </c>
      <c r="BY625" s="141" t="s">
        <v>5859</v>
      </c>
      <c r="BZ625" s="259">
        <v>91270379627</v>
      </c>
      <c r="CA625" s="157" t="s">
        <v>109</v>
      </c>
      <c r="CB625" s="157" t="s">
        <v>578</v>
      </c>
      <c r="CC625" s="172" t="s">
        <v>109</v>
      </c>
      <c r="CD625" s="172" t="s">
        <v>578</v>
      </c>
      <c r="CE625" s="172"/>
      <c r="CF625" s="280"/>
      <c r="CG625" s="157"/>
      <c r="CH625" s="157"/>
      <c r="CI625" s="157"/>
      <c r="CJ625" s="157"/>
      <c r="CK625" s="157"/>
      <c r="CL625" s="157"/>
      <c r="CM625" s="172" t="s">
        <v>109</v>
      </c>
      <c r="CN625" s="157"/>
      <c r="CO625" s="297"/>
    </row>
    <row r="626" spans="1:736" s="50" customFormat="1" ht="45.75" customHeight="1">
      <c r="A626" s="566">
        <f>1+A625</f>
        <v>625</v>
      </c>
      <c r="B626" s="402" t="s">
        <v>6318</v>
      </c>
      <c r="C626" s="202" t="s">
        <v>6319</v>
      </c>
      <c r="D626" s="205" t="s">
        <v>6230</v>
      </c>
      <c r="E626" s="202">
        <v>45526</v>
      </c>
      <c r="F626" s="203">
        <v>45527</v>
      </c>
      <c r="G626" s="203">
        <v>45647</v>
      </c>
      <c r="H626" s="201" t="s">
        <v>416</v>
      </c>
      <c r="I626" s="206" t="s">
        <v>5874</v>
      </c>
      <c r="J626" s="201" t="s">
        <v>6320</v>
      </c>
      <c r="K626" s="271">
        <v>79959804</v>
      </c>
      <c r="L626" s="201">
        <v>9</v>
      </c>
      <c r="M626" s="272" t="s">
        <v>844</v>
      </c>
      <c r="N626" s="208" t="s">
        <v>98</v>
      </c>
      <c r="O626" s="218" t="s">
        <v>3586</v>
      </c>
      <c r="P626" s="201" t="s">
        <v>6231</v>
      </c>
      <c r="Q626" s="201" t="s">
        <v>6232</v>
      </c>
      <c r="R626" s="210">
        <f>+G626-F626</f>
        <v>120</v>
      </c>
      <c r="S626" s="201" t="s">
        <v>6233</v>
      </c>
      <c r="T626" s="273">
        <v>20250000</v>
      </c>
      <c r="U626" s="274" t="s">
        <v>6321</v>
      </c>
      <c r="V626" s="273">
        <f>+T626</f>
        <v>20250000</v>
      </c>
      <c r="W626" s="275" t="s">
        <v>6223</v>
      </c>
      <c r="X626" s="276" t="s">
        <v>473</v>
      </c>
      <c r="Y626" s="313">
        <f>+Z626+AA626+AB626</f>
        <v>20250000</v>
      </c>
      <c r="Z626" s="215">
        <f>+V626</f>
        <v>20250000</v>
      </c>
      <c r="AA626" s="216">
        <v>0</v>
      </c>
      <c r="AB626" s="217">
        <f>+AC626+AD626+AE626+AF626+AG626+AH626+AI626+AJ626</f>
        <v>0</v>
      </c>
      <c r="AC626" s="216">
        <v>0</v>
      </c>
      <c r="AD626" s="216">
        <v>0</v>
      </c>
      <c r="AE626" s="216">
        <v>0</v>
      </c>
      <c r="AF626" s="216">
        <v>0</v>
      </c>
      <c r="AG626" s="216">
        <v>0</v>
      </c>
      <c r="AH626" s="216">
        <v>0</v>
      </c>
      <c r="AI626" s="216">
        <v>0</v>
      </c>
      <c r="AJ626" s="216">
        <v>0</v>
      </c>
      <c r="AK626" s="209" t="s">
        <v>104</v>
      </c>
      <c r="AL626" s="191" t="s">
        <v>6322</v>
      </c>
      <c r="AM626" s="201" t="s">
        <v>6236</v>
      </c>
      <c r="AN626" s="207">
        <v>35474745</v>
      </c>
      <c r="AO626" s="209" t="s">
        <v>114</v>
      </c>
      <c r="AP626" s="201" t="s">
        <v>114</v>
      </c>
      <c r="AQ626" s="277" t="s">
        <v>114</v>
      </c>
      <c r="AR626" s="209" t="s">
        <v>114</v>
      </c>
      <c r="AS626" s="201" t="s">
        <v>578</v>
      </c>
      <c r="AT626" s="209" t="s">
        <v>578</v>
      </c>
      <c r="AU626" s="209" t="s">
        <v>392</v>
      </c>
      <c r="AV626" s="201"/>
      <c r="AW626" s="201"/>
      <c r="AX626" s="201" t="s">
        <v>578</v>
      </c>
      <c r="AY626" s="201" t="s">
        <v>108</v>
      </c>
      <c r="AZ626" s="240"/>
      <c r="BA626" s="201"/>
      <c r="BB626" s="241"/>
      <c r="BC626" s="240"/>
      <c r="BD626" s="210"/>
      <c r="BE626" s="210"/>
      <c r="BF626" s="210"/>
      <c r="BG626" s="240"/>
      <c r="BH626" s="221">
        <f>T626+BB626</f>
        <v>20250000</v>
      </c>
      <c r="BI626" s="304" t="s">
        <v>6323</v>
      </c>
      <c r="BJ626" s="155"/>
      <c r="BK626" s="155" t="s">
        <v>114</v>
      </c>
      <c r="BL626" s="155"/>
      <c r="BM626" s="296" t="s">
        <v>136</v>
      </c>
      <c r="BN626" s="285" t="s">
        <v>917</v>
      </c>
      <c r="BO626" s="261">
        <v>47</v>
      </c>
      <c r="BP626" s="261">
        <v>28183</v>
      </c>
      <c r="BQ626" s="261" t="s">
        <v>578</v>
      </c>
      <c r="BR626" s="261" t="s">
        <v>114</v>
      </c>
      <c r="BS626" s="261" t="s">
        <v>114</v>
      </c>
      <c r="BT626" s="261" t="s">
        <v>114</v>
      </c>
      <c r="BU626" s="286" t="s">
        <v>3981</v>
      </c>
      <c r="BV626" s="261">
        <v>3192372872</v>
      </c>
      <c r="BW626" s="65" t="s">
        <v>6324</v>
      </c>
      <c r="BX626" s="287" t="s">
        <v>6325</v>
      </c>
      <c r="BY626" s="261" t="s">
        <v>5859</v>
      </c>
      <c r="BZ626" s="302">
        <v>5092008327</v>
      </c>
      <c r="CA626" s="223" t="s">
        <v>109</v>
      </c>
      <c r="CB626" s="223" t="s">
        <v>109</v>
      </c>
      <c r="CC626" s="223" t="s">
        <v>109</v>
      </c>
      <c r="CD626" s="223" t="s">
        <v>109</v>
      </c>
      <c r="CE626" s="223" t="s">
        <v>109</v>
      </c>
      <c r="CF626" s="223" t="s">
        <v>109</v>
      </c>
      <c r="CG626" s="223"/>
      <c r="CH626" s="223"/>
      <c r="CI626" s="223"/>
      <c r="CJ626" s="223"/>
      <c r="CK626" s="223"/>
      <c r="CL626" s="223"/>
      <c r="CM626" s="303"/>
      <c r="CN626" s="223"/>
      <c r="CO626" s="297"/>
    </row>
    <row r="627" spans="1:736" s="50" customFormat="1" ht="45.75" customHeight="1">
      <c r="A627" s="566">
        <f>1+A626</f>
        <v>626</v>
      </c>
      <c r="B627" s="402" t="s">
        <v>6326</v>
      </c>
      <c r="C627" s="202" t="s">
        <v>6327</v>
      </c>
      <c r="D627" s="205" t="s">
        <v>6230</v>
      </c>
      <c r="E627" s="202">
        <v>45526</v>
      </c>
      <c r="F627" s="203">
        <v>45527</v>
      </c>
      <c r="G627" s="203">
        <v>45647</v>
      </c>
      <c r="H627" s="201" t="s">
        <v>416</v>
      </c>
      <c r="I627" s="206" t="s">
        <v>5874</v>
      </c>
      <c r="J627" s="201" t="s">
        <v>6328</v>
      </c>
      <c r="K627" s="271">
        <v>1020821466</v>
      </c>
      <c r="L627" s="201">
        <v>5</v>
      </c>
      <c r="M627" s="272" t="s">
        <v>844</v>
      </c>
      <c r="N627" s="208" t="s">
        <v>98</v>
      </c>
      <c r="O627" s="218" t="s">
        <v>3586</v>
      </c>
      <c r="P627" s="201" t="s">
        <v>6231</v>
      </c>
      <c r="Q627" s="201" t="s">
        <v>6232</v>
      </c>
      <c r="R627" s="210">
        <f>+G627-F627</f>
        <v>120</v>
      </c>
      <c r="S627" s="201" t="s">
        <v>6233</v>
      </c>
      <c r="T627" s="273">
        <v>20250000</v>
      </c>
      <c r="U627" s="274" t="s">
        <v>6329</v>
      </c>
      <c r="V627" s="273">
        <f>+T627</f>
        <v>20250000</v>
      </c>
      <c r="W627" s="275" t="s">
        <v>6223</v>
      </c>
      <c r="X627" s="276" t="s">
        <v>473</v>
      </c>
      <c r="Y627" s="313">
        <f>+Z627+AA627+AB627</f>
        <v>20250000</v>
      </c>
      <c r="Z627" s="215">
        <f>+V627</f>
        <v>20250000</v>
      </c>
      <c r="AA627" s="216">
        <v>0</v>
      </c>
      <c r="AB627" s="217">
        <f>+AC627+AD627+AE627+AF627+AG627+AH627+AI627+AJ627</f>
        <v>0</v>
      </c>
      <c r="AC627" s="216">
        <v>0</v>
      </c>
      <c r="AD627" s="216">
        <v>0</v>
      </c>
      <c r="AE627" s="216">
        <v>0</v>
      </c>
      <c r="AF627" s="216">
        <v>0</v>
      </c>
      <c r="AG627" s="216">
        <v>0</v>
      </c>
      <c r="AH627" s="216">
        <v>0</v>
      </c>
      <c r="AI627" s="216">
        <v>0</v>
      </c>
      <c r="AJ627" s="216">
        <v>0</v>
      </c>
      <c r="AK627" s="209" t="s">
        <v>104</v>
      </c>
      <c r="AL627" s="191" t="s">
        <v>6330</v>
      </c>
      <c r="AM627" s="201" t="s">
        <v>6236</v>
      </c>
      <c r="AN627" s="207">
        <v>35474745</v>
      </c>
      <c r="AO627" s="209" t="s">
        <v>114</v>
      </c>
      <c r="AP627" s="201" t="s">
        <v>114</v>
      </c>
      <c r="AQ627" s="277" t="s">
        <v>114</v>
      </c>
      <c r="AR627" s="209" t="s">
        <v>114</v>
      </c>
      <c r="AS627" s="201" t="s">
        <v>578</v>
      </c>
      <c r="AT627" s="209" t="s">
        <v>578</v>
      </c>
      <c r="AU627" s="209" t="s">
        <v>392</v>
      </c>
      <c r="AV627" s="201"/>
      <c r="AW627" s="201"/>
      <c r="AX627" s="201" t="s">
        <v>578</v>
      </c>
      <c r="AY627" s="201" t="s">
        <v>108</v>
      </c>
      <c r="AZ627" s="240"/>
      <c r="BA627" s="201"/>
      <c r="BB627" s="241"/>
      <c r="BC627" s="240"/>
      <c r="BD627" s="210"/>
      <c r="BE627" s="210"/>
      <c r="BF627" s="210"/>
      <c r="BG627" s="240"/>
      <c r="BH627" s="221">
        <f>T627+BB627</f>
        <v>20250000</v>
      </c>
      <c r="BI627" s="304" t="s">
        <v>135</v>
      </c>
      <c r="BJ627" s="155"/>
      <c r="BK627" s="155" t="s">
        <v>114</v>
      </c>
      <c r="BL627" s="155"/>
      <c r="BM627" s="296" t="s">
        <v>136</v>
      </c>
      <c r="BN627" s="285" t="s">
        <v>917</v>
      </c>
      <c r="BO627" s="261">
        <v>28</v>
      </c>
      <c r="BP627" s="261">
        <v>35416</v>
      </c>
      <c r="BQ627" s="261" t="s">
        <v>578</v>
      </c>
      <c r="BR627" s="261" t="s">
        <v>114</v>
      </c>
      <c r="BS627" s="261" t="s">
        <v>114</v>
      </c>
      <c r="BT627" s="261" t="s">
        <v>114</v>
      </c>
      <c r="BU627" s="286" t="s">
        <v>6331</v>
      </c>
      <c r="BV627" s="261">
        <v>3214092641</v>
      </c>
      <c r="BW627" s="65" t="s">
        <v>6332</v>
      </c>
      <c r="BX627" s="287" t="s">
        <v>881</v>
      </c>
      <c r="BY627" s="261" t="s">
        <v>5859</v>
      </c>
      <c r="BZ627" s="302">
        <v>57187536580</v>
      </c>
      <c r="CA627" s="223" t="s">
        <v>109</v>
      </c>
      <c r="CB627" s="223" t="s">
        <v>109</v>
      </c>
      <c r="CC627" s="223" t="s">
        <v>109</v>
      </c>
      <c r="CD627" s="250" t="s">
        <v>109</v>
      </c>
      <c r="CE627" s="250" t="s">
        <v>109</v>
      </c>
      <c r="CF627" s="223" t="s">
        <v>109</v>
      </c>
      <c r="CG627" s="223"/>
      <c r="CH627" s="223"/>
      <c r="CI627" s="223"/>
      <c r="CJ627" s="223"/>
      <c r="CK627" s="223"/>
      <c r="CL627" s="223"/>
      <c r="CM627" s="303"/>
      <c r="CN627" s="223"/>
      <c r="CO627" s="297"/>
    </row>
    <row r="628" spans="1:736" s="50" customFormat="1" ht="45.75" customHeight="1">
      <c r="A628" s="595">
        <f>1+A627</f>
        <v>627</v>
      </c>
      <c r="B628" s="368" t="s">
        <v>6333</v>
      </c>
      <c r="C628" s="135" t="s">
        <v>6334</v>
      </c>
      <c r="D628" s="138" t="s">
        <v>6230</v>
      </c>
      <c r="E628" s="135">
        <v>45526</v>
      </c>
      <c r="F628" s="136">
        <v>45526</v>
      </c>
      <c r="G628" s="136">
        <v>45647</v>
      </c>
      <c r="H628" s="134" t="s">
        <v>416</v>
      </c>
      <c r="I628" s="139" t="s">
        <v>180</v>
      </c>
      <c r="J628" s="134" t="s">
        <v>1313</v>
      </c>
      <c r="K628" s="251">
        <v>1072661054</v>
      </c>
      <c r="L628" s="134">
        <v>6</v>
      </c>
      <c r="M628" s="252" t="s">
        <v>844</v>
      </c>
      <c r="N628" s="141" t="s">
        <v>98</v>
      </c>
      <c r="O628" s="151" t="s">
        <v>2287</v>
      </c>
      <c r="P628" s="134" t="s">
        <v>6335</v>
      </c>
      <c r="Q628" s="134" t="s">
        <v>6274</v>
      </c>
      <c r="R628" s="143">
        <f>+G628-F628</f>
        <v>121</v>
      </c>
      <c r="S628" s="134" t="s">
        <v>1252</v>
      </c>
      <c r="T628" s="253">
        <v>12104000</v>
      </c>
      <c r="U628" s="254" t="s">
        <v>6336</v>
      </c>
      <c r="V628" s="253">
        <f>+T628</f>
        <v>12104000</v>
      </c>
      <c r="W628" s="255" t="s">
        <v>6223</v>
      </c>
      <c r="X628" s="256" t="s">
        <v>473</v>
      </c>
      <c r="Y628" s="314">
        <f>+Z628+AA628+AB628</f>
        <v>12104000</v>
      </c>
      <c r="Z628" s="148">
        <f>+V628</f>
        <v>12104000</v>
      </c>
      <c r="AA628" s="149">
        <v>0</v>
      </c>
      <c r="AB628" s="150">
        <f>+AC628+AD628+AE628+AF628+AG628+AH628+AI628+AJ628</f>
        <v>0</v>
      </c>
      <c r="AC628" s="149">
        <v>0</v>
      </c>
      <c r="AD628" s="149">
        <v>0</v>
      </c>
      <c r="AE628" s="149">
        <v>0</v>
      </c>
      <c r="AF628" s="149">
        <v>0</v>
      </c>
      <c r="AG628" s="149">
        <v>0</v>
      </c>
      <c r="AH628" s="149">
        <v>0</v>
      </c>
      <c r="AI628" s="149">
        <v>0</v>
      </c>
      <c r="AJ628" s="149">
        <v>0</v>
      </c>
      <c r="AK628" s="142" t="s">
        <v>104</v>
      </c>
      <c r="AL628" s="103" t="s">
        <v>6337</v>
      </c>
      <c r="AM628" s="134" t="s">
        <v>1698</v>
      </c>
      <c r="AN628" s="140">
        <v>11202703</v>
      </c>
      <c r="AO628" s="142" t="s">
        <v>114</v>
      </c>
      <c r="AP628" s="134" t="s">
        <v>114</v>
      </c>
      <c r="AQ628" s="257" t="s">
        <v>114</v>
      </c>
      <c r="AR628" s="142" t="s">
        <v>114</v>
      </c>
      <c r="AS628" s="134" t="s">
        <v>578</v>
      </c>
      <c r="AT628" s="142" t="s">
        <v>578</v>
      </c>
      <c r="AU628" s="142" t="s">
        <v>392</v>
      </c>
      <c r="AV628" s="134"/>
      <c r="AW628" s="134"/>
      <c r="AX628" s="134" t="s">
        <v>578</v>
      </c>
      <c r="AY628" s="134" t="s">
        <v>108</v>
      </c>
      <c r="AZ628" s="156"/>
      <c r="BA628" s="134"/>
      <c r="BB628" s="169"/>
      <c r="BC628" s="156"/>
      <c r="BD628" s="143"/>
      <c r="BE628" s="143"/>
      <c r="BF628" s="143"/>
      <c r="BG628" s="156"/>
      <c r="BH628" s="153">
        <f>T628+BB628</f>
        <v>12104000</v>
      </c>
      <c r="BI628" s="349" t="s">
        <v>113</v>
      </c>
      <c r="BJ628" s="134"/>
      <c r="BK628" s="134" t="s">
        <v>114</v>
      </c>
      <c r="BL628" s="134"/>
      <c r="BM628" s="161" t="s">
        <v>6338</v>
      </c>
      <c r="BN628" s="170" t="s">
        <v>917</v>
      </c>
      <c r="BO628" s="141">
        <v>33</v>
      </c>
      <c r="BP628" s="141">
        <v>33419</v>
      </c>
      <c r="BQ628" s="141" t="s">
        <v>578</v>
      </c>
      <c r="BR628" s="141" t="s">
        <v>114</v>
      </c>
      <c r="BS628" s="141" t="s">
        <v>114</v>
      </c>
      <c r="BT628" s="141" t="s">
        <v>114</v>
      </c>
      <c r="BU628" s="166" t="s">
        <v>6339</v>
      </c>
      <c r="BV628" s="141">
        <v>3016856364</v>
      </c>
      <c r="BW628" s="114" t="s">
        <v>6340</v>
      </c>
      <c r="BX628" s="158" t="s">
        <v>881</v>
      </c>
      <c r="BY628" s="141" t="s">
        <v>5859</v>
      </c>
      <c r="BZ628" s="259">
        <v>62700029561</v>
      </c>
      <c r="CA628" s="157" t="s">
        <v>109</v>
      </c>
      <c r="CB628" s="157" t="s">
        <v>109</v>
      </c>
      <c r="CC628" s="172" t="s">
        <v>109</v>
      </c>
      <c r="CD628" s="172" t="s">
        <v>578</v>
      </c>
      <c r="CE628" s="172"/>
      <c r="CF628" s="280"/>
      <c r="CG628" s="157"/>
      <c r="CH628" s="157"/>
      <c r="CI628" s="157"/>
      <c r="CJ628" s="157"/>
      <c r="CK628" s="157"/>
      <c r="CL628" s="157"/>
      <c r="CM628" s="172" t="s">
        <v>109</v>
      </c>
      <c r="CN628" s="157"/>
      <c r="CO628" s="297"/>
    </row>
    <row r="629" spans="1:736" s="50" customFormat="1" ht="45.75" customHeight="1">
      <c r="A629" s="595">
        <f>1+A628</f>
        <v>628</v>
      </c>
      <c r="B629" s="368" t="s">
        <v>6341</v>
      </c>
      <c r="C629" s="135" t="s">
        <v>6342</v>
      </c>
      <c r="D629" s="138" t="s">
        <v>6230</v>
      </c>
      <c r="E629" s="135">
        <v>45526</v>
      </c>
      <c r="F629" s="136">
        <v>45527</v>
      </c>
      <c r="G629" s="136">
        <v>45648</v>
      </c>
      <c r="H629" s="134" t="s">
        <v>416</v>
      </c>
      <c r="I629" s="139" t="s">
        <v>180</v>
      </c>
      <c r="J629" s="134" t="s">
        <v>6343</v>
      </c>
      <c r="K629" s="251">
        <v>1072713565</v>
      </c>
      <c r="L629" s="134">
        <v>2</v>
      </c>
      <c r="M629" s="252" t="s">
        <v>844</v>
      </c>
      <c r="N629" s="141" t="s">
        <v>98</v>
      </c>
      <c r="O629" s="151" t="s">
        <v>2287</v>
      </c>
      <c r="P629" s="134" t="s">
        <v>6344</v>
      </c>
      <c r="Q629" s="134" t="s">
        <v>6274</v>
      </c>
      <c r="R629" s="143">
        <f>+G629-F629</f>
        <v>121</v>
      </c>
      <c r="S629" s="134" t="s">
        <v>1252</v>
      </c>
      <c r="T629" s="253">
        <v>12104000</v>
      </c>
      <c r="U629" s="254" t="s">
        <v>6345</v>
      </c>
      <c r="V629" s="253">
        <f>+T629</f>
        <v>12104000</v>
      </c>
      <c r="W629" s="255" t="s">
        <v>6223</v>
      </c>
      <c r="X629" s="256" t="s">
        <v>473</v>
      </c>
      <c r="Y629" s="314">
        <f>+Z629+AA629+AB629</f>
        <v>12104000</v>
      </c>
      <c r="Z629" s="148">
        <f>+V629</f>
        <v>12104000</v>
      </c>
      <c r="AA629" s="149">
        <v>0</v>
      </c>
      <c r="AB629" s="150">
        <f>+AC629+AD629+AE629+AF629+AG629+AH629+AI629+AJ629</f>
        <v>0</v>
      </c>
      <c r="AC629" s="149">
        <v>0</v>
      </c>
      <c r="AD629" s="149">
        <v>0</v>
      </c>
      <c r="AE629" s="149">
        <v>0</v>
      </c>
      <c r="AF629" s="149">
        <v>0</v>
      </c>
      <c r="AG629" s="149">
        <v>0</v>
      </c>
      <c r="AH629" s="149">
        <v>0</v>
      </c>
      <c r="AI629" s="149">
        <v>0</v>
      </c>
      <c r="AJ629" s="149">
        <v>0</v>
      </c>
      <c r="AK629" s="142" t="s">
        <v>104</v>
      </c>
      <c r="AL629" s="103" t="s">
        <v>6346</v>
      </c>
      <c r="AM629" s="134" t="s">
        <v>1698</v>
      </c>
      <c r="AN629" s="140">
        <v>11202703</v>
      </c>
      <c r="AO629" s="142" t="s">
        <v>114</v>
      </c>
      <c r="AP629" s="134" t="s">
        <v>114</v>
      </c>
      <c r="AQ629" s="257" t="s">
        <v>114</v>
      </c>
      <c r="AR629" s="142" t="s">
        <v>114</v>
      </c>
      <c r="AS629" s="134" t="s">
        <v>578</v>
      </c>
      <c r="AT629" s="142" t="s">
        <v>578</v>
      </c>
      <c r="AU629" s="142" t="s">
        <v>392</v>
      </c>
      <c r="AV629" s="134"/>
      <c r="AW629" s="134"/>
      <c r="AX629" s="134" t="s">
        <v>578</v>
      </c>
      <c r="AY629" s="134" t="s">
        <v>108</v>
      </c>
      <c r="AZ629" s="156"/>
      <c r="BA629" s="134"/>
      <c r="BB629" s="169"/>
      <c r="BC629" s="156"/>
      <c r="BD629" s="143"/>
      <c r="BE629" s="143"/>
      <c r="BF629" s="143"/>
      <c r="BG629" s="156"/>
      <c r="BH629" s="153">
        <f>T629+BB629</f>
        <v>12104000</v>
      </c>
      <c r="BI629" s="296" t="s">
        <v>135</v>
      </c>
      <c r="BJ629" s="134"/>
      <c r="BK629" s="134" t="s">
        <v>114</v>
      </c>
      <c r="BL629" s="134"/>
      <c r="BM629" s="296" t="s">
        <v>136</v>
      </c>
      <c r="BN629" s="170" t="s">
        <v>917</v>
      </c>
      <c r="BO629" s="141">
        <v>27</v>
      </c>
      <c r="BP629" s="141">
        <v>35492</v>
      </c>
      <c r="BQ629" s="141" t="s">
        <v>578</v>
      </c>
      <c r="BR629" s="141" t="s">
        <v>114</v>
      </c>
      <c r="BS629" s="141" t="s">
        <v>114</v>
      </c>
      <c r="BT629" s="141" t="s">
        <v>114</v>
      </c>
      <c r="BU629" s="166" t="s">
        <v>6347</v>
      </c>
      <c r="BV629" s="141">
        <v>3028632563</v>
      </c>
      <c r="BW629" s="114" t="s">
        <v>6348</v>
      </c>
      <c r="BX629" s="158" t="s">
        <v>6325</v>
      </c>
      <c r="BY629" s="141" t="s">
        <v>5859</v>
      </c>
      <c r="BZ629" s="259">
        <v>7002017430</v>
      </c>
      <c r="CA629" s="157" t="s">
        <v>109</v>
      </c>
      <c r="CB629" s="157" t="s">
        <v>109</v>
      </c>
      <c r="CC629" s="172" t="s">
        <v>109</v>
      </c>
      <c r="CD629" s="172" t="s">
        <v>109</v>
      </c>
      <c r="CE629" s="172"/>
      <c r="CF629" s="280"/>
      <c r="CG629" s="157"/>
      <c r="CH629" s="157"/>
      <c r="CI629" s="157"/>
      <c r="CJ629" s="157"/>
      <c r="CK629" s="157"/>
      <c r="CL629" s="157"/>
      <c r="CM629" s="172" t="s">
        <v>109</v>
      </c>
      <c r="CN629" s="157"/>
      <c r="CO629" s="297"/>
    </row>
    <row r="630" spans="1:736" s="50" customFormat="1" ht="45.75" customHeight="1">
      <c r="A630" s="595">
        <f>1+A629</f>
        <v>629</v>
      </c>
      <c r="B630" s="368" t="s">
        <v>6349</v>
      </c>
      <c r="C630" s="135" t="s">
        <v>6350</v>
      </c>
      <c r="D630" s="138" t="s">
        <v>6230</v>
      </c>
      <c r="E630" s="135">
        <v>45526</v>
      </c>
      <c r="F630" s="136">
        <v>45526</v>
      </c>
      <c r="G630" s="136">
        <v>45647</v>
      </c>
      <c r="H630" s="134" t="s">
        <v>416</v>
      </c>
      <c r="I630" s="139" t="s">
        <v>180</v>
      </c>
      <c r="J630" s="134" t="s">
        <v>1284</v>
      </c>
      <c r="K630" s="251">
        <v>1136887691</v>
      </c>
      <c r="L630" s="134">
        <v>0</v>
      </c>
      <c r="M630" s="252" t="s">
        <v>844</v>
      </c>
      <c r="N630" s="141" t="s">
        <v>98</v>
      </c>
      <c r="O630" s="151" t="s">
        <v>2287</v>
      </c>
      <c r="P630" s="134" t="s">
        <v>6335</v>
      </c>
      <c r="Q630" s="134" t="s">
        <v>6274</v>
      </c>
      <c r="R630" s="143">
        <f>+G630-F630</f>
        <v>121</v>
      </c>
      <c r="S630" s="134" t="s">
        <v>1252</v>
      </c>
      <c r="T630" s="253">
        <v>12104000</v>
      </c>
      <c r="U630" s="254" t="s">
        <v>6351</v>
      </c>
      <c r="V630" s="253">
        <f>+T630</f>
        <v>12104000</v>
      </c>
      <c r="W630" s="255" t="s">
        <v>6223</v>
      </c>
      <c r="X630" s="256" t="s">
        <v>473</v>
      </c>
      <c r="Y630" s="314">
        <f>+Z630+AA630+AB630</f>
        <v>12104000</v>
      </c>
      <c r="Z630" s="148">
        <f>+V630</f>
        <v>12104000</v>
      </c>
      <c r="AA630" s="149">
        <v>0</v>
      </c>
      <c r="AB630" s="150">
        <f>+AC630+AD630+AE630+AF630+AG630+AH630+AI630+AJ630</f>
        <v>0</v>
      </c>
      <c r="AC630" s="149">
        <v>0</v>
      </c>
      <c r="AD630" s="149">
        <v>0</v>
      </c>
      <c r="AE630" s="149">
        <v>0</v>
      </c>
      <c r="AF630" s="149">
        <v>0</v>
      </c>
      <c r="AG630" s="149">
        <v>0</v>
      </c>
      <c r="AH630" s="149">
        <v>0</v>
      </c>
      <c r="AI630" s="149">
        <v>0</v>
      </c>
      <c r="AJ630" s="149">
        <v>0</v>
      </c>
      <c r="AK630" s="142" t="s">
        <v>104</v>
      </c>
      <c r="AL630" s="103" t="s">
        <v>6352</v>
      </c>
      <c r="AM630" s="134" t="s">
        <v>1698</v>
      </c>
      <c r="AN630" s="140">
        <v>11202703</v>
      </c>
      <c r="AO630" s="142" t="s">
        <v>114</v>
      </c>
      <c r="AP630" s="134" t="s">
        <v>114</v>
      </c>
      <c r="AQ630" s="257" t="s">
        <v>114</v>
      </c>
      <c r="AR630" s="142" t="s">
        <v>114</v>
      </c>
      <c r="AS630" s="134" t="s">
        <v>578</v>
      </c>
      <c r="AT630" s="142" t="s">
        <v>578</v>
      </c>
      <c r="AU630" s="142" t="s">
        <v>392</v>
      </c>
      <c r="AV630" s="134"/>
      <c r="AW630" s="134"/>
      <c r="AX630" s="134" t="s">
        <v>578</v>
      </c>
      <c r="AY630" s="134" t="s">
        <v>108</v>
      </c>
      <c r="AZ630" s="156"/>
      <c r="BA630" s="134"/>
      <c r="BB630" s="169"/>
      <c r="BC630" s="156"/>
      <c r="BD630" s="143"/>
      <c r="BE630" s="143"/>
      <c r="BF630" s="143"/>
      <c r="BG630" s="156"/>
      <c r="BH630" s="153">
        <f>T630+BB630</f>
        <v>12104000</v>
      </c>
      <c r="BI630" s="349" t="s">
        <v>113</v>
      </c>
      <c r="BJ630" s="134"/>
      <c r="BK630" s="134" t="s">
        <v>114</v>
      </c>
      <c r="BL630" s="134"/>
      <c r="BM630" s="161" t="s">
        <v>6353</v>
      </c>
      <c r="BN630" s="170" t="s">
        <v>917</v>
      </c>
      <c r="BO630" s="141">
        <v>28</v>
      </c>
      <c r="BP630" s="141">
        <v>35145</v>
      </c>
      <c r="BQ630" s="141" t="s">
        <v>578</v>
      </c>
      <c r="BR630" s="141" t="s">
        <v>114</v>
      </c>
      <c r="BS630" s="141" t="s">
        <v>114</v>
      </c>
      <c r="BT630" s="141" t="s">
        <v>114</v>
      </c>
      <c r="BU630" s="166" t="s">
        <v>6354</v>
      </c>
      <c r="BV630" s="141">
        <v>3192494810</v>
      </c>
      <c r="BW630" s="114" t="s">
        <v>6355</v>
      </c>
      <c r="BX630" s="158" t="s">
        <v>839</v>
      </c>
      <c r="BY630" s="141" t="s">
        <v>5859</v>
      </c>
      <c r="BZ630" s="259" t="s">
        <v>6356</v>
      </c>
      <c r="CA630" s="157" t="s">
        <v>109</v>
      </c>
      <c r="CB630" s="157" t="s">
        <v>109</v>
      </c>
      <c r="CC630" s="172" t="s">
        <v>109</v>
      </c>
      <c r="CD630" s="172" t="s">
        <v>578</v>
      </c>
      <c r="CE630" s="172"/>
      <c r="CF630" s="280"/>
      <c r="CG630" s="157"/>
      <c r="CH630" s="157"/>
      <c r="CI630" s="157"/>
      <c r="CJ630" s="157"/>
      <c r="CK630" s="157"/>
      <c r="CL630" s="157"/>
      <c r="CM630" s="172" t="s">
        <v>109</v>
      </c>
      <c r="CN630" s="157"/>
      <c r="CO630" s="297"/>
    </row>
    <row r="631" spans="1:736" s="50" customFormat="1" ht="45.75" customHeight="1">
      <c r="A631" s="595">
        <f>1+A630</f>
        <v>630</v>
      </c>
      <c r="B631" s="368" t="s">
        <v>6357</v>
      </c>
      <c r="C631" s="135" t="s">
        <v>6358</v>
      </c>
      <c r="D631" s="138" t="s">
        <v>6359</v>
      </c>
      <c r="E631" s="135">
        <v>45526</v>
      </c>
      <c r="F631" s="136">
        <v>45531</v>
      </c>
      <c r="G631" s="136">
        <v>45603</v>
      </c>
      <c r="H631" s="134" t="s">
        <v>923</v>
      </c>
      <c r="I631" s="139" t="s">
        <v>924</v>
      </c>
      <c r="J631" s="134" t="s">
        <v>3862</v>
      </c>
      <c r="K631" s="251">
        <v>860007336</v>
      </c>
      <c r="L631" s="134">
        <v>1</v>
      </c>
      <c r="M631" s="252" t="s">
        <v>926</v>
      </c>
      <c r="N631" s="141" t="s">
        <v>98</v>
      </c>
      <c r="O631" s="151" t="s">
        <v>354</v>
      </c>
      <c r="P631" s="134" t="s">
        <v>3863</v>
      </c>
      <c r="Q631" s="134" t="s">
        <v>6360</v>
      </c>
      <c r="R631" s="143">
        <f>+G631-F631</f>
        <v>72</v>
      </c>
      <c r="S631" s="134" t="s">
        <v>6361</v>
      </c>
      <c r="T631" s="253">
        <v>1285714293</v>
      </c>
      <c r="U631" s="254" t="s">
        <v>6362</v>
      </c>
      <c r="V631" s="253">
        <v>450000000</v>
      </c>
      <c r="W631" s="255" t="s">
        <v>6223</v>
      </c>
      <c r="X631" s="256" t="s">
        <v>473</v>
      </c>
      <c r="Y631" s="314">
        <f>+Z631+AA631+AB631</f>
        <v>450000000</v>
      </c>
      <c r="Z631" s="148">
        <f>+V631</f>
        <v>450000000</v>
      </c>
      <c r="AA631" s="149">
        <v>0</v>
      </c>
      <c r="AB631" s="150">
        <f>+AC631+AD631+AE631+AF631+AG631+AH631+AI631+AJ631</f>
        <v>0</v>
      </c>
      <c r="AC631" s="149">
        <v>0</v>
      </c>
      <c r="AD631" s="149">
        <v>0</v>
      </c>
      <c r="AE631" s="149">
        <v>0</v>
      </c>
      <c r="AF631" s="149">
        <v>0</v>
      </c>
      <c r="AG631" s="149">
        <v>0</v>
      </c>
      <c r="AH631" s="149">
        <v>0</v>
      </c>
      <c r="AI631" s="149">
        <v>0</v>
      </c>
      <c r="AJ631" s="149">
        <v>0</v>
      </c>
      <c r="AK631" s="142" t="s">
        <v>104</v>
      </c>
      <c r="AL631" s="103" t="s">
        <v>6363</v>
      </c>
      <c r="AM631" s="134" t="s">
        <v>932</v>
      </c>
      <c r="AN631" s="140">
        <v>35196208</v>
      </c>
      <c r="AO631" s="142" t="s">
        <v>6364</v>
      </c>
      <c r="AP631" s="134" t="s">
        <v>6365</v>
      </c>
      <c r="AQ631" s="257">
        <v>45530</v>
      </c>
      <c r="AR631" s="142" t="s">
        <v>6366</v>
      </c>
      <c r="AS631" s="134" t="s">
        <v>114</v>
      </c>
      <c r="AT631" s="142" t="s">
        <v>109</v>
      </c>
      <c r="AU631" s="142" t="s">
        <v>392</v>
      </c>
      <c r="AV631" s="134"/>
      <c r="AW631" s="134"/>
      <c r="AX631" s="134" t="s">
        <v>578</v>
      </c>
      <c r="AY631" s="134" t="s">
        <v>108</v>
      </c>
      <c r="AZ631" s="156"/>
      <c r="BA631" s="134"/>
      <c r="BB631" s="169"/>
      <c r="BC631" s="156"/>
      <c r="BD631" s="143"/>
      <c r="BE631" s="143"/>
      <c r="BF631" s="143"/>
      <c r="BG631" s="156"/>
      <c r="BH631" s="153">
        <f>T631+BB631</f>
        <v>1285714293</v>
      </c>
      <c r="BI631" s="158" t="s">
        <v>135</v>
      </c>
      <c r="BJ631" s="134"/>
      <c r="BK631" s="134"/>
      <c r="BL631" s="134"/>
      <c r="BM631" s="161" t="s">
        <v>136</v>
      </c>
      <c r="BN631" s="170" t="s">
        <v>114</v>
      </c>
      <c r="BO631" s="141" t="s">
        <v>114</v>
      </c>
      <c r="BP631" s="141" t="s">
        <v>114</v>
      </c>
      <c r="BQ631" s="141" t="s">
        <v>114</v>
      </c>
      <c r="BR631" s="141" t="s">
        <v>114</v>
      </c>
      <c r="BS631" s="141" t="s">
        <v>114</v>
      </c>
      <c r="BT631" s="141" t="s">
        <v>114</v>
      </c>
      <c r="BU631" s="166" t="s">
        <v>3870</v>
      </c>
      <c r="BV631" s="141">
        <v>7420100</v>
      </c>
      <c r="BW631" s="114" t="s">
        <v>6367</v>
      </c>
      <c r="BX631" s="158" t="s">
        <v>839</v>
      </c>
      <c r="BY631" s="141" t="s">
        <v>119</v>
      </c>
      <c r="BZ631" s="259">
        <v>7000145867</v>
      </c>
      <c r="CA631" s="157" t="s">
        <v>109</v>
      </c>
      <c r="CB631" s="157" t="s">
        <v>578</v>
      </c>
      <c r="CC631" s="172" t="s">
        <v>3616</v>
      </c>
      <c r="CD631" s="172"/>
      <c r="CE631" s="172"/>
      <c r="CF631" s="280"/>
      <c r="CG631" s="157"/>
      <c r="CH631" s="157"/>
      <c r="CI631" s="157"/>
      <c r="CJ631" s="157"/>
      <c r="CK631" s="157"/>
      <c r="CL631" s="157"/>
      <c r="CM631" s="172" t="s">
        <v>109</v>
      </c>
      <c r="CN631" s="157"/>
      <c r="CO631" s="297"/>
    </row>
    <row r="632" spans="1:736" s="50" customFormat="1" ht="45.75" customHeight="1">
      <c r="A632" s="566">
        <f>1+A631</f>
        <v>631</v>
      </c>
      <c r="B632" s="402" t="s">
        <v>6368</v>
      </c>
      <c r="C632" s="202" t="s">
        <v>6369</v>
      </c>
      <c r="D632" s="205" t="s">
        <v>6112</v>
      </c>
      <c r="E632" s="202">
        <v>45526</v>
      </c>
      <c r="F632" s="203">
        <v>45527</v>
      </c>
      <c r="G632" s="203">
        <v>45646</v>
      </c>
      <c r="H632" s="201" t="s">
        <v>416</v>
      </c>
      <c r="I632" s="206" t="s">
        <v>5874</v>
      </c>
      <c r="J632" s="201" t="s">
        <v>6370</v>
      </c>
      <c r="K632" s="271">
        <v>11201443</v>
      </c>
      <c r="L632" s="201">
        <v>2</v>
      </c>
      <c r="M632" s="272" t="s">
        <v>844</v>
      </c>
      <c r="N632" s="208" t="s">
        <v>98</v>
      </c>
      <c r="O632" s="218" t="s">
        <v>993</v>
      </c>
      <c r="P632" s="201" t="s">
        <v>6371</v>
      </c>
      <c r="Q632" s="201" t="s">
        <v>6372</v>
      </c>
      <c r="R632" s="210">
        <f>+G632-F632</f>
        <v>119</v>
      </c>
      <c r="S632" s="201" t="s">
        <v>6373</v>
      </c>
      <c r="T632" s="273">
        <v>23600000</v>
      </c>
      <c r="U632" s="274" t="s">
        <v>6374</v>
      </c>
      <c r="V632" s="273">
        <f>+T632</f>
        <v>23600000</v>
      </c>
      <c r="W632" s="275" t="s">
        <v>6375</v>
      </c>
      <c r="X632" s="276" t="s">
        <v>473</v>
      </c>
      <c r="Y632" s="313">
        <f>+Z632+AA632+AB632</f>
        <v>23600000</v>
      </c>
      <c r="Z632" s="215">
        <f>+V632</f>
        <v>23600000</v>
      </c>
      <c r="AA632" s="216">
        <v>0</v>
      </c>
      <c r="AB632" s="217">
        <f>+AC632+AD632+AE632+AF632+AG632+AH632+AI632+AJ632</f>
        <v>0</v>
      </c>
      <c r="AC632" s="216">
        <v>0</v>
      </c>
      <c r="AD632" s="216">
        <v>0</v>
      </c>
      <c r="AE632" s="216">
        <v>0</v>
      </c>
      <c r="AF632" s="216">
        <v>0</v>
      </c>
      <c r="AG632" s="216">
        <v>0</v>
      </c>
      <c r="AH632" s="216">
        <v>0</v>
      </c>
      <c r="AI632" s="216">
        <v>0</v>
      </c>
      <c r="AJ632" s="216">
        <v>0</v>
      </c>
      <c r="AK632" s="209" t="s">
        <v>104</v>
      </c>
      <c r="AL632" s="191" t="s">
        <v>6376</v>
      </c>
      <c r="AM632" s="201" t="s">
        <v>3015</v>
      </c>
      <c r="AN632" s="207">
        <v>26559977</v>
      </c>
      <c r="AO632" s="209" t="s">
        <v>114</v>
      </c>
      <c r="AP632" s="201" t="s">
        <v>114</v>
      </c>
      <c r="AQ632" s="277" t="s">
        <v>114</v>
      </c>
      <c r="AR632" s="209" t="s">
        <v>114</v>
      </c>
      <c r="AS632" s="201" t="s">
        <v>109</v>
      </c>
      <c r="AT632" s="209" t="s">
        <v>109</v>
      </c>
      <c r="AU632" s="209" t="s">
        <v>392</v>
      </c>
      <c r="AV632" s="201"/>
      <c r="AW632" s="201"/>
      <c r="AX632" s="201" t="s">
        <v>578</v>
      </c>
      <c r="AY632" s="201" t="s">
        <v>108</v>
      </c>
      <c r="AZ632" s="240"/>
      <c r="BA632" s="201"/>
      <c r="BB632" s="241"/>
      <c r="BC632" s="240"/>
      <c r="BD632" s="210"/>
      <c r="BE632" s="210"/>
      <c r="BF632" s="210"/>
      <c r="BG632" s="240"/>
      <c r="BH632" s="221">
        <f>T632+BB632</f>
        <v>23600000</v>
      </c>
      <c r="BI632" s="637" t="s">
        <v>259</v>
      </c>
      <c r="BJ632" s="201"/>
      <c r="BK632" s="201" t="s">
        <v>114</v>
      </c>
      <c r="BL632" s="201"/>
      <c r="BM632" s="161" t="s">
        <v>6377</v>
      </c>
      <c r="BN632" s="285" t="s">
        <v>917</v>
      </c>
      <c r="BO632" s="261">
        <v>46</v>
      </c>
      <c r="BP632" s="261">
        <v>28590</v>
      </c>
      <c r="BQ632" s="261" t="s">
        <v>578</v>
      </c>
      <c r="BR632" s="261" t="s">
        <v>114</v>
      </c>
      <c r="BS632" s="261" t="s">
        <v>114</v>
      </c>
      <c r="BT632" s="261" t="s">
        <v>114</v>
      </c>
      <c r="BU632" s="286" t="s">
        <v>1995</v>
      </c>
      <c r="BV632" s="261">
        <v>3115748244</v>
      </c>
      <c r="BW632" s="65" t="s">
        <v>6378</v>
      </c>
      <c r="BX632" s="287" t="s">
        <v>304</v>
      </c>
      <c r="BY632" s="261" t="s">
        <v>119</v>
      </c>
      <c r="BZ632" s="302">
        <v>264311432</v>
      </c>
      <c r="CA632" s="223" t="s">
        <v>109</v>
      </c>
      <c r="CB632" s="223" t="s">
        <v>578</v>
      </c>
      <c r="CC632" s="223" t="s">
        <v>109</v>
      </c>
      <c r="CD632" s="294" t="s">
        <v>6379</v>
      </c>
      <c r="CE632" s="294"/>
      <c r="CF632" s="294"/>
      <c r="CG632" s="223"/>
      <c r="CH632" s="223"/>
      <c r="CI632" s="223"/>
      <c r="CJ632" s="223"/>
      <c r="CK632" s="223"/>
      <c r="CL632" s="223"/>
      <c r="CM632" s="303"/>
      <c r="CN632" s="223"/>
      <c r="CO632" s="297"/>
    </row>
    <row r="633" spans="1:736" s="50" customFormat="1" ht="45.75" customHeight="1">
      <c r="A633" s="627">
        <f>1+A632</f>
        <v>632</v>
      </c>
      <c r="B633" s="368" t="s">
        <v>6380</v>
      </c>
      <c r="C633" s="135" t="s">
        <v>6381</v>
      </c>
      <c r="D633" s="138" t="s">
        <v>6382</v>
      </c>
      <c r="E633" s="135">
        <v>45526</v>
      </c>
      <c r="F633" s="136">
        <v>45527</v>
      </c>
      <c r="G633" s="136">
        <v>45656</v>
      </c>
      <c r="H633" s="134" t="s">
        <v>416</v>
      </c>
      <c r="I633" s="139" t="s">
        <v>5874</v>
      </c>
      <c r="J633" s="134" t="s">
        <v>2020</v>
      </c>
      <c r="K633" s="251">
        <v>80544688</v>
      </c>
      <c r="L633" s="134">
        <v>2</v>
      </c>
      <c r="M633" s="252" t="s">
        <v>844</v>
      </c>
      <c r="N633" s="141" t="s">
        <v>98</v>
      </c>
      <c r="O633" s="151" t="s">
        <v>99</v>
      </c>
      <c r="P633" s="134" t="s">
        <v>6383</v>
      </c>
      <c r="Q633" s="134" t="s">
        <v>6384</v>
      </c>
      <c r="R633" s="143">
        <f>+G633-F633</f>
        <v>129</v>
      </c>
      <c r="S633" s="134" t="s">
        <v>6385</v>
      </c>
      <c r="T633" s="253">
        <v>27950000</v>
      </c>
      <c r="U633" s="254" t="s">
        <v>6386</v>
      </c>
      <c r="V633" s="253">
        <f>+T633</f>
        <v>27950000</v>
      </c>
      <c r="W633" s="255" t="s">
        <v>6375</v>
      </c>
      <c r="X633" s="256" t="s">
        <v>473</v>
      </c>
      <c r="Y633" s="314">
        <f>+Z633+AA633+AB633</f>
        <v>27950000</v>
      </c>
      <c r="Z633" s="148">
        <f>+V633</f>
        <v>27950000</v>
      </c>
      <c r="AA633" s="149">
        <v>0</v>
      </c>
      <c r="AB633" s="150">
        <f>+AC633+AD633+AE633+AF633+AG633+AH633+AI633+AJ633</f>
        <v>0</v>
      </c>
      <c r="AC633" s="149">
        <v>0</v>
      </c>
      <c r="AD633" s="149">
        <v>0</v>
      </c>
      <c r="AE633" s="149">
        <v>0</v>
      </c>
      <c r="AF633" s="149">
        <v>0</v>
      </c>
      <c r="AG633" s="149">
        <v>0</v>
      </c>
      <c r="AH633" s="149">
        <v>0</v>
      </c>
      <c r="AI633" s="149">
        <v>0</v>
      </c>
      <c r="AJ633" s="149">
        <v>0</v>
      </c>
      <c r="AK633" s="142" t="s">
        <v>104</v>
      </c>
      <c r="AL633" s="103" t="s">
        <v>6387</v>
      </c>
      <c r="AM633" s="134" t="s">
        <v>6388</v>
      </c>
      <c r="AN633" s="140">
        <v>35419901</v>
      </c>
      <c r="AO633" s="142" t="s">
        <v>114</v>
      </c>
      <c r="AP633" s="134" t="s">
        <v>114</v>
      </c>
      <c r="AQ633" s="257" t="s">
        <v>114</v>
      </c>
      <c r="AR633" s="142" t="s">
        <v>114</v>
      </c>
      <c r="AS633" s="134" t="s">
        <v>578</v>
      </c>
      <c r="AT633" s="142" t="s">
        <v>109</v>
      </c>
      <c r="AU633" s="142" t="s">
        <v>392</v>
      </c>
      <c r="AV633" s="134"/>
      <c r="AW633" s="134"/>
      <c r="AX633" s="134" t="s">
        <v>578</v>
      </c>
      <c r="AY633" s="134" t="s">
        <v>108</v>
      </c>
      <c r="AZ633" s="156"/>
      <c r="BA633" s="134"/>
      <c r="BB633" s="169"/>
      <c r="BC633" s="156"/>
      <c r="BD633" s="143"/>
      <c r="BE633" s="143"/>
      <c r="BF633" s="143"/>
      <c r="BG633" s="156"/>
      <c r="BH633" s="153">
        <f>T633+BB633</f>
        <v>27950000</v>
      </c>
      <c r="BI633" s="158" t="s">
        <v>259</v>
      </c>
      <c r="BJ633" s="134"/>
      <c r="BK633" s="134" t="s">
        <v>114</v>
      </c>
      <c r="BL633" s="134"/>
      <c r="BM633" s="346" t="s">
        <v>6389</v>
      </c>
      <c r="BN633" s="170" t="s">
        <v>917</v>
      </c>
      <c r="BO633" s="141">
        <v>44</v>
      </c>
      <c r="BP633" s="141">
        <v>29414</v>
      </c>
      <c r="BQ633" s="141" t="s">
        <v>578</v>
      </c>
      <c r="BR633" s="141" t="s">
        <v>114</v>
      </c>
      <c r="BS633" s="141" t="s">
        <v>114</v>
      </c>
      <c r="BT633" s="141" t="s">
        <v>114</v>
      </c>
      <c r="BU633" s="166" t="s">
        <v>6390</v>
      </c>
      <c r="BV633" s="141">
        <v>3118403761</v>
      </c>
      <c r="BW633" s="114" t="s">
        <v>2026</v>
      </c>
      <c r="BX633" s="158" t="s">
        <v>839</v>
      </c>
      <c r="BY633" s="141" t="s">
        <v>119</v>
      </c>
      <c r="BZ633" s="259">
        <v>465900001582</v>
      </c>
      <c r="CA633" s="157" t="s">
        <v>109</v>
      </c>
      <c r="CB633" s="157" t="s">
        <v>109</v>
      </c>
      <c r="CC633" s="172" t="s">
        <v>109</v>
      </c>
      <c r="CD633" s="280" t="s">
        <v>3616</v>
      </c>
      <c r="CE633" s="280" t="s">
        <v>3616</v>
      </c>
      <c r="CF633" s="280"/>
      <c r="CG633" s="157"/>
      <c r="CH633" s="157"/>
      <c r="CI633" s="157"/>
      <c r="CJ633" s="157"/>
      <c r="CK633" s="157"/>
      <c r="CL633" s="157"/>
      <c r="CM633" s="172" t="s">
        <v>109</v>
      </c>
      <c r="CN633" s="157"/>
      <c r="CO633" s="297"/>
    </row>
    <row r="634" spans="1:736" s="50" customFormat="1" ht="45.75" customHeight="1">
      <c r="A634" s="595">
        <v>633</v>
      </c>
      <c r="B634" s="368" t="s">
        <v>6391</v>
      </c>
      <c r="C634" s="135" t="s">
        <v>6392</v>
      </c>
      <c r="D634" s="138" t="s">
        <v>6393</v>
      </c>
      <c r="E634" s="135">
        <v>45526</v>
      </c>
      <c r="F634" s="136">
        <v>45527</v>
      </c>
      <c r="G634" s="136">
        <v>45646</v>
      </c>
      <c r="H634" s="134" t="s">
        <v>416</v>
      </c>
      <c r="I634" s="139" t="s">
        <v>180</v>
      </c>
      <c r="J634" s="134" t="s">
        <v>1353</v>
      </c>
      <c r="K634" s="251">
        <v>1072660196</v>
      </c>
      <c r="L634" s="134">
        <v>9</v>
      </c>
      <c r="M634" s="252" t="s">
        <v>844</v>
      </c>
      <c r="N634" s="141" t="s">
        <v>98</v>
      </c>
      <c r="O634" s="151" t="s">
        <v>427</v>
      </c>
      <c r="P634" s="134" t="s">
        <v>6394</v>
      </c>
      <c r="Q634" s="134" t="s">
        <v>6372</v>
      </c>
      <c r="R634" s="143">
        <f>+G634-F634</f>
        <v>119</v>
      </c>
      <c r="S634" s="134" t="s">
        <v>6395</v>
      </c>
      <c r="T634" s="253">
        <v>12224800</v>
      </c>
      <c r="U634" s="254" t="s">
        <v>6396</v>
      </c>
      <c r="V634" s="253">
        <f>+T634</f>
        <v>12224800</v>
      </c>
      <c r="W634" s="255" t="s">
        <v>6375</v>
      </c>
      <c r="X634" s="256" t="s">
        <v>473</v>
      </c>
      <c r="Y634" s="314">
        <f>+Z634+AA634+AB634</f>
        <v>12224800</v>
      </c>
      <c r="Z634" s="148">
        <f>+V634</f>
        <v>12224800</v>
      </c>
      <c r="AA634" s="149">
        <v>0</v>
      </c>
      <c r="AB634" s="150">
        <f>+AC634+AD634+AE634+AF634+AG634+AH634+AI634+AJ634</f>
        <v>0</v>
      </c>
      <c r="AC634" s="149">
        <v>0</v>
      </c>
      <c r="AD634" s="149">
        <v>0</v>
      </c>
      <c r="AE634" s="149">
        <v>0</v>
      </c>
      <c r="AF634" s="149">
        <v>0</v>
      </c>
      <c r="AG634" s="149">
        <v>0</v>
      </c>
      <c r="AH634" s="149">
        <v>0</v>
      </c>
      <c r="AI634" s="149">
        <v>0</v>
      </c>
      <c r="AJ634" s="149">
        <v>0</v>
      </c>
      <c r="AK634" s="142" t="s">
        <v>104</v>
      </c>
      <c r="AL634" s="103" t="s">
        <v>6397</v>
      </c>
      <c r="AM634" s="134" t="s">
        <v>1298</v>
      </c>
      <c r="AN634" s="140">
        <v>1072640905</v>
      </c>
      <c r="AO634" s="142" t="s">
        <v>114</v>
      </c>
      <c r="AP634" s="134" t="s">
        <v>114</v>
      </c>
      <c r="AQ634" s="257" t="s">
        <v>114</v>
      </c>
      <c r="AR634" s="142" t="s">
        <v>114</v>
      </c>
      <c r="AS634" s="134" t="s">
        <v>109</v>
      </c>
      <c r="AT634" s="142" t="s">
        <v>109</v>
      </c>
      <c r="AU634" s="142" t="s">
        <v>392</v>
      </c>
      <c r="AV634" s="134"/>
      <c r="AW634" s="134"/>
      <c r="AX634" s="134" t="s">
        <v>578</v>
      </c>
      <c r="AY634" s="134" t="s">
        <v>108</v>
      </c>
      <c r="AZ634" s="156"/>
      <c r="BA634" s="134"/>
      <c r="BB634" s="169"/>
      <c r="BC634" s="156"/>
      <c r="BD634" s="143"/>
      <c r="BE634" s="143"/>
      <c r="BF634" s="143"/>
      <c r="BG634" s="156"/>
      <c r="BH634" s="153">
        <f>T634+BB634</f>
        <v>12224800</v>
      </c>
      <c r="BI634" s="134" t="s">
        <v>113</v>
      </c>
      <c r="BJ634" s="134"/>
      <c r="BK634" s="134" t="s">
        <v>114</v>
      </c>
      <c r="BL634" s="134"/>
      <c r="BM634" s="134"/>
      <c r="BN634" s="170" t="s">
        <v>964</v>
      </c>
      <c r="BO634" s="141">
        <v>33</v>
      </c>
      <c r="BP634" s="141">
        <v>33313</v>
      </c>
      <c r="BQ634" s="141" t="s">
        <v>114</v>
      </c>
      <c r="BR634" s="141" t="s">
        <v>114</v>
      </c>
      <c r="BS634" s="141" t="s">
        <v>114</v>
      </c>
      <c r="BT634" s="141" t="s">
        <v>114</v>
      </c>
      <c r="BU634" s="166" t="s">
        <v>1358</v>
      </c>
      <c r="BV634" s="141">
        <v>3108595217</v>
      </c>
      <c r="BW634" s="114" t="s">
        <v>6398</v>
      </c>
      <c r="BX634" s="158" t="s">
        <v>1247</v>
      </c>
      <c r="BY634" s="141" t="s">
        <v>119</v>
      </c>
      <c r="BZ634" s="259">
        <v>24131348316</v>
      </c>
      <c r="CA634" s="157" t="s">
        <v>109</v>
      </c>
      <c r="CB634" s="157" t="s">
        <v>109</v>
      </c>
      <c r="CC634" s="172" t="s">
        <v>109</v>
      </c>
      <c r="CD634" s="172" t="s">
        <v>109</v>
      </c>
      <c r="CE634" s="172"/>
      <c r="CF634" s="280"/>
      <c r="CG634" s="157"/>
      <c r="CH634" s="157"/>
      <c r="CI634" s="157"/>
      <c r="CJ634" s="157"/>
      <c r="CK634" s="157"/>
      <c r="CL634" s="157"/>
      <c r="CM634" s="172" t="s">
        <v>109</v>
      </c>
      <c r="CN634" s="157"/>
      <c r="CO634" s="297"/>
    </row>
    <row r="635" spans="1:736" s="50" customFormat="1" ht="45.75" customHeight="1">
      <c r="A635" s="595">
        <f>1+A634</f>
        <v>634</v>
      </c>
      <c r="B635" s="368" t="s">
        <v>6399</v>
      </c>
      <c r="C635" s="135" t="s">
        <v>6400</v>
      </c>
      <c r="D635" s="138" t="s">
        <v>6098</v>
      </c>
      <c r="E635" s="135">
        <v>45526</v>
      </c>
      <c r="F635" s="136">
        <v>45527</v>
      </c>
      <c r="G635" s="136">
        <v>45630</v>
      </c>
      <c r="H635" s="134" t="s">
        <v>416</v>
      </c>
      <c r="I635" s="139" t="s">
        <v>5874</v>
      </c>
      <c r="J635" s="134" t="s">
        <v>6401</v>
      </c>
      <c r="K635" s="251">
        <v>3104102</v>
      </c>
      <c r="L635" s="134">
        <v>1</v>
      </c>
      <c r="M635" s="252" t="s">
        <v>844</v>
      </c>
      <c r="N635" s="141" t="s">
        <v>98</v>
      </c>
      <c r="O635" s="151" t="s">
        <v>2287</v>
      </c>
      <c r="P635" s="134" t="s">
        <v>6402</v>
      </c>
      <c r="Q635" s="134" t="s">
        <v>6403</v>
      </c>
      <c r="R635" s="143">
        <f>+G635-F635</f>
        <v>103</v>
      </c>
      <c r="S635" s="134" t="s">
        <v>6404</v>
      </c>
      <c r="T635" s="253">
        <v>18020000</v>
      </c>
      <c r="U635" s="254" t="s">
        <v>6405</v>
      </c>
      <c r="V635" s="253">
        <f>+T635</f>
        <v>18020000</v>
      </c>
      <c r="W635" s="255" t="s">
        <v>6375</v>
      </c>
      <c r="X635" s="256" t="s">
        <v>473</v>
      </c>
      <c r="Y635" s="314">
        <f>+Z635+AA635+AB635</f>
        <v>18020000</v>
      </c>
      <c r="Z635" s="148">
        <f>+V635</f>
        <v>18020000</v>
      </c>
      <c r="AA635" s="149">
        <v>0</v>
      </c>
      <c r="AB635" s="150">
        <f>+AC635+AD635+AE635+AF635+AG635+AH635+AI635+AJ635</f>
        <v>0</v>
      </c>
      <c r="AC635" s="149">
        <v>0</v>
      </c>
      <c r="AD635" s="149">
        <v>0</v>
      </c>
      <c r="AE635" s="149">
        <v>0</v>
      </c>
      <c r="AF635" s="149">
        <v>0</v>
      </c>
      <c r="AG635" s="149">
        <v>0</v>
      </c>
      <c r="AH635" s="149">
        <v>0</v>
      </c>
      <c r="AI635" s="149">
        <v>0</v>
      </c>
      <c r="AJ635" s="149">
        <v>0</v>
      </c>
      <c r="AK635" s="142" t="s">
        <v>104</v>
      </c>
      <c r="AL635" s="103" t="s">
        <v>6406</v>
      </c>
      <c r="AM635" s="134" t="s">
        <v>1670</v>
      </c>
      <c r="AN635" s="140">
        <v>3159624</v>
      </c>
      <c r="AO635" s="142" t="s">
        <v>114</v>
      </c>
      <c r="AP635" s="134" t="s">
        <v>114</v>
      </c>
      <c r="AQ635" s="257" t="s">
        <v>114</v>
      </c>
      <c r="AR635" s="142" t="s">
        <v>114</v>
      </c>
      <c r="AS635" s="134" t="s">
        <v>109</v>
      </c>
      <c r="AT635" s="142" t="s">
        <v>109</v>
      </c>
      <c r="AU635" s="142" t="s">
        <v>392</v>
      </c>
      <c r="AV635" s="134"/>
      <c r="AW635" s="134"/>
      <c r="AX635" s="134" t="s">
        <v>109</v>
      </c>
      <c r="AY635" s="134" t="s">
        <v>108</v>
      </c>
      <c r="AZ635" s="156"/>
      <c r="BA635" s="134"/>
      <c r="BB635" s="169"/>
      <c r="BC635" s="156"/>
      <c r="BD635" s="143"/>
      <c r="BE635" s="143"/>
      <c r="BF635" s="143"/>
      <c r="BG635" s="156"/>
      <c r="BH635" s="153">
        <f>T635+BB635</f>
        <v>18020000</v>
      </c>
      <c r="BI635" s="158" t="s">
        <v>259</v>
      </c>
      <c r="BJ635" s="134"/>
      <c r="BK635" s="134" t="s">
        <v>114</v>
      </c>
      <c r="BL635" s="134"/>
      <c r="BM635" s="161" t="s">
        <v>2539</v>
      </c>
      <c r="BN635" s="170" t="s">
        <v>917</v>
      </c>
      <c r="BO635" s="141">
        <v>48</v>
      </c>
      <c r="BP635" s="141">
        <v>45618</v>
      </c>
      <c r="BQ635" s="141" t="s">
        <v>578</v>
      </c>
      <c r="BR635" s="141" t="s">
        <v>114</v>
      </c>
      <c r="BS635" s="141" t="s">
        <v>114</v>
      </c>
      <c r="BT635" s="141" t="s">
        <v>114</v>
      </c>
      <c r="BU635" s="166" t="s">
        <v>6407</v>
      </c>
      <c r="BV635" s="141">
        <v>3123571163</v>
      </c>
      <c r="BW635" s="114" t="s">
        <v>6408</v>
      </c>
      <c r="BX635" s="158" t="s">
        <v>304</v>
      </c>
      <c r="BY635" s="141" t="s">
        <v>119</v>
      </c>
      <c r="BZ635" s="298">
        <v>264557638</v>
      </c>
      <c r="CA635" s="157" t="s">
        <v>109</v>
      </c>
      <c r="CB635" s="157" t="s">
        <v>109</v>
      </c>
      <c r="CC635" s="172" t="s">
        <v>109</v>
      </c>
      <c r="CD635" s="172" t="s">
        <v>109</v>
      </c>
      <c r="CE635" s="172"/>
      <c r="CF635" s="280"/>
      <c r="CG635" s="157"/>
      <c r="CH635" s="157"/>
      <c r="CI635" s="157"/>
      <c r="CJ635" s="157"/>
      <c r="CK635" s="157"/>
      <c r="CL635" s="157"/>
      <c r="CM635" s="172" t="s">
        <v>109</v>
      </c>
      <c r="CN635" s="157"/>
      <c r="CO635" s="297"/>
      <c r="CP635" s="297"/>
      <c r="CQ635" s="297"/>
      <c r="CR635" s="297"/>
      <c r="CS635" s="297"/>
      <c r="CT635" s="297"/>
      <c r="CU635" s="297"/>
      <c r="CV635" s="297"/>
      <c r="CW635" s="297"/>
      <c r="CX635" s="297"/>
      <c r="CY635" s="297"/>
      <c r="CZ635" s="297"/>
      <c r="DA635" s="297"/>
      <c r="DB635" s="297"/>
      <c r="DC635" s="297"/>
      <c r="DD635" s="297"/>
      <c r="DE635" s="297"/>
      <c r="DF635" s="297"/>
      <c r="DG635" s="297"/>
      <c r="DH635" s="297"/>
      <c r="DI635" s="297"/>
      <c r="DJ635" s="297"/>
      <c r="DK635" s="297"/>
      <c r="DL635" s="297"/>
      <c r="DM635" s="297"/>
      <c r="DN635" s="297"/>
      <c r="DO635" s="297"/>
      <c r="DP635" s="297"/>
      <c r="DQ635" s="297"/>
      <c r="DR635" s="297"/>
      <c r="DS635" s="297"/>
      <c r="DT635" s="297"/>
      <c r="DU635" s="297"/>
      <c r="DV635" s="297"/>
      <c r="DW635" s="297"/>
      <c r="DX635" s="297"/>
      <c r="DY635" s="297"/>
      <c r="DZ635" s="297"/>
      <c r="EA635" s="297"/>
      <c r="EB635" s="297"/>
      <c r="EC635" s="297"/>
      <c r="ED635" s="297"/>
      <c r="EE635" s="297"/>
    </row>
    <row r="636" spans="1:736" s="50" customFormat="1" ht="45.75" customHeight="1">
      <c r="A636" s="595">
        <f>1+A635</f>
        <v>635</v>
      </c>
      <c r="B636" s="368" t="s">
        <v>6409</v>
      </c>
      <c r="C636" s="135" t="s">
        <v>6410</v>
      </c>
      <c r="D636" s="138" t="s">
        <v>114</v>
      </c>
      <c r="E636" s="135">
        <v>45527</v>
      </c>
      <c r="F636" s="136">
        <v>45530</v>
      </c>
      <c r="G636" s="136">
        <v>45657</v>
      </c>
      <c r="H636" s="134" t="s">
        <v>416</v>
      </c>
      <c r="I636" s="139" t="s">
        <v>6300</v>
      </c>
      <c r="J636" s="134" t="s">
        <v>6411</v>
      </c>
      <c r="K636" s="251">
        <v>900294120</v>
      </c>
      <c r="L636" s="134">
        <v>1</v>
      </c>
      <c r="M636" s="252" t="s">
        <v>926</v>
      </c>
      <c r="N636" s="141" t="s">
        <v>98</v>
      </c>
      <c r="O636" s="151" t="s">
        <v>993</v>
      </c>
      <c r="P636" s="134" t="s">
        <v>6412</v>
      </c>
      <c r="Q636" s="134" t="s">
        <v>6303</v>
      </c>
      <c r="R636" s="143">
        <f>+G636-F636</f>
        <v>127</v>
      </c>
      <c r="S636" s="134" t="s">
        <v>114</v>
      </c>
      <c r="T636" s="253">
        <v>0</v>
      </c>
      <c r="U636" s="254" t="s">
        <v>114</v>
      </c>
      <c r="V636" s="253">
        <v>0</v>
      </c>
      <c r="W636" s="255" t="s">
        <v>114</v>
      </c>
      <c r="X636" s="256" t="s">
        <v>114</v>
      </c>
      <c r="Y636" s="314" t="e">
        <f>+Z636+AA636+AB636</f>
        <v>#VALUE!</v>
      </c>
      <c r="Z636" s="148" t="s">
        <v>114</v>
      </c>
      <c r="AA636" s="149" t="s">
        <v>114</v>
      </c>
      <c r="AB636" s="150" t="s">
        <v>114</v>
      </c>
      <c r="AC636" s="149" t="s">
        <v>114</v>
      </c>
      <c r="AD636" s="149" t="s">
        <v>114</v>
      </c>
      <c r="AE636" s="149" t="s">
        <v>114</v>
      </c>
      <c r="AF636" s="149" t="s">
        <v>114</v>
      </c>
      <c r="AG636" s="149" t="s">
        <v>114</v>
      </c>
      <c r="AH636" s="149" t="s">
        <v>114</v>
      </c>
      <c r="AI636" s="149" t="s">
        <v>114</v>
      </c>
      <c r="AJ636" s="149" t="s">
        <v>114</v>
      </c>
      <c r="AK636" s="142" t="s">
        <v>104</v>
      </c>
      <c r="AL636" s="103" t="s">
        <v>6413</v>
      </c>
      <c r="AM636" s="134" t="s">
        <v>6305</v>
      </c>
      <c r="AN636" s="140">
        <v>80028843</v>
      </c>
      <c r="AO636" s="142" t="s">
        <v>114</v>
      </c>
      <c r="AP636" s="134" t="s">
        <v>114</v>
      </c>
      <c r="AQ636" s="257" t="s">
        <v>114</v>
      </c>
      <c r="AR636" s="142" t="s">
        <v>114</v>
      </c>
      <c r="AS636" s="134" t="s">
        <v>114</v>
      </c>
      <c r="AT636" s="142" t="s">
        <v>114</v>
      </c>
      <c r="AU636" s="142" t="s">
        <v>392</v>
      </c>
      <c r="AV636" s="134"/>
      <c r="AW636" s="134"/>
      <c r="AX636" s="134" t="s">
        <v>578</v>
      </c>
      <c r="AY636" s="134" t="s">
        <v>108</v>
      </c>
      <c r="AZ636" s="156"/>
      <c r="BA636" s="134"/>
      <c r="BB636" s="169"/>
      <c r="BC636" s="156"/>
      <c r="BD636" s="143"/>
      <c r="BE636" s="143"/>
      <c r="BF636" s="143"/>
      <c r="BG636" s="156"/>
      <c r="BH636" s="153">
        <f>T636+BB636</f>
        <v>0</v>
      </c>
      <c r="BI636" s="349" t="s">
        <v>135</v>
      </c>
      <c r="BJ636" s="166" t="s">
        <v>824</v>
      </c>
      <c r="BK636" s="134" t="s">
        <v>114</v>
      </c>
      <c r="BL636" s="134"/>
      <c r="BM636" s="166" t="s">
        <v>824</v>
      </c>
      <c r="BN636" s="170" t="s">
        <v>114</v>
      </c>
      <c r="BO636" s="141" t="s">
        <v>114</v>
      </c>
      <c r="BP636" s="141" t="s">
        <v>114</v>
      </c>
      <c r="BQ636" s="141" t="s">
        <v>114</v>
      </c>
      <c r="BR636" s="141" t="s">
        <v>114</v>
      </c>
      <c r="BS636" s="141" t="s">
        <v>114</v>
      </c>
      <c r="BT636" s="141" t="s">
        <v>114</v>
      </c>
      <c r="BU636" s="166" t="s">
        <v>6414</v>
      </c>
      <c r="BV636" s="141">
        <v>3102084411</v>
      </c>
      <c r="BW636" s="114" t="s">
        <v>6415</v>
      </c>
      <c r="BX636" s="158" t="s">
        <v>1247</v>
      </c>
      <c r="BY636" s="141" t="s">
        <v>119</v>
      </c>
      <c r="BZ636" s="259">
        <v>21500386939</v>
      </c>
      <c r="CA636" s="157"/>
      <c r="CB636" s="157"/>
      <c r="CC636" s="172"/>
      <c r="CD636" s="172"/>
      <c r="CE636" s="172"/>
      <c r="CF636" s="280"/>
      <c r="CG636" s="157"/>
      <c r="CH636" s="157"/>
      <c r="CI636" s="157"/>
      <c r="CJ636" s="157"/>
      <c r="CK636" s="157"/>
      <c r="CL636" s="157"/>
      <c r="CM636" s="172"/>
      <c r="CN636" s="157"/>
      <c r="CO636" s="297"/>
    </row>
    <row r="637" spans="1:736" s="50" customFormat="1" ht="54" customHeight="1">
      <c r="A637" s="595">
        <f>1+A636</f>
        <v>636</v>
      </c>
      <c r="B637" s="368" t="s">
        <v>6416</v>
      </c>
      <c r="C637" s="135" t="s">
        <v>6417</v>
      </c>
      <c r="D637" s="138" t="s">
        <v>6393</v>
      </c>
      <c r="E637" s="135">
        <v>45527</v>
      </c>
      <c r="F637" s="136">
        <v>45527</v>
      </c>
      <c r="G637" s="136">
        <v>45646</v>
      </c>
      <c r="H637" s="134" t="s">
        <v>416</v>
      </c>
      <c r="I637" s="139" t="s">
        <v>180</v>
      </c>
      <c r="J637" s="134" t="s">
        <v>6418</v>
      </c>
      <c r="K637" s="251">
        <v>1072667152</v>
      </c>
      <c r="L637" s="134">
        <v>7</v>
      </c>
      <c r="M637" s="252" t="s">
        <v>844</v>
      </c>
      <c r="N637" s="141" t="s">
        <v>98</v>
      </c>
      <c r="O637" s="151" t="s">
        <v>99</v>
      </c>
      <c r="P637" s="134" t="s">
        <v>6394</v>
      </c>
      <c r="Q637" s="134" t="s">
        <v>6292</v>
      </c>
      <c r="R637" s="143">
        <f>+G637-F637</f>
        <v>119</v>
      </c>
      <c r="S637" s="134" t="s">
        <v>6419</v>
      </c>
      <c r="T637" s="253">
        <v>12224800</v>
      </c>
      <c r="U637" s="254" t="s">
        <v>6420</v>
      </c>
      <c r="V637" s="253">
        <f>+T637</f>
        <v>12224800</v>
      </c>
      <c r="W637" s="255" t="s">
        <v>6375</v>
      </c>
      <c r="X637" s="256" t="s">
        <v>473</v>
      </c>
      <c r="Y637" s="314">
        <f>+Z637+AA637+AB637</f>
        <v>12224800</v>
      </c>
      <c r="Z637" s="148">
        <f>+V637</f>
        <v>12224800</v>
      </c>
      <c r="AA637" s="149">
        <v>0</v>
      </c>
      <c r="AB637" s="150">
        <f>+AC637+AD637+AE637+AF637+AG637+AH637+AI637+AJ637</f>
        <v>0</v>
      </c>
      <c r="AC637" s="149">
        <v>0</v>
      </c>
      <c r="AD637" s="149">
        <v>0</v>
      </c>
      <c r="AE637" s="149">
        <v>0</v>
      </c>
      <c r="AF637" s="149">
        <v>0</v>
      </c>
      <c r="AG637" s="149">
        <v>0</v>
      </c>
      <c r="AH637" s="149">
        <v>0</v>
      </c>
      <c r="AI637" s="149">
        <v>0</v>
      </c>
      <c r="AJ637" s="149">
        <v>0</v>
      </c>
      <c r="AK637" s="142" t="s">
        <v>104</v>
      </c>
      <c r="AL637" s="103" t="s">
        <v>6421</v>
      </c>
      <c r="AM637" s="134" t="s">
        <v>6422</v>
      </c>
      <c r="AN637" s="140">
        <v>1072640905</v>
      </c>
      <c r="AO637" s="142" t="s">
        <v>114</v>
      </c>
      <c r="AP637" s="134" t="s">
        <v>114</v>
      </c>
      <c r="AQ637" s="257" t="s">
        <v>114</v>
      </c>
      <c r="AR637" s="142" t="s">
        <v>114</v>
      </c>
      <c r="AS637" s="134" t="s">
        <v>578</v>
      </c>
      <c r="AT637" s="142" t="s">
        <v>578</v>
      </c>
      <c r="AU637" s="142" t="s">
        <v>392</v>
      </c>
      <c r="AV637" s="134"/>
      <c r="AW637" s="134"/>
      <c r="AX637" s="134" t="s">
        <v>578</v>
      </c>
      <c r="AY637" s="134" t="s">
        <v>108</v>
      </c>
      <c r="AZ637" s="156"/>
      <c r="BA637" s="134"/>
      <c r="BB637" s="169"/>
      <c r="BC637" s="156"/>
      <c r="BD637" s="143"/>
      <c r="BE637" s="143"/>
      <c r="BF637" s="143"/>
      <c r="BG637" s="156"/>
      <c r="BH637" s="153">
        <f>T637+BB637</f>
        <v>12224800</v>
      </c>
      <c r="BI637" s="349" t="s">
        <v>113</v>
      </c>
      <c r="BJ637" s="134"/>
      <c r="BK637" s="134" t="s">
        <v>114</v>
      </c>
      <c r="BL637" s="134"/>
      <c r="BM637" s="161" t="s">
        <v>6423</v>
      </c>
      <c r="BN637" s="170" t="s">
        <v>964</v>
      </c>
      <c r="BO637" s="141">
        <v>32</v>
      </c>
      <c r="BP637" s="141">
        <v>33812</v>
      </c>
      <c r="BQ637" s="141" t="s">
        <v>114</v>
      </c>
      <c r="BR637" s="141" t="s">
        <v>114</v>
      </c>
      <c r="BS637" s="141" t="s">
        <v>114</v>
      </c>
      <c r="BT637" s="141" t="s">
        <v>114</v>
      </c>
      <c r="BU637" s="166" t="s">
        <v>6424</v>
      </c>
      <c r="BV637" s="141">
        <v>314432164</v>
      </c>
      <c r="BW637" s="114" t="s">
        <v>6425</v>
      </c>
      <c r="BX637" s="158" t="s">
        <v>839</v>
      </c>
      <c r="BY637" s="141" t="s">
        <v>119</v>
      </c>
      <c r="BZ637" s="259" t="s">
        <v>6426</v>
      </c>
      <c r="CA637" s="157" t="s">
        <v>109</v>
      </c>
      <c r="CB637" s="157" t="s">
        <v>109</v>
      </c>
      <c r="CC637" s="172" t="s">
        <v>6427</v>
      </c>
      <c r="CD637" s="172" t="s">
        <v>578</v>
      </c>
      <c r="CE637" s="172"/>
      <c r="CF637" s="280"/>
      <c r="CG637" s="157"/>
      <c r="CH637" s="157"/>
      <c r="CI637" s="157"/>
      <c r="CJ637" s="157"/>
      <c r="CK637" s="157"/>
      <c r="CL637" s="157"/>
      <c r="CM637" s="172" t="s">
        <v>109</v>
      </c>
      <c r="CN637" s="157"/>
      <c r="CO637" s="297"/>
    </row>
    <row r="638" spans="1:736" s="50" customFormat="1" ht="45.75" customHeight="1">
      <c r="A638" s="627">
        <f>1+A637</f>
        <v>637</v>
      </c>
      <c r="B638" s="368" t="s">
        <v>6428</v>
      </c>
      <c r="C638" s="135" t="s">
        <v>6429</v>
      </c>
      <c r="D638" s="138" t="s">
        <v>6393</v>
      </c>
      <c r="E638" s="135">
        <v>45527</v>
      </c>
      <c r="F638" s="136">
        <v>45527</v>
      </c>
      <c r="G638" s="136">
        <v>45646</v>
      </c>
      <c r="H638" s="134" t="s">
        <v>416</v>
      </c>
      <c r="I638" s="139" t="s">
        <v>5874</v>
      </c>
      <c r="J638" s="134" t="s">
        <v>6430</v>
      </c>
      <c r="K638" s="251">
        <v>1072702014</v>
      </c>
      <c r="L638" s="134">
        <v>9</v>
      </c>
      <c r="M638" s="252" t="s">
        <v>844</v>
      </c>
      <c r="N638" s="141" t="s">
        <v>98</v>
      </c>
      <c r="O638" s="151" t="s">
        <v>993</v>
      </c>
      <c r="P638" s="134" t="s">
        <v>6431</v>
      </c>
      <c r="Q638" s="134" t="s">
        <v>6292</v>
      </c>
      <c r="R638" s="143">
        <f>+G638-F638</f>
        <v>119</v>
      </c>
      <c r="S638" s="134" t="s">
        <v>6432</v>
      </c>
      <c r="T638" s="253">
        <v>20846667</v>
      </c>
      <c r="U638" s="254" t="s">
        <v>6433</v>
      </c>
      <c r="V638" s="253">
        <f>+T638</f>
        <v>20846667</v>
      </c>
      <c r="W638" s="255" t="s">
        <v>6375</v>
      </c>
      <c r="X638" s="256" t="s">
        <v>473</v>
      </c>
      <c r="Y638" s="314">
        <f>+Z638+AA638+AB638</f>
        <v>20846667</v>
      </c>
      <c r="Z638" s="148">
        <f>+V638</f>
        <v>20846667</v>
      </c>
      <c r="AA638" s="149">
        <v>0</v>
      </c>
      <c r="AB638" s="150">
        <f>+AC638+AD638+AE638+AF638+AG638+AH638+AI638+AJ638</f>
        <v>0</v>
      </c>
      <c r="AC638" s="149">
        <v>0</v>
      </c>
      <c r="AD638" s="149">
        <v>0</v>
      </c>
      <c r="AE638" s="149">
        <v>0</v>
      </c>
      <c r="AF638" s="149">
        <v>0</v>
      </c>
      <c r="AG638" s="149">
        <v>0</v>
      </c>
      <c r="AH638" s="149">
        <v>0</v>
      </c>
      <c r="AI638" s="149">
        <v>0</v>
      </c>
      <c r="AJ638" s="149">
        <v>0</v>
      </c>
      <c r="AK638" s="142" t="s">
        <v>104</v>
      </c>
      <c r="AL638" s="103" t="s">
        <v>6434</v>
      </c>
      <c r="AM638" s="134" t="s">
        <v>6422</v>
      </c>
      <c r="AN638" s="140">
        <v>1072640905</v>
      </c>
      <c r="AO638" s="142" t="s">
        <v>114</v>
      </c>
      <c r="AP638" s="134" t="s">
        <v>114</v>
      </c>
      <c r="AQ638" s="257" t="s">
        <v>114</v>
      </c>
      <c r="AR638" s="142" t="s">
        <v>114</v>
      </c>
      <c r="AS638" s="134" t="s">
        <v>578</v>
      </c>
      <c r="AT638" s="142" t="s">
        <v>578</v>
      </c>
      <c r="AU638" s="142" t="s">
        <v>392</v>
      </c>
      <c r="AV638" s="134"/>
      <c r="AW638" s="134"/>
      <c r="AX638" s="134" t="s">
        <v>578</v>
      </c>
      <c r="AY638" s="134" t="s">
        <v>108</v>
      </c>
      <c r="AZ638" s="156"/>
      <c r="BA638" s="134"/>
      <c r="BB638" s="169"/>
      <c r="BC638" s="156"/>
      <c r="BD638" s="143"/>
      <c r="BE638" s="143"/>
      <c r="BF638" s="143"/>
      <c r="BG638" s="156"/>
      <c r="BH638" s="153">
        <f>T638+BB638</f>
        <v>20846667</v>
      </c>
      <c r="BI638" s="349" t="s">
        <v>259</v>
      </c>
      <c r="BJ638" s="134"/>
      <c r="BK638" s="134" t="s">
        <v>114</v>
      </c>
      <c r="BL638" s="134"/>
      <c r="BM638" s="346" t="s">
        <v>6435</v>
      </c>
      <c r="BN638" s="170" t="s">
        <v>917</v>
      </c>
      <c r="BO638" s="141">
        <v>30</v>
      </c>
      <c r="BP638" s="141" t="s">
        <v>6436</v>
      </c>
      <c r="BQ638" s="141" t="s">
        <v>578</v>
      </c>
      <c r="BR638" s="141" t="s">
        <v>114</v>
      </c>
      <c r="BS638" s="141" t="s">
        <v>114</v>
      </c>
      <c r="BT638" s="141" t="s">
        <v>114</v>
      </c>
      <c r="BU638" s="166" t="s">
        <v>1332</v>
      </c>
      <c r="BV638" s="141">
        <v>3006610045</v>
      </c>
      <c r="BW638" s="114" t="s">
        <v>1333</v>
      </c>
      <c r="BX638" s="158" t="s">
        <v>839</v>
      </c>
      <c r="BY638" s="141" t="s">
        <v>119</v>
      </c>
      <c r="BZ638" s="259" t="s">
        <v>1334</v>
      </c>
      <c r="CA638" s="157" t="s">
        <v>109</v>
      </c>
      <c r="CB638" s="157" t="s">
        <v>109</v>
      </c>
      <c r="CC638" s="172" t="s">
        <v>109</v>
      </c>
      <c r="CD638" s="172" t="s">
        <v>109</v>
      </c>
      <c r="CE638" s="172"/>
      <c r="CF638" s="280"/>
      <c r="CG638" s="157"/>
      <c r="CH638" s="157"/>
      <c r="CI638" s="157"/>
      <c r="CJ638" s="157"/>
      <c r="CK638" s="157"/>
      <c r="CL638" s="157"/>
      <c r="CM638" s="172" t="s">
        <v>109</v>
      </c>
      <c r="CN638" s="157"/>
      <c r="CO638" s="297"/>
    </row>
    <row r="639" spans="1:736" s="50" customFormat="1" ht="45.75" customHeight="1">
      <c r="A639" s="595">
        <f>1+A638</f>
        <v>638</v>
      </c>
      <c r="B639" s="368" t="s">
        <v>6437</v>
      </c>
      <c r="C639" s="135" t="s">
        <v>6438</v>
      </c>
      <c r="D639" s="138" t="s">
        <v>6393</v>
      </c>
      <c r="E639" s="135">
        <v>45527</v>
      </c>
      <c r="F639" s="136">
        <v>45527</v>
      </c>
      <c r="G639" s="136">
        <v>45646</v>
      </c>
      <c r="H639" s="134" t="s">
        <v>416</v>
      </c>
      <c r="I639" s="139" t="s">
        <v>5874</v>
      </c>
      <c r="J639" s="134" t="s">
        <v>6439</v>
      </c>
      <c r="K639" s="251">
        <v>1072657198</v>
      </c>
      <c r="L639" s="134">
        <v>2</v>
      </c>
      <c r="M639" s="252" t="s">
        <v>844</v>
      </c>
      <c r="N639" s="141" t="s">
        <v>98</v>
      </c>
      <c r="O639" s="151" t="s">
        <v>993</v>
      </c>
      <c r="P639" s="134" t="s">
        <v>6431</v>
      </c>
      <c r="Q639" s="134" t="s">
        <v>6292</v>
      </c>
      <c r="R639" s="143">
        <f>+G639-F639</f>
        <v>119</v>
      </c>
      <c r="S639" s="134" t="s">
        <v>6432</v>
      </c>
      <c r="T639" s="253">
        <v>20846667</v>
      </c>
      <c r="U639" s="254" t="s">
        <v>6440</v>
      </c>
      <c r="V639" s="253">
        <f>+T639</f>
        <v>20846667</v>
      </c>
      <c r="W639" s="255" t="s">
        <v>6375</v>
      </c>
      <c r="X639" s="256" t="s">
        <v>473</v>
      </c>
      <c r="Y639" s="314">
        <f>+Z639+AA639+AB639</f>
        <v>20846667</v>
      </c>
      <c r="Z639" s="148">
        <f>+V639</f>
        <v>20846667</v>
      </c>
      <c r="AA639" s="149">
        <v>0</v>
      </c>
      <c r="AB639" s="150">
        <f>+AC639+AD639+AE639+AF639+AG639+AH639+AI639+AJ639</f>
        <v>0</v>
      </c>
      <c r="AC639" s="149">
        <v>0</v>
      </c>
      <c r="AD639" s="149">
        <v>0</v>
      </c>
      <c r="AE639" s="149">
        <v>0</v>
      </c>
      <c r="AF639" s="149">
        <v>0</v>
      </c>
      <c r="AG639" s="149">
        <v>0</v>
      </c>
      <c r="AH639" s="149">
        <v>0</v>
      </c>
      <c r="AI639" s="149">
        <v>0</v>
      </c>
      <c r="AJ639" s="149">
        <v>0</v>
      </c>
      <c r="AK639" s="142" t="s">
        <v>104</v>
      </c>
      <c r="AL639" s="103" t="s">
        <v>6441</v>
      </c>
      <c r="AM639" s="134" t="s">
        <v>6422</v>
      </c>
      <c r="AN639" s="140">
        <v>1072640905</v>
      </c>
      <c r="AO639" s="142" t="s">
        <v>114</v>
      </c>
      <c r="AP639" s="134" t="s">
        <v>114</v>
      </c>
      <c r="AQ639" s="257" t="s">
        <v>114</v>
      </c>
      <c r="AR639" s="142" t="s">
        <v>114</v>
      </c>
      <c r="AS639" s="134" t="s">
        <v>578</v>
      </c>
      <c r="AT639" s="142" t="s">
        <v>578</v>
      </c>
      <c r="AU639" s="142" t="s">
        <v>392</v>
      </c>
      <c r="AV639" s="134"/>
      <c r="AW639" s="134"/>
      <c r="AX639" s="134" t="s">
        <v>578</v>
      </c>
      <c r="AY639" s="134" t="s">
        <v>108</v>
      </c>
      <c r="AZ639" s="156"/>
      <c r="BA639" s="134"/>
      <c r="BB639" s="169"/>
      <c r="BC639" s="156"/>
      <c r="BD639" s="143"/>
      <c r="BE639" s="143"/>
      <c r="BF639" s="143"/>
      <c r="BG639" s="156"/>
      <c r="BH639" s="153">
        <f>T639+BB639</f>
        <v>20846667</v>
      </c>
      <c r="BI639" s="349" t="s">
        <v>259</v>
      </c>
      <c r="BJ639" s="134"/>
      <c r="BK639" s="134" t="s">
        <v>114</v>
      </c>
      <c r="BL639" s="134"/>
      <c r="BM639" s="296" t="s">
        <v>6442</v>
      </c>
      <c r="BN639" s="170" t="s">
        <v>964</v>
      </c>
      <c r="BO639" s="141">
        <v>34</v>
      </c>
      <c r="BP639" s="141">
        <v>33070</v>
      </c>
      <c r="BQ639" s="141" t="s">
        <v>114</v>
      </c>
      <c r="BR639" s="141" t="s">
        <v>114</v>
      </c>
      <c r="BS639" s="141" t="s">
        <v>114</v>
      </c>
      <c r="BT639" s="141" t="s">
        <v>114</v>
      </c>
      <c r="BU639" s="166" t="s">
        <v>6443</v>
      </c>
      <c r="BV639" s="141">
        <v>8634812</v>
      </c>
      <c r="BW639" s="114" t="s">
        <v>1300</v>
      </c>
      <c r="BX639" s="158" t="s">
        <v>304</v>
      </c>
      <c r="BY639" s="141" t="s">
        <v>119</v>
      </c>
      <c r="BZ639" s="259">
        <v>244670597</v>
      </c>
      <c r="CA639" s="157" t="s">
        <v>109</v>
      </c>
      <c r="CB639" s="157" t="s">
        <v>109</v>
      </c>
      <c r="CC639" s="172" t="s">
        <v>109</v>
      </c>
      <c r="CD639" s="172" t="s">
        <v>109</v>
      </c>
      <c r="CE639" s="172"/>
      <c r="CF639" s="280"/>
      <c r="CG639" s="157"/>
      <c r="CH639" s="157"/>
      <c r="CI639" s="157"/>
      <c r="CJ639" s="157"/>
      <c r="CK639" s="157"/>
      <c r="CL639" s="157"/>
      <c r="CM639" s="172" t="s">
        <v>109</v>
      </c>
      <c r="CN639" s="157"/>
      <c r="CO639" s="297"/>
    </row>
    <row r="640" spans="1:736" s="50" customFormat="1" ht="45.75" customHeight="1">
      <c r="A640" s="595">
        <f>1+A639</f>
        <v>639</v>
      </c>
      <c r="B640" s="368" t="s">
        <v>6444</v>
      </c>
      <c r="C640" s="363" t="s">
        <v>6445</v>
      </c>
      <c r="D640" s="138" t="s">
        <v>6382</v>
      </c>
      <c r="E640" s="363">
        <v>45527</v>
      </c>
      <c r="F640" s="364">
        <v>45530</v>
      </c>
      <c r="G640" s="364">
        <v>45656</v>
      </c>
      <c r="H640" s="168" t="s">
        <v>416</v>
      </c>
      <c r="I640" s="365" t="s">
        <v>5874</v>
      </c>
      <c r="J640" s="387" t="s">
        <v>4208</v>
      </c>
      <c r="K640" s="366">
        <v>35476098</v>
      </c>
      <c r="L640" s="168">
        <v>1</v>
      </c>
      <c r="M640" s="362" t="s">
        <v>844</v>
      </c>
      <c r="N640" s="367" t="s">
        <v>98</v>
      </c>
      <c r="O640" s="368" t="s">
        <v>99</v>
      </c>
      <c r="P640" s="168" t="s">
        <v>6446</v>
      </c>
      <c r="Q640" s="168" t="s">
        <v>6447</v>
      </c>
      <c r="R640" s="369">
        <f>+G640-F640</f>
        <v>126</v>
      </c>
      <c r="S640" s="168" t="s">
        <v>6448</v>
      </c>
      <c r="T640" s="370">
        <v>24320000</v>
      </c>
      <c r="U640" s="371" t="s">
        <v>6449</v>
      </c>
      <c r="V640" s="370">
        <f>+T640</f>
        <v>24320000</v>
      </c>
      <c r="W640" s="372" t="s">
        <v>6375</v>
      </c>
      <c r="X640" s="373" t="s">
        <v>473</v>
      </c>
      <c r="Y640" s="374">
        <f>+Z640+AA640+AB640</f>
        <v>24320000</v>
      </c>
      <c r="Z640" s="375">
        <f>+V640</f>
        <v>24320000</v>
      </c>
      <c r="AA640" s="376">
        <v>0</v>
      </c>
      <c r="AB640" s="377">
        <f>+AC640+AD640+AE640+AF640+AG640+AH640+AI640+AJ640</f>
        <v>0</v>
      </c>
      <c r="AC640" s="376">
        <v>0</v>
      </c>
      <c r="AD640" s="376">
        <v>0</v>
      </c>
      <c r="AE640" s="376">
        <v>0</v>
      </c>
      <c r="AF640" s="376">
        <v>0</v>
      </c>
      <c r="AG640" s="376">
        <v>0</v>
      </c>
      <c r="AH640" s="376">
        <v>0</v>
      </c>
      <c r="AI640" s="376">
        <v>0</v>
      </c>
      <c r="AJ640" s="376">
        <v>0</v>
      </c>
      <c r="AK640" s="378" t="s">
        <v>104</v>
      </c>
      <c r="AL640" s="379" t="s">
        <v>6450</v>
      </c>
      <c r="AM640" s="168" t="s">
        <v>6388</v>
      </c>
      <c r="AN640" s="380">
        <v>35419901</v>
      </c>
      <c r="AO640" s="378" t="s">
        <v>114</v>
      </c>
      <c r="AP640" s="168" t="s">
        <v>114</v>
      </c>
      <c r="AQ640" s="381" t="s">
        <v>114</v>
      </c>
      <c r="AR640" s="378" t="s">
        <v>114</v>
      </c>
      <c r="AS640" s="168" t="s">
        <v>578</v>
      </c>
      <c r="AT640" s="378" t="s">
        <v>578</v>
      </c>
      <c r="AU640" s="378" t="s">
        <v>392</v>
      </c>
      <c r="AV640" s="168"/>
      <c r="AW640" s="168"/>
      <c r="AX640" s="168" t="s">
        <v>578</v>
      </c>
      <c r="AY640" s="168" t="s">
        <v>108</v>
      </c>
      <c r="AZ640" s="382"/>
      <c r="BA640" s="168"/>
      <c r="BB640" s="383"/>
      <c r="BC640" s="382"/>
      <c r="BD640" s="369"/>
      <c r="BE640" s="369"/>
      <c r="BF640" s="369"/>
      <c r="BG640" s="382"/>
      <c r="BH640" s="384">
        <f>T640+BB640</f>
        <v>24320000</v>
      </c>
      <c r="BI640" s="387" t="s">
        <v>259</v>
      </c>
      <c r="BJ640" s="168"/>
      <c r="BK640" s="168" t="s">
        <v>114</v>
      </c>
      <c r="BL640" s="168"/>
      <c r="BM640" s="161" t="s">
        <v>2539</v>
      </c>
      <c r="BN640" s="385" t="s">
        <v>964</v>
      </c>
      <c r="BO640" s="367">
        <v>51</v>
      </c>
      <c r="BP640" s="367">
        <v>26663</v>
      </c>
      <c r="BQ640" s="367" t="s">
        <v>114</v>
      </c>
      <c r="BR640" s="367" t="s">
        <v>114</v>
      </c>
      <c r="BS640" s="367" t="s">
        <v>114</v>
      </c>
      <c r="BT640" s="367" t="s">
        <v>114</v>
      </c>
      <c r="BU640" s="349" t="s">
        <v>6451</v>
      </c>
      <c r="BV640" s="367">
        <v>3023888496</v>
      </c>
      <c r="BW640" s="386" t="s">
        <v>6452</v>
      </c>
      <c r="BX640" s="387" t="s">
        <v>881</v>
      </c>
      <c r="BY640" s="367" t="s">
        <v>119</v>
      </c>
      <c r="BZ640" s="388">
        <v>20195478381</v>
      </c>
      <c r="CA640" s="172" t="s">
        <v>109</v>
      </c>
      <c r="CB640" s="172" t="s">
        <v>109</v>
      </c>
      <c r="CC640" s="172" t="s">
        <v>109</v>
      </c>
      <c r="CD640" s="172" t="s">
        <v>109</v>
      </c>
      <c r="CE640" s="172" t="s">
        <v>109</v>
      </c>
      <c r="CF640" s="172"/>
      <c r="CG640" s="172"/>
      <c r="CH640" s="172"/>
      <c r="CI640" s="172"/>
      <c r="CJ640" s="172"/>
      <c r="CK640" s="172"/>
      <c r="CL640" s="172"/>
      <c r="CM640" s="172" t="s">
        <v>109</v>
      </c>
      <c r="CN640" s="172"/>
      <c r="CO640" s="297"/>
      <c r="GV640" s="328"/>
      <c r="GW640" s="328"/>
      <c r="GX640" s="328"/>
      <c r="GY640" s="328"/>
      <c r="GZ640" s="328"/>
      <c r="HA640" s="328"/>
      <c r="HB640" s="328"/>
      <c r="HC640" s="328"/>
      <c r="HD640" s="328"/>
      <c r="HE640" s="328"/>
      <c r="HF640" s="328"/>
      <c r="HG640" s="328"/>
      <c r="HH640" s="328"/>
      <c r="HI640" s="328"/>
      <c r="HJ640" s="328"/>
      <c r="HK640" s="328"/>
      <c r="HL640" s="328"/>
      <c r="HM640" s="328"/>
      <c r="HN640" s="328"/>
      <c r="HO640" s="328"/>
      <c r="HP640" s="328"/>
      <c r="HQ640" s="328"/>
      <c r="HR640" s="328"/>
      <c r="HS640" s="328"/>
      <c r="HT640" s="328"/>
      <c r="HU640" s="328"/>
      <c r="HV640" s="328"/>
      <c r="HW640" s="328"/>
      <c r="HX640" s="328"/>
      <c r="HY640" s="328"/>
      <c r="HZ640" s="328"/>
      <c r="IA640" s="328"/>
      <c r="IB640" s="328"/>
      <c r="IC640" s="328"/>
      <c r="ID640" s="328"/>
      <c r="IE640" s="328"/>
      <c r="IF640" s="328"/>
      <c r="IG640" s="328"/>
      <c r="IH640" s="328"/>
      <c r="II640" s="328"/>
      <c r="IJ640" s="328"/>
      <c r="IK640" s="328"/>
      <c r="IL640" s="328"/>
      <c r="IM640" s="328"/>
      <c r="IN640" s="328"/>
      <c r="IO640" s="328"/>
      <c r="IP640" s="328"/>
      <c r="IQ640" s="328"/>
      <c r="IR640" s="328"/>
      <c r="IS640" s="328"/>
      <c r="IT640" s="328"/>
      <c r="IU640" s="328"/>
      <c r="IV640" s="328"/>
      <c r="IW640" s="328"/>
      <c r="IX640" s="328"/>
      <c r="IY640" s="328"/>
      <c r="IZ640" s="328"/>
      <c r="JA640" s="328"/>
      <c r="JB640" s="328"/>
      <c r="JC640" s="328"/>
      <c r="JD640" s="328"/>
      <c r="JE640" s="328"/>
      <c r="JF640" s="328"/>
      <c r="JG640" s="328"/>
      <c r="JH640" s="328"/>
      <c r="JI640" s="328"/>
      <c r="JJ640" s="328"/>
      <c r="JK640" s="328"/>
      <c r="JL640" s="328"/>
      <c r="JM640" s="328"/>
      <c r="JN640" s="328"/>
      <c r="JO640" s="328"/>
      <c r="JP640" s="328"/>
      <c r="JQ640" s="328"/>
      <c r="JR640" s="328"/>
      <c r="JS640" s="328"/>
      <c r="JT640" s="328"/>
      <c r="JU640" s="328"/>
      <c r="JV640" s="328"/>
      <c r="JW640" s="328"/>
      <c r="JX640" s="328"/>
      <c r="JY640" s="328"/>
      <c r="JZ640" s="328"/>
      <c r="KA640" s="328"/>
      <c r="KB640" s="328"/>
      <c r="KC640" s="328"/>
      <c r="KD640" s="328"/>
      <c r="KE640" s="328"/>
      <c r="KF640" s="328"/>
      <c r="KG640" s="328"/>
      <c r="KH640" s="328"/>
      <c r="KI640" s="328"/>
      <c r="KJ640" s="328"/>
      <c r="KK640" s="328"/>
      <c r="KL640" s="328"/>
      <c r="KM640" s="328"/>
      <c r="KN640" s="328"/>
      <c r="KO640" s="328"/>
      <c r="KP640" s="328"/>
      <c r="KQ640" s="328"/>
      <c r="KR640" s="328"/>
      <c r="KS640" s="328"/>
      <c r="KT640" s="328"/>
      <c r="KU640" s="328"/>
      <c r="KV640" s="328"/>
      <c r="KW640" s="328"/>
      <c r="KX640" s="328"/>
      <c r="KY640" s="328"/>
      <c r="KZ640" s="328"/>
      <c r="LA640" s="328"/>
      <c r="LB640" s="328"/>
      <c r="LC640" s="328"/>
      <c r="LD640" s="328"/>
      <c r="LE640" s="328"/>
      <c r="LF640" s="328"/>
      <c r="LG640" s="328"/>
      <c r="LH640" s="328"/>
      <c r="LI640" s="328"/>
      <c r="LJ640" s="328"/>
      <c r="LK640" s="328"/>
      <c r="LL640" s="328"/>
      <c r="LM640" s="328"/>
      <c r="LN640" s="328"/>
      <c r="LO640" s="328"/>
      <c r="LP640" s="328"/>
      <c r="LQ640" s="328"/>
      <c r="LR640" s="328"/>
      <c r="LS640" s="328"/>
      <c r="LT640" s="328"/>
      <c r="LU640" s="328"/>
      <c r="LV640" s="328"/>
      <c r="LW640" s="328"/>
      <c r="LX640" s="328"/>
      <c r="LY640" s="328"/>
      <c r="LZ640" s="328"/>
      <c r="MA640" s="328"/>
      <c r="MB640" s="328"/>
      <c r="MC640" s="328"/>
      <c r="MD640" s="328"/>
      <c r="ME640" s="328"/>
      <c r="MF640" s="328"/>
      <c r="MG640" s="328"/>
      <c r="MH640" s="328"/>
      <c r="MI640" s="328"/>
      <c r="MJ640" s="328"/>
      <c r="MK640" s="328"/>
      <c r="ML640" s="328"/>
      <c r="MM640" s="328"/>
      <c r="MN640" s="328"/>
      <c r="MO640" s="328"/>
      <c r="MP640" s="328"/>
      <c r="MQ640" s="328"/>
      <c r="MR640" s="328"/>
      <c r="MS640" s="328"/>
      <c r="MT640" s="328"/>
      <c r="MU640" s="328"/>
      <c r="MV640" s="328"/>
      <c r="MW640" s="328"/>
      <c r="MX640" s="328"/>
      <c r="MY640" s="328"/>
      <c r="MZ640" s="328"/>
      <c r="NA640" s="328"/>
      <c r="NB640" s="328"/>
      <c r="NC640" s="328"/>
      <c r="ND640" s="328"/>
      <c r="NE640" s="328"/>
      <c r="NF640" s="328"/>
      <c r="NG640" s="328"/>
      <c r="NH640" s="328"/>
      <c r="NI640" s="328"/>
      <c r="NJ640" s="328"/>
      <c r="NK640" s="328"/>
      <c r="NL640" s="328"/>
      <c r="NM640" s="328"/>
      <c r="NN640" s="328"/>
      <c r="NO640" s="328"/>
      <c r="NP640" s="328"/>
      <c r="NQ640" s="328"/>
      <c r="NR640" s="328"/>
      <c r="NS640" s="328"/>
      <c r="NT640" s="328"/>
      <c r="NU640" s="328"/>
      <c r="NV640" s="328"/>
      <c r="NW640" s="328"/>
      <c r="NX640" s="328"/>
      <c r="NY640" s="328"/>
      <c r="NZ640" s="328"/>
      <c r="OA640" s="328"/>
      <c r="OB640" s="328"/>
      <c r="OC640" s="328"/>
      <c r="OD640" s="328"/>
      <c r="OE640" s="328"/>
      <c r="OF640" s="328"/>
      <c r="OG640" s="328"/>
      <c r="OH640" s="328"/>
      <c r="OI640" s="328"/>
      <c r="OJ640" s="328"/>
      <c r="OK640" s="328"/>
      <c r="OL640" s="328"/>
      <c r="OM640" s="328"/>
      <c r="ON640" s="328"/>
      <c r="OO640" s="328"/>
      <c r="OP640" s="328"/>
      <c r="OQ640" s="328"/>
      <c r="OR640" s="328"/>
      <c r="OS640" s="328"/>
      <c r="OT640" s="328"/>
      <c r="OU640" s="328"/>
      <c r="OV640" s="328"/>
      <c r="OW640" s="328"/>
      <c r="OX640" s="328"/>
      <c r="OY640" s="328"/>
      <c r="OZ640" s="328"/>
      <c r="PA640" s="328"/>
      <c r="PB640" s="328"/>
      <c r="PC640" s="328"/>
      <c r="PD640" s="328"/>
      <c r="PE640" s="328"/>
      <c r="PF640" s="328"/>
      <c r="PG640" s="328"/>
      <c r="PH640" s="328"/>
      <c r="PI640" s="328"/>
      <c r="PJ640" s="328"/>
      <c r="PK640" s="328"/>
      <c r="PL640" s="328"/>
      <c r="PM640" s="328"/>
      <c r="PN640" s="328"/>
      <c r="PO640" s="328"/>
      <c r="PP640" s="328"/>
      <c r="PQ640" s="328"/>
      <c r="PR640" s="328"/>
      <c r="PS640" s="328"/>
      <c r="PT640" s="328"/>
      <c r="PU640" s="328"/>
      <c r="PV640" s="328"/>
      <c r="PW640" s="328"/>
      <c r="PX640" s="328"/>
      <c r="PY640" s="328"/>
      <c r="PZ640" s="328"/>
      <c r="QA640" s="328"/>
      <c r="QB640" s="328"/>
      <c r="QC640" s="328"/>
      <c r="QD640" s="328"/>
      <c r="QE640" s="328"/>
      <c r="QF640" s="328"/>
      <c r="QG640" s="328"/>
      <c r="QH640" s="328"/>
      <c r="QI640" s="328"/>
      <c r="QJ640" s="328"/>
      <c r="QK640" s="328"/>
      <c r="QL640" s="328"/>
      <c r="QM640" s="328"/>
      <c r="QN640" s="328"/>
      <c r="QO640" s="328"/>
      <c r="QP640" s="328"/>
      <c r="QQ640" s="328"/>
      <c r="QR640" s="328"/>
      <c r="QS640" s="328"/>
      <c r="QT640" s="328"/>
      <c r="QU640" s="328"/>
      <c r="QV640" s="328"/>
      <c r="QW640" s="328"/>
      <c r="QX640" s="328"/>
      <c r="QY640" s="328"/>
      <c r="QZ640" s="328"/>
      <c r="RA640" s="328"/>
      <c r="RB640" s="328"/>
      <c r="RC640" s="328"/>
      <c r="RD640" s="328"/>
      <c r="RE640" s="328"/>
      <c r="RF640" s="328"/>
      <c r="RG640" s="328"/>
      <c r="RH640" s="328"/>
      <c r="RI640" s="328"/>
      <c r="RJ640" s="328"/>
      <c r="RK640" s="328"/>
      <c r="RL640" s="328"/>
      <c r="RM640" s="328"/>
      <c r="RN640" s="328"/>
      <c r="RO640" s="328"/>
      <c r="RP640" s="328"/>
      <c r="RQ640" s="328"/>
      <c r="RR640" s="328"/>
      <c r="RS640" s="328"/>
      <c r="RT640" s="328"/>
      <c r="RU640" s="328"/>
      <c r="RV640" s="328"/>
      <c r="RW640" s="328"/>
      <c r="RX640" s="328"/>
      <c r="RY640" s="328"/>
      <c r="RZ640" s="328"/>
      <c r="SA640" s="328"/>
      <c r="SB640" s="328"/>
      <c r="SC640" s="328"/>
      <c r="SD640" s="328"/>
      <c r="SE640" s="328"/>
      <c r="SF640" s="328"/>
      <c r="SG640" s="328"/>
      <c r="SH640" s="328"/>
      <c r="SI640" s="328"/>
      <c r="SJ640" s="328"/>
      <c r="SK640" s="328"/>
      <c r="SL640" s="328"/>
      <c r="SM640" s="328"/>
      <c r="SN640" s="328"/>
      <c r="SO640" s="328"/>
      <c r="SP640" s="328"/>
      <c r="SQ640" s="328"/>
      <c r="SR640" s="328"/>
      <c r="SS640" s="328"/>
      <c r="ST640" s="328"/>
      <c r="SU640" s="328"/>
      <c r="SV640" s="328"/>
      <c r="SW640" s="328"/>
      <c r="SX640" s="328"/>
      <c r="SY640" s="328"/>
      <c r="SZ640" s="328"/>
      <c r="TA640" s="328"/>
      <c r="TB640" s="328"/>
      <c r="TC640" s="328"/>
      <c r="TD640" s="328"/>
      <c r="TE640" s="328"/>
      <c r="TF640" s="328"/>
      <c r="TG640" s="328"/>
      <c r="TH640" s="328"/>
      <c r="TI640" s="328"/>
      <c r="TJ640" s="328"/>
      <c r="TK640" s="328"/>
      <c r="TL640" s="328"/>
      <c r="TM640" s="328"/>
      <c r="TN640" s="328"/>
      <c r="TO640" s="328"/>
      <c r="TP640" s="328"/>
      <c r="TQ640" s="328"/>
      <c r="TR640" s="328"/>
      <c r="TS640" s="328"/>
      <c r="TT640" s="328"/>
      <c r="TU640" s="328"/>
      <c r="TV640" s="328"/>
      <c r="TW640" s="328"/>
      <c r="TX640" s="328"/>
      <c r="TY640" s="328"/>
      <c r="TZ640" s="328"/>
      <c r="UA640" s="328"/>
      <c r="UB640" s="328"/>
      <c r="UC640" s="328"/>
      <c r="UD640" s="328"/>
      <c r="UE640" s="328"/>
      <c r="UF640" s="328"/>
      <c r="UG640" s="328"/>
      <c r="UH640" s="328"/>
      <c r="UI640" s="328"/>
      <c r="UJ640" s="328"/>
      <c r="UK640" s="328"/>
      <c r="UL640" s="328"/>
      <c r="UM640" s="328"/>
      <c r="UN640" s="328"/>
      <c r="UO640" s="328"/>
      <c r="UP640" s="328"/>
      <c r="UQ640" s="328"/>
      <c r="UR640" s="328"/>
      <c r="US640" s="328"/>
      <c r="UT640" s="328"/>
      <c r="UU640" s="328"/>
      <c r="UV640" s="328"/>
      <c r="UW640" s="328"/>
      <c r="UX640" s="328"/>
      <c r="UY640" s="328"/>
      <c r="UZ640" s="328"/>
      <c r="VA640" s="328"/>
      <c r="VB640" s="328"/>
      <c r="VC640" s="328"/>
      <c r="VD640" s="328"/>
      <c r="VE640" s="328"/>
      <c r="VF640" s="328"/>
      <c r="VG640" s="328"/>
      <c r="VH640" s="328"/>
      <c r="VI640" s="328"/>
      <c r="VJ640" s="328"/>
      <c r="VK640" s="328"/>
      <c r="VL640" s="328"/>
      <c r="VM640" s="328"/>
      <c r="VN640" s="328"/>
      <c r="VO640" s="328"/>
      <c r="VP640" s="328"/>
      <c r="VQ640" s="328"/>
      <c r="VR640" s="328"/>
      <c r="VS640" s="328"/>
      <c r="VT640" s="328"/>
      <c r="VU640" s="328"/>
      <c r="VV640" s="328"/>
      <c r="VW640" s="328"/>
      <c r="VX640" s="328"/>
      <c r="VY640" s="328"/>
      <c r="VZ640" s="328"/>
      <c r="WA640" s="328"/>
      <c r="WB640" s="328"/>
      <c r="WC640" s="328"/>
      <c r="WD640" s="328"/>
      <c r="WE640" s="328"/>
      <c r="WF640" s="328"/>
      <c r="WG640" s="328"/>
      <c r="WH640" s="328"/>
      <c r="WI640" s="328"/>
      <c r="WJ640" s="328"/>
      <c r="WK640" s="328"/>
      <c r="WL640" s="328"/>
      <c r="WM640" s="328"/>
      <c r="WN640" s="328"/>
      <c r="WO640" s="328"/>
      <c r="WP640" s="328"/>
      <c r="WQ640" s="328"/>
      <c r="WR640" s="328"/>
      <c r="WS640" s="328"/>
      <c r="WT640" s="328"/>
      <c r="WU640" s="328"/>
      <c r="WV640" s="328"/>
      <c r="WW640" s="328"/>
      <c r="WX640" s="328"/>
      <c r="WY640" s="328"/>
      <c r="WZ640" s="328"/>
      <c r="XA640" s="328"/>
      <c r="XB640" s="328"/>
      <c r="XC640" s="328"/>
      <c r="XD640" s="328"/>
      <c r="XE640" s="328"/>
      <c r="XF640" s="328"/>
      <c r="XG640" s="328"/>
      <c r="XH640" s="328"/>
      <c r="XI640" s="328"/>
      <c r="XJ640" s="328"/>
      <c r="XK640" s="328"/>
      <c r="XL640" s="328"/>
      <c r="XM640" s="328"/>
      <c r="XN640" s="328"/>
      <c r="XO640" s="328"/>
      <c r="XP640" s="328"/>
      <c r="XQ640" s="328"/>
      <c r="XR640" s="328"/>
      <c r="XS640" s="328"/>
      <c r="XT640" s="328"/>
      <c r="XU640" s="328"/>
      <c r="XV640" s="328"/>
      <c r="XW640" s="328"/>
      <c r="XX640" s="328"/>
      <c r="XY640" s="328"/>
      <c r="XZ640" s="328"/>
      <c r="YA640" s="328"/>
      <c r="YB640" s="328"/>
      <c r="YC640" s="328"/>
      <c r="YD640" s="328"/>
      <c r="YE640" s="328"/>
      <c r="YF640" s="328"/>
      <c r="YG640" s="328"/>
      <c r="YH640" s="328"/>
      <c r="YI640" s="328"/>
      <c r="YJ640" s="328"/>
      <c r="YK640" s="328"/>
      <c r="YL640" s="328"/>
      <c r="YM640" s="328"/>
      <c r="YN640" s="328"/>
      <c r="YO640" s="328"/>
      <c r="YP640" s="328"/>
      <c r="YQ640" s="328"/>
      <c r="YR640" s="328"/>
      <c r="YS640" s="328"/>
      <c r="YT640" s="328"/>
      <c r="YU640" s="328"/>
      <c r="YV640" s="328"/>
      <c r="YW640" s="328"/>
      <c r="YX640" s="328"/>
      <c r="YY640" s="328"/>
      <c r="YZ640" s="328"/>
      <c r="ZA640" s="328"/>
      <c r="ZB640" s="328"/>
      <c r="ZC640" s="328"/>
      <c r="ZD640" s="328"/>
      <c r="ZE640" s="328"/>
      <c r="ZF640" s="328"/>
      <c r="ZG640" s="328"/>
      <c r="ZH640" s="328"/>
      <c r="ZI640" s="328"/>
      <c r="ZJ640" s="328"/>
      <c r="ZK640" s="328"/>
      <c r="ZL640" s="328"/>
      <c r="ZM640" s="328"/>
      <c r="ZN640" s="328"/>
      <c r="ZO640" s="328"/>
      <c r="ZP640" s="328"/>
      <c r="ZQ640" s="328"/>
      <c r="ZR640" s="328"/>
      <c r="ZS640" s="328"/>
      <c r="ZT640" s="328"/>
      <c r="ZU640" s="328"/>
      <c r="ZV640" s="328"/>
      <c r="ZW640" s="328"/>
      <c r="ZX640" s="328"/>
      <c r="ZY640" s="328"/>
      <c r="ZZ640" s="328"/>
      <c r="AAA640" s="328"/>
      <c r="AAB640" s="328"/>
      <c r="AAC640" s="328"/>
      <c r="AAD640" s="328"/>
      <c r="AAE640" s="328"/>
      <c r="AAF640" s="328"/>
      <c r="AAG640" s="328"/>
      <c r="AAH640" s="328"/>
      <c r="AAI640" s="328"/>
      <c r="AAJ640" s="328"/>
      <c r="AAK640" s="328"/>
      <c r="AAL640" s="328"/>
      <c r="AAM640" s="328"/>
      <c r="AAN640" s="328"/>
      <c r="AAO640" s="328"/>
      <c r="AAP640" s="328"/>
      <c r="AAQ640" s="328"/>
      <c r="AAR640" s="328"/>
      <c r="AAS640" s="328"/>
      <c r="AAT640" s="328"/>
      <c r="AAU640" s="328"/>
      <c r="AAV640" s="328"/>
      <c r="AAW640" s="328"/>
      <c r="AAX640" s="328"/>
      <c r="AAY640" s="328"/>
      <c r="AAZ640" s="328"/>
      <c r="ABA640" s="328"/>
      <c r="ABB640" s="328"/>
      <c r="ABC640" s="328"/>
      <c r="ABD640" s="328"/>
      <c r="ABE640" s="328"/>
      <c r="ABF640" s="328"/>
      <c r="ABG640" s="328"/>
      <c r="ABH640" s="328"/>
    </row>
    <row r="641" spans="1:736 9576:9582" s="50" customFormat="1" ht="45.75" customHeight="1">
      <c r="A641" s="595">
        <f>1+A640</f>
        <v>640</v>
      </c>
      <c r="B641" s="368" t="s">
        <v>6453</v>
      </c>
      <c r="C641" s="363" t="s">
        <v>6454</v>
      </c>
      <c r="D641" s="138" t="s">
        <v>6455</v>
      </c>
      <c r="E641" s="363">
        <v>45527</v>
      </c>
      <c r="F641" s="364">
        <v>45531</v>
      </c>
      <c r="G641" s="364">
        <v>45646</v>
      </c>
      <c r="H641" s="168" t="s">
        <v>416</v>
      </c>
      <c r="I641" s="365" t="s">
        <v>180</v>
      </c>
      <c r="J641" s="387" t="s">
        <v>6456</v>
      </c>
      <c r="K641" s="366">
        <v>52221112</v>
      </c>
      <c r="L641" s="168">
        <v>4</v>
      </c>
      <c r="M641" s="362" t="s">
        <v>844</v>
      </c>
      <c r="N641" s="367" t="s">
        <v>98</v>
      </c>
      <c r="O641" s="368" t="s">
        <v>99</v>
      </c>
      <c r="P641" s="168" t="s">
        <v>6457</v>
      </c>
      <c r="Q641" s="168" t="s">
        <v>6458</v>
      </c>
      <c r="R641" s="369">
        <f>+G641-F641</f>
        <v>115</v>
      </c>
      <c r="S641" s="168" t="s">
        <v>6459</v>
      </c>
      <c r="T641" s="370">
        <v>16100000</v>
      </c>
      <c r="U641" s="371" t="s">
        <v>6460</v>
      </c>
      <c r="V641" s="370">
        <f>+T641</f>
        <v>16100000</v>
      </c>
      <c r="W641" s="372" t="s">
        <v>6461</v>
      </c>
      <c r="X641" s="373" t="s">
        <v>473</v>
      </c>
      <c r="Y641" s="374">
        <f>+Z641+AA641+AB641</f>
        <v>16100000</v>
      </c>
      <c r="Z641" s="375">
        <f>+V641</f>
        <v>16100000</v>
      </c>
      <c r="AA641" s="376">
        <v>0</v>
      </c>
      <c r="AB641" s="377">
        <f>+AC641+AD641+AE641+AF641+AG641+AH641+AI641+AJ641</f>
        <v>0</v>
      </c>
      <c r="AC641" s="376">
        <v>0</v>
      </c>
      <c r="AD641" s="376">
        <v>0</v>
      </c>
      <c r="AE641" s="376">
        <v>0</v>
      </c>
      <c r="AF641" s="376">
        <v>0</v>
      </c>
      <c r="AG641" s="376">
        <v>0</v>
      </c>
      <c r="AH641" s="376">
        <v>0</v>
      </c>
      <c r="AI641" s="376">
        <v>0</v>
      </c>
      <c r="AJ641" s="376">
        <v>0</v>
      </c>
      <c r="AK641" s="378" t="s">
        <v>104</v>
      </c>
      <c r="AL641" s="379" t="s">
        <v>6462</v>
      </c>
      <c r="AM641" s="168" t="s">
        <v>6463</v>
      </c>
      <c r="AN641" s="380">
        <v>52645739</v>
      </c>
      <c r="AO641" s="378" t="s">
        <v>114</v>
      </c>
      <c r="AP641" s="168" t="s">
        <v>114</v>
      </c>
      <c r="AQ641" s="381" t="s">
        <v>114</v>
      </c>
      <c r="AR641" s="378" t="s">
        <v>114</v>
      </c>
      <c r="AS641" s="168" t="s">
        <v>578</v>
      </c>
      <c r="AT641" s="378" t="s">
        <v>578</v>
      </c>
      <c r="AU641" s="378" t="s">
        <v>392</v>
      </c>
      <c r="AV641" s="168"/>
      <c r="AW641" s="168"/>
      <c r="AX641" s="168" t="s">
        <v>578</v>
      </c>
      <c r="AY641" s="168" t="s">
        <v>108</v>
      </c>
      <c r="AZ641" s="382"/>
      <c r="BA641" s="168"/>
      <c r="BB641" s="383"/>
      <c r="BC641" s="382"/>
      <c r="BD641" s="369"/>
      <c r="BE641" s="369"/>
      <c r="BF641" s="369"/>
      <c r="BG641" s="382"/>
      <c r="BH641" s="384">
        <f>T641+BB641</f>
        <v>16100000</v>
      </c>
      <c r="BI641" s="349" t="s">
        <v>113</v>
      </c>
      <c r="BJ641" s="168"/>
      <c r="BK641" s="168" t="s">
        <v>114</v>
      </c>
      <c r="BL641" s="168"/>
      <c r="BM641" s="166"/>
      <c r="BN641" s="385" t="s">
        <v>964</v>
      </c>
      <c r="BO641" s="367">
        <v>50</v>
      </c>
      <c r="BP641" s="367">
        <v>27179</v>
      </c>
      <c r="BQ641" s="367" t="s">
        <v>114</v>
      </c>
      <c r="BR641" s="367" t="s">
        <v>114</v>
      </c>
      <c r="BS641" s="367" t="s">
        <v>114</v>
      </c>
      <c r="BT641" s="367" t="s">
        <v>114</v>
      </c>
      <c r="BU641" s="349" t="s">
        <v>6464</v>
      </c>
      <c r="BV641" s="367">
        <v>3108642166</v>
      </c>
      <c r="BW641" s="386" t="s">
        <v>6465</v>
      </c>
      <c r="BX641" s="387" t="s">
        <v>881</v>
      </c>
      <c r="BY641" s="367" t="s">
        <v>119</v>
      </c>
      <c r="BZ641" s="388">
        <v>38464085723</v>
      </c>
      <c r="CA641" s="172" t="s">
        <v>109</v>
      </c>
      <c r="CB641" s="172" t="s">
        <v>109</v>
      </c>
      <c r="CC641" s="172" t="s">
        <v>109</v>
      </c>
      <c r="CD641" s="172" t="s">
        <v>578</v>
      </c>
      <c r="CE641" s="172"/>
      <c r="CF641" s="172"/>
      <c r="CG641" s="172"/>
      <c r="CH641" s="172"/>
      <c r="CI641" s="172"/>
      <c r="CJ641" s="172"/>
      <c r="CK641" s="172"/>
      <c r="CL641" s="172"/>
      <c r="CM641" s="172" t="s">
        <v>109</v>
      </c>
      <c r="CN641" s="172"/>
      <c r="CO641" s="297"/>
      <c r="GV641" s="328"/>
      <c r="GW641" s="328"/>
      <c r="GX641" s="328"/>
      <c r="GY641" s="328"/>
      <c r="GZ641" s="328"/>
      <c r="HA641" s="328"/>
      <c r="HB641" s="328"/>
      <c r="HC641" s="328"/>
      <c r="HD641" s="328"/>
      <c r="HE641" s="328"/>
      <c r="HF641" s="328"/>
      <c r="HG641" s="328"/>
      <c r="HH641" s="328"/>
      <c r="HI641" s="328"/>
      <c r="HJ641" s="328"/>
      <c r="HK641" s="328"/>
      <c r="HL641" s="328"/>
      <c r="HM641" s="328"/>
      <c r="HN641" s="328"/>
      <c r="HO641" s="328"/>
      <c r="HP641" s="328"/>
      <c r="HQ641" s="328"/>
      <c r="HR641" s="328"/>
      <c r="HS641" s="328"/>
      <c r="HT641" s="328"/>
      <c r="HU641" s="328"/>
      <c r="HV641" s="328"/>
      <c r="HW641" s="328"/>
      <c r="HX641" s="328"/>
      <c r="HY641" s="328"/>
      <c r="HZ641" s="328"/>
      <c r="IA641" s="328"/>
      <c r="IB641" s="328"/>
      <c r="IC641" s="328"/>
      <c r="ID641" s="328"/>
      <c r="IE641" s="328"/>
      <c r="IF641" s="328"/>
      <c r="IG641" s="328"/>
      <c r="IH641" s="328"/>
      <c r="II641" s="328"/>
      <c r="IJ641" s="328"/>
      <c r="IK641" s="328"/>
      <c r="IL641" s="328"/>
      <c r="IM641" s="328"/>
      <c r="IN641" s="328"/>
      <c r="IO641" s="328"/>
      <c r="IP641" s="328"/>
      <c r="IQ641" s="328"/>
      <c r="IR641" s="328"/>
      <c r="IS641" s="328"/>
      <c r="IT641" s="328"/>
      <c r="IU641" s="328"/>
      <c r="IV641" s="328"/>
      <c r="IW641" s="328"/>
      <c r="IX641" s="328"/>
      <c r="IY641" s="328"/>
      <c r="IZ641" s="328"/>
      <c r="JA641" s="328"/>
      <c r="JB641" s="328"/>
      <c r="JC641" s="328"/>
      <c r="JD641" s="328"/>
      <c r="JE641" s="328"/>
      <c r="JF641" s="328"/>
      <c r="JG641" s="328"/>
      <c r="JH641" s="328"/>
      <c r="JI641" s="328"/>
      <c r="JJ641" s="328"/>
      <c r="JK641" s="328"/>
      <c r="JL641" s="328"/>
      <c r="JM641" s="328"/>
      <c r="JN641" s="328"/>
      <c r="JO641" s="328"/>
      <c r="JP641" s="328"/>
      <c r="JQ641" s="328"/>
      <c r="JR641" s="328"/>
      <c r="JS641" s="328"/>
      <c r="JT641" s="328"/>
      <c r="JU641" s="328"/>
      <c r="JV641" s="328"/>
      <c r="JW641" s="328"/>
      <c r="JX641" s="328"/>
      <c r="JY641" s="328"/>
      <c r="JZ641" s="328"/>
      <c r="KA641" s="328"/>
      <c r="KB641" s="328"/>
      <c r="KC641" s="328"/>
      <c r="KD641" s="328"/>
      <c r="KE641" s="328"/>
      <c r="KF641" s="328"/>
      <c r="KG641" s="328"/>
      <c r="KH641" s="328"/>
      <c r="KI641" s="328"/>
      <c r="KJ641" s="328"/>
      <c r="KK641" s="328"/>
      <c r="KL641" s="328"/>
      <c r="KM641" s="328"/>
      <c r="KN641" s="328"/>
      <c r="KO641" s="328"/>
      <c r="KP641" s="328"/>
      <c r="KQ641" s="328"/>
      <c r="KR641" s="328"/>
      <c r="KS641" s="328"/>
      <c r="KT641" s="328"/>
      <c r="KU641" s="328"/>
      <c r="KV641" s="328"/>
      <c r="KW641" s="328"/>
      <c r="KX641" s="328"/>
      <c r="KY641" s="328"/>
      <c r="KZ641" s="328"/>
      <c r="LA641" s="328"/>
      <c r="LB641" s="328"/>
      <c r="LC641" s="328"/>
      <c r="LD641" s="328"/>
      <c r="LE641" s="328"/>
      <c r="LF641" s="328"/>
      <c r="LG641" s="328"/>
      <c r="LH641" s="328"/>
      <c r="LI641" s="328"/>
      <c r="LJ641" s="328"/>
      <c r="LK641" s="328"/>
      <c r="LL641" s="328"/>
      <c r="LM641" s="328"/>
      <c r="LN641" s="328"/>
      <c r="LO641" s="328"/>
      <c r="LP641" s="328"/>
      <c r="LQ641" s="328"/>
      <c r="LR641" s="328"/>
      <c r="LS641" s="328"/>
      <c r="LT641" s="328"/>
      <c r="LU641" s="328"/>
      <c r="LV641" s="328"/>
      <c r="LW641" s="328"/>
      <c r="LX641" s="328"/>
      <c r="LY641" s="328"/>
      <c r="LZ641" s="328"/>
      <c r="MA641" s="328"/>
      <c r="MB641" s="328"/>
      <c r="MC641" s="328"/>
      <c r="MD641" s="328"/>
      <c r="ME641" s="328"/>
      <c r="MF641" s="328"/>
      <c r="MG641" s="328"/>
      <c r="MH641" s="328"/>
      <c r="MI641" s="328"/>
      <c r="MJ641" s="328"/>
      <c r="MK641" s="328"/>
      <c r="ML641" s="328"/>
      <c r="MM641" s="328"/>
      <c r="MN641" s="328"/>
      <c r="MO641" s="328"/>
      <c r="MP641" s="328"/>
      <c r="MQ641" s="328"/>
      <c r="MR641" s="328"/>
      <c r="MS641" s="328"/>
      <c r="MT641" s="328"/>
      <c r="MU641" s="328"/>
      <c r="MV641" s="328"/>
      <c r="MW641" s="328"/>
      <c r="MX641" s="328"/>
      <c r="MY641" s="328"/>
      <c r="MZ641" s="328"/>
      <c r="NA641" s="328"/>
      <c r="NB641" s="328"/>
      <c r="NC641" s="328"/>
      <c r="ND641" s="328"/>
      <c r="NE641" s="328"/>
      <c r="NF641" s="328"/>
      <c r="NG641" s="328"/>
      <c r="NH641" s="328"/>
      <c r="NI641" s="328"/>
      <c r="NJ641" s="328"/>
      <c r="NK641" s="328"/>
      <c r="NL641" s="328"/>
      <c r="NM641" s="328"/>
      <c r="NN641" s="328"/>
      <c r="NO641" s="328"/>
      <c r="NP641" s="328"/>
      <c r="NQ641" s="328"/>
      <c r="NR641" s="328"/>
      <c r="NS641" s="328"/>
      <c r="NT641" s="328"/>
      <c r="NU641" s="328"/>
      <c r="NV641" s="328"/>
      <c r="NW641" s="328"/>
      <c r="NX641" s="328"/>
      <c r="NY641" s="328"/>
      <c r="NZ641" s="328"/>
      <c r="OA641" s="328"/>
      <c r="OB641" s="328"/>
      <c r="OC641" s="328"/>
      <c r="OD641" s="328"/>
      <c r="OE641" s="328"/>
      <c r="OF641" s="328"/>
      <c r="OG641" s="328"/>
      <c r="OH641" s="328"/>
      <c r="OI641" s="328"/>
      <c r="OJ641" s="328"/>
      <c r="OK641" s="328"/>
      <c r="OL641" s="328"/>
      <c r="OM641" s="328"/>
      <c r="ON641" s="328"/>
      <c r="OO641" s="328"/>
      <c r="OP641" s="328"/>
      <c r="OQ641" s="328"/>
      <c r="OR641" s="328"/>
      <c r="OS641" s="328"/>
      <c r="OT641" s="328"/>
      <c r="OU641" s="328"/>
      <c r="OV641" s="328"/>
      <c r="OW641" s="328"/>
      <c r="OX641" s="328"/>
      <c r="OY641" s="328"/>
      <c r="OZ641" s="328"/>
      <c r="PA641" s="328"/>
      <c r="PB641" s="328"/>
      <c r="PC641" s="328"/>
      <c r="PD641" s="328"/>
      <c r="PE641" s="328"/>
      <c r="PF641" s="328"/>
      <c r="PG641" s="328"/>
      <c r="PH641" s="328"/>
      <c r="PI641" s="328"/>
      <c r="PJ641" s="328"/>
      <c r="PK641" s="328"/>
      <c r="PL641" s="328"/>
      <c r="PM641" s="328"/>
      <c r="PN641" s="328"/>
      <c r="PO641" s="328"/>
      <c r="PP641" s="328"/>
      <c r="PQ641" s="328"/>
      <c r="PR641" s="328"/>
      <c r="PS641" s="328"/>
      <c r="PT641" s="328"/>
      <c r="PU641" s="328"/>
      <c r="PV641" s="328"/>
      <c r="PW641" s="328"/>
      <c r="PX641" s="328"/>
      <c r="PY641" s="328"/>
      <c r="PZ641" s="328"/>
      <c r="QA641" s="328"/>
      <c r="QB641" s="328"/>
      <c r="QC641" s="328"/>
      <c r="QD641" s="328"/>
      <c r="QE641" s="328"/>
      <c r="QF641" s="328"/>
      <c r="QG641" s="328"/>
      <c r="QH641" s="328"/>
      <c r="QI641" s="328"/>
      <c r="QJ641" s="328"/>
      <c r="QK641" s="328"/>
      <c r="QL641" s="328"/>
      <c r="QM641" s="328"/>
      <c r="QN641" s="328"/>
      <c r="QO641" s="328"/>
      <c r="QP641" s="328"/>
      <c r="QQ641" s="328"/>
      <c r="QR641" s="328"/>
      <c r="QS641" s="328"/>
      <c r="QT641" s="328"/>
      <c r="QU641" s="328"/>
      <c r="QV641" s="328"/>
      <c r="QW641" s="328"/>
      <c r="QX641" s="328"/>
      <c r="QY641" s="328"/>
      <c r="QZ641" s="328"/>
      <c r="RA641" s="328"/>
      <c r="RB641" s="328"/>
      <c r="RC641" s="328"/>
      <c r="RD641" s="328"/>
      <c r="RE641" s="328"/>
      <c r="RF641" s="328"/>
      <c r="RG641" s="328"/>
      <c r="RH641" s="328"/>
      <c r="RI641" s="328"/>
      <c r="RJ641" s="328"/>
      <c r="RK641" s="328"/>
      <c r="RL641" s="328"/>
      <c r="RM641" s="328"/>
      <c r="RN641" s="328"/>
      <c r="RO641" s="328"/>
      <c r="RP641" s="328"/>
      <c r="RQ641" s="328"/>
      <c r="RR641" s="328"/>
      <c r="RS641" s="328"/>
      <c r="RT641" s="328"/>
      <c r="RU641" s="328"/>
      <c r="RV641" s="328"/>
      <c r="RW641" s="328"/>
      <c r="RX641" s="328"/>
      <c r="RY641" s="328"/>
      <c r="RZ641" s="328"/>
      <c r="SA641" s="328"/>
      <c r="SB641" s="328"/>
      <c r="SC641" s="328"/>
      <c r="SD641" s="328"/>
      <c r="SE641" s="328"/>
      <c r="SF641" s="328"/>
      <c r="SG641" s="328"/>
      <c r="SH641" s="328"/>
      <c r="SI641" s="328"/>
      <c r="SJ641" s="328"/>
      <c r="SK641" s="328"/>
      <c r="SL641" s="328"/>
      <c r="SM641" s="328"/>
      <c r="SN641" s="328"/>
      <c r="SO641" s="328"/>
      <c r="SP641" s="328"/>
      <c r="SQ641" s="328"/>
      <c r="SR641" s="328"/>
      <c r="SS641" s="328"/>
      <c r="ST641" s="328"/>
      <c r="SU641" s="328"/>
      <c r="SV641" s="328"/>
      <c r="SW641" s="328"/>
      <c r="SX641" s="328"/>
      <c r="SY641" s="328"/>
      <c r="SZ641" s="328"/>
      <c r="TA641" s="328"/>
      <c r="TB641" s="328"/>
      <c r="TC641" s="328"/>
      <c r="TD641" s="328"/>
      <c r="TE641" s="328"/>
      <c r="TF641" s="328"/>
      <c r="TG641" s="328"/>
      <c r="TH641" s="328"/>
      <c r="TI641" s="328"/>
      <c r="TJ641" s="328"/>
      <c r="TK641" s="328"/>
      <c r="TL641" s="328"/>
      <c r="TM641" s="328"/>
      <c r="TN641" s="328"/>
      <c r="TO641" s="328"/>
      <c r="TP641" s="328"/>
      <c r="TQ641" s="328"/>
      <c r="TR641" s="328"/>
      <c r="TS641" s="328"/>
      <c r="TT641" s="328"/>
      <c r="TU641" s="328"/>
      <c r="TV641" s="328"/>
      <c r="TW641" s="328"/>
      <c r="TX641" s="328"/>
      <c r="TY641" s="328"/>
      <c r="TZ641" s="328"/>
      <c r="UA641" s="328"/>
      <c r="UB641" s="328"/>
      <c r="UC641" s="328"/>
      <c r="UD641" s="328"/>
      <c r="UE641" s="328"/>
      <c r="UF641" s="328"/>
      <c r="UG641" s="328"/>
      <c r="UH641" s="328"/>
      <c r="UI641" s="328"/>
      <c r="UJ641" s="328"/>
      <c r="UK641" s="328"/>
      <c r="UL641" s="328"/>
      <c r="UM641" s="328"/>
      <c r="UN641" s="328"/>
      <c r="UO641" s="328"/>
      <c r="UP641" s="328"/>
      <c r="UQ641" s="328"/>
      <c r="UR641" s="328"/>
      <c r="US641" s="328"/>
      <c r="UT641" s="328"/>
      <c r="UU641" s="328"/>
      <c r="UV641" s="328"/>
      <c r="UW641" s="328"/>
      <c r="UX641" s="328"/>
      <c r="UY641" s="328"/>
      <c r="UZ641" s="328"/>
      <c r="VA641" s="328"/>
      <c r="VB641" s="328"/>
      <c r="VC641" s="328"/>
      <c r="VD641" s="328"/>
      <c r="VE641" s="328"/>
      <c r="VF641" s="328"/>
      <c r="VG641" s="328"/>
      <c r="VH641" s="328"/>
      <c r="VI641" s="328"/>
      <c r="VJ641" s="328"/>
      <c r="VK641" s="328"/>
      <c r="VL641" s="328"/>
      <c r="VM641" s="328"/>
      <c r="VN641" s="328"/>
      <c r="VO641" s="328"/>
      <c r="VP641" s="328"/>
      <c r="VQ641" s="328"/>
      <c r="VR641" s="328"/>
      <c r="VS641" s="328"/>
      <c r="VT641" s="328"/>
      <c r="VU641" s="328"/>
      <c r="VV641" s="328"/>
      <c r="VW641" s="328"/>
      <c r="VX641" s="328"/>
      <c r="VY641" s="328"/>
      <c r="VZ641" s="328"/>
      <c r="WA641" s="328"/>
      <c r="WB641" s="328"/>
      <c r="WC641" s="328"/>
      <c r="WD641" s="328"/>
      <c r="WE641" s="328"/>
      <c r="WF641" s="328"/>
      <c r="WG641" s="328"/>
      <c r="WH641" s="328"/>
      <c r="WI641" s="328"/>
      <c r="WJ641" s="328"/>
      <c r="WK641" s="328"/>
      <c r="WL641" s="328"/>
      <c r="WM641" s="328"/>
      <c r="WN641" s="328"/>
      <c r="WO641" s="328"/>
      <c r="WP641" s="328"/>
      <c r="WQ641" s="328"/>
      <c r="WR641" s="328"/>
      <c r="WS641" s="328"/>
      <c r="WT641" s="328"/>
      <c r="WU641" s="328"/>
      <c r="WV641" s="328"/>
      <c r="WW641" s="328"/>
      <c r="WX641" s="328"/>
      <c r="WY641" s="328"/>
      <c r="WZ641" s="328"/>
      <c r="XA641" s="328"/>
      <c r="XB641" s="328"/>
      <c r="XC641" s="328"/>
      <c r="XD641" s="328"/>
      <c r="XE641" s="328"/>
      <c r="XF641" s="328"/>
      <c r="XG641" s="328"/>
      <c r="XH641" s="328"/>
      <c r="XI641" s="328"/>
      <c r="XJ641" s="328"/>
      <c r="XK641" s="328"/>
      <c r="XL641" s="328"/>
      <c r="XM641" s="328"/>
      <c r="XN641" s="328"/>
      <c r="XO641" s="328"/>
      <c r="XP641" s="328"/>
      <c r="XQ641" s="328"/>
      <c r="XR641" s="328"/>
      <c r="XS641" s="328"/>
      <c r="XT641" s="328"/>
      <c r="XU641" s="328"/>
      <c r="XV641" s="328"/>
      <c r="XW641" s="328"/>
      <c r="XX641" s="328"/>
      <c r="XY641" s="328"/>
      <c r="XZ641" s="328"/>
      <c r="YA641" s="328"/>
      <c r="YB641" s="328"/>
      <c r="YC641" s="328"/>
      <c r="YD641" s="328"/>
      <c r="YE641" s="328"/>
      <c r="YF641" s="328"/>
      <c r="YG641" s="328"/>
      <c r="YH641" s="328"/>
      <c r="YI641" s="328"/>
      <c r="YJ641" s="328"/>
      <c r="YK641" s="328"/>
      <c r="YL641" s="328"/>
      <c r="YM641" s="328"/>
      <c r="YN641" s="328"/>
      <c r="YO641" s="328"/>
      <c r="YP641" s="328"/>
      <c r="YQ641" s="328"/>
      <c r="YR641" s="328"/>
      <c r="YS641" s="328"/>
      <c r="YT641" s="328"/>
      <c r="YU641" s="328"/>
      <c r="YV641" s="328"/>
      <c r="YW641" s="328"/>
      <c r="YX641" s="328"/>
      <c r="YY641" s="328"/>
      <c r="YZ641" s="328"/>
      <c r="ZA641" s="328"/>
      <c r="ZB641" s="328"/>
      <c r="ZC641" s="328"/>
      <c r="ZD641" s="328"/>
      <c r="ZE641" s="328"/>
      <c r="ZF641" s="328"/>
      <c r="ZG641" s="328"/>
      <c r="ZH641" s="328"/>
      <c r="ZI641" s="328"/>
      <c r="ZJ641" s="328"/>
      <c r="ZK641" s="328"/>
      <c r="ZL641" s="328"/>
      <c r="ZM641" s="328"/>
      <c r="ZN641" s="328"/>
      <c r="ZO641" s="328"/>
      <c r="ZP641" s="328"/>
      <c r="ZQ641" s="328"/>
      <c r="ZR641" s="328"/>
      <c r="ZS641" s="328"/>
      <c r="ZT641" s="328"/>
      <c r="ZU641" s="328"/>
      <c r="ZV641" s="328"/>
      <c r="ZW641" s="328"/>
      <c r="ZX641" s="328"/>
      <c r="ZY641" s="328"/>
      <c r="ZZ641" s="328"/>
      <c r="AAA641" s="328"/>
      <c r="AAB641" s="328"/>
      <c r="AAC641" s="328"/>
      <c r="AAD641" s="328"/>
      <c r="AAE641" s="328"/>
      <c r="AAF641" s="328"/>
      <c r="AAG641" s="328"/>
      <c r="AAH641" s="328"/>
      <c r="AAI641" s="328"/>
      <c r="AAJ641" s="328"/>
      <c r="AAK641" s="328"/>
      <c r="AAL641" s="328"/>
      <c r="AAM641" s="328"/>
      <c r="AAN641" s="328"/>
      <c r="AAO641" s="328"/>
      <c r="AAP641" s="328"/>
      <c r="AAQ641" s="328"/>
      <c r="AAR641" s="328"/>
      <c r="AAS641" s="328"/>
      <c r="AAT641" s="328"/>
      <c r="AAU641" s="328"/>
      <c r="AAV641" s="328"/>
      <c r="AAW641" s="328"/>
      <c r="AAX641" s="328"/>
      <c r="AAY641" s="328"/>
      <c r="AAZ641" s="328"/>
      <c r="ABA641" s="328"/>
      <c r="ABB641" s="328"/>
      <c r="ABC641" s="328"/>
      <c r="ABD641" s="328"/>
      <c r="ABE641" s="328"/>
      <c r="ABF641" s="328"/>
      <c r="ABG641" s="328"/>
      <c r="ABH641" s="328"/>
    </row>
    <row r="642" spans="1:736 9576:9582" s="50" customFormat="1" ht="45.75" customHeight="1">
      <c r="A642" s="595">
        <f>1+A641</f>
        <v>641</v>
      </c>
      <c r="B642" s="368" t="s">
        <v>6466</v>
      </c>
      <c r="C642" s="135" t="s">
        <v>6467</v>
      </c>
      <c r="D642" s="135" t="s">
        <v>6468</v>
      </c>
      <c r="E642" s="135">
        <v>45530</v>
      </c>
      <c r="F642" s="387">
        <v>45531</v>
      </c>
      <c r="G642" s="161">
        <v>45652</v>
      </c>
      <c r="H642" s="157" t="s">
        <v>416</v>
      </c>
      <c r="I642" s="157" t="s">
        <v>180</v>
      </c>
      <c r="J642" s="349" t="s">
        <v>1594</v>
      </c>
      <c r="K642" s="172">
        <v>20983881</v>
      </c>
      <c r="L642" s="172">
        <v>2</v>
      </c>
      <c r="M642" s="280" t="s">
        <v>844</v>
      </c>
      <c r="N642" s="157" t="s">
        <v>98</v>
      </c>
      <c r="O642" s="157" t="s">
        <v>993</v>
      </c>
      <c r="P642" s="157" t="s">
        <v>6469</v>
      </c>
      <c r="Q642" s="157" t="s">
        <v>6470</v>
      </c>
      <c r="R642" s="157">
        <f>+G642-F642</f>
        <v>121</v>
      </c>
      <c r="S642" s="157" t="s">
        <v>6471</v>
      </c>
      <c r="T642" s="172">
        <v>12800000</v>
      </c>
      <c r="U642" s="157" t="s">
        <v>6472</v>
      </c>
      <c r="V642" s="297">
        <f>+T642</f>
        <v>12800000</v>
      </c>
      <c r="W642" s="50">
        <v>45530</v>
      </c>
      <c r="X642" s="50" t="s">
        <v>473</v>
      </c>
      <c r="Y642" s="50">
        <f>+Z642+AA642+AB642</f>
        <v>12800000</v>
      </c>
      <c r="Z642" s="50">
        <f>+V642</f>
        <v>12800000</v>
      </c>
      <c r="AA642" s="50">
        <v>0</v>
      </c>
      <c r="AB642" s="50">
        <f>+AC642+AD642+AE642+AF642+AG642+AH642+AI642+AJ642</f>
        <v>0</v>
      </c>
      <c r="AC642" s="50">
        <v>0</v>
      </c>
      <c r="AD642" s="50">
        <v>0</v>
      </c>
      <c r="AE642" s="50">
        <v>0</v>
      </c>
      <c r="AF642" s="50">
        <v>0</v>
      </c>
      <c r="AG642" s="50">
        <v>0</v>
      </c>
      <c r="AH642" s="50">
        <v>0</v>
      </c>
      <c r="AI642" s="50">
        <v>0</v>
      </c>
      <c r="AJ642" s="50">
        <v>0</v>
      </c>
      <c r="AK642" s="50" t="s">
        <v>104</v>
      </c>
      <c r="AL642" s="50" t="s">
        <v>6473</v>
      </c>
      <c r="AM642" s="50" t="s">
        <v>1599</v>
      </c>
      <c r="AN642" s="50">
        <v>11202439</v>
      </c>
      <c r="AO642" s="50" t="s">
        <v>114</v>
      </c>
      <c r="AP642" s="50" t="s">
        <v>114</v>
      </c>
      <c r="AQ642" s="50" t="s">
        <v>114</v>
      </c>
      <c r="AR642" s="50" t="s">
        <v>114</v>
      </c>
      <c r="AS642" s="50" t="s">
        <v>109</v>
      </c>
      <c r="AT642" s="50" t="s">
        <v>109</v>
      </c>
      <c r="AU642" s="50" t="s">
        <v>392</v>
      </c>
      <c r="AX642" s="50" t="s">
        <v>578</v>
      </c>
      <c r="AY642" s="50" t="s">
        <v>108</v>
      </c>
      <c r="BH642" s="50">
        <f>T642+BB642</f>
        <v>12800000</v>
      </c>
      <c r="BI642" s="349" t="s">
        <v>113</v>
      </c>
      <c r="BJ642" s="387"/>
      <c r="BK642" s="172" t="s">
        <v>109</v>
      </c>
      <c r="BL642" s="172" t="s">
        <v>109</v>
      </c>
      <c r="BM642" s="172"/>
      <c r="BN642" s="172"/>
      <c r="BO642" s="172"/>
      <c r="BP642" s="172"/>
      <c r="BQ642" s="172"/>
      <c r="BR642" s="172"/>
      <c r="BS642" s="172"/>
      <c r="BT642" s="172"/>
      <c r="BU642" s="172"/>
      <c r="BV642" s="172"/>
      <c r="BW642" s="172" t="s">
        <v>109</v>
      </c>
      <c r="BX642" s="172"/>
      <c r="BY642" s="297"/>
      <c r="BZ642" s="50">
        <v>33794564731</v>
      </c>
      <c r="CA642" s="157" t="s">
        <v>109</v>
      </c>
      <c r="CB642" s="157" t="s">
        <v>109</v>
      </c>
      <c r="CC642" s="172" t="s">
        <v>6427</v>
      </c>
      <c r="CD642" s="172" t="s">
        <v>578</v>
      </c>
      <c r="CE642" s="172"/>
      <c r="CF642" s="280"/>
      <c r="CG642" s="157"/>
      <c r="CH642" s="157"/>
      <c r="CI642" s="157"/>
      <c r="CJ642" s="157"/>
      <c r="CK642" s="157"/>
      <c r="CL642" s="157"/>
      <c r="CM642" s="172" t="s">
        <v>109</v>
      </c>
      <c r="CN642" s="157"/>
      <c r="NDH642" s="492"/>
      <c r="NDI642" s="168"/>
      <c r="NDJ642" s="135"/>
      <c r="NDK642" s="135"/>
      <c r="NDL642" s="134"/>
      <c r="NDM642" s="387"/>
      <c r="NDN642" s="161"/>
    </row>
    <row r="643" spans="1:736 9576:9582" s="290" customFormat="1" ht="45.75" customHeight="1">
      <c r="A643" s="595">
        <f>1+A642</f>
        <v>642</v>
      </c>
      <c r="B643" s="368" t="s">
        <v>6474</v>
      </c>
      <c r="C643" s="363" t="s">
        <v>6475</v>
      </c>
      <c r="D643" s="138" t="s">
        <v>6476</v>
      </c>
      <c r="E643" s="363">
        <v>45530</v>
      </c>
      <c r="F643" s="364">
        <v>45532</v>
      </c>
      <c r="G643" s="364">
        <v>45653</v>
      </c>
      <c r="H643" s="168" t="s">
        <v>416</v>
      </c>
      <c r="I643" s="365" t="s">
        <v>5874</v>
      </c>
      <c r="J643" s="387" t="s">
        <v>1122</v>
      </c>
      <c r="K643" s="366">
        <v>1072640580</v>
      </c>
      <c r="L643" s="168">
        <v>9</v>
      </c>
      <c r="M643" s="362" t="s">
        <v>844</v>
      </c>
      <c r="N643" s="367" t="s">
        <v>98</v>
      </c>
      <c r="O643" s="368" t="s">
        <v>427</v>
      </c>
      <c r="P643" s="168" t="s">
        <v>6477</v>
      </c>
      <c r="Q643" s="168" t="s">
        <v>928</v>
      </c>
      <c r="R643" s="369">
        <f>+G643-F643</f>
        <v>121</v>
      </c>
      <c r="S643" s="168" t="s">
        <v>6478</v>
      </c>
      <c r="T643" s="370">
        <v>20800000</v>
      </c>
      <c r="U643" s="371" t="s">
        <v>6479</v>
      </c>
      <c r="V643" s="370">
        <f>+T643</f>
        <v>20800000</v>
      </c>
      <c r="W643" s="372">
        <v>45530</v>
      </c>
      <c r="X643" s="373" t="s">
        <v>473</v>
      </c>
      <c r="Y643" s="374">
        <f>+Z643+AA643+AB643</f>
        <v>20800000</v>
      </c>
      <c r="Z643" s="375">
        <f>+V643</f>
        <v>20800000</v>
      </c>
      <c r="AA643" s="376">
        <v>0</v>
      </c>
      <c r="AB643" s="377">
        <f>+AC643+AD643+AE643+AF643+AG643+AH643+AI643+AJ643</f>
        <v>0</v>
      </c>
      <c r="AC643" s="376">
        <v>0</v>
      </c>
      <c r="AD643" s="376">
        <v>0</v>
      </c>
      <c r="AE643" s="376">
        <v>0</v>
      </c>
      <c r="AF643" s="376">
        <v>0</v>
      </c>
      <c r="AG643" s="376">
        <v>0</v>
      </c>
      <c r="AH643" s="376">
        <v>0</v>
      </c>
      <c r="AI643" s="376">
        <v>0</v>
      </c>
      <c r="AJ643" s="376">
        <v>0</v>
      </c>
      <c r="AK643" s="378" t="s">
        <v>104</v>
      </c>
      <c r="AL643" s="379" t="s">
        <v>6480</v>
      </c>
      <c r="AM643" s="168" t="s">
        <v>5842</v>
      </c>
      <c r="AN643" s="380">
        <v>1075652260</v>
      </c>
      <c r="AO643" s="378" t="s">
        <v>114</v>
      </c>
      <c r="AP643" s="168" t="s">
        <v>114</v>
      </c>
      <c r="AQ643" s="381" t="s">
        <v>114</v>
      </c>
      <c r="AR643" s="378" t="s">
        <v>114</v>
      </c>
      <c r="AS643" s="168" t="s">
        <v>109</v>
      </c>
      <c r="AT643" s="378" t="s">
        <v>109</v>
      </c>
      <c r="AU643" s="378" t="s">
        <v>392</v>
      </c>
      <c r="AV643" s="168"/>
      <c r="AW643" s="168"/>
      <c r="AX643" s="168" t="s">
        <v>109</v>
      </c>
      <c r="AY643" s="168" t="s">
        <v>108</v>
      </c>
      <c r="AZ643" s="382"/>
      <c r="BA643" s="168"/>
      <c r="BB643" s="383"/>
      <c r="BC643" s="382"/>
      <c r="BD643" s="369"/>
      <c r="BE643" s="369"/>
      <c r="BF643" s="369"/>
      <c r="BG643" s="382"/>
      <c r="BH643" s="384">
        <f>T643+BB643</f>
        <v>20800000</v>
      </c>
      <c r="BI643" s="349" t="s">
        <v>113</v>
      </c>
      <c r="BJ643" s="168"/>
      <c r="BK643" s="168" t="s">
        <v>114</v>
      </c>
      <c r="BL643" s="168"/>
      <c r="BM643" s="387"/>
      <c r="BN643" s="385" t="s">
        <v>917</v>
      </c>
      <c r="BO643" s="367">
        <v>38</v>
      </c>
      <c r="BP643" s="367">
        <v>31581</v>
      </c>
      <c r="BQ643" s="367" t="s">
        <v>578</v>
      </c>
      <c r="BR643" s="367" t="s">
        <v>114</v>
      </c>
      <c r="BS643" s="367" t="s">
        <v>114</v>
      </c>
      <c r="BT643" s="367" t="s">
        <v>114</v>
      </c>
      <c r="BU643" s="349" t="s">
        <v>1129</v>
      </c>
      <c r="BV643" s="367">
        <v>3004846882</v>
      </c>
      <c r="BW643" s="386" t="s">
        <v>6481</v>
      </c>
      <c r="BX643" s="387" t="s">
        <v>881</v>
      </c>
      <c r="BY643" s="367" t="s">
        <v>119</v>
      </c>
      <c r="BZ643" s="388">
        <v>33761979600</v>
      </c>
      <c r="CA643" s="172" t="s">
        <v>109</v>
      </c>
      <c r="CB643" s="172" t="s">
        <v>109</v>
      </c>
      <c r="CC643" s="172" t="s">
        <v>109</v>
      </c>
      <c r="CD643" s="172"/>
      <c r="CE643" s="172"/>
      <c r="CF643" s="172"/>
      <c r="CG643" s="172"/>
      <c r="CH643" s="172"/>
      <c r="CI643" s="172"/>
      <c r="CJ643" s="172"/>
      <c r="CK643" s="172"/>
      <c r="CL643" s="172"/>
      <c r="CM643" s="172" t="s">
        <v>109</v>
      </c>
      <c r="CN643" s="172"/>
      <c r="CO643" s="297"/>
      <c r="CP643" s="50"/>
      <c r="CQ643" s="50"/>
      <c r="CR643" s="50"/>
      <c r="CS643" s="50"/>
      <c r="CT643" s="50"/>
      <c r="CU643" s="50"/>
      <c r="CV643" s="50"/>
      <c r="CW643" s="50"/>
      <c r="CX643" s="50"/>
      <c r="CY643" s="50"/>
      <c r="CZ643" s="50"/>
      <c r="DA643" s="50"/>
      <c r="DB643" s="50"/>
      <c r="DC643" s="50"/>
      <c r="DD643" s="50"/>
      <c r="DE643" s="50"/>
      <c r="DF643" s="50"/>
      <c r="DG643" s="50"/>
      <c r="DH643" s="50"/>
      <c r="DI643" s="50"/>
      <c r="DJ643" s="50"/>
      <c r="DK643" s="50"/>
      <c r="DL643" s="50"/>
      <c r="DM643" s="50"/>
      <c r="DN643" s="50"/>
      <c r="DO643" s="50"/>
      <c r="DP643" s="50"/>
      <c r="DQ643" s="50"/>
      <c r="DR643" s="50"/>
      <c r="DS643" s="50"/>
      <c r="DT643" s="50"/>
      <c r="DU643" s="50"/>
      <c r="DV643" s="50"/>
      <c r="DW643" s="50"/>
      <c r="DX643" s="50"/>
      <c r="DY643" s="50"/>
      <c r="DZ643" s="50"/>
      <c r="EA643" s="50"/>
      <c r="EB643" s="50"/>
      <c r="EC643" s="50"/>
      <c r="ED643" s="50"/>
      <c r="EE643" s="50"/>
      <c r="EF643" s="50"/>
      <c r="EG643" s="50"/>
      <c r="EH643" s="50"/>
      <c r="EI643" s="50"/>
      <c r="EJ643" s="50"/>
      <c r="EK643" s="50"/>
      <c r="EL643" s="50"/>
      <c r="EM643" s="50"/>
      <c r="EN643" s="50"/>
      <c r="EO643" s="50"/>
      <c r="EP643" s="50"/>
      <c r="EQ643" s="50"/>
      <c r="ER643" s="50"/>
      <c r="ES643" s="50"/>
      <c r="ET643" s="50"/>
      <c r="EU643" s="50"/>
      <c r="EV643" s="50"/>
      <c r="EW643" s="50"/>
      <c r="EX643" s="50"/>
      <c r="EY643" s="50"/>
      <c r="EZ643" s="50"/>
      <c r="FA643" s="50"/>
      <c r="FB643" s="50"/>
      <c r="FC643" s="50"/>
      <c r="FD643" s="50"/>
      <c r="FE643" s="50"/>
      <c r="FF643" s="50"/>
      <c r="FG643" s="50"/>
      <c r="FH643" s="50"/>
      <c r="FI643" s="50"/>
      <c r="FJ643" s="50"/>
      <c r="FK643" s="50"/>
      <c r="FL643" s="50"/>
      <c r="FM643" s="50"/>
      <c r="FN643" s="50"/>
      <c r="FO643" s="50"/>
      <c r="FP643" s="50"/>
      <c r="FQ643" s="50"/>
      <c r="FR643" s="50"/>
      <c r="FS643" s="50"/>
      <c r="FT643" s="50"/>
      <c r="FU643" s="50"/>
      <c r="FV643" s="50"/>
      <c r="FW643" s="50"/>
      <c r="FX643" s="50"/>
      <c r="FY643" s="50"/>
      <c r="FZ643" s="50"/>
      <c r="GA643" s="50"/>
      <c r="GB643" s="50"/>
      <c r="GC643" s="50"/>
      <c r="GD643" s="50"/>
      <c r="GE643" s="50"/>
      <c r="GF643" s="50"/>
      <c r="GG643" s="50"/>
      <c r="GH643" s="50"/>
      <c r="GI643" s="50"/>
      <c r="GJ643" s="50"/>
      <c r="GK643" s="50"/>
      <c r="GL643" s="50"/>
      <c r="GM643" s="50"/>
      <c r="GN643" s="50"/>
      <c r="GO643" s="50"/>
      <c r="GP643" s="50"/>
      <c r="GQ643" s="50"/>
      <c r="GR643" s="50"/>
      <c r="GS643" s="50"/>
      <c r="GT643" s="50"/>
      <c r="GU643" s="50"/>
      <c r="GV643" s="16"/>
      <c r="GW643" s="16"/>
      <c r="GX643" s="16"/>
      <c r="GY643" s="16"/>
      <c r="GZ643" s="16"/>
      <c r="HA643" s="16"/>
      <c r="HB643" s="16"/>
      <c r="HC643" s="16"/>
      <c r="HD643" s="16"/>
      <c r="HE643" s="16"/>
      <c r="HF643" s="16"/>
      <c r="HG643" s="16"/>
      <c r="HH643" s="16"/>
      <c r="HI643" s="16"/>
      <c r="HJ643" s="16"/>
      <c r="HK643" s="16"/>
      <c r="HL643" s="16"/>
      <c r="HM643" s="16"/>
      <c r="HN643" s="16"/>
      <c r="HO643" s="16"/>
      <c r="HP643" s="16"/>
      <c r="HQ643" s="16"/>
      <c r="HR643" s="16"/>
      <c r="HS643" s="16"/>
      <c r="HT643" s="16"/>
      <c r="HU643" s="16"/>
      <c r="HV643" s="16"/>
      <c r="HW643" s="16"/>
      <c r="HX643" s="16"/>
      <c r="HY643" s="16"/>
      <c r="HZ643" s="16"/>
      <c r="IA643" s="16"/>
      <c r="IB643" s="16"/>
      <c r="IC643" s="16"/>
      <c r="ID643" s="16"/>
      <c r="IE643" s="16"/>
      <c r="IF643" s="16"/>
      <c r="IG643" s="16"/>
      <c r="IH643" s="16"/>
      <c r="II643" s="16"/>
      <c r="IJ643" s="16"/>
      <c r="IK643" s="16"/>
      <c r="IL643" s="16"/>
      <c r="IM643" s="16"/>
      <c r="IN643" s="16"/>
      <c r="IO643" s="16"/>
      <c r="IP643" s="16"/>
      <c r="IQ643" s="16"/>
      <c r="IR643" s="16"/>
      <c r="IS643" s="16"/>
      <c r="IT643" s="16"/>
      <c r="IU643" s="16"/>
      <c r="IV643" s="16"/>
      <c r="IW643" s="16"/>
      <c r="IX643" s="16"/>
      <c r="IY643" s="16"/>
      <c r="IZ643" s="16"/>
      <c r="JA643" s="16"/>
      <c r="JB643" s="16"/>
      <c r="JC643" s="16"/>
      <c r="JD643" s="16"/>
      <c r="JE643" s="16"/>
      <c r="JF643" s="16"/>
      <c r="JG643" s="16"/>
      <c r="JH643" s="16"/>
      <c r="JI643" s="16"/>
      <c r="JJ643" s="16"/>
      <c r="JK643" s="16"/>
      <c r="JL643" s="16"/>
      <c r="JM643" s="16"/>
      <c r="JN643" s="16"/>
      <c r="JO643" s="16"/>
      <c r="JP643" s="16"/>
      <c r="JQ643" s="16"/>
      <c r="JR643" s="16"/>
      <c r="JS643" s="16"/>
      <c r="JT643" s="16"/>
      <c r="JU643" s="16"/>
      <c r="JV643" s="16"/>
      <c r="JW643" s="16"/>
      <c r="JX643" s="16"/>
      <c r="JY643" s="16"/>
      <c r="JZ643" s="16"/>
      <c r="KA643" s="16"/>
      <c r="KB643" s="16"/>
      <c r="KC643" s="16"/>
      <c r="KD643" s="16"/>
      <c r="KE643" s="16"/>
      <c r="KF643" s="16"/>
      <c r="KG643" s="16"/>
      <c r="KH643" s="16"/>
      <c r="KI643" s="16"/>
      <c r="KJ643" s="16"/>
      <c r="KK643" s="16"/>
      <c r="KL643" s="16"/>
      <c r="KM643" s="16"/>
      <c r="KN643" s="16"/>
      <c r="KO643" s="16"/>
      <c r="KP643" s="16"/>
      <c r="KQ643" s="16"/>
      <c r="KR643" s="16"/>
      <c r="KS643" s="16"/>
      <c r="KT643" s="16"/>
      <c r="KU643" s="16"/>
      <c r="KV643" s="16"/>
      <c r="KW643" s="16"/>
      <c r="KX643" s="16"/>
      <c r="KY643" s="16"/>
      <c r="KZ643" s="16"/>
      <c r="LA643" s="16"/>
      <c r="LB643" s="16"/>
      <c r="LC643" s="16"/>
      <c r="LD643" s="16"/>
      <c r="LE643" s="16"/>
      <c r="LF643" s="16"/>
      <c r="LG643" s="16"/>
      <c r="LH643" s="16"/>
      <c r="LI643" s="16"/>
      <c r="LJ643" s="16"/>
      <c r="LK643" s="16"/>
      <c r="LL643" s="16"/>
      <c r="LM643" s="16"/>
      <c r="LN643" s="16"/>
      <c r="LO643" s="16"/>
      <c r="LP643" s="16"/>
      <c r="LQ643" s="16"/>
      <c r="LR643" s="16"/>
      <c r="LS643" s="16"/>
      <c r="LT643" s="16"/>
      <c r="LU643" s="16"/>
      <c r="LV643" s="16"/>
      <c r="LW643" s="16"/>
      <c r="LX643" s="16"/>
      <c r="LY643" s="16"/>
      <c r="LZ643" s="16"/>
      <c r="MA643" s="16"/>
      <c r="MB643" s="16"/>
      <c r="MC643" s="16"/>
      <c r="MD643" s="16"/>
      <c r="ME643" s="16"/>
      <c r="MF643" s="16"/>
      <c r="MG643" s="16"/>
      <c r="MH643" s="16"/>
      <c r="MI643" s="16"/>
      <c r="MJ643" s="16"/>
      <c r="MK643" s="16"/>
      <c r="ML643" s="16"/>
      <c r="MM643" s="16"/>
      <c r="MN643" s="16"/>
      <c r="MO643" s="16"/>
      <c r="MP643" s="16"/>
      <c r="MQ643" s="16"/>
      <c r="MR643" s="16"/>
      <c r="MS643" s="16"/>
      <c r="MT643" s="16"/>
      <c r="MU643" s="16"/>
      <c r="MV643" s="16"/>
      <c r="MW643" s="16"/>
      <c r="MX643" s="16"/>
      <c r="MY643" s="16"/>
      <c r="MZ643" s="16"/>
      <c r="NA643" s="16"/>
      <c r="NB643" s="16"/>
      <c r="NC643" s="16"/>
      <c r="ND643" s="16"/>
      <c r="NE643" s="16"/>
      <c r="NF643" s="16"/>
      <c r="NG643" s="16"/>
      <c r="NH643" s="16"/>
      <c r="NI643" s="16"/>
      <c r="NJ643" s="16"/>
      <c r="NK643" s="16"/>
      <c r="NL643" s="16"/>
      <c r="NM643" s="16"/>
      <c r="NN643" s="16"/>
      <c r="NO643" s="16"/>
      <c r="NP643" s="16"/>
      <c r="NQ643" s="16"/>
      <c r="NR643" s="16"/>
      <c r="NS643" s="16"/>
      <c r="NT643" s="16"/>
      <c r="NU643" s="16"/>
      <c r="NV643" s="16"/>
      <c r="NW643" s="16"/>
      <c r="NX643" s="16"/>
      <c r="NY643" s="16"/>
      <c r="NZ643" s="16"/>
      <c r="OA643" s="16"/>
      <c r="OB643" s="16"/>
      <c r="OC643" s="16"/>
      <c r="OD643" s="16"/>
      <c r="OE643" s="16"/>
      <c r="OF643" s="16"/>
      <c r="OG643" s="16"/>
      <c r="OH643" s="16"/>
      <c r="OI643" s="16"/>
      <c r="OJ643" s="16"/>
      <c r="OK643" s="16"/>
      <c r="OL643" s="16"/>
      <c r="OM643" s="16"/>
      <c r="ON643" s="16"/>
      <c r="OO643" s="16"/>
      <c r="OP643" s="16"/>
      <c r="OQ643" s="16"/>
      <c r="OR643" s="16"/>
      <c r="OS643" s="16"/>
      <c r="OT643" s="16"/>
      <c r="OU643" s="16"/>
      <c r="OV643" s="16"/>
      <c r="OW643" s="16"/>
      <c r="OX643" s="16"/>
      <c r="OY643" s="16"/>
      <c r="OZ643" s="16"/>
      <c r="PA643" s="16"/>
      <c r="PB643" s="16"/>
      <c r="PC643" s="16"/>
      <c r="PD643" s="16"/>
      <c r="PE643" s="16"/>
      <c r="PF643" s="16"/>
      <c r="PG643" s="16"/>
      <c r="PH643" s="16"/>
      <c r="PI643" s="16"/>
      <c r="PJ643" s="16"/>
      <c r="PK643" s="16"/>
      <c r="PL643" s="16"/>
      <c r="PM643" s="16"/>
      <c r="PN643" s="16"/>
      <c r="PO643" s="16"/>
      <c r="PP643" s="16"/>
      <c r="PQ643" s="16"/>
      <c r="PR643" s="16"/>
      <c r="PS643" s="16"/>
      <c r="PT643" s="16"/>
      <c r="PU643" s="16"/>
      <c r="PV643" s="16"/>
      <c r="PW643" s="16"/>
      <c r="PX643" s="16"/>
      <c r="PY643" s="16"/>
      <c r="PZ643" s="16"/>
      <c r="QA643" s="16"/>
      <c r="QB643" s="16"/>
      <c r="QC643" s="16"/>
      <c r="QD643" s="16"/>
      <c r="QE643" s="16"/>
      <c r="QF643" s="16"/>
      <c r="QG643" s="16"/>
      <c r="QH643" s="16"/>
      <c r="QI643" s="16"/>
      <c r="QJ643" s="16"/>
      <c r="QK643" s="16"/>
      <c r="QL643" s="16"/>
      <c r="QM643" s="16"/>
      <c r="QN643" s="16"/>
      <c r="QO643" s="16"/>
      <c r="QP643" s="16"/>
      <c r="QQ643" s="16"/>
      <c r="QR643" s="16"/>
      <c r="QS643" s="16"/>
      <c r="QT643" s="16"/>
      <c r="QU643" s="16"/>
      <c r="QV643" s="16"/>
      <c r="QW643" s="16"/>
      <c r="QX643" s="16"/>
      <c r="QY643" s="16"/>
      <c r="QZ643" s="16"/>
      <c r="RA643" s="16"/>
      <c r="RB643" s="16"/>
      <c r="RC643" s="16"/>
      <c r="RD643" s="16"/>
      <c r="RE643" s="16"/>
      <c r="RF643" s="16"/>
      <c r="RG643" s="16"/>
      <c r="RH643" s="16"/>
      <c r="RI643" s="16"/>
      <c r="RJ643" s="16"/>
      <c r="RK643" s="16"/>
      <c r="RL643" s="16"/>
      <c r="RM643" s="16"/>
      <c r="RN643" s="16"/>
      <c r="RO643" s="16"/>
      <c r="RP643" s="16"/>
      <c r="RQ643" s="16"/>
      <c r="RR643" s="16"/>
      <c r="RS643" s="16"/>
      <c r="RT643" s="16"/>
      <c r="RU643" s="16"/>
      <c r="RV643" s="16"/>
      <c r="RW643" s="16"/>
      <c r="RX643" s="16"/>
      <c r="RY643" s="16"/>
      <c r="RZ643" s="16"/>
      <c r="SA643" s="16"/>
      <c r="SB643" s="16"/>
      <c r="SC643" s="16"/>
      <c r="SD643" s="16"/>
      <c r="SE643" s="16"/>
      <c r="SF643" s="16"/>
      <c r="SG643" s="16"/>
      <c r="SH643" s="16"/>
      <c r="SI643" s="16"/>
      <c r="SJ643" s="16"/>
      <c r="SK643" s="16"/>
      <c r="SL643" s="16"/>
      <c r="SM643" s="16"/>
      <c r="SN643" s="16"/>
      <c r="SO643" s="16"/>
      <c r="SP643" s="16"/>
      <c r="SQ643" s="16"/>
      <c r="SR643" s="16"/>
      <c r="SS643" s="16"/>
      <c r="ST643" s="16"/>
      <c r="SU643" s="16"/>
      <c r="SV643" s="16"/>
      <c r="SW643" s="16"/>
      <c r="SX643" s="16"/>
      <c r="SY643" s="16"/>
      <c r="SZ643" s="16"/>
      <c r="TA643" s="16"/>
      <c r="TB643" s="16"/>
      <c r="TC643" s="16"/>
      <c r="TD643" s="16"/>
      <c r="TE643" s="16"/>
      <c r="TF643" s="16"/>
      <c r="TG643" s="16"/>
      <c r="TH643" s="16"/>
      <c r="TI643" s="16"/>
      <c r="TJ643" s="16"/>
      <c r="TK643" s="16"/>
      <c r="TL643" s="16"/>
      <c r="TM643" s="16"/>
      <c r="TN643" s="16"/>
      <c r="TO643" s="16"/>
      <c r="TP643" s="16"/>
      <c r="TQ643" s="16"/>
      <c r="TR643" s="16"/>
      <c r="TS643" s="16"/>
      <c r="TT643" s="16"/>
      <c r="TU643" s="16"/>
      <c r="TV643" s="16"/>
      <c r="TW643" s="16"/>
      <c r="TX643" s="16"/>
      <c r="TY643" s="16"/>
      <c r="TZ643" s="16"/>
      <c r="UA643" s="16"/>
      <c r="UB643" s="16"/>
      <c r="UC643" s="16"/>
      <c r="UD643" s="16"/>
      <c r="UE643" s="16"/>
      <c r="UF643" s="16"/>
      <c r="UG643" s="16"/>
      <c r="UH643" s="16"/>
      <c r="UI643" s="16"/>
      <c r="UJ643" s="16"/>
      <c r="UK643" s="16"/>
      <c r="UL643" s="16"/>
      <c r="UM643" s="16"/>
      <c r="UN643" s="16"/>
      <c r="UO643" s="16"/>
      <c r="UP643" s="16"/>
      <c r="UQ643" s="16"/>
      <c r="UR643" s="16"/>
      <c r="US643" s="16"/>
      <c r="UT643" s="16"/>
      <c r="UU643" s="16"/>
      <c r="UV643" s="16"/>
      <c r="UW643" s="16"/>
      <c r="UX643" s="16"/>
      <c r="UY643" s="16"/>
      <c r="UZ643" s="16"/>
      <c r="VA643" s="16"/>
      <c r="VB643" s="16"/>
      <c r="VC643" s="16"/>
      <c r="VD643" s="16"/>
      <c r="VE643" s="16"/>
      <c r="VF643" s="16"/>
      <c r="VG643" s="16"/>
      <c r="VH643" s="16"/>
      <c r="VI643" s="16"/>
      <c r="VJ643" s="16"/>
      <c r="VK643" s="16"/>
      <c r="VL643" s="16"/>
      <c r="VM643" s="16"/>
      <c r="VN643" s="16"/>
      <c r="VO643" s="16"/>
      <c r="VP643" s="16"/>
      <c r="VQ643" s="16"/>
      <c r="VR643" s="16"/>
      <c r="VS643" s="16"/>
      <c r="VT643" s="16"/>
      <c r="VU643" s="16"/>
      <c r="VV643" s="16"/>
      <c r="VW643" s="16"/>
      <c r="VX643" s="16"/>
      <c r="VY643" s="16"/>
      <c r="VZ643" s="16"/>
      <c r="WA643" s="16"/>
      <c r="WB643" s="16"/>
      <c r="WC643" s="16"/>
      <c r="WD643" s="16"/>
      <c r="WE643" s="16"/>
      <c r="WF643" s="16"/>
      <c r="WG643" s="16"/>
      <c r="WH643" s="16"/>
      <c r="WI643" s="16"/>
      <c r="WJ643" s="16"/>
      <c r="WK643" s="16"/>
      <c r="WL643" s="16"/>
      <c r="WM643" s="16"/>
      <c r="WN643" s="16"/>
      <c r="WO643" s="16"/>
      <c r="WP643" s="16"/>
      <c r="WQ643" s="16"/>
      <c r="WR643" s="16"/>
      <c r="WS643" s="16"/>
      <c r="WT643" s="16"/>
      <c r="WU643" s="16"/>
      <c r="WV643" s="16"/>
      <c r="WW643" s="16"/>
      <c r="WX643" s="16"/>
      <c r="WY643" s="16"/>
      <c r="WZ643" s="16"/>
      <c r="XA643" s="16"/>
      <c r="XB643" s="16"/>
      <c r="XC643" s="16"/>
      <c r="XD643" s="16"/>
      <c r="XE643" s="16"/>
      <c r="XF643" s="16"/>
      <c r="XG643" s="16"/>
      <c r="XH643" s="16"/>
      <c r="XI643" s="16"/>
      <c r="XJ643" s="16"/>
      <c r="XK643" s="16"/>
      <c r="XL643" s="16"/>
      <c r="XM643" s="16"/>
      <c r="XN643" s="16"/>
      <c r="XO643" s="16"/>
      <c r="XP643" s="16"/>
      <c r="XQ643" s="16"/>
      <c r="XR643" s="16"/>
      <c r="XS643" s="16"/>
      <c r="XT643" s="16"/>
      <c r="XU643" s="16"/>
      <c r="XV643" s="16"/>
      <c r="XW643" s="16"/>
      <c r="XX643" s="16"/>
      <c r="XY643" s="16"/>
      <c r="XZ643" s="16"/>
      <c r="YA643" s="16"/>
      <c r="YB643" s="16"/>
      <c r="YC643" s="16"/>
      <c r="YD643" s="16"/>
      <c r="YE643" s="16"/>
      <c r="YF643" s="16"/>
      <c r="YG643" s="16"/>
      <c r="YH643" s="16"/>
      <c r="YI643" s="16"/>
      <c r="YJ643" s="16"/>
      <c r="YK643" s="16"/>
      <c r="YL643" s="16"/>
      <c r="YM643" s="16"/>
      <c r="YN643" s="16"/>
      <c r="YO643" s="16"/>
      <c r="YP643" s="16"/>
      <c r="YQ643" s="16"/>
      <c r="YR643" s="16"/>
      <c r="YS643" s="16"/>
      <c r="YT643" s="16"/>
      <c r="YU643" s="16"/>
      <c r="YV643" s="16"/>
      <c r="YW643" s="16"/>
      <c r="YX643" s="16"/>
      <c r="YY643" s="16"/>
      <c r="YZ643" s="16"/>
      <c r="ZA643" s="16"/>
      <c r="ZB643" s="16"/>
      <c r="ZC643" s="16"/>
      <c r="ZD643" s="16"/>
      <c r="ZE643" s="16"/>
      <c r="ZF643" s="16"/>
      <c r="ZG643" s="16"/>
      <c r="ZH643" s="16"/>
      <c r="ZI643" s="16"/>
      <c r="ZJ643" s="16"/>
      <c r="ZK643" s="16"/>
      <c r="ZL643" s="16"/>
      <c r="ZM643" s="16"/>
      <c r="ZN643" s="16"/>
      <c r="ZO643" s="16"/>
      <c r="ZP643" s="16"/>
      <c r="ZQ643" s="16"/>
      <c r="ZR643" s="16"/>
      <c r="ZS643" s="16"/>
      <c r="ZT643" s="16"/>
      <c r="ZU643" s="16"/>
      <c r="ZV643" s="16"/>
      <c r="ZW643" s="16"/>
      <c r="ZX643" s="16"/>
      <c r="ZY643" s="16"/>
      <c r="ZZ643" s="16"/>
      <c r="AAA643" s="16"/>
      <c r="AAB643" s="16"/>
      <c r="AAC643" s="16"/>
      <c r="AAD643" s="16"/>
      <c r="AAE643" s="16"/>
      <c r="AAF643" s="16"/>
      <c r="AAG643" s="16"/>
      <c r="AAH643" s="16"/>
      <c r="AAI643" s="16"/>
      <c r="AAJ643" s="16"/>
      <c r="AAK643" s="16"/>
      <c r="AAL643" s="16"/>
      <c r="AAM643" s="16"/>
      <c r="AAN643" s="16"/>
      <c r="AAO643" s="16"/>
      <c r="AAP643" s="16"/>
      <c r="AAQ643" s="16"/>
      <c r="AAR643" s="16"/>
      <c r="AAS643" s="16"/>
      <c r="AAT643" s="16"/>
      <c r="AAU643" s="16"/>
      <c r="AAV643" s="16"/>
      <c r="AAW643" s="16"/>
      <c r="AAX643" s="16"/>
      <c r="AAY643" s="16"/>
      <c r="AAZ643" s="16"/>
      <c r="ABA643" s="16"/>
      <c r="ABB643" s="16"/>
      <c r="ABC643" s="16"/>
      <c r="ABD643" s="16"/>
      <c r="ABE643" s="16"/>
      <c r="ABF643" s="16"/>
      <c r="ABG643" s="16"/>
      <c r="ABH643" s="16"/>
    </row>
    <row r="644" spans="1:736 9576:9582" s="290" customFormat="1" ht="45.75" customHeight="1">
      <c r="A644" s="595">
        <f>1+A643</f>
        <v>643</v>
      </c>
      <c r="B644" s="368" t="s">
        <v>6482</v>
      </c>
      <c r="C644" s="363" t="s">
        <v>6483</v>
      </c>
      <c r="D644" s="138" t="s">
        <v>6476</v>
      </c>
      <c r="E644" s="363">
        <v>45530</v>
      </c>
      <c r="F644" s="364">
        <v>45531</v>
      </c>
      <c r="G644" s="364">
        <v>45643</v>
      </c>
      <c r="H644" s="168" t="s">
        <v>416</v>
      </c>
      <c r="I644" s="365" t="s">
        <v>5874</v>
      </c>
      <c r="J644" s="387" t="s">
        <v>2209</v>
      </c>
      <c r="K644" s="366">
        <v>35199816</v>
      </c>
      <c r="L644" s="168">
        <v>5</v>
      </c>
      <c r="M644" s="362" t="s">
        <v>844</v>
      </c>
      <c r="N644" s="367" t="s">
        <v>98</v>
      </c>
      <c r="O644" s="368" t="s">
        <v>3586</v>
      </c>
      <c r="P644" s="168" t="s">
        <v>6484</v>
      </c>
      <c r="Q644" s="168" t="s">
        <v>6485</v>
      </c>
      <c r="R644" s="369">
        <f>+G644-F644</f>
        <v>112</v>
      </c>
      <c r="S644" s="168" t="s">
        <v>6486</v>
      </c>
      <c r="T644" s="370">
        <v>24790000</v>
      </c>
      <c r="U644" s="371" t="s">
        <v>6487</v>
      </c>
      <c r="V644" s="370">
        <f>+T644</f>
        <v>24790000</v>
      </c>
      <c r="W644" s="372">
        <v>45531</v>
      </c>
      <c r="X644" s="373" t="s">
        <v>1040</v>
      </c>
      <c r="Y644" s="374">
        <f>+Z644+AA644+AB644</f>
        <v>24790000</v>
      </c>
      <c r="Z644" s="375">
        <v>0</v>
      </c>
      <c r="AA644" s="376">
        <v>0</v>
      </c>
      <c r="AB644" s="377">
        <f>+AC644+AD644+AE644+AF644+AG644+AH644+AI644+AJ644</f>
        <v>24790000</v>
      </c>
      <c r="AC644" s="376">
        <v>0</v>
      </c>
      <c r="AD644" s="376">
        <v>0</v>
      </c>
      <c r="AE644" s="376">
        <f>+V644</f>
        <v>24790000</v>
      </c>
      <c r="AF644" s="376">
        <v>0</v>
      </c>
      <c r="AG644" s="376">
        <v>0</v>
      </c>
      <c r="AH644" s="376">
        <v>0</v>
      </c>
      <c r="AI644" s="376">
        <v>0</v>
      </c>
      <c r="AJ644" s="376">
        <v>0</v>
      </c>
      <c r="AK644" s="378" t="s">
        <v>104</v>
      </c>
      <c r="AL644" s="379" t="s">
        <v>6488</v>
      </c>
      <c r="AM644" s="168" t="s">
        <v>1367</v>
      </c>
      <c r="AN644" s="380">
        <v>20472825</v>
      </c>
      <c r="AO644" s="378" t="s">
        <v>114</v>
      </c>
      <c r="AP644" s="168" t="s">
        <v>114</v>
      </c>
      <c r="AQ644" s="381" t="s">
        <v>114</v>
      </c>
      <c r="AR644" s="378" t="s">
        <v>114</v>
      </c>
      <c r="AS644" s="168" t="s">
        <v>109</v>
      </c>
      <c r="AT644" s="378" t="s">
        <v>109</v>
      </c>
      <c r="AU644" s="378" t="s">
        <v>392</v>
      </c>
      <c r="AV644" s="168"/>
      <c r="AW644" s="168"/>
      <c r="AX644" s="168" t="s">
        <v>578</v>
      </c>
      <c r="AY644" s="168" t="s">
        <v>108</v>
      </c>
      <c r="AZ644" s="382"/>
      <c r="BA644" s="168"/>
      <c r="BB644" s="383"/>
      <c r="BC644" s="382"/>
      <c r="BD644" s="369"/>
      <c r="BE644" s="369"/>
      <c r="BF644" s="369"/>
      <c r="BG644" s="382"/>
      <c r="BH644" s="384">
        <f>T644+BB644</f>
        <v>24790000</v>
      </c>
      <c r="BI644" s="503" t="s">
        <v>113</v>
      </c>
      <c r="BJ644" s="168"/>
      <c r="BK644" s="168" t="s">
        <v>114</v>
      </c>
      <c r="BL644" s="168"/>
      <c r="BM644" s="387"/>
      <c r="BN644" s="385" t="s">
        <v>964</v>
      </c>
      <c r="BO644" s="367">
        <v>41</v>
      </c>
      <c r="BP644" s="367">
        <v>30528</v>
      </c>
      <c r="BQ644" s="367" t="s">
        <v>114</v>
      </c>
      <c r="BR644" s="367" t="s">
        <v>114</v>
      </c>
      <c r="BS644" s="367" t="s">
        <v>114</v>
      </c>
      <c r="BT644" s="367" t="s">
        <v>114</v>
      </c>
      <c r="BU644" s="349" t="s">
        <v>6489</v>
      </c>
      <c r="BV644" s="367">
        <v>3208166538</v>
      </c>
      <c r="BW644" s="386" t="s">
        <v>2216</v>
      </c>
      <c r="BX644" s="387" t="s">
        <v>881</v>
      </c>
      <c r="BY644" s="367" t="s">
        <v>119</v>
      </c>
      <c r="BZ644" s="388">
        <v>33743563013</v>
      </c>
      <c r="CA644" s="172" t="s">
        <v>109</v>
      </c>
      <c r="CB644" s="172" t="s">
        <v>109</v>
      </c>
      <c r="CC644" s="172" t="s">
        <v>109</v>
      </c>
      <c r="CD644" s="172" t="s">
        <v>6490</v>
      </c>
      <c r="CE644" s="172"/>
      <c r="CF644" s="172"/>
      <c r="CG644" s="172"/>
      <c r="CH644" s="172"/>
      <c r="CI644" s="172"/>
      <c r="CJ644" s="172"/>
      <c r="CK644" s="172"/>
      <c r="CL644" s="172"/>
      <c r="CM644" s="172" t="s">
        <v>109</v>
      </c>
      <c r="CN644" s="172"/>
      <c r="CO644" s="297"/>
      <c r="CP644" s="50"/>
      <c r="CQ644" s="50"/>
      <c r="CR644" s="50"/>
      <c r="CS644" s="50"/>
      <c r="CT644" s="50"/>
      <c r="CU644" s="50"/>
      <c r="CV644" s="50"/>
      <c r="CW644" s="50"/>
      <c r="CX644" s="50"/>
      <c r="CY644" s="50"/>
      <c r="CZ644" s="50"/>
      <c r="DA644" s="50"/>
      <c r="DB644" s="50"/>
      <c r="DC644" s="50"/>
      <c r="DD644" s="50"/>
      <c r="DE644" s="50"/>
      <c r="DF644" s="50"/>
      <c r="DG644" s="50"/>
      <c r="DH644" s="50"/>
      <c r="DI644" s="50"/>
      <c r="DJ644" s="50"/>
      <c r="DK644" s="50"/>
      <c r="DL644" s="50"/>
      <c r="DM644" s="50"/>
      <c r="DN644" s="50"/>
      <c r="DO644" s="50"/>
      <c r="DP644" s="50"/>
      <c r="DQ644" s="50"/>
      <c r="DR644" s="50"/>
      <c r="DS644" s="50"/>
      <c r="DT644" s="50"/>
      <c r="DU644" s="50"/>
      <c r="DV644" s="50"/>
      <c r="DW644" s="50"/>
      <c r="DX644" s="50"/>
      <c r="DY644" s="50"/>
      <c r="DZ644" s="50"/>
      <c r="EA644" s="50"/>
      <c r="EB644" s="50"/>
      <c r="EC644" s="50"/>
      <c r="ED644" s="50"/>
      <c r="EE644" s="50"/>
      <c r="EF644" s="50"/>
      <c r="EG644" s="50"/>
      <c r="EH644" s="50"/>
      <c r="EI644" s="50"/>
      <c r="EJ644" s="50"/>
      <c r="EK644" s="50"/>
      <c r="EL644" s="50"/>
      <c r="EM644" s="50"/>
      <c r="EN644" s="50"/>
      <c r="EO644" s="50"/>
      <c r="EP644" s="50"/>
      <c r="EQ644" s="50"/>
      <c r="ER644" s="50"/>
      <c r="ES644" s="50"/>
      <c r="ET644" s="50"/>
      <c r="EU644" s="50"/>
      <c r="EV644" s="50"/>
      <c r="EW644" s="50"/>
      <c r="EX644" s="50"/>
      <c r="EY644" s="50"/>
      <c r="EZ644" s="50"/>
      <c r="FA644" s="50"/>
      <c r="FB644" s="50"/>
      <c r="FC644" s="50"/>
      <c r="FD644" s="50"/>
      <c r="FE644" s="50"/>
      <c r="FF644" s="50"/>
      <c r="FG644" s="50"/>
      <c r="FH644" s="50"/>
      <c r="FI644" s="50"/>
      <c r="FJ644" s="50"/>
      <c r="FK644" s="50"/>
      <c r="FL644" s="50"/>
      <c r="FM644" s="50"/>
      <c r="FN644" s="50"/>
      <c r="FO644" s="50"/>
      <c r="FP644" s="50"/>
      <c r="FQ644" s="50"/>
      <c r="FR644" s="50"/>
      <c r="FS644" s="50"/>
      <c r="FT644" s="50"/>
      <c r="FU644" s="50"/>
      <c r="FV644" s="50"/>
      <c r="FW644" s="50"/>
      <c r="FX644" s="50"/>
      <c r="FY644" s="50"/>
      <c r="FZ644" s="50"/>
      <c r="GA644" s="50"/>
      <c r="GB644" s="50"/>
      <c r="GC644" s="50"/>
      <c r="GD644" s="50"/>
      <c r="GE644" s="50"/>
      <c r="GF644" s="50"/>
      <c r="GG644" s="50"/>
      <c r="GH644" s="50"/>
      <c r="GI644" s="50"/>
      <c r="GJ644" s="50"/>
      <c r="GK644" s="50"/>
      <c r="GL644" s="50"/>
      <c r="GM644" s="50"/>
      <c r="GN644" s="50"/>
      <c r="GO644" s="50"/>
      <c r="GP644" s="50"/>
      <c r="GQ644" s="50"/>
      <c r="GR644" s="50"/>
      <c r="GS644" s="50"/>
      <c r="GT644" s="50"/>
      <c r="GU644" s="50"/>
      <c r="GV644" s="16"/>
      <c r="GW644" s="16"/>
      <c r="GX644" s="16"/>
      <c r="GY644" s="16"/>
      <c r="GZ644" s="16"/>
      <c r="HA644" s="16"/>
      <c r="HB644" s="16"/>
      <c r="HC644" s="16"/>
      <c r="HD644" s="16"/>
      <c r="HE644" s="16"/>
      <c r="HF644" s="16"/>
      <c r="HG644" s="16"/>
      <c r="HH644" s="16"/>
      <c r="HI644" s="16"/>
      <c r="HJ644" s="16"/>
      <c r="HK644" s="16"/>
      <c r="HL644" s="16"/>
      <c r="HM644" s="16"/>
      <c r="HN644" s="16"/>
      <c r="HO644" s="16"/>
      <c r="HP644" s="16"/>
      <c r="HQ644" s="16"/>
      <c r="HR644" s="16"/>
      <c r="HS644" s="16"/>
      <c r="HT644" s="16"/>
      <c r="HU644" s="16"/>
      <c r="HV644" s="16"/>
      <c r="HW644" s="16"/>
      <c r="HX644" s="16"/>
      <c r="HY644" s="16"/>
      <c r="HZ644" s="16"/>
      <c r="IA644" s="16"/>
      <c r="IB644" s="16"/>
      <c r="IC644" s="16"/>
      <c r="ID644" s="16"/>
      <c r="IE644" s="16"/>
      <c r="IF644" s="16"/>
      <c r="IG644" s="16"/>
      <c r="IH644" s="16"/>
      <c r="II644" s="16"/>
      <c r="IJ644" s="16"/>
      <c r="IK644" s="16"/>
      <c r="IL644" s="16"/>
      <c r="IM644" s="16"/>
      <c r="IN644" s="16"/>
      <c r="IO644" s="16"/>
      <c r="IP644" s="16"/>
      <c r="IQ644" s="16"/>
      <c r="IR644" s="16"/>
      <c r="IS644" s="16"/>
      <c r="IT644" s="16"/>
      <c r="IU644" s="16"/>
      <c r="IV644" s="16"/>
      <c r="IW644" s="16"/>
      <c r="IX644" s="16"/>
      <c r="IY644" s="16"/>
      <c r="IZ644" s="16"/>
      <c r="JA644" s="16"/>
      <c r="JB644" s="16"/>
      <c r="JC644" s="16"/>
      <c r="JD644" s="16"/>
      <c r="JE644" s="16"/>
      <c r="JF644" s="16"/>
      <c r="JG644" s="16"/>
      <c r="JH644" s="16"/>
      <c r="JI644" s="16"/>
      <c r="JJ644" s="16"/>
      <c r="JK644" s="16"/>
      <c r="JL644" s="16"/>
      <c r="JM644" s="16"/>
      <c r="JN644" s="16"/>
      <c r="JO644" s="16"/>
      <c r="JP644" s="16"/>
      <c r="JQ644" s="16"/>
      <c r="JR644" s="16"/>
      <c r="JS644" s="16"/>
      <c r="JT644" s="16"/>
      <c r="JU644" s="16"/>
      <c r="JV644" s="16"/>
      <c r="JW644" s="16"/>
      <c r="JX644" s="16"/>
      <c r="JY644" s="16"/>
      <c r="JZ644" s="16"/>
      <c r="KA644" s="16"/>
      <c r="KB644" s="16"/>
      <c r="KC644" s="16"/>
      <c r="KD644" s="16"/>
      <c r="KE644" s="16"/>
      <c r="KF644" s="16"/>
      <c r="KG644" s="16"/>
      <c r="KH644" s="16"/>
      <c r="KI644" s="16"/>
      <c r="KJ644" s="16"/>
      <c r="KK644" s="16"/>
      <c r="KL644" s="16"/>
      <c r="KM644" s="16"/>
      <c r="KN644" s="16"/>
      <c r="KO644" s="16"/>
      <c r="KP644" s="16"/>
      <c r="KQ644" s="16"/>
      <c r="KR644" s="16"/>
      <c r="KS644" s="16"/>
      <c r="KT644" s="16"/>
      <c r="KU644" s="16"/>
      <c r="KV644" s="16"/>
      <c r="KW644" s="16"/>
      <c r="KX644" s="16"/>
      <c r="KY644" s="16"/>
      <c r="KZ644" s="16"/>
      <c r="LA644" s="16"/>
      <c r="LB644" s="16"/>
      <c r="LC644" s="16"/>
      <c r="LD644" s="16"/>
      <c r="LE644" s="16"/>
      <c r="LF644" s="16"/>
      <c r="LG644" s="16"/>
      <c r="LH644" s="16"/>
      <c r="LI644" s="16"/>
      <c r="LJ644" s="16"/>
      <c r="LK644" s="16"/>
      <c r="LL644" s="16"/>
      <c r="LM644" s="16"/>
      <c r="LN644" s="16"/>
      <c r="LO644" s="16"/>
      <c r="LP644" s="16"/>
      <c r="LQ644" s="16"/>
      <c r="LR644" s="16"/>
      <c r="LS644" s="16"/>
      <c r="LT644" s="16"/>
      <c r="LU644" s="16"/>
      <c r="LV644" s="16"/>
      <c r="LW644" s="16"/>
      <c r="LX644" s="16"/>
      <c r="LY644" s="16"/>
      <c r="LZ644" s="16"/>
      <c r="MA644" s="16"/>
      <c r="MB644" s="16"/>
      <c r="MC644" s="16"/>
      <c r="MD644" s="16"/>
      <c r="ME644" s="16"/>
      <c r="MF644" s="16"/>
      <c r="MG644" s="16"/>
      <c r="MH644" s="16"/>
      <c r="MI644" s="16"/>
      <c r="MJ644" s="16"/>
      <c r="MK644" s="16"/>
      <c r="ML644" s="16"/>
      <c r="MM644" s="16"/>
      <c r="MN644" s="16"/>
      <c r="MO644" s="16"/>
      <c r="MP644" s="16"/>
      <c r="MQ644" s="16"/>
      <c r="MR644" s="16"/>
      <c r="MS644" s="16"/>
      <c r="MT644" s="16"/>
      <c r="MU644" s="16"/>
      <c r="MV644" s="16"/>
      <c r="MW644" s="16"/>
      <c r="MX644" s="16"/>
      <c r="MY644" s="16"/>
      <c r="MZ644" s="16"/>
      <c r="NA644" s="16"/>
      <c r="NB644" s="16"/>
      <c r="NC644" s="16"/>
      <c r="ND644" s="16"/>
      <c r="NE644" s="16"/>
      <c r="NF644" s="16"/>
      <c r="NG644" s="16"/>
      <c r="NH644" s="16"/>
      <c r="NI644" s="16"/>
      <c r="NJ644" s="16"/>
      <c r="NK644" s="16"/>
      <c r="NL644" s="16"/>
      <c r="NM644" s="16"/>
      <c r="NN644" s="16"/>
      <c r="NO644" s="16"/>
      <c r="NP644" s="16"/>
      <c r="NQ644" s="16"/>
      <c r="NR644" s="16"/>
      <c r="NS644" s="16"/>
      <c r="NT644" s="16"/>
      <c r="NU644" s="16"/>
      <c r="NV644" s="16"/>
      <c r="NW644" s="16"/>
      <c r="NX644" s="16"/>
      <c r="NY644" s="16"/>
      <c r="NZ644" s="16"/>
      <c r="OA644" s="16"/>
      <c r="OB644" s="16"/>
      <c r="OC644" s="16"/>
      <c r="OD644" s="16"/>
      <c r="OE644" s="16"/>
      <c r="OF644" s="16"/>
      <c r="OG644" s="16"/>
      <c r="OH644" s="16"/>
      <c r="OI644" s="16"/>
      <c r="OJ644" s="16"/>
      <c r="OK644" s="16"/>
      <c r="OL644" s="16"/>
      <c r="OM644" s="16"/>
      <c r="ON644" s="16"/>
      <c r="OO644" s="16"/>
      <c r="OP644" s="16"/>
      <c r="OQ644" s="16"/>
      <c r="OR644" s="16"/>
      <c r="OS644" s="16"/>
      <c r="OT644" s="16"/>
      <c r="OU644" s="16"/>
      <c r="OV644" s="16"/>
      <c r="OW644" s="16"/>
      <c r="OX644" s="16"/>
      <c r="OY644" s="16"/>
      <c r="OZ644" s="16"/>
      <c r="PA644" s="16"/>
      <c r="PB644" s="16"/>
      <c r="PC644" s="16"/>
      <c r="PD644" s="16"/>
      <c r="PE644" s="16"/>
      <c r="PF644" s="16"/>
      <c r="PG644" s="16"/>
      <c r="PH644" s="16"/>
      <c r="PI644" s="16"/>
      <c r="PJ644" s="16"/>
      <c r="PK644" s="16"/>
      <c r="PL644" s="16"/>
      <c r="PM644" s="16"/>
      <c r="PN644" s="16"/>
      <c r="PO644" s="16"/>
      <c r="PP644" s="16"/>
      <c r="PQ644" s="16"/>
      <c r="PR644" s="16"/>
      <c r="PS644" s="16"/>
      <c r="PT644" s="16"/>
      <c r="PU644" s="16"/>
      <c r="PV644" s="16"/>
      <c r="PW644" s="16"/>
      <c r="PX644" s="16"/>
      <c r="PY644" s="16"/>
      <c r="PZ644" s="16"/>
      <c r="QA644" s="16"/>
      <c r="QB644" s="16"/>
      <c r="QC644" s="16"/>
      <c r="QD644" s="16"/>
      <c r="QE644" s="16"/>
      <c r="QF644" s="16"/>
      <c r="QG644" s="16"/>
      <c r="QH644" s="16"/>
      <c r="QI644" s="16"/>
      <c r="QJ644" s="16"/>
      <c r="QK644" s="16"/>
      <c r="QL644" s="16"/>
      <c r="QM644" s="16"/>
      <c r="QN644" s="16"/>
      <c r="QO644" s="16"/>
      <c r="QP644" s="16"/>
      <c r="QQ644" s="16"/>
      <c r="QR644" s="16"/>
      <c r="QS644" s="16"/>
      <c r="QT644" s="16"/>
      <c r="QU644" s="16"/>
      <c r="QV644" s="16"/>
      <c r="QW644" s="16"/>
      <c r="QX644" s="16"/>
      <c r="QY644" s="16"/>
      <c r="QZ644" s="16"/>
      <c r="RA644" s="16"/>
      <c r="RB644" s="16"/>
      <c r="RC644" s="16"/>
      <c r="RD644" s="16"/>
      <c r="RE644" s="16"/>
      <c r="RF644" s="16"/>
      <c r="RG644" s="16"/>
      <c r="RH644" s="16"/>
      <c r="RI644" s="16"/>
      <c r="RJ644" s="16"/>
      <c r="RK644" s="16"/>
      <c r="RL644" s="16"/>
      <c r="RM644" s="16"/>
      <c r="RN644" s="16"/>
      <c r="RO644" s="16"/>
      <c r="RP644" s="16"/>
      <c r="RQ644" s="16"/>
      <c r="RR644" s="16"/>
      <c r="RS644" s="16"/>
      <c r="RT644" s="16"/>
      <c r="RU644" s="16"/>
      <c r="RV644" s="16"/>
      <c r="RW644" s="16"/>
      <c r="RX644" s="16"/>
      <c r="RY644" s="16"/>
      <c r="RZ644" s="16"/>
      <c r="SA644" s="16"/>
      <c r="SB644" s="16"/>
      <c r="SC644" s="16"/>
      <c r="SD644" s="16"/>
      <c r="SE644" s="16"/>
      <c r="SF644" s="16"/>
      <c r="SG644" s="16"/>
      <c r="SH644" s="16"/>
      <c r="SI644" s="16"/>
      <c r="SJ644" s="16"/>
      <c r="SK644" s="16"/>
      <c r="SL644" s="16"/>
      <c r="SM644" s="16"/>
      <c r="SN644" s="16"/>
      <c r="SO644" s="16"/>
      <c r="SP644" s="16"/>
      <c r="SQ644" s="16"/>
      <c r="SR644" s="16"/>
      <c r="SS644" s="16"/>
      <c r="ST644" s="16"/>
      <c r="SU644" s="16"/>
      <c r="SV644" s="16"/>
      <c r="SW644" s="16"/>
      <c r="SX644" s="16"/>
      <c r="SY644" s="16"/>
      <c r="SZ644" s="16"/>
      <c r="TA644" s="16"/>
      <c r="TB644" s="16"/>
      <c r="TC644" s="16"/>
      <c r="TD644" s="16"/>
      <c r="TE644" s="16"/>
      <c r="TF644" s="16"/>
      <c r="TG644" s="16"/>
      <c r="TH644" s="16"/>
      <c r="TI644" s="16"/>
      <c r="TJ644" s="16"/>
      <c r="TK644" s="16"/>
      <c r="TL644" s="16"/>
      <c r="TM644" s="16"/>
      <c r="TN644" s="16"/>
      <c r="TO644" s="16"/>
      <c r="TP644" s="16"/>
      <c r="TQ644" s="16"/>
      <c r="TR644" s="16"/>
      <c r="TS644" s="16"/>
      <c r="TT644" s="16"/>
      <c r="TU644" s="16"/>
      <c r="TV644" s="16"/>
      <c r="TW644" s="16"/>
      <c r="TX644" s="16"/>
      <c r="TY644" s="16"/>
      <c r="TZ644" s="16"/>
      <c r="UA644" s="16"/>
      <c r="UB644" s="16"/>
      <c r="UC644" s="16"/>
      <c r="UD644" s="16"/>
      <c r="UE644" s="16"/>
      <c r="UF644" s="16"/>
      <c r="UG644" s="16"/>
      <c r="UH644" s="16"/>
      <c r="UI644" s="16"/>
      <c r="UJ644" s="16"/>
      <c r="UK644" s="16"/>
      <c r="UL644" s="16"/>
      <c r="UM644" s="16"/>
      <c r="UN644" s="16"/>
      <c r="UO644" s="16"/>
      <c r="UP644" s="16"/>
      <c r="UQ644" s="16"/>
      <c r="UR644" s="16"/>
      <c r="US644" s="16"/>
      <c r="UT644" s="16"/>
      <c r="UU644" s="16"/>
      <c r="UV644" s="16"/>
      <c r="UW644" s="16"/>
      <c r="UX644" s="16"/>
      <c r="UY644" s="16"/>
      <c r="UZ644" s="16"/>
      <c r="VA644" s="16"/>
      <c r="VB644" s="16"/>
      <c r="VC644" s="16"/>
      <c r="VD644" s="16"/>
      <c r="VE644" s="16"/>
      <c r="VF644" s="16"/>
      <c r="VG644" s="16"/>
      <c r="VH644" s="16"/>
      <c r="VI644" s="16"/>
      <c r="VJ644" s="16"/>
      <c r="VK644" s="16"/>
      <c r="VL644" s="16"/>
      <c r="VM644" s="16"/>
      <c r="VN644" s="16"/>
      <c r="VO644" s="16"/>
      <c r="VP644" s="16"/>
      <c r="VQ644" s="16"/>
      <c r="VR644" s="16"/>
      <c r="VS644" s="16"/>
      <c r="VT644" s="16"/>
      <c r="VU644" s="16"/>
      <c r="VV644" s="16"/>
      <c r="VW644" s="16"/>
      <c r="VX644" s="16"/>
      <c r="VY644" s="16"/>
      <c r="VZ644" s="16"/>
      <c r="WA644" s="16"/>
      <c r="WB644" s="16"/>
      <c r="WC644" s="16"/>
      <c r="WD644" s="16"/>
      <c r="WE644" s="16"/>
      <c r="WF644" s="16"/>
      <c r="WG644" s="16"/>
      <c r="WH644" s="16"/>
      <c r="WI644" s="16"/>
      <c r="WJ644" s="16"/>
      <c r="WK644" s="16"/>
      <c r="WL644" s="16"/>
      <c r="WM644" s="16"/>
      <c r="WN644" s="16"/>
      <c r="WO644" s="16"/>
      <c r="WP644" s="16"/>
      <c r="WQ644" s="16"/>
      <c r="WR644" s="16"/>
      <c r="WS644" s="16"/>
      <c r="WT644" s="16"/>
      <c r="WU644" s="16"/>
      <c r="WV644" s="16"/>
      <c r="WW644" s="16"/>
      <c r="WX644" s="16"/>
      <c r="WY644" s="16"/>
      <c r="WZ644" s="16"/>
      <c r="XA644" s="16"/>
      <c r="XB644" s="16"/>
      <c r="XC644" s="16"/>
      <c r="XD644" s="16"/>
      <c r="XE644" s="16"/>
      <c r="XF644" s="16"/>
      <c r="XG644" s="16"/>
      <c r="XH644" s="16"/>
      <c r="XI644" s="16"/>
      <c r="XJ644" s="16"/>
      <c r="XK644" s="16"/>
      <c r="XL644" s="16"/>
      <c r="XM644" s="16"/>
      <c r="XN644" s="16"/>
      <c r="XO644" s="16"/>
      <c r="XP644" s="16"/>
      <c r="XQ644" s="16"/>
      <c r="XR644" s="16"/>
      <c r="XS644" s="16"/>
      <c r="XT644" s="16"/>
      <c r="XU644" s="16"/>
      <c r="XV644" s="16"/>
      <c r="XW644" s="16"/>
      <c r="XX644" s="16"/>
      <c r="XY644" s="16"/>
      <c r="XZ644" s="16"/>
      <c r="YA644" s="16"/>
      <c r="YB644" s="16"/>
      <c r="YC644" s="16"/>
      <c r="YD644" s="16"/>
      <c r="YE644" s="16"/>
      <c r="YF644" s="16"/>
      <c r="YG644" s="16"/>
      <c r="YH644" s="16"/>
      <c r="YI644" s="16"/>
      <c r="YJ644" s="16"/>
      <c r="YK644" s="16"/>
      <c r="YL644" s="16"/>
      <c r="YM644" s="16"/>
      <c r="YN644" s="16"/>
      <c r="YO644" s="16"/>
      <c r="YP644" s="16"/>
      <c r="YQ644" s="16"/>
      <c r="YR644" s="16"/>
      <c r="YS644" s="16"/>
      <c r="YT644" s="16"/>
      <c r="YU644" s="16"/>
      <c r="YV644" s="16"/>
      <c r="YW644" s="16"/>
      <c r="YX644" s="16"/>
      <c r="YY644" s="16"/>
      <c r="YZ644" s="16"/>
      <c r="ZA644" s="16"/>
      <c r="ZB644" s="16"/>
      <c r="ZC644" s="16"/>
      <c r="ZD644" s="16"/>
      <c r="ZE644" s="16"/>
      <c r="ZF644" s="16"/>
      <c r="ZG644" s="16"/>
      <c r="ZH644" s="16"/>
      <c r="ZI644" s="16"/>
      <c r="ZJ644" s="16"/>
      <c r="ZK644" s="16"/>
      <c r="ZL644" s="16"/>
      <c r="ZM644" s="16"/>
      <c r="ZN644" s="16"/>
      <c r="ZO644" s="16"/>
      <c r="ZP644" s="16"/>
      <c r="ZQ644" s="16"/>
      <c r="ZR644" s="16"/>
      <c r="ZS644" s="16"/>
      <c r="ZT644" s="16"/>
      <c r="ZU644" s="16"/>
      <c r="ZV644" s="16"/>
      <c r="ZW644" s="16"/>
      <c r="ZX644" s="16"/>
      <c r="ZY644" s="16"/>
      <c r="ZZ644" s="16"/>
      <c r="AAA644" s="16"/>
      <c r="AAB644" s="16"/>
      <c r="AAC644" s="16"/>
      <c r="AAD644" s="16"/>
      <c r="AAE644" s="16"/>
      <c r="AAF644" s="16"/>
      <c r="AAG644" s="16"/>
      <c r="AAH644" s="16"/>
      <c r="AAI644" s="16"/>
      <c r="AAJ644" s="16"/>
      <c r="AAK644" s="16"/>
      <c r="AAL644" s="16"/>
      <c r="AAM644" s="16"/>
      <c r="AAN644" s="16"/>
      <c r="AAO644" s="16"/>
      <c r="AAP644" s="16"/>
      <c r="AAQ644" s="16"/>
      <c r="AAR644" s="16"/>
      <c r="AAS644" s="16"/>
      <c r="AAT644" s="16"/>
      <c r="AAU644" s="16"/>
      <c r="AAV644" s="16"/>
      <c r="AAW644" s="16"/>
      <c r="AAX644" s="16"/>
      <c r="AAY644" s="16"/>
      <c r="AAZ644" s="16"/>
      <c r="ABA644" s="16"/>
      <c r="ABB644" s="16"/>
      <c r="ABC644" s="16"/>
      <c r="ABD644" s="16"/>
      <c r="ABE644" s="16"/>
      <c r="ABF644" s="16"/>
      <c r="ABG644" s="16"/>
      <c r="ABH644" s="16"/>
    </row>
    <row r="645" spans="1:736 9576:9582" s="50" customFormat="1" ht="45.75" customHeight="1">
      <c r="A645" s="627">
        <f>1+A644</f>
        <v>644</v>
      </c>
      <c r="B645" s="368" t="s">
        <v>6491</v>
      </c>
      <c r="C645" s="363" t="s">
        <v>6492</v>
      </c>
      <c r="D645" s="138" t="s">
        <v>6230</v>
      </c>
      <c r="E645" s="363">
        <v>45530</v>
      </c>
      <c r="F645" s="364">
        <v>45532</v>
      </c>
      <c r="G645" s="364">
        <v>45657</v>
      </c>
      <c r="H645" s="168" t="s">
        <v>416</v>
      </c>
      <c r="I645" s="365" t="s">
        <v>5874</v>
      </c>
      <c r="J645" s="387" t="s">
        <v>1656</v>
      </c>
      <c r="K645" s="366">
        <v>35475469</v>
      </c>
      <c r="L645" s="168">
        <v>6</v>
      </c>
      <c r="M645" s="362" t="s">
        <v>844</v>
      </c>
      <c r="N645" s="367" t="s">
        <v>98</v>
      </c>
      <c r="O645" s="368" t="s">
        <v>3608</v>
      </c>
      <c r="P645" s="168" t="s">
        <v>6493</v>
      </c>
      <c r="Q645" s="168" t="s">
        <v>6494</v>
      </c>
      <c r="R645" s="369">
        <f>+G645-F645</f>
        <v>125</v>
      </c>
      <c r="S645" s="168" t="s">
        <v>6495</v>
      </c>
      <c r="T645" s="370">
        <v>24016667</v>
      </c>
      <c r="U645" s="371" t="s">
        <v>6496</v>
      </c>
      <c r="V645" s="370">
        <f>+T645</f>
        <v>24016667</v>
      </c>
      <c r="W645" s="372">
        <v>45531</v>
      </c>
      <c r="X645" s="373" t="s">
        <v>473</v>
      </c>
      <c r="Y645" s="374">
        <f>+Z645+AA645+AB645</f>
        <v>24016667</v>
      </c>
      <c r="Z645" s="375">
        <f>+V645</f>
        <v>24016667</v>
      </c>
      <c r="AA645" s="376">
        <v>0</v>
      </c>
      <c r="AB645" s="377">
        <f>+AC645+AD645+AE645+AF645+AG645+AH645+AI645+AJ645</f>
        <v>0</v>
      </c>
      <c r="AC645" s="376">
        <v>0</v>
      </c>
      <c r="AD645" s="376">
        <v>0</v>
      </c>
      <c r="AE645" s="376">
        <v>0</v>
      </c>
      <c r="AF645" s="376">
        <v>0</v>
      </c>
      <c r="AG645" s="376">
        <v>0</v>
      </c>
      <c r="AH645" s="376">
        <v>0</v>
      </c>
      <c r="AI645" s="376">
        <v>0</v>
      </c>
      <c r="AJ645" s="376">
        <v>0</v>
      </c>
      <c r="AK645" s="378" t="s">
        <v>104</v>
      </c>
      <c r="AL645" s="379" t="s">
        <v>6497</v>
      </c>
      <c r="AM645" s="168" t="s">
        <v>6498</v>
      </c>
      <c r="AN645" s="380">
        <v>79980029</v>
      </c>
      <c r="AO645" s="378" t="s">
        <v>114</v>
      </c>
      <c r="AP645" s="168" t="s">
        <v>114</v>
      </c>
      <c r="AQ645" s="381" t="s">
        <v>114</v>
      </c>
      <c r="AR645" s="378" t="s">
        <v>114</v>
      </c>
      <c r="AS645" s="168" t="s">
        <v>109</v>
      </c>
      <c r="AT645" s="378" t="s">
        <v>109</v>
      </c>
      <c r="AU645" s="378" t="s">
        <v>392</v>
      </c>
      <c r="AV645" s="168"/>
      <c r="AW645" s="168"/>
      <c r="AX645" s="168" t="s">
        <v>578</v>
      </c>
      <c r="AY645" s="168" t="s">
        <v>108</v>
      </c>
      <c r="AZ645" s="382"/>
      <c r="BA645" s="168"/>
      <c r="BB645" s="383"/>
      <c r="BC645" s="382"/>
      <c r="BD645" s="369"/>
      <c r="BE645" s="369"/>
      <c r="BF645" s="369"/>
      <c r="BG645" s="382"/>
      <c r="BH645" s="629">
        <f>T645+BB645</f>
        <v>24016667</v>
      </c>
      <c r="BI645" s="628" t="s">
        <v>259</v>
      </c>
      <c r="BJ645" s="368"/>
      <c r="BK645" s="168" t="s">
        <v>114</v>
      </c>
      <c r="BL645" s="168"/>
      <c r="BM645" s="346" t="s">
        <v>6499</v>
      </c>
      <c r="BN645" s="385" t="s">
        <v>964</v>
      </c>
      <c r="BO645" s="367">
        <v>54</v>
      </c>
      <c r="BP645" s="367">
        <v>25588</v>
      </c>
      <c r="BQ645" s="367" t="s">
        <v>114</v>
      </c>
      <c r="BR645" s="367" t="s">
        <v>114</v>
      </c>
      <c r="BS645" s="367" t="s">
        <v>114</v>
      </c>
      <c r="BT645" s="367" t="s">
        <v>114</v>
      </c>
      <c r="BU645" s="349" t="s">
        <v>1661</v>
      </c>
      <c r="BV645" s="367">
        <v>8632988</v>
      </c>
      <c r="BW645" s="386" t="s">
        <v>1662</v>
      </c>
      <c r="BX645" s="387" t="s">
        <v>881</v>
      </c>
      <c r="BY645" s="367" t="s">
        <v>119</v>
      </c>
      <c r="BZ645" s="388">
        <v>94644856890</v>
      </c>
      <c r="CA645" s="172" t="s">
        <v>109</v>
      </c>
      <c r="CB645" s="172" t="s">
        <v>109</v>
      </c>
      <c r="CC645" s="172" t="s">
        <v>109</v>
      </c>
      <c r="CD645" s="172" t="s">
        <v>578</v>
      </c>
      <c r="CE645" s="280" t="s">
        <v>1018</v>
      </c>
      <c r="CF645" s="172"/>
      <c r="CG645" s="172"/>
      <c r="CH645" s="172"/>
      <c r="CI645" s="172"/>
      <c r="CJ645" s="172"/>
      <c r="CK645" s="172"/>
      <c r="CL645" s="172"/>
      <c r="CM645" s="172" t="s">
        <v>109</v>
      </c>
      <c r="CN645" s="172"/>
      <c r="CO645" s="297"/>
      <c r="GV645" s="328"/>
      <c r="GW645" s="328"/>
      <c r="GX645" s="328"/>
      <c r="GY645" s="328"/>
      <c r="GZ645" s="328"/>
      <c r="HA645" s="328"/>
      <c r="HB645" s="328"/>
      <c r="HC645" s="328"/>
      <c r="HD645" s="328"/>
      <c r="HE645" s="328"/>
      <c r="HF645" s="328"/>
      <c r="HG645" s="328"/>
      <c r="HH645" s="328"/>
      <c r="HI645" s="328"/>
      <c r="HJ645" s="328"/>
      <c r="HK645" s="328"/>
      <c r="HL645" s="328"/>
      <c r="HM645" s="328"/>
      <c r="HN645" s="328"/>
      <c r="HO645" s="328"/>
      <c r="HP645" s="328"/>
      <c r="HQ645" s="328"/>
      <c r="HR645" s="328"/>
      <c r="HS645" s="328"/>
      <c r="HT645" s="328"/>
      <c r="HU645" s="328"/>
      <c r="HV645" s="328"/>
      <c r="HW645" s="328"/>
      <c r="HX645" s="328"/>
      <c r="HY645" s="328"/>
      <c r="HZ645" s="328"/>
      <c r="IA645" s="328"/>
      <c r="IB645" s="328"/>
      <c r="IC645" s="328"/>
      <c r="ID645" s="328"/>
      <c r="IE645" s="328"/>
      <c r="IF645" s="328"/>
      <c r="IG645" s="328"/>
      <c r="IH645" s="328"/>
      <c r="II645" s="328"/>
      <c r="IJ645" s="328"/>
      <c r="IK645" s="328"/>
      <c r="IL645" s="328"/>
      <c r="IM645" s="328"/>
      <c r="IN645" s="328"/>
      <c r="IO645" s="328"/>
      <c r="IP645" s="328"/>
      <c r="IQ645" s="328"/>
      <c r="IR645" s="328"/>
      <c r="IS645" s="328"/>
      <c r="IT645" s="328"/>
      <c r="IU645" s="328"/>
      <c r="IV645" s="328"/>
      <c r="IW645" s="328"/>
      <c r="IX645" s="328"/>
      <c r="IY645" s="328"/>
      <c r="IZ645" s="328"/>
      <c r="JA645" s="328"/>
      <c r="JB645" s="328"/>
      <c r="JC645" s="328"/>
      <c r="JD645" s="328"/>
      <c r="JE645" s="328"/>
      <c r="JF645" s="328"/>
      <c r="JG645" s="328"/>
      <c r="JH645" s="328"/>
      <c r="JI645" s="328"/>
      <c r="JJ645" s="328"/>
      <c r="JK645" s="328"/>
      <c r="JL645" s="328"/>
      <c r="JM645" s="328"/>
      <c r="JN645" s="328"/>
      <c r="JO645" s="328"/>
      <c r="JP645" s="328"/>
      <c r="JQ645" s="328"/>
      <c r="JR645" s="328"/>
      <c r="JS645" s="328"/>
      <c r="JT645" s="328"/>
      <c r="JU645" s="328"/>
      <c r="JV645" s="328"/>
      <c r="JW645" s="328"/>
      <c r="JX645" s="328"/>
      <c r="JY645" s="328"/>
      <c r="JZ645" s="328"/>
      <c r="KA645" s="328"/>
      <c r="KB645" s="328"/>
      <c r="KC645" s="328"/>
      <c r="KD645" s="328"/>
      <c r="KE645" s="328"/>
      <c r="KF645" s="328"/>
      <c r="KG645" s="328"/>
      <c r="KH645" s="328"/>
      <c r="KI645" s="328"/>
      <c r="KJ645" s="328"/>
      <c r="KK645" s="328"/>
      <c r="KL645" s="328"/>
      <c r="KM645" s="328"/>
      <c r="KN645" s="328"/>
      <c r="KO645" s="328"/>
      <c r="KP645" s="328"/>
      <c r="KQ645" s="328"/>
      <c r="KR645" s="328"/>
      <c r="KS645" s="328"/>
      <c r="KT645" s="328"/>
      <c r="KU645" s="328"/>
      <c r="KV645" s="328"/>
      <c r="KW645" s="328"/>
      <c r="KX645" s="328"/>
      <c r="KY645" s="328"/>
      <c r="KZ645" s="328"/>
      <c r="LA645" s="328"/>
      <c r="LB645" s="328"/>
      <c r="LC645" s="328"/>
      <c r="LD645" s="328"/>
      <c r="LE645" s="328"/>
      <c r="LF645" s="328"/>
      <c r="LG645" s="328"/>
      <c r="LH645" s="328"/>
      <c r="LI645" s="328"/>
      <c r="LJ645" s="328"/>
      <c r="LK645" s="328"/>
      <c r="LL645" s="328"/>
      <c r="LM645" s="328"/>
      <c r="LN645" s="328"/>
      <c r="LO645" s="328"/>
      <c r="LP645" s="328"/>
      <c r="LQ645" s="328"/>
      <c r="LR645" s="328"/>
      <c r="LS645" s="328"/>
      <c r="LT645" s="328"/>
      <c r="LU645" s="328"/>
      <c r="LV645" s="328"/>
      <c r="LW645" s="328"/>
      <c r="LX645" s="328"/>
      <c r="LY645" s="328"/>
      <c r="LZ645" s="328"/>
      <c r="MA645" s="328"/>
      <c r="MB645" s="328"/>
      <c r="MC645" s="328"/>
      <c r="MD645" s="328"/>
      <c r="ME645" s="328"/>
      <c r="MF645" s="328"/>
      <c r="MG645" s="328"/>
      <c r="MH645" s="328"/>
      <c r="MI645" s="328"/>
      <c r="MJ645" s="328"/>
      <c r="MK645" s="328"/>
      <c r="ML645" s="328"/>
      <c r="MM645" s="328"/>
      <c r="MN645" s="328"/>
      <c r="MO645" s="328"/>
      <c r="MP645" s="328"/>
      <c r="MQ645" s="328"/>
      <c r="MR645" s="328"/>
      <c r="MS645" s="328"/>
      <c r="MT645" s="328"/>
      <c r="MU645" s="328"/>
      <c r="MV645" s="328"/>
      <c r="MW645" s="328"/>
      <c r="MX645" s="328"/>
      <c r="MY645" s="328"/>
      <c r="MZ645" s="328"/>
      <c r="NA645" s="328"/>
      <c r="NB645" s="328"/>
      <c r="NC645" s="328"/>
      <c r="ND645" s="328"/>
      <c r="NE645" s="328"/>
      <c r="NF645" s="328"/>
      <c r="NG645" s="328"/>
      <c r="NH645" s="328"/>
      <c r="NI645" s="328"/>
      <c r="NJ645" s="328"/>
      <c r="NK645" s="328"/>
      <c r="NL645" s="328"/>
      <c r="NM645" s="328"/>
      <c r="NN645" s="328"/>
      <c r="NO645" s="328"/>
      <c r="NP645" s="328"/>
      <c r="NQ645" s="328"/>
      <c r="NR645" s="328"/>
      <c r="NS645" s="328"/>
      <c r="NT645" s="328"/>
      <c r="NU645" s="328"/>
      <c r="NV645" s="328"/>
      <c r="NW645" s="328"/>
      <c r="NX645" s="328"/>
      <c r="NY645" s="328"/>
      <c r="NZ645" s="328"/>
      <c r="OA645" s="328"/>
      <c r="OB645" s="328"/>
      <c r="OC645" s="328"/>
      <c r="OD645" s="328"/>
      <c r="OE645" s="328"/>
      <c r="OF645" s="328"/>
      <c r="OG645" s="328"/>
      <c r="OH645" s="328"/>
      <c r="OI645" s="328"/>
      <c r="OJ645" s="328"/>
      <c r="OK645" s="328"/>
      <c r="OL645" s="328"/>
      <c r="OM645" s="328"/>
      <c r="ON645" s="328"/>
      <c r="OO645" s="328"/>
      <c r="OP645" s="328"/>
      <c r="OQ645" s="328"/>
      <c r="OR645" s="328"/>
      <c r="OS645" s="328"/>
      <c r="OT645" s="328"/>
      <c r="OU645" s="328"/>
      <c r="OV645" s="328"/>
      <c r="OW645" s="328"/>
      <c r="OX645" s="328"/>
      <c r="OY645" s="328"/>
      <c r="OZ645" s="328"/>
      <c r="PA645" s="328"/>
      <c r="PB645" s="328"/>
      <c r="PC645" s="328"/>
      <c r="PD645" s="328"/>
      <c r="PE645" s="328"/>
      <c r="PF645" s="328"/>
      <c r="PG645" s="328"/>
      <c r="PH645" s="328"/>
      <c r="PI645" s="328"/>
      <c r="PJ645" s="328"/>
      <c r="PK645" s="328"/>
      <c r="PL645" s="328"/>
      <c r="PM645" s="328"/>
      <c r="PN645" s="328"/>
      <c r="PO645" s="328"/>
      <c r="PP645" s="328"/>
      <c r="PQ645" s="328"/>
      <c r="PR645" s="328"/>
      <c r="PS645" s="328"/>
      <c r="PT645" s="328"/>
      <c r="PU645" s="328"/>
      <c r="PV645" s="328"/>
      <c r="PW645" s="328"/>
      <c r="PX645" s="328"/>
      <c r="PY645" s="328"/>
      <c r="PZ645" s="328"/>
      <c r="QA645" s="328"/>
      <c r="QB645" s="328"/>
      <c r="QC645" s="328"/>
      <c r="QD645" s="328"/>
      <c r="QE645" s="328"/>
      <c r="QF645" s="328"/>
      <c r="QG645" s="328"/>
      <c r="QH645" s="328"/>
      <c r="QI645" s="328"/>
      <c r="QJ645" s="328"/>
      <c r="QK645" s="328"/>
      <c r="QL645" s="328"/>
      <c r="QM645" s="328"/>
      <c r="QN645" s="328"/>
      <c r="QO645" s="328"/>
      <c r="QP645" s="328"/>
      <c r="QQ645" s="328"/>
      <c r="QR645" s="328"/>
      <c r="QS645" s="328"/>
      <c r="QT645" s="328"/>
      <c r="QU645" s="328"/>
      <c r="QV645" s="328"/>
      <c r="QW645" s="328"/>
      <c r="QX645" s="328"/>
      <c r="QY645" s="328"/>
      <c r="QZ645" s="328"/>
      <c r="RA645" s="328"/>
      <c r="RB645" s="328"/>
      <c r="RC645" s="328"/>
      <c r="RD645" s="328"/>
      <c r="RE645" s="328"/>
      <c r="RF645" s="328"/>
      <c r="RG645" s="328"/>
      <c r="RH645" s="328"/>
      <c r="RI645" s="328"/>
      <c r="RJ645" s="328"/>
      <c r="RK645" s="328"/>
      <c r="RL645" s="328"/>
      <c r="RM645" s="328"/>
      <c r="RN645" s="328"/>
      <c r="RO645" s="328"/>
      <c r="RP645" s="328"/>
      <c r="RQ645" s="328"/>
      <c r="RR645" s="328"/>
      <c r="RS645" s="328"/>
      <c r="RT645" s="328"/>
      <c r="RU645" s="328"/>
      <c r="RV645" s="328"/>
      <c r="RW645" s="328"/>
      <c r="RX645" s="328"/>
      <c r="RY645" s="328"/>
      <c r="RZ645" s="328"/>
      <c r="SA645" s="328"/>
      <c r="SB645" s="328"/>
      <c r="SC645" s="328"/>
      <c r="SD645" s="328"/>
      <c r="SE645" s="328"/>
      <c r="SF645" s="328"/>
      <c r="SG645" s="328"/>
      <c r="SH645" s="328"/>
      <c r="SI645" s="328"/>
      <c r="SJ645" s="328"/>
      <c r="SK645" s="328"/>
      <c r="SL645" s="328"/>
      <c r="SM645" s="328"/>
      <c r="SN645" s="328"/>
      <c r="SO645" s="328"/>
      <c r="SP645" s="328"/>
      <c r="SQ645" s="328"/>
      <c r="SR645" s="328"/>
      <c r="SS645" s="328"/>
      <c r="ST645" s="328"/>
      <c r="SU645" s="328"/>
      <c r="SV645" s="328"/>
      <c r="SW645" s="328"/>
      <c r="SX645" s="328"/>
      <c r="SY645" s="328"/>
      <c r="SZ645" s="328"/>
      <c r="TA645" s="328"/>
      <c r="TB645" s="328"/>
      <c r="TC645" s="328"/>
      <c r="TD645" s="328"/>
      <c r="TE645" s="328"/>
      <c r="TF645" s="328"/>
      <c r="TG645" s="328"/>
      <c r="TH645" s="328"/>
      <c r="TI645" s="328"/>
      <c r="TJ645" s="328"/>
      <c r="TK645" s="328"/>
      <c r="TL645" s="328"/>
      <c r="TM645" s="328"/>
      <c r="TN645" s="328"/>
      <c r="TO645" s="328"/>
      <c r="TP645" s="328"/>
      <c r="TQ645" s="328"/>
      <c r="TR645" s="328"/>
      <c r="TS645" s="328"/>
      <c r="TT645" s="328"/>
      <c r="TU645" s="328"/>
      <c r="TV645" s="328"/>
      <c r="TW645" s="328"/>
      <c r="TX645" s="328"/>
      <c r="TY645" s="328"/>
      <c r="TZ645" s="328"/>
      <c r="UA645" s="328"/>
      <c r="UB645" s="328"/>
      <c r="UC645" s="328"/>
      <c r="UD645" s="328"/>
      <c r="UE645" s="328"/>
      <c r="UF645" s="328"/>
      <c r="UG645" s="328"/>
      <c r="UH645" s="328"/>
      <c r="UI645" s="328"/>
      <c r="UJ645" s="328"/>
      <c r="UK645" s="328"/>
      <c r="UL645" s="328"/>
      <c r="UM645" s="328"/>
      <c r="UN645" s="328"/>
      <c r="UO645" s="328"/>
      <c r="UP645" s="328"/>
      <c r="UQ645" s="328"/>
      <c r="UR645" s="328"/>
      <c r="US645" s="328"/>
      <c r="UT645" s="328"/>
      <c r="UU645" s="328"/>
      <c r="UV645" s="328"/>
      <c r="UW645" s="328"/>
      <c r="UX645" s="328"/>
      <c r="UY645" s="328"/>
      <c r="UZ645" s="328"/>
      <c r="VA645" s="328"/>
      <c r="VB645" s="328"/>
      <c r="VC645" s="328"/>
      <c r="VD645" s="328"/>
      <c r="VE645" s="328"/>
      <c r="VF645" s="328"/>
      <c r="VG645" s="328"/>
      <c r="VH645" s="328"/>
      <c r="VI645" s="328"/>
      <c r="VJ645" s="328"/>
      <c r="VK645" s="328"/>
      <c r="VL645" s="328"/>
      <c r="VM645" s="328"/>
      <c r="VN645" s="328"/>
      <c r="VO645" s="328"/>
      <c r="VP645" s="328"/>
      <c r="VQ645" s="328"/>
      <c r="VR645" s="328"/>
      <c r="VS645" s="328"/>
      <c r="VT645" s="328"/>
      <c r="VU645" s="328"/>
      <c r="VV645" s="328"/>
      <c r="VW645" s="328"/>
      <c r="VX645" s="328"/>
      <c r="VY645" s="328"/>
      <c r="VZ645" s="328"/>
      <c r="WA645" s="328"/>
      <c r="WB645" s="328"/>
      <c r="WC645" s="328"/>
      <c r="WD645" s="328"/>
      <c r="WE645" s="328"/>
      <c r="WF645" s="328"/>
      <c r="WG645" s="328"/>
      <c r="WH645" s="328"/>
      <c r="WI645" s="328"/>
      <c r="WJ645" s="328"/>
      <c r="WK645" s="328"/>
      <c r="WL645" s="328"/>
      <c r="WM645" s="328"/>
      <c r="WN645" s="328"/>
      <c r="WO645" s="328"/>
      <c r="WP645" s="328"/>
      <c r="WQ645" s="328"/>
      <c r="WR645" s="328"/>
      <c r="WS645" s="328"/>
      <c r="WT645" s="328"/>
      <c r="WU645" s="328"/>
      <c r="WV645" s="328"/>
      <c r="WW645" s="328"/>
      <c r="WX645" s="328"/>
      <c r="WY645" s="328"/>
      <c r="WZ645" s="328"/>
      <c r="XA645" s="328"/>
      <c r="XB645" s="328"/>
      <c r="XC645" s="328"/>
      <c r="XD645" s="328"/>
      <c r="XE645" s="328"/>
      <c r="XF645" s="328"/>
      <c r="XG645" s="328"/>
      <c r="XH645" s="328"/>
      <c r="XI645" s="328"/>
      <c r="XJ645" s="328"/>
      <c r="XK645" s="328"/>
      <c r="XL645" s="328"/>
      <c r="XM645" s="328"/>
      <c r="XN645" s="328"/>
      <c r="XO645" s="328"/>
      <c r="XP645" s="328"/>
      <c r="XQ645" s="328"/>
      <c r="XR645" s="328"/>
      <c r="XS645" s="328"/>
      <c r="XT645" s="328"/>
      <c r="XU645" s="328"/>
      <c r="XV645" s="328"/>
      <c r="XW645" s="328"/>
      <c r="XX645" s="328"/>
      <c r="XY645" s="328"/>
      <c r="XZ645" s="328"/>
      <c r="YA645" s="328"/>
      <c r="YB645" s="328"/>
      <c r="YC645" s="328"/>
      <c r="YD645" s="328"/>
      <c r="YE645" s="328"/>
      <c r="YF645" s="328"/>
      <c r="YG645" s="328"/>
      <c r="YH645" s="328"/>
      <c r="YI645" s="328"/>
      <c r="YJ645" s="328"/>
      <c r="YK645" s="328"/>
      <c r="YL645" s="328"/>
      <c r="YM645" s="328"/>
      <c r="YN645" s="328"/>
      <c r="YO645" s="328"/>
      <c r="YP645" s="328"/>
      <c r="YQ645" s="328"/>
      <c r="YR645" s="328"/>
      <c r="YS645" s="328"/>
      <c r="YT645" s="328"/>
      <c r="YU645" s="328"/>
      <c r="YV645" s="328"/>
      <c r="YW645" s="328"/>
      <c r="YX645" s="328"/>
      <c r="YY645" s="328"/>
      <c r="YZ645" s="328"/>
      <c r="ZA645" s="328"/>
      <c r="ZB645" s="328"/>
      <c r="ZC645" s="328"/>
      <c r="ZD645" s="328"/>
      <c r="ZE645" s="328"/>
      <c r="ZF645" s="328"/>
      <c r="ZG645" s="328"/>
      <c r="ZH645" s="328"/>
      <c r="ZI645" s="328"/>
      <c r="ZJ645" s="328"/>
      <c r="ZK645" s="328"/>
      <c r="ZL645" s="328"/>
      <c r="ZM645" s="328"/>
      <c r="ZN645" s="328"/>
      <c r="ZO645" s="328"/>
      <c r="ZP645" s="328"/>
      <c r="ZQ645" s="328"/>
      <c r="ZR645" s="328"/>
      <c r="ZS645" s="328"/>
      <c r="ZT645" s="328"/>
      <c r="ZU645" s="328"/>
      <c r="ZV645" s="328"/>
      <c r="ZW645" s="328"/>
      <c r="ZX645" s="328"/>
      <c r="ZY645" s="328"/>
      <c r="ZZ645" s="328"/>
      <c r="AAA645" s="328"/>
      <c r="AAB645" s="328"/>
      <c r="AAC645" s="328"/>
      <c r="AAD645" s="328"/>
      <c r="AAE645" s="328"/>
      <c r="AAF645" s="328"/>
      <c r="AAG645" s="328"/>
      <c r="AAH645" s="328"/>
      <c r="AAI645" s="328"/>
      <c r="AAJ645" s="328"/>
      <c r="AAK645" s="328"/>
      <c r="AAL645" s="328"/>
      <c r="AAM645" s="328"/>
      <c r="AAN645" s="328"/>
      <c r="AAO645" s="328"/>
      <c r="AAP645" s="328"/>
      <c r="AAQ645" s="328"/>
      <c r="AAR645" s="328"/>
      <c r="AAS645" s="328"/>
      <c r="AAT645" s="328"/>
      <c r="AAU645" s="328"/>
      <c r="AAV645" s="328"/>
      <c r="AAW645" s="328"/>
      <c r="AAX645" s="328"/>
      <c r="AAY645" s="328"/>
      <c r="AAZ645" s="328"/>
      <c r="ABA645" s="328"/>
      <c r="ABB645" s="328"/>
      <c r="ABC645" s="328"/>
      <c r="ABD645" s="328"/>
      <c r="ABE645" s="328"/>
      <c r="ABF645" s="328"/>
      <c r="ABG645" s="328"/>
      <c r="ABH645" s="328"/>
    </row>
    <row r="646" spans="1:736 9576:9582" s="50" customFormat="1" ht="45.75" customHeight="1">
      <c r="A646" s="595">
        <f>1+A645</f>
        <v>645</v>
      </c>
      <c r="B646" s="368" t="s">
        <v>6500</v>
      </c>
      <c r="C646" s="363" t="s">
        <v>6501</v>
      </c>
      <c r="D646" s="138" t="s">
        <v>6098</v>
      </c>
      <c r="E646" s="363">
        <v>45530</v>
      </c>
      <c r="F646" s="364">
        <v>45532</v>
      </c>
      <c r="G646" s="364">
        <v>45646</v>
      </c>
      <c r="H646" s="168" t="s">
        <v>416</v>
      </c>
      <c r="I646" s="365" t="s">
        <v>180</v>
      </c>
      <c r="J646" s="387" t="s">
        <v>6502</v>
      </c>
      <c r="K646" s="366">
        <v>1072661980</v>
      </c>
      <c r="L646" s="168">
        <v>1</v>
      </c>
      <c r="M646" s="362" t="s">
        <v>844</v>
      </c>
      <c r="N646" s="367" t="s">
        <v>98</v>
      </c>
      <c r="O646" s="368" t="s">
        <v>1061</v>
      </c>
      <c r="P646" s="168" t="s">
        <v>6503</v>
      </c>
      <c r="Q646" s="168" t="s">
        <v>6504</v>
      </c>
      <c r="R646" s="369">
        <f>+G646-F646</f>
        <v>114</v>
      </c>
      <c r="S646" s="168" t="s">
        <v>6505</v>
      </c>
      <c r="T646" s="370">
        <v>11200000</v>
      </c>
      <c r="U646" s="371" t="s">
        <v>6506</v>
      </c>
      <c r="V646" s="370">
        <f>+T646</f>
        <v>11200000</v>
      </c>
      <c r="W646" s="372">
        <v>45531</v>
      </c>
      <c r="X646" s="373" t="s">
        <v>473</v>
      </c>
      <c r="Y646" s="374">
        <f>+Z646+AA646+AB646</f>
        <v>11200000</v>
      </c>
      <c r="Z646" s="375">
        <f>+V646</f>
        <v>11200000</v>
      </c>
      <c r="AA646" s="376">
        <v>0</v>
      </c>
      <c r="AB646" s="377">
        <f>+AC646+AD646+AE646+AF646+AG646+AH646+AI646+AJ646</f>
        <v>0</v>
      </c>
      <c r="AC646" s="376">
        <v>0</v>
      </c>
      <c r="AD646" s="376">
        <v>0</v>
      </c>
      <c r="AE646" s="376">
        <v>0</v>
      </c>
      <c r="AF646" s="376">
        <v>0</v>
      </c>
      <c r="AG646" s="376">
        <v>0</v>
      </c>
      <c r="AH646" s="376">
        <v>0</v>
      </c>
      <c r="AI646" s="376">
        <v>0</v>
      </c>
      <c r="AJ646" s="376">
        <v>0</v>
      </c>
      <c r="AK646" s="378" t="s">
        <v>104</v>
      </c>
      <c r="AL646" s="379" t="s">
        <v>6507</v>
      </c>
      <c r="AM646" s="168" t="s">
        <v>878</v>
      </c>
      <c r="AN646" s="380">
        <v>82395145</v>
      </c>
      <c r="AO646" s="378" t="s">
        <v>114</v>
      </c>
      <c r="AP646" s="168" t="s">
        <v>114</v>
      </c>
      <c r="AQ646" s="381" t="s">
        <v>114</v>
      </c>
      <c r="AR646" s="378" t="s">
        <v>114</v>
      </c>
      <c r="AS646" s="168" t="s">
        <v>109</v>
      </c>
      <c r="AT646" s="378" t="s">
        <v>109</v>
      </c>
      <c r="AU646" s="378" t="s">
        <v>392</v>
      </c>
      <c r="AV646" s="168"/>
      <c r="AW646" s="168"/>
      <c r="AX646" s="168" t="s">
        <v>578</v>
      </c>
      <c r="AY646" s="168" t="s">
        <v>108</v>
      </c>
      <c r="AZ646" s="382"/>
      <c r="BA646" s="168"/>
      <c r="BB646" s="383"/>
      <c r="BC646" s="382"/>
      <c r="BD646" s="369"/>
      <c r="BE646" s="369"/>
      <c r="BF646" s="369"/>
      <c r="BG646" s="382"/>
      <c r="BH646" s="384">
        <f>T646+BB646</f>
        <v>11200000</v>
      </c>
      <c r="BI646" s="630" t="s">
        <v>113</v>
      </c>
      <c r="BJ646" s="168"/>
      <c r="BK646" s="168" t="s">
        <v>114</v>
      </c>
      <c r="BL646" s="168"/>
      <c r="BM646" s="387"/>
      <c r="BN646" s="385" t="s">
        <v>964</v>
      </c>
      <c r="BO646" s="367">
        <v>32</v>
      </c>
      <c r="BP646" s="367">
        <v>33487</v>
      </c>
      <c r="BQ646" s="367" t="s">
        <v>114</v>
      </c>
      <c r="BR646" s="367" t="s">
        <v>114</v>
      </c>
      <c r="BS646" s="367" t="s">
        <v>114</v>
      </c>
      <c r="BT646" s="367" t="s">
        <v>114</v>
      </c>
      <c r="BU646" s="349" t="s">
        <v>6508</v>
      </c>
      <c r="BV646" s="367">
        <v>3125050143</v>
      </c>
      <c r="BW646" s="386" t="s">
        <v>6509</v>
      </c>
      <c r="BX646" s="387" t="s">
        <v>881</v>
      </c>
      <c r="BY646" s="367" t="s">
        <v>119</v>
      </c>
      <c r="BZ646" s="388">
        <v>33765040600</v>
      </c>
      <c r="CA646" s="172" t="s">
        <v>109</v>
      </c>
      <c r="CB646" s="172" t="s">
        <v>109</v>
      </c>
      <c r="CC646" s="172" t="s">
        <v>109</v>
      </c>
      <c r="CD646" s="172" t="s">
        <v>578</v>
      </c>
      <c r="CE646" s="172"/>
      <c r="CF646" s="172"/>
      <c r="CG646" s="172"/>
      <c r="CH646" s="172"/>
      <c r="CI646" s="172"/>
      <c r="CJ646" s="172"/>
      <c r="CK646" s="172"/>
      <c r="CL646" s="172"/>
      <c r="CM646" s="172" t="s">
        <v>109</v>
      </c>
      <c r="CN646" s="172"/>
      <c r="CO646" s="297"/>
      <c r="GV646" s="328"/>
      <c r="GW646" s="328"/>
      <c r="GX646" s="328"/>
      <c r="GY646" s="328"/>
      <c r="GZ646" s="328"/>
      <c r="HA646" s="328"/>
      <c r="HB646" s="328"/>
      <c r="HC646" s="328"/>
      <c r="HD646" s="328"/>
      <c r="HE646" s="328"/>
      <c r="HF646" s="328"/>
      <c r="HG646" s="328"/>
      <c r="HH646" s="328"/>
      <c r="HI646" s="328"/>
      <c r="HJ646" s="328"/>
      <c r="HK646" s="328"/>
      <c r="HL646" s="328"/>
      <c r="HM646" s="328"/>
      <c r="HN646" s="328"/>
      <c r="HO646" s="328"/>
      <c r="HP646" s="328"/>
      <c r="HQ646" s="328"/>
      <c r="HR646" s="328"/>
      <c r="HS646" s="328"/>
      <c r="HT646" s="328"/>
      <c r="HU646" s="328"/>
      <c r="HV646" s="328"/>
      <c r="HW646" s="328"/>
      <c r="HX646" s="328"/>
      <c r="HY646" s="328"/>
      <c r="HZ646" s="328"/>
      <c r="IA646" s="328"/>
      <c r="IB646" s="328"/>
      <c r="IC646" s="328"/>
      <c r="ID646" s="328"/>
      <c r="IE646" s="328"/>
      <c r="IF646" s="328"/>
      <c r="IG646" s="328"/>
      <c r="IH646" s="328"/>
      <c r="II646" s="328"/>
      <c r="IJ646" s="328"/>
      <c r="IK646" s="328"/>
      <c r="IL646" s="328"/>
      <c r="IM646" s="328"/>
      <c r="IN646" s="328"/>
      <c r="IO646" s="328"/>
      <c r="IP646" s="328"/>
      <c r="IQ646" s="328"/>
      <c r="IR646" s="328"/>
      <c r="IS646" s="328"/>
      <c r="IT646" s="328"/>
      <c r="IU646" s="328"/>
      <c r="IV646" s="328"/>
      <c r="IW646" s="328"/>
      <c r="IX646" s="328"/>
      <c r="IY646" s="328"/>
      <c r="IZ646" s="328"/>
      <c r="JA646" s="328"/>
      <c r="JB646" s="328"/>
      <c r="JC646" s="328"/>
      <c r="JD646" s="328"/>
      <c r="JE646" s="328"/>
      <c r="JF646" s="328"/>
      <c r="JG646" s="328"/>
      <c r="JH646" s="328"/>
      <c r="JI646" s="328"/>
      <c r="JJ646" s="328"/>
      <c r="JK646" s="328"/>
      <c r="JL646" s="328"/>
      <c r="JM646" s="328"/>
      <c r="JN646" s="328"/>
      <c r="JO646" s="328"/>
      <c r="JP646" s="328"/>
      <c r="JQ646" s="328"/>
      <c r="JR646" s="328"/>
      <c r="JS646" s="328"/>
      <c r="JT646" s="328"/>
      <c r="JU646" s="328"/>
      <c r="JV646" s="328"/>
      <c r="JW646" s="328"/>
      <c r="JX646" s="328"/>
      <c r="JY646" s="328"/>
      <c r="JZ646" s="328"/>
      <c r="KA646" s="328"/>
      <c r="KB646" s="328"/>
      <c r="KC646" s="328"/>
      <c r="KD646" s="328"/>
      <c r="KE646" s="328"/>
      <c r="KF646" s="328"/>
      <c r="KG646" s="328"/>
      <c r="KH646" s="328"/>
      <c r="KI646" s="328"/>
      <c r="KJ646" s="328"/>
      <c r="KK646" s="328"/>
      <c r="KL646" s="328"/>
      <c r="KM646" s="328"/>
      <c r="KN646" s="328"/>
      <c r="KO646" s="328"/>
      <c r="KP646" s="328"/>
      <c r="KQ646" s="328"/>
      <c r="KR646" s="328"/>
      <c r="KS646" s="328"/>
      <c r="KT646" s="328"/>
      <c r="KU646" s="328"/>
      <c r="KV646" s="328"/>
      <c r="KW646" s="328"/>
      <c r="KX646" s="328"/>
      <c r="KY646" s="328"/>
      <c r="KZ646" s="328"/>
      <c r="LA646" s="328"/>
      <c r="LB646" s="328"/>
      <c r="LC646" s="328"/>
      <c r="LD646" s="328"/>
      <c r="LE646" s="328"/>
      <c r="LF646" s="328"/>
      <c r="LG646" s="328"/>
      <c r="LH646" s="328"/>
      <c r="LI646" s="328"/>
      <c r="LJ646" s="328"/>
      <c r="LK646" s="328"/>
      <c r="LL646" s="328"/>
      <c r="LM646" s="328"/>
      <c r="LN646" s="328"/>
      <c r="LO646" s="328"/>
      <c r="LP646" s="328"/>
      <c r="LQ646" s="328"/>
      <c r="LR646" s="328"/>
      <c r="LS646" s="328"/>
      <c r="LT646" s="328"/>
      <c r="LU646" s="328"/>
      <c r="LV646" s="328"/>
      <c r="LW646" s="328"/>
      <c r="LX646" s="328"/>
      <c r="LY646" s="328"/>
      <c r="LZ646" s="328"/>
      <c r="MA646" s="328"/>
      <c r="MB646" s="328"/>
      <c r="MC646" s="328"/>
      <c r="MD646" s="328"/>
      <c r="ME646" s="328"/>
      <c r="MF646" s="328"/>
      <c r="MG646" s="328"/>
      <c r="MH646" s="328"/>
      <c r="MI646" s="328"/>
      <c r="MJ646" s="328"/>
      <c r="MK646" s="328"/>
      <c r="ML646" s="328"/>
      <c r="MM646" s="328"/>
      <c r="MN646" s="328"/>
      <c r="MO646" s="328"/>
      <c r="MP646" s="328"/>
      <c r="MQ646" s="328"/>
      <c r="MR646" s="328"/>
      <c r="MS646" s="328"/>
      <c r="MT646" s="328"/>
      <c r="MU646" s="328"/>
      <c r="MV646" s="328"/>
      <c r="MW646" s="328"/>
      <c r="MX646" s="328"/>
      <c r="MY646" s="328"/>
      <c r="MZ646" s="328"/>
      <c r="NA646" s="328"/>
      <c r="NB646" s="328"/>
      <c r="NC646" s="328"/>
      <c r="ND646" s="328"/>
      <c r="NE646" s="328"/>
      <c r="NF646" s="328"/>
      <c r="NG646" s="328"/>
      <c r="NH646" s="328"/>
      <c r="NI646" s="328"/>
      <c r="NJ646" s="328"/>
      <c r="NK646" s="328"/>
      <c r="NL646" s="328"/>
      <c r="NM646" s="328"/>
      <c r="NN646" s="328"/>
      <c r="NO646" s="328"/>
      <c r="NP646" s="328"/>
      <c r="NQ646" s="328"/>
      <c r="NR646" s="328"/>
      <c r="NS646" s="328"/>
      <c r="NT646" s="328"/>
      <c r="NU646" s="328"/>
      <c r="NV646" s="328"/>
      <c r="NW646" s="328"/>
      <c r="NX646" s="328"/>
      <c r="NY646" s="328"/>
      <c r="NZ646" s="328"/>
      <c r="OA646" s="328"/>
      <c r="OB646" s="328"/>
      <c r="OC646" s="328"/>
      <c r="OD646" s="328"/>
      <c r="OE646" s="328"/>
      <c r="OF646" s="328"/>
      <c r="OG646" s="328"/>
      <c r="OH646" s="328"/>
      <c r="OI646" s="328"/>
      <c r="OJ646" s="328"/>
      <c r="OK646" s="328"/>
      <c r="OL646" s="328"/>
      <c r="OM646" s="328"/>
      <c r="ON646" s="328"/>
      <c r="OO646" s="328"/>
      <c r="OP646" s="328"/>
      <c r="OQ646" s="328"/>
      <c r="OR646" s="328"/>
      <c r="OS646" s="328"/>
      <c r="OT646" s="328"/>
      <c r="OU646" s="328"/>
      <c r="OV646" s="328"/>
      <c r="OW646" s="328"/>
      <c r="OX646" s="328"/>
      <c r="OY646" s="328"/>
      <c r="OZ646" s="328"/>
      <c r="PA646" s="328"/>
      <c r="PB646" s="328"/>
      <c r="PC646" s="328"/>
      <c r="PD646" s="328"/>
      <c r="PE646" s="328"/>
      <c r="PF646" s="328"/>
      <c r="PG646" s="328"/>
      <c r="PH646" s="328"/>
      <c r="PI646" s="328"/>
      <c r="PJ646" s="328"/>
      <c r="PK646" s="328"/>
      <c r="PL646" s="328"/>
      <c r="PM646" s="328"/>
      <c r="PN646" s="328"/>
      <c r="PO646" s="328"/>
      <c r="PP646" s="328"/>
      <c r="PQ646" s="328"/>
      <c r="PR646" s="328"/>
      <c r="PS646" s="328"/>
      <c r="PT646" s="328"/>
      <c r="PU646" s="328"/>
      <c r="PV646" s="328"/>
      <c r="PW646" s="328"/>
      <c r="PX646" s="328"/>
      <c r="PY646" s="328"/>
      <c r="PZ646" s="328"/>
      <c r="QA646" s="328"/>
      <c r="QB646" s="328"/>
      <c r="QC646" s="328"/>
      <c r="QD646" s="328"/>
      <c r="QE646" s="328"/>
      <c r="QF646" s="328"/>
      <c r="QG646" s="328"/>
      <c r="QH646" s="328"/>
      <c r="QI646" s="328"/>
      <c r="QJ646" s="328"/>
      <c r="QK646" s="328"/>
      <c r="QL646" s="328"/>
      <c r="QM646" s="328"/>
      <c r="QN646" s="328"/>
      <c r="QO646" s="328"/>
      <c r="QP646" s="328"/>
      <c r="QQ646" s="328"/>
      <c r="QR646" s="328"/>
      <c r="QS646" s="328"/>
      <c r="QT646" s="328"/>
      <c r="QU646" s="328"/>
      <c r="QV646" s="328"/>
      <c r="QW646" s="328"/>
      <c r="QX646" s="328"/>
      <c r="QY646" s="328"/>
      <c r="QZ646" s="328"/>
      <c r="RA646" s="328"/>
      <c r="RB646" s="328"/>
      <c r="RC646" s="328"/>
      <c r="RD646" s="328"/>
      <c r="RE646" s="328"/>
      <c r="RF646" s="328"/>
      <c r="RG646" s="328"/>
      <c r="RH646" s="328"/>
      <c r="RI646" s="328"/>
      <c r="RJ646" s="328"/>
      <c r="RK646" s="328"/>
      <c r="RL646" s="328"/>
      <c r="RM646" s="328"/>
      <c r="RN646" s="328"/>
      <c r="RO646" s="328"/>
      <c r="RP646" s="328"/>
      <c r="RQ646" s="328"/>
      <c r="RR646" s="328"/>
      <c r="RS646" s="328"/>
      <c r="RT646" s="328"/>
      <c r="RU646" s="328"/>
      <c r="RV646" s="328"/>
      <c r="RW646" s="328"/>
      <c r="RX646" s="328"/>
      <c r="RY646" s="328"/>
      <c r="RZ646" s="328"/>
      <c r="SA646" s="328"/>
      <c r="SB646" s="328"/>
      <c r="SC646" s="328"/>
      <c r="SD646" s="328"/>
      <c r="SE646" s="328"/>
      <c r="SF646" s="328"/>
      <c r="SG646" s="328"/>
      <c r="SH646" s="328"/>
      <c r="SI646" s="328"/>
      <c r="SJ646" s="328"/>
      <c r="SK646" s="328"/>
      <c r="SL646" s="328"/>
      <c r="SM646" s="328"/>
      <c r="SN646" s="328"/>
      <c r="SO646" s="328"/>
      <c r="SP646" s="328"/>
      <c r="SQ646" s="328"/>
      <c r="SR646" s="328"/>
      <c r="SS646" s="328"/>
      <c r="ST646" s="328"/>
      <c r="SU646" s="328"/>
      <c r="SV646" s="328"/>
      <c r="SW646" s="328"/>
      <c r="SX646" s="328"/>
      <c r="SY646" s="328"/>
      <c r="SZ646" s="328"/>
      <c r="TA646" s="328"/>
      <c r="TB646" s="328"/>
      <c r="TC646" s="328"/>
      <c r="TD646" s="328"/>
      <c r="TE646" s="328"/>
      <c r="TF646" s="328"/>
      <c r="TG646" s="328"/>
      <c r="TH646" s="328"/>
      <c r="TI646" s="328"/>
      <c r="TJ646" s="328"/>
      <c r="TK646" s="328"/>
      <c r="TL646" s="328"/>
      <c r="TM646" s="328"/>
      <c r="TN646" s="328"/>
      <c r="TO646" s="328"/>
      <c r="TP646" s="328"/>
      <c r="TQ646" s="328"/>
      <c r="TR646" s="328"/>
      <c r="TS646" s="328"/>
      <c r="TT646" s="328"/>
      <c r="TU646" s="328"/>
      <c r="TV646" s="328"/>
      <c r="TW646" s="328"/>
      <c r="TX646" s="328"/>
      <c r="TY646" s="328"/>
      <c r="TZ646" s="328"/>
      <c r="UA646" s="328"/>
      <c r="UB646" s="328"/>
      <c r="UC646" s="328"/>
      <c r="UD646" s="328"/>
      <c r="UE646" s="328"/>
      <c r="UF646" s="328"/>
      <c r="UG646" s="328"/>
      <c r="UH646" s="328"/>
      <c r="UI646" s="328"/>
      <c r="UJ646" s="328"/>
      <c r="UK646" s="328"/>
      <c r="UL646" s="328"/>
      <c r="UM646" s="328"/>
      <c r="UN646" s="328"/>
      <c r="UO646" s="328"/>
      <c r="UP646" s="328"/>
      <c r="UQ646" s="328"/>
      <c r="UR646" s="328"/>
      <c r="US646" s="328"/>
      <c r="UT646" s="328"/>
      <c r="UU646" s="328"/>
      <c r="UV646" s="328"/>
      <c r="UW646" s="328"/>
      <c r="UX646" s="328"/>
      <c r="UY646" s="328"/>
      <c r="UZ646" s="328"/>
      <c r="VA646" s="328"/>
      <c r="VB646" s="328"/>
      <c r="VC646" s="328"/>
      <c r="VD646" s="328"/>
      <c r="VE646" s="328"/>
      <c r="VF646" s="328"/>
      <c r="VG646" s="328"/>
      <c r="VH646" s="328"/>
      <c r="VI646" s="328"/>
      <c r="VJ646" s="328"/>
      <c r="VK646" s="328"/>
      <c r="VL646" s="328"/>
      <c r="VM646" s="328"/>
      <c r="VN646" s="328"/>
      <c r="VO646" s="328"/>
      <c r="VP646" s="328"/>
      <c r="VQ646" s="328"/>
      <c r="VR646" s="328"/>
      <c r="VS646" s="328"/>
      <c r="VT646" s="328"/>
      <c r="VU646" s="328"/>
      <c r="VV646" s="328"/>
      <c r="VW646" s="328"/>
      <c r="VX646" s="328"/>
      <c r="VY646" s="328"/>
      <c r="VZ646" s="328"/>
      <c r="WA646" s="328"/>
      <c r="WB646" s="328"/>
      <c r="WC646" s="328"/>
      <c r="WD646" s="328"/>
      <c r="WE646" s="328"/>
      <c r="WF646" s="328"/>
      <c r="WG646" s="328"/>
      <c r="WH646" s="328"/>
      <c r="WI646" s="328"/>
      <c r="WJ646" s="328"/>
      <c r="WK646" s="328"/>
      <c r="WL646" s="328"/>
      <c r="WM646" s="328"/>
      <c r="WN646" s="328"/>
      <c r="WO646" s="328"/>
      <c r="WP646" s="328"/>
      <c r="WQ646" s="328"/>
      <c r="WR646" s="328"/>
      <c r="WS646" s="328"/>
      <c r="WT646" s="328"/>
      <c r="WU646" s="328"/>
      <c r="WV646" s="328"/>
      <c r="WW646" s="328"/>
      <c r="WX646" s="328"/>
      <c r="WY646" s="328"/>
      <c r="WZ646" s="328"/>
      <c r="XA646" s="328"/>
      <c r="XB646" s="328"/>
      <c r="XC646" s="328"/>
      <c r="XD646" s="328"/>
      <c r="XE646" s="328"/>
      <c r="XF646" s="328"/>
      <c r="XG646" s="328"/>
      <c r="XH646" s="328"/>
      <c r="XI646" s="328"/>
      <c r="XJ646" s="328"/>
      <c r="XK646" s="328"/>
      <c r="XL646" s="328"/>
      <c r="XM646" s="328"/>
      <c r="XN646" s="328"/>
      <c r="XO646" s="328"/>
      <c r="XP646" s="328"/>
      <c r="XQ646" s="328"/>
      <c r="XR646" s="328"/>
      <c r="XS646" s="328"/>
      <c r="XT646" s="328"/>
      <c r="XU646" s="328"/>
      <c r="XV646" s="328"/>
      <c r="XW646" s="328"/>
      <c r="XX646" s="328"/>
      <c r="XY646" s="328"/>
      <c r="XZ646" s="328"/>
      <c r="YA646" s="328"/>
      <c r="YB646" s="328"/>
      <c r="YC646" s="328"/>
      <c r="YD646" s="328"/>
      <c r="YE646" s="328"/>
      <c r="YF646" s="328"/>
      <c r="YG646" s="328"/>
      <c r="YH646" s="328"/>
      <c r="YI646" s="328"/>
      <c r="YJ646" s="328"/>
      <c r="YK646" s="328"/>
      <c r="YL646" s="328"/>
      <c r="YM646" s="328"/>
      <c r="YN646" s="328"/>
      <c r="YO646" s="328"/>
      <c r="YP646" s="328"/>
      <c r="YQ646" s="328"/>
      <c r="YR646" s="328"/>
      <c r="YS646" s="328"/>
      <c r="YT646" s="328"/>
      <c r="YU646" s="328"/>
      <c r="YV646" s="328"/>
      <c r="YW646" s="328"/>
      <c r="YX646" s="328"/>
      <c r="YY646" s="328"/>
      <c r="YZ646" s="328"/>
      <c r="ZA646" s="328"/>
      <c r="ZB646" s="328"/>
      <c r="ZC646" s="328"/>
      <c r="ZD646" s="328"/>
      <c r="ZE646" s="328"/>
      <c r="ZF646" s="328"/>
      <c r="ZG646" s="328"/>
      <c r="ZH646" s="328"/>
      <c r="ZI646" s="328"/>
      <c r="ZJ646" s="328"/>
      <c r="ZK646" s="328"/>
      <c r="ZL646" s="328"/>
      <c r="ZM646" s="328"/>
      <c r="ZN646" s="328"/>
      <c r="ZO646" s="328"/>
      <c r="ZP646" s="328"/>
      <c r="ZQ646" s="328"/>
      <c r="ZR646" s="328"/>
      <c r="ZS646" s="328"/>
      <c r="ZT646" s="328"/>
      <c r="ZU646" s="328"/>
      <c r="ZV646" s="328"/>
      <c r="ZW646" s="328"/>
      <c r="ZX646" s="328"/>
      <c r="ZY646" s="328"/>
      <c r="ZZ646" s="328"/>
      <c r="AAA646" s="328"/>
      <c r="AAB646" s="328"/>
      <c r="AAC646" s="328"/>
      <c r="AAD646" s="328"/>
      <c r="AAE646" s="328"/>
      <c r="AAF646" s="328"/>
      <c r="AAG646" s="328"/>
      <c r="AAH646" s="328"/>
      <c r="AAI646" s="328"/>
      <c r="AAJ646" s="328"/>
      <c r="AAK646" s="328"/>
      <c r="AAL646" s="328"/>
      <c r="AAM646" s="328"/>
      <c r="AAN646" s="328"/>
      <c r="AAO646" s="328"/>
      <c r="AAP646" s="328"/>
      <c r="AAQ646" s="328"/>
      <c r="AAR646" s="328"/>
      <c r="AAS646" s="328"/>
      <c r="AAT646" s="328"/>
      <c r="AAU646" s="328"/>
      <c r="AAV646" s="328"/>
      <c r="AAW646" s="328"/>
      <c r="AAX646" s="328"/>
      <c r="AAY646" s="328"/>
      <c r="AAZ646" s="328"/>
      <c r="ABA646" s="328"/>
      <c r="ABB646" s="328"/>
      <c r="ABC646" s="328"/>
      <c r="ABD646" s="328"/>
      <c r="ABE646" s="328"/>
      <c r="ABF646" s="328"/>
      <c r="ABG646" s="328"/>
      <c r="ABH646" s="328"/>
    </row>
    <row r="647" spans="1:736 9576:9582" s="50" customFormat="1" ht="45.75" customHeight="1">
      <c r="A647" s="566">
        <f>1+A646</f>
        <v>646</v>
      </c>
      <c r="B647" s="402" t="s">
        <v>6510</v>
      </c>
      <c r="C647" s="202" t="s">
        <v>6511</v>
      </c>
      <c r="D647" s="205" t="s">
        <v>6230</v>
      </c>
      <c r="E647" s="202">
        <v>45530</v>
      </c>
      <c r="F647" s="203">
        <v>45532</v>
      </c>
      <c r="G647" s="203">
        <v>45646</v>
      </c>
      <c r="H647" s="201" t="s">
        <v>416</v>
      </c>
      <c r="I647" s="206" t="s">
        <v>5874</v>
      </c>
      <c r="J647" s="201" t="s">
        <v>3874</v>
      </c>
      <c r="K647" s="271">
        <v>1072700859</v>
      </c>
      <c r="L647" s="201">
        <v>6</v>
      </c>
      <c r="M647" s="272" t="s">
        <v>844</v>
      </c>
      <c r="N647" s="208" t="s">
        <v>98</v>
      </c>
      <c r="O647" s="218" t="s">
        <v>3608</v>
      </c>
      <c r="P647" s="201" t="s">
        <v>6512</v>
      </c>
      <c r="Q647" s="201" t="s">
        <v>6504</v>
      </c>
      <c r="R647" s="210">
        <f>+G647-F647</f>
        <v>114</v>
      </c>
      <c r="S647" s="201" t="s">
        <v>682</v>
      </c>
      <c r="T647" s="273">
        <v>20000000</v>
      </c>
      <c r="U647" s="274" t="s">
        <v>6513</v>
      </c>
      <c r="V647" s="273">
        <f>+T647</f>
        <v>20000000</v>
      </c>
      <c r="W647" s="275">
        <v>45531</v>
      </c>
      <c r="X647" s="276" t="s">
        <v>473</v>
      </c>
      <c r="Y647" s="313">
        <f>+Z647+AA647+AB647</f>
        <v>20000000</v>
      </c>
      <c r="Z647" s="215">
        <f>+V647</f>
        <v>20000000</v>
      </c>
      <c r="AA647" s="216">
        <v>0</v>
      </c>
      <c r="AB647" s="217">
        <f>+AC647+AD647+AE647+AF647+AG647+AH647+AI647+AJ647</f>
        <v>0</v>
      </c>
      <c r="AC647" s="216">
        <v>0</v>
      </c>
      <c r="AD647" s="216">
        <v>0</v>
      </c>
      <c r="AE647" s="216">
        <v>0</v>
      </c>
      <c r="AF647" s="216">
        <v>0</v>
      </c>
      <c r="AG647" s="216">
        <v>0</v>
      </c>
      <c r="AH647" s="216">
        <v>0</v>
      </c>
      <c r="AI647" s="216">
        <v>0</v>
      </c>
      <c r="AJ647" s="216">
        <v>0</v>
      </c>
      <c r="AK647" s="209" t="s">
        <v>104</v>
      </c>
      <c r="AL647" s="191" t="s">
        <v>6514</v>
      </c>
      <c r="AM647" s="201" t="s">
        <v>1176</v>
      </c>
      <c r="AN647" s="207">
        <v>1072652990</v>
      </c>
      <c r="AO647" s="209" t="s">
        <v>114</v>
      </c>
      <c r="AP647" s="201" t="s">
        <v>114</v>
      </c>
      <c r="AQ647" s="277" t="s">
        <v>114</v>
      </c>
      <c r="AR647" s="209" t="s">
        <v>114</v>
      </c>
      <c r="AS647" s="201" t="s">
        <v>109</v>
      </c>
      <c r="AT647" s="209" t="s">
        <v>109</v>
      </c>
      <c r="AU647" s="209" t="s">
        <v>392</v>
      </c>
      <c r="AV647" s="201"/>
      <c r="AW647" s="201"/>
      <c r="AX647" s="201" t="s">
        <v>578</v>
      </c>
      <c r="AY647" s="201" t="s">
        <v>108</v>
      </c>
      <c r="AZ647" s="240"/>
      <c r="BA647" s="201"/>
      <c r="BB647" s="241"/>
      <c r="BC647" s="240"/>
      <c r="BD647" s="210"/>
      <c r="BE647" s="210"/>
      <c r="BF647" s="210"/>
      <c r="BG647" s="240"/>
      <c r="BH647" s="221">
        <f>T647+BB647</f>
        <v>20000000</v>
      </c>
      <c r="BI647" s="304" t="s">
        <v>135</v>
      </c>
      <c r="BJ647" s="201"/>
      <c r="BK647" s="201" t="s">
        <v>114</v>
      </c>
      <c r="BL647" s="201"/>
      <c r="BM647" s="161" t="s">
        <v>6515</v>
      </c>
      <c r="BN647" s="64" t="s">
        <v>964</v>
      </c>
      <c r="BO647" s="23">
        <v>30</v>
      </c>
      <c r="BP647" s="23">
        <v>34267</v>
      </c>
      <c r="BQ647" s="23" t="s">
        <v>114</v>
      </c>
      <c r="BR647" s="23" t="s">
        <v>114</v>
      </c>
      <c r="BS647" s="23" t="s">
        <v>114</v>
      </c>
      <c r="BT647" s="23" t="s">
        <v>114</v>
      </c>
      <c r="BU647" s="61" t="s">
        <v>6516</v>
      </c>
      <c r="BV647" s="23">
        <v>3202300714</v>
      </c>
      <c r="BW647" s="65" t="s">
        <v>3882</v>
      </c>
      <c r="BX647" s="29" t="s">
        <v>6517</v>
      </c>
      <c r="BY647" s="23" t="s">
        <v>119</v>
      </c>
      <c r="BZ647" s="66">
        <v>6292073902</v>
      </c>
      <c r="CA647" s="223" t="s">
        <v>109</v>
      </c>
      <c r="CB647" s="223" t="s">
        <v>109</v>
      </c>
      <c r="CC647" s="223" t="s">
        <v>109</v>
      </c>
      <c r="CD647" s="223" t="s">
        <v>578</v>
      </c>
      <c r="CE647" s="294"/>
      <c r="CF647" s="294"/>
      <c r="CG647" s="223"/>
      <c r="CH647" s="223"/>
      <c r="CI647" s="223"/>
      <c r="CJ647" s="223"/>
      <c r="CK647" s="223"/>
      <c r="CL647" s="223"/>
      <c r="CM647" s="303"/>
      <c r="CN647" s="223"/>
      <c r="CO647" s="297"/>
    </row>
    <row r="648" spans="1:736 9576:9582" s="50" customFormat="1" ht="45.75" customHeight="1">
      <c r="A648" s="566">
        <f>1+A647</f>
        <v>647</v>
      </c>
      <c r="B648" s="402" t="s">
        <v>6518</v>
      </c>
      <c r="C648" s="202" t="s">
        <v>6519</v>
      </c>
      <c r="D648" s="205" t="s">
        <v>6230</v>
      </c>
      <c r="E648" s="202">
        <v>45530</v>
      </c>
      <c r="F648" s="203">
        <v>45532</v>
      </c>
      <c r="G648" s="203">
        <v>45646</v>
      </c>
      <c r="H648" s="201" t="s">
        <v>416</v>
      </c>
      <c r="I648" s="206" t="s">
        <v>180</v>
      </c>
      <c r="J648" s="201" t="s">
        <v>3948</v>
      </c>
      <c r="K648" s="271">
        <v>1072649584</v>
      </c>
      <c r="L648" s="201">
        <v>9</v>
      </c>
      <c r="M648" s="272" t="s">
        <v>844</v>
      </c>
      <c r="N648" s="208" t="s">
        <v>98</v>
      </c>
      <c r="O648" s="218" t="s">
        <v>4469</v>
      </c>
      <c r="P648" s="201" t="s">
        <v>6520</v>
      </c>
      <c r="Q648" s="201" t="s">
        <v>928</v>
      </c>
      <c r="R648" s="210">
        <f>+G648-F648</f>
        <v>114</v>
      </c>
      <c r="S648" s="201" t="s">
        <v>629</v>
      </c>
      <c r="T648" s="273">
        <v>13500000</v>
      </c>
      <c r="U648" s="274" t="s">
        <v>6521</v>
      </c>
      <c r="V648" s="273">
        <f>+T648</f>
        <v>13500000</v>
      </c>
      <c r="W648" s="275">
        <v>45531</v>
      </c>
      <c r="X648" s="276" t="s">
        <v>473</v>
      </c>
      <c r="Y648" s="313">
        <f>+Z648+AA648+AB648</f>
        <v>13500000</v>
      </c>
      <c r="Z648" s="215">
        <f>+V648</f>
        <v>13500000</v>
      </c>
      <c r="AA648" s="216">
        <v>0</v>
      </c>
      <c r="AB648" s="217">
        <f>+AC648+AD648+AE648+AF648+AG648+AH648+AI648+AJ648</f>
        <v>0</v>
      </c>
      <c r="AC648" s="216">
        <v>0</v>
      </c>
      <c r="AD648" s="216">
        <v>0</v>
      </c>
      <c r="AE648" s="216">
        <v>0</v>
      </c>
      <c r="AF648" s="216">
        <v>0</v>
      </c>
      <c r="AG648" s="216">
        <v>0</v>
      </c>
      <c r="AH648" s="216">
        <v>0</v>
      </c>
      <c r="AI648" s="216">
        <v>0</v>
      </c>
      <c r="AJ648" s="216">
        <v>0</v>
      </c>
      <c r="AK648" s="209" t="s">
        <v>104</v>
      </c>
      <c r="AL648" s="191" t="s">
        <v>6522</v>
      </c>
      <c r="AM648" s="201" t="s">
        <v>6236</v>
      </c>
      <c r="AN648" s="207">
        <v>79512639</v>
      </c>
      <c r="AO648" s="209" t="s">
        <v>114</v>
      </c>
      <c r="AP648" s="201" t="s">
        <v>114</v>
      </c>
      <c r="AQ648" s="277" t="s">
        <v>114</v>
      </c>
      <c r="AR648" s="209" t="s">
        <v>114</v>
      </c>
      <c r="AS648" s="201" t="s">
        <v>109</v>
      </c>
      <c r="AT648" s="209" t="s">
        <v>109</v>
      </c>
      <c r="AU648" s="209" t="s">
        <v>392</v>
      </c>
      <c r="AV648" s="201"/>
      <c r="AW648" s="201"/>
      <c r="AX648" s="201" t="s">
        <v>109</v>
      </c>
      <c r="AY648" s="201" t="s">
        <v>108</v>
      </c>
      <c r="AZ648" s="240"/>
      <c r="BA648" s="201"/>
      <c r="BB648" s="241"/>
      <c r="BC648" s="240"/>
      <c r="BD648" s="210"/>
      <c r="BE648" s="210"/>
      <c r="BF648" s="210"/>
      <c r="BG648" s="240"/>
      <c r="BH648" s="221">
        <f>T648+BB648</f>
        <v>13500000</v>
      </c>
      <c r="BI648" s="304" t="s">
        <v>135</v>
      </c>
      <c r="BJ648" s="155"/>
      <c r="BK648" s="155" t="s">
        <v>114</v>
      </c>
      <c r="BL648" s="155"/>
      <c r="BM648" s="161" t="s">
        <v>6515</v>
      </c>
      <c r="BN648" s="64" t="s">
        <v>964</v>
      </c>
      <c r="BO648" s="23">
        <v>35</v>
      </c>
      <c r="BP648" s="23">
        <v>32424</v>
      </c>
      <c r="BQ648" s="23" t="s">
        <v>114</v>
      </c>
      <c r="BR648" s="23" t="s">
        <v>114</v>
      </c>
      <c r="BS648" s="23" t="s">
        <v>114</v>
      </c>
      <c r="BT648" s="23" t="s">
        <v>114</v>
      </c>
      <c r="BU648" s="61" t="s">
        <v>6523</v>
      </c>
      <c r="BV648" s="23">
        <v>3135355461</v>
      </c>
      <c r="BW648" s="65" t="s">
        <v>3952</v>
      </c>
      <c r="BX648" s="29" t="s">
        <v>304</v>
      </c>
      <c r="BY648" s="23" t="s">
        <v>119</v>
      </c>
      <c r="BZ648" s="66">
        <v>264498940</v>
      </c>
      <c r="CA648" s="223" t="s">
        <v>109</v>
      </c>
      <c r="CB648" s="223" t="s">
        <v>109</v>
      </c>
      <c r="CC648" s="223" t="s">
        <v>109</v>
      </c>
      <c r="CD648" s="294" t="s">
        <v>3616</v>
      </c>
      <c r="CE648" s="223" t="s">
        <v>109</v>
      </c>
      <c r="CF648" s="223" t="s">
        <v>109</v>
      </c>
      <c r="CG648" s="223"/>
      <c r="CH648" s="223"/>
      <c r="CI648" s="223"/>
      <c r="CJ648" s="223"/>
      <c r="CK648" s="223"/>
      <c r="CL648" s="223"/>
      <c r="CM648" s="303"/>
      <c r="CN648" s="223"/>
      <c r="CO648" s="297"/>
    </row>
    <row r="649" spans="1:736 9576:9582" s="50" customFormat="1" ht="45.75" customHeight="1">
      <c r="A649" s="627">
        <f>1+A648</f>
        <v>648</v>
      </c>
      <c r="B649" s="368" t="s">
        <v>6524</v>
      </c>
      <c r="C649" s="363" t="s">
        <v>6525</v>
      </c>
      <c r="D649" s="138" t="s">
        <v>6098</v>
      </c>
      <c r="E649" s="363">
        <v>45530</v>
      </c>
      <c r="F649" s="364">
        <v>45532</v>
      </c>
      <c r="G649" s="364">
        <v>45646</v>
      </c>
      <c r="H649" s="168" t="s">
        <v>416</v>
      </c>
      <c r="I649" s="365" t="s">
        <v>180</v>
      </c>
      <c r="J649" s="387" t="s">
        <v>1665</v>
      </c>
      <c r="K649" s="366">
        <v>1007635490</v>
      </c>
      <c r="L649" s="168">
        <v>8</v>
      </c>
      <c r="M649" s="362" t="s">
        <v>844</v>
      </c>
      <c r="N649" s="367" t="s">
        <v>98</v>
      </c>
      <c r="O649" s="368" t="s">
        <v>427</v>
      </c>
      <c r="P649" s="168" t="s">
        <v>6526</v>
      </c>
      <c r="Q649" s="168" t="s">
        <v>6527</v>
      </c>
      <c r="R649" s="369">
        <f>+G649-F649</f>
        <v>114</v>
      </c>
      <c r="S649" s="168" t="s">
        <v>6528</v>
      </c>
      <c r="T649" s="370">
        <v>10639992</v>
      </c>
      <c r="U649" s="371" t="s">
        <v>6529</v>
      </c>
      <c r="V649" s="370">
        <f>+T649</f>
        <v>10639992</v>
      </c>
      <c r="W649" s="372">
        <v>45531</v>
      </c>
      <c r="X649" s="373" t="s">
        <v>473</v>
      </c>
      <c r="Y649" s="374">
        <f>+Z649+AA649+AB649</f>
        <v>10639992</v>
      </c>
      <c r="Z649" s="375">
        <f>+V649</f>
        <v>10639992</v>
      </c>
      <c r="AA649" s="376">
        <v>0</v>
      </c>
      <c r="AB649" s="377">
        <f>+AC649+AD649+AE649+AF649+AG649+AH649+AI649+AJ649</f>
        <v>0</v>
      </c>
      <c r="AC649" s="376">
        <v>0</v>
      </c>
      <c r="AD649" s="376">
        <v>0</v>
      </c>
      <c r="AE649" s="376">
        <v>0</v>
      </c>
      <c r="AF649" s="376">
        <v>0</v>
      </c>
      <c r="AG649" s="376">
        <v>0</v>
      </c>
      <c r="AH649" s="376">
        <v>0</v>
      </c>
      <c r="AI649" s="376">
        <v>0</v>
      </c>
      <c r="AJ649" s="376">
        <v>0</v>
      </c>
      <c r="AK649" s="378" t="s">
        <v>104</v>
      </c>
      <c r="AL649" s="379" t="s">
        <v>6530</v>
      </c>
      <c r="AM649" s="168" t="s">
        <v>6531</v>
      </c>
      <c r="AN649" s="380">
        <v>3159624</v>
      </c>
      <c r="AO649" s="378" t="s">
        <v>114</v>
      </c>
      <c r="AP649" s="168" t="s">
        <v>114</v>
      </c>
      <c r="AQ649" s="381" t="s">
        <v>114</v>
      </c>
      <c r="AR649" s="378" t="s">
        <v>114</v>
      </c>
      <c r="AS649" s="168" t="s">
        <v>109</v>
      </c>
      <c r="AT649" s="378" t="s">
        <v>109</v>
      </c>
      <c r="AU649" s="378" t="s">
        <v>392</v>
      </c>
      <c r="AV649" s="168"/>
      <c r="AW649" s="168"/>
      <c r="AX649" s="168" t="s">
        <v>109</v>
      </c>
      <c r="AY649" s="168" t="s">
        <v>108</v>
      </c>
      <c r="AZ649" s="382"/>
      <c r="BA649" s="168"/>
      <c r="BB649" s="383"/>
      <c r="BC649" s="382"/>
      <c r="BD649" s="369"/>
      <c r="BE649" s="369"/>
      <c r="BF649" s="369"/>
      <c r="BG649" s="382"/>
      <c r="BH649" s="384">
        <f>T649+BB649</f>
        <v>10639992</v>
      </c>
      <c r="BI649" s="387" t="s">
        <v>259</v>
      </c>
      <c r="BJ649" s="168"/>
      <c r="BK649" s="168" t="s">
        <v>114</v>
      </c>
      <c r="BL649" s="168"/>
      <c r="BM649" s="631" t="s">
        <v>3612</v>
      </c>
      <c r="BN649" s="385" t="s">
        <v>917</v>
      </c>
      <c r="BO649" s="367">
        <v>24</v>
      </c>
      <c r="BP649" s="367">
        <v>36571</v>
      </c>
      <c r="BQ649" s="367" t="s">
        <v>578</v>
      </c>
      <c r="BR649" s="367" t="s">
        <v>114</v>
      </c>
      <c r="BS649" s="367" t="s">
        <v>114</v>
      </c>
      <c r="BT649" s="367" t="s">
        <v>114</v>
      </c>
      <c r="BU649" s="349" t="s">
        <v>6532</v>
      </c>
      <c r="BV649" s="367">
        <v>3202028843</v>
      </c>
      <c r="BW649" s="386" t="s">
        <v>6533</v>
      </c>
      <c r="BX649" s="387" t="s">
        <v>6517</v>
      </c>
      <c r="BY649" s="367" t="s">
        <v>119</v>
      </c>
      <c r="BZ649" s="388">
        <v>4372018406</v>
      </c>
      <c r="CA649" s="172" t="s">
        <v>109</v>
      </c>
      <c r="CB649" s="172" t="s">
        <v>109</v>
      </c>
      <c r="CC649" s="172" t="s">
        <v>109</v>
      </c>
      <c r="CD649" s="280" t="s">
        <v>3616</v>
      </c>
      <c r="CE649" s="172"/>
      <c r="CF649" s="172"/>
      <c r="CG649" s="172"/>
      <c r="CH649" s="172"/>
      <c r="CI649" s="172"/>
      <c r="CJ649" s="172"/>
      <c r="CK649" s="172"/>
      <c r="CL649" s="172"/>
      <c r="CM649" s="172" t="s">
        <v>109</v>
      </c>
      <c r="CN649" s="172"/>
      <c r="CO649" s="297"/>
      <c r="GV649" s="328"/>
      <c r="GW649" s="328"/>
      <c r="GX649" s="328"/>
      <c r="GY649" s="328"/>
      <c r="GZ649" s="328"/>
      <c r="HA649" s="328"/>
      <c r="HB649" s="328"/>
      <c r="HC649" s="328"/>
      <c r="HD649" s="328"/>
      <c r="HE649" s="328"/>
      <c r="HF649" s="328"/>
      <c r="HG649" s="328"/>
      <c r="HH649" s="328"/>
      <c r="HI649" s="328"/>
      <c r="HJ649" s="328"/>
      <c r="HK649" s="328"/>
      <c r="HL649" s="328"/>
      <c r="HM649" s="328"/>
      <c r="HN649" s="328"/>
      <c r="HO649" s="328"/>
      <c r="HP649" s="328"/>
      <c r="HQ649" s="328"/>
      <c r="HR649" s="328"/>
      <c r="HS649" s="328"/>
      <c r="HT649" s="328"/>
      <c r="HU649" s="328"/>
      <c r="HV649" s="328"/>
      <c r="HW649" s="328"/>
      <c r="HX649" s="328"/>
      <c r="HY649" s="328"/>
      <c r="HZ649" s="328"/>
      <c r="IA649" s="328"/>
      <c r="IB649" s="328"/>
      <c r="IC649" s="328"/>
      <c r="ID649" s="328"/>
      <c r="IE649" s="328"/>
      <c r="IF649" s="328"/>
      <c r="IG649" s="328"/>
      <c r="IH649" s="328"/>
      <c r="II649" s="328"/>
      <c r="IJ649" s="328"/>
      <c r="IK649" s="328"/>
      <c r="IL649" s="328"/>
      <c r="IM649" s="328"/>
      <c r="IN649" s="328"/>
      <c r="IO649" s="328"/>
      <c r="IP649" s="328"/>
      <c r="IQ649" s="328"/>
      <c r="IR649" s="328"/>
      <c r="IS649" s="328"/>
      <c r="IT649" s="328"/>
      <c r="IU649" s="328"/>
      <c r="IV649" s="328"/>
      <c r="IW649" s="328"/>
      <c r="IX649" s="328"/>
      <c r="IY649" s="328"/>
      <c r="IZ649" s="328"/>
      <c r="JA649" s="328"/>
      <c r="JB649" s="328"/>
      <c r="JC649" s="328"/>
      <c r="JD649" s="328"/>
      <c r="JE649" s="328"/>
      <c r="JF649" s="328"/>
      <c r="JG649" s="328"/>
      <c r="JH649" s="328"/>
      <c r="JI649" s="328"/>
      <c r="JJ649" s="328"/>
      <c r="JK649" s="328"/>
      <c r="JL649" s="328"/>
      <c r="JM649" s="328"/>
      <c r="JN649" s="328"/>
      <c r="JO649" s="328"/>
      <c r="JP649" s="328"/>
      <c r="JQ649" s="328"/>
      <c r="JR649" s="328"/>
      <c r="JS649" s="328"/>
      <c r="JT649" s="328"/>
      <c r="JU649" s="328"/>
      <c r="JV649" s="328"/>
      <c r="JW649" s="328"/>
      <c r="JX649" s="328"/>
      <c r="JY649" s="328"/>
      <c r="JZ649" s="328"/>
      <c r="KA649" s="328"/>
      <c r="KB649" s="328"/>
      <c r="KC649" s="328"/>
      <c r="KD649" s="328"/>
      <c r="KE649" s="328"/>
      <c r="KF649" s="328"/>
      <c r="KG649" s="328"/>
      <c r="KH649" s="328"/>
      <c r="KI649" s="328"/>
      <c r="KJ649" s="328"/>
      <c r="KK649" s="328"/>
      <c r="KL649" s="328"/>
      <c r="KM649" s="328"/>
      <c r="KN649" s="328"/>
      <c r="KO649" s="328"/>
      <c r="KP649" s="328"/>
      <c r="KQ649" s="328"/>
      <c r="KR649" s="328"/>
      <c r="KS649" s="328"/>
      <c r="KT649" s="328"/>
      <c r="KU649" s="328"/>
      <c r="KV649" s="328"/>
      <c r="KW649" s="328"/>
      <c r="KX649" s="328"/>
      <c r="KY649" s="328"/>
      <c r="KZ649" s="328"/>
      <c r="LA649" s="328"/>
      <c r="LB649" s="328"/>
      <c r="LC649" s="328"/>
      <c r="LD649" s="328"/>
      <c r="LE649" s="328"/>
      <c r="LF649" s="328"/>
      <c r="LG649" s="328"/>
      <c r="LH649" s="328"/>
      <c r="LI649" s="328"/>
      <c r="LJ649" s="328"/>
      <c r="LK649" s="328"/>
      <c r="LL649" s="328"/>
      <c r="LM649" s="328"/>
      <c r="LN649" s="328"/>
      <c r="LO649" s="328"/>
      <c r="LP649" s="328"/>
      <c r="LQ649" s="328"/>
      <c r="LR649" s="328"/>
      <c r="LS649" s="328"/>
      <c r="LT649" s="328"/>
      <c r="LU649" s="328"/>
      <c r="LV649" s="328"/>
      <c r="LW649" s="328"/>
      <c r="LX649" s="328"/>
      <c r="LY649" s="328"/>
      <c r="LZ649" s="328"/>
      <c r="MA649" s="328"/>
      <c r="MB649" s="328"/>
      <c r="MC649" s="328"/>
      <c r="MD649" s="328"/>
      <c r="ME649" s="328"/>
      <c r="MF649" s="328"/>
      <c r="MG649" s="328"/>
      <c r="MH649" s="328"/>
      <c r="MI649" s="328"/>
      <c r="MJ649" s="328"/>
      <c r="MK649" s="328"/>
      <c r="ML649" s="328"/>
      <c r="MM649" s="328"/>
      <c r="MN649" s="328"/>
      <c r="MO649" s="328"/>
      <c r="MP649" s="328"/>
      <c r="MQ649" s="328"/>
      <c r="MR649" s="328"/>
      <c r="MS649" s="328"/>
      <c r="MT649" s="328"/>
      <c r="MU649" s="328"/>
      <c r="MV649" s="328"/>
      <c r="MW649" s="328"/>
      <c r="MX649" s="328"/>
      <c r="MY649" s="328"/>
      <c r="MZ649" s="328"/>
      <c r="NA649" s="328"/>
      <c r="NB649" s="328"/>
      <c r="NC649" s="328"/>
      <c r="ND649" s="328"/>
      <c r="NE649" s="328"/>
      <c r="NF649" s="328"/>
      <c r="NG649" s="328"/>
      <c r="NH649" s="328"/>
      <c r="NI649" s="328"/>
      <c r="NJ649" s="328"/>
      <c r="NK649" s="328"/>
      <c r="NL649" s="328"/>
      <c r="NM649" s="328"/>
      <c r="NN649" s="328"/>
      <c r="NO649" s="328"/>
      <c r="NP649" s="328"/>
      <c r="NQ649" s="328"/>
      <c r="NR649" s="328"/>
      <c r="NS649" s="328"/>
      <c r="NT649" s="328"/>
      <c r="NU649" s="328"/>
      <c r="NV649" s="328"/>
      <c r="NW649" s="328"/>
      <c r="NX649" s="328"/>
      <c r="NY649" s="328"/>
      <c r="NZ649" s="328"/>
      <c r="OA649" s="328"/>
      <c r="OB649" s="328"/>
      <c r="OC649" s="328"/>
      <c r="OD649" s="328"/>
      <c r="OE649" s="328"/>
      <c r="OF649" s="328"/>
      <c r="OG649" s="328"/>
      <c r="OH649" s="328"/>
      <c r="OI649" s="328"/>
      <c r="OJ649" s="328"/>
      <c r="OK649" s="328"/>
      <c r="OL649" s="328"/>
      <c r="OM649" s="328"/>
      <c r="ON649" s="328"/>
      <c r="OO649" s="328"/>
      <c r="OP649" s="328"/>
      <c r="OQ649" s="328"/>
      <c r="OR649" s="328"/>
      <c r="OS649" s="328"/>
      <c r="OT649" s="328"/>
      <c r="OU649" s="328"/>
      <c r="OV649" s="328"/>
      <c r="OW649" s="328"/>
      <c r="OX649" s="328"/>
      <c r="OY649" s="328"/>
      <c r="OZ649" s="328"/>
      <c r="PA649" s="328"/>
      <c r="PB649" s="328"/>
      <c r="PC649" s="328"/>
      <c r="PD649" s="328"/>
      <c r="PE649" s="328"/>
      <c r="PF649" s="328"/>
      <c r="PG649" s="328"/>
      <c r="PH649" s="328"/>
      <c r="PI649" s="328"/>
      <c r="PJ649" s="328"/>
      <c r="PK649" s="328"/>
      <c r="PL649" s="328"/>
      <c r="PM649" s="328"/>
      <c r="PN649" s="328"/>
      <c r="PO649" s="328"/>
      <c r="PP649" s="328"/>
      <c r="PQ649" s="328"/>
      <c r="PR649" s="328"/>
      <c r="PS649" s="328"/>
      <c r="PT649" s="328"/>
      <c r="PU649" s="328"/>
      <c r="PV649" s="328"/>
      <c r="PW649" s="328"/>
      <c r="PX649" s="328"/>
      <c r="PY649" s="328"/>
      <c r="PZ649" s="328"/>
      <c r="QA649" s="328"/>
      <c r="QB649" s="328"/>
      <c r="QC649" s="328"/>
      <c r="QD649" s="328"/>
      <c r="QE649" s="328"/>
      <c r="QF649" s="328"/>
      <c r="QG649" s="328"/>
      <c r="QH649" s="328"/>
      <c r="QI649" s="328"/>
      <c r="QJ649" s="328"/>
      <c r="QK649" s="328"/>
      <c r="QL649" s="328"/>
      <c r="QM649" s="328"/>
      <c r="QN649" s="328"/>
      <c r="QO649" s="328"/>
      <c r="QP649" s="328"/>
      <c r="QQ649" s="328"/>
      <c r="QR649" s="328"/>
      <c r="QS649" s="328"/>
      <c r="QT649" s="328"/>
      <c r="QU649" s="328"/>
      <c r="QV649" s="328"/>
      <c r="QW649" s="328"/>
      <c r="QX649" s="328"/>
      <c r="QY649" s="328"/>
      <c r="QZ649" s="328"/>
      <c r="RA649" s="328"/>
      <c r="RB649" s="328"/>
      <c r="RC649" s="328"/>
      <c r="RD649" s="328"/>
      <c r="RE649" s="328"/>
      <c r="RF649" s="328"/>
      <c r="RG649" s="328"/>
      <c r="RH649" s="328"/>
      <c r="RI649" s="328"/>
      <c r="RJ649" s="328"/>
      <c r="RK649" s="328"/>
      <c r="RL649" s="328"/>
      <c r="RM649" s="328"/>
      <c r="RN649" s="328"/>
      <c r="RO649" s="328"/>
      <c r="RP649" s="328"/>
      <c r="RQ649" s="328"/>
      <c r="RR649" s="328"/>
      <c r="RS649" s="328"/>
      <c r="RT649" s="328"/>
      <c r="RU649" s="328"/>
      <c r="RV649" s="328"/>
      <c r="RW649" s="328"/>
      <c r="RX649" s="328"/>
      <c r="RY649" s="328"/>
      <c r="RZ649" s="328"/>
      <c r="SA649" s="328"/>
      <c r="SB649" s="328"/>
      <c r="SC649" s="328"/>
      <c r="SD649" s="328"/>
      <c r="SE649" s="328"/>
      <c r="SF649" s="328"/>
      <c r="SG649" s="328"/>
      <c r="SH649" s="328"/>
      <c r="SI649" s="328"/>
      <c r="SJ649" s="328"/>
      <c r="SK649" s="328"/>
      <c r="SL649" s="328"/>
      <c r="SM649" s="328"/>
      <c r="SN649" s="328"/>
      <c r="SO649" s="328"/>
      <c r="SP649" s="328"/>
      <c r="SQ649" s="328"/>
      <c r="SR649" s="328"/>
      <c r="SS649" s="328"/>
      <c r="ST649" s="328"/>
      <c r="SU649" s="328"/>
      <c r="SV649" s="328"/>
      <c r="SW649" s="328"/>
      <c r="SX649" s="328"/>
      <c r="SY649" s="328"/>
      <c r="SZ649" s="328"/>
      <c r="TA649" s="328"/>
      <c r="TB649" s="328"/>
      <c r="TC649" s="328"/>
      <c r="TD649" s="328"/>
      <c r="TE649" s="328"/>
      <c r="TF649" s="328"/>
      <c r="TG649" s="328"/>
      <c r="TH649" s="328"/>
      <c r="TI649" s="328"/>
      <c r="TJ649" s="328"/>
      <c r="TK649" s="328"/>
      <c r="TL649" s="328"/>
      <c r="TM649" s="328"/>
      <c r="TN649" s="328"/>
      <c r="TO649" s="328"/>
      <c r="TP649" s="328"/>
      <c r="TQ649" s="328"/>
      <c r="TR649" s="328"/>
      <c r="TS649" s="328"/>
      <c r="TT649" s="328"/>
      <c r="TU649" s="328"/>
      <c r="TV649" s="328"/>
      <c r="TW649" s="328"/>
      <c r="TX649" s="328"/>
      <c r="TY649" s="328"/>
      <c r="TZ649" s="328"/>
      <c r="UA649" s="328"/>
      <c r="UB649" s="328"/>
      <c r="UC649" s="328"/>
      <c r="UD649" s="328"/>
      <c r="UE649" s="328"/>
      <c r="UF649" s="328"/>
      <c r="UG649" s="328"/>
      <c r="UH649" s="328"/>
      <c r="UI649" s="328"/>
      <c r="UJ649" s="328"/>
      <c r="UK649" s="328"/>
      <c r="UL649" s="328"/>
      <c r="UM649" s="328"/>
      <c r="UN649" s="328"/>
      <c r="UO649" s="328"/>
      <c r="UP649" s="328"/>
      <c r="UQ649" s="328"/>
      <c r="UR649" s="328"/>
      <c r="US649" s="328"/>
      <c r="UT649" s="328"/>
      <c r="UU649" s="328"/>
      <c r="UV649" s="328"/>
      <c r="UW649" s="328"/>
      <c r="UX649" s="328"/>
      <c r="UY649" s="328"/>
      <c r="UZ649" s="328"/>
      <c r="VA649" s="328"/>
      <c r="VB649" s="328"/>
      <c r="VC649" s="328"/>
      <c r="VD649" s="328"/>
      <c r="VE649" s="328"/>
      <c r="VF649" s="328"/>
      <c r="VG649" s="328"/>
      <c r="VH649" s="328"/>
      <c r="VI649" s="328"/>
      <c r="VJ649" s="328"/>
      <c r="VK649" s="328"/>
      <c r="VL649" s="328"/>
      <c r="VM649" s="328"/>
      <c r="VN649" s="328"/>
      <c r="VO649" s="328"/>
      <c r="VP649" s="328"/>
      <c r="VQ649" s="328"/>
      <c r="VR649" s="328"/>
      <c r="VS649" s="328"/>
      <c r="VT649" s="328"/>
      <c r="VU649" s="328"/>
      <c r="VV649" s="328"/>
      <c r="VW649" s="328"/>
      <c r="VX649" s="328"/>
      <c r="VY649" s="328"/>
      <c r="VZ649" s="328"/>
      <c r="WA649" s="328"/>
      <c r="WB649" s="328"/>
      <c r="WC649" s="328"/>
      <c r="WD649" s="328"/>
      <c r="WE649" s="328"/>
      <c r="WF649" s="328"/>
      <c r="WG649" s="328"/>
      <c r="WH649" s="328"/>
      <c r="WI649" s="328"/>
      <c r="WJ649" s="328"/>
      <c r="WK649" s="328"/>
      <c r="WL649" s="328"/>
      <c r="WM649" s="328"/>
      <c r="WN649" s="328"/>
      <c r="WO649" s="328"/>
      <c r="WP649" s="328"/>
      <c r="WQ649" s="328"/>
      <c r="WR649" s="328"/>
      <c r="WS649" s="328"/>
      <c r="WT649" s="328"/>
      <c r="WU649" s="328"/>
      <c r="WV649" s="328"/>
      <c r="WW649" s="328"/>
      <c r="WX649" s="328"/>
      <c r="WY649" s="328"/>
      <c r="WZ649" s="328"/>
      <c r="XA649" s="328"/>
      <c r="XB649" s="328"/>
      <c r="XC649" s="328"/>
      <c r="XD649" s="328"/>
      <c r="XE649" s="328"/>
      <c r="XF649" s="328"/>
      <c r="XG649" s="328"/>
      <c r="XH649" s="328"/>
      <c r="XI649" s="328"/>
      <c r="XJ649" s="328"/>
      <c r="XK649" s="328"/>
      <c r="XL649" s="328"/>
      <c r="XM649" s="328"/>
      <c r="XN649" s="328"/>
      <c r="XO649" s="328"/>
      <c r="XP649" s="328"/>
      <c r="XQ649" s="328"/>
      <c r="XR649" s="328"/>
      <c r="XS649" s="328"/>
      <c r="XT649" s="328"/>
      <c r="XU649" s="328"/>
      <c r="XV649" s="328"/>
      <c r="XW649" s="328"/>
      <c r="XX649" s="328"/>
      <c r="XY649" s="328"/>
      <c r="XZ649" s="328"/>
      <c r="YA649" s="328"/>
      <c r="YB649" s="328"/>
      <c r="YC649" s="328"/>
      <c r="YD649" s="328"/>
      <c r="YE649" s="328"/>
      <c r="YF649" s="328"/>
      <c r="YG649" s="328"/>
      <c r="YH649" s="328"/>
      <c r="YI649" s="328"/>
      <c r="YJ649" s="328"/>
      <c r="YK649" s="328"/>
      <c r="YL649" s="328"/>
      <c r="YM649" s="328"/>
      <c r="YN649" s="328"/>
      <c r="YO649" s="328"/>
      <c r="YP649" s="328"/>
      <c r="YQ649" s="328"/>
      <c r="YR649" s="328"/>
      <c r="YS649" s="328"/>
      <c r="YT649" s="328"/>
      <c r="YU649" s="328"/>
      <c r="YV649" s="328"/>
      <c r="YW649" s="328"/>
      <c r="YX649" s="328"/>
      <c r="YY649" s="328"/>
      <c r="YZ649" s="328"/>
      <c r="ZA649" s="328"/>
      <c r="ZB649" s="328"/>
      <c r="ZC649" s="328"/>
      <c r="ZD649" s="328"/>
      <c r="ZE649" s="328"/>
      <c r="ZF649" s="328"/>
      <c r="ZG649" s="328"/>
      <c r="ZH649" s="328"/>
      <c r="ZI649" s="328"/>
      <c r="ZJ649" s="328"/>
      <c r="ZK649" s="328"/>
      <c r="ZL649" s="328"/>
      <c r="ZM649" s="328"/>
      <c r="ZN649" s="328"/>
      <c r="ZO649" s="328"/>
      <c r="ZP649" s="328"/>
      <c r="ZQ649" s="328"/>
      <c r="ZR649" s="328"/>
      <c r="ZS649" s="328"/>
      <c r="ZT649" s="328"/>
      <c r="ZU649" s="328"/>
      <c r="ZV649" s="328"/>
      <c r="ZW649" s="328"/>
      <c r="ZX649" s="328"/>
      <c r="ZY649" s="328"/>
      <c r="ZZ649" s="328"/>
      <c r="AAA649" s="328"/>
      <c r="AAB649" s="328"/>
      <c r="AAC649" s="328"/>
      <c r="AAD649" s="328"/>
      <c r="AAE649" s="328"/>
      <c r="AAF649" s="328"/>
      <c r="AAG649" s="328"/>
      <c r="AAH649" s="328"/>
      <c r="AAI649" s="328"/>
      <c r="AAJ649" s="328"/>
      <c r="AAK649" s="328"/>
      <c r="AAL649" s="328"/>
      <c r="AAM649" s="328"/>
      <c r="AAN649" s="328"/>
      <c r="AAO649" s="328"/>
      <c r="AAP649" s="328"/>
      <c r="AAQ649" s="328"/>
      <c r="AAR649" s="328"/>
      <c r="AAS649" s="328"/>
      <c r="AAT649" s="328"/>
      <c r="AAU649" s="328"/>
      <c r="AAV649" s="328"/>
      <c r="AAW649" s="328"/>
      <c r="AAX649" s="328"/>
      <c r="AAY649" s="328"/>
      <c r="AAZ649" s="328"/>
      <c r="ABA649" s="328"/>
      <c r="ABB649" s="328"/>
      <c r="ABC649" s="328"/>
      <c r="ABD649" s="328"/>
      <c r="ABE649" s="328"/>
      <c r="ABF649" s="328"/>
      <c r="ABG649" s="328"/>
      <c r="ABH649" s="328"/>
    </row>
    <row r="650" spans="1:736 9576:9582" s="50" customFormat="1" ht="45.75" customHeight="1">
      <c r="A650" s="566">
        <f>1+A649</f>
        <v>649</v>
      </c>
      <c r="B650" s="402" t="s">
        <v>6534</v>
      </c>
      <c r="C650" s="202" t="s">
        <v>6535</v>
      </c>
      <c r="D650" s="205" t="s">
        <v>6382</v>
      </c>
      <c r="E650" s="202">
        <v>45530</v>
      </c>
      <c r="F650" s="203">
        <v>45531</v>
      </c>
      <c r="G650" s="203">
        <v>45656</v>
      </c>
      <c r="H650" s="201" t="s">
        <v>416</v>
      </c>
      <c r="I650" s="206" t="s">
        <v>5874</v>
      </c>
      <c r="J650" s="201" t="s">
        <v>4241</v>
      </c>
      <c r="K650" s="271">
        <v>53910183</v>
      </c>
      <c r="L650" s="201">
        <v>7</v>
      </c>
      <c r="M650" s="272" t="s">
        <v>844</v>
      </c>
      <c r="N650" s="208" t="s">
        <v>98</v>
      </c>
      <c r="O650" s="218" t="s">
        <v>993</v>
      </c>
      <c r="P650" s="201" t="s">
        <v>6536</v>
      </c>
      <c r="Q650" s="201" t="s">
        <v>6537</v>
      </c>
      <c r="R650" s="210">
        <f>+G650-F650</f>
        <v>125</v>
      </c>
      <c r="S650" s="201" t="s">
        <v>6538</v>
      </c>
      <c r="T650" s="273">
        <v>23750000</v>
      </c>
      <c r="U650" s="274" t="s">
        <v>6539</v>
      </c>
      <c r="V650" s="273">
        <f>+T650</f>
        <v>23750000</v>
      </c>
      <c r="W650" s="275">
        <v>45531</v>
      </c>
      <c r="X650" s="276" t="s">
        <v>473</v>
      </c>
      <c r="Y650" s="313">
        <f>+Z650+AA650+AB650</f>
        <v>23750000</v>
      </c>
      <c r="Z650" s="215">
        <f>+V650</f>
        <v>23750000</v>
      </c>
      <c r="AA650" s="216">
        <v>0</v>
      </c>
      <c r="AB650" s="217">
        <f>+AC650+AD650+AE650+AF650+AG650+AH650+AI650+AJ650</f>
        <v>0</v>
      </c>
      <c r="AC650" s="216">
        <v>0</v>
      </c>
      <c r="AD650" s="216">
        <v>0</v>
      </c>
      <c r="AE650" s="216">
        <v>0</v>
      </c>
      <c r="AF650" s="216">
        <v>0</v>
      </c>
      <c r="AG650" s="216">
        <v>0</v>
      </c>
      <c r="AH650" s="216">
        <v>0</v>
      </c>
      <c r="AI650" s="216">
        <v>0</v>
      </c>
      <c r="AJ650" s="216">
        <v>0</v>
      </c>
      <c r="AK650" s="209" t="s">
        <v>104</v>
      </c>
      <c r="AL650" s="191" t="s">
        <v>6540</v>
      </c>
      <c r="AM650" s="201" t="s">
        <v>6388</v>
      </c>
      <c r="AN650" s="207">
        <v>35419901</v>
      </c>
      <c r="AO650" s="209" t="s">
        <v>114</v>
      </c>
      <c r="AP650" s="201" t="s">
        <v>114</v>
      </c>
      <c r="AQ650" s="277" t="s">
        <v>114</v>
      </c>
      <c r="AR650" s="209" t="s">
        <v>114</v>
      </c>
      <c r="AS650" s="201" t="s">
        <v>109</v>
      </c>
      <c r="AT650" s="209" t="s">
        <v>109</v>
      </c>
      <c r="AU650" s="209" t="s">
        <v>392</v>
      </c>
      <c r="AV650" s="201"/>
      <c r="AW650" s="201"/>
      <c r="AX650" s="201" t="s">
        <v>578</v>
      </c>
      <c r="AY650" s="201" t="s">
        <v>108</v>
      </c>
      <c r="AZ650" s="240"/>
      <c r="BA650" s="201"/>
      <c r="BB650" s="241"/>
      <c r="BC650" s="240"/>
      <c r="BD650" s="210"/>
      <c r="BE650" s="210"/>
      <c r="BF650" s="210"/>
      <c r="BG650" s="240"/>
      <c r="BH650" s="221">
        <f>T650+BB650</f>
        <v>23750000</v>
      </c>
      <c r="BI650" s="304" t="s">
        <v>135</v>
      </c>
      <c r="BJ650" s="155"/>
      <c r="BK650" s="155" t="s">
        <v>114</v>
      </c>
      <c r="BL650" s="155"/>
      <c r="BM650" s="161" t="s">
        <v>6541</v>
      </c>
      <c r="BN650" s="64" t="s">
        <v>964</v>
      </c>
      <c r="BO650" s="23">
        <v>40</v>
      </c>
      <c r="BP650" s="23">
        <v>30738</v>
      </c>
      <c r="BQ650" s="23" t="s">
        <v>114</v>
      </c>
      <c r="BR650" s="23" t="s">
        <v>114</v>
      </c>
      <c r="BS650" s="23" t="s">
        <v>114</v>
      </c>
      <c r="BT650" s="23" t="s">
        <v>114</v>
      </c>
      <c r="BU650" s="61" t="s">
        <v>6542</v>
      </c>
      <c r="BV650" s="23">
        <v>3008457058</v>
      </c>
      <c r="BW650" s="65" t="s">
        <v>6543</v>
      </c>
      <c r="BX650" s="29" t="s">
        <v>839</v>
      </c>
      <c r="BY650" s="23" t="s">
        <v>119</v>
      </c>
      <c r="BZ650" s="66" t="s">
        <v>4248</v>
      </c>
      <c r="CA650" s="223" t="s">
        <v>109</v>
      </c>
      <c r="CB650" s="223" t="s">
        <v>109</v>
      </c>
      <c r="CC650" s="223" t="s">
        <v>109</v>
      </c>
      <c r="CD650" s="223" t="s">
        <v>109</v>
      </c>
      <c r="CE650" s="223" t="s">
        <v>109</v>
      </c>
      <c r="CF650" s="223"/>
      <c r="CG650" s="223"/>
      <c r="CH650" s="223"/>
      <c r="CI650" s="223"/>
      <c r="CJ650" s="223"/>
      <c r="CK650" s="223"/>
      <c r="CL650" s="223"/>
      <c r="CM650" s="303"/>
      <c r="CN650" s="223"/>
      <c r="CO650" s="297"/>
    </row>
    <row r="651" spans="1:736 9576:9582" s="50" customFormat="1" ht="45.75" customHeight="1">
      <c r="A651" s="595">
        <f>1+A650</f>
        <v>650</v>
      </c>
      <c r="B651" s="368" t="s">
        <v>6544</v>
      </c>
      <c r="C651" s="363" t="s">
        <v>6545</v>
      </c>
      <c r="D651" s="138" t="s">
        <v>6230</v>
      </c>
      <c r="E651" s="363">
        <v>45531</v>
      </c>
      <c r="F651" s="364">
        <v>45532</v>
      </c>
      <c r="G651" s="364">
        <v>45653</v>
      </c>
      <c r="H651" s="168" t="s">
        <v>416</v>
      </c>
      <c r="I651" s="365" t="s">
        <v>180</v>
      </c>
      <c r="J651" s="387" t="s">
        <v>6546</v>
      </c>
      <c r="K651" s="366">
        <v>35195237</v>
      </c>
      <c r="L651" s="168">
        <v>2</v>
      </c>
      <c r="M651" s="362" t="s">
        <v>844</v>
      </c>
      <c r="N651" s="367" t="s">
        <v>98</v>
      </c>
      <c r="O651" s="368" t="s">
        <v>783</v>
      </c>
      <c r="P651" s="168" t="s">
        <v>183</v>
      </c>
      <c r="Q651" s="168" t="s">
        <v>6547</v>
      </c>
      <c r="R651" s="369">
        <f>+G651-F651</f>
        <v>121</v>
      </c>
      <c r="S651" s="168" t="s">
        <v>6548</v>
      </c>
      <c r="T651" s="370">
        <v>17372400</v>
      </c>
      <c r="U651" s="371" t="s">
        <v>6549</v>
      </c>
      <c r="V651" s="370">
        <f>+T651</f>
        <v>17372400</v>
      </c>
      <c r="W651" s="372">
        <v>45531</v>
      </c>
      <c r="X651" s="373" t="s">
        <v>473</v>
      </c>
      <c r="Y651" s="374">
        <f>+Z651+AA651+AB651</f>
        <v>17372400</v>
      </c>
      <c r="Z651" s="375">
        <f>+V651</f>
        <v>17372400</v>
      </c>
      <c r="AA651" s="376">
        <v>0</v>
      </c>
      <c r="AB651" s="377">
        <f>+AC651+AD651+AE651+AF651+AG651+AH651+AI651+AJ651</f>
        <v>0</v>
      </c>
      <c r="AC651" s="376">
        <v>0</v>
      </c>
      <c r="AD651" s="376">
        <v>0</v>
      </c>
      <c r="AE651" s="376">
        <v>0</v>
      </c>
      <c r="AF651" s="376">
        <v>0</v>
      </c>
      <c r="AG651" s="376">
        <v>0</v>
      </c>
      <c r="AH651" s="376">
        <v>0</v>
      </c>
      <c r="AI651" s="376">
        <v>0</v>
      </c>
      <c r="AJ651" s="376">
        <v>0</v>
      </c>
      <c r="AK651" s="378" t="s">
        <v>104</v>
      </c>
      <c r="AL651" s="379" t="s">
        <v>6550</v>
      </c>
      <c r="AM651" s="168" t="s">
        <v>6551</v>
      </c>
      <c r="AN651" s="380">
        <v>23561243</v>
      </c>
      <c r="AO651" s="378" t="s">
        <v>114</v>
      </c>
      <c r="AP651" s="168" t="s">
        <v>114</v>
      </c>
      <c r="AQ651" s="381" t="s">
        <v>114</v>
      </c>
      <c r="AR651" s="378" t="s">
        <v>114</v>
      </c>
      <c r="AS651" s="168" t="s">
        <v>109</v>
      </c>
      <c r="AT651" s="378" t="s">
        <v>109</v>
      </c>
      <c r="AU651" s="378" t="s">
        <v>392</v>
      </c>
      <c r="AV651" s="168"/>
      <c r="AW651" s="168"/>
      <c r="AX651" s="168" t="s">
        <v>109</v>
      </c>
      <c r="AY651" s="168" t="s">
        <v>108</v>
      </c>
      <c r="AZ651" s="382"/>
      <c r="BA651" s="168"/>
      <c r="BB651" s="383"/>
      <c r="BC651" s="382"/>
      <c r="BD651" s="369"/>
      <c r="BE651" s="369"/>
      <c r="BF651" s="369"/>
      <c r="BG651" s="382"/>
      <c r="BH651" s="384">
        <f>T651+BB651</f>
        <v>17372400</v>
      </c>
      <c r="BI651" s="349" t="s">
        <v>113</v>
      </c>
      <c r="BJ651" s="168"/>
      <c r="BK651" s="168" t="s">
        <v>114</v>
      </c>
      <c r="BL651" s="168"/>
      <c r="BM651" s="387"/>
      <c r="BN651" s="385" t="s">
        <v>964</v>
      </c>
      <c r="BO651" s="367">
        <v>45</v>
      </c>
      <c r="BP651" s="367">
        <v>28831</v>
      </c>
      <c r="BQ651" s="367" t="s">
        <v>114</v>
      </c>
      <c r="BR651" s="367" t="s">
        <v>114</v>
      </c>
      <c r="BS651" s="367" t="s">
        <v>114</v>
      </c>
      <c r="BT651" s="367" t="s">
        <v>114</v>
      </c>
      <c r="BU651" s="349" t="s">
        <v>6552</v>
      </c>
      <c r="BV651" s="367">
        <v>3118997211</v>
      </c>
      <c r="BW651" s="386" t="s">
        <v>6553</v>
      </c>
      <c r="BX651" s="387" t="s">
        <v>839</v>
      </c>
      <c r="BY651" s="367" t="s">
        <v>119</v>
      </c>
      <c r="BZ651" s="388" t="s">
        <v>6554</v>
      </c>
      <c r="CA651" s="172" t="s">
        <v>109</v>
      </c>
      <c r="CB651" s="172" t="s">
        <v>109</v>
      </c>
      <c r="CC651" s="172" t="s">
        <v>109</v>
      </c>
      <c r="CD651" s="172" t="s">
        <v>109</v>
      </c>
      <c r="CE651" s="172" t="s">
        <v>109</v>
      </c>
      <c r="CF651" s="172"/>
      <c r="CG651" s="172"/>
      <c r="CH651" s="172"/>
      <c r="CI651" s="172"/>
      <c r="CJ651" s="172"/>
      <c r="CK651" s="172"/>
      <c r="CL651" s="172"/>
      <c r="CM651" s="172" t="s">
        <v>109</v>
      </c>
      <c r="CN651" s="172"/>
      <c r="CO651" s="297"/>
      <c r="GV651" s="16"/>
      <c r="GW651" s="16"/>
      <c r="GX651" s="16"/>
      <c r="GY651" s="16"/>
      <c r="GZ651" s="16"/>
      <c r="HA651" s="16"/>
      <c r="HB651" s="16"/>
      <c r="HC651" s="16"/>
      <c r="HD651" s="16"/>
      <c r="HE651" s="16"/>
      <c r="HF651" s="16"/>
      <c r="HG651" s="16"/>
      <c r="HH651" s="16"/>
      <c r="HI651" s="16"/>
      <c r="HJ651" s="16"/>
      <c r="HK651" s="16"/>
      <c r="HL651" s="16"/>
      <c r="HM651" s="16"/>
      <c r="HN651" s="16"/>
      <c r="HO651" s="16"/>
      <c r="HP651" s="16"/>
      <c r="HQ651" s="16"/>
      <c r="HR651" s="16"/>
      <c r="HS651" s="16"/>
      <c r="HT651" s="16"/>
      <c r="HU651" s="16"/>
      <c r="HV651" s="16"/>
      <c r="HW651" s="16"/>
      <c r="HX651" s="16"/>
      <c r="HY651" s="16"/>
      <c r="HZ651" s="16"/>
      <c r="IA651" s="16"/>
      <c r="IB651" s="16"/>
      <c r="IC651" s="16"/>
      <c r="ID651" s="16"/>
      <c r="IE651" s="16"/>
      <c r="IF651" s="16"/>
      <c r="IG651" s="16"/>
      <c r="IH651" s="16"/>
      <c r="II651" s="16"/>
      <c r="IJ651" s="16"/>
      <c r="IK651" s="16"/>
      <c r="IL651" s="16"/>
      <c r="IM651" s="16"/>
      <c r="IN651" s="16"/>
      <c r="IO651" s="16"/>
      <c r="IP651" s="16"/>
      <c r="IQ651" s="16"/>
      <c r="IR651" s="16"/>
      <c r="IS651" s="16"/>
      <c r="IT651" s="16"/>
      <c r="IU651" s="16"/>
      <c r="IV651" s="16"/>
      <c r="IW651" s="16"/>
      <c r="IX651" s="16"/>
      <c r="IY651" s="16"/>
      <c r="IZ651" s="16"/>
      <c r="JA651" s="16"/>
      <c r="JB651" s="16"/>
      <c r="JC651" s="16"/>
      <c r="JD651" s="16"/>
      <c r="JE651" s="16"/>
      <c r="JF651" s="16"/>
      <c r="JG651" s="16"/>
      <c r="JH651" s="16"/>
      <c r="JI651" s="16"/>
      <c r="JJ651" s="16"/>
      <c r="JK651" s="16"/>
      <c r="JL651" s="16"/>
      <c r="JM651" s="16"/>
      <c r="JN651" s="16"/>
      <c r="JO651" s="16"/>
      <c r="JP651" s="16"/>
      <c r="JQ651" s="16"/>
      <c r="JR651" s="16"/>
      <c r="JS651" s="16"/>
      <c r="JT651" s="16"/>
      <c r="JU651" s="16"/>
      <c r="JV651" s="16"/>
      <c r="JW651" s="16"/>
      <c r="JX651" s="16"/>
      <c r="JY651" s="16"/>
      <c r="JZ651" s="16"/>
      <c r="KA651" s="16"/>
      <c r="KB651" s="16"/>
      <c r="KC651" s="16"/>
      <c r="KD651" s="16"/>
      <c r="KE651" s="16"/>
      <c r="KF651" s="16"/>
      <c r="KG651" s="16"/>
      <c r="KH651" s="16"/>
      <c r="KI651" s="16"/>
      <c r="KJ651" s="16"/>
      <c r="KK651" s="16"/>
      <c r="KL651" s="16"/>
      <c r="KM651" s="16"/>
      <c r="KN651" s="16"/>
      <c r="KO651" s="16"/>
      <c r="KP651" s="16"/>
      <c r="KQ651" s="16"/>
      <c r="KR651" s="16"/>
      <c r="KS651" s="16"/>
      <c r="KT651" s="16"/>
      <c r="KU651" s="16"/>
      <c r="KV651" s="16"/>
      <c r="KW651" s="16"/>
      <c r="KX651" s="16"/>
      <c r="KY651" s="16"/>
      <c r="KZ651" s="16"/>
      <c r="LA651" s="16"/>
      <c r="LB651" s="16"/>
      <c r="LC651" s="16"/>
      <c r="LD651" s="16"/>
      <c r="LE651" s="16"/>
      <c r="LF651" s="16"/>
      <c r="LG651" s="16"/>
      <c r="LH651" s="16"/>
      <c r="LI651" s="16"/>
      <c r="LJ651" s="16"/>
      <c r="LK651" s="16"/>
      <c r="LL651" s="16"/>
      <c r="LM651" s="16"/>
      <c r="LN651" s="16"/>
      <c r="LO651" s="16"/>
      <c r="LP651" s="16"/>
      <c r="LQ651" s="16"/>
      <c r="LR651" s="16"/>
      <c r="LS651" s="16"/>
      <c r="LT651" s="16"/>
      <c r="LU651" s="16"/>
      <c r="LV651" s="16"/>
      <c r="LW651" s="16"/>
      <c r="LX651" s="16"/>
      <c r="LY651" s="16"/>
      <c r="LZ651" s="16"/>
      <c r="MA651" s="16"/>
      <c r="MB651" s="16"/>
      <c r="MC651" s="16"/>
      <c r="MD651" s="16"/>
      <c r="ME651" s="16"/>
      <c r="MF651" s="16"/>
      <c r="MG651" s="16"/>
      <c r="MH651" s="16"/>
      <c r="MI651" s="16"/>
      <c r="MJ651" s="16"/>
      <c r="MK651" s="16"/>
      <c r="ML651" s="16"/>
      <c r="MM651" s="16"/>
      <c r="MN651" s="16"/>
      <c r="MO651" s="16"/>
      <c r="MP651" s="16"/>
      <c r="MQ651" s="16"/>
      <c r="MR651" s="16"/>
      <c r="MS651" s="16"/>
      <c r="MT651" s="16"/>
      <c r="MU651" s="16"/>
      <c r="MV651" s="16"/>
      <c r="MW651" s="16"/>
      <c r="MX651" s="16"/>
      <c r="MY651" s="16"/>
      <c r="MZ651" s="16"/>
      <c r="NA651" s="16"/>
      <c r="NB651" s="16"/>
      <c r="NC651" s="16"/>
      <c r="ND651" s="16"/>
      <c r="NE651" s="16"/>
      <c r="NF651" s="16"/>
      <c r="NG651" s="16"/>
      <c r="NH651" s="16"/>
      <c r="NI651" s="16"/>
      <c r="NJ651" s="16"/>
      <c r="NK651" s="16"/>
      <c r="NL651" s="16"/>
      <c r="NM651" s="16"/>
      <c r="NN651" s="16"/>
      <c r="NO651" s="16"/>
      <c r="NP651" s="16"/>
      <c r="NQ651" s="16"/>
      <c r="NR651" s="16"/>
      <c r="NS651" s="16"/>
      <c r="NT651" s="16"/>
      <c r="NU651" s="16"/>
      <c r="NV651" s="16"/>
      <c r="NW651" s="16"/>
      <c r="NX651" s="16"/>
      <c r="NY651" s="16"/>
      <c r="NZ651" s="16"/>
      <c r="OA651" s="16"/>
      <c r="OB651" s="16"/>
      <c r="OC651" s="16"/>
      <c r="OD651" s="16"/>
      <c r="OE651" s="16"/>
      <c r="OF651" s="16"/>
      <c r="OG651" s="16"/>
      <c r="OH651" s="16"/>
      <c r="OI651" s="16"/>
      <c r="OJ651" s="16"/>
      <c r="OK651" s="16"/>
      <c r="OL651" s="16"/>
      <c r="OM651" s="16"/>
      <c r="ON651" s="16"/>
      <c r="OO651" s="16"/>
      <c r="OP651" s="16"/>
      <c r="OQ651" s="16"/>
      <c r="OR651" s="16"/>
      <c r="OS651" s="16"/>
      <c r="OT651" s="16"/>
      <c r="OU651" s="16"/>
      <c r="OV651" s="16"/>
      <c r="OW651" s="16"/>
      <c r="OX651" s="16"/>
      <c r="OY651" s="16"/>
      <c r="OZ651" s="16"/>
      <c r="PA651" s="16"/>
      <c r="PB651" s="16"/>
      <c r="PC651" s="16"/>
      <c r="PD651" s="16"/>
      <c r="PE651" s="16"/>
      <c r="PF651" s="16"/>
      <c r="PG651" s="16"/>
      <c r="PH651" s="16"/>
      <c r="PI651" s="16"/>
      <c r="PJ651" s="16"/>
      <c r="PK651" s="16"/>
      <c r="PL651" s="16"/>
      <c r="PM651" s="16"/>
      <c r="PN651" s="16"/>
      <c r="PO651" s="16"/>
      <c r="PP651" s="16"/>
      <c r="PQ651" s="16"/>
      <c r="PR651" s="16"/>
      <c r="PS651" s="16"/>
      <c r="PT651" s="16"/>
      <c r="PU651" s="16"/>
      <c r="PV651" s="16"/>
      <c r="PW651" s="16"/>
      <c r="PX651" s="16"/>
      <c r="PY651" s="16"/>
      <c r="PZ651" s="16"/>
      <c r="QA651" s="16"/>
      <c r="QB651" s="16"/>
      <c r="QC651" s="16"/>
      <c r="QD651" s="16"/>
      <c r="QE651" s="16"/>
      <c r="QF651" s="16"/>
      <c r="QG651" s="16"/>
      <c r="QH651" s="16"/>
      <c r="QI651" s="16"/>
      <c r="QJ651" s="16"/>
      <c r="QK651" s="16"/>
      <c r="QL651" s="16"/>
      <c r="QM651" s="16"/>
      <c r="QN651" s="16"/>
      <c r="QO651" s="16"/>
      <c r="QP651" s="16"/>
      <c r="QQ651" s="16"/>
      <c r="QR651" s="16"/>
      <c r="QS651" s="16"/>
      <c r="QT651" s="16"/>
      <c r="QU651" s="16"/>
      <c r="QV651" s="16"/>
      <c r="QW651" s="16"/>
      <c r="QX651" s="16"/>
      <c r="QY651" s="16"/>
      <c r="QZ651" s="16"/>
      <c r="RA651" s="16"/>
      <c r="RB651" s="16"/>
      <c r="RC651" s="16"/>
      <c r="RD651" s="16"/>
      <c r="RE651" s="16"/>
      <c r="RF651" s="16"/>
      <c r="RG651" s="16"/>
      <c r="RH651" s="16"/>
      <c r="RI651" s="16"/>
      <c r="RJ651" s="16"/>
      <c r="RK651" s="16"/>
      <c r="RL651" s="16"/>
      <c r="RM651" s="16"/>
      <c r="RN651" s="16"/>
      <c r="RO651" s="16"/>
      <c r="RP651" s="16"/>
      <c r="RQ651" s="16"/>
      <c r="RR651" s="16"/>
      <c r="RS651" s="16"/>
      <c r="RT651" s="16"/>
      <c r="RU651" s="16"/>
      <c r="RV651" s="16"/>
      <c r="RW651" s="16"/>
      <c r="RX651" s="16"/>
      <c r="RY651" s="16"/>
      <c r="RZ651" s="16"/>
      <c r="SA651" s="16"/>
      <c r="SB651" s="16"/>
      <c r="SC651" s="16"/>
      <c r="SD651" s="16"/>
      <c r="SE651" s="16"/>
      <c r="SF651" s="16"/>
      <c r="SG651" s="16"/>
      <c r="SH651" s="16"/>
      <c r="SI651" s="16"/>
      <c r="SJ651" s="16"/>
      <c r="SK651" s="16"/>
      <c r="SL651" s="16"/>
      <c r="SM651" s="16"/>
      <c r="SN651" s="16"/>
      <c r="SO651" s="16"/>
      <c r="SP651" s="16"/>
      <c r="SQ651" s="16"/>
      <c r="SR651" s="16"/>
      <c r="SS651" s="16"/>
      <c r="ST651" s="16"/>
      <c r="SU651" s="16"/>
      <c r="SV651" s="16"/>
      <c r="SW651" s="16"/>
      <c r="SX651" s="16"/>
      <c r="SY651" s="16"/>
      <c r="SZ651" s="16"/>
      <c r="TA651" s="16"/>
      <c r="TB651" s="16"/>
      <c r="TC651" s="16"/>
      <c r="TD651" s="16"/>
      <c r="TE651" s="16"/>
      <c r="TF651" s="16"/>
      <c r="TG651" s="16"/>
      <c r="TH651" s="16"/>
      <c r="TI651" s="16"/>
      <c r="TJ651" s="16"/>
      <c r="TK651" s="16"/>
      <c r="TL651" s="16"/>
      <c r="TM651" s="16"/>
      <c r="TN651" s="16"/>
      <c r="TO651" s="16"/>
      <c r="TP651" s="16"/>
      <c r="TQ651" s="16"/>
      <c r="TR651" s="16"/>
      <c r="TS651" s="16"/>
      <c r="TT651" s="16"/>
      <c r="TU651" s="16"/>
      <c r="TV651" s="16"/>
      <c r="TW651" s="16"/>
      <c r="TX651" s="16"/>
      <c r="TY651" s="16"/>
      <c r="TZ651" s="16"/>
      <c r="UA651" s="16"/>
      <c r="UB651" s="16"/>
      <c r="UC651" s="16"/>
      <c r="UD651" s="16"/>
      <c r="UE651" s="16"/>
      <c r="UF651" s="16"/>
      <c r="UG651" s="16"/>
      <c r="UH651" s="16"/>
      <c r="UI651" s="16"/>
      <c r="UJ651" s="16"/>
      <c r="UK651" s="16"/>
      <c r="UL651" s="16"/>
      <c r="UM651" s="16"/>
      <c r="UN651" s="16"/>
      <c r="UO651" s="16"/>
      <c r="UP651" s="16"/>
      <c r="UQ651" s="16"/>
      <c r="UR651" s="16"/>
      <c r="US651" s="16"/>
      <c r="UT651" s="16"/>
      <c r="UU651" s="16"/>
      <c r="UV651" s="16"/>
      <c r="UW651" s="16"/>
      <c r="UX651" s="16"/>
      <c r="UY651" s="16"/>
      <c r="UZ651" s="16"/>
      <c r="VA651" s="16"/>
      <c r="VB651" s="16"/>
      <c r="VC651" s="16"/>
      <c r="VD651" s="16"/>
      <c r="VE651" s="16"/>
      <c r="VF651" s="16"/>
      <c r="VG651" s="16"/>
      <c r="VH651" s="16"/>
      <c r="VI651" s="16"/>
      <c r="VJ651" s="16"/>
      <c r="VK651" s="16"/>
      <c r="VL651" s="16"/>
      <c r="VM651" s="16"/>
      <c r="VN651" s="16"/>
      <c r="VO651" s="16"/>
      <c r="VP651" s="16"/>
      <c r="VQ651" s="16"/>
      <c r="VR651" s="16"/>
      <c r="VS651" s="16"/>
      <c r="VT651" s="16"/>
      <c r="VU651" s="16"/>
      <c r="VV651" s="16"/>
      <c r="VW651" s="16"/>
      <c r="VX651" s="16"/>
      <c r="VY651" s="16"/>
      <c r="VZ651" s="16"/>
      <c r="WA651" s="16"/>
      <c r="WB651" s="16"/>
      <c r="WC651" s="16"/>
      <c r="WD651" s="16"/>
      <c r="WE651" s="16"/>
      <c r="WF651" s="16"/>
      <c r="WG651" s="16"/>
      <c r="WH651" s="16"/>
      <c r="WI651" s="16"/>
      <c r="WJ651" s="16"/>
      <c r="WK651" s="16"/>
      <c r="WL651" s="16"/>
      <c r="WM651" s="16"/>
      <c r="WN651" s="16"/>
      <c r="WO651" s="16"/>
      <c r="WP651" s="16"/>
      <c r="WQ651" s="16"/>
      <c r="WR651" s="16"/>
      <c r="WS651" s="16"/>
      <c r="WT651" s="16"/>
      <c r="WU651" s="16"/>
      <c r="WV651" s="16"/>
      <c r="WW651" s="16"/>
      <c r="WX651" s="16"/>
      <c r="WY651" s="16"/>
      <c r="WZ651" s="16"/>
      <c r="XA651" s="16"/>
      <c r="XB651" s="16"/>
      <c r="XC651" s="16"/>
      <c r="XD651" s="16"/>
      <c r="XE651" s="16"/>
      <c r="XF651" s="16"/>
      <c r="XG651" s="16"/>
      <c r="XH651" s="16"/>
      <c r="XI651" s="16"/>
      <c r="XJ651" s="16"/>
      <c r="XK651" s="16"/>
      <c r="XL651" s="16"/>
      <c r="XM651" s="16"/>
      <c r="XN651" s="16"/>
      <c r="XO651" s="16"/>
      <c r="XP651" s="16"/>
      <c r="XQ651" s="16"/>
      <c r="XR651" s="16"/>
      <c r="XS651" s="16"/>
      <c r="XT651" s="16"/>
      <c r="XU651" s="16"/>
      <c r="XV651" s="16"/>
      <c r="XW651" s="16"/>
      <c r="XX651" s="16"/>
      <c r="XY651" s="16"/>
      <c r="XZ651" s="16"/>
      <c r="YA651" s="16"/>
      <c r="YB651" s="16"/>
      <c r="YC651" s="16"/>
      <c r="YD651" s="16"/>
      <c r="YE651" s="16"/>
      <c r="YF651" s="16"/>
      <c r="YG651" s="16"/>
      <c r="YH651" s="16"/>
      <c r="YI651" s="16"/>
      <c r="YJ651" s="16"/>
      <c r="YK651" s="16"/>
      <c r="YL651" s="16"/>
      <c r="YM651" s="16"/>
      <c r="YN651" s="16"/>
      <c r="YO651" s="16"/>
      <c r="YP651" s="16"/>
      <c r="YQ651" s="16"/>
      <c r="YR651" s="16"/>
      <c r="YS651" s="16"/>
      <c r="YT651" s="16"/>
      <c r="YU651" s="16"/>
      <c r="YV651" s="16"/>
      <c r="YW651" s="16"/>
      <c r="YX651" s="16"/>
      <c r="YY651" s="16"/>
      <c r="YZ651" s="16"/>
      <c r="ZA651" s="16"/>
      <c r="ZB651" s="16"/>
      <c r="ZC651" s="16"/>
      <c r="ZD651" s="16"/>
      <c r="ZE651" s="16"/>
      <c r="ZF651" s="16"/>
      <c r="ZG651" s="16"/>
      <c r="ZH651" s="16"/>
      <c r="ZI651" s="16"/>
      <c r="ZJ651" s="16"/>
      <c r="ZK651" s="16"/>
      <c r="ZL651" s="16"/>
      <c r="ZM651" s="16"/>
      <c r="ZN651" s="16"/>
      <c r="ZO651" s="16"/>
      <c r="ZP651" s="16"/>
      <c r="ZQ651" s="16"/>
      <c r="ZR651" s="16"/>
      <c r="ZS651" s="16"/>
      <c r="ZT651" s="16"/>
      <c r="ZU651" s="16"/>
      <c r="ZV651" s="16"/>
      <c r="ZW651" s="16"/>
      <c r="ZX651" s="16"/>
      <c r="ZY651" s="16"/>
      <c r="ZZ651" s="16"/>
      <c r="AAA651" s="16"/>
      <c r="AAB651" s="16"/>
      <c r="AAC651" s="16"/>
      <c r="AAD651" s="16"/>
      <c r="AAE651" s="16"/>
      <c r="AAF651" s="16"/>
      <c r="AAG651" s="16"/>
      <c r="AAH651" s="16"/>
      <c r="AAI651" s="16"/>
      <c r="AAJ651" s="16"/>
      <c r="AAK651" s="16"/>
      <c r="AAL651" s="16"/>
      <c r="AAM651" s="16"/>
      <c r="AAN651" s="16"/>
      <c r="AAO651" s="16"/>
      <c r="AAP651" s="16"/>
      <c r="AAQ651" s="16"/>
      <c r="AAR651" s="16"/>
      <c r="AAS651" s="16"/>
      <c r="AAT651" s="16"/>
      <c r="AAU651" s="16"/>
      <c r="AAV651" s="16"/>
      <c r="AAW651" s="16"/>
      <c r="AAX651" s="16"/>
      <c r="AAY651" s="16"/>
      <c r="AAZ651" s="16"/>
      <c r="ABA651" s="16"/>
      <c r="ABB651" s="16"/>
      <c r="ABC651" s="16"/>
      <c r="ABD651" s="16"/>
      <c r="ABE651" s="16"/>
      <c r="ABF651" s="16"/>
      <c r="ABG651" s="16"/>
      <c r="ABH651" s="16"/>
    </row>
    <row r="652" spans="1:736 9576:9582" s="290" customFormat="1" ht="45.75" customHeight="1">
      <c r="A652" s="595">
        <f>1+A651</f>
        <v>651</v>
      </c>
      <c r="B652" s="368" t="s">
        <v>6555</v>
      </c>
      <c r="C652" s="363" t="s">
        <v>6556</v>
      </c>
      <c r="D652" s="138" t="s">
        <v>6098</v>
      </c>
      <c r="E652" s="363">
        <v>45531</v>
      </c>
      <c r="F652" s="364">
        <v>45532</v>
      </c>
      <c r="G652" s="364">
        <v>45648</v>
      </c>
      <c r="H652" s="168" t="s">
        <v>416</v>
      </c>
      <c r="I652" s="365" t="s">
        <v>180</v>
      </c>
      <c r="J652" s="387" t="s">
        <v>2722</v>
      </c>
      <c r="K652" s="366">
        <v>81720960</v>
      </c>
      <c r="L652" s="168">
        <v>1</v>
      </c>
      <c r="M652" s="362" t="s">
        <v>844</v>
      </c>
      <c r="N652" s="367" t="s">
        <v>98</v>
      </c>
      <c r="O652" s="368" t="s">
        <v>2287</v>
      </c>
      <c r="P652" s="168" t="s">
        <v>6557</v>
      </c>
      <c r="Q652" s="168" t="s">
        <v>6558</v>
      </c>
      <c r="R652" s="369">
        <f>+G652-F652</f>
        <v>116</v>
      </c>
      <c r="S652" s="168" t="s">
        <v>6559</v>
      </c>
      <c r="T652" s="370">
        <v>14720000</v>
      </c>
      <c r="U652" s="371" t="s">
        <v>6560</v>
      </c>
      <c r="V652" s="370">
        <f>+T652</f>
        <v>14720000</v>
      </c>
      <c r="W652" s="372">
        <v>45531</v>
      </c>
      <c r="X652" s="373" t="s">
        <v>473</v>
      </c>
      <c r="Y652" s="374">
        <f>+Z652+AA652+AB652</f>
        <v>14720000</v>
      </c>
      <c r="Z652" s="375">
        <f>+V652</f>
        <v>14720000</v>
      </c>
      <c r="AA652" s="376">
        <v>0</v>
      </c>
      <c r="AB652" s="377">
        <f>+AC652+AD652+AE652+AF652+AG652+AH652+AI652+AJ652</f>
        <v>0</v>
      </c>
      <c r="AC652" s="376">
        <v>0</v>
      </c>
      <c r="AD652" s="376">
        <v>0</v>
      </c>
      <c r="AE652" s="376">
        <v>0</v>
      </c>
      <c r="AF652" s="376">
        <v>0</v>
      </c>
      <c r="AG652" s="376">
        <v>0</v>
      </c>
      <c r="AH652" s="376">
        <v>0</v>
      </c>
      <c r="AI652" s="376">
        <v>0</v>
      </c>
      <c r="AJ652" s="376">
        <v>0</v>
      </c>
      <c r="AK652" s="378" t="s">
        <v>104</v>
      </c>
      <c r="AL652" s="379" t="s">
        <v>6561</v>
      </c>
      <c r="AM652" s="168" t="s">
        <v>878</v>
      </c>
      <c r="AN652" s="380">
        <v>82395145</v>
      </c>
      <c r="AO652" s="378" t="s">
        <v>114</v>
      </c>
      <c r="AP652" s="168" t="s">
        <v>114</v>
      </c>
      <c r="AQ652" s="381" t="s">
        <v>114</v>
      </c>
      <c r="AR652" s="378" t="s">
        <v>114</v>
      </c>
      <c r="AS652" s="168" t="s">
        <v>109</v>
      </c>
      <c r="AT652" s="378" t="s">
        <v>109</v>
      </c>
      <c r="AU652" s="378" t="s">
        <v>392</v>
      </c>
      <c r="AV652" s="168"/>
      <c r="AW652" s="168"/>
      <c r="AX652" s="168" t="s">
        <v>109</v>
      </c>
      <c r="AY652" s="168" t="s">
        <v>108</v>
      </c>
      <c r="AZ652" s="382"/>
      <c r="BA652" s="168"/>
      <c r="BB652" s="383"/>
      <c r="BC652" s="382"/>
      <c r="BD652" s="369"/>
      <c r="BE652" s="369"/>
      <c r="BF652" s="369"/>
      <c r="BG652" s="382"/>
      <c r="BH652" s="384">
        <f>T652+BB652</f>
        <v>14720000</v>
      </c>
      <c r="BI652" s="349" t="s">
        <v>113</v>
      </c>
      <c r="BJ652" s="168"/>
      <c r="BK652" s="168" t="s">
        <v>114</v>
      </c>
      <c r="BL652" s="168"/>
      <c r="BM652" s="387"/>
      <c r="BN652" s="385" t="s">
        <v>917</v>
      </c>
      <c r="BO652" s="367">
        <v>39</v>
      </c>
      <c r="BP652" s="367">
        <v>31242</v>
      </c>
      <c r="BQ652" s="367" t="s">
        <v>578</v>
      </c>
      <c r="BR652" s="367" t="s">
        <v>114</v>
      </c>
      <c r="BS652" s="367" t="s">
        <v>114</v>
      </c>
      <c r="BT652" s="367" t="s">
        <v>114</v>
      </c>
      <c r="BU652" s="349" t="s">
        <v>6562</v>
      </c>
      <c r="BV652" s="367">
        <v>3212341840</v>
      </c>
      <c r="BW652" s="386" t="s">
        <v>2730</v>
      </c>
      <c r="BX652" s="387" t="s">
        <v>839</v>
      </c>
      <c r="BY652" s="367" t="s">
        <v>119</v>
      </c>
      <c r="BZ652" s="388" t="s">
        <v>2731</v>
      </c>
      <c r="CA652" s="172" t="s">
        <v>109</v>
      </c>
      <c r="CB652" s="172" t="s">
        <v>109</v>
      </c>
      <c r="CC652" s="172" t="s">
        <v>109</v>
      </c>
      <c r="CD652" s="172" t="s">
        <v>109</v>
      </c>
      <c r="CE652" s="172"/>
      <c r="CF652" s="172"/>
      <c r="CG652" s="172"/>
      <c r="CH652" s="172"/>
      <c r="CI652" s="172"/>
      <c r="CJ652" s="172"/>
      <c r="CK652" s="172"/>
      <c r="CL652" s="172"/>
      <c r="CM652" s="172" t="s">
        <v>109</v>
      </c>
      <c r="CN652" s="172"/>
      <c r="CO652" s="297"/>
      <c r="CP652" s="50"/>
      <c r="CQ652" s="50"/>
      <c r="CR652" s="50"/>
      <c r="CS652" s="50"/>
      <c r="CT652" s="50"/>
      <c r="CU652" s="50"/>
      <c r="CV652" s="50"/>
      <c r="CW652" s="50"/>
      <c r="CX652" s="50"/>
      <c r="CY652" s="50"/>
      <c r="CZ652" s="50"/>
      <c r="DA652" s="50"/>
      <c r="DB652" s="50"/>
      <c r="DC652" s="50"/>
      <c r="DD652" s="50"/>
      <c r="DE652" s="50"/>
      <c r="DF652" s="50"/>
      <c r="DG652" s="50"/>
      <c r="DH652" s="50"/>
      <c r="DI652" s="50"/>
      <c r="DJ652" s="50"/>
      <c r="DK652" s="50"/>
      <c r="DL652" s="50"/>
      <c r="DM652" s="50"/>
      <c r="DN652" s="50"/>
      <c r="DO652" s="50"/>
      <c r="DP652" s="50"/>
      <c r="DQ652" s="50"/>
      <c r="DR652" s="50"/>
      <c r="DS652" s="50"/>
      <c r="DT652" s="50"/>
      <c r="DU652" s="50"/>
      <c r="DV652" s="50"/>
      <c r="DW652" s="50"/>
      <c r="DX652" s="50"/>
      <c r="DY652" s="50"/>
      <c r="DZ652" s="50"/>
      <c r="EA652" s="50"/>
      <c r="EB652" s="50"/>
      <c r="EC652" s="50"/>
      <c r="ED652" s="50"/>
      <c r="EE652" s="50"/>
      <c r="EF652" s="50"/>
      <c r="EG652" s="50"/>
      <c r="EH652" s="50"/>
      <c r="EI652" s="50"/>
      <c r="EJ652" s="50"/>
      <c r="EK652" s="50"/>
      <c r="EL652" s="50"/>
      <c r="EM652" s="50"/>
      <c r="EN652" s="50"/>
      <c r="EO652" s="50"/>
      <c r="EP652" s="50"/>
      <c r="EQ652" s="50"/>
      <c r="ER652" s="50"/>
      <c r="ES652" s="50"/>
      <c r="ET652" s="50"/>
      <c r="EU652" s="50"/>
      <c r="EV652" s="50"/>
      <c r="EW652" s="50"/>
      <c r="EX652" s="50"/>
      <c r="EY652" s="50"/>
      <c r="EZ652" s="50"/>
      <c r="FA652" s="50"/>
      <c r="FB652" s="50"/>
      <c r="FC652" s="50"/>
      <c r="FD652" s="50"/>
      <c r="FE652" s="50"/>
      <c r="FF652" s="50"/>
      <c r="FG652" s="50"/>
      <c r="FH652" s="50"/>
      <c r="FI652" s="50"/>
      <c r="FJ652" s="50"/>
      <c r="FK652" s="50"/>
      <c r="FL652" s="50"/>
      <c r="FM652" s="50"/>
      <c r="FN652" s="50"/>
      <c r="FO652" s="50"/>
      <c r="FP652" s="50"/>
      <c r="FQ652" s="50"/>
      <c r="FR652" s="50"/>
      <c r="FS652" s="50"/>
      <c r="FT652" s="50"/>
      <c r="FU652" s="50"/>
      <c r="FV652" s="50"/>
      <c r="FW652" s="50"/>
      <c r="FX652" s="50"/>
      <c r="FY652" s="50"/>
      <c r="FZ652" s="50"/>
      <c r="GA652" s="50"/>
      <c r="GB652" s="50"/>
      <c r="GC652" s="50"/>
      <c r="GD652" s="50"/>
      <c r="GE652" s="50"/>
      <c r="GF652" s="50"/>
      <c r="GG652" s="50"/>
      <c r="GH652" s="50"/>
      <c r="GI652" s="50"/>
      <c r="GJ652" s="50"/>
      <c r="GK652" s="50"/>
      <c r="GL652" s="50"/>
      <c r="GM652" s="50"/>
      <c r="GN652" s="50"/>
      <c r="GO652" s="50"/>
      <c r="GP652" s="50"/>
      <c r="GQ652" s="50"/>
      <c r="GR652" s="50"/>
      <c r="GS652" s="50"/>
      <c r="GT652" s="50"/>
      <c r="GU652" s="50"/>
      <c r="GV652" s="16"/>
      <c r="GW652" s="16"/>
      <c r="GX652" s="16"/>
      <c r="GY652" s="16"/>
      <c r="GZ652" s="16"/>
      <c r="HA652" s="16"/>
      <c r="HB652" s="16"/>
      <c r="HC652" s="16"/>
      <c r="HD652" s="16"/>
      <c r="HE652" s="16"/>
      <c r="HF652" s="16"/>
      <c r="HG652" s="16"/>
      <c r="HH652" s="16"/>
      <c r="HI652" s="16"/>
      <c r="HJ652" s="16"/>
      <c r="HK652" s="16"/>
      <c r="HL652" s="16"/>
      <c r="HM652" s="16"/>
      <c r="HN652" s="16"/>
      <c r="HO652" s="16"/>
      <c r="HP652" s="16"/>
      <c r="HQ652" s="16"/>
      <c r="HR652" s="16"/>
      <c r="HS652" s="16"/>
      <c r="HT652" s="16"/>
      <c r="HU652" s="16"/>
      <c r="HV652" s="16"/>
      <c r="HW652" s="16"/>
      <c r="HX652" s="16"/>
      <c r="HY652" s="16"/>
      <c r="HZ652" s="16"/>
      <c r="IA652" s="16"/>
      <c r="IB652" s="16"/>
      <c r="IC652" s="16"/>
      <c r="ID652" s="16"/>
      <c r="IE652" s="16"/>
      <c r="IF652" s="16"/>
      <c r="IG652" s="16"/>
      <c r="IH652" s="16"/>
      <c r="II652" s="16"/>
      <c r="IJ652" s="16"/>
      <c r="IK652" s="16"/>
      <c r="IL652" s="16"/>
      <c r="IM652" s="16"/>
      <c r="IN652" s="16"/>
      <c r="IO652" s="16"/>
      <c r="IP652" s="16"/>
      <c r="IQ652" s="16"/>
      <c r="IR652" s="16"/>
      <c r="IS652" s="16"/>
      <c r="IT652" s="16"/>
      <c r="IU652" s="16"/>
      <c r="IV652" s="16"/>
      <c r="IW652" s="16"/>
      <c r="IX652" s="16"/>
      <c r="IY652" s="16"/>
      <c r="IZ652" s="16"/>
      <c r="JA652" s="16"/>
      <c r="JB652" s="16"/>
      <c r="JC652" s="16"/>
      <c r="JD652" s="16"/>
      <c r="JE652" s="16"/>
      <c r="JF652" s="16"/>
      <c r="JG652" s="16"/>
      <c r="JH652" s="16"/>
      <c r="JI652" s="16"/>
      <c r="JJ652" s="16"/>
      <c r="JK652" s="16"/>
      <c r="JL652" s="16"/>
      <c r="JM652" s="16"/>
      <c r="JN652" s="16"/>
      <c r="JO652" s="16"/>
      <c r="JP652" s="16"/>
      <c r="JQ652" s="16"/>
      <c r="JR652" s="16"/>
      <c r="JS652" s="16"/>
      <c r="JT652" s="16"/>
      <c r="JU652" s="16"/>
      <c r="JV652" s="16"/>
      <c r="JW652" s="16"/>
      <c r="JX652" s="16"/>
      <c r="JY652" s="16"/>
      <c r="JZ652" s="16"/>
      <c r="KA652" s="16"/>
      <c r="KB652" s="16"/>
      <c r="KC652" s="16"/>
      <c r="KD652" s="16"/>
      <c r="KE652" s="16"/>
      <c r="KF652" s="16"/>
      <c r="KG652" s="16"/>
      <c r="KH652" s="16"/>
      <c r="KI652" s="16"/>
      <c r="KJ652" s="16"/>
      <c r="KK652" s="16"/>
      <c r="KL652" s="16"/>
      <c r="KM652" s="16"/>
      <c r="KN652" s="16"/>
      <c r="KO652" s="16"/>
      <c r="KP652" s="16"/>
      <c r="KQ652" s="16"/>
      <c r="KR652" s="16"/>
      <c r="KS652" s="16"/>
      <c r="KT652" s="16"/>
      <c r="KU652" s="16"/>
      <c r="KV652" s="16"/>
      <c r="KW652" s="16"/>
      <c r="KX652" s="16"/>
      <c r="KY652" s="16"/>
      <c r="KZ652" s="16"/>
      <c r="LA652" s="16"/>
      <c r="LB652" s="16"/>
      <c r="LC652" s="16"/>
      <c r="LD652" s="16"/>
      <c r="LE652" s="16"/>
      <c r="LF652" s="16"/>
      <c r="LG652" s="16"/>
      <c r="LH652" s="16"/>
      <c r="LI652" s="16"/>
      <c r="LJ652" s="16"/>
      <c r="LK652" s="16"/>
      <c r="LL652" s="16"/>
      <c r="LM652" s="16"/>
      <c r="LN652" s="16"/>
      <c r="LO652" s="16"/>
      <c r="LP652" s="16"/>
      <c r="LQ652" s="16"/>
      <c r="LR652" s="16"/>
      <c r="LS652" s="16"/>
      <c r="LT652" s="16"/>
      <c r="LU652" s="16"/>
      <c r="LV652" s="16"/>
      <c r="LW652" s="16"/>
      <c r="LX652" s="16"/>
      <c r="LY652" s="16"/>
      <c r="LZ652" s="16"/>
      <c r="MA652" s="16"/>
      <c r="MB652" s="16"/>
      <c r="MC652" s="16"/>
      <c r="MD652" s="16"/>
      <c r="ME652" s="16"/>
      <c r="MF652" s="16"/>
      <c r="MG652" s="16"/>
      <c r="MH652" s="16"/>
      <c r="MI652" s="16"/>
      <c r="MJ652" s="16"/>
      <c r="MK652" s="16"/>
      <c r="ML652" s="16"/>
      <c r="MM652" s="16"/>
      <c r="MN652" s="16"/>
      <c r="MO652" s="16"/>
      <c r="MP652" s="16"/>
      <c r="MQ652" s="16"/>
      <c r="MR652" s="16"/>
      <c r="MS652" s="16"/>
      <c r="MT652" s="16"/>
      <c r="MU652" s="16"/>
      <c r="MV652" s="16"/>
      <c r="MW652" s="16"/>
      <c r="MX652" s="16"/>
      <c r="MY652" s="16"/>
      <c r="MZ652" s="16"/>
      <c r="NA652" s="16"/>
      <c r="NB652" s="16"/>
      <c r="NC652" s="16"/>
      <c r="ND652" s="16"/>
      <c r="NE652" s="16"/>
      <c r="NF652" s="16"/>
      <c r="NG652" s="16"/>
      <c r="NH652" s="16"/>
      <c r="NI652" s="16"/>
      <c r="NJ652" s="16"/>
      <c r="NK652" s="16"/>
      <c r="NL652" s="16"/>
      <c r="NM652" s="16"/>
      <c r="NN652" s="16"/>
      <c r="NO652" s="16"/>
      <c r="NP652" s="16"/>
      <c r="NQ652" s="16"/>
      <c r="NR652" s="16"/>
      <c r="NS652" s="16"/>
      <c r="NT652" s="16"/>
      <c r="NU652" s="16"/>
      <c r="NV652" s="16"/>
      <c r="NW652" s="16"/>
      <c r="NX652" s="16"/>
      <c r="NY652" s="16"/>
      <c r="NZ652" s="16"/>
      <c r="OA652" s="16"/>
      <c r="OB652" s="16"/>
      <c r="OC652" s="16"/>
      <c r="OD652" s="16"/>
      <c r="OE652" s="16"/>
      <c r="OF652" s="16"/>
      <c r="OG652" s="16"/>
      <c r="OH652" s="16"/>
      <c r="OI652" s="16"/>
      <c r="OJ652" s="16"/>
      <c r="OK652" s="16"/>
      <c r="OL652" s="16"/>
      <c r="OM652" s="16"/>
      <c r="ON652" s="16"/>
      <c r="OO652" s="16"/>
      <c r="OP652" s="16"/>
      <c r="OQ652" s="16"/>
      <c r="OR652" s="16"/>
      <c r="OS652" s="16"/>
      <c r="OT652" s="16"/>
      <c r="OU652" s="16"/>
      <c r="OV652" s="16"/>
      <c r="OW652" s="16"/>
      <c r="OX652" s="16"/>
      <c r="OY652" s="16"/>
      <c r="OZ652" s="16"/>
      <c r="PA652" s="16"/>
      <c r="PB652" s="16"/>
      <c r="PC652" s="16"/>
      <c r="PD652" s="16"/>
      <c r="PE652" s="16"/>
      <c r="PF652" s="16"/>
      <c r="PG652" s="16"/>
      <c r="PH652" s="16"/>
      <c r="PI652" s="16"/>
      <c r="PJ652" s="16"/>
      <c r="PK652" s="16"/>
      <c r="PL652" s="16"/>
      <c r="PM652" s="16"/>
      <c r="PN652" s="16"/>
      <c r="PO652" s="16"/>
      <c r="PP652" s="16"/>
      <c r="PQ652" s="16"/>
      <c r="PR652" s="16"/>
      <c r="PS652" s="16"/>
      <c r="PT652" s="16"/>
      <c r="PU652" s="16"/>
      <c r="PV652" s="16"/>
      <c r="PW652" s="16"/>
      <c r="PX652" s="16"/>
      <c r="PY652" s="16"/>
      <c r="PZ652" s="16"/>
      <c r="QA652" s="16"/>
      <c r="QB652" s="16"/>
      <c r="QC652" s="16"/>
      <c r="QD652" s="16"/>
      <c r="QE652" s="16"/>
      <c r="QF652" s="16"/>
      <c r="QG652" s="16"/>
      <c r="QH652" s="16"/>
      <c r="QI652" s="16"/>
      <c r="QJ652" s="16"/>
      <c r="QK652" s="16"/>
      <c r="QL652" s="16"/>
      <c r="QM652" s="16"/>
      <c r="QN652" s="16"/>
      <c r="QO652" s="16"/>
      <c r="QP652" s="16"/>
      <c r="QQ652" s="16"/>
      <c r="QR652" s="16"/>
      <c r="QS652" s="16"/>
      <c r="QT652" s="16"/>
      <c r="QU652" s="16"/>
      <c r="QV652" s="16"/>
      <c r="QW652" s="16"/>
      <c r="QX652" s="16"/>
      <c r="QY652" s="16"/>
      <c r="QZ652" s="16"/>
      <c r="RA652" s="16"/>
      <c r="RB652" s="16"/>
      <c r="RC652" s="16"/>
      <c r="RD652" s="16"/>
      <c r="RE652" s="16"/>
      <c r="RF652" s="16"/>
      <c r="RG652" s="16"/>
      <c r="RH652" s="16"/>
      <c r="RI652" s="16"/>
      <c r="RJ652" s="16"/>
      <c r="RK652" s="16"/>
      <c r="RL652" s="16"/>
      <c r="RM652" s="16"/>
      <c r="RN652" s="16"/>
      <c r="RO652" s="16"/>
      <c r="RP652" s="16"/>
      <c r="RQ652" s="16"/>
      <c r="RR652" s="16"/>
      <c r="RS652" s="16"/>
      <c r="RT652" s="16"/>
      <c r="RU652" s="16"/>
      <c r="RV652" s="16"/>
      <c r="RW652" s="16"/>
      <c r="RX652" s="16"/>
      <c r="RY652" s="16"/>
      <c r="RZ652" s="16"/>
      <c r="SA652" s="16"/>
      <c r="SB652" s="16"/>
      <c r="SC652" s="16"/>
      <c r="SD652" s="16"/>
      <c r="SE652" s="16"/>
      <c r="SF652" s="16"/>
      <c r="SG652" s="16"/>
      <c r="SH652" s="16"/>
      <c r="SI652" s="16"/>
      <c r="SJ652" s="16"/>
      <c r="SK652" s="16"/>
      <c r="SL652" s="16"/>
      <c r="SM652" s="16"/>
      <c r="SN652" s="16"/>
      <c r="SO652" s="16"/>
      <c r="SP652" s="16"/>
      <c r="SQ652" s="16"/>
      <c r="SR652" s="16"/>
      <c r="SS652" s="16"/>
      <c r="ST652" s="16"/>
      <c r="SU652" s="16"/>
      <c r="SV652" s="16"/>
      <c r="SW652" s="16"/>
      <c r="SX652" s="16"/>
      <c r="SY652" s="16"/>
      <c r="SZ652" s="16"/>
      <c r="TA652" s="16"/>
      <c r="TB652" s="16"/>
      <c r="TC652" s="16"/>
      <c r="TD652" s="16"/>
      <c r="TE652" s="16"/>
      <c r="TF652" s="16"/>
      <c r="TG652" s="16"/>
      <c r="TH652" s="16"/>
      <c r="TI652" s="16"/>
      <c r="TJ652" s="16"/>
      <c r="TK652" s="16"/>
      <c r="TL652" s="16"/>
      <c r="TM652" s="16"/>
      <c r="TN652" s="16"/>
      <c r="TO652" s="16"/>
      <c r="TP652" s="16"/>
      <c r="TQ652" s="16"/>
      <c r="TR652" s="16"/>
      <c r="TS652" s="16"/>
      <c r="TT652" s="16"/>
      <c r="TU652" s="16"/>
      <c r="TV652" s="16"/>
      <c r="TW652" s="16"/>
      <c r="TX652" s="16"/>
      <c r="TY652" s="16"/>
      <c r="TZ652" s="16"/>
      <c r="UA652" s="16"/>
      <c r="UB652" s="16"/>
      <c r="UC652" s="16"/>
      <c r="UD652" s="16"/>
      <c r="UE652" s="16"/>
      <c r="UF652" s="16"/>
      <c r="UG652" s="16"/>
      <c r="UH652" s="16"/>
      <c r="UI652" s="16"/>
      <c r="UJ652" s="16"/>
      <c r="UK652" s="16"/>
      <c r="UL652" s="16"/>
      <c r="UM652" s="16"/>
      <c r="UN652" s="16"/>
      <c r="UO652" s="16"/>
      <c r="UP652" s="16"/>
      <c r="UQ652" s="16"/>
      <c r="UR652" s="16"/>
      <c r="US652" s="16"/>
      <c r="UT652" s="16"/>
      <c r="UU652" s="16"/>
      <c r="UV652" s="16"/>
      <c r="UW652" s="16"/>
      <c r="UX652" s="16"/>
      <c r="UY652" s="16"/>
      <c r="UZ652" s="16"/>
      <c r="VA652" s="16"/>
      <c r="VB652" s="16"/>
      <c r="VC652" s="16"/>
      <c r="VD652" s="16"/>
      <c r="VE652" s="16"/>
      <c r="VF652" s="16"/>
      <c r="VG652" s="16"/>
      <c r="VH652" s="16"/>
      <c r="VI652" s="16"/>
      <c r="VJ652" s="16"/>
      <c r="VK652" s="16"/>
      <c r="VL652" s="16"/>
      <c r="VM652" s="16"/>
      <c r="VN652" s="16"/>
      <c r="VO652" s="16"/>
      <c r="VP652" s="16"/>
      <c r="VQ652" s="16"/>
      <c r="VR652" s="16"/>
      <c r="VS652" s="16"/>
      <c r="VT652" s="16"/>
      <c r="VU652" s="16"/>
      <c r="VV652" s="16"/>
      <c r="VW652" s="16"/>
      <c r="VX652" s="16"/>
      <c r="VY652" s="16"/>
      <c r="VZ652" s="16"/>
      <c r="WA652" s="16"/>
      <c r="WB652" s="16"/>
      <c r="WC652" s="16"/>
      <c r="WD652" s="16"/>
      <c r="WE652" s="16"/>
      <c r="WF652" s="16"/>
      <c r="WG652" s="16"/>
      <c r="WH652" s="16"/>
      <c r="WI652" s="16"/>
      <c r="WJ652" s="16"/>
      <c r="WK652" s="16"/>
      <c r="WL652" s="16"/>
      <c r="WM652" s="16"/>
      <c r="WN652" s="16"/>
      <c r="WO652" s="16"/>
      <c r="WP652" s="16"/>
      <c r="WQ652" s="16"/>
      <c r="WR652" s="16"/>
      <c r="WS652" s="16"/>
      <c r="WT652" s="16"/>
      <c r="WU652" s="16"/>
      <c r="WV652" s="16"/>
      <c r="WW652" s="16"/>
      <c r="WX652" s="16"/>
      <c r="WY652" s="16"/>
      <c r="WZ652" s="16"/>
      <c r="XA652" s="16"/>
      <c r="XB652" s="16"/>
      <c r="XC652" s="16"/>
      <c r="XD652" s="16"/>
      <c r="XE652" s="16"/>
      <c r="XF652" s="16"/>
      <c r="XG652" s="16"/>
      <c r="XH652" s="16"/>
      <c r="XI652" s="16"/>
      <c r="XJ652" s="16"/>
      <c r="XK652" s="16"/>
      <c r="XL652" s="16"/>
      <c r="XM652" s="16"/>
      <c r="XN652" s="16"/>
      <c r="XO652" s="16"/>
      <c r="XP652" s="16"/>
      <c r="XQ652" s="16"/>
      <c r="XR652" s="16"/>
      <c r="XS652" s="16"/>
      <c r="XT652" s="16"/>
      <c r="XU652" s="16"/>
      <c r="XV652" s="16"/>
      <c r="XW652" s="16"/>
      <c r="XX652" s="16"/>
      <c r="XY652" s="16"/>
      <c r="XZ652" s="16"/>
      <c r="YA652" s="16"/>
      <c r="YB652" s="16"/>
      <c r="YC652" s="16"/>
      <c r="YD652" s="16"/>
      <c r="YE652" s="16"/>
      <c r="YF652" s="16"/>
      <c r="YG652" s="16"/>
      <c r="YH652" s="16"/>
      <c r="YI652" s="16"/>
      <c r="YJ652" s="16"/>
      <c r="YK652" s="16"/>
      <c r="YL652" s="16"/>
      <c r="YM652" s="16"/>
      <c r="YN652" s="16"/>
      <c r="YO652" s="16"/>
      <c r="YP652" s="16"/>
      <c r="YQ652" s="16"/>
      <c r="YR652" s="16"/>
      <c r="YS652" s="16"/>
      <c r="YT652" s="16"/>
      <c r="YU652" s="16"/>
      <c r="YV652" s="16"/>
      <c r="YW652" s="16"/>
      <c r="YX652" s="16"/>
      <c r="YY652" s="16"/>
      <c r="YZ652" s="16"/>
      <c r="ZA652" s="16"/>
      <c r="ZB652" s="16"/>
      <c r="ZC652" s="16"/>
      <c r="ZD652" s="16"/>
      <c r="ZE652" s="16"/>
      <c r="ZF652" s="16"/>
      <c r="ZG652" s="16"/>
      <c r="ZH652" s="16"/>
      <c r="ZI652" s="16"/>
      <c r="ZJ652" s="16"/>
      <c r="ZK652" s="16"/>
      <c r="ZL652" s="16"/>
      <c r="ZM652" s="16"/>
      <c r="ZN652" s="16"/>
      <c r="ZO652" s="16"/>
      <c r="ZP652" s="16"/>
      <c r="ZQ652" s="16"/>
      <c r="ZR652" s="16"/>
      <c r="ZS652" s="16"/>
      <c r="ZT652" s="16"/>
      <c r="ZU652" s="16"/>
      <c r="ZV652" s="16"/>
      <c r="ZW652" s="16"/>
      <c r="ZX652" s="16"/>
      <c r="ZY652" s="16"/>
      <c r="ZZ652" s="16"/>
      <c r="AAA652" s="16"/>
      <c r="AAB652" s="16"/>
      <c r="AAC652" s="16"/>
      <c r="AAD652" s="16"/>
      <c r="AAE652" s="16"/>
      <c r="AAF652" s="16"/>
      <c r="AAG652" s="16"/>
      <c r="AAH652" s="16"/>
      <c r="AAI652" s="16"/>
      <c r="AAJ652" s="16"/>
      <c r="AAK652" s="16"/>
      <c r="AAL652" s="16"/>
      <c r="AAM652" s="16"/>
      <c r="AAN652" s="16"/>
      <c r="AAO652" s="16"/>
      <c r="AAP652" s="16"/>
      <c r="AAQ652" s="16"/>
      <c r="AAR652" s="16"/>
      <c r="AAS652" s="16"/>
      <c r="AAT652" s="16"/>
      <c r="AAU652" s="16"/>
      <c r="AAV652" s="16"/>
      <c r="AAW652" s="16"/>
      <c r="AAX652" s="16"/>
      <c r="AAY652" s="16"/>
      <c r="AAZ652" s="16"/>
      <c r="ABA652" s="16"/>
      <c r="ABB652" s="16"/>
      <c r="ABC652" s="16"/>
      <c r="ABD652" s="16"/>
      <c r="ABE652" s="16"/>
      <c r="ABF652" s="16"/>
      <c r="ABG652" s="16"/>
      <c r="ABH652" s="16"/>
    </row>
    <row r="653" spans="1:736 9576:9582" s="290" customFormat="1" ht="45.75" customHeight="1">
      <c r="A653" s="595">
        <f>1+A652</f>
        <v>652</v>
      </c>
      <c r="B653" s="368" t="s">
        <v>6563</v>
      </c>
      <c r="C653" s="363" t="s">
        <v>6564</v>
      </c>
      <c r="D653" s="138" t="s">
        <v>6476</v>
      </c>
      <c r="E653" s="363">
        <v>45531</v>
      </c>
      <c r="F653" s="364">
        <v>45532</v>
      </c>
      <c r="G653" s="364">
        <v>45646</v>
      </c>
      <c r="H653" s="168" t="s">
        <v>416</v>
      </c>
      <c r="I653" s="365" t="s">
        <v>5874</v>
      </c>
      <c r="J653" s="387" t="s">
        <v>1362</v>
      </c>
      <c r="K653" s="366">
        <v>51875349</v>
      </c>
      <c r="L653" s="168">
        <v>5</v>
      </c>
      <c r="M653" s="362" t="s">
        <v>844</v>
      </c>
      <c r="N653" s="367" t="s">
        <v>98</v>
      </c>
      <c r="O653" s="368" t="s">
        <v>2287</v>
      </c>
      <c r="P653" s="168" t="s">
        <v>6565</v>
      </c>
      <c r="Q653" s="168" t="s">
        <v>6566</v>
      </c>
      <c r="R653" s="369">
        <f>+G653-F653</f>
        <v>114</v>
      </c>
      <c r="S653" s="168" t="s">
        <v>6567</v>
      </c>
      <c r="T653" s="370">
        <v>21850000</v>
      </c>
      <c r="U653" s="371" t="s">
        <v>6568</v>
      </c>
      <c r="V653" s="370">
        <f>+T653</f>
        <v>21850000</v>
      </c>
      <c r="W653" s="372">
        <v>45531</v>
      </c>
      <c r="X653" s="373" t="s">
        <v>473</v>
      </c>
      <c r="Y653" s="374">
        <f>+Z653+AA653+AB653</f>
        <v>21850000</v>
      </c>
      <c r="Z653" s="375">
        <f>+V653</f>
        <v>21850000</v>
      </c>
      <c r="AA653" s="376">
        <v>0</v>
      </c>
      <c r="AB653" s="377">
        <f>+AC653+AD653+AE653+AF653+AG653+AH653+AI653+AJ653</f>
        <v>0</v>
      </c>
      <c r="AC653" s="376">
        <v>0</v>
      </c>
      <c r="AD653" s="376">
        <v>0</v>
      </c>
      <c r="AE653" s="376">
        <v>0</v>
      </c>
      <c r="AF653" s="376">
        <v>0</v>
      </c>
      <c r="AG653" s="376">
        <v>0</v>
      </c>
      <c r="AH653" s="376">
        <v>0</v>
      </c>
      <c r="AI653" s="376">
        <v>0</v>
      </c>
      <c r="AJ653" s="376">
        <v>0</v>
      </c>
      <c r="AK653" s="378" t="s">
        <v>104</v>
      </c>
      <c r="AL653" s="379" t="s">
        <v>6569</v>
      </c>
      <c r="AM653" s="168" t="s">
        <v>1367</v>
      </c>
      <c r="AN653" s="380">
        <v>20472825</v>
      </c>
      <c r="AO653" s="378" t="s">
        <v>114</v>
      </c>
      <c r="AP653" s="168" t="s">
        <v>114</v>
      </c>
      <c r="AQ653" s="381" t="s">
        <v>114</v>
      </c>
      <c r="AR653" s="378" t="s">
        <v>114</v>
      </c>
      <c r="AS653" s="168" t="s">
        <v>109</v>
      </c>
      <c r="AT653" s="378" t="s">
        <v>109</v>
      </c>
      <c r="AU653" s="378" t="s">
        <v>392</v>
      </c>
      <c r="AV653" s="168"/>
      <c r="AW653" s="168"/>
      <c r="AX653" s="168" t="s">
        <v>109</v>
      </c>
      <c r="AY653" s="168" t="s">
        <v>108</v>
      </c>
      <c r="AZ653" s="382"/>
      <c r="BA653" s="168"/>
      <c r="BB653" s="383"/>
      <c r="BC653" s="382"/>
      <c r="BD653" s="369"/>
      <c r="BE653" s="369"/>
      <c r="BF653" s="369"/>
      <c r="BG653" s="382"/>
      <c r="BH653" s="384">
        <f>T653+BB653</f>
        <v>21850000</v>
      </c>
      <c r="BI653" s="349" t="s">
        <v>113</v>
      </c>
      <c r="BJ653" s="168"/>
      <c r="BK653" s="168" t="s">
        <v>114</v>
      </c>
      <c r="BL653" s="168"/>
      <c r="BM653" s="387"/>
      <c r="BN653" s="385" t="s">
        <v>964</v>
      </c>
      <c r="BO653" s="367">
        <v>57</v>
      </c>
      <c r="BP653" s="367">
        <v>24672</v>
      </c>
      <c r="BQ653" s="367" t="s">
        <v>114</v>
      </c>
      <c r="BR653" s="367" t="s">
        <v>114</v>
      </c>
      <c r="BS653" s="367" t="s">
        <v>114</v>
      </c>
      <c r="BT653" s="367" t="s">
        <v>114</v>
      </c>
      <c r="BU653" s="349" t="s">
        <v>6570</v>
      </c>
      <c r="BV653" s="367">
        <v>7589877</v>
      </c>
      <c r="BW653" s="386" t="s">
        <v>6571</v>
      </c>
      <c r="BX653" s="387" t="s">
        <v>839</v>
      </c>
      <c r="BY653" s="367" t="s">
        <v>119</v>
      </c>
      <c r="BZ653" s="388" t="s">
        <v>6572</v>
      </c>
      <c r="CA653" s="172" t="s">
        <v>109</v>
      </c>
      <c r="CB653" s="172" t="s">
        <v>109</v>
      </c>
      <c r="CC653" s="172" t="s">
        <v>109</v>
      </c>
      <c r="CD653" s="172" t="s">
        <v>109</v>
      </c>
      <c r="CE653" s="172"/>
      <c r="CF653" s="172"/>
      <c r="CG653" s="172"/>
      <c r="CH653" s="172"/>
      <c r="CI653" s="172"/>
      <c r="CJ653" s="172"/>
      <c r="CK653" s="172"/>
      <c r="CL653" s="172"/>
      <c r="CM653" s="172" t="s">
        <v>109</v>
      </c>
      <c r="CN653" s="172"/>
      <c r="CO653" s="297"/>
      <c r="CP653" s="50"/>
      <c r="CQ653" s="50"/>
      <c r="CR653" s="50"/>
      <c r="CS653" s="50"/>
      <c r="CT653" s="50"/>
      <c r="CU653" s="50"/>
      <c r="CV653" s="50"/>
      <c r="CW653" s="50"/>
      <c r="CX653" s="50"/>
      <c r="CY653" s="50"/>
      <c r="CZ653" s="50"/>
      <c r="DA653" s="50"/>
      <c r="DB653" s="50"/>
      <c r="DC653" s="50"/>
      <c r="DD653" s="50"/>
      <c r="DE653" s="50"/>
      <c r="DF653" s="50"/>
      <c r="DG653" s="50"/>
      <c r="DH653" s="50"/>
      <c r="DI653" s="50"/>
      <c r="DJ653" s="50"/>
      <c r="DK653" s="50"/>
      <c r="DL653" s="50"/>
      <c r="DM653" s="50"/>
      <c r="DN653" s="50"/>
      <c r="DO653" s="50"/>
      <c r="DP653" s="50"/>
      <c r="DQ653" s="50"/>
      <c r="DR653" s="50"/>
      <c r="DS653" s="50"/>
      <c r="DT653" s="50"/>
      <c r="DU653" s="50"/>
      <c r="DV653" s="50"/>
      <c r="DW653" s="50"/>
      <c r="DX653" s="50"/>
      <c r="DY653" s="50"/>
      <c r="DZ653" s="50"/>
      <c r="EA653" s="50"/>
      <c r="EB653" s="50"/>
      <c r="EC653" s="50"/>
      <c r="ED653" s="50"/>
      <c r="EE653" s="50"/>
      <c r="EF653" s="50"/>
      <c r="EG653" s="50"/>
      <c r="EH653" s="50"/>
      <c r="EI653" s="50"/>
      <c r="EJ653" s="50"/>
      <c r="EK653" s="50"/>
      <c r="EL653" s="50"/>
      <c r="EM653" s="50"/>
      <c r="EN653" s="50"/>
      <c r="EO653" s="50"/>
      <c r="EP653" s="50"/>
      <c r="EQ653" s="50"/>
      <c r="ER653" s="50"/>
      <c r="ES653" s="50"/>
      <c r="ET653" s="50"/>
      <c r="EU653" s="50"/>
      <c r="EV653" s="50"/>
      <c r="EW653" s="50"/>
      <c r="EX653" s="50"/>
      <c r="EY653" s="50"/>
      <c r="EZ653" s="50"/>
      <c r="FA653" s="50"/>
      <c r="FB653" s="50"/>
      <c r="FC653" s="50"/>
      <c r="FD653" s="50"/>
      <c r="FE653" s="50"/>
      <c r="FF653" s="50"/>
      <c r="FG653" s="50"/>
      <c r="FH653" s="50"/>
      <c r="FI653" s="50"/>
      <c r="FJ653" s="50"/>
      <c r="FK653" s="50"/>
      <c r="FL653" s="50"/>
      <c r="FM653" s="50"/>
      <c r="FN653" s="50"/>
      <c r="FO653" s="50"/>
      <c r="FP653" s="50"/>
      <c r="FQ653" s="50"/>
      <c r="FR653" s="50"/>
      <c r="FS653" s="50"/>
      <c r="FT653" s="50"/>
      <c r="FU653" s="50"/>
      <c r="FV653" s="50"/>
      <c r="FW653" s="50"/>
      <c r="FX653" s="50"/>
      <c r="FY653" s="50"/>
      <c r="FZ653" s="50"/>
      <c r="GA653" s="50"/>
      <c r="GB653" s="50"/>
      <c r="GC653" s="50"/>
      <c r="GD653" s="50"/>
      <c r="GE653" s="50"/>
      <c r="GF653" s="50"/>
      <c r="GG653" s="50"/>
      <c r="GH653" s="50"/>
      <c r="GI653" s="50"/>
      <c r="GJ653" s="50"/>
      <c r="GK653" s="50"/>
      <c r="GL653" s="50"/>
      <c r="GM653" s="50"/>
      <c r="GN653" s="50"/>
      <c r="GO653" s="50"/>
      <c r="GP653" s="50"/>
      <c r="GQ653" s="50"/>
      <c r="GR653" s="50"/>
      <c r="GS653" s="50"/>
      <c r="GT653" s="50"/>
      <c r="GU653" s="50"/>
      <c r="GV653" s="16"/>
      <c r="GW653" s="16"/>
      <c r="GX653" s="16"/>
      <c r="GY653" s="16"/>
      <c r="GZ653" s="16"/>
      <c r="HA653" s="16"/>
      <c r="HB653" s="16"/>
      <c r="HC653" s="16"/>
      <c r="HD653" s="16"/>
      <c r="HE653" s="16"/>
      <c r="HF653" s="16"/>
      <c r="HG653" s="16"/>
      <c r="HH653" s="16"/>
      <c r="HI653" s="16"/>
      <c r="HJ653" s="16"/>
      <c r="HK653" s="16"/>
      <c r="HL653" s="16"/>
      <c r="HM653" s="16"/>
      <c r="HN653" s="16"/>
      <c r="HO653" s="16"/>
      <c r="HP653" s="16"/>
      <c r="HQ653" s="16"/>
      <c r="HR653" s="16"/>
      <c r="HS653" s="16"/>
      <c r="HT653" s="16"/>
      <c r="HU653" s="16"/>
      <c r="HV653" s="16"/>
      <c r="HW653" s="16"/>
      <c r="HX653" s="16"/>
      <c r="HY653" s="16"/>
      <c r="HZ653" s="16"/>
      <c r="IA653" s="16"/>
      <c r="IB653" s="16"/>
      <c r="IC653" s="16"/>
      <c r="ID653" s="16"/>
      <c r="IE653" s="16"/>
      <c r="IF653" s="16"/>
      <c r="IG653" s="16"/>
      <c r="IH653" s="16"/>
      <c r="II653" s="16"/>
      <c r="IJ653" s="16"/>
      <c r="IK653" s="16"/>
      <c r="IL653" s="16"/>
      <c r="IM653" s="16"/>
      <c r="IN653" s="16"/>
      <c r="IO653" s="16"/>
      <c r="IP653" s="16"/>
      <c r="IQ653" s="16"/>
      <c r="IR653" s="16"/>
      <c r="IS653" s="16"/>
      <c r="IT653" s="16"/>
      <c r="IU653" s="16"/>
      <c r="IV653" s="16"/>
      <c r="IW653" s="16"/>
      <c r="IX653" s="16"/>
      <c r="IY653" s="16"/>
      <c r="IZ653" s="16"/>
      <c r="JA653" s="16"/>
      <c r="JB653" s="16"/>
      <c r="JC653" s="16"/>
      <c r="JD653" s="16"/>
      <c r="JE653" s="16"/>
      <c r="JF653" s="16"/>
      <c r="JG653" s="16"/>
      <c r="JH653" s="16"/>
      <c r="JI653" s="16"/>
      <c r="JJ653" s="16"/>
      <c r="JK653" s="16"/>
      <c r="JL653" s="16"/>
      <c r="JM653" s="16"/>
      <c r="JN653" s="16"/>
      <c r="JO653" s="16"/>
      <c r="JP653" s="16"/>
      <c r="JQ653" s="16"/>
      <c r="JR653" s="16"/>
      <c r="JS653" s="16"/>
      <c r="JT653" s="16"/>
      <c r="JU653" s="16"/>
      <c r="JV653" s="16"/>
      <c r="JW653" s="16"/>
      <c r="JX653" s="16"/>
      <c r="JY653" s="16"/>
      <c r="JZ653" s="16"/>
      <c r="KA653" s="16"/>
      <c r="KB653" s="16"/>
      <c r="KC653" s="16"/>
      <c r="KD653" s="16"/>
      <c r="KE653" s="16"/>
      <c r="KF653" s="16"/>
      <c r="KG653" s="16"/>
      <c r="KH653" s="16"/>
      <c r="KI653" s="16"/>
      <c r="KJ653" s="16"/>
      <c r="KK653" s="16"/>
      <c r="KL653" s="16"/>
      <c r="KM653" s="16"/>
      <c r="KN653" s="16"/>
      <c r="KO653" s="16"/>
      <c r="KP653" s="16"/>
      <c r="KQ653" s="16"/>
      <c r="KR653" s="16"/>
      <c r="KS653" s="16"/>
      <c r="KT653" s="16"/>
      <c r="KU653" s="16"/>
      <c r="KV653" s="16"/>
      <c r="KW653" s="16"/>
      <c r="KX653" s="16"/>
      <c r="KY653" s="16"/>
      <c r="KZ653" s="16"/>
      <c r="LA653" s="16"/>
      <c r="LB653" s="16"/>
      <c r="LC653" s="16"/>
      <c r="LD653" s="16"/>
      <c r="LE653" s="16"/>
      <c r="LF653" s="16"/>
      <c r="LG653" s="16"/>
      <c r="LH653" s="16"/>
      <c r="LI653" s="16"/>
      <c r="LJ653" s="16"/>
      <c r="LK653" s="16"/>
      <c r="LL653" s="16"/>
      <c r="LM653" s="16"/>
      <c r="LN653" s="16"/>
      <c r="LO653" s="16"/>
      <c r="LP653" s="16"/>
      <c r="LQ653" s="16"/>
      <c r="LR653" s="16"/>
      <c r="LS653" s="16"/>
      <c r="LT653" s="16"/>
      <c r="LU653" s="16"/>
      <c r="LV653" s="16"/>
      <c r="LW653" s="16"/>
      <c r="LX653" s="16"/>
      <c r="LY653" s="16"/>
      <c r="LZ653" s="16"/>
      <c r="MA653" s="16"/>
      <c r="MB653" s="16"/>
      <c r="MC653" s="16"/>
      <c r="MD653" s="16"/>
      <c r="ME653" s="16"/>
      <c r="MF653" s="16"/>
      <c r="MG653" s="16"/>
      <c r="MH653" s="16"/>
      <c r="MI653" s="16"/>
      <c r="MJ653" s="16"/>
      <c r="MK653" s="16"/>
      <c r="ML653" s="16"/>
      <c r="MM653" s="16"/>
      <c r="MN653" s="16"/>
      <c r="MO653" s="16"/>
      <c r="MP653" s="16"/>
      <c r="MQ653" s="16"/>
      <c r="MR653" s="16"/>
      <c r="MS653" s="16"/>
      <c r="MT653" s="16"/>
      <c r="MU653" s="16"/>
      <c r="MV653" s="16"/>
      <c r="MW653" s="16"/>
      <c r="MX653" s="16"/>
      <c r="MY653" s="16"/>
      <c r="MZ653" s="16"/>
      <c r="NA653" s="16"/>
      <c r="NB653" s="16"/>
      <c r="NC653" s="16"/>
      <c r="ND653" s="16"/>
      <c r="NE653" s="16"/>
      <c r="NF653" s="16"/>
      <c r="NG653" s="16"/>
      <c r="NH653" s="16"/>
      <c r="NI653" s="16"/>
      <c r="NJ653" s="16"/>
      <c r="NK653" s="16"/>
      <c r="NL653" s="16"/>
      <c r="NM653" s="16"/>
      <c r="NN653" s="16"/>
      <c r="NO653" s="16"/>
      <c r="NP653" s="16"/>
      <c r="NQ653" s="16"/>
      <c r="NR653" s="16"/>
      <c r="NS653" s="16"/>
      <c r="NT653" s="16"/>
      <c r="NU653" s="16"/>
      <c r="NV653" s="16"/>
      <c r="NW653" s="16"/>
      <c r="NX653" s="16"/>
      <c r="NY653" s="16"/>
      <c r="NZ653" s="16"/>
      <c r="OA653" s="16"/>
      <c r="OB653" s="16"/>
      <c r="OC653" s="16"/>
      <c r="OD653" s="16"/>
      <c r="OE653" s="16"/>
      <c r="OF653" s="16"/>
      <c r="OG653" s="16"/>
      <c r="OH653" s="16"/>
      <c r="OI653" s="16"/>
      <c r="OJ653" s="16"/>
      <c r="OK653" s="16"/>
      <c r="OL653" s="16"/>
      <c r="OM653" s="16"/>
      <c r="ON653" s="16"/>
      <c r="OO653" s="16"/>
      <c r="OP653" s="16"/>
      <c r="OQ653" s="16"/>
      <c r="OR653" s="16"/>
      <c r="OS653" s="16"/>
      <c r="OT653" s="16"/>
      <c r="OU653" s="16"/>
      <c r="OV653" s="16"/>
      <c r="OW653" s="16"/>
      <c r="OX653" s="16"/>
      <c r="OY653" s="16"/>
      <c r="OZ653" s="16"/>
      <c r="PA653" s="16"/>
      <c r="PB653" s="16"/>
      <c r="PC653" s="16"/>
      <c r="PD653" s="16"/>
      <c r="PE653" s="16"/>
      <c r="PF653" s="16"/>
      <c r="PG653" s="16"/>
      <c r="PH653" s="16"/>
      <c r="PI653" s="16"/>
      <c r="PJ653" s="16"/>
      <c r="PK653" s="16"/>
      <c r="PL653" s="16"/>
      <c r="PM653" s="16"/>
      <c r="PN653" s="16"/>
      <c r="PO653" s="16"/>
      <c r="PP653" s="16"/>
      <c r="PQ653" s="16"/>
      <c r="PR653" s="16"/>
      <c r="PS653" s="16"/>
      <c r="PT653" s="16"/>
      <c r="PU653" s="16"/>
      <c r="PV653" s="16"/>
      <c r="PW653" s="16"/>
      <c r="PX653" s="16"/>
      <c r="PY653" s="16"/>
      <c r="PZ653" s="16"/>
      <c r="QA653" s="16"/>
      <c r="QB653" s="16"/>
      <c r="QC653" s="16"/>
      <c r="QD653" s="16"/>
      <c r="QE653" s="16"/>
      <c r="QF653" s="16"/>
      <c r="QG653" s="16"/>
      <c r="QH653" s="16"/>
      <c r="QI653" s="16"/>
      <c r="QJ653" s="16"/>
      <c r="QK653" s="16"/>
      <c r="QL653" s="16"/>
      <c r="QM653" s="16"/>
      <c r="QN653" s="16"/>
      <c r="QO653" s="16"/>
      <c r="QP653" s="16"/>
      <c r="QQ653" s="16"/>
      <c r="QR653" s="16"/>
      <c r="QS653" s="16"/>
      <c r="QT653" s="16"/>
      <c r="QU653" s="16"/>
      <c r="QV653" s="16"/>
      <c r="QW653" s="16"/>
      <c r="QX653" s="16"/>
      <c r="QY653" s="16"/>
      <c r="QZ653" s="16"/>
      <c r="RA653" s="16"/>
      <c r="RB653" s="16"/>
      <c r="RC653" s="16"/>
      <c r="RD653" s="16"/>
      <c r="RE653" s="16"/>
      <c r="RF653" s="16"/>
      <c r="RG653" s="16"/>
      <c r="RH653" s="16"/>
      <c r="RI653" s="16"/>
      <c r="RJ653" s="16"/>
      <c r="RK653" s="16"/>
      <c r="RL653" s="16"/>
      <c r="RM653" s="16"/>
      <c r="RN653" s="16"/>
      <c r="RO653" s="16"/>
      <c r="RP653" s="16"/>
      <c r="RQ653" s="16"/>
      <c r="RR653" s="16"/>
      <c r="RS653" s="16"/>
      <c r="RT653" s="16"/>
      <c r="RU653" s="16"/>
      <c r="RV653" s="16"/>
      <c r="RW653" s="16"/>
      <c r="RX653" s="16"/>
      <c r="RY653" s="16"/>
      <c r="RZ653" s="16"/>
      <c r="SA653" s="16"/>
      <c r="SB653" s="16"/>
      <c r="SC653" s="16"/>
      <c r="SD653" s="16"/>
      <c r="SE653" s="16"/>
      <c r="SF653" s="16"/>
      <c r="SG653" s="16"/>
      <c r="SH653" s="16"/>
      <c r="SI653" s="16"/>
      <c r="SJ653" s="16"/>
      <c r="SK653" s="16"/>
      <c r="SL653" s="16"/>
      <c r="SM653" s="16"/>
      <c r="SN653" s="16"/>
      <c r="SO653" s="16"/>
      <c r="SP653" s="16"/>
      <c r="SQ653" s="16"/>
      <c r="SR653" s="16"/>
      <c r="SS653" s="16"/>
      <c r="ST653" s="16"/>
      <c r="SU653" s="16"/>
      <c r="SV653" s="16"/>
      <c r="SW653" s="16"/>
      <c r="SX653" s="16"/>
      <c r="SY653" s="16"/>
      <c r="SZ653" s="16"/>
      <c r="TA653" s="16"/>
      <c r="TB653" s="16"/>
      <c r="TC653" s="16"/>
      <c r="TD653" s="16"/>
      <c r="TE653" s="16"/>
      <c r="TF653" s="16"/>
      <c r="TG653" s="16"/>
      <c r="TH653" s="16"/>
      <c r="TI653" s="16"/>
      <c r="TJ653" s="16"/>
      <c r="TK653" s="16"/>
      <c r="TL653" s="16"/>
      <c r="TM653" s="16"/>
      <c r="TN653" s="16"/>
      <c r="TO653" s="16"/>
      <c r="TP653" s="16"/>
      <c r="TQ653" s="16"/>
      <c r="TR653" s="16"/>
      <c r="TS653" s="16"/>
      <c r="TT653" s="16"/>
      <c r="TU653" s="16"/>
      <c r="TV653" s="16"/>
      <c r="TW653" s="16"/>
      <c r="TX653" s="16"/>
      <c r="TY653" s="16"/>
      <c r="TZ653" s="16"/>
      <c r="UA653" s="16"/>
      <c r="UB653" s="16"/>
      <c r="UC653" s="16"/>
      <c r="UD653" s="16"/>
      <c r="UE653" s="16"/>
      <c r="UF653" s="16"/>
      <c r="UG653" s="16"/>
      <c r="UH653" s="16"/>
      <c r="UI653" s="16"/>
      <c r="UJ653" s="16"/>
      <c r="UK653" s="16"/>
      <c r="UL653" s="16"/>
      <c r="UM653" s="16"/>
      <c r="UN653" s="16"/>
      <c r="UO653" s="16"/>
      <c r="UP653" s="16"/>
      <c r="UQ653" s="16"/>
      <c r="UR653" s="16"/>
      <c r="US653" s="16"/>
      <c r="UT653" s="16"/>
      <c r="UU653" s="16"/>
      <c r="UV653" s="16"/>
      <c r="UW653" s="16"/>
      <c r="UX653" s="16"/>
      <c r="UY653" s="16"/>
      <c r="UZ653" s="16"/>
      <c r="VA653" s="16"/>
      <c r="VB653" s="16"/>
      <c r="VC653" s="16"/>
      <c r="VD653" s="16"/>
      <c r="VE653" s="16"/>
      <c r="VF653" s="16"/>
      <c r="VG653" s="16"/>
      <c r="VH653" s="16"/>
      <c r="VI653" s="16"/>
      <c r="VJ653" s="16"/>
      <c r="VK653" s="16"/>
      <c r="VL653" s="16"/>
      <c r="VM653" s="16"/>
      <c r="VN653" s="16"/>
      <c r="VO653" s="16"/>
      <c r="VP653" s="16"/>
      <c r="VQ653" s="16"/>
      <c r="VR653" s="16"/>
      <c r="VS653" s="16"/>
      <c r="VT653" s="16"/>
      <c r="VU653" s="16"/>
      <c r="VV653" s="16"/>
      <c r="VW653" s="16"/>
      <c r="VX653" s="16"/>
      <c r="VY653" s="16"/>
      <c r="VZ653" s="16"/>
      <c r="WA653" s="16"/>
      <c r="WB653" s="16"/>
      <c r="WC653" s="16"/>
      <c r="WD653" s="16"/>
      <c r="WE653" s="16"/>
      <c r="WF653" s="16"/>
      <c r="WG653" s="16"/>
      <c r="WH653" s="16"/>
      <c r="WI653" s="16"/>
      <c r="WJ653" s="16"/>
      <c r="WK653" s="16"/>
      <c r="WL653" s="16"/>
      <c r="WM653" s="16"/>
      <c r="WN653" s="16"/>
      <c r="WO653" s="16"/>
      <c r="WP653" s="16"/>
      <c r="WQ653" s="16"/>
      <c r="WR653" s="16"/>
      <c r="WS653" s="16"/>
      <c r="WT653" s="16"/>
      <c r="WU653" s="16"/>
      <c r="WV653" s="16"/>
      <c r="WW653" s="16"/>
      <c r="WX653" s="16"/>
      <c r="WY653" s="16"/>
      <c r="WZ653" s="16"/>
      <c r="XA653" s="16"/>
      <c r="XB653" s="16"/>
      <c r="XC653" s="16"/>
      <c r="XD653" s="16"/>
      <c r="XE653" s="16"/>
      <c r="XF653" s="16"/>
      <c r="XG653" s="16"/>
      <c r="XH653" s="16"/>
      <c r="XI653" s="16"/>
      <c r="XJ653" s="16"/>
      <c r="XK653" s="16"/>
      <c r="XL653" s="16"/>
      <c r="XM653" s="16"/>
      <c r="XN653" s="16"/>
      <c r="XO653" s="16"/>
      <c r="XP653" s="16"/>
      <c r="XQ653" s="16"/>
      <c r="XR653" s="16"/>
      <c r="XS653" s="16"/>
      <c r="XT653" s="16"/>
      <c r="XU653" s="16"/>
      <c r="XV653" s="16"/>
      <c r="XW653" s="16"/>
      <c r="XX653" s="16"/>
      <c r="XY653" s="16"/>
      <c r="XZ653" s="16"/>
      <c r="YA653" s="16"/>
      <c r="YB653" s="16"/>
      <c r="YC653" s="16"/>
      <c r="YD653" s="16"/>
      <c r="YE653" s="16"/>
      <c r="YF653" s="16"/>
      <c r="YG653" s="16"/>
      <c r="YH653" s="16"/>
      <c r="YI653" s="16"/>
      <c r="YJ653" s="16"/>
      <c r="YK653" s="16"/>
      <c r="YL653" s="16"/>
      <c r="YM653" s="16"/>
      <c r="YN653" s="16"/>
      <c r="YO653" s="16"/>
      <c r="YP653" s="16"/>
      <c r="YQ653" s="16"/>
      <c r="YR653" s="16"/>
      <c r="YS653" s="16"/>
      <c r="YT653" s="16"/>
      <c r="YU653" s="16"/>
      <c r="YV653" s="16"/>
      <c r="YW653" s="16"/>
      <c r="YX653" s="16"/>
      <c r="YY653" s="16"/>
      <c r="YZ653" s="16"/>
      <c r="ZA653" s="16"/>
      <c r="ZB653" s="16"/>
      <c r="ZC653" s="16"/>
      <c r="ZD653" s="16"/>
      <c r="ZE653" s="16"/>
      <c r="ZF653" s="16"/>
      <c r="ZG653" s="16"/>
      <c r="ZH653" s="16"/>
      <c r="ZI653" s="16"/>
      <c r="ZJ653" s="16"/>
      <c r="ZK653" s="16"/>
      <c r="ZL653" s="16"/>
      <c r="ZM653" s="16"/>
      <c r="ZN653" s="16"/>
      <c r="ZO653" s="16"/>
      <c r="ZP653" s="16"/>
      <c r="ZQ653" s="16"/>
      <c r="ZR653" s="16"/>
      <c r="ZS653" s="16"/>
      <c r="ZT653" s="16"/>
      <c r="ZU653" s="16"/>
      <c r="ZV653" s="16"/>
      <c r="ZW653" s="16"/>
      <c r="ZX653" s="16"/>
      <c r="ZY653" s="16"/>
      <c r="ZZ653" s="16"/>
      <c r="AAA653" s="16"/>
      <c r="AAB653" s="16"/>
      <c r="AAC653" s="16"/>
      <c r="AAD653" s="16"/>
      <c r="AAE653" s="16"/>
      <c r="AAF653" s="16"/>
      <c r="AAG653" s="16"/>
      <c r="AAH653" s="16"/>
      <c r="AAI653" s="16"/>
      <c r="AAJ653" s="16"/>
      <c r="AAK653" s="16"/>
      <c r="AAL653" s="16"/>
      <c r="AAM653" s="16"/>
      <c r="AAN653" s="16"/>
      <c r="AAO653" s="16"/>
      <c r="AAP653" s="16"/>
      <c r="AAQ653" s="16"/>
      <c r="AAR653" s="16"/>
      <c r="AAS653" s="16"/>
      <c r="AAT653" s="16"/>
      <c r="AAU653" s="16"/>
      <c r="AAV653" s="16"/>
      <c r="AAW653" s="16"/>
      <c r="AAX653" s="16"/>
      <c r="AAY653" s="16"/>
      <c r="AAZ653" s="16"/>
      <c r="ABA653" s="16"/>
      <c r="ABB653" s="16"/>
      <c r="ABC653" s="16"/>
      <c r="ABD653" s="16"/>
      <c r="ABE653" s="16"/>
      <c r="ABF653" s="16"/>
      <c r="ABG653" s="16"/>
      <c r="ABH653" s="16"/>
    </row>
    <row r="654" spans="1:736 9576:9582" s="50" customFormat="1" ht="45.75" customHeight="1">
      <c r="A654" s="566">
        <f>1+A653</f>
        <v>653</v>
      </c>
      <c r="B654" s="402" t="s">
        <v>6573</v>
      </c>
      <c r="C654" s="202" t="s">
        <v>6574</v>
      </c>
      <c r="D654" s="205" t="s">
        <v>6230</v>
      </c>
      <c r="E654" s="202">
        <v>45531</v>
      </c>
      <c r="F654" s="203">
        <v>45532</v>
      </c>
      <c r="G654" s="203">
        <v>45646</v>
      </c>
      <c r="H654" s="201" t="s">
        <v>416</v>
      </c>
      <c r="I654" s="206" t="s">
        <v>180</v>
      </c>
      <c r="J654" s="201" t="s">
        <v>1407</v>
      </c>
      <c r="K654" s="271">
        <v>52655180</v>
      </c>
      <c r="L654" s="201">
        <v>8</v>
      </c>
      <c r="M654" s="272" t="s">
        <v>844</v>
      </c>
      <c r="N654" s="208" t="s">
        <v>98</v>
      </c>
      <c r="O654" s="218" t="s">
        <v>783</v>
      </c>
      <c r="P654" s="201" t="s">
        <v>6520</v>
      </c>
      <c r="Q654" s="201" t="s">
        <v>6575</v>
      </c>
      <c r="R654" s="210">
        <f>+G654-F654</f>
        <v>114</v>
      </c>
      <c r="S654" s="201" t="s">
        <v>629</v>
      </c>
      <c r="T654" s="273">
        <v>13500000</v>
      </c>
      <c r="U654" s="274" t="s">
        <v>6576</v>
      </c>
      <c r="V654" s="273">
        <f>+T654</f>
        <v>13500000</v>
      </c>
      <c r="W654" s="275">
        <v>45531</v>
      </c>
      <c r="X654" s="276" t="s">
        <v>473</v>
      </c>
      <c r="Y654" s="313">
        <f>+Z654+AA654+AB654</f>
        <v>13500000</v>
      </c>
      <c r="Z654" s="215">
        <f>+V654</f>
        <v>13500000</v>
      </c>
      <c r="AA654" s="216">
        <v>0</v>
      </c>
      <c r="AB654" s="217">
        <f>+AC654+AD654+AE654+AF654+AG654+AH654+AI654+AJ654</f>
        <v>0</v>
      </c>
      <c r="AC654" s="216">
        <v>0</v>
      </c>
      <c r="AD654" s="216">
        <v>0</v>
      </c>
      <c r="AE654" s="216">
        <v>0</v>
      </c>
      <c r="AF654" s="216">
        <v>0</v>
      </c>
      <c r="AG654" s="216">
        <v>0</v>
      </c>
      <c r="AH654" s="216">
        <v>0</v>
      </c>
      <c r="AI654" s="216">
        <v>0</v>
      </c>
      <c r="AJ654" s="216">
        <v>0</v>
      </c>
      <c r="AK654" s="209" t="s">
        <v>104</v>
      </c>
      <c r="AL654" s="191" t="s">
        <v>6577</v>
      </c>
      <c r="AM654" s="201" t="s">
        <v>6236</v>
      </c>
      <c r="AN654" s="207">
        <v>79512639</v>
      </c>
      <c r="AO654" s="209" t="s">
        <v>114</v>
      </c>
      <c r="AP654" s="201" t="s">
        <v>114</v>
      </c>
      <c r="AQ654" s="277" t="s">
        <v>114</v>
      </c>
      <c r="AR654" s="209" t="s">
        <v>114</v>
      </c>
      <c r="AS654" s="201" t="s">
        <v>109</v>
      </c>
      <c r="AT654" s="209" t="s">
        <v>109</v>
      </c>
      <c r="AU654" s="209" t="s">
        <v>392</v>
      </c>
      <c r="AV654" s="201"/>
      <c r="AW654" s="201"/>
      <c r="AX654" s="201" t="s">
        <v>109</v>
      </c>
      <c r="AY654" s="201" t="s">
        <v>108</v>
      </c>
      <c r="AZ654" s="240"/>
      <c r="BA654" s="201"/>
      <c r="BB654" s="241"/>
      <c r="BC654" s="240"/>
      <c r="BD654" s="210"/>
      <c r="BE654" s="210"/>
      <c r="BF654" s="210"/>
      <c r="BG654" s="240"/>
      <c r="BH654" s="221">
        <f>T654+BB654</f>
        <v>13500000</v>
      </c>
      <c r="BI654" s="304" t="s">
        <v>135</v>
      </c>
      <c r="BJ654" s="155"/>
      <c r="BK654" s="155" t="s">
        <v>114</v>
      </c>
      <c r="BL654" s="155"/>
      <c r="BM654" s="296" t="s">
        <v>136</v>
      </c>
      <c r="BN654" s="64" t="s">
        <v>964</v>
      </c>
      <c r="BO654" s="23">
        <v>47</v>
      </c>
      <c r="BP654" s="23" t="s">
        <v>6578</v>
      </c>
      <c r="BQ654" s="23" t="s">
        <v>114</v>
      </c>
      <c r="BR654" s="23" t="s">
        <v>114</v>
      </c>
      <c r="BS654" s="23" t="s">
        <v>114</v>
      </c>
      <c r="BT654" s="23" t="s">
        <v>114</v>
      </c>
      <c r="BU654" s="61" t="s">
        <v>2321</v>
      </c>
      <c r="BV654" s="23">
        <v>3012896497</v>
      </c>
      <c r="BW654" s="65" t="s">
        <v>6579</v>
      </c>
      <c r="BX654" s="29" t="s">
        <v>881</v>
      </c>
      <c r="BY654" s="23" t="s">
        <v>119</v>
      </c>
      <c r="BZ654" s="66">
        <v>94624769281</v>
      </c>
      <c r="CA654" s="223" t="s">
        <v>109</v>
      </c>
      <c r="CB654" s="223" t="s">
        <v>109</v>
      </c>
      <c r="CC654" s="223" t="s">
        <v>109</v>
      </c>
      <c r="CD654" s="223" t="s">
        <v>6580</v>
      </c>
      <c r="CE654" s="223" t="s">
        <v>6581</v>
      </c>
      <c r="CF654" s="294" t="s">
        <v>3259</v>
      </c>
      <c r="CG654" s="223" t="s">
        <v>6581</v>
      </c>
      <c r="CH654" s="223"/>
      <c r="CI654" s="223"/>
      <c r="CJ654" s="223"/>
      <c r="CK654" s="223"/>
      <c r="CL654" s="223"/>
      <c r="CM654" s="303"/>
      <c r="CN654" s="223"/>
      <c r="CO654" s="297"/>
    </row>
    <row r="655" spans="1:736 9576:9582" s="50" customFormat="1" ht="45.75" customHeight="1">
      <c r="A655" s="589">
        <f>1+A654</f>
        <v>654</v>
      </c>
      <c r="B655" s="368" t="s">
        <v>6582</v>
      </c>
      <c r="C655" s="363" t="s">
        <v>6583</v>
      </c>
      <c r="D655" s="138" t="s">
        <v>6098</v>
      </c>
      <c r="E655" s="363">
        <v>45531</v>
      </c>
      <c r="F655" s="364">
        <v>45533</v>
      </c>
      <c r="G655" s="364">
        <v>45646</v>
      </c>
      <c r="H655" s="168" t="s">
        <v>416</v>
      </c>
      <c r="I655" s="365" t="s">
        <v>5874</v>
      </c>
      <c r="J655" s="387" t="s">
        <v>6584</v>
      </c>
      <c r="K655" s="366">
        <v>80401444</v>
      </c>
      <c r="L655" s="168">
        <v>9</v>
      </c>
      <c r="M655" s="362" t="s">
        <v>844</v>
      </c>
      <c r="N655" s="367" t="s">
        <v>98</v>
      </c>
      <c r="O655" s="368" t="s">
        <v>993</v>
      </c>
      <c r="P655" s="168" t="s">
        <v>6585</v>
      </c>
      <c r="Q655" s="168" t="s">
        <v>6586</v>
      </c>
      <c r="R655" s="369">
        <v>115</v>
      </c>
      <c r="S655" s="168" t="s">
        <v>6587</v>
      </c>
      <c r="T655" s="370">
        <v>20316675</v>
      </c>
      <c r="U655" s="371" t="s">
        <v>6588</v>
      </c>
      <c r="V655" s="370">
        <f>+T655</f>
        <v>20316675</v>
      </c>
      <c r="W655" s="372">
        <v>45532</v>
      </c>
      <c r="X655" s="373" t="s">
        <v>473</v>
      </c>
      <c r="Y655" s="374">
        <f>+Z655+AA655+AB655</f>
        <v>20316675</v>
      </c>
      <c r="Z655" s="375">
        <f>+V655</f>
        <v>20316675</v>
      </c>
      <c r="AA655" s="376">
        <v>0</v>
      </c>
      <c r="AB655" s="377">
        <f>+AC655+AD655+AE655+AF655+AG655+AH655+AI655+AJ655</f>
        <v>0</v>
      </c>
      <c r="AC655" s="376">
        <v>0</v>
      </c>
      <c r="AD655" s="376">
        <v>0</v>
      </c>
      <c r="AE655" s="376">
        <v>0</v>
      </c>
      <c r="AF655" s="376">
        <v>0</v>
      </c>
      <c r="AG655" s="376">
        <v>0</v>
      </c>
      <c r="AH655" s="376">
        <v>0</v>
      </c>
      <c r="AI655" s="376">
        <v>0</v>
      </c>
      <c r="AJ655" s="376">
        <v>0</v>
      </c>
      <c r="AK655" s="378" t="s">
        <v>104</v>
      </c>
      <c r="AL655" s="379" t="s">
        <v>6589</v>
      </c>
      <c r="AM655" s="168" t="s">
        <v>6590</v>
      </c>
      <c r="AN655" s="380">
        <v>74182269</v>
      </c>
      <c r="AO655" s="378" t="s">
        <v>114</v>
      </c>
      <c r="AP655" s="168" t="s">
        <v>114</v>
      </c>
      <c r="AQ655" s="381" t="s">
        <v>114</v>
      </c>
      <c r="AR655" s="378" t="s">
        <v>114</v>
      </c>
      <c r="AS655" s="168" t="s">
        <v>109</v>
      </c>
      <c r="AT655" s="378" t="s">
        <v>109</v>
      </c>
      <c r="AU655" s="378" t="s">
        <v>392</v>
      </c>
      <c r="AV655" s="168"/>
      <c r="AW655" s="168"/>
      <c r="AX655" s="168" t="s">
        <v>109</v>
      </c>
      <c r="AY655" s="168" t="s">
        <v>108</v>
      </c>
      <c r="AZ655" s="382"/>
      <c r="BA655" s="168"/>
      <c r="BB655" s="383"/>
      <c r="BC655" s="382"/>
      <c r="BD655" s="369"/>
      <c r="BE655" s="369"/>
      <c r="BF655" s="369"/>
      <c r="BG655" s="382"/>
      <c r="BH655" s="384">
        <f>T655+BB655</f>
        <v>20316675</v>
      </c>
      <c r="BI655" s="387" t="s">
        <v>259</v>
      </c>
      <c r="BJ655" s="168"/>
      <c r="BK655" s="168" t="s">
        <v>114</v>
      </c>
      <c r="BL655" s="168"/>
      <c r="BM655" s="161" t="s">
        <v>2539</v>
      </c>
      <c r="BN655" s="385" t="s">
        <v>115</v>
      </c>
      <c r="BO655" s="367">
        <v>52</v>
      </c>
      <c r="BP655" s="367">
        <v>26419</v>
      </c>
      <c r="BQ655" s="367" t="s">
        <v>114</v>
      </c>
      <c r="BR655" s="367" t="s">
        <v>114</v>
      </c>
      <c r="BS655" s="367" t="s">
        <v>114</v>
      </c>
      <c r="BT655" s="367" t="s">
        <v>114</v>
      </c>
      <c r="BU655" s="349" t="s">
        <v>6591</v>
      </c>
      <c r="BV655" s="367">
        <v>3003083290</v>
      </c>
      <c r="BW655" s="386" t="s">
        <v>6592</v>
      </c>
      <c r="BX655" s="387" t="s">
        <v>881</v>
      </c>
      <c r="BY655" s="367" t="s">
        <v>119</v>
      </c>
      <c r="BZ655" s="388">
        <v>33767476014</v>
      </c>
      <c r="CA655" s="172" t="s">
        <v>109</v>
      </c>
      <c r="CB655" s="172" t="s">
        <v>109</v>
      </c>
      <c r="CC655" s="172" t="s">
        <v>109</v>
      </c>
      <c r="CD655" s="172"/>
      <c r="CE655" s="172"/>
      <c r="CF655" s="172"/>
      <c r="CG655" s="172"/>
      <c r="CH655" s="172"/>
      <c r="CI655" s="172"/>
      <c r="CJ655" s="172"/>
      <c r="CK655" s="172"/>
      <c r="CL655" s="172"/>
      <c r="CM655" s="172" t="s">
        <v>109</v>
      </c>
      <c r="CN655" s="172"/>
      <c r="CO655" s="297"/>
      <c r="GV655" s="328"/>
      <c r="GW655" s="328"/>
      <c r="GX655" s="328"/>
      <c r="GY655" s="328"/>
      <c r="GZ655" s="328"/>
      <c r="HA655" s="328"/>
      <c r="HB655" s="328"/>
      <c r="HC655" s="328"/>
      <c r="HD655" s="328"/>
      <c r="HE655" s="328"/>
      <c r="HF655" s="328"/>
      <c r="HG655" s="328"/>
      <c r="HH655" s="328"/>
      <c r="HI655" s="328"/>
      <c r="HJ655" s="328"/>
      <c r="HK655" s="328"/>
      <c r="HL655" s="328"/>
      <c r="HM655" s="328"/>
      <c r="HN655" s="328"/>
      <c r="HO655" s="328"/>
      <c r="HP655" s="328"/>
      <c r="HQ655" s="328"/>
      <c r="HR655" s="328"/>
      <c r="HS655" s="328"/>
      <c r="HT655" s="328"/>
      <c r="HU655" s="328"/>
      <c r="HV655" s="328"/>
      <c r="HW655" s="328"/>
      <c r="HX655" s="328"/>
      <c r="HY655" s="328"/>
      <c r="HZ655" s="328"/>
      <c r="IA655" s="328"/>
      <c r="IB655" s="328"/>
      <c r="IC655" s="328"/>
      <c r="ID655" s="328"/>
      <c r="IE655" s="328"/>
      <c r="IF655" s="328"/>
      <c r="IG655" s="328"/>
      <c r="IH655" s="328"/>
      <c r="II655" s="328"/>
      <c r="IJ655" s="328"/>
      <c r="IK655" s="328"/>
      <c r="IL655" s="328"/>
      <c r="IM655" s="328"/>
      <c r="IN655" s="328"/>
      <c r="IO655" s="328"/>
      <c r="IP655" s="328"/>
      <c r="IQ655" s="328"/>
      <c r="IR655" s="328"/>
      <c r="IS655" s="328"/>
      <c r="IT655" s="328"/>
      <c r="IU655" s="328"/>
      <c r="IV655" s="328"/>
      <c r="IW655" s="328"/>
      <c r="IX655" s="328"/>
      <c r="IY655" s="328"/>
      <c r="IZ655" s="328"/>
      <c r="JA655" s="328"/>
      <c r="JB655" s="328"/>
      <c r="JC655" s="328"/>
      <c r="JD655" s="328"/>
      <c r="JE655" s="328"/>
      <c r="JF655" s="328"/>
      <c r="JG655" s="328"/>
      <c r="JH655" s="328"/>
      <c r="JI655" s="328"/>
      <c r="JJ655" s="328"/>
      <c r="JK655" s="328"/>
      <c r="JL655" s="328"/>
      <c r="JM655" s="328"/>
      <c r="JN655" s="328"/>
      <c r="JO655" s="328"/>
      <c r="JP655" s="328"/>
      <c r="JQ655" s="328"/>
      <c r="JR655" s="328"/>
      <c r="JS655" s="328"/>
      <c r="JT655" s="328"/>
      <c r="JU655" s="328"/>
      <c r="JV655" s="328"/>
      <c r="JW655" s="328"/>
      <c r="JX655" s="328"/>
      <c r="JY655" s="328"/>
      <c r="JZ655" s="328"/>
      <c r="KA655" s="328"/>
      <c r="KB655" s="328"/>
      <c r="KC655" s="328"/>
      <c r="KD655" s="328"/>
      <c r="KE655" s="328"/>
      <c r="KF655" s="328"/>
      <c r="KG655" s="328"/>
      <c r="KH655" s="328"/>
      <c r="KI655" s="328"/>
      <c r="KJ655" s="328"/>
      <c r="KK655" s="328"/>
      <c r="KL655" s="328"/>
      <c r="KM655" s="328"/>
      <c r="KN655" s="328"/>
      <c r="KO655" s="328"/>
      <c r="KP655" s="328"/>
      <c r="KQ655" s="328"/>
      <c r="KR655" s="328"/>
      <c r="KS655" s="328"/>
      <c r="KT655" s="328"/>
      <c r="KU655" s="328"/>
      <c r="KV655" s="328"/>
      <c r="KW655" s="328"/>
      <c r="KX655" s="328"/>
      <c r="KY655" s="328"/>
      <c r="KZ655" s="328"/>
      <c r="LA655" s="328"/>
      <c r="LB655" s="328"/>
      <c r="LC655" s="328"/>
      <c r="LD655" s="328"/>
      <c r="LE655" s="328"/>
      <c r="LF655" s="328"/>
      <c r="LG655" s="328"/>
      <c r="LH655" s="328"/>
      <c r="LI655" s="328"/>
      <c r="LJ655" s="328"/>
      <c r="LK655" s="328"/>
      <c r="LL655" s="328"/>
      <c r="LM655" s="328"/>
      <c r="LN655" s="328"/>
      <c r="LO655" s="328"/>
      <c r="LP655" s="328"/>
      <c r="LQ655" s="328"/>
      <c r="LR655" s="328"/>
      <c r="LS655" s="328"/>
      <c r="LT655" s="328"/>
      <c r="LU655" s="328"/>
      <c r="LV655" s="328"/>
      <c r="LW655" s="328"/>
      <c r="LX655" s="328"/>
      <c r="LY655" s="328"/>
      <c r="LZ655" s="328"/>
      <c r="MA655" s="328"/>
      <c r="MB655" s="328"/>
      <c r="MC655" s="328"/>
      <c r="MD655" s="328"/>
      <c r="ME655" s="328"/>
      <c r="MF655" s="328"/>
      <c r="MG655" s="328"/>
      <c r="MH655" s="328"/>
      <c r="MI655" s="328"/>
      <c r="MJ655" s="328"/>
      <c r="MK655" s="328"/>
      <c r="ML655" s="328"/>
      <c r="MM655" s="328"/>
      <c r="MN655" s="328"/>
      <c r="MO655" s="328"/>
      <c r="MP655" s="328"/>
      <c r="MQ655" s="328"/>
      <c r="MR655" s="328"/>
      <c r="MS655" s="328"/>
      <c r="MT655" s="328"/>
      <c r="MU655" s="328"/>
      <c r="MV655" s="328"/>
      <c r="MW655" s="328"/>
      <c r="MX655" s="328"/>
      <c r="MY655" s="328"/>
      <c r="MZ655" s="328"/>
      <c r="NA655" s="328"/>
      <c r="NB655" s="328"/>
      <c r="NC655" s="328"/>
      <c r="ND655" s="328"/>
      <c r="NE655" s="328"/>
      <c r="NF655" s="328"/>
      <c r="NG655" s="328"/>
      <c r="NH655" s="328"/>
      <c r="NI655" s="328"/>
      <c r="NJ655" s="328"/>
      <c r="NK655" s="328"/>
      <c r="NL655" s="328"/>
      <c r="NM655" s="328"/>
      <c r="NN655" s="328"/>
      <c r="NO655" s="328"/>
      <c r="NP655" s="328"/>
      <c r="NQ655" s="328"/>
      <c r="NR655" s="328"/>
      <c r="NS655" s="328"/>
      <c r="NT655" s="328"/>
      <c r="NU655" s="328"/>
      <c r="NV655" s="328"/>
      <c r="NW655" s="328"/>
      <c r="NX655" s="328"/>
      <c r="NY655" s="328"/>
      <c r="NZ655" s="328"/>
      <c r="OA655" s="328"/>
      <c r="OB655" s="328"/>
      <c r="OC655" s="328"/>
      <c r="OD655" s="328"/>
      <c r="OE655" s="328"/>
      <c r="OF655" s="328"/>
      <c r="OG655" s="328"/>
      <c r="OH655" s="328"/>
      <c r="OI655" s="328"/>
      <c r="OJ655" s="328"/>
      <c r="OK655" s="328"/>
      <c r="OL655" s="328"/>
      <c r="OM655" s="328"/>
      <c r="ON655" s="328"/>
      <c r="OO655" s="328"/>
      <c r="OP655" s="328"/>
      <c r="OQ655" s="328"/>
      <c r="OR655" s="328"/>
      <c r="OS655" s="328"/>
      <c r="OT655" s="328"/>
      <c r="OU655" s="328"/>
      <c r="OV655" s="328"/>
      <c r="OW655" s="328"/>
      <c r="OX655" s="328"/>
      <c r="OY655" s="328"/>
      <c r="OZ655" s="328"/>
      <c r="PA655" s="328"/>
      <c r="PB655" s="328"/>
      <c r="PC655" s="328"/>
      <c r="PD655" s="328"/>
      <c r="PE655" s="328"/>
      <c r="PF655" s="328"/>
      <c r="PG655" s="328"/>
      <c r="PH655" s="328"/>
      <c r="PI655" s="328"/>
      <c r="PJ655" s="328"/>
      <c r="PK655" s="328"/>
      <c r="PL655" s="328"/>
      <c r="PM655" s="328"/>
      <c r="PN655" s="328"/>
      <c r="PO655" s="328"/>
      <c r="PP655" s="328"/>
      <c r="PQ655" s="328"/>
      <c r="PR655" s="328"/>
      <c r="PS655" s="328"/>
      <c r="PT655" s="328"/>
      <c r="PU655" s="328"/>
      <c r="PV655" s="328"/>
      <c r="PW655" s="328"/>
      <c r="PX655" s="328"/>
      <c r="PY655" s="328"/>
      <c r="PZ655" s="328"/>
      <c r="QA655" s="328"/>
      <c r="QB655" s="328"/>
      <c r="QC655" s="328"/>
      <c r="QD655" s="328"/>
      <c r="QE655" s="328"/>
      <c r="QF655" s="328"/>
      <c r="QG655" s="328"/>
      <c r="QH655" s="328"/>
      <c r="QI655" s="328"/>
      <c r="QJ655" s="328"/>
      <c r="QK655" s="328"/>
      <c r="QL655" s="328"/>
      <c r="QM655" s="328"/>
      <c r="QN655" s="328"/>
      <c r="QO655" s="328"/>
      <c r="QP655" s="328"/>
      <c r="QQ655" s="328"/>
      <c r="QR655" s="328"/>
      <c r="QS655" s="328"/>
      <c r="QT655" s="328"/>
      <c r="QU655" s="328"/>
      <c r="QV655" s="328"/>
      <c r="QW655" s="328"/>
      <c r="QX655" s="328"/>
      <c r="QY655" s="328"/>
      <c r="QZ655" s="328"/>
      <c r="RA655" s="328"/>
      <c r="RB655" s="328"/>
      <c r="RC655" s="328"/>
      <c r="RD655" s="328"/>
      <c r="RE655" s="328"/>
      <c r="RF655" s="328"/>
      <c r="RG655" s="328"/>
      <c r="RH655" s="328"/>
      <c r="RI655" s="328"/>
      <c r="RJ655" s="328"/>
      <c r="RK655" s="328"/>
      <c r="RL655" s="328"/>
      <c r="RM655" s="328"/>
      <c r="RN655" s="328"/>
      <c r="RO655" s="328"/>
      <c r="RP655" s="328"/>
      <c r="RQ655" s="328"/>
      <c r="RR655" s="328"/>
      <c r="RS655" s="328"/>
      <c r="RT655" s="328"/>
      <c r="RU655" s="328"/>
      <c r="RV655" s="328"/>
      <c r="RW655" s="328"/>
      <c r="RX655" s="328"/>
      <c r="RY655" s="328"/>
      <c r="RZ655" s="328"/>
      <c r="SA655" s="328"/>
      <c r="SB655" s="328"/>
      <c r="SC655" s="328"/>
      <c r="SD655" s="328"/>
      <c r="SE655" s="328"/>
      <c r="SF655" s="328"/>
      <c r="SG655" s="328"/>
      <c r="SH655" s="328"/>
      <c r="SI655" s="328"/>
      <c r="SJ655" s="328"/>
      <c r="SK655" s="328"/>
      <c r="SL655" s="328"/>
      <c r="SM655" s="328"/>
      <c r="SN655" s="328"/>
      <c r="SO655" s="328"/>
      <c r="SP655" s="328"/>
      <c r="SQ655" s="328"/>
      <c r="SR655" s="328"/>
      <c r="SS655" s="328"/>
      <c r="ST655" s="328"/>
      <c r="SU655" s="328"/>
      <c r="SV655" s="328"/>
      <c r="SW655" s="328"/>
      <c r="SX655" s="328"/>
      <c r="SY655" s="328"/>
      <c r="SZ655" s="328"/>
      <c r="TA655" s="328"/>
      <c r="TB655" s="328"/>
      <c r="TC655" s="328"/>
      <c r="TD655" s="328"/>
      <c r="TE655" s="328"/>
      <c r="TF655" s="328"/>
      <c r="TG655" s="328"/>
      <c r="TH655" s="328"/>
      <c r="TI655" s="328"/>
      <c r="TJ655" s="328"/>
      <c r="TK655" s="328"/>
      <c r="TL655" s="328"/>
      <c r="TM655" s="328"/>
      <c r="TN655" s="328"/>
      <c r="TO655" s="328"/>
      <c r="TP655" s="328"/>
      <c r="TQ655" s="328"/>
      <c r="TR655" s="328"/>
      <c r="TS655" s="328"/>
      <c r="TT655" s="328"/>
      <c r="TU655" s="328"/>
      <c r="TV655" s="328"/>
      <c r="TW655" s="328"/>
      <c r="TX655" s="328"/>
      <c r="TY655" s="328"/>
      <c r="TZ655" s="328"/>
      <c r="UA655" s="328"/>
      <c r="UB655" s="328"/>
      <c r="UC655" s="328"/>
      <c r="UD655" s="328"/>
      <c r="UE655" s="328"/>
      <c r="UF655" s="328"/>
      <c r="UG655" s="328"/>
      <c r="UH655" s="328"/>
      <c r="UI655" s="328"/>
      <c r="UJ655" s="328"/>
      <c r="UK655" s="328"/>
      <c r="UL655" s="328"/>
      <c r="UM655" s="328"/>
      <c r="UN655" s="328"/>
      <c r="UO655" s="328"/>
      <c r="UP655" s="328"/>
      <c r="UQ655" s="328"/>
      <c r="UR655" s="328"/>
      <c r="US655" s="328"/>
      <c r="UT655" s="328"/>
      <c r="UU655" s="328"/>
      <c r="UV655" s="328"/>
      <c r="UW655" s="328"/>
      <c r="UX655" s="328"/>
      <c r="UY655" s="328"/>
      <c r="UZ655" s="328"/>
      <c r="VA655" s="328"/>
      <c r="VB655" s="328"/>
      <c r="VC655" s="328"/>
      <c r="VD655" s="328"/>
      <c r="VE655" s="328"/>
      <c r="VF655" s="328"/>
      <c r="VG655" s="328"/>
      <c r="VH655" s="328"/>
      <c r="VI655" s="328"/>
      <c r="VJ655" s="328"/>
      <c r="VK655" s="328"/>
      <c r="VL655" s="328"/>
      <c r="VM655" s="328"/>
      <c r="VN655" s="328"/>
      <c r="VO655" s="328"/>
      <c r="VP655" s="328"/>
      <c r="VQ655" s="328"/>
      <c r="VR655" s="328"/>
      <c r="VS655" s="328"/>
      <c r="VT655" s="328"/>
      <c r="VU655" s="328"/>
      <c r="VV655" s="328"/>
      <c r="VW655" s="328"/>
      <c r="VX655" s="328"/>
      <c r="VY655" s="328"/>
      <c r="VZ655" s="328"/>
      <c r="WA655" s="328"/>
      <c r="WB655" s="328"/>
      <c r="WC655" s="328"/>
      <c r="WD655" s="328"/>
      <c r="WE655" s="328"/>
      <c r="WF655" s="328"/>
      <c r="WG655" s="328"/>
      <c r="WH655" s="328"/>
      <c r="WI655" s="328"/>
      <c r="WJ655" s="328"/>
      <c r="WK655" s="328"/>
      <c r="WL655" s="328"/>
      <c r="WM655" s="328"/>
      <c r="WN655" s="328"/>
      <c r="WO655" s="328"/>
      <c r="WP655" s="328"/>
      <c r="WQ655" s="328"/>
      <c r="WR655" s="328"/>
      <c r="WS655" s="328"/>
      <c r="WT655" s="328"/>
      <c r="WU655" s="328"/>
      <c r="WV655" s="328"/>
      <c r="WW655" s="328"/>
      <c r="WX655" s="328"/>
      <c r="WY655" s="328"/>
      <c r="WZ655" s="328"/>
      <c r="XA655" s="328"/>
      <c r="XB655" s="328"/>
      <c r="XC655" s="328"/>
      <c r="XD655" s="328"/>
      <c r="XE655" s="328"/>
      <c r="XF655" s="328"/>
      <c r="XG655" s="328"/>
      <c r="XH655" s="328"/>
      <c r="XI655" s="328"/>
      <c r="XJ655" s="328"/>
      <c r="XK655" s="328"/>
      <c r="XL655" s="328"/>
      <c r="XM655" s="328"/>
      <c r="XN655" s="328"/>
      <c r="XO655" s="328"/>
      <c r="XP655" s="328"/>
      <c r="XQ655" s="328"/>
      <c r="XR655" s="328"/>
      <c r="XS655" s="328"/>
      <c r="XT655" s="328"/>
      <c r="XU655" s="328"/>
      <c r="XV655" s="328"/>
      <c r="XW655" s="328"/>
      <c r="XX655" s="328"/>
      <c r="XY655" s="328"/>
      <c r="XZ655" s="328"/>
      <c r="YA655" s="328"/>
      <c r="YB655" s="328"/>
      <c r="YC655" s="328"/>
      <c r="YD655" s="328"/>
      <c r="YE655" s="328"/>
      <c r="YF655" s="328"/>
      <c r="YG655" s="328"/>
      <c r="YH655" s="328"/>
      <c r="YI655" s="328"/>
      <c r="YJ655" s="328"/>
      <c r="YK655" s="328"/>
      <c r="YL655" s="328"/>
      <c r="YM655" s="328"/>
      <c r="YN655" s="328"/>
      <c r="YO655" s="328"/>
      <c r="YP655" s="328"/>
      <c r="YQ655" s="328"/>
      <c r="YR655" s="328"/>
      <c r="YS655" s="328"/>
      <c r="YT655" s="328"/>
      <c r="YU655" s="328"/>
      <c r="YV655" s="328"/>
      <c r="YW655" s="328"/>
      <c r="YX655" s="328"/>
      <c r="YY655" s="328"/>
      <c r="YZ655" s="328"/>
      <c r="ZA655" s="328"/>
      <c r="ZB655" s="328"/>
      <c r="ZC655" s="328"/>
      <c r="ZD655" s="328"/>
      <c r="ZE655" s="328"/>
      <c r="ZF655" s="328"/>
      <c r="ZG655" s="328"/>
      <c r="ZH655" s="328"/>
      <c r="ZI655" s="328"/>
      <c r="ZJ655" s="328"/>
      <c r="ZK655" s="328"/>
      <c r="ZL655" s="328"/>
      <c r="ZM655" s="328"/>
      <c r="ZN655" s="328"/>
      <c r="ZO655" s="328"/>
      <c r="ZP655" s="328"/>
      <c r="ZQ655" s="328"/>
      <c r="ZR655" s="328"/>
      <c r="ZS655" s="328"/>
      <c r="ZT655" s="328"/>
      <c r="ZU655" s="328"/>
      <c r="ZV655" s="328"/>
      <c r="ZW655" s="328"/>
      <c r="ZX655" s="328"/>
      <c r="ZY655" s="328"/>
      <c r="ZZ655" s="328"/>
      <c r="AAA655" s="328"/>
      <c r="AAB655" s="328"/>
      <c r="AAC655" s="328"/>
      <c r="AAD655" s="328"/>
      <c r="AAE655" s="328"/>
      <c r="AAF655" s="328"/>
      <c r="AAG655" s="328"/>
      <c r="AAH655" s="328"/>
      <c r="AAI655" s="328"/>
      <c r="AAJ655" s="328"/>
      <c r="AAK655" s="328"/>
      <c r="AAL655" s="328"/>
      <c r="AAM655" s="328"/>
      <c r="AAN655" s="328"/>
      <c r="AAO655" s="328"/>
      <c r="AAP655" s="328"/>
      <c r="AAQ655" s="328"/>
      <c r="AAR655" s="328"/>
      <c r="AAS655" s="328"/>
      <c r="AAT655" s="328"/>
      <c r="AAU655" s="328"/>
      <c r="AAV655" s="328"/>
      <c r="AAW655" s="328"/>
      <c r="AAX655" s="328"/>
      <c r="AAY655" s="328"/>
      <c r="AAZ655" s="328"/>
      <c r="ABA655" s="328"/>
      <c r="ABB655" s="328"/>
      <c r="ABC655" s="328"/>
      <c r="ABD655" s="328"/>
      <c r="ABE655" s="328"/>
      <c r="ABF655" s="328"/>
      <c r="ABG655" s="328"/>
      <c r="ABH655" s="328"/>
    </row>
    <row r="656" spans="1:736 9576:9582" s="50" customFormat="1" ht="45.75" customHeight="1">
      <c r="A656" s="571">
        <v>654</v>
      </c>
      <c r="B656" s="402" t="s">
        <v>6593</v>
      </c>
      <c r="C656" s="202" t="s">
        <v>6594</v>
      </c>
      <c r="D656" s="205" t="s">
        <v>645</v>
      </c>
      <c r="E656" s="202">
        <v>45531</v>
      </c>
      <c r="F656" s="203">
        <v>45532</v>
      </c>
      <c r="G656" s="203">
        <v>45646</v>
      </c>
      <c r="H656" s="201" t="s">
        <v>416</v>
      </c>
      <c r="I656" s="206" t="s">
        <v>5874</v>
      </c>
      <c r="J656" s="201" t="s">
        <v>6595</v>
      </c>
      <c r="K656" s="271">
        <v>20471710</v>
      </c>
      <c r="L656" s="201">
        <v>4</v>
      </c>
      <c r="M656" s="272" t="s">
        <v>844</v>
      </c>
      <c r="N656" s="208" t="s">
        <v>98</v>
      </c>
      <c r="O656" s="218" t="s">
        <v>3608</v>
      </c>
      <c r="P656" s="201" t="s">
        <v>6596</v>
      </c>
      <c r="Q656" s="201" t="s">
        <v>6504</v>
      </c>
      <c r="R656" s="210">
        <v>0</v>
      </c>
      <c r="S656" s="201" t="s">
        <v>6597</v>
      </c>
      <c r="T656" s="273">
        <v>40000000</v>
      </c>
      <c r="U656" s="274">
        <v>2024002154</v>
      </c>
      <c r="V656" s="273">
        <f>+T656</f>
        <v>40000000</v>
      </c>
      <c r="W656" s="275">
        <v>45532</v>
      </c>
      <c r="X656" s="276" t="s">
        <v>473</v>
      </c>
      <c r="Y656" s="313">
        <f>+Z656+AA656+AB656</f>
        <v>40000000</v>
      </c>
      <c r="Z656" s="215">
        <f>+V656</f>
        <v>40000000</v>
      </c>
      <c r="AA656" s="216">
        <v>0</v>
      </c>
      <c r="AB656" s="217">
        <f>+AC656+AD656+AE656+AF656+AG656+AH656+AI656+AJ656</f>
        <v>0</v>
      </c>
      <c r="AC656" s="216">
        <v>0</v>
      </c>
      <c r="AD656" s="216">
        <v>0</v>
      </c>
      <c r="AE656" s="216">
        <v>0</v>
      </c>
      <c r="AF656" s="216">
        <v>0</v>
      </c>
      <c r="AG656" s="216">
        <v>0</v>
      </c>
      <c r="AH656" s="216">
        <v>0</v>
      </c>
      <c r="AI656" s="216">
        <v>0</v>
      </c>
      <c r="AJ656" s="216">
        <v>0</v>
      </c>
      <c r="AK656" s="209" t="s">
        <v>104</v>
      </c>
      <c r="AL656" s="191" t="s">
        <v>6598</v>
      </c>
      <c r="AM656" s="201" t="s">
        <v>6599</v>
      </c>
      <c r="AN656" s="207">
        <v>20471710</v>
      </c>
      <c r="AO656" s="209" t="s">
        <v>114</v>
      </c>
      <c r="AP656" s="201" t="s">
        <v>114</v>
      </c>
      <c r="AQ656" s="277" t="s">
        <v>114</v>
      </c>
      <c r="AR656" s="209" t="s">
        <v>114</v>
      </c>
      <c r="AS656" s="201" t="s">
        <v>109</v>
      </c>
      <c r="AT656" s="209" t="s">
        <v>109</v>
      </c>
      <c r="AU656" s="209" t="s">
        <v>392</v>
      </c>
      <c r="AV656" s="201"/>
      <c r="AW656" s="201"/>
      <c r="AX656" s="201" t="s">
        <v>109</v>
      </c>
      <c r="AY656" s="201" t="s">
        <v>108</v>
      </c>
      <c r="AZ656" s="240"/>
      <c r="BA656" s="201"/>
      <c r="BB656" s="241"/>
      <c r="BC656" s="240"/>
      <c r="BD656" s="210"/>
      <c r="BE656" s="210"/>
      <c r="BF656" s="210"/>
      <c r="BG656" s="240"/>
      <c r="BH656" s="221">
        <f>T656+BB656</f>
        <v>40000000</v>
      </c>
      <c r="BI656" s="304" t="s">
        <v>135</v>
      </c>
      <c r="BJ656" s="201"/>
      <c r="BK656" s="201" t="s">
        <v>114</v>
      </c>
      <c r="BL656" s="201"/>
      <c r="BM656" s="296" t="s">
        <v>136</v>
      </c>
      <c r="BN656" s="64" t="s">
        <v>964</v>
      </c>
      <c r="BO656" s="23">
        <v>62</v>
      </c>
      <c r="BP656" s="23" t="s">
        <v>6600</v>
      </c>
      <c r="BQ656" s="23" t="s">
        <v>114</v>
      </c>
      <c r="BR656" s="23" t="s">
        <v>114</v>
      </c>
      <c r="BS656" s="23" t="s">
        <v>114</v>
      </c>
      <c r="BT656" s="23" t="s">
        <v>114</v>
      </c>
      <c r="BU656" s="61" t="s">
        <v>6601</v>
      </c>
      <c r="BV656" s="23">
        <v>3106888798</v>
      </c>
      <c r="BW656" s="65" t="s">
        <v>795</v>
      </c>
      <c r="BX656" s="29" t="s">
        <v>881</v>
      </c>
      <c r="BY656" s="23" t="s">
        <v>119</v>
      </c>
      <c r="BZ656" s="66">
        <v>34609466296</v>
      </c>
      <c r="CA656" s="223" t="s">
        <v>109</v>
      </c>
      <c r="CB656" s="223" t="s">
        <v>109</v>
      </c>
      <c r="CC656" s="223" t="s">
        <v>109</v>
      </c>
      <c r="CD656" s="223" t="s">
        <v>109</v>
      </c>
      <c r="CE656" s="294"/>
      <c r="CF656" s="294"/>
      <c r="CG656" s="223"/>
      <c r="CH656" s="223"/>
      <c r="CI656" s="223"/>
      <c r="CJ656" s="223"/>
      <c r="CK656" s="223"/>
      <c r="CL656" s="223"/>
      <c r="CM656" s="303"/>
      <c r="CN656" s="223"/>
      <c r="CO656" s="297"/>
    </row>
    <row r="657" spans="1:736" s="290" customFormat="1" ht="45.75" customHeight="1">
      <c r="A657" s="595">
        <f>1+A656</f>
        <v>655</v>
      </c>
      <c r="B657" s="368" t="s">
        <v>6602</v>
      </c>
      <c r="C657" s="363" t="s">
        <v>6603</v>
      </c>
      <c r="D657" s="138" t="s">
        <v>6230</v>
      </c>
      <c r="E657" s="363">
        <v>45531</v>
      </c>
      <c r="F657" s="364">
        <v>45533</v>
      </c>
      <c r="G657" s="364">
        <v>45653</v>
      </c>
      <c r="H657" s="168" t="s">
        <v>416</v>
      </c>
      <c r="I657" s="365" t="s">
        <v>5874</v>
      </c>
      <c r="J657" s="387" t="s">
        <v>194</v>
      </c>
      <c r="K657" s="366">
        <v>1075651285</v>
      </c>
      <c r="L657" s="168">
        <v>9</v>
      </c>
      <c r="M657" s="362" t="s">
        <v>844</v>
      </c>
      <c r="N657" s="367" t="s">
        <v>98</v>
      </c>
      <c r="O657" s="368" t="s">
        <v>4469</v>
      </c>
      <c r="P657" s="168" t="s">
        <v>6604</v>
      </c>
      <c r="Q657" s="168" t="s">
        <v>6605</v>
      </c>
      <c r="R657" s="369">
        <v>124</v>
      </c>
      <c r="S657" s="168" t="s">
        <v>6606</v>
      </c>
      <c r="T657" s="370">
        <v>29834400</v>
      </c>
      <c r="U657" s="371" t="s">
        <v>6607</v>
      </c>
      <c r="V657" s="370">
        <f>+T657</f>
        <v>29834400</v>
      </c>
      <c r="W657" s="372">
        <v>45532</v>
      </c>
      <c r="X657" s="373" t="s">
        <v>473</v>
      </c>
      <c r="Y657" s="374">
        <f>+Z657+AA657+AB657</f>
        <v>29834400</v>
      </c>
      <c r="Z657" s="375">
        <f>+V657</f>
        <v>29834400</v>
      </c>
      <c r="AA657" s="376">
        <v>0</v>
      </c>
      <c r="AB657" s="377">
        <f>+AC657+AD657+AE657+AF657+AG657+AH657+AI657+AJ657</f>
        <v>0</v>
      </c>
      <c r="AC657" s="376">
        <v>0</v>
      </c>
      <c r="AD657" s="376">
        <v>0</v>
      </c>
      <c r="AE657" s="376">
        <v>0</v>
      </c>
      <c r="AF657" s="376">
        <v>0</v>
      </c>
      <c r="AG657" s="376">
        <v>0</v>
      </c>
      <c r="AH657" s="376">
        <v>0</v>
      </c>
      <c r="AI657" s="376">
        <v>0</v>
      </c>
      <c r="AJ657" s="376">
        <v>0</v>
      </c>
      <c r="AK657" s="378" t="s">
        <v>104</v>
      </c>
      <c r="AL657" s="379" t="s">
        <v>6608</v>
      </c>
      <c r="AM657" s="168" t="s">
        <v>200</v>
      </c>
      <c r="AN657" s="380">
        <v>11411633</v>
      </c>
      <c r="AO657" s="378" t="s">
        <v>114</v>
      </c>
      <c r="AP657" s="168" t="s">
        <v>114</v>
      </c>
      <c r="AQ657" s="381" t="s">
        <v>114</v>
      </c>
      <c r="AR657" s="378" t="s">
        <v>114</v>
      </c>
      <c r="AS657" s="168" t="s">
        <v>109</v>
      </c>
      <c r="AT657" s="378" t="s">
        <v>109</v>
      </c>
      <c r="AU657" s="378" t="s">
        <v>392</v>
      </c>
      <c r="AV657" s="168"/>
      <c r="AW657" s="168"/>
      <c r="AX657" s="168" t="s">
        <v>109</v>
      </c>
      <c r="AY657" s="168" t="s">
        <v>108</v>
      </c>
      <c r="AZ657" s="382"/>
      <c r="BA657" s="168"/>
      <c r="BB657" s="383"/>
      <c r="BC657" s="382"/>
      <c r="BD657" s="369"/>
      <c r="BE657" s="369"/>
      <c r="BF657" s="369"/>
      <c r="BG657" s="382"/>
      <c r="BH657" s="384">
        <f>T657+BB657</f>
        <v>29834400</v>
      </c>
      <c r="BI657" s="349" t="s">
        <v>113</v>
      </c>
      <c r="BJ657" s="168"/>
      <c r="BK657" s="168" t="s">
        <v>114</v>
      </c>
      <c r="BL657" s="168"/>
      <c r="BM657" s="387"/>
      <c r="BN657" s="385" t="s">
        <v>964</v>
      </c>
      <c r="BO657" s="367">
        <v>38</v>
      </c>
      <c r="BP657" s="367">
        <v>31573</v>
      </c>
      <c r="BQ657" s="367" t="s">
        <v>114</v>
      </c>
      <c r="BR657" s="367" t="s">
        <v>114</v>
      </c>
      <c r="BS657" s="367" t="s">
        <v>114</v>
      </c>
      <c r="BT657" s="367" t="s">
        <v>114</v>
      </c>
      <c r="BU657" s="349" t="s">
        <v>6609</v>
      </c>
      <c r="BV657" s="367">
        <v>3208373222</v>
      </c>
      <c r="BW657" s="386" t="s">
        <v>202</v>
      </c>
      <c r="BX657" s="387" t="s">
        <v>881</v>
      </c>
      <c r="BY657" s="367" t="s">
        <v>119</v>
      </c>
      <c r="BZ657" s="388">
        <v>33248956912</v>
      </c>
      <c r="CA657" s="172" t="s">
        <v>109</v>
      </c>
      <c r="CB657" s="172" t="s">
        <v>109</v>
      </c>
      <c r="CC657" s="172" t="s">
        <v>109</v>
      </c>
      <c r="CD657" s="172" t="s">
        <v>109</v>
      </c>
      <c r="CE657" s="172"/>
      <c r="CF657" s="172"/>
      <c r="CG657" s="172"/>
      <c r="CH657" s="172"/>
      <c r="CI657" s="172"/>
      <c r="CJ657" s="172"/>
      <c r="CK657" s="172"/>
      <c r="CL657" s="172"/>
      <c r="CM657" s="172" t="s">
        <v>109</v>
      </c>
      <c r="CN657" s="172"/>
      <c r="CO657" s="297"/>
      <c r="CP657" s="50"/>
      <c r="CQ657" s="50"/>
      <c r="CR657" s="50"/>
      <c r="CS657" s="50"/>
      <c r="CT657" s="50"/>
      <c r="CU657" s="50"/>
      <c r="CV657" s="50"/>
      <c r="CW657" s="50"/>
      <c r="CX657" s="50"/>
      <c r="CY657" s="50"/>
      <c r="CZ657" s="50"/>
      <c r="DA657" s="50"/>
      <c r="DB657" s="50"/>
      <c r="DC657" s="50"/>
      <c r="DD657" s="50"/>
      <c r="DE657" s="50"/>
      <c r="DF657" s="50"/>
      <c r="DG657" s="50"/>
      <c r="DH657" s="50"/>
      <c r="DI657" s="50"/>
      <c r="DJ657" s="50"/>
      <c r="DK657" s="50"/>
      <c r="DL657" s="50"/>
      <c r="DM657" s="50"/>
      <c r="DN657" s="50"/>
      <c r="DO657" s="50"/>
      <c r="DP657" s="50"/>
      <c r="DQ657" s="50"/>
      <c r="DR657" s="50"/>
      <c r="DS657" s="50"/>
      <c r="DT657" s="50"/>
      <c r="DU657" s="50"/>
      <c r="DV657" s="50"/>
      <c r="DW657" s="50"/>
      <c r="DX657" s="50"/>
      <c r="DY657" s="50"/>
      <c r="DZ657" s="50"/>
      <c r="EA657" s="50"/>
      <c r="EB657" s="50"/>
      <c r="EC657" s="50"/>
      <c r="ED657" s="50"/>
      <c r="EE657" s="50"/>
      <c r="EF657" s="50"/>
      <c r="EG657" s="50"/>
      <c r="EH657" s="50"/>
      <c r="EI657" s="50"/>
      <c r="EJ657" s="50"/>
      <c r="EK657" s="50"/>
      <c r="EL657" s="50"/>
      <c r="EM657" s="50"/>
      <c r="EN657" s="50"/>
      <c r="EO657" s="50"/>
      <c r="EP657" s="50"/>
      <c r="EQ657" s="50"/>
      <c r="ER657" s="50"/>
      <c r="ES657" s="50"/>
      <c r="ET657" s="50"/>
      <c r="EU657" s="50"/>
      <c r="EV657" s="50"/>
      <c r="EW657" s="50"/>
      <c r="EX657" s="50"/>
      <c r="EY657" s="50"/>
      <c r="EZ657" s="50"/>
      <c r="FA657" s="50"/>
      <c r="FB657" s="50"/>
      <c r="FC657" s="50"/>
      <c r="FD657" s="50"/>
      <c r="FE657" s="50"/>
      <c r="FF657" s="50"/>
      <c r="FG657" s="50"/>
      <c r="FH657" s="50"/>
      <c r="FI657" s="50"/>
      <c r="FJ657" s="50"/>
      <c r="FK657" s="50"/>
      <c r="FL657" s="50"/>
      <c r="FM657" s="50"/>
      <c r="FN657" s="50"/>
      <c r="FO657" s="50"/>
      <c r="FP657" s="50"/>
      <c r="FQ657" s="50"/>
      <c r="FR657" s="50"/>
      <c r="FS657" s="50"/>
      <c r="FT657" s="50"/>
      <c r="FU657" s="50"/>
      <c r="FV657" s="50"/>
      <c r="FW657" s="50"/>
      <c r="FX657" s="50"/>
      <c r="FY657" s="50"/>
      <c r="FZ657" s="50"/>
      <c r="GA657" s="50"/>
      <c r="GB657" s="50"/>
      <c r="GC657" s="50"/>
      <c r="GD657" s="50"/>
      <c r="GE657" s="50"/>
      <c r="GF657" s="50"/>
      <c r="GG657" s="50"/>
      <c r="GH657" s="50"/>
      <c r="GI657" s="50"/>
      <c r="GJ657" s="50"/>
      <c r="GK657" s="50"/>
      <c r="GL657" s="50"/>
      <c r="GM657" s="50"/>
      <c r="GN657" s="50"/>
      <c r="GO657" s="50"/>
      <c r="GP657" s="50"/>
      <c r="GQ657" s="50"/>
      <c r="GR657" s="50"/>
      <c r="GS657" s="50"/>
      <c r="GT657" s="50"/>
      <c r="GU657" s="50"/>
      <c r="GV657" s="16"/>
      <c r="GW657" s="16"/>
      <c r="GX657" s="16"/>
      <c r="GY657" s="16"/>
      <c r="GZ657" s="16"/>
      <c r="HA657" s="16"/>
      <c r="HB657" s="16"/>
      <c r="HC657" s="16"/>
      <c r="HD657" s="16"/>
      <c r="HE657" s="16"/>
      <c r="HF657" s="16"/>
      <c r="HG657" s="16"/>
      <c r="HH657" s="16"/>
      <c r="HI657" s="16"/>
      <c r="HJ657" s="16"/>
      <c r="HK657" s="16"/>
      <c r="HL657" s="16"/>
      <c r="HM657" s="16"/>
      <c r="HN657" s="16"/>
      <c r="HO657" s="16"/>
      <c r="HP657" s="16"/>
      <c r="HQ657" s="16"/>
      <c r="HR657" s="16"/>
      <c r="HS657" s="16"/>
      <c r="HT657" s="16"/>
      <c r="HU657" s="16"/>
      <c r="HV657" s="16"/>
      <c r="HW657" s="16"/>
      <c r="HX657" s="16"/>
      <c r="HY657" s="16"/>
      <c r="HZ657" s="16"/>
      <c r="IA657" s="16"/>
      <c r="IB657" s="16"/>
      <c r="IC657" s="16"/>
      <c r="ID657" s="16"/>
      <c r="IE657" s="16"/>
      <c r="IF657" s="16"/>
      <c r="IG657" s="16"/>
      <c r="IH657" s="16"/>
      <c r="II657" s="16"/>
      <c r="IJ657" s="16"/>
      <c r="IK657" s="16"/>
      <c r="IL657" s="16"/>
      <c r="IM657" s="16"/>
      <c r="IN657" s="16"/>
      <c r="IO657" s="16"/>
      <c r="IP657" s="16"/>
      <c r="IQ657" s="16"/>
      <c r="IR657" s="16"/>
      <c r="IS657" s="16"/>
      <c r="IT657" s="16"/>
      <c r="IU657" s="16"/>
      <c r="IV657" s="16"/>
      <c r="IW657" s="16"/>
      <c r="IX657" s="16"/>
      <c r="IY657" s="16"/>
      <c r="IZ657" s="16"/>
      <c r="JA657" s="16"/>
      <c r="JB657" s="16"/>
      <c r="JC657" s="16"/>
      <c r="JD657" s="16"/>
      <c r="JE657" s="16"/>
      <c r="JF657" s="16"/>
      <c r="JG657" s="16"/>
      <c r="JH657" s="16"/>
      <c r="JI657" s="16"/>
      <c r="JJ657" s="16"/>
      <c r="JK657" s="16"/>
      <c r="JL657" s="16"/>
      <c r="JM657" s="16"/>
      <c r="JN657" s="16"/>
      <c r="JO657" s="16"/>
      <c r="JP657" s="16"/>
      <c r="JQ657" s="16"/>
      <c r="JR657" s="16"/>
      <c r="JS657" s="16"/>
      <c r="JT657" s="16"/>
      <c r="JU657" s="16"/>
      <c r="JV657" s="16"/>
      <c r="JW657" s="16"/>
      <c r="JX657" s="16"/>
      <c r="JY657" s="16"/>
      <c r="JZ657" s="16"/>
      <c r="KA657" s="16"/>
      <c r="KB657" s="16"/>
      <c r="KC657" s="16"/>
      <c r="KD657" s="16"/>
      <c r="KE657" s="16"/>
      <c r="KF657" s="16"/>
      <c r="KG657" s="16"/>
      <c r="KH657" s="16"/>
      <c r="KI657" s="16"/>
      <c r="KJ657" s="16"/>
      <c r="KK657" s="16"/>
      <c r="KL657" s="16"/>
      <c r="KM657" s="16"/>
      <c r="KN657" s="16"/>
      <c r="KO657" s="16"/>
      <c r="KP657" s="16"/>
      <c r="KQ657" s="16"/>
      <c r="KR657" s="16"/>
      <c r="KS657" s="16"/>
      <c r="KT657" s="16"/>
      <c r="KU657" s="16"/>
      <c r="KV657" s="16"/>
      <c r="KW657" s="16"/>
      <c r="KX657" s="16"/>
      <c r="KY657" s="16"/>
      <c r="KZ657" s="16"/>
      <c r="LA657" s="16"/>
      <c r="LB657" s="16"/>
      <c r="LC657" s="16"/>
      <c r="LD657" s="16"/>
      <c r="LE657" s="16"/>
      <c r="LF657" s="16"/>
      <c r="LG657" s="16"/>
      <c r="LH657" s="16"/>
      <c r="LI657" s="16"/>
      <c r="LJ657" s="16"/>
      <c r="LK657" s="16"/>
      <c r="LL657" s="16"/>
      <c r="LM657" s="16"/>
      <c r="LN657" s="16"/>
      <c r="LO657" s="16"/>
      <c r="LP657" s="16"/>
      <c r="LQ657" s="16"/>
      <c r="LR657" s="16"/>
      <c r="LS657" s="16"/>
      <c r="LT657" s="16"/>
      <c r="LU657" s="16"/>
      <c r="LV657" s="16"/>
      <c r="LW657" s="16"/>
      <c r="LX657" s="16"/>
      <c r="LY657" s="16"/>
      <c r="LZ657" s="16"/>
      <c r="MA657" s="16"/>
      <c r="MB657" s="16"/>
      <c r="MC657" s="16"/>
      <c r="MD657" s="16"/>
      <c r="ME657" s="16"/>
      <c r="MF657" s="16"/>
      <c r="MG657" s="16"/>
      <c r="MH657" s="16"/>
      <c r="MI657" s="16"/>
      <c r="MJ657" s="16"/>
      <c r="MK657" s="16"/>
      <c r="ML657" s="16"/>
      <c r="MM657" s="16"/>
      <c r="MN657" s="16"/>
      <c r="MO657" s="16"/>
      <c r="MP657" s="16"/>
      <c r="MQ657" s="16"/>
      <c r="MR657" s="16"/>
      <c r="MS657" s="16"/>
      <c r="MT657" s="16"/>
      <c r="MU657" s="16"/>
      <c r="MV657" s="16"/>
      <c r="MW657" s="16"/>
      <c r="MX657" s="16"/>
      <c r="MY657" s="16"/>
      <c r="MZ657" s="16"/>
      <c r="NA657" s="16"/>
      <c r="NB657" s="16"/>
      <c r="NC657" s="16"/>
      <c r="ND657" s="16"/>
      <c r="NE657" s="16"/>
      <c r="NF657" s="16"/>
      <c r="NG657" s="16"/>
      <c r="NH657" s="16"/>
      <c r="NI657" s="16"/>
      <c r="NJ657" s="16"/>
      <c r="NK657" s="16"/>
      <c r="NL657" s="16"/>
      <c r="NM657" s="16"/>
      <c r="NN657" s="16"/>
      <c r="NO657" s="16"/>
      <c r="NP657" s="16"/>
      <c r="NQ657" s="16"/>
      <c r="NR657" s="16"/>
      <c r="NS657" s="16"/>
      <c r="NT657" s="16"/>
      <c r="NU657" s="16"/>
      <c r="NV657" s="16"/>
      <c r="NW657" s="16"/>
      <c r="NX657" s="16"/>
      <c r="NY657" s="16"/>
      <c r="NZ657" s="16"/>
      <c r="OA657" s="16"/>
      <c r="OB657" s="16"/>
      <c r="OC657" s="16"/>
      <c r="OD657" s="16"/>
      <c r="OE657" s="16"/>
      <c r="OF657" s="16"/>
      <c r="OG657" s="16"/>
      <c r="OH657" s="16"/>
      <c r="OI657" s="16"/>
      <c r="OJ657" s="16"/>
      <c r="OK657" s="16"/>
      <c r="OL657" s="16"/>
      <c r="OM657" s="16"/>
      <c r="ON657" s="16"/>
      <c r="OO657" s="16"/>
      <c r="OP657" s="16"/>
      <c r="OQ657" s="16"/>
      <c r="OR657" s="16"/>
      <c r="OS657" s="16"/>
      <c r="OT657" s="16"/>
      <c r="OU657" s="16"/>
      <c r="OV657" s="16"/>
      <c r="OW657" s="16"/>
      <c r="OX657" s="16"/>
      <c r="OY657" s="16"/>
      <c r="OZ657" s="16"/>
      <c r="PA657" s="16"/>
      <c r="PB657" s="16"/>
      <c r="PC657" s="16"/>
      <c r="PD657" s="16"/>
      <c r="PE657" s="16"/>
      <c r="PF657" s="16"/>
      <c r="PG657" s="16"/>
      <c r="PH657" s="16"/>
      <c r="PI657" s="16"/>
      <c r="PJ657" s="16"/>
      <c r="PK657" s="16"/>
      <c r="PL657" s="16"/>
      <c r="PM657" s="16"/>
      <c r="PN657" s="16"/>
      <c r="PO657" s="16"/>
      <c r="PP657" s="16"/>
      <c r="PQ657" s="16"/>
      <c r="PR657" s="16"/>
      <c r="PS657" s="16"/>
      <c r="PT657" s="16"/>
      <c r="PU657" s="16"/>
      <c r="PV657" s="16"/>
      <c r="PW657" s="16"/>
      <c r="PX657" s="16"/>
      <c r="PY657" s="16"/>
      <c r="PZ657" s="16"/>
      <c r="QA657" s="16"/>
      <c r="QB657" s="16"/>
      <c r="QC657" s="16"/>
      <c r="QD657" s="16"/>
      <c r="QE657" s="16"/>
      <c r="QF657" s="16"/>
      <c r="QG657" s="16"/>
      <c r="QH657" s="16"/>
      <c r="QI657" s="16"/>
      <c r="QJ657" s="16"/>
      <c r="QK657" s="16"/>
      <c r="QL657" s="16"/>
      <c r="QM657" s="16"/>
      <c r="QN657" s="16"/>
      <c r="QO657" s="16"/>
      <c r="QP657" s="16"/>
      <c r="QQ657" s="16"/>
      <c r="QR657" s="16"/>
      <c r="QS657" s="16"/>
      <c r="QT657" s="16"/>
      <c r="QU657" s="16"/>
      <c r="QV657" s="16"/>
      <c r="QW657" s="16"/>
      <c r="QX657" s="16"/>
      <c r="QY657" s="16"/>
      <c r="QZ657" s="16"/>
      <c r="RA657" s="16"/>
      <c r="RB657" s="16"/>
      <c r="RC657" s="16"/>
      <c r="RD657" s="16"/>
      <c r="RE657" s="16"/>
      <c r="RF657" s="16"/>
      <c r="RG657" s="16"/>
      <c r="RH657" s="16"/>
      <c r="RI657" s="16"/>
      <c r="RJ657" s="16"/>
      <c r="RK657" s="16"/>
      <c r="RL657" s="16"/>
      <c r="RM657" s="16"/>
      <c r="RN657" s="16"/>
      <c r="RO657" s="16"/>
      <c r="RP657" s="16"/>
      <c r="RQ657" s="16"/>
      <c r="RR657" s="16"/>
      <c r="RS657" s="16"/>
      <c r="RT657" s="16"/>
      <c r="RU657" s="16"/>
      <c r="RV657" s="16"/>
      <c r="RW657" s="16"/>
      <c r="RX657" s="16"/>
      <c r="RY657" s="16"/>
      <c r="RZ657" s="16"/>
      <c r="SA657" s="16"/>
      <c r="SB657" s="16"/>
      <c r="SC657" s="16"/>
      <c r="SD657" s="16"/>
      <c r="SE657" s="16"/>
      <c r="SF657" s="16"/>
      <c r="SG657" s="16"/>
      <c r="SH657" s="16"/>
      <c r="SI657" s="16"/>
      <c r="SJ657" s="16"/>
      <c r="SK657" s="16"/>
      <c r="SL657" s="16"/>
      <c r="SM657" s="16"/>
      <c r="SN657" s="16"/>
      <c r="SO657" s="16"/>
      <c r="SP657" s="16"/>
      <c r="SQ657" s="16"/>
      <c r="SR657" s="16"/>
      <c r="SS657" s="16"/>
      <c r="ST657" s="16"/>
      <c r="SU657" s="16"/>
      <c r="SV657" s="16"/>
      <c r="SW657" s="16"/>
      <c r="SX657" s="16"/>
      <c r="SY657" s="16"/>
      <c r="SZ657" s="16"/>
      <c r="TA657" s="16"/>
      <c r="TB657" s="16"/>
      <c r="TC657" s="16"/>
      <c r="TD657" s="16"/>
      <c r="TE657" s="16"/>
      <c r="TF657" s="16"/>
      <c r="TG657" s="16"/>
      <c r="TH657" s="16"/>
      <c r="TI657" s="16"/>
      <c r="TJ657" s="16"/>
      <c r="TK657" s="16"/>
      <c r="TL657" s="16"/>
      <c r="TM657" s="16"/>
      <c r="TN657" s="16"/>
      <c r="TO657" s="16"/>
      <c r="TP657" s="16"/>
      <c r="TQ657" s="16"/>
      <c r="TR657" s="16"/>
      <c r="TS657" s="16"/>
      <c r="TT657" s="16"/>
      <c r="TU657" s="16"/>
      <c r="TV657" s="16"/>
      <c r="TW657" s="16"/>
      <c r="TX657" s="16"/>
      <c r="TY657" s="16"/>
      <c r="TZ657" s="16"/>
      <c r="UA657" s="16"/>
      <c r="UB657" s="16"/>
      <c r="UC657" s="16"/>
      <c r="UD657" s="16"/>
      <c r="UE657" s="16"/>
      <c r="UF657" s="16"/>
      <c r="UG657" s="16"/>
      <c r="UH657" s="16"/>
      <c r="UI657" s="16"/>
      <c r="UJ657" s="16"/>
      <c r="UK657" s="16"/>
      <c r="UL657" s="16"/>
      <c r="UM657" s="16"/>
      <c r="UN657" s="16"/>
      <c r="UO657" s="16"/>
      <c r="UP657" s="16"/>
      <c r="UQ657" s="16"/>
      <c r="UR657" s="16"/>
      <c r="US657" s="16"/>
      <c r="UT657" s="16"/>
      <c r="UU657" s="16"/>
      <c r="UV657" s="16"/>
      <c r="UW657" s="16"/>
      <c r="UX657" s="16"/>
      <c r="UY657" s="16"/>
      <c r="UZ657" s="16"/>
      <c r="VA657" s="16"/>
      <c r="VB657" s="16"/>
      <c r="VC657" s="16"/>
      <c r="VD657" s="16"/>
      <c r="VE657" s="16"/>
      <c r="VF657" s="16"/>
      <c r="VG657" s="16"/>
      <c r="VH657" s="16"/>
      <c r="VI657" s="16"/>
      <c r="VJ657" s="16"/>
      <c r="VK657" s="16"/>
      <c r="VL657" s="16"/>
      <c r="VM657" s="16"/>
      <c r="VN657" s="16"/>
      <c r="VO657" s="16"/>
      <c r="VP657" s="16"/>
      <c r="VQ657" s="16"/>
      <c r="VR657" s="16"/>
      <c r="VS657" s="16"/>
      <c r="VT657" s="16"/>
      <c r="VU657" s="16"/>
      <c r="VV657" s="16"/>
      <c r="VW657" s="16"/>
      <c r="VX657" s="16"/>
      <c r="VY657" s="16"/>
      <c r="VZ657" s="16"/>
      <c r="WA657" s="16"/>
      <c r="WB657" s="16"/>
      <c r="WC657" s="16"/>
      <c r="WD657" s="16"/>
      <c r="WE657" s="16"/>
      <c r="WF657" s="16"/>
      <c r="WG657" s="16"/>
      <c r="WH657" s="16"/>
      <c r="WI657" s="16"/>
      <c r="WJ657" s="16"/>
      <c r="WK657" s="16"/>
      <c r="WL657" s="16"/>
      <c r="WM657" s="16"/>
      <c r="WN657" s="16"/>
      <c r="WO657" s="16"/>
      <c r="WP657" s="16"/>
      <c r="WQ657" s="16"/>
      <c r="WR657" s="16"/>
      <c r="WS657" s="16"/>
      <c r="WT657" s="16"/>
      <c r="WU657" s="16"/>
      <c r="WV657" s="16"/>
      <c r="WW657" s="16"/>
      <c r="WX657" s="16"/>
      <c r="WY657" s="16"/>
      <c r="WZ657" s="16"/>
      <c r="XA657" s="16"/>
      <c r="XB657" s="16"/>
      <c r="XC657" s="16"/>
      <c r="XD657" s="16"/>
      <c r="XE657" s="16"/>
      <c r="XF657" s="16"/>
      <c r="XG657" s="16"/>
      <c r="XH657" s="16"/>
      <c r="XI657" s="16"/>
      <c r="XJ657" s="16"/>
      <c r="XK657" s="16"/>
      <c r="XL657" s="16"/>
      <c r="XM657" s="16"/>
      <c r="XN657" s="16"/>
      <c r="XO657" s="16"/>
      <c r="XP657" s="16"/>
      <c r="XQ657" s="16"/>
      <c r="XR657" s="16"/>
      <c r="XS657" s="16"/>
      <c r="XT657" s="16"/>
      <c r="XU657" s="16"/>
      <c r="XV657" s="16"/>
      <c r="XW657" s="16"/>
      <c r="XX657" s="16"/>
      <c r="XY657" s="16"/>
      <c r="XZ657" s="16"/>
      <c r="YA657" s="16"/>
      <c r="YB657" s="16"/>
      <c r="YC657" s="16"/>
      <c r="YD657" s="16"/>
      <c r="YE657" s="16"/>
      <c r="YF657" s="16"/>
      <c r="YG657" s="16"/>
      <c r="YH657" s="16"/>
      <c r="YI657" s="16"/>
      <c r="YJ657" s="16"/>
      <c r="YK657" s="16"/>
      <c r="YL657" s="16"/>
      <c r="YM657" s="16"/>
      <c r="YN657" s="16"/>
      <c r="YO657" s="16"/>
      <c r="YP657" s="16"/>
      <c r="YQ657" s="16"/>
      <c r="YR657" s="16"/>
      <c r="YS657" s="16"/>
      <c r="YT657" s="16"/>
      <c r="YU657" s="16"/>
      <c r="YV657" s="16"/>
      <c r="YW657" s="16"/>
      <c r="YX657" s="16"/>
      <c r="YY657" s="16"/>
      <c r="YZ657" s="16"/>
      <c r="ZA657" s="16"/>
      <c r="ZB657" s="16"/>
      <c r="ZC657" s="16"/>
      <c r="ZD657" s="16"/>
      <c r="ZE657" s="16"/>
      <c r="ZF657" s="16"/>
      <c r="ZG657" s="16"/>
      <c r="ZH657" s="16"/>
      <c r="ZI657" s="16"/>
      <c r="ZJ657" s="16"/>
      <c r="ZK657" s="16"/>
      <c r="ZL657" s="16"/>
      <c r="ZM657" s="16"/>
      <c r="ZN657" s="16"/>
      <c r="ZO657" s="16"/>
      <c r="ZP657" s="16"/>
      <c r="ZQ657" s="16"/>
      <c r="ZR657" s="16"/>
      <c r="ZS657" s="16"/>
      <c r="ZT657" s="16"/>
      <c r="ZU657" s="16"/>
      <c r="ZV657" s="16"/>
      <c r="ZW657" s="16"/>
      <c r="ZX657" s="16"/>
      <c r="ZY657" s="16"/>
      <c r="ZZ657" s="16"/>
      <c r="AAA657" s="16"/>
      <c r="AAB657" s="16"/>
      <c r="AAC657" s="16"/>
      <c r="AAD657" s="16"/>
      <c r="AAE657" s="16"/>
      <c r="AAF657" s="16"/>
      <c r="AAG657" s="16"/>
      <c r="AAH657" s="16"/>
      <c r="AAI657" s="16"/>
      <c r="AAJ657" s="16"/>
      <c r="AAK657" s="16"/>
      <c r="AAL657" s="16"/>
      <c r="AAM657" s="16"/>
      <c r="AAN657" s="16"/>
      <c r="AAO657" s="16"/>
      <c r="AAP657" s="16"/>
      <c r="AAQ657" s="16"/>
      <c r="AAR657" s="16"/>
      <c r="AAS657" s="16"/>
      <c r="AAT657" s="16"/>
      <c r="AAU657" s="16"/>
      <c r="AAV657" s="16"/>
      <c r="AAW657" s="16"/>
      <c r="AAX657" s="16"/>
      <c r="AAY657" s="16"/>
      <c r="AAZ657" s="16"/>
      <c r="ABA657" s="16"/>
      <c r="ABB657" s="16"/>
      <c r="ABC657" s="16"/>
      <c r="ABD657" s="16"/>
      <c r="ABE657" s="16"/>
      <c r="ABF657" s="16"/>
      <c r="ABG657" s="16"/>
      <c r="ABH657" s="16"/>
    </row>
    <row r="658" spans="1:736" s="50" customFormat="1" ht="45.75" customHeight="1">
      <c r="A658" s="589">
        <f>1+A657</f>
        <v>656</v>
      </c>
      <c r="B658" s="368" t="s">
        <v>6610</v>
      </c>
      <c r="C658" s="363" t="s">
        <v>6611</v>
      </c>
      <c r="D658" s="138" t="s">
        <v>6468</v>
      </c>
      <c r="E658" s="363">
        <v>45531</v>
      </c>
      <c r="F658" s="364">
        <v>45532</v>
      </c>
      <c r="G658" s="364">
        <v>45646</v>
      </c>
      <c r="H658" s="168" t="s">
        <v>416</v>
      </c>
      <c r="I658" s="365" t="s">
        <v>180</v>
      </c>
      <c r="J658" s="387" t="s">
        <v>6612</v>
      </c>
      <c r="K658" s="366">
        <v>80067578</v>
      </c>
      <c r="L658" s="168">
        <v>4</v>
      </c>
      <c r="M658" s="362" t="s">
        <v>844</v>
      </c>
      <c r="N658" s="367" t="s">
        <v>98</v>
      </c>
      <c r="O658" s="368" t="s">
        <v>6113</v>
      </c>
      <c r="P658" s="168" t="s">
        <v>6613</v>
      </c>
      <c r="Q658" s="168" t="s">
        <v>6614</v>
      </c>
      <c r="R658" s="369">
        <v>118</v>
      </c>
      <c r="S658" s="168" t="s">
        <v>6615</v>
      </c>
      <c r="T658" s="370">
        <v>26314000</v>
      </c>
      <c r="U658" s="371" t="s">
        <v>6616</v>
      </c>
      <c r="V658" s="370">
        <f>+T658</f>
        <v>26314000</v>
      </c>
      <c r="W658" s="372">
        <v>45532</v>
      </c>
      <c r="X658" s="373" t="s">
        <v>473</v>
      </c>
      <c r="Y658" s="374">
        <f>+Z658+AA658+AB658</f>
        <v>26314000</v>
      </c>
      <c r="Z658" s="375">
        <f>+V658</f>
        <v>26314000</v>
      </c>
      <c r="AA658" s="376">
        <v>0</v>
      </c>
      <c r="AB658" s="377">
        <f>+AC658+AD658+AE658+AF658+AG658+AH658+AI658+AJ658</f>
        <v>0</v>
      </c>
      <c r="AC658" s="376">
        <v>0</v>
      </c>
      <c r="AD658" s="376">
        <v>0</v>
      </c>
      <c r="AE658" s="376">
        <v>0</v>
      </c>
      <c r="AF658" s="376">
        <v>0</v>
      </c>
      <c r="AG658" s="376">
        <v>0</v>
      </c>
      <c r="AH658" s="376">
        <v>0</v>
      </c>
      <c r="AI658" s="376">
        <v>0</v>
      </c>
      <c r="AJ658" s="376">
        <v>0</v>
      </c>
      <c r="AK658" s="378" t="s">
        <v>104</v>
      </c>
      <c r="AL658" s="379" t="s">
        <v>6617</v>
      </c>
      <c r="AM658" s="168" t="s">
        <v>6618</v>
      </c>
      <c r="AN658" s="380">
        <v>1072644190</v>
      </c>
      <c r="AO658" s="378" t="s">
        <v>114</v>
      </c>
      <c r="AP658" s="168" t="s">
        <v>114</v>
      </c>
      <c r="AQ658" s="381" t="s">
        <v>114</v>
      </c>
      <c r="AR658" s="378" t="s">
        <v>114</v>
      </c>
      <c r="AS658" s="168" t="s">
        <v>109</v>
      </c>
      <c r="AT658" s="378" t="s">
        <v>109</v>
      </c>
      <c r="AU658" s="378" t="s">
        <v>392</v>
      </c>
      <c r="AV658" s="168"/>
      <c r="AW658" s="168"/>
      <c r="AX658" s="168" t="s">
        <v>109</v>
      </c>
      <c r="AY658" s="168" t="s">
        <v>108</v>
      </c>
      <c r="AZ658" s="382"/>
      <c r="BA658" s="168"/>
      <c r="BB658" s="383"/>
      <c r="BC658" s="382"/>
      <c r="BD658" s="369"/>
      <c r="BE658" s="369"/>
      <c r="BF658" s="369"/>
      <c r="BG658" s="382"/>
      <c r="BH658" s="384">
        <f>T658+BB658</f>
        <v>26314000</v>
      </c>
      <c r="BI658" s="304" t="s">
        <v>135</v>
      </c>
      <c r="BJ658" s="168"/>
      <c r="BK658" s="168" t="s">
        <v>114</v>
      </c>
      <c r="BL658" s="168"/>
      <c r="BM658" s="296" t="s">
        <v>136</v>
      </c>
      <c r="BN658" s="385" t="s">
        <v>115</v>
      </c>
      <c r="BO658" s="367">
        <v>45</v>
      </c>
      <c r="BP658" s="367">
        <v>29173</v>
      </c>
      <c r="BQ658" s="367" t="s">
        <v>109</v>
      </c>
      <c r="BR658" s="367" t="s">
        <v>114</v>
      </c>
      <c r="BS658" s="367" t="s">
        <v>114</v>
      </c>
      <c r="BT658" s="367" t="s">
        <v>114</v>
      </c>
      <c r="BU658" s="349" t="s">
        <v>6619</v>
      </c>
      <c r="BV658" s="367">
        <v>3188885817</v>
      </c>
      <c r="BW658" s="386" t="s">
        <v>6620</v>
      </c>
      <c r="BX658" s="387" t="s">
        <v>881</v>
      </c>
      <c r="BY658" s="367" t="s">
        <v>119</v>
      </c>
      <c r="BZ658" s="388">
        <v>67418929976</v>
      </c>
      <c r="CA658" s="172" t="s">
        <v>109</v>
      </c>
      <c r="CB658" s="172" t="s">
        <v>109</v>
      </c>
      <c r="CC658" s="172" t="s">
        <v>109</v>
      </c>
      <c r="CD658" s="172" t="s">
        <v>109</v>
      </c>
      <c r="CE658" s="172"/>
      <c r="CF658" s="172"/>
      <c r="CG658" s="172"/>
      <c r="CH658" s="172"/>
      <c r="CI658" s="172"/>
      <c r="CJ658" s="172"/>
      <c r="CK658" s="172"/>
      <c r="CL658" s="172"/>
      <c r="CM658" s="172" t="s">
        <v>109</v>
      </c>
      <c r="CN658" s="172"/>
      <c r="CO658" s="297"/>
      <c r="GV658" s="328"/>
      <c r="GW658" s="328"/>
      <c r="GX658" s="328"/>
      <c r="GY658" s="328"/>
      <c r="GZ658" s="328"/>
      <c r="HA658" s="328"/>
      <c r="HB658" s="328"/>
      <c r="HC658" s="328"/>
      <c r="HD658" s="328"/>
      <c r="HE658" s="328"/>
      <c r="HF658" s="328"/>
      <c r="HG658" s="328"/>
      <c r="HH658" s="328"/>
      <c r="HI658" s="328"/>
      <c r="HJ658" s="328"/>
      <c r="HK658" s="328"/>
      <c r="HL658" s="328"/>
      <c r="HM658" s="328"/>
      <c r="HN658" s="328"/>
      <c r="HO658" s="328"/>
      <c r="HP658" s="328"/>
      <c r="HQ658" s="328"/>
      <c r="HR658" s="328"/>
      <c r="HS658" s="328"/>
      <c r="HT658" s="328"/>
      <c r="HU658" s="328"/>
      <c r="HV658" s="328"/>
      <c r="HW658" s="328"/>
      <c r="HX658" s="328"/>
      <c r="HY658" s="328"/>
      <c r="HZ658" s="328"/>
      <c r="IA658" s="328"/>
      <c r="IB658" s="328"/>
      <c r="IC658" s="328"/>
      <c r="ID658" s="328"/>
      <c r="IE658" s="328"/>
      <c r="IF658" s="328"/>
      <c r="IG658" s="328"/>
      <c r="IH658" s="328"/>
      <c r="II658" s="328"/>
      <c r="IJ658" s="328"/>
      <c r="IK658" s="328"/>
      <c r="IL658" s="328"/>
      <c r="IM658" s="328"/>
      <c r="IN658" s="328"/>
      <c r="IO658" s="328"/>
      <c r="IP658" s="328"/>
      <c r="IQ658" s="328"/>
      <c r="IR658" s="328"/>
      <c r="IS658" s="328"/>
      <c r="IT658" s="328"/>
      <c r="IU658" s="328"/>
      <c r="IV658" s="328"/>
      <c r="IW658" s="328"/>
      <c r="IX658" s="328"/>
      <c r="IY658" s="328"/>
      <c r="IZ658" s="328"/>
      <c r="JA658" s="328"/>
      <c r="JB658" s="328"/>
      <c r="JC658" s="328"/>
      <c r="JD658" s="328"/>
      <c r="JE658" s="328"/>
      <c r="JF658" s="328"/>
      <c r="JG658" s="328"/>
      <c r="JH658" s="328"/>
      <c r="JI658" s="328"/>
      <c r="JJ658" s="328"/>
      <c r="JK658" s="328"/>
      <c r="JL658" s="328"/>
      <c r="JM658" s="328"/>
      <c r="JN658" s="328"/>
      <c r="JO658" s="328"/>
      <c r="JP658" s="328"/>
      <c r="JQ658" s="328"/>
      <c r="JR658" s="328"/>
      <c r="JS658" s="328"/>
      <c r="JT658" s="328"/>
      <c r="JU658" s="328"/>
      <c r="JV658" s="328"/>
      <c r="JW658" s="328"/>
      <c r="JX658" s="328"/>
      <c r="JY658" s="328"/>
      <c r="JZ658" s="328"/>
      <c r="KA658" s="328"/>
      <c r="KB658" s="328"/>
      <c r="KC658" s="328"/>
      <c r="KD658" s="328"/>
      <c r="KE658" s="328"/>
      <c r="KF658" s="328"/>
      <c r="KG658" s="328"/>
      <c r="KH658" s="328"/>
      <c r="KI658" s="328"/>
      <c r="KJ658" s="328"/>
      <c r="KK658" s="328"/>
      <c r="KL658" s="328"/>
      <c r="KM658" s="328"/>
      <c r="KN658" s="328"/>
      <c r="KO658" s="328"/>
      <c r="KP658" s="328"/>
      <c r="KQ658" s="328"/>
      <c r="KR658" s="328"/>
      <c r="KS658" s="328"/>
      <c r="KT658" s="328"/>
      <c r="KU658" s="328"/>
      <c r="KV658" s="328"/>
      <c r="KW658" s="328"/>
      <c r="KX658" s="328"/>
      <c r="KY658" s="328"/>
      <c r="KZ658" s="328"/>
      <c r="LA658" s="328"/>
      <c r="LB658" s="328"/>
      <c r="LC658" s="328"/>
      <c r="LD658" s="328"/>
      <c r="LE658" s="328"/>
      <c r="LF658" s="328"/>
      <c r="LG658" s="328"/>
      <c r="LH658" s="328"/>
      <c r="LI658" s="328"/>
      <c r="LJ658" s="328"/>
      <c r="LK658" s="328"/>
      <c r="LL658" s="328"/>
      <c r="LM658" s="328"/>
      <c r="LN658" s="328"/>
      <c r="LO658" s="328"/>
      <c r="LP658" s="328"/>
      <c r="LQ658" s="328"/>
      <c r="LR658" s="328"/>
      <c r="LS658" s="328"/>
      <c r="LT658" s="328"/>
      <c r="LU658" s="328"/>
      <c r="LV658" s="328"/>
      <c r="LW658" s="328"/>
      <c r="LX658" s="328"/>
      <c r="LY658" s="328"/>
      <c r="LZ658" s="328"/>
      <c r="MA658" s="328"/>
      <c r="MB658" s="328"/>
      <c r="MC658" s="328"/>
      <c r="MD658" s="328"/>
      <c r="ME658" s="328"/>
      <c r="MF658" s="328"/>
      <c r="MG658" s="328"/>
      <c r="MH658" s="328"/>
      <c r="MI658" s="328"/>
      <c r="MJ658" s="328"/>
      <c r="MK658" s="328"/>
      <c r="ML658" s="328"/>
      <c r="MM658" s="328"/>
      <c r="MN658" s="328"/>
      <c r="MO658" s="328"/>
      <c r="MP658" s="328"/>
      <c r="MQ658" s="328"/>
      <c r="MR658" s="328"/>
      <c r="MS658" s="328"/>
      <c r="MT658" s="328"/>
      <c r="MU658" s="328"/>
      <c r="MV658" s="328"/>
      <c r="MW658" s="328"/>
      <c r="MX658" s="328"/>
      <c r="MY658" s="328"/>
      <c r="MZ658" s="328"/>
      <c r="NA658" s="328"/>
      <c r="NB658" s="328"/>
      <c r="NC658" s="328"/>
      <c r="ND658" s="328"/>
      <c r="NE658" s="328"/>
      <c r="NF658" s="328"/>
      <c r="NG658" s="328"/>
      <c r="NH658" s="328"/>
      <c r="NI658" s="328"/>
      <c r="NJ658" s="328"/>
      <c r="NK658" s="328"/>
      <c r="NL658" s="328"/>
      <c r="NM658" s="328"/>
      <c r="NN658" s="328"/>
      <c r="NO658" s="328"/>
      <c r="NP658" s="328"/>
      <c r="NQ658" s="328"/>
      <c r="NR658" s="328"/>
      <c r="NS658" s="328"/>
      <c r="NT658" s="328"/>
      <c r="NU658" s="328"/>
      <c r="NV658" s="328"/>
      <c r="NW658" s="328"/>
      <c r="NX658" s="328"/>
      <c r="NY658" s="328"/>
      <c r="NZ658" s="328"/>
      <c r="OA658" s="328"/>
      <c r="OB658" s="328"/>
      <c r="OC658" s="328"/>
      <c r="OD658" s="328"/>
      <c r="OE658" s="328"/>
      <c r="OF658" s="328"/>
      <c r="OG658" s="328"/>
      <c r="OH658" s="328"/>
      <c r="OI658" s="328"/>
      <c r="OJ658" s="328"/>
      <c r="OK658" s="328"/>
      <c r="OL658" s="328"/>
      <c r="OM658" s="328"/>
      <c r="ON658" s="328"/>
      <c r="OO658" s="328"/>
      <c r="OP658" s="328"/>
      <c r="OQ658" s="328"/>
      <c r="OR658" s="328"/>
      <c r="OS658" s="328"/>
      <c r="OT658" s="328"/>
      <c r="OU658" s="328"/>
      <c r="OV658" s="328"/>
      <c r="OW658" s="328"/>
      <c r="OX658" s="328"/>
      <c r="OY658" s="328"/>
      <c r="OZ658" s="328"/>
      <c r="PA658" s="328"/>
      <c r="PB658" s="328"/>
      <c r="PC658" s="328"/>
      <c r="PD658" s="328"/>
      <c r="PE658" s="328"/>
      <c r="PF658" s="328"/>
      <c r="PG658" s="328"/>
      <c r="PH658" s="328"/>
      <c r="PI658" s="328"/>
      <c r="PJ658" s="328"/>
      <c r="PK658" s="328"/>
      <c r="PL658" s="328"/>
      <c r="PM658" s="328"/>
      <c r="PN658" s="328"/>
      <c r="PO658" s="328"/>
      <c r="PP658" s="328"/>
      <c r="PQ658" s="328"/>
      <c r="PR658" s="328"/>
      <c r="PS658" s="328"/>
      <c r="PT658" s="328"/>
      <c r="PU658" s="328"/>
      <c r="PV658" s="328"/>
      <c r="PW658" s="328"/>
      <c r="PX658" s="328"/>
      <c r="PY658" s="328"/>
      <c r="PZ658" s="328"/>
      <c r="QA658" s="328"/>
      <c r="QB658" s="328"/>
      <c r="QC658" s="328"/>
      <c r="QD658" s="328"/>
      <c r="QE658" s="328"/>
      <c r="QF658" s="328"/>
      <c r="QG658" s="328"/>
      <c r="QH658" s="328"/>
      <c r="QI658" s="328"/>
      <c r="QJ658" s="328"/>
      <c r="QK658" s="328"/>
      <c r="QL658" s="328"/>
      <c r="QM658" s="328"/>
      <c r="QN658" s="328"/>
      <c r="QO658" s="328"/>
      <c r="QP658" s="328"/>
      <c r="QQ658" s="328"/>
      <c r="QR658" s="328"/>
      <c r="QS658" s="328"/>
      <c r="QT658" s="328"/>
      <c r="QU658" s="328"/>
      <c r="QV658" s="328"/>
      <c r="QW658" s="328"/>
      <c r="QX658" s="328"/>
      <c r="QY658" s="328"/>
      <c r="QZ658" s="328"/>
      <c r="RA658" s="328"/>
      <c r="RB658" s="328"/>
      <c r="RC658" s="328"/>
      <c r="RD658" s="328"/>
      <c r="RE658" s="328"/>
      <c r="RF658" s="328"/>
      <c r="RG658" s="328"/>
      <c r="RH658" s="328"/>
      <c r="RI658" s="328"/>
      <c r="RJ658" s="328"/>
      <c r="RK658" s="328"/>
      <c r="RL658" s="328"/>
      <c r="RM658" s="328"/>
      <c r="RN658" s="328"/>
      <c r="RO658" s="328"/>
      <c r="RP658" s="328"/>
      <c r="RQ658" s="328"/>
      <c r="RR658" s="328"/>
      <c r="RS658" s="328"/>
      <c r="RT658" s="328"/>
      <c r="RU658" s="328"/>
      <c r="RV658" s="328"/>
      <c r="RW658" s="328"/>
      <c r="RX658" s="328"/>
      <c r="RY658" s="328"/>
      <c r="RZ658" s="328"/>
      <c r="SA658" s="328"/>
      <c r="SB658" s="328"/>
      <c r="SC658" s="328"/>
      <c r="SD658" s="328"/>
      <c r="SE658" s="328"/>
      <c r="SF658" s="328"/>
      <c r="SG658" s="328"/>
      <c r="SH658" s="328"/>
      <c r="SI658" s="328"/>
      <c r="SJ658" s="328"/>
      <c r="SK658" s="328"/>
      <c r="SL658" s="328"/>
      <c r="SM658" s="328"/>
      <c r="SN658" s="328"/>
      <c r="SO658" s="328"/>
      <c r="SP658" s="328"/>
      <c r="SQ658" s="328"/>
      <c r="SR658" s="328"/>
      <c r="SS658" s="328"/>
      <c r="ST658" s="328"/>
      <c r="SU658" s="328"/>
      <c r="SV658" s="328"/>
      <c r="SW658" s="328"/>
      <c r="SX658" s="328"/>
      <c r="SY658" s="328"/>
      <c r="SZ658" s="328"/>
      <c r="TA658" s="328"/>
      <c r="TB658" s="328"/>
      <c r="TC658" s="328"/>
      <c r="TD658" s="328"/>
      <c r="TE658" s="328"/>
      <c r="TF658" s="328"/>
      <c r="TG658" s="328"/>
      <c r="TH658" s="328"/>
      <c r="TI658" s="328"/>
      <c r="TJ658" s="328"/>
      <c r="TK658" s="328"/>
      <c r="TL658" s="328"/>
      <c r="TM658" s="328"/>
      <c r="TN658" s="328"/>
      <c r="TO658" s="328"/>
      <c r="TP658" s="328"/>
      <c r="TQ658" s="328"/>
      <c r="TR658" s="328"/>
      <c r="TS658" s="328"/>
      <c r="TT658" s="328"/>
      <c r="TU658" s="328"/>
      <c r="TV658" s="328"/>
      <c r="TW658" s="328"/>
      <c r="TX658" s="328"/>
      <c r="TY658" s="328"/>
      <c r="TZ658" s="328"/>
      <c r="UA658" s="328"/>
      <c r="UB658" s="328"/>
      <c r="UC658" s="328"/>
      <c r="UD658" s="328"/>
      <c r="UE658" s="328"/>
      <c r="UF658" s="328"/>
      <c r="UG658" s="328"/>
      <c r="UH658" s="328"/>
      <c r="UI658" s="328"/>
      <c r="UJ658" s="328"/>
      <c r="UK658" s="328"/>
      <c r="UL658" s="328"/>
      <c r="UM658" s="328"/>
      <c r="UN658" s="328"/>
      <c r="UO658" s="328"/>
      <c r="UP658" s="328"/>
      <c r="UQ658" s="328"/>
      <c r="UR658" s="328"/>
      <c r="US658" s="328"/>
      <c r="UT658" s="328"/>
      <c r="UU658" s="328"/>
      <c r="UV658" s="328"/>
      <c r="UW658" s="328"/>
      <c r="UX658" s="328"/>
      <c r="UY658" s="328"/>
      <c r="UZ658" s="328"/>
      <c r="VA658" s="328"/>
      <c r="VB658" s="328"/>
      <c r="VC658" s="328"/>
      <c r="VD658" s="328"/>
      <c r="VE658" s="328"/>
      <c r="VF658" s="328"/>
      <c r="VG658" s="328"/>
      <c r="VH658" s="328"/>
      <c r="VI658" s="328"/>
      <c r="VJ658" s="328"/>
      <c r="VK658" s="328"/>
      <c r="VL658" s="328"/>
      <c r="VM658" s="328"/>
      <c r="VN658" s="328"/>
      <c r="VO658" s="328"/>
      <c r="VP658" s="328"/>
      <c r="VQ658" s="328"/>
      <c r="VR658" s="328"/>
      <c r="VS658" s="328"/>
      <c r="VT658" s="328"/>
      <c r="VU658" s="328"/>
      <c r="VV658" s="328"/>
      <c r="VW658" s="328"/>
      <c r="VX658" s="328"/>
      <c r="VY658" s="328"/>
      <c r="VZ658" s="328"/>
      <c r="WA658" s="328"/>
      <c r="WB658" s="328"/>
      <c r="WC658" s="328"/>
      <c r="WD658" s="328"/>
      <c r="WE658" s="328"/>
      <c r="WF658" s="328"/>
      <c r="WG658" s="328"/>
      <c r="WH658" s="328"/>
      <c r="WI658" s="328"/>
      <c r="WJ658" s="328"/>
      <c r="WK658" s="328"/>
      <c r="WL658" s="328"/>
      <c r="WM658" s="328"/>
      <c r="WN658" s="328"/>
      <c r="WO658" s="328"/>
      <c r="WP658" s="328"/>
      <c r="WQ658" s="328"/>
      <c r="WR658" s="328"/>
      <c r="WS658" s="328"/>
      <c r="WT658" s="328"/>
      <c r="WU658" s="328"/>
      <c r="WV658" s="328"/>
      <c r="WW658" s="328"/>
      <c r="WX658" s="328"/>
      <c r="WY658" s="328"/>
      <c r="WZ658" s="328"/>
      <c r="XA658" s="328"/>
      <c r="XB658" s="328"/>
      <c r="XC658" s="328"/>
      <c r="XD658" s="328"/>
      <c r="XE658" s="328"/>
      <c r="XF658" s="328"/>
      <c r="XG658" s="328"/>
      <c r="XH658" s="328"/>
      <c r="XI658" s="328"/>
      <c r="XJ658" s="328"/>
      <c r="XK658" s="328"/>
      <c r="XL658" s="328"/>
      <c r="XM658" s="328"/>
      <c r="XN658" s="328"/>
      <c r="XO658" s="328"/>
      <c r="XP658" s="328"/>
      <c r="XQ658" s="328"/>
      <c r="XR658" s="328"/>
      <c r="XS658" s="328"/>
      <c r="XT658" s="328"/>
      <c r="XU658" s="328"/>
      <c r="XV658" s="328"/>
      <c r="XW658" s="328"/>
      <c r="XX658" s="328"/>
      <c r="XY658" s="328"/>
      <c r="XZ658" s="328"/>
      <c r="YA658" s="328"/>
      <c r="YB658" s="328"/>
      <c r="YC658" s="328"/>
      <c r="YD658" s="328"/>
      <c r="YE658" s="328"/>
      <c r="YF658" s="328"/>
      <c r="YG658" s="328"/>
      <c r="YH658" s="328"/>
      <c r="YI658" s="328"/>
      <c r="YJ658" s="328"/>
      <c r="YK658" s="328"/>
      <c r="YL658" s="328"/>
      <c r="YM658" s="328"/>
      <c r="YN658" s="328"/>
      <c r="YO658" s="328"/>
      <c r="YP658" s="328"/>
      <c r="YQ658" s="328"/>
      <c r="YR658" s="328"/>
      <c r="YS658" s="328"/>
      <c r="YT658" s="328"/>
      <c r="YU658" s="328"/>
      <c r="YV658" s="328"/>
      <c r="YW658" s="328"/>
      <c r="YX658" s="328"/>
      <c r="YY658" s="328"/>
      <c r="YZ658" s="328"/>
      <c r="ZA658" s="328"/>
      <c r="ZB658" s="328"/>
      <c r="ZC658" s="328"/>
      <c r="ZD658" s="328"/>
      <c r="ZE658" s="328"/>
      <c r="ZF658" s="328"/>
      <c r="ZG658" s="328"/>
      <c r="ZH658" s="328"/>
      <c r="ZI658" s="328"/>
      <c r="ZJ658" s="328"/>
      <c r="ZK658" s="328"/>
      <c r="ZL658" s="328"/>
      <c r="ZM658" s="328"/>
      <c r="ZN658" s="328"/>
      <c r="ZO658" s="328"/>
      <c r="ZP658" s="328"/>
      <c r="ZQ658" s="328"/>
      <c r="ZR658" s="328"/>
      <c r="ZS658" s="328"/>
      <c r="ZT658" s="328"/>
      <c r="ZU658" s="328"/>
      <c r="ZV658" s="328"/>
      <c r="ZW658" s="328"/>
      <c r="ZX658" s="328"/>
      <c r="ZY658" s="328"/>
      <c r="ZZ658" s="328"/>
      <c r="AAA658" s="328"/>
      <c r="AAB658" s="328"/>
      <c r="AAC658" s="328"/>
      <c r="AAD658" s="328"/>
      <c r="AAE658" s="328"/>
      <c r="AAF658" s="328"/>
      <c r="AAG658" s="328"/>
      <c r="AAH658" s="328"/>
      <c r="AAI658" s="328"/>
      <c r="AAJ658" s="328"/>
      <c r="AAK658" s="328"/>
      <c r="AAL658" s="328"/>
      <c r="AAM658" s="328"/>
      <c r="AAN658" s="328"/>
      <c r="AAO658" s="328"/>
      <c r="AAP658" s="328"/>
      <c r="AAQ658" s="328"/>
      <c r="AAR658" s="328"/>
      <c r="AAS658" s="328"/>
      <c r="AAT658" s="328"/>
      <c r="AAU658" s="328"/>
      <c r="AAV658" s="328"/>
      <c r="AAW658" s="328"/>
      <c r="AAX658" s="328"/>
      <c r="AAY658" s="328"/>
      <c r="AAZ658" s="328"/>
      <c r="ABA658" s="328"/>
      <c r="ABB658" s="328"/>
      <c r="ABC658" s="328"/>
      <c r="ABD658" s="328"/>
      <c r="ABE658" s="328"/>
      <c r="ABF658" s="328"/>
      <c r="ABG658" s="328"/>
      <c r="ABH658" s="328"/>
    </row>
    <row r="659" spans="1:736" s="50" customFormat="1" ht="45.75" customHeight="1">
      <c r="A659" s="589">
        <f>1+A658</f>
        <v>657</v>
      </c>
      <c r="B659" s="368" t="s">
        <v>6621</v>
      </c>
      <c r="C659" s="363" t="s">
        <v>6622</v>
      </c>
      <c r="D659" s="138" t="s">
        <v>6272</v>
      </c>
      <c r="E659" s="363">
        <v>45531</v>
      </c>
      <c r="F659" s="364">
        <v>45534</v>
      </c>
      <c r="G659" s="364">
        <v>45645</v>
      </c>
      <c r="H659" s="168" t="s">
        <v>416</v>
      </c>
      <c r="I659" s="365" t="s">
        <v>5874</v>
      </c>
      <c r="J659" s="387" t="s">
        <v>1493</v>
      </c>
      <c r="K659" s="366">
        <v>79782342</v>
      </c>
      <c r="L659" s="168">
        <v>6</v>
      </c>
      <c r="M659" s="362" t="s">
        <v>844</v>
      </c>
      <c r="N659" s="367" t="s">
        <v>98</v>
      </c>
      <c r="O659" s="368" t="s">
        <v>427</v>
      </c>
      <c r="P659" s="168" t="s">
        <v>6623</v>
      </c>
      <c r="Q659" s="168" t="s">
        <v>6624</v>
      </c>
      <c r="R659" s="369">
        <f>+G659-F659</f>
        <v>111</v>
      </c>
      <c r="S659" s="168" t="s">
        <v>6625</v>
      </c>
      <c r="T659" s="370">
        <v>19433333</v>
      </c>
      <c r="U659" s="371">
        <v>2024002153</v>
      </c>
      <c r="V659" s="370">
        <f>+T659</f>
        <v>19433333</v>
      </c>
      <c r="W659" s="372">
        <v>45532</v>
      </c>
      <c r="X659" s="373" t="s">
        <v>473</v>
      </c>
      <c r="Y659" s="374">
        <f>+Z659+AA659+AB659</f>
        <v>19433333</v>
      </c>
      <c r="Z659" s="375">
        <f>+V659</f>
        <v>19433333</v>
      </c>
      <c r="AA659" s="376">
        <v>0</v>
      </c>
      <c r="AB659" s="377">
        <f>+AC659+AD659+AE659+AF659+AG659+AH659+AI659+AJ659</f>
        <v>0</v>
      </c>
      <c r="AC659" s="376">
        <v>0</v>
      </c>
      <c r="AD659" s="376">
        <v>0</v>
      </c>
      <c r="AE659" s="376">
        <v>0</v>
      </c>
      <c r="AF659" s="376">
        <v>0</v>
      </c>
      <c r="AG659" s="376">
        <v>0</v>
      </c>
      <c r="AH659" s="376">
        <v>0</v>
      </c>
      <c r="AI659" s="376">
        <v>0</v>
      </c>
      <c r="AJ659" s="376">
        <v>0</v>
      </c>
      <c r="AK659" s="378" t="s">
        <v>104</v>
      </c>
      <c r="AL659" s="379" t="s">
        <v>6626</v>
      </c>
      <c r="AM659" s="168" t="s">
        <v>6627</v>
      </c>
      <c r="AN659" s="380">
        <v>35197268</v>
      </c>
      <c r="AO659" s="378" t="s">
        <v>114</v>
      </c>
      <c r="AP659" s="168" t="s">
        <v>114</v>
      </c>
      <c r="AQ659" s="381" t="s">
        <v>114</v>
      </c>
      <c r="AR659" s="378" t="s">
        <v>114</v>
      </c>
      <c r="AS659" s="168" t="s">
        <v>109</v>
      </c>
      <c r="AT659" s="378" t="s">
        <v>109</v>
      </c>
      <c r="AU659" s="378" t="s">
        <v>392</v>
      </c>
      <c r="AV659" s="168"/>
      <c r="AW659" s="168"/>
      <c r="AX659" s="168" t="s">
        <v>109</v>
      </c>
      <c r="AY659" s="168" t="s">
        <v>108</v>
      </c>
      <c r="AZ659" s="382"/>
      <c r="BA659" s="168"/>
      <c r="BB659" s="383"/>
      <c r="BC659" s="382"/>
      <c r="BD659" s="369"/>
      <c r="BE659" s="369"/>
      <c r="BF659" s="369"/>
      <c r="BG659" s="382"/>
      <c r="BH659" s="384">
        <f>T659+BB659</f>
        <v>19433333</v>
      </c>
      <c r="BI659" s="296" t="s">
        <v>135</v>
      </c>
      <c r="BJ659" s="168"/>
      <c r="BK659" s="168" t="s">
        <v>114</v>
      </c>
      <c r="BL659" s="168"/>
      <c r="BM659" s="296" t="s">
        <v>136</v>
      </c>
      <c r="BN659" s="385" t="s">
        <v>917</v>
      </c>
      <c r="BO659" s="367">
        <v>49</v>
      </c>
      <c r="BP659" s="367">
        <v>27553</v>
      </c>
      <c r="BQ659" s="367" t="s">
        <v>578</v>
      </c>
      <c r="BR659" s="367" t="s">
        <v>114</v>
      </c>
      <c r="BS659" s="367" t="s">
        <v>114</v>
      </c>
      <c r="BT659" s="367" t="s">
        <v>114</v>
      </c>
      <c r="BU659" s="349" t="s">
        <v>6628</v>
      </c>
      <c r="BV659" s="367">
        <v>3016594694</v>
      </c>
      <c r="BW659" s="386" t="s">
        <v>1499</v>
      </c>
      <c r="BX659" s="387" t="s">
        <v>881</v>
      </c>
      <c r="BY659" s="367" t="s">
        <v>119</v>
      </c>
      <c r="BZ659" s="388">
        <v>57145589021</v>
      </c>
      <c r="CA659" s="172" t="s">
        <v>109</v>
      </c>
      <c r="CB659" s="172" t="s">
        <v>109</v>
      </c>
      <c r="CC659" s="172" t="s">
        <v>109</v>
      </c>
      <c r="CD659" s="172" t="s">
        <v>109</v>
      </c>
      <c r="CE659" s="172"/>
      <c r="CF659" s="172"/>
      <c r="CG659" s="172"/>
      <c r="CH659" s="172"/>
      <c r="CI659" s="172"/>
      <c r="CJ659" s="172"/>
      <c r="CK659" s="172"/>
      <c r="CL659" s="172"/>
      <c r="CM659" s="172" t="s">
        <v>109</v>
      </c>
      <c r="CN659" s="172"/>
      <c r="CO659" s="297"/>
      <c r="GV659" s="328"/>
      <c r="GW659" s="328"/>
      <c r="GX659" s="328"/>
      <c r="GY659" s="328"/>
      <c r="GZ659" s="328"/>
      <c r="HA659" s="328"/>
      <c r="HB659" s="328"/>
      <c r="HC659" s="328"/>
      <c r="HD659" s="328"/>
      <c r="HE659" s="328"/>
      <c r="HF659" s="328"/>
      <c r="HG659" s="328"/>
      <c r="HH659" s="328"/>
      <c r="HI659" s="328"/>
      <c r="HJ659" s="328"/>
      <c r="HK659" s="328"/>
      <c r="HL659" s="328"/>
      <c r="HM659" s="328"/>
      <c r="HN659" s="328"/>
      <c r="HO659" s="328"/>
      <c r="HP659" s="328"/>
      <c r="HQ659" s="328"/>
      <c r="HR659" s="328"/>
      <c r="HS659" s="328"/>
      <c r="HT659" s="328"/>
      <c r="HU659" s="328"/>
      <c r="HV659" s="328"/>
      <c r="HW659" s="328"/>
      <c r="HX659" s="328"/>
      <c r="HY659" s="328"/>
      <c r="HZ659" s="328"/>
      <c r="IA659" s="328"/>
      <c r="IB659" s="328"/>
      <c r="IC659" s="328"/>
      <c r="ID659" s="328"/>
      <c r="IE659" s="328"/>
      <c r="IF659" s="328"/>
      <c r="IG659" s="328"/>
      <c r="IH659" s="328"/>
      <c r="II659" s="328"/>
      <c r="IJ659" s="328"/>
      <c r="IK659" s="328"/>
      <c r="IL659" s="328"/>
      <c r="IM659" s="328"/>
      <c r="IN659" s="328"/>
      <c r="IO659" s="328"/>
      <c r="IP659" s="328"/>
      <c r="IQ659" s="328"/>
      <c r="IR659" s="328"/>
      <c r="IS659" s="328"/>
      <c r="IT659" s="328"/>
      <c r="IU659" s="328"/>
      <c r="IV659" s="328"/>
      <c r="IW659" s="328"/>
      <c r="IX659" s="328"/>
      <c r="IY659" s="328"/>
      <c r="IZ659" s="328"/>
      <c r="JA659" s="328"/>
      <c r="JB659" s="328"/>
      <c r="JC659" s="328"/>
      <c r="JD659" s="328"/>
      <c r="JE659" s="328"/>
      <c r="JF659" s="328"/>
      <c r="JG659" s="328"/>
      <c r="JH659" s="328"/>
      <c r="JI659" s="328"/>
      <c r="JJ659" s="328"/>
      <c r="JK659" s="328"/>
      <c r="JL659" s="328"/>
      <c r="JM659" s="328"/>
      <c r="JN659" s="328"/>
      <c r="JO659" s="328"/>
      <c r="JP659" s="328"/>
      <c r="JQ659" s="328"/>
      <c r="JR659" s="328"/>
      <c r="JS659" s="328"/>
      <c r="JT659" s="328"/>
      <c r="JU659" s="328"/>
      <c r="JV659" s="328"/>
      <c r="JW659" s="328"/>
      <c r="JX659" s="328"/>
      <c r="JY659" s="328"/>
      <c r="JZ659" s="328"/>
      <c r="KA659" s="328"/>
      <c r="KB659" s="328"/>
      <c r="KC659" s="328"/>
      <c r="KD659" s="328"/>
      <c r="KE659" s="328"/>
      <c r="KF659" s="328"/>
      <c r="KG659" s="328"/>
      <c r="KH659" s="328"/>
      <c r="KI659" s="328"/>
      <c r="KJ659" s="328"/>
      <c r="KK659" s="328"/>
      <c r="KL659" s="328"/>
      <c r="KM659" s="328"/>
      <c r="KN659" s="328"/>
      <c r="KO659" s="328"/>
      <c r="KP659" s="328"/>
      <c r="KQ659" s="328"/>
      <c r="KR659" s="328"/>
      <c r="KS659" s="328"/>
      <c r="KT659" s="328"/>
      <c r="KU659" s="328"/>
      <c r="KV659" s="328"/>
      <c r="KW659" s="328"/>
      <c r="KX659" s="328"/>
      <c r="KY659" s="328"/>
      <c r="KZ659" s="328"/>
      <c r="LA659" s="328"/>
      <c r="LB659" s="328"/>
      <c r="LC659" s="328"/>
      <c r="LD659" s="328"/>
      <c r="LE659" s="328"/>
      <c r="LF659" s="328"/>
      <c r="LG659" s="328"/>
      <c r="LH659" s="328"/>
      <c r="LI659" s="328"/>
      <c r="LJ659" s="328"/>
      <c r="LK659" s="328"/>
      <c r="LL659" s="328"/>
      <c r="LM659" s="328"/>
      <c r="LN659" s="328"/>
      <c r="LO659" s="328"/>
      <c r="LP659" s="328"/>
      <c r="LQ659" s="328"/>
      <c r="LR659" s="328"/>
      <c r="LS659" s="328"/>
      <c r="LT659" s="328"/>
      <c r="LU659" s="328"/>
      <c r="LV659" s="328"/>
      <c r="LW659" s="328"/>
      <c r="LX659" s="328"/>
      <c r="LY659" s="328"/>
      <c r="LZ659" s="328"/>
      <c r="MA659" s="328"/>
      <c r="MB659" s="328"/>
      <c r="MC659" s="328"/>
      <c r="MD659" s="328"/>
      <c r="ME659" s="328"/>
      <c r="MF659" s="328"/>
      <c r="MG659" s="328"/>
      <c r="MH659" s="328"/>
      <c r="MI659" s="328"/>
      <c r="MJ659" s="328"/>
      <c r="MK659" s="328"/>
      <c r="ML659" s="328"/>
      <c r="MM659" s="328"/>
      <c r="MN659" s="328"/>
      <c r="MO659" s="328"/>
      <c r="MP659" s="328"/>
      <c r="MQ659" s="328"/>
      <c r="MR659" s="328"/>
      <c r="MS659" s="328"/>
      <c r="MT659" s="328"/>
      <c r="MU659" s="328"/>
      <c r="MV659" s="328"/>
      <c r="MW659" s="328"/>
      <c r="MX659" s="328"/>
      <c r="MY659" s="328"/>
      <c r="MZ659" s="328"/>
      <c r="NA659" s="328"/>
      <c r="NB659" s="328"/>
      <c r="NC659" s="328"/>
      <c r="ND659" s="328"/>
      <c r="NE659" s="328"/>
      <c r="NF659" s="328"/>
      <c r="NG659" s="328"/>
      <c r="NH659" s="328"/>
      <c r="NI659" s="328"/>
      <c r="NJ659" s="328"/>
      <c r="NK659" s="328"/>
      <c r="NL659" s="328"/>
      <c r="NM659" s="328"/>
      <c r="NN659" s="328"/>
      <c r="NO659" s="328"/>
      <c r="NP659" s="328"/>
      <c r="NQ659" s="328"/>
      <c r="NR659" s="328"/>
      <c r="NS659" s="328"/>
      <c r="NT659" s="328"/>
      <c r="NU659" s="328"/>
      <c r="NV659" s="328"/>
      <c r="NW659" s="328"/>
      <c r="NX659" s="328"/>
      <c r="NY659" s="328"/>
      <c r="NZ659" s="328"/>
      <c r="OA659" s="328"/>
      <c r="OB659" s="328"/>
      <c r="OC659" s="328"/>
      <c r="OD659" s="328"/>
      <c r="OE659" s="328"/>
      <c r="OF659" s="328"/>
      <c r="OG659" s="328"/>
      <c r="OH659" s="328"/>
      <c r="OI659" s="328"/>
      <c r="OJ659" s="328"/>
      <c r="OK659" s="328"/>
      <c r="OL659" s="328"/>
      <c r="OM659" s="328"/>
      <c r="ON659" s="328"/>
      <c r="OO659" s="328"/>
      <c r="OP659" s="328"/>
      <c r="OQ659" s="328"/>
      <c r="OR659" s="328"/>
      <c r="OS659" s="328"/>
      <c r="OT659" s="328"/>
      <c r="OU659" s="328"/>
      <c r="OV659" s="328"/>
      <c r="OW659" s="328"/>
      <c r="OX659" s="328"/>
      <c r="OY659" s="328"/>
      <c r="OZ659" s="328"/>
      <c r="PA659" s="328"/>
      <c r="PB659" s="328"/>
      <c r="PC659" s="328"/>
      <c r="PD659" s="328"/>
      <c r="PE659" s="328"/>
      <c r="PF659" s="328"/>
      <c r="PG659" s="328"/>
      <c r="PH659" s="328"/>
      <c r="PI659" s="328"/>
      <c r="PJ659" s="328"/>
      <c r="PK659" s="328"/>
      <c r="PL659" s="328"/>
      <c r="PM659" s="328"/>
      <c r="PN659" s="328"/>
      <c r="PO659" s="328"/>
      <c r="PP659" s="328"/>
      <c r="PQ659" s="328"/>
      <c r="PR659" s="328"/>
      <c r="PS659" s="328"/>
      <c r="PT659" s="328"/>
      <c r="PU659" s="328"/>
      <c r="PV659" s="328"/>
      <c r="PW659" s="328"/>
      <c r="PX659" s="328"/>
      <c r="PY659" s="328"/>
      <c r="PZ659" s="328"/>
      <c r="QA659" s="328"/>
      <c r="QB659" s="328"/>
      <c r="QC659" s="328"/>
      <c r="QD659" s="328"/>
      <c r="QE659" s="328"/>
      <c r="QF659" s="328"/>
      <c r="QG659" s="328"/>
      <c r="QH659" s="328"/>
      <c r="QI659" s="328"/>
      <c r="QJ659" s="328"/>
      <c r="QK659" s="328"/>
      <c r="QL659" s="328"/>
      <c r="QM659" s="328"/>
      <c r="QN659" s="328"/>
      <c r="QO659" s="328"/>
      <c r="QP659" s="328"/>
      <c r="QQ659" s="328"/>
      <c r="QR659" s="328"/>
      <c r="QS659" s="328"/>
      <c r="QT659" s="328"/>
      <c r="QU659" s="328"/>
      <c r="QV659" s="328"/>
      <c r="QW659" s="328"/>
      <c r="QX659" s="328"/>
      <c r="QY659" s="328"/>
      <c r="QZ659" s="328"/>
      <c r="RA659" s="328"/>
      <c r="RB659" s="328"/>
      <c r="RC659" s="328"/>
      <c r="RD659" s="328"/>
      <c r="RE659" s="328"/>
      <c r="RF659" s="328"/>
      <c r="RG659" s="328"/>
      <c r="RH659" s="328"/>
      <c r="RI659" s="328"/>
      <c r="RJ659" s="328"/>
      <c r="RK659" s="328"/>
      <c r="RL659" s="328"/>
      <c r="RM659" s="328"/>
      <c r="RN659" s="328"/>
      <c r="RO659" s="328"/>
      <c r="RP659" s="328"/>
      <c r="RQ659" s="328"/>
      <c r="RR659" s="328"/>
      <c r="RS659" s="328"/>
      <c r="RT659" s="328"/>
      <c r="RU659" s="328"/>
      <c r="RV659" s="328"/>
      <c r="RW659" s="328"/>
      <c r="RX659" s="328"/>
      <c r="RY659" s="328"/>
      <c r="RZ659" s="328"/>
      <c r="SA659" s="328"/>
      <c r="SB659" s="328"/>
      <c r="SC659" s="328"/>
      <c r="SD659" s="328"/>
      <c r="SE659" s="328"/>
      <c r="SF659" s="328"/>
      <c r="SG659" s="328"/>
      <c r="SH659" s="328"/>
      <c r="SI659" s="328"/>
      <c r="SJ659" s="328"/>
      <c r="SK659" s="328"/>
      <c r="SL659" s="328"/>
      <c r="SM659" s="328"/>
      <c r="SN659" s="328"/>
      <c r="SO659" s="328"/>
      <c r="SP659" s="328"/>
      <c r="SQ659" s="328"/>
      <c r="SR659" s="328"/>
      <c r="SS659" s="328"/>
      <c r="ST659" s="328"/>
      <c r="SU659" s="328"/>
      <c r="SV659" s="328"/>
      <c r="SW659" s="328"/>
      <c r="SX659" s="328"/>
      <c r="SY659" s="328"/>
      <c r="SZ659" s="328"/>
      <c r="TA659" s="328"/>
      <c r="TB659" s="328"/>
      <c r="TC659" s="328"/>
      <c r="TD659" s="328"/>
      <c r="TE659" s="328"/>
      <c r="TF659" s="328"/>
      <c r="TG659" s="328"/>
      <c r="TH659" s="328"/>
      <c r="TI659" s="328"/>
      <c r="TJ659" s="328"/>
      <c r="TK659" s="328"/>
      <c r="TL659" s="328"/>
      <c r="TM659" s="328"/>
      <c r="TN659" s="328"/>
      <c r="TO659" s="328"/>
      <c r="TP659" s="328"/>
      <c r="TQ659" s="328"/>
      <c r="TR659" s="328"/>
      <c r="TS659" s="328"/>
      <c r="TT659" s="328"/>
      <c r="TU659" s="328"/>
      <c r="TV659" s="328"/>
      <c r="TW659" s="328"/>
      <c r="TX659" s="328"/>
      <c r="TY659" s="328"/>
      <c r="TZ659" s="328"/>
      <c r="UA659" s="328"/>
      <c r="UB659" s="328"/>
      <c r="UC659" s="328"/>
      <c r="UD659" s="328"/>
      <c r="UE659" s="328"/>
      <c r="UF659" s="328"/>
      <c r="UG659" s="328"/>
      <c r="UH659" s="328"/>
      <c r="UI659" s="328"/>
      <c r="UJ659" s="328"/>
      <c r="UK659" s="328"/>
      <c r="UL659" s="328"/>
      <c r="UM659" s="328"/>
      <c r="UN659" s="328"/>
      <c r="UO659" s="328"/>
      <c r="UP659" s="328"/>
      <c r="UQ659" s="328"/>
      <c r="UR659" s="328"/>
      <c r="US659" s="328"/>
      <c r="UT659" s="328"/>
      <c r="UU659" s="328"/>
      <c r="UV659" s="328"/>
      <c r="UW659" s="328"/>
      <c r="UX659" s="328"/>
      <c r="UY659" s="328"/>
      <c r="UZ659" s="328"/>
      <c r="VA659" s="328"/>
      <c r="VB659" s="328"/>
      <c r="VC659" s="328"/>
      <c r="VD659" s="328"/>
      <c r="VE659" s="328"/>
      <c r="VF659" s="328"/>
      <c r="VG659" s="328"/>
      <c r="VH659" s="328"/>
      <c r="VI659" s="328"/>
      <c r="VJ659" s="328"/>
      <c r="VK659" s="328"/>
      <c r="VL659" s="328"/>
      <c r="VM659" s="328"/>
      <c r="VN659" s="328"/>
      <c r="VO659" s="328"/>
      <c r="VP659" s="328"/>
      <c r="VQ659" s="328"/>
      <c r="VR659" s="328"/>
      <c r="VS659" s="328"/>
      <c r="VT659" s="328"/>
      <c r="VU659" s="328"/>
      <c r="VV659" s="328"/>
      <c r="VW659" s="328"/>
      <c r="VX659" s="328"/>
      <c r="VY659" s="328"/>
      <c r="VZ659" s="328"/>
      <c r="WA659" s="328"/>
      <c r="WB659" s="328"/>
      <c r="WC659" s="328"/>
      <c r="WD659" s="328"/>
      <c r="WE659" s="328"/>
      <c r="WF659" s="328"/>
      <c r="WG659" s="328"/>
      <c r="WH659" s="328"/>
      <c r="WI659" s="328"/>
      <c r="WJ659" s="328"/>
      <c r="WK659" s="328"/>
      <c r="WL659" s="328"/>
      <c r="WM659" s="328"/>
      <c r="WN659" s="328"/>
      <c r="WO659" s="328"/>
      <c r="WP659" s="328"/>
      <c r="WQ659" s="328"/>
      <c r="WR659" s="328"/>
      <c r="WS659" s="328"/>
      <c r="WT659" s="328"/>
      <c r="WU659" s="328"/>
      <c r="WV659" s="328"/>
      <c r="WW659" s="328"/>
      <c r="WX659" s="328"/>
      <c r="WY659" s="328"/>
      <c r="WZ659" s="328"/>
      <c r="XA659" s="328"/>
      <c r="XB659" s="328"/>
      <c r="XC659" s="328"/>
      <c r="XD659" s="328"/>
      <c r="XE659" s="328"/>
      <c r="XF659" s="328"/>
      <c r="XG659" s="328"/>
      <c r="XH659" s="328"/>
      <c r="XI659" s="328"/>
      <c r="XJ659" s="328"/>
      <c r="XK659" s="328"/>
      <c r="XL659" s="328"/>
      <c r="XM659" s="328"/>
      <c r="XN659" s="328"/>
      <c r="XO659" s="328"/>
      <c r="XP659" s="328"/>
      <c r="XQ659" s="328"/>
      <c r="XR659" s="328"/>
      <c r="XS659" s="328"/>
      <c r="XT659" s="328"/>
      <c r="XU659" s="328"/>
      <c r="XV659" s="328"/>
      <c r="XW659" s="328"/>
      <c r="XX659" s="328"/>
      <c r="XY659" s="328"/>
      <c r="XZ659" s="328"/>
      <c r="YA659" s="328"/>
      <c r="YB659" s="328"/>
      <c r="YC659" s="328"/>
      <c r="YD659" s="328"/>
      <c r="YE659" s="328"/>
      <c r="YF659" s="328"/>
      <c r="YG659" s="328"/>
      <c r="YH659" s="328"/>
      <c r="YI659" s="328"/>
      <c r="YJ659" s="328"/>
      <c r="YK659" s="328"/>
      <c r="YL659" s="328"/>
      <c r="YM659" s="328"/>
      <c r="YN659" s="328"/>
      <c r="YO659" s="328"/>
      <c r="YP659" s="328"/>
      <c r="YQ659" s="328"/>
      <c r="YR659" s="328"/>
      <c r="YS659" s="328"/>
      <c r="YT659" s="328"/>
      <c r="YU659" s="328"/>
      <c r="YV659" s="328"/>
      <c r="YW659" s="328"/>
      <c r="YX659" s="328"/>
      <c r="YY659" s="328"/>
      <c r="YZ659" s="328"/>
      <c r="ZA659" s="328"/>
      <c r="ZB659" s="328"/>
      <c r="ZC659" s="328"/>
      <c r="ZD659" s="328"/>
      <c r="ZE659" s="328"/>
      <c r="ZF659" s="328"/>
      <c r="ZG659" s="328"/>
      <c r="ZH659" s="328"/>
      <c r="ZI659" s="328"/>
      <c r="ZJ659" s="328"/>
      <c r="ZK659" s="328"/>
      <c r="ZL659" s="328"/>
      <c r="ZM659" s="328"/>
      <c r="ZN659" s="328"/>
      <c r="ZO659" s="328"/>
      <c r="ZP659" s="328"/>
      <c r="ZQ659" s="328"/>
      <c r="ZR659" s="328"/>
      <c r="ZS659" s="328"/>
      <c r="ZT659" s="328"/>
      <c r="ZU659" s="328"/>
      <c r="ZV659" s="328"/>
      <c r="ZW659" s="328"/>
      <c r="ZX659" s="328"/>
      <c r="ZY659" s="328"/>
      <c r="ZZ659" s="328"/>
      <c r="AAA659" s="328"/>
      <c r="AAB659" s="328"/>
      <c r="AAC659" s="328"/>
      <c r="AAD659" s="328"/>
      <c r="AAE659" s="328"/>
      <c r="AAF659" s="328"/>
      <c r="AAG659" s="328"/>
      <c r="AAH659" s="328"/>
      <c r="AAI659" s="328"/>
      <c r="AAJ659" s="328"/>
      <c r="AAK659" s="328"/>
      <c r="AAL659" s="328"/>
      <c r="AAM659" s="328"/>
      <c r="AAN659" s="328"/>
      <c r="AAO659" s="328"/>
      <c r="AAP659" s="328"/>
      <c r="AAQ659" s="328"/>
      <c r="AAR659" s="328"/>
      <c r="AAS659" s="328"/>
      <c r="AAT659" s="328"/>
      <c r="AAU659" s="328"/>
      <c r="AAV659" s="328"/>
      <c r="AAW659" s="328"/>
      <c r="AAX659" s="328"/>
      <c r="AAY659" s="328"/>
      <c r="AAZ659" s="328"/>
      <c r="ABA659" s="328"/>
      <c r="ABB659" s="328"/>
      <c r="ABC659" s="328"/>
      <c r="ABD659" s="328"/>
      <c r="ABE659" s="328"/>
      <c r="ABF659" s="328"/>
      <c r="ABG659" s="328"/>
      <c r="ABH659" s="328"/>
    </row>
    <row r="660" spans="1:736" s="290" customFormat="1" ht="45.75" customHeight="1">
      <c r="A660" s="595">
        <f>1+A659</f>
        <v>658</v>
      </c>
      <c r="B660" s="368" t="s">
        <v>6629</v>
      </c>
      <c r="C660" s="363" t="s">
        <v>6630</v>
      </c>
      <c r="D660" s="138" t="s">
        <v>6230</v>
      </c>
      <c r="E660" s="363">
        <v>45531</v>
      </c>
      <c r="F660" s="364">
        <v>45534</v>
      </c>
      <c r="G660" s="364">
        <v>45646</v>
      </c>
      <c r="H660" s="168" t="s">
        <v>416</v>
      </c>
      <c r="I660" s="365" t="s">
        <v>5874</v>
      </c>
      <c r="J660" s="387" t="s">
        <v>6631</v>
      </c>
      <c r="K660" s="366">
        <v>1000007583</v>
      </c>
      <c r="L660" s="168">
        <v>5</v>
      </c>
      <c r="M660" s="362" t="s">
        <v>844</v>
      </c>
      <c r="N660" s="367" t="s">
        <v>98</v>
      </c>
      <c r="O660" s="368" t="s">
        <v>4469</v>
      </c>
      <c r="P660" s="168" t="s">
        <v>6632</v>
      </c>
      <c r="Q660" s="168" t="s">
        <v>6504</v>
      </c>
      <c r="R660" s="369">
        <f>+G660-F660</f>
        <v>112</v>
      </c>
      <c r="S660" s="168" t="s">
        <v>682</v>
      </c>
      <c r="T660" s="370">
        <v>20000000</v>
      </c>
      <c r="U660" s="371">
        <v>2024002158</v>
      </c>
      <c r="V660" s="370">
        <f>+T660</f>
        <v>20000000</v>
      </c>
      <c r="W660" s="372">
        <v>45532</v>
      </c>
      <c r="X660" s="373" t="s">
        <v>473</v>
      </c>
      <c r="Y660" s="374">
        <f>+Z660+AA660+AB660</f>
        <v>20000000</v>
      </c>
      <c r="Z660" s="375">
        <f>+V660</f>
        <v>20000000</v>
      </c>
      <c r="AA660" s="376">
        <v>0</v>
      </c>
      <c r="AB660" s="377">
        <f>+AC660+AD660+AE660+AF660+AG660+AH660+AI660+AJ660</f>
        <v>0</v>
      </c>
      <c r="AC660" s="376">
        <v>0</v>
      </c>
      <c r="AD660" s="376">
        <v>0</v>
      </c>
      <c r="AE660" s="376">
        <v>0</v>
      </c>
      <c r="AF660" s="376">
        <v>0</v>
      </c>
      <c r="AG660" s="376">
        <v>0</v>
      </c>
      <c r="AH660" s="376">
        <v>0</v>
      </c>
      <c r="AI660" s="376">
        <v>0</v>
      </c>
      <c r="AJ660" s="376">
        <v>0</v>
      </c>
      <c r="AK660" s="378" t="s">
        <v>104</v>
      </c>
      <c r="AL660" s="379" t="s">
        <v>6633</v>
      </c>
      <c r="AM660" s="168" t="s">
        <v>6634</v>
      </c>
      <c r="AN660" s="380">
        <v>80440818</v>
      </c>
      <c r="AO660" s="378" t="s">
        <v>114</v>
      </c>
      <c r="AP660" s="168" t="s">
        <v>114</v>
      </c>
      <c r="AQ660" s="381" t="s">
        <v>114</v>
      </c>
      <c r="AR660" s="378" t="s">
        <v>114</v>
      </c>
      <c r="AS660" s="168" t="s">
        <v>109</v>
      </c>
      <c r="AT660" s="378" t="s">
        <v>109</v>
      </c>
      <c r="AU660" s="378" t="s">
        <v>392</v>
      </c>
      <c r="AV660" s="168"/>
      <c r="AW660" s="168"/>
      <c r="AX660" s="168" t="s">
        <v>109</v>
      </c>
      <c r="AY660" s="168" t="s">
        <v>108</v>
      </c>
      <c r="AZ660" s="382"/>
      <c r="BA660" s="168"/>
      <c r="BB660" s="383"/>
      <c r="BC660" s="382"/>
      <c r="BD660" s="369"/>
      <c r="BE660" s="369"/>
      <c r="BF660" s="369"/>
      <c r="BG660" s="382"/>
      <c r="BH660" s="384">
        <f>T660+BB660</f>
        <v>20000000</v>
      </c>
      <c r="BI660" s="349" t="s">
        <v>113</v>
      </c>
      <c r="BJ660" s="168"/>
      <c r="BK660" s="168" t="s">
        <v>114</v>
      </c>
      <c r="BL660" s="168"/>
      <c r="BM660" s="387"/>
      <c r="BN660" s="385" t="s">
        <v>917</v>
      </c>
      <c r="BO660" s="367">
        <v>22</v>
      </c>
      <c r="BP660" s="367">
        <v>37337</v>
      </c>
      <c r="BQ660" s="367" t="s">
        <v>578</v>
      </c>
      <c r="BR660" s="367" t="s">
        <v>114</v>
      </c>
      <c r="BS660" s="367" t="s">
        <v>114</v>
      </c>
      <c r="BT660" s="367" t="s">
        <v>114</v>
      </c>
      <c r="BU660" s="349" t="s">
        <v>6635</v>
      </c>
      <c r="BV660" s="367">
        <v>3204861186</v>
      </c>
      <c r="BW660" s="386" t="s">
        <v>1582</v>
      </c>
      <c r="BX660" s="387" t="s">
        <v>6517</v>
      </c>
      <c r="BY660" s="367" t="s">
        <v>119</v>
      </c>
      <c r="BZ660" s="388">
        <v>4372004271</v>
      </c>
      <c r="CA660" s="172" t="s">
        <v>109</v>
      </c>
      <c r="CB660" s="172" t="s">
        <v>109</v>
      </c>
      <c r="CC660" s="172" t="s">
        <v>109</v>
      </c>
      <c r="CD660" s="172" t="s">
        <v>109</v>
      </c>
      <c r="CE660" s="172"/>
      <c r="CF660" s="172"/>
      <c r="CG660" s="172"/>
      <c r="CH660" s="172"/>
      <c r="CI660" s="172"/>
      <c r="CJ660" s="172"/>
      <c r="CK660" s="172"/>
      <c r="CL660" s="172"/>
      <c r="CM660" s="172" t="s">
        <v>109</v>
      </c>
      <c r="CN660" s="172"/>
      <c r="CO660" s="297"/>
      <c r="CP660" s="50"/>
      <c r="CQ660" s="50"/>
      <c r="CR660" s="50"/>
      <c r="CS660" s="50"/>
      <c r="CT660" s="50"/>
      <c r="CU660" s="50"/>
      <c r="CV660" s="50"/>
      <c r="CW660" s="50"/>
      <c r="CX660" s="50"/>
      <c r="CY660" s="50"/>
      <c r="CZ660" s="50"/>
      <c r="DA660" s="50"/>
      <c r="DB660" s="50"/>
      <c r="DC660" s="50"/>
      <c r="DD660" s="50"/>
      <c r="DE660" s="50"/>
      <c r="DF660" s="50"/>
      <c r="DG660" s="50"/>
      <c r="DH660" s="50"/>
      <c r="DI660" s="50"/>
      <c r="DJ660" s="50"/>
      <c r="DK660" s="50"/>
      <c r="DL660" s="50"/>
      <c r="DM660" s="50"/>
      <c r="DN660" s="50"/>
      <c r="DO660" s="50"/>
      <c r="DP660" s="50"/>
      <c r="DQ660" s="50"/>
      <c r="DR660" s="50"/>
      <c r="DS660" s="50"/>
      <c r="DT660" s="50"/>
      <c r="DU660" s="50"/>
      <c r="DV660" s="50"/>
      <c r="DW660" s="50"/>
      <c r="DX660" s="50"/>
      <c r="DY660" s="50"/>
      <c r="DZ660" s="50"/>
      <c r="EA660" s="50"/>
      <c r="EB660" s="50"/>
      <c r="EC660" s="50"/>
      <c r="ED660" s="50"/>
      <c r="EE660" s="50"/>
      <c r="EF660" s="50"/>
      <c r="EG660" s="50"/>
      <c r="EH660" s="50"/>
      <c r="EI660" s="50"/>
      <c r="EJ660" s="50"/>
      <c r="EK660" s="50"/>
      <c r="EL660" s="50"/>
      <c r="EM660" s="50"/>
      <c r="EN660" s="50"/>
      <c r="EO660" s="50"/>
      <c r="EP660" s="50"/>
      <c r="EQ660" s="50"/>
      <c r="ER660" s="50"/>
      <c r="ES660" s="50"/>
      <c r="ET660" s="50"/>
      <c r="EU660" s="50"/>
      <c r="EV660" s="50"/>
      <c r="EW660" s="50"/>
      <c r="EX660" s="50"/>
      <c r="EY660" s="50"/>
      <c r="EZ660" s="50"/>
      <c r="FA660" s="50"/>
      <c r="FB660" s="50"/>
      <c r="FC660" s="50"/>
      <c r="FD660" s="50"/>
      <c r="FE660" s="50"/>
      <c r="FF660" s="50"/>
      <c r="FG660" s="50"/>
      <c r="FH660" s="50"/>
      <c r="FI660" s="50"/>
      <c r="FJ660" s="50"/>
      <c r="FK660" s="50"/>
      <c r="FL660" s="50"/>
      <c r="FM660" s="50"/>
      <c r="FN660" s="50"/>
      <c r="FO660" s="50"/>
      <c r="FP660" s="50"/>
      <c r="FQ660" s="50"/>
      <c r="FR660" s="50"/>
      <c r="FS660" s="50"/>
      <c r="FT660" s="50"/>
      <c r="FU660" s="50"/>
      <c r="FV660" s="50"/>
      <c r="FW660" s="50"/>
      <c r="FX660" s="50"/>
      <c r="FY660" s="50"/>
      <c r="FZ660" s="50"/>
      <c r="GA660" s="50"/>
      <c r="GB660" s="50"/>
      <c r="GC660" s="50"/>
      <c r="GD660" s="50"/>
      <c r="GE660" s="50"/>
      <c r="GF660" s="50"/>
      <c r="GG660" s="50"/>
      <c r="GH660" s="50"/>
      <c r="GI660" s="50"/>
      <c r="GJ660" s="50"/>
      <c r="GK660" s="50"/>
      <c r="GL660" s="50"/>
      <c r="GM660" s="50"/>
      <c r="GN660" s="50"/>
      <c r="GO660" s="50"/>
      <c r="GP660" s="50"/>
      <c r="GQ660" s="50"/>
      <c r="GR660" s="50"/>
      <c r="GS660" s="50"/>
      <c r="GT660" s="50"/>
      <c r="GU660" s="50"/>
      <c r="GV660" s="16"/>
      <c r="GW660" s="16"/>
      <c r="GX660" s="16"/>
      <c r="GY660" s="16"/>
      <c r="GZ660" s="16"/>
      <c r="HA660" s="16"/>
      <c r="HB660" s="16"/>
      <c r="HC660" s="16"/>
      <c r="HD660" s="16"/>
      <c r="HE660" s="16"/>
      <c r="HF660" s="16"/>
      <c r="HG660" s="16"/>
      <c r="HH660" s="16"/>
      <c r="HI660" s="16"/>
      <c r="HJ660" s="16"/>
      <c r="HK660" s="16"/>
      <c r="HL660" s="16"/>
      <c r="HM660" s="16"/>
      <c r="HN660" s="16"/>
      <c r="HO660" s="16"/>
      <c r="HP660" s="16"/>
      <c r="HQ660" s="16"/>
      <c r="HR660" s="16"/>
      <c r="HS660" s="16"/>
      <c r="HT660" s="16"/>
      <c r="HU660" s="16"/>
      <c r="HV660" s="16"/>
      <c r="HW660" s="16"/>
      <c r="HX660" s="16"/>
      <c r="HY660" s="16"/>
      <c r="HZ660" s="16"/>
      <c r="IA660" s="16"/>
      <c r="IB660" s="16"/>
      <c r="IC660" s="16"/>
      <c r="ID660" s="16"/>
      <c r="IE660" s="16"/>
      <c r="IF660" s="16"/>
      <c r="IG660" s="16"/>
      <c r="IH660" s="16"/>
      <c r="II660" s="16"/>
      <c r="IJ660" s="16"/>
      <c r="IK660" s="16"/>
      <c r="IL660" s="16"/>
      <c r="IM660" s="16"/>
      <c r="IN660" s="16"/>
      <c r="IO660" s="16"/>
      <c r="IP660" s="16"/>
      <c r="IQ660" s="16"/>
      <c r="IR660" s="16"/>
      <c r="IS660" s="16"/>
      <c r="IT660" s="16"/>
      <c r="IU660" s="16"/>
      <c r="IV660" s="16"/>
      <c r="IW660" s="16"/>
      <c r="IX660" s="16"/>
      <c r="IY660" s="16"/>
      <c r="IZ660" s="16"/>
      <c r="JA660" s="16"/>
      <c r="JB660" s="16"/>
      <c r="JC660" s="16"/>
      <c r="JD660" s="16"/>
      <c r="JE660" s="16"/>
      <c r="JF660" s="16"/>
      <c r="JG660" s="16"/>
      <c r="JH660" s="16"/>
      <c r="JI660" s="16"/>
      <c r="JJ660" s="16"/>
      <c r="JK660" s="16"/>
      <c r="JL660" s="16"/>
      <c r="JM660" s="16"/>
      <c r="JN660" s="16"/>
      <c r="JO660" s="16"/>
      <c r="JP660" s="16"/>
      <c r="JQ660" s="16"/>
      <c r="JR660" s="16"/>
      <c r="JS660" s="16"/>
      <c r="JT660" s="16"/>
      <c r="JU660" s="16"/>
      <c r="JV660" s="16"/>
      <c r="JW660" s="16"/>
      <c r="JX660" s="16"/>
      <c r="JY660" s="16"/>
      <c r="JZ660" s="16"/>
      <c r="KA660" s="16"/>
      <c r="KB660" s="16"/>
      <c r="KC660" s="16"/>
      <c r="KD660" s="16"/>
      <c r="KE660" s="16"/>
      <c r="KF660" s="16"/>
      <c r="KG660" s="16"/>
      <c r="KH660" s="16"/>
      <c r="KI660" s="16"/>
      <c r="KJ660" s="16"/>
      <c r="KK660" s="16"/>
      <c r="KL660" s="16"/>
      <c r="KM660" s="16"/>
      <c r="KN660" s="16"/>
      <c r="KO660" s="16"/>
      <c r="KP660" s="16"/>
      <c r="KQ660" s="16"/>
      <c r="KR660" s="16"/>
      <c r="KS660" s="16"/>
      <c r="KT660" s="16"/>
      <c r="KU660" s="16"/>
      <c r="KV660" s="16"/>
      <c r="KW660" s="16"/>
      <c r="KX660" s="16"/>
      <c r="KY660" s="16"/>
      <c r="KZ660" s="16"/>
      <c r="LA660" s="16"/>
      <c r="LB660" s="16"/>
      <c r="LC660" s="16"/>
      <c r="LD660" s="16"/>
      <c r="LE660" s="16"/>
      <c r="LF660" s="16"/>
      <c r="LG660" s="16"/>
      <c r="LH660" s="16"/>
      <c r="LI660" s="16"/>
      <c r="LJ660" s="16"/>
      <c r="LK660" s="16"/>
      <c r="LL660" s="16"/>
      <c r="LM660" s="16"/>
      <c r="LN660" s="16"/>
      <c r="LO660" s="16"/>
      <c r="LP660" s="16"/>
      <c r="LQ660" s="16"/>
      <c r="LR660" s="16"/>
      <c r="LS660" s="16"/>
      <c r="LT660" s="16"/>
      <c r="LU660" s="16"/>
      <c r="LV660" s="16"/>
      <c r="LW660" s="16"/>
      <c r="LX660" s="16"/>
      <c r="LY660" s="16"/>
      <c r="LZ660" s="16"/>
      <c r="MA660" s="16"/>
      <c r="MB660" s="16"/>
      <c r="MC660" s="16"/>
      <c r="MD660" s="16"/>
      <c r="ME660" s="16"/>
      <c r="MF660" s="16"/>
      <c r="MG660" s="16"/>
      <c r="MH660" s="16"/>
      <c r="MI660" s="16"/>
      <c r="MJ660" s="16"/>
      <c r="MK660" s="16"/>
      <c r="ML660" s="16"/>
      <c r="MM660" s="16"/>
      <c r="MN660" s="16"/>
      <c r="MO660" s="16"/>
      <c r="MP660" s="16"/>
      <c r="MQ660" s="16"/>
      <c r="MR660" s="16"/>
      <c r="MS660" s="16"/>
      <c r="MT660" s="16"/>
      <c r="MU660" s="16"/>
      <c r="MV660" s="16"/>
      <c r="MW660" s="16"/>
      <c r="MX660" s="16"/>
      <c r="MY660" s="16"/>
      <c r="MZ660" s="16"/>
      <c r="NA660" s="16"/>
      <c r="NB660" s="16"/>
      <c r="NC660" s="16"/>
      <c r="ND660" s="16"/>
      <c r="NE660" s="16"/>
      <c r="NF660" s="16"/>
      <c r="NG660" s="16"/>
      <c r="NH660" s="16"/>
      <c r="NI660" s="16"/>
      <c r="NJ660" s="16"/>
      <c r="NK660" s="16"/>
      <c r="NL660" s="16"/>
      <c r="NM660" s="16"/>
      <c r="NN660" s="16"/>
      <c r="NO660" s="16"/>
      <c r="NP660" s="16"/>
      <c r="NQ660" s="16"/>
      <c r="NR660" s="16"/>
      <c r="NS660" s="16"/>
      <c r="NT660" s="16"/>
      <c r="NU660" s="16"/>
      <c r="NV660" s="16"/>
      <c r="NW660" s="16"/>
      <c r="NX660" s="16"/>
      <c r="NY660" s="16"/>
      <c r="NZ660" s="16"/>
      <c r="OA660" s="16"/>
      <c r="OB660" s="16"/>
      <c r="OC660" s="16"/>
      <c r="OD660" s="16"/>
      <c r="OE660" s="16"/>
      <c r="OF660" s="16"/>
      <c r="OG660" s="16"/>
      <c r="OH660" s="16"/>
      <c r="OI660" s="16"/>
      <c r="OJ660" s="16"/>
      <c r="OK660" s="16"/>
      <c r="OL660" s="16"/>
      <c r="OM660" s="16"/>
      <c r="ON660" s="16"/>
      <c r="OO660" s="16"/>
      <c r="OP660" s="16"/>
      <c r="OQ660" s="16"/>
      <c r="OR660" s="16"/>
      <c r="OS660" s="16"/>
      <c r="OT660" s="16"/>
      <c r="OU660" s="16"/>
      <c r="OV660" s="16"/>
      <c r="OW660" s="16"/>
      <c r="OX660" s="16"/>
      <c r="OY660" s="16"/>
      <c r="OZ660" s="16"/>
      <c r="PA660" s="16"/>
      <c r="PB660" s="16"/>
      <c r="PC660" s="16"/>
      <c r="PD660" s="16"/>
      <c r="PE660" s="16"/>
      <c r="PF660" s="16"/>
      <c r="PG660" s="16"/>
      <c r="PH660" s="16"/>
      <c r="PI660" s="16"/>
      <c r="PJ660" s="16"/>
      <c r="PK660" s="16"/>
      <c r="PL660" s="16"/>
      <c r="PM660" s="16"/>
      <c r="PN660" s="16"/>
      <c r="PO660" s="16"/>
      <c r="PP660" s="16"/>
      <c r="PQ660" s="16"/>
      <c r="PR660" s="16"/>
      <c r="PS660" s="16"/>
      <c r="PT660" s="16"/>
      <c r="PU660" s="16"/>
      <c r="PV660" s="16"/>
      <c r="PW660" s="16"/>
      <c r="PX660" s="16"/>
      <c r="PY660" s="16"/>
      <c r="PZ660" s="16"/>
      <c r="QA660" s="16"/>
      <c r="QB660" s="16"/>
      <c r="QC660" s="16"/>
      <c r="QD660" s="16"/>
      <c r="QE660" s="16"/>
      <c r="QF660" s="16"/>
      <c r="QG660" s="16"/>
      <c r="QH660" s="16"/>
      <c r="QI660" s="16"/>
      <c r="QJ660" s="16"/>
      <c r="QK660" s="16"/>
      <c r="QL660" s="16"/>
      <c r="QM660" s="16"/>
      <c r="QN660" s="16"/>
      <c r="QO660" s="16"/>
      <c r="QP660" s="16"/>
      <c r="QQ660" s="16"/>
      <c r="QR660" s="16"/>
      <c r="QS660" s="16"/>
      <c r="QT660" s="16"/>
      <c r="QU660" s="16"/>
      <c r="QV660" s="16"/>
      <c r="QW660" s="16"/>
      <c r="QX660" s="16"/>
      <c r="QY660" s="16"/>
      <c r="QZ660" s="16"/>
      <c r="RA660" s="16"/>
      <c r="RB660" s="16"/>
      <c r="RC660" s="16"/>
      <c r="RD660" s="16"/>
      <c r="RE660" s="16"/>
      <c r="RF660" s="16"/>
      <c r="RG660" s="16"/>
      <c r="RH660" s="16"/>
      <c r="RI660" s="16"/>
      <c r="RJ660" s="16"/>
      <c r="RK660" s="16"/>
      <c r="RL660" s="16"/>
      <c r="RM660" s="16"/>
      <c r="RN660" s="16"/>
      <c r="RO660" s="16"/>
      <c r="RP660" s="16"/>
      <c r="RQ660" s="16"/>
      <c r="RR660" s="16"/>
      <c r="RS660" s="16"/>
      <c r="RT660" s="16"/>
      <c r="RU660" s="16"/>
      <c r="RV660" s="16"/>
      <c r="RW660" s="16"/>
      <c r="RX660" s="16"/>
      <c r="RY660" s="16"/>
      <c r="RZ660" s="16"/>
      <c r="SA660" s="16"/>
      <c r="SB660" s="16"/>
      <c r="SC660" s="16"/>
      <c r="SD660" s="16"/>
      <c r="SE660" s="16"/>
      <c r="SF660" s="16"/>
      <c r="SG660" s="16"/>
      <c r="SH660" s="16"/>
      <c r="SI660" s="16"/>
      <c r="SJ660" s="16"/>
      <c r="SK660" s="16"/>
      <c r="SL660" s="16"/>
      <c r="SM660" s="16"/>
      <c r="SN660" s="16"/>
      <c r="SO660" s="16"/>
      <c r="SP660" s="16"/>
      <c r="SQ660" s="16"/>
      <c r="SR660" s="16"/>
      <c r="SS660" s="16"/>
      <c r="ST660" s="16"/>
      <c r="SU660" s="16"/>
      <c r="SV660" s="16"/>
      <c r="SW660" s="16"/>
      <c r="SX660" s="16"/>
      <c r="SY660" s="16"/>
      <c r="SZ660" s="16"/>
      <c r="TA660" s="16"/>
      <c r="TB660" s="16"/>
      <c r="TC660" s="16"/>
      <c r="TD660" s="16"/>
      <c r="TE660" s="16"/>
      <c r="TF660" s="16"/>
      <c r="TG660" s="16"/>
      <c r="TH660" s="16"/>
      <c r="TI660" s="16"/>
      <c r="TJ660" s="16"/>
      <c r="TK660" s="16"/>
      <c r="TL660" s="16"/>
      <c r="TM660" s="16"/>
      <c r="TN660" s="16"/>
      <c r="TO660" s="16"/>
      <c r="TP660" s="16"/>
      <c r="TQ660" s="16"/>
      <c r="TR660" s="16"/>
      <c r="TS660" s="16"/>
      <c r="TT660" s="16"/>
      <c r="TU660" s="16"/>
      <c r="TV660" s="16"/>
      <c r="TW660" s="16"/>
      <c r="TX660" s="16"/>
      <c r="TY660" s="16"/>
      <c r="TZ660" s="16"/>
      <c r="UA660" s="16"/>
      <c r="UB660" s="16"/>
      <c r="UC660" s="16"/>
      <c r="UD660" s="16"/>
      <c r="UE660" s="16"/>
      <c r="UF660" s="16"/>
      <c r="UG660" s="16"/>
      <c r="UH660" s="16"/>
      <c r="UI660" s="16"/>
      <c r="UJ660" s="16"/>
      <c r="UK660" s="16"/>
      <c r="UL660" s="16"/>
      <c r="UM660" s="16"/>
      <c r="UN660" s="16"/>
      <c r="UO660" s="16"/>
      <c r="UP660" s="16"/>
      <c r="UQ660" s="16"/>
      <c r="UR660" s="16"/>
      <c r="US660" s="16"/>
      <c r="UT660" s="16"/>
      <c r="UU660" s="16"/>
      <c r="UV660" s="16"/>
      <c r="UW660" s="16"/>
      <c r="UX660" s="16"/>
      <c r="UY660" s="16"/>
      <c r="UZ660" s="16"/>
      <c r="VA660" s="16"/>
      <c r="VB660" s="16"/>
      <c r="VC660" s="16"/>
      <c r="VD660" s="16"/>
      <c r="VE660" s="16"/>
      <c r="VF660" s="16"/>
      <c r="VG660" s="16"/>
      <c r="VH660" s="16"/>
      <c r="VI660" s="16"/>
      <c r="VJ660" s="16"/>
      <c r="VK660" s="16"/>
      <c r="VL660" s="16"/>
      <c r="VM660" s="16"/>
      <c r="VN660" s="16"/>
      <c r="VO660" s="16"/>
      <c r="VP660" s="16"/>
      <c r="VQ660" s="16"/>
      <c r="VR660" s="16"/>
      <c r="VS660" s="16"/>
      <c r="VT660" s="16"/>
      <c r="VU660" s="16"/>
      <c r="VV660" s="16"/>
      <c r="VW660" s="16"/>
      <c r="VX660" s="16"/>
      <c r="VY660" s="16"/>
      <c r="VZ660" s="16"/>
      <c r="WA660" s="16"/>
      <c r="WB660" s="16"/>
      <c r="WC660" s="16"/>
      <c r="WD660" s="16"/>
      <c r="WE660" s="16"/>
      <c r="WF660" s="16"/>
      <c r="WG660" s="16"/>
      <c r="WH660" s="16"/>
      <c r="WI660" s="16"/>
      <c r="WJ660" s="16"/>
      <c r="WK660" s="16"/>
      <c r="WL660" s="16"/>
      <c r="WM660" s="16"/>
      <c r="WN660" s="16"/>
      <c r="WO660" s="16"/>
      <c r="WP660" s="16"/>
      <c r="WQ660" s="16"/>
      <c r="WR660" s="16"/>
      <c r="WS660" s="16"/>
      <c r="WT660" s="16"/>
      <c r="WU660" s="16"/>
      <c r="WV660" s="16"/>
      <c r="WW660" s="16"/>
      <c r="WX660" s="16"/>
      <c r="WY660" s="16"/>
      <c r="WZ660" s="16"/>
      <c r="XA660" s="16"/>
      <c r="XB660" s="16"/>
      <c r="XC660" s="16"/>
      <c r="XD660" s="16"/>
      <c r="XE660" s="16"/>
      <c r="XF660" s="16"/>
      <c r="XG660" s="16"/>
      <c r="XH660" s="16"/>
      <c r="XI660" s="16"/>
      <c r="XJ660" s="16"/>
      <c r="XK660" s="16"/>
      <c r="XL660" s="16"/>
      <c r="XM660" s="16"/>
      <c r="XN660" s="16"/>
      <c r="XO660" s="16"/>
      <c r="XP660" s="16"/>
      <c r="XQ660" s="16"/>
      <c r="XR660" s="16"/>
      <c r="XS660" s="16"/>
      <c r="XT660" s="16"/>
      <c r="XU660" s="16"/>
      <c r="XV660" s="16"/>
      <c r="XW660" s="16"/>
      <c r="XX660" s="16"/>
      <c r="XY660" s="16"/>
      <c r="XZ660" s="16"/>
      <c r="YA660" s="16"/>
      <c r="YB660" s="16"/>
      <c r="YC660" s="16"/>
      <c r="YD660" s="16"/>
      <c r="YE660" s="16"/>
      <c r="YF660" s="16"/>
      <c r="YG660" s="16"/>
      <c r="YH660" s="16"/>
      <c r="YI660" s="16"/>
      <c r="YJ660" s="16"/>
      <c r="YK660" s="16"/>
      <c r="YL660" s="16"/>
      <c r="YM660" s="16"/>
      <c r="YN660" s="16"/>
      <c r="YO660" s="16"/>
      <c r="YP660" s="16"/>
      <c r="YQ660" s="16"/>
      <c r="YR660" s="16"/>
      <c r="YS660" s="16"/>
      <c r="YT660" s="16"/>
      <c r="YU660" s="16"/>
      <c r="YV660" s="16"/>
      <c r="YW660" s="16"/>
      <c r="YX660" s="16"/>
      <c r="YY660" s="16"/>
      <c r="YZ660" s="16"/>
      <c r="ZA660" s="16"/>
      <c r="ZB660" s="16"/>
      <c r="ZC660" s="16"/>
      <c r="ZD660" s="16"/>
      <c r="ZE660" s="16"/>
      <c r="ZF660" s="16"/>
      <c r="ZG660" s="16"/>
      <c r="ZH660" s="16"/>
      <c r="ZI660" s="16"/>
      <c r="ZJ660" s="16"/>
      <c r="ZK660" s="16"/>
      <c r="ZL660" s="16"/>
      <c r="ZM660" s="16"/>
      <c r="ZN660" s="16"/>
      <c r="ZO660" s="16"/>
      <c r="ZP660" s="16"/>
      <c r="ZQ660" s="16"/>
      <c r="ZR660" s="16"/>
      <c r="ZS660" s="16"/>
      <c r="ZT660" s="16"/>
      <c r="ZU660" s="16"/>
      <c r="ZV660" s="16"/>
      <c r="ZW660" s="16"/>
      <c r="ZX660" s="16"/>
      <c r="ZY660" s="16"/>
      <c r="ZZ660" s="16"/>
      <c r="AAA660" s="16"/>
      <c r="AAB660" s="16"/>
      <c r="AAC660" s="16"/>
      <c r="AAD660" s="16"/>
      <c r="AAE660" s="16"/>
      <c r="AAF660" s="16"/>
      <c r="AAG660" s="16"/>
      <c r="AAH660" s="16"/>
      <c r="AAI660" s="16"/>
      <c r="AAJ660" s="16"/>
      <c r="AAK660" s="16"/>
      <c r="AAL660" s="16"/>
      <c r="AAM660" s="16"/>
      <c r="AAN660" s="16"/>
      <c r="AAO660" s="16"/>
      <c r="AAP660" s="16"/>
      <c r="AAQ660" s="16"/>
      <c r="AAR660" s="16"/>
      <c r="AAS660" s="16"/>
      <c r="AAT660" s="16"/>
      <c r="AAU660" s="16"/>
      <c r="AAV660" s="16"/>
      <c r="AAW660" s="16"/>
      <c r="AAX660" s="16"/>
      <c r="AAY660" s="16"/>
      <c r="AAZ660" s="16"/>
      <c r="ABA660" s="16"/>
      <c r="ABB660" s="16"/>
      <c r="ABC660" s="16"/>
      <c r="ABD660" s="16"/>
      <c r="ABE660" s="16"/>
      <c r="ABF660" s="16"/>
      <c r="ABG660" s="16"/>
      <c r="ABH660" s="16"/>
    </row>
    <row r="661" spans="1:736" s="50" customFormat="1" ht="45.75" customHeight="1">
      <c r="A661" s="589">
        <f>1+A660</f>
        <v>659</v>
      </c>
      <c r="B661" s="368" t="s">
        <v>6636</v>
      </c>
      <c r="C661" s="363" t="s">
        <v>6637</v>
      </c>
      <c r="D661" s="138" t="s">
        <v>6230</v>
      </c>
      <c r="E661" s="363">
        <v>45531</v>
      </c>
      <c r="F661" s="364">
        <v>45533</v>
      </c>
      <c r="G661" s="364">
        <v>45646</v>
      </c>
      <c r="H661" s="168" t="s">
        <v>416</v>
      </c>
      <c r="I661" s="365" t="s">
        <v>180</v>
      </c>
      <c r="J661" s="387" t="s">
        <v>6638</v>
      </c>
      <c r="K661" s="366">
        <v>1072714038</v>
      </c>
      <c r="L661" s="168">
        <v>7</v>
      </c>
      <c r="M661" s="362" t="s">
        <v>844</v>
      </c>
      <c r="N661" s="367" t="s">
        <v>98</v>
      </c>
      <c r="O661" s="368" t="s">
        <v>4469</v>
      </c>
      <c r="P661" s="168" t="s">
        <v>6639</v>
      </c>
      <c r="Q661" s="168" t="s">
        <v>6504</v>
      </c>
      <c r="R661" s="369">
        <f>+G661-F661</f>
        <v>113</v>
      </c>
      <c r="S661" s="168" t="s">
        <v>1252</v>
      </c>
      <c r="T661" s="370">
        <v>12104000</v>
      </c>
      <c r="U661" s="371">
        <v>2024002157</v>
      </c>
      <c r="V661" s="370">
        <f>+T661</f>
        <v>12104000</v>
      </c>
      <c r="W661" s="372">
        <v>45532</v>
      </c>
      <c r="X661" s="373" t="s">
        <v>473</v>
      </c>
      <c r="Y661" s="374">
        <f>+Z661+AA661+AB661</f>
        <v>12104000</v>
      </c>
      <c r="Z661" s="375">
        <f>+V661</f>
        <v>12104000</v>
      </c>
      <c r="AA661" s="376">
        <v>0</v>
      </c>
      <c r="AB661" s="377">
        <f>+AC661+AD661+AE661+AF661+AG661+AH661+AI661+AJ661</f>
        <v>0</v>
      </c>
      <c r="AC661" s="376">
        <v>0</v>
      </c>
      <c r="AD661" s="376">
        <v>0</v>
      </c>
      <c r="AE661" s="376">
        <v>0</v>
      </c>
      <c r="AF661" s="376">
        <v>0</v>
      </c>
      <c r="AG661" s="376">
        <v>0</v>
      </c>
      <c r="AH661" s="376">
        <v>0</v>
      </c>
      <c r="AI661" s="376">
        <v>0</v>
      </c>
      <c r="AJ661" s="376">
        <v>0</v>
      </c>
      <c r="AK661" s="378" t="s">
        <v>104</v>
      </c>
      <c r="AL661" s="379" t="s">
        <v>6640</v>
      </c>
      <c r="AM661" s="168" t="s">
        <v>1698</v>
      </c>
      <c r="AN661" s="380">
        <v>11202703</v>
      </c>
      <c r="AO661" s="378" t="s">
        <v>114</v>
      </c>
      <c r="AP661" s="168" t="s">
        <v>114</v>
      </c>
      <c r="AQ661" s="381" t="s">
        <v>114</v>
      </c>
      <c r="AR661" s="378" t="s">
        <v>114</v>
      </c>
      <c r="AS661" s="168" t="s">
        <v>109</v>
      </c>
      <c r="AT661" s="378" t="s">
        <v>109</v>
      </c>
      <c r="AU661" s="378" t="s">
        <v>392</v>
      </c>
      <c r="AV661" s="168"/>
      <c r="AW661" s="168"/>
      <c r="AX661" s="168" t="s">
        <v>109</v>
      </c>
      <c r="AY661" s="168" t="s">
        <v>108</v>
      </c>
      <c r="AZ661" s="382"/>
      <c r="BA661" s="168"/>
      <c r="BB661" s="383"/>
      <c r="BC661" s="382"/>
      <c r="BD661" s="369"/>
      <c r="BE661" s="369"/>
      <c r="BF661" s="369"/>
      <c r="BG661" s="382"/>
      <c r="BH661" s="384">
        <f>T661+BB661</f>
        <v>12104000</v>
      </c>
      <c r="BI661" s="349" t="s">
        <v>113</v>
      </c>
      <c r="BJ661" s="168"/>
      <c r="BK661" s="168" t="s">
        <v>114</v>
      </c>
      <c r="BL661" s="168"/>
      <c r="BM661" s="161" t="s">
        <v>6641</v>
      </c>
      <c r="BN661" s="385" t="s">
        <v>917</v>
      </c>
      <c r="BO661" s="367">
        <v>27</v>
      </c>
      <c r="BP661" s="367">
        <v>35567</v>
      </c>
      <c r="BQ661" s="367" t="s">
        <v>578</v>
      </c>
      <c r="BR661" s="367" t="s">
        <v>114</v>
      </c>
      <c r="BS661" s="367" t="s">
        <v>114</v>
      </c>
      <c r="BT661" s="367" t="s">
        <v>114</v>
      </c>
      <c r="BU661" s="349" t="s">
        <v>6642</v>
      </c>
      <c r="BV661" s="367">
        <v>3123296497</v>
      </c>
      <c r="BW661" s="386" t="s">
        <v>1700</v>
      </c>
      <c r="BX661" s="387" t="s">
        <v>839</v>
      </c>
      <c r="BY661" s="367" t="s">
        <v>119</v>
      </c>
      <c r="BZ661" s="388">
        <v>550488420679216</v>
      </c>
      <c r="CA661" s="172" t="s">
        <v>109</v>
      </c>
      <c r="CB661" s="172" t="s">
        <v>109</v>
      </c>
      <c r="CC661" s="172" t="s">
        <v>109</v>
      </c>
      <c r="CD661" s="172" t="s">
        <v>109</v>
      </c>
      <c r="CE661" s="172"/>
      <c r="CF661" s="172"/>
      <c r="CG661" s="172"/>
      <c r="CH661" s="172"/>
      <c r="CI661" s="172"/>
      <c r="CJ661" s="172"/>
      <c r="CK661" s="172"/>
      <c r="CL661" s="172"/>
      <c r="CM661" s="172" t="s">
        <v>109</v>
      </c>
      <c r="CN661" s="172"/>
      <c r="CO661" s="297"/>
      <c r="GV661" s="328"/>
      <c r="GW661" s="328"/>
      <c r="GX661" s="328"/>
      <c r="GY661" s="328"/>
      <c r="GZ661" s="328"/>
      <c r="HA661" s="328"/>
      <c r="HB661" s="328"/>
      <c r="HC661" s="328"/>
      <c r="HD661" s="328"/>
      <c r="HE661" s="328"/>
      <c r="HF661" s="328"/>
      <c r="HG661" s="328"/>
      <c r="HH661" s="328"/>
      <c r="HI661" s="328"/>
      <c r="HJ661" s="328"/>
      <c r="HK661" s="328"/>
      <c r="HL661" s="328"/>
      <c r="HM661" s="328"/>
      <c r="HN661" s="328"/>
      <c r="HO661" s="328"/>
      <c r="HP661" s="328"/>
      <c r="HQ661" s="328"/>
      <c r="HR661" s="328"/>
      <c r="HS661" s="328"/>
      <c r="HT661" s="328"/>
      <c r="HU661" s="328"/>
      <c r="HV661" s="328"/>
      <c r="HW661" s="328"/>
      <c r="HX661" s="328"/>
      <c r="HY661" s="328"/>
      <c r="HZ661" s="328"/>
      <c r="IA661" s="328"/>
      <c r="IB661" s="328"/>
      <c r="IC661" s="328"/>
      <c r="ID661" s="328"/>
      <c r="IE661" s="328"/>
      <c r="IF661" s="328"/>
      <c r="IG661" s="328"/>
      <c r="IH661" s="328"/>
      <c r="II661" s="328"/>
      <c r="IJ661" s="328"/>
      <c r="IK661" s="328"/>
      <c r="IL661" s="328"/>
      <c r="IM661" s="328"/>
      <c r="IN661" s="328"/>
      <c r="IO661" s="328"/>
      <c r="IP661" s="328"/>
      <c r="IQ661" s="328"/>
      <c r="IR661" s="328"/>
      <c r="IS661" s="328"/>
      <c r="IT661" s="328"/>
      <c r="IU661" s="328"/>
      <c r="IV661" s="328"/>
      <c r="IW661" s="328"/>
      <c r="IX661" s="328"/>
      <c r="IY661" s="328"/>
      <c r="IZ661" s="328"/>
      <c r="JA661" s="328"/>
      <c r="JB661" s="328"/>
      <c r="JC661" s="328"/>
      <c r="JD661" s="328"/>
      <c r="JE661" s="328"/>
      <c r="JF661" s="328"/>
      <c r="JG661" s="328"/>
      <c r="JH661" s="328"/>
      <c r="JI661" s="328"/>
      <c r="JJ661" s="328"/>
      <c r="JK661" s="328"/>
      <c r="JL661" s="328"/>
      <c r="JM661" s="328"/>
      <c r="JN661" s="328"/>
      <c r="JO661" s="328"/>
      <c r="JP661" s="328"/>
      <c r="JQ661" s="328"/>
      <c r="JR661" s="328"/>
      <c r="JS661" s="328"/>
      <c r="JT661" s="328"/>
      <c r="JU661" s="328"/>
      <c r="JV661" s="328"/>
      <c r="JW661" s="328"/>
      <c r="JX661" s="328"/>
      <c r="JY661" s="328"/>
      <c r="JZ661" s="328"/>
      <c r="KA661" s="328"/>
      <c r="KB661" s="328"/>
      <c r="KC661" s="328"/>
      <c r="KD661" s="328"/>
      <c r="KE661" s="328"/>
      <c r="KF661" s="328"/>
      <c r="KG661" s="328"/>
      <c r="KH661" s="328"/>
      <c r="KI661" s="328"/>
      <c r="KJ661" s="328"/>
      <c r="KK661" s="328"/>
      <c r="KL661" s="328"/>
      <c r="KM661" s="328"/>
      <c r="KN661" s="328"/>
      <c r="KO661" s="328"/>
      <c r="KP661" s="328"/>
      <c r="KQ661" s="328"/>
      <c r="KR661" s="328"/>
      <c r="KS661" s="328"/>
      <c r="KT661" s="328"/>
      <c r="KU661" s="328"/>
      <c r="KV661" s="328"/>
      <c r="KW661" s="328"/>
      <c r="KX661" s="328"/>
      <c r="KY661" s="328"/>
      <c r="KZ661" s="328"/>
      <c r="LA661" s="328"/>
      <c r="LB661" s="328"/>
      <c r="LC661" s="328"/>
      <c r="LD661" s="328"/>
      <c r="LE661" s="328"/>
      <c r="LF661" s="328"/>
      <c r="LG661" s="328"/>
      <c r="LH661" s="328"/>
      <c r="LI661" s="328"/>
      <c r="LJ661" s="328"/>
      <c r="LK661" s="328"/>
      <c r="LL661" s="328"/>
      <c r="LM661" s="328"/>
      <c r="LN661" s="328"/>
      <c r="LO661" s="328"/>
      <c r="LP661" s="328"/>
      <c r="LQ661" s="328"/>
      <c r="LR661" s="328"/>
      <c r="LS661" s="328"/>
      <c r="LT661" s="328"/>
      <c r="LU661" s="328"/>
      <c r="LV661" s="328"/>
      <c r="LW661" s="328"/>
      <c r="LX661" s="328"/>
      <c r="LY661" s="328"/>
      <c r="LZ661" s="328"/>
      <c r="MA661" s="328"/>
      <c r="MB661" s="328"/>
      <c r="MC661" s="328"/>
      <c r="MD661" s="328"/>
      <c r="ME661" s="328"/>
      <c r="MF661" s="328"/>
      <c r="MG661" s="328"/>
      <c r="MH661" s="328"/>
      <c r="MI661" s="328"/>
      <c r="MJ661" s="328"/>
      <c r="MK661" s="328"/>
      <c r="ML661" s="328"/>
      <c r="MM661" s="328"/>
      <c r="MN661" s="328"/>
      <c r="MO661" s="328"/>
      <c r="MP661" s="328"/>
      <c r="MQ661" s="328"/>
      <c r="MR661" s="328"/>
      <c r="MS661" s="328"/>
      <c r="MT661" s="328"/>
      <c r="MU661" s="328"/>
      <c r="MV661" s="328"/>
      <c r="MW661" s="328"/>
      <c r="MX661" s="328"/>
      <c r="MY661" s="328"/>
      <c r="MZ661" s="328"/>
      <c r="NA661" s="328"/>
      <c r="NB661" s="328"/>
      <c r="NC661" s="328"/>
      <c r="ND661" s="328"/>
      <c r="NE661" s="328"/>
      <c r="NF661" s="328"/>
      <c r="NG661" s="328"/>
      <c r="NH661" s="328"/>
      <c r="NI661" s="328"/>
      <c r="NJ661" s="328"/>
      <c r="NK661" s="328"/>
      <c r="NL661" s="328"/>
      <c r="NM661" s="328"/>
      <c r="NN661" s="328"/>
      <c r="NO661" s="328"/>
      <c r="NP661" s="328"/>
      <c r="NQ661" s="328"/>
      <c r="NR661" s="328"/>
      <c r="NS661" s="328"/>
      <c r="NT661" s="328"/>
      <c r="NU661" s="328"/>
      <c r="NV661" s="328"/>
      <c r="NW661" s="328"/>
      <c r="NX661" s="328"/>
      <c r="NY661" s="328"/>
      <c r="NZ661" s="328"/>
      <c r="OA661" s="328"/>
      <c r="OB661" s="328"/>
      <c r="OC661" s="328"/>
      <c r="OD661" s="328"/>
      <c r="OE661" s="328"/>
      <c r="OF661" s="328"/>
      <c r="OG661" s="328"/>
      <c r="OH661" s="328"/>
      <c r="OI661" s="328"/>
      <c r="OJ661" s="328"/>
      <c r="OK661" s="328"/>
      <c r="OL661" s="328"/>
      <c r="OM661" s="328"/>
      <c r="ON661" s="328"/>
      <c r="OO661" s="328"/>
      <c r="OP661" s="328"/>
      <c r="OQ661" s="328"/>
      <c r="OR661" s="328"/>
      <c r="OS661" s="328"/>
      <c r="OT661" s="328"/>
      <c r="OU661" s="328"/>
      <c r="OV661" s="328"/>
      <c r="OW661" s="328"/>
      <c r="OX661" s="328"/>
      <c r="OY661" s="328"/>
      <c r="OZ661" s="328"/>
      <c r="PA661" s="328"/>
      <c r="PB661" s="328"/>
      <c r="PC661" s="328"/>
      <c r="PD661" s="328"/>
      <c r="PE661" s="328"/>
      <c r="PF661" s="328"/>
      <c r="PG661" s="328"/>
      <c r="PH661" s="328"/>
      <c r="PI661" s="328"/>
      <c r="PJ661" s="328"/>
      <c r="PK661" s="328"/>
      <c r="PL661" s="328"/>
      <c r="PM661" s="328"/>
      <c r="PN661" s="328"/>
      <c r="PO661" s="328"/>
      <c r="PP661" s="328"/>
      <c r="PQ661" s="328"/>
      <c r="PR661" s="328"/>
      <c r="PS661" s="328"/>
      <c r="PT661" s="328"/>
      <c r="PU661" s="328"/>
      <c r="PV661" s="328"/>
      <c r="PW661" s="328"/>
      <c r="PX661" s="328"/>
      <c r="PY661" s="328"/>
      <c r="PZ661" s="328"/>
      <c r="QA661" s="328"/>
      <c r="QB661" s="328"/>
      <c r="QC661" s="328"/>
      <c r="QD661" s="328"/>
      <c r="QE661" s="328"/>
      <c r="QF661" s="328"/>
      <c r="QG661" s="328"/>
      <c r="QH661" s="328"/>
      <c r="QI661" s="328"/>
      <c r="QJ661" s="328"/>
      <c r="QK661" s="328"/>
      <c r="QL661" s="328"/>
      <c r="QM661" s="328"/>
      <c r="QN661" s="328"/>
      <c r="QO661" s="328"/>
      <c r="QP661" s="328"/>
      <c r="QQ661" s="328"/>
      <c r="QR661" s="328"/>
      <c r="QS661" s="328"/>
      <c r="QT661" s="328"/>
      <c r="QU661" s="328"/>
      <c r="QV661" s="328"/>
      <c r="QW661" s="328"/>
      <c r="QX661" s="328"/>
      <c r="QY661" s="328"/>
      <c r="QZ661" s="328"/>
      <c r="RA661" s="328"/>
      <c r="RB661" s="328"/>
      <c r="RC661" s="328"/>
      <c r="RD661" s="328"/>
      <c r="RE661" s="328"/>
      <c r="RF661" s="328"/>
      <c r="RG661" s="328"/>
      <c r="RH661" s="328"/>
      <c r="RI661" s="328"/>
      <c r="RJ661" s="328"/>
      <c r="RK661" s="328"/>
      <c r="RL661" s="328"/>
      <c r="RM661" s="328"/>
      <c r="RN661" s="328"/>
      <c r="RO661" s="328"/>
      <c r="RP661" s="328"/>
      <c r="RQ661" s="328"/>
      <c r="RR661" s="328"/>
      <c r="RS661" s="328"/>
      <c r="RT661" s="328"/>
      <c r="RU661" s="328"/>
      <c r="RV661" s="328"/>
      <c r="RW661" s="328"/>
      <c r="RX661" s="328"/>
      <c r="RY661" s="328"/>
      <c r="RZ661" s="328"/>
      <c r="SA661" s="328"/>
      <c r="SB661" s="328"/>
      <c r="SC661" s="328"/>
      <c r="SD661" s="328"/>
      <c r="SE661" s="328"/>
      <c r="SF661" s="328"/>
      <c r="SG661" s="328"/>
      <c r="SH661" s="328"/>
      <c r="SI661" s="328"/>
      <c r="SJ661" s="328"/>
      <c r="SK661" s="328"/>
      <c r="SL661" s="328"/>
      <c r="SM661" s="328"/>
      <c r="SN661" s="328"/>
      <c r="SO661" s="328"/>
      <c r="SP661" s="328"/>
      <c r="SQ661" s="328"/>
      <c r="SR661" s="328"/>
      <c r="SS661" s="328"/>
      <c r="ST661" s="328"/>
      <c r="SU661" s="328"/>
      <c r="SV661" s="328"/>
      <c r="SW661" s="328"/>
      <c r="SX661" s="328"/>
      <c r="SY661" s="328"/>
      <c r="SZ661" s="328"/>
      <c r="TA661" s="328"/>
      <c r="TB661" s="328"/>
      <c r="TC661" s="328"/>
      <c r="TD661" s="328"/>
      <c r="TE661" s="328"/>
      <c r="TF661" s="328"/>
      <c r="TG661" s="328"/>
      <c r="TH661" s="328"/>
      <c r="TI661" s="328"/>
      <c r="TJ661" s="328"/>
      <c r="TK661" s="328"/>
      <c r="TL661" s="328"/>
      <c r="TM661" s="328"/>
      <c r="TN661" s="328"/>
      <c r="TO661" s="328"/>
      <c r="TP661" s="328"/>
      <c r="TQ661" s="328"/>
      <c r="TR661" s="328"/>
      <c r="TS661" s="328"/>
      <c r="TT661" s="328"/>
      <c r="TU661" s="328"/>
      <c r="TV661" s="328"/>
      <c r="TW661" s="328"/>
      <c r="TX661" s="328"/>
      <c r="TY661" s="328"/>
      <c r="TZ661" s="328"/>
      <c r="UA661" s="328"/>
      <c r="UB661" s="328"/>
      <c r="UC661" s="328"/>
      <c r="UD661" s="328"/>
      <c r="UE661" s="328"/>
      <c r="UF661" s="328"/>
      <c r="UG661" s="328"/>
      <c r="UH661" s="328"/>
      <c r="UI661" s="328"/>
      <c r="UJ661" s="328"/>
      <c r="UK661" s="328"/>
      <c r="UL661" s="328"/>
      <c r="UM661" s="328"/>
      <c r="UN661" s="328"/>
      <c r="UO661" s="328"/>
      <c r="UP661" s="328"/>
      <c r="UQ661" s="328"/>
      <c r="UR661" s="328"/>
      <c r="US661" s="328"/>
      <c r="UT661" s="328"/>
      <c r="UU661" s="328"/>
      <c r="UV661" s="328"/>
      <c r="UW661" s="328"/>
      <c r="UX661" s="328"/>
      <c r="UY661" s="328"/>
      <c r="UZ661" s="328"/>
      <c r="VA661" s="328"/>
      <c r="VB661" s="328"/>
      <c r="VC661" s="328"/>
      <c r="VD661" s="328"/>
      <c r="VE661" s="328"/>
      <c r="VF661" s="328"/>
      <c r="VG661" s="328"/>
      <c r="VH661" s="328"/>
      <c r="VI661" s="328"/>
      <c r="VJ661" s="328"/>
      <c r="VK661" s="328"/>
      <c r="VL661" s="328"/>
      <c r="VM661" s="328"/>
      <c r="VN661" s="328"/>
      <c r="VO661" s="328"/>
      <c r="VP661" s="328"/>
      <c r="VQ661" s="328"/>
      <c r="VR661" s="328"/>
      <c r="VS661" s="328"/>
      <c r="VT661" s="328"/>
      <c r="VU661" s="328"/>
      <c r="VV661" s="328"/>
      <c r="VW661" s="328"/>
      <c r="VX661" s="328"/>
      <c r="VY661" s="328"/>
      <c r="VZ661" s="328"/>
      <c r="WA661" s="328"/>
      <c r="WB661" s="328"/>
      <c r="WC661" s="328"/>
      <c r="WD661" s="328"/>
      <c r="WE661" s="328"/>
      <c r="WF661" s="328"/>
      <c r="WG661" s="328"/>
      <c r="WH661" s="328"/>
      <c r="WI661" s="328"/>
      <c r="WJ661" s="328"/>
      <c r="WK661" s="328"/>
      <c r="WL661" s="328"/>
      <c r="WM661" s="328"/>
      <c r="WN661" s="328"/>
      <c r="WO661" s="328"/>
      <c r="WP661" s="328"/>
      <c r="WQ661" s="328"/>
      <c r="WR661" s="328"/>
      <c r="WS661" s="328"/>
      <c r="WT661" s="328"/>
      <c r="WU661" s="328"/>
      <c r="WV661" s="328"/>
      <c r="WW661" s="328"/>
      <c r="WX661" s="328"/>
      <c r="WY661" s="328"/>
      <c r="WZ661" s="328"/>
      <c r="XA661" s="328"/>
      <c r="XB661" s="328"/>
      <c r="XC661" s="328"/>
      <c r="XD661" s="328"/>
      <c r="XE661" s="328"/>
      <c r="XF661" s="328"/>
      <c r="XG661" s="328"/>
      <c r="XH661" s="328"/>
      <c r="XI661" s="328"/>
      <c r="XJ661" s="328"/>
      <c r="XK661" s="328"/>
      <c r="XL661" s="328"/>
      <c r="XM661" s="328"/>
      <c r="XN661" s="328"/>
      <c r="XO661" s="328"/>
      <c r="XP661" s="328"/>
      <c r="XQ661" s="328"/>
      <c r="XR661" s="328"/>
      <c r="XS661" s="328"/>
      <c r="XT661" s="328"/>
      <c r="XU661" s="328"/>
      <c r="XV661" s="328"/>
      <c r="XW661" s="328"/>
      <c r="XX661" s="328"/>
      <c r="XY661" s="328"/>
      <c r="XZ661" s="328"/>
      <c r="YA661" s="328"/>
      <c r="YB661" s="328"/>
      <c r="YC661" s="328"/>
      <c r="YD661" s="328"/>
      <c r="YE661" s="328"/>
      <c r="YF661" s="328"/>
      <c r="YG661" s="328"/>
      <c r="YH661" s="328"/>
      <c r="YI661" s="328"/>
      <c r="YJ661" s="328"/>
      <c r="YK661" s="328"/>
      <c r="YL661" s="328"/>
      <c r="YM661" s="328"/>
      <c r="YN661" s="328"/>
      <c r="YO661" s="328"/>
      <c r="YP661" s="328"/>
      <c r="YQ661" s="328"/>
      <c r="YR661" s="328"/>
      <c r="YS661" s="328"/>
      <c r="YT661" s="328"/>
      <c r="YU661" s="328"/>
      <c r="YV661" s="328"/>
      <c r="YW661" s="328"/>
      <c r="YX661" s="328"/>
      <c r="YY661" s="328"/>
      <c r="YZ661" s="328"/>
      <c r="ZA661" s="328"/>
      <c r="ZB661" s="328"/>
      <c r="ZC661" s="328"/>
      <c r="ZD661" s="328"/>
      <c r="ZE661" s="328"/>
      <c r="ZF661" s="328"/>
      <c r="ZG661" s="328"/>
      <c r="ZH661" s="328"/>
      <c r="ZI661" s="328"/>
      <c r="ZJ661" s="328"/>
      <c r="ZK661" s="328"/>
      <c r="ZL661" s="328"/>
      <c r="ZM661" s="328"/>
      <c r="ZN661" s="328"/>
      <c r="ZO661" s="328"/>
      <c r="ZP661" s="328"/>
      <c r="ZQ661" s="328"/>
      <c r="ZR661" s="328"/>
      <c r="ZS661" s="328"/>
      <c r="ZT661" s="328"/>
      <c r="ZU661" s="328"/>
      <c r="ZV661" s="328"/>
      <c r="ZW661" s="328"/>
      <c r="ZX661" s="328"/>
      <c r="ZY661" s="328"/>
      <c r="ZZ661" s="328"/>
      <c r="AAA661" s="328"/>
      <c r="AAB661" s="328"/>
      <c r="AAC661" s="328"/>
      <c r="AAD661" s="328"/>
      <c r="AAE661" s="328"/>
      <c r="AAF661" s="328"/>
      <c r="AAG661" s="328"/>
      <c r="AAH661" s="328"/>
      <c r="AAI661" s="328"/>
      <c r="AAJ661" s="328"/>
      <c r="AAK661" s="328"/>
      <c r="AAL661" s="328"/>
      <c r="AAM661" s="328"/>
      <c r="AAN661" s="328"/>
      <c r="AAO661" s="328"/>
      <c r="AAP661" s="328"/>
      <c r="AAQ661" s="328"/>
      <c r="AAR661" s="328"/>
      <c r="AAS661" s="328"/>
      <c r="AAT661" s="328"/>
      <c r="AAU661" s="328"/>
      <c r="AAV661" s="328"/>
      <c r="AAW661" s="328"/>
      <c r="AAX661" s="328"/>
      <c r="AAY661" s="328"/>
      <c r="AAZ661" s="328"/>
      <c r="ABA661" s="328"/>
      <c r="ABB661" s="328"/>
      <c r="ABC661" s="328"/>
      <c r="ABD661" s="328"/>
      <c r="ABE661" s="328"/>
      <c r="ABF661" s="328"/>
      <c r="ABG661" s="328"/>
      <c r="ABH661" s="328"/>
    </row>
    <row r="662" spans="1:736" s="50" customFormat="1" ht="45.75" customHeight="1">
      <c r="A662" s="571">
        <f>1+A661</f>
        <v>660</v>
      </c>
      <c r="B662" s="402" t="s">
        <v>6643</v>
      </c>
      <c r="C662" s="202" t="s">
        <v>6644</v>
      </c>
      <c r="D662" s="205" t="s">
        <v>6645</v>
      </c>
      <c r="E662" s="202">
        <v>45531</v>
      </c>
      <c r="F662" s="203">
        <v>45532</v>
      </c>
      <c r="G662" s="203">
        <v>45646</v>
      </c>
      <c r="H662" s="201" t="s">
        <v>416</v>
      </c>
      <c r="I662" s="206" t="s">
        <v>5874</v>
      </c>
      <c r="J662" s="201" t="s">
        <v>4156</v>
      </c>
      <c r="K662" s="271">
        <v>1072653836</v>
      </c>
      <c r="L662" s="201">
        <v>5</v>
      </c>
      <c r="M662" s="272" t="s">
        <v>844</v>
      </c>
      <c r="N662" s="208" t="s">
        <v>98</v>
      </c>
      <c r="O662" s="218" t="s">
        <v>427</v>
      </c>
      <c r="P662" s="201" t="s">
        <v>6646</v>
      </c>
      <c r="Q662" s="201" t="s">
        <v>6647</v>
      </c>
      <c r="R662" s="210">
        <v>113</v>
      </c>
      <c r="S662" s="201" t="s">
        <v>6648</v>
      </c>
      <c r="T662" s="273">
        <v>23278000</v>
      </c>
      <c r="U662" s="274" t="s">
        <v>6649</v>
      </c>
      <c r="V662" s="273">
        <f>+T662</f>
        <v>23278000</v>
      </c>
      <c r="W662" s="275">
        <v>45532</v>
      </c>
      <c r="X662" s="276" t="s">
        <v>473</v>
      </c>
      <c r="Y662" s="313">
        <f>+Z662+AA662+AB662</f>
        <v>23278000</v>
      </c>
      <c r="Z662" s="215">
        <f>+V662</f>
        <v>23278000</v>
      </c>
      <c r="AA662" s="216">
        <v>0</v>
      </c>
      <c r="AB662" s="217">
        <f>+AC662+AD662+AE662+AF662+AG662+AH662+AI662+AJ662</f>
        <v>0</v>
      </c>
      <c r="AC662" s="216">
        <v>0</v>
      </c>
      <c r="AD662" s="216">
        <v>0</v>
      </c>
      <c r="AE662" s="216">
        <v>0</v>
      </c>
      <c r="AF662" s="216">
        <v>0</v>
      </c>
      <c r="AG662" s="216">
        <v>0</v>
      </c>
      <c r="AH662" s="216">
        <v>0</v>
      </c>
      <c r="AI662" s="216">
        <v>0</v>
      </c>
      <c r="AJ662" s="216">
        <v>0</v>
      </c>
      <c r="AK662" s="209" t="s">
        <v>104</v>
      </c>
      <c r="AL662" s="191" t="s">
        <v>6650</v>
      </c>
      <c r="AM662" s="201" t="s">
        <v>6651</v>
      </c>
      <c r="AN662" s="207">
        <v>80398655</v>
      </c>
      <c r="AO662" s="209" t="s">
        <v>114</v>
      </c>
      <c r="AP662" s="201" t="s">
        <v>114</v>
      </c>
      <c r="AQ662" s="277" t="s">
        <v>114</v>
      </c>
      <c r="AR662" s="209" t="s">
        <v>114</v>
      </c>
      <c r="AS662" s="201" t="s">
        <v>109</v>
      </c>
      <c r="AT662" s="209" t="s">
        <v>109</v>
      </c>
      <c r="AU662" s="209" t="s">
        <v>392</v>
      </c>
      <c r="AV662" s="201"/>
      <c r="AW662" s="201"/>
      <c r="AX662" s="201" t="s">
        <v>109</v>
      </c>
      <c r="AY662" s="201" t="s">
        <v>108</v>
      </c>
      <c r="AZ662" s="240"/>
      <c r="BA662" s="201"/>
      <c r="BB662" s="241"/>
      <c r="BC662" s="240"/>
      <c r="BD662" s="210"/>
      <c r="BE662" s="210"/>
      <c r="BF662" s="210"/>
      <c r="BG662" s="240"/>
      <c r="BH662" s="221">
        <f>T662+BB662</f>
        <v>23278000</v>
      </c>
      <c r="BI662" s="304" t="s">
        <v>135</v>
      </c>
      <c r="BJ662" s="201"/>
      <c r="BK662" s="201" t="s">
        <v>114</v>
      </c>
      <c r="BL662" s="201"/>
      <c r="BM662" s="296" t="s">
        <v>136</v>
      </c>
      <c r="BN662" s="64" t="s">
        <v>115</v>
      </c>
      <c r="BO662" s="23">
        <v>35</v>
      </c>
      <c r="BP662" s="23">
        <v>32772</v>
      </c>
      <c r="BQ662" s="23" t="s">
        <v>109</v>
      </c>
      <c r="BR662" s="23" t="s">
        <v>114</v>
      </c>
      <c r="BS662" s="23" t="s">
        <v>114</v>
      </c>
      <c r="BT662" s="23" t="s">
        <v>114</v>
      </c>
      <c r="BU662" s="61" t="s">
        <v>6652</v>
      </c>
      <c r="BV662" s="23">
        <v>3118579074</v>
      </c>
      <c r="BW662" s="65" t="s">
        <v>4162</v>
      </c>
      <c r="BX662" s="29" t="s">
        <v>657</v>
      </c>
      <c r="BY662" s="23" t="s">
        <v>119</v>
      </c>
      <c r="BZ662" s="66" t="s">
        <v>6653</v>
      </c>
      <c r="CA662" s="223" t="s">
        <v>109</v>
      </c>
      <c r="CB662" s="223" t="s">
        <v>109</v>
      </c>
      <c r="CC662" s="223" t="s">
        <v>109</v>
      </c>
      <c r="CD662" s="223" t="s">
        <v>109</v>
      </c>
      <c r="CE662" s="294"/>
      <c r="CF662" s="294"/>
      <c r="CG662" s="223"/>
      <c r="CH662" s="223"/>
      <c r="CI662" s="223"/>
      <c r="CJ662" s="223"/>
      <c r="CK662" s="223"/>
      <c r="CL662" s="223"/>
      <c r="CM662" s="303"/>
      <c r="CN662" s="223"/>
      <c r="CO662" s="297"/>
    </row>
    <row r="663" spans="1:736" s="50" customFormat="1" ht="45.75" customHeight="1">
      <c r="A663" s="595">
        <f>1+A662</f>
        <v>661</v>
      </c>
      <c r="B663" s="368" t="s">
        <v>6654</v>
      </c>
      <c r="C663" s="363" t="s">
        <v>6655</v>
      </c>
      <c r="D663" s="138" t="s">
        <v>6230</v>
      </c>
      <c r="E663" s="363">
        <v>45531</v>
      </c>
      <c r="F663" s="364">
        <v>45532</v>
      </c>
      <c r="G663" s="364">
        <v>45646</v>
      </c>
      <c r="H663" s="168" t="s">
        <v>416</v>
      </c>
      <c r="I663" s="365" t="s">
        <v>180</v>
      </c>
      <c r="J663" s="387" t="s">
        <v>1250</v>
      </c>
      <c r="K663" s="366">
        <v>1005363837</v>
      </c>
      <c r="L663" s="168">
        <v>4</v>
      </c>
      <c r="M663" s="362" t="s">
        <v>844</v>
      </c>
      <c r="N663" s="367" t="s">
        <v>98</v>
      </c>
      <c r="O663" s="368" t="s">
        <v>4469</v>
      </c>
      <c r="P663" s="168" t="s">
        <v>6639</v>
      </c>
      <c r="Q663" s="168" t="s">
        <v>6656</v>
      </c>
      <c r="R663" s="369">
        <v>115</v>
      </c>
      <c r="S663" s="168" t="s">
        <v>6657</v>
      </c>
      <c r="T663" s="370">
        <v>12104000</v>
      </c>
      <c r="U663" s="371" t="s">
        <v>6658</v>
      </c>
      <c r="V663" s="370">
        <f>+T663</f>
        <v>12104000</v>
      </c>
      <c r="W663" s="372">
        <v>45532</v>
      </c>
      <c r="X663" s="373" t="s">
        <v>473</v>
      </c>
      <c r="Y663" s="374">
        <f>+Z663+AA663+AB663</f>
        <v>12104000</v>
      </c>
      <c r="Z663" s="375">
        <f>+V663</f>
        <v>12104000</v>
      </c>
      <c r="AA663" s="376">
        <v>0</v>
      </c>
      <c r="AB663" s="377">
        <f>+AC663+AD663+AE663+AF663+AG663+AH663+AI663+AJ663</f>
        <v>0</v>
      </c>
      <c r="AC663" s="376">
        <v>0</v>
      </c>
      <c r="AD663" s="376">
        <v>0</v>
      </c>
      <c r="AE663" s="376">
        <v>0</v>
      </c>
      <c r="AF663" s="376">
        <v>0</v>
      </c>
      <c r="AG663" s="376">
        <v>0</v>
      </c>
      <c r="AH663" s="376">
        <v>0</v>
      </c>
      <c r="AI663" s="376">
        <v>0</v>
      </c>
      <c r="AJ663" s="376">
        <v>0</v>
      </c>
      <c r="AK663" s="378" t="s">
        <v>104</v>
      </c>
      <c r="AL663" s="379" t="s">
        <v>6659</v>
      </c>
      <c r="AM663" s="168" t="s">
        <v>1255</v>
      </c>
      <c r="AN663" s="380">
        <v>11202703</v>
      </c>
      <c r="AO663" s="378" t="s">
        <v>114</v>
      </c>
      <c r="AP663" s="168" t="s">
        <v>114</v>
      </c>
      <c r="AQ663" s="381" t="s">
        <v>114</v>
      </c>
      <c r="AR663" s="378" t="s">
        <v>114</v>
      </c>
      <c r="AS663" s="168" t="s">
        <v>109</v>
      </c>
      <c r="AT663" s="378" t="s">
        <v>109</v>
      </c>
      <c r="AU663" s="378" t="s">
        <v>392</v>
      </c>
      <c r="AV663" s="168"/>
      <c r="AW663" s="168"/>
      <c r="AX663" s="168" t="s">
        <v>109</v>
      </c>
      <c r="AY663" s="168" t="s">
        <v>108</v>
      </c>
      <c r="AZ663" s="382"/>
      <c r="BA663" s="168"/>
      <c r="BB663" s="383"/>
      <c r="BC663" s="382"/>
      <c r="BD663" s="369"/>
      <c r="BE663" s="369"/>
      <c r="BF663" s="369"/>
      <c r="BG663" s="382"/>
      <c r="BH663" s="384">
        <f>T663+BB663</f>
        <v>12104000</v>
      </c>
      <c r="BI663" s="349" t="s">
        <v>113</v>
      </c>
      <c r="BJ663" s="168"/>
      <c r="BK663" s="168" t="s">
        <v>114</v>
      </c>
      <c r="BL663" s="168"/>
      <c r="BM663" s="161" t="s">
        <v>6660</v>
      </c>
      <c r="BN663" s="385"/>
      <c r="BO663" s="367" t="s">
        <v>114</v>
      </c>
      <c r="BP663" s="367"/>
      <c r="BQ663" s="367" t="s">
        <v>6661</v>
      </c>
      <c r="BR663" s="367" t="s">
        <v>114</v>
      </c>
      <c r="BS663" s="367" t="s">
        <v>114</v>
      </c>
      <c r="BT663" s="367" t="s">
        <v>114</v>
      </c>
      <c r="BU663" s="349" t="s">
        <v>6662</v>
      </c>
      <c r="BV663" s="367">
        <v>3215633990</v>
      </c>
      <c r="BW663" s="386" t="s">
        <v>6663</v>
      </c>
      <c r="BX663" s="387" t="s">
        <v>139</v>
      </c>
      <c r="BY663" s="367" t="s">
        <v>119</v>
      </c>
      <c r="BZ663" s="388">
        <v>550488419440158</v>
      </c>
      <c r="CA663" s="172" t="s">
        <v>109</v>
      </c>
      <c r="CB663" s="172" t="s">
        <v>109</v>
      </c>
      <c r="CC663" s="172" t="s">
        <v>109</v>
      </c>
      <c r="CD663" s="172" t="s">
        <v>109</v>
      </c>
      <c r="CE663" s="172"/>
      <c r="CF663" s="172"/>
      <c r="CG663" s="172"/>
      <c r="CH663" s="172"/>
      <c r="CI663" s="172"/>
      <c r="CJ663" s="172"/>
      <c r="CK663" s="172"/>
      <c r="CL663" s="172"/>
      <c r="CM663" s="172" t="s">
        <v>109</v>
      </c>
      <c r="CN663" s="172"/>
      <c r="CO663" s="297"/>
      <c r="GV663" s="16"/>
      <c r="GW663" s="16"/>
      <c r="GX663" s="16"/>
      <c r="GY663" s="16"/>
      <c r="GZ663" s="16"/>
      <c r="HA663" s="16"/>
      <c r="HB663" s="16"/>
      <c r="HC663" s="16"/>
      <c r="HD663" s="16"/>
      <c r="HE663" s="16"/>
      <c r="HF663" s="16"/>
      <c r="HG663" s="16"/>
      <c r="HH663" s="16"/>
      <c r="HI663" s="16"/>
      <c r="HJ663" s="16"/>
      <c r="HK663" s="16"/>
      <c r="HL663" s="16"/>
      <c r="HM663" s="16"/>
      <c r="HN663" s="16"/>
      <c r="HO663" s="16"/>
      <c r="HP663" s="16"/>
      <c r="HQ663" s="16"/>
      <c r="HR663" s="16"/>
      <c r="HS663" s="16"/>
      <c r="HT663" s="16"/>
      <c r="HU663" s="16"/>
      <c r="HV663" s="16"/>
      <c r="HW663" s="16"/>
      <c r="HX663" s="16"/>
      <c r="HY663" s="16"/>
      <c r="HZ663" s="16"/>
      <c r="IA663" s="16"/>
      <c r="IB663" s="16"/>
      <c r="IC663" s="16"/>
      <c r="ID663" s="16"/>
      <c r="IE663" s="16"/>
      <c r="IF663" s="16"/>
      <c r="IG663" s="16"/>
      <c r="IH663" s="16"/>
      <c r="II663" s="16"/>
      <c r="IJ663" s="16"/>
      <c r="IK663" s="16"/>
      <c r="IL663" s="16"/>
      <c r="IM663" s="16"/>
      <c r="IN663" s="16"/>
      <c r="IO663" s="16"/>
      <c r="IP663" s="16"/>
      <c r="IQ663" s="16"/>
      <c r="IR663" s="16"/>
      <c r="IS663" s="16"/>
      <c r="IT663" s="16"/>
      <c r="IU663" s="16"/>
      <c r="IV663" s="16"/>
      <c r="IW663" s="16"/>
      <c r="IX663" s="16"/>
      <c r="IY663" s="16"/>
      <c r="IZ663" s="16"/>
      <c r="JA663" s="16"/>
      <c r="JB663" s="16"/>
      <c r="JC663" s="16"/>
      <c r="JD663" s="16"/>
      <c r="JE663" s="16"/>
      <c r="JF663" s="16"/>
      <c r="JG663" s="16"/>
      <c r="JH663" s="16"/>
      <c r="JI663" s="16"/>
      <c r="JJ663" s="16"/>
      <c r="JK663" s="16"/>
      <c r="JL663" s="16"/>
      <c r="JM663" s="16"/>
      <c r="JN663" s="16"/>
      <c r="JO663" s="16"/>
      <c r="JP663" s="16"/>
      <c r="JQ663" s="16"/>
      <c r="JR663" s="16"/>
      <c r="JS663" s="16"/>
      <c r="JT663" s="16"/>
      <c r="JU663" s="16"/>
      <c r="JV663" s="16"/>
      <c r="JW663" s="16"/>
      <c r="JX663" s="16"/>
      <c r="JY663" s="16"/>
      <c r="JZ663" s="16"/>
      <c r="KA663" s="16"/>
      <c r="KB663" s="16"/>
      <c r="KC663" s="16"/>
      <c r="KD663" s="16"/>
      <c r="KE663" s="16"/>
      <c r="KF663" s="16"/>
      <c r="KG663" s="16"/>
      <c r="KH663" s="16"/>
      <c r="KI663" s="16"/>
      <c r="KJ663" s="16"/>
      <c r="KK663" s="16"/>
      <c r="KL663" s="16"/>
      <c r="KM663" s="16"/>
      <c r="KN663" s="16"/>
      <c r="KO663" s="16"/>
      <c r="KP663" s="16"/>
      <c r="KQ663" s="16"/>
      <c r="KR663" s="16"/>
      <c r="KS663" s="16"/>
      <c r="KT663" s="16"/>
      <c r="KU663" s="16"/>
      <c r="KV663" s="16"/>
      <c r="KW663" s="16"/>
      <c r="KX663" s="16"/>
      <c r="KY663" s="16"/>
      <c r="KZ663" s="16"/>
      <c r="LA663" s="16"/>
      <c r="LB663" s="16"/>
      <c r="LC663" s="16"/>
      <c r="LD663" s="16"/>
      <c r="LE663" s="16"/>
      <c r="LF663" s="16"/>
      <c r="LG663" s="16"/>
      <c r="LH663" s="16"/>
      <c r="LI663" s="16"/>
      <c r="LJ663" s="16"/>
      <c r="LK663" s="16"/>
      <c r="LL663" s="16"/>
      <c r="LM663" s="16"/>
      <c r="LN663" s="16"/>
      <c r="LO663" s="16"/>
      <c r="LP663" s="16"/>
      <c r="LQ663" s="16"/>
      <c r="LR663" s="16"/>
      <c r="LS663" s="16"/>
      <c r="LT663" s="16"/>
      <c r="LU663" s="16"/>
      <c r="LV663" s="16"/>
      <c r="LW663" s="16"/>
      <c r="LX663" s="16"/>
      <c r="LY663" s="16"/>
      <c r="LZ663" s="16"/>
      <c r="MA663" s="16"/>
      <c r="MB663" s="16"/>
      <c r="MC663" s="16"/>
      <c r="MD663" s="16"/>
      <c r="ME663" s="16"/>
      <c r="MF663" s="16"/>
      <c r="MG663" s="16"/>
      <c r="MH663" s="16"/>
      <c r="MI663" s="16"/>
      <c r="MJ663" s="16"/>
      <c r="MK663" s="16"/>
      <c r="ML663" s="16"/>
      <c r="MM663" s="16"/>
      <c r="MN663" s="16"/>
      <c r="MO663" s="16"/>
      <c r="MP663" s="16"/>
      <c r="MQ663" s="16"/>
      <c r="MR663" s="16"/>
      <c r="MS663" s="16"/>
      <c r="MT663" s="16"/>
      <c r="MU663" s="16"/>
      <c r="MV663" s="16"/>
      <c r="MW663" s="16"/>
      <c r="MX663" s="16"/>
      <c r="MY663" s="16"/>
      <c r="MZ663" s="16"/>
      <c r="NA663" s="16"/>
      <c r="NB663" s="16"/>
      <c r="NC663" s="16"/>
      <c r="ND663" s="16"/>
      <c r="NE663" s="16"/>
      <c r="NF663" s="16"/>
      <c r="NG663" s="16"/>
      <c r="NH663" s="16"/>
      <c r="NI663" s="16"/>
      <c r="NJ663" s="16"/>
      <c r="NK663" s="16"/>
      <c r="NL663" s="16"/>
      <c r="NM663" s="16"/>
      <c r="NN663" s="16"/>
      <c r="NO663" s="16"/>
      <c r="NP663" s="16"/>
      <c r="NQ663" s="16"/>
      <c r="NR663" s="16"/>
      <c r="NS663" s="16"/>
      <c r="NT663" s="16"/>
      <c r="NU663" s="16"/>
      <c r="NV663" s="16"/>
      <c r="NW663" s="16"/>
      <c r="NX663" s="16"/>
      <c r="NY663" s="16"/>
      <c r="NZ663" s="16"/>
      <c r="OA663" s="16"/>
      <c r="OB663" s="16"/>
      <c r="OC663" s="16"/>
      <c r="OD663" s="16"/>
      <c r="OE663" s="16"/>
      <c r="OF663" s="16"/>
      <c r="OG663" s="16"/>
      <c r="OH663" s="16"/>
      <c r="OI663" s="16"/>
      <c r="OJ663" s="16"/>
      <c r="OK663" s="16"/>
      <c r="OL663" s="16"/>
      <c r="OM663" s="16"/>
      <c r="ON663" s="16"/>
      <c r="OO663" s="16"/>
      <c r="OP663" s="16"/>
      <c r="OQ663" s="16"/>
      <c r="OR663" s="16"/>
      <c r="OS663" s="16"/>
      <c r="OT663" s="16"/>
      <c r="OU663" s="16"/>
      <c r="OV663" s="16"/>
      <c r="OW663" s="16"/>
      <c r="OX663" s="16"/>
      <c r="OY663" s="16"/>
      <c r="OZ663" s="16"/>
      <c r="PA663" s="16"/>
      <c r="PB663" s="16"/>
      <c r="PC663" s="16"/>
      <c r="PD663" s="16"/>
      <c r="PE663" s="16"/>
      <c r="PF663" s="16"/>
      <c r="PG663" s="16"/>
      <c r="PH663" s="16"/>
      <c r="PI663" s="16"/>
      <c r="PJ663" s="16"/>
      <c r="PK663" s="16"/>
      <c r="PL663" s="16"/>
      <c r="PM663" s="16"/>
      <c r="PN663" s="16"/>
      <c r="PO663" s="16"/>
      <c r="PP663" s="16"/>
      <c r="PQ663" s="16"/>
      <c r="PR663" s="16"/>
      <c r="PS663" s="16"/>
      <c r="PT663" s="16"/>
      <c r="PU663" s="16"/>
      <c r="PV663" s="16"/>
      <c r="PW663" s="16"/>
      <c r="PX663" s="16"/>
      <c r="PY663" s="16"/>
      <c r="PZ663" s="16"/>
      <c r="QA663" s="16"/>
      <c r="QB663" s="16"/>
      <c r="QC663" s="16"/>
      <c r="QD663" s="16"/>
      <c r="QE663" s="16"/>
      <c r="QF663" s="16"/>
      <c r="QG663" s="16"/>
      <c r="QH663" s="16"/>
      <c r="QI663" s="16"/>
      <c r="QJ663" s="16"/>
      <c r="QK663" s="16"/>
      <c r="QL663" s="16"/>
      <c r="QM663" s="16"/>
      <c r="QN663" s="16"/>
      <c r="QO663" s="16"/>
      <c r="QP663" s="16"/>
      <c r="QQ663" s="16"/>
      <c r="QR663" s="16"/>
      <c r="QS663" s="16"/>
      <c r="QT663" s="16"/>
      <c r="QU663" s="16"/>
      <c r="QV663" s="16"/>
      <c r="QW663" s="16"/>
      <c r="QX663" s="16"/>
      <c r="QY663" s="16"/>
      <c r="QZ663" s="16"/>
      <c r="RA663" s="16"/>
      <c r="RB663" s="16"/>
      <c r="RC663" s="16"/>
      <c r="RD663" s="16"/>
      <c r="RE663" s="16"/>
      <c r="RF663" s="16"/>
      <c r="RG663" s="16"/>
      <c r="RH663" s="16"/>
      <c r="RI663" s="16"/>
      <c r="RJ663" s="16"/>
      <c r="RK663" s="16"/>
      <c r="RL663" s="16"/>
      <c r="RM663" s="16"/>
      <c r="RN663" s="16"/>
      <c r="RO663" s="16"/>
      <c r="RP663" s="16"/>
      <c r="RQ663" s="16"/>
      <c r="RR663" s="16"/>
      <c r="RS663" s="16"/>
      <c r="RT663" s="16"/>
      <c r="RU663" s="16"/>
      <c r="RV663" s="16"/>
      <c r="RW663" s="16"/>
      <c r="RX663" s="16"/>
      <c r="RY663" s="16"/>
      <c r="RZ663" s="16"/>
      <c r="SA663" s="16"/>
      <c r="SB663" s="16"/>
      <c r="SC663" s="16"/>
      <c r="SD663" s="16"/>
      <c r="SE663" s="16"/>
      <c r="SF663" s="16"/>
      <c r="SG663" s="16"/>
      <c r="SH663" s="16"/>
      <c r="SI663" s="16"/>
      <c r="SJ663" s="16"/>
      <c r="SK663" s="16"/>
      <c r="SL663" s="16"/>
      <c r="SM663" s="16"/>
      <c r="SN663" s="16"/>
      <c r="SO663" s="16"/>
      <c r="SP663" s="16"/>
      <c r="SQ663" s="16"/>
      <c r="SR663" s="16"/>
      <c r="SS663" s="16"/>
      <c r="ST663" s="16"/>
      <c r="SU663" s="16"/>
      <c r="SV663" s="16"/>
      <c r="SW663" s="16"/>
      <c r="SX663" s="16"/>
      <c r="SY663" s="16"/>
      <c r="SZ663" s="16"/>
      <c r="TA663" s="16"/>
      <c r="TB663" s="16"/>
      <c r="TC663" s="16"/>
      <c r="TD663" s="16"/>
      <c r="TE663" s="16"/>
      <c r="TF663" s="16"/>
      <c r="TG663" s="16"/>
      <c r="TH663" s="16"/>
      <c r="TI663" s="16"/>
      <c r="TJ663" s="16"/>
      <c r="TK663" s="16"/>
      <c r="TL663" s="16"/>
      <c r="TM663" s="16"/>
      <c r="TN663" s="16"/>
      <c r="TO663" s="16"/>
      <c r="TP663" s="16"/>
      <c r="TQ663" s="16"/>
      <c r="TR663" s="16"/>
      <c r="TS663" s="16"/>
      <c r="TT663" s="16"/>
      <c r="TU663" s="16"/>
      <c r="TV663" s="16"/>
      <c r="TW663" s="16"/>
      <c r="TX663" s="16"/>
      <c r="TY663" s="16"/>
      <c r="TZ663" s="16"/>
      <c r="UA663" s="16"/>
      <c r="UB663" s="16"/>
      <c r="UC663" s="16"/>
      <c r="UD663" s="16"/>
      <c r="UE663" s="16"/>
      <c r="UF663" s="16"/>
      <c r="UG663" s="16"/>
      <c r="UH663" s="16"/>
      <c r="UI663" s="16"/>
      <c r="UJ663" s="16"/>
      <c r="UK663" s="16"/>
      <c r="UL663" s="16"/>
      <c r="UM663" s="16"/>
      <c r="UN663" s="16"/>
      <c r="UO663" s="16"/>
      <c r="UP663" s="16"/>
      <c r="UQ663" s="16"/>
      <c r="UR663" s="16"/>
      <c r="US663" s="16"/>
      <c r="UT663" s="16"/>
      <c r="UU663" s="16"/>
      <c r="UV663" s="16"/>
      <c r="UW663" s="16"/>
      <c r="UX663" s="16"/>
      <c r="UY663" s="16"/>
      <c r="UZ663" s="16"/>
      <c r="VA663" s="16"/>
      <c r="VB663" s="16"/>
      <c r="VC663" s="16"/>
      <c r="VD663" s="16"/>
      <c r="VE663" s="16"/>
      <c r="VF663" s="16"/>
      <c r="VG663" s="16"/>
      <c r="VH663" s="16"/>
      <c r="VI663" s="16"/>
      <c r="VJ663" s="16"/>
      <c r="VK663" s="16"/>
      <c r="VL663" s="16"/>
      <c r="VM663" s="16"/>
      <c r="VN663" s="16"/>
      <c r="VO663" s="16"/>
      <c r="VP663" s="16"/>
      <c r="VQ663" s="16"/>
      <c r="VR663" s="16"/>
      <c r="VS663" s="16"/>
      <c r="VT663" s="16"/>
      <c r="VU663" s="16"/>
      <c r="VV663" s="16"/>
      <c r="VW663" s="16"/>
      <c r="VX663" s="16"/>
      <c r="VY663" s="16"/>
      <c r="VZ663" s="16"/>
      <c r="WA663" s="16"/>
      <c r="WB663" s="16"/>
      <c r="WC663" s="16"/>
      <c r="WD663" s="16"/>
      <c r="WE663" s="16"/>
      <c r="WF663" s="16"/>
      <c r="WG663" s="16"/>
      <c r="WH663" s="16"/>
      <c r="WI663" s="16"/>
      <c r="WJ663" s="16"/>
      <c r="WK663" s="16"/>
      <c r="WL663" s="16"/>
      <c r="WM663" s="16"/>
      <c r="WN663" s="16"/>
      <c r="WO663" s="16"/>
      <c r="WP663" s="16"/>
      <c r="WQ663" s="16"/>
      <c r="WR663" s="16"/>
      <c r="WS663" s="16"/>
      <c r="WT663" s="16"/>
      <c r="WU663" s="16"/>
      <c r="WV663" s="16"/>
      <c r="WW663" s="16"/>
      <c r="WX663" s="16"/>
      <c r="WY663" s="16"/>
      <c r="WZ663" s="16"/>
      <c r="XA663" s="16"/>
      <c r="XB663" s="16"/>
      <c r="XC663" s="16"/>
      <c r="XD663" s="16"/>
      <c r="XE663" s="16"/>
      <c r="XF663" s="16"/>
      <c r="XG663" s="16"/>
      <c r="XH663" s="16"/>
      <c r="XI663" s="16"/>
      <c r="XJ663" s="16"/>
      <c r="XK663" s="16"/>
      <c r="XL663" s="16"/>
      <c r="XM663" s="16"/>
      <c r="XN663" s="16"/>
      <c r="XO663" s="16"/>
      <c r="XP663" s="16"/>
      <c r="XQ663" s="16"/>
      <c r="XR663" s="16"/>
      <c r="XS663" s="16"/>
      <c r="XT663" s="16"/>
      <c r="XU663" s="16"/>
      <c r="XV663" s="16"/>
      <c r="XW663" s="16"/>
      <c r="XX663" s="16"/>
      <c r="XY663" s="16"/>
      <c r="XZ663" s="16"/>
      <c r="YA663" s="16"/>
      <c r="YB663" s="16"/>
      <c r="YC663" s="16"/>
      <c r="YD663" s="16"/>
      <c r="YE663" s="16"/>
      <c r="YF663" s="16"/>
      <c r="YG663" s="16"/>
      <c r="YH663" s="16"/>
      <c r="YI663" s="16"/>
      <c r="YJ663" s="16"/>
      <c r="YK663" s="16"/>
      <c r="YL663" s="16"/>
      <c r="YM663" s="16"/>
      <c r="YN663" s="16"/>
      <c r="YO663" s="16"/>
      <c r="YP663" s="16"/>
      <c r="YQ663" s="16"/>
      <c r="YR663" s="16"/>
      <c r="YS663" s="16"/>
      <c r="YT663" s="16"/>
      <c r="YU663" s="16"/>
      <c r="YV663" s="16"/>
      <c r="YW663" s="16"/>
      <c r="YX663" s="16"/>
      <c r="YY663" s="16"/>
      <c r="YZ663" s="16"/>
      <c r="ZA663" s="16"/>
      <c r="ZB663" s="16"/>
      <c r="ZC663" s="16"/>
      <c r="ZD663" s="16"/>
      <c r="ZE663" s="16"/>
      <c r="ZF663" s="16"/>
      <c r="ZG663" s="16"/>
      <c r="ZH663" s="16"/>
      <c r="ZI663" s="16"/>
      <c r="ZJ663" s="16"/>
      <c r="ZK663" s="16"/>
      <c r="ZL663" s="16"/>
      <c r="ZM663" s="16"/>
      <c r="ZN663" s="16"/>
      <c r="ZO663" s="16"/>
      <c r="ZP663" s="16"/>
      <c r="ZQ663" s="16"/>
      <c r="ZR663" s="16"/>
      <c r="ZS663" s="16"/>
      <c r="ZT663" s="16"/>
      <c r="ZU663" s="16"/>
      <c r="ZV663" s="16"/>
      <c r="ZW663" s="16"/>
      <c r="ZX663" s="16"/>
      <c r="ZY663" s="16"/>
      <c r="ZZ663" s="16"/>
      <c r="AAA663" s="16"/>
      <c r="AAB663" s="16"/>
      <c r="AAC663" s="16"/>
      <c r="AAD663" s="16"/>
      <c r="AAE663" s="16"/>
      <c r="AAF663" s="16"/>
      <c r="AAG663" s="16"/>
      <c r="AAH663" s="16"/>
      <c r="AAI663" s="16"/>
      <c r="AAJ663" s="16"/>
      <c r="AAK663" s="16"/>
      <c r="AAL663" s="16"/>
      <c r="AAM663" s="16"/>
      <c r="AAN663" s="16"/>
      <c r="AAO663" s="16"/>
      <c r="AAP663" s="16"/>
      <c r="AAQ663" s="16"/>
      <c r="AAR663" s="16"/>
      <c r="AAS663" s="16"/>
      <c r="AAT663" s="16"/>
      <c r="AAU663" s="16"/>
      <c r="AAV663" s="16"/>
      <c r="AAW663" s="16"/>
      <c r="AAX663" s="16"/>
      <c r="AAY663" s="16"/>
      <c r="AAZ663" s="16"/>
      <c r="ABA663" s="16"/>
      <c r="ABB663" s="16"/>
      <c r="ABC663" s="16"/>
      <c r="ABD663" s="16"/>
      <c r="ABE663" s="16"/>
      <c r="ABF663" s="16"/>
      <c r="ABG663" s="16"/>
      <c r="ABH663" s="16"/>
    </row>
    <row r="664" spans="1:736" s="50" customFormat="1" ht="45.75" customHeight="1">
      <c r="A664" s="595">
        <f>1+A663</f>
        <v>662</v>
      </c>
      <c r="B664" s="368" t="s">
        <v>6664</v>
      </c>
      <c r="C664" s="363" t="s">
        <v>6665</v>
      </c>
      <c r="D664" s="138" t="s">
        <v>6230</v>
      </c>
      <c r="E664" s="363">
        <v>45531</v>
      </c>
      <c r="F664" s="364">
        <v>45534</v>
      </c>
      <c r="G664" s="364">
        <v>45646</v>
      </c>
      <c r="H664" s="168" t="s">
        <v>416</v>
      </c>
      <c r="I664" s="365" t="s">
        <v>180</v>
      </c>
      <c r="J664" s="387" t="s">
        <v>6666</v>
      </c>
      <c r="K664" s="366">
        <v>208286</v>
      </c>
      <c r="L664" s="168">
        <v>4</v>
      </c>
      <c r="M664" s="362" t="s">
        <v>844</v>
      </c>
      <c r="N664" s="367" t="s">
        <v>98</v>
      </c>
      <c r="O664" s="368" t="s">
        <v>4469</v>
      </c>
      <c r="P664" s="168" t="s">
        <v>6639</v>
      </c>
      <c r="Q664" s="168" t="s">
        <v>4993</v>
      </c>
      <c r="R664" s="369">
        <v>120</v>
      </c>
      <c r="S664" s="168" t="s">
        <v>6657</v>
      </c>
      <c r="T664" s="370">
        <v>12104000</v>
      </c>
      <c r="U664" s="371" t="s">
        <v>6667</v>
      </c>
      <c r="V664" s="370">
        <f>+T664</f>
        <v>12104000</v>
      </c>
      <c r="W664" s="372">
        <v>45532</v>
      </c>
      <c r="X664" s="373" t="s">
        <v>473</v>
      </c>
      <c r="Y664" s="374">
        <f>+Z664+AA664+AB664</f>
        <v>12104000</v>
      </c>
      <c r="Z664" s="375">
        <f>+V664</f>
        <v>12104000</v>
      </c>
      <c r="AA664" s="376">
        <v>0</v>
      </c>
      <c r="AB664" s="377">
        <f>+AC664+AD664+AE664+AF664+AG664+AH664+AI664+AJ664</f>
        <v>0</v>
      </c>
      <c r="AC664" s="376">
        <v>0</v>
      </c>
      <c r="AD664" s="376">
        <v>0</v>
      </c>
      <c r="AE664" s="376">
        <v>0</v>
      </c>
      <c r="AF664" s="376">
        <v>0</v>
      </c>
      <c r="AG664" s="376">
        <v>0</v>
      </c>
      <c r="AH664" s="376">
        <v>0</v>
      </c>
      <c r="AI664" s="376">
        <v>0</v>
      </c>
      <c r="AJ664" s="376">
        <v>0</v>
      </c>
      <c r="AK664" s="378" t="s">
        <v>104</v>
      </c>
      <c r="AL664" s="379" t="s">
        <v>6668</v>
      </c>
      <c r="AM664" s="168" t="s">
        <v>1255</v>
      </c>
      <c r="AN664" s="380">
        <v>11202703</v>
      </c>
      <c r="AO664" s="378" t="s">
        <v>114</v>
      </c>
      <c r="AP664" s="168" t="s">
        <v>114</v>
      </c>
      <c r="AQ664" s="381" t="s">
        <v>114</v>
      </c>
      <c r="AR664" s="378" t="s">
        <v>114</v>
      </c>
      <c r="AS664" s="168" t="s">
        <v>109</v>
      </c>
      <c r="AT664" s="378" t="s">
        <v>109</v>
      </c>
      <c r="AU664" s="378" t="s">
        <v>392</v>
      </c>
      <c r="AV664" s="168"/>
      <c r="AW664" s="168"/>
      <c r="AX664" s="168" t="s">
        <v>109</v>
      </c>
      <c r="AY664" s="168" t="s">
        <v>108</v>
      </c>
      <c r="AZ664" s="382"/>
      <c r="BA664" s="168"/>
      <c r="BB664" s="383"/>
      <c r="BC664" s="382"/>
      <c r="BD664" s="369"/>
      <c r="BE664" s="369"/>
      <c r="BF664" s="369"/>
      <c r="BG664" s="382"/>
      <c r="BH664" s="384">
        <f>T664+BB664</f>
        <v>12104000</v>
      </c>
      <c r="BI664" s="349" t="s">
        <v>113</v>
      </c>
      <c r="BJ664" s="168"/>
      <c r="BK664" s="168" t="s">
        <v>114</v>
      </c>
      <c r="BL664" s="168"/>
      <c r="BM664" s="161" t="s">
        <v>6669</v>
      </c>
      <c r="BN664" s="385" t="s">
        <v>115</v>
      </c>
      <c r="BO664" s="367">
        <f>2024-1962</f>
        <v>62</v>
      </c>
      <c r="BP664" s="367">
        <v>22982</v>
      </c>
      <c r="BQ664" s="367" t="s">
        <v>108</v>
      </c>
      <c r="BR664" s="367" t="s">
        <v>114</v>
      </c>
      <c r="BS664" s="367" t="s">
        <v>114</v>
      </c>
      <c r="BT664" s="367" t="s">
        <v>114</v>
      </c>
      <c r="BU664" s="349" t="s">
        <v>6670</v>
      </c>
      <c r="BV664" s="367">
        <v>3144141266</v>
      </c>
      <c r="BW664" s="386" t="s">
        <v>6671</v>
      </c>
      <c r="BX664" s="387" t="s">
        <v>191</v>
      </c>
      <c r="BY664" s="367" t="s">
        <v>119</v>
      </c>
      <c r="BZ664" s="388">
        <v>24126551754</v>
      </c>
      <c r="CA664" s="172" t="s">
        <v>109</v>
      </c>
      <c r="CB664" s="172" t="s">
        <v>109</v>
      </c>
      <c r="CC664" s="172" t="s">
        <v>109</v>
      </c>
      <c r="CD664" s="172" t="s">
        <v>6672</v>
      </c>
      <c r="CE664" s="172"/>
      <c r="CF664" s="172"/>
      <c r="CG664" s="172"/>
      <c r="CH664" s="172"/>
      <c r="CI664" s="172"/>
      <c r="CJ664" s="172"/>
      <c r="CK664" s="172"/>
      <c r="CL664" s="172"/>
      <c r="CM664" s="172" t="s">
        <v>109</v>
      </c>
      <c r="CN664" s="172"/>
      <c r="CO664" s="297"/>
      <c r="GV664" s="16"/>
      <c r="GW664" s="16"/>
      <c r="GX664" s="16"/>
      <c r="GY664" s="16"/>
      <c r="GZ664" s="16"/>
      <c r="HA664" s="16"/>
      <c r="HB664" s="16"/>
      <c r="HC664" s="16"/>
      <c r="HD664" s="16"/>
      <c r="HE664" s="16"/>
      <c r="HF664" s="16"/>
      <c r="HG664" s="16"/>
      <c r="HH664" s="16"/>
      <c r="HI664" s="16"/>
      <c r="HJ664" s="16"/>
      <c r="HK664" s="16"/>
      <c r="HL664" s="16"/>
      <c r="HM664" s="16"/>
      <c r="HN664" s="16"/>
      <c r="HO664" s="16"/>
      <c r="HP664" s="16"/>
      <c r="HQ664" s="16"/>
      <c r="HR664" s="16"/>
      <c r="HS664" s="16"/>
      <c r="HT664" s="16"/>
      <c r="HU664" s="16"/>
      <c r="HV664" s="16"/>
      <c r="HW664" s="16"/>
      <c r="HX664" s="16"/>
      <c r="HY664" s="16"/>
      <c r="HZ664" s="16"/>
      <c r="IA664" s="16"/>
      <c r="IB664" s="16"/>
      <c r="IC664" s="16"/>
      <c r="ID664" s="16"/>
      <c r="IE664" s="16"/>
      <c r="IF664" s="16"/>
      <c r="IG664" s="16"/>
      <c r="IH664" s="16"/>
      <c r="II664" s="16"/>
      <c r="IJ664" s="16"/>
      <c r="IK664" s="16"/>
      <c r="IL664" s="16"/>
      <c r="IM664" s="16"/>
      <c r="IN664" s="16"/>
      <c r="IO664" s="16"/>
      <c r="IP664" s="16"/>
      <c r="IQ664" s="16"/>
      <c r="IR664" s="16"/>
      <c r="IS664" s="16"/>
      <c r="IT664" s="16"/>
      <c r="IU664" s="16"/>
      <c r="IV664" s="16"/>
      <c r="IW664" s="16"/>
      <c r="IX664" s="16"/>
      <c r="IY664" s="16"/>
      <c r="IZ664" s="16"/>
      <c r="JA664" s="16"/>
      <c r="JB664" s="16"/>
      <c r="JC664" s="16"/>
      <c r="JD664" s="16"/>
      <c r="JE664" s="16"/>
      <c r="JF664" s="16"/>
      <c r="JG664" s="16"/>
      <c r="JH664" s="16"/>
      <c r="JI664" s="16"/>
      <c r="JJ664" s="16"/>
      <c r="JK664" s="16"/>
      <c r="JL664" s="16"/>
      <c r="JM664" s="16"/>
      <c r="JN664" s="16"/>
      <c r="JO664" s="16"/>
      <c r="JP664" s="16"/>
      <c r="JQ664" s="16"/>
      <c r="JR664" s="16"/>
      <c r="JS664" s="16"/>
      <c r="JT664" s="16"/>
      <c r="JU664" s="16"/>
      <c r="JV664" s="16"/>
      <c r="JW664" s="16"/>
      <c r="JX664" s="16"/>
      <c r="JY664" s="16"/>
      <c r="JZ664" s="16"/>
      <c r="KA664" s="16"/>
      <c r="KB664" s="16"/>
      <c r="KC664" s="16"/>
      <c r="KD664" s="16"/>
      <c r="KE664" s="16"/>
      <c r="KF664" s="16"/>
      <c r="KG664" s="16"/>
      <c r="KH664" s="16"/>
      <c r="KI664" s="16"/>
      <c r="KJ664" s="16"/>
      <c r="KK664" s="16"/>
      <c r="KL664" s="16"/>
      <c r="KM664" s="16"/>
      <c r="KN664" s="16"/>
      <c r="KO664" s="16"/>
      <c r="KP664" s="16"/>
      <c r="KQ664" s="16"/>
      <c r="KR664" s="16"/>
      <c r="KS664" s="16"/>
      <c r="KT664" s="16"/>
      <c r="KU664" s="16"/>
      <c r="KV664" s="16"/>
      <c r="KW664" s="16"/>
      <c r="KX664" s="16"/>
      <c r="KY664" s="16"/>
      <c r="KZ664" s="16"/>
      <c r="LA664" s="16"/>
      <c r="LB664" s="16"/>
      <c r="LC664" s="16"/>
      <c r="LD664" s="16"/>
      <c r="LE664" s="16"/>
      <c r="LF664" s="16"/>
      <c r="LG664" s="16"/>
      <c r="LH664" s="16"/>
      <c r="LI664" s="16"/>
      <c r="LJ664" s="16"/>
      <c r="LK664" s="16"/>
      <c r="LL664" s="16"/>
      <c r="LM664" s="16"/>
      <c r="LN664" s="16"/>
      <c r="LO664" s="16"/>
      <c r="LP664" s="16"/>
      <c r="LQ664" s="16"/>
      <c r="LR664" s="16"/>
      <c r="LS664" s="16"/>
      <c r="LT664" s="16"/>
      <c r="LU664" s="16"/>
      <c r="LV664" s="16"/>
      <c r="LW664" s="16"/>
      <c r="LX664" s="16"/>
      <c r="LY664" s="16"/>
      <c r="LZ664" s="16"/>
      <c r="MA664" s="16"/>
      <c r="MB664" s="16"/>
      <c r="MC664" s="16"/>
      <c r="MD664" s="16"/>
      <c r="ME664" s="16"/>
      <c r="MF664" s="16"/>
      <c r="MG664" s="16"/>
      <c r="MH664" s="16"/>
      <c r="MI664" s="16"/>
      <c r="MJ664" s="16"/>
      <c r="MK664" s="16"/>
      <c r="ML664" s="16"/>
      <c r="MM664" s="16"/>
      <c r="MN664" s="16"/>
      <c r="MO664" s="16"/>
      <c r="MP664" s="16"/>
      <c r="MQ664" s="16"/>
      <c r="MR664" s="16"/>
      <c r="MS664" s="16"/>
      <c r="MT664" s="16"/>
      <c r="MU664" s="16"/>
      <c r="MV664" s="16"/>
      <c r="MW664" s="16"/>
      <c r="MX664" s="16"/>
      <c r="MY664" s="16"/>
      <c r="MZ664" s="16"/>
      <c r="NA664" s="16"/>
      <c r="NB664" s="16"/>
      <c r="NC664" s="16"/>
      <c r="ND664" s="16"/>
      <c r="NE664" s="16"/>
      <c r="NF664" s="16"/>
      <c r="NG664" s="16"/>
      <c r="NH664" s="16"/>
      <c r="NI664" s="16"/>
      <c r="NJ664" s="16"/>
      <c r="NK664" s="16"/>
      <c r="NL664" s="16"/>
      <c r="NM664" s="16"/>
      <c r="NN664" s="16"/>
      <c r="NO664" s="16"/>
      <c r="NP664" s="16"/>
      <c r="NQ664" s="16"/>
      <c r="NR664" s="16"/>
      <c r="NS664" s="16"/>
      <c r="NT664" s="16"/>
      <c r="NU664" s="16"/>
      <c r="NV664" s="16"/>
      <c r="NW664" s="16"/>
      <c r="NX664" s="16"/>
      <c r="NY664" s="16"/>
      <c r="NZ664" s="16"/>
      <c r="OA664" s="16"/>
      <c r="OB664" s="16"/>
      <c r="OC664" s="16"/>
      <c r="OD664" s="16"/>
      <c r="OE664" s="16"/>
      <c r="OF664" s="16"/>
      <c r="OG664" s="16"/>
      <c r="OH664" s="16"/>
      <c r="OI664" s="16"/>
      <c r="OJ664" s="16"/>
      <c r="OK664" s="16"/>
      <c r="OL664" s="16"/>
      <c r="OM664" s="16"/>
      <c r="ON664" s="16"/>
      <c r="OO664" s="16"/>
      <c r="OP664" s="16"/>
      <c r="OQ664" s="16"/>
      <c r="OR664" s="16"/>
      <c r="OS664" s="16"/>
      <c r="OT664" s="16"/>
      <c r="OU664" s="16"/>
      <c r="OV664" s="16"/>
      <c r="OW664" s="16"/>
      <c r="OX664" s="16"/>
      <c r="OY664" s="16"/>
      <c r="OZ664" s="16"/>
      <c r="PA664" s="16"/>
      <c r="PB664" s="16"/>
      <c r="PC664" s="16"/>
      <c r="PD664" s="16"/>
      <c r="PE664" s="16"/>
      <c r="PF664" s="16"/>
      <c r="PG664" s="16"/>
      <c r="PH664" s="16"/>
      <c r="PI664" s="16"/>
      <c r="PJ664" s="16"/>
      <c r="PK664" s="16"/>
      <c r="PL664" s="16"/>
      <c r="PM664" s="16"/>
      <c r="PN664" s="16"/>
      <c r="PO664" s="16"/>
      <c r="PP664" s="16"/>
      <c r="PQ664" s="16"/>
      <c r="PR664" s="16"/>
      <c r="PS664" s="16"/>
      <c r="PT664" s="16"/>
      <c r="PU664" s="16"/>
      <c r="PV664" s="16"/>
      <c r="PW664" s="16"/>
      <c r="PX664" s="16"/>
      <c r="PY664" s="16"/>
      <c r="PZ664" s="16"/>
      <c r="QA664" s="16"/>
      <c r="QB664" s="16"/>
      <c r="QC664" s="16"/>
      <c r="QD664" s="16"/>
      <c r="QE664" s="16"/>
      <c r="QF664" s="16"/>
      <c r="QG664" s="16"/>
      <c r="QH664" s="16"/>
      <c r="QI664" s="16"/>
      <c r="QJ664" s="16"/>
      <c r="QK664" s="16"/>
      <c r="QL664" s="16"/>
      <c r="QM664" s="16"/>
      <c r="QN664" s="16"/>
      <c r="QO664" s="16"/>
      <c r="QP664" s="16"/>
      <c r="QQ664" s="16"/>
      <c r="QR664" s="16"/>
      <c r="QS664" s="16"/>
      <c r="QT664" s="16"/>
      <c r="QU664" s="16"/>
      <c r="QV664" s="16"/>
      <c r="QW664" s="16"/>
      <c r="QX664" s="16"/>
      <c r="QY664" s="16"/>
      <c r="QZ664" s="16"/>
      <c r="RA664" s="16"/>
      <c r="RB664" s="16"/>
      <c r="RC664" s="16"/>
      <c r="RD664" s="16"/>
      <c r="RE664" s="16"/>
      <c r="RF664" s="16"/>
      <c r="RG664" s="16"/>
      <c r="RH664" s="16"/>
      <c r="RI664" s="16"/>
      <c r="RJ664" s="16"/>
      <c r="RK664" s="16"/>
      <c r="RL664" s="16"/>
      <c r="RM664" s="16"/>
      <c r="RN664" s="16"/>
      <c r="RO664" s="16"/>
      <c r="RP664" s="16"/>
      <c r="RQ664" s="16"/>
      <c r="RR664" s="16"/>
      <c r="RS664" s="16"/>
      <c r="RT664" s="16"/>
      <c r="RU664" s="16"/>
      <c r="RV664" s="16"/>
      <c r="RW664" s="16"/>
      <c r="RX664" s="16"/>
      <c r="RY664" s="16"/>
      <c r="RZ664" s="16"/>
      <c r="SA664" s="16"/>
      <c r="SB664" s="16"/>
      <c r="SC664" s="16"/>
      <c r="SD664" s="16"/>
      <c r="SE664" s="16"/>
      <c r="SF664" s="16"/>
      <c r="SG664" s="16"/>
      <c r="SH664" s="16"/>
      <c r="SI664" s="16"/>
      <c r="SJ664" s="16"/>
      <c r="SK664" s="16"/>
      <c r="SL664" s="16"/>
      <c r="SM664" s="16"/>
      <c r="SN664" s="16"/>
      <c r="SO664" s="16"/>
      <c r="SP664" s="16"/>
      <c r="SQ664" s="16"/>
      <c r="SR664" s="16"/>
      <c r="SS664" s="16"/>
      <c r="ST664" s="16"/>
      <c r="SU664" s="16"/>
      <c r="SV664" s="16"/>
      <c r="SW664" s="16"/>
      <c r="SX664" s="16"/>
      <c r="SY664" s="16"/>
      <c r="SZ664" s="16"/>
      <c r="TA664" s="16"/>
      <c r="TB664" s="16"/>
      <c r="TC664" s="16"/>
      <c r="TD664" s="16"/>
      <c r="TE664" s="16"/>
      <c r="TF664" s="16"/>
      <c r="TG664" s="16"/>
      <c r="TH664" s="16"/>
      <c r="TI664" s="16"/>
      <c r="TJ664" s="16"/>
      <c r="TK664" s="16"/>
      <c r="TL664" s="16"/>
      <c r="TM664" s="16"/>
      <c r="TN664" s="16"/>
      <c r="TO664" s="16"/>
      <c r="TP664" s="16"/>
      <c r="TQ664" s="16"/>
      <c r="TR664" s="16"/>
      <c r="TS664" s="16"/>
      <c r="TT664" s="16"/>
      <c r="TU664" s="16"/>
      <c r="TV664" s="16"/>
      <c r="TW664" s="16"/>
      <c r="TX664" s="16"/>
      <c r="TY664" s="16"/>
      <c r="TZ664" s="16"/>
      <c r="UA664" s="16"/>
      <c r="UB664" s="16"/>
      <c r="UC664" s="16"/>
      <c r="UD664" s="16"/>
      <c r="UE664" s="16"/>
      <c r="UF664" s="16"/>
      <c r="UG664" s="16"/>
      <c r="UH664" s="16"/>
      <c r="UI664" s="16"/>
      <c r="UJ664" s="16"/>
      <c r="UK664" s="16"/>
      <c r="UL664" s="16"/>
      <c r="UM664" s="16"/>
      <c r="UN664" s="16"/>
      <c r="UO664" s="16"/>
      <c r="UP664" s="16"/>
      <c r="UQ664" s="16"/>
      <c r="UR664" s="16"/>
      <c r="US664" s="16"/>
      <c r="UT664" s="16"/>
      <c r="UU664" s="16"/>
      <c r="UV664" s="16"/>
      <c r="UW664" s="16"/>
      <c r="UX664" s="16"/>
      <c r="UY664" s="16"/>
      <c r="UZ664" s="16"/>
      <c r="VA664" s="16"/>
      <c r="VB664" s="16"/>
      <c r="VC664" s="16"/>
      <c r="VD664" s="16"/>
      <c r="VE664" s="16"/>
      <c r="VF664" s="16"/>
      <c r="VG664" s="16"/>
      <c r="VH664" s="16"/>
      <c r="VI664" s="16"/>
      <c r="VJ664" s="16"/>
      <c r="VK664" s="16"/>
      <c r="VL664" s="16"/>
      <c r="VM664" s="16"/>
      <c r="VN664" s="16"/>
      <c r="VO664" s="16"/>
      <c r="VP664" s="16"/>
      <c r="VQ664" s="16"/>
      <c r="VR664" s="16"/>
      <c r="VS664" s="16"/>
      <c r="VT664" s="16"/>
      <c r="VU664" s="16"/>
      <c r="VV664" s="16"/>
      <c r="VW664" s="16"/>
      <c r="VX664" s="16"/>
      <c r="VY664" s="16"/>
      <c r="VZ664" s="16"/>
      <c r="WA664" s="16"/>
      <c r="WB664" s="16"/>
      <c r="WC664" s="16"/>
      <c r="WD664" s="16"/>
      <c r="WE664" s="16"/>
      <c r="WF664" s="16"/>
      <c r="WG664" s="16"/>
      <c r="WH664" s="16"/>
      <c r="WI664" s="16"/>
      <c r="WJ664" s="16"/>
      <c r="WK664" s="16"/>
      <c r="WL664" s="16"/>
      <c r="WM664" s="16"/>
      <c r="WN664" s="16"/>
      <c r="WO664" s="16"/>
      <c r="WP664" s="16"/>
      <c r="WQ664" s="16"/>
      <c r="WR664" s="16"/>
      <c r="WS664" s="16"/>
      <c r="WT664" s="16"/>
      <c r="WU664" s="16"/>
      <c r="WV664" s="16"/>
      <c r="WW664" s="16"/>
      <c r="WX664" s="16"/>
      <c r="WY664" s="16"/>
      <c r="WZ664" s="16"/>
      <c r="XA664" s="16"/>
      <c r="XB664" s="16"/>
      <c r="XC664" s="16"/>
      <c r="XD664" s="16"/>
      <c r="XE664" s="16"/>
      <c r="XF664" s="16"/>
      <c r="XG664" s="16"/>
      <c r="XH664" s="16"/>
      <c r="XI664" s="16"/>
      <c r="XJ664" s="16"/>
      <c r="XK664" s="16"/>
      <c r="XL664" s="16"/>
      <c r="XM664" s="16"/>
      <c r="XN664" s="16"/>
      <c r="XO664" s="16"/>
      <c r="XP664" s="16"/>
      <c r="XQ664" s="16"/>
      <c r="XR664" s="16"/>
      <c r="XS664" s="16"/>
      <c r="XT664" s="16"/>
      <c r="XU664" s="16"/>
      <c r="XV664" s="16"/>
      <c r="XW664" s="16"/>
      <c r="XX664" s="16"/>
      <c r="XY664" s="16"/>
      <c r="XZ664" s="16"/>
      <c r="YA664" s="16"/>
      <c r="YB664" s="16"/>
      <c r="YC664" s="16"/>
      <c r="YD664" s="16"/>
      <c r="YE664" s="16"/>
      <c r="YF664" s="16"/>
      <c r="YG664" s="16"/>
      <c r="YH664" s="16"/>
      <c r="YI664" s="16"/>
      <c r="YJ664" s="16"/>
      <c r="YK664" s="16"/>
      <c r="YL664" s="16"/>
      <c r="YM664" s="16"/>
      <c r="YN664" s="16"/>
      <c r="YO664" s="16"/>
      <c r="YP664" s="16"/>
      <c r="YQ664" s="16"/>
      <c r="YR664" s="16"/>
      <c r="YS664" s="16"/>
      <c r="YT664" s="16"/>
      <c r="YU664" s="16"/>
      <c r="YV664" s="16"/>
      <c r="YW664" s="16"/>
      <c r="YX664" s="16"/>
      <c r="YY664" s="16"/>
      <c r="YZ664" s="16"/>
      <c r="ZA664" s="16"/>
      <c r="ZB664" s="16"/>
      <c r="ZC664" s="16"/>
      <c r="ZD664" s="16"/>
      <c r="ZE664" s="16"/>
      <c r="ZF664" s="16"/>
      <c r="ZG664" s="16"/>
      <c r="ZH664" s="16"/>
      <c r="ZI664" s="16"/>
      <c r="ZJ664" s="16"/>
      <c r="ZK664" s="16"/>
      <c r="ZL664" s="16"/>
      <c r="ZM664" s="16"/>
      <c r="ZN664" s="16"/>
      <c r="ZO664" s="16"/>
      <c r="ZP664" s="16"/>
      <c r="ZQ664" s="16"/>
      <c r="ZR664" s="16"/>
      <c r="ZS664" s="16"/>
      <c r="ZT664" s="16"/>
      <c r="ZU664" s="16"/>
      <c r="ZV664" s="16"/>
      <c r="ZW664" s="16"/>
      <c r="ZX664" s="16"/>
      <c r="ZY664" s="16"/>
      <c r="ZZ664" s="16"/>
      <c r="AAA664" s="16"/>
      <c r="AAB664" s="16"/>
      <c r="AAC664" s="16"/>
      <c r="AAD664" s="16"/>
      <c r="AAE664" s="16"/>
      <c r="AAF664" s="16"/>
      <c r="AAG664" s="16"/>
      <c r="AAH664" s="16"/>
      <c r="AAI664" s="16"/>
      <c r="AAJ664" s="16"/>
      <c r="AAK664" s="16"/>
      <c r="AAL664" s="16"/>
      <c r="AAM664" s="16"/>
      <c r="AAN664" s="16"/>
      <c r="AAO664" s="16"/>
      <c r="AAP664" s="16"/>
      <c r="AAQ664" s="16"/>
      <c r="AAR664" s="16"/>
      <c r="AAS664" s="16"/>
      <c r="AAT664" s="16"/>
      <c r="AAU664" s="16"/>
      <c r="AAV664" s="16"/>
      <c r="AAW664" s="16"/>
      <c r="AAX664" s="16"/>
      <c r="AAY664" s="16"/>
      <c r="AAZ664" s="16"/>
      <c r="ABA664" s="16"/>
      <c r="ABB664" s="16"/>
      <c r="ABC664" s="16"/>
      <c r="ABD664" s="16"/>
      <c r="ABE664" s="16"/>
      <c r="ABF664" s="16"/>
      <c r="ABG664" s="16"/>
      <c r="ABH664" s="16"/>
    </row>
    <row r="665" spans="1:736" s="50" customFormat="1" ht="45.75" customHeight="1">
      <c r="A665" s="595">
        <f>1+A664</f>
        <v>663</v>
      </c>
      <c r="B665" s="368" t="s">
        <v>6673</v>
      </c>
      <c r="C665" s="363" t="s">
        <v>6674</v>
      </c>
      <c r="D665" s="138" t="s">
        <v>6230</v>
      </c>
      <c r="E665" s="363">
        <v>45531</v>
      </c>
      <c r="F665" s="364">
        <v>45532</v>
      </c>
      <c r="G665" s="364">
        <v>45646</v>
      </c>
      <c r="H665" s="168" t="s">
        <v>416</v>
      </c>
      <c r="I665" s="365" t="s">
        <v>180</v>
      </c>
      <c r="J665" s="387" t="s">
        <v>6675</v>
      </c>
      <c r="K665" s="366">
        <v>11204177</v>
      </c>
      <c r="L665" s="168">
        <v>1</v>
      </c>
      <c r="M665" s="362" t="s">
        <v>844</v>
      </c>
      <c r="N665" s="367" t="s">
        <v>98</v>
      </c>
      <c r="O665" s="368" t="s">
        <v>4469</v>
      </c>
      <c r="P665" s="168" t="s">
        <v>6676</v>
      </c>
      <c r="Q665" s="168" t="s">
        <v>6504</v>
      </c>
      <c r="R665" s="369">
        <f>+G665-F665</f>
        <v>114</v>
      </c>
      <c r="S665" s="168" t="s">
        <v>1252</v>
      </c>
      <c r="T665" s="370">
        <v>12104000</v>
      </c>
      <c r="U665" s="371">
        <v>2024002169</v>
      </c>
      <c r="V665" s="370">
        <f>+T665</f>
        <v>12104000</v>
      </c>
      <c r="W665" s="372">
        <v>45532</v>
      </c>
      <c r="X665" s="373" t="s">
        <v>473</v>
      </c>
      <c r="Y665" s="374">
        <f>+Z665+AA665+AB665</f>
        <v>12104000</v>
      </c>
      <c r="Z665" s="375">
        <f>+V665</f>
        <v>12104000</v>
      </c>
      <c r="AA665" s="376">
        <v>0</v>
      </c>
      <c r="AB665" s="377">
        <f>+AC665+AD665+AE665+AF665+AG665+AH665+AI665+AJ665</f>
        <v>0</v>
      </c>
      <c r="AC665" s="376">
        <v>0</v>
      </c>
      <c r="AD665" s="376">
        <v>0</v>
      </c>
      <c r="AE665" s="376">
        <v>0</v>
      </c>
      <c r="AF665" s="376">
        <v>0</v>
      </c>
      <c r="AG665" s="376">
        <v>0</v>
      </c>
      <c r="AH665" s="376">
        <v>0</v>
      </c>
      <c r="AI665" s="376">
        <v>0</v>
      </c>
      <c r="AJ665" s="376">
        <v>0</v>
      </c>
      <c r="AK665" s="378" t="s">
        <v>104</v>
      </c>
      <c r="AL665" s="379" t="s">
        <v>6677</v>
      </c>
      <c r="AM665" s="168" t="s">
        <v>1698</v>
      </c>
      <c r="AN665" s="380">
        <v>11202703</v>
      </c>
      <c r="AO665" s="378" t="s">
        <v>114</v>
      </c>
      <c r="AP665" s="168" t="s">
        <v>114</v>
      </c>
      <c r="AQ665" s="381" t="s">
        <v>114</v>
      </c>
      <c r="AR665" s="378" t="s">
        <v>114</v>
      </c>
      <c r="AS665" s="168" t="s">
        <v>109</v>
      </c>
      <c r="AT665" s="378" t="s">
        <v>109</v>
      </c>
      <c r="AU665" s="378" t="s">
        <v>392</v>
      </c>
      <c r="AV665" s="168"/>
      <c r="AW665" s="168"/>
      <c r="AX665" s="168" t="s">
        <v>109</v>
      </c>
      <c r="AY665" s="168" t="s">
        <v>108</v>
      </c>
      <c r="AZ665" s="382"/>
      <c r="BA665" s="168"/>
      <c r="BB665" s="383"/>
      <c r="BC665" s="382"/>
      <c r="BD665" s="369"/>
      <c r="BE665" s="369"/>
      <c r="BF665" s="369"/>
      <c r="BG665" s="382"/>
      <c r="BH665" s="384">
        <f>T665+BB665</f>
        <v>12104000</v>
      </c>
      <c r="BI665" s="349" t="s">
        <v>113</v>
      </c>
      <c r="BJ665" s="168"/>
      <c r="BK665" s="168" t="s">
        <v>114</v>
      </c>
      <c r="BL665" s="168"/>
      <c r="BM665" s="161" t="s">
        <v>6678</v>
      </c>
      <c r="BN665" s="385" t="s">
        <v>917</v>
      </c>
      <c r="BO665" s="367">
        <v>43</v>
      </c>
      <c r="BP665" s="367">
        <v>29824</v>
      </c>
      <c r="BQ665" s="367" t="s">
        <v>578</v>
      </c>
      <c r="BR665" s="367" t="s">
        <v>114</v>
      </c>
      <c r="BS665" s="367" t="s">
        <v>114</v>
      </c>
      <c r="BT665" s="367" t="s">
        <v>114</v>
      </c>
      <c r="BU665" s="349" t="s">
        <v>6679</v>
      </c>
      <c r="BV665" s="367">
        <v>3205428418</v>
      </c>
      <c r="BW665" s="386" t="s">
        <v>6680</v>
      </c>
      <c r="BX665" s="387" t="s">
        <v>881</v>
      </c>
      <c r="BY665" s="367" t="s">
        <v>119</v>
      </c>
      <c r="BZ665" s="388">
        <v>33770511076</v>
      </c>
      <c r="CA665" s="172" t="s">
        <v>109</v>
      </c>
      <c r="CB665" s="172" t="s">
        <v>109</v>
      </c>
      <c r="CC665" s="172" t="s">
        <v>109</v>
      </c>
      <c r="CD665" s="172" t="s">
        <v>109</v>
      </c>
      <c r="CE665" s="172"/>
      <c r="CF665" s="172"/>
      <c r="CG665" s="172"/>
      <c r="CH665" s="172"/>
      <c r="CI665" s="172"/>
      <c r="CJ665" s="172"/>
      <c r="CK665" s="172"/>
      <c r="CL665" s="172"/>
      <c r="CM665" s="172" t="s">
        <v>109</v>
      </c>
      <c r="CN665" s="172"/>
      <c r="CO665" s="297"/>
      <c r="GV665" s="16"/>
      <c r="GW665" s="16"/>
      <c r="GX665" s="16"/>
      <c r="GY665" s="16"/>
      <c r="GZ665" s="16"/>
      <c r="HA665" s="16"/>
      <c r="HB665" s="16"/>
      <c r="HC665" s="16"/>
      <c r="HD665" s="16"/>
      <c r="HE665" s="16"/>
      <c r="HF665" s="16"/>
      <c r="HG665" s="16"/>
      <c r="HH665" s="16"/>
      <c r="HI665" s="16"/>
      <c r="HJ665" s="16"/>
      <c r="HK665" s="16"/>
      <c r="HL665" s="16"/>
      <c r="HM665" s="16"/>
      <c r="HN665" s="16"/>
      <c r="HO665" s="16"/>
      <c r="HP665" s="16"/>
      <c r="HQ665" s="16"/>
      <c r="HR665" s="16"/>
      <c r="HS665" s="16"/>
      <c r="HT665" s="16"/>
      <c r="HU665" s="16"/>
      <c r="HV665" s="16"/>
      <c r="HW665" s="16"/>
      <c r="HX665" s="16"/>
      <c r="HY665" s="16"/>
      <c r="HZ665" s="16"/>
      <c r="IA665" s="16"/>
      <c r="IB665" s="16"/>
      <c r="IC665" s="16"/>
      <c r="ID665" s="16"/>
      <c r="IE665" s="16"/>
      <c r="IF665" s="16"/>
      <c r="IG665" s="16"/>
      <c r="IH665" s="16"/>
      <c r="II665" s="16"/>
      <c r="IJ665" s="16"/>
      <c r="IK665" s="16"/>
      <c r="IL665" s="16"/>
      <c r="IM665" s="16"/>
      <c r="IN665" s="16"/>
      <c r="IO665" s="16"/>
      <c r="IP665" s="16"/>
      <c r="IQ665" s="16"/>
      <c r="IR665" s="16"/>
      <c r="IS665" s="16"/>
      <c r="IT665" s="16"/>
      <c r="IU665" s="16"/>
      <c r="IV665" s="16"/>
      <c r="IW665" s="16"/>
      <c r="IX665" s="16"/>
      <c r="IY665" s="16"/>
      <c r="IZ665" s="16"/>
      <c r="JA665" s="16"/>
      <c r="JB665" s="16"/>
      <c r="JC665" s="16"/>
      <c r="JD665" s="16"/>
      <c r="JE665" s="16"/>
      <c r="JF665" s="16"/>
      <c r="JG665" s="16"/>
      <c r="JH665" s="16"/>
      <c r="JI665" s="16"/>
      <c r="JJ665" s="16"/>
      <c r="JK665" s="16"/>
      <c r="JL665" s="16"/>
      <c r="JM665" s="16"/>
      <c r="JN665" s="16"/>
      <c r="JO665" s="16"/>
      <c r="JP665" s="16"/>
      <c r="JQ665" s="16"/>
      <c r="JR665" s="16"/>
      <c r="JS665" s="16"/>
      <c r="JT665" s="16"/>
      <c r="JU665" s="16"/>
      <c r="JV665" s="16"/>
      <c r="JW665" s="16"/>
      <c r="JX665" s="16"/>
      <c r="JY665" s="16"/>
      <c r="JZ665" s="16"/>
      <c r="KA665" s="16"/>
      <c r="KB665" s="16"/>
      <c r="KC665" s="16"/>
      <c r="KD665" s="16"/>
      <c r="KE665" s="16"/>
      <c r="KF665" s="16"/>
      <c r="KG665" s="16"/>
      <c r="KH665" s="16"/>
      <c r="KI665" s="16"/>
      <c r="KJ665" s="16"/>
      <c r="KK665" s="16"/>
      <c r="KL665" s="16"/>
      <c r="KM665" s="16"/>
      <c r="KN665" s="16"/>
      <c r="KO665" s="16"/>
      <c r="KP665" s="16"/>
      <c r="KQ665" s="16"/>
      <c r="KR665" s="16"/>
      <c r="KS665" s="16"/>
      <c r="KT665" s="16"/>
      <c r="KU665" s="16"/>
      <c r="KV665" s="16"/>
      <c r="KW665" s="16"/>
      <c r="KX665" s="16"/>
      <c r="KY665" s="16"/>
      <c r="KZ665" s="16"/>
      <c r="LA665" s="16"/>
      <c r="LB665" s="16"/>
      <c r="LC665" s="16"/>
      <c r="LD665" s="16"/>
      <c r="LE665" s="16"/>
      <c r="LF665" s="16"/>
      <c r="LG665" s="16"/>
      <c r="LH665" s="16"/>
      <c r="LI665" s="16"/>
      <c r="LJ665" s="16"/>
      <c r="LK665" s="16"/>
      <c r="LL665" s="16"/>
      <c r="LM665" s="16"/>
      <c r="LN665" s="16"/>
      <c r="LO665" s="16"/>
      <c r="LP665" s="16"/>
      <c r="LQ665" s="16"/>
      <c r="LR665" s="16"/>
      <c r="LS665" s="16"/>
      <c r="LT665" s="16"/>
      <c r="LU665" s="16"/>
      <c r="LV665" s="16"/>
      <c r="LW665" s="16"/>
      <c r="LX665" s="16"/>
      <c r="LY665" s="16"/>
      <c r="LZ665" s="16"/>
      <c r="MA665" s="16"/>
      <c r="MB665" s="16"/>
      <c r="MC665" s="16"/>
      <c r="MD665" s="16"/>
      <c r="ME665" s="16"/>
      <c r="MF665" s="16"/>
      <c r="MG665" s="16"/>
      <c r="MH665" s="16"/>
      <c r="MI665" s="16"/>
      <c r="MJ665" s="16"/>
      <c r="MK665" s="16"/>
      <c r="ML665" s="16"/>
      <c r="MM665" s="16"/>
      <c r="MN665" s="16"/>
      <c r="MO665" s="16"/>
      <c r="MP665" s="16"/>
      <c r="MQ665" s="16"/>
      <c r="MR665" s="16"/>
      <c r="MS665" s="16"/>
      <c r="MT665" s="16"/>
      <c r="MU665" s="16"/>
      <c r="MV665" s="16"/>
      <c r="MW665" s="16"/>
      <c r="MX665" s="16"/>
      <c r="MY665" s="16"/>
      <c r="MZ665" s="16"/>
      <c r="NA665" s="16"/>
      <c r="NB665" s="16"/>
      <c r="NC665" s="16"/>
      <c r="ND665" s="16"/>
      <c r="NE665" s="16"/>
      <c r="NF665" s="16"/>
      <c r="NG665" s="16"/>
      <c r="NH665" s="16"/>
      <c r="NI665" s="16"/>
      <c r="NJ665" s="16"/>
      <c r="NK665" s="16"/>
      <c r="NL665" s="16"/>
      <c r="NM665" s="16"/>
      <c r="NN665" s="16"/>
      <c r="NO665" s="16"/>
      <c r="NP665" s="16"/>
      <c r="NQ665" s="16"/>
      <c r="NR665" s="16"/>
      <c r="NS665" s="16"/>
      <c r="NT665" s="16"/>
      <c r="NU665" s="16"/>
      <c r="NV665" s="16"/>
      <c r="NW665" s="16"/>
      <c r="NX665" s="16"/>
      <c r="NY665" s="16"/>
      <c r="NZ665" s="16"/>
      <c r="OA665" s="16"/>
      <c r="OB665" s="16"/>
      <c r="OC665" s="16"/>
      <c r="OD665" s="16"/>
      <c r="OE665" s="16"/>
      <c r="OF665" s="16"/>
      <c r="OG665" s="16"/>
      <c r="OH665" s="16"/>
      <c r="OI665" s="16"/>
      <c r="OJ665" s="16"/>
      <c r="OK665" s="16"/>
      <c r="OL665" s="16"/>
      <c r="OM665" s="16"/>
      <c r="ON665" s="16"/>
      <c r="OO665" s="16"/>
      <c r="OP665" s="16"/>
      <c r="OQ665" s="16"/>
      <c r="OR665" s="16"/>
      <c r="OS665" s="16"/>
      <c r="OT665" s="16"/>
      <c r="OU665" s="16"/>
      <c r="OV665" s="16"/>
      <c r="OW665" s="16"/>
      <c r="OX665" s="16"/>
      <c r="OY665" s="16"/>
      <c r="OZ665" s="16"/>
      <c r="PA665" s="16"/>
      <c r="PB665" s="16"/>
      <c r="PC665" s="16"/>
      <c r="PD665" s="16"/>
      <c r="PE665" s="16"/>
      <c r="PF665" s="16"/>
      <c r="PG665" s="16"/>
      <c r="PH665" s="16"/>
      <c r="PI665" s="16"/>
      <c r="PJ665" s="16"/>
      <c r="PK665" s="16"/>
      <c r="PL665" s="16"/>
      <c r="PM665" s="16"/>
      <c r="PN665" s="16"/>
      <c r="PO665" s="16"/>
      <c r="PP665" s="16"/>
      <c r="PQ665" s="16"/>
      <c r="PR665" s="16"/>
      <c r="PS665" s="16"/>
      <c r="PT665" s="16"/>
      <c r="PU665" s="16"/>
      <c r="PV665" s="16"/>
      <c r="PW665" s="16"/>
      <c r="PX665" s="16"/>
      <c r="PY665" s="16"/>
      <c r="PZ665" s="16"/>
      <c r="QA665" s="16"/>
      <c r="QB665" s="16"/>
      <c r="QC665" s="16"/>
      <c r="QD665" s="16"/>
      <c r="QE665" s="16"/>
      <c r="QF665" s="16"/>
      <c r="QG665" s="16"/>
      <c r="QH665" s="16"/>
      <c r="QI665" s="16"/>
      <c r="QJ665" s="16"/>
      <c r="QK665" s="16"/>
      <c r="QL665" s="16"/>
      <c r="QM665" s="16"/>
      <c r="QN665" s="16"/>
      <c r="QO665" s="16"/>
      <c r="QP665" s="16"/>
      <c r="QQ665" s="16"/>
      <c r="QR665" s="16"/>
      <c r="QS665" s="16"/>
      <c r="QT665" s="16"/>
      <c r="QU665" s="16"/>
      <c r="QV665" s="16"/>
      <c r="QW665" s="16"/>
      <c r="QX665" s="16"/>
      <c r="QY665" s="16"/>
      <c r="QZ665" s="16"/>
      <c r="RA665" s="16"/>
      <c r="RB665" s="16"/>
      <c r="RC665" s="16"/>
      <c r="RD665" s="16"/>
      <c r="RE665" s="16"/>
      <c r="RF665" s="16"/>
      <c r="RG665" s="16"/>
      <c r="RH665" s="16"/>
      <c r="RI665" s="16"/>
      <c r="RJ665" s="16"/>
      <c r="RK665" s="16"/>
      <c r="RL665" s="16"/>
      <c r="RM665" s="16"/>
      <c r="RN665" s="16"/>
      <c r="RO665" s="16"/>
      <c r="RP665" s="16"/>
      <c r="RQ665" s="16"/>
      <c r="RR665" s="16"/>
      <c r="RS665" s="16"/>
      <c r="RT665" s="16"/>
      <c r="RU665" s="16"/>
      <c r="RV665" s="16"/>
      <c r="RW665" s="16"/>
      <c r="RX665" s="16"/>
      <c r="RY665" s="16"/>
      <c r="RZ665" s="16"/>
      <c r="SA665" s="16"/>
      <c r="SB665" s="16"/>
      <c r="SC665" s="16"/>
      <c r="SD665" s="16"/>
      <c r="SE665" s="16"/>
      <c r="SF665" s="16"/>
      <c r="SG665" s="16"/>
      <c r="SH665" s="16"/>
      <c r="SI665" s="16"/>
      <c r="SJ665" s="16"/>
      <c r="SK665" s="16"/>
      <c r="SL665" s="16"/>
      <c r="SM665" s="16"/>
      <c r="SN665" s="16"/>
      <c r="SO665" s="16"/>
      <c r="SP665" s="16"/>
      <c r="SQ665" s="16"/>
      <c r="SR665" s="16"/>
      <c r="SS665" s="16"/>
      <c r="ST665" s="16"/>
      <c r="SU665" s="16"/>
      <c r="SV665" s="16"/>
      <c r="SW665" s="16"/>
      <c r="SX665" s="16"/>
      <c r="SY665" s="16"/>
      <c r="SZ665" s="16"/>
      <c r="TA665" s="16"/>
      <c r="TB665" s="16"/>
      <c r="TC665" s="16"/>
      <c r="TD665" s="16"/>
      <c r="TE665" s="16"/>
      <c r="TF665" s="16"/>
      <c r="TG665" s="16"/>
      <c r="TH665" s="16"/>
      <c r="TI665" s="16"/>
      <c r="TJ665" s="16"/>
      <c r="TK665" s="16"/>
      <c r="TL665" s="16"/>
      <c r="TM665" s="16"/>
      <c r="TN665" s="16"/>
      <c r="TO665" s="16"/>
      <c r="TP665" s="16"/>
      <c r="TQ665" s="16"/>
      <c r="TR665" s="16"/>
      <c r="TS665" s="16"/>
      <c r="TT665" s="16"/>
      <c r="TU665" s="16"/>
      <c r="TV665" s="16"/>
      <c r="TW665" s="16"/>
      <c r="TX665" s="16"/>
      <c r="TY665" s="16"/>
      <c r="TZ665" s="16"/>
      <c r="UA665" s="16"/>
      <c r="UB665" s="16"/>
      <c r="UC665" s="16"/>
      <c r="UD665" s="16"/>
      <c r="UE665" s="16"/>
      <c r="UF665" s="16"/>
      <c r="UG665" s="16"/>
      <c r="UH665" s="16"/>
      <c r="UI665" s="16"/>
      <c r="UJ665" s="16"/>
      <c r="UK665" s="16"/>
      <c r="UL665" s="16"/>
      <c r="UM665" s="16"/>
      <c r="UN665" s="16"/>
      <c r="UO665" s="16"/>
      <c r="UP665" s="16"/>
      <c r="UQ665" s="16"/>
      <c r="UR665" s="16"/>
      <c r="US665" s="16"/>
      <c r="UT665" s="16"/>
      <c r="UU665" s="16"/>
      <c r="UV665" s="16"/>
      <c r="UW665" s="16"/>
      <c r="UX665" s="16"/>
      <c r="UY665" s="16"/>
      <c r="UZ665" s="16"/>
      <c r="VA665" s="16"/>
      <c r="VB665" s="16"/>
      <c r="VC665" s="16"/>
      <c r="VD665" s="16"/>
      <c r="VE665" s="16"/>
      <c r="VF665" s="16"/>
      <c r="VG665" s="16"/>
      <c r="VH665" s="16"/>
      <c r="VI665" s="16"/>
      <c r="VJ665" s="16"/>
      <c r="VK665" s="16"/>
      <c r="VL665" s="16"/>
      <c r="VM665" s="16"/>
      <c r="VN665" s="16"/>
      <c r="VO665" s="16"/>
      <c r="VP665" s="16"/>
      <c r="VQ665" s="16"/>
      <c r="VR665" s="16"/>
      <c r="VS665" s="16"/>
      <c r="VT665" s="16"/>
      <c r="VU665" s="16"/>
      <c r="VV665" s="16"/>
      <c r="VW665" s="16"/>
      <c r="VX665" s="16"/>
      <c r="VY665" s="16"/>
      <c r="VZ665" s="16"/>
      <c r="WA665" s="16"/>
      <c r="WB665" s="16"/>
      <c r="WC665" s="16"/>
      <c r="WD665" s="16"/>
      <c r="WE665" s="16"/>
      <c r="WF665" s="16"/>
      <c r="WG665" s="16"/>
      <c r="WH665" s="16"/>
      <c r="WI665" s="16"/>
      <c r="WJ665" s="16"/>
      <c r="WK665" s="16"/>
      <c r="WL665" s="16"/>
      <c r="WM665" s="16"/>
      <c r="WN665" s="16"/>
      <c r="WO665" s="16"/>
      <c r="WP665" s="16"/>
      <c r="WQ665" s="16"/>
      <c r="WR665" s="16"/>
      <c r="WS665" s="16"/>
      <c r="WT665" s="16"/>
      <c r="WU665" s="16"/>
      <c r="WV665" s="16"/>
      <c r="WW665" s="16"/>
      <c r="WX665" s="16"/>
      <c r="WY665" s="16"/>
      <c r="WZ665" s="16"/>
      <c r="XA665" s="16"/>
      <c r="XB665" s="16"/>
      <c r="XC665" s="16"/>
      <c r="XD665" s="16"/>
      <c r="XE665" s="16"/>
      <c r="XF665" s="16"/>
      <c r="XG665" s="16"/>
      <c r="XH665" s="16"/>
      <c r="XI665" s="16"/>
      <c r="XJ665" s="16"/>
      <c r="XK665" s="16"/>
      <c r="XL665" s="16"/>
      <c r="XM665" s="16"/>
      <c r="XN665" s="16"/>
      <c r="XO665" s="16"/>
      <c r="XP665" s="16"/>
      <c r="XQ665" s="16"/>
      <c r="XR665" s="16"/>
      <c r="XS665" s="16"/>
      <c r="XT665" s="16"/>
      <c r="XU665" s="16"/>
      <c r="XV665" s="16"/>
      <c r="XW665" s="16"/>
      <c r="XX665" s="16"/>
      <c r="XY665" s="16"/>
      <c r="XZ665" s="16"/>
      <c r="YA665" s="16"/>
      <c r="YB665" s="16"/>
      <c r="YC665" s="16"/>
      <c r="YD665" s="16"/>
      <c r="YE665" s="16"/>
      <c r="YF665" s="16"/>
      <c r="YG665" s="16"/>
      <c r="YH665" s="16"/>
      <c r="YI665" s="16"/>
      <c r="YJ665" s="16"/>
      <c r="YK665" s="16"/>
      <c r="YL665" s="16"/>
      <c r="YM665" s="16"/>
      <c r="YN665" s="16"/>
      <c r="YO665" s="16"/>
      <c r="YP665" s="16"/>
      <c r="YQ665" s="16"/>
      <c r="YR665" s="16"/>
      <c r="YS665" s="16"/>
      <c r="YT665" s="16"/>
      <c r="YU665" s="16"/>
      <c r="YV665" s="16"/>
      <c r="YW665" s="16"/>
      <c r="YX665" s="16"/>
      <c r="YY665" s="16"/>
      <c r="YZ665" s="16"/>
      <c r="ZA665" s="16"/>
      <c r="ZB665" s="16"/>
      <c r="ZC665" s="16"/>
      <c r="ZD665" s="16"/>
      <c r="ZE665" s="16"/>
      <c r="ZF665" s="16"/>
      <c r="ZG665" s="16"/>
      <c r="ZH665" s="16"/>
      <c r="ZI665" s="16"/>
      <c r="ZJ665" s="16"/>
      <c r="ZK665" s="16"/>
      <c r="ZL665" s="16"/>
      <c r="ZM665" s="16"/>
      <c r="ZN665" s="16"/>
      <c r="ZO665" s="16"/>
      <c r="ZP665" s="16"/>
      <c r="ZQ665" s="16"/>
      <c r="ZR665" s="16"/>
      <c r="ZS665" s="16"/>
      <c r="ZT665" s="16"/>
      <c r="ZU665" s="16"/>
      <c r="ZV665" s="16"/>
      <c r="ZW665" s="16"/>
      <c r="ZX665" s="16"/>
      <c r="ZY665" s="16"/>
      <c r="ZZ665" s="16"/>
      <c r="AAA665" s="16"/>
      <c r="AAB665" s="16"/>
      <c r="AAC665" s="16"/>
      <c r="AAD665" s="16"/>
      <c r="AAE665" s="16"/>
      <c r="AAF665" s="16"/>
      <c r="AAG665" s="16"/>
      <c r="AAH665" s="16"/>
      <c r="AAI665" s="16"/>
      <c r="AAJ665" s="16"/>
      <c r="AAK665" s="16"/>
      <c r="AAL665" s="16"/>
      <c r="AAM665" s="16"/>
      <c r="AAN665" s="16"/>
      <c r="AAO665" s="16"/>
      <c r="AAP665" s="16"/>
      <c r="AAQ665" s="16"/>
      <c r="AAR665" s="16"/>
      <c r="AAS665" s="16"/>
      <c r="AAT665" s="16"/>
      <c r="AAU665" s="16"/>
      <c r="AAV665" s="16"/>
      <c r="AAW665" s="16"/>
      <c r="AAX665" s="16"/>
      <c r="AAY665" s="16"/>
      <c r="AAZ665" s="16"/>
      <c r="ABA665" s="16"/>
      <c r="ABB665" s="16"/>
      <c r="ABC665" s="16"/>
      <c r="ABD665" s="16"/>
      <c r="ABE665" s="16"/>
      <c r="ABF665" s="16"/>
      <c r="ABG665" s="16"/>
      <c r="ABH665" s="16"/>
    </row>
    <row r="666" spans="1:736" s="50" customFormat="1" ht="45.75" customHeight="1">
      <c r="A666" s="571">
        <f>1+A665</f>
        <v>664</v>
      </c>
      <c r="B666" s="402" t="s">
        <v>6681</v>
      </c>
      <c r="C666" s="202" t="s">
        <v>6682</v>
      </c>
      <c r="D666" s="205" t="s">
        <v>6230</v>
      </c>
      <c r="E666" s="202">
        <v>45531</v>
      </c>
      <c r="F666" s="203">
        <v>45533</v>
      </c>
      <c r="G666" s="203">
        <v>45646</v>
      </c>
      <c r="H666" s="201" t="s">
        <v>416</v>
      </c>
      <c r="I666" s="206" t="s">
        <v>5874</v>
      </c>
      <c r="J666" s="201" t="s">
        <v>6683</v>
      </c>
      <c r="K666" s="271">
        <v>35475625</v>
      </c>
      <c r="L666" s="201">
        <v>9</v>
      </c>
      <c r="M666" s="272" t="s">
        <v>844</v>
      </c>
      <c r="N666" s="208" t="s">
        <v>98</v>
      </c>
      <c r="O666" s="218" t="s">
        <v>4469</v>
      </c>
      <c r="P666" s="201" t="s">
        <v>6684</v>
      </c>
      <c r="Q666" s="201" t="s">
        <v>6685</v>
      </c>
      <c r="R666" s="210">
        <f>+G666-F666</f>
        <v>113</v>
      </c>
      <c r="S666" s="201" t="s">
        <v>6233</v>
      </c>
      <c r="T666" s="273">
        <v>20250000</v>
      </c>
      <c r="U666" s="274">
        <v>2024002170</v>
      </c>
      <c r="V666" s="273">
        <f>+T666</f>
        <v>20250000</v>
      </c>
      <c r="W666" s="275">
        <v>45532</v>
      </c>
      <c r="X666" s="276" t="s">
        <v>473</v>
      </c>
      <c r="Y666" s="313">
        <f>+Z666+AA666+AB666</f>
        <v>20250000</v>
      </c>
      <c r="Z666" s="215">
        <f>+V666</f>
        <v>20250000</v>
      </c>
      <c r="AA666" s="216">
        <v>0</v>
      </c>
      <c r="AB666" s="217">
        <f>+AC666+AD666+AE666+AF666+AG666+AH666+AI666+AJ666</f>
        <v>0</v>
      </c>
      <c r="AC666" s="216">
        <v>0</v>
      </c>
      <c r="AD666" s="216">
        <v>0</v>
      </c>
      <c r="AE666" s="216">
        <v>0</v>
      </c>
      <c r="AF666" s="216">
        <v>0</v>
      </c>
      <c r="AG666" s="216">
        <v>0</v>
      </c>
      <c r="AH666" s="216">
        <v>0</v>
      </c>
      <c r="AI666" s="216">
        <v>0</v>
      </c>
      <c r="AJ666" s="216">
        <v>0</v>
      </c>
      <c r="AK666" s="209" t="s">
        <v>104</v>
      </c>
      <c r="AL666" s="191" t="s">
        <v>6686</v>
      </c>
      <c r="AM666" s="201" t="s">
        <v>6687</v>
      </c>
      <c r="AN666" s="207">
        <v>35474745</v>
      </c>
      <c r="AO666" s="209" t="s">
        <v>114</v>
      </c>
      <c r="AP666" s="201" t="s">
        <v>114</v>
      </c>
      <c r="AQ666" s="277" t="s">
        <v>114</v>
      </c>
      <c r="AR666" s="209" t="s">
        <v>114</v>
      </c>
      <c r="AS666" s="201" t="s">
        <v>109</v>
      </c>
      <c r="AT666" s="209" t="s">
        <v>109</v>
      </c>
      <c r="AU666" s="209" t="s">
        <v>392</v>
      </c>
      <c r="AV666" s="201"/>
      <c r="AW666" s="201"/>
      <c r="AX666" s="201" t="s">
        <v>109</v>
      </c>
      <c r="AY666" s="201" t="s">
        <v>108</v>
      </c>
      <c r="AZ666" s="240"/>
      <c r="BA666" s="201"/>
      <c r="BB666" s="241"/>
      <c r="BC666" s="240"/>
      <c r="BD666" s="210"/>
      <c r="BE666" s="210"/>
      <c r="BF666" s="210"/>
      <c r="BG666" s="240"/>
      <c r="BH666" s="221">
        <f>T666+BB666</f>
        <v>20250000</v>
      </c>
      <c r="BI666" s="304" t="s">
        <v>135</v>
      </c>
      <c r="BJ666" s="201"/>
      <c r="BK666" s="201" t="s">
        <v>114</v>
      </c>
      <c r="BL666" s="201"/>
      <c r="BM666" s="296" t="s">
        <v>136</v>
      </c>
      <c r="BN666" s="64" t="s">
        <v>964</v>
      </c>
      <c r="BO666" s="23">
        <v>52</v>
      </c>
      <c r="BP666" s="23">
        <v>26383</v>
      </c>
      <c r="BQ666" s="23" t="s">
        <v>108</v>
      </c>
      <c r="BR666" s="23" t="s">
        <v>114</v>
      </c>
      <c r="BS666" s="23" t="s">
        <v>114</v>
      </c>
      <c r="BT666" s="23" t="s">
        <v>114</v>
      </c>
      <c r="BU666" s="61" t="s">
        <v>6688</v>
      </c>
      <c r="BV666" s="23">
        <v>3002121633</v>
      </c>
      <c r="BW666" s="65" t="s">
        <v>6689</v>
      </c>
      <c r="BX666" s="29" t="s">
        <v>839</v>
      </c>
      <c r="BY666" s="23" t="s">
        <v>119</v>
      </c>
      <c r="BZ666" s="66">
        <v>4170265740</v>
      </c>
      <c r="CA666" s="223" t="s">
        <v>109</v>
      </c>
      <c r="CB666" s="223" t="s">
        <v>109</v>
      </c>
      <c r="CC666" s="250" t="s">
        <v>109</v>
      </c>
      <c r="CD666" s="250" t="s">
        <v>109</v>
      </c>
      <c r="CE666" s="250" t="s">
        <v>109</v>
      </c>
      <c r="CF666" s="250" t="s">
        <v>109</v>
      </c>
      <c r="CG666" s="223"/>
      <c r="CH666" s="223"/>
      <c r="CI666" s="223"/>
      <c r="CJ666" s="223"/>
      <c r="CK666" s="223"/>
      <c r="CL666" s="223"/>
      <c r="CM666" s="223"/>
      <c r="CN666" s="223"/>
      <c r="CO666" s="297"/>
    </row>
    <row r="667" spans="1:736" s="50" customFormat="1" ht="45.75" customHeight="1">
      <c r="A667" s="571">
        <f>1+A666</f>
        <v>665</v>
      </c>
      <c r="B667" s="402" t="s">
        <v>6690</v>
      </c>
      <c r="C667" s="202" t="s">
        <v>6691</v>
      </c>
      <c r="D667" s="205" t="s">
        <v>6692</v>
      </c>
      <c r="E667" s="202">
        <v>45532</v>
      </c>
      <c r="F667" s="203">
        <v>45534</v>
      </c>
      <c r="G667" s="203">
        <v>45646</v>
      </c>
      <c r="H667" s="201" t="s">
        <v>416</v>
      </c>
      <c r="I667" s="206" t="s">
        <v>5874</v>
      </c>
      <c r="J667" s="201" t="s">
        <v>6693</v>
      </c>
      <c r="K667" s="271">
        <v>1072667735</v>
      </c>
      <c r="L667" s="201">
        <v>0</v>
      </c>
      <c r="M667" s="272" t="s">
        <v>844</v>
      </c>
      <c r="N667" s="208" t="s">
        <v>98</v>
      </c>
      <c r="O667" s="218" t="s">
        <v>4469</v>
      </c>
      <c r="P667" s="201" t="s">
        <v>6684</v>
      </c>
      <c r="Q667" s="201" t="s">
        <v>6685</v>
      </c>
      <c r="R667" s="210">
        <f>+G667-F667</f>
        <v>112</v>
      </c>
      <c r="S667" s="201" t="s">
        <v>6233</v>
      </c>
      <c r="T667" s="273">
        <v>20250000</v>
      </c>
      <c r="U667" s="274" t="s">
        <v>6694</v>
      </c>
      <c r="V667" s="273">
        <f>+T667</f>
        <v>20250000</v>
      </c>
      <c r="W667" s="275">
        <v>45532</v>
      </c>
      <c r="X667" s="276" t="s">
        <v>473</v>
      </c>
      <c r="Y667" s="313">
        <f>+Z667+AA667+AB667</f>
        <v>20250000</v>
      </c>
      <c r="Z667" s="215">
        <f>+V667</f>
        <v>20250000</v>
      </c>
      <c r="AA667" s="216">
        <v>0</v>
      </c>
      <c r="AB667" s="217">
        <f>+AC667+AD667+AE667+AF667+AG667+AH667+AI667+AJ667</f>
        <v>0</v>
      </c>
      <c r="AC667" s="216">
        <v>0</v>
      </c>
      <c r="AD667" s="216">
        <v>0</v>
      </c>
      <c r="AE667" s="216">
        <v>0</v>
      </c>
      <c r="AF667" s="216">
        <v>0</v>
      </c>
      <c r="AG667" s="216">
        <v>0</v>
      </c>
      <c r="AH667" s="216">
        <v>0</v>
      </c>
      <c r="AI667" s="216">
        <v>0</v>
      </c>
      <c r="AJ667" s="216">
        <v>0</v>
      </c>
      <c r="AK667" s="209" t="s">
        <v>104</v>
      </c>
      <c r="AL667" s="191" t="s">
        <v>6695</v>
      </c>
      <c r="AM667" s="201" t="s">
        <v>6687</v>
      </c>
      <c r="AN667" s="207">
        <v>35474745</v>
      </c>
      <c r="AO667" s="209" t="s">
        <v>114</v>
      </c>
      <c r="AP667" s="201" t="s">
        <v>114</v>
      </c>
      <c r="AQ667" s="277" t="s">
        <v>114</v>
      </c>
      <c r="AR667" s="209" t="s">
        <v>114</v>
      </c>
      <c r="AS667" s="201" t="s">
        <v>109</v>
      </c>
      <c r="AT667" s="209" t="s">
        <v>109</v>
      </c>
      <c r="AU667" s="209" t="s">
        <v>392</v>
      </c>
      <c r="AV667" s="201"/>
      <c r="AW667" s="201"/>
      <c r="AX667" s="201" t="s">
        <v>109</v>
      </c>
      <c r="AY667" s="201" t="s">
        <v>108</v>
      </c>
      <c r="AZ667" s="240"/>
      <c r="BA667" s="201"/>
      <c r="BB667" s="241"/>
      <c r="BC667" s="240"/>
      <c r="BD667" s="210"/>
      <c r="BE667" s="210"/>
      <c r="BF667" s="210"/>
      <c r="BG667" s="240"/>
      <c r="BH667" s="221">
        <f>T667+BB667</f>
        <v>20250000</v>
      </c>
      <c r="BI667" s="304" t="s">
        <v>135</v>
      </c>
      <c r="BJ667" s="201"/>
      <c r="BK667" s="201" t="s">
        <v>114</v>
      </c>
      <c r="BL667" s="201"/>
      <c r="BM667" s="296" t="s">
        <v>136</v>
      </c>
      <c r="BN667" s="64" t="s">
        <v>964</v>
      </c>
      <c r="BO667" s="23">
        <v>31</v>
      </c>
      <c r="BP667" s="23">
        <v>33882</v>
      </c>
      <c r="BQ667" s="23" t="s">
        <v>108</v>
      </c>
      <c r="BR667" s="23" t="s">
        <v>114</v>
      </c>
      <c r="BS667" s="23" t="s">
        <v>114</v>
      </c>
      <c r="BT667" s="23" t="s">
        <v>114</v>
      </c>
      <c r="BU667" s="61" t="s">
        <v>6696</v>
      </c>
      <c r="BV667" s="23">
        <v>3209073106</v>
      </c>
      <c r="BW667" s="65" t="s">
        <v>1393</v>
      </c>
      <c r="BX667" s="29" t="s">
        <v>6517</v>
      </c>
      <c r="BY667" s="23" t="s">
        <v>119</v>
      </c>
      <c r="BZ667" s="66">
        <v>4372033141</v>
      </c>
      <c r="CA667" s="223" t="s">
        <v>109</v>
      </c>
      <c r="CB667" s="223" t="s">
        <v>109</v>
      </c>
      <c r="CC667" s="250" t="s">
        <v>109</v>
      </c>
      <c r="CD667" s="250" t="s">
        <v>109</v>
      </c>
      <c r="CE667" s="250" t="s">
        <v>109</v>
      </c>
      <c r="CF667" s="250" t="s">
        <v>109</v>
      </c>
      <c r="CG667" s="223"/>
      <c r="CH667" s="223"/>
      <c r="CI667" s="223"/>
      <c r="CJ667" s="223"/>
      <c r="CK667" s="223"/>
      <c r="CL667" s="223"/>
      <c r="CM667" s="223"/>
      <c r="CN667" s="223"/>
      <c r="CO667" s="297"/>
    </row>
    <row r="668" spans="1:736" s="50" customFormat="1" ht="45.75" customHeight="1">
      <c r="A668" s="632">
        <f>1+A667</f>
        <v>666</v>
      </c>
      <c r="B668" s="402" t="s">
        <v>6697</v>
      </c>
      <c r="C668" s="202" t="s">
        <v>6698</v>
      </c>
      <c r="D668" s="205" t="s">
        <v>6699</v>
      </c>
      <c r="E668" s="202">
        <v>45532</v>
      </c>
      <c r="F668" s="203">
        <v>45534</v>
      </c>
      <c r="G668" s="203">
        <v>45646</v>
      </c>
      <c r="H668" s="201" t="s">
        <v>416</v>
      </c>
      <c r="I668" s="206" t="s">
        <v>180</v>
      </c>
      <c r="J668" s="201" t="s">
        <v>6700</v>
      </c>
      <c r="K668" s="271">
        <v>1072667864</v>
      </c>
      <c r="L668" s="201">
        <v>2</v>
      </c>
      <c r="M668" s="272" t="s">
        <v>844</v>
      </c>
      <c r="N668" s="208" t="s">
        <v>98</v>
      </c>
      <c r="O668" s="218" t="s">
        <v>3586</v>
      </c>
      <c r="P668" s="201" t="s">
        <v>6701</v>
      </c>
      <c r="Q668" s="201" t="s">
        <v>6702</v>
      </c>
      <c r="R668" s="210">
        <f>+G668-F668</f>
        <v>112</v>
      </c>
      <c r="S668" s="201" t="s">
        <v>6703</v>
      </c>
      <c r="T668" s="273">
        <v>14183325</v>
      </c>
      <c r="U668" s="274" t="s">
        <v>6704</v>
      </c>
      <c r="V668" s="273">
        <f>+T668</f>
        <v>14183325</v>
      </c>
      <c r="W668" s="275">
        <v>45532</v>
      </c>
      <c r="X668" s="276" t="s">
        <v>473</v>
      </c>
      <c r="Y668" s="313">
        <f>+Z668+AA668+AB668</f>
        <v>14183325</v>
      </c>
      <c r="Z668" s="215">
        <f>+V668</f>
        <v>14183325</v>
      </c>
      <c r="AA668" s="216">
        <v>0</v>
      </c>
      <c r="AB668" s="217">
        <f>+AC668+AD668+AE668+AF668+AG668+AH668+AI668+AJ668</f>
        <v>0</v>
      </c>
      <c r="AC668" s="216">
        <v>0</v>
      </c>
      <c r="AD668" s="216">
        <v>0</v>
      </c>
      <c r="AE668" s="216">
        <v>0</v>
      </c>
      <c r="AF668" s="216">
        <v>0</v>
      </c>
      <c r="AG668" s="216">
        <v>0</v>
      </c>
      <c r="AH668" s="216">
        <v>0</v>
      </c>
      <c r="AI668" s="216">
        <v>0</v>
      </c>
      <c r="AJ668" s="216">
        <v>0</v>
      </c>
      <c r="AK668" s="209" t="s">
        <v>104</v>
      </c>
      <c r="AL668" s="191" t="s">
        <v>6705</v>
      </c>
      <c r="AM668" s="201" t="s">
        <v>6706</v>
      </c>
      <c r="AN668" s="207">
        <v>3159624</v>
      </c>
      <c r="AO668" s="209" t="s">
        <v>114</v>
      </c>
      <c r="AP668" s="201" t="s">
        <v>114</v>
      </c>
      <c r="AQ668" s="277" t="s">
        <v>114</v>
      </c>
      <c r="AR668" s="209" t="s">
        <v>114</v>
      </c>
      <c r="AS668" s="201" t="s">
        <v>109</v>
      </c>
      <c r="AT668" s="209" t="s">
        <v>109</v>
      </c>
      <c r="AU668" s="209" t="s">
        <v>392</v>
      </c>
      <c r="AV668" s="201"/>
      <c r="AW668" s="201"/>
      <c r="AX668" s="201" t="s">
        <v>109</v>
      </c>
      <c r="AY668" s="201" t="s">
        <v>108</v>
      </c>
      <c r="AZ668" s="240"/>
      <c r="BA668" s="201"/>
      <c r="BB668" s="241"/>
      <c r="BC668" s="240"/>
      <c r="BD668" s="210"/>
      <c r="BE668" s="210"/>
      <c r="BF668" s="210"/>
      <c r="BG668" s="240"/>
      <c r="BH668" s="221">
        <f>T668+BB668</f>
        <v>14183325</v>
      </c>
      <c r="BI668" s="201" t="s">
        <v>259</v>
      </c>
      <c r="BJ668" s="201"/>
      <c r="BK668" s="201" t="s">
        <v>114</v>
      </c>
      <c r="BL668" s="201"/>
      <c r="BM668" s="346" t="s">
        <v>6707</v>
      </c>
      <c r="BN668" s="64" t="s">
        <v>115</v>
      </c>
      <c r="BO668" s="23">
        <v>31</v>
      </c>
      <c r="BP668" s="23">
        <v>33990</v>
      </c>
      <c r="BQ668" s="23" t="s">
        <v>109</v>
      </c>
      <c r="BR668" s="23" t="s">
        <v>114</v>
      </c>
      <c r="BS668" s="23" t="s">
        <v>114</v>
      </c>
      <c r="BT668" s="23" t="s">
        <v>114</v>
      </c>
      <c r="BU668" s="61" t="s">
        <v>6708</v>
      </c>
      <c r="BV668" s="23">
        <v>3142521871</v>
      </c>
      <c r="BW668" s="65" t="s">
        <v>6709</v>
      </c>
      <c r="BX668" s="29" t="s">
        <v>839</v>
      </c>
      <c r="BY668" s="23" t="s">
        <v>119</v>
      </c>
      <c r="BZ668" s="66">
        <v>451770045115</v>
      </c>
      <c r="CA668" s="223" t="s">
        <v>109</v>
      </c>
      <c r="CB668" s="223" t="s">
        <v>109</v>
      </c>
      <c r="CC668" s="223" t="s">
        <v>109</v>
      </c>
      <c r="CD668" s="294" t="s">
        <v>6379</v>
      </c>
      <c r="CE668" s="294"/>
      <c r="CF668" s="294"/>
      <c r="CG668" s="223"/>
      <c r="CH668" s="223"/>
      <c r="CI668" s="223"/>
      <c r="CJ668" s="223"/>
      <c r="CK668" s="223"/>
      <c r="CL668" s="223"/>
      <c r="CM668" s="223"/>
      <c r="CN668" s="223"/>
      <c r="CO668" s="297"/>
    </row>
    <row r="669" spans="1:736" s="50" customFormat="1" ht="45.75" customHeight="1">
      <c r="A669" s="589">
        <f>1+A668</f>
        <v>667</v>
      </c>
      <c r="B669" s="403" t="s">
        <v>6710</v>
      </c>
      <c r="C669" s="156" t="s">
        <v>6711</v>
      </c>
      <c r="D669" s="156" t="s">
        <v>6692</v>
      </c>
      <c r="E669" s="156">
        <v>45532</v>
      </c>
      <c r="F669" s="156">
        <v>45532</v>
      </c>
      <c r="G669" s="156">
        <v>45646</v>
      </c>
      <c r="H669" s="156" t="s">
        <v>416</v>
      </c>
      <c r="I669" s="156" t="s">
        <v>180</v>
      </c>
      <c r="J669" s="156" t="s">
        <v>1792</v>
      </c>
      <c r="K669" s="251">
        <v>1007635352</v>
      </c>
      <c r="L669" s="156">
        <v>1</v>
      </c>
      <c r="M669" s="156" t="s">
        <v>844</v>
      </c>
      <c r="N669" s="156" t="s">
        <v>98</v>
      </c>
      <c r="O669" s="156" t="s">
        <v>4665</v>
      </c>
      <c r="P669" s="156" t="s">
        <v>6712</v>
      </c>
      <c r="Q669" s="156" t="s">
        <v>6713</v>
      </c>
      <c r="R669" s="143">
        <f>+G669-F669</f>
        <v>114</v>
      </c>
      <c r="S669" s="134" t="s">
        <v>6714</v>
      </c>
      <c r="T669" s="253">
        <v>11706800</v>
      </c>
      <c r="U669" s="156" t="s">
        <v>6715</v>
      </c>
      <c r="V669" s="253">
        <f>+T669</f>
        <v>11706800</v>
      </c>
      <c r="W669" s="156">
        <v>45532</v>
      </c>
      <c r="X669" s="156" t="s">
        <v>473</v>
      </c>
      <c r="Y669" s="317">
        <f>+Z669+AA669+AB669</f>
        <v>11706800</v>
      </c>
      <c r="Z669" s="156">
        <f>+V669</f>
        <v>11706800</v>
      </c>
      <c r="AA669" s="156">
        <v>0</v>
      </c>
      <c r="AB669" s="156">
        <f>+AC669+AD669+AE669+AF669+AG669+AH669+AI669+AJ669</f>
        <v>0</v>
      </c>
      <c r="AC669" s="156">
        <v>0</v>
      </c>
      <c r="AD669" s="156">
        <v>0</v>
      </c>
      <c r="AE669" s="156">
        <v>0</v>
      </c>
      <c r="AF669" s="156">
        <v>0</v>
      </c>
      <c r="AG669" s="156">
        <v>0</v>
      </c>
      <c r="AH669" s="156">
        <v>0</v>
      </c>
      <c r="AI669" s="156">
        <v>0</v>
      </c>
      <c r="AJ669" s="156">
        <v>0</v>
      </c>
      <c r="AK669" s="156" t="s">
        <v>104</v>
      </c>
      <c r="AL669" s="103" t="s">
        <v>6716</v>
      </c>
      <c r="AM669" s="156" t="s">
        <v>6717</v>
      </c>
      <c r="AN669" s="156">
        <v>1072649649</v>
      </c>
      <c r="AO669" s="156" t="s">
        <v>114</v>
      </c>
      <c r="AP669" s="156" t="s">
        <v>114</v>
      </c>
      <c r="AQ669" s="156" t="s">
        <v>114</v>
      </c>
      <c r="AR669" s="156" t="s">
        <v>114</v>
      </c>
      <c r="AS669" s="156" t="s">
        <v>109</v>
      </c>
      <c r="AT669" s="156" t="s">
        <v>109</v>
      </c>
      <c r="AU669" s="156" t="s">
        <v>392</v>
      </c>
      <c r="AV669" s="156"/>
      <c r="AW669" s="156"/>
      <c r="AX669" s="156" t="s">
        <v>109</v>
      </c>
      <c r="AY669" s="156" t="s">
        <v>108</v>
      </c>
      <c r="AZ669" s="156"/>
      <c r="BA669" s="156"/>
      <c r="BB669" s="156"/>
      <c r="BC669" s="156"/>
      <c r="BD669" s="156"/>
      <c r="BE669" s="156"/>
      <c r="BF669" s="156"/>
      <c r="BG669" s="156"/>
      <c r="BH669" s="153">
        <f>T669+BB669</f>
        <v>11706800</v>
      </c>
      <c r="BI669" s="304" t="s">
        <v>135</v>
      </c>
      <c r="BJ669" s="295"/>
      <c r="BK669" s="295" t="s">
        <v>114</v>
      </c>
      <c r="BL669" s="295"/>
      <c r="BM669" s="438" t="s">
        <v>136</v>
      </c>
      <c r="BN669" s="156" t="s">
        <v>115</v>
      </c>
      <c r="BO669" s="156">
        <v>23</v>
      </c>
      <c r="BP669" s="156">
        <v>37040</v>
      </c>
      <c r="BQ669" s="156" t="s">
        <v>109</v>
      </c>
      <c r="BR669" s="156" t="s">
        <v>114</v>
      </c>
      <c r="BS669" s="156" t="s">
        <v>114</v>
      </c>
      <c r="BT669" s="156" t="s">
        <v>114</v>
      </c>
      <c r="BU669" s="156" t="s">
        <v>6718</v>
      </c>
      <c r="BV669" s="156">
        <v>3102763352</v>
      </c>
      <c r="BW669" s="156" t="s">
        <v>6719</v>
      </c>
      <c r="BX669" s="156" t="s">
        <v>118</v>
      </c>
      <c r="BY669" s="156" t="s">
        <v>119</v>
      </c>
      <c r="BZ669" s="156">
        <v>94664055885</v>
      </c>
      <c r="CA669" s="157" t="s">
        <v>109</v>
      </c>
      <c r="CB669" s="157" t="s">
        <v>109</v>
      </c>
      <c r="CC669" s="157" t="s">
        <v>109</v>
      </c>
      <c r="CD669" s="152" t="s">
        <v>109</v>
      </c>
      <c r="CE669" s="156"/>
      <c r="CF669" s="156"/>
      <c r="CG669" s="156"/>
      <c r="CH669" s="156"/>
      <c r="CI669" s="156"/>
      <c r="CJ669" s="156"/>
      <c r="CK669" s="156"/>
      <c r="CL669" s="156"/>
      <c r="CM669" s="157" t="s">
        <v>109</v>
      </c>
      <c r="CN669" s="156"/>
    </row>
    <row r="670" spans="1:736" s="50" customFormat="1" ht="45.75" customHeight="1">
      <c r="A670" s="571">
        <f>1+A669</f>
        <v>668</v>
      </c>
      <c r="B670" s="402" t="s">
        <v>6720</v>
      </c>
      <c r="C670" s="202" t="s">
        <v>6721</v>
      </c>
      <c r="D670" s="205" t="s">
        <v>6692</v>
      </c>
      <c r="E670" s="202">
        <v>45532</v>
      </c>
      <c r="F670" s="203">
        <v>45534</v>
      </c>
      <c r="G670" s="203">
        <v>45646</v>
      </c>
      <c r="H670" s="201" t="s">
        <v>416</v>
      </c>
      <c r="I670" s="206" t="s">
        <v>5874</v>
      </c>
      <c r="J670" s="201" t="s">
        <v>3970</v>
      </c>
      <c r="K670" s="271">
        <v>35475294</v>
      </c>
      <c r="L670" s="201">
        <v>4</v>
      </c>
      <c r="M670" s="272" t="s">
        <v>844</v>
      </c>
      <c r="N670" s="208" t="s">
        <v>98</v>
      </c>
      <c r="O670" s="218" t="s">
        <v>4469</v>
      </c>
      <c r="P670" s="201" t="s">
        <v>6684</v>
      </c>
      <c r="Q670" s="201" t="s">
        <v>6685</v>
      </c>
      <c r="R670" s="210">
        <f>+G670-F670</f>
        <v>112</v>
      </c>
      <c r="S670" s="201" t="s">
        <v>6722</v>
      </c>
      <c r="T670" s="273">
        <v>20250000</v>
      </c>
      <c r="U670" s="274" t="s">
        <v>6723</v>
      </c>
      <c r="V670" s="273">
        <f>+T670</f>
        <v>20250000</v>
      </c>
      <c r="W670" s="275">
        <v>45533</v>
      </c>
      <c r="X670" s="276" t="s">
        <v>473</v>
      </c>
      <c r="Y670" s="313">
        <f>+Z670+AA670+AB670</f>
        <v>20250000</v>
      </c>
      <c r="Z670" s="215">
        <f>+V670</f>
        <v>20250000</v>
      </c>
      <c r="AA670" s="216">
        <v>0</v>
      </c>
      <c r="AB670" s="217">
        <f>+AC670+AD670+AE670+AF670+AG670+AH670+AI670+AJ670</f>
        <v>0</v>
      </c>
      <c r="AC670" s="216">
        <v>0</v>
      </c>
      <c r="AD670" s="216">
        <v>0</v>
      </c>
      <c r="AE670" s="216">
        <v>0</v>
      </c>
      <c r="AF670" s="216">
        <v>0</v>
      </c>
      <c r="AG670" s="216">
        <v>0</v>
      </c>
      <c r="AH670" s="216">
        <v>0</v>
      </c>
      <c r="AI670" s="216">
        <v>0</v>
      </c>
      <c r="AJ670" s="216">
        <v>0</v>
      </c>
      <c r="AK670" s="209" t="s">
        <v>104</v>
      </c>
      <c r="AL670" s="191" t="s">
        <v>6724</v>
      </c>
      <c r="AM670" s="201" t="s">
        <v>6687</v>
      </c>
      <c r="AN670" s="207">
        <v>35474745</v>
      </c>
      <c r="AO670" s="209" t="s">
        <v>114</v>
      </c>
      <c r="AP670" s="201" t="s">
        <v>114</v>
      </c>
      <c r="AQ670" s="277" t="s">
        <v>114</v>
      </c>
      <c r="AR670" s="209" t="s">
        <v>114</v>
      </c>
      <c r="AS670" s="201" t="s">
        <v>109</v>
      </c>
      <c r="AT670" s="209" t="s">
        <v>109</v>
      </c>
      <c r="AU670" s="209" t="s">
        <v>392</v>
      </c>
      <c r="AV670" s="201"/>
      <c r="AW670" s="201"/>
      <c r="AX670" s="201" t="s">
        <v>109</v>
      </c>
      <c r="AY670" s="201" t="s">
        <v>108</v>
      </c>
      <c r="AZ670" s="240"/>
      <c r="BA670" s="201"/>
      <c r="BB670" s="241"/>
      <c r="BC670" s="240"/>
      <c r="BD670" s="210"/>
      <c r="BE670" s="210"/>
      <c r="BF670" s="210"/>
      <c r="BG670" s="240"/>
      <c r="BH670" s="221">
        <f>T670+BB670</f>
        <v>20250000</v>
      </c>
      <c r="BI670" s="304" t="s">
        <v>135</v>
      </c>
      <c r="BJ670" s="155"/>
      <c r="BK670" s="155" t="s">
        <v>114</v>
      </c>
      <c r="BL670" s="155"/>
      <c r="BM670" s="438" t="s">
        <v>136</v>
      </c>
      <c r="BN670" s="64" t="s">
        <v>161</v>
      </c>
      <c r="BO670" s="23">
        <v>53</v>
      </c>
      <c r="BP670" s="23">
        <v>25991</v>
      </c>
      <c r="BQ670" s="23" t="s">
        <v>108</v>
      </c>
      <c r="BR670" s="23" t="s">
        <v>114</v>
      </c>
      <c r="BS670" s="23" t="s">
        <v>114</v>
      </c>
      <c r="BT670" s="23" t="s">
        <v>114</v>
      </c>
      <c r="BU670" s="61" t="s">
        <v>6725</v>
      </c>
      <c r="BV670" s="23">
        <v>3202585727</v>
      </c>
      <c r="BW670" s="65" t="s">
        <v>3975</v>
      </c>
      <c r="BX670" s="29" t="s">
        <v>118</v>
      </c>
      <c r="BY670" s="23" t="s">
        <v>119</v>
      </c>
      <c r="BZ670" s="66">
        <v>94631427981</v>
      </c>
      <c r="CA670" s="223" t="s">
        <v>109</v>
      </c>
      <c r="CB670" s="223" t="s">
        <v>109</v>
      </c>
      <c r="CC670" s="250" t="s">
        <v>109</v>
      </c>
      <c r="CD670" s="250" t="s">
        <v>109</v>
      </c>
      <c r="CE670" s="250" t="s">
        <v>109</v>
      </c>
      <c r="CF670" s="250" t="s">
        <v>109</v>
      </c>
      <c r="CG670" s="223"/>
      <c r="CH670" s="223"/>
      <c r="CI670" s="223"/>
      <c r="CJ670" s="223"/>
      <c r="CK670" s="223"/>
      <c r="CL670" s="223"/>
      <c r="CM670" s="303"/>
      <c r="CN670" s="223"/>
      <c r="CO670" s="297"/>
    </row>
    <row r="671" spans="1:736" s="290" customFormat="1" ht="45.75" customHeight="1">
      <c r="A671" s="589">
        <f>1+A670</f>
        <v>669</v>
      </c>
      <c r="B671" s="403" t="s">
        <v>6726</v>
      </c>
      <c r="C671" s="156" t="s">
        <v>6727</v>
      </c>
      <c r="D671" s="156" t="s">
        <v>6728</v>
      </c>
      <c r="E671" s="156">
        <v>45532</v>
      </c>
      <c r="F671" s="156">
        <v>45533</v>
      </c>
      <c r="G671" s="156">
        <v>45644</v>
      </c>
      <c r="H671" s="156" t="s">
        <v>416</v>
      </c>
      <c r="I671" s="156" t="s">
        <v>5874</v>
      </c>
      <c r="J671" s="301" t="s">
        <v>3534</v>
      </c>
      <c r="K671" s="251">
        <v>77191686</v>
      </c>
      <c r="L671" s="156">
        <v>0</v>
      </c>
      <c r="M671" s="156" t="s">
        <v>844</v>
      </c>
      <c r="N671" s="156" t="s">
        <v>98</v>
      </c>
      <c r="O671" s="156" t="s">
        <v>6113</v>
      </c>
      <c r="P671" s="156" t="s">
        <v>6729</v>
      </c>
      <c r="Q671" s="156" t="s">
        <v>6730</v>
      </c>
      <c r="R671" s="143">
        <f>+G671-F671</f>
        <v>111</v>
      </c>
      <c r="S671" s="134" t="s">
        <v>6731</v>
      </c>
      <c r="T671" s="253">
        <v>25611666</v>
      </c>
      <c r="U671" s="156" t="s">
        <v>6732</v>
      </c>
      <c r="V671" s="253">
        <f>+T671</f>
        <v>25611666</v>
      </c>
      <c r="W671" s="156">
        <v>45532</v>
      </c>
      <c r="X671" s="156" t="s">
        <v>473</v>
      </c>
      <c r="Y671" s="317">
        <f>+Z671+AA671+AB671</f>
        <v>25611666</v>
      </c>
      <c r="Z671" s="156">
        <f>+V671</f>
        <v>25611666</v>
      </c>
      <c r="AA671" s="156">
        <v>0</v>
      </c>
      <c r="AB671" s="156">
        <f>+AC671+AD671+AE671+AF671+AG671+AH671+AI671+AJ671</f>
        <v>0</v>
      </c>
      <c r="AC671" s="156">
        <v>0</v>
      </c>
      <c r="AD671" s="156">
        <v>0</v>
      </c>
      <c r="AE671" s="156">
        <v>0</v>
      </c>
      <c r="AF671" s="156">
        <v>0</v>
      </c>
      <c r="AG671" s="156">
        <v>0</v>
      </c>
      <c r="AH671" s="156">
        <v>0</v>
      </c>
      <c r="AI671" s="156">
        <v>0</v>
      </c>
      <c r="AJ671" s="156">
        <v>0</v>
      </c>
      <c r="AK671" s="156" t="s">
        <v>104</v>
      </c>
      <c r="AL671" s="103" t="s">
        <v>6733</v>
      </c>
      <c r="AM671" s="156" t="s">
        <v>6627</v>
      </c>
      <c r="AN671" s="156">
        <v>35197268</v>
      </c>
      <c r="AO671" s="156" t="s">
        <v>114</v>
      </c>
      <c r="AP671" s="156" t="s">
        <v>114</v>
      </c>
      <c r="AQ671" s="156" t="s">
        <v>114</v>
      </c>
      <c r="AR671" s="156" t="s">
        <v>114</v>
      </c>
      <c r="AS671" s="156" t="s">
        <v>109</v>
      </c>
      <c r="AT671" s="156" t="s">
        <v>109</v>
      </c>
      <c r="AU671" s="156" t="s">
        <v>392</v>
      </c>
      <c r="AV671" s="156"/>
      <c r="AW671" s="156"/>
      <c r="AX671" s="156" t="s">
        <v>109</v>
      </c>
      <c r="AY671" s="156" t="s">
        <v>108</v>
      </c>
      <c r="AZ671" s="156"/>
      <c r="BA671" s="156"/>
      <c r="BB671" s="156"/>
      <c r="BC671" s="156"/>
      <c r="BD671" s="156"/>
      <c r="BE671" s="156"/>
      <c r="BF671" s="156"/>
      <c r="BG671" s="156"/>
      <c r="BH671" s="153">
        <f>T671+BB671</f>
        <v>25611666</v>
      </c>
      <c r="BI671" s="349" t="s">
        <v>113</v>
      </c>
      <c r="BJ671" s="156"/>
      <c r="BK671" s="156" t="s">
        <v>114</v>
      </c>
      <c r="BL671" s="156"/>
      <c r="BM671" s="301"/>
      <c r="BN671" s="156" t="s">
        <v>115</v>
      </c>
      <c r="BO671" s="156">
        <v>46</v>
      </c>
      <c r="BP671" s="156">
        <v>28569</v>
      </c>
      <c r="BQ671" s="156" t="s">
        <v>109</v>
      </c>
      <c r="BR671" s="156" t="s">
        <v>114</v>
      </c>
      <c r="BS671" s="156" t="s">
        <v>114</v>
      </c>
      <c r="BT671" s="156" t="s">
        <v>114</v>
      </c>
      <c r="BU671" s="156" t="s">
        <v>6734</v>
      </c>
      <c r="BV671" s="156">
        <v>3002574496</v>
      </c>
      <c r="BW671" s="156" t="s">
        <v>3539</v>
      </c>
      <c r="BX671" s="156" t="s">
        <v>118</v>
      </c>
      <c r="BY671" s="156" t="s">
        <v>119</v>
      </c>
      <c r="BZ671" s="156">
        <v>69146999310</v>
      </c>
      <c r="CA671" s="157" t="s">
        <v>109</v>
      </c>
      <c r="CB671" s="157" t="s">
        <v>109</v>
      </c>
      <c r="CC671" s="157" t="s">
        <v>109</v>
      </c>
      <c r="CD671" s="152" t="s">
        <v>109</v>
      </c>
      <c r="CE671" s="156"/>
      <c r="CF671" s="156"/>
      <c r="CG671" s="156"/>
      <c r="CH671" s="156"/>
      <c r="CI671" s="156"/>
      <c r="CJ671" s="156"/>
      <c r="CK671" s="156"/>
      <c r="CL671" s="156"/>
      <c r="CM671" s="157" t="s">
        <v>109</v>
      </c>
      <c r="CN671" s="156"/>
      <c r="CO671" s="50"/>
      <c r="CP671" s="50"/>
      <c r="CQ671" s="50"/>
      <c r="CR671" s="50"/>
      <c r="CS671" s="50"/>
      <c r="CT671" s="50"/>
      <c r="CU671" s="50"/>
      <c r="CV671" s="50"/>
      <c r="CW671" s="50"/>
      <c r="CX671" s="50"/>
      <c r="CY671" s="50"/>
      <c r="CZ671" s="50"/>
      <c r="DA671" s="50"/>
      <c r="DB671" s="50"/>
      <c r="DC671" s="50"/>
      <c r="DD671" s="50"/>
      <c r="DE671" s="50"/>
      <c r="DF671" s="50"/>
      <c r="DG671" s="50"/>
      <c r="DH671" s="50"/>
      <c r="DI671" s="50"/>
      <c r="DJ671" s="50"/>
      <c r="DK671" s="50"/>
      <c r="DL671" s="50"/>
      <c r="DM671" s="50"/>
      <c r="DN671" s="50"/>
      <c r="DO671" s="50"/>
      <c r="DP671" s="50"/>
      <c r="DQ671" s="50"/>
      <c r="DR671" s="50"/>
      <c r="DS671" s="50"/>
      <c r="DT671" s="50"/>
      <c r="DU671" s="50"/>
      <c r="DV671" s="50"/>
      <c r="DW671" s="50"/>
      <c r="DX671" s="50"/>
      <c r="DY671" s="50"/>
      <c r="DZ671" s="50"/>
      <c r="EA671" s="50"/>
      <c r="EB671" s="50"/>
      <c r="EC671" s="50"/>
      <c r="ED671" s="50"/>
      <c r="EE671" s="50"/>
      <c r="EF671" s="50"/>
      <c r="EG671" s="50"/>
      <c r="EH671" s="50"/>
      <c r="EI671" s="50"/>
      <c r="EJ671" s="50"/>
      <c r="EK671" s="50"/>
      <c r="EL671" s="50"/>
      <c r="EM671" s="50"/>
      <c r="EN671" s="50"/>
      <c r="EO671" s="50"/>
      <c r="EP671" s="50"/>
      <c r="EQ671" s="50"/>
      <c r="ER671" s="50"/>
      <c r="ES671" s="50"/>
      <c r="ET671" s="50"/>
      <c r="EU671" s="50"/>
      <c r="EV671" s="50"/>
      <c r="EW671" s="50"/>
      <c r="EX671" s="50"/>
      <c r="EY671" s="50"/>
      <c r="EZ671" s="50"/>
      <c r="FA671" s="50"/>
      <c r="FB671" s="50"/>
      <c r="FC671" s="50"/>
      <c r="FD671" s="50"/>
      <c r="FE671" s="50"/>
      <c r="FF671" s="50"/>
      <c r="FG671" s="50"/>
      <c r="FH671" s="50"/>
      <c r="FI671" s="50"/>
      <c r="FJ671" s="50"/>
      <c r="FK671" s="50"/>
      <c r="FL671" s="50"/>
      <c r="FM671" s="50"/>
      <c r="FN671" s="50"/>
      <c r="FO671" s="50"/>
      <c r="FP671" s="50"/>
      <c r="FQ671" s="50"/>
      <c r="FR671" s="50"/>
      <c r="FS671" s="50"/>
      <c r="FT671" s="50"/>
      <c r="FU671" s="50"/>
      <c r="FV671" s="50"/>
      <c r="FW671" s="50"/>
      <c r="FX671" s="50"/>
      <c r="FY671" s="50"/>
      <c r="FZ671" s="50"/>
      <c r="GA671" s="50"/>
      <c r="GB671" s="50"/>
      <c r="GC671" s="50"/>
      <c r="GD671" s="50"/>
      <c r="GE671" s="50"/>
      <c r="GF671" s="50"/>
      <c r="GG671" s="50"/>
      <c r="GH671" s="50"/>
      <c r="GI671" s="50"/>
      <c r="GJ671" s="50"/>
      <c r="GK671" s="50"/>
      <c r="GL671" s="50"/>
      <c r="GM671" s="50"/>
      <c r="GN671" s="50"/>
      <c r="GO671" s="50"/>
      <c r="GP671" s="50"/>
      <c r="GQ671" s="50"/>
      <c r="GR671" s="50"/>
      <c r="GS671" s="50"/>
      <c r="GT671" s="50"/>
      <c r="GU671" s="50"/>
      <c r="GV671" s="50"/>
      <c r="GW671" s="50"/>
      <c r="GX671" s="50"/>
      <c r="GY671" s="50"/>
      <c r="GZ671" s="50"/>
      <c r="HA671" s="50"/>
      <c r="HB671" s="50"/>
      <c r="HC671" s="50"/>
      <c r="HD671" s="50"/>
      <c r="HE671" s="50"/>
      <c r="HF671" s="50"/>
      <c r="HG671" s="50"/>
      <c r="HH671" s="50"/>
      <c r="HI671" s="50"/>
      <c r="HJ671" s="50"/>
      <c r="HK671" s="50"/>
      <c r="HL671" s="50"/>
      <c r="HM671" s="50"/>
      <c r="HN671" s="50"/>
      <c r="HO671" s="50"/>
      <c r="HP671" s="50"/>
      <c r="HQ671" s="50"/>
      <c r="HR671" s="50"/>
      <c r="HS671" s="50"/>
      <c r="HT671" s="50"/>
      <c r="HU671" s="50"/>
      <c r="HV671" s="50"/>
      <c r="HW671" s="50"/>
      <c r="HX671" s="50"/>
      <c r="HY671" s="50"/>
      <c r="HZ671" s="50"/>
      <c r="IA671" s="50"/>
      <c r="IB671" s="50"/>
      <c r="IC671" s="50"/>
      <c r="ID671" s="50"/>
      <c r="IE671" s="50"/>
      <c r="IF671" s="50"/>
      <c r="IG671" s="50"/>
      <c r="IH671" s="50"/>
      <c r="II671" s="50"/>
      <c r="IJ671" s="50"/>
      <c r="IK671" s="50"/>
      <c r="IL671" s="50"/>
      <c r="IM671" s="50"/>
      <c r="IN671" s="50"/>
      <c r="IO671" s="50"/>
      <c r="IP671" s="50"/>
      <c r="IQ671" s="50"/>
      <c r="IR671" s="50"/>
      <c r="IS671" s="50"/>
      <c r="IT671" s="50"/>
      <c r="IU671" s="50"/>
      <c r="IV671" s="50"/>
      <c r="IW671" s="50"/>
      <c r="IX671" s="50"/>
      <c r="IY671" s="50"/>
      <c r="IZ671" s="50"/>
      <c r="JA671" s="50"/>
      <c r="JB671" s="50"/>
      <c r="JC671" s="50"/>
      <c r="JD671" s="50"/>
      <c r="JE671" s="50"/>
      <c r="JF671" s="50"/>
      <c r="JG671" s="50"/>
      <c r="JH671" s="50"/>
      <c r="JI671" s="50"/>
      <c r="JJ671" s="50"/>
      <c r="JK671" s="50"/>
      <c r="JL671" s="50"/>
      <c r="JM671" s="50"/>
      <c r="JN671" s="50"/>
      <c r="JO671" s="50"/>
      <c r="JP671" s="50"/>
      <c r="JQ671" s="50"/>
      <c r="JR671" s="50"/>
      <c r="JS671" s="50"/>
      <c r="JT671" s="50"/>
      <c r="JU671" s="50"/>
      <c r="JV671" s="50"/>
      <c r="JW671" s="50"/>
      <c r="JX671" s="50"/>
      <c r="JY671" s="50"/>
      <c r="JZ671" s="50"/>
      <c r="KA671" s="50"/>
      <c r="KB671" s="50"/>
      <c r="KC671" s="50"/>
      <c r="KD671" s="50"/>
      <c r="KE671" s="50"/>
      <c r="KF671" s="50"/>
      <c r="KG671" s="50"/>
      <c r="KH671" s="50"/>
      <c r="KI671" s="50"/>
      <c r="KJ671" s="50"/>
      <c r="KK671" s="50"/>
      <c r="KL671" s="50"/>
      <c r="KM671" s="50"/>
      <c r="KN671" s="50"/>
      <c r="KO671" s="50"/>
      <c r="KP671" s="50"/>
      <c r="KQ671" s="50"/>
      <c r="KR671" s="50"/>
      <c r="KS671" s="50"/>
      <c r="KT671" s="50"/>
      <c r="KU671" s="50"/>
      <c r="KV671" s="50"/>
      <c r="KW671" s="50"/>
      <c r="KX671" s="50"/>
      <c r="KY671" s="50"/>
      <c r="KZ671" s="50"/>
      <c r="LA671" s="50"/>
      <c r="LB671" s="50"/>
      <c r="LC671" s="50"/>
      <c r="LD671" s="50"/>
      <c r="LE671" s="50"/>
      <c r="LF671" s="50"/>
      <c r="LG671" s="50"/>
      <c r="LH671" s="50"/>
      <c r="LI671" s="50"/>
      <c r="LJ671" s="50"/>
      <c r="LK671" s="50"/>
      <c r="LL671" s="50"/>
      <c r="LM671" s="50"/>
      <c r="LN671" s="50"/>
      <c r="LO671" s="50"/>
      <c r="LP671" s="50"/>
      <c r="LQ671" s="50"/>
      <c r="LR671" s="50"/>
      <c r="LS671" s="50"/>
      <c r="LT671" s="50"/>
      <c r="LU671" s="50"/>
      <c r="LV671" s="50"/>
      <c r="LW671" s="50"/>
      <c r="LX671" s="50"/>
      <c r="LY671" s="50"/>
      <c r="LZ671" s="50"/>
      <c r="MA671" s="50"/>
      <c r="MB671" s="50"/>
      <c r="MC671" s="50"/>
      <c r="MD671" s="50"/>
      <c r="ME671" s="50"/>
      <c r="MF671" s="50"/>
      <c r="MG671" s="50"/>
      <c r="MH671" s="50"/>
      <c r="MI671" s="50"/>
      <c r="MJ671" s="50"/>
      <c r="MK671" s="50"/>
      <c r="ML671" s="50"/>
      <c r="MM671" s="50"/>
      <c r="MN671" s="50"/>
      <c r="MO671" s="50"/>
      <c r="MP671" s="50"/>
      <c r="MQ671" s="50"/>
      <c r="MR671" s="50"/>
      <c r="MS671" s="50"/>
      <c r="MT671" s="50"/>
      <c r="MU671" s="50"/>
      <c r="MV671" s="50"/>
      <c r="MW671" s="50"/>
      <c r="MX671" s="50"/>
      <c r="MY671" s="50"/>
      <c r="MZ671" s="50"/>
      <c r="NA671" s="50"/>
      <c r="NB671" s="50"/>
      <c r="NC671" s="50"/>
      <c r="ND671" s="50"/>
      <c r="NE671" s="50"/>
      <c r="NF671" s="50"/>
      <c r="NG671" s="50"/>
      <c r="NH671" s="50"/>
      <c r="NI671" s="50"/>
      <c r="NJ671" s="50"/>
      <c r="NK671" s="50"/>
      <c r="NL671" s="50"/>
      <c r="NM671" s="50"/>
      <c r="NN671" s="50"/>
      <c r="NO671" s="50"/>
      <c r="NP671" s="50"/>
      <c r="NQ671" s="50"/>
      <c r="NR671" s="50"/>
      <c r="NS671" s="50"/>
      <c r="NT671" s="50"/>
      <c r="NU671" s="50"/>
      <c r="NV671" s="50"/>
      <c r="NW671" s="50"/>
      <c r="NX671" s="50"/>
      <c r="NY671" s="50"/>
      <c r="NZ671" s="50"/>
      <c r="OA671" s="50"/>
      <c r="OB671" s="50"/>
      <c r="OC671" s="50"/>
      <c r="OD671" s="50"/>
      <c r="OE671" s="50"/>
      <c r="OF671" s="50"/>
      <c r="OG671" s="50"/>
      <c r="OH671" s="50"/>
      <c r="OI671" s="50"/>
      <c r="OJ671" s="50"/>
      <c r="OK671" s="50"/>
      <c r="OL671" s="50"/>
      <c r="OM671" s="50"/>
      <c r="ON671" s="50"/>
      <c r="OO671" s="50"/>
      <c r="OP671" s="50"/>
      <c r="OQ671" s="50"/>
      <c r="OR671" s="50"/>
      <c r="OS671" s="50"/>
      <c r="OT671" s="50"/>
      <c r="OU671" s="50"/>
      <c r="OV671" s="50"/>
      <c r="OW671" s="50"/>
      <c r="OX671" s="50"/>
      <c r="OY671" s="50"/>
      <c r="OZ671" s="50"/>
      <c r="PA671" s="50"/>
      <c r="PB671" s="50"/>
      <c r="PC671" s="50"/>
      <c r="PD671" s="50"/>
      <c r="PE671" s="50"/>
      <c r="PF671" s="50"/>
      <c r="PG671" s="50"/>
      <c r="PH671" s="50"/>
      <c r="PI671" s="50"/>
      <c r="PJ671" s="50"/>
      <c r="PK671" s="50"/>
      <c r="PL671" s="50"/>
      <c r="PM671" s="50"/>
      <c r="PN671" s="50"/>
      <c r="PO671" s="50"/>
      <c r="PP671" s="50"/>
      <c r="PQ671" s="50"/>
      <c r="PR671" s="50"/>
      <c r="PS671" s="50"/>
      <c r="PT671" s="50"/>
      <c r="PU671" s="50"/>
      <c r="PV671" s="50"/>
      <c r="PW671" s="50"/>
      <c r="PX671" s="50"/>
      <c r="PY671" s="50"/>
      <c r="PZ671" s="50"/>
      <c r="QA671" s="50"/>
      <c r="QB671" s="50"/>
      <c r="QC671" s="50"/>
      <c r="QD671" s="50"/>
      <c r="QE671" s="50"/>
      <c r="QF671" s="50"/>
      <c r="QG671" s="50"/>
      <c r="QH671" s="50"/>
      <c r="QI671" s="50"/>
      <c r="QJ671" s="50"/>
      <c r="QK671" s="50"/>
      <c r="QL671" s="50"/>
      <c r="QM671" s="50"/>
      <c r="QN671" s="50"/>
      <c r="QO671" s="50"/>
      <c r="QP671" s="50"/>
      <c r="QQ671" s="50"/>
      <c r="QR671" s="50"/>
      <c r="QS671" s="50"/>
      <c r="QT671" s="50"/>
      <c r="QU671" s="50"/>
      <c r="QV671" s="50"/>
      <c r="QW671" s="50"/>
      <c r="QX671" s="50"/>
      <c r="QY671" s="50"/>
      <c r="QZ671" s="50"/>
      <c r="RA671" s="50"/>
      <c r="RB671" s="50"/>
      <c r="RC671" s="50"/>
      <c r="RD671" s="50"/>
      <c r="RE671" s="50"/>
      <c r="RF671" s="50"/>
      <c r="RG671" s="50"/>
      <c r="RH671" s="50"/>
      <c r="RI671" s="50"/>
      <c r="RJ671" s="50"/>
      <c r="RK671" s="50"/>
      <c r="RL671" s="50"/>
      <c r="RM671" s="50"/>
      <c r="RN671" s="50"/>
      <c r="RO671" s="50"/>
      <c r="RP671" s="50"/>
      <c r="RQ671" s="50"/>
      <c r="RR671" s="50"/>
      <c r="RS671" s="50"/>
      <c r="RT671" s="50"/>
      <c r="RU671" s="50"/>
      <c r="RV671" s="50"/>
      <c r="RW671" s="50"/>
      <c r="RX671" s="50"/>
      <c r="RY671" s="50"/>
      <c r="RZ671" s="50"/>
      <c r="SA671" s="50"/>
      <c r="SB671" s="50"/>
      <c r="SC671" s="50"/>
      <c r="SD671" s="50"/>
      <c r="SE671" s="50"/>
      <c r="SF671" s="50"/>
      <c r="SG671" s="50"/>
      <c r="SH671" s="50"/>
      <c r="SI671" s="50"/>
      <c r="SJ671" s="50"/>
      <c r="SK671" s="50"/>
      <c r="SL671" s="50"/>
      <c r="SM671" s="50"/>
      <c r="SN671" s="50"/>
      <c r="SO671" s="50"/>
      <c r="SP671" s="50"/>
      <c r="SQ671" s="50"/>
      <c r="SR671" s="50"/>
      <c r="SS671" s="50"/>
      <c r="ST671" s="50"/>
      <c r="SU671" s="50"/>
      <c r="SV671" s="50"/>
      <c r="SW671" s="50"/>
      <c r="SX671" s="50"/>
      <c r="SY671" s="50"/>
      <c r="SZ671" s="50"/>
      <c r="TA671" s="50"/>
      <c r="TB671" s="50"/>
      <c r="TC671" s="50"/>
      <c r="TD671" s="50"/>
      <c r="TE671" s="50"/>
      <c r="TF671" s="50"/>
      <c r="TG671" s="50"/>
      <c r="TH671" s="50"/>
      <c r="TI671" s="50"/>
      <c r="TJ671" s="50"/>
      <c r="TK671" s="50"/>
      <c r="TL671" s="50"/>
      <c r="TM671" s="50"/>
      <c r="TN671" s="50"/>
      <c r="TO671" s="50"/>
      <c r="TP671" s="50"/>
      <c r="TQ671" s="50"/>
      <c r="TR671" s="50"/>
      <c r="TS671" s="50"/>
      <c r="TT671" s="50"/>
      <c r="TU671" s="50"/>
      <c r="TV671" s="50"/>
      <c r="TW671" s="50"/>
      <c r="TX671" s="50"/>
      <c r="TY671" s="50"/>
      <c r="TZ671" s="50"/>
      <c r="UA671" s="50"/>
      <c r="UB671" s="50"/>
      <c r="UC671" s="50"/>
      <c r="UD671" s="50"/>
      <c r="UE671" s="50"/>
      <c r="UF671" s="50"/>
      <c r="UG671" s="50"/>
      <c r="UH671" s="50"/>
      <c r="UI671" s="50"/>
      <c r="UJ671" s="50"/>
      <c r="UK671" s="50"/>
      <c r="UL671" s="50"/>
      <c r="UM671" s="50"/>
      <c r="UN671" s="50"/>
      <c r="UO671" s="50"/>
      <c r="UP671" s="50"/>
      <c r="UQ671" s="50"/>
      <c r="UR671" s="50"/>
      <c r="US671" s="50"/>
      <c r="UT671" s="50"/>
      <c r="UU671" s="50"/>
      <c r="UV671" s="50"/>
      <c r="UW671" s="50"/>
      <c r="UX671" s="50"/>
      <c r="UY671" s="50"/>
      <c r="UZ671" s="50"/>
      <c r="VA671" s="50"/>
      <c r="VB671" s="50"/>
      <c r="VC671" s="50"/>
      <c r="VD671" s="50"/>
      <c r="VE671" s="50"/>
      <c r="VF671" s="50"/>
      <c r="VG671" s="50"/>
      <c r="VH671" s="50"/>
      <c r="VI671" s="50"/>
      <c r="VJ671" s="50"/>
      <c r="VK671" s="50"/>
      <c r="VL671" s="50"/>
      <c r="VM671" s="50"/>
      <c r="VN671" s="50"/>
      <c r="VO671" s="50"/>
      <c r="VP671" s="50"/>
      <c r="VQ671" s="50"/>
      <c r="VR671" s="50"/>
      <c r="VS671" s="50"/>
      <c r="VT671" s="50"/>
      <c r="VU671" s="50"/>
      <c r="VV671" s="50"/>
      <c r="VW671" s="50"/>
      <c r="VX671" s="50"/>
      <c r="VY671" s="50"/>
      <c r="VZ671" s="50"/>
      <c r="WA671" s="50"/>
      <c r="WB671" s="50"/>
      <c r="WC671" s="50"/>
      <c r="WD671" s="50"/>
      <c r="WE671" s="50"/>
      <c r="WF671" s="50"/>
      <c r="WG671" s="50"/>
      <c r="WH671" s="50"/>
      <c r="WI671" s="50"/>
      <c r="WJ671" s="50"/>
      <c r="WK671" s="50"/>
      <c r="WL671" s="50"/>
      <c r="WM671" s="50"/>
      <c r="WN671" s="50"/>
      <c r="WO671" s="50"/>
      <c r="WP671" s="50"/>
      <c r="WQ671" s="50"/>
      <c r="WR671" s="50"/>
      <c r="WS671" s="50"/>
      <c r="WT671" s="50"/>
      <c r="WU671" s="50"/>
      <c r="WV671" s="50"/>
      <c r="WW671" s="50"/>
      <c r="WX671" s="50"/>
      <c r="WY671" s="50"/>
      <c r="WZ671" s="50"/>
      <c r="XA671" s="50"/>
      <c r="XB671" s="50"/>
      <c r="XC671" s="50"/>
      <c r="XD671" s="50"/>
      <c r="XE671" s="50"/>
      <c r="XF671" s="50"/>
      <c r="XG671" s="50"/>
      <c r="XH671" s="50"/>
      <c r="XI671" s="50"/>
      <c r="XJ671" s="50"/>
      <c r="XK671" s="50"/>
      <c r="XL671" s="50"/>
      <c r="XM671" s="50"/>
      <c r="XN671" s="50"/>
      <c r="XO671" s="50"/>
      <c r="XP671" s="50"/>
      <c r="XQ671" s="50"/>
      <c r="XR671" s="50"/>
      <c r="XS671" s="50"/>
      <c r="XT671" s="50"/>
      <c r="XU671" s="50"/>
      <c r="XV671" s="50"/>
      <c r="XW671" s="50"/>
      <c r="XX671" s="50"/>
      <c r="XY671" s="50"/>
      <c r="XZ671" s="50"/>
      <c r="YA671" s="50"/>
      <c r="YB671" s="50"/>
      <c r="YC671" s="50"/>
      <c r="YD671" s="50"/>
      <c r="YE671" s="50"/>
      <c r="YF671" s="50"/>
      <c r="YG671" s="50"/>
      <c r="YH671" s="50"/>
      <c r="YI671" s="50"/>
      <c r="YJ671" s="50"/>
      <c r="YK671" s="50"/>
      <c r="YL671" s="50"/>
      <c r="YM671" s="50"/>
      <c r="YN671" s="50"/>
      <c r="YO671" s="50"/>
      <c r="YP671" s="50"/>
      <c r="YQ671" s="50"/>
      <c r="YR671" s="50"/>
      <c r="YS671" s="50"/>
      <c r="YT671" s="50"/>
      <c r="YU671" s="50"/>
      <c r="YV671" s="50"/>
      <c r="YW671" s="50"/>
      <c r="YX671" s="50"/>
      <c r="YY671" s="50"/>
      <c r="YZ671" s="50"/>
      <c r="ZA671" s="50"/>
      <c r="ZB671" s="50"/>
      <c r="ZC671" s="50"/>
      <c r="ZD671" s="50"/>
      <c r="ZE671" s="50"/>
      <c r="ZF671" s="50"/>
      <c r="ZG671" s="50"/>
      <c r="ZH671" s="50"/>
      <c r="ZI671" s="50"/>
      <c r="ZJ671" s="50"/>
      <c r="ZK671" s="50"/>
      <c r="ZL671" s="50"/>
      <c r="ZM671" s="50"/>
      <c r="ZN671" s="50"/>
      <c r="ZO671" s="50"/>
      <c r="ZP671" s="50"/>
      <c r="ZQ671" s="50"/>
      <c r="ZR671" s="50"/>
      <c r="ZS671" s="50"/>
      <c r="ZT671" s="50"/>
      <c r="ZU671" s="50"/>
      <c r="ZV671" s="50"/>
      <c r="ZW671" s="50"/>
      <c r="ZX671" s="50"/>
      <c r="ZY671" s="50"/>
      <c r="ZZ671" s="50"/>
      <c r="AAA671" s="50"/>
      <c r="AAB671" s="50"/>
      <c r="AAC671" s="50"/>
      <c r="AAD671" s="50"/>
      <c r="AAE671" s="50"/>
      <c r="AAF671" s="50"/>
      <c r="AAG671" s="50"/>
      <c r="AAH671" s="50"/>
      <c r="AAI671" s="50"/>
      <c r="AAJ671" s="50"/>
      <c r="AAK671" s="50"/>
      <c r="AAL671" s="50"/>
      <c r="AAM671" s="50"/>
      <c r="AAN671" s="50"/>
      <c r="AAO671" s="50"/>
      <c r="AAP671" s="50"/>
      <c r="AAQ671" s="50"/>
      <c r="AAR671" s="50"/>
      <c r="AAS671" s="50"/>
      <c r="AAT671" s="50"/>
      <c r="AAU671" s="50"/>
      <c r="AAV671" s="50"/>
      <c r="AAW671" s="50"/>
      <c r="AAX671" s="50"/>
      <c r="AAY671" s="50"/>
      <c r="AAZ671" s="50"/>
      <c r="ABA671" s="50"/>
      <c r="ABB671" s="50"/>
      <c r="ABC671" s="50"/>
      <c r="ABD671" s="50"/>
      <c r="ABE671" s="50"/>
      <c r="ABF671" s="50"/>
      <c r="ABG671" s="50"/>
      <c r="ABH671" s="50"/>
    </row>
    <row r="672" spans="1:736" s="50" customFormat="1" ht="45.75" customHeight="1">
      <c r="A672" s="571">
        <f>1+A671</f>
        <v>670</v>
      </c>
      <c r="B672" s="402" t="s">
        <v>6735</v>
      </c>
      <c r="C672" s="202" t="s">
        <v>6736</v>
      </c>
      <c r="D672" s="205" t="s">
        <v>93</v>
      </c>
      <c r="E672" s="202">
        <v>45532</v>
      </c>
      <c r="F672" s="203">
        <v>45534</v>
      </c>
      <c r="G672" s="203">
        <v>45655</v>
      </c>
      <c r="H672" s="201" t="s">
        <v>416</v>
      </c>
      <c r="I672" s="206" t="s">
        <v>216</v>
      </c>
      <c r="J672" s="201" t="s">
        <v>969</v>
      </c>
      <c r="K672" s="271">
        <v>65728565</v>
      </c>
      <c r="L672" s="201">
        <v>1</v>
      </c>
      <c r="M672" s="272" t="s">
        <v>844</v>
      </c>
      <c r="N672" s="208" t="s">
        <v>98</v>
      </c>
      <c r="O672" s="218" t="s">
        <v>168</v>
      </c>
      <c r="P672" s="201" t="s">
        <v>6737</v>
      </c>
      <c r="Q672" s="201" t="s">
        <v>4993</v>
      </c>
      <c r="R672" s="210">
        <f>+G672-F672</f>
        <v>121</v>
      </c>
      <c r="S672" s="201" t="s">
        <v>6738</v>
      </c>
      <c r="T672" s="273">
        <v>88526500</v>
      </c>
      <c r="U672" s="274" t="s">
        <v>6739</v>
      </c>
      <c r="V672" s="273">
        <f>+T672</f>
        <v>88526500</v>
      </c>
      <c r="W672" s="275">
        <v>45532</v>
      </c>
      <c r="X672" s="276" t="s">
        <v>473</v>
      </c>
      <c r="Y672" s="313">
        <f>+Z672+AA672+AB672</f>
        <v>88526500</v>
      </c>
      <c r="Z672" s="215">
        <f>+V672</f>
        <v>88526500</v>
      </c>
      <c r="AA672" s="216">
        <v>0</v>
      </c>
      <c r="AB672" s="217">
        <f>+AC672+AD672+AE672+AF672+AG672+AH672+AI672+AJ672</f>
        <v>0</v>
      </c>
      <c r="AC672" s="216">
        <v>0</v>
      </c>
      <c r="AD672" s="216">
        <v>0</v>
      </c>
      <c r="AE672" s="216">
        <v>0</v>
      </c>
      <c r="AF672" s="216">
        <v>0</v>
      </c>
      <c r="AG672" s="216">
        <v>0</v>
      </c>
      <c r="AH672" s="216">
        <v>0</v>
      </c>
      <c r="AI672" s="216">
        <v>0</v>
      </c>
      <c r="AJ672" s="216">
        <v>0</v>
      </c>
      <c r="AK672" s="209" t="s">
        <v>104</v>
      </c>
      <c r="AL672" s="191" t="s">
        <v>6740</v>
      </c>
      <c r="AM672" s="201" t="s">
        <v>224</v>
      </c>
      <c r="AN672" s="207">
        <v>13542484</v>
      </c>
      <c r="AO672" s="209" t="s">
        <v>6741</v>
      </c>
      <c r="AP672" s="201" t="s">
        <v>1618</v>
      </c>
      <c r="AQ672" s="277">
        <v>45533</v>
      </c>
      <c r="AR672" s="209" t="s">
        <v>6742</v>
      </c>
      <c r="AS672" s="201" t="s">
        <v>114</v>
      </c>
      <c r="AT672" s="209" t="s">
        <v>109</v>
      </c>
      <c r="AU672" s="209" t="s">
        <v>392</v>
      </c>
      <c r="AV672" s="201"/>
      <c r="AW672" s="201"/>
      <c r="AX672" s="201" t="s">
        <v>109</v>
      </c>
      <c r="AY672" s="201" t="s">
        <v>108</v>
      </c>
      <c r="AZ672" s="240"/>
      <c r="BA672" s="201"/>
      <c r="BB672" s="241"/>
      <c r="BC672" s="240"/>
      <c r="BD672" s="210"/>
      <c r="BE672" s="210"/>
      <c r="BF672" s="210"/>
      <c r="BG672" s="240"/>
      <c r="BH672" s="221">
        <f>T672+BB672</f>
        <v>88526500</v>
      </c>
      <c r="BI672" s="304" t="s">
        <v>135</v>
      </c>
      <c r="BJ672" s="201"/>
      <c r="BK672" s="201"/>
      <c r="BL672" s="201"/>
      <c r="BM672" s="296" t="s">
        <v>136</v>
      </c>
      <c r="BN672" s="64" t="s">
        <v>161</v>
      </c>
      <c r="BO672" s="23">
        <v>59</v>
      </c>
      <c r="BP672" s="23">
        <v>23826</v>
      </c>
      <c r="BQ672" s="23" t="s">
        <v>108</v>
      </c>
      <c r="BR672" s="23" t="s">
        <v>114</v>
      </c>
      <c r="BS672" s="23" t="s">
        <v>114</v>
      </c>
      <c r="BT672" s="23" t="s">
        <v>114</v>
      </c>
      <c r="BU672" s="61" t="s">
        <v>6743</v>
      </c>
      <c r="BV672" s="23">
        <v>3134961113</v>
      </c>
      <c r="BW672" s="65" t="s">
        <v>6744</v>
      </c>
      <c r="BX672" s="29" t="s">
        <v>139</v>
      </c>
      <c r="BY672" s="23" t="s">
        <v>231</v>
      </c>
      <c r="BZ672" s="66" t="s">
        <v>978</v>
      </c>
      <c r="CA672" s="223" t="s">
        <v>109</v>
      </c>
      <c r="CB672" s="223" t="s">
        <v>109</v>
      </c>
      <c r="CC672" s="223" t="s">
        <v>109</v>
      </c>
      <c r="CD672" s="294"/>
      <c r="CE672" s="294"/>
      <c r="CF672" s="294"/>
      <c r="CG672" s="223"/>
      <c r="CH672" s="223"/>
      <c r="CI672" s="223"/>
      <c r="CJ672" s="223"/>
      <c r="CK672" s="223"/>
      <c r="CL672" s="223"/>
      <c r="CM672" s="303"/>
      <c r="CN672" s="223"/>
      <c r="CO672" s="297"/>
    </row>
    <row r="673" spans="1:736" s="50" customFormat="1" ht="45.75" customHeight="1">
      <c r="A673" s="589">
        <f>1+A672</f>
        <v>671</v>
      </c>
      <c r="B673" s="403" t="s">
        <v>6745</v>
      </c>
      <c r="C673" s="156" t="s">
        <v>6746</v>
      </c>
      <c r="D673" s="156" t="s">
        <v>6692</v>
      </c>
      <c r="E673" s="156">
        <v>45532</v>
      </c>
      <c r="F673" s="156">
        <v>45533</v>
      </c>
      <c r="G673" s="156">
        <v>45646</v>
      </c>
      <c r="H673" s="156" t="s">
        <v>416</v>
      </c>
      <c r="I673" s="156" t="s">
        <v>5874</v>
      </c>
      <c r="J673" s="301" t="s">
        <v>4491</v>
      </c>
      <c r="K673" s="251">
        <v>1072666463</v>
      </c>
      <c r="L673" s="156">
        <v>8</v>
      </c>
      <c r="M673" s="156" t="s">
        <v>844</v>
      </c>
      <c r="N673" s="156" t="s">
        <v>98</v>
      </c>
      <c r="O673" s="156" t="s">
        <v>6113</v>
      </c>
      <c r="P673" s="156" t="s">
        <v>6747</v>
      </c>
      <c r="Q673" s="156" t="s">
        <v>6748</v>
      </c>
      <c r="R673" s="143">
        <v>117</v>
      </c>
      <c r="S673" s="134" t="s">
        <v>6749</v>
      </c>
      <c r="T673" s="253">
        <v>17600700</v>
      </c>
      <c r="U673" s="156" t="s">
        <v>6750</v>
      </c>
      <c r="V673" s="253">
        <f>+T673</f>
        <v>17600700</v>
      </c>
      <c r="W673" s="156">
        <v>45533</v>
      </c>
      <c r="X673" s="156" t="s">
        <v>473</v>
      </c>
      <c r="Y673" s="317">
        <f>+Z673+AA673+AB673</f>
        <v>17600700</v>
      </c>
      <c r="Z673" s="156">
        <f>+V673</f>
        <v>17600700</v>
      </c>
      <c r="AA673" s="156">
        <v>0</v>
      </c>
      <c r="AB673" s="156">
        <f>+AC673+AD673+AE673+AF673+AG673+AH673+AI673+AJ673</f>
        <v>0</v>
      </c>
      <c r="AC673" s="156">
        <v>0</v>
      </c>
      <c r="AD673" s="156">
        <v>0</v>
      </c>
      <c r="AE673" s="156">
        <v>0</v>
      </c>
      <c r="AF673" s="156">
        <v>0</v>
      </c>
      <c r="AG673" s="156">
        <v>0</v>
      </c>
      <c r="AH673" s="156">
        <v>0</v>
      </c>
      <c r="AI673" s="156">
        <v>0</v>
      </c>
      <c r="AJ673" s="156">
        <v>0</v>
      </c>
      <c r="AK673" s="156" t="s">
        <v>104</v>
      </c>
      <c r="AL673" s="103" t="s">
        <v>6751</v>
      </c>
      <c r="AM673" s="156" t="s">
        <v>6752</v>
      </c>
      <c r="AN673" s="156">
        <v>35473951</v>
      </c>
      <c r="AO673" s="156" t="s">
        <v>114</v>
      </c>
      <c r="AP673" s="156" t="s">
        <v>114</v>
      </c>
      <c r="AQ673" s="156" t="s">
        <v>114</v>
      </c>
      <c r="AR673" s="156" t="s">
        <v>114</v>
      </c>
      <c r="AS673" s="156" t="s">
        <v>109</v>
      </c>
      <c r="AT673" s="156" t="s">
        <v>109</v>
      </c>
      <c r="AU673" s="156" t="s">
        <v>392</v>
      </c>
      <c r="AV673" s="156"/>
      <c r="AW673" s="156"/>
      <c r="AX673" s="156" t="s">
        <v>109</v>
      </c>
      <c r="AY673" s="156" t="s">
        <v>108</v>
      </c>
      <c r="AZ673" s="156"/>
      <c r="BA673" s="156"/>
      <c r="BB673" s="156"/>
      <c r="BC673" s="156"/>
      <c r="BD673" s="156"/>
      <c r="BE673" s="156"/>
      <c r="BF673" s="156"/>
      <c r="BG673" s="156"/>
      <c r="BH673" s="153">
        <f>T673+BB673</f>
        <v>17600700</v>
      </c>
      <c r="BI673" s="437" t="s">
        <v>259</v>
      </c>
      <c r="BJ673" s="156"/>
      <c r="BK673" s="156" t="s">
        <v>114</v>
      </c>
      <c r="BL673" s="156"/>
      <c r="BM673" s="161" t="s">
        <v>2539</v>
      </c>
      <c r="BN673" s="156" t="s">
        <v>161</v>
      </c>
      <c r="BO673" s="156">
        <f>2024-1992</f>
        <v>32</v>
      </c>
      <c r="BP673" s="156">
        <v>33784</v>
      </c>
      <c r="BQ673" s="156" t="s">
        <v>108</v>
      </c>
      <c r="BR673" s="156" t="s">
        <v>114</v>
      </c>
      <c r="BS673" s="156" t="s">
        <v>114</v>
      </c>
      <c r="BT673" s="156" t="s">
        <v>114</v>
      </c>
      <c r="BU673" s="156" t="s">
        <v>6753</v>
      </c>
      <c r="BV673" s="156">
        <v>3138207933</v>
      </c>
      <c r="BW673" s="156" t="s">
        <v>6754</v>
      </c>
      <c r="BX673" s="156" t="s">
        <v>139</v>
      </c>
      <c r="BY673" s="156" t="s">
        <v>119</v>
      </c>
      <c r="BZ673" s="156" t="s">
        <v>4498</v>
      </c>
      <c r="CA673" s="157" t="s">
        <v>109</v>
      </c>
      <c r="CB673" s="157" t="s">
        <v>109</v>
      </c>
      <c r="CC673" s="157" t="s">
        <v>109</v>
      </c>
      <c r="CD673" s="157" t="s">
        <v>109</v>
      </c>
      <c r="CE673" s="156"/>
      <c r="CF673" s="156"/>
      <c r="CG673" s="156"/>
      <c r="CH673" s="156"/>
      <c r="CI673" s="156"/>
      <c r="CJ673" s="156"/>
      <c r="CK673" s="156"/>
      <c r="CL673" s="156"/>
      <c r="CM673" s="157" t="s">
        <v>109</v>
      </c>
      <c r="CN673" s="156"/>
      <c r="CO673" s="297"/>
    </row>
    <row r="674" spans="1:736" s="50" customFormat="1" ht="45.75" customHeight="1">
      <c r="A674" s="589">
        <f>1+A673</f>
        <v>672</v>
      </c>
      <c r="B674" s="403" t="s">
        <v>6755</v>
      </c>
      <c r="C674" s="156" t="s">
        <v>6756</v>
      </c>
      <c r="D674" s="156" t="s">
        <v>6272</v>
      </c>
      <c r="E674" s="156">
        <v>45532</v>
      </c>
      <c r="F674" s="156">
        <v>45534</v>
      </c>
      <c r="G674" s="156">
        <v>45655</v>
      </c>
      <c r="H674" s="156" t="s">
        <v>416</v>
      </c>
      <c r="I674" s="156" t="s">
        <v>180</v>
      </c>
      <c r="J674" s="301" t="s">
        <v>6757</v>
      </c>
      <c r="K674" s="251">
        <v>80449563</v>
      </c>
      <c r="L674" s="156">
        <v>4</v>
      </c>
      <c r="M674" s="156" t="s">
        <v>844</v>
      </c>
      <c r="N674" s="156" t="s">
        <v>98</v>
      </c>
      <c r="O674" s="156" t="s">
        <v>993</v>
      </c>
      <c r="P674" s="156" t="s">
        <v>6758</v>
      </c>
      <c r="Q674" s="156" t="s">
        <v>6759</v>
      </c>
      <c r="R674" s="143">
        <v>110</v>
      </c>
      <c r="S674" s="134" t="s">
        <v>6760</v>
      </c>
      <c r="T674" s="253">
        <v>11183333</v>
      </c>
      <c r="U674" s="156" t="s">
        <v>6761</v>
      </c>
      <c r="V674" s="253">
        <f>+T674</f>
        <v>11183333</v>
      </c>
      <c r="W674" s="156">
        <v>45533</v>
      </c>
      <c r="X674" s="156" t="s">
        <v>473</v>
      </c>
      <c r="Y674" s="317">
        <f>+Z674+AA674+AB674</f>
        <v>11183333</v>
      </c>
      <c r="Z674" s="156">
        <f>+V674</f>
        <v>11183333</v>
      </c>
      <c r="AA674" s="156">
        <v>0</v>
      </c>
      <c r="AB674" s="156">
        <f>+AC674+AD674+AE674+AF674+AG674+AH674+AI674+AJ674</f>
        <v>0</v>
      </c>
      <c r="AC674" s="156">
        <v>0</v>
      </c>
      <c r="AD674" s="156">
        <v>0</v>
      </c>
      <c r="AE674" s="156">
        <v>0</v>
      </c>
      <c r="AF674" s="156">
        <v>0</v>
      </c>
      <c r="AG674" s="156">
        <v>0</v>
      </c>
      <c r="AH674" s="156">
        <v>0</v>
      </c>
      <c r="AI674" s="156">
        <v>0</v>
      </c>
      <c r="AJ674" s="156">
        <v>0</v>
      </c>
      <c r="AK674" s="156" t="s">
        <v>104</v>
      </c>
      <c r="AL674" s="103" t="s">
        <v>6762</v>
      </c>
      <c r="AM674" s="156" t="s">
        <v>6763</v>
      </c>
      <c r="AN674" s="156">
        <v>35199249</v>
      </c>
      <c r="AO674" s="156" t="s">
        <v>114</v>
      </c>
      <c r="AP674" s="156" t="s">
        <v>114</v>
      </c>
      <c r="AQ674" s="156" t="s">
        <v>114</v>
      </c>
      <c r="AR674" s="156" t="s">
        <v>114</v>
      </c>
      <c r="AS674" s="156" t="s">
        <v>109</v>
      </c>
      <c r="AT674" s="156" t="s">
        <v>109</v>
      </c>
      <c r="AU674" s="156" t="s">
        <v>392</v>
      </c>
      <c r="AV674" s="156"/>
      <c r="AW674" s="156"/>
      <c r="AX674" s="156" t="s">
        <v>109</v>
      </c>
      <c r="AY674" s="156" t="s">
        <v>108</v>
      </c>
      <c r="AZ674" s="156"/>
      <c r="BA674" s="156"/>
      <c r="BB674" s="156"/>
      <c r="BC674" s="156"/>
      <c r="BD674" s="156"/>
      <c r="BE674" s="156"/>
      <c r="BF674" s="156"/>
      <c r="BG674" s="156"/>
      <c r="BH674" s="153">
        <f>T674+BB674</f>
        <v>11183333</v>
      </c>
      <c r="BI674" s="437" t="s">
        <v>259</v>
      </c>
      <c r="BJ674" s="156"/>
      <c r="BK674" s="156" t="s">
        <v>114</v>
      </c>
      <c r="BL674" s="156"/>
      <c r="BM674" s="161" t="s">
        <v>2539</v>
      </c>
      <c r="BN674" s="156" t="s">
        <v>115</v>
      </c>
      <c r="BO674" s="156">
        <v>40</v>
      </c>
      <c r="BP674" s="156">
        <v>30697</v>
      </c>
      <c r="BQ674" s="156" t="s">
        <v>109</v>
      </c>
      <c r="BR674" s="156" t="s">
        <v>114</v>
      </c>
      <c r="BS674" s="156" t="s">
        <v>114</v>
      </c>
      <c r="BT674" s="156" t="s">
        <v>114</v>
      </c>
      <c r="BU674" s="156" t="s">
        <v>6764</v>
      </c>
      <c r="BV674" s="156">
        <v>311876648</v>
      </c>
      <c r="BW674" s="156" t="s">
        <v>6765</v>
      </c>
      <c r="BX674" s="156" t="s">
        <v>118</v>
      </c>
      <c r="BY674" s="156" t="s">
        <v>119</v>
      </c>
      <c r="BZ674" s="156">
        <v>33767280675</v>
      </c>
      <c r="CA674" s="157" t="s">
        <v>109</v>
      </c>
      <c r="CB674" s="157" t="s">
        <v>109</v>
      </c>
      <c r="CC674" s="157" t="s">
        <v>109</v>
      </c>
      <c r="CD674" s="157" t="s">
        <v>109</v>
      </c>
      <c r="CE674" s="156"/>
      <c r="CF674" s="156"/>
      <c r="CG674" s="156"/>
      <c r="CH674" s="156"/>
      <c r="CI674" s="156"/>
      <c r="CJ674" s="156"/>
      <c r="CK674" s="156"/>
      <c r="CL674" s="156"/>
      <c r="CM674" s="157" t="s">
        <v>109</v>
      </c>
      <c r="CN674" s="156"/>
      <c r="CO674" s="297"/>
    </row>
    <row r="675" spans="1:736" s="50" customFormat="1" ht="45.75" customHeight="1">
      <c r="A675" s="589">
        <f>1+A674</f>
        <v>673</v>
      </c>
      <c r="B675" s="403" t="s">
        <v>6766</v>
      </c>
      <c r="C675" s="156" t="s">
        <v>6767</v>
      </c>
      <c r="D675" s="156" t="s">
        <v>645</v>
      </c>
      <c r="E675" s="156">
        <v>45532</v>
      </c>
      <c r="F675" s="156">
        <v>45534</v>
      </c>
      <c r="G675" s="156">
        <v>45646</v>
      </c>
      <c r="H675" s="156" t="s">
        <v>416</v>
      </c>
      <c r="I675" s="156" t="s">
        <v>5874</v>
      </c>
      <c r="J675" s="301" t="s">
        <v>4035</v>
      </c>
      <c r="K675" s="251">
        <v>1072712893</v>
      </c>
      <c r="L675" s="156">
        <v>9</v>
      </c>
      <c r="M675" s="156" t="s">
        <v>844</v>
      </c>
      <c r="N675" s="156" t="s">
        <v>98</v>
      </c>
      <c r="O675" s="156" t="s">
        <v>2287</v>
      </c>
      <c r="P675" s="156" t="s">
        <v>4036</v>
      </c>
      <c r="Q675" s="156" t="s">
        <v>6702</v>
      </c>
      <c r="R675" s="143">
        <f>+G675-F675</f>
        <v>112</v>
      </c>
      <c r="S675" s="134" t="s">
        <v>6768</v>
      </c>
      <c r="T675" s="253">
        <v>19166667</v>
      </c>
      <c r="U675" s="156" t="s">
        <v>6769</v>
      </c>
      <c r="V675" s="253">
        <f>+T675</f>
        <v>19166667</v>
      </c>
      <c r="W675" s="156">
        <v>45533</v>
      </c>
      <c r="X675" s="156" t="s">
        <v>473</v>
      </c>
      <c r="Y675" s="317">
        <f>+Z675+AA675+AB675</f>
        <v>19166667</v>
      </c>
      <c r="Z675" s="156">
        <f>+V675</f>
        <v>19166667</v>
      </c>
      <c r="AA675" s="156">
        <v>0</v>
      </c>
      <c r="AB675" s="156">
        <f>+AC675+AD675+AE675+AF675+AG675+AH675+AI675+AJ675</f>
        <v>0</v>
      </c>
      <c r="AC675" s="156">
        <v>0</v>
      </c>
      <c r="AD675" s="156">
        <v>0</v>
      </c>
      <c r="AE675" s="156">
        <v>0</v>
      </c>
      <c r="AF675" s="156">
        <v>0</v>
      </c>
      <c r="AG675" s="156">
        <v>0</v>
      </c>
      <c r="AH675" s="156">
        <v>0</v>
      </c>
      <c r="AI675" s="156">
        <v>0</v>
      </c>
      <c r="AJ675" s="156">
        <v>0</v>
      </c>
      <c r="AK675" s="156" t="s">
        <v>104</v>
      </c>
      <c r="AL675" s="103" t="s">
        <v>6770</v>
      </c>
      <c r="AM675" s="156" t="s">
        <v>6599</v>
      </c>
      <c r="AN675" s="156">
        <v>52994653</v>
      </c>
      <c r="AO675" s="156" t="s">
        <v>114</v>
      </c>
      <c r="AP675" s="156" t="s">
        <v>114</v>
      </c>
      <c r="AQ675" s="156" t="s">
        <v>114</v>
      </c>
      <c r="AR675" s="156" t="s">
        <v>114</v>
      </c>
      <c r="AS675" s="156" t="s">
        <v>109</v>
      </c>
      <c r="AT675" s="156" t="s">
        <v>109</v>
      </c>
      <c r="AU675" s="156" t="s">
        <v>392</v>
      </c>
      <c r="AV675" s="156"/>
      <c r="AW675" s="156"/>
      <c r="AX675" s="156" t="s">
        <v>109</v>
      </c>
      <c r="AY675" s="156" t="s">
        <v>108</v>
      </c>
      <c r="AZ675" s="156"/>
      <c r="BA675" s="156"/>
      <c r="BB675" s="156"/>
      <c r="BC675" s="156"/>
      <c r="BD675" s="156"/>
      <c r="BE675" s="156"/>
      <c r="BF675" s="156"/>
      <c r="BG675" s="156"/>
      <c r="BH675" s="153">
        <f>T675+BB675</f>
        <v>19166667</v>
      </c>
      <c r="BI675" s="296" t="s">
        <v>135</v>
      </c>
      <c r="BJ675" s="156"/>
      <c r="BK675" s="156" t="s">
        <v>114</v>
      </c>
      <c r="BL675" s="156"/>
      <c r="BM675" s="296" t="s">
        <v>136</v>
      </c>
      <c r="BN675" s="156" t="s">
        <v>115</v>
      </c>
      <c r="BO675" s="156">
        <v>27</v>
      </c>
      <c r="BP675" s="156">
        <v>35456</v>
      </c>
      <c r="BQ675" s="156" t="s">
        <v>109</v>
      </c>
      <c r="BR675" s="156" t="s">
        <v>114</v>
      </c>
      <c r="BS675" s="156" t="s">
        <v>114</v>
      </c>
      <c r="BT675" s="156" t="s">
        <v>114</v>
      </c>
      <c r="BU675" s="156" t="s">
        <v>6771</v>
      </c>
      <c r="BV675" s="156">
        <v>3155434669</v>
      </c>
      <c r="BW675" s="156" t="s">
        <v>4039</v>
      </c>
      <c r="BX675" s="156" t="s">
        <v>139</v>
      </c>
      <c r="BY675" s="156" t="s">
        <v>119</v>
      </c>
      <c r="BZ675" s="156" t="s">
        <v>4040</v>
      </c>
      <c r="CA675" s="157" t="s">
        <v>109</v>
      </c>
      <c r="CB675" s="157" t="s">
        <v>109</v>
      </c>
      <c r="CC675" s="157" t="s">
        <v>109</v>
      </c>
      <c r="CD675" s="157" t="s">
        <v>109</v>
      </c>
      <c r="CE675" s="156"/>
      <c r="CF675" s="156"/>
      <c r="CG675" s="156"/>
      <c r="CH675" s="156"/>
      <c r="CI675" s="156"/>
      <c r="CJ675" s="156"/>
      <c r="CK675" s="156"/>
      <c r="CL675" s="156"/>
      <c r="CM675" s="157" t="s">
        <v>109</v>
      </c>
      <c r="CN675" s="156"/>
      <c r="CO675" s="297"/>
    </row>
    <row r="676" spans="1:736" s="290" customFormat="1" ht="45.75" customHeight="1">
      <c r="A676" s="589">
        <f>1+A675</f>
        <v>674</v>
      </c>
      <c r="B676" s="403" t="s">
        <v>6772</v>
      </c>
      <c r="C676" s="156" t="s">
        <v>6773</v>
      </c>
      <c r="D676" s="156" t="s">
        <v>6692</v>
      </c>
      <c r="E676" s="156">
        <v>45532</v>
      </c>
      <c r="F676" s="156">
        <v>45534</v>
      </c>
      <c r="G676" s="156">
        <v>45646</v>
      </c>
      <c r="H676" s="156" t="s">
        <v>416</v>
      </c>
      <c r="I676" s="156" t="s">
        <v>5874</v>
      </c>
      <c r="J676" s="301" t="s">
        <v>2056</v>
      </c>
      <c r="K676" s="251">
        <v>1010107465</v>
      </c>
      <c r="L676" s="156">
        <v>1</v>
      </c>
      <c r="M676" s="156" t="s">
        <v>844</v>
      </c>
      <c r="N676" s="156" t="s">
        <v>98</v>
      </c>
      <c r="O676" s="156" t="s">
        <v>993</v>
      </c>
      <c r="P676" s="156" t="s">
        <v>6774</v>
      </c>
      <c r="Q676" s="156" t="s">
        <v>6775</v>
      </c>
      <c r="R676" s="143">
        <f>+G676-F676</f>
        <v>112</v>
      </c>
      <c r="S676" s="134" t="s">
        <v>6776</v>
      </c>
      <c r="T676" s="253">
        <v>14933333</v>
      </c>
      <c r="U676" s="156" t="s">
        <v>6777</v>
      </c>
      <c r="V676" s="253">
        <f>+T676</f>
        <v>14933333</v>
      </c>
      <c r="W676" s="156">
        <v>45533</v>
      </c>
      <c r="X676" s="156" t="s">
        <v>473</v>
      </c>
      <c r="Y676" s="317">
        <f>+Z676+AA676+AB676</f>
        <v>14933333</v>
      </c>
      <c r="Z676" s="156">
        <f>+V676</f>
        <v>14933333</v>
      </c>
      <c r="AA676" s="156">
        <v>0</v>
      </c>
      <c r="AB676" s="156">
        <f>+AC676+AD676+AE676+AF676+AG676+AH676+AI676+AJ676</f>
        <v>0</v>
      </c>
      <c r="AC676" s="156">
        <v>0</v>
      </c>
      <c r="AD676" s="156">
        <v>0</v>
      </c>
      <c r="AE676" s="156">
        <v>0</v>
      </c>
      <c r="AF676" s="156">
        <v>0</v>
      </c>
      <c r="AG676" s="156">
        <v>0</v>
      </c>
      <c r="AH676" s="156">
        <v>0</v>
      </c>
      <c r="AI676" s="156">
        <v>0</v>
      </c>
      <c r="AJ676" s="156">
        <v>0</v>
      </c>
      <c r="AK676" s="156" t="s">
        <v>104</v>
      </c>
      <c r="AL676" s="103" t="s">
        <v>6778</v>
      </c>
      <c r="AM676" s="156" t="s">
        <v>6779</v>
      </c>
      <c r="AN676" s="156">
        <v>80849579</v>
      </c>
      <c r="AO676" s="156" t="s">
        <v>114</v>
      </c>
      <c r="AP676" s="156" t="s">
        <v>114</v>
      </c>
      <c r="AQ676" s="156" t="s">
        <v>114</v>
      </c>
      <c r="AR676" s="156" t="s">
        <v>114</v>
      </c>
      <c r="AS676" s="156" t="s">
        <v>109</v>
      </c>
      <c r="AT676" s="156" t="s">
        <v>109</v>
      </c>
      <c r="AU676" s="156" t="s">
        <v>392</v>
      </c>
      <c r="AV676" s="156"/>
      <c r="AW676" s="156"/>
      <c r="AX676" s="156" t="s">
        <v>109</v>
      </c>
      <c r="AY676" s="156" t="s">
        <v>108</v>
      </c>
      <c r="AZ676" s="156"/>
      <c r="BA676" s="156"/>
      <c r="BB676" s="156"/>
      <c r="BC676" s="156"/>
      <c r="BD676" s="156"/>
      <c r="BE676" s="156"/>
      <c r="BF676" s="156"/>
      <c r="BG676" s="156"/>
      <c r="BH676" s="153">
        <f>T676+BB676</f>
        <v>14933333</v>
      </c>
      <c r="BI676" s="349" t="s">
        <v>113</v>
      </c>
      <c r="BJ676" s="156"/>
      <c r="BK676" s="156" t="s">
        <v>114</v>
      </c>
      <c r="BL676" s="156"/>
      <c r="BM676" s="301"/>
      <c r="BN676" s="156" t="s">
        <v>161</v>
      </c>
      <c r="BO676" s="156">
        <v>24</v>
      </c>
      <c r="BP676" s="156">
        <v>36701</v>
      </c>
      <c r="BQ676" s="156" t="s">
        <v>108</v>
      </c>
      <c r="BR676" s="156" t="s">
        <v>114</v>
      </c>
      <c r="BS676" s="156" t="s">
        <v>114</v>
      </c>
      <c r="BT676" s="156" t="s">
        <v>114</v>
      </c>
      <c r="BU676" s="156" t="s">
        <v>6780</v>
      </c>
      <c r="BV676" s="156">
        <v>3042980051</v>
      </c>
      <c r="BW676" s="156" t="s">
        <v>6781</v>
      </c>
      <c r="BX676" s="156" t="s">
        <v>657</v>
      </c>
      <c r="BY676" s="156" t="s">
        <v>119</v>
      </c>
      <c r="BZ676" s="156">
        <v>601029507</v>
      </c>
      <c r="CA676" s="157" t="s">
        <v>109</v>
      </c>
      <c r="CB676" s="157" t="s">
        <v>109</v>
      </c>
      <c r="CC676" s="157" t="s">
        <v>109</v>
      </c>
      <c r="CD676" s="152" t="s">
        <v>578</v>
      </c>
      <c r="CE676" s="156"/>
      <c r="CF676" s="156"/>
      <c r="CG676" s="156"/>
      <c r="CH676" s="156"/>
      <c r="CI676" s="156"/>
      <c r="CJ676" s="156"/>
      <c r="CK676" s="156"/>
      <c r="CL676" s="156"/>
      <c r="CM676" s="157" t="s">
        <v>109</v>
      </c>
      <c r="CN676" s="156"/>
      <c r="CO676" s="50"/>
      <c r="CP676" s="50"/>
      <c r="CQ676" s="50"/>
      <c r="CR676" s="50"/>
      <c r="CS676" s="50"/>
      <c r="CT676" s="50"/>
      <c r="CU676" s="50"/>
      <c r="CV676" s="50"/>
      <c r="CW676" s="50"/>
      <c r="CX676" s="50"/>
      <c r="CY676" s="50"/>
      <c r="CZ676" s="50"/>
      <c r="DA676" s="50"/>
      <c r="DB676" s="50"/>
      <c r="DC676" s="50"/>
      <c r="DD676" s="50"/>
      <c r="DE676" s="50"/>
      <c r="DF676" s="50"/>
      <c r="DG676" s="50"/>
      <c r="DH676" s="50"/>
      <c r="DI676" s="50"/>
      <c r="DJ676" s="50"/>
      <c r="DK676" s="50"/>
      <c r="DL676" s="50"/>
      <c r="DM676" s="50"/>
      <c r="DN676" s="50"/>
      <c r="DO676" s="50"/>
      <c r="DP676" s="50"/>
      <c r="DQ676" s="50"/>
      <c r="DR676" s="50"/>
      <c r="DS676" s="50"/>
      <c r="DT676" s="50"/>
      <c r="DU676" s="50"/>
      <c r="DV676" s="50"/>
      <c r="DW676" s="50"/>
      <c r="DX676" s="50"/>
      <c r="DY676" s="50"/>
      <c r="DZ676" s="50"/>
      <c r="EA676" s="50"/>
      <c r="EB676" s="50"/>
      <c r="EC676" s="50"/>
      <c r="ED676" s="50"/>
      <c r="EE676" s="50"/>
      <c r="EF676" s="50"/>
      <c r="EG676" s="50"/>
      <c r="EH676" s="50"/>
      <c r="EI676" s="50"/>
      <c r="EJ676" s="50"/>
      <c r="EK676" s="50"/>
      <c r="EL676" s="50"/>
      <c r="EM676" s="50"/>
      <c r="EN676" s="50"/>
      <c r="EO676" s="50"/>
      <c r="EP676" s="50"/>
      <c r="EQ676" s="50"/>
      <c r="ER676" s="50"/>
      <c r="ES676" s="50"/>
      <c r="ET676" s="50"/>
      <c r="EU676" s="50"/>
      <c r="EV676" s="50"/>
      <c r="EW676" s="50"/>
      <c r="EX676" s="50"/>
      <c r="EY676" s="50"/>
      <c r="EZ676" s="50"/>
      <c r="FA676" s="50"/>
      <c r="FB676" s="50"/>
      <c r="FC676" s="50"/>
      <c r="FD676" s="50"/>
      <c r="FE676" s="50"/>
      <c r="FF676" s="50"/>
      <c r="FG676" s="50"/>
      <c r="FH676" s="50"/>
      <c r="FI676" s="50"/>
      <c r="FJ676" s="50"/>
      <c r="FK676" s="50"/>
      <c r="FL676" s="50"/>
      <c r="FM676" s="50"/>
      <c r="FN676" s="50"/>
      <c r="FO676" s="50"/>
      <c r="FP676" s="50"/>
      <c r="FQ676" s="50"/>
      <c r="FR676" s="50"/>
      <c r="FS676" s="50"/>
      <c r="FT676" s="50"/>
      <c r="FU676" s="50"/>
      <c r="FV676" s="50"/>
      <c r="FW676" s="50"/>
      <c r="FX676" s="50"/>
      <c r="FY676" s="50"/>
      <c r="FZ676" s="50"/>
      <c r="GA676" s="50"/>
      <c r="GB676" s="50"/>
      <c r="GC676" s="50"/>
      <c r="GD676" s="50"/>
      <c r="GE676" s="50"/>
      <c r="GF676" s="50"/>
      <c r="GG676" s="50"/>
      <c r="GH676" s="50"/>
      <c r="GI676" s="50"/>
      <c r="GJ676" s="50"/>
      <c r="GK676" s="50"/>
      <c r="GL676" s="50"/>
      <c r="GM676" s="50"/>
      <c r="GN676" s="50"/>
      <c r="GO676" s="50"/>
      <c r="GP676" s="50"/>
      <c r="GQ676" s="50"/>
      <c r="GR676" s="50"/>
      <c r="GS676" s="50"/>
      <c r="GT676" s="50"/>
      <c r="GU676" s="50"/>
      <c r="GV676" s="50"/>
      <c r="GW676" s="50"/>
      <c r="GX676" s="50"/>
      <c r="GY676" s="50"/>
      <c r="GZ676" s="50"/>
      <c r="HA676" s="50"/>
      <c r="HB676" s="50"/>
      <c r="HC676" s="50"/>
      <c r="HD676" s="50"/>
      <c r="HE676" s="50"/>
      <c r="HF676" s="50"/>
      <c r="HG676" s="50"/>
      <c r="HH676" s="50"/>
      <c r="HI676" s="50"/>
      <c r="HJ676" s="50"/>
      <c r="HK676" s="50"/>
      <c r="HL676" s="50"/>
      <c r="HM676" s="50"/>
      <c r="HN676" s="50"/>
      <c r="HO676" s="50"/>
      <c r="HP676" s="50"/>
      <c r="HQ676" s="50"/>
      <c r="HR676" s="50"/>
      <c r="HS676" s="50"/>
      <c r="HT676" s="50"/>
      <c r="HU676" s="50"/>
      <c r="HV676" s="50"/>
      <c r="HW676" s="50"/>
      <c r="HX676" s="50"/>
      <c r="HY676" s="50"/>
      <c r="HZ676" s="50"/>
      <c r="IA676" s="50"/>
      <c r="IB676" s="50"/>
      <c r="IC676" s="50"/>
      <c r="ID676" s="50"/>
      <c r="IE676" s="50"/>
      <c r="IF676" s="50"/>
      <c r="IG676" s="50"/>
      <c r="IH676" s="50"/>
      <c r="II676" s="50"/>
      <c r="IJ676" s="50"/>
      <c r="IK676" s="50"/>
      <c r="IL676" s="50"/>
      <c r="IM676" s="50"/>
      <c r="IN676" s="50"/>
      <c r="IO676" s="50"/>
      <c r="IP676" s="50"/>
      <c r="IQ676" s="50"/>
      <c r="IR676" s="50"/>
      <c r="IS676" s="50"/>
      <c r="IT676" s="50"/>
      <c r="IU676" s="50"/>
      <c r="IV676" s="50"/>
      <c r="IW676" s="50"/>
      <c r="IX676" s="50"/>
      <c r="IY676" s="50"/>
      <c r="IZ676" s="50"/>
      <c r="JA676" s="50"/>
      <c r="JB676" s="50"/>
      <c r="JC676" s="50"/>
      <c r="JD676" s="50"/>
      <c r="JE676" s="50"/>
      <c r="JF676" s="50"/>
      <c r="JG676" s="50"/>
      <c r="JH676" s="50"/>
      <c r="JI676" s="50"/>
      <c r="JJ676" s="50"/>
      <c r="JK676" s="50"/>
      <c r="JL676" s="50"/>
      <c r="JM676" s="50"/>
      <c r="JN676" s="50"/>
      <c r="JO676" s="50"/>
      <c r="JP676" s="50"/>
      <c r="JQ676" s="50"/>
      <c r="JR676" s="50"/>
      <c r="JS676" s="50"/>
      <c r="JT676" s="50"/>
      <c r="JU676" s="50"/>
      <c r="JV676" s="50"/>
      <c r="JW676" s="50"/>
      <c r="JX676" s="50"/>
      <c r="JY676" s="50"/>
      <c r="JZ676" s="50"/>
      <c r="KA676" s="50"/>
      <c r="KB676" s="50"/>
      <c r="KC676" s="50"/>
      <c r="KD676" s="50"/>
      <c r="KE676" s="50"/>
      <c r="KF676" s="50"/>
      <c r="KG676" s="50"/>
      <c r="KH676" s="50"/>
      <c r="KI676" s="50"/>
      <c r="KJ676" s="50"/>
      <c r="KK676" s="50"/>
      <c r="KL676" s="50"/>
      <c r="KM676" s="50"/>
      <c r="KN676" s="50"/>
      <c r="KO676" s="50"/>
      <c r="KP676" s="50"/>
      <c r="KQ676" s="50"/>
      <c r="KR676" s="50"/>
      <c r="KS676" s="50"/>
      <c r="KT676" s="50"/>
      <c r="KU676" s="50"/>
      <c r="KV676" s="50"/>
      <c r="KW676" s="50"/>
      <c r="KX676" s="50"/>
      <c r="KY676" s="50"/>
      <c r="KZ676" s="50"/>
      <c r="LA676" s="50"/>
      <c r="LB676" s="50"/>
      <c r="LC676" s="50"/>
      <c r="LD676" s="50"/>
      <c r="LE676" s="50"/>
      <c r="LF676" s="50"/>
      <c r="LG676" s="50"/>
      <c r="LH676" s="50"/>
      <c r="LI676" s="50"/>
      <c r="LJ676" s="50"/>
      <c r="LK676" s="50"/>
      <c r="LL676" s="50"/>
      <c r="LM676" s="50"/>
      <c r="LN676" s="50"/>
      <c r="LO676" s="50"/>
      <c r="LP676" s="50"/>
      <c r="LQ676" s="50"/>
      <c r="LR676" s="50"/>
      <c r="LS676" s="50"/>
      <c r="LT676" s="50"/>
      <c r="LU676" s="50"/>
      <c r="LV676" s="50"/>
      <c r="LW676" s="50"/>
      <c r="LX676" s="50"/>
      <c r="LY676" s="50"/>
      <c r="LZ676" s="50"/>
      <c r="MA676" s="50"/>
      <c r="MB676" s="50"/>
      <c r="MC676" s="50"/>
      <c r="MD676" s="50"/>
      <c r="ME676" s="50"/>
      <c r="MF676" s="50"/>
      <c r="MG676" s="50"/>
      <c r="MH676" s="50"/>
      <c r="MI676" s="50"/>
      <c r="MJ676" s="50"/>
      <c r="MK676" s="50"/>
      <c r="ML676" s="50"/>
      <c r="MM676" s="50"/>
      <c r="MN676" s="50"/>
      <c r="MO676" s="50"/>
      <c r="MP676" s="50"/>
      <c r="MQ676" s="50"/>
      <c r="MR676" s="50"/>
      <c r="MS676" s="50"/>
      <c r="MT676" s="50"/>
      <c r="MU676" s="50"/>
      <c r="MV676" s="50"/>
      <c r="MW676" s="50"/>
      <c r="MX676" s="50"/>
      <c r="MY676" s="50"/>
      <c r="MZ676" s="50"/>
      <c r="NA676" s="50"/>
      <c r="NB676" s="50"/>
      <c r="NC676" s="50"/>
      <c r="ND676" s="50"/>
      <c r="NE676" s="50"/>
      <c r="NF676" s="50"/>
      <c r="NG676" s="50"/>
      <c r="NH676" s="50"/>
      <c r="NI676" s="50"/>
      <c r="NJ676" s="50"/>
      <c r="NK676" s="50"/>
      <c r="NL676" s="50"/>
      <c r="NM676" s="50"/>
      <c r="NN676" s="50"/>
      <c r="NO676" s="50"/>
      <c r="NP676" s="50"/>
      <c r="NQ676" s="50"/>
      <c r="NR676" s="50"/>
      <c r="NS676" s="50"/>
      <c r="NT676" s="50"/>
      <c r="NU676" s="50"/>
      <c r="NV676" s="50"/>
      <c r="NW676" s="50"/>
      <c r="NX676" s="50"/>
      <c r="NY676" s="50"/>
      <c r="NZ676" s="50"/>
      <c r="OA676" s="50"/>
      <c r="OB676" s="50"/>
      <c r="OC676" s="50"/>
      <c r="OD676" s="50"/>
      <c r="OE676" s="50"/>
      <c r="OF676" s="50"/>
      <c r="OG676" s="50"/>
      <c r="OH676" s="50"/>
      <c r="OI676" s="50"/>
      <c r="OJ676" s="50"/>
      <c r="OK676" s="50"/>
      <c r="OL676" s="50"/>
      <c r="OM676" s="50"/>
      <c r="ON676" s="50"/>
      <c r="OO676" s="50"/>
      <c r="OP676" s="50"/>
      <c r="OQ676" s="50"/>
      <c r="OR676" s="50"/>
      <c r="OS676" s="50"/>
      <c r="OT676" s="50"/>
      <c r="OU676" s="50"/>
      <c r="OV676" s="50"/>
      <c r="OW676" s="50"/>
      <c r="OX676" s="50"/>
      <c r="OY676" s="50"/>
      <c r="OZ676" s="50"/>
      <c r="PA676" s="50"/>
      <c r="PB676" s="50"/>
      <c r="PC676" s="50"/>
      <c r="PD676" s="50"/>
      <c r="PE676" s="50"/>
      <c r="PF676" s="50"/>
      <c r="PG676" s="50"/>
      <c r="PH676" s="50"/>
      <c r="PI676" s="50"/>
      <c r="PJ676" s="50"/>
      <c r="PK676" s="50"/>
      <c r="PL676" s="50"/>
      <c r="PM676" s="50"/>
      <c r="PN676" s="50"/>
      <c r="PO676" s="50"/>
      <c r="PP676" s="50"/>
      <c r="PQ676" s="50"/>
      <c r="PR676" s="50"/>
      <c r="PS676" s="50"/>
      <c r="PT676" s="50"/>
      <c r="PU676" s="50"/>
      <c r="PV676" s="50"/>
      <c r="PW676" s="50"/>
      <c r="PX676" s="50"/>
      <c r="PY676" s="50"/>
      <c r="PZ676" s="50"/>
      <c r="QA676" s="50"/>
      <c r="QB676" s="50"/>
      <c r="QC676" s="50"/>
      <c r="QD676" s="50"/>
      <c r="QE676" s="50"/>
      <c r="QF676" s="50"/>
      <c r="QG676" s="50"/>
      <c r="QH676" s="50"/>
      <c r="QI676" s="50"/>
      <c r="QJ676" s="50"/>
      <c r="QK676" s="50"/>
      <c r="QL676" s="50"/>
      <c r="QM676" s="50"/>
      <c r="QN676" s="50"/>
      <c r="QO676" s="50"/>
      <c r="QP676" s="50"/>
      <c r="QQ676" s="50"/>
      <c r="QR676" s="50"/>
      <c r="QS676" s="50"/>
      <c r="QT676" s="50"/>
      <c r="QU676" s="50"/>
      <c r="QV676" s="50"/>
      <c r="QW676" s="50"/>
      <c r="QX676" s="50"/>
      <c r="QY676" s="50"/>
      <c r="QZ676" s="50"/>
      <c r="RA676" s="50"/>
      <c r="RB676" s="50"/>
      <c r="RC676" s="50"/>
      <c r="RD676" s="50"/>
      <c r="RE676" s="50"/>
      <c r="RF676" s="50"/>
      <c r="RG676" s="50"/>
      <c r="RH676" s="50"/>
      <c r="RI676" s="50"/>
      <c r="RJ676" s="50"/>
      <c r="RK676" s="50"/>
      <c r="RL676" s="50"/>
      <c r="RM676" s="50"/>
      <c r="RN676" s="50"/>
      <c r="RO676" s="50"/>
      <c r="RP676" s="50"/>
      <c r="RQ676" s="50"/>
      <c r="RR676" s="50"/>
      <c r="RS676" s="50"/>
      <c r="RT676" s="50"/>
      <c r="RU676" s="50"/>
      <c r="RV676" s="50"/>
      <c r="RW676" s="50"/>
      <c r="RX676" s="50"/>
      <c r="RY676" s="50"/>
      <c r="RZ676" s="50"/>
      <c r="SA676" s="50"/>
      <c r="SB676" s="50"/>
      <c r="SC676" s="50"/>
      <c r="SD676" s="50"/>
      <c r="SE676" s="50"/>
      <c r="SF676" s="50"/>
      <c r="SG676" s="50"/>
      <c r="SH676" s="50"/>
      <c r="SI676" s="50"/>
      <c r="SJ676" s="50"/>
      <c r="SK676" s="50"/>
      <c r="SL676" s="50"/>
      <c r="SM676" s="50"/>
      <c r="SN676" s="50"/>
      <c r="SO676" s="50"/>
      <c r="SP676" s="50"/>
      <c r="SQ676" s="50"/>
      <c r="SR676" s="50"/>
      <c r="SS676" s="50"/>
      <c r="ST676" s="50"/>
      <c r="SU676" s="50"/>
      <c r="SV676" s="50"/>
      <c r="SW676" s="50"/>
      <c r="SX676" s="50"/>
      <c r="SY676" s="50"/>
      <c r="SZ676" s="50"/>
      <c r="TA676" s="50"/>
      <c r="TB676" s="50"/>
      <c r="TC676" s="50"/>
      <c r="TD676" s="50"/>
      <c r="TE676" s="50"/>
      <c r="TF676" s="50"/>
      <c r="TG676" s="50"/>
      <c r="TH676" s="50"/>
      <c r="TI676" s="50"/>
      <c r="TJ676" s="50"/>
      <c r="TK676" s="50"/>
      <c r="TL676" s="50"/>
      <c r="TM676" s="50"/>
      <c r="TN676" s="50"/>
      <c r="TO676" s="50"/>
      <c r="TP676" s="50"/>
      <c r="TQ676" s="50"/>
      <c r="TR676" s="50"/>
      <c r="TS676" s="50"/>
      <c r="TT676" s="50"/>
      <c r="TU676" s="50"/>
      <c r="TV676" s="50"/>
      <c r="TW676" s="50"/>
      <c r="TX676" s="50"/>
      <c r="TY676" s="50"/>
      <c r="TZ676" s="50"/>
      <c r="UA676" s="50"/>
      <c r="UB676" s="50"/>
      <c r="UC676" s="50"/>
      <c r="UD676" s="50"/>
      <c r="UE676" s="50"/>
      <c r="UF676" s="50"/>
      <c r="UG676" s="50"/>
      <c r="UH676" s="50"/>
      <c r="UI676" s="50"/>
      <c r="UJ676" s="50"/>
      <c r="UK676" s="50"/>
      <c r="UL676" s="50"/>
      <c r="UM676" s="50"/>
      <c r="UN676" s="50"/>
      <c r="UO676" s="50"/>
      <c r="UP676" s="50"/>
      <c r="UQ676" s="50"/>
      <c r="UR676" s="50"/>
      <c r="US676" s="50"/>
      <c r="UT676" s="50"/>
      <c r="UU676" s="50"/>
      <c r="UV676" s="50"/>
      <c r="UW676" s="50"/>
      <c r="UX676" s="50"/>
      <c r="UY676" s="50"/>
      <c r="UZ676" s="50"/>
      <c r="VA676" s="50"/>
      <c r="VB676" s="50"/>
      <c r="VC676" s="50"/>
      <c r="VD676" s="50"/>
      <c r="VE676" s="50"/>
      <c r="VF676" s="50"/>
      <c r="VG676" s="50"/>
      <c r="VH676" s="50"/>
      <c r="VI676" s="50"/>
      <c r="VJ676" s="50"/>
      <c r="VK676" s="50"/>
      <c r="VL676" s="50"/>
      <c r="VM676" s="50"/>
      <c r="VN676" s="50"/>
      <c r="VO676" s="50"/>
      <c r="VP676" s="50"/>
      <c r="VQ676" s="50"/>
      <c r="VR676" s="50"/>
      <c r="VS676" s="50"/>
      <c r="VT676" s="50"/>
      <c r="VU676" s="50"/>
      <c r="VV676" s="50"/>
      <c r="VW676" s="50"/>
      <c r="VX676" s="50"/>
      <c r="VY676" s="50"/>
      <c r="VZ676" s="50"/>
      <c r="WA676" s="50"/>
      <c r="WB676" s="50"/>
      <c r="WC676" s="50"/>
      <c r="WD676" s="50"/>
      <c r="WE676" s="50"/>
      <c r="WF676" s="50"/>
      <c r="WG676" s="50"/>
      <c r="WH676" s="50"/>
      <c r="WI676" s="50"/>
      <c r="WJ676" s="50"/>
      <c r="WK676" s="50"/>
      <c r="WL676" s="50"/>
      <c r="WM676" s="50"/>
      <c r="WN676" s="50"/>
      <c r="WO676" s="50"/>
      <c r="WP676" s="50"/>
      <c r="WQ676" s="50"/>
      <c r="WR676" s="50"/>
      <c r="WS676" s="50"/>
      <c r="WT676" s="50"/>
      <c r="WU676" s="50"/>
      <c r="WV676" s="50"/>
      <c r="WW676" s="50"/>
      <c r="WX676" s="50"/>
      <c r="WY676" s="50"/>
      <c r="WZ676" s="50"/>
      <c r="XA676" s="50"/>
      <c r="XB676" s="50"/>
      <c r="XC676" s="50"/>
      <c r="XD676" s="50"/>
      <c r="XE676" s="50"/>
      <c r="XF676" s="50"/>
      <c r="XG676" s="50"/>
      <c r="XH676" s="50"/>
      <c r="XI676" s="50"/>
      <c r="XJ676" s="50"/>
      <c r="XK676" s="50"/>
      <c r="XL676" s="50"/>
      <c r="XM676" s="50"/>
      <c r="XN676" s="50"/>
      <c r="XO676" s="50"/>
      <c r="XP676" s="50"/>
      <c r="XQ676" s="50"/>
      <c r="XR676" s="50"/>
      <c r="XS676" s="50"/>
      <c r="XT676" s="50"/>
      <c r="XU676" s="50"/>
      <c r="XV676" s="50"/>
      <c r="XW676" s="50"/>
      <c r="XX676" s="50"/>
      <c r="XY676" s="50"/>
      <c r="XZ676" s="50"/>
      <c r="YA676" s="50"/>
      <c r="YB676" s="50"/>
      <c r="YC676" s="50"/>
      <c r="YD676" s="50"/>
      <c r="YE676" s="50"/>
      <c r="YF676" s="50"/>
      <c r="YG676" s="50"/>
      <c r="YH676" s="50"/>
      <c r="YI676" s="50"/>
      <c r="YJ676" s="50"/>
      <c r="YK676" s="50"/>
      <c r="YL676" s="50"/>
      <c r="YM676" s="50"/>
      <c r="YN676" s="50"/>
      <c r="YO676" s="50"/>
      <c r="YP676" s="50"/>
      <c r="YQ676" s="50"/>
      <c r="YR676" s="50"/>
      <c r="YS676" s="50"/>
      <c r="YT676" s="50"/>
      <c r="YU676" s="50"/>
      <c r="YV676" s="50"/>
      <c r="YW676" s="50"/>
      <c r="YX676" s="50"/>
      <c r="YY676" s="50"/>
      <c r="YZ676" s="50"/>
      <c r="ZA676" s="50"/>
      <c r="ZB676" s="50"/>
      <c r="ZC676" s="50"/>
      <c r="ZD676" s="50"/>
      <c r="ZE676" s="50"/>
      <c r="ZF676" s="50"/>
      <c r="ZG676" s="50"/>
      <c r="ZH676" s="50"/>
      <c r="ZI676" s="50"/>
      <c r="ZJ676" s="50"/>
      <c r="ZK676" s="50"/>
      <c r="ZL676" s="50"/>
      <c r="ZM676" s="50"/>
      <c r="ZN676" s="50"/>
      <c r="ZO676" s="50"/>
      <c r="ZP676" s="50"/>
      <c r="ZQ676" s="50"/>
      <c r="ZR676" s="50"/>
      <c r="ZS676" s="50"/>
      <c r="ZT676" s="50"/>
      <c r="ZU676" s="50"/>
      <c r="ZV676" s="50"/>
      <c r="ZW676" s="50"/>
      <c r="ZX676" s="50"/>
      <c r="ZY676" s="50"/>
      <c r="ZZ676" s="50"/>
      <c r="AAA676" s="50"/>
      <c r="AAB676" s="50"/>
      <c r="AAC676" s="50"/>
      <c r="AAD676" s="50"/>
      <c r="AAE676" s="50"/>
      <c r="AAF676" s="50"/>
      <c r="AAG676" s="50"/>
      <c r="AAH676" s="50"/>
      <c r="AAI676" s="50"/>
      <c r="AAJ676" s="50"/>
      <c r="AAK676" s="50"/>
      <c r="AAL676" s="50"/>
      <c r="AAM676" s="50"/>
      <c r="AAN676" s="50"/>
      <c r="AAO676" s="50"/>
      <c r="AAP676" s="50"/>
      <c r="AAQ676" s="50"/>
      <c r="AAR676" s="50"/>
      <c r="AAS676" s="50"/>
      <c r="AAT676" s="50"/>
      <c r="AAU676" s="50"/>
      <c r="AAV676" s="50"/>
      <c r="AAW676" s="50"/>
      <c r="AAX676" s="50"/>
      <c r="AAY676" s="50"/>
      <c r="AAZ676" s="50"/>
      <c r="ABA676" s="50"/>
      <c r="ABB676" s="50"/>
      <c r="ABC676" s="50"/>
      <c r="ABD676" s="50"/>
      <c r="ABE676" s="50"/>
      <c r="ABF676" s="50"/>
      <c r="ABG676" s="50"/>
      <c r="ABH676" s="50"/>
    </row>
    <row r="677" spans="1:736" s="50" customFormat="1" ht="45.75" customHeight="1">
      <c r="A677" s="571">
        <f>1+A676</f>
        <v>675</v>
      </c>
      <c r="B677" s="402" t="s">
        <v>6782</v>
      </c>
      <c r="C677" s="202" t="s">
        <v>6783</v>
      </c>
      <c r="D677" s="205" t="s">
        <v>108</v>
      </c>
      <c r="E677" s="202">
        <v>45532</v>
      </c>
      <c r="F677" s="203">
        <v>45537</v>
      </c>
      <c r="G677" s="203">
        <v>45657</v>
      </c>
      <c r="H677" s="201" t="s">
        <v>416</v>
      </c>
      <c r="I677" s="206" t="s">
        <v>5874</v>
      </c>
      <c r="J677" s="201" t="s">
        <v>6784</v>
      </c>
      <c r="K677" s="271">
        <v>1052386211</v>
      </c>
      <c r="L677" s="201">
        <v>4</v>
      </c>
      <c r="M677" s="272" t="s">
        <v>844</v>
      </c>
      <c r="N677" s="208" t="s">
        <v>98</v>
      </c>
      <c r="O677" s="218" t="s">
        <v>2287</v>
      </c>
      <c r="P677" s="201" t="s">
        <v>6785</v>
      </c>
      <c r="Q677" s="201" t="s">
        <v>6786</v>
      </c>
      <c r="R677" s="210">
        <f>+G677-F677</f>
        <v>120</v>
      </c>
      <c r="S677" s="201" t="s">
        <v>6787</v>
      </c>
      <c r="T677" s="273">
        <v>41000000</v>
      </c>
      <c r="U677" s="274" t="s">
        <v>6788</v>
      </c>
      <c r="V677" s="273">
        <f>+T677</f>
        <v>41000000</v>
      </c>
      <c r="W677" s="275">
        <v>45533</v>
      </c>
      <c r="X677" s="276" t="s">
        <v>473</v>
      </c>
      <c r="Y677" s="313">
        <f>+Z677+AA677+AB677</f>
        <v>41000000</v>
      </c>
      <c r="Z677" s="215">
        <f>+V677</f>
        <v>41000000</v>
      </c>
      <c r="AA677" s="216">
        <v>0</v>
      </c>
      <c r="AB677" s="217">
        <f>+AC677+AD677+AE677+AF677+AG677+AH677+AI677+AJ677</f>
        <v>0</v>
      </c>
      <c r="AC677" s="216">
        <v>0</v>
      </c>
      <c r="AD677" s="216">
        <v>0</v>
      </c>
      <c r="AE677" s="216">
        <v>0</v>
      </c>
      <c r="AF677" s="216">
        <v>0</v>
      </c>
      <c r="AG677" s="216">
        <v>0</v>
      </c>
      <c r="AH677" s="216">
        <v>0</v>
      </c>
      <c r="AI677" s="216">
        <v>0</v>
      </c>
      <c r="AJ677" s="216">
        <v>0</v>
      </c>
      <c r="AK677" s="209" t="s">
        <v>104</v>
      </c>
      <c r="AL677" s="191" t="s">
        <v>6789</v>
      </c>
      <c r="AM677" s="201" t="s">
        <v>6790</v>
      </c>
      <c r="AN677" s="207">
        <v>35254545</v>
      </c>
      <c r="AO677" s="209" t="s">
        <v>114</v>
      </c>
      <c r="AP677" s="201" t="s">
        <v>114</v>
      </c>
      <c r="AQ677" s="277" t="s">
        <v>114</v>
      </c>
      <c r="AR677" s="209" t="s">
        <v>114</v>
      </c>
      <c r="AS677" s="201" t="s">
        <v>109</v>
      </c>
      <c r="AT677" s="209" t="s">
        <v>109</v>
      </c>
      <c r="AU677" s="209" t="s">
        <v>392</v>
      </c>
      <c r="AV677" s="201"/>
      <c r="AW677" s="201"/>
      <c r="AX677" s="201" t="s">
        <v>109</v>
      </c>
      <c r="AY677" s="201" t="s">
        <v>108</v>
      </c>
      <c r="AZ677" s="240"/>
      <c r="BA677" s="201"/>
      <c r="BB677" s="241"/>
      <c r="BC677" s="240"/>
      <c r="BD677" s="210"/>
      <c r="BE677" s="210"/>
      <c r="BF677" s="210"/>
      <c r="BG677" s="240"/>
      <c r="BH677" s="221">
        <f>T677+BB677</f>
        <v>41000000</v>
      </c>
      <c r="BI677" s="304" t="s">
        <v>135</v>
      </c>
      <c r="BJ677" s="155"/>
      <c r="BK677" s="155" t="s">
        <v>114</v>
      </c>
      <c r="BL677" s="155"/>
      <c r="BM677" s="161" t="s">
        <v>6377</v>
      </c>
      <c r="BN677" s="64" t="s">
        <v>115</v>
      </c>
      <c r="BO677" s="23">
        <v>36</v>
      </c>
      <c r="BP677" s="23">
        <v>32498</v>
      </c>
      <c r="BQ677" s="23" t="s">
        <v>109</v>
      </c>
      <c r="BR677" s="23" t="s">
        <v>114</v>
      </c>
      <c r="BS677" s="23" t="s">
        <v>114</v>
      </c>
      <c r="BT677" s="23" t="s">
        <v>114</v>
      </c>
      <c r="BU677" s="61" t="s">
        <v>6791</v>
      </c>
      <c r="BV677" s="23">
        <v>3115746184</v>
      </c>
      <c r="BW677" s="65" t="s">
        <v>6792</v>
      </c>
      <c r="BX677" s="29" t="s">
        <v>118</v>
      </c>
      <c r="BY677" s="23" t="s">
        <v>119</v>
      </c>
      <c r="BZ677" s="66">
        <v>69584353490</v>
      </c>
      <c r="CA677" s="223" t="s">
        <v>109</v>
      </c>
      <c r="CB677" s="223" t="s">
        <v>109</v>
      </c>
      <c r="CC677" s="223" t="s">
        <v>109</v>
      </c>
      <c r="CD677" s="294"/>
      <c r="CE677" s="294"/>
      <c r="CF677" s="294"/>
      <c r="CG677" s="223"/>
      <c r="CH677" s="223"/>
      <c r="CI677" s="223"/>
      <c r="CJ677" s="223"/>
      <c r="CK677" s="223"/>
      <c r="CL677" s="223"/>
      <c r="CM677" s="303"/>
      <c r="CN677" s="223"/>
      <c r="CO677" s="297"/>
    </row>
    <row r="678" spans="1:736" s="50" customFormat="1" ht="45.75" customHeight="1">
      <c r="A678" s="571">
        <f>1+A677</f>
        <v>676</v>
      </c>
      <c r="B678" s="402" t="s">
        <v>6793</v>
      </c>
      <c r="C678" s="202" t="s">
        <v>6794</v>
      </c>
      <c r="D678" s="205" t="s">
        <v>108</v>
      </c>
      <c r="E678" s="202">
        <v>45532</v>
      </c>
      <c r="F678" s="203">
        <v>45537</v>
      </c>
      <c r="G678" s="203">
        <v>45657</v>
      </c>
      <c r="H678" s="201" t="s">
        <v>416</v>
      </c>
      <c r="I678" s="206" t="s">
        <v>5874</v>
      </c>
      <c r="J678" s="201" t="s">
        <v>6795</v>
      </c>
      <c r="K678" s="271">
        <v>80006850</v>
      </c>
      <c r="L678" s="201">
        <v>2</v>
      </c>
      <c r="M678" s="272" t="s">
        <v>844</v>
      </c>
      <c r="N678" s="208" t="s">
        <v>98</v>
      </c>
      <c r="O678" s="218" t="s">
        <v>2287</v>
      </c>
      <c r="P678" s="201" t="s">
        <v>6785</v>
      </c>
      <c r="Q678" s="201" t="s">
        <v>6796</v>
      </c>
      <c r="R678" s="210">
        <f>+G678-F678</f>
        <v>120</v>
      </c>
      <c r="S678" s="201" t="s">
        <v>6787</v>
      </c>
      <c r="T678" s="273">
        <v>41000000</v>
      </c>
      <c r="U678" s="274" t="s">
        <v>6797</v>
      </c>
      <c r="V678" s="273">
        <f>+T678</f>
        <v>41000000</v>
      </c>
      <c r="W678" s="275">
        <v>45533</v>
      </c>
      <c r="X678" s="276" t="s">
        <v>473</v>
      </c>
      <c r="Y678" s="313">
        <f>+Z678+AA678+AB678</f>
        <v>41000000</v>
      </c>
      <c r="Z678" s="215">
        <f>+V678</f>
        <v>41000000</v>
      </c>
      <c r="AA678" s="216">
        <v>0</v>
      </c>
      <c r="AB678" s="217">
        <f>+AC678+AD678+AE678+AF678+AG678+AH678+AI678+AJ678</f>
        <v>0</v>
      </c>
      <c r="AC678" s="216">
        <v>0</v>
      </c>
      <c r="AD678" s="216">
        <v>0</v>
      </c>
      <c r="AE678" s="216">
        <v>0</v>
      </c>
      <c r="AF678" s="216">
        <v>0</v>
      </c>
      <c r="AG678" s="216">
        <v>0</v>
      </c>
      <c r="AH678" s="216">
        <v>0</v>
      </c>
      <c r="AI678" s="216">
        <v>0</v>
      </c>
      <c r="AJ678" s="216">
        <v>0</v>
      </c>
      <c r="AK678" s="209" t="s">
        <v>104</v>
      </c>
      <c r="AL678" s="191" t="s">
        <v>6798</v>
      </c>
      <c r="AM678" s="201" t="s">
        <v>6790</v>
      </c>
      <c r="AN678" s="207">
        <v>35254545</v>
      </c>
      <c r="AO678" s="209" t="s">
        <v>114</v>
      </c>
      <c r="AP678" s="201" t="s">
        <v>114</v>
      </c>
      <c r="AQ678" s="277" t="s">
        <v>114</v>
      </c>
      <c r="AR678" s="209" t="s">
        <v>114</v>
      </c>
      <c r="AS678" s="201" t="s">
        <v>109</v>
      </c>
      <c r="AT678" s="209" t="s">
        <v>109</v>
      </c>
      <c r="AU678" s="209" t="s">
        <v>392</v>
      </c>
      <c r="AV678" s="201"/>
      <c r="AW678" s="201"/>
      <c r="AX678" s="201" t="s">
        <v>109</v>
      </c>
      <c r="AY678" s="201" t="s">
        <v>108</v>
      </c>
      <c r="AZ678" s="240"/>
      <c r="BA678" s="201"/>
      <c r="BB678" s="241"/>
      <c r="BC678" s="240"/>
      <c r="BD678" s="210"/>
      <c r="BE678" s="210"/>
      <c r="BF678" s="210"/>
      <c r="BG678" s="240"/>
      <c r="BH678" s="221">
        <f>T678+BB678</f>
        <v>41000000</v>
      </c>
      <c r="BI678" s="304" t="s">
        <v>135</v>
      </c>
      <c r="BJ678" s="201"/>
      <c r="BK678" s="201" t="s">
        <v>114</v>
      </c>
      <c r="BL678" s="201"/>
      <c r="BM678" s="161" t="s">
        <v>6377</v>
      </c>
      <c r="BN678" s="64" t="s">
        <v>115</v>
      </c>
      <c r="BO678" s="23">
        <v>44</v>
      </c>
      <c r="BP678" s="23">
        <v>29184</v>
      </c>
      <c r="BQ678" s="23" t="s">
        <v>109</v>
      </c>
      <c r="BR678" s="23" t="s">
        <v>114</v>
      </c>
      <c r="BS678" s="23" t="s">
        <v>114</v>
      </c>
      <c r="BT678" s="23" t="s">
        <v>114</v>
      </c>
      <c r="BU678" s="61" t="s">
        <v>6799</v>
      </c>
      <c r="BV678" s="23">
        <v>3142628898</v>
      </c>
      <c r="BW678" s="65" t="s">
        <v>6800</v>
      </c>
      <c r="BX678" s="29" t="s">
        <v>118</v>
      </c>
      <c r="BY678" s="23" t="s">
        <v>119</v>
      </c>
      <c r="BZ678" s="66">
        <v>66734611761</v>
      </c>
      <c r="CA678" s="223" t="s">
        <v>109</v>
      </c>
      <c r="CB678" s="223" t="s">
        <v>109</v>
      </c>
      <c r="CC678" s="223" t="s">
        <v>109</v>
      </c>
      <c r="CD678" s="294"/>
      <c r="CE678" s="294"/>
      <c r="CF678" s="294"/>
      <c r="CG678" s="223"/>
      <c r="CH678" s="223"/>
      <c r="CI678" s="223"/>
      <c r="CJ678" s="223"/>
      <c r="CK678" s="223"/>
      <c r="CL678" s="223"/>
      <c r="CM678" s="303"/>
      <c r="CN678" s="223"/>
      <c r="CO678" s="297"/>
    </row>
    <row r="679" spans="1:736" s="50" customFormat="1" ht="45.75" customHeight="1">
      <c r="A679" s="589">
        <f>1+A678</f>
        <v>677</v>
      </c>
      <c r="B679" s="403" t="s">
        <v>6801</v>
      </c>
      <c r="C679" s="156" t="s">
        <v>6802</v>
      </c>
      <c r="D679" s="156" t="s">
        <v>6699</v>
      </c>
      <c r="E679" s="156">
        <v>45532</v>
      </c>
      <c r="F679" s="156">
        <v>45534</v>
      </c>
      <c r="G679" s="156">
        <v>45644</v>
      </c>
      <c r="H679" s="156" t="s">
        <v>416</v>
      </c>
      <c r="I679" s="156" t="s">
        <v>180</v>
      </c>
      <c r="J679" s="156" t="s">
        <v>6803</v>
      </c>
      <c r="K679" s="251">
        <v>11200385</v>
      </c>
      <c r="L679" s="156">
        <v>9</v>
      </c>
      <c r="M679" s="156" t="s">
        <v>844</v>
      </c>
      <c r="N679" s="156" t="s">
        <v>98</v>
      </c>
      <c r="O679" s="156" t="s">
        <v>993</v>
      </c>
      <c r="P679" s="156" t="s">
        <v>6804</v>
      </c>
      <c r="Q679" s="156" t="s">
        <v>6730</v>
      </c>
      <c r="R679" s="143">
        <f>+G679-F679</f>
        <v>110</v>
      </c>
      <c r="S679" s="134" t="s">
        <v>6136</v>
      </c>
      <c r="T679" s="253">
        <v>13970000</v>
      </c>
      <c r="U679" s="156" t="s">
        <v>6805</v>
      </c>
      <c r="V679" s="253">
        <f>+T679</f>
        <v>13970000</v>
      </c>
      <c r="W679" s="156">
        <v>45533</v>
      </c>
      <c r="X679" s="156" t="s">
        <v>473</v>
      </c>
      <c r="Y679" s="317">
        <f>+Z679+AA679+AB679</f>
        <v>13970000</v>
      </c>
      <c r="Z679" s="156">
        <f>+V679</f>
        <v>13970000</v>
      </c>
      <c r="AA679" s="156">
        <v>0</v>
      </c>
      <c r="AB679" s="156">
        <f>+AC679+AD679+AE679+AF679+AG679+AH679+AI679+AJ679</f>
        <v>0</v>
      </c>
      <c r="AC679" s="156">
        <v>0</v>
      </c>
      <c r="AD679" s="156">
        <v>0</v>
      </c>
      <c r="AE679" s="156">
        <v>0</v>
      </c>
      <c r="AF679" s="156">
        <v>0</v>
      </c>
      <c r="AG679" s="156">
        <v>0</v>
      </c>
      <c r="AH679" s="156">
        <v>0</v>
      </c>
      <c r="AI679" s="156">
        <v>0</v>
      </c>
      <c r="AJ679" s="156">
        <v>0</v>
      </c>
      <c r="AK679" s="156" t="s">
        <v>104</v>
      </c>
      <c r="AL679" s="103" t="s">
        <v>6806</v>
      </c>
      <c r="AM679" s="156" t="s">
        <v>6807</v>
      </c>
      <c r="AN679" s="156">
        <v>74182269</v>
      </c>
      <c r="AO679" s="156" t="s">
        <v>114</v>
      </c>
      <c r="AP679" s="156" t="s">
        <v>114</v>
      </c>
      <c r="AQ679" s="156" t="s">
        <v>114</v>
      </c>
      <c r="AR679" s="156" t="s">
        <v>114</v>
      </c>
      <c r="AS679" s="156" t="s">
        <v>109</v>
      </c>
      <c r="AT679" s="156" t="s">
        <v>109</v>
      </c>
      <c r="AU679" s="156" t="s">
        <v>392</v>
      </c>
      <c r="AV679" s="156"/>
      <c r="AW679" s="156"/>
      <c r="AX679" s="156" t="s">
        <v>109</v>
      </c>
      <c r="AY679" s="156" t="s">
        <v>108</v>
      </c>
      <c r="AZ679" s="156"/>
      <c r="BA679" s="156"/>
      <c r="BB679" s="156"/>
      <c r="BC679" s="156"/>
      <c r="BD679" s="156"/>
      <c r="BE679" s="156"/>
      <c r="BF679" s="156"/>
      <c r="BG679" s="156"/>
      <c r="BH679" s="153">
        <f>T679+BB679</f>
        <v>13970000</v>
      </c>
      <c r="BI679" s="437" t="s">
        <v>259</v>
      </c>
      <c r="BJ679" s="295"/>
      <c r="BK679" s="295" t="s">
        <v>114</v>
      </c>
      <c r="BL679" s="295"/>
      <c r="BM679" s="161" t="s">
        <v>2539</v>
      </c>
      <c r="BN679" s="156" t="s">
        <v>115</v>
      </c>
      <c r="BO679" s="156">
        <v>49</v>
      </c>
      <c r="BP679" s="156">
        <v>27430</v>
      </c>
      <c r="BQ679" s="156" t="s">
        <v>109</v>
      </c>
      <c r="BR679" s="156" t="s">
        <v>114</v>
      </c>
      <c r="BS679" s="156" t="s">
        <v>114</v>
      </c>
      <c r="BT679" s="156" t="s">
        <v>114</v>
      </c>
      <c r="BU679" s="156" t="s">
        <v>6808</v>
      </c>
      <c r="BV679" s="156">
        <v>3125600147</v>
      </c>
      <c r="BW679" s="156" t="s">
        <v>6809</v>
      </c>
      <c r="BX679" s="156" t="s">
        <v>118</v>
      </c>
      <c r="BY679" s="156" t="s">
        <v>119</v>
      </c>
      <c r="BZ679" s="156">
        <v>33771456346</v>
      </c>
      <c r="CA679" s="157" t="s">
        <v>109</v>
      </c>
      <c r="CB679" s="157" t="s">
        <v>109</v>
      </c>
      <c r="CC679" s="157" t="s">
        <v>109</v>
      </c>
      <c r="CD679" s="157" t="s">
        <v>109</v>
      </c>
      <c r="CE679" s="156"/>
      <c r="CF679" s="156"/>
      <c r="CG679" s="156"/>
      <c r="CH679" s="156"/>
      <c r="CI679" s="156"/>
      <c r="CJ679" s="156"/>
      <c r="CK679" s="156"/>
      <c r="CL679" s="156"/>
      <c r="CM679" s="157" t="s">
        <v>109</v>
      </c>
      <c r="CN679" s="156"/>
    </row>
    <row r="680" spans="1:736" s="50" customFormat="1" ht="45.75" customHeight="1">
      <c r="A680" s="589">
        <f>1+A679</f>
        <v>678</v>
      </c>
      <c r="B680" s="403" t="s">
        <v>6810</v>
      </c>
      <c r="C680" s="156" t="s">
        <v>6811</v>
      </c>
      <c r="D680" s="156" t="s">
        <v>6692</v>
      </c>
      <c r="E680" s="156">
        <v>45532</v>
      </c>
      <c r="F680" s="156">
        <v>45534</v>
      </c>
      <c r="G680" s="156">
        <v>45646</v>
      </c>
      <c r="H680" s="156" t="s">
        <v>416</v>
      </c>
      <c r="I680" s="156" t="s">
        <v>180</v>
      </c>
      <c r="J680" s="156" t="s">
        <v>3926</v>
      </c>
      <c r="K680" s="251">
        <v>1000940893</v>
      </c>
      <c r="L680" s="156">
        <v>4</v>
      </c>
      <c r="M680" s="156" t="s">
        <v>844</v>
      </c>
      <c r="N680" s="156" t="s">
        <v>98</v>
      </c>
      <c r="O680" s="156" t="s">
        <v>5700</v>
      </c>
      <c r="P680" s="156" t="s">
        <v>6812</v>
      </c>
      <c r="Q680" s="156" t="s">
        <v>6504</v>
      </c>
      <c r="R680" s="143">
        <f>+G680-F680</f>
        <v>112</v>
      </c>
      <c r="S680" s="134" t="s">
        <v>6813</v>
      </c>
      <c r="T680" s="253">
        <v>14432000</v>
      </c>
      <c r="U680" s="156" t="s">
        <v>6814</v>
      </c>
      <c r="V680" s="253">
        <f>+T680</f>
        <v>14432000</v>
      </c>
      <c r="W680" s="156">
        <v>45533</v>
      </c>
      <c r="X680" s="156" t="s">
        <v>473</v>
      </c>
      <c r="Y680" s="317">
        <f>+Z680+AA680+AB680</f>
        <v>14432000</v>
      </c>
      <c r="Z680" s="156">
        <f>+V680</f>
        <v>14432000</v>
      </c>
      <c r="AA680" s="156">
        <v>0</v>
      </c>
      <c r="AB680" s="156">
        <f>+AC680+AD680+AE680+AF680+AG680+AH680+AI680+AJ680</f>
        <v>0</v>
      </c>
      <c r="AC680" s="156">
        <v>0</v>
      </c>
      <c r="AD680" s="156">
        <v>0</v>
      </c>
      <c r="AE680" s="156">
        <v>0</v>
      </c>
      <c r="AF680" s="156">
        <v>0</v>
      </c>
      <c r="AG680" s="156">
        <v>0</v>
      </c>
      <c r="AH680" s="156">
        <v>0</v>
      </c>
      <c r="AI680" s="156">
        <v>0</v>
      </c>
      <c r="AJ680" s="156">
        <v>0</v>
      </c>
      <c r="AK680" s="156" t="s">
        <v>104</v>
      </c>
      <c r="AL680" s="103" t="s">
        <v>6815</v>
      </c>
      <c r="AM680" s="156" t="s">
        <v>6634</v>
      </c>
      <c r="AN680" s="156">
        <v>80440818</v>
      </c>
      <c r="AO680" s="156" t="s">
        <v>114</v>
      </c>
      <c r="AP680" s="156" t="s">
        <v>114</v>
      </c>
      <c r="AQ680" s="156" t="s">
        <v>114</v>
      </c>
      <c r="AR680" s="156" t="s">
        <v>114</v>
      </c>
      <c r="AS680" s="156" t="s">
        <v>109</v>
      </c>
      <c r="AT680" s="156" t="s">
        <v>109</v>
      </c>
      <c r="AU680" s="156" t="s">
        <v>392</v>
      </c>
      <c r="AV680" s="156"/>
      <c r="AW680" s="156"/>
      <c r="AX680" s="156" t="s">
        <v>109</v>
      </c>
      <c r="AY680" s="156" t="s">
        <v>108</v>
      </c>
      <c r="AZ680" s="156"/>
      <c r="BA680" s="156"/>
      <c r="BB680" s="156"/>
      <c r="BC680" s="156"/>
      <c r="BD680" s="156"/>
      <c r="BE680" s="156"/>
      <c r="BF680" s="156"/>
      <c r="BG680" s="156"/>
      <c r="BH680" s="153">
        <f>T680+BB680</f>
        <v>14432000</v>
      </c>
      <c r="BI680" s="296" t="s">
        <v>135</v>
      </c>
      <c r="BJ680" s="240"/>
      <c r="BK680" s="240" t="s">
        <v>114</v>
      </c>
      <c r="BL680" s="240"/>
      <c r="BM680" s="161" t="s">
        <v>136</v>
      </c>
      <c r="BN680" s="156" t="s">
        <v>115</v>
      </c>
      <c r="BO680" s="156">
        <v>22</v>
      </c>
      <c r="BP680" s="156">
        <v>37217</v>
      </c>
      <c r="BQ680" s="156" t="s">
        <v>109</v>
      </c>
      <c r="BR680" s="156" t="s">
        <v>114</v>
      </c>
      <c r="BS680" s="156" t="s">
        <v>114</v>
      </c>
      <c r="BT680" s="156" t="s">
        <v>114</v>
      </c>
      <c r="BU680" s="156" t="s">
        <v>6816</v>
      </c>
      <c r="BV680" s="156">
        <v>3229478260</v>
      </c>
      <c r="BW680" s="156" t="s">
        <v>3934</v>
      </c>
      <c r="BX680" s="156" t="s">
        <v>118</v>
      </c>
      <c r="BY680" s="156" t="s">
        <v>119</v>
      </c>
      <c r="BZ680" s="156">
        <v>91252890004</v>
      </c>
      <c r="CA680" s="157" t="s">
        <v>109</v>
      </c>
      <c r="CB680" s="157" t="s">
        <v>109</v>
      </c>
      <c r="CC680" s="157" t="s">
        <v>109</v>
      </c>
      <c r="CD680" s="157" t="s">
        <v>109</v>
      </c>
      <c r="CE680" s="156"/>
      <c r="CF680" s="156"/>
      <c r="CG680" s="156"/>
      <c r="CH680" s="156"/>
      <c r="CI680" s="156"/>
      <c r="CJ680" s="156"/>
      <c r="CK680" s="156"/>
      <c r="CL680" s="156"/>
      <c r="CM680" s="157" t="s">
        <v>109</v>
      </c>
      <c r="CN680" s="156"/>
      <c r="CO680" s="297"/>
      <c r="CP680" s="297"/>
      <c r="CQ680" s="297"/>
      <c r="CR680" s="297"/>
      <c r="GV680" s="328"/>
      <c r="GW680" s="328"/>
      <c r="GX680" s="328"/>
      <c r="GY680" s="328"/>
      <c r="GZ680" s="328"/>
      <c r="HA680" s="328"/>
      <c r="HB680" s="328"/>
      <c r="HC680" s="328"/>
      <c r="HD680" s="328"/>
      <c r="HE680" s="328"/>
      <c r="HF680" s="328"/>
      <c r="HG680" s="328"/>
      <c r="HH680" s="328"/>
      <c r="HI680" s="328"/>
      <c r="HJ680" s="328"/>
      <c r="HK680" s="328"/>
      <c r="HL680" s="328"/>
      <c r="HM680" s="328"/>
      <c r="HN680" s="328"/>
      <c r="HO680" s="328"/>
      <c r="HP680" s="328"/>
      <c r="HQ680" s="328"/>
      <c r="HR680" s="328"/>
      <c r="HS680" s="328"/>
      <c r="HT680" s="328"/>
      <c r="HU680" s="328"/>
      <c r="HV680" s="328"/>
      <c r="HW680" s="328"/>
      <c r="HX680" s="328"/>
      <c r="HY680" s="328"/>
      <c r="HZ680" s="328"/>
      <c r="IA680" s="328"/>
      <c r="IB680" s="328"/>
      <c r="IC680" s="328"/>
      <c r="ID680" s="328"/>
      <c r="IE680" s="328"/>
      <c r="IF680" s="328"/>
      <c r="IG680" s="328"/>
      <c r="IH680" s="328"/>
      <c r="II680" s="328"/>
      <c r="IJ680" s="328"/>
      <c r="IK680" s="328"/>
      <c r="IL680" s="328"/>
      <c r="IM680" s="328"/>
      <c r="IN680" s="328"/>
      <c r="IO680" s="328"/>
      <c r="IP680" s="328"/>
      <c r="IQ680" s="328"/>
      <c r="IR680" s="328"/>
      <c r="IS680" s="328"/>
      <c r="IT680" s="328"/>
      <c r="IU680" s="328"/>
      <c r="IV680" s="328"/>
      <c r="IW680" s="328"/>
      <c r="IX680" s="328"/>
      <c r="IY680" s="328"/>
      <c r="IZ680" s="328"/>
      <c r="JA680" s="328"/>
      <c r="JB680" s="328"/>
      <c r="JC680" s="328"/>
      <c r="JD680" s="328"/>
      <c r="JE680" s="328"/>
      <c r="JF680" s="328"/>
      <c r="JG680" s="328"/>
      <c r="JH680" s="328"/>
      <c r="JI680" s="328"/>
      <c r="JJ680" s="328"/>
      <c r="JK680" s="328"/>
      <c r="JL680" s="328"/>
      <c r="JM680" s="328"/>
      <c r="JN680" s="328"/>
      <c r="JO680" s="328"/>
      <c r="JP680" s="328"/>
      <c r="JQ680" s="328"/>
      <c r="JR680" s="328"/>
      <c r="JS680" s="328"/>
      <c r="JT680" s="328"/>
      <c r="JU680" s="328"/>
      <c r="JV680" s="328"/>
      <c r="JW680" s="328"/>
      <c r="JX680" s="328"/>
      <c r="JY680" s="328"/>
      <c r="JZ680" s="328"/>
      <c r="KA680" s="328"/>
      <c r="KB680" s="328"/>
      <c r="KC680" s="328"/>
      <c r="KD680" s="328"/>
      <c r="KE680" s="328"/>
      <c r="KF680" s="328"/>
      <c r="KG680" s="328"/>
      <c r="KH680" s="328"/>
      <c r="KI680" s="328"/>
      <c r="KJ680" s="328"/>
      <c r="KK680" s="328"/>
      <c r="KL680" s="328"/>
      <c r="KM680" s="328"/>
      <c r="KN680" s="328"/>
      <c r="KO680" s="328"/>
      <c r="KP680" s="328"/>
      <c r="KQ680" s="328"/>
      <c r="KR680" s="328"/>
      <c r="KS680" s="328"/>
      <c r="KT680" s="328"/>
      <c r="KU680" s="328"/>
      <c r="KV680" s="328"/>
      <c r="KW680" s="328"/>
      <c r="KX680" s="328"/>
      <c r="KY680" s="328"/>
      <c r="KZ680" s="328"/>
      <c r="LA680" s="328"/>
      <c r="LB680" s="328"/>
      <c r="LC680" s="328"/>
      <c r="LD680" s="328"/>
      <c r="LE680" s="328"/>
      <c r="LF680" s="328"/>
      <c r="LG680" s="328"/>
      <c r="LH680" s="328"/>
      <c r="LI680" s="328"/>
      <c r="LJ680" s="328"/>
      <c r="LK680" s="328"/>
      <c r="LL680" s="328"/>
      <c r="LM680" s="328"/>
      <c r="LN680" s="328"/>
      <c r="LO680" s="328"/>
      <c r="LP680" s="328"/>
      <c r="LQ680" s="328"/>
      <c r="LR680" s="328"/>
      <c r="LS680" s="328"/>
      <c r="LT680" s="328"/>
      <c r="LU680" s="328"/>
      <c r="LV680" s="328"/>
      <c r="LW680" s="328"/>
      <c r="LX680" s="328"/>
      <c r="LY680" s="328"/>
      <c r="LZ680" s="328"/>
      <c r="MA680" s="328"/>
      <c r="MB680" s="328"/>
      <c r="MC680" s="328"/>
      <c r="MD680" s="328"/>
      <c r="ME680" s="328"/>
      <c r="MF680" s="328"/>
      <c r="MG680" s="328"/>
      <c r="MH680" s="328"/>
      <c r="MI680" s="328"/>
      <c r="MJ680" s="328"/>
      <c r="MK680" s="328"/>
      <c r="ML680" s="328"/>
      <c r="MM680" s="328"/>
      <c r="MN680" s="328"/>
      <c r="MO680" s="328"/>
      <c r="MP680" s="328"/>
      <c r="MQ680" s="328"/>
      <c r="MR680" s="328"/>
      <c r="MS680" s="328"/>
      <c r="MT680" s="328"/>
      <c r="MU680" s="328"/>
      <c r="MV680" s="328"/>
      <c r="MW680" s="328"/>
      <c r="MX680" s="328"/>
      <c r="MY680" s="328"/>
      <c r="MZ680" s="328"/>
      <c r="NA680" s="328"/>
      <c r="NB680" s="328"/>
      <c r="NC680" s="328"/>
      <c r="ND680" s="328"/>
      <c r="NE680" s="328"/>
      <c r="NF680" s="328"/>
      <c r="NG680" s="328"/>
      <c r="NH680" s="328"/>
      <c r="NI680" s="328"/>
      <c r="NJ680" s="328"/>
      <c r="NK680" s="328"/>
      <c r="NL680" s="328"/>
      <c r="NM680" s="328"/>
      <c r="NN680" s="328"/>
      <c r="NO680" s="328"/>
      <c r="NP680" s="328"/>
      <c r="NQ680" s="328"/>
      <c r="NR680" s="328"/>
      <c r="NS680" s="328"/>
      <c r="NT680" s="328"/>
      <c r="NU680" s="328"/>
      <c r="NV680" s="328"/>
      <c r="NW680" s="328"/>
      <c r="NX680" s="328"/>
      <c r="NY680" s="328"/>
      <c r="NZ680" s="328"/>
      <c r="OA680" s="328"/>
      <c r="OB680" s="328"/>
      <c r="OC680" s="328"/>
      <c r="OD680" s="328"/>
      <c r="OE680" s="328"/>
      <c r="OF680" s="328"/>
      <c r="OG680" s="328"/>
      <c r="OH680" s="328"/>
      <c r="OI680" s="328"/>
      <c r="OJ680" s="328"/>
      <c r="OK680" s="328"/>
      <c r="OL680" s="328"/>
      <c r="OM680" s="328"/>
      <c r="ON680" s="328"/>
      <c r="OO680" s="328"/>
      <c r="OP680" s="328"/>
      <c r="OQ680" s="328"/>
      <c r="OR680" s="328"/>
      <c r="OS680" s="328"/>
      <c r="OT680" s="328"/>
      <c r="OU680" s="328"/>
      <c r="OV680" s="328"/>
      <c r="OW680" s="328"/>
      <c r="OX680" s="328"/>
      <c r="OY680" s="328"/>
      <c r="OZ680" s="328"/>
      <c r="PA680" s="328"/>
      <c r="PB680" s="328"/>
      <c r="PC680" s="328"/>
      <c r="PD680" s="328"/>
      <c r="PE680" s="328"/>
      <c r="PF680" s="328"/>
      <c r="PG680" s="328"/>
      <c r="PH680" s="328"/>
      <c r="PI680" s="328"/>
      <c r="PJ680" s="328"/>
      <c r="PK680" s="328"/>
      <c r="PL680" s="328"/>
      <c r="PM680" s="328"/>
      <c r="PN680" s="328"/>
      <c r="PO680" s="328"/>
      <c r="PP680" s="328"/>
      <c r="PQ680" s="328"/>
      <c r="PR680" s="328"/>
      <c r="PS680" s="328"/>
      <c r="PT680" s="328"/>
      <c r="PU680" s="328"/>
      <c r="PV680" s="328"/>
      <c r="PW680" s="328"/>
      <c r="PX680" s="328"/>
      <c r="PY680" s="328"/>
      <c r="PZ680" s="328"/>
      <c r="QA680" s="328"/>
      <c r="QB680" s="328"/>
      <c r="QC680" s="328"/>
      <c r="QD680" s="328"/>
      <c r="QE680" s="328"/>
      <c r="QF680" s="328"/>
      <c r="QG680" s="328"/>
      <c r="QH680" s="328"/>
      <c r="QI680" s="328"/>
      <c r="QJ680" s="328"/>
      <c r="QK680" s="328"/>
      <c r="QL680" s="328"/>
      <c r="QM680" s="328"/>
      <c r="QN680" s="328"/>
      <c r="QO680" s="328"/>
      <c r="QP680" s="328"/>
      <c r="QQ680" s="328"/>
      <c r="QR680" s="328"/>
      <c r="QS680" s="328"/>
      <c r="QT680" s="328"/>
      <c r="QU680" s="328"/>
      <c r="QV680" s="328"/>
      <c r="QW680" s="328"/>
      <c r="QX680" s="328"/>
      <c r="QY680" s="328"/>
      <c r="QZ680" s="328"/>
      <c r="RA680" s="328"/>
      <c r="RB680" s="328"/>
      <c r="RC680" s="328"/>
      <c r="RD680" s="328"/>
      <c r="RE680" s="328"/>
      <c r="RF680" s="328"/>
      <c r="RG680" s="328"/>
      <c r="RH680" s="328"/>
      <c r="RI680" s="328"/>
      <c r="RJ680" s="328"/>
      <c r="RK680" s="328"/>
      <c r="RL680" s="328"/>
      <c r="RM680" s="328"/>
      <c r="RN680" s="328"/>
      <c r="RO680" s="328"/>
      <c r="RP680" s="328"/>
      <c r="RQ680" s="328"/>
      <c r="RR680" s="328"/>
      <c r="RS680" s="328"/>
      <c r="RT680" s="328"/>
      <c r="RU680" s="328"/>
      <c r="RV680" s="328"/>
      <c r="RW680" s="328"/>
      <c r="RX680" s="328"/>
      <c r="RY680" s="328"/>
      <c r="RZ680" s="328"/>
      <c r="SA680" s="328"/>
      <c r="SB680" s="328"/>
      <c r="SC680" s="328"/>
      <c r="SD680" s="328"/>
      <c r="SE680" s="328"/>
      <c r="SF680" s="328"/>
      <c r="SG680" s="328"/>
      <c r="SH680" s="328"/>
      <c r="SI680" s="328"/>
      <c r="SJ680" s="328"/>
      <c r="SK680" s="328"/>
      <c r="SL680" s="328"/>
      <c r="SM680" s="328"/>
      <c r="SN680" s="328"/>
      <c r="SO680" s="328"/>
      <c r="SP680" s="328"/>
      <c r="SQ680" s="328"/>
      <c r="SR680" s="328"/>
      <c r="SS680" s="328"/>
      <c r="ST680" s="328"/>
      <c r="SU680" s="328"/>
      <c r="SV680" s="328"/>
      <c r="SW680" s="328"/>
      <c r="SX680" s="328"/>
      <c r="SY680" s="328"/>
      <c r="SZ680" s="328"/>
      <c r="TA680" s="328"/>
      <c r="TB680" s="328"/>
      <c r="TC680" s="328"/>
      <c r="TD680" s="328"/>
      <c r="TE680" s="328"/>
      <c r="TF680" s="328"/>
      <c r="TG680" s="328"/>
      <c r="TH680" s="328"/>
      <c r="TI680" s="328"/>
      <c r="TJ680" s="328"/>
      <c r="TK680" s="328"/>
      <c r="TL680" s="328"/>
      <c r="TM680" s="328"/>
      <c r="TN680" s="328"/>
      <c r="TO680" s="328"/>
      <c r="TP680" s="328"/>
      <c r="TQ680" s="328"/>
      <c r="TR680" s="328"/>
      <c r="TS680" s="328"/>
      <c r="TT680" s="328"/>
      <c r="TU680" s="328"/>
      <c r="TV680" s="328"/>
      <c r="TW680" s="328"/>
      <c r="TX680" s="328"/>
      <c r="TY680" s="328"/>
      <c r="TZ680" s="328"/>
      <c r="UA680" s="328"/>
      <c r="UB680" s="328"/>
      <c r="UC680" s="328"/>
      <c r="UD680" s="328"/>
      <c r="UE680" s="328"/>
      <c r="UF680" s="328"/>
      <c r="UG680" s="328"/>
      <c r="UH680" s="328"/>
      <c r="UI680" s="328"/>
      <c r="UJ680" s="328"/>
      <c r="UK680" s="328"/>
      <c r="UL680" s="328"/>
      <c r="UM680" s="328"/>
      <c r="UN680" s="328"/>
      <c r="UO680" s="328"/>
      <c r="UP680" s="328"/>
      <c r="UQ680" s="328"/>
      <c r="UR680" s="328"/>
      <c r="US680" s="328"/>
      <c r="UT680" s="328"/>
      <c r="UU680" s="328"/>
      <c r="UV680" s="328"/>
      <c r="UW680" s="328"/>
      <c r="UX680" s="328"/>
      <c r="UY680" s="328"/>
      <c r="UZ680" s="328"/>
      <c r="VA680" s="328"/>
      <c r="VB680" s="328"/>
      <c r="VC680" s="328"/>
      <c r="VD680" s="328"/>
      <c r="VE680" s="328"/>
      <c r="VF680" s="328"/>
      <c r="VG680" s="328"/>
      <c r="VH680" s="328"/>
      <c r="VI680" s="328"/>
      <c r="VJ680" s="328"/>
      <c r="VK680" s="328"/>
      <c r="VL680" s="328"/>
      <c r="VM680" s="328"/>
      <c r="VN680" s="328"/>
      <c r="VO680" s="328"/>
      <c r="VP680" s="328"/>
      <c r="VQ680" s="328"/>
      <c r="VR680" s="328"/>
      <c r="VS680" s="328"/>
      <c r="VT680" s="328"/>
      <c r="VU680" s="328"/>
      <c r="VV680" s="328"/>
      <c r="VW680" s="328"/>
      <c r="VX680" s="328"/>
      <c r="VY680" s="328"/>
      <c r="VZ680" s="328"/>
      <c r="WA680" s="328"/>
      <c r="WB680" s="328"/>
      <c r="WC680" s="328"/>
      <c r="WD680" s="328"/>
      <c r="WE680" s="328"/>
      <c r="WF680" s="328"/>
      <c r="WG680" s="328"/>
      <c r="WH680" s="328"/>
      <c r="WI680" s="328"/>
      <c r="WJ680" s="328"/>
      <c r="WK680" s="328"/>
      <c r="WL680" s="328"/>
      <c r="WM680" s="328"/>
      <c r="WN680" s="328"/>
      <c r="WO680" s="328"/>
      <c r="WP680" s="328"/>
      <c r="WQ680" s="328"/>
      <c r="WR680" s="328"/>
      <c r="WS680" s="328"/>
      <c r="WT680" s="328"/>
      <c r="WU680" s="328"/>
      <c r="WV680" s="328"/>
      <c r="WW680" s="328"/>
      <c r="WX680" s="328"/>
      <c r="WY680" s="328"/>
      <c r="WZ680" s="328"/>
      <c r="XA680" s="328"/>
      <c r="XB680" s="328"/>
      <c r="XC680" s="328"/>
      <c r="XD680" s="328"/>
      <c r="XE680" s="328"/>
      <c r="XF680" s="328"/>
      <c r="XG680" s="328"/>
      <c r="XH680" s="328"/>
      <c r="XI680" s="328"/>
      <c r="XJ680" s="328"/>
      <c r="XK680" s="328"/>
      <c r="XL680" s="328"/>
      <c r="XM680" s="328"/>
      <c r="XN680" s="328"/>
      <c r="XO680" s="328"/>
      <c r="XP680" s="328"/>
      <c r="XQ680" s="328"/>
      <c r="XR680" s="328"/>
      <c r="XS680" s="328"/>
      <c r="XT680" s="328"/>
      <c r="XU680" s="328"/>
      <c r="XV680" s="328"/>
      <c r="XW680" s="328"/>
      <c r="XX680" s="328"/>
      <c r="XY680" s="328"/>
      <c r="XZ680" s="328"/>
      <c r="YA680" s="328"/>
      <c r="YB680" s="328"/>
      <c r="YC680" s="328"/>
      <c r="YD680" s="328"/>
      <c r="YE680" s="328"/>
      <c r="YF680" s="328"/>
      <c r="YG680" s="328"/>
      <c r="YH680" s="328"/>
      <c r="YI680" s="328"/>
      <c r="YJ680" s="328"/>
      <c r="YK680" s="328"/>
      <c r="YL680" s="328"/>
      <c r="YM680" s="328"/>
      <c r="YN680" s="328"/>
      <c r="YO680" s="328"/>
      <c r="YP680" s="328"/>
      <c r="YQ680" s="328"/>
      <c r="YR680" s="328"/>
      <c r="YS680" s="328"/>
      <c r="YT680" s="328"/>
      <c r="YU680" s="328"/>
      <c r="YV680" s="328"/>
      <c r="YW680" s="328"/>
      <c r="YX680" s="328"/>
      <c r="YY680" s="328"/>
      <c r="YZ680" s="328"/>
      <c r="ZA680" s="328"/>
      <c r="ZB680" s="328"/>
      <c r="ZC680" s="328"/>
      <c r="ZD680" s="328"/>
      <c r="ZE680" s="328"/>
      <c r="ZF680" s="328"/>
      <c r="ZG680" s="328"/>
      <c r="ZH680" s="328"/>
      <c r="ZI680" s="328"/>
      <c r="ZJ680" s="328"/>
      <c r="ZK680" s="328"/>
      <c r="ZL680" s="328"/>
      <c r="ZM680" s="328"/>
      <c r="ZN680" s="328"/>
      <c r="ZO680" s="328"/>
      <c r="ZP680" s="328"/>
      <c r="ZQ680" s="328"/>
      <c r="ZR680" s="328"/>
      <c r="ZS680" s="328"/>
      <c r="ZT680" s="328"/>
      <c r="ZU680" s="328"/>
      <c r="ZV680" s="328"/>
      <c r="ZW680" s="328"/>
      <c r="ZX680" s="328"/>
      <c r="ZY680" s="328"/>
      <c r="ZZ680" s="328"/>
      <c r="AAA680" s="328"/>
      <c r="AAB680" s="328"/>
      <c r="AAC680" s="328"/>
      <c r="AAD680" s="328"/>
      <c r="AAE680" s="328"/>
      <c r="AAF680" s="328"/>
      <c r="AAG680" s="328"/>
      <c r="AAH680" s="328"/>
      <c r="AAI680" s="328"/>
      <c r="AAJ680" s="328"/>
      <c r="AAK680" s="328"/>
      <c r="AAL680" s="328"/>
      <c r="AAM680" s="328"/>
      <c r="AAN680" s="328"/>
      <c r="AAO680" s="328"/>
      <c r="AAP680" s="328"/>
      <c r="AAQ680" s="328"/>
      <c r="AAR680" s="328"/>
      <c r="AAS680" s="328"/>
      <c r="AAT680" s="328"/>
      <c r="AAU680" s="328"/>
      <c r="AAV680" s="328"/>
      <c r="AAW680" s="328"/>
      <c r="AAX680" s="328"/>
      <c r="AAY680" s="328"/>
      <c r="AAZ680" s="328"/>
      <c r="ABA680" s="328"/>
      <c r="ABB680" s="328"/>
      <c r="ABC680" s="328"/>
      <c r="ABD680" s="328"/>
      <c r="ABE680" s="328"/>
      <c r="ABF680" s="328"/>
      <c r="ABG680" s="328"/>
      <c r="ABH680" s="328"/>
    </row>
    <row r="681" spans="1:736" s="50" customFormat="1" ht="45.75" customHeight="1">
      <c r="A681" s="589">
        <f>1+A680</f>
        <v>679</v>
      </c>
      <c r="B681" s="403" t="s">
        <v>6817</v>
      </c>
      <c r="C681" s="156" t="s">
        <v>6818</v>
      </c>
      <c r="D681" s="156" t="s">
        <v>6112</v>
      </c>
      <c r="E681" s="156">
        <v>45533</v>
      </c>
      <c r="F681" s="156">
        <v>45533</v>
      </c>
      <c r="G681" s="156">
        <v>45657</v>
      </c>
      <c r="H681" s="156" t="s">
        <v>416</v>
      </c>
      <c r="I681" s="156" t="s">
        <v>6300</v>
      </c>
      <c r="J681" s="156" t="s">
        <v>6819</v>
      </c>
      <c r="K681" s="251">
        <v>860045054</v>
      </c>
      <c r="L681" s="156">
        <v>1</v>
      </c>
      <c r="M681" s="156" t="s">
        <v>926</v>
      </c>
      <c r="N681" s="156" t="s">
        <v>98</v>
      </c>
      <c r="O681" s="156" t="s">
        <v>1061</v>
      </c>
      <c r="P681" s="156" t="s">
        <v>6820</v>
      </c>
      <c r="Q681" s="156" t="s">
        <v>6821</v>
      </c>
      <c r="R681" s="143">
        <f>+G681-F681</f>
        <v>124</v>
      </c>
      <c r="S681" s="134" t="s">
        <v>108</v>
      </c>
      <c r="T681" s="253">
        <v>0</v>
      </c>
      <c r="U681" s="156" t="s">
        <v>108</v>
      </c>
      <c r="V681" s="253">
        <f>+T681</f>
        <v>0</v>
      </c>
      <c r="W681" s="156" t="s">
        <v>108</v>
      </c>
      <c r="X681" s="156" t="s">
        <v>114</v>
      </c>
      <c r="Y681" s="317" t="e">
        <f>+Z681+AA681+AB681</f>
        <v>#VALUE!</v>
      </c>
      <c r="Z681" s="156" t="s">
        <v>114</v>
      </c>
      <c r="AA681" s="156" t="s">
        <v>114</v>
      </c>
      <c r="AB681" s="156" t="s">
        <v>114</v>
      </c>
      <c r="AC681" s="156" t="s">
        <v>114</v>
      </c>
      <c r="AD681" s="156" t="s">
        <v>114</v>
      </c>
      <c r="AE681" s="156" t="s">
        <v>114</v>
      </c>
      <c r="AF681" s="156" t="s">
        <v>114</v>
      </c>
      <c r="AG681" s="156" t="s">
        <v>114</v>
      </c>
      <c r="AH681" s="156" t="s">
        <v>114</v>
      </c>
      <c r="AI681" s="156" t="s">
        <v>114</v>
      </c>
      <c r="AJ681" s="156" t="s">
        <v>114</v>
      </c>
      <c r="AK681" s="156" t="s">
        <v>104</v>
      </c>
      <c r="AL681" s="103" t="s">
        <v>6822</v>
      </c>
      <c r="AM681" s="156" t="s">
        <v>6823</v>
      </c>
      <c r="AN681" s="156">
        <v>80028843</v>
      </c>
      <c r="AO681" s="156" t="s">
        <v>114</v>
      </c>
      <c r="AP681" s="156" t="s">
        <v>114</v>
      </c>
      <c r="AQ681" s="156" t="s">
        <v>114</v>
      </c>
      <c r="AR681" s="156" t="s">
        <v>114</v>
      </c>
      <c r="AS681" s="156" t="s">
        <v>108</v>
      </c>
      <c r="AT681" s="156" t="s">
        <v>108</v>
      </c>
      <c r="AU681" s="156" t="s">
        <v>392</v>
      </c>
      <c r="AV681" s="156"/>
      <c r="AW681" s="156"/>
      <c r="AX681" s="156" t="s">
        <v>109</v>
      </c>
      <c r="AY681" s="156" t="s">
        <v>108</v>
      </c>
      <c r="AZ681" s="156"/>
      <c r="BA681" s="156"/>
      <c r="BB681" s="156"/>
      <c r="BC681" s="156"/>
      <c r="BD681" s="156"/>
      <c r="BE681" s="156"/>
      <c r="BF681" s="156"/>
      <c r="BG681" s="156"/>
      <c r="BH681" s="153">
        <f>T681+BB681</f>
        <v>0</v>
      </c>
      <c r="BI681" s="156" t="s">
        <v>135</v>
      </c>
      <c r="BJ681" s="240"/>
      <c r="BK681" s="240" t="s">
        <v>114</v>
      </c>
      <c r="BL681" s="240"/>
      <c r="BM681" s="437" t="s">
        <v>824</v>
      </c>
      <c r="BN681" s="156" t="s">
        <v>108</v>
      </c>
      <c r="BO681" s="156" t="s">
        <v>108</v>
      </c>
      <c r="BP681" s="156" t="s">
        <v>108</v>
      </c>
      <c r="BQ681" s="156" t="s">
        <v>108</v>
      </c>
      <c r="BR681" s="156" t="s">
        <v>114</v>
      </c>
      <c r="BS681" s="156" t="s">
        <v>114</v>
      </c>
      <c r="BT681" s="156" t="s">
        <v>114</v>
      </c>
      <c r="BU681" s="156" t="s">
        <v>6824</v>
      </c>
      <c r="BV681" s="156">
        <v>6019157061</v>
      </c>
      <c r="BW681" s="156" t="s">
        <v>6825</v>
      </c>
      <c r="BX681" s="156" t="s">
        <v>108</v>
      </c>
      <c r="BY681" s="156" t="s">
        <v>108</v>
      </c>
      <c r="BZ681" s="156" t="s">
        <v>108</v>
      </c>
      <c r="CA681" s="157"/>
      <c r="CB681" s="157"/>
      <c r="CC681" s="157"/>
      <c r="CD681" s="156"/>
      <c r="CE681" s="156"/>
      <c r="CF681" s="156"/>
      <c r="CG681" s="156"/>
      <c r="CH681" s="156"/>
      <c r="CI681" s="156"/>
      <c r="CJ681" s="156"/>
      <c r="CK681" s="156"/>
      <c r="CL681" s="156"/>
      <c r="CM681" s="157"/>
      <c r="CN681" s="156"/>
    </row>
    <row r="682" spans="1:736" s="290" customFormat="1" ht="45.75" customHeight="1">
      <c r="A682" s="589">
        <f>1+A681</f>
        <v>680</v>
      </c>
      <c r="B682" s="403" t="s">
        <v>6826</v>
      </c>
      <c r="C682" s="156" t="s">
        <v>6827</v>
      </c>
      <c r="D682" s="156" t="s">
        <v>6828</v>
      </c>
      <c r="E682" s="156">
        <v>45533</v>
      </c>
      <c r="F682" s="156">
        <v>45534</v>
      </c>
      <c r="G682" s="156">
        <v>45646</v>
      </c>
      <c r="H682" s="156" t="s">
        <v>416</v>
      </c>
      <c r="I682" s="156" t="s">
        <v>180</v>
      </c>
      <c r="J682" s="301" t="s">
        <v>6829</v>
      </c>
      <c r="K682" s="251">
        <v>1007717998</v>
      </c>
      <c r="L682" s="156">
        <v>1</v>
      </c>
      <c r="M682" s="156" t="s">
        <v>844</v>
      </c>
      <c r="N682" s="156" t="s">
        <v>98</v>
      </c>
      <c r="O682" s="156" t="s">
        <v>1061</v>
      </c>
      <c r="P682" s="156" t="s">
        <v>6830</v>
      </c>
      <c r="Q682" s="156" t="s">
        <v>6730</v>
      </c>
      <c r="R682" s="143">
        <f>+G682-F682</f>
        <v>112</v>
      </c>
      <c r="S682" s="134" t="s">
        <v>6831</v>
      </c>
      <c r="T682" s="253">
        <v>11366660</v>
      </c>
      <c r="U682" s="156" t="s">
        <v>6832</v>
      </c>
      <c r="V682" s="253">
        <f>+T682</f>
        <v>11366660</v>
      </c>
      <c r="W682" s="156">
        <v>45534</v>
      </c>
      <c r="X682" s="156" t="s">
        <v>473</v>
      </c>
      <c r="Y682" s="317">
        <f>+Z682+AA682+AB682</f>
        <v>11366660</v>
      </c>
      <c r="Z682" s="156">
        <f>+V682</f>
        <v>11366660</v>
      </c>
      <c r="AA682" s="156">
        <v>0</v>
      </c>
      <c r="AB682" s="156">
        <f>+AC682+AD682+AE682+AF682+AG682+AH682+AI682+AJ682</f>
        <v>0</v>
      </c>
      <c r="AC682" s="156">
        <v>0</v>
      </c>
      <c r="AD682" s="156">
        <v>0</v>
      </c>
      <c r="AE682" s="156">
        <v>0</v>
      </c>
      <c r="AF682" s="156">
        <v>0</v>
      </c>
      <c r="AG682" s="156">
        <v>0</v>
      </c>
      <c r="AH682" s="156">
        <v>0</v>
      </c>
      <c r="AI682" s="156">
        <v>0</v>
      </c>
      <c r="AJ682" s="156">
        <v>0</v>
      </c>
      <c r="AK682" s="156" t="s">
        <v>104</v>
      </c>
      <c r="AL682" s="103" t="s">
        <v>6833</v>
      </c>
      <c r="AM682" s="156" t="s">
        <v>6834</v>
      </c>
      <c r="AN682" s="156">
        <v>35198128</v>
      </c>
      <c r="AO682" s="156" t="s">
        <v>114</v>
      </c>
      <c r="AP682" s="156" t="s">
        <v>114</v>
      </c>
      <c r="AQ682" s="156" t="s">
        <v>114</v>
      </c>
      <c r="AR682" s="156" t="s">
        <v>114</v>
      </c>
      <c r="AS682" s="156" t="s">
        <v>109</v>
      </c>
      <c r="AT682" s="156" t="s">
        <v>109</v>
      </c>
      <c r="AU682" s="156" t="s">
        <v>392</v>
      </c>
      <c r="AV682" s="156"/>
      <c r="AW682" s="156"/>
      <c r="AX682" s="156"/>
      <c r="AY682" s="156" t="s">
        <v>108</v>
      </c>
      <c r="AZ682" s="156"/>
      <c r="BA682" s="156"/>
      <c r="BB682" s="156"/>
      <c r="BC682" s="156"/>
      <c r="BD682" s="156"/>
      <c r="BE682" s="156"/>
      <c r="BF682" s="156"/>
      <c r="BG682" s="156"/>
      <c r="BH682" s="153">
        <f>T682+BB682</f>
        <v>11366660</v>
      </c>
      <c r="BI682" s="349" t="s">
        <v>113</v>
      </c>
      <c r="BJ682" s="240"/>
      <c r="BK682" s="240" t="s">
        <v>114</v>
      </c>
      <c r="BL682" s="240"/>
      <c r="BM682" s="437"/>
      <c r="BN682" s="156" t="s">
        <v>161</v>
      </c>
      <c r="BO682" s="156">
        <v>24</v>
      </c>
      <c r="BP682" s="156">
        <v>36737</v>
      </c>
      <c r="BQ682" s="156" t="s">
        <v>108</v>
      </c>
      <c r="BR682" s="156" t="s">
        <v>114</v>
      </c>
      <c r="BS682" s="156" t="s">
        <v>114</v>
      </c>
      <c r="BT682" s="156" t="s">
        <v>114</v>
      </c>
      <c r="BU682" s="156" t="s">
        <v>6835</v>
      </c>
      <c r="BV682" s="156">
        <v>3214435611</v>
      </c>
      <c r="BW682" s="156" t="s">
        <v>1209</v>
      </c>
      <c r="BX682" s="156" t="s">
        <v>118</v>
      </c>
      <c r="BY682" s="156" t="s">
        <v>119</v>
      </c>
      <c r="BZ682" s="156">
        <v>33763075848</v>
      </c>
      <c r="CA682" s="157" t="s">
        <v>109</v>
      </c>
      <c r="CB682" s="157" t="s">
        <v>109</v>
      </c>
      <c r="CC682" s="157" t="s">
        <v>109</v>
      </c>
      <c r="CD682" s="152" t="s">
        <v>109</v>
      </c>
      <c r="CE682" s="156"/>
      <c r="CF682" s="156"/>
      <c r="CG682" s="156"/>
      <c r="CH682" s="156"/>
      <c r="CI682" s="156"/>
      <c r="CJ682" s="156"/>
      <c r="CK682" s="156"/>
      <c r="CL682" s="156"/>
      <c r="CM682" s="157" t="s">
        <v>109</v>
      </c>
      <c r="CN682" s="156"/>
      <c r="CO682" s="297"/>
      <c r="CP682" s="297"/>
      <c r="CQ682" s="297"/>
      <c r="CR682" s="297"/>
      <c r="CS682" s="50"/>
      <c r="CT682" s="50"/>
      <c r="CU682" s="50"/>
      <c r="CV682" s="50"/>
      <c r="CW682" s="50"/>
      <c r="CX682" s="50"/>
      <c r="CY682" s="50"/>
      <c r="CZ682" s="50"/>
      <c r="DA682" s="50"/>
      <c r="DB682" s="50"/>
      <c r="DC682" s="50"/>
      <c r="DD682" s="50"/>
      <c r="DE682" s="50"/>
      <c r="DF682" s="50"/>
      <c r="DG682" s="50"/>
      <c r="DH682" s="50"/>
      <c r="DI682" s="50"/>
      <c r="DJ682" s="50"/>
      <c r="DK682" s="50"/>
      <c r="DL682" s="50"/>
      <c r="DM682" s="50"/>
      <c r="DN682" s="50"/>
      <c r="DO682" s="50"/>
      <c r="DP682" s="50"/>
      <c r="DQ682" s="50"/>
      <c r="DR682" s="50"/>
      <c r="DS682" s="50"/>
      <c r="DT682" s="50"/>
      <c r="DU682" s="50"/>
      <c r="DV682" s="50"/>
      <c r="DW682" s="50"/>
      <c r="DX682" s="50"/>
      <c r="DY682" s="50"/>
      <c r="DZ682" s="50"/>
      <c r="EA682" s="50"/>
      <c r="EB682" s="50"/>
      <c r="EC682" s="50"/>
      <c r="ED682" s="50"/>
      <c r="EE682" s="50"/>
      <c r="EF682" s="50"/>
      <c r="EG682" s="50"/>
      <c r="EH682" s="50"/>
      <c r="EI682" s="50"/>
      <c r="EJ682" s="50"/>
      <c r="EK682" s="50"/>
      <c r="EL682" s="50"/>
      <c r="EM682" s="50"/>
      <c r="EN682" s="50"/>
      <c r="EO682" s="50"/>
      <c r="EP682" s="50"/>
      <c r="EQ682" s="50"/>
      <c r="ER682" s="50"/>
      <c r="ES682" s="50"/>
      <c r="ET682" s="50"/>
      <c r="EU682" s="50"/>
      <c r="EV682" s="50"/>
      <c r="EW682" s="50"/>
      <c r="EX682" s="50"/>
      <c r="EY682" s="50"/>
      <c r="EZ682" s="50"/>
      <c r="FA682" s="50"/>
      <c r="FB682" s="50"/>
      <c r="FC682" s="50"/>
      <c r="FD682" s="50"/>
      <c r="FE682" s="50"/>
      <c r="FF682" s="50"/>
      <c r="FG682" s="50"/>
      <c r="FH682" s="50"/>
      <c r="FI682" s="50"/>
      <c r="FJ682" s="50"/>
      <c r="FK682" s="50"/>
      <c r="FL682" s="50"/>
      <c r="FM682" s="50"/>
      <c r="FN682" s="50"/>
      <c r="FO682" s="50"/>
      <c r="FP682" s="50"/>
      <c r="FQ682" s="50"/>
      <c r="FR682" s="50"/>
      <c r="FS682" s="50"/>
      <c r="FT682" s="50"/>
      <c r="FU682" s="50"/>
      <c r="FV682" s="50"/>
      <c r="FW682" s="50"/>
      <c r="FX682" s="50"/>
      <c r="FY682" s="50"/>
      <c r="FZ682" s="50"/>
      <c r="GA682" s="50"/>
      <c r="GB682" s="50"/>
      <c r="GC682" s="50"/>
      <c r="GD682" s="50"/>
      <c r="GE682" s="50"/>
      <c r="GF682" s="50"/>
      <c r="GG682" s="50"/>
      <c r="GH682" s="50"/>
      <c r="GI682" s="50"/>
      <c r="GJ682" s="50"/>
      <c r="GK682" s="50"/>
      <c r="GL682" s="50"/>
      <c r="GM682" s="50"/>
      <c r="GN682" s="50"/>
      <c r="GO682" s="50"/>
      <c r="GP682" s="50"/>
      <c r="GQ682" s="50"/>
      <c r="GR682" s="50"/>
      <c r="GS682" s="50"/>
      <c r="GT682" s="50"/>
      <c r="GU682" s="50"/>
      <c r="GV682" s="16"/>
      <c r="GW682" s="16"/>
      <c r="GX682" s="16"/>
      <c r="GY682" s="16"/>
      <c r="GZ682" s="16"/>
      <c r="HA682" s="16"/>
      <c r="HB682" s="16"/>
      <c r="HC682" s="16"/>
      <c r="HD682" s="16"/>
      <c r="HE682" s="16"/>
      <c r="HF682" s="16"/>
      <c r="HG682" s="16"/>
      <c r="HH682" s="16"/>
      <c r="HI682" s="16"/>
      <c r="HJ682" s="16"/>
      <c r="HK682" s="16"/>
      <c r="HL682" s="16"/>
      <c r="HM682" s="16"/>
      <c r="HN682" s="16"/>
      <c r="HO682" s="16"/>
      <c r="HP682" s="16"/>
      <c r="HQ682" s="16"/>
      <c r="HR682" s="16"/>
      <c r="HS682" s="16"/>
      <c r="HT682" s="16"/>
      <c r="HU682" s="16"/>
      <c r="HV682" s="16"/>
      <c r="HW682" s="16"/>
      <c r="HX682" s="16"/>
      <c r="HY682" s="16"/>
      <c r="HZ682" s="16"/>
      <c r="IA682" s="16"/>
      <c r="IB682" s="16"/>
      <c r="IC682" s="16"/>
      <c r="ID682" s="16"/>
      <c r="IE682" s="16"/>
      <c r="IF682" s="16"/>
      <c r="IG682" s="16"/>
      <c r="IH682" s="16"/>
      <c r="II682" s="16"/>
      <c r="IJ682" s="16"/>
      <c r="IK682" s="16"/>
      <c r="IL682" s="16"/>
      <c r="IM682" s="16"/>
      <c r="IN682" s="16"/>
      <c r="IO682" s="16"/>
      <c r="IP682" s="16"/>
      <c r="IQ682" s="16"/>
      <c r="IR682" s="16"/>
      <c r="IS682" s="16"/>
      <c r="IT682" s="16"/>
      <c r="IU682" s="16"/>
      <c r="IV682" s="16"/>
      <c r="IW682" s="16"/>
      <c r="IX682" s="16"/>
      <c r="IY682" s="16"/>
      <c r="IZ682" s="16"/>
      <c r="JA682" s="16"/>
      <c r="JB682" s="16"/>
      <c r="JC682" s="16"/>
      <c r="JD682" s="16"/>
      <c r="JE682" s="16"/>
      <c r="JF682" s="16"/>
      <c r="JG682" s="16"/>
      <c r="JH682" s="16"/>
      <c r="JI682" s="16"/>
      <c r="JJ682" s="16"/>
      <c r="JK682" s="16"/>
      <c r="JL682" s="16"/>
      <c r="JM682" s="16"/>
      <c r="JN682" s="16"/>
      <c r="JO682" s="16"/>
      <c r="JP682" s="16"/>
      <c r="JQ682" s="16"/>
      <c r="JR682" s="16"/>
      <c r="JS682" s="16"/>
      <c r="JT682" s="16"/>
      <c r="JU682" s="16"/>
      <c r="JV682" s="16"/>
      <c r="JW682" s="16"/>
      <c r="JX682" s="16"/>
      <c r="JY682" s="16"/>
      <c r="JZ682" s="16"/>
      <c r="KA682" s="16"/>
      <c r="KB682" s="16"/>
      <c r="KC682" s="16"/>
      <c r="KD682" s="16"/>
      <c r="KE682" s="16"/>
      <c r="KF682" s="16"/>
      <c r="KG682" s="16"/>
      <c r="KH682" s="16"/>
      <c r="KI682" s="16"/>
      <c r="KJ682" s="16"/>
      <c r="KK682" s="16"/>
      <c r="KL682" s="16"/>
      <c r="KM682" s="16"/>
      <c r="KN682" s="16"/>
      <c r="KO682" s="16"/>
      <c r="KP682" s="16"/>
      <c r="KQ682" s="16"/>
      <c r="KR682" s="16"/>
      <c r="KS682" s="16"/>
      <c r="KT682" s="16"/>
      <c r="KU682" s="16"/>
      <c r="KV682" s="16"/>
      <c r="KW682" s="16"/>
      <c r="KX682" s="16"/>
      <c r="KY682" s="16"/>
      <c r="KZ682" s="16"/>
      <c r="LA682" s="16"/>
      <c r="LB682" s="16"/>
      <c r="LC682" s="16"/>
      <c r="LD682" s="16"/>
      <c r="LE682" s="16"/>
      <c r="LF682" s="16"/>
      <c r="LG682" s="16"/>
      <c r="LH682" s="16"/>
      <c r="LI682" s="16"/>
      <c r="LJ682" s="16"/>
      <c r="LK682" s="16"/>
      <c r="LL682" s="16"/>
      <c r="LM682" s="16"/>
      <c r="LN682" s="16"/>
      <c r="LO682" s="16"/>
      <c r="LP682" s="16"/>
      <c r="LQ682" s="16"/>
      <c r="LR682" s="16"/>
      <c r="LS682" s="16"/>
      <c r="LT682" s="16"/>
      <c r="LU682" s="16"/>
      <c r="LV682" s="16"/>
      <c r="LW682" s="16"/>
      <c r="LX682" s="16"/>
      <c r="LY682" s="16"/>
      <c r="LZ682" s="16"/>
      <c r="MA682" s="16"/>
      <c r="MB682" s="16"/>
      <c r="MC682" s="16"/>
      <c r="MD682" s="16"/>
      <c r="ME682" s="16"/>
      <c r="MF682" s="16"/>
      <c r="MG682" s="16"/>
      <c r="MH682" s="16"/>
      <c r="MI682" s="16"/>
      <c r="MJ682" s="16"/>
      <c r="MK682" s="16"/>
      <c r="ML682" s="16"/>
      <c r="MM682" s="16"/>
      <c r="MN682" s="16"/>
      <c r="MO682" s="16"/>
      <c r="MP682" s="16"/>
      <c r="MQ682" s="16"/>
      <c r="MR682" s="16"/>
      <c r="MS682" s="16"/>
      <c r="MT682" s="16"/>
      <c r="MU682" s="16"/>
      <c r="MV682" s="16"/>
      <c r="MW682" s="16"/>
      <c r="MX682" s="16"/>
      <c r="MY682" s="16"/>
      <c r="MZ682" s="16"/>
      <c r="NA682" s="16"/>
      <c r="NB682" s="16"/>
      <c r="NC682" s="16"/>
      <c r="ND682" s="16"/>
      <c r="NE682" s="16"/>
      <c r="NF682" s="16"/>
      <c r="NG682" s="16"/>
      <c r="NH682" s="16"/>
      <c r="NI682" s="16"/>
      <c r="NJ682" s="16"/>
      <c r="NK682" s="16"/>
      <c r="NL682" s="16"/>
      <c r="NM682" s="16"/>
      <c r="NN682" s="16"/>
      <c r="NO682" s="16"/>
      <c r="NP682" s="16"/>
      <c r="NQ682" s="16"/>
      <c r="NR682" s="16"/>
      <c r="NS682" s="16"/>
      <c r="NT682" s="16"/>
      <c r="NU682" s="16"/>
      <c r="NV682" s="16"/>
      <c r="NW682" s="16"/>
      <c r="NX682" s="16"/>
      <c r="NY682" s="16"/>
      <c r="NZ682" s="16"/>
      <c r="OA682" s="16"/>
      <c r="OB682" s="16"/>
      <c r="OC682" s="16"/>
      <c r="OD682" s="16"/>
      <c r="OE682" s="16"/>
      <c r="OF682" s="16"/>
      <c r="OG682" s="16"/>
      <c r="OH682" s="16"/>
      <c r="OI682" s="16"/>
      <c r="OJ682" s="16"/>
      <c r="OK682" s="16"/>
      <c r="OL682" s="16"/>
      <c r="OM682" s="16"/>
      <c r="ON682" s="16"/>
      <c r="OO682" s="16"/>
      <c r="OP682" s="16"/>
      <c r="OQ682" s="16"/>
      <c r="OR682" s="16"/>
      <c r="OS682" s="16"/>
      <c r="OT682" s="16"/>
      <c r="OU682" s="16"/>
      <c r="OV682" s="16"/>
      <c r="OW682" s="16"/>
      <c r="OX682" s="16"/>
      <c r="OY682" s="16"/>
      <c r="OZ682" s="16"/>
      <c r="PA682" s="16"/>
      <c r="PB682" s="16"/>
      <c r="PC682" s="16"/>
      <c r="PD682" s="16"/>
      <c r="PE682" s="16"/>
      <c r="PF682" s="16"/>
      <c r="PG682" s="16"/>
      <c r="PH682" s="16"/>
      <c r="PI682" s="16"/>
      <c r="PJ682" s="16"/>
      <c r="PK682" s="16"/>
      <c r="PL682" s="16"/>
      <c r="PM682" s="16"/>
      <c r="PN682" s="16"/>
      <c r="PO682" s="16"/>
      <c r="PP682" s="16"/>
      <c r="PQ682" s="16"/>
      <c r="PR682" s="16"/>
      <c r="PS682" s="16"/>
      <c r="PT682" s="16"/>
      <c r="PU682" s="16"/>
      <c r="PV682" s="16"/>
      <c r="PW682" s="16"/>
      <c r="PX682" s="16"/>
      <c r="PY682" s="16"/>
      <c r="PZ682" s="16"/>
      <c r="QA682" s="16"/>
      <c r="QB682" s="16"/>
      <c r="QC682" s="16"/>
      <c r="QD682" s="16"/>
      <c r="QE682" s="16"/>
      <c r="QF682" s="16"/>
      <c r="QG682" s="16"/>
      <c r="QH682" s="16"/>
      <c r="QI682" s="16"/>
      <c r="QJ682" s="16"/>
      <c r="QK682" s="16"/>
      <c r="QL682" s="16"/>
      <c r="QM682" s="16"/>
      <c r="QN682" s="16"/>
      <c r="QO682" s="16"/>
      <c r="QP682" s="16"/>
      <c r="QQ682" s="16"/>
      <c r="QR682" s="16"/>
      <c r="QS682" s="16"/>
      <c r="QT682" s="16"/>
      <c r="QU682" s="16"/>
      <c r="QV682" s="16"/>
      <c r="QW682" s="16"/>
      <c r="QX682" s="16"/>
      <c r="QY682" s="16"/>
      <c r="QZ682" s="16"/>
      <c r="RA682" s="16"/>
      <c r="RB682" s="16"/>
      <c r="RC682" s="16"/>
      <c r="RD682" s="16"/>
      <c r="RE682" s="16"/>
      <c r="RF682" s="16"/>
      <c r="RG682" s="16"/>
      <c r="RH682" s="16"/>
      <c r="RI682" s="16"/>
      <c r="RJ682" s="16"/>
      <c r="RK682" s="16"/>
      <c r="RL682" s="16"/>
      <c r="RM682" s="16"/>
      <c r="RN682" s="16"/>
      <c r="RO682" s="16"/>
      <c r="RP682" s="16"/>
      <c r="RQ682" s="16"/>
      <c r="RR682" s="16"/>
      <c r="RS682" s="16"/>
      <c r="RT682" s="16"/>
      <c r="RU682" s="16"/>
      <c r="RV682" s="16"/>
      <c r="RW682" s="16"/>
      <c r="RX682" s="16"/>
      <c r="RY682" s="16"/>
      <c r="RZ682" s="16"/>
      <c r="SA682" s="16"/>
      <c r="SB682" s="16"/>
      <c r="SC682" s="16"/>
      <c r="SD682" s="16"/>
      <c r="SE682" s="16"/>
      <c r="SF682" s="16"/>
      <c r="SG682" s="16"/>
      <c r="SH682" s="16"/>
      <c r="SI682" s="16"/>
      <c r="SJ682" s="16"/>
      <c r="SK682" s="16"/>
      <c r="SL682" s="16"/>
      <c r="SM682" s="16"/>
      <c r="SN682" s="16"/>
      <c r="SO682" s="16"/>
      <c r="SP682" s="16"/>
      <c r="SQ682" s="16"/>
      <c r="SR682" s="16"/>
      <c r="SS682" s="16"/>
      <c r="ST682" s="16"/>
      <c r="SU682" s="16"/>
      <c r="SV682" s="16"/>
      <c r="SW682" s="16"/>
      <c r="SX682" s="16"/>
      <c r="SY682" s="16"/>
      <c r="SZ682" s="16"/>
      <c r="TA682" s="16"/>
      <c r="TB682" s="16"/>
      <c r="TC682" s="16"/>
      <c r="TD682" s="16"/>
      <c r="TE682" s="16"/>
      <c r="TF682" s="16"/>
      <c r="TG682" s="16"/>
      <c r="TH682" s="16"/>
      <c r="TI682" s="16"/>
      <c r="TJ682" s="16"/>
      <c r="TK682" s="16"/>
      <c r="TL682" s="16"/>
      <c r="TM682" s="16"/>
      <c r="TN682" s="16"/>
      <c r="TO682" s="16"/>
      <c r="TP682" s="16"/>
      <c r="TQ682" s="16"/>
      <c r="TR682" s="16"/>
      <c r="TS682" s="16"/>
      <c r="TT682" s="16"/>
      <c r="TU682" s="16"/>
      <c r="TV682" s="16"/>
      <c r="TW682" s="16"/>
      <c r="TX682" s="16"/>
      <c r="TY682" s="16"/>
      <c r="TZ682" s="16"/>
      <c r="UA682" s="16"/>
      <c r="UB682" s="16"/>
      <c r="UC682" s="16"/>
      <c r="UD682" s="16"/>
      <c r="UE682" s="16"/>
      <c r="UF682" s="16"/>
      <c r="UG682" s="16"/>
      <c r="UH682" s="16"/>
      <c r="UI682" s="16"/>
      <c r="UJ682" s="16"/>
      <c r="UK682" s="16"/>
      <c r="UL682" s="16"/>
      <c r="UM682" s="16"/>
      <c r="UN682" s="16"/>
      <c r="UO682" s="16"/>
      <c r="UP682" s="16"/>
      <c r="UQ682" s="16"/>
      <c r="UR682" s="16"/>
      <c r="US682" s="16"/>
      <c r="UT682" s="16"/>
      <c r="UU682" s="16"/>
      <c r="UV682" s="16"/>
      <c r="UW682" s="16"/>
      <c r="UX682" s="16"/>
      <c r="UY682" s="16"/>
      <c r="UZ682" s="16"/>
      <c r="VA682" s="16"/>
      <c r="VB682" s="16"/>
      <c r="VC682" s="16"/>
      <c r="VD682" s="16"/>
      <c r="VE682" s="16"/>
      <c r="VF682" s="16"/>
      <c r="VG682" s="16"/>
      <c r="VH682" s="16"/>
      <c r="VI682" s="16"/>
      <c r="VJ682" s="16"/>
      <c r="VK682" s="16"/>
      <c r="VL682" s="16"/>
      <c r="VM682" s="16"/>
      <c r="VN682" s="16"/>
      <c r="VO682" s="16"/>
      <c r="VP682" s="16"/>
      <c r="VQ682" s="16"/>
      <c r="VR682" s="16"/>
      <c r="VS682" s="16"/>
      <c r="VT682" s="16"/>
      <c r="VU682" s="16"/>
      <c r="VV682" s="16"/>
      <c r="VW682" s="16"/>
      <c r="VX682" s="16"/>
      <c r="VY682" s="16"/>
      <c r="VZ682" s="16"/>
      <c r="WA682" s="16"/>
      <c r="WB682" s="16"/>
      <c r="WC682" s="16"/>
      <c r="WD682" s="16"/>
      <c r="WE682" s="16"/>
      <c r="WF682" s="16"/>
      <c r="WG682" s="16"/>
      <c r="WH682" s="16"/>
      <c r="WI682" s="16"/>
      <c r="WJ682" s="16"/>
      <c r="WK682" s="16"/>
      <c r="WL682" s="16"/>
      <c r="WM682" s="16"/>
      <c r="WN682" s="16"/>
      <c r="WO682" s="16"/>
      <c r="WP682" s="16"/>
      <c r="WQ682" s="16"/>
      <c r="WR682" s="16"/>
      <c r="WS682" s="16"/>
      <c r="WT682" s="16"/>
      <c r="WU682" s="16"/>
      <c r="WV682" s="16"/>
      <c r="WW682" s="16"/>
      <c r="WX682" s="16"/>
      <c r="WY682" s="16"/>
      <c r="WZ682" s="16"/>
      <c r="XA682" s="16"/>
      <c r="XB682" s="16"/>
      <c r="XC682" s="16"/>
      <c r="XD682" s="16"/>
      <c r="XE682" s="16"/>
      <c r="XF682" s="16"/>
      <c r="XG682" s="16"/>
      <c r="XH682" s="16"/>
      <c r="XI682" s="16"/>
      <c r="XJ682" s="16"/>
      <c r="XK682" s="16"/>
      <c r="XL682" s="16"/>
      <c r="XM682" s="16"/>
      <c r="XN682" s="16"/>
      <c r="XO682" s="16"/>
      <c r="XP682" s="16"/>
      <c r="XQ682" s="16"/>
      <c r="XR682" s="16"/>
      <c r="XS682" s="16"/>
      <c r="XT682" s="16"/>
      <c r="XU682" s="16"/>
      <c r="XV682" s="16"/>
      <c r="XW682" s="16"/>
      <c r="XX682" s="16"/>
      <c r="XY682" s="16"/>
      <c r="XZ682" s="16"/>
      <c r="YA682" s="16"/>
      <c r="YB682" s="16"/>
      <c r="YC682" s="16"/>
      <c r="YD682" s="16"/>
      <c r="YE682" s="16"/>
      <c r="YF682" s="16"/>
      <c r="YG682" s="16"/>
      <c r="YH682" s="16"/>
      <c r="YI682" s="16"/>
      <c r="YJ682" s="16"/>
      <c r="YK682" s="16"/>
      <c r="YL682" s="16"/>
      <c r="YM682" s="16"/>
      <c r="YN682" s="16"/>
      <c r="YO682" s="16"/>
      <c r="YP682" s="16"/>
      <c r="YQ682" s="16"/>
      <c r="YR682" s="16"/>
      <c r="YS682" s="16"/>
      <c r="YT682" s="16"/>
      <c r="YU682" s="16"/>
      <c r="YV682" s="16"/>
      <c r="YW682" s="16"/>
      <c r="YX682" s="16"/>
      <c r="YY682" s="16"/>
      <c r="YZ682" s="16"/>
      <c r="ZA682" s="16"/>
      <c r="ZB682" s="16"/>
      <c r="ZC682" s="16"/>
      <c r="ZD682" s="16"/>
      <c r="ZE682" s="16"/>
      <c r="ZF682" s="16"/>
      <c r="ZG682" s="16"/>
      <c r="ZH682" s="16"/>
      <c r="ZI682" s="16"/>
      <c r="ZJ682" s="16"/>
      <c r="ZK682" s="16"/>
      <c r="ZL682" s="16"/>
      <c r="ZM682" s="16"/>
      <c r="ZN682" s="16"/>
      <c r="ZO682" s="16"/>
      <c r="ZP682" s="16"/>
      <c r="ZQ682" s="16"/>
      <c r="ZR682" s="16"/>
      <c r="ZS682" s="16"/>
      <c r="ZT682" s="16"/>
      <c r="ZU682" s="16"/>
      <c r="ZV682" s="16"/>
      <c r="ZW682" s="16"/>
      <c r="ZX682" s="16"/>
      <c r="ZY682" s="16"/>
      <c r="ZZ682" s="16"/>
      <c r="AAA682" s="16"/>
      <c r="AAB682" s="16"/>
      <c r="AAC682" s="16"/>
      <c r="AAD682" s="16"/>
      <c r="AAE682" s="16"/>
      <c r="AAF682" s="16"/>
      <c r="AAG682" s="16"/>
      <c r="AAH682" s="16"/>
      <c r="AAI682" s="16"/>
      <c r="AAJ682" s="16"/>
      <c r="AAK682" s="16"/>
      <c r="AAL682" s="16"/>
      <c r="AAM682" s="16"/>
      <c r="AAN682" s="16"/>
      <c r="AAO682" s="16"/>
      <c r="AAP682" s="16"/>
      <c r="AAQ682" s="16"/>
      <c r="AAR682" s="16"/>
      <c r="AAS682" s="16"/>
      <c r="AAT682" s="16"/>
      <c r="AAU682" s="16"/>
      <c r="AAV682" s="16"/>
      <c r="AAW682" s="16"/>
      <c r="AAX682" s="16"/>
      <c r="AAY682" s="16"/>
      <c r="AAZ682" s="16"/>
      <c r="ABA682" s="16"/>
      <c r="ABB682" s="16"/>
      <c r="ABC682" s="16"/>
      <c r="ABD682" s="16"/>
      <c r="ABE682" s="16"/>
      <c r="ABF682" s="16"/>
      <c r="ABG682" s="16"/>
      <c r="ABH682" s="16"/>
    </row>
    <row r="683" spans="1:736" s="50" customFormat="1" ht="45.75" customHeight="1">
      <c r="A683" s="589">
        <f>1+A682</f>
        <v>681</v>
      </c>
      <c r="B683" s="403" t="s">
        <v>6836</v>
      </c>
      <c r="C683" s="156" t="s">
        <v>6837</v>
      </c>
      <c r="D683" s="156" t="s">
        <v>6838</v>
      </c>
      <c r="E683" s="156">
        <v>45533</v>
      </c>
      <c r="F683" s="156">
        <v>45534</v>
      </c>
      <c r="G683" s="156">
        <v>45646</v>
      </c>
      <c r="H683" s="156" t="s">
        <v>416</v>
      </c>
      <c r="I683" s="156" t="s">
        <v>180</v>
      </c>
      <c r="J683" s="156" t="s">
        <v>6839</v>
      </c>
      <c r="K683" s="251">
        <v>80497382</v>
      </c>
      <c r="L683" s="156">
        <v>2</v>
      </c>
      <c r="M683" s="156" t="s">
        <v>844</v>
      </c>
      <c r="N683" s="156" t="s">
        <v>98</v>
      </c>
      <c r="O683" s="156" t="s">
        <v>6113</v>
      </c>
      <c r="P683" s="156" t="s">
        <v>6840</v>
      </c>
      <c r="Q683" s="156" t="s">
        <v>6841</v>
      </c>
      <c r="R683" s="143">
        <f>+G683-F683</f>
        <v>112</v>
      </c>
      <c r="S683" s="134" t="s">
        <v>6842</v>
      </c>
      <c r="T683" s="253">
        <v>15831300</v>
      </c>
      <c r="U683" s="156" t="s">
        <v>6843</v>
      </c>
      <c r="V683" s="253">
        <f>+T683</f>
        <v>15831300</v>
      </c>
      <c r="W683" s="156">
        <v>45533</v>
      </c>
      <c r="X683" s="156" t="s">
        <v>473</v>
      </c>
      <c r="Y683" s="317">
        <f>+Z683+AA683+AB683</f>
        <v>15831300</v>
      </c>
      <c r="Z683" s="156">
        <f>+V683</f>
        <v>15831300</v>
      </c>
      <c r="AA683" s="156">
        <v>0</v>
      </c>
      <c r="AB683" s="156">
        <f>+AC683+AD683+AE683+AF683+AG683+AH683+AI683+AJ683</f>
        <v>0</v>
      </c>
      <c r="AC683" s="156">
        <v>0</v>
      </c>
      <c r="AD683" s="156">
        <v>0</v>
      </c>
      <c r="AE683" s="156">
        <v>0</v>
      </c>
      <c r="AF683" s="156">
        <v>0</v>
      </c>
      <c r="AG683" s="156">
        <v>0</v>
      </c>
      <c r="AH683" s="156">
        <v>0</v>
      </c>
      <c r="AI683" s="156">
        <v>0</v>
      </c>
      <c r="AJ683" s="156">
        <v>0</v>
      </c>
      <c r="AK683" s="156" t="s">
        <v>104</v>
      </c>
      <c r="AL683" s="103" t="s">
        <v>6844</v>
      </c>
      <c r="AM683" s="156" t="s">
        <v>6845</v>
      </c>
      <c r="AN683" s="156">
        <v>52966811</v>
      </c>
      <c r="AO683" s="156" t="s">
        <v>114</v>
      </c>
      <c r="AP683" s="156" t="s">
        <v>114</v>
      </c>
      <c r="AQ683" s="156" t="s">
        <v>114</v>
      </c>
      <c r="AR683" s="156" t="s">
        <v>114</v>
      </c>
      <c r="AS683" s="156" t="s">
        <v>109</v>
      </c>
      <c r="AT683" s="156" t="s">
        <v>109</v>
      </c>
      <c r="AU683" s="156" t="s">
        <v>392</v>
      </c>
      <c r="AV683" s="156"/>
      <c r="AW683" s="156"/>
      <c r="AX683" s="156" t="s">
        <v>109</v>
      </c>
      <c r="AY683" s="156" t="s">
        <v>108</v>
      </c>
      <c r="AZ683" s="156"/>
      <c r="BA683" s="156"/>
      <c r="BB683" s="156"/>
      <c r="BC683" s="156"/>
      <c r="BD683" s="156"/>
      <c r="BE683" s="156"/>
      <c r="BF683" s="156"/>
      <c r="BG683" s="156"/>
      <c r="BH683" s="153">
        <f>T683+BB683</f>
        <v>15831300</v>
      </c>
      <c r="BI683" s="437" t="s">
        <v>259</v>
      </c>
      <c r="BJ683" s="240"/>
      <c r="BK683" s="240" t="s">
        <v>114</v>
      </c>
      <c r="BL683" s="240"/>
      <c r="BM683" s="161" t="s">
        <v>2539</v>
      </c>
      <c r="BN683" s="156" t="s">
        <v>115</v>
      </c>
      <c r="BO683" s="156">
        <v>49</v>
      </c>
      <c r="BP683" s="156">
        <v>27348</v>
      </c>
      <c r="BQ683" s="156" t="s">
        <v>109</v>
      </c>
      <c r="BR683" s="156" t="s">
        <v>114</v>
      </c>
      <c r="BS683" s="156" t="s">
        <v>114</v>
      </c>
      <c r="BT683" s="156" t="s">
        <v>114</v>
      </c>
      <c r="BU683" s="156" t="s">
        <v>6846</v>
      </c>
      <c r="BV683" s="156">
        <v>3187741300</v>
      </c>
      <c r="BW683" s="156" t="s">
        <v>6847</v>
      </c>
      <c r="BX683" s="156" t="s">
        <v>118</v>
      </c>
      <c r="BY683" s="156" t="s">
        <v>119</v>
      </c>
      <c r="BZ683" s="156">
        <v>94675353543</v>
      </c>
      <c r="CA683" s="157" t="s">
        <v>109</v>
      </c>
      <c r="CB683" s="157" t="s">
        <v>109</v>
      </c>
      <c r="CC683" s="157" t="s">
        <v>109</v>
      </c>
      <c r="CD683" s="157" t="s">
        <v>109</v>
      </c>
      <c r="CE683" s="156"/>
      <c r="CF683" s="156"/>
      <c r="CG683" s="156"/>
      <c r="CH683" s="156"/>
      <c r="CI683" s="156"/>
      <c r="CJ683" s="156"/>
      <c r="CK683" s="156"/>
      <c r="CL683" s="156"/>
      <c r="CM683" s="157" t="s">
        <v>109</v>
      </c>
      <c r="CN683" s="156"/>
      <c r="CO683" s="297"/>
      <c r="CP683" s="297"/>
      <c r="CQ683" s="297"/>
      <c r="CR683" s="297"/>
      <c r="GV683" s="328"/>
      <c r="GW683" s="328"/>
      <c r="GX683" s="328"/>
      <c r="GY683" s="328"/>
      <c r="GZ683" s="328"/>
      <c r="HA683" s="328"/>
      <c r="HB683" s="328"/>
      <c r="HC683" s="328"/>
      <c r="HD683" s="328"/>
      <c r="HE683" s="328"/>
      <c r="HF683" s="328"/>
      <c r="HG683" s="328"/>
      <c r="HH683" s="328"/>
      <c r="HI683" s="328"/>
      <c r="HJ683" s="328"/>
      <c r="HK683" s="328"/>
      <c r="HL683" s="328"/>
      <c r="HM683" s="328"/>
      <c r="HN683" s="328"/>
      <c r="HO683" s="328"/>
      <c r="HP683" s="328"/>
      <c r="HQ683" s="328"/>
      <c r="HR683" s="328"/>
      <c r="HS683" s="328"/>
      <c r="HT683" s="328"/>
      <c r="HU683" s="328"/>
      <c r="HV683" s="328"/>
      <c r="HW683" s="328"/>
      <c r="HX683" s="328"/>
      <c r="HY683" s="328"/>
      <c r="HZ683" s="328"/>
      <c r="IA683" s="328"/>
      <c r="IB683" s="328"/>
      <c r="IC683" s="328"/>
      <c r="ID683" s="328"/>
      <c r="IE683" s="328"/>
      <c r="IF683" s="328"/>
      <c r="IG683" s="328"/>
      <c r="IH683" s="328"/>
      <c r="II683" s="328"/>
      <c r="IJ683" s="328"/>
      <c r="IK683" s="328"/>
      <c r="IL683" s="328"/>
      <c r="IM683" s="328"/>
      <c r="IN683" s="328"/>
      <c r="IO683" s="328"/>
      <c r="IP683" s="328"/>
      <c r="IQ683" s="328"/>
      <c r="IR683" s="328"/>
      <c r="IS683" s="328"/>
      <c r="IT683" s="328"/>
      <c r="IU683" s="328"/>
      <c r="IV683" s="328"/>
      <c r="IW683" s="328"/>
      <c r="IX683" s="328"/>
      <c r="IY683" s="328"/>
      <c r="IZ683" s="328"/>
      <c r="JA683" s="328"/>
      <c r="JB683" s="328"/>
      <c r="JC683" s="328"/>
      <c r="JD683" s="328"/>
      <c r="JE683" s="328"/>
      <c r="JF683" s="328"/>
      <c r="JG683" s="328"/>
      <c r="JH683" s="328"/>
      <c r="JI683" s="328"/>
      <c r="JJ683" s="328"/>
      <c r="JK683" s="328"/>
      <c r="JL683" s="328"/>
      <c r="JM683" s="328"/>
      <c r="JN683" s="328"/>
      <c r="JO683" s="328"/>
      <c r="JP683" s="328"/>
      <c r="JQ683" s="328"/>
      <c r="JR683" s="328"/>
      <c r="JS683" s="328"/>
      <c r="JT683" s="328"/>
      <c r="JU683" s="328"/>
      <c r="JV683" s="328"/>
      <c r="JW683" s="328"/>
      <c r="JX683" s="328"/>
      <c r="JY683" s="328"/>
      <c r="JZ683" s="328"/>
      <c r="KA683" s="328"/>
      <c r="KB683" s="328"/>
      <c r="KC683" s="328"/>
      <c r="KD683" s="328"/>
      <c r="KE683" s="328"/>
      <c r="KF683" s="328"/>
      <c r="KG683" s="328"/>
      <c r="KH683" s="328"/>
      <c r="KI683" s="328"/>
      <c r="KJ683" s="328"/>
      <c r="KK683" s="328"/>
      <c r="KL683" s="328"/>
      <c r="KM683" s="328"/>
      <c r="KN683" s="328"/>
      <c r="KO683" s="328"/>
      <c r="KP683" s="328"/>
      <c r="KQ683" s="328"/>
      <c r="KR683" s="328"/>
      <c r="KS683" s="328"/>
      <c r="KT683" s="328"/>
      <c r="KU683" s="328"/>
      <c r="KV683" s="328"/>
      <c r="KW683" s="328"/>
      <c r="KX683" s="328"/>
      <c r="KY683" s="328"/>
      <c r="KZ683" s="328"/>
      <c r="LA683" s="328"/>
      <c r="LB683" s="328"/>
      <c r="LC683" s="328"/>
      <c r="LD683" s="328"/>
      <c r="LE683" s="328"/>
      <c r="LF683" s="328"/>
      <c r="LG683" s="328"/>
      <c r="LH683" s="328"/>
      <c r="LI683" s="328"/>
      <c r="LJ683" s="328"/>
      <c r="LK683" s="328"/>
      <c r="LL683" s="328"/>
      <c r="LM683" s="328"/>
      <c r="LN683" s="328"/>
      <c r="LO683" s="328"/>
      <c r="LP683" s="328"/>
      <c r="LQ683" s="328"/>
      <c r="LR683" s="328"/>
      <c r="LS683" s="328"/>
      <c r="LT683" s="328"/>
      <c r="LU683" s="328"/>
      <c r="LV683" s="328"/>
      <c r="LW683" s="328"/>
      <c r="LX683" s="328"/>
      <c r="LY683" s="328"/>
      <c r="LZ683" s="328"/>
      <c r="MA683" s="328"/>
      <c r="MB683" s="328"/>
      <c r="MC683" s="328"/>
      <c r="MD683" s="328"/>
      <c r="ME683" s="328"/>
      <c r="MF683" s="328"/>
      <c r="MG683" s="328"/>
      <c r="MH683" s="328"/>
      <c r="MI683" s="328"/>
      <c r="MJ683" s="328"/>
      <c r="MK683" s="328"/>
      <c r="ML683" s="328"/>
      <c r="MM683" s="328"/>
      <c r="MN683" s="328"/>
      <c r="MO683" s="328"/>
      <c r="MP683" s="328"/>
      <c r="MQ683" s="328"/>
      <c r="MR683" s="328"/>
      <c r="MS683" s="328"/>
      <c r="MT683" s="328"/>
      <c r="MU683" s="328"/>
      <c r="MV683" s="328"/>
      <c r="MW683" s="328"/>
      <c r="MX683" s="328"/>
      <c r="MY683" s="328"/>
      <c r="MZ683" s="328"/>
      <c r="NA683" s="328"/>
      <c r="NB683" s="328"/>
      <c r="NC683" s="328"/>
      <c r="ND683" s="328"/>
      <c r="NE683" s="328"/>
      <c r="NF683" s="328"/>
      <c r="NG683" s="328"/>
      <c r="NH683" s="328"/>
      <c r="NI683" s="328"/>
      <c r="NJ683" s="328"/>
      <c r="NK683" s="328"/>
      <c r="NL683" s="328"/>
      <c r="NM683" s="328"/>
      <c r="NN683" s="328"/>
      <c r="NO683" s="328"/>
      <c r="NP683" s="328"/>
      <c r="NQ683" s="328"/>
      <c r="NR683" s="328"/>
      <c r="NS683" s="328"/>
      <c r="NT683" s="328"/>
      <c r="NU683" s="328"/>
      <c r="NV683" s="328"/>
      <c r="NW683" s="328"/>
      <c r="NX683" s="328"/>
      <c r="NY683" s="328"/>
      <c r="NZ683" s="328"/>
      <c r="OA683" s="328"/>
      <c r="OB683" s="328"/>
      <c r="OC683" s="328"/>
      <c r="OD683" s="328"/>
      <c r="OE683" s="328"/>
      <c r="OF683" s="328"/>
      <c r="OG683" s="328"/>
      <c r="OH683" s="328"/>
      <c r="OI683" s="328"/>
      <c r="OJ683" s="328"/>
      <c r="OK683" s="328"/>
      <c r="OL683" s="328"/>
      <c r="OM683" s="328"/>
      <c r="ON683" s="328"/>
      <c r="OO683" s="328"/>
      <c r="OP683" s="328"/>
      <c r="OQ683" s="328"/>
      <c r="OR683" s="328"/>
      <c r="OS683" s="328"/>
      <c r="OT683" s="328"/>
      <c r="OU683" s="328"/>
      <c r="OV683" s="328"/>
      <c r="OW683" s="328"/>
      <c r="OX683" s="328"/>
      <c r="OY683" s="328"/>
      <c r="OZ683" s="328"/>
      <c r="PA683" s="328"/>
      <c r="PB683" s="328"/>
      <c r="PC683" s="328"/>
      <c r="PD683" s="328"/>
      <c r="PE683" s="328"/>
      <c r="PF683" s="328"/>
      <c r="PG683" s="328"/>
      <c r="PH683" s="328"/>
      <c r="PI683" s="328"/>
      <c r="PJ683" s="328"/>
      <c r="PK683" s="328"/>
      <c r="PL683" s="328"/>
      <c r="PM683" s="328"/>
      <c r="PN683" s="328"/>
      <c r="PO683" s="328"/>
      <c r="PP683" s="328"/>
      <c r="PQ683" s="328"/>
      <c r="PR683" s="328"/>
      <c r="PS683" s="328"/>
      <c r="PT683" s="328"/>
      <c r="PU683" s="328"/>
      <c r="PV683" s="328"/>
      <c r="PW683" s="328"/>
      <c r="PX683" s="328"/>
      <c r="PY683" s="328"/>
      <c r="PZ683" s="328"/>
      <c r="QA683" s="328"/>
      <c r="QB683" s="328"/>
      <c r="QC683" s="328"/>
      <c r="QD683" s="328"/>
      <c r="QE683" s="328"/>
      <c r="QF683" s="328"/>
      <c r="QG683" s="328"/>
      <c r="QH683" s="328"/>
      <c r="QI683" s="328"/>
      <c r="QJ683" s="328"/>
      <c r="QK683" s="328"/>
      <c r="QL683" s="328"/>
      <c r="QM683" s="328"/>
      <c r="QN683" s="328"/>
      <c r="QO683" s="328"/>
      <c r="QP683" s="328"/>
      <c r="QQ683" s="328"/>
      <c r="QR683" s="328"/>
      <c r="QS683" s="328"/>
      <c r="QT683" s="328"/>
      <c r="QU683" s="328"/>
      <c r="QV683" s="328"/>
      <c r="QW683" s="328"/>
      <c r="QX683" s="328"/>
      <c r="QY683" s="328"/>
      <c r="QZ683" s="328"/>
      <c r="RA683" s="328"/>
      <c r="RB683" s="328"/>
      <c r="RC683" s="328"/>
      <c r="RD683" s="328"/>
      <c r="RE683" s="328"/>
      <c r="RF683" s="328"/>
      <c r="RG683" s="328"/>
      <c r="RH683" s="328"/>
      <c r="RI683" s="328"/>
      <c r="RJ683" s="328"/>
      <c r="RK683" s="328"/>
      <c r="RL683" s="328"/>
      <c r="RM683" s="328"/>
      <c r="RN683" s="328"/>
      <c r="RO683" s="328"/>
      <c r="RP683" s="328"/>
      <c r="RQ683" s="328"/>
      <c r="RR683" s="328"/>
      <c r="RS683" s="328"/>
      <c r="RT683" s="328"/>
      <c r="RU683" s="328"/>
      <c r="RV683" s="328"/>
      <c r="RW683" s="328"/>
      <c r="RX683" s="328"/>
      <c r="RY683" s="328"/>
      <c r="RZ683" s="328"/>
      <c r="SA683" s="328"/>
      <c r="SB683" s="328"/>
      <c r="SC683" s="328"/>
      <c r="SD683" s="328"/>
      <c r="SE683" s="328"/>
      <c r="SF683" s="328"/>
      <c r="SG683" s="328"/>
      <c r="SH683" s="328"/>
      <c r="SI683" s="328"/>
      <c r="SJ683" s="328"/>
      <c r="SK683" s="328"/>
      <c r="SL683" s="328"/>
      <c r="SM683" s="328"/>
      <c r="SN683" s="328"/>
      <c r="SO683" s="328"/>
      <c r="SP683" s="328"/>
      <c r="SQ683" s="328"/>
      <c r="SR683" s="328"/>
      <c r="SS683" s="328"/>
      <c r="ST683" s="328"/>
      <c r="SU683" s="328"/>
      <c r="SV683" s="328"/>
      <c r="SW683" s="328"/>
      <c r="SX683" s="328"/>
      <c r="SY683" s="328"/>
      <c r="SZ683" s="328"/>
      <c r="TA683" s="328"/>
      <c r="TB683" s="328"/>
      <c r="TC683" s="328"/>
      <c r="TD683" s="328"/>
      <c r="TE683" s="328"/>
      <c r="TF683" s="328"/>
      <c r="TG683" s="328"/>
      <c r="TH683" s="328"/>
      <c r="TI683" s="328"/>
      <c r="TJ683" s="328"/>
      <c r="TK683" s="328"/>
      <c r="TL683" s="328"/>
      <c r="TM683" s="328"/>
      <c r="TN683" s="328"/>
      <c r="TO683" s="328"/>
      <c r="TP683" s="328"/>
      <c r="TQ683" s="328"/>
      <c r="TR683" s="328"/>
      <c r="TS683" s="328"/>
      <c r="TT683" s="328"/>
      <c r="TU683" s="328"/>
      <c r="TV683" s="328"/>
      <c r="TW683" s="328"/>
      <c r="TX683" s="328"/>
      <c r="TY683" s="328"/>
      <c r="TZ683" s="328"/>
      <c r="UA683" s="328"/>
      <c r="UB683" s="328"/>
      <c r="UC683" s="328"/>
      <c r="UD683" s="328"/>
      <c r="UE683" s="328"/>
      <c r="UF683" s="328"/>
      <c r="UG683" s="328"/>
      <c r="UH683" s="328"/>
      <c r="UI683" s="328"/>
      <c r="UJ683" s="328"/>
      <c r="UK683" s="328"/>
      <c r="UL683" s="328"/>
      <c r="UM683" s="328"/>
      <c r="UN683" s="328"/>
      <c r="UO683" s="328"/>
      <c r="UP683" s="328"/>
      <c r="UQ683" s="328"/>
      <c r="UR683" s="328"/>
      <c r="US683" s="328"/>
      <c r="UT683" s="328"/>
      <c r="UU683" s="328"/>
      <c r="UV683" s="328"/>
      <c r="UW683" s="328"/>
      <c r="UX683" s="328"/>
      <c r="UY683" s="328"/>
      <c r="UZ683" s="328"/>
      <c r="VA683" s="328"/>
      <c r="VB683" s="328"/>
      <c r="VC683" s="328"/>
      <c r="VD683" s="328"/>
      <c r="VE683" s="328"/>
      <c r="VF683" s="328"/>
      <c r="VG683" s="328"/>
      <c r="VH683" s="328"/>
      <c r="VI683" s="328"/>
      <c r="VJ683" s="328"/>
      <c r="VK683" s="328"/>
      <c r="VL683" s="328"/>
      <c r="VM683" s="328"/>
      <c r="VN683" s="328"/>
      <c r="VO683" s="328"/>
      <c r="VP683" s="328"/>
      <c r="VQ683" s="328"/>
      <c r="VR683" s="328"/>
      <c r="VS683" s="328"/>
      <c r="VT683" s="328"/>
      <c r="VU683" s="328"/>
      <c r="VV683" s="328"/>
      <c r="VW683" s="328"/>
      <c r="VX683" s="328"/>
      <c r="VY683" s="328"/>
      <c r="VZ683" s="328"/>
      <c r="WA683" s="328"/>
      <c r="WB683" s="328"/>
      <c r="WC683" s="328"/>
      <c r="WD683" s="328"/>
      <c r="WE683" s="328"/>
      <c r="WF683" s="328"/>
      <c r="WG683" s="328"/>
      <c r="WH683" s="328"/>
      <c r="WI683" s="328"/>
      <c r="WJ683" s="328"/>
      <c r="WK683" s="328"/>
      <c r="WL683" s="328"/>
      <c r="WM683" s="328"/>
      <c r="WN683" s="328"/>
      <c r="WO683" s="328"/>
      <c r="WP683" s="328"/>
      <c r="WQ683" s="328"/>
      <c r="WR683" s="328"/>
      <c r="WS683" s="328"/>
      <c r="WT683" s="328"/>
      <c r="WU683" s="328"/>
      <c r="WV683" s="328"/>
      <c r="WW683" s="328"/>
      <c r="WX683" s="328"/>
      <c r="WY683" s="328"/>
      <c r="WZ683" s="328"/>
      <c r="XA683" s="328"/>
      <c r="XB683" s="328"/>
      <c r="XC683" s="328"/>
      <c r="XD683" s="328"/>
      <c r="XE683" s="328"/>
      <c r="XF683" s="328"/>
      <c r="XG683" s="328"/>
      <c r="XH683" s="328"/>
      <c r="XI683" s="328"/>
      <c r="XJ683" s="328"/>
      <c r="XK683" s="328"/>
      <c r="XL683" s="328"/>
      <c r="XM683" s="328"/>
      <c r="XN683" s="328"/>
      <c r="XO683" s="328"/>
      <c r="XP683" s="328"/>
      <c r="XQ683" s="328"/>
      <c r="XR683" s="328"/>
      <c r="XS683" s="328"/>
      <c r="XT683" s="328"/>
      <c r="XU683" s="328"/>
      <c r="XV683" s="328"/>
      <c r="XW683" s="328"/>
      <c r="XX683" s="328"/>
      <c r="XY683" s="328"/>
      <c r="XZ683" s="328"/>
      <c r="YA683" s="328"/>
      <c r="YB683" s="328"/>
      <c r="YC683" s="328"/>
      <c r="YD683" s="328"/>
      <c r="YE683" s="328"/>
      <c r="YF683" s="328"/>
      <c r="YG683" s="328"/>
      <c r="YH683" s="328"/>
      <c r="YI683" s="328"/>
      <c r="YJ683" s="328"/>
      <c r="YK683" s="328"/>
      <c r="YL683" s="328"/>
      <c r="YM683" s="328"/>
      <c r="YN683" s="328"/>
      <c r="YO683" s="328"/>
      <c r="YP683" s="328"/>
      <c r="YQ683" s="328"/>
      <c r="YR683" s="328"/>
      <c r="YS683" s="328"/>
      <c r="YT683" s="328"/>
      <c r="YU683" s="328"/>
      <c r="YV683" s="328"/>
      <c r="YW683" s="328"/>
      <c r="YX683" s="328"/>
      <c r="YY683" s="328"/>
      <c r="YZ683" s="328"/>
      <c r="ZA683" s="328"/>
      <c r="ZB683" s="328"/>
      <c r="ZC683" s="328"/>
      <c r="ZD683" s="328"/>
      <c r="ZE683" s="328"/>
      <c r="ZF683" s="328"/>
      <c r="ZG683" s="328"/>
      <c r="ZH683" s="328"/>
      <c r="ZI683" s="328"/>
      <c r="ZJ683" s="328"/>
      <c r="ZK683" s="328"/>
      <c r="ZL683" s="328"/>
      <c r="ZM683" s="328"/>
      <c r="ZN683" s="328"/>
      <c r="ZO683" s="328"/>
      <c r="ZP683" s="328"/>
      <c r="ZQ683" s="328"/>
      <c r="ZR683" s="328"/>
      <c r="ZS683" s="328"/>
      <c r="ZT683" s="328"/>
      <c r="ZU683" s="328"/>
      <c r="ZV683" s="328"/>
      <c r="ZW683" s="328"/>
      <c r="ZX683" s="328"/>
      <c r="ZY683" s="328"/>
      <c r="ZZ683" s="328"/>
      <c r="AAA683" s="328"/>
      <c r="AAB683" s="328"/>
      <c r="AAC683" s="328"/>
      <c r="AAD683" s="328"/>
      <c r="AAE683" s="328"/>
      <c r="AAF683" s="328"/>
      <c r="AAG683" s="328"/>
      <c r="AAH683" s="328"/>
      <c r="AAI683" s="328"/>
      <c r="AAJ683" s="328"/>
      <c r="AAK683" s="328"/>
      <c r="AAL683" s="328"/>
      <c r="AAM683" s="328"/>
      <c r="AAN683" s="328"/>
      <c r="AAO683" s="328"/>
      <c r="AAP683" s="328"/>
      <c r="AAQ683" s="328"/>
      <c r="AAR683" s="328"/>
      <c r="AAS683" s="328"/>
      <c r="AAT683" s="328"/>
      <c r="AAU683" s="328"/>
      <c r="AAV683" s="328"/>
      <c r="AAW683" s="328"/>
      <c r="AAX683" s="328"/>
      <c r="AAY683" s="328"/>
      <c r="AAZ683" s="328"/>
      <c r="ABA683" s="328"/>
      <c r="ABB683" s="328"/>
      <c r="ABC683" s="328"/>
      <c r="ABD683" s="328"/>
      <c r="ABE683" s="328"/>
      <c r="ABF683" s="328"/>
      <c r="ABG683" s="328"/>
      <c r="ABH683" s="328"/>
    </row>
    <row r="684" spans="1:736" s="50" customFormat="1" ht="45.75" customHeight="1">
      <c r="A684" s="589">
        <f>1+A683</f>
        <v>682</v>
      </c>
      <c r="B684" s="403" t="s">
        <v>6848</v>
      </c>
      <c r="C684" s="156" t="s">
        <v>6849</v>
      </c>
      <c r="D684" s="156" t="s">
        <v>6692</v>
      </c>
      <c r="E684" s="156">
        <v>45533</v>
      </c>
      <c r="F684" s="156">
        <v>45537</v>
      </c>
      <c r="G684" s="156">
        <v>45646</v>
      </c>
      <c r="H684" s="156" t="s">
        <v>416</v>
      </c>
      <c r="I684" s="156" t="s">
        <v>180</v>
      </c>
      <c r="J684" s="156" t="s">
        <v>2878</v>
      </c>
      <c r="K684" s="251">
        <v>11201906</v>
      </c>
      <c r="L684" s="156">
        <v>0</v>
      </c>
      <c r="M684" s="156" t="s">
        <v>844</v>
      </c>
      <c r="N684" s="156" t="s">
        <v>98</v>
      </c>
      <c r="O684" s="156" t="s">
        <v>2287</v>
      </c>
      <c r="P684" s="156" t="s">
        <v>6850</v>
      </c>
      <c r="Q684" s="156" t="s">
        <v>6841</v>
      </c>
      <c r="R684" s="143">
        <f>+G684-F684</f>
        <v>109</v>
      </c>
      <c r="S684" s="134" t="s">
        <v>6714</v>
      </c>
      <c r="T684" s="253">
        <v>11706800</v>
      </c>
      <c r="U684" s="156" t="s">
        <v>6851</v>
      </c>
      <c r="V684" s="253">
        <f>+T684</f>
        <v>11706800</v>
      </c>
      <c r="W684" s="156">
        <v>45533</v>
      </c>
      <c r="X684" s="156" t="s">
        <v>473</v>
      </c>
      <c r="Y684" s="317">
        <f>+Z684+AA684+AB684</f>
        <v>11706800</v>
      </c>
      <c r="Z684" s="156">
        <f>+V684</f>
        <v>11706800</v>
      </c>
      <c r="AA684" s="156">
        <v>0</v>
      </c>
      <c r="AB684" s="156">
        <f>+AC684+AD684+AE684+AF684+AG684+AH684+AI684+AJ684</f>
        <v>0</v>
      </c>
      <c r="AC684" s="156">
        <v>0</v>
      </c>
      <c r="AD684" s="156">
        <v>0</v>
      </c>
      <c r="AE684" s="156">
        <v>0</v>
      </c>
      <c r="AF684" s="156">
        <v>0</v>
      </c>
      <c r="AG684" s="156">
        <v>0</v>
      </c>
      <c r="AH684" s="156">
        <v>0</v>
      </c>
      <c r="AI684" s="156">
        <v>0</v>
      </c>
      <c r="AJ684" s="156">
        <v>0</v>
      </c>
      <c r="AK684" s="156" t="s">
        <v>104</v>
      </c>
      <c r="AL684" s="103" t="s">
        <v>6852</v>
      </c>
      <c r="AM684" s="156" t="s">
        <v>6752</v>
      </c>
      <c r="AN684" s="156">
        <v>35473951</v>
      </c>
      <c r="AO684" s="156" t="s">
        <v>114</v>
      </c>
      <c r="AP684" s="156" t="s">
        <v>114</v>
      </c>
      <c r="AQ684" s="156" t="s">
        <v>114</v>
      </c>
      <c r="AR684" s="156" t="s">
        <v>114</v>
      </c>
      <c r="AS684" s="156" t="s">
        <v>109</v>
      </c>
      <c r="AT684" s="156" t="s">
        <v>109</v>
      </c>
      <c r="AU684" s="156" t="s">
        <v>392</v>
      </c>
      <c r="AV684" s="156"/>
      <c r="AW684" s="156"/>
      <c r="AX684" s="156" t="s">
        <v>109</v>
      </c>
      <c r="AY684" s="156" t="s">
        <v>108</v>
      </c>
      <c r="AZ684" s="156"/>
      <c r="BA684" s="156"/>
      <c r="BB684" s="156"/>
      <c r="BC684" s="156"/>
      <c r="BD684" s="156"/>
      <c r="BE684" s="156"/>
      <c r="BF684" s="156"/>
      <c r="BG684" s="156"/>
      <c r="BH684" s="153">
        <f>T684+BB684</f>
        <v>11706800</v>
      </c>
      <c r="BI684" s="437" t="s">
        <v>259</v>
      </c>
      <c r="BJ684" s="240"/>
      <c r="BK684" s="240" t="s">
        <v>114</v>
      </c>
      <c r="BL684" s="240"/>
      <c r="BM684" s="161" t="s">
        <v>2539</v>
      </c>
      <c r="BN684" s="156" t="s">
        <v>115</v>
      </c>
      <c r="BO684" s="156">
        <v>47</v>
      </c>
      <c r="BP684" s="156">
        <v>28295</v>
      </c>
      <c r="BQ684" s="156" t="s">
        <v>109</v>
      </c>
      <c r="BR684" s="156" t="s">
        <v>114</v>
      </c>
      <c r="BS684" s="156" t="s">
        <v>114</v>
      </c>
      <c r="BT684" s="156" t="s">
        <v>114</v>
      </c>
      <c r="BU684" s="156" t="s">
        <v>6853</v>
      </c>
      <c r="BV684" s="156">
        <v>3144339424</v>
      </c>
      <c r="BW684" s="156" t="s">
        <v>6854</v>
      </c>
      <c r="BX684" s="156" t="s">
        <v>118</v>
      </c>
      <c r="BY684" s="156" t="s">
        <v>119</v>
      </c>
      <c r="BZ684" s="156">
        <v>33728017282</v>
      </c>
      <c r="CA684" s="157" t="s">
        <v>109</v>
      </c>
      <c r="CB684" s="157" t="s">
        <v>109</v>
      </c>
      <c r="CC684" s="157" t="s">
        <v>109</v>
      </c>
      <c r="CD684" s="157" t="s">
        <v>109</v>
      </c>
      <c r="CE684" s="156"/>
      <c r="CF684" s="156"/>
      <c r="CG684" s="156"/>
      <c r="CH684" s="156"/>
      <c r="CI684" s="156"/>
      <c r="CJ684" s="156"/>
      <c r="CK684" s="156"/>
      <c r="CL684" s="156"/>
      <c r="CM684" s="157" t="s">
        <v>109</v>
      </c>
      <c r="CN684" s="156"/>
      <c r="CO684" s="297"/>
      <c r="CP684" s="297"/>
      <c r="CQ684" s="297"/>
      <c r="CR684" s="297"/>
      <c r="GV684" s="328"/>
      <c r="GW684" s="328"/>
      <c r="GX684" s="328"/>
      <c r="GY684" s="328"/>
      <c r="GZ684" s="328"/>
      <c r="HA684" s="328"/>
      <c r="HB684" s="328"/>
      <c r="HC684" s="328"/>
      <c r="HD684" s="328"/>
      <c r="HE684" s="328"/>
      <c r="HF684" s="328"/>
      <c r="HG684" s="328"/>
      <c r="HH684" s="328"/>
      <c r="HI684" s="328"/>
      <c r="HJ684" s="328"/>
      <c r="HK684" s="328"/>
      <c r="HL684" s="328"/>
      <c r="HM684" s="328"/>
      <c r="HN684" s="328"/>
      <c r="HO684" s="328"/>
      <c r="HP684" s="328"/>
      <c r="HQ684" s="328"/>
      <c r="HR684" s="328"/>
      <c r="HS684" s="328"/>
      <c r="HT684" s="328"/>
      <c r="HU684" s="328"/>
      <c r="HV684" s="328"/>
      <c r="HW684" s="328"/>
      <c r="HX684" s="328"/>
      <c r="HY684" s="328"/>
      <c r="HZ684" s="328"/>
      <c r="IA684" s="328"/>
      <c r="IB684" s="328"/>
      <c r="IC684" s="328"/>
      <c r="ID684" s="328"/>
      <c r="IE684" s="328"/>
      <c r="IF684" s="328"/>
      <c r="IG684" s="328"/>
      <c r="IH684" s="328"/>
      <c r="II684" s="328"/>
      <c r="IJ684" s="328"/>
      <c r="IK684" s="328"/>
      <c r="IL684" s="328"/>
      <c r="IM684" s="328"/>
      <c r="IN684" s="328"/>
      <c r="IO684" s="328"/>
      <c r="IP684" s="328"/>
      <c r="IQ684" s="328"/>
      <c r="IR684" s="328"/>
      <c r="IS684" s="328"/>
      <c r="IT684" s="328"/>
      <c r="IU684" s="328"/>
      <c r="IV684" s="328"/>
      <c r="IW684" s="328"/>
      <c r="IX684" s="328"/>
      <c r="IY684" s="328"/>
      <c r="IZ684" s="328"/>
      <c r="JA684" s="328"/>
      <c r="JB684" s="328"/>
      <c r="JC684" s="328"/>
      <c r="JD684" s="328"/>
      <c r="JE684" s="328"/>
      <c r="JF684" s="328"/>
      <c r="JG684" s="328"/>
      <c r="JH684" s="328"/>
      <c r="JI684" s="328"/>
      <c r="JJ684" s="328"/>
      <c r="JK684" s="328"/>
      <c r="JL684" s="328"/>
      <c r="JM684" s="328"/>
      <c r="JN684" s="328"/>
      <c r="JO684" s="328"/>
      <c r="JP684" s="328"/>
      <c r="JQ684" s="328"/>
      <c r="JR684" s="328"/>
      <c r="JS684" s="328"/>
      <c r="JT684" s="328"/>
      <c r="JU684" s="328"/>
      <c r="JV684" s="328"/>
      <c r="JW684" s="328"/>
      <c r="JX684" s="328"/>
      <c r="JY684" s="328"/>
      <c r="JZ684" s="328"/>
      <c r="KA684" s="328"/>
      <c r="KB684" s="328"/>
      <c r="KC684" s="328"/>
      <c r="KD684" s="328"/>
      <c r="KE684" s="328"/>
      <c r="KF684" s="328"/>
      <c r="KG684" s="328"/>
      <c r="KH684" s="328"/>
      <c r="KI684" s="328"/>
      <c r="KJ684" s="328"/>
      <c r="KK684" s="328"/>
      <c r="KL684" s="328"/>
      <c r="KM684" s="328"/>
      <c r="KN684" s="328"/>
      <c r="KO684" s="328"/>
      <c r="KP684" s="328"/>
      <c r="KQ684" s="328"/>
      <c r="KR684" s="328"/>
      <c r="KS684" s="328"/>
      <c r="KT684" s="328"/>
      <c r="KU684" s="328"/>
      <c r="KV684" s="328"/>
      <c r="KW684" s="328"/>
      <c r="KX684" s="328"/>
      <c r="KY684" s="328"/>
      <c r="KZ684" s="328"/>
      <c r="LA684" s="328"/>
      <c r="LB684" s="328"/>
      <c r="LC684" s="328"/>
      <c r="LD684" s="328"/>
      <c r="LE684" s="328"/>
      <c r="LF684" s="328"/>
      <c r="LG684" s="328"/>
      <c r="LH684" s="328"/>
      <c r="LI684" s="328"/>
      <c r="LJ684" s="328"/>
      <c r="LK684" s="328"/>
      <c r="LL684" s="328"/>
      <c r="LM684" s="328"/>
      <c r="LN684" s="328"/>
      <c r="LO684" s="328"/>
      <c r="LP684" s="328"/>
      <c r="LQ684" s="328"/>
      <c r="LR684" s="328"/>
      <c r="LS684" s="328"/>
      <c r="LT684" s="328"/>
      <c r="LU684" s="328"/>
      <c r="LV684" s="328"/>
      <c r="LW684" s="328"/>
      <c r="LX684" s="328"/>
      <c r="LY684" s="328"/>
      <c r="LZ684" s="328"/>
      <c r="MA684" s="328"/>
      <c r="MB684" s="328"/>
      <c r="MC684" s="328"/>
      <c r="MD684" s="328"/>
      <c r="ME684" s="328"/>
      <c r="MF684" s="328"/>
      <c r="MG684" s="328"/>
      <c r="MH684" s="328"/>
      <c r="MI684" s="328"/>
      <c r="MJ684" s="328"/>
      <c r="MK684" s="328"/>
      <c r="ML684" s="328"/>
      <c r="MM684" s="328"/>
      <c r="MN684" s="328"/>
      <c r="MO684" s="328"/>
      <c r="MP684" s="328"/>
      <c r="MQ684" s="328"/>
      <c r="MR684" s="328"/>
      <c r="MS684" s="328"/>
      <c r="MT684" s="328"/>
      <c r="MU684" s="328"/>
      <c r="MV684" s="328"/>
      <c r="MW684" s="328"/>
      <c r="MX684" s="328"/>
      <c r="MY684" s="328"/>
      <c r="MZ684" s="328"/>
      <c r="NA684" s="328"/>
      <c r="NB684" s="328"/>
      <c r="NC684" s="328"/>
      <c r="ND684" s="328"/>
      <c r="NE684" s="328"/>
      <c r="NF684" s="328"/>
      <c r="NG684" s="328"/>
      <c r="NH684" s="328"/>
      <c r="NI684" s="328"/>
      <c r="NJ684" s="328"/>
      <c r="NK684" s="328"/>
      <c r="NL684" s="328"/>
      <c r="NM684" s="328"/>
      <c r="NN684" s="328"/>
      <c r="NO684" s="328"/>
      <c r="NP684" s="328"/>
      <c r="NQ684" s="328"/>
      <c r="NR684" s="328"/>
      <c r="NS684" s="328"/>
      <c r="NT684" s="328"/>
      <c r="NU684" s="328"/>
      <c r="NV684" s="328"/>
      <c r="NW684" s="328"/>
      <c r="NX684" s="328"/>
      <c r="NY684" s="328"/>
      <c r="NZ684" s="328"/>
      <c r="OA684" s="328"/>
      <c r="OB684" s="328"/>
      <c r="OC684" s="328"/>
      <c r="OD684" s="328"/>
      <c r="OE684" s="328"/>
      <c r="OF684" s="328"/>
      <c r="OG684" s="328"/>
      <c r="OH684" s="328"/>
      <c r="OI684" s="328"/>
      <c r="OJ684" s="328"/>
      <c r="OK684" s="328"/>
      <c r="OL684" s="328"/>
      <c r="OM684" s="328"/>
      <c r="ON684" s="328"/>
      <c r="OO684" s="328"/>
      <c r="OP684" s="328"/>
      <c r="OQ684" s="328"/>
      <c r="OR684" s="328"/>
      <c r="OS684" s="328"/>
      <c r="OT684" s="328"/>
      <c r="OU684" s="328"/>
      <c r="OV684" s="328"/>
      <c r="OW684" s="328"/>
      <c r="OX684" s="328"/>
      <c r="OY684" s="328"/>
      <c r="OZ684" s="328"/>
      <c r="PA684" s="328"/>
      <c r="PB684" s="328"/>
      <c r="PC684" s="328"/>
      <c r="PD684" s="328"/>
      <c r="PE684" s="328"/>
      <c r="PF684" s="328"/>
      <c r="PG684" s="328"/>
      <c r="PH684" s="328"/>
      <c r="PI684" s="328"/>
      <c r="PJ684" s="328"/>
      <c r="PK684" s="328"/>
      <c r="PL684" s="328"/>
      <c r="PM684" s="328"/>
      <c r="PN684" s="328"/>
      <c r="PO684" s="328"/>
      <c r="PP684" s="328"/>
      <c r="PQ684" s="328"/>
      <c r="PR684" s="328"/>
      <c r="PS684" s="328"/>
      <c r="PT684" s="328"/>
      <c r="PU684" s="328"/>
      <c r="PV684" s="328"/>
      <c r="PW684" s="328"/>
      <c r="PX684" s="328"/>
      <c r="PY684" s="328"/>
      <c r="PZ684" s="328"/>
      <c r="QA684" s="328"/>
      <c r="QB684" s="328"/>
      <c r="QC684" s="328"/>
      <c r="QD684" s="328"/>
      <c r="QE684" s="328"/>
      <c r="QF684" s="328"/>
      <c r="QG684" s="328"/>
      <c r="QH684" s="328"/>
      <c r="QI684" s="328"/>
      <c r="QJ684" s="328"/>
      <c r="QK684" s="328"/>
      <c r="QL684" s="328"/>
      <c r="QM684" s="328"/>
      <c r="QN684" s="328"/>
      <c r="QO684" s="328"/>
      <c r="QP684" s="328"/>
      <c r="QQ684" s="328"/>
      <c r="QR684" s="328"/>
      <c r="QS684" s="328"/>
      <c r="QT684" s="328"/>
      <c r="QU684" s="328"/>
      <c r="QV684" s="328"/>
      <c r="QW684" s="328"/>
      <c r="QX684" s="328"/>
      <c r="QY684" s="328"/>
      <c r="QZ684" s="328"/>
      <c r="RA684" s="328"/>
      <c r="RB684" s="328"/>
      <c r="RC684" s="328"/>
      <c r="RD684" s="328"/>
      <c r="RE684" s="328"/>
      <c r="RF684" s="328"/>
      <c r="RG684" s="328"/>
      <c r="RH684" s="328"/>
      <c r="RI684" s="328"/>
      <c r="RJ684" s="328"/>
      <c r="RK684" s="328"/>
      <c r="RL684" s="328"/>
      <c r="RM684" s="328"/>
      <c r="RN684" s="328"/>
      <c r="RO684" s="328"/>
      <c r="RP684" s="328"/>
      <c r="RQ684" s="328"/>
      <c r="RR684" s="328"/>
      <c r="RS684" s="328"/>
      <c r="RT684" s="328"/>
      <c r="RU684" s="328"/>
      <c r="RV684" s="328"/>
      <c r="RW684" s="328"/>
      <c r="RX684" s="328"/>
      <c r="RY684" s="328"/>
      <c r="RZ684" s="328"/>
      <c r="SA684" s="328"/>
      <c r="SB684" s="328"/>
      <c r="SC684" s="328"/>
      <c r="SD684" s="328"/>
      <c r="SE684" s="328"/>
      <c r="SF684" s="328"/>
      <c r="SG684" s="328"/>
      <c r="SH684" s="328"/>
      <c r="SI684" s="328"/>
      <c r="SJ684" s="328"/>
      <c r="SK684" s="328"/>
      <c r="SL684" s="328"/>
      <c r="SM684" s="328"/>
      <c r="SN684" s="328"/>
      <c r="SO684" s="328"/>
      <c r="SP684" s="328"/>
      <c r="SQ684" s="328"/>
      <c r="SR684" s="328"/>
      <c r="SS684" s="328"/>
      <c r="ST684" s="328"/>
      <c r="SU684" s="328"/>
      <c r="SV684" s="328"/>
      <c r="SW684" s="328"/>
      <c r="SX684" s="328"/>
      <c r="SY684" s="328"/>
      <c r="SZ684" s="328"/>
      <c r="TA684" s="328"/>
      <c r="TB684" s="328"/>
      <c r="TC684" s="328"/>
      <c r="TD684" s="328"/>
      <c r="TE684" s="328"/>
      <c r="TF684" s="328"/>
      <c r="TG684" s="328"/>
      <c r="TH684" s="328"/>
      <c r="TI684" s="328"/>
      <c r="TJ684" s="328"/>
      <c r="TK684" s="328"/>
      <c r="TL684" s="328"/>
      <c r="TM684" s="328"/>
      <c r="TN684" s="328"/>
      <c r="TO684" s="328"/>
      <c r="TP684" s="328"/>
      <c r="TQ684" s="328"/>
      <c r="TR684" s="328"/>
      <c r="TS684" s="328"/>
      <c r="TT684" s="328"/>
      <c r="TU684" s="328"/>
      <c r="TV684" s="328"/>
      <c r="TW684" s="328"/>
      <c r="TX684" s="328"/>
      <c r="TY684" s="328"/>
      <c r="TZ684" s="328"/>
      <c r="UA684" s="328"/>
      <c r="UB684" s="328"/>
      <c r="UC684" s="328"/>
      <c r="UD684" s="328"/>
      <c r="UE684" s="328"/>
      <c r="UF684" s="328"/>
      <c r="UG684" s="328"/>
      <c r="UH684" s="328"/>
      <c r="UI684" s="328"/>
      <c r="UJ684" s="328"/>
      <c r="UK684" s="328"/>
      <c r="UL684" s="328"/>
      <c r="UM684" s="328"/>
      <c r="UN684" s="328"/>
      <c r="UO684" s="328"/>
      <c r="UP684" s="328"/>
      <c r="UQ684" s="328"/>
      <c r="UR684" s="328"/>
      <c r="US684" s="328"/>
      <c r="UT684" s="328"/>
      <c r="UU684" s="328"/>
      <c r="UV684" s="328"/>
      <c r="UW684" s="328"/>
      <c r="UX684" s="328"/>
      <c r="UY684" s="328"/>
      <c r="UZ684" s="328"/>
      <c r="VA684" s="328"/>
      <c r="VB684" s="328"/>
      <c r="VC684" s="328"/>
      <c r="VD684" s="328"/>
      <c r="VE684" s="328"/>
      <c r="VF684" s="328"/>
      <c r="VG684" s="328"/>
      <c r="VH684" s="328"/>
      <c r="VI684" s="328"/>
      <c r="VJ684" s="328"/>
      <c r="VK684" s="328"/>
      <c r="VL684" s="328"/>
      <c r="VM684" s="328"/>
      <c r="VN684" s="328"/>
      <c r="VO684" s="328"/>
      <c r="VP684" s="328"/>
      <c r="VQ684" s="328"/>
      <c r="VR684" s="328"/>
      <c r="VS684" s="328"/>
      <c r="VT684" s="328"/>
      <c r="VU684" s="328"/>
      <c r="VV684" s="328"/>
      <c r="VW684" s="328"/>
      <c r="VX684" s="328"/>
      <c r="VY684" s="328"/>
      <c r="VZ684" s="328"/>
      <c r="WA684" s="328"/>
      <c r="WB684" s="328"/>
      <c r="WC684" s="328"/>
      <c r="WD684" s="328"/>
      <c r="WE684" s="328"/>
      <c r="WF684" s="328"/>
      <c r="WG684" s="328"/>
      <c r="WH684" s="328"/>
      <c r="WI684" s="328"/>
      <c r="WJ684" s="328"/>
      <c r="WK684" s="328"/>
      <c r="WL684" s="328"/>
      <c r="WM684" s="328"/>
      <c r="WN684" s="328"/>
      <c r="WO684" s="328"/>
      <c r="WP684" s="328"/>
      <c r="WQ684" s="328"/>
      <c r="WR684" s="328"/>
      <c r="WS684" s="328"/>
      <c r="WT684" s="328"/>
      <c r="WU684" s="328"/>
      <c r="WV684" s="328"/>
      <c r="WW684" s="328"/>
      <c r="WX684" s="328"/>
      <c r="WY684" s="328"/>
      <c r="WZ684" s="328"/>
      <c r="XA684" s="328"/>
      <c r="XB684" s="328"/>
      <c r="XC684" s="328"/>
      <c r="XD684" s="328"/>
      <c r="XE684" s="328"/>
      <c r="XF684" s="328"/>
      <c r="XG684" s="328"/>
      <c r="XH684" s="328"/>
      <c r="XI684" s="328"/>
      <c r="XJ684" s="328"/>
      <c r="XK684" s="328"/>
      <c r="XL684" s="328"/>
      <c r="XM684" s="328"/>
      <c r="XN684" s="328"/>
      <c r="XO684" s="328"/>
      <c r="XP684" s="328"/>
      <c r="XQ684" s="328"/>
      <c r="XR684" s="328"/>
      <c r="XS684" s="328"/>
      <c r="XT684" s="328"/>
      <c r="XU684" s="328"/>
      <c r="XV684" s="328"/>
      <c r="XW684" s="328"/>
      <c r="XX684" s="328"/>
      <c r="XY684" s="328"/>
      <c r="XZ684" s="328"/>
      <c r="YA684" s="328"/>
      <c r="YB684" s="328"/>
      <c r="YC684" s="328"/>
      <c r="YD684" s="328"/>
      <c r="YE684" s="328"/>
      <c r="YF684" s="328"/>
      <c r="YG684" s="328"/>
      <c r="YH684" s="328"/>
      <c r="YI684" s="328"/>
      <c r="YJ684" s="328"/>
      <c r="YK684" s="328"/>
      <c r="YL684" s="328"/>
      <c r="YM684" s="328"/>
      <c r="YN684" s="328"/>
      <c r="YO684" s="328"/>
      <c r="YP684" s="328"/>
      <c r="YQ684" s="328"/>
      <c r="YR684" s="328"/>
      <c r="YS684" s="328"/>
      <c r="YT684" s="328"/>
      <c r="YU684" s="328"/>
      <c r="YV684" s="328"/>
      <c r="YW684" s="328"/>
      <c r="YX684" s="328"/>
      <c r="YY684" s="328"/>
      <c r="YZ684" s="328"/>
      <c r="ZA684" s="328"/>
      <c r="ZB684" s="328"/>
      <c r="ZC684" s="328"/>
      <c r="ZD684" s="328"/>
      <c r="ZE684" s="328"/>
      <c r="ZF684" s="328"/>
      <c r="ZG684" s="328"/>
      <c r="ZH684" s="328"/>
      <c r="ZI684" s="328"/>
      <c r="ZJ684" s="328"/>
      <c r="ZK684" s="328"/>
      <c r="ZL684" s="328"/>
      <c r="ZM684" s="328"/>
      <c r="ZN684" s="328"/>
      <c r="ZO684" s="328"/>
      <c r="ZP684" s="328"/>
      <c r="ZQ684" s="328"/>
      <c r="ZR684" s="328"/>
      <c r="ZS684" s="328"/>
      <c r="ZT684" s="328"/>
      <c r="ZU684" s="328"/>
      <c r="ZV684" s="328"/>
      <c r="ZW684" s="328"/>
      <c r="ZX684" s="328"/>
      <c r="ZY684" s="328"/>
      <c r="ZZ684" s="328"/>
      <c r="AAA684" s="328"/>
      <c r="AAB684" s="328"/>
      <c r="AAC684" s="328"/>
      <c r="AAD684" s="328"/>
      <c r="AAE684" s="328"/>
      <c r="AAF684" s="328"/>
      <c r="AAG684" s="328"/>
      <c r="AAH684" s="328"/>
      <c r="AAI684" s="328"/>
      <c r="AAJ684" s="328"/>
      <c r="AAK684" s="328"/>
      <c r="AAL684" s="328"/>
      <c r="AAM684" s="328"/>
      <c r="AAN684" s="328"/>
      <c r="AAO684" s="328"/>
      <c r="AAP684" s="328"/>
      <c r="AAQ684" s="328"/>
      <c r="AAR684" s="328"/>
      <c r="AAS684" s="328"/>
      <c r="AAT684" s="328"/>
      <c r="AAU684" s="328"/>
      <c r="AAV684" s="328"/>
      <c r="AAW684" s="328"/>
      <c r="AAX684" s="328"/>
      <c r="AAY684" s="328"/>
      <c r="AAZ684" s="328"/>
      <c r="ABA684" s="328"/>
      <c r="ABB684" s="328"/>
      <c r="ABC684" s="328"/>
      <c r="ABD684" s="328"/>
      <c r="ABE684" s="328"/>
      <c r="ABF684" s="328"/>
      <c r="ABG684" s="328"/>
      <c r="ABH684" s="328"/>
    </row>
    <row r="685" spans="1:736" s="50" customFormat="1" ht="45.75" customHeight="1">
      <c r="A685" s="625">
        <f>1+A684</f>
        <v>683</v>
      </c>
      <c r="B685" s="602" t="s">
        <v>6855</v>
      </c>
      <c r="C685" s="601" t="s">
        <v>6856</v>
      </c>
      <c r="D685" s="651" t="s">
        <v>6692</v>
      </c>
      <c r="E685" s="601">
        <v>45533</v>
      </c>
      <c r="F685" s="652">
        <v>45534</v>
      </c>
      <c r="G685" s="652">
        <v>45657</v>
      </c>
      <c r="H685" s="603" t="s">
        <v>416</v>
      </c>
      <c r="I685" s="653" t="s">
        <v>5874</v>
      </c>
      <c r="J685" s="603" t="s">
        <v>3908</v>
      </c>
      <c r="K685" s="654">
        <v>1072710159</v>
      </c>
      <c r="L685" s="603">
        <v>1</v>
      </c>
      <c r="M685" s="655" t="s">
        <v>844</v>
      </c>
      <c r="N685" s="656" t="s">
        <v>98</v>
      </c>
      <c r="O685" s="610" t="s">
        <v>4665</v>
      </c>
      <c r="P685" s="603" t="s">
        <v>6857</v>
      </c>
      <c r="Q685" s="603" t="s">
        <v>6858</v>
      </c>
      <c r="R685" s="657">
        <f>+G685-F685</f>
        <v>123</v>
      </c>
      <c r="S685" s="603" t="s">
        <v>6859</v>
      </c>
      <c r="T685" s="658">
        <v>22550000</v>
      </c>
      <c r="U685" s="659" t="s">
        <v>6860</v>
      </c>
      <c r="V685" s="658">
        <f>+T685</f>
        <v>22550000</v>
      </c>
      <c r="W685" s="660">
        <v>45533</v>
      </c>
      <c r="X685" s="661" t="s">
        <v>473</v>
      </c>
      <c r="Y685" s="662">
        <f>+Z685+AA685+AB685</f>
        <v>22550000</v>
      </c>
      <c r="Z685" s="663">
        <f>+V685</f>
        <v>22550000</v>
      </c>
      <c r="AA685" s="664">
        <v>0</v>
      </c>
      <c r="AB685" s="665">
        <f>+AC685+AD685+AE685+AF685+AG685+AH685+AI685+AJ685</f>
        <v>0</v>
      </c>
      <c r="AC685" s="664">
        <v>0</v>
      </c>
      <c r="AD685" s="664">
        <v>0</v>
      </c>
      <c r="AE685" s="664">
        <v>0</v>
      </c>
      <c r="AF685" s="664">
        <v>0</v>
      </c>
      <c r="AG685" s="664">
        <v>0</v>
      </c>
      <c r="AH685" s="664">
        <v>0</v>
      </c>
      <c r="AI685" s="664">
        <v>0</v>
      </c>
      <c r="AJ685" s="664">
        <v>0</v>
      </c>
      <c r="AK685" s="666" t="s">
        <v>104</v>
      </c>
      <c r="AL685" s="667" t="s">
        <v>6861</v>
      </c>
      <c r="AM685" s="603" t="s">
        <v>6779</v>
      </c>
      <c r="AN685" s="668">
        <v>80849579</v>
      </c>
      <c r="AO685" s="666" t="s">
        <v>114</v>
      </c>
      <c r="AP685" s="603" t="s">
        <v>114</v>
      </c>
      <c r="AQ685" s="669" t="s">
        <v>114</v>
      </c>
      <c r="AR685" s="666" t="s">
        <v>114</v>
      </c>
      <c r="AS685" s="603" t="s">
        <v>109</v>
      </c>
      <c r="AT685" s="666" t="s">
        <v>109</v>
      </c>
      <c r="AU685" s="666" t="s">
        <v>392</v>
      </c>
      <c r="AV685" s="603"/>
      <c r="AW685" s="603"/>
      <c r="AX685" s="603" t="s">
        <v>109</v>
      </c>
      <c r="AY685" s="603" t="s">
        <v>108</v>
      </c>
      <c r="AZ685" s="670"/>
      <c r="BA685" s="603"/>
      <c r="BB685" s="671"/>
      <c r="BC685" s="670"/>
      <c r="BD685" s="657"/>
      <c r="BE685" s="657"/>
      <c r="BF685" s="657"/>
      <c r="BG685" s="670"/>
      <c r="BH685" s="672">
        <f>T685+BB685</f>
        <v>22550000</v>
      </c>
      <c r="BI685" s="673" t="s">
        <v>259</v>
      </c>
      <c r="BJ685" s="603"/>
      <c r="BK685" s="603" t="s">
        <v>114</v>
      </c>
      <c r="BL685" s="603"/>
      <c r="BM685" s="346" t="s">
        <v>6862</v>
      </c>
      <c r="BN685" s="691" t="s">
        <v>161</v>
      </c>
      <c r="BO685" s="692">
        <v>28</v>
      </c>
      <c r="BP685" s="692">
        <v>35212</v>
      </c>
      <c r="BQ685" s="692" t="s">
        <v>108</v>
      </c>
      <c r="BR685" s="692" t="s">
        <v>114</v>
      </c>
      <c r="BS685" s="692" t="s">
        <v>114</v>
      </c>
      <c r="BT685" s="692" t="s">
        <v>114</v>
      </c>
      <c r="BU685" s="693" t="s">
        <v>6863</v>
      </c>
      <c r="BV685" s="692">
        <v>3195585673</v>
      </c>
      <c r="BW685" s="688" t="s">
        <v>6864</v>
      </c>
      <c r="BX685" s="684" t="s">
        <v>139</v>
      </c>
      <c r="BY685" s="692" t="s">
        <v>119</v>
      </c>
      <c r="BZ685" s="694" t="s">
        <v>3914</v>
      </c>
      <c r="CA685" s="605" t="s">
        <v>109</v>
      </c>
      <c r="CB685" s="605" t="s">
        <v>109</v>
      </c>
      <c r="CC685" s="605" t="s">
        <v>109</v>
      </c>
      <c r="CD685" s="605" t="s">
        <v>109</v>
      </c>
      <c r="CE685" s="606" t="s">
        <v>109</v>
      </c>
      <c r="CF685" s="607"/>
      <c r="CG685" s="605"/>
      <c r="CH685" s="605"/>
      <c r="CI685" s="605"/>
      <c r="CJ685" s="605"/>
      <c r="CK685" s="605"/>
      <c r="CL685" s="605"/>
      <c r="CM685" s="539" t="s">
        <v>109</v>
      </c>
      <c r="CN685" s="605"/>
      <c r="CO685" s="297"/>
    </row>
    <row r="686" spans="1:736" s="290" customFormat="1" ht="45.75" customHeight="1">
      <c r="A686" s="589">
        <f>1+A685</f>
        <v>684</v>
      </c>
      <c r="B686" s="403" t="s">
        <v>6865</v>
      </c>
      <c r="C686" s="156" t="s">
        <v>6866</v>
      </c>
      <c r="D686" s="156" t="s">
        <v>6867</v>
      </c>
      <c r="E686" s="156">
        <v>45533</v>
      </c>
      <c r="F686" s="156">
        <v>45534</v>
      </c>
      <c r="G686" s="156">
        <v>45646</v>
      </c>
      <c r="H686" s="156" t="s">
        <v>416</v>
      </c>
      <c r="I686" s="156" t="s">
        <v>180</v>
      </c>
      <c r="J686" s="301" t="s">
        <v>6868</v>
      </c>
      <c r="K686" s="251">
        <v>52758825</v>
      </c>
      <c r="L686" s="156">
        <v>2</v>
      </c>
      <c r="M686" s="156" t="s">
        <v>844</v>
      </c>
      <c r="N686" s="156" t="s">
        <v>98</v>
      </c>
      <c r="O686" s="156" t="s">
        <v>5700</v>
      </c>
      <c r="P686" s="156" t="s">
        <v>6869</v>
      </c>
      <c r="Q686" s="156" t="s">
        <v>6730</v>
      </c>
      <c r="R686" s="143">
        <f>+G686-F686</f>
        <v>112</v>
      </c>
      <c r="S686" s="134" t="s">
        <v>6870</v>
      </c>
      <c r="T686" s="253">
        <v>14080000</v>
      </c>
      <c r="U686" s="156" t="s">
        <v>6871</v>
      </c>
      <c r="V686" s="253">
        <f>+T686</f>
        <v>14080000</v>
      </c>
      <c r="W686" s="156">
        <v>45534</v>
      </c>
      <c r="X686" s="156" t="s">
        <v>473</v>
      </c>
      <c r="Y686" s="317">
        <f>+Z686+AA686+AB686</f>
        <v>14080000</v>
      </c>
      <c r="Z686" s="156">
        <f>+V686</f>
        <v>14080000</v>
      </c>
      <c r="AA686" s="156">
        <v>0</v>
      </c>
      <c r="AB686" s="156">
        <f>+AC686+AD686+AE686+AF686+AG686+AH686+AI686+AJ686</f>
        <v>0</v>
      </c>
      <c r="AC686" s="156">
        <v>0</v>
      </c>
      <c r="AD686" s="156">
        <v>0</v>
      </c>
      <c r="AE686" s="156">
        <v>0</v>
      </c>
      <c r="AF686" s="156">
        <v>0</v>
      </c>
      <c r="AG686" s="156">
        <v>0</v>
      </c>
      <c r="AH686" s="156">
        <v>0</v>
      </c>
      <c r="AI686" s="156">
        <v>0</v>
      </c>
      <c r="AJ686" s="156">
        <v>0</v>
      </c>
      <c r="AK686" s="156" t="s">
        <v>104</v>
      </c>
      <c r="AL686" s="103" t="s">
        <v>6872</v>
      </c>
      <c r="AM686" s="156" t="s">
        <v>2081</v>
      </c>
      <c r="AN686" s="156">
        <v>52716542</v>
      </c>
      <c r="AO686" s="156" t="s">
        <v>114</v>
      </c>
      <c r="AP686" s="156" t="s">
        <v>114</v>
      </c>
      <c r="AQ686" s="156" t="s">
        <v>114</v>
      </c>
      <c r="AR686" s="156" t="s">
        <v>114</v>
      </c>
      <c r="AS686" s="156" t="s">
        <v>109</v>
      </c>
      <c r="AT686" s="156" t="s">
        <v>109</v>
      </c>
      <c r="AU686" s="156" t="s">
        <v>392</v>
      </c>
      <c r="AV686" s="156"/>
      <c r="AW686" s="156"/>
      <c r="AX686" s="156" t="s">
        <v>109</v>
      </c>
      <c r="AY686" s="156" t="s">
        <v>108</v>
      </c>
      <c r="AZ686" s="156"/>
      <c r="BA686" s="156"/>
      <c r="BB686" s="156"/>
      <c r="BC686" s="156"/>
      <c r="BD686" s="156"/>
      <c r="BE686" s="156"/>
      <c r="BF686" s="156"/>
      <c r="BG686" s="156"/>
      <c r="BH686" s="153">
        <f>T686+BB686</f>
        <v>14080000</v>
      </c>
      <c r="BI686" s="349" t="s">
        <v>113</v>
      </c>
      <c r="BJ686" s="240"/>
      <c r="BK686" s="240" t="s">
        <v>114</v>
      </c>
      <c r="BL686" s="240"/>
      <c r="BM686" s="437"/>
      <c r="BN686" s="156" t="s">
        <v>161</v>
      </c>
      <c r="BO686" s="156">
        <v>41</v>
      </c>
      <c r="BP686" s="156">
        <v>30362</v>
      </c>
      <c r="BQ686" s="156" t="s">
        <v>108</v>
      </c>
      <c r="BR686" s="156" t="s">
        <v>114</v>
      </c>
      <c r="BS686" s="156" t="s">
        <v>114</v>
      </c>
      <c r="BT686" s="156" t="s">
        <v>114</v>
      </c>
      <c r="BU686" s="156" t="s">
        <v>6873</v>
      </c>
      <c r="BV686" s="156">
        <v>3142490237</v>
      </c>
      <c r="BW686" s="156" t="s">
        <v>6874</v>
      </c>
      <c r="BX686" s="156" t="s">
        <v>6875</v>
      </c>
      <c r="BY686" s="156" t="s">
        <v>119</v>
      </c>
      <c r="BZ686" s="156">
        <v>264537663</v>
      </c>
      <c r="CA686" s="157" t="s">
        <v>109</v>
      </c>
      <c r="CB686" s="157" t="s">
        <v>109</v>
      </c>
      <c r="CC686" s="157" t="s">
        <v>109</v>
      </c>
      <c r="CD686" s="152" t="s">
        <v>109</v>
      </c>
      <c r="CE686" s="156"/>
      <c r="CF686" s="156"/>
      <c r="CG686" s="156"/>
      <c r="CH686" s="156"/>
      <c r="CI686" s="156"/>
      <c r="CJ686" s="156"/>
      <c r="CK686" s="156"/>
      <c r="CL686" s="156"/>
      <c r="CM686" s="157" t="s">
        <v>109</v>
      </c>
      <c r="CN686" s="156"/>
      <c r="CO686" s="297"/>
      <c r="CP686" s="297"/>
      <c r="CQ686" s="297"/>
      <c r="CR686" s="297"/>
      <c r="CS686" s="50"/>
      <c r="CT686" s="50"/>
      <c r="CU686" s="50"/>
      <c r="CV686" s="50"/>
      <c r="CW686" s="50"/>
      <c r="CX686" s="50"/>
      <c r="CY686" s="50"/>
      <c r="CZ686" s="50"/>
      <c r="DA686" s="50"/>
      <c r="DB686" s="50"/>
      <c r="DC686" s="50"/>
      <c r="DD686" s="50"/>
      <c r="DE686" s="50"/>
      <c r="DF686" s="50"/>
      <c r="DG686" s="50"/>
      <c r="DH686" s="50"/>
      <c r="DI686" s="50"/>
      <c r="DJ686" s="50"/>
      <c r="DK686" s="50"/>
      <c r="DL686" s="50"/>
      <c r="DM686" s="50"/>
      <c r="DN686" s="50"/>
      <c r="DO686" s="50"/>
      <c r="DP686" s="50"/>
      <c r="DQ686" s="50"/>
      <c r="DR686" s="50"/>
      <c r="DS686" s="50"/>
      <c r="DT686" s="50"/>
      <c r="DU686" s="50"/>
      <c r="DV686" s="50"/>
      <c r="DW686" s="50"/>
      <c r="DX686" s="50"/>
      <c r="DY686" s="50"/>
      <c r="DZ686" s="50"/>
      <c r="EA686" s="50"/>
      <c r="EB686" s="50"/>
      <c r="EC686" s="50"/>
      <c r="ED686" s="50"/>
      <c r="EE686" s="50"/>
      <c r="EF686" s="50"/>
      <c r="EG686" s="50"/>
      <c r="EH686" s="50"/>
      <c r="EI686" s="50"/>
      <c r="EJ686" s="50"/>
      <c r="EK686" s="50"/>
      <c r="EL686" s="50"/>
      <c r="EM686" s="50"/>
      <c r="EN686" s="50"/>
      <c r="EO686" s="50"/>
      <c r="EP686" s="50"/>
      <c r="EQ686" s="50"/>
      <c r="ER686" s="50"/>
      <c r="ES686" s="50"/>
      <c r="ET686" s="50"/>
      <c r="EU686" s="50"/>
      <c r="EV686" s="50"/>
      <c r="EW686" s="50"/>
      <c r="EX686" s="50"/>
      <c r="EY686" s="50"/>
      <c r="EZ686" s="50"/>
      <c r="FA686" s="50"/>
      <c r="FB686" s="50"/>
      <c r="FC686" s="50"/>
      <c r="FD686" s="50"/>
      <c r="FE686" s="50"/>
      <c r="FF686" s="50"/>
      <c r="FG686" s="50"/>
      <c r="FH686" s="50"/>
      <c r="FI686" s="50"/>
      <c r="FJ686" s="50"/>
      <c r="FK686" s="50"/>
      <c r="FL686" s="50"/>
      <c r="FM686" s="50"/>
      <c r="FN686" s="50"/>
      <c r="FO686" s="50"/>
      <c r="FP686" s="50"/>
      <c r="FQ686" s="50"/>
      <c r="FR686" s="50"/>
      <c r="FS686" s="50"/>
      <c r="FT686" s="50"/>
      <c r="FU686" s="50"/>
      <c r="FV686" s="50"/>
      <c r="FW686" s="50"/>
      <c r="FX686" s="50"/>
      <c r="FY686" s="50"/>
      <c r="FZ686" s="50"/>
      <c r="GA686" s="50"/>
      <c r="GB686" s="50"/>
      <c r="GC686" s="50"/>
      <c r="GD686" s="50"/>
      <c r="GE686" s="50"/>
      <c r="GF686" s="50"/>
      <c r="GG686" s="50"/>
      <c r="GH686" s="50"/>
      <c r="GI686" s="50"/>
      <c r="GJ686" s="50"/>
      <c r="GK686" s="50"/>
      <c r="GL686" s="50"/>
      <c r="GM686" s="50"/>
      <c r="GN686" s="50"/>
      <c r="GO686" s="50"/>
      <c r="GP686" s="50"/>
      <c r="GQ686" s="50"/>
      <c r="GR686" s="50"/>
      <c r="GS686" s="50"/>
      <c r="GT686" s="50"/>
      <c r="GU686" s="50"/>
      <c r="GV686" s="16"/>
      <c r="GW686" s="16"/>
      <c r="GX686" s="16"/>
      <c r="GY686" s="16"/>
      <c r="GZ686" s="16"/>
      <c r="HA686" s="16"/>
      <c r="HB686" s="16"/>
      <c r="HC686" s="16"/>
      <c r="HD686" s="16"/>
      <c r="HE686" s="16"/>
      <c r="HF686" s="16"/>
      <c r="HG686" s="16"/>
      <c r="HH686" s="16"/>
      <c r="HI686" s="16"/>
      <c r="HJ686" s="16"/>
      <c r="HK686" s="16"/>
      <c r="HL686" s="16"/>
      <c r="HM686" s="16"/>
      <c r="HN686" s="16"/>
      <c r="HO686" s="16"/>
      <c r="HP686" s="16"/>
      <c r="HQ686" s="16"/>
      <c r="HR686" s="16"/>
      <c r="HS686" s="16"/>
      <c r="HT686" s="16"/>
      <c r="HU686" s="16"/>
      <c r="HV686" s="16"/>
      <c r="HW686" s="16"/>
      <c r="HX686" s="16"/>
      <c r="HY686" s="16"/>
      <c r="HZ686" s="16"/>
      <c r="IA686" s="16"/>
      <c r="IB686" s="16"/>
      <c r="IC686" s="16"/>
      <c r="ID686" s="16"/>
      <c r="IE686" s="16"/>
      <c r="IF686" s="16"/>
      <c r="IG686" s="16"/>
      <c r="IH686" s="16"/>
      <c r="II686" s="16"/>
      <c r="IJ686" s="16"/>
      <c r="IK686" s="16"/>
      <c r="IL686" s="16"/>
      <c r="IM686" s="16"/>
      <c r="IN686" s="16"/>
      <c r="IO686" s="16"/>
      <c r="IP686" s="16"/>
      <c r="IQ686" s="16"/>
      <c r="IR686" s="16"/>
      <c r="IS686" s="16"/>
      <c r="IT686" s="16"/>
      <c r="IU686" s="16"/>
      <c r="IV686" s="16"/>
      <c r="IW686" s="16"/>
      <c r="IX686" s="16"/>
      <c r="IY686" s="16"/>
      <c r="IZ686" s="16"/>
      <c r="JA686" s="16"/>
      <c r="JB686" s="16"/>
      <c r="JC686" s="16"/>
      <c r="JD686" s="16"/>
      <c r="JE686" s="16"/>
      <c r="JF686" s="16"/>
      <c r="JG686" s="16"/>
      <c r="JH686" s="16"/>
      <c r="JI686" s="16"/>
      <c r="JJ686" s="16"/>
      <c r="JK686" s="16"/>
      <c r="JL686" s="16"/>
      <c r="JM686" s="16"/>
      <c r="JN686" s="16"/>
      <c r="JO686" s="16"/>
      <c r="JP686" s="16"/>
      <c r="JQ686" s="16"/>
      <c r="JR686" s="16"/>
      <c r="JS686" s="16"/>
      <c r="JT686" s="16"/>
      <c r="JU686" s="16"/>
      <c r="JV686" s="16"/>
      <c r="JW686" s="16"/>
      <c r="JX686" s="16"/>
      <c r="JY686" s="16"/>
      <c r="JZ686" s="16"/>
      <c r="KA686" s="16"/>
      <c r="KB686" s="16"/>
      <c r="KC686" s="16"/>
      <c r="KD686" s="16"/>
      <c r="KE686" s="16"/>
      <c r="KF686" s="16"/>
      <c r="KG686" s="16"/>
      <c r="KH686" s="16"/>
      <c r="KI686" s="16"/>
      <c r="KJ686" s="16"/>
      <c r="KK686" s="16"/>
      <c r="KL686" s="16"/>
      <c r="KM686" s="16"/>
      <c r="KN686" s="16"/>
      <c r="KO686" s="16"/>
      <c r="KP686" s="16"/>
      <c r="KQ686" s="16"/>
      <c r="KR686" s="16"/>
      <c r="KS686" s="16"/>
      <c r="KT686" s="16"/>
      <c r="KU686" s="16"/>
      <c r="KV686" s="16"/>
      <c r="KW686" s="16"/>
      <c r="KX686" s="16"/>
      <c r="KY686" s="16"/>
      <c r="KZ686" s="16"/>
      <c r="LA686" s="16"/>
      <c r="LB686" s="16"/>
      <c r="LC686" s="16"/>
      <c r="LD686" s="16"/>
      <c r="LE686" s="16"/>
      <c r="LF686" s="16"/>
      <c r="LG686" s="16"/>
      <c r="LH686" s="16"/>
      <c r="LI686" s="16"/>
      <c r="LJ686" s="16"/>
      <c r="LK686" s="16"/>
      <c r="LL686" s="16"/>
      <c r="LM686" s="16"/>
      <c r="LN686" s="16"/>
      <c r="LO686" s="16"/>
      <c r="LP686" s="16"/>
      <c r="LQ686" s="16"/>
      <c r="LR686" s="16"/>
      <c r="LS686" s="16"/>
      <c r="LT686" s="16"/>
      <c r="LU686" s="16"/>
      <c r="LV686" s="16"/>
      <c r="LW686" s="16"/>
      <c r="LX686" s="16"/>
      <c r="LY686" s="16"/>
      <c r="LZ686" s="16"/>
      <c r="MA686" s="16"/>
      <c r="MB686" s="16"/>
      <c r="MC686" s="16"/>
      <c r="MD686" s="16"/>
      <c r="ME686" s="16"/>
      <c r="MF686" s="16"/>
      <c r="MG686" s="16"/>
      <c r="MH686" s="16"/>
      <c r="MI686" s="16"/>
      <c r="MJ686" s="16"/>
      <c r="MK686" s="16"/>
      <c r="ML686" s="16"/>
      <c r="MM686" s="16"/>
      <c r="MN686" s="16"/>
      <c r="MO686" s="16"/>
      <c r="MP686" s="16"/>
      <c r="MQ686" s="16"/>
      <c r="MR686" s="16"/>
      <c r="MS686" s="16"/>
      <c r="MT686" s="16"/>
      <c r="MU686" s="16"/>
      <c r="MV686" s="16"/>
      <c r="MW686" s="16"/>
      <c r="MX686" s="16"/>
      <c r="MY686" s="16"/>
      <c r="MZ686" s="16"/>
      <c r="NA686" s="16"/>
      <c r="NB686" s="16"/>
      <c r="NC686" s="16"/>
      <c r="ND686" s="16"/>
      <c r="NE686" s="16"/>
      <c r="NF686" s="16"/>
      <c r="NG686" s="16"/>
      <c r="NH686" s="16"/>
      <c r="NI686" s="16"/>
      <c r="NJ686" s="16"/>
      <c r="NK686" s="16"/>
      <c r="NL686" s="16"/>
      <c r="NM686" s="16"/>
      <c r="NN686" s="16"/>
      <c r="NO686" s="16"/>
      <c r="NP686" s="16"/>
      <c r="NQ686" s="16"/>
      <c r="NR686" s="16"/>
      <c r="NS686" s="16"/>
      <c r="NT686" s="16"/>
      <c r="NU686" s="16"/>
      <c r="NV686" s="16"/>
      <c r="NW686" s="16"/>
      <c r="NX686" s="16"/>
      <c r="NY686" s="16"/>
      <c r="NZ686" s="16"/>
      <c r="OA686" s="16"/>
      <c r="OB686" s="16"/>
      <c r="OC686" s="16"/>
      <c r="OD686" s="16"/>
      <c r="OE686" s="16"/>
      <c r="OF686" s="16"/>
      <c r="OG686" s="16"/>
      <c r="OH686" s="16"/>
      <c r="OI686" s="16"/>
      <c r="OJ686" s="16"/>
      <c r="OK686" s="16"/>
      <c r="OL686" s="16"/>
      <c r="OM686" s="16"/>
      <c r="ON686" s="16"/>
      <c r="OO686" s="16"/>
      <c r="OP686" s="16"/>
      <c r="OQ686" s="16"/>
      <c r="OR686" s="16"/>
      <c r="OS686" s="16"/>
      <c r="OT686" s="16"/>
      <c r="OU686" s="16"/>
      <c r="OV686" s="16"/>
      <c r="OW686" s="16"/>
      <c r="OX686" s="16"/>
      <c r="OY686" s="16"/>
      <c r="OZ686" s="16"/>
      <c r="PA686" s="16"/>
      <c r="PB686" s="16"/>
      <c r="PC686" s="16"/>
      <c r="PD686" s="16"/>
      <c r="PE686" s="16"/>
      <c r="PF686" s="16"/>
      <c r="PG686" s="16"/>
      <c r="PH686" s="16"/>
      <c r="PI686" s="16"/>
      <c r="PJ686" s="16"/>
      <c r="PK686" s="16"/>
      <c r="PL686" s="16"/>
      <c r="PM686" s="16"/>
      <c r="PN686" s="16"/>
      <c r="PO686" s="16"/>
      <c r="PP686" s="16"/>
      <c r="PQ686" s="16"/>
      <c r="PR686" s="16"/>
      <c r="PS686" s="16"/>
      <c r="PT686" s="16"/>
      <c r="PU686" s="16"/>
      <c r="PV686" s="16"/>
      <c r="PW686" s="16"/>
      <c r="PX686" s="16"/>
      <c r="PY686" s="16"/>
      <c r="PZ686" s="16"/>
      <c r="QA686" s="16"/>
      <c r="QB686" s="16"/>
      <c r="QC686" s="16"/>
      <c r="QD686" s="16"/>
      <c r="QE686" s="16"/>
      <c r="QF686" s="16"/>
      <c r="QG686" s="16"/>
      <c r="QH686" s="16"/>
      <c r="QI686" s="16"/>
      <c r="QJ686" s="16"/>
      <c r="QK686" s="16"/>
      <c r="QL686" s="16"/>
      <c r="QM686" s="16"/>
      <c r="QN686" s="16"/>
      <c r="QO686" s="16"/>
      <c r="QP686" s="16"/>
      <c r="QQ686" s="16"/>
      <c r="QR686" s="16"/>
      <c r="QS686" s="16"/>
      <c r="QT686" s="16"/>
      <c r="QU686" s="16"/>
      <c r="QV686" s="16"/>
      <c r="QW686" s="16"/>
      <c r="QX686" s="16"/>
      <c r="QY686" s="16"/>
      <c r="QZ686" s="16"/>
      <c r="RA686" s="16"/>
      <c r="RB686" s="16"/>
      <c r="RC686" s="16"/>
      <c r="RD686" s="16"/>
      <c r="RE686" s="16"/>
      <c r="RF686" s="16"/>
      <c r="RG686" s="16"/>
      <c r="RH686" s="16"/>
      <c r="RI686" s="16"/>
      <c r="RJ686" s="16"/>
      <c r="RK686" s="16"/>
      <c r="RL686" s="16"/>
      <c r="RM686" s="16"/>
      <c r="RN686" s="16"/>
      <c r="RO686" s="16"/>
      <c r="RP686" s="16"/>
      <c r="RQ686" s="16"/>
      <c r="RR686" s="16"/>
      <c r="RS686" s="16"/>
      <c r="RT686" s="16"/>
      <c r="RU686" s="16"/>
      <c r="RV686" s="16"/>
      <c r="RW686" s="16"/>
      <c r="RX686" s="16"/>
      <c r="RY686" s="16"/>
      <c r="RZ686" s="16"/>
      <c r="SA686" s="16"/>
      <c r="SB686" s="16"/>
      <c r="SC686" s="16"/>
      <c r="SD686" s="16"/>
      <c r="SE686" s="16"/>
      <c r="SF686" s="16"/>
      <c r="SG686" s="16"/>
      <c r="SH686" s="16"/>
      <c r="SI686" s="16"/>
      <c r="SJ686" s="16"/>
      <c r="SK686" s="16"/>
      <c r="SL686" s="16"/>
      <c r="SM686" s="16"/>
      <c r="SN686" s="16"/>
      <c r="SO686" s="16"/>
      <c r="SP686" s="16"/>
      <c r="SQ686" s="16"/>
      <c r="SR686" s="16"/>
      <c r="SS686" s="16"/>
      <c r="ST686" s="16"/>
      <c r="SU686" s="16"/>
      <c r="SV686" s="16"/>
      <c r="SW686" s="16"/>
      <c r="SX686" s="16"/>
      <c r="SY686" s="16"/>
      <c r="SZ686" s="16"/>
      <c r="TA686" s="16"/>
      <c r="TB686" s="16"/>
      <c r="TC686" s="16"/>
      <c r="TD686" s="16"/>
      <c r="TE686" s="16"/>
      <c r="TF686" s="16"/>
      <c r="TG686" s="16"/>
      <c r="TH686" s="16"/>
      <c r="TI686" s="16"/>
      <c r="TJ686" s="16"/>
      <c r="TK686" s="16"/>
      <c r="TL686" s="16"/>
      <c r="TM686" s="16"/>
      <c r="TN686" s="16"/>
      <c r="TO686" s="16"/>
      <c r="TP686" s="16"/>
      <c r="TQ686" s="16"/>
      <c r="TR686" s="16"/>
      <c r="TS686" s="16"/>
      <c r="TT686" s="16"/>
      <c r="TU686" s="16"/>
      <c r="TV686" s="16"/>
      <c r="TW686" s="16"/>
      <c r="TX686" s="16"/>
      <c r="TY686" s="16"/>
      <c r="TZ686" s="16"/>
      <c r="UA686" s="16"/>
      <c r="UB686" s="16"/>
      <c r="UC686" s="16"/>
      <c r="UD686" s="16"/>
      <c r="UE686" s="16"/>
      <c r="UF686" s="16"/>
      <c r="UG686" s="16"/>
      <c r="UH686" s="16"/>
      <c r="UI686" s="16"/>
      <c r="UJ686" s="16"/>
      <c r="UK686" s="16"/>
      <c r="UL686" s="16"/>
      <c r="UM686" s="16"/>
      <c r="UN686" s="16"/>
      <c r="UO686" s="16"/>
      <c r="UP686" s="16"/>
      <c r="UQ686" s="16"/>
      <c r="UR686" s="16"/>
      <c r="US686" s="16"/>
      <c r="UT686" s="16"/>
      <c r="UU686" s="16"/>
      <c r="UV686" s="16"/>
      <c r="UW686" s="16"/>
      <c r="UX686" s="16"/>
      <c r="UY686" s="16"/>
      <c r="UZ686" s="16"/>
      <c r="VA686" s="16"/>
      <c r="VB686" s="16"/>
      <c r="VC686" s="16"/>
      <c r="VD686" s="16"/>
      <c r="VE686" s="16"/>
      <c r="VF686" s="16"/>
      <c r="VG686" s="16"/>
      <c r="VH686" s="16"/>
      <c r="VI686" s="16"/>
      <c r="VJ686" s="16"/>
      <c r="VK686" s="16"/>
      <c r="VL686" s="16"/>
      <c r="VM686" s="16"/>
      <c r="VN686" s="16"/>
      <c r="VO686" s="16"/>
      <c r="VP686" s="16"/>
      <c r="VQ686" s="16"/>
      <c r="VR686" s="16"/>
      <c r="VS686" s="16"/>
      <c r="VT686" s="16"/>
      <c r="VU686" s="16"/>
      <c r="VV686" s="16"/>
      <c r="VW686" s="16"/>
      <c r="VX686" s="16"/>
      <c r="VY686" s="16"/>
      <c r="VZ686" s="16"/>
      <c r="WA686" s="16"/>
      <c r="WB686" s="16"/>
      <c r="WC686" s="16"/>
      <c r="WD686" s="16"/>
      <c r="WE686" s="16"/>
      <c r="WF686" s="16"/>
      <c r="WG686" s="16"/>
      <c r="WH686" s="16"/>
      <c r="WI686" s="16"/>
      <c r="WJ686" s="16"/>
      <c r="WK686" s="16"/>
      <c r="WL686" s="16"/>
      <c r="WM686" s="16"/>
      <c r="WN686" s="16"/>
      <c r="WO686" s="16"/>
      <c r="WP686" s="16"/>
      <c r="WQ686" s="16"/>
      <c r="WR686" s="16"/>
      <c r="WS686" s="16"/>
      <c r="WT686" s="16"/>
      <c r="WU686" s="16"/>
      <c r="WV686" s="16"/>
      <c r="WW686" s="16"/>
      <c r="WX686" s="16"/>
      <c r="WY686" s="16"/>
      <c r="WZ686" s="16"/>
      <c r="XA686" s="16"/>
      <c r="XB686" s="16"/>
      <c r="XC686" s="16"/>
      <c r="XD686" s="16"/>
      <c r="XE686" s="16"/>
      <c r="XF686" s="16"/>
      <c r="XG686" s="16"/>
      <c r="XH686" s="16"/>
      <c r="XI686" s="16"/>
      <c r="XJ686" s="16"/>
      <c r="XK686" s="16"/>
      <c r="XL686" s="16"/>
      <c r="XM686" s="16"/>
      <c r="XN686" s="16"/>
      <c r="XO686" s="16"/>
      <c r="XP686" s="16"/>
      <c r="XQ686" s="16"/>
      <c r="XR686" s="16"/>
      <c r="XS686" s="16"/>
      <c r="XT686" s="16"/>
      <c r="XU686" s="16"/>
      <c r="XV686" s="16"/>
      <c r="XW686" s="16"/>
      <c r="XX686" s="16"/>
      <c r="XY686" s="16"/>
      <c r="XZ686" s="16"/>
      <c r="YA686" s="16"/>
      <c r="YB686" s="16"/>
      <c r="YC686" s="16"/>
      <c r="YD686" s="16"/>
      <c r="YE686" s="16"/>
      <c r="YF686" s="16"/>
      <c r="YG686" s="16"/>
      <c r="YH686" s="16"/>
      <c r="YI686" s="16"/>
      <c r="YJ686" s="16"/>
      <c r="YK686" s="16"/>
      <c r="YL686" s="16"/>
      <c r="YM686" s="16"/>
      <c r="YN686" s="16"/>
      <c r="YO686" s="16"/>
      <c r="YP686" s="16"/>
      <c r="YQ686" s="16"/>
      <c r="YR686" s="16"/>
      <c r="YS686" s="16"/>
      <c r="YT686" s="16"/>
      <c r="YU686" s="16"/>
      <c r="YV686" s="16"/>
      <c r="YW686" s="16"/>
      <c r="YX686" s="16"/>
      <c r="YY686" s="16"/>
      <c r="YZ686" s="16"/>
      <c r="ZA686" s="16"/>
      <c r="ZB686" s="16"/>
      <c r="ZC686" s="16"/>
      <c r="ZD686" s="16"/>
      <c r="ZE686" s="16"/>
      <c r="ZF686" s="16"/>
      <c r="ZG686" s="16"/>
      <c r="ZH686" s="16"/>
      <c r="ZI686" s="16"/>
      <c r="ZJ686" s="16"/>
      <c r="ZK686" s="16"/>
      <c r="ZL686" s="16"/>
      <c r="ZM686" s="16"/>
      <c r="ZN686" s="16"/>
      <c r="ZO686" s="16"/>
      <c r="ZP686" s="16"/>
      <c r="ZQ686" s="16"/>
      <c r="ZR686" s="16"/>
      <c r="ZS686" s="16"/>
      <c r="ZT686" s="16"/>
      <c r="ZU686" s="16"/>
      <c r="ZV686" s="16"/>
      <c r="ZW686" s="16"/>
      <c r="ZX686" s="16"/>
      <c r="ZY686" s="16"/>
      <c r="ZZ686" s="16"/>
      <c r="AAA686" s="16"/>
      <c r="AAB686" s="16"/>
      <c r="AAC686" s="16"/>
      <c r="AAD686" s="16"/>
      <c r="AAE686" s="16"/>
      <c r="AAF686" s="16"/>
      <c r="AAG686" s="16"/>
      <c r="AAH686" s="16"/>
      <c r="AAI686" s="16"/>
      <c r="AAJ686" s="16"/>
      <c r="AAK686" s="16"/>
      <c r="AAL686" s="16"/>
      <c r="AAM686" s="16"/>
      <c r="AAN686" s="16"/>
      <c r="AAO686" s="16"/>
      <c r="AAP686" s="16"/>
      <c r="AAQ686" s="16"/>
      <c r="AAR686" s="16"/>
      <c r="AAS686" s="16"/>
      <c r="AAT686" s="16"/>
      <c r="AAU686" s="16"/>
      <c r="AAV686" s="16"/>
      <c r="AAW686" s="16"/>
      <c r="AAX686" s="16"/>
      <c r="AAY686" s="16"/>
      <c r="AAZ686" s="16"/>
      <c r="ABA686" s="16"/>
      <c r="ABB686" s="16"/>
      <c r="ABC686" s="16"/>
      <c r="ABD686" s="16"/>
      <c r="ABE686" s="16"/>
      <c r="ABF686" s="16"/>
      <c r="ABG686" s="16"/>
      <c r="ABH686" s="16"/>
    </row>
    <row r="687" spans="1:736" s="50" customFormat="1" ht="45.75" customHeight="1">
      <c r="A687" s="589">
        <f>1+A686</f>
        <v>685</v>
      </c>
      <c r="B687" s="403" t="s">
        <v>6876</v>
      </c>
      <c r="C687" s="156" t="s">
        <v>6877</v>
      </c>
      <c r="D687" s="156" t="s">
        <v>6878</v>
      </c>
      <c r="E687" s="156">
        <v>45533</v>
      </c>
      <c r="F687" s="156">
        <v>45541</v>
      </c>
      <c r="G687" s="156">
        <v>45644</v>
      </c>
      <c r="H687" s="156" t="s">
        <v>416</v>
      </c>
      <c r="I687" s="156" t="s">
        <v>5874</v>
      </c>
      <c r="J687" s="156" t="s">
        <v>6879</v>
      </c>
      <c r="K687" s="251">
        <v>1072717052</v>
      </c>
      <c r="L687" s="156">
        <v>4</v>
      </c>
      <c r="M687" s="156" t="s">
        <v>844</v>
      </c>
      <c r="N687" s="156" t="s">
        <v>98</v>
      </c>
      <c r="O687" s="156" t="s">
        <v>783</v>
      </c>
      <c r="P687" s="156" t="s">
        <v>6880</v>
      </c>
      <c r="Q687" s="156" t="s">
        <v>6730</v>
      </c>
      <c r="R687" s="143">
        <f>+G687-F687</f>
        <v>103</v>
      </c>
      <c r="S687" s="134" t="s">
        <v>6881</v>
      </c>
      <c r="T687" s="253">
        <v>18333333</v>
      </c>
      <c r="U687" s="156" t="s">
        <v>6882</v>
      </c>
      <c r="V687" s="253" t="s">
        <v>6883</v>
      </c>
      <c r="W687" s="156">
        <v>45534</v>
      </c>
      <c r="X687" s="156" t="s">
        <v>473</v>
      </c>
      <c r="Y687" s="317" t="e">
        <f>+Z687+AA687+AB687</f>
        <v>#VALUE!</v>
      </c>
      <c r="Z687" s="156" t="str">
        <f>+V687</f>
        <v>$   5.833.333,00
$ 12.500.000,00</v>
      </c>
      <c r="AA687" s="156">
        <v>0</v>
      </c>
      <c r="AB687" s="156">
        <f>+AC687+AD687+AE687+AF687+AG687+AH687+AI687+AJ687</f>
        <v>0</v>
      </c>
      <c r="AC687" s="156">
        <v>0</v>
      </c>
      <c r="AD687" s="156">
        <v>0</v>
      </c>
      <c r="AE687" s="156">
        <v>0</v>
      </c>
      <c r="AF687" s="156">
        <v>0</v>
      </c>
      <c r="AG687" s="156">
        <v>0</v>
      </c>
      <c r="AH687" s="156">
        <v>0</v>
      </c>
      <c r="AI687" s="156">
        <v>0</v>
      </c>
      <c r="AJ687" s="156">
        <v>0</v>
      </c>
      <c r="AK687" s="156" t="s">
        <v>104</v>
      </c>
      <c r="AL687" s="103" t="s">
        <v>6884</v>
      </c>
      <c r="AM687" s="156" t="s">
        <v>4292</v>
      </c>
      <c r="AN687" s="156">
        <v>1019024638</v>
      </c>
      <c r="AO687" s="156" t="s">
        <v>114</v>
      </c>
      <c r="AP687" s="156" t="s">
        <v>114</v>
      </c>
      <c r="AQ687" s="156" t="s">
        <v>114</v>
      </c>
      <c r="AR687" s="156" t="s">
        <v>114</v>
      </c>
      <c r="AS687" s="156" t="s">
        <v>109</v>
      </c>
      <c r="AT687" s="156" t="s">
        <v>109</v>
      </c>
      <c r="AU687" s="156" t="s">
        <v>392</v>
      </c>
      <c r="AV687" s="156"/>
      <c r="AW687" s="156"/>
      <c r="AX687" s="156" t="s">
        <v>109</v>
      </c>
      <c r="AY687" s="156" t="s">
        <v>108</v>
      </c>
      <c r="AZ687" s="156"/>
      <c r="BA687" s="156"/>
      <c r="BB687" s="156"/>
      <c r="BC687" s="156"/>
      <c r="BD687" s="156"/>
      <c r="BE687" s="156"/>
      <c r="BF687" s="156"/>
      <c r="BG687" s="156"/>
      <c r="BH687" s="153">
        <f>T687+BB687</f>
        <v>18333333</v>
      </c>
      <c r="BI687" s="349" t="s">
        <v>113</v>
      </c>
      <c r="BJ687" s="240"/>
      <c r="BK687" s="240" t="s">
        <v>114</v>
      </c>
      <c r="BL687" s="240"/>
      <c r="BM687" s="437"/>
      <c r="BN687" s="156" t="s">
        <v>115</v>
      </c>
      <c r="BO687" s="156">
        <v>26</v>
      </c>
      <c r="BP687" s="156">
        <v>35850</v>
      </c>
      <c r="BQ687" s="156" t="s">
        <v>109</v>
      </c>
      <c r="BR687" s="156" t="s">
        <v>114</v>
      </c>
      <c r="BS687" s="156" t="s">
        <v>114</v>
      </c>
      <c r="BT687" s="156" t="s">
        <v>114</v>
      </c>
      <c r="BU687" s="156" t="s">
        <v>6885</v>
      </c>
      <c r="BV687" s="156">
        <v>3195450420</v>
      </c>
      <c r="BW687" s="156" t="s">
        <v>4295</v>
      </c>
      <c r="BX687" s="156" t="s">
        <v>118</v>
      </c>
      <c r="BY687" s="156" t="s">
        <v>119</v>
      </c>
      <c r="BZ687" s="156">
        <v>91248798306</v>
      </c>
      <c r="CA687" s="157" t="s">
        <v>109</v>
      </c>
      <c r="CB687" s="157" t="s">
        <v>109</v>
      </c>
      <c r="CC687" s="157" t="s">
        <v>109</v>
      </c>
      <c r="CD687" s="157" t="s">
        <v>109</v>
      </c>
      <c r="CE687" s="156"/>
      <c r="CF687" s="156"/>
      <c r="CG687" s="156"/>
      <c r="CH687" s="156"/>
      <c r="CI687" s="156"/>
      <c r="CJ687" s="156"/>
      <c r="CK687" s="156"/>
      <c r="CL687" s="156"/>
      <c r="CM687" s="157" t="s">
        <v>109</v>
      </c>
      <c r="CN687" s="156"/>
      <c r="CO687" s="297"/>
      <c r="CP687" s="297"/>
      <c r="CQ687" s="297"/>
      <c r="CR687" s="297"/>
      <c r="GV687" s="328"/>
      <c r="GW687" s="328"/>
      <c r="GX687" s="328"/>
      <c r="GY687" s="328"/>
      <c r="GZ687" s="328"/>
      <c r="HA687" s="328"/>
      <c r="HB687" s="328"/>
      <c r="HC687" s="328"/>
      <c r="HD687" s="328"/>
      <c r="HE687" s="328"/>
      <c r="HF687" s="328"/>
      <c r="HG687" s="328"/>
      <c r="HH687" s="328"/>
      <c r="HI687" s="328"/>
      <c r="HJ687" s="328"/>
      <c r="HK687" s="328"/>
      <c r="HL687" s="328"/>
      <c r="HM687" s="328"/>
      <c r="HN687" s="328"/>
      <c r="HO687" s="328"/>
      <c r="HP687" s="328"/>
      <c r="HQ687" s="328"/>
      <c r="HR687" s="328"/>
      <c r="HS687" s="328"/>
      <c r="HT687" s="328"/>
      <c r="HU687" s="328"/>
      <c r="HV687" s="328"/>
      <c r="HW687" s="328"/>
      <c r="HX687" s="328"/>
      <c r="HY687" s="328"/>
      <c r="HZ687" s="328"/>
      <c r="IA687" s="328"/>
      <c r="IB687" s="328"/>
      <c r="IC687" s="328"/>
      <c r="ID687" s="328"/>
      <c r="IE687" s="328"/>
      <c r="IF687" s="328"/>
      <c r="IG687" s="328"/>
      <c r="IH687" s="328"/>
      <c r="II687" s="328"/>
      <c r="IJ687" s="328"/>
      <c r="IK687" s="328"/>
      <c r="IL687" s="328"/>
      <c r="IM687" s="328"/>
      <c r="IN687" s="328"/>
      <c r="IO687" s="328"/>
      <c r="IP687" s="328"/>
      <c r="IQ687" s="328"/>
      <c r="IR687" s="328"/>
      <c r="IS687" s="328"/>
      <c r="IT687" s="328"/>
      <c r="IU687" s="328"/>
      <c r="IV687" s="328"/>
      <c r="IW687" s="328"/>
      <c r="IX687" s="328"/>
      <c r="IY687" s="328"/>
      <c r="IZ687" s="328"/>
      <c r="JA687" s="328"/>
      <c r="JB687" s="328"/>
      <c r="JC687" s="328"/>
      <c r="JD687" s="328"/>
      <c r="JE687" s="328"/>
      <c r="JF687" s="328"/>
      <c r="JG687" s="328"/>
      <c r="JH687" s="328"/>
      <c r="JI687" s="328"/>
      <c r="JJ687" s="328"/>
      <c r="JK687" s="328"/>
      <c r="JL687" s="328"/>
      <c r="JM687" s="328"/>
      <c r="JN687" s="328"/>
      <c r="JO687" s="328"/>
      <c r="JP687" s="328"/>
      <c r="JQ687" s="328"/>
      <c r="JR687" s="328"/>
      <c r="JS687" s="328"/>
      <c r="JT687" s="328"/>
      <c r="JU687" s="328"/>
      <c r="JV687" s="328"/>
      <c r="JW687" s="328"/>
      <c r="JX687" s="328"/>
      <c r="JY687" s="328"/>
      <c r="JZ687" s="328"/>
      <c r="KA687" s="328"/>
      <c r="KB687" s="328"/>
      <c r="KC687" s="328"/>
      <c r="KD687" s="328"/>
      <c r="KE687" s="328"/>
      <c r="KF687" s="328"/>
      <c r="KG687" s="328"/>
      <c r="KH687" s="328"/>
      <c r="KI687" s="328"/>
      <c r="KJ687" s="328"/>
      <c r="KK687" s="328"/>
      <c r="KL687" s="328"/>
      <c r="KM687" s="328"/>
      <c r="KN687" s="328"/>
      <c r="KO687" s="328"/>
      <c r="KP687" s="328"/>
      <c r="KQ687" s="328"/>
      <c r="KR687" s="328"/>
      <c r="KS687" s="328"/>
      <c r="KT687" s="328"/>
      <c r="KU687" s="328"/>
      <c r="KV687" s="328"/>
      <c r="KW687" s="328"/>
      <c r="KX687" s="328"/>
      <c r="KY687" s="328"/>
      <c r="KZ687" s="328"/>
      <c r="LA687" s="328"/>
      <c r="LB687" s="328"/>
      <c r="LC687" s="328"/>
      <c r="LD687" s="328"/>
      <c r="LE687" s="328"/>
      <c r="LF687" s="328"/>
      <c r="LG687" s="328"/>
      <c r="LH687" s="328"/>
      <c r="LI687" s="328"/>
      <c r="LJ687" s="328"/>
      <c r="LK687" s="328"/>
      <c r="LL687" s="328"/>
      <c r="LM687" s="328"/>
      <c r="LN687" s="328"/>
      <c r="LO687" s="328"/>
      <c r="LP687" s="328"/>
      <c r="LQ687" s="328"/>
      <c r="LR687" s="328"/>
      <c r="LS687" s="328"/>
      <c r="LT687" s="328"/>
      <c r="LU687" s="328"/>
      <c r="LV687" s="328"/>
      <c r="LW687" s="328"/>
      <c r="LX687" s="328"/>
      <c r="LY687" s="328"/>
      <c r="LZ687" s="328"/>
      <c r="MA687" s="328"/>
      <c r="MB687" s="328"/>
      <c r="MC687" s="328"/>
      <c r="MD687" s="328"/>
      <c r="ME687" s="328"/>
      <c r="MF687" s="328"/>
      <c r="MG687" s="328"/>
      <c r="MH687" s="328"/>
      <c r="MI687" s="328"/>
      <c r="MJ687" s="328"/>
      <c r="MK687" s="328"/>
      <c r="ML687" s="328"/>
      <c r="MM687" s="328"/>
      <c r="MN687" s="328"/>
      <c r="MO687" s="328"/>
      <c r="MP687" s="328"/>
      <c r="MQ687" s="328"/>
      <c r="MR687" s="328"/>
      <c r="MS687" s="328"/>
      <c r="MT687" s="328"/>
      <c r="MU687" s="328"/>
      <c r="MV687" s="328"/>
      <c r="MW687" s="328"/>
      <c r="MX687" s="328"/>
      <c r="MY687" s="328"/>
      <c r="MZ687" s="328"/>
      <c r="NA687" s="328"/>
      <c r="NB687" s="328"/>
      <c r="NC687" s="328"/>
      <c r="ND687" s="328"/>
      <c r="NE687" s="328"/>
      <c r="NF687" s="328"/>
      <c r="NG687" s="328"/>
      <c r="NH687" s="328"/>
      <c r="NI687" s="328"/>
      <c r="NJ687" s="328"/>
      <c r="NK687" s="328"/>
      <c r="NL687" s="328"/>
      <c r="NM687" s="328"/>
      <c r="NN687" s="328"/>
      <c r="NO687" s="328"/>
      <c r="NP687" s="328"/>
      <c r="NQ687" s="328"/>
      <c r="NR687" s="328"/>
      <c r="NS687" s="328"/>
      <c r="NT687" s="328"/>
      <c r="NU687" s="328"/>
      <c r="NV687" s="328"/>
      <c r="NW687" s="328"/>
      <c r="NX687" s="328"/>
      <c r="NY687" s="328"/>
      <c r="NZ687" s="328"/>
      <c r="OA687" s="328"/>
      <c r="OB687" s="328"/>
      <c r="OC687" s="328"/>
      <c r="OD687" s="328"/>
      <c r="OE687" s="328"/>
      <c r="OF687" s="328"/>
      <c r="OG687" s="328"/>
      <c r="OH687" s="328"/>
      <c r="OI687" s="328"/>
      <c r="OJ687" s="328"/>
      <c r="OK687" s="328"/>
      <c r="OL687" s="328"/>
      <c r="OM687" s="328"/>
      <c r="ON687" s="328"/>
      <c r="OO687" s="328"/>
      <c r="OP687" s="328"/>
      <c r="OQ687" s="328"/>
      <c r="OR687" s="328"/>
      <c r="OS687" s="328"/>
      <c r="OT687" s="328"/>
      <c r="OU687" s="328"/>
      <c r="OV687" s="328"/>
      <c r="OW687" s="328"/>
      <c r="OX687" s="328"/>
      <c r="OY687" s="328"/>
      <c r="OZ687" s="328"/>
      <c r="PA687" s="328"/>
      <c r="PB687" s="328"/>
      <c r="PC687" s="328"/>
      <c r="PD687" s="328"/>
      <c r="PE687" s="328"/>
      <c r="PF687" s="328"/>
      <c r="PG687" s="328"/>
      <c r="PH687" s="328"/>
      <c r="PI687" s="328"/>
      <c r="PJ687" s="328"/>
      <c r="PK687" s="328"/>
      <c r="PL687" s="328"/>
      <c r="PM687" s="328"/>
      <c r="PN687" s="328"/>
      <c r="PO687" s="328"/>
      <c r="PP687" s="328"/>
      <c r="PQ687" s="328"/>
      <c r="PR687" s="328"/>
      <c r="PS687" s="328"/>
      <c r="PT687" s="328"/>
      <c r="PU687" s="328"/>
      <c r="PV687" s="328"/>
      <c r="PW687" s="328"/>
      <c r="PX687" s="328"/>
      <c r="PY687" s="328"/>
      <c r="PZ687" s="328"/>
      <c r="QA687" s="328"/>
      <c r="QB687" s="328"/>
      <c r="QC687" s="328"/>
      <c r="QD687" s="328"/>
      <c r="QE687" s="328"/>
      <c r="QF687" s="328"/>
      <c r="QG687" s="328"/>
      <c r="QH687" s="328"/>
      <c r="QI687" s="328"/>
      <c r="QJ687" s="328"/>
      <c r="QK687" s="328"/>
      <c r="QL687" s="328"/>
      <c r="QM687" s="328"/>
      <c r="QN687" s="328"/>
      <c r="QO687" s="328"/>
      <c r="QP687" s="328"/>
      <c r="QQ687" s="328"/>
      <c r="QR687" s="328"/>
      <c r="QS687" s="328"/>
      <c r="QT687" s="328"/>
      <c r="QU687" s="328"/>
      <c r="QV687" s="328"/>
      <c r="QW687" s="328"/>
      <c r="QX687" s="328"/>
      <c r="QY687" s="328"/>
      <c r="QZ687" s="328"/>
      <c r="RA687" s="328"/>
      <c r="RB687" s="328"/>
      <c r="RC687" s="328"/>
      <c r="RD687" s="328"/>
      <c r="RE687" s="328"/>
      <c r="RF687" s="328"/>
      <c r="RG687" s="328"/>
      <c r="RH687" s="328"/>
      <c r="RI687" s="328"/>
      <c r="RJ687" s="328"/>
      <c r="RK687" s="328"/>
      <c r="RL687" s="328"/>
      <c r="RM687" s="328"/>
      <c r="RN687" s="328"/>
      <c r="RO687" s="328"/>
      <c r="RP687" s="328"/>
      <c r="RQ687" s="328"/>
      <c r="RR687" s="328"/>
      <c r="RS687" s="328"/>
      <c r="RT687" s="328"/>
      <c r="RU687" s="328"/>
      <c r="RV687" s="328"/>
      <c r="RW687" s="328"/>
      <c r="RX687" s="328"/>
      <c r="RY687" s="328"/>
      <c r="RZ687" s="328"/>
      <c r="SA687" s="328"/>
      <c r="SB687" s="328"/>
      <c r="SC687" s="328"/>
      <c r="SD687" s="328"/>
      <c r="SE687" s="328"/>
      <c r="SF687" s="328"/>
      <c r="SG687" s="328"/>
      <c r="SH687" s="328"/>
      <c r="SI687" s="328"/>
      <c r="SJ687" s="328"/>
      <c r="SK687" s="328"/>
      <c r="SL687" s="328"/>
      <c r="SM687" s="328"/>
      <c r="SN687" s="328"/>
      <c r="SO687" s="328"/>
      <c r="SP687" s="328"/>
      <c r="SQ687" s="328"/>
      <c r="SR687" s="328"/>
      <c r="SS687" s="328"/>
      <c r="ST687" s="328"/>
      <c r="SU687" s="328"/>
      <c r="SV687" s="328"/>
      <c r="SW687" s="328"/>
      <c r="SX687" s="328"/>
      <c r="SY687" s="328"/>
      <c r="SZ687" s="328"/>
      <c r="TA687" s="328"/>
      <c r="TB687" s="328"/>
      <c r="TC687" s="328"/>
      <c r="TD687" s="328"/>
      <c r="TE687" s="328"/>
      <c r="TF687" s="328"/>
      <c r="TG687" s="328"/>
      <c r="TH687" s="328"/>
      <c r="TI687" s="328"/>
      <c r="TJ687" s="328"/>
      <c r="TK687" s="328"/>
      <c r="TL687" s="328"/>
      <c r="TM687" s="328"/>
      <c r="TN687" s="328"/>
      <c r="TO687" s="328"/>
      <c r="TP687" s="328"/>
      <c r="TQ687" s="328"/>
      <c r="TR687" s="328"/>
      <c r="TS687" s="328"/>
      <c r="TT687" s="328"/>
      <c r="TU687" s="328"/>
      <c r="TV687" s="328"/>
      <c r="TW687" s="328"/>
      <c r="TX687" s="328"/>
      <c r="TY687" s="328"/>
      <c r="TZ687" s="328"/>
      <c r="UA687" s="328"/>
      <c r="UB687" s="328"/>
      <c r="UC687" s="328"/>
      <c r="UD687" s="328"/>
      <c r="UE687" s="328"/>
      <c r="UF687" s="328"/>
      <c r="UG687" s="328"/>
      <c r="UH687" s="328"/>
      <c r="UI687" s="328"/>
      <c r="UJ687" s="328"/>
      <c r="UK687" s="328"/>
      <c r="UL687" s="328"/>
      <c r="UM687" s="328"/>
      <c r="UN687" s="328"/>
      <c r="UO687" s="328"/>
      <c r="UP687" s="328"/>
      <c r="UQ687" s="328"/>
      <c r="UR687" s="328"/>
      <c r="US687" s="328"/>
      <c r="UT687" s="328"/>
      <c r="UU687" s="328"/>
      <c r="UV687" s="328"/>
      <c r="UW687" s="328"/>
      <c r="UX687" s="328"/>
      <c r="UY687" s="328"/>
      <c r="UZ687" s="328"/>
      <c r="VA687" s="328"/>
      <c r="VB687" s="328"/>
      <c r="VC687" s="328"/>
      <c r="VD687" s="328"/>
      <c r="VE687" s="328"/>
      <c r="VF687" s="328"/>
      <c r="VG687" s="328"/>
      <c r="VH687" s="328"/>
      <c r="VI687" s="328"/>
      <c r="VJ687" s="328"/>
      <c r="VK687" s="328"/>
      <c r="VL687" s="328"/>
      <c r="VM687" s="328"/>
      <c r="VN687" s="328"/>
      <c r="VO687" s="328"/>
      <c r="VP687" s="328"/>
      <c r="VQ687" s="328"/>
      <c r="VR687" s="328"/>
      <c r="VS687" s="328"/>
      <c r="VT687" s="328"/>
      <c r="VU687" s="328"/>
      <c r="VV687" s="328"/>
      <c r="VW687" s="328"/>
      <c r="VX687" s="328"/>
      <c r="VY687" s="328"/>
      <c r="VZ687" s="328"/>
      <c r="WA687" s="328"/>
      <c r="WB687" s="328"/>
      <c r="WC687" s="328"/>
      <c r="WD687" s="328"/>
      <c r="WE687" s="328"/>
      <c r="WF687" s="328"/>
      <c r="WG687" s="328"/>
      <c r="WH687" s="328"/>
      <c r="WI687" s="328"/>
      <c r="WJ687" s="328"/>
      <c r="WK687" s="328"/>
      <c r="WL687" s="328"/>
      <c r="WM687" s="328"/>
      <c r="WN687" s="328"/>
      <c r="WO687" s="328"/>
      <c r="WP687" s="328"/>
      <c r="WQ687" s="328"/>
      <c r="WR687" s="328"/>
      <c r="WS687" s="328"/>
      <c r="WT687" s="328"/>
      <c r="WU687" s="328"/>
      <c r="WV687" s="328"/>
      <c r="WW687" s="328"/>
      <c r="WX687" s="328"/>
      <c r="WY687" s="328"/>
      <c r="WZ687" s="328"/>
      <c r="XA687" s="328"/>
      <c r="XB687" s="328"/>
      <c r="XC687" s="328"/>
      <c r="XD687" s="328"/>
      <c r="XE687" s="328"/>
      <c r="XF687" s="328"/>
      <c r="XG687" s="328"/>
      <c r="XH687" s="328"/>
      <c r="XI687" s="328"/>
      <c r="XJ687" s="328"/>
      <c r="XK687" s="328"/>
      <c r="XL687" s="328"/>
      <c r="XM687" s="328"/>
      <c r="XN687" s="328"/>
      <c r="XO687" s="328"/>
      <c r="XP687" s="328"/>
      <c r="XQ687" s="328"/>
      <c r="XR687" s="328"/>
      <c r="XS687" s="328"/>
      <c r="XT687" s="328"/>
      <c r="XU687" s="328"/>
      <c r="XV687" s="328"/>
      <c r="XW687" s="328"/>
      <c r="XX687" s="328"/>
      <c r="XY687" s="328"/>
      <c r="XZ687" s="328"/>
      <c r="YA687" s="328"/>
      <c r="YB687" s="328"/>
      <c r="YC687" s="328"/>
      <c r="YD687" s="328"/>
      <c r="YE687" s="328"/>
      <c r="YF687" s="328"/>
      <c r="YG687" s="328"/>
      <c r="YH687" s="328"/>
      <c r="YI687" s="328"/>
      <c r="YJ687" s="328"/>
      <c r="YK687" s="328"/>
      <c r="YL687" s="328"/>
      <c r="YM687" s="328"/>
      <c r="YN687" s="328"/>
      <c r="YO687" s="328"/>
      <c r="YP687" s="328"/>
      <c r="YQ687" s="328"/>
      <c r="YR687" s="328"/>
      <c r="YS687" s="328"/>
      <c r="YT687" s="328"/>
      <c r="YU687" s="328"/>
      <c r="YV687" s="328"/>
      <c r="YW687" s="328"/>
      <c r="YX687" s="328"/>
      <c r="YY687" s="328"/>
      <c r="YZ687" s="328"/>
      <c r="ZA687" s="328"/>
      <c r="ZB687" s="328"/>
      <c r="ZC687" s="328"/>
      <c r="ZD687" s="328"/>
      <c r="ZE687" s="328"/>
      <c r="ZF687" s="328"/>
      <c r="ZG687" s="328"/>
      <c r="ZH687" s="328"/>
      <c r="ZI687" s="328"/>
      <c r="ZJ687" s="328"/>
      <c r="ZK687" s="328"/>
      <c r="ZL687" s="328"/>
      <c r="ZM687" s="328"/>
      <c r="ZN687" s="328"/>
      <c r="ZO687" s="328"/>
      <c r="ZP687" s="328"/>
      <c r="ZQ687" s="328"/>
      <c r="ZR687" s="328"/>
      <c r="ZS687" s="328"/>
      <c r="ZT687" s="328"/>
      <c r="ZU687" s="328"/>
      <c r="ZV687" s="328"/>
      <c r="ZW687" s="328"/>
      <c r="ZX687" s="328"/>
      <c r="ZY687" s="328"/>
      <c r="ZZ687" s="328"/>
      <c r="AAA687" s="328"/>
      <c r="AAB687" s="328"/>
      <c r="AAC687" s="328"/>
      <c r="AAD687" s="328"/>
      <c r="AAE687" s="328"/>
      <c r="AAF687" s="328"/>
      <c r="AAG687" s="328"/>
      <c r="AAH687" s="328"/>
      <c r="AAI687" s="328"/>
      <c r="AAJ687" s="328"/>
      <c r="AAK687" s="328"/>
      <c r="AAL687" s="328"/>
      <c r="AAM687" s="328"/>
      <c r="AAN687" s="328"/>
      <c r="AAO687" s="328"/>
      <c r="AAP687" s="328"/>
      <c r="AAQ687" s="328"/>
      <c r="AAR687" s="328"/>
      <c r="AAS687" s="328"/>
      <c r="AAT687" s="328"/>
      <c r="AAU687" s="328"/>
      <c r="AAV687" s="328"/>
      <c r="AAW687" s="328"/>
      <c r="AAX687" s="328"/>
      <c r="AAY687" s="328"/>
      <c r="AAZ687" s="328"/>
      <c r="ABA687" s="328"/>
      <c r="ABB687" s="328"/>
      <c r="ABC687" s="328"/>
      <c r="ABD687" s="328"/>
      <c r="ABE687" s="328"/>
      <c r="ABF687" s="328"/>
      <c r="ABG687" s="328"/>
      <c r="ABH687" s="328"/>
    </row>
    <row r="688" spans="1:736" s="290" customFormat="1" ht="45.75" customHeight="1">
      <c r="A688" s="589">
        <f>1+A687</f>
        <v>686</v>
      </c>
      <c r="B688" s="403" t="s">
        <v>6886</v>
      </c>
      <c r="C688" s="156" t="s">
        <v>6887</v>
      </c>
      <c r="D688" s="156" t="s">
        <v>108</v>
      </c>
      <c r="E688" s="156">
        <v>45533</v>
      </c>
      <c r="F688" s="156">
        <v>45534</v>
      </c>
      <c r="G688" s="156">
        <v>45646</v>
      </c>
      <c r="H688" s="156" t="s">
        <v>416</v>
      </c>
      <c r="I688" s="156" t="s">
        <v>5874</v>
      </c>
      <c r="J688" s="301" t="s">
        <v>6888</v>
      </c>
      <c r="K688" s="251">
        <v>1072708143</v>
      </c>
      <c r="L688" s="156">
        <v>8</v>
      </c>
      <c r="M688" s="156" t="s">
        <v>844</v>
      </c>
      <c r="N688" s="156" t="s">
        <v>98</v>
      </c>
      <c r="O688" s="156" t="s">
        <v>993</v>
      </c>
      <c r="P688" s="156" t="s">
        <v>6889</v>
      </c>
      <c r="Q688" s="156" t="s">
        <v>6730</v>
      </c>
      <c r="R688" s="143">
        <f>+G688-F688</f>
        <v>112</v>
      </c>
      <c r="S688" s="134" t="s">
        <v>6890</v>
      </c>
      <c r="T688" s="253">
        <v>22000000</v>
      </c>
      <c r="U688" s="156" t="s">
        <v>6891</v>
      </c>
      <c r="V688" s="253">
        <f>+T688</f>
        <v>22000000</v>
      </c>
      <c r="W688" s="156">
        <v>45533</v>
      </c>
      <c r="X688" s="156" t="s">
        <v>473</v>
      </c>
      <c r="Y688" s="317">
        <f>+Z688+AA688+AB688</f>
        <v>22000000</v>
      </c>
      <c r="Z688" s="156">
        <f>+V688</f>
        <v>22000000</v>
      </c>
      <c r="AA688" s="156">
        <v>0</v>
      </c>
      <c r="AB688" s="156">
        <f>+AC688+AD688+AE688+AF688+AG688+AH688+AI688+AJ688</f>
        <v>0</v>
      </c>
      <c r="AC688" s="156">
        <v>0</v>
      </c>
      <c r="AD688" s="156">
        <v>0</v>
      </c>
      <c r="AE688" s="156">
        <v>0</v>
      </c>
      <c r="AF688" s="156">
        <v>0</v>
      </c>
      <c r="AG688" s="156">
        <v>0</v>
      </c>
      <c r="AH688" s="156">
        <v>0</v>
      </c>
      <c r="AI688" s="156">
        <v>0</v>
      </c>
      <c r="AJ688" s="156">
        <v>0</v>
      </c>
      <c r="AK688" s="156" t="s">
        <v>104</v>
      </c>
      <c r="AL688" s="103" t="s">
        <v>6892</v>
      </c>
      <c r="AM688" s="156" t="s">
        <v>6893</v>
      </c>
      <c r="AN688" s="156">
        <v>52046820</v>
      </c>
      <c r="AO688" s="156" t="s">
        <v>114</v>
      </c>
      <c r="AP688" s="156" t="s">
        <v>114</v>
      </c>
      <c r="AQ688" s="156" t="s">
        <v>114</v>
      </c>
      <c r="AR688" s="156" t="s">
        <v>114</v>
      </c>
      <c r="AS688" s="156" t="s">
        <v>109</v>
      </c>
      <c r="AT688" s="156" t="s">
        <v>109</v>
      </c>
      <c r="AU688" s="156" t="s">
        <v>392</v>
      </c>
      <c r="AV688" s="156"/>
      <c r="AW688" s="156"/>
      <c r="AX688" s="156" t="s">
        <v>109</v>
      </c>
      <c r="AY688" s="156" t="s">
        <v>108</v>
      </c>
      <c r="AZ688" s="156"/>
      <c r="BA688" s="156"/>
      <c r="BB688" s="156"/>
      <c r="BC688" s="156"/>
      <c r="BD688" s="156"/>
      <c r="BE688" s="156"/>
      <c r="BF688" s="156"/>
      <c r="BG688" s="156"/>
      <c r="BH688" s="153">
        <f>T688+BB688</f>
        <v>22000000</v>
      </c>
      <c r="BI688" s="349" t="s">
        <v>113</v>
      </c>
      <c r="BJ688" s="240"/>
      <c r="BK688" s="240" t="s">
        <v>114</v>
      </c>
      <c r="BL688" s="240"/>
      <c r="BM688" s="437"/>
      <c r="BN688" s="156" t="s">
        <v>115</v>
      </c>
      <c r="BO688" s="156">
        <v>28</v>
      </c>
      <c r="BP688" s="156">
        <v>35021</v>
      </c>
      <c r="BQ688" s="156" t="s">
        <v>109</v>
      </c>
      <c r="BR688" s="156" t="s">
        <v>114</v>
      </c>
      <c r="BS688" s="156" t="s">
        <v>114</v>
      </c>
      <c r="BT688" s="156" t="s">
        <v>114</v>
      </c>
      <c r="BU688" s="156" t="s">
        <v>6894</v>
      </c>
      <c r="BV688" s="156">
        <v>3506807449</v>
      </c>
      <c r="BW688" s="156" t="s">
        <v>6895</v>
      </c>
      <c r="BX688" s="156" t="s">
        <v>6896</v>
      </c>
      <c r="BY688" s="156" t="s">
        <v>119</v>
      </c>
      <c r="BZ688" s="156">
        <v>2418311130</v>
      </c>
      <c r="CA688" s="157" t="s">
        <v>109</v>
      </c>
      <c r="CB688" s="157" t="s">
        <v>109</v>
      </c>
      <c r="CC688" s="157" t="s">
        <v>109</v>
      </c>
      <c r="CD688" s="152" t="s">
        <v>109</v>
      </c>
      <c r="CE688" s="156"/>
      <c r="CF688" s="156"/>
      <c r="CG688" s="156"/>
      <c r="CH688" s="156"/>
      <c r="CI688" s="156"/>
      <c r="CJ688" s="156"/>
      <c r="CK688" s="156"/>
      <c r="CL688" s="156"/>
      <c r="CM688" s="157" t="s">
        <v>109</v>
      </c>
      <c r="CN688" s="156"/>
      <c r="CO688" s="297"/>
      <c r="CP688" s="297"/>
      <c r="CQ688" s="297"/>
      <c r="CR688" s="297"/>
      <c r="CS688" s="50"/>
      <c r="CT688" s="50"/>
      <c r="CU688" s="50"/>
      <c r="CV688" s="50"/>
      <c r="CW688" s="50"/>
      <c r="CX688" s="50"/>
      <c r="CY688" s="50"/>
      <c r="CZ688" s="50"/>
      <c r="DA688" s="50"/>
      <c r="DB688" s="50"/>
      <c r="DC688" s="50"/>
      <c r="DD688" s="50"/>
      <c r="DE688" s="50"/>
      <c r="DF688" s="50"/>
      <c r="DG688" s="50"/>
      <c r="DH688" s="50"/>
      <c r="DI688" s="50"/>
      <c r="DJ688" s="50"/>
      <c r="DK688" s="50"/>
      <c r="DL688" s="50"/>
      <c r="DM688" s="50"/>
      <c r="DN688" s="50"/>
      <c r="DO688" s="50"/>
      <c r="DP688" s="50"/>
      <c r="DQ688" s="50"/>
      <c r="DR688" s="50"/>
      <c r="DS688" s="50"/>
      <c r="DT688" s="50"/>
      <c r="DU688" s="50"/>
      <c r="DV688" s="50"/>
      <c r="DW688" s="50"/>
      <c r="DX688" s="50"/>
      <c r="DY688" s="50"/>
      <c r="DZ688" s="50"/>
      <c r="EA688" s="50"/>
      <c r="EB688" s="50"/>
      <c r="EC688" s="50"/>
      <c r="ED688" s="50"/>
      <c r="EE688" s="50"/>
      <c r="EF688" s="50"/>
      <c r="EG688" s="50"/>
      <c r="EH688" s="50"/>
      <c r="EI688" s="50"/>
      <c r="EJ688" s="50"/>
      <c r="EK688" s="50"/>
      <c r="EL688" s="50"/>
      <c r="EM688" s="50"/>
      <c r="EN688" s="50"/>
      <c r="EO688" s="50"/>
      <c r="EP688" s="50"/>
      <c r="EQ688" s="50"/>
      <c r="ER688" s="50"/>
      <c r="ES688" s="50"/>
      <c r="ET688" s="50"/>
      <c r="EU688" s="50"/>
      <c r="EV688" s="50"/>
      <c r="EW688" s="50"/>
      <c r="EX688" s="50"/>
      <c r="EY688" s="50"/>
      <c r="EZ688" s="50"/>
      <c r="FA688" s="50"/>
      <c r="FB688" s="50"/>
      <c r="FC688" s="50"/>
      <c r="FD688" s="50"/>
      <c r="FE688" s="50"/>
      <c r="FF688" s="50"/>
      <c r="FG688" s="50"/>
      <c r="FH688" s="50"/>
      <c r="FI688" s="50"/>
      <c r="FJ688" s="50"/>
      <c r="FK688" s="50"/>
      <c r="FL688" s="50"/>
      <c r="FM688" s="50"/>
      <c r="FN688" s="50"/>
      <c r="FO688" s="50"/>
      <c r="FP688" s="50"/>
      <c r="FQ688" s="50"/>
      <c r="FR688" s="50"/>
      <c r="FS688" s="50"/>
      <c r="FT688" s="50"/>
      <c r="FU688" s="50"/>
      <c r="FV688" s="50"/>
      <c r="FW688" s="50"/>
      <c r="FX688" s="50"/>
      <c r="FY688" s="50"/>
      <c r="FZ688" s="50"/>
      <c r="GA688" s="50"/>
      <c r="GB688" s="50"/>
      <c r="GC688" s="50"/>
      <c r="GD688" s="50"/>
      <c r="GE688" s="50"/>
      <c r="GF688" s="50"/>
      <c r="GG688" s="50"/>
      <c r="GH688" s="50"/>
      <c r="GI688" s="50"/>
      <c r="GJ688" s="50"/>
      <c r="GK688" s="50"/>
      <c r="GL688" s="50"/>
      <c r="GM688" s="50"/>
      <c r="GN688" s="50"/>
      <c r="GO688" s="50"/>
      <c r="GP688" s="50"/>
      <c r="GQ688" s="50"/>
      <c r="GR688" s="50"/>
      <c r="GS688" s="50"/>
      <c r="GT688" s="50"/>
      <c r="GU688" s="50"/>
      <c r="GV688" s="16"/>
      <c r="GW688" s="16"/>
      <c r="GX688" s="16"/>
      <c r="GY688" s="16"/>
      <c r="GZ688" s="16"/>
      <c r="HA688" s="16"/>
      <c r="HB688" s="16"/>
      <c r="HC688" s="16"/>
      <c r="HD688" s="16"/>
      <c r="HE688" s="16"/>
      <c r="HF688" s="16"/>
      <c r="HG688" s="16"/>
      <c r="HH688" s="16"/>
      <c r="HI688" s="16"/>
      <c r="HJ688" s="16"/>
      <c r="HK688" s="16"/>
      <c r="HL688" s="16"/>
      <c r="HM688" s="16"/>
      <c r="HN688" s="16"/>
      <c r="HO688" s="16"/>
      <c r="HP688" s="16"/>
      <c r="HQ688" s="16"/>
      <c r="HR688" s="16"/>
      <c r="HS688" s="16"/>
      <c r="HT688" s="16"/>
      <c r="HU688" s="16"/>
      <c r="HV688" s="16"/>
      <c r="HW688" s="16"/>
      <c r="HX688" s="16"/>
      <c r="HY688" s="16"/>
      <c r="HZ688" s="16"/>
      <c r="IA688" s="16"/>
      <c r="IB688" s="16"/>
      <c r="IC688" s="16"/>
      <c r="ID688" s="16"/>
      <c r="IE688" s="16"/>
      <c r="IF688" s="16"/>
      <c r="IG688" s="16"/>
      <c r="IH688" s="16"/>
      <c r="II688" s="16"/>
      <c r="IJ688" s="16"/>
      <c r="IK688" s="16"/>
      <c r="IL688" s="16"/>
      <c r="IM688" s="16"/>
      <c r="IN688" s="16"/>
      <c r="IO688" s="16"/>
      <c r="IP688" s="16"/>
      <c r="IQ688" s="16"/>
      <c r="IR688" s="16"/>
      <c r="IS688" s="16"/>
      <c r="IT688" s="16"/>
      <c r="IU688" s="16"/>
      <c r="IV688" s="16"/>
      <c r="IW688" s="16"/>
      <c r="IX688" s="16"/>
      <c r="IY688" s="16"/>
      <c r="IZ688" s="16"/>
      <c r="JA688" s="16"/>
      <c r="JB688" s="16"/>
      <c r="JC688" s="16"/>
      <c r="JD688" s="16"/>
      <c r="JE688" s="16"/>
      <c r="JF688" s="16"/>
      <c r="JG688" s="16"/>
      <c r="JH688" s="16"/>
      <c r="JI688" s="16"/>
      <c r="JJ688" s="16"/>
      <c r="JK688" s="16"/>
      <c r="JL688" s="16"/>
      <c r="JM688" s="16"/>
      <c r="JN688" s="16"/>
      <c r="JO688" s="16"/>
      <c r="JP688" s="16"/>
      <c r="JQ688" s="16"/>
      <c r="JR688" s="16"/>
      <c r="JS688" s="16"/>
      <c r="JT688" s="16"/>
      <c r="JU688" s="16"/>
      <c r="JV688" s="16"/>
      <c r="JW688" s="16"/>
      <c r="JX688" s="16"/>
      <c r="JY688" s="16"/>
      <c r="JZ688" s="16"/>
      <c r="KA688" s="16"/>
      <c r="KB688" s="16"/>
      <c r="KC688" s="16"/>
      <c r="KD688" s="16"/>
      <c r="KE688" s="16"/>
      <c r="KF688" s="16"/>
      <c r="KG688" s="16"/>
      <c r="KH688" s="16"/>
      <c r="KI688" s="16"/>
      <c r="KJ688" s="16"/>
      <c r="KK688" s="16"/>
      <c r="KL688" s="16"/>
      <c r="KM688" s="16"/>
      <c r="KN688" s="16"/>
      <c r="KO688" s="16"/>
      <c r="KP688" s="16"/>
      <c r="KQ688" s="16"/>
      <c r="KR688" s="16"/>
      <c r="KS688" s="16"/>
      <c r="KT688" s="16"/>
      <c r="KU688" s="16"/>
      <c r="KV688" s="16"/>
      <c r="KW688" s="16"/>
      <c r="KX688" s="16"/>
      <c r="KY688" s="16"/>
      <c r="KZ688" s="16"/>
      <c r="LA688" s="16"/>
      <c r="LB688" s="16"/>
      <c r="LC688" s="16"/>
      <c r="LD688" s="16"/>
      <c r="LE688" s="16"/>
      <c r="LF688" s="16"/>
      <c r="LG688" s="16"/>
      <c r="LH688" s="16"/>
      <c r="LI688" s="16"/>
      <c r="LJ688" s="16"/>
      <c r="LK688" s="16"/>
      <c r="LL688" s="16"/>
      <c r="LM688" s="16"/>
      <c r="LN688" s="16"/>
      <c r="LO688" s="16"/>
      <c r="LP688" s="16"/>
      <c r="LQ688" s="16"/>
      <c r="LR688" s="16"/>
      <c r="LS688" s="16"/>
      <c r="LT688" s="16"/>
      <c r="LU688" s="16"/>
      <c r="LV688" s="16"/>
      <c r="LW688" s="16"/>
      <c r="LX688" s="16"/>
      <c r="LY688" s="16"/>
      <c r="LZ688" s="16"/>
      <c r="MA688" s="16"/>
      <c r="MB688" s="16"/>
      <c r="MC688" s="16"/>
      <c r="MD688" s="16"/>
      <c r="ME688" s="16"/>
      <c r="MF688" s="16"/>
      <c r="MG688" s="16"/>
      <c r="MH688" s="16"/>
      <c r="MI688" s="16"/>
      <c r="MJ688" s="16"/>
      <c r="MK688" s="16"/>
      <c r="ML688" s="16"/>
      <c r="MM688" s="16"/>
      <c r="MN688" s="16"/>
      <c r="MO688" s="16"/>
      <c r="MP688" s="16"/>
      <c r="MQ688" s="16"/>
      <c r="MR688" s="16"/>
      <c r="MS688" s="16"/>
      <c r="MT688" s="16"/>
      <c r="MU688" s="16"/>
      <c r="MV688" s="16"/>
      <c r="MW688" s="16"/>
      <c r="MX688" s="16"/>
      <c r="MY688" s="16"/>
      <c r="MZ688" s="16"/>
      <c r="NA688" s="16"/>
      <c r="NB688" s="16"/>
      <c r="NC688" s="16"/>
      <c r="ND688" s="16"/>
      <c r="NE688" s="16"/>
      <c r="NF688" s="16"/>
      <c r="NG688" s="16"/>
      <c r="NH688" s="16"/>
      <c r="NI688" s="16"/>
      <c r="NJ688" s="16"/>
      <c r="NK688" s="16"/>
      <c r="NL688" s="16"/>
      <c r="NM688" s="16"/>
      <c r="NN688" s="16"/>
      <c r="NO688" s="16"/>
      <c r="NP688" s="16"/>
      <c r="NQ688" s="16"/>
      <c r="NR688" s="16"/>
      <c r="NS688" s="16"/>
      <c r="NT688" s="16"/>
      <c r="NU688" s="16"/>
      <c r="NV688" s="16"/>
      <c r="NW688" s="16"/>
      <c r="NX688" s="16"/>
      <c r="NY688" s="16"/>
      <c r="NZ688" s="16"/>
      <c r="OA688" s="16"/>
      <c r="OB688" s="16"/>
      <c r="OC688" s="16"/>
      <c r="OD688" s="16"/>
      <c r="OE688" s="16"/>
      <c r="OF688" s="16"/>
      <c r="OG688" s="16"/>
      <c r="OH688" s="16"/>
      <c r="OI688" s="16"/>
      <c r="OJ688" s="16"/>
      <c r="OK688" s="16"/>
      <c r="OL688" s="16"/>
      <c r="OM688" s="16"/>
      <c r="ON688" s="16"/>
      <c r="OO688" s="16"/>
      <c r="OP688" s="16"/>
      <c r="OQ688" s="16"/>
      <c r="OR688" s="16"/>
      <c r="OS688" s="16"/>
      <c r="OT688" s="16"/>
      <c r="OU688" s="16"/>
      <c r="OV688" s="16"/>
      <c r="OW688" s="16"/>
      <c r="OX688" s="16"/>
      <c r="OY688" s="16"/>
      <c r="OZ688" s="16"/>
      <c r="PA688" s="16"/>
      <c r="PB688" s="16"/>
      <c r="PC688" s="16"/>
      <c r="PD688" s="16"/>
      <c r="PE688" s="16"/>
      <c r="PF688" s="16"/>
      <c r="PG688" s="16"/>
      <c r="PH688" s="16"/>
      <c r="PI688" s="16"/>
      <c r="PJ688" s="16"/>
      <c r="PK688" s="16"/>
      <c r="PL688" s="16"/>
      <c r="PM688" s="16"/>
      <c r="PN688" s="16"/>
      <c r="PO688" s="16"/>
      <c r="PP688" s="16"/>
      <c r="PQ688" s="16"/>
      <c r="PR688" s="16"/>
      <c r="PS688" s="16"/>
      <c r="PT688" s="16"/>
      <c r="PU688" s="16"/>
      <c r="PV688" s="16"/>
      <c r="PW688" s="16"/>
      <c r="PX688" s="16"/>
      <c r="PY688" s="16"/>
      <c r="PZ688" s="16"/>
      <c r="QA688" s="16"/>
      <c r="QB688" s="16"/>
      <c r="QC688" s="16"/>
      <c r="QD688" s="16"/>
      <c r="QE688" s="16"/>
      <c r="QF688" s="16"/>
      <c r="QG688" s="16"/>
      <c r="QH688" s="16"/>
      <c r="QI688" s="16"/>
      <c r="QJ688" s="16"/>
      <c r="QK688" s="16"/>
      <c r="QL688" s="16"/>
      <c r="QM688" s="16"/>
      <c r="QN688" s="16"/>
      <c r="QO688" s="16"/>
      <c r="QP688" s="16"/>
      <c r="QQ688" s="16"/>
      <c r="QR688" s="16"/>
      <c r="QS688" s="16"/>
      <c r="QT688" s="16"/>
      <c r="QU688" s="16"/>
      <c r="QV688" s="16"/>
      <c r="QW688" s="16"/>
      <c r="QX688" s="16"/>
      <c r="QY688" s="16"/>
      <c r="QZ688" s="16"/>
      <c r="RA688" s="16"/>
      <c r="RB688" s="16"/>
      <c r="RC688" s="16"/>
      <c r="RD688" s="16"/>
      <c r="RE688" s="16"/>
      <c r="RF688" s="16"/>
      <c r="RG688" s="16"/>
      <c r="RH688" s="16"/>
      <c r="RI688" s="16"/>
      <c r="RJ688" s="16"/>
      <c r="RK688" s="16"/>
      <c r="RL688" s="16"/>
      <c r="RM688" s="16"/>
      <c r="RN688" s="16"/>
      <c r="RO688" s="16"/>
      <c r="RP688" s="16"/>
      <c r="RQ688" s="16"/>
      <c r="RR688" s="16"/>
      <c r="RS688" s="16"/>
      <c r="RT688" s="16"/>
      <c r="RU688" s="16"/>
      <c r="RV688" s="16"/>
      <c r="RW688" s="16"/>
      <c r="RX688" s="16"/>
      <c r="RY688" s="16"/>
      <c r="RZ688" s="16"/>
      <c r="SA688" s="16"/>
      <c r="SB688" s="16"/>
      <c r="SC688" s="16"/>
      <c r="SD688" s="16"/>
      <c r="SE688" s="16"/>
      <c r="SF688" s="16"/>
      <c r="SG688" s="16"/>
      <c r="SH688" s="16"/>
      <c r="SI688" s="16"/>
      <c r="SJ688" s="16"/>
      <c r="SK688" s="16"/>
      <c r="SL688" s="16"/>
      <c r="SM688" s="16"/>
      <c r="SN688" s="16"/>
      <c r="SO688" s="16"/>
      <c r="SP688" s="16"/>
      <c r="SQ688" s="16"/>
      <c r="SR688" s="16"/>
      <c r="SS688" s="16"/>
      <c r="ST688" s="16"/>
      <c r="SU688" s="16"/>
      <c r="SV688" s="16"/>
      <c r="SW688" s="16"/>
      <c r="SX688" s="16"/>
      <c r="SY688" s="16"/>
      <c r="SZ688" s="16"/>
      <c r="TA688" s="16"/>
      <c r="TB688" s="16"/>
      <c r="TC688" s="16"/>
      <c r="TD688" s="16"/>
      <c r="TE688" s="16"/>
      <c r="TF688" s="16"/>
      <c r="TG688" s="16"/>
      <c r="TH688" s="16"/>
      <c r="TI688" s="16"/>
      <c r="TJ688" s="16"/>
      <c r="TK688" s="16"/>
      <c r="TL688" s="16"/>
      <c r="TM688" s="16"/>
      <c r="TN688" s="16"/>
      <c r="TO688" s="16"/>
      <c r="TP688" s="16"/>
      <c r="TQ688" s="16"/>
      <c r="TR688" s="16"/>
      <c r="TS688" s="16"/>
      <c r="TT688" s="16"/>
      <c r="TU688" s="16"/>
      <c r="TV688" s="16"/>
      <c r="TW688" s="16"/>
      <c r="TX688" s="16"/>
      <c r="TY688" s="16"/>
      <c r="TZ688" s="16"/>
      <c r="UA688" s="16"/>
      <c r="UB688" s="16"/>
      <c r="UC688" s="16"/>
      <c r="UD688" s="16"/>
      <c r="UE688" s="16"/>
      <c r="UF688" s="16"/>
      <c r="UG688" s="16"/>
      <c r="UH688" s="16"/>
      <c r="UI688" s="16"/>
      <c r="UJ688" s="16"/>
      <c r="UK688" s="16"/>
      <c r="UL688" s="16"/>
      <c r="UM688" s="16"/>
      <c r="UN688" s="16"/>
      <c r="UO688" s="16"/>
      <c r="UP688" s="16"/>
      <c r="UQ688" s="16"/>
      <c r="UR688" s="16"/>
      <c r="US688" s="16"/>
      <c r="UT688" s="16"/>
      <c r="UU688" s="16"/>
      <c r="UV688" s="16"/>
      <c r="UW688" s="16"/>
      <c r="UX688" s="16"/>
      <c r="UY688" s="16"/>
      <c r="UZ688" s="16"/>
      <c r="VA688" s="16"/>
      <c r="VB688" s="16"/>
      <c r="VC688" s="16"/>
      <c r="VD688" s="16"/>
      <c r="VE688" s="16"/>
      <c r="VF688" s="16"/>
      <c r="VG688" s="16"/>
      <c r="VH688" s="16"/>
      <c r="VI688" s="16"/>
      <c r="VJ688" s="16"/>
      <c r="VK688" s="16"/>
      <c r="VL688" s="16"/>
      <c r="VM688" s="16"/>
      <c r="VN688" s="16"/>
      <c r="VO688" s="16"/>
      <c r="VP688" s="16"/>
      <c r="VQ688" s="16"/>
      <c r="VR688" s="16"/>
      <c r="VS688" s="16"/>
      <c r="VT688" s="16"/>
      <c r="VU688" s="16"/>
      <c r="VV688" s="16"/>
      <c r="VW688" s="16"/>
      <c r="VX688" s="16"/>
      <c r="VY688" s="16"/>
      <c r="VZ688" s="16"/>
      <c r="WA688" s="16"/>
      <c r="WB688" s="16"/>
      <c r="WC688" s="16"/>
      <c r="WD688" s="16"/>
      <c r="WE688" s="16"/>
      <c r="WF688" s="16"/>
      <c r="WG688" s="16"/>
      <c r="WH688" s="16"/>
      <c r="WI688" s="16"/>
      <c r="WJ688" s="16"/>
      <c r="WK688" s="16"/>
      <c r="WL688" s="16"/>
      <c r="WM688" s="16"/>
      <c r="WN688" s="16"/>
      <c r="WO688" s="16"/>
      <c r="WP688" s="16"/>
      <c r="WQ688" s="16"/>
      <c r="WR688" s="16"/>
      <c r="WS688" s="16"/>
      <c r="WT688" s="16"/>
      <c r="WU688" s="16"/>
      <c r="WV688" s="16"/>
      <c r="WW688" s="16"/>
      <c r="WX688" s="16"/>
      <c r="WY688" s="16"/>
      <c r="WZ688" s="16"/>
      <c r="XA688" s="16"/>
      <c r="XB688" s="16"/>
      <c r="XC688" s="16"/>
      <c r="XD688" s="16"/>
      <c r="XE688" s="16"/>
      <c r="XF688" s="16"/>
      <c r="XG688" s="16"/>
      <c r="XH688" s="16"/>
      <c r="XI688" s="16"/>
      <c r="XJ688" s="16"/>
      <c r="XK688" s="16"/>
      <c r="XL688" s="16"/>
      <c r="XM688" s="16"/>
      <c r="XN688" s="16"/>
      <c r="XO688" s="16"/>
      <c r="XP688" s="16"/>
      <c r="XQ688" s="16"/>
      <c r="XR688" s="16"/>
      <c r="XS688" s="16"/>
      <c r="XT688" s="16"/>
      <c r="XU688" s="16"/>
      <c r="XV688" s="16"/>
      <c r="XW688" s="16"/>
      <c r="XX688" s="16"/>
      <c r="XY688" s="16"/>
      <c r="XZ688" s="16"/>
      <c r="YA688" s="16"/>
      <c r="YB688" s="16"/>
      <c r="YC688" s="16"/>
      <c r="YD688" s="16"/>
      <c r="YE688" s="16"/>
      <c r="YF688" s="16"/>
      <c r="YG688" s="16"/>
      <c r="YH688" s="16"/>
      <c r="YI688" s="16"/>
      <c r="YJ688" s="16"/>
      <c r="YK688" s="16"/>
      <c r="YL688" s="16"/>
      <c r="YM688" s="16"/>
      <c r="YN688" s="16"/>
      <c r="YO688" s="16"/>
      <c r="YP688" s="16"/>
      <c r="YQ688" s="16"/>
      <c r="YR688" s="16"/>
      <c r="YS688" s="16"/>
      <c r="YT688" s="16"/>
      <c r="YU688" s="16"/>
      <c r="YV688" s="16"/>
      <c r="YW688" s="16"/>
      <c r="YX688" s="16"/>
      <c r="YY688" s="16"/>
      <c r="YZ688" s="16"/>
      <c r="ZA688" s="16"/>
      <c r="ZB688" s="16"/>
      <c r="ZC688" s="16"/>
      <c r="ZD688" s="16"/>
      <c r="ZE688" s="16"/>
      <c r="ZF688" s="16"/>
      <c r="ZG688" s="16"/>
      <c r="ZH688" s="16"/>
      <c r="ZI688" s="16"/>
      <c r="ZJ688" s="16"/>
      <c r="ZK688" s="16"/>
      <c r="ZL688" s="16"/>
      <c r="ZM688" s="16"/>
      <c r="ZN688" s="16"/>
      <c r="ZO688" s="16"/>
      <c r="ZP688" s="16"/>
      <c r="ZQ688" s="16"/>
      <c r="ZR688" s="16"/>
      <c r="ZS688" s="16"/>
      <c r="ZT688" s="16"/>
      <c r="ZU688" s="16"/>
      <c r="ZV688" s="16"/>
      <c r="ZW688" s="16"/>
      <c r="ZX688" s="16"/>
      <c r="ZY688" s="16"/>
      <c r="ZZ688" s="16"/>
      <c r="AAA688" s="16"/>
      <c r="AAB688" s="16"/>
      <c r="AAC688" s="16"/>
      <c r="AAD688" s="16"/>
      <c r="AAE688" s="16"/>
      <c r="AAF688" s="16"/>
      <c r="AAG688" s="16"/>
      <c r="AAH688" s="16"/>
      <c r="AAI688" s="16"/>
      <c r="AAJ688" s="16"/>
      <c r="AAK688" s="16"/>
      <c r="AAL688" s="16"/>
      <c r="AAM688" s="16"/>
      <c r="AAN688" s="16"/>
      <c r="AAO688" s="16"/>
      <c r="AAP688" s="16"/>
      <c r="AAQ688" s="16"/>
      <c r="AAR688" s="16"/>
      <c r="AAS688" s="16"/>
      <c r="AAT688" s="16"/>
      <c r="AAU688" s="16"/>
      <c r="AAV688" s="16"/>
      <c r="AAW688" s="16"/>
      <c r="AAX688" s="16"/>
      <c r="AAY688" s="16"/>
      <c r="AAZ688" s="16"/>
      <c r="ABA688" s="16"/>
      <c r="ABB688" s="16"/>
      <c r="ABC688" s="16"/>
      <c r="ABD688" s="16"/>
      <c r="ABE688" s="16"/>
      <c r="ABF688" s="16"/>
      <c r="ABG688" s="16"/>
      <c r="ABH688" s="16"/>
    </row>
    <row r="689" spans="1:736" s="50" customFormat="1" ht="45.75" customHeight="1">
      <c r="A689" s="589">
        <f>1+A688</f>
        <v>687</v>
      </c>
      <c r="B689" s="403" t="s">
        <v>6897</v>
      </c>
      <c r="C689" s="156" t="s">
        <v>6898</v>
      </c>
      <c r="D689" s="156" t="s">
        <v>6468</v>
      </c>
      <c r="E689" s="156">
        <v>45533</v>
      </c>
      <c r="F689" s="156">
        <v>45534</v>
      </c>
      <c r="G689" s="156">
        <v>45646</v>
      </c>
      <c r="H689" s="156" t="s">
        <v>416</v>
      </c>
      <c r="I689" s="156" t="s">
        <v>5874</v>
      </c>
      <c r="J689" s="156" t="s">
        <v>6899</v>
      </c>
      <c r="K689" s="251">
        <v>1072669995</v>
      </c>
      <c r="L689" s="156">
        <v>8</v>
      </c>
      <c r="M689" s="156" t="s">
        <v>844</v>
      </c>
      <c r="N689" s="156" t="s">
        <v>98</v>
      </c>
      <c r="O689" s="156" t="s">
        <v>5700</v>
      </c>
      <c r="P689" s="156" t="s">
        <v>6900</v>
      </c>
      <c r="Q689" s="156" t="s">
        <v>6901</v>
      </c>
      <c r="R689" s="143">
        <f>+G689-F689</f>
        <v>112</v>
      </c>
      <c r="S689" s="134" t="s">
        <v>6902</v>
      </c>
      <c r="T689" s="253">
        <v>21023333</v>
      </c>
      <c r="U689" s="156" t="s">
        <v>6903</v>
      </c>
      <c r="V689" s="253">
        <f>+T689</f>
        <v>21023333</v>
      </c>
      <c r="W689" s="156">
        <v>45534</v>
      </c>
      <c r="X689" s="156" t="s">
        <v>473</v>
      </c>
      <c r="Y689" s="317">
        <f>+Z689+AA689+AB689</f>
        <v>21023333</v>
      </c>
      <c r="Z689" s="156">
        <f>+V689</f>
        <v>21023333</v>
      </c>
      <c r="AA689" s="156">
        <v>0</v>
      </c>
      <c r="AB689" s="156">
        <f>+AC689+AD689+AE689+AF689+AG689+AH689+AI689+AJ689</f>
        <v>0</v>
      </c>
      <c r="AC689" s="156">
        <v>0</v>
      </c>
      <c r="AD689" s="156">
        <v>0</v>
      </c>
      <c r="AE689" s="156">
        <v>0</v>
      </c>
      <c r="AF689" s="156">
        <v>0</v>
      </c>
      <c r="AG689" s="156">
        <v>0</v>
      </c>
      <c r="AH689" s="156">
        <v>0</v>
      </c>
      <c r="AI689" s="156">
        <v>0</v>
      </c>
      <c r="AJ689" s="156">
        <v>0</v>
      </c>
      <c r="AK689" s="156" t="s">
        <v>104</v>
      </c>
      <c r="AL689" s="103" t="s">
        <v>6904</v>
      </c>
      <c r="AM689" s="156" t="s">
        <v>6905</v>
      </c>
      <c r="AN689" s="156">
        <v>52540489</v>
      </c>
      <c r="AO689" s="156" t="s">
        <v>114</v>
      </c>
      <c r="AP689" s="156" t="s">
        <v>114</v>
      </c>
      <c r="AQ689" s="156" t="s">
        <v>114</v>
      </c>
      <c r="AR689" s="156" t="s">
        <v>114</v>
      </c>
      <c r="AS689" s="156" t="s">
        <v>109</v>
      </c>
      <c r="AT689" s="156" t="s">
        <v>109</v>
      </c>
      <c r="AU689" s="156" t="s">
        <v>392</v>
      </c>
      <c r="AV689" s="156"/>
      <c r="AW689" s="156"/>
      <c r="AX689" s="156" t="s">
        <v>109</v>
      </c>
      <c r="AY689" s="156" t="s">
        <v>108</v>
      </c>
      <c r="AZ689" s="156"/>
      <c r="BA689" s="156"/>
      <c r="BB689" s="156"/>
      <c r="BC689" s="156"/>
      <c r="BD689" s="156"/>
      <c r="BE689" s="156"/>
      <c r="BF689" s="156"/>
      <c r="BG689" s="156"/>
      <c r="BH689" s="153">
        <f>T689+BB689</f>
        <v>21023333</v>
      </c>
      <c r="BI689" s="304" t="s">
        <v>135</v>
      </c>
      <c r="BJ689" s="240"/>
      <c r="BK689" s="240" t="s">
        <v>114</v>
      </c>
      <c r="BL689" s="240"/>
      <c r="BM689" s="161" t="s">
        <v>136</v>
      </c>
      <c r="BN689" s="156" t="s">
        <v>115</v>
      </c>
      <c r="BO689" s="156">
        <v>26</v>
      </c>
      <c r="BP689" s="156">
        <v>36010</v>
      </c>
      <c r="BQ689" s="156" t="s">
        <v>109</v>
      </c>
      <c r="BR689" s="156" t="s">
        <v>114</v>
      </c>
      <c r="BS689" s="156" t="s">
        <v>114</v>
      </c>
      <c r="BT689" s="156" t="s">
        <v>114</v>
      </c>
      <c r="BU689" s="156" t="s">
        <v>6906</v>
      </c>
      <c r="BV689" s="156">
        <v>3124450290</v>
      </c>
      <c r="BW689" s="156" t="s">
        <v>4305</v>
      </c>
      <c r="BX689" s="156" t="s">
        <v>118</v>
      </c>
      <c r="BY689" s="156" t="s">
        <v>119</v>
      </c>
      <c r="BZ689" s="156">
        <v>33747610041</v>
      </c>
      <c r="CA689" s="157" t="s">
        <v>109</v>
      </c>
      <c r="CB689" s="157" t="s">
        <v>109</v>
      </c>
      <c r="CC689" s="157" t="s">
        <v>109</v>
      </c>
      <c r="CD689" s="157" t="s">
        <v>109</v>
      </c>
      <c r="CE689" s="156"/>
      <c r="CF689" s="156"/>
      <c r="CG689" s="156"/>
      <c r="CH689" s="156"/>
      <c r="CI689" s="156"/>
      <c r="CJ689" s="156"/>
      <c r="CK689" s="156"/>
      <c r="CL689" s="156"/>
      <c r="CM689" s="157" t="s">
        <v>109</v>
      </c>
      <c r="CN689" s="156"/>
      <c r="CO689" s="297"/>
      <c r="CP689" s="297"/>
      <c r="CQ689" s="297"/>
      <c r="CR689" s="297"/>
      <c r="GV689" s="328"/>
      <c r="GW689" s="328"/>
      <c r="GX689" s="328"/>
      <c r="GY689" s="328"/>
      <c r="GZ689" s="328"/>
      <c r="HA689" s="328"/>
      <c r="HB689" s="328"/>
      <c r="HC689" s="328"/>
      <c r="HD689" s="328"/>
      <c r="HE689" s="328"/>
      <c r="HF689" s="328"/>
      <c r="HG689" s="328"/>
      <c r="HH689" s="328"/>
      <c r="HI689" s="328"/>
      <c r="HJ689" s="328"/>
      <c r="HK689" s="328"/>
      <c r="HL689" s="328"/>
      <c r="HM689" s="328"/>
      <c r="HN689" s="328"/>
      <c r="HO689" s="328"/>
      <c r="HP689" s="328"/>
      <c r="HQ689" s="328"/>
      <c r="HR689" s="328"/>
      <c r="HS689" s="328"/>
      <c r="HT689" s="328"/>
      <c r="HU689" s="328"/>
      <c r="HV689" s="328"/>
      <c r="HW689" s="328"/>
      <c r="HX689" s="328"/>
      <c r="HY689" s="328"/>
      <c r="HZ689" s="328"/>
      <c r="IA689" s="328"/>
      <c r="IB689" s="328"/>
      <c r="IC689" s="328"/>
      <c r="ID689" s="328"/>
      <c r="IE689" s="328"/>
      <c r="IF689" s="328"/>
      <c r="IG689" s="328"/>
      <c r="IH689" s="328"/>
      <c r="II689" s="328"/>
      <c r="IJ689" s="328"/>
      <c r="IK689" s="328"/>
      <c r="IL689" s="328"/>
      <c r="IM689" s="328"/>
      <c r="IN689" s="328"/>
      <c r="IO689" s="328"/>
      <c r="IP689" s="328"/>
      <c r="IQ689" s="328"/>
      <c r="IR689" s="328"/>
      <c r="IS689" s="328"/>
      <c r="IT689" s="328"/>
      <c r="IU689" s="328"/>
      <c r="IV689" s="328"/>
      <c r="IW689" s="328"/>
      <c r="IX689" s="328"/>
      <c r="IY689" s="328"/>
      <c r="IZ689" s="328"/>
      <c r="JA689" s="328"/>
      <c r="JB689" s="328"/>
      <c r="JC689" s="328"/>
      <c r="JD689" s="328"/>
      <c r="JE689" s="328"/>
      <c r="JF689" s="328"/>
      <c r="JG689" s="328"/>
      <c r="JH689" s="328"/>
      <c r="JI689" s="328"/>
      <c r="JJ689" s="328"/>
      <c r="JK689" s="328"/>
      <c r="JL689" s="328"/>
      <c r="JM689" s="328"/>
      <c r="JN689" s="328"/>
      <c r="JO689" s="328"/>
      <c r="JP689" s="328"/>
      <c r="JQ689" s="328"/>
      <c r="JR689" s="328"/>
      <c r="JS689" s="328"/>
      <c r="JT689" s="328"/>
      <c r="JU689" s="328"/>
      <c r="JV689" s="328"/>
      <c r="JW689" s="328"/>
      <c r="JX689" s="328"/>
      <c r="JY689" s="328"/>
      <c r="JZ689" s="328"/>
      <c r="KA689" s="328"/>
      <c r="KB689" s="328"/>
      <c r="KC689" s="328"/>
      <c r="KD689" s="328"/>
      <c r="KE689" s="328"/>
      <c r="KF689" s="328"/>
      <c r="KG689" s="328"/>
      <c r="KH689" s="328"/>
      <c r="KI689" s="328"/>
      <c r="KJ689" s="328"/>
      <c r="KK689" s="328"/>
      <c r="KL689" s="328"/>
      <c r="KM689" s="328"/>
      <c r="KN689" s="328"/>
      <c r="KO689" s="328"/>
      <c r="KP689" s="328"/>
      <c r="KQ689" s="328"/>
      <c r="KR689" s="328"/>
      <c r="KS689" s="328"/>
      <c r="KT689" s="328"/>
      <c r="KU689" s="328"/>
      <c r="KV689" s="328"/>
      <c r="KW689" s="328"/>
      <c r="KX689" s="328"/>
      <c r="KY689" s="328"/>
      <c r="KZ689" s="328"/>
      <c r="LA689" s="328"/>
      <c r="LB689" s="328"/>
      <c r="LC689" s="328"/>
      <c r="LD689" s="328"/>
      <c r="LE689" s="328"/>
      <c r="LF689" s="328"/>
      <c r="LG689" s="328"/>
      <c r="LH689" s="328"/>
      <c r="LI689" s="328"/>
      <c r="LJ689" s="328"/>
      <c r="LK689" s="328"/>
      <c r="LL689" s="328"/>
      <c r="LM689" s="328"/>
      <c r="LN689" s="328"/>
      <c r="LO689" s="328"/>
      <c r="LP689" s="328"/>
      <c r="LQ689" s="328"/>
      <c r="LR689" s="328"/>
      <c r="LS689" s="328"/>
      <c r="LT689" s="328"/>
      <c r="LU689" s="328"/>
      <c r="LV689" s="328"/>
      <c r="LW689" s="328"/>
      <c r="LX689" s="328"/>
      <c r="LY689" s="328"/>
      <c r="LZ689" s="328"/>
      <c r="MA689" s="328"/>
      <c r="MB689" s="328"/>
      <c r="MC689" s="328"/>
      <c r="MD689" s="328"/>
      <c r="ME689" s="328"/>
      <c r="MF689" s="328"/>
      <c r="MG689" s="328"/>
      <c r="MH689" s="328"/>
      <c r="MI689" s="328"/>
      <c r="MJ689" s="328"/>
      <c r="MK689" s="328"/>
      <c r="ML689" s="328"/>
      <c r="MM689" s="328"/>
      <c r="MN689" s="328"/>
      <c r="MO689" s="328"/>
      <c r="MP689" s="328"/>
      <c r="MQ689" s="328"/>
      <c r="MR689" s="328"/>
      <c r="MS689" s="328"/>
      <c r="MT689" s="328"/>
      <c r="MU689" s="328"/>
      <c r="MV689" s="328"/>
      <c r="MW689" s="328"/>
      <c r="MX689" s="328"/>
      <c r="MY689" s="328"/>
      <c r="MZ689" s="328"/>
      <c r="NA689" s="328"/>
      <c r="NB689" s="328"/>
      <c r="NC689" s="328"/>
      <c r="ND689" s="328"/>
      <c r="NE689" s="328"/>
      <c r="NF689" s="328"/>
      <c r="NG689" s="328"/>
      <c r="NH689" s="328"/>
      <c r="NI689" s="328"/>
      <c r="NJ689" s="328"/>
      <c r="NK689" s="328"/>
      <c r="NL689" s="328"/>
      <c r="NM689" s="328"/>
      <c r="NN689" s="328"/>
      <c r="NO689" s="328"/>
      <c r="NP689" s="328"/>
      <c r="NQ689" s="328"/>
      <c r="NR689" s="328"/>
      <c r="NS689" s="328"/>
      <c r="NT689" s="328"/>
      <c r="NU689" s="328"/>
      <c r="NV689" s="328"/>
      <c r="NW689" s="328"/>
      <c r="NX689" s="328"/>
      <c r="NY689" s="328"/>
      <c r="NZ689" s="328"/>
      <c r="OA689" s="328"/>
      <c r="OB689" s="328"/>
      <c r="OC689" s="328"/>
      <c r="OD689" s="328"/>
      <c r="OE689" s="328"/>
      <c r="OF689" s="328"/>
      <c r="OG689" s="328"/>
      <c r="OH689" s="328"/>
      <c r="OI689" s="328"/>
      <c r="OJ689" s="328"/>
      <c r="OK689" s="328"/>
      <c r="OL689" s="328"/>
      <c r="OM689" s="328"/>
      <c r="ON689" s="328"/>
      <c r="OO689" s="328"/>
      <c r="OP689" s="328"/>
      <c r="OQ689" s="328"/>
      <c r="OR689" s="328"/>
      <c r="OS689" s="328"/>
      <c r="OT689" s="328"/>
      <c r="OU689" s="328"/>
      <c r="OV689" s="328"/>
      <c r="OW689" s="328"/>
      <c r="OX689" s="328"/>
      <c r="OY689" s="328"/>
      <c r="OZ689" s="328"/>
      <c r="PA689" s="328"/>
      <c r="PB689" s="328"/>
      <c r="PC689" s="328"/>
      <c r="PD689" s="328"/>
      <c r="PE689" s="328"/>
      <c r="PF689" s="328"/>
      <c r="PG689" s="328"/>
      <c r="PH689" s="328"/>
      <c r="PI689" s="328"/>
      <c r="PJ689" s="328"/>
      <c r="PK689" s="328"/>
      <c r="PL689" s="328"/>
      <c r="PM689" s="328"/>
      <c r="PN689" s="328"/>
      <c r="PO689" s="328"/>
      <c r="PP689" s="328"/>
      <c r="PQ689" s="328"/>
      <c r="PR689" s="328"/>
      <c r="PS689" s="328"/>
      <c r="PT689" s="328"/>
      <c r="PU689" s="328"/>
      <c r="PV689" s="328"/>
      <c r="PW689" s="328"/>
      <c r="PX689" s="328"/>
      <c r="PY689" s="328"/>
      <c r="PZ689" s="328"/>
      <c r="QA689" s="328"/>
      <c r="QB689" s="328"/>
      <c r="QC689" s="328"/>
      <c r="QD689" s="328"/>
      <c r="QE689" s="328"/>
      <c r="QF689" s="328"/>
      <c r="QG689" s="328"/>
      <c r="QH689" s="328"/>
      <c r="QI689" s="328"/>
      <c r="QJ689" s="328"/>
      <c r="QK689" s="328"/>
      <c r="QL689" s="328"/>
      <c r="QM689" s="328"/>
      <c r="QN689" s="328"/>
      <c r="QO689" s="328"/>
      <c r="QP689" s="328"/>
      <c r="QQ689" s="328"/>
      <c r="QR689" s="328"/>
      <c r="QS689" s="328"/>
      <c r="QT689" s="328"/>
      <c r="QU689" s="328"/>
      <c r="QV689" s="328"/>
      <c r="QW689" s="328"/>
      <c r="QX689" s="328"/>
      <c r="QY689" s="328"/>
      <c r="QZ689" s="328"/>
      <c r="RA689" s="328"/>
      <c r="RB689" s="328"/>
      <c r="RC689" s="328"/>
      <c r="RD689" s="328"/>
      <c r="RE689" s="328"/>
      <c r="RF689" s="328"/>
      <c r="RG689" s="328"/>
      <c r="RH689" s="328"/>
      <c r="RI689" s="328"/>
      <c r="RJ689" s="328"/>
      <c r="RK689" s="328"/>
      <c r="RL689" s="328"/>
      <c r="RM689" s="328"/>
      <c r="RN689" s="328"/>
      <c r="RO689" s="328"/>
      <c r="RP689" s="328"/>
      <c r="RQ689" s="328"/>
      <c r="RR689" s="328"/>
      <c r="RS689" s="328"/>
      <c r="RT689" s="328"/>
      <c r="RU689" s="328"/>
      <c r="RV689" s="328"/>
      <c r="RW689" s="328"/>
      <c r="RX689" s="328"/>
      <c r="RY689" s="328"/>
      <c r="RZ689" s="328"/>
      <c r="SA689" s="328"/>
      <c r="SB689" s="328"/>
      <c r="SC689" s="328"/>
      <c r="SD689" s="328"/>
      <c r="SE689" s="328"/>
      <c r="SF689" s="328"/>
      <c r="SG689" s="328"/>
      <c r="SH689" s="328"/>
      <c r="SI689" s="328"/>
      <c r="SJ689" s="328"/>
      <c r="SK689" s="328"/>
      <c r="SL689" s="328"/>
      <c r="SM689" s="328"/>
      <c r="SN689" s="328"/>
      <c r="SO689" s="328"/>
      <c r="SP689" s="328"/>
      <c r="SQ689" s="328"/>
      <c r="SR689" s="328"/>
      <c r="SS689" s="328"/>
      <c r="ST689" s="328"/>
      <c r="SU689" s="328"/>
      <c r="SV689" s="328"/>
      <c r="SW689" s="328"/>
      <c r="SX689" s="328"/>
      <c r="SY689" s="328"/>
      <c r="SZ689" s="328"/>
      <c r="TA689" s="328"/>
      <c r="TB689" s="328"/>
      <c r="TC689" s="328"/>
      <c r="TD689" s="328"/>
      <c r="TE689" s="328"/>
      <c r="TF689" s="328"/>
      <c r="TG689" s="328"/>
      <c r="TH689" s="328"/>
      <c r="TI689" s="328"/>
      <c r="TJ689" s="328"/>
      <c r="TK689" s="328"/>
      <c r="TL689" s="328"/>
      <c r="TM689" s="328"/>
      <c r="TN689" s="328"/>
      <c r="TO689" s="328"/>
      <c r="TP689" s="328"/>
      <c r="TQ689" s="328"/>
      <c r="TR689" s="328"/>
      <c r="TS689" s="328"/>
      <c r="TT689" s="328"/>
      <c r="TU689" s="328"/>
      <c r="TV689" s="328"/>
      <c r="TW689" s="328"/>
      <c r="TX689" s="328"/>
      <c r="TY689" s="328"/>
      <c r="TZ689" s="328"/>
      <c r="UA689" s="328"/>
      <c r="UB689" s="328"/>
      <c r="UC689" s="328"/>
      <c r="UD689" s="328"/>
      <c r="UE689" s="328"/>
      <c r="UF689" s="328"/>
      <c r="UG689" s="328"/>
      <c r="UH689" s="328"/>
      <c r="UI689" s="328"/>
      <c r="UJ689" s="328"/>
      <c r="UK689" s="328"/>
      <c r="UL689" s="328"/>
      <c r="UM689" s="328"/>
      <c r="UN689" s="328"/>
      <c r="UO689" s="328"/>
      <c r="UP689" s="328"/>
      <c r="UQ689" s="328"/>
      <c r="UR689" s="328"/>
      <c r="US689" s="328"/>
      <c r="UT689" s="328"/>
      <c r="UU689" s="328"/>
      <c r="UV689" s="328"/>
      <c r="UW689" s="328"/>
      <c r="UX689" s="328"/>
      <c r="UY689" s="328"/>
      <c r="UZ689" s="328"/>
      <c r="VA689" s="328"/>
      <c r="VB689" s="328"/>
      <c r="VC689" s="328"/>
      <c r="VD689" s="328"/>
      <c r="VE689" s="328"/>
      <c r="VF689" s="328"/>
      <c r="VG689" s="328"/>
      <c r="VH689" s="328"/>
      <c r="VI689" s="328"/>
      <c r="VJ689" s="328"/>
      <c r="VK689" s="328"/>
      <c r="VL689" s="328"/>
      <c r="VM689" s="328"/>
      <c r="VN689" s="328"/>
      <c r="VO689" s="328"/>
      <c r="VP689" s="328"/>
      <c r="VQ689" s="328"/>
      <c r="VR689" s="328"/>
      <c r="VS689" s="328"/>
      <c r="VT689" s="328"/>
      <c r="VU689" s="328"/>
      <c r="VV689" s="328"/>
      <c r="VW689" s="328"/>
      <c r="VX689" s="328"/>
      <c r="VY689" s="328"/>
      <c r="VZ689" s="328"/>
      <c r="WA689" s="328"/>
      <c r="WB689" s="328"/>
      <c r="WC689" s="328"/>
      <c r="WD689" s="328"/>
      <c r="WE689" s="328"/>
      <c r="WF689" s="328"/>
      <c r="WG689" s="328"/>
      <c r="WH689" s="328"/>
      <c r="WI689" s="328"/>
      <c r="WJ689" s="328"/>
      <c r="WK689" s="328"/>
      <c r="WL689" s="328"/>
      <c r="WM689" s="328"/>
      <c r="WN689" s="328"/>
      <c r="WO689" s="328"/>
      <c r="WP689" s="328"/>
      <c r="WQ689" s="328"/>
      <c r="WR689" s="328"/>
      <c r="WS689" s="328"/>
      <c r="WT689" s="328"/>
      <c r="WU689" s="328"/>
      <c r="WV689" s="328"/>
      <c r="WW689" s="328"/>
      <c r="WX689" s="328"/>
      <c r="WY689" s="328"/>
      <c r="WZ689" s="328"/>
      <c r="XA689" s="328"/>
      <c r="XB689" s="328"/>
      <c r="XC689" s="328"/>
      <c r="XD689" s="328"/>
      <c r="XE689" s="328"/>
      <c r="XF689" s="328"/>
      <c r="XG689" s="328"/>
      <c r="XH689" s="328"/>
      <c r="XI689" s="328"/>
      <c r="XJ689" s="328"/>
      <c r="XK689" s="328"/>
      <c r="XL689" s="328"/>
      <c r="XM689" s="328"/>
      <c r="XN689" s="328"/>
      <c r="XO689" s="328"/>
      <c r="XP689" s="328"/>
      <c r="XQ689" s="328"/>
      <c r="XR689" s="328"/>
      <c r="XS689" s="328"/>
      <c r="XT689" s="328"/>
      <c r="XU689" s="328"/>
      <c r="XV689" s="328"/>
      <c r="XW689" s="328"/>
      <c r="XX689" s="328"/>
      <c r="XY689" s="328"/>
      <c r="XZ689" s="328"/>
      <c r="YA689" s="328"/>
      <c r="YB689" s="328"/>
      <c r="YC689" s="328"/>
      <c r="YD689" s="328"/>
      <c r="YE689" s="328"/>
      <c r="YF689" s="328"/>
      <c r="YG689" s="328"/>
      <c r="YH689" s="328"/>
      <c r="YI689" s="328"/>
      <c r="YJ689" s="328"/>
      <c r="YK689" s="328"/>
      <c r="YL689" s="328"/>
      <c r="YM689" s="328"/>
      <c r="YN689" s="328"/>
      <c r="YO689" s="328"/>
      <c r="YP689" s="328"/>
      <c r="YQ689" s="328"/>
      <c r="YR689" s="328"/>
      <c r="YS689" s="328"/>
      <c r="YT689" s="328"/>
      <c r="YU689" s="328"/>
      <c r="YV689" s="328"/>
      <c r="YW689" s="328"/>
      <c r="YX689" s="328"/>
      <c r="YY689" s="328"/>
      <c r="YZ689" s="328"/>
      <c r="ZA689" s="328"/>
      <c r="ZB689" s="328"/>
      <c r="ZC689" s="328"/>
      <c r="ZD689" s="328"/>
      <c r="ZE689" s="328"/>
      <c r="ZF689" s="328"/>
      <c r="ZG689" s="328"/>
      <c r="ZH689" s="328"/>
      <c r="ZI689" s="328"/>
      <c r="ZJ689" s="328"/>
      <c r="ZK689" s="328"/>
      <c r="ZL689" s="328"/>
      <c r="ZM689" s="328"/>
      <c r="ZN689" s="328"/>
      <c r="ZO689" s="328"/>
      <c r="ZP689" s="328"/>
      <c r="ZQ689" s="328"/>
      <c r="ZR689" s="328"/>
      <c r="ZS689" s="328"/>
      <c r="ZT689" s="328"/>
      <c r="ZU689" s="328"/>
      <c r="ZV689" s="328"/>
      <c r="ZW689" s="328"/>
      <c r="ZX689" s="328"/>
      <c r="ZY689" s="328"/>
      <c r="ZZ689" s="328"/>
      <c r="AAA689" s="328"/>
      <c r="AAB689" s="328"/>
      <c r="AAC689" s="328"/>
      <c r="AAD689" s="328"/>
      <c r="AAE689" s="328"/>
      <c r="AAF689" s="328"/>
      <c r="AAG689" s="328"/>
      <c r="AAH689" s="328"/>
      <c r="AAI689" s="328"/>
      <c r="AAJ689" s="328"/>
      <c r="AAK689" s="328"/>
      <c r="AAL689" s="328"/>
      <c r="AAM689" s="328"/>
      <c r="AAN689" s="328"/>
      <c r="AAO689" s="328"/>
      <c r="AAP689" s="328"/>
      <c r="AAQ689" s="328"/>
      <c r="AAR689" s="328"/>
      <c r="AAS689" s="328"/>
      <c r="AAT689" s="328"/>
      <c r="AAU689" s="328"/>
      <c r="AAV689" s="328"/>
      <c r="AAW689" s="328"/>
      <c r="AAX689" s="328"/>
      <c r="AAY689" s="328"/>
      <c r="AAZ689" s="328"/>
      <c r="ABA689" s="328"/>
      <c r="ABB689" s="328"/>
      <c r="ABC689" s="328"/>
      <c r="ABD689" s="328"/>
      <c r="ABE689" s="328"/>
      <c r="ABF689" s="328"/>
      <c r="ABG689" s="328"/>
      <c r="ABH689" s="328"/>
    </row>
    <row r="690" spans="1:736" s="50" customFormat="1" ht="45.75" customHeight="1">
      <c r="A690" s="589">
        <f>1+A689</f>
        <v>688</v>
      </c>
      <c r="B690" s="403" t="s">
        <v>6907</v>
      </c>
      <c r="C690" s="156" t="s">
        <v>6908</v>
      </c>
      <c r="D690" s="156" t="s">
        <v>6878</v>
      </c>
      <c r="E690" s="156">
        <v>45533</v>
      </c>
      <c r="F690" s="156">
        <v>45541</v>
      </c>
      <c r="G690" s="156">
        <v>45646</v>
      </c>
      <c r="H690" s="156" t="s">
        <v>416</v>
      </c>
      <c r="I690" s="156" t="s">
        <v>5874</v>
      </c>
      <c r="J690" s="156" t="s">
        <v>6909</v>
      </c>
      <c r="K690" s="251">
        <v>80773222</v>
      </c>
      <c r="L690" s="156">
        <v>6</v>
      </c>
      <c r="M690" s="156" t="s">
        <v>844</v>
      </c>
      <c r="N690" s="156" t="s">
        <v>98</v>
      </c>
      <c r="O690" s="156" t="s">
        <v>783</v>
      </c>
      <c r="P690" s="156" t="s">
        <v>4280</v>
      </c>
      <c r="Q690" s="156" t="s">
        <v>6730</v>
      </c>
      <c r="R690" s="143">
        <f>+G690-F690</f>
        <v>105</v>
      </c>
      <c r="S690" s="134" t="s">
        <v>6881</v>
      </c>
      <c r="T690" s="253">
        <v>18333333</v>
      </c>
      <c r="U690" s="156" t="s">
        <v>6910</v>
      </c>
      <c r="V690" s="253">
        <f>+T690</f>
        <v>18333333</v>
      </c>
      <c r="W690" s="156"/>
      <c r="X690" s="156" t="s">
        <v>473</v>
      </c>
      <c r="Y690" s="317">
        <f>+Z690+AA690+AB690</f>
        <v>18333333</v>
      </c>
      <c r="Z690" s="156">
        <f>+V690</f>
        <v>18333333</v>
      </c>
      <c r="AA690" s="156">
        <v>0</v>
      </c>
      <c r="AB690" s="156">
        <f>+AC690+AD690+AE690+AF690+AG690+AH690+AI690+AJ690</f>
        <v>0</v>
      </c>
      <c r="AC690" s="156">
        <v>0</v>
      </c>
      <c r="AD690" s="156">
        <v>0</v>
      </c>
      <c r="AE690" s="156">
        <v>0</v>
      </c>
      <c r="AF690" s="156">
        <v>0</v>
      </c>
      <c r="AG690" s="156">
        <v>0</v>
      </c>
      <c r="AH690" s="156">
        <v>0</v>
      </c>
      <c r="AI690" s="156">
        <v>0</v>
      </c>
      <c r="AJ690" s="156">
        <v>0</v>
      </c>
      <c r="AK690" s="156" t="s">
        <v>104</v>
      </c>
      <c r="AL690" s="103" t="s">
        <v>6911</v>
      </c>
      <c r="AM690" s="156" t="s">
        <v>6912</v>
      </c>
      <c r="AN690" s="156">
        <v>1075651344</v>
      </c>
      <c r="AO690" s="156" t="s">
        <v>114</v>
      </c>
      <c r="AP690" s="156" t="s">
        <v>114</v>
      </c>
      <c r="AQ690" s="156" t="s">
        <v>114</v>
      </c>
      <c r="AR690" s="156" t="s">
        <v>114</v>
      </c>
      <c r="AS690" s="156" t="s">
        <v>109</v>
      </c>
      <c r="AT690" s="156" t="s">
        <v>109</v>
      </c>
      <c r="AU690" s="156" t="s">
        <v>392</v>
      </c>
      <c r="AV690" s="156"/>
      <c r="AW690" s="156"/>
      <c r="AX690" s="156" t="s">
        <v>109</v>
      </c>
      <c r="AY690" s="156" t="s">
        <v>108</v>
      </c>
      <c r="AZ690" s="156"/>
      <c r="BA690" s="156"/>
      <c r="BB690" s="156"/>
      <c r="BC690" s="156"/>
      <c r="BD690" s="156"/>
      <c r="BE690" s="156"/>
      <c r="BF690" s="156"/>
      <c r="BG690" s="156"/>
      <c r="BH690" s="153">
        <f>T690+BB690</f>
        <v>18333333</v>
      </c>
      <c r="BI690" s="95" t="s">
        <v>259</v>
      </c>
      <c r="BJ690" s="240"/>
      <c r="BK690" s="240" t="s">
        <v>114</v>
      </c>
      <c r="BL690" s="240"/>
      <c r="BM690" s="161" t="s">
        <v>260</v>
      </c>
      <c r="BN690" s="156" t="s">
        <v>115</v>
      </c>
      <c r="BO690" s="156">
        <v>39</v>
      </c>
      <c r="BP690" s="156">
        <v>31246</v>
      </c>
      <c r="BQ690" s="156" t="s">
        <v>109</v>
      </c>
      <c r="BR690" s="156" t="s">
        <v>114</v>
      </c>
      <c r="BS690" s="156" t="s">
        <v>114</v>
      </c>
      <c r="BT690" s="156" t="s">
        <v>114</v>
      </c>
      <c r="BU690" s="156" t="s">
        <v>6913</v>
      </c>
      <c r="BV690" s="156">
        <v>3113586173</v>
      </c>
      <c r="BW690" s="156" t="s">
        <v>4285</v>
      </c>
      <c r="BX690" s="156" t="s">
        <v>118</v>
      </c>
      <c r="BY690" s="156" t="s">
        <v>119</v>
      </c>
      <c r="BZ690" s="156">
        <v>33272215427</v>
      </c>
      <c r="CA690" s="157" t="s">
        <v>109</v>
      </c>
      <c r="CB690" s="157" t="s">
        <v>109</v>
      </c>
      <c r="CC690" s="157" t="s">
        <v>109</v>
      </c>
      <c r="CD690" s="157" t="s">
        <v>109</v>
      </c>
      <c r="CE690" s="156"/>
      <c r="CF690" s="156"/>
      <c r="CG690" s="156"/>
      <c r="CH690" s="156"/>
      <c r="CI690" s="156"/>
      <c r="CJ690" s="156"/>
      <c r="CK690" s="156"/>
      <c r="CL690" s="156"/>
      <c r="CM690" s="157" t="s">
        <v>109</v>
      </c>
      <c r="CN690" s="156"/>
      <c r="CO690" s="297"/>
      <c r="CP690" s="297"/>
      <c r="CQ690" s="297"/>
      <c r="CR690" s="297"/>
      <c r="GV690" s="328"/>
      <c r="GW690" s="328"/>
      <c r="GX690" s="328"/>
      <c r="GY690" s="328"/>
      <c r="GZ690" s="328"/>
      <c r="HA690" s="328"/>
      <c r="HB690" s="328"/>
      <c r="HC690" s="328"/>
      <c r="HD690" s="328"/>
      <c r="HE690" s="328"/>
      <c r="HF690" s="328"/>
      <c r="HG690" s="328"/>
      <c r="HH690" s="328"/>
      <c r="HI690" s="328"/>
      <c r="HJ690" s="328"/>
      <c r="HK690" s="328"/>
      <c r="HL690" s="328"/>
      <c r="HM690" s="328"/>
      <c r="HN690" s="328"/>
      <c r="HO690" s="328"/>
      <c r="HP690" s="328"/>
      <c r="HQ690" s="328"/>
      <c r="HR690" s="328"/>
      <c r="HS690" s="328"/>
      <c r="HT690" s="328"/>
      <c r="HU690" s="328"/>
      <c r="HV690" s="328"/>
      <c r="HW690" s="328"/>
      <c r="HX690" s="328"/>
      <c r="HY690" s="328"/>
      <c r="HZ690" s="328"/>
      <c r="IA690" s="328"/>
      <c r="IB690" s="328"/>
      <c r="IC690" s="328"/>
      <c r="ID690" s="328"/>
      <c r="IE690" s="328"/>
      <c r="IF690" s="328"/>
      <c r="IG690" s="328"/>
      <c r="IH690" s="328"/>
      <c r="II690" s="328"/>
      <c r="IJ690" s="328"/>
      <c r="IK690" s="328"/>
      <c r="IL690" s="328"/>
      <c r="IM690" s="328"/>
      <c r="IN690" s="328"/>
      <c r="IO690" s="328"/>
      <c r="IP690" s="328"/>
      <c r="IQ690" s="328"/>
      <c r="IR690" s="328"/>
      <c r="IS690" s="328"/>
      <c r="IT690" s="328"/>
      <c r="IU690" s="328"/>
      <c r="IV690" s="328"/>
      <c r="IW690" s="328"/>
      <c r="IX690" s="328"/>
      <c r="IY690" s="328"/>
      <c r="IZ690" s="328"/>
      <c r="JA690" s="328"/>
      <c r="JB690" s="328"/>
      <c r="JC690" s="328"/>
      <c r="JD690" s="328"/>
      <c r="JE690" s="328"/>
      <c r="JF690" s="328"/>
      <c r="JG690" s="328"/>
      <c r="JH690" s="328"/>
      <c r="JI690" s="328"/>
      <c r="JJ690" s="328"/>
      <c r="JK690" s="328"/>
      <c r="JL690" s="328"/>
      <c r="JM690" s="328"/>
      <c r="JN690" s="328"/>
      <c r="JO690" s="328"/>
      <c r="JP690" s="328"/>
      <c r="JQ690" s="328"/>
      <c r="JR690" s="328"/>
      <c r="JS690" s="328"/>
      <c r="JT690" s="328"/>
      <c r="JU690" s="328"/>
      <c r="JV690" s="328"/>
      <c r="JW690" s="328"/>
      <c r="JX690" s="328"/>
      <c r="JY690" s="328"/>
      <c r="JZ690" s="328"/>
      <c r="KA690" s="328"/>
      <c r="KB690" s="328"/>
      <c r="KC690" s="328"/>
      <c r="KD690" s="328"/>
      <c r="KE690" s="328"/>
      <c r="KF690" s="328"/>
      <c r="KG690" s="328"/>
      <c r="KH690" s="328"/>
      <c r="KI690" s="328"/>
      <c r="KJ690" s="328"/>
      <c r="KK690" s="328"/>
      <c r="KL690" s="328"/>
      <c r="KM690" s="328"/>
      <c r="KN690" s="328"/>
      <c r="KO690" s="328"/>
      <c r="KP690" s="328"/>
      <c r="KQ690" s="328"/>
      <c r="KR690" s="328"/>
      <c r="KS690" s="328"/>
      <c r="KT690" s="328"/>
      <c r="KU690" s="328"/>
      <c r="KV690" s="328"/>
      <c r="KW690" s="328"/>
      <c r="KX690" s="328"/>
      <c r="KY690" s="328"/>
      <c r="KZ690" s="328"/>
      <c r="LA690" s="328"/>
      <c r="LB690" s="328"/>
      <c r="LC690" s="328"/>
      <c r="LD690" s="328"/>
      <c r="LE690" s="328"/>
      <c r="LF690" s="328"/>
      <c r="LG690" s="328"/>
      <c r="LH690" s="328"/>
      <c r="LI690" s="328"/>
      <c r="LJ690" s="328"/>
      <c r="LK690" s="328"/>
      <c r="LL690" s="328"/>
      <c r="LM690" s="328"/>
      <c r="LN690" s="328"/>
      <c r="LO690" s="328"/>
      <c r="LP690" s="328"/>
      <c r="LQ690" s="328"/>
      <c r="LR690" s="328"/>
      <c r="LS690" s="328"/>
      <c r="LT690" s="328"/>
      <c r="LU690" s="328"/>
      <c r="LV690" s="328"/>
      <c r="LW690" s="328"/>
      <c r="LX690" s="328"/>
      <c r="LY690" s="328"/>
      <c r="LZ690" s="328"/>
      <c r="MA690" s="328"/>
      <c r="MB690" s="328"/>
      <c r="MC690" s="328"/>
      <c r="MD690" s="328"/>
      <c r="ME690" s="328"/>
      <c r="MF690" s="328"/>
      <c r="MG690" s="328"/>
      <c r="MH690" s="328"/>
      <c r="MI690" s="328"/>
      <c r="MJ690" s="328"/>
      <c r="MK690" s="328"/>
      <c r="ML690" s="328"/>
      <c r="MM690" s="328"/>
      <c r="MN690" s="328"/>
      <c r="MO690" s="328"/>
      <c r="MP690" s="328"/>
      <c r="MQ690" s="328"/>
      <c r="MR690" s="328"/>
      <c r="MS690" s="328"/>
      <c r="MT690" s="328"/>
      <c r="MU690" s="328"/>
      <c r="MV690" s="328"/>
      <c r="MW690" s="328"/>
      <c r="MX690" s="328"/>
      <c r="MY690" s="328"/>
      <c r="MZ690" s="328"/>
      <c r="NA690" s="328"/>
      <c r="NB690" s="328"/>
      <c r="NC690" s="328"/>
      <c r="ND690" s="328"/>
      <c r="NE690" s="328"/>
      <c r="NF690" s="328"/>
      <c r="NG690" s="328"/>
      <c r="NH690" s="328"/>
      <c r="NI690" s="328"/>
      <c r="NJ690" s="328"/>
      <c r="NK690" s="328"/>
      <c r="NL690" s="328"/>
      <c r="NM690" s="328"/>
      <c r="NN690" s="328"/>
      <c r="NO690" s="328"/>
      <c r="NP690" s="328"/>
      <c r="NQ690" s="328"/>
      <c r="NR690" s="328"/>
      <c r="NS690" s="328"/>
      <c r="NT690" s="328"/>
      <c r="NU690" s="328"/>
      <c r="NV690" s="328"/>
      <c r="NW690" s="328"/>
      <c r="NX690" s="328"/>
      <c r="NY690" s="328"/>
      <c r="NZ690" s="328"/>
      <c r="OA690" s="328"/>
      <c r="OB690" s="328"/>
      <c r="OC690" s="328"/>
      <c r="OD690" s="328"/>
      <c r="OE690" s="328"/>
      <c r="OF690" s="328"/>
      <c r="OG690" s="328"/>
      <c r="OH690" s="328"/>
      <c r="OI690" s="328"/>
      <c r="OJ690" s="328"/>
      <c r="OK690" s="328"/>
      <c r="OL690" s="328"/>
      <c r="OM690" s="328"/>
      <c r="ON690" s="328"/>
      <c r="OO690" s="328"/>
      <c r="OP690" s="328"/>
      <c r="OQ690" s="328"/>
      <c r="OR690" s="328"/>
      <c r="OS690" s="328"/>
      <c r="OT690" s="328"/>
      <c r="OU690" s="328"/>
      <c r="OV690" s="328"/>
      <c r="OW690" s="328"/>
      <c r="OX690" s="328"/>
      <c r="OY690" s="328"/>
      <c r="OZ690" s="328"/>
      <c r="PA690" s="328"/>
      <c r="PB690" s="328"/>
      <c r="PC690" s="328"/>
      <c r="PD690" s="328"/>
      <c r="PE690" s="328"/>
      <c r="PF690" s="328"/>
      <c r="PG690" s="328"/>
      <c r="PH690" s="328"/>
      <c r="PI690" s="328"/>
      <c r="PJ690" s="328"/>
      <c r="PK690" s="328"/>
      <c r="PL690" s="328"/>
      <c r="PM690" s="328"/>
      <c r="PN690" s="328"/>
      <c r="PO690" s="328"/>
      <c r="PP690" s="328"/>
      <c r="PQ690" s="328"/>
      <c r="PR690" s="328"/>
      <c r="PS690" s="328"/>
      <c r="PT690" s="328"/>
      <c r="PU690" s="328"/>
      <c r="PV690" s="328"/>
      <c r="PW690" s="328"/>
      <c r="PX690" s="328"/>
      <c r="PY690" s="328"/>
      <c r="PZ690" s="328"/>
      <c r="QA690" s="328"/>
      <c r="QB690" s="328"/>
      <c r="QC690" s="328"/>
      <c r="QD690" s="328"/>
      <c r="QE690" s="328"/>
      <c r="QF690" s="328"/>
      <c r="QG690" s="328"/>
      <c r="QH690" s="328"/>
      <c r="QI690" s="328"/>
      <c r="QJ690" s="328"/>
      <c r="QK690" s="328"/>
      <c r="QL690" s="328"/>
      <c r="QM690" s="328"/>
      <c r="QN690" s="328"/>
      <c r="QO690" s="328"/>
      <c r="QP690" s="328"/>
      <c r="QQ690" s="328"/>
      <c r="QR690" s="328"/>
      <c r="QS690" s="328"/>
      <c r="QT690" s="328"/>
      <c r="QU690" s="328"/>
      <c r="QV690" s="328"/>
      <c r="QW690" s="328"/>
      <c r="QX690" s="328"/>
      <c r="QY690" s="328"/>
      <c r="QZ690" s="328"/>
      <c r="RA690" s="328"/>
      <c r="RB690" s="328"/>
      <c r="RC690" s="328"/>
      <c r="RD690" s="328"/>
      <c r="RE690" s="328"/>
      <c r="RF690" s="328"/>
      <c r="RG690" s="328"/>
      <c r="RH690" s="328"/>
      <c r="RI690" s="328"/>
      <c r="RJ690" s="328"/>
      <c r="RK690" s="328"/>
      <c r="RL690" s="328"/>
      <c r="RM690" s="328"/>
      <c r="RN690" s="328"/>
      <c r="RO690" s="328"/>
      <c r="RP690" s="328"/>
      <c r="RQ690" s="328"/>
      <c r="RR690" s="328"/>
      <c r="RS690" s="328"/>
      <c r="RT690" s="328"/>
      <c r="RU690" s="328"/>
      <c r="RV690" s="328"/>
      <c r="RW690" s="328"/>
      <c r="RX690" s="328"/>
      <c r="RY690" s="328"/>
      <c r="RZ690" s="328"/>
      <c r="SA690" s="328"/>
      <c r="SB690" s="328"/>
      <c r="SC690" s="328"/>
      <c r="SD690" s="328"/>
      <c r="SE690" s="328"/>
      <c r="SF690" s="328"/>
      <c r="SG690" s="328"/>
      <c r="SH690" s="328"/>
      <c r="SI690" s="328"/>
      <c r="SJ690" s="328"/>
      <c r="SK690" s="328"/>
      <c r="SL690" s="328"/>
      <c r="SM690" s="328"/>
      <c r="SN690" s="328"/>
      <c r="SO690" s="328"/>
      <c r="SP690" s="328"/>
      <c r="SQ690" s="328"/>
      <c r="SR690" s="328"/>
      <c r="SS690" s="328"/>
      <c r="ST690" s="328"/>
      <c r="SU690" s="328"/>
      <c r="SV690" s="328"/>
      <c r="SW690" s="328"/>
      <c r="SX690" s="328"/>
      <c r="SY690" s="328"/>
      <c r="SZ690" s="328"/>
      <c r="TA690" s="328"/>
      <c r="TB690" s="328"/>
      <c r="TC690" s="328"/>
      <c r="TD690" s="328"/>
      <c r="TE690" s="328"/>
      <c r="TF690" s="328"/>
      <c r="TG690" s="328"/>
      <c r="TH690" s="328"/>
      <c r="TI690" s="328"/>
      <c r="TJ690" s="328"/>
      <c r="TK690" s="328"/>
      <c r="TL690" s="328"/>
      <c r="TM690" s="328"/>
      <c r="TN690" s="328"/>
      <c r="TO690" s="328"/>
      <c r="TP690" s="328"/>
      <c r="TQ690" s="328"/>
      <c r="TR690" s="328"/>
      <c r="TS690" s="328"/>
      <c r="TT690" s="328"/>
      <c r="TU690" s="328"/>
      <c r="TV690" s="328"/>
      <c r="TW690" s="328"/>
      <c r="TX690" s="328"/>
      <c r="TY690" s="328"/>
      <c r="TZ690" s="328"/>
      <c r="UA690" s="328"/>
      <c r="UB690" s="328"/>
      <c r="UC690" s="328"/>
      <c r="UD690" s="328"/>
      <c r="UE690" s="328"/>
      <c r="UF690" s="328"/>
      <c r="UG690" s="328"/>
      <c r="UH690" s="328"/>
      <c r="UI690" s="328"/>
      <c r="UJ690" s="328"/>
      <c r="UK690" s="328"/>
      <c r="UL690" s="328"/>
      <c r="UM690" s="328"/>
      <c r="UN690" s="328"/>
      <c r="UO690" s="328"/>
      <c r="UP690" s="328"/>
      <c r="UQ690" s="328"/>
      <c r="UR690" s="328"/>
      <c r="US690" s="328"/>
      <c r="UT690" s="328"/>
      <c r="UU690" s="328"/>
      <c r="UV690" s="328"/>
      <c r="UW690" s="328"/>
      <c r="UX690" s="328"/>
      <c r="UY690" s="328"/>
      <c r="UZ690" s="328"/>
      <c r="VA690" s="328"/>
      <c r="VB690" s="328"/>
      <c r="VC690" s="328"/>
      <c r="VD690" s="328"/>
      <c r="VE690" s="328"/>
      <c r="VF690" s="328"/>
      <c r="VG690" s="328"/>
      <c r="VH690" s="328"/>
      <c r="VI690" s="328"/>
      <c r="VJ690" s="328"/>
      <c r="VK690" s="328"/>
      <c r="VL690" s="328"/>
      <c r="VM690" s="328"/>
      <c r="VN690" s="328"/>
      <c r="VO690" s="328"/>
      <c r="VP690" s="328"/>
      <c r="VQ690" s="328"/>
      <c r="VR690" s="328"/>
      <c r="VS690" s="328"/>
      <c r="VT690" s="328"/>
      <c r="VU690" s="328"/>
      <c r="VV690" s="328"/>
      <c r="VW690" s="328"/>
      <c r="VX690" s="328"/>
      <c r="VY690" s="328"/>
      <c r="VZ690" s="328"/>
      <c r="WA690" s="328"/>
      <c r="WB690" s="328"/>
      <c r="WC690" s="328"/>
      <c r="WD690" s="328"/>
      <c r="WE690" s="328"/>
      <c r="WF690" s="328"/>
      <c r="WG690" s="328"/>
      <c r="WH690" s="328"/>
      <c r="WI690" s="328"/>
      <c r="WJ690" s="328"/>
      <c r="WK690" s="328"/>
      <c r="WL690" s="328"/>
      <c r="WM690" s="328"/>
      <c r="WN690" s="328"/>
      <c r="WO690" s="328"/>
      <c r="WP690" s="328"/>
      <c r="WQ690" s="328"/>
      <c r="WR690" s="328"/>
      <c r="WS690" s="328"/>
      <c r="WT690" s="328"/>
      <c r="WU690" s="328"/>
      <c r="WV690" s="328"/>
      <c r="WW690" s="328"/>
      <c r="WX690" s="328"/>
      <c r="WY690" s="328"/>
      <c r="WZ690" s="328"/>
      <c r="XA690" s="328"/>
      <c r="XB690" s="328"/>
      <c r="XC690" s="328"/>
      <c r="XD690" s="328"/>
      <c r="XE690" s="328"/>
      <c r="XF690" s="328"/>
      <c r="XG690" s="328"/>
      <c r="XH690" s="328"/>
      <c r="XI690" s="328"/>
      <c r="XJ690" s="328"/>
      <c r="XK690" s="328"/>
      <c r="XL690" s="328"/>
      <c r="XM690" s="328"/>
      <c r="XN690" s="328"/>
      <c r="XO690" s="328"/>
      <c r="XP690" s="328"/>
      <c r="XQ690" s="328"/>
      <c r="XR690" s="328"/>
      <c r="XS690" s="328"/>
      <c r="XT690" s="328"/>
      <c r="XU690" s="328"/>
      <c r="XV690" s="328"/>
      <c r="XW690" s="328"/>
      <c r="XX690" s="328"/>
      <c r="XY690" s="328"/>
      <c r="XZ690" s="328"/>
      <c r="YA690" s="328"/>
      <c r="YB690" s="328"/>
      <c r="YC690" s="328"/>
      <c r="YD690" s="328"/>
      <c r="YE690" s="328"/>
      <c r="YF690" s="328"/>
      <c r="YG690" s="328"/>
      <c r="YH690" s="328"/>
      <c r="YI690" s="328"/>
      <c r="YJ690" s="328"/>
      <c r="YK690" s="328"/>
      <c r="YL690" s="328"/>
      <c r="YM690" s="328"/>
      <c r="YN690" s="328"/>
      <c r="YO690" s="328"/>
      <c r="YP690" s="328"/>
      <c r="YQ690" s="328"/>
      <c r="YR690" s="328"/>
      <c r="YS690" s="328"/>
      <c r="YT690" s="328"/>
      <c r="YU690" s="328"/>
      <c r="YV690" s="328"/>
      <c r="YW690" s="328"/>
      <c r="YX690" s="328"/>
      <c r="YY690" s="328"/>
      <c r="YZ690" s="328"/>
      <c r="ZA690" s="328"/>
      <c r="ZB690" s="328"/>
      <c r="ZC690" s="328"/>
      <c r="ZD690" s="328"/>
      <c r="ZE690" s="328"/>
      <c r="ZF690" s="328"/>
      <c r="ZG690" s="328"/>
      <c r="ZH690" s="328"/>
      <c r="ZI690" s="328"/>
      <c r="ZJ690" s="328"/>
      <c r="ZK690" s="328"/>
      <c r="ZL690" s="328"/>
      <c r="ZM690" s="328"/>
      <c r="ZN690" s="328"/>
      <c r="ZO690" s="328"/>
      <c r="ZP690" s="328"/>
      <c r="ZQ690" s="328"/>
      <c r="ZR690" s="328"/>
      <c r="ZS690" s="328"/>
      <c r="ZT690" s="328"/>
      <c r="ZU690" s="328"/>
      <c r="ZV690" s="328"/>
      <c r="ZW690" s="328"/>
      <c r="ZX690" s="328"/>
      <c r="ZY690" s="328"/>
      <c r="ZZ690" s="328"/>
      <c r="AAA690" s="328"/>
      <c r="AAB690" s="328"/>
      <c r="AAC690" s="328"/>
      <c r="AAD690" s="328"/>
      <c r="AAE690" s="328"/>
      <c r="AAF690" s="328"/>
      <c r="AAG690" s="328"/>
      <c r="AAH690" s="328"/>
      <c r="AAI690" s="328"/>
      <c r="AAJ690" s="328"/>
      <c r="AAK690" s="328"/>
      <c r="AAL690" s="328"/>
      <c r="AAM690" s="328"/>
      <c r="AAN690" s="328"/>
      <c r="AAO690" s="328"/>
      <c r="AAP690" s="328"/>
      <c r="AAQ690" s="328"/>
      <c r="AAR690" s="328"/>
      <c r="AAS690" s="328"/>
      <c r="AAT690" s="328"/>
      <c r="AAU690" s="328"/>
      <c r="AAV690" s="328"/>
      <c r="AAW690" s="328"/>
      <c r="AAX690" s="328"/>
      <c r="AAY690" s="328"/>
      <c r="AAZ690" s="328"/>
      <c r="ABA690" s="328"/>
      <c r="ABB690" s="328"/>
      <c r="ABC690" s="328"/>
      <c r="ABD690" s="328"/>
      <c r="ABE690" s="328"/>
      <c r="ABF690" s="328"/>
      <c r="ABG690" s="328"/>
      <c r="ABH690" s="328"/>
    </row>
    <row r="691" spans="1:736" s="50" customFormat="1" ht="45.75" customHeight="1">
      <c r="A691" s="596">
        <f>1+A690</f>
        <v>689</v>
      </c>
      <c r="B691" s="403" t="s">
        <v>6914</v>
      </c>
      <c r="C691" s="156" t="s">
        <v>6915</v>
      </c>
      <c r="D691" s="156" t="s">
        <v>6692</v>
      </c>
      <c r="E691" s="156">
        <v>45533</v>
      </c>
      <c r="F691" s="156">
        <v>45540</v>
      </c>
      <c r="G691" s="156">
        <v>45650</v>
      </c>
      <c r="H691" s="156" t="s">
        <v>416</v>
      </c>
      <c r="I691" s="156" t="s">
        <v>5874</v>
      </c>
      <c r="J691" s="156" t="s">
        <v>6916</v>
      </c>
      <c r="K691" s="251">
        <v>52981564</v>
      </c>
      <c r="L691" s="156">
        <v>1</v>
      </c>
      <c r="M691" s="156" t="s">
        <v>844</v>
      </c>
      <c r="N691" s="156" t="s">
        <v>98</v>
      </c>
      <c r="O691" s="156" t="s">
        <v>993</v>
      </c>
      <c r="P691" s="156" t="s">
        <v>6917</v>
      </c>
      <c r="Q691" s="156" t="s">
        <v>6730</v>
      </c>
      <c r="R691" s="143">
        <f>+G691-F691</f>
        <v>110</v>
      </c>
      <c r="S691" s="134" t="s">
        <v>6918</v>
      </c>
      <c r="T691" s="253">
        <v>19433333</v>
      </c>
      <c r="U691" s="156" t="s">
        <v>6919</v>
      </c>
      <c r="V691" s="253">
        <f>+T691</f>
        <v>19433333</v>
      </c>
      <c r="W691" s="156">
        <v>45534</v>
      </c>
      <c r="X691" s="156" t="s">
        <v>473</v>
      </c>
      <c r="Y691" s="317">
        <f>+Z691+AA691+AB691</f>
        <v>19433333</v>
      </c>
      <c r="Z691" s="156">
        <f>+V691</f>
        <v>19433333</v>
      </c>
      <c r="AA691" s="156">
        <v>0</v>
      </c>
      <c r="AB691" s="156">
        <f>+AC691+AD691+AE691+AF691+AG691+AH691+AI691+AJ691</f>
        <v>0</v>
      </c>
      <c r="AC691" s="156">
        <v>0</v>
      </c>
      <c r="AD691" s="156">
        <v>0</v>
      </c>
      <c r="AE691" s="156">
        <v>0</v>
      </c>
      <c r="AF691" s="156">
        <v>0</v>
      </c>
      <c r="AG691" s="156">
        <v>0</v>
      </c>
      <c r="AH691" s="156">
        <v>0</v>
      </c>
      <c r="AI691" s="156">
        <v>0</v>
      </c>
      <c r="AJ691" s="156">
        <v>0</v>
      </c>
      <c r="AK691" s="156" t="s">
        <v>104</v>
      </c>
      <c r="AL691" s="103" t="s">
        <v>6920</v>
      </c>
      <c r="AM691" s="156" t="s">
        <v>6717</v>
      </c>
      <c r="AN691" s="156">
        <v>1072649649</v>
      </c>
      <c r="AO691" s="156" t="s">
        <v>114</v>
      </c>
      <c r="AP691" s="156" t="s">
        <v>114</v>
      </c>
      <c r="AQ691" s="156" t="s">
        <v>114</v>
      </c>
      <c r="AR691" s="156" t="s">
        <v>114</v>
      </c>
      <c r="AS691" s="156" t="s">
        <v>109</v>
      </c>
      <c r="AT691" s="156" t="s">
        <v>109</v>
      </c>
      <c r="AU691" s="156" t="s">
        <v>392</v>
      </c>
      <c r="AV691" s="156"/>
      <c r="AW691" s="156"/>
      <c r="AX691" s="156" t="s">
        <v>109</v>
      </c>
      <c r="AY691" s="156" t="s">
        <v>108</v>
      </c>
      <c r="AZ691" s="156"/>
      <c r="BA691" s="156"/>
      <c r="BB691" s="156"/>
      <c r="BC691" s="156"/>
      <c r="BD691" s="156"/>
      <c r="BE691" s="156"/>
      <c r="BF691" s="156"/>
      <c r="BG691" s="156"/>
      <c r="BH691" s="153">
        <f>T691+BB691</f>
        <v>19433333</v>
      </c>
      <c r="BI691" s="304" t="s">
        <v>135</v>
      </c>
      <c r="BJ691" s="240"/>
      <c r="BK691" s="240" t="s">
        <v>114</v>
      </c>
      <c r="BL691" s="240"/>
      <c r="BM691" s="161" t="s">
        <v>136</v>
      </c>
      <c r="BN691" s="156" t="s">
        <v>161</v>
      </c>
      <c r="BO691" s="156">
        <v>41</v>
      </c>
      <c r="BP691" s="156">
        <v>30315</v>
      </c>
      <c r="BQ691" s="156" t="s">
        <v>108</v>
      </c>
      <c r="BR691" s="156" t="s">
        <v>114</v>
      </c>
      <c r="BS691" s="156" t="s">
        <v>114</v>
      </c>
      <c r="BT691" s="156" t="s">
        <v>114</v>
      </c>
      <c r="BU691" s="156" t="s">
        <v>6921</v>
      </c>
      <c r="BV691" s="156">
        <v>3016505355</v>
      </c>
      <c r="BW691" s="156" t="s">
        <v>6922</v>
      </c>
      <c r="BX691" s="156" t="s">
        <v>139</v>
      </c>
      <c r="BY691" s="156" t="s">
        <v>119</v>
      </c>
      <c r="BZ691" s="156">
        <v>488400892730</v>
      </c>
      <c r="CA691" s="157" t="s">
        <v>109</v>
      </c>
      <c r="CB691" s="157" t="s">
        <v>109</v>
      </c>
      <c r="CC691" s="157" t="s">
        <v>109</v>
      </c>
      <c r="CD691" s="152" t="s">
        <v>109</v>
      </c>
      <c r="CE691" s="156"/>
      <c r="CF691" s="156"/>
      <c r="CG691" s="156"/>
      <c r="CH691" s="156"/>
      <c r="CI691" s="156"/>
      <c r="CJ691" s="156"/>
      <c r="CK691" s="156"/>
      <c r="CL691" s="156"/>
      <c r="CM691" s="157" t="s">
        <v>109</v>
      </c>
      <c r="CN691" s="156"/>
      <c r="CO691" s="297"/>
      <c r="CP691" s="297"/>
      <c r="CQ691" s="297"/>
      <c r="CR691" s="297"/>
      <c r="GV691" s="16"/>
      <c r="GW691" s="16"/>
      <c r="GX691" s="16"/>
      <c r="GY691" s="16"/>
      <c r="GZ691" s="16"/>
      <c r="HA691" s="16"/>
      <c r="HB691" s="16"/>
      <c r="HC691" s="16"/>
      <c r="HD691" s="16"/>
      <c r="HE691" s="16"/>
      <c r="HF691" s="16"/>
      <c r="HG691" s="16"/>
      <c r="HH691" s="16"/>
      <c r="HI691" s="16"/>
      <c r="HJ691" s="16"/>
      <c r="HK691" s="16"/>
      <c r="HL691" s="16"/>
      <c r="HM691" s="16"/>
      <c r="HN691" s="16"/>
      <c r="HO691" s="16"/>
      <c r="HP691" s="16"/>
      <c r="HQ691" s="16"/>
      <c r="HR691" s="16"/>
      <c r="HS691" s="16"/>
      <c r="HT691" s="16"/>
      <c r="HU691" s="16"/>
      <c r="HV691" s="16"/>
      <c r="HW691" s="16"/>
      <c r="HX691" s="16"/>
      <c r="HY691" s="16"/>
      <c r="HZ691" s="16"/>
      <c r="IA691" s="16"/>
      <c r="IB691" s="16"/>
      <c r="IC691" s="16"/>
      <c r="ID691" s="16"/>
      <c r="IE691" s="16"/>
      <c r="IF691" s="16"/>
      <c r="IG691" s="16"/>
      <c r="IH691" s="16"/>
      <c r="II691" s="16"/>
      <c r="IJ691" s="16"/>
      <c r="IK691" s="16"/>
      <c r="IL691" s="16"/>
      <c r="IM691" s="16"/>
      <c r="IN691" s="16"/>
      <c r="IO691" s="16"/>
      <c r="IP691" s="16"/>
      <c r="IQ691" s="16"/>
      <c r="IR691" s="16"/>
      <c r="IS691" s="16"/>
      <c r="IT691" s="16"/>
      <c r="IU691" s="16"/>
      <c r="IV691" s="16"/>
      <c r="IW691" s="16"/>
      <c r="IX691" s="16"/>
      <c r="IY691" s="16"/>
      <c r="IZ691" s="16"/>
      <c r="JA691" s="16"/>
      <c r="JB691" s="16"/>
      <c r="JC691" s="16"/>
      <c r="JD691" s="16"/>
      <c r="JE691" s="16"/>
      <c r="JF691" s="16"/>
      <c r="JG691" s="16"/>
      <c r="JH691" s="16"/>
      <c r="JI691" s="16"/>
      <c r="JJ691" s="16"/>
      <c r="JK691" s="16"/>
      <c r="JL691" s="16"/>
      <c r="JM691" s="16"/>
      <c r="JN691" s="16"/>
      <c r="JO691" s="16"/>
      <c r="JP691" s="16"/>
      <c r="JQ691" s="16"/>
      <c r="JR691" s="16"/>
      <c r="JS691" s="16"/>
      <c r="JT691" s="16"/>
      <c r="JU691" s="16"/>
      <c r="JV691" s="16"/>
      <c r="JW691" s="16"/>
      <c r="JX691" s="16"/>
      <c r="JY691" s="16"/>
      <c r="JZ691" s="16"/>
      <c r="KA691" s="16"/>
      <c r="KB691" s="16"/>
      <c r="KC691" s="16"/>
      <c r="KD691" s="16"/>
      <c r="KE691" s="16"/>
      <c r="KF691" s="16"/>
      <c r="KG691" s="16"/>
      <c r="KH691" s="16"/>
      <c r="KI691" s="16"/>
      <c r="KJ691" s="16"/>
      <c r="KK691" s="16"/>
      <c r="KL691" s="16"/>
      <c r="KM691" s="16"/>
      <c r="KN691" s="16"/>
      <c r="KO691" s="16"/>
      <c r="KP691" s="16"/>
      <c r="KQ691" s="16"/>
      <c r="KR691" s="16"/>
      <c r="KS691" s="16"/>
      <c r="KT691" s="16"/>
      <c r="KU691" s="16"/>
      <c r="KV691" s="16"/>
      <c r="KW691" s="16"/>
      <c r="KX691" s="16"/>
      <c r="KY691" s="16"/>
      <c r="KZ691" s="16"/>
      <c r="LA691" s="16"/>
      <c r="LB691" s="16"/>
      <c r="LC691" s="16"/>
      <c r="LD691" s="16"/>
      <c r="LE691" s="16"/>
      <c r="LF691" s="16"/>
      <c r="LG691" s="16"/>
      <c r="LH691" s="16"/>
      <c r="LI691" s="16"/>
      <c r="LJ691" s="16"/>
      <c r="LK691" s="16"/>
      <c r="LL691" s="16"/>
      <c r="LM691" s="16"/>
      <c r="LN691" s="16"/>
      <c r="LO691" s="16"/>
      <c r="LP691" s="16"/>
      <c r="LQ691" s="16"/>
      <c r="LR691" s="16"/>
      <c r="LS691" s="16"/>
      <c r="LT691" s="16"/>
      <c r="LU691" s="16"/>
      <c r="LV691" s="16"/>
      <c r="LW691" s="16"/>
      <c r="LX691" s="16"/>
      <c r="LY691" s="16"/>
      <c r="LZ691" s="16"/>
      <c r="MA691" s="16"/>
      <c r="MB691" s="16"/>
      <c r="MC691" s="16"/>
      <c r="MD691" s="16"/>
      <c r="ME691" s="16"/>
      <c r="MF691" s="16"/>
      <c r="MG691" s="16"/>
      <c r="MH691" s="16"/>
      <c r="MI691" s="16"/>
      <c r="MJ691" s="16"/>
      <c r="MK691" s="16"/>
      <c r="ML691" s="16"/>
      <c r="MM691" s="16"/>
      <c r="MN691" s="16"/>
      <c r="MO691" s="16"/>
      <c r="MP691" s="16"/>
      <c r="MQ691" s="16"/>
      <c r="MR691" s="16"/>
      <c r="MS691" s="16"/>
      <c r="MT691" s="16"/>
      <c r="MU691" s="16"/>
      <c r="MV691" s="16"/>
      <c r="MW691" s="16"/>
      <c r="MX691" s="16"/>
      <c r="MY691" s="16"/>
      <c r="MZ691" s="16"/>
      <c r="NA691" s="16"/>
      <c r="NB691" s="16"/>
      <c r="NC691" s="16"/>
      <c r="ND691" s="16"/>
      <c r="NE691" s="16"/>
      <c r="NF691" s="16"/>
      <c r="NG691" s="16"/>
      <c r="NH691" s="16"/>
      <c r="NI691" s="16"/>
      <c r="NJ691" s="16"/>
      <c r="NK691" s="16"/>
      <c r="NL691" s="16"/>
      <c r="NM691" s="16"/>
      <c r="NN691" s="16"/>
      <c r="NO691" s="16"/>
      <c r="NP691" s="16"/>
      <c r="NQ691" s="16"/>
      <c r="NR691" s="16"/>
      <c r="NS691" s="16"/>
      <c r="NT691" s="16"/>
      <c r="NU691" s="16"/>
      <c r="NV691" s="16"/>
      <c r="NW691" s="16"/>
      <c r="NX691" s="16"/>
      <c r="NY691" s="16"/>
      <c r="NZ691" s="16"/>
      <c r="OA691" s="16"/>
      <c r="OB691" s="16"/>
      <c r="OC691" s="16"/>
      <c r="OD691" s="16"/>
      <c r="OE691" s="16"/>
      <c r="OF691" s="16"/>
      <c r="OG691" s="16"/>
      <c r="OH691" s="16"/>
      <c r="OI691" s="16"/>
      <c r="OJ691" s="16"/>
      <c r="OK691" s="16"/>
      <c r="OL691" s="16"/>
      <c r="OM691" s="16"/>
      <c r="ON691" s="16"/>
      <c r="OO691" s="16"/>
      <c r="OP691" s="16"/>
      <c r="OQ691" s="16"/>
      <c r="OR691" s="16"/>
      <c r="OS691" s="16"/>
      <c r="OT691" s="16"/>
      <c r="OU691" s="16"/>
      <c r="OV691" s="16"/>
      <c r="OW691" s="16"/>
      <c r="OX691" s="16"/>
      <c r="OY691" s="16"/>
      <c r="OZ691" s="16"/>
      <c r="PA691" s="16"/>
      <c r="PB691" s="16"/>
      <c r="PC691" s="16"/>
      <c r="PD691" s="16"/>
      <c r="PE691" s="16"/>
      <c r="PF691" s="16"/>
      <c r="PG691" s="16"/>
      <c r="PH691" s="16"/>
      <c r="PI691" s="16"/>
      <c r="PJ691" s="16"/>
      <c r="PK691" s="16"/>
      <c r="PL691" s="16"/>
      <c r="PM691" s="16"/>
      <c r="PN691" s="16"/>
      <c r="PO691" s="16"/>
      <c r="PP691" s="16"/>
      <c r="PQ691" s="16"/>
      <c r="PR691" s="16"/>
      <c r="PS691" s="16"/>
      <c r="PT691" s="16"/>
      <c r="PU691" s="16"/>
      <c r="PV691" s="16"/>
      <c r="PW691" s="16"/>
      <c r="PX691" s="16"/>
      <c r="PY691" s="16"/>
      <c r="PZ691" s="16"/>
      <c r="QA691" s="16"/>
      <c r="QB691" s="16"/>
      <c r="QC691" s="16"/>
      <c r="QD691" s="16"/>
      <c r="QE691" s="16"/>
      <c r="QF691" s="16"/>
      <c r="QG691" s="16"/>
      <c r="QH691" s="16"/>
      <c r="QI691" s="16"/>
      <c r="QJ691" s="16"/>
      <c r="QK691" s="16"/>
      <c r="QL691" s="16"/>
      <c r="QM691" s="16"/>
      <c r="QN691" s="16"/>
      <c r="QO691" s="16"/>
      <c r="QP691" s="16"/>
      <c r="QQ691" s="16"/>
      <c r="QR691" s="16"/>
      <c r="QS691" s="16"/>
      <c r="QT691" s="16"/>
      <c r="QU691" s="16"/>
      <c r="QV691" s="16"/>
      <c r="QW691" s="16"/>
      <c r="QX691" s="16"/>
      <c r="QY691" s="16"/>
      <c r="QZ691" s="16"/>
      <c r="RA691" s="16"/>
      <c r="RB691" s="16"/>
      <c r="RC691" s="16"/>
      <c r="RD691" s="16"/>
      <c r="RE691" s="16"/>
      <c r="RF691" s="16"/>
      <c r="RG691" s="16"/>
      <c r="RH691" s="16"/>
      <c r="RI691" s="16"/>
      <c r="RJ691" s="16"/>
      <c r="RK691" s="16"/>
      <c r="RL691" s="16"/>
      <c r="RM691" s="16"/>
      <c r="RN691" s="16"/>
      <c r="RO691" s="16"/>
      <c r="RP691" s="16"/>
      <c r="RQ691" s="16"/>
      <c r="RR691" s="16"/>
      <c r="RS691" s="16"/>
      <c r="RT691" s="16"/>
      <c r="RU691" s="16"/>
      <c r="RV691" s="16"/>
      <c r="RW691" s="16"/>
      <c r="RX691" s="16"/>
      <c r="RY691" s="16"/>
      <c r="RZ691" s="16"/>
      <c r="SA691" s="16"/>
      <c r="SB691" s="16"/>
      <c r="SC691" s="16"/>
      <c r="SD691" s="16"/>
      <c r="SE691" s="16"/>
      <c r="SF691" s="16"/>
      <c r="SG691" s="16"/>
      <c r="SH691" s="16"/>
      <c r="SI691" s="16"/>
      <c r="SJ691" s="16"/>
      <c r="SK691" s="16"/>
      <c r="SL691" s="16"/>
      <c r="SM691" s="16"/>
      <c r="SN691" s="16"/>
      <c r="SO691" s="16"/>
      <c r="SP691" s="16"/>
      <c r="SQ691" s="16"/>
      <c r="SR691" s="16"/>
      <c r="SS691" s="16"/>
      <c r="ST691" s="16"/>
      <c r="SU691" s="16"/>
      <c r="SV691" s="16"/>
      <c r="SW691" s="16"/>
      <c r="SX691" s="16"/>
      <c r="SY691" s="16"/>
      <c r="SZ691" s="16"/>
      <c r="TA691" s="16"/>
      <c r="TB691" s="16"/>
      <c r="TC691" s="16"/>
      <c r="TD691" s="16"/>
      <c r="TE691" s="16"/>
      <c r="TF691" s="16"/>
      <c r="TG691" s="16"/>
      <c r="TH691" s="16"/>
      <c r="TI691" s="16"/>
      <c r="TJ691" s="16"/>
      <c r="TK691" s="16"/>
      <c r="TL691" s="16"/>
      <c r="TM691" s="16"/>
      <c r="TN691" s="16"/>
      <c r="TO691" s="16"/>
      <c r="TP691" s="16"/>
      <c r="TQ691" s="16"/>
      <c r="TR691" s="16"/>
      <c r="TS691" s="16"/>
      <c r="TT691" s="16"/>
      <c r="TU691" s="16"/>
      <c r="TV691" s="16"/>
      <c r="TW691" s="16"/>
      <c r="TX691" s="16"/>
      <c r="TY691" s="16"/>
      <c r="TZ691" s="16"/>
      <c r="UA691" s="16"/>
      <c r="UB691" s="16"/>
      <c r="UC691" s="16"/>
      <c r="UD691" s="16"/>
      <c r="UE691" s="16"/>
      <c r="UF691" s="16"/>
      <c r="UG691" s="16"/>
      <c r="UH691" s="16"/>
      <c r="UI691" s="16"/>
      <c r="UJ691" s="16"/>
      <c r="UK691" s="16"/>
      <c r="UL691" s="16"/>
      <c r="UM691" s="16"/>
      <c r="UN691" s="16"/>
      <c r="UO691" s="16"/>
      <c r="UP691" s="16"/>
      <c r="UQ691" s="16"/>
      <c r="UR691" s="16"/>
      <c r="US691" s="16"/>
      <c r="UT691" s="16"/>
      <c r="UU691" s="16"/>
      <c r="UV691" s="16"/>
      <c r="UW691" s="16"/>
      <c r="UX691" s="16"/>
      <c r="UY691" s="16"/>
      <c r="UZ691" s="16"/>
      <c r="VA691" s="16"/>
      <c r="VB691" s="16"/>
      <c r="VC691" s="16"/>
      <c r="VD691" s="16"/>
      <c r="VE691" s="16"/>
      <c r="VF691" s="16"/>
      <c r="VG691" s="16"/>
      <c r="VH691" s="16"/>
      <c r="VI691" s="16"/>
      <c r="VJ691" s="16"/>
      <c r="VK691" s="16"/>
      <c r="VL691" s="16"/>
      <c r="VM691" s="16"/>
      <c r="VN691" s="16"/>
      <c r="VO691" s="16"/>
      <c r="VP691" s="16"/>
      <c r="VQ691" s="16"/>
      <c r="VR691" s="16"/>
      <c r="VS691" s="16"/>
      <c r="VT691" s="16"/>
      <c r="VU691" s="16"/>
      <c r="VV691" s="16"/>
      <c r="VW691" s="16"/>
      <c r="VX691" s="16"/>
      <c r="VY691" s="16"/>
      <c r="VZ691" s="16"/>
      <c r="WA691" s="16"/>
      <c r="WB691" s="16"/>
      <c r="WC691" s="16"/>
      <c r="WD691" s="16"/>
      <c r="WE691" s="16"/>
      <c r="WF691" s="16"/>
      <c r="WG691" s="16"/>
      <c r="WH691" s="16"/>
      <c r="WI691" s="16"/>
      <c r="WJ691" s="16"/>
      <c r="WK691" s="16"/>
      <c r="WL691" s="16"/>
      <c r="WM691" s="16"/>
      <c r="WN691" s="16"/>
      <c r="WO691" s="16"/>
      <c r="WP691" s="16"/>
      <c r="WQ691" s="16"/>
      <c r="WR691" s="16"/>
      <c r="WS691" s="16"/>
      <c r="WT691" s="16"/>
      <c r="WU691" s="16"/>
      <c r="WV691" s="16"/>
      <c r="WW691" s="16"/>
      <c r="WX691" s="16"/>
      <c r="WY691" s="16"/>
      <c r="WZ691" s="16"/>
      <c r="XA691" s="16"/>
      <c r="XB691" s="16"/>
      <c r="XC691" s="16"/>
      <c r="XD691" s="16"/>
      <c r="XE691" s="16"/>
      <c r="XF691" s="16"/>
      <c r="XG691" s="16"/>
      <c r="XH691" s="16"/>
      <c r="XI691" s="16"/>
      <c r="XJ691" s="16"/>
      <c r="XK691" s="16"/>
      <c r="XL691" s="16"/>
      <c r="XM691" s="16"/>
      <c r="XN691" s="16"/>
      <c r="XO691" s="16"/>
      <c r="XP691" s="16"/>
      <c r="XQ691" s="16"/>
      <c r="XR691" s="16"/>
      <c r="XS691" s="16"/>
      <c r="XT691" s="16"/>
      <c r="XU691" s="16"/>
      <c r="XV691" s="16"/>
      <c r="XW691" s="16"/>
      <c r="XX691" s="16"/>
      <c r="XY691" s="16"/>
      <c r="XZ691" s="16"/>
      <c r="YA691" s="16"/>
      <c r="YB691" s="16"/>
      <c r="YC691" s="16"/>
      <c r="YD691" s="16"/>
      <c r="YE691" s="16"/>
      <c r="YF691" s="16"/>
      <c r="YG691" s="16"/>
      <c r="YH691" s="16"/>
      <c r="YI691" s="16"/>
      <c r="YJ691" s="16"/>
      <c r="YK691" s="16"/>
      <c r="YL691" s="16"/>
      <c r="YM691" s="16"/>
      <c r="YN691" s="16"/>
      <c r="YO691" s="16"/>
      <c r="YP691" s="16"/>
      <c r="YQ691" s="16"/>
      <c r="YR691" s="16"/>
      <c r="YS691" s="16"/>
      <c r="YT691" s="16"/>
      <c r="YU691" s="16"/>
      <c r="YV691" s="16"/>
      <c r="YW691" s="16"/>
      <c r="YX691" s="16"/>
      <c r="YY691" s="16"/>
      <c r="YZ691" s="16"/>
      <c r="ZA691" s="16"/>
      <c r="ZB691" s="16"/>
      <c r="ZC691" s="16"/>
      <c r="ZD691" s="16"/>
      <c r="ZE691" s="16"/>
      <c r="ZF691" s="16"/>
      <c r="ZG691" s="16"/>
      <c r="ZH691" s="16"/>
      <c r="ZI691" s="16"/>
      <c r="ZJ691" s="16"/>
      <c r="ZK691" s="16"/>
      <c r="ZL691" s="16"/>
      <c r="ZM691" s="16"/>
      <c r="ZN691" s="16"/>
      <c r="ZO691" s="16"/>
      <c r="ZP691" s="16"/>
      <c r="ZQ691" s="16"/>
      <c r="ZR691" s="16"/>
      <c r="ZS691" s="16"/>
      <c r="ZT691" s="16"/>
      <c r="ZU691" s="16"/>
      <c r="ZV691" s="16"/>
      <c r="ZW691" s="16"/>
      <c r="ZX691" s="16"/>
      <c r="ZY691" s="16"/>
      <c r="ZZ691" s="16"/>
      <c r="AAA691" s="16"/>
      <c r="AAB691" s="16"/>
      <c r="AAC691" s="16"/>
      <c r="AAD691" s="16"/>
      <c r="AAE691" s="16"/>
      <c r="AAF691" s="16"/>
      <c r="AAG691" s="16"/>
      <c r="AAH691" s="16"/>
      <c r="AAI691" s="16"/>
      <c r="AAJ691" s="16"/>
      <c r="AAK691" s="16"/>
      <c r="AAL691" s="16"/>
      <c r="AAM691" s="16"/>
      <c r="AAN691" s="16"/>
      <c r="AAO691" s="16"/>
      <c r="AAP691" s="16"/>
      <c r="AAQ691" s="16"/>
      <c r="AAR691" s="16"/>
      <c r="AAS691" s="16"/>
      <c r="AAT691" s="16"/>
      <c r="AAU691" s="16"/>
      <c r="AAV691" s="16"/>
      <c r="AAW691" s="16"/>
      <c r="AAX691" s="16"/>
      <c r="AAY691" s="16"/>
      <c r="AAZ691" s="16"/>
      <c r="ABA691" s="16"/>
      <c r="ABB691" s="16"/>
      <c r="ABC691" s="16"/>
      <c r="ABD691" s="16"/>
      <c r="ABE691" s="16"/>
      <c r="ABF691" s="16"/>
      <c r="ABG691" s="16"/>
      <c r="ABH691" s="16"/>
    </row>
    <row r="692" spans="1:736" s="50" customFormat="1" ht="45.75" customHeight="1">
      <c r="A692" s="571">
        <f>1+A691</f>
        <v>690</v>
      </c>
      <c r="B692" s="402" t="s">
        <v>6923</v>
      </c>
      <c r="C692" s="202" t="s">
        <v>6924</v>
      </c>
      <c r="D692" s="205" t="s">
        <v>6645</v>
      </c>
      <c r="E692" s="202">
        <v>45533</v>
      </c>
      <c r="F692" s="203">
        <v>45537</v>
      </c>
      <c r="G692" s="203">
        <v>45646</v>
      </c>
      <c r="H692" s="201" t="s">
        <v>416</v>
      </c>
      <c r="I692" s="206" t="s">
        <v>5874</v>
      </c>
      <c r="J692" s="201" t="s">
        <v>1060</v>
      </c>
      <c r="K692" s="271">
        <v>35424103</v>
      </c>
      <c r="L692" s="201">
        <v>8</v>
      </c>
      <c r="M692" s="272" t="s">
        <v>844</v>
      </c>
      <c r="N692" s="208" t="s">
        <v>98</v>
      </c>
      <c r="O692" s="218" t="s">
        <v>783</v>
      </c>
      <c r="P692" s="201" t="s">
        <v>6925</v>
      </c>
      <c r="Q692" s="201" t="s">
        <v>6504</v>
      </c>
      <c r="R692" s="210">
        <f>+G692-F692</f>
        <v>109</v>
      </c>
      <c r="S692" s="201" t="s">
        <v>6926</v>
      </c>
      <c r="T692" s="273">
        <v>36000000</v>
      </c>
      <c r="U692" s="274" t="s">
        <v>6927</v>
      </c>
      <c r="V692" s="273">
        <f>+T692</f>
        <v>36000000</v>
      </c>
      <c r="W692" s="275">
        <v>45534</v>
      </c>
      <c r="X692" s="276" t="s">
        <v>473</v>
      </c>
      <c r="Y692" s="313">
        <f>+Z692+AA692+AB692</f>
        <v>36000000</v>
      </c>
      <c r="Z692" s="215">
        <f>+V692</f>
        <v>36000000</v>
      </c>
      <c r="AA692" s="216">
        <v>0</v>
      </c>
      <c r="AB692" s="217">
        <f>+AC692+AD692+AE692+AF692+AG692+AH692+AI692+AJ692</f>
        <v>0</v>
      </c>
      <c r="AC692" s="216">
        <v>0</v>
      </c>
      <c r="AD692" s="216">
        <v>0</v>
      </c>
      <c r="AE692" s="216">
        <v>0</v>
      </c>
      <c r="AF692" s="216">
        <v>0</v>
      </c>
      <c r="AG692" s="216">
        <v>0</v>
      </c>
      <c r="AH692" s="216">
        <v>0</v>
      </c>
      <c r="AI692" s="216">
        <v>0</v>
      </c>
      <c r="AJ692" s="216">
        <v>0</v>
      </c>
      <c r="AK692" s="209" t="s">
        <v>104</v>
      </c>
      <c r="AL692" s="191" t="s">
        <v>6928</v>
      </c>
      <c r="AM692" s="201" t="s">
        <v>6651</v>
      </c>
      <c r="AN692" s="207">
        <v>80398655</v>
      </c>
      <c r="AO692" s="209" t="s">
        <v>114</v>
      </c>
      <c r="AP692" s="201" t="s">
        <v>114</v>
      </c>
      <c r="AQ692" s="277" t="s">
        <v>114</v>
      </c>
      <c r="AR692" s="209" t="s">
        <v>114</v>
      </c>
      <c r="AS692" s="201" t="s">
        <v>109</v>
      </c>
      <c r="AT692" s="209" t="s">
        <v>109</v>
      </c>
      <c r="AU692" s="209" t="s">
        <v>392</v>
      </c>
      <c r="AV692" s="201"/>
      <c r="AW692" s="201"/>
      <c r="AX692" s="201" t="s">
        <v>109</v>
      </c>
      <c r="AY692" s="201" t="s">
        <v>108</v>
      </c>
      <c r="AZ692" s="240"/>
      <c r="BA692" s="201"/>
      <c r="BB692" s="241"/>
      <c r="BC692" s="240"/>
      <c r="BD692" s="210"/>
      <c r="BE692" s="210"/>
      <c r="BF692" s="210"/>
      <c r="BG692" s="240"/>
      <c r="BH692" s="221">
        <f>T692+BB692</f>
        <v>36000000</v>
      </c>
      <c r="BI692" s="304" t="s">
        <v>135</v>
      </c>
      <c r="BJ692" s="201"/>
      <c r="BK692" s="201" t="s">
        <v>114</v>
      </c>
      <c r="BL692" s="201"/>
      <c r="BM692" s="161" t="s">
        <v>136</v>
      </c>
      <c r="BN692" s="64" t="s">
        <v>161</v>
      </c>
      <c r="BO692" s="23">
        <v>44</v>
      </c>
      <c r="BP692" s="23">
        <v>29447</v>
      </c>
      <c r="BQ692" s="23" t="s">
        <v>108</v>
      </c>
      <c r="BR692" s="23" t="s">
        <v>114</v>
      </c>
      <c r="BS692" s="23" t="s">
        <v>114</v>
      </c>
      <c r="BT692" s="23" t="s">
        <v>114</v>
      </c>
      <c r="BU692" s="61" t="s">
        <v>6929</v>
      </c>
      <c r="BV692" s="23">
        <v>3125704527</v>
      </c>
      <c r="BW692" s="65" t="s">
        <v>6930</v>
      </c>
      <c r="BX692" s="29" t="s">
        <v>139</v>
      </c>
      <c r="BY692" s="23" t="s">
        <v>119</v>
      </c>
      <c r="BZ692" s="66" t="s">
        <v>6931</v>
      </c>
      <c r="CA692" s="223" t="s">
        <v>109</v>
      </c>
      <c r="CB692" s="223" t="s">
        <v>109</v>
      </c>
      <c r="CC692" s="223" t="s">
        <v>5696</v>
      </c>
      <c r="CD692" s="294"/>
      <c r="CE692" s="294"/>
      <c r="CF692" s="294"/>
      <c r="CG692" s="223"/>
      <c r="CH692" s="223"/>
      <c r="CI692" s="223"/>
      <c r="CJ692" s="223"/>
      <c r="CK692" s="223"/>
      <c r="CL692" s="223"/>
      <c r="CM692" s="303"/>
      <c r="CN692" s="223"/>
      <c r="CO692" s="297"/>
    </row>
    <row r="693" spans="1:736" s="50" customFormat="1" ht="45.75" customHeight="1">
      <c r="A693" s="589">
        <f>1+A692</f>
        <v>691</v>
      </c>
      <c r="B693" s="403" t="s">
        <v>6932</v>
      </c>
      <c r="C693" s="156" t="s">
        <v>6933</v>
      </c>
      <c r="D693" s="156" t="s">
        <v>6934</v>
      </c>
      <c r="E693" s="156">
        <v>45533</v>
      </c>
      <c r="F693" s="156">
        <v>45535</v>
      </c>
      <c r="G693" s="156">
        <v>45656</v>
      </c>
      <c r="H693" s="156" t="s">
        <v>416</v>
      </c>
      <c r="I693" s="156" t="s">
        <v>180</v>
      </c>
      <c r="J693" s="301" t="s">
        <v>4269</v>
      </c>
      <c r="K693" s="251">
        <v>1072667445</v>
      </c>
      <c r="L693" s="156">
        <v>1</v>
      </c>
      <c r="M693" s="156" t="s">
        <v>844</v>
      </c>
      <c r="N693" s="156" t="s">
        <v>98</v>
      </c>
      <c r="O693" s="156" t="s">
        <v>427</v>
      </c>
      <c r="P693" s="156" t="s">
        <v>6935</v>
      </c>
      <c r="Q693" s="156" t="s">
        <v>6936</v>
      </c>
      <c r="R693" s="143">
        <f>+G693-F693</f>
        <v>121</v>
      </c>
      <c r="S693" s="134" t="s">
        <v>6937</v>
      </c>
      <c r="T693" s="253">
        <v>11800000</v>
      </c>
      <c r="U693" s="156" t="s">
        <v>6938</v>
      </c>
      <c r="V693" s="253">
        <f>+T693</f>
        <v>11800000</v>
      </c>
      <c r="W693" s="156">
        <v>45534</v>
      </c>
      <c r="X693" s="156" t="s">
        <v>473</v>
      </c>
      <c r="Y693" s="317">
        <f>+Z693+AA693+AB693</f>
        <v>11800000</v>
      </c>
      <c r="Z693" s="156">
        <f>+V693</f>
        <v>11800000</v>
      </c>
      <c r="AA693" s="156">
        <v>0</v>
      </c>
      <c r="AB693" s="156">
        <f>+AC693+AD693+AE693+AF693+AG693+AH693+AI693+AJ693</f>
        <v>0</v>
      </c>
      <c r="AC693" s="156">
        <v>0</v>
      </c>
      <c r="AD693" s="156">
        <v>0</v>
      </c>
      <c r="AE693" s="156">
        <v>0</v>
      </c>
      <c r="AF693" s="156">
        <v>0</v>
      </c>
      <c r="AG693" s="156">
        <v>0</v>
      </c>
      <c r="AH693" s="156">
        <v>0</v>
      </c>
      <c r="AI693" s="156">
        <v>0</v>
      </c>
      <c r="AJ693" s="156">
        <v>0</v>
      </c>
      <c r="AK693" s="156" t="s">
        <v>104</v>
      </c>
      <c r="AL693" s="103" t="s">
        <v>6939</v>
      </c>
      <c r="AM693" s="156" t="s">
        <v>6940</v>
      </c>
      <c r="AN693" s="156">
        <v>1075652260</v>
      </c>
      <c r="AO693" s="156" t="s">
        <v>114</v>
      </c>
      <c r="AP693" s="156" t="s">
        <v>114</v>
      </c>
      <c r="AQ693" s="156" t="s">
        <v>114</v>
      </c>
      <c r="AR693" s="156" t="s">
        <v>114</v>
      </c>
      <c r="AS693" s="156" t="s">
        <v>109</v>
      </c>
      <c r="AT693" s="156" t="s">
        <v>109</v>
      </c>
      <c r="AU693" s="156" t="s">
        <v>392</v>
      </c>
      <c r="AV693" s="156"/>
      <c r="AW693" s="156"/>
      <c r="AX693" s="156" t="s">
        <v>109</v>
      </c>
      <c r="AY693" s="156" t="s">
        <v>108</v>
      </c>
      <c r="AZ693" s="156"/>
      <c r="BA693" s="156"/>
      <c r="BB693" s="156"/>
      <c r="BC693" s="156"/>
      <c r="BD693" s="156"/>
      <c r="BE693" s="156"/>
      <c r="BF693" s="156"/>
      <c r="BG693" s="156"/>
      <c r="BH693" s="153">
        <f>T693+BB693</f>
        <v>11800000</v>
      </c>
      <c r="BI693" s="161" t="s">
        <v>135</v>
      </c>
      <c r="BJ693" s="240"/>
      <c r="BK693" s="240" t="s">
        <v>114</v>
      </c>
      <c r="BL693" s="240"/>
      <c r="BM693" s="161" t="s">
        <v>136</v>
      </c>
      <c r="BN693" s="156" t="s">
        <v>161</v>
      </c>
      <c r="BO693" s="156">
        <v>31</v>
      </c>
      <c r="BP693" s="156">
        <v>33953</v>
      </c>
      <c r="BQ693" s="156" t="s">
        <v>108</v>
      </c>
      <c r="BR693" s="156" t="s">
        <v>114</v>
      </c>
      <c r="BS693" s="156" t="s">
        <v>114</v>
      </c>
      <c r="BT693" s="156" t="s">
        <v>114</v>
      </c>
      <c r="BU693" s="156" t="s">
        <v>6941</v>
      </c>
      <c r="BV693" s="156">
        <v>3222654843</v>
      </c>
      <c r="BW693" s="156" t="s">
        <v>4276</v>
      </c>
      <c r="BX693" s="156" t="s">
        <v>118</v>
      </c>
      <c r="BY693" s="156" t="s">
        <v>119</v>
      </c>
      <c r="BZ693" s="156">
        <v>33776772947</v>
      </c>
      <c r="CA693" s="157" t="s">
        <v>109</v>
      </c>
      <c r="CB693" s="157" t="s">
        <v>109</v>
      </c>
      <c r="CC693" s="157" t="s">
        <v>109</v>
      </c>
      <c r="CD693" s="157" t="s">
        <v>109</v>
      </c>
      <c r="CE693" s="156"/>
      <c r="CF693" s="156"/>
      <c r="CG693" s="156"/>
      <c r="CH693" s="156"/>
      <c r="CI693" s="156"/>
      <c r="CJ693" s="156"/>
      <c r="CK693" s="156"/>
      <c r="CL693" s="156"/>
      <c r="CM693" s="157" t="s">
        <v>109</v>
      </c>
      <c r="CN693" s="156"/>
      <c r="CO693" s="297"/>
      <c r="CP693" s="297"/>
      <c r="CQ693" s="297"/>
      <c r="CR693" s="297"/>
      <c r="GV693" s="328"/>
      <c r="GW693" s="328"/>
      <c r="GX693" s="328"/>
      <c r="GY693" s="328"/>
      <c r="GZ693" s="328"/>
      <c r="HA693" s="328"/>
      <c r="HB693" s="328"/>
      <c r="HC693" s="328"/>
      <c r="HD693" s="328"/>
      <c r="HE693" s="328"/>
      <c r="HF693" s="328"/>
      <c r="HG693" s="328"/>
      <c r="HH693" s="328"/>
      <c r="HI693" s="328"/>
      <c r="HJ693" s="328"/>
      <c r="HK693" s="328"/>
      <c r="HL693" s="328"/>
      <c r="HM693" s="328"/>
      <c r="HN693" s="328"/>
      <c r="HO693" s="328"/>
      <c r="HP693" s="328"/>
      <c r="HQ693" s="328"/>
      <c r="HR693" s="328"/>
      <c r="HS693" s="328"/>
      <c r="HT693" s="328"/>
      <c r="HU693" s="328"/>
      <c r="HV693" s="328"/>
      <c r="HW693" s="328"/>
      <c r="HX693" s="328"/>
      <c r="HY693" s="328"/>
      <c r="HZ693" s="328"/>
      <c r="IA693" s="328"/>
      <c r="IB693" s="328"/>
      <c r="IC693" s="328"/>
      <c r="ID693" s="328"/>
      <c r="IE693" s="328"/>
      <c r="IF693" s="328"/>
      <c r="IG693" s="328"/>
      <c r="IH693" s="328"/>
      <c r="II693" s="328"/>
      <c r="IJ693" s="328"/>
      <c r="IK693" s="328"/>
      <c r="IL693" s="328"/>
      <c r="IM693" s="328"/>
      <c r="IN693" s="328"/>
      <c r="IO693" s="328"/>
      <c r="IP693" s="328"/>
      <c r="IQ693" s="328"/>
      <c r="IR693" s="328"/>
      <c r="IS693" s="328"/>
      <c r="IT693" s="328"/>
      <c r="IU693" s="328"/>
      <c r="IV693" s="328"/>
      <c r="IW693" s="328"/>
      <c r="IX693" s="328"/>
      <c r="IY693" s="328"/>
      <c r="IZ693" s="328"/>
      <c r="JA693" s="328"/>
      <c r="JB693" s="328"/>
      <c r="JC693" s="328"/>
      <c r="JD693" s="328"/>
      <c r="JE693" s="328"/>
      <c r="JF693" s="328"/>
      <c r="JG693" s="328"/>
      <c r="JH693" s="328"/>
      <c r="JI693" s="328"/>
      <c r="JJ693" s="328"/>
      <c r="JK693" s="328"/>
      <c r="JL693" s="328"/>
      <c r="JM693" s="328"/>
      <c r="JN693" s="328"/>
      <c r="JO693" s="328"/>
      <c r="JP693" s="328"/>
      <c r="JQ693" s="328"/>
      <c r="JR693" s="328"/>
      <c r="JS693" s="328"/>
      <c r="JT693" s="328"/>
      <c r="JU693" s="328"/>
      <c r="JV693" s="328"/>
      <c r="JW693" s="328"/>
      <c r="JX693" s="328"/>
      <c r="JY693" s="328"/>
      <c r="JZ693" s="328"/>
      <c r="KA693" s="328"/>
      <c r="KB693" s="328"/>
      <c r="KC693" s="328"/>
      <c r="KD693" s="328"/>
      <c r="KE693" s="328"/>
      <c r="KF693" s="328"/>
      <c r="KG693" s="328"/>
      <c r="KH693" s="328"/>
      <c r="KI693" s="328"/>
      <c r="KJ693" s="328"/>
      <c r="KK693" s="328"/>
      <c r="KL693" s="328"/>
      <c r="KM693" s="328"/>
      <c r="KN693" s="328"/>
      <c r="KO693" s="328"/>
      <c r="KP693" s="328"/>
      <c r="KQ693" s="328"/>
      <c r="KR693" s="328"/>
      <c r="KS693" s="328"/>
      <c r="KT693" s="328"/>
      <c r="KU693" s="328"/>
      <c r="KV693" s="328"/>
      <c r="KW693" s="328"/>
      <c r="KX693" s="328"/>
      <c r="KY693" s="328"/>
      <c r="KZ693" s="328"/>
      <c r="LA693" s="328"/>
      <c r="LB693" s="328"/>
      <c r="LC693" s="328"/>
      <c r="LD693" s="328"/>
      <c r="LE693" s="328"/>
      <c r="LF693" s="328"/>
      <c r="LG693" s="328"/>
      <c r="LH693" s="328"/>
      <c r="LI693" s="328"/>
      <c r="LJ693" s="328"/>
      <c r="LK693" s="328"/>
      <c r="LL693" s="328"/>
      <c r="LM693" s="328"/>
      <c r="LN693" s="328"/>
      <c r="LO693" s="328"/>
      <c r="LP693" s="328"/>
      <c r="LQ693" s="328"/>
      <c r="LR693" s="328"/>
      <c r="LS693" s="328"/>
      <c r="LT693" s="328"/>
      <c r="LU693" s="328"/>
      <c r="LV693" s="328"/>
      <c r="LW693" s="328"/>
      <c r="LX693" s="328"/>
      <c r="LY693" s="328"/>
      <c r="LZ693" s="328"/>
      <c r="MA693" s="328"/>
      <c r="MB693" s="328"/>
      <c r="MC693" s="328"/>
      <c r="MD693" s="328"/>
      <c r="ME693" s="328"/>
      <c r="MF693" s="328"/>
      <c r="MG693" s="328"/>
      <c r="MH693" s="328"/>
      <c r="MI693" s="328"/>
      <c r="MJ693" s="328"/>
      <c r="MK693" s="328"/>
      <c r="ML693" s="328"/>
      <c r="MM693" s="328"/>
      <c r="MN693" s="328"/>
      <c r="MO693" s="328"/>
      <c r="MP693" s="328"/>
      <c r="MQ693" s="328"/>
      <c r="MR693" s="328"/>
      <c r="MS693" s="328"/>
      <c r="MT693" s="328"/>
      <c r="MU693" s="328"/>
      <c r="MV693" s="328"/>
      <c r="MW693" s="328"/>
      <c r="MX693" s="328"/>
      <c r="MY693" s="328"/>
      <c r="MZ693" s="328"/>
      <c r="NA693" s="328"/>
      <c r="NB693" s="328"/>
      <c r="NC693" s="328"/>
      <c r="ND693" s="328"/>
      <c r="NE693" s="328"/>
      <c r="NF693" s="328"/>
      <c r="NG693" s="328"/>
      <c r="NH693" s="328"/>
      <c r="NI693" s="328"/>
      <c r="NJ693" s="328"/>
      <c r="NK693" s="328"/>
      <c r="NL693" s="328"/>
      <c r="NM693" s="328"/>
      <c r="NN693" s="328"/>
      <c r="NO693" s="328"/>
      <c r="NP693" s="328"/>
      <c r="NQ693" s="328"/>
      <c r="NR693" s="328"/>
      <c r="NS693" s="328"/>
      <c r="NT693" s="328"/>
      <c r="NU693" s="328"/>
      <c r="NV693" s="328"/>
      <c r="NW693" s="328"/>
      <c r="NX693" s="328"/>
      <c r="NY693" s="328"/>
      <c r="NZ693" s="328"/>
      <c r="OA693" s="328"/>
      <c r="OB693" s="328"/>
      <c r="OC693" s="328"/>
      <c r="OD693" s="328"/>
      <c r="OE693" s="328"/>
      <c r="OF693" s="328"/>
      <c r="OG693" s="328"/>
      <c r="OH693" s="328"/>
      <c r="OI693" s="328"/>
      <c r="OJ693" s="328"/>
      <c r="OK693" s="328"/>
      <c r="OL693" s="328"/>
      <c r="OM693" s="328"/>
      <c r="ON693" s="328"/>
      <c r="OO693" s="328"/>
      <c r="OP693" s="328"/>
      <c r="OQ693" s="328"/>
      <c r="OR693" s="328"/>
      <c r="OS693" s="328"/>
      <c r="OT693" s="328"/>
      <c r="OU693" s="328"/>
      <c r="OV693" s="328"/>
      <c r="OW693" s="328"/>
      <c r="OX693" s="328"/>
      <c r="OY693" s="328"/>
      <c r="OZ693" s="328"/>
      <c r="PA693" s="328"/>
      <c r="PB693" s="328"/>
      <c r="PC693" s="328"/>
      <c r="PD693" s="328"/>
      <c r="PE693" s="328"/>
      <c r="PF693" s="328"/>
      <c r="PG693" s="328"/>
      <c r="PH693" s="328"/>
      <c r="PI693" s="328"/>
      <c r="PJ693" s="328"/>
      <c r="PK693" s="328"/>
      <c r="PL693" s="328"/>
      <c r="PM693" s="328"/>
      <c r="PN693" s="328"/>
      <c r="PO693" s="328"/>
      <c r="PP693" s="328"/>
      <c r="PQ693" s="328"/>
      <c r="PR693" s="328"/>
      <c r="PS693" s="328"/>
      <c r="PT693" s="328"/>
      <c r="PU693" s="328"/>
      <c r="PV693" s="328"/>
      <c r="PW693" s="328"/>
      <c r="PX693" s="328"/>
      <c r="PY693" s="328"/>
      <c r="PZ693" s="328"/>
      <c r="QA693" s="328"/>
      <c r="QB693" s="328"/>
      <c r="QC693" s="328"/>
      <c r="QD693" s="328"/>
      <c r="QE693" s="328"/>
      <c r="QF693" s="328"/>
      <c r="QG693" s="328"/>
      <c r="QH693" s="328"/>
      <c r="QI693" s="328"/>
      <c r="QJ693" s="328"/>
      <c r="QK693" s="328"/>
      <c r="QL693" s="328"/>
      <c r="QM693" s="328"/>
      <c r="QN693" s="328"/>
      <c r="QO693" s="328"/>
      <c r="QP693" s="328"/>
      <c r="QQ693" s="328"/>
      <c r="QR693" s="328"/>
      <c r="QS693" s="328"/>
      <c r="QT693" s="328"/>
      <c r="QU693" s="328"/>
      <c r="QV693" s="328"/>
      <c r="QW693" s="328"/>
      <c r="QX693" s="328"/>
      <c r="QY693" s="328"/>
      <c r="QZ693" s="328"/>
      <c r="RA693" s="328"/>
      <c r="RB693" s="328"/>
      <c r="RC693" s="328"/>
      <c r="RD693" s="328"/>
      <c r="RE693" s="328"/>
      <c r="RF693" s="328"/>
      <c r="RG693" s="328"/>
      <c r="RH693" s="328"/>
      <c r="RI693" s="328"/>
      <c r="RJ693" s="328"/>
      <c r="RK693" s="328"/>
      <c r="RL693" s="328"/>
      <c r="RM693" s="328"/>
      <c r="RN693" s="328"/>
      <c r="RO693" s="328"/>
      <c r="RP693" s="328"/>
      <c r="RQ693" s="328"/>
      <c r="RR693" s="328"/>
      <c r="RS693" s="328"/>
      <c r="RT693" s="328"/>
      <c r="RU693" s="328"/>
      <c r="RV693" s="328"/>
      <c r="RW693" s="328"/>
      <c r="RX693" s="328"/>
      <c r="RY693" s="328"/>
      <c r="RZ693" s="328"/>
      <c r="SA693" s="328"/>
      <c r="SB693" s="328"/>
      <c r="SC693" s="328"/>
      <c r="SD693" s="328"/>
      <c r="SE693" s="328"/>
      <c r="SF693" s="328"/>
      <c r="SG693" s="328"/>
      <c r="SH693" s="328"/>
      <c r="SI693" s="328"/>
      <c r="SJ693" s="328"/>
      <c r="SK693" s="328"/>
      <c r="SL693" s="328"/>
      <c r="SM693" s="328"/>
      <c r="SN693" s="328"/>
      <c r="SO693" s="328"/>
      <c r="SP693" s="328"/>
      <c r="SQ693" s="328"/>
      <c r="SR693" s="328"/>
      <c r="SS693" s="328"/>
      <c r="ST693" s="328"/>
      <c r="SU693" s="328"/>
      <c r="SV693" s="328"/>
      <c r="SW693" s="328"/>
      <c r="SX693" s="328"/>
      <c r="SY693" s="328"/>
      <c r="SZ693" s="328"/>
      <c r="TA693" s="328"/>
      <c r="TB693" s="328"/>
      <c r="TC693" s="328"/>
      <c r="TD693" s="328"/>
      <c r="TE693" s="328"/>
      <c r="TF693" s="328"/>
      <c r="TG693" s="328"/>
      <c r="TH693" s="328"/>
      <c r="TI693" s="328"/>
      <c r="TJ693" s="328"/>
      <c r="TK693" s="328"/>
      <c r="TL693" s="328"/>
      <c r="TM693" s="328"/>
      <c r="TN693" s="328"/>
      <c r="TO693" s="328"/>
      <c r="TP693" s="328"/>
      <c r="TQ693" s="328"/>
      <c r="TR693" s="328"/>
      <c r="TS693" s="328"/>
      <c r="TT693" s="328"/>
      <c r="TU693" s="328"/>
      <c r="TV693" s="328"/>
      <c r="TW693" s="328"/>
      <c r="TX693" s="328"/>
      <c r="TY693" s="328"/>
      <c r="TZ693" s="328"/>
      <c r="UA693" s="328"/>
      <c r="UB693" s="328"/>
      <c r="UC693" s="328"/>
      <c r="UD693" s="328"/>
      <c r="UE693" s="328"/>
      <c r="UF693" s="328"/>
      <c r="UG693" s="328"/>
      <c r="UH693" s="328"/>
      <c r="UI693" s="328"/>
      <c r="UJ693" s="328"/>
      <c r="UK693" s="328"/>
      <c r="UL693" s="328"/>
      <c r="UM693" s="328"/>
      <c r="UN693" s="328"/>
      <c r="UO693" s="328"/>
      <c r="UP693" s="328"/>
      <c r="UQ693" s="328"/>
      <c r="UR693" s="328"/>
      <c r="US693" s="328"/>
      <c r="UT693" s="328"/>
      <c r="UU693" s="328"/>
      <c r="UV693" s="328"/>
      <c r="UW693" s="328"/>
      <c r="UX693" s="328"/>
      <c r="UY693" s="328"/>
      <c r="UZ693" s="328"/>
      <c r="VA693" s="328"/>
      <c r="VB693" s="328"/>
      <c r="VC693" s="328"/>
      <c r="VD693" s="328"/>
      <c r="VE693" s="328"/>
      <c r="VF693" s="328"/>
      <c r="VG693" s="328"/>
      <c r="VH693" s="328"/>
      <c r="VI693" s="328"/>
      <c r="VJ693" s="328"/>
      <c r="VK693" s="328"/>
      <c r="VL693" s="328"/>
      <c r="VM693" s="328"/>
      <c r="VN693" s="328"/>
      <c r="VO693" s="328"/>
      <c r="VP693" s="328"/>
      <c r="VQ693" s="328"/>
      <c r="VR693" s="328"/>
      <c r="VS693" s="328"/>
      <c r="VT693" s="328"/>
      <c r="VU693" s="328"/>
      <c r="VV693" s="328"/>
      <c r="VW693" s="328"/>
      <c r="VX693" s="328"/>
      <c r="VY693" s="328"/>
      <c r="VZ693" s="328"/>
      <c r="WA693" s="328"/>
      <c r="WB693" s="328"/>
      <c r="WC693" s="328"/>
      <c r="WD693" s="328"/>
      <c r="WE693" s="328"/>
      <c r="WF693" s="328"/>
      <c r="WG693" s="328"/>
      <c r="WH693" s="328"/>
      <c r="WI693" s="328"/>
      <c r="WJ693" s="328"/>
      <c r="WK693" s="328"/>
      <c r="WL693" s="328"/>
      <c r="WM693" s="328"/>
      <c r="WN693" s="328"/>
      <c r="WO693" s="328"/>
      <c r="WP693" s="328"/>
      <c r="WQ693" s="328"/>
      <c r="WR693" s="328"/>
      <c r="WS693" s="328"/>
      <c r="WT693" s="328"/>
      <c r="WU693" s="328"/>
      <c r="WV693" s="328"/>
      <c r="WW693" s="328"/>
      <c r="WX693" s="328"/>
      <c r="WY693" s="328"/>
      <c r="WZ693" s="328"/>
      <c r="XA693" s="328"/>
      <c r="XB693" s="328"/>
      <c r="XC693" s="328"/>
      <c r="XD693" s="328"/>
      <c r="XE693" s="328"/>
      <c r="XF693" s="328"/>
      <c r="XG693" s="328"/>
      <c r="XH693" s="328"/>
      <c r="XI693" s="328"/>
      <c r="XJ693" s="328"/>
      <c r="XK693" s="328"/>
      <c r="XL693" s="328"/>
      <c r="XM693" s="328"/>
      <c r="XN693" s="328"/>
      <c r="XO693" s="328"/>
      <c r="XP693" s="328"/>
      <c r="XQ693" s="328"/>
      <c r="XR693" s="328"/>
      <c r="XS693" s="328"/>
      <c r="XT693" s="328"/>
      <c r="XU693" s="328"/>
      <c r="XV693" s="328"/>
      <c r="XW693" s="328"/>
      <c r="XX693" s="328"/>
      <c r="XY693" s="328"/>
      <c r="XZ693" s="328"/>
      <c r="YA693" s="328"/>
      <c r="YB693" s="328"/>
      <c r="YC693" s="328"/>
      <c r="YD693" s="328"/>
      <c r="YE693" s="328"/>
      <c r="YF693" s="328"/>
      <c r="YG693" s="328"/>
      <c r="YH693" s="328"/>
      <c r="YI693" s="328"/>
      <c r="YJ693" s="328"/>
      <c r="YK693" s="328"/>
      <c r="YL693" s="328"/>
      <c r="YM693" s="328"/>
      <c r="YN693" s="328"/>
      <c r="YO693" s="328"/>
      <c r="YP693" s="328"/>
      <c r="YQ693" s="328"/>
      <c r="YR693" s="328"/>
      <c r="YS693" s="328"/>
      <c r="YT693" s="328"/>
      <c r="YU693" s="328"/>
      <c r="YV693" s="328"/>
      <c r="YW693" s="328"/>
      <c r="YX693" s="328"/>
      <c r="YY693" s="328"/>
      <c r="YZ693" s="328"/>
      <c r="ZA693" s="328"/>
      <c r="ZB693" s="328"/>
      <c r="ZC693" s="328"/>
      <c r="ZD693" s="328"/>
      <c r="ZE693" s="328"/>
      <c r="ZF693" s="328"/>
      <c r="ZG693" s="328"/>
      <c r="ZH693" s="328"/>
      <c r="ZI693" s="328"/>
      <c r="ZJ693" s="328"/>
      <c r="ZK693" s="328"/>
      <c r="ZL693" s="328"/>
      <c r="ZM693" s="328"/>
      <c r="ZN693" s="328"/>
      <c r="ZO693" s="328"/>
      <c r="ZP693" s="328"/>
      <c r="ZQ693" s="328"/>
      <c r="ZR693" s="328"/>
      <c r="ZS693" s="328"/>
      <c r="ZT693" s="328"/>
      <c r="ZU693" s="328"/>
      <c r="ZV693" s="328"/>
      <c r="ZW693" s="328"/>
      <c r="ZX693" s="328"/>
      <c r="ZY693" s="328"/>
      <c r="ZZ693" s="328"/>
      <c r="AAA693" s="328"/>
      <c r="AAB693" s="328"/>
      <c r="AAC693" s="328"/>
      <c r="AAD693" s="328"/>
      <c r="AAE693" s="328"/>
      <c r="AAF693" s="328"/>
      <c r="AAG693" s="328"/>
      <c r="AAH693" s="328"/>
      <c r="AAI693" s="328"/>
      <c r="AAJ693" s="328"/>
      <c r="AAK693" s="328"/>
      <c r="AAL693" s="328"/>
      <c r="AAM693" s="328"/>
      <c r="AAN693" s="328"/>
      <c r="AAO693" s="328"/>
      <c r="AAP693" s="328"/>
      <c r="AAQ693" s="328"/>
      <c r="AAR693" s="328"/>
      <c r="AAS693" s="328"/>
      <c r="AAT693" s="328"/>
      <c r="AAU693" s="328"/>
      <c r="AAV693" s="328"/>
      <c r="AAW693" s="328"/>
      <c r="AAX693" s="328"/>
      <c r="AAY693" s="328"/>
      <c r="AAZ693" s="328"/>
      <c r="ABA693" s="328"/>
      <c r="ABB693" s="328"/>
      <c r="ABC693" s="328"/>
      <c r="ABD693" s="328"/>
      <c r="ABE693" s="328"/>
      <c r="ABF693" s="328"/>
      <c r="ABG693" s="328"/>
      <c r="ABH693" s="328"/>
    </row>
    <row r="694" spans="1:736" s="50" customFormat="1" ht="45.75" customHeight="1">
      <c r="A694" s="589">
        <f>1+A693</f>
        <v>692</v>
      </c>
      <c r="B694" s="403" t="s">
        <v>6942</v>
      </c>
      <c r="C694" s="156" t="s">
        <v>6943</v>
      </c>
      <c r="D694" s="156" t="s">
        <v>6934</v>
      </c>
      <c r="E694" s="156">
        <v>45533</v>
      </c>
      <c r="F694" s="156">
        <v>45534</v>
      </c>
      <c r="G694" s="156">
        <v>45646</v>
      </c>
      <c r="H694" s="156" t="s">
        <v>416</v>
      </c>
      <c r="I694" s="156" t="s">
        <v>5874</v>
      </c>
      <c r="J694" s="301" t="s">
        <v>6944</v>
      </c>
      <c r="K694" s="251">
        <v>1072712833</v>
      </c>
      <c r="L694" s="156">
        <v>7</v>
      </c>
      <c r="M694" s="156" t="s">
        <v>844</v>
      </c>
      <c r="N694" s="156" t="s">
        <v>98</v>
      </c>
      <c r="O694" s="156" t="s">
        <v>6113</v>
      </c>
      <c r="P694" s="156" t="s">
        <v>6945</v>
      </c>
      <c r="Q694" s="156" t="s">
        <v>6730</v>
      </c>
      <c r="R694" s="143">
        <f>+G694-F694</f>
        <v>112</v>
      </c>
      <c r="S694" s="134" t="s">
        <v>6946</v>
      </c>
      <c r="T694" s="253">
        <v>20900000</v>
      </c>
      <c r="U694" s="156" t="s">
        <v>6947</v>
      </c>
      <c r="V694" s="253">
        <f>+T694</f>
        <v>20900000</v>
      </c>
      <c r="W694" s="156">
        <v>45534</v>
      </c>
      <c r="X694" s="156" t="s">
        <v>1040</v>
      </c>
      <c r="Y694" s="317">
        <f>+Z694+AA694+AB694</f>
        <v>20900000</v>
      </c>
      <c r="Z694" s="156">
        <v>0</v>
      </c>
      <c r="AA694" s="156">
        <v>0</v>
      </c>
      <c r="AB694" s="156">
        <f>+AC694+AD694+AE694+AF694+AG694+AH694+AI694+AJ694</f>
        <v>20900000</v>
      </c>
      <c r="AC694" s="156">
        <v>0</v>
      </c>
      <c r="AD694" s="156">
        <v>0</v>
      </c>
      <c r="AE694" s="156">
        <v>20900000</v>
      </c>
      <c r="AF694" s="156">
        <v>0</v>
      </c>
      <c r="AG694" s="156">
        <v>0</v>
      </c>
      <c r="AH694" s="156">
        <v>0</v>
      </c>
      <c r="AI694" s="156">
        <v>0</v>
      </c>
      <c r="AJ694" s="156">
        <v>0</v>
      </c>
      <c r="AK694" s="156" t="s">
        <v>104</v>
      </c>
      <c r="AL694" s="103" t="s">
        <v>6948</v>
      </c>
      <c r="AM694" s="156" t="s">
        <v>6949</v>
      </c>
      <c r="AN694" s="156">
        <v>52494901</v>
      </c>
      <c r="AO694" s="156" t="s">
        <v>114</v>
      </c>
      <c r="AP694" s="156" t="s">
        <v>114</v>
      </c>
      <c r="AQ694" s="156" t="s">
        <v>114</v>
      </c>
      <c r="AR694" s="156" t="s">
        <v>114</v>
      </c>
      <c r="AS694" s="156" t="s">
        <v>109</v>
      </c>
      <c r="AT694" s="156" t="s">
        <v>109</v>
      </c>
      <c r="AU694" s="156" t="s">
        <v>392</v>
      </c>
      <c r="AV694" s="156"/>
      <c r="AW694" s="156"/>
      <c r="AX694" s="156" t="s">
        <v>109</v>
      </c>
      <c r="AY694" s="156" t="s">
        <v>108</v>
      </c>
      <c r="AZ694" s="156"/>
      <c r="BA694" s="156"/>
      <c r="BB694" s="156"/>
      <c r="BC694" s="156"/>
      <c r="BD694" s="156"/>
      <c r="BE694" s="156"/>
      <c r="BF694" s="156"/>
      <c r="BG694" s="156"/>
      <c r="BH694" s="153">
        <f>T694+BB694</f>
        <v>20900000</v>
      </c>
      <c r="BI694" s="437" t="s">
        <v>259</v>
      </c>
      <c r="BJ694" s="240"/>
      <c r="BK694" s="240" t="s">
        <v>114</v>
      </c>
      <c r="BL694" s="240"/>
      <c r="BM694" s="161" t="s">
        <v>2539</v>
      </c>
      <c r="BN694" s="156" t="s">
        <v>161</v>
      </c>
      <c r="BO694" s="156">
        <v>27</v>
      </c>
      <c r="BP694" s="156">
        <v>35452</v>
      </c>
      <c r="BQ694" s="156" t="s">
        <v>108</v>
      </c>
      <c r="BR694" s="156" t="s">
        <v>114</v>
      </c>
      <c r="BS694" s="156" t="s">
        <v>114</v>
      </c>
      <c r="BT694" s="156" t="s">
        <v>114</v>
      </c>
      <c r="BU694" s="156" t="s">
        <v>6950</v>
      </c>
      <c r="BV694" s="156">
        <v>3108799575</v>
      </c>
      <c r="BW694" s="156" t="s">
        <v>1438</v>
      </c>
      <c r="BX694" s="156" t="s">
        <v>6517</v>
      </c>
      <c r="BY694" s="156" t="s">
        <v>119</v>
      </c>
      <c r="BZ694" s="156">
        <v>4372005818</v>
      </c>
      <c r="CA694" s="157" t="s">
        <v>109</v>
      </c>
      <c r="CB694" s="157" t="s">
        <v>109</v>
      </c>
      <c r="CC694" s="157" t="s">
        <v>109</v>
      </c>
      <c r="CD694" s="157" t="s">
        <v>109</v>
      </c>
      <c r="CE694" s="156"/>
      <c r="CF694" s="156"/>
      <c r="CG694" s="156"/>
      <c r="CH694" s="156"/>
      <c r="CI694" s="156"/>
      <c r="CJ694" s="156"/>
      <c r="CK694" s="156"/>
      <c r="CL694" s="156"/>
      <c r="CM694" s="157" t="s">
        <v>109</v>
      </c>
      <c r="CN694" s="156"/>
      <c r="CO694" s="297"/>
      <c r="CP694" s="297"/>
      <c r="CQ694" s="297"/>
      <c r="CR694" s="297"/>
      <c r="GV694" s="328"/>
      <c r="GW694" s="328"/>
      <c r="GX694" s="328"/>
      <c r="GY694" s="328"/>
      <c r="GZ694" s="328"/>
      <c r="HA694" s="328"/>
      <c r="HB694" s="328"/>
      <c r="HC694" s="328"/>
      <c r="HD694" s="328"/>
      <c r="HE694" s="328"/>
      <c r="HF694" s="328"/>
      <c r="HG694" s="328"/>
      <c r="HH694" s="328"/>
      <c r="HI694" s="328"/>
      <c r="HJ694" s="328"/>
      <c r="HK694" s="328"/>
      <c r="HL694" s="328"/>
      <c r="HM694" s="328"/>
      <c r="HN694" s="328"/>
      <c r="HO694" s="328"/>
      <c r="HP694" s="328"/>
      <c r="HQ694" s="328"/>
      <c r="HR694" s="328"/>
      <c r="HS694" s="328"/>
      <c r="HT694" s="328"/>
      <c r="HU694" s="328"/>
      <c r="HV694" s="328"/>
      <c r="HW694" s="328"/>
      <c r="HX694" s="328"/>
      <c r="HY694" s="328"/>
      <c r="HZ694" s="328"/>
      <c r="IA694" s="328"/>
      <c r="IB694" s="328"/>
      <c r="IC694" s="328"/>
      <c r="ID694" s="328"/>
      <c r="IE694" s="328"/>
      <c r="IF694" s="328"/>
      <c r="IG694" s="328"/>
      <c r="IH694" s="328"/>
      <c r="II694" s="328"/>
      <c r="IJ694" s="328"/>
      <c r="IK694" s="328"/>
      <c r="IL694" s="328"/>
      <c r="IM694" s="328"/>
      <c r="IN694" s="328"/>
      <c r="IO694" s="328"/>
      <c r="IP694" s="328"/>
      <c r="IQ694" s="328"/>
      <c r="IR694" s="328"/>
      <c r="IS694" s="328"/>
      <c r="IT694" s="328"/>
      <c r="IU694" s="328"/>
      <c r="IV694" s="328"/>
      <c r="IW694" s="328"/>
      <c r="IX694" s="328"/>
      <c r="IY694" s="328"/>
      <c r="IZ694" s="328"/>
      <c r="JA694" s="328"/>
      <c r="JB694" s="328"/>
      <c r="JC694" s="328"/>
      <c r="JD694" s="328"/>
      <c r="JE694" s="328"/>
      <c r="JF694" s="328"/>
      <c r="JG694" s="328"/>
      <c r="JH694" s="328"/>
      <c r="JI694" s="328"/>
      <c r="JJ694" s="328"/>
      <c r="JK694" s="328"/>
      <c r="JL694" s="328"/>
      <c r="JM694" s="328"/>
      <c r="JN694" s="328"/>
      <c r="JO694" s="328"/>
      <c r="JP694" s="328"/>
      <c r="JQ694" s="328"/>
      <c r="JR694" s="328"/>
      <c r="JS694" s="328"/>
      <c r="JT694" s="328"/>
      <c r="JU694" s="328"/>
      <c r="JV694" s="328"/>
      <c r="JW694" s="328"/>
      <c r="JX694" s="328"/>
      <c r="JY694" s="328"/>
      <c r="JZ694" s="328"/>
      <c r="KA694" s="328"/>
      <c r="KB694" s="328"/>
      <c r="KC694" s="328"/>
      <c r="KD694" s="328"/>
      <c r="KE694" s="328"/>
      <c r="KF694" s="328"/>
      <c r="KG694" s="328"/>
      <c r="KH694" s="328"/>
      <c r="KI694" s="328"/>
      <c r="KJ694" s="328"/>
      <c r="KK694" s="328"/>
      <c r="KL694" s="328"/>
      <c r="KM694" s="328"/>
      <c r="KN694" s="328"/>
      <c r="KO694" s="328"/>
      <c r="KP694" s="328"/>
      <c r="KQ694" s="328"/>
      <c r="KR694" s="328"/>
      <c r="KS694" s="328"/>
      <c r="KT694" s="328"/>
      <c r="KU694" s="328"/>
      <c r="KV694" s="328"/>
      <c r="KW694" s="328"/>
      <c r="KX694" s="328"/>
      <c r="KY694" s="328"/>
      <c r="KZ694" s="328"/>
      <c r="LA694" s="328"/>
      <c r="LB694" s="328"/>
      <c r="LC694" s="328"/>
      <c r="LD694" s="328"/>
      <c r="LE694" s="328"/>
      <c r="LF694" s="328"/>
      <c r="LG694" s="328"/>
      <c r="LH694" s="328"/>
      <c r="LI694" s="328"/>
      <c r="LJ694" s="328"/>
      <c r="LK694" s="328"/>
      <c r="LL694" s="328"/>
      <c r="LM694" s="328"/>
      <c r="LN694" s="328"/>
      <c r="LO694" s="328"/>
      <c r="LP694" s="328"/>
      <c r="LQ694" s="328"/>
      <c r="LR694" s="328"/>
      <c r="LS694" s="328"/>
      <c r="LT694" s="328"/>
      <c r="LU694" s="328"/>
      <c r="LV694" s="328"/>
      <c r="LW694" s="328"/>
      <c r="LX694" s="328"/>
      <c r="LY694" s="328"/>
      <c r="LZ694" s="328"/>
      <c r="MA694" s="328"/>
      <c r="MB694" s="328"/>
      <c r="MC694" s="328"/>
      <c r="MD694" s="328"/>
      <c r="ME694" s="328"/>
      <c r="MF694" s="328"/>
      <c r="MG694" s="328"/>
      <c r="MH694" s="328"/>
      <c r="MI694" s="328"/>
      <c r="MJ694" s="328"/>
      <c r="MK694" s="328"/>
      <c r="ML694" s="328"/>
      <c r="MM694" s="328"/>
      <c r="MN694" s="328"/>
      <c r="MO694" s="328"/>
      <c r="MP694" s="328"/>
      <c r="MQ694" s="328"/>
      <c r="MR694" s="328"/>
      <c r="MS694" s="328"/>
      <c r="MT694" s="328"/>
      <c r="MU694" s="328"/>
      <c r="MV694" s="328"/>
      <c r="MW694" s="328"/>
      <c r="MX694" s="328"/>
      <c r="MY694" s="328"/>
      <c r="MZ694" s="328"/>
      <c r="NA694" s="328"/>
      <c r="NB694" s="328"/>
      <c r="NC694" s="328"/>
      <c r="ND694" s="328"/>
      <c r="NE694" s="328"/>
      <c r="NF694" s="328"/>
      <c r="NG694" s="328"/>
      <c r="NH694" s="328"/>
      <c r="NI694" s="328"/>
      <c r="NJ694" s="328"/>
      <c r="NK694" s="328"/>
      <c r="NL694" s="328"/>
      <c r="NM694" s="328"/>
      <c r="NN694" s="328"/>
      <c r="NO694" s="328"/>
      <c r="NP694" s="328"/>
      <c r="NQ694" s="328"/>
      <c r="NR694" s="328"/>
      <c r="NS694" s="328"/>
      <c r="NT694" s="328"/>
      <c r="NU694" s="328"/>
      <c r="NV694" s="328"/>
      <c r="NW694" s="328"/>
      <c r="NX694" s="328"/>
      <c r="NY694" s="328"/>
      <c r="NZ694" s="328"/>
      <c r="OA694" s="328"/>
      <c r="OB694" s="328"/>
      <c r="OC694" s="328"/>
      <c r="OD694" s="328"/>
      <c r="OE694" s="328"/>
      <c r="OF694" s="328"/>
      <c r="OG694" s="328"/>
      <c r="OH694" s="328"/>
      <c r="OI694" s="328"/>
      <c r="OJ694" s="328"/>
      <c r="OK694" s="328"/>
      <c r="OL694" s="328"/>
      <c r="OM694" s="328"/>
      <c r="ON694" s="328"/>
      <c r="OO694" s="328"/>
      <c r="OP694" s="328"/>
      <c r="OQ694" s="328"/>
      <c r="OR694" s="328"/>
      <c r="OS694" s="328"/>
      <c r="OT694" s="328"/>
      <c r="OU694" s="328"/>
      <c r="OV694" s="328"/>
      <c r="OW694" s="328"/>
      <c r="OX694" s="328"/>
      <c r="OY694" s="328"/>
      <c r="OZ694" s="328"/>
      <c r="PA694" s="328"/>
      <c r="PB694" s="328"/>
      <c r="PC694" s="328"/>
      <c r="PD694" s="328"/>
      <c r="PE694" s="328"/>
      <c r="PF694" s="328"/>
      <c r="PG694" s="328"/>
      <c r="PH694" s="328"/>
      <c r="PI694" s="328"/>
      <c r="PJ694" s="328"/>
      <c r="PK694" s="328"/>
      <c r="PL694" s="328"/>
      <c r="PM694" s="328"/>
      <c r="PN694" s="328"/>
      <c r="PO694" s="328"/>
      <c r="PP694" s="328"/>
      <c r="PQ694" s="328"/>
      <c r="PR694" s="328"/>
      <c r="PS694" s="328"/>
      <c r="PT694" s="328"/>
      <c r="PU694" s="328"/>
      <c r="PV694" s="328"/>
      <c r="PW694" s="328"/>
      <c r="PX694" s="328"/>
      <c r="PY694" s="328"/>
      <c r="PZ694" s="328"/>
      <c r="QA694" s="328"/>
      <c r="QB694" s="328"/>
      <c r="QC694" s="328"/>
      <c r="QD694" s="328"/>
      <c r="QE694" s="328"/>
      <c r="QF694" s="328"/>
      <c r="QG694" s="328"/>
      <c r="QH694" s="328"/>
      <c r="QI694" s="328"/>
      <c r="QJ694" s="328"/>
      <c r="QK694" s="328"/>
      <c r="QL694" s="328"/>
      <c r="QM694" s="328"/>
      <c r="QN694" s="328"/>
      <c r="QO694" s="328"/>
      <c r="QP694" s="328"/>
      <c r="QQ694" s="328"/>
      <c r="QR694" s="328"/>
      <c r="QS694" s="328"/>
      <c r="QT694" s="328"/>
      <c r="QU694" s="328"/>
      <c r="QV694" s="328"/>
      <c r="QW694" s="328"/>
      <c r="QX694" s="328"/>
      <c r="QY694" s="328"/>
      <c r="QZ694" s="328"/>
      <c r="RA694" s="328"/>
      <c r="RB694" s="328"/>
      <c r="RC694" s="328"/>
      <c r="RD694" s="328"/>
      <c r="RE694" s="328"/>
      <c r="RF694" s="328"/>
      <c r="RG694" s="328"/>
      <c r="RH694" s="328"/>
      <c r="RI694" s="328"/>
      <c r="RJ694" s="328"/>
      <c r="RK694" s="328"/>
      <c r="RL694" s="328"/>
      <c r="RM694" s="328"/>
      <c r="RN694" s="328"/>
      <c r="RO694" s="328"/>
      <c r="RP694" s="328"/>
      <c r="RQ694" s="328"/>
      <c r="RR694" s="328"/>
      <c r="RS694" s="328"/>
      <c r="RT694" s="328"/>
      <c r="RU694" s="328"/>
      <c r="RV694" s="328"/>
      <c r="RW694" s="328"/>
      <c r="RX694" s="328"/>
      <c r="RY694" s="328"/>
      <c r="RZ694" s="328"/>
      <c r="SA694" s="328"/>
      <c r="SB694" s="328"/>
      <c r="SC694" s="328"/>
      <c r="SD694" s="328"/>
      <c r="SE694" s="328"/>
      <c r="SF694" s="328"/>
      <c r="SG694" s="328"/>
      <c r="SH694" s="328"/>
      <c r="SI694" s="328"/>
      <c r="SJ694" s="328"/>
      <c r="SK694" s="328"/>
      <c r="SL694" s="328"/>
      <c r="SM694" s="328"/>
      <c r="SN694" s="328"/>
      <c r="SO694" s="328"/>
      <c r="SP694" s="328"/>
      <c r="SQ694" s="328"/>
      <c r="SR694" s="328"/>
      <c r="SS694" s="328"/>
      <c r="ST694" s="328"/>
      <c r="SU694" s="328"/>
      <c r="SV694" s="328"/>
      <c r="SW694" s="328"/>
      <c r="SX694" s="328"/>
      <c r="SY694" s="328"/>
      <c r="SZ694" s="328"/>
      <c r="TA694" s="328"/>
      <c r="TB694" s="328"/>
      <c r="TC694" s="328"/>
      <c r="TD694" s="328"/>
      <c r="TE694" s="328"/>
      <c r="TF694" s="328"/>
      <c r="TG694" s="328"/>
      <c r="TH694" s="328"/>
      <c r="TI694" s="328"/>
      <c r="TJ694" s="328"/>
      <c r="TK694" s="328"/>
      <c r="TL694" s="328"/>
      <c r="TM694" s="328"/>
      <c r="TN694" s="328"/>
      <c r="TO694" s="328"/>
      <c r="TP694" s="328"/>
      <c r="TQ694" s="328"/>
      <c r="TR694" s="328"/>
      <c r="TS694" s="328"/>
      <c r="TT694" s="328"/>
      <c r="TU694" s="328"/>
      <c r="TV694" s="328"/>
      <c r="TW694" s="328"/>
      <c r="TX694" s="328"/>
      <c r="TY694" s="328"/>
      <c r="TZ694" s="328"/>
      <c r="UA694" s="328"/>
      <c r="UB694" s="328"/>
      <c r="UC694" s="328"/>
      <c r="UD694" s="328"/>
      <c r="UE694" s="328"/>
      <c r="UF694" s="328"/>
      <c r="UG694" s="328"/>
      <c r="UH694" s="328"/>
      <c r="UI694" s="328"/>
      <c r="UJ694" s="328"/>
      <c r="UK694" s="328"/>
      <c r="UL694" s="328"/>
      <c r="UM694" s="328"/>
      <c r="UN694" s="328"/>
      <c r="UO694" s="328"/>
      <c r="UP694" s="328"/>
      <c r="UQ694" s="328"/>
      <c r="UR694" s="328"/>
      <c r="US694" s="328"/>
      <c r="UT694" s="328"/>
      <c r="UU694" s="328"/>
      <c r="UV694" s="328"/>
      <c r="UW694" s="328"/>
      <c r="UX694" s="328"/>
      <c r="UY694" s="328"/>
      <c r="UZ694" s="328"/>
      <c r="VA694" s="328"/>
      <c r="VB694" s="328"/>
      <c r="VC694" s="328"/>
      <c r="VD694" s="328"/>
      <c r="VE694" s="328"/>
      <c r="VF694" s="328"/>
      <c r="VG694" s="328"/>
      <c r="VH694" s="328"/>
      <c r="VI694" s="328"/>
      <c r="VJ694" s="328"/>
      <c r="VK694" s="328"/>
      <c r="VL694" s="328"/>
      <c r="VM694" s="328"/>
      <c r="VN694" s="328"/>
      <c r="VO694" s="328"/>
      <c r="VP694" s="328"/>
      <c r="VQ694" s="328"/>
      <c r="VR694" s="328"/>
      <c r="VS694" s="328"/>
      <c r="VT694" s="328"/>
      <c r="VU694" s="328"/>
      <c r="VV694" s="328"/>
      <c r="VW694" s="328"/>
      <c r="VX694" s="328"/>
      <c r="VY694" s="328"/>
      <c r="VZ694" s="328"/>
      <c r="WA694" s="328"/>
      <c r="WB694" s="328"/>
      <c r="WC694" s="328"/>
      <c r="WD694" s="328"/>
      <c r="WE694" s="328"/>
      <c r="WF694" s="328"/>
      <c r="WG694" s="328"/>
      <c r="WH694" s="328"/>
      <c r="WI694" s="328"/>
      <c r="WJ694" s="328"/>
      <c r="WK694" s="328"/>
      <c r="WL694" s="328"/>
      <c r="WM694" s="328"/>
      <c r="WN694" s="328"/>
      <c r="WO694" s="328"/>
      <c r="WP694" s="328"/>
      <c r="WQ694" s="328"/>
      <c r="WR694" s="328"/>
      <c r="WS694" s="328"/>
      <c r="WT694" s="328"/>
      <c r="WU694" s="328"/>
      <c r="WV694" s="328"/>
      <c r="WW694" s="328"/>
      <c r="WX694" s="328"/>
      <c r="WY694" s="328"/>
      <c r="WZ694" s="328"/>
      <c r="XA694" s="328"/>
      <c r="XB694" s="328"/>
      <c r="XC694" s="328"/>
      <c r="XD694" s="328"/>
      <c r="XE694" s="328"/>
      <c r="XF694" s="328"/>
      <c r="XG694" s="328"/>
      <c r="XH694" s="328"/>
      <c r="XI694" s="328"/>
      <c r="XJ694" s="328"/>
      <c r="XK694" s="328"/>
      <c r="XL694" s="328"/>
      <c r="XM694" s="328"/>
      <c r="XN694" s="328"/>
      <c r="XO694" s="328"/>
      <c r="XP694" s="328"/>
      <c r="XQ694" s="328"/>
      <c r="XR694" s="328"/>
      <c r="XS694" s="328"/>
      <c r="XT694" s="328"/>
      <c r="XU694" s="328"/>
      <c r="XV694" s="328"/>
      <c r="XW694" s="328"/>
      <c r="XX694" s="328"/>
      <c r="XY694" s="328"/>
      <c r="XZ694" s="328"/>
      <c r="YA694" s="328"/>
      <c r="YB694" s="328"/>
      <c r="YC694" s="328"/>
      <c r="YD694" s="328"/>
      <c r="YE694" s="328"/>
      <c r="YF694" s="328"/>
      <c r="YG694" s="328"/>
      <c r="YH694" s="328"/>
      <c r="YI694" s="328"/>
      <c r="YJ694" s="328"/>
      <c r="YK694" s="328"/>
      <c r="YL694" s="328"/>
      <c r="YM694" s="328"/>
      <c r="YN694" s="328"/>
      <c r="YO694" s="328"/>
      <c r="YP694" s="328"/>
      <c r="YQ694" s="328"/>
      <c r="YR694" s="328"/>
      <c r="YS694" s="328"/>
      <c r="YT694" s="328"/>
      <c r="YU694" s="328"/>
      <c r="YV694" s="328"/>
      <c r="YW694" s="328"/>
      <c r="YX694" s="328"/>
      <c r="YY694" s="328"/>
      <c r="YZ694" s="328"/>
      <c r="ZA694" s="328"/>
      <c r="ZB694" s="328"/>
      <c r="ZC694" s="328"/>
      <c r="ZD694" s="328"/>
      <c r="ZE694" s="328"/>
      <c r="ZF694" s="328"/>
      <c r="ZG694" s="328"/>
      <c r="ZH694" s="328"/>
      <c r="ZI694" s="328"/>
      <c r="ZJ694" s="328"/>
      <c r="ZK694" s="328"/>
      <c r="ZL694" s="328"/>
      <c r="ZM694" s="328"/>
      <c r="ZN694" s="328"/>
      <c r="ZO694" s="328"/>
      <c r="ZP694" s="328"/>
      <c r="ZQ694" s="328"/>
      <c r="ZR694" s="328"/>
      <c r="ZS694" s="328"/>
      <c r="ZT694" s="328"/>
      <c r="ZU694" s="328"/>
      <c r="ZV694" s="328"/>
      <c r="ZW694" s="328"/>
      <c r="ZX694" s="328"/>
      <c r="ZY694" s="328"/>
      <c r="ZZ694" s="328"/>
      <c r="AAA694" s="328"/>
      <c r="AAB694" s="328"/>
      <c r="AAC694" s="328"/>
      <c r="AAD694" s="328"/>
      <c r="AAE694" s="328"/>
      <c r="AAF694" s="328"/>
      <c r="AAG694" s="328"/>
      <c r="AAH694" s="328"/>
      <c r="AAI694" s="328"/>
      <c r="AAJ694" s="328"/>
      <c r="AAK694" s="328"/>
      <c r="AAL694" s="328"/>
      <c r="AAM694" s="328"/>
      <c r="AAN694" s="328"/>
      <c r="AAO694" s="328"/>
      <c r="AAP694" s="328"/>
      <c r="AAQ694" s="328"/>
      <c r="AAR694" s="328"/>
      <c r="AAS694" s="328"/>
      <c r="AAT694" s="328"/>
      <c r="AAU694" s="328"/>
      <c r="AAV694" s="328"/>
      <c r="AAW694" s="328"/>
      <c r="AAX694" s="328"/>
      <c r="AAY694" s="328"/>
      <c r="AAZ694" s="328"/>
      <c r="ABA694" s="328"/>
      <c r="ABB694" s="328"/>
      <c r="ABC694" s="328"/>
      <c r="ABD694" s="328"/>
      <c r="ABE694" s="328"/>
      <c r="ABF694" s="328"/>
      <c r="ABG694" s="328"/>
      <c r="ABH694" s="328"/>
    </row>
    <row r="695" spans="1:736" s="290" customFormat="1" ht="45.75" customHeight="1">
      <c r="A695" s="589">
        <f>1+A694</f>
        <v>693</v>
      </c>
      <c r="B695" s="403" t="s">
        <v>6951</v>
      </c>
      <c r="C695" s="156" t="s">
        <v>6952</v>
      </c>
      <c r="D695" s="156" t="s">
        <v>108</v>
      </c>
      <c r="E695" s="156">
        <v>45533</v>
      </c>
      <c r="F695" s="156">
        <v>45535</v>
      </c>
      <c r="G695" s="156">
        <v>45646</v>
      </c>
      <c r="H695" s="156" t="s">
        <v>416</v>
      </c>
      <c r="I695" s="156" t="s">
        <v>5874</v>
      </c>
      <c r="J695" s="301" t="s">
        <v>6953</v>
      </c>
      <c r="K695" s="251">
        <v>1022446712</v>
      </c>
      <c r="L695" s="156">
        <v>1</v>
      </c>
      <c r="M695" s="156" t="s">
        <v>844</v>
      </c>
      <c r="N695" s="156" t="s">
        <v>98</v>
      </c>
      <c r="O695" s="156" t="s">
        <v>99</v>
      </c>
      <c r="P695" s="156" t="s">
        <v>6954</v>
      </c>
      <c r="Q695" s="156" t="s">
        <v>6955</v>
      </c>
      <c r="R695" s="143">
        <f>+G695-F695</f>
        <v>111</v>
      </c>
      <c r="S695" s="134" t="s">
        <v>6881</v>
      </c>
      <c r="T695" s="253">
        <v>18333333</v>
      </c>
      <c r="U695" s="156" t="s">
        <v>6956</v>
      </c>
      <c r="V695" s="253">
        <f>+T695</f>
        <v>18333333</v>
      </c>
      <c r="W695" s="156">
        <v>45534</v>
      </c>
      <c r="X695" s="156" t="s">
        <v>6957</v>
      </c>
      <c r="Y695" s="317">
        <f>+Z695+AA695+AB695</f>
        <v>18333333</v>
      </c>
      <c r="Z695" s="156">
        <v>0</v>
      </c>
      <c r="AA695" s="156">
        <v>0</v>
      </c>
      <c r="AB695" s="156">
        <f>+AC695+AD695+AE695+AF695+AG695+AH695+AI695+AJ695</f>
        <v>18333333</v>
      </c>
      <c r="AC695" s="156">
        <v>0</v>
      </c>
      <c r="AD695" s="156">
        <v>18333333</v>
      </c>
      <c r="AE695" s="156">
        <v>0</v>
      </c>
      <c r="AF695" s="156">
        <v>0</v>
      </c>
      <c r="AG695" s="156">
        <v>0</v>
      </c>
      <c r="AH695" s="156">
        <v>0</v>
      </c>
      <c r="AI695" s="156">
        <v>0</v>
      </c>
      <c r="AJ695" s="156">
        <v>0</v>
      </c>
      <c r="AK695" s="156" t="s">
        <v>104</v>
      </c>
      <c r="AL695" s="103" t="s">
        <v>6958</v>
      </c>
      <c r="AM695" s="156" t="s">
        <v>6893</v>
      </c>
      <c r="AN695" s="156">
        <v>52046820</v>
      </c>
      <c r="AO695" s="156" t="s">
        <v>114</v>
      </c>
      <c r="AP695" s="156" t="s">
        <v>114</v>
      </c>
      <c r="AQ695" s="156" t="s">
        <v>114</v>
      </c>
      <c r="AR695" s="156" t="s">
        <v>114</v>
      </c>
      <c r="AS695" s="156" t="s">
        <v>109</v>
      </c>
      <c r="AT695" s="156" t="s">
        <v>109</v>
      </c>
      <c r="AU695" s="156" t="s">
        <v>392</v>
      </c>
      <c r="AV695" s="156"/>
      <c r="AW695" s="156"/>
      <c r="AX695" s="156" t="s">
        <v>109</v>
      </c>
      <c r="AY695" s="156" t="s">
        <v>108</v>
      </c>
      <c r="AZ695" s="156"/>
      <c r="BA695" s="156"/>
      <c r="BB695" s="156"/>
      <c r="BC695" s="156"/>
      <c r="BD695" s="156"/>
      <c r="BE695" s="156"/>
      <c r="BF695" s="156"/>
      <c r="BG695" s="156"/>
      <c r="BH695" s="153">
        <f>T695+BB695</f>
        <v>18333333</v>
      </c>
      <c r="BI695" s="349" t="s">
        <v>113</v>
      </c>
      <c r="BJ695" s="240"/>
      <c r="BK695" s="240" t="s">
        <v>114</v>
      </c>
      <c r="BL695" s="240"/>
      <c r="BM695" s="437"/>
      <c r="BN695" s="156" t="s">
        <v>161</v>
      </c>
      <c r="BO695" s="156">
        <v>24</v>
      </c>
      <c r="BP695" s="156">
        <v>36477</v>
      </c>
      <c r="BQ695" s="156" t="s">
        <v>108</v>
      </c>
      <c r="BR695" s="156" t="s">
        <v>114</v>
      </c>
      <c r="BS695" s="156" t="s">
        <v>114</v>
      </c>
      <c r="BT695" s="156" t="s">
        <v>114</v>
      </c>
      <c r="BU695" s="156" t="s">
        <v>6959</v>
      </c>
      <c r="BV695" s="156">
        <v>3138221333</v>
      </c>
      <c r="BW695" s="156" t="s">
        <v>6960</v>
      </c>
      <c r="BX695" s="156" t="s">
        <v>139</v>
      </c>
      <c r="BY695" s="156" t="s">
        <v>119</v>
      </c>
      <c r="BZ695" s="156" t="s">
        <v>6961</v>
      </c>
      <c r="CA695" s="157" t="s">
        <v>109</v>
      </c>
      <c r="CB695" s="157" t="s">
        <v>578</v>
      </c>
      <c r="CC695" s="157" t="s">
        <v>109</v>
      </c>
      <c r="CD695" s="152" t="s">
        <v>109</v>
      </c>
      <c r="CE695" s="156"/>
      <c r="CF695" s="156"/>
      <c r="CG695" s="156"/>
      <c r="CH695" s="156"/>
      <c r="CI695" s="156"/>
      <c r="CJ695" s="156"/>
      <c r="CK695" s="156"/>
      <c r="CL695" s="156"/>
      <c r="CM695" s="157" t="s">
        <v>109</v>
      </c>
      <c r="CN695" s="156"/>
      <c r="CO695" s="297"/>
      <c r="CP695" s="297"/>
      <c r="CQ695" s="297"/>
      <c r="CR695" s="297"/>
      <c r="CS695" s="50"/>
      <c r="CT695" s="50"/>
      <c r="CU695" s="50"/>
      <c r="CV695" s="50"/>
      <c r="CW695" s="50"/>
      <c r="CX695" s="50"/>
      <c r="CY695" s="50"/>
      <c r="CZ695" s="50"/>
      <c r="DA695" s="50"/>
      <c r="DB695" s="50"/>
      <c r="DC695" s="50"/>
      <c r="DD695" s="50"/>
      <c r="DE695" s="50"/>
      <c r="DF695" s="50"/>
      <c r="DG695" s="50"/>
      <c r="DH695" s="50"/>
      <c r="DI695" s="50"/>
      <c r="DJ695" s="50"/>
      <c r="DK695" s="50"/>
      <c r="DL695" s="50"/>
      <c r="DM695" s="50"/>
      <c r="DN695" s="50"/>
      <c r="DO695" s="50"/>
      <c r="DP695" s="50"/>
      <c r="DQ695" s="50"/>
      <c r="DR695" s="50"/>
      <c r="DS695" s="50"/>
      <c r="DT695" s="50"/>
      <c r="DU695" s="50"/>
      <c r="DV695" s="50"/>
      <c r="DW695" s="50"/>
      <c r="DX695" s="50"/>
      <c r="DY695" s="50"/>
      <c r="DZ695" s="50"/>
      <c r="EA695" s="50"/>
      <c r="EB695" s="50"/>
      <c r="EC695" s="50"/>
      <c r="ED695" s="50"/>
      <c r="EE695" s="50"/>
      <c r="EF695" s="50"/>
      <c r="EG695" s="50"/>
      <c r="EH695" s="50"/>
      <c r="EI695" s="50"/>
      <c r="EJ695" s="50"/>
      <c r="EK695" s="50"/>
      <c r="EL695" s="50"/>
      <c r="EM695" s="50"/>
      <c r="EN695" s="50"/>
      <c r="EO695" s="50"/>
      <c r="EP695" s="50"/>
      <c r="EQ695" s="50"/>
      <c r="ER695" s="50"/>
      <c r="ES695" s="50"/>
      <c r="ET695" s="50"/>
      <c r="EU695" s="50"/>
      <c r="EV695" s="50"/>
      <c r="EW695" s="50"/>
      <c r="EX695" s="50"/>
      <c r="EY695" s="50"/>
      <c r="EZ695" s="50"/>
      <c r="FA695" s="50"/>
      <c r="FB695" s="50"/>
      <c r="FC695" s="50"/>
      <c r="FD695" s="50"/>
      <c r="FE695" s="50"/>
      <c r="FF695" s="50"/>
      <c r="FG695" s="50"/>
      <c r="FH695" s="50"/>
      <c r="FI695" s="50"/>
      <c r="FJ695" s="50"/>
      <c r="FK695" s="50"/>
      <c r="FL695" s="50"/>
      <c r="FM695" s="50"/>
      <c r="FN695" s="50"/>
      <c r="FO695" s="50"/>
      <c r="FP695" s="50"/>
      <c r="FQ695" s="50"/>
      <c r="FR695" s="50"/>
      <c r="FS695" s="50"/>
      <c r="FT695" s="50"/>
      <c r="FU695" s="50"/>
      <c r="FV695" s="50"/>
      <c r="FW695" s="50"/>
      <c r="FX695" s="50"/>
      <c r="FY695" s="50"/>
      <c r="FZ695" s="50"/>
      <c r="GA695" s="50"/>
      <c r="GB695" s="50"/>
      <c r="GC695" s="50"/>
      <c r="GD695" s="50"/>
      <c r="GE695" s="50"/>
      <c r="GF695" s="50"/>
      <c r="GG695" s="50"/>
      <c r="GH695" s="50"/>
      <c r="GI695" s="50"/>
      <c r="GJ695" s="50"/>
      <c r="GK695" s="50"/>
      <c r="GL695" s="50"/>
      <c r="GM695" s="50"/>
      <c r="GN695" s="50"/>
      <c r="GO695" s="50"/>
      <c r="GP695" s="50"/>
      <c r="GQ695" s="50"/>
      <c r="GR695" s="50"/>
      <c r="GS695" s="50"/>
      <c r="GT695" s="50"/>
      <c r="GU695" s="50"/>
      <c r="GV695" s="16"/>
      <c r="GW695" s="16"/>
      <c r="GX695" s="16"/>
      <c r="GY695" s="16"/>
      <c r="GZ695" s="16"/>
      <c r="HA695" s="16"/>
      <c r="HB695" s="16"/>
      <c r="HC695" s="16"/>
      <c r="HD695" s="16"/>
      <c r="HE695" s="16"/>
      <c r="HF695" s="16"/>
      <c r="HG695" s="16"/>
      <c r="HH695" s="16"/>
      <c r="HI695" s="16"/>
      <c r="HJ695" s="16"/>
      <c r="HK695" s="16"/>
      <c r="HL695" s="16"/>
      <c r="HM695" s="16"/>
      <c r="HN695" s="16"/>
      <c r="HO695" s="16"/>
      <c r="HP695" s="16"/>
      <c r="HQ695" s="16"/>
      <c r="HR695" s="16"/>
      <c r="HS695" s="16"/>
      <c r="HT695" s="16"/>
      <c r="HU695" s="16"/>
      <c r="HV695" s="16"/>
      <c r="HW695" s="16"/>
      <c r="HX695" s="16"/>
      <c r="HY695" s="16"/>
      <c r="HZ695" s="16"/>
      <c r="IA695" s="16"/>
      <c r="IB695" s="16"/>
      <c r="IC695" s="16"/>
      <c r="ID695" s="16"/>
      <c r="IE695" s="16"/>
      <c r="IF695" s="16"/>
      <c r="IG695" s="16"/>
      <c r="IH695" s="16"/>
      <c r="II695" s="16"/>
      <c r="IJ695" s="16"/>
      <c r="IK695" s="16"/>
      <c r="IL695" s="16"/>
      <c r="IM695" s="16"/>
      <c r="IN695" s="16"/>
      <c r="IO695" s="16"/>
      <c r="IP695" s="16"/>
      <c r="IQ695" s="16"/>
      <c r="IR695" s="16"/>
      <c r="IS695" s="16"/>
      <c r="IT695" s="16"/>
      <c r="IU695" s="16"/>
      <c r="IV695" s="16"/>
      <c r="IW695" s="16"/>
      <c r="IX695" s="16"/>
      <c r="IY695" s="16"/>
      <c r="IZ695" s="16"/>
      <c r="JA695" s="16"/>
      <c r="JB695" s="16"/>
      <c r="JC695" s="16"/>
      <c r="JD695" s="16"/>
      <c r="JE695" s="16"/>
      <c r="JF695" s="16"/>
      <c r="JG695" s="16"/>
      <c r="JH695" s="16"/>
      <c r="JI695" s="16"/>
      <c r="JJ695" s="16"/>
      <c r="JK695" s="16"/>
      <c r="JL695" s="16"/>
      <c r="JM695" s="16"/>
      <c r="JN695" s="16"/>
      <c r="JO695" s="16"/>
      <c r="JP695" s="16"/>
      <c r="JQ695" s="16"/>
      <c r="JR695" s="16"/>
      <c r="JS695" s="16"/>
      <c r="JT695" s="16"/>
      <c r="JU695" s="16"/>
      <c r="JV695" s="16"/>
      <c r="JW695" s="16"/>
      <c r="JX695" s="16"/>
      <c r="JY695" s="16"/>
      <c r="JZ695" s="16"/>
      <c r="KA695" s="16"/>
      <c r="KB695" s="16"/>
      <c r="KC695" s="16"/>
      <c r="KD695" s="16"/>
      <c r="KE695" s="16"/>
      <c r="KF695" s="16"/>
      <c r="KG695" s="16"/>
      <c r="KH695" s="16"/>
      <c r="KI695" s="16"/>
      <c r="KJ695" s="16"/>
      <c r="KK695" s="16"/>
      <c r="KL695" s="16"/>
      <c r="KM695" s="16"/>
      <c r="KN695" s="16"/>
      <c r="KO695" s="16"/>
      <c r="KP695" s="16"/>
      <c r="KQ695" s="16"/>
      <c r="KR695" s="16"/>
      <c r="KS695" s="16"/>
      <c r="KT695" s="16"/>
      <c r="KU695" s="16"/>
      <c r="KV695" s="16"/>
      <c r="KW695" s="16"/>
      <c r="KX695" s="16"/>
      <c r="KY695" s="16"/>
      <c r="KZ695" s="16"/>
      <c r="LA695" s="16"/>
      <c r="LB695" s="16"/>
      <c r="LC695" s="16"/>
      <c r="LD695" s="16"/>
      <c r="LE695" s="16"/>
      <c r="LF695" s="16"/>
      <c r="LG695" s="16"/>
      <c r="LH695" s="16"/>
      <c r="LI695" s="16"/>
      <c r="LJ695" s="16"/>
      <c r="LK695" s="16"/>
      <c r="LL695" s="16"/>
      <c r="LM695" s="16"/>
      <c r="LN695" s="16"/>
      <c r="LO695" s="16"/>
      <c r="LP695" s="16"/>
      <c r="LQ695" s="16"/>
      <c r="LR695" s="16"/>
      <c r="LS695" s="16"/>
      <c r="LT695" s="16"/>
      <c r="LU695" s="16"/>
      <c r="LV695" s="16"/>
      <c r="LW695" s="16"/>
      <c r="LX695" s="16"/>
      <c r="LY695" s="16"/>
      <c r="LZ695" s="16"/>
      <c r="MA695" s="16"/>
      <c r="MB695" s="16"/>
      <c r="MC695" s="16"/>
      <c r="MD695" s="16"/>
      <c r="ME695" s="16"/>
      <c r="MF695" s="16"/>
      <c r="MG695" s="16"/>
      <c r="MH695" s="16"/>
      <c r="MI695" s="16"/>
      <c r="MJ695" s="16"/>
      <c r="MK695" s="16"/>
      <c r="ML695" s="16"/>
      <c r="MM695" s="16"/>
      <c r="MN695" s="16"/>
      <c r="MO695" s="16"/>
      <c r="MP695" s="16"/>
      <c r="MQ695" s="16"/>
      <c r="MR695" s="16"/>
      <c r="MS695" s="16"/>
      <c r="MT695" s="16"/>
      <c r="MU695" s="16"/>
      <c r="MV695" s="16"/>
      <c r="MW695" s="16"/>
      <c r="MX695" s="16"/>
      <c r="MY695" s="16"/>
      <c r="MZ695" s="16"/>
      <c r="NA695" s="16"/>
      <c r="NB695" s="16"/>
      <c r="NC695" s="16"/>
      <c r="ND695" s="16"/>
      <c r="NE695" s="16"/>
      <c r="NF695" s="16"/>
      <c r="NG695" s="16"/>
      <c r="NH695" s="16"/>
      <c r="NI695" s="16"/>
      <c r="NJ695" s="16"/>
      <c r="NK695" s="16"/>
      <c r="NL695" s="16"/>
      <c r="NM695" s="16"/>
      <c r="NN695" s="16"/>
      <c r="NO695" s="16"/>
      <c r="NP695" s="16"/>
      <c r="NQ695" s="16"/>
      <c r="NR695" s="16"/>
      <c r="NS695" s="16"/>
      <c r="NT695" s="16"/>
      <c r="NU695" s="16"/>
      <c r="NV695" s="16"/>
      <c r="NW695" s="16"/>
      <c r="NX695" s="16"/>
      <c r="NY695" s="16"/>
      <c r="NZ695" s="16"/>
      <c r="OA695" s="16"/>
      <c r="OB695" s="16"/>
      <c r="OC695" s="16"/>
      <c r="OD695" s="16"/>
      <c r="OE695" s="16"/>
      <c r="OF695" s="16"/>
      <c r="OG695" s="16"/>
      <c r="OH695" s="16"/>
      <c r="OI695" s="16"/>
      <c r="OJ695" s="16"/>
      <c r="OK695" s="16"/>
      <c r="OL695" s="16"/>
      <c r="OM695" s="16"/>
      <c r="ON695" s="16"/>
      <c r="OO695" s="16"/>
      <c r="OP695" s="16"/>
      <c r="OQ695" s="16"/>
      <c r="OR695" s="16"/>
      <c r="OS695" s="16"/>
      <c r="OT695" s="16"/>
      <c r="OU695" s="16"/>
      <c r="OV695" s="16"/>
      <c r="OW695" s="16"/>
      <c r="OX695" s="16"/>
      <c r="OY695" s="16"/>
      <c r="OZ695" s="16"/>
      <c r="PA695" s="16"/>
      <c r="PB695" s="16"/>
      <c r="PC695" s="16"/>
      <c r="PD695" s="16"/>
      <c r="PE695" s="16"/>
      <c r="PF695" s="16"/>
      <c r="PG695" s="16"/>
      <c r="PH695" s="16"/>
      <c r="PI695" s="16"/>
      <c r="PJ695" s="16"/>
      <c r="PK695" s="16"/>
      <c r="PL695" s="16"/>
      <c r="PM695" s="16"/>
      <c r="PN695" s="16"/>
      <c r="PO695" s="16"/>
      <c r="PP695" s="16"/>
      <c r="PQ695" s="16"/>
      <c r="PR695" s="16"/>
      <c r="PS695" s="16"/>
      <c r="PT695" s="16"/>
      <c r="PU695" s="16"/>
      <c r="PV695" s="16"/>
      <c r="PW695" s="16"/>
      <c r="PX695" s="16"/>
      <c r="PY695" s="16"/>
      <c r="PZ695" s="16"/>
      <c r="QA695" s="16"/>
      <c r="QB695" s="16"/>
      <c r="QC695" s="16"/>
      <c r="QD695" s="16"/>
      <c r="QE695" s="16"/>
      <c r="QF695" s="16"/>
      <c r="QG695" s="16"/>
      <c r="QH695" s="16"/>
      <c r="QI695" s="16"/>
      <c r="QJ695" s="16"/>
      <c r="QK695" s="16"/>
      <c r="QL695" s="16"/>
      <c r="QM695" s="16"/>
      <c r="QN695" s="16"/>
      <c r="QO695" s="16"/>
      <c r="QP695" s="16"/>
      <c r="QQ695" s="16"/>
      <c r="QR695" s="16"/>
      <c r="QS695" s="16"/>
      <c r="QT695" s="16"/>
      <c r="QU695" s="16"/>
      <c r="QV695" s="16"/>
      <c r="QW695" s="16"/>
      <c r="QX695" s="16"/>
      <c r="QY695" s="16"/>
      <c r="QZ695" s="16"/>
      <c r="RA695" s="16"/>
      <c r="RB695" s="16"/>
      <c r="RC695" s="16"/>
      <c r="RD695" s="16"/>
      <c r="RE695" s="16"/>
      <c r="RF695" s="16"/>
      <c r="RG695" s="16"/>
      <c r="RH695" s="16"/>
      <c r="RI695" s="16"/>
      <c r="RJ695" s="16"/>
      <c r="RK695" s="16"/>
      <c r="RL695" s="16"/>
      <c r="RM695" s="16"/>
      <c r="RN695" s="16"/>
      <c r="RO695" s="16"/>
      <c r="RP695" s="16"/>
      <c r="RQ695" s="16"/>
      <c r="RR695" s="16"/>
      <c r="RS695" s="16"/>
      <c r="RT695" s="16"/>
      <c r="RU695" s="16"/>
      <c r="RV695" s="16"/>
      <c r="RW695" s="16"/>
      <c r="RX695" s="16"/>
      <c r="RY695" s="16"/>
      <c r="RZ695" s="16"/>
      <c r="SA695" s="16"/>
      <c r="SB695" s="16"/>
      <c r="SC695" s="16"/>
      <c r="SD695" s="16"/>
      <c r="SE695" s="16"/>
      <c r="SF695" s="16"/>
      <c r="SG695" s="16"/>
      <c r="SH695" s="16"/>
      <c r="SI695" s="16"/>
      <c r="SJ695" s="16"/>
      <c r="SK695" s="16"/>
      <c r="SL695" s="16"/>
      <c r="SM695" s="16"/>
      <c r="SN695" s="16"/>
      <c r="SO695" s="16"/>
      <c r="SP695" s="16"/>
      <c r="SQ695" s="16"/>
      <c r="SR695" s="16"/>
      <c r="SS695" s="16"/>
      <c r="ST695" s="16"/>
      <c r="SU695" s="16"/>
      <c r="SV695" s="16"/>
      <c r="SW695" s="16"/>
      <c r="SX695" s="16"/>
      <c r="SY695" s="16"/>
      <c r="SZ695" s="16"/>
      <c r="TA695" s="16"/>
      <c r="TB695" s="16"/>
      <c r="TC695" s="16"/>
      <c r="TD695" s="16"/>
      <c r="TE695" s="16"/>
      <c r="TF695" s="16"/>
      <c r="TG695" s="16"/>
      <c r="TH695" s="16"/>
      <c r="TI695" s="16"/>
      <c r="TJ695" s="16"/>
      <c r="TK695" s="16"/>
      <c r="TL695" s="16"/>
      <c r="TM695" s="16"/>
      <c r="TN695" s="16"/>
      <c r="TO695" s="16"/>
      <c r="TP695" s="16"/>
      <c r="TQ695" s="16"/>
      <c r="TR695" s="16"/>
      <c r="TS695" s="16"/>
      <c r="TT695" s="16"/>
      <c r="TU695" s="16"/>
      <c r="TV695" s="16"/>
      <c r="TW695" s="16"/>
      <c r="TX695" s="16"/>
      <c r="TY695" s="16"/>
      <c r="TZ695" s="16"/>
      <c r="UA695" s="16"/>
      <c r="UB695" s="16"/>
      <c r="UC695" s="16"/>
      <c r="UD695" s="16"/>
      <c r="UE695" s="16"/>
      <c r="UF695" s="16"/>
      <c r="UG695" s="16"/>
      <c r="UH695" s="16"/>
      <c r="UI695" s="16"/>
      <c r="UJ695" s="16"/>
      <c r="UK695" s="16"/>
      <c r="UL695" s="16"/>
      <c r="UM695" s="16"/>
      <c r="UN695" s="16"/>
      <c r="UO695" s="16"/>
      <c r="UP695" s="16"/>
      <c r="UQ695" s="16"/>
      <c r="UR695" s="16"/>
      <c r="US695" s="16"/>
      <c r="UT695" s="16"/>
      <c r="UU695" s="16"/>
      <c r="UV695" s="16"/>
      <c r="UW695" s="16"/>
      <c r="UX695" s="16"/>
      <c r="UY695" s="16"/>
      <c r="UZ695" s="16"/>
      <c r="VA695" s="16"/>
      <c r="VB695" s="16"/>
      <c r="VC695" s="16"/>
      <c r="VD695" s="16"/>
      <c r="VE695" s="16"/>
      <c r="VF695" s="16"/>
      <c r="VG695" s="16"/>
      <c r="VH695" s="16"/>
      <c r="VI695" s="16"/>
      <c r="VJ695" s="16"/>
      <c r="VK695" s="16"/>
      <c r="VL695" s="16"/>
      <c r="VM695" s="16"/>
      <c r="VN695" s="16"/>
      <c r="VO695" s="16"/>
      <c r="VP695" s="16"/>
      <c r="VQ695" s="16"/>
      <c r="VR695" s="16"/>
      <c r="VS695" s="16"/>
      <c r="VT695" s="16"/>
      <c r="VU695" s="16"/>
      <c r="VV695" s="16"/>
      <c r="VW695" s="16"/>
      <c r="VX695" s="16"/>
      <c r="VY695" s="16"/>
      <c r="VZ695" s="16"/>
      <c r="WA695" s="16"/>
      <c r="WB695" s="16"/>
      <c r="WC695" s="16"/>
      <c r="WD695" s="16"/>
      <c r="WE695" s="16"/>
      <c r="WF695" s="16"/>
      <c r="WG695" s="16"/>
      <c r="WH695" s="16"/>
      <c r="WI695" s="16"/>
      <c r="WJ695" s="16"/>
      <c r="WK695" s="16"/>
      <c r="WL695" s="16"/>
      <c r="WM695" s="16"/>
      <c r="WN695" s="16"/>
      <c r="WO695" s="16"/>
      <c r="WP695" s="16"/>
      <c r="WQ695" s="16"/>
      <c r="WR695" s="16"/>
      <c r="WS695" s="16"/>
      <c r="WT695" s="16"/>
      <c r="WU695" s="16"/>
      <c r="WV695" s="16"/>
      <c r="WW695" s="16"/>
      <c r="WX695" s="16"/>
      <c r="WY695" s="16"/>
      <c r="WZ695" s="16"/>
      <c r="XA695" s="16"/>
      <c r="XB695" s="16"/>
      <c r="XC695" s="16"/>
      <c r="XD695" s="16"/>
      <c r="XE695" s="16"/>
      <c r="XF695" s="16"/>
      <c r="XG695" s="16"/>
      <c r="XH695" s="16"/>
      <c r="XI695" s="16"/>
      <c r="XJ695" s="16"/>
      <c r="XK695" s="16"/>
      <c r="XL695" s="16"/>
      <c r="XM695" s="16"/>
      <c r="XN695" s="16"/>
      <c r="XO695" s="16"/>
      <c r="XP695" s="16"/>
      <c r="XQ695" s="16"/>
      <c r="XR695" s="16"/>
      <c r="XS695" s="16"/>
      <c r="XT695" s="16"/>
      <c r="XU695" s="16"/>
      <c r="XV695" s="16"/>
      <c r="XW695" s="16"/>
      <c r="XX695" s="16"/>
      <c r="XY695" s="16"/>
      <c r="XZ695" s="16"/>
      <c r="YA695" s="16"/>
      <c r="YB695" s="16"/>
      <c r="YC695" s="16"/>
      <c r="YD695" s="16"/>
      <c r="YE695" s="16"/>
      <c r="YF695" s="16"/>
      <c r="YG695" s="16"/>
      <c r="YH695" s="16"/>
      <c r="YI695" s="16"/>
      <c r="YJ695" s="16"/>
      <c r="YK695" s="16"/>
      <c r="YL695" s="16"/>
      <c r="YM695" s="16"/>
      <c r="YN695" s="16"/>
      <c r="YO695" s="16"/>
      <c r="YP695" s="16"/>
      <c r="YQ695" s="16"/>
      <c r="YR695" s="16"/>
      <c r="YS695" s="16"/>
      <c r="YT695" s="16"/>
      <c r="YU695" s="16"/>
      <c r="YV695" s="16"/>
      <c r="YW695" s="16"/>
      <c r="YX695" s="16"/>
      <c r="YY695" s="16"/>
      <c r="YZ695" s="16"/>
      <c r="ZA695" s="16"/>
      <c r="ZB695" s="16"/>
      <c r="ZC695" s="16"/>
      <c r="ZD695" s="16"/>
      <c r="ZE695" s="16"/>
      <c r="ZF695" s="16"/>
      <c r="ZG695" s="16"/>
      <c r="ZH695" s="16"/>
      <c r="ZI695" s="16"/>
      <c r="ZJ695" s="16"/>
      <c r="ZK695" s="16"/>
      <c r="ZL695" s="16"/>
      <c r="ZM695" s="16"/>
      <c r="ZN695" s="16"/>
      <c r="ZO695" s="16"/>
      <c r="ZP695" s="16"/>
      <c r="ZQ695" s="16"/>
      <c r="ZR695" s="16"/>
      <c r="ZS695" s="16"/>
      <c r="ZT695" s="16"/>
      <c r="ZU695" s="16"/>
      <c r="ZV695" s="16"/>
      <c r="ZW695" s="16"/>
      <c r="ZX695" s="16"/>
      <c r="ZY695" s="16"/>
      <c r="ZZ695" s="16"/>
      <c r="AAA695" s="16"/>
      <c r="AAB695" s="16"/>
      <c r="AAC695" s="16"/>
      <c r="AAD695" s="16"/>
      <c r="AAE695" s="16"/>
      <c r="AAF695" s="16"/>
      <c r="AAG695" s="16"/>
      <c r="AAH695" s="16"/>
      <c r="AAI695" s="16"/>
      <c r="AAJ695" s="16"/>
      <c r="AAK695" s="16"/>
      <c r="AAL695" s="16"/>
      <c r="AAM695" s="16"/>
      <c r="AAN695" s="16"/>
      <c r="AAO695" s="16"/>
      <c r="AAP695" s="16"/>
      <c r="AAQ695" s="16"/>
      <c r="AAR695" s="16"/>
      <c r="AAS695" s="16"/>
      <c r="AAT695" s="16"/>
      <c r="AAU695" s="16"/>
      <c r="AAV695" s="16"/>
      <c r="AAW695" s="16"/>
      <c r="AAX695" s="16"/>
      <c r="AAY695" s="16"/>
      <c r="AAZ695" s="16"/>
      <c r="ABA695" s="16"/>
      <c r="ABB695" s="16"/>
      <c r="ABC695" s="16"/>
      <c r="ABD695" s="16"/>
      <c r="ABE695" s="16"/>
      <c r="ABF695" s="16"/>
      <c r="ABG695" s="16"/>
      <c r="ABH695" s="16"/>
    </row>
    <row r="696" spans="1:736" s="50" customFormat="1" ht="45.75" customHeight="1">
      <c r="A696" s="632">
        <f>1+A695</f>
        <v>694</v>
      </c>
      <c r="B696" s="402" t="s">
        <v>6962</v>
      </c>
      <c r="C696" s="202" t="s">
        <v>6963</v>
      </c>
      <c r="D696" s="205" t="s">
        <v>6112</v>
      </c>
      <c r="E696" s="202">
        <v>45533</v>
      </c>
      <c r="F696" s="203">
        <v>45534</v>
      </c>
      <c r="G696" s="203">
        <v>45646</v>
      </c>
      <c r="H696" s="201" t="s">
        <v>416</v>
      </c>
      <c r="I696" s="206" t="s">
        <v>5874</v>
      </c>
      <c r="J696" s="201" t="s">
        <v>6964</v>
      </c>
      <c r="K696" s="271">
        <v>1072662381</v>
      </c>
      <c r="L696" s="201">
        <v>4</v>
      </c>
      <c r="M696" s="272" t="s">
        <v>844</v>
      </c>
      <c r="N696" s="208" t="s">
        <v>98</v>
      </c>
      <c r="O696" s="218" t="s">
        <v>99</v>
      </c>
      <c r="P696" s="201" t="s">
        <v>6965</v>
      </c>
      <c r="Q696" s="201" t="s">
        <v>6730</v>
      </c>
      <c r="R696" s="210">
        <f>+G696-F696</f>
        <v>112</v>
      </c>
      <c r="S696" s="201" t="s">
        <v>6966</v>
      </c>
      <c r="T696" s="273">
        <v>20166660</v>
      </c>
      <c r="U696" s="274" t="s">
        <v>6967</v>
      </c>
      <c r="V696" s="273">
        <f>+T696</f>
        <v>20166660</v>
      </c>
      <c r="W696" s="275">
        <v>45534</v>
      </c>
      <c r="X696" s="276" t="s">
        <v>1040</v>
      </c>
      <c r="Y696" s="313">
        <f>+Z696+AA696+AB696</f>
        <v>20166660</v>
      </c>
      <c r="Z696" s="215">
        <v>0</v>
      </c>
      <c r="AA696" s="216">
        <v>0</v>
      </c>
      <c r="AB696" s="217">
        <f>+AC696+AD696+AE696+AF696+AG696+AH696+AI696+AJ696</f>
        <v>20166660</v>
      </c>
      <c r="AC696" s="216">
        <v>0</v>
      </c>
      <c r="AD696" s="216">
        <v>0</v>
      </c>
      <c r="AE696" s="216">
        <v>20166660</v>
      </c>
      <c r="AF696" s="216">
        <v>0</v>
      </c>
      <c r="AG696" s="216">
        <v>0</v>
      </c>
      <c r="AH696" s="216">
        <v>0</v>
      </c>
      <c r="AI696" s="216">
        <v>0</v>
      </c>
      <c r="AJ696" s="216">
        <v>0</v>
      </c>
      <c r="AK696" s="209" t="s">
        <v>104</v>
      </c>
      <c r="AL696" s="191" t="s">
        <v>6968</v>
      </c>
      <c r="AM696" s="201" t="s">
        <v>6969</v>
      </c>
      <c r="AN696" s="207">
        <v>71252180</v>
      </c>
      <c r="AO696" s="209" t="s">
        <v>114</v>
      </c>
      <c r="AP696" s="201" t="s">
        <v>114</v>
      </c>
      <c r="AQ696" s="277" t="s">
        <v>114</v>
      </c>
      <c r="AR696" s="209" t="s">
        <v>114</v>
      </c>
      <c r="AS696" s="201" t="s">
        <v>109</v>
      </c>
      <c r="AT696" s="209" t="s">
        <v>109</v>
      </c>
      <c r="AU696" s="209" t="s">
        <v>392</v>
      </c>
      <c r="AV696" s="201"/>
      <c r="AW696" s="201"/>
      <c r="AX696" s="201" t="s">
        <v>109</v>
      </c>
      <c r="AY696" s="201" t="s">
        <v>108</v>
      </c>
      <c r="AZ696" s="240"/>
      <c r="BA696" s="201"/>
      <c r="BB696" s="241"/>
      <c r="BC696" s="240"/>
      <c r="BD696" s="210"/>
      <c r="BE696" s="210"/>
      <c r="BF696" s="210"/>
      <c r="BG696" s="240"/>
      <c r="BH696" s="221">
        <f>T696+BB696</f>
        <v>20166660</v>
      </c>
      <c r="BI696" s="637" t="s">
        <v>259</v>
      </c>
      <c r="BJ696" s="201"/>
      <c r="BK696" s="201" t="s">
        <v>114</v>
      </c>
      <c r="BL696" s="201"/>
      <c r="BM696" s="346" t="s">
        <v>6970</v>
      </c>
      <c r="BN696" s="64" t="s">
        <v>161</v>
      </c>
      <c r="BO696" s="23">
        <v>32</v>
      </c>
      <c r="BP696" s="23">
        <v>33511</v>
      </c>
      <c r="BQ696" s="23" t="s">
        <v>108</v>
      </c>
      <c r="BR696" s="23" t="s">
        <v>114</v>
      </c>
      <c r="BS696" s="23" t="s">
        <v>114</v>
      </c>
      <c r="BT696" s="23" t="s">
        <v>114</v>
      </c>
      <c r="BU696" s="61" t="s">
        <v>6971</v>
      </c>
      <c r="BV696" s="23">
        <v>3208056631</v>
      </c>
      <c r="BW696" s="65" t="s">
        <v>6972</v>
      </c>
      <c r="BX696" s="29" t="s">
        <v>6517</v>
      </c>
      <c r="BY696" s="23" t="s">
        <v>119</v>
      </c>
      <c r="BZ696" s="66">
        <v>4372013363</v>
      </c>
      <c r="CA696" s="223" t="s">
        <v>109</v>
      </c>
      <c r="CB696" s="223" t="s">
        <v>109</v>
      </c>
      <c r="CC696" s="223" t="s">
        <v>109</v>
      </c>
      <c r="CD696" s="698" t="s">
        <v>109</v>
      </c>
      <c r="CE696" s="294"/>
      <c r="CF696" s="294"/>
      <c r="CG696" s="223"/>
      <c r="CH696" s="223"/>
      <c r="CI696" s="223"/>
      <c r="CJ696" s="223"/>
      <c r="CK696" s="223"/>
      <c r="CL696" s="223"/>
      <c r="CM696" s="223" t="s">
        <v>109</v>
      </c>
      <c r="CN696" s="223"/>
      <c r="CO696" s="297"/>
    </row>
    <row r="697" spans="1:736" s="290" customFormat="1" ht="45.75" customHeight="1">
      <c r="A697" s="589">
        <f>1+A696</f>
        <v>695</v>
      </c>
      <c r="B697" s="403" t="s">
        <v>6973</v>
      </c>
      <c r="C697" s="156" t="s">
        <v>6974</v>
      </c>
      <c r="D697" s="156" t="s">
        <v>114</v>
      </c>
      <c r="E697" s="156">
        <v>45533</v>
      </c>
      <c r="F697" s="156">
        <v>45548</v>
      </c>
      <c r="G697" s="156">
        <v>45646</v>
      </c>
      <c r="H697" s="156" t="s">
        <v>416</v>
      </c>
      <c r="I697" s="156" t="s">
        <v>180</v>
      </c>
      <c r="J697" s="301" t="s">
        <v>4805</v>
      </c>
      <c r="K697" s="251">
        <v>1072714160</v>
      </c>
      <c r="L697" s="156">
        <v>8</v>
      </c>
      <c r="M697" s="156" t="s">
        <v>844</v>
      </c>
      <c r="N697" s="156" t="s">
        <v>98</v>
      </c>
      <c r="O697" s="156" t="s">
        <v>99</v>
      </c>
      <c r="P697" s="156" t="s">
        <v>6975</v>
      </c>
      <c r="Q697" s="156" t="s">
        <v>6955</v>
      </c>
      <c r="R697" s="143">
        <f>+G697-F697</f>
        <v>98</v>
      </c>
      <c r="S697" s="134" t="s">
        <v>3093</v>
      </c>
      <c r="T697" s="253">
        <v>15400000</v>
      </c>
      <c r="U697" s="156" t="s">
        <v>6976</v>
      </c>
      <c r="V697" s="253">
        <f>+T697</f>
        <v>15400000</v>
      </c>
      <c r="W697" s="156">
        <v>45534</v>
      </c>
      <c r="X697" s="156" t="s">
        <v>1040</v>
      </c>
      <c r="Y697" s="317">
        <f>+Z697+AA697+AB697</f>
        <v>15400000</v>
      </c>
      <c r="Z697" s="156">
        <v>0</v>
      </c>
      <c r="AA697" s="156">
        <v>0</v>
      </c>
      <c r="AB697" s="156">
        <f>+AC697+AD697+AE697+AF697+AG697+AH697+AI697+AJ697</f>
        <v>15400000</v>
      </c>
      <c r="AC697" s="156">
        <v>0</v>
      </c>
      <c r="AD697" s="156">
        <v>0</v>
      </c>
      <c r="AE697" s="156">
        <v>15400000</v>
      </c>
      <c r="AF697" s="156">
        <v>0</v>
      </c>
      <c r="AG697" s="156">
        <v>0</v>
      </c>
      <c r="AH697" s="156">
        <v>0</v>
      </c>
      <c r="AI697" s="156">
        <v>0</v>
      </c>
      <c r="AJ697" s="156">
        <v>0</v>
      </c>
      <c r="AK697" s="156" t="s">
        <v>104</v>
      </c>
      <c r="AL697" s="103" t="s">
        <v>6977</v>
      </c>
      <c r="AM697" s="156" t="s">
        <v>6978</v>
      </c>
      <c r="AN697" s="156">
        <v>1072713087</v>
      </c>
      <c r="AO697" s="156" t="s">
        <v>114</v>
      </c>
      <c r="AP697" s="156" t="s">
        <v>114</v>
      </c>
      <c r="AQ697" s="156" t="s">
        <v>114</v>
      </c>
      <c r="AR697" s="156" t="s">
        <v>114</v>
      </c>
      <c r="AS697" s="156" t="s">
        <v>109</v>
      </c>
      <c r="AT697" s="156" t="s">
        <v>109</v>
      </c>
      <c r="AU697" s="156" t="s">
        <v>392</v>
      </c>
      <c r="AV697" s="156"/>
      <c r="AW697" s="156"/>
      <c r="AX697" s="156" t="s">
        <v>109</v>
      </c>
      <c r="AY697" s="156" t="s">
        <v>108</v>
      </c>
      <c r="AZ697" s="156"/>
      <c r="BA697" s="156"/>
      <c r="BB697" s="156"/>
      <c r="BC697" s="156"/>
      <c r="BD697" s="156"/>
      <c r="BE697" s="156"/>
      <c r="BF697" s="156"/>
      <c r="BG697" s="156"/>
      <c r="BH697" s="153">
        <f>T697+BB697</f>
        <v>15400000</v>
      </c>
      <c r="BI697" s="349" t="s">
        <v>113</v>
      </c>
      <c r="BJ697" s="240"/>
      <c r="BK697" s="240" t="s">
        <v>114</v>
      </c>
      <c r="BL697" s="240"/>
      <c r="BM697" s="437"/>
      <c r="BN697" s="156" t="s">
        <v>115</v>
      </c>
      <c r="BO697" s="156">
        <v>28</v>
      </c>
      <c r="BP697" s="156">
        <v>35573</v>
      </c>
      <c r="BQ697" s="156" t="s">
        <v>109</v>
      </c>
      <c r="BR697" s="156" t="s">
        <v>114</v>
      </c>
      <c r="BS697" s="156" t="s">
        <v>114</v>
      </c>
      <c r="BT697" s="156" t="s">
        <v>114</v>
      </c>
      <c r="BU697" s="156" t="s">
        <v>6979</v>
      </c>
      <c r="BV697" s="156">
        <v>3202251745</v>
      </c>
      <c r="BW697" s="156" t="s">
        <v>4812</v>
      </c>
      <c r="BX697" s="156" t="s">
        <v>4813</v>
      </c>
      <c r="BY697" s="156" t="s">
        <v>119</v>
      </c>
      <c r="BZ697" s="156">
        <v>24113120217</v>
      </c>
      <c r="CA697" s="157" t="s">
        <v>109</v>
      </c>
      <c r="CB697" s="157" t="s">
        <v>109</v>
      </c>
      <c r="CC697" s="157" t="s">
        <v>109</v>
      </c>
      <c r="CD697" s="152" t="s">
        <v>109</v>
      </c>
      <c r="CE697" s="156"/>
      <c r="CF697" s="156"/>
      <c r="CG697" s="156"/>
      <c r="CH697" s="156"/>
      <c r="CI697" s="156"/>
      <c r="CJ697" s="156"/>
      <c r="CK697" s="156"/>
      <c r="CL697" s="156"/>
      <c r="CM697" s="157" t="s">
        <v>109</v>
      </c>
      <c r="CN697" s="156"/>
      <c r="CO697" s="297"/>
      <c r="CP697" s="297"/>
      <c r="CQ697" s="297"/>
      <c r="CR697" s="297"/>
      <c r="CS697" s="50"/>
      <c r="CT697" s="50"/>
      <c r="CU697" s="50"/>
      <c r="CV697" s="50"/>
      <c r="CW697" s="50"/>
      <c r="CX697" s="50"/>
      <c r="CY697" s="50"/>
      <c r="CZ697" s="50"/>
      <c r="DA697" s="50"/>
      <c r="DB697" s="50"/>
      <c r="DC697" s="50"/>
      <c r="DD697" s="50"/>
      <c r="DE697" s="50"/>
      <c r="DF697" s="50"/>
      <c r="DG697" s="50"/>
      <c r="DH697" s="50"/>
      <c r="DI697" s="50"/>
      <c r="DJ697" s="50"/>
      <c r="DK697" s="50"/>
      <c r="DL697" s="50"/>
      <c r="DM697" s="50"/>
      <c r="DN697" s="50"/>
      <c r="DO697" s="50"/>
      <c r="DP697" s="50"/>
      <c r="DQ697" s="50"/>
      <c r="DR697" s="50"/>
      <c r="DS697" s="50"/>
      <c r="DT697" s="50"/>
      <c r="DU697" s="50"/>
      <c r="DV697" s="50"/>
      <c r="DW697" s="50"/>
      <c r="DX697" s="50"/>
      <c r="DY697" s="50"/>
      <c r="DZ697" s="50"/>
      <c r="EA697" s="50"/>
      <c r="EB697" s="50"/>
      <c r="EC697" s="50"/>
      <c r="ED697" s="50"/>
      <c r="EE697" s="50"/>
      <c r="EF697" s="50"/>
      <c r="EG697" s="50"/>
      <c r="EH697" s="50"/>
      <c r="EI697" s="50"/>
      <c r="EJ697" s="50"/>
      <c r="EK697" s="50"/>
      <c r="EL697" s="50"/>
      <c r="EM697" s="50"/>
      <c r="EN697" s="50"/>
      <c r="EO697" s="50"/>
      <c r="EP697" s="50"/>
      <c r="EQ697" s="50"/>
      <c r="ER697" s="50"/>
      <c r="ES697" s="50"/>
      <c r="ET697" s="50"/>
      <c r="EU697" s="50"/>
      <c r="EV697" s="50"/>
      <c r="EW697" s="50"/>
      <c r="EX697" s="50"/>
      <c r="EY697" s="50"/>
      <c r="EZ697" s="50"/>
      <c r="FA697" s="50"/>
      <c r="FB697" s="50"/>
      <c r="FC697" s="50"/>
      <c r="FD697" s="50"/>
      <c r="FE697" s="50"/>
      <c r="FF697" s="50"/>
      <c r="FG697" s="50"/>
      <c r="FH697" s="50"/>
      <c r="FI697" s="50"/>
      <c r="FJ697" s="50"/>
      <c r="FK697" s="50"/>
      <c r="FL697" s="50"/>
      <c r="FM697" s="50"/>
      <c r="FN697" s="50"/>
      <c r="FO697" s="50"/>
      <c r="FP697" s="50"/>
      <c r="FQ697" s="50"/>
      <c r="FR697" s="50"/>
      <c r="FS697" s="50"/>
      <c r="FT697" s="50"/>
      <c r="FU697" s="50"/>
      <c r="FV697" s="50"/>
      <c r="FW697" s="50"/>
      <c r="FX697" s="50"/>
      <c r="FY697" s="50"/>
      <c r="FZ697" s="50"/>
      <c r="GA697" s="50"/>
      <c r="GB697" s="50"/>
      <c r="GC697" s="50"/>
      <c r="GD697" s="50"/>
      <c r="GE697" s="50"/>
      <c r="GF697" s="50"/>
      <c r="GG697" s="50"/>
      <c r="GH697" s="50"/>
      <c r="GI697" s="50"/>
      <c r="GJ697" s="50"/>
      <c r="GK697" s="50"/>
      <c r="GL697" s="50"/>
      <c r="GM697" s="50"/>
      <c r="GN697" s="50"/>
      <c r="GO697" s="50"/>
      <c r="GP697" s="50"/>
      <c r="GQ697" s="50"/>
      <c r="GR697" s="50"/>
      <c r="GS697" s="50"/>
      <c r="GT697" s="50"/>
      <c r="GU697" s="50"/>
      <c r="GV697" s="16"/>
      <c r="GW697" s="16"/>
      <c r="GX697" s="16"/>
      <c r="GY697" s="16"/>
      <c r="GZ697" s="16"/>
      <c r="HA697" s="16"/>
      <c r="HB697" s="16"/>
      <c r="HC697" s="16"/>
      <c r="HD697" s="16"/>
      <c r="HE697" s="16"/>
      <c r="HF697" s="16"/>
      <c r="HG697" s="16"/>
      <c r="HH697" s="16"/>
      <c r="HI697" s="16"/>
      <c r="HJ697" s="16"/>
      <c r="HK697" s="16"/>
      <c r="HL697" s="16"/>
      <c r="HM697" s="16"/>
      <c r="HN697" s="16"/>
      <c r="HO697" s="16"/>
      <c r="HP697" s="16"/>
      <c r="HQ697" s="16"/>
      <c r="HR697" s="16"/>
      <c r="HS697" s="16"/>
      <c r="HT697" s="16"/>
      <c r="HU697" s="16"/>
      <c r="HV697" s="16"/>
      <c r="HW697" s="16"/>
      <c r="HX697" s="16"/>
      <c r="HY697" s="16"/>
      <c r="HZ697" s="16"/>
      <c r="IA697" s="16"/>
      <c r="IB697" s="16"/>
      <c r="IC697" s="16"/>
      <c r="ID697" s="16"/>
      <c r="IE697" s="16"/>
      <c r="IF697" s="16"/>
      <c r="IG697" s="16"/>
      <c r="IH697" s="16"/>
      <c r="II697" s="16"/>
      <c r="IJ697" s="16"/>
      <c r="IK697" s="16"/>
      <c r="IL697" s="16"/>
      <c r="IM697" s="16"/>
      <c r="IN697" s="16"/>
      <c r="IO697" s="16"/>
      <c r="IP697" s="16"/>
      <c r="IQ697" s="16"/>
      <c r="IR697" s="16"/>
      <c r="IS697" s="16"/>
      <c r="IT697" s="16"/>
      <c r="IU697" s="16"/>
      <c r="IV697" s="16"/>
      <c r="IW697" s="16"/>
      <c r="IX697" s="16"/>
      <c r="IY697" s="16"/>
      <c r="IZ697" s="16"/>
      <c r="JA697" s="16"/>
      <c r="JB697" s="16"/>
      <c r="JC697" s="16"/>
      <c r="JD697" s="16"/>
      <c r="JE697" s="16"/>
      <c r="JF697" s="16"/>
      <c r="JG697" s="16"/>
      <c r="JH697" s="16"/>
      <c r="JI697" s="16"/>
      <c r="JJ697" s="16"/>
      <c r="JK697" s="16"/>
      <c r="JL697" s="16"/>
      <c r="JM697" s="16"/>
      <c r="JN697" s="16"/>
      <c r="JO697" s="16"/>
      <c r="JP697" s="16"/>
      <c r="JQ697" s="16"/>
      <c r="JR697" s="16"/>
      <c r="JS697" s="16"/>
      <c r="JT697" s="16"/>
      <c r="JU697" s="16"/>
      <c r="JV697" s="16"/>
      <c r="JW697" s="16"/>
      <c r="JX697" s="16"/>
      <c r="JY697" s="16"/>
      <c r="JZ697" s="16"/>
      <c r="KA697" s="16"/>
      <c r="KB697" s="16"/>
      <c r="KC697" s="16"/>
      <c r="KD697" s="16"/>
      <c r="KE697" s="16"/>
      <c r="KF697" s="16"/>
      <c r="KG697" s="16"/>
      <c r="KH697" s="16"/>
      <c r="KI697" s="16"/>
      <c r="KJ697" s="16"/>
      <c r="KK697" s="16"/>
      <c r="KL697" s="16"/>
      <c r="KM697" s="16"/>
      <c r="KN697" s="16"/>
      <c r="KO697" s="16"/>
      <c r="KP697" s="16"/>
      <c r="KQ697" s="16"/>
      <c r="KR697" s="16"/>
      <c r="KS697" s="16"/>
      <c r="KT697" s="16"/>
      <c r="KU697" s="16"/>
      <c r="KV697" s="16"/>
      <c r="KW697" s="16"/>
      <c r="KX697" s="16"/>
      <c r="KY697" s="16"/>
      <c r="KZ697" s="16"/>
      <c r="LA697" s="16"/>
      <c r="LB697" s="16"/>
      <c r="LC697" s="16"/>
      <c r="LD697" s="16"/>
      <c r="LE697" s="16"/>
      <c r="LF697" s="16"/>
      <c r="LG697" s="16"/>
      <c r="LH697" s="16"/>
      <c r="LI697" s="16"/>
      <c r="LJ697" s="16"/>
      <c r="LK697" s="16"/>
      <c r="LL697" s="16"/>
      <c r="LM697" s="16"/>
      <c r="LN697" s="16"/>
      <c r="LO697" s="16"/>
      <c r="LP697" s="16"/>
      <c r="LQ697" s="16"/>
      <c r="LR697" s="16"/>
      <c r="LS697" s="16"/>
      <c r="LT697" s="16"/>
      <c r="LU697" s="16"/>
      <c r="LV697" s="16"/>
      <c r="LW697" s="16"/>
      <c r="LX697" s="16"/>
      <c r="LY697" s="16"/>
      <c r="LZ697" s="16"/>
      <c r="MA697" s="16"/>
      <c r="MB697" s="16"/>
      <c r="MC697" s="16"/>
      <c r="MD697" s="16"/>
      <c r="ME697" s="16"/>
      <c r="MF697" s="16"/>
      <c r="MG697" s="16"/>
      <c r="MH697" s="16"/>
      <c r="MI697" s="16"/>
      <c r="MJ697" s="16"/>
      <c r="MK697" s="16"/>
      <c r="ML697" s="16"/>
      <c r="MM697" s="16"/>
      <c r="MN697" s="16"/>
      <c r="MO697" s="16"/>
      <c r="MP697" s="16"/>
      <c r="MQ697" s="16"/>
      <c r="MR697" s="16"/>
      <c r="MS697" s="16"/>
      <c r="MT697" s="16"/>
      <c r="MU697" s="16"/>
      <c r="MV697" s="16"/>
      <c r="MW697" s="16"/>
      <c r="MX697" s="16"/>
      <c r="MY697" s="16"/>
      <c r="MZ697" s="16"/>
      <c r="NA697" s="16"/>
      <c r="NB697" s="16"/>
      <c r="NC697" s="16"/>
      <c r="ND697" s="16"/>
      <c r="NE697" s="16"/>
      <c r="NF697" s="16"/>
      <c r="NG697" s="16"/>
      <c r="NH697" s="16"/>
      <c r="NI697" s="16"/>
      <c r="NJ697" s="16"/>
      <c r="NK697" s="16"/>
      <c r="NL697" s="16"/>
      <c r="NM697" s="16"/>
      <c r="NN697" s="16"/>
      <c r="NO697" s="16"/>
      <c r="NP697" s="16"/>
      <c r="NQ697" s="16"/>
      <c r="NR697" s="16"/>
      <c r="NS697" s="16"/>
      <c r="NT697" s="16"/>
      <c r="NU697" s="16"/>
      <c r="NV697" s="16"/>
      <c r="NW697" s="16"/>
      <c r="NX697" s="16"/>
      <c r="NY697" s="16"/>
      <c r="NZ697" s="16"/>
      <c r="OA697" s="16"/>
      <c r="OB697" s="16"/>
      <c r="OC697" s="16"/>
      <c r="OD697" s="16"/>
      <c r="OE697" s="16"/>
      <c r="OF697" s="16"/>
      <c r="OG697" s="16"/>
      <c r="OH697" s="16"/>
      <c r="OI697" s="16"/>
      <c r="OJ697" s="16"/>
      <c r="OK697" s="16"/>
      <c r="OL697" s="16"/>
      <c r="OM697" s="16"/>
      <c r="ON697" s="16"/>
      <c r="OO697" s="16"/>
      <c r="OP697" s="16"/>
      <c r="OQ697" s="16"/>
      <c r="OR697" s="16"/>
      <c r="OS697" s="16"/>
      <c r="OT697" s="16"/>
      <c r="OU697" s="16"/>
      <c r="OV697" s="16"/>
      <c r="OW697" s="16"/>
      <c r="OX697" s="16"/>
      <c r="OY697" s="16"/>
      <c r="OZ697" s="16"/>
      <c r="PA697" s="16"/>
      <c r="PB697" s="16"/>
      <c r="PC697" s="16"/>
      <c r="PD697" s="16"/>
      <c r="PE697" s="16"/>
      <c r="PF697" s="16"/>
      <c r="PG697" s="16"/>
      <c r="PH697" s="16"/>
      <c r="PI697" s="16"/>
      <c r="PJ697" s="16"/>
      <c r="PK697" s="16"/>
      <c r="PL697" s="16"/>
      <c r="PM697" s="16"/>
      <c r="PN697" s="16"/>
      <c r="PO697" s="16"/>
      <c r="PP697" s="16"/>
      <c r="PQ697" s="16"/>
      <c r="PR697" s="16"/>
      <c r="PS697" s="16"/>
      <c r="PT697" s="16"/>
      <c r="PU697" s="16"/>
      <c r="PV697" s="16"/>
      <c r="PW697" s="16"/>
      <c r="PX697" s="16"/>
      <c r="PY697" s="16"/>
      <c r="PZ697" s="16"/>
      <c r="QA697" s="16"/>
      <c r="QB697" s="16"/>
      <c r="QC697" s="16"/>
      <c r="QD697" s="16"/>
      <c r="QE697" s="16"/>
      <c r="QF697" s="16"/>
      <c r="QG697" s="16"/>
      <c r="QH697" s="16"/>
      <c r="QI697" s="16"/>
      <c r="QJ697" s="16"/>
      <c r="QK697" s="16"/>
      <c r="QL697" s="16"/>
      <c r="QM697" s="16"/>
      <c r="QN697" s="16"/>
      <c r="QO697" s="16"/>
      <c r="QP697" s="16"/>
      <c r="QQ697" s="16"/>
      <c r="QR697" s="16"/>
      <c r="QS697" s="16"/>
      <c r="QT697" s="16"/>
      <c r="QU697" s="16"/>
      <c r="QV697" s="16"/>
      <c r="QW697" s="16"/>
      <c r="QX697" s="16"/>
      <c r="QY697" s="16"/>
      <c r="QZ697" s="16"/>
      <c r="RA697" s="16"/>
      <c r="RB697" s="16"/>
      <c r="RC697" s="16"/>
      <c r="RD697" s="16"/>
      <c r="RE697" s="16"/>
      <c r="RF697" s="16"/>
      <c r="RG697" s="16"/>
      <c r="RH697" s="16"/>
      <c r="RI697" s="16"/>
      <c r="RJ697" s="16"/>
      <c r="RK697" s="16"/>
      <c r="RL697" s="16"/>
      <c r="RM697" s="16"/>
      <c r="RN697" s="16"/>
      <c r="RO697" s="16"/>
      <c r="RP697" s="16"/>
      <c r="RQ697" s="16"/>
      <c r="RR697" s="16"/>
      <c r="RS697" s="16"/>
      <c r="RT697" s="16"/>
      <c r="RU697" s="16"/>
      <c r="RV697" s="16"/>
      <c r="RW697" s="16"/>
      <c r="RX697" s="16"/>
      <c r="RY697" s="16"/>
      <c r="RZ697" s="16"/>
      <c r="SA697" s="16"/>
      <c r="SB697" s="16"/>
      <c r="SC697" s="16"/>
      <c r="SD697" s="16"/>
      <c r="SE697" s="16"/>
      <c r="SF697" s="16"/>
      <c r="SG697" s="16"/>
      <c r="SH697" s="16"/>
      <c r="SI697" s="16"/>
      <c r="SJ697" s="16"/>
      <c r="SK697" s="16"/>
      <c r="SL697" s="16"/>
      <c r="SM697" s="16"/>
      <c r="SN697" s="16"/>
      <c r="SO697" s="16"/>
      <c r="SP697" s="16"/>
      <c r="SQ697" s="16"/>
      <c r="SR697" s="16"/>
      <c r="SS697" s="16"/>
      <c r="ST697" s="16"/>
      <c r="SU697" s="16"/>
      <c r="SV697" s="16"/>
      <c r="SW697" s="16"/>
      <c r="SX697" s="16"/>
      <c r="SY697" s="16"/>
      <c r="SZ697" s="16"/>
      <c r="TA697" s="16"/>
      <c r="TB697" s="16"/>
      <c r="TC697" s="16"/>
      <c r="TD697" s="16"/>
      <c r="TE697" s="16"/>
      <c r="TF697" s="16"/>
      <c r="TG697" s="16"/>
      <c r="TH697" s="16"/>
      <c r="TI697" s="16"/>
      <c r="TJ697" s="16"/>
      <c r="TK697" s="16"/>
      <c r="TL697" s="16"/>
      <c r="TM697" s="16"/>
      <c r="TN697" s="16"/>
      <c r="TO697" s="16"/>
      <c r="TP697" s="16"/>
      <c r="TQ697" s="16"/>
      <c r="TR697" s="16"/>
      <c r="TS697" s="16"/>
      <c r="TT697" s="16"/>
      <c r="TU697" s="16"/>
      <c r="TV697" s="16"/>
      <c r="TW697" s="16"/>
      <c r="TX697" s="16"/>
      <c r="TY697" s="16"/>
      <c r="TZ697" s="16"/>
      <c r="UA697" s="16"/>
      <c r="UB697" s="16"/>
      <c r="UC697" s="16"/>
      <c r="UD697" s="16"/>
      <c r="UE697" s="16"/>
      <c r="UF697" s="16"/>
      <c r="UG697" s="16"/>
      <c r="UH697" s="16"/>
      <c r="UI697" s="16"/>
      <c r="UJ697" s="16"/>
      <c r="UK697" s="16"/>
      <c r="UL697" s="16"/>
      <c r="UM697" s="16"/>
      <c r="UN697" s="16"/>
      <c r="UO697" s="16"/>
      <c r="UP697" s="16"/>
      <c r="UQ697" s="16"/>
      <c r="UR697" s="16"/>
      <c r="US697" s="16"/>
      <c r="UT697" s="16"/>
      <c r="UU697" s="16"/>
      <c r="UV697" s="16"/>
      <c r="UW697" s="16"/>
      <c r="UX697" s="16"/>
      <c r="UY697" s="16"/>
      <c r="UZ697" s="16"/>
      <c r="VA697" s="16"/>
      <c r="VB697" s="16"/>
      <c r="VC697" s="16"/>
      <c r="VD697" s="16"/>
      <c r="VE697" s="16"/>
      <c r="VF697" s="16"/>
      <c r="VG697" s="16"/>
      <c r="VH697" s="16"/>
      <c r="VI697" s="16"/>
      <c r="VJ697" s="16"/>
      <c r="VK697" s="16"/>
      <c r="VL697" s="16"/>
      <c r="VM697" s="16"/>
      <c r="VN697" s="16"/>
      <c r="VO697" s="16"/>
      <c r="VP697" s="16"/>
      <c r="VQ697" s="16"/>
      <c r="VR697" s="16"/>
      <c r="VS697" s="16"/>
      <c r="VT697" s="16"/>
      <c r="VU697" s="16"/>
      <c r="VV697" s="16"/>
      <c r="VW697" s="16"/>
      <c r="VX697" s="16"/>
      <c r="VY697" s="16"/>
      <c r="VZ697" s="16"/>
      <c r="WA697" s="16"/>
      <c r="WB697" s="16"/>
      <c r="WC697" s="16"/>
      <c r="WD697" s="16"/>
      <c r="WE697" s="16"/>
      <c r="WF697" s="16"/>
      <c r="WG697" s="16"/>
      <c r="WH697" s="16"/>
      <c r="WI697" s="16"/>
      <c r="WJ697" s="16"/>
      <c r="WK697" s="16"/>
      <c r="WL697" s="16"/>
      <c r="WM697" s="16"/>
      <c r="WN697" s="16"/>
      <c r="WO697" s="16"/>
      <c r="WP697" s="16"/>
      <c r="WQ697" s="16"/>
      <c r="WR697" s="16"/>
      <c r="WS697" s="16"/>
      <c r="WT697" s="16"/>
      <c r="WU697" s="16"/>
      <c r="WV697" s="16"/>
      <c r="WW697" s="16"/>
      <c r="WX697" s="16"/>
      <c r="WY697" s="16"/>
      <c r="WZ697" s="16"/>
      <c r="XA697" s="16"/>
      <c r="XB697" s="16"/>
      <c r="XC697" s="16"/>
      <c r="XD697" s="16"/>
      <c r="XE697" s="16"/>
      <c r="XF697" s="16"/>
      <c r="XG697" s="16"/>
      <c r="XH697" s="16"/>
      <c r="XI697" s="16"/>
      <c r="XJ697" s="16"/>
      <c r="XK697" s="16"/>
      <c r="XL697" s="16"/>
      <c r="XM697" s="16"/>
      <c r="XN697" s="16"/>
      <c r="XO697" s="16"/>
      <c r="XP697" s="16"/>
      <c r="XQ697" s="16"/>
      <c r="XR697" s="16"/>
      <c r="XS697" s="16"/>
      <c r="XT697" s="16"/>
      <c r="XU697" s="16"/>
      <c r="XV697" s="16"/>
      <c r="XW697" s="16"/>
      <c r="XX697" s="16"/>
      <c r="XY697" s="16"/>
      <c r="XZ697" s="16"/>
      <c r="YA697" s="16"/>
      <c r="YB697" s="16"/>
      <c r="YC697" s="16"/>
      <c r="YD697" s="16"/>
      <c r="YE697" s="16"/>
      <c r="YF697" s="16"/>
      <c r="YG697" s="16"/>
      <c r="YH697" s="16"/>
      <c r="YI697" s="16"/>
      <c r="YJ697" s="16"/>
      <c r="YK697" s="16"/>
      <c r="YL697" s="16"/>
      <c r="YM697" s="16"/>
      <c r="YN697" s="16"/>
      <c r="YO697" s="16"/>
      <c r="YP697" s="16"/>
      <c r="YQ697" s="16"/>
      <c r="YR697" s="16"/>
      <c r="YS697" s="16"/>
      <c r="YT697" s="16"/>
      <c r="YU697" s="16"/>
      <c r="YV697" s="16"/>
      <c r="YW697" s="16"/>
      <c r="YX697" s="16"/>
      <c r="YY697" s="16"/>
      <c r="YZ697" s="16"/>
      <c r="ZA697" s="16"/>
      <c r="ZB697" s="16"/>
      <c r="ZC697" s="16"/>
      <c r="ZD697" s="16"/>
      <c r="ZE697" s="16"/>
      <c r="ZF697" s="16"/>
      <c r="ZG697" s="16"/>
      <c r="ZH697" s="16"/>
      <c r="ZI697" s="16"/>
      <c r="ZJ697" s="16"/>
      <c r="ZK697" s="16"/>
      <c r="ZL697" s="16"/>
      <c r="ZM697" s="16"/>
      <c r="ZN697" s="16"/>
      <c r="ZO697" s="16"/>
      <c r="ZP697" s="16"/>
      <c r="ZQ697" s="16"/>
      <c r="ZR697" s="16"/>
      <c r="ZS697" s="16"/>
      <c r="ZT697" s="16"/>
      <c r="ZU697" s="16"/>
      <c r="ZV697" s="16"/>
      <c r="ZW697" s="16"/>
      <c r="ZX697" s="16"/>
      <c r="ZY697" s="16"/>
      <c r="ZZ697" s="16"/>
      <c r="AAA697" s="16"/>
      <c r="AAB697" s="16"/>
      <c r="AAC697" s="16"/>
      <c r="AAD697" s="16"/>
      <c r="AAE697" s="16"/>
      <c r="AAF697" s="16"/>
      <c r="AAG697" s="16"/>
      <c r="AAH697" s="16"/>
      <c r="AAI697" s="16"/>
      <c r="AAJ697" s="16"/>
      <c r="AAK697" s="16"/>
      <c r="AAL697" s="16"/>
      <c r="AAM697" s="16"/>
      <c r="AAN697" s="16"/>
      <c r="AAO697" s="16"/>
      <c r="AAP697" s="16"/>
      <c r="AAQ697" s="16"/>
      <c r="AAR697" s="16"/>
      <c r="AAS697" s="16"/>
      <c r="AAT697" s="16"/>
      <c r="AAU697" s="16"/>
      <c r="AAV697" s="16"/>
      <c r="AAW697" s="16"/>
      <c r="AAX697" s="16"/>
      <c r="AAY697" s="16"/>
      <c r="AAZ697" s="16"/>
      <c r="ABA697" s="16"/>
      <c r="ABB697" s="16"/>
      <c r="ABC697" s="16"/>
      <c r="ABD697" s="16"/>
      <c r="ABE697" s="16"/>
      <c r="ABF697" s="16"/>
      <c r="ABG697" s="16"/>
      <c r="ABH697" s="16"/>
    </row>
    <row r="698" spans="1:736" s="50" customFormat="1" ht="45.75" customHeight="1">
      <c r="A698" s="589">
        <f>1+A697</f>
        <v>696</v>
      </c>
      <c r="B698" s="403" t="s">
        <v>6980</v>
      </c>
      <c r="C698" s="156" t="s">
        <v>6981</v>
      </c>
      <c r="D698" s="156" t="s">
        <v>6112</v>
      </c>
      <c r="E698" s="156">
        <v>45533</v>
      </c>
      <c r="F698" s="156">
        <v>45537</v>
      </c>
      <c r="G698" s="156">
        <v>45646</v>
      </c>
      <c r="H698" s="156" t="s">
        <v>416</v>
      </c>
      <c r="I698" s="156" t="s">
        <v>5874</v>
      </c>
      <c r="J698" s="301" t="s">
        <v>6982</v>
      </c>
      <c r="K698" s="251">
        <v>1094952197</v>
      </c>
      <c r="L698" s="156">
        <v>1</v>
      </c>
      <c r="M698" s="156" t="s">
        <v>844</v>
      </c>
      <c r="N698" s="156" t="s">
        <v>98</v>
      </c>
      <c r="O698" s="156" t="s">
        <v>2287</v>
      </c>
      <c r="P698" s="156" t="s">
        <v>6983</v>
      </c>
      <c r="Q698" s="156" t="s">
        <v>6730</v>
      </c>
      <c r="R698" s="143">
        <f>+G698-F698</f>
        <v>109</v>
      </c>
      <c r="S698" s="134" t="s">
        <v>1420</v>
      </c>
      <c r="T698" s="253">
        <v>17600000</v>
      </c>
      <c r="U698" s="156" t="s">
        <v>6984</v>
      </c>
      <c r="V698" s="253">
        <f>+T698</f>
        <v>17600000</v>
      </c>
      <c r="W698" s="156">
        <v>45534</v>
      </c>
      <c r="X698" s="156" t="s">
        <v>2653</v>
      </c>
      <c r="Y698" s="317">
        <f>+Z698+AA698+AB698</f>
        <v>17600000</v>
      </c>
      <c r="Z698" s="156">
        <v>0</v>
      </c>
      <c r="AA698" s="156">
        <v>0</v>
      </c>
      <c r="AB698" s="156">
        <f>+AC698+AD698+AE698+AF698+AG698+AH698+AI698+AJ698</f>
        <v>17600000</v>
      </c>
      <c r="AC698" s="156">
        <v>0</v>
      </c>
      <c r="AD698" s="156">
        <v>0</v>
      </c>
      <c r="AE698" s="156">
        <v>0</v>
      </c>
      <c r="AF698" s="156">
        <v>17600000</v>
      </c>
      <c r="AG698" s="156">
        <v>0</v>
      </c>
      <c r="AH698" s="156">
        <v>0</v>
      </c>
      <c r="AI698" s="156">
        <v>0</v>
      </c>
      <c r="AJ698" s="156">
        <v>0</v>
      </c>
      <c r="AK698" s="156" t="s">
        <v>104</v>
      </c>
      <c r="AL698" s="103" t="s">
        <v>6985</v>
      </c>
      <c r="AM698" s="156" t="s">
        <v>6986</v>
      </c>
      <c r="AN698" s="156">
        <v>26559977</v>
      </c>
      <c r="AO698" s="156" t="s">
        <v>114</v>
      </c>
      <c r="AP698" s="156" t="s">
        <v>114</v>
      </c>
      <c r="AQ698" s="156" t="s">
        <v>114</v>
      </c>
      <c r="AR698" s="156" t="s">
        <v>114</v>
      </c>
      <c r="AS698" s="156" t="s">
        <v>109</v>
      </c>
      <c r="AT698" s="156" t="s">
        <v>109</v>
      </c>
      <c r="AU698" s="156" t="s">
        <v>392</v>
      </c>
      <c r="AV698" s="156"/>
      <c r="AW698" s="156"/>
      <c r="AX698" s="156" t="s">
        <v>109</v>
      </c>
      <c r="AY698" s="156" t="s">
        <v>108</v>
      </c>
      <c r="AZ698" s="156"/>
      <c r="BA698" s="156"/>
      <c r="BB698" s="156"/>
      <c r="BC698" s="156"/>
      <c r="BD698" s="156"/>
      <c r="BE698" s="156"/>
      <c r="BF698" s="156"/>
      <c r="BG698" s="156"/>
      <c r="BH698" s="153">
        <f>T698+BB698</f>
        <v>17600000</v>
      </c>
      <c r="BI698" s="161" t="s">
        <v>135</v>
      </c>
      <c r="BJ698" s="240"/>
      <c r="BK698" s="240" t="s">
        <v>114</v>
      </c>
      <c r="BL698" s="240"/>
      <c r="BM698" s="161" t="s">
        <v>136</v>
      </c>
      <c r="BN698" s="156" t="s">
        <v>161</v>
      </c>
      <c r="BO698" s="156">
        <v>28</v>
      </c>
      <c r="BP698" s="156">
        <v>34987</v>
      </c>
      <c r="BQ698" s="156" t="s">
        <v>114</v>
      </c>
      <c r="BR698" s="156" t="s">
        <v>114</v>
      </c>
      <c r="BS698" s="156" t="s">
        <v>114</v>
      </c>
      <c r="BT698" s="156" t="s">
        <v>114</v>
      </c>
      <c r="BU698" s="156" t="s">
        <v>6987</v>
      </c>
      <c r="BV698" s="156">
        <v>3157156216</v>
      </c>
      <c r="BW698" s="156" t="s">
        <v>6988</v>
      </c>
      <c r="BX698" s="156" t="s">
        <v>118</v>
      </c>
      <c r="BY698" s="156" t="s">
        <v>119</v>
      </c>
      <c r="BZ698" s="156">
        <v>94676641526</v>
      </c>
      <c r="CA698" s="157" t="s">
        <v>109</v>
      </c>
      <c r="CB698" s="157" t="s">
        <v>109</v>
      </c>
      <c r="CC698" s="157" t="s">
        <v>109</v>
      </c>
      <c r="CD698" s="157" t="s">
        <v>109</v>
      </c>
      <c r="CE698" s="156"/>
      <c r="CF698" s="156"/>
      <c r="CG698" s="156"/>
      <c r="CH698" s="156"/>
      <c r="CI698" s="156"/>
      <c r="CJ698" s="156"/>
      <c r="CK698" s="156"/>
      <c r="CL698" s="156"/>
      <c r="CM698" s="157" t="s">
        <v>109</v>
      </c>
      <c r="CN698" s="156"/>
      <c r="CO698" s="297"/>
      <c r="CP698" s="297"/>
      <c r="CQ698" s="297"/>
      <c r="CR698" s="297"/>
      <c r="GV698" s="328"/>
      <c r="GW698" s="328"/>
      <c r="GX698" s="328"/>
      <c r="GY698" s="328"/>
      <c r="GZ698" s="328"/>
      <c r="HA698" s="328"/>
      <c r="HB698" s="328"/>
      <c r="HC698" s="328"/>
      <c r="HD698" s="328"/>
      <c r="HE698" s="328"/>
      <c r="HF698" s="328"/>
      <c r="HG698" s="328"/>
      <c r="HH698" s="328"/>
      <c r="HI698" s="328"/>
      <c r="HJ698" s="328"/>
      <c r="HK698" s="328"/>
      <c r="HL698" s="328"/>
      <c r="HM698" s="328"/>
      <c r="HN698" s="328"/>
      <c r="HO698" s="328"/>
      <c r="HP698" s="328"/>
      <c r="HQ698" s="328"/>
      <c r="HR698" s="328"/>
      <c r="HS698" s="328"/>
      <c r="HT698" s="328"/>
      <c r="HU698" s="328"/>
      <c r="HV698" s="328"/>
      <c r="HW698" s="328"/>
      <c r="HX698" s="328"/>
      <c r="HY698" s="328"/>
      <c r="HZ698" s="328"/>
      <c r="IA698" s="328"/>
      <c r="IB698" s="328"/>
      <c r="IC698" s="328"/>
      <c r="ID698" s="328"/>
      <c r="IE698" s="328"/>
      <c r="IF698" s="328"/>
      <c r="IG698" s="328"/>
      <c r="IH698" s="328"/>
      <c r="II698" s="328"/>
      <c r="IJ698" s="328"/>
      <c r="IK698" s="328"/>
      <c r="IL698" s="328"/>
      <c r="IM698" s="328"/>
      <c r="IN698" s="328"/>
      <c r="IO698" s="328"/>
      <c r="IP698" s="328"/>
      <c r="IQ698" s="328"/>
      <c r="IR698" s="328"/>
      <c r="IS698" s="328"/>
      <c r="IT698" s="328"/>
      <c r="IU698" s="328"/>
      <c r="IV698" s="328"/>
      <c r="IW698" s="328"/>
      <c r="IX698" s="328"/>
      <c r="IY698" s="328"/>
      <c r="IZ698" s="328"/>
      <c r="JA698" s="328"/>
      <c r="JB698" s="328"/>
      <c r="JC698" s="328"/>
      <c r="JD698" s="328"/>
      <c r="JE698" s="328"/>
      <c r="JF698" s="328"/>
      <c r="JG698" s="328"/>
      <c r="JH698" s="328"/>
      <c r="JI698" s="328"/>
      <c r="JJ698" s="328"/>
      <c r="JK698" s="328"/>
      <c r="JL698" s="328"/>
      <c r="JM698" s="328"/>
      <c r="JN698" s="328"/>
      <c r="JO698" s="328"/>
      <c r="JP698" s="328"/>
      <c r="JQ698" s="328"/>
      <c r="JR698" s="328"/>
      <c r="JS698" s="328"/>
      <c r="JT698" s="328"/>
      <c r="JU698" s="328"/>
      <c r="JV698" s="328"/>
      <c r="JW698" s="328"/>
      <c r="JX698" s="328"/>
      <c r="JY698" s="328"/>
      <c r="JZ698" s="328"/>
      <c r="KA698" s="328"/>
      <c r="KB698" s="328"/>
      <c r="KC698" s="328"/>
      <c r="KD698" s="328"/>
      <c r="KE698" s="328"/>
      <c r="KF698" s="328"/>
      <c r="KG698" s="328"/>
      <c r="KH698" s="328"/>
      <c r="KI698" s="328"/>
      <c r="KJ698" s="328"/>
      <c r="KK698" s="328"/>
      <c r="KL698" s="328"/>
      <c r="KM698" s="328"/>
      <c r="KN698" s="328"/>
      <c r="KO698" s="328"/>
      <c r="KP698" s="328"/>
      <c r="KQ698" s="328"/>
      <c r="KR698" s="328"/>
      <c r="KS698" s="328"/>
      <c r="KT698" s="328"/>
      <c r="KU698" s="328"/>
      <c r="KV698" s="328"/>
      <c r="KW698" s="328"/>
      <c r="KX698" s="328"/>
      <c r="KY698" s="328"/>
      <c r="KZ698" s="328"/>
      <c r="LA698" s="328"/>
      <c r="LB698" s="328"/>
      <c r="LC698" s="328"/>
      <c r="LD698" s="328"/>
      <c r="LE698" s="328"/>
      <c r="LF698" s="328"/>
      <c r="LG698" s="328"/>
      <c r="LH698" s="328"/>
      <c r="LI698" s="328"/>
      <c r="LJ698" s="328"/>
      <c r="LK698" s="328"/>
      <c r="LL698" s="328"/>
      <c r="LM698" s="328"/>
      <c r="LN698" s="328"/>
      <c r="LO698" s="328"/>
      <c r="LP698" s="328"/>
      <c r="LQ698" s="328"/>
      <c r="LR698" s="328"/>
      <c r="LS698" s="328"/>
      <c r="LT698" s="328"/>
      <c r="LU698" s="328"/>
      <c r="LV698" s="328"/>
      <c r="LW698" s="328"/>
      <c r="LX698" s="328"/>
      <c r="LY698" s="328"/>
      <c r="LZ698" s="328"/>
      <c r="MA698" s="328"/>
      <c r="MB698" s="328"/>
      <c r="MC698" s="328"/>
      <c r="MD698" s="328"/>
      <c r="ME698" s="328"/>
      <c r="MF698" s="328"/>
      <c r="MG698" s="328"/>
      <c r="MH698" s="328"/>
      <c r="MI698" s="328"/>
      <c r="MJ698" s="328"/>
      <c r="MK698" s="328"/>
      <c r="ML698" s="328"/>
      <c r="MM698" s="328"/>
      <c r="MN698" s="328"/>
      <c r="MO698" s="328"/>
      <c r="MP698" s="328"/>
      <c r="MQ698" s="328"/>
      <c r="MR698" s="328"/>
      <c r="MS698" s="328"/>
      <c r="MT698" s="328"/>
      <c r="MU698" s="328"/>
      <c r="MV698" s="328"/>
      <c r="MW698" s="328"/>
      <c r="MX698" s="328"/>
      <c r="MY698" s="328"/>
      <c r="MZ698" s="328"/>
      <c r="NA698" s="328"/>
      <c r="NB698" s="328"/>
      <c r="NC698" s="328"/>
      <c r="ND698" s="328"/>
      <c r="NE698" s="328"/>
      <c r="NF698" s="328"/>
      <c r="NG698" s="328"/>
      <c r="NH698" s="328"/>
      <c r="NI698" s="328"/>
      <c r="NJ698" s="328"/>
      <c r="NK698" s="328"/>
      <c r="NL698" s="328"/>
      <c r="NM698" s="328"/>
      <c r="NN698" s="328"/>
      <c r="NO698" s="328"/>
      <c r="NP698" s="328"/>
      <c r="NQ698" s="328"/>
      <c r="NR698" s="328"/>
      <c r="NS698" s="328"/>
      <c r="NT698" s="328"/>
      <c r="NU698" s="328"/>
      <c r="NV698" s="328"/>
      <c r="NW698" s="328"/>
      <c r="NX698" s="328"/>
      <c r="NY698" s="328"/>
      <c r="NZ698" s="328"/>
      <c r="OA698" s="328"/>
      <c r="OB698" s="328"/>
      <c r="OC698" s="328"/>
      <c r="OD698" s="328"/>
      <c r="OE698" s="328"/>
      <c r="OF698" s="328"/>
      <c r="OG698" s="328"/>
      <c r="OH698" s="328"/>
      <c r="OI698" s="328"/>
      <c r="OJ698" s="328"/>
      <c r="OK698" s="328"/>
      <c r="OL698" s="328"/>
      <c r="OM698" s="328"/>
      <c r="ON698" s="328"/>
      <c r="OO698" s="328"/>
      <c r="OP698" s="328"/>
      <c r="OQ698" s="328"/>
      <c r="OR698" s="328"/>
      <c r="OS698" s="328"/>
      <c r="OT698" s="328"/>
      <c r="OU698" s="328"/>
      <c r="OV698" s="328"/>
      <c r="OW698" s="328"/>
      <c r="OX698" s="328"/>
      <c r="OY698" s="328"/>
      <c r="OZ698" s="328"/>
      <c r="PA698" s="328"/>
      <c r="PB698" s="328"/>
      <c r="PC698" s="328"/>
      <c r="PD698" s="328"/>
      <c r="PE698" s="328"/>
      <c r="PF698" s="328"/>
      <c r="PG698" s="328"/>
      <c r="PH698" s="328"/>
      <c r="PI698" s="328"/>
      <c r="PJ698" s="328"/>
      <c r="PK698" s="328"/>
      <c r="PL698" s="328"/>
      <c r="PM698" s="328"/>
      <c r="PN698" s="328"/>
      <c r="PO698" s="328"/>
      <c r="PP698" s="328"/>
      <c r="PQ698" s="328"/>
      <c r="PR698" s="328"/>
      <c r="PS698" s="328"/>
      <c r="PT698" s="328"/>
      <c r="PU698" s="328"/>
      <c r="PV698" s="328"/>
      <c r="PW698" s="328"/>
      <c r="PX698" s="328"/>
      <c r="PY698" s="328"/>
      <c r="PZ698" s="328"/>
      <c r="QA698" s="328"/>
      <c r="QB698" s="328"/>
      <c r="QC698" s="328"/>
      <c r="QD698" s="328"/>
      <c r="QE698" s="328"/>
      <c r="QF698" s="328"/>
      <c r="QG698" s="328"/>
      <c r="QH698" s="328"/>
      <c r="QI698" s="328"/>
      <c r="QJ698" s="328"/>
      <c r="QK698" s="328"/>
      <c r="QL698" s="328"/>
      <c r="QM698" s="328"/>
      <c r="QN698" s="328"/>
      <c r="QO698" s="328"/>
      <c r="QP698" s="328"/>
      <c r="QQ698" s="328"/>
      <c r="QR698" s="328"/>
      <c r="QS698" s="328"/>
      <c r="QT698" s="328"/>
      <c r="QU698" s="328"/>
      <c r="QV698" s="328"/>
      <c r="QW698" s="328"/>
      <c r="QX698" s="328"/>
      <c r="QY698" s="328"/>
      <c r="QZ698" s="328"/>
      <c r="RA698" s="328"/>
      <c r="RB698" s="328"/>
      <c r="RC698" s="328"/>
      <c r="RD698" s="328"/>
      <c r="RE698" s="328"/>
      <c r="RF698" s="328"/>
      <c r="RG698" s="328"/>
      <c r="RH698" s="328"/>
      <c r="RI698" s="328"/>
      <c r="RJ698" s="328"/>
      <c r="RK698" s="328"/>
      <c r="RL698" s="328"/>
      <c r="RM698" s="328"/>
      <c r="RN698" s="328"/>
      <c r="RO698" s="328"/>
      <c r="RP698" s="328"/>
      <c r="RQ698" s="328"/>
      <c r="RR698" s="328"/>
      <c r="RS698" s="328"/>
      <c r="RT698" s="328"/>
      <c r="RU698" s="328"/>
      <c r="RV698" s="328"/>
      <c r="RW698" s="328"/>
      <c r="RX698" s="328"/>
      <c r="RY698" s="328"/>
      <c r="RZ698" s="328"/>
      <c r="SA698" s="328"/>
      <c r="SB698" s="328"/>
      <c r="SC698" s="328"/>
      <c r="SD698" s="328"/>
      <c r="SE698" s="328"/>
      <c r="SF698" s="328"/>
      <c r="SG698" s="328"/>
      <c r="SH698" s="328"/>
      <c r="SI698" s="328"/>
      <c r="SJ698" s="328"/>
      <c r="SK698" s="328"/>
      <c r="SL698" s="328"/>
      <c r="SM698" s="328"/>
      <c r="SN698" s="328"/>
      <c r="SO698" s="328"/>
      <c r="SP698" s="328"/>
      <c r="SQ698" s="328"/>
      <c r="SR698" s="328"/>
      <c r="SS698" s="328"/>
      <c r="ST698" s="328"/>
      <c r="SU698" s="328"/>
      <c r="SV698" s="328"/>
      <c r="SW698" s="328"/>
      <c r="SX698" s="328"/>
      <c r="SY698" s="328"/>
      <c r="SZ698" s="328"/>
      <c r="TA698" s="328"/>
      <c r="TB698" s="328"/>
      <c r="TC698" s="328"/>
      <c r="TD698" s="328"/>
      <c r="TE698" s="328"/>
      <c r="TF698" s="328"/>
      <c r="TG698" s="328"/>
      <c r="TH698" s="328"/>
      <c r="TI698" s="328"/>
      <c r="TJ698" s="328"/>
      <c r="TK698" s="328"/>
      <c r="TL698" s="328"/>
      <c r="TM698" s="328"/>
      <c r="TN698" s="328"/>
      <c r="TO698" s="328"/>
      <c r="TP698" s="328"/>
      <c r="TQ698" s="328"/>
      <c r="TR698" s="328"/>
      <c r="TS698" s="328"/>
      <c r="TT698" s="328"/>
      <c r="TU698" s="328"/>
      <c r="TV698" s="328"/>
      <c r="TW698" s="328"/>
      <c r="TX698" s="328"/>
      <c r="TY698" s="328"/>
      <c r="TZ698" s="328"/>
      <c r="UA698" s="328"/>
      <c r="UB698" s="328"/>
      <c r="UC698" s="328"/>
      <c r="UD698" s="328"/>
      <c r="UE698" s="328"/>
      <c r="UF698" s="328"/>
      <c r="UG698" s="328"/>
      <c r="UH698" s="328"/>
      <c r="UI698" s="328"/>
      <c r="UJ698" s="328"/>
      <c r="UK698" s="328"/>
      <c r="UL698" s="328"/>
      <c r="UM698" s="328"/>
      <c r="UN698" s="328"/>
      <c r="UO698" s="328"/>
      <c r="UP698" s="328"/>
      <c r="UQ698" s="328"/>
      <c r="UR698" s="328"/>
      <c r="US698" s="328"/>
      <c r="UT698" s="328"/>
      <c r="UU698" s="328"/>
      <c r="UV698" s="328"/>
      <c r="UW698" s="328"/>
      <c r="UX698" s="328"/>
      <c r="UY698" s="328"/>
      <c r="UZ698" s="328"/>
      <c r="VA698" s="328"/>
      <c r="VB698" s="328"/>
      <c r="VC698" s="328"/>
      <c r="VD698" s="328"/>
      <c r="VE698" s="328"/>
      <c r="VF698" s="328"/>
      <c r="VG698" s="328"/>
      <c r="VH698" s="328"/>
      <c r="VI698" s="328"/>
      <c r="VJ698" s="328"/>
      <c r="VK698" s="328"/>
      <c r="VL698" s="328"/>
      <c r="VM698" s="328"/>
      <c r="VN698" s="328"/>
      <c r="VO698" s="328"/>
      <c r="VP698" s="328"/>
      <c r="VQ698" s="328"/>
      <c r="VR698" s="328"/>
      <c r="VS698" s="328"/>
      <c r="VT698" s="328"/>
      <c r="VU698" s="328"/>
      <c r="VV698" s="328"/>
      <c r="VW698" s="328"/>
      <c r="VX698" s="328"/>
      <c r="VY698" s="328"/>
      <c r="VZ698" s="328"/>
      <c r="WA698" s="328"/>
      <c r="WB698" s="328"/>
      <c r="WC698" s="328"/>
      <c r="WD698" s="328"/>
      <c r="WE698" s="328"/>
      <c r="WF698" s="328"/>
      <c r="WG698" s="328"/>
      <c r="WH698" s="328"/>
      <c r="WI698" s="328"/>
      <c r="WJ698" s="328"/>
      <c r="WK698" s="328"/>
      <c r="WL698" s="328"/>
      <c r="WM698" s="328"/>
      <c r="WN698" s="328"/>
      <c r="WO698" s="328"/>
      <c r="WP698" s="328"/>
      <c r="WQ698" s="328"/>
      <c r="WR698" s="328"/>
      <c r="WS698" s="328"/>
      <c r="WT698" s="328"/>
      <c r="WU698" s="328"/>
      <c r="WV698" s="328"/>
      <c r="WW698" s="328"/>
      <c r="WX698" s="328"/>
      <c r="WY698" s="328"/>
      <c r="WZ698" s="328"/>
      <c r="XA698" s="328"/>
      <c r="XB698" s="328"/>
      <c r="XC698" s="328"/>
      <c r="XD698" s="328"/>
      <c r="XE698" s="328"/>
      <c r="XF698" s="328"/>
      <c r="XG698" s="328"/>
      <c r="XH698" s="328"/>
      <c r="XI698" s="328"/>
      <c r="XJ698" s="328"/>
      <c r="XK698" s="328"/>
      <c r="XL698" s="328"/>
      <c r="XM698" s="328"/>
      <c r="XN698" s="328"/>
      <c r="XO698" s="328"/>
      <c r="XP698" s="328"/>
      <c r="XQ698" s="328"/>
      <c r="XR698" s="328"/>
      <c r="XS698" s="328"/>
      <c r="XT698" s="328"/>
      <c r="XU698" s="328"/>
      <c r="XV698" s="328"/>
      <c r="XW698" s="328"/>
      <c r="XX698" s="328"/>
      <c r="XY698" s="328"/>
      <c r="XZ698" s="328"/>
      <c r="YA698" s="328"/>
      <c r="YB698" s="328"/>
      <c r="YC698" s="328"/>
      <c r="YD698" s="328"/>
      <c r="YE698" s="328"/>
      <c r="YF698" s="328"/>
      <c r="YG698" s="328"/>
      <c r="YH698" s="328"/>
      <c r="YI698" s="328"/>
      <c r="YJ698" s="328"/>
      <c r="YK698" s="328"/>
      <c r="YL698" s="328"/>
      <c r="YM698" s="328"/>
      <c r="YN698" s="328"/>
      <c r="YO698" s="328"/>
      <c r="YP698" s="328"/>
      <c r="YQ698" s="328"/>
      <c r="YR698" s="328"/>
      <c r="YS698" s="328"/>
      <c r="YT698" s="328"/>
      <c r="YU698" s="328"/>
      <c r="YV698" s="328"/>
      <c r="YW698" s="328"/>
      <c r="YX698" s="328"/>
      <c r="YY698" s="328"/>
      <c r="YZ698" s="328"/>
      <c r="ZA698" s="328"/>
      <c r="ZB698" s="328"/>
      <c r="ZC698" s="328"/>
      <c r="ZD698" s="328"/>
      <c r="ZE698" s="328"/>
      <c r="ZF698" s="328"/>
      <c r="ZG698" s="328"/>
      <c r="ZH698" s="328"/>
      <c r="ZI698" s="328"/>
      <c r="ZJ698" s="328"/>
      <c r="ZK698" s="328"/>
      <c r="ZL698" s="328"/>
      <c r="ZM698" s="328"/>
      <c r="ZN698" s="328"/>
      <c r="ZO698" s="328"/>
      <c r="ZP698" s="328"/>
      <c r="ZQ698" s="328"/>
      <c r="ZR698" s="328"/>
      <c r="ZS698" s="328"/>
      <c r="ZT698" s="328"/>
      <c r="ZU698" s="328"/>
      <c r="ZV698" s="328"/>
      <c r="ZW698" s="328"/>
      <c r="ZX698" s="328"/>
      <c r="ZY698" s="328"/>
      <c r="ZZ698" s="328"/>
      <c r="AAA698" s="328"/>
      <c r="AAB698" s="328"/>
      <c r="AAC698" s="328"/>
      <c r="AAD698" s="328"/>
      <c r="AAE698" s="328"/>
      <c r="AAF698" s="328"/>
      <c r="AAG698" s="328"/>
      <c r="AAH698" s="328"/>
      <c r="AAI698" s="328"/>
      <c r="AAJ698" s="328"/>
      <c r="AAK698" s="328"/>
      <c r="AAL698" s="328"/>
      <c r="AAM698" s="328"/>
      <c r="AAN698" s="328"/>
      <c r="AAO698" s="328"/>
      <c r="AAP698" s="328"/>
      <c r="AAQ698" s="328"/>
      <c r="AAR698" s="328"/>
      <c r="AAS698" s="328"/>
      <c r="AAT698" s="328"/>
      <c r="AAU698" s="328"/>
      <c r="AAV698" s="328"/>
      <c r="AAW698" s="328"/>
      <c r="AAX698" s="328"/>
      <c r="AAY698" s="328"/>
      <c r="AAZ698" s="328"/>
      <c r="ABA698" s="328"/>
      <c r="ABB698" s="328"/>
      <c r="ABC698" s="328"/>
      <c r="ABD698" s="328"/>
      <c r="ABE698" s="328"/>
      <c r="ABF698" s="328"/>
      <c r="ABG698" s="328"/>
      <c r="ABH698" s="328"/>
    </row>
    <row r="699" spans="1:736" s="50" customFormat="1" ht="45.75" customHeight="1">
      <c r="A699" s="571">
        <f>1+A698</f>
        <v>697</v>
      </c>
      <c r="B699" s="402" t="s">
        <v>6989</v>
      </c>
      <c r="C699" s="202" t="s">
        <v>6990</v>
      </c>
      <c r="D699" s="205" t="s">
        <v>6692</v>
      </c>
      <c r="E699" s="202">
        <v>45533</v>
      </c>
      <c r="F699" s="203">
        <v>45534</v>
      </c>
      <c r="G699" s="203">
        <v>45646</v>
      </c>
      <c r="H699" s="201" t="s">
        <v>416</v>
      </c>
      <c r="I699" s="206" t="s">
        <v>5874</v>
      </c>
      <c r="J699" s="201" t="s">
        <v>6991</v>
      </c>
      <c r="K699" s="271">
        <v>80148798</v>
      </c>
      <c r="L699" s="201">
        <v>6</v>
      </c>
      <c r="M699" s="272" t="s">
        <v>844</v>
      </c>
      <c r="N699" s="208" t="s">
        <v>98</v>
      </c>
      <c r="O699" s="218" t="s">
        <v>1061</v>
      </c>
      <c r="P699" s="201" t="s">
        <v>6992</v>
      </c>
      <c r="Q699" s="201" t="s">
        <v>6993</v>
      </c>
      <c r="R699" s="210">
        <f>+G699-F699</f>
        <v>112</v>
      </c>
      <c r="S699" s="201" t="s">
        <v>3496</v>
      </c>
      <c r="T699" s="273">
        <v>28500000</v>
      </c>
      <c r="U699" s="274" t="s">
        <v>6994</v>
      </c>
      <c r="V699" s="273">
        <f>+T699</f>
        <v>28500000</v>
      </c>
      <c r="W699" s="275">
        <v>45534</v>
      </c>
      <c r="X699" s="276" t="s">
        <v>1040</v>
      </c>
      <c r="Y699" s="313">
        <f>+Z699+AA699+AB699</f>
        <v>28500000</v>
      </c>
      <c r="Z699" s="215">
        <v>0</v>
      </c>
      <c r="AA699" s="216">
        <v>0</v>
      </c>
      <c r="AB699" s="217">
        <f>+AC699+AD699+AE699+AF699+AG699+AH699+AI699+AJ699</f>
        <v>28500000</v>
      </c>
      <c r="AC699" s="216">
        <v>0</v>
      </c>
      <c r="AD699" s="216">
        <v>0</v>
      </c>
      <c r="AE699" s="216">
        <v>28500000</v>
      </c>
      <c r="AF699" s="216">
        <v>0</v>
      </c>
      <c r="AG699" s="216">
        <v>0</v>
      </c>
      <c r="AH699" s="216">
        <v>0</v>
      </c>
      <c r="AI699" s="216">
        <v>0</v>
      </c>
      <c r="AJ699" s="216">
        <v>0</v>
      </c>
      <c r="AK699" s="209" t="s">
        <v>104</v>
      </c>
      <c r="AL699" s="191" t="s">
        <v>6995</v>
      </c>
      <c r="AM699" s="201" t="s">
        <v>5243</v>
      </c>
      <c r="AN699" s="207">
        <v>57412677</v>
      </c>
      <c r="AO699" s="209" t="s">
        <v>114</v>
      </c>
      <c r="AP699" s="201" t="s">
        <v>114</v>
      </c>
      <c r="AQ699" s="277" t="s">
        <v>114</v>
      </c>
      <c r="AR699" s="209" t="s">
        <v>114</v>
      </c>
      <c r="AS699" s="201" t="s">
        <v>109</v>
      </c>
      <c r="AT699" s="209" t="s">
        <v>109</v>
      </c>
      <c r="AU699" s="209" t="s">
        <v>108</v>
      </c>
      <c r="AV699" s="201"/>
      <c r="AW699" s="201"/>
      <c r="AX699" s="201" t="s">
        <v>109</v>
      </c>
      <c r="AY699" s="201" t="s">
        <v>108</v>
      </c>
      <c r="AZ699" s="240"/>
      <c r="BA699" s="201"/>
      <c r="BB699" s="241"/>
      <c r="BC699" s="240"/>
      <c r="BD699" s="210"/>
      <c r="BE699" s="210"/>
      <c r="BF699" s="210"/>
      <c r="BG699" s="240"/>
      <c r="BH699" s="221">
        <f>T699+BB699</f>
        <v>28500000</v>
      </c>
      <c r="BI699" s="201" t="s">
        <v>259</v>
      </c>
      <c r="BJ699" s="201"/>
      <c r="BK699" s="201" t="s">
        <v>114</v>
      </c>
      <c r="BL699" s="201"/>
      <c r="BM699" s="161" t="s">
        <v>6996</v>
      </c>
      <c r="BN699" s="64" t="s">
        <v>115</v>
      </c>
      <c r="BO699" s="23">
        <v>44</v>
      </c>
      <c r="BP699" s="23">
        <v>29340</v>
      </c>
      <c r="BQ699" s="23" t="s">
        <v>109</v>
      </c>
      <c r="BR699" s="23" t="s">
        <v>114</v>
      </c>
      <c r="BS699" s="23" t="s">
        <v>114</v>
      </c>
      <c r="BT699" s="23" t="s">
        <v>114</v>
      </c>
      <c r="BU699" s="61" t="s">
        <v>6997</v>
      </c>
      <c r="BV699" s="23">
        <v>3015743667</v>
      </c>
      <c r="BW699" s="65" t="s">
        <v>6998</v>
      </c>
      <c r="BX699" s="29" t="s">
        <v>118</v>
      </c>
      <c r="BY699" s="23" t="s">
        <v>119</v>
      </c>
      <c r="BZ699" s="66">
        <v>33770699652</v>
      </c>
      <c r="CA699" s="223" t="s">
        <v>109</v>
      </c>
      <c r="CB699" s="223" t="s">
        <v>109</v>
      </c>
      <c r="CC699" s="223" t="s">
        <v>109</v>
      </c>
      <c r="CD699" s="294" t="s">
        <v>6999</v>
      </c>
      <c r="CE699" s="294"/>
      <c r="CF699" s="294"/>
      <c r="CG699" s="223"/>
      <c r="CH699" s="223"/>
      <c r="CI699" s="223"/>
      <c r="CJ699" s="223"/>
      <c r="CK699" s="223"/>
      <c r="CL699" s="223"/>
      <c r="CM699" s="223" t="s">
        <v>109</v>
      </c>
      <c r="CN699" s="223"/>
      <c r="CO699" s="297"/>
    </row>
    <row r="700" spans="1:736" s="50" customFormat="1" ht="45.75" customHeight="1">
      <c r="A700" s="571">
        <f>1+A699</f>
        <v>698</v>
      </c>
      <c r="B700" s="402" t="s">
        <v>7000</v>
      </c>
      <c r="C700" s="202" t="s">
        <v>7001</v>
      </c>
      <c r="D700" s="205" t="s">
        <v>7002</v>
      </c>
      <c r="E700" s="202">
        <v>45534</v>
      </c>
      <c r="F700" s="203">
        <v>45546</v>
      </c>
      <c r="G700" s="203">
        <v>45657</v>
      </c>
      <c r="H700" s="201" t="s">
        <v>547</v>
      </c>
      <c r="I700" s="206" t="s">
        <v>452</v>
      </c>
      <c r="J700" s="201" t="s">
        <v>7003</v>
      </c>
      <c r="K700" s="271">
        <v>800199059</v>
      </c>
      <c r="L700" s="201">
        <v>0</v>
      </c>
      <c r="M700" s="272" t="s">
        <v>926</v>
      </c>
      <c r="N700" s="208" t="s">
        <v>98</v>
      </c>
      <c r="O700" s="218" t="s">
        <v>354</v>
      </c>
      <c r="P700" s="201" t="s">
        <v>7004</v>
      </c>
      <c r="Q700" s="201" t="s">
        <v>7005</v>
      </c>
      <c r="R700" s="210">
        <f>+G700-F700</f>
        <v>111</v>
      </c>
      <c r="S700" s="201" t="s">
        <v>7006</v>
      </c>
      <c r="T700" s="273">
        <v>500000000</v>
      </c>
      <c r="U700" s="274" t="s">
        <v>7007</v>
      </c>
      <c r="V700" s="273">
        <f>+T700</f>
        <v>500000000</v>
      </c>
      <c r="W700" s="275">
        <v>45537</v>
      </c>
      <c r="X700" s="276" t="s">
        <v>1040</v>
      </c>
      <c r="Y700" s="313">
        <f>+Z700+AA700+AB700</f>
        <v>500000000</v>
      </c>
      <c r="Z700" s="215">
        <v>0</v>
      </c>
      <c r="AA700" s="216">
        <v>0</v>
      </c>
      <c r="AB700" s="217">
        <f>+AC700+AD700+AE700+AF700+AG700+AH700+AI700+AJ700</f>
        <v>500000000</v>
      </c>
      <c r="AC700" s="216">
        <v>0</v>
      </c>
      <c r="AD700" s="216">
        <v>0</v>
      </c>
      <c r="AE700" s="216">
        <v>500000000</v>
      </c>
      <c r="AF700" s="216">
        <v>0</v>
      </c>
      <c r="AG700" s="216">
        <v>0</v>
      </c>
      <c r="AH700" s="216">
        <v>0</v>
      </c>
      <c r="AI700" s="216">
        <v>0</v>
      </c>
      <c r="AJ700" s="216">
        <v>0</v>
      </c>
      <c r="AK700" s="209" t="s">
        <v>104</v>
      </c>
      <c r="AL700" s="191" t="s">
        <v>7008</v>
      </c>
      <c r="AM700" s="201" t="s">
        <v>7009</v>
      </c>
      <c r="AN700" s="207">
        <v>11201175</v>
      </c>
      <c r="AO700" s="209" t="s">
        <v>7010</v>
      </c>
      <c r="AP700" s="201" t="s">
        <v>1618</v>
      </c>
      <c r="AQ700" s="277">
        <v>45539</v>
      </c>
      <c r="AR700" s="209" t="s">
        <v>7011</v>
      </c>
      <c r="AS700" s="201" t="s">
        <v>114</v>
      </c>
      <c r="AT700" s="209" t="s">
        <v>109</v>
      </c>
      <c r="AU700" s="209" t="s">
        <v>392</v>
      </c>
      <c r="AV700" s="201"/>
      <c r="AW700" s="201"/>
      <c r="AX700" s="201" t="s">
        <v>109</v>
      </c>
      <c r="AY700" s="201" t="s">
        <v>108</v>
      </c>
      <c r="AZ700" s="240"/>
      <c r="BA700" s="201"/>
      <c r="BB700" s="241"/>
      <c r="BC700" s="240"/>
      <c r="BD700" s="210"/>
      <c r="BE700" s="210"/>
      <c r="BF700" s="210"/>
      <c r="BG700" s="240"/>
      <c r="BH700" s="221">
        <f>T700+BB700</f>
        <v>500000000</v>
      </c>
      <c r="BI700" s="346" t="s">
        <v>259</v>
      </c>
      <c r="BJ700" s="201"/>
      <c r="BK700" s="201"/>
      <c r="BL700" s="201"/>
      <c r="BM700" s="346" t="s">
        <v>7012</v>
      </c>
      <c r="BN700" s="64" t="s">
        <v>114</v>
      </c>
      <c r="BO700" s="23" t="s">
        <v>114</v>
      </c>
      <c r="BP700" s="23" t="s">
        <v>114</v>
      </c>
      <c r="BQ700" s="23" t="s">
        <v>114</v>
      </c>
      <c r="BR700" s="23" t="s">
        <v>114</v>
      </c>
      <c r="BS700" s="23" t="s">
        <v>114</v>
      </c>
      <c r="BT700" s="23" t="s">
        <v>114</v>
      </c>
      <c r="BU700" s="61" t="s">
        <v>7013</v>
      </c>
      <c r="BV700" s="23">
        <v>3208971603</v>
      </c>
      <c r="BW700" s="65" t="s">
        <v>7014</v>
      </c>
      <c r="BX700" s="29"/>
      <c r="BY700" s="23"/>
      <c r="BZ700" s="66"/>
      <c r="CA700" s="223" t="s">
        <v>109</v>
      </c>
      <c r="CB700" s="223" t="s">
        <v>109</v>
      </c>
      <c r="CC700" s="223" t="s">
        <v>109</v>
      </c>
      <c r="CD700" s="223" t="s">
        <v>109</v>
      </c>
      <c r="CE700" s="223" t="s">
        <v>109</v>
      </c>
      <c r="CF700" s="700" t="s">
        <v>2396</v>
      </c>
      <c r="CG700" s="223"/>
      <c r="CH700" s="223"/>
      <c r="CI700" s="223"/>
      <c r="CJ700" s="223"/>
      <c r="CK700" s="223"/>
      <c r="CL700" s="223"/>
      <c r="CM700" s="539" t="s">
        <v>109</v>
      </c>
      <c r="CN700" s="223"/>
      <c r="CO700" s="297"/>
    </row>
    <row r="701" spans="1:736" s="290" customFormat="1" ht="45.75" customHeight="1">
      <c r="A701" s="589">
        <f>1+A700</f>
        <v>699</v>
      </c>
      <c r="B701" s="403" t="s">
        <v>7015</v>
      </c>
      <c r="C701" s="156" t="s">
        <v>7016</v>
      </c>
      <c r="D701" s="156" t="s">
        <v>6828</v>
      </c>
      <c r="E701" s="156">
        <v>45534</v>
      </c>
      <c r="F701" s="156">
        <v>45534</v>
      </c>
      <c r="G701" s="156">
        <v>45646</v>
      </c>
      <c r="H701" s="156" t="s">
        <v>416</v>
      </c>
      <c r="I701" s="156" t="s">
        <v>180</v>
      </c>
      <c r="J701" s="301" t="s">
        <v>7017</v>
      </c>
      <c r="K701" s="251">
        <v>1193570801</v>
      </c>
      <c r="L701" s="156">
        <v>1</v>
      </c>
      <c r="M701" s="156" t="s">
        <v>844</v>
      </c>
      <c r="N701" s="156" t="s">
        <v>98</v>
      </c>
      <c r="O701" s="156" t="s">
        <v>1061</v>
      </c>
      <c r="P701" s="156" t="s">
        <v>1202</v>
      </c>
      <c r="Q701" s="156" t="s">
        <v>7018</v>
      </c>
      <c r="R701" s="143">
        <f>+G701-F701</f>
        <v>112</v>
      </c>
      <c r="S701" s="134" t="s">
        <v>3928</v>
      </c>
      <c r="T701" s="253">
        <v>12400000</v>
      </c>
      <c r="U701" s="156" t="s">
        <v>7019</v>
      </c>
      <c r="V701" s="253">
        <f>+T701</f>
        <v>12400000</v>
      </c>
      <c r="W701" s="156">
        <v>45534</v>
      </c>
      <c r="X701" s="156" t="s">
        <v>1040</v>
      </c>
      <c r="Y701" s="317">
        <f>+Z701+AA701+AB701</f>
        <v>12400000</v>
      </c>
      <c r="Z701" s="156">
        <v>0</v>
      </c>
      <c r="AA701" s="156">
        <v>0</v>
      </c>
      <c r="AB701" s="156">
        <f>+AC701+AD701+AE701+AF701+AG701+AH701+AI701+AJ701</f>
        <v>12400000</v>
      </c>
      <c r="AC701" s="156">
        <v>0</v>
      </c>
      <c r="AD701" s="156">
        <v>0</v>
      </c>
      <c r="AE701" s="156">
        <v>12400000</v>
      </c>
      <c r="AF701" s="156">
        <v>0</v>
      </c>
      <c r="AG701" s="156">
        <v>0</v>
      </c>
      <c r="AH701" s="156">
        <v>0</v>
      </c>
      <c r="AI701" s="156">
        <v>0</v>
      </c>
      <c r="AJ701" s="156">
        <v>0</v>
      </c>
      <c r="AK701" s="156" t="s">
        <v>104</v>
      </c>
      <c r="AL701" s="103" t="s">
        <v>7020</v>
      </c>
      <c r="AM701" s="156" t="s">
        <v>6834</v>
      </c>
      <c r="AN701" s="156">
        <v>35198128</v>
      </c>
      <c r="AO701" s="156" t="s">
        <v>114</v>
      </c>
      <c r="AP701" s="156" t="s">
        <v>114</v>
      </c>
      <c r="AQ701" s="156" t="s">
        <v>114</v>
      </c>
      <c r="AR701" s="156" t="s">
        <v>114</v>
      </c>
      <c r="AS701" s="156" t="s">
        <v>109</v>
      </c>
      <c r="AT701" s="156" t="s">
        <v>109</v>
      </c>
      <c r="AU701" s="156" t="s">
        <v>392</v>
      </c>
      <c r="AV701" s="156"/>
      <c r="AW701" s="156"/>
      <c r="AX701" s="156"/>
      <c r="AY701" s="156" t="s">
        <v>108</v>
      </c>
      <c r="AZ701" s="156"/>
      <c r="BA701" s="156"/>
      <c r="BB701" s="156"/>
      <c r="BC701" s="156"/>
      <c r="BD701" s="156"/>
      <c r="BE701" s="156"/>
      <c r="BF701" s="156"/>
      <c r="BG701" s="156"/>
      <c r="BH701" s="153">
        <f>T701+BB701</f>
        <v>12400000</v>
      </c>
      <c r="BI701" s="349" t="s">
        <v>113</v>
      </c>
      <c r="BJ701" s="240"/>
      <c r="BK701" s="240" t="s">
        <v>114</v>
      </c>
      <c r="BL701" s="240"/>
      <c r="BM701" s="437"/>
      <c r="BN701" s="156" t="s">
        <v>115</v>
      </c>
      <c r="BO701" s="156">
        <v>21</v>
      </c>
      <c r="BP701" s="156">
        <v>37790</v>
      </c>
      <c r="BQ701" s="156" t="s">
        <v>109</v>
      </c>
      <c r="BR701" s="156" t="s">
        <v>114</v>
      </c>
      <c r="BS701" s="156" t="s">
        <v>114</v>
      </c>
      <c r="BT701" s="156" t="s">
        <v>114</v>
      </c>
      <c r="BU701" s="156" t="s">
        <v>7021</v>
      </c>
      <c r="BV701" s="156">
        <v>3043986240</v>
      </c>
      <c r="BW701" s="156" t="s">
        <v>1216</v>
      </c>
      <c r="BX701" s="156" t="s">
        <v>139</v>
      </c>
      <c r="BY701" s="156" t="s">
        <v>119</v>
      </c>
      <c r="BZ701" s="156" t="s">
        <v>1217</v>
      </c>
      <c r="CA701" s="157" t="s">
        <v>109</v>
      </c>
      <c r="CB701" s="157" t="s">
        <v>109</v>
      </c>
      <c r="CC701" s="157" t="s">
        <v>109</v>
      </c>
      <c r="CD701" s="587" t="s">
        <v>6121</v>
      </c>
      <c r="CE701" s="156"/>
      <c r="CF701" s="156"/>
      <c r="CG701" s="156"/>
      <c r="CH701" s="156"/>
      <c r="CI701" s="156"/>
      <c r="CJ701" s="156"/>
      <c r="CK701" s="156"/>
      <c r="CL701" s="156"/>
      <c r="CM701" s="157" t="s">
        <v>109</v>
      </c>
      <c r="CN701" s="156"/>
      <c r="CO701" s="297"/>
      <c r="CP701" s="297"/>
      <c r="CQ701" s="297"/>
      <c r="CR701" s="297"/>
      <c r="CS701" s="50"/>
      <c r="CT701" s="50"/>
      <c r="CU701" s="50"/>
      <c r="CV701" s="50"/>
      <c r="CW701" s="50"/>
      <c r="CX701" s="50"/>
      <c r="CY701" s="50"/>
      <c r="CZ701" s="50"/>
      <c r="DA701" s="50"/>
      <c r="DB701" s="50"/>
      <c r="DC701" s="50"/>
      <c r="DD701" s="50"/>
      <c r="DE701" s="50"/>
      <c r="DF701" s="50"/>
      <c r="DG701" s="50"/>
      <c r="DH701" s="50"/>
      <c r="DI701" s="50"/>
      <c r="DJ701" s="50"/>
      <c r="DK701" s="50"/>
      <c r="DL701" s="50"/>
      <c r="DM701" s="50"/>
      <c r="DN701" s="50"/>
      <c r="DO701" s="50"/>
      <c r="DP701" s="50"/>
      <c r="DQ701" s="50"/>
      <c r="DR701" s="50"/>
      <c r="DS701" s="50"/>
      <c r="DT701" s="50"/>
      <c r="DU701" s="50"/>
      <c r="DV701" s="50"/>
      <c r="DW701" s="50"/>
      <c r="DX701" s="50"/>
      <c r="DY701" s="50"/>
      <c r="DZ701" s="50"/>
      <c r="EA701" s="50"/>
      <c r="EB701" s="50"/>
      <c r="EC701" s="50"/>
      <c r="ED701" s="50"/>
      <c r="EE701" s="50"/>
      <c r="EF701" s="50"/>
      <c r="EG701" s="50"/>
      <c r="EH701" s="50"/>
      <c r="EI701" s="50"/>
      <c r="EJ701" s="50"/>
      <c r="EK701" s="50"/>
      <c r="EL701" s="50"/>
      <c r="EM701" s="50"/>
      <c r="EN701" s="50"/>
      <c r="EO701" s="50"/>
      <c r="EP701" s="50"/>
      <c r="EQ701" s="50"/>
      <c r="ER701" s="50"/>
      <c r="ES701" s="50"/>
      <c r="ET701" s="50"/>
      <c r="EU701" s="50"/>
      <c r="EV701" s="50"/>
      <c r="EW701" s="50"/>
      <c r="EX701" s="50"/>
      <c r="EY701" s="50"/>
      <c r="EZ701" s="50"/>
      <c r="FA701" s="50"/>
      <c r="FB701" s="50"/>
      <c r="FC701" s="50"/>
      <c r="FD701" s="50"/>
      <c r="FE701" s="50"/>
      <c r="FF701" s="50"/>
      <c r="FG701" s="50"/>
      <c r="FH701" s="50"/>
      <c r="FI701" s="50"/>
      <c r="FJ701" s="50"/>
      <c r="FK701" s="50"/>
      <c r="FL701" s="50"/>
      <c r="FM701" s="50"/>
      <c r="FN701" s="50"/>
      <c r="FO701" s="50"/>
      <c r="FP701" s="50"/>
      <c r="FQ701" s="50"/>
      <c r="FR701" s="50"/>
      <c r="FS701" s="50"/>
      <c r="FT701" s="50"/>
      <c r="FU701" s="50"/>
      <c r="FV701" s="50"/>
      <c r="FW701" s="50"/>
      <c r="FX701" s="50"/>
      <c r="FY701" s="50"/>
      <c r="FZ701" s="50"/>
      <c r="GA701" s="50"/>
      <c r="GB701" s="50"/>
      <c r="GC701" s="50"/>
      <c r="GD701" s="50"/>
      <c r="GE701" s="50"/>
      <c r="GF701" s="50"/>
      <c r="GG701" s="50"/>
      <c r="GH701" s="50"/>
      <c r="GI701" s="50"/>
      <c r="GJ701" s="50"/>
      <c r="GK701" s="50"/>
      <c r="GL701" s="50"/>
      <c r="GM701" s="50"/>
      <c r="GN701" s="50"/>
      <c r="GO701" s="50"/>
      <c r="GP701" s="50"/>
      <c r="GQ701" s="50"/>
      <c r="GR701" s="50"/>
      <c r="GS701" s="50"/>
      <c r="GT701" s="50"/>
      <c r="GU701" s="50"/>
      <c r="GV701" s="16"/>
      <c r="GW701" s="16"/>
      <c r="GX701" s="16"/>
      <c r="GY701" s="16"/>
      <c r="GZ701" s="16"/>
      <c r="HA701" s="16"/>
      <c r="HB701" s="16"/>
      <c r="HC701" s="16"/>
      <c r="HD701" s="16"/>
      <c r="HE701" s="16"/>
      <c r="HF701" s="16"/>
      <c r="HG701" s="16"/>
      <c r="HH701" s="16"/>
      <c r="HI701" s="16"/>
      <c r="HJ701" s="16"/>
      <c r="HK701" s="16"/>
      <c r="HL701" s="16"/>
      <c r="HM701" s="16"/>
      <c r="HN701" s="16"/>
      <c r="HO701" s="16"/>
      <c r="HP701" s="16"/>
      <c r="HQ701" s="16"/>
      <c r="HR701" s="16"/>
      <c r="HS701" s="16"/>
      <c r="HT701" s="16"/>
      <c r="HU701" s="16"/>
      <c r="HV701" s="16"/>
      <c r="HW701" s="16"/>
      <c r="HX701" s="16"/>
      <c r="HY701" s="16"/>
      <c r="HZ701" s="16"/>
      <c r="IA701" s="16"/>
      <c r="IB701" s="16"/>
      <c r="IC701" s="16"/>
      <c r="ID701" s="16"/>
      <c r="IE701" s="16"/>
      <c r="IF701" s="16"/>
      <c r="IG701" s="16"/>
      <c r="IH701" s="16"/>
      <c r="II701" s="16"/>
      <c r="IJ701" s="16"/>
      <c r="IK701" s="16"/>
      <c r="IL701" s="16"/>
      <c r="IM701" s="16"/>
      <c r="IN701" s="16"/>
      <c r="IO701" s="16"/>
      <c r="IP701" s="16"/>
      <c r="IQ701" s="16"/>
      <c r="IR701" s="16"/>
      <c r="IS701" s="16"/>
      <c r="IT701" s="16"/>
      <c r="IU701" s="16"/>
      <c r="IV701" s="16"/>
      <c r="IW701" s="16"/>
      <c r="IX701" s="16"/>
      <c r="IY701" s="16"/>
      <c r="IZ701" s="16"/>
      <c r="JA701" s="16"/>
      <c r="JB701" s="16"/>
      <c r="JC701" s="16"/>
      <c r="JD701" s="16"/>
      <c r="JE701" s="16"/>
      <c r="JF701" s="16"/>
      <c r="JG701" s="16"/>
      <c r="JH701" s="16"/>
      <c r="JI701" s="16"/>
      <c r="JJ701" s="16"/>
      <c r="JK701" s="16"/>
      <c r="JL701" s="16"/>
      <c r="JM701" s="16"/>
      <c r="JN701" s="16"/>
      <c r="JO701" s="16"/>
      <c r="JP701" s="16"/>
      <c r="JQ701" s="16"/>
      <c r="JR701" s="16"/>
      <c r="JS701" s="16"/>
      <c r="JT701" s="16"/>
      <c r="JU701" s="16"/>
      <c r="JV701" s="16"/>
      <c r="JW701" s="16"/>
      <c r="JX701" s="16"/>
      <c r="JY701" s="16"/>
      <c r="JZ701" s="16"/>
      <c r="KA701" s="16"/>
      <c r="KB701" s="16"/>
      <c r="KC701" s="16"/>
      <c r="KD701" s="16"/>
      <c r="KE701" s="16"/>
      <c r="KF701" s="16"/>
      <c r="KG701" s="16"/>
      <c r="KH701" s="16"/>
      <c r="KI701" s="16"/>
      <c r="KJ701" s="16"/>
      <c r="KK701" s="16"/>
      <c r="KL701" s="16"/>
      <c r="KM701" s="16"/>
      <c r="KN701" s="16"/>
      <c r="KO701" s="16"/>
      <c r="KP701" s="16"/>
      <c r="KQ701" s="16"/>
      <c r="KR701" s="16"/>
      <c r="KS701" s="16"/>
      <c r="KT701" s="16"/>
      <c r="KU701" s="16"/>
      <c r="KV701" s="16"/>
      <c r="KW701" s="16"/>
      <c r="KX701" s="16"/>
      <c r="KY701" s="16"/>
      <c r="KZ701" s="16"/>
      <c r="LA701" s="16"/>
      <c r="LB701" s="16"/>
      <c r="LC701" s="16"/>
      <c r="LD701" s="16"/>
      <c r="LE701" s="16"/>
      <c r="LF701" s="16"/>
      <c r="LG701" s="16"/>
      <c r="LH701" s="16"/>
      <c r="LI701" s="16"/>
      <c r="LJ701" s="16"/>
      <c r="LK701" s="16"/>
      <c r="LL701" s="16"/>
      <c r="LM701" s="16"/>
      <c r="LN701" s="16"/>
      <c r="LO701" s="16"/>
      <c r="LP701" s="16"/>
      <c r="LQ701" s="16"/>
      <c r="LR701" s="16"/>
      <c r="LS701" s="16"/>
      <c r="LT701" s="16"/>
      <c r="LU701" s="16"/>
      <c r="LV701" s="16"/>
      <c r="LW701" s="16"/>
      <c r="LX701" s="16"/>
      <c r="LY701" s="16"/>
      <c r="LZ701" s="16"/>
      <c r="MA701" s="16"/>
      <c r="MB701" s="16"/>
      <c r="MC701" s="16"/>
      <c r="MD701" s="16"/>
      <c r="ME701" s="16"/>
      <c r="MF701" s="16"/>
      <c r="MG701" s="16"/>
      <c r="MH701" s="16"/>
      <c r="MI701" s="16"/>
      <c r="MJ701" s="16"/>
      <c r="MK701" s="16"/>
      <c r="ML701" s="16"/>
      <c r="MM701" s="16"/>
      <c r="MN701" s="16"/>
      <c r="MO701" s="16"/>
      <c r="MP701" s="16"/>
      <c r="MQ701" s="16"/>
      <c r="MR701" s="16"/>
      <c r="MS701" s="16"/>
      <c r="MT701" s="16"/>
      <c r="MU701" s="16"/>
      <c r="MV701" s="16"/>
      <c r="MW701" s="16"/>
      <c r="MX701" s="16"/>
      <c r="MY701" s="16"/>
      <c r="MZ701" s="16"/>
      <c r="NA701" s="16"/>
      <c r="NB701" s="16"/>
      <c r="NC701" s="16"/>
      <c r="ND701" s="16"/>
      <c r="NE701" s="16"/>
      <c r="NF701" s="16"/>
      <c r="NG701" s="16"/>
      <c r="NH701" s="16"/>
      <c r="NI701" s="16"/>
      <c r="NJ701" s="16"/>
      <c r="NK701" s="16"/>
      <c r="NL701" s="16"/>
      <c r="NM701" s="16"/>
      <c r="NN701" s="16"/>
      <c r="NO701" s="16"/>
      <c r="NP701" s="16"/>
      <c r="NQ701" s="16"/>
      <c r="NR701" s="16"/>
      <c r="NS701" s="16"/>
      <c r="NT701" s="16"/>
      <c r="NU701" s="16"/>
      <c r="NV701" s="16"/>
      <c r="NW701" s="16"/>
      <c r="NX701" s="16"/>
      <c r="NY701" s="16"/>
      <c r="NZ701" s="16"/>
      <c r="OA701" s="16"/>
      <c r="OB701" s="16"/>
      <c r="OC701" s="16"/>
      <c r="OD701" s="16"/>
      <c r="OE701" s="16"/>
      <c r="OF701" s="16"/>
      <c r="OG701" s="16"/>
      <c r="OH701" s="16"/>
      <c r="OI701" s="16"/>
      <c r="OJ701" s="16"/>
      <c r="OK701" s="16"/>
      <c r="OL701" s="16"/>
      <c r="OM701" s="16"/>
      <c r="ON701" s="16"/>
      <c r="OO701" s="16"/>
      <c r="OP701" s="16"/>
      <c r="OQ701" s="16"/>
      <c r="OR701" s="16"/>
      <c r="OS701" s="16"/>
      <c r="OT701" s="16"/>
      <c r="OU701" s="16"/>
      <c r="OV701" s="16"/>
      <c r="OW701" s="16"/>
      <c r="OX701" s="16"/>
      <c r="OY701" s="16"/>
      <c r="OZ701" s="16"/>
      <c r="PA701" s="16"/>
      <c r="PB701" s="16"/>
      <c r="PC701" s="16"/>
      <c r="PD701" s="16"/>
      <c r="PE701" s="16"/>
      <c r="PF701" s="16"/>
      <c r="PG701" s="16"/>
      <c r="PH701" s="16"/>
      <c r="PI701" s="16"/>
      <c r="PJ701" s="16"/>
      <c r="PK701" s="16"/>
      <c r="PL701" s="16"/>
      <c r="PM701" s="16"/>
      <c r="PN701" s="16"/>
      <c r="PO701" s="16"/>
      <c r="PP701" s="16"/>
      <c r="PQ701" s="16"/>
      <c r="PR701" s="16"/>
      <c r="PS701" s="16"/>
      <c r="PT701" s="16"/>
      <c r="PU701" s="16"/>
      <c r="PV701" s="16"/>
      <c r="PW701" s="16"/>
      <c r="PX701" s="16"/>
      <c r="PY701" s="16"/>
      <c r="PZ701" s="16"/>
      <c r="QA701" s="16"/>
      <c r="QB701" s="16"/>
      <c r="QC701" s="16"/>
      <c r="QD701" s="16"/>
      <c r="QE701" s="16"/>
      <c r="QF701" s="16"/>
      <c r="QG701" s="16"/>
      <c r="QH701" s="16"/>
      <c r="QI701" s="16"/>
      <c r="QJ701" s="16"/>
      <c r="QK701" s="16"/>
      <c r="QL701" s="16"/>
      <c r="QM701" s="16"/>
      <c r="QN701" s="16"/>
      <c r="QO701" s="16"/>
      <c r="QP701" s="16"/>
      <c r="QQ701" s="16"/>
      <c r="QR701" s="16"/>
      <c r="QS701" s="16"/>
      <c r="QT701" s="16"/>
      <c r="QU701" s="16"/>
      <c r="QV701" s="16"/>
      <c r="QW701" s="16"/>
      <c r="QX701" s="16"/>
      <c r="QY701" s="16"/>
      <c r="QZ701" s="16"/>
      <c r="RA701" s="16"/>
      <c r="RB701" s="16"/>
      <c r="RC701" s="16"/>
      <c r="RD701" s="16"/>
      <c r="RE701" s="16"/>
      <c r="RF701" s="16"/>
      <c r="RG701" s="16"/>
      <c r="RH701" s="16"/>
      <c r="RI701" s="16"/>
      <c r="RJ701" s="16"/>
      <c r="RK701" s="16"/>
      <c r="RL701" s="16"/>
      <c r="RM701" s="16"/>
      <c r="RN701" s="16"/>
      <c r="RO701" s="16"/>
      <c r="RP701" s="16"/>
      <c r="RQ701" s="16"/>
      <c r="RR701" s="16"/>
      <c r="RS701" s="16"/>
      <c r="RT701" s="16"/>
      <c r="RU701" s="16"/>
      <c r="RV701" s="16"/>
      <c r="RW701" s="16"/>
      <c r="RX701" s="16"/>
      <c r="RY701" s="16"/>
      <c r="RZ701" s="16"/>
      <c r="SA701" s="16"/>
      <c r="SB701" s="16"/>
      <c r="SC701" s="16"/>
      <c r="SD701" s="16"/>
      <c r="SE701" s="16"/>
      <c r="SF701" s="16"/>
      <c r="SG701" s="16"/>
      <c r="SH701" s="16"/>
      <c r="SI701" s="16"/>
      <c r="SJ701" s="16"/>
      <c r="SK701" s="16"/>
      <c r="SL701" s="16"/>
      <c r="SM701" s="16"/>
      <c r="SN701" s="16"/>
      <c r="SO701" s="16"/>
      <c r="SP701" s="16"/>
      <c r="SQ701" s="16"/>
      <c r="SR701" s="16"/>
      <c r="SS701" s="16"/>
      <c r="ST701" s="16"/>
      <c r="SU701" s="16"/>
      <c r="SV701" s="16"/>
      <c r="SW701" s="16"/>
      <c r="SX701" s="16"/>
      <c r="SY701" s="16"/>
      <c r="SZ701" s="16"/>
      <c r="TA701" s="16"/>
      <c r="TB701" s="16"/>
      <c r="TC701" s="16"/>
      <c r="TD701" s="16"/>
      <c r="TE701" s="16"/>
      <c r="TF701" s="16"/>
      <c r="TG701" s="16"/>
      <c r="TH701" s="16"/>
      <c r="TI701" s="16"/>
      <c r="TJ701" s="16"/>
      <c r="TK701" s="16"/>
      <c r="TL701" s="16"/>
      <c r="TM701" s="16"/>
      <c r="TN701" s="16"/>
      <c r="TO701" s="16"/>
      <c r="TP701" s="16"/>
      <c r="TQ701" s="16"/>
      <c r="TR701" s="16"/>
      <c r="TS701" s="16"/>
      <c r="TT701" s="16"/>
      <c r="TU701" s="16"/>
      <c r="TV701" s="16"/>
      <c r="TW701" s="16"/>
      <c r="TX701" s="16"/>
      <c r="TY701" s="16"/>
      <c r="TZ701" s="16"/>
      <c r="UA701" s="16"/>
      <c r="UB701" s="16"/>
      <c r="UC701" s="16"/>
      <c r="UD701" s="16"/>
      <c r="UE701" s="16"/>
      <c r="UF701" s="16"/>
      <c r="UG701" s="16"/>
      <c r="UH701" s="16"/>
      <c r="UI701" s="16"/>
      <c r="UJ701" s="16"/>
      <c r="UK701" s="16"/>
      <c r="UL701" s="16"/>
      <c r="UM701" s="16"/>
      <c r="UN701" s="16"/>
      <c r="UO701" s="16"/>
      <c r="UP701" s="16"/>
      <c r="UQ701" s="16"/>
      <c r="UR701" s="16"/>
      <c r="US701" s="16"/>
      <c r="UT701" s="16"/>
      <c r="UU701" s="16"/>
      <c r="UV701" s="16"/>
      <c r="UW701" s="16"/>
      <c r="UX701" s="16"/>
      <c r="UY701" s="16"/>
      <c r="UZ701" s="16"/>
      <c r="VA701" s="16"/>
      <c r="VB701" s="16"/>
      <c r="VC701" s="16"/>
      <c r="VD701" s="16"/>
      <c r="VE701" s="16"/>
      <c r="VF701" s="16"/>
      <c r="VG701" s="16"/>
      <c r="VH701" s="16"/>
      <c r="VI701" s="16"/>
      <c r="VJ701" s="16"/>
      <c r="VK701" s="16"/>
      <c r="VL701" s="16"/>
      <c r="VM701" s="16"/>
      <c r="VN701" s="16"/>
      <c r="VO701" s="16"/>
      <c r="VP701" s="16"/>
      <c r="VQ701" s="16"/>
      <c r="VR701" s="16"/>
      <c r="VS701" s="16"/>
      <c r="VT701" s="16"/>
      <c r="VU701" s="16"/>
      <c r="VV701" s="16"/>
      <c r="VW701" s="16"/>
      <c r="VX701" s="16"/>
      <c r="VY701" s="16"/>
      <c r="VZ701" s="16"/>
      <c r="WA701" s="16"/>
      <c r="WB701" s="16"/>
      <c r="WC701" s="16"/>
      <c r="WD701" s="16"/>
      <c r="WE701" s="16"/>
      <c r="WF701" s="16"/>
      <c r="WG701" s="16"/>
      <c r="WH701" s="16"/>
      <c r="WI701" s="16"/>
      <c r="WJ701" s="16"/>
      <c r="WK701" s="16"/>
      <c r="WL701" s="16"/>
      <c r="WM701" s="16"/>
      <c r="WN701" s="16"/>
      <c r="WO701" s="16"/>
      <c r="WP701" s="16"/>
      <c r="WQ701" s="16"/>
      <c r="WR701" s="16"/>
      <c r="WS701" s="16"/>
      <c r="WT701" s="16"/>
      <c r="WU701" s="16"/>
      <c r="WV701" s="16"/>
      <c r="WW701" s="16"/>
      <c r="WX701" s="16"/>
      <c r="WY701" s="16"/>
      <c r="WZ701" s="16"/>
      <c r="XA701" s="16"/>
      <c r="XB701" s="16"/>
      <c r="XC701" s="16"/>
      <c r="XD701" s="16"/>
      <c r="XE701" s="16"/>
      <c r="XF701" s="16"/>
      <c r="XG701" s="16"/>
      <c r="XH701" s="16"/>
      <c r="XI701" s="16"/>
      <c r="XJ701" s="16"/>
      <c r="XK701" s="16"/>
      <c r="XL701" s="16"/>
      <c r="XM701" s="16"/>
      <c r="XN701" s="16"/>
      <c r="XO701" s="16"/>
      <c r="XP701" s="16"/>
      <c r="XQ701" s="16"/>
      <c r="XR701" s="16"/>
      <c r="XS701" s="16"/>
      <c r="XT701" s="16"/>
      <c r="XU701" s="16"/>
      <c r="XV701" s="16"/>
      <c r="XW701" s="16"/>
      <c r="XX701" s="16"/>
      <c r="XY701" s="16"/>
      <c r="XZ701" s="16"/>
      <c r="YA701" s="16"/>
      <c r="YB701" s="16"/>
      <c r="YC701" s="16"/>
      <c r="YD701" s="16"/>
      <c r="YE701" s="16"/>
      <c r="YF701" s="16"/>
      <c r="YG701" s="16"/>
      <c r="YH701" s="16"/>
      <c r="YI701" s="16"/>
      <c r="YJ701" s="16"/>
      <c r="YK701" s="16"/>
      <c r="YL701" s="16"/>
      <c r="YM701" s="16"/>
      <c r="YN701" s="16"/>
      <c r="YO701" s="16"/>
      <c r="YP701" s="16"/>
      <c r="YQ701" s="16"/>
      <c r="YR701" s="16"/>
      <c r="YS701" s="16"/>
      <c r="YT701" s="16"/>
      <c r="YU701" s="16"/>
      <c r="YV701" s="16"/>
      <c r="YW701" s="16"/>
      <c r="YX701" s="16"/>
      <c r="YY701" s="16"/>
      <c r="YZ701" s="16"/>
      <c r="ZA701" s="16"/>
      <c r="ZB701" s="16"/>
      <c r="ZC701" s="16"/>
      <c r="ZD701" s="16"/>
      <c r="ZE701" s="16"/>
      <c r="ZF701" s="16"/>
      <c r="ZG701" s="16"/>
      <c r="ZH701" s="16"/>
      <c r="ZI701" s="16"/>
      <c r="ZJ701" s="16"/>
      <c r="ZK701" s="16"/>
      <c r="ZL701" s="16"/>
      <c r="ZM701" s="16"/>
      <c r="ZN701" s="16"/>
      <c r="ZO701" s="16"/>
      <c r="ZP701" s="16"/>
      <c r="ZQ701" s="16"/>
      <c r="ZR701" s="16"/>
      <c r="ZS701" s="16"/>
      <c r="ZT701" s="16"/>
      <c r="ZU701" s="16"/>
      <c r="ZV701" s="16"/>
      <c r="ZW701" s="16"/>
      <c r="ZX701" s="16"/>
      <c r="ZY701" s="16"/>
      <c r="ZZ701" s="16"/>
      <c r="AAA701" s="16"/>
      <c r="AAB701" s="16"/>
      <c r="AAC701" s="16"/>
      <c r="AAD701" s="16"/>
      <c r="AAE701" s="16"/>
      <c r="AAF701" s="16"/>
      <c r="AAG701" s="16"/>
      <c r="AAH701" s="16"/>
      <c r="AAI701" s="16"/>
      <c r="AAJ701" s="16"/>
      <c r="AAK701" s="16"/>
      <c r="AAL701" s="16"/>
      <c r="AAM701" s="16"/>
      <c r="AAN701" s="16"/>
      <c r="AAO701" s="16"/>
      <c r="AAP701" s="16"/>
      <c r="AAQ701" s="16"/>
      <c r="AAR701" s="16"/>
      <c r="AAS701" s="16"/>
      <c r="AAT701" s="16"/>
      <c r="AAU701" s="16"/>
      <c r="AAV701" s="16"/>
      <c r="AAW701" s="16"/>
      <c r="AAX701" s="16"/>
      <c r="AAY701" s="16"/>
      <c r="AAZ701" s="16"/>
      <c r="ABA701" s="16"/>
      <c r="ABB701" s="16"/>
      <c r="ABC701" s="16"/>
      <c r="ABD701" s="16"/>
      <c r="ABE701" s="16"/>
      <c r="ABF701" s="16"/>
      <c r="ABG701" s="16"/>
      <c r="ABH701" s="16"/>
    </row>
    <row r="702" spans="1:736" s="50" customFormat="1" ht="45.75" customHeight="1">
      <c r="A702" s="589">
        <f>1+A701</f>
        <v>700</v>
      </c>
      <c r="B702" s="403" t="s">
        <v>7022</v>
      </c>
      <c r="C702" s="156" t="s">
        <v>7023</v>
      </c>
      <c r="D702" s="156" t="s">
        <v>114</v>
      </c>
      <c r="E702" s="156">
        <v>45534</v>
      </c>
      <c r="F702" s="156">
        <v>45534</v>
      </c>
      <c r="G702" s="156">
        <v>45657</v>
      </c>
      <c r="H702" s="156" t="s">
        <v>416</v>
      </c>
      <c r="I702" s="156" t="s">
        <v>6300</v>
      </c>
      <c r="J702" s="156" t="s">
        <v>7024</v>
      </c>
      <c r="K702" s="251">
        <v>860531081</v>
      </c>
      <c r="L702" s="156">
        <v>5</v>
      </c>
      <c r="M702" s="156" t="s">
        <v>926</v>
      </c>
      <c r="N702" s="156" t="s">
        <v>98</v>
      </c>
      <c r="O702" s="156" t="s">
        <v>2287</v>
      </c>
      <c r="P702" s="156" t="s">
        <v>7025</v>
      </c>
      <c r="Q702" s="156" t="s">
        <v>7026</v>
      </c>
      <c r="R702" s="143">
        <f>+G702-F702</f>
        <v>123</v>
      </c>
      <c r="S702" s="134" t="s">
        <v>108</v>
      </c>
      <c r="T702" s="253">
        <v>0</v>
      </c>
      <c r="U702" s="156" t="s">
        <v>108</v>
      </c>
      <c r="V702" s="253">
        <f>+T702</f>
        <v>0</v>
      </c>
      <c r="W702" s="156" t="s">
        <v>108</v>
      </c>
      <c r="X702" s="156" t="s">
        <v>114</v>
      </c>
      <c r="Y702" s="317" t="e">
        <f>+Z702+AA702+AB702</f>
        <v>#VALUE!</v>
      </c>
      <c r="Z702" s="156" t="s">
        <v>114</v>
      </c>
      <c r="AA702" s="156" t="s">
        <v>114</v>
      </c>
      <c r="AB702" s="156" t="s">
        <v>114</v>
      </c>
      <c r="AC702" s="156" t="s">
        <v>114</v>
      </c>
      <c r="AD702" s="156" t="s">
        <v>114</v>
      </c>
      <c r="AE702" s="156" t="s">
        <v>114</v>
      </c>
      <c r="AF702" s="156" t="s">
        <v>114</v>
      </c>
      <c r="AG702" s="156" t="s">
        <v>114</v>
      </c>
      <c r="AH702" s="156" t="s">
        <v>114</v>
      </c>
      <c r="AI702" s="156" t="s">
        <v>114</v>
      </c>
      <c r="AJ702" s="156" t="s">
        <v>114</v>
      </c>
      <c r="AK702" s="156" t="s">
        <v>104</v>
      </c>
      <c r="AL702" s="103" t="s">
        <v>7027</v>
      </c>
      <c r="AM702" s="156" t="s">
        <v>6823</v>
      </c>
      <c r="AN702" s="156">
        <v>80028843</v>
      </c>
      <c r="AO702" s="156" t="s">
        <v>114</v>
      </c>
      <c r="AP702" s="156" t="s">
        <v>114</v>
      </c>
      <c r="AQ702" s="156" t="s">
        <v>114</v>
      </c>
      <c r="AR702" s="156" t="s">
        <v>114</v>
      </c>
      <c r="AS702" s="156" t="s">
        <v>108</v>
      </c>
      <c r="AT702" s="156" t="s">
        <v>108</v>
      </c>
      <c r="AU702" s="156" t="s">
        <v>392</v>
      </c>
      <c r="AV702" s="156"/>
      <c r="AW702" s="156"/>
      <c r="AX702" s="156" t="s">
        <v>109</v>
      </c>
      <c r="AY702" s="156" t="s">
        <v>108</v>
      </c>
      <c r="AZ702" s="156"/>
      <c r="BA702" s="156"/>
      <c r="BB702" s="156"/>
      <c r="BC702" s="156"/>
      <c r="BD702" s="156"/>
      <c r="BE702" s="156"/>
      <c r="BF702" s="156"/>
      <c r="BG702" s="156"/>
      <c r="BH702" s="153">
        <f>T702+BB702</f>
        <v>0</v>
      </c>
      <c r="BI702" s="436" t="s">
        <v>135</v>
      </c>
      <c r="BJ702" s="437" t="s">
        <v>824</v>
      </c>
      <c r="BK702" s="437" t="s">
        <v>824</v>
      </c>
      <c r="BL702" s="437" t="s">
        <v>824</v>
      </c>
      <c r="BM702" s="437" t="s">
        <v>824</v>
      </c>
      <c r="BN702" s="156" t="s">
        <v>108</v>
      </c>
      <c r="BO702" s="156" t="s">
        <v>108</v>
      </c>
      <c r="BP702" s="156" t="s">
        <v>108</v>
      </c>
      <c r="BQ702" s="156" t="s">
        <v>108</v>
      </c>
      <c r="BR702" s="156" t="s">
        <v>114</v>
      </c>
      <c r="BS702" s="156" t="s">
        <v>114</v>
      </c>
      <c r="BT702" s="156" t="s">
        <v>114</v>
      </c>
      <c r="BU702" s="156" t="s">
        <v>7028</v>
      </c>
      <c r="BV702" s="156">
        <v>6016671515</v>
      </c>
      <c r="BW702" s="156" t="s">
        <v>7029</v>
      </c>
      <c r="BX702" s="156" t="s">
        <v>139</v>
      </c>
      <c r="BY702" s="156" t="s">
        <v>119</v>
      </c>
      <c r="BZ702" s="156" t="s">
        <v>7030</v>
      </c>
      <c r="CA702" s="157"/>
      <c r="CB702" s="157"/>
      <c r="CC702" s="157"/>
      <c r="CD702" s="156"/>
      <c r="CE702" s="156"/>
      <c r="CF702" s="156"/>
      <c r="CG702" s="156"/>
      <c r="CH702" s="156"/>
      <c r="CI702" s="156"/>
      <c r="CJ702" s="156"/>
      <c r="CK702" s="156"/>
      <c r="CL702" s="156"/>
      <c r="CM702" s="157"/>
      <c r="CN702" s="156"/>
    </row>
    <row r="703" spans="1:736" s="290" customFormat="1" ht="45.75" customHeight="1">
      <c r="A703" s="589">
        <f>1+A702</f>
        <v>701</v>
      </c>
      <c r="B703" s="403" t="s">
        <v>7031</v>
      </c>
      <c r="C703" s="156" t="s">
        <v>7032</v>
      </c>
      <c r="D703" s="156" t="s">
        <v>6645</v>
      </c>
      <c r="E703" s="156">
        <v>45534</v>
      </c>
      <c r="F703" s="156">
        <v>45541</v>
      </c>
      <c r="G703" s="156">
        <v>45646</v>
      </c>
      <c r="H703" s="156" t="s">
        <v>416</v>
      </c>
      <c r="I703" s="156" t="s">
        <v>5874</v>
      </c>
      <c r="J703" s="301" t="s">
        <v>1373</v>
      </c>
      <c r="K703" s="251">
        <v>1022417796</v>
      </c>
      <c r="L703" s="156">
        <v>6</v>
      </c>
      <c r="M703" s="156" t="s">
        <v>844</v>
      </c>
      <c r="N703" s="156" t="s">
        <v>98</v>
      </c>
      <c r="O703" s="156" t="s">
        <v>3586</v>
      </c>
      <c r="P703" s="156" t="s">
        <v>7033</v>
      </c>
      <c r="Q703" s="156" t="s">
        <v>6730</v>
      </c>
      <c r="R703" s="143">
        <f>+G703-F703</f>
        <v>105</v>
      </c>
      <c r="S703" s="134" t="s">
        <v>7034</v>
      </c>
      <c r="T703" s="253">
        <v>18333333</v>
      </c>
      <c r="U703" s="156" t="s">
        <v>7035</v>
      </c>
      <c r="V703" s="253">
        <f>+T703</f>
        <v>18333333</v>
      </c>
      <c r="W703" s="156">
        <v>45534</v>
      </c>
      <c r="X703" s="156" t="s">
        <v>2653</v>
      </c>
      <c r="Y703" s="317">
        <f>+Z703+AA703+AB703</f>
        <v>18333333</v>
      </c>
      <c r="Z703" s="156">
        <v>0</v>
      </c>
      <c r="AA703" s="156">
        <v>0</v>
      </c>
      <c r="AB703" s="156">
        <f>+AC703+AD703+AE703+AF703+AG703+AH703+AI703+AJ703</f>
        <v>18333333</v>
      </c>
      <c r="AC703" s="156">
        <v>0</v>
      </c>
      <c r="AD703" s="156">
        <v>0</v>
      </c>
      <c r="AE703" s="156">
        <v>0</v>
      </c>
      <c r="AF703" s="156">
        <v>18333333</v>
      </c>
      <c r="AG703" s="156">
        <v>0</v>
      </c>
      <c r="AH703" s="156">
        <v>0</v>
      </c>
      <c r="AI703" s="156">
        <v>0</v>
      </c>
      <c r="AJ703" s="156">
        <v>0</v>
      </c>
      <c r="AK703" s="156" t="s">
        <v>104</v>
      </c>
      <c r="AL703" s="103" t="s">
        <v>7036</v>
      </c>
      <c r="AM703" s="156" t="s">
        <v>7037</v>
      </c>
      <c r="AN703" s="156">
        <v>40035802</v>
      </c>
      <c r="AO703" s="156" t="s">
        <v>114</v>
      </c>
      <c r="AP703" s="156" t="s">
        <v>114</v>
      </c>
      <c r="AQ703" s="156" t="s">
        <v>114</v>
      </c>
      <c r="AR703" s="156" t="s">
        <v>114</v>
      </c>
      <c r="AS703" s="156" t="s">
        <v>109</v>
      </c>
      <c r="AT703" s="156" t="s">
        <v>109</v>
      </c>
      <c r="AU703" s="156" t="s">
        <v>392</v>
      </c>
      <c r="AV703" s="156"/>
      <c r="AW703" s="156"/>
      <c r="AX703" s="156" t="s">
        <v>109</v>
      </c>
      <c r="AY703" s="156" t="s">
        <v>108</v>
      </c>
      <c r="AZ703" s="156"/>
      <c r="BA703" s="156"/>
      <c r="BB703" s="156"/>
      <c r="BC703" s="156"/>
      <c r="BD703" s="156"/>
      <c r="BE703" s="156"/>
      <c r="BF703" s="156"/>
      <c r="BG703" s="156"/>
      <c r="BH703" s="153">
        <f>T703+BB703</f>
        <v>18333333</v>
      </c>
      <c r="BI703" s="349" t="s">
        <v>113</v>
      </c>
      <c r="BJ703" s="240"/>
      <c r="BK703" s="240" t="s">
        <v>114</v>
      </c>
      <c r="BL703" s="240"/>
      <c r="BM703" s="437"/>
      <c r="BN703" s="156" t="s">
        <v>115</v>
      </c>
      <c r="BO703" s="156">
        <v>28</v>
      </c>
      <c r="BP703" s="156">
        <v>35269</v>
      </c>
      <c r="BQ703" s="156" t="s">
        <v>109</v>
      </c>
      <c r="BR703" s="156" t="s">
        <v>114</v>
      </c>
      <c r="BS703" s="156" t="s">
        <v>114</v>
      </c>
      <c r="BT703" s="156" t="s">
        <v>114</v>
      </c>
      <c r="BU703" s="156" t="s">
        <v>7038</v>
      </c>
      <c r="BV703" s="156">
        <v>3228551080</v>
      </c>
      <c r="BW703" s="156" t="s">
        <v>7039</v>
      </c>
      <c r="BX703" s="156" t="s">
        <v>4813</v>
      </c>
      <c r="BY703" s="156" t="s">
        <v>119</v>
      </c>
      <c r="BZ703" s="156">
        <v>24057948072</v>
      </c>
      <c r="CA703" s="157" t="s">
        <v>109</v>
      </c>
      <c r="CB703" s="157" t="s">
        <v>109</v>
      </c>
      <c r="CC703" s="157" t="s">
        <v>109</v>
      </c>
      <c r="CD703" s="156" t="s">
        <v>109</v>
      </c>
      <c r="CE703" s="156"/>
      <c r="CF703" s="156"/>
      <c r="CG703" s="156"/>
      <c r="CH703" s="156"/>
      <c r="CI703" s="156"/>
      <c r="CJ703" s="156"/>
      <c r="CK703" s="156"/>
      <c r="CL703" s="156"/>
      <c r="CM703" s="157" t="s">
        <v>109</v>
      </c>
      <c r="CN703" s="156"/>
      <c r="CO703" s="297"/>
      <c r="CP703" s="297"/>
      <c r="CQ703" s="297"/>
      <c r="CR703" s="297"/>
      <c r="CS703" s="50"/>
      <c r="CT703" s="50"/>
      <c r="CU703" s="50"/>
      <c r="CV703" s="50"/>
      <c r="CW703" s="50"/>
      <c r="CX703" s="50"/>
      <c r="CY703" s="50"/>
      <c r="CZ703" s="50"/>
      <c r="DA703" s="50"/>
      <c r="DB703" s="50"/>
      <c r="DC703" s="50"/>
      <c r="DD703" s="50"/>
      <c r="DE703" s="50"/>
      <c r="DF703" s="50"/>
      <c r="DG703" s="50"/>
      <c r="DH703" s="50"/>
      <c r="DI703" s="50"/>
      <c r="DJ703" s="50"/>
      <c r="DK703" s="50"/>
      <c r="DL703" s="50"/>
      <c r="DM703" s="50"/>
      <c r="DN703" s="50"/>
      <c r="DO703" s="50"/>
      <c r="DP703" s="50"/>
      <c r="DQ703" s="50"/>
      <c r="DR703" s="50"/>
      <c r="DS703" s="50"/>
      <c r="DT703" s="50"/>
      <c r="DU703" s="50"/>
      <c r="DV703" s="50"/>
      <c r="DW703" s="50"/>
      <c r="DX703" s="50"/>
      <c r="DY703" s="50"/>
      <c r="DZ703" s="50"/>
      <c r="EA703" s="50"/>
      <c r="EB703" s="50"/>
      <c r="EC703" s="50"/>
      <c r="ED703" s="50"/>
      <c r="EE703" s="50"/>
      <c r="EF703" s="50"/>
      <c r="EG703" s="50"/>
      <c r="EH703" s="50"/>
      <c r="EI703" s="50"/>
      <c r="EJ703" s="50"/>
      <c r="EK703" s="50"/>
      <c r="EL703" s="50"/>
      <c r="EM703" s="50"/>
      <c r="EN703" s="50"/>
      <c r="EO703" s="50"/>
      <c r="EP703" s="50"/>
      <c r="EQ703" s="50"/>
      <c r="ER703" s="50"/>
      <c r="ES703" s="50"/>
      <c r="ET703" s="50"/>
      <c r="EU703" s="50"/>
      <c r="EV703" s="50"/>
      <c r="EW703" s="50"/>
      <c r="EX703" s="50"/>
      <c r="EY703" s="50"/>
      <c r="EZ703" s="50"/>
      <c r="FA703" s="50"/>
      <c r="FB703" s="50"/>
      <c r="FC703" s="50"/>
      <c r="FD703" s="50"/>
      <c r="FE703" s="50"/>
      <c r="FF703" s="50"/>
      <c r="FG703" s="50"/>
      <c r="FH703" s="50"/>
      <c r="FI703" s="50"/>
      <c r="FJ703" s="50"/>
      <c r="FK703" s="50"/>
      <c r="FL703" s="50"/>
      <c r="FM703" s="50"/>
      <c r="FN703" s="50"/>
      <c r="FO703" s="50"/>
      <c r="FP703" s="50"/>
      <c r="FQ703" s="50"/>
      <c r="FR703" s="50"/>
      <c r="FS703" s="50"/>
      <c r="FT703" s="50"/>
      <c r="FU703" s="50"/>
      <c r="FV703" s="50"/>
      <c r="FW703" s="50"/>
      <c r="FX703" s="50"/>
      <c r="FY703" s="50"/>
      <c r="FZ703" s="50"/>
      <c r="GA703" s="50"/>
      <c r="GB703" s="50"/>
      <c r="GC703" s="50"/>
      <c r="GD703" s="50"/>
      <c r="GE703" s="50"/>
      <c r="GF703" s="50"/>
      <c r="GG703" s="50"/>
      <c r="GH703" s="50"/>
      <c r="GI703" s="50"/>
      <c r="GJ703" s="50"/>
      <c r="GK703" s="50"/>
      <c r="GL703" s="50"/>
      <c r="GM703" s="50"/>
      <c r="GN703" s="50"/>
      <c r="GO703" s="50"/>
      <c r="GP703" s="50"/>
      <c r="GQ703" s="50"/>
      <c r="GR703" s="50"/>
      <c r="GS703" s="50"/>
      <c r="GT703" s="50"/>
      <c r="GU703" s="50"/>
      <c r="GV703" s="16"/>
      <c r="GW703" s="16"/>
      <c r="GX703" s="16"/>
      <c r="GY703" s="16"/>
      <c r="GZ703" s="16"/>
      <c r="HA703" s="16"/>
      <c r="HB703" s="16"/>
      <c r="HC703" s="16"/>
      <c r="HD703" s="16"/>
      <c r="HE703" s="16"/>
      <c r="HF703" s="16"/>
      <c r="HG703" s="16"/>
      <c r="HH703" s="16"/>
      <c r="HI703" s="16"/>
      <c r="HJ703" s="16"/>
      <c r="HK703" s="16"/>
      <c r="HL703" s="16"/>
      <c r="HM703" s="16"/>
      <c r="HN703" s="16"/>
      <c r="HO703" s="16"/>
      <c r="HP703" s="16"/>
      <c r="HQ703" s="16"/>
      <c r="HR703" s="16"/>
      <c r="HS703" s="16"/>
      <c r="HT703" s="16"/>
      <c r="HU703" s="16"/>
      <c r="HV703" s="16"/>
      <c r="HW703" s="16"/>
      <c r="HX703" s="16"/>
      <c r="HY703" s="16"/>
      <c r="HZ703" s="16"/>
      <c r="IA703" s="16"/>
      <c r="IB703" s="16"/>
      <c r="IC703" s="16"/>
      <c r="ID703" s="16"/>
      <c r="IE703" s="16"/>
      <c r="IF703" s="16"/>
      <c r="IG703" s="16"/>
      <c r="IH703" s="16"/>
      <c r="II703" s="16"/>
      <c r="IJ703" s="16"/>
      <c r="IK703" s="16"/>
      <c r="IL703" s="16"/>
      <c r="IM703" s="16"/>
      <c r="IN703" s="16"/>
      <c r="IO703" s="16"/>
      <c r="IP703" s="16"/>
      <c r="IQ703" s="16"/>
      <c r="IR703" s="16"/>
      <c r="IS703" s="16"/>
      <c r="IT703" s="16"/>
      <c r="IU703" s="16"/>
      <c r="IV703" s="16"/>
      <c r="IW703" s="16"/>
      <c r="IX703" s="16"/>
      <c r="IY703" s="16"/>
      <c r="IZ703" s="16"/>
      <c r="JA703" s="16"/>
      <c r="JB703" s="16"/>
      <c r="JC703" s="16"/>
      <c r="JD703" s="16"/>
      <c r="JE703" s="16"/>
      <c r="JF703" s="16"/>
      <c r="JG703" s="16"/>
      <c r="JH703" s="16"/>
      <c r="JI703" s="16"/>
      <c r="JJ703" s="16"/>
      <c r="JK703" s="16"/>
      <c r="JL703" s="16"/>
      <c r="JM703" s="16"/>
      <c r="JN703" s="16"/>
      <c r="JO703" s="16"/>
      <c r="JP703" s="16"/>
      <c r="JQ703" s="16"/>
      <c r="JR703" s="16"/>
      <c r="JS703" s="16"/>
      <c r="JT703" s="16"/>
      <c r="JU703" s="16"/>
      <c r="JV703" s="16"/>
      <c r="JW703" s="16"/>
      <c r="JX703" s="16"/>
      <c r="JY703" s="16"/>
      <c r="JZ703" s="16"/>
      <c r="KA703" s="16"/>
      <c r="KB703" s="16"/>
      <c r="KC703" s="16"/>
      <c r="KD703" s="16"/>
      <c r="KE703" s="16"/>
      <c r="KF703" s="16"/>
      <c r="KG703" s="16"/>
      <c r="KH703" s="16"/>
      <c r="KI703" s="16"/>
      <c r="KJ703" s="16"/>
      <c r="KK703" s="16"/>
      <c r="KL703" s="16"/>
      <c r="KM703" s="16"/>
      <c r="KN703" s="16"/>
      <c r="KO703" s="16"/>
      <c r="KP703" s="16"/>
      <c r="KQ703" s="16"/>
      <c r="KR703" s="16"/>
      <c r="KS703" s="16"/>
      <c r="KT703" s="16"/>
      <c r="KU703" s="16"/>
      <c r="KV703" s="16"/>
      <c r="KW703" s="16"/>
      <c r="KX703" s="16"/>
      <c r="KY703" s="16"/>
      <c r="KZ703" s="16"/>
      <c r="LA703" s="16"/>
      <c r="LB703" s="16"/>
      <c r="LC703" s="16"/>
      <c r="LD703" s="16"/>
      <c r="LE703" s="16"/>
      <c r="LF703" s="16"/>
      <c r="LG703" s="16"/>
      <c r="LH703" s="16"/>
      <c r="LI703" s="16"/>
      <c r="LJ703" s="16"/>
      <c r="LK703" s="16"/>
      <c r="LL703" s="16"/>
      <c r="LM703" s="16"/>
      <c r="LN703" s="16"/>
      <c r="LO703" s="16"/>
      <c r="LP703" s="16"/>
      <c r="LQ703" s="16"/>
      <c r="LR703" s="16"/>
      <c r="LS703" s="16"/>
      <c r="LT703" s="16"/>
      <c r="LU703" s="16"/>
      <c r="LV703" s="16"/>
      <c r="LW703" s="16"/>
      <c r="LX703" s="16"/>
      <c r="LY703" s="16"/>
      <c r="LZ703" s="16"/>
      <c r="MA703" s="16"/>
      <c r="MB703" s="16"/>
      <c r="MC703" s="16"/>
      <c r="MD703" s="16"/>
      <c r="ME703" s="16"/>
      <c r="MF703" s="16"/>
      <c r="MG703" s="16"/>
      <c r="MH703" s="16"/>
      <c r="MI703" s="16"/>
      <c r="MJ703" s="16"/>
      <c r="MK703" s="16"/>
      <c r="ML703" s="16"/>
      <c r="MM703" s="16"/>
      <c r="MN703" s="16"/>
      <c r="MO703" s="16"/>
      <c r="MP703" s="16"/>
      <c r="MQ703" s="16"/>
      <c r="MR703" s="16"/>
      <c r="MS703" s="16"/>
      <c r="MT703" s="16"/>
      <c r="MU703" s="16"/>
      <c r="MV703" s="16"/>
      <c r="MW703" s="16"/>
      <c r="MX703" s="16"/>
      <c r="MY703" s="16"/>
      <c r="MZ703" s="16"/>
      <c r="NA703" s="16"/>
      <c r="NB703" s="16"/>
      <c r="NC703" s="16"/>
      <c r="ND703" s="16"/>
      <c r="NE703" s="16"/>
      <c r="NF703" s="16"/>
      <c r="NG703" s="16"/>
      <c r="NH703" s="16"/>
      <c r="NI703" s="16"/>
      <c r="NJ703" s="16"/>
      <c r="NK703" s="16"/>
      <c r="NL703" s="16"/>
      <c r="NM703" s="16"/>
      <c r="NN703" s="16"/>
      <c r="NO703" s="16"/>
      <c r="NP703" s="16"/>
      <c r="NQ703" s="16"/>
      <c r="NR703" s="16"/>
      <c r="NS703" s="16"/>
      <c r="NT703" s="16"/>
      <c r="NU703" s="16"/>
      <c r="NV703" s="16"/>
      <c r="NW703" s="16"/>
      <c r="NX703" s="16"/>
      <c r="NY703" s="16"/>
      <c r="NZ703" s="16"/>
      <c r="OA703" s="16"/>
      <c r="OB703" s="16"/>
      <c r="OC703" s="16"/>
      <c r="OD703" s="16"/>
      <c r="OE703" s="16"/>
      <c r="OF703" s="16"/>
      <c r="OG703" s="16"/>
      <c r="OH703" s="16"/>
      <c r="OI703" s="16"/>
      <c r="OJ703" s="16"/>
      <c r="OK703" s="16"/>
      <c r="OL703" s="16"/>
      <c r="OM703" s="16"/>
      <c r="ON703" s="16"/>
      <c r="OO703" s="16"/>
      <c r="OP703" s="16"/>
      <c r="OQ703" s="16"/>
      <c r="OR703" s="16"/>
      <c r="OS703" s="16"/>
      <c r="OT703" s="16"/>
      <c r="OU703" s="16"/>
      <c r="OV703" s="16"/>
      <c r="OW703" s="16"/>
      <c r="OX703" s="16"/>
      <c r="OY703" s="16"/>
      <c r="OZ703" s="16"/>
      <c r="PA703" s="16"/>
      <c r="PB703" s="16"/>
      <c r="PC703" s="16"/>
      <c r="PD703" s="16"/>
      <c r="PE703" s="16"/>
      <c r="PF703" s="16"/>
      <c r="PG703" s="16"/>
      <c r="PH703" s="16"/>
      <c r="PI703" s="16"/>
      <c r="PJ703" s="16"/>
      <c r="PK703" s="16"/>
      <c r="PL703" s="16"/>
      <c r="PM703" s="16"/>
      <c r="PN703" s="16"/>
      <c r="PO703" s="16"/>
      <c r="PP703" s="16"/>
      <c r="PQ703" s="16"/>
      <c r="PR703" s="16"/>
      <c r="PS703" s="16"/>
      <c r="PT703" s="16"/>
      <c r="PU703" s="16"/>
      <c r="PV703" s="16"/>
      <c r="PW703" s="16"/>
      <c r="PX703" s="16"/>
      <c r="PY703" s="16"/>
      <c r="PZ703" s="16"/>
      <c r="QA703" s="16"/>
      <c r="QB703" s="16"/>
      <c r="QC703" s="16"/>
      <c r="QD703" s="16"/>
      <c r="QE703" s="16"/>
      <c r="QF703" s="16"/>
      <c r="QG703" s="16"/>
      <c r="QH703" s="16"/>
      <c r="QI703" s="16"/>
      <c r="QJ703" s="16"/>
      <c r="QK703" s="16"/>
      <c r="QL703" s="16"/>
      <c r="QM703" s="16"/>
      <c r="QN703" s="16"/>
      <c r="QO703" s="16"/>
      <c r="QP703" s="16"/>
      <c r="QQ703" s="16"/>
      <c r="QR703" s="16"/>
      <c r="QS703" s="16"/>
      <c r="QT703" s="16"/>
      <c r="QU703" s="16"/>
      <c r="QV703" s="16"/>
      <c r="QW703" s="16"/>
      <c r="QX703" s="16"/>
      <c r="QY703" s="16"/>
      <c r="QZ703" s="16"/>
      <c r="RA703" s="16"/>
      <c r="RB703" s="16"/>
      <c r="RC703" s="16"/>
      <c r="RD703" s="16"/>
      <c r="RE703" s="16"/>
      <c r="RF703" s="16"/>
      <c r="RG703" s="16"/>
      <c r="RH703" s="16"/>
      <c r="RI703" s="16"/>
      <c r="RJ703" s="16"/>
      <c r="RK703" s="16"/>
      <c r="RL703" s="16"/>
      <c r="RM703" s="16"/>
      <c r="RN703" s="16"/>
      <c r="RO703" s="16"/>
      <c r="RP703" s="16"/>
      <c r="RQ703" s="16"/>
      <c r="RR703" s="16"/>
      <c r="RS703" s="16"/>
      <c r="RT703" s="16"/>
      <c r="RU703" s="16"/>
      <c r="RV703" s="16"/>
      <c r="RW703" s="16"/>
      <c r="RX703" s="16"/>
      <c r="RY703" s="16"/>
      <c r="RZ703" s="16"/>
      <c r="SA703" s="16"/>
      <c r="SB703" s="16"/>
      <c r="SC703" s="16"/>
      <c r="SD703" s="16"/>
      <c r="SE703" s="16"/>
      <c r="SF703" s="16"/>
      <c r="SG703" s="16"/>
      <c r="SH703" s="16"/>
      <c r="SI703" s="16"/>
      <c r="SJ703" s="16"/>
      <c r="SK703" s="16"/>
      <c r="SL703" s="16"/>
      <c r="SM703" s="16"/>
      <c r="SN703" s="16"/>
      <c r="SO703" s="16"/>
      <c r="SP703" s="16"/>
      <c r="SQ703" s="16"/>
      <c r="SR703" s="16"/>
      <c r="SS703" s="16"/>
      <c r="ST703" s="16"/>
      <c r="SU703" s="16"/>
      <c r="SV703" s="16"/>
      <c r="SW703" s="16"/>
      <c r="SX703" s="16"/>
      <c r="SY703" s="16"/>
      <c r="SZ703" s="16"/>
      <c r="TA703" s="16"/>
      <c r="TB703" s="16"/>
      <c r="TC703" s="16"/>
      <c r="TD703" s="16"/>
      <c r="TE703" s="16"/>
      <c r="TF703" s="16"/>
      <c r="TG703" s="16"/>
      <c r="TH703" s="16"/>
      <c r="TI703" s="16"/>
      <c r="TJ703" s="16"/>
      <c r="TK703" s="16"/>
      <c r="TL703" s="16"/>
      <c r="TM703" s="16"/>
      <c r="TN703" s="16"/>
      <c r="TO703" s="16"/>
      <c r="TP703" s="16"/>
      <c r="TQ703" s="16"/>
      <c r="TR703" s="16"/>
      <c r="TS703" s="16"/>
      <c r="TT703" s="16"/>
      <c r="TU703" s="16"/>
      <c r="TV703" s="16"/>
      <c r="TW703" s="16"/>
      <c r="TX703" s="16"/>
      <c r="TY703" s="16"/>
      <c r="TZ703" s="16"/>
      <c r="UA703" s="16"/>
      <c r="UB703" s="16"/>
      <c r="UC703" s="16"/>
      <c r="UD703" s="16"/>
      <c r="UE703" s="16"/>
      <c r="UF703" s="16"/>
      <c r="UG703" s="16"/>
      <c r="UH703" s="16"/>
      <c r="UI703" s="16"/>
      <c r="UJ703" s="16"/>
      <c r="UK703" s="16"/>
      <c r="UL703" s="16"/>
      <c r="UM703" s="16"/>
      <c r="UN703" s="16"/>
      <c r="UO703" s="16"/>
      <c r="UP703" s="16"/>
      <c r="UQ703" s="16"/>
      <c r="UR703" s="16"/>
      <c r="US703" s="16"/>
      <c r="UT703" s="16"/>
      <c r="UU703" s="16"/>
      <c r="UV703" s="16"/>
      <c r="UW703" s="16"/>
      <c r="UX703" s="16"/>
      <c r="UY703" s="16"/>
      <c r="UZ703" s="16"/>
      <c r="VA703" s="16"/>
      <c r="VB703" s="16"/>
      <c r="VC703" s="16"/>
      <c r="VD703" s="16"/>
      <c r="VE703" s="16"/>
      <c r="VF703" s="16"/>
      <c r="VG703" s="16"/>
      <c r="VH703" s="16"/>
      <c r="VI703" s="16"/>
      <c r="VJ703" s="16"/>
      <c r="VK703" s="16"/>
      <c r="VL703" s="16"/>
      <c r="VM703" s="16"/>
      <c r="VN703" s="16"/>
      <c r="VO703" s="16"/>
      <c r="VP703" s="16"/>
      <c r="VQ703" s="16"/>
      <c r="VR703" s="16"/>
      <c r="VS703" s="16"/>
      <c r="VT703" s="16"/>
      <c r="VU703" s="16"/>
      <c r="VV703" s="16"/>
      <c r="VW703" s="16"/>
      <c r="VX703" s="16"/>
      <c r="VY703" s="16"/>
      <c r="VZ703" s="16"/>
      <c r="WA703" s="16"/>
      <c r="WB703" s="16"/>
      <c r="WC703" s="16"/>
      <c r="WD703" s="16"/>
      <c r="WE703" s="16"/>
      <c r="WF703" s="16"/>
      <c r="WG703" s="16"/>
      <c r="WH703" s="16"/>
      <c r="WI703" s="16"/>
      <c r="WJ703" s="16"/>
      <c r="WK703" s="16"/>
      <c r="WL703" s="16"/>
      <c r="WM703" s="16"/>
      <c r="WN703" s="16"/>
      <c r="WO703" s="16"/>
      <c r="WP703" s="16"/>
      <c r="WQ703" s="16"/>
      <c r="WR703" s="16"/>
      <c r="WS703" s="16"/>
      <c r="WT703" s="16"/>
      <c r="WU703" s="16"/>
      <c r="WV703" s="16"/>
      <c r="WW703" s="16"/>
      <c r="WX703" s="16"/>
      <c r="WY703" s="16"/>
      <c r="WZ703" s="16"/>
      <c r="XA703" s="16"/>
      <c r="XB703" s="16"/>
      <c r="XC703" s="16"/>
      <c r="XD703" s="16"/>
      <c r="XE703" s="16"/>
      <c r="XF703" s="16"/>
      <c r="XG703" s="16"/>
      <c r="XH703" s="16"/>
      <c r="XI703" s="16"/>
      <c r="XJ703" s="16"/>
      <c r="XK703" s="16"/>
      <c r="XL703" s="16"/>
      <c r="XM703" s="16"/>
      <c r="XN703" s="16"/>
      <c r="XO703" s="16"/>
      <c r="XP703" s="16"/>
      <c r="XQ703" s="16"/>
      <c r="XR703" s="16"/>
      <c r="XS703" s="16"/>
      <c r="XT703" s="16"/>
      <c r="XU703" s="16"/>
      <c r="XV703" s="16"/>
      <c r="XW703" s="16"/>
      <c r="XX703" s="16"/>
      <c r="XY703" s="16"/>
      <c r="XZ703" s="16"/>
      <c r="YA703" s="16"/>
      <c r="YB703" s="16"/>
      <c r="YC703" s="16"/>
      <c r="YD703" s="16"/>
      <c r="YE703" s="16"/>
      <c r="YF703" s="16"/>
      <c r="YG703" s="16"/>
      <c r="YH703" s="16"/>
      <c r="YI703" s="16"/>
      <c r="YJ703" s="16"/>
      <c r="YK703" s="16"/>
      <c r="YL703" s="16"/>
      <c r="YM703" s="16"/>
      <c r="YN703" s="16"/>
      <c r="YO703" s="16"/>
      <c r="YP703" s="16"/>
      <c r="YQ703" s="16"/>
      <c r="YR703" s="16"/>
      <c r="YS703" s="16"/>
      <c r="YT703" s="16"/>
      <c r="YU703" s="16"/>
      <c r="YV703" s="16"/>
      <c r="YW703" s="16"/>
      <c r="YX703" s="16"/>
      <c r="YY703" s="16"/>
      <c r="YZ703" s="16"/>
      <c r="ZA703" s="16"/>
      <c r="ZB703" s="16"/>
      <c r="ZC703" s="16"/>
      <c r="ZD703" s="16"/>
      <c r="ZE703" s="16"/>
      <c r="ZF703" s="16"/>
      <c r="ZG703" s="16"/>
      <c r="ZH703" s="16"/>
      <c r="ZI703" s="16"/>
      <c r="ZJ703" s="16"/>
      <c r="ZK703" s="16"/>
      <c r="ZL703" s="16"/>
      <c r="ZM703" s="16"/>
      <c r="ZN703" s="16"/>
      <c r="ZO703" s="16"/>
      <c r="ZP703" s="16"/>
      <c r="ZQ703" s="16"/>
      <c r="ZR703" s="16"/>
      <c r="ZS703" s="16"/>
      <c r="ZT703" s="16"/>
      <c r="ZU703" s="16"/>
      <c r="ZV703" s="16"/>
      <c r="ZW703" s="16"/>
      <c r="ZX703" s="16"/>
      <c r="ZY703" s="16"/>
      <c r="ZZ703" s="16"/>
      <c r="AAA703" s="16"/>
      <c r="AAB703" s="16"/>
      <c r="AAC703" s="16"/>
      <c r="AAD703" s="16"/>
      <c r="AAE703" s="16"/>
      <c r="AAF703" s="16"/>
      <c r="AAG703" s="16"/>
      <c r="AAH703" s="16"/>
      <c r="AAI703" s="16"/>
      <c r="AAJ703" s="16"/>
      <c r="AAK703" s="16"/>
      <c r="AAL703" s="16"/>
      <c r="AAM703" s="16"/>
      <c r="AAN703" s="16"/>
      <c r="AAO703" s="16"/>
      <c r="AAP703" s="16"/>
      <c r="AAQ703" s="16"/>
      <c r="AAR703" s="16"/>
      <c r="AAS703" s="16"/>
      <c r="AAT703" s="16"/>
      <c r="AAU703" s="16"/>
      <c r="AAV703" s="16"/>
      <c r="AAW703" s="16"/>
      <c r="AAX703" s="16"/>
      <c r="AAY703" s="16"/>
      <c r="AAZ703" s="16"/>
      <c r="ABA703" s="16"/>
      <c r="ABB703" s="16"/>
      <c r="ABC703" s="16"/>
      <c r="ABD703" s="16"/>
      <c r="ABE703" s="16"/>
      <c r="ABF703" s="16"/>
      <c r="ABG703" s="16"/>
      <c r="ABH703" s="16"/>
    </row>
    <row r="704" spans="1:736" s="50" customFormat="1" ht="45.75" customHeight="1">
      <c r="A704" s="571">
        <f>1+A703</f>
        <v>702</v>
      </c>
      <c r="B704" s="402" t="s">
        <v>7040</v>
      </c>
      <c r="C704" s="202" t="s">
        <v>7041</v>
      </c>
      <c r="D704" s="205" t="s">
        <v>108</v>
      </c>
      <c r="E704" s="202">
        <v>45534</v>
      </c>
      <c r="F704" s="203">
        <v>45537</v>
      </c>
      <c r="G704" s="203">
        <v>45627</v>
      </c>
      <c r="H704" s="201" t="s">
        <v>416</v>
      </c>
      <c r="I704" s="206" t="s">
        <v>5874</v>
      </c>
      <c r="J704" s="201" t="s">
        <v>7042</v>
      </c>
      <c r="K704" s="271">
        <v>2993999</v>
      </c>
      <c r="L704" s="201">
        <v>1</v>
      </c>
      <c r="M704" s="272" t="s">
        <v>844</v>
      </c>
      <c r="N704" s="208" t="s">
        <v>98</v>
      </c>
      <c r="O704" s="218" t="s">
        <v>857</v>
      </c>
      <c r="P704" s="201" t="s">
        <v>7043</v>
      </c>
      <c r="Q704" s="201" t="s">
        <v>681</v>
      </c>
      <c r="R704" s="210">
        <f>+G704-F704</f>
        <v>90</v>
      </c>
      <c r="S704" s="201" t="s">
        <v>1649</v>
      </c>
      <c r="T704" s="273">
        <v>24000000</v>
      </c>
      <c r="U704" s="274" t="s">
        <v>7044</v>
      </c>
      <c r="V704" s="273">
        <f>+T704</f>
        <v>24000000</v>
      </c>
      <c r="W704" s="275">
        <v>45534</v>
      </c>
      <c r="X704" s="276" t="s">
        <v>1040</v>
      </c>
      <c r="Y704" s="313">
        <f>+Z704+AA704+AB704</f>
        <v>24000000</v>
      </c>
      <c r="Z704" s="215">
        <v>0</v>
      </c>
      <c r="AA704" s="216">
        <v>0</v>
      </c>
      <c r="AB704" s="217">
        <f>+AC704+AD704+AE704+AF704+AG704+AH704+AI704+AJ704</f>
        <v>24000000</v>
      </c>
      <c r="AC704" s="216">
        <v>0</v>
      </c>
      <c r="AD704" s="216">
        <v>0</v>
      </c>
      <c r="AE704" s="216">
        <v>24000000</v>
      </c>
      <c r="AF704" s="216">
        <v>0</v>
      </c>
      <c r="AG704" s="216">
        <v>0</v>
      </c>
      <c r="AH704" s="216">
        <v>0</v>
      </c>
      <c r="AI704" s="216">
        <v>0</v>
      </c>
      <c r="AJ704" s="216">
        <v>0</v>
      </c>
      <c r="AK704" s="209" t="s">
        <v>104</v>
      </c>
      <c r="AL704" s="191" t="s">
        <v>7045</v>
      </c>
      <c r="AM704" s="201" t="s">
        <v>7046</v>
      </c>
      <c r="AN704" s="207">
        <v>35195855</v>
      </c>
      <c r="AO704" s="209" t="s">
        <v>114</v>
      </c>
      <c r="AP704" s="201" t="s">
        <v>114</v>
      </c>
      <c r="AQ704" s="277" t="s">
        <v>114</v>
      </c>
      <c r="AR704" s="209" t="s">
        <v>114</v>
      </c>
      <c r="AS704" s="201" t="s">
        <v>109</v>
      </c>
      <c r="AT704" s="209" t="s">
        <v>109</v>
      </c>
      <c r="AU704" s="209" t="s">
        <v>392</v>
      </c>
      <c r="AV704" s="201"/>
      <c r="AW704" s="201"/>
      <c r="AX704" s="201" t="s">
        <v>109</v>
      </c>
      <c r="AY704" s="201" t="s">
        <v>108</v>
      </c>
      <c r="AZ704" s="240"/>
      <c r="BA704" s="201"/>
      <c r="BB704" s="241"/>
      <c r="BC704" s="240"/>
      <c r="BD704" s="210"/>
      <c r="BE704" s="210"/>
      <c r="BF704" s="210"/>
      <c r="BG704" s="240"/>
      <c r="BH704" s="221">
        <f>T704+BB704</f>
        <v>24000000</v>
      </c>
      <c r="BI704" s="304" t="s">
        <v>135</v>
      </c>
      <c r="BJ704" s="240"/>
      <c r="BK704" s="240" t="s">
        <v>114</v>
      </c>
      <c r="BL704" s="240"/>
      <c r="BM704" s="161" t="s">
        <v>7047</v>
      </c>
      <c r="BN704" s="64" t="s">
        <v>115</v>
      </c>
      <c r="BO704" s="23">
        <v>64</v>
      </c>
      <c r="BP704" s="23">
        <v>21807</v>
      </c>
      <c r="BQ704" s="23" t="s">
        <v>114</v>
      </c>
      <c r="BR704" s="23" t="s">
        <v>114</v>
      </c>
      <c r="BS704" s="23" t="s">
        <v>114</v>
      </c>
      <c r="BT704" s="23" t="s">
        <v>114</v>
      </c>
      <c r="BU704" s="61" t="s">
        <v>7048</v>
      </c>
      <c r="BV704" s="23">
        <v>314904724</v>
      </c>
      <c r="BW704" s="65" t="s">
        <v>7049</v>
      </c>
      <c r="BX704" s="29" t="s">
        <v>7050</v>
      </c>
      <c r="BY704" s="23" t="s">
        <v>119</v>
      </c>
      <c r="BZ704" s="66">
        <v>500801080893</v>
      </c>
      <c r="CA704" s="223" t="s">
        <v>109</v>
      </c>
      <c r="CB704" s="223" t="s">
        <v>109</v>
      </c>
      <c r="CC704" s="223" t="s">
        <v>109</v>
      </c>
      <c r="CD704" s="250" t="s">
        <v>109</v>
      </c>
      <c r="CE704" s="294"/>
      <c r="CF704" s="294"/>
      <c r="CG704" s="223"/>
      <c r="CH704" s="223"/>
      <c r="CI704" s="223"/>
      <c r="CJ704" s="223"/>
      <c r="CK704" s="223"/>
      <c r="CL704" s="223"/>
      <c r="CM704" s="223" t="s">
        <v>109</v>
      </c>
      <c r="CN704" s="223"/>
      <c r="CO704" s="297"/>
    </row>
    <row r="705" spans="1:736" s="290" customFormat="1" ht="45.75" customHeight="1">
      <c r="A705" s="589">
        <f>1+A704</f>
        <v>703</v>
      </c>
      <c r="B705" s="403" t="s">
        <v>7051</v>
      </c>
      <c r="C705" s="156" t="s">
        <v>7052</v>
      </c>
      <c r="D705" s="156" t="s">
        <v>6934</v>
      </c>
      <c r="E705" s="156">
        <v>45534</v>
      </c>
      <c r="F705" s="156">
        <v>45535</v>
      </c>
      <c r="G705" s="156">
        <v>45646</v>
      </c>
      <c r="H705" s="156" t="s">
        <v>416</v>
      </c>
      <c r="I705" s="156" t="s">
        <v>5874</v>
      </c>
      <c r="J705" s="301" t="s">
        <v>1182</v>
      </c>
      <c r="K705" s="251">
        <v>1072668373</v>
      </c>
      <c r="L705" s="156">
        <v>2</v>
      </c>
      <c r="M705" s="156" t="s">
        <v>844</v>
      </c>
      <c r="N705" s="156" t="s">
        <v>98</v>
      </c>
      <c r="O705" s="156" t="s">
        <v>5898</v>
      </c>
      <c r="P705" s="156" t="s">
        <v>7053</v>
      </c>
      <c r="Q705" s="156" t="s">
        <v>7054</v>
      </c>
      <c r="R705" s="143">
        <f>+G705-F705</f>
        <v>111</v>
      </c>
      <c r="S705" s="134" t="s">
        <v>7055</v>
      </c>
      <c r="T705" s="253">
        <v>15725000</v>
      </c>
      <c r="U705" s="156" t="s">
        <v>7056</v>
      </c>
      <c r="V705" s="253">
        <f>+T705</f>
        <v>15725000</v>
      </c>
      <c r="W705" s="156">
        <v>45534</v>
      </c>
      <c r="X705" s="156" t="s">
        <v>1040</v>
      </c>
      <c r="Y705" s="317">
        <f>+Z705+AA705+AB705</f>
        <v>15725000</v>
      </c>
      <c r="Z705" s="156">
        <v>0</v>
      </c>
      <c r="AA705" s="156">
        <v>0</v>
      </c>
      <c r="AB705" s="156">
        <f>+AC705+AD705+AE705+AF705+AG705+AH705+AI705+AJ705</f>
        <v>15725000</v>
      </c>
      <c r="AC705" s="156">
        <v>0</v>
      </c>
      <c r="AD705" s="156">
        <v>0</v>
      </c>
      <c r="AE705" s="156">
        <v>15725000</v>
      </c>
      <c r="AF705" s="156">
        <v>0</v>
      </c>
      <c r="AG705" s="156">
        <v>0</v>
      </c>
      <c r="AH705" s="156">
        <v>0</v>
      </c>
      <c r="AI705" s="156">
        <v>0</v>
      </c>
      <c r="AJ705" s="156">
        <v>0</v>
      </c>
      <c r="AK705" s="156" t="s">
        <v>104</v>
      </c>
      <c r="AL705" s="103" t="s">
        <v>7057</v>
      </c>
      <c r="AM705" s="156" t="s">
        <v>7058</v>
      </c>
      <c r="AN705" s="156">
        <v>1072660994</v>
      </c>
      <c r="AO705" s="156" t="s">
        <v>114</v>
      </c>
      <c r="AP705" s="156" t="s">
        <v>114</v>
      </c>
      <c r="AQ705" s="156" t="s">
        <v>114</v>
      </c>
      <c r="AR705" s="156" t="s">
        <v>114</v>
      </c>
      <c r="AS705" s="156" t="s">
        <v>109</v>
      </c>
      <c r="AT705" s="156" t="s">
        <v>109</v>
      </c>
      <c r="AU705" s="156" t="s">
        <v>392</v>
      </c>
      <c r="AV705" s="156"/>
      <c r="AW705" s="156"/>
      <c r="AX705" s="156"/>
      <c r="AY705" s="156" t="s">
        <v>108</v>
      </c>
      <c r="AZ705" s="156"/>
      <c r="BA705" s="156"/>
      <c r="BB705" s="156"/>
      <c r="BC705" s="156"/>
      <c r="BD705" s="156"/>
      <c r="BE705" s="156"/>
      <c r="BF705" s="156"/>
      <c r="BG705" s="156"/>
      <c r="BH705" s="153">
        <f>T705+BB705</f>
        <v>15725000</v>
      </c>
      <c r="BI705" s="349" t="s">
        <v>113</v>
      </c>
      <c r="BJ705" s="240"/>
      <c r="BK705" s="240" t="s">
        <v>114</v>
      </c>
      <c r="BL705" s="240"/>
      <c r="BM705" s="437"/>
      <c r="BN705" s="156" t="s">
        <v>161</v>
      </c>
      <c r="BO705" s="156">
        <v>31</v>
      </c>
      <c r="BP705" s="156">
        <v>34004</v>
      </c>
      <c r="BQ705" s="156" t="s">
        <v>114</v>
      </c>
      <c r="BR705" s="156" t="s">
        <v>114</v>
      </c>
      <c r="BS705" s="156" t="s">
        <v>114</v>
      </c>
      <c r="BT705" s="156" t="s">
        <v>114</v>
      </c>
      <c r="BU705" s="156" t="s">
        <v>7059</v>
      </c>
      <c r="BV705" s="156">
        <v>3118183284</v>
      </c>
      <c r="BW705" s="156" t="s">
        <v>7060</v>
      </c>
      <c r="BX705" s="156" t="s">
        <v>6875</v>
      </c>
      <c r="BY705" s="156" t="s">
        <v>119</v>
      </c>
      <c r="BZ705" s="156">
        <v>264124306</v>
      </c>
      <c r="CA705" s="157" t="s">
        <v>109</v>
      </c>
      <c r="CB705" s="157" t="s">
        <v>109</v>
      </c>
      <c r="CC705" s="157" t="s">
        <v>109</v>
      </c>
      <c r="CD705" s="156" t="s">
        <v>109</v>
      </c>
      <c r="CE705" s="156"/>
      <c r="CF705" s="156"/>
      <c r="CG705" s="156"/>
      <c r="CH705" s="156"/>
      <c r="CI705" s="156"/>
      <c r="CJ705" s="156"/>
      <c r="CK705" s="156"/>
      <c r="CL705" s="156"/>
      <c r="CM705" s="157" t="s">
        <v>109</v>
      </c>
      <c r="CN705" s="156"/>
      <c r="CO705" s="297"/>
      <c r="CP705" s="297"/>
      <c r="CQ705" s="297"/>
      <c r="CR705" s="297"/>
      <c r="CS705" s="50"/>
      <c r="CT705" s="50"/>
      <c r="CU705" s="50"/>
      <c r="CV705" s="50"/>
      <c r="CW705" s="50"/>
      <c r="CX705" s="50"/>
      <c r="CY705" s="50"/>
      <c r="CZ705" s="50"/>
      <c r="DA705" s="50"/>
      <c r="DB705" s="50"/>
      <c r="DC705" s="50"/>
      <c r="DD705" s="50"/>
      <c r="DE705" s="50"/>
      <c r="DF705" s="50"/>
      <c r="DG705" s="50"/>
      <c r="DH705" s="50"/>
      <c r="DI705" s="50"/>
      <c r="DJ705" s="50"/>
      <c r="DK705" s="50"/>
      <c r="DL705" s="50"/>
      <c r="DM705" s="50"/>
      <c r="DN705" s="50"/>
      <c r="DO705" s="50"/>
      <c r="DP705" s="50"/>
      <c r="DQ705" s="50"/>
      <c r="DR705" s="50"/>
      <c r="DS705" s="50"/>
      <c r="DT705" s="50"/>
      <c r="DU705" s="50"/>
      <c r="DV705" s="50"/>
      <c r="DW705" s="50"/>
      <c r="DX705" s="50"/>
      <c r="DY705" s="50"/>
      <c r="DZ705" s="50"/>
      <c r="EA705" s="50"/>
      <c r="EB705" s="50"/>
      <c r="EC705" s="50"/>
      <c r="ED705" s="50"/>
      <c r="EE705" s="50"/>
      <c r="EF705" s="50"/>
      <c r="EG705" s="50"/>
      <c r="EH705" s="50"/>
      <c r="EI705" s="50"/>
      <c r="EJ705" s="50"/>
      <c r="EK705" s="50"/>
      <c r="EL705" s="50"/>
      <c r="EM705" s="50"/>
      <c r="EN705" s="50"/>
      <c r="EO705" s="50"/>
      <c r="EP705" s="50"/>
      <c r="EQ705" s="50"/>
      <c r="ER705" s="50"/>
      <c r="ES705" s="50"/>
      <c r="ET705" s="50"/>
      <c r="EU705" s="50"/>
      <c r="EV705" s="50"/>
      <c r="EW705" s="50"/>
      <c r="EX705" s="50"/>
      <c r="EY705" s="50"/>
      <c r="EZ705" s="50"/>
      <c r="FA705" s="50"/>
      <c r="FB705" s="50"/>
      <c r="FC705" s="50"/>
      <c r="FD705" s="50"/>
      <c r="FE705" s="50"/>
      <c r="FF705" s="50"/>
      <c r="FG705" s="50"/>
      <c r="FH705" s="50"/>
      <c r="FI705" s="50"/>
      <c r="FJ705" s="50"/>
      <c r="FK705" s="50"/>
      <c r="FL705" s="50"/>
      <c r="FM705" s="50"/>
      <c r="FN705" s="50"/>
      <c r="FO705" s="50"/>
      <c r="FP705" s="50"/>
      <c r="FQ705" s="50"/>
      <c r="FR705" s="50"/>
      <c r="FS705" s="50"/>
      <c r="FT705" s="50"/>
      <c r="FU705" s="50"/>
      <c r="FV705" s="50"/>
      <c r="FW705" s="50"/>
      <c r="FX705" s="50"/>
      <c r="FY705" s="50"/>
      <c r="FZ705" s="50"/>
      <c r="GA705" s="50"/>
      <c r="GB705" s="50"/>
      <c r="GC705" s="50"/>
      <c r="GD705" s="50"/>
      <c r="GE705" s="50"/>
      <c r="GF705" s="50"/>
      <c r="GG705" s="50"/>
      <c r="GH705" s="50"/>
      <c r="GI705" s="50"/>
      <c r="GJ705" s="50"/>
      <c r="GK705" s="50"/>
      <c r="GL705" s="50"/>
      <c r="GM705" s="50"/>
      <c r="GN705" s="50"/>
      <c r="GO705" s="50"/>
      <c r="GP705" s="50"/>
      <c r="GQ705" s="50"/>
      <c r="GR705" s="50"/>
      <c r="GS705" s="50"/>
      <c r="GT705" s="50"/>
      <c r="GU705" s="50"/>
      <c r="GV705" s="16"/>
      <c r="GW705" s="16"/>
      <c r="GX705" s="16"/>
      <c r="GY705" s="16"/>
      <c r="GZ705" s="16"/>
      <c r="HA705" s="16"/>
      <c r="HB705" s="16"/>
      <c r="HC705" s="16"/>
      <c r="HD705" s="16"/>
      <c r="HE705" s="16"/>
      <c r="HF705" s="16"/>
      <c r="HG705" s="16"/>
      <c r="HH705" s="16"/>
      <c r="HI705" s="16"/>
      <c r="HJ705" s="16"/>
      <c r="HK705" s="16"/>
      <c r="HL705" s="16"/>
      <c r="HM705" s="16"/>
      <c r="HN705" s="16"/>
      <c r="HO705" s="16"/>
      <c r="HP705" s="16"/>
      <c r="HQ705" s="16"/>
      <c r="HR705" s="16"/>
      <c r="HS705" s="16"/>
      <c r="HT705" s="16"/>
      <c r="HU705" s="16"/>
      <c r="HV705" s="16"/>
      <c r="HW705" s="16"/>
      <c r="HX705" s="16"/>
      <c r="HY705" s="16"/>
      <c r="HZ705" s="16"/>
      <c r="IA705" s="16"/>
      <c r="IB705" s="16"/>
      <c r="IC705" s="16"/>
      <c r="ID705" s="16"/>
      <c r="IE705" s="16"/>
      <c r="IF705" s="16"/>
      <c r="IG705" s="16"/>
      <c r="IH705" s="16"/>
      <c r="II705" s="16"/>
      <c r="IJ705" s="16"/>
      <c r="IK705" s="16"/>
      <c r="IL705" s="16"/>
      <c r="IM705" s="16"/>
      <c r="IN705" s="16"/>
      <c r="IO705" s="16"/>
      <c r="IP705" s="16"/>
      <c r="IQ705" s="16"/>
      <c r="IR705" s="16"/>
      <c r="IS705" s="16"/>
      <c r="IT705" s="16"/>
      <c r="IU705" s="16"/>
      <c r="IV705" s="16"/>
      <c r="IW705" s="16"/>
      <c r="IX705" s="16"/>
      <c r="IY705" s="16"/>
      <c r="IZ705" s="16"/>
      <c r="JA705" s="16"/>
      <c r="JB705" s="16"/>
      <c r="JC705" s="16"/>
      <c r="JD705" s="16"/>
      <c r="JE705" s="16"/>
      <c r="JF705" s="16"/>
      <c r="JG705" s="16"/>
      <c r="JH705" s="16"/>
      <c r="JI705" s="16"/>
      <c r="JJ705" s="16"/>
      <c r="JK705" s="16"/>
      <c r="JL705" s="16"/>
      <c r="JM705" s="16"/>
      <c r="JN705" s="16"/>
      <c r="JO705" s="16"/>
      <c r="JP705" s="16"/>
      <c r="JQ705" s="16"/>
      <c r="JR705" s="16"/>
      <c r="JS705" s="16"/>
      <c r="JT705" s="16"/>
      <c r="JU705" s="16"/>
      <c r="JV705" s="16"/>
      <c r="JW705" s="16"/>
      <c r="JX705" s="16"/>
      <c r="JY705" s="16"/>
      <c r="JZ705" s="16"/>
      <c r="KA705" s="16"/>
      <c r="KB705" s="16"/>
      <c r="KC705" s="16"/>
      <c r="KD705" s="16"/>
      <c r="KE705" s="16"/>
      <c r="KF705" s="16"/>
      <c r="KG705" s="16"/>
      <c r="KH705" s="16"/>
      <c r="KI705" s="16"/>
      <c r="KJ705" s="16"/>
      <c r="KK705" s="16"/>
      <c r="KL705" s="16"/>
      <c r="KM705" s="16"/>
      <c r="KN705" s="16"/>
      <c r="KO705" s="16"/>
      <c r="KP705" s="16"/>
      <c r="KQ705" s="16"/>
      <c r="KR705" s="16"/>
      <c r="KS705" s="16"/>
      <c r="KT705" s="16"/>
      <c r="KU705" s="16"/>
      <c r="KV705" s="16"/>
      <c r="KW705" s="16"/>
      <c r="KX705" s="16"/>
      <c r="KY705" s="16"/>
      <c r="KZ705" s="16"/>
      <c r="LA705" s="16"/>
      <c r="LB705" s="16"/>
      <c r="LC705" s="16"/>
      <c r="LD705" s="16"/>
      <c r="LE705" s="16"/>
      <c r="LF705" s="16"/>
      <c r="LG705" s="16"/>
      <c r="LH705" s="16"/>
      <c r="LI705" s="16"/>
      <c r="LJ705" s="16"/>
      <c r="LK705" s="16"/>
      <c r="LL705" s="16"/>
      <c r="LM705" s="16"/>
      <c r="LN705" s="16"/>
      <c r="LO705" s="16"/>
      <c r="LP705" s="16"/>
      <c r="LQ705" s="16"/>
      <c r="LR705" s="16"/>
      <c r="LS705" s="16"/>
      <c r="LT705" s="16"/>
      <c r="LU705" s="16"/>
      <c r="LV705" s="16"/>
      <c r="LW705" s="16"/>
      <c r="LX705" s="16"/>
      <c r="LY705" s="16"/>
      <c r="LZ705" s="16"/>
      <c r="MA705" s="16"/>
      <c r="MB705" s="16"/>
      <c r="MC705" s="16"/>
      <c r="MD705" s="16"/>
      <c r="ME705" s="16"/>
      <c r="MF705" s="16"/>
      <c r="MG705" s="16"/>
      <c r="MH705" s="16"/>
      <c r="MI705" s="16"/>
      <c r="MJ705" s="16"/>
      <c r="MK705" s="16"/>
      <c r="ML705" s="16"/>
      <c r="MM705" s="16"/>
      <c r="MN705" s="16"/>
      <c r="MO705" s="16"/>
      <c r="MP705" s="16"/>
      <c r="MQ705" s="16"/>
      <c r="MR705" s="16"/>
      <c r="MS705" s="16"/>
      <c r="MT705" s="16"/>
      <c r="MU705" s="16"/>
      <c r="MV705" s="16"/>
      <c r="MW705" s="16"/>
      <c r="MX705" s="16"/>
      <c r="MY705" s="16"/>
      <c r="MZ705" s="16"/>
      <c r="NA705" s="16"/>
      <c r="NB705" s="16"/>
      <c r="NC705" s="16"/>
      <c r="ND705" s="16"/>
      <c r="NE705" s="16"/>
      <c r="NF705" s="16"/>
      <c r="NG705" s="16"/>
      <c r="NH705" s="16"/>
      <c r="NI705" s="16"/>
      <c r="NJ705" s="16"/>
      <c r="NK705" s="16"/>
      <c r="NL705" s="16"/>
      <c r="NM705" s="16"/>
      <c r="NN705" s="16"/>
      <c r="NO705" s="16"/>
      <c r="NP705" s="16"/>
      <c r="NQ705" s="16"/>
      <c r="NR705" s="16"/>
      <c r="NS705" s="16"/>
      <c r="NT705" s="16"/>
      <c r="NU705" s="16"/>
      <c r="NV705" s="16"/>
      <c r="NW705" s="16"/>
      <c r="NX705" s="16"/>
      <c r="NY705" s="16"/>
      <c r="NZ705" s="16"/>
      <c r="OA705" s="16"/>
      <c r="OB705" s="16"/>
      <c r="OC705" s="16"/>
      <c r="OD705" s="16"/>
      <c r="OE705" s="16"/>
      <c r="OF705" s="16"/>
      <c r="OG705" s="16"/>
      <c r="OH705" s="16"/>
      <c r="OI705" s="16"/>
      <c r="OJ705" s="16"/>
      <c r="OK705" s="16"/>
      <c r="OL705" s="16"/>
      <c r="OM705" s="16"/>
      <c r="ON705" s="16"/>
      <c r="OO705" s="16"/>
      <c r="OP705" s="16"/>
      <c r="OQ705" s="16"/>
      <c r="OR705" s="16"/>
      <c r="OS705" s="16"/>
      <c r="OT705" s="16"/>
      <c r="OU705" s="16"/>
      <c r="OV705" s="16"/>
      <c r="OW705" s="16"/>
      <c r="OX705" s="16"/>
      <c r="OY705" s="16"/>
      <c r="OZ705" s="16"/>
      <c r="PA705" s="16"/>
      <c r="PB705" s="16"/>
      <c r="PC705" s="16"/>
      <c r="PD705" s="16"/>
      <c r="PE705" s="16"/>
      <c r="PF705" s="16"/>
      <c r="PG705" s="16"/>
      <c r="PH705" s="16"/>
      <c r="PI705" s="16"/>
      <c r="PJ705" s="16"/>
      <c r="PK705" s="16"/>
      <c r="PL705" s="16"/>
      <c r="PM705" s="16"/>
      <c r="PN705" s="16"/>
      <c r="PO705" s="16"/>
      <c r="PP705" s="16"/>
      <c r="PQ705" s="16"/>
      <c r="PR705" s="16"/>
      <c r="PS705" s="16"/>
      <c r="PT705" s="16"/>
      <c r="PU705" s="16"/>
      <c r="PV705" s="16"/>
      <c r="PW705" s="16"/>
      <c r="PX705" s="16"/>
      <c r="PY705" s="16"/>
      <c r="PZ705" s="16"/>
      <c r="QA705" s="16"/>
      <c r="QB705" s="16"/>
      <c r="QC705" s="16"/>
      <c r="QD705" s="16"/>
      <c r="QE705" s="16"/>
      <c r="QF705" s="16"/>
      <c r="QG705" s="16"/>
      <c r="QH705" s="16"/>
      <c r="QI705" s="16"/>
      <c r="QJ705" s="16"/>
      <c r="QK705" s="16"/>
      <c r="QL705" s="16"/>
      <c r="QM705" s="16"/>
      <c r="QN705" s="16"/>
      <c r="QO705" s="16"/>
      <c r="QP705" s="16"/>
      <c r="QQ705" s="16"/>
      <c r="QR705" s="16"/>
      <c r="QS705" s="16"/>
      <c r="QT705" s="16"/>
      <c r="QU705" s="16"/>
      <c r="QV705" s="16"/>
      <c r="QW705" s="16"/>
      <c r="QX705" s="16"/>
      <c r="QY705" s="16"/>
      <c r="QZ705" s="16"/>
      <c r="RA705" s="16"/>
      <c r="RB705" s="16"/>
      <c r="RC705" s="16"/>
      <c r="RD705" s="16"/>
      <c r="RE705" s="16"/>
      <c r="RF705" s="16"/>
      <c r="RG705" s="16"/>
      <c r="RH705" s="16"/>
      <c r="RI705" s="16"/>
      <c r="RJ705" s="16"/>
      <c r="RK705" s="16"/>
      <c r="RL705" s="16"/>
      <c r="RM705" s="16"/>
      <c r="RN705" s="16"/>
      <c r="RO705" s="16"/>
      <c r="RP705" s="16"/>
      <c r="RQ705" s="16"/>
      <c r="RR705" s="16"/>
      <c r="RS705" s="16"/>
      <c r="RT705" s="16"/>
      <c r="RU705" s="16"/>
      <c r="RV705" s="16"/>
      <c r="RW705" s="16"/>
      <c r="RX705" s="16"/>
      <c r="RY705" s="16"/>
      <c r="RZ705" s="16"/>
      <c r="SA705" s="16"/>
      <c r="SB705" s="16"/>
      <c r="SC705" s="16"/>
      <c r="SD705" s="16"/>
      <c r="SE705" s="16"/>
      <c r="SF705" s="16"/>
      <c r="SG705" s="16"/>
      <c r="SH705" s="16"/>
      <c r="SI705" s="16"/>
      <c r="SJ705" s="16"/>
      <c r="SK705" s="16"/>
      <c r="SL705" s="16"/>
      <c r="SM705" s="16"/>
      <c r="SN705" s="16"/>
      <c r="SO705" s="16"/>
      <c r="SP705" s="16"/>
      <c r="SQ705" s="16"/>
      <c r="SR705" s="16"/>
      <c r="SS705" s="16"/>
      <c r="ST705" s="16"/>
      <c r="SU705" s="16"/>
      <c r="SV705" s="16"/>
      <c r="SW705" s="16"/>
      <c r="SX705" s="16"/>
      <c r="SY705" s="16"/>
      <c r="SZ705" s="16"/>
      <c r="TA705" s="16"/>
      <c r="TB705" s="16"/>
      <c r="TC705" s="16"/>
      <c r="TD705" s="16"/>
      <c r="TE705" s="16"/>
      <c r="TF705" s="16"/>
      <c r="TG705" s="16"/>
      <c r="TH705" s="16"/>
      <c r="TI705" s="16"/>
      <c r="TJ705" s="16"/>
      <c r="TK705" s="16"/>
      <c r="TL705" s="16"/>
      <c r="TM705" s="16"/>
      <c r="TN705" s="16"/>
      <c r="TO705" s="16"/>
      <c r="TP705" s="16"/>
      <c r="TQ705" s="16"/>
      <c r="TR705" s="16"/>
      <c r="TS705" s="16"/>
      <c r="TT705" s="16"/>
      <c r="TU705" s="16"/>
      <c r="TV705" s="16"/>
      <c r="TW705" s="16"/>
      <c r="TX705" s="16"/>
      <c r="TY705" s="16"/>
      <c r="TZ705" s="16"/>
      <c r="UA705" s="16"/>
      <c r="UB705" s="16"/>
      <c r="UC705" s="16"/>
      <c r="UD705" s="16"/>
      <c r="UE705" s="16"/>
      <c r="UF705" s="16"/>
      <c r="UG705" s="16"/>
      <c r="UH705" s="16"/>
      <c r="UI705" s="16"/>
      <c r="UJ705" s="16"/>
      <c r="UK705" s="16"/>
      <c r="UL705" s="16"/>
      <c r="UM705" s="16"/>
      <c r="UN705" s="16"/>
      <c r="UO705" s="16"/>
      <c r="UP705" s="16"/>
      <c r="UQ705" s="16"/>
      <c r="UR705" s="16"/>
      <c r="US705" s="16"/>
      <c r="UT705" s="16"/>
      <c r="UU705" s="16"/>
      <c r="UV705" s="16"/>
      <c r="UW705" s="16"/>
      <c r="UX705" s="16"/>
      <c r="UY705" s="16"/>
      <c r="UZ705" s="16"/>
      <c r="VA705" s="16"/>
      <c r="VB705" s="16"/>
      <c r="VC705" s="16"/>
      <c r="VD705" s="16"/>
      <c r="VE705" s="16"/>
      <c r="VF705" s="16"/>
      <c r="VG705" s="16"/>
      <c r="VH705" s="16"/>
      <c r="VI705" s="16"/>
      <c r="VJ705" s="16"/>
      <c r="VK705" s="16"/>
      <c r="VL705" s="16"/>
      <c r="VM705" s="16"/>
      <c r="VN705" s="16"/>
      <c r="VO705" s="16"/>
      <c r="VP705" s="16"/>
      <c r="VQ705" s="16"/>
      <c r="VR705" s="16"/>
      <c r="VS705" s="16"/>
      <c r="VT705" s="16"/>
      <c r="VU705" s="16"/>
      <c r="VV705" s="16"/>
      <c r="VW705" s="16"/>
      <c r="VX705" s="16"/>
      <c r="VY705" s="16"/>
      <c r="VZ705" s="16"/>
      <c r="WA705" s="16"/>
      <c r="WB705" s="16"/>
      <c r="WC705" s="16"/>
      <c r="WD705" s="16"/>
      <c r="WE705" s="16"/>
      <c r="WF705" s="16"/>
      <c r="WG705" s="16"/>
      <c r="WH705" s="16"/>
      <c r="WI705" s="16"/>
      <c r="WJ705" s="16"/>
      <c r="WK705" s="16"/>
      <c r="WL705" s="16"/>
      <c r="WM705" s="16"/>
      <c r="WN705" s="16"/>
      <c r="WO705" s="16"/>
      <c r="WP705" s="16"/>
      <c r="WQ705" s="16"/>
      <c r="WR705" s="16"/>
      <c r="WS705" s="16"/>
      <c r="WT705" s="16"/>
      <c r="WU705" s="16"/>
      <c r="WV705" s="16"/>
      <c r="WW705" s="16"/>
      <c r="WX705" s="16"/>
      <c r="WY705" s="16"/>
      <c r="WZ705" s="16"/>
      <c r="XA705" s="16"/>
      <c r="XB705" s="16"/>
      <c r="XC705" s="16"/>
      <c r="XD705" s="16"/>
      <c r="XE705" s="16"/>
      <c r="XF705" s="16"/>
      <c r="XG705" s="16"/>
      <c r="XH705" s="16"/>
      <c r="XI705" s="16"/>
      <c r="XJ705" s="16"/>
      <c r="XK705" s="16"/>
      <c r="XL705" s="16"/>
      <c r="XM705" s="16"/>
      <c r="XN705" s="16"/>
      <c r="XO705" s="16"/>
      <c r="XP705" s="16"/>
      <c r="XQ705" s="16"/>
      <c r="XR705" s="16"/>
      <c r="XS705" s="16"/>
      <c r="XT705" s="16"/>
      <c r="XU705" s="16"/>
      <c r="XV705" s="16"/>
      <c r="XW705" s="16"/>
      <c r="XX705" s="16"/>
      <c r="XY705" s="16"/>
      <c r="XZ705" s="16"/>
      <c r="YA705" s="16"/>
      <c r="YB705" s="16"/>
      <c r="YC705" s="16"/>
      <c r="YD705" s="16"/>
      <c r="YE705" s="16"/>
      <c r="YF705" s="16"/>
      <c r="YG705" s="16"/>
      <c r="YH705" s="16"/>
      <c r="YI705" s="16"/>
      <c r="YJ705" s="16"/>
      <c r="YK705" s="16"/>
      <c r="YL705" s="16"/>
      <c r="YM705" s="16"/>
      <c r="YN705" s="16"/>
      <c r="YO705" s="16"/>
      <c r="YP705" s="16"/>
      <c r="YQ705" s="16"/>
      <c r="YR705" s="16"/>
      <c r="YS705" s="16"/>
      <c r="YT705" s="16"/>
      <c r="YU705" s="16"/>
      <c r="YV705" s="16"/>
      <c r="YW705" s="16"/>
      <c r="YX705" s="16"/>
      <c r="YY705" s="16"/>
      <c r="YZ705" s="16"/>
      <c r="ZA705" s="16"/>
      <c r="ZB705" s="16"/>
      <c r="ZC705" s="16"/>
      <c r="ZD705" s="16"/>
      <c r="ZE705" s="16"/>
      <c r="ZF705" s="16"/>
      <c r="ZG705" s="16"/>
      <c r="ZH705" s="16"/>
      <c r="ZI705" s="16"/>
      <c r="ZJ705" s="16"/>
      <c r="ZK705" s="16"/>
      <c r="ZL705" s="16"/>
      <c r="ZM705" s="16"/>
      <c r="ZN705" s="16"/>
      <c r="ZO705" s="16"/>
      <c r="ZP705" s="16"/>
      <c r="ZQ705" s="16"/>
      <c r="ZR705" s="16"/>
      <c r="ZS705" s="16"/>
      <c r="ZT705" s="16"/>
      <c r="ZU705" s="16"/>
      <c r="ZV705" s="16"/>
      <c r="ZW705" s="16"/>
      <c r="ZX705" s="16"/>
      <c r="ZY705" s="16"/>
      <c r="ZZ705" s="16"/>
      <c r="AAA705" s="16"/>
      <c r="AAB705" s="16"/>
      <c r="AAC705" s="16"/>
      <c r="AAD705" s="16"/>
      <c r="AAE705" s="16"/>
      <c r="AAF705" s="16"/>
      <c r="AAG705" s="16"/>
      <c r="AAH705" s="16"/>
      <c r="AAI705" s="16"/>
      <c r="AAJ705" s="16"/>
      <c r="AAK705" s="16"/>
      <c r="AAL705" s="16"/>
      <c r="AAM705" s="16"/>
      <c r="AAN705" s="16"/>
      <c r="AAO705" s="16"/>
      <c r="AAP705" s="16"/>
      <c r="AAQ705" s="16"/>
      <c r="AAR705" s="16"/>
      <c r="AAS705" s="16"/>
      <c r="AAT705" s="16"/>
      <c r="AAU705" s="16"/>
      <c r="AAV705" s="16"/>
      <c r="AAW705" s="16"/>
      <c r="AAX705" s="16"/>
      <c r="AAY705" s="16"/>
      <c r="AAZ705" s="16"/>
      <c r="ABA705" s="16"/>
      <c r="ABB705" s="16"/>
      <c r="ABC705" s="16"/>
      <c r="ABD705" s="16"/>
      <c r="ABE705" s="16"/>
      <c r="ABF705" s="16"/>
      <c r="ABG705" s="16"/>
      <c r="ABH705" s="16"/>
    </row>
    <row r="706" spans="1:736" s="290" customFormat="1" ht="45.75" customHeight="1">
      <c r="A706" s="589">
        <f>1+A705</f>
        <v>704</v>
      </c>
      <c r="B706" s="403" t="s">
        <v>7061</v>
      </c>
      <c r="C706" s="156" t="s">
        <v>7062</v>
      </c>
      <c r="D706" s="156" t="s">
        <v>6934</v>
      </c>
      <c r="E706" s="156">
        <v>45534</v>
      </c>
      <c r="F706" s="156">
        <v>45537</v>
      </c>
      <c r="G706" s="156">
        <v>45646</v>
      </c>
      <c r="H706" s="156" t="s">
        <v>416</v>
      </c>
      <c r="I706" s="156" t="s">
        <v>5874</v>
      </c>
      <c r="J706" s="301" t="s">
        <v>7063</v>
      </c>
      <c r="K706" s="251">
        <v>1072669217</v>
      </c>
      <c r="L706" s="156">
        <v>6</v>
      </c>
      <c r="M706" s="156" t="s">
        <v>844</v>
      </c>
      <c r="N706" s="156" t="s">
        <v>98</v>
      </c>
      <c r="O706" s="156" t="s">
        <v>5898</v>
      </c>
      <c r="P706" s="156" t="s">
        <v>6477</v>
      </c>
      <c r="Q706" s="156" t="s">
        <v>7064</v>
      </c>
      <c r="R706" s="143">
        <f>+G706-F706</f>
        <v>109</v>
      </c>
      <c r="S706" s="134" t="s">
        <v>1184</v>
      </c>
      <c r="T706" s="253">
        <v>14875000</v>
      </c>
      <c r="U706" s="156" t="s">
        <v>7065</v>
      </c>
      <c r="V706" s="253">
        <f>+T706</f>
        <v>14875000</v>
      </c>
      <c r="W706" s="156"/>
      <c r="X706" s="156" t="s">
        <v>1933</v>
      </c>
      <c r="Y706" s="317">
        <f>+Z706+AA706+AB706</f>
        <v>14875000</v>
      </c>
      <c r="Z706" s="156"/>
      <c r="AA706" s="156">
        <v>0</v>
      </c>
      <c r="AB706" s="156">
        <f>+AC706+AD706+AE706+AF706+AG706+AH706+AI706+AJ706</f>
        <v>14875000</v>
      </c>
      <c r="AC706" s="156">
        <v>0</v>
      </c>
      <c r="AD706" s="156">
        <v>0</v>
      </c>
      <c r="AE706" s="156">
        <v>0</v>
      </c>
      <c r="AF706" s="156">
        <v>0</v>
      </c>
      <c r="AG706" s="156">
        <v>14875000</v>
      </c>
      <c r="AH706" s="156">
        <v>0</v>
      </c>
      <c r="AI706" s="156">
        <v>0</v>
      </c>
      <c r="AJ706" s="156">
        <v>0</v>
      </c>
      <c r="AK706" s="156" t="s">
        <v>104</v>
      </c>
      <c r="AL706" s="103" t="s">
        <v>7066</v>
      </c>
      <c r="AM706" s="156" t="s">
        <v>5842</v>
      </c>
      <c r="AN706" s="156">
        <v>1075652260</v>
      </c>
      <c r="AO706" s="156" t="s">
        <v>114</v>
      </c>
      <c r="AP706" s="156" t="s">
        <v>114</v>
      </c>
      <c r="AQ706" s="156" t="s">
        <v>114</v>
      </c>
      <c r="AR706" s="156" t="s">
        <v>114</v>
      </c>
      <c r="AS706" s="156" t="s">
        <v>109</v>
      </c>
      <c r="AT706" s="156" t="s">
        <v>109</v>
      </c>
      <c r="AU706" s="156" t="s">
        <v>392</v>
      </c>
      <c r="AV706" s="156"/>
      <c r="AW706" s="156"/>
      <c r="AX706" s="156" t="s">
        <v>109</v>
      </c>
      <c r="AY706" s="156" t="s">
        <v>108</v>
      </c>
      <c r="AZ706" s="156"/>
      <c r="BA706" s="156"/>
      <c r="BB706" s="156"/>
      <c r="BC706" s="156"/>
      <c r="BD706" s="156"/>
      <c r="BE706" s="156"/>
      <c r="BF706" s="156"/>
      <c r="BG706" s="156"/>
      <c r="BH706" s="153">
        <f>T706+BB706</f>
        <v>14875000</v>
      </c>
      <c r="BI706" s="349" t="s">
        <v>113</v>
      </c>
      <c r="BJ706" s="240"/>
      <c r="BK706" s="240" t="s">
        <v>114</v>
      </c>
      <c r="BL706" s="240"/>
      <c r="BM706" s="437"/>
      <c r="BN706" s="156" t="s">
        <v>161</v>
      </c>
      <c r="BO706" s="156">
        <v>31</v>
      </c>
      <c r="BP706" s="156">
        <v>34120</v>
      </c>
      <c r="BQ706" s="156" t="s">
        <v>114</v>
      </c>
      <c r="BR706" s="156" t="s">
        <v>114</v>
      </c>
      <c r="BS706" s="156" t="s">
        <v>114</v>
      </c>
      <c r="BT706" s="156" t="s">
        <v>114</v>
      </c>
      <c r="BU706" s="156" t="s">
        <v>1117</v>
      </c>
      <c r="BV706" s="156">
        <v>3015062075</v>
      </c>
      <c r="BW706" s="156" t="s">
        <v>1118</v>
      </c>
      <c r="BX706" s="156" t="s">
        <v>139</v>
      </c>
      <c r="BY706" s="156" t="s">
        <v>119</v>
      </c>
      <c r="BZ706" s="156" t="s">
        <v>1119</v>
      </c>
      <c r="CA706" s="157" t="s">
        <v>109</v>
      </c>
      <c r="CB706" s="157" t="s">
        <v>109</v>
      </c>
      <c r="CC706" s="157" t="s">
        <v>109</v>
      </c>
      <c r="CD706" s="157" t="s">
        <v>109</v>
      </c>
      <c r="CE706" s="156"/>
      <c r="CF706" s="156"/>
      <c r="CG706" s="156"/>
      <c r="CH706" s="156"/>
      <c r="CI706" s="156"/>
      <c r="CJ706" s="156"/>
      <c r="CK706" s="156"/>
      <c r="CL706" s="156"/>
      <c r="CM706" s="157" t="s">
        <v>109</v>
      </c>
      <c r="CN706" s="156"/>
      <c r="CO706" s="297"/>
      <c r="CP706" s="297"/>
      <c r="CQ706" s="297"/>
      <c r="CR706" s="297"/>
      <c r="CS706" s="50"/>
      <c r="CT706" s="50"/>
      <c r="CU706" s="50"/>
      <c r="CV706" s="50"/>
      <c r="CW706" s="50"/>
      <c r="CX706" s="50"/>
      <c r="CY706" s="50"/>
      <c r="CZ706" s="50"/>
      <c r="DA706" s="50"/>
      <c r="DB706" s="50"/>
      <c r="DC706" s="50"/>
      <c r="DD706" s="50"/>
      <c r="DE706" s="50"/>
      <c r="DF706" s="50"/>
      <c r="DG706" s="50"/>
      <c r="DH706" s="50"/>
      <c r="DI706" s="50"/>
      <c r="DJ706" s="50"/>
      <c r="DK706" s="50"/>
      <c r="DL706" s="50"/>
      <c r="DM706" s="50"/>
      <c r="DN706" s="50"/>
      <c r="DO706" s="50"/>
      <c r="DP706" s="50"/>
      <c r="DQ706" s="50"/>
      <c r="DR706" s="50"/>
      <c r="DS706" s="50"/>
      <c r="DT706" s="50"/>
      <c r="DU706" s="50"/>
      <c r="DV706" s="50"/>
      <c r="DW706" s="50"/>
      <c r="DX706" s="50"/>
      <c r="DY706" s="50"/>
      <c r="DZ706" s="50"/>
      <c r="EA706" s="50"/>
      <c r="EB706" s="50"/>
      <c r="EC706" s="50"/>
      <c r="ED706" s="50"/>
      <c r="EE706" s="50"/>
      <c r="EF706" s="50"/>
      <c r="EG706" s="50"/>
      <c r="EH706" s="50"/>
      <c r="EI706" s="50"/>
      <c r="EJ706" s="50"/>
      <c r="EK706" s="50"/>
      <c r="EL706" s="50"/>
      <c r="EM706" s="50"/>
      <c r="EN706" s="50"/>
      <c r="EO706" s="50"/>
      <c r="EP706" s="50"/>
      <c r="EQ706" s="50"/>
      <c r="ER706" s="50"/>
      <c r="ES706" s="50"/>
      <c r="ET706" s="50"/>
      <c r="EU706" s="50"/>
      <c r="EV706" s="50"/>
      <c r="EW706" s="50"/>
      <c r="EX706" s="50"/>
      <c r="EY706" s="50"/>
      <c r="EZ706" s="50"/>
      <c r="FA706" s="50"/>
      <c r="FB706" s="50"/>
      <c r="FC706" s="50"/>
      <c r="FD706" s="50"/>
      <c r="FE706" s="50"/>
      <c r="FF706" s="50"/>
      <c r="FG706" s="50"/>
      <c r="FH706" s="50"/>
      <c r="FI706" s="50"/>
      <c r="FJ706" s="50"/>
      <c r="FK706" s="50"/>
      <c r="FL706" s="50"/>
      <c r="FM706" s="50"/>
      <c r="FN706" s="50"/>
      <c r="FO706" s="50"/>
      <c r="FP706" s="50"/>
      <c r="FQ706" s="50"/>
      <c r="FR706" s="50"/>
      <c r="FS706" s="50"/>
      <c r="FT706" s="50"/>
      <c r="FU706" s="50"/>
      <c r="FV706" s="50"/>
      <c r="FW706" s="50"/>
      <c r="FX706" s="50"/>
      <c r="FY706" s="50"/>
      <c r="FZ706" s="50"/>
      <c r="GA706" s="50"/>
      <c r="GB706" s="50"/>
      <c r="GC706" s="50"/>
      <c r="GD706" s="50"/>
      <c r="GE706" s="50"/>
      <c r="GF706" s="50"/>
      <c r="GG706" s="50"/>
      <c r="GH706" s="50"/>
      <c r="GI706" s="50"/>
      <c r="GJ706" s="50"/>
      <c r="GK706" s="50"/>
      <c r="GL706" s="50"/>
      <c r="GM706" s="50"/>
      <c r="GN706" s="50"/>
      <c r="GO706" s="50"/>
      <c r="GP706" s="50"/>
      <c r="GQ706" s="50"/>
      <c r="GR706" s="50"/>
      <c r="GS706" s="50"/>
      <c r="GT706" s="50"/>
      <c r="GU706" s="50"/>
      <c r="GV706" s="16"/>
      <c r="GW706" s="16"/>
      <c r="GX706" s="16"/>
      <c r="GY706" s="16"/>
      <c r="GZ706" s="16"/>
      <c r="HA706" s="16"/>
      <c r="HB706" s="16"/>
      <c r="HC706" s="16"/>
      <c r="HD706" s="16"/>
      <c r="HE706" s="16"/>
      <c r="HF706" s="16"/>
      <c r="HG706" s="16"/>
      <c r="HH706" s="16"/>
      <c r="HI706" s="16"/>
      <c r="HJ706" s="16"/>
      <c r="HK706" s="16"/>
      <c r="HL706" s="16"/>
      <c r="HM706" s="16"/>
      <c r="HN706" s="16"/>
      <c r="HO706" s="16"/>
      <c r="HP706" s="16"/>
      <c r="HQ706" s="16"/>
      <c r="HR706" s="16"/>
      <c r="HS706" s="16"/>
      <c r="HT706" s="16"/>
      <c r="HU706" s="16"/>
      <c r="HV706" s="16"/>
      <c r="HW706" s="16"/>
      <c r="HX706" s="16"/>
      <c r="HY706" s="16"/>
      <c r="HZ706" s="16"/>
      <c r="IA706" s="16"/>
      <c r="IB706" s="16"/>
      <c r="IC706" s="16"/>
      <c r="ID706" s="16"/>
      <c r="IE706" s="16"/>
      <c r="IF706" s="16"/>
      <c r="IG706" s="16"/>
      <c r="IH706" s="16"/>
      <c r="II706" s="16"/>
      <c r="IJ706" s="16"/>
      <c r="IK706" s="16"/>
      <c r="IL706" s="16"/>
      <c r="IM706" s="16"/>
      <c r="IN706" s="16"/>
      <c r="IO706" s="16"/>
      <c r="IP706" s="16"/>
      <c r="IQ706" s="16"/>
      <c r="IR706" s="16"/>
      <c r="IS706" s="16"/>
      <c r="IT706" s="16"/>
      <c r="IU706" s="16"/>
      <c r="IV706" s="16"/>
      <c r="IW706" s="16"/>
      <c r="IX706" s="16"/>
      <c r="IY706" s="16"/>
      <c r="IZ706" s="16"/>
      <c r="JA706" s="16"/>
      <c r="JB706" s="16"/>
      <c r="JC706" s="16"/>
      <c r="JD706" s="16"/>
      <c r="JE706" s="16"/>
      <c r="JF706" s="16"/>
      <c r="JG706" s="16"/>
      <c r="JH706" s="16"/>
      <c r="JI706" s="16"/>
      <c r="JJ706" s="16"/>
      <c r="JK706" s="16"/>
      <c r="JL706" s="16"/>
      <c r="JM706" s="16"/>
      <c r="JN706" s="16"/>
      <c r="JO706" s="16"/>
      <c r="JP706" s="16"/>
      <c r="JQ706" s="16"/>
      <c r="JR706" s="16"/>
      <c r="JS706" s="16"/>
      <c r="JT706" s="16"/>
      <c r="JU706" s="16"/>
      <c r="JV706" s="16"/>
      <c r="JW706" s="16"/>
      <c r="JX706" s="16"/>
      <c r="JY706" s="16"/>
      <c r="JZ706" s="16"/>
      <c r="KA706" s="16"/>
      <c r="KB706" s="16"/>
      <c r="KC706" s="16"/>
      <c r="KD706" s="16"/>
      <c r="KE706" s="16"/>
      <c r="KF706" s="16"/>
      <c r="KG706" s="16"/>
      <c r="KH706" s="16"/>
      <c r="KI706" s="16"/>
      <c r="KJ706" s="16"/>
      <c r="KK706" s="16"/>
      <c r="KL706" s="16"/>
      <c r="KM706" s="16"/>
      <c r="KN706" s="16"/>
      <c r="KO706" s="16"/>
      <c r="KP706" s="16"/>
      <c r="KQ706" s="16"/>
      <c r="KR706" s="16"/>
      <c r="KS706" s="16"/>
      <c r="KT706" s="16"/>
      <c r="KU706" s="16"/>
      <c r="KV706" s="16"/>
      <c r="KW706" s="16"/>
      <c r="KX706" s="16"/>
      <c r="KY706" s="16"/>
      <c r="KZ706" s="16"/>
      <c r="LA706" s="16"/>
      <c r="LB706" s="16"/>
      <c r="LC706" s="16"/>
      <c r="LD706" s="16"/>
      <c r="LE706" s="16"/>
      <c r="LF706" s="16"/>
      <c r="LG706" s="16"/>
      <c r="LH706" s="16"/>
      <c r="LI706" s="16"/>
      <c r="LJ706" s="16"/>
      <c r="LK706" s="16"/>
      <c r="LL706" s="16"/>
      <c r="LM706" s="16"/>
      <c r="LN706" s="16"/>
      <c r="LO706" s="16"/>
      <c r="LP706" s="16"/>
      <c r="LQ706" s="16"/>
      <c r="LR706" s="16"/>
      <c r="LS706" s="16"/>
      <c r="LT706" s="16"/>
      <c r="LU706" s="16"/>
      <c r="LV706" s="16"/>
      <c r="LW706" s="16"/>
      <c r="LX706" s="16"/>
      <c r="LY706" s="16"/>
      <c r="LZ706" s="16"/>
      <c r="MA706" s="16"/>
      <c r="MB706" s="16"/>
      <c r="MC706" s="16"/>
      <c r="MD706" s="16"/>
      <c r="ME706" s="16"/>
      <c r="MF706" s="16"/>
      <c r="MG706" s="16"/>
      <c r="MH706" s="16"/>
      <c r="MI706" s="16"/>
      <c r="MJ706" s="16"/>
      <c r="MK706" s="16"/>
      <c r="ML706" s="16"/>
      <c r="MM706" s="16"/>
      <c r="MN706" s="16"/>
      <c r="MO706" s="16"/>
      <c r="MP706" s="16"/>
      <c r="MQ706" s="16"/>
      <c r="MR706" s="16"/>
      <c r="MS706" s="16"/>
      <c r="MT706" s="16"/>
      <c r="MU706" s="16"/>
      <c r="MV706" s="16"/>
      <c r="MW706" s="16"/>
      <c r="MX706" s="16"/>
      <c r="MY706" s="16"/>
      <c r="MZ706" s="16"/>
      <c r="NA706" s="16"/>
      <c r="NB706" s="16"/>
      <c r="NC706" s="16"/>
      <c r="ND706" s="16"/>
      <c r="NE706" s="16"/>
      <c r="NF706" s="16"/>
      <c r="NG706" s="16"/>
      <c r="NH706" s="16"/>
      <c r="NI706" s="16"/>
      <c r="NJ706" s="16"/>
      <c r="NK706" s="16"/>
      <c r="NL706" s="16"/>
      <c r="NM706" s="16"/>
      <c r="NN706" s="16"/>
      <c r="NO706" s="16"/>
      <c r="NP706" s="16"/>
      <c r="NQ706" s="16"/>
      <c r="NR706" s="16"/>
      <c r="NS706" s="16"/>
      <c r="NT706" s="16"/>
      <c r="NU706" s="16"/>
      <c r="NV706" s="16"/>
      <c r="NW706" s="16"/>
      <c r="NX706" s="16"/>
      <c r="NY706" s="16"/>
      <c r="NZ706" s="16"/>
      <c r="OA706" s="16"/>
      <c r="OB706" s="16"/>
      <c r="OC706" s="16"/>
      <c r="OD706" s="16"/>
      <c r="OE706" s="16"/>
      <c r="OF706" s="16"/>
      <c r="OG706" s="16"/>
      <c r="OH706" s="16"/>
      <c r="OI706" s="16"/>
      <c r="OJ706" s="16"/>
      <c r="OK706" s="16"/>
      <c r="OL706" s="16"/>
      <c r="OM706" s="16"/>
      <c r="ON706" s="16"/>
      <c r="OO706" s="16"/>
      <c r="OP706" s="16"/>
      <c r="OQ706" s="16"/>
      <c r="OR706" s="16"/>
      <c r="OS706" s="16"/>
      <c r="OT706" s="16"/>
      <c r="OU706" s="16"/>
      <c r="OV706" s="16"/>
      <c r="OW706" s="16"/>
      <c r="OX706" s="16"/>
      <c r="OY706" s="16"/>
      <c r="OZ706" s="16"/>
      <c r="PA706" s="16"/>
      <c r="PB706" s="16"/>
      <c r="PC706" s="16"/>
      <c r="PD706" s="16"/>
      <c r="PE706" s="16"/>
      <c r="PF706" s="16"/>
      <c r="PG706" s="16"/>
      <c r="PH706" s="16"/>
      <c r="PI706" s="16"/>
      <c r="PJ706" s="16"/>
      <c r="PK706" s="16"/>
      <c r="PL706" s="16"/>
      <c r="PM706" s="16"/>
      <c r="PN706" s="16"/>
      <c r="PO706" s="16"/>
      <c r="PP706" s="16"/>
      <c r="PQ706" s="16"/>
      <c r="PR706" s="16"/>
      <c r="PS706" s="16"/>
      <c r="PT706" s="16"/>
      <c r="PU706" s="16"/>
      <c r="PV706" s="16"/>
      <c r="PW706" s="16"/>
      <c r="PX706" s="16"/>
      <c r="PY706" s="16"/>
      <c r="PZ706" s="16"/>
      <c r="QA706" s="16"/>
      <c r="QB706" s="16"/>
      <c r="QC706" s="16"/>
      <c r="QD706" s="16"/>
      <c r="QE706" s="16"/>
      <c r="QF706" s="16"/>
      <c r="QG706" s="16"/>
      <c r="QH706" s="16"/>
      <c r="QI706" s="16"/>
      <c r="QJ706" s="16"/>
      <c r="QK706" s="16"/>
      <c r="QL706" s="16"/>
      <c r="QM706" s="16"/>
      <c r="QN706" s="16"/>
      <c r="QO706" s="16"/>
      <c r="QP706" s="16"/>
      <c r="QQ706" s="16"/>
      <c r="QR706" s="16"/>
      <c r="QS706" s="16"/>
      <c r="QT706" s="16"/>
      <c r="QU706" s="16"/>
      <c r="QV706" s="16"/>
      <c r="QW706" s="16"/>
      <c r="QX706" s="16"/>
      <c r="QY706" s="16"/>
      <c r="QZ706" s="16"/>
      <c r="RA706" s="16"/>
      <c r="RB706" s="16"/>
      <c r="RC706" s="16"/>
      <c r="RD706" s="16"/>
      <c r="RE706" s="16"/>
      <c r="RF706" s="16"/>
      <c r="RG706" s="16"/>
      <c r="RH706" s="16"/>
      <c r="RI706" s="16"/>
      <c r="RJ706" s="16"/>
      <c r="RK706" s="16"/>
      <c r="RL706" s="16"/>
      <c r="RM706" s="16"/>
      <c r="RN706" s="16"/>
      <c r="RO706" s="16"/>
      <c r="RP706" s="16"/>
      <c r="RQ706" s="16"/>
      <c r="RR706" s="16"/>
      <c r="RS706" s="16"/>
      <c r="RT706" s="16"/>
      <c r="RU706" s="16"/>
      <c r="RV706" s="16"/>
      <c r="RW706" s="16"/>
      <c r="RX706" s="16"/>
      <c r="RY706" s="16"/>
      <c r="RZ706" s="16"/>
      <c r="SA706" s="16"/>
      <c r="SB706" s="16"/>
      <c r="SC706" s="16"/>
      <c r="SD706" s="16"/>
      <c r="SE706" s="16"/>
      <c r="SF706" s="16"/>
      <c r="SG706" s="16"/>
      <c r="SH706" s="16"/>
      <c r="SI706" s="16"/>
      <c r="SJ706" s="16"/>
      <c r="SK706" s="16"/>
      <c r="SL706" s="16"/>
      <c r="SM706" s="16"/>
      <c r="SN706" s="16"/>
      <c r="SO706" s="16"/>
      <c r="SP706" s="16"/>
      <c r="SQ706" s="16"/>
      <c r="SR706" s="16"/>
      <c r="SS706" s="16"/>
      <c r="ST706" s="16"/>
      <c r="SU706" s="16"/>
      <c r="SV706" s="16"/>
      <c r="SW706" s="16"/>
      <c r="SX706" s="16"/>
      <c r="SY706" s="16"/>
      <c r="SZ706" s="16"/>
      <c r="TA706" s="16"/>
      <c r="TB706" s="16"/>
      <c r="TC706" s="16"/>
      <c r="TD706" s="16"/>
      <c r="TE706" s="16"/>
      <c r="TF706" s="16"/>
      <c r="TG706" s="16"/>
      <c r="TH706" s="16"/>
      <c r="TI706" s="16"/>
      <c r="TJ706" s="16"/>
      <c r="TK706" s="16"/>
      <c r="TL706" s="16"/>
      <c r="TM706" s="16"/>
      <c r="TN706" s="16"/>
      <c r="TO706" s="16"/>
      <c r="TP706" s="16"/>
      <c r="TQ706" s="16"/>
      <c r="TR706" s="16"/>
      <c r="TS706" s="16"/>
      <c r="TT706" s="16"/>
      <c r="TU706" s="16"/>
      <c r="TV706" s="16"/>
      <c r="TW706" s="16"/>
      <c r="TX706" s="16"/>
      <c r="TY706" s="16"/>
      <c r="TZ706" s="16"/>
      <c r="UA706" s="16"/>
      <c r="UB706" s="16"/>
      <c r="UC706" s="16"/>
      <c r="UD706" s="16"/>
      <c r="UE706" s="16"/>
      <c r="UF706" s="16"/>
      <c r="UG706" s="16"/>
      <c r="UH706" s="16"/>
      <c r="UI706" s="16"/>
      <c r="UJ706" s="16"/>
      <c r="UK706" s="16"/>
      <c r="UL706" s="16"/>
      <c r="UM706" s="16"/>
      <c r="UN706" s="16"/>
      <c r="UO706" s="16"/>
      <c r="UP706" s="16"/>
      <c r="UQ706" s="16"/>
      <c r="UR706" s="16"/>
      <c r="US706" s="16"/>
      <c r="UT706" s="16"/>
      <c r="UU706" s="16"/>
      <c r="UV706" s="16"/>
      <c r="UW706" s="16"/>
      <c r="UX706" s="16"/>
      <c r="UY706" s="16"/>
      <c r="UZ706" s="16"/>
      <c r="VA706" s="16"/>
      <c r="VB706" s="16"/>
      <c r="VC706" s="16"/>
      <c r="VD706" s="16"/>
      <c r="VE706" s="16"/>
      <c r="VF706" s="16"/>
      <c r="VG706" s="16"/>
      <c r="VH706" s="16"/>
      <c r="VI706" s="16"/>
      <c r="VJ706" s="16"/>
      <c r="VK706" s="16"/>
      <c r="VL706" s="16"/>
      <c r="VM706" s="16"/>
      <c r="VN706" s="16"/>
      <c r="VO706" s="16"/>
      <c r="VP706" s="16"/>
      <c r="VQ706" s="16"/>
      <c r="VR706" s="16"/>
      <c r="VS706" s="16"/>
      <c r="VT706" s="16"/>
      <c r="VU706" s="16"/>
      <c r="VV706" s="16"/>
      <c r="VW706" s="16"/>
      <c r="VX706" s="16"/>
      <c r="VY706" s="16"/>
      <c r="VZ706" s="16"/>
      <c r="WA706" s="16"/>
      <c r="WB706" s="16"/>
      <c r="WC706" s="16"/>
      <c r="WD706" s="16"/>
      <c r="WE706" s="16"/>
      <c r="WF706" s="16"/>
      <c r="WG706" s="16"/>
      <c r="WH706" s="16"/>
      <c r="WI706" s="16"/>
      <c r="WJ706" s="16"/>
      <c r="WK706" s="16"/>
      <c r="WL706" s="16"/>
      <c r="WM706" s="16"/>
      <c r="WN706" s="16"/>
      <c r="WO706" s="16"/>
      <c r="WP706" s="16"/>
      <c r="WQ706" s="16"/>
      <c r="WR706" s="16"/>
      <c r="WS706" s="16"/>
      <c r="WT706" s="16"/>
      <c r="WU706" s="16"/>
      <c r="WV706" s="16"/>
      <c r="WW706" s="16"/>
      <c r="WX706" s="16"/>
      <c r="WY706" s="16"/>
      <c r="WZ706" s="16"/>
      <c r="XA706" s="16"/>
      <c r="XB706" s="16"/>
      <c r="XC706" s="16"/>
      <c r="XD706" s="16"/>
      <c r="XE706" s="16"/>
      <c r="XF706" s="16"/>
      <c r="XG706" s="16"/>
      <c r="XH706" s="16"/>
      <c r="XI706" s="16"/>
      <c r="XJ706" s="16"/>
      <c r="XK706" s="16"/>
      <c r="XL706" s="16"/>
      <c r="XM706" s="16"/>
      <c r="XN706" s="16"/>
      <c r="XO706" s="16"/>
      <c r="XP706" s="16"/>
      <c r="XQ706" s="16"/>
      <c r="XR706" s="16"/>
      <c r="XS706" s="16"/>
      <c r="XT706" s="16"/>
      <c r="XU706" s="16"/>
      <c r="XV706" s="16"/>
      <c r="XW706" s="16"/>
      <c r="XX706" s="16"/>
      <c r="XY706" s="16"/>
      <c r="XZ706" s="16"/>
      <c r="YA706" s="16"/>
      <c r="YB706" s="16"/>
      <c r="YC706" s="16"/>
      <c r="YD706" s="16"/>
      <c r="YE706" s="16"/>
      <c r="YF706" s="16"/>
      <c r="YG706" s="16"/>
      <c r="YH706" s="16"/>
      <c r="YI706" s="16"/>
      <c r="YJ706" s="16"/>
      <c r="YK706" s="16"/>
      <c r="YL706" s="16"/>
      <c r="YM706" s="16"/>
      <c r="YN706" s="16"/>
      <c r="YO706" s="16"/>
      <c r="YP706" s="16"/>
      <c r="YQ706" s="16"/>
      <c r="YR706" s="16"/>
      <c r="YS706" s="16"/>
      <c r="YT706" s="16"/>
      <c r="YU706" s="16"/>
      <c r="YV706" s="16"/>
      <c r="YW706" s="16"/>
      <c r="YX706" s="16"/>
      <c r="YY706" s="16"/>
      <c r="YZ706" s="16"/>
      <c r="ZA706" s="16"/>
      <c r="ZB706" s="16"/>
      <c r="ZC706" s="16"/>
      <c r="ZD706" s="16"/>
      <c r="ZE706" s="16"/>
      <c r="ZF706" s="16"/>
      <c r="ZG706" s="16"/>
      <c r="ZH706" s="16"/>
      <c r="ZI706" s="16"/>
      <c r="ZJ706" s="16"/>
      <c r="ZK706" s="16"/>
      <c r="ZL706" s="16"/>
      <c r="ZM706" s="16"/>
      <c r="ZN706" s="16"/>
      <c r="ZO706" s="16"/>
      <c r="ZP706" s="16"/>
      <c r="ZQ706" s="16"/>
      <c r="ZR706" s="16"/>
      <c r="ZS706" s="16"/>
      <c r="ZT706" s="16"/>
      <c r="ZU706" s="16"/>
      <c r="ZV706" s="16"/>
      <c r="ZW706" s="16"/>
      <c r="ZX706" s="16"/>
      <c r="ZY706" s="16"/>
      <c r="ZZ706" s="16"/>
      <c r="AAA706" s="16"/>
      <c r="AAB706" s="16"/>
      <c r="AAC706" s="16"/>
      <c r="AAD706" s="16"/>
      <c r="AAE706" s="16"/>
      <c r="AAF706" s="16"/>
      <c r="AAG706" s="16"/>
      <c r="AAH706" s="16"/>
      <c r="AAI706" s="16"/>
      <c r="AAJ706" s="16"/>
      <c r="AAK706" s="16"/>
      <c r="AAL706" s="16"/>
      <c r="AAM706" s="16"/>
      <c r="AAN706" s="16"/>
      <c r="AAO706" s="16"/>
      <c r="AAP706" s="16"/>
      <c r="AAQ706" s="16"/>
      <c r="AAR706" s="16"/>
      <c r="AAS706" s="16"/>
      <c r="AAT706" s="16"/>
      <c r="AAU706" s="16"/>
      <c r="AAV706" s="16"/>
      <c r="AAW706" s="16"/>
      <c r="AAX706" s="16"/>
      <c r="AAY706" s="16"/>
      <c r="AAZ706" s="16"/>
      <c r="ABA706" s="16"/>
      <c r="ABB706" s="16"/>
      <c r="ABC706" s="16"/>
      <c r="ABD706" s="16"/>
      <c r="ABE706" s="16"/>
      <c r="ABF706" s="16"/>
      <c r="ABG706" s="16"/>
      <c r="ABH706" s="16"/>
    </row>
    <row r="707" spans="1:736" s="50" customFormat="1" ht="45.75" customHeight="1">
      <c r="A707" s="589">
        <f>1+A706</f>
        <v>705</v>
      </c>
      <c r="B707" s="403" t="s">
        <v>7067</v>
      </c>
      <c r="C707" s="156" t="s">
        <v>7068</v>
      </c>
      <c r="D707" s="156" t="s">
        <v>645</v>
      </c>
      <c r="E707" s="156">
        <v>45534</v>
      </c>
      <c r="F707" s="156">
        <v>45538</v>
      </c>
      <c r="G707" s="156">
        <v>45648</v>
      </c>
      <c r="H707" s="156" t="s">
        <v>416</v>
      </c>
      <c r="I707" s="156" t="s">
        <v>5874</v>
      </c>
      <c r="J707" s="301" t="s">
        <v>7069</v>
      </c>
      <c r="K707" s="251">
        <v>1072665727</v>
      </c>
      <c r="L707" s="156">
        <v>2</v>
      </c>
      <c r="M707" s="156" t="s">
        <v>844</v>
      </c>
      <c r="N707" s="156" t="s">
        <v>98</v>
      </c>
      <c r="O707" s="156" t="s">
        <v>427</v>
      </c>
      <c r="P707" s="156" t="s">
        <v>1931</v>
      </c>
      <c r="Q707" s="156" t="s">
        <v>6730</v>
      </c>
      <c r="R707" s="143">
        <f>+G707-F707</f>
        <v>110</v>
      </c>
      <c r="S707" s="134" t="s">
        <v>7034</v>
      </c>
      <c r="T707" s="253">
        <v>18333333</v>
      </c>
      <c r="U707" s="156" t="s">
        <v>7070</v>
      </c>
      <c r="V707" s="253">
        <f>+T707</f>
        <v>18333333</v>
      </c>
      <c r="W707" s="156">
        <v>45534</v>
      </c>
      <c r="X707" s="156" t="s">
        <v>103</v>
      </c>
      <c r="Y707" s="317">
        <f>+Z707+AA707+AB707</f>
        <v>18333333</v>
      </c>
      <c r="Z707" s="156">
        <f>+V707</f>
        <v>18333333</v>
      </c>
      <c r="AA707" s="156">
        <v>0</v>
      </c>
      <c r="AB707" s="156">
        <f>+AC707+AD707+AE707+AF707+AG707+AH707+AI707+AJ707</f>
        <v>0</v>
      </c>
      <c r="AC707" s="156">
        <v>0</v>
      </c>
      <c r="AD707" s="156">
        <v>0</v>
      </c>
      <c r="AE707" s="156">
        <v>0</v>
      </c>
      <c r="AF707" s="156">
        <v>0</v>
      </c>
      <c r="AG707" s="156">
        <v>0</v>
      </c>
      <c r="AH707" s="156">
        <v>0</v>
      </c>
      <c r="AI707" s="156">
        <v>0</v>
      </c>
      <c r="AJ707" s="156">
        <v>0</v>
      </c>
      <c r="AK707" s="156" t="s">
        <v>104</v>
      </c>
      <c r="AL707" s="103" t="s">
        <v>7071</v>
      </c>
      <c r="AM707" s="156" t="s">
        <v>3311</v>
      </c>
      <c r="AN707" s="156">
        <v>93204728</v>
      </c>
      <c r="AO707" s="156" t="s">
        <v>114</v>
      </c>
      <c r="AP707" s="156" t="s">
        <v>114</v>
      </c>
      <c r="AQ707" s="156" t="s">
        <v>114</v>
      </c>
      <c r="AR707" s="156" t="s">
        <v>114</v>
      </c>
      <c r="AS707" s="156" t="s">
        <v>109</v>
      </c>
      <c r="AT707" s="156" t="s">
        <v>109</v>
      </c>
      <c r="AU707" s="156" t="s">
        <v>392</v>
      </c>
      <c r="AV707" s="156"/>
      <c r="AW707" s="156"/>
      <c r="AX707" s="156" t="s">
        <v>109</v>
      </c>
      <c r="AY707" s="156" t="s">
        <v>108</v>
      </c>
      <c r="AZ707" s="156"/>
      <c r="BA707" s="156"/>
      <c r="BB707" s="156"/>
      <c r="BC707" s="156"/>
      <c r="BD707" s="156"/>
      <c r="BE707" s="156"/>
      <c r="BF707" s="156"/>
      <c r="BG707" s="156"/>
      <c r="BH707" s="153">
        <f>T707+BB707</f>
        <v>18333333</v>
      </c>
      <c r="BI707" s="437" t="s">
        <v>259</v>
      </c>
      <c r="BJ707" s="240"/>
      <c r="BK707" s="240" t="s">
        <v>114</v>
      </c>
      <c r="BL707" s="240"/>
      <c r="BM707" s="161" t="s">
        <v>2539</v>
      </c>
      <c r="BN707" s="156" t="s">
        <v>161</v>
      </c>
      <c r="BO707" s="156">
        <v>32</v>
      </c>
      <c r="BP707" s="156">
        <v>34166</v>
      </c>
      <c r="BQ707" s="156" t="s">
        <v>108</v>
      </c>
      <c r="BR707" s="156" t="s">
        <v>114</v>
      </c>
      <c r="BS707" s="156" t="s">
        <v>114</v>
      </c>
      <c r="BT707" s="156" t="s">
        <v>114</v>
      </c>
      <c r="BU707" s="156" t="s">
        <v>1936</v>
      </c>
      <c r="BV707" s="156">
        <v>3214419216</v>
      </c>
      <c r="BW707" s="156" t="s">
        <v>1937</v>
      </c>
      <c r="BX707" s="156" t="s">
        <v>139</v>
      </c>
      <c r="BY707" s="156" t="s">
        <v>119</v>
      </c>
      <c r="BZ707" s="156" t="s">
        <v>1938</v>
      </c>
      <c r="CA707" s="157" t="s">
        <v>109</v>
      </c>
      <c r="CB707" s="157" t="s">
        <v>109</v>
      </c>
      <c r="CC707" s="157" t="s">
        <v>109</v>
      </c>
      <c r="CD707" s="157" t="s">
        <v>109</v>
      </c>
      <c r="CE707" s="156"/>
      <c r="CF707" s="156"/>
      <c r="CG707" s="156"/>
      <c r="CH707" s="156"/>
      <c r="CI707" s="156"/>
      <c r="CJ707" s="156"/>
      <c r="CK707" s="156"/>
      <c r="CL707" s="156"/>
      <c r="CM707" s="157" t="s">
        <v>109</v>
      </c>
      <c r="CN707" s="156"/>
      <c r="CO707" s="297"/>
      <c r="CP707" s="297"/>
      <c r="CQ707" s="297"/>
      <c r="CR707" s="297"/>
      <c r="GV707" s="16"/>
      <c r="GW707" s="16"/>
      <c r="GX707" s="16"/>
      <c r="GY707" s="16"/>
      <c r="GZ707" s="16"/>
      <c r="HA707" s="16"/>
      <c r="HB707" s="16"/>
      <c r="HC707" s="16"/>
      <c r="HD707" s="16"/>
      <c r="HE707" s="16"/>
      <c r="HF707" s="16"/>
      <c r="HG707" s="16"/>
      <c r="HH707" s="16"/>
      <c r="HI707" s="16"/>
      <c r="HJ707" s="16"/>
      <c r="HK707" s="16"/>
      <c r="HL707" s="16"/>
      <c r="HM707" s="16"/>
      <c r="HN707" s="16"/>
      <c r="HO707" s="16"/>
      <c r="HP707" s="16"/>
      <c r="HQ707" s="16"/>
      <c r="HR707" s="16"/>
      <c r="HS707" s="16"/>
      <c r="HT707" s="16"/>
      <c r="HU707" s="16"/>
      <c r="HV707" s="16"/>
      <c r="HW707" s="16"/>
      <c r="HX707" s="16"/>
      <c r="HY707" s="16"/>
      <c r="HZ707" s="16"/>
      <c r="IA707" s="16"/>
      <c r="IB707" s="16"/>
      <c r="IC707" s="16"/>
      <c r="ID707" s="16"/>
      <c r="IE707" s="16"/>
      <c r="IF707" s="16"/>
      <c r="IG707" s="16"/>
      <c r="IH707" s="16"/>
      <c r="II707" s="16"/>
      <c r="IJ707" s="16"/>
      <c r="IK707" s="16"/>
      <c r="IL707" s="16"/>
      <c r="IM707" s="16"/>
      <c r="IN707" s="16"/>
      <c r="IO707" s="16"/>
      <c r="IP707" s="16"/>
      <c r="IQ707" s="16"/>
      <c r="IR707" s="16"/>
      <c r="IS707" s="16"/>
      <c r="IT707" s="16"/>
      <c r="IU707" s="16"/>
      <c r="IV707" s="16"/>
      <c r="IW707" s="16"/>
      <c r="IX707" s="16"/>
      <c r="IY707" s="16"/>
      <c r="IZ707" s="16"/>
      <c r="JA707" s="16"/>
      <c r="JB707" s="16"/>
      <c r="JC707" s="16"/>
      <c r="JD707" s="16"/>
      <c r="JE707" s="16"/>
      <c r="JF707" s="16"/>
      <c r="JG707" s="16"/>
      <c r="JH707" s="16"/>
      <c r="JI707" s="16"/>
      <c r="JJ707" s="16"/>
      <c r="JK707" s="16"/>
      <c r="JL707" s="16"/>
      <c r="JM707" s="16"/>
      <c r="JN707" s="16"/>
      <c r="JO707" s="16"/>
      <c r="JP707" s="16"/>
      <c r="JQ707" s="16"/>
      <c r="JR707" s="16"/>
      <c r="JS707" s="16"/>
      <c r="JT707" s="16"/>
      <c r="JU707" s="16"/>
      <c r="JV707" s="16"/>
      <c r="JW707" s="16"/>
      <c r="JX707" s="16"/>
      <c r="JY707" s="16"/>
      <c r="JZ707" s="16"/>
      <c r="KA707" s="16"/>
      <c r="KB707" s="16"/>
      <c r="KC707" s="16"/>
      <c r="KD707" s="16"/>
      <c r="KE707" s="16"/>
      <c r="KF707" s="16"/>
      <c r="KG707" s="16"/>
      <c r="KH707" s="16"/>
      <c r="KI707" s="16"/>
      <c r="KJ707" s="16"/>
      <c r="KK707" s="16"/>
      <c r="KL707" s="16"/>
      <c r="KM707" s="16"/>
      <c r="KN707" s="16"/>
      <c r="KO707" s="16"/>
      <c r="KP707" s="16"/>
      <c r="KQ707" s="16"/>
      <c r="KR707" s="16"/>
      <c r="KS707" s="16"/>
      <c r="KT707" s="16"/>
      <c r="KU707" s="16"/>
      <c r="KV707" s="16"/>
      <c r="KW707" s="16"/>
      <c r="KX707" s="16"/>
      <c r="KY707" s="16"/>
      <c r="KZ707" s="16"/>
      <c r="LA707" s="16"/>
      <c r="LB707" s="16"/>
      <c r="LC707" s="16"/>
      <c r="LD707" s="16"/>
      <c r="LE707" s="16"/>
      <c r="LF707" s="16"/>
      <c r="LG707" s="16"/>
      <c r="LH707" s="16"/>
      <c r="LI707" s="16"/>
      <c r="LJ707" s="16"/>
      <c r="LK707" s="16"/>
      <c r="LL707" s="16"/>
      <c r="LM707" s="16"/>
      <c r="LN707" s="16"/>
      <c r="LO707" s="16"/>
      <c r="LP707" s="16"/>
      <c r="LQ707" s="16"/>
      <c r="LR707" s="16"/>
      <c r="LS707" s="16"/>
      <c r="LT707" s="16"/>
      <c r="LU707" s="16"/>
      <c r="LV707" s="16"/>
      <c r="LW707" s="16"/>
      <c r="LX707" s="16"/>
      <c r="LY707" s="16"/>
      <c r="LZ707" s="16"/>
      <c r="MA707" s="16"/>
      <c r="MB707" s="16"/>
      <c r="MC707" s="16"/>
      <c r="MD707" s="16"/>
      <c r="ME707" s="16"/>
      <c r="MF707" s="16"/>
      <c r="MG707" s="16"/>
      <c r="MH707" s="16"/>
      <c r="MI707" s="16"/>
      <c r="MJ707" s="16"/>
      <c r="MK707" s="16"/>
      <c r="ML707" s="16"/>
      <c r="MM707" s="16"/>
      <c r="MN707" s="16"/>
      <c r="MO707" s="16"/>
      <c r="MP707" s="16"/>
      <c r="MQ707" s="16"/>
      <c r="MR707" s="16"/>
      <c r="MS707" s="16"/>
      <c r="MT707" s="16"/>
      <c r="MU707" s="16"/>
      <c r="MV707" s="16"/>
      <c r="MW707" s="16"/>
      <c r="MX707" s="16"/>
      <c r="MY707" s="16"/>
      <c r="MZ707" s="16"/>
      <c r="NA707" s="16"/>
      <c r="NB707" s="16"/>
      <c r="NC707" s="16"/>
      <c r="ND707" s="16"/>
      <c r="NE707" s="16"/>
      <c r="NF707" s="16"/>
      <c r="NG707" s="16"/>
      <c r="NH707" s="16"/>
      <c r="NI707" s="16"/>
      <c r="NJ707" s="16"/>
      <c r="NK707" s="16"/>
      <c r="NL707" s="16"/>
      <c r="NM707" s="16"/>
      <c r="NN707" s="16"/>
      <c r="NO707" s="16"/>
      <c r="NP707" s="16"/>
      <c r="NQ707" s="16"/>
      <c r="NR707" s="16"/>
      <c r="NS707" s="16"/>
      <c r="NT707" s="16"/>
      <c r="NU707" s="16"/>
      <c r="NV707" s="16"/>
      <c r="NW707" s="16"/>
      <c r="NX707" s="16"/>
      <c r="NY707" s="16"/>
      <c r="NZ707" s="16"/>
      <c r="OA707" s="16"/>
      <c r="OB707" s="16"/>
      <c r="OC707" s="16"/>
      <c r="OD707" s="16"/>
      <c r="OE707" s="16"/>
      <c r="OF707" s="16"/>
      <c r="OG707" s="16"/>
      <c r="OH707" s="16"/>
      <c r="OI707" s="16"/>
      <c r="OJ707" s="16"/>
      <c r="OK707" s="16"/>
      <c r="OL707" s="16"/>
      <c r="OM707" s="16"/>
      <c r="ON707" s="16"/>
      <c r="OO707" s="16"/>
      <c r="OP707" s="16"/>
      <c r="OQ707" s="16"/>
      <c r="OR707" s="16"/>
      <c r="OS707" s="16"/>
      <c r="OT707" s="16"/>
      <c r="OU707" s="16"/>
      <c r="OV707" s="16"/>
      <c r="OW707" s="16"/>
      <c r="OX707" s="16"/>
      <c r="OY707" s="16"/>
      <c r="OZ707" s="16"/>
      <c r="PA707" s="16"/>
      <c r="PB707" s="16"/>
      <c r="PC707" s="16"/>
      <c r="PD707" s="16"/>
      <c r="PE707" s="16"/>
      <c r="PF707" s="16"/>
      <c r="PG707" s="16"/>
      <c r="PH707" s="16"/>
      <c r="PI707" s="16"/>
      <c r="PJ707" s="16"/>
      <c r="PK707" s="16"/>
      <c r="PL707" s="16"/>
      <c r="PM707" s="16"/>
      <c r="PN707" s="16"/>
      <c r="PO707" s="16"/>
      <c r="PP707" s="16"/>
      <c r="PQ707" s="16"/>
      <c r="PR707" s="16"/>
      <c r="PS707" s="16"/>
      <c r="PT707" s="16"/>
      <c r="PU707" s="16"/>
      <c r="PV707" s="16"/>
      <c r="PW707" s="16"/>
      <c r="PX707" s="16"/>
      <c r="PY707" s="16"/>
      <c r="PZ707" s="16"/>
      <c r="QA707" s="16"/>
      <c r="QB707" s="16"/>
      <c r="QC707" s="16"/>
      <c r="QD707" s="16"/>
      <c r="QE707" s="16"/>
      <c r="QF707" s="16"/>
      <c r="QG707" s="16"/>
      <c r="QH707" s="16"/>
      <c r="QI707" s="16"/>
      <c r="QJ707" s="16"/>
      <c r="QK707" s="16"/>
      <c r="QL707" s="16"/>
      <c r="QM707" s="16"/>
      <c r="QN707" s="16"/>
      <c r="QO707" s="16"/>
      <c r="QP707" s="16"/>
      <c r="QQ707" s="16"/>
      <c r="QR707" s="16"/>
      <c r="QS707" s="16"/>
      <c r="QT707" s="16"/>
      <c r="QU707" s="16"/>
      <c r="QV707" s="16"/>
      <c r="QW707" s="16"/>
      <c r="QX707" s="16"/>
      <c r="QY707" s="16"/>
      <c r="QZ707" s="16"/>
      <c r="RA707" s="16"/>
      <c r="RB707" s="16"/>
      <c r="RC707" s="16"/>
      <c r="RD707" s="16"/>
      <c r="RE707" s="16"/>
      <c r="RF707" s="16"/>
      <c r="RG707" s="16"/>
      <c r="RH707" s="16"/>
      <c r="RI707" s="16"/>
      <c r="RJ707" s="16"/>
      <c r="RK707" s="16"/>
      <c r="RL707" s="16"/>
      <c r="RM707" s="16"/>
      <c r="RN707" s="16"/>
      <c r="RO707" s="16"/>
      <c r="RP707" s="16"/>
      <c r="RQ707" s="16"/>
      <c r="RR707" s="16"/>
      <c r="RS707" s="16"/>
      <c r="RT707" s="16"/>
      <c r="RU707" s="16"/>
      <c r="RV707" s="16"/>
      <c r="RW707" s="16"/>
      <c r="RX707" s="16"/>
      <c r="RY707" s="16"/>
      <c r="RZ707" s="16"/>
      <c r="SA707" s="16"/>
      <c r="SB707" s="16"/>
      <c r="SC707" s="16"/>
      <c r="SD707" s="16"/>
      <c r="SE707" s="16"/>
      <c r="SF707" s="16"/>
      <c r="SG707" s="16"/>
      <c r="SH707" s="16"/>
      <c r="SI707" s="16"/>
      <c r="SJ707" s="16"/>
      <c r="SK707" s="16"/>
      <c r="SL707" s="16"/>
      <c r="SM707" s="16"/>
      <c r="SN707" s="16"/>
      <c r="SO707" s="16"/>
      <c r="SP707" s="16"/>
      <c r="SQ707" s="16"/>
      <c r="SR707" s="16"/>
      <c r="SS707" s="16"/>
      <c r="ST707" s="16"/>
      <c r="SU707" s="16"/>
      <c r="SV707" s="16"/>
      <c r="SW707" s="16"/>
      <c r="SX707" s="16"/>
      <c r="SY707" s="16"/>
      <c r="SZ707" s="16"/>
      <c r="TA707" s="16"/>
      <c r="TB707" s="16"/>
      <c r="TC707" s="16"/>
      <c r="TD707" s="16"/>
      <c r="TE707" s="16"/>
      <c r="TF707" s="16"/>
      <c r="TG707" s="16"/>
      <c r="TH707" s="16"/>
      <c r="TI707" s="16"/>
      <c r="TJ707" s="16"/>
      <c r="TK707" s="16"/>
      <c r="TL707" s="16"/>
      <c r="TM707" s="16"/>
      <c r="TN707" s="16"/>
      <c r="TO707" s="16"/>
      <c r="TP707" s="16"/>
      <c r="TQ707" s="16"/>
      <c r="TR707" s="16"/>
      <c r="TS707" s="16"/>
      <c r="TT707" s="16"/>
      <c r="TU707" s="16"/>
      <c r="TV707" s="16"/>
      <c r="TW707" s="16"/>
      <c r="TX707" s="16"/>
      <c r="TY707" s="16"/>
      <c r="TZ707" s="16"/>
      <c r="UA707" s="16"/>
      <c r="UB707" s="16"/>
      <c r="UC707" s="16"/>
      <c r="UD707" s="16"/>
      <c r="UE707" s="16"/>
      <c r="UF707" s="16"/>
      <c r="UG707" s="16"/>
      <c r="UH707" s="16"/>
      <c r="UI707" s="16"/>
      <c r="UJ707" s="16"/>
      <c r="UK707" s="16"/>
      <c r="UL707" s="16"/>
      <c r="UM707" s="16"/>
      <c r="UN707" s="16"/>
      <c r="UO707" s="16"/>
      <c r="UP707" s="16"/>
      <c r="UQ707" s="16"/>
      <c r="UR707" s="16"/>
      <c r="US707" s="16"/>
      <c r="UT707" s="16"/>
      <c r="UU707" s="16"/>
      <c r="UV707" s="16"/>
      <c r="UW707" s="16"/>
      <c r="UX707" s="16"/>
      <c r="UY707" s="16"/>
      <c r="UZ707" s="16"/>
      <c r="VA707" s="16"/>
      <c r="VB707" s="16"/>
      <c r="VC707" s="16"/>
      <c r="VD707" s="16"/>
      <c r="VE707" s="16"/>
      <c r="VF707" s="16"/>
      <c r="VG707" s="16"/>
      <c r="VH707" s="16"/>
      <c r="VI707" s="16"/>
      <c r="VJ707" s="16"/>
      <c r="VK707" s="16"/>
      <c r="VL707" s="16"/>
      <c r="VM707" s="16"/>
      <c r="VN707" s="16"/>
      <c r="VO707" s="16"/>
      <c r="VP707" s="16"/>
      <c r="VQ707" s="16"/>
      <c r="VR707" s="16"/>
      <c r="VS707" s="16"/>
      <c r="VT707" s="16"/>
      <c r="VU707" s="16"/>
      <c r="VV707" s="16"/>
      <c r="VW707" s="16"/>
      <c r="VX707" s="16"/>
      <c r="VY707" s="16"/>
      <c r="VZ707" s="16"/>
      <c r="WA707" s="16"/>
      <c r="WB707" s="16"/>
      <c r="WC707" s="16"/>
      <c r="WD707" s="16"/>
      <c r="WE707" s="16"/>
      <c r="WF707" s="16"/>
      <c r="WG707" s="16"/>
      <c r="WH707" s="16"/>
      <c r="WI707" s="16"/>
      <c r="WJ707" s="16"/>
      <c r="WK707" s="16"/>
      <c r="WL707" s="16"/>
      <c r="WM707" s="16"/>
      <c r="WN707" s="16"/>
      <c r="WO707" s="16"/>
      <c r="WP707" s="16"/>
      <c r="WQ707" s="16"/>
      <c r="WR707" s="16"/>
      <c r="WS707" s="16"/>
      <c r="WT707" s="16"/>
      <c r="WU707" s="16"/>
      <c r="WV707" s="16"/>
      <c r="WW707" s="16"/>
      <c r="WX707" s="16"/>
      <c r="WY707" s="16"/>
      <c r="WZ707" s="16"/>
      <c r="XA707" s="16"/>
      <c r="XB707" s="16"/>
      <c r="XC707" s="16"/>
      <c r="XD707" s="16"/>
      <c r="XE707" s="16"/>
      <c r="XF707" s="16"/>
      <c r="XG707" s="16"/>
      <c r="XH707" s="16"/>
      <c r="XI707" s="16"/>
      <c r="XJ707" s="16"/>
      <c r="XK707" s="16"/>
      <c r="XL707" s="16"/>
      <c r="XM707" s="16"/>
      <c r="XN707" s="16"/>
      <c r="XO707" s="16"/>
      <c r="XP707" s="16"/>
      <c r="XQ707" s="16"/>
      <c r="XR707" s="16"/>
      <c r="XS707" s="16"/>
      <c r="XT707" s="16"/>
      <c r="XU707" s="16"/>
      <c r="XV707" s="16"/>
      <c r="XW707" s="16"/>
      <c r="XX707" s="16"/>
      <c r="XY707" s="16"/>
      <c r="XZ707" s="16"/>
      <c r="YA707" s="16"/>
      <c r="YB707" s="16"/>
      <c r="YC707" s="16"/>
      <c r="YD707" s="16"/>
      <c r="YE707" s="16"/>
      <c r="YF707" s="16"/>
      <c r="YG707" s="16"/>
      <c r="YH707" s="16"/>
      <c r="YI707" s="16"/>
      <c r="YJ707" s="16"/>
      <c r="YK707" s="16"/>
      <c r="YL707" s="16"/>
      <c r="YM707" s="16"/>
      <c r="YN707" s="16"/>
      <c r="YO707" s="16"/>
      <c r="YP707" s="16"/>
      <c r="YQ707" s="16"/>
      <c r="YR707" s="16"/>
      <c r="YS707" s="16"/>
      <c r="YT707" s="16"/>
      <c r="YU707" s="16"/>
      <c r="YV707" s="16"/>
      <c r="YW707" s="16"/>
      <c r="YX707" s="16"/>
      <c r="YY707" s="16"/>
      <c r="YZ707" s="16"/>
      <c r="ZA707" s="16"/>
      <c r="ZB707" s="16"/>
      <c r="ZC707" s="16"/>
      <c r="ZD707" s="16"/>
      <c r="ZE707" s="16"/>
      <c r="ZF707" s="16"/>
      <c r="ZG707" s="16"/>
      <c r="ZH707" s="16"/>
      <c r="ZI707" s="16"/>
      <c r="ZJ707" s="16"/>
      <c r="ZK707" s="16"/>
      <c r="ZL707" s="16"/>
      <c r="ZM707" s="16"/>
      <c r="ZN707" s="16"/>
      <c r="ZO707" s="16"/>
      <c r="ZP707" s="16"/>
      <c r="ZQ707" s="16"/>
      <c r="ZR707" s="16"/>
      <c r="ZS707" s="16"/>
      <c r="ZT707" s="16"/>
      <c r="ZU707" s="16"/>
      <c r="ZV707" s="16"/>
      <c r="ZW707" s="16"/>
      <c r="ZX707" s="16"/>
      <c r="ZY707" s="16"/>
      <c r="ZZ707" s="16"/>
      <c r="AAA707" s="16"/>
      <c r="AAB707" s="16"/>
      <c r="AAC707" s="16"/>
      <c r="AAD707" s="16"/>
      <c r="AAE707" s="16"/>
      <c r="AAF707" s="16"/>
      <c r="AAG707" s="16"/>
      <c r="AAH707" s="16"/>
      <c r="AAI707" s="16"/>
      <c r="AAJ707" s="16"/>
      <c r="AAK707" s="16"/>
      <c r="AAL707" s="16"/>
      <c r="AAM707" s="16"/>
      <c r="AAN707" s="16"/>
      <c r="AAO707" s="16"/>
      <c r="AAP707" s="16"/>
      <c r="AAQ707" s="16"/>
      <c r="AAR707" s="16"/>
      <c r="AAS707" s="16"/>
      <c r="AAT707" s="16"/>
      <c r="AAU707" s="16"/>
      <c r="AAV707" s="16"/>
      <c r="AAW707" s="16"/>
      <c r="AAX707" s="16"/>
      <c r="AAY707" s="16"/>
      <c r="AAZ707" s="16"/>
      <c r="ABA707" s="16"/>
      <c r="ABB707" s="16"/>
      <c r="ABC707" s="16"/>
      <c r="ABD707" s="16"/>
      <c r="ABE707" s="16"/>
      <c r="ABF707" s="16"/>
      <c r="ABG707" s="16"/>
      <c r="ABH707" s="16"/>
    </row>
    <row r="708" spans="1:736" s="290" customFormat="1" ht="45.75" customHeight="1">
      <c r="A708" s="589">
        <f>1+A707</f>
        <v>706</v>
      </c>
      <c r="B708" s="403" t="s">
        <v>7072</v>
      </c>
      <c r="C708" s="156" t="s">
        <v>7073</v>
      </c>
      <c r="D708" s="156" t="s">
        <v>6867</v>
      </c>
      <c r="E708" s="156">
        <v>45534</v>
      </c>
      <c r="F708" s="156">
        <v>45537</v>
      </c>
      <c r="G708" s="156">
        <v>45646</v>
      </c>
      <c r="H708" s="156" t="s">
        <v>416</v>
      </c>
      <c r="I708" s="156" t="s">
        <v>5874</v>
      </c>
      <c r="J708" s="301" t="s">
        <v>4101</v>
      </c>
      <c r="K708" s="251">
        <v>1072672158</v>
      </c>
      <c r="L708" s="156">
        <v>0</v>
      </c>
      <c r="M708" s="156" t="s">
        <v>844</v>
      </c>
      <c r="N708" s="156" t="s">
        <v>98</v>
      </c>
      <c r="O708" s="156" t="s">
        <v>993</v>
      </c>
      <c r="P708" s="156" t="s">
        <v>7074</v>
      </c>
      <c r="Q708" s="156" t="s">
        <v>6702</v>
      </c>
      <c r="R708" s="143">
        <f>+G708-F708</f>
        <v>109</v>
      </c>
      <c r="S708" s="134" t="s">
        <v>7075</v>
      </c>
      <c r="T708" s="253">
        <v>17299833</v>
      </c>
      <c r="U708" s="156" t="s">
        <v>7076</v>
      </c>
      <c r="V708" s="253">
        <f>+T708</f>
        <v>17299833</v>
      </c>
      <c r="W708" s="156">
        <v>45534</v>
      </c>
      <c r="X708" s="156" t="s">
        <v>1040</v>
      </c>
      <c r="Y708" s="317">
        <f>+Z708+AA708+AB708</f>
        <v>17299833</v>
      </c>
      <c r="Z708" s="156">
        <v>0</v>
      </c>
      <c r="AA708" s="156">
        <v>0</v>
      </c>
      <c r="AB708" s="156">
        <f>+AC708+AD708+AE708+AF708+AG708+AH708+AI708+AJ708</f>
        <v>17299833</v>
      </c>
      <c r="AC708" s="156">
        <v>0</v>
      </c>
      <c r="AD708" s="156">
        <v>0</v>
      </c>
      <c r="AE708" s="156">
        <v>17299833</v>
      </c>
      <c r="AF708" s="156">
        <v>0</v>
      </c>
      <c r="AG708" s="156">
        <v>0</v>
      </c>
      <c r="AH708" s="156">
        <v>0</v>
      </c>
      <c r="AI708" s="156">
        <v>0</v>
      </c>
      <c r="AJ708" s="156">
        <v>0</v>
      </c>
      <c r="AK708" s="156" t="s">
        <v>104</v>
      </c>
      <c r="AL708" s="103" t="s">
        <v>7077</v>
      </c>
      <c r="AM708" s="156" t="s">
        <v>7078</v>
      </c>
      <c r="AN708" s="156">
        <v>2995163</v>
      </c>
      <c r="AO708" s="156" t="s">
        <v>114</v>
      </c>
      <c r="AP708" s="156" t="s">
        <v>114</v>
      </c>
      <c r="AQ708" s="156" t="s">
        <v>114</v>
      </c>
      <c r="AR708" s="156" t="s">
        <v>114</v>
      </c>
      <c r="AS708" s="156" t="s">
        <v>109</v>
      </c>
      <c r="AT708" s="156" t="s">
        <v>109</v>
      </c>
      <c r="AU708" s="156" t="s">
        <v>392</v>
      </c>
      <c r="AV708" s="156"/>
      <c r="AW708" s="156"/>
      <c r="AX708" s="156" t="s">
        <v>109</v>
      </c>
      <c r="AY708" s="156" t="s">
        <v>108</v>
      </c>
      <c r="AZ708" s="156"/>
      <c r="BA708" s="156"/>
      <c r="BB708" s="156"/>
      <c r="BC708" s="156"/>
      <c r="BD708" s="156"/>
      <c r="BE708" s="156"/>
      <c r="BF708" s="156"/>
      <c r="BG708" s="156"/>
      <c r="BH708" s="153">
        <f>T708+BB708</f>
        <v>17299833</v>
      </c>
      <c r="BI708" s="349" t="s">
        <v>113</v>
      </c>
      <c r="BJ708" s="240"/>
      <c r="BK708" s="240" t="s">
        <v>114</v>
      </c>
      <c r="BL708" s="240"/>
      <c r="BM708" s="437"/>
      <c r="BN708" s="156" t="s">
        <v>161</v>
      </c>
      <c r="BO708" s="156">
        <v>25</v>
      </c>
      <c r="BP708" s="156">
        <v>36209</v>
      </c>
      <c r="BQ708" s="156" t="s">
        <v>108</v>
      </c>
      <c r="BR708" s="156" t="s">
        <v>114</v>
      </c>
      <c r="BS708" s="156" t="s">
        <v>114</v>
      </c>
      <c r="BT708" s="156" t="s">
        <v>114</v>
      </c>
      <c r="BU708" s="156" t="s">
        <v>7079</v>
      </c>
      <c r="BV708" s="156">
        <v>319418859</v>
      </c>
      <c r="BW708" s="156" t="s">
        <v>7080</v>
      </c>
      <c r="BX708" s="156" t="s">
        <v>6517</v>
      </c>
      <c r="BY708" s="156" t="s">
        <v>119</v>
      </c>
      <c r="BZ708" s="156">
        <v>9582065544</v>
      </c>
      <c r="CA708" s="157" t="s">
        <v>109</v>
      </c>
      <c r="CB708" s="157" t="s">
        <v>109</v>
      </c>
      <c r="CC708" s="157" t="s">
        <v>109</v>
      </c>
      <c r="CD708" s="157" t="s">
        <v>109</v>
      </c>
      <c r="CE708" s="156"/>
      <c r="CF708" s="156"/>
      <c r="CG708" s="156"/>
      <c r="CH708" s="156"/>
      <c r="CI708" s="156"/>
      <c r="CJ708" s="156"/>
      <c r="CK708" s="156"/>
      <c r="CL708" s="156"/>
      <c r="CM708" s="157" t="s">
        <v>109</v>
      </c>
      <c r="CN708" s="156"/>
      <c r="CO708" s="297"/>
      <c r="CP708" s="297"/>
      <c r="CQ708" s="297"/>
      <c r="CR708" s="297"/>
      <c r="CS708" s="50"/>
      <c r="CT708" s="50"/>
      <c r="CU708" s="50"/>
      <c r="CV708" s="50"/>
      <c r="CW708" s="50"/>
      <c r="CX708" s="50"/>
      <c r="CY708" s="50"/>
      <c r="CZ708" s="50"/>
      <c r="DA708" s="50"/>
      <c r="DB708" s="50"/>
      <c r="DC708" s="50"/>
      <c r="DD708" s="50"/>
      <c r="DE708" s="50"/>
      <c r="DF708" s="50"/>
      <c r="DG708" s="50"/>
      <c r="DH708" s="50"/>
      <c r="DI708" s="50"/>
      <c r="DJ708" s="50"/>
      <c r="DK708" s="50"/>
      <c r="DL708" s="50"/>
      <c r="DM708" s="50"/>
      <c r="DN708" s="50"/>
      <c r="DO708" s="50"/>
      <c r="DP708" s="50"/>
      <c r="DQ708" s="50"/>
      <c r="DR708" s="50"/>
      <c r="DS708" s="50"/>
      <c r="DT708" s="50"/>
      <c r="DU708" s="50"/>
      <c r="DV708" s="50"/>
      <c r="DW708" s="50"/>
      <c r="DX708" s="50"/>
      <c r="DY708" s="50"/>
      <c r="DZ708" s="50"/>
      <c r="EA708" s="50"/>
      <c r="EB708" s="50"/>
      <c r="EC708" s="50"/>
      <c r="ED708" s="50"/>
      <c r="EE708" s="50"/>
      <c r="EF708" s="50"/>
      <c r="EG708" s="50"/>
      <c r="EH708" s="50"/>
      <c r="EI708" s="50"/>
      <c r="EJ708" s="50"/>
      <c r="EK708" s="50"/>
      <c r="EL708" s="50"/>
      <c r="EM708" s="50"/>
      <c r="EN708" s="50"/>
      <c r="EO708" s="50"/>
      <c r="EP708" s="50"/>
      <c r="EQ708" s="50"/>
      <c r="ER708" s="50"/>
      <c r="ES708" s="50"/>
      <c r="ET708" s="50"/>
      <c r="EU708" s="50"/>
      <c r="EV708" s="50"/>
      <c r="EW708" s="50"/>
      <c r="EX708" s="50"/>
      <c r="EY708" s="50"/>
      <c r="EZ708" s="50"/>
      <c r="FA708" s="50"/>
      <c r="FB708" s="50"/>
      <c r="FC708" s="50"/>
      <c r="FD708" s="50"/>
      <c r="FE708" s="50"/>
      <c r="FF708" s="50"/>
      <c r="FG708" s="50"/>
      <c r="FH708" s="50"/>
      <c r="FI708" s="50"/>
      <c r="FJ708" s="50"/>
      <c r="FK708" s="50"/>
      <c r="FL708" s="50"/>
      <c r="FM708" s="50"/>
      <c r="FN708" s="50"/>
      <c r="FO708" s="50"/>
      <c r="FP708" s="50"/>
      <c r="FQ708" s="50"/>
      <c r="FR708" s="50"/>
      <c r="FS708" s="50"/>
      <c r="FT708" s="50"/>
      <c r="FU708" s="50"/>
      <c r="FV708" s="50"/>
      <c r="FW708" s="50"/>
      <c r="FX708" s="50"/>
      <c r="FY708" s="50"/>
      <c r="FZ708" s="50"/>
      <c r="GA708" s="50"/>
      <c r="GB708" s="50"/>
      <c r="GC708" s="50"/>
      <c r="GD708" s="50"/>
      <c r="GE708" s="50"/>
      <c r="GF708" s="50"/>
      <c r="GG708" s="50"/>
      <c r="GH708" s="50"/>
      <c r="GI708" s="50"/>
      <c r="GJ708" s="50"/>
      <c r="GK708" s="50"/>
      <c r="GL708" s="50"/>
      <c r="GM708" s="50"/>
      <c r="GN708" s="50"/>
      <c r="GO708" s="50"/>
      <c r="GP708" s="50"/>
      <c r="GQ708" s="50"/>
      <c r="GR708" s="50"/>
      <c r="GS708" s="50"/>
      <c r="GT708" s="50"/>
      <c r="GU708" s="50"/>
      <c r="GV708" s="16"/>
      <c r="GW708" s="16"/>
      <c r="GX708" s="16"/>
      <c r="GY708" s="16"/>
      <c r="GZ708" s="16"/>
      <c r="HA708" s="16"/>
      <c r="HB708" s="16"/>
      <c r="HC708" s="16"/>
      <c r="HD708" s="16"/>
      <c r="HE708" s="16"/>
      <c r="HF708" s="16"/>
      <c r="HG708" s="16"/>
      <c r="HH708" s="16"/>
      <c r="HI708" s="16"/>
      <c r="HJ708" s="16"/>
      <c r="HK708" s="16"/>
      <c r="HL708" s="16"/>
      <c r="HM708" s="16"/>
      <c r="HN708" s="16"/>
      <c r="HO708" s="16"/>
      <c r="HP708" s="16"/>
      <c r="HQ708" s="16"/>
      <c r="HR708" s="16"/>
      <c r="HS708" s="16"/>
      <c r="HT708" s="16"/>
      <c r="HU708" s="16"/>
      <c r="HV708" s="16"/>
      <c r="HW708" s="16"/>
      <c r="HX708" s="16"/>
      <c r="HY708" s="16"/>
      <c r="HZ708" s="16"/>
      <c r="IA708" s="16"/>
      <c r="IB708" s="16"/>
      <c r="IC708" s="16"/>
      <c r="ID708" s="16"/>
      <c r="IE708" s="16"/>
      <c r="IF708" s="16"/>
      <c r="IG708" s="16"/>
      <c r="IH708" s="16"/>
      <c r="II708" s="16"/>
      <c r="IJ708" s="16"/>
      <c r="IK708" s="16"/>
      <c r="IL708" s="16"/>
      <c r="IM708" s="16"/>
      <c r="IN708" s="16"/>
      <c r="IO708" s="16"/>
      <c r="IP708" s="16"/>
      <c r="IQ708" s="16"/>
      <c r="IR708" s="16"/>
      <c r="IS708" s="16"/>
      <c r="IT708" s="16"/>
      <c r="IU708" s="16"/>
      <c r="IV708" s="16"/>
      <c r="IW708" s="16"/>
      <c r="IX708" s="16"/>
      <c r="IY708" s="16"/>
      <c r="IZ708" s="16"/>
      <c r="JA708" s="16"/>
      <c r="JB708" s="16"/>
      <c r="JC708" s="16"/>
      <c r="JD708" s="16"/>
      <c r="JE708" s="16"/>
      <c r="JF708" s="16"/>
      <c r="JG708" s="16"/>
      <c r="JH708" s="16"/>
      <c r="JI708" s="16"/>
      <c r="JJ708" s="16"/>
      <c r="JK708" s="16"/>
      <c r="JL708" s="16"/>
      <c r="JM708" s="16"/>
      <c r="JN708" s="16"/>
      <c r="JO708" s="16"/>
      <c r="JP708" s="16"/>
      <c r="JQ708" s="16"/>
      <c r="JR708" s="16"/>
      <c r="JS708" s="16"/>
      <c r="JT708" s="16"/>
      <c r="JU708" s="16"/>
      <c r="JV708" s="16"/>
      <c r="JW708" s="16"/>
      <c r="JX708" s="16"/>
      <c r="JY708" s="16"/>
      <c r="JZ708" s="16"/>
      <c r="KA708" s="16"/>
      <c r="KB708" s="16"/>
      <c r="KC708" s="16"/>
      <c r="KD708" s="16"/>
      <c r="KE708" s="16"/>
      <c r="KF708" s="16"/>
      <c r="KG708" s="16"/>
      <c r="KH708" s="16"/>
      <c r="KI708" s="16"/>
      <c r="KJ708" s="16"/>
      <c r="KK708" s="16"/>
      <c r="KL708" s="16"/>
      <c r="KM708" s="16"/>
      <c r="KN708" s="16"/>
      <c r="KO708" s="16"/>
      <c r="KP708" s="16"/>
      <c r="KQ708" s="16"/>
      <c r="KR708" s="16"/>
      <c r="KS708" s="16"/>
      <c r="KT708" s="16"/>
      <c r="KU708" s="16"/>
      <c r="KV708" s="16"/>
      <c r="KW708" s="16"/>
      <c r="KX708" s="16"/>
      <c r="KY708" s="16"/>
      <c r="KZ708" s="16"/>
      <c r="LA708" s="16"/>
      <c r="LB708" s="16"/>
      <c r="LC708" s="16"/>
      <c r="LD708" s="16"/>
      <c r="LE708" s="16"/>
      <c r="LF708" s="16"/>
      <c r="LG708" s="16"/>
      <c r="LH708" s="16"/>
      <c r="LI708" s="16"/>
      <c r="LJ708" s="16"/>
      <c r="LK708" s="16"/>
      <c r="LL708" s="16"/>
      <c r="LM708" s="16"/>
      <c r="LN708" s="16"/>
      <c r="LO708" s="16"/>
      <c r="LP708" s="16"/>
      <c r="LQ708" s="16"/>
      <c r="LR708" s="16"/>
      <c r="LS708" s="16"/>
      <c r="LT708" s="16"/>
      <c r="LU708" s="16"/>
      <c r="LV708" s="16"/>
      <c r="LW708" s="16"/>
      <c r="LX708" s="16"/>
      <c r="LY708" s="16"/>
      <c r="LZ708" s="16"/>
      <c r="MA708" s="16"/>
      <c r="MB708" s="16"/>
      <c r="MC708" s="16"/>
      <c r="MD708" s="16"/>
      <c r="ME708" s="16"/>
      <c r="MF708" s="16"/>
      <c r="MG708" s="16"/>
      <c r="MH708" s="16"/>
      <c r="MI708" s="16"/>
      <c r="MJ708" s="16"/>
      <c r="MK708" s="16"/>
      <c r="ML708" s="16"/>
      <c r="MM708" s="16"/>
      <c r="MN708" s="16"/>
      <c r="MO708" s="16"/>
      <c r="MP708" s="16"/>
      <c r="MQ708" s="16"/>
      <c r="MR708" s="16"/>
      <c r="MS708" s="16"/>
      <c r="MT708" s="16"/>
      <c r="MU708" s="16"/>
      <c r="MV708" s="16"/>
      <c r="MW708" s="16"/>
      <c r="MX708" s="16"/>
      <c r="MY708" s="16"/>
      <c r="MZ708" s="16"/>
      <c r="NA708" s="16"/>
      <c r="NB708" s="16"/>
      <c r="NC708" s="16"/>
      <c r="ND708" s="16"/>
      <c r="NE708" s="16"/>
      <c r="NF708" s="16"/>
      <c r="NG708" s="16"/>
      <c r="NH708" s="16"/>
      <c r="NI708" s="16"/>
      <c r="NJ708" s="16"/>
      <c r="NK708" s="16"/>
      <c r="NL708" s="16"/>
      <c r="NM708" s="16"/>
      <c r="NN708" s="16"/>
      <c r="NO708" s="16"/>
      <c r="NP708" s="16"/>
      <c r="NQ708" s="16"/>
      <c r="NR708" s="16"/>
      <c r="NS708" s="16"/>
      <c r="NT708" s="16"/>
      <c r="NU708" s="16"/>
      <c r="NV708" s="16"/>
      <c r="NW708" s="16"/>
      <c r="NX708" s="16"/>
      <c r="NY708" s="16"/>
      <c r="NZ708" s="16"/>
      <c r="OA708" s="16"/>
      <c r="OB708" s="16"/>
      <c r="OC708" s="16"/>
      <c r="OD708" s="16"/>
      <c r="OE708" s="16"/>
      <c r="OF708" s="16"/>
      <c r="OG708" s="16"/>
      <c r="OH708" s="16"/>
      <c r="OI708" s="16"/>
      <c r="OJ708" s="16"/>
      <c r="OK708" s="16"/>
      <c r="OL708" s="16"/>
      <c r="OM708" s="16"/>
      <c r="ON708" s="16"/>
      <c r="OO708" s="16"/>
      <c r="OP708" s="16"/>
      <c r="OQ708" s="16"/>
      <c r="OR708" s="16"/>
      <c r="OS708" s="16"/>
      <c r="OT708" s="16"/>
      <c r="OU708" s="16"/>
      <c r="OV708" s="16"/>
      <c r="OW708" s="16"/>
      <c r="OX708" s="16"/>
      <c r="OY708" s="16"/>
      <c r="OZ708" s="16"/>
      <c r="PA708" s="16"/>
      <c r="PB708" s="16"/>
      <c r="PC708" s="16"/>
      <c r="PD708" s="16"/>
      <c r="PE708" s="16"/>
      <c r="PF708" s="16"/>
      <c r="PG708" s="16"/>
      <c r="PH708" s="16"/>
      <c r="PI708" s="16"/>
      <c r="PJ708" s="16"/>
      <c r="PK708" s="16"/>
      <c r="PL708" s="16"/>
      <c r="PM708" s="16"/>
      <c r="PN708" s="16"/>
      <c r="PO708" s="16"/>
      <c r="PP708" s="16"/>
      <c r="PQ708" s="16"/>
      <c r="PR708" s="16"/>
      <c r="PS708" s="16"/>
      <c r="PT708" s="16"/>
      <c r="PU708" s="16"/>
      <c r="PV708" s="16"/>
      <c r="PW708" s="16"/>
      <c r="PX708" s="16"/>
      <c r="PY708" s="16"/>
      <c r="PZ708" s="16"/>
      <c r="QA708" s="16"/>
      <c r="QB708" s="16"/>
      <c r="QC708" s="16"/>
      <c r="QD708" s="16"/>
      <c r="QE708" s="16"/>
      <c r="QF708" s="16"/>
      <c r="QG708" s="16"/>
      <c r="QH708" s="16"/>
      <c r="QI708" s="16"/>
      <c r="QJ708" s="16"/>
      <c r="QK708" s="16"/>
      <c r="QL708" s="16"/>
      <c r="QM708" s="16"/>
      <c r="QN708" s="16"/>
      <c r="QO708" s="16"/>
      <c r="QP708" s="16"/>
      <c r="QQ708" s="16"/>
      <c r="QR708" s="16"/>
      <c r="QS708" s="16"/>
      <c r="QT708" s="16"/>
      <c r="QU708" s="16"/>
      <c r="QV708" s="16"/>
      <c r="QW708" s="16"/>
      <c r="QX708" s="16"/>
      <c r="QY708" s="16"/>
      <c r="QZ708" s="16"/>
      <c r="RA708" s="16"/>
      <c r="RB708" s="16"/>
      <c r="RC708" s="16"/>
      <c r="RD708" s="16"/>
      <c r="RE708" s="16"/>
      <c r="RF708" s="16"/>
      <c r="RG708" s="16"/>
      <c r="RH708" s="16"/>
      <c r="RI708" s="16"/>
      <c r="RJ708" s="16"/>
      <c r="RK708" s="16"/>
      <c r="RL708" s="16"/>
      <c r="RM708" s="16"/>
      <c r="RN708" s="16"/>
      <c r="RO708" s="16"/>
      <c r="RP708" s="16"/>
      <c r="RQ708" s="16"/>
      <c r="RR708" s="16"/>
      <c r="RS708" s="16"/>
      <c r="RT708" s="16"/>
      <c r="RU708" s="16"/>
      <c r="RV708" s="16"/>
      <c r="RW708" s="16"/>
      <c r="RX708" s="16"/>
      <c r="RY708" s="16"/>
      <c r="RZ708" s="16"/>
      <c r="SA708" s="16"/>
      <c r="SB708" s="16"/>
      <c r="SC708" s="16"/>
      <c r="SD708" s="16"/>
      <c r="SE708" s="16"/>
      <c r="SF708" s="16"/>
      <c r="SG708" s="16"/>
      <c r="SH708" s="16"/>
      <c r="SI708" s="16"/>
      <c r="SJ708" s="16"/>
      <c r="SK708" s="16"/>
      <c r="SL708" s="16"/>
      <c r="SM708" s="16"/>
      <c r="SN708" s="16"/>
      <c r="SO708" s="16"/>
      <c r="SP708" s="16"/>
      <c r="SQ708" s="16"/>
      <c r="SR708" s="16"/>
      <c r="SS708" s="16"/>
      <c r="ST708" s="16"/>
      <c r="SU708" s="16"/>
      <c r="SV708" s="16"/>
      <c r="SW708" s="16"/>
      <c r="SX708" s="16"/>
      <c r="SY708" s="16"/>
      <c r="SZ708" s="16"/>
      <c r="TA708" s="16"/>
      <c r="TB708" s="16"/>
      <c r="TC708" s="16"/>
      <c r="TD708" s="16"/>
      <c r="TE708" s="16"/>
      <c r="TF708" s="16"/>
      <c r="TG708" s="16"/>
      <c r="TH708" s="16"/>
      <c r="TI708" s="16"/>
      <c r="TJ708" s="16"/>
      <c r="TK708" s="16"/>
      <c r="TL708" s="16"/>
      <c r="TM708" s="16"/>
      <c r="TN708" s="16"/>
      <c r="TO708" s="16"/>
      <c r="TP708" s="16"/>
      <c r="TQ708" s="16"/>
      <c r="TR708" s="16"/>
      <c r="TS708" s="16"/>
      <c r="TT708" s="16"/>
      <c r="TU708" s="16"/>
      <c r="TV708" s="16"/>
      <c r="TW708" s="16"/>
      <c r="TX708" s="16"/>
      <c r="TY708" s="16"/>
      <c r="TZ708" s="16"/>
      <c r="UA708" s="16"/>
      <c r="UB708" s="16"/>
      <c r="UC708" s="16"/>
      <c r="UD708" s="16"/>
      <c r="UE708" s="16"/>
      <c r="UF708" s="16"/>
      <c r="UG708" s="16"/>
      <c r="UH708" s="16"/>
      <c r="UI708" s="16"/>
      <c r="UJ708" s="16"/>
      <c r="UK708" s="16"/>
      <c r="UL708" s="16"/>
      <c r="UM708" s="16"/>
      <c r="UN708" s="16"/>
      <c r="UO708" s="16"/>
      <c r="UP708" s="16"/>
      <c r="UQ708" s="16"/>
      <c r="UR708" s="16"/>
      <c r="US708" s="16"/>
      <c r="UT708" s="16"/>
      <c r="UU708" s="16"/>
      <c r="UV708" s="16"/>
      <c r="UW708" s="16"/>
      <c r="UX708" s="16"/>
      <c r="UY708" s="16"/>
      <c r="UZ708" s="16"/>
      <c r="VA708" s="16"/>
      <c r="VB708" s="16"/>
      <c r="VC708" s="16"/>
      <c r="VD708" s="16"/>
      <c r="VE708" s="16"/>
      <c r="VF708" s="16"/>
      <c r="VG708" s="16"/>
      <c r="VH708" s="16"/>
      <c r="VI708" s="16"/>
      <c r="VJ708" s="16"/>
      <c r="VK708" s="16"/>
      <c r="VL708" s="16"/>
      <c r="VM708" s="16"/>
      <c r="VN708" s="16"/>
      <c r="VO708" s="16"/>
      <c r="VP708" s="16"/>
      <c r="VQ708" s="16"/>
      <c r="VR708" s="16"/>
      <c r="VS708" s="16"/>
      <c r="VT708" s="16"/>
      <c r="VU708" s="16"/>
      <c r="VV708" s="16"/>
      <c r="VW708" s="16"/>
      <c r="VX708" s="16"/>
      <c r="VY708" s="16"/>
      <c r="VZ708" s="16"/>
      <c r="WA708" s="16"/>
      <c r="WB708" s="16"/>
      <c r="WC708" s="16"/>
      <c r="WD708" s="16"/>
      <c r="WE708" s="16"/>
      <c r="WF708" s="16"/>
      <c r="WG708" s="16"/>
      <c r="WH708" s="16"/>
      <c r="WI708" s="16"/>
      <c r="WJ708" s="16"/>
      <c r="WK708" s="16"/>
      <c r="WL708" s="16"/>
      <c r="WM708" s="16"/>
      <c r="WN708" s="16"/>
      <c r="WO708" s="16"/>
      <c r="WP708" s="16"/>
      <c r="WQ708" s="16"/>
      <c r="WR708" s="16"/>
      <c r="WS708" s="16"/>
      <c r="WT708" s="16"/>
      <c r="WU708" s="16"/>
      <c r="WV708" s="16"/>
      <c r="WW708" s="16"/>
      <c r="WX708" s="16"/>
      <c r="WY708" s="16"/>
      <c r="WZ708" s="16"/>
      <c r="XA708" s="16"/>
      <c r="XB708" s="16"/>
      <c r="XC708" s="16"/>
      <c r="XD708" s="16"/>
      <c r="XE708" s="16"/>
      <c r="XF708" s="16"/>
      <c r="XG708" s="16"/>
      <c r="XH708" s="16"/>
      <c r="XI708" s="16"/>
      <c r="XJ708" s="16"/>
      <c r="XK708" s="16"/>
      <c r="XL708" s="16"/>
      <c r="XM708" s="16"/>
      <c r="XN708" s="16"/>
      <c r="XO708" s="16"/>
      <c r="XP708" s="16"/>
      <c r="XQ708" s="16"/>
      <c r="XR708" s="16"/>
      <c r="XS708" s="16"/>
      <c r="XT708" s="16"/>
      <c r="XU708" s="16"/>
      <c r="XV708" s="16"/>
      <c r="XW708" s="16"/>
      <c r="XX708" s="16"/>
      <c r="XY708" s="16"/>
      <c r="XZ708" s="16"/>
      <c r="YA708" s="16"/>
      <c r="YB708" s="16"/>
      <c r="YC708" s="16"/>
      <c r="YD708" s="16"/>
      <c r="YE708" s="16"/>
      <c r="YF708" s="16"/>
      <c r="YG708" s="16"/>
      <c r="YH708" s="16"/>
      <c r="YI708" s="16"/>
      <c r="YJ708" s="16"/>
      <c r="YK708" s="16"/>
      <c r="YL708" s="16"/>
      <c r="YM708" s="16"/>
      <c r="YN708" s="16"/>
      <c r="YO708" s="16"/>
      <c r="YP708" s="16"/>
      <c r="YQ708" s="16"/>
      <c r="YR708" s="16"/>
      <c r="YS708" s="16"/>
      <c r="YT708" s="16"/>
      <c r="YU708" s="16"/>
      <c r="YV708" s="16"/>
      <c r="YW708" s="16"/>
      <c r="YX708" s="16"/>
      <c r="YY708" s="16"/>
      <c r="YZ708" s="16"/>
      <c r="ZA708" s="16"/>
      <c r="ZB708" s="16"/>
      <c r="ZC708" s="16"/>
      <c r="ZD708" s="16"/>
      <c r="ZE708" s="16"/>
      <c r="ZF708" s="16"/>
      <c r="ZG708" s="16"/>
      <c r="ZH708" s="16"/>
      <c r="ZI708" s="16"/>
      <c r="ZJ708" s="16"/>
      <c r="ZK708" s="16"/>
      <c r="ZL708" s="16"/>
      <c r="ZM708" s="16"/>
      <c r="ZN708" s="16"/>
      <c r="ZO708" s="16"/>
      <c r="ZP708" s="16"/>
      <c r="ZQ708" s="16"/>
      <c r="ZR708" s="16"/>
      <c r="ZS708" s="16"/>
      <c r="ZT708" s="16"/>
      <c r="ZU708" s="16"/>
      <c r="ZV708" s="16"/>
      <c r="ZW708" s="16"/>
      <c r="ZX708" s="16"/>
      <c r="ZY708" s="16"/>
      <c r="ZZ708" s="16"/>
      <c r="AAA708" s="16"/>
      <c r="AAB708" s="16"/>
      <c r="AAC708" s="16"/>
      <c r="AAD708" s="16"/>
      <c r="AAE708" s="16"/>
      <c r="AAF708" s="16"/>
      <c r="AAG708" s="16"/>
      <c r="AAH708" s="16"/>
      <c r="AAI708" s="16"/>
      <c r="AAJ708" s="16"/>
      <c r="AAK708" s="16"/>
      <c r="AAL708" s="16"/>
      <c r="AAM708" s="16"/>
      <c r="AAN708" s="16"/>
      <c r="AAO708" s="16"/>
      <c r="AAP708" s="16"/>
      <c r="AAQ708" s="16"/>
      <c r="AAR708" s="16"/>
      <c r="AAS708" s="16"/>
      <c r="AAT708" s="16"/>
      <c r="AAU708" s="16"/>
      <c r="AAV708" s="16"/>
      <c r="AAW708" s="16"/>
      <c r="AAX708" s="16"/>
      <c r="AAY708" s="16"/>
      <c r="AAZ708" s="16"/>
      <c r="ABA708" s="16"/>
      <c r="ABB708" s="16"/>
      <c r="ABC708" s="16"/>
      <c r="ABD708" s="16"/>
      <c r="ABE708" s="16"/>
      <c r="ABF708" s="16"/>
      <c r="ABG708" s="16"/>
      <c r="ABH708" s="16"/>
    </row>
    <row r="709" spans="1:736" s="50" customFormat="1" ht="45.75" customHeight="1">
      <c r="A709" s="589">
        <f>1+A708</f>
        <v>707</v>
      </c>
      <c r="B709" s="403" t="s">
        <v>7081</v>
      </c>
      <c r="C709" s="156" t="s">
        <v>7082</v>
      </c>
      <c r="D709" s="156" t="s">
        <v>6728</v>
      </c>
      <c r="E709" s="156">
        <v>45534</v>
      </c>
      <c r="F709" s="156">
        <v>45537</v>
      </c>
      <c r="G709" s="156">
        <v>45646</v>
      </c>
      <c r="H709" s="156" t="s">
        <v>416</v>
      </c>
      <c r="I709" s="156" t="s">
        <v>5874</v>
      </c>
      <c r="J709" s="301" t="s">
        <v>7083</v>
      </c>
      <c r="K709" s="251">
        <v>1032439913</v>
      </c>
      <c r="L709" s="156">
        <v>2</v>
      </c>
      <c r="M709" s="156" t="s">
        <v>844</v>
      </c>
      <c r="N709" s="156" t="s">
        <v>98</v>
      </c>
      <c r="O709" s="156" t="s">
        <v>168</v>
      </c>
      <c r="P709" s="156" t="s">
        <v>7084</v>
      </c>
      <c r="Q709" s="156" t="s">
        <v>6730</v>
      </c>
      <c r="R709" s="143">
        <f>+G709-F709</f>
        <v>109</v>
      </c>
      <c r="S709" s="134" t="s">
        <v>7085</v>
      </c>
      <c r="T709" s="253">
        <v>25611666</v>
      </c>
      <c r="U709" s="156" t="s">
        <v>7086</v>
      </c>
      <c r="V709" s="253">
        <f>+T709</f>
        <v>25611666</v>
      </c>
      <c r="W709" s="156">
        <v>45537</v>
      </c>
      <c r="X709" s="156" t="s">
        <v>1040</v>
      </c>
      <c r="Y709" s="317">
        <f>+Z709+AA709+AB709</f>
        <v>25611666</v>
      </c>
      <c r="Z709" s="156">
        <v>0</v>
      </c>
      <c r="AA709" s="156">
        <v>0</v>
      </c>
      <c r="AB709" s="156">
        <f>+AC709+AD709+AE709+AF709+AG709+AH709+AI709+AJ709</f>
        <v>25611666</v>
      </c>
      <c r="AC709" s="156">
        <v>0</v>
      </c>
      <c r="AD709" s="156">
        <v>0</v>
      </c>
      <c r="AE709" s="156">
        <v>25611666</v>
      </c>
      <c r="AF709" s="156">
        <v>0</v>
      </c>
      <c r="AG709" s="156">
        <v>0</v>
      </c>
      <c r="AH709" s="156">
        <v>0</v>
      </c>
      <c r="AI709" s="156">
        <v>0</v>
      </c>
      <c r="AJ709" s="156">
        <v>0</v>
      </c>
      <c r="AK709" s="156" t="s">
        <v>104</v>
      </c>
      <c r="AL709" s="103" t="s">
        <v>7087</v>
      </c>
      <c r="AM709" s="156" t="s">
        <v>6627</v>
      </c>
      <c r="AN709" s="156">
        <v>35197268</v>
      </c>
      <c r="AO709" s="156" t="s">
        <v>114</v>
      </c>
      <c r="AP709" s="156" t="s">
        <v>114</v>
      </c>
      <c r="AQ709" s="156" t="s">
        <v>114</v>
      </c>
      <c r="AR709" s="156" t="s">
        <v>114</v>
      </c>
      <c r="AS709" s="156" t="s">
        <v>109</v>
      </c>
      <c r="AT709" s="156" t="s">
        <v>109</v>
      </c>
      <c r="AU709" s="156" t="s">
        <v>392</v>
      </c>
      <c r="AV709" s="156"/>
      <c r="AW709" s="156"/>
      <c r="AX709" s="156" t="s">
        <v>109</v>
      </c>
      <c r="AY709" s="156" t="s">
        <v>108</v>
      </c>
      <c r="AZ709" s="156"/>
      <c r="BA709" s="156"/>
      <c r="BB709" s="156"/>
      <c r="BC709" s="156"/>
      <c r="BD709" s="156"/>
      <c r="BE709" s="156"/>
      <c r="BF709" s="156"/>
      <c r="BG709" s="156"/>
      <c r="BH709" s="153">
        <f>T709+BB709</f>
        <v>25611666</v>
      </c>
      <c r="BI709" s="679" t="s">
        <v>259</v>
      </c>
      <c r="BJ709" s="295"/>
      <c r="BK709" s="295" t="s">
        <v>114</v>
      </c>
      <c r="BL709" s="295"/>
      <c r="BM709" s="161" t="s">
        <v>2539</v>
      </c>
      <c r="BN709" s="156" t="s">
        <v>161</v>
      </c>
      <c r="BO709" s="156">
        <v>33</v>
      </c>
      <c r="BP709" s="156">
        <v>33134</v>
      </c>
      <c r="BQ709" s="156" t="s">
        <v>108</v>
      </c>
      <c r="BR709" s="156" t="s">
        <v>114</v>
      </c>
      <c r="BS709" s="156" t="s">
        <v>114</v>
      </c>
      <c r="BT709" s="156" t="s">
        <v>114</v>
      </c>
      <c r="BU709" s="156" t="s">
        <v>7088</v>
      </c>
      <c r="BV709" s="156">
        <v>3028672746</v>
      </c>
      <c r="BW709" s="156" t="s">
        <v>7089</v>
      </c>
      <c r="BX709" s="156" t="s">
        <v>139</v>
      </c>
      <c r="BY709" s="156" t="s">
        <v>119</v>
      </c>
      <c r="BZ709" s="156" t="s">
        <v>3576</v>
      </c>
      <c r="CA709" s="157" t="s">
        <v>109</v>
      </c>
      <c r="CB709" s="157" t="s">
        <v>109</v>
      </c>
      <c r="CC709" s="157" t="s">
        <v>109</v>
      </c>
      <c r="CD709" s="157" t="s">
        <v>109</v>
      </c>
      <c r="CE709" s="156"/>
      <c r="CF709" s="156"/>
      <c r="CG709" s="156"/>
      <c r="CH709" s="156"/>
      <c r="CI709" s="156"/>
      <c r="CJ709" s="156"/>
      <c r="CK709" s="156"/>
      <c r="CL709" s="156"/>
      <c r="CM709" s="157" t="s">
        <v>109</v>
      </c>
      <c r="CN709" s="156"/>
      <c r="CO709" s="297"/>
      <c r="CP709" s="297"/>
      <c r="CQ709" s="297"/>
      <c r="CR709" s="297"/>
      <c r="GV709" s="16"/>
      <c r="GW709" s="16"/>
      <c r="GX709" s="16"/>
      <c r="GY709" s="16"/>
      <c r="GZ709" s="16"/>
      <c r="HA709" s="16"/>
      <c r="HB709" s="16"/>
      <c r="HC709" s="16"/>
      <c r="HD709" s="16"/>
      <c r="HE709" s="16"/>
      <c r="HF709" s="16"/>
      <c r="HG709" s="16"/>
      <c r="HH709" s="16"/>
      <c r="HI709" s="16"/>
      <c r="HJ709" s="16"/>
      <c r="HK709" s="16"/>
      <c r="HL709" s="16"/>
      <c r="HM709" s="16"/>
      <c r="HN709" s="16"/>
      <c r="HO709" s="16"/>
      <c r="HP709" s="16"/>
      <c r="HQ709" s="16"/>
      <c r="HR709" s="16"/>
      <c r="HS709" s="16"/>
      <c r="HT709" s="16"/>
      <c r="HU709" s="16"/>
      <c r="HV709" s="16"/>
      <c r="HW709" s="16"/>
      <c r="HX709" s="16"/>
      <c r="HY709" s="16"/>
      <c r="HZ709" s="16"/>
      <c r="IA709" s="16"/>
      <c r="IB709" s="16"/>
      <c r="IC709" s="16"/>
      <c r="ID709" s="16"/>
      <c r="IE709" s="16"/>
      <c r="IF709" s="16"/>
      <c r="IG709" s="16"/>
      <c r="IH709" s="16"/>
      <c r="II709" s="16"/>
      <c r="IJ709" s="16"/>
      <c r="IK709" s="16"/>
      <c r="IL709" s="16"/>
      <c r="IM709" s="16"/>
      <c r="IN709" s="16"/>
      <c r="IO709" s="16"/>
      <c r="IP709" s="16"/>
      <c r="IQ709" s="16"/>
      <c r="IR709" s="16"/>
      <c r="IS709" s="16"/>
      <c r="IT709" s="16"/>
      <c r="IU709" s="16"/>
      <c r="IV709" s="16"/>
      <c r="IW709" s="16"/>
      <c r="IX709" s="16"/>
      <c r="IY709" s="16"/>
      <c r="IZ709" s="16"/>
      <c r="JA709" s="16"/>
      <c r="JB709" s="16"/>
      <c r="JC709" s="16"/>
      <c r="JD709" s="16"/>
      <c r="JE709" s="16"/>
      <c r="JF709" s="16"/>
      <c r="JG709" s="16"/>
      <c r="JH709" s="16"/>
      <c r="JI709" s="16"/>
      <c r="JJ709" s="16"/>
      <c r="JK709" s="16"/>
      <c r="JL709" s="16"/>
      <c r="JM709" s="16"/>
      <c r="JN709" s="16"/>
      <c r="JO709" s="16"/>
      <c r="JP709" s="16"/>
      <c r="JQ709" s="16"/>
      <c r="JR709" s="16"/>
      <c r="JS709" s="16"/>
      <c r="JT709" s="16"/>
      <c r="JU709" s="16"/>
      <c r="JV709" s="16"/>
      <c r="JW709" s="16"/>
      <c r="JX709" s="16"/>
      <c r="JY709" s="16"/>
      <c r="JZ709" s="16"/>
      <c r="KA709" s="16"/>
      <c r="KB709" s="16"/>
      <c r="KC709" s="16"/>
      <c r="KD709" s="16"/>
      <c r="KE709" s="16"/>
      <c r="KF709" s="16"/>
      <c r="KG709" s="16"/>
      <c r="KH709" s="16"/>
      <c r="KI709" s="16"/>
      <c r="KJ709" s="16"/>
      <c r="KK709" s="16"/>
      <c r="KL709" s="16"/>
      <c r="KM709" s="16"/>
      <c r="KN709" s="16"/>
      <c r="KO709" s="16"/>
      <c r="KP709" s="16"/>
      <c r="KQ709" s="16"/>
      <c r="KR709" s="16"/>
      <c r="KS709" s="16"/>
      <c r="KT709" s="16"/>
      <c r="KU709" s="16"/>
      <c r="KV709" s="16"/>
      <c r="KW709" s="16"/>
      <c r="KX709" s="16"/>
      <c r="KY709" s="16"/>
      <c r="KZ709" s="16"/>
      <c r="LA709" s="16"/>
      <c r="LB709" s="16"/>
      <c r="LC709" s="16"/>
      <c r="LD709" s="16"/>
      <c r="LE709" s="16"/>
      <c r="LF709" s="16"/>
      <c r="LG709" s="16"/>
      <c r="LH709" s="16"/>
      <c r="LI709" s="16"/>
      <c r="LJ709" s="16"/>
      <c r="LK709" s="16"/>
      <c r="LL709" s="16"/>
      <c r="LM709" s="16"/>
      <c r="LN709" s="16"/>
      <c r="LO709" s="16"/>
      <c r="LP709" s="16"/>
      <c r="LQ709" s="16"/>
      <c r="LR709" s="16"/>
      <c r="LS709" s="16"/>
      <c r="LT709" s="16"/>
      <c r="LU709" s="16"/>
      <c r="LV709" s="16"/>
      <c r="LW709" s="16"/>
      <c r="LX709" s="16"/>
      <c r="LY709" s="16"/>
      <c r="LZ709" s="16"/>
      <c r="MA709" s="16"/>
      <c r="MB709" s="16"/>
      <c r="MC709" s="16"/>
      <c r="MD709" s="16"/>
      <c r="ME709" s="16"/>
      <c r="MF709" s="16"/>
      <c r="MG709" s="16"/>
      <c r="MH709" s="16"/>
      <c r="MI709" s="16"/>
      <c r="MJ709" s="16"/>
      <c r="MK709" s="16"/>
      <c r="ML709" s="16"/>
      <c r="MM709" s="16"/>
      <c r="MN709" s="16"/>
      <c r="MO709" s="16"/>
      <c r="MP709" s="16"/>
      <c r="MQ709" s="16"/>
      <c r="MR709" s="16"/>
      <c r="MS709" s="16"/>
      <c r="MT709" s="16"/>
      <c r="MU709" s="16"/>
      <c r="MV709" s="16"/>
      <c r="MW709" s="16"/>
      <c r="MX709" s="16"/>
      <c r="MY709" s="16"/>
      <c r="MZ709" s="16"/>
      <c r="NA709" s="16"/>
      <c r="NB709" s="16"/>
      <c r="NC709" s="16"/>
      <c r="ND709" s="16"/>
      <c r="NE709" s="16"/>
      <c r="NF709" s="16"/>
      <c r="NG709" s="16"/>
      <c r="NH709" s="16"/>
      <c r="NI709" s="16"/>
      <c r="NJ709" s="16"/>
      <c r="NK709" s="16"/>
      <c r="NL709" s="16"/>
      <c r="NM709" s="16"/>
      <c r="NN709" s="16"/>
      <c r="NO709" s="16"/>
      <c r="NP709" s="16"/>
      <c r="NQ709" s="16"/>
      <c r="NR709" s="16"/>
      <c r="NS709" s="16"/>
      <c r="NT709" s="16"/>
      <c r="NU709" s="16"/>
      <c r="NV709" s="16"/>
      <c r="NW709" s="16"/>
      <c r="NX709" s="16"/>
      <c r="NY709" s="16"/>
      <c r="NZ709" s="16"/>
      <c r="OA709" s="16"/>
      <c r="OB709" s="16"/>
      <c r="OC709" s="16"/>
      <c r="OD709" s="16"/>
      <c r="OE709" s="16"/>
      <c r="OF709" s="16"/>
      <c r="OG709" s="16"/>
      <c r="OH709" s="16"/>
      <c r="OI709" s="16"/>
      <c r="OJ709" s="16"/>
      <c r="OK709" s="16"/>
      <c r="OL709" s="16"/>
      <c r="OM709" s="16"/>
      <c r="ON709" s="16"/>
      <c r="OO709" s="16"/>
      <c r="OP709" s="16"/>
      <c r="OQ709" s="16"/>
      <c r="OR709" s="16"/>
      <c r="OS709" s="16"/>
      <c r="OT709" s="16"/>
      <c r="OU709" s="16"/>
      <c r="OV709" s="16"/>
      <c r="OW709" s="16"/>
      <c r="OX709" s="16"/>
      <c r="OY709" s="16"/>
      <c r="OZ709" s="16"/>
      <c r="PA709" s="16"/>
      <c r="PB709" s="16"/>
      <c r="PC709" s="16"/>
      <c r="PD709" s="16"/>
      <c r="PE709" s="16"/>
      <c r="PF709" s="16"/>
      <c r="PG709" s="16"/>
      <c r="PH709" s="16"/>
      <c r="PI709" s="16"/>
      <c r="PJ709" s="16"/>
      <c r="PK709" s="16"/>
      <c r="PL709" s="16"/>
      <c r="PM709" s="16"/>
      <c r="PN709" s="16"/>
      <c r="PO709" s="16"/>
      <c r="PP709" s="16"/>
      <c r="PQ709" s="16"/>
      <c r="PR709" s="16"/>
      <c r="PS709" s="16"/>
      <c r="PT709" s="16"/>
      <c r="PU709" s="16"/>
      <c r="PV709" s="16"/>
      <c r="PW709" s="16"/>
      <c r="PX709" s="16"/>
      <c r="PY709" s="16"/>
      <c r="PZ709" s="16"/>
      <c r="QA709" s="16"/>
      <c r="QB709" s="16"/>
      <c r="QC709" s="16"/>
      <c r="QD709" s="16"/>
      <c r="QE709" s="16"/>
      <c r="QF709" s="16"/>
      <c r="QG709" s="16"/>
      <c r="QH709" s="16"/>
      <c r="QI709" s="16"/>
      <c r="QJ709" s="16"/>
      <c r="QK709" s="16"/>
      <c r="QL709" s="16"/>
      <c r="QM709" s="16"/>
      <c r="QN709" s="16"/>
      <c r="QO709" s="16"/>
      <c r="QP709" s="16"/>
      <c r="QQ709" s="16"/>
      <c r="QR709" s="16"/>
      <c r="QS709" s="16"/>
      <c r="QT709" s="16"/>
      <c r="QU709" s="16"/>
      <c r="QV709" s="16"/>
      <c r="QW709" s="16"/>
      <c r="QX709" s="16"/>
      <c r="QY709" s="16"/>
      <c r="QZ709" s="16"/>
      <c r="RA709" s="16"/>
      <c r="RB709" s="16"/>
      <c r="RC709" s="16"/>
      <c r="RD709" s="16"/>
      <c r="RE709" s="16"/>
      <c r="RF709" s="16"/>
      <c r="RG709" s="16"/>
      <c r="RH709" s="16"/>
      <c r="RI709" s="16"/>
      <c r="RJ709" s="16"/>
      <c r="RK709" s="16"/>
      <c r="RL709" s="16"/>
      <c r="RM709" s="16"/>
      <c r="RN709" s="16"/>
      <c r="RO709" s="16"/>
      <c r="RP709" s="16"/>
      <c r="RQ709" s="16"/>
      <c r="RR709" s="16"/>
      <c r="RS709" s="16"/>
      <c r="RT709" s="16"/>
      <c r="RU709" s="16"/>
      <c r="RV709" s="16"/>
      <c r="RW709" s="16"/>
      <c r="RX709" s="16"/>
      <c r="RY709" s="16"/>
      <c r="RZ709" s="16"/>
      <c r="SA709" s="16"/>
      <c r="SB709" s="16"/>
      <c r="SC709" s="16"/>
      <c r="SD709" s="16"/>
      <c r="SE709" s="16"/>
      <c r="SF709" s="16"/>
      <c r="SG709" s="16"/>
      <c r="SH709" s="16"/>
      <c r="SI709" s="16"/>
      <c r="SJ709" s="16"/>
      <c r="SK709" s="16"/>
      <c r="SL709" s="16"/>
      <c r="SM709" s="16"/>
      <c r="SN709" s="16"/>
      <c r="SO709" s="16"/>
      <c r="SP709" s="16"/>
      <c r="SQ709" s="16"/>
      <c r="SR709" s="16"/>
      <c r="SS709" s="16"/>
      <c r="ST709" s="16"/>
      <c r="SU709" s="16"/>
      <c r="SV709" s="16"/>
      <c r="SW709" s="16"/>
      <c r="SX709" s="16"/>
      <c r="SY709" s="16"/>
      <c r="SZ709" s="16"/>
      <c r="TA709" s="16"/>
      <c r="TB709" s="16"/>
      <c r="TC709" s="16"/>
      <c r="TD709" s="16"/>
      <c r="TE709" s="16"/>
      <c r="TF709" s="16"/>
      <c r="TG709" s="16"/>
      <c r="TH709" s="16"/>
      <c r="TI709" s="16"/>
      <c r="TJ709" s="16"/>
      <c r="TK709" s="16"/>
      <c r="TL709" s="16"/>
      <c r="TM709" s="16"/>
      <c r="TN709" s="16"/>
      <c r="TO709" s="16"/>
      <c r="TP709" s="16"/>
      <c r="TQ709" s="16"/>
      <c r="TR709" s="16"/>
      <c r="TS709" s="16"/>
      <c r="TT709" s="16"/>
      <c r="TU709" s="16"/>
      <c r="TV709" s="16"/>
      <c r="TW709" s="16"/>
      <c r="TX709" s="16"/>
      <c r="TY709" s="16"/>
      <c r="TZ709" s="16"/>
      <c r="UA709" s="16"/>
      <c r="UB709" s="16"/>
      <c r="UC709" s="16"/>
      <c r="UD709" s="16"/>
      <c r="UE709" s="16"/>
      <c r="UF709" s="16"/>
      <c r="UG709" s="16"/>
      <c r="UH709" s="16"/>
      <c r="UI709" s="16"/>
      <c r="UJ709" s="16"/>
      <c r="UK709" s="16"/>
      <c r="UL709" s="16"/>
      <c r="UM709" s="16"/>
      <c r="UN709" s="16"/>
      <c r="UO709" s="16"/>
      <c r="UP709" s="16"/>
      <c r="UQ709" s="16"/>
      <c r="UR709" s="16"/>
      <c r="US709" s="16"/>
      <c r="UT709" s="16"/>
      <c r="UU709" s="16"/>
      <c r="UV709" s="16"/>
      <c r="UW709" s="16"/>
      <c r="UX709" s="16"/>
      <c r="UY709" s="16"/>
      <c r="UZ709" s="16"/>
      <c r="VA709" s="16"/>
      <c r="VB709" s="16"/>
      <c r="VC709" s="16"/>
      <c r="VD709" s="16"/>
      <c r="VE709" s="16"/>
      <c r="VF709" s="16"/>
      <c r="VG709" s="16"/>
      <c r="VH709" s="16"/>
      <c r="VI709" s="16"/>
      <c r="VJ709" s="16"/>
      <c r="VK709" s="16"/>
      <c r="VL709" s="16"/>
      <c r="VM709" s="16"/>
      <c r="VN709" s="16"/>
      <c r="VO709" s="16"/>
      <c r="VP709" s="16"/>
      <c r="VQ709" s="16"/>
      <c r="VR709" s="16"/>
      <c r="VS709" s="16"/>
      <c r="VT709" s="16"/>
      <c r="VU709" s="16"/>
      <c r="VV709" s="16"/>
      <c r="VW709" s="16"/>
      <c r="VX709" s="16"/>
      <c r="VY709" s="16"/>
      <c r="VZ709" s="16"/>
      <c r="WA709" s="16"/>
      <c r="WB709" s="16"/>
      <c r="WC709" s="16"/>
      <c r="WD709" s="16"/>
      <c r="WE709" s="16"/>
      <c r="WF709" s="16"/>
      <c r="WG709" s="16"/>
      <c r="WH709" s="16"/>
      <c r="WI709" s="16"/>
      <c r="WJ709" s="16"/>
      <c r="WK709" s="16"/>
      <c r="WL709" s="16"/>
      <c r="WM709" s="16"/>
      <c r="WN709" s="16"/>
      <c r="WO709" s="16"/>
      <c r="WP709" s="16"/>
      <c r="WQ709" s="16"/>
      <c r="WR709" s="16"/>
      <c r="WS709" s="16"/>
      <c r="WT709" s="16"/>
      <c r="WU709" s="16"/>
      <c r="WV709" s="16"/>
      <c r="WW709" s="16"/>
      <c r="WX709" s="16"/>
      <c r="WY709" s="16"/>
      <c r="WZ709" s="16"/>
      <c r="XA709" s="16"/>
      <c r="XB709" s="16"/>
      <c r="XC709" s="16"/>
      <c r="XD709" s="16"/>
      <c r="XE709" s="16"/>
      <c r="XF709" s="16"/>
      <c r="XG709" s="16"/>
      <c r="XH709" s="16"/>
      <c r="XI709" s="16"/>
      <c r="XJ709" s="16"/>
      <c r="XK709" s="16"/>
      <c r="XL709" s="16"/>
      <c r="XM709" s="16"/>
      <c r="XN709" s="16"/>
      <c r="XO709" s="16"/>
      <c r="XP709" s="16"/>
      <c r="XQ709" s="16"/>
      <c r="XR709" s="16"/>
      <c r="XS709" s="16"/>
      <c r="XT709" s="16"/>
      <c r="XU709" s="16"/>
      <c r="XV709" s="16"/>
      <c r="XW709" s="16"/>
      <c r="XX709" s="16"/>
      <c r="XY709" s="16"/>
      <c r="XZ709" s="16"/>
      <c r="YA709" s="16"/>
      <c r="YB709" s="16"/>
      <c r="YC709" s="16"/>
      <c r="YD709" s="16"/>
      <c r="YE709" s="16"/>
      <c r="YF709" s="16"/>
      <c r="YG709" s="16"/>
      <c r="YH709" s="16"/>
      <c r="YI709" s="16"/>
      <c r="YJ709" s="16"/>
      <c r="YK709" s="16"/>
      <c r="YL709" s="16"/>
      <c r="YM709" s="16"/>
      <c r="YN709" s="16"/>
      <c r="YO709" s="16"/>
      <c r="YP709" s="16"/>
      <c r="YQ709" s="16"/>
      <c r="YR709" s="16"/>
      <c r="YS709" s="16"/>
      <c r="YT709" s="16"/>
      <c r="YU709" s="16"/>
      <c r="YV709" s="16"/>
      <c r="YW709" s="16"/>
      <c r="YX709" s="16"/>
      <c r="YY709" s="16"/>
      <c r="YZ709" s="16"/>
      <c r="ZA709" s="16"/>
      <c r="ZB709" s="16"/>
      <c r="ZC709" s="16"/>
      <c r="ZD709" s="16"/>
      <c r="ZE709" s="16"/>
      <c r="ZF709" s="16"/>
      <c r="ZG709" s="16"/>
      <c r="ZH709" s="16"/>
      <c r="ZI709" s="16"/>
      <c r="ZJ709" s="16"/>
      <c r="ZK709" s="16"/>
      <c r="ZL709" s="16"/>
      <c r="ZM709" s="16"/>
      <c r="ZN709" s="16"/>
      <c r="ZO709" s="16"/>
      <c r="ZP709" s="16"/>
      <c r="ZQ709" s="16"/>
      <c r="ZR709" s="16"/>
      <c r="ZS709" s="16"/>
      <c r="ZT709" s="16"/>
      <c r="ZU709" s="16"/>
      <c r="ZV709" s="16"/>
      <c r="ZW709" s="16"/>
      <c r="ZX709" s="16"/>
      <c r="ZY709" s="16"/>
      <c r="ZZ709" s="16"/>
      <c r="AAA709" s="16"/>
      <c r="AAB709" s="16"/>
      <c r="AAC709" s="16"/>
      <c r="AAD709" s="16"/>
      <c r="AAE709" s="16"/>
      <c r="AAF709" s="16"/>
      <c r="AAG709" s="16"/>
      <c r="AAH709" s="16"/>
      <c r="AAI709" s="16"/>
      <c r="AAJ709" s="16"/>
      <c r="AAK709" s="16"/>
      <c r="AAL709" s="16"/>
      <c r="AAM709" s="16"/>
      <c r="AAN709" s="16"/>
      <c r="AAO709" s="16"/>
      <c r="AAP709" s="16"/>
      <c r="AAQ709" s="16"/>
      <c r="AAR709" s="16"/>
      <c r="AAS709" s="16"/>
      <c r="AAT709" s="16"/>
      <c r="AAU709" s="16"/>
      <c r="AAV709" s="16"/>
      <c r="AAW709" s="16"/>
      <c r="AAX709" s="16"/>
      <c r="AAY709" s="16"/>
      <c r="AAZ709" s="16"/>
      <c r="ABA709" s="16"/>
      <c r="ABB709" s="16"/>
      <c r="ABC709" s="16"/>
      <c r="ABD709" s="16"/>
      <c r="ABE709" s="16"/>
      <c r="ABF709" s="16"/>
      <c r="ABG709" s="16"/>
      <c r="ABH709" s="16"/>
    </row>
    <row r="710" spans="1:736" s="290" customFormat="1" ht="45.75" customHeight="1">
      <c r="A710" s="589">
        <f>1+A709</f>
        <v>708</v>
      </c>
      <c r="B710" s="403" t="s">
        <v>7090</v>
      </c>
      <c r="C710" s="156" t="s">
        <v>7091</v>
      </c>
      <c r="D710" s="156" t="s">
        <v>645</v>
      </c>
      <c r="E710" s="156">
        <v>45534</v>
      </c>
      <c r="F710" s="156">
        <v>45538</v>
      </c>
      <c r="G710" s="156">
        <v>45646</v>
      </c>
      <c r="H710" s="156" t="s">
        <v>416</v>
      </c>
      <c r="I710" s="156" t="s">
        <v>180</v>
      </c>
      <c r="J710" s="301" t="s">
        <v>2266</v>
      </c>
      <c r="K710" s="251">
        <v>52320183</v>
      </c>
      <c r="L710" s="156">
        <v>1</v>
      </c>
      <c r="M710" s="156" t="s">
        <v>844</v>
      </c>
      <c r="N710" s="156" t="s">
        <v>98</v>
      </c>
      <c r="O710" s="156" t="s">
        <v>993</v>
      </c>
      <c r="P710" s="156" t="s">
        <v>7092</v>
      </c>
      <c r="Q710" s="156" t="s">
        <v>6730</v>
      </c>
      <c r="R710" s="143">
        <f>+G710-F710</f>
        <v>108</v>
      </c>
      <c r="S710" s="134" t="s">
        <v>7093</v>
      </c>
      <c r="T710" s="253">
        <v>14080000</v>
      </c>
      <c r="U710" s="156" t="s">
        <v>7094</v>
      </c>
      <c r="V710" s="253">
        <f>+T710</f>
        <v>14080000</v>
      </c>
      <c r="W710" s="156">
        <v>45537</v>
      </c>
      <c r="X710" s="156" t="s">
        <v>2653</v>
      </c>
      <c r="Y710" s="317">
        <f>+Z710+AA710+AB710</f>
        <v>14080000</v>
      </c>
      <c r="Z710" s="156">
        <v>0</v>
      </c>
      <c r="AA710" s="156">
        <v>0</v>
      </c>
      <c r="AB710" s="156">
        <f>+AC710+AD710+AE710+AF710+AG710+AH710+AI710+AJ710</f>
        <v>14080000</v>
      </c>
      <c r="AC710" s="156">
        <v>0</v>
      </c>
      <c r="AD710" s="156">
        <v>0</v>
      </c>
      <c r="AE710" s="156">
        <v>0</v>
      </c>
      <c r="AF710" s="156">
        <v>14080000</v>
      </c>
      <c r="AG710" s="156">
        <v>0</v>
      </c>
      <c r="AH710" s="156">
        <v>0</v>
      </c>
      <c r="AI710" s="156">
        <v>0</v>
      </c>
      <c r="AJ710" s="156">
        <v>0</v>
      </c>
      <c r="AK710" s="156" t="s">
        <v>104</v>
      </c>
      <c r="AL710" s="103" t="s">
        <v>7095</v>
      </c>
      <c r="AM710" s="156" t="s">
        <v>2240</v>
      </c>
      <c r="AN710" s="156">
        <v>35472476</v>
      </c>
      <c r="AO710" s="156" t="s">
        <v>114</v>
      </c>
      <c r="AP710" s="156" t="s">
        <v>114</v>
      </c>
      <c r="AQ710" s="156" t="s">
        <v>114</v>
      </c>
      <c r="AR710" s="156" t="s">
        <v>114</v>
      </c>
      <c r="AS710" s="156" t="s">
        <v>109</v>
      </c>
      <c r="AT710" s="156" t="s">
        <v>109</v>
      </c>
      <c r="AU710" s="156" t="s">
        <v>392</v>
      </c>
      <c r="AV710" s="156"/>
      <c r="AW710" s="156"/>
      <c r="AX710" s="156" t="s">
        <v>109</v>
      </c>
      <c r="AY710" s="156" t="s">
        <v>108</v>
      </c>
      <c r="AZ710" s="156"/>
      <c r="BA710" s="156"/>
      <c r="BB710" s="156"/>
      <c r="BC710" s="156"/>
      <c r="BD710" s="156"/>
      <c r="BE710" s="156"/>
      <c r="BF710" s="156"/>
      <c r="BG710" s="156"/>
      <c r="BH710" s="153">
        <f>T710+BB710</f>
        <v>14080000</v>
      </c>
      <c r="BI710" s="349" t="s">
        <v>113</v>
      </c>
      <c r="BJ710" s="240"/>
      <c r="BK710" s="240" t="s">
        <v>114</v>
      </c>
      <c r="BL710" s="240"/>
      <c r="BM710" s="437"/>
      <c r="BN710" s="156" t="s">
        <v>161</v>
      </c>
      <c r="BO710" s="156">
        <v>49</v>
      </c>
      <c r="BP710" s="156">
        <v>27567</v>
      </c>
      <c r="BQ710" s="156" t="s">
        <v>108</v>
      </c>
      <c r="BR710" s="156" t="s">
        <v>114</v>
      </c>
      <c r="BS710" s="156" t="s">
        <v>114</v>
      </c>
      <c r="BT710" s="156" t="s">
        <v>114</v>
      </c>
      <c r="BU710" s="156" t="s">
        <v>2271</v>
      </c>
      <c r="BV710" s="156">
        <v>3134993872</v>
      </c>
      <c r="BW710" s="156" t="s">
        <v>2272</v>
      </c>
      <c r="BX710" s="156" t="s">
        <v>881</v>
      </c>
      <c r="BY710" s="156" t="s">
        <v>119</v>
      </c>
      <c r="BZ710" s="156">
        <v>33761618895</v>
      </c>
      <c r="CA710" s="157" t="s">
        <v>109</v>
      </c>
      <c r="CB710" s="157" t="s">
        <v>109</v>
      </c>
      <c r="CC710" s="157" t="s">
        <v>109</v>
      </c>
      <c r="CD710" s="152" t="s">
        <v>109</v>
      </c>
      <c r="CE710" s="156"/>
      <c r="CF710" s="156"/>
      <c r="CG710" s="156"/>
      <c r="CH710" s="156"/>
      <c r="CI710" s="156"/>
      <c r="CJ710" s="156"/>
      <c r="CK710" s="156"/>
      <c r="CL710" s="156"/>
      <c r="CM710" s="157" t="s">
        <v>109</v>
      </c>
      <c r="CN710" s="156"/>
      <c r="CO710" s="297"/>
      <c r="CP710" s="297"/>
      <c r="CQ710" s="297"/>
      <c r="CR710" s="297"/>
      <c r="CS710" s="50"/>
      <c r="CT710" s="50"/>
      <c r="CU710" s="50"/>
      <c r="CV710" s="50"/>
      <c r="CW710" s="50"/>
      <c r="CX710" s="50"/>
      <c r="CY710" s="50"/>
      <c r="CZ710" s="50"/>
      <c r="DA710" s="50"/>
      <c r="DB710" s="50"/>
      <c r="DC710" s="50"/>
      <c r="DD710" s="50"/>
      <c r="DE710" s="50"/>
      <c r="DF710" s="50"/>
      <c r="DG710" s="50"/>
      <c r="DH710" s="50"/>
      <c r="DI710" s="50"/>
      <c r="DJ710" s="50"/>
      <c r="DK710" s="50"/>
      <c r="DL710" s="50"/>
      <c r="DM710" s="50"/>
      <c r="DN710" s="50"/>
      <c r="DO710" s="50"/>
      <c r="DP710" s="50"/>
      <c r="DQ710" s="50"/>
      <c r="DR710" s="50"/>
      <c r="DS710" s="50"/>
      <c r="DT710" s="50"/>
      <c r="DU710" s="50"/>
      <c r="DV710" s="50"/>
      <c r="DW710" s="50"/>
      <c r="DX710" s="50"/>
      <c r="DY710" s="50"/>
      <c r="DZ710" s="50"/>
      <c r="EA710" s="50"/>
      <c r="EB710" s="50"/>
      <c r="EC710" s="50"/>
      <c r="ED710" s="50"/>
      <c r="EE710" s="50"/>
      <c r="EF710" s="50"/>
      <c r="EG710" s="50"/>
      <c r="EH710" s="50"/>
      <c r="EI710" s="50"/>
      <c r="EJ710" s="50"/>
      <c r="EK710" s="50"/>
      <c r="EL710" s="50"/>
      <c r="EM710" s="50"/>
      <c r="EN710" s="50"/>
      <c r="EO710" s="50"/>
      <c r="EP710" s="50"/>
      <c r="EQ710" s="50"/>
      <c r="ER710" s="50"/>
      <c r="ES710" s="50"/>
      <c r="ET710" s="50"/>
      <c r="EU710" s="50"/>
      <c r="EV710" s="50"/>
      <c r="EW710" s="50"/>
      <c r="EX710" s="50"/>
      <c r="EY710" s="50"/>
      <c r="EZ710" s="50"/>
      <c r="FA710" s="50"/>
      <c r="FB710" s="50"/>
      <c r="FC710" s="50"/>
      <c r="FD710" s="50"/>
      <c r="FE710" s="50"/>
      <c r="FF710" s="50"/>
      <c r="FG710" s="50"/>
      <c r="FH710" s="50"/>
      <c r="FI710" s="50"/>
      <c r="FJ710" s="50"/>
      <c r="FK710" s="50"/>
      <c r="FL710" s="50"/>
      <c r="FM710" s="50"/>
      <c r="FN710" s="50"/>
      <c r="FO710" s="50"/>
      <c r="FP710" s="50"/>
      <c r="FQ710" s="50"/>
      <c r="FR710" s="50"/>
      <c r="FS710" s="50"/>
      <c r="FT710" s="50"/>
      <c r="FU710" s="50"/>
      <c r="FV710" s="50"/>
      <c r="FW710" s="50"/>
      <c r="FX710" s="50"/>
      <c r="FY710" s="50"/>
      <c r="FZ710" s="50"/>
      <c r="GA710" s="50"/>
      <c r="GB710" s="50"/>
      <c r="GC710" s="50"/>
      <c r="GD710" s="50"/>
      <c r="GE710" s="50"/>
      <c r="GF710" s="50"/>
      <c r="GG710" s="50"/>
      <c r="GH710" s="50"/>
      <c r="GI710" s="50"/>
      <c r="GJ710" s="50"/>
      <c r="GK710" s="50"/>
      <c r="GL710" s="50"/>
      <c r="GM710" s="50"/>
      <c r="GN710" s="50"/>
      <c r="GO710" s="50"/>
      <c r="GP710" s="50"/>
      <c r="GQ710" s="50"/>
      <c r="GR710" s="50"/>
      <c r="GS710" s="50"/>
      <c r="GT710" s="50"/>
      <c r="GU710" s="50"/>
      <c r="GV710" s="16"/>
      <c r="GW710" s="16"/>
      <c r="GX710" s="16"/>
      <c r="GY710" s="16"/>
      <c r="GZ710" s="16"/>
      <c r="HA710" s="16"/>
      <c r="HB710" s="16"/>
      <c r="HC710" s="16"/>
      <c r="HD710" s="16"/>
      <c r="HE710" s="16"/>
      <c r="HF710" s="16"/>
      <c r="HG710" s="16"/>
      <c r="HH710" s="16"/>
      <c r="HI710" s="16"/>
      <c r="HJ710" s="16"/>
      <c r="HK710" s="16"/>
      <c r="HL710" s="16"/>
      <c r="HM710" s="16"/>
      <c r="HN710" s="16"/>
      <c r="HO710" s="16"/>
      <c r="HP710" s="16"/>
      <c r="HQ710" s="16"/>
      <c r="HR710" s="16"/>
      <c r="HS710" s="16"/>
      <c r="HT710" s="16"/>
      <c r="HU710" s="16"/>
      <c r="HV710" s="16"/>
      <c r="HW710" s="16"/>
      <c r="HX710" s="16"/>
      <c r="HY710" s="16"/>
      <c r="HZ710" s="16"/>
      <c r="IA710" s="16"/>
      <c r="IB710" s="16"/>
      <c r="IC710" s="16"/>
      <c r="ID710" s="16"/>
      <c r="IE710" s="16"/>
      <c r="IF710" s="16"/>
      <c r="IG710" s="16"/>
      <c r="IH710" s="16"/>
      <c r="II710" s="16"/>
      <c r="IJ710" s="16"/>
      <c r="IK710" s="16"/>
      <c r="IL710" s="16"/>
      <c r="IM710" s="16"/>
      <c r="IN710" s="16"/>
      <c r="IO710" s="16"/>
      <c r="IP710" s="16"/>
      <c r="IQ710" s="16"/>
      <c r="IR710" s="16"/>
      <c r="IS710" s="16"/>
      <c r="IT710" s="16"/>
      <c r="IU710" s="16"/>
      <c r="IV710" s="16"/>
      <c r="IW710" s="16"/>
      <c r="IX710" s="16"/>
      <c r="IY710" s="16"/>
      <c r="IZ710" s="16"/>
      <c r="JA710" s="16"/>
      <c r="JB710" s="16"/>
      <c r="JC710" s="16"/>
      <c r="JD710" s="16"/>
      <c r="JE710" s="16"/>
      <c r="JF710" s="16"/>
      <c r="JG710" s="16"/>
      <c r="JH710" s="16"/>
      <c r="JI710" s="16"/>
      <c r="JJ710" s="16"/>
      <c r="JK710" s="16"/>
      <c r="JL710" s="16"/>
      <c r="JM710" s="16"/>
      <c r="JN710" s="16"/>
      <c r="JO710" s="16"/>
      <c r="JP710" s="16"/>
      <c r="JQ710" s="16"/>
      <c r="JR710" s="16"/>
      <c r="JS710" s="16"/>
      <c r="JT710" s="16"/>
      <c r="JU710" s="16"/>
      <c r="JV710" s="16"/>
      <c r="JW710" s="16"/>
      <c r="JX710" s="16"/>
      <c r="JY710" s="16"/>
      <c r="JZ710" s="16"/>
      <c r="KA710" s="16"/>
      <c r="KB710" s="16"/>
      <c r="KC710" s="16"/>
      <c r="KD710" s="16"/>
      <c r="KE710" s="16"/>
      <c r="KF710" s="16"/>
      <c r="KG710" s="16"/>
      <c r="KH710" s="16"/>
      <c r="KI710" s="16"/>
      <c r="KJ710" s="16"/>
      <c r="KK710" s="16"/>
      <c r="KL710" s="16"/>
      <c r="KM710" s="16"/>
      <c r="KN710" s="16"/>
      <c r="KO710" s="16"/>
      <c r="KP710" s="16"/>
      <c r="KQ710" s="16"/>
      <c r="KR710" s="16"/>
      <c r="KS710" s="16"/>
      <c r="KT710" s="16"/>
      <c r="KU710" s="16"/>
      <c r="KV710" s="16"/>
      <c r="KW710" s="16"/>
      <c r="KX710" s="16"/>
      <c r="KY710" s="16"/>
      <c r="KZ710" s="16"/>
      <c r="LA710" s="16"/>
      <c r="LB710" s="16"/>
      <c r="LC710" s="16"/>
      <c r="LD710" s="16"/>
      <c r="LE710" s="16"/>
      <c r="LF710" s="16"/>
      <c r="LG710" s="16"/>
      <c r="LH710" s="16"/>
      <c r="LI710" s="16"/>
      <c r="LJ710" s="16"/>
      <c r="LK710" s="16"/>
      <c r="LL710" s="16"/>
      <c r="LM710" s="16"/>
      <c r="LN710" s="16"/>
      <c r="LO710" s="16"/>
      <c r="LP710" s="16"/>
      <c r="LQ710" s="16"/>
      <c r="LR710" s="16"/>
      <c r="LS710" s="16"/>
      <c r="LT710" s="16"/>
      <c r="LU710" s="16"/>
      <c r="LV710" s="16"/>
      <c r="LW710" s="16"/>
      <c r="LX710" s="16"/>
      <c r="LY710" s="16"/>
      <c r="LZ710" s="16"/>
      <c r="MA710" s="16"/>
      <c r="MB710" s="16"/>
      <c r="MC710" s="16"/>
      <c r="MD710" s="16"/>
      <c r="ME710" s="16"/>
      <c r="MF710" s="16"/>
      <c r="MG710" s="16"/>
      <c r="MH710" s="16"/>
      <c r="MI710" s="16"/>
      <c r="MJ710" s="16"/>
      <c r="MK710" s="16"/>
      <c r="ML710" s="16"/>
      <c r="MM710" s="16"/>
      <c r="MN710" s="16"/>
      <c r="MO710" s="16"/>
      <c r="MP710" s="16"/>
      <c r="MQ710" s="16"/>
      <c r="MR710" s="16"/>
      <c r="MS710" s="16"/>
      <c r="MT710" s="16"/>
      <c r="MU710" s="16"/>
      <c r="MV710" s="16"/>
      <c r="MW710" s="16"/>
      <c r="MX710" s="16"/>
      <c r="MY710" s="16"/>
      <c r="MZ710" s="16"/>
      <c r="NA710" s="16"/>
      <c r="NB710" s="16"/>
      <c r="NC710" s="16"/>
      <c r="ND710" s="16"/>
      <c r="NE710" s="16"/>
      <c r="NF710" s="16"/>
      <c r="NG710" s="16"/>
      <c r="NH710" s="16"/>
      <c r="NI710" s="16"/>
      <c r="NJ710" s="16"/>
      <c r="NK710" s="16"/>
      <c r="NL710" s="16"/>
      <c r="NM710" s="16"/>
      <c r="NN710" s="16"/>
      <c r="NO710" s="16"/>
      <c r="NP710" s="16"/>
      <c r="NQ710" s="16"/>
      <c r="NR710" s="16"/>
      <c r="NS710" s="16"/>
      <c r="NT710" s="16"/>
      <c r="NU710" s="16"/>
      <c r="NV710" s="16"/>
      <c r="NW710" s="16"/>
      <c r="NX710" s="16"/>
      <c r="NY710" s="16"/>
      <c r="NZ710" s="16"/>
      <c r="OA710" s="16"/>
      <c r="OB710" s="16"/>
      <c r="OC710" s="16"/>
      <c r="OD710" s="16"/>
      <c r="OE710" s="16"/>
      <c r="OF710" s="16"/>
      <c r="OG710" s="16"/>
      <c r="OH710" s="16"/>
      <c r="OI710" s="16"/>
      <c r="OJ710" s="16"/>
      <c r="OK710" s="16"/>
      <c r="OL710" s="16"/>
      <c r="OM710" s="16"/>
      <c r="ON710" s="16"/>
      <c r="OO710" s="16"/>
      <c r="OP710" s="16"/>
      <c r="OQ710" s="16"/>
      <c r="OR710" s="16"/>
      <c r="OS710" s="16"/>
      <c r="OT710" s="16"/>
      <c r="OU710" s="16"/>
      <c r="OV710" s="16"/>
      <c r="OW710" s="16"/>
      <c r="OX710" s="16"/>
      <c r="OY710" s="16"/>
      <c r="OZ710" s="16"/>
      <c r="PA710" s="16"/>
      <c r="PB710" s="16"/>
      <c r="PC710" s="16"/>
      <c r="PD710" s="16"/>
      <c r="PE710" s="16"/>
      <c r="PF710" s="16"/>
      <c r="PG710" s="16"/>
      <c r="PH710" s="16"/>
      <c r="PI710" s="16"/>
      <c r="PJ710" s="16"/>
      <c r="PK710" s="16"/>
      <c r="PL710" s="16"/>
      <c r="PM710" s="16"/>
      <c r="PN710" s="16"/>
      <c r="PO710" s="16"/>
      <c r="PP710" s="16"/>
      <c r="PQ710" s="16"/>
      <c r="PR710" s="16"/>
      <c r="PS710" s="16"/>
      <c r="PT710" s="16"/>
      <c r="PU710" s="16"/>
      <c r="PV710" s="16"/>
      <c r="PW710" s="16"/>
      <c r="PX710" s="16"/>
      <c r="PY710" s="16"/>
      <c r="PZ710" s="16"/>
      <c r="QA710" s="16"/>
      <c r="QB710" s="16"/>
      <c r="QC710" s="16"/>
      <c r="QD710" s="16"/>
      <c r="QE710" s="16"/>
      <c r="QF710" s="16"/>
      <c r="QG710" s="16"/>
      <c r="QH710" s="16"/>
      <c r="QI710" s="16"/>
      <c r="QJ710" s="16"/>
      <c r="QK710" s="16"/>
      <c r="QL710" s="16"/>
      <c r="QM710" s="16"/>
      <c r="QN710" s="16"/>
      <c r="QO710" s="16"/>
      <c r="QP710" s="16"/>
      <c r="QQ710" s="16"/>
      <c r="QR710" s="16"/>
      <c r="QS710" s="16"/>
      <c r="QT710" s="16"/>
      <c r="QU710" s="16"/>
      <c r="QV710" s="16"/>
      <c r="QW710" s="16"/>
      <c r="QX710" s="16"/>
      <c r="QY710" s="16"/>
      <c r="QZ710" s="16"/>
      <c r="RA710" s="16"/>
      <c r="RB710" s="16"/>
      <c r="RC710" s="16"/>
      <c r="RD710" s="16"/>
      <c r="RE710" s="16"/>
      <c r="RF710" s="16"/>
      <c r="RG710" s="16"/>
      <c r="RH710" s="16"/>
      <c r="RI710" s="16"/>
      <c r="RJ710" s="16"/>
      <c r="RK710" s="16"/>
      <c r="RL710" s="16"/>
      <c r="RM710" s="16"/>
      <c r="RN710" s="16"/>
      <c r="RO710" s="16"/>
      <c r="RP710" s="16"/>
      <c r="RQ710" s="16"/>
      <c r="RR710" s="16"/>
      <c r="RS710" s="16"/>
      <c r="RT710" s="16"/>
      <c r="RU710" s="16"/>
      <c r="RV710" s="16"/>
      <c r="RW710" s="16"/>
      <c r="RX710" s="16"/>
      <c r="RY710" s="16"/>
      <c r="RZ710" s="16"/>
      <c r="SA710" s="16"/>
      <c r="SB710" s="16"/>
      <c r="SC710" s="16"/>
      <c r="SD710" s="16"/>
      <c r="SE710" s="16"/>
      <c r="SF710" s="16"/>
      <c r="SG710" s="16"/>
      <c r="SH710" s="16"/>
      <c r="SI710" s="16"/>
      <c r="SJ710" s="16"/>
      <c r="SK710" s="16"/>
      <c r="SL710" s="16"/>
      <c r="SM710" s="16"/>
      <c r="SN710" s="16"/>
      <c r="SO710" s="16"/>
      <c r="SP710" s="16"/>
      <c r="SQ710" s="16"/>
      <c r="SR710" s="16"/>
      <c r="SS710" s="16"/>
      <c r="ST710" s="16"/>
      <c r="SU710" s="16"/>
      <c r="SV710" s="16"/>
      <c r="SW710" s="16"/>
      <c r="SX710" s="16"/>
      <c r="SY710" s="16"/>
      <c r="SZ710" s="16"/>
      <c r="TA710" s="16"/>
      <c r="TB710" s="16"/>
      <c r="TC710" s="16"/>
      <c r="TD710" s="16"/>
      <c r="TE710" s="16"/>
      <c r="TF710" s="16"/>
      <c r="TG710" s="16"/>
      <c r="TH710" s="16"/>
      <c r="TI710" s="16"/>
      <c r="TJ710" s="16"/>
      <c r="TK710" s="16"/>
      <c r="TL710" s="16"/>
      <c r="TM710" s="16"/>
      <c r="TN710" s="16"/>
      <c r="TO710" s="16"/>
      <c r="TP710" s="16"/>
      <c r="TQ710" s="16"/>
      <c r="TR710" s="16"/>
      <c r="TS710" s="16"/>
      <c r="TT710" s="16"/>
      <c r="TU710" s="16"/>
      <c r="TV710" s="16"/>
      <c r="TW710" s="16"/>
      <c r="TX710" s="16"/>
      <c r="TY710" s="16"/>
      <c r="TZ710" s="16"/>
      <c r="UA710" s="16"/>
      <c r="UB710" s="16"/>
      <c r="UC710" s="16"/>
      <c r="UD710" s="16"/>
      <c r="UE710" s="16"/>
      <c r="UF710" s="16"/>
      <c r="UG710" s="16"/>
      <c r="UH710" s="16"/>
      <c r="UI710" s="16"/>
      <c r="UJ710" s="16"/>
      <c r="UK710" s="16"/>
      <c r="UL710" s="16"/>
      <c r="UM710" s="16"/>
      <c r="UN710" s="16"/>
      <c r="UO710" s="16"/>
      <c r="UP710" s="16"/>
      <c r="UQ710" s="16"/>
      <c r="UR710" s="16"/>
      <c r="US710" s="16"/>
      <c r="UT710" s="16"/>
      <c r="UU710" s="16"/>
      <c r="UV710" s="16"/>
      <c r="UW710" s="16"/>
      <c r="UX710" s="16"/>
      <c r="UY710" s="16"/>
      <c r="UZ710" s="16"/>
      <c r="VA710" s="16"/>
      <c r="VB710" s="16"/>
      <c r="VC710" s="16"/>
      <c r="VD710" s="16"/>
      <c r="VE710" s="16"/>
      <c r="VF710" s="16"/>
      <c r="VG710" s="16"/>
      <c r="VH710" s="16"/>
      <c r="VI710" s="16"/>
      <c r="VJ710" s="16"/>
      <c r="VK710" s="16"/>
      <c r="VL710" s="16"/>
      <c r="VM710" s="16"/>
      <c r="VN710" s="16"/>
      <c r="VO710" s="16"/>
      <c r="VP710" s="16"/>
      <c r="VQ710" s="16"/>
      <c r="VR710" s="16"/>
      <c r="VS710" s="16"/>
      <c r="VT710" s="16"/>
      <c r="VU710" s="16"/>
      <c r="VV710" s="16"/>
      <c r="VW710" s="16"/>
      <c r="VX710" s="16"/>
      <c r="VY710" s="16"/>
      <c r="VZ710" s="16"/>
      <c r="WA710" s="16"/>
      <c r="WB710" s="16"/>
      <c r="WC710" s="16"/>
      <c r="WD710" s="16"/>
      <c r="WE710" s="16"/>
      <c r="WF710" s="16"/>
      <c r="WG710" s="16"/>
      <c r="WH710" s="16"/>
      <c r="WI710" s="16"/>
      <c r="WJ710" s="16"/>
      <c r="WK710" s="16"/>
      <c r="WL710" s="16"/>
      <c r="WM710" s="16"/>
      <c r="WN710" s="16"/>
      <c r="WO710" s="16"/>
      <c r="WP710" s="16"/>
      <c r="WQ710" s="16"/>
      <c r="WR710" s="16"/>
      <c r="WS710" s="16"/>
      <c r="WT710" s="16"/>
      <c r="WU710" s="16"/>
      <c r="WV710" s="16"/>
      <c r="WW710" s="16"/>
      <c r="WX710" s="16"/>
      <c r="WY710" s="16"/>
      <c r="WZ710" s="16"/>
      <c r="XA710" s="16"/>
      <c r="XB710" s="16"/>
      <c r="XC710" s="16"/>
      <c r="XD710" s="16"/>
      <c r="XE710" s="16"/>
      <c r="XF710" s="16"/>
      <c r="XG710" s="16"/>
      <c r="XH710" s="16"/>
      <c r="XI710" s="16"/>
      <c r="XJ710" s="16"/>
      <c r="XK710" s="16"/>
      <c r="XL710" s="16"/>
      <c r="XM710" s="16"/>
      <c r="XN710" s="16"/>
      <c r="XO710" s="16"/>
      <c r="XP710" s="16"/>
      <c r="XQ710" s="16"/>
      <c r="XR710" s="16"/>
      <c r="XS710" s="16"/>
      <c r="XT710" s="16"/>
      <c r="XU710" s="16"/>
      <c r="XV710" s="16"/>
      <c r="XW710" s="16"/>
      <c r="XX710" s="16"/>
      <c r="XY710" s="16"/>
      <c r="XZ710" s="16"/>
      <c r="YA710" s="16"/>
      <c r="YB710" s="16"/>
      <c r="YC710" s="16"/>
      <c r="YD710" s="16"/>
      <c r="YE710" s="16"/>
      <c r="YF710" s="16"/>
      <c r="YG710" s="16"/>
      <c r="YH710" s="16"/>
      <c r="YI710" s="16"/>
      <c r="YJ710" s="16"/>
      <c r="YK710" s="16"/>
      <c r="YL710" s="16"/>
      <c r="YM710" s="16"/>
      <c r="YN710" s="16"/>
      <c r="YO710" s="16"/>
      <c r="YP710" s="16"/>
      <c r="YQ710" s="16"/>
      <c r="YR710" s="16"/>
      <c r="YS710" s="16"/>
      <c r="YT710" s="16"/>
      <c r="YU710" s="16"/>
      <c r="YV710" s="16"/>
      <c r="YW710" s="16"/>
      <c r="YX710" s="16"/>
      <c r="YY710" s="16"/>
      <c r="YZ710" s="16"/>
      <c r="ZA710" s="16"/>
      <c r="ZB710" s="16"/>
      <c r="ZC710" s="16"/>
      <c r="ZD710" s="16"/>
      <c r="ZE710" s="16"/>
      <c r="ZF710" s="16"/>
      <c r="ZG710" s="16"/>
      <c r="ZH710" s="16"/>
      <c r="ZI710" s="16"/>
      <c r="ZJ710" s="16"/>
      <c r="ZK710" s="16"/>
      <c r="ZL710" s="16"/>
      <c r="ZM710" s="16"/>
      <c r="ZN710" s="16"/>
      <c r="ZO710" s="16"/>
      <c r="ZP710" s="16"/>
      <c r="ZQ710" s="16"/>
      <c r="ZR710" s="16"/>
      <c r="ZS710" s="16"/>
      <c r="ZT710" s="16"/>
      <c r="ZU710" s="16"/>
      <c r="ZV710" s="16"/>
      <c r="ZW710" s="16"/>
      <c r="ZX710" s="16"/>
      <c r="ZY710" s="16"/>
      <c r="ZZ710" s="16"/>
      <c r="AAA710" s="16"/>
      <c r="AAB710" s="16"/>
      <c r="AAC710" s="16"/>
      <c r="AAD710" s="16"/>
      <c r="AAE710" s="16"/>
      <c r="AAF710" s="16"/>
      <c r="AAG710" s="16"/>
      <c r="AAH710" s="16"/>
      <c r="AAI710" s="16"/>
      <c r="AAJ710" s="16"/>
      <c r="AAK710" s="16"/>
      <c r="AAL710" s="16"/>
      <c r="AAM710" s="16"/>
      <c r="AAN710" s="16"/>
      <c r="AAO710" s="16"/>
      <c r="AAP710" s="16"/>
      <c r="AAQ710" s="16"/>
      <c r="AAR710" s="16"/>
      <c r="AAS710" s="16"/>
      <c r="AAT710" s="16"/>
      <c r="AAU710" s="16"/>
      <c r="AAV710" s="16"/>
      <c r="AAW710" s="16"/>
      <c r="AAX710" s="16"/>
      <c r="AAY710" s="16"/>
      <c r="AAZ710" s="16"/>
      <c r="ABA710" s="16"/>
      <c r="ABB710" s="16"/>
      <c r="ABC710" s="16"/>
      <c r="ABD710" s="16"/>
      <c r="ABE710" s="16"/>
      <c r="ABF710" s="16"/>
      <c r="ABG710" s="16"/>
      <c r="ABH710" s="16"/>
    </row>
    <row r="711" spans="1:736" s="290" customFormat="1" ht="45.75" customHeight="1">
      <c r="A711" s="589">
        <f>1+A710</f>
        <v>709</v>
      </c>
      <c r="B711" s="403" t="s">
        <v>7096</v>
      </c>
      <c r="C711" s="156" t="s">
        <v>7097</v>
      </c>
      <c r="D711" s="156" t="s">
        <v>6692</v>
      </c>
      <c r="E711" s="156">
        <v>45534</v>
      </c>
      <c r="F711" s="156">
        <v>45537</v>
      </c>
      <c r="G711" s="156">
        <v>45655</v>
      </c>
      <c r="H711" s="156" t="s">
        <v>416</v>
      </c>
      <c r="I711" s="156" t="s">
        <v>5874</v>
      </c>
      <c r="J711" s="301" t="s">
        <v>7098</v>
      </c>
      <c r="K711" s="251">
        <v>11202918</v>
      </c>
      <c r="L711" s="156">
        <v>3</v>
      </c>
      <c r="M711" s="156" t="s">
        <v>844</v>
      </c>
      <c r="N711" s="156" t="s">
        <v>98</v>
      </c>
      <c r="O711" s="156" t="s">
        <v>427</v>
      </c>
      <c r="P711" s="156" t="s">
        <v>7099</v>
      </c>
      <c r="Q711" s="156" t="s">
        <v>7100</v>
      </c>
      <c r="R711" s="143">
        <f>+G711-F711</f>
        <v>118</v>
      </c>
      <c r="S711" s="134" t="s">
        <v>7101</v>
      </c>
      <c r="T711" s="253">
        <v>22230000</v>
      </c>
      <c r="U711" s="156" t="s">
        <v>7102</v>
      </c>
      <c r="V711" s="253">
        <f>+T711</f>
        <v>22230000</v>
      </c>
      <c r="W711" s="156">
        <v>45537</v>
      </c>
      <c r="X711" s="156" t="s">
        <v>1040</v>
      </c>
      <c r="Y711" s="317">
        <f>+Z711+AA711+AB711</f>
        <v>22230000</v>
      </c>
      <c r="Z711" s="156">
        <v>0</v>
      </c>
      <c r="AA711" s="156">
        <v>0</v>
      </c>
      <c r="AB711" s="156">
        <f>+AC711+AD711+AE711+AF711+AG711+AH711+AI711+AJ711</f>
        <v>22230000</v>
      </c>
      <c r="AC711" s="156">
        <v>0</v>
      </c>
      <c r="AD711" s="156">
        <v>0</v>
      </c>
      <c r="AE711" s="156">
        <v>22230000</v>
      </c>
      <c r="AF711" s="156">
        <v>0</v>
      </c>
      <c r="AG711" s="156">
        <v>0</v>
      </c>
      <c r="AH711" s="156">
        <v>0</v>
      </c>
      <c r="AI711" s="156">
        <v>0</v>
      </c>
      <c r="AJ711" s="156">
        <v>0</v>
      </c>
      <c r="AK711" s="156" t="s">
        <v>104</v>
      </c>
      <c r="AL711" s="103" t="s">
        <v>7103</v>
      </c>
      <c r="AM711" s="156" t="s">
        <v>200</v>
      </c>
      <c r="AN711" s="156">
        <v>11411633</v>
      </c>
      <c r="AO711" s="156" t="s">
        <v>114</v>
      </c>
      <c r="AP711" s="156" t="s">
        <v>114</v>
      </c>
      <c r="AQ711" s="156" t="s">
        <v>114</v>
      </c>
      <c r="AR711" s="156" t="s">
        <v>114</v>
      </c>
      <c r="AS711" s="156" t="s">
        <v>109</v>
      </c>
      <c r="AT711" s="156" t="s">
        <v>109</v>
      </c>
      <c r="AU711" s="156" t="s">
        <v>392</v>
      </c>
      <c r="AV711" s="156"/>
      <c r="AW711" s="156"/>
      <c r="AX711" s="156" t="s">
        <v>109</v>
      </c>
      <c r="AY711" s="156" t="s">
        <v>108</v>
      </c>
      <c r="AZ711" s="156"/>
      <c r="BA711" s="156"/>
      <c r="BB711" s="156"/>
      <c r="BC711" s="156"/>
      <c r="BD711" s="156"/>
      <c r="BE711" s="156"/>
      <c r="BF711" s="156"/>
      <c r="BG711" s="156"/>
      <c r="BH711" s="153">
        <f>T711+BB711</f>
        <v>22230000</v>
      </c>
      <c r="BI711" s="349" t="s">
        <v>113</v>
      </c>
      <c r="BJ711" s="240"/>
      <c r="BK711" s="240" t="s">
        <v>114</v>
      </c>
      <c r="BL711" s="240"/>
      <c r="BM711" s="437"/>
      <c r="BN711" s="156" t="s">
        <v>115</v>
      </c>
      <c r="BO711" s="156">
        <v>44</v>
      </c>
      <c r="BP711" s="156">
        <v>29278</v>
      </c>
      <c r="BQ711" s="156" t="s">
        <v>109</v>
      </c>
      <c r="BR711" s="156" t="s">
        <v>114</v>
      </c>
      <c r="BS711" s="156" t="s">
        <v>114</v>
      </c>
      <c r="BT711" s="156" t="s">
        <v>114</v>
      </c>
      <c r="BU711" s="156" t="s">
        <v>1811</v>
      </c>
      <c r="BV711" s="156">
        <v>3124748764</v>
      </c>
      <c r="BW711" s="156" t="s">
        <v>1812</v>
      </c>
      <c r="BX711" s="156" t="s">
        <v>881</v>
      </c>
      <c r="BY711" s="156" t="s">
        <v>119</v>
      </c>
      <c r="BZ711" s="156">
        <v>30021410604</v>
      </c>
      <c r="CA711" s="157" t="s">
        <v>109</v>
      </c>
      <c r="CB711" s="157" t="s">
        <v>109</v>
      </c>
      <c r="CC711" s="157" t="s">
        <v>109</v>
      </c>
      <c r="CD711" s="152" t="s">
        <v>109</v>
      </c>
      <c r="CE711" s="156"/>
      <c r="CF711" s="156"/>
      <c r="CG711" s="156"/>
      <c r="CH711" s="156"/>
      <c r="CI711" s="156"/>
      <c r="CJ711" s="156"/>
      <c r="CK711" s="156"/>
      <c r="CL711" s="156"/>
      <c r="CM711" s="157" t="s">
        <v>109</v>
      </c>
      <c r="CN711" s="156"/>
      <c r="CO711" s="297"/>
      <c r="CP711" s="297"/>
      <c r="CQ711" s="297"/>
      <c r="CR711" s="297"/>
      <c r="CS711" s="50"/>
      <c r="CT711" s="50"/>
      <c r="CU711" s="50"/>
      <c r="CV711" s="50"/>
      <c r="CW711" s="50"/>
      <c r="CX711" s="50"/>
      <c r="CY711" s="50"/>
      <c r="CZ711" s="50"/>
      <c r="DA711" s="50"/>
      <c r="DB711" s="50"/>
      <c r="DC711" s="50"/>
      <c r="DD711" s="50"/>
      <c r="DE711" s="50"/>
      <c r="DF711" s="50"/>
      <c r="DG711" s="50"/>
      <c r="DH711" s="50"/>
      <c r="DI711" s="50"/>
      <c r="DJ711" s="50"/>
      <c r="DK711" s="50"/>
      <c r="DL711" s="50"/>
      <c r="DM711" s="50"/>
      <c r="DN711" s="50"/>
      <c r="DO711" s="50"/>
      <c r="DP711" s="50"/>
      <c r="DQ711" s="50"/>
      <c r="DR711" s="50"/>
      <c r="DS711" s="50"/>
      <c r="DT711" s="50"/>
      <c r="DU711" s="50"/>
      <c r="DV711" s="50"/>
      <c r="DW711" s="50"/>
      <c r="DX711" s="50"/>
      <c r="DY711" s="50"/>
      <c r="DZ711" s="50"/>
      <c r="EA711" s="50"/>
      <c r="EB711" s="50"/>
      <c r="EC711" s="50"/>
      <c r="ED711" s="50"/>
      <c r="EE711" s="50"/>
      <c r="EF711" s="50"/>
      <c r="EG711" s="50"/>
      <c r="EH711" s="50"/>
      <c r="EI711" s="50"/>
      <c r="EJ711" s="50"/>
      <c r="EK711" s="50"/>
      <c r="EL711" s="50"/>
      <c r="EM711" s="50"/>
      <c r="EN711" s="50"/>
      <c r="EO711" s="50"/>
      <c r="EP711" s="50"/>
      <c r="EQ711" s="50"/>
      <c r="ER711" s="50"/>
      <c r="ES711" s="50"/>
      <c r="ET711" s="50"/>
      <c r="EU711" s="50"/>
      <c r="EV711" s="50"/>
      <c r="EW711" s="50"/>
      <c r="EX711" s="50"/>
      <c r="EY711" s="50"/>
      <c r="EZ711" s="50"/>
      <c r="FA711" s="50"/>
      <c r="FB711" s="50"/>
      <c r="FC711" s="50"/>
      <c r="FD711" s="50"/>
      <c r="FE711" s="50"/>
      <c r="FF711" s="50"/>
      <c r="FG711" s="50"/>
      <c r="FH711" s="50"/>
      <c r="FI711" s="50"/>
      <c r="FJ711" s="50"/>
      <c r="FK711" s="50"/>
      <c r="FL711" s="50"/>
      <c r="FM711" s="50"/>
      <c r="FN711" s="50"/>
      <c r="FO711" s="50"/>
      <c r="FP711" s="50"/>
      <c r="FQ711" s="50"/>
      <c r="FR711" s="50"/>
      <c r="FS711" s="50"/>
      <c r="FT711" s="50"/>
      <c r="FU711" s="50"/>
      <c r="FV711" s="50"/>
      <c r="FW711" s="50"/>
      <c r="FX711" s="50"/>
      <c r="FY711" s="50"/>
      <c r="FZ711" s="50"/>
      <c r="GA711" s="50"/>
      <c r="GB711" s="50"/>
      <c r="GC711" s="50"/>
      <c r="GD711" s="50"/>
      <c r="GE711" s="50"/>
      <c r="GF711" s="50"/>
      <c r="GG711" s="50"/>
      <c r="GH711" s="50"/>
      <c r="GI711" s="50"/>
      <c r="GJ711" s="50"/>
      <c r="GK711" s="50"/>
      <c r="GL711" s="50"/>
      <c r="GM711" s="50"/>
      <c r="GN711" s="50"/>
      <c r="GO711" s="50"/>
      <c r="GP711" s="50"/>
      <c r="GQ711" s="50"/>
      <c r="GR711" s="50"/>
      <c r="GS711" s="50"/>
      <c r="GT711" s="50"/>
      <c r="GU711" s="50"/>
      <c r="GV711" s="16"/>
      <c r="GW711" s="16"/>
      <c r="GX711" s="16"/>
      <c r="GY711" s="16"/>
      <c r="GZ711" s="16"/>
      <c r="HA711" s="16"/>
      <c r="HB711" s="16"/>
      <c r="HC711" s="16"/>
      <c r="HD711" s="16"/>
      <c r="HE711" s="16"/>
      <c r="HF711" s="16"/>
      <c r="HG711" s="16"/>
      <c r="HH711" s="16"/>
      <c r="HI711" s="16"/>
      <c r="HJ711" s="16"/>
      <c r="HK711" s="16"/>
      <c r="HL711" s="16"/>
      <c r="HM711" s="16"/>
      <c r="HN711" s="16"/>
      <c r="HO711" s="16"/>
      <c r="HP711" s="16"/>
      <c r="HQ711" s="16"/>
      <c r="HR711" s="16"/>
      <c r="HS711" s="16"/>
      <c r="HT711" s="16"/>
      <c r="HU711" s="16"/>
      <c r="HV711" s="16"/>
      <c r="HW711" s="16"/>
      <c r="HX711" s="16"/>
      <c r="HY711" s="16"/>
      <c r="HZ711" s="16"/>
      <c r="IA711" s="16"/>
      <c r="IB711" s="16"/>
      <c r="IC711" s="16"/>
      <c r="ID711" s="16"/>
      <c r="IE711" s="16"/>
      <c r="IF711" s="16"/>
      <c r="IG711" s="16"/>
      <c r="IH711" s="16"/>
      <c r="II711" s="16"/>
      <c r="IJ711" s="16"/>
      <c r="IK711" s="16"/>
      <c r="IL711" s="16"/>
      <c r="IM711" s="16"/>
      <c r="IN711" s="16"/>
      <c r="IO711" s="16"/>
      <c r="IP711" s="16"/>
      <c r="IQ711" s="16"/>
      <c r="IR711" s="16"/>
      <c r="IS711" s="16"/>
      <c r="IT711" s="16"/>
      <c r="IU711" s="16"/>
      <c r="IV711" s="16"/>
      <c r="IW711" s="16"/>
      <c r="IX711" s="16"/>
      <c r="IY711" s="16"/>
      <c r="IZ711" s="16"/>
      <c r="JA711" s="16"/>
      <c r="JB711" s="16"/>
      <c r="JC711" s="16"/>
      <c r="JD711" s="16"/>
      <c r="JE711" s="16"/>
      <c r="JF711" s="16"/>
      <c r="JG711" s="16"/>
      <c r="JH711" s="16"/>
      <c r="JI711" s="16"/>
      <c r="JJ711" s="16"/>
      <c r="JK711" s="16"/>
      <c r="JL711" s="16"/>
      <c r="JM711" s="16"/>
      <c r="JN711" s="16"/>
      <c r="JO711" s="16"/>
      <c r="JP711" s="16"/>
      <c r="JQ711" s="16"/>
      <c r="JR711" s="16"/>
      <c r="JS711" s="16"/>
      <c r="JT711" s="16"/>
      <c r="JU711" s="16"/>
      <c r="JV711" s="16"/>
      <c r="JW711" s="16"/>
      <c r="JX711" s="16"/>
      <c r="JY711" s="16"/>
      <c r="JZ711" s="16"/>
      <c r="KA711" s="16"/>
      <c r="KB711" s="16"/>
      <c r="KC711" s="16"/>
      <c r="KD711" s="16"/>
      <c r="KE711" s="16"/>
      <c r="KF711" s="16"/>
      <c r="KG711" s="16"/>
      <c r="KH711" s="16"/>
      <c r="KI711" s="16"/>
      <c r="KJ711" s="16"/>
      <c r="KK711" s="16"/>
      <c r="KL711" s="16"/>
      <c r="KM711" s="16"/>
      <c r="KN711" s="16"/>
      <c r="KO711" s="16"/>
      <c r="KP711" s="16"/>
      <c r="KQ711" s="16"/>
      <c r="KR711" s="16"/>
      <c r="KS711" s="16"/>
      <c r="KT711" s="16"/>
      <c r="KU711" s="16"/>
      <c r="KV711" s="16"/>
      <c r="KW711" s="16"/>
      <c r="KX711" s="16"/>
      <c r="KY711" s="16"/>
      <c r="KZ711" s="16"/>
      <c r="LA711" s="16"/>
      <c r="LB711" s="16"/>
      <c r="LC711" s="16"/>
      <c r="LD711" s="16"/>
      <c r="LE711" s="16"/>
      <c r="LF711" s="16"/>
      <c r="LG711" s="16"/>
      <c r="LH711" s="16"/>
      <c r="LI711" s="16"/>
      <c r="LJ711" s="16"/>
      <c r="LK711" s="16"/>
      <c r="LL711" s="16"/>
      <c r="LM711" s="16"/>
      <c r="LN711" s="16"/>
      <c r="LO711" s="16"/>
      <c r="LP711" s="16"/>
      <c r="LQ711" s="16"/>
      <c r="LR711" s="16"/>
      <c r="LS711" s="16"/>
      <c r="LT711" s="16"/>
      <c r="LU711" s="16"/>
      <c r="LV711" s="16"/>
      <c r="LW711" s="16"/>
      <c r="LX711" s="16"/>
      <c r="LY711" s="16"/>
      <c r="LZ711" s="16"/>
      <c r="MA711" s="16"/>
      <c r="MB711" s="16"/>
      <c r="MC711" s="16"/>
      <c r="MD711" s="16"/>
      <c r="ME711" s="16"/>
      <c r="MF711" s="16"/>
      <c r="MG711" s="16"/>
      <c r="MH711" s="16"/>
      <c r="MI711" s="16"/>
      <c r="MJ711" s="16"/>
      <c r="MK711" s="16"/>
      <c r="ML711" s="16"/>
      <c r="MM711" s="16"/>
      <c r="MN711" s="16"/>
      <c r="MO711" s="16"/>
      <c r="MP711" s="16"/>
      <c r="MQ711" s="16"/>
      <c r="MR711" s="16"/>
      <c r="MS711" s="16"/>
      <c r="MT711" s="16"/>
      <c r="MU711" s="16"/>
      <c r="MV711" s="16"/>
      <c r="MW711" s="16"/>
      <c r="MX711" s="16"/>
      <c r="MY711" s="16"/>
      <c r="MZ711" s="16"/>
      <c r="NA711" s="16"/>
      <c r="NB711" s="16"/>
      <c r="NC711" s="16"/>
      <c r="ND711" s="16"/>
      <c r="NE711" s="16"/>
      <c r="NF711" s="16"/>
      <c r="NG711" s="16"/>
      <c r="NH711" s="16"/>
      <c r="NI711" s="16"/>
      <c r="NJ711" s="16"/>
      <c r="NK711" s="16"/>
      <c r="NL711" s="16"/>
      <c r="NM711" s="16"/>
      <c r="NN711" s="16"/>
      <c r="NO711" s="16"/>
      <c r="NP711" s="16"/>
      <c r="NQ711" s="16"/>
      <c r="NR711" s="16"/>
      <c r="NS711" s="16"/>
      <c r="NT711" s="16"/>
      <c r="NU711" s="16"/>
      <c r="NV711" s="16"/>
      <c r="NW711" s="16"/>
      <c r="NX711" s="16"/>
      <c r="NY711" s="16"/>
      <c r="NZ711" s="16"/>
      <c r="OA711" s="16"/>
      <c r="OB711" s="16"/>
      <c r="OC711" s="16"/>
      <c r="OD711" s="16"/>
      <c r="OE711" s="16"/>
      <c r="OF711" s="16"/>
      <c r="OG711" s="16"/>
      <c r="OH711" s="16"/>
      <c r="OI711" s="16"/>
      <c r="OJ711" s="16"/>
      <c r="OK711" s="16"/>
      <c r="OL711" s="16"/>
      <c r="OM711" s="16"/>
      <c r="ON711" s="16"/>
      <c r="OO711" s="16"/>
      <c r="OP711" s="16"/>
      <c r="OQ711" s="16"/>
      <c r="OR711" s="16"/>
      <c r="OS711" s="16"/>
      <c r="OT711" s="16"/>
      <c r="OU711" s="16"/>
      <c r="OV711" s="16"/>
      <c r="OW711" s="16"/>
      <c r="OX711" s="16"/>
      <c r="OY711" s="16"/>
      <c r="OZ711" s="16"/>
      <c r="PA711" s="16"/>
      <c r="PB711" s="16"/>
      <c r="PC711" s="16"/>
      <c r="PD711" s="16"/>
      <c r="PE711" s="16"/>
      <c r="PF711" s="16"/>
      <c r="PG711" s="16"/>
      <c r="PH711" s="16"/>
      <c r="PI711" s="16"/>
      <c r="PJ711" s="16"/>
      <c r="PK711" s="16"/>
      <c r="PL711" s="16"/>
      <c r="PM711" s="16"/>
      <c r="PN711" s="16"/>
      <c r="PO711" s="16"/>
      <c r="PP711" s="16"/>
      <c r="PQ711" s="16"/>
      <c r="PR711" s="16"/>
      <c r="PS711" s="16"/>
      <c r="PT711" s="16"/>
      <c r="PU711" s="16"/>
      <c r="PV711" s="16"/>
      <c r="PW711" s="16"/>
      <c r="PX711" s="16"/>
      <c r="PY711" s="16"/>
      <c r="PZ711" s="16"/>
      <c r="QA711" s="16"/>
      <c r="QB711" s="16"/>
      <c r="QC711" s="16"/>
      <c r="QD711" s="16"/>
      <c r="QE711" s="16"/>
      <c r="QF711" s="16"/>
      <c r="QG711" s="16"/>
      <c r="QH711" s="16"/>
      <c r="QI711" s="16"/>
      <c r="QJ711" s="16"/>
      <c r="QK711" s="16"/>
      <c r="QL711" s="16"/>
      <c r="QM711" s="16"/>
      <c r="QN711" s="16"/>
      <c r="QO711" s="16"/>
      <c r="QP711" s="16"/>
      <c r="QQ711" s="16"/>
      <c r="QR711" s="16"/>
      <c r="QS711" s="16"/>
      <c r="QT711" s="16"/>
      <c r="QU711" s="16"/>
      <c r="QV711" s="16"/>
      <c r="QW711" s="16"/>
      <c r="QX711" s="16"/>
      <c r="QY711" s="16"/>
      <c r="QZ711" s="16"/>
      <c r="RA711" s="16"/>
      <c r="RB711" s="16"/>
      <c r="RC711" s="16"/>
      <c r="RD711" s="16"/>
      <c r="RE711" s="16"/>
      <c r="RF711" s="16"/>
      <c r="RG711" s="16"/>
      <c r="RH711" s="16"/>
      <c r="RI711" s="16"/>
      <c r="RJ711" s="16"/>
      <c r="RK711" s="16"/>
      <c r="RL711" s="16"/>
      <c r="RM711" s="16"/>
      <c r="RN711" s="16"/>
      <c r="RO711" s="16"/>
      <c r="RP711" s="16"/>
      <c r="RQ711" s="16"/>
      <c r="RR711" s="16"/>
      <c r="RS711" s="16"/>
      <c r="RT711" s="16"/>
      <c r="RU711" s="16"/>
      <c r="RV711" s="16"/>
      <c r="RW711" s="16"/>
      <c r="RX711" s="16"/>
      <c r="RY711" s="16"/>
      <c r="RZ711" s="16"/>
      <c r="SA711" s="16"/>
      <c r="SB711" s="16"/>
      <c r="SC711" s="16"/>
      <c r="SD711" s="16"/>
      <c r="SE711" s="16"/>
      <c r="SF711" s="16"/>
      <c r="SG711" s="16"/>
      <c r="SH711" s="16"/>
      <c r="SI711" s="16"/>
      <c r="SJ711" s="16"/>
      <c r="SK711" s="16"/>
      <c r="SL711" s="16"/>
      <c r="SM711" s="16"/>
      <c r="SN711" s="16"/>
      <c r="SO711" s="16"/>
      <c r="SP711" s="16"/>
      <c r="SQ711" s="16"/>
      <c r="SR711" s="16"/>
      <c r="SS711" s="16"/>
      <c r="ST711" s="16"/>
      <c r="SU711" s="16"/>
      <c r="SV711" s="16"/>
      <c r="SW711" s="16"/>
      <c r="SX711" s="16"/>
      <c r="SY711" s="16"/>
      <c r="SZ711" s="16"/>
      <c r="TA711" s="16"/>
      <c r="TB711" s="16"/>
      <c r="TC711" s="16"/>
      <c r="TD711" s="16"/>
      <c r="TE711" s="16"/>
      <c r="TF711" s="16"/>
      <c r="TG711" s="16"/>
      <c r="TH711" s="16"/>
      <c r="TI711" s="16"/>
      <c r="TJ711" s="16"/>
      <c r="TK711" s="16"/>
      <c r="TL711" s="16"/>
      <c r="TM711" s="16"/>
      <c r="TN711" s="16"/>
      <c r="TO711" s="16"/>
      <c r="TP711" s="16"/>
      <c r="TQ711" s="16"/>
      <c r="TR711" s="16"/>
      <c r="TS711" s="16"/>
      <c r="TT711" s="16"/>
      <c r="TU711" s="16"/>
      <c r="TV711" s="16"/>
      <c r="TW711" s="16"/>
      <c r="TX711" s="16"/>
      <c r="TY711" s="16"/>
      <c r="TZ711" s="16"/>
      <c r="UA711" s="16"/>
      <c r="UB711" s="16"/>
      <c r="UC711" s="16"/>
      <c r="UD711" s="16"/>
      <c r="UE711" s="16"/>
      <c r="UF711" s="16"/>
      <c r="UG711" s="16"/>
      <c r="UH711" s="16"/>
      <c r="UI711" s="16"/>
      <c r="UJ711" s="16"/>
      <c r="UK711" s="16"/>
      <c r="UL711" s="16"/>
      <c r="UM711" s="16"/>
      <c r="UN711" s="16"/>
      <c r="UO711" s="16"/>
      <c r="UP711" s="16"/>
      <c r="UQ711" s="16"/>
      <c r="UR711" s="16"/>
      <c r="US711" s="16"/>
      <c r="UT711" s="16"/>
      <c r="UU711" s="16"/>
      <c r="UV711" s="16"/>
      <c r="UW711" s="16"/>
      <c r="UX711" s="16"/>
      <c r="UY711" s="16"/>
      <c r="UZ711" s="16"/>
      <c r="VA711" s="16"/>
      <c r="VB711" s="16"/>
      <c r="VC711" s="16"/>
      <c r="VD711" s="16"/>
      <c r="VE711" s="16"/>
      <c r="VF711" s="16"/>
      <c r="VG711" s="16"/>
      <c r="VH711" s="16"/>
      <c r="VI711" s="16"/>
      <c r="VJ711" s="16"/>
      <c r="VK711" s="16"/>
      <c r="VL711" s="16"/>
      <c r="VM711" s="16"/>
      <c r="VN711" s="16"/>
      <c r="VO711" s="16"/>
      <c r="VP711" s="16"/>
      <c r="VQ711" s="16"/>
      <c r="VR711" s="16"/>
      <c r="VS711" s="16"/>
      <c r="VT711" s="16"/>
      <c r="VU711" s="16"/>
      <c r="VV711" s="16"/>
      <c r="VW711" s="16"/>
      <c r="VX711" s="16"/>
      <c r="VY711" s="16"/>
      <c r="VZ711" s="16"/>
      <c r="WA711" s="16"/>
      <c r="WB711" s="16"/>
      <c r="WC711" s="16"/>
      <c r="WD711" s="16"/>
      <c r="WE711" s="16"/>
      <c r="WF711" s="16"/>
      <c r="WG711" s="16"/>
      <c r="WH711" s="16"/>
      <c r="WI711" s="16"/>
      <c r="WJ711" s="16"/>
      <c r="WK711" s="16"/>
      <c r="WL711" s="16"/>
      <c r="WM711" s="16"/>
      <c r="WN711" s="16"/>
      <c r="WO711" s="16"/>
      <c r="WP711" s="16"/>
      <c r="WQ711" s="16"/>
      <c r="WR711" s="16"/>
      <c r="WS711" s="16"/>
      <c r="WT711" s="16"/>
      <c r="WU711" s="16"/>
      <c r="WV711" s="16"/>
      <c r="WW711" s="16"/>
      <c r="WX711" s="16"/>
      <c r="WY711" s="16"/>
      <c r="WZ711" s="16"/>
      <c r="XA711" s="16"/>
      <c r="XB711" s="16"/>
      <c r="XC711" s="16"/>
      <c r="XD711" s="16"/>
      <c r="XE711" s="16"/>
      <c r="XF711" s="16"/>
      <c r="XG711" s="16"/>
      <c r="XH711" s="16"/>
      <c r="XI711" s="16"/>
      <c r="XJ711" s="16"/>
      <c r="XK711" s="16"/>
      <c r="XL711" s="16"/>
      <c r="XM711" s="16"/>
      <c r="XN711" s="16"/>
      <c r="XO711" s="16"/>
      <c r="XP711" s="16"/>
      <c r="XQ711" s="16"/>
      <c r="XR711" s="16"/>
      <c r="XS711" s="16"/>
      <c r="XT711" s="16"/>
      <c r="XU711" s="16"/>
      <c r="XV711" s="16"/>
      <c r="XW711" s="16"/>
      <c r="XX711" s="16"/>
      <c r="XY711" s="16"/>
      <c r="XZ711" s="16"/>
      <c r="YA711" s="16"/>
      <c r="YB711" s="16"/>
      <c r="YC711" s="16"/>
      <c r="YD711" s="16"/>
      <c r="YE711" s="16"/>
      <c r="YF711" s="16"/>
      <c r="YG711" s="16"/>
      <c r="YH711" s="16"/>
      <c r="YI711" s="16"/>
      <c r="YJ711" s="16"/>
      <c r="YK711" s="16"/>
      <c r="YL711" s="16"/>
      <c r="YM711" s="16"/>
      <c r="YN711" s="16"/>
      <c r="YO711" s="16"/>
      <c r="YP711" s="16"/>
      <c r="YQ711" s="16"/>
      <c r="YR711" s="16"/>
      <c r="YS711" s="16"/>
      <c r="YT711" s="16"/>
      <c r="YU711" s="16"/>
      <c r="YV711" s="16"/>
      <c r="YW711" s="16"/>
      <c r="YX711" s="16"/>
      <c r="YY711" s="16"/>
      <c r="YZ711" s="16"/>
      <c r="ZA711" s="16"/>
      <c r="ZB711" s="16"/>
      <c r="ZC711" s="16"/>
      <c r="ZD711" s="16"/>
      <c r="ZE711" s="16"/>
      <c r="ZF711" s="16"/>
      <c r="ZG711" s="16"/>
      <c r="ZH711" s="16"/>
      <c r="ZI711" s="16"/>
      <c r="ZJ711" s="16"/>
      <c r="ZK711" s="16"/>
      <c r="ZL711" s="16"/>
      <c r="ZM711" s="16"/>
      <c r="ZN711" s="16"/>
      <c r="ZO711" s="16"/>
      <c r="ZP711" s="16"/>
      <c r="ZQ711" s="16"/>
      <c r="ZR711" s="16"/>
      <c r="ZS711" s="16"/>
      <c r="ZT711" s="16"/>
      <c r="ZU711" s="16"/>
      <c r="ZV711" s="16"/>
      <c r="ZW711" s="16"/>
      <c r="ZX711" s="16"/>
      <c r="ZY711" s="16"/>
      <c r="ZZ711" s="16"/>
      <c r="AAA711" s="16"/>
      <c r="AAB711" s="16"/>
      <c r="AAC711" s="16"/>
      <c r="AAD711" s="16"/>
      <c r="AAE711" s="16"/>
      <c r="AAF711" s="16"/>
      <c r="AAG711" s="16"/>
      <c r="AAH711" s="16"/>
      <c r="AAI711" s="16"/>
      <c r="AAJ711" s="16"/>
      <c r="AAK711" s="16"/>
      <c r="AAL711" s="16"/>
      <c r="AAM711" s="16"/>
      <c r="AAN711" s="16"/>
      <c r="AAO711" s="16"/>
      <c r="AAP711" s="16"/>
      <c r="AAQ711" s="16"/>
      <c r="AAR711" s="16"/>
      <c r="AAS711" s="16"/>
      <c r="AAT711" s="16"/>
      <c r="AAU711" s="16"/>
      <c r="AAV711" s="16"/>
      <c r="AAW711" s="16"/>
      <c r="AAX711" s="16"/>
      <c r="AAY711" s="16"/>
      <c r="AAZ711" s="16"/>
      <c r="ABA711" s="16"/>
      <c r="ABB711" s="16"/>
      <c r="ABC711" s="16"/>
      <c r="ABD711" s="16"/>
      <c r="ABE711" s="16"/>
      <c r="ABF711" s="16"/>
      <c r="ABG711" s="16"/>
      <c r="ABH711" s="16"/>
    </row>
    <row r="712" spans="1:736" s="290" customFormat="1" ht="45.75" customHeight="1">
      <c r="A712" s="589">
        <f>1+A711</f>
        <v>710</v>
      </c>
      <c r="B712" s="403" t="s">
        <v>7104</v>
      </c>
      <c r="C712" s="156" t="s">
        <v>7105</v>
      </c>
      <c r="D712" s="156" t="s">
        <v>6867</v>
      </c>
      <c r="E712" s="156">
        <v>45534</v>
      </c>
      <c r="F712" s="156">
        <v>45538</v>
      </c>
      <c r="G712" s="156">
        <v>45646</v>
      </c>
      <c r="H712" s="156" t="s">
        <v>416</v>
      </c>
      <c r="I712" s="156" t="s">
        <v>180</v>
      </c>
      <c r="J712" s="301" t="s">
        <v>4709</v>
      </c>
      <c r="K712" s="251">
        <v>11201454</v>
      </c>
      <c r="L712" s="156">
        <v>3</v>
      </c>
      <c r="M712" s="156" t="s">
        <v>844</v>
      </c>
      <c r="N712" s="156" t="s">
        <v>98</v>
      </c>
      <c r="O712" s="156" t="s">
        <v>6113</v>
      </c>
      <c r="P712" s="156" t="s">
        <v>7106</v>
      </c>
      <c r="Q712" s="156" t="s">
        <v>6730</v>
      </c>
      <c r="R712" s="143">
        <f>+G712-F712</f>
        <v>108</v>
      </c>
      <c r="S712" s="134" t="s">
        <v>3093</v>
      </c>
      <c r="T712" s="253">
        <v>15400000</v>
      </c>
      <c r="U712" s="156" t="s">
        <v>7107</v>
      </c>
      <c r="V712" s="253">
        <f>+T712</f>
        <v>15400000</v>
      </c>
      <c r="W712" s="156">
        <v>45537</v>
      </c>
      <c r="X712" s="156" t="s">
        <v>1040</v>
      </c>
      <c r="Y712" s="317">
        <f>+Z712+AA712+AB712</f>
        <v>15400000</v>
      </c>
      <c r="Z712" s="156">
        <v>0</v>
      </c>
      <c r="AA712" s="156">
        <v>0</v>
      </c>
      <c r="AB712" s="156">
        <f>+AC712+AD712+AE712+AF712+AG712+AH712+AI712+AJ712</f>
        <v>15400000</v>
      </c>
      <c r="AC712" s="156">
        <v>0</v>
      </c>
      <c r="AD712" s="156">
        <v>0</v>
      </c>
      <c r="AE712" s="156">
        <v>15400000</v>
      </c>
      <c r="AF712" s="156">
        <v>0</v>
      </c>
      <c r="AG712" s="156">
        <v>0</v>
      </c>
      <c r="AH712" s="156">
        <v>0</v>
      </c>
      <c r="AI712" s="156">
        <v>0</v>
      </c>
      <c r="AJ712" s="156">
        <v>0</v>
      </c>
      <c r="AK712" s="156" t="s">
        <v>104</v>
      </c>
      <c r="AL712" s="103" t="s">
        <v>7108</v>
      </c>
      <c r="AM712" s="156" t="s">
        <v>7078</v>
      </c>
      <c r="AN712" s="156">
        <v>2995163</v>
      </c>
      <c r="AO712" s="156" t="s">
        <v>114</v>
      </c>
      <c r="AP712" s="156" t="s">
        <v>114</v>
      </c>
      <c r="AQ712" s="156" t="s">
        <v>114</v>
      </c>
      <c r="AR712" s="156" t="s">
        <v>114</v>
      </c>
      <c r="AS712" s="156" t="s">
        <v>109</v>
      </c>
      <c r="AT712" s="156" t="s">
        <v>109</v>
      </c>
      <c r="AU712" s="156" t="s">
        <v>392</v>
      </c>
      <c r="AV712" s="156"/>
      <c r="AW712" s="156"/>
      <c r="AX712" s="156" t="s">
        <v>109</v>
      </c>
      <c r="AY712" s="156" t="s">
        <v>108</v>
      </c>
      <c r="AZ712" s="156"/>
      <c r="BA712" s="156"/>
      <c r="BB712" s="156"/>
      <c r="BC712" s="156"/>
      <c r="BD712" s="156"/>
      <c r="BE712" s="156"/>
      <c r="BF712" s="156"/>
      <c r="BG712" s="156"/>
      <c r="BH712" s="153">
        <f>T712+BB712</f>
        <v>15400000</v>
      </c>
      <c r="BI712" s="349" t="s">
        <v>113</v>
      </c>
      <c r="BJ712" s="240"/>
      <c r="BK712" s="240" t="s">
        <v>114</v>
      </c>
      <c r="BL712" s="240"/>
      <c r="BM712" s="437"/>
      <c r="BN712" s="156" t="s">
        <v>115</v>
      </c>
      <c r="BO712" s="156">
        <v>46</v>
      </c>
      <c r="BP712" s="156">
        <v>28592</v>
      </c>
      <c r="BQ712" s="156" t="s">
        <v>109</v>
      </c>
      <c r="BR712" s="156" t="s">
        <v>114</v>
      </c>
      <c r="BS712" s="156" t="s">
        <v>114</v>
      </c>
      <c r="BT712" s="156" t="s">
        <v>114</v>
      </c>
      <c r="BU712" s="156" t="s">
        <v>7109</v>
      </c>
      <c r="BV712" s="156">
        <v>3123851104</v>
      </c>
      <c r="BW712" s="156" t="s">
        <v>4717</v>
      </c>
      <c r="BX712" s="156" t="s">
        <v>118</v>
      </c>
      <c r="BY712" s="156" t="s">
        <v>119</v>
      </c>
      <c r="BZ712" s="156">
        <v>33726372972</v>
      </c>
      <c r="CA712" s="157" t="s">
        <v>109</v>
      </c>
      <c r="CB712" s="157" t="s">
        <v>109</v>
      </c>
      <c r="CC712" s="157" t="s">
        <v>109</v>
      </c>
      <c r="CD712" s="152" t="s">
        <v>109</v>
      </c>
      <c r="CE712" s="156"/>
      <c r="CF712" s="156"/>
      <c r="CG712" s="156"/>
      <c r="CH712" s="156"/>
      <c r="CI712" s="156"/>
      <c r="CJ712" s="156"/>
      <c r="CK712" s="156"/>
      <c r="CL712" s="156"/>
      <c r="CM712" s="157" t="s">
        <v>109</v>
      </c>
      <c r="CN712" s="156"/>
      <c r="CO712" s="297"/>
      <c r="CP712" s="297"/>
      <c r="CQ712" s="297"/>
      <c r="CR712" s="297"/>
      <c r="CS712" s="50"/>
      <c r="CT712" s="50"/>
      <c r="CU712" s="50"/>
      <c r="CV712" s="50"/>
      <c r="CW712" s="50"/>
      <c r="CX712" s="50"/>
      <c r="CY712" s="50"/>
      <c r="CZ712" s="50"/>
      <c r="DA712" s="50"/>
      <c r="DB712" s="50"/>
      <c r="DC712" s="50"/>
      <c r="DD712" s="50"/>
      <c r="DE712" s="50"/>
      <c r="DF712" s="50"/>
      <c r="DG712" s="50"/>
      <c r="DH712" s="50"/>
      <c r="DI712" s="50"/>
      <c r="DJ712" s="50"/>
      <c r="DK712" s="50"/>
      <c r="DL712" s="50"/>
      <c r="DM712" s="50"/>
      <c r="DN712" s="50"/>
      <c r="DO712" s="50"/>
      <c r="DP712" s="50"/>
      <c r="DQ712" s="50"/>
      <c r="DR712" s="50"/>
      <c r="DS712" s="50"/>
      <c r="DT712" s="50"/>
      <c r="DU712" s="50"/>
      <c r="DV712" s="50"/>
      <c r="DW712" s="50"/>
      <c r="DX712" s="50"/>
      <c r="DY712" s="50"/>
      <c r="DZ712" s="50"/>
      <c r="EA712" s="50"/>
      <c r="EB712" s="50"/>
      <c r="EC712" s="50"/>
      <c r="ED712" s="50"/>
      <c r="EE712" s="50"/>
      <c r="EF712" s="50"/>
      <c r="EG712" s="50"/>
      <c r="EH712" s="50"/>
      <c r="EI712" s="50"/>
      <c r="EJ712" s="50"/>
      <c r="EK712" s="50"/>
      <c r="EL712" s="50"/>
      <c r="EM712" s="50"/>
      <c r="EN712" s="50"/>
      <c r="EO712" s="50"/>
      <c r="EP712" s="50"/>
      <c r="EQ712" s="50"/>
      <c r="ER712" s="50"/>
      <c r="ES712" s="50"/>
      <c r="ET712" s="50"/>
      <c r="EU712" s="50"/>
      <c r="EV712" s="50"/>
      <c r="EW712" s="50"/>
      <c r="EX712" s="50"/>
      <c r="EY712" s="50"/>
      <c r="EZ712" s="50"/>
      <c r="FA712" s="50"/>
      <c r="FB712" s="50"/>
      <c r="FC712" s="50"/>
      <c r="FD712" s="50"/>
      <c r="FE712" s="50"/>
      <c r="FF712" s="50"/>
      <c r="FG712" s="50"/>
      <c r="FH712" s="50"/>
      <c r="FI712" s="50"/>
      <c r="FJ712" s="50"/>
      <c r="FK712" s="50"/>
      <c r="FL712" s="50"/>
      <c r="FM712" s="50"/>
      <c r="FN712" s="50"/>
      <c r="FO712" s="50"/>
      <c r="FP712" s="50"/>
      <c r="FQ712" s="50"/>
      <c r="FR712" s="50"/>
      <c r="FS712" s="50"/>
      <c r="FT712" s="50"/>
      <c r="FU712" s="50"/>
      <c r="FV712" s="50"/>
      <c r="FW712" s="50"/>
      <c r="FX712" s="50"/>
      <c r="FY712" s="50"/>
      <c r="FZ712" s="50"/>
      <c r="GA712" s="50"/>
      <c r="GB712" s="50"/>
      <c r="GC712" s="50"/>
      <c r="GD712" s="50"/>
      <c r="GE712" s="50"/>
      <c r="GF712" s="50"/>
      <c r="GG712" s="50"/>
      <c r="GH712" s="50"/>
      <c r="GI712" s="50"/>
      <c r="GJ712" s="50"/>
      <c r="GK712" s="50"/>
      <c r="GL712" s="50"/>
      <c r="GM712" s="50"/>
      <c r="GN712" s="50"/>
      <c r="GO712" s="50"/>
      <c r="GP712" s="50"/>
      <c r="GQ712" s="50"/>
      <c r="GR712" s="50"/>
      <c r="GS712" s="50"/>
      <c r="GT712" s="50"/>
      <c r="GU712" s="50"/>
      <c r="GV712" s="16"/>
      <c r="GW712" s="16"/>
      <c r="GX712" s="16"/>
      <c r="GY712" s="16"/>
      <c r="GZ712" s="16"/>
      <c r="HA712" s="16"/>
      <c r="HB712" s="16"/>
      <c r="HC712" s="16"/>
      <c r="HD712" s="16"/>
      <c r="HE712" s="16"/>
      <c r="HF712" s="16"/>
      <c r="HG712" s="16"/>
      <c r="HH712" s="16"/>
      <c r="HI712" s="16"/>
      <c r="HJ712" s="16"/>
      <c r="HK712" s="16"/>
      <c r="HL712" s="16"/>
      <c r="HM712" s="16"/>
      <c r="HN712" s="16"/>
      <c r="HO712" s="16"/>
      <c r="HP712" s="16"/>
      <c r="HQ712" s="16"/>
      <c r="HR712" s="16"/>
      <c r="HS712" s="16"/>
      <c r="HT712" s="16"/>
      <c r="HU712" s="16"/>
      <c r="HV712" s="16"/>
      <c r="HW712" s="16"/>
      <c r="HX712" s="16"/>
      <c r="HY712" s="16"/>
      <c r="HZ712" s="16"/>
      <c r="IA712" s="16"/>
      <c r="IB712" s="16"/>
      <c r="IC712" s="16"/>
      <c r="ID712" s="16"/>
      <c r="IE712" s="16"/>
      <c r="IF712" s="16"/>
      <c r="IG712" s="16"/>
      <c r="IH712" s="16"/>
      <c r="II712" s="16"/>
      <c r="IJ712" s="16"/>
      <c r="IK712" s="16"/>
      <c r="IL712" s="16"/>
      <c r="IM712" s="16"/>
      <c r="IN712" s="16"/>
      <c r="IO712" s="16"/>
      <c r="IP712" s="16"/>
      <c r="IQ712" s="16"/>
      <c r="IR712" s="16"/>
      <c r="IS712" s="16"/>
      <c r="IT712" s="16"/>
      <c r="IU712" s="16"/>
      <c r="IV712" s="16"/>
      <c r="IW712" s="16"/>
      <c r="IX712" s="16"/>
      <c r="IY712" s="16"/>
      <c r="IZ712" s="16"/>
      <c r="JA712" s="16"/>
      <c r="JB712" s="16"/>
      <c r="JC712" s="16"/>
      <c r="JD712" s="16"/>
      <c r="JE712" s="16"/>
      <c r="JF712" s="16"/>
      <c r="JG712" s="16"/>
      <c r="JH712" s="16"/>
      <c r="JI712" s="16"/>
      <c r="JJ712" s="16"/>
      <c r="JK712" s="16"/>
      <c r="JL712" s="16"/>
      <c r="JM712" s="16"/>
      <c r="JN712" s="16"/>
      <c r="JO712" s="16"/>
      <c r="JP712" s="16"/>
      <c r="JQ712" s="16"/>
      <c r="JR712" s="16"/>
      <c r="JS712" s="16"/>
      <c r="JT712" s="16"/>
      <c r="JU712" s="16"/>
      <c r="JV712" s="16"/>
      <c r="JW712" s="16"/>
      <c r="JX712" s="16"/>
      <c r="JY712" s="16"/>
      <c r="JZ712" s="16"/>
      <c r="KA712" s="16"/>
      <c r="KB712" s="16"/>
      <c r="KC712" s="16"/>
      <c r="KD712" s="16"/>
      <c r="KE712" s="16"/>
      <c r="KF712" s="16"/>
      <c r="KG712" s="16"/>
      <c r="KH712" s="16"/>
      <c r="KI712" s="16"/>
      <c r="KJ712" s="16"/>
      <c r="KK712" s="16"/>
      <c r="KL712" s="16"/>
      <c r="KM712" s="16"/>
      <c r="KN712" s="16"/>
      <c r="KO712" s="16"/>
      <c r="KP712" s="16"/>
      <c r="KQ712" s="16"/>
      <c r="KR712" s="16"/>
      <c r="KS712" s="16"/>
      <c r="KT712" s="16"/>
      <c r="KU712" s="16"/>
      <c r="KV712" s="16"/>
      <c r="KW712" s="16"/>
      <c r="KX712" s="16"/>
      <c r="KY712" s="16"/>
      <c r="KZ712" s="16"/>
      <c r="LA712" s="16"/>
      <c r="LB712" s="16"/>
      <c r="LC712" s="16"/>
      <c r="LD712" s="16"/>
      <c r="LE712" s="16"/>
      <c r="LF712" s="16"/>
      <c r="LG712" s="16"/>
      <c r="LH712" s="16"/>
      <c r="LI712" s="16"/>
      <c r="LJ712" s="16"/>
      <c r="LK712" s="16"/>
      <c r="LL712" s="16"/>
      <c r="LM712" s="16"/>
      <c r="LN712" s="16"/>
      <c r="LO712" s="16"/>
      <c r="LP712" s="16"/>
      <c r="LQ712" s="16"/>
      <c r="LR712" s="16"/>
      <c r="LS712" s="16"/>
      <c r="LT712" s="16"/>
      <c r="LU712" s="16"/>
      <c r="LV712" s="16"/>
      <c r="LW712" s="16"/>
      <c r="LX712" s="16"/>
      <c r="LY712" s="16"/>
      <c r="LZ712" s="16"/>
      <c r="MA712" s="16"/>
      <c r="MB712" s="16"/>
      <c r="MC712" s="16"/>
      <c r="MD712" s="16"/>
      <c r="ME712" s="16"/>
      <c r="MF712" s="16"/>
      <c r="MG712" s="16"/>
      <c r="MH712" s="16"/>
      <c r="MI712" s="16"/>
      <c r="MJ712" s="16"/>
      <c r="MK712" s="16"/>
      <c r="ML712" s="16"/>
      <c r="MM712" s="16"/>
      <c r="MN712" s="16"/>
      <c r="MO712" s="16"/>
      <c r="MP712" s="16"/>
      <c r="MQ712" s="16"/>
      <c r="MR712" s="16"/>
      <c r="MS712" s="16"/>
      <c r="MT712" s="16"/>
      <c r="MU712" s="16"/>
      <c r="MV712" s="16"/>
      <c r="MW712" s="16"/>
      <c r="MX712" s="16"/>
      <c r="MY712" s="16"/>
      <c r="MZ712" s="16"/>
      <c r="NA712" s="16"/>
      <c r="NB712" s="16"/>
      <c r="NC712" s="16"/>
      <c r="ND712" s="16"/>
      <c r="NE712" s="16"/>
      <c r="NF712" s="16"/>
      <c r="NG712" s="16"/>
      <c r="NH712" s="16"/>
      <c r="NI712" s="16"/>
      <c r="NJ712" s="16"/>
      <c r="NK712" s="16"/>
      <c r="NL712" s="16"/>
      <c r="NM712" s="16"/>
      <c r="NN712" s="16"/>
      <c r="NO712" s="16"/>
      <c r="NP712" s="16"/>
      <c r="NQ712" s="16"/>
      <c r="NR712" s="16"/>
      <c r="NS712" s="16"/>
      <c r="NT712" s="16"/>
      <c r="NU712" s="16"/>
      <c r="NV712" s="16"/>
      <c r="NW712" s="16"/>
      <c r="NX712" s="16"/>
      <c r="NY712" s="16"/>
      <c r="NZ712" s="16"/>
      <c r="OA712" s="16"/>
      <c r="OB712" s="16"/>
      <c r="OC712" s="16"/>
      <c r="OD712" s="16"/>
      <c r="OE712" s="16"/>
      <c r="OF712" s="16"/>
      <c r="OG712" s="16"/>
      <c r="OH712" s="16"/>
      <c r="OI712" s="16"/>
      <c r="OJ712" s="16"/>
      <c r="OK712" s="16"/>
      <c r="OL712" s="16"/>
      <c r="OM712" s="16"/>
      <c r="ON712" s="16"/>
      <c r="OO712" s="16"/>
      <c r="OP712" s="16"/>
      <c r="OQ712" s="16"/>
      <c r="OR712" s="16"/>
      <c r="OS712" s="16"/>
      <c r="OT712" s="16"/>
      <c r="OU712" s="16"/>
      <c r="OV712" s="16"/>
      <c r="OW712" s="16"/>
      <c r="OX712" s="16"/>
      <c r="OY712" s="16"/>
      <c r="OZ712" s="16"/>
      <c r="PA712" s="16"/>
      <c r="PB712" s="16"/>
      <c r="PC712" s="16"/>
      <c r="PD712" s="16"/>
      <c r="PE712" s="16"/>
      <c r="PF712" s="16"/>
      <c r="PG712" s="16"/>
      <c r="PH712" s="16"/>
      <c r="PI712" s="16"/>
      <c r="PJ712" s="16"/>
      <c r="PK712" s="16"/>
      <c r="PL712" s="16"/>
      <c r="PM712" s="16"/>
      <c r="PN712" s="16"/>
      <c r="PO712" s="16"/>
      <c r="PP712" s="16"/>
      <c r="PQ712" s="16"/>
      <c r="PR712" s="16"/>
      <c r="PS712" s="16"/>
      <c r="PT712" s="16"/>
      <c r="PU712" s="16"/>
      <c r="PV712" s="16"/>
      <c r="PW712" s="16"/>
      <c r="PX712" s="16"/>
      <c r="PY712" s="16"/>
      <c r="PZ712" s="16"/>
      <c r="QA712" s="16"/>
      <c r="QB712" s="16"/>
      <c r="QC712" s="16"/>
      <c r="QD712" s="16"/>
      <c r="QE712" s="16"/>
      <c r="QF712" s="16"/>
      <c r="QG712" s="16"/>
      <c r="QH712" s="16"/>
      <c r="QI712" s="16"/>
      <c r="QJ712" s="16"/>
      <c r="QK712" s="16"/>
      <c r="QL712" s="16"/>
      <c r="QM712" s="16"/>
      <c r="QN712" s="16"/>
      <c r="QO712" s="16"/>
      <c r="QP712" s="16"/>
      <c r="QQ712" s="16"/>
      <c r="QR712" s="16"/>
      <c r="QS712" s="16"/>
      <c r="QT712" s="16"/>
      <c r="QU712" s="16"/>
      <c r="QV712" s="16"/>
      <c r="QW712" s="16"/>
      <c r="QX712" s="16"/>
      <c r="QY712" s="16"/>
      <c r="QZ712" s="16"/>
      <c r="RA712" s="16"/>
      <c r="RB712" s="16"/>
      <c r="RC712" s="16"/>
      <c r="RD712" s="16"/>
      <c r="RE712" s="16"/>
      <c r="RF712" s="16"/>
      <c r="RG712" s="16"/>
      <c r="RH712" s="16"/>
      <c r="RI712" s="16"/>
      <c r="RJ712" s="16"/>
      <c r="RK712" s="16"/>
      <c r="RL712" s="16"/>
      <c r="RM712" s="16"/>
      <c r="RN712" s="16"/>
      <c r="RO712" s="16"/>
      <c r="RP712" s="16"/>
      <c r="RQ712" s="16"/>
      <c r="RR712" s="16"/>
      <c r="RS712" s="16"/>
      <c r="RT712" s="16"/>
      <c r="RU712" s="16"/>
      <c r="RV712" s="16"/>
      <c r="RW712" s="16"/>
      <c r="RX712" s="16"/>
      <c r="RY712" s="16"/>
      <c r="RZ712" s="16"/>
      <c r="SA712" s="16"/>
      <c r="SB712" s="16"/>
      <c r="SC712" s="16"/>
      <c r="SD712" s="16"/>
      <c r="SE712" s="16"/>
      <c r="SF712" s="16"/>
      <c r="SG712" s="16"/>
      <c r="SH712" s="16"/>
      <c r="SI712" s="16"/>
      <c r="SJ712" s="16"/>
      <c r="SK712" s="16"/>
      <c r="SL712" s="16"/>
      <c r="SM712" s="16"/>
      <c r="SN712" s="16"/>
      <c r="SO712" s="16"/>
      <c r="SP712" s="16"/>
      <c r="SQ712" s="16"/>
      <c r="SR712" s="16"/>
      <c r="SS712" s="16"/>
      <c r="ST712" s="16"/>
      <c r="SU712" s="16"/>
      <c r="SV712" s="16"/>
      <c r="SW712" s="16"/>
      <c r="SX712" s="16"/>
      <c r="SY712" s="16"/>
      <c r="SZ712" s="16"/>
      <c r="TA712" s="16"/>
      <c r="TB712" s="16"/>
      <c r="TC712" s="16"/>
      <c r="TD712" s="16"/>
      <c r="TE712" s="16"/>
      <c r="TF712" s="16"/>
      <c r="TG712" s="16"/>
      <c r="TH712" s="16"/>
      <c r="TI712" s="16"/>
      <c r="TJ712" s="16"/>
      <c r="TK712" s="16"/>
      <c r="TL712" s="16"/>
      <c r="TM712" s="16"/>
      <c r="TN712" s="16"/>
      <c r="TO712" s="16"/>
      <c r="TP712" s="16"/>
      <c r="TQ712" s="16"/>
      <c r="TR712" s="16"/>
      <c r="TS712" s="16"/>
      <c r="TT712" s="16"/>
      <c r="TU712" s="16"/>
      <c r="TV712" s="16"/>
      <c r="TW712" s="16"/>
      <c r="TX712" s="16"/>
      <c r="TY712" s="16"/>
      <c r="TZ712" s="16"/>
      <c r="UA712" s="16"/>
      <c r="UB712" s="16"/>
      <c r="UC712" s="16"/>
      <c r="UD712" s="16"/>
      <c r="UE712" s="16"/>
      <c r="UF712" s="16"/>
      <c r="UG712" s="16"/>
      <c r="UH712" s="16"/>
      <c r="UI712" s="16"/>
      <c r="UJ712" s="16"/>
      <c r="UK712" s="16"/>
      <c r="UL712" s="16"/>
      <c r="UM712" s="16"/>
      <c r="UN712" s="16"/>
      <c r="UO712" s="16"/>
      <c r="UP712" s="16"/>
      <c r="UQ712" s="16"/>
      <c r="UR712" s="16"/>
      <c r="US712" s="16"/>
      <c r="UT712" s="16"/>
      <c r="UU712" s="16"/>
      <c r="UV712" s="16"/>
      <c r="UW712" s="16"/>
      <c r="UX712" s="16"/>
      <c r="UY712" s="16"/>
      <c r="UZ712" s="16"/>
      <c r="VA712" s="16"/>
      <c r="VB712" s="16"/>
      <c r="VC712" s="16"/>
      <c r="VD712" s="16"/>
      <c r="VE712" s="16"/>
      <c r="VF712" s="16"/>
      <c r="VG712" s="16"/>
      <c r="VH712" s="16"/>
      <c r="VI712" s="16"/>
      <c r="VJ712" s="16"/>
      <c r="VK712" s="16"/>
      <c r="VL712" s="16"/>
      <c r="VM712" s="16"/>
      <c r="VN712" s="16"/>
      <c r="VO712" s="16"/>
      <c r="VP712" s="16"/>
      <c r="VQ712" s="16"/>
      <c r="VR712" s="16"/>
      <c r="VS712" s="16"/>
      <c r="VT712" s="16"/>
      <c r="VU712" s="16"/>
      <c r="VV712" s="16"/>
      <c r="VW712" s="16"/>
      <c r="VX712" s="16"/>
      <c r="VY712" s="16"/>
      <c r="VZ712" s="16"/>
      <c r="WA712" s="16"/>
      <c r="WB712" s="16"/>
      <c r="WC712" s="16"/>
      <c r="WD712" s="16"/>
      <c r="WE712" s="16"/>
      <c r="WF712" s="16"/>
      <c r="WG712" s="16"/>
      <c r="WH712" s="16"/>
      <c r="WI712" s="16"/>
      <c r="WJ712" s="16"/>
      <c r="WK712" s="16"/>
      <c r="WL712" s="16"/>
      <c r="WM712" s="16"/>
      <c r="WN712" s="16"/>
      <c r="WO712" s="16"/>
      <c r="WP712" s="16"/>
      <c r="WQ712" s="16"/>
      <c r="WR712" s="16"/>
      <c r="WS712" s="16"/>
      <c r="WT712" s="16"/>
      <c r="WU712" s="16"/>
      <c r="WV712" s="16"/>
      <c r="WW712" s="16"/>
      <c r="WX712" s="16"/>
      <c r="WY712" s="16"/>
      <c r="WZ712" s="16"/>
      <c r="XA712" s="16"/>
      <c r="XB712" s="16"/>
      <c r="XC712" s="16"/>
      <c r="XD712" s="16"/>
      <c r="XE712" s="16"/>
      <c r="XF712" s="16"/>
      <c r="XG712" s="16"/>
      <c r="XH712" s="16"/>
      <c r="XI712" s="16"/>
      <c r="XJ712" s="16"/>
      <c r="XK712" s="16"/>
      <c r="XL712" s="16"/>
      <c r="XM712" s="16"/>
      <c r="XN712" s="16"/>
      <c r="XO712" s="16"/>
      <c r="XP712" s="16"/>
      <c r="XQ712" s="16"/>
      <c r="XR712" s="16"/>
      <c r="XS712" s="16"/>
      <c r="XT712" s="16"/>
      <c r="XU712" s="16"/>
      <c r="XV712" s="16"/>
      <c r="XW712" s="16"/>
      <c r="XX712" s="16"/>
      <c r="XY712" s="16"/>
      <c r="XZ712" s="16"/>
      <c r="YA712" s="16"/>
      <c r="YB712" s="16"/>
      <c r="YC712" s="16"/>
      <c r="YD712" s="16"/>
      <c r="YE712" s="16"/>
      <c r="YF712" s="16"/>
      <c r="YG712" s="16"/>
      <c r="YH712" s="16"/>
      <c r="YI712" s="16"/>
      <c r="YJ712" s="16"/>
      <c r="YK712" s="16"/>
      <c r="YL712" s="16"/>
      <c r="YM712" s="16"/>
      <c r="YN712" s="16"/>
      <c r="YO712" s="16"/>
      <c r="YP712" s="16"/>
      <c r="YQ712" s="16"/>
      <c r="YR712" s="16"/>
      <c r="YS712" s="16"/>
      <c r="YT712" s="16"/>
      <c r="YU712" s="16"/>
      <c r="YV712" s="16"/>
      <c r="YW712" s="16"/>
      <c r="YX712" s="16"/>
      <c r="YY712" s="16"/>
      <c r="YZ712" s="16"/>
      <c r="ZA712" s="16"/>
      <c r="ZB712" s="16"/>
      <c r="ZC712" s="16"/>
      <c r="ZD712" s="16"/>
      <c r="ZE712" s="16"/>
      <c r="ZF712" s="16"/>
      <c r="ZG712" s="16"/>
      <c r="ZH712" s="16"/>
      <c r="ZI712" s="16"/>
      <c r="ZJ712" s="16"/>
      <c r="ZK712" s="16"/>
      <c r="ZL712" s="16"/>
      <c r="ZM712" s="16"/>
      <c r="ZN712" s="16"/>
      <c r="ZO712" s="16"/>
      <c r="ZP712" s="16"/>
      <c r="ZQ712" s="16"/>
      <c r="ZR712" s="16"/>
      <c r="ZS712" s="16"/>
      <c r="ZT712" s="16"/>
      <c r="ZU712" s="16"/>
      <c r="ZV712" s="16"/>
      <c r="ZW712" s="16"/>
      <c r="ZX712" s="16"/>
      <c r="ZY712" s="16"/>
      <c r="ZZ712" s="16"/>
      <c r="AAA712" s="16"/>
      <c r="AAB712" s="16"/>
      <c r="AAC712" s="16"/>
      <c r="AAD712" s="16"/>
      <c r="AAE712" s="16"/>
      <c r="AAF712" s="16"/>
      <c r="AAG712" s="16"/>
      <c r="AAH712" s="16"/>
      <c r="AAI712" s="16"/>
      <c r="AAJ712" s="16"/>
      <c r="AAK712" s="16"/>
      <c r="AAL712" s="16"/>
      <c r="AAM712" s="16"/>
      <c r="AAN712" s="16"/>
      <c r="AAO712" s="16"/>
      <c r="AAP712" s="16"/>
      <c r="AAQ712" s="16"/>
      <c r="AAR712" s="16"/>
      <c r="AAS712" s="16"/>
      <c r="AAT712" s="16"/>
      <c r="AAU712" s="16"/>
      <c r="AAV712" s="16"/>
      <c r="AAW712" s="16"/>
      <c r="AAX712" s="16"/>
      <c r="AAY712" s="16"/>
      <c r="AAZ712" s="16"/>
      <c r="ABA712" s="16"/>
      <c r="ABB712" s="16"/>
      <c r="ABC712" s="16"/>
      <c r="ABD712" s="16"/>
      <c r="ABE712" s="16"/>
      <c r="ABF712" s="16"/>
      <c r="ABG712" s="16"/>
      <c r="ABH712" s="16"/>
    </row>
    <row r="713" spans="1:736" s="50" customFormat="1" ht="45.75" customHeight="1">
      <c r="A713" s="589">
        <f>1+A712</f>
        <v>711</v>
      </c>
      <c r="B713" s="403" t="s">
        <v>7110</v>
      </c>
      <c r="C713" s="156" t="s">
        <v>7111</v>
      </c>
      <c r="D713" s="156" t="s">
        <v>645</v>
      </c>
      <c r="E713" s="156">
        <v>45534</v>
      </c>
      <c r="F713" s="156">
        <v>45538</v>
      </c>
      <c r="G713" s="156">
        <v>45646</v>
      </c>
      <c r="H713" s="156" t="s">
        <v>416</v>
      </c>
      <c r="I713" s="156" t="s">
        <v>180</v>
      </c>
      <c r="J713" s="301" t="s">
        <v>7112</v>
      </c>
      <c r="K713" s="251">
        <v>1099549047</v>
      </c>
      <c r="L713" s="156">
        <v>4</v>
      </c>
      <c r="M713" s="156" t="s">
        <v>844</v>
      </c>
      <c r="N713" s="156" t="s">
        <v>98</v>
      </c>
      <c r="O713" s="156" t="s">
        <v>6113</v>
      </c>
      <c r="P713" s="156" t="s">
        <v>1825</v>
      </c>
      <c r="Q713" s="156" t="s">
        <v>6730</v>
      </c>
      <c r="R713" s="143">
        <f>+G713-F713</f>
        <v>108</v>
      </c>
      <c r="S713" s="134" t="s">
        <v>7113</v>
      </c>
      <c r="T713" s="253">
        <v>10633333</v>
      </c>
      <c r="U713" s="156" t="s">
        <v>7114</v>
      </c>
      <c r="V713" s="253">
        <f>+T713</f>
        <v>10633333</v>
      </c>
      <c r="W713" s="156">
        <v>45537</v>
      </c>
      <c r="X713" s="156" t="s">
        <v>103</v>
      </c>
      <c r="Y713" s="317">
        <f>+Z713+AA713+AB713</f>
        <v>10633333</v>
      </c>
      <c r="Z713" s="156">
        <f>+V713</f>
        <v>10633333</v>
      </c>
      <c r="AA713" s="156">
        <v>0</v>
      </c>
      <c r="AB713" s="156">
        <f>+AC713+AD713+AE713+AF713+AG713+AH713+AI713+AJ713</f>
        <v>0</v>
      </c>
      <c r="AC713" s="156">
        <v>0</v>
      </c>
      <c r="AD713" s="156">
        <v>0</v>
      </c>
      <c r="AE713" s="156">
        <v>0</v>
      </c>
      <c r="AF713" s="156">
        <v>0</v>
      </c>
      <c r="AG713" s="156">
        <v>0</v>
      </c>
      <c r="AH713" s="156">
        <v>0</v>
      </c>
      <c r="AI713" s="156">
        <v>0</v>
      </c>
      <c r="AJ713" s="156">
        <v>0</v>
      </c>
      <c r="AK713" s="156" t="s">
        <v>104</v>
      </c>
      <c r="AL713" s="103" t="s">
        <v>7115</v>
      </c>
      <c r="AM713" s="156" t="s">
        <v>7116</v>
      </c>
      <c r="AN713" s="156">
        <v>35472453</v>
      </c>
      <c r="AO713" s="156" t="s">
        <v>114</v>
      </c>
      <c r="AP713" s="156" t="s">
        <v>114</v>
      </c>
      <c r="AQ713" s="156" t="s">
        <v>114</v>
      </c>
      <c r="AR713" s="156" t="s">
        <v>114</v>
      </c>
      <c r="AS713" s="156" t="s">
        <v>109</v>
      </c>
      <c r="AT713" s="156" t="s">
        <v>109</v>
      </c>
      <c r="AU713" s="156" t="s">
        <v>392</v>
      </c>
      <c r="AV713" s="156"/>
      <c r="AW713" s="156"/>
      <c r="AX713" s="156" t="s">
        <v>109</v>
      </c>
      <c r="AY713" s="156" t="s">
        <v>108</v>
      </c>
      <c r="AZ713" s="156"/>
      <c r="BA713" s="156"/>
      <c r="BB713" s="156"/>
      <c r="BC713" s="156"/>
      <c r="BD713" s="156"/>
      <c r="BE713" s="156"/>
      <c r="BF713" s="156"/>
      <c r="BG713" s="156"/>
      <c r="BH713" s="153">
        <f>T713+BB713</f>
        <v>10633333</v>
      </c>
      <c r="BI713" s="349" t="s">
        <v>113</v>
      </c>
      <c r="BJ713" s="240"/>
      <c r="BK713" s="240" t="s">
        <v>114</v>
      </c>
      <c r="BL713" s="240"/>
      <c r="BM713" s="437"/>
      <c r="BN713" s="156" t="s">
        <v>161</v>
      </c>
      <c r="BO713" s="156">
        <v>31</v>
      </c>
      <c r="BP713" s="156">
        <v>33852</v>
      </c>
      <c r="BQ713" s="156" t="s">
        <v>108</v>
      </c>
      <c r="BR713" s="156" t="s">
        <v>114</v>
      </c>
      <c r="BS713" s="156" t="s">
        <v>114</v>
      </c>
      <c r="BT713" s="156" t="s">
        <v>114</v>
      </c>
      <c r="BU713" s="156" t="s">
        <v>7117</v>
      </c>
      <c r="BV713" s="156">
        <v>3223660354</v>
      </c>
      <c r="BW713" s="156" t="s">
        <v>7118</v>
      </c>
      <c r="BX713" s="156" t="s">
        <v>118</v>
      </c>
      <c r="BY713" s="156" t="s">
        <v>119</v>
      </c>
      <c r="BZ713" s="156">
        <v>33731067231</v>
      </c>
      <c r="CA713" s="157" t="s">
        <v>109</v>
      </c>
      <c r="CB713" s="157" t="s">
        <v>109</v>
      </c>
      <c r="CC713" s="157" t="s">
        <v>109</v>
      </c>
      <c r="CD713" s="152" t="s">
        <v>109</v>
      </c>
      <c r="CE713" s="156"/>
      <c r="CF713" s="156"/>
      <c r="CG713" s="156"/>
      <c r="CH713" s="156"/>
      <c r="CI713" s="156"/>
      <c r="CJ713" s="156"/>
      <c r="CK713" s="156"/>
      <c r="CL713" s="156"/>
      <c r="CM713" s="157" t="s">
        <v>109</v>
      </c>
      <c r="CN713" s="156"/>
      <c r="CO713" s="297"/>
      <c r="CP713" s="297"/>
      <c r="CQ713" s="297"/>
      <c r="CR713" s="297"/>
      <c r="GV713" s="328"/>
      <c r="GW713" s="328"/>
      <c r="GX713" s="328"/>
      <c r="GY713" s="328"/>
      <c r="GZ713" s="328"/>
      <c r="HA713" s="328"/>
      <c r="HB713" s="328"/>
      <c r="HC713" s="328"/>
      <c r="HD713" s="328"/>
      <c r="HE713" s="328"/>
      <c r="HF713" s="328"/>
      <c r="HG713" s="328"/>
      <c r="HH713" s="328"/>
      <c r="HI713" s="328"/>
      <c r="HJ713" s="328"/>
      <c r="HK713" s="328"/>
      <c r="HL713" s="328"/>
      <c r="HM713" s="328"/>
      <c r="HN713" s="328"/>
      <c r="HO713" s="328"/>
      <c r="HP713" s="328"/>
      <c r="HQ713" s="328"/>
      <c r="HR713" s="328"/>
      <c r="HS713" s="328"/>
      <c r="HT713" s="328"/>
      <c r="HU713" s="328"/>
      <c r="HV713" s="328"/>
      <c r="HW713" s="328"/>
      <c r="HX713" s="328"/>
      <c r="HY713" s="328"/>
      <c r="HZ713" s="328"/>
      <c r="IA713" s="328"/>
      <c r="IB713" s="328"/>
      <c r="IC713" s="328"/>
      <c r="ID713" s="328"/>
      <c r="IE713" s="328"/>
      <c r="IF713" s="328"/>
      <c r="IG713" s="328"/>
      <c r="IH713" s="328"/>
      <c r="II713" s="328"/>
      <c r="IJ713" s="328"/>
      <c r="IK713" s="328"/>
      <c r="IL713" s="328"/>
      <c r="IM713" s="328"/>
      <c r="IN713" s="328"/>
      <c r="IO713" s="328"/>
      <c r="IP713" s="328"/>
      <c r="IQ713" s="328"/>
      <c r="IR713" s="328"/>
      <c r="IS713" s="328"/>
      <c r="IT713" s="328"/>
      <c r="IU713" s="328"/>
      <c r="IV713" s="328"/>
      <c r="IW713" s="328"/>
      <c r="IX713" s="328"/>
      <c r="IY713" s="328"/>
      <c r="IZ713" s="328"/>
      <c r="JA713" s="328"/>
      <c r="JB713" s="328"/>
      <c r="JC713" s="328"/>
      <c r="JD713" s="328"/>
      <c r="JE713" s="328"/>
      <c r="JF713" s="328"/>
      <c r="JG713" s="328"/>
      <c r="JH713" s="328"/>
      <c r="JI713" s="328"/>
      <c r="JJ713" s="328"/>
      <c r="JK713" s="328"/>
      <c r="JL713" s="328"/>
      <c r="JM713" s="328"/>
      <c r="JN713" s="328"/>
      <c r="JO713" s="328"/>
      <c r="JP713" s="328"/>
      <c r="JQ713" s="328"/>
      <c r="JR713" s="328"/>
      <c r="JS713" s="328"/>
      <c r="JT713" s="328"/>
      <c r="JU713" s="328"/>
      <c r="JV713" s="328"/>
      <c r="JW713" s="328"/>
      <c r="JX713" s="328"/>
      <c r="JY713" s="328"/>
      <c r="JZ713" s="328"/>
      <c r="KA713" s="328"/>
      <c r="KB713" s="328"/>
      <c r="KC713" s="328"/>
      <c r="KD713" s="328"/>
      <c r="KE713" s="328"/>
      <c r="KF713" s="328"/>
      <c r="KG713" s="328"/>
      <c r="KH713" s="328"/>
      <c r="KI713" s="328"/>
      <c r="KJ713" s="328"/>
      <c r="KK713" s="328"/>
      <c r="KL713" s="328"/>
      <c r="KM713" s="328"/>
      <c r="KN713" s="328"/>
      <c r="KO713" s="328"/>
      <c r="KP713" s="328"/>
      <c r="KQ713" s="328"/>
      <c r="KR713" s="328"/>
      <c r="KS713" s="328"/>
      <c r="KT713" s="328"/>
      <c r="KU713" s="328"/>
      <c r="KV713" s="328"/>
      <c r="KW713" s="328"/>
      <c r="KX713" s="328"/>
      <c r="KY713" s="328"/>
      <c r="KZ713" s="328"/>
      <c r="LA713" s="328"/>
      <c r="LB713" s="328"/>
      <c r="LC713" s="328"/>
      <c r="LD713" s="328"/>
      <c r="LE713" s="328"/>
      <c r="LF713" s="328"/>
      <c r="LG713" s="328"/>
      <c r="LH713" s="328"/>
      <c r="LI713" s="328"/>
      <c r="LJ713" s="328"/>
      <c r="LK713" s="328"/>
      <c r="LL713" s="328"/>
      <c r="LM713" s="328"/>
      <c r="LN713" s="328"/>
      <c r="LO713" s="328"/>
      <c r="LP713" s="328"/>
      <c r="LQ713" s="328"/>
      <c r="LR713" s="328"/>
      <c r="LS713" s="328"/>
      <c r="LT713" s="328"/>
      <c r="LU713" s="328"/>
      <c r="LV713" s="328"/>
      <c r="LW713" s="328"/>
      <c r="LX713" s="328"/>
      <c r="LY713" s="328"/>
      <c r="LZ713" s="328"/>
      <c r="MA713" s="328"/>
      <c r="MB713" s="328"/>
      <c r="MC713" s="328"/>
      <c r="MD713" s="328"/>
      <c r="ME713" s="328"/>
      <c r="MF713" s="328"/>
      <c r="MG713" s="328"/>
      <c r="MH713" s="328"/>
      <c r="MI713" s="328"/>
      <c r="MJ713" s="328"/>
      <c r="MK713" s="328"/>
      <c r="ML713" s="328"/>
      <c r="MM713" s="328"/>
      <c r="MN713" s="328"/>
      <c r="MO713" s="328"/>
      <c r="MP713" s="328"/>
      <c r="MQ713" s="328"/>
      <c r="MR713" s="328"/>
      <c r="MS713" s="328"/>
      <c r="MT713" s="328"/>
      <c r="MU713" s="328"/>
      <c r="MV713" s="328"/>
      <c r="MW713" s="328"/>
      <c r="MX713" s="328"/>
      <c r="MY713" s="328"/>
      <c r="MZ713" s="328"/>
      <c r="NA713" s="328"/>
      <c r="NB713" s="328"/>
      <c r="NC713" s="328"/>
      <c r="ND713" s="328"/>
      <c r="NE713" s="328"/>
      <c r="NF713" s="328"/>
      <c r="NG713" s="328"/>
      <c r="NH713" s="328"/>
      <c r="NI713" s="328"/>
      <c r="NJ713" s="328"/>
      <c r="NK713" s="328"/>
      <c r="NL713" s="328"/>
      <c r="NM713" s="328"/>
      <c r="NN713" s="328"/>
      <c r="NO713" s="328"/>
      <c r="NP713" s="328"/>
      <c r="NQ713" s="328"/>
      <c r="NR713" s="328"/>
      <c r="NS713" s="328"/>
      <c r="NT713" s="328"/>
      <c r="NU713" s="328"/>
      <c r="NV713" s="328"/>
      <c r="NW713" s="328"/>
      <c r="NX713" s="328"/>
      <c r="NY713" s="328"/>
      <c r="NZ713" s="328"/>
      <c r="OA713" s="328"/>
      <c r="OB713" s="328"/>
      <c r="OC713" s="328"/>
      <c r="OD713" s="328"/>
      <c r="OE713" s="328"/>
      <c r="OF713" s="328"/>
      <c r="OG713" s="328"/>
      <c r="OH713" s="328"/>
      <c r="OI713" s="328"/>
      <c r="OJ713" s="328"/>
      <c r="OK713" s="328"/>
      <c r="OL713" s="328"/>
      <c r="OM713" s="328"/>
      <c r="ON713" s="328"/>
      <c r="OO713" s="328"/>
      <c r="OP713" s="328"/>
      <c r="OQ713" s="328"/>
      <c r="OR713" s="328"/>
      <c r="OS713" s="328"/>
      <c r="OT713" s="328"/>
      <c r="OU713" s="328"/>
      <c r="OV713" s="328"/>
      <c r="OW713" s="328"/>
      <c r="OX713" s="328"/>
      <c r="OY713" s="328"/>
      <c r="OZ713" s="328"/>
      <c r="PA713" s="328"/>
      <c r="PB713" s="328"/>
      <c r="PC713" s="328"/>
      <c r="PD713" s="328"/>
      <c r="PE713" s="328"/>
      <c r="PF713" s="328"/>
      <c r="PG713" s="328"/>
      <c r="PH713" s="328"/>
      <c r="PI713" s="328"/>
      <c r="PJ713" s="328"/>
      <c r="PK713" s="328"/>
      <c r="PL713" s="328"/>
      <c r="PM713" s="328"/>
      <c r="PN713" s="328"/>
      <c r="PO713" s="328"/>
      <c r="PP713" s="328"/>
      <c r="PQ713" s="328"/>
      <c r="PR713" s="328"/>
      <c r="PS713" s="328"/>
      <c r="PT713" s="328"/>
      <c r="PU713" s="328"/>
      <c r="PV713" s="328"/>
      <c r="PW713" s="328"/>
      <c r="PX713" s="328"/>
      <c r="PY713" s="328"/>
      <c r="PZ713" s="328"/>
      <c r="QA713" s="328"/>
      <c r="QB713" s="328"/>
      <c r="QC713" s="328"/>
      <c r="QD713" s="328"/>
      <c r="QE713" s="328"/>
      <c r="QF713" s="328"/>
      <c r="QG713" s="328"/>
      <c r="QH713" s="328"/>
      <c r="QI713" s="328"/>
      <c r="QJ713" s="328"/>
      <c r="QK713" s="328"/>
      <c r="QL713" s="328"/>
      <c r="QM713" s="328"/>
      <c r="QN713" s="328"/>
      <c r="QO713" s="328"/>
      <c r="QP713" s="328"/>
      <c r="QQ713" s="328"/>
      <c r="QR713" s="328"/>
      <c r="QS713" s="328"/>
      <c r="QT713" s="328"/>
      <c r="QU713" s="328"/>
      <c r="QV713" s="328"/>
      <c r="QW713" s="328"/>
      <c r="QX713" s="328"/>
      <c r="QY713" s="328"/>
      <c r="QZ713" s="328"/>
      <c r="RA713" s="328"/>
      <c r="RB713" s="328"/>
      <c r="RC713" s="328"/>
      <c r="RD713" s="328"/>
      <c r="RE713" s="328"/>
      <c r="RF713" s="328"/>
      <c r="RG713" s="328"/>
      <c r="RH713" s="328"/>
      <c r="RI713" s="328"/>
      <c r="RJ713" s="328"/>
      <c r="RK713" s="328"/>
      <c r="RL713" s="328"/>
      <c r="RM713" s="328"/>
      <c r="RN713" s="328"/>
      <c r="RO713" s="328"/>
      <c r="RP713" s="328"/>
      <c r="RQ713" s="328"/>
      <c r="RR713" s="328"/>
      <c r="RS713" s="328"/>
      <c r="RT713" s="328"/>
      <c r="RU713" s="328"/>
      <c r="RV713" s="328"/>
      <c r="RW713" s="328"/>
      <c r="RX713" s="328"/>
      <c r="RY713" s="328"/>
      <c r="RZ713" s="328"/>
      <c r="SA713" s="328"/>
      <c r="SB713" s="328"/>
      <c r="SC713" s="328"/>
      <c r="SD713" s="328"/>
      <c r="SE713" s="328"/>
      <c r="SF713" s="328"/>
      <c r="SG713" s="328"/>
      <c r="SH713" s="328"/>
      <c r="SI713" s="328"/>
      <c r="SJ713" s="328"/>
      <c r="SK713" s="328"/>
      <c r="SL713" s="328"/>
      <c r="SM713" s="328"/>
      <c r="SN713" s="328"/>
      <c r="SO713" s="328"/>
      <c r="SP713" s="328"/>
      <c r="SQ713" s="328"/>
      <c r="SR713" s="328"/>
      <c r="SS713" s="328"/>
      <c r="ST713" s="328"/>
      <c r="SU713" s="328"/>
      <c r="SV713" s="328"/>
      <c r="SW713" s="328"/>
      <c r="SX713" s="328"/>
      <c r="SY713" s="328"/>
      <c r="SZ713" s="328"/>
      <c r="TA713" s="328"/>
      <c r="TB713" s="328"/>
      <c r="TC713" s="328"/>
      <c r="TD713" s="328"/>
      <c r="TE713" s="328"/>
      <c r="TF713" s="328"/>
      <c r="TG713" s="328"/>
      <c r="TH713" s="328"/>
      <c r="TI713" s="328"/>
      <c r="TJ713" s="328"/>
      <c r="TK713" s="328"/>
      <c r="TL713" s="328"/>
      <c r="TM713" s="328"/>
      <c r="TN713" s="328"/>
      <c r="TO713" s="328"/>
      <c r="TP713" s="328"/>
      <c r="TQ713" s="328"/>
      <c r="TR713" s="328"/>
      <c r="TS713" s="328"/>
      <c r="TT713" s="328"/>
      <c r="TU713" s="328"/>
      <c r="TV713" s="328"/>
      <c r="TW713" s="328"/>
      <c r="TX713" s="328"/>
      <c r="TY713" s="328"/>
      <c r="TZ713" s="328"/>
      <c r="UA713" s="328"/>
      <c r="UB713" s="328"/>
      <c r="UC713" s="328"/>
      <c r="UD713" s="328"/>
      <c r="UE713" s="328"/>
      <c r="UF713" s="328"/>
      <c r="UG713" s="328"/>
      <c r="UH713" s="328"/>
      <c r="UI713" s="328"/>
      <c r="UJ713" s="328"/>
      <c r="UK713" s="328"/>
      <c r="UL713" s="328"/>
      <c r="UM713" s="328"/>
      <c r="UN713" s="328"/>
      <c r="UO713" s="328"/>
      <c r="UP713" s="328"/>
      <c r="UQ713" s="328"/>
      <c r="UR713" s="328"/>
      <c r="US713" s="328"/>
      <c r="UT713" s="328"/>
      <c r="UU713" s="328"/>
      <c r="UV713" s="328"/>
      <c r="UW713" s="328"/>
      <c r="UX713" s="328"/>
      <c r="UY713" s="328"/>
      <c r="UZ713" s="328"/>
      <c r="VA713" s="328"/>
      <c r="VB713" s="328"/>
      <c r="VC713" s="328"/>
      <c r="VD713" s="328"/>
      <c r="VE713" s="328"/>
      <c r="VF713" s="328"/>
      <c r="VG713" s="328"/>
      <c r="VH713" s="328"/>
      <c r="VI713" s="328"/>
      <c r="VJ713" s="328"/>
      <c r="VK713" s="328"/>
      <c r="VL713" s="328"/>
      <c r="VM713" s="328"/>
      <c r="VN713" s="328"/>
      <c r="VO713" s="328"/>
      <c r="VP713" s="328"/>
      <c r="VQ713" s="328"/>
      <c r="VR713" s="328"/>
      <c r="VS713" s="328"/>
      <c r="VT713" s="328"/>
      <c r="VU713" s="328"/>
      <c r="VV713" s="328"/>
      <c r="VW713" s="328"/>
      <c r="VX713" s="328"/>
      <c r="VY713" s="328"/>
      <c r="VZ713" s="328"/>
      <c r="WA713" s="328"/>
      <c r="WB713" s="328"/>
      <c r="WC713" s="328"/>
      <c r="WD713" s="328"/>
      <c r="WE713" s="328"/>
      <c r="WF713" s="328"/>
      <c r="WG713" s="328"/>
      <c r="WH713" s="328"/>
      <c r="WI713" s="328"/>
      <c r="WJ713" s="328"/>
      <c r="WK713" s="328"/>
      <c r="WL713" s="328"/>
      <c r="WM713" s="328"/>
      <c r="WN713" s="328"/>
      <c r="WO713" s="328"/>
      <c r="WP713" s="328"/>
      <c r="WQ713" s="328"/>
      <c r="WR713" s="328"/>
      <c r="WS713" s="328"/>
      <c r="WT713" s="328"/>
      <c r="WU713" s="328"/>
      <c r="WV713" s="328"/>
      <c r="WW713" s="328"/>
      <c r="WX713" s="328"/>
      <c r="WY713" s="328"/>
      <c r="WZ713" s="328"/>
      <c r="XA713" s="328"/>
      <c r="XB713" s="328"/>
      <c r="XC713" s="328"/>
      <c r="XD713" s="328"/>
      <c r="XE713" s="328"/>
      <c r="XF713" s="328"/>
      <c r="XG713" s="328"/>
      <c r="XH713" s="328"/>
      <c r="XI713" s="328"/>
      <c r="XJ713" s="328"/>
      <c r="XK713" s="328"/>
      <c r="XL713" s="328"/>
      <c r="XM713" s="328"/>
      <c r="XN713" s="328"/>
      <c r="XO713" s="328"/>
      <c r="XP713" s="328"/>
      <c r="XQ713" s="328"/>
      <c r="XR713" s="328"/>
      <c r="XS713" s="328"/>
      <c r="XT713" s="328"/>
      <c r="XU713" s="328"/>
      <c r="XV713" s="328"/>
      <c r="XW713" s="328"/>
      <c r="XX713" s="328"/>
      <c r="XY713" s="328"/>
      <c r="XZ713" s="328"/>
      <c r="YA713" s="328"/>
      <c r="YB713" s="328"/>
      <c r="YC713" s="328"/>
      <c r="YD713" s="328"/>
      <c r="YE713" s="328"/>
      <c r="YF713" s="328"/>
      <c r="YG713" s="328"/>
      <c r="YH713" s="328"/>
      <c r="YI713" s="328"/>
      <c r="YJ713" s="328"/>
      <c r="YK713" s="328"/>
      <c r="YL713" s="328"/>
      <c r="YM713" s="328"/>
      <c r="YN713" s="328"/>
      <c r="YO713" s="328"/>
      <c r="YP713" s="328"/>
      <c r="YQ713" s="328"/>
      <c r="YR713" s="328"/>
      <c r="YS713" s="328"/>
      <c r="YT713" s="328"/>
      <c r="YU713" s="328"/>
      <c r="YV713" s="328"/>
      <c r="YW713" s="328"/>
      <c r="YX713" s="328"/>
      <c r="YY713" s="328"/>
      <c r="YZ713" s="328"/>
      <c r="ZA713" s="328"/>
      <c r="ZB713" s="328"/>
      <c r="ZC713" s="328"/>
      <c r="ZD713" s="328"/>
      <c r="ZE713" s="328"/>
      <c r="ZF713" s="328"/>
      <c r="ZG713" s="328"/>
      <c r="ZH713" s="328"/>
      <c r="ZI713" s="328"/>
      <c r="ZJ713" s="328"/>
      <c r="ZK713" s="328"/>
      <c r="ZL713" s="328"/>
      <c r="ZM713" s="328"/>
      <c r="ZN713" s="328"/>
      <c r="ZO713" s="328"/>
      <c r="ZP713" s="328"/>
      <c r="ZQ713" s="328"/>
      <c r="ZR713" s="328"/>
      <c r="ZS713" s="328"/>
      <c r="ZT713" s="328"/>
      <c r="ZU713" s="328"/>
      <c r="ZV713" s="328"/>
      <c r="ZW713" s="328"/>
      <c r="ZX713" s="328"/>
      <c r="ZY713" s="328"/>
      <c r="ZZ713" s="328"/>
      <c r="AAA713" s="328"/>
      <c r="AAB713" s="328"/>
      <c r="AAC713" s="328"/>
      <c r="AAD713" s="328"/>
      <c r="AAE713" s="328"/>
      <c r="AAF713" s="328"/>
      <c r="AAG713" s="328"/>
      <c r="AAH713" s="328"/>
      <c r="AAI713" s="328"/>
      <c r="AAJ713" s="328"/>
      <c r="AAK713" s="328"/>
      <c r="AAL713" s="328"/>
      <c r="AAM713" s="328"/>
      <c r="AAN713" s="328"/>
      <c r="AAO713" s="328"/>
      <c r="AAP713" s="328"/>
      <c r="AAQ713" s="328"/>
      <c r="AAR713" s="328"/>
      <c r="AAS713" s="328"/>
      <c r="AAT713" s="328"/>
      <c r="AAU713" s="328"/>
      <c r="AAV713" s="328"/>
      <c r="AAW713" s="328"/>
      <c r="AAX713" s="328"/>
      <c r="AAY713" s="328"/>
      <c r="AAZ713" s="328"/>
      <c r="ABA713" s="328"/>
      <c r="ABB713" s="328"/>
      <c r="ABC713" s="328"/>
      <c r="ABD713" s="328"/>
      <c r="ABE713" s="328"/>
      <c r="ABF713" s="328"/>
      <c r="ABG713" s="328"/>
      <c r="ABH713" s="328"/>
    </row>
    <row r="714" spans="1:736" s="50" customFormat="1" ht="45.75" customHeight="1">
      <c r="A714" s="632">
        <f>1+A713</f>
        <v>712</v>
      </c>
      <c r="B714" s="403" t="s">
        <v>7119</v>
      </c>
      <c r="C714" s="156" t="s">
        <v>7120</v>
      </c>
      <c r="D714" s="156" t="s">
        <v>6728</v>
      </c>
      <c r="E714" s="156">
        <v>45535</v>
      </c>
      <c r="F714" s="156">
        <v>45537</v>
      </c>
      <c r="G714" s="156">
        <v>45646</v>
      </c>
      <c r="H714" s="156" t="s">
        <v>416</v>
      </c>
      <c r="I714" s="156" t="s">
        <v>5874</v>
      </c>
      <c r="J714" s="301" t="s">
        <v>7121</v>
      </c>
      <c r="K714" s="251">
        <v>1072659558</v>
      </c>
      <c r="L714" s="156">
        <v>1</v>
      </c>
      <c r="M714" s="156" t="s">
        <v>844</v>
      </c>
      <c r="N714" s="156" t="s">
        <v>98</v>
      </c>
      <c r="O714" s="156" t="s">
        <v>1061</v>
      </c>
      <c r="P714" s="156" t="s">
        <v>7122</v>
      </c>
      <c r="Q714" s="156" t="s">
        <v>6730</v>
      </c>
      <c r="R714" s="143">
        <f>+G714-F714</f>
        <v>109</v>
      </c>
      <c r="S714" s="134" t="s">
        <v>5853</v>
      </c>
      <c r="T714" s="253">
        <v>26400000</v>
      </c>
      <c r="U714" s="156" t="s">
        <v>7123</v>
      </c>
      <c r="V714" s="253">
        <f>+T714</f>
        <v>26400000</v>
      </c>
      <c r="W714" s="156">
        <v>45537</v>
      </c>
      <c r="X714" s="156" t="s">
        <v>1040</v>
      </c>
      <c r="Y714" s="317">
        <f>+Z714+AA714+AB714</f>
        <v>26400000</v>
      </c>
      <c r="Z714" s="156">
        <v>0</v>
      </c>
      <c r="AA714" s="156">
        <v>0</v>
      </c>
      <c r="AB714" s="156">
        <f>+AC714+AD714+AE714+AF714+AG714+AH714+AI714+AJ714</f>
        <v>26400000</v>
      </c>
      <c r="AC714" s="156">
        <v>0</v>
      </c>
      <c r="AD714" s="156">
        <v>0</v>
      </c>
      <c r="AE714" s="156">
        <v>26400000</v>
      </c>
      <c r="AF714" s="156">
        <v>0</v>
      </c>
      <c r="AG714" s="156">
        <v>0</v>
      </c>
      <c r="AH714" s="156">
        <v>0</v>
      </c>
      <c r="AI714" s="156">
        <v>0</v>
      </c>
      <c r="AJ714" s="156">
        <v>0</v>
      </c>
      <c r="AK714" s="156" t="s">
        <v>104</v>
      </c>
      <c r="AL714" s="103" t="s">
        <v>7124</v>
      </c>
      <c r="AM714" s="156" t="s">
        <v>6627</v>
      </c>
      <c r="AN714" s="156">
        <v>35197268</v>
      </c>
      <c r="AO714" s="156" t="s">
        <v>114</v>
      </c>
      <c r="AP714" s="156" t="s">
        <v>114</v>
      </c>
      <c r="AQ714" s="156" t="s">
        <v>114</v>
      </c>
      <c r="AR714" s="156" t="s">
        <v>114</v>
      </c>
      <c r="AS714" s="156" t="s">
        <v>109</v>
      </c>
      <c r="AT714" s="156" t="s">
        <v>109</v>
      </c>
      <c r="AU714" s="156" t="s">
        <v>392</v>
      </c>
      <c r="AV714" s="156"/>
      <c r="AW714" s="156"/>
      <c r="AX714" s="156" t="s">
        <v>109</v>
      </c>
      <c r="AY714" s="156" t="s">
        <v>108</v>
      </c>
      <c r="AZ714" s="156"/>
      <c r="BA714" s="156"/>
      <c r="BB714" s="156"/>
      <c r="BC714" s="156"/>
      <c r="BD714" s="156"/>
      <c r="BE714" s="156"/>
      <c r="BF714" s="156"/>
      <c r="BG714" s="156"/>
      <c r="BH714" s="153">
        <f>T714+BB714</f>
        <v>26400000</v>
      </c>
      <c r="BI714" s="437" t="s">
        <v>259</v>
      </c>
      <c r="BJ714" s="240"/>
      <c r="BK714" s="240" t="s">
        <v>114</v>
      </c>
      <c r="BL714" s="240"/>
      <c r="BM714" s="346" t="s">
        <v>7125</v>
      </c>
      <c r="BN714" s="156" t="s">
        <v>161</v>
      </c>
      <c r="BO714" s="156">
        <v>33</v>
      </c>
      <c r="BP714" s="156">
        <v>33272</v>
      </c>
      <c r="BQ714" s="156" t="s">
        <v>108</v>
      </c>
      <c r="BR714" s="156" t="s">
        <v>114</v>
      </c>
      <c r="BS714" s="156" t="s">
        <v>114</v>
      </c>
      <c r="BT714" s="156" t="s">
        <v>114</v>
      </c>
      <c r="BU714" s="156" t="s">
        <v>4456</v>
      </c>
      <c r="BV714" s="156">
        <v>3132588298</v>
      </c>
      <c r="BW714" s="156" t="s">
        <v>4457</v>
      </c>
      <c r="BX714" s="156" t="s">
        <v>139</v>
      </c>
      <c r="BY714" s="156" t="s">
        <v>119</v>
      </c>
      <c r="BZ714" s="156">
        <v>488402230483</v>
      </c>
      <c r="CA714" s="157" t="s">
        <v>109</v>
      </c>
      <c r="CB714" s="157" t="s">
        <v>109</v>
      </c>
      <c r="CC714" s="157" t="s">
        <v>109</v>
      </c>
      <c r="CD714" s="321" t="s">
        <v>6379</v>
      </c>
      <c r="CE714" s="156"/>
      <c r="CF714" s="156"/>
      <c r="CG714" s="156"/>
      <c r="CH714" s="156"/>
      <c r="CI714" s="156"/>
      <c r="CJ714" s="156"/>
      <c r="CK714" s="156"/>
      <c r="CL714" s="156"/>
      <c r="CM714" s="157"/>
      <c r="CN714" s="156"/>
      <c r="CO714" s="297"/>
      <c r="CP714" s="297"/>
      <c r="CQ714" s="297"/>
      <c r="CR714" s="297"/>
      <c r="GV714" s="328"/>
      <c r="GW714" s="328"/>
      <c r="GX714" s="328"/>
      <c r="GY714" s="328"/>
      <c r="GZ714" s="328"/>
      <c r="HA714" s="328"/>
      <c r="HB714" s="328"/>
      <c r="HC714" s="328"/>
      <c r="HD714" s="328"/>
      <c r="HE714" s="328"/>
      <c r="HF714" s="328"/>
      <c r="HG714" s="328"/>
      <c r="HH714" s="328"/>
      <c r="HI714" s="328"/>
      <c r="HJ714" s="328"/>
      <c r="HK714" s="328"/>
      <c r="HL714" s="328"/>
      <c r="HM714" s="328"/>
      <c r="HN714" s="328"/>
      <c r="HO714" s="328"/>
      <c r="HP714" s="328"/>
      <c r="HQ714" s="328"/>
      <c r="HR714" s="328"/>
      <c r="HS714" s="328"/>
      <c r="HT714" s="328"/>
      <c r="HU714" s="328"/>
      <c r="HV714" s="328"/>
      <c r="HW714" s="328"/>
      <c r="HX714" s="328"/>
      <c r="HY714" s="328"/>
      <c r="HZ714" s="328"/>
      <c r="IA714" s="328"/>
      <c r="IB714" s="328"/>
      <c r="IC714" s="328"/>
      <c r="ID714" s="328"/>
      <c r="IE714" s="328"/>
      <c r="IF714" s="328"/>
      <c r="IG714" s="328"/>
      <c r="IH714" s="328"/>
      <c r="II714" s="328"/>
      <c r="IJ714" s="328"/>
      <c r="IK714" s="328"/>
      <c r="IL714" s="328"/>
      <c r="IM714" s="328"/>
      <c r="IN714" s="328"/>
      <c r="IO714" s="328"/>
      <c r="IP714" s="328"/>
      <c r="IQ714" s="328"/>
      <c r="IR714" s="328"/>
      <c r="IS714" s="328"/>
      <c r="IT714" s="328"/>
      <c r="IU714" s="328"/>
      <c r="IV714" s="328"/>
      <c r="IW714" s="328"/>
      <c r="IX714" s="328"/>
      <c r="IY714" s="328"/>
      <c r="IZ714" s="328"/>
      <c r="JA714" s="328"/>
      <c r="JB714" s="328"/>
      <c r="JC714" s="328"/>
      <c r="JD714" s="328"/>
      <c r="JE714" s="328"/>
      <c r="JF714" s="328"/>
      <c r="JG714" s="328"/>
      <c r="JH714" s="328"/>
      <c r="JI714" s="328"/>
      <c r="JJ714" s="328"/>
      <c r="JK714" s="328"/>
      <c r="JL714" s="328"/>
      <c r="JM714" s="328"/>
      <c r="JN714" s="328"/>
      <c r="JO714" s="328"/>
      <c r="JP714" s="328"/>
      <c r="JQ714" s="328"/>
      <c r="JR714" s="328"/>
      <c r="JS714" s="328"/>
      <c r="JT714" s="328"/>
      <c r="JU714" s="328"/>
      <c r="JV714" s="328"/>
      <c r="JW714" s="328"/>
      <c r="JX714" s="328"/>
      <c r="JY714" s="328"/>
      <c r="JZ714" s="328"/>
      <c r="KA714" s="328"/>
      <c r="KB714" s="328"/>
      <c r="KC714" s="328"/>
      <c r="KD714" s="328"/>
      <c r="KE714" s="328"/>
      <c r="KF714" s="328"/>
      <c r="KG714" s="328"/>
      <c r="KH714" s="328"/>
      <c r="KI714" s="328"/>
      <c r="KJ714" s="328"/>
      <c r="KK714" s="328"/>
      <c r="KL714" s="328"/>
      <c r="KM714" s="328"/>
      <c r="KN714" s="328"/>
      <c r="KO714" s="328"/>
      <c r="KP714" s="328"/>
      <c r="KQ714" s="328"/>
      <c r="KR714" s="328"/>
      <c r="KS714" s="328"/>
      <c r="KT714" s="328"/>
      <c r="KU714" s="328"/>
      <c r="KV714" s="328"/>
      <c r="KW714" s="328"/>
      <c r="KX714" s="328"/>
      <c r="KY714" s="328"/>
      <c r="KZ714" s="328"/>
      <c r="LA714" s="328"/>
      <c r="LB714" s="328"/>
      <c r="LC714" s="328"/>
      <c r="LD714" s="328"/>
      <c r="LE714" s="328"/>
      <c r="LF714" s="328"/>
      <c r="LG714" s="328"/>
      <c r="LH714" s="328"/>
      <c r="LI714" s="328"/>
      <c r="LJ714" s="328"/>
      <c r="LK714" s="328"/>
      <c r="LL714" s="328"/>
      <c r="LM714" s="328"/>
      <c r="LN714" s="328"/>
      <c r="LO714" s="328"/>
      <c r="LP714" s="328"/>
      <c r="LQ714" s="328"/>
      <c r="LR714" s="328"/>
      <c r="LS714" s="328"/>
      <c r="LT714" s="328"/>
      <c r="LU714" s="328"/>
      <c r="LV714" s="328"/>
      <c r="LW714" s="328"/>
      <c r="LX714" s="328"/>
      <c r="LY714" s="328"/>
      <c r="LZ714" s="328"/>
      <c r="MA714" s="328"/>
      <c r="MB714" s="328"/>
      <c r="MC714" s="328"/>
      <c r="MD714" s="328"/>
      <c r="ME714" s="328"/>
      <c r="MF714" s="328"/>
      <c r="MG714" s="328"/>
      <c r="MH714" s="328"/>
      <c r="MI714" s="328"/>
      <c r="MJ714" s="328"/>
      <c r="MK714" s="328"/>
      <c r="ML714" s="328"/>
      <c r="MM714" s="328"/>
      <c r="MN714" s="328"/>
      <c r="MO714" s="328"/>
      <c r="MP714" s="328"/>
      <c r="MQ714" s="328"/>
      <c r="MR714" s="328"/>
      <c r="MS714" s="328"/>
      <c r="MT714" s="328"/>
      <c r="MU714" s="328"/>
      <c r="MV714" s="328"/>
      <c r="MW714" s="328"/>
      <c r="MX714" s="328"/>
      <c r="MY714" s="328"/>
      <c r="MZ714" s="328"/>
      <c r="NA714" s="328"/>
      <c r="NB714" s="328"/>
      <c r="NC714" s="328"/>
      <c r="ND714" s="328"/>
      <c r="NE714" s="328"/>
      <c r="NF714" s="328"/>
      <c r="NG714" s="328"/>
      <c r="NH714" s="328"/>
      <c r="NI714" s="328"/>
      <c r="NJ714" s="328"/>
      <c r="NK714" s="328"/>
      <c r="NL714" s="328"/>
      <c r="NM714" s="328"/>
      <c r="NN714" s="328"/>
      <c r="NO714" s="328"/>
      <c r="NP714" s="328"/>
      <c r="NQ714" s="328"/>
      <c r="NR714" s="328"/>
      <c r="NS714" s="328"/>
      <c r="NT714" s="328"/>
      <c r="NU714" s="328"/>
      <c r="NV714" s="328"/>
      <c r="NW714" s="328"/>
      <c r="NX714" s="328"/>
      <c r="NY714" s="328"/>
      <c r="NZ714" s="328"/>
      <c r="OA714" s="328"/>
      <c r="OB714" s="328"/>
      <c r="OC714" s="328"/>
      <c r="OD714" s="328"/>
      <c r="OE714" s="328"/>
      <c r="OF714" s="328"/>
      <c r="OG714" s="328"/>
      <c r="OH714" s="328"/>
      <c r="OI714" s="328"/>
      <c r="OJ714" s="328"/>
      <c r="OK714" s="328"/>
      <c r="OL714" s="328"/>
      <c r="OM714" s="328"/>
      <c r="ON714" s="328"/>
      <c r="OO714" s="328"/>
      <c r="OP714" s="328"/>
      <c r="OQ714" s="328"/>
      <c r="OR714" s="328"/>
      <c r="OS714" s="328"/>
      <c r="OT714" s="328"/>
      <c r="OU714" s="328"/>
      <c r="OV714" s="328"/>
      <c r="OW714" s="328"/>
      <c r="OX714" s="328"/>
      <c r="OY714" s="328"/>
      <c r="OZ714" s="328"/>
      <c r="PA714" s="328"/>
      <c r="PB714" s="328"/>
      <c r="PC714" s="328"/>
      <c r="PD714" s="328"/>
      <c r="PE714" s="328"/>
      <c r="PF714" s="328"/>
      <c r="PG714" s="328"/>
      <c r="PH714" s="328"/>
      <c r="PI714" s="328"/>
      <c r="PJ714" s="328"/>
      <c r="PK714" s="328"/>
      <c r="PL714" s="328"/>
      <c r="PM714" s="328"/>
      <c r="PN714" s="328"/>
      <c r="PO714" s="328"/>
      <c r="PP714" s="328"/>
      <c r="PQ714" s="328"/>
      <c r="PR714" s="328"/>
      <c r="PS714" s="328"/>
      <c r="PT714" s="328"/>
      <c r="PU714" s="328"/>
      <c r="PV714" s="328"/>
      <c r="PW714" s="328"/>
      <c r="PX714" s="328"/>
      <c r="PY714" s="328"/>
      <c r="PZ714" s="328"/>
      <c r="QA714" s="328"/>
      <c r="QB714" s="328"/>
      <c r="QC714" s="328"/>
      <c r="QD714" s="328"/>
      <c r="QE714" s="328"/>
      <c r="QF714" s="328"/>
      <c r="QG714" s="328"/>
      <c r="QH714" s="328"/>
      <c r="QI714" s="328"/>
      <c r="QJ714" s="328"/>
      <c r="QK714" s="328"/>
      <c r="QL714" s="328"/>
      <c r="QM714" s="328"/>
      <c r="QN714" s="328"/>
      <c r="QO714" s="328"/>
      <c r="QP714" s="328"/>
      <c r="QQ714" s="328"/>
      <c r="QR714" s="328"/>
      <c r="QS714" s="328"/>
      <c r="QT714" s="328"/>
      <c r="QU714" s="328"/>
      <c r="QV714" s="328"/>
      <c r="QW714" s="328"/>
      <c r="QX714" s="328"/>
      <c r="QY714" s="328"/>
      <c r="QZ714" s="328"/>
      <c r="RA714" s="328"/>
      <c r="RB714" s="328"/>
      <c r="RC714" s="328"/>
      <c r="RD714" s="328"/>
      <c r="RE714" s="328"/>
      <c r="RF714" s="328"/>
      <c r="RG714" s="328"/>
      <c r="RH714" s="328"/>
      <c r="RI714" s="328"/>
      <c r="RJ714" s="328"/>
      <c r="RK714" s="328"/>
      <c r="RL714" s="328"/>
      <c r="RM714" s="328"/>
      <c r="RN714" s="328"/>
      <c r="RO714" s="328"/>
      <c r="RP714" s="328"/>
      <c r="RQ714" s="328"/>
      <c r="RR714" s="328"/>
      <c r="RS714" s="328"/>
      <c r="RT714" s="328"/>
      <c r="RU714" s="328"/>
      <c r="RV714" s="328"/>
      <c r="RW714" s="328"/>
      <c r="RX714" s="328"/>
      <c r="RY714" s="328"/>
      <c r="RZ714" s="328"/>
      <c r="SA714" s="328"/>
      <c r="SB714" s="328"/>
      <c r="SC714" s="328"/>
      <c r="SD714" s="328"/>
      <c r="SE714" s="328"/>
      <c r="SF714" s="328"/>
      <c r="SG714" s="328"/>
      <c r="SH714" s="328"/>
      <c r="SI714" s="328"/>
      <c r="SJ714" s="328"/>
      <c r="SK714" s="328"/>
      <c r="SL714" s="328"/>
      <c r="SM714" s="328"/>
      <c r="SN714" s="328"/>
      <c r="SO714" s="328"/>
      <c r="SP714" s="328"/>
      <c r="SQ714" s="328"/>
      <c r="SR714" s="328"/>
      <c r="SS714" s="328"/>
      <c r="ST714" s="328"/>
      <c r="SU714" s="328"/>
      <c r="SV714" s="328"/>
      <c r="SW714" s="328"/>
      <c r="SX714" s="328"/>
      <c r="SY714" s="328"/>
      <c r="SZ714" s="328"/>
      <c r="TA714" s="328"/>
      <c r="TB714" s="328"/>
      <c r="TC714" s="328"/>
      <c r="TD714" s="328"/>
      <c r="TE714" s="328"/>
      <c r="TF714" s="328"/>
      <c r="TG714" s="328"/>
      <c r="TH714" s="328"/>
      <c r="TI714" s="328"/>
      <c r="TJ714" s="328"/>
      <c r="TK714" s="328"/>
      <c r="TL714" s="328"/>
      <c r="TM714" s="328"/>
      <c r="TN714" s="328"/>
      <c r="TO714" s="328"/>
      <c r="TP714" s="328"/>
      <c r="TQ714" s="328"/>
      <c r="TR714" s="328"/>
      <c r="TS714" s="328"/>
      <c r="TT714" s="328"/>
      <c r="TU714" s="328"/>
      <c r="TV714" s="328"/>
      <c r="TW714" s="328"/>
      <c r="TX714" s="328"/>
      <c r="TY714" s="328"/>
      <c r="TZ714" s="328"/>
      <c r="UA714" s="328"/>
      <c r="UB714" s="328"/>
      <c r="UC714" s="328"/>
      <c r="UD714" s="328"/>
      <c r="UE714" s="328"/>
      <c r="UF714" s="328"/>
      <c r="UG714" s="328"/>
      <c r="UH714" s="328"/>
      <c r="UI714" s="328"/>
      <c r="UJ714" s="328"/>
      <c r="UK714" s="328"/>
      <c r="UL714" s="328"/>
      <c r="UM714" s="328"/>
      <c r="UN714" s="328"/>
      <c r="UO714" s="328"/>
      <c r="UP714" s="328"/>
      <c r="UQ714" s="328"/>
      <c r="UR714" s="328"/>
      <c r="US714" s="328"/>
      <c r="UT714" s="328"/>
      <c r="UU714" s="328"/>
      <c r="UV714" s="328"/>
      <c r="UW714" s="328"/>
      <c r="UX714" s="328"/>
      <c r="UY714" s="328"/>
      <c r="UZ714" s="328"/>
      <c r="VA714" s="328"/>
      <c r="VB714" s="328"/>
      <c r="VC714" s="328"/>
      <c r="VD714" s="328"/>
      <c r="VE714" s="328"/>
      <c r="VF714" s="328"/>
      <c r="VG714" s="328"/>
      <c r="VH714" s="328"/>
      <c r="VI714" s="328"/>
      <c r="VJ714" s="328"/>
      <c r="VK714" s="328"/>
      <c r="VL714" s="328"/>
      <c r="VM714" s="328"/>
      <c r="VN714" s="328"/>
      <c r="VO714" s="328"/>
      <c r="VP714" s="328"/>
      <c r="VQ714" s="328"/>
      <c r="VR714" s="328"/>
      <c r="VS714" s="328"/>
      <c r="VT714" s="328"/>
      <c r="VU714" s="328"/>
      <c r="VV714" s="328"/>
      <c r="VW714" s="328"/>
      <c r="VX714" s="328"/>
      <c r="VY714" s="328"/>
      <c r="VZ714" s="328"/>
      <c r="WA714" s="328"/>
      <c r="WB714" s="328"/>
      <c r="WC714" s="328"/>
      <c r="WD714" s="328"/>
      <c r="WE714" s="328"/>
      <c r="WF714" s="328"/>
      <c r="WG714" s="328"/>
      <c r="WH714" s="328"/>
      <c r="WI714" s="328"/>
      <c r="WJ714" s="328"/>
      <c r="WK714" s="328"/>
      <c r="WL714" s="328"/>
      <c r="WM714" s="328"/>
      <c r="WN714" s="328"/>
      <c r="WO714" s="328"/>
      <c r="WP714" s="328"/>
      <c r="WQ714" s="328"/>
      <c r="WR714" s="328"/>
      <c r="WS714" s="328"/>
      <c r="WT714" s="328"/>
      <c r="WU714" s="328"/>
      <c r="WV714" s="328"/>
      <c r="WW714" s="328"/>
      <c r="WX714" s="328"/>
      <c r="WY714" s="328"/>
      <c r="WZ714" s="328"/>
      <c r="XA714" s="328"/>
      <c r="XB714" s="328"/>
      <c r="XC714" s="328"/>
      <c r="XD714" s="328"/>
      <c r="XE714" s="328"/>
      <c r="XF714" s="328"/>
      <c r="XG714" s="328"/>
      <c r="XH714" s="328"/>
      <c r="XI714" s="328"/>
      <c r="XJ714" s="328"/>
      <c r="XK714" s="328"/>
      <c r="XL714" s="328"/>
      <c r="XM714" s="328"/>
      <c r="XN714" s="328"/>
      <c r="XO714" s="328"/>
      <c r="XP714" s="328"/>
      <c r="XQ714" s="328"/>
      <c r="XR714" s="328"/>
      <c r="XS714" s="328"/>
      <c r="XT714" s="328"/>
      <c r="XU714" s="328"/>
      <c r="XV714" s="328"/>
      <c r="XW714" s="328"/>
      <c r="XX714" s="328"/>
      <c r="XY714" s="328"/>
      <c r="XZ714" s="328"/>
      <c r="YA714" s="328"/>
      <c r="YB714" s="328"/>
      <c r="YC714" s="328"/>
      <c r="YD714" s="328"/>
      <c r="YE714" s="328"/>
      <c r="YF714" s="328"/>
      <c r="YG714" s="328"/>
      <c r="YH714" s="328"/>
      <c r="YI714" s="328"/>
      <c r="YJ714" s="328"/>
      <c r="YK714" s="328"/>
      <c r="YL714" s="328"/>
      <c r="YM714" s="328"/>
      <c r="YN714" s="328"/>
      <c r="YO714" s="328"/>
      <c r="YP714" s="328"/>
      <c r="YQ714" s="328"/>
      <c r="YR714" s="328"/>
      <c r="YS714" s="328"/>
      <c r="YT714" s="328"/>
      <c r="YU714" s="328"/>
      <c r="YV714" s="328"/>
      <c r="YW714" s="328"/>
      <c r="YX714" s="328"/>
      <c r="YY714" s="328"/>
      <c r="YZ714" s="328"/>
      <c r="ZA714" s="328"/>
      <c r="ZB714" s="328"/>
      <c r="ZC714" s="328"/>
      <c r="ZD714" s="328"/>
      <c r="ZE714" s="328"/>
      <c r="ZF714" s="328"/>
      <c r="ZG714" s="328"/>
      <c r="ZH714" s="328"/>
      <c r="ZI714" s="328"/>
      <c r="ZJ714" s="328"/>
      <c r="ZK714" s="328"/>
      <c r="ZL714" s="328"/>
      <c r="ZM714" s="328"/>
      <c r="ZN714" s="328"/>
      <c r="ZO714" s="328"/>
      <c r="ZP714" s="328"/>
      <c r="ZQ714" s="328"/>
      <c r="ZR714" s="328"/>
      <c r="ZS714" s="328"/>
      <c r="ZT714" s="328"/>
      <c r="ZU714" s="328"/>
      <c r="ZV714" s="328"/>
      <c r="ZW714" s="328"/>
      <c r="ZX714" s="328"/>
      <c r="ZY714" s="328"/>
      <c r="ZZ714" s="328"/>
      <c r="AAA714" s="328"/>
      <c r="AAB714" s="328"/>
      <c r="AAC714" s="328"/>
      <c r="AAD714" s="328"/>
      <c r="AAE714" s="328"/>
      <c r="AAF714" s="328"/>
      <c r="AAG714" s="328"/>
      <c r="AAH714" s="328"/>
      <c r="AAI714" s="328"/>
      <c r="AAJ714" s="328"/>
      <c r="AAK714" s="328"/>
      <c r="AAL714" s="328"/>
      <c r="AAM714" s="328"/>
      <c r="AAN714" s="328"/>
      <c r="AAO714" s="328"/>
      <c r="AAP714" s="328"/>
      <c r="AAQ714" s="328"/>
      <c r="AAR714" s="328"/>
      <c r="AAS714" s="328"/>
      <c r="AAT714" s="328"/>
      <c r="AAU714" s="328"/>
      <c r="AAV714" s="328"/>
      <c r="AAW714" s="328"/>
      <c r="AAX714" s="328"/>
      <c r="AAY714" s="328"/>
      <c r="AAZ714" s="328"/>
      <c r="ABA714" s="328"/>
      <c r="ABB714" s="328"/>
      <c r="ABC714" s="328"/>
      <c r="ABD714" s="328"/>
      <c r="ABE714" s="328"/>
      <c r="ABF714" s="328"/>
      <c r="ABG714" s="328"/>
      <c r="ABH714" s="328"/>
    </row>
    <row r="715" spans="1:736" s="50" customFormat="1" ht="45.75" customHeight="1">
      <c r="A715" s="589">
        <f>1+A714</f>
        <v>713</v>
      </c>
      <c r="B715" s="403" t="s">
        <v>7126</v>
      </c>
      <c r="C715" s="156" t="s">
        <v>7127</v>
      </c>
      <c r="D715" s="156" t="s">
        <v>6112</v>
      </c>
      <c r="E715" s="156">
        <v>45535</v>
      </c>
      <c r="F715" s="156">
        <v>45537</v>
      </c>
      <c r="G715" s="156">
        <v>45646</v>
      </c>
      <c r="H715" s="156" t="s">
        <v>416</v>
      </c>
      <c r="I715" s="156" t="s">
        <v>180</v>
      </c>
      <c r="J715" s="301" t="s">
        <v>7128</v>
      </c>
      <c r="K715" s="251">
        <v>35196433</v>
      </c>
      <c r="L715" s="156">
        <v>4</v>
      </c>
      <c r="M715" s="156" t="s">
        <v>844</v>
      </c>
      <c r="N715" s="156" t="s">
        <v>98</v>
      </c>
      <c r="O715" s="156" t="s">
        <v>427</v>
      </c>
      <c r="P715" s="156" t="s">
        <v>7129</v>
      </c>
      <c r="Q715" s="156" t="s">
        <v>6730</v>
      </c>
      <c r="R715" s="143">
        <f>+G715-F715</f>
        <v>109</v>
      </c>
      <c r="S715" s="134" t="s">
        <v>7130</v>
      </c>
      <c r="T715" s="253">
        <v>16133333</v>
      </c>
      <c r="U715" s="156" t="s">
        <v>7131</v>
      </c>
      <c r="V715" s="253">
        <f>+T715</f>
        <v>16133333</v>
      </c>
      <c r="W715" s="156">
        <v>45537</v>
      </c>
      <c r="X715" s="156" t="s">
        <v>1040</v>
      </c>
      <c r="Y715" s="317">
        <f>+Z715+AA715+AB715</f>
        <v>16133333</v>
      </c>
      <c r="Z715" s="156"/>
      <c r="AA715" s="156">
        <v>0</v>
      </c>
      <c r="AB715" s="156">
        <f>+AC715+AD715+AE715+AF715+AG715+AH715+AI715+AJ715</f>
        <v>16133333</v>
      </c>
      <c r="AC715" s="156">
        <v>0</v>
      </c>
      <c r="AD715" s="156">
        <v>0</v>
      </c>
      <c r="AE715" s="156">
        <v>16133333</v>
      </c>
      <c r="AF715" s="156">
        <v>0</v>
      </c>
      <c r="AG715" s="156">
        <v>0</v>
      </c>
      <c r="AH715" s="156">
        <v>0</v>
      </c>
      <c r="AI715" s="156">
        <v>0</v>
      </c>
      <c r="AJ715" s="156">
        <v>0</v>
      </c>
      <c r="AK715" s="156" t="s">
        <v>104</v>
      </c>
      <c r="AL715" s="103" t="s">
        <v>7132</v>
      </c>
      <c r="AM715" s="156" t="s">
        <v>6173</v>
      </c>
      <c r="AN715" s="156">
        <v>21070082</v>
      </c>
      <c r="AO715" s="156" t="s">
        <v>114</v>
      </c>
      <c r="AP715" s="156" t="s">
        <v>114</v>
      </c>
      <c r="AQ715" s="156" t="s">
        <v>114</v>
      </c>
      <c r="AR715" s="156" t="s">
        <v>114</v>
      </c>
      <c r="AS715" s="156" t="s">
        <v>109</v>
      </c>
      <c r="AT715" s="156" t="s">
        <v>109</v>
      </c>
      <c r="AU715" s="156" t="s">
        <v>392</v>
      </c>
      <c r="AV715" s="156"/>
      <c r="AW715" s="156"/>
      <c r="AX715" s="156" t="s">
        <v>109</v>
      </c>
      <c r="AY715" s="156" t="s">
        <v>108</v>
      </c>
      <c r="AZ715" s="156"/>
      <c r="BA715" s="156"/>
      <c r="BB715" s="156"/>
      <c r="BC715" s="156"/>
      <c r="BD715" s="156"/>
      <c r="BE715" s="156"/>
      <c r="BF715" s="156"/>
      <c r="BG715" s="156"/>
      <c r="BH715" s="153">
        <f>T715+BB715</f>
        <v>16133333</v>
      </c>
      <c r="BI715" s="684" t="s">
        <v>259</v>
      </c>
      <c r="BJ715" s="240"/>
      <c r="BK715" s="240" t="s">
        <v>114</v>
      </c>
      <c r="BL715" s="240"/>
      <c r="BM715" s="473" t="s">
        <v>260</v>
      </c>
      <c r="BN715" s="156" t="s">
        <v>161</v>
      </c>
      <c r="BO715" s="156">
        <v>44</v>
      </c>
      <c r="BP715" s="156">
        <v>29305</v>
      </c>
      <c r="BQ715" s="156" t="s">
        <v>108</v>
      </c>
      <c r="BR715" s="156" t="s">
        <v>114</v>
      </c>
      <c r="BS715" s="156" t="s">
        <v>114</v>
      </c>
      <c r="BT715" s="156" t="s">
        <v>114</v>
      </c>
      <c r="BU715" s="156" t="s">
        <v>2471</v>
      </c>
      <c r="BV715" s="156">
        <v>3014394162</v>
      </c>
      <c r="BW715" s="156" t="s">
        <v>7133</v>
      </c>
      <c r="BX715" s="156" t="s">
        <v>139</v>
      </c>
      <c r="BY715" s="156" t="s">
        <v>119</v>
      </c>
      <c r="BZ715" s="156" t="s">
        <v>2473</v>
      </c>
      <c r="CA715" s="157" t="s">
        <v>109</v>
      </c>
      <c r="CB715" s="157" t="s">
        <v>109</v>
      </c>
      <c r="CC715" s="157" t="s">
        <v>109</v>
      </c>
      <c r="CD715" s="152" t="s">
        <v>109</v>
      </c>
      <c r="CE715" s="156"/>
      <c r="CF715" s="156"/>
      <c r="CG715" s="156"/>
      <c r="CH715" s="156"/>
      <c r="CI715" s="156"/>
      <c r="CJ715" s="156"/>
      <c r="CK715" s="156"/>
      <c r="CL715" s="156"/>
      <c r="CM715" s="157" t="s">
        <v>109</v>
      </c>
      <c r="CN715" s="156"/>
      <c r="CO715" s="297"/>
      <c r="CP715" s="297"/>
      <c r="CQ715" s="297"/>
      <c r="CR715" s="297"/>
      <c r="GV715" s="328"/>
      <c r="GW715" s="328"/>
      <c r="GX715" s="328"/>
      <c r="GY715" s="328"/>
      <c r="GZ715" s="328"/>
      <c r="HA715" s="328"/>
      <c r="HB715" s="328"/>
      <c r="HC715" s="328"/>
      <c r="HD715" s="328"/>
      <c r="HE715" s="328"/>
      <c r="HF715" s="328"/>
      <c r="HG715" s="328"/>
      <c r="HH715" s="328"/>
      <c r="HI715" s="328"/>
      <c r="HJ715" s="328"/>
      <c r="HK715" s="328"/>
      <c r="HL715" s="328"/>
      <c r="HM715" s="328"/>
      <c r="HN715" s="328"/>
      <c r="HO715" s="328"/>
      <c r="HP715" s="328"/>
      <c r="HQ715" s="328"/>
      <c r="HR715" s="328"/>
      <c r="HS715" s="328"/>
      <c r="HT715" s="328"/>
      <c r="HU715" s="328"/>
      <c r="HV715" s="328"/>
      <c r="HW715" s="328"/>
      <c r="HX715" s="328"/>
      <c r="HY715" s="328"/>
      <c r="HZ715" s="328"/>
      <c r="IA715" s="328"/>
      <c r="IB715" s="328"/>
      <c r="IC715" s="328"/>
      <c r="ID715" s="328"/>
      <c r="IE715" s="328"/>
      <c r="IF715" s="328"/>
      <c r="IG715" s="328"/>
      <c r="IH715" s="328"/>
      <c r="II715" s="328"/>
      <c r="IJ715" s="328"/>
      <c r="IK715" s="328"/>
      <c r="IL715" s="328"/>
      <c r="IM715" s="328"/>
      <c r="IN715" s="328"/>
      <c r="IO715" s="328"/>
      <c r="IP715" s="328"/>
      <c r="IQ715" s="328"/>
      <c r="IR715" s="328"/>
      <c r="IS715" s="328"/>
      <c r="IT715" s="328"/>
      <c r="IU715" s="328"/>
      <c r="IV715" s="328"/>
      <c r="IW715" s="328"/>
      <c r="IX715" s="328"/>
      <c r="IY715" s="328"/>
      <c r="IZ715" s="328"/>
      <c r="JA715" s="328"/>
      <c r="JB715" s="328"/>
      <c r="JC715" s="328"/>
      <c r="JD715" s="328"/>
      <c r="JE715" s="328"/>
      <c r="JF715" s="328"/>
      <c r="JG715" s="328"/>
      <c r="JH715" s="328"/>
      <c r="JI715" s="328"/>
      <c r="JJ715" s="328"/>
      <c r="JK715" s="328"/>
      <c r="JL715" s="328"/>
      <c r="JM715" s="328"/>
      <c r="JN715" s="328"/>
      <c r="JO715" s="328"/>
      <c r="JP715" s="328"/>
      <c r="JQ715" s="328"/>
      <c r="JR715" s="328"/>
      <c r="JS715" s="328"/>
      <c r="JT715" s="328"/>
      <c r="JU715" s="328"/>
      <c r="JV715" s="328"/>
      <c r="JW715" s="328"/>
      <c r="JX715" s="328"/>
      <c r="JY715" s="328"/>
      <c r="JZ715" s="328"/>
      <c r="KA715" s="328"/>
      <c r="KB715" s="328"/>
      <c r="KC715" s="328"/>
      <c r="KD715" s="328"/>
      <c r="KE715" s="328"/>
      <c r="KF715" s="328"/>
      <c r="KG715" s="328"/>
      <c r="KH715" s="328"/>
      <c r="KI715" s="328"/>
      <c r="KJ715" s="328"/>
      <c r="KK715" s="328"/>
      <c r="KL715" s="328"/>
      <c r="KM715" s="328"/>
      <c r="KN715" s="328"/>
      <c r="KO715" s="328"/>
      <c r="KP715" s="328"/>
      <c r="KQ715" s="328"/>
      <c r="KR715" s="328"/>
      <c r="KS715" s="328"/>
      <c r="KT715" s="328"/>
      <c r="KU715" s="328"/>
      <c r="KV715" s="328"/>
      <c r="KW715" s="328"/>
      <c r="KX715" s="328"/>
      <c r="KY715" s="328"/>
      <c r="KZ715" s="328"/>
      <c r="LA715" s="328"/>
      <c r="LB715" s="328"/>
      <c r="LC715" s="328"/>
      <c r="LD715" s="328"/>
      <c r="LE715" s="328"/>
      <c r="LF715" s="328"/>
      <c r="LG715" s="328"/>
      <c r="LH715" s="328"/>
      <c r="LI715" s="328"/>
      <c r="LJ715" s="328"/>
      <c r="LK715" s="328"/>
      <c r="LL715" s="328"/>
      <c r="LM715" s="328"/>
      <c r="LN715" s="328"/>
      <c r="LO715" s="328"/>
      <c r="LP715" s="328"/>
      <c r="LQ715" s="328"/>
      <c r="LR715" s="328"/>
      <c r="LS715" s="328"/>
      <c r="LT715" s="328"/>
      <c r="LU715" s="328"/>
      <c r="LV715" s="328"/>
      <c r="LW715" s="328"/>
      <c r="LX715" s="328"/>
      <c r="LY715" s="328"/>
      <c r="LZ715" s="328"/>
      <c r="MA715" s="328"/>
      <c r="MB715" s="328"/>
      <c r="MC715" s="328"/>
      <c r="MD715" s="328"/>
      <c r="ME715" s="328"/>
      <c r="MF715" s="328"/>
      <c r="MG715" s="328"/>
      <c r="MH715" s="328"/>
      <c r="MI715" s="328"/>
      <c r="MJ715" s="328"/>
      <c r="MK715" s="328"/>
      <c r="ML715" s="328"/>
      <c r="MM715" s="328"/>
      <c r="MN715" s="328"/>
      <c r="MO715" s="328"/>
      <c r="MP715" s="328"/>
      <c r="MQ715" s="328"/>
      <c r="MR715" s="328"/>
      <c r="MS715" s="328"/>
      <c r="MT715" s="328"/>
      <c r="MU715" s="328"/>
      <c r="MV715" s="328"/>
      <c r="MW715" s="328"/>
      <c r="MX715" s="328"/>
      <c r="MY715" s="328"/>
      <c r="MZ715" s="328"/>
      <c r="NA715" s="328"/>
      <c r="NB715" s="328"/>
      <c r="NC715" s="328"/>
      <c r="ND715" s="328"/>
      <c r="NE715" s="328"/>
      <c r="NF715" s="328"/>
      <c r="NG715" s="328"/>
      <c r="NH715" s="328"/>
      <c r="NI715" s="328"/>
      <c r="NJ715" s="328"/>
      <c r="NK715" s="328"/>
      <c r="NL715" s="328"/>
      <c r="NM715" s="328"/>
      <c r="NN715" s="328"/>
      <c r="NO715" s="328"/>
      <c r="NP715" s="328"/>
      <c r="NQ715" s="328"/>
      <c r="NR715" s="328"/>
      <c r="NS715" s="328"/>
      <c r="NT715" s="328"/>
      <c r="NU715" s="328"/>
      <c r="NV715" s="328"/>
      <c r="NW715" s="328"/>
      <c r="NX715" s="328"/>
      <c r="NY715" s="328"/>
      <c r="NZ715" s="328"/>
      <c r="OA715" s="328"/>
      <c r="OB715" s="328"/>
      <c r="OC715" s="328"/>
      <c r="OD715" s="328"/>
      <c r="OE715" s="328"/>
      <c r="OF715" s="328"/>
      <c r="OG715" s="328"/>
      <c r="OH715" s="328"/>
      <c r="OI715" s="328"/>
      <c r="OJ715" s="328"/>
      <c r="OK715" s="328"/>
      <c r="OL715" s="328"/>
      <c r="OM715" s="328"/>
      <c r="ON715" s="328"/>
      <c r="OO715" s="328"/>
      <c r="OP715" s="328"/>
      <c r="OQ715" s="328"/>
      <c r="OR715" s="328"/>
      <c r="OS715" s="328"/>
      <c r="OT715" s="328"/>
      <c r="OU715" s="328"/>
      <c r="OV715" s="328"/>
      <c r="OW715" s="328"/>
      <c r="OX715" s="328"/>
      <c r="OY715" s="328"/>
      <c r="OZ715" s="328"/>
      <c r="PA715" s="328"/>
      <c r="PB715" s="328"/>
      <c r="PC715" s="328"/>
      <c r="PD715" s="328"/>
      <c r="PE715" s="328"/>
      <c r="PF715" s="328"/>
      <c r="PG715" s="328"/>
      <c r="PH715" s="328"/>
      <c r="PI715" s="328"/>
      <c r="PJ715" s="328"/>
      <c r="PK715" s="328"/>
      <c r="PL715" s="328"/>
      <c r="PM715" s="328"/>
      <c r="PN715" s="328"/>
      <c r="PO715" s="328"/>
      <c r="PP715" s="328"/>
      <c r="PQ715" s="328"/>
      <c r="PR715" s="328"/>
      <c r="PS715" s="328"/>
      <c r="PT715" s="328"/>
      <c r="PU715" s="328"/>
      <c r="PV715" s="328"/>
      <c r="PW715" s="328"/>
      <c r="PX715" s="328"/>
      <c r="PY715" s="328"/>
      <c r="PZ715" s="328"/>
      <c r="QA715" s="328"/>
      <c r="QB715" s="328"/>
      <c r="QC715" s="328"/>
      <c r="QD715" s="328"/>
      <c r="QE715" s="328"/>
      <c r="QF715" s="328"/>
      <c r="QG715" s="328"/>
      <c r="QH715" s="328"/>
      <c r="QI715" s="328"/>
      <c r="QJ715" s="328"/>
      <c r="QK715" s="328"/>
      <c r="QL715" s="328"/>
      <c r="QM715" s="328"/>
      <c r="QN715" s="328"/>
      <c r="QO715" s="328"/>
      <c r="QP715" s="328"/>
      <c r="QQ715" s="328"/>
      <c r="QR715" s="328"/>
      <c r="QS715" s="328"/>
      <c r="QT715" s="328"/>
      <c r="QU715" s="328"/>
      <c r="QV715" s="328"/>
      <c r="QW715" s="328"/>
      <c r="QX715" s="328"/>
      <c r="QY715" s="328"/>
      <c r="QZ715" s="328"/>
      <c r="RA715" s="328"/>
      <c r="RB715" s="328"/>
      <c r="RC715" s="328"/>
      <c r="RD715" s="328"/>
      <c r="RE715" s="328"/>
      <c r="RF715" s="328"/>
      <c r="RG715" s="328"/>
      <c r="RH715" s="328"/>
      <c r="RI715" s="328"/>
      <c r="RJ715" s="328"/>
      <c r="RK715" s="328"/>
      <c r="RL715" s="328"/>
      <c r="RM715" s="328"/>
      <c r="RN715" s="328"/>
      <c r="RO715" s="328"/>
      <c r="RP715" s="328"/>
      <c r="RQ715" s="328"/>
      <c r="RR715" s="328"/>
      <c r="RS715" s="328"/>
      <c r="RT715" s="328"/>
      <c r="RU715" s="328"/>
      <c r="RV715" s="328"/>
      <c r="RW715" s="328"/>
      <c r="RX715" s="328"/>
      <c r="RY715" s="328"/>
      <c r="RZ715" s="328"/>
      <c r="SA715" s="328"/>
      <c r="SB715" s="328"/>
      <c r="SC715" s="328"/>
      <c r="SD715" s="328"/>
      <c r="SE715" s="328"/>
      <c r="SF715" s="328"/>
      <c r="SG715" s="328"/>
      <c r="SH715" s="328"/>
      <c r="SI715" s="328"/>
      <c r="SJ715" s="328"/>
      <c r="SK715" s="328"/>
      <c r="SL715" s="328"/>
      <c r="SM715" s="328"/>
      <c r="SN715" s="328"/>
      <c r="SO715" s="328"/>
      <c r="SP715" s="328"/>
      <c r="SQ715" s="328"/>
      <c r="SR715" s="328"/>
      <c r="SS715" s="328"/>
      <c r="ST715" s="328"/>
      <c r="SU715" s="328"/>
      <c r="SV715" s="328"/>
      <c r="SW715" s="328"/>
      <c r="SX715" s="328"/>
      <c r="SY715" s="328"/>
      <c r="SZ715" s="328"/>
      <c r="TA715" s="328"/>
      <c r="TB715" s="328"/>
      <c r="TC715" s="328"/>
      <c r="TD715" s="328"/>
      <c r="TE715" s="328"/>
      <c r="TF715" s="328"/>
      <c r="TG715" s="328"/>
      <c r="TH715" s="328"/>
      <c r="TI715" s="328"/>
      <c r="TJ715" s="328"/>
      <c r="TK715" s="328"/>
      <c r="TL715" s="328"/>
      <c r="TM715" s="328"/>
      <c r="TN715" s="328"/>
      <c r="TO715" s="328"/>
      <c r="TP715" s="328"/>
      <c r="TQ715" s="328"/>
      <c r="TR715" s="328"/>
      <c r="TS715" s="328"/>
      <c r="TT715" s="328"/>
      <c r="TU715" s="328"/>
      <c r="TV715" s="328"/>
      <c r="TW715" s="328"/>
      <c r="TX715" s="328"/>
      <c r="TY715" s="328"/>
      <c r="TZ715" s="328"/>
      <c r="UA715" s="328"/>
      <c r="UB715" s="328"/>
      <c r="UC715" s="328"/>
      <c r="UD715" s="328"/>
      <c r="UE715" s="328"/>
      <c r="UF715" s="328"/>
      <c r="UG715" s="328"/>
      <c r="UH715" s="328"/>
      <c r="UI715" s="328"/>
      <c r="UJ715" s="328"/>
      <c r="UK715" s="328"/>
      <c r="UL715" s="328"/>
      <c r="UM715" s="328"/>
      <c r="UN715" s="328"/>
      <c r="UO715" s="328"/>
      <c r="UP715" s="328"/>
      <c r="UQ715" s="328"/>
      <c r="UR715" s="328"/>
      <c r="US715" s="328"/>
      <c r="UT715" s="328"/>
      <c r="UU715" s="328"/>
      <c r="UV715" s="328"/>
      <c r="UW715" s="328"/>
      <c r="UX715" s="328"/>
      <c r="UY715" s="328"/>
      <c r="UZ715" s="328"/>
      <c r="VA715" s="328"/>
      <c r="VB715" s="328"/>
      <c r="VC715" s="328"/>
      <c r="VD715" s="328"/>
      <c r="VE715" s="328"/>
      <c r="VF715" s="328"/>
      <c r="VG715" s="328"/>
      <c r="VH715" s="328"/>
      <c r="VI715" s="328"/>
      <c r="VJ715" s="328"/>
      <c r="VK715" s="328"/>
      <c r="VL715" s="328"/>
      <c r="VM715" s="328"/>
      <c r="VN715" s="328"/>
      <c r="VO715" s="328"/>
      <c r="VP715" s="328"/>
      <c r="VQ715" s="328"/>
      <c r="VR715" s="328"/>
      <c r="VS715" s="328"/>
      <c r="VT715" s="328"/>
      <c r="VU715" s="328"/>
      <c r="VV715" s="328"/>
      <c r="VW715" s="328"/>
      <c r="VX715" s="328"/>
      <c r="VY715" s="328"/>
      <c r="VZ715" s="328"/>
      <c r="WA715" s="328"/>
      <c r="WB715" s="328"/>
      <c r="WC715" s="328"/>
      <c r="WD715" s="328"/>
      <c r="WE715" s="328"/>
      <c r="WF715" s="328"/>
      <c r="WG715" s="328"/>
      <c r="WH715" s="328"/>
      <c r="WI715" s="328"/>
      <c r="WJ715" s="328"/>
      <c r="WK715" s="328"/>
      <c r="WL715" s="328"/>
      <c r="WM715" s="328"/>
      <c r="WN715" s="328"/>
      <c r="WO715" s="328"/>
      <c r="WP715" s="328"/>
      <c r="WQ715" s="328"/>
      <c r="WR715" s="328"/>
      <c r="WS715" s="328"/>
      <c r="WT715" s="328"/>
      <c r="WU715" s="328"/>
      <c r="WV715" s="328"/>
      <c r="WW715" s="328"/>
      <c r="WX715" s="328"/>
      <c r="WY715" s="328"/>
      <c r="WZ715" s="328"/>
      <c r="XA715" s="328"/>
      <c r="XB715" s="328"/>
      <c r="XC715" s="328"/>
      <c r="XD715" s="328"/>
      <c r="XE715" s="328"/>
      <c r="XF715" s="328"/>
      <c r="XG715" s="328"/>
      <c r="XH715" s="328"/>
      <c r="XI715" s="328"/>
      <c r="XJ715" s="328"/>
      <c r="XK715" s="328"/>
      <c r="XL715" s="328"/>
      <c r="XM715" s="328"/>
      <c r="XN715" s="328"/>
      <c r="XO715" s="328"/>
      <c r="XP715" s="328"/>
      <c r="XQ715" s="328"/>
      <c r="XR715" s="328"/>
      <c r="XS715" s="328"/>
      <c r="XT715" s="328"/>
      <c r="XU715" s="328"/>
      <c r="XV715" s="328"/>
      <c r="XW715" s="328"/>
      <c r="XX715" s="328"/>
      <c r="XY715" s="328"/>
      <c r="XZ715" s="328"/>
      <c r="YA715" s="328"/>
      <c r="YB715" s="328"/>
      <c r="YC715" s="328"/>
      <c r="YD715" s="328"/>
      <c r="YE715" s="328"/>
      <c r="YF715" s="328"/>
      <c r="YG715" s="328"/>
      <c r="YH715" s="328"/>
      <c r="YI715" s="328"/>
      <c r="YJ715" s="328"/>
      <c r="YK715" s="328"/>
      <c r="YL715" s="328"/>
      <c r="YM715" s="328"/>
      <c r="YN715" s="328"/>
      <c r="YO715" s="328"/>
      <c r="YP715" s="328"/>
      <c r="YQ715" s="328"/>
      <c r="YR715" s="328"/>
      <c r="YS715" s="328"/>
      <c r="YT715" s="328"/>
      <c r="YU715" s="328"/>
      <c r="YV715" s="328"/>
      <c r="YW715" s="328"/>
      <c r="YX715" s="328"/>
      <c r="YY715" s="328"/>
      <c r="YZ715" s="328"/>
      <c r="ZA715" s="328"/>
      <c r="ZB715" s="328"/>
      <c r="ZC715" s="328"/>
      <c r="ZD715" s="328"/>
      <c r="ZE715" s="328"/>
      <c r="ZF715" s="328"/>
      <c r="ZG715" s="328"/>
      <c r="ZH715" s="328"/>
      <c r="ZI715" s="328"/>
      <c r="ZJ715" s="328"/>
      <c r="ZK715" s="328"/>
      <c r="ZL715" s="328"/>
      <c r="ZM715" s="328"/>
      <c r="ZN715" s="328"/>
      <c r="ZO715" s="328"/>
      <c r="ZP715" s="328"/>
      <c r="ZQ715" s="328"/>
      <c r="ZR715" s="328"/>
      <c r="ZS715" s="328"/>
      <c r="ZT715" s="328"/>
      <c r="ZU715" s="328"/>
      <c r="ZV715" s="328"/>
      <c r="ZW715" s="328"/>
      <c r="ZX715" s="328"/>
      <c r="ZY715" s="328"/>
      <c r="ZZ715" s="328"/>
      <c r="AAA715" s="328"/>
      <c r="AAB715" s="328"/>
      <c r="AAC715" s="328"/>
      <c r="AAD715" s="328"/>
      <c r="AAE715" s="328"/>
      <c r="AAF715" s="328"/>
      <c r="AAG715" s="328"/>
      <c r="AAH715" s="328"/>
      <c r="AAI715" s="328"/>
      <c r="AAJ715" s="328"/>
      <c r="AAK715" s="328"/>
      <c r="AAL715" s="328"/>
      <c r="AAM715" s="328"/>
      <c r="AAN715" s="328"/>
      <c r="AAO715" s="328"/>
      <c r="AAP715" s="328"/>
      <c r="AAQ715" s="328"/>
      <c r="AAR715" s="328"/>
      <c r="AAS715" s="328"/>
      <c r="AAT715" s="328"/>
      <c r="AAU715" s="328"/>
      <c r="AAV715" s="328"/>
      <c r="AAW715" s="328"/>
      <c r="AAX715" s="328"/>
      <c r="AAY715" s="328"/>
      <c r="AAZ715" s="328"/>
      <c r="ABA715" s="328"/>
      <c r="ABB715" s="328"/>
      <c r="ABC715" s="328"/>
      <c r="ABD715" s="328"/>
      <c r="ABE715" s="328"/>
      <c r="ABF715" s="328"/>
      <c r="ABG715" s="328"/>
      <c r="ABH715" s="328"/>
    </row>
    <row r="716" spans="1:736" s="50" customFormat="1" ht="45.75" customHeight="1">
      <c r="A716" s="589">
        <f>1+A715</f>
        <v>714</v>
      </c>
      <c r="B716" s="403" t="s">
        <v>7134</v>
      </c>
      <c r="C716" s="156" t="s">
        <v>7135</v>
      </c>
      <c r="D716" s="156" t="s">
        <v>6468</v>
      </c>
      <c r="E716" s="156">
        <v>45535</v>
      </c>
      <c r="F716" s="156">
        <v>45538</v>
      </c>
      <c r="G716" s="156">
        <v>45646</v>
      </c>
      <c r="H716" s="156" t="s">
        <v>416</v>
      </c>
      <c r="I716" s="156" t="s">
        <v>5874</v>
      </c>
      <c r="J716" s="301" t="s">
        <v>7136</v>
      </c>
      <c r="K716" s="251">
        <v>1072644866</v>
      </c>
      <c r="L716" s="156">
        <v>8</v>
      </c>
      <c r="M716" s="156" t="s">
        <v>844</v>
      </c>
      <c r="N716" s="156" t="s">
        <v>98</v>
      </c>
      <c r="O716" s="156" t="s">
        <v>6113</v>
      </c>
      <c r="P716" s="156" t="s">
        <v>7137</v>
      </c>
      <c r="Q716" s="156" t="s">
        <v>6841</v>
      </c>
      <c r="R716" s="143">
        <f>+G716-F716</f>
        <v>108</v>
      </c>
      <c r="S716" s="134" t="s">
        <v>7138</v>
      </c>
      <c r="T716" s="253">
        <v>25199000</v>
      </c>
      <c r="U716" s="156" t="s">
        <v>7139</v>
      </c>
      <c r="V716" s="253">
        <f>+T716</f>
        <v>25199000</v>
      </c>
      <c r="W716" s="156">
        <v>45537</v>
      </c>
      <c r="X716" s="156" t="s">
        <v>103</v>
      </c>
      <c r="Y716" s="317">
        <f>+Z716+AA716+AB716</f>
        <v>25199000</v>
      </c>
      <c r="Z716" s="156">
        <f>+V716</f>
        <v>25199000</v>
      </c>
      <c r="AA716" s="156">
        <v>0</v>
      </c>
      <c r="AB716" s="156">
        <f>+AC716+AD716+AE716+AF716+AG716+AH716+AI716+AJ716</f>
        <v>0</v>
      </c>
      <c r="AC716" s="156">
        <v>0</v>
      </c>
      <c r="AD716" s="156">
        <v>0</v>
      </c>
      <c r="AE716" s="156">
        <v>0</v>
      </c>
      <c r="AF716" s="156">
        <v>0</v>
      </c>
      <c r="AG716" s="156">
        <v>0</v>
      </c>
      <c r="AH716" s="156">
        <v>0</v>
      </c>
      <c r="AI716" s="156">
        <v>0</v>
      </c>
      <c r="AJ716" s="156">
        <v>0</v>
      </c>
      <c r="AK716" s="156" t="s">
        <v>104</v>
      </c>
      <c r="AL716" s="103" t="s">
        <v>7140</v>
      </c>
      <c r="AM716" s="156" t="s">
        <v>2442</v>
      </c>
      <c r="AN716" s="156">
        <v>80350950</v>
      </c>
      <c r="AO716" s="156" t="s">
        <v>114</v>
      </c>
      <c r="AP716" s="156" t="s">
        <v>114</v>
      </c>
      <c r="AQ716" s="156" t="s">
        <v>114</v>
      </c>
      <c r="AR716" s="156" t="s">
        <v>114</v>
      </c>
      <c r="AS716" s="156" t="s">
        <v>109</v>
      </c>
      <c r="AT716" s="156" t="s">
        <v>109</v>
      </c>
      <c r="AU716" s="156" t="s">
        <v>392</v>
      </c>
      <c r="AV716" s="156"/>
      <c r="AW716" s="156"/>
      <c r="AX716" s="156" t="s">
        <v>109</v>
      </c>
      <c r="AY716" s="156" t="s">
        <v>108</v>
      </c>
      <c r="AZ716" s="156"/>
      <c r="BA716" s="156"/>
      <c r="BB716" s="156"/>
      <c r="BC716" s="156"/>
      <c r="BD716" s="156"/>
      <c r="BE716" s="156"/>
      <c r="BF716" s="156"/>
      <c r="BG716" s="156"/>
      <c r="BH716" s="153">
        <f>T716+BB716</f>
        <v>25199000</v>
      </c>
      <c r="BI716" s="304" t="s">
        <v>135</v>
      </c>
      <c r="BJ716" s="240"/>
      <c r="BK716" s="240" t="s">
        <v>114</v>
      </c>
      <c r="BL716" s="240"/>
      <c r="BM716" s="473" t="s">
        <v>136</v>
      </c>
      <c r="BN716" s="156" t="s">
        <v>115</v>
      </c>
      <c r="BO716" s="156">
        <v>37</v>
      </c>
      <c r="BP716" s="156">
        <v>31971</v>
      </c>
      <c r="BQ716" s="156" t="s">
        <v>109</v>
      </c>
      <c r="BR716" s="156" t="s">
        <v>114</v>
      </c>
      <c r="BS716" s="156" t="s">
        <v>114</v>
      </c>
      <c r="BT716" s="156" t="s">
        <v>114</v>
      </c>
      <c r="BU716" s="156" t="s">
        <v>7141</v>
      </c>
      <c r="BV716" s="156">
        <v>3138141162</v>
      </c>
      <c r="BW716" s="156" t="s">
        <v>7142</v>
      </c>
      <c r="BX716" s="156" t="s">
        <v>139</v>
      </c>
      <c r="BY716" s="156" t="s">
        <v>119</v>
      </c>
      <c r="BZ716" s="156" t="s">
        <v>4188</v>
      </c>
      <c r="CA716" s="157" t="s">
        <v>109</v>
      </c>
      <c r="CB716" s="157" t="s">
        <v>109</v>
      </c>
      <c r="CC716" s="157" t="s">
        <v>109</v>
      </c>
      <c r="CD716" s="152" t="s">
        <v>109</v>
      </c>
      <c r="CE716" s="156"/>
      <c r="CF716" s="156"/>
      <c r="CG716" s="156"/>
      <c r="CH716" s="156"/>
      <c r="CI716" s="156"/>
      <c r="CJ716" s="156"/>
      <c r="CK716" s="156"/>
      <c r="CL716" s="156"/>
      <c r="CM716" s="157" t="s">
        <v>109</v>
      </c>
      <c r="CN716" s="156"/>
      <c r="CO716" s="297"/>
      <c r="CP716" s="297"/>
      <c r="CQ716" s="297"/>
      <c r="CR716" s="297"/>
      <c r="GV716" s="328"/>
      <c r="GW716" s="328"/>
      <c r="GX716" s="328"/>
      <c r="GY716" s="328"/>
      <c r="GZ716" s="328"/>
      <c r="HA716" s="328"/>
      <c r="HB716" s="328"/>
      <c r="HC716" s="328"/>
      <c r="HD716" s="328"/>
      <c r="HE716" s="328"/>
      <c r="HF716" s="328"/>
      <c r="HG716" s="328"/>
      <c r="HH716" s="328"/>
      <c r="HI716" s="328"/>
      <c r="HJ716" s="328"/>
      <c r="HK716" s="328"/>
      <c r="HL716" s="328"/>
      <c r="HM716" s="328"/>
      <c r="HN716" s="328"/>
      <c r="HO716" s="328"/>
      <c r="HP716" s="328"/>
      <c r="HQ716" s="328"/>
      <c r="HR716" s="328"/>
      <c r="HS716" s="328"/>
      <c r="HT716" s="328"/>
      <c r="HU716" s="328"/>
      <c r="HV716" s="328"/>
      <c r="HW716" s="328"/>
      <c r="HX716" s="328"/>
      <c r="HY716" s="328"/>
      <c r="HZ716" s="328"/>
      <c r="IA716" s="328"/>
      <c r="IB716" s="328"/>
      <c r="IC716" s="328"/>
      <c r="ID716" s="328"/>
      <c r="IE716" s="328"/>
      <c r="IF716" s="328"/>
      <c r="IG716" s="328"/>
      <c r="IH716" s="328"/>
      <c r="II716" s="328"/>
      <c r="IJ716" s="328"/>
      <c r="IK716" s="328"/>
      <c r="IL716" s="328"/>
      <c r="IM716" s="328"/>
      <c r="IN716" s="328"/>
      <c r="IO716" s="328"/>
      <c r="IP716" s="328"/>
      <c r="IQ716" s="328"/>
      <c r="IR716" s="328"/>
      <c r="IS716" s="328"/>
      <c r="IT716" s="328"/>
      <c r="IU716" s="328"/>
      <c r="IV716" s="328"/>
      <c r="IW716" s="328"/>
      <c r="IX716" s="328"/>
      <c r="IY716" s="328"/>
      <c r="IZ716" s="328"/>
      <c r="JA716" s="328"/>
      <c r="JB716" s="328"/>
      <c r="JC716" s="328"/>
      <c r="JD716" s="328"/>
      <c r="JE716" s="328"/>
      <c r="JF716" s="328"/>
      <c r="JG716" s="328"/>
      <c r="JH716" s="328"/>
      <c r="JI716" s="328"/>
      <c r="JJ716" s="328"/>
      <c r="JK716" s="328"/>
      <c r="JL716" s="328"/>
      <c r="JM716" s="328"/>
      <c r="JN716" s="328"/>
      <c r="JO716" s="328"/>
      <c r="JP716" s="328"/>
      <c r="JQ716" s="328"/>
      <c r="JR716" s="328"/>
      <c r="JS716" s="328"/>
      <c r="JT716" s="328"/>
      <c r="JU716" s="328"/>
      <c r="JV716" s="328"/>
      <c r="JW716" s="328"/>
      <c r="JX716" s="328"/>
      <c r="JY716" s="328"/>
      <c r="JZ716" s="328"/>
      <c r="KA716" s="328"/>
      <c r="KB716" s="328"/>
      <c r="KC716" s="328"/>
      <c r="KD716" s="328"/>
      <c r="KE716" s="328"/>
      <c r="KF716" s="328"/>
      <c r="KG716" s="328"/>
      <c r="KH716" s="328"/>
      <c r="KI716" s="328"/>
      <c r="KJ716" s="328"/>
      <c r="KK716" s="328"/>
      <c r="KL716" s="328"/>
      <c r="KM716" s="328"/>
      <c r="KN716" s="328"/>
      <c r="KO716" s="328"/>
      <c r="KP716" s="328"/>
      <c r="KQ716" s="328"/>
      <c r="KR716" s="328"/>
      <c r="KS716" s="328"/>
      <c r="KT716" s="328"/>
      <c r="KU716" s="328"/>
      <c r="KV716" s="328"/>
      <c r="KW716" s="328"/>
      <c r="KX716" s="328"/>
      <c r="KY716" s="328"/>
      <c r="KZ716" s="328"/>
      <c r="LA716" s="328"/>
      <c r="LB716" s="328"/>
      <c r="LC716" s="328"/>
      <c r="LD716" s="328"/>
      <c r="LE716" s="328"/>
      <c r="LF716" s="328"/>
      <c r="LG716" s="328"/>
      <c r="LH716" s="328"/>
      <c r="LI716" s="328"/>
      <c r="LJ716" s="328"/>
      <c r="LK716" s="328"/>
      <c r="LL716" s="328"/>
      <c r="LM716" s="328"/>
      <c r="LN716" s="328"/>
      <c r="LO716" s="328"/>
      <c r="LP716" s="328"/>
      <c r="LQ716" s="328"/>
      <c r="LR716" s="328"/>
      <c r="LS716" s="328"/>
      <c r="LT716" s="328"/>
      <c r="LU716" s="328"/>
      <c r="LV716" s="328"/>
      <c r="LW716" s="328"/>
      <c r="LX716" s="328"/>
      <c r="LY716" s="328"/>
      <c r="LZ716" s="328"/>
      <c r="MA716" s="328"/>
      <c r="MB716" s="328"/>
      <c r="MC716" s="328"/>
      <c r="MD716" s="328"/>
      <c r="ME716" s="328"/>
      <c r="MF716" s="328"/>
      <c r="MG716" s="328"/>
      <c r="MH716" s="328"/>
      <c r="MI716" s="328"/>
      <c r="MJ716" s="328"/>
      <c r="MK716" s="328"/>
      <c r="ML716" s="328"/>
      <c r="MM716" s="328"/>
      <c r="MN716" s="328"/>
      <c r="MO716" s="328"/>
      <c r="MP716" s="328"/>
      <c r="MQ716" s="328"/>
      <c r="MR716" s="328"/>
      <c r="MS716" s="328"/>
      <c r="MT716" s="328"/>
      <c r="MU716" s="328"/>
      <c r="MV716" s="328"/>
      <c r="MW716" s="328"/>
      <c r="MX716" s="328"/>
      <c r="MY716" s="328"/>
      <c r="MZ716" s="328"/>
      <c r="NA716" s="328"/>
      <c r="NB716" s="328"/>
      <c r="NC716" s="328"/>
      <c r="ND716" s="328"/>
      <c r="NE716" s="328"/>
      <c r="NF716" s="328"/>
      <c r="NG716" s="328"/>
      <c r="NH716" s="328"/>
      <c r="NI716" s="328"/>
      <c r="NJ716" s="328"/>
      <c r="NK716" s="328"/>
      <c r="NL716" s="328"/>
      <c r="NM716" s="328"/>
      <c r="NN716" s="328"/>
      <c r="NO716" s="328"/>
      <c r="NP716" s="328"/>
      <c r="NQ716" s="328"/>
      <c r="NR716" s="328"/>
      <c r="NS716" s="328"/>
      <c r="NT716" s="328"/>
      <c r="NU716" s="328"/>
      <c r="NV716" s="328"/>
      <c r="NW716" s="328"/>
      <c r="NX716" s="328"/>
      <c r="NY716" s="328"/>
      <c r="NZ716" s="328"/>
      <c r="OA716" s="328"/>
      <c r="OB716" s="328"/>
      <c r="OC716" s="328"/>
      <c r="OD716" s="328"/>
      <c r="OE716" s="328"/>
      <c r="OF716" s="328"/>
      <c r="OG716" s="328"/>
      <c r="OH716" s="328"/>
      <c r="OI716" s="328"/>
      <c r="OJ716" s="328"/>
      <c r="OK716" s="328"/>
      <c r="OL716" s="328"/>
      <c r="OM716" s="328"/>
      <c r="ON716" s="328"/>
      <c r="OO716" s="328"/>
      <c r="OP716" s="328"/>
      <c r="OQ716" s="328"/>
      <c r="OR716" s="328"/>
      <c r="OS716" s="328"/>
      <c r="OT716" s="328"/>
      <c r="OU716" s="328"/>
      <c r="OV716" s="328"/>
      <c r="OW716" s="328"/>
      <c r="OX716" s="328"/>
      <c r="OY716" s="328"/>
      <c r="OZ716" s="328"/>
      <c r="PA716" s="328"/>
      <c r="PB716" s="328"/>
      <c r="PC716" s="328"/>
      <c r="PD716" s="328"/>
      <c r="PE716" s="328"/>
      <c r="PF716" s="328"/>
      <c r="PG716" s="328"/>
      <c r="PH716" s="328"/>
      <c r="PI716" s="328"/>
      <c r="PJ716" s="328"/>
      <c r="PK716" s="328"/>
      <c r="PL716" s="328"/>
      <c r="PM716" s="328"/>
      <c r="PN716" s="328"/>
      <c r="PO716" s="328"/>
      <c r="PP716" s="328"/>
      <c r="PQ716" s="328"/>
      <c r="PR716" s="328"/>
      <c r="PS716" s="328"/>
      <c r="PT716" s="328"/>
      <c r="PU716" s="328"/>
      <c r="PV716" s="328"/>
      <c r="PW716" s="328"/>
      <c r="PX716" s="328"/>
      <c r="PY716" s="328"/>
      <c r="PZ716" s="328"/>
      <c r="QA716" s="328"/>
      <c r="QB716" s="328"/>
      <c r="QC716" s="328"/>
      <c r="QD716" s="328"/>
      <c r="QE716" s="328"/>
      <c r="QF716" s="328"/>
      <c r="QG716" s="328"/>
      <c r="QH716" s="328"/>
      <c r="QI716" s="328"/>
      <c r="QJ716" s="328"/>
      <c r="QK716" s="328"/>
      <c r="QL716" s="328"/>
      <c r="QM716" s="328"/>
      <c r="QN716" s="328"/>
      <c r="QO716" s="328"/>
      <c r="QP716" s="328"/>
      <c r="QQ716" s="328"/>
      <c r="QR716" s="328"/>
      <c r="QS716" s="328"/>
      <c r="QT716" s="328"/>
      <c r="QU716" s="328"/>
      <c r="QV716" s="328"/>
      <c r="QW716" s="328"/>
      <c r="QX716" s="328"/>
      <c r="QY716" s="328"/>
      <c r="QZ716" s="328"/>
      <c r="RA716" s="328"/>
      <c r="RB716" s="328"/>
      <c r="RC716" s="328"/>
      <c r="RD716" s="328"/>
      <c r="RE716" s="328"/>
      <c r="RF716" s="328"/>
      <c r="RG716" s="328"/>
      <c r="RH716" s="328"/>
      <c r="RI716" s="328"/>
      <c r="RJ716" s="328"/>
      <c r="RK716" s="328"/>
      <c r="RL716" s="328"/>
      <c r="RM716" s="328"/>
      <c r="RN716" s="328"/>
      <c r="RO716" s="328"/>
      <c r="RP716" s="328"/>
      <c r="RQ716" s="328"/>
      <c r="RR716" s="328"/>
      <c r="RS716" s="328"/>
      <c r="RT716" s="328"/>
      <c r="RU716" s="328"/>
      <c r="RV716" s="328"/>
      <c r="RW716" s="328"/>
      <c r="RX716" s="328"/>
      <c r="RY716" s="328"/>
      <c r="RZ716" s="328"/>
      <c r="SA716" s="328"/>
      <c r="SB716" s="328"/>
      <c r="SC716" s="328"/>
      <c r="SD716" s="328"/>
      <c r="SE716" s="328"/>
      <c r="SF716" s="328"/>
      <c r="SG716" s="328"/>
      <c r="SH716" s="328"/>
      <c r="SI716" s="328"/>
      <c r="SJ716" s="328"/>
      <c r="SK716" s="328"/>
      <c r="SL716" s="328"/>
      <c r="SM716" s="328"/>
      <c r="SN716" s="328"/>
      <c r="SO716" s="328"/>
      <c r="SP716" s="328"/>
      <c r="SQ716" s="328"/>
      <c r="SR716" s="328"/>
      <c r="SS716" s="328"/>
      <c r="ST716" s="328"/>
      <c r="SU716" s="328"/>
      <c r="SV716" s="328"/>
      <c r="SW716" s="328"/>
      <c r="SX716" s="328"/>
      <c r="SY716" s="328"/>
      <c r="SZ716" s="328"/>
      <c r="TA716" s="328"/>
      <c r="TB716" s="328"/>
      <c r="TC716" s="328"/>
      <c r="TD716" s="328"/>
      <c r="TE716" s="328"/>
      <c r="TF716" s="328"/>
      <c r="TG716" s="328"/>
      <c r="TH716" s="328"/>
      <c r="TI716" s="328"/>
      <c r="TJ716" s="328"/>
      <c r="TK716" s="328"/>
      <c r="TL716" s="328"/>
      <c r="TM716" s="328"/>
      <c r="TN716" s="328"/>
      <c r="TO716" s="328"/>
      <c r="TP716" s="328"/>
      <c r="TQ716" s="328"/>
      <c r="TR716" s="328"/>
      <c r="TS716" s="328"/>
      <c r="TT716" s="328"/>
      <c r="TU716" s="328"/>
      <c r="TV716" s="328"/>
      <c r="TW716" s="328"/>
      <c r="TX716" s="328"/>
      <c r="TY716" s="328"/>
      <c r="TZ716" s="328"/>
      <c r="UA716" s="328"/>
      <c r="UB716" s="328"/>
      <c r="UC716" s="328"/>
      <c r="UD716" s="328"/>
      <c r="UE716" s="328"/>
      <c r="UF716" s="328"/>
      <c r="UG716" s="328"/>
      <c r="UH716" s="328"/>
      <c r="UI716" s="328"/>
      <c r="UJ716" s="328"/>
      <c r="UK716" s="328"/>
      <c r="UL716" s="328"/>
      <c r="UM716" s="328"/>
      <c r="UN716" s="328"/>
      <c r="UO716" s="328"/>
      <c r="UP716" s="328"/>
      <c r="UQ716" s="328"/>
      <c r="UR716" s="328"/>
      <c r="US716" s="328"/>
      <c r="UT716" s="328"/>
      <c r="UU716" s="328"/>
      <c r="UV716" s="328"/>
      <c r="UW716" s="328"/>
      <c r="UX716" s="328"/>
      <c r="UY716" s="328"/>
      <c r="UZ716" s="328"/>
      <c r="VA716" s="328"/>
      <c r="VB716" s="328"/>
      <c r="VC716" s="328"/>
      <c r="VD716" s="328"/>
      <c r="VE716" s="328"/>
      <c r="VF716" s="328"/>
      <c r="VG716" s="328"/>
      <c r="VH716" s="328"/>
      <c r="VI716" s="328"/>
      <c r="VJ716" s="328"/>
      <c r="VK716" s="328"/>
      <c r="VL716" s="328"/>
      <c r="VM716" s="328"/>
      <c r="VN716" s="328"/>
      <c r="VO716" s="328"/>
      <c r="VP716" s="328"/>
      <c r="VQ716" s="328"/>
      <c r="VR716" s="328"/>
      <c r="VS716" s="328"/>
      <c r="VT716" s="328"/>
      <c r="VU716" s="328"/>
      <c r="VV716" s="328"/>
      <c r="VW716" s="328"/>
      <c r="VX716" s="328"/>
      <c r="VY716" s="328"/>
      <c r="VZ716" s="328"/>
      <c r="WA716" s="328"/>
      <c r="WB716" s="328"/>
      <c r="WC716" s="328"/>
      <c r="WD716" s="328"/>
      <c r="WE716" s="328"/>
      <c r="WF716" s="328"/>
      <c r="WG716" s="328"/>
      <c r="WH716" s="328"/>
      <c r="WI716" s="328"/>
      <c r="WJ716" s="328"/>
      <c r="WK716" s="328"/>
      <c r="WL716" s="328"/>
      <c r="WM716" s="328"/>
      <c r="WN716" s="328"/>
      <c r="WO716" s="328"/>
      <c r="WP716" s="328"/>
      <c r="WQ716" s="328"/>
      <c r="WR716" s="328"/>
      <c r="WS716" s="328"/>
      <c r="WT716" s="328"/>
      <c r="WU716" s="328"/>
      <c r="WV716" s="328"/>
      <c r="WW716" s="328"/>
      <c r="WX716" s="328"/>
      <c r="WY716" s="328"/>
      <c r="WZ716" s="328"/>
      <c r="XA716" s="328"/>
      <c r="XB716" s="328"/>
      <c r="XC716" s="328"/>
      <c r="XD716" s="328"/>
      <c r="XE716" s="328"/>
      <c r="XF716" s="328"/>
      <c r="XG716" s="328"/>
      <c r="XH716" s="328"/>
      <c r="XI716" s="328"/>
      <c r="XJ716" s="328"/>
      <c r="XK716" s="328"/>
      <c r="XL716" s="328"/>
      <c r="XM716" s="328"/>
      <c r="XN716" s="328"/>
      <c r="XO716" s="328"/>
      <c r="XP716" s="328"/>
      <c r="XQ716" s="328"/>
      <c r="XR716" s="328"/>
      <c r="XS716" s="328"/>
      <c r="XT716" s="328"/>
      <c r="XU716" s="328"/>
      <c r="XV716" s="328"/>
      <c r="XW716" s="328"/>
      <c r="XX716" s="328"/>
      <c r="XY716" s="328"/>
      <c r="XZ716" s="328"/>
      <c r="YA716" s="328"/>
      <c r="YB716" s="328"/>
      <c r="YC716" s="328"/>
      <c r="YD716" s="328"/>
      <c r="YE716" s="328"/>
      <c r="YF716" s="328"/>
      <c r="YG716" s="328"/>
      <c r="YH716" s="328"/>
      <c r="YI716" s="328"/>
      <c r="YJ716" s="328"/>
      <c r="YK716" s="328"/>
      <c r="YL716" s="328"/>
      <c r="YM716" s="328"/>
      <c r="YN716" s="328"/>
      <c r="YO716" s="328"/>
      <c r="YP716" s="328"/>
      <c r="YQ716" s="328"/>
      <c r="YR716" s="328"/>
      <c r="YS716" s="328"/>
      <c r="YT716" s="328"/>
      <c r="YU716" s="328"/>
      <c r="YV716" s="328"/>
      <c r="YW716" s="328"/>
      <c r="YX716" s="328"/>
      <c r="YY716" s="328"/>
      <c r="YZ716" s="328"/>
      <c r="ZA716" s="328"/>
      <c r="ZB716" s="328"/>
      <c r="ZC716" s="328"/>
      <c r="ZD716" s="328"/>
      <c r="ZE716" s="328"/>
      <c r="ZF716" s="328"/>
      <c r="ZG716" s="328"/>
      <c r="ZH716" s="328"/>
      <c r="ZI716" s="328"/>
      <c r="ZJ716" s="328"/>
      <c r="ZK716" s="328"/>
      <c r="ZL716" s="328"/>
      <c r="ZM716" s="328"/>
      <c r="ZN716" s="328"/>
      <c r="ZO716" s="328"/>
      <c r="ZP716" s="328"/>
      <c r="ZQ716" s="328"/>
      <c r="ZR716" s="328"/>
      <c r="ZS716" s="328"/>
      <c r="ZT716" s="328"/>
      <c r="ZU716" s="328"/>
      <c r="ZV716" s="328"/>
      <c r="ZW716" s="328"/>
      <c r="ZX716" s="328"/>
      <c r="ZY716" s="328"/>
      <c r="ZZ716" s="328"/>
      <c r="AAA716" s="328"/>
      <c r="AAB716" s="328"/>
      <c r="AAC716" s="328"/>
      <c r="AAD716" s="328"/>
      <c r="AAE716" s="328"/>
      <c r="AAF716" s="328"/>
      <c r="AAG716" s="328"/>
      <c r="AAH716" s="328"/>
      <c r="AAI716" s="328"/>
      <c r="AAJ716" s="328"/>
      <c r="AAK716" s="328"/>
      <c r="AAL716" s="328"/>
      <c r="AAM716" s="328"/>
      <c r="AAN716" s="328"/>
      <c r="AAO716" s="328"/>
      <c r="AAP716" s="328"/>
      <c r="AAQ716" s="328"/>
      <c r="AAR716" s="328"/>
      <c r="AAS716" s="328"/>
      <c r="AAT716" s="328"/>
      <c r="AAU716" s="328"/>
      <c r="AAV716" s="328"/>
      <c r="AAW716" s="328"/>
      <c r="AAX716" s="328"/>
      <c r="AAY716" s="328"/>
      <c r="AAZ716" s="328"/>
      <c r="ABA716" s="328"/>
      <c r="ABB716" s="328"/>
      <c r="ABC716" s="328"/>
      <c r="ABD716" s="328"/>
      <c r="ABE716" s="328"/>
      <c r="ABF716" s="328"/>
      <c r="ABG716" s="328"/>
      <c r="ABH716" s="328"/>
    </row>
    <row r="717" spans="1:736" s="50" customFormat="1" ht="45.75" customHeight="1">
      <c r="A717" s="589">
        <f>1+A716</f>
        <v>715</v>
      </c>
      <c r="B717" s="403" t="s">
        <v>7143</v>
      </c>
      <c r="C717" s="156" t="s">
        <v>7144</v>
      </c>
      <c r="D717" s="156" t="s">
        <v>6692</v>
      </c>
      <c r="E717" s="156">
        <v>45535</v>
      </c>
      <c r="F717" s="156">
        <v>45539</v>
      </c>
      <c r="G717" s="156">
        <v>45646</v>
      </c>
      <c r="H717" s="156" t="s">
        <v>416</v>
      </c>
      <c r="I717" s="156" t="s">
        <v>180</v>
      </c>
      <c r="J717" s="156" t="s">
        <v>4225</v>
      </c>
      <c r="K717" s="251">
        <v>1072705035</v>
      </c>
      <c r="L717" s="156">
        <v>7</v>
      </c>
      <c r="M717" s="156" t="s">
        <v>844</v>
      </c>
      <c r="N717" s="156" t="s">
        <v>98</v>
      </c>
      <c r="O717" s="156" t="s">
        <v>783</v>
      </c>
      <c r="P717" s="156" t="s">
        <v>6520</v>
      </c>
      <c r="Q717" s="156" t="s">
        <v>1538</v>
      </c>
      <c r="R717" s="143">
        <f>+G717-F717</f>
        <v>107</v>
      </c>
      <c r="S717" s="134" t="s">
        <v>629</v>
      </c>
      <c r="T717" s="253">
        <v>13500000</v>
      </c>
      <c r="U717" s="156" t="s">
        <v>7145</v>
      </c>
      <c r="V717" s="253">
        <f>+T717</f>
        <v>13500000</v>
      </c>
      <c r="W717" s="156">
        <v>45537</v>
      </c>
      <c r="X717" s="156" t="s">
        <v>103</v>
      </c>
      <c r="Y717" s="317">
        <f>+Z717+AA717+AB717</f>
        <v>13500000</v>
      </c>
      <c r="Z717" s="156">
        <f>+V717</f>
        <v>13500000</v>
      </c>
      <c r="AA717" s="156">
        <v>0</v>
      </c>
      <c r="AB717" s="156">
        <f>+AC717+AD717+AE717+AF717+AG717+AH717+AI717+AJ717</f>
        <v>0</v>
      </c>
      <c r="AC717" s="156">
        <v>0</v>
      </c>
      <c r="AD717" s="156">
        <v>0</v>
      </c>
      <c r="AE717" s="156">
        <v>0</v>
      </c>
      <c r="AF717" s="156">
        <v>0</v>
      </c>
      <c r="AG717" s="156">
        <v>0</v>
      </c>
      <c r="AH717" s="156">
        <v>0</v>
      </c>
      <c r="AI717" s="156">
        <v>0</v>
      </c>
      <c r="AJ717" s="156">
        <v>0</v>
      </c>
      <c r="AK717" s="156" t="s">
        <v>104</v>
      </c>
      <c r="AL717" s="103" t="s">
        <v>7146</v>
      </c>
      <c r="AM717" s="156" t="s">
        <v>129</v>
      </c>
      <c r="AN717" s="156">
        <v>35474745</v>
      </c>
      <c r="AO717" s="156" t="s">
        <v>114</v>
      </c>
      <c r="AP717" s="156" t="s">
        <v>114</v>
      </c>
      <c r="AQ717" s="156" t="s">
        <v>114</v>
      </c>
      <c r="AR717" s="156" t="s">
        <v>114</v>
      </c>
      <c r="AS717" s="156" t="s">
        <v>109</v>
      </c>
      <c r="AT717" s="156" t="s">
        <v>109</v>
      </c>
      <c r="AU717" s="156" t="s">
        <v>392</v>
      </c>
      <c r="AV717" s="156"/>
      <c r="AW717" s="156"/>
      <c r="AX717" s="156" t="s">
        <v>109</v>
      </c>
      <c r="AY717" s="156" t="s">
        <v>108</v>
      </c>
      <c r="AZ717" s="156"/>
      <c r="BA717" s="156"/>
      <c r="BB717" s="156"/>
      <c r="BC717" s="156"/>
      <c r="BD717" s="156"/>
      <c r="BE717" s="156"/>
      <c r="BF717" s="156"/>
      <c r="BG717" s="156"/>
      <c r="BH717" s="153">
        <f>T717+BB717</f>
        <v>13500000</v>
      </c>
      <c r="BI717" s="304" t="s">
        <v>135</v>
      </c>
      <c r="BJ717" s="240"/>
      <c r="BK717" s="240" t="s">
        <v>114</v>
      </c>
      <c r="BL717" s="240"/>
      <c r="BM717" s="438" t="s">
        <v>136</v>
      </c>
      <c r="BN717" s="156" t="s">
        <v>161</v>
      </c>
      <c r="BO717" s="156">
        <v>29</v>
      </c>
      <c r="BP717" s="156">
        <v>34684</v>
      </c>
      <c r="BQ717" s="156" t="s">
        <v>108</v>
      </c>
      <c r="BR717" s="156" t="s">
        <v>114</v>
      </c>
      <c r="BS717" s="156" t="s">
        <v>114</v>
      </c>
      <c r="BT717" s="156" t="s">
        <v>114</v>
      </c>
      <c r="BU717" s="156" t="s">
        <v>7147</v>
      </c>
      <c r="BV717" s="156">
        <v>3203033193</v>
      </c>
      <c r="BW717" s="156" t="s">
        <v>7148</v>
      </c>
      <c r="BX717" s="156" t="s">
        <v>139</v>
      </c>
      <c r="BY717" s="156" t="s">
        <v>119</v>
      </c>
      <c r="BZ717" s="156">
        <v>488402941154</v>
      </c>
      <c r="CA717" s="157" t="s">
        <v>109</v>
      </c>
      <c r="CB717" s="157" t="s">
        <v>109</v>
      </c>
      <c r="CC717" s="157" t="s">
        <v>109</v>
      </c>
      <c r="CD717" s="157" t="s">
        <v>109</v>
      </c>
      <c r="CE717" s="157" t="s">
        <v>109</v>
      </c>
      <c r="CF717" s="157" t="s">
        <v>109</v>
      </c>
      <c r="CG717" s="156"/>
      <c r="CH717" s="156"/>
      <c r="CI717" s="156"/>
      <c r="CJ717" s="156"/>
      <c r="CK717" s="156"/>
      <c r="CL717" s="156"/>
      <c r="CM717" s="157" t="s">
        <v>109</v>
      </c>
      <c r="CN717" s="156"/>
      <c r="CO717" s="297"/>
    </row>
    <row r="718" spans="1:736" s="50" customFormat="1" ht="45.75" customHeight="1">
      <c r="A718" s="589">
        <f>1+A717</f>
        <v>716</v>
      </c>
      <c r="B718" s="403" t="s">
        <v>7149</v>
      </c>
      <c r="C718" s="156" t="s">
        <v>7150</v>
      </c>
      <c r="D718" s="156" t="s">
        <v>6112</v>
      </c>
      <c r="E718" s="156">
        <v>45535</v>
      </c>
      <c r="F718" s="156">
        <v>45537</v>
      </c>
      <c r="G718" s="156">
        <v>45646</v>
      </c>
      <c r="H718" s="156" t="s">
        <v>416</v>
      </c>
      <c r="I718" s="156" t="s">
        <v>5874</v>
      </c>
      <c r="J718" s="156" t="s">
        <v>4826</v>
      </c>
      <c r="K718" s="251">
        <v>1020782217</v>
      </c>
      <c r="L718" s="156">
        <v>1</v>
      </c>
      <c r="M718" s="156" t="s">
        <v>844</v>
      </c>
      <c r="N718" s="156" t="s">
        <v>98</v>
      </c>
      <c r="O718" s="156" t="s">
        <v>6113</v>
      </c>
      <c r="P718" s="156" t="s">
        <v>4827</v>
      </c>
      <c r="Q718" s="156" t="s">
        <v>6730</v>
      </c>
      <c r="R718" s="143">
        <f>+G718-F718</f>
        <v>109</v>
      </c>
      <c r="S718" s="134" t="s">
        <v>271</v>
      </c>
      <c r="T718" s="253">
        <v>16500000</v>
      </c>
      <c r="U718" s="156" t="s">
        <v>7151</v>
      </c>
      <c r="V718" s="253">
        <f>+T718</f>
        <v>16500000</v>
      </c>
      <c r="W718" s="156">
        <v>45537</v>
      </c>
      <c r="X718" s="156" t="s">
        <v>103</v>
      </c>
      <c r="Y718" s="317">
        <f>+Z718+AA718+AB718</f>
        <v>16500000</v>
      </c>
      <c r="Z718" s="156">
        <f>+V718</f>
        <v>16500000</v>
      </c>
      <c r="AA718" s="156">
        <v>0</v>
      </c>
      <c r="AB718" s="156">
        <f>+AC718+AD718+AE718+AF718+AG718+AH718+AI718+AJ718</f>
        <v>0</v>
      </c>
      <c r="AC718" s="156">
        <v>0</v>
      </c>
      <c r="AD718" s="156">
        <v>0</v>
      </c>
      <c r="AE718" s="156">
        <v>0</v>
      </c>
      <c r="AF718" s="156">
        <v>0</v>
      </c>
      <c r="AG718" s="156">
        <v>0</v>
      </c>
      <c r="AH718" s="156">
        <v>0</v>
      </c>
      <c r="AI718" s="156">
        <v>0</v>
      </c>
      <c r="AJ718" s="156">
        <v>0</v>
      </c>
      <c r="AK718" s="156" t="s">
        <v>104</v>
      </c>
      <c r="AL718" s="103" t="s">
        <v>7152</v>
      </c>
      <c r="AM718" s="156" t="s">
        <v>7153</v>
      </c>
      <c r="AN718" s="156">
        <v>10244661949</v>
      </c>
      <c r="AO718" s="156" t="s">
        <v>114</v>
      </c>
      <c r="AP718" s="156" t="s">
        <v>114</v>
      </c>
      <c r="AQ718" s="156" t="s">
        <v>114</v>
      </c>
      <c r="AR718" s="156" t="s">
        <v>114</v>
      </c>
      <c r="AS718" s="156" t="s">
        <v>109</v>
      </c>
      <c r="AT718" s="156" t="s">
        <v>109</v>
      </c>
      <c r="AU718" s="156" t="s">
        <v>392</v>
      </c>
      <c r="AV718" s="156"/>
      <c r="AW718" s="156"/>
      <c r="AX718" s="156" t="s">
        <v>109</v>
      </c>
      <c r="AY718" s="156" t="s">
        <v>108</v>
      </c>
      <c r="AZ718" s="156"/>
      <c r="BA718" s="156"/>
      <c r="BB718" s="156"/>
      <c r="BC718" s="156"/>
      <c r="BD718" s="156"/>
      <c r="BE718" s="156"/>
      <c r="BF718" s="156"/>
      <c r="BG718" s="156"/>
      <c r="BH718" s="153">
        <f>T718+BB718</f>
        <v>16500000</v>
      </c>
      <c r="BI718" s="95" t="s">
        <v>259</v>
      </c>
      <c r="BJ718" s="240"/>
      <c r="BK718" s="240" t="s">
        <v>114</v>
      </c>
      <c r="BL718" s="240"/>
      <c r="BM718" s="438" t="s">
        <v>136</v>
      </c>
      <c r="BN718" s="156" t="s">
        <v>161</v>
      </c>
      <c r="BO718" s="156">
        <v>31</v>
      </c>
      <c r="BP718" s="156">
        <v>34131</v>
      </c>
      <c r="BQ718" s="156" t="s">
        <v>108</v>
      </c>
      <c r="BR718" s="156" t="s">
        <v>114</v>
      </c>
      <c r="BS718" s="156" t="s">
        <v>114</v>
      </c>
      <c r="BT718" s="156" t="s">
        <v>114</v>
      </c>
      <c r="BU718" s="156" t="s">
        <v>4697</v>
      </c>
      <c r="BV718" s="156">
        <v>3182966012</v>
      </c>
      <c r="BW718" s="156" t="s">
        <v>7154</v>
      </c>
      <c r="BX718" s="156" t="s">
        <v>139</v>
      </c>
      <c r="BY718" s="156" t="s">
        <v>119</v>
      </c>
      <c r="BZ718" s="156" t="s">
        <v>7155</v>
      </c>
      <c r="CA718" s="157" t="s">
        <v>109</v>
      </c>
      <c r="CB718" s="157" t="s">
        <v>109</v>
      </c>
      <c r="CC718" s="157" t="s">
        <v>109</v>
      </c>
      <c r="CD718" s="157" t="s">
        <v>109</v>
      </c>
      <c r="CE718" s="156"/>
      <c r="CF718" s="156"/>
      <c r="CG718" s="156"/>
      <c r="CH718" s="156"/>
      <c r="CI718" s="156"/>
      <c r="CJ718" s="156"/>
      <c r="CK718" s="156"/>
      <c r="CL718" s="156"/>
      <c r="CM718" s="157" t="s">
        <v>109</v>
      </c>
      <c r="CN718" s="156"/>
      <c r="CO718" s="297"/>
    </row>
    <row r="719" spans="1:736" s="50" customFormat="1" ht="45.75" customHeight="1">
      <c r="A719" s="589">
        <f>1+A718</f>
        <v>717</v>
      </c>
      <c r="B719" s="403" t="s">
        <v>7156</v>
      </c>
      <c r="C719" s="156" t="s">
        <v>7157</v>
      </c>
      <c r="D719" s="156" t="s">
        <v>108</v>
      </c>
      <c r="E719" s="156">
        <v>45535</v>
      </c>
      <c r="F719" s="156">
        <v>45538</v>
      </c>
      <c r="G719" s="156">
        <v>45627</v>
      </c>
      <c r="H719" s="156" t="s">
        <v>416</v>
      </c>
      <c r="I719" s="156" t="s">
        <v>180</v>
      </c>
      <c r="J719" s="156" t="s">
        <v>7158</v>
      </c>
      <c r="K719" s="251">
        <v>1193562618</v>
      </c>
      <c r="L719" s="156">
        <v>4</v>
      </c>
      <c r="M719" s="156" t="s">
        <v>844</v>
      </c>
      <c r="N719" s="156" t="s">
        <v>98</v>
      </c>
      <c r="O719" s="156" t="s">
        <v>783</v>
      </c>
      <c r="P719" s="156" t="s">
        <v>7159</v>
      </c>
      <c r="Q719" s="156" t="s">
        <v>681</v>
      </c>
      <c r="R719" s="143">
        <f>+G719-F719</f>
        <v>89</v>
      </c>
      <c r="S719" s="134" t="s">
        <v>983</v>
      </c>
      <c r="T719" s="253">
        <v>9324000</v>
      </c>
      <c r="U719" s="156" t="s">
        <v>7160</v>
      </c>
      <c r="V719" s="253">
        <f>+T719</f>
        <v>9324000</v>
      </c>
      <c r="W719" s="156">
        <v>45537</v>
      </c>
      <c r="X719" s="156" t="s">
        <v>103</v>
      </c>
      <c r="Y719" s="317">
        <f>+Z719+AA719+AB719</f>
        <v>9324000</v>
      </c>
      <c r="Z719" s="156">
        <f>+V719</f>
        <v>9324000</v>
      </c>
      <c r="AA719" s="156">
        <v>0</v>
      </c>
      <c r="AB719" s="156">
        <f>+AC719+AD719+AE719+AF719+AG719+AH719+AI719+AJ719</f>
        <v>0</v>
      </c>
      <c r="AC719" s="156">
        <v>0</v>
      </c>
      <c r="AD719" s="156">
        <v>0</v>
      </c>
      <c r="AE719" s="156">
        <v>0</v>
      </c>
      <c r="AF719" s="156">
        <v>0</v>
      </c>
      <c r="AG719" s="156">
        <v>0</v>
      </c>
      <c r="AH719" s="156">
        <v>0</v>
      </c>
      <c r="AI719" s="156">
        <v>0</v>
      </c>
      <c r="AJ719" s="156">
        <v>0</v>
      </c>
      <c r="AK719" s="156" t="s">
        <v>104</v>
      </c>
      <c r="AL719" s="103" t="s">
        <v>7161</v>
      </c>
      <c r="AM719" s="156" t="s">
        <v>1883</v>
      </c>
      <c r="AN719" s="156">
        <v>1072646479</v>
      </c>
      <c r="AO719" s="156" t="s">
        <v>114</v>
      </c>
      <c r="AP719" s="156" t="s">
        <v>114</v>
      </c>
      <c r="AQ719" s="156" t="s">
        <v>114</v>
      </c>
      <c r="AR719" s="156" t="s">
        <v>114</v>
      </c>
      <c r="AS719" s="156" t="s">
        <v>109</v>
      </c>
      <c r="AT719" s="156" t="s">
        <v>109</v>
      </c>
      <c r="AU719" s="156" t="s">
        <v>392</v>
      </c>
      <c r="AV719" s="156"/>
      <c r="AW719" s="156"/>
      <c r="AX719" s="156" t="s">
        <v>109</v>
      </c>
      <c r="AY719" s="156" t="s">
        <v>108</v>
      </c>
      <c r="AZ719" s="156"/>
      <c r="BA719" s="156"/>
      <c r="BB719" s="156"/>
      <c r="BC719" s="156"/>
      <c r="BD719" s="156"/>
      <c r="BE719" s="156"/>
      <c r="BF719" s="156"/>
      <c r="BG719" s="156"/>
      <c r="BH719" s="153">
        <f>T719+BB719</f>
        <v>9324000</v>
      </c>
      <c r="BI719" s="304" t="s">
        <v>135</v>
      </c>
      <c r="BJ719" s="240"/>
      <c r="BK719" s="240" t="s">
        <v>114</v>
      </c>
      <c r="BL719" s="240"/>
      <c r="BM719" s="438" t="s">
        <v>136</v>
      </c>
      <c r="BN719" s="156" t="s">
        <v>115</v>
      </c>
      <c r="BO719" s="156">
        <v>22</v>
      </c>
      <c r="BP719" s="156">
        <v>37446</v>
      </c>
      <c r="BQ719" s="156" t="s">
        <v>109</v>
      </c>
      <c r="BR719" s="156" t="s">
        <v>114</v>
      </c>
      <c r="BS719" s="156" t="s">
        <v>114</v>
      </c>
      <c r="BT719" s="156" t="s">
        <v>114</v>
      </c>
      <c r="BU719" s="156" t="s">
        <v>7162</v>
      </c>
      <c r="BV719" s="156">
        <v>3014315095</v>
      </c>
      <c r="BW719" s="156" t="s">
        <v>7163</v>
      </c>
      <c r="BX719" s="156" t="s">
        <v>657</v>
      </c>
      <c r="BY719" s="156" t="s">
        <v>119</v>
      </c>
      <c r="BZ719" s="156">
        <v>382000274</v>
      </c>
      <c r="CA719" s="157" t="s">
        <v>109</v>
      </c>
      <c r="CB719" s="157" t="s">
        <v>109</v>
      </c>
      <c r="CC719" s="157" t="s">
        <v>109</v>
      </c>
      <c r="CD719" s="157" t="s">
        <v>109</v>
      </c>
      <c r="CE719" s="156"/>
      <c r="CF719" s="156"/>
      <c r="CG719" s="156"/>
      <c r="CH719" s="156"/>
      <c r="CI719" s="156"/>
      <c r="CJ719" s="156"/>
      <c r="CK719" s="156"/>
      <c r="CL719" s="156"/>
      <c r="CM719" s="157" t="s">
        <v>109</v>
      </c>
      <c r="CN719" s="156"/>
      <c r="CO719" s="297"/>
    </row>
    <row r="720" spans="1:736" s="50" customFormat="1" ht="45.75" customHeight="1">
      <c r="A720" s="571">
        <f>1+A719</f>
        <v>718</v>
      </c>
      <c r="B720" s="402" t="s">
        <v>7164</v>
      </c>
      <c r="C720" s="202" t="s">
        <v>7165</v>
      </c>
      <c r="D720" s="205" t="s">
        <v>7166</v>
      </c>
      <c r="E720" s="202">
        <v>45537</v>
      </c>
      <c r="F720" s="203">
        <v>45538</v>
      </c>
      <c r="G720" s="203">
        <v>45657</v>
      </c>
      <c r="H720" s="201" t="s">
        <v>416</v>
      </c>
      <c r="I720" s="206" t="s">
        <v>1007</v>
      </c>
      <c r="J720" s="201" t="s">
        <v>1008</v>
      </c>
      <c r="K720" s="271">
        <v>830114921</v>
      </c>
      <c r="L720" s="201">
        <v>1</v>
      </c>
      <c r="M720" s="272" t="s">
        <v>926</v>
      </c>
      <c r="N720" s="208" t="s">
        <v>98</v>
      </c>
      <c r="O720" s="218" t="s">
        <v>168</v>
      </c>
      <c r="P720" s="201" t="s">
        <v>1009</v>
      </c>
      <c r="Q720" s="201" t="s">
        <v>7167</v>
      </c>
      <c r="R720" s="210">
        <f>+G720-F720</f>
        <v>119</v>
      </c>
      <c r="S720" s="201" t="s">
        <v>7168</v>
      </c>
      <c r="T720" s="273">
        <v>28851640</v>
      </c>
      <c r="U720" s="274" t="s">
        <v>7169</v>
      </c>
      <c r="V720" s="273">
        <f>+T720</f>
        <v>28851640</v>
      </c>
      <c r="W720" s="275" t="s">
        <v>7170</v>
      </c>
      <c r="X720" s="276" t="s">
        <v>103</v>
      </c>
      <c r="Y720" s="313">
        <f>+Z720+AA720+AB720</f>
        <v>28851640</v>
      </c>
      <c r="Z720" s="215">
        <f>+V720</f>
        <v>28851640</v>
      </c>
      <c r="AA720" s="216">
        <v>0</v>
      </c>
      <c r="AB720" s="217">
        <f>+AC720+AD720+AE720+AF720+AG720+AH720+AI720+AJ720</f>
        <v>0</v>
      </c>
      <c r="AC720" s="216">
        <v>0</v>
      </c>
      <c r="AD720" s="216">
        <v>0</v>
      </c>
      <c r="AE720" s="216">
        <v>0</v>
      </c>
      <c r="AF720" s="216">
        <v>0</v>
      </c>
      <c r="AG720" s="216">
        <v>0</v>
      </c>
      <c r="AH720" s="216">
        <v>0</v>
      </c>
      <c r="AI720" s="216">
        <v>0</v>
      </c>
      <c r="AJ720" s="216">
        <v>0</v>
      </c>
      <c r="AK720" s="209" t="s">
        <v>104</v>
      </c>
      <c r="AL720" s="191" t="s">
        <v>7171</v>
      </c>
      <c r="AM720" s="201" t="s">
        <v>6590</v>
      </c>
      <c r="AN720" s="207">
        <v>74182269</v>
      </c>
      <c r="AO720" s="209" t="s">
        <v>7172</v>
      </c>
      <c r="AP720" s="201" t="s">
        <v>1618</v>
      </c>
      <c r="AQ720" s="277">
        <v>45538</v>
      </c>
      <c r="AR720" s="209" t="s">
        <v>7173</v>
      </c>
      <c r="AS720" s="201" t="s">
        <v>114</v>
      </c>
      <c r="AT720" s="209" t="s">
        <v>109</v>
      </c>
      <c r="AU720" s="209" t="s">
        <v>392</v>
      </c>
      <c r="AV720" s="201"/>
      <c r="AW720" s="201"/>
      <c r="AX720" s="201" t="s">
        <v>109</v>
      </c>
      <c r="AY720" s="201" t="s">
        <v>108</v>
      </c>
      <c r="AZ720" s="240"/>
      <c r="BA720" s="201"/>
      <c r="BB720" s="241"/>
      <c r="BC720" s="240"/>
      <c r="BD720" s="210"/>
      <c r="BE720" s="210"/>
      <c r="BF720" s="210"/>
      <c r="BG720" s="240"/>
      <c r="BH720" s="221">
        <f>T720+BB720</f>
        <v>28851640</v>
      </c>
      <c r="BI720" s="637" t="s">
        <v>259</v>
      </c>
      <c r="BJ720" s="201"/>
      <c r="BK720" s="201"/>
      <c r="BL720" s="201"/>
      <c r="BM720" s="624" t="s">
        <v>3383</v>
      </c>
      <c r="BN720" s="64" t="s">
        <v>114</v>
      </c>
      <c r="BO720" s="23" t="s">
        <v>114</v>
      </c>
      <c r="BP720" s="23" t="s">
        <v>114</v>
      </c>
      <c r="BQ720" s="23" t="s">
        <v>114</v>
      </c>
      <c r="BR720" s="23" t="s">
        <v>114</v>
      </c>
      <c r="BS720" s="23" t="s">
        <v>114</v>
      </c>
      <c r="BT720" s="23" t="s">
        <v>114</v>
      </c>
      <c r="BU720" s="61" t="s">
        <v>1016</v>
      </c>
      <c r="BV720" s="23">
        <v>3124366162</v>
      </c>
      <c r="BW720" s="65" t="s">
        <v>7174</v>
      </c>
      <c r="BX720" s="29" t="s">
        <v>839</v>
      </c>
      <c r="BY720" s="23" t="s">
        <v>231</v>
      </c>
      <c r="BZ720" s="66" t="s">
        <v>1017</v>
      </c>
      <c r="CA720" s="223" t="s">
        <v>109</v>
      </c>
      <c r="CB720" s="250" t="s">
        <v>109</v>
      </c>
      <c r="CC720" s="250"/>
      <c r="CD720" s="294"/>
      <c r="CE720" s="294"/>
      <c r="CF720" s="294"/>
      <c r="CG720" s="223"/>
      <c r="CH720" s="223"/>
      <c r="CI720" s="223"/>
      <c r="CJ720" s="223"/>
      <c r="CK720" s="223"/>
      <c r="CL720" s="223"/>
      <c r="CM720" s="303"/>
      <c r="CN720" s="223"/>
      <c r="CO720" s="297"/>
    </row>
    <row r="721" spans="1:1330" s="50" customFormat="1" ht="45.75" customHeight="1">
      <c r="A721" s="589">
        <f>1+A720</f>
        <v>719</v>
      </c>
      <c r="B721" s="403"/>
      <c r="C721" s="156" t="s">
        <v>7175</v>
      </c>
      <c r="D721" s="156" t="s">
        <v>108</v>
      </c>
      <c r="E721" s="156">
        <v>45537</v>
      </c>
      <c r="F721" s="156">
        <v>45552</v>
      </c>
      <c r="G721" s="156">
        <v>45642</v>
      </c>
      <c r="H721" s="156" t="s">
        <v>416</v>
      </c>
      <c r="I721" s="156" t="s">
        <v>180</v>
      </c>
      <c r="J721" s="156" t="s">
        <v>7176</v>
      </c>
      <c r="K721" s="251">
        <v>11204543</v>
      </c>
      <c r="L721" s="156">
        <v>4</v>
      </c>
      <c r="M721" s="156" t="s">
        <v>844</v>
      </c>
      <c r="N721" s="156" t="s">
        <v>98</v>
      </c>
      <c r="O721" s="156" t="s">
        <v>1061</v>
      </c>
      <c r="P721" s="156" t="s">
        <v>7177</v>
      </c>
      <c r="Q721" s="156" t="s">
        <v>681</v>
      </c>
      <c r="R721" s="143">
        <f>+G721-F721</f>
        <v>90</v>
      </c>
      <c r="S721" s="134" t="s">
        <v>983</v>
      </c>
      <c r="T721" s="253">
        <v>9324000</v>
      </c>
      <c r="U721" s="156" t="s">
        <v>7178</v>
      </c>
      <c r="V721" s="253">
        <f>+T721</f>
        <v>9324000</v>
      </c>
      <c r="W721" s="156" t="s">
        <v>7179</v>
      </c>
      <c r="X721" s="156" t="s">
        <v>103</v>
      </c>
      <c r="Y721" s="317">
        <f>+Z721+AA721+AB721</f>
        <v>9324000</v>
      </c>
      <c r="Z721" s="156">
        <f>+V721</f>
        <v>9324000</v>
      </c>
      <c r="AA721" s="156">
        <v>0</v>
      </c>
      <c r="AB721" s="156">
        <f>+AC721+AD721+AE721+AF721+AG721+AH721+AI721+AJ721</f>
        <v>0</v>
      </c>
      <c r="AC721" s="156">
        <v>0</v>
      </c>
      <c r="AD721" s="156">
        <v>0</v>
      </c>
      <c r="AE721" s="156">
        <v>0</v>
      </c>
      <c r="AF721" s="156">
        <v>0</v>
      </c>
      <c r="AG721" s="156">
        <v>0</v>
      </c>
      <c r="AH721" s="156">
        <v>0</v>
      </c>
      <c r="AI721" s="156">
        <v>0</v>
      </c>
      <c r="AJ721" s="156">
        <v>0</v>
      </c>
      <c r="AK721" s="156" t="s">
        <v>104</v>
      </c>
      <c r="AL721" s="103" t="s">
        <v>7180</v>
      </c>
      <c r="AM721" s="156" t="s">
        <v>7181</v>
      </c>
      <c r="AN721" s="156">
        <v>79434454</v>
      </c>
      <c r="AO721" s="156" t="s">
        <v>114</v>
      </c>
      <c r="AP721" s="156" t="s">
        <v>114</v>
      </c>
      <c r="AQ721" s="156" t="s">
        <v>114</v>
      </c>
      <c r="AR721" s="156" t="s">
        <v>114</v>
      </c>
      <c r="AS721" s="156" t="s">
        <v>109</v>
      </c>
      <c r="AT721" s="156" t="s">
        <v>109</v>
      </c>
      <c r="AU721" s="156" t="s">
        <v>392</v>
      </c>
      <c r="AV721" s="156"/>
      <c r="AW721" s="156"/>
      <c r="AX721" s="156" t="s">
        <v>109</v>
      </c>
      <c r="AY721" s="156" t="s">
        <v>108</v>
      </c>
      <c r="AZ721" s="156"/>
      <c r="BA721" s="156"/>
      <c r="BB721" s="156"/>
      <c r="BC721" s="156"/>
      <c r="BD721" s="156"/>
      <c r="BE721" s="156"/>
      <c r="BF721" s="156"/>
      <c r="BG721" s="156"/>
      <c r="BH721" s="153">
        <f>T721+BB721</f>
        <v>9324000</v>
      </c>
      <c r="BI721" s="304" t="s">
        <v>135</v>
      </c>
      <c r="BJ721" s="240"/>
      <c r="BK721" s="240" t="s">
        <v>114</v>
      </c>
      <c r="BL721" s="240"/>
      <c r="BM721" s="438" t="s">
        <v>136</v>
      </c>
      <c r="BN721" s="156" t="s">
        <v>115</v>
      </c>
      <c r="BO721" s="156">
        <v>42</v>
      </c>
      <c r="BP721" s="156">
        <v>29991</v>
      </c>
      <c r="BQ721" s="156" t="s">
        <v>109</v>
      </c>
      <c r="BR721" s="156" t="s">
        <v>114</v>
      </c>
      <c r="BS721" s="156" t="s">
        <v>114</v>
      </c>
      <c r="BT721" s="156" t="s">
        <v>114</v>
      </c>
      <c r="BU721" s="156" t="s">
        <v>3959</v>
      </c>
      <c r="BV721" s="156">
        <v>3144434273</v>
      </c>
      <c r="BW721" s="156" t="s">
        <v>7182</v>
      </c>
      <c r="BX721" s="156" t="s">
        <v>118</v>
      </c>
      <c r="BY721" s="156" t="s">
        <v>119</v>
      </c>
      <c r="BZ721" s="156">
        <v>94628188283</v>
      </c>
      <c r="CA721" s="157" t="s">
        <v>109</v>
      </c>
      <c r="CB721" s="157" t="s">
        <v>109</v>
      </c>
      <c r="CC721" s="280" t="s">
        <v>5696</v>
      </c>
      <c r="CD721" s="156"/>
      <c r="CE721" s="156"/>
      <c r="CF721" s="156"/>
      <c r="CG721" s="156"/>
      <c r="CH721" s="156"/>
      <c r="CI721" s="156"/>
      <c r="CJ721" s="156"/>
      <c r="CK721" s="156"/>
      <c r="CL721" s="156"/>
      <c r="CM721" s="157"/>
      <c r="CN721" s="156"/>
      <c r="CO721" s="297"/>
    </row>
    <row r="722" spans="1:1330" s="290" customFormat="1" ht="45.75" customHeight="1">
      <c r="A722" s="589">
        <f>1+A721</f>
        <v>720</v>
      </c>
      <c r="B722" s="403" t="s">
        <v>7183</v>
      </c>
      <c r="C722" s="156" t="s">
        <v>7184</v>
      </c>
      <c r="D722" s="156" t="s">
        <v>6878</v>
      </c>
      <c r="E722" s="156">
        <v>45537</v>
      </c>
      <c r="F722" s="156">
        <v>45544</v>
      </c>
      <c r="G722" s="156">
        <v>45646</v>
      </c>
      <c r="H722" s="156" t="s">
        <v>416</v>
      </c>
      <c r="I722" s="156" t="s">
        <v>5874</v>
      </c>
      <c r="J722" s="301" t="s">
        <v>3585</v>
      </c>
      <c r="K722" s="251">
        <v>1072648953</v>
      </c>
      <c r="L722" s="156">
        <v>9</v>
      </c>
      <c r="M722" s="156" t="s">
        <v>844</v>
      </c>
      <c r="N722" s="156" t="s">
        <v>98</v>
      </c>
      <c r="O722" s="156" t="s">
        <v>3586</v>
      </c>
      <c r="P722" s="156" t="s">
        <v>7185</v>
      </c>
      <c r="Q722" s="156" t="s">
        <v>1050</v>
      </c>
      <c r="R722" s="143">
        <f>+G722-F722</f>
        <v>102</v>
      </c>
      <c r="S722" s="134" t="s">
        <v>2681</v>
      </c>
      <c r="T722" s="253">
        <v>17500000</v>
      </c>
      <c r="U722" s="156" t="s">
        <v>7186</v>
      </c>
      <c r="V722" s="253">
        <f>+T722</f>
        <v>17500000</v>
      </c>
      <c r="W722" s="156" t="s">
        <v>7187</v>
      </c>
      <c r="X722" s="156" t="s">
        <v>103</v>
      </c>
      <c r="Y722" s="317">
        <f>+Z722+AA722+AB722</f>
        <v>17500000</v>
      </c>
      <c r="Z722" s="156">
        <f>+V722</f>
        <v>17500000</v>
      </c>
      <c r="AA722" s="156">
        <v>0</v>
      </c>
      <c r="AB722" s="156">
        <f>+AC722+AD722+AE722+AF722+AG722+AH722+AI722+AJ722</f>
        <v>0</v>
      </c>
      <c r="AC722" s="156">
        <v>0</v>
      </c>
      <c r="AD722" s="156">
        <v>0</v>
      </c>
      <c r="AE722" s="156">
        <v>0</v>
      </c>
      <c r="AF722" s="156">
        <v>0</v>
      </c>
      <c r="AG722" s="156">
        <v>0</v>
      </c>
      <c r="AH722" s="156">
        <v>0</v>
      </c>
      <c r="AI722" s="156">
        <v>0</v>
      </c>
      <c r="AJ722" s="156">
        <v>0</v>
      </c>
      <c r="AK722" s="156" t="s">
        <v>104</v>
      </c>
      <c r="AL722" s="103" t="s">
        <v>7188</v>
      </c>
      <c r="AM722" s="156" t="s">
        <v>7189</v>
      </c>
      <c r="AN722" s="156">
        <v>52396265</v>
      </c>
      <c r="AO722" s="156" t="s">
        <v>114</v>
      </c>
      <c r="AP722" s="156" t="s">
        <v>114</v>
      </c>
      <c r="AQ722" s="156" t="s">
        <v>114</v>
      </c>
      <c r="AR722" s="156" t="s">
        <v>114</v>
      </c>
      <c r="AS722" s="156" t="s">
        <v>109</v>
      </c>
      <c r="AT722" s="156" t="s">
        <v>109</v>
      </c>
      <c r="AU722" s="156" t="s">
        <v>392</v>
      </c>
      <c r="AV722" s="156"/>
      <c r="AW722" s="156"/>
      <c r="AX722" s="156" t="s">
        <v>109</v>
      </c>
      <c r="AY722" s="156" t="s">
        <v>108</v>
      </c>
      <c r="AZ722" s="156"/>
      <c r="BA722" s="156"/>
      <c r="BB722" s="156"/>
      <c r="BC722" s="156"/>
      <c r="BD722" s="156"/>
      <c r="BE722" s="156"/>
      <c r="BF722" s="156"/>
      <c r="BG722" s="156"/>
      <c r="BH722" s="153">
        <f>T722+BB722</f>
        <v>17500000</v>
      </c>
      <c r="BI722" s="349" t="s">
        <v>113</v>
      </c>
      <c r="BJ722" s="240"/>
      <c r="BK722" s="240" t="s">
        <v>114</v>
      </c>
      <c r="BL722" s="240"/>
      <c r="BM722" s="437"/>
      <c r="BN722" s="156" t="s">
        <v>115</v>
      </c>
      <c r="BO722" s="156">
        <v>36</v>
      </c>
      <c r="BP722" s="156">
        <v>32309</v>
      </c>
      <c r="BQ722" s="156" t="s">
        <v>109</v>
      </c>
      <c r="BR722" s="156" t="s">
        <v>114</v>
      </c>
      <c r="BS722" s="156" t="s">
        <v>114</v>
      </c>
      <c r="BT722" s="156" t="s">
        <v>114</v>
      </c>
      <c r="BU722" s="156" t="s">
        <v>7190</v>
      </c>
      <c r="BV722" s="156">
        <v>3209523069</v>
      </c>
      <c r="BW722" s="156" t="s">
        <v>7191</v>
      </c>
      <c r="BX722" s="156" t="s">
        <v>6875</v>
      </c>
      <c r="BY722" s="156" t="s">
        <v>119</v>
      </c>
      <c r="BZ722" s="156">
        <v>239119399</v>
      </c>
      <c r="CA722" s="157" t="s">
        <v>109</v>
      </c>
      <c r="CB722" s="157" t="s">
        <v>109</v>
      </c>
      <c r="CC722" s="157" t="s">
        <v>109</v>
      </c>
      <c r="CD722" s="157" t="s">
        <v>109</v>
      </c>
      <c r="CE722" s="156"/>
      <c r="CF722" s="156"/>
      <c r="CG722" s="156"/>
      <c r="CH722" s="156"/>
      <c r="CI722" s="156"/>
      <c r="CJ722" s="156"/>
      <c r="CK722" s="156"/>
      <c r="CL722" s="156"/>
      <c r="CM722" s="157" t="s">
        <v>109</v>
      </c>
      <c r="CN722" s="156"/>
      <c r="CO722" s="297"/>
      <c r="CP722" s="297"/>
      <c r="CQ722" s="297"/>
      <c r="CR722" s="297"/>
      <c r="CS722" s="50"/>
      <c r="CT722" s="50"/>
      <c r="CU722" s="50"/>
      <c r="CV722" s="50"/>
      <c r="CW722" s="50"/>
      <c r="CX722" s="50"/>
      <c r="CY722" s="50"/>
      <c r="CZ722" s="50"/>
      <c r="DA722" s="50"/>
      <c r="DB722" s="50"/>
      <c r="DC722" s="50"/>
      <c r="DD722" s="50"/>
      <c r="DE722" s="50"/>
      <c r="DF722" s="50"/>
      <c r="DG722" s="50"/>
      <c r="DH722" s="50"/>
      <c r="DI722" s="50"/>
      <c r="DJ722" s="50"/>
      <c r="DK722" s="50"/>
      <c r="DL722" s="50"/>
      <c r="DM722" s="50"/>
      <c r="DN722" s="50"/>
      <c r="DO722" s="50"/>
      <c r="DP722" s="50"/>
      <c r="DQ722" s="50"/>
      <c r="DR722" s="50"/>
      <c r="DS722" s="50"/>
      <c r="DT722" s="50"/>
      <c r="DU722" s="50"/>
      <c r="DV722" s="50"/>
      <c r="DW722" s="50"/>
      <c r="DX722" s="50"/>
      <c r="DY722" s="50"/>
      <c r="DZ722" s="50"/>
      <c r="EA722" s="50"/>
      <c r="EB722" s="50"/>
      <c r="EC722" s="50"/>
      <c r="ED722" s="50"/>
      <c r="EE722" s="50"/>
      <c r="EF722" s="50"/>
      <c r="EG722" s="50"/>
      <c r="EH722" s="50"/>
      <c r="EI722" s="50"/>
      <c r="EJ722" s="50"/>
      <c r="EK722" s="50"/>
      <c r="EL722" s="50"/>
      <c r="EM722" s="50"/>
      <c r="EN722" s="50"/>
      <c r="EO722" s="50"/>
      <c r="EP722" s="50"/>
      <c r="EQ722" s="50"/>
      <c r="ER722" s="50"/>
      <c r="ES722" s="50"/>
      <c r="ET722" s="50"/>
      <c r="EU722" s="50"/>
      <c r="EV722" s="50"/>
      <c r="EW722" s="50"/>
      <c r="EX722" s="50"/>
      <c r="EY722" s="50"/>
      <c r="EZ722" s="50"/>
      <c r="FA722" s="50"/>
      <c r="FB722" s="50"/>
      <c r="FC722" s="50"/>
      <c r="FD722" s="50"/>
      <c r="FE722" s="50"/>
      <c r="FF722" s="50"/>
      <c r="FG722" s="50"/>
      <c r="FH722" s="50"/>
      <c r="FI722" s="50"/>
      <c r="FJ722" s="50"/>
      <c r="FK722" s="50"/>
      <c r="FL722" s="50"/>
      <c r="FM722" s="50"/>
      <c r="FN722" s="50"/>
      <c r="FO722" s="50"/>
      <c r="FP722" s="50"/>
      <c r="FQ722" s="50"/>
      <c r="FR722" s="50"/>
      <c r="FS722" s="50"/>
      <c r="FT722" s="50"/>
      <c r="FU722" s="50"/>
      <c r="FV722" s="50"/>
      <c r="FW722" s="50"/>
      <c r="FX722" s="50"/>
      <c r="FY722" s="50"/>
      <c r="FZ722" s="50"/>
      <c r="GA722" s="50"/>
      <c r="GB722" s="50"/>
      <c r="GC722" s="50"/>
      <c r="GD722" s="50"/>
      <c r="GE722" s="50"/>
      <c r="GF722" s="50"/>
      <c r="GG722" s="50"/>
      <c r="GH722" s="50"/>
      <c r="GI722" s="50"/>
      <c r="GJ722" s="50"/>
      <c r="GK722" s="50"/>
      <c r="GL722" s="50"/>
      <c r="GM722" s="50"/>
      <c r="GN722" s="50"/>
      <c r="GO722" s="50"/>
      <c r="GP722" s="50"/>
      <c r="GQ722" s="50"/>
      <c r="GR722" s="50"/>
      <c r="GS722" s="50"/>
      <c r="GT722" s="50"/>
      <c r="GU722" s="50"/>
    </row>
    <row r="723" spans="1:1330" s="50" customFormat="1" ht="45.75" customHeight="1">
      <c r="A723" s="571">
        <f>1+A722</f>
        <v>721</v>
      </c>
      <c r="B723" s="402" t="s">
        <v>7192</v>
      </c>
      <c r="C723" s="202" t="s">
        <v>7193</v>
      </c>
      <c r="D723" s="205" t="s">
        <v>6468</v>
      </c>
      <c r="E723" s="202">
        <v>45537</v>
      </c>
      <c r="F723" s="203">
        <v>45538</v>
      </c>
      <c r="G723" s="203">
        <v>45656</v>
      </c>
      <c r="H723" s="201" t="s">
        <v>416</v>
      </c>
      <c r="I723" s="206" t="s">
        <v>180</v>
      </c>
      <c r="J723" s="201" t="s">
        <v>1048</v>
      </c>
      <c r="K723" s="271">
        <v>1072704258</v>
      </c>
      <c r="L723" s="201">
        <v>8</v>
      </c>
      <c r="M723" s="272" t="s">
        <v>844</v>
      </c>
      <c r="N723" s="208" t="s">
        <v>98</v>
      </c>
      <c r="O723" s="218" t="s">
        <v>3608</v>
      </c>
      <c r="P723" s="201" t="s">
        <v>7194</v>
      </c>
      <c r="Q723" s="201" t="s">
        <v>7195</v>
      </c>
      <c r="R723" s="210">
        <f>+G723-F723</f>
        <v>118</v>
      </c>
      <c r="S723" s="201" t="s">
        <v>1466</v>
      </c>
      <c r="T723" s="273">
        <v>16440000</v>
      </c>
      <c r="U723" s="274" t="s">
        <v>7196</v>
      </c>
      <c r="V723" s="273">
        <f>+T723</f>
        <v>16440000</v>
      </c>
      <c r="W723" s="275" t="s">
        <v>7187</v>
      </c>
      <c r="X723" s="276" t="s">
        <v>103</v>
      </c>
      <c r="Y723" s="313">
        <f>+Z723+AA723+AB723</f>
        <v>16440000</v>
      </c>
      <c r="Z723" s="215">
        <f>+V723</f>
        <v>16440000</v>
      </c>
      <c r="AA723" s="216">
        <v>0</v>
      </c>
      <c r="AB723" s="217">
        <f>+AC723+AD723+AE723+AF723+AG723+AH723+AI723+AJ723</f>
        <v>0</v>
      </c>
      <c r="AC723" s="216">
        <v>0</v>
      </c>
      <c r="AD723" s="216">
        <v>0</v>
      </c>
      <c r="AE723" s="216">
        <v>0</v>
      </c>
      <c r="AF723" s="216">
        <v>0</v>
      </c>
      <c r="AG723" s="216">
        <v>0</v>
      </c>
      <c r="AH723" s="216">
        <v>0</v>
      </c>
      <c r="AI723" s="216">
        <v>0</v>
      </c>
      <c r="AJ723" s="216">
        <v>0</v>
      </c>
      <c r="AK723" s="209" t="s">
        <v>104</v>
      </c>
      <c r="AL723" s="191" t="s">
        <v>7197</v>
      </c>
      <c r="AM723" s="201" t="s">
        <v>7198</v>
      </c>
      <c r="AN723" s="207">
        <v>52540489</v>
      </c>
      <c r="AO723" s="209" t="s">
        <v>114</v>
      </c>
      <c r="AP723" s="201" t="s">
        <v>114</v>
      </c>
      <c r="AQ723" s="277" t="s">
        <v>114</v>
      </c>
      <c r="AR723" s="209" t="s">
        <v>114</v>
      </c>
      <c r="AS723" s="201" t="s">
        <v>109</v>
      </c>
      <c r="AT723" s="209" t="s">
        <v>109</v>
      </c>
      <c r="AU723" s="209" t="s">
        <v>392</v>
      </c>
      <c r="AV723" s="201"/>
      <c r="AW723" s="201"/>
      <c r="AX723" s="201" t="s">
        <v>109</v>
      </c>
      <c r="AY723" s="201" t="s">
        <v>108</v>
      </c>
      <c r="AZ723" s="240"/>
      <c r="BA723" s="201"/>
      <c r="BB723" s="241"/>
      <c r="BC723" s="240"/>
      <c r="BD723" s="210"/>
      <c r="BE723" s="210"/>
      <c r="BF723" s="210"/>
      <c r="BG723" s="240"/>
      <c r="BH723" s="221">
        <f>T723+BB723</f>
        <v>16440000</v>
      </c>
      <c r="BI723" s="304" t="s">
        <v>135</v>
      </c>
      <c r="BJ723" s="306"/>
      <c r="BK723" s="306" t="s">
        <v>114</v>
      </c>
      <c r="BL723" s="306"/>
      <c r="BM723" s="438" t="s">
        <v>136</v>
      </c>
      <c r="BN723" s="64" t="s">
        <v>161</v>
      </c>
      <c r="BO723" s="23">
        <v>30</v>
      </c>
      <c r="BP723" s="23">
        <v>34629</v>
      </c>
      <c r="BQ723" s="23" t="s">
        <v>108</v>
      </c>
      <c r="BR723" s="23" t="s">
        <v>114</v>
      </c>
      <c r="BS723" s="23" t="s">
        <v>114</v>
      </c>
      <c r="BT723" s="23" t="s">
        <v>114</v>
      </c>
      <c r="BU723" s="61" t="s">
        <v>1056</v>
      </c>
      <c r="BV723" s="23">
        <v>3203041221</v>
      </c>
      <c r="BW723" s="65" t="s">
        <v>1057</v>
      </c>
      <c r="BX723" s="29" t="s">
        <v>881</v>
      </c>
      <c r="BY723" s="23" t="s">
        <v>119</v>
      </c>
      <c r="BZ723" s="66">
        <v>33700004942</v>
      </c>
      <c r="CA723" s="223" t="s">
        <v>109</v>
      </c>
      <c r="CB723" s="250" t="s">
        <v>109</v>
      </c>
      <c r="CC723" s="250" t="s">
        <v>109</v>
      </c>
      <c r="CD723" s="250" t="s">
        <v>109</v>
      </c>
      <c r="CE723" s="294"/>
      <c r="CF723" s="294"/>
      <c r="CG723" s="223"/>
      <c r="CH723" s="223"/>
      <c r="CI723" s="223"/>
      <c r="CJ723" s="223"/>
      <c r="CK723" s="223"/>
      <c r="CL723" s="223"/>
      <c r="CM723" s="303"/>
      <c r="CN723" s="223"/>
      <c r="CO723" s="297"/>
    </row>
    <row r="724" spans="1:1330" s="50" customFormat="1" ht="45.75" customHeight="1">
      <c r="A724" s="589">
        <f>1+A723</f>
        <v>722</v>
      </c>
      <c r="B724" s="403" t="s">
        <v>7199</v>
      </c>
      <c r="C724" s="156" t="s">
        <v>7200</v>
      </c>
      <c r="D724" s="156" t="s">
        <v>7166</v>
      </c>
      <c r="E724" s="156">
        <v>45537</v>
      </c>
      <c r="F724" s="156">
        <v>45539</v>
      </c>
      <c r="G724" s="156">
        <v>45646</v>
      </c>
      <c r="H724" s="156" t="s">
        <v>416</v>
      </c>
      <c r="I724" s="156" t="s">
        <v>5874</v>
      </c>
      <c r="J724" s="156" t="s">
        <v>7201</v>
      </c>
      <c r="K724" s="251">
        <v>35198674</v>
      </c>
      <c r="L724" s="156">
        <v>1</v>
      </c>
      <c r="M724" s="156" t="s">
        <v>844</v>
      </c>
      <c r="N724" s="156" t="s">
        <v>98</v>
      </c>
      <c r="O724" s="156" t="s">
        <v>783</v>
      </c>
      <c r="P724" s="156" t="s">
        <v>7202</v>
      </c>
      <c r="Q724" s="156" t="s">
        <v>6730</v>
      </c>
      <c r="R724" s="143">
        <f>+G724-F724</f>
        <v>107</v>
      </c>
      <c r="S724" s="134" t="s">
        <v>7203</v>
      </c>
      <c r="T724" s="253">
        <v>19433340</v>
      </c>
      <c r="U724" s="156" t="s">
        <v>7204</v>
      </c>
      <c r="V724" s="253">
        <f>+T724</f>
        <v>19433340</v>
      </c>
      <c r="W724" s="156" t="s">
        <v>7187</v>
      </c>
      <c r="X724" s="156" t="s">
        <v>103</v>
      </c>
      <c r="Y724" s="317">
        <f>+Z724+AA724+AB724</f>
        <v>19433340</v>
      </c>
      <c r="Z724" s="156">
        <f>+V724</f>
        <v>19433340</v>
      </c>
      <c r="AA724" s="156">
        <v>0</v>
      </c>
      <c r="AB724" s="156">
        <f>+AC724+AD724+AE724+AF724+AG724+AH724+AI724+AJ724</f>
        <v>0</v>
      </c>
      <c r="AC724" s="156">
        <v>0</v>
      </c>
      <c r="AD724" s="156">
        <v>0</v>
      </c>
      <c r="AE724" s="156">
        <v>0</v>
      </c>
      <c r="AF724" s="156">
        <v>0</v>
      </c>
      <c r="AG724" s="156">
        <v>0</v>
      </c>
      <c r="AH724" s="156">
        <v>0</v>
      </c>
      <c r="AI724" s="156">
        <v>0</v>
      </c>
      <c r="AJ724" s="156">
        <v>0</v>
      </c>
      <c r="AK724" s="156" t="s">
        <v>104</v>
      </c>
      <c r="AL724" s="103" t="s">
        <v>7205</v>
      </c>
      <c r="AM724" s="156" t="s">
        <v>7206</v>
      </c>
      <c r="AN724" s="156">
        <v>27706836</v>
      </c>
      <c r="AO724" s="156" t="s">
        <v>114</v>
      </c>
      <c r="AP724" s="156" t="s">
        <v>114</v>
      </c>
      <c r="AQ724" s="156" t="s">
        <v>114</v>
      </c>
      <c r="AR724" s="156" t="s">
        <v>114</v>
      </c>
      <c r="AS724" s="156" t="s">
        <v>109</v>
      </c>
      <c r="AT724" s="156" t="s">
        <v>109</v>
      </c>
      <c r="AU724" s="156" t="s">
        <v>392</v>
      </c>
      <c r="AV724" s="156"/>
      <c r="AW724" s="156"/>
      <c r="AX724" s="156" t="s">
        <v>109</v>
      </c>
      <c r="AY724" s="156" t="s">
        <v>108</v>
      </c>
      <c r="AZ724" s="156"/>
      <c r="BA724" s="156"/>
      <c r="BB724" s="156"/>
      <c r="BC724" s="156"/>
      <c r="BD724" s="156"/>
      <c r="BE724" s="156"/>
      <c r="BF724" s="156"/>
      <c r="BG724" s="156"/>
      <c r="BH724" s="153">
        <f>T724+BB724</f>
        <v>19433340</v>
      </c>
      <c r="BI724" s="437" t="s">
        <v>259</v>
      </c>
      <c r="BJ724" s="240"/>
      <c r="BK724" s="240" t="s">
        <v>114</v>
      </c>
      <c r="BL724" s="240"/>
      <c r="BM724" s="161" t="s">
        <v>2539</v>
      </c>
      <c r="BN724" s="156" t="s">
        <v>161</v>
      </c>
      <c r="BO724" s="156">
        <v>42</v>
      </c>
      <c r="BP724" s="156">
        <v>29918</v>
      </c>
      <c r="BQ724" s="156" t="s">
        <v>108</v>
      </c>
      <c r="BR724" s="156" t="s">
        <v>114</v>
      </c>
      <c r="BS724" s="156" t="s">
        <v>114</v>
      </c>
      <c r="BT724" s="156" t="s">
        <v>114</v>
      </c>
      <c r="BU724" s="156" t="s">
        <v>7207</v>
      </c>
      <c r="BV724" s="156">
        <v>3133889495</v>
      </c>
      <c r="BW724" s="156" t="s">
        <v>7208</v>
      </c>
      <c r="BX724" s="156" t="s">
        <v>118</v>
      </c>
      <c r="BY724" s="156" t="s">
        <v>119</v>
      </c>
      <c r="BZ724" s="156">
        <v>33739773879</v>
      </c>
      <c r="CA724" s="157" t="s">
        <v>109</v>
      </c>
      <c r="CB724" s="157" t="s">
        <v>109</v>
      </c>
      <c r="CC724" s="157" t="s">
        <v>109</v>
      </c>
      <c r="CD724" s="157" t="s">
        <v>109</v>
      </c>
      <c r="CE724" s="156"/>
      <c r="CF724" s="156"/>
      <c r="CG724" s="156"/>
      <c r="CH724" s="156"/>
      <c r="CI724" s="156"/>
      <c r="CJ724" s="156"/>
      <c r="CK724" s="156"/>
      <c r="CL724" s="156"/>
      <c r="CM724" s="157" t="s">
        <v>109</v>
      </c>
      <c r="CN724" s="156"/>
      <c r="CO724" s="297"/>
    </row>
    <row r="725" spans="1:1330" s="50" customFormat="1" ht="45.75" customHeight="1">
      <c r="A725" s="589">
        <f>1+A724</f>
        <v>723</v>
      </c>
      <c r="B725" s="403" t="s">
        <v>7209</v>
      </c>
      <c r="C725" s="156" t="s">
        <v>7210</v>
      </c>
      <c r="D725" s="156" t="s">
        <v>6112</v>
      </c>
      <c r="E725" s="156">
        <v>45537</v>
      </c>
      <c r="F725" s="156">
        <v>45538</v>
      </c>
      <c r="G725" s="156">
        <v>45646</v>
      </c>
      <c r="H725" s="156" t="s">
        <v>416</v>
      </c>
      <c r="I725" s="156" t="s">
        <v>5874</v>
      </c>
      <c r="J725" s="301" t="s">
        <v>3116</v>
      </c>
      <c r="K725" s="251">
        <v>1072714278</v>
      </c>
      <c r="L725" s="156">
        <v>8</v>
      </c>
      <c r="M725" s="156" t="s">
        <v>844</v>
      </c>
      <c r="N725" s="156" t="s">
        <v>98</v>
      </c>
      <c r="O725" s="156" t="s">
        <v>99</v>
      </c>
      <c r="P725" s="156" t="s">
        <v>7211</v>
      </c>
      <c r="Q725" s="156" t="s">
        <v>6730</v>
      </c>
      <c r="R725" s="143">
        <f>+G725-F725</f>
        <v>108</v>
      </c>
      <c r="S725" s="134" t="s">
        <v>271</v>
      </c>
      <c r="T725" s="253">
        <v>16500000</v>
      </c>
      <c r="U725" s="156" t="s">
        <v>7212</v>
      </c>
      <c r="V725" s="253">
        <f>+T725</f>
        <v>16500000</v>
      </c>
      <c r="W725" s="156" t="s">
        <v>7187</v>
      </c>
      <c r="X725" s="156" t="s">
        <v>103</v>
      </c>
      <c r="Y725" s="317">
        <f>+Z725+AA725+AB725</f>
        <v>16500000</v>
      </c>
      <c r="Z725" s="156">
        <f>+V725</f>
        <v>16500000</v>
      </c>
      <c r="AA725" s="156">
        <v>0</v>
      </c>
      <c r="AB725" s="156">
        <f>+AC725+AD725+AE725+AF725+AG725+AH725+AI725+AJ725</f>
        <v>0</v>
      </c>
      <c r="AC725" s="156">
        <v>0</v>
      </c>
      <c r="AD725" s="156">
        <v>0</v>
      </c>
      <c r="AE725" s="156">
        <v>0</v>
      </c>
      <c r="AF725" s="156">
        <v>0</v>
      </c>
      <c r="AG725" s="156">
        <v>0</v>
      </c>
      <c r="AH725" s="156">
        <v>0</v>
      </c>
      <c r="AI725" s="156">
        <v>0</v>
      </c>
      <c r="AJ725" s="156">
        <v>0</v>
      </c>
      <c r="AK725" s="156" t="s">
        <v>104</v>
      </c>
      <c r="AL725" s="103" t="s">
        <v>7213</v>
      </c>
      <c r="AM725" s="156" t="s">
        <v>7214</v>
      </c>
      <c r="AN725" s="156">
        <v>35428580</v>
      </c>
      <c r="AO725" s="156" t="s">
        <v>114</v>
      </c>
      <c r="AP725" s="156" t="s">
        <v>114</v>
      </c>
      <c r="AQ725" s="156" t="s">
        <v>114</v>
      </c>
      <c r="AR725" s="156" t="s">
        <v>114</v>
      </c>
      <c r="AS725" s="156" t="s">
        <v>109</v>
      </c>
      <c r="AT725" s="156" t="s">
        <v>109</v>
      </c>
      <c r="AU725" s="156" t="s">
        <v>392</v>
      </c>
      <c r="AV725" s="156"/>
      <c r="AW725" s="156"/>
      <c r="AX725" s="156" t="s">
        <v>109</v>
      </c>
      <c r="AY725" s="156" t="s">
        <v>108</v>
      </c>
      <c r="AZ725" s="156"/>
      <c r="BA725" s="156"/>
      <c r="BB725" s="156"/>
      <c r="BC725" s="156"/>
      <c r="BD725" s="156"/>
      <c r="BE725" s="156"/>
      <c r="BF725" s="156"/>
      <c r="BG725" s="156"/>
      <c r="BH725" s="153">
        <f>T725+BB725</f>
        <v>16500000</v>
      </c>
      <c r="BI725" s="437" t="s">
        <v>259</v>
      </c>
      <c r="BJ725" s="240"/>
      <c r="BK725" s="240" t="s">
        <v>114</v>
      </c>
      <c r="BL725" s="240"/>
      <c r="BM725" s="161" t="s">
        <v>2539</v>
      </c>
      <c r="BN725" s="156" t="s">
        <v>161</v>
      </c>
      <c r="BO725" s="156">
        <v>27</v>
      </c>
      <c r="BP725" s="156">
        <v>35495</v>
      </c>
      <c r="BQ725" s="156" t="s">
        <v>7215</v>
      </c>
      <c r="BR725" s="156" t="s">
        <v>114</v>
      </c>
      <c r="BS725" s="156" t="s">
        <v>114</v>
      </c>
      <c r="BT725" s="156" t="s">
        <v>114</v>
      </c>
      <c r="BU725" s="156" t="s">
        <v>7216</v>
      </c>
      <c r="BV725" s="156">
        <v>3186419626</v>
      </c>
      <c r="BW725" s="156" t="s">
        <v>7217</v>
      </c>
      <c r="BX725" s="156" t="s">
        <v>118</v>
      </c>
      <c r="BY725" s="156" t="s">
        <v>119</v>
      </c>
      <c r="BZ725" s="156">
        <v>94600000181</v>
      </c>
      <c r="CA725" s="157" t="s">
        <v>109</v>
      </c>
      <c r="CB725" s="157" t="s">
        <v>109</v>
      </c>
      <c r="CC725" s="157" t="s">
        <v>109</v>
      </c>
      <c r="CD725" s="157" t="s">
        <v>109</v>
      </c>
      <c r="CE725" s="156"/>
      <c r="CF725" s="156"/>
      <c r="CG725" s="156"/>
      <c r="CH725" s="156"/>
      <c r="CI725" s="156"/>
      <c r="CJ725" s="156"/>
      <c r="CK725" s="156"/>
      <c r="CL725" s="156"/>
      <c r="CM725" s="157" t="s">
        <v>109</v>
      </c>
      <c r="CN725" s="156"/>
      <c r="CO725" s="297"/>
      <c r="CP725" s="297"/>
      <c r="CQ725" s="297"/>
      <c r="CR725" s="297"/>
      <c r="CS725" s="297"/>
      <c r="CT725" s="297"/>
      <c r="CU725" s="297"/>
      <c r="CV725" s="297"/>
      <c r="CW725" s="297"/>
      <c r="CX725" s="297"/>
      <c r="CY725" s="297"/>
      <c r="CZ725" s="297"/>
      <c r="DA725" s="297"/>
      <c r="DB725" s="297"/>
      <c r="DC725" s="297"/>
      <c r="DD725" s="297"/>
      <c r="DE725" s="297"/>
      <c r="DF725" s="297"/>
      <c r="DG725" s="297"/>
      <c r="DH725" s="297"/>
      <c r="DI725" s="297"/>
      <c r="DJ725" s="297"/>
      <c r="DK725" s="297"/>
      <c r="DL725" s="297"/>
      <c r="DM725" s="297"/>
      <c r="DN725" s="297"/>
      <c r="DO725" s="297"/>
      <c r="DP725" s="297"/>
      <c r="DQ725" s="297"/>
      <c r="DR725" s="297"/>
      <c r="DS725" s="297"/>
      <c r="DT725" s="297"/>
      <c r="DU725" s="297"/>
      <c r="DV725" s="297"/>
      <c r="DW725" s="297"/>
      <c r="DX725" s="297"/>
      <c r="DY725" s="297"/>
      <c r="DZ725" s="297"/>
      <c r="EA725" s="297"/>
      <c r="EB725" s="297"/>
      <c r="EC725" s="297"/>
      <c r="ED725" s="297"/>
      <c r="EE725" s="297"/>
      <c r="EF725" s="297"/>
      <c r="EG725" s="297"/>
      <c r="EH725" s="297"/>
      <c r="EI725" s="297"/>
      <c r="EJ725" s="297"/>
      <c r="EK725" s="297"/>
      <c r="EL725" s="297"/>
      <c r="EM725" s="297"/>
      <c r="EN725" s="297"/>
      <c r="EO725" s="297"/>
      <c r="EP725" s="297"/>
      <c r="EQ725" s="297"/>
      <c r="ER725" s="297"/>
      <c r="ES725" s="297"/>
      <c r="ET725" s="297"/>
      <c r="EU725" s="297"/>
      <c r="EV725" s="297"/>
      <c r="EW725" s="297"/>
      <c r="EX725" s="297"/>
      <c r="EY725" s="297"/>
      <c r="EZ725" s="297"/>
      <c r="FA725" s="297"/>
      <c r="FB725" s="297"/>
      <c r="FC725" s="297"/>
      <c r="FD725" s="297"/>
      <c r="FE725" s="297"/>
      <c r="FF725" s="297"/>
      <c r="FG725" s="297"/>
      <c r="FH725" s="297"/>
      <c r="FI725" s="297"/>
      <c r="FJ725" s="297"/>
      <c r="FK725" s="297"/>
      <c r="FL725" s="297"/>
      <c r="FM725" s="297"/>
      <c r="FN725" s="297"/>
      <c r="FO725" s="297"/>
      <c r="FP725" s="297"/>
      <c r="FQ725" s="297"/>
      <c r="FR725" s="297"/>
      <c r="FS725" s="297"/>
      <c r="FT725" s="297"/>
      <c r="FU725" s="297"/>
      <c r="FV725" s="297"/>
      <c r="FW725" s="297"/>
      <c r="FX725" s="297"/>
      <c r="FY725" s="297"/>
      <c r="FZ725" s="297"/>
      <c r="GA725" s="297"/>
      <c r="GB725" s="297"/>
      <c r="GC725" s="297"/>
      <c r="GD725" s="297"/>
      <c r="GE725" s="297"/>
      <c r="GF725" s="297"/>
      <c r="GG725" s="297"/>
      <c r="GH725" s="297"/>
      <c r="GI725" s="297"/>
      <c r="GJ725" s="297"/>
      <c r="GK725" s="297"/>
      <c r="GL725" s="297"/>
      <c r="GM725" s="297"/>
      <c r="GN725" s="297"/>
      <c r="GO725" s="297"/>
      <c r="GP725" s="297"/>
      <c r="GQ725" s="297"/>
      <c r="GR725" s="297"/>
      <c r="GS725" s="297"/>
      <c r="GT725" s="297"/>
      <c r="GU725" s="297"/>
      <c r="GV725" s="347"/>
      <c r="GW725" s="347"/>
      <c r="GX725" s="347"/>
      <c r="GY725" s="347"/>
      <c r="GZ725" s="347"/>
      <c r="HA725" s="347"/>
      <c r="HB725" s="347"/>
      <c r="HC725" s="347"/>
      <c r="HD725" s="347"/>
      <c r="HE725" s="347"/>
      <c r="HF725" s="347"/>
      <c r="HG725" s="347"/>
      <c r="HH725" s="347"/>
      <c r="HI725" s="347"/>
      <c r="HJ725" s="347"/>
      <c r="HK725" s="347"/>
      <c r="HL725" s="347"/>
      <c r="HM725" s="347"/>
      <c r="HN725" s="347"/>
      <c r="HO725" s="347"/>
      <c r="HP725" s="347"/>
      <c r="HQ725" s="347"/>
      <c r="HR725" s="347"/>
      <c r="HS725" s="347"/>
      <c r="HT725" s="347"/>
      <c r="HU725" s="347"/>
      <c r="HV725" s="347"/>
      <c r="HW725" s="347"/>
      <c r="HX725" s="347"/>
      <c r="HY725" s="347"/>
      <c r="HZ725" s="347"/>
      <c r="IA725" s="347"/>
      <c r="IB725" s="347"/>
      <c r="IC725" s="347"/>
      <c r="ID725" s="347"/>
      <c r="IE725" s="347"/>
      <c r="IF725" s="347"/>
      <c r="IG725" s="347"/>
      <c r="IH725" s="347"/>
      <c r="II725" s="347"/>
      <c r="IJ725" s="347"/>
      <c r="IK725" s="347"/>
      <c r="IL725" s="347"/>
      <c r="IM725" s="347"/>
      <c r="IN725" s="347"/>
      <c r="IO725" s="347"/>
      <c r="IP725" s="347"/>
      <c r="IQ725" s="347"/>
      <c r="IR725" s="347"/>
      <c r="IS725" s="347"/>
      <c r="IT725" s="347"/>
      <c r="IU725" s="347"/>
      <c r="IV725" s="347"/>
      <c r="IW725" s="347"/>
      <c r="IX725" s="347"/>
      <c r="IY725" s="347"/>
      <c r="IZ725" s="347"/>
      <c r="JA725" s="347"/>
      <c r="JB725" s="347"/>
      <c r="JC725" s="347"/>
      <c r="JD725" s="347"/>
      <c r="JE725" s="347"/>
      <c r="JF725" s="347"/>
      <c r="JG725" s="347"/>
      <c r="JH725" s="347"/>
      <c r="JI725" s="347"/>
      <c r="JJ725" s="347"/>
      <c r="JK725" s="347"/>
      <c r="JL725" s="347"/>
      <c r="JM725" s="347"/>
      <c r="JN725" s="347"/>
      <c r="JO725" s="347"/>
      <c r="JP725" s="347"/>
      <c r="JQ725" s="347"/>
      <c r="JR725" s="347"/>
      <c r="JS725" s="347"/>
      <c r="JT725" s="347"/>
      <c r="JU725" s="347"/>
      <c r="JV725" s="347"/>
      <c r="JW725" s="347"/>
      <c r="JX725" s="347"/>
      <c r="JY725" s="347"/>
      <c r="JZ725" s="347"/>
      <c r="KA725" s="347"/>
      <c r="KB725" s="347"/>
      <c r="KC725" s="347"/>
      <c r="KD725" s="347"/>
      <c r="KE725" s="347"/>
      <c r="KF725" s="347"/>
      <c r="KG725" s="347"/>
      <c r="KH725" s="347"/>
      <c r="KI725" s="347"/>
      <c r="KJ725" s="347"/>
      <c r="KK725" s="347"/>
      <c r="KL725" s="347"/>
      <c r="KM725" s="347"/>
      <c r="KN725" s="347"/>
      <c r="KO725" s="347"/>
      <c r="KP725" s="347"/>
      <c r="KQ725" s="347"/>
      <c r="KR725" s="347"/>
      <c r="KS725" s="347"/>
      <c r="KT725" s="347"/>
      <c r="KU725" s="347"/>
      <c r="KV725" s="347"/>
      <c r="KW725" s="347"/>
      <c r="KX725" s="347"/>
      <c r="KY725" s="347"/>
      <c r="KZ725" s="347"/>
      <c r="LA725" s="347"/>
      <c r="LB725" s="347"/>
      <c r="LC725" s="347"/>
      <c r="LD725" s="347"/>
      <c r="LE725" s="347"/>
      <c r="LF725" s="347"/>
      <c r="LG725" s="347"/>
      <c r="LH725" s="347"/>
      <c r="LI725" s="347"/>
      <c r="LJ725" s="347"/>
      <c r="LK725" s="347"/>
      <c r="LL725" s="347"/>
      <c r="LM725" s="347"/>
      <c r="LN725" s="347"/>
      <c r="LO725" s="347"/>
      <c r="LP725" s="347"/>
      <c r="LQ725" s="347"/>
      <c r="LR725" s="347"/>
      <c r="LS725" s="347"/>
      <c r="LT725" s="347"/>
      <c r="LU725" s="347"/>
      <c r="LV725" s="347"/>
      <c r="LW725" s="347"/>
      <c r="LX725" s="347"/>
      <c r="LY725" s="347"/>
      <c r="LZ725" s="347"/>
      <c r="MA725" s="347"/>
      <c r="MB725" s="347"/>
      <c r="MC725" s="347"/>
      <c r="MD725" s="347"/>
      <c r="ME725" s="347"/>
      <c r="MF725" s="347"/>
      <c r="MG725" s="347"/>
      <c r="MH725" s="347"/>
      <c r="MI725" s="347"/>
      <c r="MJ725" s="347"/>
      <c r="MK725" s="347"/>
      <c r="ML725" s="347"/>
      <c r="MM725" s="347"/>
      <c r="MN725" s="347"/>
      <c r="MO725" s="347"/>
      <c r="MP725" s="347"/>
      <c r="MQ725" s="347"/>
      <c r="MR725" s="347"/>
      <c r="MS725" s="347"/>
      <c r="MT725" s="347"/>
      <c r="MU725" s="347"/>
      <c r="MV725" s="347"/>
      <c r="MW725" s="347"/>
      <c r="MX725" s="347"/>
      <c r="MY725" s="347"/>
      <c r="MZ725" s="347"/>
      <c r="NA725" s="347"/>
      <c r="NB725" s="347"/>
      <c r="NC725" s="347"/>
      <c r="ND725" s="347"/>
      <c r="NE725" s="347"/>
      <c r="NF725" s="347"/>
      <c r="NG725" s="347"/>
      <c r="NH725" s="347"/>
      <c r="NI725" s="347"/>
      <c r="NJ725" s="347"/>
      <c r="NK725" s="347"/>
      <c r="NL725" s="347"/>
      <c r="NM725" s="347"/>
      <c r="NN725" s="347"/>
      <c r="NO725" s="347"/>
      <c r="NP725" s="347"/>
      <c r="NQ725" s="347"/>
      <c r="NR725" s="347"/>
      <c r="NS725" s="347"/>
      <c r="NT725" s="347"/>
      <c r="NU725" s="347"/>
      <c r="NV725" s="347"/>
      <c r="NW725" s="347"/>
      <c r="NX725" s="347"/>
      <c r="NY725" s="347"/>
      <c r="NZ725" s="347"/>
      <c r="OA725" s="347"/>
      <c r="OB725" s="347"/>
      <c r="OC725" s="347"/>
      <c r="OD725" s="347"/>
      <c r="OE725" s="347"/>
      <c r="OF725" s="347"/>
      <c r="OG725" s="347"/>
      <c r="OH725" s="347"/>
      <c r="OI725" s="347"/>
      <c r="OJ725" s="347"/>
      <c r="OK725" s="347"/>
      <c r="OL725" s="347"/>
      <c r="OM725" s="347"/>
      <c r="ON725" s="347"/>
      <c r="OO725" s="347"/>
      <c r="OP725" s="347"/>
      <c r="OQ725" s="347"/>
      <c r="OR725" s="347"/>
      <c r="OS725" s="347"/>
      <c r="OT725" s="347"/>
      <c r="OU725" s="347"/>
      <c r="OV725" s="347"/>
      <c r="OW725" s="347"/>
      <c r="OX725" s="347"/>
      <c r="OY725" s="347"/>
      <c r="OZ725" s="347"/>
      <c r="PA725" s="347"/>
      <c r="PB725" s="347"/>
      <c r="PC725" s="347"/>
      <c r="PD725" s="347"/>
      <c r="PE725" s="347"/>
      <c r="PF725" s="347"/>
      <c r="PG725" s="347"/>
      <c r="PH725" s="347"/>
      <c r="PI725" s="347"/>
      <c r="PJ725" s="347"/>
      <c r="PK725" s="347"/>
      <c r="PL725" s="347"/>
      <c r="PM725" s="347"/>
      <c r="PN725" s="347"/>
      <c r="PO725" s="347"/>
      <c r="PP725" s="347"/>
      <c r="PQ725" s="347"/>
      <c r="PR725" s="347"/>
      <c r="PS725" s="347"/>
      <c r="PT725" s="347"/>
      <c r="PU725" s="347"/>
      <c r="PV725" s="347"/>
      <c r="PW725" s="347"/>
      <c r="PX725" s="347"/>
      <c r="PY725" s="347"/>
      <c r="PZ725" s="347"/>
      <c r="QA725" s="347"/>
      <c r="QB725" s="347"/>
      <c r="QC725" s="347"/>
      <c r="QD725" s="347"/>
      <c r="QE725" s="347"/>
      <c r="QF725" s="347"/>
      <c r="QG725" s="347"/>
      <c r="QH725" s="347"/>
      <c r="QI725" s="347"/>
      <c r="QJ725" s="347"/>
      <c r="QK725" s="347"/>
      <c r="QL725" s="347"/>
      <c r="QM725" s="347"/>
      <c r="QN725" s="347"/>
      <c r="QO725" s="347"/>
      <c r="QP725" s="347"/>
      <c r="QQ725" s="347"/>
      <c r="QR725" s="347"/>
      <c r="QS725" s="347"/>
      <c r="QT725" s="347"/>
      <c r="QU725" s="347"/>
      <c r="QV725" s="347"/>
      <c r="QW725" s="347"/>
      <c r="QX725" s="347"/>
      <c r="QY725" s="347"/>
      <c r="QZ725" s="347"/>
      <c r="RA725" s="347"/>
      <c r="RB725" s="347"/>
      <c r="RC725" s="347"/>
      <c r="RD725" s="347"/>
      <c r="RE725" s="347"/>
      <c r="RF725" s="347"/>
      <c r="RG725" s="347"/>
      <c r="RH725" s="347"/>
      <c r="RI725" s="347"/>
      <c r="RJ725" s="347"/>
      <c r="RK725" s="347"/>
      <c r="RL725" s="347"/>
      <c r="RM725" s="347"/>
      <c r="RN725" s="347"/>
      <c r="RO725" s="347"/>
      <c r="RP725" s="347"/>
      <c r="RQ725" s="347"/>
      <c r="RR725" s="347"/>
      <c r="RS725" s="347"/>
      <c r="RT725" s="347"/>
      <c r="RU725" s="347"/>
      <c r="RV725" s="347"/>
      <c r="RW725" s="347"/>
      <c r="RX725" s="347"/>
      <c r="RY725" s="347"/>
      <c r="RZ725" s="347"/>
      <c r="SA725" s="347"/>
      <c r="SB725" s="347"/>
      <c r="SC725" s="347"/>
      <c r="SD725" s="347"/>
      <c r="SE725" s="347"/>
      <c r="SF725" s="347"/>
      <c r="SG725" s="347"/>
      <c r="SH725" s="347"/>
      <c r="SI725" s="347"/>
      <c r="SJ725" s="347"/>
      <c r="SK725" s="347"/>
      <c r="SL725" s="347"/>
      <c r="SM725" s="347"/>
      <c r="SN725" s="347"/>
      <c r="SO725" s="347"/>
      <c r="SP725" s="347"/>
      <c r="SQ725" s="347"/>
      <c r="SR725" s="347"/>
      <c r="SS725" s="347"/>
      <c r="ST725" s="347"/>
      <c r="SU725" s="347"/>
      <c r="SV725" s="347"/>
      <c r="SW725" s="347"/>
      <c r="SX725" s="347"/>
      <c r="SY725" s="347"/>
      <c r="SZ725" s="347"/>
      <c r="TA725" s="347"/>
      <c r="TB725" s="347"/>
      <c r="TC725" s="347"/>
      <c r="TD725" s="347"/>
      <c r="TE725" s="347"/>
      <c r="TF725" s="347"/>
      <c r="TG725" s="347"/>
      <c r="TH725" s="347"/>
      <c r="TI725" s="347"/>
      <c r="TJ725" s="347"/>
      <c r="TK725" s="347"/>
      <c r="TL725" s="347"/>
      <c r="TM725" s="347"/>
      <c r="TN725" s="347"/>
      <c r="TO725" s="347"/>
      <c r="TP725" s="347"/>
      <c r="TQ725" s="347"/>
      <c r="TR725" s="347"/>
      <c r="TS725" s="347"/>
      <c r="TT725" s="347"/>
      <c r="TU725" s="347"/>
      <c r="TV725" s="347"/>
      <c r="TW725" s="347"/>
      <c r="TX725" s="347"/>
      <c r="TY725" s="347"/>
      <c r="TZ725" s="347"/>
      <c r="UA725" s="347"/>
      <c r="UB725" s="347"/>
      <c r="UC725" s="347"/>
      <c r="UD725" s="347"/>
      <c r="UE725" s="347"/>
      <c r="UF725" s="347"/>
      <c r="UG725" s="347"/>
      <c r="UH725" s="347"/>
      <c r="UI725" s="347"/>
      <c r="UJ725" s="347"/>
      <c r="UK725" s="347"/>
      <c r="UL725" s="347"/>
      <c r="UM725" s="347"/>
      <c r="UN725" s="347"/>
      <c r="UO725" s="347"/>
      <c r="UP725" s="347"/>
      <c r="UQ725" s="347"/>
      <c r="UR725" s="347"/>
      <c r="US725" s="347"/>
      <c r="UT725" s="347"/>
      <c r="UU725" s="347"/>
      <c r="UV725" s="347"/>
      <c r="UW725" s="347"/>
      <c r="UX725" s="347"/>
      <c r="UY725" s="347"/>
      <c r="UZ725" s="347"/>
      <c r="VA725" s="347"/>
      <c r="VB725" s="347"/>
      <c r="VC725" s="347"/>
      <c r="VD725" s="347"/>
      <c r="VE725" s="347"/>
      <c r="VF725" s="347"/>
      <c r="VG725" s="347"/>
      <c r="VH725" s="347"/>
      <c r="VI725" s="347"/>
      <c r="VJ725" s="347"/>
      <c r="VK725" s="347"/>
      <c r="VL725" s="347"/>
      <c r="VM725" s="347"/>
      <c r="VN725" s="347"/>
      <c r="VO725" s="347"/>
      <c r="VP725" s="347"/>
      <c r="VQ725" s="347"/>
      <c r="VR725" s="347"/>
      <c r="VS725" s="347"/>
      <c r="VT725" s="347"/>
      <c r="VU725" s="347"/>
      <c r="VV725" s="347"/>
      <c r="VW725" s="347"/>
      <c r="VX725" s="347"/>
      <c r="VY725" s="347"/>
      <c r="VZ725" s="347"/>
      <c r="WA725" s="347"/>
      <c r="WB725" s="347"/>
      <c r="WC725" s="347"/>
      <c r="WD725" s="347"/>
      <c r="WE725" s="347"/>
      <c r="WF725" s="347"/>
      <c r="WG725" s="347"/>
      <c r="WH725" s="347"/>
      <c r="WI725" s="347"/>
      <c r="WJ725" s="347"/>
      <c r="WK725" s="347"/>
      <c r="WL725" s="347"/>
      <c r="WM725" s="347"/>
      <c r="WN725" s="347"/>
      <c r="WO725" s="347"/>
      <c r="WP725" s="347"/>
      <c r="WQ725" s="347"/>
      <c r="WR725" s="347"/>
      <c r="WS725" s="347"/>
      <c r="WT725" s="347"/>
      <c r="WU725" s="347"/>
      <c r="WV725" s="347"/>
      <c r="WW725" s="347"/>
      <c r="WX725" s="347"/>
      <c r="WY725" s="347"/>
      <c r="WZ725" s="347"/>
      <c r="XA725" s="347"/>
      <c r="XB725" s="347"/>
      <c r="XC725" s="347"/>
      <c r="XD725" s="347"/>
      <c r="XE725" s="347"/>
      <c r="XF725" s="347"/>
      <c r="XG725" s="347"/>
      <c r="XH725" s="347"/>
      <c r="XI725" s="347"/>
      <c r="XJ725" s="347"/>
      <c r="XK725" s="347"/>
      <c r="XL725" s="347"/>
      <c r="XM725" s="347"/>
      <c r="XN725" s="347"/>
      <c r="XO725" s="347"/>
      <c r="XP725" s="347"/>
      <c r="XQ725" s="347"/>
      <c r="XR725" s="347"/>
      <c r="XS725" s="347"/>
      <c r="XT725" s="347"/>
      <c r="XU725" s="347"/>
      <c r="XV725" s="347"/>
      <c r="XW725" s="347"/>
      <c r="XX725" s="347"/>
      <c r="XY725" s="347"/>
      <c r="XZ725" s="347"/>
      <c r="YA725" s="347"/>
      <c r="YB725" s="347"/>
      <c r="YC725" s="347"/>
      <c r="YD725" s="347"/>
      <c r="YE725" s="347"/>
      <c r="YF725" s="347"/>
      <c r="YG725" s="347"/>
      <c r="YH725" s="347"/>
      <c r="YI725" s="347"/>
      <c r="YJ725" s="347"/>
      <c r="YK725" s="347"/>
      <c r="YL725" s="347"/>
      <c r="YM725" s="347"/>
      <c r="YN725" s="347"/>
      <c r="YO725" s="347"/>
      <c r="YP725" s="347"/>
      <c r="YQ725" s="347"/>
      <c r="YR725" s="347"/>
      <c r="YS725" s="347"/>
      <c r="YT725" s="347"/>
      <c r="YU725" s="347"/>
      <c r="YV725" s="347"/>
      <c r="YW725" s="347"/>
      <c r="YX725" s="347"/>
      <c r="YY725" s="347"/>
      <c r="YZ725" s="347"/>
      <c r="ZA725" s="347"/>
      <c r="ZB725" s="347"/>
      <c r="ZC725" s="347"/>
      <c r="ZD725" s="347"/>
      <c r="ZE725" s="347"/>
      <c r="ZF725" s="347"/>
      <c r="ZG725" s="347"/>
      <c r="ZH725" s="347"/>
      <c r="ZI725" s="347"/>
      <c r="ZJ725" s="347"/>
      <c r="ZK725" s="347"/>
      <c r="ZL725" s="347"/>
      <c r="ZM725" s="347"/>
      <c r="ZN725" s="347"/>
      <c r="ZO725" s="347"/>
      <c r="ZP725" s="347"/>
      <c r="ZQ725" s="347"/>
      <c r="ZR725" s="347"/>
      <c r="ZS725" s="347"/>
      <c r="ZT725" s="347"/>
      <c r="ZU725" s="347"/>
      <c r="ZV725" s="347"/>
      <c r="ZW725" s="347"/>
      <c r="ZX725" s="347"/>
      <c r="ZY725" s="347"/>
      <c r="ZZ725" s="347"/>
      <c r="AAA725" s="347"/>
      <c r="AAB725" s="347"/>
      <c r="AAC725" s="347"/>
      <c r="AAD725" s="347"/>
      <c r="AAE725" s="347"/>
      <c r="AAF725" s="347"/>
      <c r="AAG725" s="347"/>
      <c r="AAH725" s="347"/>
      <c r="AAI725" s="347"/>
      <c r="AAJ725" s="347"/>
      <c r="AAK725" s="347"/>
      <c r="AAL725" s="347"/>
      <c r="AAM725" s="347"/>
      <c r="AAN725" s="347"/>
      <c r="AAO725" s="347"/>
      <c r="AAP725" s="347"/>
      <c r="AAQ725" s="347"/>
      <c r="AAR725" s="347"/>
      <c r="AAS725" s="347"/>
      <c r="AAT725" s="347"/>
      <c r="AAU725" s="347"/>
      <c r="AAV725" s="347"/>
      <c r="AAW725" s="347"/>
      <c r="AAX725" s="347"/>
      <c r="AAY725" s="347"/>
      <c r="AAZ725" s="347"/>
      <c r="ABA725" s="347"/>
      <c r="ABB725" s="347"/>
      <c r="ABC725" s="347"/>
      <c r="ABD725" s="347"/>
      <c r="ABE725" s="347"/>
      <c r="ABF725" s="347"/>
      <c r="ABG725" s="347"/>
      <c r="ABH725" s="347"/>
    </row>
    <row r="726" spans="1:1330" s="50" customFormat="1" ht="45.75" customHeight="1">
      <c r="A726" s="571">
        <f>1+A725</f>
        <v>724</v>
      </c>
      <c r="B726" s="402" t="s">
        <v>7218</v>
      </c>
      <c r="C726" s="202" t="s">
        <v>7219</v>
      </c>
      <c r="D726" s="205"/>
      <c r="E726" s="202">
        <v>45538</v>
      </c>
      <c r="F726" s="203">
        <v>45546</v>
      </c>
      <c r="G726" s="203">
        <v>45698</v>
      </c>
      <c r="H726" s="201" t="s">
        <v>5976</v>
      </c>
      <c r="I726" s="206" t="s">
        <v>5977</v>
      </c>
      <c r="J726" s="201" t="s">
        <v>7220</v>
      </c>
      <c r="K726" s="476" t="s">
        <v>7221</v>
      </c>
      <c r="L726" s="476" t="s">
        <v>7222</v>
      </c>
      <c r="M726" s="476" t="s">
        <v>926</v>
      </c>
      <c r="N726" s="476" t="s">
        <v>549</v>
      </c>
      <c r="O726" s="476" t="s">
        <v>168</v>
      </c>
      <c r="P726" s="476" t="s">
        <v>7223</v>
      </c>
      <c r="Q726" s="476" t="s">
        <v>897</v>
      </c>
      <c r="R726" s="476">
        <f>+G726-F726</f>
        <v>152</v>
      </c>
      <c r="S726" s="476" t="s">
        <v>7224</v>
      </c>
      <c r="T726" s="476">
        <v>1349876500</v>
      </c>
      <c r="U726" s="476" t="s">
        <v>7225</v>
      </c>
      <c r="V726" s="476">
        <f>1240569023+109307477</f>
        <v>1349876500</v>
      </c>
      <c r="W726" s="476">
        <v>45539</v>
      </c>
      <c r="X726" s="476" t="s">
        <v>103</v>
      </c>
      <c r="Y726" s="476">
        <f>+Z726+AA726+AB726</f>
        <v>1349876500</v>
      </c>
      <c r="Z726" s="476">
        <f>+V726</f>
        <v>1349876500</v>
      </c>
      <c r="AA726" s="476">
        <v>0</v>
      </c>
      <c r="AB726" s="476">
        <f>+AC726+AD726+AE726+AF726+AG726+AH726+AI726+AJ726</f>
        <v>0</v>
      </c>
      <c r="AC726" s="476">
        <v>0</v>
      </c>
      <c r="AD726" s="476">
        <v>0</v>
      </c>
      <c r="AE726" s="476">
        <v>0</v>
      </c>
      <c r="AF726" s="476">
        <v>0</v>
      </c>
      <c r="AG726" s="476">
        <v>0</v>
      </c>
      <c r="AH726" s="476">
        <v>0</v>
      </c>
      <c r="AI726" s="476">
        <v>0</v>
      </c>
      <c r="AJ726" s="476">
        <v>0</v>
      </c>
      <c r="AK726" s="476" t="s">
        <v>104</v>
      </c>
      <c r="AL726" s="476" t="s">
        <v>7226</v>
      </c>
      <c r="AM726" s="476" t="s">
        <v>7227</v>
      </c>
      <c r="AN726" s="476">
        <v>11200514</v>
      </c>
      <c r="AO726" s="476" t="s">
        <v>7228</v>
      </c>
      <c r="AP726" s="476" t="s">
        <v>7229</v>
      </c>
      <c r="AQ726" s="476">
        <v>45539</v>
      </c>
      <c r="AR726" s="476" t="s">
        <v>7230</v>
      </c>
      <c r="AS726" s="476" t="s">
        <v>114</v>
      </c>
      <c r="AT726" s="476" t="s">
        <v>114</v>
      </c>
      <c r="AU726" s="476" t="s">
        <v>392</v>
      </c>
      <c r="AV726" s="476"/>
      <c r="AW726" s="476"/>
      <c r="AX726" s="476"/>
      <c r="AY726" s="476" t="s">
        <v>108</v>
      </c>
      <c r="AZ726" s="476"/>
      <c r="BA726" s="476"/>
      <c r="BB726" s="476"/>
      <c r="BC726" s="476"/>
      <c r="BD726" s="476"/>
      <c r="BE726" s="476"/>
      <c r="BF726" s="476"/>
      <c r="BG726" s="476"/>
      <c r="BH726" s="476">
        <f>T726+BB726</f>
        <v>1349876500</v>
      </c>
      <c r="BI726" s="250" t="s">
        <v>135</v>
      </c>
      <c r="BJ726" s="476"/>
      <c r="BK726" s="476"/>
      <c r="BL726" s="476"/>
      <c r="BM726" s="476"/>
      <c r="BN726" s="64" t="s">
        <v>114</v>
      </c>
      <c r="BO726" s="23" t="s">
        <v>114</v>
      </c>
      <c r="BP726" s="23" t="s">
        <v>114</v>
      </c>
      <c r="BQ726" s="23" t="s">
        <v>114</v>
      </c>
      <c r="BR726" s="23" t="s">
        <v>114</v>
      </c>
      <c r="BS726" s="23" t="s">
        <v>114</v>
      </c>
      <c r="BT726" s="23" t="s">
        <v>114</v>
      </c>
      <c r="BU726" s="61" t="s">
        <v>7231</v>
      </c>
      <c r="BV726" s="23" t="s">
        <v>7232</v>
      </c>
      <c r="BW726" s="65" t="s">
        <v>7233</v>
      </c>
      <c r="BX726" s="29"/>
      <c r="BY726" s="23"/>
      <c r="BZ726" s="66"/>
      <c r="CA726" s="223" t="s">
        <v>109</v>
      </c>
      <c r="CB726" s="223" t="s">
        <v>109</v>
      </c>
      <c r="CC726" s="250"/>
      <c r="CD726" s="294"/>
      <c r="CE726" s="294"/>
      <c r="CF726" s="294"/>
      <c r="CG726" s="223"/>
      <c r="CH726" s="223"/>
      <c r="CI726" s="223"/>
      <c r="CJ726" s="223"/>
      <c r="CK726" s="223"/>
      <c r="CL726" s="223"/>
      <c r="CM726" s="303"/>
      <c r="CN726" s="223"/>
      <c r="CO726" s="297"/>
    </row>
    <row r="727" spans="1:1330" s="50" customFormat="1" ht="45.75" customHeight="1">
      <c r="A727" s="589">
        <f>1+A726</f>
        <v>725</v>
      </c>
      <c r="B727" s="403" t="s">
        <v>7234</v>
      </c>
      <c r="C727" s="156" t="s">
        <v>7235</v>
      </c>
      <c r="D727" s="156" t="s">
        <v>6468</v>
      </c>
      <c r="E727" s="301">
        <v>45538</v>
      </c>
      <c r="F727" s="437">
        <v>45539</v>
      </c>
      <c r="G727" s="437">
        <v>45656</v>
      </c>
      <c r="H727" s="157" t="s">
        <v>416</v>
      </c>
      <c r="I727" s="157" t="s">
        <v>180</v>
      </c>
      <c r="J727" s="301" t="s">
        <v>7236</v>
      </c>
      <c r="K727" s="157">
        <v>80449999</v>
      </c>
      <c r="L727" s="156">
        <v>1</v>
      </c>
      <c r="M727" s="156" t="s">
        <v>844</v>
      </c>
      <c r="N727" s="156" t="s">
        <v>98</v>
      </c>
      <c r="O727" s="156" t="s">
        <v>993</v>
      </c>
      <c r="P727" s="156" t="s">
        <v>7237</v>
      </c>
      <c r="Q727" s="156" t="s">
        <v>7238</v>
      </c>
      <c r="R727" s="156">
        <f>+G727-F727</f>
        <v>117</v>
      </c>
      <c r="S727" s="156" t="s">
        <v>7239</v>
      </c>
      <c r="T727" s="157">
        <v>12800000</v>
      </c>
      <c r="U727" s="156" t="s">
        <v>7240</v>
      </c>
      <c r="V727" s="297">
        <f>+T727</f>
        <v>12800000</v>
      </c>
      <c r="W727" s="297">
        <v>45539</v>
      </c>
      <c r="X727" s="297" t="s">
        <v>103</v>
      </c>
      <c r="Y727" s="297">
        <f>+Z727+AA727+AB727</f>
        <v>12800000</v>
      </c>
      <c r="Z727" s="50">
        <f>+V727</f>
        <v>12800000</v>
      </c>
      <c r="AA727" s="50">
        <v>0</v>
      </c>
      <c r="AB727" s="50">
        <f>+AC727+AD727+AE727+AF727+AG727+AH727+AI727+AJ727</f>
        <v>0</v>
      </c>
      <c r="AC727" s="50">
        <v>0</v>
      </c>
      <c r="AD727" s="50">
        <v>0</v>
      </c>
      <c r="AE727" s="50">
        <v>0</v>
      </c>
      <c r="AF727" s="50">
        <v>0</v>
      </c>
      <c r="AG727" s="50">
        <v>0</v>
      </c>
      <c r="AH727" s="50">
        <v>0</v>
      </c>
      <c r="AI727" s="50">
        <v>0</v>
      </c>
      <c r="AJ727" s="50">
        <v>0</v>
      </c>
      <c r="AK727" s="50" t="s">
        <v>104</v>
      </c>
      <c r="AL727" s="50" t="s">
        <v>7241</v>
      </c>
      <c r="AM727" s="50" t="s">
        <v>7242</v>
      </c>
      <c r="AN727" s="50">
        <v>11202439</v>
      </c>
      <c r="AO727" s="50" t="s">
        <v>114</v>
      </c>
      <c r="AP727" s="50" t="s">
        <v>114</v>
      </c>
      <c r="AQ727" s="50" t="s">
        <v>114</v>
      </c>
      <c r="AR727" s="50" t="s">
        <v>114</v>
      </c>
      <c r="AS727" s="50" t="s">
        <v>109</v>
      </c>
      <c r="AT727" s="50" t="s">
        <v>109</v>
      </c>
      <c r="AU727" s="50" t="s">
        <v>392</v>
      </c>
      <c r="AX727" s="50" t="s">
        <v>109</v>
      </c>
      <c r="AY727" s="50" t="s">
        <v>108</v>
      </c>
      <c r="BH727" s="50">
        <f>T727+BB727</f>
        <v>12800000</v>
      </c>
      <c r="BI727" s="349" t="s">
        <v>113</v>
      </c>
      <c r="BJ727" s="437"/>
      <c r="BK727" s="157" t="s">
        <v>109</v>
      </c>
      <c r="BL727" s="157" t="s">
        <v>109</v>
      </c>
      <c r="BM727" s="157"/>
      <c r="BN727" s="157" t="s">
        <v>109</v>
      </c>
      <c r="BO727" s="156"/>
      <c r="BP727" s="156"/>
      <c r="BQ727" s="156"/>
      <c r="BR727" s="156"/>
      <c r="BS727" s="156"/>
      <c r="BT727" s="156"/>
      <c r="BU727" s="156"/>
      <c r="BV727" s="156"/>
      <c r="BW727" s="157" t="s">
        <v>109</v>
      </c>
      <c r="BX727" s="156"/>
      <c r="BY727" s="50" t="s">
        <v>119</v>
      </c>
      <c r="BZ727" s="50" t="s">
        <v>7243</v>
      </c>
      <c r="CA727" s="157" t="s">
        <v>109</v>
      </c>
      <c r="CB727" s="157" t="s">
        <v>109</v>
      </c>
      <c r="CC727" s="157" t="s">
        <v>109</v>
      </c>
      <c r="CD727" s="157" t="s">
        <v>109</v>
      </c>
      <c r="CE727" s="156"/>
      <c r="CF727" s="156"/>
      <c r="CG727" s="156"/>
      <c r="CH727" s="156"/>
      <c r="CI727" s="156"/>
      <c r="CJ727" s="156"/>
      <c r="CK727" s="156"/>
      <c r="CL727" s="156"/>
      <c r="CM727" s="157" t="s">
        <v>109</v>
      </c>
      <c r="CN727" s="98"/>
      <c r="EC727" s="290"/>
      <c r="ED727" s="290"/>
      <c r="EE727" s="290"/>
      <c r="EF727" s="290"/>
      <c r="EG727" s="290"/>
      <c r="EH727" s="290"/>
      <c r="EI727" s="290"/>
      <c r="EJ727" s="290"/>
      <c r="EK727" s="290"/>
      <c r="EL727" s="290"/>
      <c r="EM727" s="290"/>
      <c r="EN727" s="290"/>
      <c r="EO727" s="290"/>
      <c r="EP727" s="290"/>
      <c r="EQ727" s="290"/>
      <c r="ER727" s="290"/>
      <c r="ES727" s="290"/>
      <c r="ET727" s="290"/>
      <c r="EU727" s="290"/>
      <c r="EV727" s="290"/>
      <c r="EW727" s="290"/>
      <c r="EX727" s="290"/>
      <c r="EY727" s="290"/>
      <c r="EZ727" s="290"/>
      <c r="FA727" s="290"/>
      <c r="FB727" s="290"/>
      <c r="FC727" s="290"/>
      <c r="FD727" s="290"/>
      <c r="FE727" s="290"/>
      <c r="FF727" s="290"/>
      <c r="FG727" s="290"/>
      <c r="FH727" s="290"/>
      <c r="FI727" s="290"/>
      <c r="FJ727" s="290"/>
      <c r="FK727" s="290"/>
      <c r="FL727" s="290"/>
      <c r="FM727" s="290"/>
      <c r="FN727" s="290"/>
      <c r="FO727" s="290"/>
      <c r="FP727" s="290"/>
      <c r="FQ727" s="290"/>
      <c r="FR727" s="290"/>
      <c r="FS727" s="290"/>
      <c r="FT727" s="290"/>
      <c r="FU727" s="290"/>
      <c r="FV727" s="290"/>
      <c r="FW727" s="290"/>
      <c r="FX727" s="290"/>
      <c r="FY727" s="290"/>
      <c r="FZ727" s="290"/>
      <c r="GA727" s="290"/>
      <c r="GB727" s="290"/>
      <c r="GC727" s="290"/>
      <c r="GD727" s="290"/>
      <c r="GE727" s="290"/>
      <c r="GF727" s="290"/>
      <c r="GG727" s="290"/>
      <c r="GH727" s="290"/>
      <c r="GI727" s="290"/>
      <c r="GJ727" s="290"/>
      <c r="GK727" s="290"/>
      <c r="GL727" s="290"/>
      <c r="GM727" s="290"/>
      <c r="GN727" s="290"/>
      <c r="GO727" s="290"/>
      <c r="GP727" s="290"/>
      <c r="GQ727" s="290"/>
      <c r="GR727" s="290"/>
      <c r="GS727" s="290"/>
      <c r="GT727" s="290"/>
      <c r="GU727" s="290"/>
      <c r="GV727" s="290"/>
      <c r="GW727" s="290"/>
      <c r="GX727" s="290"/>
      <c r="GY727" s="290"/>
      <c r="GZ727" s="290"/>
      <c r="HA727" s="290"/>
      <c r="HB727" s="290"/>
      <c r="HC727" s="290"/>
      <c r="HD727" s="290"/>
      <c r="HE727" s="290"/>
      <c r="HF727" s="290"/>
      <c r="HG727" s="290"/>
      <c r="HH727" s="290"/>
      <c r="HI727" s="290"/>
      <c r="HJ727" s="290"/>
      <c r="HK727" s="290"/>
      <c r="HL727" s="290"/>
      <c r="HM727" s="290"/>
      <c r="HN727" s="290"/>
      <c r="HO727" s="290"/>
      <c r="HP727" s="290"/>
      <c r="HQ727" s="290"/>
      <c r="HR727" s="290"/>
      <c r="HS727" s="290"/>
      <c r="HT727" s="290"/>
      <c r="HU727" s="290"/>
      <c r="HV727" s="290"/>
      <c r="HW727" s="290"/>
      <c r="HX727" s="290"/>
      <c r="HY727" s="290"/>
      <c r="HZ727" s="290"/>
      <c r="IA727" s="290"/>
      <c r="IB727" s="290"/>
      <c r="IC727" s="290"/>
      <c r="ID727" s="290"/>
      <c r="IE727" s="290"/>
      <c r="IF727" s="290"/>
      <c r="IG727" s="290"/>
      <c r="IH727" s="290"/>
      <c r="II727" s="290"/>
      <c r="IJ727" s="290"/>
      <c r="IK727" s="290"/>
      <c r="IL727" s="290"/>
      <c r="IM727" s="290"/>
      <c r="IN727" s="290"/>
      <c r="IO727" s="290"/>
      <c r="IP727" s="290"/>
      <c r="IQ727" s="290"/>
      <c r="IR727" s="290"/>
      <c r="IS727" s="290"/>
      <c r="IT727" s="290"/>
      <c r="IU727" s="290"/>
      <c r="IV727" s="290"/>
      <c r="IW727" s="290"/>
      <c r="IX727" s="290"/>
      <c r="IY727" s="290"/>
      <c r="IZ727" s="290"/>
      <c r="JA727" s="290"/>
      <c r="JB727" s="290"/>
      <c r="JC727" s="290"/>
      <c r="JD727" s="290"/>
      <c r="JE727" s="290"/>
      <c r="JF727" s="290"/>
      <c r="JG727" s="290"/>
      <c r="JH727" s="290"/>
      <c r="JI727" s="290"/>
      <c r="JJ727" s="290"/>
      <c r="JK727" s="290"/>
      <c r="JL727" s="290"/>
      <c r="JM727" s="290"/>
      <c r="JN727" s="290"/>
      <c r="JO727" s="290"/>
      <c r="JP727" s="290"/>
      <c r="JQ727" s="290"/>
      <c r="JR727" s="290"/>
      <c r="JS727" s="290"/>
      <c r="JT727" s="290"/>
      <c r="JU727" s="290"/>
      <c r="JV727" s="290"/>
      <c r="JW727" s="290"/>
      <c r="JX727" s="290"/>
      <c r="JY727" s="290"/>
      <c r="JZ727" s="290"/>
      <c r="KA727" s="290"/>
      <c r="KB727" s="290"/>
      <c r="KC727" s="290"/>
      <c r="KD727" s="290"/>
      <c r="KE727" s="290"/>
      <c r="KF727" s="290"/>
      <c r="KG727" s="290"/>
      <c r="KH727" s="290"/>
      <c r="KI727" s="290"/>
      <c r="KJ727" s="290"/>
      <c r="KK727" s="290"/>
      <c r="KL727" s="290"/>
      <c r="KM727" s="290"/>
      <c r="KN727" s="290"/>
      <c r="KO727" s="290"/>
      <c r="KP727" s="290"/>
      <c r="KQ727" s="290"/>
      <c r="KR727" s="290"/>
      <c r="KS727" s="290"/>
      <c r="KT727" s="290"/>
      <c r="KU727" s="290"/>
      <c r="KV727" s="290"/>
      <c r="KW727" s="290"/>
      <c r="KX727" s="290"/>
      <c r="KY727" s="290"/>
      <c r="KZ727" s="290"/>
      <c r="LA727" s="290"/>
      <c r="LB727" s="290"/>
      <c r="LC727" s="290"/>
      <c r="LD727" s="290"/>
      <c r="LE727" s="290"/>
      <c r="LF727" s="290"/>
      <c r="LG727" s="290"/>
      <c r="LH727" s="290"/>
      <c r="LI727" s="290"/>
      <c r="LJ727" s="290"/>
      <c r="LK727" s="290"/>
      <c r="LL727" s="290"/>
      <c r="LM727" s="290"/>
      <c r="LN727" s="290"/>
      <c r="LO727" s="290"/>
      <c r="LP727" s="290"/>
      <c r="LQ727" s="290"/>
      <c r="LR727" s="290"/>
      <c r="LS727" s="290"/>
      <c r="LT727" s="290"/>
      <c r="LU727" s="290"/>
      <c r="LV727" s="290"/>
      <c r="LW727" s="290"/>
      <c r="LX727" s="290"/>
      <c r="LY727" s="290"/>
      <c r="LZ727" s="290"/>
      <c r="MA727" s="290"/>
      <c r="MB727" s="290"/>
      <c r="MC727" s="290"/>
      <c r="MD727" s="290"/>
      <c r="ME727" s="290"/>
      <c r="MF727" s="290"/>
      <c r="MG727" s="290"/>
      <c r="MH727" s="290"/>
      <c r="MI727" s="290"/>
      <c r="MJ727" s="290"/>
      <c r="MK727" s="290"/>
      <c r="ML727" s="290"/>
      <c r="MM727" s="290"/>
      <c r="MN727" s="290"/>
      <c r="MO727" s="290"/>
      <c r="MP727" s="290"/>
      <c r="MQ727" s="290"/>
      <c r="MR727" s="290"/>
      <c r="MS727" s="290"/>
      <c r="MT727" s="290"/>
      <c r="MU727" s="290"/>
      <c r="MV727" s="290"/>
      <c r="MW727" s="290"/>
      <c r="MX727" s="290"/>
      <c r="MY727" s="290"/>
      <c r="MZ727" s="290"/>
      <c r="NA727" s="290"/>
      <c r="NB727" s="290"/>
      <c r="NC727" s="290"/>
      <c r="ND727" s="290"/>
      <c r="NE727" s="290"/>
      <c r="NF727" s="290"/>
      <c r="NG727" s="290"/>
      <c r="NH727" s="290"/>
      <c r="NI727" s="290"/>
      <c r="NJ727" s="290"/>
      <c r="NK727" s="290"/>
      <c r="NL727" s="290"/>
      <c r="NM727" s="290"/>
      <c r="NN727" s="290"/>
      <c r="NO727" s="290"/>
      <c r="NP727" s="290"/>
      <c r="NQ727" s="290"/>
      <c r="NR727" s="290"/>
      <c r="NS727" s="290"/>
      <c r="NT727" s="290"/>
      <c r="NU727" s="290"/>
      <c r="NV727" s="290"/>
      <c r="NW727" s="290"/>
      <c r="NX727" s="290"/>
      <c r="NY727" s="290"/>
      <c r="NZ727" s="290"/>
      <c r="OA727" s="290"/>
      <c r="OB727" s="290"/>
      <c r="OC727" s="290"/>
      <c r="OD727" s="290"/>
      <c r="OE727" s="290"/>
      <c r="OF727" s="290"/>
      <c r="OG727" s="290"/>
      <c r="OH727" s="290"/>
      <c r="OI727" s="290"/>
      <c r="OJ727" s="290"/>
      <c r="OK727" s="290"/>
      <c r="OL727" s="290"/>
      <c r="OM727" s="290"/>
      <c r="ON727" s="290"/>
      <c r="OO727" s="290"/>
      <c r="OP727" s="290"/>
      <c r="OQ727" s="290"/>
      <c r="OR727" s="290"/>
      <c r="OS727" s="290"/>
      <c r="OT727" s="290"/>
      <c r="OU727" s="290"/>
      <c r="OV727" s="290"/>
      <c r="OW727" s="290"/>
      <c r="OX727" s="290"/>
      <c r="OY727" s="290"/>
      <c r="OZ727" s="290"/>
      <c r="PA727" s="290"/>
      <c r="PB727" s="290"/>
      <c r="PC727" s="290"/>
      <c r="PD727" s="290"/>
      <c r="PE727" s="290"/>
      <c r="PF727" s="290"/>
      <c r="PG727" s="290"/>
      <c r="PH727" s="290"/>
      <c r="PI727" s="290"/>
      <c r="PJ727" s="290"/>
      <c r="PK727" s="290"/>
      <c r="PL727" s="290"/>
      <c r="PM727" s="290"/>
      <c r="PN727" s="290"/>
      <c r="PO727" s="290"/>
      <c r="PP727" s="290"/>
      <c r="PQ727" s="290"/>
      <c r="PR727" s="290"/>
      <c r="PS727" s="290"/>
      <c r="PT727" s="290"/>
      <c r="PU727" s="290"/>
      <c r="PV727" s="290"/>
      <c r="PW727" s="290"/>
      <c r="PX727" s="290"/>
      <c r="PY727" s="290"/>
      <c r="PZ727" s="290"/>
      <c r="QA727" s="290"/>
      <c r="QB727" s="290"/>
      <c r="QC727" s="290"/>
      <c r="QD727" s="290"/>
      <c r="QE727" s="290"/>
      <c r="QF727" s="290"/>
      <c r="QG727" s="290"/>
      <c r="QH727" s="290"/>
      <c r="QI727" s="290"/>
      <c r="QJ727" s="290"/>
      <c r="QK727" s="290"/>
      <c r="QL727" s="290"/>
      <c r="QM727" s="290"/>
      <c r="QN727" s="290"/>
      <c r="QO727" s="290"/>
      <c r="QP727" s="290"/>
      <c r="QQ727" s="290"/>
      <c r="QR727" s="290"/>
      <c r="QS727" s="290"/>
      <c r="QT727" s="290"/>
      <c r="QU727" s="290"/>
      <c r="QV727" s="290"/>
      <c r="QW727" s="290"/>
      <c r="QX727" s="290"/>
      <c r="QY727" s="290"/>
      <c r="QZ727" s="290"/>
      <c r="RA727" s="290"/>
      <c r="RB727" s="290"/>
      <c r="RC727" s="290"/>
      <c r="RD727" s="290"/>
      <c r="RE727" s="290"/>
      <c r="RF727" s="290"/>
      <c r="RG727" s="290"/>
      <c r="RH727" s="290"/>
      <c r="RI727" s="290"/>
      <c r="RJ727" s="290"/>
      <c r="RK727" s="290"/>
      <c r="RL727" s="290"/>
      <c r="RM727" s="290"/>
      <c r="RN727" s="290"/>
      <c r="RO727" s="290"/>
      <c r="RP727" s="290"/>
      <c r="RQ727" s="290"/>
      <c r="RR727" s="290"/>
      <c r="RS727" s="290"/>
      <c r="RT727" s="290"/>
      <c r="RU727" s="290"/>
      <c r="RV727" s="290"/>
      <c r="RW727" s="290"/>
      <c r="RX727" s="290"/>
      <c r="RY727" s="290"/>
      <c r="RZ727" s="290"/>
      <c r="SA727" s="290"/>
      <c r="SB727" s="290"/>
      <c r="SC727" s="290"/>
      <c r="SD727" s="290"/>
      <c r="SE727" s="290"/>
      <c r="SF727" s="290"/>
      <c r="SG727" s="290"/>
      <c r="SH727" s="290"/>
      <c r="SI727" s="290"/>
      <c r="SJ727" s="290"/>
      <c r="SK727" s="290"/>
      <c r="SL727" s="290"/>
      <c r="SM727" s="290"/>
      <c r="SN727" s="290"/>
      <c r="SO727" s="290"/>
      <c r="SP727" s="290"/>
      <c r="SQ727" s="290"/>
      <c r="SR727" s="290"/>
      <c r="SS727" s="290"/>
      <c r="ST727" s="290"/>
      <c r="SU727" s="290"/>
      <c r="SV727" s="290"/>
      <c r="SW727" s="290"/>
      <c r="SX727" s="290"/>
      <c r="SY727" s="290"/>
      <c r="SZ727" s="290"/>
      <c r="TA727" s="290"/>
      <c r="TB727" s="290"/>
      <c r="TC727" s="290"/>
      <c r="TD727" s="290"/>
      <c r="TE727" s="290"/>
      <c r="TF727" s="290"/>
      <c r="TG727" s="290"/>
      <c r="TH727" s="290"/>
      <c r="TI727" s="290"/>
      <c r="TJ727" s="290"/>
      <c r="TK727" s="290"/>
      <c r="TL727" s="290"/>
      <c r="TM727" s="290"/>
      <c r="TN727" s="290"/>
      <c r="TO727" s="290"/>
      <c r="TP727" s="290"/>
      <c r="TQ727" s="290"/>
      <c r="TR727" s="290"/>
      <c r="TS727" s="290"/>
      <c r="TT727" s="290"/>
      <c r="TU727" s="290"/>
      <c r="TV727" s="290"/>
      <c r="TW727" s="290"/>
      <c r="TX727" s="290"/>
      <c r="TY727" s="290"/>
      <c r="TZ727" s="290"/>
      <c r="UA727" s="290"/>
      <c r="UB727" s="290"/>
      <c r="UC727" s="290"/>
      <c r="UD727" s="290"/>
      <c r="UE727" s="290"/>
      <c r="UF727" s="290"/>
      <c r="UG727" s="290"/>
      <c r="UH727" s="290"/>
      <c r="UI727" s="290"/>
      <c r="UJ727" s="290"/>
      <c r="UK727" s="290"/>
      <c r="UL727" s="290"/>
      <c r="UM727" s="290"/>
      <c r="UN727" s="290"/>
      <c r="UO727" s="290"/>
      <c r="UP727" s="290"/>
      <c r="UQ727" s="290"/>
      <c r="UR727" s="290"/>
      <c r="US727" s="290"/>
      <c r="UT727" s="290"/>
      <c r="UU727" s="290"/>
      <c r="UV727" s="290"/>
      <c r="UW727" s="290"/>
      <c r="UX727" s="290"/>
      <c r="UY727" s="290"/>
      <c r="UZ727" s="290"/>
      <c r="VA727" s="290"/>
      <c r="VB727" s="290"/>
      <c r="VC727" s="290"/>
      <c r="VD727" s="290"/>
      <c r="VE727" s="290"/>
      <c r="VF727" s="290"/>
      <c r="VG727" s="290"/>
      <c r="VH727" s="290"/>
      <c r="VI727" s="290"/>
      <c r="VJ727" s="290"/>
      <c r="VK727" s="290"/>
      <c r="VL727" s="290"/>
      <c r="VM727" s="290"/>
      <c r="VN727" s="290"/>
      <c r="VO727" s="290"/>
      <c r="VP727" s="290"/>
      <c r="VQ727" s="290"/>
      <c r="VR727" s="290"/>
      <c r="VS727" s="290"/>
      <c r="VT727" s="290"/>
      <c r="VU727" s="290"/>
      <c r="VV727" s="290"/>
      <c r="VW727" s="290"/>
      <c r="VX727" s="290"/>
      <c r="VY727" s="290"/>
      <c r="VZ727" s="290"/>
      <c r="WA727" s="290"/>
      <c r="WB727" s="290"/>
      <c r="WC727" s="290"/>
      <c r="WD727" s="290"/>
      <c r="WE727" s="290"/>
      <c r="WF727" s="290"/>
      <c r="WG727" s="290"/>
      <c r="WH727" s="290"/>
      <c r="WI727" s="290"/>
      <c r="WJ727" s="290"/>
      <c r="WK727" s="290"/>
      <c r="WL727" s="290"/>
      <c r="WM727" s="290"/>
      <c r="WN727" s="290"/>
      <c r="WO727" s="290"/>
      <c r="WP727" s="290"/>
      <c r="WQ727" s="290"/>
      <c r="WR727" s="290"/>
      <c r="WS727" s="290"/>
      <c r="WT727" s="290"/>
      <c r="WU727" s="290"/>
      <c r="WV727" s="290"/>
      <c r="WW727" s="290"/>
      <c r="WX727" s="290"/>
      <c r="WY727" s="290"/>
      <c r="WZ727" s="290"/>
      <c r="XA727" s="290"/>
      <c r="XB727" s="290"/>
      <c r="XC727" s="290"/>
      <c r="XD727" s="290"/>
      <c r="XE727" s="290"/>
      <c r="XF727" s="290"/>
      <c r="XG727" s="290"/>
      <c r="XH727" s="290"/>
      <c r="XI727" s="290"/>
      <c r="XJ727" s="290"/>
      <c r="XK727" s="290"/>
      <c r="XL727" s="290"/>
      <c r="XM727" s="290"/>
      <c r="XN727" s="290"/>
      <c r="XO727" s="290"/>
      <c r="XP727" s="290"/>
      <c r="XQ727" s="290"/>
      <c r="XR727" s="290"/>
      <c r="XS727" s="290"/>
      <c r="XT727" s="290"/>
      <c r="XU727" s="290"/>
      <c r="XV727" s="290"/>
      <c r="XW727" s="290"/>
      <c r="XX727" s="290"/>
      <c r="XY727" s="290"/>
      <c r="XZ727" s="290"/>
      <c r="YA727" s="290"/>
      <c r="YB727" s="290"/>
      <c r="YC727" s="290"/>
      <c r="YD727" s="290"/>
      <c r="YE727" s="290"/>
      <c r="YF727" s="290"/>
      <c r="YG727" s="290"/>
      <c r="YH727" s="290"/>
      <c r="YI727" s="290"/>
      <c r="YJ727" s="290"/>
      <c r="YK727" s="290"/>
      <c r="YL727" s="290"/>
      <c r="YM727" s="290"/>
      <c r="YN727" s="290"/>
      <c r="YO727" s="290"/>
      <c r="YP727" s="490"/>
      <c r="YQ727" s="156"/>
      <c r="YR727" s="156"/>
      <c r="YS727" s="156"/>
      <c r="YT727" s="301"/>
      <c r="YU727" s="437"/>
      <c r="YV727" s="437"/>
      <c r="YW727" s="157"/>
      <c r="YX727" s="157"/>
      <c r="YY727" s="157"/>
      <c r="YZ727" s="157"/>
      <c r="ZA727" s="156"/>
      <c r="ZB727" s="156"/>
      <c r="ZC727" s="156"/>
      <c r="ZD727" s="156"/>
      <c r="ZE727" s="156"/>
      <c r="ZF727" s="156"/>
      <c r="ZG727" s="156"/>
      <c r="ZH727" s="156"/>
      <c r="ZI727" s="157"/>
      <c r="ZJ727" s="156"/>
      <c r="ZK727" s="297"/>
      <c r="ZL727" s="297"/>
      <c r="ZM727" s="297"/>
      <c r="ZN727" s="297"/>
      <c r="ADR727" s="290"/>
      <c r="ADS727" s="290"/>
      <c r="ADT727" s="290"/>
      <c r="ADU727" s="290"/>
      <c r="ADV727" s="290"/>
      <c r="ADW727" s="290"/>
      <c r="ADX727" s="290"/>
      <c r="ADY727" s="290"/>
      <c r="ADZ727" s="290"/>
      <c r="AEA727" s="290"/>
      <c r="AEB727" s="290"/>
      <c r="AEC727" s="290"/>
      <c r="AED727" s="290"/>
      <c r="AEE727" s="290"/>
      <c r="AEF727" s="290"/>
      <c r="AEG727" s="290"/>
      <c r="AEH727" s="290"/>
      <c r="AEI727" s="290"/>
      <c r="AEJ727" s="290"/>
      <c r="AEK727" s="290"/>
      <c r="AEL727" s="290"/>
      <c r="AEM727" s="290"/>
      <c r="AEN727" s="290"/>
      <c r="AEO727" s="290"/>
      <c r="AEP727" s="290"/>
      <c r="AEQ727" s="290"/>
      <c r="AER727" s="290"/>
      <c r="AES727" s="290"/>
      <c r="AET727" s="290"/>
      <c r="AEU727" s="290"/>
      <c r="AEV727" s="290"/>
      <c r="AEW727" s="290"/>
      <c r="AEX727" s="290"/>
      <c r="AEY727" s="290"/>
      <c r="AEZ727" s="290"/>
      <c r="AFA727" s="290"/>
      <c r="AFB727" s="290"/>
      <c r="AFC727" s="290"/>
      <c r="AFD727" s="290"/>
      <c r="AFE727" s="290"/>
      <c r="AFF727" s="290"/>
      <c r="AFG727" s="290"/>
      <c r="AFH727" s="290"/>
      <c r="AFI727" s="290"/>
      <c r="AFJ727" s="290"/>
      <c r="AFK727" s="290"/>
      <c r="AFL727" s="290"/>
      <c r="AFM727" s="290"/>
      <c r="AFN727" s="290"/>
      <c r="AFO727" s="290"/>
      <c r="AFP727" s="290"/>
      <c r="AFQ727" s="290"/>
      <c r="AFR727" s="290"/>
      <c r="AFS727" s="290"/>
      <c r="AFT727" s="290"/>
      <c r="AFU727" s="290"/>
      <c r="AFV727" s="290"/>
      <c r="AFW727" s="290"/>
      <c r="AFX727" s="290"/>
      <c r="AFY727" s="290"/>
      <c r="AFZ727" s="290"/>
      <c r="AGA727" s="290"/>
      <c r="AGB727" s="290"/>
      <c r="AGC727" s="290"/>
      <c r="AGD727" s="290"/>
      <c r="AGE727" s="290"/>
      <c r="AGF727" s="290"/>
      <c r="AGG727" s="290"/>
      <c r="AGH727" s="290"/>
      <c r="AGI727" s="290"/>
      <c r="AGJ727" s="290"/>
      <c r="AGK727" s="290"/>
      <c r="AGL727" s="290"/>
      <c r="AGM727" s="290"/>
      <c r="AGN727" s="290"/>
      <c r="AGO727" s="290"/>
      <c r="AGP727" s="290"/>
      <c r="AGQ727" s="290"/>
      <c r="AGR727" s="290"/>
      <c r="AGS727" s="290"/>
      <c r="AGT727" s="290"/>
      <c r="AGU727" s="290"/>
      <c r="AGV727" s="290"/>
      <c r="AGW727" s="290"/>
      <c r="AGX727" s="290"/>
      <c r="AGY727" s="290"/>
      <c r="AGZ727" s="290"/>
      <c r="AHA727" s="290"/>
      <c r="AHB727" s="290"/>
      <c r="AHC727" s="290"/>
      <c r="AHD727" s="290"/>
      <c r="AHE727" s="290"/>
      <c r="AHF727" s="290"/>
      <c r="AHG727" s="290"/>
      <c r="AHH727" s="290"/>
      <c r="AHI727" s="290"/>
      <c r="AHJ727" s="290"/>
      <c r="AHK727" s="290"/>
      <c r="AHL727" s="290"/>
      <c r="AHM727" s="290"/>
      <c r="AHN727" s="290"/>
      <c r="AHO727" s="290"/>
      <c r="AHP727" s="290"/>
      <c r="AHQ727" s="290"/>
      <c r="AHR727" s="290"/>
      <c r="AHS727" s="290"/>
      <c r="AHT727" s="290"/>
      <c r="AHU727" s="290"/>
      <c r="AHV727" s="290"/>
      <c r="AHW727" s="290"/>
      <c r="AHX727" s="290"/>
      <c r="AHY727" s="290"/>
      <c r="AHZ727" s="290"/>
      <c r="AIA727" s="290"/>
      <c r="AIB727" s="290"/>
      <c r="AIC727" s="290"/>
      <c r="AID727" s="290"/>
      <c r="AIE727" s="290"/>
      <c r="AIF727" s="290"/>
      <c r="AIG727" s="290"/>
      <c r="AIH727" s="290"/>
      <c r="AII727" s="290"/>
      <c r="AIJ727" s="290"/>
      <c r="AIK727" s="290"/>
      <c r="AIL727" s="290"/>
      <c r="AIM727" s="290"/>
      <c r="AIN727" s="290"/>
      <c r="AIO727" s="290"/>
      <c r="AIP727" s="290"/>
      <c r="AIQ727" s="290"/>
      <c r="AIR727" s="290"/>
      <c r="AIS727" s="290"/>
      <c r="AIT727" s="290"/>
      <c r="AIU727" s="290"/>
      <c r="AIV727" s="290"/>
      <c r="AIW727" s="290"/>
      <c r="AIX727" s="290"/>
      <c r="AIY727" s="290"/>
      <c r="AIZ727" s="290"/>
      <c r="AJA727" s="290"/>
      <c r="AJB727" s="290"/>
      <c r="AJC727" s="290"/>
      <c r="AJD727" s="290"/>
      <c r="AJE727" s="290"/>
      <c r="AJF727" s="290"/>
      <c r="AJG727" s="290"/>
      <c r="AJH727" s="290"/>
      <c r="AJI727" s="290"/>
      <c r="AJJ727" s="290"/>
      <c r="AJK727" s="290"/>
      <c r="AJL727" s="290"/>
      <c r="AJM727" s="290"/>
      <c r="AJN727" s="290"/>
      <c r="AJO727" s="290"/>
      <c r="AJP727" s="290"/>
      <c r="AJQ727" s="290"/>
      <c r="AJR727" s="290"/>
      <c r="AJS727" s="290"/>
      <c r="AJT727" s="290"/>
      <c r="AJU727" s="290"/>
      <c r="AJV727" s="290"/>
      <c r="AJW727" s="290"/>
      <c r="AJX727" s="290"/>
      <c r="AJY727" s="290"/>
      <c r="AJZ727" s="290"/>
      <c r="AKA727" s="290"/>
      <c r="AKB727" s="290"/>
      <c r="AKC727" s="290"/>
      <c r="AKD727" s="290"/>
      <c r="AKE727" s="290"/>
      <c r="AKF727" s="290"/>
      <c r="AKG727" s="290"/>
      <c r="AKH727" s="290"/>
      <c r="AKI727" s="290"/>
      <c r="AKJ727" s="290"/>
      <c r="AKK727" s="290"/>
      <c r="AKL727" s="290"/>
      <c r="AKM727" s="290"/>
      <c r="AKN727" s="290"/>
      <c r="AKO727" s="290"/>
      <c r="AKP727" s="290"/>
      <c r="AKQ727" s="290"/>
      <c r="AKR727" s="290"/>
      <c r="AKS727" s="290"/>
      <c r="AKT727" s="290"/>
      <c r="AKU727" s="290"/>
      <c r="AKV727" s="290"/>
      <c r="AKW727" s="290"/>
      <c r="AKX727" s="290"/>
      <c r="AKY727" s="290"/>
      <c r="AKZ727" s="290"/>
      <c r="ALA727" s="290"/>
      <c r="ALB727" s="290"/>
      <c r="ALC727" s="290"/>
      <c r="ALD727" s="290"/>
      <c r="ALE727" s="290"/>
      <c r="ALF727" s="290"/>
      <c r="ALG727" s="290"/>
      <c r="ALH727" s="290"/>
      <c r="ALI727" s="290"/>
      <c r="ALJ727" s="290"/>
      <c r="ALK727" s="290"/>
      <c r="ALL727" s="290"/>
      <c r="ALM727" s="290"/>
      <c r="ALN727" s="290"/>
      <c r="ALO727" s="290"/>
      <c r="ALP727" s="290"/>
      <c r="ALQ727" s="290"/>
      <c r="ALR727" s="290"/>
      <c r="ALS727" s="290"/>
      <c r="ALT727" s="290"/>
      <c r="ALU727" s="290"/>
      <c r="ALV727" s="290"/>
      <c r="ALW727" s="290"/>
      <c r="ALX727" s="290"/>
      <c r="ALY727" s="290"/>
      <c r="ALZ727" s="290"/>
      <c r="AMA727" s="290"/>
      <c r="AMB727" s="290"/>
      <c r="AMC727" s="290"/>
      <c r="AMD727" s="290"/>
      <c r="AME727" s="290"/>
      <c r="AMF727" s="290"/>
      <c r="AMG727" s="290"/>
      <c r="AMH727" s="290"/>
      <c r="AMI727" s="290"/>
      <c r="AMJ727" s="290"/>
      <c r="AMK727" s="290"/>
      <c r="AML727" s="290"/>
      <c r="AMM727" s="290"/>
      <c r="AMN727" s="290"/>
      <c r="AMO727" s="290"/>
      <c r="AMP727" s="290"/>
      <c r="AMQ727" s="290"/>
      <c r="AMR727" s="290"/>
      <c r="AMS727" s="290"/>
      <c r="AMT727" s="290"/>
      <c r="AMU727" s="290"/>
      <c r="AMV727" s="290"/>
      <c r="AMW727" s="290"/>
      <c r="AMX727" s="290"/>
      <c r="AMY727" s="290"/>
      <c r="AMZ727" s="290"/>
      <c r="ANA727" s="290"/>
      <c r="ANB727" s="290"/>
      <c r="ANC727" s="290"/>
      <c r="AND727" s="290"/>
      <c r="ANE727" s="290"/>
      <c r="ANF727" s="290"/>
      <c r="ANG727" s="290"/>
      <c r="ANH727" s="290"/>
      <c r="ANI727" s="290"/>
      <c r="ANJ727" s="290"/>
      <c r="ANK727" s="290"/>
      <c r="ANL727" s="290"/>
      <c r="ANM727" s="290"/>
      <c r="ANN727" s="290"/>
      <c r="ANO727" s="290"/>
      <c r="ANP727" s="290"/>
      <c r="ANQ727" s="290"/>
      <c r="ANR727" s="290"/>
      <c r="ANS727" s="290"/>
      <c r="ANT727" s="290"/>
      <c r="ANU727" s="290"/>
      <c r="ANV727" s="290"/>
      <c r="ANW727" s="290"/>
      <c r="ANX727" s="290"/>
      <c r="ANY727" s="290"/>
      <c r="ANZ727" s="290"/>
      <c r="AOA727" s="290"/>
      <c r="AOB727" s="290"/>
      <c r="AOC727" s="290"/>
      <c r="AOD727" s="290"/>
      <c r="AOE727" s="290"/>
      <c r="AOF727" s="290"/>
      <c r="AOG727" s="290"/>
      <c r="AOH727" s="290"/>
      <c r="AOI727" s="290"/>
      <c r="AOJ727" s="290"/>
      <c r="AOK727" s="290"/>
      <c r="AOL727" s="290"/>
      <c r="AOM727" s="290"/>
      <c r="AON727" s="290"/>
      <c r="AOO727" s="290"/>
      <c r="AOP727" s="290"/>
      <c r="AOQ727" s="290"/>
      <c r="AOR727" s="290"/>
      <c r="AOS727" s="290"/>
      <c r="AOT727" s="290"/>
      <c r="AOU727" s="290"/>
      <c r="AOV727" s="290"/>
      <c r="AOW727" s="290"/>
      <c r="AOX727" s="290"/>
      <c r="AOY727" s="290"/>
      <c r="AOZ727" s="290"/>
      <c r="APA727" s="290"/>
      <c r="APB727" s="290"/>
      <c r="APC727" s="290"/>
      <c r="APD727" s="290"/>
      <c r="APE727" s="290"/>
      <c r="APF727" s="290"/>
      <c r="APG727" s="290"/>
      <c r="APH727" s="290"/>
      <c r="API727" s="290"/>
      <c r="APJ727" s="290"/>
      <c r="APK727" s="290"/>
      <c r="APL727" s="290"/>
      <c r="APM727" s="290"/>
      <c r="APN727" s="290"/>
      <c r="APO727" s="290"/>
      <c r="APP727" s="290"/>
      <c r="APQ727" s="290"/>
      <c r="APR727" s="290"/>
      <c r="APS727" s="290"/>
      <c r="APT727" s="290"/>
      <c r="APU727" s="290"/>
      <c r="APV727" s="290"/>
      <c r="APW727" s="290"/>
      <c r="APX727" s="290"/>
      <c r="APY727" s="290"/>
      <c r="APZ727" s="290"/>
      <c r="AQA727" s="290"/>
      <c r="AQB727" s="290"/>
      <c r="AQC727" s="290"/>
      <c r="AQD727" s="290"/>
      <c r="AQE727" s="290"/>
      <c r="AQF727" s="290"/>
      <c r="AQG727" s="290"/>
      <c r="AQH727" s="290"/>
      <c r="AQI727" s="290"/>
      <c r="AQJ727" s="290"/>
      <c r="AQK727" s="290"/>
      <c r="AQL727" s="290"/>
      <c r="AQM727" s="290"/>
      <c r="AQN727" s="290"/>
      <c r="AQO727" s="290"/>
      <c r="AQP727" s="290"/>
      <c r="AQQ727" s="290"/>
      <c r="AQR727" s="290"/>
      <c r="AQS727" s="290"/>
      <c r="AQT727" s="290"/>
      <c r="AQU727" s="290"/>
      <c r="AQV727" s="290"/>
      <c r="AQW727" s="290"/>
      <c r="AQX727" s="290"/>
      <c r="AQY727" s="290"/>
      <c r="AQZ727" s="290"/>
      <c r="ARA727" s="290"/>
      <c r="ARB727" s="290"/>
      <c r="ARC727" s="290"/>
      <c r="ARD727" s="290"/>
      <c r="ARE727" s="290"/>
      <c r="ARF727" s="290"/>
      <c r="ARG727" s="290"/>
      <c r="ARH727" s="290"/>
      <c r="ARI727" s="290"/>
      <c r="ARJ727" s="290"/>
      <c r="ARK727" s="290"/>
      <c r="ARL727" s="290"/>
      <c r="ARM727" s="290"/>
      <c r="ARN727" s="290"/>
      <c r="ARO727" s="290"/>
      <c r="ARP727" s="290"/>
      <c r="ARQ727" s="290"/>
      <c r="ARR727" s="290"/>
      <c r="ARS727" s="290"/>
      <c r="ART727" s="290"/>
      <c r="ARU727" s="290"/>
      <c r="ARV727" s="290"/>
      <c r="ARW727" s="290"/>
      <c r="ARX727" s="290"/>
      <c r="ARY727" s="290"/>
      <c r="ARZ727" s="290"/>
      <c r="ASA727" s="290"/>
      <c r="ASB727" s="290"/>
      <c r="ASC727" s="290"/>
      <c r="ASD727" s="290"/>
      <c r="ASE727" s="290"/>
      <c r="ASF727" s="290"/>
      <c r="ASG727" s="290"/>
      <c r="ASH727" s="290"/>
      <c r="ASI727" s="290"/>
      <c r="ASJ727" s="290"/>
      <c r="ASK727" s="290"/>
      <c r="ASL727" s="290"/>
      <c r="ASM727" s="290"/>
      <c r="ASN727" s="290"/>
      <c r="ASO727" s="290"/>
      <c r="ASP727" s="290"/>
      <c r="ASQ727" s="290"/>
      <c r="ASR727" s="290"/>
      <c r="ASS727" s="290"/>
      <c r="AST727" s="290"/>
      <c r="ASU727" s="290"/>
      <c r="ASV727" s="290"/>
      <c r="ASW727" s="290"/>
      <c r="ASX727" s="290"/>
      <c r="ASY727" s="290"/>
      <c r="ASZ727" s="290"/>
      <c r="ATA727" s="290"/>
      <c r="ATB727" s="290"/>
      <c r="ATC727" s="290"/>
      <c r="ATD727" s="290"/>
      <c r="ATE727" s="290"/>
      <c r="ATF727" s="290"/>
      <c r="ATG727" s="290"/>
      <c r="ATH727" s="290"/>
      <c r="ATI727" s="290"/>
      <c r="ATJ727" s="290"/>
      <c r="ATK727" s="290"/>
      <c r="ATL727" s="290"/>
      <c r="ATM727" s="290"/>
      <c r="ATN727" s="290"/>
      <c r="ATO727" s="290"/>
      <c r="ATP727" s="290"/>
      <c r="ATQ727" s="290"/>
      <c r="ATR727" s="290"/>
      <c r="ATS727" s="290"/>
      <c r="ATT727" s="290"/>
      <c r="ATU727" s="290"/>
      <c r="ATV727" s="290"/>
      <c r="ATW727" s="290"/>
      <c r="ATX727" s="290"/>
      <c r="ATY727" s="290"/>
      <c r="ATZ727" s="290"/>
      <c r="AUA727" s="290"/>
      <c r="AUB727" s="290"/>
      <c r="AUC727" s="290"/>
      <c r="AUD727" s="290"/>
      <c r="AUE727" s="290"/>
      <c r="AUF727" s="290"/>
      <c r="AUG727" s="290"/>
      <c r="AUH727" s="290"/>
      <c r="AUI727" s="290"/>
      <c r="AUJ727" s="290"/>
      <c r="AUK727" s="290"/>
      <c r="AUL727" s="290"/>
      <c r="AUM727" s="290"/>
      <c r="AUN727" s="290"/>
      <c r="AUO727" s="290"/>
      <c r="AUP727" s="290"/>
      <c r="AUQ727" s="290"/>
      <c r="AUR727" s="290"/>
      <c r="AUS727" s="290"/>
      <c r="AUT727" s="290"/>
      <c r="AUU727" s="290"/>
      <c r="AUV727" s="290"/>
      <c r="AUW727" s="290"/>
      <c r="AUX727" s="290"/>
      <c r="AUY727" s="290"/>
      <c r="AUZ727" s="290"/>
      <c r="AVA727" s="290"/>
      <c r="AVB727" s="290"/>
      <c r="AVC727" s="290"/>
      <c r="AVD727" s="290"/>
      <c r="AVE727" s="290"/>
      <c r="AVF727" s="290"/>
      <c r="AVG727" s="290"/>
      <c r="AVH727" s="290"/>
      <c r="AVI727" s="290"/>
      <c r="AVJ727" s="290"/>
      <c r="AVK727" s="290"/>
      <c r="AVL727" s="290"/>
      <c r="AVM727" s="290"/>
      <c r="AVN727" s="290"/>
      <c r="AVO727" s="290"/>
      <c r="AVP727" s="290"/>
      <c r="AVQ727" s="290"/>
      <c r="AVR727" s="290"/>
      <c r="AVS727" s="290"/>
      <c r="AVT727" s="290"/>
      <c r="AVU727" s="290"/>
      <c r="AVV727" s="290"/>
      <c r="AVW727" s="290"/>
      <c r="AVX727" s="290"/>
      <c r="AVY727" s="290"/>
      <c r="AVZ727" s="290"/>
      <c r="AWA727" s="290"/>
      <c r="AWB727" s="290"/>
      <c r="AWC727" s="290"/>
      <c r="AWD727" s="290"/>
      <c r="AWE727" s="290"/>
      <c r="AWF727" s="290"/>
      <c r="AWG727" s="290"/>
      <c r="AWH727" s="290"/>
      <c r="AWI727" s="290"/>
      <c r="AWJ727" s="290"/>
      <c r="AWK727" s="290"/>
      <c r="AWL727" s="290"/>
      <c r="AWM727" s="290"/>
      <c r="AWN727" s="290"/>
      <c r="AWO727" s="290"/>
      <c r="AWP727" s="290"/>
      <c r="AWQ727" s="290"/>
      <c r="AWR727" s="290"/>
      <c r="AWS727" s="290"/>
      <c r="AWT727" s="290"/>
      <c r="AWU727" s="290"/>
      <c r="AWV727" s="290"/>
      <c r="AWW727" s="290"/>
      <c r="AWX727" s="290"/>
      <c r="AWY727" s="290"/>
      <c r="AWZ727" s="290"/>
      <c r="AXA727" s="290"/>
      <c r="AXB727" s="290"/>
      <c r="AXC727" s="290"/>
      <c r="AXD727" s="290"/>
      <c r="AXE727" s="290"/>
      <c r="AXF727" s="290"/>
      <c r="AXG727" s="290"/>
      <c r="AXH727" s="290"/>
      <c r="AXI727" s="290"/>
      <c r="AXJ727" s="290"/>
      <c r="AXK727" s="290"/>
      <c r="AXL727" s="290"/>
      <c r="AXM727" s="290"/>
      <c r="AXN727" s="290"/>
      <c r="AXO727" s="290"/>
      <c r="AXP727" s="290"/>
      <c r="AXQ727" s="290"/>
      <c r="AXR727" s="290"/>
      <c r="AXS727" s="290"/>
      <c r="AXT727" s="290"/>
      <c r="AXU727" s="290"/>
      <c r="AXV727" s="290"/>
      <c r="AXW727" s="290"/>
      <c r="AXX727" s="290"/>
      <c r="AXY727" s="290"/>
      <c r="AXZ727" s="290"/>
      <c r="AYA727" s="290"/>
      <c r="AYB727" s="290"/>
      <c r="AYC727" s="290"/>
      <c r="AYD727" s="290"/>
    </row>
    <row r="728" spans="1:1330" s="50" customFormat="1" ht="45.75" customHeight="1">
      <c r="A728" s="589">
        <f>1+A727</f>
        <v>726</v>
      </c>
      <c r="B728" s="403" t="s">
        <v>7244</v>
      </c>
      <c r="C728" s="156" t="s">
        <v>7245</v>
      </c>
      <c r="D728" s="156" t="s">
        <v>645</v>
      </c>
      <c r="E728" s="156">
        <v>45538</v>
      </c>
      <c r="F728" s="156">
        <v>45539</v>
      </c>
      <c r="G728" s="156">
        <v>45646</v>
      </c>
      <c r="H728" s="156" t="s">
        <v>416</v>
      </c>
      <c r="I728" s="156" t="s">
        <v>5874</v>
      </c>
      <c r="J728" s="301" t="s">
        <v>7246</v>
      </c>
      <c r="K728" s="251">
        <v>1072714250</v>
      </c>
      <c r="L728" s="156">
        <v>2</v>
      </c>
      <c r="M728" s="156" t="s">
        <v>844</v>
      </c>
      <c r="N728" s="156" t="s">
        <v>98</v>
      </c>
      <c r="O728" s="156" t="s">
        <v>857</v>
      </c>
      <c r="P728" s="156" t="s">
        <v>5012</v>
      </c>
      <c r="Q728" s="156" t="s">
        <v>1050</v>
      </c>
      <c r="R728" s="143">
        <f>+G728-F728</f>
        <v>107</v>
      </c>
      <c r="S728" s="134" t="s">
        <v>6505</v>
      </c>
      <c r="T728" s="253">
        <v>11200000</v>
      </c>
      <c r="U728" s="156" t="s">
        <v>7247</v>
      </c>
      <c r="V728" s="253">
        <f>+T728</f>
        <v>11200000</v>
      </c>
      <c r="W728" s="156">
        <v>45539</v>
      </c>
      <c r="X728" s="156" t="s">
        <v>103</v>
      </c>
      <c r="Y728" s="317">
        <f>+Z728+AA728+AB728</f>
        <v>11200000</v>
      </c>
      <c r="Z728" s="156">
        <f>+V728</f>
        <v>11200000</v>
      </c>
      <c r="AA728" s="156">
        <v>0</v>
      </c>
      <c r="AB728" s="156">
        <f>+AC728+AD728+AE728+AF728+AG728+AH728+AI728+AJ728</f>
        <v>0</v>
      </c>
      <c r="AC728" s="156">
        <v>0</v>
      </c>
      <c r="AD728" s="156">
        <v>0</v>
      </c>
      <c r="AE728" s="156">
        <v>0</v>
      </c>
      <c r="AF728" s="156">
        <v>0</v>
      </c>
      <c r="AG728" s="156">
        <v>0</v>
      </c>
      <c r="AH728" s="156">
        <v>0</v>
      </c>
      <c r="AI728" s="156">
        <v>0</v>
      </c>
      <c r="AJ728" s="156">
        <v>0</v>
      </c>
      <c r="AK728" s="156" t="s">
        <v>104</v>
      </c>
      <c r="AL728" s="103" t="s">
        <v>7248</v>
      </c>
      <c r="AM728" s="156" t="s">
        <v>7249</v>
      </c>
      <c r="AN728" s="156">
        <v>52285927</v>
      </c>
      <c r="AO728" s="156" t="s">
        <v>114</v>
      </c>
      <c r="AP728" s="156" t="s">
        <v>114</v>
      </c>
      <c r="AQ728" s="156" t="s">
        <v>114</v>
      </c>
      <c r="AR728" s="156" t="s">
        <v>114</v>
      </c>
      <c r="AS728" s="156" t="s">
        <v>109</v>
      </c>
      <c r="AT728" s="156" t="s">
        <v>109</v>
      </c>
      <c r="AU728" s="156" t="s">
        <v>392</v>
      </c>
      <c r="AV728" s="156"/>
      <c r="AW728" s="156"/>
      <c r="AX728" s="156" t="s">
        <v>109</v>
      </c>
      <c r="AY728" s="156" t="s">
        <v>108</v>
      </c>
      <c r="AZ728" s="156"/>
      <c r="BA728" s="156"/>
      <c r="BB728" s="156"/>
      <c r="BC728" s="156"/>
      <c r="BD728" s="156"/>
      <c r="BE728" s="156"/>
      <c r="BF728" s="156"/>
      <c r="BG728" s="156"/>
      <c r="BH728" s="153">
        <f>T728+BB728</f>
        <v>11200000</v>
      </c>
      <c r="BI728" s="437" t="s">
        <v>259</v>
      </c>
      <c r="BJ728" s="240"/>
      <c r="BK728" s="240" t="s">
        <v>114</v>
      </c>
      <c r="BL728" s="240"/>
      <c r="BM728" s="161" t="s">
        <v>2539</v>
      </c>
      <c r="BN728" s="156" t="s">
        <v>161</v>
      </c>
      <c r="BO728" s="156">
        <v>27</v>
      </c>
      <c r="BP728" s="156">
        <v>35553</v>
      </c>
      <c r="BQ728" s="156" t="s">
        <v>114</v>
      </c>
      <c r="BR728" s="156" t="s">
        <v>114</v>
      </c>
      <c r="BS728" s="156" t="s">
        <v>114</v>
      </c>
      <c r="BT728" s="156" t="s">
        <v>114</v>
      </c>
      <c r="BU728" s="156" t="s">
        <v>7250</v>
      </c>
      <c r="BV728" s="156">
        <v>8632988</v>
      </c>
      <c r="BW728" s="156" t="s">
        <v>7251</v>
      </c>
      <c r="BX728" s="156" t="s">
        <v>118</v>
      </c>
      <c r="BY728" s="156" t="s">
        <v>119</v>
      </c>
      <c r="BZ728" s="156">
        <v>94657823745</v>
      </c>
      <c r="CA728" s="157" t="s">
        <v>109</v>
      </c>
      <c r="CB728" s="157" t="s">
        <v>109</v>
      </c>
      <c r="CC728" s="157" t="s">
        <v>109</v>
      </c>
      <c r="CD728" s="157" t="s">
        <v>109</v>
      </c>
      <c r="CE728" s="156"/>
      <c r="CF728" s="156"/>
      <c r="CG728" s="156"/>
      <c r="CH728" s="156"/>
      <c r="CI728" s="156"/>
      <c r="CJ728" s="156"/>
      <c r="CK728" s="156"/>
      <c r="CL728" s="156"/>
      <c r="CM728" s="157" t="s">
        <v>109</v>
      </c>
      <c r="CN728" s="156"/>
      <c r="CO728" s="297"/>
      <c r="CP728" s="297"/>
      <c r="CQ728" s="297"/>
      <c r="CR728" s="297"/>
      <c r="GV728" s="16"/>
      <c r="GW728" s="16"/>
      <c r="GX728" s="16"/>
      <c r="GY728" s="16"/>
      <c r="GZ728" s="16"/>
      <c r="HA728" s="16"/>
      <c r="HB728" s="16"/>
      <c r="HC728" s="16"/>
      <c r="HD728" s="16"/>
      <c r="HE728" s="16"/>
      <c r="HF728" s="16"/>
      <c r="HG728" s="16"/>
      <c r="HH728" s="16"/>
      <c r="HI728" s="16"/>
      <c r="HJ728" s="16"/>
      <c r="HK728" s="16"/>
      <c r="HL728" s="16"/>
      <c r="HM728" s="16"/>
      <c r="HN728" s="16"/>
      <c r="HO728" s="16"/>
      <c r="HP728" s="16"/>
      <c r="HQ728" s="16"/>
      <c r="HR728" s="16"/>
      <c r="HS728" s="16"/>
      <c r="HT728" s="16"/>
      <c r="HU728" s="16"/>
      <c r="HV728" s="16"/>
      <c r="HW728" s="16"/>
      <c r="HX728" s="16"/>
      <c r="HY728" s="16"/>
      <c r="HZ728" s="16"/>
      <c r="IA728" s="16"/>
      <c r="IB728" s="16"/>
      <c r="IC728" s="16"/>
      <c r="ID728" s="16"/>
      <c r="IE728" s="16"/>
      <c r="IF728" s="16"/>
      <c r="IG728" s="16"/>
      <c r="IH728" s="16"/>
      <c r="II728" s="16"/>
      <c r="IJ728" s="16"/>
      <c r="IK728" s="16"/>
      <c r="IL728" s="16"/>
      <c r="IM728" s="16"/>
      <c r="IN728" s="16"/>
      <c r="IO728" s="16"/>
      <c r="IP728" s="16"/>
      <c r="IQ728" s="16"/>
      <c r="IR728" s="16"/>
      <c r="IS728" s="16"/>
      <c r="IT728" s="16"/>
      <c r="IU728" s="16"/>
      <c r="IV728" s="16"/>
      <c r="IW728" s="16"/>
      <c r="IX728" s="16"/>
      <c r="IY728" s="16"/>
      <c r="IZ728" s="16"/>
      <c r="JA728" s="16"/>
      <c r="JB728" s="16"/>
      <c r="JC728" s="16"/>
      <c r="JD728" s="16"/>
      <c r="JE728" s="16"/>
      <c r="JF728" s="16"/>
      <c r="JG728" s="16"/>
      <c r="JH728" s="16"/>
      <c r="JI728" s="16"/>
      <c r="JJ728" s="16"/>
      <c r="JK728" s="16"/>
      <c r="JL728" s="16"/>
      <c r="JM728" s="16"/>
      <c r="JN728" s="16"/>
      <c r="JO728" s="16"/>
      <c r="JP728" s="16"/>
      <c r="JQ728" s="16"/>
      <c r="JR728" s="16"/>
      <c r="JS728" s="16"/>
      <c r="JT728" s="16"/>
      <c r="JU728" s="16"/>
      <c r="JV728" s="16"/>
      <c r="JW728" s="16"/>
      <c r="JX728" s="16"/>
      <c r="JY728" s="16"/>
      <c r="JZ728" s="16"/>
      <c r="KA728" s="16"/>
      <c r="KB728" s="16"/>
      <c r="KC728" s="16"/>
      <c r="KD728" s="16"/>
      <c r="KE728" s="16"/>
      <c r="KF728" s="16"/>
      <c r="KG728" s="16"/>
      <c r="KH728" s="16"/>
      <c r="KI728" s="16"/>
      <c r="KJ728" s="16"/>
      <c r="KK728" s="16"/>
      <c r="KL728" s="16"/>
      <c r="KM728" s="16"/>
      <c r="KN728" s="16"/>
      <c r="KO728" s="16"/>
      <c r="KP728" s="16"/>
      <c r="KQ728" s="16"/>
      <c r="KR728" s="16"/>
      <c r="KS728" s="16"/>
      <c r="KT728" s="16"/>
      <c r="KU728" s="16"/>
      <c r="KV728" s="16"/>
      <c r="KW728" s="16"/>
      <c r="KX728" s="16"/>
      <c r="KY728" s="16"/>
      <c r="KZ728" s="16"/>
      <c r="LA728" s="16"/>
      <c r="LB728" s="16"/>
      <c r="LC728" s="16"/>
      <c r="LD728" s="16"/>
      <c r="LE728" s="16"/>
      <c r="LF728" s="16"/>
      <c r="LG728" s="16"/>
      <c r="LH728" s="16"/>
      <c r="LI728" s="16"/>
      <c r="LJ728" s="16"/>
      <c r="LK728" s="16"/>
      <c r="LL728" s="16"/>
      <c r="LM728" s="16"/>
      <c r="LN728" s="16"/>
      <c r="LO728" s="16"/>
      <c r="LP728" s="16"/>
      <c r="LQ728" s="16"/>
      <c r="LR728" s="16"/>
      <c r="LS728" s="16"/>
      <c r="LT728" s="16"/>
      <c r="LU728" s="16"/>
      <c r="LV728" s="16"/>
      <c r="LW728" s="16"/>
      <c r="LX728" s="16"/>
      <c r="LY728" s="16"/>
      <c r="LZ728" s="16"/>
      <c r="MA728" s="16"/>
      <c r="MB728" s="16"/>
      <c r="MC728" s="16"/>
      <c r="MD728" s="16"/>
      <c r="ME728" s="16"/>
      <c r="MF728" s="16"/>
      <c r="MG728" s="16"/>
      <c r="MH728" s="16"/>
      <c r="MI728" s="16"/>
      <c r="MJ728" s="16"/>
      <c r="MK728" s="16"/>
      <c r="ML728" s="16"/>
      <c r="MM728" s="16"/>
      <c r="MN728" s="16"/>
      <c r="MO728" s="16"/>
      <c r="MP728" s="16"/>
      <c r="MQ728" s="16"/>
      <c r="MR728" s="16"/>
      <c r="MS728" s="16"/>
      <c r="MT728" s="16"/>
      <c r="MU728" s="16"/>
      <c r="MV728" s="16"/>
      <c r="MW728" s="16"/>
      <c r="MX728" s="16"/>
      <c r="MY728" s="16"/>
      <c r="MZ728" s="16"/>
      <c r="NA728" s="16"/>
      <c r="NB728" s="16"/>
      <c r="NC728" s="16"/>
      <c r="ND728" s="16"/>
      <c r="NE728" s="16"/>
      <c r="NF728" s="16"/>
      <c r="NG728" s="16"/>
      <c r="NH728" s="16"/>
      <c r="NI728" s="16"/>
      <c r="NJ728" s="16"/>
      <c r="NK728" s="16"/>
      <c r="NL728" s="16"/>
      <c r="NM728" s="16"/>
      <c r="NN728" s="16"/>
      <c r="NO728" s="16"/>
      <c r="NP728" s="16"/>
      <c r="NQ728" s="16"/>
      <c r="NR728" s="16"/>
      <c r="NS728" s="16"/>
      <c r="NT728" s="16"/>
      <c r="NU728" s="16"/>
      <c r="NV728" s="16"/>
      <c r="NW728" s="16"/>
      <c r="NX728" s="16"/>
      <c r="NY728" s="16"/>
      <c r="NZ728" s="16"/>
      <c r="OA728" s="16"/>
      <c r="OB728" s="16"/>
      <c r="OC728" s="16"/>
      <c r="OD728" s="16"/>
      <c r="OE728" s="16"/>
      <c r="OF728" s="16"/>
      <c r="OG728" s="16"/>
      <c r="OH728" s="16"/>
      <c r="OI728" s="16"/>
      <c r="OJ728" s="16"/>
      <c r="OK728" s="16"/>
      <c r="OL728" s="16"/>
      <c r="OM728" s="16"/>
      <c r="ON728" s="16"/>
      <c r="OO728" s="16"/>
      <c r="OP728" s="16"/>
      <c r="OQ728" s="16"/>
      <c r="OR728" s="16"/>
      <c r="OS728" s="16"/>
      <c r="OT728" s="16"/>
      <c r="OU728" s="16"/>
      <c r="OV728" s="16"/>
      <c r="OW728" s="16"/>
      <c r="OX728" s="16"/>
      <c r="OY728" s="16"/>
      <c r="OZ728" s="16"/>
      <c r="PA728" s="16"/>
      <c r="PB728" s="16"/>
      <c r="PC728" s="16"/>
      <c r="PD728" s="16"/>
      <c r="PE728" s="16"/>
      <c r="PF728" s="16"/>
      <c r="PG728" s="16"/>
      <c r="PH728" s="16"/>
      <c r="PI728" s="16"/>
      <c r="PJ728" s="16"/>
      <c r="PK728" s="16"/>
      <c r="PL728" s="16"/>
      <c r="PM728" s="16"/>
      <c r="PN728" s="16"/>
      <c r="PO728" s="16"/>
      <c r="PP728" s="16"/>
      <c r="PQ728" s="16"/>
      <c r="PR728" s="16"/>
      <c r="PS728" s="16"/>
      <c r="PT728" s="16"/>
      <c r="PU728" s="16"/>
      <c r="PV728" s="16"/>
      <c r="PW728" s="16"/>
      <c r="PX728" s="16"/>
      <c r="PY728" s="16"/>
      <c r="PZ728" s="16"/>
      <c r="QA728" s="16"/>
      <c r="QB728" s="16"/>
      <c r="QC728" s="16"/>
      <c r="QD728" s="16"/>
      <c r="QE728" s="16"/>
      <c r="QF728" s="16"/>
      <c r="QG728" s="16"/>
      <c r="QH728" s="16"/>
      <c r="QI728" s="16"/>
      <c r="QJ728" s="16"/>
      <c r="QK728" s="16"/>
      <c r="QL728" s="16"/>
      <c r="QM728" s="16"/>
      <c r="QN728" s="16"/>
      <c r="QO728" s="16"/>
      <c r="QP728" s="16"/>
      <c r="QQ728" s="16"/>
      <c r="QR728" s="16"/>
      <c r="QS728" s="16"/>
      <c r="QT728" s="16"/>
      <c r="QU728" s="16"/>
      <c r="QV728" s="16"/>
      <c r="QW728" s="16"/>
      <c r="QX728" s="16"/>
      <c r="QY728" s="16"/>
      <c r="QZ728" s="16"/>
      <c r="RA728" s="16"/>
      <c r="RB728" s="16"/>
      <c r="RC728" s="16"/>
      <c r="RD728" s="16"/>
      <c r="RE728" s="16"/>
      <c r="RF728" s="16"/>
      <c r="RG728" s="16"/>
      <c r="RH728" s="16"/>
      <c r="RI728" s="16"/>
      <c r="RJ728" s="16"/>
      <c r="RK728" s="16"/>
      <c r="RL728" s="16"/>
      <c r="RM728" s="16"/>
      <c r="RN728" s="16"/>
      <c r="RO728" s="16"/>
      <c r="RP728" s="16"/>
      <c r="RQ728" s="16"/>
      <c r="RR728" s="16"/>
      <c r="RS728" s="16"/>
      <c r="RT728" s="16"/>
      <c r="RU728" s="16"/>
      <c r="RV728" s="16"/>
      <c r="RW728" s="16"/>
      <c r="RX728" s="16"/>
      <c r="RY728" s="16"/>
      <c r="RZ728" s="16"/>
      <c r="SA728" s="16"/>
      <c r="SB728" s="16"/>
      <c r="SC728" s="16"/>
      <c r="SD728" s="16"/>
      <c r="SE728" s="16"/>
      <c r="SF728" s="16"/>
      <c r="SG728" s="16"/>
      <c r="SH728" s="16"/>
      <c r="SI728" s="16"/>
      <c r="SJ728" s="16"/>
      <c r="SK728" s="16"/>
      <c r="SL728" s="16"/>
      <c r="SM728" s="16"/>
      <c r="SN728" s="16"/>
      <c r="SO728" s="16"/>
      <c r="SP728" s="16"/>
      <c r="SQ728" s="16"/>
      <c r="SR728" s="16"/>
      <c r="SS728" s="16"/>
      <c r="ST728" s="16"/>
      <c r="SU728" s="16"/>
      <c r="SV728" s="16"/>
      <c r="SW728" s="16"/>
      <c r="SX728" s="16"/>
      <c r="SY728" s="16"/>
      <c r="SZ728" s="16"/>
      <c r="TA728" s="16"/>
      <c r="TB728" s="16"/>
      <c r="TC728" s="16"/>
      <c r="TD728" s="16"/>
      <c r="TE728" s="16"/>
      <c r="TF728" s="16"/>
      <c r="TG728" s="16"/>
      <c r="TH728" s="16"/>
      <c r="TI728" s="16"/>
      <c r="TJ728" s="16"/>
      <c r="TK728" s="16"/>
      <c r="TL728" s="16"/>
      <c r="TM728" s="16"/>
      <c r="TN728" s="16"/>
      <c r="TO728" s="16"/>
      <c r="TP728" s="16"/>
      <c r="TQ728" s="16"/>
      <c r="TR728" s="16"/>
      <c r="TS728" s="16"/>
      <c r="TT728" s="16"/>
      <c r="TU728" s="16"/>
      <c r="TV728" s="16"/>
      <c r="TW728" s="16"/>
      <c r="TX728" s="16"/>
      <c r="TY728" s="16"/>
      <c r="TZ728" s="16"/>
      <c r="UA728" s="16"/>
      <c r="UB728" s="16"/>
      <c r="UC728" s="16"/>
      <c r="UD728" s="16"/>
      <c r="UE728" s="16"/>
      <c r="UF728" s="16"/>
      <c r="UG728" s="16"/>
      <c r="UH728" s="16"/>
      <c r="UI728" s="16"/>
      <c r="UJ728" s="16"/>
      <c r="UK728" s="16"/>
      <c r="UL728" s="16"/>
      <c r="UM728" s="16"/>
      <c r="UN728" s="16"/>
      <c r="UO728" s="16"/>
      <c r="UP728" s="16"/>
      <c r="UQ728" s="16"/>
      <c r="UR728" s="16"/>
      <c r="US728" s="16"/>
      <c r="UT728" s="16"/>
      <c r="UU728" s="16"/>
      <c r="UV728" s="16"/>
      <c r="UW728" s="16"/>
      <c r="UX728" s="16"/>
      <c r="UY728" s="16"/>
      <c r="UZ728" s="16"/>
      <c r="VA728" s="16"/>
      <c r="VB728" s="16"/>
      <c r="VC728" s="16"/>
      <c r="VD728" s="16"/>
      <c r="VE728" s="16"/>
      <c r="VF728" s="16"/>
      <c r="VG728" s="16"/>
      <c r="VH728" s="16"/>
      <c r="VI728" s="16"/>
      <c r="VJ728" s="16"/>
      <c r="VK728" s="16"/>
      <c r="VL728" s="16"/>
      <c r="VM728" s="16"/>
      <c r="VN728" s="16"/>
      <c r="VO728" s="16"/>
      <c r="VP728" s="16"/>
      <c r="VQ728" s="16"/>
      <c r="VR728" s="16"/>
      <c r="VS728" s="16"/>
      <c r="VT728" s="16"/>
      <c r="VU728" s="16"/>
      <c r="VV728" s="16"/>
      <c r="VW728" s="16"/>
      <c r="VX728" s="16"/>
      <c r="VY728" s="16"/>
      <c r="VZ728" s="16"/>
      <c r="WA728" s="16"/>
      <c r="WB728" s="16"/>
      <c r="WC728" s="16"/>
      <c r="WD728" s="16"/>
      <c r="WE728" s="16"/>
      <c r="WF728" s="16"/>
      <c r="WG728" s="16"/>
      <c r="WH728" s="16"/>
      <c r="WI728" s="16"/>
      <c r="WJ728" s="16"/>
      <c r="WK728" s="16"/>
      <c r="WL728" s="16"/>
      <c r="WM728" s="16"/>
      <c r="WN728" s="16"/>
      <c r="WO728" s="16"/>
      <c r="WP728" s="16"/>
      <c r="WQ728" s="16"/>
      <c r="WR728" s="16"/>
      <c r="WS728" s="16"/>
      <c r="WT728" s="16"/>
      <c r="WU728" s="16"/>
      <c r="WV728" s="16"/>
      <c r="WW728" s="16"/>
      <c r="WX728" s="16"/>
      <c r="WY728" s="16"/>
      <c r="WZ728" s="16"/>
      <c r="XA728" s="16"/>
      <c r="XB728" s="16"/>
      <c r="XC728" s="16"/>
      <c r="XD728" s="16"/>
      <c r="XE728" s="16"/>
      <c r="XF728" s="16"/>
      <c r="XG728" s="16"/>
      <c r="XH728" s="16"/>
      <c r="XI728" s="16"/>
      <c r="XJ728" s="16"/>
      <c r="XK728" s="16"/>
      <c r="XL728" s="16"/>
      <c r="XM728" s="16"/>
      <c r="XN728" s="16"/>
      <c r="XO728" s="16"/>
      <c r="XP728" s="16"/>
      <c r="XQ728" s="16"/>
      <c r="XR728" s="16"/>
      <c r="XS728" s="16"/>
      <c r="XT728" s="16"/>
      <c r="XU728" s="16"/>
      <c r="XV728" s="16"/>
      <c r="XW728" s="16"/>
      <c r="XX728" s="16"/>
      <c r="XY728" s="16"/>
      <c r="XZ728" s="16"/>
      <c r="YA728" s="16"/>
      <c r="YB728" s="16"/>
      <c r="YC728" s="16"/>
      <c r="YD728" s="16"/>
      <c r="YE728" s="16"/>
      <c r="YF728" s="16"/>
      <c r="YG728" s="16"/>
      <c r="YH728" s="16"/>
      <c r="YI728" s="16"/>
      <c r="YJ728" s="16"/>
      <c r="YK728" s="16"/>
      <c r="YL728" s="16"/>
      <c r="YM728" s="16"/>
      <c r="YN728" s="16"/>
      <c r="YO728" s="16"/>
      <c r="YP728" s="16"/>
      <c r="YQ728" s="16"/>
      <c r="YR728" s="16"/>
      <c r="YS728" s="16"/>
      <c r="YT728" s="16"/>
      <c r="YU728" s="16"/>
      <c r="YV728" s="16"/>
      <c r="YW728" s="16"/>
      <c r="YX728" s="16"/>
      <c r="YY728" s="16"/>
      <c r="YZ728" s="16"/>
      <c r="ZA728" s="16"/>
      <c r="ZB728" s="16"/>
      <c r="ZC728" s="16"/>
      <c r="ZD728" s="16"/>
      <c r="ZE728" s="16"/>
      <c r="ZF728" s="16"/>
      <c r="ZG728" s="16"/>
      <c r="ZH728" s="16"/>
      <c r="ZI728" s="16"/>
      <c r="ZJ728" s="16"/>
      <c r="ZK728" s="16"/>
      <c r="ZL728" s="16"/>
      <c r="ZM728" s="16"/>
      <c r="ZN728" s="16"/>
      <c r="ZO728" s="16"/>
      <c r="ZP728" s="16"/>
      <c r="ZQ728" s="16"/>
      <c r="ZR728" s="16"/>
      <c r="ZS728" s="16"/>
      <c r="ZT728" s="16"/>
      <c r="ZU728" s="16"/>
      <c r="ZV728" s="16"/>
      <c r="ZW728" s="16"/>
      <c r="ZX728" s="16"/>
      <c r="ZY728" s="16"/>
      <c r="ZZ728" s="16"/>
      <c r="AAA728" s="16"/>
      <c r="AAB728" s="16"/>
      <c r="AAC728" s="16"/>
      <c r="AAD728" s="16"/>
      <c r="AAE728" s="16"/>
      <c r="AAF728" s="16"/>
      <c r="AAG728" s="16"/>
      <c r="AAH728" s="16"/>
      <c r="AAI728" s="16"/>
      <c r="AAJ728" s="16"/>
      <c r="AAK728" s="16"/>
      <c r="AAL728" s="16"/>
      <c r="AAM728" s="16"/>
      <c r="AAN728" s="16"/>
      <c r="AAO728" s="16"/>
      <c r="AAP728" s="16"/>
      <c r="AAQ728" s="16"/>
      <c r="AAR728" s="16"/>
      <c r="AAS728" s="16"/>
      <c r="AAT728" s="16"/>
      <c r="AAU728" s="16"/>
      <c r="AAV728" s="16"/>
      <c r="AAW728" s="16"/>
      <c r="AAX728" s="16"/>
      <c r="AAY728" s="16"/>
      <c r="AAZ728" s="16"/>
      <c r="ABA728" s="16"/>
      <c r="ABB728" s="16"/>
      <c r="ABC728" s="16"/>
      <c r="ABD728" s="16"/>
      <c r="ABE728" s="16"/>
      <c r="ABF728" s="16"/>
      <c r="ABG728" s="16"/>
      <c r="ABH728" s="16"/>
    </row>
    <row r="729" spans="1:1330" s="290" customFormat="1" ht="45.75" customHeight="1">
      <c r="A729" s="589">
        <f>1+A728</f>
        <v>727</v>
      </c>
      <c r="B729" s="403" t="s">
        <v>7252</v>
      </c>
      <c r="C729" s="156" t="s">
        <v>7253</v>
      </c>
      <c r="D729" s="156" t="s">
        <v>6692</v>
      </c>
      <c r="E729" s="156">
        <v>45538</v>
      </c>
      <c r="F729" s="156">
        <v>45540</v>
      </c>
      <c r="G729" s="156">
        <v>45646</v>
      </c>
      <c r="H729" s="156" t="s">
        <v>416</v>
      </c>
      <c r="I729" s="156" t="s">
        <v>180</v>
      </c>
      <c r="J729" s="301" t="s">
        <v>7254</v>
      </c>
      <c r="K729" s="251">
        <v>80496455</v>
      </c>
      <c r="L729" s="156">
        <v>7</v>
      </c>
      <c r="M729" s="156" t="s">
        <v>844</v>
      </c>
      <c r="N729" s="156" t="s">
        <v>98</v>
      </c>
      <c r="O729" s="156" t="s">
        <v>3608</v>
      </c>
      <c r="P729" s="156" t="s">
        <v>3887</v>
      </c>
      <c r="Q729" s="156" t="s">
        <v>7255</v>
      </c>
      <c r="R729" s="143">
        <f>+G729-F729</f>
        <v>106</v>
      </c>
      <c r="S729" s="134" t="s">
        <v>3358</v>
      </c>
      <c r="T729" s="253">
        <v>15200000</v>
      </c>
      <c r="U729" s="156" t="s">
        <v>7256</v>
      </c>
      <c r="V729" s="253">
        <f>+T729</f>
        <v>15200000</v>
      </c>
      <c r="W729" s="156" t="s">
        <v>7257</v>
      </c>
      <c r="X729" s="156" t="s">
        <v>103</v>
      </c>
      <c r="Y729" s="317">
        <f>+Z729+AA729+AB729</f>
        <v>15200000</v>
      </c>
      <c r="Z729" s="156">
        <f>+V729</f>
        <v>15200000</v>
      </c>
      <c r="AA729" s="156">
        <v>0</v>
      </c>
      <c r="AB729" s="156">
        <f>+AC729+AD729+AE729+AF729+AG729+AH729+AI729+AJ729</f>
        <v>0</v>
      </c>
      <c r="AC729" s="156">
        <v>0</v>
      </c>
      <c r="AD729" s="156">
        <v>0</v>
      </c>
      <c r="AE729" s="156">
        <v>0</v>
      </c>
      <c r="AF729" s="156">
        <v>0</v>
      </c>
      <c r="AG729" s="156">
        <v>0</v>
      </c>
      <c r="AH729" s="156">
        <v>0</v>
      </c>
      <c r="AI729" s="156">
        <v>0</v>
      </c>
      <c r="AJ729" s="156">
        <v>0</v>
      </c>
      <c r="AK729" s="156" t="s">
        <v>104</v>
      </c>
      <c r="AL729" s="103" t="s">
        <v>7258</v>
      </c>
      <c r="AM729" s="156" t="s">
        <v>7259</v>
      </c>
      <c r="AN729" s="156">
        <v>52051455</v>
      </c>
      <c r="AO729" s="156" t="s">
        <v>114</v>
      </c>
      <c r="AP729" s="156" t="s">
        <v>114</v>
      </c>
      <c r="AQ729" s="156" t="s">
        <v>114</v>
      </c>
      <c r="AR729" s="156" t="s">
        <v>114</v>
      </c>
      <c r="AS729" s="156" t="s">
        <v>109</v>
      </c>
      <c r="AT729" s="156" t="s">
        <v>109</v>
      </c>
      <c r="AU729" s="156" t="s">
        <v>392</v>
      </c>
      <c r="AV729" s="156"/>
      <c r="AW729" s="156"/>
      <c r="AX729" s="156" t="s">
        <v>109</v>
      </c>
      <c r="AY729" s="156" t="s">
        <v>108</v>
      </c>
      <c r="AZ729" s="156"/>
      <c r="BA729" s="156"/>
      <c r="BB729" s="156"/>
      <c r="BC729" s="156"/>
      <c r="BD729" s="156"/>
      <c r="BE729" s="156"/>
      <c r="BF729" s="156"/>
      <c r="BG729" s="156"/>
      <c r="BH729" s="153">
        <f>T729+BB729</f>
        <v>15200000</v>
      </c>
      <c r="BI729" s="349" t="s">
        <v>113</v>
      </c>
      <c r="BJ729" s="240"/>
      <c r="BK729" s="240" t="s">
        <v>114</v>
      </c>
      <c r="BL729" s="240"/>
      <c r="BM729" s="437"/>
      <c r="BN729" s="156" t="s">
        <v>917</v>
      </c>
      <c r="BO729" s="156">
        <v>51</v>
      </c>
      <c r="BP729" s="156">
        <v>26747</v>
      </c>
      <c r="BQ729" s="156" t="s">
        <v>578</v>
      </c>
      <c r="BR729" s="156" t="s">
        <v>114</v>
      </c>
      <c r="BS729" s="156" t="s">
        <v>114</v>
      </c>
      <c r="BT729" s="156" t="s">
        <v>114</v>
      </c>
      <c r="BU729" s="156" t="s">
        <v>2321</v>
      </c>
      <c r="BV729" s="156">
        <v>3133373799</v>
      </c>
      <c r="BW729" s="156" t="s">
        <v>3894</v>
      </c>
      <c r="BX729" s="156" t="s">
        <v>881</v>
      </c>
      <c r="BY729" s="156" t="s">
        <v>119</v>
      </c>
      <c r="BZ729" s="156">
        <v>33745151219</v>
      </c>
      <c r="CA729" s="157" t="s">
        <v>109</v>
      </c>
      <c r="CB729" s="157" t="s">
        <v>109</v>
      </c>
      <c r="CC729" s="157" t="s">
        <v>109</v>
      </c>
      <c r="CD729" s="157" t="s">
        <v>109</v>
      </c>
      <c r="CE729" s="156"/>
      <c r="CF729" s="156"/>
      <c r="CG729" s="156"/>
      <c r="CH729" s="156"/>
      <c r="CI729" s="156"/>
      <c r="CJ729" s="156"/>
      <c r="CK729" s="156"/>
      <c r="CL729" s="156"/>
      <c r="CM729" s="157" t="s">
        <v>109</v>
      </c>
      <c r="CN729" s="156"/>
      <c r="CO729" s="297"/>
      <c r="CP729" s="297"/>
      <c r="CQ729" s="297"/>
      <c r="CR729" s="297"/>
      <c r="CS729" s="50"/>
      <c r="CT729" s="50"/>
      <c r="CU729" s="50"/>
      <c r="CV729" s="50"/>
      <c r="CW729" s="50"/>
      <c r="CX729" s="50"/>
      <c r="CY729" s="50"/>
      <c r="CZ729" s="50"/>
      <c r="DA729" s="50"/>
      <c r="DB729" s="50"/>
      <c r="DC729" s="50"/>
      <c r="DD729" s="50"/>
      <c r="DE729" s="50"/>
      <c r="DF729" s="50"/>
      <c r="DG729" s="50"/>
      <c r="DH729" s="50"/>
      <c r="DI729" s="50"/>
      <c r="DJ729" s="50"/>
      <c r="DK729" s="50"/>
      <c r="DL729" s="50"/>
      <c r="DM729" s="50"/>
      <c r="DN729" s="50"/>
      <c r="DO729" s="50"/>
      <c r="DP729" s="50"/>
      <c r="DQ729" s="50"/>
      <c r="DR729" s="50"/>
      <c r="DS729" s="50"/>
      <c r="DT729" s="50"/>
      <c r="DU729" s="50"/>
      <c r="DV729" s="50"/>
      <c r="DW729" s="50"/>
      <c r="DX729" s="50"/>
      <c r="DY729" s="50"/>
      <c r="DZ729" s="50"/>
      <c r="EA729" s="50"/>
      <c r="EB729" s="50"/>
      <c r="EC729" s="50"/>
      <c r="ED729" s="50"/>
      <c r="EE729" s="50"/>
      <c r="EF729" s="50"/>
      <c r="EG729" s="50"/>
      <c r="EH729" s="50"/>
      <c r="EI729" s="50"/>
      <c r="EJ729" s="50"/>
      <c r="EK729" s="50"/>
      <c r="EL729" s="50"/>
      <c r="EM729" s="50"/>
      <c r="EN729" s="50"/>
      <c r="EO729" s="50"/>
      <c r="EP729" s="50"/>
      <c r="EQ729" s="50"/>
      <c r="ER729" s="50"/>
      <c r="ES729" s="50"/>
      <c r="ET729" s="50"/>
      <c r="EU729" s="50"/>
      <c r="EV729" s="50"/>
      <c r="EW729" s="50"/>
      <c r="EX729" s="50"/>
      <c r="EY729" s="50"/>
      <c r="EZ729" s="50"/>
      <c r="FA729" s="50"/>
      <c r="FB729" s="50"/>
      <c r="FC729" s="50"/>
      <c r="FD729" s="50"/>
      <c r="FE729" s="50"/>
      <c r="FF729" s="50"/>
      <c r="FG729" s="50"/>
      <c r="FH729" s="50"/>
      <c r="FI729" s="50"/>
      <c r="FJ729" s="50"/>
      <c r="FK729" s="50"/>
      <c r="FL729" s="50"/>
      <c r="FM729" s="50"/>
      <c r="FN729" s="50"/>
      <c r="FO729" s="50"/>
      <c r="FP729" s="50"/>
      <c r="FQ729" s="50"/>
      <c r="FR729" s="50"/>
      <c r="FS729" s="50"/>
      <c r="FT729" s="50"/>
      <c r="FU729" s="50"/>
      <c r="FV729" s="50"/>
      <c r="FW729" s="50"/>
      <c r="FX729" s="50"/>
      <c r="FY729" s="50"/>
      <c r="FZ729" s="50"/>
      <c r="GA729" s="50"/>
      <c r="GB729" s="50"/>
      <c r="GC729" s="50"/>
      <c r="GD729" s="50"/>
      <c r="GE729" s="50"/>
      <c r="GF729" s="50"/>
      <c r="GG729" s="50"/>
      <c r="GH729" s="50"/>
      <c r="GI729" s="50"/>
      <c r="GJ729" s="50"/>
      <c r="GK729" s="50"/>
      <c r="GL729" s="50"/>
      <c r="GM729" s="50"/>
      <c r="GN729" s="50"/>
      <c r="GO729" s="50"/>
      <c r="GP729" s="50"/>
      <c r="GQ729" s="50"/>
      <c r="GR729" s="50"/>
      <c r="GS729" s="50"/>
      <c r="GT729" s="50"/>
      <c r="GU729" s="50"/>
      <c r="GV729" s="16"/>
      <c r="GW729" s="16"/>
      <c r="GX729" s="16"/>
      <c r="GY729" s="16"/>
      <c r="GZ729" s="16"/>
      <c r="HA729" s="16"/>
      <c r="HB729" s="16"/>
      <c r="HC729" s="16"/>
      <c r="HD729" s="16"/>
      <c r="HE729" s="16"/>
      <c r="HF729" s="16"/>
      <c r="HG729" s="16"/>
      <c r="HH729" s="16"/>
      <c r="HI729" s="16"/>
      <c r="HJ729" s="16"/>
      <c r="HK729" s="16"/>
      <c r="HL729" s="16"/>
      <c r="HM729" s="16"/>
      <c r="HN729" s="16"/>
      <c r="HO729" s="16"/>
      <c r="HP729" s="16"/>
      <c r="HQ729" s="16"/>
      <c r="HR729" s="16"/>
      <c r="HS729" s="16"/>
      <c r="HT729" s="16"/>
      <c r="HU729" s="16"/>
      <c r="HV729" s="16"/>
      <c r="HW729" s="16"/>
      <c r="HX729" s="16"/>
      <c r="HY729" s="16"/>
      <c r="HZ729" s="16"/>
      <c r="IA729" s="16"/>
      <c r="IB729" s="16"/>
      <c r="IC729" s="16"/>
      <c r="ID729" s="16"/>
      <c r="IE729" s="16"/>
      <c r="IF729" s="16"/>
      <c r="IG729" s="16"/>
      <c r="IH729" s="16"/>
      <c r="II729" s="16"/>
      <c r="IJ729" s="16"/>
      <c r="IK729" s="16"/>
      <c r="IL729" s="16"/>
      <c r="IM729" s="16"/>
      <c r="IN729" s="16"/>
      <c r="IO729" s="16"/>
      <c r="IP729" s="16"/>
      <c r="IQ729" s="16"/>
      <c r="IR729" s="16"/>
      <c r="IS729" s="16"/>
      <c r="IT729" s="16"/>
      <c r="IU729" s="16"/>
      <c r="IV729" s="16"/>
      <c r="IW729" s="16"/>
      <c r="IX729" s="16"/>
      <c r="IY729" s="16"/>
      <c r="IZ729" s="16"/>
      <c r="JA729" s="16"/>
      <c r="JB729" s="16"/>
      <c r="JC729" s="16"/>
      <c r="JD729" s="16"/>
      <c r="JE729" s="16"/>
      <c r="JF729" s="16"/>
      <c r="JG729" s="16"/>
      <c r="JH729" s="16"/>
      <c r="JI729" s="16"/>
      <c r="JJ729" s="16"/>
      <c r="JK729" s="16"/>
      <c r="JL729" s="16"/>
      <c r="JM729" s="16"/>
      <c r="JN729" s="16"/>
      <c r="JO729" s="16"/>
      <c r="JP729" s="16"/>
      <c r="JQ729" s="16"/>
      <c r="JR729" s="16"/>
      <c r="JS729" s="16"/>
      <c r="JT729" s="16"/>
      <c r="JU729" s="16"/>
      <c r="JV729" s="16"/>
      <c r="JW729" s="16"/>
      <c r="JX729" s="16"/>
      <c r="JY729" s="16"/>
      <c r="JZ729" s="16"/>
      <c r="KA729" s="16"/>
      <c r="KB729" s="16"/>
      <c r="KC729" s="16"/>
      <c r="KD729" s="16"/>
      <c r="KE729" s="16"/>
      <c r="KF729" s="16"/>
      <c r="KG729" s="16"/>
      <c r="KH729" s="16"/>
      <c r="KI729" s="16"/>
      <c r="KJ729" s="16"/>
      <c r="KK729" s="16"/>
      <c r="KL729" s="16"/>
      <c r="KM729" s="16"/>
      <c r="KN729" s="16"/>
      <c r="KO729" s="16"/>
      <c r="KP729" s="16"/>
      <c r="KQ729" s="16"/>
      <c r="KR729" s="16"/>
      <c r="KS729" s="16"/>
      <c r="KT729" s="16"/>
      <c r="KU729" s="16"/>
      <c r="KV729" s="16"/>
      <c r="KW729" s="16"/>
      <c r="KX729" s="16"/>
      <c r="KY729" s="16"/>
      <c r="KZ729" s="16"/>
      <c r="LA729" s="16"/>
      <c r="LB729" s="16"/>
      <c r="LC729" s="16"/>
      <c r="LD729" s="16"/>
      <c r="LE729" s="16"/>
      <c r="LF729" s="16"/>
      <c r="LG729" s="16"/>
      <c r="LH729" s="16"/>
      <c r="LI729" s="16"/>
      <c r="LJ729" s="16"/>
      <c r="LK729" s="16"/>
      <c r="LL729" s="16"/>
      <c r="LM729" s="16"/>
      <c r="LN729" s="16"/>
      <c r="LO729" s="16"/>
      <c r="LP729" s="16"/>
      <c r="LQ729" s="16"/>
      <c r="LR729" s="16"/>
      <c r="LS729" s="16"/>
      <c r="LT729" s="16"/>
      <c r="LU729" s="16"/>
      <c r="LV729" s="16"/>
      <c r="LW729" s="16"/>
      <c r="LX729" s="16"/>
      <c r="LY729" s="16"/>
      <c r="LZ729" s="16"/>
      <c r="MA729" s="16"/>
      <c r="MB729" s="16"/>
      <c r="MC729" s="16"/>
      <c r="MD729" s="16"/>
      <c r="ME729" s="16"/>
      <c r="MF729" s="16"/>
      <c r="MG729" s="16"/>
      <c r="MH729" s="16"/>
      <c r="MI729" s="16"/>
      <c r="MJ729" s="16"/>
      <c r="MK729" s="16"/>
      <c r="ML729" s="16"/>
      <c r="MM729" s="16"/>
      <c r="MN729" s="16"/>
      <c r="MO729" s="16"/>
      <c r="MP729" s="16"/>
      <c r="MQ729" s="16"/>
      <c r="MR729" s="16"/>
      <c r="MS729" s="16"/>
      <c r="MT729" s="16"/>
      <c r="MU729" s="16"/>
      <c r="MV729" s="16"/>
      <c r="MW729" s="16"/>
      <c r="MX729" s="16"/>
      <c r="MY729" s="16"/>
      <c r="MZ729" s="16"/>
      <c r="NA729" s="16"/>
      <c r="NB729" s="16"/>
      <c r="NC729" s="16"/>
      <c r="ND729" s="16"/>
      <c r="NE729" s="16"/>
      <c r="NF729" s="16"/>
      <c r="NG729" s="16"/>
      <c r="NH729" s="16"/>
      <c r="NI729" s="16"/>
      <c r="NJ729" s="16"/>
      <c r="NK729" s="16"/>
      <c r="NL729" s="16"/>
      <c r="NM729" s="16"/>
      <c r="NN729" s="16"/>
      <c r="NO729" s="16"/>
      <c r="NP729" s="16"/>
      <c r="NQ729" s="16"/>
      <c r="NR729" s="16"/>
      <c r="NS729" s="16"/>
      <c r="NT729" s="16"/>
      <c r="NU729" s="16"/>
      <c r="NV729" s="16"/>
      <c r="NW729" s="16"/>
      <c r="NX729" s="16"/>
      <c r="NY729" s="16"/>
      <c r="NZ729" s="16"/>
      <c r="OA729" s="16"/>
      <c r="OB729" s="16"/>
      <c r="OC729" s="16"/>
      <c r="OD729" s="16"/>
      <c r="OE729" s="16"/>
      <c r="OF729" s="16"/>
      <c r="OG729" s="16"/>
      <c r="OH729" s="16"/>
      <c r="OI729" s="16"/>
      <c r="OJ729" s="16"/>
      <c r="OK729" s="16"/>
      <c r="OL729" s="16"/>
      <c r="OM729" s="16"/>
      <c r="ON729" s="16"/>
      <c r="OO729" s="16"/>
      <c r="OP729" s="16"/>
      <c r="OQ729" s="16"/>
      <c r="OR729" s="16"/>
      <c r="OS729" s="16"/>
      <c r="OT729" s="16"/>
      <c r="OU729" s="16"/>
      <c r="OV729" s="16"/>
      <c r="OW729" s="16"/>
      <c r="OX729" s="16"/>
      <c r="OY729" s="16"/>
      <c r="OZ729" s="16"/>
      <c r="PA729" s="16"/>
      <c r="PB729" s="16"/>
      <c r="PC729" s="16"/>
      <c r="PD729" s="16"/>
      <c r="PE729" s="16"/>
      <c r="PF729" s="16"/>
      <c r="PG729" s="16"/>
      <c r="PH729" s="16"/>
      <c r="PI729" s="16"/>
      <c r="PJ729" s="16"/>
      <c r="PK729" s="16"/>
      <c r="PL729" s="16"/>
      <c r="PM729" s="16"/>
      <c r="PN729" s="16"/>
      <c r="PO729" s="16"/>
      <c r="PP729" s="16"/>
      <c r="PQ729" s="16"/>
      <c r="PR729" s="16"/>
      <c r="PS729" s="16"/>
      <c r="PT729" s="16"/>
      <c r="PU729" s="16"/>
      <c r="PV729" s="16"/>
      <c r="PW729" s="16"/>
      <c r="PX729" s="16"/>
      <c r="PY729" s="16"/>
      <c r="PZ729" s="16"/>
      <c r="QA729" s="16"/>
      <c r="QB729" s="16"/>
      <c r="QC729" s="16"/>
      <c r="QD729" s="16"/>
      <c r="QE729" s="16"/>
      <c r="QF729" s="16"/>
      <c r="QG729" s="16"/>
      <c r="QH729" s="16"/>
      <c r="QI729" s="16"/>
      <c r="QJ729" s="16"/>
      <c r="QK729" s="16"/>
      <c r="QL729" s="16"/>
      <c r="QM729" s="16"/>
      <c r="QN729" s="16"/>
      <c r="QO729" s="16"/>
      <c r="QP729" s="16"/>
      <c r="QQ729" s="16"/>
      <c r="QR729" s="16"/>
      <c r="QS729" s="16"/>
      <c r="QT729" s="16"/>
      <c r="QU729" s="16"/>
      <c r="QV729" s="16"/>
      <c r="QW729" s="16"/>
      <c r="QX729" s="16"/>
      <c r="QY729" s="16"/>
      <c r="QZ729" s="16"/>
      <c r="RA729" s="16"/>
      <c r="RB729" s="16"/>
      <c r="RC729" s="16"/>
      <c r="RD729" s="16"/>
      <c r="RE729" s="16"/>
      <c r="RF729" s="16"/>
      <c r="RG729" s="16"/>
      <c r="RH729" s="16"/>
      <c r="RI729" s="16"/>
      <c r="RJ729" s="16"/>
      <c r="RK729" s="16"/>
      <c r="RL729" s="16"/>
      <c r="RM729" s="16"/>
      <c r="RN729" s="16"/>
      <c r="RO729" s="16"/>
      <c r="RP729" s="16"/>
      <c r="RQ729" s="16"/>
      <c r="RR729" s="16"/>
      <c r="RS729" s="16"/>
      <c r="RT729" s="16"/>
      <c r="RU729" s="16"/>
      <c r="RV729" s="16"/>
      <c r="RW729" s="16"/>
      <c r="RX729" s="16"/>
      <c r="RY729" s="16"/>
      <c r="RZ729" s="16"/>
      <c r="SA729" s="16"/>
      <c r="SB729" s="16"/>
      <c r="SC729" s="16"/>
      <c r="SD729" s="16"/>
      <c r="SE729" s="16"/>
      <c r="SF729" s="16"/>
      <c r="SG729" s="16"/>
      <c r="SH729" s="16"/>
      <c r="SI729" s="16"/>
      <c r="SJ729" s="16"/>
      <c r="SK729" s="16"/>
      <c r="SL729" s="16"/>
      <c r="SM729" s="16"/>
      <c r="SN729" s="16"/>
      <c r="SO729" s="16"/>
      <c r="SP729" s="16"/>
      <c r="SQ729" s="16"/>
      <c r="SR729" s="16"/>
      <c r="SS729" s="16"/>
      <c r="ST729" s="16"/>
      <c r="SU729" s="16"/>
      <c r="SV729" s="16"/>
      <c r="SW729" s="16"/>
      <c r="SX729" s="16"/>
      <c r="SY729" s="16"/>
      <c r="SZ729" s="16"/>
      <c r="TA729" s="16"/>
      <c r="TB729" s="16"/>
      <c r="TC729" s="16"/>
      <c r="TD729" s="16"/>
      <c r="TE729" s="16"/>
      <c r="TF729" s="16"/>
      <c r="TG729" s="16"/>
      <c r="TH729" s="16"/>
      <c r="TI729" s="16"/>
      <c r="TJ729" s="16"/>
      <c r="TK729" s="16"/>
      <c r="TL729" s="16"/>
      <c r="TM729" s="16"/>
      <c r="TN729" s="16"/>
      <c r="TO729" s="16"/>
      <c r="TP729" s="16"/>
      <c r="TQ729" s="16"/>
      <c r="TR729" s="16"/>
      <c r="TS729" s="16"/>
      <c r="TT729" s="16"/>
      <c r="TU729" s="16"/>
      <c r="TV729" s="16"/>
      <c r="TW729" s="16"/>
      <c r="TX729" s="16"/>
      <c r="TY729" s="16"/>
      <c r="TZ729" s="16"/>
      <c r="UA729" s="16"/>
      <c r="UB729" s="16"/>
      <c r="UC729" s="16"/>
      <c r="UD729" s="16"/>
      <c r="UE729" s="16"/>
      <c r="UF729" s="16"/>
      <c r="UG729" s="16"/>
      <c r="UH729" s="16"/>
      <c r="UI729" s="16"/>
      <c r="UJ729" s="16"/>
      <c r="UK729" s="16"/>
      <c r="UL729" s="16"/>
      <c r="UM729" s="16"/>
      <c r="UN729" s="16"/>
      <c r="UO729" s="16"/>
      <c r="UP729" s="16"/>
      <c r="UQ729" s="16"/>
      <c r="UR729" s="16"/>
      <c r="US729" s="16"/>
      <c r="UT729" s="16"/>
      <c r="UU729" s="16"/>
      <c r="UV729" s="16"/>
      <c r="UW729" s="16"/>
      <c r="UX729" s="16"/>
      <c r="UY729" s="16"/>
      <c r="UZ729" s="16"/>
      <c r="VA729" s="16"/>
      <c r="VB729" s="16"/>
      <c r="VC729" s="16"/>
      <c r="VD729" s="16"/>
      <c r="VE729" s="16"/>
      <c r="VF729" s="16"/>
      <c r="VG729" s="16"/>
      <c r="VH729" s="16"/>
      <c r="VI729" s="16"/>
      <c r="VJ729" s="16"/>
      <c r="VK729" s="16"/>
      <c r="VL729" s="16"/>
      <c r="VM729" s="16"/>
      <c r="VN729" s="16"/>
      <c r="VO729" s="16"/>
      <c r="VP729" s="16"/>
      <c r="VQ729" s="16"/>
      <c r="VR729" s="16"/>
      <c r="VS729" s="16"/>
      <c r="VT729" s="16"/>
      <c r="VU729" s="16"/>
      <c r="VV729" s="16"/>
      <c r="VW729" s="16"/>
      <c r="VX729" s="16"/>
      <c r="VY729" s="16"/>
      <c r="VZ729" s="16"/>
      <c r="WA729" s="16"/>
      <c r="WB729" s="16"/>
      <c r="WC729" s="16"/>
      <c r="WD729" s="16"/>
      <c r="WE729" s="16"/>
      <c r="WF729" s="16"/>
      <c r="WG729" s="16"/>
      <c r="WH729" s="16"/>
      <c r="WI729" s="16"/>
      <c r="WJ729" s="16"/>
      <c r="WK729" s="16"/>
      <c r="WL729" s="16"/>
      <c r="WM729" s="16"/>
      <c r="WN729" s="16"/>
      <c r="WO729" s="16"/>
      <c r="WP729" s="16"/>
      <c r="WQ729" s="16"/>
      <c r="WR729" s="16"/>
      <c r="WS729" s="16"/>
      <c r="WT729" s="16"/>
      <c r="WU729" s="16"/>
      <c r="WV729" s="16"/>
      <c r="WW729" s="16"/>
      <c r="WX729" s="16"/>
      <c r="WY729" s="16"/>
      <c r="WZ729" s="16"/>
      <c r="XA729" s="16"/>
      <c r="XB729" s="16"/>
      <c r="XC729" s="16"/>
      <c r="XD729" s="16"/>
      <c r="XE729" s="16"/>
      <c r="XF729" s="16"/>
      <c r="XG729" s="16"/>
      <c r="XH729" s="16"/>
      <c r="XI729" s="16"/>
      <c r="XJ729" s="16"/>
      <c r="XK729" s="16"/>
      <c r="XL729" s="16"/>
      <c r="XM729" s="16"/>
      <c r="XN729" s="16"/>
      <c r="XO729" s="16"/>
      <c r="XP729" s="16"/>
      <c r="XQ729" s="16"/>
      <c r="XR729" s="16"/>
      <c r="XS729" s="16"/>
      <c r="XT729" s="16"/>
      <c r="XU729" s="16"/>
      <c r="XV729" s="16"/>
      <c r="XW729" s="16"/>
      <c r="XX729" s="16"/>
      <c r="XY729" s="16"/>
      <c r="XZ729" s="16"/>
      <c r="YA729" s="16"/>
      <c r="YB729" s="16"/>
      <c r="YC729" s="16"/>
      <c r="YD729" s="16"/>
      <c r="YE729" s="16"/>
      <c r="YF729" s="16"/>
      <c r="YG729" s="16"/>
      <c r="YH729" s="16"/>
      <c r="YI729" s="16"/>
      <c r="YJ729" s="16"/>
      <c r="YK729" s="16"/>
      <c r="YL729" s="16"/>
      <c r="YM729" s="16"/>
      <c r="YN729" s="16"/>
      <c r="YO729" s="16"/>
      <c r="YP729" s="16"/>
      <c r="YQ729" s="16"/>
      <c r="YR729" s="16"/>
      <c r="YS729" s="16"/>
      <c r="YT729" s="16"/>
      <c r="YU729" s="16"/>
      <c r="YV729" s="16"/>
      <c r="YW729" s="16"/>
      <c r="YX729" s="16"/>
      <c r="YY729" s="16"/>
      <c r="YZ729" s="16"/>
      <c r="ZA729" s="16"/>
      <c r="ZB729" s="16"/>
      <c r="ZC729" s="16"/>
      <c r="ZD729" s="16"/>
      <c r="ZE729" s="16"/>
      <c r="ZF729" s="16"/>
      <c r="ZG729" s="16"/>
      <c r="ZH729" s="16"/>
      <c r="ZI729" s="16"/>
      <c r="ZJ729" s="16"/>
      <c r="ZK729" s="16"/>
      <c r="ZL729" s="16"/>
      <c r="ZM729" s="16"/>
      <c r="ZN729" s="16"/>
      <c r="ZO729" s="16"/>
      <c r="ZP729" s="16"/>
      <c r="ZQ729" s="16"/>
      <c r="ZR729" s="16"/>
      <c r="ZS729" s="16"/>
      <c r="ZT729" s="16"/>
      <c r="ZU729" s="16"/>
      <c r="ZV729" s="16"/>
      <c r="ZW729" s="16"/>
      <c r="ZX729" s="16"/>
      <c r="ZY729" s="16"/>
      <c r="ZZ729" s="16"/>
      <c r="AAA729" s="16"/>
      <c r="AAB729" s="16"/>
      <c r="AAC729" s="16"/>
      <c r="AAD729" s="16"/>
      <c r="AAE729" s="16"/>
      <c r="AAF729" s="16"/>
      <c r="AAG729" s="16"/>
      <c r="AAH729" s="16"/>
      <c r="AAI729" s="16"/>
      <c r="AAJ729" s="16"/>
      <c r="AAK729" s="16"/>
      <c r="AAL729" s="16"/>
      <c r="AAM729" s="16"/>
      <c r="AAN729" s="16"/>
      <c r="AAO729" s="16"/>
      <c r="AAP729" s="16"/>
      <c r="AAQ729" s="16"/>
      <c r="AAR729" s="16"/>
      <c r="AAS729" s="16"/>
      <c r="AAT729" s="16"/>
      <c r="AAU729" s="16"/>
      <c r="AAV729" s="16"/>
      <c r="AAW729" s="16"/>
      <c r="AAX729" s="16"/>
      <c r="AAY729" s="16"/>
      <c r="AAZ729" s="16"/>
      <c r="ABA729" s="16"/>
      <c r="ABB729" s="16"/>
      <c r="ABC729" s="16"/>
      <c r="ABD729" s="16"/>
      <c r="ABE729" s="16"/>
      <c r="ABF729" s="16"/>
      <c r="ABG729" s="16"/>
      <c r="ABH729" s="16"/>
    </row>
    <row r="730" spans="1:1330" s="50" customFormat="1" ht="45.75" customHeight="1">
      <c r="A730" s="589">
        <f>1+A729</f>
        <v>728</v>
      </c>
      <c r="B730" s="403" t="s">
        <v>7260</v>
      </c>
      <c r="C730" s="156" t="s">
        <v>7261</v>
      </c>
      <c r="D730" s="156" t="s">
        <v>6838</v>
      </c>
      <c r="E730" s="156">
        <v>45538</v>
      </c>
      <c r="F730" s="156">
        <v>45540</v>
      </c>
      <c r="G730" s="156">
        <v>45646</v>
      </c>
      <c r="H730" s="156" t="s">
        <v>416</v>
      </c>
      <c r="I730" s="156" t="s">
        <v>5874</v>
      </c>
      <c r="J730" s="301" t="s">
        <v>7262</v>
      </c>
      <c r="K730" s="251">
        <v>1072638104</v>
      </c>
      <c r="L730" s="156">
        <v>1</v>
      </c>
      <c r="M730" s="156" t="s">
        <v>844</v>
      </c>
      <c r="N730" s="156" t="s">
        <v>98</v>
      </c>
      <c r="O730" s="156" t="s">
        <v>2287</v>
      </c>
      <c r="P730" s="156" t="s">
        <v>7263</v>
      </c>
      <c r="Q730" s="156" t="s">
        <v>6624</v>
      </c>
      <c r="R730" s="143">
        <f>+G730-F730</f>
        <v>106</v>
      </c>
      <c r="S730" s="134" t="s">
        <v>7264</v>
      </c>
      <c r="T730" s="253">
        <v>16547667</v>
      </c>
      <c r="U730" s="156" t="s">
        <v>7265</v>
      </c>
      <c r="V730" s="253">
        <f>+T730</f>
        <v>16547667</v>
      </c>
      <c r="W730" s="156">
        <v>45539</v>
      </c>
      <c r="X730" s="156" t="s">
        <v>103</v>
      </c>
      <c r="Y730" s="317">
        <f>+Z730+AA730+AB730</f>
        <v>16547667</v>
      </c>
      <c r="Z730" s="156">
        <f>+V730</f>
        <v>16547667</v>
      </c>
      <c r="AA730" s="156">
        <v>0</v>
      </c>
      <c r="AB730" s="156">
        <f>+AC730+AD730+AE730+AF730+AG730+AH730+AI730+AJ730</f>
        <v>0</v>
      </c>
      <c r="AC730" s="156">
        <v>0</v>
      </c>
      <c r="AD730" s="156">
        <v>0</v>
      </c>
      <c r="AE730" s="156">
        <v>0</v>
      </c>
      <c r="AF730" s="156">
        <v>0</v>
      </c>
      <c r="AG730" s="156">
        <v>0</v>
      </c>
      <c r="AH730" s="156">
        <v>0</v>
      </c>
      <c r="AI730" s="156">
        <v>0</v>
      </c>
      <c r="AJ730" s="156">
        <v>0</v>
      </c>
      <c r="AK730" s="156" t="s">
        <v>104</v>
      </c>
      <c r="AL730" s="103" t="s">
        <v>7266</v>
      </c>
      <c r="AM730" s="156" t="s">
        <v>7267</v>
      </c>
      <c r="AN730" s="156">
        <v>79953518</v>
      </c>
      <c r="AO730" s="156" t="s">
        <v>114</v>
      </c>
      <c r="AP730" s="156" t="s">
        <v>114</v>
      </c>
      <c r="AQ730" s="156" t="s">
        <v>114</v>
      </c>
      <c r="AR730" s="156" t="s">
        <v>114</v>
      </c>
      <c r="AS730" s="156" t="s">
        <v>109</v>
      </c>
      <c r="AT730" s="156" t="s">
        <v>109</v>
      </c>
      <c r="AU730" s="156" t="s">
        <v>392</v>
      </c>
      <c r="AV730" s="156"/>
      <c r="AW730" s="156"/>
      <c r="AX730" s="156" t="s">
        <v>109</v>
      </c>
      <c r="AY730" s="156" t="s">
        <v>108</v>
      </c>
      <c r="AZ730" s="156"/>
      <c r="BA730" s="156"/>
      <c r="BB730" s="156"/>
      <c r="BC730" s="156"/>
      <c r="BD730" s="156"/>
      <c r="BE730" s="156"/>
      <c r="BF730" s="156"/>
      <c r="BG730" s="156"/>
      <c r="BH730" s="153">
        <f>T730+BB730</f>
        <v>16547667</v>
      </c>
      <c r="BI730" s="437" t="s">
        <v>259</v>
      </c>
      <c r="BJ730" s="240"/>
      <c r="BK730" s="240" t="s">
        <v>114</v>
      </c>
      <c r="BL730" s="240"/>
      <c r="BM730" s="161" t="s">
        <v>2539</v>
      </c>
      <c r="BN730" s="156" t="s">
        <v>161</v>
      </c>
      <c r="BO730" s="156">
        <v>39</v>
      </c>
      <c r="BP730" s="156">
        <v>45589</v>
      </c>
      <c r="BQ730" s="156" t="s">
        <v>114</v>
      </c>
      <c r="BR730" s="156" t="s">
        <v>114</v>
      </c>
      <c r="BS730" s="156" t="s">
        <v>114</v>
      </c>
      <c r="BT730" s="156" t="s">
        <v>114</v>
      </c>
      <c r="BU730" s="156" t="s">
        <v>7268</v>
      </c>
      <c r="BV730" s="156">
        <v>3144427445</v>
      </c>
      <c r="BW730" s="156" t="s">
        <v>7269</v>
      </c>
      <c r="BX730" s="156" t="s">
        <v>881</v>
      </c>
      <c r="BY730" s="156" t="s">
        <v>119</v>
      </c>
      <c r="BZ730" s="156">
        <v>91242942456</v>
      </c>
      <c r="CA730" s="157" t="s">
        <v>109</v>
      </c>
      <c r="CB730" s="157" t="s">
        <v>109</v>
      </c>
      <c r="CC730" s="157" t="s">
        <v>109</v>
      </c>
      <c r="CD730" s="157" t="s">
        <v>109</v>
      </c>
      <c r="CE730" s="156"/>
      <c r="CF730" s="156"/>
      <c r="CG730" s="156"/>
      <c r="CH730" s="156"/>
      <c r="CI730" s="156"/>
      <c r="CJ730" s="156"/>
      <c r="CK730" s="156"/>
      <c r="CL730" s="156"/>
      <c r="CM730" s="157" t="s">
        <v>109</v>
      </c>
      <c r="CN730" s="156"/>
      <c r="CO730" s="297"/>
      <c r="CP730" s="297"/>
      <c r="CQ730" s="297"/>
      <c r="CR730" s="297"/>
      <c r="GV730" s="16"/>
      <c r="GW730" s="16"/>
      <c r="GX730" s="16"/>
      <c r="GY730" s="16"/>
      <c r="GZ730" s="16"/>
      <c r="HA730" s="16"/>
      <c r="HB730" s="16"/>
      <c r="HC730" s="16"/>
      <c r="HD730" s="16"/>
      <c r="HE730" s="16"/>
      <c r="HF730" s="16"/>
      <c r="HG730" s="16"/>
      <c r="HH730" s="16"/>
      <c r="HI730" s="16"/>
      <c r="HJ730" s="16"/>
      <c r="HK730" s="16"/>
      <c r="HL730" s="16"/>
      <c r="HM730" s="16"/>
      <c r="HN730" s="16"/>
      <c r="HO730" s="16"/>
      <c r="HP730" s="16"/>
      <c r="HQ730" s="16"/>
      <c r="HR730" s="16"/>
      <c r="HS730" s="16"/>
      <c r="HT730" s="16"/>
      <c r="HU730" s="16"/>
      <c r="HV730" s="16"/>
      <c r="HW730" s="16"/>
      <c r="HX730" s="16"/>
      <c r="HY730" s="16"/>
      <c r="HZ730" s="16"/>
      <c r="IA730" s="16"/>
      <c r="IB730" s="16"/>
      <c r="IC730" s="16"/>
      <c r="ID730" s="16"/>
      <c r="IE730" s="16"/>
      <c r="IF730" s="16"/>
      <c r="IG730" s="16"/>
      <c r="IH730" s="16"/>
      <c r="II730" s="16"/>
      <c r="IJ730" s="16"/>
      <c r="IK730" s="16"/>
      <c r="IL730" s="16"/>
      <c r="IM730" s="16"/>
      <c r="IN730" s="16"/>
      <c r="IO730" s="16"/>
      <c r="IP730" s="16"/>
      <c r="IQ730" s="16"/>
      <c r="IR730" s="16"/>
      <c r="IS730" s="16"/>
      <c r="IT730" s="16"/>
      <c r="IU730" s="16"/>
      <c r="IV730" s="16"/>
      <c r="IW730" s="16"/>
      <c r="IX730" s="16"/>
      <c r="IY730" s="16"/>
      <c r="IZ730" s="16"/>
      <c r="JA730" s="16"/>
      <c r="JB730" s="16"/>
      <c r="JC730" s="16"/>
      <c r="JD730" s="16"/>
      <c r="JE730" s="16"/>
      <c r="JF730" s="16"/>
      <c r="JG730" s="16"/>
      <c r="JH730" s="16"/>
      <c r="JI730" s="16"/>
      <c r="JJ730" s="16"/>
      <c r="JK730" s="16"/>
      <c r="JL730" s="16"/>
      <c r="JM730" s="16"/>
      <c r="JN730" s="16"/>
      <c r="JO730" s="16"/>
      <c r="JP730" s="16"/>
      <c r="JQ730" s="16"/>
      <c r="JR730" s="16"/>
      <c r="JS730" s="16"/>
      <c r="JT730" s="16"/>
      <c r="JU730" s="16"/>
      <c r="JV730" s="16"/>
      <c r="JW730" s="16"/>
      <c r="JX730" s="16"/>
      <c r="JY730" s="16"/>
      <c r="JZ730" s="16"/>
      <c r="KA730" s="16"/>
      <c r="KB730" s="16"/>
      <c r="KC730" s="16"/>
      <c r="KD730" s="16"/>
      <c r="KE730" s="16"/>
      <c r="KF730" s="16"/>
      <c r="KG730" s="16"/>
      <c r="KH730" s="16"/>
      <c r="KI730" s="16"/>
      <c r="KJ730" s="16"/>
      <c r="KK730" s="16"/>
      <c r="KL730" s="16"/>
      <c r="KM730" s="16"/>
      <c r="KN730" s="16"/>
      <c r="KO730" s="16"/>
      <c r="KP730" s="16"/>
      <c r="KQ730" s="16"/>
      <c r="KR730" s="16"/>
      <c r="KS730" s="16"/>
      <c r="KT730" s="16"/>
      <c r="KU730" s="16"/>
      <c r="KV730" s="16"/>
      <c r="KW730" s="16"/>
      <c r="KX730" s="16"/>
      <c r="KY730" s="16"/>
      <c r="KZ730" s="16"/>
      <c r="LA730" s="16"/>
      <c r="LB730" s="16"/>
      <c r="LC730" s="16"/>
      <c r="LD730" s="16"/>
      <c r="LE730" s="16"/>
      <c r="LF730" s="16"/>
      <c r="LG730" s="16"/>
      <c r="LH730" s="16"/>
      <c r="LI730" s="16"/>
      <c r="LJ730" s="16"/>
      <c r="LK730" s="16"/>
      <c r="LL730" s="16"/>
      <c r="LM730" s="16"/>
      <c r="LN730" s="16"/>
      <c r="LO730" s="16"/>
      <c r="LP730" s="16"/>
      <c r="LQ730" s="16"/>
      <c r="LR730" s="16"/>
      <c r="LS730" s="16"/>
      <c r="LT730" s="16"/>
      <c r="LU730" s="16"/>
      <c r="LV730" s="16"/>
      <c r="LW730" s="16"/>
      <c r="LX730" s="16"/>
      <c r="LY730" s="16"/>
      <c r="LZ730" s="16"/>
      <c r="MA730" s="16"/>
      <c r="MB730" s="16"/>
      <c r="MC730" s="16"/>
      <c r="MD730" s="16"/>
      <c r="ME730" s="16"/>
      <c r="MF730" s="16"/>
      <c r="MG730" s="16"/>
      <c r="MH730" s="16"/>
      <c r="MI730" s="16"/>
      <c r="MJ730" s="16"/>
      <c r="MK730" s="16"/>
      <c r="ML730" s="16"/>
      <c r="MM730" s="16"/>
      <c r="MN730" s="16"/>
      <c r="MO730" s="16"/>
      <c r="MP730" s="16"/>
      <c r="MQ730" s="16"/>
      <c r="MR730" s="16"/>
      <c r="MS730" s="16"/>
      <c r="MT730" s="16"/>
      <c r="MU730" s="16"/>
      <c r="MV730" s="16"/>
      <c r="MW730" s="16"/>
      <c r="MX730" s="16"/>
      <c r="MY730" s="16"/>
      <c r="MZ730" s="16"/>
      <c r="NA730" s="16"/>
      <c r="NB730" s="16"/>
      <c r="NC730" s="16"/>
      <c r="ND730" s="16"/>
      <c r="NE730" s="16"/>
      <c r="NF730" s="16"/>
      <c r="NG730" s="16"/>
      <c r="NH730" s="16"/>
      <c r="NI730" s="16"/>
      <c r="NJ730" s="16"/>
      <c r="NK730" s="16"/>
      <c r="NL730" s="16"/>
      <c r="NM730" s="16"/>
      <c r="NN730" s="16"/>
      <c r="NO730" s="16"/>
      <c r="NP730" s="16"/>
      <c r="NQ730" s="16"/>
      <c r="NR730" s="16"/>
      <c r="NS730" s="16"/>
      <c r="NT730" s="16"/>
      <c r="NU730" s="16"/>
      <c r="NV730" s="16"/>
      <c r="NW730" s="16"/>
      <c r="NX730" s="16"/>
      <c r="NY730" s="16"/>
      <c r="NZ730" s="16"/>
      <c r="OA730" s="16"/>
      <c r="OB730" s="16"/>
      <c r="OC730" s="16"/>
      <c r="OD730" s="16"/>
      <c r="OE730" s="16"/>
      <c r="OF730" s="16"/>
      <c r="OG730" s="16"/>
      <c r="OH730" s="16"/>
      <c r="OI730" s="16"/>
      <c r="OJ730" s="16"/>
      <c r="OK730" s="16"/>
      <c r="OL730" s="16"/>
      <c r="OM730" s="16"/>
      <c r="ON730" s="16"/>
      <c r="OO730" s="16"/>
      <c r="OP730" s="16"/>
      <c r="OQ730" s="16"/>
      <c r="OR730" s="16"/>
      <c r="OS730" s="16"/>
      <c r="OT730" s="16"/>
      <c r="OU730" s="16"/>
      <c r="OV730" s="16"/>
      <c r="OW730" s="16"/>
      <c r="OX730" s="16"/>
      <c r="OY730" s="16"/>
      <c r="OZ730" s="16"/>
      <c r="PA730" s="16"/>
      <c r="PB730" s="16"/>
      <c r="PC730" s="16"/>
      <c r="PD730" s="16"/>
      <c r="PE730" s="16"/>
      <c r="PF730" s="16"/>
      <c r="PG730" s="16"/>
      <c r="PH730" s="16"/>
      <c r="PI730" s="16"/>
      <c r="PJ730" s="16"/>
      <c r="PK730" s="16"/>
      <c r="PL730" s="16"/>
      <c r="PM730" s="16"/>
      <c r="PN730" s="16"/>
      <c r="PO730" s="16"/>
      <c r="PP730" s="16"/>
      <c r="PQ730" s="16"/>
      <c r="PR730" s="16"/>
      <c r="PS730" s="16"/>
      <c r="PT730" s="16"/>
      <c r="PU730" s="16"/>
      <c r="PV730" s="16"/>
      <c r="PW730" s="16"/>
      <c r="PX730" s="16"/>
      <c r="PY730" s="16"/>
      <c r="PZ730" s="16"/>
      <c r="QA730" s="16"/>
      <c r="QB730" s="16"/>
      <c r="QC730" s="16"/>
      <c r="QD730" s="16"/>
      <c r="QE730" s="16"/>
      <c r="QF730" s="16"/>
      <c r="QG730" s="16"/>
      <c r="QH730" s="16"/>
      <c r="QI730" s="16"/>
      <c r="QJ730" s="16"/>
      <c r="QK730" s="16"/>
      <c r="QL730" s="16"/>
      <c r="QM730" s="16"/>
      <c r="QN730" s="16"/>
      <c r="QO730" s="16"/>
      <c r="QP730" s="16"/>
      <c r="QQ730" s="16"/>
      <c r="QR730" s="16"/>
      <c r="QS730" s="16"/>
      <c r="QT730" s="16"/>
      <c r="QU730" s="16"/>
      <c r="QV730" s="16"/>
      <c r="QW730" s="16"/>
      <c r="QX730" s="16"/>
      <c r="QY730" s="16"/>
      <c r="QZ730" s="16"/>
      <c r="RA730" s="16"/>
      <c r="RB730" s="16"/>
      <c r="RC730" s="16"/>
      <c r="RD730" s="16"/>
      <c r="RE730" s="16"/>
      <c r="RF730" s="16"/>
      <c r="RG730" s="16"/>
      <c r="RH730" s="16"/>
      <c r="RI730" s="16"/>
      <c r="RJ730" s="16"/>
      <c r="RK730" s="16"/>
      <c r="RL730" s="16"/>
      <c r="RM730" s="16"/>
      <c r="RN730" s="16"/>
      <c r="RO730" s="16"/>
      <c r="RP730" s="16"/>
      <c r="RQ730" s="16"/>
      <c r="RR730" s="16"/>
      <c r="RS730" s="16"/>
      <c r="RT730" s="16"/>
      <c r="RU730" s="16"/>
      <c r="RV730" s="16"/>
      <c r="RW730" s="16"/>
      <c r="RX730" s="16"/>
      <c r="RY730" s="16"/>
      <c r="RZ730" s="16"/>
      <c r="SA730" s="16"/>
      <c r="SB730" s="16"/>
      <c r="SC730" s="16"/>
      <c r="SD730" s="16"/>
      <c r="SE730" s="16"/>
      <c r="SF730" s="16"/>
      <c r="SG730" s="16"/>
      <c r="SH730" s="16"/>
      <c r="SI730" s="16"/>
      <c r="SJ730" s="16"/>
      <c r="SK730" s="16"/>
      <c r="SL730" s="16"/>
      <c r="SM730" s="16"/>
      <c r="SN730" s="16"/>
      <c r="SO730" s="16"/>
      <c r="SP730" s="16"/>
      <c r="SQ730" s="16"/>
      <c r="SR730" s="16"/>
      <c r="SS730" s="16"/>
      <c r="ST730" s="16"/>
      <c r="SU730" s="16"/>
      <c r="SV730" s="16"/>
      <c r="SW730" s="16"/>
      <c r="SX730" s="16"/>
      <c r="SY730" s="16"/>
      <c r="SZ730" s="16"/>
      <c r="TA730" s="16"/>
      <c r="TB730" s="16"/>
      <c r="TC730" s="16"/>
      <c r="TD730" s="16"/>
      <c r="TE730" s="16"/>
      <c r="TF730" s="16"/>
      <c r="TG730" s="16"/>
      <c r="TH730" s="16"/>
      <c r="TI730" s="16"/>
      <c r="TJ730" s="16"/>
      <c r="TK730" s="16"/>
      <c r="TL730" s="16"/>
      <c r="TM730" s="16"/>
      <c r="TN730" s="16"/>
      <c r="TO730" s="16"/>
      <c r="TP730" s="16"/>
      <c r="TQ730" s="16"/>
      <c r="TR730" s="16"/>
      <c r="TS730" s="16"/>
      <c r="TT730" s="16"/>
      <c r="TU730" s="16"/>
      <c r="TV730" s="16"/>
      <c r="TW730" s="16"/>
      <c r="TX730" s="16"/>
      <c r="TY730" s="16"/>
      <c r="TZ730" s="16"/>
      <c r="UA730" s="16"/>
      <c r="UB730" s="16"/>
      <c r="UC730" s="16"/>
      <c r="UD730" s="16"/>
      <c r="UE730" s="16"/>
      <c r="UF730" s="16"/>
      <c r="UG730" s="16"/>
      <c r="UH730" s="16"/>
      <c r="UI730" s="16"/>
      <c r="UJ730" s="16"/>
      <c r="UK730" s="16"/>
      <c r="UL730" s="16"/>
      <c r="UM730" s="16"/>
      <c r="UN730" s="16"/>
      <c r="UO730" s="16"/>
      <c r="UP730" s="16"/>
      <c r="UQ730" s="16"/>
      <c r="UR730" s="16"/>
      <c r="US730" s="16"/>
      <c r="UT730" s="16"/>
      <c r="UU730" s="16"/>
      <c r="UV730" s="16"/>
      <c r="UW730" s="16"/>
      <c r="UX730" s="16"/>
      <c r="UY730" s="16"/>
      <c r="UZ730" s="16"/>
      <c r="VA730" s="16"/>
      <c r="VB730" s="16"/>
      <c r="VC730" s="16"/>
      <c r="VD730" s="16"/>
      <c r="VE730" s="16"/>
      <c r="VF730" s="16"/>
      <c r="VG730" s="16"/>
      <c r="VH730" s="16"/>
      <c r="VI730" s="16"/>
      <c r="VJ730" s="16"/>
      <c r="VK730" s="16"/>
      <c r="VL730" s="16"/>
      <c r="VM730" s="16"/>
      <c r="VN730" s="16"/>
      <c r="VO730" s="16"/>
      <c r="VP730" s="16"/>
      <c r="VQ730" s="16"/>
      <c r="VR730" s="16"/>
      <c r="VS730" s="16"/>
      <c r="VT730" s="16"/>
      <c r="VU730" s="16"/>
      <c r="VV730" s="16"/>
      <c r="VW730" s="16"/>
      <c r="VX730" s="16"/>
      <c r="VY730" s="16"/>
      <c r="VZ730" s="16"/>
      <c r="WA730" s="16"/>
      <c r="WB730" s="16"/>
      <c r="WC730" s="16"/>
      <c r="WD730" s="16"/>
      <c r="WE730" s="16"/>
      <c r="WF730" s="16"/>
      <c r="WG730" s="16"/>
      <c r="WH730" s="16"/>
      <c r="WI730" s="16"/>
      <c r="WJ730" s="16"/>
      <c r="WK730" s="16"/>
      <c r="WL730" s="16"/>
      <c r="WM730" s="16"/>
      <c r="WN730" s="16"/>
      <c r="WO730" s="16"/>
      <c r="WP730" s="16"/>
      <c r="WQ730" s="16"/>
      <c r="WR730" s="16"/>
      <c r="WS730" s="16"/>
      <c r="WT730" s="16"/>
      <c r="WU730" s="16"/>
      <c r="WV730" s="16"/>
      <c r="WW730" s="16"/>
      <c r="WX730" s="16"/>
      <c r="WY730" s="16"/>
      <c r="WZ730" s="16"/>
      <c r="XA730" s="16"/>
      <c r="XB730" s="16"/>
      <c r="XC730" s="16"/>
      <c r="XD730" s="16"/>
      <c r="XE730" s="16"/>
      <c r="XF730" s="16"/>
      <c r="XG730" s="16"/>
      <c r="XH730" s="16"/>
      <c r="XI730" s="16"/>
      <c r="XJ730" s="16"/>
      <c r="XK730" s="16"/>
      <c r="XL730" s="16"/>
      <c r="XM730" s="16"/>
      <c r="XN730" s="16"/>
      <c r="XO730" s="16"/>
      <c r="XP730" s="16"/>
      <c r="XQ730" s="16"/>
      <c r="XR730" s="16"/>
      <c r="XS730" s="16"/>
      <c r="XT730" s="16"/>
      <c r="XU730" s="16"/>
      <c r="XV730" s="16"/>
      <c r="XW730" s="16"/>
      <c r="XX730" s="16"/>
      <c r="XY730" s="16"/>
      <c r="XZ730" s="16"/>
      <c r="YA730" s="16"/>
      <c r="YB730" s="16"/>
      <c r="YC730" s="16"/>
      <c r="YD730" s="16"/>
      <c r="YE730" s="16"/>
      <c r="YF730" s="16"/>
      <c r="YG730" s="16"/>
      <c r="YH730" s="16"/>
      <c r="YI730" s="16"/>
      <c r="YJ730" s="16"/>
      <c r="YK730" s="16"/>
      <c r="YL730" s="16"/>
      <c r="YM730" s="16"/>
      <c r="YN730" s="16"/>
      <c r="YO730" s="16"/>
      <c r="YP730" s="16"/>
      <c r="YQ730" s="16"/>
      <c r="YR730" s="16"/>
      <c r="YS730" s="16"/>
      <c r="YT730" s="16"/>
      <c r="YU730" s="16"/>
      <c r="YV730" s="16"/>
      <c r="YW730" s="16"/>
      <c r="YX730" s="16"/>
      <c r="YY730" s="16"/>
      <c r="YZ730" s="16"/>
      <c r="ZA730" s="16"/>
      <c r="ZB730" s="16"/>
      <c r="ZC730" s="16"/>
      <c r="ZD730" s="16"/>
      <c r="ZE730" s="16"/>
      <c r="ZF730" s="16"/>
      <c r="ZG730" s="16"/>
      <c r="ZH730" s="16"/>
      <c r="ZI730" s="16"/>
      <c r="ZJ730" s="16"/>
      <c r="ZK730" s="16"/>
      <c r="ZL730" s="16"/>
      <c r="ZM730" s="16"/>
      <c r="ZN730" s="16"/>
      <c r="ZO730" s="16"/>
      <c r="ZP730" s="16"/>
      <c r="ZQ730" s="16"/>
      <c r="ZR730" s="16"/>
      <c r="ZS730" s="16"/>
      <c r="ZT730" s="16"/>
      <c r="ZU730" s="16"/>
      <c r="ZV730" s="16"/>
      <c r="ZW730" s="16"/>
      <c r="ZX730" s="16"/>
      <c r="ZY730" s="16"/>
      <c r="ZZ730" s="16"/>
      <c r="AAA730" s="16"/>
      <c r="AAB730" s="16"/>
      <c r="AAC730" s="16"/>
      <c r="AAD730" s="16"/>
      <c r="AAE730" s="16"/>
      <c r="AAF730" s="16"/>
      <c r="AAG730" s="16"/>
      <c r="AAH730" s="16"/>
      <c r="AAI730" s="16"/>
      <c r="AAJ730" s="16"/>
      <c r="AAK730" s="16"/>
      <c r="AAL730" s="16"/>
      <c r="AAM730" s="16"/>
      <c r="AAN730" s="16"/>
      <c r="AAO730" s="16"/>
      <c r="AAP730" s="16"/>
      <c r="AAQ730" s="16"/>
      <c r="AAR730" s="16"/>
      <c r="AAS730" s="16"/>
      <c r="AAT730" s="16"/>
      <c r="AAU730" s="16"/>
      <c r="AAV730" s="16"/>
      <c r="AAW730" s="16"/>
      <c r="AAX730" s="16"/>
      <c r="AAY730" s="16"/>
      <c r="AAZ730" s="16"/>
      <c r="ABA730" s="16"/>
      <c r="ABB730" s="16"/>
      <c r="ABC730" s="16"/>
      <c r="ABD730" s="16"/>
      <c r="ABE730" s="16"/>
      <c r="ABF730" s="16"/>
      <c r="ABG730" s="16"/>
      <c r="ABH730" s="16"/>
    </row>
    <row r="731" spans="1:1330" s="290" customFormat="1" ht="45.75" customHeight="1">
      <c r="A731" s="589">
        <f>1+A730</f>
        <v>729</v>
      </c>
      <c r="B731" s="403" t="s">
        <v>7270</v>
      </c>
      <c r="C731" s="156" t="s">
        <v>7271</v>
      </c>
      <c r="D731" s="156" t="s">
        <v>6867</v>
      </c>
      <c r="E731" s="156">
        <v>45538</v>
      </c>
      <c r="F731" s="156">
        <v>45540</v>
      </c>
      <c r="G731" s="156">
        <v>45646</v>
      </c>
      <c r="H731" s="156" t="s">
        <v>416</v>
      </c>
      <c r="I731" s="156" t="s">
        <v>5874</v>
      </c>
      <c r="J731" s="301" t="s">
        <v>1564</v>
      </c>
      <c r="K731" s="251">
        <v>1057593170</v>
      </c>
      <c r="L731" s="156">
        <v>6</v>
      </c>
      <c r="M731" s="156" t="s">
        <v>844</v>
      </c>
      <c r="N731" s="156" t="s">
        <v>98</v>
      </c>
      <c r="O731" s="156" t="s">
        <v>3608</v>
      </c>
      <c r="P731" s="156" t="s">
        <v>7272</v>
      </c>
      <c r="Q731" s="156" t="s">
        <v>6624</v>
      </c>
      <c r="R731" s="143">
        <f>+G731-F731</f>
        <v>106</v>
      </c>
      <c r="S731" s="134" t="s">
        <v>7273</v>
      </c>
      <c r="T731" s="253">
        <v>30800000</v>
      </c>
      <c r="U731" s="156" t="s">
        <v>7274</v>
      </c>
      <c r="V731" s="253">
        <f>+T731</f>
        <v>30800000</v>
      </c>
      <c r="W731" s="156">
        <v>45539</v>
      </c>
      <c r="X731" s="156" t="s">
        <v>473</v>
      </c>
      <c r="Y731" s="317">
        <f>+Z731+AA731+AB731</f>
        <v>30800000</v>
      </c>
      <c r="Z731" s="156">
        <f>+V731</f>
        <v>30800000</v>
      </c>
      <c r="AA731" s="156">
        <v>0</v>
      </c>
      <c r="AB731" s="156">
        <f>+AC731+AD731+AE731+AF731+AG731+AH731+AI731+AJ731</f>
        <v>0</v>
      </c>
      <c r="AC731" s="156">
        <v>0</v>
      </c>
      <c r="AD731" s="156">
        <v>0</v>
      </c>
      <c r="AE731" s="156">
        <v>0</v>
      </c>
      <c r="AF731" s="156">
        <v>0</v>
      </c>
      <c r="AG731" s="156">
        <v>0</v>
      </c>
      <c r="AH731" s="156">
        <v>0</v>
      </c>
      <c r="AI731" s="156">
        <v>0</v>
      </c>
      <c r="AJ731" s="156">
        <v>0</v>
      </c>
      <c r="AK731" s="156" t="s">
        <v>104</v>
      </c>
      <c r="AL731" s="103" t="s">
        <v>7275</v>
      </c>
      <c r="AM731" s="156" t="s">
        <v>7276</v>
      </c>
      <c r="AN731" s="156">
        <v>79987745</v>
      </c>
      <c r="AO731" s="156" t="s">
        <v>114</v>
      </c>
      <c r="AP731" s="156" t="s">
        <v>114</v>
      </c>
      <c r="AQ731" s="156" t="s">
        <v>114</v>
      </c>
      <c r="AR731" s="156" t="s">
        <v>114</v>
      </c>
      <c r="AS731" s="156" t="s">
        <v>109</v>
      </c>
      <c r="AT731" s="156" t="s">
        <v>109</v>
      </c>
      <c r="AU731" s="156" t="s">
        <v>392</v>
      </c>
      <c r="AV731" s="156"/>
      <c r="AW731" s="156"/>
      <c r="AX731" s="156" t="s">
        <v>109</v>
      </c>
      <c r="AY731" s="156" t="s">
        <v>108</v>
      </c>
      <c r="AZ731" s="156"/>
      <c r="BA731" s="156"/>
      <c r="BB731" s="156"/>
      <c r="BC731" s="156"/>
      <c r="BD731" s="156"/>
      <c r="BE731" s="156"/>
      <c r="BF731" s="156"/>
      <c r="BG731" s="156"/>
      <c r="BH731" s="153">
        <f>T731+BB731</f>
        <v>30800000</v>
      </c>
      <c r="BI731" s="349" t="s">
        <v>113</v>
      </c>
      <c r="BJ731" s="240"/>
      <c r="BK731" s="240" t="s">
        <v>114</v>
      </c>
      <c r="BL731" s="240"/>
      <c r="BM731" s="437"/>
      <c r="BN731" s="156" t="s">
        <v>964</v>
      </c>
      <c r="BO731" s="156">
        <v>31</v>
      </c>
      <c r="BP731" s="156">
        <v>34221</v>
      </c>
      <c r="BQ731" s="156" t="s">
        <v>108</v>
      </c>
      <c r="BR731" s="156" t="s">
        <v>108</v>
      </c>
      <c r="BS731" s="156" t="s">
        <v>108</v>
      </c>
      <c r="BT731" s="156" t="s">
        <v>108</v>
      </c>
      <c r="BU731" s="156" t="s">
        <v>1571</v>
      </c>
      <c r="BV731" s="156">
        <v>3184694029</v>
      </c>
      <c r="BW731" s="156" t="s">
        <v>1572</v>
      </c>
      <c r="BX731" s="156" t="s">
        <v>881</v>
      </c>
      <c r="BY731" s="156" t="s">
        <v>119</v>
      </c>
      <c r="BZ731" s="156">
        <v>16852361763</v>
      </c>
      <c r="CA731" s="157" t="s">
        <v>109</v>
      </c>
      <c r="CB731" s="157" t="s">
        <v>109</v>
      </c>
      <c r="CC731" s="157" t="s">
        <v>109</v>
      </c>
      <c r="CD731" s="157" t="s">
        <v>109</v>
      </c>
      <c r="CE731" s="156"/>
      <c r="CF731" s="156"/>
      <c r="CG731" s="156"/>
      <c r="CH731" s="156"/>
      <c r="CI731" s="156"/>
      <c r="CJ731" s="156"/>
      <c r="CK731" s="156"/>
      <c r="CL731" s="156"/>
      <c r="CM731" s="157" t="s">
        <v>109</v>
      </c>
      <c r="CN731" s="156"/>
      <c r="CO731" s="297"/>
      <c r="CP731" s="297"/>
      <c r="CQ731" s="297"/>
      <c r="CR731" s="297"/>
      <c r="CS731" s="50"/>
      <c r="CT731" s="50"/>
      <c r="CU731" s="50"/>
      <c r="CV731" s="50"/>
      <c r="CW731" s="50"/>
      <c r="CX731" s="50"/>
      <c r="CY731" s="50"/>
      <c r="CZ731" s="50"/>
      <c r="DA731" s="50"/>
      <c r="DB731" s="50"/>
      <c r="DC731" s="50"/>
      <c r="DD731" s="50"/>
      <c r="DE731" s="50"/>
      <c r="DF731" s="50"/>
      <c r="DG731" s="50"/>
      <c r="DH731" s="50"/>
      <c r="DI731" s="50"/>
      <c r="DJ731" s="50"/>
      <c r="DK731" s="50"/>
      <c r="DL731" s="50"/>
      <c r="DM731" s="50"/>
      <c r="DN731" s="50"/>
      <c r="DO731" s="50"/>
      <c r="DP731" s="50"/>
      <c r="DQ731" s="50"/>
      <c r="DR731" s="50"/>
      <c r="DS731" s="50"/>
      <c r="DT731" s="50"/>
      <c r="DU731" s="50"/>
      <c r="DV731" s="50"/>
      <c r="DW731" s="50"/>
      <c r="DX731" s="50"/>
      <c r="DY731" s="50"/>
      <c r="DZ731" s="50"/>
      <c r="EA731" s="50"/>
      <c r="EB731" s="50"/>
      <c r="EC731" s="50"/>
      <c r="ED731" s="50"/>
      <c r="EE731" s="50"/>
      <c r="EF731" s="50"/>
      <c r="EG731" s="50"/>
      <c r="EH731" s="50"/>
      <c r="EI731" s="50"/>
      <c r="EJ731" s="50"/>
      <c r="EK731" s="50"/>
      <c r="EL731" s="50"/>
      <c r="EM731" s="50"/>
      <c r="EN731" s="50"/>
      <c r="EO731" s="50"/>
      <c r="EP731" s="50"/>
      <c r="EQ731" s="50"/>
      <c r="ER731" s="50"/>
      <c r="ES731" s="50"/>
      <c r="ET731" s="50"/>
      <c r="EU731" s="50"/>
      <c r="EV731" s="50"/>
      <c r="EW731" s="50"/>
      <c r="EX731" s="50"/>
      <c r="EY731" s="50"/>
      <c r="EZ731" s="50"/>
      <c r="FA731" s="50"/>
      <c r="FB731" s="50"/>
      <c r="FC731" s="50"/>
      <c r="FD731" s="50"/>
      <c r="FE731" s="50"/>
      <c r="FF731" s="50"/>
      <c r="FG731" s="50"/>
      <c r="FH731" s="50"/>
      <c r="FI731" s="50"/>
      <c r="FJ731" s="50"/>
      <c r="FK731" s="50"/>
      <c r="FL731" s="50"/>
      <c r="FM731" s="50"/>
      <c r="FN731" s="50"/>
      <c r="FO731" s="50"/>
      <c r="FP731" s="50"/>
      <c r="FQ731" s="50"/>
      <c r="FR731" s="50"/>
      <c r="FS731" s="50"/>
      <c r="FT731" s="50"/>
      <c r="FU731" s="50"/>
      <c r="FV731" s="50"/>
      <c r="FW731" s="50"/>
      <c r="FX731" s="50"/>
      <c r="FY731" s="50"/>
      <c r="FZ731" s="50"/>
      <c r="GA731" s="50"/>
      <c r="GB731" s="50"/>
      <c r="GC731" s="50"/>
      <c r="GD731" s="50"/>
      <c r="GE731" s="50"/>
      <c r="GF731" s="50"/>
      <c r="GG731" s="50"/>
      <c r="GH731" s="50"/>
      <c r="GI731" s="50"/>
      <c r="GJ731" s="50"/>
      <c r="GK731" s="50"/>
      <c r="GL731" s="50"/>
      <c r="GM731" s="50"/>
      <c r="GN731" s="50"/>
      <c r="GO731" s="50"/>
      <c r="GP731" s="50"/>
      <c r="GQ731" s="50"/>
      <c r="GR731" s="50"/>
      <c r="GS731" s="50"/>
      <c r="GT731" s="50"/>
      <c r="GU731" s="50"/>
      <c r="GV731" s="16"/>
      <c r="GW731" s="16"/>
      <c r="GX731" s="16"/>
      <c r="GY731" s="16"/>
      <c r="GZ731" s="16"/>
      <c r="HA731" s="16"/>
      <c r="HB731" s="16"/>
      <c r="HC731" s="16"/>
      <c r="HD731" s="16"/>
      <c r="HE731" s="16"/>
      <c r="HF731" s="16"/>
      <c r="HG731" s="16"/>
      <c r="HH731" s="16"/>
      <c r="HI731" s="16"/>
      <c r="HJ731" s="16"/>
      <c r="HK731" s="16"/>
      <c r="HL731" s="16"/>
      <c r="HM731" s="16"/>
      <c r="HN731" s="16"/>
      <c r="HO731" s="16"/>
      <c r="HP731" s="16"/>
      <c r="HQ731" s="16"/>
      <c r="HR731" s="16"/>
      <c r="HS731" s="16"/>
      <c r="HT731" s="16"/>
      <c r="HU731" s="16"/>
      <c r="HV731" s="16"/>
      <c r="HW731" s="16"/>
      <c r="HX731" s="16"/>
      <c r="HY731" s="16"/>
      <c r="HZ731" s="16"/>
      <c r="IA731" s="16"/>
      <c r="IB731" s="16"/>
      <c r="IC731" s="16"/>
      <c r="ID731" s="16"/>
      <c r="IE731" s="16"/>
      <c r="IF731" s="16"/>
      <c r="IG731" s="16"/>
      <c r="IH731" s="16"/>
      <c r="II731" s="16"/>
      <c r="IJ731" s="16"/>
      <c r="IK731" s="16"/>
      <c r="IL731" s="16"/>
      <c r="IM731" s="16"/>
      <c r="IN731" s="16"/>
      <c r="IO731" s="16"/>
      <c r="IP731" s="16"/>
      <c r="IQ731" s="16"/>
      <c r="IR731" s="16"/>
      <c r="IS731" s="16"/>
      <c r="IT731" s="16"/>
      <c r="IU731" s="16"/>
      <c r="IV731" s="16"/>
      <c r="IW731" s="16"/>
      <c r="IX731" s="16"/>
      <c r="IY731" s="16"/>
      <c r="IZ731" s="16"/>
      <c r="JA731" s="16"/>
      <c r="JB731" s="16"/>
      <c r="JC731" s="16"/>
      <c r="JD731" s="16"/>
      <c r="JE731" s="16"/>
      <c r="JF731" s="16"/>
      <c r="JG731" s="16"/>
      <c r="JH731" s="16"/>
      <c r="JI731" s="16"/>
      <c r="JJ731" s="16"/>
      <c r="JK731" s="16"/>
      <c r="JL731" s="16"/>
      <c r="JM731" s="16"/>
      <c r="JN731" s="16"/>
      <c r="JO731" s="16"/>
      <c r="JP731" s="16"/>
      <c r="JQ731" s="16"/>
      <c r="JR731" s="16"/>
      <c r="JS731" s="16"/>
      <c r="JT731" s="16"/>
      <c r="JU731" s="16"/>
      <c r="JV731" s="16"/>
      <c r="JW731" s="16"/>
      <c r="JX731" s="16"/>
      <c r="JY731" s="16"/>
      <c r="JZ731" s="16"/>
      <c r="KA731" s="16"/>
      <c r="KB731" s="16"/>
      <c r="KC731" s="16"/>
      <c r="KD731" s="16"/>
      <c r="KE731" s="16"/>
      <c r="KF731" s="16"/>
      <c r="KG731" s="16"/>
      <c r="KH731" s="16"/>
      <c r="KI731" s="16"/>
      <c r="KJ731" s="16"/>
      <c r="KK731" s="16"/>
      <c r="KL731" s="16"/>
      <c r="KM731" s="16"/>
      <c r="KN731" s="16"/>
      <c r="KO731" s="16"/>
      <c r="KP731" s="16"/>
      <c r="KQ731" s="16"/>
      <c r="KR731" s="16"/>
      <c r="KS731" s="16"/>
      <c r="KT731" s="16"/>
      <c r="KU731" s="16"/>
      <c r="KV731" s="16"/>
      <c r="KW731" s="16"/>
      <c r="KX731" s="16"/>
      <c r="KY731" s="16"/>
      <c r="KZ731" s="16"/>
      <c r="LA731" s="16"/>
      <c r="LB731" s="16"/>
      <c r="LC731" s="16"/>
      <c r="LD731" s="16"/>
      <c r="LE731" s="16"/>
      <c r="LF731" s="16"/>
      <c r="LG731" s="16"/>
      <c r="LH731" s="16"/>
      <c r="LI731" s="16"/>
      <c r="LJ731" s="16"/>
      <c r="LK731" s="16"/>
      <c r="LL731" s="16"/>
      <c r="LM731" s="16"/>
      <c r="LN731" s="16"/>
      <c r="LO731" s="16"/>
      <c r="LP731" s="16"/>
      <c r="LQ731" s="16"/>
      <c r="LR731" s="16"/>
      <c r="LS731" s="16"/>
      <c r="LT731" s="16"/>
      <c r="LU731" s="16"/>
      <c r="LV731" s="16"/>
      <c r="LW731" s="16"/>
      <c r="LX731" s="16"/>
      <c r="LY731" s="16"/>
      <c r="LZ731" s="16"/>
      <c r="MA731" s="16"/>
      <c r="MB731" s="16"/>
      <c r="MC731" s="16"/>
      <c r="MD731" s="16"/>
      <c r="ME731" s="16"/>
      <c r="MF731" s="16"/>
      <c r="MG731" s="16"/>
      <c r="MH731" s="16"/>
      <c r="MI731" s="16"/>
      <c r="MJ731" s="16"/>
      <c r="MK731" s="16"/>
      <c r="ML731" s="16"/>
      <c r="MM731" s="16"/>
      <c r="MN731" s="16"/>
      <c r="MO731" s="16"/>
      <c r="MP731" s="16"/>
      <c r="MQ731" s="16"/>
      <c r="MR731" s="16"/>
      <c r="MS731" s="16"/>
      <c r="MT731" s="16"/>
      <c r="MU731" s="16"/>
      <c r="MV731" s="16"/>
      <c r="MW731" s="16"/>
      <c r="MX731" s="16"/>
      <c r="MY731" s="16"/>
      <c r="MZ731" s="16"/>
      <c r="NA731" s="16"/>
      <c r="NB731" s="16"/>
      <c r="NC731" s="16"/>
      <c r="ND731" s="16"/>
      <c r="NE731" s="16"/>
      <c r="NF731" s="16"/>
      <c r="NG731" s="16"/>
      <c r="NH731" s="16"/>
      <c r="NI731" s="16"/>
      <c r="NJ731" s="16"/>
      <c r="NK731" s="16"/>
      <c r="NL731" s="16"/>
      <c r="NM731" s="16"/>
      <c r="NN731" s="16"/>
      <c r="NO731" s="16"/>
      <c r="NP731" s="16"/>
      <c r="NQ731" s="16"/>
      <c r="NR731" s="16"/>
      <c r="NS731" s="16"/>
      <c r="NT731" s="16"/>
      <c r="NU731" s="16"/>
      <c r="NV731" s="16"/>
      <c r="NW731" s="16"/>
      <c r="NX731" s="16"/>
      <c r="NY731" s="16"/>
      <c r="NZ731" s="16"/>
      <c r="OA731" s="16"/>
      <c r="OB731" s="16"/>
      <c r="OC731" s="16"/>
      <c r="OD731" s="16"/>
      <c r="OE731" s="16"/>
      <c r="OF731" s="16"/>
      <c r="OG731" s="16"/>
      <c r="OH731" s="16"/>
      <c r="OI731" s="16"/>
      <c r="OJ731" s="16"/>
      <c r="OK731" s="16"/>
      <c r="OL731" s="16"/>
      <c r="OM731" s="16"/>
      <c r="ON731" s="16"/>
      <c r="OO731" s="16"/>
      <c r="OP731" s="16"/>
      <c r="OQ731" s="16"/>
      <c r="OR731" s="16"/>
      <c r="OS731" s="16"/>
      <c r="OT731" s="16"/>
      <c r="OU731" s="16"/>
      <c r="OV731" s="16"/>
      <c r="OW731" s="16"/>
      <c r="OX731" s="16"/>
      <c r="OY731" s="16"/>
      <c r="OZ731" s="16"/>
      <c r="PA731" s="16"/>
      <c r="PB731" s="16"/>
      <c r="PC731" s="16"/>
      <c r="PD731" s="16"/>
      <c r="PE731" s="16"/>
      <c r="PF731" s="16"/>
      <c r="PG731" s="16"/>
      <c r="PH731" s="16"/>
      <c r="PI731" s="16"/>
      <c r="PJ731" s="16"/>
      <c r="PK731" s="16"/>
      <c r="PL731" s="16"/>
      <c r="PM731" s="16"/>
      <c r="PN731" s="16"/>
      <c r="PO731" s="16"/>
      <c r="PP731" s="16"/>
      <c r="PQ731" s="16"/>
      <c r="PR731" s="16"/>
      <c r="PS731" s="16"/>
      <c r="PT731" s="16"/>
      <c r="PU731" s="16"/>
      <c r="PV731" s="16"/>
      <c r="PW731" s="16"/>
      <c r="PX731" s="16"/>
      <c r="PY731" s="16"/>
      <c r="PZ731" s="16"/>
      <c r="QA731" s="16"/>
      <c r="QB731" s="16"/>
      <c r="QC731" s="16"/>
      <c r="QD731" s="16"/>
      <c r="QE731" s="16"/>
      <c r="QF731" s="16"/>
      <c r="QG731" s="16"/>
      <c r="QH731" s="16"/>
      <c r="QI731" s="16"/>
      <c r="QJ731" s="16"/>
      <c r="QK731" s="16"/>
      <c r="QL731" s="16"/>
      <c r="QM731" s="16"/>
      <c r="QN731" s="16"/>
      <c r="QO731" s="16"/>
      <c r="QP731" s="16"/>
      <c r="QQ731" s="16"/>
      <c r="QR731" s="16"/>
      <c r="QS731" s="16"/>
      <c r="QT731" s="16"/>
      <c r="QU731" s="16"/>
      <c r="QV731" s="16"/>
      <c r="QW731" s="16"/>
      <c r="QX731" s="16"/>
      <c r="QY731" s="16"/>
      <c r="QZ731" s="16"/>
      <c r="RA731" s="16"/>
      <c r="RB731" s="16"/>
      <c r="RC731" s="16"/>
      <c r="RD731" s="16"/>
      <c r="RE731" s="16"/>
      <c r="RF731" s="16"/>
      <c r="RG731" s="16"/>
      <c r="RH731" s="16"/>
      <c r="RI731" s="16"/>
      <c r="RJ731" s="16"/>
      <c r="RK731" s="16"/>
      <c r="RL731" s="16"/>
      <c r="RM731" s="16"/>
      <c r="RN731" s="16"/>
      <c r="RO731" s="16"/>
      <c r="RP731" s="16"/>
      <c r="RQ731" s="16"/>
      <c r="RR731" s="16"/>
      <c r="RS731" s="16"/>
      <c r="RT731" s="16"/>
      <c r="RU731" s="16"/>
      <c r="RV731" s="16"/>
      <c r="RW731" s="16"/>
      <c r="RX731" s="16"/>
      <c r="RY731" s="16"/>
      <c r="RZ731" s="16"/>
      <c r="SA731" s="16"/>
      <c r="SB731" s="16"/>
      <c r="SC731" s="16"/>
      <c r="SD731" s="16"/>
      <c r="SE731" s="16"/>
      <c r="SF731" s="16"/>
      <c r="SG731" s="16"/>
      <c r="SH731" s="16"/>
      <c r="SI731" s="16"/>
      <c r="SJ731" s="16"/>
      <c r="SK731" s="16"/>
      <c r="SL731" s="16"/>
      <c r="SM731" s="16"/>
      <c r="SN731" s="16"/>
      <c r="SO731" s="16"/>
      <c r="SP731" s="16"/>
      <c r="SQ731" s="16"/>
      <c r="SR731" s="16"/>
      <c r="SS731" s="16"/>
      <c r="ST731" s="16"/>
      <c r="SU731" s="16"/>
      <c r="SV731" s="16"/>
      <c r="SW731" s="16"/>
      <c r="SX731" s="16"/>
      <c r="SY731" s="16"/>
      <c r="SZ731" s="16"/>
      <c r="TA731" s="16"/>
      <c r="TB731" s="16"/>
      <c r="TC731" s="16"/>
      <c r="TD731" s="16"/>
      <c r="TE731" s="16"/>
      <c r="TF731" s="16"/>
      <c r="TG731" s="16"/>
      <c r="TH731" s="16"/>
      <c r="TI731" s="16"/>
      <c r="TJ731" s="16"/>
      <c r="TK731" s="16"/>
      <c r="TL731" s="16"/>
      <c r="TM731" s="16"/>
      <c r="TN731" s="16"/>
      <c r="TO731" s="16"/>
      <c r="TP731" s="16"/>
      <c r="TQ731" s="16"/>
      <c r="TR731" s="16"/>
      <c r="TS731" s="16"/>
      <c r="TT731" s="16"/>
      <c r="TU731" s="16"/>
      <c r="TV731" s="16"/>
      <c r="TW731" s="16"/>
      <c r="TX731" s="16"/>
      <c r="TY731" s="16"/>
      <c r="TZ731" s="16"/>
      <c r="UA731" s="16"/>
      <c r="UB731" s="16"/>
      <c r="UC731" s="16"/>
      <c r="UD731" s="16"/>
      <c r="UE731" s="16"/>
      <c r="UF731" s="16"/>
      <c r="UG731" s="16"/>
      <c r="UH731" s="16"/>
      <c r="UI731" s="16"/>
      <c r="UJ731" s="16"/>
      <c r="UK731" s="16"/>
      <c r="UL731" s="16"/>
      <c r="UM731" s="16"/>
      <c r="UN731" s="16"/>
      <c r="UO731" s="16"/>
      <c r="UP731" s="16"/>
      <c r="UQ731" s="16"/>
      <c r="UR731" s="16"/>
      <c r="US731" s="16"/>
      <c r="UT731" s="16"/>
      <c r="UU731" s="16"/>
      <c r="UV731" s="16"/>
      <c r="UW731" s="16"/>
      <c r="UX731" s="16"/>
      <c r="UY731" s="16"/>
      <c r="UZ731" s="16"/>
      <c r="VA731" s="16"/>
      <c r="VB731" s="16"/>
      <c r="VC731" s="16"/>
      <c r="VD731" s="16"/>
      <c r="VE731" s="16"/>
      <c r="VF731" s="16"/>
      <c r="VG731" s="16"/>
      <c r="VH731" s="16"/>
      <c r="VI731" s="16"/>
      <c r="VJ731" s="16"/>
      <c r="VK731" s="16"/>
      <c r="VL731" s="16"/>
      <c r="VM731" s="16"/>
      <c r="VN731" s="16"/>
      <c r="VO731" s="16"/>
      <c r="VP731" s="16"/>
      <c r="VQ731" s="16"/>
      <c r="VR731" s="16"/>
      <c r="VS731" s="16"/>
      <c r="VT731" s="16"/>
      <c r="VU731" s="16"/>
      <c r="VV731" s="16"/>
      <c r="VW731" s="16"/>
      <c r="VX731" s="16"/>
      <c r="VY731" s="16"/>
      <c r="VZ731" s="16"/>
      <c r="WA731" s="16"/>
      <c r="WB731" s="16"/>
      <c r="WC731" s="16"/>
      <c r="WD731" s="16"/>
      <c r="WE731" s="16"/>
      <c r="WF731" s="16"/>
      <c r="WG731" s="16"/>
      <c r="WH731" s="16"/>
      <c r="WI731" s="16"/>
      <c r="WJ731" s="16"/>
      <c r="WK731" s="16"/>
      <c r="WL731" s="16"/>
      <c r="WM731" s="16"/>
      <c r="WN731" s="16"/>
      <c r="WO731" s="16"/>
      <c r="WP731" s="16"/>
      <c r="WQ731" s="16"/>
      <c r="WR731" s="16"/>
      <c r="WS731" s="16"/>
      <c r="WT731" s="16"/>
      <c r="WU731" s="16"/>
      <c r="WV731" s="16"/>
      <c r="WW731" s="16"/>
      <c r="WX731" s="16"/>
      <c r="WY731" s="16"/>
      <c r="WZ731" s="16"/>
      <c r="XA731" s="16"/>
      <c r="XB731" s="16"/>
      <c r="XC731" s="16"/>
      <c r="XD731" s="16"/>
      <c r="XE731" s="16"/>
      <c r="XF731" s="16"/>
      <c r="XG731" s="16"/>
      <c r="XH731" s="16"/>
      <c r="XI731" s="16"/>
      <c r="XJ731" s="16"/>
      <c r="XK731" s="16"/>
      <c r="XL731" s="16"/>
      <c r="XM731" s="16"/>
      <c r="XN731" s="16"/>
      <c r="XO731" s="16"/>
      <c r="XP731" s="16"/>
      <c r="XQ731" s="16"/>
      <c r="XR731" s="16"/>
      <c r="XS731" s="16"/>
      <c r="XT731" s="16"/>
      <c r="XU731" s="16"/>
      <c r="XV731" s="16"/>
      <c r="XW731" s="16"/>
      <c r="XX731" s="16"/>
      <c r="XY731" s="16"/>
      <c r="XZ731" s="16"/>
      <c r="YA731" s="16"/>
      <c r="YB731" s="16"/>
      <c r="YC731" s="16"/>
      <c r="YD731" s="16"/>
      <c r="YE731" s="16"/>
      <c r="YF731" s="16"/>
      <c r="YG731" s="16"/>
      <c r="YH731" s="16"/>
      <c r="YI731" s="16"/>
      <c r="YJ731" s="16"/>
      <c r="YK731" s="16"/>
      <c r="YL731" s="16"/>
      <c r="YM731" s="16"/>
      <c r="YN731" s="16"/>
      <c r="YO731" s="16"/>
      <c r="YP731" s="16"/>
      <c r="YQ731" s="16"/>
      <c r="YR731" s="16"/>
      <c r="YS731" s="16"/>
      <c r="YT731" s="16"/>
      <c r="YU731" s="16"/>
      <c r="YV731" s="16"/>
      <c r="YW731" s="16"/>
      <c r="YX731" s="16"/>
      <c r="YY731" s="16"/>
      <c r="YZ731" s="16"/>
      <c r="ZA731" s="16"/>
      <c r="ZB731" s="16"/>
      <c r="ZC731" s="16"/>
      <c r="ZD731" s="16"/>
      <c r="ZE731" s="16"/>
      <c r="ZF731" s="16"/>
      <c r="ZG731" s="16"/>
      <c r="ZH731" s="16"/>
      <c r="ZI731" s="16"/>
      <c r="ZJ731" s="16"/>
      <c r="ZK731" s="16"/>
      <c r="ZL731" s="16"/>
      <c r="ZM731" s="16"/>
      <c r="ZN731" s="16"/>
      <c r="ZO731" s="16"/>
      <c r="ZP731" s="16"/>
      <c r="ZQ731" s="16"/>
      <c r="ZR731" s="16"/>
      <c r="ZS731" s="16"/>
      <c r="ZT731" s="16"/>
      <c r="ZU731" s="16"/>
      <c r="ZV731" s="16"/>
      <c r="ZW731" s="16"/>
      <c r="ZX731" s="16"/>
      <c r="ZY731" s="16"/>
      <c r="ZZ731" s="16"/>
      <c r="AAA731" s="16"/>
      <c r="AAB731" s="16"/>
      <c r="AAC731" s="16"/>
      <c r="AAD731" s="16"/>
      <c r="AAE731" s="16"/>
      <c r="AAF731" s="16"/>
      <c r="AAG731" s="16"/>
      <c r="AAH731" s="16"/>
      <c r="AAI731" s="16"/>
      <c r="AAJ731" s="16"/>
      <c r="AAK731" s="16"/>
      <c r="AAL731" s="16"/>
      <c r="AAM731" s="16"/>
      <c r="AAN731" s="16"/>
      <c r="AAO731" s="16"/>
      <c r="AAP731" s="16"/>
      <c r="AAQ731" s="16"/>
      <c r="AAR731" s="16"/>
      <c r="AAS731" s="16"/>
      <c r="AAT731" s="16"/>
      <c r="AAU731" s="16"/>
      <c r="AAV731" s="16"/>
      <c r="AAW731" s="16"/>
      <c r="AAX731" s="16"/>
      <c r="AAY731" s="16"/>
      <c r="AAZ731" s="16"/>
      <c r="ABA731" s="16"/>
      <c r="ABB731" s="16"/>
      <c r="ABC731" s="16"/>
      <c r="ABD731" s="16"/>
      <c r="ABE731" s="16"/>
      <c r="ABF731" s="16"/>
      <c r="ABG731" s="16"/>
      <c r="ABH731" s="16"/>
    </row>
    <row r="732" spans="1:1330" s="50" customFormat="1" ht="45.75" customHeight="1">
      <c r="A732" s="589">
        <f>1+A731</f>
        <v>730</v>
      </c>
      <c r="B732" s="403" t="s">
        <v>7277</v>
      </c>
      <c r="C732" s="156" t="s">
        <v>7278</v>
      </c>
      <c r="D732" s="560" t="s">
        <v>6112</v>
      </c>
      <c r="E732" s="156">
        <v>45538</v>
      </c>
      <c r="F732" s="560">
        <v>45540</v>
      </c>
      <c r="G732" s="560">
        <v>45646</v>
      </c>
      <c r="H732" s="560" t="s">
        <v>416</v>
      </c>
      <c r="I732" s="560" t="s">
        <v>5874</v>
      </c>
      <c r="J732" s="301" t="s">
        <v>7279</v>
      </c>
      <c r="K732" s="544">
        <v>1026288068</v>
      </c>
      <c r="L732" s="560">
        <v>2</v>
      </c>
      <c r="M732" s="560" t="s">
        <v>844</v>
      </c>
      <c r="N732" s="560" t="s">
        <v>98</v>
      </c>
      <c r="O732" s="560" t="s">
        <v>427</v>
      </c>
      <c r="P732" s="560" t="s">
        <v>7280</v>
      </c>
      <c r="Q732" s="560" t="s">
        <v>7281</v>
      </c>
      <c r="R732" s="547">
        <f>+G732-F732</f>
        <v>106</v>
      </c>
      <c r="S732" s="540" t="s">
        <v>133</v>
      </c>
      <c r="T732" s="548">
        <v>18000000</v>
      </c>
      <c r="U732" s="560" t="s">
        <v>7282</v>
      </c>
      <c r="V732" s="548">
        <f>+T732</f>
        <v>18000000</v>
      </c>
      <c r="W732" s="560">
        <v>45539</v>
      </c>
      <c r="X732" s="560" t="s">
        <v>473</v>
      </c>
      <c r="Y732" s="565">
        <f>+Z732+AA732+AB732</f>
        <v>18000000</v>
      </c>
      <c r="Z732" s="560">
        <f>+V732</f>
        <v>18000000</v>
      </c>
      <c r="AA732" s="560">
        <v>0</v>
      </c>
      <c r="AB732" s="560">
        <f>+AC732+AD732+AE732+AF732+AG732+AH732+AI732+AJ732</f>
        <v>0</v>
      </c>
      <c r="AC732" s="560">
        <v>0</v>
      </c>
      <c r="AD732" s="560">
        <v>0</v>
      </c>
      <c r="AE732" s="560">
        <v>0</v>
      </c>
      <c r="AF732" s="560">
        <v>0</v>
      </c>
      <c r="AG732" s="560">
        <v>0</v>
      </c>
      <c r="AH732" s="560">
        <v>0</v>
      </c>
      <c r="AI732" s="560">
        <v>0</v>
      </c>
      <c r="AJ732" s="560">
        <v>0</v>
      </c>
      <c r="AK732" s="560" t="s">
        <v>104</v>
      </c>
      <c r="AL732" s="557" t="s">
        <v>7283</v>
      </c>
      <c r="AM732" s="560" t="s">
        <v>7284</v>
      </c>
      <c r="AN732" s="560">
        <v>1075655234</v>
      </c>
      <c r="AO732" s="560" t="s">
        <v>114</v>
      </c>
      <c r="AP732" s="560" t="s">
        <v>114</v>
      </c>
      <c r="AQ732" s="560" t="s">
        <v>114</v>
      </c>
      <c r="AR732" s="560" t="s">
        <v>114</v>
      </c>
      <c r="AS732" s="560" t="s">
        <v>109</v>
      </c>
      <c r="AT732" s="560" t="s">
        <v>109</v>
      </c>
      <c r="AU732" s="560" t="s">
        <v>392</v>
      </c>
      <c r="AV732" s="560"/>
      <c r="AW732" s="560"/>
      <c r="AX732" s="560" t="s">
        <v>109</v>
      </c>
      <c r="AY732" s="560" t="s">
        <v>108</v>
      </c>
      <c r="AZ732" s="560"/>
      <c r="BA732" s="560"/>
      <c r="BB732" s="560"/>
      <c r="BC732" s="560"/>
      <c r="BD732" s="560"/>
      <c r="BE732" s="560"/>
      <c r="BF732" s="560"/>
      <c r="BG732" s="560"/>
      <c r="BH732" s="562">
        <f>T732+BB732</f>
        <v>18000000</v>
      </c>
      <c r="BI732" s="349" t="s">
        <v>113</v>
      </c>
      <c r="BJ732" s="560"/>
      <c r="BK732" s="560" t="s">
        <v>114</v>
      </c>
      <c r="BL732" s="560"/>
      <c r="BM732" s="166"/>
      <c r="BN732" s="560" t="s">
        <v>964</v>
      </c>
      <c r="BO732" s="560">
        <v>30</v>
      </c>
      <c r="BP732" s="560"/>
      <c r="BQ732" s="560" t="s">
        <v>108</v>
      </c>
      <c r="BR732" s="560" t="s">
        <v>108</v>
      </c>
      <c r="BS732" s="560" t="s">
        <v>108</v>
      </c>
      <c r="BT732" s="560" t="s">
        <v>108</v>
      </c>
      <c r="BU732" s="560" t="s">
        <v>3197</v>
      </c>
      <c r="BV732" s="560">
        <v>3226815394</v>
      </c>
      <c r="BW732" s="560" t="s">
        <v>3198</v>
      </c>
      <c r="BX732" s="560" t="s">
        <v>881</v>
      </c>
      <c r="BY732" s="560" t="s">
        <v>119</v>
      </c>
      <c r="BZ732" s="560">
        <v>46729859010</v>
      </c>
      <c r="CA732" s="157" t="s">
        <v>109</v>
      </c>
      <c r="CB732" s="157" t="s">
        <v>109</v>
      </c>
      <c r="CC732" s="157" t="s">
        <v>109</v>
      </c>
      <c r="CD732" s="157" t="s">
        <v>109</v>
      </c>
      <c r="CE732" s="156"/>
      <c r="CF732" s="156"/>
      <c r="CG732" s="156"/>
      <c r="CH732" s="156"/>
      <c r="CI732" s="156"/>
      <c r="CJ732" s="156"/>
      <c r="CK732" s="156"/>
      <c r="CL732" s="156"/>
      <c r="CM732" s="157" t="s">
        <v>109</v>
      </c>
      <c r="CN732" s="156"/>
      <c r="CO732" s="297"/>
      <c r="CP732" s="297"/>
      <c r="CQ732" s="297"/>
      <c r="CR732" s="297"/>
      <c r="GV732" s="16"/>
      <c r="GW732" s="16"/>
      <c r="GX732" s="16"/>
      <c r="GY732" s="16"/>
      <c r="GZ732" s="16"/>
      <c r="HA732" s="16"/>
      <c r="HB732" s="16"/>
      <c r="HC732" s="16"/>
      <c r="HD732" s="16"/>
      <c r="HE732" s="16"/>
      <c r="HF732" s="16"/>
      <c r="HG732" s="16"/>
      <c r="HH732" s="16"/>
      <c r="HI732" s="16"/>
      <c r="HJ732" s="16"/>
      <c r="HK732" s="16"/>
      <c r="HL732" s="16"/>
      <c r="HM732" s="16"/>
      <c r="HN732" s="16"/>
      <c r="HO732" s="16"/>
      <c r="HP732" s="16"/>
      <c r="HQ732" s="16"/>
      <c r="HR732" s="16"/>
      <c r="HS732" s="16"/>
      <c r="HT732" s="16"/>
      <c r="HU732" s="16"/>
      <c r="HV732" s="16"/>
      <c r="HW732" s="16"/>
      <c r="HX732" s="16"/>
      <c r="HY732" s="16"/>
      <c r="HZ732" s="16"/>
      <c r="IA732" s="16"/>
      <c r="IB732" s="16"/>
      <c r="IC732" s="16"/>
      <c r="ID732" s="16"/>
      <c r="IE732" s="16"/>
      <c r="IF732" s="16"/>
      <c r="IG732" s="16"/>
      <c r="IH732" s="16"/>
      <c r="II732" s="16"/>
      <c r="IJ732" s="16"/>
      <c r="IK732" s="16"/>
      <c r="IL732" s="16"/>
      <c r="IM732" s="16"/>
      <c r="IN732" s="16"/>
      <c r="IO732" s="16"/>
      <c r="IP732" s="16"/>
      <c r="IQ732" s="16"/>
      <c r="IR732" s="16"/>
      <c r="IS732" s="16"/>
      <c r="IT732" s="16"/>
      <c r="IU732" s="16"/>
      <c r="IV732" s="16"/>
      <c r="IW732" s="16"/>
      <c r="IX732" s="16"/>
      <c r="IY732" s="16"/>
      <c r="IZ732" s="16"/>
      <c r="JA732" s="16"/>
      <c r="JB732" s="16"/>
      <c r="JC732" s="16"/>
      <c r="JD732" s="16"/>
      <c r="JE732" s="16"/>
      <c r="JF732" s="16"/>
      <c r="JG732" s="16"/>
      <c r="JH732" s="16"/>
      <c r="JI732" s="16"/>
      <c r="JJ732" s="16"/>
      <c r="JK732" s="16"/>
      <c r="JL732" s="16"/>
      <c r="JM732" s="16"/>
      <c r="JN732" s="16"/>
      <c r="JO732" s="16"/>
      <c r="JP732" s="16"/>
      <c r="JQ732" s="16"/>
      <c r="JR732" s="16"/>
      <c r="JS732" s="16"/>
      <c r="JT732" s="16"/>
      <c r="JU732" s="16"/>
      <c r="JV732" s="16"/>
      <c r="JW732" s="16"/>
      <c r="JX732" s="16"/>
      <c r="JY732" s="16"/>
      <c r="JZ732" s="16"/>
      <c r="KA732" s="16"/>
      <c r="KB732" s="16"/>
      <c r="KC732" s="16"/>
      <c r="KD732" s="16"/>
      <c r="KE732" s="16"/>
      <c r="KF732" s="16"/>
      <c r="KG732" s="16"/>
      <c r="KH732" s="16"/>
      <c r="KI732" s="16"/>
      <c r="KJ732" s="16"/>
      <c r="KK732" s="16"/>
      <c r="KL732" s="16"/>
      <c r="KM732" s="16"/>
      <c r="KN732" s="16"/>
      <c r="KO732" s="16"/>
      <c r="KP732" s="16"/>
      <c r="KQ732" s="16"/>
      <c r="KR732" s="16"/>
      <c r="KS732" s="16"/>
      <c r="KT732" s="16"/>
      <c r="KU732" s="16"/>
      <c r="KV732" s="16"/>
      <c r="KW732" s="16"/>
      <c r="KX732" s="16"/>
      <c r="KY732" s="16"/>
      <c r="KZ732" s="16"/>
      <c r="LA732" s="16"/>
      <c r="LB732" s="16"/>
      <c r="LC732" s="16"/>
      <c r="LD732" s="16"/>
      <c r="LE732" s="16"/>
      <c r="LF732" s="16"/>
      <c r="LG732" s="16"/>
      <c r="LH732" s="16"/>
      <c r="LI732" s="16"/>
      <c r="LJ732" s="16"/>
      <c r="LK732" s="16"/>
      <c r="LL732" s="16"/>
      <c r="LM732" s="16"/>
      <c r="LN732" s="16"/>
      <c r="LO732" s="16"/>
      <c r="LP732" s="16"/>
      <c r="LQ732" s="16"/>
      <c r="LR732" s="16"/>
      <c r="LS732" s="16"/>
      <c r="LT732" s="16"/>
      <c r="LU732" s="16"/>
      <c r="LV732" s="16"/>
      <c r="LW732" s="16"/>
      <c r="LX732" s="16"/>
      <c r="LY732" s="16"/>
      <c r="LZ732" s="16"/>
      <c r="MA732" s="16"/>
      <c r="MB732" s="16"/>
      <c r="MC732" s="16"/>
      <c r="MD732" s="16"/>
      <c r="ME732" s="16"/>
      <c r="MF732" s="16"/>
      <c r="MG732" s="16"/>
      <c r="MH732" s="16"/>
      <c r="MI732" s="16"/>
      <c r="MJ732" s="16"/>
      <c r="MK732" s="16"/>
      <c r="ML732" s="16"/>
      <c r="MM732" s="16"/>
      <c r="MN732" s="16"/>
      <c r="MO732" s="16"/>
      <c r="MP732" s="16"/>
      <c r="MQ732" s="16"/>
      <c r="MR732" s="16"/>
      <c r="MS732" s="16"/>
      <c r="MT732" s="16"/>
      <c r="MU732" s="16"/>
      <c r="MV732" s="16"/>
      <c r="MW732" s="16"/>
      <c r="MX732" s="16"/>
      <c r="MY732" s="16"/>
      <c r="MZ732" s="16"/>
      <c r="NA732" s="16"/>
      <c r="NB732" s="16"/>
      <c r="NC732" s="16"/>
      <c r="ND732" s="16"/>
      <c r="NE732" s="16"/>
      <c r="NF732" s="16"/>
      <c r="NG732" s="16"/>
      <c r="NH732" s="16"/>
      <c r="NI732" s="16"/>
      <c r="NJ732" s="16"/>
      <c r="NK732" s="16"/>
      <c r="NL732" s="16"/>
      <c r="NM732" s="16"/>
      <c r="NN732" s="16"/>
      <c r="NO732" s="16"/>
      <c r="NP732" s="16"/>
      <c r="NQ732" s="16"/>
      <c r="NR732" s="16"/>
      <c r="NS732" s="16"/>
      <c r="NT732" s="16"/>
      <c r="NU732" s="16"/>
      <c r="NV732" s="16"/>
      <c r="NW732" s="16"/>
      <c r="NX732" s="16"/>
      <c r="NY732" s="16"/>
      <c r="NZ732" s="16"/>
      <c r="OA732" s="16"/>
      <c r="OB732" s="16"/>
      <c r="OC732" s="16"/>
      <c r="OD732" s="16"/>
      <c r="OE732" s="16"/>
      <c r="OF732" s="16"/>
      <c r="OG732" s="16"/>
      <c r="OH732" s="16"/>
      <c r="OI732" s="16"/>
      <c r="OJ732" s="16"/>
      <c r="OK732" s="16"/>
      <c r="OL732" s="16"/>
      <c r="OM732" s="16"/>
      <c r="ON732" s="16"/>
      <c r="OO732" s="16"/>
      <c r="OP732" s="16"/>
      <c r="OQ732" s="16"/>
      <c r="OR732" s="16"/>
      <c r="OS732" s="16"/>
      <c r="OT732" s="16"/>
      <c r="OU732" s="16"/>
      <c r="OV732" s="16"/>
      <c r="OW732" s="16"/>
      <c r="OX732" s="16"/>
      <c r="OY732" s="16"/>
      <c r="OZ732" s="16"/>
      <c r="PA732" s="16"/>
      <c r="PB732" s="16"/>
      <c r="PC732" s="16"/>
      <c r="PD732" s="16"/>
      <c r="PE732" s="16"/>
      <c r="PF732" s="16"/>
      <c r="PG732" s="16"/>
      <c r="PH732" s="16"/>
      <c r="PI732" s="16"/>
      <c r="PJ732" s="16"/>
      <c r="PK732" s="16"/>
      <c r="PL732" s="16"/>
      <c r="PM732" s="16"/>
      <c r="PN732" s="16"/>
      <c r="PO732" s="16"/>
      <c r="PP732" s="16"/>
      <c r="PQ732" s="16"/>
      <c r="PR732" s="16"/>
      <c r="PS732" s="16"/>
      <c r="PT732" s="16"/>
      <c r="PU732" s="16"/>
      <c r="PV732" s="16"/>
      <c r="PW732" s="16"/>
      <c r="PX732" s="16"/>
      <c r="PY732" s="16"/>
      <c r="PZ732" s="16"/>
      <c r="QA732" s="16"/>
      <c r="QB732" s="16"/>
      <c r="QC732" s="16"/>
      <c r="QD732" s="16"/>
      <c r="QE732" s="16"/>
      <c r="QF732" s="16"/>
      <c r="QG732" s="16"/>
      <c r="QH732" s="16"/>
      <c r="QI732" s="16"/>
      <c r="QJ732" s="16"/>
      <c r="QK732" s="16"/>
      <c r="QL732" s="16"/>
      <c r="QM732" s="16"/>
      <c r="QN732" s="16"/>
      <c r="QO732" s="16"/>
      <c r="QP732" s="16"/>
      <c r="QQ732" s="16"/>
      <c r="QR732" s="16"/>
      <c r="QS732" s="16"/>
      <c r="QT732" s="16"/>
      <c r="QU732" s="16"/>
      <c r="QV732" s="16"/>
      <c r="QW732" s="16"/>
      <c r="QX732" s="16"/>
      <c r="QY732" s="16"/>
      <c r="QZ732" s="16"/>
      <c r="RA732" s="16"/>
      <c r="RB732" s="16"/>
      <c r="RC732" s="16"/>
      <c r="RD732" s="16"/>
      <c r="RE732" s="16"/>
      <c r="RF732" s="16"/>
      <c r="RG732" s="16"/>
      <c r="RH732" s="16"/>
      <c r="RI732" s="16"/>
      <c r="RJ732" s="16"/>
      <c r="RK732" s="16"/>
      <c r="RL732" s="16"/>
      <c r="RM732" s="16"/>
      <c r="RN732" s="16"/>
      <c r="RO732" s="16"/>
      <c r="RP732" s="16"/>
      <c r="RQ732" s="16"/>
      <c r="RR732" s="16"/>
      <c r="RS732" s="16"/>
      <c r="RT732" s="16"/>
      <c r="RU732" s="16"/>
      <c r="RV732" s="16"/>
      <c r="RW732" s="16"/>
      <c r="RX732" s="16"/>
      <c r="RY732" s="16"/>
      <c r="RZ732" s="16"/>
      <c r="SA732" s="16"/>
      <c r="SB732" s="16"/>
      <c r="SC732" s="16"/>
      <c r="SD732" s="16"/>
      <c r="SE732" s="16"/>
      <c r="SF732" s="16"/>
      <c r="SG732" s="16"/>
      <c r="SH732" s="16"/>
      <c r="SI732" s="16"/>
      <c r="SJ732" s="16"/>
      <c r="SK732" s="16"/>
      <c r="SL732" s="16"/>
      <c r="SM732" s="16"/>
      <c r="SN732" s="16"/>
      <c r="SO732" s="16"/>
      <c r="SP732" s="16"/>
      <c r="SQ732" s="16"/>
      <c r="SR732" s="16"/>
      <c r="SS732" s="16"/>
      <c r="ST732" s="16"/>
      <c r="SU732" s="16"/>
      <c r="SV732" s="16"/>
      <c r="SW732" s="16"/>
      <c r="SX732" s="16"/>
      <c r="SY732" s="16"/>
      <c r="SZ732" s="16"/>
      <c r="TA732" s="16"/>
      <c r="TB732" s="16"/>
      <c r="TC732" s="16"/>
      <c r="TD732" s="16"/>
      <c r="TE732" s="16"/>
      <c r="TF732" s="16"/>
      <c r="TG732" s="16"/>
      <c r="TH732" s="16"/>
      <c r="TI732" s="16"/>
      <c r="TJ732" s="16"/>
      <c r="TK732" s="16"/>
      <c r="TL732" s="16"/>
      <c r="TM732" s="16"/>
      <c r="TN732" s="16"/>
      <c r="TO732" s="16"/>
      <c r="TP732" s="16"/>
      <c r="TQ732" s="16"/>
      <c r="TR732" s="16"/>
      <c r="TS732" s="16"/>
      <c r="TT732" s="16"/>
      <c r="TU732" s="16"/>
      <c r="TV732" s="16"/>
      <c r="TW732" s="16"/>
      <c r="TX732" s="16"/>
      <c r="TY732" s="16"/>
      <c r="TZ732" s="16"/>
      <c r="UA732" s="16"/>
      <c r="UB732" s="16"/>
      <c r="UC732" s="16"/>
      <c r="UD732" s="16"/>
      <c r="UE732" s="16"/>
      <c r="UF732" s="16"/>
      <c r="UG732" s="16"/>
      <c r="UH732" s="16"/>
      <c r="UI732" s="16"/>
      <c r="UJ732" s="16"/>
      <c r="UK732" s="16"/>
      <c r="UL732" s="16"/>
      <c r="UM732" s="16"/>
      <c r="UN732" s="16"/>
      <c r="UO732" s="16"/>
      <c r="UP732" s="16"/>
      <c r="UQ732" s="16"/>
      <c r="UR732" s="16"/>
      <c r="US732" s="16"/>
      <c r="UT732" s="16"/>
      <c r="UU732" s="16"/>
      <c r="UV732" s="16"/>
      <c r="UW732" s="16"/>
      <c r="UX732" s="16"/>
      <c r="UY732" s="16"/>
      <c r="UZ732" s="16"/>
      <c r="VA732" s="16"/>
      <c r="VB732" s="16"/>
      <c r="VC732" s="16"/>
      <c r="VD732" s="16"/>
      <c r="VE732" s="16"/>
      <c r="VF732" s="16"/>
      <c r="VG732" s="16"/>
      <c r="VH732" s="16"/>
      <c r="VI732" s="16"/>
      <c r="VJ732" s="16"/>
      <c r="VK732" s="16"/>
      <c r="VL732" s="16"/>
      <c r="VM732" s="16"/>
      <c r="VN732" s="16"/>
      <c r="VO732" s="16"/>
      <c r="VP732" s="16"/>
      <c r="VQ732" s="16"/>
      <c r="VR732" s="16"/>
      <c r="VS732" s="16"/>
      <c r="VT732" s="16"/>
      <c r="VU732" s="16"/>
      <c r="VV732" s="16"/>
      <c r="VW732" s="16"/>
      <c r="VX732" s="16"/>
      <c r="VY732" s="16"/>
      <c r="VZ732" s="16"/>
      <c r="WA732" s="16"/>
      <c r="WB732" s="16"/>
      <c r="WC732" s="16"/>
      <c r="WD732" s="16"/>
      <c r="WE732" s="16"/>
      <c r="WF732" s="16"/>
      <c r="WG732" s="16"/>
      <c r="WH732" s="16"/>
      <c r="WI732" s="16"/>
      <c r="WJ732" s="16"/>
      <c r="WK732" s="16"/>
      <c r="WL732" s="16"/>
      <c r="WM732" s="16"/>
      <c r="WN732" s="16"/>
      <c r="WO732" s="16"/>
      <c r="WP732" s="16"/>
      <c r="WQ732" s="16"/>
      <c r="WR732" s="16"/>
      <c r="WS732" s="16"/>
      <c r="WT732" s="16"/>
      <c r="WU732" s="16"/>
      <c r="WV732" s="16"/>
      <c r="WW732" s="16"/>
      <c r="WX732" s="16"/>
      <c r="WY732" s="16"/>
      <c r="WZ732" s="16"/>
      <c r="XA732" s="16"/>
      <c r="XB732" s="16"/>
      <c r="XC732" s="16"/>
      <c r="XD732" s="16"/>
      <c r="XE732" s="16"/>
      <c r="XF732" s="16"/>
      <c r="XG732" s="16"/>
      <c r="XH732" s="16"/>
      <c r="XI732" s="16"/>
      <c r="XJ732" s="16"/>
      <c r="XK732" s="16"/>
      <c r="XL732" s="16"/>
      <c r="XM732" s="16"/>
      <c r="XN732" s="16"/>
      <c r="XO732" s="16"/>
      <c r="XP732" s="16"/>
      <c r="XQ732" s="16"/>
      <c r="XR732" s="16"/>
      <c r="XS732" s="16"/>
      <c r="XT732" s="16"/>
      <c r="XU732" s="16"/>
      <c r="XV732" s="16"/>
      <c r="XW732" s="16"/>
      <c r="XX732" s="16"/>
      <c r="XY732" s="16"/>
      <c r="XZ732" s="16"/>
      <c r="YA732" s="16"/>
      <c r="YB732" s="16"/>
      <c r="YC732" s="16"/>
      <c r="YD732" s="16"/>
      <c r="YE732" s="16"/>
      <c r="YF732" s="16"/>
      <c r="YG732" s="16"/>
      <c r="YH732" s="16"/>
      <c r="YI732" s="16"/>
      <c r="YJ732" s="16"/>
      <c r="YK732" s="16"/>
      <c r="YL732" s="16"/>
      <c r="YM732" s="16"/>
      <c r="YN732" s="16"/>
      <c r="YO732" s="16"/>
      <c r="YP732" s="16"/>
      <c r="YQ732" s="16"/>
      <c r="YR732" s="16"/>
      <c r="YS732" s="16"/>
      <c r="YT732" s="16"/>
      <c r="YU732" s="16"/>
      <c r="YV732" s="16"/>
      <c r="YW732" s="16"/>
      <c r="YX732" s="16"/>
      <c r="YY732" s="16"/>
      <c r="YZ732" s="16"/>
      <c r="ZA732" s="16"/>
      <c r="ZB732" s="16"/>
      <c r="ZC732" s="16"/>
      <c r="ZD732" s="16"/>
      <c r="ZE732" s="16"/>
      <c r="ZF732" s="16"/>
      <c r="ZG732" s="16"/>
      <c r="ZH732" s="16"/>
      <c r="ZI732" s="16"/>
      <c r="ZJ732" s="16"/>
      <c r="ZK732" s="16"/>
      <c r="ZL732" s="16"/>
      <c r="ZM732" s="16"/>
      <c r="ZN732" s="16"/>
      <c r="ZO732" s="16"/>
      <c r="ZP732" s="16"/>
      <c r="ZQ732" s="16"/>
      <c r="ZR732" s="16"/>
      <c r="ZS732" s="16"/>
      <c r="ZT732" s="16"/>
      <c r="ZU732" s="16"/>
      <c r="ZV732" s="16"/>
      <c r="ZW732" s="16"/>
      <c r="ZX732" s="16"/>
      <c r="ZY732" s="16"/>
      <c r="ZZ732" s="16"/>
      <c r="AAA732" s="16"/>
      <c r="AAB732" s="16"/>
      <c r="AAC732" s="16"/>
      <c r="AAD732" s="16"/>
      <c r="AAE732" s="16"/>
      <c r="AAF732" s="16"/>
      <c r="AAG732" s="16"/>
      <c r="AAH732" s="16"/>
      <c r="AAI732" s="16"/>
      <c r="AAJ732" s="16"/>
      <c r="AAK732" s="16"/>
      <c r="AAL732" s="16"/>
      <c r="AAM732" s="16"/>
      <c r="AAN732" s="16"/>
      <c r="AAO732" s="16"/>
      <c r="AAP732" s="16"/>
      <c r="AAQ732" s="16"/>
      <c r="AAR732" s="16"/>
      <c r="AAS732" s="16"/>
      <c r="AAT732" s="16"/>
      <c r="AAU732" s="16"/>
      <c r="AAV732" s="16"/>
      <c r="AAW732" s="16"/>
      <c r="AAX732" s="16"/>
      <c r="AAY732" s="16"/>
      <c r="AAZ732" s="16"/>
      <c r="ABA732" s="16"/>
      <c r="ABB732" s="16"/>
      <c r="ABC732" s="16"/>
      <c r="ABD732" s="16"/>
      <c r="ABE732" s="16"/>
      <c r="ABF732" s="16"/>
      <c r="ABG732" s="16"/>
      <c r="ABH732" s="16"/>
    </row>
    <row r="733" spans="1:1330" s="50" customFormat="1" ht="45.75" customHeight="1">
      <c r="A733" s="589">
        <f>1+A732</f>
        <v>731</v>
      </c>
      <c r="B733" s="403" t="s">
        <v>7285</v>
      </c>
      <c r="C733" s="156" t="s">
        <v>7286</v>
      </c>
      <c r="D733" s="156" t="s">
        <v>6476</v>
      </c>
      <c r="E733" s="156">
        <v>45538</v>
      </c>
      <c r="F733" s="156">
        <v>45540</v>
      </c>
      <c r="G733" s="156">
        <v>45646</v>
      </c>
      <c r="H733" s="156" t="s">
        <v>416</v>
      </c>
      <c r="I733" s="156" t="s">
        <v>5874</v>
      </c>
      <c r="J733" s="301" t="s">
        <v>1683</v>
      </c>
      <c r="K733" s="251">
        <v>20470343</v>
      </c>
      <c r="L733" s="156">
        <v>1</v>
      </c>
      <c r="M733" s="156" t="s">
        <v>844</v>
      </c>
      <c r="N733" s="156" t="s">
        <v>98</v>
      </c>
      <c r="O733" s="156" t="s">
        <v>6113</v>
      </c>
      <c r="P733" s="156" t="s">
        <v>7287</v>
      </c>
      <c r="Q733" s="156" t="s">
        <v>6624</v>
      </c>
      <c r="R733" s="143">
        <f>+G733-F733</f>
        <v>106</v>
      </c>
      <c r="S733" s="134" t="s">
        <v>7288</v>
      </c>
      <c r="T733" s="253">
        <v>18216000</v>
      </c>
      <c r="U733" s="156" t="s">
        <v>7289</v>
      </c>
      <c r="V733" s="253">
        <f>+T733</f>
        <v>18216000</v>
      </c>
      <c r="W733" s="156">
        <v>45539</v>
      </c>
      <c r="X733" s="156" t="s">
        <v>473</v>
      </c>
      <c r="Y733" s="317">
        <f>+Z733+AA733+AB733</f>
        <v>18216000</v>
      </c>
      <c r="Z733" s="156">
        <f>+V733</f>
        <v>18216000</v>
      </c>
      <c r="AA733" s="156">
        <v>0</v>
      </c>
      <c r="AB733" s="156">
        <f>+AC733+AD733+AE733+AF733+AG733+AH733+AI733+AJ733</f>
        <v>0</v>
      </c>
      <c r="AC733" s="156">
        <v>0</v>
      </c>
      <c r="AD733" s="156">
        <v>0</v>
      </c>
      <c r="AE733" s="156">
        <v>0</v>
      </c>
      <c r="AF733" s="156">
        <v>0</v>
      </c>
      <c r="AG733" s="156">
        <v>0</v>
      </c>
      <c r="AH733" s="156">
        <v>0</v>
      </c>
      <c r="AI733" s="156">
        <v>0</v>
      </c>
      <c r="AJ733" s="156">
        <v>0</v>
      </c>
      <c r="AK733" s="156" t="s">
        <v>104</v>
      </c>
      <c r="AL733" s="103" t="s">
        <v>7290</v>
      </c>
      <c r="AM733" s="156" t="s">
        <v>7291</v>
      </c>
      <c r="AN733" s="156">
        <v>52019383</v>
      </c>
      <c r="AO733" s="156" t="s">
        <v>114</v>
      </c>
      <c r="AP733" s="156" t="s">
        <v>114</v>
      </c>
      <c r="AQ733" s="156" t="s">
        <v>114</v>
      </c>
      <c r="AR733" s="156" t="s">
        <v>114</v>
      </c>
      <c r="AS733" s="156" t="s">
        <v>109</v>
      </c>
      <c r="AT733" s="156" t="s">
        <v>109</v>
      </c>
      <c r="AU733" s="156" t="s">
        <v>392</v>
      </c>
      <c r="AV733" s="156"/>
      <c r="AW733" s="156"/>
      <c r="AX733" s="156"/>
      <c r="AY733" s="156" t="s">
        <v>108</v>
      </c>
      <c r="AZ733" s="156"/>
      <c r="BA733" s="156"/>
      <c r="BB733" s="156"/>
      <c r="BC733" s="156"/>
      <c r="BD733" s="156"/>
      <c r="BE733" s="156"/>
      <c r="BF733" s="156"/>
      <c r="BG733" s="156"/>
      <c r="BH733" s="153">
        <f>T733+BB733</f>
        <v>18216000</v>
      </c>
      <c r="BI733" s="437" t="s">
        <v>259</v>
      </c>
      <c r="BJ733" s="240"/>
      <c r="BK733" s="240" t="s">
        <v>114</v>
      </c>
      <c r="BL733" s="240"/>
      <c r="BM733" s="161" t="s">
        <v>2539</v>
      </c>
      <c r="BN733" s="156" t="s">
        <v>161</v>
      </c>
      <c r="BO733" s="156">
        <v>65</v>
      </c>
      <c r="BP733" s="156"/>
      <c r="BQ733" s="156" t="s">
        <v>108</v>
      </c>
      <c r="BR733" s="156" t="s">
        <v>108</v>
      </c>
      <c r="BS733" s="156" t="s">
        <v>108</v>
      </c>
      <c r="BT733" s="156" t="s">
        <v>108</v>
      </c>
      <c r="BU733" s="156" t="s">
        <v>1689</v>
      </c>
      <c r="BV733" s="156">
        <v>3132080656</v>
      </c>
      <c r="BW733" s="156" t="s">
        <v>1690</v>
      </c>
      <c r="BX733" s="156" t="s">
        <v>1247</v>
      </c>
      <c r="BY733" s="156" t="s">
        <v>119</v>
      </c>
      <c r="BZ733" s="156">
        <v>24062686376</v>
      </c>
      <c r="CA733" s="157" t="s">
        <v>109</v>
      </c>
      <c r="CB733" s="157" t="s">
        <v>109</v>
      </c>
      <c r="CC733" s="157" t="s">
        <v>109</v>
      </c>
      <c r="CD733" s="157" t="s">
        <v>109</v>
      </c>
      <c r="CE733" s="156"/>
      <c r="CF733" s="156"/>
      <c r="CG733" s="156"/>
      <c r="CH733" s="156"/>
      <c r="CI733" s="156"/>
      <c r="CJ733" s="156"/>
      <c r="CK733" s="156"/>
      <c r="CL733" s="156"/>
      <c r="CM733" s="157" t="s">
        <v>109</v>
      </c>
      <c r="CN733" s="156"/>
      <c r="CO733" s="297"/>
      <c r="CP733" s="297"/>
      <c r="CQ733" s="297"/>
      <c r="CR733" s="297"/>
      <c r="GV733" s="16"/>
      <c r="GW733" s="16"/>
      <c r="GX733" s="16"/>
      <c r="GY733" s="16"/>
      <c r="GZ733" s="16"/>
      <c r="HA733" s="16"/>
      <c r="HB733" s="16"/>
      <c r="HC733" s="16"/>
      <c r="HD733" s="16"/>
      <c r="HE733" s="16"/>
      <c r="HF733" s="16"/>
      <c r="HG733" s="16"/>
      <c r="HH733" s="16"/>
      <c r="HI733" s="16"/>
      <c r="HJ733" s="16"/>
      <c r="HK733" s="16"/>
      <c r="HL733" s="16"/>
      <c r="HM733" s="16"/>
      <c r="HN733" s="16"/>
      <c r="HO733" s="16"/>
      <c r="HP733" s="16"/>
      <c r="HQ733" s="16"/>
      <c r="HR733" s="16"/>
      <c r="HS733" s="16"/>
      <c r="HT733" s="16"/>
      <c r="HU733" s="16"/>
      <c r="HV733" s="16"/>
      <c r="HW733" s="16"/>
      <c r="HX733" s="16"/>
      <c r="HY733" s="16"/>
      <c r="HZ733" s="16"/>
      <c r="IA733" s="16"/>
      <c r="IB733" s="16"/>
      <c r="IC733" s="16"/>
      <c r="ID733" s="16"/>
      <c r="IE733" s="16"/>
      <c r="IF733" s="16"/>
      <c r="IG733" s="16"/>
      <c r="IH733" s="16"/>
      <c r="II733" s="16"/>
      <c r="IJ733" s="16"/>
      <c r="IK733" s="16"/>
      <c r="IL733" s="16"/>
      <c r="IM733" s="16"/>
      <c r="IN733" s="16"/>
      <c r="IO733" s="16"/>
      <c r="IP733" s="16"/>
      <c r="IQ733" s="16"/>
      <c r="IR733" s="16"/>
      <c r="IS733" s="16"/>
      <c r="IT733" s="16"/>
      <c r="IU733" s="16"/>
      <c r="IV733" s="16"/>
      <c r="IW733" s="16"/>
      <c r="IX733" s="16"/>
      <c r="IY733" s="16"/>
      <c r="IZ733" s="16"/>
      <c r="JA733" s="16"/>
      <c r="JB733" s="16"/>
      <c r="JC733" s="16"/>
      <c r="JD733" s="16"/>
      <c r="JE733" s="16"/>
      <c r="JF733" s="16"/>
      <c r="JG733" s="16"/>
      <c r="JH733" s="16"/>
      <c r="JI733" s="16"/>
      <c r="JJ733" s="16"/>
      <c r="JK733" s="16"/>
      <c r="JL733" s="16"/>
      <c r="JM733" s="16"/>
      <c r="JN733" s="16"/>
      <c r="JO733" s="16"/>
      <c r="JP733" s="16"/>
      <c r="JQ733" s="16"/>
      <c r="JR733" s="16"/>
      <c r="JS733" s="16"/>
      <c r="JT733" s="16"/>
      <c r="JU733" s="16"/>
      <c r="JV733" s="16"/>
      <c r="JW733" s="16"/>
      <c r="JX733" s="16"/>
      <c r="JY733" s="16"/>
      <c r="JZ733" s="16"/>
      <c r="KA733" s="16"/>
      <c r="KB733" s="16"/>
      <c r="KC733" s="16"/>
      <c r="KD733" s="16"/>
      <c r="KE733" s="16"/>
      <c r="KF733" s="16"/>
      <c r="KG733" s="16"/>
      <c r="KH733" s="16"/>
      <c r="KI733" s="16"/>
      <c r="KJ733" s="16"/>
      <c r="KK733" s="16"/>
      <c r="KL733" s="16"/>
      <c r="KM733" s="16"/>
      <c r="KN733" s="16"/>
      <c r="KO733" s="16"/>
      <c r="KP733" s="16"/>
      <c r="KQ733" s="16"/>
      <c r="KR733" s="16"/>
      <c r="KS733" s="16"/>
      <c r="KT733" s="16"/>
      <c r="KU733" s="16"/>
      <c r="KV733" s="16"/>
      <c r="KW733" s="16"/>
      <c r="KX733" s="16"/>
      <c r="KY733" s="16"/>
      <c r="KZ733" s="16"/>
      <c r="LA733" s="16"/>
      <c r="LB733" s="16"/>
      <c r="LC733" s="16"/>
      <c r="LD733" s="16"/>
      <c r="LE733" s="16"/>
      <c r="LF733" s="16"/>
      <c r="LG733" s="16"/>
      <c r="LH733" s="16"/>
      <c r="LI733" s="16"/>
      <c r="LJ733" s="16"/>
      <c r="LK733" s="16"/>
      <c r="LL733" s="16"/>
      <c r="LM733" s="16"/>
      <c r="LN733" s="16"/>
      <c r="LO733" s="16"/>
      <c r="LP733" s="16"/>
      <c r="LQ733" s="16"/>
      <c r="LR733" s="16"/>
      <c r="LS733" s="16"/>
      <c r="LT733" s="16"/>
      <c r="LU733" s="16"/>
      <c r="LV733" s="16"/>
      <c r="LW733" s="16"/>
      <c r="LX733" s="16"/>
      <c r="LY733" s="16"/>
      <c r="LZ733" s="16"/>
      <c r="MA733" s="16"/>
      <c r="MB733" s="16"/>
      <c r="MC733" s="16"/>
      <c r="MD733" s="16"/>
      <c r="ME733" s="16"/>
      <c r="MF733" s="16"/>
      <c r="MG733" s="16"/>
      <c r="MH733" s="16"/>
      <c r="MI733" s="16"/>
      <c r="MJ733" s="16"/>
      <c r="MK733" s="16"/>
      <c r="ML733" s="16"/>
      <c r="MM733" s="16"/>
      <c r="MN733" s="16"/>
      <c r="MO733" s="16"/>
      <c r="MP733" s="16"/>
      <c r="MQ733" s="16"/>
      <c r="MR733" s="16"/>
      <c r="MS733" s="16"/>
      <c r="MT733" s="16"/>
      <c r="MU733" s="16"/>
      <c r="MV733" s="16"/>
      <c r="MW733" s="16"/>
      <c r="MX733" s="16"/>
      <c r="MY733" s="16"/>
      <c r="MZ733" s="16"/>
      <c r="NA733" s="16"/>
      <c r="NB733" s="16"/>
      <c r="NC733" s="16"/>
      <c r="ND733" s="16"/>
      <c r="NE733" s="16"/>
      <c r="NF733" s="16"/>
      <c r="NG733" s="16"/>
      <c r="NH733" s="16"/>
      <c r="NI733" s="16"/>
      <c r="NJ733" s="16"/>
      <c r="NK733" s="16"/>
      <c r="NL733" s="16"/>
      <c r="NM733" s="16"/>
      <c r="NN733" s="16"/>
      <c r="NO733" s="16"/>
      <c r="NP733" s="16"/>
      <c r="NQ733" s="16"/>
      <c r="NR733" s="16"/>
      <c r="NS733" s="16"/>
      <c r="NT733" s="16"/>
      <c r="NU733" s="16"/>
      <c r="NV733" s="16"/>
      <c r="NW733" s="16"/>
      <c r="NX733" s="16"/>
      <c r="NY733" s="16"/>
      <c r="NZ733" s="16"/>
      <c r="OA733" s="16"/>
      <c r="OB733" s="16"/>
      <c r="OC733" s="16"/>
      <c r="OD733" s="16"/>
      <c r="OE733" s="16"/>
      <c r="OF733" s="16"/>
      <c r="OG733" s="16"/>
      <c r="OH733" s="16"/>
      <c r="OI733" s="16"/>
      <c r="OJ733" s="16"/>
      <c r="OK733" s="16"/>
      <c r="OL733" s="16"/>
      <c r="OM733" s="16"/>
      <c r="ON733" s="16"/>
      <c r="OO733" s="16"/>
      <c r="OP733" s="16"/>
      <c r="OQ733" s="16"/>
      <c r="OR733" s="16"/>
      <c r="OS733" s="16"/>
      <c r="OT733" s="16"/>
      <c r="OU733" s="16"/>
      <c r="OV733" s="16"/>
      <c r="OW733" s="16"/>
      <c r="OX733" s="16"/>
      <c r="OY733" s="16"/>
      <c r="OZ733" s="16"/>
      <c r="PA733" s="16"/>
      <c r="PB733" s="16"/>
      <c r="PC733" s="16"/>
      <c r="PD733" s="16"/>
      <c r="PE733" s="16"/>
      <c r="PF733" s="16"/>
      <c r="PG733" s="16"/>
      <c r="PH733" s="16"/>
      <c r="PI733" s="16"/>
      <c r="PJ733" s="16"/>
      <c r="PK733" s="16"/>
      <c r="PL733" s="16"/>
      <c r="PM733" s="16"/>
      <c r="PN733" s="16"/>
      <c r="PO733" s="16"/>
      <c r="PP733" s="16"/>
      <c r="PQ733" s="16"/>
      <c r="PR733" s="16"/>
      <c r="PS733" s="16"/>
      <c r="PT733" s="16"/>
      <c r="PU733" s="16"/>
      <c r="PV733" s="16"/>
      <c r="PW733" s="16"/>
      <c r="PX733" s="16"/>
      <c r="PY733" s="16"/>
      <c r="PZ733" s="16"/>
      <c r="QA733" s="16"/>
      <c r="QB733" s="16"/>
      <c r="QC733" s="16"/>
      <c r="QD733" s="16"/>
      <c r="QE733" s="16"/>
      <c r="QF733" s="16"/>
      <c r="QG733" s="16"/>
      <c r="QH733" s="16"/>
      <c r="QI733" s="16"/>
      <c r="QJ733" s="16"/>
      <c r="QK733" s="16"/>
      <c r="QL733" s="16"/>
      <c r="QM733" s="16"/>
      <c r="QN733" s="16"/>
      <c r="QO733" s="16"/>
      <c r="QP733" s="16"/>
      <c r="QQ733" s="16"/>
      <c r="QR733" s="16"/>
      <c r="QS733" s="16"/>
      <c r="QT733" s="16"/>
      <c r="QU733" s="16"/>
      <c r="QV733" s="16"/>
      <c r="QW733" s="16"/>
      <c r="QX733" s="16"/>
      <c r="QY733" s="16"/>
      <c r="QZ733" s="16"/>
      <c r="RA733" s="16"/>
      <c r="RB733" s="16"/>
      <c r="RC733" s="16"/>
      <c r="RD733" s="16"/>
      <c r="RE733" s="16"/>
      <c r="RF733" s="16"/>
      <c r="RG733" s="16"/>
      <c r="RH733" s="16"/>
      <c r="RI733" s="16"/>
      <c r="RJ733" s="16"/>
      <c r="RK733" s="16"/>
      <c r="RL733" s="16"/>
      <c r="RM733" s="16"/>
      <c r="RN733" s="16"/>
      <c r="RO733" s="16"/>
      <c r="RP733" s="16"/>
      <c r="RQ733" s="16"/>
      <c r="RR733" s="16"/>
      <c r="RS733" s="16"/>
      <c r="RT733" s="16"/>
      <c r="RU733" s="16"/>
      <c r="RV733" s="16"/>
      <c r="RW733" s="16"/>
      <c r="RX733" s="16"/>
      <c r="RY733" s="16"/>
      <c r="RZ733" s="16"/>
      <c r="SA733" s="16"/>
      <c r="SB733" s="16"/>
      <c r="SC733" s="16"/>
      <c r="SD733" s="16"/>
      <c r="SE733" s="16"/>
      <c r="SF733" s="16"/>
      <c r="SG733" s="16"/>
      <c r="SH733" s="16"/>
      <c r="SI733" s="16"/>
      <c r="SJ733" s="16"/>
      <c r="SK733" s="16"/>
      <c r="SL733" s="16"/>
      <c r="SM733" s="16"/>
      <c r="SN733" s="16"/>
      <c r="SO733" s="16"/>
      <c r="SP733" s="16"/>
      <c r="SQ733" s="16"/>
      <c r="SR733" s="16"/>
      <c r="SS733" s="16"/>
      <c r="ST733" s="16"/>
      <c r="SU733" s="16"/>
      <c r="SV733" s="16"/>
      <c r="SW733" s="16"/>
      <c r="SX733" s="16"/>
      <c r="SY733" s="16"/>
      <c r="SZ733" s="16"/>
      <c r="TA733" s="16"/>
      <c r="TB733" s="16"/>
      <c r="TC733" s="16"/>
      <c r="TD733" s="16"/>
      <c r="TE733" s="16"/>
      <c r="TF733" s="16"/>
      <c r="TG733" s="16"/>
      <c r="TH733" s="16"/>
      <c r="TI733" s="16"/>
      <c r="TJ733" s="16"/>
      <c r="TK733" s="16"/>
      <c r="TL733" s="16"/>
      <c r="TM733" s="16"/>
      <c r="TN733" s="16"/>
      <c r="TO733" s="16"/>
      <c r="TP733" s="16"/>
      <c r="TQ733" s="16"/>
      <c r="TR733" s="16"/>
      <c r="TS733" s="16"/>
      <c r="TT733" s="16"/>
      <c r="TU733" s="16"/>
      <c r="TV733" s="16"/>
      <c r="TW733" s="16"/>
      <c r="TX733" s="16"/>
      <c r="TY733" s="16"/>
      <c r="TZ733" s="16"/>
      <c r="UA733" s="16"/>
      <c r="UB733" s="16"/>
      <c r="UC733" s="16"/>
      <c r="UD733" s="16"/>
      <c r="UE733" s="16"/>
      <c r="UF733" s="16"/>
      <c r="UG733" s="16"/>
      <c r="UH733" s="16"/>
      <c r="UI733" s="16"/>
      <c r="UJ733" s="16"/>
      <c r="UK733" s="16"/>
      <c r="UL733" s="16"/>
      <c r="UM733" s="16"/>
      <c r="UN733" s="16"/>
      <c r="UO733" s="16"/>
      <c r="UP733" s="16"/>
      <c r="UQ733" s="16"/>
      <c r="UR733" s="16"/>
      <c r="US733" s="16"/>
      <c r="UT733" s="16"/>
      <c r="UU733" s="16"/>
      <c r="UV733" s="16"/>
      <c r="UW733" s="16"/>
      <c r="UX733" s="16"/>
      <c r="UY733" s="16"/>
      <c r="UZ733" s="16"/>
      <c r="VA733" s="16"/>
      <c r="VB733" s="16"/>
      <c r="VC733" s="16"/>
      <c r="VD733" s="16"/>
      <c r="VE733" s="16"/>
      <c r="VF733" s="16"/>
      <c r="VG733" s="16"/>
      <c r="VH733" s="16"/>
      <c r="VI733" s="16"/>
      <c r="VJ733" s="16"/>
      <c r="VK733" s="16"/>
      <c r="VL733" s="16"/>
      <c r="VM733" s="16"/>
      <c r="VN733" s="16"/>
      <c r="VO733" s="16"/>
      <c r="VP733" s="16"/>
      <c r="VQ733" s="16"/>
      <c r="VR733" s="16"/>
      <c r="VS733" s="16"/>
      <c r="VT733" s="16"/>
      <c r="VU733" s="16"/>
      <c r="VV733" s="16"/>
      <c r="VW733" s="16"/>
      <c r="VX733" s="16"/>
      <c r="VY733" s="16"/>
      <c r="VZ733" s="16"/>
      <c r="WA733" s="16"/>
      <c r="WB733" s="16"/>
      <c r="WC733" s="16"/>
      <c r="WD733" s="16"/>
      <c r="WE733" s="16"/>
      <c r="WF733" s="16"/>
      <c r="WG733" s="16"/>
      <c r="WH733" s="16"/>
      <c r="WI733" s="16"/>
      <c r="WJ733" s="16"/>
      <c r="WK733" s="16"/>
      <c r="WL733" s="16"/>
      <c r="WM733" s="16"/>
      <c r="WN733" s="16"/>
      <c r="WO733" s="16"/>
      <c r="WP733" s="16"/>
      <c r="WQ733" s="16"/>
      <c r="WR733" s="16"/>
      <c r="WS733" s="16"/>
      <c r="WT733" s="16"/>
      <c r="WU733" s="16"/>
      <c r="WV733" s="16"/>
      <c r="WW733" s="16"/>
      <c r="WX733" s="16"/>
      <c r="WY733" s="16"/>
      <c r="WZ733" s="16"/>
      <c r="XA733" s="16"/>
      <c r="XB733" s="16"/>
      <c r="XC733" s="16"/>
      <c r="XD733" s="16"/>
      <c r="XE733" s="16"/>
      <c r="XF733" s="16"/>
      <c r="XG733" s="16"/>
      <c r="XH733" s="16"/>
      <c r="XI733" s="16"/>
      <c r="XJ733" s="16"/>
      <c r="XK733" s="16"/>
      <c r="XL733" s="16"/>
      <c r="XM733" s="16"/>
      <c r="XN733" s="16"/>
      <c r="XO733" s="16"/>
      <c r="XP733" s="16"/>
      <c r="XQ733" s="16"/>
      <c r="XR733" s="16"/>
      <c r="XS733" s="16"/>
      <c r="XT733" s="16"/>
      <c r="XU733" s="16"/>
      <c r="XV733" s="16"/>
      <c r="XW733" s="16"/>
      <c r="XX733" s="16"/>
      <c r="XY733" s="16"/>
      <c r="XZ733" s="16"/>
      <c r="YA733" s="16"/>
      <c r="YB733" s="16"/>
      <c r="YC733" s="16"/>
      <c r="YD733" s="16"/>
      <c r="YE733" s="16"/>
      <c r="YF733" s="16"/>
      <c r="YG733" s="16"/>
      <c r="YH733" s="16"/>
      <c r="YI733" s="16"/>
      <c r="YJ733" s="16"/>
      <c r="YK733" s="16"/>
      <c r="YL733" s="16"/>
      <c r="YM733" s="16"/>
      <c r="YN733" s="16"/>
      <c r="YO733" s="16"/>
      <c r="YP733" s="16"/>
      <c r="YQ733" s="16"/>
      <c r="YR733" s="16"/>
      <c r="YS733" s="16"/>
      <c r="YT733" s="16"/>
      <c r="YU733" s="16"/>
      <c r="YV733" s="16"/>
      <c r="YW733" s="16"/>
      <c r="YX733" s="16"/>
      <c r="YY733" s="16"/>
      <c r="YZ733" s="16"/>
      <c r="ZA733" s="16"/>
      <c r="ZB733" s="16"/>
      <c r="ZC733" s="16"/>
      <c r="ZD733" s="16"/>
      <c r="ZE733" s="16"/>
      <c r="ZF733" s="16"/>
      <c r="ZG733" s="16"/>
      <c r="ZH733" s="16"/>
      <c r="ZI733" s="16"/>
      <c r="ZJ733" s="16"/>
      <c r="ZK733" s="16"/>
      <c r="ZL733" s="16"/>
      <c r="ZM733" s="16"/>
      <c r="ZN733" s="16"/>
      <c r="ZO733" s="16"/>
      <c r="ZP733" s="16"/>
      <c r="ZQ733" s="16"/>
      <c r="ZR733" s="16"/>
      <c r="ZS733" s="16"/>
      <c r="ZT733" s="16"/>
      <c r="ZU733" s="16"/>
      <c r="ZV733" s="16"/>
      <c r="ZW733" s="16"/>
      <c r="ZX733" s="16"/>
      <c r="ZY733" s="16"/>
      <c r="ZZ733" s="16"/>
      <c r="AAA733" s="16"/>
      <c r="AAB733" s="16"/>
      <c r="AAC733" s="16"/>
      <c r="AAD733" s="16"/>
      <c r="AAE733" s="16"/>
      <c r="AAF733" s="16"/>
      <c r="AAG733" s="16"/>
      <c r="AAH733" s="16"/>
      <c r="AAI733" s="16"/>
      <c r="AAJ733" s="16"/>
      <c r="AAK733" s="16"/>
      <c r="AAL733" s="16"/>
      <c r="AAM733" s="16"/>
      <c r="AAN733" s="16"/>
      <c r="AAO733" s="16"/>
      <c r="AAP733" s="16"/>
      <c r="AAQ733" s="16"/>
      <c r="AAR733" s="16"/>
      <c r="AAS733" s="16"/>
      <c r="AAT733" s="16"/>
      <c r="AAU733" s="16"/>
      <c r="AAV733" s="16"/>
      <c r="AAW733" s="16"/>
      <c r="AAX733" s="16"/>
      <c r="AAY733" s="16"/>
      <c r="AAZ733" s="16"/>
      <c r="ABA733" s="16"/>
      <c r="ABB733" s="16"/>
      <c r="ABC733" s="16"/>
      <c r="ABD733" s="16"/>
      <c r="ABE733" s="16"/>
      <c r="ABF733" s="16"/>
      <c r="ABG733" s="16"/>
      <c r="ABH733" s="16"/>
    </row>
    <row r="734" spans="1:1330" s="290" customFormat="1" ht="45.75" customHeight="1">
      <c r="A734" s="589">
        <f>1+A733</f>
        <v>732</v>
      </c>
      <c r="B734" s="403" t="s">
        <v>7292</v>
      </c>
      <c r="C734" s="156" t="s">
        <v>7293</v>
      </c>
      <c r="D734" s="156" t="s">
        <v>6934</v>
      </c>
      <c r="E734" s="156">
        <v>45538</v>
      </c>
      <c r="F734" s="156">
        <v>45540</v>
      </c>
      <c r="G734" s="156">
        <v>45646</v>
      </c>
      <c r="H734" s="156" t="s">
        <v>416</v>
      </c>
      <c r="I734" s="156" t="s">
        <v>5874</v>
      </c>
      <c r="J734" s="301" t="s">
        <v>7294</v>
      </c>
      <c r="K734" s="251">
        <v>35479416</v>
      </c>
      <c r="L734" s="156">
        <v>4</v>
      </c>
      <c r="M734" s="156" t="s">
        <v>844</v>
      </c>
      <c r="N734" s="156" t="s">
        <v>98</v>
      </c>
      <c r="O734" s="156" t="s">
        <v>4665</v>
      </c>
      <c r="P734" s="156" t="s">
        <v>7053</v>
      </c>
      <c r="Q734" s="156" t="s">
        <v>7295</v>
      </c>
      <c r="R734" s="143">
        <f>+G734-F734</f>
        <v>106</v>
      </c>
      <c r="S734" s="134" t="s">
        <v>1184</v>
      </c>
      <c r="T734" s="253">
        <v>14875000</v>
      </c>
      <c r="U734" s="156" t="s">
        <v>7296</v>
      </c>
      <c r="V734" s="253">
        <f>+T734</f>
        <v>14875000</v>
      </c>
      <c r="W734" s="156">
        <v>45539</v>
      </c>
      <c r="X734" s="156" t="s">
        <v>1040</v>
      </c>
      <c r="Y734" s="317">
        <f>+Z734+AA734+AB734</f>
        <v>14875000</v>
      </c>
      <c r="Z734" s="156">
        <v>0</v>
      </c>
      <c r="AA734" s="156">
        <v>0</v>
      </c>
      <c r="AB734" s="156">
        <f>+AC734+AD734+AE734+AF734+AG734+AH734+AI734+AJ734</f>
        <v>14875000</v>
      </c>
      <c r="AC734" s="156">
        <v>0</v>
      </c>
      <c r="AD734" s="156">
        <v>0</v>
      </c>
      <c r="AE734" s="156">
        <v>14875000</v>
      </c>
      <c r="AF734" s="156">
        <v>0</v>
      </c>
      <c r="AG734" s="156">
        <v>0</v>
      </c>
      <c r="AH734" s="156">
        <v>0</v>
      </c>
      <c r="AI734" s="156">
        <v>0</v>
      </c>
      <c r="AJ734" s="156">
        <v>0</v>
      </c>
      <c r="AK734" s="156" t="s">
        <v>104</v>
      </c>
      <c r="AL734" s="103" t="s">
        <v>7297</v>
      </c>
      <c r="AM734" s="156" t="s">
        <v>7058</v>
      </c>
      <c r="AN734" s="156">
        <v>1072660994</v>
      </c>
      <c r="AO734" s="156" t="s">
        <v>114</v>
      </c>
      <c r="AP734" s="156" t="s">
        <v>114</v>
      </c>
      <c r="AQ734" s="156" t="s">
        <v>114</v>
      </c>
      <c r="AR734" s="156" t="s">
        <v>114</v>
      </c>
      <c r="AS734" s="156" t="s">
        <v>109</v>
      </c>
      <c r="AT734" s="156" t="s">
        <v>109</v>
      </c>
      <c r="AU734" s="156" t="s">
        <v>392</v>
      </c>
      <c r="AV734" s="156"/>
      <c r="AW734" s="156"/>
      <c r="AX734" s="156" t="s">
        <v>109</v>
      </c>
      <c r="AY734" s="156" t="s">
        <v>108</v>
      </c>
      <c r="AZ734" s="156"/>
      <c r="BA734" s="156"/>
      <c r="BB734" s="156"/>
      <c r="BC734" s="156"/>
      <c r="BD734" s="156"/>
      <c r="BE734" s="156"/>
      <c r="BF734" s="156"/>
      <c r="BG734" s="156"/>
      <c r="BH734" s="153">
        <f>T734+BB734</f>
        <v>14875000</v>
      </c>
      <c r="BI734" s="349" t="s">
        <v>113</v>
      </c>
      <c r="BJ734" s="240"/>
      <c r="BK734" s="240" t="s">
        <v>114</v>
      </c>
      <c r="BL734" s="240"/>
      <c r="BM734" s="437"/>
      <c r="BN734" s="156" t="s">
        <v>161</v>
      </c>
      <c r="BO734" s="156">
        <v>46</v>
      </c>
      <c r="BP734" s="156"/>
      <c r="BQ734" s="156" t="s">
        <v>108</v>
      </c>
      <c r="BR734" s="156" t="s">
        <v>108</v>
      </c>
      <c r="BS734" s="156" t="s">
        <v>108</v>
      </c>
      <c r="BT734" s="156" t="s">
        <v>108</v>
      </c>
      <c r="BU734" s="156" t="s">
        <v>1150</v>
      </c>
      <c r="BV734" s="156">
        <v>3233211582</v>
      </c>
      <c r="BW734" s="156" t="s">
        <v>1151</v>
      </c>
      <c r="BX734" s="156" t="s">
        <v>881</v>
      </c>
      <c r="BY734" s="156" t="s">
        <v>119</v>
      </c>
      <c r="BZ734" s="156">
        <v>20105828788</v>
      </c>
      <c r="CA734" s="157" t="s">
        <v>109</v>
      </c>
      <c r="CB734" s="157" t="s">
        <v>109</v>
      </c>
      <c r="CC734" s="157" t="s">
        <v>109</v>
      </c>
      <c r="CD734" s="152" t="s">
        <v>109</v>
      </c>
      <c r="CE734" s="156"/>
      <c r="CF734" s="156"/>
      <c r="CG734" s="156"/>
      <c r="CH734" s="156"/>
      <c r="CI734" s="156"/>
      <c r="CJ734" s="156"/>
      <c r="CK734" s="156"/>
      <c r="CL734" s="156"/>
      <c r="CM734" s="157" t="s">
        <v>109</v>
      </c>
      <c r="CN734" s="156"/>
      <c r="CO734" s="297"/>
      <c r="CP734" s="297"/>
      <c r="CQ734" s="297"/>
      <c r="CR734" s="297"/>
      <c r="CS734" s="50"/>
      <c r="CT734" s="50"/>
      <c r="CU734" s="50"/>
      <c r="CV734" s="50"/>
      <c r="CW734" s="50"/>
      <c r="CX734" s="50"/>
      <c r="CY734" s="50"/>
      <c r="CZ734" s="50"/>
      <c r="DA734" s="50"/>
      <c r="DB734" s="50"/>
      <c r="DC734" s="50"/>
      <c r="DD734" s="50"/>
      <c r="DE734" s="50"/>
      <c r="DF734" s="50"/>
      <c r="DG734" s="50"/>
      <c r="DH734" s="50"/>
      <c r="DI734" s="50"/>
      <c r="DJ734" s="50"/>
      <c r="DK734" s="50"/>
      <c r="DL734" s="50"/>
      <c r="DM734" s="50"/>
      <c r="DN734" s="50"/>
      <c r="DO734" s="50"/>
      <c r="DP734" s="50"/>
      <c r="DQ734" s="50"/>
      <c r="DR734" s="50"/>
      <c r="DS734" s="50"/>
      <c r="DT734" s="50"/>
      <c r="DU734" s="50"/>
      <c r="DV734" s="50"/>
      <c r="DW734" s="50"/>
      <c r="DX734" s="50"/>
      <c r="DY734" s="50"/>
      <c r="DZ734" s="50"/>
      <c r="EA734" s="50"/>
      <c r="EB734" s="50"/>
      <c r="EC734" s="50"/>
      <c r="ED734" s="50"/>
      <c r="EE734" s="50"/>
      <c r="EF734" s="50"/>
      <c r="EG734" s="50"/>
      <c r="EH734" s="50"/>
      <c r="EI734" s="50"/>
      <c r="EJ734" s="50"/>
      <c r="EK734" s="50"/>
      <c r="EL734" s="50"/>
      <c r="EM734" s="50"/>
      <c r="EN734" s="50"/>
      <c r="EO734" s="50"/>
      <c r="EP734" s="50"/>
      <c r="EQ734" s="50"/>
      <c r="ER734" s="50"/>
      <c r="ES734" s="50"/>
      <c r="ET734" s="50"/>
      <c r="EU734" s="50"/>
      <c r="EV734" s="50"/>
      <c r="EW734" s="50"/>
      <c r="EX734" s="50"/>
      <c r="EY734" s="50"/>
      <c r="EZ734" s="50"/>
      <c r="FA734" s="50"/>
      <c r="FB734" s="50"/>
      <c r="FC734" s="50"/>
      <c r="FD734" s="50"/>
      <c r="FE734" s="50"/>
      <c r="FF734" s="50"/>
      <c r="FG734" s="50"/>
      <c r="FH734" s="50"/>
      <c r="FI734" s="50"/>
      <c r="FJ734" s="50"/>
      <c r="FK734" s="50"/>
      <c r="FL734" s="50"/>
      <c r="FM734" s="50"/>
      <c r="FN734" s="50"/>
      <c r="FO734" s="50"/>
      <c r="FP734" s="50"/>
      <c r="FQ734" s="50"/>
      <c r="FR734" s="50"/>
      <c r="FS734" s="50"/>
      <c r="FT734" s="50"/>
      <c r="FU734" s="50"/>
      <c r="FV734" s="50"/>
      <c r="FW734" s="50"/>
      <c r="FX734" s="50"/>
      <c r="FY734" s="50"/>
      <c r="FZ734" s="50"/>
      <c r="GA734" s="50"/>
      <c r="GB734" s="50"/>
      <c r="GC734" s="50"/>
      <c r="GD734" s="50"/>
      <c r="GE734" s="50"/>
      <c r="GF734" s="50"/>
      <c r="GG734" s="50"/>
      <c r="GH734" s="50"/>
      <c r="GI734" s="50"/>
      <c r="GJ734" s="50"/>
      <c r="GK734" s="50"/>
      <c r="GL734" s="50"/>
      <c r="GM734" s="50"/>
      <c r="GN734" s="50"/>
      <c r="GO734" s="50"/>
      <c r="GP734" s="50"/>
      <c r="GQ734" s="50"/>
      <c r="GR734" s="50"/>
      <c r="GS734" s="50"/>
      <c r="GT734" s="50"/>
      <c r="GU734" s="50"/>
      <c r="GV734" s="16"/>
      <c r="GW734" s="16"/>
      <c r="GX734" s="16"/>
      <c r="GY734" s="16"/>
      <c r="GZ734" s="16"/>
      <c r="HA734" s="16"/>
      <c r="HB734" s="16"/>
      <c r="HC734" s="16"/>
      <c r="HD734" s="16"/>
      <c r="HE734" s="16"/>
      <c r="HF734" s="16"/>
      <c r="HG734" s="16"/>
      <c r="HH734" s="16"/>
      <c r="HI734" s="16"/>
      <c r="HJ734" s="16"/>
      <c r="HK734" s="16"/>
      <c r="HL734" s="16"/>
      <c r="HM734" s="16"/>
      <c r="HN734" s="16"/>
      <c r="HO734" s="16"/>
      <c r="HP734" s="16"/>
      <c r="HQ734" s="16"/>
      <c r="HR734" s="16"/>
      <c r="HS734" s="16"/>
      <c r="HT734" s="16"/>
      <c r="HU734" s="16"/>
      <c r="HV734" s="16"/>
      <c r="HW734" s="16"/>
      <c r="HX734" s="16"/>
      <c r="HY734" s="16"/>
      <c r="HZ734" s="16"/>
      <c r="IA734" s="16"/>
      <c r="IB734" s="16"/>
      <c r="IC734" s="16"/>
      <c r="ID734" s="16"/>
      <c r="IE734" s="16"/>
      <c r="IF734" s="16"/>
      <c r="IG734" s="16"/>
      <c r="IH734" s="16"/>
      <c r="II734" s="16"/>
      <c r="IJ734" s="16"/>
      <c r="IK734" s="16"/>
      <c r="IL734" s="16"/>
      <c r="IM734" s="16"/>
      <c r="IN734" s="16"/>
      <c r="IO734" s="16"/>
      <c r="IP734" s="16"/>
      <c r="IQ734" s="16"/>
      <c r="IR734" s="16"/>
      <c r="IS734" s="16"/>
      <c r="IT734" s="16"/>
      <c r="IU734" s="16"/>
      <c r="IV734" s="16"/>
      <c r="IW734" s="16"/>
      <c r="IX734" s="16"/>
      <c r="IY734" s="16"/>
      <c r="IZ734" s="16"/>
      <c r="JA734" s="16"/>
      <c r="JB734" s="16"/>
      <c r="JC734" s="16"/>
      <c r="JD734" s="16"/>
      <c r="JE734" s="16"/>
      <c r="JF734" s="16"/>
      <c r="JG734" s="16"/>
      <c r="JH734" s="16"/>
      <c r="JI734" s="16"/>
      <c r="JJ734" s="16"/>
      <c r="JK734" s="16"/>
      <c r="JL734" s="16"/>
      <c r="JM734" s="16"/>
      <c r="JN734" s="16"/>
      <c r="JO734" s="16"/>
      <c r="JP734" s="16"/>
      <c r="JQ734" s="16"/>
      <c r="JR734" s="16"/>
      <c r="JS734" s="16"/>
      <c r="JT734" s="16"/>
      <c r="JU734" s="16"/>
      <c r="JV734" s="16"/>
      <c r="JW734" s="16"/>
      <c r="JX734" s="16"/>
      <c r="JY734" s="16"/>
      <c r="JZ734" s="16"/>
      <c r="KA734" s="16"/>
      <c r="KB734" s="16"/>
      <c r="KC734" s="16"/>
      <c r="KD734" s="16"/>
      <c r="KE734" s="16"/>
      <c r="KF734" s="16"/>
      <c r="KG734" s="16"/>
      <c r="KH734" s="16"/>
      <c r="KI734" s="16"/>
      <c r="KJ734" s="16"/>
      <c r="KK734" s="16"/>
      <c r="KL734" s="16"/>
      <c r="KM734" s="16"/>
      <c r="KN734" s="16"/>
      <c r="KO734" s="16"/>
      <c r="KP734" s="16"/>
      <c r="KQ734" s="16"/>
      <c r="KR734" s="16"/>
      <c r="KS734" s="16"/>
      <c r="KT734" s="16"/>
      <c r="KU734" s="16"/>
      <c r="KV734" s="16"/>
      <c r="KW734" s="16"/>
      <c r="KX734" s="16"/>
      <c r="KY734" s="16"/>
      <c r="KZ734" s="16"/>
      <c r="LA734" s="16"/>
      <c r="LB734" s="16"/>
      <c r="LC734" s="16"/>
      <c r="LD734" s="16"/>
      <c r="LE734" s="16"/>
      <c r="LF734" s="16"/>
      <c r="LG734" s="16"/>
      <c r="LH734" s="16"/>
      <c r="LI734" s="16"/>
      <c r="LJ734" s="16"/>
      <c r="LK734" s="16"/>
      <c r="LL734" s="16"/>
      <c r="LM734" s="16"/>
      <c r="LN734" s="16"/>
      <c r="LO734" s="16"/>
      <c r="LP734" s="16"/>
      <c r="LQ734" s="16"/>
      <c r="LR734" s="16"/>
      <c r="LS734" s="16"/>
      <c r="LT734" s="16"/>
      <c r="LU734" s="16"/>
      <c r="LV734" s="16"/>
      <c r="LW734" s="16"/>
      <c r="LX734" s="16"/>
      <c r="LY734" s="16"/>
      <c r="LZ734" s="16"/>
      <c r="MA734" s="16"/>
      <c r="MB734" s="16"/>
      <c r="MC734" s="16"/>
      <c r="MD734" s="16"/>
      <c r="ME734" s="16"/>
      <c r="MF734" s="16"/>
      <c r="MG734" s="16"/>
      <c r="MH734" s="16"/>
      <c r="MI734" s="16"/>
      <c r="MJ734" s="16"/>
      <c r="MK734" s="16"/>
      <c r="ML734" s="16"/>
      <c r="MM734" s="16"/>
      <c r="MN734" s="16"/>
      <c r="MO734" s="16"/>
      <c r="MP734" s="16"/>
      <c r="MQ734" s="16"/>
      <c r="MR734" s="16"/>
      <c r="MS734" s="16"/>
      <c r="MT734" s="16"/>
      <c r="MU734" s="16"/>
      <c r="MV734" s="16"/>
      <c r="MW734" s="16"/>
      <c r="MX734" s="16"/>
      <c r="MY734" s="16"/>
      <c r="MZ734" s="16"/>
      <c r="NA734" s="16"/>
      <c r="NB734" s="16"/>
      <c r="NC734" s="16"/>
      <c r="ND734" s="16"/>
      <c r="NE734" s="16"/>
      <c r="NF734" s="16"/>
      <c r="NG734" s="16"/>
      <c r="NH734" s="16"/>
      <c r="NI734" s="16"/>
      <c r="NJ734" s="16"/>
      <c r="NK734" s="16"/>
      <c r="NL734" s="16"/>
      <c r="NM734" s="16"/>
      <c r="NN734" s="16"/>
      <c r="NO734" s="16"/>
      <c r="NP734" s="16"/>
      <c r="NQ734" s="16"/>
      <c r="NR734" s="16"/>
      <c r="NS734" s="16"/>
      <c r="NT734" s="16"/>
      <c r="NU734" s="16"/>
      <c r="NV734" s="16"/>
      <c r="NW734" s="16"/>
      <c r="NX734" s="16"/>
      <c r="NY734" s="16"/>
      <c r="NZ734" s="16"/>
      <c r="OA734" s="16"/>
      <c r="OB734" s="16"/>
      <c r="OC734" s="16"/>
      <c r="OD734" s="16"/>
      <c r="OE734" s="16"/>
      <c r="OF734" s="16"/>
      <c r="OG734" s="16"/>
      <c r="OH734" s="16"/>
      <c r="OI734" s="16"/>
      <c r="OJ734" s="16"/>
      <c r="OK734" s="16"/>
      <c r="OL734" s="16"/>
      <c r="OM734" s="16"/>
      <c r="ON734" s="16"/>
      <c r="OO734" s="16"/>
      <c r="OP734" s="16"/>
      <c r="OQ734" s="16"/>
      <c r="OR734" s="16"/>
      <c r="OS734" s="16"/>
      <c r="OT734" s="16"/>
      <c r="OU734" s="16"/>
      <c r="OV734" s="16"/>
      <c r="OW734" s="16"/>
      <c r="OX734" s="16"/>
      <c r="OY734" s="16"/>
      <c r="OZ734" s="16"/>
      <c r="PA734" s="16"/>
      <c r="PB734" s="16"/>
      <c r="PC734" s="16"/>
      <c r="PD734" s="16"/>
      <c r="PE734" s="16"/>
      <c r="PF734" s="16"/>
      <c r="PG734" s="16"/>
      <c r="PH734" s="16"/>
      <c r="PI734" s="16"/>
      <c r="PJ734" s="16"/>
      <c r="PK734" s="16"/>
      <c r="PL734" s="16"/>
      <c r="PM734" s="16"/>
      <c r="PN734" s="16"/>
      <c r="PO734" s="16"/>
      <c r="PP734" s="16"/>
      <c r="PQ734" s="16"/>
      <c r="PR734" s="16"/>
      <c r="PS734" s="16"/>
      <c r="PT734" s="16"/>
      <c r="PU734" s="16"/>
      <c r="PV734" s="16"/>
      <c r="PW734" s="16"/>
      <c r="PX734" s="16"/>
      <c r="PY734" s="16"/>
      <c r="PZ734" s="16"/>
      <c r="QA734" s="16"/>
      <c r="QB734" s="16"/>
      <c r="QC734" s="16"/>
      <c r="QD734" s="16"/>
      <c r="QE734" s="16"/>
      <c r="QF734" s="16"/>
      <c r="QG734" s="16"/>
      <c r="QH734" s="16"/>
      <c r="QI734" s="16"/>
      <c r="QJ734" s="16"/>
      <c r="QK734" s="16"/>
      <c r="QL734" s="16"/>
      <c r="QM734" s="16"/>
      <c r="QN734" s="16"/>
      <c r="QO734" s="16"/>
      <c r="QP734" s="16"/>
      <c r="QQ734" s="16"/>
      <c r="QR734" s="16"/>
      <c r="QS734" s="16"/>
      <c r="QT734" s="16"/>
      <c r="QU734" s="16"/>
      <c r="QV734" s="16"/>
      <c r="QW734" s="16"/>
      <c r="QX734" s="16"/>
      <c r="QY734" s="16"/>
      <c r="QZ734" s="16"/>
      <c r="RA734" s="16"/>
      <c r="RB734" s="16"/>
      <c r="RC734" s="16"/>
      <c r="RD734" s="16"/>
      <c r="RE734" s="16"/>
      <c r="RF734" s="16"/>
      <c r="RG734" s="16"/>
      <c r="RH734" s="16"/>
      <c r="RI734" s="16"/>
      <c r="RJ734" s="16"/>
      <c r="RK734" s="16"/>
      <c r="RL734" s="16"/>
      <c r="RM734" s="16"/>
      <c r="RN734" s="16"/>
      <c r="RO734" s="16"/>
      <c r="RP734" s="16"/>
      <c r="RQ734" s="16"/>
      <c r="RR734" s="16"/>
      <c r="RS734" s="16"/>
      <c r="RT734" s="16"/>
      <c r="RU734" s="16"/>
      <c r="RV734" s="16"/>
      <c r="RW734" s="16"/>
      <c r="RX734" s="16"/>
      <c r="RY734" s="16"/>
      <c r="RZ734" s="16"/>
      <c r="SA734" s="16"/>
      <c r="SB734" s="16"/>
      <c r="SC734" s="16"/>
      <c r="SD734" s="16"/>
      <c r="SE734" s="16"/>
      <c r="SF734" s="16"/>
      <c r="SG734" s="16"/>
      <c r="SH734" s="16"/>
      <c r="SI734" s="16"/>
      <c r="SJ734" s="16"/>
      <c r="SK734" s="16"/>
      <c r="SL734" s="16"/>
      <c r="SM734" s="16"/>
      <c r="SN734" s="16"/>
      <c r="SO734" s="16"/>
      <c r="SP734" s="16"/>
      <c r="SQ734" s="16"/>
      <c r="SR734" s="16"/>
      <c r="SS734" s="16"/>
      <c r="ST734" s="16"/>
      <c r="SU734" s="16"/>
      <c r="SV734" s="16"/>
      <c r="SW734" s="16"/>
      <c r="SX734" s="16"/>
      <c r="SY734" s="16"/>
      <c r="SZ734" s="16"/>
      <c r="TA734" s="16"/>
      <c r="TB734" s="16"/>
      <c r="TC734" s="16"/>
      <c r="TD734" s="16"/>
      <c r="TE734" s="16"/>
      <c r="TF734" s="16"/>
      <c r="TG734" s="16"/>
      <c r="TH734" s="16"/>
      <c r="TI734" s="16"/>
      <c r="TJ734" s="16"/>
      <c r="TK734" s="16"/>
      <c r="TL734" s="16"/>
      <c r="TM734" s="16"/>
      <c r="TN734" s="16"/>
      <c r="TO734" s="16"/>
      <c r="TP734" s="16"/>
      <c r="TQ734" s="16"/>
      <c r="TR734" s="16"/>
      <c r="TS734" s="16"/>
      <c r="TT734" s="16"/>
      <c r="TU734" s="16"/>
      <c r="TV734" s="16"/>
      <c r="TW734" s="16"/>
      <c r="TX734" s="16"/>
      <c r="TY734" s="16"/>
      <c r="TZ734" s="16"/>
      <c r="UA734" s="16"/>
      <c r="UB734" s="16"/>
      <c r="UC734" s="16"/>
      <c r="UD734" s="16"/>
      <c r="UE734" s="16"/>
      <c r="UF734" s="16"/>
      <c r="UG734" s="16"/>
      <c r="UH734" s="16"/>
      <c r="UI734" s="16"/>
      <c r="UJ734" s="16"/>
      <c r="UK734" s="16"/>
      <c r="UL734" s="16"/>
      <c r="UM734" s="16"/>
      <c r="UN734" s="16"/>
      <c r="UO734" s="16"/>
      <c r="UP734" s="16"/>
      <c r="UQ734" s="16"/>
      <c r="UR734" s="16"/>
      <c r="US734" s="16"/>
      <c r="UT734" s="16"/>
      <c r="UU734" s="16"/>
      <c r="UV734" s="16"/>
      <c r="UW734" s="16"/>
      <c r="UX734" s="16"/>
      <c r="UY734" s="16"/>
      <c r="UZ734" s="16"/>
      <c r="VA734" s="16"/>
      <c r="VB734" s="16"/>
      <c r="VC734" s="16"/>
      <c r="VD734" s="16"/>
      <c r="VE734" s="16"/>
      <c r="VF734" s="16"/>
      <c r="VG734" s="16"/>
      <c r="VH734" s="16"/>
      <c r="VI734" s="16"/>
      <c r="VJ734" s="16"/>
      <c r="VK734" s="16"/>
      <c r="VL734" s="16"/>
      <c r="VM734" s="16"/>
      <c r="VN734" s="16"/>
      <c r="VO734" s="16"/>
      <c r="VP734" s="16"/>
      <c r="VQ734" s="16"/>
      <c r="VR734" s="16"/>
      <c r="VS734" s="16"/>
      <c r="VT734" s="16"/>
      <c r="VU734" s="16"/>
      <c r="VV734" s="16"/>
      <c r="VW734" s="16"/>
      <c r="VX734" s="16"/>
      <c r="VY734" s="16"/>
      <c r="VZ734" s="16"/>
      <c r="WA734" s="16"/>
      <c r="WB734" s="16"/>
      <c r="WC734" s="16"/>
      <c r="WD734" s="16"/>
      <c r="WE734" s="16"/>
      <c r="WF734" s="16"/>
      <c r="WG734" s="16"/>
      <c r="WH734" s="16"/>
      <c r="WI734" s="16"/>
      <c r="WJ734" s="16"/>
      <c r="WK734" s="16"/>
      <c r="WL734" s="16"/>
      <c r="WM734" s="16"/>
      <c r="WN734" s="16"/>
      <c r="WO734" s="16"/>
      <c r="WP734" s="16"/>
      <c r="WQ734" s="16"/>
      <c r="WR734" s="16"/>
      <c r="WS734" s="16"/>
      <c r="WT734" s="16"/>
      <c r="WU734" s="16"/>
      <c r="WV734" s="16"/>
      <c r="WW734" s="16"/>
      <c r="WX734" s="16"/>
      <c r="WY734" s="16"/>
      <c r="WZ734" s="16"/>
      <c r="XA734" s="16"/>
      <c r="XB734" s="16"/>
      <c r="XC734" s="16"/>
      <c r="XD734" s="16"/>
      <c r="XE734" s="16"/>
      <c r="XF734" s="16"/>
      <c r="XG734" s="16"/>
      <c r="XH734" s="16"/>
      <c r="XI734" s="16"/>
      <c r="XJ734" s="16"/>
      <c r="XK734" s="16"/>
      <c r="XL734" s="16"/>
      <c r="XM734" s="16"/>
      <c r="XN734" s="16"/>
      <c r="XO734" s="16"/>
      <c r="XP734" s="16"/>
      <c r="XQ734" s="16"/>
      <c r="XR734" s="16"/>
      <c r="XS734" s="16"/>
      <c r="XT734" s="16"/>
      <c r="XU734" s="16"/>
      <c r="XV734" s="16"/>
      <c r="XW734" s="16"/>
      <c r="XX734" s="16"/>
      <c r="XY734" s="16"/>
      <c r="XZ734" s="16"/>
      <c r="YA734" s="16"/>
      <c r="YB734" s="16"/>
      <c r="YC734" s="16"/>
      <c r="YD734" s="16"/>
      <c r="YE734" s="16"/>
      <c r="YF734" s="16"/>
      <c r="YG734" s="16"/>
      <c r="YH734" s="16"/>
      <c r="YI734" s="16"/>
      <c r="YJ734" s="16"/>
      <c r="YK734" s="16"/>
      <c r="YL734" s="16"/>
      <c r="YM734" s="16"/>
      <c r="YN734" s="16"/>
      <c r="YO734" s="16"/>
      <c r="YP734" s="16"/>
      <c r="YQ734" s="16"/>
      <c r="YR734" s="16"/>
      <c r="YS734" s="16"/>
      <c r="YT734" s="16"/>
      <c r="YU734" s="16"/>
      <c r="YV734" s="16"/>
      <c r="YW734" s="16"/>
      <c r="YX734" s="16"/>
      <c r="YY734" s="16"/>
      <c r="YZ734" s="16"/>
      <c r="ZA734" s="16"/>
      <c r="ZB734" s="16"/>
      <c r="ZC734" s="16"/>
      <c r="ZD734" s="16"/>
      <c r="ZE734" s="16"/>
      <c r="ZF734" s="16"/>
      <c r="ZG734" s="16"/>
      <c r="ZH734" s="16"/>
      <c r="ZI734" s="16"/>
      <c r="ZJ734" s="16"/>
      <c r="ZK734" s="16"/>
      <c r="ZL734" s="16"/>
      <c r="ZM734" s="16"/>
      <c r="ZN734" s="16"/>
      <c r="ZO734" s="16"/>
      <c r="ZP734" s="16"/>
      <c r="ZQ734" s="16"/>
      <c r="ZR734" s="16"/>
      <c r="ZS734" s="16"/>
      <c r="ZT734" s="16"/>
      <c r="ZU734" s="16"/>
      <c r="ZV734" s="16"/>
      <c r="ZW734" s="16"/>
      <c r="ZX734" s="16"/>
      <c r="ZY734" s="16"/>
      <c r="ZZ734" s="16"/>
      <c r="AAA734" s="16"/>
      <c r="AAB734" s="16"/>
      <c r="AAC734" s="16"/>
      <c r="AAD734" s="16"/>
      <c r="AAE734" s="16"/>
      <c r="AAF734" s="16"/>
      <c r="AAG734" s="16"/>
      <c r="AAH734" s="16"/>
      <c r="AAI734" s="16"/>
      <c r="AAJ734" s="16"/>
      <c r="AAK734" s="16"/>
      <c r="AAL734" s="16"/>
      <c r="AAM734" s="16"/>
      <c r="AAN734" s="16"/>
      <c r="AAO734" s="16"/>
      <c r="AAP734" s="16"/>
      <c r="AAQ734" s="16"/>
      <c r="AAR734" s="16"/>
      <c r="AAS734" s="16"/>
      <c r="AAT734" s="16"/>
      <c r="AAU734" s="16"/>
      <c r="AAV734" s="16"/>
      <c r="AAW734" s="16"/>
      <c r="AAX734" s="16"/>
      <c r="AAY734" s="16"/>
      <c r="AAZ734" s="16"/>
      <c r="ABA734" s="16"/>
      <c r="ABB734" s="16"/>
      <c r="ABC734" s="16"/>
      <c r="ABD734" s="16"/>
      <c r="ABE734" s="16"/>
      <c r="ABF734" s="16"/>
      <c r="ABG734" s="16"/>
      <c r="ABH734" s="16"/>
    </row>
    <row r="735" spans="1:1330" s="290" customFormat="1" ht="45.75" customHeight="1">
      <c r="A735" s="589">
        <f>1+A734</f>
        <v>733</v>
      </c>
      <c r="B735" s="403" t="s">
        <v>7298</v>
      </c>
      <c r="C735" s="156" t="s">
        <v>7299</v>
      </c>
      <c r="D735" s="156" t="s">
        <v>6867</v>
      </c>
      <c r="E735" s="156">
        <v>45538</v>
      </c>
      <c r="F735" s="156">
        <v>45540</v>
      </c>
      <c r="G735" s="156">
        <v>45646</v>
      </c>
      <c r="H735" s="156" t="s">
        <v>416</v>
      </c>
      <c r="I735" s="156" t="s">
        <v>180</v>
      </c>
      <c r="J735" s="301" t="s">
        <v>2076</v>
      </c>
      <c r="K735" s="251">
        <v>1072716465</v>
      </c>
      <c r="L735" s="156">
        <v>8</v>
      </c>
      <c r="M735" s="156" t="s">
        <v>844</v>
      </c>
      <c r="N735" s="156" t="s">
        <v>98</v>
      </c>
      <c r="O735" s="156" t="s">
        <v>427</v>
      </c>
      <c r="P735" s="156" t="s">
        <v>7300</v>
      </c>
      <c r="Q735" s="156" t="s">
        <v>7301</v>
      </c>
      <c r="R735" s="143">
        <f>+G735-F735</f>
        <v>106</v>
      </c>
      <c r="S735" s="134" t="s">
        <v>7302</v>
      </c>
      <c r="T735" s="253">
        <v>11056667</v>
      </c>
      <c r="U735" s="156" t="s">
        <v>7303</v>
      </c>
      <c r="V735" s="253">
        <f>+T735</f>
        <v>11056667</v>
      </c>
      <c r="W735" s="156">
        <v>45539</v>
      </c>
      <c r="X735" s="156" t="s">
        <v>473</v>
      </c>
      <c r="Y735" s="317">
        <f>+Z735+AA735+AB735</f>
        <v>11056667</v>
      </c>
      <c r="Z735" s="156">
        <f>+V735</f>
        <v>11056667</v>
      </c>
      <c r="AA735" s="156">
        <v>0</v>
      </c>
      <c r="AB735" s="156">
        <f>+AC735+AD735+AE735+AF735+AG735+AH735+AI735+AJ735</f>
        <v>0</v>
      </c>
      <c r="AC735" s="156">
        <v>0</v>
      </c>
      <c r="AD735" s="156">
        <v>0</v>
      </c>
      <c r="AE735" s="156">
        <v>0</v>
      </c>
      <c r="AF735" s="156">
        <v>0</v>
      </c>
      <c r="AG735" s="156">
        <v>0</v>
      </c>
      <c r="AH735" s="156">
        <v>0</v>
      </c>
      <c r="AI735" s="156">
        <v>0</v>
      </c>
      <c r="AJ735" s="156">
        <v>0</v>
      </c>
      <c r="AK735" s="156" t="s">
        <v>104</v>
      </c>
      <c r="AL735" s="103" t="s">
        <v>7304</v>
      </c>
      <c r="AM735" s="156" t="s">
        <v>7078</v>
      </c>
      <c r="AN735" s="156">
        <v>2995163</v>
      </c>
      <c r="AO735" s="156" t="s">
        <v>114</v>
      </c>
      <c r="AP735" s="156" t="s">
        <v>114</v>
      </c>
      <c r="AQ735" s="156" t="s">
        <v>114</v>
      </c>
      <c r="AR735" s="156" t="s">
        <v>114</v>
      </c>
      <c r="AS735" s="156" t="s">
        <v>109</v>
      </c>
      <c r="AT735" s="156" t="s">
        <v>109</v>
      </c>
      <c r="AU735" s="156" t="s">
        <v>392</v>
      </c>
      <c r="AV735" s="156"/>
      <c r="AW735" s="156"/>
      <c r="AX735" s="156" t="s">
        <v>109</v>
      </c>
      <c r="AY735" s="156" t="s">
        <v>108</v>
      </c>
      <c r="AZ735" s="156"/>
      <c r="BA735" s="156"/>
      <c r="BB735" s="156"/>
      <c r="BC735" s="156"/>
      <c r="BD735" s="156"/>
      <c r="BE735" s="156"/>
      <c r="BF735" s="156"/>
      <c r="BG735" s="156"/>
      <c r="BH735" s="153">
        <f>T735+BB735</f>
        <v>11056667</v>
      </c>
      <c r="BI735" s="349" t="s">
        <v>113</v>
      </c>
      <c r="BJ735" s="240"/>
      <c r="BK735" s="240" t="s">
        <v>114</v>
      </c>
      <c r="BL735" s="240"/>
      <c r="BM735" s="437"/>
      <c r="BN735" s="156" t="s">
        <v>917</v>
      </c>
      <c r="BO735" s="156">
        <v>26</v>
      </c>
      <c r="BP735" s="156">
        <v>35779</v>
      </c>
      <c r="BQ735" s="156" t="s">
        <v>578</v>
      </c>
      <c r="BR735" s="156" t="s">
        <v>1288</v>
      </c>
      <c r="BS735" s="156" t="s">
        <v>108</v>
      </c>
      <c r="BT735" s="156" t="s">
        <v>108</v>
      </c>
      <c r="BU735" s="156" t="s">
        <v>2082</v>
      </c>
      <c r="BV735" s="156">
        <v>3028055991</v>
      </c>
      <c r="BW735" s="156" t="s">
        <v>2083</v>
      </c>
      <c r="BX735" s="156" t="s">
        <v>881</v>
      </c>
      <c r="BY735" s="156" t="s">
        <v>119</v>
      </c>
      <c r="BZ735" s="156">
        <v>33719278014</v>
      </c>
      <c r="CA735" s="157" t="s">
        <v>109</v>
      </c>
      <c r="CB735" s="157" t="s">
        <v>109</v>
      </c>
      <c r="CC735" s="157" t="s">
        <v>109</v>
      </c>
      <c r="CD735" s="152" t="s">
        <v>109</v>
      </c>
      <c r="CE735" s="156"/>
      <c r="CF735" s="156"/>
      <c r="CG735" s="156"/>
      <c r="CH735" s="156"/>
      <c r="CI735" s="156"/>
      <c r="CJ735" s="156"/>
      <c r="CK735" s="156"/>
      <c r="CL735" s="156"/>
      <c r="CM735" s="157" t="s">
        <v>109</v>
      </c>
      <c r="CN735" s="156"/>
      <c r="CO735" s="297"/>
      <c r="CP735" s="297"/>
      <c r="CQ735" s="297"/>
      <c r="CR735" s="297"/>
      <c r="CS735" s="50"/>
      <c r="CT735" s="50"/>
      <c r="CU735" s="50"/>
      <c r="CV735" s="50"/>
      <c r="CW735" s="50"/>
      <c r="CX735" s="50"/>
      <c r="CY735" s="50"/>
      <c r="CZ735" s="50"/>
      <c r="DA735" s="50"/>
      <c r="DB735" s="50"/>
      <c r="DC735" s="50"/>
      <c r="DD735" s="50"/>
      <c r="DE735" s="50"/>
      <c r="DF735" s="50"/>
      <c r="DG735" s="50"/>
      <c r="DH735" s="50"/>
      <c r="DI735" s="50"/>
      <c r="DJ735" s="50"/>
      <c r="DK735" s="50"/>
      <c r="DL735" s="50"/>
      <c r="DM735" s="50"/>
      <c r="DN735" s="50"/>
      <c r="DO735" s="50"/>
      <c r="DP735" s="50"/>
      <c r="DQ735" s="50"/>
      <c r="DR735" s="50"/>
      <c r="DS735" s="50"/>
      <c r="DT735" s="50"/>
      <c r="DU735" s="50"/>
      <c r="DV735" s="50"/>
      <c r="DW735" s="50"/>
      <c r="DX735" s="50"/>
      <c r="DY735" s="50"/>
      <c r="DZ735" s="50"/>
      <c r="EA735" s="50"/>
      <c r="EB735" s="50"/>
      <c r="EC735" s="50"/>
      <c r="ED735" s="50"/>
      <c r="EE735" s="50"/>
      <c r="EF735" s="50"/>
      <c r="EG735" s="50"/>
      <c r="EH735" s="50"/>
      <c r="EI735" s="50"/>
      <c r="EJ735" s="50"/>
      <c r="EK735" s="50"/>
      <c r="EL735" s="50"/>
      <c r="EM735" s="50"/>
      <c r="EN735" s="50"/>
      <c r="EO735" s="50"/>
      <c r="EP735" s="50"/>
      <c r="EQ735" s="50"/>
      <c r="ER735" s="50"/>
      <c r="ES735" s="50"/>
      <c r="ET735" s="50"/>
      <c r="EU735" s="50"/>
      <c r="EV735" s="50"/>
      <c r="EW735" s="50"/>
      <c r="EX735" s="50"/>
      <c r="EY735" s="50"/>
      <c r="EZ735" s="50"/>
      <c r="FA735" s="50"/>
      <c r="FB735" s="50"/>
      <c r="FC735" s="50"/>
      <c r="FD735" s="50"/>
      <c r="FE735" s="50"/>
      <c r="FF735" s="50"/>
      <c r="FG735" s="50"/>
      <c r="FH735" s="50"/>
      <c r="FI735" s="50"/>
      <c r="FJ735" s="50"/>
      <c r="FK735" s="50"/>
      <c r="FL735" s="50"/>
      <c r="FM735" s="50"/>
      <c r="FN735" s="50"/>
      <c r="FO735" s="50"/>
      <c r="FP735" s="50"/>
      <c r="FQ735" s="50"/>
      <c r="FR735" s="50"/>
      <c r="FS735" s="50"/>
      <c r="FT735" s="50"/>
      <c r="FU735" s="50"/>
      <c r="FV735" s="50"/>
      <c r="FW735" s="50"/>
      <c r="FX735" s="50"/>
      <c r="FY735" s="50"/>
      <c r="FZ735" s="50"/>
      <c r="GA735" s="50"/>
      <c r="GB735" s="50"/>
      <c r="GC735" s="50"/>
      <c r="GD735" s="50"/>
      <c r="GE735" s="50"/>
      <c r="GF735" s="50"/>
      <c r="GG735" s="50"/>
      <c r="GH735" s="50"/>
      <c r="GI735" s="50"/>
      <c r="GJ735" s="50"/>
      <c r="GK735" s="50"/>
      <c r="GL735" s="50"/>
      <c r="GM735" s="50"/>
      <c r="GN735" s="50"/>
      <c r="GO735" s="50"/>
      <c r="GP735" s="50"/>
      <c r="GQ735" s="50"/>
      <c r="GR735" s="50"/>
      <c r="GS735" s="50"/>
      <c r="GT735" s="50"/>
      <c r="GU735" s="50"/>
      <c r="GV735" s="16"/>
      <c r="GW735" s="16"/>
      <c r="GX735" s="16"/>
      <c r="GY735" s="16"/>
      <c r="GZ735" s="16"/>
      <c r="HA735" s="16"/>
      <c r="HB735" s="16"/>
      <c r="HC735" s="16"/>
      <c r="HD735" s="16"/>
      <c r="HE735" s="16"/>
      <c r="HF735" s="16"/>
      <c r="HG735" s="16"/>
      <c r="HH735" s="16"/>
      <c r="HI735" s="16"/>
      <c r="HJ735" s="16"/>
      <c r="HK735" s="16"/>
      <c r="HL735" s="16"/>
      <c r="HM735" s="16"/>
      <c r="HN735" s="16"/>
      <c r="HO735" s="16"/>
      <c r="HP735" s="16"/>
      <c r="HQ735" s="16"/>
      <c r="HR735" s="16"/>
      <c r="HS735" s="16"/>
      <c r="HT735" s="16"/>
      <c r="HU735" s="16"/>
      <c r="HV735" s="16"/>
      <c r="HW735" s="16"/>
      <c r="HX735" s="16"/>
      <c r="HY735" s="16"/>
      <c r="HZ735" s="16"/>
      <c r="IA735" s="16"/>
      <c r="IB735" s="16"/>
      <c r="IC735" s="16"/>
      <c r="ID735" s="16"/>
      <c r="IE735" s="16"/>
      <c r="IF735" s="16"/>
      <c r="IG735" s="16"/>
      <c r="IH735" s="16"/>
      <c r="II735" s="16"/>
      <c r="IJ735" s="16"/>
      <c r="IK735" s="16"/>
      <c r="IL735" s="16"/>
      <c r="IM735" s="16"/>
      <c r="IN735" s="16"/>
      <c r="IO735" s="16"/>
      <c r="IP735" s="16"/>
      <c r="IQ735" s="16"/>
      <c r="IR735" s="16"/>
      <c r="IS735" s="16"/>
      <c r="IT735" s="16"/>
      <c r="IU735" s="16"/>
      <c r="IV735" s="16"/>
      <c r="IW735" s="16"/>
      <c r="IX735" s="16"/>
      <c r="IY735" s="16"/>
      <c r="IZ735" s="16"/>
      <c r="JA735" s="16"/>
      <c r="JB735" s="16"/>
      <c r="JC735" s="16"/>
      <c r="JD735" s="16"/>
      <c r="JE735" s="16"/>
      <c r="JF735" s="16"/>
      <c r="JG735" s="16"/>
      <c r="JH735" s="16"/>
      <c r="JI735" s="16"/>
      <c r="JJ735" s="16"/>
      <c r="JK735" s="16"/>
      <c r="JL735" s="16"/>
      <c r="JM735" s="16"/>
      <c r="JN735" s="16"/>
      <c r="JO735" s="16"/>
      <c r="JP735" s="16"/>
      <c r="JQ735" s="16"/>
      <c r="JR735" s="16"/>
      <c r="JS735" s="16"/>
      <c r="JT735" s="16"/>
      <c r="JU735" s="16"/>
      <c r="JV735" s="16"/>
      <c r="JW735" s="16"/>
      <c r="JX735" s="16"/>
      <c r="JY735" s="16"/>
      <c r="JZ735" s="16"/>
      <c r="KA735" s="16"/>
      <c r="KB735" s="16"/>
      <c r="KC735" s="16"/>
      <c r="KD735" s="16"/>
      <c r="KE735" s="16"/>
      <c r="KF735" s="16"/>
      <c r="KG735" s="16"/>
      <c r="KH735" s="16"/>
      <c r="KI735" s="16"/>
      <c r="KJ735" s="16"/>
      <c r="KK735" s="16"/>
      <c r="KL735" s="16"/>
      <c r="KM735" s="16"/>
      <c r="KN735" s="16"/>
      <c r="KO735" s="16"/>
      <c r="KP735" s="16"/>
      <c r="KQ735" s="16"/>
      <c r="KR735" s="16"/>
      <c r="KS735" s="16"/>
      <c r="KT735" s="16"/>
      <c r="KU735" s="16"/>
      <c r="KV735" s="16"/>
      <c r="KW735" s="16"/>
      <c r="KX735" s="16"/>
      <c r="KY735" s="16"/>
      <c r="KZ735" s="16"/>
      <c r="LA735" s="16"/>
      <c r="LB735" s="16"/>
      <c r="LC735" s="16"/>
      <c r="LD735" s="16"/>
      <c r="LE735" s="16"/>
      <c r="LF735" s="16"/>
      <c r="LG735" s="16"/>
      <c r="LH735" s="16"/>
      <c r="LI735" s="16"/>
      <c r="LJ735" s="16"/>
      <c r="LK735" s="16"/>
      <c r="LL735" s="16"/>
      <c r="LM735" s="16"/>
      <c r="LN735" s="16"/>
      <c r="LO735" s="16"/>
      <c r="LP735" s="16"/>
      <c r="LQ735" s="16"/>
      <c r="LR735" s="16"/>
      <c r="LS735" s="16"/>
      <c r="LT735" s="16"/>
      <c r="LU735" s="16"/>
      <c r="LV735" s="16"/>
      <c r="LW735" s="16"/>
      <c r="LX735" s="16"/>
      <c r="LY735" s="16"/>
      <c r="LZ735" s="16"/>
      <c r="MA735" s="16"/>
      <c r="MB735" s="16"/>
      <c r="MC735" s="16"/>
      <c r="MD735" s="16"/>
      <c r="ME735" s="16"/>
      <c r="MF735" s="16"/>
      <c r="MG735" s="16"/>
      <c r="MH735" s="16"/>
      <c r="MI735" s="16"/>
      <c r="MJ735" s="16"/>
      <c r="MK735" s="16"/>
      <c r="ML735" s="16"/>
      <c r="MM735" s="16"/>
      <c r="MN735" s="16"/>
      <c r="MO735" s="16"/>
      <c r="MP735" s="16"/>
      <c r="MQ735" s="16"/>
      <c r="MR735" s="16"/>
      <c r="MS735" s="16"/>
      <c r="MT735" s="16"/>
      <c r="MU735" s="16"/>
      <c r="MV735" s="16"/>
      <c r="MW735" s="16"/>
      <c r="MX735" s="16"/>
      <c r="MY735" s="16"/>
      <c r="MZ735" s="16"/>
      <c r="NA735" s="16"/>
      <c r="NB735" s="16"/>
      <c r="NC735" s="16"/>
      <c r="ND735" s="16"/>
      <c r="NE735" s="16"/>
      <c r="NF735" s="16"/>
      <c r="NG735" s="16"/>
      <c r="NH735" s="16"/>
      <c r="NI735" s="16"/>
      <c r="NJ735" s="16"/>
      <c r="NK735" s="16"/>
      <c r="NL735" s="16"/>
      <c r="NM735" s="16"/>
      <c r="NN735" s="16"/>
      <c r="NO735" s="16"/>
      <c r="NP735" s="16"/>
      <c r="NQ735" s="16"/>
      <c r="NR735" s="16"/>
      <c r="NS735" s="16"/>
      <c r="NT735" s="16"/>
      <c r="NU735" s="16"/>
      <c r="NV735" s="16"/>
      <c r="NW735" s="16"/>
      <c r="NX735" s="16"/>
      <c r="NY735" s="16"/>
      <c r="NZ735" s="16"/>
      <c r="OA735" s="16"/>
      <c r="OB735" s="16"/>
      <c r="OC735" s="16"/>
      <c r="OD735" s="16"/>
      <c r="OE735" s="16"/>
      <c r="OF735" s="16"/>
      <c r="OG735" s="16"/>
      <c r="OH735" s="16"/>
      <c r="OI735" s="16"/>
      <c r="OJ735" s="16"/>
      <c r="OK735" s="16"/>
      <c r="OL735" s="16"/>
      <c r="OM735" s="16"/>
      <c r="ON735" s="16"/>
      <c r="OO735" s="16"/>
      <c r="OP735" s="16"/>
      <c r="OQ735" s="16"/>
      <c r="OR735" s="16"/>
      <c r="OS735" s="16"/>
      <c r="OT735" s="16"/>
      <c r="OU735" s="16"/>
      <c r="OV735" s="16"/>
      <c r="OW735" s="16"/>
      <c r="OX735" s="16"/>
      <c r="OY735" s="16"/>
      <c r="OZ735" s="16"/>
      <c r="PA735" s="16"/>
      <c r="PB735" s="16"/>
      <c r="PC735" s="16"/>
      <c r="PD735" s="16"/>
      <c r="PE735" s="16"/>
      <c r="PF735" s="16"/>
      <c r="PG735" s="16"/>
      <c r="PH735" s="16"/>
      <c r="PI735" s="16"/>
      <c r="PJ735" s="16"/>
      <c r="PK735" s="16"/>
      <c r="PL735" s="16"/>
      <c r="PM735" s="16"/>
      <c r="PN735" s="16"/>
      <c r="PO735" s="16"/>
      <c r="PP735" s="16"/>
      <c r="PQ735" s="16"/>
      <c r="PR735" s="16"/>
      <c r="PS735" s="16"/>
      <c r="PT735" s="16"/>
      <c r="PU735" s="16"/>
      <c r="PV735" s="16"/>
      <c r="PW735" s="16"/>
      <c r="PX735" s="16"/>
      <c r="PY735" s="16"/>
      <c r="PZ735" s="16"/>
      <c r="QA735" s="16"/>
      <c r="QB735" s="16"/>
      <c r="QC735" s="16"/>
      <c r="QD735" s="16"/>
      <c r="QE735" s="16"/>
      <c r="QF735" s="16"/>
      <c r="QG735" s="16"/>
      <c r="QH735" s="16"/>
      <c r="QI735" s="16"/>
      <c r="QJ735" s="16"/>
      <c r="QK735" s="16"/>
      <c r="QL735" s="16"/>
      <c r="QM735" s="16"/>
      <c r="QN735" s="16"/>
      <c r="QO735" s="16"/>
      <c r="QP735" s="16"/>
      <c r="QQ735" s="16"/>
      <c r="QR735" s="16"/>
      <c r="QS735" s="16"/>
      <c r="QT735" s="16"/>
      <c r="QU735" s="16"/>
      <c r="QV735" s="16"/>
      <c r="QW735" s="16"/>
      <c r="QX735" s="16"/>
      <c r="QY735" s="16"/>
      <c r="QZ735" s="16"/>
      <c r="RA735" s="16"/>
      <c r="RB735" s="16"/>
      <c r="RC735" s="16"/>
      <c r="RD735" s="16"/>
      <c r="RE735" s="16"/>
      <c r="RF735" s="16"/>
      <c r="RG735" s="16"/>
      <c r="RH735" s="16"/>
      <c r="RI735" s="16"/>
      <c r="RJ735" s="16"/>
      <c r="RK735" s="16"/>
      <c r="RL735" s="16"/>
      <c r="RM735" s="16"/>
      <c r="RN735" s="16"/>
      <c r="RO735" s="16"/>
      <c r="RP735" s="16"/>
      <c r="RQ735" s="16"/>
      <c r="RR735" s="16"/>
      <c r="RS735" s="16"/>
      <c r="RT735" s="16"/>
      <c r="RU735" s="16"/>
      <c r="RV735" s="16"/>
      <c r="RW735" s="16"/>
      <c r="RX735" s="16"/>
      <c r="RY735" s="16"/>
      <c r="RZ735" s="16"/>
      <c r="SA735" s="16"/>
      <c r="SB735" s="16"/>
      <c r="SC735" s="16"/>
      <c r="SD735" s="16"/>
      <c r="SE735" s="16"/>
      <c r="SF735" s="16"/>
      <c r="SG735" s="16"/>
      <c r="SH735" s="16"/>
      <c r="SI735" s="16"/>
      <c r="SJ735" s="16"/>
      <c r="SK735" s="16"/>
      <c r="SL735" s="16"/>
      <c r="SM735" s="16"/>
      <c r="SN735" s="16"/>
      <c r="SO735" s="16"/>
      <c r="SP735" s="16"/>
      <c r="SQ735" s="16"/>
      <c r="SR735" s="16"/>
      <c r="SS735" s="16"/>
      <c r="ST735" s="16"/>
      <c r="SU735" s="16"/>
      <c r="SV735" s="16"/>
      <c r="SW735" s="16"/>
      <c r="SX735" s="16"/>
      <c r="SY735" s="16"/>
      <c r="SZ735" s="16"/>
      <c r="TA735" s="16"/>
      <c r="TB735" s="16"/>
      <c r="TC735" s="16"/>
      <c r="TD735" s="16"/>
      <c r="TE735" s="16"/>
      <c r="TF735" s="16"/>
      <c r="TG735" s="16"/>
      <c r="TH735" s="16"/>
      <c r="TI735" s="16"/>
      <c r="TJ735" s="16"/>
      <c r="TK735" s="16"/>
      <c r="TL735" s="16"/>
      <c r="TM735" s="16"/>
      <c r="TN735" s="16"/>
      <c r="TO735" s="16"/>
      <c r="TP735" s="16"/>
      <c r="TQ735" s="16"/>
      <c r="TR735" s="16"/>
      <c r="TS735" s="16"/>
      <c r="TT735" s="16"/>
      <c r="TU735" s="16"/>
      <c r="TV735" s="16"/>
      <c r="TW735" s="16"/>
      <c r="TX735" s="16"/>
      <c r="TY735" s="16"/>
      <c r="TZ735" s="16"/>
      <c r="UA735" s="16"/>
      <c r="UB735" s="16"/>
      <c r="UC735" s="16"/>
      <c r="UD735" s="16"/>
      <c r="UE735" s="16"/>
      <c r="UF735" s="16"/>
      <c r="UG735" s="16"/>
      <c r="UH735" s="16"/>
      <c r="UI735" s="16"/>
      <c r="UJ735" s="16"/>
      <c r="UK735" s="16"/>
      <c r="UL735" s="16"/>
      <c r="UM735" s="16"/>
      <c r="UN735" s="16"/>
      <c r="UO735" s="16"/>
      <c r="UP735" s="16"/>
      <c r="UQ735" s="16"/>
      <c r="UR735" s="16"/>
      <c r="US735" s="16"/>
      <c r="UT735" s="16"/>
      <c r="UU735" s="16"/>
      <c r="UV735" s="16"/>
      <c r="UW735" s="16"/>
      <c r="UX735" s="16"/>
      <c r="UY735" s="16"/>
      <c r="UZ735" s="16"/>
      <c r="VA735" s="16"/>
      <c r="VB735" s="16"/>
      <c r="VC735" s="16"/>
      <c r="VD735" s="16"/>
      <c r="VE735" s="16"/>
      <c r="VF735" s="16"/>
      <c r="VG735" s="16"/>
      <c r="VH735" s="16"/>
      <c r="VI735" s="16"/>
      <c r="VJ735" s="16"/>
      <c r="VK735" s="16"/>
      <c r="VL735" s="16"/>
      <c r="VM735" s="16"/>
      <c r="VN735" s="16"/>
      <c r="VO735" s="16"/>
      <c r="VP735" s="16"/>
      <c r="VQ735" s="16"/>
      <c r="VR735" s="16"/>
      <c r="VS735" s="16"/>
      <c r="VT735" s="16"/>
      <c r="VU735" s="16"/>
      <c r="VV735" s="16"/>
      <c r="VW735" s="16"/>
      <c r="VX735" s="16"/>
      <c r="VY735" s="16"/>
      <c r="VZ735" s="16"/>
      <c r="WA735" s="16"/>
      <c r="WB735" s="16"/>
      <c r="WC735" s="16"/>
      <c r="WD735" s="16"/>
      <c r="WE735" s="16"/>
      <c r="WF735" s="16"/>
      <c r="WG735" s="16"/>
      <c r="WH735" s="16"/>
      <c r="WI735" s="16"/>
      <c r="WJ735" s="16"/>
      <c r="WK735" s="16"/>
      <c r="WL735" s="16"/>
      <c r="WM735" s="16"/>
      <c r="WN735" s="16"/>
      <c r="WO735" s="16"/>
      <c r="WP735" s="16"/>
      <c r="WQ735" s="16"/>
      <c r="WR735" s="16"/>
      <c r="WS735" s="16"/>
      <c r="WT735" s="16"/>
      <c r="WU735" s="16"/>
      <c r="WV735" s="16"/>
      <c r="WW735" s="16"/>
      <c r="WX735" s="16"/>
      <c r="WY735" s="16"/>
      <c r="WZ735" s="16"/>
      <c r="XA735" s="16"/>
      <c r="XB735" s="16"/>
      <c r="XC735" s="16"/>
      <c r="XD735" s="16"/>
      <c r="XE735" s="16"/>
      <c r="XF735" s="16"/>
      <c r="XG735" s="16"/>
      <c r="XH735" s="16"/>
      <c r="XI735" s="16"/>
      <c r="XJ735" s="16"/>
      <c r="XK735" s="16"/>
      <c r="XL735" s="16"/>
      <c r="XM735" s="16"/>
      <c r="XN735" s="16"/>
      <c r="XO735" s="16"/>
      <c r="XP735" s="16"/>
      <c r="XQ735" s="16"/>
      <c r="XR735" s="16"/>
      <c r="XS735" s="16"/>
      <c r="XT735" s="16"/>
      <c r="XU735" s="16"/>
      <c r="XV735" s="16"/>
      <c r="XW735" s="16"/>
      <c r="XX735" s="16"/>
      <c r="XY735" s="16"/>
      <c r="XZ735" s="16"/>
      <c r="YA735" s="16"/>
      <c r="YB735" s="16"/>
      <c r="YC735" s="16"/>
      <c r="YD735" s="16"/>
      <c r="YE735" s="16"/>
      <c r="YF735" s="16"/>
      <c r="YG735" s="16"/>
      <c r="YH735" s="16"/>
      <c r="YI735" s="16"/>
      <c r="YJ735" s="16"/>
      <c r="YK735" s="16"/>
      <c r="YL735" s="16"/>
      <c r="YM735" s="16"/>
      <c r="YN735" s="16"/>
      <c r="YO735" s="16"/>
      <c r="YP735" s="16"/>
      <c r="YQ735" s="16"/>
      <c r="YR735" s="16"/>
      <c r="YS735" s="16"/>
      <c r="YT735" s="16"/>
      <c r="YU735" s="16"/>
      <c r="YV735" s="16"/>
      <c r="YW735" s="16"/>
      <c r="YX735" s="16"/>
      <c r="YY735" s="16"/>
      <c r="YZ735" s="16"/>
      <c r="ZA735" s="16"/>
      <c r="ZB735" s="16"/>
      <c r="ZC735" s="16"/>
      <c r="ZD735" s="16"/>
      <c r="ZE735" s="16"/>
      <c r="ZF735" s="16"/>
      <c r="ZG735" s="16"/>
      <c r="ZH735" s="16"/>
      <c r="ZI735" s="16"/>
      <c r="ZJ735" s="16"/>
      <c r="ZK735" s="16"/>
      <c r="ZL735" s="16"/>
      <c r="ZM735" s="16"/>
      <c r="ZN735" s="16"/>
      <c r="ZO735" s="16"/>
      <c r="ZP735" s="16"/>
      <c r="ZQ735" s="16"/>
      <c r="ZR735" s="16"/>
      <c r="ZS735" s="16"/>
      <c r="ZT735" s="16"/>
      <c r="ZU735" s="16"/>
      <c r="ZV735" s="16"/>
      <c r="ZW735" s="16"/>
      <c r="ZX735" s="16"/>
      <c r="ZY735" s="16"/>
      <c r="ZZ735" s="16"/>
      <c r="AAA735" s="16"/>
      <c r="AAB735" s="16"/>
      <c r="AAC735" s="16"/>
      <c r="AAD735" s="16"/>
      <c r="AAE735" s="16"/>
      <c r="AAF735" s="16"/>
      <c r="AAG735" s="16"/>
      <c r="AAH735" s="16"/>
      <c r="AAI735" s="16"/>
      <c r="AAJ735" s="16"/>
      <c r="AAK735" s="16"/>
      <c r="AAL735" s="16"/>
      <c r="AAM735" s="16"/>
      <c r="AAN735" s="16"/>
      <c r="AAO735" s="16"/>
      <c r="AAP735" s="16"/>
      <c r="AAQ735" s="16"/>
      <c r="AAR735" s="16"/>
      <c r="AAS735" s="16"/>
      <c r="AAT735" s="16"/>
      <c r="AAU735" s="16"/>
      <c r="AAV735" s="16"/>
      <c r="AAW735" s="16"/>
      <c r="AAX735" s="16"/>
      <c r="AAY735" s="16"/>
      <c r="AAZ735" s="16"/>
      <c r="ABA735" s="16"/>
      <c r="ABB735" s="16"/>
      <c r="ABC735" s="16"/>
      <c r="ABD735" s="16"/>
      <c r="ABE735" s="16"/>
      <c r="ABF735" s="16"/>
      <c r="ABG735" s="16"/>
      <c r="ABH735" s="16"/>
    </row>
    <row r="736" spans="1:1330" s="50" customFormat="1" ht="45.75" customHeight="1">
      <c r="A736" s="589">
        <f>1+A735</f>
        <v>734</v>
      </c>
      <c r="B736" s="403" t="s">
        <v>7305</v>
      </c>
      <c r="C736" s="156" t="s">
        <v>7306</v>
      </c>
      <c r="D736" s="156" t="s">
        <v>6867</v>
      </c>
      <c r="E736" s="156">
        <v>45538</v>
      </c>
      <c r="F736" s="156">
        <v>45539</v>
      </c>
      <c r="G736" s="156">
        <v>45646</v>
      </c>
      <c r="H736" s="156" t="s">
        <v>416</v>
      </c>
      <c r="I736" s="156" t="s">
        <v>5874</v>
      </c>
      <c r="J736" s="301" t="s">
        <v>7307</v>
      </c>
      <c r="K736" s="251">
        <v>80401039</v>
      </c>
      <c r="L736" s="156">
        <v>9</v>
      </c>
      <c r="M736" s="156" t="s">
        <v>844</v>
      </c>
      <c r="N736" s="156" t="s">
        <v>98</v>
      </c>
      <c r="O736" s="156" t="s">
        <v>6113</v>
      </c>
      <c r="P736" s="156" t="s">
        <v>7308</v>
      </c>
      <c r="Q736" s="156" t="s">
        <v>7281</v>
      </c>
      <c r="R736" s="143">
        <f>+G736-F736</f>
        <v>107</v>
      </c>
      <c r="S736" s="134" t="s">
        <v>7309</v>
      </c>
      <c r="T736" s="253">
        <v>24084000</v>
      </c>
      <c r="U736" s="156" t="s">
        <v>7310</v>
      </c>
      <c r="V736" s="253">
        <f>+T736</f>
        <v>24084000</v>
      </c>
      <c r="W736" s="156">
        <v>45539</v>
      </c>
      <c r="X736" s="156" t="s">
        <v>473</v>
      </c>
      <c r="Y736" s="317">
        <f>+Z736+AA736+AB736</f>
        <v>24084000</v>
      </c>
      <c r="Z736" s="156">
        <f>+V736</f>
        <v>24084000</v>
      </c>
      <c r="AA736" s="156">
        <v>0</v>
      </c>
      <c r="AB736" s="156">
        <f>+AC736+AD736+AE736+AF736+AG736+AH736+AI736+AJ736</f>
        <v>0</v>
      </c>
      <c r="AC736" s="156">
        <v>0</v>
      </c>
      <c r="AD736" s="156">
        <v>0</v>
      </c>
      <c r="AE736" s="156">
        <v>0</v>
      </c>
      <c r="AF736" s="156">
        <v>0</v>
      </c>
      <c r="AG736" s="156">
        <v>0</v>
      </c>
      <c r="AH736" s="156">
        <v>0</v>
      </c>
      <c r="AI736" s="156">
        <v>0</v>
      </c>
      <c r="AJ736" s="156">
        <v>0</v>
      </c>
      <c r="AK736" s="156" t="s">
        <v>104</v>
      </c>
      <c r="AL736" s="103" t="s">
        <v>7311</v>
      </c>
      <c r="AM736" s="156" t="s">
        <v>7312</v>
      </c>
      <c r="AN736" s="156">
        <v>35475547</v>
      </c>
      <c r="AO736" s="156" t="s">
        <v>114</v>
      </c>
      <c r="AP736" s="156" t="s">
        <v>114</v>
      </c>
      <c r="AQ736" s="156" t="s">
        <v>114</v>
      </c>
      <c r="AR736" s="156" t="s">
        <v>114</v>
      </c>
      <c r="AS736" s="156" t="s">
        <v>109</v>
      </c>
      <c r="AT736" s="156" t="s">
        <v>109</v>
      </c>
      <c r="AU736" s="156" t="s">
        <v>392</v>
      </c>
      <c r="AV736" s="156"/>
      <c r="AW736" s="156"/>
      <c r="AX736" s="156" t="s">
        <v>109</v>
      </c>
      <c r="AY736" s="156" t="s">
        <v>108</v>
      </c>
      <c r="AZ736" s="156"/>
      <c r="BA736" s="156"/>
      <c r="BB736" s="156"/>
      <c r="BC736" s="156"/>
      <c r="BD736" s="156"/>
      <c r="BE736" s="156"/>
      <c r="BF736" s="156"/>
      <c r="BG736" s="156"/>
      <c r="BH736" s="153">
        <f>T736+BB736</f>
        <v>24084000</v>
      </c>
      <c r="BI736" s="349" t="s">
        <v>113</v>
      </c>
      <c r="BJ736" s="240"/>
      <c r="BK736" s="240" t="s">
        <v>114</v>
      </c>
      <c r="BL736" s="240"/>
      <c r="BM736" s="437"/>
      <c r="BN736" s="156" t="s">
        <v>115</v>
      </c>
      <c r="BO736" s="156">
        <v>53</v>
      </c>
      <c r="BP736" s="156">
        <v>25985</v>
      </c>
      <c r="BQ736" s="156" t="s">
        <v>109</v>
      </c>
      <c r="BR736" s="156" t="s">
        <v>114</v>
      </c>
      <c r="BS736" s="156" t="s">
        <v>114</v>
      </c>
      <c r="BT736" s="156" t="s">
        <v>114</v>
      </c>
      <c r="BU736" s="156" t="s">
        <v>7313</v>
      </c>
      <c r="BV736" s="156">
        <v>3108751676</v>
      </c>
      <c r="BW736" s="156" t="s">
        <v>7314</v>
      </c>
      <c r="BX736" s="156" t="s">
        <v>118</v>
      </c>
      <c r="BY736" s="156" t="s">
        <v>119</v>
      </c>
      <c r="BZ736" s="156">
        <v>68251912941</v>
      </c>
      <c r="CA736" s="157" t="s">
        <v>109</v>
      </c>
      <c r="CB736" s="157" t="s">
        <v>109</v>
      </c>
      <c r="CC736" s="157" t="s">
        <v>109</v>
      </c>
      <c r="CD736" s="152" t="s">
        <v>109</v>
      </c>
      <c r="CE736" s="156"/>
      <c r="CF736" s="156"/>
      <c r="CG736" s="156"/>
      <c r="CH736" s="156"/>
      <c r="CI736" s="156"/>
      <c r="CJ736" s="156"/>
      <c r="CK736" s="156"/>
      <c r="CL736" s="156"/>
      <c r="CM736" s="157" t="s">
        <v>109</v>
      </c>
      <c r="CN736" s="156"/>
      <c r="CO736" s="297"/>
      <c r="CP736" s="297"/>
      <c r="CQ736" s="297"/>
      <c r="CR736" s="297"/>
      <c r="GV736" s="16"/>
      <c r="GW736" s="16"/>
      <c r="GX736" s="16"/>
      <c r="GY736" s="16"/>
      <c r="GZ736" s="16"/>
      <c r="HA736" s="16"/>
      <c r="HB736" s="16"/>
      <c r="HC736" s="16"/>
      <c r="HD736" s="16"/>
      <c r="HE736" s="16"/>
      <c r="HF736" s="16"/>
      <c r="HG736" s="16"/>
      <c r="HH736" s="16"/>
      <c r="HI736" s="16"/>
      <c r="HJ736" s="16"/>
      <c r="HK736" s="16"/>
      <c r="HL736" s="16"/>
      <c r="HM736" s="16"/>
      <c r="HN736" s="16"/>
      <c r="HO736" s="16"/>
      <c r="HP736" s="16"/>
      <c r="HQ736" s="16"/>
      <c r="HR736" s="16"/>
      <c r="HS736" s="16"/>
      <c r="HT736" s="16"/>
      <c r="HU736" s="16"/>
      <c r="HV736" s="16"/>
      <c r="HW736" s="16"/>
      <c r="HX736" s="16"/>
      <c r="HY736" s="16"/>
      <c r="HZ736" s="16"/>
      <c r="IA736" s="16"/>
      <c r="IB736" s="16"/>
      <c r="IC736" s="16"/>
      <c r="ID736" s="16"/>
      <c r="IE736" s="16"/>
      <c r="IF736" s="16"/>
      <c r="IG736" s="16"/>
      <c r="IH736" s="16"/>
      <c r="II736" s="16"/>
      <c r="IJ736" s="16"/>
      <c r="IK736" s="16"/>
      <c r="IL736" s="16"/>
      <c r="IM736" s="16"/>
      <c r="IN736" s="16"/>
      <c r="IO736" s="16"/>
      <c r="IP736" s="16"/>
      <c r="IQ736" s="16"/>
      <c r="IR736" s="16"/>
      <c r="IS736" s="16"/>
      <c r="IT736" s="16"/>
      <c r="IU736" s="16"/>
      <c r="IV736" s="16"/>
      <c r="IW736" s="16"/>
      <c r="IX736" s="16"/>
      <c r="IY736" s="16"/>
      <c r="IZ736" s="16"/>
      <c r="JA736" s="16"/>
      <c r="JB736" s="16"/>
      <c r="JC736" s="16"/>
      <c r="JD736" s="16"/>
      <c r="JE736" s="16"/>
      <c r="JF736" s="16"/>
      <c r="JG736" s="16"/>
      <c r="JH736" s="16"/>
      <c r="JI736" s="16"/>
      <c r="JJ736" s="16"/>
      <c r="JK736" s="16"/>
      <c r="JL736" s="16"/>
      <c r="JM736" s="16"/>
      <c r="JN736" s="16"/>
      <c r="JO736" s="16"/>
      <c r="JP736" s="16"/>
      <c r="JQ736" s="16"/>
      <c r="JR736" s="16"/>
      <c r="JS736" s="16"/>
      <c r="JT736" s="16"/>
      <c r="JU736" s="16"/>
      <c r="JV736" s="16"/>
      <c r="JW736" s="16"/>
      <c r="JX736" s="16"/>
      <c r="JY736" s="16"/>
      <c r="JZ736" s="16"/>
      <c r="KA736" s="16"/>
      <c r="KB736" s="16"/>
      <c r="KC736" s="16"/>
      <c r="KD736" s="16"/>
      <c r="KE736" s="16"/>
      <c r="KF736" s="16"/>
      <c r="KG736" s="16"/>
      <c r="KH736" s="16"/>
      <c r="KI736" s="16"/>
      <c r="KJ736" s="16"/>
      <c r="KK736" s="16"/>
      <c r="KL736" s="16"/>
      <c r="KM736" s="16"/>
      <c r="KN736" s="16"/>
      <c r="KO736" s="16"/>
      <c r="KP736" s="16"/>
      <c r="KQ736" s="16"/>
      <c r="KR736" s="16"/>
      <c r="KS736" s="16"/>
      <c r="KT736" s="16"/>
      <c r="KU736" s="16"/>
      <c r="KV736" s="16"/>
      <c r="KW736" s="16"/>
      <c r="KX736" s="16"/>
      <c r="KY736" s="16"/>
      <c r="KZ736" s="16"/>
      <c r="LA736" s="16"/>
      <c r="LB736" s="16"/>
      <c r="LC736" s="16"/>
      <c r="LD736" s="16"/>
      <c r="LE736" s="16"/>
      <c r="LF736" s="16"/>
      <c r="LG736" s="16"/>
      <c r="LH736" s="16"/>
      <c r="LI736" s="16"/>
      <c r="LJ736" s="16"/>
      <c r="LK736" s="16"/>
      <c r="LL736" s="16"/>
      <c r="LM736" s="16"/>
      <c r="LN736" s="16"/>
      <c r="LO736" s="16"/>
      <c r="LP736" s="16"/>
      <c r="LQ736" s="16"/>
      <c r="LR736" s="16"/>
      <c r="LS736" s="16"/>
      <c r="LT736" s="16"/>
      <c r="LU736" s="16"/>
      <c r="LV736" s="16"/>
      <c r="LW736" s="16"/>
      <c r="LX736" s="16"/>
      <c r="LY736" s="16"/>
      <c r="LZ736" s="16"/>
      <c r="MA736" s="16"/>
      <c r="MB736" s="16"/>
      <c r="MC736" s="16"/>
      <c r="MD736" s="16"/>
      <c r="ME736" s="16"/>
      <c r="MF736" s="16"/>
      <c r="MG736" s="16"/>
      <c r="MH736" s="16"/>
      <c r="MI736" s="16"/>
      <c r="MJ736" s="16"/>
      <c r="MK736" s="16"/>
      <c r="ML736" s="16"/>
      <c r="MM736" s="16"/>
      <c r="MN736" s="16"/>
      <c r="MO736" s="16"/>
      <c r="MP736" s="16"/>
      <c r="MQ736" s="16"/>
      <c r="MR736" s="16"/>
      <c r="MS736" s="16"/>
      <c r="MT736" s="16"/>
      <c r="MU736" s="16"/>
      <c r="MV736" s="16"/>
      <c r="MW736" s="16"/>
      <c r="MX736" s="16"/>
      <c r="MY736" s="16"/>
      <c r="MZ736" s="16"/>
      <c r="NA736" s="16"/>
      <c r="NB736" s="16"/>
      <c r="NC736" s="16"/>
      <c r="ND736" s="16"/>
      <c r="NE736" s="16"/>
      <c r="NF736" s="16"/>
      <c r="NG736" s="16"/>
      <c r="NH736" s="16"/>
      <c r="NI736" s="16"/>
      <c r="NJ736" s="16"/>
      <c r="NK736" s="16"/>
      <c r="NL736" s="16"/>
      <c r="NM736" s="16"/>
      <c r="NN736" s="16"/>
      <c r="NO736" s="16"/>
      <c r="NP736" s="16"/>
      <c r="NQ736" s="16"/>
      <c r="NR736" s="16"/>
      <c r="NS736" s="16"/>
      <c r="NT736" s="16"/>
      <c r="NU736" s="16"/>
      <c r="NV736" s="16"/>
      <c r="NW736" s="16"/>
      <c r="NX736" s="16"/>
      <c r="NY736" s="16"/>
      <c r="NZ736" s="16"/>
      <c r="OA736" s="16"/>
      <c r="OB736" s="16"/>
      <c r="OC736" s="16"/>
      <c r="OD736" s="16"/>
      <c r="OE736" s="16"/>
      <c r="OF736" s="16"/>
      <c r="OG736" s="16"/>
      <c r="OH736" s="16"/>
      <c r="OI736" s="16"/>
      <c r="OJ736" s="16"/>
      <c r="OK736" s="16"/>
      <c r="OL736" s="16"/>
      <c r="OM736" s="16"/>
      <c r="ON736" s="16"/>
      <c r="OO736" s="16"/>
      <c r="OP736" s="16"/>
      <c r="OQ736" s="16"/>
      <c r="OR736" s="16"/>
      <c r="OS736" s="16"/>
      <c r="OT736" s="16"/>
      <c r="OU736" s="16"/>
      <c r="OV736" s="16"/>
      <c r="OW736" s="16"/>
      <c r="OX736" s="16"/>
      <c r="OY736" s="16"/>
      <c r="OZ736" s="16"/>
      <c r="PA736" s="16"/>
      <c r="PB736" s="16"/>
      <c r="PC736" s="16"/>
      <c r="PD736" s="16"/>
      <c r="PE736" s="16"/>
      <c r="PF736" s="16"/>
      <c r="PG736" s="16"/>
      <c r="PH736" s="16"/>
      <c r="PI736" s="16"/>
      <c r="PJ736" s="16"/>
      <c r="PK736" s="16"/>
      <c r="PL736" s="16"/>
      <c r="PM736" s="16"/>
      <c r="PN736" s="16"/>
      <c r="PO736" s="16"/>
      <c r="PP736" s="16"/>
      <c r="PQ736" s="16"/>
      <c r="PR736" s="16"/>
      <c r="PS736" s="16"/>
      <c r="PT736" s="16"/>
      <c r="PU736" s="16"/>
      <c r="PV736" s="16"/>
      <c r="PW736" s="16"/>
      <c r="PX736" s="16"/>
      <c r="PY736" s="16"/>
      <c r="PZ736" s="16"/>
      <c r="QA736" s="16"/>
      <c r="QB736" s="16"/>
      <c r="QC736" s="16"/>
      <c r="QD736" s="16"/>
      <c r="QE736" s="16"/>
      <c r="QF736" s="16"/>
      <c r="QG736" s="16"/>
      <c r="QH736" s="16"/>
      <c r="QI736" s="16"/>
      <c r="QJ736" s="16"/>
      <c r="QK736" s="16"/>
      <c r="QL736" s="16"/>
      <c r="QM736" s="16"/>
      <c r="QN736" s="16"/>
      <c r="QO736" s="16"/>
      <c r="QP736" s="16"/>
      <c r="QQ736" s="16"/>
      <c r="QR736" s="16"/>
      <c r="QS736" s="16"/>
      <c r="QT736" s="16"/>
      <c r="QU736" s="16"/>
      <c r="QV736" s="16"/>
      <c r="QW736" s="16"/>
      <c r="QX736" s="16"/>
      <c r="QY736" s="16"/>
      <c r="QZ736" s="16"/>
      <c r="RA736" s="16"/>
      <c r="RB736" s="16"/>
      <c r="RC736" s="16"/>
      <c r="RD736" s="16"/>
      <c r="RE736" s="16"/>
      <c r="RF736" s="16"/>
      <c r="RG736" s="16"/>
      <c r="RH736" s="16"/>
      <c r="RI736" s="16"/>
      <c r="RJ736" s="16"/>
      <c r="RK736" s="16"/>
      <c r="RL736" s="16"/>
      <c r="RM736" s="16"/>
      <c r="RN736" s="16"/>
      <c r="RO736" s="16"/>
      <c r="RP736" s="16"/>
      <c r="RQ736" s="16"/>
      <c r="RR736" s="16"/>
      <c r="RS736" s="16"/>
      <c r="RT736" s="16"/>
      <c r="RU736" s="16"/>
      <c r="RV736" s="16"/>
      <c r="RW736" s="16"/>
      <c r="RX736" s="16"/>
      <c r="RY736" s="16"/>
      <c r="RZ736" s="16"/>
      <c r="SA736" s="16"/>
      <c r="SB736" s="16"/>
      <c r="SC736" s="16"/>
      <c r="SD736" s="16"/>
      <c r="SE736" s="16"/>
      <c r="SF736" s="16"/>
      <c r="SG736" s="16"/>
      <c r="SH736" s="16"/>
      <c r="SI736" s="16"/>
      <c r="SJ736" s="16"/>
      <c r="SK736" s="16"/>
      <c r="SL736" s="16"/>
      <c r="SM736" s="16"/>
      <c r="SN736" s="16"/>
      <c r="SO736" s="16"/>
      <c r="SP736" s="16"/>
      <c r="SQ736" s="16"/>
      <c r="SR736" s="16"/>
      <c r="SS736" s="16"/>
      <c r="ST736" s="16"/>
      <c r="SU736" s="16"/>
      <c r="SV736" s="16"/>
      <c r="SW736" s="16"/>
      <c r="SX736" s="16"/>
      <c r="SY736" s="16"/>
      <c r="SZ736" s="16"/>
      <c r="TA736" s="16"/>
      <c r="TB736" s="16"/>
      <c r="TC736" s="16"/>
      <c r="TD736" s="16"/>
      <c r="TE736" s="16"/>
      <c r="TF736" s="16"/>
      <c r="TG736" s="16"/>
      <c r="TH736" s="16"/>
      <c r="TI736" s="16"/>
      <c r="TJ736" s="16"/>
      <c r="TK736" s="16"/>
      <c r="TL736" s="16"/>
      <c r="TM736" s="16"/>
      <c r="TN736" s="16"/>
      <c r="TO736" s="16"/>
      <c r="TP736" s="16"/>
      <c r="TQ736" s="16"/>
      <c r="TR736" s="16"/>
      <c r="TS736" s="16"/>
      <c r="TT736" s="16"/>
      <c r="TU736" s="16"/>
      <c r="TV736" s="16"/>
      <c r="TW736" s="16"/>
      <c r="TX736" s="16"/>
      <c r="TY736" s="16"/>
      <c r="TZ736" s="16"/>
      <c r="UA736" s="16"/>
      <c r="UB736" s="16"/>
      <c r="UC736" s="16"/>
      <c r="UD736" s="16"/>
      <c r="UE736" s="16"/>
      <c r="UF736" s="16"/>
      <c r="UG736" s="16"/>
      <c r="UH736" s="16"/>
      <c r="UI736" s="16"/>
      <c r="UJ736" s="16"/>
      <c r="UK736" s="16"/>
      <c r="UL736" s="16"/>
      <c r="UM736" s="16"/>
      <c r="UN736" s="16"/>
      <c r="UO736" s="16"/>
      <c r="UP736" s="16"/>
      <c r="UQ736" s="16"/>
      <c r="UR736" s="16"/>
      <c r="US736" s="16"/>
      <c r="UT736" s="16"/>
      <c r="UU736" s="16"/>
      <c r="UV736" s="16"/>
      <c r="UW736" s="16"/>
      <c r="UX736" s="16"/>
      <c r="UY736" s="16"/>
      <c r="UZ736" s="16"/>
      <c r="VA736" s="16"/>
      <c r="VB736" s="16"/>
      <c r="VC736" s="16"/>
      <c r="VD736" s="16"/>
      <c r="VE736" s="16"/>
      <c r="VF736" s="16"/>
      <c r="VG736" s="16"/>
      <c r="VH736" s="16"/>
      <c r="VI736" s="16"/>
      <c r="VJ736" s="16"/>
      <c r="VK736" s="16"/>
      <c r="VL736" s="16"/>
      <c r="VM736" s="16"/>
      <c r="VN736" s="16"/>
      <c r="VO736" s="16"/>
      <c r="VP736" s="16"/>
      <c r="VQ736" s="16"/>
      <c r="VR736" s="16"/>
      <c r="VS736" s="16"/>
      <c r="VT736" s="16"/>
      <c r="VU736" s="16"/>
      <c r="VV736" s="16"/>
      <c r="VW736" s="16"/>
      <c r="VX736" s="16"/>
      <c r="VY736" s="16"/>
      <c r="VZ736" s="16"/>
      <c r="WA736" s="16"/>
      <c r="WB736" s="16"/>
      <c r="WC736" s="16"/>
      <c r="WD736" s="16"/>
      <c r="WE736" s="16"/>
      <c r="WF736" s="16"/>
      <c r="WG736" s="16"/>
      <c r="WH736" s="16"/>
      <c r="WI736" s="16"/>
      <c r="WJ736" s="16"/>
      <c r="WK736" s="16"/>
      <c r="WL736" s="16"/>
      <c r="WM736" s="16"/>
      <c r="WN736" s="16"/>
      <c r="WO736" s="16"/>
      <c r="WP736" s="16"/>
      <c r="WQ736" s="16"/>
      <c r="WR736" s="16"/>
      <c r="WS736" s="16"/>
      <c r="WT736" s="16"/>
      <c r="WU736" s="16"/>
      <c r="WV736" s="16"/>
      <c r="WW736" s="16"/>
      <c r="WX736" s="16"/>
      <c r="WY736" s="16"/>
      <c r="WZ736" s="16"/>
      <c r="XA736" s="16"/>
      <c r="XB736" s="16"/>
      <c r="XC736" s="16"/>
      <c r="XD736" s="16"/>
      <c r="XE736" s="16"/>
      <c r="XF736" s="16"/>
      <c r="XG736" s="16"/>
      <c r="XH736" s="16"/>
      <c r="XI736" s="16"/>
      <c r="XJ736" s="16"/>
      <c r="XK736" s="16"/>
      <c r="XL736" s="16"/>
      <c r="XM736" s="16"/>
      <c r="XN736" s="16"/>
      <c r="XO736" s="16"/>
      <c r="XP736" s="16"/>
      <c r="XQ736" s="16"/>
      <c r="XR736" s="16"/>
      <c r="XS736" s="16"/>
      <c r="XT736" s="16"/>
      <c r="XU736" s="16"/>
      <c r="XV736" s="16"/>
      <c r="XW736" s="16"/>
      <c r="XX736" s="16"/>
      <c r="XY736" s="16"/>
      <c r="XZ736" s="16"/>
      <c r="YA736" s="16"/>
      <c r="YB736" s="16"/>
      <c r="YC736" s="16"/>
      <c r="YD736" s="16"/>
      <c r="YE736" s="16"/>
      <c r="YF736" s="16"/>
      <c r="YG736" s="16"/>
      <c r="YH736" s="16"/>
      <c r="YI736" s="16"/>
      <c r="YJ736" s="16"/>
      <c r="YK736" s="16"/>
      <c r="YL736" s="16"/>
      <c r="YM736" s="16"/>
      <c r="YN736" s="16"/>
      <c r="YO736" s="16"/>
      <c r="YP736" s="16"/>
      <c r="YQ736" s="16"/>
      <c r="YR736" s="16"/>
      <c r="YS736" s="16"/>
      <c r="YT736" s="16"/>
      <c r="YU736" s="16"/>
      <c r="YV736" s="16"/>
      <c r="YW736" s="16"/>
      <c r="YX736" s="16"/>
      <c r="YY736" s="16"/>
      <c r="YZ736" s="16"/>
      <c r="ZA736" s="16"/>
      <c r="ZB736" s="16"/>
      <c r="ZC736" s="16"/>
      <c r="ZD736" s="16"/>
      <c r="ZE736" s="16"/>
      <c r="ZF736" s="16"/>
      <c r="ZG736" s="16"/>
      <c r="ZH736" s="16"/>
      <c r="ZI736" s="16"/>
      <c r="ZJ736" s="16"/>
      <c r="ZK736" s="16"/>
      <c r="ZL736" s="16"/>
      <c r="ZM736" s="16"/>
      <c r="ZN736" s="16"/>
      <c r="ZO736" s="16"/>
      <c r="ZP736" s="16"/>
      <c r="ZQ736" s="16"/>
      <c r="ZR736" s="16"/>
      <c r="ZS736" s="16"/>
      <c r="ZT736" s="16"/>
      <c r="ZU736" s="16"/>
      <c r="ZV736" s="16"/>
      <c r="ZW736" s="16"/>
      <c r="ZX736" s="16"/>
      <c r="ZY736" s="16"/>
      <c r="ZZ736" s="16"/>
      <c r="AAA736" s="16"/>
      <c r="AAB736" s="16"/>
      <c r="AAC736" s="16"/>
      <c r="AAD736" s="16"/>
      <c r="AAE736" s="16"/>
      <c r="AAF736" s="16"/>
      <c r="AAG736" s="16"/>
      <c r="AAH736" s="16"/>
      <c r="AAI736" s="16"/>
      <c r="AAJ736" s="16"/>
      <c r="AAK736" s="16"/>
      <c r="AAL736" s="16"/>
      <c r="AAM736" s="16"/>
      <c r="AAN736" s="16"/>
      <c r="AAO736" s="16"/>
      <c r="AAP736" s="16"/>
      <c r="AAQ736" s="16"/>
      <c r="AAR736" s="16"/>
      <c r="AAS736" s="16"/>
      <c r="AAT736" s="16"/>
      <c r="AAU736" s="16"/>
      <c r="AAV736" s="16"/>
      <c r="AAW736" s="16"/>
      <c r="AAX736" s="16"/>
      <c r="AAY736" s="16"/>
      <c r="AAZ736" s="16"/>
      <c r="ABA736" s="16"/>
      <c r="ABB736" s="16"/>
      <c r="ABC736" s="16"/>
      <c r="ABD736" s="16"/>
      <c r="ABE736" s="16"/>
      <c r="ABF736" s="16"/>
      <c r="ABG736" s="16"/>
      <c r="ABH736" s="16"/>
    </row>
    <row r="737" spans="1:1924" s="290" customFormat="1" ht="45.75" customHeight="1">
      <c r="A737" s="589">
        <f>1+A736</f>
        <v>735</v>
      </c>
      <c r="B737" s="403" t="s">
        <v>7315</v>
      </c>
      <c r="C737" s="156" t="s">
        <v>7316</v>
      </c>
      <c r="D737" s="156" t="s">
        <v>6867</v>
      </c>
      <c r="E737" s="156">
        <v>45539</v>
      </c>
      <c r="F737" s="156">
        <v>45540</v>
      </c>
      <c r="G737" s="156">
        <v>45646</v>
      </c>
      <c r="H737" s="156" t="s">
        <v>416</v>
      </c>
      <c r="I737" s="156" t="s">
        <v>5874</v>
      </c>
      <c r="J737" s="301" t="s">
        <v>7317</v>
      </c>
      <c r="K737" s="251">
        <v>1072704100</v>
      </c>
      <c r="L737" s="156">
        <v>3</v>
      </c>
      <c r="M737" s="156" t="s">
        <v>844</v>
      </c>
      <c r="N737" s="156" t="s">
        <v>98</v>
      </c>
      <c r="O737" s="156" t="s">
        <v>3586</v>
      </c>
      <c r="P737" s="156" t="s">
        <v>7318</v>
      </c>
      <c r="Q737" s="156" t="s">
        <v>6624</v>
      </c>
      <c r="R737" s="143">
        <f>+G737-F737</f>
        <v>106</v>
      </c>
      <c r="S737" s="134" t="s">
        <v>7319</v>
      </c>
      <c r="T737" s="253">
        <v>16866666</v>
      </c>
      <c r="U737" s="156" t="s">
        <v>7320</v>
      </c>
      <c r="V737" s="253">
        <f>+T737</f>
        <v>16866666</v>
      </c>
      <c r="W737" s="156">
        <v>45539</v>
      </c>
      <c r="X737" s="156" t="s">
        <v>473</v>
      </c>
      <c r="Y737" s="317">
        <f>+Z737+AA737+AB737</f>
        <v>16866666</v>
      </c>
      <c r="Z737" s="156">
        <f>+V737</f>
        <v>16866666</v>
      </c>
      <c r="AA737" s="156">
        <v>0</v>
      </c>
      <c r="AB737" s="156">
        <f>+AC737+AD737+AE737+AF737+AG737+AH737+AI737+AJ737</f>
        <v>0</v>
      </c>
      <c r="AC737" s="156">
        <v>0</v>
      </c>
      <c r="AD737" s="156">
        <v>0</v>
      </c>
      <c r="AE737" s="156">
        <v>0</v>
      </c>
      <c r="AF737" s="156">
        <v>0</v>
      </c>
      <c r="AG737" s="156">
        <v>0</v>
      </c>
      <c r="AH737" s="156">
        <v>0</v>
      </c>
      <c r="AI737" s="156">
        <v>0</v>
      </c>
      <c r="AJ737" s="156">
        <v>0</v>
      </c>
      <c r="AK737" s="156" t="s">
        <v>104</v>
      </c>
      <c r="AL737" s="103" t="s">
        <v>7321</v>
      </c>
      <c r="AM737" s="156" t="s">
        <v>7322</v>
      </c>
      <c r="AN737" s="156">
        <v>79987745</v>
      </c>
      <c r="AO737" s="156" t="s">
        <v>114</v>
      </c>
      <c r="AP737" s="156" t="s">
        <v>114</v>
      </c>
      <c r="AQ737" s="156" t="s">
        <v>114</v>
      </c>
      <c r="AR737" s="156" t="s">
        <v>114</v>
      </c>
      <c r="AS737" s="156" t="s">
        <v>109</v>
      </c>
      <c r="AT737" s="156" t="s">
        <v>109</v>
      </c>
      <c r="AU737" s="156" t="s">
        <v>392</v>
      </c>
      <c r="AV737" s="156"/>
      <c r="AW737" s="156"/>
      <c r="AX737" s="156" t="s">
        <v>109</v>
      </c>
      <c r="AY737" s="156" t="s">
        <v>108</v>
      </c>
      <c r="AZ737" s="156"/>
      <c r="BA737" s="156"/>
      <c r="BB737" s="156"/>
      <c r="BC737" s="156"/>
      <c r="BD737" s="156"/>
      <c r="BE737" s="156"/>
      <c r="BF737" s="156"/>
      <c r="BG737" s="156"/>
      <c r="BH737" s="153">
        <f>T737+BB737</f>
        <v>16866666</v>
      </c>
      <c r="BI737" s="349" t="s">
        <v>113</v>
      </c>
      <c r="BJ737" s="240"/>
      <c r="BK737" s="240" t="s">
        <v>114</v>
      </c>
      <c r="BL737" s="240"/>
      <c r="BM737" s="437"/>
      <c r="BN737" s="156" t="s">
        <v>115</v>
      </c>
      <c r="BO737" s="156">
        <v>30</v>
      </c>
      <c r="BP737" s="156">
        <v>34602</v>
      </c>
      <c r="BQ737" s="156" t="s">
        <v>109</v>
      </c>
      <c r="BR737" s="156" t="s">
        <v>108</v>
      </c>
      <c r="BS737" s="156" t="s">
        <v>108</v>
      </c>
      <c r="BT737" s="156" t="s">
        <v>108</v>
      </c>
      <c r="BU737" s="156" t="s">
        <v>7323</v>
      </c>
      <c r="BV737" s="156">
        <v>3118059217</v>
      </c>
      <c r="BW737" s="156" t="s">
        <v>7324</v>
      </c>
      <c r="BX737" s="156" t="s">
        <v>139</v>
      </c>
      <c r="BY737" s="156" t="s">
        <v>119</v>
      </c>
      <c r="BZ737" s="156" t="s">
        <v>1229</v>
      </c>
      <c r="CA737" s="157" t="s">
        <v>109</v>
      </c>
      <c r="CB737" s="157" t="s">
        <v>109</v>
      </c>
      <c r="CC737" s="157" t="s">
        <v>109</v>
      </c>
      <c r="CD737" s="152" t="s">
        <v>109</v>
      </c>
      <c r="CE737" s="156"/>
      <c r="CF737" s="156"/>
      <c r="CG737" s="156"/>
      <c r="CH737" s="156"/>
      <c r="CI737" s="156"/>
      <c r="CJ737" s="156"/>
      <c r="CK737" s="156"/>
      <c r="CL737" s="156"/>
      <c r="CM737" s="157" t="s">
        <v>109</v>
      </c>
      <c r="CN737" s="156"/>
      <c r="CO737" s="297"/>
      <c r="CP737" s="297"/>
      <c r="CQ737" s="297"/>
      <c r="CR737" s="297"/>
      <c r="CS737" s="50"/>
      <c r="CT737" s="50"/>
      <c r="CU737" s="50"/>
      <c r="CV737" s="50"/>
      <c r="CW737" s="50"/>
      <c r="CX737" s="50"/>
      <c r="CY737" s="50"/>
      <c r="CZ737" s="50"/>
      <c r="DA737" s="50"/>
      <c r="DB737" s="50"/>
      <c r="DC737" s="50"/>
      <c r="DD737" s="50"/>
      <c r="DE737" s="50"/>
      <c r="DF737" s="50"/>
      <c r="DG737" s="50"/>
      <c r="DH737" s="50"/>
      <c r="DI737" s="50"/>
      <c r="DJ737" s="50"/>
      <c r="DK737" s="50"/>
      <c r="DL737" s="50"/>
      <c r="DM737" s="50"/>
      <c r="DN737" s="50"/>
      <c r="DO737" s="50"/>
      <c r="DP737" s="50"/>
      <c r="DQ737" s="50"/>
      <c r="DR737" s="50"/>
      <c r="DS737" s="50"/>
      <c r="DT737" s="50"/>
      <c r="DU737" s="50"/>
      <c r="DV737" s="50"/>
      <c r="DW737" s="50"/>
      <c r="DX737" s="50"/>
      <c r="DY737" s="50"/>
      <c r="DZ737" s="50"/>
      <c r="EA737" s="50"/>
      <c r="EB737" s="50"/>
      <c r="EC737" s="50"/>
      <c r="ED737" s="50"/>
      <c r="EE737" s="50"/>
      <c r="EF737" s="50"/>
      <c r="EG737" s="50"/>
      <c r="EH737" s="50"/>
      <c r="EI737" s="50"/>
      <c r="EJ737" s="50"/>
      <c r="EK737" s="50"/>
      <c r="EL737" s="50"/>
      <c r="EM737" s="50"/>
      <c r="EN737" s="50"/>
      <c r="EO737" s="50"/>
      <c r="EP737" s="50"/>
      <c r="EQ737" s="50"/>
      <c r="ER737" s="50"/>
      <c r="ES737" s="50"/>
      <c r="ET737" s="50"/>
      <c r="EU737" s="50"/>
      <c r="EV737" s="50"/>
      <c r="EW737" s="50"/>
      <c r="EX737" s="50"/>
      <c r="EY737" s="50"/>
      <c r="EZ737" s="50"/>
      <c r="FA737" s="50"/>
      <c r="FB737" s="50"/>
      <c r="FC737" s="50"/>
      <c r="FD737" s="50"/>
      <c r="FE737" s="50"/>
      <c r="FF737" s="50"/>
      <c r="FG737" s="50"/>
      <c r="FH737" s="50"/>
      <c r="FI737" s="50"/>
      <c r="FJ737" s="50"/>
      <c r="FK737" s="50"/>
      <c r="FL737" s="50"/>
      <c r="FM737" s="50"/>
      <c r="FN737" s="50"/>
      <c r="FO737" s="50"/>
      <c r="FP737" s="50"/>
      <c r="FQ737" s="50"/>
      <c r="FR737" s="50"/>
      <c r="FS737" s="50"/>
      <c r="FT737" s="50"/>
      <c r="FU737" s="50"/>
      <c r="FV737" s="50"/>
      <c r="FW737" s="50"/>
      <c r="FX737" s="50"/>
      <c r="FY737" s="50"/>
      <c r="FZ737" s="50"/>
      <c r="GA737" s="50"/>
      <c r="GB737" s="50"/>
      <c r="GC737" s="50"/>
      <c r="GD737" s="50"/>
      <c r="GE737" s="50"/>
      <c r="GF737" s="50"/>
      <c r="GG737" s="50"/>
      <c r="GH737" s="50"/>
      <c r="GI737" s="50"/>
      <c r="GJ737" s="50"/>
      <c r="GK737" s="50"/>
      <c r="GL737" s="50"/>
      <c r="GM737" s="50"/>
      <c r="GN737" s="50"/>
      <c r="GO737" s="50"/>
      <c r="GP737" s="50"/>
      <c r="GQ737" s="50"/>
      <c r="GR737" s="50"/>
      <c r="GS737" s="50"/>
      <c r="GT737" s="50"/>
      <c r="GU737" s="50"/>
      <c r="GV737" s="16"/>
      <c r="GW737" s="16"/>
      <c r="GX737" s="16"/>
      <c r="GY737" s="16"/>
      <c r="GZ737" s="16"/>
      <c r="HA737" s="16"/>
      <c r="HB737" s="16"/>
      <c r="HC737" s="16"/>
      <c r="HD737" s="16"/>
      <c r="HE737" s="16"/>
      <c r="HF737" s="16"/>
      <c r="HG737" s="16"/>
      <c r="HH737" s="16"/>
      <c r="HI737" s="16"/>
      <c r="HJ737" s="16"/>
      <c r="HK737" s="16"/>
      <c r="HL737" s="16"/>
      <c r="HM737" s="16"/>
      <c r="HN737" s="16"/>
      <c r="HO737" s="16"/>
      <c r="HP737" s="16"/>
      <c r="HQ737" s="16"/>
      <c r="HR737" s="16"/>
      <c r="HS737" s="16"/>
      <c r="HT737" s="16"/>
      <c r="HU737" s="16"/>
      <c r="HV737" s="16"/>
      <c r="HW737" s="16"/>
      <c r="HX737" s="16"/>
      <c r="HY737" s="16"/>
      <c r="HZ737" s="16"/>
      <c r="IA737" s="16"/>
      <c r="IB737" s="16"/>
      <c r="IC737" s="16"/>
      <c r="ID737" s="16"/>
      <c r="IE737" s="16"/>
      <c r="IF737" s="16"/>
      <c r="IG737" s="16"/>
      <c r="IH737" s="16"/>
      <c r="II737" s="16"/>
      <c r="IJ737" s="16"/>
      <c r="IK737" s="16"/>
      <c r="IL737" s="16"/>
      <c r="IM737" s="16"/>
      <c r="IN737" s="16"/>
      <c r="IO737" s="16"/>
      <c r="IP737" s="16"/>
      <c r="IQ737" s="16"/>
      <c r="IR737" s="16"/>
      <c r="IS737" s="16"/>
      <c r="IT737" s="16"/>
      <c r="IU737" s="16"/>
      <c r="IV737" s="16"/>
      <c r="IW737" s="16"/>
      <c r="IX737" s="16"/>
      <c r="IY737" s="16"/>
      <c r="IZ737" s="16"/>
      <c r="JA737" s="16"/>
      <c r="JB737" s="16"/>
      <c r="JC737" s="16"/>
      <c r="JD737" s="16"/>
      <c r="JE737" s="16"/>
      <c r="JF737" s="16"/>
      <c r="JG737" s="16"/>
      <c r="JH737" s="16"/>
      <c r="JI737" s="16"/>
      <c r="JJ737" s="16"/>
      <c r="JK737" s="16"/>
      <c r="JL737" s="16"/>
      <c r="JM737" s="16"/>
      <c r="JN737" s="16"/>
      <c r="JO737" s="16"/>
      <c r="JP737" s="16"/>
      <c r="JQ737" s="16"/>
      <c r="JR737" s="16"/>
      <c r="JS737" s="16"/>
      <c r="JT737" s="16"/>
      <c r="JU737" s="16"/>
      <c r="JV737" s="16"/>
      <c r="JW737" s="16"/>
      <c r="JX737" s="16"/>
      <c r="JY737" s="16"/>
      <c r="JZ737" s="16"/>
      <c r="KA737" s="16"/>
      <c r="KB737" s="16"/>
      <c r="KC737" s="16"/>
      <c r="KD737" s="16"/>
      <c r="KE737" s="16"/>
      <c r="KF737" s="16"/>
      <c r="KG737" s="16"/>
      <c r="KH737" s="16"/>
      <c r="KI737" s="16"/>
      <c r="KJ737" s="16"/>
      <c r="KK737" s="16"/>
      <c r="KL737" s="16"/>
      <c r="KM737" s="16"/>
      <c r="KN737" s="16"/>
      <c r="KO737" s="16"/>
      <c r="KP737" s="16"/>
      <c r="KQ737" s="16"/>
      <c r="KR737" s="16"/>
      <c r="KS737" s="16"/>
      <c r="KT737" s="16"/>
      <c r="KU737" s="16"/>
      <c r="KV737" s="16"/>
      <c r="KW737" s="16"/>
      <c r="KX737" s="16"/>
      <c r="KY737" s="16"/>
      <c r="KZ737" s="16"/>
      <c r="LA737" s="16"/>
      <c r="LB737" s="16"/>
      <c r="LC737" s="16"/>
      <c r="LD737" s="16"/>
      <c r="LE737" s="16"/>
      <c r="LF737" s="16"/>
      <c r="LG737" s="16"/>
      <c r="LH737" s="16"/>
      <c r="LI737" s="16"/>
      <c r="LJ737" s="16"/>
      <c r="LK737" s="16"/>
      <c r="LL737" s="16"/>
      <c r="LM737" s="16"/>
      <c r="LN737" s="16"/>
      <c r="LO737" s="16"/>
      <c r="LP737" s="16"/>
      <c r="LQ737" s="16"/>
      <c r="LR737" s="16"/>
      <c r="LS737" s="16"/>
      <c r="LT737" s="16"/>
      <c r="LU737" s="16"/>
      <c r="LV737" s="16"/>
      <c r="LW737" s="16"/>
      <c r="LX737" s="16"/>
      <c r="LY737" s="16"/>
      <c r="LZ737" s="16"/>
      <c r="MA737" s="16"/>
      <c r="MB737" s="16"/>
      <c r="MC737" s="16"/>
      <c r="MD737" s="16"/>
      <c r="ME737" s="16"/>
      <c r="MF737" s="16"/>
      <c r="MG737" s="16"/>
      <c r="MH737" s="16"/>
      <c r="MI737" s="16"/>
      <c r="MJ737" s="16"/>
      <c r="MK737" s="16"/>
      <c r="ML737" s="16"/>
      <c r="MM737" s="16"/>
      <c r="MN737" s="16"/>
      <c r="MO737" s="16"/>
      <c r="MP737" s="16"/>
      <c r="MQ737" s="16"/>
      <c r="MR737" s="16"/>
      <c r="MS737" s="16"/>
      <c r="MT737" s="16"/>
      <c r="MU737" s="16"/>
      <c r="MV737" s="16"/>
      <c r="MW737" s="16"/>
      <c r="MX737" s="16"/>
      <c r="MY737" s="16"/>
      <c r="MZ737" s="16"/>
      <c r="NA737" s="16"/>
      <c r="NB737" s="16"/>
      <c r="NC737" s="16"/>
      <c r="ND737" s="16"/>
      <c r="NE737" s="16"/>
      <c r="NF737" s="16"/>
      <c r="NG737" s="16"/>
      <c r="NH737" s="16"/>
      <c r="NI737" s="16"/>
      <c r="NJ737" s="16"/>
      <c r="NK737" s="16"/>
      <c r="NL737" s="16"/>
      <c r="NM737" s="16"/>
      <c r="NN737" s="16"/>
      <c r="NO737" s="16"/>
      <c r="NP737" s="16"/>
      <c r="NQ737" s="16"/>
      <c r="NR737" s="16"/>
      <c r="NS737" s="16"/>
      <c r="NT737" s="16"/>
      <c r="NU737" s="16"/>
      <c r="NV737" s="16"/>
      <c r="NW737" s="16"/>
      <c r="NX737" s="16"/>
      <c r="NY737" s="16"/>
      <c r="NZ737" s="16"/>
      <c r="OA737" s="16"/>
      <c r="OB737" s="16"/>
      <c r="OC737" s="16"/>
      <c r="OD737" s="16"/>
      <c r="OE737" s="16"/>
      <c r="OF737" s="16"/>
      <c r="OG737" s="16"/>
      <c r="OH737" s="16"/>
      <c r="OI737" s="16"/>
      <c r="OJ737" s="16"/>
      <c r="OK737" s="16"/>
      <c r="OL737" s="16"/>
      <c r="OM737" s="16"/>
      <c r="ON737" s="16"/>
      <c r="OO737" s="16"/>
      <c r="OP737" s="16"/>
      <c r="OQ737" s="16"/>
      <c r="OR737" s="16"/>
      <c r="OS737" s="16"/>
      <c r="OT737" s="16"/>
      <c r="OU737" s="16"/>
      <c r="OV737" s="16"/>
      <c r="OW737" s="16"/>
      <c r="OX737" s="16"/>
      <c r="OY737" s="16"/>
      <c r="OZ737" s="16"/>
      <c r="PA737" s="16"/>
      <c r="PB737" s="16"/>
      <c r="PC737" s="16"/>
      <c r="PD737" s="16"/>
      <c r="PE737" s="16"/>
      <c r="PF737" s="16"/>
      <c r="PG737" s="16"/>
      <c r="PH737" s="16"/>
      <c r="PI737" s="16"/>
      <c r="PJ737" s="16"/>
      <c r="PK737" s="16"/>
      <c r="PL737" s="16"/>
      <c r="PM737" s="16"/>
      <c r="PN737" s="16"/>
      <c r="PO737" s="16"/>
      <c r="PP737" s="16"/>
      <c r="PQ737" s="16"/>
      <c r="PR737" s="16"/>
      <c r="PS737" s="16"/>
      <c r="PT737" s="16"/>
      <c r="PU737" s="16"/>
      <c r="PV737" s="16"/>
      <c r="PW737" s="16"/>
      <c r="PX737" s="16"/>
      <c r="PY737" s="16"/>
      <c r="PZ737" s="16"/>
      <c r="QA737" s="16"/>
      <c r="QB737" s="16"/>
      <c r="QC737" s="16"/>
      <c r="QD737" s="16"/>
      <c r="QE737" s="16"/>
      <c r="QF737" s="16"/>
      <c r="QG737" s="16"/>
      <c r="QH737" s="16"/>
      <c r="QI737" s="16"/>
      <c r="QJ737" s="16"/>
      <c r="QK737" s="16"/>
      <c r="QL737" s="16"/>
      <c r="QM737" s="16"/>
      <c r="QN737" s="16"/>
      <c r="QO737" s="16"/>
      <c r="QP737" s="16"/>
      <c r="QQ737" s="16"/>
      <c r="QR737" s="16"/>
      <c r="QS737" s="16"/>
      <c r="QT737" s="16"/>
      <c r="QU737" s="16"/>
      <c r="QV737" s="16"/>
      <c r="QW737" s="16"/>
      <c r="QX737" s="16"/>
      <c r="QY737" s="16"/>
      <c r="QZ737" s="16"/>
      <c r="RA737" s="16"/>
      <c r="RB737" s="16"/>
      <c r="RC737" s="16"/>
      <c r="RD737" s="16"/>
      <c r="RE737" s="16"/>
      <c r="RF737" s="16"/>
      <c r="RG737" s="16"/>
      <c r="RH737" s="16"/>
      <c r="RI737" s="16"/>
      <c r="RJ737" s="16"/>
      <c r="RK737" s="16"/>
      <c r="RL737" s="16"/>
      <c r="RM737" s="16"/>
      <c r="RN737" s="16"/>
      <c r="RO737" s="16"/>
      <c r="RP737" s="16"/>
      <c r="RQ737" s="16"/>
      <c r="RR737" s="16"/>
      <c r="RS737" s="16"/>
      <c r="RT737" s="16"/>
      <c r="RU737" s="16"/>
      <c r="RV737" s="16"/>
      <c r="RW737" s="16"/>
      <c r="RX737" s="16"/>
      <c r="RY737" s="16"/>
      <c r="RZ737" s="16"/>
      <c r="SA737" s="16"/>
      <c r="SB737" s="16"/>
      <c r="SC737" s="16"/>
      <c r="SD737" s="16"/>
      <c r="SE737" s="16"/>
      <c r="SF737" s="16"/>
      <c r="SG737" s="16"/>
      <c r="SH737" s="16"/>
      <c r="SI737" s="16"/>
      <c r="SJ737" s="16"/>
      <c r="SK737" s="16"/>
      <c r="SL737" s="16"/>
      <c r="SM737" s="16"/>
      <c r="SN737" s="16"/>
      <c r="SO737" s="16"/>
      <c r="SP737" s="16"/>
      <c r="SQ737" s="16"/>
      <c r="SR737" s="16"/>
      <c r="SS737" s="16"/>
      <c r="ST737" s="16"/>
      <c r="SU737" s="16"/>
      <c r="SV737" s="16"/>
      <c r="SW737" s="16"/>
      <c r="SX737" s="16"/>
      <c r="SY737" s="16"/>
      <c r="SZ737" s="16"/>
      <c r="TA737" s="16"/>
      <c r="TB737" s="16"/>
      <c r="TC737" s="16"/>
      <c r="TD737" s="16"/>
      <c r="TE737" s="16"/>
      <c r="TF737" s="16"/>
      <c r="TG737" s="16"/>
      <c r="TH737" s="16"/>
      <c r="TI737" s="16"/>
      <c r="TJ737" s="16"/>
      <c r="TK737" s="16"/>
      <c r="TL737" s="16"/>
      <c r="TM737" s="16"/>
      <c r="TN737" s="16"/>
      <c r="TO737" s="16"/>
      <c r="TP737" s="16"/>
      <c r="TQ737" s="16"/>
      <c r="TR737" s="16"/>
      <c r="TS737" s="16"/>
      <c r="TT737" s="16"/>
      <c r="TU737" s="16"/>
      <c r="TV737" s="16"/>
      <c r="TW737" s="16"/>
      <c r="TX737" s="16"/>
      <c r="TY737" s="16"/>
      <c r="TZ737" s="16"/>
      <c r="UA737" s="16"/>
      <c r="UB737" s="16"/>
      <c r="UC737" s="16"/>
      <c r="UD737" s="16"/>
      <c r="UE737" s="16"/>
      <c r="UF737" s="16"/>
      <c r="UG737" s="16"/>
      <c r="UH737" s="16"/>
      <c r="UI737" s="16"/>
      <c r="UJ737" s="16"/>
      <c r="UK737" s="16"/>
      <c r="UL737" s="16"/>
      <c r="UM737" s="16"/>
      <c r="UN737" s="16"/>
      <c r="UO737" s="16"/>
      <c r="UP737" s="16"/>
      <c r="UQ737" s="16"/>
      <c r="UR737" s="16"/>
      <c r="US737" s="16"/>
      <c r="UT737" s="16"/>
      <c r="UU737" s="16"/>
      <c r="UV737" s="16"/>
      <c r="UW737" s="16"/>
      <c r="UX737" s="16"/>
      <c r="UY737" s="16"/>
      <c r="UZ737" s="16"/>
      <c r="VA737" s="16"/>
      <c r="VB737" s="16"/>
      <c r="VC737" s="16"/>
      <c r="VD737" s="16"/>
      <c r="VE737" s="16"/>
      <c r="VF737" s="16"/>
      <c r="VG737" s="16"/>
      <c r="VH737" s="16"/>
      <c r="VI737" s="16"/>
      <c r="VJ737" s="16"/>
      <c r="VK737" s="16"/>
      <c r="VL737" s="16"/>
      <c r="VM737" s="16"/>
      <c r="VN737" s="16"/>
      <c r="VO737" s="16"/>
      <c r="VP737" s="16"/>
      <c r="VQ737" s="16"/>
      <c r="VR737" s="16"/>
      <c r="VS737" s="16"/>
      <c r="VT737" s="16"/>
      <c r="VU737" s="16"/>
      <c r="VV737" s="16"/>
      <c r="VW737" s="16"/>
      <c r="VX737" s="16"/>
      <c r="VY737" s="16"/>
      <c r="VZ737" s="16"/>
      <c r="WA737" s="16"/>
      <c r="WB737" s="16"/>
      <c r="WC737" s="16"/>
      <c r="WD737" s="16"/>
      <c r="WE737" s="16"/>
      <c r="WF737" s="16"/>
      <c r="WG737" s="16"/>
      <c r="WH737" s="16"/>
      <c r="WI737" s="16"/>
      <c r="WJ737" s="16"/>
      <c r="WK737" s="16"/>
      <c r="WL737" s="16"/>
      <c r="WM737" s="16"/>
      <c r="WN737" s="16"/>
      <c r="WO737" s="16"/>
      <c r="WP737" s="16"/>
      <c r="WQ737" s="16"/>
      <c r="WR737" s="16"/>
      <c r="WS737" s="16"/>
      <c r="WT737" s="16"/>
      <c r="WU737" s="16"/>
      <c r="WV737" s="16"/>
      <c r="WW737" s="16"/>
      <c r="WX737" s="16"/>
      <c r="WY737" s="16"/>
      <c r="WZ737" s="16"/>
      <c r="XA737" s="16"/>
      <c r="XB737" s="16"/>
      <c r="XC737" s="16"/>
      <c r="XD737" s="16"/>
      <c r="XE737" s="16"/>
      <c r="XF737" s="16"/>
      <c r="XG737" s="16"/>
      <c r="XH737" s="16"/>
      <c r="XI737" s="16"/>
      <c r="XJ737" s="16"/>
      <c r="XK737" s="16"/>
      <c r="XL737" s="16"/>
      <c r="XM737" s="16"/>
      <c r="XN737" s="16"/>
      <c r="XO737" s="16"/>
      <c r="XP737" s="16"/>
      <c r="XQ737" s="16"/>
      <c r="XR737" s="16"/>
      <c r="XS737" s="16"/>
      <c r="XT737" s="16"/>
      <c r="XU737" s="16"/>
      <c r="XV737" s="16"/>
      <c r="XW737" s="16"/>
      <c r="XX737" s="16"/>
      <c r="XY737" s="16"/>
      <c r="XZ737" s="16"/>
      <c r="YA737" s="16"/>
      <c r="YB737" s="16"/>
      <c r="YC737" s="16"/>
      <c r="YD737" s="16"/>
      <c r="YE737" s="16"/>
      <c r="YF737" s="16"/>
      <c r="YG737" s="16"/>
      <c r="YH737" s="16"/>
      <c r="YI737" s="16"/>
      <c r="YJ737" s="16"/>
      <c r="YK737" s="16"/>
      <c r="YL737" s="16"/>
      <c r="YM737" s="16"/>
      <c r="YN737" s="16"/>
      <c r="YO737" s="16"/>
      <c r="YP737" s="16"/>
      <c r="YQ737" s="16"/>
      <c r="YR737" s="16"/>
      <c r="YS737" s="16"/>
      <c r="YT737" s="16"/>
      <c r="YU737" s="16"/>
      <c r="YV737" s="16"/>
      <c r="YW737" s="16"/>
      <c r="YX737" s="16"/>
      <c r="YY737" s="16"/>
      <c r="YZ737" s="16"/>
      <c r="ZA737" s="16"/>
      <c r="ZB737" s="16"/>
      <c r="ZC737" s="16"/>
      <c r="ZD737" s="16"/>
      <c r="ZE737" s="16"/>
      <c r="ZF737" s="16"/>
      <c r="ZG737" s="16"/>
      <c r="ZH737" s="16"/>
      <c r="ZI737" s="16"/>
      <c r="ZJ737" s="16"/>
      <c r="ZK737" s="16"/>
      <c r="ZL737" s="16"/>
      <c r="ZM737" s="16"/>
      <c r="ZN737" s="16"/>
      <c r="ZO737" s="16"/>
      <c r="ZP737" s="16"/>
      <c r="ZQ737" s="16"/>
      <c r="ZR737" s="16"/>
      <c r="ZS737" s="16"/>
      <c r="ZT737" s="16"/>
      <c r="ZU737" s="16"/>
      <c r="ZV737" s="16"/>
      <c r="ZW737" s="16"/>
      <c r="ZX737" s="16"/>
      <c r="ZY737" s="16"/>
      <c r="ZZ737" s="16"/>
      <c r="AAA737" s="16"/>
      <c r="AAB737" s="16"/>
      <c r="AAC737" s="16"/>
      <c r="AAD737" s="16"/>
      <c r="AAE737" s="16"/>
      <c r="AAF737" s="16"/>
      <c r="AAG737" s="16"/>
      <c r="AAH737" s="16"/>
      <c r="AAI737" s="16"/>
      <c r="AAJ737" s="16"/>
      <c r="AAK737" s="16"/>
      <c r="AAL737" s="16"/>
      <c r="AAM737" s="16"/>
      <c r="AAN737" s="16"/>
      <c r="AAO737" s="16"/>
      <c r="AAP737" s="16"/>
      <c r="AAQ737" s="16"/>
      <c r="AAR737" s="16"/>
      <c r="AAS737" s="16"/>
      <c r="AAT737" s="16"/>
      <c r="AAU737" s="16"/>
      <c r="AAV737" s="16"/>
      <c r="AAW737" s="16"/>
      <c r="AAX737" s="16"/>
      <c r="AAY737" s="16"/>
      <c r="AAZ737" s="16"/>
      <c r="ABA737" s="16"/>
      <c r="ABB737" s="16"/>
      <c r="ABC737" s="16"/>
      <c r="ABD737" s="16"/>
      <c r="ABE737" s="16"/>
      <c r="ABF737" s="16"/>
      <c r="ABG737" s="16"/>
      <c r="ABH737" s="16"/>
    </row>
    <row r="738" spans="1:1924" s="50" customFormat="1" ht="45.75" customHeight="1">
      <c r="A738" s="589">
        <f>1+A737</f>
        <v>736</v>
      </c>
      <c r="B738" s="403" t="s">
        <v>7325</v>
      </c>
      <c r="C738" s="156" t="s">
        <v>7326</v>
      </c>
      <c r="D738" s="156" t="s">
        <v>645</v>
      </c>
      <c r="E738" s="156">
        <v>45539</v>
      </c>
      <c r="F738" s="156">
        <v>45540</v>
      </c>
      <c r="G738" s="156">
        <v>45646</v>
      </c>
      <c r="H738" s="156" t="s">
        <v>416</v>
      </c>
      <c r="I738" s="156" t="s">
        <v>180</v>
      </c>
      <c r="J738" s="301" t="s">
        <v>1418</v>
      </c>
      <c r="K738" s="251">
        <v>79456878</v>
      </c>
      <c r="L738" s="156">
        <v>4</v>
      </c>
      <c r="M738" s="156" t="s">
        <v>844</v>
      </c>
      <c r="N738" s="156" t="s">
        <v>98</v>
      </c>
      <c r="O738" s="156" t="s">
        <v>3586</v>
      </c>
      <c r="P738" s="156" t="s">
        <v>7327</v>
      </c>
      <c r="Q738" s="156" t="s">
        <v>6624</v>
      </c>
      <c r="R738" s="143">
        <f>+G738-F738</f>
        <v>106</v>
      </c>
      <c r="S738" s="134" t="s">
        <v>7328</v>
      </c>
      <c r="T738" s="253">
        <v>20166667</v>
      </c>
      <c r="U738" s="156" t="s">
        <v>7329</v>
      </c>
      <c r="V738" s="253">
        <f>+T738</f>
        <v>20166667</v>
      </c>
      <c r="W738" s="156">
        <v>45539</v>
      </c>
      <c r="X738" s="156" t="s">
        <v>473</v>
      </c>
      <c r="Y738" s="317">
        <f>+Z738+AA738+AB738</f>
        <v>20166667</v>
      </c>
      <c r="Z738" s="156">
        <f>+V738</f>
        <v>20166667</v>
      </c>
      <c r="AA738" s="156">
        <v>0</v>
      </c>
      <c r="AB738" s="156">
        <f>+AC738+AD738+AE738+AF738+AG738+AH738+AI738+AJ738</f>
        <v>0</v>
      </c>
      <c r="AC738" s="156">
        <v>0</v>
      </c>
      <c r="AD738" s="156">
        <v>0</v>
      </c>
      <c r="AE738" s="156">
        <v>0</v>
      </c>
      <c r="AF738" s="156">
        <v>0</v>
      </c>
      <c r="AG738" s="156">
        <v>0</v>
      </c>
      <c r="AH738" s="156">
        <v>0</v>
      </c>
      <c r="AI738" s="156">
        <v>0</v>
      </c>
      <c r="AJ738" s="156">
        <v>0</v>
      </c>
      <c r="AK738" s="156" t="s">
        <v>104</v>
      </c>
      <c r="AL738" s="103" t="s">
        <v>7330</v>
      </c>
      <c r="AM738" s="156" t="s">
        <v>7331</v>
      </c>
      <c r="AN738" s="156">
        <v>35419855</v>
      </c>
      <c r="AO738" s="156" t="s">
        <v>114</v>
      </c>
      <c r="AP738" s="156" t="s">
        <v>114</v>
      </c>
      <c r="AQ738" s="156" t="s">
        <v>114</v>
      </c>
      <c r="AR738" s="156" t="s">
        <v>114</v>
      </c>
      <c r="AS738" s="156" t="s">
        <v>109</v>
      </c>
      <c r="AT738" s="156" t="s">
        <v>109</v>
      </c>
      <c r="AU738" s="156" t="s">
        <v>392</v>
      </c>
      <c r="AV738" s="156"/>
      <c r="AW738" s="156"/>
      <c r="AX738" s="156" t="s">
        <v>109</v>
      </c>
      <c r="AY738" s="156" t="s">
        <v>108</v>
      </c>
      <c r="AZ738" s="156"/>
      <c r="BA738" s="156"/>
      <c r="BB738" s="156"/>
      <c r="BC738" s="156"/>
      <c r="BD738" s="156"/>
      <c r="BE738" s="156"/>
      <c r="BF738" s="156"/>
      <c r="BG738" s="156"/>
      <c r="BH738" s="153">
        <f>T738+BB738</f>
        <v>20166667</v>
      </c>
      <c r="BI738" s="349" t="s">
        <v>113</v>
      </c>
      <c r="BJ738" s="240"/>
      <c r="BK738" s="240" t="s">
        <v>114</v>
      </c>
      <c r="BL738" s="240"/>
      <c r="BM738" s="458"/>
      <c r="BN738" s="156" t="s">
        <v>115</v>
      </c>
      <c r="BO738" s="156">
        <v>57</v>
      </c>
      <c r="BP738" s="156">
        <v>24754</v>
      </c>
      <c r="BQ738" s="156" t="s">
        <v>108</v>
      </c>
      <c r="BR738" s="156" t="s">
        <v>108</v>
      </c>
      <c r="BS738" s="156" t="s">
        <v>108</v>
      </c>
      <c r="BT738" s="156" t="s">
        <v>108</v>
      </c>
      <c r="BU738" s="156" t="s">
        <v>1425</v>
      </c>
      <c r="BV738" s="156">
        <v>3133723518</v>
      </c>
      <c r="BW738" s="156" t="s">
        <v>1426</v>
      </c>
      <c r="BX738" s="156" t="s">
        <v>304</v>
      </c>
      <c r="BY738" s="156" t="s">
        <v>119</v>
      </c>
      <c r="BZ738" s="156">
        <v>264539396</v>
      </c>
      <c r="CA738" s="358" t="s">
        <v>109</v>
      </c>
      <c r="CB738" s="358" t="s">
        <v>109</v>
      </c>
      <c r="CC738" s="358" t="s">
        <v>109</v>
      </c>
      <c r="CD738" s="442" t="s">
        <v>109</v>
      </c>
      <c r="CE738" s="443"/>
      <c r="CF738" s="443"/>
      <c r="CG738" s="443"/>
      <c r="CH738" s="443"/>
      <c r="CI738" s="443"/>
      <c r="CJ738" s="443"/>
      <c r="CK738" s="443"/>
      <c r="CL738" s="443"/>
      <c r="CM738" s="358" t="s">
        <v>109</v>
      </c>
      <c r="CN738" s="443"/>
      <c r="CO738" s="297"/>
      <c r="CP738" s="297"/>
      <c r="CQ738" s="297"/>
      <c r="CR738" s="297"/>
      <c r="CS738" s="297"/>
      <c r="CT738" s="297"/>
      <c r="CU738" s="297"/>
      <c r="CV738" s="297"/>
      <c r="CW738" s="297"/>
      <c r="GV738" s="328"/>
      <c r="GW738" s="328"/>
      <c r="GX738" s="328"/>
      <c r="GY738" s="328"/>
      <c r="GZ738" s="328"/>
      <c r="HA738" s="328"/>
      <c r="HB738" s="328"/>
      <c r="HC738" s="328"/>
      <c r="HD738" s="328"/>
      <c r="HE738" s="328"/>
      <c r="HF738" s="328"/>
      <c r="HG738" s="328"/>
      <c r="HH738" s="328"/>
      <c r="HI738" s="328"/>
      <c r="HJ738" s="328"/>
      <c r="HK738" s="328"/>
      <c r="HL738" s="328"/>
      <c r="HM738" s="328"/>
      <c r="HN738" s="328"/>
      <c r="HO738" s="328"/>
      <c r="HP738" s="328"/>
      <c r="HQ738" s="328"/>
      <c r="HR738" s="328"/>
      <c r="HS738" s="328"/>
      <c r="HT738" s="328"/>
      <c r="HU738" s="328"/>
      <c r="HV738" s="328"/>
      <c r="HW738" s="328"/>
      <c r="HX738" s="328"/>
      <c r="HY738" s="328"/>
      <c r="HZ738" s="328"/>
      <c r="IA738" s="328"/>
      <c r="IB738" s="328"/>
      <c r="IC738" s="328"/>
      <c r="ID738" s="328"/>
      <c r="IE738" s="328"/>
      <c r="IF738" s="328"/>
      <c r="IG738" s="328"/>
      <c r="IH738" s="328"/>
      <c r="II738" s="328"/>
      <c r="IJ738" s="328"/>
      <c r="IK738" s="328"/>
      <c r="IL738" s="328"/>
      <c r="IM738" s="328"/>
      <c r="IN738" s="328"/>
      <c r="IO738" s="328"/>
      <c r="IP738" s="328"/>
      <c r="IQ738" s="328"/>
      <c r="IR738" s="328"/>
      <c r="IS738" s="328"/>
      <c r="IT738" s="328"/>
      <c r="IU738" s="328"/>
      <c r="IV738" s="328"/>
      <c r="IW738" s="328"/>
      <c r="IX738" s="328"/>
      <c r="IY738" s="328"/>
      <c r="IZ738" s="328"/>
      <c r="JA738" s="328"/>
      <c r="JB738" s="328"/>
      <c r="JC738" s="328"/>
      <c r="JD738" s="328"/>
      <c r="JE738" s="328"/>
      <c r="JF738" s="328"/>
      <c r="JG738" s="328"/>
      <c r="JH738" s="328"/>
      <c r="JI738" s="328"/>
      <c r="JJ738" s="328"/>
      <c r="JK738" s="328"/>
      <c r="JL738" s="328"/>
      <c r="JM738" s="328"/>
      <c r="JN738" s="328"/>
      <c r="JO738" s="328"/>
      <c r="JP738" s="328"/>
      <c r="JQ738" s="328"/>
      <c r="JR738" s="328"/>
      <c r="JS738" s="328"/>
      <c r="JT738" s="328"/>
      <c r="JU738" s="328"/>
      <c r="JV738" s="328"/>
      <c r="JW738" s="328"/>
      <c r="JX738" s="328"/>
      <c r="JY738" s="328"/>
      <c r="JZ738" s="328"/>
      <c r="KA738" s="328"/>
      <c r="KB738" s="328"/>
      <c r="KC738" s="328"/>
      <c r="KD738" s="328"/>
      <c r="KE738" s="328"/>
      <c r="KF738" s="328"/>
      <c r="KG738" s="328"/>
      <c r="KH738" s="328"/>
      <c r="KI738" s="328"/>
      <c r="KJ738" s="328"/>
      <c r="KK738" s="328"/>
      <c r="KL738" s="328"/>
      <c r="KM738" s="328"/>
      <c r="KN738" s="328"/>
      <c r="KO738" s="328"/>
      <c r="KP738" s="328"/>
      <c r="KQ738" s="328"/>
      <c r="KR738" s="328"/>
      <c r="KS738" s="328"/>
      <c r="KT738" s="328"/>
      <c r="KU738" s="328"/>
      <c r="KV738" s="328"/>
      <c r="KW738" s="328"/>
      <c r="KX738" s="328"/>
      <c r="KY738" s="328"/>
      <c r="KZ738" s="328"/>
      <c r="LA738" s="328"/>
      <c r="LB738" s="328"/>
      <c r="LC738" s="328"/>
      <c r="LD738" s="328"/>
      <c r="LE738" s="328"/>
      <c r="LF738" s="328"/>
      <c r="LG738" s="328"/>
      <c r="LH738" s="328"/>
      <c r="LI738" s="328"/>
      <c r="LJ738" s="328"/>
      <c r="LK738" s="328"/>
      <c r="LL738" s="328"/>
      <c r="LM738" s="328"/>
      <c r="LN738" s="328"/>
      <c r="LO738" s="328"/>
      <c r="LP738" s="328"/>
      <c r="LQ738" s="328"/>
      <c r="LR738" s="328"/>
      <c r="LS738" s="328"/>
      <c r="LT738" s="328"/>
      <c r="LU738" s="328"/>
      <c r="LV738" s="328"/>
      <c r="LW738" s="328"/>
      <c r="LX738" s="328"/>
      <c r="LY738" s="328"/>
      <c r="LZ738" s="328"/>
      <c r="MA738" s="328"/>
      <c r="MB738" s="328"/>
      <c r="MC738" s="328"/>
      <c r="MD738" s="328"/>
      <c r="ME738" s="328"/>
      <c r="MF738" s="328"/>
      <c r="MG738" s="328"/>
      <c r="MH738" s="328"/>
      <c r="MI738" s="328"/>
      <c r="MJ738" s="328"/>
      <c r="MK738" s="328"/>
      <c r="ML738" s="328"/>
      <c r="MM738" s="328"/>
      <c r="MN738" s="328"/>
      <c r="MO738" s="328"/>
      <c r="MP738" s="328"/>
      <c r="MQ738" s="328"/>
      <c r="MR738" s="328"/>
      <c r="MS738" s="328"/>
      <c r="MT738" s="328"/>
      <c r="MU738" s="328"/>
      <c r="MV738" s="328"/>
      <c r="MW738" s="328"/>
      <c r="MX738" s="328"/>
      <c r="MY738" s="328"/>
      <c r="MZ738" s="328"/>
      <c r="NA738" s="328"/>
      <c r="NB738" s="328"/>
      <c r="NC738" s="328"/>
      <c r="ND738" s="328"/>
      <c r="NE738" s="328"/>
      <c r="NF738" s="328"/>
      <c r="NG738" s="328"/>
      <c r="NH738" s="328"/>
      <c r="NI738" s="328"/>
      <c r="NJ738" s="328"/>
      <c r="NK738" s="328"/>
      <c r="NL738" s="328"/>
      <c r="NM738" s="328"/>
      <c r="NN738" s="328"/>
      <c r="NO738" s="328"/>
      <c r="NP738" s="328"/>
      <c r="NQ738" s="328"/>
      <c r="NR738" s="328"/>
      <c r="NS738" s="328"/>
      <c r="NT738" s="328"/>
      <c r="NU738" s="328"/>
      <c r="NV738" s="328"/>
      <c r="NW738" s="328"/>
      <c r="NX738" s="328"/>
      <c r="NY738" s="328"/>
      <c r="NZ738" s="328"/>
      <c r="OA738" s="328"/>
      <c r="OB738" s="328"/>
      <c r="OC738" s="328"/>
      <c r="OD738" s="328"/>
      <c r="OE738" s="328"/>
      <c r="OF738" s="328"/>
      <c r="OG738" s="328"/>
      <c r="OH738" s="328"/>
      <c r="OI738" s="328"/>
      <c r="OJ738" s="328"/>
      <c r="OK738" s="328"/>
      <c r="OL738" s="328"/>
      <c r="OM738" s="328"/>
      <c r="ON738" s="328"/>
      <c r="OO738" s="328"/>
      <c r="OP738" s="328"/>
      <c r="OQ738" s="328"/>
      <c r="OR738" s="328"/>
      <c r="OS738" s="328"/>
      <c r="OT738" s="328"/>
      <c r="OU738" s="328"/>
      <c r="OV738" s="328"/>
      <c r="OW738" s="328"/>
      <c r="OX738" s="328"/>
      <c r="OY738" s="328"/>
      <c r="OZ738" s="328"/>
      <c r="PA738" s="328"/>
      <c r="PB738" s="328"/>
      <c r="PC738" s="328"/>
      <c r="PD738" s="328"/>
      <c r="PE738" s="328"/>
      <c r="PF738" s="328"/>
      <c r="PG738" s="328"/>
      <c r="PH738" s="328"/>
      <c r="PI738" s="328"/>
      <c r="PJ738" s="328"/>
      <c r="PK738" s="328"/>
      <c r="PL738" s="328"/>
      <c r="PM738" s="328"/>
      <c r="PN738" s="328"/>
      <c r="PO738" s="328"/>
      <c r="PP738" s="328"/>
      <c r="PQ738" s="328"/>
      <c r="PR738" s="328"/>
      <c r="PS738" s="328"/>
      <c r="PT738" s="328"/>
      <c r="PU738" s="328"/>
      <c r="PV738" s="328"/>
      <c r="PW738" s="328"/>
      <c r="PX738" s="328"/>
      <c r="PY738" s="328"/>
      <c r="PZ738" s="328"/>
      <c r="QA738" s="328"/>
      <c r="QB738" s="328"/>
      <c r="QC738" s="328"/>
      <c r="QD738" s="328"/>
      <c r="QE738" s="328"/>
      <c r="QF738" s="328"/>
      <c r="QG738" s="328"/>
      <c r="QH738" s="328"/>
      <c r="QI738" s="328"/>
      <c r="QJ738" s="328"/>
      <c r="QK738" s="328"/>
      <c r="QL738" s="328"/>
      <c r="QM738" s="328"/>
      <c r="QN738" s="328"/>
      <c r="QO738" s="328"/>
      <c r="QP738" s="328"/>
      <c r="QQ738" s="328"/>
      <c r="QR738" s="328"/>
      <c r="QS738" s="328"/>
      <c r="QT738" s="328"/>
      <c r="QU738" s="328"/>
      <c r="QV738" s="328"/>
      <c r="QW738" s="328"/>
      <c r="QX738" s="328"/>
      <c r="QY738" s="328"/>
      <c r="QZ738" s="328"/>
      <c r="RA738" s="328"/>
      <c r="RB738" s="328"/>
      <c r="RC738" s="328"/>
      <c r="RD738" s="328"/>
      <c r="RE738" s="328"/>
      <c r="RF738" s="328"/>
      <c r="RG738" s="328"/>
      <c r="RH738" s="328"/>
      <c r="RI738" s="328"/>
      <c r="RJ738" s="328"/>
      <c r="RK738" s="328"/>
      <c r="RL738" s="328"/>
      <c r="RM738" s="328"/>
      <c r="RN738" s="328"/>
      <c r="RO738" s="328"/>
      <c r="RP738" s="328"/>
      <c r="RQ738" s="328"/>
      <c r="RR738" s="328"/>
      <c r="RS738" s="328"/>
      <c r="RT738" s="328"/>
      <c r="RU738" s="328"/>
      <c r="RV738" s="328"/>
      <c r="RW738" s="328"/>
      <c r="RX738" s="328"/>
      <c r="RY738" s="328"/>
      <c r="RZ738" s="328"/>
      <c r="SA738" s="328"/>
      <c r="SB738" s="328"/>
      <c r="SC738" s="328"/>
      <c r="SD738" s="328"/>
      <c r="SE738" s="328"/>
      <c r="SF738" s="328"/>
      <c r="SG738" s="328"/>
      <c r="SH738" s="328"/>
      <c r="SI738" s="328"/>
      <c r="SJ738" s="328"/>
      <c r="SK738" s="328"/>
      <c r="SL738" s="328"/>
      <c r="SM738" s="328"/>
      <c r="SN738" s="328"/>
      <c r="SO738" s="328"/>
      <c r="SP738" s="328"/>
      <c r="SQ738" s="328"/>
      <c r="SR738" s="328"/>
      <c r="SS738" s="328"/>
      <c r="ST738" s="328"/>
      <c r="SU738" s="328"/>
      <c r="SV738" s="328"/>
      <c r="SW738" s="328"/>
      <c r="SX738" s="328"/>
      <c r="SY738" s="328"/>
      <c r="SZ738" s="328"/>
      <c r="TA738" s="328"/>
      <c r="TB738" s="328"/>
      <c r="TC738" s="328"/>
      <c r="TD738" s="328"/>
      <c r="TE738" s="328"/>
      <c r="TF738" s="328"/>
      <c r="TG738" s="328"/>
      <c r="TH738" s="328"/>
      <c r="TI738" s="328"/>
      <c r="TJ738" s="328"/>
      <c r="TK738" s="328"/>
      <c r="TL738" s="328"/>
      <c r="TM738" s="328"/>
      <c r="TN738" s="328"/>
      <c r="TO738" s="328"/>
      <c r="TP738" s="328"/>
      <c r="TQ738" s="328"/>
      <c r="TR738" s="328"/>
      <c r="TS738" s="328"/>
      <c r="TT738" s="328"/>
      <c r="TU738" s="328"/>
      <c r="TV738" s="328"/>
      <c r="TW738" s="328"/>
      <c r="TX738" s="328"/>
      <c r="TY738" s="328"/>
      <c r="TZ738" s="328"/>
      <c r="UA738" s="328"/>
      <c r="UB738" s="328"/>
      <c r="UC738" s="328"/>
      <c r="UD738" s="328"/>
      <c r="UE738" s="328"/>
      <c r="UF738" s="328"/>
      <c r="UG738" s="328"/>
      <c r="UH738" s="328"/>
      <c r="UI738" s="328"/>
      <c r="UJ738" s="328"/>
      <c r="UK738" s="328"/>
      <c r="UL738" s="328"/>
      <c r="UM738" s="328"/>
      <c r="UN738" s="328"/>
      <c r="UO738" s="328"/>
      <c r="UP738" s="328"/>
      <c r="UQ738" s="328"/>
      <c r="UR738" s="328"/>
      <c r="US738" s="328"/>
      <c r="UT738" s="328"/>
      <c r="UU738" s="328"/>
      <c r="UV738" s="328"/>
      <c r="UW738" s="328"/>
      <c r="UX738" s="328"/>
      <c r="UY738" s="328"/>
      <c r="UZ738" s="328"/>
      <c r="VA738" s="328"/>
      <c r="VB738" s="328"/>
      <c r="VC738" s="328"/>
      <c r="VD738" s="328"/>
      <c r="VE738" s="328"/>
      <c r="VF738" s="328"/>
      <c r="VG738" s="328"/>
      <c r="VH738" s="328"/>
      <c r="VI738" s="328"/>
      <c r="VJ738" s="328"/>
      <c r="VK738" s="328"/>
      <c r="VL738" s="328"/>
      <c r="VM738" s="328"/>
      <c r="VN738" s="328"/>
      <c r="VO738" s="328"/>
      <c r="VP738" s="328"/>
      <c r="VQ738" s="328"/>
      <c r="VR738" s="328"/>
      <c r="VS738" s="328"/>
      <c r="VT738" s="328"/>
      <c r="VU738" s="328"/>
      <c r="VV738" s="328"/>
      <c r="VW738" s="328"/>
      <c r="VX738" s="328"/>
      <c r="VY738" s="328"/>
      <c r="VZ738" s="328"/>
      <c r="WA738" s="328"/>
      <c r="WB738" s="328"/>
      <c r="WC738" s="328"/>
      <c r="WD738" s="328"/>
      <c r="WE738" s="328"/>
      <c r="WF738" s="328"/>
      <c r="WG738" s="328"/>
      <c r="WH738" s="328"/>
      <c r="WI738" s="328"/>
      <c r="WJ738" s="328"/>
      <c r="WK738" s="328"/>
      <c r="WL738" s="328"/>
      <c r="WM738" s="328"/>
      <c r="WN738" s="328"/>
      <c r="WO738" s="328"/>
      <c r="WP738" s="328"/>
      <c r="WQ738" s="328"/>
      <c r="WR738" s="328"/>
      <c r="WS738" s="328"/>
      <c r="WT738" s="328"/>
      <c r="WU738" s="328"/>
      <c r="WV738" s="328"/>
      <c r="WW738" s="328"/>
      <c r="WX738" s="328"/>
      <c r="WY738" s="328"/>
      <c r="WZ738" s="328"/>
      <c r="XA738" s="328"/>
      <c r="XB738" s="328"/>
      <c r="XC738" s="328"/>
      <c r="XD738" s="328"/>
      <c r="XE738" s="328"/>
      <c r="XF738" s="328"/>
      <c r="XG738" s="328"/>
      <c r="XH738" s="328"/>
      <c r="XI738" s="328"/>
      <c r="XJ738" s="328"/>
      <c r="XK738" s="328"/>
      <c r="XL738" s="328"/>
      <c r="XM738" s="328"/>
      <c r="XN738" s="328"/>
      <c r="XO738" s="328"/>
      <c r="XP738" s="328"/>
      <c r="XQ738" s="328"/>
      <c r="XR738" s="328"/>
      <c r="XS738" s="328"/>
      <c r="XT738" s="328"/>
      <c r="XU738" s="328"/>
      <c r="XV738" s="328"/>
      <c r="XW738" s="328"/>
      <c r="XX738" s="328"/>
      <c r="XY738" s="328"/>
      <c r="XZ738" s="328"/>
      <c r="YA738" s="328"/>
      <c r="YB738" s="328"/>
      <c r="YC738" s="328"/>
      <c r="YD738" s="328"/>
      <c r="YE738" s="328"/>
      <c r="YF738" s="328"/>
      <c r="YG738" s="328"/>
      <c r="YH738" s="328"/>
      <c r="YI738" s="328"/>
      <c r="YJ738" s="328"/>
      <c r="YK738" s="328"/>
      <c r="YL738" s="328"/>
      <c r="YM738" s="328"/>
      <c r="YN738" s="328"/>
      <c r="YO738" s="328"/>
      <c r="YP738" s="328"/>
      <c r="YQ738" s="328"/>
      <c r="YR738" s="328"/>
      <c r="YS738" s="328"/>
      <c r="YT738" s="328"/>
      <c r="YU738" s="328"/>
      <c r="YV738" s="328"/>
      <c r="YW738" s="328"/>
      <c r="YX738" s="328"/>
      <c r="YY738" s="328"/>
      <c r="YZ738" s="328"/>
      <c r="ZA738" s="328"/>
      <c r="ZB738" s="328"/>
      <c r="ZC738" s="328"/>
      <c r="ZD738" s="328"/>
      <c r="ZE738" s="328"/>
      <c r="ZF738" s="328"/>
      <c r="ZG738" s="328"/>
      <c r="ZH738" s="328"/>
      <c r="ZI738" s="328"/>
      <c r="ZJ738" s="328"/>
      <c r="ZK738" s="328"/>
      <c r="ZL738" s="328"/>
      <c r="ZM738" s="328"/>
      <c r="ZN738" s="328"/>
      <c r="ZO738" s="328"/>
      <c r="ZP738" s="328"/>
      <c r="ZQ738" s="328"/>
      <c r="ZR738" s="328"/>
      <c r="ZS738" s="328"/>
      <c r="ZT738" s="328"/>
      <c r="ZU738" s="328"/>
      <c r="ZV738" s="328"/>
      <c r="ZW738" s="328"/>
      <c r="ZX738" s="328"/>
      <c r="ZY738" s="328"/>
      <c r="ZZ738" s="328"/>
      <c r="AAA738" s="328"/>
      <c r="AAB738" s="328"/>
      <c r="AAC738" s="328"/>
      <c r="AAD738" s="328"/>
      <c r="AAE738" s="328"/>
      <c r="AAF738" s="328"/>
      <c r="AAG738" s="328"/>
      <c r="AAH738" s="328"/>
      <c r="AAI738" s="328"/>
      <c r="AAJ738" s="328"/>
      <c r="AAK738" s="328"/>
      <c r="AAL738" s="328"/>
      <c r="AAM738" s="328"/>
      <c r="AAN738" s="328"/>
      <c r="AAO738" s="328"/>
      <c r="AAP738" s="328"/>
      <c r="AAQ738" s="328"/>
      <c r="AAR738" s="328"/>
      <c r="AAS738" s="328"/>
      <c r="AAT738" s="328"/>
      <c r="AAU738" s="328"/>
      <c r="AAV738" s="328"/>
      <c r="AAW738" s="328"/>
      <c r="AAX738" s="328"/>
      <c r="AAY738" s="328"/>
      <c r="AAZ738" s="328"/>
      <c r="ABA738" s="328"/>
      <c r="ABB738" s="328"/>
      <c r="ABC738" s="328"/>
      <c r="ABD738" s="328"/>
      <c r="ABE738" s="328"/>
      <c r="ABF738" s="328"/>
      <c r="ABG738" s="328"/>
      <c r="ABH738" s="328"/>
      <c r="ABI738" s="347"/>
      <c r="ABJ738" s="347"/>
      <c r="ABK738" s="347"/>
      <c r="ABL738" s="347"/>
      <c r="ABM738" s="347"/>
      <c r="ABN738" s="347"/>
      <c r="ABO738" s="347"/>
      <c r="ABP738" s="347"/>
      <c r="ABQ738" s="347"/>
      <c r="ABR738" s="347"/>
      <c r="ABS738" s="347"/>
      <c r="ABT738" s="347"/>
      <c r="ABU738" s="347"/>
      <c r="ABV738" s="347"/>
      <c r="ABW738" s="347"/>
      <c r="ABX738" s="347"/>
      <c r="ABY738" s="347"/>
      <c r="ABZ738" s="347"/>
      <c r="ACA738" s="347"/>
      <c r="ACB738" s="347"/>
      <c r="ACC738" s="347"/>
      <c r="ACD738" s="347"/>
      <c r="ACE738" s="347"/>
      <c r="ACF738" s="347"/>
      <c r="ACG738" s="347"/>
      <c r="ACH738" s="347"/>
      <c r="ACI738" s="347"/>
      <c r="ACJ738" s="347"/>
      <c r="ACK738" s="347"/>
      <c r="ACL738" s="347"/>
      <c r="ACM738" s="347"/>
      <c r="ACN738" s="347"/>
      <c r="ACO738" s="347"/>
      <c r="ACP738" s="347"/>
      <c r="ACQ738" s="347"/>
      <c r="ACR738" s="347"/>
      <c r="ACS738" s="347"/>
      <c r="ACT738" s="347"/>
      <c r="ACU738" s="347"/>
      <c r="ACV738" s="347"/>
      <c r="ACW738" s="347"/>
      <c r="ACX738" s="347"/>
      <c r="ACY738" s="347"/>
      <c r="ACZ738" s="347"/>
      <c r="ADA738" s="347"/>
      <c r="ADB738" s="347"/>
      <c r="ADC738" s="347"/>
      <c r="ADD738" s="347"/>
      <c r="ADE738" s="347"/>
      <c r="ADF738" s="347"/>
      <c r="ADG738" s="347"/>
      <c r="ADH738" s="347"/>
      <c r="ADI738" s="347"/>
      <c r="ADJ738" s="347"/>
      <c r="ADK738" s="347"/>
      <c r="ADL738" s="347"/>
      <c r="ADM738" s="347"/>
      <c r="ADN738" s="347"/>
      <c r="ADO738" s="347"/>
      <c r="ADP738" s="347"/>
      <c r="ADQ738" s="347"/>
      <c r="ADR738" s="347"/>
      <c r="ADS738" s="347"/>
      <c r="ADT738" s="347"/>
      <c r="ADU738" s="347"/>
      <c r="ADV738" s="347"/>
      <c r="ADW738" s="347"/>
      <c r="ADX738" s="347"/>
      <c r="ADY738" s="347"/>
      <c r="ADZ738" s="347"/>
      <c r="AEA738" s="347"/>
      <c r="AEB738" s="347"/>
      <c r="AEC738" s="347"/>
      <c r="AED738" s="347"/>
      <c r="AEE738" s="347"/>
      <c r="AEF738" s="347"/>
      <c r="AEG738" s="347"/>
      <c r="AEH738" s="347"/>
      <c r="AEI738" s="347"/>
      <c r="AEJ738" s="347"/>
      <c r="AEK738" s="347"/>
      <c r="AEL738" s="347"/>
      <c r="AEM738" s="347"/>
      <c r="AEN738" s="347"/>
      <c r="AEO738" s="347"/>
      <c r="AEP738" s="347"/>
      <c r="AEQ738" s="347"/>
      <c r="AER738" s="347"/>
      <c r="AES738" s="347"/>
      <c r="AET738" s="347"/>
      <c r="AEU738" s="347"/>
      <c r="AEV738" s="347"/>
      <c r="AEW738" s="347"/>
      <c r="AEX738" s="347"/>
      <c r="AEY738" s="347"/>
      <c r="AEZ738" s="347"/>
      <c r="AFA738" s="347"/>
      <c r="AFB738" s="347"/>
      <c r="AFC738" s="347"/>
      <c r="AFD738" s="347"/>
      <c r="AFE738" s="347"/>
      <c r="AFF738" s="347"/>
      <c r="AFG738" s="347"/>
      <c r="AFH738" s="347"/>
      <c r="AFI738" s="347"/>
      <c r="AFJ738" s="347"/>
      <c r="AFK738" s="347"/>
      <c r="AFL738" s="347"/>
      <c r="AFM738" s="347"/>
      <c r="AFN738" s="347"/>
      <c r="AFO738" s="347"/>
      <c r="AFP738" s="347"/>
      <c r="AFQ738" s="347"/>
      <c r="AFR738" s="347"/>
      <c r="AFS738" s="347"/>
      <c r="AFT738" s="347"/>
      <c r="AFU738" s="347"/>
      <c r="AFV738" s="347"/>
      <c r="AFW738" s="347"/>
      <c r="AFX738" s="347"/>
      <c r="AFY738" s="347"/>
      <c r="AFZ738" s="347"/>
      <c r="AGA738" s="347"/>
      <c r="AGB738" s="347"/>
      <c r="AGC738" s="347"/>
      <c r="AGD738" s="347"/>
      <c r="AGE738" s="347"/>
      <c r="AGF738" s="347"/>
      <c r="AGG738" s="347"/>
      <c r="AGH738" s="347"/>
      <c r="AGI738" s="347"/>
      <c r="AGJ738" s="347"/>
      <c r="AGK738" s="347"/>
      <c r="AGL738" s="347"/>
      <c r="AGM738" s="347"/>
      <c r="AGN738" s="347"/>
      <c r="AGO738" s="347"/>
      <c r="AGP738" s="347"/>
      <c r="AGQ738" s="347"/>
      <c r="AGR738" s="347"/>
      <c r="AGS738" s="347"/>
      <c r="AGT738" s="347"/>
      <c r="AGU738" s="347"/>
      <c r="AGV738" s="347"/>
      <c r="AGW738" s="347"/>
      <c r="AGX738" s="347"/>
      <c r="AGY738" s="347"/>
      <c r="AGZ738" s="347"/>
      <c r="AHA738" s="347"/>
      <c r="AHB738" s="347"/>
      <c r="AHC738" s="347"/>
      <c r="AHD738" s="347"/>
      <c r="AHE738" s="347"/>
      <c r="AHF738" s="347"/>
      <c r="AHG738" s="347"/>
      <c r="AHH738" s="347"/>
      <c r="AHI738" s="347"/>
      <c r="AHJ738" s="347"/>
      <c r="AHK738" s="347"/>
      <c r="AHL738" s="347"/>
      <c r="AHM738" s="347"/>
      <c r="AHN738" s="347"/>
      <c r="AHO738" s="347"/>
      <c r="AHP738" s="347"/>
      <c r="AHQ738" s="347"/>
      <c r="AHR738" s="347"/>
      <c r="AHS738" s="347"/>
      <c r="AHT738" s="347"/>
      <c r="AHU738" s="347"/>
      <c r="AHV738" s="347"/>
      <c r="AHW738" s="347"/>
      <c r="AHX738" s="347"/>
      <c r="AHY738" s="347"/>
      <c r="AHZ738" s="347"/>
      <c r="AIA738" s="347"/>
      <c r="AIB738" s="347"/>
      <c r="AIC738" s="347"/>
      <c r="AID738" s="347"/>
      <c r="AIE738" s="347"/>
      <c r="AIF738" s="347"/>
      <c r="AIG738" s="347"/>
      <c r="AIH738" s="347"/>
      <c r="AII738" s="347"/>
      <c r="AIJ738" s="347"/>
      <c r="AIK738" s="347"/>
      <c r="AIL738" s="347"/>
      <c r="AIM738" s="347"/>
      <c r="AIN738" s="347"/>
      <c r="AIO738" s="347"/>
      <c r="AIP738" s="347"/>
      <c r="AIQ738" s="347"/>
      <c r="AIR738" s="347"/>
      <c r="AIS738" s="347"/>
      <c r="AIT738" s="347"/>
      <c r="AIU738" s="347"/>
      <c r="AIV738" s="347"/>
      <c r="AIW738" s="347"/>
      <c r="AIX738" s="347"/>
      <c r="AIY738" s="347"/>
      <c r="AIZ738" s="347"/>
      <c r="AJA738" s="347"/>
      <c r="AJB738" s="347"/>
      <c r="AJC738" s="347"/>
      <c r="AJD738" s="347"/>
      <c r="AJE738" s="347"/>
      <c r="AJF738" s="347"/>
      <c r="AJG738" s="347"/>
      <c r="AJH738" s="347"/>
      <c r="AJI738" s="347"/>
      <c r="AJJ738" s="347"/>
      <c r="AJK738" s="347"/>
      <c r="AJL738" s="347"/>
      <c r="AJM738" s="347"/>
      <c r="AJN738" s="347"/>
      <c r="AJO738" s="347"/>
      <c r="AJP738" s="347"/>
      <c r="AJQ738" s="347"/>
      <c r="AJR738" s="347"/>
      <c r="AJS738" s="347"/>
      <c r="AJT738" s="347"/>
      <c r="AJU738" s="347"/>
      <c r="AJV738" s="347"/>
      <c r="AJW738" s="347"/>
      <c r="AJX738" s="347"/>
      <c r="AJY738" s="347"/>
      <c r="AJZ738" s="347"/>
      <c r="AKA738" s="347"/>
      <c r="AKB738" s="347"/>
      <c r="AKC738" s="347"/>
      <c r="AKD738" s="347"/>
      <c r="AKE738" s="347"/>
      <c r="AKF738" s="347"/>
      <c r="AKG738" s="347"/>
      <c r="AKH738" s="347"/>
      <c r="AKI738" s="347"/>
      <c r="AKJ738" s="347"/>
      <c r="AKK738" s="347"/>
      <c r="AKL738" s="347"/>
      <c r="AKM738" s="347"/>
      <c r="AKN738" s="347"/>
      <c r="AKO738" s="347"/>
      <c r="AKP738" s="347"/>
      <c r="AKQ738" s="347"/>
      <c r="AKR738" s="347"/>
      <c r="AKS738" s="347"/>
      <c r="AKT738" s="347"/>
      <c r="AKU738" s="347"/>
      <c r="AKV738" s="347"/>
      <c r="AKW738" s="347"/>
      <c r="AKX738" s="347"/>
      <c r="AKY738" s="347"/>
      <c r="AKZ738" s="347"/>
      <c r="ALA738" s="347"/>
      <c r="ALB738" s="347"/>
      <c r="ALC738" s="347"/>
      <c r="ALD738" s="347"/>
      <c r="ALE738" s="347"/>
      <c r="ALF738" s="347"/>
      <c r="ALG738" s="347"/>
      <c r="ALH738" s="347"/>
      <c r="ALI738" s="347"/>
      <c r="ALJ738" s="347"/>
      <c r="ALK738" s="347"/>
      <c r="ALL738" s="347"/>
      <c r="ALM738" s="347"/>
      <c r="ALN738" s="347"/>
      <c r="ALO738" s="347"/>
      <c r="ALP738" s="347"/>
      <c r="ALQ738" s="347"/>
      <c r="ALR738" s="347"/>
      <c r="ALS738" s="347"/>
      <c r="ALT738" s="347"/>
      <c r="ALU738" s="347"/>
      <c r="ALV738" s="347"/>
      <c r="ALW738" s="347"/>
      <c r="ALX738" s="347"/>
      <c r="ALY738" s="347"/>
      <c r="ALZ738" s="347"/>
      <c r="AMA738" s="347"/>
      <c r="AMB738" s="347"/>
      <c r="AMC738" s="347"/>
      <c r="AMD738" s="347"/>
      <c r="AME738" s="347"/>
      <c r="AMF738" s="347"/>
      <c r="AMG738" s="347"/>
      <c r="AMH738" s="347"/>
      <c r="AMI738" s="347"/>
      <c r="AMJ738" s="347"/>
      <c r="AMK738" s="347"/>
      <c r="AML738" s="347"/>
      <c r="AMM738" s="347"/>
      <c r="AMN738" s="347"/>
      <c r="AMO738" s="347"/>
      <c r="AMP738" s="347"/>
      <c r="AMQ738" s="347"/>
      <c r="AMR738" s="347"/>
      <c r="AMS738" s="347"/>
      <c r="AMT738" s="347"/>
      <c r="AMU738" s="347"/>
      <c r="AMV738" s="347"/>
      <c r="AMW738" s="347"/>
      <c r="AMX738" s="347"/>
      <c r="AMY738" s="347"/>
      <c r="AMZ738" s="347"/>
      <c r="ANA738" s="347"/>
      <c r="ANB738" s="347"/>
      <c r="ANC738" s="347"/>
      <c r="AND738" s="347"/>
      <c r="ANE738" s="347"/>
      <c r="ANF738" s="347"/>
      <c r="ANG738" s="347"/>
      <c r="ANH738" s="347"/>
      <c r="ANI738" s="347"/>
      <c r="ANJ738" s="347"/>
      <c r="ANK738" s="347"/>
      <c r="ANL738" s="347"/>
      <c r="ANM738" s="347"/>
      <c r="ANN738" s="347"/>
      <c r="ANO738" s="347"/>
      <c r="ANP738" s="347"/>
      <c r="ANQ738" s="347"/>
      <c r="ANR738" s="347"/>
      <c r="ANS738" s="347"/>
      <c r="ANT738" s="347"/>
      <c r="ANU738" s="347"/>
      <c r="ANV738" s="347"/>
      <c r="ANW738" s="347"/>
      <c r="ANX738" s="347"/>
      <c r="ANY738" s="347"/>
      <c r="ANZ738" s="347"/>
      <c r="AOA738" s="347"/>
      <c r="AOB738" s="347"/>
      <c r="AOC738" s="347"/>
      <c r="AOD738" s="347"/>
      <c r="AOE738" s="347"/>
      <c r="AOF738" s="347"/>
      <c r="AOG738" s="347"/>
      <c r="AOH738" s="347"/>
      <c r="AOI738" s="347"/>
      <c r="AOJ738" s="347"/>
      <c r="AOK738" s="347"/>
      <c r="AOL738" s="347"/>
      <c r="AOM738" s="347"/>
      <c r="AON738" s="347"/>
      <c r="AOO738" s="347"/>
      <c r="AOP738" s="347"/>
      <c r="AOQ738" s="347"/>
      <c r="AOR738" s="347"/>
      <c r="AOS738" s="347"/>
      <c r="AOT738" s="347"/>
      <c r="AOU738" s="347"/>
      <c r="AOV738" s="347"/>
      <c r="AOW738" s="347"/>
      <c r="AOX738" s="347"/>
      <c r="AOY738" s="347"/>
      <c r="AOZ738" s="347"/>
      <c r="APA738" s="347"/>
      <c r="APB738" s="347"/>
      <c r="APC738" s="347"/>
      <c r="APD738" s="347"/>
      <c r="APE738" s="347"/>
      <c r="APF738" s="347"/>
      <c r="APG738" s="347"/>
      <c r="APH738" s="347"/>
      <c r="API738" s="347"/>
      <c r="APJ738" s="347"/>
      <c r="APK738" s="347"/>
      <c r="APL738" s="347"/>
      <c r="APM738" s="347"/>
      <c r="APN738" s="347"/>
      <c r="APO738" s="347"/>
      <c r="APP738" s="347"/>
      <c r="APQ738" s="347"/>
      <c r="APR738" s="347"/>
      <c r="APS738" s="347"/>
      <c r="APT738" s="347"/>
      <c r="APU738" s="347"/>
      <c r="APV738" s="347"/>
      <c r="APW738" s="347"/>
      <c r="APX738" s="347"/>
      <c r="APY738" s="347"/>
      <c r="APZ738" s="347"/>
      <c r="AQA738" s="347"/>
      <c r="AQB738" s="347"/>
      <c r="AQC738" s="347"/>
      <c r="AQD738" s="347"/>
      <c r="AQE738" s="347"/>
      <c r="AQF738" s="347"/>
      <c r="AQG738" s="347"/>
      <c r="AQH738" s="347"/>
      <c r="AQI738" s="347"/>
      <c r="AQJ738" s="347"/>
      <c r="AQK738" s="347"/>
      <c r="AQL738" s="347"/>
      <c r="AQM738" s="347"/>
      <c r="AQN738" s="347"/>
      <c r="AQO738" s="347"/>
      <c r="AQP738" s="347"/>
      <c r="AQQ738" s="347"/>
      <c r="AQR738" s="347"/>
      <c r="AQS738" s="347"/>
      <c r="AQT738" s="347"/>
      <c r="AQU738" s="347"/>
      <c r="AQV738" s="347"/>
      <c r="AQW738" s="347"/>
      <c r="AQX738" s="347"/>
      <c r="AQY738" s="347"/>
      <c r="AQZ738" s="347"/>
      <c r="ARA738" s="347"/>
      <c r="ARB738" s="347"/>
      <c r="ARC738" s="347"/>
      <c r="ARD738" s="347"/>
      <c r="ARE738" s="347"/>
      <c r="ARF738" s="347"/>
      <c r="ARG738" s="347"/>
      <c r="ARH738" s="347"/>
      <c r="ARI738" s="347"/>
      <c r="ARJ738" s="347"/>
      <c r="ARK738" s="347"/>
      <c r="ARL738" s="347"/>
      <c r="ARM738" s="347"/>
      <c r="ARN738" s="347"/>
      <c r="ARO738" s="347"/>
      <c r="ARP738" s="347"/>
      <c r="ARQ738" s="347"/>
      <c r="ARR738" s="347"/>
      <c r="ARS738" s="347"/>
      <c r="ART738" s="347"/>
      <c r="ARU738" s="347"/>
      <c r="ARV738" s="347"/>
      <c r="ARW738" s="347"/>
      <c r="ARX738" s="347"/>
      <c r="ARY738" s="347"/>
      <c r="ARZ738" s="347"/>
      <c r="ASA738" s="347"/>
      <c r="ASB738" s="347"/>
      <c r="ASC738" s="347"/>
      <c r="ASD738" s="347"/>
      <c r="ASE738" s="347"/>
      <c r="ASF738" s="347"/>
      <c r="ASG738" s="347"/>
      <c r="ASH738" s="347"/>
      <c r="ASI738" s="347"/>
      <c r="ASJ738" s="347"/>
      <c r="ASK738" s="347"/>
      <c r="ASL738" s="347"/>
      <c r="ASM738" s="347"/>
      <c r="ASN738" s="347"/>
      <c r="ASO738" s="347"/>
      <c r="ASP738" s="347"/>
      <c r="ASQ738" s="347"/>
      <c r="ASR738" s="347"/>
      <c r="ASS738" s="347"/>
      <c r="AST738" s="347"/>
      <c r="ASU738" s="347"/>
      <c r="ASV738" s="347"/>
      <c r="ASW738" s="347"/>
      <c r="ASX738" s="347"/>
      <c r="ASY738" s="347"/>
      <c r="ASZ738" s="347"/>
      <c r="ATA738" s="347"/>
      <c r="ATB738" s="347"/>
      <c r="ATC738" s="347"/>
      <c r="ATD738" s="347"/>
      <c r="ATE738" s="347"/>
      <c r="ATF738" s="347"/>
      <c r="ATG738" s="347"/>
      <c r="ATH738" s="347"/>
      <c r="ATI738" s="347"/>
      <c r="ATJ738" s="347"/>
      <c r="ATK738" s="347"/>
      <c r="ATL738" s="347"/>
      <c r="ATM738" s="347"/>
      <c r="ATN738" s="347"/>
      <c r="ATO738" s="347"/>
      <c r="ATP738" s="347"/>
      <c r="ATQ738" s="347"/>
      <c r="ATR738" s="347"/>
      <c r="ATS738" s="347"/>
      <c r="ATT738" s="347"/>
      <c r="ATU738" s="347"/>
      <c r="ATV738" s="347"/>
      <c r="ATW738" s="347"/>
      <c r="ATX738" s="347"/>
      <c r="ATY738" s="347"/>
      <c r="ATZ738" s="347"/>
      <c r="AUA738" s="347"/>
      <c r="AUB738" s="347"/>
      <c r="AUC738" s="347"/>
      <c r="AUD738" s="347"/>
      <c r="AUE738" s="347"/>
      <c r="AUF738" s="347"/>
      <c r="AUG738" s="347"/>
      <c r="AUH738" s="347"/>
      <c r="AUI738" s="347"/>
      <c r="AUJ738" s="347"/>
      <c r="AUK738" s="347"/>
      <c r="AUL738" s="347"/>
      <c r="AUM738" s="347"/>
      <c r="AUN738" s="347"/>
      <c r="AUO738" s="347"/>
      <c r="AUP738" s="347"/>
      <c r="AUQ738" s="347"/>
      <c r="AUR738" s="347"/>
      <c r="AUS738" s="347"/>
      <c r="AUT738" s="347"/>
      <c r="AUU738" s="347"/>
      <c r="AUV738" s="347"/>
      <c r="AUW738" s="347"/>
      <c r="AUX738" s="347"/>
      <c r="AUY738" s="347"/>
      <c r="AUZ738" s="347"/>
      <c r="AVA738" s="347"/>
      <c r="AVB738" s="347"/>
      <c r="AVC738" s="347"/>
      <c r="AVD738" s="347"/>
      <c r="AVE738" s="347"/>
      <c r="AVF738" s="347"/>
      <c r="AVG738" s="347"/>
      <c r="AVH738" s="347"/>
      <c r="AVI738" s="347"/>
      <c r="AVJ738" s="347"/>
      <c r="AVK738" s="347"/>
      <c r="AVL738" s="347"/>
      <c r="AVM738" s="347"/>
      <c r="AVN738" s="347"/>
      <c r="AVO738" s="347"/>
      <c r="AVP738" s="347"/>
      <c r="AVQ738" s="347"/>
      <c r="AVR738" s="347"/>
      <c r="AVS738" s="347"/>
      <c r="AVT738" s="347"/>
      <c r="AVU738" s="347"/>
      <c r="AVV738" s="347"/>
      <c r="AVW738" s="347"/>
      <c r="AVX738" s="347"/>
      <c r="AVY738" s="347"/>
      <c r="AVZ738" s="347"/>
      <c r="AWA738" s="347"/>
      <c r="AWB738" s="347"/>
      <c r="AWC738" s="347"/>
      <c r="AWD738" s="347"/>
      <c r="AWE738" s="347"/>
      <c r="AWF738" s="347"/>
      <c r="AWG738" s="347"/>
      <c r="AWH738" s="347"/>
      <c r="AWI738" s="347"/>
      <c r="AWJ738" s="347"/>
      <c r="AWK738" s="347"/>
      <c r="AWL738" s="347"/>
      <c r="AWM738" s="347"/>
      <c r="AWN738" s="347"/>
      <c r="AWO738" s="347"/>
      <c r="AWP738" s="347"/>
      <c r="AWQ738" s="347"/>
      <c r="AWR738" s="347"/>
      <c r="AWS738" s="347"/>
      <c r="AWT738" s="347"/>
      <c r="AWU738" s="347"/>
      <c r="AWV738" s="347"/>
      <c r="AWW738" s="347"/>
      <c r="AWX738" s="347"/>
      <c r="AWY738" s="347"/>
      <c r="AWZ738" s="347"/>
      <c r="AXA738" s="347"/>
      <c r="AXB738" s="347"/>
      <c r="AXC738" s="347"/>
      <c r="AXD738" s="347"/>
      <c r="AXE738" s="347"/>
      <c r="AXF738" s="347"/>
      <c r="AXG738" s="347"/>
      <c r="AXH738" s="347"/>
      <c r="AXI738" s="347"/>
      <c r="AXJ738" s="347"/>
      <c r="AXK738" s="347"/>
      <c r="AXL738" s="347"/>
      <c r="AXM738" s="347"/>
      <c r="AXN738" s="347"/>
      <c r="AXO738" s="347"/>
      <c r="AXP738" s="347"/>
      <c r="AXQ738" s="347"/>
      <c r="AXR738" s="347"/>
      <c r="AXS738" s="347"/>
      <c r="AXT738" s="347"/>
      <c r="AXU738" s="347"/>
      <c r="AXV738" s="347"/>
      <c r="AXW738" s="347"/>
      <c r="AXX738" s="347"/>
      <c r="AXY738" s="347"/>
      <c r="AXZ738" s="347"/>
      <c r="AYA738" s="347"/>
      <c r="AYB738" s="347"/>
      <c r="AYC738" s="347"/>
      <c r="AYD738" s="347"/>
      <c r="AYE738" s="347"/>
      <c r="AYF738" s="347"/>
      <c r="AYG738" s="347"/>
      <c r="AYH738" s="347"/>
      <c r="AYI738" s="347"/>
      <c r="AYJ738" s="347"/>
      <c r="AYK738" s="347"/>
      <c r="AYL738" s="347"/>
      <c r="AYM738" s="347"/>
      <c r="AYN738" s="347"/>
      <c r="AYO738" s="347"/>
      <c r="AYP738" s="347"/>
      <c r="AYQ738" s="347"/>
      <c r="AYR738" s="347"/>
      <c r="AYS738" s="347"/>
      <c r="AYT738" s="347"/>
      <c r="AYU738" s="347"/>
      <c r="AYV738" s="347"/>
      <c r="AYW738" s="347"/>
      <c r="AYX738" s="347"/>
      <c r="AYY738" s="347"/>
      <c r="AYZ738" s="347"/>
      <c r="AZA738" s="347"/>
      <c r="AZB738" s="347"/>
      <c r="AZC738" s="347"/>
      <c r="AZD738" s="347"/>
      <c r="AZE738" s="347"/>
      <c r="AZF738" s="347"/>
      <c r="AZG738" s="347"/>
      <c r="AZH738" s="347"/>
      <c r="AZI738" s="347"/>
      <c r="AZJ738" s="347"/>
      <c r="AZK738" s="347"/>
      <c r="AZL738" s="347"/>
      <c r="AZM738" s="347"/>
      <c r="AZN738" s="347"/>
      <c r="AZO738" s="347"/>
      <c r="AZP738" s="347"/>
      <c r="AZQ738" s="347"/>
      <c r="AZR738" s="347"/>
      <c r="AZS738" s="347"/>
      <c r="AZT738" s="347"/>
      <c r="AZU738" s="347"/>
      <c r="AZV738" s="347"/>
      <c r="AZW738" s="347"/>
      <c r="AZX738" s="347"/>
      <c r="AZY738" s="347"/>
      <c r="AZZ738" s="347"/>
      <c r="BAA738" s="347"/>
      <c r="BAB738" s="347"/>
      <c r="BAC738" s="347"/>
      <c r="BAD738" s="347"/>
      <c r="BAE738" s="347"/>
      <c r="BAF738" s="347"/>
      <c r="BAG738" s="347"/>
      <c r="BAH738" s="347"/>
      <c r="BAI738" s="347"/>
      <c r="BAJ738" s="347"/>
      <c r="BAK738" s="347"/>
      <c r="BAL738" s="347"/>
      <c r="BAM738" s="347"/>
      <c r="BAN738" s="347"/>
      <c r="BAO738" s="347"/>
      <c r="BAP738" s="347"/>
      <c r="BAQ738" s="347"/>
      <c r="BAR738" s="347"/>
      <c r="BAS738" s="347"/>
      <c r="BAT738" s="347"/>
      <c r="BAU738" s="347"/>
      <c r="BAV738" s="347"/>
      <c r="BAW738" s="347"/>
      <c r="BAX738" s="347"/>
      <c r="BAY738" s="347"/>
      <c r="BAZ738" s="347"/>
      <c r="BBA738" s="347"/>
      <c r="BBB738" s="347"/>
      <c r="BBC738" s="347"/>
      <c r="BBD738" s="347"/>
      <c r="BBE738" s="347"/>
      <c r="BBF738" s="347"/>
      <c r="BBG738" s="347"/>
      <c r="BBH738" s="347"/>
      <c r="BBI738" s="347"/>
      <c r="BBJ738" s="347"/>
      <c r="BBK738" s="347"/>
      <c r="BBL738" s="347"/>
      <c r="BBM738" s="347"/>
      <c r="BBN738" s="347"/>
      <c r="BBO738" s="347"/>
      <c r="BBP738" s="347"/>
      <c r="BBQ738" s="347"/>
      <c r="BBR738" s="347"/>
      <c r="BBS738" s="347"/>
      <c r="BBT738" s="347"/>
      <c r="BBU738" s="347"/>
      <c r="BBV738" s="347"/>
      <c r="BBW738" s="347"/>
      <c r="BBX738" s="347"/>
      <c r="BBY738" s="347"/>
      <c r="BBZ738" s="347"/>
      <c r="BCA738" s="347"/>
      <c r="BCB738" s="347"/>
      <c r="BCC738" s="347"/>
      <c r="BCD738" s="347"/>
      <c r="BCE738" s="347"/>
      <c r="BCF738" s="347"/>
      <c r="BCG738" s="347"/>
      <c r="BCH738" s="347"/>
      <c r="BCI738" s="347"/>
      <c r="BCJ738" s="347"/>
      <c r="BCK738" s="347"/>
      <c r="BCL738" s="347"/>
      <c r="BCM738" s="347"/>
      <c r="BCN738" s="347"/>
      <c r="BCO738" s="347"/>
      <c r="BCP738" s="347"/>
      <c r="BCQ738" s="347"/>
      <c r="BCR738" s="347"/>
      <c r="BCS738" s="347"/>
      <c r="BCT738" s="347"/>
      <c r="BCU738" s="347"/>
      <c r="BCV738" s="347"/>
      <c r="BCW738" s="347"/>
      <c r="BCX738" s="347"/>
      <c r="BCY738" s="347"/>
      <c r="BCZ738" s="347"/>
      <c r="BDA738" s="347"/>
      <c r="BDB738" s="347"/>
      <c r="BDC738" s="347"/>
      <c r="BDD738" s="347"/>
      <c r="BDE738" s="347"/>
      <c r="BDF738" s="347"/>
      <c r="BDG738" s="347"/>
      <c r="BDH738" s="347"/>
      <c r="BDI738" s="347"/>
      <c r="BDJ738" s="347"/>
      <c r="BDK738" s="347"/>
      <c r="BDL738" s="347"/>
      <c r="BDM738" s="347"/>
      <c r="BDN738" s="347"/>
      <c r="BDO738" s="347"/>
      <c r="BDP738" s="347"/>
      <c r="BDQ738" s="347"/>
      <c r="BDR738" s="347"/>
      <c r="BDS738" s="347"/>
      <c r="BDT738" s="347"/>
      <c r="BDU738" s="347"/>
      <c r="BDV738" s="347"/>
      <c r="BDW738" s="347"/>
      <c r="BDX738" s="347"/>
      <c r="BDY738" s="347"/>
      <c r="BDZ738" s="347"/>
      <c r="BEA738" s="347"/>
      <c r="BEB738" s="347"/>
      <c r="BEC738" s="347"/>
      <c r="BED738" s="347"/>
      <c r="BEE738" s="347"/>
      <c r="BEF738" s="347"/>
      <c r="BEG738" s="347"/>
      <c r="BEH738" s="347"/>
      <c r="BEI738" s="347"/>
      <c r="BEJ738" s="347"/>
      <c r="BEK738" s="347"/>
      <c r="BEL738" s="347"/>
      <c r="BEM738" s="347"/>
      <c r="BEN738" s="347"/>
      <c r="BEO738" s="347"/>
      <c r="BEP738" s="347"/>
      <c r="BEQ738" s="347"/>
      <c r="BER738" s="347"/>
      <c r="BES738" s="347"/>
      <c r="BET738" s="347"/>
      <c r="BEU738" s="347"/>
      <c r="BEV738" s="347"/>
      <c r="BEW738" s="347"/>
      <c r="BEX738" s="347"/>
      <c r="BEY738" s="347"/>
      <c r="BEZ738" s="347"/>
      <c r="BFA738" s="347"/>
      <c r="BFB738" s="347"/>
      <c r="BFC738" s="347"/>
      <c r="BFD738" s="347"/>
      <c r="BFE738" s="347"/>
      <c r="BFF738" s="347"/>
      <c r="BFG738" s="347"/>
      <c r="BFH738" s="347"/>
      <c r="BFI738" s="347"/>
      <c r="BFJ738" s="347"/>
      <c r="BFK738" s="347"/>
      <c r="BFL738" s="347"/>
      <c r="BFM738" s="347"/>
      <c r="BFN738" s="347"/>
      <c r="BFO738" s="347"/>
      <c r="BFP738" s="347"/>
      <c r="BFQ738" s="347"/>
      <c r="BFR738" s="347"/>
      <c r="BFS738" s="347"/>
      <c r="BFT738" s="347"/>
      <c r="BFU738" s="347"/>
      <c r="BFV738" s="347"/>
      <c r="BFW738" s="347"/>
      <c r="BFX738" s="347"/>
      <c r="BFY738" s="347"/>
      <c r="BFZ738" s="347"/>
      <c r="BGA738" s="347"/>
      <c r="BGB738" s="347"/>
      <c r="BGC738" s="347"/>
      <c r="BGD738" s="347"/>
      <c r="BGE738" s="347"/>
      <c r="BGF738" s="347"/>
      <c r="BGG738" s="347"/>
      <c r="BGH738" s="347"/>
      <c r="BGI738" s="347"/>
      <c r="BGJ738" s="347"/>
      <c r="BGK738" s="347"/>
      <c r="BGL738" s="347"/>
      <c r="BGM738" s="347"/>
      <c r="BGN738" s="347"/>
      <c r="BGO738" s="347"/>
      <c r="BGP738" s="347"/>
      <c r="BGQ738" s="347"/>
      <c r="BGR738" s="347"/>
      <c r="BGS738" s="347"/>
      <c r="BGT738" s="347"/>
      <c r="BGU738" s="347"/>
      <c r="BGV738" s="347"/>
      <c r="BGW738" s="347"/>
      <c r="BGX738" s="347"/>
      <c r="BGY738" s="347"/>
      <c r="BGZ738" s="347"/>
      <c r="BHA738" s="347"/>
      <c r="BHB738" s="347"/>
      <c r="BHC738" s="347"/>
      <c r="BHD738" s="347"/>
      <c r="BHE738" s="347"/>
      <c r="BHF738" s="347"/>
      <c r="BHG738" s="347"/>
      <c r="BHH738" s="347"/>
      <c r="BHI738" s="347"/>
      <c r="BHJ738" s="347"/>
      <c r="BHK738" s="347"/>
      <c r="BHL738" s="347"/>
      <c r="BHM738" s="347"/>
      <c r="BHN738" s="347"/>
      <c r="BHO738" s="347"/>
      <c r="BHP738" s="347"/>
      <c r="BHQ738" s="347"/>
      <c r="BHR738" s="347"/>
      <c r="BHS738" s="347"/>
      <c r="BHT738" s="347"/>
      <c r="BHU738" s="347"/>
      <c r="BHV738" s="347"/>
      <c r="BHW738" s="347"/>
      <c r="BHX738" s="347"/>
      <c r="BHY738" s="347"/>
      <c r="BHZ738" s="347"/>
      <c r="BIA738" s="347"/>
      <c r="BIB738" s="347"/>
      <c r="BIC738" s="347"/>
      <c r="BID738" s="347"/>
      <c r="BIE738" s="347"/>
      <c r="BIF738" s="347"/>
      <c r="BIG738" s="347"/>
      <c r="BIH738" s="347"/>
      <c r="BII738" s="347"/>
      <c r="BIJ738" s="347"/>
      <c r="BIK738" s="347"/>
      <c r="BIL738" s="347"/>
      <c r="BIM738" s="347"/>
      <c r="BIN738" s="347"/>
      <c r="BIO738" s="347"/>
      <c r="BIP738" s="347"/>
      <c r="BIQ738" s="347"/>
      <c r="BIR738" s="347"/>
      <c r="BIS738" s="347"/>
      <c r="BIT738" s="347"/>
      <c r="BIU738" s="347"/>
      <c r="BIV738" s="347"/>
      <c r="BIW738" s="347"/>
      <c r="BIX738" s="347"/>
      <c r="BIY738" s="347"/>
      <c r="BIZ738" s="347"/>
      <c r="BJA738" s="347"/>
      <c r="BJB738" s="347"/>
      <c r="BJC738" s="347"/>
      <c r="BJD738" s="347"/>
      <c r="BJE738" s="347"/>
      <c r="BJF738" s="347"/>
      <c r="BJG738" s="347"/>
      <c r="BJH738" s="347"/>
      <c r="BJI738" s="347"/>
      <c r="BJJ738" s="347"/>
      <c r="BJK738" s="347"/>
      <c r="BJL738" s="347"/>
      <c r="BJM738" s="347"/>
      <c r="BJN738" s="347"/>
      <c r="BJO738" s="347"/>
      <c r="BJP738" s="347"/>
      <c r="BJQ738" s="347"/>
      <c r="BJR738" s="347"/>
      <c r="BJS738" s="347"/>
      <c r="BJT738" s="347"/>
      <c r="BJU738" s="347"/>
      <c r="BJV738" s="347"/>
      <c r="BJW738" s="347"/>
      <c r="BJX738" s="347"/>
      <c r="BJY738" s="347"/>
      <c r="BJZ738" s="347"/>
      <c r="BKA738" s="347"/>
      <c r="BKB738" s="347"/>
      <c r="BKC738" s="347"/>
      <c r="BKD738" s="347"/>
      <c r="BKE738" s="347"/>
      <c r="BKF738" s="347"/>
      <c r="BKG738" s="347"/>
      <c r="BKH738" s="347"/>
      <c r="BKI738" s="347"/>
      <c r="BKJ738" s="347"/>
      <c r="BKK738" s="347"/>
      <c r="BKL738" s="347"/>
      <c r="BKM738" s="347"/>
      <c r="BKN738" s="347"/>
      <c r="BKO738" s="347"/>
      <c r="BKP738" s="347"/>
      <c r="BKQ738" s="347"/>
      <c r="BKR738" s="347"/>
      <c r="BKS738" s="347"/>
      <c r="BKT738" s="347"/>
      <c r="BKU738" s="347"/>
      <c r="BKV738" s="347"/>
      <c r="BKW738" s="347"/>
      <c r="BKX738" s="347"/>
      <c r="BKY738" s="347"/>
      <c r="BKZ738" s="347"/>
      <c r="BLA738" s="347"/>
      <c r="BLB738" s="347"/>
      <c r="BLC738" s="347"/>
      <c r="BLD738" s="347"/>
      <c r="BLE738" s="347"/>
      <c r="BLF738" s="347"/>
      <c r="BLG738" s="347"/>
      <c r="BLH738" s="347"/>
      <c r="BLI738" s="347"/>
      <c r="BLJ738" s="347"/>
      <c r="BLK738" s="347"/>
      <c r="BLL738" s="347"/>
      <c r="BLM738" s="347"/>
      <c r="BLN738" s="347"/>
      <c r="BLO738" s="347"/>
      <c r="BLP738" s="347"/>
      <c r="BLQ738" s="347"/>
      <c r="BLR738" s="347"/>
      <c r="BLS738" s="347"/>
      <c r="BLT738" s="347"/>
      <c r="BLU738" s="347"/>
      <c r="BLV738" s="347"/>
      <c r="BLW738" s="347"/>
      <c r="BLX738" s="347"/>
      <c r="BLY738" s="347"/>
      <c r="BLZ738" s="347"/>
      <c r="BMA738" s="347"/>
      <c r="BMB738" s="347"/>
      <c r="BMC738" s="347"/>
      <c r="BMD738" s="347"/>
      <c r="BME738" s="347"/>
      <c r="BMF738" s="347"/>
      <c r="BMG738" s="347"/>
      <c r="BMH738" s="347"/>
      <c r="BMI738" s="347"/>
      <c r="BMJ738" s="347"/>
      <c r="BMK738" s="347"/>
      <c r="BML738" s="347"/>
      <c r="BMM738" s="347"/>
      <c r="BMN738" s="347"/>
      <c r="BMO738" s="347"/>
      <c r="BMP738" s="347"/>
      <c r="BMQ738" s="347"/>
      <c r="BMR738" s="347"/>
      <c r="BMS738" s="347"/>
      <c r="BMT738" s="347"/>
      <c r="BMU738" s="347"/>
      <c r="BMV738" s="347"/>
      <c r="BMW738" s="347"/>
      <c r="BMX738" s="347"/>
      <c r="BMY738" s="347"/>
      <c r="BMZ738" s="347"/>
      <c r="BNA738" s="347"/>
      <c r="BNB738" s="347"/>
      <c r="BNC738" s="347"/>
      <c r="BND738" s="347"/>
      <c r="BNE738" s="347"/>
      <c r="BNF738" s="347"/>
      <c r="BNG738" s="347"/>
      <c r="BNH738" s="347"/>
      <c r="BNI738" s="347"/>
      <c r="BNJ738" s="347"/>
      <c r="BNK738" s="347"/>
      <c r="BNL738" s="347"/>
      <c r="BNM738" s="347"/>
      <c r="BNN738" s="347"/>
      <c r="BNO738" s="347"/>
      <c r="BNP738" s="347"/>
      <c r="BNQ738" s="347"/>
      <c r="BNR738" s="347"/>
      <c r="BNS738" s="347"/>
      <c r="BNT738" s="347"/>
      <c r="BNU738" s="347"/>
      <c r="BNV738" s="347"/>
      <c r="BNW738" s="347"/>
      <c r="BNX738" s="347"/>
      <c r="BNY738" s="347"/>
      <c r="BNZ738" s="347"/>
      <c r="BOA738" s="347"/>
      <c r="BOB738" s="347"/>
      <c r="BOC738" s="347"/>
      <c r="BOD738" s="347"/>
      <c r="BOE738" s="347"/>
      <c r="BOF738" s="347"/>
      <c r="BOG738" s="347"/>
      <c r="BOH738" s="347"/>
      <c r="BOI738" s="347"/>
      <c r="BOJ738" s="347"/>
      <c r="BOK738" s="347"/>
      <c r="BOL738" s="347"/>
      <c r="BOM738" s="347"/>
      <c r="BON738" s="347"/>
      <c r="BOO738" s="347"/>
      <c r="BOP738" s="347"/>
      <c r="BOQ738" s="347"/>
      <c r="BOR738" s="347"/>
      <c r="BOS738" s="347"/>
      <c r="BOT738" s="347"/>
      <c r="BOU738" s="347"/>
      <c r="BOV738" s="347"/>
      <c r="BOW738" s="347"/>
      <c r="BOX738" s="347"/>
      <c r="BOY738" s="347"/>
      <c r="BOZ738" s="347"/>
      <c r="BPA738" s="347"/>
      <c r="BPB738" s="347"/>
      <c r="BPC738" s="347"/>
      <c r="BPD738" s="347"/>
      <c r="BPE738" s="347"/>
      <c r="BPF738" s="347"/>
      <c r="BPG738" s="347"/>
      <c r="BPH738" s="347"/>
      <c r="BPI738" s="347"/>
      <c r="BPJ738" s="347"/>
      <c r="BPK738" s="347"/>
      <c r="BPL738" s="347"/>
      <c r="BPM738" s="347"/>
      <c r="BPN738" s="347"/>
      <c r="BPO738" s="347"/>
      <c r="BPP738" s="347"/>
      <c r="BPQ738" s="347"/>
      <c r="BPR738" s="347"/>
      <c r="BPS738" s="347"/>
      <c r="BPT738" s="347"/>
      <c r="BPU738" s="347"/>
      <c r="BPV738" s="347"/>
      <c r="BPW738" s="347"/>
      <c r="BPX738" s="347"/>
      <c r="BPY738" s="347"/>
      <c r="BPZ738" s="347"/>
      <c r="BQA738" s="347"/>
      <c r="BQB738" s="347"/>
      <c r="BQC738" s="347"/>
      <c r="BQD738" s="347"/>
      <c r="BQE738" s="347"/>
      <c r="BQF738" s="347"/>
      <c r="BQG738" s="347"/>
      <c r="BQH738" s="347"/>
      <c r="BQI738" s="347"/>
      <c r="BQJ738" s="347"/>
      <c r="BQK738" s="347"/>
      <c r="BQL738" s="347"/>
      <c r="BQM738" s="347"/>
      <c r="BQN738" s="347"/>
      <c r="BQO738" s="347"/>
      <c r="BQP738" s="347"/>
      <c r="BQQ738" s="347"/>
      <c r="BQR738" s="347"/>
      <c r="BQS738" s="347"/>
      <c r="BQT738" s="347"/>
      <c r="BQU738" s="347"/>
      <c r="BQV738" s="347"/>
      <c r="BQW738" s="347"/>
      <c r="BQX738" s="347"/>
      <c r="BQY738" s="347"/>
      <c r="BQZ738" s="347"/>
      <c r="BRA738" s="347"/>
      <c r="BRB738" s="347"/>
      <c r="BRC738" s="347"/>
      <c r="BRD738" s="347"/>
      <c r="BRE738" s="347"/>
      <c r="BRF738" s="347"/>
      <c r="BRG738" s="347"/>
      <c r="BRH738" s="347"/>
      <c r="BRI738" s="347"/>
      <c r="BRJ738" s="347"/>
      <c r="BRK738" s="347"/>
      <c r="BRL738" s="347"/>
      <c r="BRM738" s="347"/>
      <c r="BRN738" s="347"/>
      <c r="BRO738" s="347"/>
      <c r="BRP738" s="347"/>
      <c r="BRQ738" s="347"/>
      <c r="BRR738" s="347"/>
      <c r="BRS738" s="347"/>
      <c r="BRT738" s="347"/>
      <c r="BRU738" s="347"/>
      <c r="BRV738" s="347"/>
      <c r="BRW738" s="347"/>
      <c r="BRX738" s="347"/>
      <c r="BRY738" s="347"/>
      <c r="BRZ738" s="347"/>
      <c r="BSA738" s="347"/>
      <c r="BSB738" s="347"/>
      <c r="BSC738" s="347"/>
      <c r="BSD738" s="347"/>
      <c r="BSE738" s="347"/>
      <c r="BSF738" s="347"/>
      <c r="BSG738" s="347"/>
      <c r="BSH738" s="347"/>
      <c r="BSI738" s="347"/>
      <c r="BSJ738" s="347"/>
      <c r="BSK738" s="347"/>
      <c r="BSL738" s="347"/>
      <c r="BSM738" s="347"/>
      <c r="BSN738" s="347"/>
      <c r="BSO738" s="347"/>
      <c r="BSP738" s="347"/>
      <c r="BSQ738" s="347"/>
      <c r="BSR738" s="347"/>
      <c r="BSS738" s="347"/>
      <c r="BST738" s="347"/>
      <c r="BSU738" s="347"/>
      <c r="BSV738" s="347"/>
      <c r="BSW738" s="347"/>
      <c r="BSX738" s="347"/>
      <c r="BSY738" s="347"/>
      <c r="BSZ738" s="347"/>
      <c r="BTA738" s="347"/>
      <c r="BTB738" s="347"/>
      <c r="BTC738" s="347"/>
      <c r="BTD738" s="347"/>
      <c r="BTE738" s="347"/>
      <c r="BTF738" s="347"/>
      <c r="BTG738" s="347"/>
      <c r="BTH738" s="347"/>
      <c r="BTI738" s="347"/>
      <c r="BTJ738" s="347"/>
      <c r="BTK738" s="347"/>
      <c r="BTL738" s="347"/>
      <c r="BTM738" s="347"/>
      <c r="BTN738" s="347"/>
      <c r="BTO738" s="347"/>
      <c r="BTP738" s="347"/>
      <c r="BTQ738" s="347"/>
      <c r="BTR738" s="347"/>
      <c r="BTS738" s="347"/>
      <c r="BTT738" s="347"/>
      <c r="BTU738" s="347"/>
      <c r="BTV738" s="347"/>
      <c r="BTW738" s="347"/>
      <c r="BTX738" s="347"/>
      <c r="BTY738" s="347"/>
      <c r="BTZ738" s="347"/>
      <c r="BUA738" s="347"/>
      <c r="BUB738" s="347"/>
      <c r="BUC738" s="347"/>
      <c r="BUD738" s="347"/>
      <c r="BUE738" s="347"/>
      <c r="BUF738" s="347"/>
      <c r="BUG738" s="347"/>
      <c r="BUH738" s="347"/>
      <c r="BUI738" s="347"/>
      <c r="BUJ738" s="347"/>
      <c r="BUK738" s="347"/>
      <c r="BUL738" s="347"/>
      <c r="BUM738" s="347"/>
      <c r="BUN738" s="347"/>
      <c r="BUO738" s="347"/>
      <c r="BUP738" s="347"/>
      <c r="BUQ738" s="347"/>
      <c r="BUR738" s="347"/>
      <c r="BUS738" s="347"/>
      <c r="BUT738" s="347"/>
      <c r="BUU738" s="347"/>
      <c r="BUV738" s="347"/>
      <c r="BUW738" s="347"/>
      <c r="BUX738" s="347"/>
      <c r="BUY738" s="347"/>
      <c r="BUZ738" s="347"/>
    </row>
    <row r="739" spans="1:1924" s="50" customFormat="1" ht="45.75" customHeight="1">
      <c r="A739" s="589">
        <f>1+A738</f>
        <v>737</v>
      </c>
      <c r="B739" s="403" t="s">
        <v>7332</v>
      </c>
      <c r="C739" s="156" t="s">
        <v>7333</v>
      </c>
      <c r="D739" s="156" t="s">
        <v>114</v>
      </c>
      <c r="E739" s="156">
        <v>45539</v>
      </c>
      <c r="F739" s="152">
        <v>45539</v>
      </c>
      <c r="G739" s="152">
        <v>45657</v>
      </c>
      <c r="H739" s="156" t="s">
        <v>416</v>
      </c>
      <c r="I739" s="156" t="s">
        <v>6300</v>
      </c>
      <c r="J739" s="301" t="s">
        <v>7334</v>
      </c>
      <c r="K739" s="251"/>
      <c r="L739" s="156"/>
      <c r="M739" s="156" t="s">
        <v>926</v>
      </c>
      <c r="N739" s="156" t="s">
        <v>98</v>
      </c>
      <c r="O739" s="156" t="s">
        <v>1061</v>
      </c>
      <c r="P739" s="156" t="s">
        <v>7335</v>
      </c>
      <c r="Q739" s="156" t="s">
        <v>7026</v>
      </c>
      <c r="R739" s="143">
        <f>+G739-F739</f>
        <v>118</v>
      </c>
      <c r="S739" s="134" t="s">
        <v>108</v>
      </c>
      <c r="T739" s="253">
        <v>0</v>
      </c>
      <c r="U739" s="156" t="s">
        <v>108</v>
      </c>
      <c r="V739" s="253">
        <f>+T739</f>
        <v>0</v>
      </c>
      <c r="W739" s="156" t="s">
        <v>108</v>
      </c>
      <c r="X739" s="156" t="s">
        <v>114</v>
      </c>
      <c r="Y739" s="317" t="e">
        <f>+Z739+AA739+AB739</f>
        <v>#VALUE!</v>
      </c>
      <c r="Z739" s="156" t="s">
        <v>114</v>
      </c>
      <c r="AA739" s="156" t="s">
        <v>114</v>
      </c>
      <c r="AB739" s="156" t="s">
        <v>114</v>
      </c>
      <c r="AC739" s="156" t="s">
        <v>114</v>
      </c>
      <c r="AD739" s="156" t="s">
        <v>114</v>
      </c>
      <c r="AE739" s="156" t="s">
        <v>114</v>
      </c>
      <c r="AF739" s="156" t="s">
        <v>114</v>
      </c>
      <c r="AG739" s="156" t="s">
        <v>114</v>
      </c>
      <c r="AH739" s="156" t="s">
        <v>114</v>
      </c>
      <c r="AI739" s="156" t="s">
        <v>114</v>
      </c>
      <c r="AJ739" s="156" t="s">
        <v>114</v>
      </c>
      <c r="AK739" s="156" t="s">
        <v>104</v>
      </c>
      <c r="AL739" s="103" t="s">
        <v>7336</v>
      </c>
      <c r="AM739" s="156" t="s">
        <v>6823</v>
      </c>
      <c r="AN739" s="156">
        <v>80028843</v>
      </c>
      <c r="AO739" s="156" t="s">
        <v>114</v>
      </c>
      <c r="AP739" s="156" t="s">
        <v>114</v>
      </c>
      <c r="AQ739" s="156" t="s">
        <v>114</v>
      </c>
      <c r="AR739" s="156" t="s">
        <v>114</v>
      </c>
      <c r="AS739" s="156" t="s">
        <v>114</v>
      </c>
      <c r="AT739" s="156" t="s">
        <v>114</v>
      </c>
      <c r="AU739" s="156" t="s">
        <v>392</v>
      </c>
      <c r="AV739" s="156"/>
      <c r="AW739" s="156"/>
      <c r="AX739" s="156" t="s">
        <v>109</v>
      </c>
      <c r="AY739" s="156" t="s">
        <v>108</v>
      </c>
      <c r="AZ739" s="156"/>
      <c r="BA739" s="156"/>
      <c r="BB739" s="156"/>
      <c r="BC739" s="156"/>
      <c r="BD739" s="156"/>
      <c r="BE739" s="156"/>
      <c r="BF739" s="156"/>
      <c r="BG739" s="156"/>
      <c r="BH739" s="153">
        <f>T739+BB739</f>
        <v>0</v>
      </c>
      <c r="BI739" s="436" t="s">
        <v>135</v>
      </c>
      <c r="BJ739" s="437" t="s">
        <v>824</v>
      </c>
      <c r="BK739" s="437" t="s">
        <v>824</v>
      </c>
      <c r="BL739" s="437" t="s">
        <v>824</v>
      </c>
      <c r="BM739" s="437" t="s">
        <v>824</v>
      </c>
      <c r="BN739" s="156" t="s">
        <v>108</v>
      </c>
      <c r="BO739" s="156" t="s">
        <v>108</v>
      </c>
      <c r="BP739" s="156" t="s">
        <v>108</v>
      </c>
      <c r="BQ739" s="156" t="s">
        <v>108</v>
      </c>
      <c r="BR739" s="156" t="s">
        <v>114</v>
      </c>
      <c r="BS739" s="156" t="s">
        <v>114</v>
      </c>
      <c r="BT739" s="156" t="s">
        <v>114</v>
      </c>
      <c r="BU739" s="156"/>
      <c r="BV739" s="156"/>
      <c r="BW739" s="156"/>
      <c r="BX739" s="156"/>
      <c r="BY739" s="156"/>
      <c r="BZ739" s="338"/>
      <c r="CA739" s="157"/>
      <c r="CB739" s="157"/>
      <c r="CC739" s="157"/>
      <c r="CD739" s="157"/>
      <c r="CE739" s="156"/>
      <c r="CF739" s="156"/>
      <c r="CG739" s="156"/>
      <c r="CH739" s="156"/>
      <c r="CI739" s="156"/>
      <c r="CJ739" s="156"/>
      <c r="CK739" s="156"/>
      <c r="CL739" s="156"/>
      <c r="CM739" s="157"/>
      <c r="CN739" s="156"/>
      <c r="CO739" s="297"/>
    </row>
    <row r="740" spans="1:1924" s="50" customFormat="1" ht="45.75" customHeight="1">
      <c r="A740" s="589">
        <f>1+A739</f>
        <v>738</v>
      </c>
      <c r="B740" s="403" t="s">
        <v>7337</v>
      </c>
      <c r="C740" s="156" t="s">
        <v>7338</v>
      </c>
      <c r="D740" s="156" t="s">
        <v>6878</v>
      </c>
      <c r="E740" s="156">
        <v>45539</v>
      </c>
      <c r="F740" s="152">
        <v>45544</v>
      </c>
      <c r="G740" s="152">
        <v>45646</v>
      </c>
      <c r="H740" s="156" t="s">
        <v>416</v>
      </c>
      <c r="I740" s="156" t="s">
        <v>5874</v>
      </c>
      <c r="J740" s="301" t="s">
        <v>7339</v>
      </c>
      <c r="K740" s="251">
        <v>52665885</v>
      </c>
      <c r="L740" s="156">
        <v>4</v>
      </c>
      <c r="M740" s="156" t="s">
        <v>844</v>
      </c>
      <c r="N740" s="156" t="s">
        <v>98</v>
      </c>
      <c r="O740" s="156" t="s">
        <v>3608</v>
      </c>
      <c r="P740" s="156" t="s">
        <v>7340</v>
      </c>
      <c r="Q740" s="156" t="s">
        <v>6624</v>
      </c>
      <c r="R740" s="143">
        <f>+G740-F740</f>
        <v>102</v>
      </c>
      <c r="S740" s="134" t="s">
        <v>7034</v>
      </c>
      <c r="T740" s="253">
        <v>18333333</v>
      </c>
      <c r="U740" s="156" t="s">
        <v>7341</v>
      </c>
      <c r="V740" s="253">
        <f>+T740</f>
        <v>18333333</v>
      </c>
      <c r="W740" s="156">
        <v>45540</v>
      </c>
      <c r="X740" s="156" t="s">
        <v>473</v>
      </c>
      <c r="Y740" s="317">
        <f>+Z740+AA740+AB740</f>
        <v>18333333</v>
      </c>
      <c r="Z740" s="156">
        <f>+V740</f>
        <v>18333333</v>
      </c>
      <c r="AA740" s="156">
        <v>0</v>
      </c>
      <c r="AB740" s="156">
        <f>+AC740+AD740+AE740+AF740+AG740+AH740+AI740+AJ740</f>
        <v>0</v>
      </c>
      <c r="AC740" s="156">
        <v>0</v>
      </c>
      <c r="AD740" s="156">
        <v>0</v>
      </c>
      <c r="AE740" s="156">
        <v>0</v>
      </c>
      <c r="AF740" s="156">
        <v>0</v>
      </c>
      <c r="AG740" s="156">
        <v>0</v>
      </c>
      <c r="AH740" s="156">
        <v>0</v>
      </c>
      <c r="AI740" s="156">
        <v>0</v>
      </c>
      <c r="AJ740" s="156">
        <v>0</v>
      </c>
      <c r="AK740" s="156" t="s">
        <v>104</v>
      </c>
      <c r="AL740" s="103" t="s">
        <v>7342</v>
      </c>
      <c r="AM740" s="156" t="s">
        <v>4256</v>
      </c>
      <c r="AN740" s="156">
        <v>40035802</v>
      </c>
      <c r="AO740" s="156" t="s">
        <v>114</v>
      </c>
      <c r="AP740" s="156" t="s">
        <v>114</v>
      </c>
      <c r="AQ740" s="156" t="s">
        <v>114</v>
      </c>
      <c r="AR740" s="156" t="s">
        <v>114</v>
      </c>
      <c r="AS740" s="156" t="s">
        <v>109</v>
      </c>
      <c r="AT740" s="156" t="s">
        <v>109</v>
      </c>
      <c r="AU740" s="156" t="s">
        <v>392</v>
      </c>
      <c r="AV740" s="156"/>
      <c r="AW740" s="156"/>
      <c r="AX740" s="156" t="s">
        <v>109</v>
      </c>
      <c r="AY740" s="156" t="s">
        <v>108</v>
      </c>
      <c r="AZ740" s="156"/>
      <c r="BA740" s="156"/>
      <c r="BB740" s="156"/>
      <c r="BC740" s="156"/>
      <c r="BD740" s="156"/>
      <c r="BE740" s="156"/>
      <c r="BF740" s="156"/>
      <c r="BG740" s="156"/>
      <c r="BH740" s="153">
        <f>T740+BB740</f>
        <v>18333333</v>
      </c>
      <c r="BI740" s="296" t="s">
        <v>135</v>
      </c>
      <c r="BJ740" s="328"/>
      <c r="BK740" s="328" t="s">
        <v>114</v>
      </c>
      <c r="BL740" s="328"/>
      <c r="BM740" s="438" t="s">
        <v>136</v>
      </c>
      <c r="BN740" s="156" t="s">
        <v>161</v>
      </c>
      <c r="BO740" s="156"/>
      <c r="BP740" s="156"/>
      <c r="BQ740" s="156" t="s">
        <v>108</v>
      </c>
      <c r="BR740" s="156" t="s">
        <v>114</v>
      </c>
      <c r="BS740" s="156" t="s">
        <v>114</v>
      </c>
      <c r="BT740" s="156" t="s">
        <v>114</v>
      </c>
      <c r="BU740" s="156" t="s">
        <v>7343</v>
      </c>
      <c r="BV740" s="156">
        <v>3124885705</v>
      </c>
      <c r="BW740" s="156" t="s">
        <v>7344</v>
      </c>
      <c r="BX740" s="156"/>
      <c r="BY740" s="156"/>
      <c r="BZ740" s="338"/>
      <c r="CA740" s="157" t="s">
        <v>109</v>
      </c>
      <c r="CB740" s="157" t="s">
        <v>109</v>
      </c>
      <c r="CC740" s="157" t="s">
        <v>109</v>
      </c>
      <c r="CD740" s="157" t="s">
        <v>109</v>
      </c>
      <c r="CE740" s="156"/>
      <c r="CF740" s="156"/>
      <c r="CG740" s="156"/>
      <c r="CH740" s="156"/>
      <c r="CI740" s="156"/>
      <c r="CJ740" s="156"/>
      <c r="CK740" s="156"/>
      <c r="CL740" s="156"/>
      <c r="CM740" s="157" t="s">
        <v>109</v>
      </c>
      <c r="CN740" s="156"/>
      <c r="CO740" s="297"/>
    </row>
    <row r="741" spans="1:1924" s="50" customFormat="1" ht="45.75" customHeight="1">
      <c r="A741" s="589">
        <f>1+A740</f>
        <v>739</v>
      </c>
      <c r="B741" s="368" t="s">
        <v>7345</v>
      </c>
      <c r="C741" s="135" t="s">
        <v>7346</v>
      </c>
      <c r="D741" s="138" t="s">
        <v>6112</v>
      </c>
      <c r="E741" s="135">
        <v>45539</v>
      </c>
      <c r="F741" s="136">
        <v>45540</v>
      </c>
      <c r="G741" s="136">
        <v>45639</v>
      </c>
      <c r="H741" s="134" t="s">
        <v>416</v>
      </c>
      <c r="I741" s="139" t="s">
        <v>5874</v>
      </c>
      <c r="J741" s="134" t="s">
        <v>7347</v>
      </c>
      <c r="K741" s="271">
        <v>1072705531</v>
      </c>
      <c r="L741" s="201">
        <v>9</v>
      </c>
      <c r="M741" s="272" t="s">
        <v>844</v>
      </c>
      <c r="N741" s="208" t="s">
        <v>98</v>
      </c>
      <c r="O741" s="218" t="s">
        <v>6113</v>
      </c>
      <c r="P741" s="201" t="s">
        <v>7348</v>
      </c>
      <c r="Q741" s="201" t="s">
        <v>7349</v>
      </c>
      <c r="R741" s="210">
        <f>+G741-F741</f>
        <v>99</v>
      </c>
      <c r="S741" s="201" t="s">
        <v>1900</v>
      </c>
      <c r="T741" s="273">
        <v>15000000</v>
      </c>
      <c r="U741" s="274" t="s">
        <v>7350</v>
      </c>
      <c r="V741" s="273">
        <f>+T741</f>
        <v>15000000</v>
      </c>
      <c r="W741" s="275">
        <v>45539</v>
      </c>
      <c r="X741" s="276" t="s">
        <v>2653</v>
      </c>
      <c r="Y741" s="313">
        <f>+Z741+AA741+AB741</f>
        <v>15000000</v>
      </c>
      <c r="Z741" s="215">
        <v>0</v>
      </c>
      <c r="AA741" s="216">
        <v>0</v>
      </c>
      <c r="AB741" s="217">
        <f>+AC741+AD741+AE741+AF741+AG741+AH741+AI741+AJ741</f>
        <v>15000000</v>
      </c>
      <c r="AC741" s="216">
        <v>0</v>
      </c>
      <c r="AD741" s="216">
        <v>0</v>
      </c>
      <c r="AE741" s="216">
        <v>0</v>
      </c>
      <c r="AF741" s="216">
        <v>15000000</v>
      </c>
      <c r="AG741" s="216">
        <v>0</v>
      </c>
      <c r="AH741" s="216">
        <v>0</v>
      </c>
      <c r="AI741" s="216">
        <v>0</v>
      </c>
      <c r="AJ741" s="216">
        <v>0</v>
      </c>
      <c r="AK741" s="209" t="s">
        <v>104</v>
      </c>
      <c r="AL741" s="191" t="s">
        <v>7351</v>
      </c>
      <c r="AM741" s="201" t="s">
        <v>7352</v>
      </c>
      <c r="AN741" s="207">
        <v>1069741350</v>
      </c>
      <c r="AO741" s="209" t="s">
        <v>114</v>
      </c>
      <c r="AP741" s="201" t="s">
        <v>114</v>
      </c>
      <c r="AQ741" s="277" t="s">
        <v>114</v>
      </c>
      <c r="AR741" s="209" t="s">
        <v>114</v>
      </c>
      <c r="AS741" s="201" t="s">
        <v>109</v>
      </c>
      <c r="AT741" s="209" t="s">
        <v>109</v>
      </c>
      <c r="AU741" s="209" t="s">
        <v>392</v>
      </c>
      <c r="AV741" s="201"/>
      <c r="AW741" s="201"/>
      <c r="AX741" s="201" t="s">
        <v>109</v>
      </c>
      <c r="AY741" s="201" t="s">
        <v>108</v>
      </c>
      <c r="AZ741" s="240"/>
      <c r="BA741" s="201"/>
      <c r="BB741" s="241"/>
      <c r="BC741" s="240"/>
      <c r="BD741" s="210"/>
      <c r="BE741" s="210"/>
      <c r="BF741" s="210"/>
      <c r="BG741" s="240"/>
      <c r="BH741" s="221">
        <f>T741+BB741</f>
        <v>15000000</v>
      </c>
      <c r="BI741" s="437" t="s">
        <v>259</v>
      </c>
      <c r="BJ741" s="201"/>
      <c r="BK741" s="201" t="s">
        <v>114</v>
      </c>
      <c r="BL741" s="201"/>
      <c r="BM741" s="161" t="s">
        <v>2539</v>
      </c>
      <c r="BN741" s="285" t="s">
        <v>161</v>
      </c>
      <c r="BO741" s="261">
        <v>29</v>
      </c>
      <c r="BP741" s="261">
        <v>34783</v>
      </c>
      <c r="BQ741" s="261" t="s">
        <v>114</v>
      </c>
      <c r="BR741" s="261" t="s">
        <v>114</v>
      </c>
      <c r="BS741" s="261" t="s">
        <v>114</v>
      </c>
      <c r="BT741" s="261" t="s">
        <v>114</v>
      </c>
      <c r="BU741" s="286" t="s">
        <v>7353</v>
      </c>
      <c r="BV741" s="261">
        <v>3124087913</v>
      </c>
      <c r="BW741" s="65" t="s">
        <v>7354</v>
      </c>
      <c r="BX741" s="287" t="s">
        <v>191</v>
      </c>
      <c r="BY741" s="261" t="s">
        <v>119</v>
      </c>
      <c r="BZ741" s="173">
        <v>24135036583</v>
      </c>
      <c r="CA741" s="157" t="s">
        <v>109</v>
      </c>
      <c r="CB741" s="172" t="s">
        <v>109</v>
      </c>
      <c r="CC741" s="172" t="s">
        <v>109</v>
      </c>
      <c r="CD741" s="172" t="s">
        <v>109</v>
      </c>
      <c r="CE741" s="280"/>
      <c r="CF741" s="280"/>
      <c r="CG741" s="157"/>
      <c r="CH741" s="157"/>
      <c r="CI741" s="157"/>
      <c r="CJ741" s="157"/>
      <c r="CK741" s="157"/>
      <c r="CL741" s="157"/>
      <c r="CM741" s="539" t="s">
        <v>109</v>
      </c>
      <c r="CN741" s="157"/>
      <c r="CO741" s="297"/>
    </row>
    <row r="742" spans="1:1924" s="50" customFormat="1" ht="45.75" customHeight="1">
      <c r="A742" s="589">
        <f>1+A741</f>
        <v>740</v>
      </c>
      <c r="B742" s="403" t="s">
        <v>7355</v>
      </c>
      <c r="C742" s="156" t="s">
        <v>7356</v>
      </c>
      <c r="D742" s="156" t="s">
        <v>6934</v>
      </c>
      <c r="E742" s="156">
        <v>45539</v>
      </c>
      <c r="F742" s="152">
        <v>45540</v>
      </c>
      <c r="G742" s="152">
        <v>45646</v>
      </c>
      <c r="H742" s="156" t="s">
        <v>416</v>
      </c>
      <c r="I742" s="156" t="s">
        <v>5874</v>
      </c>
      <c r="J742" s="301" t="s">
        <v>1035</v>
      </c>
      <c r="K742" s="251">
        <v>1072712124</v>
      </c>
      <c r="L742" s="156">
        <v>3</v>
      </c>
      <c r="M742" s="156" t="s">
        <v>844</v>
      </c>
      <c r="N742" s="156" t="s">
        <v>98</v>
      </c>
      <c r="O742" s="156" t="s">
        <v>7357</v>
      </c>
      <c r="P742" s="156" t="s">
        <v>7358</v>
      </c>
      <c r="Q742" s="156" t="s">
        <v>1050</v>
      </c>
      <c r="R742" s="143">
        <f>+G742-F742</f>
        <v>106</v>
      </c>
      <c r="S742" s="134" t="s">
        <v>1184</v>
      </c>
      <c r="T742" s="253">
        <v>14875000</v>
      </c>
      <c r="U742" s="156" t="s">
        <v>7359</v>
      </c>
      <c r="V742" s="253">
        <f>+T742</f>
        <v>14875000</v>
      </c>
      <c r="W742" s="156">
        <v>45539</v>
      </c>
      <c r="X742" s="156" t="s">
        <v>1040</v>
      </c>
      <c r="Y742" s="317">
        <f>+Z742+AA742+AB742</f>
        <v>14875000</v>
      </c>
      <c r="Z742" s="156">
        <v>0</v>
      </c>
      <c r="AA742" s="156">
        <v>0</v>
      </c>
      <c r="AB742" s="156">
        <f>+AC742+AD742+AE742+AF742+AG742+AH742+AI742+AJ742</f>
        <v>14875000</v>
      </c>
      <c r="AC742" s="156">
        <v>0</v>
      </c>
      <c r="AD742" s="156">
        <v>0</v>
      </c>
      <c r="AE742" s="156">
        <v>14875000</v>
      </c>
      <c r="AF742" s="156">
        <v>0</v>
      </c>
      <c r="AG742" s="156">
        <v>0</v>
      </c>
      <c r="AH742" s="156">
        <v>0</v>
      </c>
      <c r="AI742" s="156">
        <v>0</v>
      </c>
      <c r="AJ742" s="156">
        <v>0</v>
      </c>
      <c r="AK742" s="156" t="s">
        <v>104</v>
      </c>
      <c r="AL742" s="103" t="s">
        <v>7360</v>
      </c>
      <c r="AM742" s="156" t="s">
        <v>7361</v>
      </c>
      <c r="AN742" s="156">
        <v>1072653083</v>
      </c>
      <c r="AO742" s="156" t="s">
        <v>114</v>
      </c>
      <c r="AP742" s="156" t="s">
        <v>114</v>
      </c>
      <c r="AQ742" s="156" t="s">
        <v>114</v>
      </c>
      <c r="AR742" s="156" t="s">
        <v>114</v>
      </c>
      <c r="AS742" s="156" t="s">
        <v>109</v>
      </c>
      <c r="AT742" s="156" t="s">
        <v>109</v>
      </c>
      <c r="AU742" s="156" t="s">
        <v>392</v>
      </c>
      <c r="AV742" s="156"/>
      <c r="AW742" s="156"/>
      <c r="AX742" s="156" t="s">
        <v>109</v>
      </c>
      <c r="AY742" s="156" t="s">
        <v>108</v>
      </c>
      <c r="AZ742" s="156"/>
      <c r="BA742" s="156"/>
      <c r="BB742" s="156"/>
      <c r="BC742" s="156"/>
      <c r="BD742" s="156"/>
      <c r="BE742" s="156"/>
      <c r="BF742" s="156"/>
      <c r="BG742" s="156"/>
      <c r="BH742" s="153">
        <f>T742+BB742</f>
        <v>14875000</v>
      </c>
      <c r="BI742" s="437" t="s">
        <v>259</v>
      </c>
      <c r="BJ742" s="328"/>
      <c r="BK742" s="328" t="s">
        <v>114</v>
      </c>
      <c r="BL742" s="328"/>
      <c r="BM742" s="161" t="s">
        <v>2539</v>
      </c>
      <c r="BN742" s="156" t="s">
        <v>161</v>
      </c>
      <c r="BO742" s="156">
        <v>28</v>
      </c>
      <c r="BP742" s="156">
        <v>45612</v>
      </c>
      <c r="BQ742" s="156" t="s">
        <v>114</v>
      </c>
      <c r="BR742" s="156" t="s">
        <v>114</v>
      </c>
      <c r="BS742" s="156" t="s">
        <v>114</v>
      </c>
      <c r="BT742" s="156" t="s">
        <v>114</v>
      </c>
      <c r="BU742" s="156" t="s">
        <v>7362</v>
      </c>
      <c r="BV742" s="156">
        <v>3133742657</v>
      </c>
      <c r="BW742" s="156" t="s">
        <v>7363</v>
      </c>
      <c r="BX742" s="156" t="s">
        <v>139</v>
      </c>
      <c r="BY742" s="156" t="s">
        <v>119</v>
      </c>
      <c r="BZ742" s="156">
        <v>488443374704</v>
      </c>
      <c r="CA742" s="157" t="s">
        <v>109</v>
      </c>
      <c r="CB742" s="157" t="s">
        <v>109</v>
      </c>
      <c r="CC742" s="157" t="s">
        <v>109</v>
      </c>
      <c r="CD742" s="157" t="s">
        <v>109</v>
      </c>
      <c r="CE742" s="156"/>
      <c r="CF742" s="156"/>
      <c r="CG742" s="156"/>
      <c r="CH742" s="156"/>
      <c r="CI742" s="156"/>
      <c r="CJ742" s="156"/>
      <c r="CK742" s="156"/>
      <c r="CL742" s="156"/>
      <c r="CM742" s="157" t="s">
        <v>109</v>
      </c>
      <c r="CN742" s="156"/>
      <c r="CO742" s="297"/>
    </row>
    <row r="743" spans="1:1924" s="290" customFormat="1" ht="45.75" customHeight="1">
      <c r="A743" s="589">
        <f>1+A742</f>
        <v>741</v>
      </c>
      <c r="B743" s="403" t="s">
        <v>7364</v>
      </c>
      <c r="C743" s="156" t="s">
        <v>7365</v>
      </c>
      <c r="D743" s="156" t="s">
        <v>6692</v>
      </c>
      <c r="E743" s="156">
        <v>45539</v>
      </c>
      <c r="F743" s="156">
        <v>45540</v>
      </c>
      <c r="G743" s="156">
        <v>45646</v>
      </c>
      <c r="H743" s="156" t="s">
        <v>416</v>
      </c>
      <c r="I743" s="156" t="s">
        <v>5874</v>
      </c>
      <c r="J743" s="301" t="s">
        <v>7366</v>
      </c>
      <c r="K743" s="251">
        <v>37864423</v>
      </c>
      <c r="L743" s="156">
        <v>4</v>
      </c>
      <c r="M743" s="156" t="s">
        <v>844</v>
      </c>
      <c r="N743" s="156" t="s">
        <v>98</v>
      </c>
      <c r="O743" s="156" t="s">
        <v>3608</v>
      </c>
      <c r="P743" s="156" t="s">
        <v>7367</v>
      </c>
      <c r="Q743" s="156" t="s">
        <v>6504</v>
      </c>
      <c r="R743" s="143">
        <f>+G743-F743</f>
        <v>106</v>
      </c>
      <c r="S743" s="134" t="s">
        <v>7368</v>
      </c>
      <c r="T743" s="253">
        <v>25832000</v>
      </c>
      <c r="U743" s="156"/>
      <c r="V743" s="253">
        <f>+T743</f>
        <v>25832000</v>
      </c>
      <c r="W743" s="156"/>
      <c r="X743" s="156" t="s">
        <v>103</v>
      </c>
      <c r="Y743" s="317">
        <f>+Z743+AA743+AB743</f>
        <v>25832000</v>
      </c>
      <c r="Z743" s="156">
        <f>+V743</f>
        <v>25832000</v>
      </c>
      <c r="AA743" s="156">
        <v>0</v>
      </c>
      <c r="AB743" s="156">
        <v>0</v>
      </c>
      <c r="AC743" s="156">
        <v>0</v>
      </c>
      <c r="AD743" s="156">
        <v>0</v>
      </c>
      <c r="AE743" s="156">
        <v>25832000</v>
      </c>
      <c r="AF743" s="156">
        <v>0</v>
      </c>
      <c r="AG743" s="156">
        <v>0</v>
      </c>
      <c r="AH743" s="156">
        <v>0</v>
      </c>
      <c r="AI743" s="156">
        <v>0</v>
      </c>
      <c r="AJ743" s="156">
        <v>0</v>
      </c>
      <c r="AK743" s="156" t="s">
        <v>104</v>
      </c>
      <c r="AL743" s="103" t="s">
        <v>7369</v>
      </c>
      <c r="AM743" s="156" t="s">
        <v>7370</v>
      </c>
      <c r="AN743" s="156">
        <v>80440818</v>
      </c>
      <c r="AO743" s="156" t="s">
        <v>114</v>
      </c>
      <c r="AP743" s="156" t="s">
        <v>114</v>
      </c>
      <c r="AQ743" s="156" t="s">
        <v>114</v>
      </c>
      <c r="AR743" s="156" t="s">
        <v>114</v>
      </c>
      <c r="AS743" s="156" t="s">
        <v>109</v>
      </c>
      <c r="AT743" s="156" t="s">
        <v>109</v>
      </c>
      <c r="AU743" s="156" t="s">
        <v>392</v>
      </c>
      <c r="AV743" s="156"/>
      <c r="AW743" s="156"/>
      <c r="AX743" s="156" t="s">
        <v>109</v>
      </c>
      <c r="AY743" s="156" t="s">
        <v>108</v>
      </c>
      <c r="AZ743" s="156"/>
      <c r="BA743" s="156"/>
      <c r="BB743" s="156"/>
      <c r="BC743" s="156"/>
      <c r="BD743" s="156"/>
      <c r="BE743" s="156"/>
      <c r="BF743" s="156"/>
      <c r="BG743" s="156"/>
      <c r="BH743" s="153">
        <f>T743+BB743</f>
        <v>25832000</v>
      </c>
      <c r="BI743" s="349" t="s">
        <v>113</v>
      </c>
      <c r="BJ743" s="240"/>
      <c r="BK743" s="240" t="s">
        <v>114</v>
      </c>
      <c r="BL743" s="240"/>
      <c r="BM743" s="458"/>
      <c r="BN743" s="156" t="s">
        <v>161</v>
      </c>
      <c r="BO743" s="156">
        <v>42</v>
      </c>
      <c r="BP743" s="156"/>
      <c r="BQ743" s="156" t="s">
        <v>114</v>
      </c>
      <c r="BR743" s="156" t="s">
        <v>114</v>
      </c>
      <c r="BS743" s="156" t="s">
        <v>114</v>
      </c>
      <c r="BT743" s="156" t="s">
        <v>114</v>
      </c>
      <c r="BU743" s="156" t="s">
        <v>5293</v>
      </c>
      <c r="BV743" s="156">
        <v>3203539342</v>
      </c>
      <c r="BW743" s="156" t="s">
        <v>5294</v>
      </c>
      <c r="BX743" s="156" t="s">
        <v>118</v>
      </c>
      <c r="BY743" s="156" t="s">
        <v>119</v>
      </c>
      <c r="BZ743" s="156">
        <v>68284058066</v>
      </c>
      <c r="CA743" s="358" t="s">
        <v>109</v>
      </c>
      <c r="CB743" s="358" t="s">
        <v>109</v>
      </c>
      <c r="CC743" s="358" t="s">
        <v>109</v>
      </c>
      <c r="CD743" s="442" t="s">
        <v>109</v>
      </c>
      <c r="CE743" s="443"/>
      <c r="CF743" s="443"/>
      <c r="CG743" s="443"/>
      <c r="CH743" s="443"/>
      <c r="CI743" s="443"/>
      <c r="CJ743" s="443"/>
      <c r="CK743" s="443"/>
      <c r="CL743" s="443"/>
      <c r="CM743" s="358" t="s">
        <v>109</v>
      </c>
      <c r="CN743" s="443"/>
      <c r="CO743" s="297"/>
      <c r="CP743" s="297"/>
      <c r="CQ743" s="297"/>
      <c r="CR743" s="297"/>
      <c r="CS743" s="297"/>
      <c r="CT743" s="297"/>
      <c r="CU743" s="297"/>
      <c r="CV743" s="297"/>
      <c r="CW743" s="297"/>
      <c r="CX743" s="50"/>
      <c r="CY743" s="50"/>
      <c r="CZ743" s="50"/>
      <c r="DA743" s="50"/>
      <c r="DB743" s="50"/>
      <c r="DC743" s="50"/>
      <c r="DD743" s="50"/>
      <c r="DE743" s="50"/>
      <c r="DF743" s="50"/>
      <c r="DG743" s="50"/>
      <c r="DH743" s="50"/>
      <c r="DI743" s="50"/>
      <c r="DJ743" s="50"/>
      <c r="DK743" s="50"/>
      <c r="DL743" s="50"/>
      <c r="DM743" s="50"/>
      <c r="DN743" s="50"/>
      <c r="DO743" s="50"/>
      <c r="DP743" s="50"/>
      <c r="DQ743" s="50"/>
      <c r="DR743" s="50"/>
      <c r="DS743" s="50"/>
      <c r="DT743" s="50"/>
      <c r="DU743" s="50"/>
      <c r="DV743" s="50"/>
      <c r="DW743" s="50"/>
      <c r="DX743" s="50"/>
      <c r="DY743" s="50"/>
      <c r="DZ743" s="50"/>
      <c r="EA743" s="50"/>
      <c r="EB743" s="50"/>
      <c r="EC743" s="50"/>
      <c r="ED743" s="50"/>
      <c r="EE743" s="50"/>
      <c r="EF743" s="50"/>
      <c r="EG743" s="50"/>
      <c r="EH743" s="50"/>
      <c r="EI743" s="50"/>
      <c r="EJ743" s="50"/>
      <c r="EK743" s="50"/>
      <c r="EL743" s="50"/>
      <c r="EM743" s="50"/>
      <c r="EN743" s="50"/>
      <c r="EO743" s="50"/>
      <c r="EP743" s="50"/>
      <c r="EQ743" s="50"/>
      <c r="ER743" s="50"/>
      <c r="ES743" s="50"/>
      <c r="ET743" s="50"/>
      <c r="EU743" s="50"/>
      <c r="EV743" s="50"/>
      <c r="EW743" s="50"/>
      <c r="EX743" s="50"/>
      <c r="EY743" s="50"/>
      <c r="EZ743" s="50"/>
      <c r="FA743" s="50"/>
      <c r="FB743" s="50"/>
      <c r="FC743" s="50"/>
      <c r="FD743" s="50"/>
      <c r="FE743" s="50"/>
      <c r="FF743" s="50"/>
      <c r="FG743" s="50"/>
      <c r="FH743" s="50"/>
      <c r="FI743" s="50"/>
      <c r="FJ743" s="50"/>
      <c r="FK743" s="50"/>
      <c r="FL743" s="50"/>
      <c r="FM743" s="50"/>
      <c r="FN743" s="50"/>
      <c r="FO743" s="50"/>
      <c r="FP743" s="50"/>
      <c r="FQ743" s="50"/>
      <c r="FR743" s="50"/>
      <c r="FS743" s="50"/>
      <c r="FT743" s="50"/>
      <c r="FU743" s="50"/>
      <c r="FV743" s="50"/>
      <c r="FW743" s="50"/>
      <c r="FX743" s="50"/>
      <c r="FY743" s="50"/>
      <c r="FZ743" s="50"/>
      <c r="GA743" s="50"/>
      <c r="GB743" s="50"/>
      <c r="GC743" s="50"/>
      <c r="GD743" s="50"/>
      <c r="GE743" s="50"/>
      <c r="GF743" s="50"/>
      <c r="GG743" s="50"/>
      <c r="GH743" s="50"/>
      <c r="GI743" s="50"/>
      <c r="GJ743" s="50"/>
      <c r="GK743" s="50"/>
      <c r="GL743" s="50"/>
      <c r="GM743" s="50"/>
      <c r="GN743" s="50"/>
      <c r="GO743" s="50"/>
      <c r="GP743" s="50"/>
      <c r="GQ743" s="50"/>
      <c r="GR743" s="50"/>
      <c r="GS743" s="50"/>
      <c r="GT743" s="50"/>
      <c r="GU743" s="50"/>
      <c r="GV743" s="16"/>
      <c r="GW743" s="16"/>
      <c r="GX743" s="16"/>
      <c r="GY743" s="16"/>
      <c r="GZ743" s="16"/>
      <c r="HA743" s="16"/>
      <c r="HB743" s="16"/>
      <c r="HC743" s="16"/>
      <c r="HD743" s="16"/>
      <c r="HE743" s="16"/>
      <c r="HF743" s="16"/>
      <c r="HG743" s="16"/>
      <c r="HH743" s="16"/>
      <c r="HI743" s="16"/>
      <c r="HJ743" s="16"/>
      <c r="HK743" s="16"/>
      <c r="HL743" s="16"/>
      <c r="HM743" s="16"/>
      <c r="HN743" s="16"/>
      <c r="HO743" s="16"/>
      <c r="HP743" s="16"/>
      <c r="HQ743" s="16"/>
      <c r="HR743" s="16"/>
      <c r="HS743" s="16"/>
      <c r="HT743" s="16"/>
      <c r="HU743" s="16"/>
      <c r="HV743" s="16"/>
      <c r="HW743" s="16"/>
      <c r="HX743" s="16"/>
      <c r="HY743" s="16"/>
      <c r="HZ743" s="16"/>
      <c r="IA743" s="16"/>
      <c r="IB743" s="16"/>
      <c r="IC743" s="16"/>
      <c r="ID743" s="16"/>
      <c r="IE743" s="16"/>
      <c r="IF743" s="16"/>
      <c r="IG743" s="16"/>
      <c r="IH743" s="16"/>
      <c r="II743" s="16"/>
      <c r="IJ743" s="16"/>
      <c r="IK743" s="16"/>
      <c r="IL743" s="16"/>
      <c r="IM743" s="16"/>
      <c r="IN743" s="16"/>
      <c r="IO743" s="16"/>
      <c r="IP743" s="16"/>
      <c r="IQ743" s="16"/>
      <c r="IR743" s="16"/>
      <c r="IS743" s="16"/>
      <c r="IT743" s="16"/>
      <c r="IU743" s="16"/>
      <c r="IV743" s="16"/>
      <c r="IW743" s="16"/>
      <c r="IX743" s="16"/>
      <c r="IY743" s="16"/>
      <c r="IZ743" s="16"/>
      <c r="JA743" s="16"/>
      <c r="JB743" s="16"/>
      <c r="JC743" s="16"/>
      <c r="JD743" s="16"/>
      <c r="JE743" s="16"/>
      <c r="JF743" s="16"/>
      <c r="JG743" s="16"/>
      <c r="JH743" s="16"/>
      <c r="JI743" s="16"/>
      <c r="JJ743" s="16"/>
      <c r="JK743" s="16"/>
      <c r="JL743" s="16"/>
      <c r="JM743" s="16"/>
      <c r="JN743" s="16"/>
      <c r="JO743" s="16"/>
      <c r="JP743" s="16"/>
      <c r="JQ743" s="16"/>
      <c r="JR743" s="16"/>
      <c r="JS743" s="16"/>
      <c r="JT743" s="16"/>
      <c r="JU743" s="16"/>
      <c r="JV743" s="16"/>
      <c r="JW743" s="16"/>
      <c r="JX743" s="16"/>
      <c r="JY743" s="16"/>
      <c r="JZ743" s="16"/>
      <c r="KA743" s="16"/>
      <c r="KB743" s="16"/>
      <c r="KC743" s="16"/>
      <c r="KD743" s="16"/>
      <c r="KE743" s="16"/>
      <c r="KF743" s="16"/>
      <c r="KG743" s="16"/>
      <c r="KH743" s="16"/>
      <c r="KI743" s="16"/>
      <c r="KJ743" s="16"/>
      <c r="KK743" s="16"/>
      <c r="KL743" s="16"/>
      <c r="KM743" s="16"/>
      <c r="KN743" s="16"/>
      <c r="KO743" s="16"/>
      <c r="KP743" s="16"/>
      <c r="KQ743" s="16"/>
      <c r="KR743" s="16"/>
      <c r="KS743" s="16"/>
      <c r="KT743" s="16"/>
      <c r="KU743" s="16"/>
      <c r="KV743" s="16"/>
      <c r="KW743" s="16"/>
      <c r="KX743" s="16"/>
      <c r="KY743" s="16"/>
      <c r="KZ743" s="16"/>
      <c r="LA743" s="16"/>
      <c r="LB743" s="16"/>
      <c r="LC743" s="16"/>
      <c r="LD743" s="16"/>
      <c r="LE743" s="16"/>
      <c r="LF743" s="16"/>
      <c r="LG743" s="16"/>
      <c r="LH743" s="16"/>
      <c r="LI743" s="16"/>
      <c r="LJ743" s="16"/>
      <c r="LK743" s="16"/>
      <c r="LL743" s="16"/>
      <c r="LM743" s="16"/>
      <c r="LN743" s="16"/>
      <c r="LO743" s="16"/>
      <c r="LP743" s="16"/>
      <c r="LQ743" s="16"/>
      <c r="LR743" s="16"/>
      <c r="LS743" s="16"/>
      <c r="LT743" s="16"/>
      <c r="LU743" s="16"/>
      <c r="LV743" s="16"/>
      <c r="LW743" s="16"/>
      <c r="LX743" s="16"/>
      <c r="LY743" s="16"/>
      <c r="LZ743" s="16"/>
      <c r="MA743" s="16"/>
      <c r="MB743" s="16"/>
      <c r="MC743" s="16"/>
      <c r="MD743" s="16"/>
      <c r="ME743" s="16"/>
      <c r="MF743" s="16"/>
      <c r="MG743" s="16"/>
      <c r="MH743" s="16"/>
      <c r="MI743" s="16"/>
      <c r="MJ743" s="16"/>
      <c r="MK743" s="16"/>
      <c r="ML743" s="16"/>
      <c r="MM743" s="16"/>
      <c r="MN743" s="16"/>
      <c r="MO743" s="16"/>
      <c r="MP743" s="16"/>
      <c r="MQ743" s="16"/>
      <c r="MR743" s="16"/>
      <c r="MS743" s="16"/>
      <c r="MT743" s="16"/>
      <c r="MU743" s="16"/>
      <c r="MV743" s="16"/>
      <c r="MW743" s="16"/>
      <c r="MX743" s="16"/>
      <c r="MY743" s="16"/>
      <c r="MZ743" s="16"/>
      <c r="NA743" s="16"/>
      <c r="NB743" s="16"/>
      <c r="NC743" s="16"/>
      <c r="ND743" s="16"/>
      <c r="NE743" s="16"/>
      <c r="NF743" s="16"/>
      <c r="NG743" s="16"/>
      <c r="NH743" s="16"/>
      <c r="NI743" s="16"/>
      <c r="NJ743" s="16"/>
      <c r="NK743" s="16"/>
      <c r="NL743" s="16"/>
      <c r="NM743" s="16"/>
      <c r="NN743" s="16"/>
      <c r="NO743" s="16"/>
      <c r="NP743" s="16"/>
      <c r="NQ743" s="16"/>
      <c r="NR743" s="16"/>
      <c r="NS743" s="16"/>
      <c r="NT743" s="16"/>
      <c r="NU743" s="16"/>
      <c r="NV743" s="16"/>
      <c r="NW743" s="16"/>
      <c r="NX743" s="16"/>
      <c r="NY743" s="16"/>
      <c r="NZ743" s="16"/>
      <c r="OA743" s="16"/>
      <c r="OB743" s="16"/>
      <c r="OC743" s="16"/>
      <c r="OD743" s="16"/>
      <c r="OE743" s="16"/>
      <c r="OF743" s="16"/>
      <c r="OG743" s="16"/>
      <c r="OH743" s="16"/>
      <c r="OI743" s="16"/>
      <c r="OJ743" s="16"/>
      <c r="OK743" s="16"/>
      <c r="OL743" s="16"/>
      <c r="OM743" s="16"/>
      <c r="ON743" s="16"/>
      <c r="OO743" s="16"/>
      <c r="OP743" s="16"/>
      <c r="OQ743" s="16"/>
      <c r="OR743" s="16"/>
      <c r="OS743" s="16"/>
      <c r="OT743" s="16"/>
      <c r="OU743" s="16"/>
      <c r="OV743" s="16"/>
      <c r="OW743" s="16"/>
      <c r="OX743" s="16"/>
      <c r="OY743" s="16"/>
      <c r="OZ743" s="16"/>
      <c r="PA743" s="16"/>
      <c r="PB743" s="16"/>
      <c r="PC743" s="16"/>
      <c r="PD743" s="16"/>
      <c r="PE743" s="16"/>
      <c r="PF743" s="16"/>
      <c r="PG743" s="16"/>
      <c r="PH743" s="16"/>
      <c r="PI743" s="16"/>
      <c r="PJ743" s="16"/>
      <c r="PK743" s="16"/>
      <c r="PL743" s="16"/>
      <c r="PM743" s="16"/>
      <c r="PN743" s="16"/>
      <c r="PO743" s="16"/>
      <c r="PP743" s="16"/>
      <c r="PQ743" s="16"/>
      <c r="PR743" s="16"/>
      <c r="PS743" s="16"/>
      <c r="PT743" s="16"/>
      <c r="PU743" s="16"/>
      <c r="PV743" s="16"/>
      <c r="PW743" s="16"/>
      <c r="PX743" s="16"/>
      <c r="PY743" s="16"/>
      <c r="PZ743" s="16"/>
      <c r="QA743" s="16"/>
      <c r="QB743" s="16"/>
      <c r="QC743" s="16"/>
      <c r="QD743" s="16"/>
      <c r="QE743" s="16"/>
      <c r="QF743" s="16"/>
      <c r="QG743" s="16"/>
      <c r="QH743" s="16"/>
      <c r="QI743" s="16"/>
      <c r="QJ743" s="16"/>
      <c r="QK743" s="16"/>
      <c r="QL743" s="16"/>
      <c r="QM743" s="16"/>
      <c r="QN743" s="16"/>
      <c r="QO743" s="16"/>
      <c r="QP743" s="16"/>
      <c r="QQ743" s="16"/>
      <c r="QR743" s="16"/>
      <c r="QS743" s="16"/>
      <c r="QT743" s="16"/>
      <c r="QU743" s="16"/>
      <c r="QV743" s="16"/>
      <c r="QW743" s="16"/>
      <c r="QX743" s="16"/>
      <c r="QY743" s="16"/>
      <c r="QZ743" s="16"/>
      <c r="RA743" s="16"/>
      <c r="RB743" s="16"/>
      <c r="RC743" s="16"/>
      <c r="RD743" s="16"/>
      <c r="RE743" s="16"/>
      <c r="RF743" s="16"/>
      <c r="RG743" s="16"/>
      <c r="RH743" s="16"/>
      <c r="RI743" s="16"/>
      <c r="RJ743" s="16"/>
      <c r="RK743" s="16"/>
      <c r="RL743" s="16"/>
      <c r="RM743" s="16"/>
      <c r="RN743" s="16"/>
      <c r="RO743" s="16"/>
      <c r="RP743" s="16"/>
      <c r="RQ743" s="16"/>
      <c r="RR743" s="16"/>
      <c r="RS743" s="16"/>
      <c r="RT743" s="16"/>
      <c r="RU743" s="16"/>
      <c r="RV743" s="16"/>
      <c r="RW743" s="16"/>
      <c r="RX743" s="16"/>
      <c r="RY743" s="16"/>
      <c r="RZ743" s="16"/>
      <c r="SA743" s="16"/>
      <c r="SB743" s="16"/>
      <c r="SC743" s="16"/>
      <c r="SD743" s="16"/>
      <c r="SE743" s="16"/>
      <c r="SF743" s="16"/>
      <c r="SG743" s="16"/>
      <c r="SH743" s="16"/>
      <c r="SI743" s="16"/>
      <c r="SJ743" s="16"/>
      <c r="SK743" s="16"/>
      <c r="SL743" s="16"/>
      <c r="SM743" s="16"/>
      <c r="SN743" s="16"/>
      <c r="SO743" s="16"/>
      <c r="SP743" s="16"/>
      <c r="SQ743" s="16"/>
      <c r="SR743" s="16"/>
      <c r="SS743" s="16"/>
      <c r="ST743" s="16"/>
      <c r="SU743" s="16"/>
      <c r="SV743" s="16"/>
      <c r="SW743" s="16"/>
      <c r="SX743" s="16"/>
      <c r="SY743" s="16"/>
      <c r="SZ743" s="16"/>
      <c r="TA743" s="16"/>
      <c r="TB743" s="16"/>
      <c r="TC743" s="16"/>
      <c r="TD743" s="16"/>
      <c r="TE743" s="16"/>
      <c r="TF743" s="16"/>
      <c r="TG743" s="16"/>
      <c r="TH743" s="16"/>
      <c r="TI743" s="16"/>
      <c r="TJ743" s="16"/>
      <c r="TK743" s="16"/>
      <c r="TL743" s="16"/>
      <c r="TM743" s="16"/>
      <c r="TN743" s="16"/>
      <c r="TO743" s="16"/>
      <c r="TP743" s="16"/>
      <c r="TQ743" s="16"/>
      <c r="TR743" s="16"/>
      <c r="TS743" s="16"/>
      <c r="TT743" s="16"/>
      <c r="TU743" s="16"/>
      <c r="TV743" s="16"/>
      <c r="TW743" s="16"/>
      <c r="TX743" s="16"/>
      <c r="TY743" s="16"/>
      <c r="TZ743" s="16"/>
      <c r="UA743" s="16"/>
      <c r="UB743" s="16"/>
      <c r="UC743" s="16"/>
      <c r="UD743" s="16"/>
      <c r="UE743" s="16"/>
      <c r="UF743" s="16"/>
      <c r="UG743" s="16"/>
      <c r="UH743" s="16"/>
      <c r="UI743" s="16"/>
      <c r="UJ743" s="16"/>
      <c r="UK743" s="16"/>
      <c r="UL743" s="16"/>
      <c r="UM743" s="16"/>
      <c r="UN743" s="16"/>
      <c r="UO743" s="16"/>
      <c r="UP743" s="16"/>
      <c r="UQ743" s="16"/>
      <c r="UR743" s="16"/>
      <c r="US743" s="16"/>
      <c r="UT743" s="16"/>
      <c r="UU743" s="16"/>
      <c r="UV743" s="16"/>
      <c r="UW743" s="16"/>
      <c r="UX743" s="16"/>
      <c r="UY743" s="16"/>
      <c r="UZ743" s="16"/>
      <c r="VA743" s="16"/>
      <c r="VB743" s="16"/>
      <c r="VC743" s="16"/>
      <c r="VD743" s="16"/>
      <c r="VE743" s="16"/>
      <c r="VF743" s="16"/>
      <c r="VG743" s="16"/>
      <c r="VH743" s="16"/>
      <c r="VI743" s="16"/>
      <c r="VJ743" s="16"/>
      <c r="VK743" s="16"/>
      <c r="VL743" s="16"/>
      <c r="VM743" s="16"/>
      <c r="VN743" s="16"/>
      <c r="VO743" s="16"/>
      <c r="VP743" s="16"/>
      <c r="VQ743" s="16"/>
      <c r="VR743" s="16"/>
      <c r="VS743" s="16"/>
      <c r="VT743" s="16"/>
      <c r="VU743" s="16"/>
      <c r="VV743" s="16"/>
      <c r="VW743" s="16"/>
      <c r="VX743" s="16"/>
      <c r="VY743" s="16"/>
      <c r="VZ743" s="16"/>
      <c r="WA743" s="16"/>
      <c r="WB743" s="16"/>
      <c r="WC743" s="16"/>
      <c r="WD743" s="16"/>
      <c r="WE743" s="16"/>
      <c r="WF743" s="16"/>
      <c r="WG743" s="16"/>
      <c r="WH743" s="16"/>
      <c r="WI743" s="16"/>
      <c r="WJ743" s="16"/>
      <c r="WK743" s="16"/>
      <c r="WL743" s="16"/>
      <c r="WM743" s="16"/>
      <c r="WN743" s="16"/>
      <c r="WO743" s="16"/>
      <c r="WP743" s="16"/>
      <c r="WQ743" s="16"/>
      <c r="WR743" s="16"/>
      <c r="WS743" s="16"/>
      <c r="WT743" s="16"/>
      <c r="WU743" s="16"/>
      <c r="WV743" s="16"/>
      <c r="WW743" s="16"/>
      <c r="WX743" s="16"/>
      <c r="WY743" s="16"/>
      <c r="WZ743" s="16"/>
      <c r="XA743" s="16"/>
      <c r="XB743" s="16"/>
      <c r="XC743" s="16"/>
      <c r="XD743" s="16"/>
      <c r="XE743" s="16"/>
      <c r="XF743" s="16"/>
      <c r="XG743" s="16"/>
      <c r="XH743" s="16"/>
      <c r="XI743" s="16"/>
      <c r="XJ743" s="16"/>
      <c r="XK743" s="16"/>
      <c r="XL743" s="16"/>
      <c r="XM743" s="16"/>
      <c r="XN743" s="16"/>
      <c r="XO743" s="16"/>
      <c r="XP743" s="16"/>
      <c r="XQ743" s="16"/>
      <c r="XR743" s="16"/>
      <c r="XS743" s="16"/>
      <c r="XT743" s="16"/>
      <c r="XU743" s="16"/>
      <c r="XV743" s="16"/>
      <c r="XW743" s="16"/>
      <c r="XX743" s="16"/>
      <c r="XY743" s="16"/>
      <c r="XZ743" s="16"/>
      <c r="YA743" s="16"/>
      <c r="YB743" s="16"/>
      <c r="YC743" s="16"/>
      <c r="YD743" s="16"/>
      <c r="YE743" s="16"/>
      <c r="YF743" s="16"/>
      <c r="YG743" s="16"/>
      <c r="YH743" s="16"/>
      <c r="YI743" s="16"/>
      <c r="YJ743" s="16"/>
      <c r="YK743" s="16"/>
      <c r="YL743" s="16"/>
      <c r="YM743" s="16"/>
      <c r="YN743" s="16"/>
      <c r="YO743" s="16"/>
      <c r="YP743" s="16"/>
      <c r="YQ743" s="16"/>
      <c r="YR743" s="16"/>
      <c r="YS743" s="16"/>
      <c r="YT743" s="16"/>
      <c r="YU743" s="16"/>
      <c r="YV743" s="16"/>
      <c r="YW743" s="16"/>
      <c r="YX743" s="16"/>
      <c r="YY743" s="16"/>
      <c r="YZ743" s="16"/>
      <c r="ZA743" s="16"/>
      <c r="ZB743" s="16"/>
      <c r="ZC743" s="16"/>
      <c r="ZD743" s="16"/>
      <c r="ZE743" s="16"/>
      <c r="ZF743" s="16"/>
      <c r="ZG743" s="16"/>
      <c r="ZH743" s="16"/>
      <c r="ZI743" s="16"/>
      <c r="ZJ743" s="16"/>
      <c r="ZK743" s="16"/>
      <c r="ZL743" s="16"/>
      <c r="ZM743" s="16"/>
      <c r="ZN743" s="16"/>
      <c r="ZO743" s="16"/>
      <c r="ZP743" s="16"/>
      <c r="ZQ743" s="16"/>
      <c r="ZR743" s="16"/>
      <c r="ZS743" s="16"/>
      <c r="ZT743" s="16"/>
      <c r="ZU743" s="16"/>
      <c r="ZV743" s="16"/>
      <c r="ZW743" s="16"/>
      <c r="ZX743" s="16"/>
      <c r="ZY743" s="16"/>
      <c r="ZZ743" s="16"/>
      <c r="AAA743" s="16"/>
      <c r="AAB743" s="16"/>
      <c r="AAC743" s="16"/>
      <c r="AAD743" s="16"/>
      <c r="AAE743" s="16"/>
      <c r="AAF743" s="16"/>
      <c r="AAG743" s="16"/>
      <c r="AAH743" s="16"/>
      <c r="AAI743" s="16"/>
      <c r="AAJ743" s="16"/>
      <c r="AAK743" s="16"/>
      <c r="AAL743" s="16"/>
      <c r="AAM743" s="16"/>
      <c r="AAN743" s="16"/>
      <c r="AAO743" s="16"/>
      <c r="AAP743" s="16"/>
      <c r="AAQ743" s="16"/>
      <c r="AAR743" s="16"/>
      <c r="AAS743" s="16"/>
      <c r="AAT743" s="16"/>
      <c r="AAU743" s="16"/>
      <c r="AAV743" s="16"/>
      <c r="AAW743" s="16"/>
      <c r="AAX743" s="16"/>
      <c r="AAY743" s="16"/>
      <c r="AAZ743" s="16"/>
      <c r="ABA743" s="16"/>
      <c r="ABB743" s="16"/>
      <c r="ABC743" s="16"/>
      <c r="ABD743" s="16"/>
      <c r="ABE743" s="16"/>
      <c r="ABF743" s="16"/>
      <c r="ABG743" s="16"/>
      <c r="ABH743" s="16"/>
    </row>
    <row r="744" spans="1:1924" s="290" customFormat="1" ht="45.75" customHeight="1">
      <c r="A744" s="589">
        <f>1+A743</f>
        <v>742</v>
      </c>
      <c r="B744" s="403" t="s">
        <v>7371</v>
      </c>
      <c r="C744" s="156" t="s">
        <v>7372</v>
      </c>
      <c r="D744" s="156" t="s">
        <v>645</v>
      </c>
      <c r="E744" s="156">
        <v>45539</v>
      </c>
      <c r="F744" s="143">
        <v>45541</v>
      </c>
      <c r="G744" s="143">
        <v>45646</v>
      </c>
      <c r="H744" s="157" t="s">
        <v>416</v>
      </c>
      <c r="I744" s="157" t="s">
        <v>180</v>
      </c>
      <c r="J744" s="166" t="s">
        <v>7373</v>
      </c>
      <c r="K744" s="152">
        <v>35474157</v>
      </c>
      <c r="L744" s="156">
        <v>9</v>
      </c>
      <c r="M744" s="156" t="s">
        <v>844</v>
      </c>
      <c r="N744" s="156" t="s">
        <v>98</v>
      </c>
      <c r="O744" s="156" t="s">
        <v>3586</v>
      </c>
      <c r="P744" s="156" t="s">
        <v>7374</v>
      </c>
      <c r="Q744" s="156" t="s">
        <v>6624</v>
      </c>
      <c r="R744" s="156">
        <f>+G744-F744</f>
        <v>105</v>
      </c>
      <c r="S744" s="156" t="s">
        <v>7375</v>
      </c>
      <c r="T744" s="157">
        <v>12642667</v>
      </c>
      <c r="U744" s="156" t="s">
        <v>7376</v>
      </c>
      <c r="V744" s="328">
        <f>+T744</f>
        <v>12642667</v>
      </c>
      <c r="W744" s="328">
        <v>45540</v>
      </c>
      <c r="X744" s="328" t="s">
        <v>103</v>
      </c>
      <c r="Y744" s="328">
        <f>+Z744+AA744+AB744</f>
        <v>12642667</v>
      </c>
      <c r="Z744" s="328">
        <f>+V744</f>
        <v>12642667</v>
      </c>
      <c r="AA744" s="328">
        <v>0</v>
      </c>
      <c r="AB744" s="328">
        <f>+AC744+AD744+AE744+AF744+AG744+AH744+AI744+AJ744</f>
        <v>0</v>
      </c>
      <c r="AC744" s="328">
        <v>0</v>
      </c>
      <c r="AD744" s="328">
        <v>0</v>
      </c>
      <c r="AE744" s="16">
        <v>0</v>
      </c>
      <c r="AF744" s="16">
        <v>0</v>
      </c>
      <c r="AG744" s="16">
        <v>0</v>
      </c>
      <c r="AH744" s="16">
        <v>0</v>
      </c>
      <c r="AI744" s="16">
        <v>0</v>
      </c>
      <c r="AJ744" s="16">
        <v>0</v>
      </c>
      <c r="AK744" s="16" t="s">
        <v>104</v>
      </c>
      <c r="AL744" s="16" t="s">
        <v>7377</v>
      </c>
      <c r="AM744" s="16" t="s">
        <v>7378</v>
      </c>
      <c r="AN744" s="16">
        <v>1073160856</v>
      </c>
      <c r="AO744" s="16" t="s">
        <v>114</v>
      </c>
      <c r="AP744" s="16" t="s">
        <v>114</v>
      </c>
      <c r="AQ744" s="16" t="s">
        <v>114</v>
      </c>
      <c r="AR744" s="16" t="s">
        <v>114</v>
      </c>
      <c r="AS744" s="16" t="s">
        <v>109</v>
      </c>
      <c r="AT744" s="16" t="s">
        <v>109</v>
      </c>
      <c r="AU744" s="16" t="s">
        <v>392</v>
      </c>
      <c r="AV744" s="16"/>
      <c r="AW744" s="16"/>
      <c r="AX744" s="16" t="s">
        <v>109</v>
      </c>
      <c r="AY744" s="16" t="s">
        <v>108</v>
      </c>
      <c r="AZ744" s="16"/>
      <c r="BA744" s="16"/>
      <c r="BB744" s="16"/>
      <c r="BC744" s="16"/>
      <c r="BD744" s="16"/>
      <c r="BE744" s="16"/>
      <c r="BF744" s="16"/>
      <c r="BG744" s="16"/>
      <c r="BH744" s="16">
        <f>T744+BB744</f>
        <v>12642667</v>
      </c>
      <c r="BI744" s="349" t="s">
        <v>113</v>
      </c>
      <c r="BJ744" s="16"/>
      <c r="BK744" s="16" t="s">
        <v>114</v>
      </c>
      <c r="BL744" s="16"/>
      <c r="BM744" s="449"/>
      <c r="BN744" s="16" t="s">
        <v>161</v>
      </c>
      <c r="BO744" s="16"/>
      <c r="BP744" s="16"/>
      <c r="BQ744" s="16" t="s">
        <v>114</v>
      </c>
      <c r="BR744" s="16" t="s">
        <v>114</v>
      </c>
      <c r="BS744" s="16" t="s">
        <v>114</v>
      </c>
      <c r="BT744" s="16" t="s">
        <v>114</v>
      </c>
      <c r="BU744" s="16" t="s">
        <v>7379</v>
      </c>
      <c r="BV744" s="16">
        <v>3173693046</v>
      </c>
      <c r="BW744" s="16" t="s">
        <v>7380</v>
      </c>
      <c r="BX744" s="16" t="s">
        <v>657</v>
      </c>
      <c r="BY744" s="16" t="s">
        <v>119</v>
      </c>
      <c r="BZ744" s="16">
        <v>4912685122409720</v>
      </c>
      <c r="CA744" s="446" t="s">
        <v>109</v>
      </c>
      <c r="CB744" s="446" t="s">
        <v>109</v>
      </c>
      <c r="CC744" s="446" t="s">
        <v>109</v>
      </c>
      <c r="CD744" s="446" t="s">
        <v>109</v>
      </c>
      <c r="CE744" s="109"/>
      <c r="CF744" s="109"/>
      <c r="CG744" s="109"/>
      <c r="CH744" s="109"/>
      <c r="CI744" s="109"/>
      <c r="CJ744" s="109"/>
      <c r="CK744" s="109"/>
      <c r="CL744" s="109"/>
      <c r="CM744" s="446" t="s">
        <v>109</v>
      </c>
      <c r="CN744" s="109"/>
      <c r="CO744" s="50"/>
      <c r="CP744" s="50"/>
      <c r="CQ744" s="50"/>
      <c r="CR744" s="50"/>
      <c r="CS744" s="50"/>
      <c r="CT744" s="50"/>
      <c r="CU744" s="50"/>
      <c r="CV744" s="50"/>
      <c r="CW744" s="50"/>
      <c r="CX744" s="50"/>
      <c r="CY744" s="50"/>
      <c r="CZ744" s="50"/>
      <c r="DA744" s="50"/>
      <c r="DB744" s="50"/>
      <c r="DC744" s="50"/>
      <c r="DD744" s="50"/>
      <c r="DE744" s="50"/>
      <c r="DF744" s="50"/>
      <c r="DG744" s="50"/>
      <c r="DH744" s="50"/>
      <c r="DI744" s="50"/>
      <c r="DJ744" s="50"/>
      <c r="DK744" s="50"/>
      <c r="DL744" s="50"/>
      <c r="DM744" s="50"/>
      <c r="DN744" s="50"/>
      <c r="DO744" s="50"/>
      <c r="DP744" s="50"/>
      <c r="DQ744" s="50"/>
      <c r="DR744" s="50"/>
      <c r="DS744" s="50"/>
      <c r="DT744" s="50"/>
      <c r="DU744" s="50"/>
      <c r="DV744" s="50"/>
      <c r="DW744" s="50"/>
      <c r="DX744" s="50"/>
      <c r="DY744" s="50"/>
      <c r="DZ744" s="50"/>
      <c r="EA744" s="50"/>
      <c r="EB744" s="50"/>
      <c r="EC744" s="50"/>
      <c r="ED744" s="50"/>
      <c r="EE744" s="50"/>
      <c r="EF744" s="50"/>
      <c r="EG744" s="50"/>
      <c r="EH744" s="50"/>
      <c r="EI744" s="50"/>
      <c r="EJ744" s="50"/>
      <c r="EK744" s="50"/>
      <c r="EL744" s="50"/>
      <c r="EM744" s="50"/>
      <c r="EN744" s="50"/>
      <c r="EO744" s="50"/>
      <c r="EP744" s="50"/>
      <c r="EQ744" s="50"/>
      <c r="ER744" s="50"/>
      <c r="ES744" s="50"/>
      <c r="ET744" s="50"/>
      <c r="EU744" s="50"/>
      <c r="EV744" s="50"/>
      <c r="EW744" s="50"/>
      <c r="EX744" s="50"/>
      <c r="EY744" s="50"/>
      <c r="EZ744" s="50"/>
      <c r="FA744" s="50"/>
      <c r="FB744" s="50"/>
      <c r="FC744" s="50"/>
      <c r="FD744" s="50"/>
      <c r="FE744" s="50"/>
      <c r="FF744" s="50"/>
      <c r="FG744" s="50"/>
      <c r="FH744" s="50"/>
      <c r="FI744" s="50"/>
      <c r="FJ744" s="50"/>
      <c r="FK744" s="50"/>
      <c r="FL744" s="50"/>
      <c r="FM744" s="50"/>
      <c r="FN744" s="50"/>
      <c r="FO744" s="50"/>
      <c r="FP744" s="50"/>
      <c r="FQ744" s="50"/>
      <c r="FR744" s="50"/>
      <c r="FS744" s="50"/>
      <c r="FT744" s="50"/>
      <c r="FU744" s="50"/>
      <c r="FV744" s="50"/>
      <c r="FW744" s="50"/>
      <c r="FX744" s="50"/>
      <c r="FY744" s="50"/>
      <c r="FZ744" s="50"/>
      <c r="GA744" s="50"/>
      <c r="GB744" s="50"/>
      <c r="GC744" s="50"/>
      <c r="GD744" s="50"/>
      <c r="GE744" s="50"/>
      <c r="GF744" s="50"/>
      <c r="GG744" s="50"/>
      <c r="GH744" s="50"/>
      <c r="GI744" s="50"/>
      <c r="GJ744" s="50"/>
      <c r="GK744" s="50"/>
      <c r="GL744" s="50"/>
      <c r="GM744" s="50"/>
      <c r="GN744" s="50"/>
      <c r="GO744" s="50"/>
      <c r="GP744" s="50"/>
      <c r="GQ744" s="50"/>
      <c r="GR744" s="50"/>
      <c r="GS744" s="50"/>
      <c r="GT744" s="50"/>
      <c r="GU744" s="50"/>
      <c r="GV744" s="16"/>
      <c r="GW744" s="16"/>
      <c r="GX744" s="16"/>
      <c r="GY744" s="16"/>
      <c r="GZ744" s="16"/>
      <c r="HA744" s="16"/>
      <c r="HB744" s="16"/>
      <c r="HC744" s="16"/>
      <c r="HD744" s="16"/>
      <c r="HE744" s="16"/>
      <c r="HF744" s="16"/>
      <c r="HG744" s="16"/>
      <c r="HH744" s="16"/>
      <c r="HI744" s="16"/>
      <c r="HJ744" s="16"/>
      <c r="HK744" s="16"/>
      <c r="HL744" s="16"/>
      <c r="HM744" s="16"/>
      <c r="HN744" s="16"/>
      <c r="HO744" s="16"/>
      <c r="HP744" s="16"/>
      <c r="HQ744" s="16"/>
      <c r="HR744" s="16"/>
      <c r="HS744" s="16"/>
      <c r="HT744" s="16"/>
      <c r="HU744" s="16"/>
      <c r="HV744" s="16"/>
      <c r="HW744" s="16"/>
      <c r="HX744" s="16"/>
      <c r="HY744" s="16"/>
      <c r="HZ744" s="16"/>
      <c r="IA744" s="16"/>
      <c r="IB744" s="16"/>
      <c r="IC744" s="16"/>
      <c r="ID744" s="16"/>
      <c r="IE744" s="16"/>
      <c r="IF744" s="16"/>
      <c r="IG744" s="16"/>
      <c r="IH744" s="16"/>
      <c r="II744" s="16"/>
      <c r="IJ744" s="16"/>
      <c r="IK744" s="16"/>
      <c r="IL744" s="16"/>
      <c r="IM744" s="16"/>
      <c r="IN744" s="16"/>
      <c r="IO744" s="16"/>
      <c r="IP744" s="16"/>
      <c r="IQ744" s="16"/>
      <c r="IR744" s="16"/>
      <c r="IS744" s="16"/>
      <c r="IT744" s="16"/>
      <c r="IU744" s="16"/>
      <c r="IV744" s="16"/>
      <c r="IW744" s="16"/>
      <c r="IX744" s="16"/>
      <c r="IY744" s="16"/>
      <c r="IZ744" s="16"/>
      <c r="JA744" s="16"/>
      <c r="JB744" s="16"/>
      <c r="JC744" s="16"/>
      <c r="JD744" s="16"/>
      <c r="JE744" s="16"/>
      <c r="JF744" s="16"/>
      <c r="JG744" s="16"/>
      <c r="JH744" s="16"/>
      <c r="JI744" s="16"/>
      <c r="JJ744" s="16"/>
      <c r="JK744" s="16"/>
      <c r="JL744" s="16"/>
      <c r="JM744" s="16"/>
      <c r="JN744" s="16"/>
      <c r="JO744" s="16"/>
      <c r="JP744" s="16"/>
      <c r="JQ744" s="16"/>
      <c r="JR744" s="16"/>
      <c r="JS744" s="16"/>
      <c r="JT744" s="16"/>
      <c r="JU744" s="16"/>
      <c r="JV744" s="16"/>
      <c r="JW744" s="16"/>
      <c r="JX744" s="16"/>
      <c r="JY744" s="16"/>
      <c r="JZ744" s="16"/>
      <c r="KA744" s="16"/>
      <c r="KB744" s="16"/>
      <c r="KC744" s="16"/>
      <c r="KD744" s="16"/>
      <c r="KE744" s="16"/>
      <c r="KF744" s="16"/>
      <c r="KG744" s="16"/>
      <c r="KH744" s="16"/>
      <c r="KI744" s="16"/>
      <c r="KJ744" s="16"/>
      <c r="KK744" s="16"/>
      <c r="KL744" s="16"/>
      <c r="KM744" s="16"/>
      <c r="KN744" s="16"/>
      <c r="KO744" s="16"/>
      <c r="KP744" s="16"/>
      <c r="KQ744" s="16"/>
      <c r="KR744" s="16"/>
      <c r="KS744" s="16"/>
      <c r="KT744" s="16"/>
      <c r="KU744" s="16"/>
      <c r="KV744" s="16"/>
      <c r="KW744" s="16"/>
      <c r="KX744" s="16"/>
      <c r="KY744" s="16"/>
      <c r="KZ744" s="16"/>
      <c r="LA744" s="16"/>
      <c r="LB744" s="16"/>
      <c r="LC744" s="16"/>
      <c r="LD744" s="16"/>
      <c r="LE744" s="16"/>
      <c r="LF744" s="16"/>
      <c r="LG744" s="16"/>
      <c r="LH744" s="16"/>
      <c r="LI744" s="16"/>
      <c r="LJ744" s="16"/>
      <c r="LK744" s="16"/>
      <c r="LL744" s="16"/>
      <c r="LM744" s="16"/>
      <c r="LN744" s="16"/>
      <c r="LO744" s="16"/>
      <c r="LP744" s="16"/>
      <c r="LQ744" s="16"/>
      <c r="LR744" s="16"/>
      <c r="LS744" s="16"/>
      <c r="LT744" s="16"/>
      <c r="LU744" s="16"/>
      <c r="LV744" s="16"/>
      <c r="LW744" s="16"/>
      <c r="LX744" s="16"/>
      <c r="LY744" s="16"/>
      <c r="LZ744" s="16"/>
      <c r="MA744" s="16"/>
      <c r="MB744" s="16"/>
      <c r="MC744" s="16"/>
      <c r="MD744" s="16"/>
      <c r="ME744" s="16"/>
      <c r="MF744" s="16"/>
      <c r="MG744" s="16"/>
      <c r="MH744" s="16"/>
      <c r="MI744" s="16"/>
      <c r="MJ744" s="16"/>
      <c r="MK744" s="16"/>
      <c r="ML744" s="16"/>
      <c r="MM744" s="16"/>
      <c r="MN744" s="16"/>
      <c r="MO744" s="16"/>
      <c r="MP744" s="16"/>
      <c r="MQ744" s="16"/>
      <c r="MR744" s="16"/>
      <c r="MS744" s="16"/>
      <c r="MT744" s="16"/>
      <c r="MU744" s="16"/>
      <c r="MV744" s="16"/>
      <c r="MW744" s="16"/>
      <c r="MX744" s="16"/>
      <c r="MY744" s="16"/>
      <c r="MZ744" s="16"/>
      <c r="NA744" s="16"/>
      <c r="NB744" s="16"/>
      <c r="NC744" s="16"/>
      <c r="ND744" s="16"/>
      <c r="NE744" s="16"/>
      <c r="NF744" s="16"/>
      <c r="NG744" s="16"/>
      <c r="NH744" s="16"/>
      <c r="NI744" s="16"/>
      <c r="NJ744" s="16"/>
      <c r="NK744" s="16"/>
      <c r="NL744" s="16"/>
      <c r="NM744" s="16"/>
      <c r="NN744" s="16"/>
      <c r="NO744" s="16"/>
      <c r="NP744" s="16"/>
      <c r="NQ744" s="16"/>
      <c r="NR744" s="16"/>
      <c r="NS744" s="16"/>
      <c r="NT744" s="16"/>
      <c r="NU744" s="16"/>
      <c r="NV744" s="16"/>
      <c r="NW744" s="16"/>
      <c r="NX744" s="16"/>
      <c r="NY744" s="16"/>
      <c r="NZ744" s="16"/>
      <c r="OA744" s="16"/>
      <c r="OB744" s="16"/>
      <c r="OC744" s="16"/>
      <c r="OD744" s="16"/>
      <c r="OE744" s="16"/>
      <c r="OF744" s="16"/>
      <c r="OG744" s="16"/>
      <c r="OH744" s="16"/>
      <c r="OI744" s="16"/>
      <c r="OJ744" s="16"/>
      <c r="OK744" s="16"/>
      <c r="OL744" s="16"/>
      <c r="OM744" s="16"/>
      <c r="ON744" s="16"/>
      <c r="OO744" s="16"/>
      <c r="OP744" s="16"/>
      <c r="OQ744" s="16"/>
      <c r="OR744" s="16"/>
      <c r="OS744" s="16"/>
      <c r="OT744" s="16"/>
      <c r="OU744" s="16"/>
      <c r="OV744" s="16"/>
      <c r="OW744" s="16"/>
      <c r="OX744" s="16"/>
      <c r="OY744" s="16"/>
      <c r="OZ744" s="16"/>
      <c r="PA744" s="16"/>
      <c r="PB744" s="16"/>
      <c r="PC744" s="16"/>
      <c r="PD744" s="16"/>
      <c r="PE744" s="16"/>
      <c r="PF744" s="16"/>
      <c r="PG744" s="16"/>
      <c r="PH744" s="16"/>
      <c r="PI744" s="16"/>
      <c r="PJ744" s="16"/>
      <c r="PK744" s="16"/>
      <c r="PL744" s="16"/>
      <c r="PM744" s="16"/>
      <c r="PN744" s="16"/>
      <c r="PO744" s="16"/>
      <c r="PP744" s="16"/>
      <c r="PQ744" s="16"/>
      <c r="PR744" s="16"/>
      <c r="PS744" s="16"/>
      <c r="PT744" s="16"/>
      <c r="PU744" s="16"/>
      <c r="PV744" s="16"/>
      <c r="PW744" s="16"/>
      <c r="PX744" s="16"/>
      <c r="PY744" s="16"/>
      <c r="PZ744" s="16"/>
      <c r="QA744" s="16"/>
      <c r="QB744" s="16"/>
      <c r="QC744" s="16"/>
      <c r="QD744" s="16"/>
      <c r="QE744" s="16"/>
      <c r="QF744" s="16"/>
      <c r="QG744" s="16"/>
      <c r="QH744" s="16"/>
      <c r="QI744" s="16"/>
      <c r="QJ744" s="16"/>
      <c r="QK744" s="16"/>
      <c r="QL744" s="16"/>
      <c r="QM744" s="16"/>
      <c r="QN744" s="16"/>
      <c r="QO744" s="16"/>
      <c r="QP744" s="16"/>
      <c r="QQ744" s="16"/>
      <c r="QR744" s="16"/>
      <c r="QS744" s="16"/>
      <c r="QT744" s="16"/>
      <c r="QU744" s="16"/>
      <c r="QV744" s="16"/>
      <c r="QW744" s="16"/>
      <c r="QX744" s="16"/>
      <c r="QY744" s="16"/>
      <c r="QZ744" s="16"/>
      <c r="RA744" s="16"/>
      <c r="RB744" s="16"/>
      <c r="RC744" s="16"/>
      <c r="RD744" s="16"/>
      <c r="RE744" s="16"/>
      <c r="RF744" s="16"/>
      <c r="RG744" s="16"/>
      <c r="RH744" s="16"/>
      <c r="RI744" s="16"/>
      <c r="RJ744" s="16"/>
      <c r="RK744" s="16"/>
      <c r="RL744" s="16"/>
      <c r="RM744" s="16"/>
      <c r="RN744" s="16"/>
      <c r="RO744" s="16"/>
      <c r="RP744" s="16"/>
      <c r="RQ744" s="16"/>
      <c r="RR744" s="16"/>
      <c r="RS744" s="16"/>
      <c r="RT744" s="16"/>
      <c r="RU744" s="16"/>
      <c r="RV744" s="16"/>
      <c r="RW744" s="16"/>
      <c r="RX744" s="16"/>
      <c r="RY744" s="16"/>
      <c r="RZ744" s="16"/>
      <c r="SA744" s="16"/>
      <c r="SB744" s="16"/>
      <c r="SC744" s="16"/>
      <c r="SD744" s="16"/>
      <c r="SE744" s="16"/>
      <c r="SF744" s="16"/>
      <c r="SG744" s="16"/>
      <c r="SH744" s="16"/>
      <c r="SI744" s="16"/>
      <c r="SJ744" s="16"/>
      <c r="SK744" s="16"/>
      <c r="SL744" s="16"/>
      <c r="SM744" s="16"/>
      <c r="SN744" s="16"/>
      <c r="SO744" s="16"/>
      <c r="SP744" s="16"/>
      <c r="SQ744" s="16"/>
      <c r="SR744" s="16"/>
      <c r="SS744" s="16"/>
      <c r="ST744" s="16"/>
      <c r="SU744" s="16"/>
      <c r="SV744" s="16"/>
      <c r="SW744" s="16"/>
      <c r="SX744" s="16"/>
      <c r="SY744" s="16"/>
      <c r="SZ744" s="16"/>
      <c r="TA744" s="16"/>
      <c r="TB744" s="16"/>
      <c r="TC744" s="16"/>
      <c r="TD744" s="16"/>
      <c r="TE744" s="16"/>
      <c r="TF744" s="16"/>
      <c r="TG744" s="16"/>
      <c r="TH744" s="16"/>
      <c r="TI744" s="16"/>
      <c r="TJ744" s="16"/>
      <c r="TK744" s="16"/>
      <c r="TL744" s="16"/>
      <c r="TM744" s="16"/>
      <c r="TN744" s="16"/>
      <c r="TO744" s="16"/>
      <c r="TP744" s="16"/>
      <c r="TQ744" s="16"/>
      <c r="TR744" s="16"/>
      <c r="TS744" s="16"/>
      <c r="TT744" s="16"/>
      <c r="TU744" s="16"/>
      <c r="TV744" s="16"/>
      <c r="TW744" s="16"/>
      <c r="TX744" s="16"/>
      <c r="TY744" s="16"/>
      <c r="TZ744" s="16"/>
      <c r="UA744" s="16"/>
      <c r="UB744" s="16"/>
      <c r="UC744" s="16"/>
      <c r="UD744" s="16"/>
      <c r="UE744" s="16"/>
      <c r="UF744" s="16"/>
      <c r="UG744" s="16"/>
      <c r="UH744" s="16"/>
      <c r="UI744" s="16"/>
      <c r="UJ744" s="16"/>
      <c r="UK744" s="16"/>
      <c r="UL744" s="16"/>
      <c r="UM744" s="16"/>
      <c r="UN744" s="16"/>
      <c r="UO744" s="16"/>
      <c r="UP744" s="16"/>
      <c r="UQ744" s="16"/>
      <c r="UR744" s="16"/>
      <c r="US744" s="16"/>
      <c r="UT744" s="16"/>
      <c r="UU744" s="16"/>
      <c r="UV744" s="16"/>
      <c r="UW744" s="16"/>
      <c r="UX744" s="16"/>
      <c r="UY744" s="16"/>
      <c r="UZ744" s="16"/>
      <c r="VA744" s="16"/>
      <c r="VB744" s="16"/>
      <c r="VC744" s="16"/>
      <c r="VD744" s="16"/>
      <c r="VE744" s="16"/>
      <c r="VF744" s="16"/>
      <c r="VG744" s="16"/>
      <c r="VH744" s="16"/>
      <c r="VI744" s="16"/>
      <c r="VJ744" s="16"/>
      <c r="VK744" s="16"/>
      <c r="VL744" s="16"/>
      <c r="VM744" s="16"/>
      <c r="VN744" s="16"/>
      <c r="VO744" s="16"/>
      <c r="VP744" s="16"/>
      <c r="VQ744" s="16"/>
      <c r="VR744" s="16"/>
      <c r="VS744" s="16"/>
      <c r="VT744" s="16"/>
      <c r="VU744" s="16"/>
      <c r="VV744" s="16"/>
      <c r="VW744" s="16"/>
      <c r="VX744" s="16"/>
      <c r="VY744" s="16"/>
      <c r="VZ744" s="16"/>
      <c r="WA744" s="16"/>
      <c r="WB744" s="16"/>
      <c r="WC744" s="16"/>
      <c r="WD744" s="16"/>
      <c r="WE744" s="16"/>
      <c r="WF744" s="16"/>
      <c r="WG744" s="16"/>
      <c r="WH744" s="16"/>
      <c r="WI744" s="16"/>
      <c r="WJ744" s="16"/>
      <c r="WK744" s="16"/>
      <c r="WL744" s="16"/>
      <c r="WM744" s="16"/>
      <c r="WN744" s="16"/>
      <c r="WO744" s="16"/>
      <c r="WP744" s="16"/>
      <c r="WQ744" s="16"/>
      <c r="WR744" s="16"/>
      <c r="WS744" s="16"/>
      <c r="WT744" s="16"/>
      <c r="WU744" s="16"/>
      <c r="WV744" s="16"/>
      <c r="WW744" s="16"/>
      <c r="WX744" s="16"/>
      <c r="WY744" s="16"/>
      <c r="WZ744" s="16"/>
      <c r="XA744" s="16"/>
      <c r="XB744" s="16"/>
      <c r="XC744" s="16"/>
      <c r="XD744" s="16"/>
      <c r="XE744" s="16"/>
      <c r="XF744" s="16"/>
      <c r="XG744" s="16"/>
      <c r="XH744" s="16"/>
      <c r="XI744" s="16"/>
      <c r="XJ744" s="16"/>
      <c r="XK744" s="16"/>
      <c r="XL744" s="16"/>
      <c r="XM744" s="16"/>
      <c r="XN744" s="16"/>
      <c r="XO744" s="16"/>
      <c r="XP744" s="16"/>
      <c r="XQ744" s="16"/>
      <c r="XR744" s="16"/>
      <c r="XS744" s="16"/>
      <c r="XT744" s="16"/>
      <c r="XU744" s="16"/>
      <c r="XV744" s="16"/>
      <c r="XW744" s="16"/>
      <c r="XX744" s="16"/>
      <c r="XY744" s="16"/>
      <c r="XZ744" s="16"/>
      <c r="YA744" s="16"/>
      <c r="YB744" s="16"/>
      <c r="YC744" s="16"/>
      <c r="YD744" s="16"/>
      <c r="YE744" s="16"/>
      <c r="YF744" s="16"/>
      <c r="YG744" s="16"/>
      <c r="YH744" s="16"/>
      <c r="YI744" s="16"/>
      <c r="YJ744" s="16"/>
      <c r="YK744" s="16"/>
      <c r="YL744" s="16"/>
      <c r="YM744" s="16"/>
      <c r="YN744" s="16"/>
      <c r="YO744" s="16"/>
      <c r="AVL744" s="348"/>
      <c r="AVM744" s="156"/>
      <c r="AVN744" s="156"/>
      <c r="AVO744" s="156"/>
      <c r="AVP744" s="156"/>
      <c r="AVQ744" s="143"/>
      <c r="AVR744" s="143"/>
      <c r="AVS744" s="157"/>
      <c r="AVT744" s="157"/>
      <c r="AVU744" s="157"/>
      <c r="AVV744" s="152"/>
      <c r="AVW744" s="156"/>
      <c r="AVX744" s="156"/>
      <c r="AVY744" s="156"/>
      <c r="AVZ744" s="156"/>
      <c r="AWA744" s="156"/>
      <c r="AWB744" s="156"/>
      <c r="AWC744" s="156"/>
      <c r="AWD744" s="156"/>
      <c r="AWE744" s="157"/>
      <c r="AWF744" s="156"/>
      <c r="AWG744" s="328"/>
      <c r="AWH744" s="328"/>
      <c r="AWI744" s="328"/>
      <c r="AWJ744" s="328"/>
      <c r="AWK744" s="328"/>
      <c r="AWL744" s="328"/>
      <c r="AWM744" s="328"/>
      <c r="AWN744" s="328"/>
      <c r="AWO744" s="328"/>
      <c r="AWP744" s="16"/>
      <c r="AWQ744" s="16"/>
      <c r="AWR744" s="16"/>
      <c r="AWS744" s="16"/>
      <c r="AWT744" s="16"/>
      <c r="AWU744" s="16"/>
      <c r="AWV744" s="16"/>
      <c r="AWW744" s="16"/>
      <c r="AWX744" s="16"/>
      <c r="AWY744" s="16"/>
      <c r="AWZ744" s="16"/>
      <c r="AXA744" s="16"/>
      <c r="AXB744" s="16"/>
      <c r="AXC744" s="16"/>
      <c r="AXD744" s="16"/>
      <c r="AXE744" s="16"/>
      <c r="AXF744" s="16"/>
      <c r="AXG744" s="16"/>
      <c r="AXH744" s="16"/>
      <c r="AXI744" s="16"/>
      <c r="AXJ744" s="16"/>
      <c r="AXK744" s="16"/>
      <c r="AXL744" s="16"/>
      <c r="AXM744" s="16"/>
      <c r="AXN744" s="16"/>
      <c r="AXO744" s="16"/>
      <c r="AXP744" s="16"/>
      <c r="AXQ744" s="16"/>
      <c r="AXR744" s="16"/>
      <c r="AXS744" s="16"/>
      <c r="AXT744" s="16"/>
      <c r="AXU744" s="16"/>
      <c r="AXV744" s="16"/>
      <c r="AXW744" s="16"/>
      <c r="AXX744" s="16"/>
      <c r="AXY744" s="16"/>
      <c r="AXZ744" s="16"/>
      <c r="AYA744" s="16"/>
      <c r="AYB744" s="16"/>
      <c r="AYC744" s="16"/>
      <c r="AYD744" s="16"/>
      <c r="AYE744" s="16"/>
      <c r="AYF744" s="16"/>
      <c r="AYG744" s="16"/>
      <c r="AYH744" s="16"/>
      <c r="AYI744" s="16"/>
      <c r="AYJ744" s="16"/>
      <c r="AYK744" s="16"/>
      <c r="AYL744" s="16"/>
      <c r="AYM744" s="16"/>
      <c r="AYN744" s="16"/>
      <c r="AYO744" s="16"/>
      <c r="AYP744" s="16"/>
      <c r="AYQ744" s="16"/>
      <c r="AYR744" s="16"/>
      <c r="AYS744" s="16"/>
      <c r="AYT744" s="16"/>
      <c r="AYU744" s="16"/>
      <c r="AYV744" s="16"/>
      <c r="AYW744" s="16"/>
      <c r="AYX744" s="16"/>
      <c r="AYY744" s="16"/>
      <c r="AYZ744" s="16"/>
      <c r="AZA744" s="16"/>
      <c r="AZB744" s="16"/>
      <c r="AZC744" s="16"/>
      <c r="AZD744" s="16"/>
      <c r="AZE744" s="16"/>
      <c r="AZF744" s="16"/>
      <c r="AZG744" s="16"/>
      <c r="AZH744" s="16"/>
      <c r="AZI744" s="16"/>
      <c r="AZJ744" s="16"/>
      <c r="AZK744" s="16"/>
      <c r="AZL744" s="16"/>
      <c r="AZM744" s="16"/>
      <c r="AZN744" s="16"/>
      <c r="AZO744" s="16"/>
      <c r="AZP744" s="16"/>
      <c r="AZQ744" s="16"/>
      <c r="AZR744" s="16"/>
      <c r="AZS744" s="16"/>
      <c r="AZT744" s="16"/>
      <c r="AZU744" s="16"/>
      <c r="AZV744" s="16"/>
      <c r="AZW744" s="16"/>
      <c r="AZX744" s="16"/>
      <c r="AZY744" s="16"/>
      <c r="AZZ744" s="16"/>
      <c r="BAA744" s="16"/>
      <c r="BAB744" s="16"/>
      <c r="BAC744" s="16"/>
      <c r="BAD744" s="16"/>
      <c r="BAE744" s="16"/>
      <c r="BAF744" s="16"/>
      <c r="BAG744" s="16"/>
      <c r="BAH744" s="16"/>
      <c r="BAI744" s="16"/>
      <c r="BAJ744" s="16"/>
      <c r="BAK744" s="16"/>
      <c r="BAL744" s="16"/>
      <c r="BAM744" s="16"/>
      <c r="BAN744" s="16"/>
      <c r="BAO744" s="16"/>
      <c r="BAP744" s="16"/>
      <c r="BAQ744" s="16"/>
      <c r="BAR744" s="16"/>
      <c r="BAS744" s="16"/>
      <c r="BAT744" s="16"/>
      <c r="BAU744" s="16"/>
      <c r="BAV744" s="16"/>
      <c r="BAW744" s="16"/>
      <c r="BAX744" s="16"/>
      <c r="BAY744" s="16"/>
      <c r="BAZ744" s="16"/>
      <c r="BBA744" s="16"/>
      <c r="BBB744" s="16"/>
      <c r="BBC744" s="16"/>
      <c r="BBD744" s="16"/>
      <c r="BBE744" s="16"/>
      <c r="BBF744" s="16"/>
      <c r="BBG744" s="16"/>
      <c r="BBH744" s="16"/>
      <c r="BBI744" s="16"/>
      <c r="BBJ744" s="16"/>
      <c r="BBK744" s="16"/>
      <c r="BBL744" s="16"/>
      <c r="BBM744" s="16"/>
      <c r="BBN744" s="16"/>
      <c r="BBO744" s="16"/>
      <c r="BBP744" s="16"/>
      <c r="BBQ744" s="16"/>
      <c r="BBR744" s="16"/>
      <c r="BBS744" s="16"/>
      <c r="BBT744" s="16"/>
      <c r="BBU744" s="16"/>
      <c r="BBV744" s="16"/>
      <c r="BBW744" s="16"/>
      <c r="BBX744" s="16"/>
      <c r="BBY744" s="16"/>
      <c r="BBZ744" s="16"/>
      <c r="BCA744" s="16"/>
      <c r="BCB744" s="16"/>
      <c r="BCC744" s="16"/>
      <c r="BCD744" s="16"/>
      <c r="BCE744" s="16"/>
      <c r="BCF744" s="16"/>
      <c r="BCG744" s="16"/>
      <c r="BCH744" s="16"/>
      <c r="BCI744" s="16"/>
      <c r="BCJ744" s="16"/>
      <c r="BCK744" s="16"/>
      <c r="BCL744" s="16"/>
      <c r="BCM744" s="16"/>
      <c r="BCN744" s="16"/>
      <c r="BCO744" s="16"/>
      <c r="BCP744" s="16"/>
      <c r="BCQ744" s="16"/>
      <c r="BCR744" s="16"/>
      <c r="BCS744" s="16"/>
      <c r="BCT744" s="16"/>
      <c r="BCU744" s="16"/>
      <c r="BCV744" s="16"/>
      <c r="BCW744" s="16"/>
      <c r="BCX744" s="16"/>
      <c r="BCY744" s="16"/>
      <c r="BCZ744" s="16"/>
      <c r="BDA744" s="16"/>
      <c r="BDB744" s="16"/>
      <c r="BDC744" s="16"/>
      <c r="BDD744" s="16"/>
      <c r="BDE744" s="16"/>
      <c r="BDF744" s="16"/>
      <c r="BDG744" s="16"/>
      <c r="BDH744" s="16"/>
      <c r="BDI744" s="16"/>
      <c r="BDJ744" s="16"/>
      <c r="BDK744" s="16"/>
      <c r="BDL744" s="16"/>
      <c r="BDM744" s="16"/>
      <c r="BDN744" s="16"/>
      <c r="BDO744" s="16"/>
      <c r="BDP744" s="16"/>
      <c r="BDQ744" s="16"/>
      <c r="BDR744" s="16"/>
      <c r="BDS744" s="16"/>
      <c r="BDT744" s="16"/>
      <c r="BDU744" s="16"/>
      <c r="BDV744" s="16"/>
      <c r="BDW744" s="16"/>
      <c r="BDX744" s="16"/>
      <c r="BDY744" s="16"/>
      <c r="BDZ744" s="16"/>
      <c r="BEA744" s="16"/>
      <c r="BEB744" s="16"/>
      <c r="BEC744" s="16"/>
      <c r="BED744" s="16"/>
      <c r="BEE744" s="16"/>
      <c r="BEF744" s="16"/>
      <c r="BEG744" s="16"/>
      <c r="BEH744" s="16"/>
      <c r="BEI744" s="16"/>
      <c r="BEJ744" s="16"/>
      <c r="BEK744" s="16"/>
      <c r="BEL744" s="16"/>
      <c r="BEM744" s="16"/>
      <c r="BEN744" s="16"/>
      <c r="BEO744" s="16"/>
      <c r="BEP744" s="16"/>
      <c r="BEQ744" s="16"/>
      <c r="BER744" s="16"/>
      <c r="BES744" s="16"/>
      <c r="BET744" s="16"/>
      <c r="BEU744" s="16"/>
      <c r="BEV744" s="16"/>
      <c r="BEW744" s="16"/>
      <c r="BEX744" s="16"/>
      <c r="BEY744" s="16"/>
      <c r="BEZ744" s="16"/>
      <c r="BFA744" s="16"/>
      <c r="BFB744" s="16"/>
      <c r="BFC744" s="16"/>
      <c r="BFD744" s="16"/>
      <c r="BFE744" s="16"/>
      <c r="BFF744" s="16"/>
      <c r="BFG744" s="16"/>
      <c r="BFH744" s="16"/>
      <c r="BFI744" s="16"/>
      <c r="BFJ744" s="16"/>
      <c r="BFK744" s="16"/>
      <c r="BFL744" s="16"/>
      <c r="BFM744" s="16"/>
      <c r="BFN744" s="16"/>
      <c r="BFO744" s="16"/>
      <c r="BFP744" s="16"/>
      <c r="BFQ744" s="16"/>
      <c r="BFR744" s="16"/>
      <c r="BFS744" s="16"/>
      <c r="BFT744" s="16"/>
      <c r="BFU744" s="16"/>
      <c r="BFV744" s="16"/>
      <c r="BFW744" s="16"/>
      <c r="BFX744" s="16"/>
      <c r="BFY744" s="16"/>
      <c r="BFZ744" s="16"/>
      <c r="BGA744" s="16"/>
      <c r="BGB744" s="16"/>
      <c r="BGC744" s="16"/>
      <c r="BGD744" s="16"/>
      <c r="BGE744" s="16"/>
      <c r="BGF744" s="16"/>
      <c r="BGG744" s="16"/>
      <c r="BGH744" s="16"/>
      <c r="BGI744" s="16"/>
      <c r="BGJ744" s="16"/>
      <c r="BGK744" s="16"/>
      <c r="BGL744" s="16"/>
      <c r="BGM744" s="16"/>
      <c r="BGN744" s="16"/>
      <c r="BGO744" s="16"/>
      <c r="BGP744" s="16"/>
      <c r="BGQ744" s="16"/>
      <c r="BGR744" s="16"/>
      <c r="BGS744" s="16"/>
      <c r="BGT744" s="16"/>
      <c r="BGU744" s="16"/>
      <c r="BGV744" s="16"/>
      <c r="BGW744" s="16"/>
      <c r="BGX744" s="16"/>
      <c r="BGY744" s="16"/>
      <c r="BGZ744" s="16"/>
      <c r="BHA744" s="16"/>
      <c r="BHB744" s="16"/>
      <c r="BHC744" s="16"/>
      <c r="BHD744" s="16"/>
      <c r="BHE744" s="16"/>
      <c r="BHF744" s="16"/>
      <c r="BHG744" s="16"/>
      <c r="BHH744" s="16"/>
      <c r="BHI744" s="16"/>
      <c r="BHJ744" s="16"/>
      <c r="BHK744" s="16"/>
      <c r="BHL744" s="16"/>
      <c r="BHM744" s="16"/>
      <c r="BHN744" s="16"/>
      <c r="BHO744" s="16"/>
      <c r="BHP744" s="16"/>
      <c r="BHQ744" s="16"/>
      <c r="BHR744" s="16"/>
      <c r="BHS744" s="16"/>
      <c r="BHT744" s="16"/>
      <c r="BHU744" s="16"/>
      <c r="BHV744" s="16"/>
      <c r="BHW744" s="16"/>
      <c r="BHX744" s="16"/>
      <c r="BHY744" s="16"/>
      <c r="BHZ744" s="16"/>
      <c r="BIA744" s="16"/>
      <c r="BIB744" s="16"/>
      <c r="BIC744" s="16"/>
      <c r="BID744" s="16"/>
      <c r="BIE744" s="16"/>
      <c r="BIF744" s="16"/>
      <c r="BIG744" s="16"/>
      <c r="BIH744" s="16"/>
      <c r="BII744" s="16"/>
      <c r="BIJ744" s="16"/>
      <c r="BIK744" s="16"/>
      <c r="BIL744" s="16"/>
      <c r="BIM744" s="16"/>
      <c r="BIN744" s="16"/>
      <c r="BIO744" s="16"/>
      <c r="BIP744" s="16"/>
      <c r="BIQ744" s="16"/>
      <c r="BIR744" s="16"/>
      <c r="BIS744" s="16"/>
      <c r="BIT744" s="16"/>
      <c r="BIU744" s="16"/>
      <c r="BIV744" s="16"/>
      <c r="BIW744" s="16"/>
      <c r="BIX744" s="16"/>
      <c r="BIY744" s="16"/>
      <c r="BIZ744" s="16"/>
      <c r="BJA744" s="16"/>
      <c r="BJB744" s="16"/>
      <c r="BJC744" s="16"/>
      <c r="BJD744" s="16"/>
      <c r="BJE744" s="16"/>
      <c r="BJF744" s="16"/>
      <c r="BJG744" s="16"/>
      <c r="BJH744" s="16"/>
      <c r="BJI744" s="16"/>
      <c r="BJJ744" s="16"/>
      <c r="BJK744" s="16"/>
      <c r="BJL744" s="16"/>
      <c r="BJM744" s="16"/>
      <c r="BJN744" s="16"/>
      <c r="BJO744" s="16"/>
      <c r="BJP744" s="16"/>
      <c r="BJQ744" s="16"/>
      <c r="BJR744" s="16"/>
      <c r="BJS744" s="16"/>
      <c r="BJT744" s="16"/>
      <c r="BJU744" s="16"/>
      <c r="BJV744" s="16"/>
      <c r="BJW744" s="16"/>
      <c r="BJX744" s="16"/>
      <c r="BJY744" s="16"/>
      <c r="BJZ744" s="16"/>
      <c r="BKA744" s="16"/>
      <c r="BKB744" s="16"/>
      <c r="BKC744" s="16"/>
      <c r="BKD744" s="16"/>
      <c r="BKE744" s="16"/>
      <c r="BKF744" s="16"/>
      <c r="BKG744" s="16"/>
      <c r="BKH744" s="16"/>
      <c r="BKI744" s="16"/>
      <c r="BKJ744" s="16"/>
      <c r="BKK744" s="16"/>
      <c r="BKL744" s="16"/>
      <c r="BKM744" s="16"/>
      <c r="BKN744" s="16"/>
      <c r="BKO744" s="16"/>
      <c r="BKP744" s="16"/>
      <c r="BKQ744" s="16"/>
      <c r="BKR744" s="16"/>
      <c r="BKS744" s="16"/>
      <c r="BKT744" s="16"/>
      <c r="BKU744" s="16"/>
      <c r="BKV744" s="16"/>
      <c r="BKW744" s="16"/>
      <c r="BKX744" s="16"/>
      <c r="BKY744" s="16"/>
      <c r="BKZ744" s="16"/>
      <c r="BLA744" s="16"/>
      <c r="BLB744" s="16"/>
      <c r="BLC744" s="16"/>
      <c r="BLD744" s="16"/>
      <c r="BLE744" s="16"/>
      <c r="BLF744" s="16"/>
      <c r="BLG744" s="16"/>
      <c r="BLH744" s="16"/>
      <c r="BLI744" s="16"/>
      <c r="BLJ744" s="16"/>
      <c r="BLK744" s="16"/>
      <c r="BLL744" s="16"/>
      <c r="BLM744" s="16"/>
      <c r="BLN744" s="16"/>
      <c r="BLO744" s="16"/>
      <c r="BLP744" s="16"/>
      <c r="BLQ744" s="16"/>
      <c r="BLR744" s="16"/>
      <c r="BLS744" s="16"/>
      <c r="BLT744" s="16"/>
      <c r="BLU744" s="16"/>
      <c r="BLV744" s="16"/>
      <c r="BLW744" s="16"/>
      <c r="BLX744" s="16"/>
      <c r="BLY744" s="16"/>
      <c r="BLZ744" s="16"/>
      <c r="BMA744" s="16"/>
      <c r="BMB744" s="16"/>
      <c r="BMC744" s="16"/>
      <c r="BMD744" s="16"/>
      <c r="BME744" s="16"/>
      <c r="BMF744" s="16"/>
      <c r="BMG744" s="16"/>
      <c r="BMH744" s="16"/>
      <c r="BMI744" s="16"/>
      <c r="BMJ744" s="16"/>
      <c r="BMK744" s="16"/>
      <c r="BML744" s="16"/>
      <c r="BMM744" s="16"/>
      <c r="BMN744" s="16"/>
      <c r="BMO744" s="16"/>
      <c r="BMP744" s="16"/>
      <c r="BMQ744" s="16"/>
      <c r="BMR744" s="16"/>
      <c r="BMS744" s="16"/>
      <c r="BMT744" s="16"/>
      <c r="BMU744" s="16"/>
      <c r="BMV744" s="16"/>
      <c r="BMW744" s="16"/>
      <c r="BMX744" s="16"/>
      <c r="BMY744" s="16"/>
      <c r="BMZ744" s="16"/>
      <c r="BNA744" s="16"/>
      <c r="BNB744" s="16"/>
      <c r="BNC744" s="16"/>
      <c r="BND744" s="16"/>
      <c r="BNE744" s="16"/>
      <c r="BNF744" s="16"/>
      <c r="BNG744" s="16"/>
      <c r="BNH744" s="16"/>
      <c r="BNI744" s="16"/>
      <c r="BNJ744" s="16"/>
      <c r="BNK744" s="16"/>
      <c r="BNL744" s="16"/>
      <c r="BNM744" s="16"/>
      <c r="BNN744" s="16"/>
      <c r="BNO744" s="16"/>
      <c r="BNP744" s="16"/>
      <c r="BNQ744" s="16"/>
      <c r="BNR744" s="16"/>
      <c r="BNS744" s="16"/>
      <c r="BNT744" s="16"/>
      <c r="BNU744" s="16"/>
      <c r="BNV744" s="16"/>
      <c r="BNW744" s="16"/>
      <c r="BNX744" s="16"/>
      <c r="BNY744" s="16"/>
      <c r="BNZ744" s="16"/>
      <c r="BOA744" s="16"/>
      <c r="BOB744" s="16"/>
      <c r="BOC744" s="16"/>
      <c r="BOD744" s="16"/>
      <c r="BOE744" s="16"/>
      <c r="BOF744" s="16"/>
      <c r="BOG744" s="16"/>
      <c r="BOH744" s="16"/>
      <c r="BOI744" s="16"/>
      <c r="BOJ744" s="16"/>
      <c r="BOK744" s="16"/>
      <c r="BOL744" s="16"/>
      <c r="BOM744" s="16"/>
      <c r="BON744" s="16"/>
      <c r="BOO744" s="16"/>
      <c r="BOP744" s="16"/>
      <c r="BOQ744" s="16"/>
      <c r="BOR744" s="16"/>
      <c r="BOS744" s="16"/>
      <c r="BOT744" s="16"/>
      <c r="BOU744" s="16"/>
      <c r="BOV744" s="16"/>
      <c r="BOW744" s="16"/>
      <c r="BOX744" s="16"/>
      <c r="BOY744" s="16"/>
      <c r="BOZ744" s="16"/>
      <c r="BPA744" s="16"/>
      <c r="BPB744" s="16"/>
      <c r="BPC744" s="16"/>
      <c r="BPD744" s="16"/>
      <c r="BPE744" s="16"/>
      <c r="BPF744" s="16"/>
      <c r="BPG744" s="16"/>
      <c r="BPH744" s="16"/>
      <c r="BPI744" s="16"/>
      <c r="BPJ744" s="16"/>
      <c r="BPK744" s="16"/>
      <c r="BPL744" s="16"/>
      <c r="BPM744" s="16"/>
      <c r="BPN744" s="16"/>
      <c r="BPO744" s="16"/>
      <c r="BPP744" s="16"/>
      <c r="BPQ744" s="16"/>
      <c r="BPR744" s="16"/>
      <c r="BPS744" s="16"/>
      <c r="BPT744" s="16"/>
      <c r="BPU744" s="16"/>
      <c r="BPV744" s="16"/>
      <c r="BPW744" s="16"/>
      <c r="BPX744" s="16"/>
      <c r="BPY744" s="16"/>
      <c r="BPZ744" s="16"/>
      <c r="BQA744" s="16"/>
      <c r="BQB744" s="16"/>
      <c r="BQC744" s="16"/>
      <c r="BQD744" s="16"/>
      <c r="BQE744" s="16"/>
      <c r="BQF744" s="16"/>
      <c r="BQG744" s="16"/>
      <c r="BQH744" s="16"/>
      <c r="BQI744" s="16"/>
      <c r="BQJ744" s="16"/>
      <c r="BQK744" s="16"/>
      <c r="BQL744" s="16"/>
      <c r="BQM744" s="16"/>
      <c r="BQN744" s="16"/>
      <c r="BQO744" s="16"/>
      <c r="BQP744" s="16"/>
      <c r="BQQ744" s="16"/>
      <c r="BQR744" s="16"/>
      <c r="BQS744" s="16"/>
      <c r="BQT744" s="16"/>
      <c r="BQU744" s="16"/>
      <c r="BQV744" s="16"/>
      <c r="BQW744" s="16"/>
      <c r="BQX744" s="16"/>
      <c r="BQY744" s="16"/>
      <c r="BQZ744" s="16"/>
      <c r="BRA744" s="16"/>
      <c r="BRB744" s="16"/>
      <c r="BRC744" s="16"/>
      <c r="BRD744" s="16"/>
      <c r="BRE744" s="16"/>
      <c r="BRF744" s="16"/>
      <c r="BRG744" s="16"/>
      <c r="BRH744" s="16"/>
      <c r="BRI744" s="16"/>
      <c r="BRJ744" s="16"/>
      <c r="BRK744" s="16"/>
      <c r="BRL744" s="16"/>
      <c r="BRM744" s="16"/>
      <c r="BRN744" s="16"/>
      <c r="BRO744" s="16"/>
      <c r="BRP744" s="16"/>
      <c r="BRQ744" s="16"/>
      <c r="BRR744" s="16"/>
      <c r="BRS744" s="16"/>
      <c r="BRT744" s="16"/>
      <c r="BRU744" s="16"/>
      <c r="BRV744" s="16"/>
      <c r="BRW744" s="16"/>
      <c r="BRX744" s="16"/>
      <c r="BRY744" s="16"/>
      <c r="BRZ744" s="16"/>
      <c r="BSA744" s="16"/>
      <c r="BSB744" s="16"/>
      <c r="BSC744" s="16"/>
      <c r="BSD744" s="16"/>
      <c r="BSE744" s="16"/>
      <c r="BSF744" s="16"/>
      <c r="BSG744" s="16"/>
      <c r="BSH744" s="16"/>
      <c r="BSI744" s="16"/>
      <c r="BSJ744" s="16"/>
      <c r="BSK744" s="16"/>
      <c r="BSL744" s="16"/>
      <c r="BSM744" s="16"/>
      <c r="BSN744" s="16"/>
      <c r="BSO744" s="16"/>
      <c r="BSP744" s="16"/>
      <c r="BSQ744" s="16"/>
      <c r="BSR744" s="16"/>
      <c r="BSS744" s="16"/>
      <c r="BST744" s="16"/>
      <c r="BSU744" s="16"/>
      <c r="BSV744" s="16"/>
      <c r="BSW744" s="16"/>
      <c r="BSX744" s="16"/>
      <c r="BSY744" s="16"/>
      <c r="BSZ744" s="16"/>
      <c r="BTA744" s="16"/>
      <c r="BTB744" s="16"/>
      <c r="BTC744" s="16"/>
      <c r="BTD744" s="16"/>
      <c r="BTE744" s="16"/>
      <c r="BTF744" s="16"/>
      <c r="BTG744" s="16"/>
      <c r="BTH744" s="16"/>
      <c r="BTI744" s="16"/>
      <c r="BTJ744" s="16"/>
      <c r="BTK744" s="16"/>
      <c r="BTL744" s="16"/>
      <c r="BTM744" s="16"/>
      <c r="BTN744" s="16"/>
      <c r="BTO744" s="16"/>
      <c r="BTP744" s="16"/>
      <c r="BTQ744" s="16"/>
      <c r="BTR744" s="16"/>
      <c r="BTS744" s="16"/>
      <c r="BTT744" s="16"/>
      <c r="BTU744" s="16"/>
      <c r="BTV744" s="16"/>
      <c r="BTW744" s="16"/>
      <c r="BTX744" s="16"/>
      <c r="BTY744" s="16"/>
      <c r="BTZ744" s="16"/>
      <c r="BUA744" s="16"/>
      <c r="BUB744" s="16"/>
      <c r="BUC744" s="16"/>
      <c r="BUD744" s="16"/>
      <c r="BUE744" s="16"/>
      <c r="BUF744" s="16"/>
      <c r="BUG744" s="16"/>
      <c r="BUH744" s="16"/>
      <c r="BUI744" s="16"/>
      <c r="BUJ744" s="16"/>
      <c r="BUK744" s="16"/>
      <c r="BUL744" s="16"/>
      <c r="BUM744" s="16"/>
      <c r="BUN744" s="16"/>
      <c r="BUO744" s="16"/>
      <c r="BUP744" s="16"/>
      <c r="BUQ744" s="16"/>
      <c r="BUR744" s="16"/>
      <c r="BUS744" s="16"/>
      <c r="BUT744" s="16"/>
      <c r="BUU744" s="16"/>
      <c r="BUV744" s="16"/>
      <c r="BUW744" s="16"/>
      <c r="BUX744" s="16"/>
      <c r="BUY744" s="16"/>
      <c r="BUZ744" s="16"/>
    </row>
    <row r="745" spans="1:1924" s="50" customFormat="1" ht="45.75" customHeight="1">
      <c r="A745" s="589">
        <f>1+A744</f>
        <v>743</v>
      </c>
      <c r="B745" s="403" t="s">
        <v>7381</v>
      </c>
      <c r="C745" s="156" t="s">
        <v>7382</v>
      </c>
      <c r="D745" s="156" t="s">
        <v>6393</v>
      </c>
      <c r="E745" s="156">
        <v>45539</v>
      </c>
      <c r="F745" s="152">
        <v>45540</v>
      </c>
      <c r="G745" s="152">
        <v>45646</v>
      </c>
      <c r="H745" s="156" t="s">
        <v>416</v>
      </c>
      <c r="I745" s="156" t="s">
        <v>180</v>
      </c>
      <c r="J745" s="301" t="s">
        <v>7383</v>
      </c>
      <c r="K745" s="251">
        <v>1072661007</v>
      </c>
      <c r="L745" s="156">
        <v>1</v>
      </c>
      <c r="M745" s="156" t="s">
        <v>844</v>
      </c>
      <c r="N745" s="156" t="s">
        <v>98</v>
      </c>
      <c r="O745" s="156" t="s">
        <v>1061</v>
      </c>
      <c r="P745" s="156" t="s">
        <v>7384</v>
      </c>
      <c r="Q745" s="156" t="s">
        <v>6730</v>
      </c>
      <c r="R745" s="143">
        <f>+G745-F745</f>
        <v>106</v>
      </c>
      <c r="S745" s="134" t="s">
        <v>7385</v>
      </c>
      <c r="T745" s="253">
        <v>11396000</v>
      </c>
      <c r="U745" s="156" t="s">
        <v>7386</v>
      </c>
      <c r="V745" s="253">
        <f>+T745</f>
        <v>11396000</v>
      </c>
      <c r="W745" s="156">
        <v>45539</v>
      </c>
      <c r="X745" s="156" t="s">
        <v>103</v>
      </c>
      <c r="Y745" s="317">
        <f>+Z745+AA745+AB745</f>
        <v>11396000</v>
      </c>
      <c r="Z745" s="156">
        <f>+V745</f>
        <v>11396000</v>
      </c>
      <c r="AA745" s="156">
        <v>0</v>
      </c>
      <c r="AB745" s="156">
        <f>+AC745+AD745+AE745+AF745+AG745+AH745+AI745+AJ745</f>
        <v>0</v>
      </c>
      <c r="AC745" s="156">
        <v>0</v>
      </c>
      <c r="AD745" s="156">
        <v>0</v>
      </c>
      <c r="AE745" s="156">
        <v>0</v>
      </c>
      <c r="AF745" s="156">
        <v>0</v>
      </c>
      <c r="AG745" s="156">
        <v>0</v>
      </c>
      <c r="AH745" s="156">
        <v>0</v>
      </c>
      <c r="AI745" s="156">
        <v>0</v>
      </c>
      <c r="AJ745" s="156">
        <v>0</v>
      </c>
      <c r="AK745" s="156" t="s">
        <v>104</v>
      </c>
      <c r="AL745" s="103" t="s">
        <v>7387</v>
      </c>
      <c r="AM745" s="156" t="s">
        <v>6422</v>
      </c>
      <c r="AN745" s="156">
        <v>1072640905</v>
      </c>
      <c r="AO745" s="156" t="s">
        <v>114</v>
      </c>
      <c r="AP745" s="156" t="s">
        <v>114</v>
      </c>
      <c r="AQ745" s="156" t="s">
        <v>114</v>
      </c>
      <c r="AR745" s="156" t="s">
        <v>114</v>
      </c>
      <c r="AS745" s="156" t="s">
        <v>109</v>
      </c>
      <c r="AT745" s="156" t="s">
        <v>109</v>
      </c>
      <c r="AU745" s="156" t="s">
        <v>392</v>
      </c>
      <c r="AV745" s="156"/>
      <c r="AW745" s="156"/>
      <c r="AX745" s="156" t="s">
        <v>109</v>
      </c>
      <c r="AY745" s="156" t="s">
        <v>108</v>
      </c>
      <c r="AZ745" s="156"/>
      <c r="BA745" s="156"/>
      <c r="BB745" s="156"/>
      <c r="BC745" s="156"/>
      <c r="BD745" s="156"/>
      <c r="BE745" s="156"/>
      <c r="BF745" s="156"/>
      <c r="BG745" s="156"/>
      <c r="BH745" s="153">
        <f>T745+BB745</f>
        <v>11396000</v>
      </c>
      <c r="BI745" s="437" t="s">
        <v>259</v>
      </c>
      <c r="BJ745" s="328"/>
      <c r="BK745" s="328" t="s">
        <v>114</v>
      </c>
      <c r="BL745" s="328"/>
      <c r="BM745" s="161" t="s">
        <v>2539</v>
      </c>
      <c r="BN745" s="156" t="s">
        <v>115</v>
      </c>
      <c r="BO745" s="156"/>
      <c r="BP745" s="156"/>
      <c r="BQ745" s="156" t="s">
        <v>114</v>
      </c>
      <c r="BR745" s="156" t="s">
        <v>114</v>
      </c>
      <c r="BS745" s="156" t="s">
        <v>114</v>
      </c>
      <c r="BT745" s="156" t="s">
        <v>114</v>
      </c>
      <c r="BU745" s="156" t="s">
        <v>7388</v>
      </c>
      <c r="BV745" s="156">
        <v>3102850280</v>
      </c>
      <c r="BW745" s="156" t="s">
        <v>7389</v>
      </c>
      <c r="BX745" s="156"/>
      <c r="BY745" s="156"/>
      <c r="BZ745" s="338"/>
      <c r="CA745" s="157" t="s">
        <v>109</v>
      </c>
      <c r="CB745" s="157" t="s">
        <v>109</v>
      </c>
      <c r="CC745" s="157" t="s">
        <v>109</v>
      </c>
      <c r="CD745" s="157" t="s">
        <v>109</v>
      </c>
      <c r="CE745" s="156"/>
      <c r="CF745" s="156"/>
      <c r="CG745" s="156"/>
      <c r="CH745" s="156"/>
      <c r="CI745" s="156"/>
      <c r="CJ745" s="156"/>
      <c r="CK745" s="156"/>
      <c r="CL745" s="156"/>
      <c r="CM745" s="157" t="s">
        <v>109</v>
      </c>
      <c r="CN745" s="156"/>
      <c r="CO745" s="297"/>
    </row>
    <row r="746" spans="1:1924" s="50" customFormat="1" ht="45.75" customHeight="1">
      <c r="A746" s="589">
        <f>1+A745</f>
        <v>744</v>
      </c>
      <c r="B746" s="403" t="s">
        <v>7390</v>
      </c>
      <c r="C746" s="156" t="s">
        <v>7391</v>
      </c>
      <c r="D746" s="156" t="s">
        <v>6934</v>
      </c>
      <c r="E746" s="156">
        <v>45539</v>
      </c>
      <c r="F746" s="152">
        <v>45540</v>
      </c>
      <c r="G746" s="152">
        <v>45646</v>
      </c>
      <c r="H746" s="156" t="s">
        <v>416</v>
      </c>
      <c r="I746" s="156" t="s">
        <v>5874</v>
      </c>
      <c r="J746" s="301" t="s">
        <v>7392</v>
      </c>
      <c r="K746" s="251">
        <v>1072716850</v>
      </c>
      <c r="L746" s="156">
        <v>0</v>
      </c>
      <c r="M746" s="156" t="s">
        <v>844</v>
      </c>
      <c r="N746" s="156" t="s">
        <v>98</v>
      </c>
      <c r="O746" s="156" t="s">
        <v>993</v>
      </c>
      <c r="P746" s="156" t="s">
        <v>7393</v>
      </c>
      <c r="Q746" s="156" t="s">
        <v>7295</v>
      </c>
      <c r="R746" s="143">
        <f>+G746-F746</f>
        <v>106</v>
      </c>
      <c r="S746" s="134" t="s">
        <v>7394</v>
      </c>
      <c r="T746" s="253">
        <v>17237500</v>
      </c>
      <c r="U746" s="156" t="s">
        <v>7395</v>
      </c>
      <c r="V746" s="253">
        <f>+T746</f>
        <v>17237500</v>
      </c>
      <c r="W746" s="156">
        <v>45539</v>
      </c>
      <c r="X746" s="156" t="s">
        <v>1040</v>
      </c>
      <c r="Y746" s="317">
        <f>+Z746+AA746+AB746</f>
        <v>17237500</v>
      </c>
      <c r="Z746" s="156">
        <v>0</v>
      </c>
      <c r="AA746" s="156">
        <v>0</v>
      </c>
      <c r="AB746" s="156">
        <f>+AC746+AD746+AE746+AF746+AG746+AH746+AI746+AJ746</f>
        <v>17237500</v>
      </c>
      <c r="AC746" s="156">
        <v>0</v>
      </c>
      <c r="AD746" s="156">
        <v>0</v>
      </c>
      <c r="AE746" s="156">
        <v>17237500</v>
      </c>
      <c r="AF746" s="156">
        <v>0</v>
      </c>
      <c r="AG746" s="156">
        <v>0</v>
      </c>
      <c r="AH746" s="156">
        <v>0</v>
      </c>
      <c r="AI746" s="156">
        <v>0</v>
      </c>
      <c r="AJ746" s="156">
        <v>0</v>
      </c>
      <c r="AK746" s="156" t="s">
        <v>104</v>
      </c>
      <c r="AL746" s="103" t="s">
        <v>7396</v>
      </c>
      <c r="AM746" s="156" t="s">
        <v>7397</v>
      </c>
      <c r="AN746" s="156">
        <v>1072653083</v>
      </c>
      <c r="AO746" s="156" t="s">
        <v>114</v>
      </c>
      <c r="AP746" s="156" t="s">
        <v>114</v>
      </c>
      <c r="AQ746" s="156" t="s">
        <v>114</v>
      </c>
      <c r="AR746" s="156" t="s">
        <v>114</v>
      </c>
      <c r="AS746" s="156" t="s">
        <v>109</v>
      </c>
      <c r="AT746" s="156" t="s">
        <v>109</v>
      </c>
      <c r="AU746" s="156" t="s">
        <v>392</v>
      </c>
      <c r="AV746" s="156"/>
      <c r="AW746" s="156"/>
      <c r="AX746" s="156" t="s">
        <v>109</v>
      </c>
      <c r="AY746" s="156" t="s">
        <v>108</v>
      </c>
      <c r="AZ746" s="156"/>
      <c r="BA746" s="156"/>
      <c r="BB746" s="156"/>
      <c r="BC746" s="156"/>
      <c r="BD746" s="156"/>
      <c r="BE746" s="156"/>
      <c r="BF746" s="156"/>
      <c r="BG746" s="156"/>
      <c r="BH746" s="153">
        <f>T746+BB746</f>
        <v>17237500</v>
      </c>
      <c r="BI746" s="437" t="s">
        <v>259</v>
      </c>
      <c r="BJ746" s="328"/>
      <c r="BK746" s="328" t="s">
        <v>114</v>
      </c>
      <c r="BL746" s="328"/>
      <c r="BM746" s="161" t="s">
        <v>2539</v>
      </c>
      <c r="BN746" s="156" t="s">
        <v>964</v>
      </c>
      <c r="BO746" s="156">
        <v>26</v>
      </c>
      <c r="BP746" s="156">
        <v>45332</v>
      </c>
      <c r="BQ746" s="156" t="s">
        <v>108</v>
      </c>
      <c r="BR746" s="156" t="s">
        <v>108</v>
      </c>
      <c r="BS746" s="156" t="s">
        <v>108</v>
      </c>
      <c r="BT746" s="156" t="s">
        <v>108</v>
      </c>
      <c r="BU746" s="156" t="s">
        <v>7398</v>
      </c>
      <c r="BV746" s="156">
        <v>3103200551</v>
      </c>
      <c r="BW746" s="156" t="s">
        <v>7399</v>
      </c>
      <c r="BX746" s="156" t="s">
        <v>395</v>
      </c>
      <c r="BY746" s="156" t="s">
        <v>119</v>
      </c>
      <c r="BZ746" s="156">
        <v>4372016092</v>
      </c>
      <c r="CA746" s="157" t="s">
        <v>109</v>
      </c>
      <c r="CB746" s="157" t="s">
        <v>109</v>
      </c>
      <c r="CC746" s="157" t="s">
        <v>109</v>
      </c>
      <c r="CD746" s="157" t="s">
        <v>109</v>
      </c>
      <c r="CE746" s="156"/>
      <c r="CF746" s="156"/>
      <c r="CG746" s="156"/>
      <c r="CH746" s="156"/>
      <c r="CI746" s="156"/>
      <c r="CJ746" s="156"/>
      <c r="CK746" s="156"/>
      <c r="CL746" s="156"/>
      <c r="CM746" s="157" t="s">
        <v>109</v>
      </c>
      <c r="CN746" s="156"/>
      <c r="CO746" s="297"/>
    </row>
    <row r="747" spans="1:1924" s="290" customFormat="1" ht="45.75" customHeight="1">
      <c r="A747" s="589">
        <f>1+A746</f>
        <v>745</v>
      </c>
      <c r="B747" s="403" t="s">
        <v>7400</v>
      </c>
      <c r="C747" s="156" t="s">
        <v>7401</v>
      </c>
      <c r="D747" s="156" t="s">
        <v>6934</v>
      </c>
      <c r="E747" s="156">
        <v>45539</v>
      </c>
      <c r="F747" s="156">
        <v>45540</v>
      </c>
      <c r="G747" s="156">
        <v>45646</v>
      </c>
      <c r="H747" s="156" t="s">
        <v>416</v>
      </c>
      <c r="I747" s="156" t="s">
        <v>5874</v>
      </c>
      <c r="J747" s="301" t="s">
        <v>7402</v>
      </c>
      <c r="K747" s="251">
        <v>52953192</v>
      </c>
      <c r="L747" s="156">
        <v>4</v>
      </c>
      <c r="M747" s="156" t="s">
        <v>844</v>
      </c>
      <c r="N747" s="156" t="s">
        <v>98</v>
      </c>
      <c r="O747" s="156" t="s">
        <v>993</v>
      </c>
      <c r="P747" s="156" t="s">
        <v>7403</v>
      </c>
      <c r="Q747" s="156" t="s">
        <v>7404</v>
      </c>
      <c r="R747" s="143">
        <f>+G747-F747</f>
        <v>106</v>
      </c>
      <c r="S747" s="134" t="s">
        <v>7405</v>
      </c>
      <c r="T747" s="253">
        <v>27662400</v>
      </c>
      <c r="U747" s="156"/>
      <c r="V747" s="253">
        <f>+T747</f>
        <v>27662400</v>
      </c>
      <c r="W747" s="156"/>
      <c r="X747" s="156" t="s">
        <v>1040</v>
      </c>
      <c r="Y747" s="317">
        <f>+Z747+AA747+AB747</f>
        <v>27662400</v>
      </c>
      <c r="Z747" s="156">
        <v>0</v>
      </c>
      <c r="AA747" s="156">
        <v>0</v>
      </c>
      <c r="AB747" s="156">
        <f>+AC747+AD747+AE747+AF747+AG747+AH747+AI747+AJ747</f>
        <v>27662400</v>
      </c>
      <c r="AC747" s="156">
        <v>0</v>
      </c>
      <c r="AD747" s="156">
        <v>0</v>
      </c>
      <c r="AE747" s="156">
        <v>27662400</v>
      </c>
      <c r="AF747" s="156">
        <v>0</v>
      </c>
      <c r="AG747" s="156">
        <v>0</v>
      </c>
      <c r="AH747" s="156">
        <v>0</v>
      </c>
      <c r="AI747" s="156">
        <v>0</v>
      </c>
      <c r="AJ747" s="156">
        <v>0</v>
      </c>
      <c r="AK747" s="156" t="s">
        <v>104</v>
      </c>
      <c r="AL747" s="103" t="s">
        <v>7406</v>
      </c>
      <c r="AM747" s="156" t="s">
        <v>7407</v>
      </c>
      <c r="AN747" s="156">
        <v>80236148</v>
      </c>
      <c r="AO747" s="156" t="s">
        <v>114</v>
      </c>
      <c r="AP747" s="156" t="s">
        <v>114</v>
      </c>
      <c r="AQ747" s="156" t="s">
        <v>114</v>
      </c>
      <c r="AR747" s="156" t="s">
        <v>114</v>
      </c>
      <c r="AS747" s="156" t="s">
        <v>109</v>
      </c>
      <c r="AT747" s="156" t="s">
        <v>109</v>
      </c>
      <c r="AU747" s="156" t="s">
        <v>392</v>
      </c>
      <c r="AV747" s="156"/>
      <c r="AW747" s="156"/>
      <c r="AX747" s="156" t="s">
        <v>109</v>
      </c>
      <c r="AY747" s="156" t="s">
        <v>108</v>
      </c>
      <c r="AZ747" s="156"/>
      <c r="BA747" s="156"/>
      <c r="BB747" s="156"/>
      <c r="BC747" s="156"/>
      <c r="BD747" s="156"/>
      <c r="BE747" s="156"/>
      <c r="BF747" s="156"/>
      <c r="BG747" s="156"/>
      <c r="BH747" s="153">
        <f>T747+BB747</f>
        <v>27662400</v>
      </c>
      <c r="BI747" s="349" t="s">
        <v>113</v>
      </c>
      <c r="BJ747" s="240"/>
      <c r="BK747" s="240" t="s">
        <v>114</v>
      </c>
      <c r="BL747" s="240"/>
      <c r="BM747" s="437"/>
      <c r="BN747" s="156" t="s">
        <v>964</v>
      </c>
      <c r="BO747" s="156">
        <v>41</v>
      </c>
      <c r="BP747" s="156"/>
      <c r="BQ747" s="156" t="s">
        <v>108</v>
      </c>
      <c r="BR747" s="156" t="s">
        <v>108</v>
      </c>
      <c r="BS747" s="156" t="s">
        <v>108</v>
      </c>
      <c r="BT747" s="156" t="s">
        <v>108</v>
      </c>
      <c r="BU747" s="156" t="s">
        <v>1544</v>
      </c>
      <c r="BV747" s="156">
        <v>3118572323</v>
      </c>
      <c r="BW747" s="156" t="s">
        <v>1545</v>
      </c>
      <c r="BX747" s="156" t="s">
        <v>1030</v>
      </c>
      <c r="BY747" s="156" t="s">
        <v>119</v>
      </c>
      <c r="BZ747" s="156">
        <v>178205225</v>
      </c>
      <c r="CA747" s="157" t="s">
        <v>109</v>
      </c>
      <c r="CB747" s="157" t="s">
        <v>109</v>
      </c>
      <c r="CC747" s="157" t="s">
        <v>109</v>
      </c>
      <c r="CD747" s="152" t="s">
        <v>109</v>
      </c>
      <c r="CE747" s="156"/>
      <c r="CF747" s="156"/>
      <c r="CG747" s="156"/>
      <c r="CH747" s="156"/>
      <c r="CI747" s="156"/>
      <c r="CJ747" s="156"/>
      <c r="CK747" s="156"/>
      <c r="CL747" s="156"/>
      <c r="CM747" s="157" t="s">
        <v>109</v>
      </c>
      <c r="CN747" s="156"/>
      <c r="CO747" s="297"/>
      <c r="CP747" s="297"/>
      <c r="CQ747" s="297"/>
      <c r="CR747" s="297"/>
      <c r="CS747" s="297"/>
      <c r="CT747" s="297"/>
      <c r="CU747" s="297"/>
      <c r="CV747" s="297"/>
      <c r="CW747" s="297"/>
      <c r="CX747" s="50"/>
      <c r="CY747" s="50"/>
      <c r="CZ747" s="50"/>
      <c r="DA747" s="50"/>
      <c r="DB747" s="50"/>
      <c r="DC747" s="50"/>
      <c r="DD747" s="50"/>
      <c r="DE747" s="50"/>
      <c r="DF747" s="50"/>
      <c r="DG747" s="50"/>
      <c r="DH747" s="50"/>
      <c r="DI747" s="50"/>
      <c r="DJ747" s="50"/>
      <c r="DK747" s="50"/>
      <c r="DL747" s="50"/>
      <c r="DM747" s="50"/>
      <c r="DN747" s="50"/>
      <c r="DO747" s="50"/>
      <c r="DP747" s="50"/>
      <c r="DQ747" s="50"/>
      <c r="DR747" s="50"/>
      <c r="DS747" s="50"/>
      <c r="DT747" s="50"/>
      <c r="DU747" s="50"/>
      <c r="DV747" s="50"/>
      <c r="DW747" s="50"/>
      <c r="DX747" s="50"/>
      <c r="DY747" s="50"/>
      <c r="DZ747" s="50"/>
      <c r="EA747" s="50"/>
      <c r="EB747" s="50"/>
      <c r="EC747" s="50"/>
      <c r="ED747" s="50"/>
      <c r="EE747" s="50"/>
      <c r="EF747" s="50"/>
      <c r="EG747" s="50"/>
      <c r="EH747" s="50"/>
      <c r="EI747" s="50"/>
      <c r="EJ747" s="50"/>
      <c r="EK747" s="50"/>
      <c r="EL747" s="50"/>
      <c r="EM747" s="50"/>
      <c r="EN747" s="50"/>
      <c r="EO747" s="50"/>
      <c r="EP747" s="50"/>
      <c r="EQ747" s="50"/>
      <c r="ER747" s="50"/>
      <c r="ES747" s="50"/>
      <c r="ET747" s="50"/>
      <c r="EU747" s="50"/>
      <c r="EV747" s="50"/>
      <c r="EW747" s="50"/>
      <c r="EX747" s="50"/>
      <c r="EY747" s="50"/>
      <c r="EZ747" s="50"/>
      <c r="FA747" s="50"/>
      <c r="FB747" s="50"/>
      <c r="FC747" s="50"/>
      <c r="FD747" s="50"/>
      <c r="FE747" s="50"/>
      <c r="FF747" s="50"/>
      <c r="FG747" s="50"/>
      <c r="FH747" s="50"/>
      <c r="FI747" s="50"/>
      <c r="FJ747" s="50"/>
      <c r="FK747" s="50"/>
      <c r="FL747" s="50"/>
      <c r="FM747" s="50"/>
      <c r="FN747" s="50"/>
      <c r="FO747" s="50"/>
      <c r="FP747" s="50"/>
      <c r="FQ747" s="50"/>
      <c r="FR747" s="50"/>
      <c r="FS747" s="50"/>
      <c r="FT747" s="50"/>
      <c r="FU747" s="50"/>
      <c r="FV747" s="50"/>
      <c r="FW747" s="50"/>
      <c r="FX747" s="50"/>
      <c r="FY747" s="50"/>
      <c r="FZ747" s="50"/>
      <c r="GA747" s="50"/>
      <c r="GB747" s="50"/>
      <c r="GC747" s="50"/>
      <c r="GD747" s="50"/>
      <c r="GE747" s="50"/>
      <c r="GF747" s="50"/>
      <c r="GG747" s="50"/>
      <c r="GH747" s="50"/>
      <c r="GI747" s="50"/>
      <c r="GJ747" s="50"/>
      <c r="GK747" s="50"/>
      <c r="GL747" s="50"/>
      <c r="GM747" s="50"/>
      <c r="GN747" s="50"/>
      <c r="GO747" s="50"/>
      <c r="GP747" s="50"/>
      <c r="GQ747" s="50"/>
      <c r="GR747" s="50"/>
      <c r="GS747" s="50"/>
      <c r="GT747" s="50"/>
      <c r="GU747" s="50"/>
      <c r="GV747" s="16"/>
      <c r="GW747" s="16"/>
      <c r="GX747" s="16"/>
      <c r="GY747" s="16"/>
      <c r="GZ747" s="16"/>
      <c r="HA747" s="16"/>
      <c r="HB747" s="16"/>
      <c r="HC747" s="16"/>
      <c r="HD747" s="16"/>
      <c r="HE747" s="16"/>
      <c r="HF747" s="16"/>
      <c r="HG747" s="16"/>
      <c r="HH747" s="16"/>
      <c r="HI747" s="16"/>
      <c r="HJ747" s="16"/>
      <c r="HK747" s="16"/>
      <c r="HL747" s="16"/>
      <c r="HM747" s="16"/>
      <c r="HN747" s="16"/>
      <c r="HO747" s="16"/>
      <c r="HP747" s="16"/>
      <c r="HQ747" s="16"/>
      <c r="HR747" s="16"/>
      <c r="HS747" s="16"/>
      <c r="HT747" s="16"/>
      <c r="HU747" s="16"/>
      <c r="HV747" s="16"/>
      <c r="HW747" s="16"/>
      <c r="HX747" s="16"/>
      <c r="HY747" s="16"/>
      <c r="HZ747" s="16"/>
      <c r="IA747" s="16"/>
      <c r="IB747" s="16"/>
      <c r="IC747" s="16"/>
      <c r="ID747" s="16"/>
      <c r="IE747" s="16"/>
      <c r="IF747" s="16"/>
      <c r="IG747" s="16"/>
      <c r="IH747" s="16"/>
      <c r="II747" s="16"/>
      <c r="IJ747" s="16"/>
      <c r="IK747" s="16"/>
      <c r="IL747" s="16"/>
      <c r="IM747" s="16"/>
      <c r="IN747" s="16"/>
      <c r="IO747" s="16"/>
      <c r="IP747" s="16"/>
      <c r="IQ747" s="16"/>
      <c r="IR747" s="16"/>
      <c r="IS747" s="16"/>
      <c r="IT747" s="16"/>
      <c r="IU747" s="16"/>
      <c r="IV747" s="16"/>
      <c r="IW747" s="16"/>
      <c r="IX747" s="16"/>
      <c r="IY747" s="16"/>
      <c r="IZ747" s="16"/>
      <c r="JA747" s="16"/>
      <c r="JB747" s="16"/>
      <c r="JC747" s="16"/>
      <c r="JD747" s="16"/>
      <c r="JE747" s="16"/>
      <c r="JF747" s="16"/>
      <c r="JG747" s="16"/>
      <c r="JH747" s="16"/>
      <c r="JI747" s="16"/>
      <c r="JJ747" s="16"/>
      <c r="JK747" s="16"/>
      <c r="JL747" s="16"/>
      <c r="JM747" s="16"/>
      <c r="JN747" s="16"/>
      <c r="JO747" s="16"/>
      <c r="JP747" s="16"/>
      <c r="JQ747" s="16"/>
      <c r="JR747" s="16"/>
      <c r="JS747" s="16"/>
      <c r="JT747" s="16"/>
      <c r="JU747" s="16"/>
      <c r="JV747" s="16"/>
      <c r="JW747" s="16"/>
      <c r="JX747" s="16"/>
      <c r="JY747" s="16"/>
      <c r="JZ747" s="16"/>
      <c r="KA747" s="16"/>
      <c r="KB747" s="16"/>
      <c r="KC747" s="16"/>
      <c r="KD747" s="16"/>
      <c r="KE747" s="16"/>
      <c r="KF747" s="16"/>
      <c r="KG747" s="16"/>
      <c r="KH747" s="16"/>
      <c r="KI747" s="16"/>
      <c r="KJ747" s="16"/>
      <c r="KK747" s="16"/>
      <c r="KL747" s="16"/>
      <c r="KM747" s="16"/>
      <c r="KN747" s="16"/>
      <c r="KO747" s="16"/>
      <c r="KP747" s="16"/>
      <c r="KQ747" s="16"/>
      <c r="KR747" s="16"/>
      <c r="KS747" s="16"/>
      <c r="KT747" s="16"/>
      <c r="KU747" s="16"/>
      <c r="KV747" s="16"/>
      <c r="KW747" s="16"/>
      <c r="KX747" s="16"/>
      <c r="KY747" s="16"/>
      <c r="KZ747" s="16"/>
      <c r="LA747" s="16"/>
      <c r="LB747" s="16"/>
      <c r="LC747" s="16"/>
      <c r="LD747" s="16"/>
      <c r="LE747" s="16"/>
      <c r="LF747" s="16"/>
      <c r="LG747" s="16"/>
      <c r="LH747" s="16"/>
      <c r="LI747" s="16"/>
      <c r="LJ747" s="16"/>
      <c r="LK747" s="16"/>
      <c r="LL747" s="16"/>
      <c r="LM747" s="16"/>
      <c r="LN747" s="16"/>
      <c r="LO747" s="16"/>
      <c r="LP747" s="16"/>
      <c r="LQ747" s="16"/>
      <c r="LR747" s="16"/>
      <c r="LS747" s="16"/>
      <c r="LT747" s="16"/>
      <c r="LU747" s="16"/>
      <c r="LV747" s="16"/>
      <c r="LW747" s="16"/>
      <c r="LX747" s="16"/>
      <c r="LY747" s="16"/>
      <c r="LZ747" s="16"/>
      <c r="MA747" s="16"/>
      <c r="MB747" s="16"/>
      <c r="MC747" s="16"/>
      <c r="MD747" s="16"/>
      <c r="ME747" s="16"/>
      <c r="MF747" s="16"/>
      <c r="MG747" s="16"/>
      <c r="MH747" s="16"/>
      <c r="MI747" s="16"/>
      <c r="MJ747" s="16"/>
      <c r="MK747" s="16"/>
      <c r="ML747" s="16"/>
      <c r="MM747" s="16"/>
      <c r="MN747" s="16"/>
      <c r="MO747" s="16"/>
      <c r="MP747" s="16"/>
      <c r="MQ747" s="16"/>
      <c r="MR747" s="16"/>
      <c r="MS747" s="16"/>
      <c r="MT747" s="16"/>
      <c r="MU747" s="16"/>
      <c r="MV747" s="16"/>
      <c r="MW747" s="16"/>
      <c r="MX747" s="16"/>
      <c r="MY747" s="16"/>
      <c r="MZ747" s="16"/>
      <c r="NA747" s="16"/>
      <c r="NB747" s="16"/>
      <c r="NC747" s="16"/>
      <c r="ND747" s="16"/>
      <c r="NE747" s="16"/>
      <c r="NF747" s="16"/>
      <c r="NG747" s="16"/>
      <c r="NH747" s="16"/>
      <c r="NI747" s="16"/>
      <c r="NJ747" s="16"/>
      <c r="NK747" s="16"/>
      <c r="NL747" s="16"/>
      <c r="NM747" s="16"/>
      <c r="NN747" s="16"/>
      <c r="NO747" s="16"/>
      <c r="NP747" s="16"/>
      <c r="NQ747" s="16"/>
      <c r="NR747" s="16"/>
      <c r="NS747" s="16"/>
      <c r="NT747" s="16"/>
      <c r="NU747" s="16"/>
      <c r="NV747" s="16"/>
      <c r="NW747" s="16"/>
      <c r="NX747" s="16"/>
      <c r="NY747" s="16"/>
      <c r="NZ747" s="16"/>
      <c r="OA747" s="16"/>
      <c r="OB747" s="16"/>
      <c r="OC747" s="16"/>
      <c r="OD747" s="16"/>
      <c r="OE747" s="16"/>
      <c r="OF747" s="16"/>
      <c r="OG747" s="16"/>
      <c r="OH747" s="16"/>
      <c r="OI747" s="16"/>
      <c r="OJ747" s="16"/>
      <c r="OK747" s="16"/>
      <c r="OL747" s="16"/>
      <c r="OM747" s="16"/>
      <c r="ON747" s="16"/>
      <c r="OO747" s="16"/>
      <c r="OP747" s="16"/>
      <c r="OQ747" s="16"/>
      <c r="OR747" s="16"/>
      <c r="OS747" s="16"/>
      <c r="OT747" s="16"/>
      <c r="OU747" s="16"/>
      <c r="OV747" s="16"/>
      <c r="OW747" s="16"/>
      <c r="OX747" s="16"/>
      <c r="OY747" s="16"/>
      <c r="OZ747" s="16"/>
      <c r="PA747" s="16"/>
      <c r="PB747" s="16"/>
      <c r="PC747" s="16"/>
      <c r="PD747" s="16"/>
      <c r="PE747" s="16"/>
      <c r="PF747" s="16"/>
      <c r="PG747" s="16"/>
      <c r="PH747" s="16"/>
      <c r="PI747" s="16"/>
      <c r="PJ747" s="16"/>
      <c r="PK747" s="16"/>
      <c r="PL747" s="16"/>
      <c r="PM747" s="16"/>
      <c r="PN747" s="16"/>
      <c r="PO747" s="16"/>
      <c r="PP747" s="16"/>
      <c r="PQ747" s="16"/>
      <c r="PR747" s="16"/>
      <c r="PS747" s="16"/>
      <c r="PT747" s="16"/>
      <c r="PU747" s="16"/>
      <c r="PV747" s="16"/>
      <c r="PW747" s="16"/>
      <c r="PX747" s="16"/>
      <c r="PY747" s="16"/>
      <c r="PZ747" s="16"/>
      <c r="QA747" s="16"/>
      <c r="QB747" s="16"/>
      <c r="QC747" s="16"/>
      <c r="QD747" s="16"/>
      <c r="QE747" s="16"/>
      <c r="QF747" s="16"/>
      <c r="QG747" s="16"/>
      <c r="QH747" s="16"/>
      <c r="QI747" s="16"/>
      <c r="QJ747" s="16"/>
      <c r="QK747" s="16"/>
      <c r="QL747" s="16"/>
      <c r="QM747" s="16"/>
      <c r="QN747" s="16"/>
      <c r="QO747" s="16"/>
      <c r="QP747" s="16"/>
      <c r="QQ747" s="16"/>
      <c r="QR747" s="16"/>
      <c r="QS747" s="16"/>
      <c r="QT747" s="16"/>
      <c r="QU747" s="16"/>
      <c r="QV747" s="16"/>
      <c r="QW747" s="16"/>
      <c r="QX747" s="16"/>
      <c r="QY747" s="16"/>
      <c r="QZ747" s="16"/>
      <c r="RA747" s="16"/>
      <c r="RB747" s="16"/>
      <c r="RC747" s="16"/>
      <c r="RD747" s="16"/>
      <c r="RE747" s="16"/>
      <c r="RF747" s="16"/>
      <c r="RG747" s="16"/>
      <c r="RH747" s="16"/>
      <c r="RI747" s="16"/>
      <c r="RJ747" s="16"/>
      <c r="RK747" s="16"/>
      <c r="RL747" s="16"/>
      <c r="RM747" s="16"/>
      <c r="RN747" s="16"/>
      <c r="RO747" s="16"/>
      <c r="RP747" s="16"/>
      <c r="RQ747" s="16"/>
      <c r="RR747" s="16"/>
      <c r="RS747" s="16"/>
      <c r="RT747" s="16"/>
      <c r="RU747" s="16"/>
      <c r="RV747" s="16"/>
      <c r="RW747" s="16"/>
      <c r="RX747" s="16"/>
      <c r="RY747" s="16"/>
      <c r="RZ747" s="16"/>
      <c r="SA747" s="16"/>
      <c r="SB747" s="16"/>
      <c r="SC747" s="16"/>
      <c r="SD747" s="16"/>
      <c r="SE747" s="16"/>
      <c r="SF747" s="16"/>
      <c r="SG747" s="16"/>
      <c r="SH747" s="16"/>
      <c r="SI747" s="16"/>
      <c r="SJ747" s="16"/>
      <c r="SK747" s="16"/>
      <c r="SL747" s="16"/>
      <c r="SM747" s="16"/>
      <c r="SN747" s="16"/>
      <c r="SO747" s="16"/>
      <c r="SP747" s="16"/>
      <c r="SQ747" s="16"/>
      <c r="SR747" s="16"/>
      <c r="SS747" s="16"/>
      <c r="ST747" s="16"/>
      <c r="SU747" s="16"/>
      <c r="SV747" s="16"/>
      <c r="SW747" s="16"/>
      <c r="SX747" s="16"/>
      <c r="SY747" s="16"/>
      <c r="SZ747" s="16"/>
      <c r="TA747" s="16"/>
      <c r="TB747" s="16"/>
      <c r="TC747" s="16"/>
      <c r="TD747" s="16"/>
      <c r="TE747" s="16"/>
      <c r="TF747" s="16"/>
      <c r="TG747" s="16"/>
      <c r="TH747" s="16"/>
      <c r="TI747" s="16"/>
      <c r="TJ747" s="16"/>
      <c r="TK747" s="16"/>
      <c r="TL747" s="16"/>
      <c r="TM747" s="16"/>
      <c r="TN747" s="16"/>
      <c r="TO747" s="16"/>
      <c r="TP747" s="16"/>
      <c r="TQ747" s="16"/>
      <c r="TR747" s="16"/>
      <c r="TS747" s="16"/>
      <c r="TT747" s="16"/>
      <c r="TU747" s="16"/>
      <c r="TV747" s="16"/>
      <c r="TW747" s="16"/>
      <c r="TX747" s="16"/>
      <c r="TY747" s="16"/>
      <c r="TZ747" s="16"/>
      <c r="UA747" s="16"/>
      <c r="UB747" s="16"/>
      <c r="UC747" s="16"/>
      <c r="UD747" s="16"/>
      <c r="UE747" s="16"/>
      <c r="UF747" s="16"/>
      <c r="UG747" s="16"/>
      <c r="UH747" s="16"/>
      <c r="UI747" s="16"/>
      <c r="UJ747" s="16"/>
      <c r="UK747" s="16"/>
      <c r="UL747" s="16"/>
      <c r="UM747" s="16"/>
      <c r="UN747" s="16"/>
      <c r="UO747" s="16"/>
      <c r="UP747" s="16"/>
      <c r="UQ747" s="16"/>
      <c r="UR747" s="16"/>
      <c r="US747" s="16"/>
      <c r="UT747" s="16"/>
      <c r="UU747" s="16"/>
      <c r="UV747" s="16"/>
      <c r="UW747" s="16"/>
      <c r="UX747" s="16"/>
      <c r="UY747" s="16"/>
      <c r="UZ747" s="16"/>
      <c r="VA747" s="16"/>
      <c r="VB747" s="16"/>
      <c r="VC747" s="16"/>
      <c r="VD747" s="16"/>
      <c r="VE747" s="16"/>
      <c r="VF747" s="16"/>
      <c r="VG747" s="16"/>
      <c r="VH747" s="16"/>
      <c r="VI747" s="16"/>
      <c r="VJ747" s="16"/>
      <c r="VK747" s="16"/>
      <c r="VL747" s="16"/>
      <c r="VM747" s="16"/>
      <c r="VN747" s="16"/>
      <c r="VO747" s="16"/>
      <c r="VP747" s="16"/>
      <c r="VQ747" s="16"/>
      <c r="VR747" s="16"/>
      <c r="VS747" s="16"/>
      <c r="VT747" s="16"/>
      <c r="VU747" s="16"/>
      <c r="VV747" s="16"/>
      <c r="VW747" s="16"/>
      <c r="VX747" s="16"/>
      <c r="VY747" s="16"/>
      <c r="VZ747" s="16"/>
      <c r="WA747" s="16"/>
      <c r="WB747" s="16"/>
      <c r="WC747" s="16"/>
      <c r="WD747" s="16"/>
      <c r="WE747" s="16"/>
      <c r="WF747" s="16"/>
      <c r="WG747" s="16"/>
      <c r="WH747" s="16"/>
      <c r="WI747" s="16"/>
      <c r="WJ747" s="16"/>
      <c r="WK747" s="16"/>
      <c r="WL747" s="16"/>
      <c r="WM747" s="16"/>
      <c r="WN747" s="16"/>
      <c r="WO747" s="16"/>
      <c r="WP747" s="16"/>
      <c r="WQ747" s="16"/>
      <c r="WR747" s="16"/>
      <c r="WS747" s="16"/>
      <c r="WT747" s="16"/>
      <c r="WU747" s="16"/>
      <c r="WV747" s="16"/>
      <c r="WW747" s="16"/>
      <c r="WX747" s="16"/>
      <c r="WY747" s="16"/>
      <c r="WZ747" s="16"/>
      <c r="XA747" s="16"/>
      <c r="XB747" s="16"/>
      <c r="XC747" s="16"/>
      <c r="XD747" s="16"/>
      <c r="XE747" s="16"/>
      <c r="XF747" s="16"/>
      <c r="XG747" s="16"/>
      <c r="XH747" s="16"/>
      <c r="XI747" s="16"/>
      <c r="XJ747" s="16"/>
      <c r="XK747" s="16"/>
      <c r="XL747" s="16"/>
      <c r="XM747" s="16"/>
      <c r="XN747" s="16"/>
      <c r="XO747" s="16"/>
      <c r="XP747" s="16"/>
      <c r="XQ747" s="16"/>
      <c r="XR747" s="16"/>
      <c r="XS747" s="16"/>
      <c r="XT747" s="16"/>
      <c r="XU747" s="16"/>
      <c r="XV747" s="16"/>
      <c r="XW747" s="16"/>
      <c r="XX747" s="16"/>
      <c r="XY747" s="16"/>
      <c r="XZ747" s="16"/>
      <c r="YA747" s="16"/>
      <c r="YB747" s="16"/>
      <c r="YC747" s="16"/>
      <c r="YD747" s="16"/>
      <c r="YE747" s="16"/>
      <c r="YF747" s="16"/>
      <c r="YG747" s="16"/>
      <c r="YH747" s="16"/>
      <c r="YI747" s="16"/>
      <c r="YJ747" s="16"/>
      <c r="YK747" s="16"/>
      <c r="YL747" s="16"/>
      <c r="YM747" s="16"/>
      <c r="YN747" s="16"/>
      <c r="YO747" s="16"/>
      <c r="YP747" s="16"/>
      <c r="YQ747" s="16"/>
      <c r="YR747" s="16"/>
      <c r="YS747" s="16"/>
      <c r="YT747" s="16"/>
      <c r="YU747" s="16"/>
      <c r="YV747" s="16"/>
      <c r="YW747" s="16"/>
      <c r="YX747" s="16"/>
      <c r="YY747" s="16"/>
      <c r="YZ747" s="16"/>
      <c r="ZA747" s="16"/>
      <c r="ZB747" s="16"/>
      <c r="ZC747" s="16"/>
      <c r="ZD747" s="16"/>
      <c r="ZE747" s="16"/>
      <c r="ZF747" s="16"/>
      <c r="ZG747" s="16"/>
      <c r="ZH747" s="16"/>
      <c r="ZI747" s="16"/>
      <c r="ZJ747" s="16"/>
      <c r="ZK747" s="16"/>
      <c r="ZL747" s="16"/>
      <c r="ZM747" s="16"/>
      <c r="ZN747" s="16"/>
      <c r="ZO747" s="16"/>
      <c r="ZP747" s="16"/>
      <c r="ZQ747" s="16"/>
      <c r="ZR747" s="16"/>
      <c r="ZS747" s="16"/>
      <c r="ZT747" s="16"/>
      <c r="ZU747" s="16"/>
      <c r="ZV747" s="16"/>
      <c r="ZW747" s="16"/>
      <c r="ZX747" s="16"/>
      <c r="ZY747" s="16"/>
      <c r="ZZ747" s="16"/>
      <c r="AAA747" s="16"/>
      <c r="AAB747" s="16"/>
      <c r="AAC747" s="16"/>
      <c r="AAD747" s="16"/>
      <c r="AAE747" s="16"/>
      <c r="AAF747" s="16"/>
      <c r="AAG747" s="16"/>
      <c r="AAH747" s="16"/>
      <c r="AAI747" s="16"/>
      <c r="AAJ747" s="16"/>
      <c r="AAK747" s="16"/>
      <c r="AAL747" s="16"/>
      <c r="AAM747" s="16"/>
      <c r="AAN747" s="16"/>
      <c r="AAO747" s="16"/>
      <c r="AAP747" s="16"/>
      <c r="AAQ747" s="16"/>
      <c r="AAR747" s="16"/>
      <c r="AAS747" s="16"/>
      <c r="AAT747" s="16"/>
      <c r="AAU747" s="16"/>
      <c r="AAV747" s="16"/>
      <c r="AAW747" s="16"/>
      <c r="AAX747" s="16"/>
      <c r="AAY747" s="16"/>
      <c r="AAZ747" s="16"/>
      <c r="ABA747" s="16"/>
      <c r="ABB747" s="16"/>
      <c r="ABC747" s="16"/>
      <c r="ABD747" s="16"/>
      <c r="ABE747" s="16"/>
      <c r="ABF747" s="16"/>
      <c r="ABG747" s="16"/>
      <c r="ABH747" s="16"/>
    </row>
    <row r="748" spans="1:1924" s="50" customFormat="1" ht="45.75" customHeight="1">
      <c r="A748" s="596">
        <f>1+A747</f>
        <v>746</v>
      </c>
      <c r="B748" s="403" t="s">
        <v>7408</v>
      </c>
      <c r="C748" s="156" t="s">
        <v>7409</v>
      </c>
      <c r="D748" s="156" t="s">
        <v>6359</v>
      </c>
      <c r="E748" s="156">
        <v>45539</v>
      </c>
      <c r="F748" s="156">
        <v>45540</v>
      </c>
      <c r="G748" s="156">
        <v>45646</v>
      </c>
      <c r="H748" s="156" t="s">
        <v>923</v>
      </c>
      <c r="I748" s="156" t="s">
        <v>924</v>
      </c>
      <c r="J748" s="301" t="s">
        <v>925</v>
      </c>
      <c r="K748" s="251">
        <v>860021072</v>
      </c>
      <c r="L748" s="156">
        <v>0</v>
      </c>
      <c r="M748" s="156" t="s">
        <v>926</v>
      </c>
      <c r="N748" s="156" t="s">
        <v>98</v>
      </c>
      <c r="O748" s="156" t="s">
        <v>354</v>
      </c>
      <c r="P748" s="156" t="s">
        <v>927</v>
      </c>
      <c r="Q748" s="156" t="s">
        <v>6796</v>
      </c>
      <c r="R748" s="143">
        <f>+G748-F748</f>
        <v>106</v>
      </c>
      <c r="S748" s="134" t="s">
        <v>7410</v>
      </c>
      <c r="T748" s="253">
        <v>281986666</v>
      </c>
      <c r="U748" s="156" t="s">
        <v>7411</v>
      </c>
      <c r="V748" s="253">
        <f>+T748</f>
        <v>281986666</v>
      </c>
      <c r="W748" s="156">
        <v>45539</v>
      </c>
      <c r="X748" s="156" t="s">
        <v>103</v>
      </c>
      <c r="Y748" s="317">
        <f>+Z748+AA748+AB748</f>
        <v>281986666</v>
      </c>
      <c r="Z748" s="156">
        <f>+V748</f>
        <v>281986666</v>
      </c>
      <c r="AA748" s="156">
        <v>0</v>
      </c>
      <c r="AB748" s="156">
        <f>+AC748+AD748+AE748+AF748+AG748+AH748+AI748+AJ748</f>
        <v>0</v>
      </c>
      <c r="AC748" s="156">
        <v>0</v>
      </c>
      <c r="AD748" s="156">
        <v>0</v>
      </c>
      <c r="AE748" s="156">
        <v>0</v>
      </c>
      <c r="AF748" s="156">
        <v>0</v>
      </c>
      <c r="AG748" s="156">
        <v>0</v>
      </c>
      <c r="AH748" s="156">
        <v>0</v>
      </c>
      <c r="AI748" s="156">
        <v>0</v>
      </c>
      <c r="AJ748" s="156">
        <v>0</v>
      </c>
      <c r="AK748" s="156" t="s">
        <v>104</v>
      </c>
      <c r="AL748" s="103" t="s">
        <v>7412</v>
      </c>
      <c r="AM748" s="156" t="s">
        <v>2422</v>
      </c>
      <c r="AN748" s="156">
        <v>35196208</v>
      </c>
      <c r="AO748" s="156" t="s">
        <v>7413</v>
      </c>
      <c r="AP748" s="156" t="s">
        <v>1618</v>
      </c>
      <c r="AQ748" s="156">
        <v>45540</v>
      </c>
      <c r="AR748" s="156" t="s">
        <v>7414</v>
      </c>
      <c r="AS748" s="156" t="s">
        <v>114</v>
      </c>
      <c r="AT748" s="156" t="s">
        <v>109</v>
      </c>
      <c r="AU748" s="156" t="s">
        <v>392</v>
      </c>
      <c r="AV748" s="156"/>
      <c r="AW748" s="156"/>
      <c r="AX748" s="156" t="s">
        <v>109</v>
      </c>
      <c r="AY748" s="156" t="s">
        <v>108</v>
      </c>
      <c r="AZ748" s="156"/>
      <c r="BA748" s="156"/>
      <c r="BB748" s="156"/>
      <c r="BC748" s="156"/>
      <c r="BD748" s="156"/>
      <c r="BE748" s="156"/>
      <c r="BF748" s="156"/>
      <c r="BG748" s="156"/>
      <c r="BH748" s="153">
        <f>T748+BB748</f>
        <v>281986666</v>
      </c>
      <c r="BI748" s="437" t="s">
        <v>259</v>
      </c>
      <c r="BJ748" s="240"/>
      <c r="BK748" s="240"/>
      <c r="BL748" s="240"/>
      <c r="BM748" s="624" t="s">
        <v>3383</v>
      </c>
      <c r="BN748" s="156" t="s">
        <v>114</v>
      </c>
      <c r="BO748" s="156" t="s">
        <v>114</v>
      </c>
      <c r="BP748" s="156" t="s">
        <v>114</v>
      </c>
      <c r="BQ748" s="156" t="s">
        <v>114</v>
      </c>
      <c r="BR748" s="156" t="s">
        <v>114</v>
      </c>
      <c r="BS748" s="156" t="s">
        <v>114</v>
      </c>
      <c r="BT748" s="156" t="s">
        <v>114</v>
      </c>
      <c r="BU748" s="156" t="s">
        <v>7415</v>
      </c>
      <c r="BV748" s="156">
        <v>3177305018</v>
      </c>
      <c r="BW748" s="156" t="s">
        <v>936</v>
      </c>
      <c r="BX748" s="156" t="s">
        <v>6875</v>
      </c>
      <c r="BY748" s="156" t="s">
        <v>231</v>
      </c>
      <c r="BZ748" s="156">
        <v>80020050</v>
      </c>
      <c r="CA748" s="157" t="s">
        <v>109</v>
      </c>
      <c r="CB748" s="157" t="s">
        <v>109</v>
      </c>
      <c r="CC748" s="157" t="s">
        <v>109</v>
      </c>
      <c r="CD748" s="152" t="s">
        <v>109</v>
      </c>
      <c r="CE748" s="156"/>
      <c r="CF748" s="156"/>
      <c r="CG748" s="156"/>
      <c r="CH748" s="156"/>
      <c r="CI748" s="156"/>
      <c r="CJ748" s="156"/>
      <c r="CK748" s="156"/>
      <c r="CL748" s="156"/>
      <c r="CM748" s="157" t="s">
        <v>109</v>
      </c>
      <c r="CN748" s="152" t="s">
        <v>109</v>
      </c>
      <c r="CO748" s="297"/>
      <c r="CP748" s="297"/>
      <c r="CQ748" s="297"/>
      <c r="CR748" s="297"/>
      <c r="CS748" s="297"/>
      <c r="CT748" s="297"/>
      <c r="CU748" s="297"/>
      <c r="CV748" s="297"/>
      <c r="CW748" s="297"/>
      <c r="CX748" s="297"/>
      <c r="CY748" s="297"/>
      <c r="CZ748" s="297"/>
      <c r="DA748" s="297"/>
      <c r="DB748" s="297"/>
      <c r="DC748" s="297"/>
      <c r="DD748" s="297"/>
      <c r="DE748" s="297"/>
      <c r="DF748" s="297"/>
      <c r="DG748" s="297"/>
      <c r="DH748" s="297"/>
      <c r="DI748" s="297"/>
      <c r="DJ748" s="297"/>
      <c r="DK748" s="297"/>
      <c r="DL748" s="297"/>
      <c r="DM748" s="297"/>
      <c r="DN748" s="297"/>
      <c r="DO748" s="297"/>
      <c r="DP748" s="297"/>
      <c r="DQ748" s="297"/>
      <c r="DR748" s="297"/>
      <c r="DS748" s="297"/>
      <c r="DT748" s="297"/>
      <c r="DU748" s="297"/>
      <c r="DV748" s="297"/>
      <c r="DW748" s="297"/>
      <c r="DX748" s="297"/>
      <c r="DY748" s="297"/>
      <c r="DZ748" s="297"/>
      <c r="EA748" s="297"/>
      <c r="EB748" s="297"/>
      <c r="EC748" s="297"/>
      <c r="ED748" s="297"/>
      <c r="EE748" s="297"/>
      <c r="EF748" s="297"/>
      <c r="EG748" s="297"/>
      <c r="EH748" s="297"/>
      <c r="EI748" s="297"/>
      <c r="EJ748" s="297"/>
      <c r="EK748" s="297"/>
      <c r="EL748" s="297"/>
      <c r="EM748" s="297"/>
      <c r="EN748" s="297"/>
      <c r="EO748" s="297"/>
      <c r="EP748" s="297"/>
      <c r="EQ748" s="297"/>
      <c r="ER748" s="297"/>
      <c r="ES748" s="297"/>
      <c r="ET748" s="297"/>
      <c r="EU748" s="297"/>
      <c r="EV748" s="297"/>
      <c r="EW748" s="297"/>
      <c r="EX748" s="297"/>
      <c r="EY748" s="297"/>
      <c r="EZ748" s="297"/>
      <c r="FA748" s="297"/>
      <c r="FB748" s="297"/>
      <c r="FC748" s="297"/>
      <c r="FD748" s="297"/>
      <c r="FE748" s="297"/>
      <c r="FF748" s="297"/>
      <c r="FG748" s="297"/>
      <c r="FH748" s="297"/>
      <c r="FI748" s="297"/>
      <c r="FJ748" s="297"/>
      <c r="FK748" s="297"/>
      <c r="FL748" s="297"/>
      <c r="FM748" s="297"/>
      <c r="FN748" s="297"/>
      <c r="FO748" s="297"/>
      <c r="FP748" s="297"/>
      <c r="FQ748" s="297"/>
      <c r="FR748" s="297"/>
      <c r="FS748" s="297"/>
      <c r="FT748" s="297"/>
      <c r="FU748" s="297"/>
      <c r="FV748" s="297"/>
      <c r="FW748" s="297"/>
      <c r="FX748" s="297"/>
      <c r="FY748" s="297"/>
      <c r="FZ748" s="297"/>
      <c r="GA748" s="297"/>
      <c r="GB748" s="297"/>
      <c r="GC748" s="297"/>
      <c r="GD748" s="297"/>
      <c r="GE748" s="297"/>
      <c r="GF748" s="297"/>
      <c r="GG748" s="297"/>
      <c r="GH748" s="297"/>
      <c r="GI748" s="297"/>
      <c r="GJ748" s="297"/>
      <c r="GK748" s="297"/>
      <c r="GL748" s="297"/>
      <c r="GM748" s="297"/>
      <c r="GN748" s="297"/>
      <c r="GO748" s="297"/>
      <c r="GP748" s="297"/>
      <c r="GQ748" s="297"/>
      <c r="GR748" s="297"/>
      <c r="GS748" s="297"/>
      <c r="GT748" s="297"/>
      <c r="GU748" s="297"/>
      <c r="GV748" s="328"/>
      <c r="GW748" s="328"/>
      <c r="GX748" s="328"/>
      <c r="GY748" s="328"/>
      <c r="GZ748" s="328"/>
      <c r="HA748" s="328"/>
      <c r="HB748" s="328"/>
      <c r="HC748" s="328"/>
      <c r="HD748" s="328"/>
      <c r="HE748" s="328"/>
      <c r="HF748" s="328"/>
      <c r="HG748" s="328"/>
      <c r="HH748" s="328"/>
      <c r="HI748" s="328"/>
      <c r="HJ748" s="328"/>
      <c r="HK748" s="328"/>
      <c r="HL748" s="328"/>
      <c r="HM748" s="328"/>
      <c r="HN748" s="328"/>
      <c r="HO748" s="328"/>
      <c r="HP748" s="328"/>
      <c r="HQ748" s="328"/>
      <c r="HR748" s="328"/>
      <c r="HS748" s="328"/>
      <c r="HT748" s="328"/>
      <c r="HU748" s="328"/>
      <c r="HV748" s="328"/>
      <c r="HW748" s="328"/>
      <c r="HX748" s="328"/>
      <c r="HY748" s="328"/>
      <c r="HZ748" s="328"/>
      <c r="IA748" s="328"/>
      <c r="IB748" s="328"/>
      <c r="IC748" s="328"/>
      <c r="ID748" s="328"/>
      <c r="IE748" s="328"/>
      <c r="IF748" s="328"/>
      <c r="IG748" s="328"/>
      <c r="IH748" s="328"/>
      <c r="II748" s="328"/>
      <c r="IJ748" s="328"/>
      <c r="IK748" s="328"/>
      <c r="IL748" s="328"/>
      <c r="IM748" s="328"/>
      <c r="IN748" s="328"/>
      <c r="IO748" s="328"/>
      <c r="IP748" s="328"/>
      <c r="IQ748" s="328"/>
      <c r="IR748" s="328"/>
      <c r="IS748" s="328"/>
      <c r="IT748" s="328"/>
      <c r="IU748" s="328"/>
      <c r="IV748" s="328"/>
      <c r="IW748" s="328"/>
      <c r="IX748" s="328"/>
      <c r="IY748" s="328"/>
      <c r="IZ748" s="328"/>
      <c r="JA748" s="328"/>
      <c r="JB748" s="328"/>
      <c r="JC748" s="328"/>
      <c r="JD748" s="328"/>
      <c r="JE748" s="328"/>
      <c r="JF748" s="328"/>
      <c r="JG748" s="328"/>
      <c r="JH748" s="328"/>
      <c r="JI748" s="328"/>
      <c r="JJ748" s="328"/>
      <c r="JK748" s="328"/>
      <c r="JL748" s="328"/>
      <c r="JM748" s="328"/>
      <c r="JN748" s="328"/>
      <c r="JO748" s="328"/>
      <c r="JP748" s="328"/>
      <c r="JQ748" s="328"/>
      <c r="JR748" s="328"/>
      <c r="JS748" s="328"/>
      <c r="JT748" s="328"/>
      <c r="JU748" s="328"/>
      <c r="JV748" s="328"/>
      <c r="JW748" s="328"/>
      <c r="JX748" s="328"/>
      <c r="JY748" s="328"/>
      <c r="JZ748" s="328"/>
      <c r="KA748" s="328"/>
      <c r="KB748" s="328"/>
      <c r="KC748" s="328"/>
      <c r="KD748" s="328"/>
      <c r="KE748" s="328"/>
      <c r="KF748" s="328"/>
      <c r="KG748" s="328"/>
      <c r="KH748" s="328"/>
      <c r="KI748" s="328"/>
      <c r="KJ748" s="328"/>
      <c r="KK748" s="328"/>
      <c r="KL748" s="328"/>
      <c r="KM748" s="328"/>
      <c r="KN748" s="328"/>
      <c r="KO748" s="328"/>
      <c r="KP748" s="328"/>
      <c r="KQ748" s="328"/>
      <c r="KR748" s="328"/>
      <c r="KS748" s="328"/>
      <c r="KT748" s="328"/>
      <c r="KU748" s="328"/>
      <c r="KV748" s="328"/>
      <c r="KW748" s="328"/>
      <c r="KX748" s="328"/>
      <c r="KY748" s="328"/>
      <c r="KZ748" s="328"/>
      <c r="LA748" s="328"/>
      <c r="LB748" s="328"/>
      <c r="LC748" s="328"/>
      <c r="LD748" s="328"/>
      <c r="LE748" s="328"/>
      <c r="LF748" s="328"/>
      <c r="LG748" s="328"/>
      <c r="LH748" s="328"/>
      <c r="LI748" s="328"/>
      <c r="LJ748" s="328"/>
      <c r="LK748" s="328"/>
      <c r="LL748" s="328"/>
      <c r="LM748" s="328"/>
      <c r="LN748" s="328"/>
      <c r="LO748" s="328"/>
      <c r="LP748" s="328"/>
      <c r="LQ748" s="328"/>
      <c r="LR748" s="328"/>
      <c r="LS748" s="328"/>
      <c r="LT748" s="328"/>
      <c r="LU748" s="328"/>
      <c r="LV748" s="328"/>
      <c r="LW748" s="328"/>
      <c r="LX748" s="328"/>
      <c r="LY748" s="328"/>
      <c r="LZ748" s="328"/>
      <c r="MA748" s="328"/>
      <c r="MB748" s="328"/>
      <c r="MC748" s="328"/>
      <c r="MD748" s="328"/>
      <c r="ME748" s="328"/>
      <c r="MF748" s="328"/>
      <c r="MG748" s="328"/>
      <c r="MH748" s="328"/>
      <c r="MI748" s="328"/>
      <c r="MJ748" s="328"/>
      <c r="MK748" s="328"/>
      <c r="ML748" s="328"/>
      <c r="MM748" s="328"/>
      <c r="MN748" s="328"/>
      <c r="MO748" s="328"/>
      <c r="MP748" s="328"/>
      <c r="MQ748" s="328"/>
      <c r="MR748" s="328"/>
      <c r="MS748" s="328"/>
      <c r="MT748" s="328"/>
      <c r="MU748" s="328"/>
      <c r="MV748" s="328"/>
      <c r="MW748" s="328"/>
      <c r="MX748" s="328"/>
      <c r="MY748" s="328"/>
      <c r="MZ748" s="328"/>
      <c r="NA748" s="328"/>
      <c r="NB748" s="328"/>
      <c r="NC748" s="328"/>
      <c r="ND748" s="328"/>
      <c r="NE748" s="328"/>
      <c r="NF748" s="328"/>
      <c r="NG748" s="328"/>
      <c r="NH748" s="328"/>
      <c r="NI748" s="328"/>
      <c r="NJ748" s="328"/>
      <c r="NK748" s="328"/>
      <c r="NL748" s="328"/>
      <c r="NM748" s="328"/>
      <c r="NN748" s="328"/>
      <c r="NO748" s="328"/>
      <c r="NP748" s="328"/>
      <c r="NQ748" s="328"/>
      <c r="NR748" s="328"/>
      <c r="NS748" s="328"/>
      <c r="NT748" s="328"/>
      <c r="NU748" s="328"/>
      <c r="NV748" s="328"/>
      <c r="NW748" s="328"/>
      <c r="NX748" s="328"/>
      <c r="NY748" s="328"/>
      <c r="NZ748" s="328"/>
      <c r="OA748" s="328"/>
      <c r="OB748" s="328"/>
      <c r="OC748" s="328"/>
      <c r="OD748" s="328"/>
      <c r="OE748" s="328"/>
      <c r="OF748" s="328"/>
      <c r="OG748" s="328"/>
      <c r="OH748" s="328"/>
      <c r="OI748" s="328"/>
      <c r="OJ748" s="328"/>
      <c r="OK748" s="328"/>
      <c r="OL748" s="328"/>
      <c r="OM748" s="328"/>
      <c r="ON748" s="328"/>
      <c r="OO748" s="328"/>
      <c r="OP748" s="328"/>
      <c r="OQ748" s="328"/>
      <c r="OR748" s="328"/>
      <c r="OS748" s="328"/>
      <c r="OT748" s="328"/>
      <c r="OU748" s="328"/>
      <c r="OV748" s="328"/>
      <c r="OW748" s="328"/>
      <c r="OX748" s="328"/>
      <c r="OY748" s="328"/>
      <c r="OZ748" s="328"/>
      <c r="PA748" s="328"/>
      <c r="PB748" s="328"/>
      <c r="PC748" s="328"/>
      <c r="PD748" s="328"/>
      <c r="PE748" s="328"/>
      <c r="PF748" s="328"/>
      <c r="PG748" s="328"/>
      <c r="PH748" s="328"/>
      <c r="PI748" s="328"/>
      <c r="PJ748" s="328"/>
      <c r="PK748" s="328"/>
      <c r="PL748" s="328"/>
      <c r="PM748" s="328"/>
      <c r="PN748" s="328"/>
      <c r="PO748" s="328"/>
      <c r="PP748" s="328"/>
      <c r="PQ748" s="328"/>
      <c r="PR748" s="328"/>
      <c r="PS748" s="328"/>
      <c r="PT748" s="328"/>
      <c r="PU748" s="328"/>
      <c r="PV748" s="328"/>
      <c r="PW748" s="328"/>
      <c r="PX748" s="328"/>
      <c r="PY748" s="328"/>
      <c r="PZ748" s="328"/>
      <c r="QA748" s="328"/>
      <c r="QB748" s="328"/>
      <c r="QC748" s="328"/>
      <c r="QD748" s="328"/>
      <c r="QE748" s="328"/>
      <c r="QF748" s="328"/>
      <c r="QG748" s="328"/>
      <c r="QH748" s="328"/>
      <c r="QI748" s="328"/>
      <c r="QJ748" s="328"/>
      <c r="QK748" s="328"/>
      <c r="QL748" s="328"/>
      <c r="QM748" s="328"/>
      <c r="QN748" s="328"/>
      <c r="QO748" s="328"/>
      <c r="QP748" s="328"/>
      <c r="QQ748" s="328"/>
      <c r="QR748" s="328"/>
      <c r="QS748" s="328"/>
      <c r="QT748" s="328"/>
      <c r="QU748" s="328"/>
      <c r="QV748" s="328"/>
      <c r="QW748" s="328"/>
      <c r="QX748" s="328"/>
      <c r="QY748" s="328"/>
      <c r="QZ748" s="328"/>
      <c r="RA748" s="328"/>
      <c r="RB748" s="328"/>
      <c r="RC748" s="328"/>
      <c r="RD748" s="328"/>
      <c r="RE748" s="328"/>
      <c r="RF748" s="328"/>
      <c r="RG748" s="328"/>
      <c r="RH748" s="328"/>
      <c r="RI748" s="328"/>
      <c r="RJ748" s="328"/>
      <c r="RK748" s="328"/>
      <c r="RL748" s="328"/>
      <c r="RM748" s="328"/>
      <c r="RN748" s="328"/>
      <c r="RO748" s="328"/>
      <c r="RP748" s="328"/>
      <c r="RQ748" s="328"/>
      <c r="RR748" s="328"/>
      <c r="RS748" s="328"/>
      <c r="RT748" s="328"/>
      <c r="RU748" s="328"/>
      <c r="RV748" s="328"/>
      <c r="RW748" s="328"/>
      <c r="RX748" s="328"/>
      <c r="RY748" s="328"/>
      <c r="RZ748" s="328"/>
      <c r="SA748" s="328"/>
      <c r="SB748" s="328"/>
      <c r="SC748" s="328"/>
      <c r="SD748" s="328"/>
      <c r="SE748" s="328"/>
      <c r="SF748" s="328"/>
      <c r="SG748" s="328"/>
      <c r="SH748" s="328"/>
      <c r="SI748" s="328"/>
      <c r="SJ748" s="328"/>
      <c r="SK748" s="328"/>
      <c r="SL748" s="328"/>
      <c r="SM748" s="328"/>
      <c r="SN748" s="328"/>
      <c r="SO748" s="328"/>
      <c r="SP748" s="328"/>
      <c r="SQ748" s="328"/>
      <c r="SR748" s="328"/>
      <c r="SS748" s="328"/>
      <c r="ST748" s="328"/>
      <c r="SU748" s="328"/>
      <c r="SV748" s="328"/>
      <c r="SW748" s="328"/>
      <c r="SX748" s="328"/>
      <c r="SY748" s="328"/>
      <c r="SZ748" s="328"/>
      <c r="TA748" s="328"/>
      <c r="TB748" s="328"/>
      <c r="TC748" s="328"/>
      <c r="TD748" s="328"/>
      <c r="TE748" s="328"/>
      <c r="TF748" s="328"/>
      <c r="TG748" s="328"/>
      <c r="TH748" s="328"/>
      <c r="TI748" s="328"/>
      <c r="TJ748" s="328"/>
      <c r="TK748" s="328"/>
      <c r="TL748" s="328"/>
      <c r="TM748" s="328"/>
      <c r="TN748" s="328"/>
      <c r="TO748" s="328"/>
      <c r="TP748" s="328"/>
      <c r="TQ748" s="328"/>
      <c r="TR748" s="328"/>
      <c r="TS748" s="328"/>
      <c r="TT748" s="328"/>
      <c r="TU748" s="328"/>
      <c r="TV748" s="328"/>
      <c r="TW748" s="328"/>
      <c r="TX748" s="328"/>
      <c r="TY748" s="328"/>
      <c r="TZ748" s="328"/>
      <c r="UA748" s="328"/>
      <c r="UB748" s="328"/>
      <c r="UC748" s="328"/>
      <c r="UD748" s="328"/>
      <c r="UE748" s="328"/>
      <c r="UF748" s="328"/>
      <c r="UG748" s="328"/>
      <c r="UH748" s="328"/>
      <c r="UI748" s="328"/>
      <c r="UJ748" s="328"/>
      <c r="UK748" s="328"/>
      <c r="UL748" s="328"/>
      <c r="UM748" s="328"/>
      <c r="UN748" s="328"/>
      <c r="UO748" s="328"/>
      <c r="UP748" s="328"/>
      <c r="UQ748" s="328"/>
      <c r="UR748" s="328"/>
      <c r="US748" s="328"/>
      <c r="UT748" s="328"/>
      <c r="UU748" s="328"/>
      <c r="UV748" s="328"/>
      <c r="UW748" s="328"/>
      <c r="UX748" s="328"/>
      <c r="UY748" s="328"/>
      <c r="UZ748" s="328"/>
      <c r="VA748" s="328"/>
      <c r="VB748" s="328"/>
      <c r="VC748" s="328"/>
      <c r="VD748" s="328"/>
      <c r="VE748" s="328"/>
      <c r="VF748" s="328"/>
      <c r="VG748" s="328"/>
      <c r="VH748" s="328"/>
      <c r="VI748" s="328"/>
      <c r="VJ748" s="328"/>
      <c r="VK748" s="328"/>
      <c r="VL748" s="328"/>
      <c r="VM748" s="328"/>
      <c r="VN748" s="328"/>
      <c r="VO748" s="328"/>
      <c r="VP748" s="328"/>
      <c r="VQ748" s="328"/>
      <c r="VR748" s="328"/>
      <c r="VS748" s="328"/>
      <c r="VT748" s="328"/>
      <c r="VU748" s="328"/>
      <c r="VV748" s="328"/>
      <c r="VW748" s="328"/>
      <c r="VX748" s="328"/>
      <c r="VY748" s="328"/>
      <c r="VZ748" s="328"/>
      <c r="WA748" s="328"/>
      <c r="WB748" s="328"/>
      <c r="WC748" s="328"/>
      <c r="WD748" s="328"/>
      <c r="WE748" s="328"/>
      <c r="WF748" s="328"/>
      <c r="WG748" s="328"/>
      <c r="WH748" s="328"/>
      <c r="WI748" s="328"/>
      <c r="WJ748" s="328"/>
      <c r="WK748" s="328"/>
      <c r="WL748" s="328"/>
      <c r="WM748" s="328"/>
      <c r="WN748" s="328"/>
      <c r="WO748" s="328"/>
      <c r="WP748" s="328"/>
      <c r="WQ748" s="328"/>
      <c r="WR748" s="328"/>
      <c r="WS748" s="328"/>
      <c r="WT748" s="328"/>
      <c r="WU748" s="328"/>
      <c r="WV748" s="328"/>
      <c r="WW748" s="328"/>
      <c r="WX748" s="328"/>
      <c r="WY748" s="328"/>
      <c r="WZ748" s="328"/>
      <c r="XA748" s="328"/>
      <c r="XB748" s="328"/>
      <c r="XC748" s="328"/>
      <c r="XD748" s="328"/>
      <c r="XE748" s="328"/>
      <c r="XF748" s="328"/>
      <c r="XG748" s="328"/>
      <c r="XH748" s="328"/>
      <c r="XI748" s="328"/>
      <c r="XJ748" s="328"/>
      <c r="XK748" s="328"/>
      <c r="XL748" s="328"/>
      <c r="XM748" s="328"/>
      <c r="XN748" s="328"/>
      <c r="XO748" s="328"/>
      <c r="XP748" s="328"/>
      <c r="XQ748" s="328"/>
      <c r="XR748" s="328"/>
      <c r="XS748" s="328"/>
      <c r="XT748" s="328"/>
      <c r="XU748" s="328"/>
      <c r="XV748" s="328"/>
      <c r="XW748" s="328"/>
      <c r="XX748" s="328"/>
      <c r="XY748" s="328"/>
      <c r="XZ748" s="328"/>
      <c r="YA748" s="328"/>
      <c r="YB748" s="328"/>
      <c r="YC748" s="328"/>
      <c r="YD748" s="328"/>
      <c r="YE748" s="328"/>
      <c r="YF748" s="328"/>
      <c r="YG748" s="328"/>
      <c r="YH748" s="328"/>
      <c r="YI748" s="328"/>
      <c r="YJ748" s="328"/>
      <c r="YK748" s="328"/>
      <c r="YL748" s="328"/>
      <c r="YM748" s="328"/>
      <c r="YN748" s="328"/>
      <c r="YO748" s="328"/>
      <c r="YP748" s="328"/>
      <c r="YQ748" s="328"/>
      <c r="YR748" s="328"/>
      <c r="YS748" s="328"/>
      <c r="YT748" s="328"/>
      <c r="YU748" s="328"/>
      <c r="YV748" s="328"/>
      <c r="YW748" s="328"/>
      <c r="YX748" s="328"/>
      <c r="YY748" s="328"/>
      <c r="YZ748" s="328"/>
      <c r="ZA748" s="328"/>
      <c r="ZB748" s="328"/>
      <c r="ZC748" s="328"/>
      <c r="ZD748" s="328"/>
      <c r="ZE748" s="328"/>
      <c r="ZF748" s="328"/>
      <c r="ZG748" s="328"/>
      <c r="ZH748" s="328"/>
      <c r="ZI748" s="328"/>
      <c r="ZJ748" s="328"/>
      <c r="ZK748" s="328"/>
      <c r="ZL748" s="328"/>
      <c r="ZM748" s="328"/>
      <c r="ZN748" s="328"/>
      <c r="ZO748" s="328"/>
      <c r="ZP748" s="328"/>
      <c r="ZQ748" s="328"/>
      <c r="ZR748" s="328"/>
      <c r="ZS748" s="328"/>
      <c r="ZT748" s="328"/>
      <c r="ZU748" s="328"/>
      <c r="ZV748" s="328"/>
      <c r="ZW748" s="328"/>
      <c r="ZX748" s="328"/>
      <c r="ZY748" s="328"/>
      <c r="ZZ748" s="328"/>
      <c r="AAA748" s="328"/>
      <c r="AAB748" s="328"/>
      <c r="AAC748" s="328"/>
      <c r="AAD748" s="328"/>
      <c r="AAE748" s="328"/>
      <c r="AAF748" s="328"/>
      <c r="AAG748" s="328"/>
      <c r="AAH748" s="328"/>
      <c r="AAI748" s="328"/>
      <c r="AAJ748" s="328"/>
      <c r="AAK748" s="328"/>
      <c r="AAL748" s="328"/>
      <c r="AAM748" s="328"/>
      <c r="AAN748" s="328"/>
      <c r="AAO748" s="328"/>
      <c r="AAP748" s="328"/>
      <c r="AAQ748" s="328"/>
      <c r="AAR748" s="328"/>
      <c r="AAS748" s="328"/>
      <c r="AAT748" s="328"/>
      <c r="AAU748" s="328"/>
      <c r="AAV748" s="328"/>
      <c r="AAW748" s="328"/>
      <c r="AAX748" s="328"/>
      <c r="AAY748" s="328"/>
      <c r="AAZ748" s="328"/>
      <c r="ABA748" s="328"/>
      <c r="ABB748" s="328"/>
      <c r="ABC748" s="328"/>
      <c r="ABD748" s="328"/>
      <c r="ABE748" s="328"/>
      <c r="ABF748" s="328"/>
      <c r="ABG748" s="328"/>
      <c r="ABH748" s="328"/>
    </row>
    <row r="749" spans="1:1924" s="50" customFormat="1" ht="45.75" customHeight="1">
      <c r="A749" s="589">
        <f>1+A748</f>
        <v>747</v>
      </c>
      <c r="B749" s="403" t="s">
        <v>7416</v>
      </c>
      <c r="C749" s="156" t="s">
        <v>7417</v>
      </c>
      <c r="D749" s="156" t="s">
        <v>6692</v>
      </c>
      <c r="E749" s="156">
        <v>45539</v>
      </c>
      <c r="F749" s="152">
        <v>45540</v>
      </c>
      <c r="G749" s="152">
        <v>45653</v>
      </c>
      <c r="H749" s="156" t="s">
        <v>416</v>
      </c>
      <c r="I749" s="156" t="s">
        <v>5874</v>
      </c>
      <c r="J749" s="301" t="s">
        <v>7418</v>
      </c>
      <c r="K749" s="251">
        <v>1072669119</v>
      </c>
      <c r="L749" s="156">
        <v>2</v>
      </c>
      <c r="M749" s="156" t="s">
        <v>844</v>
      </c>
      <c r="N749" s="156" t="s">
        <v>98</v>
      </c>
      <c r="O749" s="156" t="s">
        <v>6113</v>
      </c>
      <c r="P749" s="156" t="s">
        <v>7419</v>
      </c>
      <c r="Q749" s="156" t="s">
        <v>7420</v>
      </c>
      <c r="R749" s="143">
        <f>+G749-F749</f>
        <v>113</v>
      </c>
      <c r="S749" s="134" t="s">
        <v>7421</v>
      </c>
      <c r="T749" s="253">
        <v>16950000</v>
      </c>
      <c r="U749" s="156" t="s">
        <v>7422</v>
      </c>
      <c r="V749" s="253">
        <f>+T749</f>
        <v>16950000</v>
      </c>
      <c r="W749" s="156">
        <v>45539</v>
      </c>
      <c r="X749" s="156" t="s">
        <v>103</v>
      </c>
      <c r="Y749" s="317">
        <f>+Z749+AA749+AB749</f>
        <v>16950000</v>
      </c>
      <c r="Z749" s="156">
        <f>+V749</f>
        <v>16950000</v>
      </c>
      <c r="AA749" s="156">
        <v>0</v>
      </c>
      <c r="AB749" s="156">
        <f>+AC749+AD749+AE749+AF749+AG749+AH749+AI749+AJ749</f>
        <v>0</v>
      </c>
      <c r="AC749" s="156">
        <v>0</v>
      </c>
      <c r="AD749" s="156">
        <v>0</v>
      </c>
      <c r="AE749" s="156">
        <v>0</v>
      </c>
      <c r="AF749" s="156">
        <v>0</v>
      </c>
      <c r="AG749" s="156">
        <v>0</v>
      </c>
      <c r="AH749" s="156">
        <v>0</v>
      </c>
      <c r="AI749" s="156">
        <v>0</v>
      </c>
      <c r="AJ749" s="156">
        <v>0</v>
      </c>
      <c r="AK749" s="156" t="s">
        <v>104</v>
      </c>
      <c r="AL749" s="103" t="s">
        <v>7423</v>
      </c>
      <c r="AM749" s="156" t="s">
        <v>7424</v>
      </c>
      <c r="AN749" s="156">
        <v>93366987</v>
      </c>
      <c r="AO749" s="156" t="s">
        <v>114</v>
      </c>
      <c r="AP749" s="156" t="s">
        <v>114</v>
      </c>
      <c r="AQ749" s="156" t="s">
        <v>114</v>
      </c>
      <c r="AR749" s="156" t="s">
        <v>114</v>
      </c>
      <c r="AS749" s="156" t="s">
        <v>109</v>
      </c>
      <c r="AT749" s="156" t="s">
        <v>109</v>
      </c>
      <c r="AU749" s="156" t="s">
        <v>392</v>
      </c>
      <c r="AV749" s="156"/>
      <c r="AW749" s="156"/>
      <c r="AX749" s="156" t="s">
        <v>109</v>
      </c>
      <c r="AY749" s="156" t="s">
        <v>108</v>
      </c>
      <c r="AZ749" s="156"/>
      <c r="BA749" s="156"/>
      <c r="BB749" s="156"/>
      <c r="BC749" s="156"/>
      <c r="BD749" s="156"/>
      <c r="BE749" s="156"/>
      <c r="BF749" s="156"/>
      <c r="BG749" s="156"/>
      <c r="BH749" s="153">
        <f>T749+BB749</f>
        <v>16950000</v>
      </c>
      <c r="BI749" s="437" t="s">
        <v>259</v>
      </c>
      <c r="BJ749" s="328"/>
      <c r="BK749" s="328" t="s">
        <v>114</v>
      </c>
      <c r="BL749" s="328"/>
      <c r="BM749" s="624" t="s">
        <v>3612</v>
      </c>
      <c r="BN749" s="156" t="s">
        <v>161</v>
      </c>
      <c r="BO749" s="156">
        <f>2024-1993</f>
        <v>31</v>
      </c>
      <c r="BP749" s="156">
        <v>34114</v>
      </c>
      <c r="BQ749" s="156" t="s">
        <v>114</v>
      </c>
      <c r="BR749" s="156" t="s">
        <v>114</v>
      </c>
      <c r="BS749" s="156" t="s">
        <v>114</v>
      </c>
      <c r="BT749" s="156" t="s">
        <v>114</v>
      </c>
      <c r="BU749" s="156" t="s">
        <v>7425</v>
      </c>
      <c r="BV749" s="156">
        <v>3209643851</v>
      </c>
      <c r="BW749" s="156" t="s">
        <v>7426</v>
      </c>
      <c r="BX749" s="156" t="s">
        <v>118</v>
      </c>
      <c r="BY749" s="156" t="s">
        <v>119</v>
      </c>
      <c r="BZ749" s="156">
        <v>33717920266</v>
      </c>
      <c r="CA749" s="157" t="s">
        <v>109</v>
      </c>
      <c r="CB749" s="157" t="s">
        <v>109</v>
      </c>
      <c r="CC749" s="157" t="s">
        <v>109</v>
      </c>
      <c r="CD749" s="280" t="s">
        <v>1018</v>
      </c>
      <c r="CE749" s="156"/>
      <c r="CF749" s="156"/>
      <c r="CG749" s="156"/>
      <c r="CH749" s="156"/>
      <c r="CI749" s="156"/>
      <c r="CJ749" s="156"/>
      <c r="CK749" s="156"/>
      <c r="CL749" s="156"/>
      <c r="CM749" s="157" t="s">
        <v>109</v>
      </c>
      <c r="CN749" s="156"/>
      <c r="CO749" s="297"/>
    </row>
    <row r="750" spans="1:1924" s="290" customFormat="1" ht="45.75" customHeight="1">
      <c r="A750" s="589">
        <f>1+A749</f>
        <v>748</v>
      </c>
      <c r="B750" s="403" t="s">
        <v>7427</v>
      </c>
      <c r="C750" s="156" t="s">
        <v>7428</v>
      </c>
      <c r="D750" s="156" t="s">
        <v>645</v>
      </c>
      <c r="E750" s="156">
        <v>45539</v>
      </c>
      <c r="F750" s="156">
        <v>45540</v>
      </c>
      <c r="G750" s="156">
        <v>45646</v>
      </c>
      <c r="H750" s="156" t="s">
        <v>416</v>
      </c>
      <c r="I750" s="156" t="s">
        <v>180</v>
      </c>
      <c r="J750" s="301" t="s">
        <v>7429</v>
      </c>
      <c r="K750" s="251">
        <v>21032277</v>
      </c>
      <c r="L750" s="156">
        <v>7</v>
      </c>
      <c r="M750" s="156" t="s">
        <v>844</v>
      </c>
      <c r="N750" s="156" t="s">
        <v>98</v>
      </c>
      <c r="O750" s="156" t="s">
        <v>2287</v>
      </c>
      <c r="P750" s="156" t="s">
        <v>7430</v>
      </c>
      <c r="Q750" s="156" t="s">
        <v>6624</v>
      </c>
      <c r="R750" s="143">
        <f>+G750-F750</f>
        <v>106</v>
      </c>
      <c r="S750" s="134" t="s">
        <v>7375</v>
      </c>
      <c r="T750" s="253">
        <v>12642667</v>
      </c>
      <c r="U750" s="156" t="s">
        <v>7431</v>
      </c>
      <c r="V750" s="253">
        <f>+T750</f>
        <v>12642667</v>
      </c>
      <c r="W750" s="156">
        <v>45539</v>
      </c>
      <c r="X750" s="156" t="s">
        <v>103</v>
      </c>
      <c r="Y750" s="317">
        <f>+Z750+AA750+AB750</f>
        <v>12642667</v>
      </c>
      <c r="Z750" s="156">
        <f>+V750</f>
        <v>12642667</v>
      </c>
      <c r="AA750" s="156">
        <v>0</v>
      </c>
      <c r="AB750" s="156">
        <f>+AC750+AD750+AE750+AF750+AG750+AH750+AI750+AJ750</f>
        <v>0</v>
      </c>
      <c r="AC750" s="156">
        <v>0</v>
      </c>
      <c r="AD750" s="156">
        <v>0</v>
      </c>
      <c r="AE750" s="156">
        <v>0</v>
      </c>
      <c r="AF750" s="156">
        <v>0</v>
      </c>
      <c r="AG750" s="156">
        <v>0</v>
      </c>
      <c r="AH750" s="156">
        <v>0</v>
      </c>
      <c r="AI750" s="156">
        <v>0</v>
      </c>
      <c r="AJ750" s="156">
        <v>0</v>
      </c>
      <c r="AK750" s="156" t="s">
        <v>104</v>
      </c>
      <c r="AL750" s="103" t="s">
        <v>7432</v>
      </c>
      <c r="AM750" s="156" t="s">
        <v>7433</v>
      </c>
      <c r="AN750" s="156">
        <v>35472476</v>
      </c>
      <c r="AO750" s="156" t="s">
        <v>114</v>
      </c>
      <c r="AP750" s="156" t="s">
        <v>114</v>
      </c>
      <c r="AQ750" s="156" t="s">
        <v>114</v>
      </c>
      <c r="AR750" s="156" t="s">
        <v>114</v>
      </c>
      <c r="AS750" s="156" t="s">
        <v>109</v>
      </c>
      <c r="AT750" s="156" t="s">
        <v>109</v>
      </c>
      <c r="AU750" s="156" t="s">
        <v>392</v>
      </c>
      <c r="AV750" s="156"/>
      <c r="AW750" s="156"/>
      <c r="AX750" s="156" t="s">
        <v>109</v>
      </c>
      <c r="AY750" s="156" t="s">
        <v>108</v>
      </c>
      <c r="AZ750" s="156"/>
      <c r="BA750" s="156"/>
      <c r="BB750" s="156"/>
      <c r="BC750" s="156"/>
      <c r="BD750" s="156"/>
      <c r="BE750" s="156"/>
      <c r="BF750" s="156"/>
      <c r="BG750" s="156"/>
      <c r="BH750" s="153">
        <f>T750+BB750</f>
        <v>12642667</v>
      </c>
      <c r="BI750" s="349" t="s">
        <v>113</v>
      </c>
      <c r="BJ750" s="240"/>
      <c r="BK750" s="240" t="s">
        <v>114</v>
      </c>
      <c r="BL750" s="240"/>
      <c r="BM750" s="437"/>
      <c r="BN750" s="156" t="s">
        <v>161</v>
      </c>
      <c r="BO750" s="156">
        <v>48</v>
      </c>
      <c r="BP750" s="156">
        <v>28102</v>
      </c>
      <c r="BQ750" s="156" t="s">
        <v>114</v>
      </c>
      <c r="BR750" s="156" t="s">
        <v>114</v>
      </c>
      <c r="BS750" s="156" t="s">
        <v>114</v>
      </c>
      <c r="BT750" s="156" t="s">
        <v>114</v>
      </c>
      <c r="BU750" s="156" t="s">
        <v>7434</v>
      </c>
      <c r="BV750" s="156">
        <v>3112266944</v>
      </c>
      <c r="BW750" s="156" t="s">
        <v>7435</v>
      </c>
      <c r="BX750" s="156" t="s">
        <v>139</v>
      </c>
      <c r="BY750" s="156" t="s">
        <v>119</v>
      </c>
      <c r="BZ750" s="156" t="s">
        <v>2454</v>
      </c>
      <c r="CA750" s="157" t="s">
        <v>109</v>
      </c>
      <c r="CB750" s="157" t="s">
        <v>109</v>
      </c>
      <c r="CC750" s="157" t="s">
        <v>109</v>
      </c>
      <c r="CD750" s="152" t="s">
        <v>109</v>
      </c>
      <c r="CE750" s="156"/>
      <c r="CF750" s="156"/>
      <c r="CG750" s="156"/>
      <c r="CH750" s="156"/>
      <c r="CI750" s="156"/>
      <c r="CJ750" s="156"/>
      <c r="CK750" s="156"/>
      <c r="CL750" s="156"/>
      <c r="CM750" s="157" t="s">
        <v>109</v>
      </c>
      <c r="CN750" s="156"/>
      <c r="CO750" s="297"/>
      <c r="CP750" s="297"/>
      <c r="CQ750" s="297"/>
      <c r="CR750" s="297"/>
      <c r="CS750" s="297"/>
      <c r="CT750" s="297"/>
      <c r="CU750" s="297"/>
      <c r="CV750" s="297"/>
      <c r="CW750" s="297"/>
      <c r="CX750" s="50"/>
      <c r="CY750" s="50"/>
      <c r="CZ750" s="50"/>
      <c r="DA750" s="50"/>
      <c r="DB750" s="50"/>
      <c r="DC750" s="50"/>
      <c r="DD750" s="50"/>
      <c r="DE750" s="50"/>
      <c r="DF750" s="50"/>
      <c r="DG750" s="50"/>
      <c r="DH750" s="50"/>
      <c r="DI750" s="50"/>
      <c r="DJ750" s="50"/>
      <c r="DK750" s="50"/>
      <c r="DL750" s="50"/>
      <c r="DM750" s="50"/>
      <c r="DN750" s="50"/>
      <c r="DO750" s="50"/>
      <c r="DP750" s="50"/>
      <c r="DQ750" s="50"/>
      <c r="DR750" s="50"/>
      <c r="DS750" s="50"/>
      <c r="DT750" s="50"/>
      <c r="DU750" s="50"/>
      <c r="DV750" s="50"/>
      <c r="DW750" s="50"/>
      <c r="DX750" s="50"/>
      <c r="DY750" s="50"/>
      <c r="DZ750" s="50"/>
      <c r="EA750" s="50"/>
      <c r="EB750" s="50"/>
      <c r="EC750" s="50"/>
      <c r="ED750" s="50"/>
      <c r="EE750" s="50"/>
      <c r="EF750" s="50"/>
      <c r="EG750" s="50"/>
      <c r="EH750" s="50"/>
      <c r="EI750" s="50"/>
      <c r="EJ750" s="50"/>
      <c r="EK750" s="50"/>
      <c r="EL750" s="50"/>
      <c r="EM750" s="50"/>
      <c r="EN750" s="50"/>
      <c r="EO750" s="50"/>
      <c r="EP750" s="50"/>
      <c r="EQ750" s="50"/>
      <c r="ER750" s="50"/>
      <c r="ES750" s="50"/>
      <c r="ET750" s="50"/>
      <c r="EU750" s="50"/>
      <c r="EV750" s="50"/>
      <c r="EW750" s="50"/>
      <c r="EX750" s="50"/>
      <c r="EY750" s="50"/>
      <c r="EZ750" s="50"/>
      <c r="FA750" s="50"/>
      <c r="FB750" s="50"/>
      <c r="FC750" s="50"/>
      <c r="FD750" s="50"/>
      <c r="FE750" s="50"/>
      <c r="FF750" s="50"/>
      <c r="FG750" s="50"/>
      <c r="FH750" s="50"/>
      <c r="FI750" s="50"/>
      <c r="FJ750" s="50"/>
      <c r="FK750" s="50"/>
      <c r="FL750" s="50"/>
      <c r="FM750" s="50"/>
      <c r="FN750" s="50"/>
      <c r="FO750" s="50"/>
      <c r="FP750" s="50"/>
      <c r="FQ750" s="50"/>
      <c r="FR750" s="50"/>
      <c r="FS750" s="50"/>
      <c r="FT750" s="50"/>
      <c r="FU750" s="50"/>
      <c r="FV750" s="50"/>
      <c r="FW750" s="50"/>
      <c r="FX750" s="50"/>
      <c r="FY750" s="50"/>
      <c r="FZ750" s="50"/>
      <c r="GA750" s="50"/>
      <c r="GB750" s="50"/>
      <c r="GC750" s="50"/>
      <c r="GD750" s="50"/>
      <c r="GE750" s="50"/>
      <c r="GF750" s="50"/>
      <c r="GG750" s="50"/>
      <c r="GH750" s="50"/>
      <c r="GI750" s="50"/>
      <c r="GJ750" s="50"/>
      <c r="GK750" s="50"/>
      <c r="GL750" s="50"/>
      <c r="GM750" s="50"/>
      <c r="GN750" s="50"/>
      <c r="GO750" s="50"/>
      <c r="GP750" s="50"/>
      <c r="GQ750" s="50"/>
      <c r="GR750" s="50"/>
      <c r="GS750" s="50"/>
      <c r="GT750" s="50"/>
      <c r="GU750" s="50"/>
      <c r="GV750" s="16"/>
      <c r="GW750" s="16"/>
      <c r="GX750" s="16"/>
      <c r="GY750" s="16"/>
      <c r="GZ750" s="16"/>
      <c r="HA750" s="16"/>
      <c r="HB750" s="16"/>
      <c r="HC750" s="16"/>
      <c r="HD750" s="16"/>
      <c r="HE750" s="16"/>
      <c r="HF750" s="16"/>
      <c r="HG750" s="16"/>
      <c r="HH750" s="16"/>
      <c r="HI750" s="16"/>
      <c r="HJ750" s="16"/>
      <c r="HK750" s="16"/>
      <c r="HL750" s="16"/>
      <c r="HM750" s="16"/>
      <c r="HN750" s="16"/>
      <c r="HO750" s="16"/>
      <c r="HP750" s="16"/>
      <c r="HQ750" s="16"/>
      <c r="HR750" s="16"/>
      <c r="HS750" s="16"/>
      <c r="HT750" s="16"/>
      <c r="HU750" s="16"/>
      <c r="HV750" s="16"/>
      <c r="HW750" s="16"/>
      <c r="HX750" s="16"/>
      <c r="HY750" s="16"/>
      <c r="HZ750" s="16"/>
      <c r="IA750" s="16"/>
      <c r="IB750" s="16"/>
      <c r="IC750" s="16"/>
      <c r="ID750" s="16"/>
      <c r="IE750" s="16"/>
      <c r="IF750" s="16"/>
      <c r="IG750" s="16"/>
      <c r="IH750" s="16"/>
      <c r="II750" s="16"/>
      <c r="IJ750" s="16"/>
      <c r="IK750" s="16"/>
      <c r="IL750" s="16"/>
      <c r="IM750" s="16"/>
      <c r="IN750" s="16"/>
      <c r="IO750" s="16"/>
      <c r="IP750" s="16"/>
      <c r="IQ750" s="16"/>
      <c r="IR750" s="16"/>
      <c r="IS750" s="16"/>
      <c r="IT750" s="16"/>
      <c r="IU750" s="16"/>
      <c r="IV750" s="16"/>
      <c r="IW750" s="16"/>
      <c r="IX750" s="16"/>
      <c r="IY750" s="16"/>
      <c r="IZ750" s="16"/>
      <c r="JA750" s="16"/>
      <c r="JB750" s="16"/>
      <c r="JC750" s="16"/>
      <c r="JD750" s="16"/>
      <c r="JE750" s="16"/>
      <c r="JF750" s="16"/>
      <c r="JG750" s="16"/>
      <c r="JH750" s="16"/>
      <c r="JI750" s="16"/>
      <c r="JJ750" s="16"/>
      <c r="JK750" s="16"/>
      <c r="JL750" s="16"/>
      <c r="JM750" s="16"/>
      <c r="JN750" s="16"/>
      <c r="JO750" s="16"/>
      <c r="JP750" s="16"/>
      <c r="JQ750" s="16"/>
      <c r="JR750" s="16"/>
      <c r="JS750" s="16"/>
      <c r="JT750" s="16"/>
      <c r="JU750" s="16"/>
      <c r="JV750" s="16"/>
      <c r="JW750" s="16"/>
      <c r="JX750" s="16"/>
      <c r="JY750" s="16"/>
      <c r="JZ750" s="16"/>
      <c r="KA750" s="16"/>
      <c r="KB750" s="16"/>
      <c r="KC750" s="16"/>
      <c r="KD750" s="16"/>
      <c r="KE750" s="16"/>
      <c r="KF750" s="16"/>
      <c r="KG750" s="16"/>
      <c r="KH750" s="16"/>
      <c r="KI750" s="16"/>
      <c r="KJ750" s="16"/>
      <c r="KK750" s="16"/>
      <c r="KL750" s="16"/>
      <c r="KM750" s="16"/>
      <c r="KN750" s="16"/>
      <c r="KO750" s="16"/>
      <c r="KP750" s="16"/>
      <c r="KQ750" s="16"/>
      <c r="KR750" s="16"/>
      <c r="KS750" s="16"/>
      <c r="KT750" s="16"/>
      <c r="KU750" s="16"/>
      <c r="KV750" s="16"/>
      <c r="KW750" s="16"/>
      <c r="KX750" s="16"/>
      <c r="KY750" s="16"/>
      <c r="KZ750" s="16"/>
      <c r="LA750" s="16"/>
      <c r="LB750" s="16"/>
      <c r="LC750" s="16"/>
      <c r="LD750" s="16"/>
      <c r="LE750" s="16"/>
      <c r="LF750" s="16"/>
      <c r="LG750" s="16"/>
      <c r="LH750" s="16"/>
      <c r="LI750" s="16"/>
      <c r="LJ750" s="16"/>
      <c r="LK750" s="16"/>
      <c r="LL750" s="16"/>
      <c r="LM750" s="16"/>
      <c r="LN750" s="16"/>
      <c r="LO750" s="16"/>
      <c r="LP750" s="16"/>
      <c r="LQ750" s="16"/>
      <c r="LR750" s="16"/>
      <c r="LS750" s="16"/>
      <c r="LT750" s="16"/>
      <c r="LU750" s="16"/>
      <c r="LV750" s="16"/>
      <c r="LW750" s="16"/>
      <c r="LX750" s="16"/>
      <c r="LY750" s="16"/>
      <c r="LZ750" s="16"/>
      <c r="MA750" s="16"/>
      <c r="MB750" s="16"/>
      <c r="MC750" s="16"/>
      <c r="MD750" s="16"/>
      <c r="ME750" s="16"/>
      <c r="MF750" s="16"/>
      <c r="MG750" s="16"/>
      <c r="MH750" s="16"/>
      <c r="MI750" s="16"/>
      <c r="MJ750" s="16"/>
      <c r="MK750" s="16"/>
      <c r="ML750" s="16"/>
      <c r="MM750" s="16"/>
      <c r="MN750" s="16"/>
      <c r="MO750" s="16"/>
      <c r="MP750" s="16"/>
      <c r="MQ750" s="16"/>
      <c r="MR750" s="16"/>
      <c r="MS750" s="16"/>
      <c r="MT750" s="16"/>
      <c r="MU750" s="16"/>
      <c r="MV750" s="16"/>
      <c r="MW750" s="16"/>
      <c r="MX750" s="16"/>
      <c r="MY750" s="16"/>
      <c r="MZ750" s="16"/>
      <c r="NA750" s="16"/>
      <c r="NB750" s="16"/>
      <c r="NC750" s="16"/>
      <c r="ND750" s="16"/>
      <c r="NE750" s="16"/>
      <c r="NF750" s="16"/>
      <c r="NG750" s="16"/>
      <c r="NH750" s="16"/>
      <c r="NI750" s="16"/>
      <c r="NJ750" s="16"/>
      <c r="NK750" s="16"/>
      <c r="NL750" s="16"/>
      <c r="NM750" s="16"/>
      <c r="NN750" s="16"/>
      <c r="NO750" s="16"/>
      <c r="NP750" s="16"/>
      <c r="NQ750" s="16"/>
      <c r="NR750" s="16"/>
      <c r="NS750" s="16"/>
      <c r="NT750" s="16"/>
      <c r="NU750" s="16"/>
      <c r="NV750" s="16"/>
      <c r="NW750" s="16"/>
      <c r="NX750" s="16"/>
      <c r="NY750" s="16"/>
      <c r="NZ750" s="16"/>
      <c r="OA750" s="16"/>
      <c r="OB750" s="16"/>
      <c r="OC750" s="16"/>
      <c r="OD750" s="16"/>
      <c r="OE750" s="16"/>
      <c r="OF750" s="16"/>
      <c r="OG750" s="16"/>
      <c r="OH750" s="16"/>
      <c r="OI750" s="16"/>
      <c r="OJ750" s="16"/>
      <c r="OK750" s="16"/>
      <c r="OL750" s="16"/>
      <c r="OM750" s="16"/>
      <c r="ON750" s="16"/>
      <c r="OO750" s="16"/>
      <c r="OP750" s="16"/>
      <c r="OQ750" s="16"/>
      <c r="OR750" s="16"/>
      <c r="OS750" s="16"/>
      <c r="OT750" s="16"/>
      <c r="OU750" s="16"/>
      <c r="OV750" s="16"/>
      <c r="OW750" s="16"/>
      <c r="OX750" s="16"/>
      <c r="OY750" s="16"/>
      <c r="OZ750" s="16"/>
      <c r="PA750" s="16"/>
      <c r="PB750" s="16"/>
      <c r="PC750" s="16"/>
      <c r="PD750" s="16"/>
      <c r="PE750" s="16"/>
      <c r="PF750" s="16"/>
      <c r="PG750" s="16"/>
      <c r="PH750" s="16"/>
      <c r="PI750" s="16"/>
      <c r="PJ750" s="16"/>
      <c r="PK750" s="16"/>
      <c r="PL750" s="16"/>
      <c r="PM750" s="16"/>
      <c r="PN750" s="16"/>
      <c r="PO750" s="16"/>
      <c r="PP750" s="16"/>
      <c r="PQ750" s="16"/>
      <c r="PR750" s="16"/>
      <c r="PS750" s="16"/>
      <c r="PT750" s="16"/>
      <c r="PU750" s="16"/>
      <c r="PV750" s="16"/>
      <c r="PW750" s="16"/>
      <c r="PX750" s="16"/>
      <c r="PY750" s="16"/>
      <c r="PZ750" s="16"/>
      <c r="QA750" s="16"/>
      <c r="QB750" s="16"/>
      <c r="QC750" s="16"/>
      <c r="QD750" s="16"/>
      <c r="QE750" s="16"/>
      <c r="QF750" s="16"/>
      <c r="QG750" s="16"/>
      <c r="QH750" s="16"/>
      <c r="QI750" s="16"/>
      <c r="QJ750" s="16"/>
      <c r="QK750" s="16"/>
      <c r="QL750" s="16"/>
      <c r="QM750" s="16"/>
      <c r="QN750" s="16"/>
      <c r="QO750" s="16"/>
      <c r="QP750" s="16"/>
      <c r="QQ750" s="16"/>
      <c r="QR750" s="16"/>
      <c r="QS750" s="16"/>
      <c r="QT750" s="16"/>
      <c r="QU750" s="16"/>
      <c r="QV750" s="16"/>
      <c r="QW750" s="16"/>
      <c r="QX750" s="16"/>
      <c r="QY750" s="16"/>
      <c r="QZ750" s="16"/>
      <c r="RA750" s="16"/>
      <c r="RB750" s="16"/>
      <c r="RC750" s="16"/>
      <c r="RD750" s="16"/>
      <c r="RE750" s="16"/>
      <c r="RF750" s="16"/>
      <c r="RG750" s="16"/>
      <c r="RH750" s="16"/>
      <c r="RI750" s="16"/>
      <c r="RJ750" s="16"/>
      <c r="RK750" s="16"/>
      <c r="RL750" s="16"/>
      <c r="RM750" s="16"/>
      <c r="RN750" s="16"/>
      <c r="RO750" s="16"/>
      <c r="RP750" s="16"/>
      <c r="RQ750" s="16"/>
      <c r="RR750" s="16"/>
      <c r="RS750" s="16"/>
      <c r="RT750" s="16"/>
      <c r="RU750" s="16"/>
      <c r="RV750" s="16"/>
      <c r="RW750" s="16"/>
      <c r="RX750" s="16"/>
      <c r="RY750" s="16"/>
      <c r="RZ750" s="16"/>
      <c r="SA750" s="16"/>
      <c r="SB750" s="16"/>
      <c r="SC750" s="16"/>
      <c r="SD750" s="16"/>
      <c r="SE750" s="16"/>
      <c r="SF750" s="16"/>
      <c r="SG750" s="16"/>
      <c r="SH750" s="16"/>
      <c r="SI750" s="16"/>
      <c r="SJ750" s="16"/>
      <c r="SK750" s="16"/>
      <c r="SL750" s="16"/>
      <c r="SM750" s="16"/>
      <c r="SN750" s="16"/>
      <c r="SO750" s="16"/>
      <c r="SP750" s="16"/>
      <c r="SQ750" s="16"/>
      <c r="SR750" s="16"/>
      <c r="SS750" s="16"/>
      <c r="ST750" s="16"/>
      <c r="SU750" s="16"/>
      <c r="SV750" s="16"/>
      <c r="SW750" s="16"/>
      <c r="SX750" s="16"/>
      <c r="SY750" s="16"/>
      <c r="SZ750" s="16"/>
      <c r="TA750" s="16"/>
      <c r="TB750" s="16"/>
      <c r="TC750" s="16"/>
      <c r="TD750" s="16"/>
      <c r="TE750" s="16"/>
      <c r="TF750" s="16"/>
      <c r="TG750" s="16"/>
      <c r="TH750" s="16"/>
      <c r="TI750" s="16"/>
      <c r="TJ750" s="16"/>
      <c r="TK750" s="16"/>
      <c r="TL750" s="16"/>
      <c r="TM750" s="16"/>
      <c r="TN750" s="16"/>
      <c r="TO750" s="16"/>
      <c r="TP750" s="16"/>
      <c r="TQ750" s="16"/>
      <c r="TR750" s="16"/>
      <c r="TS750" s="16"/>
      <c r="TT750" s="16"/>
      <c r="TU750" s="16"/>
      <c r="TV750" s="16"/>
      <c r="TW750" s="16"/>
      <c r="TX750" s="16"/>
      <c r="TY750" s="16"/>
      <c r="TZ750" s="16"/>
      <c r="UA750" s="16"/>
      <c r="UB750" s="16"/>
      <c r="UC750" s="16"/>
      <c r="UD750" s="16"/>
      <c r="UE750" s="16"/>
      <c r="UF750" s="16"/>
      <c r="UG750" s="16"/>
      <c r="UH750" s="16"/>
      <c r="UI750" s="16"/>
      <c r="UJ750" s="16"/>
      <c r="UK750" s="16"/>
      <c r="UL750" s="16"/>
      <c r="UM750" s="16"/>
      <c r="UN750" s="16"/>
      <c r="UO750" s="16"/>
      <c r="UP750" s="16"/>
      <c r="UQ750" s="16"/>
      <c r="UR750" s="16"/>
      <c r="US750" s="16"/>
      <c r="UT750" s="16"/>
      <c r="UU750" s="16"/>
      <c r="UV750" s="16"/>
      <c r="UW750" s="16"/>
      <c r="UX750" s="16"/>
      <c r="UY750" s="16"/>
      <c r="UZ750" s="16"/>
      <c r="VA750" s="16"/>
      <c r="VB750" s="16"/>
      <c r="VC750" s="16"/>
      <c r="VD750" s="16"/>
      <c r="VE750" s="16"/>
      <c r="VF750" s="16"/>
      <c r="VG750" s="16"/>
      <c r="VH750" s="16"/>
      <c r="VI750" s="16"/>
      <c r="VJ750" s="16"/>
      <c r="VK750" s="16"/>
      <c r="VL750" s="16"/>
      <c r="VM750" s="16"/>
      <c r="VN750" s="16"/>
      <c r="VO750" s="16"/>
      <c r="VP750" s="16"/>
      <c r="VQ750" s="16"/>
      <c r="VR750" s="16"/>
      <c r="VS750" s="16"/>
      <c r="VT750" s="16"/>
      <c r="VU750" s="16"/>
      <c r="VV750" s="16"/>
      <c r="VW750" s="16"/>
      <c r="VX750" s="16"/>
      <c r="VY750" s="16"/>
      <c r="VZ750" s="16"/>
      <c r="WA750" s="16"/>
      <c r="WB750" s="16"/>
      <c r="WC750" s="16"/>
      <c r="WD750" s="16"/>
      <c r="WE750" s="16"/>
      <c r="WF750" s="16"/>
      <c r="WG750" s="16"/>
      <c r="WH750" s="16"/>
      <c r="WI750" s="16"/>
      <c r="WJ750" s="16"/>
      <c r="WK750" s="16"/>
      <c r="WL750" s="16"/>
      <c r="WM750" s="16"/>
      <c r="WN750" s="16"/>
      <c r="WO750" s="16"/>
      <c r="WP750" s="16"/>
      <c r="WQ750" s="16"/>
      <c r="WR750" s="16"/>
      <c r="WS750" s="16"/>
      <c r="WT750" s="16"/>
      <c r="WU750" s="16"/>
      <c r="WV750" s="16"/>
      <c r="WW750" s="16"/>
      <c r="WX750" s="16"/>
      <c r="WY750" s="16"/>
      <c r="WZ750" s="16"/>
      <c r="XA750" s="16"/>
      <c r="XB750" s="16"/>
      <c r="XC750" s="16"/>
      <c r="XD750" s="16"/>
      <c r="XE750" s="16"/>
      <c r="XF750" s="16"/>
      <c r="XG750" s="16"/>
      <c r="XH750" s="16"/>
      <c r="XI750" s="16"/>
      <c r="XJ750" s="16"/>
      <c r="XK750" s="16"/>
      <c r="XL750" s="16"/>
      <c r="XM750" s="16"/>
      <c r="XN750" s="16"/>
      <c r="XO750" s="16"/>
      <c r="XP750" s="16"/>
      <c r="XQ750" s="16"/>
      <c r="XR750" s="16"/>
      <c r="XS750" s="16"/>
      <c r="XT750" s="16"/>
      <c r="XU750" s="16"/>
      <c r="XV750" s="16"/>
      <c r="XW750" s="16"/>
      <c r="XX750" s="16"/>
      <c r="XY750" s="16"/>
      <c r="XZ750" s="16"/>
      <c r="YA750" s="16"/>
      <c r="YB750" s="16"/>
      <c r="YC750" s="16"/>
      <c r="YD750" s="16"/>
      <c r="YE750" s="16"/>
      <c r="YF750" s="16"/>
      <c r="YG750" s="16"/>
      <c r="YH750" s="16"/>
      <c r="YI750" s="16"/>
      <c r="YJ750" s="16"/>
      <c r="YK750" s="16"/>
      <c r="YL750" s="16"/>
      <c r="YM750" s="16"/>
      <c r="YN750" s="16"/>
      <c r="YO750" s="16"/>
      <c r="YP750" s="16"/>
      <c r="YQ750" s="16"/>
      <c r="YR750" s="16"/>
      <c r="YS750" s="16"/>
      <c r="YT750" s="16"/>
      <c r="YU750" s="16"/>
      <c r="YV750" s="16"/>
      <c r="YW750" s="16"/>
      <c r="YX750" s="16"/>
      <c r="YY750" s="16"/>
      <c r="YZ750" s="16"/>
      <c r="ZA750" s="16"/>
      <c r="ZB750" s="16"/>
      <c r="ZC750" s="16"/>
      <c r="ZD750" s="16"/>
      <c r="ZE750" s="16"/>
      <c r="ZF750" s="16"/>
      <c r="ZG750" s="16"/>
      <c r="ZH750" s="16"/>
      <c r="ZI750" s="16"/>
      <c r="ZJ750" s="16"/>
      <c r="ZK750" s="16"/>
      <c r="ZL750" s="16"/>
      <c r="ZM750" s="16"/>
      <c r="ZN750" s="16"/>
      <c r="ZO750" s="16"/>
      <c r="ZP750" s="16"/>
      <c r="ZQ750" s="16"/>
      <c r="ZR750" s="16"/>
      <c r="ZS750" s="16"/>
      <c r="ZT750" s="16"/>
      <c r="ZU750" s="16"/>
      <c r="ZV750" s="16"/>
      <c r="ZW750" s="16"/>
      <c r="ZX750" s="16"/>
      <c r="ZY750" s="16"/>
      <c r="ZZ750" s="16"/>
      <c r="AAA750" s="16"/>
      <c r="AAB750" s="16"/>
      <c r="AAC750" s="16"/>
      <c r="AAD750" s="16"/>
      <c r="AAE750" s="16"/>
      <c r="AAF750" s="16"/>
      <c r="AAG750" s="16"/>
      <c r="AAH750" s="16"/>
      <c r="AAI750" s="16"/>
      <c r="AAJ750" s="16"/>
      <c r="AAK750" s="16"/>
      <c r="AAL750" s="16"/>
      <c r="AAM750" s="16"/>
      <c r="AAN750" s="16"/>
      <c r="AAO750" s="16"/>
      <c r="AAP750" s="16"/>
      <c r="AAQ750" s="16"/>
      <c r="AAR750" s="16"/>
      <c r="AAS750" s="16"/>
      <c r="AAT750" s="16"/>
      <c r="AAU750" s="16"/>
      <c r="AAV750" s="16"/>
      <c r="AAW750" s="16"/>
      <c r="AAX750" s="16"/>
      <c r="AAY750" s="16"/>
      <c r="AAZ750" s="16"/>
      <c r="ABA750" s="16"/>
      <c r="ABB750" s="16"/>
      <c r="ABC750" s="16"/>
      <c r="ABD750" s="16"/>
      <c r="ABE750" s="16"/>
      <c r="ABF750" s="16"/>
      <c r="ABG750" s="16"/>
      <c r="ABH750" s="16"/>
    </row>
    <row r="751" spans="1:1924" s="290" customFormat="1" ht="45.75" customHeight="1">
      <c r="A751" s="589">
        <f>1+A750</f>
        <v>749</v>
      </c>
      <c r="B751" s="403" t="s">
        <v>7436</v>
      </c>
      <c r="C751" s="156" t="s">
        <v>7437</v>
      </c>
      <c r="D751" s="156" t="s">
        <v>645</v>
      </c>
      <c r="E751" s="156">
        <v>45539</v>
      </c>
      <c r="F751" s="156">
        <v>45540</v>
      </c>
      <c r="G751" s="156">
        <v>45646</v>
      </c>
      <c r="H751" s="156" t="s">
        <v>416</v>
      </c>
      <c r="I751" s="156" t="s">
        <v>180</v>
      </c>
      <c r="J751" s="301" t="s">
        <v>7438</v>
      </c>
      <c r="K751" s="251">
        <v>51638466</v>
      </c>
      <c r="L751" s="156">
        <v>3</v>
      </c>
      <c r="M751" s="156" t="s">
        <v>844</v>
      </c>
      <c r="N751" s="156" t="s">
        <v>98</v>
      </c>
      <c r="O751" s="156" t="s">
        <v>2287</v>
      </c>
      <c r="P751" s="156" t="s">
        <v>7374</v>
      </c>
      <c r="Q751" s="156" t="s">
        <v>6624</v>
      </c>
      <c r="R751" s="143">
        <f>+G751-F751</f>
        <v>106</v>
      </c>
      <c r="S751" s="134" t="s">
        <v>7375</v>
      </c>
      <c r="T751" s="253">
        <v>12642667</v>
      </c>
      <c r="U751" s="156" t="s">
        <v>7439</v>
      </c>
      <c r="V751" s="253">
        <f>+T751</f>
        <v>12642667</v>
      </c>
      <c r="W751" s="156">
        <v>45539</v>
      </c>
      <c r="X751" s="156" t="s">
        <v>103</v>
      </c>
      <c r="Y751" s="317">
        <f>+Z751+AA751+AB751</f>
        <v>12642667</v>
      </c>
      <c r="Z751" s="156">
        <f>+V751</f>
        <v>12642667</v>
      </c>
      <c r="AA751" s="156">
        <v>0</v>
      </c>
      <c r="AB751" s="156">
        <f>+AC751+AD751+AE751+AF751+AG751+AH751+AI751+AJ751</f>
        <v>0</v>
      </c>
      <c r="AC751" s="156">
        <v>0</v>
      </c>
      <c r="AD751" s="156">
        <v>0</v>
      </c>
      <c r="AE751" s="156">
        <v>0</v>
      </c>
      <c r="AF751" s="156">
        <v>0</v>
      </c>
      <c r="AG751" s="156">
        <v>0</v>
      </c>
      <c r="AH751" s="156">
        <v>0</v>
      </c>
      <c r="AI751" s="156">
        <v>0</v>
      </c>
      <c r="AJ751" s="156">
        <v>0</v>
      </c>
      <c r="AK751" s="156" t="s">
        <v>104</v>
      </c>
      <c r="AL751" s="103" t="s">
        <v>7440</v>
      </c>
      <c r="AM751" s="156" t="s">
        <v>7433</v>
      </c>
      <c r="AN751" s="156">
        <v>35472476</v>
      </c>
      <c r="AO751" s="156" t="s">
        <v>114</v>
      </c>
      <c r="AP751" s="156" t="s">
        <v>114</v>
      </c>
      <c r="AQ751" s="156" t="s">
        <v>114</v>
      </c>
      <c r="AR751" s="156" t="s">
        <v>114</v>
      </c>
      <c r="AS751" s="156" t="s">
        <v>109</v>
      </c>
      <c r="AT751" s="156" t="s">
        <v>109</v>
      </c>
      <c r="AU751" s="156" t="s">
        <v>392</v>
      </c>
      <c r="AV751" s="156"/>
      <c r="AW751" s="156"/>
      <c r="AX751" s="156" t="s">
        <v>109</v>
      </c>
      <c r="AY751" s="156" t="s">
        <v>108</v>
      </c>
      <c r="AZ751" s="156"/>
      <c r="BA751" s="156"/>
      <c r="BB751" s="156"/>
      <c r="BC751" s="156"/>
      <c r="BD751" s="156"/>
      <c r="BE751" s="156"/>
      <c r="BF751" s="156"/>
      <c r="BG751" s="156"/>
      <c r="BH751" s="153">
        <f>T751+BB751</f>
        <v>12642667</v>
      </c>
      <c r="BI751" s="349" t="s">
        <v>113</v>
      </c>
      <c r="BJ751" s="240"/>
      <c r="BK751" s="240" t="s">
        <v>114</v>
      </c>
      <c r="BL751" s="240"/>
      <c r="BM751" s="437"/>
      <c r="BN751" s="156" t="s">
        <v>964</v>
      </c>
      <c r="BO751" s="156">
        <v>62</v>
      </c>
      <c r="BP751" s="156">
        <v>22797</v>
      </c>
      <c r="BQ751" s="156" t="s">
        <v>108</v>
      </c>
      <c r="BR751" s="156" t="s">
        <v>108</v>
      </c>
      <c r="BS751" s="156" t="s">
        <v>108</v>
      </c>
      <c r="BT751" s="156" t="s">
        <v>108</v>
      </c>
      <c r="BU751" s="156" t="s">
        <v>7441</v>
      </c>
      <c r="BV751" s="156">
        <v>3204890358</v>
      </c>
      <c r="BW751" s="156" t="s">
        <v>7442</v>
      </c>
      <c r="BX751" s="156" t="s">
        <v>1247</v>
      </c>
      <c r="BY751" s="156" t="s">
        <v>119</v>
      </c>
      <c r="BZ751" s="156">
        <v>24083185957</v>
      </c>
      <c r="CA751" s="157" t="s">
        <v>109</v>
      </c>
      <c r="CB751" s="157" t="s">
        <v>109</v>
      </c>
      <c r="CC751" s="157" t="s">
        <v>109</v>
      </c>
      <c r="CD751" s="152" t="s">
        <v>109</v>
      </c>
      <c r="CE751" s="156"/>
      <c r="CF751" s="156"/>
      <c r="CG751" s="156"/>
      <c r="CH751" s="156"/>
      <c r="CI751" s="156"/>
      <c r="CJ751" s="156"/>
      <c r="CK751" s="156"/>
      <c r="CL751" s="156"/>
      <c r="CM751" s="157" t="s">
        <v>109</v>
      </c>
      <c r="CN751" s="156"/>
      <c r="CO751" s="297"/>
      <c r="CP751" s="297"/>
      <c r="CQ751" s="297"/>
      <c r="CR751" s="297"/>
      <c r="CS751" s="297"/>
      <c r="CT751" s="297"/>
      <c r="CU751" s="297"/>
      <c r="CV751" s="297"/>
      <c r="CW751" s="297"/>
      <c r="CX751" s="50"/>
      <c r="CY751" s="50"/>
      <c r="CZ751" s="50"/>
      <c r="DA751" s="50"/>
      <c r="DB751" s="50"/>
      <c r="DC751" s="50"/>
      <c r="DD751" s="50"/>
      <c r="DE751" s="50"/>
      <c r="DF751" s="50"/>
      <c r="DG751" s="50"/>
      <c r="DH751" s="50"/>
      <c r="DI751" s="50"/>
      <c r="DJ751" s="50"/>
      <c r="DK751" s="50"/>
      <c r="DL751" s="50"/>
      <c r="DM751" s="50"/>
      <c r="DN751" s="50"/>
      <c r="DO751" s="50"/>
      <c r="DP751" s="50"/>
      <c r="DQ751" s="50"/>
      <c r="DR751" s="50"/>
      <c r="DS751" s="50"/>
      <c r="DT751" s="50"/>
      <c r="DU751" s="50"/>
      <c r="DV751" s="50"/>
      <c r="DW751" s="50"/>
      <c r="DX751" s="50"/>
      <c r="DY751" s="50"/>
      <c r="DZ751" s="50"/>
      <c r="EA751" s="50"/>
      <c r="EB751" s="50"/>
      <c r="EC751" s="50"/>
      <c r="ED751" s="50"/>
      <c r="EE751" s="50"/>
      <c r="EF751" s="50"/>
      <c r="EG751" s="50"/>
      <c r="EH751" s="50"/>
      <c r="EI751" s="50"/>
      <c r="EJ751" s="50"/>
      <c r="EK751" s="50"/>
      <c r="EL751" s="50"/>
      <c r="EM751" s="50"/>
      <c r="EN751" s="50"/>
      <c r="EO751" s="50"/>
      <c r="EP751" s="50"/>
      <c r="EQ751" s="50"/>
      <c r="ER751" s="50"/>
      <c r="ES751" s="50"/>
      <c r="ET751" s="50"/>
      <c r="EU751" s="50"/>
      <c r="EV751" s="50"/>
      <c r="EW751" s="50"/>
      <c r="EX751" s="50"/>
      <c r="EY751" s="50"/>
      <c r="EZ751" s="50"/>
      <c r="FA751" s="50"/>
      <c r="FB751" s="50"/>
      <c r="FC751" s="50"/>
      <c r="FD751" s="50"/>
      <c r="FE751" s="50"/>
      <c r="FF751" s="50"/>
      <c r="FG751" s="50"/>
      <c r="FH751" s="50"/>
      <c r="FI751" s="50"/>
      <c r="FJ751" s="50"/>
      <c r="FK751" s="50"/>
      <c r="FL751" s="50"/>
      <c r="FM751" s="50"/>
      <c r="FN751" s="50"/>
      <c r="FO751" s="50"/>
      <c r="FP751" s="50"/>
      <c r="FQ751" s="50"/>
      <c r="FR751" s="50"/>
      <c r="FS751" s="50"/>
      <c r="FT751" s="50"/>
      <c r="FU751" s="50"/>
      <c r="FV751" s="50"/>
      <c r="FW751" s="50"/>
      <c r="FX751" s="50"/>
      <c r="FY751" s="50"/>
      <c r="FZ751" s="50"/>
      <c r="GA751" s="50"/>
      <c r="GB751" s="50"/>
      <c r="GC751" s="50"/>
      <c r="GD751" s="50"/>
      <c r="GE751" s="50"/>
      <c r="GF751" s="50"/>
      <c r="GG751" s="50"/>
      <c r="GH751" s="50"/>
      <c r="GI751" s="50"/>
      <c r="GJ751" s="50"/>
      <c r="GK751" s="50"/>
      <c r="GL751" s="50"/>
      <c r="GM751" s="50"/>
      <c r="GN751" s="50"/>
      <c r="GO751" s="50"/>
      <c r="GP751" s="50"/>
      <c r="GQ751" s="50"/>
      <c r="GR751" s="50"/>
      <c r="GS751" s="50"/>
      <c r="GT751" s="50"/>
      <c r="GU751" s="50"/>
      <c r="GV751" s="16"/>
      <c r="GW751" s="16"/>
      <c r="GX751" s="16"/>
      <c r="GY751" s="16"/>
      <c r="GZ751" s="16"/>
      <c r="HA751" s="16"/>
      <c r="HB751" s="16"/>
      <c r="HC751" s="16"/>
      <c r="HD751" s="16"/>
      <c r="HE751" s="16"/>
      <c r="HF751" s="16"/>
      <c r="HG751" s="16"/>
      <c r="HH751" s="16"/>
      <c r="HI751" s="16"/>
      <c r="HJ751" s="16"/>
      <c r="HK751" s="16"/>
      <c r="HL751" s="16"/>
      <c r="HM751" s="16"/>
      <c r="HN751" s="16"/>
      <c r="HO751" s="16"/>
      <c r="HP751" s="16"/>
      <c r="HQ751" s="16"/>
      <c r="HR751" s="16"/>
      <c r="HS751" s="16"/>
      <c r="HT751" s="16"/>
      <c r="HU751" s="16"/>
      <c r="HV751" s="16"/>
      <c r="HW751" s="16"/>
      <c r="HX751" s="16"/>
      <c r="HY751" s="16"/>
      <c r="HZ751" s="16"/>
      <c r="IA751" s="16"/>
      <c r="IB751" s="16"/>
      <c r="IC751" s="16"/>
      <c r="ID751" s="16"/>
      <c r="IE751" s="16"/>
      <c r="IF751" s="16"/>
      <c r="IG751" s="16"/>
      <c r="IH751" s="16"/>
      <c r="II751" s="16"/>
      <c r="IJ751" s="16"/>
      <c r="IK751" s="16"/>
      <c r="IL751" s="16"/>
      <c r="IM751" s="16"/>
      <c r="IN751" s="16"/>
      <c r="IO751" s="16"/>
      <c r="IP751" s="16"/>
      <c r="IQ751" s="16"/>
      <c r="IR751" s="16"/>
      <c r="IS751" s="16"/>
      <c r="IT751" s="16"/>
      <c r="IU751" s="16"/>
      <c r="IV751" s="16"/>
      <c r="IW751" s="16"/>
      <c r="IX751" s="16"/>
      <c r="IY751" s="16"/>
      <c r="IZ751" s="16"/>
      <c r="JA751" s="16"/>
      <c r="JB751" s="16"/>
      <c r="JC751" s="16"/>
      <c r="JD751" s="16"/>
      <c r="JE751" s="16"/>
      <c r="JF751" s="16"/>
      <c r="JG751" s="16"/>
      <c r="JH751" s="16"/>
      <c r="JI751" s="16"/>
      <c r="JJ751" s="16"/>
      <c r="JK751" s="16"/>
      <c r="JL751" s="16"/>
      <c r="JM751" s="16"/>
      <c r="JN751" s="16"/>
      <c r="JO751" s="16"/>
      <c r="JP751" s="16"/>
      <c r="JQ751" s="16"/>
      <c r="JR751" s="16"/>
      <c r="JS751" s="16"/>
      <c r="JT751" s="16"/>
      <c r="JU751" s="16"/>
      <c r="JV751" s="16"/>
      <c r="JW751" s="16"/>
      <c r="JX751" s="16"/>
      <c r="JY751" s="16"/>
      <c r="JZ751" s="16"/>
      <c r="KA751" s="16"/>
      <c r="KB751" s="16"/>
      <c r="KC751" s="16"/>
      <c r="KD751" s="16"/>
      <c r="KE751" s="16"/>
      <c r="KF751" s="16"/>
      <c r="KG751" s="16"/>
      <c r="KH751" s="16"/>
      <c r="KI751" s="16"/>
      <c r="KJ751" s="16"/>
      <c r="KK751" s="16"/>
      <c r="KL751" s="16"/>
      <c r="KM751" s="16"/>
      <c r="KN751" s="16"/>
      <c r="KO751" s="16"/>
      <c r="KP751" s="16"/>
      <c r="KQ751" s="16"/>
      <c r="KR751" s="16"/>
      <c r="KS751" s="16"/>
      <c r="KT751" s="16"/>
      <c r="KU751" s="16"/>
      <c r="KV751" s="16"/>
      <c r="KW751" s="16"/>
      <c r="KX751" s="16"/>
      <c r="KY751" s="16"/>
      <c r="KZ751" s="16"/>
      <c r="LA751" s="16"/>
      <c r="LB751" s="16"/>
      <c r="LC751" s="16"/>
      <c r="LD751" s="16"/>
      <c r="LE751" s="16"/>
      <c r="LF751" s="16"/>
      <c r="LG751" s="16"/>
      <c r="LH751" s="16"/>
      <c r="LI751" s="16"/>
      <c r="LJ751" s="16"/>
      <c r="LK751" s="16"/>
      <c r="LL751" s="16"/>
      <c r="LM751" s="16"/>
      <c r="LN751" s="16"/>
      <c r="LO751" s="16"/>
      <c r="LP751" s="16"/>
      <c r="LQ751" s="16"/>
      <c r="LR751" s="16"/>
      <c r="LS751" s="16"/>
      <c r="LT751" s="16"/>
      <c r="LU751" s="16"/>
      <c r="LV751" s="16"/>
      <c r="LW751" s="16"/>
      <c r="LX751" s="16"/>
      <c r="LY751" s="16"/>
      <c r="LZ751" s="16"/>
      <c r="MA751" s="16"/>
      <c r="MB751" s="16"/>
      <c r="MC751" s="16"/>
      <c r="MD751" s="16"/>
      <c r="ME751" s="16"/>
      <c r="MF751" s="16"/>
      <c r="MG751" s="16"/>
      <c r="MH751" s="16"/>
      <c r="MI751" s="16"/>
      <c r="MJ751" s="16"/>
      <c r="MK751" s="16"/>
      <c r="ML751" s="16"/>
      <c r="MM751" s="16"/>
      <c r="MN751" s="16"/>
      <c r="MO751" s="16"/>
      <c r="MP751" s="16"/>
      <c r="MQ751" s="16"/>
      <c r="MR751" s="16"/>
      <c r="MS751" s="16"/>
      <c r="MT751" s="16"/>
      <c r="MU751" s="16"/>
      <c r="MV751" s="16"/>
      <c r="MW751" s="16"/>
      <c r="MX751" s="16"/>
      <c r="MY751" s="16"/>
      <c r="MZ751" s="16"/>
      <c r="NA751" s="16"/>
      <c r="NB751" s="16"/>
      <c r="NC751" s="16"/>
      <c r="ND751" s="16"/>
      <c r="NE751" s="16"/>
      <c r="NF751" s="16"/>
      <c r="NG751" s="16"/>
      <c r="NH751" s="16"/>
      <c r="NI751" s="16"/>
      <c r="NJ751" s="16"/>
      <c r="NK751" s="16"/>
      <c r="NL751" s="16"/>
      <c r="NM751" s="16"/>
      <c r="NN751" s="16"/>
      <c r="NO751" s="16"/>
      <c r="NP751" s="16"/>
      <c r="NQ751" s="16"/>
      <c r="NR751" s="16"/>
      <c r="NS751" s="16"/>
      <c r="NT751" s="16"/>
      <c r="NU751" s="16"/>
      <c r="NV751" s="16"/>
      <c r="NW751" s="16"/>
      <c r="NX751" s="16"/>
      <c r="NY751" s="16"/>
      <c r="NZ751" s="16"/>
      <c r="OA751" s="16"/>
      <c r="OB751" s="16"/>
      <c r="OC751" s="16"/>
      <c r="OD751" s="16"/>
      <c r="OE751" s="16"/>
      <c r="OF751" s="16"/>
      <c r="OG751" s="16"/>
      <c r="OH751" s="16"/>
      <c r="OI751" s="16"/>
      <c r="OJ751" s="16"/>
      <c r="OK751" s="16"/>
      <c r="OL751" s="16"/>
      <c r="OM751" s="16"/>
      <c r="ON751" s="16"/>
      <c r="OO751" s="16"/>
      <c r="OP751" s="16"/>
      <c r="OQ751" s="16"/>
      <c r="OR751" s="16"/>
      <c r="OS751" s="16"/>
      <c r="OT751" s="16"/>
      <c r="OU751" s="16"/>
      <c r="OV751" s="16"/>
      <c r="OW751" s="16"/>
      <c r="OX751" s="16"/>
      <c r="OY751" s="16"/>
      <c r="OZ751" s="16"/>
      <c r="PA751" s="16"/>
      <c r="PB751" s="16"/>
      <c r="PC751" s="16"/>
      <c r="PD751" s="16"/>
      <c r="PE751" s="16"/>
      <c r="PF751" s="16"/>
      <c r="PG751" s="16"/>
      <c r="PH751" s="16"/>
      <c r="PI751" s="16"/>
      <c r="PJ751" s="16"/>
      <c r="PK751" s="16"/>
      <c r="PL751" s="16"/>
      <c r="PM751" s="16"/>
      <c r="PN751" s="16"/>
      <c r="PO751" s="16"/>
      <c r="PP751" s="16"/>
      <c r="PQ751" s="16"/>
      <c r="PR751" s="16"/>
      <c r="PS751" s="16"/>
      <c r="PT751" s="16"/>
      <c r="PU751" s="16"/>
      <c r="PV751" s="16"/>
      <c r="PW751" s="16"/>
      <c r="PX751" s="16"/>
      <c r="PY751" s="16"/>
      <c r="PZ751" s="16"/>
      <c r="QA751" s="16"/>
      <c r="QB751" s="16"/>
      <c r="QC751" s="16"/>
      <c r="QD751" s="16"/>
      <c r="QE751" s="16"/>
      <c r="QF751" s="16"/>
      <c r="QG751" s="16"/>
      <c r="QH751" s="16"/>
      <c r="QI751" s="16"/>
      <c r="QJ751" s="16"/>
      <c r="QK751" s="16"/>
      <c r="QL751" s="16"/>
      <c r="QM751" s="16"/>
      <c r="QN751" s="16"/>
      <c r="QO751" s="16"/>
      <c r="QP751" s="16"/>
      <c r="QQ751" s="16"/>
      <c r="QR751" s="16"/>
      <c r="QS751" s="16"/>
      <c r="QT751" s="16"/>
      <c r="QU751" s="16"/>
      <c r="QV751" s="16"/>
      <c r="QW751" s="16"/>
      <c r="QX751" s="16"/>
      <c r="QY751" s="16"/>
      <c r="QZ751" s="16"/>
      <c r="RA751" s="16"/>
      <c r="RB751" s="16"/>
      <c r="RC751" s="16"/>
      <c r="RD751" s="16"/>
      <c r="RE751" s="16"/>
      <c r="RF751" s="16"/>
      <c r="RG751" s="16"/>
      <c r="RH751" s="16"/>
      <c r="RI751" s="16"/>
      <c r="RJ751" s="16"/>
      <c r="RK751" s="16"/>
      <c r="RL751" s="16"/>
      <c r="RM751" s="16"/>
      <c r="RN751" s="16"/>
      <c r="RO751" s="16"/>
      <c r="RP751" s="16"/>
      <c r="RQ751" s="16"/>
      <c r="RR751" s="16"/>
      <c r="RS751" s="16"/>
      <c r="RT751" s="16"/>
      <c r="RU751" s="16"/>
      <c r="RV751" s="16"/>
      <c r="RW751" s="16"/>
      <c r="RX751" s="16"/>
      <c r="RY751" s="16"/>
      <c r="RZ751" s="16"/>
      <c r="SA751" s="16"/>
      <c r="SB751" s="16"/>
      <c r="SC751" s="16"/>
      <c r="SD751" s="16"/>
      <c r="SE751" s="16"/>
      <c r="SF751" s="16"/>
      <c r="SG751" s="16"/>
      <c r="SH751" s="16"/>
      <c r="SI751" s="16"/>
      <c r="SJ751" s="16"/>
      <c r="SK751" s="16"/>
      <c r="SL751" s="16"/>
      <c r="SM751" s="16"/>
      <c r="SN751" s="16"/>
      <c r="SO751" s="16"/>
      <c r="SP751" s="16"/>
      <c r="SQ751" s="16"/>
      <c r="SR751" s="16"/>
      <c r="SS751" s="16"/>
      <c r="ST751" s="16"/>
      <c r="SU751" s="16"/>
      <c r="SV751" s="16"/>
      <c r="SW751" s="16"/>
      <c r="SX751" s="16"/>
      <c r="SY751" s="16"/>
      <c r="SZ751" s="16"/>
      <c r="TA751" s="16"/>
      <c r="TB751" s="16"/>
      <c r="TC751" s="16"/>
      <c r="TD751" s="16"/>
      <c r="TE751" s="16"/>
      <c r="TF751" s="16"/>
      <c r="TG751" s="16"/>
      <c r="TH751" s="16"/>
      <c r="TI751" s="16"/>
      <c r="TJ751" s="16"/>
      <c r="TK751" s="16"/>
      <c r="TL751" s="16"/>
      <c r="TM751" s="16"/>
      <c r="TN751" s="16"/>
      <c r="TO751" s="16"/>
      <c r="TP751" s="16"/>
      <c r="TQ751" s="16"/>
      <c r="TR751" s="16"/>
      <c r="TS751" s="16"/>
      <c r="TT751" s="16"/>
      <c r="TU751" s="16"/>
      <c r="TV751" s="16"/>
      <c r="TW751" s="16"/>
      <c r="TX751" s="16"/>
      <c r="TY751" s="16"/>
      <c r="TZ751" s="16"/>
      <c r="UA751" s="16"/>
      <c r="UB751" s="16"/>
      <c r="UC751" s="16"/>
      <c r="UD751" s="16"/>
      <c r="UE751" s="16"/>
      <c r="UF751" s="16"/>
      <c r="UG751" s="16"/>
      <c r="UH751" s="16"/>
      <c r="UI751" s="16"/>
      <c r="UJ751" s="16"/>
      <c r="UK751" s="16"/>
      <c r="UL751" s="16"/>
      <c r="UM751" s="16"/>
      <c r="UN751" s="16"/>
      <c r="UO751" s="16"/>
      <c r="UP751" s="16"/>
      <c r="UQ751" s="16"/>
      <c r="UR751" s="16"/>
      <c r="US751" s="16"/>
      <c r="UT751" s="16"/>
      <c r="UU751" s="16"/>
      <c r="UV751" s="16"/>
      <c r="UW751" s="16"/>
      <c r="UX751" s="16"/>
      <c r="UY751" s="16"/>
      <c r="UZ751" s="16"/>
      <c r="VA751" s="16"/>
      <c r="VB751" s="16"/>
      <c r="VC751" s="16"/>
      <c r="VD751" s="16"/>
      <c r="VE751" s="16"/>
      <c r="VF751" s="16"/>
      <c r="VG751" s="16"/>
      <c r="VH751" s="16"/>
      <c r="VI751" s="16"/>
      <c r="VJ751" s="16"/>
      <c r="VK751" s="16"/>
      <c r="VL751" s="16"/>
      <c r="VM751" s="16"/>
      <c r="VN751" s="16"/>
      <c r="VO751" s="16"/>
      <c r="VP751" s="16"/>
      <c r="VQ751" s="16"/>
      <c r="VR751" s="16"/>
      <c r="VS751" s="16"/>
      <c r="VT751" s="16"/>
      <c r="VU751" s="16"/>
      <c r="VV751" s="16"/>
      <c r="VW751" s="16"/>
      <c r="VX751" s="16"/>
      <c r="VY751" s="16"/>
      <c r="VZ751" s="16"/>
      <c r="WA751" s="16"/>
      <c r="WB751" s="16"/>
      <c r="WC751" s="16"/>
      <c r="WD751" s="16"/>
      <c r="WE751" s="16"/>
      <c r="WF751" s="16"/>
      <c r="WG751" s="16"/>
      <c r="WH751" s="16"/>
      <c r="WI751" s="16"/>
      <c r="WJ751" s="16"/>
      <c r="WK751" s="16"/>
      <c r="WL751" s="16"/>
      <c r="WM751" s="16"/>
      <c r="WN751" s="16"/>
      <c r="WO751" s="16"/>
      <c r="WP751" s="16"/>
      <c r="WQ751" s="16"/>
      <c r="WR751" s="16"/>
      <c r="WS751" s="16"/>
      <c r="WT751" s="16"/>
      <c r="WU751" s="16"/>
      <c r="WV751" s="16"/>
      <c r="WW751" s="16"/>
      <c r="WX751" s="16"/>
      <c r="WY751" s="16"/>
      <c r="WZ751" s="16"/>
      <c r="XA751" s="16"/>
      <c r="XB751" s="16"/>
      <c r="XC751" s="16"/>
      <c r="XD751" s="16"/>
      <c r="XE751" s="16"/>
      <c r="XF751" s="16"/>
      <c r="XG751" s="16"/>
      <c r="XH751" s="16"/>
      <c r="XI751" s="16"/>
      <c r="XJ751" s="16"/>
      <c r="XK751" s="16"/>
      <c r="XL751" s="16"/>
      <c r="XM751" s="16"/>
      <c r="XN751" s="16"/>
      <c r="XO751" s="16"/>
      <c r="XP751" s="16"/>
      <c r="XQ751" s="16"/>
      <c r="XR751" s="16"/>
      <c r="XS751" s="16"/>
      <c r="XT751" s="16"/>
      <c r="XU751" s="16"/>
      <c r="XV751" s="16"/>
      <c r="XW751" s="16"/>
      <c r="XX751" s="16"/>
      <c r="XY751" s="16"/>
      <c r="XZ751" s="16"/>
      <c r="YA751" s="16"/>
      <c r="YB751" s="16"/>
      <c r="YC751" s="16"/>
      <c r="YD751" s="16"/>
      <c r="YE751" s="16"/>
      <c r="YF751" s="16"/>
      <c r="YG751" s="16"/>
      <c r="YH751" s="16"/>
      <c r="YI751" s="16"/>
      <c r="YJ751" s="16"/>
      <c r="YK751" s="16"/>
      <c r="YL751" s="16"/>
      <c r="YM751" s="16"/>
      <c r="YN751" s="16"/>
      <c r="YO751" s="16"/>
      <c r="YP751" s="16"/>
      <c r="YQ751" s="16"/>
      <c r="YR751" s="16"/>
      <c r="YS751" s="16"/>
      <c r="YT751" s="16"/>
      <c r="YU751" s="16"/>
      <c r="YV751" s="16"/>
      <c r="YW751" s="16"/>
      <c r="YX751" s="16"/>
      <c r="YY751" s="16"/>
      <c r="YZ751" s="16"/>
      <c r="ZA751" s="16"/>
      <c r="ZB751" s="16"/>
      <c r="ZC751" s="16"/>
      <c r="ZD751" s="16"/>
      <c r="ZE751" s="16"/>
      <c r="ZF751" s="16"/>
      <c r="ZG751" s="16"/>
      <c r="ZH751" s="16"/>
      <c r="ZI751" s="16"/>
      <c r="ZJ751" s="16"/>
      <c r="ZK751" s="16"/>
      <c r="ZL751" s="16"/>
      <c r="ZM751" s="16"/>
      <c r="ZN751" s="16"/>
      <c r="ZO751" s="16"/>
      <c r="ZP751" s="16"/>
      <c r="ZQ751" s="16"/>
      <c r="ZR751" s="16"/>
      <c r="ZS751" s="16"/>
      <c r="ZT751" s="16"/>
      <c r="ZU751" s="16"/>
      <c r="ZV751" s="16"/>
      <c r="ZW751" s="16"/>
      <c r="ZX751" s="16"/>
      <c r="ZY751" s="16"/>
      <c r="ZZ751" s="16"/>
      <c r="AAA751" s="16"/>
      <c r="AAB751" s="16"/>
      <c r="AAC751" s="16"/>
      <c r="AAD751" s="16"/>
      <c r="AAE751" s="16"/>
      <c r="AAF751" s="16"/>
      <c r="AAG751" s="16"/>
      <c r="AAH751" s="16"/>
      <c r="AAI751" s="16"/>
      <c r="AAJ751" s="16"/>
      <c r="AAK751" s="16"/>
      <c r="AAL751" s="16"/>
      <c r="AAM751" s="16"/>
      <c r="AAN751" s="16"/>
      <c r="AAO751" s="16"/>
      <c r="AAP751" s="16"/>
      <c r="AAQ751" s="16"/>
      <c r="AAR751" s="16"/>
      <c r="AAS751" s="16"/>
      <c r="AAT751" s="16"/>
      <c r="AAU751" s="16"/>
      <c r="AAV751" s="16"/>
      <c r="AAW751" s="16"/>
      <c r="AAX751" s="16"/>
      <c r="AAY751" s="16"/>
      <c r="AAZ751" s="16"/>
      <c r="ABA751" s="16"/>
      <c r="ABB751" s="16"/>
      <c r="ABC751" s="16"/>
      <c r="ABD751" s="16"/>
      <c r="ABE751" s="16"/>
      <c r="ABF751" s="16"/>
      <c r="ABG751" s="16"/>
      <c r="ABH751" s="16"/>
    </row>
    <row r="752" spans="1:1924" s="50" customFormat="1" ht="45.75" customHeight="1">
      <c r="A752" s="589">
        <f>1+A751</f>
        <v>750</v>
      </c>
      <c r="B752" s="403" t="s">
        <v>7443</v>
      </c>
      <c r="C752" s="156" t="s">
        <v>7444</v>
      </c>
      <c r="D752" s="156" t="s">
        <v>645</v>
      </c>
      <c r="E752" s="156">
        <v>45539</v>
      </c>
      <c r="F752" s="152">
        <v>45540</v>
      </c>
      <c r="G752" s="152">
        <v>45630</v>
      </c>
      <c r="H752" s="156" t="s">
        <v>416</v>
      </c>
      <c r="I752" s="156" t="s">
        <v>180</v>
      </c>
      <c r="J752" s="301" t="s">
        <v>7445</v>
      </c>
      <c r="K752" s="251">
        <v>1072704852</v>
      </c>
      <c r="L752" s="156">
        <v>3</v>
      </c>
      <c r="M752" s="156" t="s">
        <v>844</v>
      </c>
      <c r="N752" s="156" t="s">
        <v>98</v>
      </c>
      <c r="O752" s="156" t="s">
        <v>783</v>
      </c>
      <c r="P752" s="156" t="s">
        <v>7446</v>
      </c>
      <c r="Q752" s="156" t="s">
        <v>7447</v>
      </c>
      <c r="R752" s="143">
        <f>+G752-F752</f>
        <v>90</v>
      </c>
      <c r="S752" s="134" t="s">
        <v>7448</v>
      </c>
      <c r="T752" s="253">
        <v>15360000</v>
      </c>
      <c r="U752" s="156" t="s">
        <v>7449</v>
      </c>
      <c r="V752" s="253">
        <f>+T752</f>
        <v>15360000</v>
      </c>
      <c r="W752" s="156">
        <v>45539</v>
      </c>
      <c r="X752" s="156" t="s">
        <v>103</v>
      </c>
      <c r="Y752" s="317">
        <f>+Z752+AA752+AB752</f>
        <v>15360000</v>
      </c>
      <c r="Z752" s="156">
        <f>+V752</f>
        <v>15360000</v>
      </c>
      <c r="AA752" s="156">
        <v>0</v>
      </c>
      <c r="AB752" s="156">
        <f>+AC752+AD752+AE752+AF752+AG752+AH752+AI752+AJ752</f>
        <v>0</v>
      </c>
      <c r="AC752" s="156">
        <v>0</v>
      </c>
      <c r="AD752" s="156">
        <v>0</v>
      </c>
      <c r="AE752" s="156">
        <v>0</v>
      </c>
      <c r="AF752" s="156">
        <v>0</v>
      </c>
      <c r="AG752" s="156">
        <v>0</v>
      </c>
      <c r="AH752" s="156">
        <v>0</v>
      </c>
      <c r="AI752" s="156">
        <v>0</v>
      </c>
      <c r="AJ752" s="156">
        <v>0</v>
      </c>
      <c r="AK752" s="156" t="s">
        <v>104</v>
      </c>
      <c r="AL752" s="103" t="s">
        <v>7450</v>
      </c>
      <c r="AM752" s="156" t="s">
        <v>6599</v>
      </c>
      <c r="AN752" s="156">
        <v>52994653</v>
      </c>
      <c r="AO752" s="156" t="s">
        <v>114</v>
      </c>
      <c r="AP752" s="156" t="s">
        <v>114</v>
      </c>
      <c r="AQ752" s="156" t="s">
        <v>114</v>
      </c>
      <c r="AR752" s="156" t="s">
        <v>114</v>
      </c>
      <c r="AS752" s="156" t="s">
        <v>109</v>
      </c>
      <c r="AT752" s="156" t="s">
        <v>109</v>
      </c>
      <c r="AU752" s="156" t="s">
        <v>392</v>
      </c>
      <c r="AV752" s="156"/>
      <c r="AW752" s="156"/>
      <c r="AX752" s="156" t="s">
        <v>109</v>
      </c>
      <c r="AY752" s="156" t="s">
        <v>108</v>
      </c>
      <c r="AZ752" s="156"/>
      <c r="BA752" s="156"/>
      <c r="BB752" s="156"/>
      <c r="BC752" s="156"/>
      <c r="BD752" s="156"/>
      <c r="BE752" s="156"/>
      <c r="BF752" s="156"/>
      <c r="BG752" s="156"/>
      <c r="BH752" s="153">
        <f>T752+BB752</f>
        <v>15360000</v>
      </c>
      <c r="BI752" s="437" t="s">
        <v>259</v>
      </c>
      <c r="BJ752" s="328"/>
      <c r="BK752" s="328" t="s">
        <v>114</v>
      </c>
      <c r="BL752" s="328"/>
      <c r="BM752" s="161" t="s">
        <v>2539</v>
      </c>
      <c r="BN752" s="156" t="s">
        <v>115</v>
      </c>
      <c r="BO752" s="156">
        <v>30</v>
      </c>
      <c r="BP752" s="156">
        <v>34685</v>
      </c>
      <c r="BQ752" s="156" t="s">
        <v>109</v>
      </c>
      <c r="BR752" s="156" t="s">
        <v>108</v>
      </c>
      <c r="BS752" s="156" t="s">
        <v>108</v>
      </c>
      <c r="BT752" s="156" t="s">
        <v>108</v>
      </c>
      <c r="BU752" s="156" t="s">
        <v>1746</v>
      </c>
      <c r="BV752" s="156">
        <v>3115997035</v>
      </c>
      <c r="BW752" s="156" t="s">
        <v>1747</v>
      </c>
      <c r="BX752" s="156" t="s">
        <v>881</v>
      </c>
      <c r="BY752" s="156" t="s">
        <v>119</v>
      </c>
      <c r="BZ752" s="156">
        <v>33753913357</v>
      </c>
      <c r="CA752" s="157" t="s">
        <v>109</v>
      </c>
      <c r="CB752" s="157" t="s">
        <v>109</v>
      </c>
      <c r="CC752" s="157" t="s">
        <v>109</v>
      </c>
      <c r="CD752" s="157" t="s">
        <v>109</v>
      </c>
      <c r="CE752" s="156"/>
      <c r="CF752" s="156"/>
      <c r="CG752" s="156"/>
      <c r="CH752" s="156"/>
      <c r="CI752" s="156"/>
      <c r="CJ752" s="156"/>
      <c r="CK752" s="156"/>
      <c r="CL752" s="156"/>
      <c r="CM752" s="157" t="s">
        <v>109</v>
      </c>
      <c r="CN752" s="156"/>
      <c r="CO752" s="297"/>
    </row>
    <row r="753" spans="1:736" s="50" customFormat="1" ht="45.75" customHeight="1">
      <c r="A753" s="589">
        <f>1+A752</f>
        <v>751</v>
      </c>
      <c r="B753" s="403" t="s">
        <v>7451</v>
      </c>
      <c r="C753" s="156" t="s">
        <v>7452</v>
      </c>
      <c r="D753" s="156" t="s">
        <v>645</v>
      </c>
      <c r="E753" s="156">
        <v>45539</v>
      </c>
      <c r="F753" s="152">
        <v>45540</v>
      </c>
      <c r="G753" s="152">
        <v>45653</v>
      </c>
      <c r="H753" s="156" t="s">
        <v>416</v>
      </c>
      <c r="I753" s="156" t="s">
        <v>180</v>
      </c>
      <c r="J753" s="301" t="s">
        <v>7453</v>
      </c>
      <c r="K753" s="251">
        <v>1070704829</v>
      </c>
      <c r="L753" s="156">
        <v>6</v>
      </c>
      <c r="M753" s="156" t="s">
        <v>844</v>
      </c>
      <c r="N753" s="156" t="s">
        <v>98</v>
      </c>
      <c r="O753" s="156" t="s">
        <v>783</v>
      </c>
      <c r="P753" s="156" t="s">
        <v>7446</v>
      </c>
      <c r="Q753" s="156" t="s">
        <v>7447</v>
      </c>
      <c r="R753" s="143">
        <f>+G753-F753</f>
        <v>113</v>
      </c>
      <c r="S753" s="134" t="s">
        <v>7448</v>
      </c>
      <c r="T753" s="253">
        <v>15360000</v>
      </c>
      <c r="U753" s="156" t="s">
        <v>7454</v>
      </c>
      <c r="V753" s="253">
        <f>+T753</f>
        <v>15360000</v>
      </c>
      <c r="W753" s="156">
        <v>45540</v>
      </c>
      <c r="X753" s="156" t="s">
        <v>103</v>
      </c>
      <c r="Y753" s="317">
        <f>+Z753+AA753+AB753</f>
        <v>15360000</v>
      </c>
      <c r="Z753" s="156">
        <f>+V753</f>
        <v>15360000</v>
      </c>
      <c r="AA753" s="156">
        <v>0</v>
      </c>
      <c r="AB753" s="156">
        <f>+AC753+AD753+AE753+AF753+AG753+AH753+AI753+AJ753</f>
        <v>0</v>
      </c>
      <c r="AC753" s="156">
        <v>0</v>
      </c>
      <c r="AD753" s="156">
        <v>0</v>
      </c>
      <c r="AE753" s="156">
        <v>0</v>
      </c>
      <c r="AF753" s="156">
        <v>0</v>
      </c>
      <c r="AG753" s="156">
        <v>0</v>
      </c>
      <c r="AH753" s="156">
        <v>0</v>
      </c>
      <c r="AI753" s="156">
        <v>0</v>
      </c>
      <c r="AJ753" s="156">
        <v>0</v>
      </c>
      <c r="AK753" s="156" t="s">
        <v>104</v>
      </c>
      <c r="AL753" s="103" t="s">
        <v>7455</v>
      </c>
      <c r="AM753" s="156" t="s">
        <v>6599</v>
      </c>
      <c r="AN753" s="156">
        <v>52994653</v>
      </c>
      <c r="AO753" s="156" t="s">
        <v>114</v>
      </c>
      <c r="AP753" s="156" t="s">
        <v>114</v>
      </c>
      <c r="AQ753" s="156" t="s">
        <v>114</v>
      </c>
      <c r="AR753" s="156" t="s">
        <v>114</v>
      </c>
      <c r="AS753" s="156" t="s">
        <v>109</v>
      </c>
      <c r="AT753" s="156" t="s">
        <v>109</v>
      </c>
      <c r="AU753" s="156" t="s">
        <v>392</v>
      </c>
      <c r="AV753" s="156"/>
      <c r="AW753" s="156"/>
      <c r="AX753" s="156" t="s">
        <v>109</v>
      </c>
      <c r="AY753" s="156" t="s">
        <v>108</v>
      </c>
      <c r="AZ753" s="156"/>
      <c r="BA753" s="156"/>
      <c r="BB753" s="156"/>
      <c r="BC753" s="156"/>
      <c r="BD753" s="156"/>
      <c r="BE753" s="156"/>
      <c r="BF753" s="156"/>
      <c r="BG753" s="156"/>
      <c r="BH753" s="153">
        <f>T753+BB753</f>
        <v>15360000</v>
      </c>
      <c r="BI753" s="437" t="s">
        <v>259</v>
      </c>
      <c r="BJ753" s="328"/>
      <c r="BK753" s="328" t="s">
        <v>114</v>
      </c>
      <c r="BL753" s="328"/>
      <c r="BM753" s="161" t="s">
        <v>2539</v>
      </c>
      <c r="BN753" s="156" t="s">
        <v>917</v>
      </c>
      <c r="BO753" s="156">
        <v>36</v>
      </c>
      <c r="BP753" s="156">
        <v>31952</v>
      </c>
      <c r="BQ753" s="156" t="s">
        <v>109</v>
      </c>
      <c r="BR753" s="156" t="s">
        <v>108</v>
      </c>
      <c r="BS753" s="156" t="s">
        <v>108</v>
      </c>
      <c r="BT753" s="156" t="s">
        <v>108</v>
      </c>
      <c r="BU753" s="156" t="s">
        <v>1838</v>
      </c>
      <c r="BV753" s="156">
        <v>3194521865</v>
      </c>
      <c r="BW753" s="156" t="s">
        <v>1839</v>
      </c>
      <c r="BX753" s="156" t="s">
        <v>657</v>
      </c>
      <c r="BY753" s="156" t="s">
        <v>119</v>
      </c>
      <c r="BZ753" s="156">
        <v>338256522</v>
      </c>
      <c r="CA753" s="157" t="s">
        <v>109</v>
      </c>
      <c r="CB753" s="157" t="s">
        <v>109</v>
      </c>
      <c r="CC753" s="157" t="s">
        <v>109</v>
      </c>
      <c r="CD753" s="157" t="s">
        <v>109</v>
      </c>
      <c r="CE753" s="156"/>
      <c r="CF753" s="156"/>
      <c r="CG753" s="156"/>
      <c r="CH753" s="156"/>
      <c r="CI753" s="156"/>
      <c r="CJ753" s="156"/>
      <c r="CK753" s="156"/>
      <c r="CL753" s="156"/>
      <c r="CM753" s="157" t="s">
        <v>109</v>
      </c>
      <c r="CN753" s="156"/>
      <c r="CO753" s="297"/>
    </row>
    <row r="754" spans="1:736" s="290" customFormat="1" ht="45.75" customHeight="1">
      <c r="A754" s="589">
        <f>1+A753</f>
        <v>752</v>
      </c>
      <c r="B754" s="403" t="s">
        <v>7456</v>
      </c>
      <c r="C754" s="156" t="s">
        <v>7457</v>
      </c>
      <c r="D754" s="156" t="s">
        <v>645</v>
      </c>
      <c r="E754" s="156">
        <v>45539</v>
      </c>
      <c r="F754" s="156">
        <v>45541</v>
      </c>
      <c r="G754" s="156">
        <v>45646</v>
      </c>
      <c r="H754" s="156" t="s">
        <v>416</v>
      </c>
      <c r="I754" s="156" t="s">
        <v>180</v>
      </c>
      <c r="J754" s="301" t="s">
        <v>7458</v>
      </c>
      <c r="K754" s="251">
        <v>53911035</v>
      </c>
      <c r="L754" s="156">
        <v>1</v>
      </c>
      <c r="M754" s="156" t="s">
        <v>844</v>
      </c>
      <c r="N754" s="156" t="s">
        <v>98</v>
      </c>
      <c r="O754" s="156" t="s">
        <v>5700</v>
      </c>
      <c r="P754" s="156" t="s">
        <v>7374</v>
      </c>
      <c r="Q754" s="156" t="s">
        <v>6730</v>
      </c>
      <c r="R754" s="143">
        <f>+G754-F754</f>
        <v>105</v>
      </c>
      <c r="S754" s="134" t="s">
        <v>7375</v>
      </c>
      <c r="T754" s="253">
        <v>12642667</v>
      </c>
      <c r="U754" s="156" t="s">
        <v>7459</v>
      </c>
      <c r="V754" s="253">
        <f>+T754</f>
        <v>12642667</v>
      </c>
      <c r="W754" s="156">
        <v>45540</v>
      </c>
      <c r="X754" s="156" t="s">
        <v>103</v>
      </c>
      <c r="Y754" s="317">
        <f>+Z754+AA754+AB754</f>
        <v>12642667</v>
      </c>
      <c r="Z754" s="156">
        <f>+V754</f>
        <v>12642667</v>
      </c>
      <c r="AA754" s="156">
        <v>0</v>
      </c>
      <c r="AB754" s="156">
        <f>+AC754+AD754+AE754+AF754+AG754+AH754+AI754+AJ754</f>
        <v>0</v>
      </c>
      <c r="AC754" s="156">
        <v>0</v>
      </c>
      <c r="AD754" s="156">
        <v>0</v>
      </c>
      <c r="AE754" s="156">
        <v>0</v>
      </c>
      <c r="AF754" s="156">
        <v>0</v>
      </c>
      <c r="AG754" s="156">
        <v>0</v>
      </c>
      <c r="AH754" s="156">
        <v>0</v>
      </c>
      <c r="AI754" s="156">
        <v>0</v>
      </c>
      <c r="AJ754" s="156">
        <v>0</v>
      </c>
      <c r="AK754" s="156" t="s">
        <v>104</v>
      </c>
      <c r="AL754" s="103" t="s">
        <v>7460</v>
      </c>
      <c r="AM754" s="156" t="s">
        <v>7461</v>
      </c>
      <c r="AN754" s="156">
        <v>1073160856</v>
      </c>
      <c r="AO754" s="156" t="s">
        <v>114</v>
      </c>
      <c r="AP754" s="156" t="s">
        <v>114</v>
      </c>
      <c r="AQ754" s="156" t="s">
        <v>114</v>
      </c>
      <c r="AR754" s="156" t="s">
        <v>114</v>
      </c>
      <c r="AS754" s="156" t="s">
        <v>109</v>
      </c>
      <c r="AT754" s="156" t="s">
        <v>109</v>
      </c>
      <c r="AU754" s="156" t="s">
        <v>392</v>
      </c>
      <c r="AV754" s="156"/>
      <c r="AW754" s="156"/>
      <c r="AX754" s="156" t="s">
        <v>109</v>
      </c>
      <c r="AY754" s="156" t="s">
        <v>108</v>
      </c>
      <c r="AZ754" s="156"/>
      <c r="BA754" s="156"/>
      <c r="BB754" s="156"/>
      <c r="BC754" s="156"/>
      <c r="BD754" s="156"/>
      <c r="BE754" s="156"/>
      <c r="BF754" s="156"/>
      <c r="BG754" s="156"/>
      <c r="BH754" s="153">
        <f>T754+BB754</f>
        <v>12642667</v>
      </c>
      <c r="BI754" s="349" t="s">
        <v>113</v>
      </c>
      <c r="BJ754" s="240"/>
      <c r="BK754" s="240" t="s">
        <v>114</v>
      </c>
      <c r="BL754" s="240"/>
      <c r="BM754" s="437"/>
      <c r="BN754" s="156" t="s">
        <v>964</v>
      </c>
      <c r="BO754" s="156">
        <v>39</v>
      </c>
      <c r="BP754" s="156">
        <v>31060</v>
      </c>
      <c r="BQ754" s="156" t="s">
        <v>108</v>
      </c>
      <c r="BR754" s="156" t="s">
        <v>108</v>
      </c>
      <c r="BS754" s="156" t="s">
        <v>108</v>
      </c>
      <c r="BT754" s="156" t="s">
        <v>108</v>
      </c>
      <c r="BU754" s="156" t="s">
        <v>1720</v>
      </c>
      <c r="BV754" s="156">
        <v>3138347925</v>
      </c>
      <c r="BW754" s="156" t="s">
        <v>1721</v>
      </c>
      <c r="BX754" s="156" t="s">
        <v>839</v>
      </c>
      <c r="BY754" s="156" t="s">
        <v>119</v>
      </c>
      <c r="BZ754" s="156" t="s">
        <v>1722</v>
      </c>
      <c r="CA754" s="157" t="s">
        <v>109</v>
      </c>
      <c r="CB754" s="157" t="s">
        <v>109</v>
      </c>
      <c r="CC754" s="157" t="s">
        <v>109</v>
      </c>
      <c r="CD754" s="152" t="s">
        <v>109</v>
      </c>
      <c r="CE754" s="156"/>
      <c r="CF754" s="156"/>
      <c r="CG754" s="156"/>
      <c r="CH754" s="156"/>
      <c r="CI754" s="156"/>
      <c r="CJ754" s="156"/>
      <c r="CK754" s="156"/>
      <c r="CL754" s="156"/>
      <c r="CM754" s="157" t="s">
        <v>109</v>
      </c>
      <c r="CN754" s="156"/>
      <c r="CO754" s="297"/>
      <c r="CP754" s="297"/>
      <c r="CQ754" s="297"/>
      <c r="CR754" s="297"/>
      <c r="CS754" s="297"/>
      <c r="CT754" s="297"/>
      <c r="CU754" s="297"/>
      <c r="CV754" s="297"/>
      <c r="CW754" s="297"/>
      <c r="CX754" s="50"/>
      <c r="CY754" s="50"/>
      <c r="CZ754" s="50"/>
      <c r="DA754" s="50"/>
      <c r="DB754" s="50"/>
      <c r="DC754" s="50"/>
      <c r="DD754" s="50"/>
      <c r="DE754" s="50"/>
      <c r="DF754" s="50"/>
      <c r="DG754" s="50"/>
      <c r="DH754" s="50"/>
      <c r="DI754" s="50"/>
      <c r="DJ754" s="50"/>
      <c r="DK754" s="50"/>
      <c r="DL754" s="50"/>
      <c r="DM754" s="50"/>
      <c r="DN754" s="50"/>
      <c r="DO754" s="50"/>
      <c r="DP754" s="50"/>
      <c r="DQ754" s="50"/>
      <c r="DR754" s="50"/>
      <c r="DS754" s="50"/>
      <c r="DT754" s="50"/>
      <c r="DU754" s="50"/>
      <c r="DV754" s="50"/>
      <c r="DW754" s="50"/>
      <c r="DX754" s="50"/>
      <c r="DY754" s="50"/>
      <c r="DZ754" s="50"/>
      <c r="EA754" s="50"/>
      <c r="EB754" s="50"/>
      <c r="EC754" s="50"/>
      <c r="ED754" s="50"/>
      <c r="EE754" s="50"/>
      <c r="EF754" s="50"/>
      <c r="EG754" s="50"/>
      <c r="EH754" s="50"/>
      <c r="EI754" s="50"/>
      <c r="EJ754" s="50"/>
      <c r="EK754" s="50"/>
      <c r="EL754" s="50"/>
      <c r="EM754" s="50"/>
      <c r="EN754" s="50"/>
      <c r="EO754" s="50"/>
      <c r="EP754" s="50"/>
      <c r="EQ754" s="50"/>
      <c r="ER754" s="50"/>
      <c r="ES754" s="50"/>
      <c r="ET754" s="50"/>
      <c r="EU754" s="50"/>
      <c r="EV754" s="50"/>
      <c r="EW754" s="50"/>
      <c r="EX754" s="50"/>
      <c r="EY754" s="50"/>
      <c r="EZ754" s="50"/>
      <c r="FA754" s="50"/>
      <c r="FB754" s="50"/>
      <c r="FC754" s="50"/>
      <c r="FD754" s="50"/>
      <c r="FE754" s="50"/>
      <c r="FF754" s="50"/>
      <c r="FG754" s="50"/>
      <c r="FH754" s="50"/>
      <c r="FI754" s="50"/>
      <c r="FJ754" s="50"/>
      <c r="FK754" s="50"/>
      <c r="FL754" s="50"/>
      <c r="FM754" s="50"/>
      <c r="FN754" s="50"/>
      <c r="FO754" s="50"/>
      <c r="FP754" s="50"/>
      <c r="FQ754" s="50"/>
      <c r="FR754" s="50"/>
      <c r="FS754" s="50"/>
      <c r="FT754" s="50"/>
      <c r="FU754" s="50"/>
      <c r="FV754" s="50"/>
      <c r="FW754" s="50"/>
      <c r="FX754" s="50"/>
      <c r="FY754" s="50"/>
      <c r="FZ754" s="50"/>
      <c r="GA754" s="50"/>
      <c r="GB754" s="50"/>
      <c r="GC754" s="50"/>
      <c r="GD754" s="50"/>
      <c r="GE754" s="50"/>
      <c r="GF754" s="50"/>
      <c r="GG754" s="50"/>
      <c r="GH754" s="50"/>
      <c r="GI754" s="50"/>
      <c r="GJ754" s="50"/>
      <c r="GK754" s="50"/>
      <c r="GL754" s="50"/>
      <c r="GM754" s="50"/>
      <c r="GN754" s="50"/>
      <c r="GO754" s="50"/>
      <c r="GP754" s="50"/>
      <c r="GQ754" s="50"/>
      <c r="GR754" s="50"/>
      <c r="GS754" s="50"/>
      <c r="GT754" s="50"/>
      <c r="GU754" s="50"/>
      <c r="GV754" s="16"/>
      <c r="GW754" s="16"/>
      <c r="GX754" s="16"/>
      <c r="GY754" s="16"/>
      <c r="GZ754" s="16"/>
      <c r="HA754" s="16"/>
      <c r="HB754" s="16"/>
      <c r="HC754" s="16"/>
      <c r="HD754" s="16"/>
      <c r="HE754" s="16"/>
      <c r="HF754" s="16"/>
      <c r="HG754" s="16"/>
      <c r="HH754" s="16"/>
      <c r="HI754" s="16"/>
      <c r="HJ754" s="16"/>
      <c r="HK754" s="16"/>
      <c r="HL754" s="16"/>
      <c r="HM754" s="16"/>
      <c r="HN754" s="16"/>
      <c r="HO754" s="16"/>
      <c r="HP754" s="16"/>
      <c r="HQ754" s="16"/>
      <c r="HR754" s="16"/>
      <c r="HS754" s="16"/>
      <c r="HT754" s="16"/>
      <c r="HU754" s="16"/>
      <c r="HV754" s="16"/>
      <c r="HW754" s="16"/>
      <c r="HX754" s="16"/>
      <c r="HY754" s="16"/>
      <c r="HZ754" s="16"/>
      <c r="IA754" s="16"/>
      <c r="IB754" s="16"/>
      <c r="IC754" s="16"/>
      <c r="ID754" s="16"/>
      <c r="IE754" s="16"/>
      <c r="IF754" s="16"/>
      <c r="IG754" s="16"/>
      <c r="IH754" s="16"/>
      <c r="II754" s="16"/>
      <c r="IJ754" s="16"/>
      <c r="IK754" s="16"/>
      <c r="IL754" s="16"/>
      <c r="IM754" s="16"/>
      <c r="IN754" s="16"/>
      <c r="IO754" s="16"/>
      <c r="IP754" s="16"/>
      <c r="IQ754" s="16"/>
      <c r="IR754" s="16"/>
      <c r="IS754" s="16"/>
      <c r="IT754" s="16"/>
      <c r="IU754" s="16"/>
      <c r="IV754" s="16"/>
      <c r="IW754" s="16"/>
      <c r="IX754" s="16"/>
      <c r="IY754" s="16"/>
      <c r="IZ754" s="16"/>
      <c r="JA754" s="16"/>
      <c r="JB754" s="16"/>
      <c r="JC754" s="16"/>
      <c r="JD754" s="16"/>
      <c r="JE754" s="16"/>
      <c r="JF754" s="16"/>
      <c r="JG754" s="16"/>
      <c r="JH754" s="16"/>
      <c r="JI754" s="16"/>
      <c r="JJ754" s="16"/>
      <c r="JK754" s="16"/>
      <c r="JL754" s="16"/>
      <c r="JM754" s="16"/>
      <c r="JN754" s="16"/>
      <c r="JO754" s="16"/>
      <c r="JP754" s="16"/>
      <c r="JQ754" s="16"/>
      <c r="JR754" s="16"/>
      <c r="JS754" s="16"/>
      <c r="JT754" s="16"/>
      <c r="JU754" s="16"/>
      <c r="JV754" s="16"/>
      <c r="JW754" s="16"/>
      <c r="JX754" s="16"/>
      <c r="JY754" s="16"/>
      <c r="JZ754" s="16"/>
      <c r="KA754" s="16"/>
      <c r="KB754" s="16"/>
      <c r="KC754" s="16"/>
      <c r="KD754" s="16"/>
      <c r="KE754" s="16"/>
      <c r="KF754" s="16"/>
      <c r="KG754" s="16"/>
      <c r="KH754" s="16"/>
      <c r="KI754" s="16"/>
      <c r="KJ754" s="16"/>
      <c r="KK754" s="16"/>
      <c r="KL754" s="16"/>
      <c r="KM754" s="16"/>
      <c r="KN754" s="16"/>
      <c r="KO754" s="16"/>
      <c r="KP754" s="16"/>
      <c r="KQ754" s="16"/>
      <c r="KR754" s="16"/>
      <c r="KS754" s="16"/>
      <c r="KT754" s="16"/>
      <c r="KU754" s="16"/>
      <c r="KV754" s="16"/>
      <c r="KW754" s="16"/>
      <c r="KX754" s="16"/>
      <c r="KY754" s="16"/>
      <c r="KZ754" s="16"/>
      <c r="LA754" s="16"/>
      <c r="LB754" s="16"/>
      <c r="LC754" s="16"/>
      <c r="LD754" s="16"/>
      <c r="LE754" s="16"/>
      <c r="LF754" s="16"/>
      <c r="LG754" s="16"/>
      <c r="LH754" s="16"/>
      <c r="LI754" s="16"/>
      <c r="LJ754" s="16"/>
      <c r="LK754" s="16"/>
      <c r="LL754" s="16"/>
      <c r="LM754" s="16"/>
      <c r="LN754" s="16"/>
      <c r="LO754" s="16"/>
      <c r="LP754" s="16"/>
      <c r="LQ754" s="16"/>
      <c r="LR754" s="16"/>
      <c r="LS754" s="16"/>
      <c r="LT754" s="16"/>
      <c r="LU754" s="16"/>
      <c r="LV754" s="16"/>
      <c r="LW754" s="16"/>
      <c r="LX754" s="16"/>
      <c r="LY754" s="16"/>
      <c r="LZ754" s="16"/>
      <c r="MA754" s="16"/>
      <c r="MB754" s="16"/>
      <c r="MC754" s="16"/>
      <c r="MD754" s="16"/>
      <c r="ME754" s="16"/>
      <c r="MF754" s="16"/>
      <c r="MG754" s="16"/>
      <c r="MH754" s="16"/>
      <c r="MI754" s="16"/>
      <c r="MJ754" s="16"/>
      <c r="MK754" s="16"/>
      <c r="ML754" s="16"/>
      <c r="MM754" s="16"/>
      <c r="MN754" s="16"/>
      <c r="MO754" s="16"/>
      <c r="MP754" s="16"/>
      <c r="MQ754" s="16"/>
      <c r="MR754" s="16"/>
      <c r="MS754" s="16"/>
      <c r="MT754" s="16"/>
      <c r="MU754" s="16"/>
      <c r="MV754" s="16"/>
      <c r="MW754" s="16"/>
      <c r="MX754" s="16"/>
      <c r="MY754" s="16"/>
      <c r="MZ754" s="16"/>
      <c r="NA754" s="16"/>
      <c r="NB754" s="16"/>
      <c r="NC754" s="16"/>
      <c r="ND754" s="16"/>
      <c r="NE754" s="16"/>
      <c r="NF754" s="16"/>
      <c r="NG754" s="16"/>
      <c r="NH754" s="16"/>
      <c r="NI754" s="16"/>
      <c r="NJ754" s="16"/>
      <c r="NK754" s="16"/>
      <c r="NL754" s="16"/>
      <c r="NM754" s="16"/>
      <c r="NN754" s="16"/>
      <c r="NO754" s="16"/>
      <c r="NP754" s="16"/>
      <c r="NQ754" s="16"/>
      <c r="NR754" s="16"/>
      <c r="NS754" s="16"/>
      <c r="NT754" s="16"/>
      <c r="NU754" s="16"/>
      <c r="NV754" s="16"/>
      <c r="NW754" s="16"/>
      <c r="NX754" s="16"/>
      <c r="NY754" s="16"/>
      <c r="NZ754" s="16"/>
      <c r="OA754" s="16"/>
      <c r="OB754" s="16"/>
      <c r="OC754" s="16"/>
      <c r="OD754" s="16"/>
      <c r="OE754" s="16"/>
      <c r="OF754" s="16"/>
      <c r="OG754" s="16"/>
      <c r="OH754" s="16"/>
      <c r="OI754" s="16"/>
      <c r="OJ754" s="16"/>
      <c r="OK754" s="16"/>
      <c r="OL754" s="16"/>
      <c r="OM754" s="16"/>
      <c r="ON754" s="16"/>
      <c r="OO754" s="16"/>
      <c r="OP754" s="16"/>
      <c r="OQ754" s="16"/>
      <c r="OR754" s="16"/>
      <c r="OS754" s="16"/>
      <c r="OT754" s="16"/>
      <c r="OU754" s="16"/>
      <c r="OV754" s="16"/>
      <c r="OW754" s="16"/>
      <c r="OX754" s="16"/>
      <c r="OY754" s="16"/>
      <c r="OZ754" s="16"/>
      <c r="PA754" s="16"/>
      <c r="PB754" s="16"/>
      <c r="PC754" s="16"/>
      <c r="PD754" s="16"/>
      <c r="PE754" s="16"/>
      <c r="PF754" s="16"/>
      <c r="PG754" s="16"/>
      <c r="PH754" s="16"/>
      <c r="PI754" s="16"/>
      <c r="PJ754" s="16"/>
      <c r="PK754" s="16"/>
      <c r="PL754" s="16"/>
      <c r="PM754" s="16"/>
      <c r="PN754" s="16"/>
      <c r="PO754" s="16"/>
      <c r="PP754" s="16"/>
      <c r="PQ754" s="16"/>
      <c r="PR754" s="16"/>
      <c r="PS754" s="16"/>
      <c r="PT754" s="16"/>
      <c r="PU754" s="16"/>
      <c r="PV754" s="16"/>
      <c r="PW754" s="16"/>
      <c r="PX754" s="16"/>
      <c r="PY754" s="16"/>
      <c r="PZ754" s="16"/>
      <c r="QA754" s="16"/>
      <c r="QB754" s="16"/>
      <c r="QC754" s="16"/>
      <c r="QD754" s="16"/>
      <c r="QE754" s="16"/>
      <c r="QF754" s="16"/>
      <c r="QG754" s="16"/>
      <c r="QH754" s="16"/>
      <c r="QI754" s="16"/>
      <c r="QJ754" s="16"/>
      <c r="QK754" s="16"/>
      <c r="QL754" s="16"/>
      <c r="QM754" s="16"/>
      <c r="QN754" s="16"/>
      <c r="QO754" s="16"/>
      <c r="QP754" s="16"/>
      <c r="QQ754" s="16"/>
      <c r="QR754" s="16"/>
      <c r="QS754" s="16"/>
      <c r="QT754" s="16"/>
      <c r="QU754" s="16"/>
      <c r="QV754" s="16"/>
      <c r="QW754" s="16"/>
      <c r="QX754" s="16"/>
      <c r="QY754" s="16"/>
      <c r="QZ754" s="16"/>
      <c r="RA754" s="16"/>
      <c r="RB754" s="16"/>
      <c r="RC754" s="16"/>
      <c r="RD754" s="16"/>
      <c r="RE754" s="16"/>
      <c r="RF754" s="16"/>
      <c r="RG754" s="16"/>
      <c r="RH754" s="16"/>
      <c r="RI754" s="16"/>
      <c r="RJ754" s="16"/>
      <c r="RK754" s="16"/>
      <c r="RL754" s="16"/>
      <c r="RM754" s="16"/>
      <c r="RN754" s="16"/>
      <c r="RO754" s="16"/>
      <c r="RP754" s="16"/>
      <c r="RQ754" s="16"/>
      <c r="RR754" s="16"/>
      <c r="RS754" s="16"/>
      <c r="RT754" s="16"/>
      <c r="RU754" s="16"/>
      <c r="RV754" s="16"/>
      <c r="RW754" s="16"/>
      <c r="RX754" s="16"/>
      <c r="RY754" s="16"/>
      <c r="RZ754" s="16"/>
      <c r="SA754" s="16"/>
      <c r="SB754" s="16"/>
      <c r="SC754" s="16"/>
      <c r="SD754" s="16"/>
      <c r="SE754" s="16"/>
      <c r="SF754" s="16"/>
      <c r="SG754" s="16"/>
      <c r="SH754" s="16"/>
      <c r="SI754" s="16"/>
      <c r="SJ754" s="16"/>
      <c r="SK754" s="16"/>
      <c r="SL754" s="16"/>
      <c r="SM754" s="16"/>
      <c r="SN754" s="16"/>
      <c r="SO754" s="16"/>
      <c r="SP754" s="16"/>
      <c r="SQ754" s="16"/>
      <c r="SR754" s="16"/>
      <c r="SS754" s="16"/>
      <c r="ST754" s="16"/>
      <c r="SU754" s="16"/>
      <c r="SV754" s="16"/>
      <c r="SW754" s="16"/>
      <c r="SX754" s="16"/>
      <c r="SY754" s="16"/>
      <c r="SZ754" s="16"/>
      <c r="TA754" s="16"/>
      <c r="TB754" s="16"/>
      <c r="TC754" s="16"/>
      <c r="TD754" s="16"/>
      <c r="TE754" s="16"/>
      <c r="TF754" s="16"/>
      <c r="TG754" s="16"/>
      <c r="TH754" s="16"/>
      <c r="TI754" s="16"/>
      <c r="TJ754" s="16"/>
      <c r="TK754" s="16"/>
      <c r="TL754" s="16"/>
      <c r="TM754" s="16"/>
      <c r="TN754" s="16"/>
      <c r="TO754" s="16"/>
      <c r="TP754" s="16"/>
      <c r="TQ754" s="16"/>
      <c r="TR754" s="16"/>
      <c r="TS754" s="16"/>
      <c r="TT754" s="16"/>
      <c r="TU754" s="16"/>
      <c r="TV754" s="16"/>
      <c r="TW754" s="16"/>
      <c r="TX754" s="16"/>
      <c r="TY754" s="16"/>
      <c r="TZ754" s="16"/>
      <c r="UA754" s="16"/>
      <c r="UB754" s="16"/>
      <c r="UC754" s="16"/>
      <c r="UD754" s="16"/>
      <c r="UE754" s="16"/>
      <c r="UF754" s="16"/>
      <c r="UG754" s="16"/>
      <c r="UH754" s="16"/>
      <c r="UI754" s="16"/>
      <c r="UJ754" s="16"/>
      <c r="UK754" s="16"/>
      <c r="UL754" s="16"/>
      <c r="UM754" s="16"/>
      <c r="UN754" s="16"/>
      <c r="UO754" s="16"/>
      <c r="UP754" s="16"/>
      <c r="UQ754" s="16"/>
      <c r="UR754" s="16"/>
      <c r="US754" s="16"/>
      <c r="UT754" s="16"/>
      <c r="UU754" s="16"/>
      <c r="UV754" s="16"/>
      <c r="UW754" s="16"/>
      <c r="UX754" s="16"/>
      <c r="UY754" s="16"/>
      <c r="UZ754" s="16"/>
      <c r="VA754" s="16"/>
      <c r="VB754" s="16"/>
      <c r="VC754" s="16"/>
      <c r="VD754" s="16"/>
      <c r="VE754" s="16"/>
      <c r="VF754" s="16"/>
      <c r="VG754" s="16"/>
      <c r="VH754" s="16"/>
      <c r="VI754" s="16"/>
      <c r="VJ754" s="16"/>
      <c r="VK754" s="16"/>
      <c r="VL754" s="16"/>
      <c r="VM754" s="16"/>
      <c r="VN754" s="16"/>
      <c r="VO754" s="16"/>
      <c r="VP754" s="16"/>
      <c r="VQ754" s="16"/>
      <c r="VR754" s="16"/>
      <c r="VS754" s="16"/>
      <c r="VT754" s="16"/>
      <c r="VU754" s="16"/>
      <c r="VV754" s="16"/>
      <c r="VW754" s="16"/>
      <c r="VX754" s="16"/>
      <c r="VY754" s="16"/>
      <c r="VZ754" s="16"/>
      <c r="WA754" s="16"/>
      <c r="WB754" s="16"/>
      <c r="WC754" s="16"/>
      <c r="WD754" s="16"/>
      <c r="WE754" s="16"/>
      <c r="WF754" s="16"/>
      <c r="WG754" s="16"/>
      <c r="WH754" s="16"/>
      <c r="WI754" s="16"/>
      <c r="WJ754" s="16"/>
      <c r="WK754" s="16"/>
      <c r="WL754" s="16"/>
      <c r="WM754" s="16"/>
      <c r="WN754" s="16"/>
      <c r="WO754" s="16"/>
      <c r="WP754" s="16"/>
      <c r="WQ754" s="16"/>
      <c r="WR754" s="16"/>
      <c r="WS754" s="16"/>
      <c r="WT754" s="16"/>
      <c r="WU754" s="16"/>
      <c r="WV754" s="16"/>
      <c r="WW754" s="16"/>
      <c r="WX754" s="16"/>
      <c r="WY754" s="16"/>
      <c r="WZ754" s="16"/>
      <c r="XA754" s="16"/>
      <c r="XB754" s="16"/>
      <c r="XC754" s="16"/>
      <c r="XD754" s="16"/>
      <c r="XE754" s="16"/>
      <c r="XF754" s="16"/>
      <c r="XG754" s="16"/>
      <c r="XH754" s="16"/>
      <c r="XI754" s="16"/>
      <c r="XJ754" s="16"/>
      <c r="XK754" s="16"/>
      <c r="XL754" s="16"/>
      <c r="XM754" s="16"/>
      <c r="XN754" s="16"/>
      <c r="XO754" s="16"/>
      <c r="XP754" s="16"/>
      <c r="XQ754" s="16"/>
      <c r="XR754" s="16"/>
      <c r="XS754" s="16"/>
      <c r="XT754" s="16"/>
      <c r="XU754" s="16"/>
      <c r="XV754" s="16"/>
      <c r="XW754" s="16"/>
      <c r="XX754" s="16"/>
      <c r="XY754" s="16"/>
      <c r="XZ754" s="16"/>
      <c r="YA754" s="16"/>
      <c r="YB754" s="16"/>
      <c r="YC754" s="16"/>
      <c r="YD754" s="16"/>
      <c r="YE754" s="16"/>
      <c r="YF754" s="16"/>
      <c r="YG754" s="16"/>
      <c r="YH754" s="16"/>
      <c r="YI754" s="16"/>
      <c r="YJ754" s="16"/>
      <c r="YK754" s="16"/>
      <c r="YL754" s="16"/>
      <c r="YM754" s="16"/>
      <c r="YN754" s="16"/>
      <c r="YO754" s="16"/>
      <c r="YP754" s="16"/>
      <c r="YQ754" s="16"/>
      <c r="YR754" s="16"/>
      <c r="YS754" s="16"/>
      <c r="YT754" s="16"/>
      <c r="YU754" s="16"/>
      <c r="YV754" s="16"/>
      <c r="YW754" s="16"/>
      <c r="YX754" s="16"/>
      <c r="YY754" s="16"/>
      <c r="YZ754" s="16"/>
      <c r="ZA754" s="16"/>
      <c r="ZB754" s="16"/>
      <c r="ZC754" s="16"/>
      <c r="ZD754" s="16"/>
      <c r="ZE754" s="16"/>
      <c r="ZF754" s="16"/>
      <c r="ZG754" s="16"/>
      <c r="ZH754" s="16"/>
      <c r="ZI754" s="16"/>
      <c r="ZJ754" s="16"/>
      <c r="ZK754" s="16"/>
      <c r="ZL754" s="16"/>
      <c r="ZM754" s="16"/>
      <c r="ZN754" s="16"/>
      <c r="ZO754" s="16"/>
      <c r="ZP754" s="16"/>
      <c r="ZQ754" s="16"/>
      <c r="ZR754" s="16"/>
      <c r="ZS754" s="16"/>
      <c r="ZT754" s="16"/>
      <c r="ZU754" s="16"/>
      <c r="ZV754" s="16"/>
      <c r="ZW754" s="16"/>
      <c r="ZX754" s="16"/>
      <c r="ZY754" s="16"/>
      <c r="ZZ754" s="16"/>
      <c r="AAA754" s="16"/>
      <c r="AAB754" s="16"/>
      <c r="AAC754" s="16"/>
      <c r="AAD754" s="16"/>
      <c r="AAE754" s="16"/>
      <c r="AAF754" s="16"/>
      <c r="AAG754" s="16"/>
      <c r="AAH754" s="16"/>
      <c r="AAI754" s="16"/>
      <c r="AAJ754" s="16"/>
      <c r="AAK754" s="16"/>
      <c r="AAL754" s="16"/>
      <c r="AAM754" s="16"/>
      <c r="AAN754" s="16"/>
      <c r="AAO754" s="16"/>
      <c r="AAP754" s="16"/>
      <c r="AAQ754" s="16"/>
      <c r="AAR754" s="16"/>
      <c r="AAS754" s="16"/>
      <c r="AAT754" s="16"/>
      <c r="AAU754" s="16"/>
      <c r="AAV754" s="16"/>
      <c r="AAW754" s="16"/>
      <c r="AAX754" s="16"/>
      <c r="AAY754" s="16"/>
      <c r="AAZ754" s="16"/>
      <c r="ABA754" s="16"/>
      <c r="ABB754" s="16"/>
      <c r="ABC754" s="16"/>
      <c r="ABD754" s="16"/>
      <c r="ABE754" s="16"/>
      <c r="ABF754" s="16"/>
      <c r="ABG754" s="16"/>
      <c r="ABH754" s="16"/>
    </row>
    <row r="755" spans="1:736" s="50" customFormat="1" ht="45.75" customHeight="1">
      <c r="A755" s="589">
        <f>1+A754</f>
        <v>753</v>
      </c>
      <c r="B755" s="403" t="s">
        <v>7462</v>
      </c>
      <c r="C755" s="156" t="s">
        <v>7463</v>
      </c>
      <c r="D755" s="156" t="s">
        <v>6867</v>
      </c>
      <c r="E755" s="156">
        <v>45539</v>
      </c>
      <c r="F755" s="152">
        <v>45544</v>
      </c>
      <c r="G755" s="152">
        <v>45646</v>
      </c>
      <c r="H755" s="156" t="s">
        <v>416</v>
      </c>
      <c r="I755" s="156" t="s">
        <v>5874</v>
      </c>
      <c r="J755" s="301" t="s">
        <v>7464</v>
      </c>
      <c r="K755" s="251">
        <v>80496473</v>
      </c>
      <c r="L755" s="156">
        <v>1</v>
      </c>
      <c r="M755" s="156" t="s">
        <v>844</v>
      </c>
      <c r="N755" s="156" t="s">
        <v>98</v>
      </c>
      <c r="O755" s="156" t="s">
        <v>4665</v>
      </c>
      <c r="P755" s="156" t="s">
        <v>7465</v>
      </c>
      <c r="Q755" s="156" t="s">
        <v>7281</v>
      </c>
      <c r="R755" s="143">
        <f>+G755-F755</f>
        <v>102</v>
      </c>
      <c r="S755" s="134" t="s">
        <v>7466</v>
      </c>
      <c r="T755" s="253">
        <v>24120000</v>
      </c>
      <c r="U755" s="156" t="s">
        <v>7467</v>
      </c>
      <c r="V755" s="253">
        <f>+T755</f>
        <v>24120000</v>
      </c>
      <c r="W755" s="156">
        <v>45540</v>
      </c>
      <c r="X755" s="156" t="s">
        <v>103</v>
      </c>
      <c r="Y755" s="317">
        <f>+Z755+AA755+AB755</f>
        <v>24120000</v>
      </c>
      <c r="Z755" s="156">
        <f>+V755</f>
        <v>24120000</v>
      </c>
      <c r="AA755" s="156">
        <v>0</v>
      </c>
      <c r="AB755" s="156">
        <f>+AC755+AD755+AE755+AF755+AG755+AH755+AI755+AJ755</f>
        <v>0</v>
      </c>
      <c r="AC755" s="156">
        <v>0</v>
      </c>
      <c r="AD755" s="156">
        <v>0</v>
      </c>
      <c r="AE755" s="156">
        <v>0</v>
      </c>
      <c r="AF755" s="156">
        <v>0</v>
      </c>
      <c r="AG755" s="156">
        <v>0</v>
      </c>
      <c r="AH755" s="156">
        <v>0</v>
      </c>
      <c r="AI755" s="156">
        <v>0</v>
      </c>
      <c r="AJ755" s="156">
        <v>0</v>
      </c>
      <c r="AK755" s="156" t="s">
        <v>104</v>
      </c>
      <c r="AL755" s="103" t="s">
        <v>7468</v>
      </c>
      <c r="AM755" s="156" t="s">
        <v>7469</v>
      </c>
      <c r="AN755" s="156">
        <v>46384965</v>
      </c>
      <c r="AO755" s="156" t="s">
        <v>114</v>
      </c>
      <c r="AP755" s="156" t="s">
        <v>114</v>
      </c>
      <c r="AQ755" s="156" t="s">
        <v>114</v>
      </c>
      <c r="AR755" s="156" t="s">
        <v>114</v>
      </c>
      <c r="AS755" s="156" t="s">
        <v>109</v>
      </c>
      <c r="AT755" s="156" t="s">
        <v>109</v>
      </c>
      <c r="AU755" s="156" t="s">
        <v>392</v>
      </c>
      <c r="AV755" s="156"/>
      <c r="AW755" s="156"/>
      <c r="AX755" s="156" t="s">
        <v>109</v>
      </c>
      <c r="AY755" s="156" t="s">
        <v>108</v>
      </c>
      <c r="AZ755" s="156"/>
      <c r="BA755" s="156"/>
      <c r="BB755" s="156"/>
      <c r="BC755" s="156"/>
      <c r="BD755" s="156"/>
      <c r="BE755" s="156"/>
      <c r="BF755" s="156"/>
      <c r="BG755" s="156"/>
      <c r="BH755" s="153">
        <f>T755+BB755</f>
        <v>24120000</v>
      </c>
      <c r="BI755" s="349" t="s">
        <v>113</v>
      </c>
      <c r="BJ755" s="328"/>
      <c r="BK755" s="328" t="s">
        <v>114</v>
      </c>
      <c r="BL755" s="328"/>
      <c r="BM755" s="437"/>
      <c r="BN755" s="156" t="s">
        <v>115</v>
      </c>
      <c r="BO755" s="156">
        <v>50</v>
      </c>
      <c r="BP755" s="156">
        <v>26784</v>
      </c>
      <c r="BQ755" s="156" t="s">
        <v>109</v>
      </c>
      <c r="BR755" s="156" t="s">
        <v>108</v>
      </c>
      <c r="BS755" s="156" t="s">
        <v>108</v>
      </c>
      <c r="BT755" s="156" t="s">
        <v>108</v>
      </c>
      <c r="BU755" s="156" t="s">
        <v>1532</v>
      </c>
      <c r="BV755" s="156">
        <v>3144707489</v>
      </c>
      <c r="BW755" s="156" t="s">
        <v>1533</v>
      </c>
      <c r="BX755" s="156" t="s">
        <v>881</v>
      </c>
      <c r="BY755" s="156" t="s">
        <v>119</v>
      </c>
      <c r="BZ755" s="156">
        <v>33779732059</v>
      </c>
      <c r="CA755" s="157" t="s">
        <v>109</v>
      </c>
      <c r="CB755" s="157" t="s">
        <v>109</v>
      </c>
      <c r="CC755" s="157" t="s">
        <v>109</v>
      </c>
      <c r="CD755" s="157" t="s">
        <v>109</v>
      </c>
      <c r="CE755" s="156"/>
      <c r="CF755" s="156"/>
      <c r="CG755" s="156"/>
      <c r="CH755" s="156"/>
      <c r="CI755" s="156"/>
      <c r="CJ755" s="156"/>
      <c r="CK755" s="156"/>
      <c r="CL755" s="156"/>
      <c r="CM755" s="157" t="s">
        <v>109</v>
      </c>
      <c r="CN755" s="156"/>
      <c r="CO755" s="297"/>
    </row>
    <row r="756" spans="1:736" s="290" customFormat="1" ht="45.75" customHeight="1">
      <c r="A756" s="589">
        <f>1+A755</f>
        <v>754</v>
      </c>
      <c r="B756" s="403" t="s">
        <v>7470</v>
      </c>
      <c r="C756" s="156" t="s">
        <v>7471</v>
      </c>
      <c r="D756" s="156" t="s">
        <v>645</v>
      </c>
      <c r="E756" s="156">
        <v>45539</v>
      </c>
      <c r="F756" s="156">
        <v>45541</v>
      </c>
      <c r="G756" s="156">
        <v>45646</v>
      </c>
      <c r="H756" s="156" t="s">
        <v>416</v>
      </c>
      <c r="I756" s="156" t="s">
        <v>180</v>
      </c>
      <c r="J756" s="301" t="s">
        <v>7472</v>
      </c>
      <c r="K756" s="251">
        <v>35476902</v>
      </c>
      <c r="L756" s="156">
        <v>9</v>
      </c>
      <c r="M756" s="156" t="s">
        <v>844</v>
      </c>
      <c r="N756" s="156" t="s">
        <v>98</v>
      </c>
      <c r="O756" s="156" t="s">
        <v>783</v>
      </c>
      <c r="P756" s="156" t="s">
        <v>7374</v>
      </c>
      <c r="Q756" s="156" t="s">
        <v>6730</v>
      </c>
      <c r="R756" s="143">
        <f>+G756-F756</f>
        <v>105</v>
      </c>
      <c r="S756" s="134" t="s">
        <v>7375</v>
      </c>
      <c r="T756" s="253">
        <v>12642667</v>
      </c>
      <c r="U756" s="156" t="s">
        <v>7473</v>
      </c>
      <c r="V756" s="253">
        <f>+T756</f>
        <v>12642667</v>
      </c>
      <c r="W756" s="156">
        <v>45540</v>
      </c>
      <c r="X756" s="156" t="s">
        <v>103</v>
      </c>
      <c r="Y756" s="317">
        <f>+Z756+AA756+AB756</f>
        <v>12642667</v>
      </c>
      <c r="Z756" s="156">
        <f>+V756</f>
        <v>12642667</v>
      </c>
      <c r="AA756" s="156">
        <v>0</v>
      </c>
      <c r="AB756" s="156">
        <f>+AC756+AD756+AE756+AF756+AG756+AH756+AI756+AJ756</f>
        <v>0</v>
      </c>
      <c r="AC756" s="156">
        <v>0</v>
      </c>
      <c r="AD756" s="156">
        <v>0</v>
      </c>
      <c r="AE756" s="156">
        <v>0</v>
      </c>
      <c r="AF756" s="156">
        <v>0</v>
      </c>
      <c r="AG756" s="156">
        <v>0</v>
      </c>
      <c r="AH756" s="156">
        <v>0</v>
      </c>
      <c r="AI756" s="156">
        <v>0</v>
      </c>
      <c r="AJ756" s="156">
        <v>0</v>
      </c>
      <c r="AK756" s="156" t="s">
        <v>104</v>
      </c>
      <c r="AL756" s="103" t="s">
        <v>7474</v>
      </c>
      <c r="AM756" s="156" t="s">
        <v>7433</v>
      </c>
      <c r="AN756" s="156">
        <v>35472476</v>
      </c>
      <c r="AO756" s="156" t="s">
        <v>114</v>
      </c>
      <c r="AP756" s="156" t="s">
        <v>114</v>
      </c>
      <c r="AQ756" s="156" t="s">
        <v>114</v>
      </c>
      <c r="AR756" s="156" t="s">
        <v>114</v>
      </c>
      <c r="AS756" s="156" t="s">
        <v>109</v>
      </c>
      <c r="AT756" s="156" t="s">
        <v>109</v>
      </c>
      <c r="AU756" s="156" t="s">
        <v>392</v>
      </c>
      <c r="AV756" s="156"/>
      <c r="AW756" s="156"/>
      <c r="AX756" s="156" t="s">
        <v>109</v>
      </c>
      <c r="AY756" s="156" t="s">
        <v>108</v>
      </c>
      <c r="AZ756" s="156"/>
      <c r="BA756" s="156"/>
      <c r="BB756" s="156"/>
      <c r="BC756" s="156"/>
      <c r="BD756" s="156"/>
      <c r="BE756" s="156"/>
      <c r="BF756" s="156"/>
      <c r="BG756" s="156"/>
      <c r="BH756" s="153">
        <f>T756+BB756</f>
        <v>12642667</v>
      </c>
      <c r="BI756" s="349" t="s">
        <v>113</v>
      </c>
      <c r="BJ756" s="240"/>
      <c r="BK756" s="240" t="s">
        <v>114</v>
      </c>
      <c r="BL756" s="240"/>
      <c r="BM756" s="437"/>
      <c r="BN756" s="156" t="s">
        <v>964</v>
      </c>
      <c r="BO756" s="156">
        <v>52</v>
      </c>
      <c r="BP756" s="156">
        <v>26328</v>
      </c>
      <c r="BQ756" s="156" t="s">
        <v>108</v>
      </c>
      <c r="BR756" s="156" t="s">
        <v>108</v>
      </c>
      <c r="BS756" s="156" t="s">
        <v>108</v>
      </c>
      <c r="BT756" s="156" t="s">
        <v>108</v>
      </c>
      <c r="BU756" s="156" t="s">
        <v>2241</v>
      </c>
      <c r="BV756" s="156">
        <v>3188886505</v>
      </c>
      <c r="BW756" s="156" t="s">
        <v>2242</v>
      </c>
      <c r="BX756" s="156" t="s">
        <v>1247</v>
      </c>
      <c r="BY756" s="156" t="s">
        <v>119</v>
      </c>
      <c r="BZ756" s="156">
        <v>24100124756</v>
      </c>
      <c r="CA756" s="157" t="s">
        <v>109</v>
      </c>
      <c r="CB756" s="157" t="s">
        <v>109</v>
      </c>
      <c r="CC756" s="157" t="s">
        <v>109</v>
      </c>
      <c r="CD756" s="152" t="s">
        <v>109</v>
      </c>
      <c r="CE756" s="156"/>
      <c r="CF756" s="156"/>
      <c r="CG756" s="156"/>
      <c r="CH756" s="156"/>
      <c r="CI756" s="156"/>
      <c r="CJ756" s="156"/>
      <c r="CK756" s="156"/>
      <c r="CL756" s="156"/>
      <c r="CM756" s="157" t="s">
        <v>109</v>
      </c>
      <c r="CN756" s="156"/>
      <c r="CO756" s="297"/>
      <c r="CP756" s="297"/>
      <c r="CQ756" s="297"/>
      <c r="CR756" s="297"/>
      <c r="CS756" s="297"/>
      <c r="CT756" s="297"/>
      <c r="CU756" s="297"/>
      <c r="CV756" s="297"/>
      <c r="CW756" s="297"/>
      <c r="CX756" s="50"/>
      <c r="CY756" s="50"/>
      <c r="CZ756" s="50"/>
      <c r="DA756" s="50"/>
      <c r="DB756" s="50"/>
      <c r="DC756" s="50"/>
      <c r="DD756" s="50"/>
      <c r="DE756" s="50"/>
      <c r="DF756" s="50"/>
      <c r="DG756" s="50"/>
      <c r="DH756" s="50"/>
      <c r="DI756" s="50"/>
      <c r="DJ756" s="50"/>
      <c r="DK756" s="50"/>
      <c r="DL756" s="50"/>
      <c r="DM756" s="50"/>
      <c r="DN756" s="50"/>
      <c r="DO756" s="50"/>
      <c r="DP756" s="50"/>
      <c r="DQ756" s="50"/>
      <c r="DR756" s="50"/>
      <c r="DS756" s="50"/>
      <c r="DT756" s="50"/>
      <c r="DU756" s="50"/>
      <c r="DV756" s="50"/>
      <c r="DW756" s="50"/>
      <c r="DX756" s="50"/>
      <c r="DY756" s="50"/>
      <c r="DZ756" s="50"/>
      <c r="EA756" s="50"/>
      <c r="EB756" s="50"/>
      <c r="EC756" s="50"/>
      <c r="ED756" s="50"/>
      <c r="EE756" s="50"/>
      <c r="EF756" s="50"/>
      <c r="EG756" s="50"/>
      <c r="EH756" s="50"/>
      <c r="EI756" s="50"/>
      <c r="EJ756" s="50"/>
      <c r="EK756" s="50"/>
      <c r="EL756" s="50"/>
      <c r="EM756" s="50"/>
      <c r="EN756" s="50"/>
      <c r="EO756" s="50"/>
      <c r="EP756" s="50"/>
      <c r="EQ756" s="50"/>
      <c r="ER756" s="50"/>
      <c r="ES756" s="50"/>
      <c r="ET756" s="50"/>
      <c r="EU756" s="50"/>
      <c r="EV756" s="50"/>
      <c r="EW756" s="50"/>
      <c r="EX756" s="50"/>
      <c r="EY756" s="50"/>
      <c r="EZ756" s="50"/>
      <c r="FA756" s="50"/>
      <c r="FB756" s="50"/>
      <c r="FC756" s="50"/>
      <c r="FD756" s="50"/>
      <c r="FE756" s="50"/>
      <c r="FF756" s="50"/>
      <c r="FG756" s="50"/>
      <c r="FH756" s="50"/>
      <c r="FI756" s="50"/>
      <c r="FJ756" s="50"/>
      <c r="FK756" s="50"/>
      <c r="FL756" s="50"/>
      <c r="FM756" s="50"/>
      <c r="FN756" s="50"/>
      <c r="FO756" s="50"/>
      <c r="FP756" s="50"/>
      <c r="FQ756" s="50"/>
      <c r="FR756" s="50"/>
      <c r="FS756" s="50"/>
      <c r="FT756" s="50"/>
      <c r="FU756" s="50"/>
      <c r="FV756" s="50"/>
      <c r="FW756" s="50"/>
      <c r="FX756" s="50"/>
      <c r="FY756" s="50"/>
      <c r="FZ756" s="50"/>
      <c r="GA756" s="50"/>
      <c r="GB756" s="50"/>
      <c r="GC756" s="50"/>
      <c r="GD756" s="50"/>
      <c r="GE756" s="50"/>
      <c r="GF756" s="50"/>
      <c r="GG756" s="50"/>
      <c r="GH756" s="50"/>
      <c r="GI756" s="50"/>
      <c r="GJ756" s="50"/>
      <c r="GK756" s="50"/>
      <c r="GL756" s="50"/>
      <c r="GM756" s="50"/>
      <c r="GN756" s="50"/>
      <c r="GO756" s="50"/>
      <c r="GP756" s="50"/>
      <c r="GQ756" s="50"/>
      <c r="GR756" s="50"/>
      <c r="GS756" s="50"/>
      <c r="GT756" s="50"/>
      <c r="GU756" s="50"/>
      <c r="GV756" s="16"/>
      <c r="GW756" s="16"/>
      <c r="GX756" s="16"/>
      <c r="GY756" s="16"/>
      <c r="GZ756" s="16"/>
      <c r="HA756" s="16"/>
      <c r="HB756" s="16"/>
      <c r="HC756" s="16"/>
      <c r="HD756" s="16"/>
      <c r="HE756" s="16"/>
      <c r="HF756" s="16"/>
      <c r="HG756" s="16"/>
      <c r="HH756" s="16"/>
      <c r="HI756" s="16"/>
      <c r="HJ756" s="16"/>
      <c r="HK756" s="16"/>
      <c r="HL756" s="16"/>
      <c r="HM756" s="16"/>
      <c r="HN756" s="16"/>
      <c r="HO756" s="16"/>
      <c r="HP756" s="16"/>
      <c r="HQ756" s="16"/>
      <c r="HR756" s="16"/>
      <c r="HS756" s="16"/>
      <c r="HT756" s="16"/>
      <c r="HU756" s="16"/>
      <c r="HV756" s="16"/>
      <c r="HW756" s="16"/>
      <c r="HX756" s="16"/>
      <c r="HY756" s="16"/>
      <c r="HZ756" s="16"/>
      <c r="IA756" s="16"/>
      <c r="IB756" s="16"/>
      <c r="IC756" s="16"/>
      <c r="ID756" s="16"/>
      <c r="IE756" s="16"/>
      <c r="IF756" s="16"/>
      <c r="IG756" s="16"/>
      <c r="IH756" s="16"/>
      <c r="II756" s="16"/>
      <c r="IJ756" s="16"/>
      <c r="IK756" s="16"/>
      <c r="IL756" s="16"/>
      <c r="IM756" s="16"/>
      <c r="IN756" s="16"/>
      <c r="IO756" s="16"/>
      <c r="IP756" s="16"/>
      <c r="IQ756" s="16"/>
      <c r="IR756" s="16"/>
      <c r="IS756" s="16"/>
      <c r="IT756" s="16"/>
      <c r="IU756" s="16"/>
      <c r="IV756" s="16"/>
      <c r="IW756" s="16"/>
      <c r="IX756" s="16"/>
      <c r="IY756" s="16"/>
      <c r="IZ756" s="16"/>
      <c r="JA756" s="16"/>
      <c r="JB756" s="16"/>
      <c r="JC756" s="16"/>
      <c r="JD756" s="16"/>
      <c r="JE756" s="16"/>
      <c r="JF756" s="16"/>
      <c r="JG756" s="16"/>
      <c r="JH756" s="16"/>
      <c r="JI756" s="16"/>
      <c r="JJ756" s="16"/>
      <c r="JK756" s="16"/>
      <c r="JL756" s="16"/>
      <c r="JM756" s="16"/>
      <c r="JN756" s="16"/>
      <c r="JO756" s="16"/>
      <c r="JP756" s="16"/>
      <c r="JQ756" s="16"/>
      <c r="JR756" s="16"/>
      <c r="JS756" s="16"/>
      <c r="JT756" s="16"/>
      <c r="JU756" s="16"/>
      <c r="JV756" s="16"/>
      <c r="JW756" s="16"/>
      <c r="JX756" s="16"/>
      <c r="JY756" s="16"/>
      <c r="JZ756" s="16"/>
      <c r="KA756" s="16"/>
      <c r="KB756" s="16"/>
      <c r="KC756" s="16"/>
      <c r="KD756" s="16"/>
      <c r="KE756" s="16"/>
      <c r="KF756" s="16"/>
      <c r="KG756" s="16"/>
      <c r="KH756" s="16"/>
      <c r="KI756" s="16"/>
      <c r="KJ756" s="16"/>
      <c r="KK756" s="16"/>
      <c r="KL756" s="16"/>
      <c r="KM756" s="16"/>
      <c r="KN756" s="16"/>
      <c r="KO756" s="16"/>
      <c r="KP756" s="16"/>
      <c r="KQ756" s="16"/>
      <c r="KR756" s="16"/>
      <c r="KS756" s="16"/>
      <c r="KT756" s="16"/>
      <c r="KU756" s="16"/>
      <c r="KV756" s="16"/>
      <c r="KW756" s="16"/>
      <c r="KX756" s="16"/>
      <c r="KY756" s="16"/>
      <c r="KZ756" s="16"/>
      <c r="LA756" s="16"/>
      <c r="LB756" s="16"/>
      <c r="LC756" s="16"/>
      <c r="LD756" s="16"/>
      <c r="LE756" s="16"/>
      <c r="LF756" s="16"/>
      <c r="LG756" s="16"/>
      <c r="LH756" s="16"/>
      <c r="LI756" s="16"/>
      <c r="LJ756" s="16"/>
      <c r="LK756" s="16"/>
      <c r="LL756" s="16"/>
      <c r="LM756" s="16"/>
      <c r="LN756" s="16"/>
      <c r="LO756" s="16"/>
      <c r="LP756" s="16"/>
      <c r="LQ756" s="16"/>
      <c r="LR756" s="16"/>
      <c r="LS756" s="16"/>
      <c r="LT756" s="16"/>
      <c r="LU756" s="16"/>
      <c r="LV756" s="16"/>
      <c r="LW756" s="16"/>
      <c r="LX756" s="16"/>
      <c r="LY756" s="16"/>
      <c r="LZ756" s="16"/>
      <c r="MA756" s="16"/>
      <c r="MB756" s="16"/>
      <c r="MC756" s="16"/>
      <c r="MD756" s="16"/>
      <c r="ME756" s="16"/>
      <c r="MF756" s="16"/>
      <c r="MG756" s="16"/>
      <c r="MH756" s="16"/>
      <c r="MI756" s="16"/>
      <c r="MJ756" s="16"/>
      <c r="MK756" s="16"/>
      <c r="ML756" s="16"/>
      <c r="MM756" s="16"/>
      <c r="MN756" s="16"/>
      <c r="MO756" s="16"/>
      <c r="MP756" s="16"/>
      <c r="MQ756" s="16"/>
      <c r="MR756" s="16"/>
      <c r="MS756" s="16"/>
      <c r="MT756" s="16"/>
      <c r="MU756" s="16"/>
      <c r="MV756" s="16"/>
      <c r="MW756" s="16"/>
      <c r="MX756" s="16"/>
      <c r="MY756" s="16"/>
      <c r="MZ756" s="16"/>
      <c r="NA756" s="16"/>
      <c r="NB756" s="16"/>
      <c r="NC756" s="16"/>
      <c r="ND756" s="16"/>
      <c r="NE756" s="16"/>
      <c r="NF756" s="16"/>
      <c r="NG756" s="16"/>
      <c r="NH756" s="16"/>
      <c r="NI756" s="16"/>
      <c r="NJ756" s="16"/>
      <c r="NK756" s="16"/>
      <c r="NL756" s="16"/>
      <c r="NM756" s="16"/>
      <c r="NN756" s="16"/>
      <c r="NO756" s="16"/>
      <c r="NP756" s="16"/>
      <c r="NQ756" s="16"/>
      <c r="NR756" s="16"/>
      <c r="NS756" s="16"/>
      <c r="NT756" s="16"/>
      <c r="NU756" s="16"/>
      <c r="NV756" s="16"/>
      <c r="NW756" s="16"/>
      <c r="NX756" s="16"/>
      <c r="NY756" s="16"/>
      <c r="NZ756" s="16"/>
      <c r="OA756" s="16"/>
      <c r="OB756" s="16"/>
      <c r="OC756" s="16"/>
      <c r="OD756" s="16"/>
      <c r="OE756" s="16"/>
      <c r="OF756" s="16"/>
      <c r="OG756" s="16"/>
      <c r="OH756" s="16"/>
      <c r="OI756" s="16"/>
      <c r="OJ756" s="16"/>
      <c r="OK756" s="16"/>
      <c r="OL756" s="16"/>
      <c r="OM756" s="16"/>
      <c r="ON756" s="16"/>
      <c r="OO756" s="16"/>
      <c r="OP756" s="16"/>
      <c r="OQ756" s="16"/>
      <c r="OR756" s="16"/>
      <c r="OS756" s="16"/>
      <c r="OT756" s="16"/>
      <c r="OU756" s="16"/>
      <c r="OV756" s="16"/>
      <c r="OW756" s="16"/>
      <c r="OX756" s="16"/>
      <c r="OY756" s="16"/>
      <c r="OZ756" s="16"/>
      <c r="PA756" s="16"/>
      <c r="PB756" s="16"/>
      <c r="PC756" s="16"/>
      <c r="PD756" s="16"/>
      <c r="PE756" s="16"/>
      <c r="PF756" s="16"/>
      <c r="PG756" s="16"/>
      <c r="PH756" s="16"/>
      <c r="PI756" s="16"/>
      <c r="PJ756" s="16"/>
      <c r="PK756" s="16"/>
      <c r="PL756" s="16"/>
      <c r="PM756" s="16"/>
      <c r="PN756" s="16"/>
      <c r="PO756" s="16"/>
      <c r="PP756" s="16"/>
      <c r="PQ756" s="16"/>
      <c r="PR756" s="16"/>
      <c r="PS756" s="16"/>
      <c r="PT756" s="16"/>
      <c r="PU756" s="16"/>
      <c r="PV756" s="16"/>
      <c r="PW756" s="16"/>
      <c r="PX756" s="16"/>
      <c r="PY756" s="16"/>
      <c r="PZ756" s="16"/>
      <c r="QA756" s="16"/>
      <c r="QB756" s="16"/>
      <c r="QC756" s="16"/>
      <c r="QD756" s="16"/>
      <c r="QE756" s="16"/>
      <c r="QF756" s="16"/>
      <c r="QG756" s="16"/>
      <c r="QH756" s="16"/>
      <c r="QI756" s="16"/>
      <c r="QJ756" s="16"/>
      <c r="QK756" s="16"/>
      <c r="QL756" s="16"/>
      <c r="QM756" s="16"/>
      <c r="QN756" s="16"/>
      <c r="QO756" s="16"/>
      <c r="QP756" s="16"/>
      <c r="QQ756" s="16"/>
      <c r="QR756" s="16"/>
      <c r="QS756" s="16"/>
      <c r="QT756" s="16"/>
      <c r="QU756" s="16"/>
      <c r="QV756" s="16"/>
      <c r="QW756" s="16"/>
      <c r="QX756" s="16"/>
      <c r="QY756" s="16"/>
      <c r="QZ756" s="16"/>
      <c r="RA756" s="16"/>
      <c r="RB756" s="16"/>
      <c r="RC756" s="16"/>
      <c r="RD756" s="16"/>
      <c r="RE756" s="16"/>
      <c r="RF756" s="16"/>
      <c r="RG756" s="16"/>
      <c r="RH756" s="16"/>
      <c r="RI756" s="16"/>
      <c r="RJ756" s="16"/>
      <c r="RK756" s="16"/>
      <c r="RL756" s="16"/>
      <c r="RM756" s="16"/>
      <c r="RN756" s="16"/>
      <c r="RO756" s="16"/>
      <c r="RP756" s="16"/>
      <c r="RQ756" s="16"/>
      <c r="RR756" s="16"/>
      <c r="RS756" s="16"/>
      <c r="RT756" s="16"/>
      <c r="RU756" s="16"/>
      <c r="RV756" s="16"/>
      <c r="RW756" s="16"/>
      <c r="RX756" s="16"/>
      <c r="RY756" s="16"/>
      <c r="RZ756" s="16"/>
      <c r="SA756" s="16"/>
      <c r="SB756" s="16"/>
      <c r="SC756" s="16"/>
      <c r="SD756" s="16"/>
      <c r="SE756" s="16"/>
      <c r="SF756" s="16"/>
      <c r="SG756" s="16"/>
      <c r="SH756" s="16"/>
      <c r="SI756" s="16"/>
      <c r="SJ756" s="16"/>
      <c r="SK756" s="16"/>
      <c r="SL756" s="16"/>
      <c r="SM756" s="16"/>
      <c r="SN756" s="16"/>
      <c r="SO756" s="16"/>
      <c r="SP756" s="16"/>
      <c r="SQ756" s="16"/>
      <c r="SR756" s="16"/>
      <c r="SS756" s="16"/>
      <c r="ST756" s="16"/>
      <c r="SU756" s="16"/>
      <c r="SV756" s="16"/>
      <c r="SW756" s="16"/>
      <c r="SX756" s="16"/>
      <c r="SY756" s="16"/>
      <c r="SZ756" s="16"/>
      <c r="TA756" s="16"/>
      <c r="TB756" s="16"/>
      <c r="TC756" s="16"/>
      <c r="TD756" s="16"/>
      <c r="TE756" s="16"/>
      <c r="TF756" s="16"/>
      <c r="TG756" s="16"/>
      <c r="TH756" s="16"/>
      <c r="TI756" s="16"/>
      <c r="TJ756" s="16"/>
      <c r="TK756" s="16"/>
      <c r="TL756" s="16"/>
      <c r="TM756" s="16"/>
      <c r="TN756" s="16"/>
      <c r="TO756" s="16"/>
      <c r="TP756" s="16"/>
      <c r="TQ756" s="16"/>
      <c r="TR756" s="16"/>
      <c r="TS756" s="16"/>
      <c r="TT756" s="16"/>
      <c r="TU756" s="16"/>
      <c r="TV756" s="16"/>
      <c r="TW756" s="16"/>
      <c r="TX756" s="16"/>
      <c r="TY756" s="16"/>
      <c r="TZ756" s="16"/>
      <c r="UA756" s="16"/>
      <c r="UB756" s="16"/>
      <c r="UC756" s="16"/>
      <c r="UD756" s="16"/>
      <c r="UE756" s="16"/>
      <c r="UF756" s="16"/>
      <c r="UG756" s="16"/>
      <c r="UH756" s="16"/>
      <c r="UI756" s="16"/>
      <c r="UJ756" s="16"/>
      <c r="UK756" s="16"/>
      <c r="UL756" s="16"/>
      <c r="UM756" s="16"/>
      <c r="UN756" s="16"/>
      <c r="UO756" s="16"/>
      <c r="UP756" s="16"/>
      <c r="UQ756" s="16"/>
      <c r="UR756" s="16"/>
      <c r="US756" s="16"/>
      <c r="UT756" s="16"/>
      <c r="UU756" s="16"/>
      <c r="UV756" s="16"/>
      <c r="UW756" s="16"/>
      <c r="UX756" s="16"/>
      <c r="UY756" s="16"/>
      <c r="UZ756" s="16"/>
      <c r="VA756" s="16"/>
      <c r="VB756" s="16"/>
      <c r="VC756" s="16"/>
      <c r="VD756" s="16"/>
      <c r="VE756" s="16"/>
      <c r="VF756" s="16"/>
      <c r="VG756" s="16"/>
      <c r="VH756" s="16"/>
      <c r="VI756" s="16"/>
      <c r="VJ756" s="16"/>
      <c r="VK756" s="16"/>
      <c r="VL756" s="16"/>
      <c r="VM756" s="16"/>
      <c r="VN756" s="16"/>
      <c r="VO756" s="16"/>
      <c r="VP756" s="16"/>
      <c r="VQ756" s="16"/>
      <c r="VR756" s="16"/>
      <c r="VS756" s="16"/>
      <c r="VT756" s="16"/>
      <c r="VU756" s="16"/>
      <c r="VV756" s="16"/>
      <c r="VW756" s="16"/>
      <c r="VX756" s="16"/>
      <c r="VY756" s="16"/>
      <c r="VZ756" s="16"/>
      <c r="WA756" s="16"/>
      <c r="WB756" s="16"/>
      <c r="WC756" s="16"/>
      <c r="WD756" s="16"/>
      <c r="WE756" s="16"/>
      <c r="WF756" s="16"/>
      <c r="WG756" s="16"/>
      <c r="WH756" s="16"/>
      <c r="WI756" s="16"/>
      <c r="WJ756" s="16"/>
      <c r="WK756" s="16"/>
      <c r="WL756" s="16"/>
      <c r="WM756" s="16"/>
      <c r="WN756" s="16"/>
      <c r="WO756" s="16"/>
      <c r="WP756" s="16"/>
      <c r="WQ756" s="16"/>
      <c r="WR756" s="16"/>
      <c r="WS756" s="16"/>
      <c r="WT756" s="16"/>
      <c r="WU756" s="16"/>
      <c r="WV756" s="16"/>
      <c r="WW756" s="16"/>
      <c r="WX756" s="16"/>
      <c r="WY756" s="16"/>
      <c r="WZ756" s="16"/>
      <c r="XA756" s="16"/>
      <c r="XB756" s="16"/>
      <c r="XC756" s="16"/>
      <c r="XD756" s="16"/>
      <c r="XE756" s="16"/>
      <c r="XF756" s="16"/>
      <c r="XG756" s="16"/>
      <c r="XH756" s="16"/>
      <c r="XI756" s="16"/>
      <c r="XJ756" s="16"/>
      <c r="XK756" s="16"/>
      <c r="XL756" s="16"/>
      <c r="XM756" s="16"/>
      <c r="XN756" s="16"/>
      <c r="XO756" s="16"/>
      <c r="XP756" s="16"/>
      <c r="XQ756" s="16"/>
      <c r="XR756" s="16"/>
      <c r="XS756" s="16"/>
      <c r="XT756" s="16"/>
      <c r="XU756" s="16"/>
      <c r="XV756" s="16"/>
      <c r="XW756" s="16"/>
      <c r="XX756" s="16"/>
      <c r="XY756" s="16"/>
      <c r="XZ756" s="16"/>
      <c r="YA756" s="16"/>
      <c r="YB756" s="16"/>
      <c r="YC756" s="16"/>
      <c r="YD756" s="16"/>
      <c r="YE756" s="16"/>
      <c r="YF756" s="16"/>
      <c r="YG756" s="16"/>
      <c r="YH756" s="16"/>
      <c r="YI756" s="16"/>
      <c r="YJ756" s="16"/>
      <c r="YK756" s="16"/>
      <c r="YL756" s="16"/>
      <c r="YM756" s="16"/>
      <c r="YN756" s="16"/>
      <c r="YO756" s="16"/>
      <c r="YP756" s="16"/>
      <c r="YQ756" s="16"/>
      <c r="YR756" s="16"/>
      <c r="YS756" s="16"/>
      <c r="YT756" s="16"/>
      <c r="YU756" s="16"/>
      <c r="YV756" s="16"/>
      <c r="YW756" s="16"/>
      <c r="YX756" s="16"/>
      <c r="YY756" s="16"/>
      <c r="YZ756" s="16"/>
      <c r="ZA756" s="16"/>
      <c r="ZB756" s="16"/>
      <c r="ZC756" s="16"/>
      <c r="ZD756" s="16"/>
      <c r="ZE756" s="16"/>
      <c r="ZF756" s="16"/>
      <c r="ZG756" s="16"/>
      <c r="ZH756" s="16"/>
      <c r="ZI756" s="16"/>
      <c r="ZJ756" s="16"/>
      <c r="ZK756" s="16"/>
      <c r="ZL756" s="16"/>
      <c r="ZM756" s="16"/>
      <c r="ZN756" s="16"/>
      <c r="ZO756" s="16"/>
      <c r="ZP756" s="16"/>
      <c r="ZQ756" s="16"/>
      <c r="ZR756" s="16"/>
      <c r="ZS756" s="16"/>
      <c r="ZT756" s="16"/>
      <c r="ZU756" s="16"/>
      <c r="ZV756" s="16"/>
      <c r="ZW756" s="16"/>
      <c r="ZX756" s="16"/>
      <c r="ZY756" s="16"/>
      <c r="ZZ756" s="16"/>
      <c r="AAA756" s="16"/>
      <c r="AAB756" s="16"/>
      <c r="AAC756" s="16"/>
      <c r="AAD756" s="16"/>
      <c r="AAE756" s="16"/>
      <c r="AAF756" s="16"/>
      <c r="AAG756" s="16"/>
      <c r="AAH756" s="16"/>
      <c r="AAI756" s="16"/>
      <c r="AAJ756" s="16"/>
      <c r="AAK756" s="16"/>
      <c r="AAL756" s="16"/>
      <c r="AAM756" s="16"/>
      <c r="AAN756" s="16"/>
      <c r="AAO756" s="16"/>
      <c r="AAP756" s="16"/>
      <c r="AAQ756" s="16"/>
      <c r="AAR756" s="16"/>
      <c r="AAS756" s="16"/>
      <c r="AAT756" s="16"/>
      <c r="AAU756" s="16"/>
      <c r="AAV756" s="16"/>
      <c r="AAW756" s="16"/>
      <c r="AAX756" s="16"/>
      <c r="AAY756" s="16"/>
      <c r="AAZ756" s="16"/>
      <c r="ABA756" s="16"/>
      <c r="ABB756" s="16"/>
      <c r="ABC756" s="16"/>
      <c r="ABD756" s="16"/>
      <c r="ABE756" s="16"/>
      <c r="ABF756" s="16"/>
      <c r="ABG756" s="16"/>
      <c r="ABH756" s="16"/>
    </row>
    <row r="757" spans="1:736" s="50" customFormat="1" ht="45.75" customHeight="1">
      <c r="A757" s="589">
        <f>1+A756</f>
        <v>755</v>
      </c>
      <c r="B757" s="403" t="s">
        <v>7475</v>
      </c>
      <c r="C757" s="156" t="s">
        <v>7476</v>
      </c>
      <c r="D757" s="560" t="s">
        <v>6468</v>
      </c>
      <c r="E757" s="156">
        <v>45539</v>
      </c>
      <c r="F757" s="564">
        <v>45540</v>
      </c>
      <c r="G757" s="564">
        <v>45656</v>
      </c>
      <c r="H757" s="560" t="s">
        <v>416</v>
      </c>
      <c r="I757" s="560" t="s">
        <v>180</v>
      </c>
      <c r="J757" s="301" t="s">
        <v>7477</v>
      </c>
      <c r="K757" s="544">
        <v>11201244</v>
      </c>
      <c r="L757" s="560">
        <v>3</v>
      </c>
      <c r="M757" s="560" t="s">
        <v>844</v>
      </c>
      <c r="N757" s="560" t="s">
        <v>98</v>
      </c>
      <c r="O757" s="560" t="s">
        <v>2287</v>
      </c>
      <c r="P757" s="560" t="s">
        <v>7478</v>
      </c>
      <c r="Q757" s="560" t="s">
        <v>7479</v>
      </c>
      <c r="R757" s="547">
        <f>+G757-F757</f>
        <v>116</v>
      </c>
      <c r="S757" s="540" t="s">
        <v>7480</v>
      </c>
      <c r="T757" s="548">
        <v>12373333</v>
      </c>
      <c r="U757" s="560" t="s">
        <v>7481</v>
      </c>
      <c r="V757" s="548">
        <f>+T757</f>
        <v>12373333</v>
      </c>
      <c r="W757" s="560">
        <v>45540</v>
      </c>
      <c r="X757" s="560" t="s">
        <v>103</v>
      </c>
      <c r="Y757" s="565">
        <f>+Z757+AA757+AB757</f>
        <v>12373333</v>
      </c>
      <c r="Z757" s="560">
        <f>+V757</f>
        <v>12373333</v>
      </c>
      <c r="AA757" s="560">
        <v>0</v>
      </c>
      <c r="AB757" s="560">
        <f>+AC757+AD757+AE757+AF757+AG757+AH757+AI757+AJ757</f>
        <v>0</v>
      </c>
      <c r="AC757" s="560">
        <v>0</v>
      </c>
      <c r="AD757" s="560">
        <v>0</v>
      </c>
      <c r="AE757" s="560">
        <v>0</v>
      </c>
      <c r="AF757" s="560">
        <v>0</v>
      </c>
      <c r="AG757" s="560">
        <v>0</v>
      </c>
      <c r="AH757" s="560">
        <v>0</v>
      </c>
      <c r="AI757" s="560">
        <v>0</v>
      </c>
      <c r="AJ757" s="560">
        <v>0</v>
      </c>
      <c r="AK757" s="560" t="s">
        <v>104</v>
      </c>
      <c r="AL757" s="557" t="s">
        <v>7482</v>
      </c>
      <c r="AM757" s="560" t="s">
        <v>3413</v>
      </c>
      <c r="AN757" s="560">
        <v>11202439</v>
      </c>
      <c r="AO757" s="560" t="s">
        <v>114</v>
      </c>
      <c r="AP757" s="560" t="s">
        <v>114</v>
      </c>
      <c r="AQ757" s="560" t="s">
        <v>114</v>
      </c>
      <c r="AR757" s="560" t="s">
        <v>114</v>
      </c>
      <c r="AS757" s="560" t="s">
        <v>109</v>
      </c>
      <c r="AT757" s="560" t="s">
        <v>109</v>
      </c>
      <c r="AU757" s="560" t="s">
        <v>392</v>
      </c>
      <c r="AV757" s="560"/>
      <c r="AW757" s="560"/>
      <c r="AX757" s="560" t="s">
        <v>109</v>
      </c>
      <c r="AY757" s="560" t="s">
        <v>108</v>
      </c>
      <c r="AZ757" s="560"/>
      <c r="BA757" s="560"/>
      <c r="BB757" s="560"/>
      <c r="BC757" s="560"/>
      <c r="BD757" s="560"/>
      <c r="BE757" s="560"/>
      <c r="BF757" s="560"/>
      <c r="BG757" s="560"/>
      <c r="BH757" s="562">
        <f>T757+BB757</f>
        <v>12373333</v>
      </c>
      <c r="BI757" s="349" t="s">
        <v>113</v>
      </c>
      <c r="BJ757" s="347"/>
      <c r="BK757" s="347" t="s">
        <v>114</v>
      </c>
      <c r="BL757" s="347"/>
      <c r="BM757" s="166"/>
      <c r="BN757" s="560" t="s">
        <v>115</v>
      </c>
      <c r="BO757" s="560">
        <v>47</v>
      </c>
      <c r="BP757" s="560">
        <v>28175</v>
      </c>
      <c r="BQ757" s="560" t="s">
        <v>109</v>
      </c>
      <c r="BR757" s="560" t="s">
        <v>108</v>
      </c>
      <c r="BS757" s="560" t="s">
        <v>108</v>
      </c>
      <c r="BT757" s="560" t="s">
        <v>108</v>
      </c>
      <c r="BU757" s="560" t="s">
        <v>1766</v>
      </c>
      <c r="BV757" s="560">
        <v>3125033596</v>
      </c>
      <c r="BW757" s="560" t="s">
        <v>1767</v>
      </c>
      <c r="BX757" s="560" t="s">
        <v>881</v>
      </c>
      <c r="BY757" s="560" t="s">
        <v>119</v>
      </c>
      <c r="BZ757" s="560">
        <v>3370003065</v>
      </c>
      <c r="CA757" s="157" t="s">
        <v>109</v>
      </c>
      <c r="CB757" s="157" t="s">
        <v>109</v>
      </c>
      <c r="CC757" s="157" t="s">
        <v>109</v>
      </c>
      <c r="CD757" s="157" t="s">
        <v>109</v>
      </c>
      <c r="CE757" s="156"/>
      <c r="CF757" s="156"/>
      <c r="CG757" s="156"/>
      <c r="CH757" s="156"/>
      <c r="CI757" s="156"/>
      <c r="CJ757" s="156"/>
      <c r="CK757" s="156"/>
      <c r="CL757" s="156"/>
      <c r="CM757" s="157" t="s">
        <v>109</v>
      </c>
      <c r="CN757" s="156"/>
      <c r="CO757" s="297"/>
    </row>
    <row r="758" spans="1:736" s="50" customFormat="1" ht="45.75" customHeight="1">
      <c r="A758" s="589">
        <f>1+A757</f>
        <v>756</v>
      </c>
      <c r="B758" s="403" t="s">
        <v>7483</v>
      </c>
      <c r="C758" s="156" t="s">
        <v>7484</v>
      </c>
      <c r="D758" s="156" t="s">
        <v>645</v>
      </c>
      <c r="E758" s="156">
        <v>45539</v>
      </c>
      <c r="F758" s="152">
        <v>45540</v>
      </c>
      <c r="G758" s="152">
        <v>45646</v>
      </c>
      <c r="H758" s="156" t="s">
        <v>416</v>
      </c>
      <c r="I758" s="156" t="s">
        <v>5874</v>
      </c>
      <c r="J758" s="301" t="s">
        <v>7485</v>
      </c>
      <c r="K758" s="251">
        <v>11203592</v>
      </c>
      <c r="L758" s="156">
        <v>0</v>
      </c>
      <c r="M758" s="156" t="s">
        <v>844</v>
      </c>
      <c r="N758" s="156" t="s">
        <v>98</v>
      </c>
      <c r="O758" s="156" t="s">
        <v>427</v>
      </c>
      <c r="P758" s="156" t="s">
        <v>7486</v>
      </c>
      <c r="Q758" s="156" t="s">
        <v>7487</v>
      </c>
      <c r="R758" s="143">
        <f>+G758-F758</f>
        <v>106</v>
      </c>
      <c r="S758" s="134" t="s">
        <v>7488</v>
      </c>
      <c r="T758" s="253">
        <v>24447500</v>
      </c>
      <c r="U758" s="156" t="s">
        <v>7329</v>
      </c>
      <c r="V758" s="253">
        <f>+T758</f>
        <v>24447500</v>
      </c>
      <c r="W758" s="156">
        <v>45539</v>
      </c>
      <c r="X758" s="156" t="s">
        <v>103</v>
      </c>
      <c r="Y758" s="317">
        <f>+Z758+AA758+AB758</f>
        <v>24447500</v>
      </c>
      <c r="Z758" s="156">
        <f>+V758</f>
        <v>24447500</v>
      </c>
      <c r="AA758" s="156">
        <v>0</v>
      </c>
      <c r="AB758" s="156">
        <f>+AC758+AD758+AE758+AF758+AG758+AH758+AI758+AJ758</f>
        <v>0</v>
      </c>
      <c r="AC758" s="156">
        <v>0</v>
      </c>
      <c r="AD758" s="156">
        <v>0</v>
      </c>
      <c r="AE758" s="156">
        <v>0</v>
      </c>
      <c r="AF758" s="156">
        <v>0</v>
      </c>
      <c r="AG758" s="156">
        <v>0</v>
      </c>
      <c r="AH758" s="156">
        <v>0</v>
      </c>
      <c r="AI758" s="156">
        <v>0</v>
      </c>
      <c r="AJ758" s="156">
        <v>0</v>
      </c>
      <c r="AK758" s="156" t="s">
        <v>104</v>
      </c>
      <c r="AL758" s="103" t="s">
        <v>7489</v>
      </c>
      <c r="AM758" s="156" t="s">
        <v>7490</v>
      </c>
      <c r="AN758" s="156">
        <v>52994653</v>
      </c>
      <c r="AO758" s="156" t="s">
        <v>114</v>
      </c>
      <c r="AP758" s="156" t="s">
        <v>114</v>
      </c>
      <c r="AQ758" s="156" t="s">
        <v>114</v>
      </c>
      <c r="AR758" s="156" t="s">
        <v>114</v>
      </c>
      <c r="AS758" s="156" t="s">
        <v>109</v>
      </c>
      <c r="AT758" s="156" t="s">
        <v>109</v>
      </c>
      <c r="AU758" s="156" t="s">
        <v>392</v>
      </c>
      <c r="AV758" s="156"/>
      <c r="AW758" s="156"/>
      <c r="AX758" s="156" t="s">
        <v>109</v>
      </c>
      <c r="AY758" s="156" t="s">
        <v>108</v>
      </c>
      <c r="AZ758" s="156"/>
      <c r="BA758" s="156"/>
      <c r="BB758" s="156"/>
      <c r="BC758" s="156"/>
      <c r="BD758" s="156"/>
      <c r="BE758" s="156"/>
      <c r="BF758" s="156"/>
      <c r="BG758" s="156"/>
      <c r="BH758" s="153">
        <f>T758+BB758</f>
        <v>24447500</v>
      </c>
      <c r="BI758" s="304" t="s">
        <v>135</v>
      </c>
      <c r="BJ758" s="328"/>
      <c r="BK758" s="328" t="s">
        <v>114</v>
      </c>
      <c r="BL758" s="328"/>
      <c r="BM758" s="438" t="s">
        <v>136</v>
      </c>
      <c r="BN758" s="156" t="s">
        <v>115</v>
      </c>
      <c r="BO758" s="156">
        <v>44</v>
      </c>
      <c r="BP758" s="156">
        <v>29419</v>
      </c>
      <c r="BQ758" s="156" t="s">
        <v>109</v>
      </c>
      <c r="BR758" s="156" t="s">
        <v>108</v>
      </c>
      <c r="BS758" s="156" t="s">
        <v>108</v>
      </c>
      <c r="BT758" s="156" t="s">
        <v>108</v>
      </c>
      <c r="BU758" s="156" t="s">
        <v>7491</v>
      </c>
      <c r="BV758" s="156">
        <v>3112808880</v>
      </c>
      <c r="BW758" s="156" t="s">
        <v>7492</v>
      </c>
      <c r="BX758" s="156" t="s">
        <v>191</v>
      </c>
      <c r="BY758" s="156" t="s">
        <v>119</v>
      </c>
      <c r="BZ758" s="156">
        <v>24100907069</v>
      </c>
      <c r="CA758" s="157" t="s">
        <v>109</v>
      </c>
      <c r="CB758" s="157" t="s">
        <v>109</v>
      </c>
      <c r="CC758" s="157" t="s">
        <v>109</v>
      </c>
      <c r="CD758" s="157" t="s">
        <v>109</v>
      </c>
      <c r="CE758" s="156"/>
      <c r="CF758" s="156"/>
      <c r="CG758" s="156"/>
      <c r="CH758" s="156"/>
      <c r="CI758" s="156"/>
      <c r="CJ758" s="156"/>
      <c r="CK758" s="156"/>
      <c r="CL758" s="156"/>
      <c r="CM758" s="157" t="s">
        <v>109</v>
      </c>
      <c r="CN758" s="156"/>
      <c r="CO758" s="297"/>
    </row>
    <row r="759" spans="1:736" s="290" customFormat="1" ht="45.75" customHeight="1">
      <c r="A759" s="589">
        <f>1+A758</f>
        <v>757</v>
      </c>
      <c r="B759" s="403" t="s">
        <v>7493</v>
      </c>
      <c r="C759" s="156" t="s">
        <v>7494</v>
      </c>
      <c r="D759" s="156" t="s">
        <v>6476</v>
      </c>
      <c r="E759" s="156">
        <v>45539</v>
      </c>
      <c r="F759" s="156">
        <v>45541</v>
      </c>
      <c r="G759" s="156">
        <v>45646</v>
      </c>
      <c r="H759" s="156" t="s">
        <v>416</v>
      </c>
      <c r="I759" s="156" t="s">
        <v>5874</v>
      </c>
      <c r="J759" s="301" t="s">
        <v>7495</v>
      </c>
      <c r="K759" s="251">
        <v>81720454</v>
      </c>
      <c r="L759" s="156">
        <v>4</v>
      </c>
      <c r="M759" s="156" t="s">
        <v>844</v>
      </c>
      <c r="N759" s="156" t="s">
        <v>98</v>
      </c>
      <c r="O759" s="156" t="s">
        <v>4665</v>
      </c>
      <c r="P759" s="156" t="s">
        <v>7053</v>
      </c>
      <c r="Q759" s="156" t="s">
        <v>7487</v>
      </c>
      <c r="R759" s="143">
        <f>+G759-F759</f>
        <v>105</v>
      </c>
      <c r="S759" s="134" t="s">
        <v>7496</v>
      </c>
      <c r="T759" s="253">
        <v>14875000</v>
      </c>
      <c r="U759" s="156" t="s">
        <v>7497</v>
      </c>
      <c r="V759" s="253">
        <f>+T759</f>
        <v>14875000</v>
      </c>
      <c r="W759" s="156">
        <v>45540</v>
      </c>
      <c r="X759" s="156" t="s">
        <v>1040</v>
      </c>
      <c r="Y759" s="317">
        <f>+Z759+AA759+AB759</f>
        <v>14875000</v>
      </c>
      <c r="Z759" s="156">
        <v>0</v>
      </c>
      <c r="AA759" s="156">
        <v>0</v>
      </c>
      <c r="AB759" s="156">
        <f>+AC759+AD759+AE759+AF759+AG759+AH759+AI759+AJ759</f>
        <v>14875000</v>
      </c>
      <c r="AC759" s="156">
        <v>0</v>
      </c>
      <c r="AD759" s="156">
        <v>0</v>
      </c>
      <c r="AE759" s="156">
        <v>14875000</v>
      </c>
      <c r="AF759" s="156">
        <v>0</v>
      </c>
      <c r="AG759" s="156">
        <v>0</v>
      </c>
      <c r="AH759" s="156">
        <v>0</v>
      </c>
      <c r="AI759" s="156">
        <v>0</v>
      </c>
      <c r="AJ759" s="156">
        <v>0</v>
      </c>
      <c r="AK759" s="156" t="s">
        <v>104</v>
      </c>
      <c r="AL759" s="103" t="s">
        <v>7498</v>
      </c>
      <c r="AM759" s="156" t="s">
        <v>7058</v>
      </c>
      <c r="AN759" s="156">
        <v>1072660994</v>
      </c>
      <c r="AO759" s="156" t="s">
        <v>114</v>
      </c>
      <c r="AP759" s="156" t="s">
        <v>114</v>
      </c>
      <c r="AQ759" s="156" t="s">
        <v>114</v>
      </c>
      <c r="AR759" s="156" t="s">
        <v>114</v>
      </c>
      <c r="AS759" s="156" t="s">
        <v>109</v>
      </c>
      <c r="AT759" s="156" t="s">
        <v>109</v>
      </c>
      <c r="AU759" s="156" t="s">
        <v>392</v>
      </c>
      <c r="AV759" s="156"/>
      <c r="AW759" s="156"/>
      <c r="AX759" s="156" t="s">
        <v>109</v>
      </c>
      <c r="AY759" s="156" t="s">
        <v>108</v>
      </c>
      <c r="AZ759" s="156"/>
      <c r="BA759" s="156"/>
      <c r="BB759" s="156"/>
      <c r="BC759" s="156"/>
      <c r="BD759" s="156"/>
      <c r="BE759" s="156"/>
      <c r="BF759" s="156"/>
      <c r="BG759" s="156"/>
      <c r="BH759" s="153">
        <f>T759+BB759</f>
        <v>14875000</v>
      </c>
      <c r="BI759" s="349" t="s">
        <v>113</v>
      </c>
      <c r="BJ759" s="240"/>
      <c r="BK759" s="240" t="s">
        <v>114</v>
      </c>
      <c r="BL759" s="240"/>
      <c r="BM759" s="437"/>
      <c r="BN759" s="156" t="s">
        <v>917</v>
      </c>
      <c r="BO759" s="156">
        <v>39</v>
      </c>
      <c r="BP759" s="156"/>
      <c r="BQ759" s="156" t="s">
        <v>578</v>
      </c>
      <c r="BR759" s="156" t="s">
        <v>108</v>
      </c>
      <c r="BS759" s="156" t="s">
        <v>108</v>
      </c>
      <c r="BT759" s="156" t="s">
        <v>108</v>
      </c>
      <c r="BU759" s="156" t="s">
        <v>2045</v>
      </c>
      <c r="BV759" s="156">
        <v>3214160108</v>
      </c>
      <c r="BW759" s="156" t="s">
        <v>2046</v>
      </c>
      <c r="BX759" s="156" t="s">
        <v>881</v>
      </c>
      <c r="BY759" s="156" t="s">
        <v>119</v>
      </c>
      <c r="BZ759" s="156">
        <v>33711040566</v>
      </c>
      <c r="CA759" s="157" t="s">
        <v>109</v>
      </c>
      <c r="CB759" s="157" t="s">
        <v>109</v>
      </c>
      <c r="CC759" s="157" t="s">
        <v>109</v>
      </c>
      <c r="CD759" s="152" t="s">
        <v>109</v>
      </c>
      <c r="CE759" s="156"/>
      <c r="CF759" s="156"/>
      <c r="CG759" s="156"/>
      <c r="CH759" s="156"/>
      <c r="CI759" s="156"/>
      <c r="CJ759" s="156"/>
      <c r="CK759" s="156"/>
      <c r="CL759" s="156"/>
      <c r="CM759" s="157" t="s">
        <v>109</v>
      </c>
      <c r="CN759" s="156"/>
      <c r="CO759" s="297"/>
      <c r="CP759" s="297"/>
      <c r="CQ759" s="297"/>
      <c r="CR759" s="297"/>
      <c r="CS759" s="50"/>
      <c r="CT759" s="50"/>
      <c r="CU759" s="50"/>
      <c r="CV759" s="50"/>
      <c r="CW759" s="50"/>
      <c r="CX759" s="50"/>
      <c r="CY759" s="50"/>
      <c r="CZ759" s="50"/>
      <c r="DA759" s="50"/>
      <c r="DB759" s="50"/>
      <c r="DC759" s="50"/>
      <c r="DD759" s="50"/>
      <c r="DE759" s="50"/>
      <c r="DF759" s="50"/>
      <c r="DG759" s="50"/>
      <c r="DH759" s="50"/>
      <c r="DI759" s="50"/>
      <c r="DJ759" s="50"/>
      <c r="DK759" s="50"/>
      <c r="DL759" s="50"/>
      <c r="DM759" s="50"/>
      <c r="DN759" s="50"/>
      <c r="DO759" s="50"/>
      <c r="DP759" s="50"/>
      <c r="DQ759" s="50"/>
      <c r="DR759" s="50"/>
      <c r="DS759" s="50"/>
      <c r="DT759" s="50"/>
      <c r="DU759" s="50"/>
      <c r="DV759" s="50"/>
      <c r="DW759" s="50"/>
      <c r="DX759" s="50"/>
      <c r="DY759" s="50"/>
      <c r="DZ759" s="50"/>
      <c r="EA759" s="50"/>
      <c r="EB759" s="50"/>
      <c r="EC759" s="50"/>
      <c r="ED759" s="50"/>
      <c r="EE759" s="50"/>
      <c r="EF759" s="50"/>
      <c r="EG759" s="50"/>
      <c r="EH759" s="50"/>
      <c r="EI759" s="50"/>
      <c r="EJ759" s="50"/>
      <c r="EK759" s="50"/>
      <c r="EL759" s="50"/>
      <c r="EM759" s="50"/>
      <c r="EN759" s="50"/>
      <c r="EO759" s="50"/>
      <c r="EP759" s="50"/>
      <c r="EQ759" s="50"/>
      <c r="ER759" s="50"/>
      <c r="ES759" s="50"/>
      <c r="ET759" s="50"/>
      <c r="EU759" s="50"/>
      <c r="EV759" s="50"/>
      <c r="EW759" s="50"/>
      <c r="EX759" s="50"/>
      <c r="EY759" s="50"/>
      <c r="EZ759" s="50"/>
      <c r="FA759" s="50"/>
      <c r="FB759" s="50"/>
      <c r="FC759" s="50"/>
      <c r="FD759" s="50"/>
      <c r="FE759" s="50"/>
      <c r="FF759" s="50"/>
      <c r="FG759" s="50"/>
      <c r="FH759" s="50"/>
      <c r="FI759" s="50"/>
      <c r="FJ759" s="50"/>
      <c r="FK759" s="50"/>
      <c r="FL759" s="50"/>
      <c r="FM759" s="50"/>
      <c r="FN759" s="50"/>
      <c r="FO759" s="50"/>
      <c r="FP759" s="50"/>
      <c r="FQ759" s="50"/>
      <c r="FR759" s="50"/>
      <c r="FS759" s="50"/>
      <c r="FT759" s="50"/>
      <c r="FU759" s="50"/>
      <c r="FV759" s="50"/>
      <c r="FW759" s="50"/>
      <c r="FX759" s="50"/>
      <c r="FY759" s="50"/>
      <c r="FZ759" s="50"/>
      <c r="GA759" s="50"/>
      <c r="GB759" s="50"/>
      <c r="GC759" s="50"/>
      <c r="GD759" s="50"/>
      <c r="GE759" s="50"/>
      <c r="GF759" s="50"/>
      <c r="GG759" s="50"/>
      <c r="GH759" s="50"/>
      <c r="GI759" s="50"/>
      <c r="GJ759" s="50"/>
      <c r="GK759" s="50"/>
      <c r="GL759" s="50"/>
      <c r="GM759" s="50"/>
      <c r="GN759" s="50"/>
      <c r="GO759" s="50"/>
      <c r="GP759" s="50"/>
      <c r="GQ759" s="50"/>
      <c r="GR759" s="50"/>
      <c r="GS759" s="50"/>
      <c r="GT759" s="50"/>
      <c r="GU759" s="50"/>
      <c r="GV759" s="16"/>
      <c r="GW759" s="16"/>
      <c r="GX759" s="16"/>
      <c r="GY759" s="16"/>
      <c r="GZ759" s="16"/>
      <c r="HA759" s="16"/>
      <c r="HB759" s="16"/>
      <c r="HC759" s="16"/>
      <c r="HD759" s="16"/>
      <c r="HE759" s="16"/>
      <c r="HF759" s="16"/>
      <c r="HG759" s="16"/>
      <c r="HH759" s="16"/>
      <c r="HI759" s="16"/>
      <c r="HJ759" s="16"/>
      <c r="HK759" s="16"/>
      <c r="HL759" s="16"/>
      <c r="HM759" s="16"/>
      <c r="HN759" s="16"/>
      <c r="HO759" s="16"/>
      <c r="HP759" s="16"/>
      <c r="HQ759" s="16"/>
      <c r="HR759" s="16"/>
      <c r="HS759" s="16"/>
      <c r="HT759" s="16"/>
      <c r="HU759" s="16"/>
      <c r="HV759" s="16"/>
      <c r="HW759" s="16"/>
      <c r="HX759" s="16"/>
      <c r="HY759" s="16"/>
      <c r="HZ759" s="16"/>
      <c r="IA759" s="16"/>
      <c r="IB759" s="16"/>
      <c r="IC759" s="16"/>
      <c r="ID759" s="16"/>
      <c r="IE759" s="16"/>
      <c r="IF759" s="16"/>
      <c r="IG759" s="16"/>
      <c r="IH759" s="16"/>
      <c r="II759" s="16"/>
      <c r="IJ759" s="16"/>
      <c r="IK759" s="16"/>
      <c r="IL759" s="16"/>
      <c r="IM759" s="16"/>
      <c r="IN759" s="16"/>
      <c r="IO759" s="16"/>
      <c r="IP759" s="16"/>
      <c r="IQ759" s="16"/>
      <c r="IR759" s="16"/>
      <c r="IS759" s="16"/>
      <c r="IT759" s="16"/>
      <c r="IU759" s="16"/>
      <c r="IV759" s="16"/>
      <c r="IW759" s="16"/>
      <c r="IX759" s="16"/>
      <c r="IY759" s="16"/>
      <c r="IZ759" s="16"/>
      <c r="JA759" s="16"/>
      <c r="JB759" s="16"/>
      <c r="JC759" s="16"/>
      <c r="JD759" s="16"/>
      <c r="JE759" s="16"/>
      <c r="JF759" s="16"/>
      <c r="JG759" s="16"/>
      <c r="JH759" s="16"/>
      <c r="JI759" s="16"/>
      <c r="JJ759" s="16"/>
      <c r="JK759" s="16"/>
      <c r="JL759" s="16"/>
      <c r="JM759" s="16"/>
      <c r="JN759" s="16"/>
      <c r="JO759" s="16"/>
      <c r="JP759" s="16"/>
      <c r="JQ759" s="16"/>
      <c r="JR759" s="16"/>
      <c r="JS759" s="16"/>
      <c r="JT759" s="16"/>
      <c r="JU759" s="16"/>
      <c r="JV759" s="16"/>
      <c r="JW759" s="16"/>
      <c r="JX759" s="16"/>
      <c r="JY759" s="16"/>
      <c r="JZ759" s="16"/>
      <c r="KA759" s="16"/>
      <c r="KB759" s="16"/>
      <c r="KC759" s="16"/>
      <c r="KD759" s="16"/>
      <c r="KE759" s="16"/>
      <c r="KF759" s="16"/>
      <c r="KG759" s="16"/>
      <c r="KH759" s="16"/>
      <c r="KI759" s="16"/>
      <c r="KJ759" s="16"/>
      <c r="KK759" s="16"/>
      <c r="KL759" s="16"/>
      <c r="KM759" s="16"/>
      <c r="KN759" s="16"/>
      <c r="KO759" s="16"/>
      <c r="KP759" s="16"/>
      <c r="KQ759" s="16"/>
      <c r="KR759" s="16"/>
      <c r="KS759" s="16"/>
      <c r="KT759" s="16"/>
      <c r="KU759" s="16"/>
      <c r="KV759" s="16"/>
      <c r="KW759" s="16"/>
      <c r="KX759" s="16"/>
      <c r="KY759" s="16"/>
      <c r="KZ759" s="16"/>
      <c r="LA759" s="16"/>
      <c r="LB759" s="16"/>
      <c r="LC759" s="16"/>
      <c r="LD759" s="16"/>
      <c r="LE759" s="16"/>
      <c r="LF759" s="16"/>
      <c r="LG759" s="16"/>
      <c r="LH759" s="16"/>
      <c r="LI759" s="16"/>
      <c r="LJ759" s="16"/>
      <c r="LK759" s="16"/>
      <c r="LL759" s="16"/>
      <c r="LM759" s="16"/>
      <c r="LN759" s="16"/>
      <c r="LO759" s="16"/>
      <c r="LP759" s="16"/>
      <c r="LQ759" s="16"/>
      <c r="LR759" s="16"/>
      <c r="LS759" s="16"/>
      <c r="LT759" s="16"/>
      <c r="LU759" s="16"/>
      <c r="LV759" s="16"/>
      <c r="LW759" s="16"/>
      <c r="LX759" s="16"/>
      <c r="LY759" s="16"/>
      <c r="LZ759" s="16"/>
      <c r="MA759" s="16"/>
      <c r="MB759" s="16"/>
      <c r="MC759" s="16"/>
      <c r="MD759" s="16"/>
      <c r="ME759" s="16"/>
      <c r="MF759" s="16"/>
      <c r="MG759" s="16"/>
      <c r="MH759" s="16"/>
      <c r="MI759" s="16"/>
      <c r="MJ759" s="16"/>
      <c r="MK759" s="16"/>
      <c r="ML759" s="16"/>
      <c r="MM759" s="16"/>
      <c r="MN759" s="16"/>
      <c r="MO759" s="16"/>
      <c r="MP759" s="16"/>
      <c r="MQ759" s="16"/>
      <c r="MR759" s="16"/>
      <c r="MS759" s="16"/>
      <c r="MT759" s="16"/>
      <c r="MU759" s="16"/>
      <c r="MV759" s="16"/>
      <c r="MW759" s="16"/>
      <c r="MX759" s="16"/>
      <c r="MY759" s="16"/>
      <c r="MZ759" s="16"/>
      <c r="NA759" s="16"/>
      <c r="NB759" s="16"/>
      <c r="NC759" s="16"/>
      <c r="ND759" s="16"/>
      <c r="NE759" s="16"/>
      <c r="NF759" s="16"/>
      <c r="NG759" s="16"/>
      <c r="NH759" s="16"/>
      <c r="NI759" s="16"/>
      <c r="NJ759" s="16"/>
      <c r="NK759" s="16"/>
      <c r="NL759" s="16"/>
      <c r="NM759" s="16"/>
      <c r="NN759" s="16"/>
      <c r="NO759" s="16"/>
      <c r="NP759" s="16"/>
      <c r="NQ759" s="16"/>
      <c r="NR759" s="16"/>
      <c r="NS759" s="16"/>
      <c r="NT759" s="16"/>
      <c r="NU759" s="16"/>
      <c r="NV759" s="16"/>
      <c r="NW759" s="16"/>
      <c r="NX759" s="16"/>
      <c r="NY759" s="16"/>
      <c r="NZ759" s="16"/>
      <c r="OA759" s="16"/>
      <c r="OB759" s="16"/>
      <c r="OC759" s="16"/>
      <c r="OD759" s="16"/>
      <c r="OE759" s="16"/>
      <c r="OF759" s="16"/>
      <c r="OG759" s="16"/>
      <c r="OH759" s="16"/>
      <c r="OI759" s="16"/>
      <c r="OJ759" s="16"/>
      <c r="OK759" s="16"/>
      <c r="OL759" s="16"/>
      <c r="OM759" s="16"/>
      <c r="ON759" s="16"/>
      <c r="OO759" s="16"/>
      <c r="OP759" s="16"/>
      <c r="OQ759" s="16"/>
      <c r="OR759" s="16"/>
      <c r="OS759" s="16"/>
      <c r="OT759" s="16"/>
      <c r="OU759" s="16"/>
      <c r="OV759" s="16"/>
      <c r="OW759" s="16"/>
      <c r="OX759" s="16"/>
      <c r="OY759" s="16"/>
      <c r="OZ759" s="16"/>
      <c r="PA759" s="16"/>
      <c r="PB759" s="16"/>
      <c r="PC759" s="16"/>
      <c r="PD759" s="16"/>
      <c r="PE759" s="16"/>
      <c r="PF759" s="16"/>
      <c r="PG759" s="16"/>
      <c r="PH759" s="16"/>
      <c r="PI759" s="16"/>
      <c r="PJ759" s="16"/>
      <c r="PK759" s="16"/>
      <c r="PL759" s="16"/>
      <c r="PM759" s="16"/>
      <c r="PN759" s="16"/>
      <c r="PO759" s="16"/>
      <c r="PP759" s="16"/>
      <c r="PQ759" s="16"/>
      <c r="PR759" s="16"/>
      <c r="PS759" s="16"/>
      <c r="PT759" s="16"/>
      <c r="PU759" s="16"/>
      <c r="PV759" s="16"/>
      <c r="PW759" s="16"/>
      <c r="PX759" s="16"/>
      <c r="PY759" s="16"/>
      <c r="PZ759" s="16"/>
      <c r="QA759" s="16"/>
      <c r="QB759" s="16"/>
      <c r="QC759" s="16"/>
      <c r="QD759" s="16"/>
      <c r="QE759" s="16"/>
      <c r="QF759" s="16"/>
      <c r="QG759" s="16"/>
      <c r="QH759" s="16"/>
      <c r="QI759" s="16"/>
      <c r="QJ759" s="16"/>
      <c r="QK759" s="16"/>
      <c r="QL759" s="16"/>
      <c r="QM759" s="16"/>
      <c r="QN759" s="16"/>
      <c r="QO759" s="16"/>
      <c r="QP759" s="16"/>
      <c r="QQ759" s="16"/>
      <c r="QR759" s="16"/>
      <c r="QS759" s="16"/>
      <c r="QT759" s="16"/>
      <c r="QU759" s="16"/>
      <c r="QV759" s="16"/>
      <c r="QW759" s="16"/>
      <c r="QX759" s="16"/>
      <c r="QY759" s="16"/>
      <c r="QZ759" s="16"/>
      <c r="RA759" s="16"/>
      <c r="RB759" s="16"/>
      <c r="RC759" s="16"/>
      <c r="RD759" s="16"/>
      <c r="RE759" s="16"/>
      <c r="RF759" s="16"/>
      <c r="RG759" s="16"/>
      <c r="RH759" s="16"/>
      <c r="RI759" s="16"/>
      <c r="RJ759" s="16"/>
      <c r="RK759" s="16"/>
      <c r="RL759" s="16"/>
      <c r="RM759" s="16"/>
      <c r="RN759" s="16"/>
      <c r="RO759" s="16"/>
      <c r="RP759" s="16"/>
      <c r="RQ759" s="16"/>
      <c r="RR759" s="16"/>
      <c r="RS759" s="16"/>
      <c r="RT759" s="16"/>
      <c r="RU759" s="16"/>
      <c r="RV759" s="16"/>
      <c r="RW759" s="16"/>
      <c r="RX759" s="16"/>
      <c r="RY759" s="16"/>
      <c r="RZ759" s="16"/>
      <c r="SA759" s="16"/>
      <c r="SB759" s="16"/>
      <c r="SC759" s="16"/>
      <c r="SD759" s="16"/>
      <c r="SE759" s="16"/>
      <c r="SF759" s="16"/>
      <c r="SG759" s="16"/>
      <c r="SH759" s="16"/>
      <c r="SI759" s="16"/>
      <c r="SJ759" s="16"/>
      <c r="SK759" s="16"/>
      <c r="SL759" s="16"/>
      <c r="SM759" s="16"/>
      <c r="SN759" s="16"/>
      <c r="SO759" s="16"/>
      <c r="SP759" s="16"/>
      <c r="SQ759" s="16"/>
      <c r="SR759" s="16"/>
      <c r="SS759" s="16"/>
      <c r="ST759" s="16"/>
      <c r="SU759" s="16"/>
      <c r="SV759" s="16"/>
      <c r="SW759" s="16"/>
      <c r="SX759" s="16"/>
      <c r="SY759" s="16"/>
      <c r="SZ759" s="16"/>
      <c r="TA759" s="16"/>
      <c r="TB759" s="16"/>
      <c r="TC759" s="16"/>
      <c r="TD759" s="16"/>
      <c r="TE759" s="16"/>
      <c r="TF759" s="16"/>
      <c r="TG759" s="16"/>
      <c r="TH759" s="16"/>
      <c r="TI759" s="16"/>
      <c r="TJ759" s="16"/>
      <c r="TK759" s="16"/>
      <c r="TL759" s="16"/>
      <c r="TM759" s="16"/>
      <c r="TN759" s="16"/>
      <c r="TO759" s="16"/>
      <c r="TP759" s="16"/>
      <c r="TQ759" s="16"/>
      <c r="TR759" s="16"/>
      <c r="TS759" s="16"/>
      <c r="TT759" s="16"/>
      <c r="TU759" s="16"/>
      <c r="TV759" s="16"/>
      <c r="TW759" s="16"/>
      <c r="TX759" s="16"/>
      <c r="TY759" s="16"/>
      <c r="TZ759" s="16"/>
      <c r="UA759" s="16"/>
      <c r="UB759" s="16"/>
      <c r="UC759" s="16"/>
      <c r="UD759" s="16"/>
      <c r="UE759" s="16"/>
      <c r="UF759" s="16"/>
      <c r="UG759" s="16"/>
      <c r="UH759" s="16"/>
      <c r="UI759" s="16"/>
      <c r="UJ759" s="16"/>
      <c r="UK759" s="16"/>
      <c r="UL759" s="16"/>
      <c r="UM759" s="16"/>
      <c r="UN759" s="16"/>
      <c r="UO759" s="16"/>
      <c r="UP759" s="16"/>
      <c r="UQ759" s="16"/>
      <c r="UR759" s="16"/>
      <c r="US759" s="16"/>
      <c r="UT759" s="16"/>
      <c r="UU759" s="16"/>
      <c r="UV759" s="16"/>
      <c r="UW759" s="16"/>
      <c r="UX759" s="16"/>
      <c r="UY759" s="16"/>
      <c r="UZ759" s="16"/>
      <c r="VA759" s="16"/>
      <c r="VB759" s="16"/>
      <c r="VC759" s="16"/>
      <c r="VD759" s="16"/>
      <c r="VE759" s="16"/>
      <c r="VF759" s="16"/>
      <c r="VG759" s="16"/>
      <c r="VH759" s="16"/>
      <c r="VI759" s="16"/>
      <c r="VJ759" s="16"/>
      <c r="VK759" s="16"/>
      <c r="VL759" s="16"/>
      <c r="VM759" s="16"/>
      <c r="VN759" s="16"/>
      <c r="VO759" s="16"/>
      <c r="VP759" s="16"/>
      <c r="VQ759" s="16"/>
      <c r="VR759" s="16"/>
      <c r="VS759" s="16"/>
      <c r="VT759" s="16"/>
      <c r="VU759" s="16"/>
      <c r="VV759" s="16"/>
      <c r="VW759" s="16"/>
      <c r="VX759" s="16"/>
      <c r="VY759" s="16"/>
      <c r="VZ759" s="16"/>
      <c r="WA759" s="16"/>
      <c r="WB759" s="16"/>
      <c r="WC759" s="16"/>
      <c r="WD759" s="16"/>
      <c r="WE759" s="16"/>
      <c r="WF759" s="16"/>
      <c r="WG759" s="16"/>
      <c r="WH759" s="16"/>
      <c r="WI759" s="16"/>
      <c r="WJ759" s="16"/>
      <c r="WK759" s="16"/>
      <c r="WL759" s="16"/>
      <c r="WM759" s="16"/>
      <c r="WN759" s="16"/>
      <c r="WO759" s="16"/>
      <c r="WP759" s="16"/>
      <c r="WQ759" s="16"/>
      <c r="WR759" s="16"/>
      <c r="WS759" s="16"/>
      <c r="WT759" s="16"/>
      <c r="WU759" s="16"/>
      <c r="WV759" s="16"/>
      <c r="WW759" s="16"/>
      <c r="WX759" s="16"/>
      <c r="WY759" s="16"/>
      <c r="WZ759" s="16"/>
      <c r="XA759" s="16"/>
      <c r="XB759" s="16"/>
      <c r="XC759" s="16"/>
      <c r="XD759" s="16"/>
      <c r="XE759" s="16"/>
      <c r="XF759" s="16"/>
      <c r="XG759" s="16"/>
      <c r="XH759" s="16"/>
      <c r="XI759" s="16"/>
      <c r="XJ759" s="16"/>
      <c r="XK759" s="16"/>
      <c r="XL759" s="16"/>
      <c r="XM759" s="16"/>
      <c r="XN759" s="16"/>
      <c r="XO759" s="16"/>
      <c r="XP759" s="16"/>
      <c r="XQ759" s="16"/>
      <c r="XR759" s="16"/>
      <c r="XS759" s="16"/>
      <c r="XT759" s="16"/>
      <c r="XU759" s="16"/>
      <c r="XV759" s="16"/>
      <c r="XW759" s="16"/>
      <c r="XX759" s="16"/>
      <c r="XY759" s="16"/>
      <c r="XZ759" s="16"/>
      <c r="YA759" s="16"/>
      <c r="YB759" s="16"/>
      <c r="YC759" s="16"/>
      <c r="YD759" s="16"/>
      <c r="YE759" s="16"/>
      <c r="YF759" s="16"/>
      <c r="YG759" s="16"/>
      <c r="YH759" s="16"/>
      <c r="YI759" s="16"/>
      <c r="YJ759" s="16"/>
      <c r="YK759" s="16"/>
      <c r="YL759" s="16"/>
      <c r="YM759" s="16"/>
      <c r="YN759" s="16"/>
      <c r="YO759" s="16"/>
      <c r="YP759" s="16"/>
      <c r="YQ759" s="16"/>
      <c r="YR759" s="16"/>
      <c r="YS759" s="16"/>
      <c r="YT759" s="16"/>
      <c r="YU759" s="16"/>
      <c r="YV759" s="16"/>
      <c r="YW759" s="16"/>
      <c r="YX759" s="16"/>
      <c r="YY759" s="16"/>
      <c r="YZ759" s="16"/>
      <c r="ZA759" s="16"/>
      <c r="ZB759" s="16"/>
      <c r="ZC759" s="16"/>
      <c r="ZD759" s="16"/>
      <c r="ZE759" s="16"/>
      <c r="ZF759" s="16"/>
      <c r="ZG759" s="16"/>
      <c r="ZH759" s="16"/>
      <c r="ZI759" s="16"/>
      <c r="ZJ759" s="16"/>
      <c r="ZK759" s="16"/>
      <c r="ZL759" s="16"/>
      <c r="ZM759" s="16"/>
      <c r="ZN759" s="16"/>
      <c r="ZO759" s="16"/>
      <c r="ZP759" s="16"/>
      <c r="ZQ759" s="16"/>
      <c r="ZR759" s="16"/>
      <c r="ZS759" s="16"/>
      <c r="ZT759" s="16"/>
      <c r="ZU759" s="16"/>
      <c r="ZV759" s="16"/>
      <c r="ZW759" s="16"/>
      <c r="ZX759" s="16"/>
      <c r="ZY759" s="16"/>
      <c r="ZZ759" s="16"/>
      <c r="AAA759" s="16"/>
      <c r="AAB759" s="16"/>
      <c r="AAC759" s="16"/>
      <c r="AAD759" s="16"/>
      <c r="AAE759" s="16"/>
      <c r="AAF759" s="16"/>
      <c r="AAG759" s="16"/>
      <c r="AAH759" s="16"/>
      <c r="AAI759" s="16"/>
      <c r="AAJ759" s="16"/>
      <c r="AAK759" s="16"/>
      <c r="AAL759" s="16"/>
      <c r="AAM759" s="16"/>
      <c r="AAN759" s="16"/>
      <c r="AAO759" s="16"/>
      <c r="AAP759" s="16"/>
      <c r="AAQ759" s="16"/>
      <c r="AAR759" s="16"/>
      <c r="AAS759" s="16"/>
      <c r="AAT759" s="16"/>
      <c r="AAU759" s="16"/>
      <c r="AAV759" s="16"/>
      <c r="AAW759" s="16"/>
      <c r="AAX759" s="16"/>
      <c r="AAY759" s="16"/>
      <c r="AAZ759" s="16"/>
      <c r="ABA759" s="16"/>
      <c r="ABB759" s="16"/>
      <c r="ABC759" s="16"/>
      <c r="ABD759" s="16"/>
      <c r="ABE759" s="16"/>
      <c r="ABF759" s="16"/>
      <c r="ABG759" s="16"/>
      <c r="ABH759" s="16"/>
    </row>
    <row r="760" spans="1:736" s="50" customFormat="1" ht="45.75" customHeight="1">
      <c r="A760" s="571">
        <f>1+A759</f>
        <v>758</v>
      </c>
      <c r="B760" s="402" t="s">
        <v>7499</v>
      </c>
      <c r="C760" s="202" t="s">
        <v>7500</v>
      </c>
      <c r="D760" s="205" t="s">
        <v>6359</v>
      </c>
      <c r="E760" s="202">
        <v>45540</v>
      </c>
      <c r="F760" s="203">
        <v>45540</v>
      </c>
      <c r="G760" s="203">
        <v>45657</v>
      </c>
      <c r="H760" s="201" t="s">
        <v>416</v>
      </c>
      <c r="I760" s="206" t="s">
        <v>216</v>
      </c>
      <c r="J760" s="201" t="s">
        <v>7501</v>
      </c>
      <c r="K760" s="271">
        <v>901131082</v>
      </c>
      <c r="L760" s="201">
        <v>4</v>
      </c>
      <c r="M760" s="272" t="s">
        <v>926</v>
      </c>
      <c r="N760" s="208" t="s">
        <v>98</v>
      </c>
      <c r="O760" s="218" t="s">
        <v>168</v>
      </c>
      <c r="P760" s="201" t="s">
        <v>7502</v>
      </c>
      <c r="Q760" s="201" t="s">
        <v>7503</v>
      </c>
      <c r="R760" s="210">
        <f>+G760-F760</f>
        <v>117</v>
      </c>
      <c r="S760" s="201" t="s">
        <v>7504</v>
      </c>
      <c r="T760" s="273">
        <v>254467001.03999999</v>
      </c>
      <c r="U760" s="274" t="s">
        <v>7505</v>
      </c>
      <c r="V760" s="273">
        <f>+T760</f>
        <v>254467001.03999999</v>
      </c>
      <c r="W760" s="275">
        <v>45540</v>
      </c>
      <c r="X760" s="276" t="s">
        <v>103</v>
      </c>
      <c r="Y760" s="313">
        <f>+Z760+AA760+AB760</f>
        <v>254467001.03999999</v>
      </c>
      <c r="Z760" s="215">
        <f>+V760</f>
        <v>254467001.03999999</v>
      </c>
      <c r="AA760" s="216">
        <v>0</v>
      </c>
      <c r="AB760" s="217">
        <f>+AC760+AD760+AE760+AF760+AG760+AH760+AI760+AJ760</f>
        <v>0</v>
      </c>
      <c r="AC760" s="216">
        <v>0</v>
      </c>
      <c r="AD760" s="216">
        <v>0</v>
      </c>
      <c r="AE760" s="216">
        <v>0</v>
      </c>
      <c r="AF760" s="216">
        <v>0</v>
      </c>
      <c r="AG760" s="216">
        <v>0</v>
      </c>
      <c r="AH760" s="216">
        <v>0</v>
      </c>
      <c r="AI760" s="216">
        <v>0</v>
      </c>
      <c r="AJ760" s="216">
        <v>0</v>
      </c>
      <c r="AK760" s="209" t="s">
        <v>104</v>
      </c>
      <c r="AL760" s="191" t="s">
        <v>7506</v>
      </c>
      <c r="AM760" s="201" t="s">
        <v>2422</v>
      </c>
      <c r="AN760" s="207">
        <v>35196208</v>
      </c>
      <c r="AO760" s="209" t="s">
        <v>7507</v>
      </c>
      <c r="AP760" s="201" t="s">
        <v>5630</v>
      </c>
      <c r="AQ760" s="277">
        <v>45541</v>
      </c>
      <c r="AR760" s="209" t="s">
        <v>7508</v>
      </c>
      <c r="AS760" s="201" t="s">
        <v>114</v>
      </c>
      <c r="AT760" s="209" t="s">
        <v>109</v>
      </c>
      <c r="AU760" s="209" t="s">
        <v>392</v>
      </c>
      <c r="AV760" s="201"/>
      <c r="AW760" s="201"/>
      <c r="AX760" s="201" t="s">
        <v>109</v>
      </c>
      <c r="AY760" s="201" t="s">
        <v>108</v>
      </c>
      <c r="AZ760" s="240"/>
      <c r="BA760" s="201"/>
      <c r="BB760" s="241"/>
      <c r="BC760" s="240"/>
      <c r="BD760" s="210"/>
      <c r="BE760" s="210"/>
      <c r="BF760" s="210"/>
      <c r="BG760" s="240"/>
      <c r="BH760" s="221">
        <f>T760+BB760</f>
        <v>254467001.03999999</v>
      </c>
      <c r="BI760" s="304" t="s">
        <v>135</v>
      </c>
      <c r="BJ760" s="201"/>
      <c r="BK760" s="201"/>
      <c r="BL760" s="201"/>
      <c r="BM760" s="438" t="s">
        <v>136</v>
      </c>
      <c r="BN760" s="64" t="s">
        <v>114</v>
      </c>
      <c r="BO760" s="23" t="s">
        <v>114</v>
      </c>
      <c r="BP760" s="23" t="s">
        <v>114</v>
      </c>
      <c r="BQ760" s="23" t="s">
        <v>114</v>
      </c>
      <c r="BR760" s="23" t="s">
        <v>114</v>
      </c>
      <c r="BS760" s="23" t="s">
        <v>114</v>
      </c>
      <c r="BT760" s="23" t="s">
        <v>114</v>
      </c>
      <c r="BU760" s="61" t="s">
        <v>7509</v>
      </c>
      <c r="BV760" s="23">
        <v>3185896457</v>
      </c>
      <c r="BW760" s="65" t="s">
        <v>7510</v>
      </c>
      <c r="BX760" s="29" t="s">
        <v>881</v>
      </c>
      <c r="BY760" s="23" t="s">
        <v>119</v>
      </c>
      <c r="BZ760" s="66">
        <v>33789001711</v>
      </c>
      <c r="CA760" s="223" t="s">
        <v>109</v>
      </c>
      <c r="CB760" s="250" t="s">
        <v>109</v>
      </c>
      <c r="CC760" s="294"/>
      <c r="CD760" s="294"/>
      <c r="CE760" s="294"/>
      <c r="CF760" s="294"/>
      <c r="CG760" s="223"/>
      <c r="CH760" s="223"/>
      <c r="CI760" s="223"/>
      <c r="CJ760" s="223"/>
      <c r="CK760" s="223"/>
      <c r="CL760" s="223"/>
      <c r="CM760" s="303"/>
      <c r="CN760" s="223"/>
      <c r="CO760" s="297"/>
    </row>
    <row r="761" spans="1:736" s="50" customFormat="1" ht="45.75" customHeight="1">
      <c r="A761" s="571">
        <f>1+A760</f>
        <v>759</v>
      </c>
      <c r="B761" s="402" t="s">
        <v>7511</v>
      </c>
      <c r="C761" s="202" t="s">
        <v>7512</v>
      </c>
      <c r="D761" s="205" t="s">
        <v>645</v>
      </c>
      <c r="E761" s="202">
        <v>45540</v>
      </c>
      <c r="F761" s="203">
        <v>45546</v>
      </c>
      <c r="G761" s="203">
        <v>45646</v>
      </c>
      <c r="H761" s="201" t="s">
        <v>416</v>
      </c>
      <c r="I761" s="206" t="s">
        <v>5874</v>
      </c>
      <c r="J761" s="201" t="s">
        <v>7513</v>
      </c>
      <c r="K761" s="271">
        <v>1072669373</v>
      </c>
      <c r="L761" s="201">
        <v>7</v>
      </c>
      <c r="M761" s="272" t="s">
        <v>844</v>
      </c>
      <c r="N761" s="208" t="s">
        <v>98</v>
      </c>
      <c r="O761" s="218" t="s">
        <v>3586</v>
      </c>
      <c r="P761" s="201" t="s">
        <v>2735</v>
      </c>
      <c r="Q761" s="201" t="s">
        <v>7514</v>
      </c>
      <c r="R761" s="210">
        <f>+G761-F761</f>
        <v>100</v>
      </c>
      <c r="S761" s="201" t="s">
        <v>7515</v>
      </c>
      <c r="T761" s="273">
        <v>18333333</v>
      </c>
      <c r="U761" s="274" t="s">
        <v>7516</v>
      </c>
      <c r="V761" s="273">
        <f>+T761</f>
        <v>18333333</v>
      </c>
      <c r="W761" s="275">
        <v>45540</v>
      </c>
      <c r="X761" s="276" t="s">
        <v>103</v>
      </c>
      <c r="Y761" s="313">
        <f>+Z761+AA761+AB761</f>
        <v>18333333</v>
      </c>
      <c r="Z761" s="215">
        <f>+V761</f>
        <v>18333333</v>
      </c>
      <c r="AA761" s="216">
        <v>0</v>
      </c>
      <c r="AB761" s="217">
        <f>+AC761+AD761+AE761+AF761+AG761+AH761+AI761+AJ761</f>
        <v>0</v>
      </c>
      <c r="AC761" s="216">
        <v>0</v>
      </c>
      <c r="AD761" s="216">
        <v>0</v>
      </c>
      <c r="AE761" s="216">
        <v>0</v>
      </c>
      <c r="AF761" s="216">
        <v>0</v>
      </c>
      <c r="AG761" s="216">
        <v>0</v>
      </c>
      <c r="AH761" s="216">
        <v>0</v>
      </c>
      <c r="AI761" s="216">
        <v>0</v>
      </c>
      <c r="AJ761" s="216">
        <v>0</v>
      </c>
      <c r="AK761" s="209" t="s">
        <v>104</v>
      </c>
      <c r="AL761" s="191" t="s">
        <v>7517</v>
      </c>
      <c r="AM761" s="201" t="s">
        <v>7518</v>
      </c>
      <c r="AN761" s="207">
        <v>52285927</v>
      </c>
      <c r="AO761" s="209" t="s">
        <v>114</v>
      </c>
      <c r="AP761" s="201" t="s">
        <v>114</v>
      </c>
      <c r="AQ761" s="277" t="s">
        <v>114</v>
      </c>
      <c r="AR761" s="209" t="s">
        <v>114</v>
      </c>
      <c r="AS761" s="201" t="s">
        <v>109</v>
      </c>
      <c r="AT761" s="209" t="s">
        <v>109</v>
      </c>
      <c r="AU761" s="209" t="s">
        <v>392</v>
      </c>
      <c r="AV761" s="201"/>
      <c r="AW761" s="201"/>
      <c r="AX761" s="201" t="s">
        <v>109</v>
      </c>
      <c r="AY761" s="201" t="s">
        <v>108</v>
      </c>
      <c r="AZ761" s="240"/>
      <c r="BA761" s="201"/>
      <c r="BB761" s="241"/>
      <c r="BC761" s="240"/>
      <c r="BD761" s="210"/>
      <c r="BE761" s="210"/>
      <c r="BF761" s="210"/>
      <c r="BG761" s="240"/>
      <c r="BH761" s="221">
        <f>T761+BB761</f>
        <v>18333333</v>
      </c>
      <c r="BI761" s="304" t="s">
        <v>135</v>
      </c>
      <c r="BJ761" s="201"/>
      <c r="BK761" s="201" t="s">
        <v>114</v>
      </c>
      <c r="BL761" s="201"/>
      <c r="BM761" s="438" t="s">
        <v>136</v>
      </c>
      <c r="BN761" s="64" t="s">
        <v>917</v>
      </c>
      <c r="BO761" s="23">
        <v>31</v>
      </c>
      <c r="BP761" s="23">
        <v>34124</v>
      </c>
      <c r="BQ761" s="23" t="s">
        <v>578</v>
      </c>
      <c r="BR761" s="23" t="s">
        <v>114</v>
      </c>
      <c r="BS761" s="23" t="s">
        <v>114</v>
      </c>
      <c r="BT761" s="23" t="s">
        <v>114</v>
      </c>
      <c r="BU761" s="61" t="s">
        <v>7519</v>
      </c>
      <c r="BV761" s="23" t="s">
        <v>7520</v>
      </c>
      <c r="BW761" s="65" t="s">
        <v>2740</v>
      </c>
      <c r="BX761" s="29" t="s">
        <v>839</v>
      </c>
      <c r="BY761" s="23" t="s">
        <v>119</v>
      </c>
      <c r="BZ761" s="66" t="s">
        <v>2741</v>
      </c>
      <c r="CA761" s="223" t="s">
        <v>109</v>
      </c>
      <c r="CB761" s="223" t="s">
        <v>109</v>
      </c>
      <c r="CC761" s="223" t="s">
        <v>109</v>
      </c>
      <c r="CD761" s="223" t="s">
        <v>109</v>
      </c>
      <c r="CE761" s="294"/>
      <c r="CF761" s="294"/>
      <c r="CG761" s="223"/>
      <c r="CH761" s="223"/>
      <c r="CI761" s="223"/>
      <c r="CJ761" s="223"/>
      <c r="CK761" s="223"/>
      <c r="CL761" s="223"/>
      <c r="CM761" s="303"/>
      <c r="CN761" s="223"/>
      <c r="CO761" s="297"/>
    </row>
    <row r="762" spans="1:736" s="50" customFormat="1" ht="45.75" customHeight="1">
      <c r="A762" s="589">
        <f>1+A761</f>
        <v>760</v>
      </c>
      <c r="B762" s="403" t="s">
        <v>7521</v>
      </c>
      <c r="C762" s="156" t="s">
        <v>7522</v>
      </c>
      <c r="D762" s="156" t="s">
        <v>6692</v>
      </c>
      <c r="E762" s="156">
        <v>45540</v>
      </c>
      <c r="F762" s="152">
        <v>45540</v>
      </c>
      <c r="G762" s="152">
        <v>45646</v>
      </c>
      <c r="H762" s="156" t="s">
        <v>416</v>
      </c>
      <c r="I762" s="156" t="s">
        <v>5874</v>
      </c>
      <c r="J762" s="301" t="s">
        <v>7523</v>
      </c>
      <c r="K762" s="251">
        <v>35479097</v>
      </c>
      <c r="L762" s="156">
        <v>8</v>
      </c>
      <c r="M762" s="156" t="s">
        <v>844</v>
      </c>
      <c r="N762" s="156" t="s">
        <v>98</v>
      </c>
      <c r="O762" s="156" t="s">
        <v>2287</v>
      </c>
      <c r="P762" s="156" t="s">
        <v>7524</v>
      </c>
      <c r="Q762" s="156" t="s">
        <v>7525</v>
      </c>
      <c r="R762" s="143">
        <f>+G762-F762</f>
        <v>106</v>
      </c>
      <c r="S762" s="134" t="s">
        <v>7526</v>
      </c>
      <c r="T762" s="253">
        <v>22000000</v>
      </c>
      <c r="U762" s="156" t="s">
        <v>7527</v>
      </c>
      <c r="V762" s="253">
        <f>+T762</f>
        <v>22000000</v>
      </c>
      <c r="W762" s="156">
        <v>45540</v>
      </c>
      <c r="X762" s="156" t="s">
        <v>103</v>
      </c>
      <c r="Y762" s="317">
        <f>+Z762+AA762+AB762</f>
        <v>22000000</v>
      </c>
      <c r="Z762" s="156">
        <f>+V762</f>
        <v>22000000</v>
      </c>
      <c r="AA762" s="156">
        <v>0</v>
      </c>
      <c r="AB762" s="156">
        <f>+AC762+AD762+AE762+AF762+AG762+AH762+AI762+AJ762</f>
        <v>0</v>
      </c>
      <c r="AC762" s="156">
        <v>0</v>
      </c>
      <c r="AD762" s="156">
        <v>0</v>
      </c>
      <c r="AE762" s="156">
        <v>0</v>
      </c>
      <c r="AF762" s="156">
        <v>0</v>
      </c>
      <c r="AG762" s="156">
        <v>0</v>
      </c>
      <c r="AH762" s="156">
        <v>0</v>
      </c>
      <c r="AI762" s="156">
        <v>0</v>
      </c>
      <c r="AJ762" s="156">
        <v>0</v>
      </c>
      <c r="AK762" s="156" t="s">
        <v>104</v>
      </c>
      <c r="AL762" s="103" t="s">
        <v>7528</v>
      </c>
      <c r="AM762" s="156" t="s">
        <v>129</v>
      </c>
      <c r="AN762" s="156">
        <v>35474745</v>
      </c>
      <c r="AO762" s="156" t="s">
        <v>114</v>
      </c>
      <c r="AP762" s="156" t="s">
        <v>114</v>
      </c>
      <c r="AQ762" s="156" t="s">
        <v>114</v>
      </c>
      <c r="AR762" s="156" t="s">
        <v>114</v>
      </c>
      <c r="AS762" s="156" t="s">
        <v>109</v>
      </c>
      <c r="AT762" s="156" t="s">
        <v>109</v>
      </c>
      <c r="AU762" s="156" t="s">
        <v>392</v>
      </c>
      <c r="AV762" s="156"/>
      <c r="AW762" s="156"/>
      <c r="AX762" s="156" t="s">
        <v>109</v>
      </c>
      <c r="AY762" s="156" t="s">
        <v>108</v>
      </c>
      <c r="AZ762" s="156"/>
      <c r="BA762" s="156"/>
      <c r="BB762" s="156"/>
      <c r="BC762" s="156"/>
      <c r="BD762" s="156"/>
      <c r="BE762" s="156"/>
      <c r="BF762" s="156"/>
      <c r="BG762" s="156"/>
      <c r="BH762" s="153">
        <f>T762+BB762</f>
        <v>22000000</v>
      </c>
      <c r="BI762" s="296" t="s">
        <v>135</v>
      </c>
      <c r="BJ762" s="328"/>
      <c r="BK762" s="328" t="s">
        <v>114</v>
      </c>
      <c r="BL762" s="328"/>
      <c r="BM762" s="438" t="s">
        <v>136</v>
      </c>
      <c r="BN762" s="156" t="s">
        <v>964</v>
      </c>
      <c r="BO762" s="156"/>
      <c r="BP762" s="156"/>
      <c r="BQ762" s="156" t="s">
        <v>114</v>
      </c>
      <c r="BR762" s="156" t="s">
        <v>114</v>
      </c>
      <c r="BS762" s="156" t="s">
        <v>114</v>
      </c>
      <c r="BT762" s="156" t="s">
        <v>114</v>
      </c>
      <c r="BU762" s="156" t="s">
        <v>7529</v>
      </c>
      <c r="BV762" s="156" t="s">
        <v>7530</v>
      </c>
      <c r="BW762" s="156" t="s">
        <v>7531</v>
      </c>
      <c r="BX762" s="156" t="s">
        <v>7532</v>
      </c>
      <c r="BY762" s="156" t="s">
        <v>7533</v>
      </c>
      <c r="BZ762" s="156">
        <v>33769452252</v>
      </c>
      <c r="CA762" s="157" t="s">
        <v>109</v>
      </c>
      <c r="CB762" s="157" t="s">
        <v>109</v>
      </c>
      <c r="CC762" s="157" t="s">
        <v>109</v>
      </c>
      <c r="CD762" s="157" t="s">
        <v>109</v>
      </c>
      <c r="CE762" s="156"/>
      <c r="CF762" s="156"/>
      <c r="CG762" s="156"/>
      <c r="CH762" s="156"/>
      <c r="CI762" s="156"/>
      <c r="CJ762" s="156"/>
      <c r="CK762" s="156"/>
      <c r="CL762" s="156"/>
      <c r="CM762" s="157" t="s">
        <v>109</v>
      </c>
      <c r="CN762" s="156"/>
      <c r="CO762" s="297"/>
    </row>
    <row r="763" spans="1:736" s="50" customFormat="1" ht="45.75" customHeight="1">
      <c r="A763" s="571">
        <f>1+A762</f>
        <v>761</v>
      </c>
      <c r="B763" s="402" t="s">
        <v>7534</v>
      </c>
      <c r="C763" s="202" t="s">
        <v>7535</v>
      </c>
      <c r="D763" s="205" t="s">
        <v>6112</v>
      </c>
      <c r="E763" s="202">
        <v>45540</v>
      </c>
      <c r="F763" s="203">
        <v>45541</v>
      </c>
      <c r="G763" s="203">
        <v>45641</v>
      </c>
      <c r="H763" s="201" t="s">
        <v>416</v>
      </c>
      <c r="I763" s="206" t="s">
        <v>5874</v>
      </c>
      <c r="J763" s="201" t="s">
        <v>2679</v>
      </c>
      <c r="K763" s="271">
        <v>1032366711</v>
      </c>
      <c r="L763" s="201">
        <v>7</v>
      </c>
      <c r="M763" s="272" t="s">
        <v>844</v>
      </c>
      <c r="N763" s="208" t="s">
        <v>98</v>
      </c>
      <c r="O763" s="218" t="s">
        <v>6113</v>
      </c>
      <c r="P763" s="201" t="s">
        <v>7536</v>
      </c>
      <c r="Q763" s="201" t="s">
        <v>7537</v>
      </c>
      <c r="R763" s="210">
        <f>+G763-F763</f>
        <v>100</v>
      </c>
      <c r="S763" s="201" t="s">
        <v>7538</v>
      </c>
      <c r="T763" s="273">
        <v>16666666</v>
      </c>
      <c r="U763" s="274" t="s">
        <v>7539</v>
      </c>
      <c r="V763" s="273">
        <f>+T763</f>
        <v>16666666</v>
      </c>
      <c r="W763" s="275">
        <v>45540</v>
      </c>
      <c r="X763" s="276" t="s">
        <v>473</v>
      </c>
      <c r="Y763" s="313">
        <f>+Z763+AA763+AB763</f>
        <v>16666666</v>
      </c>
      <c r="Z763" s="215">
        <v>16666666</v>
      </c>
      <c r="AA763" s="216">
        <v>0</v>
      </c>
      <c r="AB763" s="217">
        <f>+AC763+AD763+AE763+AF763+AG763+AH763+AI763+AJ763</f>
        <v>0</v>
      </c>
      <c r="AC763" s="216">
        <v>0</v>
      </c>
      <c r="AD763" s="216">
        <v>0</v>
      </c>
      <c r="AE763" s="216">
        <v>0</v>
      </c>
      <c r="AF763" s="216">
        <v>0</v>
      </c>
      <c r="AG763" s="216">
        <v>0</v>
      </c>
      <c r="AH763" s="216">
        <v>0</v>
      </c>
      <c r="AI763" s="216">
        <v>0</v>
      </c>
      <c r="AJ763" s="216">
        <v>0</v>
      </c>
      <c r="AK763" s="209" t="s">
        <v>104</v>
      </c>
      <c r="AL763" s="191" t="s">
        <v>7540</v>
      </c>
      <c r="AM763" s="201" t="s">
        <v>7541</v>
      </c>
      <c r="AN763" s="207">
        <v>1069741350</v>
      </c>
      <c r="AO763" s="209" t="s">
        <v>114</v>
      </c>
      <c r="AP763" s="201" t="s">
        <v>114</v>
      </c>
      <c r="AQ763" s="277" t="s">
        <v>114</v>
      </c>
      <c r="AR763" s="209" t="s">
        <v>114</v>
      </c>
      <c r="AS763" s="201" t="s">
        <v>109</v>
      </c>
      <c r="AT763" s="209" t="s">
        <v>109</v>
      </c>
      <c r="AU763" s="209" t="s">
        <v>392</v>
      </c>
      <c r="AV763" s="201"/>
      <c r="AW763" s="201"/>
      <c r="AX763" s="201" t="s">
        <v>109</v>
      </c>
      <c r="AY763" s="201" t="s">
        <v>108</v>
      </c>
      <c r="AZ763" s="240"/>
      <c r="BA763" s="201"/>
      <c r="BB763" s="241"/>
      <c r="BC763" s="240"/>
      <c r="BD763" s="210"/>
      <c r="BE763" s="210"/>
      <c r="BF763" s="210"/>
      <c r="BG763" s="240"/>
      <c r="BH763" s="221">
        <f>T763+BB763</f>
        <v>16666666</v>
      </c>
      <c r="BI763" s="304" t="s">
        <v>259</v>
      </c>
      <c r="BJ763" s="201"/>
      <c r="BK763" s="201" t="s">
        <v>114</v>
      </c>
      <c r="BL763" s="201"/>
      <c r="BM763" s="644" t="s">
        <v>6970</v>
      </c>
      <c r="BN763" s="64" t="s">
        <v>964</v>
      </c>
      <c r="BO763" s="23">
        <v>38</v>
      </c>
      <c r="BP763" s="23">
        <v>31602</v>
      </c>
      <c r="BQ763" s="23" t="s">
        <v>108</v>
      </c>
      <c r="BR763" s="23" t="s">
        <v>114</v>
      </c>
      <c r="BS763" s="23" t="s">
        <v>114</v>
      </c>
      <c r="BT763" s="23" t="s">
        <v>114</v>
      </c>
      <c r="BU763" s="61" t="s">
        <v>2684</v>
      </c>
      <c r="BV763" s="23" t="s">
        <v>7542</v>
      </c>
      <c r="BW763" s="65" t="s">
        <v>2685</v>
      </c>
      <c r="BX763" s="29" t="s">
        <v>7532</v>
      </c>
      <c r="BY763" s="23" t="s">
        <v>119</v>
      </c>
      <c r="BZ763" s="37">
        <v>90970038280</v>
      </c>
      <c r="CA763" s="223" t="s">
        <v>109</v>
      </c>
      <c r="CB763" s="250" t="s">
        <v>109</v>
      </c>
      <c r="CC763" s="250" t="s">
        <v>109</v>
      </c>
      <c r="CD763" s="698" t="s">
        <v>109</v>
      </c>
      <c r="CE763" s="294"/>
      <c r="CF763" s="294"/>
      <c r="CG763" s="223"/>
      <c r="CH763" s="223"/>
      <c r="CI763" s="223"/>
      <c r="CJ763" s="223"/>
      <c r="CK763" s="223"/>
      <c r="CL763" s="223"/>
      <c r="CM763" s="303"/>
      <c r="CN763" s="223"/>
      <c r="CO763" s="297"/>
    </row>
    <row r="764" spans="1:736" s="290" customFormat="1" ht="45.75" customHeight="1">
      <c r="A764" s="589">
        <f>1+A763</f>
        <v>762</v>
      </c>
      <c r="B764" s="403" t="s">
        <v>7543</v>
      </c>
      <c r="C764" s="156" t="s">
        <v>7544</v>
      </c>
      <c r="D764" s="156" t="s">
        <v>6867</v>
      </c>
      <c r="E764" s="156">
        <v>45540</v>
      </c>
      <c r="F764" s="156">
        <v>45541</v>
      </c>
      <c r="G764" s="156">
        <v>45646</v>
      </c>
      <c r="H764" s="156" t="s">
        <v>416</v>
      </c>
      <c r="I764" s="156" t="s">
        <v>5874</v>
      </c>
      <c r="J764" s="301" t="s">
        <v>7545</v>
      </c>
      <c r="K764" s="251">
        <v>52962995</v>
      </c>
      <c r="L764" s="156">
        <v>1</v>
      </c>
      <c r="M764" s="156" t="s">
        <v>844</v>
      </c>
      <c r="N764" s="156" t="s">
        <v>98</v>
      </c>
      <c r="O764" s="156" t="s">
        <v>3586</v>
      </c>
      <c r="P764" s="156" t="s">
        <v>7546</v>
      </c>
      <c r="Q764" s="156" t="s">
        <v>7547</v>
      </c>
      <c r="R764" s="143">
        <f>+G764-F764</f>
        <v>105</v>
      </c>
      <c r="S764" s="134" t="s">
        <v>7548</v>
      </c>
      <c r="T764" s="253">
        <v>16253333</v>
      </c>
      <c r="U764" s="156" t="s">
        <v>7549</v>
      </c>
      <c r="V764" s="253">
        <f>+T764</f>
        <v>16253333</v>
      </c>
      <c r="W764" s="156">
        <v>45540</v>
      </c>
      <c r="X764" s="156" t="s">
        <v>103</v>
      </c>
      <c r="Y764" s="317">
        <f>+Z764+AA764+AB764</f>
        <v>16253333</v>
      </c>
      <c r="Z764" s="156">
        <f>+V764</f>
        <v>16253333</v>
      </c>
      <c r="AA764" s="156">
        <v>0</v>
      </c>
      <c r="AB764" s="156">
        <f>+AC764+AD764+AE764+AF764+AG764+AH764+AI764+AJ764</f>
        <v>0</v>
      </c>
      <c r="AC764" s="156">
        <v>0</v>
      </c>
      <c r="AD764" s="156">
        <v>0</v>
      </c>
      <c r="AE764" s="156">
        <v>0</v>
      </c>
      <c r="AF764" s="156">
        <v>0</v>
      </c>
      <c r="AG764" s="156">
        <v>0</v>
      </c>
      <c r="AH764" s="156">
        <v>0</v>
      </c>
      <c r="AI764" s="156">
        <v>0</v>
      </c>
      <c r="AJ764" s="156">
        <v>0</v>
      </c>
      <c r="AK764" s="156" t="s">
        <v>104</v>
      </c>
      <c r="AL764" s="103" t="s">
        <v>7550</v>
      </c>
      <c r="AM764" s="156" t="s">
        <v>7551</v>
      </c>
      <c r="AN764" s="156">
        <v>1072705866</v>
      </c>
      <c r="AO764" s="156" t="s">
        <v>114</v>
      </c>
      <c r="AP764" s="156" t="s">
        <v>114</v>
      </c>
      <c r="AQ764" s="156" t="s">
        <v>114</v>
      </c>
      <c r="AR764" s="156" t="s">
        <v>114</v>
      </c>
      <c r="AS764" s="156" t="s">
        <v>109</v>
      </c>
      <c r="AT764" s="156" t="s">
        <v>109</v>
      </c>
      <c r="AU764" s="156" t="s">
        <v>392</v>
      </c>
      <c r="AV764" s="156"/>
      <c r="AW764" s="156"/>
      <c r="AX764" s="156" t="s">
        <v>109</v>
      </c>
      <c r="AY764" s="156" t="s">
        <v>108</v>
      </c>
      <c r="AZ764" s="156"/>
      <c r="BA764" s="156"/>
      <c r="BB764" s="156"/>
      <c r="BC764" s="156"/>
      <c r="BD764" s="156"/>
      <c r="BE764" s="156"/>
      <c r="BF764" s="156"/>
      <c r="BG764" s="156"/>
      <c r="BH764" s="153">
        <f>T764+BB764</f>
        <v>16253333</v>
      </c>
      <c r="BI764" s="349" t="s">
        <v>113</v>
      </c>
      <c r="BJ764" s="240"/>
      <c r="BK764" s="240" t="s">
        <v>114</v>
      </c>
      <c r="BL764" s="240"/>
      <c r="BM764" s="437"/>
      <c r="BN764" s="156" t="s">
        <v>161</v>
      </c>
      <c r="BO764" s="156">
        <v>41</v>
      </c>
      <c r="BP764" s="156"/>
      <c r="BQ764" s="156" t="s">
        <v>108</v>
      </c>
      <c r="BR764" s="156" t="s">
        <v>108</v>
      </c>
      <c r="BS764" s="156" t="s">
        <v>108</v>
      </c>
      <c r="BT764" s="156" t="s">
        <v>108</v>
      </c>
      <c r="BU764" s="156" t="s">
        <v>1236</v>
      </c>
      <c r="BV764" s="156">
        <v>3112702207</v>
      </c>
      <c r="BW764" s="156" t="s">
        <v>1237</v>
      </c>
      <c r="BX764" s="156" t="s">
        <v>881</v>
      </c>
      <c r="BY764" s="156" t="s">
        <v>119</v>
      </c>
      <c r="BZ764" s="156">
        <v>18368057386</v>
      </c>
      <c r="CA764" s="157" t="s">
        <v>109</v>
      </c>
      <c r="CB764" s="157" t="s">
        <v>109</v>
      </c>
      <c r="CC764" s="157" t="s">
        <v>109</v>
      </c>
      <c r="CD764" s="152" t="s">
        <v>109</v>
      </c>
      <c r="CE764" s="156"/>
      <c r="CF764" s="156"/>
      <c r="CG764" s="156"/>
      <c r="CH764" s="156"/>
      <c r="CI764" s="156"/>
      <c r="CJ764" s="156"/>
      <c r="CK764" s="156"/>
      <c r="CL764" s="156"/>
      <c r="CM764" s="157" t="s">
        <v>109</v>
      </c>
      <c r="CN764" s="156"/>
      <c r="CO764" s="297"/>
      <c r="CP764" s="297"/>
      <c r="CQ764" s="297"/>
      <c r="CR764" s="297"/>
      <c r="CS764" s="50"/>
      <c r="CT764" s="50"/>
      <c r="CU764" s="50"/>
      <c r="CV764" s="50"/>
      <c r="CW764" s="50"/>
      <c r="CX764" s="50"/>
      <c r="CY764" s="50"/>
      <c r="CZ764" s="50"/>
      <c r="DA764" s="50"/>
      <c r="DB764" s="50"/>
      <c r="DC764" s="50"/>
      <c r="DD764" s="50"/>
      <c r="DE764" s="50"/>
      <c r="DF764" s="50"/>
      <c r="DG764" s="50"/>
      <c r="DH764" s="50"/>
      <c r="DI764" s="50"/>
      <c r="DJ764" s="50"/>
      <c r="DK764" s="50"/>
      <c r="DL764" s="50"/>
      <c r="DM764" s="50"/>
      <c r="DN764" s="50"/>
      <c r="DO764" s="50"/>
      <c r="DP764" s="50"/>
      <c r="DQ764" s="50"/>
      <c r="DR764" s="50"/>
      <c r="DS764" s="50"/>
      <c r="DT764" s="50"/>
      <c r="DU764" s="50"/>
      <c r="DV764" s="50"/>
      <c r="DW764" s="50"/>
      <c r="DX764" s="50"/>
      <c r="DY764" s="50"/>
      <c r="DZ764" s="50"/>
      <c r="EA764" s="50"/>
      <c r="EB764" s="50"/>
      <c r="EC764" s="50"/>
      <c r="ED764" s="50"/>
      <c r="EE764" s="50"/>
      <c r="EF764" s="50"/>
      <c r="EG764" s="50"/>
      <c r="EH764" s="50"/>
      <c r="EI764" s="50"/>
      <c r="EJ764" s="50"/>
      <c r="EK764" s="50"/>
      <c r="EL764" s="50"/>
      <c r="EM764" s="50"/>
      <c r="EN764" s="50"/>
      <c r="EO764" s="50"/>
      <c r="EP764" s="50"/>
      <c r="EQ764" s="50"/>
      <c r="ER764" s="50"/>
      <c r="ES764" s="50"/>
      <c r="ET764" s="50"/>
      <c r="EU764" s="50"/>
      <c r="EV764" s="50"/>
      <c r="EW764" s="50"/>
      <c r="EX764" s="50"/>
      <c r="EY764" s="50"/>
      <c r="EZ764" s="50"/>
      <c r="FA764" s="50"/>
      <c r="FB764" s="50"/>
      <c r="FC764" s="50"/>
      <c r="FD764" s="50"/>
      <c r="FE764" s="50"/>
      <c r="FF764" s="50"/>
      <c r="FG764" s="50"/>
      <c r="FH764" s="50"/>
      <c r="FI764" s="50"/>
      <c r="FJ764" s="50"/>
      <c r="FK764" s="50"/>
      <c r="FL764" s="50"/>
      <c r="FM764" s="50"/>
      <c r="FN764" s="50"/>
      <c r="FO764" s="50"/>
      <c r="FP764" s="50"/>
      <c r="FQ764" s="50"/>
      <c r="FR764" s="50"/>
      <c r="FS764" s="50"/>
      <c r="FT764" s="50"/>
      <c r="FU764" s="50"/>
      <c r="FV764" s="50"/>
      <c r="FW764" s="50"/>
      <c r="FX764" s="50"/>
      <c r="FY764" s="50"/>
      <c r="FZ764" s="50"/>
      <c r="GA764" s="50"/>
      <c r="GB764" s="50"/>
      <c r="GC764" s="50"/>
      <c r="GD764" s="50"/>
      <c r="GE764" s="50"/>
      <c r="GF764" s="50"/>
      <c r="GG764" s="50"/>
      <c r="GH764" s="50"/>
      <c r="GI764" s="50"/>
      <c r="GJ764" s="50"/>
      <c r="GK764" s="50"/>
      <c r="GL764" s="50"/>
      <c r="GM764" s="50"/>
      <c r="GN764" s="50"/>
      <c r="GO764" s="50"/>
      <c r="GP764" s="50"/>
      <c r="GQ764" s="50"/>
      <c r="GR764" s="50"/>
      <c r="GS764" s="50"/>
      <c r="GT764" s="50"/>
      <c r="GU764" s="50"/>
      <c r="GV764" s="16"/>
      <c r="GW764" s="16"/>
      <c r="GX764" s="16"/>
      <c r="GY764" s="16"/>
      <c r="GZ764" s="16"/>
      <c r="HA764" s="16"/>
      <c r="HB764" s="16"/>
      <c r="HC764" s="16"/>
      <c r="HD764" s="16"/>
      <c r="HE764" s="16"/>
      <c r="HF764" s="16"/>
      <c r="HG764" s="16"/>
      <c r="HH764" s="16"/>
      <c r="HI764" s="16"/>
      <c r="HJ764" s="16"/>
      <c r="HK764" s="16"/>
      <c r="HL764" s="16"/>
      <c r="HM764" s="16"/>
      <c r="HN764" s="16"/>
      <c r="HO764" s="16"/>
      <c r="HP764" s="16"/>
      <c r="HQ764" s="16"/>
      <c r="HR764" s="16"/>
      <c r="HS764" s="16"/>
      <c r="HT764" s="16"/>
      <c r="HU764" s="16"/>
      <c r="HV764" s="16"/>
      <c r="HW764" s="16"/>
      <c r="HX764" s="16"/>
      <c r="HY764" s="16"/>
      <c r="HZ764" s="16"/>
      <c r="IA764" s="16"/>
      <c r="IB764" s="16"/>
      <c r="IC764" s="16"/>
      <c r="ID764" s="16"/>
      <c r="IE764" s="16"/>
      <c r="IF764" s="16"/>
      <c r="IG764" s="16"/>
      <c r="IH764" s="16"/>
      <c r="II764" s="16"/>
      <c r="IJ764" s="16"/>
      <c r="IK764" s="16"/>
      <c r="IL764" s="16"/>
      <c r="IM764" s="16"/>
      <c r="IN764" s="16"/>
      <c r="IO764" s="16"/>
      <c r="IP764" s="16"/>
      <c r="IQ764" s="16"/>
      <c r="IR764" s="16"/>
      <c r="IS764" s="16"/>
      <c r="IT764" s="16"/>
      <c r="IU764" s="16"/>
      <c r="IV764" s="16"/>
      <c r="IW764" s="16"/>
      <c r="IX764" s="16"/>
      <c r="IY764" s="16"/>
      <c r="IZ764" s="16"/>
      <c r="JA764" s="16"/>
      <c r="JB764" s="16"/>
      <c r="JC764" s="16"/>
      <c r="JD764" s="16"/>
      <c r="JE764" s="16"/>
      <c r="JF764" s="16"/>
      <c r="JG764" s="16"/>
      <c r="JH764" s="16"/>
      <c r="JI764" s="16"/>
      <c r="JJ764" s="16"/>
      <c r="JK764" s="16"/>
      <c r="JL764" s="16"/>
      <c r="JM764" s="16"/>
      <c r="JN764" s="16"/>
      <c r="JO764" s="16"/>
      <c r="JP764" s="16"/>
      <c r="JQ764" s="16"/>
      <c r="JR764" s="16"/>
      <c r="JS764" s="16"/>
      <c r="JT764" s="16"/>
      <c r="JU764" s="16"/>
      <c r="JV764" s="16"/>
      <c r="JW764" s="16"/>
      <c r="JX764" s="16"/>
      <c r="JY764" s="16"/>
      <c r="JZ764" s="16"/>
      <c r="KA764" s="16"/>
      <c r="KB764" s="16"/>
      <c r="KC764" s="16"/>
      <c r="KD764" s="16"/>
      <c r="KE764" s="16"/>
      <c r="KF764" s="16"/>
      <c r="KG764" s="16"/>
      <c r="KH764" s="16"/>
      <c r="KI764" s="16"/>
      <c r="KJ764" s="16"/>
      <c r="KK764" s="16"/>
      <c r="KL764" s="16"/>
      <c r="KM764" s="16"/>
      <c r="KN764" s="16"/>
      <c r="KO764" s="16"/>
      <c r="KP764" s="16"/>
      <c r="KQ764" s="16"/>
      <c r="KR764" s="16"/>
      <c r="KS764" s="16"/>
      <c r="KT764" s="16"/>
      <c r="KU764" s="16"/>
      <c r="KV764" s="16"/>
      <c r="KW764" s="16"/>
      <c r="KX764" s="16"/>
      <c r="KY764" s="16"/>
      <c r="KZ764" s="16"/>
      <c r="LA764" s="16"/>
      <c r="LB764" s="16"/>
      <c r="LC764" s="16"/>
      <c r="LD764" s="16"/>
      <c r="LE764" s="16"/>
      <c r="LF764" s="16"/>
      <c r="LG764" s="16"/>
      <c r="LH764" s="16"/>
      <c r="LI764" s="16"/>
      <c r="LJ764" s="16"/>
      <c r="LK764" s="16"/>
      <c r="LL764" s="16"/>
      <c r="LM764" s="16"/>
      <c r="LN764" s="16"/>
      <c r="LO764" s="16"/>
      <c r="LP764" s="16"/>
      <c r="LQ764" s="16"/>
      <c r="LR764" s="16"/>
      <c r="LS764" s="16"/>
      <c r="LT764" s="16"/>
      <c r="LU764" s="16"/>
      <c r="LV764" s="16"/>
      <c r="LW764" s="16"/>
      <c r="LX764" s="16"/>
      <c r="LY764" s="16"/>
      <c r="LZ764" s="16"/>
      <c r="MA764" s="16"/>
      <c r="MB764" s="16"/>
      <c r="MC764" s="16"/>
      <c r="MD764" s="16"/>
      <c r="ME764" s="16"/>
      <c r="MF764" s="16"/>
      <c r="MG764" s="16"/>
      <c r="MH764" s="16"/>
      <c r="MI764" s="16"/>
      <c r="MJ764" s="16"/>
      <c r="MK764" s="16"/>
      <c r="ML764" s="16"/>
      <c r="MM764" s="16"/>
      <c r="MN764" s="16"/>
      <c r="MO764" s="16"/>
      <c r="MP764" s="16"/>
      <c r="MQ764" s="16"/>
      <c r="MR764" s="16"/>
      <c r="MS764" s="16"/>
      <c r="MT764" s="16"/>
      <c r="MU764" s="16"/>
      <c r="MV764" s="16"/>
      <c r="MW764" s="16"/>
      <c r="MX764" s="16"/>
      <c r="MY764" s="16"/>
      <c r="MZ764" s="16"/>
      <c r="NA764" s="16"/>
      <c r="NB764" s="16"/>
      <c r="NC764" s="16"/>
      <c r="ND764" s="16"/>
      <c r="NE764" s="16"/>
      <c r="NF764" s="16"/>
      <c r="NG764" s="16"/>
      <c r="NH764" s="16"/>
      <c r="NI764" s="16"/>
      <c r="NJ764" s="16"/>
      <c r="NK764" s="16"/>
      <c r="NL764" s="16"/>
      <c r="NM764" s="16"/>
      <c r="NN764" s="16"/>
      <c r="NO764" s="16"/>
      <c r="NP764" s="16"/>
      <c r="NQ764" s="16"/>
      <c r="NR764" s="16"/>
      <c r="NS764" s="16"/>
      <c r="NT764" s="16"/>
      <c r="NU764" s="16"/>
      <c r="NV764" s="16"/>
      <c r="NW764" s="16"/>
      <c r="NX764" s="16"/>
      <c r="NY764" s="16"/>
      <c r="NZ764" s="16"/>
      <c r="OA764" s="16"/>
      <c r="OB764" s="16"/>
      <c r="OC764" s="16"/>
      <c r="OD764" s="16"/>
      <c r="OE764" s="16"/>
      <c r="OF764" s="16"/>
      <c r="OG764" s="16"/>
      <c r="OH764" s="16"/>
      <c r="OI764" s="16"/>
      <c r="OJ764" s="16"/>
      <c r="OK764" s="16"/>
      <c r="OL764" s="16"/>
      <c r="OM764" s="16"/>
      <c r="ON764" s="16"/>
      <c r="OO764" s="16"/>
      <c r="OP764" s="16"/>
      <c r="OQ764" s="16"/>
      <c r="OR764" s="16"/>
      <c r="OS764" s="16"/>
      <c r="OT764" s="16"/>
      <c r="OU764" s="16"/>
      <c r="OV764" s="16"/>
      <c r="OW764" s="16"/>
      <c r="OX764" s="16"/>
      <c r="OY764" s="16"/>
      <c r="OZ764" s="16"/>
      <c r="PA764" s="16"/>
      <c r="PB764" s="16"/>
      <c r="PC764" s="16"/>
      <c r="PD764" s="16"/>
      <c r="PE764" s="16"/>
      <c r="PF764" s="16"/>
      <c r="PG764" s="16"/>
      <c r="PH764" s="16"/>
      <c r="PI764" s="16"/>
      <c r="PJ764" s="16"/>
      <c r="PK764" s="16"/>
      <c r="PL764" s="16"/>
      <c r="PM764" s="16"/>
      <c r="PN764" s="16"/>
      <c r="PO764" s="16"/>
      <c r="PP764" s="16"/>
      <c r="PQ764" s="16"/>
      <c r="PR764" s="16"/>
      <c r="PS764" s="16"/>
      <c r="PT764" s="16"/>
      <c r="PU764" s="16"/>
      <c r="PV764" s="16"/>
      <c r="PW764" s="16"/>
      <c r="PX764" s="16"/>
      <c r="PY764" s="16"/>
      <c r="PZ764" s="16"/>
      <c r="QA764" s="16"/>
      <c r="QB764" s="16"/>
      <c r="QC764" s="16"/>
      <c r="QD764" s="16"/>
      <c r="QE764" s="16"/>
      <c r="QF764" s="16"/>
      <c r="QG764" s="16"/>
      <c r="QH764" s="16"/>
      <c r="QI764" s="16"/>
      <c r="QJ764" s="16"/>
      <c r="QK764" s="16"/>
      <c r="QL764" s="16"/>
      <c r="QM764" s="16"/>
      <c r="QN764" s="16"/>
      <c r="QO764" s="16"/>
      <c r="QP764" s="16"/>
      <c r="QQ764" s="16"/>
      <c r="QR764" s="16"/>
      <c r="QS764" s="16"/>
      <c r="QT764" s="16"/>
      <c r="QU764" s="16"/>
      <c r="QV764" s="16"/>
      <c r="QW764" s="16"/>
      <c r="QX764" s="16"/>
      <c r="QY764" s="16"/>
      <c r="QZ764" s="16"/>
      <c r="RA764" s="16"/>
      <c r="RB764" s="16"/>
      <c r="RC764" s="16"/>
      <c r="RD764" s="16"/>
      <c r="RE764" s="16"/>
      <c r="RF764" s="16"/>
      <c r="RG764" s="16"/>
      <c r="RH764" s="16"/>
      <c r="RI764" s="16"/>
      <c r="RJ764" s="16"/>
      <c r="RK764" s="16"/>
      <c r="RL764" s="16"/>
      <c r="RM764" s="16"/>
      <c r="RN764" s="16"/>
      <c r="RO764" s="16"/>
      <c r="RP764" s="16"/>
      <c r="RQ764" s="16"/>
      <c r="RR764" s="16"/>
      <c r="RS764" s="16"/>
      <c r="RT764" s="16"/>
      <c r="RU764" s="16"/>
      <c r="RV764" s="16"/>
      <c r="RW764" s="16"/>
      <c r="RX764" s="16"/>
      <c r="RY764" s="16"/>
      <c r="RZ764" s="16"/>
      <c r="SA764" s="16"/>
      <c r="SB764" s="16"/>
      <c r="SC764" s="16"/>
      <c r="SD764" s="16"/>
      <c r="SE764" s="16"/>
      <c r="SF764" s="16"/>
      <c r="SG764" s="16"/>
      <c r="SH764" s="16"/>
      <c r="SI764" s="16"/>
      <c r="SJ764" s="16"/>
      <c r="SK764" s="16"/>
      <c r="SL764" s="16"/>
      <c r="SM764" s="16"/>
      <c r="SN764" s="16"/>
      <c r="SO764" s="16"/>
      <c r="SP764" s="16"/>
      <c r="SQ764" s="16"/>
      <c r="SR764" s="16"/>
      <c r="SS764" s="16"/>
      <c r="ST764" s="16"/>
      <c r="SU764" s="16"/>
      <c r="SV764" s="16"/>
      <c r="SW764" s="16"/>
      <c r="SX764" s="16"/>
      <c r="SY764" s="16"/>
      <c r="SZ764" s="16"/>
      <c r="TA764" s="16"/>
      <c r="TB764" s="16"/>
      <c r="TC764" s="16"/>
      <c r="TD764" s="16"/>
      <c r="TE764" s="16"/>
      <c r="TF764" s="16"/>
      <c r="TG764" s="16"/>
      <c r="TH764" s="16"/>
      <c r="TI764" s="16"/>
      <c r="TJ764" s="16"/>
      <c r="TK764" s="16"/>
      <c r="TL764" s="16"/>
      <c r="TM764" s="16"/>
      <c r="TN764" s="16"/>
      <c r="TO764" s="16"/>
      <c r="TP764" s="16"/>
      <c r="TQ764" s="16"/>
      <c r="TR764" s="16"/>
      <c r="TS764" s="16"/>
      <c r="TT764" s="16"/>
      <c r="TU764" s="16"/>
      <c r="TV764" s="16"/>
      <c r="TW764" s="16"/>
      <c r="TX764" s="16"/>
      <c r="TY764" s="16"/>
      <c r="TZ764" s="16"/>
      <c r="UA764" s="16"/>
      <c r="UB764" s="16"/>
      <c r="UC764" s="16"/>
      <c r="UD764" s="16"/>
      <c r="UE764" s="16"/>
      <c r="UF764" s="16"/>
      <c r="UG764" s="16"/>
      <c r="UH764" s="16"/>
      <c r="UI764" s="16"/>
      <c r="UJ764" s="16"/>
      <c r="UK764" s="16"/>
      <c r="UL764" s="16"/>
      <c r="UM764" s="16"/>
      <c r="UN764" s="16"/>
      <c r="UO764" s="16"/>
      <c r="UP764" s="16"/>
      <c r="UQ764" s="16"/>
      <c r="UR764" s="16"/>
      <c r="US764" s="16"/>
      <c r="UT764" s="16"/>
      <c r="UU764" s="16"/>
      <c r="UV764" s="16"/>
      <c r="UW764" s="16"/>
      <c r="UX764" s="16"/>
      <c r="UY764" s="16"/>
      <c r="UZ764" s="16"/>
      <c r="VA764" s="16"/>
      <c r="VB764" s="16"/>
      <c r="VC764" s="16"/>
      <c r="VD764" s="16"/>
      <c r="VE764" s="16"/>
      <c r="VF764" s="16"/>
      <c r="VG764" s="16"/>
      <c r="VH764" s="16"/>
      <c r="VI764" s="16"/>
      <c r="VJ764" s="16"/>
      <c r="VK764" s="16"/>
      <c r="VL764" s="16"/>
      <c r="VM764" s="16"/>
      <c r="VN764" s="16"/>
      <c r="VO764" s="16"/>
      <c r="VP764" s="16"/>
      <c r="VQ764" s="16"/>
      <c r="VR764" s="16"/>
      <c r="VS764" s="16"/>
      <c r="VT764" s="16"/>
      <c r="VU764" s="16"/>
      <c r="VV764" s="16"/>
      <c r="VW764" s="16"/>
      <c r="VX764" s="16"/>
      <c r="VY764" s="16"/>
      <c r="VZ764" s="16"/>
      <c r="WA764" s="16"/>
      <c r="WB764" s="16"/>
      <c r="WC764" s="16"/>
      <c r="WD764" s="16"/>
      <c r="WE764" s="16"/>
      <c r="WF764" s="16"/>
      <c r="WG764" s="16"/>
      <c r="WH764" s="16"/>
      <c r="WI764" s="16"/>
      <c r="WJ764" s="16"/>
      <c r="WK764" s="16"/>
      <c r="WL764" s="16"/>
      <c r="WM764" s="16"/>
      <c r="WN764" s="16"/>
      <c r="WO764" s="16"/>
      <c r="WP764" s="16"/>
      <c r="WQ764" s="16"/>
      <c r="WR764" s="16"/>
      <c r="WS764" s="16"/>
      <c r="WT764" s="16"/>
      <c r="WU764" s="16"/>
      <c r="WV764" s="16"/>
      <c r="WW764" s="16"/>
      <c r="WX764" s="16"/>
      <c r="WY764" s="16"/>
      <c r="WZ764" s="16"/>
      <c r="XA764" s="16"/>
      <c r="XB764" s="16"/>
      <c r="XC764" s="16"/>
      <c r="XD764" s="16"/>
      <c r="XE764" s="16"/>
      <c r="XF764" s="16"/>
      <c r="XG764" s="16"/>
      <c r="XH764" s="16"/>
      <c r="XI764" s="16"/>
      <c r="XJ764" s="16"/>
      <c r="XK764" s="16"/>
      <c r="XL764" s="16"/>
      <c r="XM764" s="16"/>
      <c r="XN764" s="16"/>
      <c r="XO764" s="16"/>
      <c r="XP764" s="16"/>
      <c r="XQ764" s="16"/>
      <c r="XR764" s="16"/>
      <c r="XS764" s="16"/>
      <c r="XT764" s="16"/>
      <c r="XU764" s="16"/>
      <c r="XV764" s="16"/>
      <c r="XW764" s="16"/>
      <c r="XX764" s="16"/>
      <c r="XY764" s="16"/>
      <c r="XZ764" s="16"/>
      <c r="YA764" s="16"/>
      <c r="YB764" s="16"/>
      <c r="YC764" s="16"/>
      <c r="YD764" s="16"/>
      <c r="YE764" s="16"/>
      <c r="YF764" s="16"/>
      <c r="YG764" s="16"/>
      <c r="YH764" s="16"/>
      <c r="YI764" s="16"/>
      <c r="YJ764" s="16"/>
      <c r="YK764" s="16"/>
      <c r="YL764" s="16"/>
      <c r="YM764" s="16"/>
      <c r="YN764" s="16"/>
      <c r="YO764" s="16"/>
      <c r="YP764" s="16"/>
      <c r="YQ764" s="16"/>
      <c r="YR764" s="16"/>
      <c r="YS764" s="16"/>
      <c r="YT764" s="16"/>
      <c r="YU764" s="16"/>
      <c r="YV764" s="16"/>
      <c r="YW764" s="16"/>
      <c r="YX764" s="16"/>
      <c r="YY764" s="16"/>
      <c r="YZ764" s="16"/>
      <c r="ZA764" s="16"/>
      <c r="ZB764" s="16"/>
      <c r="ZC764" s="16"/>
      <c r="ZD764" s="16"/>
      <c r="ZE764" s="16"/>
      <c r="ZF764" s="16"/>
      <c r="ZG764" s="16"/>
      <c r="ZH764" s="16"/>
      <c r="ZI764" s="16"/>
      <c r="ZJ764" s="16"/>
      <c r="ZK764" s="16"/>
      <c r="ZL764" s="16"/>
      <c r="ZM764" s="16"/>
      <c r="ZN764" s="16"/>
      <c r="ZO764" s="16"/>
      <c r="ZP764" s="16"/>
      <c r="ZQ764" s="16"/>
      <c r="ZR764" s="16"/>
      <c r="ZS764" s="16"/>
      <c r="ZT764" s="16"/>
      <c r="ZU764" s="16"/>
      <c r="ZV764" s="16"/>
      <c r="ZW764" s="16"/>
      <c r="ZX764" s="16"/>
      <c r="ZY764" s="16"/>
      <c r="ZZ764" s="16"/>
      <c r="AAA764" s="16"/>
      <c r="AAB764" s="16"/>
      <c r="AAC764" s="16"/>
      <c r="AAD764" s="16"/>
      <c r="AAE764" s="16"/>
      <c r="AAF764" s="16"/>
      <c r="AAG764" s="16"/>
      <c r="AAH764" s="16"/>
      <c r="AAI764" s="16"/>
      <c r="AAJ764" s="16"/>
      <c r="AAK764" s="16"/>
      <c r="AAL764" s="16"/>
      <c r="AAM764" s="16"/>
      <c r="AAN764" s="16"/>
      <c r="AAO764" s="16"/>
      <c r="AAP764" s="16"/>
      <c r="AAQ764" s="16"/>
      <c r="AAR764" s="16"/>
      <c r="AAS764" s="16"/>
      <c r="AAT764" s="16"/>
      <c r="AAU764" s="16"/>
      <c r="AAV764" s="16"/>
      <c r="AAW764" s="16"/>
      <c r="AAX764" s="16"/>
      <c r="AAY764" s="16"/>
      <c r="AAZ764" s="16"/>
      <c r="ABA764" s="16"/>
      <c r="ABB764" s="16"/>
      <c r="ABC764" s="16"/>
      <c r="ABD764" s="16"/>
      <c r="ABE764" s="16"/>
      <c r="ABF764" s="16"/>
      <c r="ABG764" s="16"/>
      <c r="ABH764" s="16"/>
    </row>
    <row r="765" spans="1:736" s="50" customFormat="1" ht="45.75" customHeight="1">
      <c r="A765" s="589">
        <f>1+A764</f>
        <v>763</v>
      </c>
      <c r="B765" s="403" t="s">
        <v>7552</v>
      </c>
      <c r="C765" s="156" t="s">
        <v>7553</v>
      </c>
      <c r="D765" s="156" t="s">
        <v>114</v>
      </c>
      <c r="E765" s="156">
        <v>45540</v>
      </c>
      <c r="F765" s="152">
        <v>45540</v>
      </c>
      <c r="G765" s="152">
        <v>45657</v>
      </c>
      <c r="H765" s="156" t="s">
        <v>416</v>
      </c>
      <c r="I765" s="156" t="s">
        <v>7554</v>
      </c>
      <c r="J765" s="301" t="s">
        <v>7555</v>
      </c>
      <c r="K765" s="251">
        <v>860006806</v>
      </c>
      <c r="L765" s="156">
        <v>7</v>
      </c>
      <c r="M765" s="156" t="s">
        <v>844</v>
      </c>
      <c r="N765" s="156" t="s">
        <v>98</v>
      </c>
      <c r="O765" s="156" t="s">
        <v>2287</v>
      </c>
      <c r="P765" s="156" t="s">
        <v>7556</v>
      </c>
      <c r="Q765" s="156" t="s">
        <v>7557</v>
      </c>
      <c r="R765" s="143">
        <f>+G765-F765</f>
        <v>117</v>
      </c>
      <c r="S765" s="134" t="s">
        <v>108</v>
      </c>
      <c r="T765" s="253">
        <v>0</v>
      </c>
      <c r="U765" s="156" t="str">
        <f>+S765</f>
        <v>N/A</v>
      </c>
      <c r="V765" s="253">
        <f>+T765</f>
        <v>0</v>
      </c>
      <c r="W765" s="156" t="str">
        <f>+U765</f>
        <v>N/A</v>
      </c>
      <c r="X765" s="156" t="s">
        <v>108</v>
      </c>
      <c r="Y765" s="317">
        <f>+Z765+AA765+AB765</f>
        <v>0</v>
      </c>
      <c r="Z765" s="156">
        <f>+V765</f>
        <v>0</v>
      </c>
      <c r="AA765" s="156">
        <v>0</v>
      </c>
      <c r="AB765" s="156">
        <f>+AC765+AD765+AE765+AF765+AG765+AH765+AI765+AJ765</f>
        <v>0</v>
      </c>
      <c r="AC765" s="156">
        <v>0</v>
      </c>
      <c r="AD765" s="156">
        <v>0</v>
      </c>
      <c r="AE765" s="156">
        <v>0</v>
      </c>
      <c r="AF765" s="156">
        <v>0</v>
      </c>
      <c r="AG765" s="156">
        <v>0</v>
      </c>
      <c r="AH765" s="156">
        <v>0</v>
      </c>
      <c r="AI765" s="156">
        <v>0</v>
      </c>
      <c r="AJ765" s="156">
        <v>0</v>
      </c>
      <c r="AK765" s="156" t="s">
        <v>104</v>
      </c>
      <c r="AL765" s="103" t="s">
        <v>7558</v>
      </c>
      <c r="AM765" s="156" t="s">
        <v>6823</v>
      </c>
      <c r="AN765" s="156">
        <v>80028843</v>
      </c>
      <c r="AO765" s="156" t="s">
        <v>114</v>
      </c>
      <c r="AP765" s="156" t="s">
        <v>114</v>
      </c>
      <c r="AQ765" s="156" t="s">
        <v>114</v>
      </c>
      <c r="AR765" s="156" t="s">
        <v>114</v>
      </c>
      <c r="AS765" s="156" t="s">
        <v>114</v>
      </c>
      <c r="AT765" s="156" t="s">
        <v>114</v>
      </c>
      <c r="AU765" s="156" t="s">
        <v>392</v>
      </c>
      <c r="AV765" s="156"/>
      <c r="AW765" s="156"/>
      <c r="AX765" s="156" t="s">
        <v>109</v>
      </c>
      <c r="AY765" s="156" t="s">
        <v>108</v>
      </c>
      <c r="AZ765" s="156"/>
      <c r="BA765" s="156"/>
      <c r="BB765" s="156"/>
      <c r="BC765" s="156"/>
      <c r="BD765" s="156"/>
      <c r="BE765" s="156"/>
      <c r="BF765" s="156"/>
      <c r="BG765" s="156"/>
      <c r="BH765" s="153">
        <f>T765+BB765</f>
        <v>0</v>
      </c>
      <c r="BI765" s="156" t="s">
        <v>135</v>
      </c>
      <c r="BJ765" s="328"/>
      <c r="BK765" s="328" t="s">
        <v>114</v>
      </c>
      <c r="BL765" s="328"/>
      <c r="BM765" s="437" t="s">
        <v>824</v>
      </c>
      <c r="BN765" s="156" t="s">
        <v>114</v>
      </c>
      <c r="BO765" s="156" t="s">
        <v>114</v>
      </c>
      <c r="BP765" s="156" t="s">
        <v>114</v>
      </c>
      <c r="BQ765" s="156" t="s">
        <v>114</v>
      </c>
      <c r="BR765" s="156" t="s">
        <v>114</v>
      </c>
      <c r="BS765" s="156" t="s">
        <v>114</v>
      </c>
      <c r="BT765" s="156" t="s">
        <v>114</v>
      </c>
      <c r="BU765" s="156" t="s">
        <v>7559</v>
      </c>
      <c r="BV765" s="156">
        <v>6013376680</v>
      </c>
      <c r="BW765" s="156" t="s">
        <v>7560</v>
      </c>
      <c r="BX765" s="156" t="s">
        <v>304</v>
      </c>
      <c r="BY765" s="156" t="s">
        <v>907</v>
      </c>
      <c r="BZ765" s="156" t="s">
        <v>7561</v>
      </c>
      <c r="CA765" s="157"/>
      <c r="CB765" s="157"/>
      <c r="CC765" s="157"/>
      <c r="CD765" s="157"/>
      <c r="CE765" s="156"/>
      <c r="CF765" s="156"/>
      <c r="CG765" s="156"/>
      <c r="CH765" s="156"/>
      <c r="CI765" s="156"/>
      <c r="CJ765" s="156"/>
      <c r="CK765" s="156"/>
      <c r="CL765" s="156"/>
      <c r="CM765" s="157"/>
      <c r="CN765" s="156"/>
      <c r="CO765" s="297"/>
    </row>
    <row r="766" spans="1:736" s="50" customFormat="1" ht="45.75" customHeight="1">
      <c r="A766" s="589">
        <f>1+A765</f>
        <v>764</v>
      </c>
      <c r="B766" s="403" t="s">
        <v>7562</v>
      </c>
      <c r="C766" s="156" t="s">
        <v>7563</v>
      </c>
      <c r="D766" s="156" t="s">
        <v>6867</v>
      </c>
      <c r="E766" s="156">
        <v>45540</v>
      </c>
      <c r="F766" s="156">
        <v>45541</v>
      </c>
      <c r="G766" s="156">
        <v>45646</v>
      </c>
      <c r="H766" s="156" t="s">
        <v>416</v>
      </c>
      <c r="I766" s="156" t="s">
        <v>180</v>
      </c>
      <c r="J766" s="301" t="s">
        <v>7564</v>
      </c>
      <c r="K766" s="251">
        <v>1015408734</v>
      </c>
      <c r="L766" s="156">
        <v>6</v>
      </c>
      <c r="M766" s="156" t="s">
        <v>844</v>
      </c>
      <c r="N766" s="156" t="s">
        <v>98</v>
      </c>
      <c r="O766" s="156" t="s">
        <v>3586</v>
      </c>
      <c r="P766" s="156" t="s">
        <v>7565</v>
      </c>
      <c r="Q766" s="156" t="s">
        <v>7566</v>
      </c>
      <c r="R766" s="143">
        <f>+G766-F766</f>
        <v>105</v>
      </c>
      <c r="S766" s="134" t="s">
        <v>7567</v>
      </c>
      <c r="T766" s="253">
        <v>15400000</v>
      </c>
      <c r="U766" s="156" t="s">
        <v>7568</v>
      </c>
      <c r="V766" s="253">
        <f>+T766</f>
        <v>15400000</v>
      </c>
      <c r="W766" s="156">
        <v>45540</v>
      </c>
      <c r="X766" s="156" t="s">
        <v>103</v>
      </c>
      <c r="Y766" s="317">
        <f>+Z766+AA766+AB766</f>
        <v>15400000</v>
      </c>
      <c r="Z766" s="156">
        <f>+V766</f>
        <v>15400000</v>
      </c>
      <c r="AA766" s="156">
        <v>0</v>
      </c>
      <c r="AB766" s="156">
        <f>+AC766+AD766+AE766+AF766+AG766+AH766+AI766+AJ766</f>
        <v>0</v>
      </c>
      <c r="AC766" s="156">
        <v>0</v>
      </c>
      <c r="AD766" s="156">
        <v>0</v>
      </c>
      <c r="AE766" s="156">
        <v>0</v>
      </c>
      <c r="AF766" s="156">
        <v>0</v>
      </c>
      <c r="AG766" s="156">
        <v>0</v>
      </c>
      <c r="AH766" s="156">
        <v>0</v>
      </c>
      <c r="AI766" s="156">
        <v>0</v>
      </c>
      <c r="AJ766" s="156">
        <v>0</v>
      </c>
      <c r="AK766" s="156" t="s">
        <v>104</v>
      </c>
      <c r="AL766" s="103" t="s">
        <v>7569</v>
      </c>
      <c r="AM766" s="156" t="s">
        <v>6463</v>
      </c>
      <c r="AN766" s="156">
        <v>52645739</v>
      </c>
      <c r="AO766" s="156" t="s">
        <v>114</v>
      </c>
      <c r="AP766" s="156" t="s">
        <v>114</v>
      </c>
      <c r="AQ766" s="156" t="s">
        <v>114</v>
      </c>
      <c r="AR766" s="156" t="s">
        <v>114</v>
      </c>
      <c r="AS766" s="156" t="s">
        <v>109</v>
      </c>
      <c r="AT766" s="156" t="s">
        <v>109</v>
      </c>
      <c r="AU766" s="156" t="s">
        <v>392</v>
      </c>
      <c r="AV766" s="156"/>
      <c r="AW766" s="156"/>
      <c r="AX766" s="156" t="s">
        <v>109</v>
      </c>
      <c r="AY766" s="156" t="s">
        <v>108</v>
      </c>
      <c r="AZ766" s="156"/>
      <c r="BA766" s="156"/>
      <c r="BB766" s="156"/>
      <c r="BC766" s="156"/>
      <c r="BD766" s="156"/>
      <c r="BE766" s="156"/>
      <c r="BF766" s="156"/>
      <c r="BG766" s="156"/>
      <c r="BH766" s="153">
        <f>T766+BB766</f>
        <v>15400000</v>
      </c>
      <c r="BI766" s="437" t="s">
        <v>259</v>
      </c>
      <c r="BJ766" s="240"/>
      <c r="BK766" s="240" t="s">
        <v>114</v>
      </c>
      <c r="BL766" s="240"/>
      <c r="BM766" s="346" t="s">
        <v>7570</v>
      </c>
      <c r="BN766" s="156" t="s">
        <v>964</v>
      </c>
      <c r="BO766" s="156">
        <v>36</v>
      </c>
      <c r="BP766" s="156">
        <v>32341</v>
      </c>
      <c r="BQ766" s="156"/>
      <c r="BR766" s="156" t="s">
        <v>114</v>
      </c>
      <c r="BS766" s="156" t="s">
        <v>114</v>
      </c>
      <c r="BT766" s="156" t="s">
        <v>114</v>
      </c>
      <c r="BU766" s="156" t="s">
        <v>7571</v>
      </c>
      <c r="BV766" s="156">
        <v>3163802980</v>
      </c>
      <c r="BW766" s="156" t="s">
        <v>6465</v>
      </c>
      <c r="BX766" s="156" t="s">
        <v>248</v>
      </c>
      <c r="BY766" s="156" t="s">
        <v>119</v>
      </c>
      <c r="BZ766" s="156">
        <v>264490889</v>
      </c>
      <c r="CA766" s="157" t="s">
        <v>109</v>
      </c>
      <c r="CB766" s="157" t="s">
        <v>109</v>
      </c>
      <c r="CC766" s="280" t="s">
        <v>3616</v>
      </c>
      <c r="CD766" s="152" t="s">
        <v>109</v>
      </c>
      <c r="CE766" s="156"/>
      <c r="CF766" s="156"/>
      <c r="CG766" s="156"/>
      <c r="CH766" s="156"/>
      <c r="CI766" s="156"/>
      <c r="CJ766" s="156"/>
      <c r="CK766" s="156"/>
      <c r="CL766" s="156"/>
      <c r="CM766" s="157" t="s">
        <v>109</v>
      </c>
      <c r="CN766" s="156"/>
      <c r="CO766" s="297"/>
    </row>
    <row r="767" spans="1:736" s="50" customFormat="1" ht="45.75" customHeight="1">
      <c r="A767" s="589">
        <f>1+A766</f>
        <v>765</v>
      </c>
      <c r="B767" s="368" t="s">
        <v>7572</v>
      </c>
      <c r="C767" s="135" t="s">
        <v>7573</v>
      </c>
      <c r="D767" s="138" t="s">
        <v>6112</v>
      </c>
      <c r="E767" s="135">
        <v>45540</v>
      </c>
      <c r="F767" s="136">
        <v>45541</v>
      </c>
      <c r="G767" s="136">
        <v>45646</v>
      </c>
      <c r="H767" s="134" t="s">
        <v>416</v>
      </c>
      <c r="I767" s="139" t="s">
        <v>180</v>
      </c>
      <c r="J767" s="134" t="s">
        <v>7574</v>
      </c>
      <c r="K767" s="271">
        <v>53911476</v>
      </c>
      <c r="L767" s="201">
        <v>4</v>
      </c>
      <c r="M767" s="272" t="s">
        <v>844</v>
      </c>
      <c r="N767" s="208" t="s">
        <v>98</v>
      </c>
      <c r="O767" s="218" t="s">
        <v>6113</v>
      </c>
      <c r="P767" s="201" t="s">
        <v>7575</v>
      </c>
      <c r="Q767" s="201" t="s">
        <v>7576</v>
      </c>
      <c r="R767" s="210">
        <f>+G767-F767</f>
        <v>105</v>
      </c>
      <c r="S767" s="201" t="s">
        <v>7577</v>
      </c>
      <c r="T767" s="273">
        <v>14700000</v>
      </c>
      <c r="U767" s="274" t="s">
        <v>7578</v>
      </c>
      <c r="V767" s="273">
        <f>+T767</f>
        <v>14700000</v>
      </c>
      <c r="W767" s="275">
        <v>45541</v>
      </c>
      <c r="X767" s="276" t="s">
        <v>103</v>
      </c>
      <c r="Y767" s="313">
        <f>+Z767+AA767+AB767</f>
        <v>14700000</v>
      </c>
      <c r="Z767" s="215">
        <f>+V767</f>
        <v>14700000</v>
      </c>
      <c r="AA767" s="216">
        <v>0</v>
      </c>
      <c r="AB767" s="217">
        <f>+AC767+AD767+AE767+AF767+AG767+AH767+AI767+AJ767</f>
        <v>0</v>
      </c>
      <c r="AC767" s="216">
        <v>0</v>
      </c>
      <c r="AD767" s="216">
        <v>0</v>
      </c>
      <c r="AE767" s="216">
        <v>0</v>
      </c>
      <c r="AF767" s="216">
        <v>0</v>
      </c>
      <c r="AG767" s="216">
        <v>0</v>
      </c>
      <c r="AH767" s="216">
        <v>0</v>
      </c>
      <c r="AI767" s="216">
        <v>0</v>
      </c>
      <c r="AJ767" s="216">
        <v>0</v>
      </c>
      <c r="AK767" s="209" t="s">
        <v>104</v>
      </c>
      <c r="AL767" s="191" t="s">
        <v>7579</v>
      </c>
      <c r="AM767" s="201" t="s">
        <v>7580</v>
      </c>
      <c r="AN767" s="207">
        <v>52739853</v>
      </c>
      <c r="AO767" s="209" t="s">
        <v>114</v>
      </c>
      <c r="AP767" s="201" t="s">
        <v>114</v>
      </c>
      <c r="AQ767" s="277" t="s">
        <v>114</v>
      </c>
      <c r="AR767" s="209" t="s">
        <v>114</v>
      </c>
      <c r="AS767" s="201" t="s">
        <v>109</v>
      </c>
      <c r="AT767" s="209" t="s">
        <v>109</v>
      </c>
      <c r="AU767" s="209" t="s">
        <v>392</v>
      </c>
      <c r="AV767" s="201"/>
      <c r="AW767" s="201"/>
      <c r="AX767" s="201" t="s">
        <v>109</v>
      </c>
      <c r="AY767" s="201" t="s">
        <v>108</v>
      </c>
      <c r="AZ767" s="240"/>
      <c r="BA767" s="201"/>
      <c r="BB767" s="241"/>
      <c r="BC767" s="240"/>
      <c r="BD767" s="210"/>
      <c r="BE767" s="210"/>
      <c r="BF767" s="210"/>
      <c r="BG767" s="240"/>
      <c r="BH767" s="221">
        <f>T767+BB767</f>
        <v>14700000</v>
      </c>
      <c r="BI767" s="437" t="s">
        <v>259</v>
      </c>
      <c r="BJ767" s="201"/>
      <c r="BK767" s="201" t="s">
        <v>114</v>
      </c>
      <c r="BL767" s="201"/>
      <c r="BM767" s="161" t="s">
        <v>2539</v>
      </c>
      <c r="BN767" s="64" t="s">
        <v>964</v>
      </c>
      <c r="BO767" s="23">
        <v>39</v>
      </c>
      <c r="BP767" s="23">
        <v>31121</v>
      </c>
      <c r="BQ767" s="23" t="s">
        <v>108</v>
      </c>
      <c r="BR767" s="23" t="s">
        <v>108</v>
      </c>
      <c r="BS767" s="23" t="s">
        <v>108</v>
      </c>
      <c r="BT767" s="23" t="s">
        <v>108</v>
      </c>
      <c r="BU767" s="61" t="s">
        <v>2540</v>
      </c>
      <c r="BV767" s="23">
        <v>3195734393</v>
      </c>
      <c r="BW767" s="65" t="s">
        <v>2541</v>
      </c>
      <c r="BX767" s="29" t="s">
        <v>839</v>
      </c>
      <c r="BY767" s="23" t="s">
        <v>119</v>
      </c>
      <c r="BZ767" s="173">
        <v>488444131350</v>
      </c>
      <c r="CA767" s="157" t="s">
        <v>109</v>
      </c>
      <c r="CB767" s="172" t="s">
        <v>109</v>
      </c>
      <c r="CC767" s="172" t="s">
        <v>109</v>
      </c>
      <c r="CD767" s="172" t="s">
        <v>109</v>
      </c>
      <c r="CE767" s="280"/>
      <c r="CF767" s="280"/>
      <c r="CG767" s="157"/>
      <c r="CH767" s="157"/>
      <c r="CI767" s="157"/>
      <c r="CJ767" s="157"/>
      <c r="CK767" s="157"/>
      <c r="CL767" s="157"/>
      <c r="CM767" s="157" t="s">
        <v>7581</v>
      </c>
      <c r="CN767" s="157"/>
      <c r="CO767" s="297"/>
    </row>
    <row r="768" spans="1:736" s="50" customFormat="1" ht="45.75" customHeight="1">
      <c r="A768" s="589">
        <f>1+A767</f>
        <v>766</v>
      </c>
      <c r="B768" s="403" t="s">
        <v>7582</v>
      </c>
      <c r="C768" s="156" t="s">
        <v>7583</v>
      </c>
      <c r="D768" s="156" t="s">
        <v>6112</v>
      </c>
      <c r="E768" s="156">
        <v>45540</v>
      </c>
      <c r="F768" s="152">
        <v>45541</v>
      </c>
      <c r="G768" s="152">
        <v>45646</v>
      </c>
      <c r="H768" s="156" t="s">
        <v>416</v>
      </c>
      <c r="I768" s="156" t="s">
        <v>5874</v>
      </c>
      <c r="J768" s="301" t="s">
        <v>7584</v>
      </c>
      <c r="K768" s="251">
        <v>81720597</v>
      </c>
      <c r="L768" s="156">
        <v>9</v>
      </c>
      <c r="M768" s="156" t="s">
        <v>844</v>
      </c>
      <c r="N768" s="156" t="s">
        <v>98</v>
      </c>
      <c r="O768" s="156" t="s">
        <v>6113</v>
      </c>
      <c r="P768" s="156" t="s">
        <v>7585</v>
      </c>
      <c r="Q768" s="156" t="s">
        <v>7586</v>
      </c>
      <c r="R768" s="143">
        <f>+G768-F768</f>
        <v>105</v>
      </c>
      <c r="S768" s="134" t="s">
        <v>7587</v>
      </c>
      <c r="T768" s="253">
        <v>15900000</v>
      </c>
      <c r="U768" s="156" t="s">
        <v>7588</v>
      </c>
      <c r="V768" s="253">
        <f>+T768</f>
        <v>15900000</v>
      </c>
      <c r="W768" s="156">
        <v>45541</v>
      </c>
      <c r="X768" s="156" t="s">
        <v>103</v>
      </c>
      <c r="Y768" s="317">
        <f>+Z768+AA768+AB768</f>
        <v>15900000</v>
      </c>
      <c r="Z768" s="156">
        <f>+V768</f>
        <v>15900000</v>
      </c>
      <c r="AA768" s="156">
        <v>0</v>
      </c>
      <c r="AB768" s="156">
        <f>+AC768+AD768+AE768+AF768+AG768+AH768+AI768+AJ768</f>
        <v>0</v>
      </c>
      <c r="AC768" s="156">
        <v>0</v>
      </c>
      <c r="AD768" s="156">
        <v>0</v>
      </c>
      <c r="AE768" s="156">
        <v>0</v>
      </c>
      <c r="AF768" s="156">
        <v>0</v>
      </c>
      <c r="AG768" s="156">
        <v>0</v>
      </c>
      <c r="AH768" s="156">
        <v>0</v>
      </c>
      <c r="AI768" s="156">
        <v>0</v>
      </c>
      <c r="AJ768" s="156">
        <v>0</v>
      </c>
      <c r="AK768" s="156" t="s">
        <v>104</v>
      </c>
      <c r="AL768" s="103" t="s">
        <v>7589</v>
      </c>
      <c r="AM768" s="156" t="s">
        <v>7590</v>
      </c>
      <c r="AN768" s="156">
        <v>10244661949</v>
      </c>
      <c r="AO768" s="156" t="s">
        <v>114</v>
      </c>
      <c r="AP768" s="156" t="s">
        <v>114</v>
      </c>
      <c r="AQ768" s="156" t="s">
        <v>114</v>
      </c>
      <c r="AR768" s="156" t="s">
        <v>114</v>
      </c>
      <c r="AS768" s="156" t="s">
        <v>109</v>
      </c>
      <c r="AT768" s="156" t="s">
        <v>109</v>
      </c>
      <c r="AU768" s="156" t="s">
        <v>392</v>
      </c>
      <c r="AV768" s="156"/>
      <c r="AW768" s="156"/>
      <c r="AX768" s="156" t="s">
        <v>109</v>
      </c>
      <c r="AY768" s="156" t="s">
        <v>108</v>
      </c>
      <c r="AZ768" s="156"/>
      <c r="BA768" s="156"/>
      <c r="BB768" s="156"/>
      <c r="BC768" s="156"/>
      <c r="BD768" s="156"/>
      <c r="BE768" s="156"/>
      <c r="BF768" s="156"/>
      <c r="BG768" s="156"/>
      <c r="BH768" s="153">
        <f>T768+BB768</f>
        <v>15900000</v>
      </c>
      <c r="BI768" s="608" t="s">
        <v>259</v>
      </c>
      <c r="BJ768" s="328"/>
      <c r="BK768" s="328" t="s">
        <v>114</v>
      </c>
      <c r="BL768" s="328"/>
      <c r="BM768" s="438" t="s">
        <v>260</v>
      </c>
      <c r="BN768" s="156" t="s">
        <v>115</v>
      </c>
      <c r="BO768" s="156">
        <v>39</v>
      </c>
      <c r="BP768" s="156">
        <v>30907</v>
      </c>
      <c r="BQ768" s="156" t="s">
        <v>578</v>
      </c>
      <c r="BR768" s="156" t="s">
        <v>108</v>
      </c>
      <c r="BS768" s="156" t="s">
        <v>108</v>
      </c>
      <c r="BT768" s="156" t="s">
        <v>108</v>
      </c>
      <c r="BU768" s="156" t="s">
        <v>3016</v>
      </c>
      <c r="BV768" s="156">
        <v>3112359804</v>
      </c>
      <c r="BW768" s="156" t="s">
        <v>3017</v>
      </c>
      <c r="BX768" s="156" t="s">
        <v>7591</v>
      </c>
      <c r="BY768" s="156" t="s">
        <v>119</v>
      </c>
      <c r="BZ768" s="156" t="s">
        <v>3019</v>
      </c>
      <c r="CA768" s="157" t="s">
        <v>109</v>
      </c>
      <c r="CB768" s="157" t="s">
        <v>109</v>
      </c>
      <c r="CC768" s="157" t="s">
        <v>109</v>
      </c>
      <c r="CD768" s="157" t="s">
        <v>109</v>
      </c>
      <c r="CE768" s="156"/>
      <c r="CF768" s="156"/>
      <c r="CG768" s="156"/>
      <c r="CH768" s="156"/>
      <c r="CI768" s="156"/>
      <c r="CJ768" s="156"/>
      <c r="CK768" s="156"/>
      <c r="CL768" s="156"/>
      <c r="CM768" s="157"/>
      <c r="CN768" s="156"/>
      <c r="CO768" s="297"/>
    </row>
    <row r="769" spans="1:736" s="50" customFormat="1" ht="45.75" customHeight="1">
      <c r="A769" s="589">
        <f>1+A768</f>
        <v>767</v>
      </c>
      <c r="B769" s="403" t="s">
        <v>7592</v>
      </c>
      <c r="C769" s="156" t="s">
        <v>7593</v>
      </c>
      <c r="D769" s="156" t="s">
        <v>6112</v>
      </c>
      <c r="E769" s="156">
        <v>45540</v>
      </c>
      <c r="F769" s="156">
        <v>45541</v>
      </c>
      <c r="G769" s="156">
        <v>45631</v>
      </c>
      <c r="H769" s="156" t="s">
        <v>416</v>
      </c>
      <c r="I769" s="156" t="s">
        <v>5874</v>
      </c>
      <c r="J769" s="156" t="s">
        <v>7594</v>
      </c>
      <c r="K769" s="251">
        <v>1072659059</v>
      </c>
      <c r="L769" s="156">
        <v>6</v>
      </c>
      <c r="M769" s="156" t="s">
        <v>844</v>
      </c>
      <c r="N769" s="156" t="s">
        <v>98</v>
      </c>
      <c r="O769" s="156" t="s">
        <v>6113</v>
      </c>
      <c r="P769" s="156" t="s">
        <v>7595</v>
      </c>
      <c r="Q769" s="156" t="s">
        <v>7596</v>
      </c>
      <c r="R769" s="143">
        <f>+G769-F769</f>
        <v>90</v>
      </c>
      <c r="S769" s="134" t="s">
        <v>7597</v>
      </c>
      <c r="T769" s="253">
        <v>13500000</v>
      </c>
      <c r="U769" s="156" t="s">
        <v>7598</v>
      </c>
      <c r="V769" s="253">
        <f>+T769</f>
        <v>13500000</v>
      </c>
      <c r="W769" s="156">
        <v>45541</v>
      </c>
      <c r="X769" s="156" t="s">
        <v>103</v>
      </c>
      <c r="Y769" s="317">
        <f>+Z769+AA769+AB769</f>
        <v>13500000</v>
      </c>
      <c r="Z769" s="156">
        <f>+V769</f>
        <v>13500000</v>
      </c>
      <c r="AA769" s="156">
        <v>0</v>
      </c>
      <c r="AB769" s="156">
        <f>+AC769+AD769+AE769+AF769+AG769+AH769+AI769+AJ769</f>
        <v>0</v>
      </c>
      <c r="AC769" s="156">
        <v>0</v>
      </c>
      <c r="AD769" s="156">
        <v>0</v>
      </c>
      <c r="AE769" s="156">
        <v>0</v>
      </c>
      <c r="AF769" s="156">
        <v>0</v>
      </c>
      <c r="AG769" s="156">
        <v>0</v>
      </c>
      <c r="AH769" s="156">
        <v>0</v>
      </c>
      <c r="AI769" s="156">
        <v>0</v>
      </c>
      <c r="AJ769" s="156">
        <v>0</v>
      </c>
      <c r="AK769" s="156" t="s">
        <v>104</v>
      </c>
      <c r="AL769" s="103" t="s">
        <v>7599</v>
      </c>
      <c r="AM769" s="156" t="s">
        <v>7600</v>
      </c>
      <c r="AN769" s="156">
        <v>40048036</v>
      </c>
      <c r="AO769" s="156" t="s">
        <v>114</v>
      </c>
      <c r="AP769" s="156" t="s">
        <v>114</v>
      </c>
      <c r="AQ769" s="156" t="s">
        <v>114</v>
      </c>
      <c r="AR769" s="156" t="s">
        <v>114</v>
      </c>
      <c r="AS769" s="156" t="s">
        <v>109</v>
      </c>
      <c r="AT769" s="156" t="s">
        <v>109</v>
      </c>
      <c r="AU769" s="156" t="s">
        <v>392</v>
      </c>
      <c r="AV769" s="156"/>
      <c r="AW769" s="156"/>
      <c r="AX769" s="156" t="s">
        <v>109</v>
      </c>
      <c r="AY769" s="156" t="s">
        <v>108</v>
      </c>
      <c r="AZ769" s="156"/>
      <c r="BA769" s="156"/>
      <c r="BB769" s="156"/>
      <c r="BC769" s="156"/>
      <c r="BD769" s="156"/>
      <c r="BE769" s="156"/>
      <c r="BF769" s="156"/>
      <c r="BG769" s="156"/>
      <c r="BH769" s="153">
        <f>T769+BB769</f>
        <v>13500000</v>
      </c>
      <c r="BI769" s="156" t="s">
        <v>259</v>
      </c>
      <c r="BJ769" s="240"/>
      <c r="BK769" s="240" t="s">
        <v>114</v>
      </c>
      <c r="BL769" s="240"/>
      <c r="BM769" s="346" t="s">
        <v>7570</v>
      </c>
      <c r="BN769" s="156" t="s">
        <v>964</v>
      </c>
      <c r="BO769" s="156">
        <v>33</v>
      </c>
      <c r="BP769" s="156">
        <v>33236</v>
      </c>
      <c r="BQ769" s="156" t="s">
        <v>114</v>
      </c>
      <c r="BR769" s="156" t="s">
        <v>114</v>
      </c>
      <c r="BS769" s="156" t="s">
        <v>114</v>
      </c>
      <c r="BT769" s="156" t="s">
        <v>114</v>
      </c>
      <c r="BU769" s="156" t="s">
        <v>7601</v>
      </c>
      <c r="BV769" s="156">
        <v>3017713952</v>
      </c>
      <c r="BW769" s="156" t="s">
        <v>7602</v>
      </c>
      <c r="BX769" s="156" t="s">
        <v>139</v>
      </c>
      <c r="BY769" s="156" t="s">
        <v>119</v>
      </c>
      <c r="BZ769" s="156" t="s">
        <v>7603</v>
      </c>
      <c r="CA769" s="157" t="s">
        <v>109</v>
      </c>
      <c r="CB769" s="157" t="s">
        <v>109</v>
      </c>
      <c r="CC769" s="280" t="s">
        <v>3616</v>
      </c>
      <c r="CD769" s="156"/>
      <c r="CE769" s="156"/>
      <c r="CF769" s="156"/>
      <c r="CG769" s="156"/>
      <c r="CH769" s="156"/>
      <c r="CI769" s="156"/>
      <c r="CJ769" s="156"/>
      <c r="CK769" s="156"/>
      <c r="CL769" s="156"/>
      <c r="CM769" s="157" t="s">
        <v>109</v>
      </c>
      <c r="CN769" s="156"/>
      <c r="CO769" s="297"/>
    </row>
    <row r="770" spans="1:736" s="50" customFormat="1" ht="45.75" customHeight="1">
      <c r="A770" s="589">
        <f>1+A769</f>
        <v>768</v>
      </c>
      <c r="B770" s="403" t="s">
        <v>7604</v>
      </c>
      <c r="C770" s="156" t="s">
        <v>7605</v>
      </c>
      <c r="D770" s="156" t="s">
        <v>645</v>
      </c>
      <c r="E770" s="156">
        <v>45540</v>
      </c>
      <c r="F770" s="152">
        <v>45544</v>
      </c>
      <c r="G770" s="152">
        <v>45646</v>
      </c>
      <c r="H770" s="156" t="s">
        <v>416</v>
      </c>
      <c r="I770" s="156" t="s">
        <v>180</v>
      </c>
      <c r="J770" s="301" t="s">
        <v>7606</v>
      </c>
      <c r="K770" s="251">
        <v>1072674013</v>
      </c>
      <c r="L770" s="156">
        <v>0</v>
      </c>
      <c r="M770" s="156" t="s">
        <v>844</v>
      </c>
      <c r="N770" s="156" t="s">
        <v>98</v>
      </c>
      <c r="O770" s="156" t="s">
        <v>3608</v>
      </c>
      <c r="P770" s="156" t="s">
        <v>1825</v>
      </c>
      <c r="Q770" s="156" t="s">
        <v>7514</v>
      </c>
      <c r="R770" s="143">
        <f>+G770-F770</f>
        <v>102</v>
      </c>
      <c r="S770" s="134" t="s">
        <v>7607</v>
      </c>
      <c r="T770" s="253">
        <v>10633333</v>
      </c>
      <c r="U770" s="156" t="s">
        <v>7608</v>
      </c>
      <c r="V770" s="253">
        <f>+T770</f>
        <v>10633333</v>
      </c>
      <c r="W770" s="156">
        <v>45541</v>
      </c>
      <c r="X770" s="156" t="s">
        <v>103</v>
      </c>
      <c r="Y770" s="317">
        <f>+Z770+AA770+AB770</f>
        <v>10633333</v>
      </c>
      <c r="Z770" s="156">
        <f>+V770</f>
        <v>10633333</v>
      </c>
      <c r="AA770" s="156">
        <v>0</v>
      </c>
      <c r="AB770" s="156">
        <f>+AC770+AD770+AE770+AF770+AG770+AH770+AI770+AJ770</f>
        <v>0</v>
      </c>
      <c r="AC770" s="156">
        <v>0</v>
      </c>
      <c r="AD770" s="156">
        <v>0</v>
      </c>
      <c r="AE770" s="156">
        <v>0</v>
      </c>
      <c r="AF770" s="156">
        <v>0</v>
      </c>
      <c r="AG770" s="156">
        <v>0</v>
      </c>
      <c r="AH770" s="156">
        <v>0</v>
      </c>
      <c r="AI770" s="156">
        <v>0</v>
      </c>
      <c r="AJ770" s="156">
        <v>0</v>
      </c>
      <c r="AK770" s="156" t="s">
        <v>104</v>
      </c>
      <c r="AL770" s="103" t="s">
        <v>7609</v>
      </c>
      <c r="AM770" s="156" t="s">
        <v>7610</v>
      </c>
      <c r="AN770" s="156">
        <v>35472453</v>
      </c>
      <c r="AO770" s="156" t="s">
        <v>114</v>
      </c>
      <c r="AP770" s="156" t="s">
        <v>114</v>
      </c>
      <c r="AQ770" s="156" t="s">
        <v>114</v>
      </c>
      <c r="AR770" s="156" t="s">
        <v>114</v>
      </c>
      <c r="AS770" s="156" t="s">
        <v>109</v>
      </c>
      <c r="AT770" s="156" t="s">
        <v>109</v>
      </c>
      <c r="AU770" s="156" t="s">
        <v>392</v>
      </c>
      <c r="AV770" s="156"/>
      <c r="AW770" s="156"/>
      <c r="AX770" s="156" t="s">
        <v>109</v>
      </c>
      <c r="AY770" s="156" t="s">
        <v>108</v>
      </c>
      <c r="AZ770" s="156"/>
      <c r="BA770" s="156"/>
      <c r="BB770" s="156"/>
      <c r="BC770" s="156"/>
      <c r="BD770" s="156"/>
      <c r="BE770" s="156"/>
      <c r="BF770" s="156"/>
      <c r="BG770" s="156"/>
      <c r="BH770" s="153">
        <f>T770+BB770</f>
        <v>10633333</v>
      </c>
      <c r="BI770" s="156" t="s">
        <v>113</v>
      </c>
      <c r="BJ770" s="538"/>
      <c r="BK770" s="538" t="s">
        <v>114</v>
      </c>
      <c r="BL770" s="538"/>
      <c r="BM770" s="166"/>
      <c r="BN770" s="156" t="s">
        <v>917</v>
      </c>
      <c r="BO770" s="156">
        <v>24</v>
      </c>
      <c r="BP770" s="156"/>
      <c r="BQ770" s="156" t="s">
        <v>109</v>
      </c>
      <c r="BR770" s="156" t="s">
        <v>108</v>
      </c>
      <c r="BS770" s="156" t="s">
        <v>108</v>
      </c>
      <c r="BT770" s="156" t="s">
        <v>108</v>
      </c>
      <c r="BU770" s="156" t="s">
        <v>1830</v>
      </c>
      <c r="BV770" s="156">
        <v>3177673767</v>
      </c>
      <c r="BW770" s="156" t="s">
        <v>1831</v>
      </c>
      <c r="BX770" s="156" t="s">
        <v>881</v>
      </c>
      <c r="BY770" s="156" t="s">
        <v>119</v>
      </c>
      <c r="BZ770" s="156">
        <v>33700004099</v>
      </c>
      <c r="CA770" s="157" t="s">
        <v>109</v>
      </c>
      <c r="CB770" s="157" t="s">
        <v>109</v>
      </c>
      <c r="CC770" s="157" t="s">
        <v>109</v>
      </c>
      <c r="CD770" s="157" t="s">
        <v>109</v>
      </c>
      <c r="CE770" s="156"/>
      <c r="CF770" s="156"/>
      <c r="CG770" s="156"/>
      <c r="CH770" s="156"/>
      <c r="CI770" s="156"/>
      <c r="CJ770" s="156"/>
      <c r="CK770" s="156"/>
      <c r="CL770" s="156"/>
      <c r="CM770" s="157" t="s">
        <v>109</v>
      </c>
      <c r="CN770" s="156"/>
      <c r="CO770" s="297"/>
    </row>
    <row r="771" spans="1:736" s="50" customFormat="1" ht="45.75" customHeight="1">
      <c r="A771" s="589">
        <f>1+A770</f>
        <v>769</v>
      </c>
      <c r="B771" s="403" t="s">
        <v>7611</v>
      </c>
      <c r="C771" s="156" t="s">
        <v>7612</v>
      </c>
      <c r="D771" s="156" t="s">
        <v>6476</v>
      </c>
      <c r="E771" s="156">
        <v>45540</v>
      </c>
      <c r="F771" s="156">
        <v>45541</v>
      </c>
      <c r="G771" s="156">
        <v>45646</v>
      </c>
      <c r="H771" s="156" t="s">
        <v>416</v>
      </c>
      <c r="I771" s="156" t="s">
        <v>5874</v>
      </c>
      <c r="J771" s="156" t="s">
        <v>7613</v>
      </c>
      <c r="K771" s="251">
        <v>35475548</v>
      </c>
      <c r="L771" s="156">
        <v>1</v>
      </c>
      <c r="M771" s="156" t="s">
        <v>844</v>
      </c>
      <c r="N771" s="156" t="s">
        <v>98</v>
      </c>
      <c r="O771" s="156" t="s">
        <v>7614</v>
      </c>
      <c r="P771" s="156" t="s">
        <v>7615</v>
      </c>
      <c r="Q771" s="156" t="s">
        <v>7514</v>
      </c>
      <c r="R771" s="143">
        <f>+G771-F771</f>
        <v>105</v>
      </c>
      <c r="S771" s="134" t="s">
        <v>7616</v>
      </c>
      <c r="T771" s="253">
        <v>20900000</v>
      </c>
      <c r="U771" s="156" t="s">
        <v>7617</v>
      </c>
      <c r="V771" s="253">
        <f>+T771</f>
        <v>20900000</v>
      </c>
      <c r="W771" s="156">
        <v>45541</v>
      </c>
      <c r="X771" s="156" t="s">
        <v>1040</v>
      </c>
      <c r="Y771" s="317">
        <f>+Z771+AA771+AB771</f>
        <v>20900000</v>
      </c>
      <c r="Z771" s="156">
        <v>0</v>
      </c>
      <c r="AA771" s="156">
        <v>0</v>
      </c>
      <c r="AB771" s="156">
        <f>+AC771+AD771+AE771+AF771+AG771+AH771+AI771+AJ771</f>
        <v>20900000</v>
      </c>
      <c r="AC771" s="156">
        <v>0</v>
      </c>
      <c r="AD771" s="156">
        <v>0</v>
      </c>
      <c r="AE771" s="156">
        <v>20900000</v>
      </c>
      <c r="AF771" s="156">
        <v>0</v>
      </c>
      <c r="AG771" s="156">
        <v>0</v>
      </c>
      <c r="AH771" s="156">
        <v>0</v>
      </c>
      <c r="AI771" s="156">
        <v>0</v>
      </c>
      <c r="AJ771" s="156">
        <v>0</v>
      </c>
      <c r="AK771" s="156" t="s">
        <v>104</v>
      </c>
      <c r="AL771" s="103" t="s">
        <v>7618</v>
      </c>
      <c r="AM771" s="156" t="s">
        <v>6949</v>
      </c>
      <c r="AN771" s="156">
        <v>52494901</v>
      </c>
      <c r="AO771" s="156" t="s">
        <v>114</v>
      </c>
      <c r="AP771" s="156" t="s">
        <v>114</v>
      </c>
      <c r="AQ771" s="156" t="s">
        <v>114</v>
      </c>
      <c r="AR771" s="156" t="s">
        <v>114</v>
      </c>
      <c r="AS771" s="156" t="s">
        <v>109</v>
      </c>
      <c r="AT771" s="156" t="s">
        <v>109</v>
      </c>
      <c r="AU771" s="156" t="s">
        <v>392</v>
      </c>
      <c r="AV771" s="156"/>
      <c r="AW771" s="156"/>
      <c r="AX771" s="156" t="s">
        <v>109</v>
      </c>
      <c r="AY771" s="156" t="s">
        <v>108</v>
      </c>
      <c r="AZ771" s="156"/>
      <c r="BA771" s="156"/>
      <c r="BB771" s="156"/>
      <c r="BC771" s="156"/>
      <c r="BD771" s="156"/>
      <c r="BE771" s="156"/>
      <c r="BF771" s="156"/>
      <c r="BG771" s="156"/>
      <c r="BH771" s="153">
        <f>T771+BB771</f>
        <v>20900000</v>
      </c>
      <c r="BI771" s="156" t="s">
        <v>259</v>
      </c>
      <c r="BJ771" s="240"/>
      <c r="BK771" s="240" t="s">
        <v>114</v>
      </c>
      <c r="BL771" s="240"/>
      <c r="BM771" s="161" t="s">
        <v>2539</v>
      </c>
      <c r="BN771" s="156" t="s">
        <v>964</v>
      </c>
      <c r="BO771" s="156">
        <v>53</v>
      </c>
      <c r="BP771" s="156"/>
      <c r="BQ771" s="156" t="s">
        <v>108</v>
      </c>
      <c r="BR771" s="156" t="s">
        <v>108</v>
      </c>
      <c r="BS771" s="156" t="s">
        <v>108</v>
      </c>
      <c r="BT771" s="156" t="s">
        <v>108</v>
      </c>
      <c r="BU771" s="156" t="s">
        <v>1631</v>
      </c>
      <c r="BV771" s="156">
        <v>3112507645</v>
      </c>
      <c r="BW771" s="156" t="s">
        <v>1632</v>
      </c>
      <c r="BX771" s="156" t="s">
        <v>881</v>
      </c>
      <c r="BY771" s="156" t="s">
        <v>119</v>
      </c>
      <c r="BZ771" s="156">
        <v>33777249971</v>
      </c>
      <c r="CA771" s="157" t="s">
        <v>109</v>
      </c>
      <c r="CB771" s="157" t="s">
        <v>109</v>
      </c>
      <c r="CC771" s="172" t="s">
        <v>109</v>
      </c>
      <c r="CD771" s="172" t="s">
        <v>109</v>
      </c>
      <c r="CE771" s="156"/>
      <c r="CF771" s="156"/>
      <c r="CG771" s="156"/>
      <c r="CH771" s="156"/>
      <c r="CI771" s="156"/>
      <c r="CJ771" s="156"/>
      <c r="CK771" s="156"/>
      <c r="CL771" s="156"/>
      <c r="CM771" s="157" t="s">
        <v>109</v>
      </c>
      <c r="CN771" s="156"/>
      <c r="CO771" s="297"/>
    </row>
    <row r="772" spans="1:736" s="50" customFormat="1" ht="45.75" customHeight="1">
      <c r="A772" s="589">
        <f>1+A771</f>
        <v>770</v>
      </c>
      <c r="B772" s="602" t="s">
        <v>7619</v>
      </c>
      <c r="C772" s="601" t="s">
        <v>7620</v>
      </c>
      <c r="D772" s="205" t="s">
        <v>6828</v>
      </c>
      <c r="E772" s="601">
        <v>45540</v>
      </c>
      <c r="F772" s="203">
        <v>45541</v>
      </c>
      <c r="G772" s="203">
        <v>45646</v>
      </c>
      <c r="H772" s="201" t="s">
        <v>416</v>
      </c>
      <c r="I772" s="206" t="s">
        <v>5874</v>
      </c>
      <c r="J772" s="603" t="s">
        <v>7621</v>
      </c>
      <c r="K772" s="271">
        <v>1070006476</v>
      </c>
      <c r="L772" s="201">
        <v>5</v>
      </c>
      <c r="M772" s="272" t="s">
        <v>844</v>
      </c>
      <c r="N772" s="208" t="s">
        <v>98</v>
      </c>
      <c r="O772" s="218" t="s">
        <v>2287</v>
      </c>
      <c r="P772" s="201" t="s">
        <v>7622</v>
      </c>
      <c r="Q772" s="201" t="s">
        <v>7514</v>
      </c>
      <c r="R772" s="210">
        <f>+G772-F772</f>
        <v>105</v>
      </c>
      <c r="S772" s="201" t="s">
        <v>7623</v>
      </c>
      <c r="T772" s="273">
        <v>16133333</v>
      </c>
      <c r="U772" s="274" t="s">
        <v>7624</v>
      </c>
      <c r="V772" s="273">
        <f>+T772</f>
        <v>16133333</v>
      </c>
      <c r="W772" s="275">
        <v>45541</v>
      </c>
      <c r="X772" s="276" t="s">
        <v>103</v>
      </c>
      <c r="Y772" s="313">
        <f>+Z772+AA772+AB772</f>
        <v>16133333</v>
      </c>
      <c r="Z772" s="215">
        <f>+V772</f>
        <v>16133333</v>
      </c>
      <c r="AA772" s="216">
        <v>0</v>
      </c>
      <c r="AB772" s="217">
        <f>+AC772+AD772+AE772+AF772+AG772+AH772+AI772+AJ772</f>
        <v>0</v>
      </c>
      <c r="AC772" s="216">
        <v>0</v>
      </c>
      <c r="AD772" s="216">
        <v>0</v>
      </c>
      <c r="AE772" s="216">
        <v>0</v>
      </c>
      <c r="AF772" s="216">
        <v>0</v>
      </c>
      <c r="AG772" s="216">
        <v>0</v>
      </c>
      <c r="AH772" s="216">
        <v>0</v>
      </c>
      <c r="AI772" s="216">
        <v>0</v>
      </c>
      <c r="AJ772" s="216">
        <v>0</v>
      </c>
      <c r="AK772" s="209" t="s">
        <v>104</v>
      </c>
      <c r="AL772" s="191" t="s">
        <v>7625</v>
      </c>
      <c r="AM772" s="201" t="s">
        <v>7626</v>
      </c>
      <c r="AN772" s="207">
        <v>1072659465</v>
      </c>
      <c r="AO772" s="209" t="s">
        <v>114</v>
      </c>
      <c r="AP772" s="201" t="s">
        <v>114</v>
      </c>
      <c r="AQ772" s="277" t="s">
        <v>114</v>
      </c>
      <c r="AR772" s="209" t="s">
        <v>114</v>
      </c>
      <c r="AS772" s="201" t="s">
        <v>109</v>
      </c>
      <c r="AT772" s="209" t="s">
        <v>109</v>
      </c>
      <c r="AU772" s="209" t="s">
        <v>392</v>
      </c>
      <c r="AV772" s="201"/>
      <c r="AW772" s="201"/>
      <c r="AX772" s="201"/>
      <c r="AY772" s="201" t="s">
        <v>108</v>
      </c>
      <c r="AZ772" s="240"/>
      <c r="BA772" s="201"/>
      <c r="BB772" s="241"/>
      <c r="BC772" s="240"/>
      <c r="BD772" s="210"/>
      <c r="BE772" s="210"/>
      <c r="BF772" s="210"/>
      <c r="BG772" s="240"/>
      <c r="BH772" s="221">
        <f>T772+BB772</f>
        <v>16133333</v>
      </c>
      <c r="BI772" s="158" t="s">
        <v>113</v>
      </c>
      <c r="BJ772" s="201"/>
      <c r="BK772" s="201" t="s">
        <v>114</v>
      </c>
      <c r="BL772" s="201"/>
      <c r="BM772" s="437"/>
      <c r="BN772" s="64" t="s">
        <v>161</v>
      </c>
      <c r="BO772" s="23">
        <v>36</v>
      </c>
      <c r="BP772" s="23"/>
      <c r="BQ772" s="23" t="s">
        <v>108</v>
      </c>
      <c r="BR772" s="23" t="s">
        <v>108</v>
      </c>
      <c r="BS772" s="23" t="s">
        <v>108</v>
      </c>
      <c r="BT772" s="23" t="s">
        <v>108</v>
      </c>
      <c r="BU772" s="61" t="s">
        <v>3140</v>
      </c>
      <c r="BV772" s="23">
        <v>3105616251</v>
      </c>
      <c r="BW772" s="65" t="s">
        <v>3141</v>
      </c>
      <c r="BX772" s="29" t="s">
        <v>881</v>
      </c>
      <c r="BY772" s="23" t="s">
        <v>119</v>
      </c>
      <c r="BZ772" s="173">
        <v>33751237460</v>
      </c>
      <c r="CA772" s="605" t="s">
        <v>109</v>
      </c>
      <c r="CB772" s="605" t="s">
        <v>109</v>
      </c>
      <c r="CC772" s="605" t="s">
        <v>109</v>
      </c>
      <c r="CD772" s="607" t="s">
        <v>7581</v>
      </c>
      <c r="CE772" s="607"/>
      <c r="CF772" s="607"/>
      <c r="CG772" s="605"/>
      <c r="CH772" s="605"/>
      <c r="CI772" s="605"/>
      <c r="CJ772" s="605"/>
      <c r="CK772" s="605"/>
      <c r="CL772" s="605"/>
      <c r="CM772" s="605"/>
      <c r="CN772" s="605"/>
      <c r="CO772" s="297"/>
    </row>
    <row r="773" spans="1:736" s="50" customFormat="1" ht="45.75" customHeight="1">
      <c r="A773" s="589">
        <f>1+A772</f>
        <v>771</v>
      </c>
      <c r="B773" s="602" t="s">
        <v>7627</v>
      </c>
      <c r="C773" s="601" t="s">
        <v>7628</v>
      </c>
      <c r="D773" s="205" t="s">
        <v>6828</v>
      </c>
      <c r="E773" s="601">
        <v>45540</v>
      </c>
      <c r="F773" s="203">
        <v>45544</v>
      </c>
      <c r="G773" s="203">
        <v>45646</v>
      </c>
      <c r="H773" s="201" t="s">
        <v>416</v>
      </c>
      <c r="I773" s="206" t="s">
        <v>5874</v>
      </c>
      <c r="J773" s="603" t="s">
        <v>2896</v>
      </c>
      <c r="K773" s="271">
        <v>53910816</v>
      </c>
      <c r="L773" s="201">
        <v>0</v>
      </c>
      <c r="M773" s="272" t="s">
        <v>844</v>
      </c>
      <c r="N773" s="208" t="s">
        <v>98</v>
      </c>
      <c r="O773" s="218" t="s">
        <v>2287</v>
      </c>
      <c r="P773" s="201" t="s">
        <v>7629</v>
      </c>
      <c r="Q773" s="201" t="s">
        <v>7514</v>
      </c>
      <c r="R773" s="210">
        <f>+G773-F773</f>
        <v>102</v>
      </c>
      <c r="S773" s="201" t="s">
        <v>7623</v>
      </c>
      <c r="T773" s="273">
        <v>16133333</v>
      </c>
      <c r="U773" s="274" t="s">
        <v>7630</v>
      </c>
      <c r="V773" s="273">
        <f>+T773</f>
        <v>16133333</v>
      </c>
      <c r="W773" s="275">
        <v>45541</v>
      </c>
      <c r="X773" s="276" t="s">
        <v>103</v>
      </c>
      <c r="Y773" s="313">
        <f>+Z773+AA773+AB773</f>
        <v>16133333</v>
      </c>
      <c r="Z773" s="215">
        <f>+V773</f>
        <v>16133333</v>
      </c>
      <c r="AA773" s="216">
        <v>0</v>
      </c>
      <c r="AB773" s="217">
        <f>+AC773+AD773+AE773+AF773+AG773+AH773+AI773+AJ773</f>
        <v>0</v>
      </c>
      <c r="AC773" s="216">
        <v>0</v>
      </c>
      <c r="AD773" s="216">
        <v>0</v>
      </c>
      <c r="AE773" s="216">
        <v>0</v>
      </c>
      <c r="AF773" s="216">
        <v>0</v>
      </c>
      <c r="AG773" s="216">
        <v>0</v>
      </c>
      <c r="AH773" s="216">
        <v>0</v>
      </c>
      <c r="AI773" s="216">
        <v>0</v>
      </c>
      <c r="AJ773" s="216">
        <v>0</v>
      </c>
      <c r="AK773" s="209" t="s">
        <v>104</v>
      </c>
      <c r="AL773" s="191" t="s">
        <v>7631</v>
      </c>
      <c r="AM773" s="201" t="s">
        <v>7632</v>
      </c>
      <c r="AN773" s="207">
        <v>1072663965</v>
      </c>
      <c r="AO773" s="209" t="s">
        <v>114</v>
      </c>
      <c r="AP773" s="201" t="s">
        <v>114</v>
      </c>
      <c r="AQ773" s="277" t="s">
        <v>114</v>
      </c>
      <c r="AR773" s="209" t="s">
        <v>114</v>
      </c>
      <c r="AS773" s="201" t="s">
        <v>109</v>
      </c>
      <c r="AT773" s="209" t="s">
        <v>109</v>
      </c>
      <c r="AU773" s="209" t="s">
        <v>392</v>
      </c>
      <c r="AV773" s="201"/>
      <c r="AW773" s="201"/>
      <c r="AX773" s="201" t="s">
        <v>109</v>
      </c>
      <c r="AY773" s="201" t="s">
        <v>108</v>
      </c>
      <c r="AZ773" s="240"/>
      <c r="BA773" s="201"/>
      <c r="BB773" s="241"/>
      <c r="BC773" s="240"/>
      <c r="BD773" s="210"/>
      <c r="BE773" s="210"/>
      <c r="BF773" s="210"/>
      <c r="BG773" s="240"/>
      <c r="BH773" s="221">
        <f>T773+BB773</f>
        <v>16133333</v>
      </c>
      <c r="BI773" s="608" t="s">
        <v>259</v>
      </c>
      <c r="BJ773" s="201"/>
      <c r="BK773" s="201" t="s">
        <v>114</v>
      </c>
      <c r="BL773" s="201"/>
      <c r="BM773" s="161" t="s">
        <v>2539</v>
      </c>
      <c r="BN773" s="285" t="s">
        <v>964</v>
      </c>
      <c r="BO773" s="261">
        <v>39</v>
      </c>
      <c r="BP773" s="261"/>
      <c r="BQ773" s="261" t="s">
        <v>108</v>
      </c>
      <c r="BR773" s="261" t="s">
        <v>108</v>
      </c>
      <c r="BS773" s="261" t="s">
        <v>108</v>
      </c>
      <c r="BT773" s="261" t="s">
        <v>108</v>
      </c>
      <c r="BU773" s="286" t="s">
        <v>2902</v>
      </c>
      <c r="BV773" s="261">
        <v>3166238514</v>
      </c>
      <c r="BW773" s="65" t="s">
        <v>2903</v>
      </c>
      <c r="BX773" s="287" t="s">
        <v>839</v>
      </c>
      <c r="BY773" s="261" t="s">
        <v>119</v>
      </c>
      <c r="BZ773" s="173" t="s">
        <v>2904</v>
      </c>
      <c r="CA773" s="605" t="s">
        <v>109</v>
      </c>
      <c r="CB773" s="605" t="s">
        <v>109</v>
      </c>
      <c r="CC773" s="605" t="s">
        <v>109</v>
      </c>
      <c r="CD773" s="607" t="s">
        <v>2396</v>
      </c>
      <c r="CE773" s="607"/>
      <c r="CF773" s="607"/>
      <c r="CG773" s="605"/>
      <c r="CH773" s="605"/>
      <c r="CI773" s="605"/>
      <c r="CJ773" s="605"/>
      <c r="CK773" s="605"/>
      <c r="CL773" s="605"/>
      <c r="CM773" s="605" t="s">
        <v>109</v>
      </c>
      <c r="CN773" s="605"/>
      <c r="CO773" s="297"/>
    </row>
    <row r="774" spans="1:736" s="290" customFormat="1" ht="45.75" customHeight="1">
      <c r="A774" s="589">
        <f>1+A773</f>
        <v>772</v>
      </c>
      <c r="B774" s="403" t="s">
        <v>7633</v>
      </c>
      <c r="C774" s="156" t="s">
        <v>7634</v>
      </c>
      <c r="D774" s="156" t="s">
        <v>6828</v>
      </c>
      <c r="E774" s="156">
        <v>45540</v>
      </c>
      <c r="F774" s="156">
        <v>45541</v>
      </c>
      <c r="G774" s="156">
        <v>45646</v>
      </c>
      <c r="H774" s="156" t="s">
        <v>416</v>
      </c>
      <c r="I774" s="156" t="s">
        <v>5874</v>
      </c>
      <c r="J774" s="301" t="s">
        <v>3516</v>
      </c>
      <c r="K774" s="251">
        <v>1072710595</v>
      </c>
      <c r="L774" s="156">
        <v>1</v>
      </c>
      <c r="M774" s="156" t="s">
        <v>844</v>
      </c>
      <c r="N774" s="156" t="s">
        <v>98</v>
      </c>
      <c r="O774" s="156" t="s">
        <v>2287</v>
      </c>
      <c r="P774" s="156" t="s">
        <v>7622</v>
      </c>
      <c r="Q774" s="156" t="s">
        <v>7514</v>
      </c>
      <c r="R774" s="143">
        <f>+G774-F774</f>
        <v>105</v>
      </c>
      <c r="S774" s="134" t="s">
        <v>7623</v>
      </c>
      <c r="T774" s="253">
        <v>16133333</v>
      </c>
      <c r="U774" s="156" t="s">
        <v>7635</v>
      </c>
      <c r="V774" s="253">
        <f>+T774</f>
        <v>16133333</v>
      </c>
      <c r="W774" s="156">
        <v>45541</v>
      </c>
      <c r="X774" s="156" t="s">
        <v>473</v>
      </c>
      <c r="Y774" s="317">
        <f>+Z774+AA774+AB774</f>
        <v>16133333</v>
      </c>
      <c r="Z774" s="156">
        <f>+V774</f>
        <v>16133333</v>
      </c>
      <c r="AA774" s="156">
        <v>0</v>
      </c>
      <c r="AB774" s="156">
        <f>+AC774+AD774+AE774+AF774+AG774+AH774+AI774+AJ774</f>
        <v>0</v>
      </c>
      <c r="AC774" s="156">
        <v>0</v>
      </c>
      <c r="AD774" s="156">
        <v>0</v>
      </c>
      <c r="AE774" s="156">
        <v>0</v>
      </c>
      <c r="AF774" s="156">
        <v>0</v>
      </c>
      <c r="AG774" s="156">
        <v>0</v>
      </c>
      <c r="AH774" s="156">
        <v>0</v>
      </c>
      <c r="AI774" s="156">
        <v>0</v>
      </c>
      <c r="AJ774" s="156">
        <v>0</v>
      </c>
      <c r="AK774" s="156" t="s">
        <v>104</v>
      </c>
      <c r="AL774" s="103" t="s">
        <v>7636</v>
      </c>
      <c r="AM774" s="156" t="s">
        <v>6834</v>
      </c>
      <c r="AN774" s="156">
        <v>35198128</v>
      </c>
      <c r="AO774" s="156" t="s">
        <v>114</v>
      </c>
      <c r="AP774" s="156" t="s">
        <v>114</v>
      </c>
      <c r="AQ774" s="156" t="s">
        <v>114</v>
      </c>
      <c r="AR774" s="156" t="s">
        <v>114</v>
      </c>
      <c r="AS774" s="156" t="s">
        <v>109</v>
      </c>
      <c r="AT774" s="156" t="s">
        <v>109</v>
      </c>
      <c r="AU774" s="156" t="s">
        <v>392</v>
      </c>
      <c r="AV774" s="156"/>
      <c r="AW774" s="156"/>
      <c r="AX774" s="156" t="s">
        <v>109</v>
      </c>
      <c r="AY774" s="156" t="s">
        <v>108</v>
      </c>
      <c r="AZ774" s="156"/>
      <c r="BA774" s="156"/>
      <c r="BB774" s="156"/>
      <c r="BC774" s="156"/>
      <c r="BD774" s="156"/>
      <c r="BE774" s="156"/>
      <c r="BF774" s="156"/>
      <c r="BG774" s="156"/>
      <c r="BH774" s="153">
        <f>T774+BB774</f>
        <v>16133333</v>
      </c>
      <c r="BI774" s="349" t="s">
        <v>113</v>
      </c>
      <c r="BJ774" s="240"/>
      <c r="BK774" s="240" t="s">
        <v>114</v>
      </c>
      <c r="BL774" s="240"/>
      <c r="BM774" s="437"/>
      <c r="BN774" s="156" t="s">
        <v>161</v>
      </c>
      <c r="BO774" s="156">
        <v>27</v>
      </c>
      <c r="BP774" s="156"/>
      <c r="BQ774" s="156" t="s">
        <v>108</v>
      </c>
      <c r="BR774" s="156" t="s">
        <v>108</v>
      </c>
      <c r="BS774" s="156" t="s">
        <v>108</v>
      </c>
      <c r="BT774" s="156" t="s">
        <v>108</v>
      </c>
      <c r="BU774" s="156" t="s">
        <v>3522</v>
      </c>
      <c r="BV774" s="156">
        <v>3102510271</v>
      </c>
      <c r="BW774" s="156" t="s">
        <v>3523</v>
      </c>
      <c r="BX774" s="156" t="s">
        <v>304</v>
      </c>
      <c r="BY774" s="156" t="s">
        <v>119</v>
      </c>
      <c r="BZ774" s="156">
        <v>275259349</v>
      </c>
      <c r="CA774" s="157" t="s">
        <v>109</v>
      </c>
      <c r="CB774" s="157" t="s">
        <v>109</v>
      </c>
      <c r="CC774" s="172" t="s">
        <v>109</v>
      </c>
      <c r="CD774" s="172" t="s">
        <v>109</v>
      </c>
      <c r="CE774" s="156"/>
      <c r="CF774" s="156"/>
      <c r="CG774" s="156"/>
      <c r="CH774" s="156"/>
      <c r="CI774" s="156"/>
      <c r="CJ774" s="156"/>
      <c r="CK774" s="156"/>
      <c r="CL774" s="156"/>
      <c r="CM774" s="157" t="s">
        <v>109</v>
      </c>
      <c r="CN774" s="156"/>
      <c r="CO774" s="297"/>
      <c r="CP774" s="50"/>
      <c r="CQ774" s="50"/>
      <c r="CR774" s="50"/>
      <c r="CS774" s="50"/>
      <c r="CT774" s="50"/>
      <c r="CU774" s="50"/>
      <c r="CV774" s="50"/>
      <c r="CW774" s="50"/>
      <c r="CX774" s="50"/>
      <c r="CY774" s="50"/>
      <c r="CZ774" s="50"/>
      <c r="DA774" s="50"/>
      <c r="DB774" s="50"/>
      <c r="DC774" s="50"/>
      <c r="DD774" s="50"/>
      <c r="DE774" s="50"/>
      <c r="DF774" s="50"/>
      <c r="DG774" s="50"/>
      <c r="DH774" s="50"/>
      <c r="DI774" s="50"/>
      <c r="DJ774" s="50"/>
      <c r="DK774" s="50"/>
      <c r="DL774" s="50"/>
      <c r="DM774" s="50"/>
      <c r="DN774" s="50"/>
      <c r="DO774" s="50"/>
      <c r="DP774" s="50"/>
      <c r="DQ774" s="50"/>
      <c r="DR774" s="50"/>
      <c r="DS774" s="50"/>
      <c r="DT774" s="50"/>
      <c r="DU774" s="50"/>
      <c r="DV774" s="50"/>
      <c r="DW774" s="50"/>
      <c r="DX774" s="50"/>
      <c r="DY774" s="50"/>
      <c r="DZ774" s="50"/>
      <c r="EA774" s="50"/>
      <c r="EB774" s="50"/>
      <c r="EC774" s="50"/>
      <c r="ED774" s="50"/>
      <c r="EE774" s="50"/>
      <c r="EF774" s="50"/>
      <c r="EG774" s="50"/>
      <c r="EH774" s="50"/>
      <c r="EI774" s="50"/>
      <c r="EJ774" s="50"/>
      <c r="EK774" s="50"/>
      <c r="EL774" s="50"/>
      <c r="EM774" s="50"/>
      <c r="EN774" s="50"/>
      <c r="EO774" s="50"/>
      <c r="EP774" s="50"/>
      <c r="EQ774" s="50"/>
      <c r="ER774" s="50"/>
      <c r="ES774" s="50"/>
      <c r="ET774" s="50"/>
      <c r="EU774" s="50"/>
      <c r="EV774" s="50"/>
      <c r="EW774" s="50"/>
      <c r="EX774" s="50"/>
      <c r="EY774" s="50"/>
      <c r="EZ774" s="50"/>
      <c r="FA774" s="50"/>
      <c r="FB774" s="50"/>
      <c r="FC774" s="50"/>
      <c r="FD774" s="50"/>
      <c r="FE774" s="50"/>
      <c r="FF774" s="50"/>
      <c r="FG774" s="50"/>
      <c r="FH774" s="50"/>
      <c r="FI774" s="50"/>
      <c r="FJ774" s="50"/>
      <c r="FK774" s="50"/>
      <c r="FL774" s="50"/>
      <c r="FM774" s="50"/>
      <c r="FN774" s="50"/>
      <c r="FO774" s="50"/>
      <c r="FP774" s="50"/>
      <c r="FQ774" s="50"/>
      <c r="FR774" s="50"/>
      <c r="FS774" s="50"/>
      <c r="FT774" s="50"/>
      <c r="FU774" s="50"/>
      <c r="FV774" s="50"/>
      <c r="FW774" s="50"/>
      <c r="FX774" s="50"/>
      <c r="FY774" s="50"/>
      <c r="FZ774" s="50"/>
      <c r="GA774" s="50"/>
      <c r="GB774" s="50"/>
      <c r="GC774" s="50"/>
      <c r="GD774" s="50"/>
      <c r="GE774" s="50"/>
      <c r="GF774" s="50"/>
      <c r="GG774" s="50"/>
      <c r="GH774" s="50"/>
      <c r="GI774" s="50"/>
      <c r="GJ774" s="50"/>
      <c r="GK774" s="50"/>
      <c r="GL774" s="50"/>
      <c r="GM774" s="50"/>
      <c r="GN774" s="50"/>
      <c r="GO774" s="50"/>
      <c r="GP774" s="50"/>
      <c r="GQ774" s="50"/>
      <c r="GR774" s="50"/>
      <c r="GS774" s="50"/>
      <c r="GT774" s="50"/>
      <c r="GU774" s="50"/>
      <c r="GV774" s="50"/>
      <c r="GW774" s="50"/>
      <c r="GX774" s="50"/>
      <c r="GY774" s="50"/>
      <c r="GZ774" s="50"/>
      <c r="HA774" s="50"/>
      <c r="HB774" s="50"/>
      <c r="HC774" s="50"/>
      <c r="HD774" s="50"/>
      <c r="HE774" s="50"/>
      <c r="HF774" s="50"/>
      <c r="HG774" s="50"/>
      <c r="HH774" s="50"/>
      <c r="HI774" s="50"/>
      <c r="HJ774" s="50"/>
      <c r="HK774" s="50"/>
      <c r="HL774" s="50"/>
      <c r="HM774" s="50"/>
      <c r="HN774" s="50"/>
      <c r="HO774" s="50"/>
      <c r="HP774" s="50"/>
      <c r="HQ774" s="50"/>
      <c r="HR774" s="50"/>
      <c r="HS774" s="50"/>
      <c r="HT774" s="50"/>
      <c r="HU774" s="50"/>
      <c r="HV774" s="50"/>
      <c r="HW774" s="50"/>
      <c r="HX774" s="50"/>
      <c r="HY774" s="50"/>
      <c r="HZ774" s="50"/>
      <c r="IA774" s="50"/>
      <c r="IB774" s="50"/>
      <c r="IC774" s="50"/>
      <c r="ID774" s="50"/>
      <c r="IE774" s="50"/>
      <c r="IF774" s="50"/>
      <c r="IG774" s="50"/>
      <c r="IH774" s="50"/>
      <c r="II774" s="50"/>
      <c r="IJ774" s="50"/>
      <c r="IK774" s="50"/>
      <c r="IL774" s="50"/>
      <c r="IM774" s="50"/>
      <c r="IN774" s="50"/>
      <c r="IO774" s="50"/>
      <c r="IP774" s="50"/>
      <c r="IQ774" s="50"/>
      <c r="IR774" s="50"/>
      <c r="IS774" s="50"/>
      <c r="IT774" s="50"/>
      <c r="IU774" s="50"/>
      <c r="IV774" s="50"/>
      <c r="IW774" s="50"/>
      <c r="IX774" s="50"/>
      <c r="IY774" s="50"/>
      <c r="IZ774" s="50"/>
      <c r="JA774" s="50"/>
      <c r="JB774" s="50"/>
      <c r="JC774" s="50"/>
      <c r="JD774" s="50"/>
      <c r="JE774" s="50"/>
      <c r="JF774" s="50"/>
      <c r="JG774" s="50"/>
      <c r="JH774" s="50"/>
      <c r="JI774" s="50"/>
      <c r="JJ774" s="50"/>
      <c r="JK774" s="50"/>
      <c r="JL774" s="50"/>
      <c r="JM774" s="50"/>
      <c r="JN774" s="50"/>
      <c r="JO774" s="50"/>
      <c r="JP774" s="50"/>
      <c r="JQ774" s="50"/>
      <c r="JR774" s="50"/>
      <c r="JS774" s="50"/>
      <c r="JT774" s="50"/>
      <c r="JU774" s="50"/>
      <c r="JV774" s="50"/>
      <c r="JW774" s="50"/>
      <c r="JX774" s="50"/>
      <c r="JY774" s="50"/>
      <c r="JZ774" s="50"/>
      <c r="KA774" s="50"/>
      <c r="KB774" s="50"/>
      <c r="KC774" s="50"/>
      <c r="KD774" s="50"/>
      <c r="KE774" s="50"/>
      <c r="KF774" s="50"/>
      <c r="KG774" s="50"/>
      <c r="KH774" s="50"/>
      <c r="KI774" s="50"/>
      <c r="KJ774" s="50"/>
      <c r="KK774" s="50"/>
      <c r="KL774" s="50"/>
      <c r="KM774" s="50"/>
      <c r="KN774" s="50"/>
      <c r="KO774" s="50"/>
      <c r="KP774" s="50"/>
      <c r="KQ774" s="50"/>
      <c r="KR774" s="50"/>
      <c r="KS774" s="50"/>
      <c r="KT774" s="50"/>
      <c r="KU774" s="50"/>
      <c r="KV774" s="50"/>
      <c r="KW774" s="50"/>
      <c r="KX774" s="50"/>
      <c r="KY774" s="50"/>
      <c r="KZ774" s="50"/>
      <c r="LA774" s="50"/>
      <c r="LB774" s="50"/>
      <c r="LC774" s="50"/>
      <c r="LD774" s="50"/>
      <c r="LE774" s="50"/>
      <c r="LF774" s="50"/>
      <c r="LG774" s="50"/>
      <c r="LH774" s="50"/>
      <c r="LI774" s="50"/>
      <c r="LJ774" s="50"/>
      <c r="LK774" s="50"/>
      <c r="LL774" s="50"/>
      <c r="LM774" s="50"/>
      <c r="LN774" s="50"/>
      <c r="LO774" s="50"/>
      <c r="LP774" s="50"/>
      <c r="LQ774" s="50"/>
      <c r="LR774" s="50"/>
      <c r="LS774" s="50"/>
      <c r="LT774" s="50"/>
      <c r="LU774" s="50"/>
      <c r="LV774" s="50"/>
      <c r="LW774" s="50"/>
      <c r="LX774" s="50"/>
      <c r="LY774" s="50"/>
      <c r="LZ774" s="50"/>
      <c r="MA774" s="50"/>
      <c r="MB774" s="50"/>
      <c r="MC774" s="50"/>
      <c r="MD774" s="50"/>
      <c r="ME774" s="50"/>
      <c r="MF774" s="50"/>
      <c r="MG774" s="50"/>
      <c r="MH774" s="50"/>
      <c r="MI774" s="50"/>
      <c r="MJ774" s="50"/>
      <c r="MK774" s="50"/>
      <c r="ML774" s="50"/>
      <c r="MM774" s="50"/>
      <c r="MN774" s="50"/>
      <c r="MO774" s="50"/>
      <c r="MP774" s="50"/>
      <c r="MQ774" s="50"/>
      <c r="MR774" s="50"/>
      <c r="MS774" s="50"/>
      <c r="MT774" s="50"/>
      <c r="MU774" s="50"/>
      <c r="MV774" s="50"/>
      <c r="MW774" s="50"/>
      <c r="MX774" s="50"/>
      <c r="MY774" s="50"/>
      <c r="MZ774" s="50"/>
      <c r="NA774" s="50"/>
      <c r="NB774" s="50"/>
      <c r="NC774" s="50"/>
      <c r="ND774" s="50"/>
      <c r="NE774" s="50"/>
      <c r="NF774" s="50"/>
      <c r="NG774" s="50"/>
      <c r="NH774" s="50"/>
      <c r="NI774" s="50"/>
      <c r="NJ774" s="50"/>
      <c r="NK774" s="50"/>
      <c r="NL774" s="50"/>
      <c r="NM774" s="50"/>
      <c r="NN774" s="50"/>
      <c r="NO774" s="50"/>
      <c r="NP774" s="50"/>
      <c r="NQ774" s="50"/>
      <c r="NR774" s="50"/>
      <c r="NS774" s="50"/>
      <c r="NT774" s="50"/>
      <c r="NU774" s="50"/>
      <c r="NV774" s="50"/>
      <c r="NW774" s="50"/>
      <c r="NX774" s="50"/>
      <c r="NY774" s="50"/>
      <c r="NZ774" s="50"/>
      <c r="OA774" s="50"/>
      <c r="OB774" s="50"/>
      <c r="OC774" s="50"/>
      <c r="OD774" s="50"/>
      <c r="OE774" s="50"/>
      <c r="OF774" s="50"/>
      <c r="OG774" s="50"/>
      <c r="OH774" s="50"/>
      <c r="OI774" s="50"/>
      <c r="OJ774" s="50"/>
      <c r="OK774" s="50"/>
      <c r="OL774" s="50"/>
      <c r="OM774" s="50"/>
      <c r="ON774" s="50"/>
      <c r="OO774" s="50"/>
      <c r="OP774" s="50"/>
      <c r="OQ774" s="50"/>
      <c r="OR774" s="50"/>
      <c r="OS774" s="50"/>
      <c r="OT774" s="50"/>
      <c r="OU774" s="50"/>
      <c r="OV774" s="50"/>
      <c r="OW774" s="50"/>
      <c r="OX774" s="50"/>
      <c r="OY774" s="50"/>
      <c r="OZ774" s="50"/>
      <c r="PA774" s="50"/>
      <c r="PB774" s="50"/>
      <c r="PC774" s="50"/>
      <c r="PD774" s="50"/>
      <c r="PE774" s="50"/>
      <c r="PF774" s="50"/>
      <c r="PG774" s="50"/>
      <c r="PH774" s="50"/>
      <c r="PI774" s="50"/>
      <c r="PJ774" s="50"/>
      <c r="PK774" s="50"/>
      <c r="PL774" s="50"/>
      <c r="PM774" s="50"/>
      <c r="PN774" s="50"/>
      <c r="PO774" s="50"/>
      <c r="PP774" s="50"/>
      <c r="PQ774" s="50"/>
      <c r="PR774" s="50"/>
      <c r="PS774" s="50"/>
      <c r="PT774" s="50"/>
      <c r="PU774" s="50"/>
      <c r="PV774" s="50"/>
      <c r="PW774" s="50"/>
      <c r="PX774" s="50"/>
      <c r="PY774" s="50"/>
      <c r="PZ774" s="50"/>
      <c r="QA774" s="50"/>
      <c r="QB774" s="50"/>
      <c r="QC774" s="50"/>
      <c r="QD774" s="50"/>
      <c r="QE774" s="50"/>
      <c r="QF774" s="50"/>
      <c r="QG774" s="50"/>
      <c r="QH774" s="50"/>
      <c r="QI774" s="50"/>
      <c r="QJ774" s="50"/>
      <c r="QK774" s="50"/>
      <c r="QL774" s="50"/>
      <c r="QM774" s="50"/>
      <c r="QN774" s="50"/>
      <c r="QO774" s="50"/>
      <c r="QP774" s="50"/>
      <c r="QQ774" s="50"/>
      <c r="QR774" s="50"/>
      <c r="QS774" s="50"/>
      <c r="QT774" s="50"/>
      <c r="QU774" s="50"/>
      <c r="QV774" s="50"/>
      <c r="QW774" s="50"/>
      <c r="QX774" s="50"/>
      <c r="QY774" s="50"/>
      <c r="QZ774" s="50"/>
      <c r="RA774" s="50"/>
      <c r="RB774" s="50"/>
      <c r="RC774" s="50"/>
      <c r="RD774" s="50"/>
      <c r="RE774" s="50"/>
      <c r="RF774" s="50"/>
      <c r="RG774" s="50"/>
      <c r="RH774" s="50"/>
      <c r="RI774" s="50"/>
      <c r="RJ774" s="50"/>
      <c r="RK774" s="50"/>
      <c r="RL774" s="50"/>
      <c r="RM774" s="50"/>
      <c r="RN774" s="50"/>
      <c r="RO774" s="50"/>
      <c r="RP774" s="50"/>
      <c r="RQ774" s="50"/>
      <c r="RR774" s="50"/>
      <c r="RS774" s="50"/>
      <c r="RT774" s="50"/>
      <c r="RU774" s="50"/>
      <c r="RV774" s="50"/>
      <c r="RW774" s="50"/>
      <c r="RX774" s="50"/>
      <c r="RY774" s="50"/>
      <c r="RZ774" s="50"/>
      <c r="SA774" s="50"/>
      <c r="SB774" s="50"/>
      <c r="SC774" s="50"/>
      <c r="SD774" s="50"/>
      <c r="SE774" s="50"/>
      <c r="SF774" s="50"/>
      <c r="SG774" s="50"/>
      <c r="SH774" s="50"/>
      <c r="SI774" s="50"/>
      <c r="SJ774" s="50"/>
      <c r="SK774" s="50"/>
      <c r="SL774" s="50"/>
      <c r="SM774" s="50"/>
      <c r="SN774" s="50"/>
      <c r="SO774" s="50"/>
      <c r="SP774" s="50"/>
      <c r="SQ774" s="50"/>
      <c r="SR774" s="50"/>
      <c r="SS774" s="50"/>
      <c r="ST774" s="50"/>
      <c r="SU774" s="50"/>
      <c r="SV774" s="50"/>
      <c r="SW774" s="50"/>
      <c r="SX774" s="50"/>
      <c r="SY774" s="50"/>
      <c r="SZ774" s="50"/>
      <c r="TA774" s="50"/>
      <c r="TB774" s="50"/>
      <c r="TC774" s="50"/>
      <c r="TD774" s="50"/>
      <c r="TE774" s="50"/>
      <c r="TF774" s="50"/>
      <c r="TG774" s="50"/>
      <c r="TH774" s="50"/>
      <c r="TI774" s="50"/>
      <c r="TJ774" s="50"/>
      <c r="TK774" s="50"/>
      <c r="TL774" s="50"/>
      <c r="TM774" s="50"/>
      <c r="TN774" s="50"/>
      <c r="TO774" s="50"/>
      <c r="TP774" s="50"/>
      <c r="TQ774" s="50"/>
      <c r="TR774" s="50"/>
      <c r="TS774" s="50"/>
      <c r="TT774" s="50"/>
      <c r="TU774" s="50"/>
      <c r="TV774" s="50"/>
      <c r="TW774" s="50"/>
      <c r="TX774" s="50"/>
      <c r="TY774" s="50"/>
      <c r="TZ774" s="50"/>
      <c r="UA774" s="50"/>
      <c r="UB774" s="50"/>
      <c r="UC774" s="50"/>
      <c r="UD774" s="50"/>
      <c r="UE774" s="50"/>
      <c r="UF774" s="50"/>
      <c r="UG774" s="50"/>
      <c r="UH774" s="50"/>
      <c r="UI774" s="50"/>
      <c r="UJ774" s="50"/>
      <c r="UK774" s="50"/>
      <c r="UL774" s="50"/>
      <c r="UM774" s="50"/>
      <c r="UN774" s="50"/>
      <c r="UO774" s="50"/>
      <c r="UP774" s="50"/>
      <c r="UQ774" s="50"/>
      <c r="UR774" s="50"/>
      <c r="US774" s="50"/>
      <c r="UT774" s="50"/>
      <c r="UU774" s="50"/>
      <c r="UV774" s="50"/>
      <c r="UW774" s="50"/>
      <c r="UX774" s="50"/>
      <c r="UY774" s="50"/>
      <c r="UZ774" s="50"/>
      <c r="VA774" s="50"/>
      <c r="VB774" s="50"/>
      <c r="VC774" s="50"/>
      <c r="VD774" s="50"/>
      <c r="VE774" s="50"/>
      <c r="VF774" s="50"/>
      <c r="VG774" s="50"/>
      <c r="VH774" s="50"/>
      <c r="VI774" s="50"/>
      <c r="VJ774" s="50"/>
      <c r="VK774" s="50"/>
      <c r="VL774" s="50"/>
      <c r="VM774" s="50"/>
      <c r="VN774" s="50"/>
      <c r="VO774" s="50"/>
      <c r="VP774" s="50"/>
      <c r="VQ774" s="50"/>
      <c r="VR774" s="50"/>
      <c r="VS774" s="50"/>
      <c r="VT774" s="50"/>
      <c r="VU774" s="50"/>
      <c r="VV774" s="50"/>
      <c r="VW774" s="50"/>
      <c r="VX774" s="50"/>
      <c r="VY774" s="50"/>
      <c r="VZ774" s="50"/>
      <c r="WA774" s="50"/>
      <c r="WB774" s="50"/>
      <c r="WC774" s="50"/>
      <c r="WD774" s="50"/>
      <c r="WE774" s="50"/>
      <c r="WF774" s="50"/>
      <c r="WG774" s="50"/>
      <c r="WH774" s="50"/>
      <c r="WI774" s="50"/>
      <c r="WJ774" s="50"/>
      <c r="WK774" s="50"/>
      <c r="WL774" s="50"/>
      <c r="WM774" s="50"/>
      <c r="WN774" s="50"/>
      <c r="WO774" s="50"/>
      <c r="WP774" s="50"/>
      <c r="WQ774" s="50"/>
      <c r="WR774" s="50"/>
      <c r="WS774" s="50"/>
      <c r="WT774" s="50"/>
      <c r="WU774" s="50"/>
      <c r="WV774" s="50"/>
      <c r="WW774" s="50"/>
      <c r="WX774" s="50"/>
      <c r="WY774" s="50"/>
      <c r="WZ774" s="50"/>
      <c r="XA774" s="50"/>
      <c r="XB774" s="50"/>
      <c r="XC774" s="50"/>
      <c r="XD774" s="50"/>
      <c r="XE774" s="50"/>
      <c r="XF774" s="50"/>
      <c r="XG774" s="50"/>
      <c r="XH774" s="50"/>
      <c r="XI774" s="50"/>
      <c r="XJ774" s="50"/>
      <c r="XK774" s="50"/>
      <c r="XL774" s="50"/>
      <c r="XM774" s="50"/>
      <c r="XN774" s="50"/>
      <c r="XO774" s="50"/>
      <c r="XP774" s="50"/>
      <c r="XQ774" s="50"/>
      <c r="XR774" s="50"/>
      <c r="XS774" s="50"/>
      <c r="XT774" s="50"/>
      <c r="XU774" s="50"/>
      <c r="XV774" s="50"/>
      <c r="XW774" s="50"/>
      <c r="XX774" s="50"/>
      <c r="XY774" s="50"/>
      <c r="XZ774" s="50"/>
      <c r="YA774" s="50"/>
      <c r="YB774" s="50"/>
      <c r="YC774" s="50"/>
      <c r="YD774" s="50"/>
      <c r="YE774" s="50"/>
      <c r="YF774" s="50"/>
      <c r="YG774" s="50"/>
      <c r="YH774" s="50"/>
      <c r="YI774" s="50"/>
      <c r="YJ774" s="50"/>
      <c r="YK774" s="50"/>
      <c r="YL774" s="50"/>
      <c r="YM774" s="50"/>
      <c r="YN774" s="50"/>
      <c r="YO774" s="50"/>
      <c r="YP774" s="50"/>
      <c r="YQ774" s="50"/>
      <c r="YR774" s="50"/>
      <c r="YS774" s="50"/>
      <c r="YT774" s="50"/>
      <c r="YU774" s="50"/>
      <c r="YV774" s="50"/>
      <c r="YW774" s="50"/>
      <c r="YX774" s="50"/>
      <c r="YY774" s="50"/>
      <c r="YZ774" s="50"/>
      <c r="ZA774" s="50"/>
      <c r="ZB774" s="50"/>
      <c r="ZC774" s="50"/>
      <c r="ZD774" s="50"/>
      <c r="ZE774" s="50"/>
      <c r="ZF774" s="50"/>
      <c r="ZG774" s="50"/>
      <c r="ZH774" s="50"/>
      <c r="ZI774" s="50"/>
      <c r="ZJ774" s="50"/>
      <c r="ZK774" s="50"/>
      <c r="ZL774" s="50"/>
      <c r="ZM774" s="50"/>
      <c r="ZN774" s="50"/>
      <c r="ZO774" s="50"/>
      <c r="ZP774" s="50"/>
      <c r="ZQ774" s="50"/>
      <c r="ZR774" s="50"/>
      <c r="ZS774" s="50"/>
      <c r="ZT774" s="50"/>
      <c r="ZU774" s="50"/>
      <c r="ZV774" s="50"/>
      <c r="ZW774" s="50"/>
      <c r="ZX774" s="50"/>
      <c r="ZY774" s="50"/>
      <c r="ZZ774" s="50"/>
      <c r="AAA774" s="50"/>
      <c r="AAB774" s="50"/>
      <c r="AAC774" s="50"/>
      <c r="AAD774" s="50"/>
      <c r="AAE774" s="50"/>
      <c r="AAF774" s="50"/>
      <c r="AAG774" s="50"/>
      <c r="AAH774" s="50"/>
      <c r="AAI774" s="50"/>
      <c r="AAJ774" s="50"/>
      <c r="AAK774" s="50"/>
      <c r="AAL774" s="50"/>
      <c r="AAM774" s="50"/>
      <c r="AAN774" s="50"/>
      <c r="AAO774" s="50"/>
      <c r="AAP774" s="50"/>
      <c r="AAQ774" s="50"/>
      <c r="AAR774" s="50"/>
      <c r="AAS774" s="50"/>
      <c r="AAT774" s="50"/>
      <c r="AAU774" s="50"/>
      <c r="AAV774" s="50"/>
      <c r="AAW774" s="50"/>
      <c r="AAX774" s="50"/>
      <c r="AAY774" s="50"/>
      <c r="AAZ774" s="50"/>
      <c r="ABA774" s="50"/>
      <c r="ABB774" s="50"/>
      <c r="ABC774" s="50"/>
      <c r="ABD774" s="50"/>
      <c r="ABE774" s="50"/>
      <c r="ABF774" s="50"/>
      <c r="ABG774" s="50"/>
      <c r="ABH774" s="50"/>
    </row>
    <row r="775" spans="1:736" s="50" customFormat="1" ht="45.75" customHeight="1">
      <c r="A775" s="589">
        <f>1+A774</f>
        <v>773</v>
      </c>
      <c r="B775" s="403" t="s">
        <v>7637</v>
      </c>
      <c r="C775" s="156" t="s">
        <v>7638</v>
      </c>
      <c r="D775" s="156" t="s">
        <v>6828</v>
      </c>
      <c r="E775" s="156">
        <v>45540</v>
      </c>
      <c r="F775" s="156">
        <v>45544</v>
      </c>
      <c r="G775" s="156">
        <v>45646</v>
      </c>
      <c r="H775" s="156" t="s">
        <v>416</v>
      </c>
      <c r="I775" s="156" t="s">
        <v>5874</v>
      </c>
      <c r="J775" s="301" t="s">
        <v>7639</v>
      </c>
      <c r="K775" s="251">
        <v>1072649935</v>
      </c>
      <c r="L775" s="156">
        <v>0</v>
      </c>
      <c r="M775" s="156" t="s">
        <v>844</v>
      </c>
      <c r="N775" s="156" t="s">
        <v>98</v>
      </c>
      <c r="O775" s="156" t="s">
        <v>3608</v>
      </c>
      <c r="P775" s="156" t="s">
        <v>7640</v>
      </c>
      <c r="Q775" s="156" t="s">
        <v>7641</v>
      </c>
      <c r="R775" s="143">
        <f>+G775-F775</f>
        <v>102</v>
      </c>
      <c r="S775" s="134" t="s">
        <v>7642</v>
      </c>
      <c r="T775" s="253">
        <v>16133220</v>
      </c>
      <c r="U775" s="156" t="s">
        <v>7643</v>
      </c>
      <c r="V775" s="253">
        <f>+T775</f>
        <v>16133220</v>
      </c>
      <c r="W775" s="156">
        <v>45541</v>
      </c>
      <c r="X775" s="156" t="s">
        <v>473</v>
      </c>
      <c r="Y775" s="317">
        <f>+Z775+AA775+AB775</f>
        <v>16133220</v>
      </c>
      <c r="Z775" s="156">
        <f>+V775</f>
        <v>16133220</v>
      </c>
      <c r="AA775" s="156">
        <v>0</v>
      </c>
      <c r="AB775" s="156">
        <f>+AC775+AD775+AE775+AF775+AG775+AH775+AI775+AJ775</f>
        <v>0</v>
      </c>
      <c r="AC775" s="156">
        <v>0</v>
      </c>
      <c r="AD775" s="156">
        <v>0</v>
      </c>
      <c r="AE775" s="156">
        <v>0</v>
      </c>
      <c r="AF775" s="156">
        <v>0</v>
      </c>
      <c r="AG775" s="156">
        <v>0</v>
      </c>
      <c r="AH775" s="156">
        <v>0</v>
      </c>
      <c r="AI775" s="156">
        <v>0</v>
      </c>
      <c r="AJ775" s="156">
        <v>0</v>
      </c>
      <c r="AK775" s="156" t="s">
        <v>104</v>
      </c>
      <c r="AL775" s="103" t="s">
        <v>7644</v>
      </c>
      <c r="AM775" s="156" t="s">
        <v>7645</v>
      </c>
      <c r="AN775" s="156">
        <v>1072663965</v>
      </c>
      <c r="AO775" s="156" t="s">
        <v>114</v>
      </c>
      <c r="AP775" s="156" t="s">
        <v>114</v>
      </c>
      <c r="AQ775" s="156" t="s">
        <v>114</v>
      </c>
      <c r="AR775" s="156" t="s">
        <v>114</v>
      </c>
      <c r="AS775" s="156" t="s">
        <v>109</v>
      </c>
      <c r="AT775" s="156" t="s">
        <v>109</v>
      </c>
      <c r="AU775" s="156" t="s">
        <v>392</v>
      </c>
      <c r="AV775" s="156"/>
      <c r="AW775" s="156"/>
      <c r="AX775" s="156" t="s">
        <v>109</v>
      </c>
      <c r="AY775" s="156" t="s">
        <v>108</v>
      </c>
      <c r="AZ775" s="156"/>
      <c r="BA775" s="156"/>
      <c r="BB775" s="156"/>
      <c r="BC775" s="156"/>
      <c r="BD775" s="156"/>
      <c r="BE775" s="156"/>
      <c r="BF775" s="156"/>
      <c r="BG775" s="156"/>
      <c r="BH775" s="153">
        <f>T775+BB775</f>
        <v>16133220</v>
      </c>
      <c r="BI775" s="349" t="s">
        <v>259</v>
      </c>
      <c r="BJ775" s="240"/>
      <c r="BK775" s="240" t="s">
        <v>114</v>
      </c>
      <c r="BL775" s="240"/>
      <c r="BM775" s="161" t="s">
        <v>2539</v>
      </c>
      <c r="BN775" s="156" t="s">
        <v>917</v>
      </c>
      <c r="BO775" s="156">
        <v>35</v>
      </c>
      <c r="BP775" s="156">
        <v>32466</v>
      </c>
      <c r="BQ775" s="156" t="s">
        <v>109</v>
      </c>
      <c r="BR775" s="156" t="s">
        <v>108</v>
      </c>
      <c r="BS775" s="156" t="s">
        <v>108</v>
      </c>
      <c r="BT775" s="156" t="s">
        <v>108</v>
      </c>
      <c r="BU775" s="156" t="s">
        <v>709</v>
      </c>
      <c r="BV775" s="156">
        <v>3124096692</v>
      </c>
      <c r="BW775" s="156" t="s">
        <v>2573</v>
      </c>
      <c r="BX775" s="156" t="s">
        <v>1643</v>
      </c>
      <c r="BY775" s="156" t="s">
        <v>119</v>
      </c>
      <c r="BZ775" s="156">
        <v>100823207</v>
      </c>
      <c r="CA775" s="157" t="s">
        <v>109</v>
      </c>
      <c r="CB775" s="157" t="s">
        <v>109</v>
      </c>
      <c r="CC775" s="172" t="s">
        <v>109</v>
      </c>
      <c r="CD775" s="172" t="s">
        <v>7581</v>
      </c>
      <c r="CE775" s="156"/>
      <c r="CF775" s="156"/>
      <c r="CG775" s="156"/>
      <c r="CH775" s="156"/>
      <c r="CI775" s="156"/>
      <c r="CJ775" s="156"/>
      <c r="CK775" s="156"/>
      <c r="CL775" s="156"/>
      <c r="CM775" s="157" t="s">
        <v>109</v>
      </c>
      <c r="CN775" s="156"/>
      <c r="CO775" s="297"/>
    </row>
    <row r="776" spans="1:736" s="50" customFormat="1" ht="45.75" customHeight="1">
      <c r="A776" s="571">
        <f>1+A775</f>
        <v>774</v>
      </c>
      <c r="B776" s="402" t="s">
        <v>7646</v>
      </c>
      <c r="C776" s="202" t="s">
        <v>7647</v>
      </c>
      <c r="D776" s="205" t="s">
        <v>6692</v>
      </c>
      <c r="E776" s="202">
        <v>45540</v>
      </c>
      <c r="F776" s="203">
        <v>45544</v>
      </c>
      <c r="G776" s="203">
        <v>45646</v>
      </c>
      <c r="H776" s="201" t="s">
        <v>416</v>
      </c>
      <c r="I776" s="206" t="s">
        <v>180</v>
      </c>
      <c r="J776" s="201" t="s">
        <v>7648</v>
      </c>
      <c r="K776" s="271">
        <v>1072703367</v>
      </c>
      <c r="L776" s="201">
        <v>8</v>
      </c>
      <c r="M776" s="272" t="s">
        <v>844</v>
      </c>
      <c r="N776" s="208" t="s">
        <v>98</v>
      </c>
      <c r="O776" s="218" t="s">
        <v>427</v>
      </c>
      <c r="P776" s="201" t="s">
        <v>2116</v>
      </c>
      <c r="Q776" s="201" t="s">
        <v>7576</v>
      </c>
      <c r="R776" s="210">
        <f>+G776-F776</f>
        <v>102</v>
      </c>
      <c r="S776" s="201" t="s">
        <v>7649</v>
      </c>
      <c r="T776" s="273">
        <v>11987500</v>
      </c>
      <c r="U776" s="274" t="s">
        <v>7650</v>
      </c>
      <c r="V776" s="273">
        <f>+T776</f>
        <v>11987500</v>
      </c>
      <c r="W776" s="275">
        <v>45541</v>
      </c>
      <c r="X776" s="276" t="s">
        <v>473</v>
      </c>
      <c r="Y776" s="313">
        <f>+Z776+AA776+AB776</f>
        <v>11987500</v>
      </c>
      <c r="Z776" s="215">
        <f>+V776</f>
        <v>11987500</v>
      </c>
      <c r="AA776" s="216">
        <v>0</v>
      </c>
      <c r="AB776" s="217">
        <f>+AC776+AD776+AE776+AF776+AG776+AH776+AI776+AJ776</f>
        <v>0</v>
      </c>
      <c r="AC776" s="216">
        <v>0</v>
      </c>
      <c r="AD776" s="216">
        <v>0</v>
      </c>
      <c r="AE776" s="216">
        <v>0</v>
      </c>
      <c r="AF776" s="216">
        <v>0</v>
      </c>
      <c r="AG776" s="216">
        <v>0</v>
      </c>
      <c r="AH776" s="216">
        <v>0</v>
      </c>
      <c r="AI776" s="216">
        <v>0</v>
      </c>
      <c r="AJ776" s="216">
        <v>0</v>
      </c>
      <c r="AK776" s="209" t="s">
        <v>104</v>
      </c>
      <c r="AL776" s="191" t="s">
        <v>7651</v>
      </c>
      <c r="AM776" s="201" t="s">
        <v>7652</v>
      </c>
      <c r="AN776" s="207">
        <v>80401061</v>
      </c>
      <c r="AO776" s="209" t="s">
        <v>114</v>
      </c>
      <c r="AP776" s="201" t="s">
        <v>114</v>
      </c>
      <c r="AQ776" s="277" t="s">
        <v>114</v>
      </c>
      <c r="AR776" s="209" t="s">
        <v>114</v>
      </c>
      <c r="AS776" s="201" t="s">
        <v>109</v>
      </c>
      <c r="AT776" s="209" t="s">
        <v>109</v>
      </c>
      <c r="AU776" s="209" t="s">
        <v>392</v>
      </c>
      <c r="AV776" s="201"/>
      <c r="AW776" s="201"/>
      <c r="AX776" s="201" t="s">
        <v>109</v>
      </c>
      <c r="AY776" s="201" t="s">
        <v>108</v>
      </c>
      <c r="AZ776" s="240"/>
      <c r="BA776" s="201"/>
      <c r="BB776" s="241"/>
      <c r="BC776" s="240"/>
      <c r="BD776" s="210"/>
      <c r="BE776" s="210"/>
      <c r="BF776" s="210"/>
      <c r="BG776" s="240"/>
      <c r="BH776" s="221">
        <f>T776+BB776</f>
        <v>11987500</v>
      </c>
      <c r="BI776" s="304" t="s">
        <v>135</v>
      </c>
      <c r="BJ776" s="201"/>
      <c r="BK776" s="201" t="s">
        <v>114</v>
      </c>
      <c r="BL776" s="201"/>
      <c r="BM776" s="296" t="s">
        <v>136</v>
      </c>
      <c r="BN776" s="285" t="s">
        <v>917</v>
      </c>
      <c r="BO776" s="261">
        <v>20</v>
      </c>
      <c r="BP776" s="261">
        <v>34541</v>
      </c>
      <c r="BQ776" s="261" t="s">
        <v>578</v>
      </c>
      <c r="BR776" s="261" t="s">
        <v>114</v>
      </c>
      <c r="BS776" s="261" t="s">
        <v>114</v>
      </c>
      <c r="BT776" s="261" t="s">
        <v>114</v>
      </c>
      <c r="BU776" s="286" t="s">
        <v>7653</v>
      </c>
      <c r="BV776" s="261">
        <v>3207690736</v>
      </c>
      <c r="BW776" s="65" t="s">
        <v>2184</v>
      </c>
      <c r="BX776" s="287" t="s">
        <v>6875</v>
      </c>
      <c r="BY776" s="261" t="s">
        <v>119</v>
      </c>
      <c r="BZ776" s="173" t="s">
        <v>2185</v>
      </c>
      <c r="CA776" s="223" t="s">
        <v>109</v>
      </c>
      <c r="CB776" s="250" t="s">
        <v>109</v>
      </c>
      <c r="CC776" s="250" t="s">
        <v>109</v>
      </c>
      <c r="CD776" s="250" t="s">
        <v>3616</v>
      </c>
      <c r="CE776" s="294"/>
      <c r="CF776" s="294"/>
      <c r="CG776" s="223"/>
      <c r="CH776" s="223"/>
      <c r="CI776" s="223"/>
      <c r="CJ776" s="223"/>
      <c r="CK776" s="223"/>
      <c r="CL776" s="223"/>
      <c r="CM776" s="155"/>
      <c r="CN776" s="223"/>
      <c r="CO776" s="297"/>
    </row>
    <row r="777" spans="1:736" s="50" customFormat="1" ht="45.75" customHeight="1">
      <c r="A777" s="589">
        <f>1+A776</f>
        <v>775</v>
      </c>
      <c r="B777" s="403" t="s">
        <v>7654</v>
      </c>
      <c r="C777" s="156" t="s">
        <v>7655</v>
      </c>
      <c r="D777" s="156" t="s">
        <v>6692</v>
      </c>
      <c r="E777" s="156">
        <v>45540</v>
      </c>
      <c r="F777" s="156">
        <v>45544</v>
      </c>
      <c r="G777" s="156">
        <v>45646</v>
      </c>
      <c r="H777" s="156" t="s">
        <v>416</v>
      </c>
      <c r="I777" s="156" t="s">
        <v>180</v>
      </c>
      <c r="J777" s="301" t="s">
        <v>3401</v>
      </c>
      <c r="K777" s="251">
        <v>1072707446</v>
      </c>
      <c r="L777" s="156">
        <v>1</v>
      </c>
      <c r="M777" s="156" t="s">
        <v>844</v>
      </c>
      <c r="N777" s="156" t="s">
        <v>98</v>
      </c>
      <c r="O777" s="156" t="s">
        <v>99</v>
      </c>
      <c r="P777" s="156" t="s">
        <v>7656</v>
      </c>
      <c r="Q777" s="156" t="s">
        <v>7657</v>
      </c>
      <c r="R777" s="143">
        <f>+G777-F777</f>
        <v>102</v>
      </c>
      <c r="S777" s="134" t="s">
        <v>7658</v>
      </c>
      <c r="T777" s="253">
        <v>12400000</v>
      </c>
      <c r="U777" s="156" t="s">
        <v>7659</v>
      </c>
      <c r="V777" s="253">
        <f>+T777</f>
        <v>12400000</v>
      </c>
      <c r="W777" s="156">
        <v>45541</v>
      </c>
      <c r="X777" s="156" t="s">
        <v>473</v>
      </c>
      <c r="Y777" s="317">
        <f>+Z777+AA777+AB777</f>
        <v>12400000</v>
      </c>
      <c r="Z777" s="156">
        <f>+V777</f>
        <v>12400000</v>
      </c>
      <c r="AA777" s="156">
        <v>0</v>
      </c>
      <c r="AB777" s="156">
        <f>+AC777+AD777+AE777+AF777+AG777+AH777+AI777+AJ777</f>
        <v>0</v>
      </c>
      <c r="AC777" s="156">
        <v>0</v>
      </c>
      <c r="AD777" s="156">
        <v>0</v>
      </c>
      <c r="AE777" s="156">
        <v>0</v>
      </c>
      <c r="AF777" s="156">
        <v>0</v>
      </c>
      <c r="AG777" s="156">
        <v>0</v>
      </c>
      <c r="AH777" s="156">
        <v>0</v>
      </c>
      <c r="AI777" s="156">
        <v>0</v>
      </c>
      <c r="AJ777" s="156">
        <v>0</v>
      </c>
      <c r="AK777" s="156" t="s">
        <v>104</v>
      </c>
      <c r="AL777" s="103" t="s">
        <v>7660</v>
      </c>
      <c r="AM777" s="156" t="s">
        <v>7661</v>
      </c>
      <c r="AN777" s="156">
        <v>80400341</v>
      </c>
      <c r="AO777" s="156" t="s">
        <v>114</v>
      </c>
      <c r="AP777" s="156" t="s">
        <v>114</v>
      </c>
      <c r="AQ777" s="156" t="s">
        <v>114</v>
      </c>
      <c r="AR777" s="156" t="s">
        <v>114</v>
      </c>
      <c r="AS777" s="156" t="s">
        <v>109</v>
      </c>
      <c r="AT777" s="156" t="s">
        <v>109</v>
      </c>
      <c r="AU777" s="156" t="s">
        <v>392</v>
      </c>
      <c r="AV777" s="156"/>
      <c r="AW777" s="156"/>
      <c r="AX777" s="156" t="s">
        <v>109</v>
      </c>
      <c r="AY777" s="156" t="s">
        <v>108</v>
      </c>
      <c r="AZ777" s="156"/>
      <c r="BA777" s="156"/>
      <c r="BB777" s="156"/>
      <c r="BC777" s="156"/>
      <c r="BD777" s="156"/>
      <c r="BE777" s="156"/>
      <c r="BF777" s="156"/>
      <c r="BG777" s="156"/>
      <c r="BH777" s="153">
        <f>T777+BB777</f>
        <v>12400000</v>
      </c>
      <c r="BI777" s="349" t="s">
        <v>113</v>
      </c>
      <c r="BJ777" s="240"/>
      <c r="BK777" s="240" t="s">
        <v>114</v>
      </c>
      <c r="BL777" s="240"/>
      <c r="BM777" s="437"/>
      <c r="BN777" s="156" t="s">
        <v>115</v>
      </c>
      <c r="BO777" s="156">
        <v>28</v>
      </c>
      <c r="BP777" s="156"/>
      <c r="BQ777" s="156" t="s">
        <v>109</v>
      </c>
      <c r="BR777" s="156" t="s">
        <v>108</v>
      </c>
      <c r="BS777" s="156" t="s">
        <v>108</v>
      </c>
      <c r="BT777" s="156" t="s">
        <v>108</v>
      </c>
      <c r="BU777" s="156" t="s">
        <v>3404</v>
      </c>
      <c r="BV777" s="156">
        <v>3122980203</v>
      </c>
      <c r="BW777" s="156" t="s">
        <v>3405</v>
      </c>
      <c r="BX777" s="156" t="s">
        <v>1004</v>
      </c>
      <c r="BY777" s="156" t="s">
        <v>119</v>
      </c>
      <c r="BZ777" s="156">
        <v>111810137247</v>
      </c>
      <c r="CA777" s="157" t="s">
        <v>109</v>
      </c>
      <c r="CB777" s="157" t="s">
        <v>109</v>
      </c>
      <c r="CC777" s="157" t="s">
        <v>109</v>
      </c>
      <c r="CD777" s="321"/>
      <c r="CE777" s="156"/>
      <c r="CF777" s="156"/>
      <c r="CG777" s="156"/>
      <c r="CH777" s="156"/>
      <c r="CI777" s="156"/>
      <c r="CJ777" s="156"/>
      <c r="CK777" s="156"/>
      <c r="CL777" s="156"/>
      <c r="CM777" s="157" t="s">
        <v>109</v>
      </c>
      <c r="CN777" s="156"/>
      <c r="CO777" s="297"/>
    </row>
    <row r="778" spans="1:736" s="290" customFormat="1" ht="45.75" customHeight="1">
      <c r="A778" s="589">
        <f>1+A777</f>
        <v>776</v>
      </c>
      <c r="B778" s="403" t="s">
        <v>7662</v>
      </c>
      <c r="C778" s="156" t="s">
        <v>7663</v>
      </c>
      <c r="D778" s="156" t="s">
        <v>645</v>
      </c>
      <c r="E778" s="156">
        <v>45540</v>
      </c>
      <c r="F778" s="156">
        <v>45544</v>
      </c>
      <c r="G778" s="156">
        <v>45646</v>
      </c>
      <c r="H778" s="156" t="s">
        <v>416</v>
      </c>
      <c r="I778" s="156" t="s">
        <v>180</v>
      </c>
      <c r="J778" s="301" t="s">
        <v>1725</v>
      </c>
      <c r="K778" s="251">
        <v>80401018</v>
      </c>
      <c r="L778" s="156">
        <v>4</v>
      </c>
      <c r="M778" s="156" t="s">
        <v>844</v>
      </c>
      <c r="N778" s="156" t="s">
        <v>98</v>
      </c>
      <c r="O778" s="156" t="s">
        <v>3586</v>
      </c>
      <c r="P778" s="156" t="s">
        <v>7374</v>
      </c>
      <c r="Q778" s="156" t="s">
        <v>7514</v>
      </c>
      <c r="R778" s="143">
        <f>+G778-F778</f>
        <v>102</v>
      </c>
      <c r="S778" s="134" t="s">
        <v>7664</v>
      </c>
      <c r="T778" s="253">
        <v>12642667</v>
      </c>
      <c r="U778" s="156" t="s">
        <v>7665</v>
      </c>
      <c r="V778" s="253">
        <f>+T778</f>
        <v>12642667</v>
      </c>
      <c r="W778" s="156">
        <v>45541</v>
      </c>
      <c r="X778" s="156" t="s">
        <v>473</v>
      </c>
      <c r="Y778" s="317">
        <f>+Z778+AA778+AB778</f>
        <v>12642667</v>
      </c>
      <c r="Z778" s="156">
        <f>+V778</f>
        <v>12642667</v>
      </c>
      <c r="AA778" s="156">
        <v>0</v>
      </c>
      <c r="AB778" s="156">
        <f>+AC778+AD778+AE778+AF778+AG778+AH778+AI778+AJ778</f>
        <v>0</v>
      </c>
      <c r="AC778" s="156">
        <v>0</v>
      </c>
      <c r="AD778" s="156">
        <v>0</v>
      </c>
      <c r="AE778" s="156">
        <v>0</v>
      </c>
      <c r="AF778" s="156">
        <v>0</v>
      </c>
      <c r="AG778" s="156">
        <v>0</v>
      </c>
      <c r="AH778" s="156">
        <v>0</v>
      </c>
      <c r="AI778" s="156">
        <v>0</v>
      </c>
      <c r="AJ778" s="156">
        <v>0</v>
      </c>
      <c r="AK778" s="156" t="s">
        <v>104</v>
      </c>
      <c r="AL778" s="103" t="s">
        <v>7666</v>
      </c>
      <c r="AM778" s="156" t="s">
        <v>7667</v>
      </c>
      <c r="AN778" s="156">
        <v>43667009</v>
      </c>
      <c r="AO778" s="156" t="s">
        <v>114</v>
      </c>
      <c r="AP778" s="156" t="s">
        <v>114</v>
      </c>
      <c r="AQ778" s="156" t="s">
        <v>114</v>
      </c>
      <c r="AR778" s="156" t="s">
        <v>114</v>
      </c>
      <c r="AS778" s="156" t="s">
        <v>109</v>
      </c>
      <c r="AT778" s="156" t="s">
        <v>109</v>
      </c>
      <c r="AU778" s="156" t="s">
        <v>392</v>
      </c>
      <c r="AV778" s="156"/>
      <c r="AW778" s="156"/>
      <c r="AX778" s="156" t="s">
        <v>109</v>
      </c>
      <c r="AY778" s="156" t="s">
        <v>108</v>
      </c>
      <c r="AZ778" s="156"/>
      <c r="BA778" s="156"/>
      <c r="BB778" s="156"/>
      <c r="BC778" s="156"/>
      <c r="BD778" s="156"/>
      <c r="BE778" s="156"/>
      <c r="BF778" s="156"/>
      <c r="BG778" s="156"/>
      <c r="BH778" s="153">
        <f>T778+BB778</f>
        <v>12642667</v>
      </c>
      <c r="BI778" s="349" t="s">
        <v>113</v>
      </c>
      <c r="BJ778" s="240"/>
      <c r="BK778" s="240" t="s">
        <v>114</v>
      </c>
      <c r="BL778" s="240"/>
      <c r="BM778" s="437"/>
      <c r="BN778" s="156" t="s">
        <v>917</v>
      </c>
      <c r="BO778" s="156">
        <v>52</v>
      </c>
      <c r="BP778" s="156"/>
      <c r="BQ778" s="156" t="s">
        <v>108</v>
      </c>
      <c r="BR778" s="156" t="s">
        <v>108</v>
      </c>
      <c r="BS778" s="156" t="s">
        <v>108</v>
      </c>
      <c r="BT778" s="156" t="s">
        <v>108</v>
      </c>
      <c r="BU778" s="156" t="s">
        <v>1729</v>
      </c>
      <c r="BV778" s="156">
        <v>3112688951</v>
      </c>
      <c r="BW778" s="156" t="s">
        <v>1730</v>
      </c>
      <c r="BX778" s="156" t="s">
        <v>657</v>
      </c>
      <c r="BY778" s="156" t="s">
        <v>119</v>
      </c>
      <c r="BZ778" s="156" t="s">
        <v>1731</v>
      </c>
      <c r="CA778" s="157" t="s">
        <v>109</v>
      </c>
      <c r="CB778" s="157" t="s">
        <v>109</v>
      </c>
      <c r="CC778" s="172" t="s">
        <v>109</v>
      </c>
      <c r="CD778" s="321" t="s">
        <v>109</v>
      </c>
      <c r="CE778" s="156"/>
      <c r="CF778" s="156"/>
      <c r="CG778" s="156"/>
      <c r="CH778" s="156"/>
      <c r="CI778" s="156"/>
      <c r="CJ778" s="156"/>
      <c r="CK778" s="156"/>
      <c r="CL778" s="156"/>
      <c r="CM778" s="157" t="s">
        <v>109</v>
      </c>
      <c r="CN778" s="156"/>
      <c r="CO778" s="297"/>
      <c r="CP778" s="50"/>
      <c r="CQ778" s="50"/>
      <c r="CR778" s="50"/>
      <c r="CS778" s="50"/>
      <c r="CT778" s="50"/>
      <c r="CU778" s="50"/>
      <c r="CV778" s="50"/>
      <c r="CW778" s="50"/>
      <c r="CX778" s="50"/>
      <c r="CY778" s="50"/>
      <c r="CZ778" s="50"/>
      <c r="DA778" s="50"/>
      <c r="DB778" s="50"/>
      <c r="DC778" s="50"/>
      <c r="DD778" s="50"/>
      <c r="DE778" s="50"/>
      <c r="DF778" s="50"/>
      <c r="DG778" s="50"/>
      <c r="DH778" s="50"/>
      <c r="DI778" s="50"/>
      <c r="DJ778" s="50"/>
      <c r="DK778" s="50"/>
      <c r="DL778" s="50"/>
      <c r="DM778" s="50"/>
      <c r="DN778" s="50"/>
      <c r="DO778" s="50"/>
      <c r="DP778" s="50"/>
      <c r="DQ778" s="50"/>
      <c r="DR778" s="50"/>
      <c r="DS778" s="50"/>
      <c r="DT778" s="50"/>
      <c r="DU778" s="50"/>
      <c r="DV778" s="50"/>
      <c r="DW778" s="50"/>
      <c r="DX778" s="50"/>
      <c r="DY778" s="50"/>
      <c r="DZ778" s="50"/>
      <c r="EA778" s="50"/>
      <c r="EB778" s="50"/>
      <c r="EC778" s="50"/>
      <c r="ED778" s="50"/>
      <c r="EE778" s="50"/>
      <c r="EF778" s="50"/>
      <c r="EG778" s="50"/>
      <c r="EH778" s="50"/>
      <c r="EI778" s="50"/>
      <c r="EJ778" s="50"/>
      <c r="EK778" s="50"/>
      <c r="EL778" s="50"/>
      <c r="EM778" s="50"/>
      <c r="EN778" s="50"/>
      <c r="EO778" s="50"/>
      <c r="EP778" s="50"/>
      <c r="EQ778" s="50"/>
      <c r="ER778" s="50"/>
      <c r="ES778" s="50"/>
      <c r="ET778" s="50"/>
      <c r="EU778" s="50"/>
      <c r="EV778" s="50"/>
      <c r="EW778" s="50"/>
      <c r="EX778" s="50"/>
      <c r="EY778" s="50"/>
      <c r="EZ778" s="50"/>
      <c r="FA778" s="50"/>
      <c r="FB778" s="50"/>
      <c r="FC778" s="50"/>
      <c r="FD778" s="50"/>
      <c r="FE778" s="50"/>
      <c r="FF778" s="50"/>
      <c r="FG778" s="50"/>
      <c r="FH778" s="50"/>
      <c r="FI778" s="50"/>
      <c r="FJ778" s="50"/>
      <c r="FK778" s="50"/>
      <c r="FL778" s="50"/>
      <c r="FM778" s="50"/>
      <c r="FN778" s="50"/>
      <c r="FO778" s="50"/>
      <c r="FP778" s="50"/>
      <c r="FQ778" s="50"/>
      <c r="FR778" s="50"/>
      <c r="FS778" s="50"/>
      <c r="FT778" s="50"/>
      <c r="FU778" s="50"/>
      <c r="FV778" s="50"/>
      <c r="FW778" s="50"/>
      <c r="FX778" s="50"/>
      <c r="FY778" s="50"/>
      <c r="FZ778" s="50"/>
      <c r="GA778" s="50"/>
      <c r="GB778" s="50"/>
      <c r="GC778" s="50"/>
      <c r="GD778" s="50"/>
      <c r="GE778" s="50"/>
      <c r="GF778" s="50"/>
      <c r="GG778" s="50"/>
      <c r="GH778" s="50"/>
      <c r="GI778" s="50"/>
      <c r="GJ778" s="50"/>
      <c r="GK778" s="50"/>
      <c r="GL778" s="50"/>
      <c r="GM778" s="50"/>
      <c r="GN778" s="50"/>
      <c r="GO778" s="50"/>
      <c r="GP778" s="50"/>
      <c r="GQ778" s="50"/>
      <c r="GR778" s="50"/>
      <c r="GS778" s="50"/>
      <c r="GT778" s="50"/>
      <c r="GU778" s="50"/>
      <c r="GV778" s="50"/>
      <c r="GW778" s="50"/>
      <c r="GX778" s="50"/>
      <c r="GY778" s="50"/>
      <c r="GZ778" s="50"/>
      <c r="HA778" s="50"/>
      <c r="HB778" s="50"/>
      <c r="HC778" s="50"/>
      <c r="HD778" s="50"/>
      <c r="HE778" s="50"/>
      <c r="HF778" s="50"/>
      <c r="HG778" s="50"/>
      <c r="HH778" s="50"/>
      <c r="HI778" s="50"/>
      <c r="HJ778" s="50"/>
      <c r="HK778" s="50"/>
      <c r="HL778" s="50"/>
      <c r="HM778" s="50"/>
      <c r="HN778" s="50"/>
      <c r="HO778" s="50"/>
      <c r="HP778" s="50"/>
      <c r="HQ778" s="50"/>
      <c r="HR778" s="50"/>
      <c r="HS778" s="50"/>
      <c r="HT778" s="50"/>
      <c r="HU778" s="50"/>
      <c r="HV778" s="50"/>
      <c r="HW778" s="50"/>
      <c r="HX778" s="50"/>
      <c r="HY778" s="50"/>
      <c r="HZ778" s="50"/>
      <c r="IA778" s="50"/>
      <c r="IB778" s="50"/>
      <c r="IC778" s="50"/>
      <c r="ID778" s="50"/>
      <c r="IE778" s="50"/>
      <c r="IF778" s="50"/>
      <c r="IG778" s="50"/>
      <c r="IH778" s="50"/>
      <c r="II778" s="50"/>
      <c r="IJ778" s="50"/>
      <c r="IK778" s="50"/>
      <c r="IL778" s="50"/>
      <c r="IM778" s="50"/>
      <c r="IN778" s="50"/>
      <c r="IO778" s="50"/>
      <c r="IP778" s="50"/>
      <c r="IQ778" s="50"/>
      <c r="IR778" s="50"/>
      <c r="IS778" s="50"/>
      <c r="IT778" s="50"/>
      <c r="IU778" s="50"/>
      <c r="IV778" s="50"/>
      <c r="IW778" s="50"/>
      <c r="IX778" s="50"/>
      <c r="IY778" s="50"/>
      <c r="IZ778" s="50"/>
      <c r="JA778" s="50"/>
      <c r="JB778" s="50"/>
      <c r="JC778" s="50"/>
      <c r="JD778" s="50"/>
      <c r="JE778" s="50"/>
      <c r="JF778" s="50"/>
      <c r="JG778" s="50"/>
      <c r="JH778" s="50"/>
      <c r="JI778" s="50"/>
      <c r="JJ778" s="50"/>
      <c r="JK778" s="50"/>
      <c r="JL778" s="50"/>
      <c r="JM778" s="50"/>
      <c r="JN778" s="50"/>
      <c r="JO778" s="50"/>
      <c r="JP778" s="50"/>
      <c r="JQ778" s="50"/>
      <c r="JR778" s="50"/>
      <c r="JS778" s="50"/>
      <c r="JT778" s="50"/>
      <c r="JU778" s="50"/>
      <c r="JV778" s="50"/>
      <c r="JW778" s="50"/>
      <c r="JX778" s="50"/>
      <c r="JY778" s="50"/>
      <c r="JZ778" s="50"/>
      <c r="KA778" s="50"/>
      <c r="KB778" s="50"/>
      <c r="KC778" s="50"/>
      <c r="KD778" s="50"/>
      <c r="KE778" s="50"/>
      <c r="KF778" s="50"/>
      <c r="KG778" s="50"/>
      <c r="KH778" s="50"/>
      <c r="KI778" s="50"/>
      <c r="KJ778" s="50"/>
      <c r="KK778" s="50"/>
      <c r="KL778" s="50"/>
      <c r="KM778" s="50"/>
      <c r="KN778" s="50"/>
      <c r="KO778" s="50"/>
      <c r="KP778" s="50"/>
      <c r="KQ778" s="50"/>
      <c r="KR778" s="50"/>
      <c r="KS778" s="50"/>
      <c r="KT778" s="50"/>
      <c r="KU778" s="50"/>
      <c r="KV778" s="50"/>
      <c r="KW778" s="50"/>
      <c r="KX778" s="50"/>
      <c r="KY778" s="50"/>
      <c r="KZ778" s="50"/>
      <c r="LA778" s="50"/>
      <c r="LB778" s="50"/>
      <c r="LC778" s="50"/>
      <c r="LD778" s="50"/>
      <c r="LE778" s="50"/>
      <c r="LF778" s="50"/>
      <c r="LG778" s="50"/>
      <c r="LH778" s="50"/>
      <c r="LI778" s="50"/>
      <c r="LJ778" s="50"/>
      <c r="LK778" s="50"/>
      <c r="LL778" s="50"/>
      <c r="LM778" s="50"/>
      <c r="LN778" s="50"/>
      <c r="LO778" s="50"/>
      <c r="LP778" s="50"/>
      <c r="LQ778" s="50"/>
      <c r="LR778" s="50"/>
      <c r="LS778" s="50"/>
      <c r="LT778" s="50"/>
      <c r="LU778" s="50"/>
      <c r="LV778" s="50"/>
      <c r="LW778" s="50"/>
      <c r="LX778" s="50"/>
      <c r="LY778" s="50"/>
      <c r="LZ778" s="50"/>
      <c r="MA778" s="50"/>
      <c r="MB778" s="50"/>
      <c r="MC778" s="50"/>
      <c r="MD778" s="50"/>
      <c r="ME778" s="50"/>
      <c r="MF778" s="50"/>
      <c r="MG778" s="50"/>
      <c r="MH778" s="50"/>
      <c r="MI778" s="50"/>
      <c r="MJ778" s="50"/>
      <c r="MK778" s="50"/>
      <c r="ML778" s="50"/>
      <c r="MM778" s="50"/>
      <c r="MN778" s="50"/>
      <c r="MO778" s="50"/>
      <c r="MP778" s="50"/>
      <c r="MQ778" s="50"/>
      <c r="MR778" s="50"/>
      <c r="MS778" s="50"/>
      <c r="MT778" s="50"/>
      <c r="MU778" s="50"/>
      <c r="MV778" s="50"/>
      <c r="MW778" s="50"/>
      <c r="MX778" s="50"/>
      <c r="MY778" s="50"/>
      <c r="MZ778" s="50"/>
      <c r="NA778" s="50"/>
      <c r="NB778" s="50"/>
      <c r="NC778" s="50"/>
      <c r="ND778" s="50"/>
      <c r="NE778" s="50"/>
      <c r="NF778" s="50"/>
      <c r="NG778" s="50"/>
      <c r="NH778" s="50"/>
      <c r="NI778" s="50"/>
      <c r="NJ778" s="50"/>
      <c r="NK778" s="50"/>
      <c r="NL778" s="50"/>
      <c r="NM778" s="50"/>
      <c r="NN778" s="50"/>
      <c r="NO778" s="50"/>
      <c r="NP778" s="50"/>
      <c r="NQ778" s="50"/>
      <c r="NR778" s="50"/>
      <c r="NS778" s="50"/>
      <c r="NT778" s="50"/>
      <c r="NU778" s="50"/>
      <c r="NV778" s="50"/>
      <c r="NW778" s="50"/>
      <c r="NX778" s="50"/>
      <c r="NY778" s="50"/>
      <c r="NZ778" s="50"/>
      <c r="OA778" s="50"/>
      <c r="OB778" s="50"/>
      <c r="OC778" s="50"/>
      <c r="OD778" s="50"/>
      <c r="OE778" s="50"/>
      <c r="OF778" s="50"/>
      <c r="OG778" s="50"/>
      <c r="OH778" s="50"/>
      <c r="OI778" s="50"/>
      <c r="OJ778" s="50"/>
      <c r="OK778" s="50"/>
      <c r="OL778" s="50"/>
      <c r="OM778" s="50"/>
      <c r="ON778" s="50"/>
      <c r="OO778" s="50"/>
      <c r="OP778" s="50"/>
      <c r="OQ778" s="50"/>
      <c r="OR778" s="50"/>
      <c r="OS778" s="50"/>
      <c r="OT778" s="50"/>
      <c r="OU778" s="50"/>
      <c r="OV778" s="50"/>
      <c r="OW778" s="50"/>
      <c r="OX778" s="50"/>
      <c r="OY778" s="50"/>
      <c r="OZ778" s="50"/>
      <c r="PA778" s="50"/>
      <c r="PB778" s="50"/>
      <c r="PC778" s="50"/>
      <c r="PD778" s="50"/>
      <c r="PE778" s="50"/>
      <c r="PF778" s="50"/>
      <c r="PG778" s="50"/>
      <c r="PH778" s="50"/>
      <c r="PI778" s="50"/>
      <c r="PJ778" s="50"/>
      <c r="PK778" s="50"/>
      <c r="PL778" s="50"/>
      <c r="PM778" s="50"/>
      <c r="PN778" s="50"/>
      <c r="PO778" s="50"/>
      <c r="PP778" s="50"/>
      <c r="PQ778" s="50"/>
      <c r="PR778" s="50"/>
      <c r="PS778" s="50"/>
      <c r="PT778" s="50"/>
      <c r="PU778" s="50"/>
      <c r="PV778" s="50"/>
      <c r="PW778" s="50"/>
      <c r="PX778" s="50"/>
      <c r="PY778" s="50"/>
      <c r="PZ778" s="50"/>
      <c r="QA778" s="50"/>
      <c r="QB778" s="50"/>
      <c r="QC778" s="50"/>
      <c r="QD778" s="50"/>
      <c r="QE778" s="50"/>
      <c r="QF778" s="50"/>
      <c r="QG778" s="50"/>
      <c r="QH778" s="50"/>
      <c r="QI778" s="50"/>
      <c r="QJ778" s="50"/>
      <c r="QK778" s="50"/>
      <c r="QL778" s="50"/>
      <c r="QM778" s="50"/>
      <c r="QN778" s="50"/>
      <c r="QO778" s="50"/>
      <c r="QP778" s="50"/>
      <c r="QQ778" s="50"/>
      <c r="QR778" s="50"/>
      <c r="QS778" s="50"/>
      <c r="QT778" s="50"/>
      <c r="QU778" s="50"/>
      <c r="QV778" s="50"/>
      <c r="QW778" s="50"/>
      <c r="QX778" s="50"/>
      <c r="QY778" s="50"/>
      <c r="QZ778" s="50"/>
      <c r="RA778" s="50"/>
      <c r="RB778" s="50"/>
      <c r="RC778" s="50"/>
      <c r="RD778" s="50"/>
      <c r="RE778" s="50"/>
      <c r="RF778" s="50"/>
      <c r="RG778" s="50"/>
      <c r="RH778" s="50"/>
      <c r="RI778" s="50"/>
      <c r="RJ778" s="50"/>
      <c r="RK778" s="50"/>
      <c r="RL778" s="50"/>
      <c r="RM778" s="50"/>
      <c r="RN778" s="50"/>
      <c r="RO778" s="50"/>
      <c r="RP778" s="50"/>
      <c r="RQ778" s="50"/>
      <c r="RR778" s="50"/>
      <c r="RS778" s="50"/>
      <c r="RT778" s="50"/>
      <c r="RU778" s="50"/>
      <c r="RV778" s="50"/>
      <c r="RW778" s="50"/>
      <c r="RX778" s="50"/>
      <c r="RY778" s="50"/>
      <c r="RZ778" s="50"/>
      <c r="SA778" s="50"/>
      <c r="SB778" s="50"/>
      <c r="SC778" s="50"/>
      <c r="SD778" s="50"/>
      <c r="SE778" s="50"/>
      <c r="SF778" s="50"/>
      <c r="SG778" s="50"/>
      <c r="SH778" s="50"/>
      <c r="SI778" s="50"/>
      <c r="SJ778" s="50"/>
      <c r="SK778" s="50"/>
      <c r="SL778" s="50"/>
      <c r="SM778" s="50"/>
      <c r="SN778" s="50"/>
      <c r="SO778" s="50"/>
      <c r="SP778" s="50"/>
      <c r="SQ778" s="50"/>
      <c r="SR778" s="50"/>
      <c r="SS778" s="50"/>
      <c r="ST778" s="50"/>
      <c r="SU778" s="50"/>
      <c r="SV778" s="50"/>
      <c r="SW778" s="50"/>
      <c r="SX778" s="50"/>
      <c r="SY778" s="50"/>
      <c r="SZ778" s="50"/>
      <c r="TA778" s="50"/>
      <c r="TB778" s="50"/>
      <c r="TC778" s="50"/>
      <c r="TD778" s="50"/>
      <c r="TE778" s="50"/>
      <c r="TF778" s="50"/>
      <c r="TG778" s="50"/>
      <c r="TH778" s="50"/>
      <c r="TI778" s="50"/>
      <c r="TJ778" s="50"/>
      <c r="TK778" s="50"/>
      <c r="TL778" s="50"/>
      <c r="TM778" s="50"/>
      <c r="TN778" s="50"/>
      <c r="TO778" s="50"/>
      <c r="TP778" s="50"/>
      <c r="TQ778" s="50"/>
      <c r="TR778" s="50"/>
      <c r="TS778" s="50"/>
      <c r="TT778" s="50"/>
      <c r="TU778" s="50"/>
      <c r="TV778" s="50"/>
      <c r="TW778" s="50"/>
      <c r="TX778" s="50"/>
      <c r="TY778" s="50"/>
      <c r="TZ778" s="50"/>
      <c r="UA778" s="50"/>
      <c r="UB778" s="50"/>
      <c r="UC778" s="50"/>
      <c r="UD778" s="50"/>
      <c r="UE778" s="50"/>
      <c r="UF778" s="50"/>
      <c r="UG778" s="50"/>
      <c r="UH778" s="50"/>
      <c r="UI778" s="50"/>
      <c r="UJ778" s="50"/>
      <c r="UK778" s="50"/>
      <c r="UL778" s="50"/>
      <c r="UM778" s="50"/>
      <c r="UN778" s="50"/>
      <c r="UO778" s="50"/>
      <c r="UP778" s="50"/>
      <c r="UQ778" s="50"/>
      <c r="UR778" s="50"/>
      <c r="US778" s="50"/>
      <c r="UT778" s="50"/>
      <c r="UU778" s="50"/>
      <c r="UV778" s="50"/>
      <c r="UW778" s="50"/>
      <c r="UX778" s="50"/>
      <c r="UY778" s="50"/>
      <c r="UZ778" s="50"/>
      <c r="VA778" s="50"/>
      <c r="VB778" s="50"/>
      <c r="VC778" s="50"/>
      <c r="VD778" s="50"/>
      <c r="VE778" s="50"/>
      <c r="VF778" s="50"/>
      <c r="VG778" s="50"/>
      <c r="VH778" s="50"/>
      <c r="VI778" s="50"/>
      <c r="VJ778" s="50"/>
      <c r="VK778" s="50"/>
      <c r="VL778" s="50"/>
      <c r="VM778" s="50"/>
      <c r="VN778" s="50"/>
      <c r="VO778" s="50"/>
      <c r="VP778" s="50"/>
      <c r="VQ778" s="50"/>
      <c r="VR778" s="50"/>
      <c r="VS778" s="50"/>
      <c r="VT778" s="50"/>
      <c r="VU778" s="50"/>
      <c r="VV778" s="50"/>
      <c r="VW778" s="50"/>
      <c r="VX778" s="50"/>
      <c r="VY778" s="50"/>
      <c r="VZ778" s="50"/>
      <c r="WA778" s="50"/>
      <c r="WB778" s="50"/>
      <c r="WC778" s="50"/>
      <c r="WD778" s="50"/>
      <c r="WE778" s="50"/>
      <c r="WF778" s="50"/>
      <c r="WG778" s="50"/>
      <c r="WH778" s="50"/>
      <c r="WI778" s="50"/>
      <c r="WJ778" s="50"/>
      <c r="WK778" s="50"/>
      <c r="WL778" s="50"/>
      <c r="WM778" s="50"/>
      <c r="WN778" s="50"/>
      <c r="WO778" s="50"/>
      <c r="WP778" s="50"/>
      <c r="WQ778" s="50"/>
      <c r="WR778" s="50"/>
      <c r="WS778" s="50"/>
      <c r="WT778" s="50"/>
      <c r="WU778" s="50"/>
      <c r="WV778" s="50"/>
      <c r="WW778" s="50"/>
      <c r="WX778" s="50"/>
      <c r="WY778" s="50"/>
      <c r="WZ778" s="50"/>
      <c r="XA778" s="50"/>
      <c r="XB778" s="50"/>
      <c r="XC778" s="50"/>
      <c r="XD778" s="50"/>
      <c r="XE778" s="50"/>
      <c r="XF778" s="50"/>
      <c r="XG778" s="50"/>
      <c r="XH778" s="50"/>
      <c r="XI778" s="50"/>
      <c r="XJ778" s="50"/>
      <c r="XK778" s="50"/>
      <c r="XL778" s="50"/>
      <c r="XM778" s="50"/>
      <c r="XN778" s="50"/>
      <c r="XO778" s="50"/>
      <c r="XP778" s="50"/>
      <c r="XQ778" s="50"/>
      <c r="XR778" s="50"/>
      <c r="XS778" s="50"/>
      <c r="XT778" s="50"/>
      <c r="XU778" s="50"/>
      <c r="XV778" s="50"/>
      <c r="XW778" s="50"/>
      <c r="XX778" s="50"/>
      <c r="XY778" s="50"/>
      <c r="XZ778" s="50"/>
      <c r="YA778" s="50"/>
      <c r="YB778" s="50"/>
      <c r="YC778" s="50"/>
      <c r="YD778" s="50"/>
      <c r="YE778" s="50"/>
      <c r="YF778" s="50"/>
      <c r="YG778" s="50"/>
      <c r="YH778" s="50"/>
      <c r="YI778" s="50"/>
      <c r="YJ778" s="50"/>
      <c r="YK778" s="50"/>
      <c r="YL778" s="50"/>
      <c r="YM778" s="50"/>
      <c r="YN778" s="50"/>
      <c r="YO778" s="50"/>
      <c r="YP778" s="50"/>
      <c r="YQ778" s="50"/>
      <c r="YR778" s="50"/>
      <c r="YS778" s="50"/>
      <c r="YT778" s="50"/>
      <c r="YU778" s="50"/>
      <c r="YV778" s="50"/>
      <c r="YW778" s="50"/>
      <c r="YX778" s="50"/>
      <c r="YY778" s="50"/>
      <c r="YZ778" s="50"/>
      <c r="ZA778" s="50"/>
      <c r="ZB778" s="50"/>
      <c r="ZC778" s="50"/>
      <c r="ZD778" s="50"/>
      <c r="ZE778" s="50"/>
      <c r="ZF778" s="50"/>
      <c r="ZG778" s="50"/>
      <c r="ZH778" s="50"/>
      <c r="ZI778" s="50"/>
      <c r="ZJ778" s="50"/>
      <c r="ZK778" s="50"/>
      <c r="ZL778" s="50"/>
      <c r="ZM778" s="50"/>
      <c r="ZN778" s="50"/>
      <c r="ZO778" s="50"/>
      <c r="ZP778" s="50"/>
      <c r="ZQ778" s="50"/>
      <c r="ZR778" s="50"/>
      <c r="ZS778" s="50"/>
      <c r="ZT778" s="50"/>
      <c r="ZU778" s="50"/>
      <c r="ZV778" s="50"/>
      <c r="ZW778" s="50"/>
      <c r="ZX778" s="50"/>
      <c r="ZY778" s="50"/>
      <c r="ZZ778" s="50"/>
      <c r="AAA778" s="50"/>
      <c r="AAB778" s="50"/>
      <c r="AAC778" s="50"/>
      <c r="AAD778" s="50"/>
      <c r="AAE778" s="50"/>
      <c r="AAF778" s="50"/>
      <c r="AAG778" s="50"/>
      <c r="AAH778" s="50"/>
      <c r="AAI778" s="50"/>
      <c r="AAJ778" s="50"/>
      <c r="AAK778" s="50"/>
      <c r="AAL778" s="50"/>
      <c r="AAM778" s="50"/>
      <c r="AAN778" s="50"/>
      <c r="AAO778" s="50"/>
      <c r="AAP778" s="50"/>
      <c r="AAQ778" s="50"/>
      <c r="AAR778" s="50"/>
      <c r="AAS778" s="50"/>
      <c r="AAT778" s="50"/>
      <c r="AAU778" s="50"/>
      <c r="AAV778" s="50"/>
      <c r="AAW778" s="50"/>
      <c r="AAX778" s="50"/>
      <c r="AAY778" s="50"/>
      <c r="AAZ778" s="50"/>
      <c r="ABA778" s="50"/>
      <c r="ABB778" s="50"/>
      <c r="ABC778" s="50"/>
      <c r="ABD778" s="50"/>
      <c r="ABE778" s="50"/>
      <c r="ABF778" s="50"/>
      <c r="ABG778" s="50"/>
      <c r="ABH778" s="50"/>
    </row>
    <row r="779" spans="1:736" s="50" customFormat="1" ht="45.75" customHeight="1">
      <c r="A779" s="589">
        <f>1+A778</f>
        <v>777</v>
      </c>
      <c r="B779" s="403" t="s">
        <v>7668</v>
      </c>
      <c r="C779" s="156" t="s">
        <v>7669</v>
      </c>
      <c r="D779" s="156" t="s">
        <v>645</v>
      </c>
      <c r="E779" s="156">
        <v>45540</v>
      </c>
      <c r="F779" s="152">
        <v>45544</v>
      </c>
      <c r="G779" s="152">
        <v>45646</v>
      </c>
      <c r="H779" s="156" t="s">
        <v>416</v>
      </c>
      <c r="I779" s="156" t="s">
        <v>5874</v>
      </c>
      <c r="J779" s="301" t="s">
        <v>7670</v>
      </c>
      <c r="K779" s="251">
        <v>1072711878</v>
      </c>
      <c r="L779" s="156">
        <v>3</v>
      </c>
      <c r="M779" s="156" t="s">
        <v>844</v>
      </c>
      <c r="N779" s="156" t="s">
        <v>98</v>
      </c>
      <c r="O779" s="156" t="s">
        <v>3608</v>
      </c>
      <c r="P779" s="156" t="s">
        <v>7671</v>
      </c>
      <c r="Q779" s="156" t="s">
        <v>7576</v>
      </c>
      <c r="R779" s="143">
        <f>+G779-F779</f>
        <v>102</v>
      </c>
      <c r="S779" s="134" t="s">
        <v>6459</v>
      </c>
      <c r="T779" s="253">
        <v>16100000</v>
      </c>
      <c r="U779" s="156" t="s">
        <v>7672</v>
      </c>
      <c r="V779" s="253">
        <f>+T779</f>
        <v>16100000</v>
      </c>
      <c r="W779" s="156">
        <v>45541</v>
      </c>
      <c r="X779" s="156" t="s">
        <v>473</v>
      </c>
      <c r="Y779" s="317">
        <f>+Z779+AA779+AB779</f>
        <v>16100000</v>
      </c>
      <c r="Z779" s="156">
        <f>+V779</f>
        <v>16100000</v>
      </c>
      <c r="AA779" s="156">
        <v>0</v>
      </c>
      <c r="AB779" s="156">
        <f>+AC779+AD779+AE779+AF779+AG779+AH779+AI779+AJ779</f>
        <v>0</v>
      </c>
      <c r="AC779" s="156">
        <v>0</v>
      </c>
      <c r="AD779" s="156">
        <v>0</v>
      </c>
      <c r="AE779" s="156">
        <v>0</v>
      </c>
      <c r="AF779" s="156">
        <v>0</v>
      </c>
      <c r="AG779" s="156">
        <v>0</v>
      </c>
      <c r="AH779" s="156">
        <v>0</v>
      </c>
      <c r="AI779" s="156">
        <v>0</v>
      </c>
      <c r="AJ779" s="156">
        <v>0</v>
      </c>
      <c r="AK779" s="156" t="s">
        <v>104</v>
      </c>
      <c r="AL779" s="103" t="s">
        <v>7673</v>
      </c>
      <c r="AM779" s="156" t="s">
        <v>6599</v>
      </c>
      <c r="AN779" s="156">
        <v>52994653</v>
      </c>
      <c r="AO779" s="156" t="s">
        <v>114</v>
      </c>
      <c r="AP779" s="156" t="s">
        <v>114</v>
      </c>
      <c r="AQ779" s="156" t="s">
        <v>114</v>
      </c>
      <c r="AR779" s="156" t="s">
        <v>114</v>
      </c>
      <c r="AS779" s="156" t="s">
        <v>109</v>
      </c>
      <c r="AT779" s="156" t="s">
        <v>109</v>
      </c>
      <c r="AU779" s="156" t="s">
        <v>392</v>
      </c>
      <c r="AV779" s="156"/>
      <c r="AW779" s="156"/>
      <c r="AX779" s="156" t="s">
        <v>109</v>
      </c>
      <c r="AY779" s="156" t="s">
        <v>108</v>
      </c>
      <c r="AZ779" s="156"/>
      <c r="BA779" s="156"/>
      <c r="BB779" s="156"/>
      <c r="BC779" s="156"/>
      <c r="BD779" s="156"/>
      <c r="BE779" s="156"/>
      <c r="BF779" s="156"/>
      <c r="BG779" s="156"/>
      <c r="BH779" s="153">
        <f>T779+BB779</f>
        <v>16100000</v>
      </c>
      <c r="BI779" s="304" t="s">
        <v>135</v>
      </c>
      <c r="BJ779" s="328"/>
      <c r="BK779" s="328" t="s">
        <v>114</v>
      </c>
      <c r="BL779" s="328"/>
      <c r="BM779" s="438" t="s">
        <v>136</v>
      </c>
      <c r="BN779" s="156" t="s">
        <v>964</v>
      </c>
      <c r="BO779" s="156">
        <v>27</v>
      </c>
      <c r="BP779" s="156"/>
      <c r="BQ779" s="156" t="s">
        <v>108</v>
      </c>
      <c r="BR779" s="156" t="s">
        <v>108</v>
      </c>
      <c r="BS779" s="156" t="s">
        <v>108</v>
      </c>
      <c r="BT779" s="156" t="s">
        <v>108</v>
      </c>
      <c r="BU779" s="156" t="s">
        <v>2159</v>
      </c>
      <c r="BV779" s="156">
        <v>8637836</v>
      </c>
      <c r="BW779" s="156" t="s">
        <v>2160</v>
      </c>
      <c r="BX779" s="156" t="s">
        <v>1004</v>
      </c>
      <c r="BY779" s="156" t="s">
        <v>119</v>
      </c>
      <c r="BZ779" s="156">
        <v>111630229041</v>
      </c>
      <c r="CA779" s="157" t="s">
        <v>109</v>
      </c>
      <c r="CB779" s="157" t="s">
        <v>109</v>
      </c>
      <c r="CC779" s="157" t="s">
        <v>3616</v>
      </c>
      <c r="CD779" s="157" t="s">
        <v>109</v>
      </c>
      <c r="CE779" s="156"/>
      <c r="CF779" s="156"/>
      <c r="CG779" s="156"/>
      <c r="CH779" s="156"/>
      <c r="CI779" s="156"/>
      <c r="CJ779" s="156"/>
      <c r="CK779" s="156"/>
      <c r="CL779" s="156"/>
      <c r="CM779" s="157" t="s">
        <v>109</v>
      </c>
      <c r="CN779" s="156"/>
      <c r="CO779" s="297"/>
    </row>
    <row r="780" spans="1:736" s="50" customFormat="1" ht="45.75" customHeight="1">
      <c r="A780" s="571">
        <f>1+A779</f>
        <v>778</v>
      </c>
      <c r="B780" s="185" t="s">
        <v>7674</v>
      </c>
      <c r="C780" s="175" t="s">
        <v>7675</v>
      </c>
      <c r="D780" s="180" t="s">
        <v>6692</v>
      </c>
      <c r="E780" s="176">
        <v>45540</v>
      </c>
      <c r="F780" s="177">
        <v>45544</v>
      </c>
      <c r="G780" s="177">
        <v>45646</v>
      </c>
      <c r="H780" s="175" t="s">
        <v>416</v>
      </c>
      <c r="I780" s="181" t="s">
        <v>180</v>
      </c>
      <c r="J780" s="175" t="s">
        <v>7676</v>
      </c>
      <c r="K780" s="182">
        <v>1072672750</v>
      </c>
      <c r="L780" s="175">
        <v>1</v>
      </c>
      <c r="M780" s="183" t="s">
        <v>844</v>
      </c>
      <c r="N780" s="184" t="s">
        <v>98</v>
      </c>
      <c r="O780" s="185" t="s">
        <v>427</v>
      </c>
      <c r="P780" s="175" t="s">
        <v>2116</v>
      </c>
      <c r="Q780" s="175" t="s">
        <v>7576</v>
      </c>
      <c r="R780" s="186">
        <f>+G780-F780</f>
        <v>102</v>
      </c>
      <c r="S780" s="175" t="s">
        <v>7649</v>
      </c>
      <c r="T780" s="265">
        <v>11987500</v>
      </c>
      <c r="U780" s="266" t="s">
        <v>7677</v>
      </c>
      <c r="V780" s="265">
        <f>+T780</f>
        <v>11987500</v>
      </c>
      <c r="W780" s="267">
        <v>45541</v>
      </c>
      <c r="X780" s="268" t="s">
        <v>473</v>
      </c>
      <c r="Y780" s="312">
        <f>+Z780+AA780+AB780</f>
        <v>11987500</v>
      </c>
      <c r="Z780" s="187">
        <f>+V780</f>
        <v>11987500</v>
      </c>
      <c r="AA780" s="188">
        <v>0</v>
      </c>
      <c r="AB780" s="189">
        <f>+AC780+AD780+AE780+AF780+AG780+AH780+AI780+AJ780</f>
        <v>0</v>
      </c>
      <c r="AC780" s="188">
        <v>0</v>
      </c>
      <c r="AD780" s="188">
        <v>0</v>
      </c>
      <c r="AE780" s="188">
        <v>0</v>
      </c>
      <c r="AF780" s="188">
        <v>0</v>
      </c>
      <c r="AG780" s="188">
        <v>0</v>
      </c>
      <c r="AH780" s="188">
        <v>0</v>
      </c>
      <c r="AI780" s="188">
        <v>0</v>
      </c>
      <c r="AJ780" s="188">
        <v>0</v>
      </c>
      <c r="AK780" s="190" t="s">
        <v>104</v>
      </c>
      <c r="AL780" s="191" t="s">
        <v>7678</v>
      </c>
      <c r="AM780" s="175" t="s">
        <v>7679</v>
      </c>
      <c r="AN780" s="192">
        <v>80401061</v>
      </c>
      <c r="AO780" s="190" t="s">
        <v>114</v>
      </c>
      <c r="AP780" s="175" t="s">
        <v>114</v>
      </c>
      <c r="AQ780" s="269" t="s">
        <v>114</v>
      </c>
      <c r="AR780" s="190" t="s">
        <v>114</v>
      </c>
      <c r="AS780" s="175" t="s">
        <v>109</v>
      </c>
      <c r="AT780" s="190" t="s">
        <v>109</v>
      </c>
      <c r="AU780" s="190" t="s">
        <v>392</v>
      </c>
      <c r="AV780" s="175"/>
      <c r="AW780" s="175"/>
      <c r="AX780" s="175" t="s">
        <v>109</v>
      </c>
      <c r="AY780" s="175" t="s">
        <v>108</v>
      </c>
      <c r="AZ780" s="193"/>
      <c r="BA780" s="175"/>
      <c r="BB780" s="194"/>
      <c r="BC780" s="193"/>
      <c r="BD780" s="186"/>
      <c r="BE780" s="186"/>
      <c r="BF780" s="186"/>
      <c r="BG780" s="193"/>
      <c r="BH780" s="195">
        <f>T780+BB780</f>
        <v>11987500</v>
      </c>
      <c r="BI780" s="304" t="s">
        <v>135</v>
      </c>
      <c r="BJ780" s="175"/>
      <c r="BK780" s="184" t="s">
        <v>114</v>
      </c>
      <c r="BL780" s="193"/>
      <c r="BM780" s="464" t="s">
        <v>136</v>
      </c>
      <c r="BN780" s="196" t="s">
        <v>917</v>
      </c>
      <c r="BO780" s="184">
        <v>25</v>
      </c>
      <c r="BP780" s="184">
        <v>36277</v>
      </c>
      <c r="BQ780" s="184" t="s">
        <v>578</v>
      </c>
      <c r="BR780" s="184" t="s">
        <v>114</v>
      </c>
      <c r="BS780" s="184" t="s">
        <v>114</v>
      </c>
      <c r="BT780" s="184" t="s">
        <v>114</v>
      </c>
      <c r="BU780" s="197" t="s">
        <v>7680</v>
      </c>
      <c r="BV780" s="184">
        <v>3142678367</v>
      </c>
      <c r="BW780" s="278" t="s">
        <v>7681</v>
      </c>
      <c r="BX780" s="198" t="s">
        <v>1247</v>
      </c>
      <c r="BY780" s="184" t="s">
        <v>119</v>
      </c>
      <c r="BZ780" s="279">
        <v>24115572458</v>
      </c>
      <c r="CA780" s="270" t="s">
        <v>109</v>
      </c>
      <c r="CB780" s="223" t="s">
        <v>109</v>
      </c>
      <c r="CC780" s="223" t="s">
        <v>109</v>
      </c>
      <c r="CD780" s="223" t="s">
        <v>109</v>
      </c>
      <c r="CE780" s="270"/>
      <c r="CF780" s="270"/>
      <c r="CG780" s="270"/>
      <c r="CH780" s="270"/>
      <c r="CI780" s="270"/>
      <c r="CJ780" s="270"/>
      <c r="CK780" s="270"/>
      <c r="CL780" s="270"/>
      <c r="CM780" s="300"/>
      <c r="CN780" s="270"/>
      <c r="GV780" s="319"/>
      <c r="GW780" s="319"/>
      <c r="GX780" s="319"/>
      <c r="GY780" s="319"/>
      <c r="GZ780" s="319"/>
      <c r="HA780" s="319"/>
      <c r="HB780" s="319"/>
      <c r="HC780" s="319"/>
      <c r="HD780" s="319"/>
      <c r="HE780" s="319"/>
      <c r="HF780" s="319"/>
      <c r="HG780" s="319"/>
      <c r="HH780" s="319"/>
      <c r="HI780" s="319"/>
      <c r="HJ780" s="319"/>
      <c r="HK780" s="319"/>
      <c r="HL780" s="319"/>
      <c r="HM780" s="319"/>
      <c r="HN780" s="319"/>
      <c r="HO780" s="319"/>
      <c r="HP780" s="319"/>
      <c r="HQ780" s="319"/>
      <c r="HR780" s="319"/>
      <c r="HS780" s="319"/>
      <c r="HT780" s="319"/>
      <c r="HU780" s="319"/>
      <c r="HV780" s="319"/>
      <c r="HW780" s="319"/>
      <c r="HX780" s="319"/>
      <c r="HY780" s="319"/>
      <c r="HZ780" s="319"/>
      <c r="IA780" s="319"/>
      <c r="IB780" s="319"/>
      <c r="IC780" s="319"/>
      <c r="ID780" s="319"/>
      <c r="IE780" s="319"/>
      <c r="IF780" s="319"/>
      <c r="IG780" s="319"/>
      <c r="IH780" s="319"/>
      <c r="II780" s="319"/>
      <c r="IJ780" s="319"/>
      <c r="IK780" s="319"/>
      <c r="IL780" s="319"/>
      <c r="IM780" s="319"/>
      <c r="IN780" s="319"/>
      <c r="IO780" s="319"/>
      <c r="IP780" s="319"/>
      <c r="IQ780" s="319"/>
      <c r="IR780" s="319"/>
      <c r="IS780" s="319"/>
      <c r="IT780" s="319"/>
      <c r="IU780" s="319"/>
      <c r="IV780" s="319"/>
      <c r="IW780" s="319"/>
      <c r="IX780" s="319"/>
      <c r="IY780" s="319"/>
      <c r="IZ780" s="319"/>
      <c r="JA780" s="319"/>
      <c r="JB780" s="319"/>
      <c r="JC780" s="319"/>
      <c r="JD780" s="319"/>
      <c r="JE780" s="319"/>
      <c r="JF780" s="319"/>
      <c r="JG780" s="319"/>
      <c r="JH780" s="319"/>
      <c r="JI780" s="319"/>
      <c r="JJ780" s="319"/>
      <c r="JK780" s="319"/>
      <c r="JL780" s="319"/>
      <c r="JM780" s="319"/>
      <c r="JN780" s="319"/>
      <c r="JO780" s="319"/>
      <c r="JP780" s="319"/>
      <c r="JQ780" s="319"/>
      <c r="JR780" s="319"/>
      <c r="JS780" s="319"/>
      <c r="JT780" s="319"/>
      <c r="JU780" s="319"/>
      <c r="JV780" s="319"/>
      <c r="JW780" s="319"/>
      <c r="JX780" s="319"/>
      <c r="JY780" s="319"/>
      <c r="JZ780" s="319"/>
      <c r="KA780" s="319"/>
      <c r="KB780" s="319"/>
      <c r="KC780" s="319"/>
      <c r="KD780" s="319"/>
      <c r="KE780" s="319"/>
      <c r="KF780" s="319"/>
      <c r="KG780" s="319"/>
      <c r="KH780" s="319"/>
      <c r="KI780" s="319"/>
      <c r="KJ780" s="319"/>
      <c r="KK780" s="319"/>
      <c r="KL780" s="319"/>
      <c r="KM780" s="319"/>
      <c r="KN780" s="319"/>
      <c r="KO780" s="319"/>
      <c r="KP780" s="319"/>
      <c r="KQ780" s="319"/>
      <c r="KR780" s="319"/>
      <c r="KS780" s="319"/>
      <c r="KT780" s="319"/>
      <c r="KU780" s="319"/>
      <c r="KV780" s="319"/>
      <c r="KW780" s="319"/>
      <c r="KX780" s="319"/>
      <c r="KY780" s="319"/>
      <c r="KZ780" s="319"/>
      <c r="LA780" s="319"/>
      <c r="LB780" s="319"/>
      <c r="LC780" s="319"/>
      <c r="LD780" s="319"/>
      <c r="LE780" s="319"/>
      <c r="LF780" s="319"/>
      <c r="LG780" s="319"/>
      <c r="LH780" s="319"/>
      <c r="LI780" s="319"/>
      <c r="LJ780" s="319"/>
      <c r="LK780" s="319"/>
      <c r="LL780" s="319"/>
      <c r="LM780" s="319"/>
      <c r="LN780" s="319"/>
      <c r="LO780" s="319"/>
      <c r="LP780" s="319"/>
      <c r="LQ780" s="319"/>
      <c r="LR780" s="319"/>
      <c r="LS780" s="319"/>
      <c r="LT780" s="319"/>
      <c r="LU780" s="319"/>
      <c r="LV780" s="319"/>
      <c r="LW780" s="319"/>
      <c r="LX780" s="319"/>
      <c r="LY780" s="319"/>
      <c r="LZ780" s="319"/>
      <c r="MA780" s="319"/>
      <c r="MB780" s="319"/>
      <c r="MC780" s="319"/>
      <c r="MD780" s="319"/>
      <c r="ME780" s="319"/>
      <c r="MF780" s="319"/>
      <c r="MG780" s="319"/>
      <c r="MH780" s="319"/>
      <c r="MI780" s="319"/>
      <c r="MJ780" s="319"/>
      <c r="MK780" s="319"/>
      <c r="ML780" s="319"/>
      <c r="MM780" s="319"/>
      <c r="MN780" s="319"/>
      <c r="MO780" s="319"/>
      <c r="MP780" s="319"/>
      <c r="MQ780" s="319"/>
      <c r="MR780" s="319"/>
      <c r="MS780" s="319"/>
      <c r="MT780" s="319"/>
      <c r="MU780" s="319"/>
      <c r="MV780" s="319"/>
      <c r="MW780" s="319"/>
      <c r="MX780" s="319"/>
      <c r="MY780" s="319"/>
      <c r="MZ780" s="319"/>
      <c r="NA780" s="319"/>
      <c r="NB780" s="319"/>
      <c r="NC780" s="319"/>
      <c r="ND780" s="319"/>
      <c r="NE780" s="319"/>
      <c r="NF780" s="319"/>
      <c r="NG780" s="319"/>
      <c r="NH780" s="319"/>
      <c r="NI780" s="319"/>
      <c r="NJ780" s="319"/>
      <c r="NK780" s="319"/>
      <c r="NL780" s="319"/>
      <c r="NM780" s="319"/>
      <c r="NN780" s="319"/>
      <c r="NO780" s="319"/>
      <c r="NP780" s="319"/>
      <c r="NQ780" s="319"/>
      <c r="NR780" s="319"/>
      <c r="NS780" s="319"/>
      <c r="NT780" s="319"/>
      <c r="NU780" s="319"/>
      <c r="NV780" s="319"/>
      <c r="NW780" s="319"/>
      <c r="NX780" s="319"/>
      <c r="NY780" s="319"/>
      <c r="NZ780" s="319"/>
      <c r="OA780" s="319"/>
      <c r="OB780" s="319"/>
      <c r="OC780" s="319"/>
      <c r="OD780" s="319"/>
      <c r="OE780" s="319"/>
      <c r="OF780" s="319"/>
      <c r="OG780" s="319"/>
      <c r="OH780" s="319"/>
      <c r="OI780" s="319"/>
      <c r="OJ780" s="319"/>
      <c r="OK780" s="319"/>
      <c r="OL780" s="319"/>
      <c r="OM780" s="319"/>
      <c r="ON780" s="319"/>
      <c r="OO780" s="319"/>
      <c r="OP780" s="319"/>
      <c r="OQ780" s="319"/>
      <c r="OR780" s="319"/>
      <c r="OS780" s="319"/>
      <c r="OT780" s="319"/>
      <c r="OU780" s="319"/>
      <c r="OV780" s="319"/>
      <c r="OW780" s="319"/>
      <c r="OX780" s="319"/>
      <c r="OY780" s="319"/>
      <c r="OZ780" s="319"/>
      <c r="PA780" s="319"/>
      <c r="PB780" s="319"/>
      <c r="PC780" s="319"/>
      <c r="PD780" s="319"/>
      <c r="PE780" s="319"/>
      <c r="PF780" s="319"/>
      <c r="PG780" s="319"/>
      <c r="PH780" s="319"/>
      <c r="PI780" s="319"/>
      <c r="PJ780" s="319"/>
      <c r="PK780" s="319"/>
      <c r="PL780" s="319"/>
      <c r="PM780" s="319"/>
      <c r="PN780" s="319"/>
      <c r="PO780" s="319"/>
      <c r="PP780" s="319"/>
      <c r="PQ780" s="319"/>
      <c r="PR780" s="319"/>
      <c r="PS780" s="319"/>
      <c r="PT780" s="319"/>
      <c r="PU780" s="319"/>
      <c r="PV780" s="319"/>
      <c r="PW780" s="319"/>
      <c r="PX780" s="319"/>
      <c r="PY780" s="319"/>
      <c r="PZ780" s="319"/>
      <c r="QA780" s="319"/>
      <c r="QB780" s="319"/>
      <c r="QC780" s="319"/>
      <c r="QD780" s="319"/>
      <c r="QE780" s="319"/>
      <c r="QF780" s="319"/>
      <c r="QG780" s="319"/>
      <c r="QH780" s="319"/>
      <c r="QI780" s="319"/>
      <c r="QJ780" s="319"/>
      <c r="QK780" s="319"/>
      <c r="QL780" s="319"/>
      <c r="QM780" s="319"/>
      <c r="QN780" s="319"/>
      <c r="QO780" s="319"/>
      <c r="QP780" s="319"/>
      <c r="QQ780" s="319"/>
      <c r="QR780" s="319"/>
      <c r="QS780" s="319"/>
      <c r="QT780" s="319"/>
      <c r="QU780" s="319"/>
      <c r="QV780" s="319"/>
      <c r="QW780" s="319"/>
      <c r="QX780" s="319"/>
      <c r="QY780" s="319"/>
      <c r="QZ780" s="319"/>
      <c r="RA780" s="319"/>
      <c r="RB780" s="319"/>
      <c r="RC780" s="319"/>
      <c r="RD780" s="319"/>
      <c r="RE780" s="319"/>
      <c r="RF780" s="319"/>
      <c r="RG780" s="319"/>
      <c r="RH780" s="319"/>
      <c r="RI780" s="319"/>
      <c r="RJ780" s="319"/>
      <c r="RK780" s="319"/>
      <c r="RL780" s="319"/>
      <c r="RM780" s="319"/>
      <c r="RN780" s="319"/>
      <c r="RO780" s="319"/>
      <c r="RP780" s="319"/>
      <c r="RQ780" s="319"/>
      <c r="RR780" s="319"/>
      <c r="RS780" s="319"/>
      <c r="RT780" s="319"/>
      <c r="RU780" s="319"/>
      <c r="RV780" s="319"/>
      <c r="RW780" s="319"/>
      <c r="RX780" s="319"/>
      <c r="RY780" s="319"/>
      <c r="RZ780" s="319"/>
      <c r="SA780" s="319"/>
      <c r="SB780" s="319"/>
      <c r="SC780" s="319"/>
      <c r="SD780" s="319"/>
      <c r="SE780" s="319"/>
      <c r="SF780" s="319"/>
      <c r="SG780" s="319"/>
      <c r="SH780" s="319"/>
      <c r="SI780" s="319"/>
      <c r="SJ780" s="319"/>
      <c r="SK780" s="319"/>
      <c r="SL780" s="319"/>
      <c r="SM780" s="319"/>
      <c r="SN780" s="319"/>
      <c r="SO780" s="319"/>
      <c r="SP780" s="319"/>
      <c r="SQ780" s="319"/>
      <c r="SR780" s="319"/>
      <c r="SS780" s="319"/>
      <c r="ST780" s="319"/>
      <c r="SU780" s="319"/>
      <c r="SV780" s="319"/>
      <c r="SW780" s="319"/>
      <c r="SX780" s="319"/>
      <c r="SY780" s="319"/>
      <c r="SZ780" s="319"/>
      <c r="TA780" s="319"/>
      <c r="TB780" s="319"/>
      <c r="TC780" s="319"/>
      <c r="TD780" s="319"/>
      <c r="TE780" s="319"/>
      <c r="TF780" s="319"/>
      <c r="TG780" s="319"/>
      <c r="TH780" s="319"/>
      <c r="TI780" s="319"/>
      <c r="TJ780" s="319"/>
      <c r="TK780" s="319"/>
      <c r="TL780" s="319"/>
      <c r="TM780" s="319"/>
      <c r="TN780" s="319"/>
      <c r="TO780" s="319"/>
      <c r="TP780" s="319"/>
      <c r="TQ780" s="319"/>
      <c r="TR780" s="319"/>
      <c r="TS780" s="319"/>
      <c r="TT780" s="319"/>
      <c r="TU780" s="319"/>
      <c r="TV780" s="319"/>
      <c r="TW780" s="319"/>
      <c r="TX780" s="319"/>
      <c r="TY780" s="319"/>
      <c r="TZ780" s="319"/>
      <c r="UA780" s="319"/>
      <c r="UB780" s="319"/>
      <c r="UC780" s="319"/>
      <c r="UD780" s="319"/>
      <c r="UE780" s="319"/>
      <c r="UF780" s="319"/>
      <c r="UG780" s="319"/>
      <c r="UH780" s="319"/>
      <c r="UI780" s="319"/>
      <c r="UJ780" s="319"/>
      <c r="UK780" s="319"/>
      <c r="UL780" s="319"/>
      <c r="UM780" s="319"/>
      <c r="UN780" s="319"/>
      <c r="UO780" s="319"/>
      <c r="UP780" s="319"/>
      <c r="UQ780" s="319"/>
      <c r="UR780" s="319"/>
      <c r="US780" s="319"/>
      <c r="UT780" s="319"/>
      <c r="UU780" s="319"/>
      <c r="UV780" s="319"/>
      <c r="UW780" s="319"/>
      <c r="UX780" s="319"/>
      <c r="UY780" s="319"/>
      <c r="UZ780" s="319"/>
      <c r="VA780" s="319"/>
      <c r="VB780" s="319"/>
      <c r="VC780" s="319"/>
      <c r="VD780" s="319"/>
      <c r="VE780" s="319"/>
      <c r="VF780" s="319"/>
      <c r="VG780" s="319"/>
      <c r="VH780" s="319"/>
      <c r="VI780" s="319"/>
      <c r="VJ780" s="319"/>
      <c r="VK780" s="319"/>
      <c r="VL780" s="319"/>
      <c r="VM780" s="319"/>
      <c r="VN780" s="319"/>
      <c r="VO780" s="319"/>
      <c r="VP780" s="319"/>
      <c r="VQ780" s="319"/>
      <c r="VR780" s="319"/>
      <c r="VS780" s="319"/>
      <c r="VT780" s="319"/>
      <c r="VU780" s="319"/>
      <c r="VV780" s="319"/>
      <c r="VW780" s="319"/>
      <c r="VX780" s="319"/>
      <c r="VY780" s="319"/>
      <c r="VZ780" s="319"/>
      <c r="WA780" s="319"/>
      <c r="WB780" s="319"/>
      <c r="WC780" s="319"/>
      <c r="WD780" s="319"/>
      <c r="WE780" s="319"/>
      <c r="WF780" s="319"/>
      <c r="WG780" s="319"/>
      <c r="WH780" s="319"/>
      <c r="WI780" s="319"/>
      <c r="WJ780" s="319"/>
      <c r="WK780" s="319"/>
      <c r="WL780" s="319"/>
      <c r="WM780" s="319"/>
      <c r="WN780" s="319"/>
      <c r="WO780" s="319"/>
      <c r="WP780" s="319"/>
      <c r="WQ780" s="319"/>
      <c r="WR780" s="319"/>
      <c r="WS780" s="319"/>
      <c r="WT780" s="319"/>
      <c r="WU780" s="319"/>
      <c r="WV780" s="319"/>
      <c r="WW780" s="319"/>
      <c r="WX780" s="319"/>
      <c r="WY780" s="319"/>
      <c r="WZ780" s="319"/>
      <c r="XA780" s="319"/>
      <c r="XB780" s="319"/>
      <c r="XC780" s="319"/>
      <c r="XD780" s="319"/>
      <c r="XE780" s="319"/>
      <c r="XF780" s="319"/>
      <c r="XG780" s="319"/>
      <c r="XH780" s="319"/>
      <c r="XI780" s="319"/>
      <c r="XJ780" s="319"/>
      <c r="XK780" s="319"/>
      <c r="XL780" s="319"/>
      <c r="XM780" s="319"/>
      <c r="XN780" s="319"/>
      <c r="XO780" s="319"/>
      <c r="XP780" s="319"/>
      <c r="XQ780" s="319"/>
      <c r="XR780" s="319"/>
      <c r="XS780" s="319"/>
      <c r="XT780" s="319"/>
      <c r="XU780" s="319"/>
      <c r="XV780" s="319"/>
      <c r="XW780" s="319"/>
      <c r="XX780" s="319"/>
      <c r="XY780" s="319"/>
      <c r="XZ780" s="319"/>
      <c r="YA780" s="319"/>
      <c r="YB780" s="319"/>
      <c r="YC780" s="319"/>
      <c r="YD780" s="319"/>
      <c r="YE780" s="319"/>
      <c r="YF780" s="319"/>
      <c r="YG780" s="319"/>
      <c r="YH780" s="319"/>
      <c r="YI780" s="319"/>
      <c r="YJ780" s="319"/>
      <c r="YK780" s="319"/>
      <c r="YL780" s="319"/>
      <c r="YM780" s="319"/>
      <c r="YN780" s="319"/>
      <c r="YO780" s="319"/>
      <c r="YP780" s="319"/>
      <c r="YQ780" s="319"/>
      <c r="YR780" s="319"/>
      <c r="YS780" s="319"/>
      <c r="YT780" s="319"/>
      <c r="YU780" s="319"/>
      <c r="YV780" s="319"/>
      <c r="YW780" s="319"/>
      <c r="YX780" s="319"/>
      <c r="YY780" s="319"/>
      <c r="YZ780" s="319"/>
      <c r="ZA780" s="319"/>
      <c r="ZB780" s="319"/>
      <c r="ZC780" s="319"/>
      <c r="ZD780" s="319"/>
      <c r="ZE780" s="319"/>
      <c r="ZF780" s="319"/>
      <c r="ZG780" s="319"/>
      <c r="ZH780" s="319"/>
      <c r="ZI780" s="319"/>
      <c r="ZJ780" s="319"/>
      <c r="ZK780" s="319"/>
      <c r="ZL780" s="319"/>
      <c r="ZM780" s="319"/>
      <c r="ZN780" s="319"/>
      <c r="ZO780" s="319"/>
      <c r="ZP780" s="319"/>
      <c r="ZQ780" s="319"/>
      <c r="ZR780" s="319"/>
      <c r="ZS780" s="319"/>
      <c r="ZT780" s="319"/>
      <c r="ZU780" s="319"/>
      <c r="ZV780" s="319"/>
      <c r="ZW780" s="319"/>
      <c r="ZX780" s="319"/>
      <c r="ZY780" s="319"/>
      <c r="ZZ780" s="319"/>
      <c r="AAA780" s="319"/>
      <c r="AAB780" s="319"/>
      <c r="AAC780" s="319"/>
      <c r="AAD780" s="319"/>
      <c r="AAE780" s="319"/>
      <c r="AAF780" s="319"/>
      <c r="AAG780" s="319"/>
      <c r="AAH780" s="319"/>
      <c r="AAI780" s="319"/>
      <c r="AAJ780" s="319"/>
      <c r="AAK780" s="319"/>
      <c r="AAL780" s="319"/>
      <c r="AAM780" s="319"/>
      <c r="AAN780" s="319"/>
      <c r="AAO780" s="319"/>
      <c r="AAP780" s="319"/>
      <c r="AAQ780" s="319"/>
      <c r="AAR780" s="319"/>
      <c r="AAS780" s="319"/>
      <c r="AAT780" s="319"/>
      <c r="AAU780" s="319"/>
      <c r="AAV780" s="319"/>
      <c r="AAW780" s="319"/>
      <c r="AAX780" s="319"/>
      <c r="AAY780" s="319"/>
      <c r="AAZ780" s="319"/>
      <c r="ABA780" s="319"/>
      <c r="ABB780" s="319"/>
      <c r="ABC780" s="319"/>
      <c r="ABD780" s="319"/>
      <c r="ABE780" s="319"/>
      <c r="ABF780" s="319"/>
      <c r="ABG780" s="319"/>
      <c r="ABH780" s="319"/>
    </row>
    <row r="781" spans="1:736" s="50" customFormat="1" ht="45.75" customHeight="1">
      <c r="A781" s="589">
        <f>1+A780</f>
        <v>779</v>
      </c>
      <c r="B781" s="403" t="s">
        <v>7682</v>
      </c>
      <c r="C781" s="156" t="s">
        <v>7683</v>
      </c>
      <c r="D781" s="156" t="s">
        <v>6476</v>
      </c>
      <c r="E781" s="156">
        <v>45540</v>
      </c>
      <c r="F781" s="156">
        <v>45544</v>
      </c>
      <c r="G781" s="156">
        <v>45646</v>
      </c>
      <c r="H781" s="156" t="s">
        <v>416</v>
      </c>
      <c r="I781" s="156" t="s">
        <v>180</v>
      </c>
      <c r="J781" s="301" t="s">
        <v>2275</v>
      </c>
      <c r="K781" s="251">
        <v>1072642251</v>
      </c>
      <c r="L781" s="156">
        <v>1</v>
      </c>
      <c r="M781" s="156" t="s">
        <v>844</v>
      </c>
      <c r="N781" s="156" t="s">
        <v>98</v>
      </c>
      <c r="O781" s="156" t="s">
        <v>783</v>
      </c>
      <c r="P781" s="156" t="s">
        <v>7684</v>
      </c>
      <c r="Q781" s="156" t="s">
        <v>7685</v>
      </c>
      <c r="R781" s="143">
        <f>+G781-F781</f>
        <v>102</v>
      </c>
      <c r="S781" s="134" t="s">
        <v>7686</v>
      </c>
      <c r="T781" s="253">
        <v>14760000</v>
      </c>
      <c r="U781" s="156" t="s">
        <v>7687</v>
      </c>
      <c r="V781" s="253">
        <f>+T781</f>
        <v>14760000</v>
      </c>
      <c r="W781" s="156">
        <v>45541</v>
      </c>
      <c r="X781" s="156" t="s">
        <v>1040</v>
      </c>
      <c r="Y781" s="317">
        <f>+Z781+AA781+AB781</f>
        <v>14760000</v>
      </c>
      <c r="Z781" s="156">
        <v>0</v>
      </c>
      <c r="AA781" s="156">
        <v>0</v>
      </c>
      <c r="AB781" s="156">
        <f>+AC781+AD781+AE781+AF781+AG781+AH781+AI781+AJ781</f>
        <v>14760000</v>
      </c>
      <c r="AC781" s="156">
        <v>0</v>
      </c>
      <c r="AD781" s="156">
        <v>0</v>
      </c>
      <c r="AE781" s="156">
        <v>14760000</v>
      </c>
      <c r="AF781" s="156">
        <v>0</v>
      </c>
      <c r="AG781" s="156">
        <v>0</v>
      </c>
      <c r="AH781" s="156">
        <v>0</v>
      </c>
      <c r="AI781" s="156">
        <v>0</v>
      </c>
      <c r="AJ781" s="156">
        <v>0</v>
      </c>
      <c r="AK781" s="156" t="s">
        <v>104</v>
      </c>
      <c r="AL781" s="103" t="s">
        <v>7688</v>
      </c>
      <c r="AM781" s="156" t="s">
        <v>7689</v>
      </c>
      <c r="AN781" s="156">
        <v>20472825</v>
      </c>
      <c r="AO781" s="156" t="s">
        <v>114</v>
      </c>
      <c r="AP781" s="156" t="s">
        <v>114</v>
      </c>
      <c r="AQ781" s="156" t="s">
        <v>114</v>
      </c>
      <c r="AR781" s="156" t="s">
        <v>114</v>
      </c>
      <c r="AS781" s="156" t="s">
        <v>109</v>
      </c>
      <c r="AT781" s="156" t="s">
        <v>109</v>
      </c>
      <c r="AU781" s="156" t="s">
        <v>392</v>
      </c>
      <c r="AV781" s="156"/>
      <c r="AW781" s="156"/>
      <c r="AX781" s="156" t="s">
        <v>109</v>
      </c>
      <c r="AY781" s="156" t="s">
        <v>108</v>
      </c>
      <c r="AZ781" s="156"/>
      <c r="BA781" s="156"/>
      <c r="BB781" s="156"/>
      <c r="BC781" s="156"/>
      <c r="BD781" s="156"/>
      <c r="BE781" s="156"/>
      <c r="BF781" s="156"/>
      <c r="BG781" s="156"/>
      <c r="BH781" s="153">
        <f>T781+BB781</f>
        <v>14760000</v>
      </c>
      <c r="BI781" s="349" t="s">
        <v>113</v>
      </c>
      <c r="BJ781" s="240"/>
      <c r="BK781" s="240" t="s">
        <v>114</v>
      </c>
      <c r="BL781" s="240"/>
      <c r="BM781" s="437"/>
      <c r="BN781" s="156" t="s">
        <v>917</v>
      </c>
      <c r="BO781" s="156">
        <v>37</v>
      </c>
      <c r="BP781" s="156"/>
      <c r="BQ781" s="156" t="s">
        <v>578</v>
      </c>
      <c r="BR781" s="156" t="s">
        <v>108</v>
      </c>
      <c r="BS781" s="156" t="s">
        <v>108</v>
      </c>
      <c r="BT781" s="156" t="s">
        <v>108</v>
      </c>
      <c r="BU781" s="156" t="s">
        <v>2281</v>
      </c>
      <c r="BV781" s="156">
        <v>3103462256</v>
      </c>
      <c r="BW781" s="156" t="s">
        <v>2282</v>
      </c>
      <c r="BX781" s="156" t="s">
        <v>1030</v>
      </c>
      <c r="BY781" s="156" t="s">
        <v>119</v>
      </c>
      <c r="BZ781" s="156" t="s">
        <v>2283</v>
      </c>
      <c r="CA781" s="157" t="s">
        <v>109</v>
      </c>
      <c r="CB781" s="157" t="s">
        <v>109</v>
      </c>
      <c r="CC781" s="157" t="s">
        <v>109</v>
      </c>
      <c r="CD781" s="152" t="s">
        <v>109</v>
      </c>
      <c r="CE781" s="156"/>
      <c r="CF781" s="156"/>
      <c r="CG781" s="156"/>
      <c r="CH781" s="156"/>
      <c r="CI781" s="156"/>
      <c r="CJ781" s="156"/>
      <c r="CK781" s="156"/>
      <c r="CL781" s="156"/>
      <c r="CM781" s="157" t="s">
        <v>109</v>
      </c>
      <c r="CN781" s="156"/>
      <c r="CO781" s="297"/>
    </row>
    <row r="782" spans="1:736" s="319" customFormat="1" ht="45.75" customHeight="1">
      <c r="A782" s="571">
        <f>1+A781</f>
        <v>780</v>
      </c>
      <c r="B782" s="185" t="s">
        <v>7690</v>
      </c>
      <c r="C782" s="175" t="s">
        <v>7691</v>
      </c>
      <c r="D782" s="180" t="s">
        <v>108</v>
      </c>
      <c r="E782" s="176">
        <v>45541</v>
      </c>
      <c r="F782" s="177">
        <v>45545</v>
      </c>
      <c r="G782" s="177">
        <v>45657</v>
      </c>
      <c r="H782" s="175" t="s">
        <v>547</v>
      </c>
      <c r="I782" s="181" t="s">
        <v>452</v>
      </c>
      <c r="J782" s="175" t="s">
        <v>7692</v>
      </c>
      <c r="K782" s="182">
        <v>901214786</v>
      </c>
      <c r="L782" s="175">
        <v>8</v>
      </c>
      <c r="M782" s="183" t="s">
        <v>926</v>
      </c>
      <c r="N782" s="184" t="s">
        <v>98</v>
      </c>
      <c r="O782" s="185" t="s">
        <v>4665</v>
      </c>
      <c r="P782" s="175" t="s">
        <v>7693</v>
      </c>
      <c r="Q782" s="175" t="s">
        <v>6796</v>
      </c>
      <c r="R782" s="186">
        <f>+G782-F782</f>
        <v>112</v>
      </c>
      <c r="S782" s="175" t="s">
        <v>7694</v>
      </c>
      <c r="T782" s="265">
        <v>240000000</v>
      </c>
      <c r="U782" s="266"/>
      <c r="V782" s="265">
        <f>+T782</f>
        <v>240000000</v>
      </c>
      <c r="W782" s="267"/>
      <c r="X782" s="268" t="s">
        <v>473</v>
      </c>
      <c r="Y782" s="312">
        <f>+Z782+AA782+AB782</f>
        <v>240000000</v>
      </c>
      <c r="Z782" s="187">
        <f>+V782</f>
        <v>240000000</v>
      </c>
      <c r="AA782" s="188">
        <v>0</v>
      </c>
      <c r="AB782" s="189">
        <f>+AC782+AD782+AE782+AF782+AG782+AH782+AI782+AJ782</f>
        <v>0</v>
      </c>
      <c r="AC782" s="188">
        <v>0</v>
      </c>
      <c r="AD782" s="188">
        <v>0</v>
      </c>
      <c r="AE782" s="188">
        <v>0</v>
      </c>
      <c r="AF782" s="188">
        <v>0</v>
      </c>
      <c r="AG782" s="188">
        <v>0</v>
      </c>
      <c r="AH782" s="188">
        <v>0</v>
      </c>
      <c r="AI782" s="188">
        <v>0</v>
      </c>
      <c r="AJ782" s="188">
        <v>0</v>
      </c>
      <c r="AK782" s="190" t="s">
        <v>104</v>
      </c>
      <c r="AL782" s="191" t="s">
        <v>7695</v>
      </c>
      <c r="AM782" s="175" t="s">
        <v>7696</v>
      </c>
      <c r="AN782" s="192">
        <v>35195855</v>
      </c>
      <c r="AO782" s="190" t="s">
        <v>7697</v>
      </c>
      <c r="AP782" s="175" t="s">
        <v>7698</v>
      </c>
      <c r="AQ782" s="269">
        <v>45544</v>
      </c>
      <c r="AR782" s="190" t="s">
        <v>7699</v>
      </c>
      <c r="AS782" s="175" t="s">
        <v>114</v>
      </c>
      <c r="AT782" s="190" t="s">
        <v>578</v>
      </c>
      <c r="AU782" s="190" t="s">
        <v>392</v>
      </c>
      <c r="AV782" s="175"/>
      <c r="AW782" s="175"/>
      <c r="AX782" s="175" t="s">
        <v>109</v>
      </c>
      <c r="AY782" s="175" t="s">
        <v>108</v>
      </c>
      <c r="AZ782" s="193"/>
      <c r="BA782" s="175"/>
      <c r="BB782" s="194"/>
      <c r="BC782" s="193"/>
      <c r="BD782" s="186"/>
      <c r="BE782" s="186"/>
      <c r="BF782" s="186"/>
      <c r="BG782" s="193"/>
      <c r="BH782" s="195">
        <f>T782+BB782</f>
        <v>240000000</v>
      </c>
      <c r="BI782" s="304" t="s">
        <v>135</v>
      </c>
      <c r="BJ782" s="175"/>
      <c r="BK782" s="184"/>
      <c r="BL782" s="193"/>
      <c r="BM782" s="464" t="s">
        <v>136</v>
      </c>
      <c r="BN782" s="196" t="s">
        <v>108</v>
      </c>
      <c r="BO782" s="184" t="s">
        <v>108</v>
      </c>
      <c r="BP782" s="184" t="s">
        <v>108</v>
      </c>
      <c r="BQ782" s="184" t="s">
        <v>108</v>
      </c>
      <c r="BR782" s="184" t="s">
        <v>108</v>
      </c>
      <c r="BS782" s="184" t="s">
        <v>108</v>
      </c>
      <c r="BT782" s="184" t="s">
        <v>108</v>
      </c>
      <c r="BU782" s="197" t="s">
        <v>7700</v>
      </c>
      <c r="BV782" s="184" t="s">
        <v>7701</v>
      </c>
      <c r="BW782" s="278" t="s">
        <v>7702</v>
      </c>
      <c r="BX782" s="198" t="s">
        <v>139</v>
      </c>
      <c r="BY782" s="184" t="s">
        <v>119</v>
      </c>
      <c r="BZ782" s="279">
        <v>108900247918</v>
      </c>
      <c r="CA782" s="270" t="s">
        <v>109</v>
      </c>
      <c r="CB782" s="223" t="s">
        <v>109</v>
      </c>
      <c r="CC782" s="223" t="s">
        <v>109</v>
      </c>
      <c r="CD782" s="223" t="s">
        <v>109</v>
      </c>
      <c r="CE782" s="270"/>
      <c r="CF782" s="270"/>
      <c r="CG782" s="270"/>
      <c r="CH782" s="270"/>
      <c r="CI782" s="270"/>
      <c r="CJ782" s="270"/>
      <c r="CK782" s="270"/>
      <c r="CL782" s="270"/>
      <c r="CM782" s="300"/>
      <c r="CN782" s="270"/>
      <c r="CO782" s="50"/>
      <c r="CP782" s="50"/>
      <c r="CQ782" s="50"/>
      <c r="CR782" s="50"/>
      <c r="CS782" s="50"/>
      <c r="CT782" s="50"/>
      <c r="CU782" s="50"/>
      <c r="CV782" s="50"/>
      <c r="CW782" s="50"/>
      <c r="CX782" s="50"/>
      <c r="CY782" s="50"/>
      <c r="CZ782" s="50"/>
      <c r="DA782" s="50"/>
      <c r="DB782" s="50"/>
      <c r="DC782" s="50"/>
      <c r="DD782" s="50"/>
      <c r="DE782" s="50"/>
      <c r="DF782" s="50"/>
      <c r="DG782" s="50"/>
      <c r="DH782" s="50"/>
      <c r="DI782" s="50"/>
      <c r="DJ782" s="50"/>
      <c r="DK782" s="50"/>
      <c r="DL782" s="50"/>
      <c r="DM782" s="50"/>
      <c r="DN782" s="50"/>
      <c r="DO782" s="50"/>
      <c r="DP782" s="50"/>
      <c r="DQ782" s="50"/>
      <c r="DR782" s="50"/>
      <c r="DS782" s="50"/>
      <c r="DT782" s="50"/>
      <c r="DU782" s="50"/>
      <c r="DV782" s="50"/>
      <c r="DW782" s="50"/>
      <c r="DX782" s="50"/>
      <c r="DY782" s="50"/>
      <c r="DZ782" s="50"/>
      <c r="EA782" s="50"/>
      <c r="EB782" s="50"/>
      <c r="EC782" s="50"/>
      <c r="ED782" s="50"/>
      <c r="EE782" s="50"/>
      <c r="EF782" s="50"/>
      <c r="EG782" s="50"/>
      <c r="EH782" s="50"/>
      <c r="EI782" s="50"/>
      <c r="EJ782" s="50"/>
      <c r="EK782" s="50"/>
      <c r="EL782" s="50"/>
      <c r="EM782" s="50"/>
      <c r="EN782" s="50"/>
      <c r="EO782" s="50"/>
      <c r="EP782" s="50"/>
      <c r="EQ782" s="50"/>
      <c r="ER782" s="50"/>
      <c r="ES782" s="50"/>
      <c r="ET782" s="50"/>
      <c r="EU782" s="50"/>
      <c r="EV782" s="50"/>
      <c r="EW782" s="50"/>
      <c r="EX782" s="50"/>
      <c r="EY782" s="50"/>
      <c r="EZ782" s="50"/>
      <c r="FA782" s="50"/>
      <c r="FB782" s="50"/>
      <c r="FC782" s="50"/>
      <c r="FD782" s="50"/>
      <c r="FE782" s="50"/>
      <c r="FF782" s="50"/>
      <c r="FG782" s="50"/>
      <c r="FH782" s="50"/>
      <c r="FI782" s="50"/>
      <c r="FJ782" s="50"/>
      <c r="FK782" s="50"/>
      <c r="FL782" s="50"/>
      <c r="FM782" s="50"/>
      <c r="FN782" s="50"/>
      <c r="FO782" s="50"/>
      <c r="FP782" s="50"/>
      <c r="FQ782" s="50"/>
      <c r="FR782" s="50"/>
      <c r="FS782" s="50"/>
      <c r="FT782" s="50"/>
      <c r="FU782" s="50"/>
      <c r="FV782" s="50"/>
      <c r="FW782" s="50"/>
      <c r="FX782" s="50"/>
      <c r="FY782" s="50"/>
      <c r="FZ782" s="50"/>
      <c r="GA782" s="50"/>
      <c r="GB782" s="50"/>
      <c r="GC782" s="50"/>
      <c r="GD782" s="50"/>
      <c r="GE782" s="50"/>
      <c r="GF782" s="50"/>
      <c r="GG782" s="50"/>
      <c r="GH782" s="50"/>
      <c r="GI782" s="50"/>
      <c r="GJ782" s="50"/>
      <c r="GK782" s="50"/>
      <c r="GL782" s="50"/>
      <c r="GM782" s="50"/>
      <c r="GN782" s="50"/>
      <c r="GO782" s="50"/>
      <c r="GP782" s="50"/>
      <c r="GQ782" s="50"/>
      <c r="GR782" s="50"/>
      <c r="GS782" s="50"/>
      <c r="GT782" s="50"/>
      <c r="GU782" s="50"/>
    </row>
    <row r="783" spans="1:736" s="290" customFormat="1" ht="45.75" customHeight="1">
      <c r="A783" s="589">
        <f>1+A782</f>
        <v>781</v>
      </c>
      <c r="B783" s="403" t="s">
        <v>7703</v>
      </c>
      <c r="C783" s="156" t="s">
        <v>7704</v>
      </c>
      <c r="D783" s="156" t="s">
        <v>6728</v>
      </c>
      <c r="E783" s="156">
        <v>45541</v>
      </c>
      <c r="F783" s="156">
        <v>45544</v>
      </c>
      <c r="G783" s="156">
        <v>45646</v>
      </c>
      <c r="H783" s="156" t="s">
        <v>416</v>
      </c>
      <c r="I783" s="156" t="s">
        <v>180</v>
      </c>
      <c r="J783" s="301" t="s">
        <v>7705</v>
      </c>
      <c r="K783" s="251">
        <v>35478050</v>
      </c>
      <c r="L783" s="156">
        <v>8</v>
      </c>
      <c r="M783" s="156" t="s">
        <v>844</v>
      </c>
      <c r="N783" s="156" t="s">
        <v>98</v>
      </c>
      <c r="O783" s="156" t="s">
        <v>5700</v>
      </c>
      <c r="P783" s="156" t="s">
        <v>7706</v>
      </c>
      <c r="Q783" s="156" t="s">
        <v>7707</v>
      </c>
      <c r="R783" s="143">
        <f>+G783-F783</f>
        <v>102</v>
      </c>
      <c r="S783" s="134" t="s">
        <v>7708</v>
      </c>
      <c r="T783" s="253">
        <v>15411000</v>
      </c>
      <c r="U783" s="156" t="s">
        <v>7709</v>
      </c>
      <c r="V783" s="253">
        <f>+T783</f>
        <v>15411000</v>
      </c>
      <c r="W783" s="156" t="s">
        <v>7710</v>
      </c>
      <c r="X783" s="156" t="s">
        <v>473</v>
      </c>
      <c r="Y783" s="317">
        <f>+Z783+AA783+AB783</f>
        <v>15411000</v>
      </c>
      <c r="Z783" s="156">
        <f>+V783</f>
        <v>15411000</v>
      </c>
      <c r="AA783" s="156">
        <v>0</v>
      </c>
      <c r="AB783" s="156">
        <f>+AC783+AD783+AE783+AF783+AG783+AH783+AI783+AJ783</f>
        <v>0</v>
      </c>
      <c r="AC783" s="156">
        <v>0</v>
      </c>
      <c r="AD783" s="156">
        <v>0</v>
      </c>
      <c r="AE783" s="156">
        <v>0</v>
      </c>
      <c r="AF783" s="156">
        <v>0</v>
      </c>
      <c r="AG783" s="156">
        <v>0</v>
      </c>
      <c r="AH783" s="156">
        <v>0</v>
      </c>
      <c r="AI783" s="156">
        <v>0</v>
      </c>
      <c r="AJ783" s="156">
        <v>0</v>
      </c>
      <c r="AK783" s="156" t="s">
        <v>104</v>
      </c>
      <c r="AL783" s="103" t="s">
        <v>7711</v>
      </c>
      <c r="AM783" s="156" t="s">
        <v>7712</v>
      </c>
      <c r="AN783" s="156">
        <v>35197268</v>
      </c>
      <c r="AO783" s="156" t="s">
        <v>114</v>
      </c>
      <c r="AP783" s="156" t="s">
        <v>114</v>
      </c>
      <c r="AQ783" s="156" t="s">
        <v>114</v>
      </c>
      <c r="AR783" s="156" t="s">
        <v>114</v>
      </c>
      <c r="AS783" s="156" t="s">
        <v>109</v>
      </c>
      <c r="AT783" s="156" t="s">
        <v>109</v>
      </c>
      <c r="AU783" s="156" t="s">
        <v>392</v>
      </c>
      <c r="AV783" s="156"/>
      <c r="AW783" s="156"/>
      <c r="AX783" s="156" t="s">
        <v>109</v>
      </c>
      <c r="AY783" s="156" t="s">
        <v>108</v>
      </c>
      <c r="AZ783" s="156"/>
      <c r="BA783" s="156"/>
      <c r="BB783" s="156"/>
      <c r="BC783" s="156"/>
      <c r="BD783" s="156"/>
      <c r="BE783" s="156"/>
      <c r="BF783" s="156"/>
      <c r="BG783" s="156"/>
      <c r="BH783" s="153">
        <f>T783+BB783</f>
        <v>15411000</v>
      </c>
      <c r="BI783" s="349" t="s">
        <v>113</v>
      </c>
      <c r="BJ783" s="240"/>
      <c r="BK783" s="240" t="s">
        <v>114</v>
      </c>
      <c r="BL783" s="240"/>
      <c r="BM783" s="437"/>
      <c r="BN783" s="156" t="s">
        <v>161</v>
      </c>
      <c r="BO783" s="156">
        <v>49</v>
      </c>
      <c r="BP783" s="156">
        <v>27548</v>
      </c>
      <c r="BQ783" s="156" t="s">
        <v>108</v>
      </c>
      <c r="BR783" s="156" t="s">
        <v>108</v>
      </c>
      <c r="BS783" s="156" t="s">
        <v>108</v>
      </c>
      <c r="BT783" s="156" t="s">
        <v>108</v>
      </c>
      <c r="BU783" s="156" t="s">
        <v>7713</v>
      </c>
      <c r="BV783" s="156">
        <v>3125288551</v>
      </c>
      <c r="BW783" s="156" t="s">
        <v>7714</v>
      </c>
      <c r="BX783" s="156" t="s">
        <v>881</v>
      </c>
      <c r="BY783" s="156" t="s">
        <v>119</v>
      </c>
      <c r="BZ783" s="156">
        <v>94609122417</v>
      </c>
      <c r="CA783" s="157" t="s">
        <v>109</v>
      </c>
      <c r="CB783" s="157" t="s">
        <v>109</v>
      </c>
      <c r="CC783" s="157" t="s">
        <v>109</v>
      </c>
      <c r="CD783" s="152" t="s">
        <v>109</v>
      </c>
      <c r="CE783" s="156"/>
      <c r="CF783" s="156"/>
      <c r="CG783" s="156"/>
      <c r="CH783" s="156"/>
      <c r="CI783" s="156"/>
      <c r="CJ783" s="156"/>
      <c r="CK783" s="156"/>
      <c r="CL783" s="156"/>
      <c r="CM783" s="157" t="s">
        <v>109</v>
      </c>
      <c r="CN783" s="156"/>
      <c r="CO783" s="297"/>
      <c r="CP783" s="297"/>
      <c r="CQ783" s="297"/>
      <c r="CR783" s="297"/>
      <c r="CS783" s="50"/>
      <c r="CT783" s="50"/>
      <c r="CU783" s="50"/>
      <c r="CV783" s="50"/>
      <c r="CW783" s="50"/>
      <c r="CX783" s="50"/>
      <c r="CY783" s="50"/>
      <c r="CZ783" s="50"/>
      <c r="DA783" s="50"/>
      <c r="DB783" s="50"/>
      <c r="DC783" s="50"/>
      <c r="DD783" s="50"/>
      <c r="DE783" s="50"/>
      <c r="DF783" s="50"/>
      <c r="DG783" s="50"/>
      <c r="DH783" s="50"/>
      <c r="DI783" s="50"/>
      <c r="DJ783" s="50"/>
      <c r="DK783" s="50"/>
      <c r="DL783" s="50"/>
      <c r="DM783" s="50"/>
      <c r="DN783" s="50"/>
      <c r="DO783" s="50"/>
      <c r="DP783" s="50"/>
      <c r="DQ783" s="50"/>
      <c r="DR783" s="50"/>
      <c r="DS783" s="50"/>
      <c r="DT783" s="50"/>
      <c r="DU783" s="50"/>
      <c r="DV783" s="50"/>
      <c r="DW783" s="50"/>
      <c r="DX783" s="50"/>
      <c r="DY783" s="50"/>
      <c r="DZ783" s="50"/>
      <c r="EA783" s="50"/>
      <c r="EB783" s="50"/>
      <c r="EC783" s="50"/>
      <c r="ED783" s="50"/>
      <c r="EE783" s="50"/>
      <c r="EF783" s="50"/>
      <c r="EG783" s="50"/>
      <c r="EH783" s="50"/>
      <c r="EI783" s="50"/>
      <c r="EJ783" s="50"/>
      <c r="EK783" s="50"/>
      <c r="EL783" s="50"/>
      <c r="EM783" s="50"/>
      <c r="EN783" s="50"/>
      <c r="EO783" s="50"/>
      <c r="EP783" s="50"/>
      <c r="EQ783" s="50"/>
      <c r="ER783" s="50"/>
      <c r="ES783" s="50"/>
      <c r="ET783" s="50"/>
      <c r="EU783" s="50"/>
      <c r="EV783" s="50"/>
      <c r="EW783" s="50"/>
      <c r="EX783" s="50"/>
      <c r="EY783" s="50"/>
      <c r="EZ783" s="50"/>
      <c r="FA783" s="50"/>
      <c r="FB783" s="50"/>
      <c r="FC783" s="50"/>
      <c r="FD783" s="50"/>
      <c r="FE783" s="50"/>
      <c r="FF783" s="50"/>
      <c r="FG783" s="50"/>
      <c r="FH783" s="50"/>
      <c r="FI783" s="50"/>
      <c r="FJ783" s="50"/>
      <c r="FK783" s="50"/>
      <c r="FL783" s="50"/>
      <c r="FM783" s="50"/>
      <c r="FN783" s="50"/>
      <c r="FO783" s="50"/>
      <c r="FP783" s="50"/>
      <c r="FQ783" s="50"/>
      <c r="FR783" s="50"/>
      <c r="FS783" s="50"/>
      <c r="FT783" s="50"/>
      <c r="FU783" s="50"/>
      <c r="FV783" s="50"/>
      <c r="FW783" s="50"/>
      <c r="FX783" s="50"/>
      <c r="FY783" s="50"/>
      <c r="FZ783" s="50"/>
      <c r="GA783" s="50"/>
      <c r="GB783" s="50"/>
      <c r="GC783" s="50"/>
      <c r="GD783" s="50"/>
      <c r="GE783" s="50"/>
      <c r="GF783" s="50"/>
      <c r="GG783" s="50"/>
      <c r="GH783" s="50"/>
      <c r="GI783" s="50"/>
      <c r="GJ783" s="50"/>
      <c r="GK783" s="50"/>
      <c r="GL783" s="50"/>
      <c r="GM783" s="50"/>
      <c r="GN783" s="50"/>
      <c r="GO783" s="50"/>
      <c r="GP783" s="50"/>
      <c r="GQ783" s="50"/>
      <c r="GR783" s="50"/>
      <c r="GS783" s="50"/>
      <c r="GT783" s="50"/>
      <c r="GU783" s="50"/>
      <c r="GV783" s="16"/>
      <c r="GW783" s="16"/>
      <c r="GX783" s="16"/>
      <c r="GY783" s="16"/>
      <c r="GZ783" s="16"/>
      <c r="HA783" s="16"/>
      <c r="HB783" s="16"/>
      <c r="HC783" s="16"/>
      <c r="HD783" s="16"/>
      <c r="HE783" s="16"/>
      <c r="HF783" s="16"/>
      <c r="HG783" s="16"/>
      <c r="HH783" s="16"/>
      <c r="HI783" s="16"/>
      <c r="HJ783" s="16"/>
      <c r="HK783" s="16"/>
      <c r="HL783" s="16"/>
      <c r="HM783" s="16"/>
      <c r="HN783" s="16"/>
      <c r="HO783" s="16"/>
      <c r="HP783" s="16"/>
      <c r="HQ783" s="16"/>
      <c r="HR783" s="16"/>
      <c r="HS783" s="16"/>
      <c r="HT783" s="16"/>
      <c r="HU783" s="16"/>
      <c r="HV783" s="16"/>
      <c r="HW783" s="16"/>
      <c r="HX783" s="16"/>
      <c r="HY783" s="16"/>
      <c r="HZ783" s="16"/>
      <c r="IA783" s="16"/>
      <c r="IB783" s="16"/>
      <c r="IC783" s="16"/>
      <c r="ID783" s="16"/>
      <c r="IE783" s="16"/>
      <c r="IF783" s="16"/>
      <c r="IG783" s="16"/>
      <c r="IH783" s="16"/>
      <c r="II783" s="16"/>
      <c r="IJ783" s="16"/>
      <c r="IK783" s="16"/>
      <c r="IL783" s="16"/>
      <c r="IM783" s="16"/>
      <c r="IN783" s="16"/>
      <c r="IO783" s="16"/>
      <c r="IP783" s="16"/>
      <c r="IQ783" s="16"/>
      <c r="IR783" s="16"/>
      <c r="IS783" s="16"/>
      <c r="IT783" s="16"/>
      <c r="IU783" s="16"/>
      <c r="IV783" s="16"/>
      <c r="IW783" s="16"/>
      <c r="IX783" s="16"/>
      <c r="IY783" s="16"/>
      <c r="IZ783" s="16"/>
      <c r="JA783" s="16"/>
      <c r="JB783" s="16"/>
      <c r="JC783" s="16"/>
      <c r="JD783" s="16"/>
      <c r="JE783" s="16"/>
      <c r="JF783" s="16"/>
      <c r="JG783" s="16"/>
      <c r="JH783" s="16"/>
      <c r="JI783" s="16"/>
      <c r="JJ783" s="16"/>
      <c r="JK783" s="16"/>
      <c r="JL783" s="16"/>
      <c r="JM783" s="16"/>
      <c r="JN783" s="16"/>
      <c r="JO783" s="16"/>
      <c r="JP783" s="16"/>
      <c r="JQ783" s="16"/>
      <c r="JR783" s="16"/>
      <c r="JS783" s="16"/>
      <c r="JT783" s="16"/>
      <c r="JU783" s="16"/>
      <c r="JV783" s="16"/>
      <c r="JW783" s="16"/>
      <c r="JX783" s="16"/>
      <c r="JY783" s="16"/>
      <c r="JZ783" s="16"/>
      <c r="KA783" s="16"/>
      <c r="KB783" s="16"/>
      <c r="KC783" s="16"/>
      <c r="KD783" s="16"/>
      <c r="KE783" s="16"/>
      <c r="KF783" s="16"/>
      <c r="KG783" s="16"/>
      <c r="KH783" s="16"/>
      <c r="KI783" s="16"/>
      <c r="KJ783" s="16"/>
      <c r="KK783" s="16"/>
      <c r="KL783" s="16"/>
      <c r="KM783" s="16"/>
      <c r="KN783" s="16"/>
      <c r="KO783" s="16"/>
      <c r="KP783" s="16"/>
      <c r="KQ783" s="16"/>
      <c r="KR783" s="16"/>
      <c r="KS783" s="16"/>
      <c r="KT783" s="16"/>
      <c r="KU783" s="16"/>
      <c r="KV783" s="16"/>
      <c r="KW783" s="16"/>
      <c r="KX783" s="16"/>
      <c r="KY783" s="16"/>
      <c r="KZ783" s="16"/>
      <c r="LA783" s="16"/>
      <c r="LB783" s="16"/>
      <c r="LC783" s="16"/>
      <c r="LD783" s="16"/>
      <c r="LE783" s="16"/>
      <c r="LF783" s="16"/>
      <c r="LG783" s="16"/>
      <c r="LH783" s="16"/>
      <c r="LI783" s="16"/>
      <c r="LJ783" s="16"/>
      <c r="LK783" s="16"/>
      <c r="LL783" s="16"/>
      <c r="LM783" s="16"/>
      <c r="LN783" s="16"/>
      <c r="LO783" s="16"/>
      <c r="LP783" s="16"/>
      <c r="LQ783" s="16"/>
      <c r="LR783" s="16"/>
      <c r="LS783" s="16"/>
      <c r="LT783" s="16"/>
      <c r="LU783" s="16"/>
      <c r="LV783" s="16"/>
      <c r="LW783" s="16"/>
      <c r="LX783" s="16"/>
      <c r="LY783" s="16"/>
      <c r="LZ783" s="16"/>
      <c r="MA783" s="16"/>
      <c r="MB783" s="16"/>
      <c r="MC783" s="16"/>
      <c r="MD783" s="16"/>
      <c r="ME783" s="16"/>
      <c r="MF783" s="16"/>
      <c r="MG783" s="16"/>
      <c r="MH783" s="16"/>
      <c r="MI783" s="16"/>
      <c r="MJ783" s="16"/>
      <c r="MK783" s="16"/>
      <c r="ML783" s="16"/>
      <c r="MM783" s="16"/>
      <c r="MN783" s="16"/>
      <c r="MO783" s="16"/>
      <c r="MP783" s="16"/>
      <c r="MQ783" s="16"/>
      <c r="MR783" s="16"/>
      <c r="MS783" s="16"/>
      <c r="MT783" s="16"/>
      <c r="MU783" s="16"/>
      <c r="MV783" s="16"/>
      <c r="MW783" s="16"/>
      <c r="MX783" s="16"/>
      <c r="MY783" s="16"/>
      <c r="MZ783" s="16"/>
      <c r="NA783" s="16"/>
      <c r="NB783" s="16"/>
      <c r="NC783" s="16"/>
      <c r="ND783" s="16"/>
      <c r="NE783" s="16"/>
      <c r="NF783" s="16"/>
      <c r="NG783" s="16"/>
      <c r="NH783" s="16"/>
      <c r="NI783" s="16"/>
      <c r="NJ783" s="16"/>
      <c r="NK783" s="16"/>
      <c r="NL783" s="16"/>
      <c r="NM783" s="16"/>
      <c r="NN783" s="16"/>
      <c r="NO783" s="16"/>
      <c r="NP783" s="16"/>
      <c r="NQ783" s="16"/>
      <c r="NR783" s="16"/>
      <c r="NS783" s="16"/>
      <c r="NT783" s="16"/>
      <c r="NU783" s="16"/>
      <c r="NV783" s="16"/>
      <c r="NW783" s="16"/>
      <c r="NX783" s="16"/>
      <c r="NY783" s="16"/>
      <c r="NZ783" s="16"/>
      <c r="OA783" s="16"/>
      <c r="OB783" s="16"/>
      <c r="OC783" s="16"/>
      <c r="OD783" s="16"/>
      <c r="OE783" s="16"/>
      <c r="OF783" s="16"/>
      <c r="OG783" s="16"/>
      <c r="OH783" s="16"/>
      <c r="OI783" s="16"/>
      <c r="OJ783" s="16"/>
      <c r="OK783" s="16"/>
      <c r="OL783" s="16"/>
      <c r="OM783" s="16"/>
      <c r="ON783" s="16"/>
      <c r="OO783" s="16"/>
      <c r="OP783" s="16"/>
      <c r="OQ783" s="16"/>
      <c r="OR783" s="16"/>
      <c r="OS783" s="16"/>
      <c r="OT783" s="16"/>
      <c r="OU783" s="16"/>
      <c r="OV783" s="16"/>
      <c r="OW783" s="16"/>
      <c r="OX783" s="16"/>
      <c r="OY783" s="16"/>
      <c r="OZ783" s="16"/>
      <c r="PA783" s="16"/>
      <c r="PB783" s="16"/>
      <c r="PC783" s="16"/>
      <c r="PD783" s="16"/>
      <c r="PE783" s="16"/>
      <c r="PF783" s="16"/>
      <c r="PG783" s="16"/>
      <c r="PH783" s="16"/>
      <c r="PI783" s="16"/>
      <c r="PJ783" s="16"/>
      <c r="PK783" s="16"/>
      <c r="PL783" s="16"/>
      <c r="PM783" s="16"/>
      <c r="PN783" s="16"/>
      <c r="PO783" s="16"/>
      <c r="PP783" s="16"/>
      <c r="PQ783" s="16"/>
      <c r="PR783" s="16"/>
      <c r="PS783" s="16"/>
      <c r="PT783" s="16"/>
      <c r="PU783" s="16"/>
      <c r="PV783" s="16"/>
      <c r="PW783" s="16"/>
      <c r="PX783" s="16"/>
      <c r="PY783" s="16"/>
      <c r="PZ783" s="16"/>
      <c r="QA783" s="16"/>
      <c r="QB783" s="16"/>
      <c r="QC783" s="16"/>
      <c r="QD783" s="16"/>
      <c r="QE783" s="16"/>
      <c r="QF783" s="16"/>
      <c r="QG783" s="16"/>
      <c r="QH783" s="16"/>
      <c r="QI783" s="16"/>
      <c r="QJ783" s="16"/>
      <c r="QK783" s="16"/>
      <c r="QL783" s="16"/>
      <c r="QM783" s="16"/>
      <c r="QN783" s="16"/>
      <c r="QO783" s="16"/>
      <c r="QP783" s="16"/>
      <c r="QQ783" s="16"/>
      <c r="QR783" s="16"/>
      <c r="QS783" s="16"/>
      <c r="QT783" s="16"/>
      <c r="QU783" s="16"/>
      <c r="QV783" s="16"/>
      <c r="QW783" s="16"/>
      <c r="QX783" s="16"/>
      <c r="QY783" s="16"/>
      <c r="QZ783" s="16"/>
      <c r="RA783" s="16"/>
      <c r="RB783" s="16"/>
      <c r="RC783" s="16"/>
      <c r="RD783" s="16"/>
      <c r="RE783" s="16"/>
      <c r="RF783" s="16"/>
      <c r="RG783" s="16"/>
      <c r="RH783" s="16"/>
      <c r="RI783" s="16"/>
      <c r="RJ783" s="16"/>
      <c r="RK783" s="16"/>
      <c r="RL783" s="16"/>
      <c r="RM783" s="16"/>
      <c r="RN783" s="16"/>
      <c r="RO783" s="16"/>
      <c r="RP783" s="16"/>
      <c r="RQ783" s="16"/>
      <c r="RR783" s="16"/>
      <c r="RS783" s="16"/>
      <c r="RT783" s="16"/>
      <c r="RU783" s="16"/>
      <c r="RV783" s="16"/>
      <c r="RW783" s="16"/>
      <c r="RX783" s="16"/>
      <c r="RY783" s="16"/>
      <c r="RZ783" s="16"/>
      <c r="SA783" s="16"/>
      <c r="SB783" s="16"/>
      <c r="SC783" s="16"/>
      <c r="SD783" s="16"/>
      <c r="SE783" s="16"/>
      <c r="SF783" s="16"/>
      <c r="SG783" s="16"/>
      <c r="SH783" s="16"/>
      <c r="SI783" s="16"/>
      <c r="SJ783" s="16"/>
      <c r="SK783" s="16"/>
      <c r="SL783" s="16"/>
      <c r="SM783" s="16"/>
      <c r="SN783" s="16"/>
      <c r="SO783" s="16"/>
      <c r="SP783" s="16"/>
      <c r="SQ783" s="16"/>
      <c r="SR783" s="16"/>
      <c r="SS783" s="16"/>
      <c r="ST783" s="16"/>
      <c r="SU783" s="16"/>
      <c r="SV783" s="16"/>
      <c r="SW783" s="16"/>
      <c r="SX783" s="16"/>
      <c r="SY783" s="16"/>
      <c r="SZ783" s="16"/>
      <c r="TA783" s="16"/>
      <c r="TB783" s="16"/>
      <c r="TC783" s="16"/>
      <c r="TD783" s="16"/>
      <c r="TE783" s="16"/>
      <c r="TF783" s="16"/>
      <c r="TG783" s="16"/>
      <c r="TH783" s="16"/>
      <c r="TI783" s="16"/>
      <c r="TJ783" s="16"/>
      <c r="TK783" s="16"/>
      <c r="TL783" s="16"/>
      <c r="TM783" s="16"/>
      <c r="TN783" s="16"/>
      <c r="TO783" s="16"/>
      <c r="TP783" s="16"/>
      <c r="TQ783" s="16"/>
      <c r="TR783" s="16"/>
      <c r="TS783" s="16"/>
      <c r="TT783" s="16"/>
      <c r="TU783" s="16"/>
      <c r="TV783" s="16"/>
      <c r="TW783" s="16"/>
      <c r="TX783" s="16"/>
      <c r="TY783" s="16"/>
      <c r="TZ783" s="16"/>
      <c r="UA783" s="16"/>
      <c r="UB783" s="16"/>
      <c r="UC783" s="16"/>
      <c r="UD783" s="16"/>
      <c r="UE783" s="16"/>
      <c r="UF783" s="16"/>
      <c r="UG783" s="16"/>
      <c r="UH783" s="16"/>
      <c r="UI783" s="16"/>
      <c r="UJ783" s="16"/>
      <c r="UK783" s="16"/>
      <c r="UL783" s="16"/>
      <c r="UM783" s="16"/>
      <c r="UN783" s="16"/>
      <c r="UO783" s="16"/>
      <c r="UP783" s="16"/>
      <c r="UQ783" s="16"/>
      <c r="UR783" s="16"/>
      <c r="US783" s="16"/>
      <c r="UT783" s="16"/>
      <c r="UU783" s="16"/>
      <c r="UV783" s="16"/>
      <c r="UW783" s="16"/>
      <c r="UX783" s="16"/>
      <c r="UY783" s="16"/>
      <c r="UZ783" s="16"/>
      <c r="VA783" s="16"/>
      <c r="VB783" s="16"/>
      <c r="VC783" s="16"/>
      <c r="VD783" s="16"/>
      <c r="VE783" s="16"/>
      <c r="VF783" s="16"/>
      <c r="VG783" s="16"/>
      <c r="VH783" s="16"/>
      <c r="VI783" s="16"/>
      <c r="VJ783" s="16"/>
      <c r="VK783" s="16"/>
      <c r="VL783" s="16"/>
      <c r="VM783" s="16"/>
      <c r="VN783" s="16"/>
      <c r="VO783" s="16"/>
      <c r="VP783" s="16"/>
      <c r="VQ783" s="16"/>
      <c r="VR783" s="16"/>
      <c r="VS783" s="16"/>
      <c r="VT783" s="16"/>
      <c r="VU783" s="16"/>
      <c r="VV783" s="16"/>
      <c r="VW783" s="16"/>
      <c r="VX783" s="16"/>
      <c r="VY783" s="16"/>
      <c r="VZ783" s="16"/>
      <c r="WA783" s="16"/>
      <c r="WB783" s="16"/>
      <c r="WC783" s="16"/>
      <c r="WD783" s="16"/>
      <c r="WE783" s="16"/>
      <c r="WF783" s="16"/>
      <c r="WG783" s="16"/>
      <c r="WH783" s="16"/>
      <c r="WI783" s="16"/>
      <c r="WJ783" s="16"/>
      <c r="WK783" s="16"/>
      <c r="WL783" s="16"/>
      <c r="WM783" s="16"/>
      <c r="WN783" s="16"/>
      <c r="WO783" s="16"/>
      <c r="WP783" s="16"/>
      <c r="WQ783" s="16"/>
      <c r="WR783" s="16"/>
      <c r="WS783" s="16"/>
      <c r="WT783" s="16"/>
      <c r="WU783" s="16"/>
      <c r="WV783" s="16"/>
      <c r="WW783" s="16"/>
      <c r="WX783" s="16"/>
      <c r="WY783" s="16"/>
      <c r="WZ783" s="16"/>
      <c r="XA783" s="16"/>
      <c r="XB783" s="16"/>
      <c r="XC783" s="16"/>
      <c r="XD783" s="16"/>
      <c r="XE783" s="16"/>
      <c r="XF783" s="16"/>
      <c r="XG783" s="16"/>
      <c r="XH783" s="16"/>
      <c r="XI783" s="16"/>
      <c r="XJ783" s="16"/>
      <c r="XK783" s="16"/>
      <c r="XL783" s="16"/>
      <c r="XM783" s="16"/>
      <c r="XN783" s="16"/>
      <c r="XO783" s="16"/>
      <c r="XP783" s="16"/>
      <c r="XQ783" s="16"/>
      <c r="XR783" s="16"/>
      <c r="XS783" s="16"/>
      <c r="XT783" s="16"/>
      <c r="XU783" s="16"/>
      <c r="XV783" s="16"/>
      <c r="XW783" s="16"/>
      <c r="XX783" s="16"/>
      <c r="XY783" s="16"/>
      <c r="XZ783" s="16"/>
      <c r="YA783" s="16"/>
      <c r="YB783" s="16"/>
      <c r="YC783" s="16"/>
      <c r="YD783" s="16"/>
      <c r="YE783" s="16"/>
      <c r="YF783" s="16"/>
      <c r="YG783" s="16"/>
      <c r="YH783" s="16"/>
      <c r="YI783" s="16"/>
      <c r="YJ783" s="16"/>
      <c r="YK783" s="16"/>
      <c r="YL783" s="16"/>
      <c r="YM783" s="16"/>
      <c r="YN783" s="16"/>
      <c r="YO783" s="16"/>
      <c r="YP783" s="16"/>
      <c r="YQ783" s="16"/>
      <c r="YR783" s="16"/>
      <c r="YS783" s="16"/>
      <c r="YT783" s="16"/>
      <c r="YU783" s="16"/>
      <c r="YV783" s="16"/>
      <c r="YW783" s="16"/>
      <c r="YX783" s="16"/>
      <c r="YY783" s="16"/>
      <c r="YZ783" s="16"/>
      <c r="ZA783" s="16"/>
      <c r="ZB783" s="16"/>
      <c r="ZC783" s="16"/>
      <c r="ZD783" s="16"/>
      <c r="ZE783" s="16"/>
      <c r="ZF783" s="16"/>
      <c r="ZG783" s="16"/>
      <c r="ZH783" s="16"/>
      <c r="ZI783" s="16"/>
      <c r="ZJ783" s="16"/>
      <c r="ZK783" s="16"/>
      <c r="ZL783" s="16"/>
      <c r="ZM783" s="16"/>
      <c r="ZN783" s="16"/>
      <c r="ZO783" s="16"/>
      <c r="ZP783" s="16"/>
      <c r="ZQ783" s="16"/>
      <c r="ZR783" s="16"/>
      <c r="ZS783" s="16"/>
      <c r="ZT783" s="16"/>
      <c r="ZU783" s="16"/>
      <c r="ZV783" s="16"/>
      <c r="ZW783" s="16"/>
      <c r="ZX783" s="16"/>
      <c r="ZY783" s="16"/>
      <c r="ZZ783" s="16"/>
      <c r="AAA783" s="16"/>
      <c r="AAB783" s="16"/>
      <c r="AAC783" s="16"/>
      <c r="AAD783" s="16"/>
      <c r="AAE783" s="16"/>
      <c r="AAF783" s="16"/>
      <c r="AAG783" s="16"/>
      <c r="AAH783" s="16"/>
      <c r="AAI783" s="16"/>
      <c r="AAJ783" s="16"/>
      <c r="AAK783" s="16"/>
      <c r="AAL783" s="16"/>
      <c r="AAM783" s="16"/>
      <c r="AAN783" s="16"/>
      <c r="AAO783" s="16"/>
      <c r="AAP783" s="16"/>
      <c r="AAQ783" s="16"/>
      <c r="AAR783" s="16"/>
      <c r="AAS783" s="16"/>
      <c r="AAT783" s="16"/>
      <c r="AAU783" s="16"/>
      <c r="AAV783" s="16"/>
      <c r="AAW783" s="16"/>
      <c r="AAX783" s="16"/>
      <c r="AAY783" s="16"/>
      <c r="AAZ783" s="16"/>
      <c r="ABA783" s="16"/>
      <c r="ABB783" s="16"/>
      <c r="ABC783" s="16"/>
      <c r="ABD783" s="16"/>
      <c r="ABE783" s="16"/>
      <c r="ABF783" s="16"/>
      <c r="ABG783" s="16"/>
      <c r="ABH783" s="16"/>
    </row>
    <row r="784" spans="1:736" s="50" customFormat="1" ht="45.75" customHeight="1">
      <c r="A784" s="589">
        <f>1+A783</f>
        <v>782</v>
      </c>
      <c r="B784" s="403" t="s">
        <v>7715</v>
      </c>
      <c r="C784" s="156" t="s">
        <v>7716</v>
      </c>
      <c r="D784" s="156" t="s">
        <v>6112</v>
      </c>
      <c r="E784" s="156">
        <v>45541</v>
      </c>
      <c r="F784" s="156">
        <v>45544</v>
      </c>
      <c r="G784" s="156">
        <v>45646</v>
      </c>
      <c r="H784" s="156" t="s">
        <v>416</v>
      </c>
      <c r="I784" s="156" t="s">
        <v>5874</v>
      </c>
      <c r="J784" s="301" t="s">
        <v>7717</v>
      </c>
      <c r="K784" s="251">
        <v>1072708179</v>
      </c>
      <c r="L784" s="156">
        <v>2</v>
      </c>
      <c r="M784" s="156" t="s">
        <v>844</v>
      </c>
      <c r="N784" s="156" t="s">
        <v>98</v>
      </c>
      <c r="O784" s="156" t="s">
        <v>99</v>
      </c>
      <c r="P784" s="156" t="s">
        <v>7718</v>
      </c>
      <c r="Q784" s="156" t="s">
        <v>7576</v>
      </c>
      <c r="R784" s="143">
        <f>+G784-F784</f>
        <v>102</v>
      </c>
      <c r="S784" s="134" t="s">
        <v>7719</v>
      </c>
      <c r="T784" s="253">
        <v>15750000</v>
      </c>
      <c r="U784" s="156" t="s">
        <v>7720</v>
      </c>
      <c r="V784" s="253">
        <f>+T784</f>
        <v>15750000</v>
      </c>
      <c r="W784" s="156" t="s">
        <v>7710</v>
      </c>
      <c r="X784" s="156" t="s">
        <v>473</v>
      </c>
      <c r="Y784" s="317">
        <f>+Z784+AA784+AB784</f>
        <v>15750000</v>
      </c>
      <c r="Z784" s="156">
        <f>+V784</f>
        <v>15750000</v>
      </c>
      <c r="AA784" s="156">
        <v>0</v>
      </c>
      <c r="AB784" s="156">
        <f>+AC784+AD784+AE784+AF784+AG784+AH784+AI784+AJ784</f>
        <v>0</v>
      </c>
      <c r="AC784" s="156">
        <v>0</v>
      </c>
      <c r="AD784" s="156">
        <v>0</v>
      </c>
      <c r="AE784" s="156">
        <v>0</v>
      </c>
      <c r="AF784" s="156">
        <v>0</v>
      </c>
      <c r="AG784" s="156">
        <v>0</v>
      </c>
      <c r="AH784" s="156">
        <v>0</v>
      </c>
      <c r="AI784" s="156">
        <v>0</v>
      </c>
      <c r="AJ784" s="156">
        <v>0</v>
      </c>
      <c r="AK784" s="156" t="s">
        <v>104</v>
      </c>
      <c r="AL784" s="103" t="s">
        <v>7721</v>
      </c>
      <c r="AM784" s="156" t="s">
        <v>7722</v>
      </c>
      <c r="AN784" s="156">
        <v>20493796</v>
      </c>
      <c r="AO784" s="156" t="s">
        <v>114</v>
      </c>
      <c r="AP784" s="156" t="s">
        <v>114</v>
      </c>
      <c r="AQ784" s="156" t="s">
        <v>114</v>
      </c>
      <c r="AR784" s="156" t="s">
        <v>114</v>
      </c>
      <c r="AS784" s="156"/>
      <c r="AT784" s="156" t="s">
        <v>578</v>
      </c>
      <c r="AU784" s="156" t="s">
        <v>392</v>
      </c>
      <c r="AV784" s="156"/>
      <c r="AW784" s="156"/>
      <c r="AX784" s="156" t="s">
        <v>578</v>
      </c>
      <c r="AY784" s="156" t="s">
        <v>108</v>
      </c>
      <c r="AZ784" s="156"/>
      <c r="BA784" s="156"/>
      <c r="BB784" s="156"/>
      <c r="BC784" s="156"/>
      <c r="BD784" s="156"/>
      <c r="BE784" s="156"/>
      <c r="BF784" s="156"/>
      <c r="BG784" s="156"/>
      <c r="BH784" s="153">
        <f>T784+BB784</f>
        <v>15750000</v>
      </c>
      <c r="BI784" s="437" t="s">
        <v>259</v>
      </c>
      <c r="BJ784" s="240"/>
      <c r="BK784" s="240" t="s">
        <v>114</v>
      </c>
      <c r="BL784" s="240"/>
      <c r="BM784" s="346" t="s">
        <v>7723</v>
      </c>
      <c r="BN784" s="156" t="s">
        <v>161</v>
      </c>
      <c r="BO784" s="156">
        <v>28</v>
      </c>
      <c r="BP784" s="156"/>
      <c r="BQ784" s="156" t="s">
        <v>108</v>
      </c>
      <c r="BR784" s="156" t="s">
        <v>108</v>
      </c>
      <c r="BS784" s="156" t="s">
        <v>108</v>
      </c>
      <c r="BT784" s="156" t="s">
        <v>108</v>
      </c>
      <c r="BU784" s="156" t="s">
        <v>2674</v>
      </c>
      <c r="BV784" s="156">
        <v>3154730010</v>
      </c>
      <c r="BW784" s="156" t="s">
        <v>2675</v>
      </c>
      <c r="BX784" s="156" t="s">
        <v>839</v>
      </c>
      <c r="BY784" s="156" t="s">
        <v>119</v>
      </c>
      <c r="BZ784" s="156" t="s">
        <v>2676</v>
      </c>
      <c r="CA784" s="157" t="s">
        <v>109</v>
      </c>
      <c r="CB784" s="157" t="s">
        <v>109</v>
      </c>
      <c r="CC784" s="157" t="s">
        <v>109</v>
      </c>
      <c r="CD784" s="321" t="s">
        <v>3616</v>
      </c>
      <c r="CE784" s="321" t="s">
        <v>3616</v>
      </c>
      <c r="CF784" s="152" t="s">
        <v>109</v>
      </c>
      <c r="CG784" s="156"/>
      <c r="CH784" s="156"/>
      <c r="CI784" s="156"/>
      <c r="CJ784" s="156"/>
      <c r="CK784" s="156"/>
      <c r="CL784" s="156"/>
      <c r="CM784" s="157" t="s">
        <v>109</v>
      </c>
      <c r="CN784" s="156"/>
      <c r="CO784" s="297"/>
    </row>
    <row r="785" spans="1:736" s="50" customFormat="1" ht="45.75" customHeight="1">
      <c r="A785" s="589">
        <f>1+A784</f>
        <v>783</v>
      </c>
      <c r="B785" s="403" t="s">
        <v>7724</v>
      </c>
      <c r="C785" s="156" t="s">
        <v>7725</v>
      </c>
      <c r="D785" s="156" t="s">
        <v>645</v>
      </c>
      <c r="E785" s="156">
        <v>45541</v>
      </c>
      <c r="F785" s="156">
        <v>45545</v>
      </c>
      <c r="G785" s="156">
        <v>45644</v>
      </c>
      <c r="H785" s="156" t="s">
        <v>416</v>
      </c>
      <c r="I785" s="156" t="s">
        <v>180</v>
      </c>
      <c r="J785" s="301" t="s">
        <v>7726</v>
      </c>
      <c r="K785" s="251">
        <v>79622761</v>
      </c>
      <c r="L785" s="156">
        <v>3</v>
      </c>
      <c r="M785" s="156" t="s">
        <v>844</v>
      </c>
      <c r="N785" s="156" t="s">
        <v>98</v>
      </c>
      <c r="O785" s="156" t="s">
        <v>993</v>
      </c>
      <c r="P785" s="156" t="s">
        <v>7727</v>
      </c>
      <c r="Q785" s="156" t="s">
        <v>7728</v>
      </c>
      <c r="R785" s="143">
        <f>+G785-F785</f>
        <v>99</v>
      </c>
      <c r="S785" s="134" t="s">
        <v>7729</v>
      </c>
      <c r="T785" s="253">
        <v>9533333</v>
      </c>
      <c r="U785" s="156" t="s">
        <v>7730</v>
      </c>
      <c r="V785" s="253">
        <f>+T785</f>
        <v>9533333</v>
      </c>
      <c r="W785" s="156" t="s">
        <v>7731</v>
      </c>
      <c r="X785" s="156" t="s">
        <v>1933</v>
      </c>
      <c r="Y785" s="317">
        <f>+Z785+AA785+AB785</f>
        <v>9533333</v>
      </c>
      <c r="Z785" s="156">
        <v>0</v>
      </c>
      <c r="AA785" s="156">
        <v>0</v>
      </c>
      <c r="AB785" s="156">
        <f>+AC785+AD785+AE785+AF785+AG785+AH785+AI785+AJ785</f>
        <v>9533333</v>
      </c>
      <c r="AC785" s="156">
        <v>0</v>
      </c>
      <c r="AD785" s="156">
        <v>0</v>
      </c>
      <c r="AE785" s="156">
        <v>0</v>
      </c>
      <c r="AF785" s="156">
        <v>0</v>
      </c>
      <c r="AG785" s="156">
        <v>9533333</v>
      </c>
      <c r="AH785" s="156">
        <v>0</v>
      </c>
      <c r="AI785" s="156">
        <v>0</v>
      </c>
      <c r="AJ785" s="156">
        <v>0</v>
      </c>
      <c r="AK785" s="156" t="s">
        <v>104</v>
      </c>
      <c r="AL785" s="103" t="s">
        <v>7732</v>
      </c>
      <c r="AM785" s="156" t="s">
        <v>7610</v>
      </c>
      <c r="AN785" s="156">
        <v>35472453</v>
      </c>
      <c r="AO785" s="156" t="s">
        <v>114</v>
      </c>
      <c r="AP785" s="156" t="s">
        <v>114</v>
      </c>
      <c r="AQ785" s="156" t="s">
        <v>114</v>
      </c>
      <c r="AR785" s="156" t="s">
        <v>114</v>
      </c>
      <c r="AS785" s="156"/>
      <c r="AT785" s="156" t="s">
        <v>578</v>
      </c>
      <c r="AU785" s="156" t="s">
        <v>392</v>
      </c>
      <c r="AV785" s="156"/>
      <c r="AW785" s="156"/>
      <c r="AX785" s="156" t="s">
        <v>578</v>
      </c>
      <c r="AY785" s="156" t="s">
        <v>108</v>
      </c>
      <c r="AZ785" s="156"/>
      <c r="BA785" s="156"/>
      <c r="BB785" s="156"/>
      <c r="BC785" s="156"/>
      <c r="BD785" s="156"/>
      <c r="BE785" s="156"/>
      <c r="BF785" s="156"/>
      <c r="BG785" s="156"/>
      <c r="BH785" s="153">
        <f>T785+BB785</f>
        <v>9533333</v>
      </c>
      <c r="BI785" s="349" t="s">
        <v>113</v>
      </c>
      <c r="BJ785" s="240"/>
      <c r="BK785" s="240" t="s">
        <v>114</v>
      </c>
      <c r="BL785" s="240"/>
      <c r="BM785" s="437"/>
      <c r="BN785" s="156" t="s">
        <v>115</v>
      </c>
      <c r="BO785" s="156">
        <v>51</v>
      </c>
      <c r="BP785" s="156" t="s">
        <v>109</v>
      </c>
      <c r="BQ785" s="156" t="s">
        <v>108</v>
      </c>
      <c r="BR785" s="156" t="s">
        <v>108</v>
      </c>
      <c r="BS785" s="156" t="s">
        <v>108</v>
      </c>
      <c r="BT785" s="156" t="s">
        <v>108</v>
      </c>
      <c r="BU785" s="156" t="s">
        <v>7733</v>
      </c>
      <c r="BV785" s="156">
        <v>3215082789</v>
      </c>
      <c r="BW785" s="156" t="s">
        <v>7734</v>
      </c>
      <c r="BX785" s="156" t="s">
        <v>881</v>
      </c>
      <c r="BY785" s="156" t="s">
        <v>119</v>
      </c>
      <c r="BZ785" s="156">
        <v>20937715396</v>
      </c>
      <c r="CA785" s="157" t="s">
        <v>109</v>
      </c>
      <c r="CB785" s="157" t="s">
        <v>109</v>
      </c>
      <c r="CC785" s="157" t="s">
        <v>109</v>
      </c>
      <c r="CD785" s="152" t="s">
        <v>7581</v>
      </c>
      <c r="CE785" s="156"/>
      <c r="CF785" s="156"/>
      <c r="CG785" s="156"/>
      <c r="CH785" s="156"/>
      <c r="CI785" s="156"/>
      <c r="CJ785" s="156"/>
      <c r="CK785" s="156"/>
      <c r="CL785" s="156"/>
      <c r="CM785" s="157" t="s">
        <v>7581</v>
      </c>
      <c r="CN785" s="156"/>
      <c r="CO785" s="297"/>
      <c r="CP785" s="297"/>
      <c r="CQ785" s="297"/>
      <c r="CR785" s="297"/>
      <c r="GV785" s="16"/>
      <c r="GW785" s="16"/>
      <c r="GX785" s="16"/>
      <c r="GY785" s="16"/>
      <c r="GZ785" s="16"/>
      <c r="HA785" s="16"/>
      <c r="HB785" s="16"/>
      <c r="HC785" s="16"/>
      <c r="HD785" s="16"/>
      <c r="HE785" s="16"/>
      <c r="HF785" s="16"/>
      <c r="HG785" s="16"/>
      <c r="HH785" s="16"/>
      <c r="HI785" s="16"/>
      <c r="HJ785" s="16"/>
      <c r="HK785" s="16"/>
      <c r="HL785" s="16"/>
      <c r="HM785" s="16"/>
      <c r="HN785" s="16"/>
      <c r="HO785" s="16"/>
      <c r="HP785" s="16"/>
      <c r="HQ785" s="16"/>
      <c r="HR785" s="16"/>
      <c r="HS785" s="16"/>
      <c r="HT785" s="16"/>
      <c r="HU785" s="16"/>
      <c r="HV785" s="16"/>
      <c r="HW785" s="16"/>
      <c r="HX785" s="16"/>
      <c r="HY785" s="16"/>
      <c r="HZ785" s="16"/>
      <c r="IA785" s="16"/>
      <c r="IB785" s="16"/>
      <c r="IC785" s="16"/>
      <c r="ID785" s="16"/>
      <c r="IE785" s="16"/>
      <c r="IF785" s="16"/>
      <c r="IG785" s="16"/>
      <c r="IH785" s="16"/>
      <c r="II785" s="16"/>
      <c r="IJ785" s="16"/>
      <c r="IK785" s="16"/>
      <c r="IL785" s="16"/>
      <c r="IM785" s="16"/>
      <c r="IN785" s="16"/>
      <c r="IO785" s="16"/>
      <c r="IP785" s="16"/>
      <c r="IQ785" s="16"/>
      <c r="IR785" s="16"/>
      <c r="IS785" s="16"/>
      <c r="IT785" s="16"/>
      <c r="IU785" s="16"/>
      <c r="IV785" s="16"/>
      <c r="IW785" s="16"/>
      <c r="IX785" s="16"/>
      <c r="IY785" s="16"/>
      <c r="IZ785" s="16"/>
      <c r="JA785" s="16"/>
      <c r="JB785" s="16"/>
      <c r="JC785" s="16"/>
      <c r="JD785" s="16"/>
      <c r="JE785" s="16"/>
      <c r="JF785" s="16"/>
      <c r="JG785" s="16"/>
      <c r="JH785" s="16"/>
      <c r="JI785" s="16"/>
      <c r="JJ785" s="16"/>
      <c r="JK785" s="16"/>
      <c r="JL785" s="16"/>
      <c r="JM785" s="16"/>
      <c r="JN785" s="16"/>
      <c r="JO785" s="16"/>
      <c r="JP785" s="16"/>
      <c r="JQ785" s="16"/>
      <c r="JR785" s="16"/>
      <c r="JS785" s="16"/>
      <c r="JT785" s="16"/>
      <c r="JU785" s="16"/>
      <c r="JV785" s="16"/>
      <c r="JW785" s="16"/>
      <c r="JX785" s="16"/>
      <c r="JY785" s="16"/>
      <c r="JZ785" s="16"/>
      <c r="KA785" s="16"/>
      <c r="KB785" s="16"/>
      <c r="KC785" s="16"/>
      <c r="KD785" s="16"/>
      <c r="KE785" s="16"/>
      <c r="KF785" s="16"/>
      <c r="KG785" s="16"/>
      <c r="KH785" s="16"/>
      <c r="KI785" s="16"/>
      <c r="KJ785" s="16"/>
      <c r="KK785" s="16"/>
      <c r="KL785" s="16"/>
      <c r="KM785" s="16"/>
      <c r="KN785" s="16"/>
      <c r="KO785" s="16"/>
      <c r="KP785" s="16"/>
      <c r="KQ785" s="16"/>
      <c r="KR785" s="16"/>
      <c r="KS785" s="16"/>
      <c r="KT785" s="16"/>
      <c r="KU785" s="16"/>
      <c r="KV785" s="16"/>
      <c r="KW785" s="16"/>
      <c r="KX785" s="16"/>
      <c r="KY785" s="16"/>
      <c r="KZ785" s="16"/>
      <c r="LA785" s="16"/>
      <c r="LB785" s="16"/>
      <c r="LC785" s="16"/>
      <c r="LD785" s="16"/>
      <c r="LE785" s="16"/>
      <c r="LF785" s="16"/>
      <c r="LG785" s="16"/>
      <c r="LH785" s="16"/>
      <c r="LI785" s="16"/>
      <c r="LJ785" s="16"/>
      <c r="LK785" s="16"/>
      <c r="LL785" s="16"/>
      <c r="LM785" s="16"/>
      <c r="LN785" s="16"/>
      <c r="LO785" s="16"/>
      <c r="LP785" s="16"/>
      <c r="LQ785" s="16"/>
      <c r="LR785" s="16"/>
      <c r="LS785" s="16"/>
      <c r="LT785" s="16"/>
      <c r="LU785" s="16"/>
      <c r="LV785" s="16"/>
      <c r="LW785" s="16"/>
      <c r="LX785" s="16"/>
      <c r="LY785" s="16"/>
      <c r="LZ785" s="16"/>
      <c r="MA785" s="16"/>
      <c r="MB785" s="16"/>
      <c r="MC785" s="16"/>
      <c r="MD785" s="16"/>
      <c r="ME785" s="16"/>
      <c r="MF785" s="16"/>
      <c r="MG785" s="16"/>
      <c r="MH785" s="16"/>
      <c r="MI785" s="16"/>
      <c r="MJ785" s="16"/>
      <c r="MK785" s="16"/>
      <c r="ML785" s="16"/>
      <c r="MM785" s="16"/>
      <c r="MN785" s="16"/>
      <c r="MO785" s="16"/>
      <c r="MP785" s="16"/>
      <c r="MQ785" s="16"/>
      <c r="MR785" s="16"/>
      <c r="MS785" s="16"/>
      <c r="MT785" s="16"/>
      <c r="MU785" s="16"/>
      <c r="MV785" s="16"/>
      <c r="MW785" s="16"/>
      <c r="MX785" s="16"/>
      <c r="MY785" s="16"/>
      <c r="MZ785" s="16"/>
      <c r="NA785" s="16"/>
      <c r="NB785" s="16"/>
      <c r="NC785" s="16"/>
      <c r="ND785" s="16"/>
      <c r="NE785" s="16"/>
      <c r="NF785" s="16"/>
      <c r="NG785" s="16"/>
      <c r="NH785" s="16"/>
      <c r="NI785" s="16"/>
      <c r="NJ785" s="16"/>
      <c r="NK785" s="16"/>
      <c r="NL785" s="16"/>
      <c r="NM785" s="16"/>
      <c r="NN785" s="16"/>
      <c r="NO785" s="16"/>
      <c r="NP785" s="16"/>
      <c r="NQ785" s="16"/>
      <c r="NR785" s="16"/>
      <c r="NS785" s="16"/>
      <c r="NT785" s="16"/>
      <c r="NU785" s="16"/>
      <c r="NV785" s="16"/>
      <c r="NW785" s="16"/>
      <c r="NX785" s="16"/>
      <c r="NY785" s="16"/>
      <c r="NZ785" s="16"/>
      <c r="OA785" s="16"/>
      <c r="OB785" s="16"/>
      <c r="OC785" s="16"/>
      <c r="OD785" s="16"/>
      <c r="OE785" s="16"/>
      <c r="OF785" s="16"/>
      <c r="OG785" s="16"/>
      <c r="OH785" s="16"/>
      <c r="OI785" s="16"/>
      <c r="OJ785" s="16"/>
      <c r="OK785" s="16"/>
      <c r="OL785" s="16"/>
      <c r="OM785" s="16"/>
      <c r="ON785" s="16"/>
      <c r="OO785" s="16"/>
      <c r="OP785" s="16"/>
      <c r="OQ785" s="16"/>
      <c r="OR785" s="16"/>
      <c r="OS785" s="16"/>
      <c r="OT785" s="16"/>
      <c r="OU785" s="16"/>
      <c r="OV785" s="16"/>
      <c r="OW785" s="16"/>
      <c r="OX785" s="16"/>
      <c r="OY785" s="16"/>
      <c r="OZ785" s="16"/>
      <c r="PA785" s="16"/>
      <c r="PB785" s="16"/>
      <c r="PC785" s="16"/>
      <c r="PD785" s="16"/>
      <c r="PE785" s="16"/>
      <c r="PF785" s="16"/>
      <c r="PG785" s="16"/>
      <c r="PH785" s="16"/>
      <c r="PI785" s="16"/>
      <c r="PJ785" s="16"/>
      <c r="PK785" s="16"/>
      <c r="PL785" s="16"/>
      <c r="PM785" s="16"/>
      <c r="PN785" s="16"/>
      <c r="PO785" s="16"/>
      <c r="PP785" s="16"/>
      <c r="PQ785" s="16"/>
      <c r="PR785" s="16"/>
      <c r="PS785" s="16"/>
      <c r="PT785" s="16"/>
      <c r="PU785" s="16"/>
      <c r="PV785" s="16"/>
      <c r="PW785" s="16"/>
      <c r="PX785" s="16"/>
      <c r="PY785" s="16"/>
      <c r="PZ785" s="16"/>
      <c r="QA785" s="16"/>
      <c r="QB785" s="16"/>
      <c r="QC785" s="16"/>
      <c r="QD785" s="16"/>
      <c r="QE785" s="16"/>
      <c r="QF785" s="16"/>
      <c r="QG785" s="16"/>
      <c r="QH785" s="16"/>
      <c r="QI785" s="16"/>
      <c r="QJ785" s="16"/>
      <c r="QK785" s="16"/>
      <c r="QL785" s="16"/>
      <c r="QM785" s="16"/>
      <c r="QN785" s="16"/>
      <c r="QO785" s="16"/>
      <c r="QP785" s="16"/>
      <c r="QQ785" s="16"/>
      <c r="QR785" s="16"/>
      <c r="QS785" s="16"/>
      <c r="QT785" s="16"/>
      <c r="QU785" s="16"/>
      <c r="QV785" s="16"/>
      <c r="QW785" s="16"/>
      <c r="QX785" s="16"/>
      <c r="QY785" s="16"/>
      <c r="QZ785" s="16"/>
      <c r="RA785" s="16"/>
      <c r="RB785" s="16"/>
      <c r="RC785" s="16"/>
      <c r="RD785" s="16"/>
      <c r="RE785" s="16"/>
      <c r="RF785" s="16"/>
      <c r="RG785" s="16"/>
      <c r="RH785" s="16"/>
      <c r="RI785" s="16"/>
      <c r="RJ785" s="16"/>
      <c r="RK785" s="16"/>
      <c r="RL785" s="16"/>
      <c r="RM785" s="16"/>
      <c r="RN785" s="16"/>
      <c r="RO785" s="16"/>
      <c r="RP785" s="16"/>
      <c r="RQ785" s="16"/>
      <c r="RR785" s="16"/>
      <c r="RS785" s="16"/>
      <c r="RT785" s="16"/>
      <c r="RU785" s="16"/>
      <c r="RV785" s="16"/>
      <c r="RW785" s="16"/>
      <c r="RX785" s="16"/>
      <c r="RY785" s="16"/>
      <c r="RZ785" s="16"/>
      <c r="SA785" s="16"/>
      <c r="SB785" s="16"/>
      <c r="SC785" s="16"/>
      <c r="SD785" s="16"/>
      <c r="SE785" s="16"/>
      <c r="SF785" s="16"/>
      <c r="SG785" s="16"/>
      <c r="SH785" s="16"/>
      <c r="SI785" s="16"/>
      <c r="SJ785" s="16"/>
      <c r="SK785" s="16"/>
      <c r="SL785" s="16"/>
      <c r="SM785" s="16"/>
      <c r="SN785" s="16"/>
      <c r="SO785" s="16"/>
      <c r="SP785" s="16"/>
      <c r="SQ785" s="16"/>
      <c r="SR785" s="16"/>
      <c r="SS785" s="16"/>
      <c r="ST785" s="16"/>
      <c r="SU785" s="16"/>
      <c r="SV785" s="16"/>
      <c r="SW785" s="16"/>
      <c r="SX785" s="16"/>
      <c r="SY785" s="16"/>
      <c r="SZ785" s="16"/>
      <c r="TA785" s="16"/>
      <c r="TB785" s="16"/>
      <c r="TC785" s="16"/>
      <c r="TD785" s="16"/>
      <c r="TE785" s="16"/>
      <c r="TF785" s="16"/>
      <c r="TG785" s="16"/>
      <c r="TH785" s="16"/>
      <c r="TI785" s="16"/>
      <c r="TJ785" s="16"/>
      <c r="TK785" s="16"/>
      <c r="TL785" s="16"/>
      <c r="TM785" s="16"/>
      <c r="TN785" s="16"/>
      <c r="TO785" s="16"/>
      <c r="TP785" s="16"/>
      <c r="TQ785" s="16"/>
      <c r="TR785" s="16"/>
      <c r="TS785" s="16"/>
      <c r="TT785" s="16"/>
      <c r="TU785" s="16"/>
      <c r="TV785" s="16"/>
      <c r="TW785" s="16"/>
      <c r="TX785" s="16"/>
      <c r="TY785" s="16"/>
      <c r="TZ785" s="16"/>
      <c r="UA785" s="16"/>
      <c r="UB785" s="16"/>
      <c r="UC785" s="16"/>
      <c r="UD785" s="16"/>
      <c r="UE785" s="16"/>
      <c r="UF785" s="16"/>
      <c r="UG785" s="16"/>
      <c r="UH785" s="16"/>
      <c r="UI785" s="16"/>
      <c r="UJ785" s="16"/>
      <c r="UK785" s="16"/>
      <c r="UL785" s="16"/>
      <c r="UM785" s="16"/>
      <c r="UN785" s="16"/>
      <c r="UO785" s="16"/>
      <c r="UP785" s="16"/>
      <c r="UQ785" s="16"/>
      <c r="UR785" s="16"/>
      <c r="US785" s="16"/>
      <c r="UT785" s="16"/>
      <c r="UU785" s="16"/>
      <c r="UV785" s="16"/>
      <c r="UW785" s="16"/>
      <c r="UX785" s="16"/>
      <c r="UY785" s="16"/>
      <c r="UZ785" s="16"/>
      <c r="VA785" s="16"/>
      <c r="VB785" s="16"/>
      <c r="VC785" s="16"/>
      <c r="VD785" s="16"/>
      <c r="VE785" s="16"/>
      <c r="VF785" s="16"/>
      <c r="VG785" s="16"/>
      <c r="VH785" s="16"/>
      <c r="VI785" s="16"/>
      <c r="VJ785" s="16"/>
      <c r="VK785" s="16"/>
      <c r="VL785" s="16"/>
      <c r="VM785" s="16"/>
      <c r="VN785" s="16"/>
      <c r="VO785" s="16"/>
      <c r="VP785" s="16"/>
      <c r="VQ785" s="16"/>
      <c r="VR785" s="16"/>
      <c r="VS785" s="16"/>
      <c r="VT785" s="16"/>
      <c r="VU785" s="16"/>
      <c r="VV785" s="16"/>
      <c r="VW785" s="16"/>
      <c r="VX785" s="16"/>
      <c r="VY785" s="16"/>
      <c r="VZ785" s="16"/>
      <c r="WA785" s="16"/>
      <c r="WB785" s="16"/>
      <c r="WC785" s="16"/>
      <c r="WD785" s="16"/>
      <c r="WE785" s="16"/>
      <c r="WF785" s="16"/>
      <c r="WG785" s="16"/>
      <c r="WH785" s="16"/>
      <c r="WI785" s="16"/>
      <c r="WJ785" s="16"/>
      <c r="WK785" s="16"/>
      <c r="WL785" s="16"/>
      <c r="WM785" s="16"/>
      <c r="WN785" s="16"/>
      <c r="WO785" s="16"/>
      <c r="WP785" s="16"/>
      <c r="WQ785" s="16"/>
      <c r="WR785" s="16"/>
      <c r="WS785" s="16"/>
      <c r="WT785" s="16"/>
      <c r="WU785" s="16"/>
      <c r="WV785" s="16"/>
      <c r="WW785" s="16"/>
      <c r="WX785" s="16"/>
      <c r="WY785" s="16"/>
      <c r="WZ785" s="16"/>
      <c r="XA785" s="16"/>
      <c r="XB785" s="16"/>
      <c r="XC785" s="16"/>
      <c r="XD785" s="16"/>
      <c r="XE785" s="16"/>
      <c r="XF785" s="16"/>
      <c r="XG785" s="16"/>
      <c r="XH785" s="16"/>
      <c r="XI785" s="16"/>
      <c r="XJ785" s="16"/>
      <c r="XK785" s="16"/>
      <c r="XL785" s="16"/>
      <c r="XM785" s="16"/>
      <c r="XN785" s="16"/>
      <c r="XO785" s="16"/>
      <c r="XP785" s="16"/>
      <c r="XQ785" s="16"/>
      <c r="XR785" s="16"/>
      <c r="XS785" s="16"/>
      <c r="XT785" s="16"/>
      <c r="XU785" s="16"/>
      <c r="XV785" s="16"/>
      <c r="XW785" s="16"/>
      <c r="XX785" s="16"/>
      <c r="XY785" s="16"/>
      <c r="XZ785" s="16"/>
      <c r="YA785" s="16"/>
      <c r="YB785" s="16"/>
      <c r="YC785" s="16"/>
      <c r="YD785" s="16"/>
      <c r="YE785" s="16"/>
      <c r="YF785" s="16"/>
      <c r="YG785" s="16"/>
      <c r="YH785" s="16"/>
      <c r="YI785" s="16"/>
      <c r="YJ785" s="16"/>
      <c r="YK785" s="16"/>
      <c r="YL785" s="16"/>
      <c r="YM785" s="16"/>
      <c r="YN785" s="16"/>
      <c r="YO785" s="16"/>
      <c r="YP785" s="16"/>
      <c r="YQ785" s="16"/>
      <c r="YR785" s="16"/>
      <c r="YS785" s="16"/>
      <c r="YT785" s="16"/>
      <c r="YU785" s="16"/>
      <c r="YV785" s="16"/>
      <c r="YW785" s="16"/>
      <c r="YX785" s="16"/>
      <c r="YY785" s="16"/>
      <c r="YZ785" s="16"/>
      <c r="ZA785" s="16"/>
      <c r="ZB785" s="16"/>
      <c r="ZC785" s="16"/>
      <c r="ZD785" s="16"/>
      <c r="ZE785" s="16"/>
      <c r="ZF785" s="16"/>
      <c r="ZG785" s="16"/>
      <c r="ZH785" s="16"/>
      <c r="ZI785" s="16"/>
      <c r="ZJ785" s="16"/>
      <c r="ZK785" s="16"/>
      <c r="ZL785" s="16"/>
      <c r="ZM785" s="16"/>
      <c r="ZN785" s="16"/>
      <c r="ZO785" s="16"/>
      <c r="ZP785" s="16"/>
      <c r="ZQ785" s="16"/>
      <c r="ZR785" s="16"/>
      <c r="ZS785" s="16"/>
      <c r="ZT785" s="16"/>
      <c r="ZU785" s="16"/>
      <c r="ZV785" s="16"/>
      <c r="ZW785" s="16"/>
      <c r="ZX785" s="16"/>
      <c r="ZY785" s="16"/>
      <c r="ZZ785" s="16"/>
      <c r="AAA785" s="16"/>
      <c r="AAB785" s="16"/>
      <c r="AAC785" s="16"/>
      <c r="AAD785" s="16"/>
      <c r="AAE785" s="16"/>
      <c r="AAF785" s="16"/>
      <c r="AAG785" s="16"/>
      <c r="AAH785" s="16"/>
      <c r="AAI785" s="16"/>
      <c r="AAJ785" s="16"/>
      <c r="AAK785" s="16"/>
      <c r="AAL785" s="16"/>
      <c r="AAM785" s="16"/>
      <c r="AAN785" s="16"/>
      <c r="AAO785" s="16"/>
      <c r="AAP785" s="16"/>
      <c r="AAQ785" s="16"/>
      <c r="AAR785" s="16"/>
      <c r="AAS785" s="16"/>
      <c r="AAT785" s="16"/>
      <c r="AAU785" s="16"/>
      <c r="AAV785" s="16"/>
      <c r="AAW785" s="16"/>
      <c r="AAX785" s="16"/>
      <c r="AAY785" s="16"/>
      <c r="AAZ785" s="16"/>
      <c r="ABA785" s="16"/>
      <c r="ABB785" s="16"/>
      <c r="ABC785" s="16"/>
      <c r="ABD785" s="16"/>
      <c r="ABE785" s="16"/>
      <c r="ABF785" s="16"/>
      <c r="ABG785" s="16"/>
      <c r="ABH785" s="16"/>
    </row>
    <row r="786" spans="1:736" s="50" customFormat="1" ht="45.75" customHeight="1">
      <c r="A786" s="589">
        <f>1+A785</f>
        <v>784</v>
      </c>
      <c r="B786" s="403" t="s">
        <v>7735</v>
      </c>
      <c r="C786" s="156" t="s">
        <v>7736</v>
      </c>
      <c r="D786" s="156" t="s">
        <v>6112</v>
      </c>
      <c r="E786" s="156">
        <v>45541</v>
      </c>
      <c r="F786" s="156">
        <v>45544</v>
      </c>
      <c r="G786" s="156">
        <v>45646</v>
      </c>
      <c r="H786" s="156" t="s">
        <v>416</v>
      </c>
      <c r="I786" s="156" t="s">
        <v>5874</v>
      </c>
      <c r="J786" s="156" t="s">
        <v>7737</v>
      </c>
      <c r="K786" s="251">
        <v>1073245713</v>
      </c>
      <c r="L786" s="156">
        <v>1</v>
      </c>
      <c r="M786" s="156" t="s">
        <v>844</v>
      </c>
      <c r="N786" s="156" t="s">
        <v>98</v>
      </c>
      <c r="O786" s="156" t="s">
        <v>99</v>
      </c>
      <c r="P786" s="156" t="s">
        <v>7738</v>
      </c>
      <c r="Q786" s="156" t="s">
        <v>7576</v>
      </c>
      <c r="R786" s="143">
        <f>+G786-F786</f>
        <v>102</v>
      </c>
      <c r="S786" s="134" t="s">
        <v>748</v>
      </c>
      <c r="T786" s="253">
        <v>21000000</v>
      </c>
      <c r="U786" s="156" t="s">
        <v>7739</v>
      </c>
      <c r="V786" s="253">
        <f>+T786</f>
        <v>21000000</v>
      </c>
      <c r="W786" s="156" t="s">
        <v>7710</v>
      </c>
      <c r="X786" s="156" t="s">
        <v>103</v>
      </c>
      <c r="Y786" s="317">
        <f>+Z786+AA786+AB786</f>
        <v>21000000</v>
      </c>
      <c r="Z786" s="156">
        <f>+V786</f>
        <v>21000000</v>
      </c>
      <c r="AA786" s="156">
        <v>0</v>
      </c>
      <c r="AB786" s="156">
        <f>+AC786+AD786+AE786+AF786+AG786+AH786+AI786+AJ786</f>
        <v>0</v>
      </c>
      <c r="AC786" s="156">
        <v>0</v>
      </c>
      <c r="AD786" s="156">
        <v>0</v>
      </c>
      <c r="AE786" s="156">
        <v>0</v>
      </c>
      <c r="AF786" s="156">
        <v>0</v>
      </c>
      <c r="AG786" s="156">
        <v>0</v>
      </c>
      <c r="AH786" s="156">
        <v>0</v>
      </c>
      <c r="AI786" s="156">
        <v>0</v>
      </c>
      <c r="AJ786" s="156">
        <v>0</v>
      </c>
      <c r="AK786" s="156" t="s">
        <v>104</v>
      </c>
      <c r="AL786" s="103" t="s">
        <v>7740</v>
      </c>
      <c r="AM786" s="156" t="s">
        <v>7600</v>
      </c>
      <c r="AN786" s="156">
        <v>40048036</v>
      </c>
      <c r="AO786" s="156" t="s">
        <v>114</v>
      </c>
      <c r="AP786" s="156" t="s">
        <v>114</v>
      </c>
      <c r="AQ786" s="156" t="s">
        <v>114</v>
      </c>
      <c r="AR786" s="156" t="s">
        <v>114</v>
      </c>
      <c r="AS786" s="156" t="s">
        <v>578</v>
      </c>
      <c r="AT786" s="156" t="s">
        <v>578</v>
      </c>
      <c r="AU786" s="156" t="s">
        <v>392</v>
      </c>
      <c r="AV786" s="156"/>
      <c r="AW786" s="156"/>
      <c r="AX786" s="156" t="s">
        <v>578</v>
      </c>
      <c r="AY786" s="156" t="s">
        <v>108</v>
      </c>
      <c r="AZ786" s="156"/>
      <c r="BA786" s="156"/>
      <c r="BB786" s="156"/>
      <c r="BC786" s="156"/>
      <c r="BD786" s="156"/>
      <c r="BE786" s="156"/>
      <c r="BF786" s="156"/>
      <c r="BG786" s="156"/>
      <c r="BH786" s="153">
        <f>T786+BB786</f>
        <v>21000000</v>
      </c>
      <c r="BI786" s="304" t="s">
        <v>135</v>
      </c>
      <c r="BJ786" s="240"/>
      <c r="BK786" s="240" t="s">
        <v>114</v>
      </c>
      <c r="BL786" s="240"/>
      <c r="BM786" s="438" t="s">
        <v>136</v>
      </c>
      <c r="BN786" s="156" t="s">
        <v>161</v>
      </c>
      <c r="BO786" s="156">
        <v>34</v>
      </c>
      <c r="BP786" s="156">
        <v>32982</v>
      </c>
      <c r="BQ786" s="156" t="s">
        <v>108</v>
      </c>
      <c r="BR786" s="156" t="s">
        <v>108</v>
      </c>
      <c r="BS786" s="156" t="s">
        <v>108</v>
      </c>
      <c r="BT786" s="156" t="s">
        <v>108</v>
      </c>
      <c r="BU786" s="156" t="s">
        <v>7741</v>
      </c>
      <c r="BV786" s="156">
        <v>3112076331</v>
      </c>
      <c r="BW786" s="156" t="s">
        <v>7742</v>
      </c>
      <c r="BX786" s="156" t="s">
        <v>437</v>
      </c>
      <c r="BY786" s="156" t="s">
        <v>119</v>
      </c>
      <c r="BZ786" s="156">
        <v>24092509588</v>
      </c>
      <c r="CA786" s="157" t="s">
        <v>109</v>
      </c>
      <c r="CB786" s="157" t="s">
        <v>109</v>
      </c>
      <c r="CC786" s="157" t="s">
        <v>3616</v>
      </c>
      <c r="CD786" s="321" t="s">
        <v>3616</v>
      </c>
      <c r="CE786" s="156"/>
      <c r="CF786" s="156"/>
      <c r="CG786" s="156"/>
      <c r="CH786" s="156"/>
      <c r="CI786" s="156"/>
      <c r="CJ786" s="156"/>
      <c r="CK786" s="156"/>
      <c r="CL786" s="156"/>
      <c r="CM786" s="157" t="s">
        <v>109</v>
      </c>
      <c r="CN786" s="156"/>
      <c r="CO786" s="297"/>
    </row>
    <row r="787" spans="1:736" s="290" customFormat="1" ht="45.75" customHeight="1">
      <c r="A787" s="589">
        <f>1+A786</f>
        <v>785</v>
      </c>
      <c r="B787" s="403" t="s">
        <v>7743</v>
      </c>
      <c r="C787" s="156" t="s">
        <v>7744</v>
      </c>
      <c r="D787" s="156" t="s">
        <v>6728</v>
      </c>
      <c r="E787" s="156">
        <v>45541</v>
      </c>
      <c r="F787" s="156">
        <v>45544</v>
      </c>
      <c r="G787" s="156">
        <v>45646</v>
      </c>
      <c r="H787" s="156" t="s">
        <v>416</v>
      </c>
      <c r="I787" s="156" t="s">
        <v>180</v>
      </c>
      <c r="J787" s="301" t="s">
        <v>4137</v>
      </c>
      <c r="K787" s="251">
        <v>1072701175</v>
      </c>
      <c r="L787" s="156">
        <v>1</v>
      </c>
      <c r="M787" s="156" t="s">
        <v>844</v>
      </c>
      <c r="N787" s="156" t="s">
        <v>98</v>
      </c>
      <c r="O787" s="156" t="s">
        <v>5700</v>
      </c>
      <c r="P787" s="156" t="s">
        <v>7745</v>
      </c>
      <c r="Q787" s="156" t="s">
        <v>7707</v>
      </c>
      <c r="R787" s="143">
        <f>+G787-F787</f>
        <v>102</v>
      </c>
      <c r="S787" s="134" t="s">
        <v>7708</v>
      </c>
      <c r="T787" s="253">
        <v>15411000</v>
      </c>
      <c r="U787" s="156"/>
      <c r="V787" s="253">
        <f>+T787</f>
        <v>15411000</v>
      </c>
      <c r="W787" s="156"/>
      <c r="X787" s="156" t="s">
        <v>473</v>
      </c>
      <c r="Y787" s="317">
        <f>+Z787+AA787+AB787</f>
        <v>15411000</v>
      </c>
      <c r="Z787" s="156">
        <f>+V787</f>
        <v>15411000</v>
      </c>
      <c r="AA787" s="156">
        <v>0</v>
      </c>
      <c r="AB787" s="156">
        <f>+AC787+AD787+AE787+AF787+AG787+AH787+AI787+AJ787</f>
        <v>0</v>
      </c>
      <c r="AC787" s="156">
        <v>0</v>
      </c>
      <c r="AD787" s="156">
        <v>0</v>
      </c>
      <c r="AE787" s="156">
        <v>0</v>
      </c>
      <c r="AF787" s="156">
        <v>0</v>
      </c>
      <c r="AG787" s="156">
        <v>0</v>
      </c>
      <c r="AH787" s="156">
        <v>0</v>
      </c>
      <c r="AI787" s="156">
        <v>0</v>
      </c>
      <c r="AJ787" s="156">
        <v>0</v>
      </c>
      <c r="AK787" s="156" t="s">
        <v>104</v>
      </c>
      <c r="AL787" s="103" t="s">
        <v>7746</v>
      </c>
      <c r="AM787" s="156" t="s">
        <v>7747</v>
      </c>
      <c r="AN787" s="156">
        <v>80398077</v>
      </c>
      <c r="AO787" s="156" t="s">
        <v>114</v>
      </c>
      <c r="AP787" s="156" t="s">
        <v>114</v>
      </c>
      <c r="AQ787" s="156" t="s">
        <v>114</v>
      </c>
      <c r="AR787" s="156" t="s">
        <v>114</v>
      </c>
      <c r="AS787" s="156" t="s">
        <v>109</v>
      </c>
      <c r="AT787" s="156" t="s">
        <v>578</v>
      </c>
      <c r="AU787" s="156" t="s">
        <v>392</v>
      </c>
      <c r="AV787" s="156"/>
      <c r="AW787" s="156"/>
      <c r="AX787" s="156" t="s">
        <v>578</v>
      </c>
      <c r="AY787" s="156" t="s">
        <v>108</v>
      </c>
      <c r="AZ787" s="156"/>
      <c r="BA787" s="156"/>
      <c r="BB787" s="156"/>
      <c r="BC787" s="156"/>
      <c r="BD787" s="156"/>
      <c r="BE787" s="156"/>
      <c r="BF787" s="156"/>
      <c r="BG787" s="156"/>
      <c r="BH787" s="153">
        <f>T787+BB787</f>
        <v>15411000</v>
      </c>
      <c r="BI787" s="349" t="s">
        <v>113</v>
      </c>
      <c r="BJ787" s="240"/>
      <c r="BK787" s="240" t="s">
        <v>114</v>
      </c>
      <c r="BL787" s="240"/>
      <c r="BM787" s="437"/>
      <c r="BN787" s="156" t="s">
        <v>917</v>
      </c>
      <c r="BO787" s="156">
        <v>30</v>
      </c>
      <c r="BP787" s="156"/>
      <c r="BQ787" s="156" t="s">
        <v>109</v>
      </c>
      <c r="BR787" s="156" t="s">
        <v>114</v>
      </c>
      <c r="BS787" s="156" t="s">
        <v>114</v>
      </c>
      <c r="BT787" s="156" t="s">
        <v>114</v>
      </c>
      <c r="BU787" s="156" t="s">
        <v>1117</v>
      </c>
      <c r="BV787" s="156">
        <v>3212597421</v>
      </c>
      <c r="BW787" s="156" t="s">
        <v>4142</v>
      </c>
      <c r="BX787" s="156" t="s">
        <v>881</v>
      </c>
      <c r="BY787" s="156" t="s">
        <v>119</v>
      </c>
      <c r="BZ787" s="156">
        <v>33719937476</v>
      </c>
      <c r="CA787" s="157" t="s">
        <v>109</v>
      </c>
      <c r="CB787" s="157" t="s">
        <v>109</v>
      </c>
      <c r="CC787" s="157" t="s">
        <v>109</v>
      </c>
      <c r="CD787" s="152" t="s">
        <v>109</v>
      </c>
      <c r="CE787" s="156"/>
      <c r="CF787" s="156"/>
      <c r="CG787" s="156"/>
      <c r="CH787" s="156"/>
      <c r="CI787" s="156"/>
      <c r="CJ787" s="156"/>
      <c r="CK787" s="156"/>
      <c r="CL787" s="156"/>
      <c r="CM787" s="157" t="s">
        <v>109</v>
      </c>
      <c r="CN787" s="156"/>
      <c r="CO787" s="297"/>
      <c r="CP787" s="297"/>
      <c r="CQ787" s="297"/>
      <c r="CR787" s="297"/>
      <c r="CS787" s="50"/>
      <c r="CT787" s="50"/>
      <c r="CU787" s="50"/>
      <c r="CV787" s="50"/>
      <c r="CW787" s="50"/>
      <c r="CX787" s="50"/>
      <c r="CY787" s="50"/>
      <c r="CZ787" s="50"/>
      <c r="DA787" s="50"/>
      <c r="DB787" s="50"/>
      <c r="DC787" s="50"/>
      <c r="DD787" s="50"/>
      <c r="DE787" s="50"/>
      <c r="DF787" s="50"/>
      <c r="DG787" s="50"/>
      <c r="DH787" s="50"/>
      <c r="DI787" s="50"/>
      <c r="DJ787" s="50"/>
      <c r="DK787" s="50"/>
      <c r="DL787" s="50"/>
      <c r="DM787" s="50"/>
      <c r="DN787" s="50"/>
      <c r="DO787" s="50"/>
      <c r="DP787" s="50"/>
      <c r="DQ787" s="50"/>
      <c r="DR787" s="50"/>
      <c r="DS787" s="50"/>
      <c r="DT787" s="50"/>
      <c r="DU787" s="50"/>
      <c r="DV787" s="50"/>
      <c r="DW787" s="50"/>
      <c r="DX787" s="50"/>
      <c r="DY787" s="50"/>
      <c r="DZ787" s="50"/>
      <c r="EA787" s="50"/>
      <c r="EB787" s="50"/>
      <c r="EC787" s="50"/>
      <c r="ED787" s="50"/>
      <c r="EE787" s="50"/>
      <c r="EF787" s="50"/>
      <c r="EG787" s="50"/>
      <c r="EH787" s="50"/>
      <c r="EI787" s="50"/>
      <c r="EJ787" s="50"/>
      <c r="EK787" s="50"/>
      <c r="EL787" s="50"/>
      <c r="EM787" s="50"/>
      <c r="EN787" s="50"/>
      <c r="EO787" s="50"/>
      <c r="EP787" s="50"/>
      <c r="EQ787" s="50"/>
      <c r="ER787" s="50"/>
      <c r="ES787" s="50"/>
      <c r="ET787" s="50"/>
      <c r="EU787" s="50"/>
      <c r="EV787" s="50"/>
      <c r="EW787" s="50"/>
      <c r="EX787" s="50"/>
      <c r="EY787" s="50"/>
      <c r="EZ787" s="50"/>
      <c r="FA787" s="50"/>
      <c r="FB787" s="50"/>
      <c r="FC787" s="50"/>
      <c r="FD787" s="50"/>
      <c r="FE787" s="50"/>
      <c r="FF787" s="50"/>
      <c r="FG787" s="50"/>
      <c r="FH787" s="50"/>
      <c r="FI787" s="50"/>
      <c r="FJ787" s="50"/>
      <c r="FK787" s="50"/>
      <c r="FL787" s="50"/>
      <c r="FM787" s="50"/>
      <c r="FN787" s="50"/>
      <c r="FO787" s="50"/>
      <c r="FP787" s="50"/>
      <c r="FQ787" s="50"/>
      <c r="FR787" s="50"/>
      <c r="FS787" s="50"/>
      <c r="FT787" s="50"/>
      <c r="FU787" s="50"/>
      <c r="FV787" s="50"/>
      <c r="FW787" s="50"/>
      <c r="FX787" s="50"/>
      <c r="FY787" s="50"/>
      <c r="FZ787" s="50"/>
      <c r="GA787" s="50"/>
      <c r="GB787" s="50"/>
      <c r="GC787" s="50"/>
      <c r="GD787" s="50"/>
      <c r="GE787" s="50"/>
      <c r="GF787" s="50"/>
      <c r="GG787" s="50"/>
      <c r="GH787" s="50"/>
      <c r="GI787" s="50"/>
      <c r="GJ787" s="50"/>
      <c r="GK787" s="50"/>
      <c r="GL787" s="50"/>
      <c r="GM787" s="50"/>
      <c r="GN787" s="50"/>
      <c r="GO787" s="50"/>
      <c r="GP787" s="50"/>
      <c r="GQ787" s="50"/>
      <c r="GR787" s="50"/>
      <c r="GS787" s="50"/>
      <c r="GT787" s="50"/>
      <c r="GU787" s="50"/>
      <c r="GV787" s="16"/>
      <c r="GW787" s="16"/>
      <c r="GX787" s="16"/>
      <c r="GY787" s="16"/>
      <c r="GZ787" s="16"/>
      <c r="HA787" s="16"/>
      <c r="HB787" s="16"/>
      <c r="HC787" s="16"/>
      <c r="HD787" s="16"/>
      <c r="HE787" s="16"/>
      <c r="HF787" s="16"/>
      <c r="HG787" s="16"/>
      <c r="HH787" s="16"/>
      <c r="HI787" s="16"/>
      <c r="HJ787" s="16"/>
      <c r="HK787" s="16"/>
      <c r="HL787" s="16"/>
      <c r="HM787" s="16"/>
      <c r="HN787" s="16"/>
      <c r="HO787" s="16"/>
      <c r="HP787" s="16"/>
      <c r="HQ787" s="16"/>
      <c r="HR787" s="16"/>
      <c r="HS787" s="16"/>
      <c r="HT787" s="16"/>
      <c r="HU787" s="16"/>
      <c r="HV787" s="16"/>
      <c r="HW787" s="16"/>
      <c r="HX787" s="16"/>
      <c r="HY787" s="16"/>
      <c r="HZ787" s="16"/>
      <c r="IA787" s="16"/>
      <c r="IB787" s="16"/>
      <c r="IC787" s="16"/>
      <c r="ID787" s="16"/>
      <c r="IE787" s="16"/>
      <c r="IF787" s="16"/>
      <c r="IG787" s="16"/>
      <c r="IH787" s="16"/>
      <c r="II787" s="16"/>
      <c r="IJ787" s="16"/>
      <c r="IK787" s="16"/>
      <c r="IL787" s="16"/>
      <c r="IM787" s="16"/>
      <c r="IN787" s="16"/>
      <c r="IO787" s="16"/>
      <c r="IP787" s="16"/>
      <c r="IQ787" s="16"/>
      <c r="IR787" s="16"/>
      <c r="IS787" s="16"/>
      <c r="IT787" s="16"/>
      <c r="IU787" s="16"/>
      <c r="IV787" s="16"/>
      <c r="IW787" s="16"/>
      <c r="IX787" s="16"/>
      <c r="IY787" s="16"/>
      <c r="IZ787" s="16"/>
      <c r="JA787" s="16"/>
      <c r="JB787" s="16"/>
      <c r="JC787" s="16"/>
      <c r="JD787" s="16"/>
      <c r="JE787" s="16"/>
      <c r="JF787" s="16"/>
      <c r="JG787" s="16"/>
      <c r="JH787" s="16"/>
      <c r="JI787" s="16"/>
      <c r="JJ787" s="16"/>
      <c r="JK787" s="16"/>
      <c r="JL787" s="16"/>
      <c r="JM787" s="16"/>
      <c r="JN787" s="16"/>
      <c r="JO787" s="16"/>
      <c r="JP787" s="16"/>
      <c r="JQ787" s="16"/>
      <c r="JR787" s="16"/>
      <c r="JS787" s="16"/>
      <c r="JT787" s="16"/>
      <c r="JU787" s="16"/>
      <c r="JV787" s="16"/>
      <c r="JW787" s="16"/>
      <c r="JX787" s="16"/>
      <c r="JY787" s="16"/>
      <c r="JZ787" s="16"/>
      <c r="KA787" s="16"/>
      <c r="KB787" s="16"/>
      <c r="KC787" s="16"/>
      <c r="KD787" s="16"/>
      <c r="KE787" s="16"/>
      <c r="KF787" s="16"/>
      <c r="KG787" s="16"/>
      <c r="KH787" s="16"/>
      <c r="KI787" s="16"/>
      <c r="KJ787" s="16"/>
      <c r="KK787" s="16"/>
      <c r="KL787" s="16"/>
      <c r="KM787" s="16"/>
      <c r="KN787" s="16"/>
      <c r="KO787" s="16"/>
      <c r="KP787" s="16"/>
      <c r="KQ787" s="16"/>
      <c r="KR787" s="16"/>
      <c r="KS787" s="16"/>
      <c r="KT787" s="16"/>
      <c r="KU787" s="16"/>
      <c r="KV787" s="16"/>
      <c r="KW787" s="16"/>
      <c r="KX787" s="16"/>
      <c r="KY787" s="16"/>
      <c r="KZ787" s="16"/>
      <c r="LA787" s="16"/>
      <c r="LB787" s="16"/>
      <c r="LC787" s="16"/>
      <c r="LD787" s="16"/>
      <c r="LE787" s="16"/>
      <c r="LF787" s="16"/>
      <c r="LG787" s="16"/>
      <c r="LH787" s="16"/>
      <c r="LI787" s="16"/>
      <c r="LJ787" s="16"/>
      <c r="LK787" s="16"/>
      <c r="LL787" s="16"/>
      <c r="LM787" s="16"/>
      <c r="LN787" s="16"/>
      <c r="LO787" s="16"/>
      <c r="LP787" s="16"/>
      <c r="LQ787" s="16"/>
      <c r="LR787" s="16"/>
      <c r="LS787" s="16"/>
      <c r="LT787" s="16"/>
      <c r="LU787" s="16"/>
      <c r="LV787" s="16"/>
      <c r="LW787" s="16"/>
      <c r="LX787" s="16"/>
      <c r="LY787" s="16"/>
      <c r="LZ787" s="16"/>
      <c r="MA787" s="16"/>
      <c r="MB787" s="16"/>
      <c r="MC787" s="16"/>
      <c r="MD787" s="16"/>
      <c r="ME787" s="16"/>
      <c r="MF787" s="16"/>
      <c r="MG787" s="16"/>
      <c r="MH787" s="16"/>
      <c r="MI787" s="16"/>
      <c r="MJ787" s="16"/>
      <c r="MK787" s="16"/>
      <c r="ML787" s="16"/>
      <c r="MM787" s="16"/>
      <c r="MN787" s="16"/>
      <c r="MO787" s="16"/>
      <c r="MP787" s="16"/>
      <c r="MQ787" s="16"/>
      <c r="MR787" s="16"/>
      <c r="MS787" s="16"/>
      <c r="MT787" s="16"/>
      <c r="MU787" s="16"/>
      <c r="MV787" s="16"/>
      <c r="MW787" s="16"/>
      <c r="MX787" s="16"/>
      <c r="MY787" s="16"/>
      <c r="MZ787" s="16"/>
      <c r="NA787" s="16"/>
      <c r="NB787" s="16"/>
      <c r="NC787" s="16"/>
      <c r="ND787" s="16"/>
      <c r="NE787" s="16"/>
      <c r="NF787" s="16"/>
      <c r="NG787" s="16"/>
      <c r="NH787" s="16"/>
      <c r="NI787" s="16"/>
      <c r="NJ787" s="16"/>
      <c r="NK787" s="16"/>
      <c r="NL787" s="16"/>
      <c r="NM787" s="16"/>
      <c r="NN787" s="16"/>
      <c r="NO787" s="16"/>
      <c r="NP787" s="16"/>
      <c r="NQ787" s="16"/>
      <c r="NR787" s="16"/>
      <c r="NS787" s="16"/>
      <c r="NT787" s="16"/>
      <c r="NU787" s="16"/>
      <c r="NV787" s="16"/>
      <c r="NW787" s="16"/>
      <c r="NX787" s="16"/>
      <c r="NY787" s="16"/>
      <c r="NZ787" s="16"/>
      <c r="OA787" s="16"/>
      <c r="OB787" s="16"/>
      <c r="OC787" s="16"/>
      <c r="OD787" s="16"/>
      <c r="OE787" s="16"/>
      <c r="OF787" s="16"/>
      <c r="OG787" s="16"/>
      <c r="OH787" s="16"/>
      <c r="OI787" s="16"/>
      <c r="OJ787" s="16"/>
      <c r="OK787" s="16"/>
      <c r="OL787" s="16"/>
      <c r="OM787" s="16"/>
      <c r="ON787" s="16"/>
      <c r="OO787" s="16"/>
      <c r="OP787" s="16"/>
      <c r="OQ787" s="16"/>
      <c r="OR787" s="16"/>
      <c r="OS787" s="16"/>
      <c r="OT787" s="16"/>
      <c r="OU787" s="16"/>
      <c r="OV787" s="16"/>
      <c r="OW787" s="16"/>
      <c r="OX787" s="16"/>
      <c r="OY787" s="16"/>
      <c r="OZ787" s="16"/>
      <c r="PA787" s="16"/>
      <c r="PB787" s="16"/>
      <c r="PC787" s="16"/>
      <c r="PD787" s="16"/>
      <c r="PE787" s="16"/>
      <c r="PF787" s="16"/>
      <c r="PG787" s="16"/>
      <c r="PH787" s="16"/>
      <c r="PI787" s="16"/>
      <c r="PJ787" s="16"/>
      <c r="PK787" s="16"/>
      <c r="PL787" s="16"/>
      <c r="PM787" s="16"/>
      <c r="PN787" s="16"/>
      <c r="PO787" s="16"/>
      <c r="PP787" s="16"/>
      <c r="PQ787" s="16"/>
      <c r="PR787" s="16"/>
      <c r="PS787" s="16"/>
      <c r="PT787" s="16"/>
      <c r="PU787" s="16"/>
      <c r="PV787" s="16"/>
      <c r="PW787" s="16"/>
      <c r="PX787" s="16"/>
      <c r="PY787" s="16"/>
      <c r="PZ787" s="16"/>
      <c r="QA787" s="16"/>
      <c r="QB787" s="16"/>
      <c r="QC787" s="16"/>
      <c r="QD787" s="16"/>
      <c r="QE787" s="16"/>
      <c r="QF787" s="16"/>
      <c r="QG787" s="16"/>
      <c r="QH787" s="16"/>
      <c r="QI787" s="16"/>
      <c r="QJ787" s="16"/>
      <c r="QK787" s="16"/>
      <c r="QL787" s="16"/>
      <c r="QM787" s="16"/>
      <c r="QN787" s="16"/>
      <c r="QO787" s="16"/>
      <c r="QP787" s="16"/>
      <c r="QQ787" s="16"/>
      <c r="QR787" s="16"/>
      <c r="QS787" s="16"/>
      <c r="QT787" s="16"/>
      <c r="QU787" s="16"/>
      <c r="QV787" s="16"/>
      <c r="QW787" s="16"/>
      <c r="QX787" s="16"/>
      <c r="QY787" s="16"/>
      <c r="QZ787" s="16"/>
      <c r="RA787" s="16"/>
      <c r="RB787" s="16"/>
      <c r="RC787" s="16"/>
      <c r="RD787" s="16"/>
      <c r="RE787" s="16"/>
      <c r="RF787" s="16"/>
      <c r="RG787" s="16"/>
      <c r="RH787" s="16"/>
      <c r="RI787" s="16"/>
      <c r="RJ787" s="16"/>
      <c r="RK787" s="16"/>
      <c r="RL787" s="16"/>
      <c r="RM787" s="16"/>
      <c r="RN787" s="16"/>
      <c r="RO787" s="16"/>
      <c r="RP787" s="16"/>
      <c r="RQ787" s="16"/>
      <c r="RR787" s="16"/>
      <c r="RS787" s="16"/>
      <c r="RT787" s="16"/>
      <c r="RU787" s="16"/>
      <c r="RV787" s="16"/>
      <c r="RW787" s="16"/>
      <c r="RX787" s="16"/>
      <c r="RY787" s="16"/>
      <c r="RZ787" s="16"/>
      <c r="SA787" s="16"/>
      <c r="SB787" s="16"/>
      <c r="SC787" s="16"/>
      <c r="SD787" s="16"/>
      <c r="SE787" s="16"/>
      <c r="SF787" s="16"/>
      <c r="SG787" s="16"/>
      <c r="SH787" s="16"/>
      <c r="SI787" s="16"/>
      <c r="SJ787" s="16"/>
      <c r="SK787" s="16"/>
      <c r="SL787" s="16"/>
      <c r="SM787" s="16"/>
      <c r="SN787" s="16"/>
      <c r="SO787" s="16"/>
      <c r="SP787" s="16"/>
      <c r="SQ787" s="16"/>
      <c r="SR787" s="16"/>
      <c r="SS787" s="16"/>
      <c r="ST787" s="16"/>
      <c r="SU787" s="16"/>
      <c r="SV787" s="16"/>
      <c r="SW787" s="16"/>
      <c r="SX787" s="16"/>
      <c r="SY787" s="16"/>
      <c r="SZ787" s="16"/>
      <c r="TA787" s="16"/>
      <c r="TB787" s="16"/>
      <c r="TC787" s="16"/>
      <c r="TD787" s="16"/>
      <c r="TE787" s="16"/>
      <c r="TF787" s="16"/>
      <c r="TG787" s="16"/>
      <c r="TH787" s="16"/>
      <c r="TI787" s="16"/>
      <c r="TJ787" s="16"/>
      <c r="TK787" s="16"/>
      <c r="TL787" s="16"/>
      <c r="TM787" s="16"/>
      <c r="TN787" s="16"/>
      <c r="TO787" s="16"/>
      <c r="TP787" s="16"/>
      <c r="TQ787" s="16"/>
      <c r="TR787" s="16"/>
      <c r="TS787" s="16"/>
      <c r="TT787" s="16"/>
      <c r="TU787" s="16"/>
      <c r="TV787" s="16"/>
      <c r="TW787" s="16"/>
      <c r="TX787" s="16"/>
      <c r="TY787" s="16"/>
      <c r="TZ787" s="16"/>
      <c r="UA787" s="16"/>
      <c r="UB787" s="16"/>
      <c r="UC787" s="16"/>
      <c r="UD787" s="16"/>
      <c r="UE787" s="16"/>
      <c r="UF787" s="16"/>
      <c r="UG787" s="16"/>
      <c r="UH787" s="16"/>
      <c r="UI787" s="16"/>
      <c r="UJ787" s="16"/>
      <c r="UK787" s="16"/>
      <c r="UL787" s="16"/>
      <c r="UM787" s="16"/>
      <c r="UN787" s="16"/>
      <c r="UO787" s="16"/>
      <c r="UP787" s="16"/>
      <c r="UQ787" s="16"/>
      <c r="UR787" s="16"/>
      <c r="US787" s="16"/>
      <c r="UT787" s="16"/>
      <c r="UU787" s="16"/>
      <c r="UV787" s="16"/>
      <c r="UW787" s="16"/>
      <c r="UX787" s="16"/>
      <c r="UY787" s="16"/>
      <c r="UZ787" s="16"/>
      <c r="VA787" s="16"/>
      <c r="VB787" s="16"/>
      <c r="VC787" s="16"/>
      <c r="VD787" s="16"/>
      <c r="VE787" s="16"/>
      <c r="VF787" s="16"/>
      <c r="VG787" s="16"/>
      <c r="VH787" s="16"/>
      <c r="VI787" s="16"/>
      <c r="VJ787" s="16"/>
      <c r="VK787" s="16"/>
      <c r="VL787" s="16"/>
      <c r="VM787" s="16"/>
      <c r="VN787" s="16"/>
      <c r="VO787" s="16"/>
      <c r="VP787" s="16"/>
      <c r="VQ787" s="16"/>
      <c r="VR787" s="16"/>
      <c r="VS787" s="16"/>
      <c r="VT787" s="16"/>
      <c r="VU787" s="16"/>
      <c r="VV787" s="16"/>
      <c r="VW787" s="16"/>
      <c r="VX787" s="16"/>
      <c r="VY787" s="16"/>
      <c r="VZ787" s="16"/>
      <c r="WA787" s="16"/>
      <c r="WB787" s="16"/>
      <c r="WC787" s="16"/>
      <c r="WD787" s="16"/>
      <c r="WE787" s="16"/>
      <c r="WF787" s="16"/>
      <c r="WG787" s="16"/>
      <c r="WH787" s="16"/>
      <c r="WI787" s="16"/>
      <c r="WJ787" s="16"/>
      <c r="WK787" s="16"/>
      <c r="WL787" s="16"/>
      <c r="WM787" s="16"/>
      <c r="WN787" s="16"/>
      <c r="WO787" s="16"/>
      <c r="WP787" s="16"/>
      <c r="WQ787" s="16"/>
      <c r="WR787" s="16"/>
      <c r="WS787" s="16"/>
      <c r="WT787" s="16"/>
      <c r="WU787" s="16"/>
      <c r="WV787" s="16"/>
      <c r="WW787" s="16"/>
      <c r="WX787" s="16"/>
      <c r="WY787" s="16"/>
      <c r="WZ787" s="16"/>
      <c r="XA787" s="16"/>
      <c r="XB787" s="16"/>
      <c r="XC787" s="16"/>
      <c r="XD787" s="16"/>
      <c r="XE787" s="16"/>
      <c r="XF787" s="16"/>
      <c r="XG787" s="16"/>
      <c r="XH787" s="16"/>
      <c r="XI787" s="16"/>
      <c r="XJ787" s="16"/>
      <c r="XK787" s="16"/>
      <c r="XL787" s="16"/>
      <c r="XM787" s="16"/>
      <c r="XN787" s="16"/>
      <c r="XO787" s="16"/>
      <c r="XP787" s="16"/>
      <c r="XQ787" s="16"/>
      <c r="XR787" s="16"/>
      <c r="XS787" s="16"/>
      <c r="XT787" s="16"/>
      <c r="XU787" s="16"/>
      <c r="XV787" s="16"/>
      <c r="XW787" s="16"/>
      <c r="XX787" s="16"/>
      <c r="XY787" s="16"/>
      <c r="XZ787" s="16"/>
      <c r="YA787" s="16"/>
      <c r="YB787" s="16"/>
      <c r="YC787" s="16"/>
      <c r="YD787" s="16"/>
      <c r="YE787" s="16"/>
      <c r="YF787" s="16"/>
      <c r="YG787" s="16"/>
      <c r="YH787" s="16"/>
      <c r="YI787" s="16"/>
      <c r="YJ787" s="16"/>
      <c r="YK787" s="16"/>
      <c r="YL787" s="16"/>
      <c r="YM787" s="16"/>
      <c r="YN787" s="16"/>
      <c r="YO787" s="16"/>
      <c r="YP787" s="16"/>
      <c r="YQ787" s="16"/>
      <c r="YR787" s="16"/>
      <c r="YS787" s="16"/>
      <c r="YT787" s="16"/>
      <c r="YU787" s="16"/>
      <c r="YV787" s="16"/>
      <c r="YW787" s="16"/>
      <c r="YX787" s="16"/>
      <c r="YY787" s="16"/>
      <c r="YZ787" s="16"/>
      <c r="ZA787" s="16"/>
      <c r="ZB787" s="16"/>
      <c r="ZC787" s="16"/>
      <c r="ZD787" s="16"/>
      <c r="ZE787" s="16"/>
      <c r="ZF787" s="16"/>
      <c r="ZG787" s="16"/>
      <c r="ZH787" s="16"/>
      <c r="ZI787" s="16"/>
      <c r="ZJ787" s="16"/>
      <c r="ZK787" s="16"/>
      <c r="ZL787" s="16"/>
      <c r="ZM787" s="16"/>
      <c r="ZN787" s="16"/>
      <c r="ZO787" s="16"/>
      <c r="ZP787" s="16"/>
      <c r="ZQ787" s="16"/>
      <c r="ZR787" s="16"/>
      <c r="ZS787" s="16"/>
      <c r="ZT787" s="16"/>
      <c r="ZU787" s="16"/>
      <c r="ZV787" s="16"/>
      <c r="ZW787" s="16"/>
      <c r="ZX787" s="16"/>
      <c r="ZY787" s="16"/>
      <c r="ZZ787" s="16"/>
      <c r="AAA787" s="16"/>
      <c r="AAB787" s="16"/>
      <c r="AAC787" s="16"/>
      <c r="AAD787" s="16"/>
      <c r="AAE787" s="16"/>
      <c r="AAF787" s="16"/>
      <c r="AAG787" s="16"/>
      <c r="AAH787" s="16"/>
      <c r="AAI787" s="16"/>
      <c r="AAJ787" s="16"/>
      <c r="AAK787" s="16"/>
      <c r="AAL787" s="16"/>
      <c r="AAM787" s="16"/>
      <c r="AAN787" s="16"/>
      <c r="AAO787" s="16"/>
      <c r="AAP787" s="16"/>
      <c r="AAQ787" s="16"/>
      <c r="AAR787" s="16"/>
      <c r="AAS787" s="16"/>
      <c r="AAT787" s="16"/>
      <c r="AAU787" s="16"/>
      <c r="AAV787" s="16"/>
      <c r="AAW787" s="16"/>
      <c r="AAX787" s="16"/>
      <c r="AAY787" s="16"/>
      <c r="AAZ787" s="16"/>
      <c r="ABA787" s="16"/>
      <c r="ABB787" s="16"/>
      <c r="ABC787" s="16"/>
      <c r="ABD787" s="16"/>
      <c r="ABE787" s="16"/>
      <c r="ABF787" s="16"/>
      <c r="ABG787" s="16"/>
      <c r="ABH787" s="16"/>
    </row>
    <row r="788" spans="1:736" s="50" customFormat="1" ht="45.75" customHeight="1">
      <c r="A788" s="589">
        <f>1+A787</f>
        <v>786</v>
      </c>
      <c r="B788" s="403" t="s">
        <v>7748</v>
      </c>
      <c r="C788" s="156" t="s">
        <v>7749</v>
      </c>
      <c r="D788" s="156" t="s">
        <v>6468</v>
      </c>
      <c r="E788" s="156">
        <v>45541</v>
      </c>
      <c r="F788" s="152">
        <v>45544</v>
      </c>
      <c r="G788" s="152">
        <v>45646</v>
      </c>
      <c r="H788" s="156" t="s">
        <v>416</v>
      </c>
      <c r="I788" s="156" t="s">
        <v>5874</v>
      </c>
      <c r="J788" s="301" t="s">
        <v>7750</v>
      </c>
      <c r="K788" s="251">
        <v>80497329</v>
      </c>
      <c r="L788" s="156">
        <v>1</v>
      </c>
      <c r="M788" s="156" t="s">
        <v>844</v>
      </c>
      <c r="N788" s="156" t="s">
        <v>98</v>
      </c>
      <c r="O788" s="156" t="s">
        <v>7751</v>
      </c>
      <c r="P788" s="156" t="s">
        <v>7752</v>
      </c>
      <c r="Q788" s="156" t="s">
        <v>7685</v>
      </c>
      <c r="R788" s="143">
        <f>+G788-F788</f>
        <v>102</v>
      </c>
      <c r="S788" s="134" t="s">
        <v>7753</v>
      </c>
      <c r="T788" s="253">
        <v>21600000</v>
      </c>
      <c r="U788" s="156"/>
      <c r="V788" s="253">
        <f>+T788</f>
        <v>21600000</v>
      </c>
      <c r="W788" s="156"/>
      <c r="X788" s="156" t="s">
        <v>473</v>
      </c>
      <c r="Y788" s="317">
        <f>+Z788+AA788+AB788</f>
        <v>21600000</v>
      </c>
      <c r="Z788" s="156">
        <f>+V788</f>
        <v>21600000</v>
      </c>
      <c r="AA788" s="156">
        <v>0</v>
      </c>
      <c r="AB788" s="156">
        <f>+AC788+AD788+AE788+AF788+AG788+AH788+AI788+AJ788</f>
        <v>0</v>
      </c>
      <c r="AC788" s="156">
        <v>0</v>
      </c>
      <c r="AD788" s="156">
        <v>0</v>
      </c>
      <c r="AE788" s="156">
        <v>0</v>
      </c>
      <c r="AF788" s="156">
        <v>0</v>
      </c>
      <c r="AG788" s="156">
        <v>0</v>
      </c>
      <c r="AH788" s="156">
        <v>0</v>
      </c>
      <c r="AI788" s="156">
        <v>0</v>
      </c>
      <c r="AJ788" s="156">
        <v>0</v>
      </c>
      <c r="AK788" s="156" t="s">
        <v>104</v>
      </c>
      <c r="AL788" s="103" t="s">
        <v>7754</v>
      </c>
      <c r="AM788" s="156" t="s">
        <v>7755</v>
      </c>
      <c r="AN788" s="156">
        <v>1072644190</v>
      </c>
      <c r="AO788" s="156" t="s">
        <v>114</v>
      </c>
      <c r="AP788" s="156" t="s">
        <v>114</v>
      </c>
      <c r="AQ788" s="156" t="s">
        <v>114</v>
      </c>
      <c r="AR788" s="156" t="s">
        <v>114</v>
      </c>
      <c r="AS788" s="156" t="s">
        <v>109</v>
      </c>
      <c r="AT788" s="156" t="s">
        <v>578</v>
      </c>
      <c r="AU788" s="156" t="s">
        <v>392</v>
      </c>
      <c r="AV788" s="156"/>
      <c r="AW788" s="156"/>
      <c r="AX788" s="156" t="s">
        <v>578</v>
      </c>
      <c r="AY788" s="156" t="s">
        <v>108</v>
      </c>
      <c r="AZ788" s="156"/>
      <c r="BA788" s="156"/>
      <c r="BB788" s="156"/>
      <c r="BC788" s="156"/>
      <c r="BD788" s="156"/>
      <c r="BE788" s="156"/>
      <c r="BF788" s="156"/>
      <c r="BG788" s="156"/>
      <c r="BH788" s="153">
        <f>T788+BB788</f>
        <v>21600000</v>
      </c>
      <c r="BI788" s="304" t="s">
        <v>135</v>
      </c>
      <c r="BJ788" s="328"/>
      <c r="BK788" s="328" t="s">
        <v>114</v>
      </c>
      <c r="BL788" s="328"/>
      <c r="BM788" s="438" t="s">
        <v>7756</v>
      </c>
      <c r="BN788" s="156" t="s">
        <v>917</v>
      </c>
      <c r="BO788" s="156">
        <v>50</v>
      </c>
      <c r="BP788" s="156"/>
      <c r="BQ788" s="156" t="s">
        <v>109</v>
      </c>
      <c r="BR788" s="156" t="s">
        <v>108</v>
      </c>
      <c r="BS788" s="156" t="s">
        <v>108</v>
      </c>
      <c r="BT788" s="156" t="s">
        <v>108</v>
      </c>
      <c r="BU788" s="156" t="s">
        <v>2251</v>
      </c>
      <c r="BV788" s="156">
        <v>3132886482</v>
      </c>
      <c r="BW788" s="156" t="s">
        <v>2252</v>
      </c>
      <c r="BX788" s="156" t="s">
        <v>304</v>
      </c>
      <c r="BY788" s="156" t="s">
        <v>119</v>
      </c>
      <c r="BZ788" s="156">
        <v>264630443</v>
      </c>
      <c r="CA788" s="157" t="s">
        <v>109</v>
      </c>
      <c r="CB788" s="157" t="s">
        <v>109</v>
      </c>
      <c r="CC788" s="157" t="s">
        <v>109</v>
      </c>
      <c r="CD788" s="157" t="s">
        <v>109</v>
      </c>
      <c r="CE788" s="156"/>
      <c r="CF788" s="156"/>
      <c r="CG788" s="156"/>
      <c r="CH788" s="156"/>
      <c r="CI788" s="156"/>
      <c r="CJ788" s="156"/>
      <c r="CK788" s="156"/>
      <c r="CL788" s="156"/>
      <c r="CM788" s="157" t="s">
        <v>109</v>
      </c>
      <c r="CN788" s="156"/>
      <c r="CO788" s="297"/>
    </row>
    <row r="789" spans="1:736" s="50" customFormat="1" ht="45.75" customHeight="1">
      <c r="A789" s="589">
        <f>1+A788</f>
        <v>787</v>
      </c>
      <c r="B789" s="403" t="s">
        <v>7757</v>
      </c>
      <c r="C789" s="156" t="s">
        <v>7758</v>
      </c>
      <c r="D789" s="156" t="s">
        <v>6112</v>
      </c>
      <c r="E789" s="156">
        <v>45541</v>
      </c>
      <c r="F789" s="156">
        <v>45541</v>
      </c>
      <c r="G789" s="156">
        <v>45582</v>
      </c>
      <c r="H789" s="156" t="s">
        <v>7759</v>
      </c>
      <c r="I789" s="156" t="s">
        <v>855</v>
      </c>
      <c r="J789" s="156" t="s">
        <v>3751</v>
      </c>
      <c r="K789" s="251">
        <v>901804475</v>
      </c>
      <c r="L789" s="156">
        <v>4</v>
      </c>
      <c r="M789" s="156" t="s">
        <v>926</v>
      </c>
      <c r="N789" s="156" t="s">
        <v>98</v>
      </c>
      <c r="O789" s="156" t="s">
        <v>7760</v>
      </c>
      <c r="P789" s="156" t="s">
        <v>7761</v>
      </c>
      <c r="Q789" s="156" t="s">
        <v>7762</v>
      </c>
      <c r="R789" s="143">
        <f>+G789-F789</f>
        <v>41</v>
      </c>
      <c r="S789" s="134" t="s">
        <v>7763</v>
      </c>
      <c r="T789" s="253">
        <v>2898667090</v>
      </c>
      <c r="U789" s="156" t="s">
        <v>7764</v>
      </c>
      <c r="V789" s="253">
        <f>+T789</f>
        <v>2898667090</v>
      </c>
      <c r="W789" s="156" t="s">
        <v>7731</v>
      </c>
      <c r="X789" s="156" t="s">
        <v>7765</v>
      </c>
      <c r="Y789" s="317">
        <f>+Z789+AA789+AB789</f>
        <v>4212040111</v>
      </c>
      <c r="Z789" s="156">
        <f>+V789</f>
        <v>2898667090</v>
      </c>
      <c r="AA789" s="156">
        <v>806323990</v>
      </c>
      <c r="AB789" s="156">
        <f>+AC789+AD789+AE789+AF789+AG789+AH789+AI789+AJ789</f>
        <v>507049031</v>
      </c>
      <c r="AC789" s="156">
        <v>33486818</v>
      </c>
      <c r="AD789" s="156">
        <v>473562213</v>
      </c>
      <c r="AE789" s="156">
        <v>0</v>
      </c>
      <c r="AF789" s="156">
        <v>0</v>
      </c>
      <c r="AG789" s="156">
        <v>0</v>
      </c>
      <c r="AH789" s="156">
        <v>0</v>
      </c>
      <c r="AI789" s="156">
        <v>0</v>
      </c>
      <c r="AJ789" s="156">
        <v>0</v>
      </c>
      <c r="AK789" s="156" t="s">
        <v>104</v>
      </c>
      <c r="AL789" s="103" t="s">
        <v>7766</v>
      </c>
      <c r="AM789" s="156" t="s">
        <v>7767</v>
      </c>
      <c r="AN789" s="156">
        <v>21070082</v>
      </c>
      <c r="AO789" s="156" t="s">
        <v>7768</v>
      </c>
      <c r="AP789" s="156" t="s">
        <v>4844</v>
      </c>
      <c r="AQ789" s="156">
        <v>45539</v>
      </c>
      <c r="AR789" s="156" t="s">
        <v>7768</v>
      </c>
      <c r="AS789" s="156" t="s">
        <v>114</v>
      </c>
      <c r="AT789" s="156" t="s">
        <v>109</v>
      </c>
      <c r="AU789" s="156" t="s">
        <v>392</v>
      </c>
      <c r="AV789" s="156"/>
      <c r="AW789" s="156"/>
      <c r="AX789" s="156" t="s">
        <v>109</v>
      </c>
      <c r="AY789" s="156" t="s">
        <v>108</v>
      </c>
      <c r="AZ789" s="156"/>
      <c r="BA789" s="156"/>
      <c r="BB789" s="156"/>
      <c r="BC789" s="156"/>
      <c r="BD789" s="156"/>
      <c r="BE789" s="156"/>
      <c r="BF789" s="156"/>
      <c r="BG789" s="156"/>
      <c r="BH789" s="153">
        <f>T789+BB789</f>
        <v>2898667090</v>
      </c>
      <c r="BI789" s="304" t="s">
        <v>135</v>
      </c>
      <c r="BJ789" s="240"/>
      <c r="BK789" s="240"/>
      <c r="BL789" s="240"/>
      <c r="BM789" s="438" t="s">
        <v>7756</v>
      </c>
      <c r="BN789" s="156" t="s">
        <v>108</v>
      </c>
      <c r="BO789" s="156" t="s">
        <v>108</v>
      </c>
      <c r="BP789" s="156" t="s">
        <v>108</v>
      </c>
      <c r="BQ789" s="156" t="s">
        <v>108</v>
      </c>
      <c r="BR789" s="156" t="s">
        <v>108</v>
      </c>
      <c r="BS789" s="156" t="s">
        <v>108</v>
      </c>
      <c r="BT789" s="156" t="s">
        <v>108</v>
      </c>
      <c r="BU789" s="156" t="s">
        <v>7769</v>
      </c>
      <c r="BV789" s="156">
        <v>3134534344</v>
      </c>
      <c r="BW789" s="156" t="s">
        <v>7770</v>
      </c>
      <c r="BX789" s="156"/>
      <c r="BY789" s="156"/>
      <c r="BZ789" s="338"/>
      <c r="CA789" s="157" t="s">
        <v>109</v>
      </c>
      <c r="CB789" s="157" t="s">
        <v>109</v>
      </c>
      <c r="CC789" s="157"/>
      <c r="CD789" s="156"/>
      <c r="CE789" s="156"/>
      <c r="CF789" s="156"/>
      <c r="CG789" s="156"/>
      <c r="CH789" s="156"/>
      <c r="CI789" s="156"/>
      <c r="CJ789" s="156"/>
      <c r="CK789" s="156"/>
      <c r="CL789" s="156"/>
      <c r="CM789" s="157" t="s">
        <v>109</v>
      </c>
      <c r="CN789" s="156"/>
      <c r="CO789" s="297"/>
    </row>
    <row r="790" spans="1:736" s="50" customFormat="1" ht="45.75" customHeight="1">
      <c r="A790" s="571">
        <f>1+A789</f>
        <v>788</v>
      </c>
      <c r="B790" s="218" t="s">
        <v>7771</v>
      </c>
      <c r="C790" s="201" t="s">
        <v>7772</v>
      </c>
      <c r="D790" s="205" t="s">
        <v>645</v>
      </c>
      <c r="E790" s="202">
        <v>45541</v>
      </c>
      <c r="F790" s="203">
        <v>45545</v>
      </c>
      <c r="G790" s="203">
        <v>45646</v>
      </c>
      <c r="H790" s="201" t="s">
        <v>416</v>
      </c>
      <c r="I790" s="206" t="s">
        <v>180</v>
      </c>
      <c r="J790" s="201" t="s">
        <v>4850</v>
      </c>
      <c r="K790" s="271">
        <v>29811710</v>
      </c>
      <c r="L790" s="201">
        <v>7</v>
      </c>
      <c r="M790" s="272" t="s">
        <v>97</v>
      </c>
      <c r="N790" s="208" t="s">
        <v>98</v>
      </c>
      <c r="O790" s="218" t="s">
        <v>427</v>
      </c>
      <c r="P790" s="201" t="s">
        <v>7773</v>
      </c>
      <c r="Q790" s="201" t="s">
        <v>7728</v>
      </c>
      <c r="R790" s="210">
        <f>+G790-F790</f>
        <v>101</v>
      </c>
      <c r="S790" s="201" t="s">
        <v>7774</v>
      </c>
      <c r="T790" s="273">
        <v>9706667</v>
      </c>
      <c r="U790" s="274" t="s">
        <v>7775</v>
      </c>
      <c r="V790" s="273">
        <f>+T790</f>
        <v>9706667</v>
      </c>
      <c r="W790" s="275" t="s">
        <v>7731</v>
      </c>
      <c r="X790" s="276" t="s">
        <v>103</v>
      </c>
      <c r="Y790" s="313">
        <f>+Z790+AA790+AB790</f>
        <v>9706667</v>
      </c>
      <c r="Z790" s="215">
        <f>+V790</f>
        <v>9706667</v>
      </c>
      <c r="AA790" s="216">
        <v>0</v>
      </c>
      <c r="AB790" s="217">
        <f>+AC790+AD790+AE790+AF790+AG790+AH790+AI790+AJ790</f>
        <v>0</v>
      </c>
      <c r="AC790" s="216">
        <v>0</v>
      </c>
      <c r="AD790" s="216">
        <v>0</v>
      </c>
      <c r="AE790" s="216">
        <v>0</v>
      </c>
      <c r="AF790" s="216">
        <v>0</v>
      </c>
      <c r="AG790" s="216">
        <v>0</v>
      </c>
      <c r="AH790" s="216">
        <v>0</v>
      </c>
      <c r="AI790" s="216">
        <v>0</v>
      </c>
      <c r="AJ790" s="216">
        <v>0</v>
      </c>
      <c r="AK790" s="209" t="s">
        <v>104</v>
      </c>
      <c r="AL790" s="191" t="s">
        <v>7776</v>
      </c>
      <c r="AM790" s="201" t="s">
        <v>7610</v>
      </c>
      <c r="AN790" s="207">
        <v>35472453</v>
      </c>
      <c r="AO790" s="209" t="s">
        <v>114</v>
      </c>
      <c r="AP790" s="201" t="s">
        <v>114</v>
      </c>
      <c r="AQ790" s="277" t="s">
        <v>114</v>
      </c>
      <c r="AR790" s="209" t="s">
        <v>114</v>
      </c>
      <c r="AS790" s="201"/>
      <c r="AT790" s="209" t="s">
        <v>109</v>
      </c>
      <c r="AU790" s="209" t="s">
        <v>392</v>
      </c>
      <c r="AV790" s="201"/>
      <c r="AW790" s="201"/>
      <c r="AX790" s="201" t="s">
        <v>109</v>
      </c>
      <c r="AY790" s="201" t="s">
        <v>108</v>
      </c>
      <c r="AZ790" s="240"/>
      <c r="BA790" s="201"/>
      <c r="BB790" s="241"/>
      <c r="BC790" s="240"/>
      <c r="BD790" s="210"/>
      <c r="BE790" s="210"/>
      <c r="BF790" s="210"/>
      <c r="BG790" s="240"/>
      <c r="BH790" s="221">
        <f>T790+BB790</f>
        <v>9706667</v>
      </c>
      <c r="BI790" s="224" t="s">
        <v>259</v>
      </c>
      <c r="BJ790" s="201"/>
      <c r="BK790" s="208" t="s">
        <v>114</v>
      </c>
      <c r="BL790" s="240"/>
      <c r="BM790" s="161" t="s">
        <v>6996</v>
      </c>
      <c r="BN790" s="292" t="s">
        <v>161</v>
      </c>
      <c r="BO790" s="208">
        <v>65</v>
      </c>
      <c r="BP790" s="208"/>
      <c r="BQ790" s="208" t="s">
        <v>108</v>
      </c>
      <c r="BR790" s="208" t="s">
        <v>114</v>
      </c>
      <c r="BS790" s="208" t="s">
        <v>114</v>
      </c>
      <c r="BT790" s="208" t="s">
        <v>114</v>
      </c>
      <c r="BU790" s="237" t="s">
        <v>4855</v>
      </c>
      <c r="BV790" s="208">
        <v>3105587528</v>
      </c>
      <c r="BW790" s="278" t="s">
        <v>4856</v>
      </c>
      <c r="BX790" s="224" t="s">
        <v>118</v>
      </c>
      <c r="BY790" s="208" t="s">
        <v>119</v>
      </c>
      <c r="BZ790" s="293">
        <v>33732130328</v>
      </c>
      <c r="CA790" s="320" t="s">
        <v>109</v>
      </c>
      <c r="CB790" s="320" t="s">
        <v>109</v>
      </c>
      <c r="CC790" s="320" t="s">
        <v>109</v>
      </c>
      <c r="CD790" s="294" t="s">
        <v>7777</v>
      </c>
      <c r="CE790" s="223"/>
      <c r="CF790" s="223"/>
      <c r="CG790" s="223"/>
      <c r="CH790" s="223"/>
      <c r="CI790" s="223"/>
      <c r="CJ790" s="223"/>
      <c r="CK790" s="223"/>
      <c r="CL790" s="223"/>
      <c r="CM790" s="320" t="s">
        <v>109</v>
      </c>
      <c r="CN790" s="223"/>
      <c r="CO790" s="297"/>
    </row>
    <row r="791" spans="1:736" s="290" customFormat="1" ht="45.75" customHeight="1">
      <c r="A791" s="589">
        <f>1+A790</f>
        <v>789</v>
      </c>
      <c r="B791" s="403" t="s">
        <v>7778</v>
      </c>
      <c r="C791" s="156" t="s">
        <v>7779</v>
      </c>
      <c r="D791" s="156" t="s">
        <v>6867</v>
      </c>
      <c r="E791" s="156">
        <v>45541</v>
      </c>
      <c r="F791" s="156">
        <v>45545</v>
      </c>
      <c r="G791" s="156">
        <v>45646</v>
      </c>
      <c r="H791" s="156" t="s">
        <v>416</v>
      </c>
      <c r="I791" s="156" t="s">
        <v>5874</v>
      </c>
      <c r="J791" s="301" t="s">
        <v>7780</v>
      </c>
      <c r="K791" s="251">
        <v>35479466</v>
      </c>
      <c r="L791" s="156">
        <v>2</v>
      </c>
      <c r="M791" s="156" t="s">
        <v>97</v>
      </c>
      <c r="N791" s="156" t="s">
        <v>98</v>
      </c>
      <c r="O791" s="156" t="s">
        <v>2287</v>
      </c>
      <c r="P791" s="156" t="s">
        <v>7781</v>
      </c>
      <c r="Q791" s="156" t="s">
        <v>7782</v>
      </c>
      <c r="R791" s="143">
        <f>+G791-F791</f>
        <v>101</v>
      </c>
      <c r="S791" s="134" t="s">
        <v>7783</v>
      </c>
      <c r="T791" s="253">
        <v>16406667</v>
      </c>
      <c r="U791" s="156" t="s">
        <v>7784</v>
      </c>
      <c r="V791" s="253">
        <f>+T791</f>
        <v>16406667</v>
      </c>
      <c r="W791" s="156" t="s">
        <v>7731</v>
      </c>
      <c r="X791" s="156" t="s">
        <v>103</v>
      </c>
      <c r="Y791" s="317">
        <f>+Z791+AA791+AB791</f>
        <v>16406667</v>
      </c>
      <c r="Z791" s="156">
        <f>+V791</f>
        <v>16406667</v>
      </c>
      <c r="AA791" s="156">
        <v>0</v>
      </c>
      <c r="AB791" s="156">
        <f>+AC791+AD791+AE791+AF791+AG791+AH791+AI791+AJ791</f>
        <v>0</v>
      </c>
      <c r="AC791" s="156">
        <v>0</v>
      </c>
      <c r="AD791" s="156">
        <v>0</v>
      </c>
      <c r="AE791" s="156">
        <v>0</v>
      </c>
      <c r="AF791" s="156">
        <v>0</v>
      </c>
      <c r="AG791" s="156">
        <v>0</v>
      </c>
      <c r="AH791" s="156">
        <v>0</v>
      </c>
      <c r="AI791" s="156">
        <v>0</v>
      </c>
      <c r="AJ791" s="156">
        <v>0</v>
      </c>
      <c r="AK791" s="156" t="s">
        <v>104</v>
      </c>
      <c r="AL791" s="103" t="s">
        <v>7785</v>
      </c>
      <c r="AM791" s="156" t="s">
        <v>7551</v>
      </c>
      <c r="AN791" s="156">
        <v>1072705866</v>
      </c>
      <c r="AO791" s="156" t="s">
        <v>114</v>
      </c>
      <c r="AP791" s="156" t="s">
        <v>114</v>
      </c>
      <c r="AQ791" s="156" t="s">
        <v>114</v>
      </c>
      <c r="AR791" s="156" t="s">
        <v>114</v>
      </c>
      <c r="AS791" s="156" t="s">
        <v>109</v>
      </c>
      <c r="AT791" s="156" t="s">
        <v>109</v>
      </c>
      <c r="AU791" s="156" t="s">
        <v>392</v>
      </c>
      <c r="AV791" s="156"/>
      <c r="AW791" s="156"/>
      <c r="AX791" s="156" t="s">
        <v>109</v>
      </c>
      <c r="AY791" s="156" t="s">
        <v>108</v>
      </c>
      <c r="AZ791" s="156"/>
      <c r="BA791" s="156"/>
      <c r="BB791" s="156"/>
      <c r="BC791" s="156"/>
      <c r="BD791" s="156"/>
      <c r="BE791" s="156"/>
      <c r="BF791" s="156"/>
      <c r="BG791" s="156"/>
      <c r="BH791" s="153">
        <f>T791+BB791</f>
        <v>16406667</v>
      </c>
      <c r="BI791" s="349" t="s">
        <v>113</v>
      </c>
      <c r="BJ791" s="240"/>
      <c r="BK791" s="240" t="s">
        <v>114</v>
      </c>
      <c r="BL791" s="240"/>
      <c r="BM791" s="437"/>
      <c r="BN791" s="156" t="s">
        <v>161</v>
      </c>
      <c r="BO791" s="156">
        <v>47</v>
      </c>
      <c r="BP791" s="156">
        <v>28145</v>
      </c>
      <c r="BQ791" s="156" t="s">
        <v>108</v>
      </c>
      <c r="BR791" s="156" t="s">
        <v>108</v>
      </c>
      <c r="BS791" s="156" t="s">
        <v>108</v>
      </c>
      <c r="BT791" s="156" t="s">
        <v>108</v>
      </c>
      <c r="BU791" s="156" t="s">
        <v>7786</v>
      </c>
      <c r="BV791" s="156">
        <v>3133180450</v>
      </c>
      <c r="BW791" s="156" t="s">
        <v>1281</v>
      </c>
      <c r="BX791" s="156" t="s">
        <v>304</v>
      </c>
      <c r="BY791" s="156" t="s">
        <v>119</v>
      </c>
      <c r="BZ791" s="156">
        <v>264595190</v>
      </c>
      <c r="CA791" s="157" t="s">
        <v>109</v>
      </c>
      <c r="CB791" s="157" t="s">
        <v>109</v>
      </c>
      <c r="CC791" s="157" t="s">
        <v>109</v>
      </c>
      <c r="CD791" s="152" t="s">
        <v>109</v>
      </c>
      <c r="CE791" s="156"/>
      <c r="CF791" s="156"/>
      <c r="CG791" s="156"/>
      <c r="CH791" s="156"/>
      <c r="CI791" s="156"/>
      <c r="CJ791" s="156"/>
      <c r="CK791" s="156"/>
      <c r="CL791" s="156"/>
      <c r="CM791" s="157" t="s">
        <v>109</v>
      </c>
      <c r="CN791" s="156"/>
      <c r="CO791" s="297"/>
      <c r="CP791" s="297"/>
      <c r="CQ791" s="297"/>
      <c r="CR791" s="297"/>
      <c r="CS791" s="50"/>
      <c r="CT791" s="50"/>
      <c r="CU791" s="50"/>
      <c r="CV791" s="50"/>
      <c r="CW791" s="50"/>
      <c r="CX791" s="50"/>
      <c r="CY791" s="50"/>
      <c r="CZ791" s="50"/>
      <c r="DA791" s="50"/>
      <c r="DB791" s="50"/>
      <c r="DC791" s="50"/>
      <c r="DD791" s="50"/>
      <c r="DE791" s="50"/>
      <c r="DF791" s="50"/>
      <c r="DG791" s="50"/>
      <c r="DH791" s="50"/>
      <c r="DI791" s="50"/>
      <c r="DJ791" s="50"/>
      <c r="DK791" s="50"/>
      <c r="DL791" s="50"/>
      <c r="DM791" s="50"/>
      <c r="DN791" s="50"/>
      <c r="DO791" s="50"/>
      <c r="DP791" s="50"/>
      <c r="DQ791" s="50"/>
      <c r="DR791" s="50"/>
      <c r="DS791" s="50"/>
      <c r="DT791" s="50"/>
      <c r="DU791" s="50"/>
      <c r="DV791" s="50"/>
      <c r="DW791" s="50"/>
      <c r="DX791" s="50"/>
      <c r="DY791" s="50"/>
      <c r="DZ791" s="50"/>
      <c r="EA791" s="50"/>
      <c r="EB791" s="50"/>
      <c r="EC791" s="50"/>
      <c r="ED791" s="50"/>
      <c r="EE791" s="50"/>
      <c r="EF791" s="50"/>
      <c r="EG791" s="50"/>
      <c r="EH791" s="50"/>
      <c r="EI791" s="50"/>
      <c r="EJ791" s="50"/>
      <c r="EK791" s="50"/>
      <c r="EL791" s="50"/>
      <c r="EM791" s="50"/>
      <c r="EN791" s="50"/>
      <c r="EO791" s="50"/>
      <c r="EP791" s="50"/>
      <c r="EQ791" s="50"/>
      <c r="ER791" s="50"/>
      <c r="ES791" s="50"/>
      <c r="ET791" s="50"/>
      <c r="EU791" s="50"/>
      <c r="EV791" s="50"/>
      <c r="EW791" s="50"/>
      <c r="EX791" s="50"/>
      <c r="EY791" s="50"/>
      <c r="EZ791" s="50"/>
      <c r="FA791" s="50"/>
      <c r="FB791" s="50"/>
      <c r="FC791" s="50"/>
      <c r="FD791" s="50"/>
      <c r="FE791" s="50"/>
      <c r="FF791" s="50"/>
      <c r="FG791" s="50"/>
      <c r="FH791" s="50"/>
      <c r="FI791" s="50"/>
      <c r="FJ791" s="50"/>
      <c r="FK791" s="50"/>
      <c r="FL791" s="50"/>
      <c r="FM791" s="50"/>
      <c r="FN791" s="50"/>
      <c r="FO791" s="50"/>
      <c r="FP791" s="50"/>
      <c r="FQ791" s="50"/>
      <c r="FR791" s="50"/>
      <c r="FS791" s="50"/>
      <c r="FT791" s="50"/>
      <c r="FU791" s="50"/>
      <c r="FV791" s="50"/>
      <c r="FW791" s="50"/>
      <c r="FX791" s="50"/>
      <c r="FY791" s="50"/>
      <c r="FZ791" s="50"/>
      <c r="GA791" s="50"/>
      <c r="GB791" s="50"/>
      <c r="GC791" s="50"/>
      <c r="GD791" s="50"/>
      <c r="GE791" s="50"/>
      <c r="GF791" s="50"/>
      <c r="GG791" s="50"/>
      <c r="GH791" s="50"/>
      <c r="GI791" s="50"/>
      <c r="GJ791" s="50"/>
      <c r="GK791" s="50"/>
      <c r="GL791" s="50"/>
      <c r="GM791" s="50"/>
      <c r="GN791" s="50"/>
      <c r="GO791" s="50"/>
      <c r="GP791" s="50"/>
      <c r="GQ791" s="50"/>
      <c r="GR791" s="50"/>
      <c r="GS791" s="50"/>
      <c r="GT791" s="50"/>
      <c r="GU791" s="50"/>
      <c r="GV791" s="16"/>
      <c r="GW791" s="16"/>
      <c r="GX791" s="16"/>
      <c r="GY791" s="16"/>
      <c r="GZ791" s="16"/>
      <c r="HA791" s="16"/>
      <c r="HB791" s="16"/>
      <c r="HC791" s="16"/>
      <c r="HD791" s="16"/>
      <c r="HE791" s="16"/>
      <c r="HF791" s="16"/>
      <c r="HG791" s="16"/>
      <c r="HH791" s="16"/>
      <c r="HI791" s="16"/>
      <c r="HJ791" s="16"/>
      <c r="HK791" s="16"/>
      <c r="HL791" s="16"/>
      <c r="HM791" s="16"/>
      <c r="HN791" s="16"/>
      <c r="HO791" s="16"/>
      <c r="HP791" s="16"/>
      <c r="HQ791" s="16"/>
      <c r="HR791" s="16"/>
      <c r="HS791" s="16"/>
      <c r="HT791" s="16"/>
      <c r="HU791" s="16"/>
      <c r="HV791" s="16"/>
      <c r="HW791" s="16"/>
      <c r="HX791" s="16"/>
      <c r="HY791" s="16"/>
      <c r="HZ791" s="16"/>
      <c r="IA791" s="16"/>
      <c r="IB791" s="16"/>
      <c r="IC791" s="16"/>
      <c r="ID791" s="16"/>
      <c r="IE791" s="16"/>
      <c r="IF791" s="16"/>
      <c r="IG791" s="16"/>
      <c r="IH791" s="16"/>
      <c r="II791" s="16"/>
      <c r="IJ791" s="16"/>
      <c r="IK791" s="16"/>
      <c r="IL791" s="16"/>
      <c r="IM791" s="16"/>
      <c r="IN791" s="16"/>
      <c r="IO791" s="16"/>
      <c r="IP791" s="16"/>
      <c r="IQ791" s="16"/>
      <c r="IR791" s="16"/>
      <c r="IS791" s="16"/>
      <c r="IT791" s="16"/>
      <c r="IU791" s="16"/>
      <c r="IV791" s="16"/>
      <c r="IW791" s="16"/>
      <c r="IX791" s="16"/>
      <c r="IY791" s="16"/>
      <c r="IZ791" s="16"/>
      <c r="JA791" s="16"/>
      <c r="JB791" s="16"/>
      <c r="JC791" s="16"/>
      <c r="JD791" s="16"/>
      <c r="JE791" s="16"/>
      <c r="JF791" s="16"/>
      <c r="JG791" s="16"/>
      <c r="JH791" s="16"/>
      <c r="JI791" s="16"/>
      <c r="JJ791" s="16"/>
      <c r="JK791" s="16"/>
      <c r="JL791" s="16"/>
      <c r="JM791" s="16"/>
      <c r="JN791" s="16"/>
      <c r="JO791" s="16"/>
      <c r="JP791" s="16"/>
      <c r="JQ791" s="16"/>
      <c r="JR791" s="16"/>
      <c r="JS791" s="16"/>
      <c r="JT791" s="16"/>
      <c r="JU791" s="16"/>
      <c r="JV791" s="16"/>
      <c r="JW791" s="16"/>
      <c r="JX791" s="16"/>
      <c r="JY791" s="16"/>
      <c r="JZ791" s="16"/>
      <c r="KA791" s="16"/>
      <c r="KB791" s="16"/>
      <c r="KC791" s="16"/>
      <c r="KD791" s="16"/>
      <c r="KE791" s="16"/>
      <c r="KF791" s="16"/>
      <c r="KG791" s="16"/>
      <c r="KH791" s="16"/>
      <c r="KI791" s="16"/>
      <c r="KJ791" s="16"/>
      <c r="KK791" s="16"/>
      <c r="KL791" s="16"/>
      <c r="KM791" s="16"/>
      <c r="KN791" s="16"/>
      <c r="KO791" s="16"/>
      <c r="KP791" s="16"/>
      <c r="KQ791" s="16"/>
      <c r="KR791" s="16"/>
      <c r="KS791" s="16"/>
      <c r="KT791" s="16"/>
      <c r="KU791" s="16"/>
      <c r="KV791" s="16"/>
      <c r="KW791" s="16"/>
      <c r="KX791" s="16"/>
      <c r="KY791" s="16"/>
      <c r="KZ791" s="16"/>
      <c r="LA791" s="16"/>
      <c r="LB791" s="16"/>
      <c r="LC791" s="16"/>
      <c r="LD791" s="16"/>
      <c r="LE791" s="16"/>
      <c r="LF791" s="16"/>
      <c r="LG791" s="16"/>
      <c r="LH791" s="16"/>
      <c r="LI791" s="16"/>
      <c r="LJ791" s="16"/>
      <c r="LK791" s="16"/>
      <c r="LL791" s="16"/>
      <c r="LM791" s="16"/>
      <c r="LN791" s="16"/>
      <c r="LO791" s="16"/>
      <c r="LP791" s="16"/>
      <c r="LQ791" s="16"/>
      <c r="LR791" s="16"/>
      <c r="LS791" s="16"/>
      <c r="LT791" s="16"/>
      <c r="LU791" s="16"/>
      <c r="LV791" s="16"/>
      <c r="LW791" s="16"/>
      <c r="LX791" s="16"/>
      <c r="LY791" s="16"/>
      <c r="LZ791" s="16"/>
      <c r="MA791" s="16"/>
      <c r="MB791" s="16"/>
      <c r="MC791" s="16"/>
      <c r="MD791" s="16"/>
      <c r="ME791" s="16"/>
      <c r="MF791" s="16"/>
      <c r="MG791" s="16"/>
      <c r="MH791" s="16"/>
      <c r="MI791" s="16"/>
      <c r="MJ791" s="16"/>
      <c r="MK791" s="16"/>
      <c r="ML791" s="16"/>
      <c r="MM791" s="16"/>
      <c r="MN791" s="16"/>
      <c r="MO791" s="16"/>
      <c r="MP791" s="16"/>
      <c r="MQ791" s="16"/>
      <c r="MR791" s="16"/>
      <c r="MS791" s="16"/>
      <c r="MT791" s="16"/>
      <c r="MU791" s="16"/>
      <c r="MV791" s="16"/>
      <c r="MW791" s="16"/>
      <c r="MX791" s="16"/>
      <c r="MY791" s="16"/>
      <c r="MZ791" s="16"/>
      <c r="NA791" s="16"/>
      <c r="NB791" s="16"/>
      <c r="NC791" s="16"/>
      <c r="ND791" s="16"/>
      <c r="NE791" s="16"/>
      <c r="NF791" s="16"/>
      <c r="NG791" s="16"/>
      <c r="NH791" s="16"/>
      <c r="NI791" s="16"/>
      <c r="NJ791" s="16"/>
      <c r="NK791" s="16"/>
      <c r="NL791" s="16"/>
      <c r="NM791" s="16"/>
      <c r="NN791" s="16"/>
      <c r="NO791" s="16"/>
      <c r="NP791" s="16"/>
      <c r="NQ791" s="16"/>
      <c r="NR791" s="16"/>
      <c r="NS791" s="16"/>
      <c r="NT791" s="16"/>
      <c r="NU791" s="16"/>
      <c r="NV791" s="16"/>
      <c r="NW791" s="16"/>
      <c r="NX791" s="16"/>
      <c r="NY791" s="16"/>
      <c r="NZ791" s="16"/>
      <c r="OA791" s="16"/>
      <c r="OB791" s="16"/>
      <c r="OC791" s="16"/>
      <c r="OD791" s="16"/>
      <c r="OE791" s="16"/>
      <c r="OF791" s="16"/>
      <c r="OG791" s="16"/>
      <c r="OH791" s="16"/>
      <c r="OI791" s="16"/>
      <c r="OJ791" s="16"/>
      <c r="OK791" s="16"/>
      <c r="OL791" s="16"/>
      <c r="OM791" s="16"/>
      <c r="ON791" s="16"/>
      <c r="OO791" s="16"/>
      <c r="OP791" s="16"/>
      <c r="OQ791" s="16"/>
      <c r="OR791" s="16"/>
      <c r="OS791" s="16"/>
      <c r="OT791" s="16"/>
      <c r="OU791" s="16"/>
      <c r="OV791" s="16"/>
      <c r="OW791" s="16"/>
      <c r="OX791" s="16"/>
      <c r="OY791" s="16"/>
      <c r="OZ791" s="16"/>
      <c r="PA791" s="16"/>
      <c r="PB791" s="16"/>
      <c r="PC791" s="16"/>
      <c r="PD791" s="16"/>
      <c r="PE791" s="16"/>
      <c r="PF791" s="16"/>
      <c r="PG791" s="16"/>
      <c r="PH791" s="16"/>
      <c r="PI791" s="16"/>
      <c r="PJ791" s="16"/>
      <c r="PK791" s="16"/>
      <c r="PL791" s="16"/>
      <c r="PM791" s="16"/>
      <c r="PN791" s="16"/>
      <c r="PO791" s="16"/>
      <c r="PP791" s="16"/>
      <c r="PQ791" s="16"/>
      <c r="PR791" s="16"/>
      <c r="PS791" s="16"/>
      <c r="PT791" s="16"/>
      <c r="PU791" s="16"/>
      <c r="PV791" s="16"/>
      <c r="PW791" s="16"/>
      <c r="PX791" s="16"/>
      <c r="PY791" s="16"/>
      <c r="PZ791" s="16"/>
      <c r="QA791" s="16"/>
      <c r="QB791" s="16"/>
      <c r="QC791" s="16"/>
      <c r="QD791" s="16"/>
      <c r="QE791" s="16"/>
      <c r="QF791" s="16"/>
      <c r="QG791" s="16"/>
      <c r="QH791" s="16"/>
      <c r="QI791" s="16"/>
      <c r="QJ791" s="16"/>
      <c r="QK791" s="16"/>
      <c r="QL791" s="16"/>
      <c r="QM791" s="16"/>
      <c r="QN791" s="16"/>
      <c r="QO791" s="16"/>
      <c r="QP791" s="16"/>
      <c r="QQ791" s="16"/>
      <c r="QR791" s="16"/>
      <c r="QS791" s="16"/>
      <c r="QT791" s="16"/>
      <c r="QU791" s="16"/>
      <c r="QV791" s="16"/>
      <c r="QW791" s="16"/>
      <c r="QX791" s="16"/>
      <c r="QY791" s="16"/>
      <c r="QZ791" s="16"/>
      <c r="RA791" s="16"/>
      <c r="RB791" s="16"/>
      <c r="RC791" s="16"/>
      <c r="RD791" s="16"/>
      <c r="RE791" s="16"/>
      <c r="RF791" s="16"/>
      <c r="RG791" s="16"/>
      <c r="RH791" s="16"/>
      <c r="RI791" s="16"/>
      <c r="RJ791" s="16"/>
      <c r="RK791" s="16"/>
      <c r="RL791" s="16"/>
      <c r="RM791" s="16"/>
      <c r="RN791" s="16"/>
      <c r="RO791" s="16"/>
      <c r="RP791" s="16"/>
      <c r="RQ791" s="16"/>
      <c r="RR791" s="16"/>
      <c r="RS791" s="16"/>
      <c r="RT791" s="16"/>
      <c r="RU791" s="16"/>
      <c r="RV791" s="16"/>
      <c r="RW791" s="16"/>
      <c r="RX791" s="16"/>
      <c r="RY791" s="16"/>
      <c r="RZ791" s="16"/>
      <c r="SA791" s="16"/>
      <c r="SB791" s="16"/>
      <c r="SC791" s="16"/>
      <c r="SD791" s="16"/>
      <c r="SE791" s="16"/>
      <c r="SF791" s="16"/>
      <c r="SG791" s="16"/>
      <c r="SH791" s="16"/>
      <c r="SI791" s="16"/>
      <c r="SJ791" s="16"/>
      <c r="SK791" s="16"/>
      <c r="SL791" s="16"/>
      <c r="SM791" s="16"/>
      <c r="SN791" s="16"/>
      <c r="SO791" s="16"/>
      <c r="SP791" s="16"/>
      <c r="SQ791" s="16"/>
      <c r="SR791" s="16"/>
      <c r="SS791" s="16"/>
      <c r="ST791" s="16"/>
      <c r="SU791" s="16"/>
      <c r="SV791" s="16"/>
      <c r="SW791" s="16"/>
      <c r="SX791" s="16"/>
      <c r="SY791" s="16"/>
      <c r="SZ791" s="16"/>
      <c r="TA791" s="16"/>
      <c r="TB791" s="16"/>
      <c r="TC791" s="16"/>
      <c r="TD791" s="16"/>
      <c r="TE791" s="16"/>
      <c r="TF791" s="16"/>
      <c r="TG791" s="16"/>
      <c r="TH791" s="16"/>
      <c r="TI791" s="16"/>
      <c r="TJ791" s="16"/>
      <c r="TK791" s="16"/>
      <c r="TL791" s="16"/>
      <c r="TM791" s="16"/>
      <c r="TN791" s="16"/>
      <c r="TO791" s="16"/>
      <c r="TP791" s="16"/>
      <c r="TQ791" s="16"/>
      <c r="TR791" s="16"/>
      <c r="TS791" s="16"/>
      <c r="TT791" s="16"/>
      <c r="TU791" s="16"/>
      <c r="TV791" s="16"/>
      <c r="TW791" s="16"/>
      <c r="TX791" s="16"/>
      <c r="TY791" s="16"/>
      <c r="TZ791" s="16"/>
      <c r="UA791" s="16"/>
      <c r="UB791" s="16"/>
      <c r="UC791" s="16"/>
      <c r="UD791" s="16"/>
      <c r="UE791" s="16"/>
      <c r="UF791" s="16"/>
      <c r="UG791" s="16"/>
      <c r="UH791" s="16"/>
      <c r="UI791" s="16"/>
      <c r="UJ791" s="16"/>
      <c r="UK791" s="16"/>
      <c r="UL791" s="16"/>
      <c r="UM791" s="16"/>
      <c r="UN791" s="16"/>
      <c r="UO791" s="16"/>
      <c r="UP791" s="16"/>
      <c r="UQ791" s="16"/>
      <c r="UR791" s="16"/>
      <c r="US791" s="16"/>
      <c r="UT791" s="16"/>
      <c r="UU791" s="16"/>
      <c r="UV791" s="16"/>
      <c r="UW791" s="16"/>
      <c r="UX791" s="16"/>
      <c r="UY791" s="16"/>
      <c r="UZ791" s="16"/>
      <c r="VA791" s="16"/>
      <c r="VB791" s="16"/>
      <c r="VC791" s="16"/>
      <c r="VD791" s="16"/>
      <c r="VE791" s="16"/>
      <c r="VF791" s="16"/>
      <c r="VG791" s="16"/>
      <c r="VH791" s="16"/>
      <c r="VI791" s="16"/>
      <c r="VJ791" s="16"/>
      <c r="VK791" s="16"/>
      <c r="VL791" s="16"/>
      <c r="VM791" s="16"/>
      <c r="VN791" s="16"/>
      <c r="VO791" s="16"/>
      <c r="VP791" s="16"/>
      <c r="VQ791" s="16"/>
      <c r="VR791" s="16"/>
      <c r="VS791" s="16"/>
      <c r="VT791" s="16"/>
      <c r="VU791" s="16"/>
      <c r="VV791" s="16"/>
      <c r="VW791" s="16"/>
      <c r="VX791" s="16"/>
      <c r="VY791" s="16"/>
      <c r="VZ791" s="16"/>
      <c r="WA791" s="16"/>
      <c r="WB791" s="16"/>
      <c r="WC791" s="16"/>
      <c r="WD791" s="16"/>
      <c r="WE791" s="16"/>
      <c r="WF791" s="16"/>
      <c r="WG791" s="16"/>
      <c r="WH791" s="16"/>
      <c r="WI791" s="16"/>
      <c r="WJ791" s="16"/>
      <c r="WK791" s="16"/>
      <c r="WL791" s="16"/>
      <c r="WM791" s="16"/>
      <c r="WN791" s="16"/>
      <c r="WO791" s="16"/>
      <c r="WP791" s="16"/>
      <c r="WQ791" s="16"/>
      <c r="WR791" s="16"/>
      <c r="WS791" s="16"/>
      <c r="WT791" s="16"/>
      <c r="WU791" s="16"/>
      <c r="WV791" s="16"/>
      <c r="WW791" s="16"/>
      <c r="WX791" s="16"/>
      <c r="WY791" s="16"/>
      <c r="WZ791" s="16"/>
      <c r="XA791" s="16"/>
      <c r="XB791" s="16"/>
      <c r="XC791" s="16"/>
      <c r="XD791" s="16"/>
      <c r="XE791" s="16"/>
      <c r="XF791" s="16"/>
      <c r="XG791" s="16"/>
      <c r="XH791" s="16"/>
      <c r="XI791" s="16"/>
      <c r="XJ791" s="16"/>
      <c r="XK791" s="16"/>
      <c r="XL791" s="16"/>
      <c r="XM791" s="16"/>
      <c r="XN791" s="16"/>
      <c r="XO791" s="16"/>
      <c r="XP791" s="16"/>
      <c r="XQ791" s="16"/>
      <c r="XR791" s="16"/>
      <c r="XS791" s="16"/>
      <c r="XT791" s="16"/>
      <c r="XU791" s="16"/>
      <c r="XV791" s="16"/>
      <c r="XW791" s="16"/>
      <c r="XX791" s="16"/>
      <c r="XY791" s="16"/>
      <c r="XZ791" s="16"/>
      <c r="YA791" s="16"/>
      <c r="YB791" s="16"/>
      <c r="YC791" s="16"/>
      <c r="YD791" s="16"/>
      <c r="YE791" s="16"/>
      <c r="YF791" s="16"/>
      <c r="YG791" s="16"/>
      <c r="YH791" s="16"/>
      <c r="YI791" s="16"/>
      <c r="YJ791" s="16"/>
      <c r="YK791" s="16"/>
      <c r="YL791" s="16"/>
      <c r="YM791" s="16"/>
      <c r="YN791" s="16"/>
      <c r="YO791" s="16"/>
      <c r="YP791" s="16"/>
      <c r="YQ791" s="16"/>
      <c r="YR791" s="16"/>
      <c r="YS791" s="16"/>
      <c r="YT791" s="16"/>
      <c r="YU791" s="16"/>
      <c r="YV791" s="16"/>
      <c r="YW791" s="16"/>
      <c r="YX791" s="16"/>
      <c r="YY791" s="16"/>
      <c r="YZ791" s="16"/>
      <c r="ZA791" s="16"/>
      <c r="ZB791" s="16"/>
      <c r="ZC791" s="16"/>
      <c r="ZD791" s="16"/>
      <c r="ZE791" s="16"/>
      <c r="ZF791" s="16"/>
      <c r="ZG791" s="16"/>
      <c r="ZH791" s="16"/>
      <c r="ZI791" s="16"/>
      <c r="ZJ791" s="16"/>
      <c r="ZK791" s="16"/>
      <c r="ZL791" s="16"/>
      <c r="ZM791" s="16"/>
      <c r="ZN791" s="16"/>
      <c r="ZO791" s="16"/>
      <c r="ZP791" s="16"/>
      <c r="ZQ791" s="16"/>
      <c r="ZR791" s="16"/>
      <c r="ZS791" s="16"/>
      <c r="ZT791" s="16"/>
      <c r="ZU791" s="16"/>
      <c r="ZV791" s="16"/>
      <c r="ZW791" s="16"/>
      <c r="ZX791" s="16"/>
      <c r="ZY791" s="16"/>
      <c r="ZZ791" s="16"/>
      <c r="AAA791" s="16"/>
      <c r="AAB791" s="16"/>
      <c r="AAC791" s="16"/>
      <c r="AAD791" s="16"/>
      <c r="AAE791" s="16"/>
      <c r="AAF791" s="16"/>
      <c r="AAG791" s="16"/>
      <c r="AAH791" s="16"/>
      <c r="AAI791" s="16"/>
      <c r="AAJ791" s="16"/>
      <c r="AAK791" s="16"/>
      <c r="AAL791" s="16"/>
      <c r="AAM791" s="16"/>
      <c r="AAN791" s="16"/>
      <c r="AAO791" s="16"/>
      <c r="AAP791" s="16"/>
      <c r="AAQ791" s="16"/>
      <c r="AAR791" s="16"/>
      <c r="AAS791" s="16"/>
      <c r="AAT791" s="16"/>
      <c r="AAU791" s="16"/>
      <c r="AAV791" s="16"/>
      <c r="AAW791" s="16"/>
      <c r="AAX791" s="16"/>
      <c r="AAY791" s="16"/>
      <c r="AAZ791" s="16"/>
      <c r="ABA791" s="16"/>
      <c r="ABB791" s="16"/>
      <c r="ABC791" s="16"/>
      <c r="ABD791" s="16"/>
      <c r="ABE791" s="16"/>
      <c r="ABF791" s="16"/>
      <c r="ABG791" s="16"/>
      <c r="ABH791" s="16"/>
    </row>
    <row r="792" spans="1:736" s="290" customFormat="1" ht="45.75" customHeight="1">
      <c r="A792" s="589">
        <f>1+A791</f>
        <v>790</v>
      </c>
      <c r="B792" s="403" t="s">
        <v>7787</v>
      </c>
      <c r="C792" s="156" t="s">
        <v>7788</v>
      </c>
      <c r="D792" s="156" t="s">
        <v>6828</v>
      </c>
      <c r="E792" s="156">
        <v>45542</v>
      </c>
      <c r="F792" s="156">
        <v>45548</v>
      </c>
      <c r="G792" s="156">
        <v>45646</v>
      </c>
      <c r="H792" s="156" t="s">
        <v>416</v>
      </c>
      <c r="I792" s="156" t="s">
        <v>5874</v>
      </c>
      <c r="J792" s="301" t="s">
        <v>7789</v>
      </c>
      <c r="K792" s="251">
        <v>1072709737</v>
      </c>
      <c r="L792" s="156">
        <v>7</v>
      </c>
      <c r="M792" s="156" t="s">
        <v>97</v>
      </c>
      <c r="N792" s="156" t="s">
        <v>98</v>
      </c>
      <c r="O792" s="156" t="s">
        <v>3608</v>
      </c>
      <c r="P792" s="156" t="s">
        <v>7790</v>
      </c>
      <c r="Q792" s="156" t="s">
        <v>7707</v>
      </c>
      <c r="R792" s="143">
        <f>+G792-F792</f>
        <v>98</v>
      </c>
      <c r="S792" s="134" t="s">
        <v>7791</v>
      </c>
      <c r="T792" s="253">
        <v>16133333</v>
      </c>
      <c r="U792" s="156" t="s">
        <v>7792</v>
      </c>
      <c r="V792" s="253">
        <f>+T792</f>
        <v>16133333</v>
      </c>
      <c r="W792" s="156" t="s">
        <v>7731</v>
      </c>
      <c r="X792" s="156" t="s">
        <v>103</v>
      </c>
      <c r="Y792" s="317">
        <f>+Z792+AA792+AB792</f>
        <v>16133333</v>
      </c>
      <c r="Z792" s="156">
        <f>+V792</f>
        <v>16133333</v>
      </c>
      <c r="AA792" s="156">
        <v>0</v>
      </c>
      <c r="AB792" s="156">
        <f>+AC792+AD792+AE792+AF792+AG792+AH792+AI792+AJ792</f>
        <v>0</v>
      </c>
      <c r="AC792" s="156">
        <v>0</v>
      </c>
      <c r="AD792" s="156">
        <v>0</v>
      </c>
      <c r="AE792" s="156">
        <v>0</v>
      </c>
      <c r="AF792" s="156">
        <v>0</v>
      </c>
      <c r="AG792" s="156">
        <v>0</v>
      </c>
      <c r="AH792" s="156">
        <v>0</v>
      </c>
      <c r="AI792" s="156">
        <v>0</v>
      </c>
      <c r="AJ792" s="156">
        <v>0</v>
      </c>
      <c r="AK792" s="156" t="s">
        <v>104</v>
      </c>
      <c r="AL792" s="103" t="s">
        <v>7793</v>
      </c>
      <c r="AM792" s="156" t="s">
        <v>5282</v>
      </c>
      <c r="AN792" s="156">
        <v>30666089</v>
      </c>
      <c r="AO792" s="156" t="s">
        <v>114</v>
      </c>
      <c r="AP792" s="156" t="s">
        <v>114</v>
      </c>
      <c r="AQ792" s="156" t="s">
        <v>114</v>
      </c>
      <c r="AR792" s="156" t="s">
        <v>114</v>
      </c>
      <c r="AS792" s="156" t="s">
        <v>109</v>
      </c>
      <c r="AT792" s="156" t="s">
        <v>109</v>
      </c>
      <c r="AU792" s="156" t="s">
        <v>392</v>
      </c>
      <c r="AV792" s="156"/>
      <c r="AW792" s="156"/>
      <c r="AX792" s="156" t="s">
        <v>109</v>
      </c>
      <c r="AY792" s="156" t="s">
        <v>108</v>
      </c>
      <c r="AZ792" s="156"/>
      <c r="BA792" s="156"/>
      <c r="BB792" s="156"/>
      <c r="BC792" s="156"/>
      <c r="BD792" s="156"/>
      <c r="BE792" s="156"/>
      <c r="BF792" s="156"/>
      <c r="BG792" s="156"/>
      <c r="BH792" s="153">
        <f>T792+BB792</f>
        <v>16133333</v>
      </c>
      <c r="BI792" s="349" t="s">
        <v>113</v>
      </c>
      <c r="BJ792" s="240"/>
      <c r="BK792" s="240" t="s">
        <v>114</v>
      </c>
      <c r="BL792" s="240"/>
      <c r="BM792" s="437"/>
      <c r="BN792" s="156" t="s">
        <v>161</v>
      </c>
      <c r="BO792" s="156">
        <v>28</v>
      </c>
      <c r="BP792" s="156">
        <v>35171</v>
      </c>
      <c r="BQ792" s="156" t="s">
        <v>108</v>
      </c>
      <c r="BR792" s="156" t="s">
        <v>108</v>
      </c>
      <c r="BS792" s="156" t="s">
        <v>108</v>
      </c>
      <c r="BT792" s="156" t="s">
        <v>108</v>
      </c>
      <c r="BU792" s="156" t="s">
        <v>2777</v>
      </c>
      <c r="BV792" s="156">
        <v>3196650069</v>
      </c>
      <c r="BW792" s="156" t="s">
        <v>7794</v>
      </c>
      <c r="BX792" s="156" t="s">
        <v>191</v>
      </c>
      <c r="BY792" s="156" t="s">
        <v>119</v>
      </c>
      <c r="BZ792" s="156">
        <v>2407474933</v>
      </c>
      <c r="CA792" s="157" t="s">
        <v>109</v>
      </c>
      <c r="CB792" s="157" t="s">
        <v>109</v>
      </c>
      <c r="CC792" s="157" t="s">
        <v>109</v>
      </c>
      <c r="CD792" s="152"/>
      <c r="CE792" s="156"/>
      <c r="CF792" s="156"/>
      <c r="CG792" s="156"/>
      <c r="CH792" s="156"/>
      <c r="CI792" s="156"/>
      <c r="CJ792" s="156"/>
      <c r="CK792" s="156"/>
      <c r="CL792" s="156"/>
      <c r="CM792" s="157" t="s">
        <v>109</v>
      </c>
      <c r="CN792" s="156"/>
      <c r="CO792" s="297"/>
      <c r="CP792" s="297"/>
      <c r="CQ792" s="297"/>
      <c r="CR792" s="297"/>
      <c r="CS792" s="50"/>
      <c r="CT792" s="50"/>
      <c r="CU792" s="50"/>
      <c r="CV792" s="50"/>
      <c r="CW792" s="50"/>
      <c r="CX792" s="50"/>
      <c r="CY792" s="50"/>
      <c r="CZ792" s="50"/>
      <c r="DA792" s="50"/>
      <c r="DB792" s="50"/>
      <c r="DC792" s="50"/>
      <c r="DD792" s="50"/>
      <c r="DE792" s="50"/>
      <c r="DF792" s="50"/>
      <c r="DG792" s="50"/>
      <c r="DH792" s="50"/>
      <c r="DI792" s="50"/>
      <c r="DJ792" s="50"/>
      <c r="DK792" s="50"/>
      <c r="DL792" s="50"/>
      <c r="DM792" s="50"/>
      <c r="DN792" s="50"/>
      <c r="DO792" s="50"/>
      <c r="DP792" s="50"/>
      <c r="DQ792" s="50"/>
      <c r="DR792" s="50"/>
      <c r="DS792" s="50"/>
      <c r="DT792" s="50"/>
      <c r="DU792" s="50"/>
      <c r="DV792" s="50"/>
      <c r="DW792" s="50"/>
      <c r="DX792" s="50"/>
      <c r="DY792" s="50"/>
      <c r="DZ792" s="50"/>
      <c r="EA792" s="50"/>
      <c r="EB792" s="50"/>
      <c r="EC792" s="50"/>
      <c r="ED792" s="50"/>
      <c r="EE792" s="50"/>
      <c r="EF792" s="50"/>
      <c r="EG792" s="50"/>
      <c r="EH792" s="50"/>
      <c r="EI792" s="50"/>
      <c r="EJ792" s="50"/>
      <c r="EK792" s="50"/>
      <c r="EL792" s="50"/>
      <c r="EM792" s="50"/>
      <c r="EN792" s="50"/>
      <c r="EO792" s="50"/>
      <c r="EP792" s="50"/>
      <c r="EQ792" s="50"/>
      <c r="ER792" s="50"/>
      <c r="ES792" s="50"/>
      <c r="ET792" s="50"/>
      <c r="EU792" s="50"/>
      <c r="EV792" s="50"/>
      <c r="EW792" s="50"/>
      <c r="EX792" s="50"/>
      <c r="EY792" s="50"/>
      <c r="EZ792" s="50"/>
      <c r="FA792" s="50"/>
      <c r="FB792" s="50"/>
      <c r="FC792" s="50"/>
      <c r="FD792" s="50"/>
      <c r="FE792" s="50"/>
      <c r="FF792" s="50"/>
      <c r="FG792" s="50"/>
      <c r="FH792" s="50"/>
      <c r="FI792" s="50"/>
      <c r="FJ792" s="50"/>
      <c r="FK792" s="50"/>
      <c r="FL792" s="50"/>
      <c r="FM792" s="50"/>
      <c r="FN792" s="50"/>
      <c r="FO792" s="50"/>
      <c r="FP792" s="50"/>
      <c r="FQ792" s="50"/>
      <c r="FR792" s="50"/>
      <c r="FS792" s="50"/>
      <c r="FT792" s="50"/>
      <c r="FU792" s="50"/>
      <c r="FV792" s="50"/>
      <c r="FW792" s="50"/>
      <c r="FX792" s="50"/>
      <c r="FY792" s="50"/>
      <c r="FZ792" s="50"/>
      <c r="GA792" s="50"/>
      <c r="GB792" s="50"/>
      <c r="GC792" s="50"/>
      <c r="GD792" s="50"/>
      <c r="GE792" s="50"/>
      <c r="GF792" s="50"/>
      <c r="GG792" s="50"/>
      <c r="GH792" s="50"/>
      <c r="GI792" s="50"/>
      <c r="GJ792" s="50"/>
      <c r="GK792" s="50"/>
      <c r="GL792" s="50"/>
      <c r="GM792" s="50"/>
      <c r="GN792" s="50"/>
      <c r="GO792" s="50"/>
      <c r="GP792" s="50"/>
      <c r="GQ792" s="50"/>
      <c r="GR792" s="50"/>
      <c r="GS792" s="50"/>
      <c r="GT792" s="50"/>
      <c r="GU792" s="50"/>
      <c r="GV792" s="16"/>
      <c r="GW792" s="16"/>
      <c r="GX792" s="16"/>
      <c r="GY792" s="16"/>
      <c r="GZ792" s="16"/>
      <c r="HA792" s="16"/>
      <c r="HB792" s="16"/>
      <c r="HC792" s="16"/>
      <c r="HD792" s="16"/>
      <c r="HE792" s="16"/>
      <c r="HF792" s="16"/>
      <c r="HG792" s="16"/>
      <c r="HH792" s="16"/>
      <c r="HI792" s="16"/>
      <c r="HJ792" s="16"/>
      <c r="HK792" s="16"/>
      <c r="HL792" s="16"/>
      <c r="HM792" s="16"/>
      <c r="HN792" s="16"/>
      <c r="HO792" s="16"/>
      <c r="HP792" s="16"/>
      <c r="HQ792" s="16"/>
      <c r="HR792" s="16"/>
      <c r="HS792" s="16"/>
      <c r="HT792" s="16"/>
      <c r="HU792" s="16"/>
      <c r="HV792" s="16"/>
      <c r="HW792" s="16"/>
      <c r="HX792" s="16"/>
      <c r="HY792" s="16"/>
      <c r="HZ792" s="16"/>
      <c r="IA792" s="16"/>
      <c r="IB792" s="16"/>
      <c r="IC792" s="16"/>
      <c r="ID792" s="16"/>
      <c r="IE792" s="16"/>
      <c r="IF792" s="16"/>
      <c r="IG792" s="16"/>
      <c r="IH792" s="16"/>
      <c r="II792" s="16"/>
      <c r="IJ792" s="16"/>
      <c r="IK792" s="16"/>
      <c r="IL792" s="16"/>
      <c r="IM792" s="16"/>
      <c r="IN792" s="16"/>
      <c r="IO792" s="16"/>
      <c r="IP792" s="16"/>
      <c r="IQ792" s="16"/>
      <c r="IR792" s="16"/>
      <c r="IS792" s="16"/>
      <c r="IT792" s="16"/>
      <c r="IU792" s="16"/>
      <c r="IV792" s="16"/>
      <c r="IW792" s="16"/>
      <c r="IX792" s="16"/>
      <c r="IY792" s="16"/>
      <c r="IZ792" s="16"/>
      <c r="JA792" s="16"/>
      <c r="JB792" s="16"/>
      <c r="JC792" s="16"/>
      <c r="JD792" s="16"/>
      <c r="JE792" s="16"/>
      <c r="JF792" s="16"/>
      <c r="JG792" s="16"/>
      <c r="JH792" s="16"/>
      <c r="JI792" s="16"/>
      <c r="JJ792" s="16"/>
      <c r="JK792" s="16"/>
      <c r="JL792" s="16"/>
      <c r="JM792" s="16"/>
      <c r="JN792" s="16"/>
      <c r="JO792" s="16"/>
      <c r="JP792" s="16"/>
      <c r="JQ792" s="16"/>
      <c r="JR792" s="16"/>
      <c r="JS792" s="16"/>
      <c r="JT792" s="16"/>
      <c r="JU792" s="16"/>
      <c r="JV792" s="16"/>
      <c r="JW792" s="16"/>
      <c r="JX792" s="16"/>
      <c r="JY792" s="16"/>
      <c r="JZ792" s="16"/>
      <c r="KA792" s="16"/>
      <c r="KB792" s="16"/>
      <c r="KC792" s="16"/>
      <c r="KD792" s="16"/>
      <c r="KE792" s="16"/>
      <c r="KF792" s="16"/>
      <c r="KG792" s="16"/>
      <c r="KH792" s="16"/>
      <c r="KI792" s="16"/>
      <c r="KJ792" s="16"/>
      <c r="KK792" s="16"/>
      <c r="KL792" s="16"/>
      <c r="KM792" s="16"/>
      <c r="KN792" s="16"/>
      <c r="KO792" s="16"/>
      <c r="KP792" s="16"/>
      <c r="KQ792" s="16"/>
      <c r="KR792" s="16"/>
      <c r="KS792" s="16"/>
      <c r="KT792" s="16"/>
      <c r="KU792" s="16"/>
      <c r="KV792" s="16"/>
      <c r="KW792" s="16"/>
      <c r="KX792" s="16"/>
      <c r="KY792" s="16"/>
      <c r="KZ792" s="16"/>
      <c r="LA792" s="16"/>
      <c r="LB792" s="16"/>
      <c r="LC792" s="16"/>
      <c r="LD792" s="16"/>
      <c r="LE792" s="16"/>
      <c r="LF792" s="16"/>
      <c r="LG792" s="16"/>
      <c r="LH792" s="16"/>
      <c r="LI792" s="16"/>
      <c r="LJ792" s="16"/>
      <c r="LK792" s="16"/>
      <c r="LL792" s="16"/>
      <c r="LM792" s="16"/>
      <c r="LN792" s="16"/>
      <c r="LO792" s="16"/>
      <c r="LP792" s="16"/>
      <c r="LQ792" s="16"/>
      <c r="LR792" s="16"/>
      <c r="LS792" s="16"/>
      <c r="LT792" s="16"/>
      <c r="LU792" s="16"/>
      <c r="LV792" s="16"/>
      <c r="LW792" s="16"/>
      <c r="LX792" s="16"/>
      <c r="LY792" s="16"/>
      <c r="LZ792" s="16"/>
      <c r="MA792" s="16"/>
      <c r="MB792" s="16"/>
      <c r="MC792" s="16"/>
      <c r="MD792" s="16"/>
      <c r="ME792" s="16"/>
      <c r="MF792" s="16"/>
      <c r="MG792" s="16"/>
      <c r="MH792" s="16"/>
      <c r="MI792" s="16"/>
      <c r="MJ792" s="16"/>
      <c r="MK792" s="16"/>
      <c r="ML792" s="16"/>
      <c r="MM792" s="16"/>
      <c r="MN792" s="16"/>
      <c r="MO792" s="16"/>
      <c r="MP792" s="16"/>
      <c r="MQ792" s="16"/>
      <c r="MR792" s="16"/>
      <c r="MS792" s="16"/>
      <c r="MT792" s="16"/>
      <c r="MU792" s="16"/>
      <c r="MV792" s="16"/>
      <c r="MW792" s="16"/>
      <c r="MX792" s="16"/>
      <c r="MY792" s="16"/>
      <c r="MZ792" s="16"/>
      <c r="NA792" s="16"/>
      <c r="NB792" s="16"/>
      <c r="NC792" s="16"/>
      <c r="ND792" s="16"/>
      <c r="NE792" s="16"/>
      <c r="NF792" s="16"/>
      <c r="NG792" s="16"/>
      <c r="NH792" s="16"/>
      <c r="NI792" s="16"/>
      <c r="NJ792" s="16"/>
      <c r="NK792" s="16"/>
      <c r="NL792" s="16"/>
      <c r="NM792" s="16"/>
      <c r="NN792" s="16"/>
      <c r="NO792" s="16"/>
      <c r="NP792" s="16"/>
      <c r="NQ792" s="16"/>
      <c r="NR792" s="16"/>
      <c r="NS792" s="16"/>
      <c r="NT792" s="16"/>
      <c r="NU792" s="16"/>
      <c r="NV792" s="16"/>
      <c r="NW792" s="16"/>
      <c r="NX792" s="16"/>
      <c r="NY792" s="16"/>
      <c r="NZ792" s="16"/>
      <c r="OA792" s="16"/>
      <c r="OB792" s="16"/>
      <c r="OC792" s="16"/>
      <c r="OD792" s="16"/>
      <c r="OE792" s="16"/>
      <c r="OF792" s="16"/>
      <c r="OG792" s="16"/>
      <c r="OH792" s="16"/>
      <c r="OI792" s="16"/>
      <c r="OJ792" s="16"/>
      <c r="OK792" s="16"/>
      <c r="OL792" s="16"/>
      <c r="OM792" s="16"/>
      <c r="ON792" s="16"/>
      <c r="OO792" s="16"/>
      <c r="OP792" s="16"/>
      <c r="OQ792" s="16"/>
      <c r="OR792" s="16"/>
      <c r="OS792" s="16"/>
      <c r="OT792" s="16"/>
      <c r="OU792" s="16"/>
      <c r="OV792" s="16"/>
      <c r="OW792" s="16"/>
      <c r="OX792" s="16"/>
      <c r="OY792" s="16"/>
      <c r="OZ792" s="16"/>
      <c r="PA792" s="16"/>
      <c r="PB792" s="16"/>
      <c r="PC792" s="16"/>
      <c r="PD792" s="16"/>
      <c r="PE792" s="16"/>
      <c r="PF792" s="16"/>
      <c r="PG792" s="16"/>
      <c r="PH792" s="16"/>
      <c r="PI792" s="16"/>
      <c r="PJ792" s="16"/>
      <c r="PK792" s="16"/>
      <c r="PL792" s="16"/>
      <c r="PM792" s="16"/>
      <c r="PN792" s="16"/>
      <c r="PO792" s="16"/>
      <c r="PP792" s="16"/>
      <c r="PQ792" s="16"/>
      <c r="PR792" s="16"/>
      <c r="PS792" s="16"/>
      <c r="PT792" s="16"/>
      <c r="PU792" s="16"/>
      <c r="PV792" s="16"/>
      <c r="PW792" s="16"/>
      <c r="PX792" s="16"/>
      <c r="PY792" s="16"/>
      <c r="PZ792" s="16"/>
      <c r="QA792" s="16"/>
      <c r="QB792" s="16"/>
      <c r="QC792" s="16"/>
      <c r="QD792" s="16"/>
      <c r="QE792" s="16"/>
      <c r="QF792" s="16"/>
      <c r="QG792" s="16"/>
      <c r="QH792" s="16"/>
      <c r="QI792" s="16"/>
      <c r="QJ792" s="16"/>
      <c r="QK792" s="16"/>
      <c r="QL792" s="16"/>
      <c r="QM792" s="16"/>
      <c r="QN792" s="16"/>
      <c r="QO792" s="16"/>
      <c r="QP792" s="16"/>
      <c r="QQ792" s="16"/>
      <c r="QR792" s="16"/>
      <c r="QS792" s="16"/>
      <c r="QT792" s="16"/>
      <c r="QU792" s="16"/>
      <c r="QV792" s="16"/>
      <c r="QW792" s="16"/>
      <c r="QX792" s="16"/>
      <c r="QY792" s="16"/>
      <c r="QZ792" s="16"/>
      <c r="RA792" s="16"/>
      <c r="RB792" s="16"/>
      <c r="RC792" s="16"/>
      <c r="RD792" s="16"/>
      <c r="RE792" s="16"/>
      <c r="RF792" s="16"/>
      <c r="RG792" s="16"/>
      <c r="RH792" s="16"/>
      <c r="RI792" s="16"/>
      <c r="RJ792" s="16"/>
      <c r="RK792" s="16"/>
      <c r="RL792" s="16"/>
      <c r="RM792" s="16"/>
      <c r="RN792" s="16"/>
      <c r="RO792" s="16"/>
      <c r="RP792" s="16"/>
      <c r="RQ792" s="16"/>
      <c r="RR792" s="16"/>
      <c r="RS792" s="16"/>
      <c r="RT792" s="16"/>
      <c r="RU792" s="16"/>
      <c r="RV792" s="16"/>
      <c r="RW792" s="16"/>
      <c r="RX792" s="16"/>
      <c r="RY792" s="16"/>
      <c r="RZ792" s="16"/>
      <c r="SA792" s="16"/>
      <c r="SB792" s="16"/>
      <c r="SC792" s="16"/>
      <c r="SD792" s="16"/>
      <c r="SE792" s="16"/>
      <c r="SF792" s="16"/>
      <c r="SG792" s="16"/>
      <c r="SH792" s="16"/>
      <c r="SI792" s="16"/>
      <c r="SJ792" s="16"/>
      <c r="SK792" s="16"/>
      <c r="SL792" s="16"/>
      <c r="SM792" s="16"/>
      <c r="SN792" s="16"/>
      <c r="SO792" s="16"/>
      <c r="SP792" s="16"/>
      <c r="SQ792" s="16"/>
      <c r="SR792" s="16"/>
      <c r="SS792" s="16"/>
      <c r="ST792" s="16"/>
      <c r="SU792" s="16"/>
      <c r="SV792" s="16"/>
      <c r="SW792" s="16"/>
      <c r="SX792" s="16"/>
      <c r="SY792" s="16"/>
      <c r="SZ792" s="16"/>
      <c r="TA792" s="16"/>
      <c r="TB792" s="16"/>
      <c r="TC792" s="16"/>
      <c r="TD792" s="16"/>
      <c r="TE792" s="16"/>
      <c r="TF792" s="16"/>
      <c r="TG792" s="16"/>
      <c r="TH792" s="16"/>
      <c r="TI792" s="16"/>
      <c r="TJ792" s="16"/>
      <c r="TK792" s="16"/>
      <c r="TL792" s="16"/>
      <c r="TM792" s="16"/>
      <c r="TN792" s="16"/>
      <c r="TO792" s="16"/>
      <c r="TP792" s="16"/>
      <c r="TQ792" s="16"/>
      <c r="TR792" s="16"/>
      <c r="TS792" s="16"/>
      <c r="TT792" s="16"/>
      <c r="TU792" s="16"/>
      <c r="TV792" s="16"/>
      <c r="TW792" s="16"/>
      <c r="TX792" s="16"/>
      <c r="TY792" s="16"/>
      <c r="TZ792" s="16"/>
      <c r="UA792" s="16"/>
      <c r="UB792" s="16"/>
      <c r="UC792" s="16"/>
      <c r="UD792" s="16"/>
      <c r="UE792" s="16"/>
      <c r="UF792" s="16"/>
      <c r="UG792" s="16"/>
      <c r="UH792" s="16"/>
      <c r="UI792" s="16"/>
      <c r="UJ792" s="16"/>
      <c r="UK792" s="16"/>
      <c r="UL792" s="16"/>
      <c r="UM792" s="16"/>
      <c r="UN792" s="16"/>
      <c r="UO792" s="16"/>
      <c r="UP792" s="16"/>
      <c r="UQ792" s="16"/>
      <c r="UR792" s="16"/>
      <c r="US792" s="16"/>
      <c r="UT792" s="16"/>
      <c r="UU792" s="16"/>
      <c r="UV792" s="16"/>
      <c r="UW792" s="16"/>
      <c r="UX792" s="16"/>
      <c r="UY792" s="16"/>
      <c r="UZ792" s="16"/>
      <c r="VA792" s="16"/>
      <c r="VB792" s="16"/>
      <c r="VC792" s="16"/>
      <c r="VD792" s="16"/>
      <c r="VE792" s="16"/>
      <c r="VF792" s="16"/>
      <c r="VG792" s="16"/>
      <c r="VH792" s="16"/>
      <c r="VI792" s="16"/>
      <c r="VJ792" s="16"/>
      <c r="VK792" s="16"/>
      <c r="VL792" s="16"/>
      <c r="VM792" s="16"/>
      <c r="VN792" s="16"/>
      <c r="VO792" s="16"/>
      <c r="VP792" s="16"/>
      <c r="VQ792" s="16"/>
      <c r="VR792" s="16"/>
      <c r="VS792" s="16"/>
      <c r="VT792" s="16"/>
      <c r="VU792" s="16"/>
      <c r="VV792" s="16"/>
      <c r="VW792" s="16"/>
      <c r="VX792" s="16"/>
      <c r="VY792" s="16"/>
      <c r="VZ792" s="16"/>
      <c r="WA792" s="16"/>
      <c r="WB792" s="16"/>
      <c r="WC792" s="16"/>
      <c r="WD792" s="16"/>
      <c r="WE792" s="16"/>
      <c r="WF792" s="16"/>
      <c r="WG792" s="16"/>
      <c r="WH792" s="16"/>
      <c r="WI792" s="16"/>
      <c r="WJ792" s="16"/>
      <c r="WK792" s="16"/>
      <c r="WL792" s="16"/>
      <c r="WM792" s="16"/>
      <c r="WN792" s="16"/>
      <c r="WO792" s="16"/>
      <c r="WP792" s="16"/>
      <c r="WQ792" s="16"/>
      <c r="WR792" s="16"/>
      <c r="WS792" s="16"/>
      <c r="WT792" s="16"/>
      <c r="WU792" s="16"/>
      <c r="WV792" s="16"/>
      <c r="WW792" s="16"/>
      <c r="WX792" s="16"/>
      <c r="WY792" s="16"/>
      <c r="WZ792" s="16"/>
      <c r="XA792" s="16"/>
      <c r="XB792" s="16"/>
      <c r="XC792" s="16"/>
      <c r="XD792" s="16"/>
      <c r="XE792" s="16"/>
      <c r="XF792" s="16"/>
      <c r="XG792" s="16"/>
      <c r="XH792" s="16"/>
      <c r="XI792" s="16"/>
      <c r="XJ792" s="16"/>
      <c r="XK792" s="16"/>
      <c r="XL792" s="16"/>
      <c r="XM792" s="16"/>
      <c r="XN792" s="16"/>
      <c r="XO792" s="16"/>
      <c r="XP792" s="16"/>
      <c r="XQ792" s="16"/>
      <c r="XR792" s="16"/>
      <c r="XS792" s="16"/>
      <c r="XT792" s="16"/>
      <c r="XU792" s="16"/>
      <c r="XV792" s="16"/>
      <c r="XW792" s="16"/>
      <c r="XX792" s="16"/>
      <c r="XY792" s="16"/>
      <c r="XZ792" s="16"/>
      <c r="YA792" s="16"/>
      <c r="YB792" s="16"/>
      <c r="YC792" s="16"/>
      <c r="YD792" s="16"/>
      <c r="YE792" s="16"/>
      <c r="YF792" s="16"/>
      <c r="YG792" s="16"/>
      <c r="YH792" s="16"/>
      <c r="YI792" s="16"/>
      <c r="YJ792" s="16"/>
      <c r="YK792" s="16"/>
      <c r="YL792" s="16"/>
      <c r="YM792" s="16"/>
      <c r="YN792" s="16"/>
      <c r="YO792" s="16"/>
      <c r="YP792" s="16"/>
      <c r="YQ792" s="16"/>
      <c r="YR792" s="16"/>
      <c r="YS792" s="16"/>
      <c r="YT792" s="16"/>
      <c r="YU792" s="16"/>
      <c r="YV792" s="16"/>
      <c r="YW792" s="16"/>
      <c r="YX792" s="16"/>
      <c r="YY792" s="16"/>
      <c r="YZ792" s="16"/>
      <c r="ZA792" s="16"/>
      <c r="ZB792" s="16"/>
      <c r="ZC792" s="16"/>
      <c r="ZD792" s="16"/>
      <c r="ZE792" s="16"/>
      <c r="ZF792" s="16"/>
      <c r="ZG792" s="16"/>
      <c r="ZH792" s="16"/>
      <c r="ZI792" s="16"/>
      <c r="ZJ792" s="16"/>
      <c r="ZK792" s="16"/>
      <c r="ZL792" s="16"/>
      <c r="ZM792" s="16"/>
      <c r="ZN792" s="16"/>
      <c r="ZO792" s="16"/>
      <c r="ZP792" s="16"/>
      <c r="ZQ792" s="16"/>
      <c r="ZR792" s="16"/>
      <c r="ZS792" s="16"/>
      <c r="ZT792" s="16"/>
      <c r="ZU792" s="16"/>
      <c r="ZV792" s="16"/>
      <c r="ZW792" s="16"/>
      <c r="ZX792" s="16"/>
      <c r="ZY792" s="16"/>
      <c r="ZZ792" s="16"/>
      <c r="AAA792" s="16"/>
      <c r="AAB792" s="16"/>
      <c r="AAC792" s="16"/>
      <c r="AAD792" s="16"/>
      <c r="AAE792" s="16"/>
      <c r="AAF792" s="16"/>
      <c r="AAG792" s="16"/>
      <c r="AAH792" s="16"/>
      <c r="AAI792" s="16"/>
      <c r="AAJ792" s="16"/>
      <c r="AAK792" s="16"/>
      <c r="AAL792" s="16"/>
      <c r="AAM792" s="16"/>
      <c r="AAN792" s="16"/>
      <c r="AAO792" s="16"/>
      <c r="AAP792" s="16"/>
      <c r="AAQ792" s="16"/>
      <c r="AAR792" s="16"/>
      <c r="AAS792" s="16"/>
      <c r="AAT792" s="16"/>
      <c r="AAU792" s="16"/>
      <c r="AAV792" s="16"/>
      <c r="AAW792" s="16"/>
      <c r="AAX792" s="16"/>
      <c r="AAY792" s="16"/>
      <c r="AAZ792" s="16"/>
      <c r="ABA792" s="16"/>
      <c r="ABB792" s="16"/>
      <c r="ABC792" s="16"/>
      <c r="ABD792" s="16"/>
      <c r="ABE792" s="16"/>
      <c r="ABF792" s="16"/>
      <c r="ABG792" s="16"/>
      <c r="ABH792" s="16"/>
    </row>
    <row r="793" spans="1:736" s="50" customFormat="1" ht="45.75" customHeight="1">
      <c r="A793" s="589">
        <f>1+A792</f>
        <v>791</v>
      </c>
      <c r="B793" s="403" t="s">
        <v>7795</v>
      </c>
      <c r="C793" s="156" t="s">
        <v>7796</v>
      </c>
      <c r="D793" s="156" t="s">
        <v>6112</v>
      </c>
      <c r="E793" s="156">
        <v>45542</v>
      </c>
      <c r="F793" s="152">
        <v>45544</v>
      </c>
      <c r="G793" s="152">
        <v>45646</v>
      </c>
      <c r="H793" s="156" t="s">
        <v>416</v>
      </c>
      <c r="I793" s="156" t="s">
        <v>5874</v>
      </c>
      <c r="J793" s="301" t="s">
        <v>7797</v>
      </c>
      <c r="K793" s="251">
        <v>80400511</v>
      </c>
      <c r="L793" s="156">
        <v>1</v>
      </c>
      <c r="M793" s="156" t="s">
        <v>97</v>
      </c>
      <c r="N793" s="156" t="s">
        <v>98</v>
      </c>
      <c r="O793" s="156" t="s">
        <v>2287</v>
      </c>
      <c r="P793" s="156" t="s">
        <v>7798</v>
      </c>
      <c r="Q793" s="156" t="s">
        <v>7707</v>
      </c>
      <c r="R793" s="143">
        <f>+G793-F793</f>
        <v>102</v>
      </c>
      <c r="S793" s="134" t="s">
        <v>7799</v>
      </c>
      <c r="T793" s="253">
        <v>22000000</v>
      </c>
      <c r="U793" s="156" t="s">
        <v>7800</v>
      </c>
      <c r="V793" s="253">
        <f>+T793</f>
        <v>22000000</v>
      </c>
      <c r="W793" s="156" t="s">
        <v>7731</v>
      </c>
      <c r="X793" s="156" t="s">
        <v>103</v>
      </c>
      <c r="Y793" s="317">
        <f>+Z793+AA793+AB793</f>
        <v>22000000</v>
      </c>
      <c r="Z793" s="156">
        <f>+V793</f>
        <v>22000000</v>
      </c>
      <c r="AA793" s="156">
        <v>0</v>
      </c>
      <c r="AB793" s="156">
        <f>+AC793+AD793+AE793+AF793+AG793+AH793+AI793+AJ793</f>
        <v>0</v>
      </c>
      <c r="AC793" s="156">
        <v>0</v>
      </c>
      <c r="AD793" s="156">
        <v>0</v>
      </c>
      <c r="AE793" s="156">
        <v>0</v>
      </c>
      <c r="AF793" s="156">
        <v>0</v>
      </c>
      <c r="AG793" s="156">
        <v>0</v>
      </c>
      <c r="AH793" s="156">
        <v>0</v>
      </c>
      <c r="AI793" s="156">
        <v>0</v>
      </c>
      <c r="AJ793" s="156">
        <v>0</v>
      </c>
      <c r="AK793" s="156" t="s">
        <v>104</v>
      </c>
      <c r="AL793" s="103" t="s">
        <v>7801</v>
      </c>
      <c r="AM793" s="156" t="s">
        <v>7802</v>
      </c>
      <c r="AN793" s="156">
        <v>1072652968</v>
      </c>
      <c r="AO793" s="156" t="s">
        <v>114</v>
      </c>
      <c r="AP793" s="156" t="s">
        <v>114</v>
      </c>
      <c r="AQ793" s="156" t="s">
        <v>114</v>
      </c>
      <c r="AR793" s="156" t="s">
        <v>114</v>
      </c>
      <c r="AS793" s="156" t="s">
        <v>109</v>
      </c>
      <c r="AT793" s="156" t="s">
        <v>109</v>
      </c>
      <c r="AU793" s="156" t="s">
        <v>392</v>
      </c>
      <c r="AV793" s="156"/>
      <c r="AW793" s="156"/>
      <c r="AX793" s="156" t="s">
        <v>109</v>
      </c>
      <c r="AY793" s="156" t="s">
        <v>108</v>
      </c>
      <c r="AZ793" s="156"/>
      <c r="BA793" s="156"/>
      <c r="BB793" s="156"/>
      <c r="BC793" s="156"/>
      <c r="BD793" s="156"/>
      <c r="BE793" s="156"/>
      <c r="BF793" s="156"/>
      <c r="BG793" s="156"/>
      <c r="BH793" s="153">
        <f>T793+BB793</f>
        <v>22000000</v>
      </c>
      <c r="BI793" s="457" t="s">
        <v>259</v>
      </c>
      <c r="BJ793" s="328"/>
      <c r="BK793" s="328" t="s">
        <v>114</v>
      </c>
      <c r="BL793" s="328"/>
      <c r="BM793" s="471" t="s">
        <v>260</v>
      </c>
      <c r="BN793" s="156" t="s">
        <v>115</v>
      </c>
      <c r="BO793" s="156">
        <v>55</v>
      </c>
      <c r="BP793" s="156">
        <v>25328</v>
      </c>
      <c r="BQ793" s="156" t="s">
        <v>108</v>
      </c>
      <c r="BR793" s="156" t="s">
        <v>108</v>
      </c>
      <c r="BS793" s="156" t="s">
        <v>108</v>
      </c>
      <c r="BT793" s="156" t="s">
        <v>108</v>
      </c>
      <c r="BU793" s="156" t="s">
        <v>2852</v>
      </c>
      <c r="BV793" s="156">
        <v>3114808609</v>
      </c>
      <c r="BW793" s="156" t="s">
        <v>2853</v>
      </c>
      <c r="BX793" s="156" t="s">
        <v>881</v>
      </c>
      <c r="BY793" s="156" t="s">
        <v>119</v>
      </c>
      <c r="BZ793" s="156">
        <v>33736926534</v>
      </c>
      <c r="CA793" s="157" t="s">
        <v>109</v>
      </c>
      <c r="CB793" s="157" t="s">
        <v>109</v>
      </c>
      <c r="CC793" s="157" t="s">
        <v>109</v>
      </c>
      <c r="CD793" s="157" t="s">
        <v>109</v>
      </c>
      <c r="CE793" s="156"/>
      <c r="CF793" s="156"/>
      <c r="CG793" s="156"/>
      <c r="CH793" s="156"/>
      <c r="CI793" s="156"/>
      <c r="CJ793" s="156"/>
      <c r="CK793" s="156"/>
      <c r="CL793" s="156"/>
      <c r="CM793" s="157" t="s">
        <v>109</v>
      </c>
      <c r="CN793" s="156"/>
      <c r="CO793" s="297"/>
    </row>
    <row r="794" spans="1:736" s="50" customFormat="1" ht="45.75" customHeight="1">
      <c r="A794" s="589">
        <f>1+A793</f>
        <v>792</v>
      </c>
      <c r="B794" s="403" t="s">
        <v>7803</v>
      </c>
      <c r="C794" s="156" t="s">
        <v>7804</v>
      </c>
      <c r="D794" s="156" t="s">
        <v>6692</v>
      </c>
      <c r="E794" s="156">
        <v>45542</v>
      </c>
      <c r="F794" s="156">
        <v>45545</v>
      </c>
      <c r="G794" s="156">
        <v>45646</v>
      </c>
      <c r="H794" s="156" t="s">
        <v>416</v>
      </c>
      <c r="I794" s="156" t="s">
        <v>180</v>
      </c>
      <c r="J794" s="301" t="s">
        <v>7805</v>
      </c>
      <c r="K794" s="251">
        <v>1026277927</v>
      </c>
      <c r="L794" s="156">
        <v>7</v>
      </c>
      <c r="M794" s="156" t="s">
        <v>97</v>
      </c>
      <c r="N794" s="156" t="s">
        <v>98</v>
      </c>
      <c r="O794" s="156" t="s">
        <v>3586</v>
      </c>
      <c r="P794" s="156" t="s">
        <v>7806</v>
      </c>
      <c r="Q794" s="156" t="s">
        <v>6796</v>
      </c>
      <c r="R794" s="143">
        <f>+G794-F794</f>
        <v>101</v>
      </c>
      <c r="S794" s="134" t="s">
        <v>7658</v>
      </c>
      <c r="T794" s="253">
        <v>12400000</v>
      </c>
      <c r="U794" s="156" t="s">
        <v>7807</v>
      </c>
      <c r="V794" s="253">
        <f>+T794</f>
        <v>12400000</v>
      </c>
      <c r="W794" s="156" t="s">
        <v>7731</v>
      </c>
      <c r="X794" s="156" t="s">
        <v>103</v>
      </c>
      <c r="Y794" s="317">
        <f>+Z794+AA794+AB794</f>
        <v>12400000</v>
      </c>
      <c r="Z794" s="156">
        <f>+V794</f>
        <v>12400000</v>
      </c>
      <c r="AA794" s="156">
        <v>0</v>
      </c>
      <c r="AB794" s="156">
        <f>+AC794+AD794+AE794+AF794+AG794+AH794+AI794+AJ794</f>
        <v>0</v>
      </c>
      <c r="AC794" s="156">
        <v>0</v>
      </c>
      <c r="AD794" s="156">
        <v>0</v>
      </c>
      <c r="AE794" s="156">
        <v>0</v>
      </c>
      <c r="AF794" s="156">
        <v>0</v>
      </c>
      <c r="AG794" s="156">
        <v>0</v>
      </c>
      <c r="AH794" s="156">
        <v>0</v>
      </c>
      <c r="AI794" s="156">
        <v>0</v>
      </c>
      <c r="AJ794" s="156">
        <v>0</v>
      </c>
      <c r="AK794" s="156" t="s">
        <v>104</v>
      </c>
      <c r="AL794" s="103" t="s">
        <v>7808</v>
      </c>
      <c r="AM794" s="156" t="s">
        <v>7661</v>
      </c>
      <c r="AN794" s="156">
        <v>80400341</v>
      </c>
      <c r="AO794" s="156" t="s">
        <v>114</v>
      </c>
      <c r="AP794" s="156" t="s">
        <v>114</v>
      </c>
      <c r="AQ794" s="156" t="s">
        <v>114</v>
      </c>
      <c r="AR794" s="156" t="s">
        <v>114</v>
      </c>
      <c r="AS794" s="156" t="s">
        <v>109</v>
      </c>
      <c r="AT794" s="156" t="s">
        <v>109</v>
      </c>
      <c r="AU794" s="156" t="s">
        <v>392</v>
      </c>
      <c r="AV794" s="156"/>
      <c r="AW794" s="156"/>
      <c r="AX794" s="156" t="s">
        <v>109</v>
      </c>
      <c r="AY794" s="156" t="s">
        <v>108</v>
      </c>
      <c r="AZ794" s="156"/>
      <c r="BA794" s="156"/>
      <c r="BB794" s="156"/>
      <c r="BC794" s="156"/>
      <c r="BD794" s="156"/>
      <c r="BE794" s="156"/>
      <c r="BF794" s="156"/>
      <c r="BG794" s="156"/>
      <c r="BH794" s="153">
        <f>T794+BB794</f>
        <v>12400000</v>
      </c>
      <c r="BI794" s="349" t="s">
        <v>113</v>
      </c>
      <c r="BJ794" s="240"/>
      <c r="BK794" s="240" t="s">
        <v>114</v>
      </c>
      <c r="BL794" s="240"/>
      <c r="BM794" s="437"/>
      <c r="BN794" s="156" t="s">
        <v>115</v>
      </c>
      <c r="BO794" s="156">
        <v>32</v>
      </c>
      <c r="BP794" s="156">
        <v>33642</v>
      </c>
      <c r="BQ794" s="156" t="s">
        <v>578</v>
      </c>
      <c r="BR794" s="156" t="s">
        <v>108</v>
      </c>
      <c r="BS794" s="156" t="s">
        <v>108</v>
      </c>
      <c r="BT794" s="156" t="s">
        <v>108</v>
      </c>
      <c r="BU794" s="156" t="s">
        <v>7809</v>
      </c>
      <c r="BV794" s="156">
        <v>3125457744</v>
      </c>
      <c r="BW794" s="156" t="s">
        <v>7810</v>
      </c>
      <c r="BX794" s="156" t="s">
        <v>191</v>
      </c>
      <c r="BY794" s="156" t="s">
        <v>119</v>
      </c>
      <c r="BZ794" s="156">
        <v>24102348596</v>
      </c>
      <c r="CA794" s="157" t="s">
        <v>109</v>
      </c>
      <c r="CB794" s="157" t="s">
        <v>109</v>
      </c>
      <c r="CC794" s="157" t="s">
        <v>109</v>
      </c>
      <c r="CD794" s="321"/>
      <c r="CE794" s="156"/>
      <c r="CF794" s="156"/>
      <c r="CG794" s="156"/>
      <c r="CH794" s="156"/>
      <c r="CI794" s="156"/>
      <c r="CJ794" s="156"/>
      <c r="CK794" s="156"/>
      <c r="CL794" s="156"/>
      <c r="CM794" s="157" t="s">
        <v>109</v>
      </c>
      <c r="CN794" s="156"/>
      <c r="CO794" s="297"/>
    </row>
    <row r="795" spans="1:736" s="50" customFormat="1" ht="45.75" customHeight="1">
      <c r="A795" s="632">
        <f>1+A794</f>
        <v>793</v>
      </c>
      <c r="B795" s="218" t="s">
        <v>7811</v>
      </c>
      <c r="C795" s="201" t="s">
        <v>7812</v>
      </c>
      <c r="D795" s="205" t="s">
        <v>645</v>
      </c>
      <c r="E795" s="202">
        <v>45542</v>
      </c>
      <c r="F795" s="203">
        <v>45546</v>
      </c>
      <c r="G795" s="203">
        <v>45646</v>
      </c>
      <c r="H795" s="201" t="s">
        <v>416</v>
      </c>
      <c r="I795" s="206" t="s">
        <v>5874</v>
      </c>
      <c r="J795" s="201" t="s">
        <v>7813</v>
      </c>
      <c r="K795" s="271">
        <v>79955456</v>
      </c>
      <c r="L795" s="201">
        <v>0</v>
      </c>
      <c r="M795" s="272" t="s">
        <v>97</v>
      </c>
      <c r="N795" s="208" t="s">
        <v>98</v>
      </c>
      <c r="O795" s="218" t="s">
        <v>3608</v>
      </c>
      <c r="P795" s="201" t="s">
        <v>7814</v>
      </c>
      <c r="Q795" s="201" t="s">
        <v>7728</v>
      </c>
      <c r="R795" s="210">
        <f>+G795-F795</f>
        <v>100</v>
      </c>
      <c r="S795" s="201" t="s">
        <v>7815</v>
      </c>
      <c r="T795" s="273">
        <v>10666667</v>
      </c>
      <c r="U795" s="274" t="s">
        <v>7816</v>
      </c>
      <c r="V795" s="273">
        <f>+T795</f>
        <v>10666667</v>
      </c>
      <c r="W795" s="275" t="s">
        <v>7817</v>
      </c>
      <c r="X795" s="276" t="s">
        <v>103</v>
      </c>
      <c r="Y795" s="313">
        <f>+Z795+AA795+AB795</f>
        <v>10666667</v>
      </c>
      <c r="Z795" s="215">
        <f>+V795</f>
        <v>10666667</v>
      </c>
      <c r="AA795" s="216">
        <v>0</v>
      </c>
      <c r="AB795" s="217">
        <f>+AC795+AD795+AE795+AF795+AG795+AH795+AI795+AJ795</f>
        <v>0</v>
      </c>
      <c r="AC795" s="216">
        <v>0</v>
      </c>
      <c r="AD795" s="216">
        <v>0</v>
      </c>
      <c r="AE795" s="216">
        <v>0</v>
      </c>
      <c r="AF795" s="216">
        <v>0</v>
      </c>
      <c r="AG795" s="216">
        <v>0</v>
      </c>
      <c r="AH795" s="216">
        <v>0</v>
      </c>
      <c r="AI795" s="216">
        <v>0</v>
      </c>
      <c r="AJ795" s="216">
        <v>0</v>
      </c>
      <c r="AK795" s="209" t="s">
        <v>104</v>
      </c>
      <c r="AL795" s="191" t="s">
        <v>7818</v>
      </c>
      <c r="AM795" s="201" t="s">
        <v>7331</v>
      </c>
      <c r="AN795" s="207">
        <v>35419855</v>
      </c>
      <c r="AO795" s="209" t="s">
        <v>114</v>
      </c>
      <c r="AP795" s="201" t="s">
        <v>114</v>
      </c>
      <c r="AQ795" s="277" t="s">
        <v>114</v>
      </c>
      <c r="AR795" s="209" t="s">
        <v>114</v>
      </c>
      <c r="AS795" s="201" t="s">
        <v>109</v>
      </c>
      <c r="AT795" s="209" t="s">
        <v>109</v>
      </c>
      <c r="AU795" s="209" t="s">
        <v>392</v>
      </c>
      <c r="AV795" s="201"/>
      <c r="AW795" s="201"/>
      <c r="AX795" s="201" t="s">
        <v>578</v>
      </c>
      <c r="AY795" s="201" t="s">
        <v>108</v>
      </c>
      <c r="AZ795" s="240"/>
      <c r="BA795" s="201"/>
      <c r="BB795" s="241"/>
      <c r="BC795" s="240"/>
      <c r="BD795" s="210"/>
      <c r="BE795" s="210"/>
      <c r="BF795" s="210"/>
      <c r="BG795" s="240"/>
      <c r="BH795" s="221">
        <f>T795+BB795</f>
        <v>10666667</v>
      </c>
      <c r="BI795" s="224" t="s">
        <v>259</v>
      </c>
      <c r="BJ795" s="201"/>
      <c r="BK795" s="208" t="s">
        <v>114</v>
      </c>
      <c r="BL795" s="240"/>
      <c r="BM795" s="346" t="s">
        <v>7819</v>
      </c>
      <c r="BN795" s="292" t="s">
        <v>115</v>
      </c>
      <c r="BO795" s="208">
        <v>45</v>
      </c>
      <c r="BP795" s="208">
        <v>29034</v>
      </c>
      <c r="BQ795" s="208" t="s">
        <v>578</v>
      </c>
      <c r="BR795" s="208" t="s">
        <v>108</v>
      </c>
      <c r="BS795" s="208" t="s">
        <v>108</v>
      </c>
      <c r="BT795" s="208" t="s">
        <v>108</v>
      </c>
      <c r="BU795" s="237" t="s">
        <v>7820</v>
      </c>
      <c r="BV795" s="208">
        <v>3157652969</v>
      </c>
      <c r="BW795" s="278" t="s">
        <v>5173</v>
      </c>
      <c r="BX795" s="224" t="s">
        <v>881</v>
      </c>
      <c r="BY795" s="208" t="s">
        <v>119</v>
      </c>
      <c r="BZ795" s="293" t="s">
        <v>7821</v>
      </c>
      <c r="CA795" s="320" t="s">
        <v>109</v>
      </c>
      <c r="CB795" s="320" t="s">
        <v>109</v>
      </c>
      <c r="CC795" s="322" t="s">
        <v>3616</v>
      </c>
      <c r="CD795" s="223"/>
      <c r="CE795" s="223"/>
      <c r="CF795" s="223"/>
      <c r="CG795" s="223"/>
      <c r="CH795" s="223"/>
      <c r="CI795" s="223"/>
      <c r="CJ795" s="223"/>
      <c r="CK795" s="223"/>
      <c r="CL795" s="223"/>
      <c r="CM795" s="320" t="s">
        <v>109</v>
      </c>
      <c r="CN795" s="223"/>
      <c r="CO795" s="297"/>
    </row>
    <row r="796" spans="1:736" s="50" customFormat="1" ht="45.75" customHeight="1">
      <c r="A796" s="589">
        <f>1+A795</f>
        <v>794</v>
      </c>
      <c r="B796" s="403" t="s">
        <v>7822</v>
      </c>
      <c r="C796" s="156" t="s">
        <v>7823</v>
      </c>
      <c r="D796" s="156" t="s">
        <v>645</v>
      </c>
      <c r="E796" s="156">
        <v>45542</v>
      </c>
      <c r="F796" s="152">
        <v>45546</v>
      </c>
      <c r="G796" s="152">
        <v>45646</v>
      </c>
      <c r="H796" s="156" t="s">
        <v>416</v>
      </c>
      <c r="I796" s="156" t="s">
        <v>5874</v>
      </c>
      <c r="J796" s="301" t="s">
        <v>3056</v>
      </c>
      <c r="K796" s="251">
        <v>1075651348</v>
      </c>
      <c r="L796" s="156">
        <v>4</v>
      </c>
      <c r="M796" s="156" t="s">
        <v>97</v>
      </c>
      <c r="N796" s="156" t="s">
        <v>98</v>
      </c>
      <c r="O796" s="156" t="s">
        <v>99</v>
      </c>
      <c r="P796" s="156" t="s">
        <v>7814</v>
      </c>
      <c r="Q796" s="156" t="s">
        <v>7728</v>
      </c>
      <c r="R796" s="143">
        <f>+G796-F796</f>
        <v>100</v>
      </c>
      <c r="S796" s="134" t="s">
        <v>7815</v>
      </c>
      <c r="T796" s="253">
        <v>10666667</v>
      </c>
      <c r="U796" s="156" t="s">
        <v>7824</v>
      </c>
      <c r="V796" s="253">
        <f>+T796</f>
        <v>10666667</v>
      </c>
      <c r="W796" s="156" t="s">
        <v>7817</v>
      </c>
      <c r="X796" s="156" t="s">
        <v>103</v>
      </c>
      <c r="Y796" s="317">
        <f>+Z796+AA796+AB796</f>
        <v>10666667</v>
      </c>
      <c r="Z796" s="156">
        <f>+V796</f>
        <v>10666667</v>
      </c>
      <c r="AA796" s="156">
        <v>0</v>
      </c>
      <c r="AB796" s="156">
        <f>+AC796+AD796+AE796+AF796+AG796+AH796+AI796+AJ796</f>
        <v>0</v>
      </c>
      <c r="AC796" s="156">
        <v>0</v>
      </c>
      <c r="AD796" s="156">
        <v>0</v>
      </c>
      <c r="AE796" s="156">
        <v>0</v>
      </c>
      <c r="AF796" s="156">
        <v>0</v>
      </c>
      <c r="AG796" s="156">
        <v>0</v>
      </c>
      <c r="AH796" s="156">
        <v>0</v>
      </c>
      <c r="AI796" s="156">
        <v>0</v>
      </c>
      <c r="AJ796" s="156">
        <v>0</v>
      </c>
      <c r="AK796" s="156" t="s">
        <v>104</v>
      </c>
      <c r="AL796" s="103" t="s">
        <v>7825</v>
      </c>
      <c r="AM796" s="156" t="s">
        <v>7331</v>
      </c>
      <c r="AN796" s="156">
        <v>35419855</v>
      </c>
      <c r="AO796" s="156" t="s">
        <v>114</v>
      </c>
      <c r="AP796" s="156" t="s">
        <v>114</v>
      </c>
      <c r="AQ796" s="156" t="s">
        <v>114</v>
      </c>
      <c r="AR796" s="156" t="s">
        <v>114</v>
      </c>
      <c r="AS796" s="156" t="s">
        <v>578</v>
      </c>
      <c r="AT796" s="156" t="s">
        <v>578</v>
      </c>
      <c r="AU796" s="156" t="s">
        <v>392</v>
      </c>
      <c r="AV796" s="156"/>
      <c r="AW796" s="156"/>
      <c r="AX796" s="156" t="s">
        <v>578</v>
      </c>
      <c r="AY796" s="156" t="s">
        <v>108</v>
      </c>
      <c r="AZ796" s="156"/>
      <c r="BA796" s="156"/>
      <c r="BB796" s="156"/>
      <c r="BC796" s="156"/>
      <c r="BD796" s="156"/>
      <c r="BE796" s="156"/>
      <c r="BF796" s="156"/>
      <c r="BG796" s="156"/>
      <c r="BH796" s="153">
        <f>T796+BB796</f>
        <v>10666667</v>
      </c>
      <c r="BI796" s="349" t="s">
        <v>113</v>
      </c>
      <c r="BJ796" s="328"/>
      <c r="BK796" s="328" t="s">
        <v>114</v>
      </c>
      <c r="BL796" s="328"/>
      <c r="BM796" s="437"/>
      <c r="BN796" s="156" t="s">
        <v>115</v>
      </c>
      <c r="BO796" s="156">
        <f>2024-1986</f>
        <v>38</v>
      </c>
      <c r="BP796" s="156">
        <v>31563</v>
      </c>
      <c r="BQ796" s="156" t="s">
        <v>578</v>
      </c>
      <c r="BR796" s="156" t="s">
        <v>108</v>
      </c>
      <c r="BS796" s="156" t="s">
        <v>108</v>
      </c>
      <c r="BT796" s="156" t="s">
        <v>108</v>
      </c>
      <c r="BU796" s="156" t="s">
        <v>3060</v>
      </c>
      <c r="BV796" s="156">
        <v>3193803753</v>
      </c>
      <c r="BW796" s="156" t="s">
        <v>3061</v>
      </c>
      <c r="BX796" s="156" t="s">
        <v>881</v>
      </c>
      <c r="BY796" s="156" t="s">
        <v>119</v>
      </c>
      <c r="BZ796" s="156">
        <v>34120157088</v>
      </c>
      <c r="CA796" s="157" t="s">
        <v>109</v>
      </c>
      <c r="CB796" s="157" t="s">
        <v>109</v>
      </c>
      <c r="CC796" s="157" t="s">
        <v>109</v>
      </c>
      <c r="CD796" s="157" t="s">
        <v>109</v>
      </c>
      <c r="CE796" s="156"/>
      <c r="CF796" s="156"/>
      <c r="CG796" s="156"/>
      <c r="CH796" s="156"/>
      <c r="CI796" s="156"/>
      <c r="CJ796" s="156"/>
      <c r="CK796" s="156"/>
      <c r="CL796" s="156"/>
      <c r="CM796" s="157" t="s">
        <v>109</v>
      </c>
      <c r="CN796" s="156"/>
      <c r="CO796" s="297"/>
    </row>
    <row r="797" spans="1:736" s="50" customFormat="1" ht="45.75" customHeight="1">
      <c r="A797" s="589">
        <f>1+A796</f>
        <v>795</v>
      </c>
      <c r="B797" s="403" t="s">
        <v>7826</v>
      </c>
      <c r="C797" s="156" t="s">
        <v>7827</v>
      </c>
      <c r="D797" s="156" t="s">
        <v>645</v>
      </c>
      <c r="E797" s="156">
        <v>45542</v>
      </c>
      <c r="F797" s="152">
        <v>45545</v>
      </c>
      <c r="G797" s="152">
        <v>45645</v>
      </c>
      <c r="H797" s="156" t="s">
        <v>416</v>
      </c>
      <c r="I797" s="156" t="s">
        <v>5874</v>
      </c>
      <c r="J797" s="301" t="s">
        <v>3001</v>
      </c>
      <c r="K797" s="251">
        <v>71625225</v>
      </c>
      <c r="L797" s="156">
        <v>1</v>
      </c>
      <c r="M797" s="156" t="s">
        <v>97</v>
      </c>
      <c r="N797" s="156" t="s">
        <v>98</v>
      </c>
      <c r="O797" s="156" t="s">
        <v>1061</v>
      </c>
      <c r="P797" s="156" t="s">
        <v>7828</v>
      </c>
      <c r="Q797" s="156" t="s">
        <v>7728</v>
      </c>
      <c r="R797" s="143">
        <f>+G797-F797</f>
        <v>100</v>
      </c>
      <c r="S797" s="134" t="s">
        <v>7815</v>
      </c>
      <c r="T797" s="253">
        <v>10666667</v>
      </c>
      <c r="U797" s="156" t="s">
        <v>7829</v>
      </c>
      <c r="V797" s="253">
        <f>+T797</f>
        <v>10666667</v>
      </c>
      <c r="W797" s="156" t="s">
        <v>7731</v>
      </c>
      <c r="X797" s="156" t="s">
        <v>103</v>
      </c>
      <c r="Y797" s="317">
        <f>+Z797+AA797+AB797</f>
        <v>10666667</v>
      </c>
      <c r="Z797" s="156">
        <f>+V797</f>
        <v>10666667</v>
      </c>
      <c r="AA797" s="156">
        <v>0</v>
      </c>
      <c r="AB797" s="156">
        <f>+AC797+AD797+AE797+AF797+AG797+AH797+AI797+AJ797</f>
        <v>0</v>
      </c>
      <c r="AC797" s="156">
        <v>0</v>
      </c>
      <c r="AD797" s="156">
        <v>0</v>
      </c>
      <c r="AE797" s="156">
        <v>0</v>
      </c>
      <c r="AF797" s="156">
        <v>0</v>
      </c>
      <c r="AG797" s="156">
        <v>0</v>
      </c>
      <c r="AH797" s="156">
        <v>0</v>
      </c>
      <c r="AI797" s="156">
        <v>0</v>
      </c>
      <c r="AJ797" s="156">
        <v>0</v>
      </c>
      <c r="AK797" s="156" t="s">
        <v>104</v>
      </c>
      <c r="AL797" s="103" t="s">
        <v>7830</v>
      </c>
      <c r="AM797" s="156" t="s">
        <v>7331</v>
      </c>
      <c r="AN797" s="156">
        <v>35419855</v>
      </c>
      <c r="AO797" s="156" t="s">
        <v>114</v>
      </c>
      <c r="AP797" s="156" t="s">
        <v>114</v>
      </c>
      <c r="AQ797" s="156" t="s">
        <v>114</v>
      </c>
      <c r="AR797" s="156" t="s">
        <v>114</v>
      </c>
      <c r="AS797" s="156" t="s">
        <v>578</v>
      </c>
      <c r="AT797" s="156" t="s">
        <v>578</v>
      </c>
      <c r="AU797" s="156" t="s">
        <v>392</v>
      </c>
      <c r="AV797" s="156"/>
      <c r="AW797" s="156"/>
      <c r="AX797" s="156" t="s">
        <v>578</v>
      </c>
      <c r="AY797" s="156" t="s">
        <v>108</v>
      </c>
      <c r="AZ797" s="156"/>
      <c r="BA797" s="156"/>
      <c r="BB797" s="156"/>
      <c r="BC797" s="156"/>
      <c r="BD797" s="156"/>
      <c r="BE797" s="156"/>
      <c r="BF797" s="156"/>
      <c r="BG797" s="156"/>
      <c r="BH797" s="153">
        <f>T797+BB797</f>
        <v>10666667</v>
      </c>
      <c r="BI797" s="437" t="s">
        <v>259</v>
      </c>
      <c r="BJ797" s="328"/>
      <c r="BK797" s="328" t="s">
        <v>114</v>
      </c>
      <c r="BL797" s="328"/>
      <c r="BM797" s="161" t="s">
        <v>2539</v>
      </c>
      <c r="BN797" s="156" t="s">
        <v>115</v>
      </c>
      <c r="BO797" s="156">
        <v>64</v>
      </c>
      <c r="BP797" s="156">
        <v>45375</v>
      </c>
      <c r="BQ797" s="156" t="s">
        <v>109</v>
      </c>
      <c r="BR797" s="156" t="s">
        <v>108</v>
      </c>
      <c r="BS797" s="156" t="s">
        <v>108</v>
      </c>
      <c r="BT797" s="156" t="s">
        <v>108</v>
      </c>
      <c r="BU797" s="156" t="s">
        <v>3006</v>
      </c>
      <c r="BV797" s="156">
        <v>3103381063</v>
      </c>
      <c r="BW797" s="156" t="s">
        <v>3007</v>
      </c>
      <c r="BX797" s="156" t="s">
        <v>839</v>
      </c>
      <c r="BY797" s="156" t="s">
        <v>119</v>
      </c>
      <c r="BZ797" s="156" t="s">
        <v>3008</v>
      </c>
      <c r="CA797" s="157" t="s">
        <v>109</v>
      </c>
      <c r="CB797" s="157" t="s">
        <v>109</v>
      </c>
      <c r="CC797" s="157" t="s">
        <v>109</v>
      </c>
      <c r="CD797" s="157" t="s">
        <v>109</v>
      </c>
      <c r="CE797" s="156"/>
      <c r="CF797" s="156"/>
      <c r="CG797" s="156"/>
      <c r="CH797" s="156"/>
      <c r="CI797" s="156"/>
      <c r="CJ797" s="156"/>
      <c r="CK797" s="156"/>
      <c r="CL797" s="156"/>
      <c r="CM797" s="157" t="s">
        <v>109</v>
      </c>
      <c r="CN797" s="156"/>
      <c r="CO797" s="297"/>
    </row>
    <row r="798" spans="1:736" s="290" customFormat="1" ht="45.75" customHeight="1">
      <c r="A798" s="589">
        <f>1+A797</f>
        <v>796</v>
      </c>
      <c r="B798" s="403" t="s">
        <v>7831</v>
      </c>
      <c r="C798" s="156" t="s">
        <v>7832</v>
      </c>
      <c r="D798" s="156" t="s">
        <v>645</v>
      </c>
      <c r="E798" s="156">
        <v>45542</v>
      </c>
      <c r="F798" s="156">
        <v>45545</v>
      </c>
      <c r="G798" s="156">
        <v>45645</v>
      </c>
      <c r="H798" s="156" t="s">
        <v>416</v>
      </c>
      <c r="I798" s="156" t="s">
        <v>5874</v>
      </c>
      <c r="J798" s="301" t="s">
        <v>5322</v>
      </c>
      <c r="K798" s="251">
        <v>52145730</v>
      </c>
      <c r="L798" s="156">
        <v>0</v>
      </c>
      <c r="M798" s="156" t="s">
        <v>97</v>
      </c>
      <c r="N798" s="156" t="s">
        <v>98</v>
      </c>
      <c r="O798" s="156" t="s">
        <v>1061</v>
      </c>
      <c r="P798" s="156" t="s">
        <v>7828</v>
      </c>
      <c r="Q798" s="156" t="s">
        <v>7728</v>
      </c>
      <c r="R798" s="143">
        <f>+G798-F798</f>
        <v>100</v>
      </c>
      <c r="S798" s="134" t="s">
        <v>7815</v>
      </c>
      <c r="T798" s="253">
        <v>10666667</v>
      </c>
      <c r="U798" s="156" t="s">
        <v>7833</v>
      </c>
      <c r="V798" s="253">
        <f>+T798</f>
        <v>10666667</v>
      </c>
      <c r="W798" s="156" t="s">
        <v>7731</v>
      </c>
      <c r="X798" s="156" t="s">
        <v>103</v>
      </c>
      <c r="Y798" s="317">
        <f>+Z798+AA798+AB798</f>
        <v>10666667</v>
      </c>
      <c r="Z798" s="156">
        <f>+V798</f>
        <v>10666667</v>
      </c>
      <c r="AA798" s="156">
        <v>0</v>
      </c>
      <c r="AB798" s="156">
        <f>+AC798+AD798+AE798+AF798+AG798+AH798+AI798+AJ798</f>
        <v>0</v>
      </c>
      <c r="AC798" s="156">
        <v>0</v>
      </c>
      <c r="AD798" s="156">
        <v>0</v>
      </c>
      <c r="AE798" s="156">
        <v>0</v>
      </c>
      <c r="AF798" s="156">
        <v>0</v>
      </c>
      <c r="AG798" s="156">
        <v>0</v>
      </c>
      <c r="AH798" s="156">
        <v>0</v>
      </c>
      <c r="AI798" s="156">
        <v>0</v>
      </c>
      <c r="AJ798" s="156">
        <v>0</v>
      </c>
      <c r="AK798" s="156" t="s">
        <v>104</v>
      </c>
      <c r="AL798" s="103" t="s">
        <v>7834</v>
      </c>
      <c r="AM798" s="156" t="s">
        <v>7331</v>
      </c>
      <c r="AN798" s="156">
        <v>35419855</v>
      </c>
      <c r="AO798" s="156" t="s">
        <v>114</v>
      </c>
      <c r="AP798" s="156" t="s">
        <v>114</v>
      </c>
      <c r="AQ798" s="156" t="s">
        <v>114</v>
      </c>
      <c r="AR798" s="156" t="s">
        <v>114</v>
      </c>
      <c r="AS798" s="156" t="s">
        <v>578</v>
      </c>
      <c r="AT798" s="156" t="s">
        <v>578</v>
      </c>
      <c r="AU798" s="156" t="s">
        <v>392</v>
      </c>
      <c r="AV798" s="156"/>
      <c r="AW798" s="156"/>
      <c r="AX798" s="156" t="s">
        <v>578</v>
      </c>
      <c r="AY798" s="156" t="s">
        <v>108</v>
      </c>
      <c r="AZ798" s="156"/>
      <c r="BA798" s="156"/>
      <c r="BB798" s="156"/>
      <c r="BC798" s="156"/>
      <c r="BD798" s="156"/>
      <c r="BE798" s="156"/>
      <c r="BF798" s="156"/>
      <c r="BG798" s="156"/>
      <c r="BH798" s="153">
        <f>T798+BB798</f>
        <v>10666667</v>
      </c>
      <c r="BI798" s="349" t="s">
        <v>113</v>
      </c>
      <c r="BJ798" s="240"/>
      <c r="BK798" s="240" t="s">
        <v>114</v>
      </c>
      <c r="BL798" s="240"/>
      <c r="BM798" s="437"/>
      <c r="BN798" s="156" t="s">
        <v>161</v>
      </c>
      <c r="BO798" s="156">
        <v>51</v>
      </c>
      <c r="BP798" s="156">
        <v>26975</v>
      </c>
      <c r="BQ798" s="156" t="s">
        <v>108</v>
      </c>
      <c r="BR798" s="156" t="s">
        <v>108</v>
      </c>
      <c r="BS798" s="156" t="s">
        <v>108</v>
      </c>
      <c r="BT798" s="156" t="s">
        <v>108</v>
      </c>
      <c r="BU798" s="156" t="s">
        <v>3006</v>
      </c>
      <c r="BV798" s="156">
        <v>3114840158</v>
      </c>
      <c r="BW798" s="156" t="s">
        <v>5325</v>
      </c>
      <c r="BX798" s="156" t="s">
        <v>839</v>
      </c>
      <c r="BY798" s="156" t="s">
        <v>119</v>
      </c>
      <c r="BZ798" s="156" t="s">
        <v>5326</v>
      </c>
      <c r="CA798" s="157" t="s">
        <v>109</v>
      </c>
      <c r="CB798" s="157" t="s">
        <v>109</v>
      </c>
      <c r="CC798" s="157" t="s">
        <v>109</v>
      </c>
      <c r="CD798" s="152"/>
      <c r="CE798" s="156"/>
      <c r="CF798" s="156"/>
      <c r="CG798" s="156"/>
      <c r="CH798" s="156"/>
      <c r="CI798" s="156"/>
      <c r="CJ798" s="156"/>
      <c r="CK798" s="156"/>
      <c r="CL798" s="156"/>
      <c r="CM798" s="157" t="s">
        <v>109</v>
      </c>
      <c r="CN798" s="156"/>
      <c r="CO798" s="297"/>
      <c r="CP798" s="297"/>
      <c r="CQ798" s="297"/>
      <c r="CR798" s="297"/>
      <c r="CS798" s="297"/>
      <c r="CT798" s="297"/>
      <c r="CU798" s="297"/>
      <c r="CV798" s="297"/>
      <c r="CW798" s="297"/>
      <c r="CX798" s="297"/>
      <c r="CY798" s="297"/>
      <c r="CZ798" s="297"/>
      <c r="DA798" s="297"/>
      <c r="DB798" s="297"/>
      <c r="DC798" s="297"/>
      <c r="DD798" s="297"/>
      <c r="DE798" s="297"/>
      <c r="DF798" s="297"/>
      <c r="DG798" s="297"/>
      <c r="DH798" s="297"/>
      <c r="DI798" s="297"/>
      <c r="DJ798" s="297"/>
      <c r="DK798" s="297"/>
      <c r="DL798" s="297"/>
      <c r="DM798" s="297"/>
      <c r="DN798" s="297"/>
      <c r="DO798" s="297"/>
      <c r="DP798" s="297"/>
      <c r="DQ798" s="297"/>
      <c r="DR798" s="297"/>
      <c r="DS798" s="297"/>
      <c r="DT798" s="297"/>
      <c r="DU798" s="297"/>
      <c r="DV798" s="297"/>
      <c r="DW798" s="297"/>
      <c r="DX798" s="297"/>
      <c r="DY798" s="297"/>
      <c r="DZ798" s="297"/>
      <c r="EA798" s="297"/>
      <c r="EB798" s="297"/>
      <c r="EC798" s="297"/>
      <c r="ED798" s="297"/>
      <c r="EE798" s="297"/>
      <c r="EF798" s="297"/>
      <c r="EG798" s="297"/>
      <c r="EH798" s="297"/>
      <c r="EI798" s="297"/>
      <c r="EJ798" s="297"/>
      <c r="EK798" s="297"/>
      <c r="EL798" s="297"/>
      <c r="EM798" s="297"/>
      <c r="EN798" s="297"/>
      <c r="EO798" s="297"/>
      <c r="EP798" s="297"/>
      <c r="EQ798" s="297"/>
      <c r="ER798" s="297"/>
      <c r="ES798" s="297"/>
      <c r="ET798" s="297"/>
      <c r="EU798" s="297"/>
      <c r="EV798" s="297"/>
      <c r="EW798" s="297"/>
      <c r="EX798" s="297"/>
      <c r="EY798" s="297"/>
      <c r="EZ798" s="297"/>
      <c r="FA798" s="297"/>
      <c r="FB798" s="297"/>
      <c r="FC798" s="297"/>
      <c r="FD798" s="297"/>
      <c r="FE798" s="297"/>
      <c r="FF798" s="297"/>
      <c r="FG798" s="297"/>
      <c r="FH798" s="297"/>
      <c r="FI798" s="297"/>
      <c r="FJ798" s="297"/>
      <c r="FK798" s="297"/>
      <c r="FL798" s="297"/>
      <c r="FM798" s="297"/>
      <c r="FN798" s="297"/>
      <c r="FO798" s="297"/>
      <c r="FP798" s="297"/>
      <c r="FQ798" s="297"/>
      <c r="FR798" s="297"/>
      <c r="FS798" s="297"/>
      <c r="FT798" s="297"/>
      <c r="FU798" s="297"/>
      <c r="FV798" s="297"/>
      <c r="FW798" s="297"/>
      <c r="FX798" s="297"/>
      <c r="FY798" s="297"/>
      <c r="FZ798" s="297"/>
      <c r="GA798" s="297"/>
      <c r="GB798" s="297"/>
      <c r="GC798" s="297"/>
      <c r="GD798" s="297"/>
      <c r="GE798" s="297"/>
      <c r="GF798" s="297"/>
      <c r="GG798" s="297"/>
      <c r="GH798" s="297"/>
      <c r="GI798" s="297"/>
      <c r="GJ798" s="297"/>
      <c r="GK798" s="297"/>
      <c r="GL798" s="297"/>
      <c r="GM798" s="297"/>
      <c r="GN798" s="297"/>
      <c r="GO798" s="297"/>
      <c r="GP798" s="297"/>
      <c r="GQ798" s="297"/>
      <c r="GR798" s="297"/>
      <c r="GS798" s="297"/>
      <c r="GT798" s="297"/>
      <c r="GU798" s="297"/>
      <c r="GV798" s="328"/>
      <c r="GW798" s="328"/>
      <c r="GX798" s="328"/>
      <c r="GY798" s="328"/>
      <c r="GZ798" s="328"/>
      <c r="HA798" s="328"/>
      <c r="HB798" s="328"/>
      <c r="HC798" s="328"/>
      <c r="HD798" s="328"/>
      <c r="HE798" s="328"/>
      <c r="HF798" s="328"/>
      <c r="HG798" s="328"/>
      <c r="HH798" s="328"/>
      <c r="HI798" s="328"/>
      <c r="HJ798" s="328"/>
      <c r="HK798" s="328"/>
      <c r="HL798" s="328"/>
      <c r="HM798" s="328"/>
      <c r="HN798" s="328"/>
      <c r="HO798" s="328"/>
      <c r="HP798" s="328"/>
      <c r="HQ798" s="328"/>
      <c r="HR798" s="328"/>
      <c r="HS798" s="328"/>
      <c r="HT798" s="328"/>
      <c r="HU798" s="328"/>
      <c r="HV798" s="328"/>
      <c r="HW798" s="328"/>
      <c r="HX798" s="328"/>
      <c r="HY798" s="328"/>
      <c r="HZ798" s="328"/>
      <c r="IA798" s="328"/>
      <c r="IB798" s="328"/>
      <c r="IC798" s="328"/>
      <c r="ID798" s="328"/>
      <c r="IE798" s="328"/>
      <c r="IF798" s="328"/>
      <c r="IG798" s="328"/>
      <c r="IH798" s="328"/>
      <c r="II798" s="328"/>
      <c r="IJ798" s="328"/>
      <c r="IK798" s="328"/>
      <c r="IL798" s="328"/>
      <c r="IM798" s="328"/>
      <c r="IN798" s="328"/>
      <c r="IO798" s="328"/>
      <c r="IP798" s="328"/>
      <c r="IQ798" s="328"/>
      <c r="IR798" s="328"/>
      <c r="IS798" s="328"/>
      <c r="IT798" s="328"/>
      <c r="IU798" s="328"/>
      <c r="IV798" s="328"/>
      <c r="IW798" s="328"/>
      <c r="IX798" s="328"/>
      <c r="IY798" s="328"/>
      <c r="IZ798" s="328"/>
      <c r="JA798" s="328"/>
      <c r="JB798" s="328"/>
      <c r="JC798" s="328"/>
      <c r="JD798" s="328"/>
      <c r="JE798" s="328"/>
      <c r="JF798" s="328"/>
      <c r="JG798" s="328"/>
      <c r="JH798" s="328"/>
      <c r="JI798" s="328"/>
      <c r="JJ798" s="328"/>
      <c r="JK798" s="328"/>
      <c r="JL798" s="328"/>
      <c r="JM798" s="328"/>
      <c r="JN798" s="328"/>
      <c r="JO798" s="328"/>
      <c r="JP798" s="328"/>
      <c r="JQ798" s="328"/>
      <c r="JR798" s="328"/>
      <c r="JS798" s="328"/>
      <c r="JT798" s="328"/>
      <c r="JU798" s="328"/>
      <c r="JV798" s="328"/>
      <c r="JW798" s="328"/>
      <c r="JX798" s="328"/>
      <c r="JY798" s="328"/>
      <c r="JZ798" s="328"/>
      <c r="KA798" s="328"/>
      <c r="KB798" s="328"/>
      <c r="KC798" s="328"/>
      <c r="KD798" s="328"/>
      <c r="KE798" s="328"/>
      <c r="KF798" s="328"/>
      <c r="KG798" s="328"/>
      <c r="KH798" s="328"/>
      <c r="KI798" s="328"/>
      <c r="KJ798" s="328"/>
      <c r="KK798" s="328"/>
      <c r="KL798" s="328"/>
      <c r="KM798" s="328"/>
      <c r="KN798" s="328"/>
      <c r="KO798" s="328"/>
      <c r="KP798" s="328"/>
      <c r="KQ798" s="328"/>
      <c r="KR798" s="328"/>
      <c r="KS798" s="328"/>
      <c r="KT798" s="328"/>
      <c r="KU798" s="328"/>
      <c r="KV798" s="328"/>
      <c r="KW798" s="328"/>
      <c r="KX798" s="328"/>
      <c r="KY798" s="328"/>
      <c r="KZ798" s="328"/>
      <c r="LA798" s="328"/>
      <c r="LB798" s="328"/>
      <c r="LC798" s="328"/>
      <c r="LD798" s="328"/>
      <c r="LE798" s="328"/>
      <c r="LF798" s="328"/>
      <c r="LG798" s="328"/>
      <c r="LH798" s="328"/>
      <c r="LI798" s="328"/>
      <c r="LJ798" s="328"/>
      <c r="LK798" s="328"/>
      <c r="LL798" s="328"/>
      <c r="LM798" s="328"/>
      <c r="LN798" s="328"/>
      <c r="LO798" s="328"/>
      <c r="LP798" s="328"/>
      <c r="LQ798" s="328"/>
      <c r="LR798" s="328"/>
      <c r="LS798" s="328"/>
      <c r="LT798" s="328"/>
      <c r="LU798" s="328"/>
      <c r="LV798" s="328"/>
      <c r="LW798" s="328"/>
      <c r="LX798" s="328"/>
      <c r="LY798" s="328"/>
      <c r="LZ798" s="328"/>
      <c r="MA798" s="328"/>
      <c r="MB798" s="328"/>
      <c r="MC798" s="328"/>
      <c r="MD798" s="328"/>
      <c r="ME798" s="328"/>
      <c r="MF798" s="328"/>
      <c r="MG798" s="328"/>
      <c r="MH798" s="328"/>
      <c r="MI798" s="328"/>
      <c r="MJ798" s="328"/>
      <c r="MK798" s="328"/>
      <c r="ML798" s="328"/>
      <c r="MM798" s="328"/>
      <c r="MN798" s="328"/>
      <c r="MO798" s="328"/>
      <c r="MP798" s="328"/>
      <c r="MQ798" s="328"/>
      <c r="MR798" s="328"/>
      <c r="MS798" s="328"/>
      <c r="MT798" s="328"/>
      <c r="MU798" s="328"/>
      <c r="MV798" s="328"/>
      <c r="MW798" s="328"/>
      <c r="MX798" s="328"/>
      <c r="MY798" s="328"/>
      <c r="MZ798" s="328"/>
      <c r="NA798" s="328"/>
      <c r="NB798" s="328"/>
      <c r="NC798" s="328"/>
      <c r="ND798" s="328"/>
      <c r="NE798" s="328"/>
      <c r="NF798" s="328"/>
      <c r="NG798" s="328"/>
      <c r="NH798" s="328"/>
      <c r="NI798" s="328"/>
      <c r="NJ798" s="328"/>
      <c r="NK798" s="328"/>
      <c r="NL798" s="328"/>
      <c r="NM798" s="328"/>
      <c r="NN798" s="328"/>
      <c r="NO798" s="328"/>
      <c r="NP798" s="328"/>
      <c r="NQ798" s="328"/>
      <c r="NR798" s="328"/>
      <c r="NS798" s="328"/>
      <c r="NT798" s="328"/>
      <c r="NU798" s="328"/>
      <c r="NV798" s="328"/>
      <c r="NW798" s="328"/>
      <c r="NX798" s="328"/>
      <c r="NY798" s="328"/>
      <c r="NZ798" s="328"/>
      <c r="OA798" s="328"/>
      <c r="OB798" s="328"/>
      <c r="OC798" s="328"/>
      <c r="OD798" s="328"/>
      <c r="OE798" s="328"/>
      <c r="OF798" s="328"/>
      <c r="OG798" s="328"/>
      <c r="OH798" s="328"/>
      <c r="OI798" s="328"/>
      <c r="OJ798" s="328"/>
      <c r="OK798" s="328"/>
      <c r="OL798" s="328"/>
      <c r="OM798" s="328"/>
      <c r="ON798" s="328"/>
      <c r="OO798" s="328"/>
      <c r="OP798" s="328"/>
      <c r="OQ798" s="328"/>
      <c r="OR798" s="328"/>
      <c r="OS798" s="328"/>
      <c r="OT798" s="328"/>
      <c r="OU798" s="328"/>
      <c r="OV798" s="328"/>
      <c r="OW798" s="328"/>
      <c r="OX798" s="328"/>
      <c r="OY798" s="328"/>
      <c r="OZ798" s="328"/>
      <c r="PA798" s="328"/>
      <c r="PB798" s="328"/>
      <c r="PC798" s="328"/>
      <c r="PD798" s="328"/>
      <c r="PE798" s="328"/>
      <c r="PF798" s="328"/>
      <c r="PG798" s="328"/>
      <c r="PH798" s="328"/>
      <c r="PI798" s="328"/>
      <c r="PJ798" s="328"/>
      <c r="PK798" s="328"/>
      <c r="PL798" s="328"/>
      <c r="PM798" s="328"/>
      <c r="PN798" s="328"/>
      <c r="PO798" s="328"/>
      <c r="PP798" s="328"/>
      <c r="PQ798" s="328"/>
      <c r="PR798" s="328"/>
      <c r="PS798" s="328"/>
      <c r="PT798" s="328"/>
      <c r="PU798" s="328"/>
      <c r="PV798" s="328"/>
      <c r="PW798" s="328"/>
      <c r="PX798" s="328"/>
      <c r="PY798" s="328"/>
      <c r="PZ798" s="328"/>
      <c r="QA798" s="328"/>
      <c r="QB798" s="328"/>
      <c r="QC798" s="328"/>
      <c r="QD798" s="328"/>
      <c r="QE798" s="328"/>
      <c r="QF798" s="328"/>
      <c r="QG798" s="328"/>
      <c r="QH798" s="328"/>
      <c r="QI798" s="328"/>
      <c r="QJ798" s="328"/>
      <c r="QK798" s="328"/>
      <c r="QL798" s="328"/>
      <c r="QM798" s="328"/>
      <c r="QN798" s="328"/>
      <c r="QO798" s="328"/>
      <c r="QP798" s="328"/>
      <c r="QQ798" s="328"/>
      <c r="QR798" s="328"/>
      <c r="QS798" s="328"/>
      <c r="QT798" s="328"/>
      <c r="QU798" s="328"/>
      <c r="QV798" s="328"/>
      <c r="QW798" s="328"/>
      <c r="QX798" s="328"/>
      <c r="QY798" s="328"/>
      <c r="QZ798" s="328"/>
      <c r="RA798" s="328"/>
      <c r="RB798" s="328"/>
      <c r="RC798" s="328"/>
      <c r="RD798" s="328"/>
      <c r="RE798" s="328"/>
      <c r="RF798" s="328"/>
      <c r="RG798" s="328"/>
      <c r="RH798" s="328"/>
      <c r="RI798" s="328"/>
      <c r="RJ798" s="328"/>
      <c r="RK798" s="328"/>
      <c r="RL798" s="328"/>
      <c r="RM798" s="328"/>
      <c r="RN798" s="328"/>
      <c r="RO798" s="328"/>
      <c r="RP798" s="328"/>
      <c r="RQ798" s="328"/>
      <c r="RR798" s="328"/>
      <c r="RS798" s="328"/>
      <c r="RT798" s="328"/>
      <c r="RU798" s="328"/>
      <c r="RV798" s="328"/>
      <c r="RW798" s="328"/>
      <c r="RX798" s="328"/>
      <c r="RY798" s="328"/>
      <c r="RZ798" s="328"/>
      <c r="SA798" s="328"/>
      <c r="SB798" s="328"/>
      <c r="SC798" s="328"/>
      <c r="SD798" s="328"/>
      <c r="SE798" s="328"/>
      <c r="SF798" s="328"/>
      <c r="SG798" s="328"/>
      <c r="SH798" s="328"/>
      <c r="SI798" s="328"/>
      <c r="SJ798" s="328"/>
      <c r="SK798" s="328"/>
      <c r="SL798" s="328"/>
      <c r="SM798" s="328"/>
      <c r="SN798" s="328"/>
      <c r="SO798" s="328"/>
      <c r="SP798" s="328"/>
      <c r="SQ798" s="328"/>
      <c r="SR798" s="328"/>
      <c r="SS798" s="328"/>
      <c r="ST798" s="328"/>
      <c r="SU798" s="328"/>
      <c r="SV798" s="328"/>
      <c r="SW798" s="328"/>
      <c r="SX798" s="328"/>
      <c r="SY798" s="328"/>
      <c r="SZ798" s="328"/>
      <c r="TA798" s="328"/>
      <c r="TB798" s="328"/>
      <c r="TC798" s="328"/>
      <c r="TD798" s="328"/>
      <c r="TE798" s="328"/>
      <c r="TF798" s="328"/>
      <c r="TG798" s="328"/>
      <c r="TH798" s="328"/>
      <c r="TI798" s="328"/>
      <c r="TJ798" s="328"/>
      <c r="TK798" s="328"/>
      <c r="TL798" s="328"/>
      <c r="TM798" s="328"/>
      <c r="TN798" s="328"/>
      <c r="TO798" s="328"/>
      <c r="TP798" s="328"/>
      <c r="TQ798" s="328"/>
      <c r="TR798" s="328"/>
      <c r="TS798" s="328"/>
      <c r="TT798" s="328"/>
      <c r="TU798" s="328"/>
      <c r="TV798" s="328"/>
      <c r="TW798" s="328"/>
      <c r="TX798" s="328"/>
      <c r="TY798" s="328"/>
      <c r="TZ798" s="328"/>
      <c r="UA798" s="328"/>
      <c r="UB798" s="328"/>
      <c r="UC798" s="328"/>
      <c r="UD798" s="328"/>
      <c r="UE798" s="328"/>
      <c r="UF798" s="328"/>
      <c r="UG798" s="328"/>
      <c r="UH798" s="328"/>
      <c r="UI798" s="328"/>
      <c r="UJ798" s="328"/>
      <c r="UK798" s="328"/>
      <c r="UL798" s="328"/>
      <c r="UM798" s="328"/>
      <c r="UN798" s="328"/>
      <c r="UO798" s="328"/>
      <c r="UP798" s="328"/>
      <c r="UQ798" s="328"/>
      <c r="UR798" s="328"/>
      <c r="US798" s="328"/>
      <c r="UT798" s="328"/>
      <c r="UU798" s="328"/>
      <c r="UV798" s="328"/>
      <c r="UW798" s="328"/>
      <c r="UX798" s="328"/>
      <c r="UY798" s="328"/>
      <c r="UZ798" s="328"/>
      <c r="VA798" s="328"/>
      <c r="VB798" s="328"/>
      <c r="VC798" s="328"/>
      <c r="VD798" s="328"/>
      <c r="VE798" s="328"/>
      <c r="VF798" s="328"/>
      <c r="VG798" s="328"/>
      <c r="VH798" s="328"/>
      <c r="VI798" s="328"/>
      <c r="VJ798" s="328"/>
      <c r="VK798" s="328"/>
      <c r="VL798" s="328"/>
      <c r="VM798" s="328"/>
      <c r="VN798" s="328"/>
      <c r="VO798" s="328"/>
      <c r="VP798" s="328"/>
      <c r="VQ798" s="328"/>
      <c r="VR798" s="328"/>
      <c r="VS798" s="328"/>
      <c r="VT798" s="328"/>
      <c r="VU798" s="328"/>
      <c r="VV798" s="328"/>
      <c r="VW798" s="328"/>
      <c r="VX798" s="328"/>
      <c r="VY798" s="328"/>
      <c r="VZ798" s="328"/>
      <c r="WA798" s="328"/>
      <c r="WB798" s="328"/>
      <c r="WC798" s="328"/>
      <c r="WD798" s="328"/>
      <c r="WE798" s="328"/>
      <c r="WF798" s="328"/>
      <c r="WG798" s="328"/>
      <c r="WH798" s="328"/>
      <c r="WI798" s="328"/>
      <c r="WJ798" s="328"/>
      <c r="WK798" s="328"/>
      <c r="WL798" s="328"/>
      <c r="WM798" s="328"/>
      <c r="WN798" s="328"/>
      <c r="WO798" s="328"/>
      <c r="WP798" s="328"/>
      <c r="WQ798" s="328"/>
      <c r="WR798" s="328"/>
      <c r="WS798" s="328"/>
      <c r="WT798" s="328"/>
      <c r="WU798" s="328"/>
      <c r="WV798" s="328"/>
      <c r="WW798" s="328"/>
      <c r="WX798" s="328"/>
      <c r="WY798" s="328"/>
      <c r="WZ798" s="328"/>
      <c r="XA798" s="328"/>
      <c r="XB798" s="328"/>
      <c r="XC798" s="328"/>
      <c r="XD798" s="328"/>
      <c r="XE798" s="328"/>
      <c r="XF798" s="328"/>
      <c r="XG798" s="328"/>
      <c r="XH798" s="328"/>
      <c r="XI798" s="328"/>
      <c r="XJ798" s="328"/>
      <c r="XK798" s="328"/>
      <c r="XL798" s="328"/>
      <c r="XM798" s="328"/>
      <c r="XN798" s="328"/>
      <c r="XO798" s="328"/>
      <c r="XP798" s="328"/>
      <c r="XQ798" s="328"/>
      <c r="XR798" s="328"/>
      <c r="XS798" s="328"/>
      <c r="XT798" s="328"/>
      <c r="XU798" s="328"/>
      <c r="XV798" s="328"/>
      <c r="XW798" s="328"/>
      <c r="XX798" s="328"/>
      <c r="XY798" s="328"/>
      <c r="XZ798" s="328"/>
      <c r="YA798" s="328"/>
      <c r="YB798" s="328"/>
      <c r="YC798" s="328"/>
      <c r="YD798" s="328"/>
      <c r="YE798" s="328"/>
      <c r="YF798" s="328"/>
      <c r="YG798" s="328"/>
      <c r="YH798" s="328"/>
      <c r="YI798" s="328"/>
      <c r="YJ798" s="328"/>
      <c r="YK798" s="328"/>
      <c r="YL798" s="328"/>
      <c r="YM798" s="328"/>
      <c r="YN798" s="328"/>
      <c r="YO798" s="328"/>
      <c r="YP798" s="328"/>
      <c r="YQ798" s="328"/>
      <c r="YR798" s="328"/>
      <c r="YS798" s="328"/>
      <c r="YT798" s="328"/>
      <c r="YU798" s="328"/>
      <c r="YV798" s="328"/>
      <c r="YW798" s="328"/>
      <c r="YX798" s="328"/>
      <c r="YY798" s="328"/>
      <c r="YZ798" s="328"/>
      <c r="ZA798" s="328"/>
      <c r="ZB798" s="328"/>
      <c r="ZC798" s="328"/>
      <c r="ZD798" s="328"/>
      <c r="ZE798" s="328"/>
      <c r="ZF798" s="328"/>
      <c r="ZG798" s="328"/>
      <c r="ZH798" s="328"/>
      <c r="ZI798" s="328"/>
      <c r="ZJ798" s="328"/>
      <c r="ZK798" s="328"/>
      <c r="ZL798" s="328"/>
      <c r="ZM798" s="328"/>
      <c r="ZN798" s="328"/>
      <c r="ZO798" s="328"/>
      <c r="ZP798" s="328"/>
      <c r="ZQ798" s="328"/>
      <c r="ZR798" s="328"/>
      <c r="ZS798" s="328"/>
      <c r="ZT798" s="328"/>
      <c r="ZU798" s="328"/>
      <c r="ZV798" s="328"/>
      <c r="ZW798" s="328"/>
      <c r="ZX798" s="328"/>
      <c r="ZY798" s="328"/>
      <c r="ZZ798" s="328"/>
      <c r="AAA798" s="328"/>
      <c r="AAB798" s="328"/>
      <c r="AAC798" s="328"/>
      <c r="AAD798" s="328"/>
      <c r="AAE798" s="328"/>
      <c r="AAF798" s="328"/>
      <c r="AAG798" s="328"/>
      <c r="AAH798" s="328"/>
      <c r="AAI798" s="328"/>
      <c r="AAJ798" s="328"/>
      <c r="AAK798" s="328"/>
      <c r="AAL798" s="328"/>
      <c r="AAM798" s="328"/>
      <c r="AAN798" s="328"/>
      <c r="AAO798" s="328"/>
      <c r="AAP798" s="328"/>
      <c r="AAQ798" s="328"/>
      <c r="AAR798" s="328"/>
      <c r="AAS798" s="328"/>
      <c r="AAT798" s="328"/>
      <c r="AAU798" s="328"/>
      <c r="AAV798" s="328"/>
      <c r="AAW798" s="328"/>
      <c r="AAX798" s="328"/>
      <c r="AAY798" s="328"/>
      <c r="AAZ798" s="328"/>
      <c r="ABA798" s="328"/>
      <c r="ABB798" s="328"/>
      <c r="ABC798" s="328"/>
      <c r="ABD798" s="328"/>
      <c r="ABE798" s="328"/>
      <c r="ABF798" s="328"/>
      <c r="ABG798" s="328"/>
      <c r="ABH798" s="328"/>
    </row>
    <row r="799" spans="1:736" s="50" customFormat="1" ht="45.75" customHeight="1">
      <c r="A799" s="589">
        <f>1+A798</f>
        <v>797</v>
      </c>
      <c r="B799" s="403" t="s">
        <v>7835</v>
      </c>
      <c r="C799" s="156" t="s">
        <v>7836</v>
      </c>
      <c r="D799" s="156" t="s">
        <v>645</v>
      </c>
      <c r="E799" s="156">
        <v>45542</v>
      </c>
      <c r="F799" s="152">
        <v>45545</v>
      </c>
      <c r="G799" s="152">
        <v>45646</v>
      </c>
      <c r="H799" s="156" t="s">
        <v>416</v>
      </c>
      <c r="I799" s="156" t="s">
        <v>180</v>
      </c>
      <c r="J799" s="301" t="s">
        <v>1464</v>
      </c>
      <c r="K799" s="251">
        <v>1072646312</v>
      </c>
      <c r="L799" s="156">
        <v>9</v>
      </c>
      <c r="M799" s="156" t="s">
        <v>844</v>
      </c>
      <c r="N799" s="156" t="s">
        <v>98</v>
      </c>
      <c r="O799" s="156" t="s">
        <v>3586</v>
      </c>
      <c r="P799" s="156" t="s">
        <v>7837</v>
      </c>
      <c r="Q799" s="156" t="s">
        <v>7838</v>
      </c>
      <c r="R799" s="143">
        <f>+G799-F799</f>
        <v>101</v>
      </c>
      <c r="S799" s="134" t="s">
        <v>7839</v>
      </c>
      <c r="T799" s="253">
        <v>14111000</v>
      </c>
      <c r="U799" s="156" t="s">
        <v>7840</v>
      </c>
      <c r="V799" s="253">
        <f>+T799</f>
        <v>14111000</v>
      </c>
      <c r="W799" s="156" t="s">
        <v>7731</v>
      </c>
      <c r="X799" s="156" t="s">
        <v>103</v>
      </c>
      <c r="Y799" s="317">
        <f>+Z799+AA799+AB799</f>
        <v>14111000</v>
      </c>
      <c r="Z799" s="156">
        <f>+V799</f>
        <v>14111000</v>
      </c>
      <c r="AA799" s="156">
        <v>0</v>
      </c>
      <c r="AB799" s="156">
        <f>+AC799+AD799+AE799+AF799+AG799+AH799+AI799+AJ799</f>
        <v>0</v>
      </c>
      <c r="AC799" s="156">
        <v>0</v>
      </c>
      <c r="AD799" s="156">
        <v>0</v>
      </c>
      <c r="AE799" s="156">
        <v>0</v>
      </c>
      <c r="AF799" s="156">
        <v>0</v>
      </c>
      <c r="AG799" s="156">
        <v>0</v>
      </c>
      <c r="AH799" s="156">
        <v>0</v>
      </c>
      <c r="AI799" s="156">
        <v>0</v>
      </c>
      <c r="AJ799" s="156">
        <v>0</v>
      </c>
      <c r="AK799" s="156" t="s">
        <v>104</v>
      </c>
      <c r="AL799" s="103" t="s">
        <v>7841</v>
      </c>
      <c r="AM799" s="156" t="s">
        <v>6599</v>
      </c>
      <c r="AN799" s="156">
        <v>52994653</v>
      </c>
      <c r="AO799" s="156" t="s">
        <v>114</v>
      </c>
      <c r="AP799" s="156" t="s">
        <v>114</v>
      </c>
      <c r="AQ799" s="156" t="s">
        <v>114</v>
      </c>
      <c r="AR799" s="156" t="s">
        <v>114</v>
      </c>
      <c r="AS799" s="156" t="s">
        <v>578</v>
      </c>
      <c r="AT799" s="156" t="s">
        <v>578</v>
      </c>
      <c r="AU799" s="156" t="s">
        <v>392</v>
      </c>
      <c r="AV799" s="156"/>
      <c r="AW799" s="156"/>
      <c r="AX799" s="156" t="s">
        <v>109</v>
      </c>
      <c r="AY799" s="156" t="s">
        <v>108</v>
      </c>
      <c r="AZ799" s="156"/>
      <c r="BA799" s="156"/>
      <c r="BB799" s="156"/>
      <c r="BC799" s="156"/>
      <c r="BD799" s="156"/>
      <c r="BE799" s="156"/>
      <c r="BF799" s="156"/>
      <c r="BG799" s="156"/>
      <c r="BH799" s="153">
        <f>T799+BB799</f>
        <v>14111000</v>
      </c>
      <c r="BI799" s="390" t="s">
        <v>259</v>
      </c>
      <c r="BJ799" s="328"/>
      <c r="BK799" s="328" t="s">
        <v>114</v>
      </c>
      <c r="BL799" s="328"/>
      <c r="BM799" s="471" t="s">
        <v>7842</v>
      </c>
      <c r="BN799" s="156" t="s">
        <v>161</v>
      </c>
      <c r="BO799" s="156">
        <v>36</v>
      </c>
      <c r="BP799" s="156">
        <v>32165</v>
      </c>
      <c r="BQ799" s="156" t="s">
        <v>108</v>
      </c>
      <c r="BR799" s="156" t="s">
        <v>108</v>
      </c>
      <c r="BS799" s="156" t="s">
        <v>108</v>
      </c>
      <c r="BT799" s="156" t="s">
        <v>108</v>
      </c>
      <c r="BU799" s="156" t="s">
        <v>1469</v>
      </c>
      <c r="BV799" s="156">
        <v>3014105854</v>
      </c>
      <c r="BW799" s="156" t="s">
        <v>1470</v>
      </c>
      <c r="BX799" s="156" t="s">
        <v>839</v>
      </c>
      <c r="BY799" s="156" t="s">
        <v>119</v>
      </c>
      <c r="BZ799" s="156" t="s">
        <v>1471</v>
      </c>
      <c r="CA799" s="157" t="s">
        <v>109</v>
      </c>
      <c r="CB799" s="157" t="s">
        <v>109</v>
      </c>
      <c r="CC799" s="157" t="s">
        <v>109</v>
      </c>
      <c r="CD799" s="157" t="s">
        <v>109</v>
      </c>
      <c r="CE799" s="156"/>
      <c r="CF799" s="156"/>
      <c r="CG799" s="156"/>
      <c r="CH799" s="156"/>
      <c r="CI799" s="156"/>
      <c r="CJ799" s="156"/>
      <c r="CK799" s="156"/>
      <c r="CL799" s="156"/>
      <c r="CM799" s="157" t="s">
        <v>109</v>
      </c>
      <c r="CN799" s="156"/>
      <c r="CO799" s="297"/>
    </row>
    <row r="800" spans="1:736" s="50" customFormat="1" ht="45.75" customHeight="1">
      <c r="A800" s="589">
        <f>1+A799</f>
        <v>798</v>
      </c>
      <c r="B800" s="403" t="s">
        <v>7843</v>
      </c>
      <c r="C800" s="156" t="s">
        <v>7844</v>
      </c>
      <c r="D800" s="156" t="s">
        <v>645</v>
      </c>
      <c r="E800" s="156">
        <v>45542</v>
      </c>
      <c r="F800" s="152">
        <v>45545</v>
      </c>
      <c r="G800" s="152">
        <v>45645</v>
      </c>
      <c r="H800" s="156" t="s">
        <v>416</v>
      </c>
      <c r="I800" s="156" t="s">
        <v>5874</v>
      </c>
      <c r="J800" s="301" t="s">
        <v>4727</v>
      </c>
      <c r="K800" s="251">
        <v>1072640930</v>
      </c>
      <c r="L800" s="156">
        <v>3</v>
      </c>
      <c r="M800" s="156" t="s">
        <v>844</v>
      </c>
      <c r="N800" s="156" t="s">
        <v>98</v>
      </c>
      <c r="O800" s="156" t="s">
        <v>1061</v>
      </c>
      <c r="P800" s="156" t="s">
        <v>7845</v>
      </c>
      <c r="Q800" s="156" t="s">
        <v>7728</v>
      </c>
      <c r="R800" s="143">
        <f>+G800-F800</f>
        <v>100</v>
      </c>
      <c r="S800" s="134" t="s">
        <v>7815</v>
      </c>
      <c r="T800" s="253">
        <v>10666667</v>
      </c>
      <c r="U800" s="156" t="s">
        <v>7846</v>
      </c>
      <c r="V800" s="253">
        <f>+T800</f>
        <v>10666667</v>
      </c>
      <c r="W800" s="156" t="s">
        <v>7731</v>
      </c>
      <c r="X800" s="156" t="s">
        <v>473</v>
      </c>
      <c r="Y800" s="317">
        <f>+Z800+AA800+AB800</f>
        <v>10666667</v>
      </c>
      <c r="Z800" s="156">
        <f>+V800</f>
        <v>10666667</v>
      </c>
      <c r="AA800" s="156">
        <v>0</v>
      </c>
      <c r="AB800" s="156">
        <f>+AC800+AD800+AE800+AF800+AG800+AH800+AI800+AJ800</f>
        <v>0</v>
      </c>
      <c r="AC800" s="156">
        <v>0</v>
      </c>
      <c r="AD800" s="156">
        <v>0</v>
      </c>
      <c r="AE800" s="156">
        <v>0</v>
      </c>
      <c r="AF800" s="156">
        <v>0</v>
      </c>
      <c r="AG800" s="156">
        <v>0</v>
      </c>
      <c r="AH800" s="156">
        <v>0</v>
      </c>
      <c r="AI800" s="156">
        <v>0</v>
      </c>
      <c r="AJ800" s="156">
        <v>0</v>
      </c>
      <c r="AK800" s="156" t="s">
        <v>104</v>
      </c>
      <c r="AL800" s="103" t="s">
        <v>7847</v>
      </c>
      <c r="AM800" s="156" t="s">
        <v>7331</v>
      </c>
      <c r="AN800" s="156">
        <v>35419855</v>
      </c>
      <c r="AO800" s="156" t="s">
        <v>114</v>
      </c>
      <c r="AP800" s="156" t="s">
        <v>114</v>
      </c>
      <c r="AQ800" s="156" t="s">
        <v>114</v>
      </c>
      <c r="AR800" s="156" t="s">
        <v>114</v>
      </c>
      <c r="AS800" s="156" t="s">
        <v>578</v>
      </c>
      <c r="AT800" s="156" t="s">
        <v>578</v>
      </c>
      <c r="AU800" s="156" t="s">
        <v>392</v>
      </c>
      <c r="AV800" s="156"/>
      <c r="AW800" s="156"/>
      <c r="AX800" s="156" t="s">
        <v>578</v>
      </c>
      <c r="AY800" s="156" t="s">
        <v>108</v>
      </c>
      <c r="AZ800" s="156"/>
      <c r="BA800" s="156"/>
      <c r="BB800" s="156"/>
      <c r="BC800" s="156"/>
      <c r="BD800" s="156"/>
      <c r="BE800" s="156"/>
      <c r="BF800" s="156"/>
      <c r="BG800" s="156"/>
      <c r="BH800" s="153">
        <f>T800+BB800</f>
        <v>10666667</v>
      </c>
      <c r="BI800" s="390" t="s">
        <v>259</v>
      </c>
      <c r="BJ800" s="328"/>
      <c r="BK800" s="328" t="s">
        <v>114</v>
      </c>
      <c r="BL800" s="328"/>
      <c r="BM800" s="471" t="s">
        <v>7842</v>
      </c>
      <c r="BN800" s="156" t="s">
        <v>161</v>
      </c>
      <c r="BO800" s="156">
        <v>36</v>
      </c>
      <c r="BP800" s="156">
        <v>32165</v>
      </c>
      <c r="BQ800" s="156" t="s">
        <v>108</v>
      </c>
      <c r="BR800" s="156" t="s">
        <v>108</v>
      </c>
      <c r="BS800" s="156" t="s">
        <v>108</v>
      </c>
      <c r="BT800" s="156" t="s">
        <v>108</v>
      </c>
      <c r="BU800" s="156" t="s">
        <v>1469</v>
      </c>
      <c r="BV800" s="156">
        <v>3014105854</v>
      </c>
      <c r="BW800" s="156" t="s">
        <v>1470</v>
      </c>
      <c r="BX800" s="156" t="s">
        <v>839</v>
      </c>
      <c r="BY800" s="156" t="s">
        <v>119</v>
      </c>
      <c r="BZ800" s="156" t="s">
        <v>1471</v>
      </c>
      <c r="CA800" s="157" t="s">
        <v>109</v>
      </c>
      <c r="CB800" s="157" t="s">
        <v>109</v>
      </c>
      <c r="CC800" s="157" t="s">
        <v>109</v>
      </c>
      <c r="CD800" s="157" t="s">
        <v>109</v>
      </c>
      <c r="CE800" s="156"/>
      <c r="CF800" s="156"/>
      <c r="CG800" s="156"/>
      <c r="CH800" s="156"/>
      <c r="CI800" s="156"/>
      <c r="CJ800" s="156"/>
      <c r="CK800" s="156"/>
      <c r="CL800" s="156"/>
      <c r="CM800" s="157" t="s">
        <v>109</v>
      </c>
      <c r="CN800" s="156"/>
      <c r="CO800" s="297"/>
    </row>
    <row r="801" spans="1:736" s="50" customFormat="1" ht="45.75" customHeight="1">
      <c r="A801" s="571">
        <f>1+A800</f>
        <v>799</v>
      </c>
      <c r="B801" s="218" t="s">
        <v>7848</v>
      </c>
      <c r="C801" s="201" t="s">
        <v>7849</v>
      </c>
      <c r="D801" s="205" t="s">
        <v>7850</v>
      </c>
      <c r="E801" s="202">
        <v>45544</v>
      </c>
      <c r="F801" s="203"/>
      <c r="G801" s="203"/>
      <c r="H801" s="201" t="s">
        <v>5976</v>
      </c>
      <c r="I801" s="206" t="s">
        <v>6048</v>
      </c>
      <c r="J801" s="201" t="s">
        <v>7851</v>
      </c>
      <c r="K801" s="271" t="s">
        <v>7852</v>
      </c>
      <c r="L801" s="201" t="s">
        <v>7853</v>
      </c>
      <c r="M801" s="272" t="s">
        <v>926</v>
      </c>
      <c r="N801" s="208" t="s">
        <v>549</v>
      </c>
      <c r="O801" s="218" t="s">
        <v>5898</v>
      </c>
      <c r="P801" s="201" t="s">
        <v>7854</v>
      </c>
      <c r="Q801" s="201" t="s">
        <v>7855</v>
      </c>
      <c r="R801" s="210">
        <f>+G801-F801</f>
        <v>0</v>
      </c>
      <c r="S801" s="201" t="s">
        <v>7856</v>
      </c>
      <c r="T801" s="273">
        <v>220376420</v>
      </c>
      <c r="U801" s="274" t="s">
        <v>7857</v>
      </c>
      <c r="V801" s="273">
        <f>+T801</f>
        <v>220376420</v>
      </c>
      <c r="W801" s="275" t="s">
        <v>7858</v>
      </c>
      <c r="X801" s="276" t="s">
        <v>7859</v>
      </c>
      <c r="Y801" s="313">
        <f>+Z801+AA801+AB801</f>
        <v>220376420</v>
      </c>
      <c r="Z801" s="215">
        <f>16649555+20743220+16582212+6903511</f>
        <v>60878498</v>
      </c>
      <c r="AA801" s="216">
        <v>0</v>
      </c>
      <c r="AB801" s="217">
        <f>+AC801+AD801+AE801+AF801+AG801+AH801+AI801+AJ801</f>
        <v>159497922</v>
      </c>
      <c r="AC801" s="216">
        <v>0</v>
      </c>
      <c r="AD801" s="216">
        <f>16649555+16635056+16587582+16635579+16649555+16649555+16649555+16649555+16649555+9742375</f>
        <v>159497922</v>
      </c>
      <c r="AE801" s="216">
        <v>0</v>
      </c>
      <c r="AF801" s="216">
        <v>0</v>
      </c>
      <c r="AG801" s="216">
        <v>0</v>
      </c>
      <c r="AH801" s="216">
        <v>0</v>
      </c>
      <c r="AI801" s="216">
        <v>0</v>
      </c>
      <c r="AJ801" s="216">
        <v>0</v>
      </c>
      <c r="AK801" s="209" t="s">
        <v>104</v>
      </c>
      <c r="AL801" s="191" t="s">
        <v>7860</v>
      </c>
      <c r="AM801" s="201" t="s">
        <v>7861</v>
      </c>
      <c r="AN801" s="207">
        <v>80399613</v>
      </c>
      <c r="AO801" s="209" t="s">
        <v>7862</v>
      </c>
      <c r="AP801" s="201" t="s">
        <v>7698</v>
      </c>
      <c r="AQ801" s="277"/>
      <c r="AR801" s="209" t="s">
        <v>7863</v>
      </c>
      <c r="AS801" s="201" t="s">
        <v>108</v>
      </c>
      <c r="AT801" s="209" t="s">
        <v>578</v>
      </c>
      <c r="AU801" s="209" t="s">
        <v>392</v>
      </c>
      <c r="AV801" s="201"/>
      <c r="AW801" s="201"/>
      <c r="AX801" s="201"/>
      <c r="AY801" s="201"/>
      <c r="AZ801" s="240"/>
      <c r="BA801" s="201"/>
      <c r="BB801" s="241"/>
      <c r="BC801" s="240"/>
      <c r="BD801" s="210"/>
      <c r="BE801" s="210"/>
      <c r="BF801" s="210"/>
      <c r="BG801" s="240"/>
      <c r="BH801" s="221">
        <f>T801+BB801</f>
        <v>220376420</v>
      </c>
      <c r="BI801" s="250" t="s">
        <v>135</v>
      </c>
      <c r="BJ801" s="201"/>
      <c r="BK801" s="208"/>
      <c r="BL801" s="240"/>
      <c r="BM801" s="477"/>
      <c r="BN801" s="292" t="s">
        <v>114</v>
      </c>
      <c r="BO801" s="208" t="s">
        <v>114</v>
      </c>
      <c r="BP801" s="208" t="s">
        <v>114</v>
      </c>
      <c r="BQ801" s="208" t="s">
        <v>114</v>
      </c>
      <c r="BR801" s="208" t="s">
        <v>108</v>
      </c>
      <c r="BS801" s="208" t="s">
        <v>108</v>
      </c>
      <c r="BT801" s="208" t="s">
        <v>108</v>
      </c>
      <c r="BU801" s="237" t="s">
        <v>7864</v>
      </c>
      <c r="BV801" s="208">
        <v>3118768740</v>
      </c>
      <c r="BW801" s="278" t="s">
        <v>7865</v>
      </c>
      <c r="BX801" s="224"/>
      <c r="BY801" s="208"/>
      <c r="BZ801" s="293"/>
      <c r="CA801" s="320" t="s">
        <v>109</v>
      </c>
      <c r="CB801" s="320" t="s">
        <v>109</v>
      </c>
      <c r="CC801" s="223" t="s">
        <v>109</v>
      </c>
      <c r="CD801" s="223" t="s">
        <v>109</v>
      </c>
      <c r="CE801" s="223" t="s">
        <v>109</v>
      </c>
      <c r="CF801" s="223" t="s">
        <v>109</v>
      </c>
      <c r="CG801" s="223"/>
      <c r="CH801" s="223"/>
      <c r="CI801" s="223"/>
      <c r="CJ801" s="223"/>
      <c r="CK801" s="223"/>
      <c r="CL801" s="223"/>
      <c r="CM801" s="306"/>
      <c r="CN801" s="223"/>
      <c r="CO801" s="297"/>
    </row>
    <row r="802" spans="1:736" s="50" customFormat="1" ht="45.75" customHeight="1">
      <c r="A802" s="589">
        <f>1+A801</f>
        <v>800</v>
      </c>
      <c r="B802" s="403" t="s">
        <v>7866</v>
      </c>
      <c r="C802" s="156" t="s">
        <v>7867</v>
      </c>
      <c r="D802" s="156" t="s">
        <v>108</v>
      </c>
      <c r="E802" s="156">
        <v>45544</v>
      </c>
      <c r="F802" s="156">
        <v>45545</v>
      </c>
      <c r="G802" s="156">
        <v>45657</v>
      </c>
      <c r="H802" s="156" t="s">
        <v>416</v>
      </c>
      <c r="I802" s="156" t="s">
        <v>924</v>
      </c>
      <c r="J802" s="156" t="s">
        <v>7868</v>
      </c>
      <c r="K802" s="251">
        <v>860034811</v>
      </c>
      <c r="L802" s="156">
        <v>3</v>
      </c>
      <c r="M802" s="156" t="s">
        <v>926</v>
      </c>
      <c r="N802" s="156" t="s">
        <v>98</v>
      </c>
      <c r="O802" s="156" t="s">
        <v>2287</v>
      </c>
      <c r="P802" s="156" t="s">
        <v>7869</v>
      </c>
      <c r="Q802" s="156" t="s">
        <v>7870</v>
      </c>
      <c r="R802" s="143">
        <f>+G802-F802</f>
        <v>112</v>
      </c>
      <c r="S802" s="134" t="s">
        <v>108</v>
      </c>
      <c r="T802" s="253">
        <v>0</v>
      </c>
      <c r="U802" s="156" t="s">
        <v>108</v>
      </c>
      <c r="V802" s="253">
        <f>+T802</f>
        <v>0</v>
      </c>
      <c r="W802" s="156" t="s">
        <v>108</v>
      </c>
      <c r="X802" s="156" t="s">
        <v>108</v>
      </c>
      <c r="Y802" s="317">
        <f>+Z802+AA802+AB802</f>
        <v>0</v>
      </c>
      <c r="Z802" s="156">
        <f>+V802</f>
        <v>0</v>
      </c>
      <c r="AA802" s="156">
        <v>0</v>
      </c>
      <c r="AB802" s="156">
        <f>+AC802+AD802+AE802+AF802+AG802+AH802+AI802+AJ802</f>
        <v>0</v>
      </c>
      <c r="AC802" s="156">
        <v>0</v>
      </c>
      <c r="AD802" s="156">
        <v>0</v>
      </c>
      <c r="AE802" s="156">
        <v>0</v>
      </c>
      <c r="AF802" s="156">
        <v>0</v>
      </c>
      <c r="AG802" s="156">
        <v>0</v>
      </c>
      <c r="AH802" s="156">
        <v>0</v>
      </c>
      <c r="AI802" s="156">
        <v>0</v>
      </c>
      <c r="AJ802" s="156">
        <v>0</v>
      </c>
      <c r="AK802" s="156" t="s">
        <v>104</v>
      </c>
      <c r="AL802" s="103" t="s">
        <v>7871</v>
      </c>
      <c r="AM802" s="156" t="s">
        <v>7872</v>
      </c>
      <c r="AN802" s="156">
        <v>80028843</v>
      </c>
      <c r="AO802" s="156" t="s">
        <v>114</v>
      </c>
      <c r="AP802" s="156" t="s">
        <v>114</v>
      </c>
      <c r="AQ802" s="156" t="s">
        <v>114</v>
      </c>
      <c r="AR802" s="156" t="s">
        <v>114</v>
      </c>
      <c r="AS802" s="156" t="s">
        <v>108</v>
      </c>
      <c r="AT802" s="156" t="s">
        <v>108</v>
      </c>
      <c r="AU802" s="156" t="s">
        <v>392</v>
      </c>
      <c r="AV802" s="156"/>
      <c r="AW802" s="156"/>
      <c r="AX802" s="156" t="s">
        <v>109</v>
      </c>
      <c r="AY802" s="156" t="s">
        <v>108</v>
      </c>
      <c r="AZ802" s="156"/>
      <c r="BA802" s="156"/>
      <c r="BB802" s="156"/>
      <c r="BC802" s="156"/>
      <c r="BD802" s="156"/>
      <c r="BE802" s="156"/>
      <c r="BF802" s="156"/>
      <c r="BG802" s="156"/>
      <c r="BH802" s="153">
        <f>T802+BB802</f>
        <v>0</v>
      </c>
      <c r="BI802" s="95" t="s">
        <v>135</v>
      </c>
      <c r="BJ802" s="240"/>
      <c r="BK802" s="240" t="s">
        <v>114</v>
      </c>
      <c r="BL802" s="240"/>
      <c r="BM802" s="437" t="s">
        <v>824</v>
      </c>
      <c r="BN802" s="156" t="s">
        <v>108</v>
      </c>
      <c r="BO802" s="156" t="s">
        <v>108</v>
      </c>
      <c r="BP802" s="156" t="s">
        <v>108</v>
      </c>
      <c r="BQ802" s="156" t="s">
        <v>108</v>
      </c>
      <c r="BR802" s="156" t="s">
        <v>108</v>
      </c>
      <c r="BS802" s="156" t="s">
        <v>108</v>
      </c>
      <c r="BT802" s="156" t="s">
        <v>108</v>
      </c>
      <c r="BU802" s="156" t="s">
        <v>7873</v>
      </c>
      <c r="BV802" s="156">
        <v>6016683600</v>
      </c>
      <c r="BW802" s="156" t="s">
        <v>7874</v>
      </c>
      <c r="BX802" s="156" t="s">
        <v>6896</v>
      </c>
      <c r="BY802" s="156" t="s">
        <v>231</v>
      </c>
      <c r="BZ802" s="156" t="s">
        <v>7875</v>
      </c>
      <c r="CA802" s="157"/>
      <c r="CB802" s="157"/>
      <c r="CC802" s="157"/>
      <c r="CD802" s="156"/>
      <c r="CE802" s="156"/>
      <c r="CF802" s="156"/>
      <c r="CG802" s="156"/>
      <c r="CH802" s="156"/>
      <c r="CI802" s="156"/>
      <c r="CJ802" s="156"/>
      <c r="CK802" s="156"/>
      <c r="CL802" s="156"/>
      <c r="CM802" s="157"/>
      <c r="CN802" s="156"/>
    </row>
    <row r="803" spans="1:736" s="50" customFormat="1" ht="45.75" customHeight="1">
      <c r="A803" s="589">
        <f>1+A802</f>
        <v>801</v>
      </c>
      <c r="B803" s="403" t="s">
        <v>7876</v>
      </c>
      <c r="C803" s="156" t="s">
        <v>7877</v>
      </c>
      <c r="D803" s="156" t="s">
        <v>6934</v>
      </c>
      <c r="E803" s="156">
        <v>45544</v>
      </c>
      <c r="F803" s="156">
        <v>45546</v>
      </c>
      <c r="G803" s="156">
        <v>45646</v>
      </c>
      <c r="H803" s="156" t="s">
        <v>416</v>
      </c>
      <c r="I803" s="156" t="s">
        <v>5874</v>
      </c>
      <c r="J803" s="301" t="s">
        <v>1442</v>
      </c>
      <c r="K803" s="251">
        <v>1072661291</v>
      </c>
      <c r="L803" s="156">
        <v>5</v>
      </c>
      <c r="M803" s="156" t="s">
        <v>844</v>
      </c>
      <c r="N803" s="156" t="s">
        <v>98</v>
      </c>
      <c r="O803" s="156" t="s">
        <v>5898</v>
      </c>
      <c r="P803" s="156" t="s">
        <v>7878</v>
      </c>
      <c r="Q803" s="156" t="s">
        <v>7879</v>
      </c>
      <c r="R803" s="143">
        <f>+G803-F803</f>
        <v>100</v>
      </c>
      <c r="S803" s="134" t="s">
        <v>7880</v>
      </c>
      <c r="T803" s="253">
        <v>19080000</v>
      </c>
      <c r="U803" s="156" t="s">
        <v>7881</v>
      </c>
      <c r="V803" s="253">
        <f>+T803</f>
        <v>19080000</v>
      </c>
      <c r="W803" s="156" t="s">
        <v>7882</v>
      </c>
      <c r="X803" s="156" t="s">
        <v>473</v>
      </c>
      <c r="Y803" s="317">
        <f>+Z803+AA803+AB803</f>
        <v>19080000</v>
      </c>
      <c r="Z803" s="156">
        <f>+V803</f>
        <v>19080000</v>
      </c>
      <c r="AA803" s="156">
        <v>0</v>
      </c>
      <c r="AB803" s="156">
        <f>+AC803+AD803+AE803+AF803+AG803+AH803+AI803+AJ803</f>
        <v>0</v>
      </c>
      <c r="AC803" s="156">
        <v>0</v>
      </c>
      <c r="AD803" s="156">
        <v>0</v>
      </c>
      <c r="AE803" s="156">
        <v>0</v>
      </c>
      <c r="AF803" s="156">
        <v>0</v>
      </c>
      <c r="AG803" s="156">
        <v>0</v>
      </c>
      <c r="AH803" s="156">
        <v>0</v>
      </c>
      <c r="AI803" s="156">
        <v>0</v>
      </c>
      <c r="AJ803" s="156">
        <v>0</v>
      </c>
      <c r="AK803" s="156" t="s">
        <v>104</v>
      </c>
      <c r="AL803" s="103" t="s">
        <v>7883</v>
      </c>
      <c r="AM803" s="156" t="s">
        <v>7884</v>
      </c>
      <c r="AN803" s="156">
        <v>72175804</v>
      </c>
      <c r="AO803" s="156" t="s">
        <v>114</v>
      </c>
      <c r="AP803" s="156" t="s">
        <v>114</v>
      </c>
      <c r="AQ803" s="156" t="s">
        <v>114</v>
      </c>
      <c r="AR803" s="156" t="s">
        <v>114</v>
      </c>
      <c r="AS803" s="156" t="s">
        <v>578</v>
      </c>
      <c r="AT803" s="156" t="s">
        <v>578</v>
      </c>
      <c r="AU803" s="156" t="s">
        <v>392</v>
      </c>
      <c r="AV803" s="156"/>
      <c r="AW803" s="156"/>
      <c r="AX803" s="156" t="s">
        <v>578</v>
      </c>
      <c r="AY803" s="156" t="s">
        <v>108</v>
      </c>
      <c r="AZ803" s="156"/>
      <c r="BA803" s="156"/>
      <c r="BB803" s="156"/>
      <c r="BC803" s="156"/>
      <c r="BD803" s="156"/>
      <c r="BE803" s="156"/>
      <c r="BF803" s="156"/>
      <c r="BG803" s="156"/>
      <c r="BH803" s="153">
        <f>T803+BB803</f>
        <v>19080000</v>
      </c>
      <c r="BI803" s="437" t="s">
        <v>259</v>
      </c>
      <c r="BJ803" s="240"/>
      <c r="BK803" s="240" t="s">
        <v>114</v>
      </c>
      <c r="BL803" s="240"/>
      <c r="BM803" s="161" t="s">
        <v>2539</v>
      </c>
      <c r="BN803" s="156" t="s">
        <v>964</v>
      </c>
      <c r="BO803" s="156">
        <v>33</v>
      </c>
      <c r="BP803" s="156">
        <v>45449</v>
      </c>
      <c r="BQ803" s="156" t="s">
        <v>108</v>
      </c>
      <c r="BR803" s="156" t="s">
        <v>108</v>
      </c>
      <c r="BS803" s="156" t="s">
        <v>108</v>
      </c>
      <c r="BT803" s="156" t="s">
        <v>108</v>
      </c>
      <c r="BU803" s="156" t="s">
        <v>1450</v>
      </c>
      <c r="BV803" s="156">
        <v>3132879769</v>
      </c>
      <c r="BW803" s="156" t="s">
        <v>1451</v>
      </c>
      <c r="BX803" s="156" t="s">
        <v>881</v>
      </c>
      <c r="BY803" s="156" t="s">
        <v>119</v>
      </c>
      <c r="BZ803" s="156">
        <v>33717824151</v>
      </c>
      <c r="CA803" s="157" t="s">
        <v>109</v>
      </c>
      <c r="CB803" s="157" t="s">
        <v>109</v>
      </c>
      <c r="CC803" s="157" t="s">
        <v>109</v>
      </c>
      <c r="CD803" s="622" t="s">
        <v>7581</v>
      </c>
      <c r="CE803" s="156"/>
      <c r="CF803" s="156"/>
      <c r="CG803" s="156"/>
      <c r="CH803" s="156"/>
      <c r="CI803" s="156"/>
      <c r="CJ803" s="156"/>
      <c r="CK803" s="156"/>
      <c r="CL803" s="156"/>
      <c r="CM803" s="157" t="s">
        <v>109</v>
      </c>
      <c r="CN803" s="156"/>
      <c r="CO803" s="297"/>
    </row>
    <row r="804" spans="1:736" s="50" customFormat="1" ht="45.75" customHeight="1">
      <c r="A804" s="589">
        <f>1+A803</f>
        <v>802</v>
      </c>
      <c r="B804" s="403" t="s">
        <v>7885</v>
      </c>
      <c r="C804" s="156" t="s">
        <v>7886</v>
      </c>
      <c r="D804" s="156" t="s">
        <v>6934</v>
      </c>
      <c r="E804" s="156">
        <v>45544</v>
      </c>
      <c r="F804" s="156">
        <v>45544</v>
      </c>
      <c r="G804" s="156">
        <v>45646</v>
      </c>
      <c r="H804" s="156" t="s">
        <v>416</v>
      </c>
      <c r="I804" s="156" t="s">
        <v>5874</v>
      </c>
      <c r="J804" s="301" t="s">
        <v>7887</v>
      </c>
      <c r="K804" s="251">
        <v>1075873900</v>
      </c>
      <c r="L804" s="156">
        <v>3</v>
      </c>
      <c r="M804" s="156" t="s">
        <v>844</v>
      </c>
      <c r="N804" s="156" t="s">
        <v>98</v>
      </c>
      <c r="O804" s="156" t="s">
        <v>5898</v>
      </c>
      <c r="P804" s="156" t="s">
        <v>7888</v>
      </c>
      <c r="Q804" s="156" t="s">
        <v>7889</v>
      </c>
      <c r="R804" s="143">
        <f>+G804-F804</f>
        <v>102</v>
      </c>
      <c r="S804" s="134" t="s">
        <v>7616</v>
      </c>
      <c r="T804" s="253">
        <v>20900000</v>
      </c>
      <c r="U804" s="156" t="s">
        <v>7890</v>
      </c>
      <c r="V804" s="253">
        <f>+T804</f>
        <v>20900000</v>
      </c>
      <c r="W804" s="156" t="s">
        <v>7882</v>
      </c>
      <c r="X804" s="156" t="s">
        <v>473</v>
      </c>
      <c r="Y804" s="317">
        <f>+Z804+AA804+AB804</f>
        <v>20900000</v>
      </c>
      <c r="Z804" s="156">
        <f>+V804</f>
        <v>20900000</v>
      </c>
      <c r="AA804" s="156">
        <v>0</v>
      </c>
      <c r="AB804" s="156">
        <f>+AC804+AD804+AE804+AF804+AG804+AH804+AI804+AJ804</f>
        <v>0</v>
      </c>
      <c r="AC804" s="156">
        <v>0</v>
      </c>
      <c r="AD804" s="156">
        <v>0</v>
      </c>
      <c r="AE804" s="156">
        <v>0</v>
      </c>
      <c r="AF804" s="156">
        <v>0</v>
      </c>
      <c r="AG804" s="156">
        <v>0</v>
      </c>
      <c r="AH804" s="156">
        <v>0</v>
      </c>
      <c r="AI804" s="156">
        <v>0</v>
      </c>
      <c r="AJ804" s="156">
        <v>0</v>
      </c>
      <c r="AK804" s="156" t="s">
        <v>104</v>
      </c>
      <c r="AL804" s="103" t="s">
        <v>7891</v>
      </c>
      <c r="AM804" s="156" t="s">
        <v>7689</v>
      </c>
      <c r="AN804" s="156">
        <v>20472825</v>
      </c>
      <c r="AO804" s="156" t="s">
        <v>114</v>
      </c>
      <c r="AP804" s="156" t="s">
        <v>114</v>
      </c>
      <c r="AQ804" s="156" t="s">
        <v>114</v>
      </c>
      <c r="AR804" s="156" t="s">
        <v>114</v>
      </c>
      <c r="AS804" s="156" t="s">
        <v>578</v>
      </c>
      <c r="AT804" s="156" t="s">
        <v>578</v>
      </c>
      <c r="AU804" s="156" t="s">
        <v>392</v>
      </c>
      <c r="AV804" s="156"/>
      <c r="AW804" s="156"/>
      <c r="AX804" s="156" t="s">
        <v>578</v>
      </c>
      <c r="AY804" s="156" t="s">
        <v>108</v>
      </c>
      <c r="AZ804" s="156"/>
      <c r="BA804" s="156"/>
      <c r="BB804" s="156"/>
      <c r="BC804" s="156"/>
      <c r="BD804" s="156"/>
      <c r="BE804" s="156"/>
      <c r="BF804" s="156"/>
      <c r="BG804" s="156"/>
      <c r="BH804" s="153">
        <f>T804+BB804</f>
        <v>20900000</v>
      </c>
      <c r="BI804" s="437" t="s">
        <v>259</v>
      </c>
      <c r="BJ804" s="240"/>
      <c r="BK804" s="240" t="s">
        <v>114</v>
      </c>
      <c r="BL804" s="240"/>
      <c r="BM804" s="346" t="s">
        <v>7892</v>
      </c>
      <c r="BN804" s="156" t="s">
        <v>964</v>
      </c>
      <c r="BO804" s="156">
        <v>32</v>
      </c>
      <c r="BP804" s="156">
        <v>45648</v>
      </c>
      <c r="BQ804" s="156" t="s">
        <v>108</v>
      </c>
      <c r="BR804" s="156" t="s">
        <v>108</v>
      </c>
      <c r="BS804" s="156" t="s">
        <v>108</v>
      </c>
      <c r="BT804" s="156" t="s">
        <v>108</v>
      </c>
      <c r="BU804" s="156" t="s">
        <v>7893</v>
      </c>
      <c r="BV804" s="156">
        <v>6013142892</v>
      </c>
      <c r="BW804" s="156" t="s">
        <v>7894</v>
      </c>
      <c r="BX804" s="156" t="s">
        <v>139</v>
      </c>
      <c r="BY804" s="156" t="s">
        <v>119</v>
      </c>
      <c r="BZ804" s="156">
        <v>463170002596</v>
      </c>
      <c r="CA804" s="157" t="s">
        <v>109</v>
      </c>
      <c r="CB804" s="157" t="s">
        <v>109</v>
      </c>
      <c r="CC804" s="157" t="s">
        <v>109</v>
      </c>
      <c r="CD804" s="307" t="s">
        <v>3616</v>
      </c>
      <c r="CE804" s="156"/>
      <c r="CF804" s="156"/>
      <c r="CG804" s="156"/>
      <c r="CH804" s="156"/>
      <c r="CI804" s="156"/>
      <c r="CJ804" s="156"/>
      <c r="CK804" s="156"/>
      <c r="CL804" s="156"/>
      <c r="CM804" s="157" t="s">
        <v>109</v>
      </c>
      <c r="CN804" s="156"/>
      <c r="CO804" s="297"/>
    </row>
    <row r="805" spans="1:736" s="50" customFormat="1" ht="45.75" customHeight="1">
      <c r="A805" s="589">
        <f>1+A804</f>
        <v>803</v>
      </c>
      <c r="B805" s="403" t="s">
        <v>7895</v>
      </c>
      <c r="C805" s="156" t="s">
        <v>7896</v>
      </c>
      <c r="D805" s="156" t="s">
        <v>6934</v>
      </c>
      <c r="E805" s="156">
        <v>45544</v>
      </c>
      <c r="F805" s="156">
        <v>45546</v>
      </c>
      <c r="G805" s="156">
        <v>45646</v>
      </c>
      <c r="H805" s="156" t="s">
        <v>416</v>
      </c>
      <c r="I805" s="156" t="s">
        <v>5874</v>
      </c>
      <c r="J805" s="301" t="s">
        <v>7897</v>
      </c>
      <c r="K805" s="251">
        <v>1070004449</v>
      </c>
      <c r="L805" s="156">
        <v>7</v>
      </c>
      <c r="M805" s="156" t="s">
        <v>844</v>
      </c>
      <c r="N805" s="156" t="s">
        <v>98</v>
      </c>
      <c r="O805" s="156" t="s">
        <v>5898</v>
      </c>
      <c r="P805" s="156" t="s">
        <v>7898</v>
      </c>
      <c r="Q805" s="156" t="s">
        <v>7899</v>
      </c>
      <c r="R805" s="143">
        <f>+G805-F805</f>
        <v>100</v>
      </c>
      <c r="S805" s="134" t="s">
        <v>7900</v>
      </c>
      <c r="T805" s="253">
        <v>20710000</v>
      </c>
      <c r="U805" s="156" t="s">
        <v>7901</v>
      </c>
      <c r="V805" s="253">
        <f>+T805</f>
        <v>20710000</v>
      </c>
      <c r="W805" s="156" t="s">
        <v>7902</v>
      </c>
      <c r="X805" s="156" t="s">
        <v>1040</v>
      </c>
      <c r="Y805" s="317">
        <f>+Z805+AA805+AB805</f>
        <v>41420000</v>
      </c>
      <c r="Z805" s="156">
        <f>+V805</f>
        <v>20710000</v>
      </c>
      <c r="AA805" s="156">
        <v>0</v>
      </c>
      <c r="AB805" s="156">
        <f>+AC805+AD805+AE805+AF805+AG805+AH805+AI805+AJ805</f>
        <v>20710000</v>
      </c>
      <c r="AC805" s="156">
        <v>0</v>
      </c>
      <c r="AD805" s="156">
        <v>0</v>
      </c>
      <c r="AE805" s="156">
        <v>20710000</v>
      </c>
      <c r="AF805" s="156">
        <v>0</v>
      </c>
      <c r="AG805" s="156">
        <v>0</v>
      </c>
      <c r="AH805" s="156">
        <v>0</v>
      </c>
      <c r="AI805" s="156">
        <v>0</v>
      </c>
      <c r="AJ805" s="156">
        <v>0</v>
      </c>
      <c r="AK805" s="156" t="s">
        <v>104</v>
      </c>
      <c r="AL805" s="103" t="s">
        <v>7903</v>
      </c>
      <c r="AM805" s="156" t="s">
        <v>7689</v>
      </c>
      <c r="AN805" s="156">
        <v>20472825</v>
      </c>
      <c r="AO805" s="156" t="s">
        <v>114</v>
      </c>
      <c r="AP805" s="156" t="s">
        <v>114</v>
      </c>
      <c r="AQ805" s="156" t="s">
        <v>114</v>
      </c>
      <c r="AR805" s="156" t="s">
        <v>114</v>
      </c>
      <c r="AS805" s="156" t="s">
        <v>578</v>
      </c>
      <c r="AT805" s="156" t="s">
        <v>578</v>
      </c>
      <c r="AU805" s="156" t="s">
        <v>392</v>
      </c>
      <c r="AV805" s="156"/>
      <c r="AW805" s="156"/>
      <c r="AX805" s="156" t="s">
        <v>578</v>
      </c>
      <c r="AY805" s="156" t="s">
        <v>108</v>
      </c>
      <c r="AZ805" s="156"/>
      <c r="BA805" s="156"/>
      <c r="BB805" s="156"/>
      <c r="BC805" s="156"/>
      <c r="BD805" s="156"/>
      <c r="BE805" s="156"/>
      <c r="BF805" s="156"/>
      <c r="BG805" s="156"/>
      <c r="BH805" s="153">
        <f>T805+BB805</f>
        <v>20710000</v>
      </c>
      <c r="BI805" s="437" t="s">
        <v>259</v>
      </c>
      <c r="BJ805" s="240"/>
      <c r="BK805" s="240" t="s">
        <v>114</v>
      </c>
      <c r="BL805" s="240"/>
      <c r="BM805" s="161" t="s">
        <v>2539</v>
      </c>
      <c r="BN805" s="156" t="s">
        <v>917</v>
      </c>
      <c r="BO805" s="156">
        <v>38</v>
      </c>
      <c r="BP805" s="156">
        <v>31461</v>
      </c>
      <c r="BQ805" s="156" t="s">
        <v>578</v>
      </c>
      <c r="BR805" s="156" t="s">
        <v>108</v>
      </c>
      <c r="BS805" s="156" t="s">
        <v>108</v>
      </c>
      <c r="BT805" s="156" t="s">
        <v>108</v>
      </c>
      <c r="BU805" s="156" t="s">
        <v>7904</v>
      </c>
      <c r="BV805" s="156">
        <v>3057105708</v>
      </c>
      <c r="BW805" s="156" t="s">
        <v>7905</v>
      </c>
      <c r="BX805" s="156" t="s">
        <v>7906</v>
      </c>
      <c r="BY805" s="156" t="s">
        <v>119</v>
      </c>
      <c r="BZ805" s="156">
        <v>766695441404</v>
      </c>
      <c r="CA805" s="157" t="s">
        <v>109</v>
      </c>
      <c r="CB805" s="157" t="s">
        <v>109</v>
      </c>
      <c r="CC805" s="157" t="s">
        <v>109</v>
      </c>
      <c r="CD805" s="157" t="s">
        <v>109</v>
      </c>
      <c r="CE805" s="156"/>
      <c r="CF805" s="156"/>
      <c r="CG805" s="156"/>
      <c r="CH805" s="156"/>
      <c r="CI805" s="156"/>
      <c r="CJ805" s="156"/>
      <c r="CK805" s="156"/>
      <c r="CL805" s="156"/>
      <c r="CM805" s="157" t="s">
        <v>7581</v>
      </c>
      <c r="CN805" s="156"/>
      <c r="CO805" s="297"/>
    </row>
    <row r="806" spans="1:736" s="50" customFormat="1" ht="45.75" customHeight="1">
      <c r="A806" s="589">
        <f>1+A805</f>
        <v>804</v>
      </c>
      <c r="B806" s="403" t="s">
        <v>7907</v>
      </c>
      <c r="C806" s="156" t="s">
        <v>7908</v>
      </c>
      <c r="D806" s="156" t="s">
        <v>6934</v>
      </c>
      <c r="E806" s="156">
        <v>45544</v>
      </c>
      <c r="F806" s="156">
        <v>45545</v>
      </c>
      <c r="G806" s="156">
        <v>45646</v>
      </c>
      <c r="H806" s="156" t="s">
        <v>416</v>
      </c>
      <c r="I806" s="156" t="s">
        <v>5874</v>
      </c>
      <c r="J806" s="301" t="s">
        <v>4341</v>
      </c>
      <c r="K806" s="251">
        <v>1233902457</v>
      </c>
      <c r="L806" s="156">
        <v>1</v>
      </c>
      <c r="M806" s="156" t="s">
        <v>844</v>
      </c>
      <c r="N806" s="156" t="s">
        <v>98</v>
      </c>
      <c r="O806" s="156" t="s">
        <v>783</v>
      </c>
      <c r="P806" s="156" t="s">
        <v>7909</v>
      </c>
      <c r="Q806" s="156" t="s">
        <v>7514</v>
      </c>
      <c r="R806" s="143">
        <f>+G806-F806</f>
        <v>101</v>
      </c>
      <c r="S806" s="134" t="s">
        <v>7616</v>
      </c>
      <c r="T806" s="253">
        <v>20900000</v>
      </c>
      <c r="U806" s="156" t="s">
        <v>7910</v>
      </c>
      <c r="V806" s="253">
        <f>+T806</f>
        <v>20900000</v>
      </c>
      <c r="W806" s="156" t="s">
        <v>7882</v>
      </c>
      <c r="X806" s="156" t="s">
        <v>1040</v>
      </c>
      <c r="Y806" s="317">
        <f>+Z806+AA806+AB806</f>
        <v>41800000</v>
      </c>
      <c r="Z806" s="156">
        <f>+V806</f>
        <v>20900000</v>
      </c>
      <c r="AA806" s="156">
        <v>0</v>
      </c>
      <c r="AB806" s="156">
        <f>+AC806+AD806+AE806+AF806+AG806+AH806+AI806+AJ806</f>
        <v>20900000</v>
      </c>
      <c r="AC806" s="156">
        <v>0</v>
      </c>
      <c r="AD806" s="156">
        <v>0</v>
      </c>
      <c r="AE806" s="156">
        <v>20900000</v>
      </c>
      <c r="AF806" s="156">
        <v>0</v>
      </c>
      <c r="AG806" s="156">
        <v>0</v>
      </c>
      <c r="AH806" s="156">
        <v>0</v>
      </c>
      <c r="AI806" s="156">
        <v>0</v>
      </c>
      <c r="AJ806" s="156">
        <v>0</v>
      </c>
      <c r="AK806" s="156" t="s">
        <v>104</v>
      </c>
      <c r="AL806" s="103" t="s">
        <v>7911</v>
      </c>
      <c r="AM806" s="156" t="s">
        <v>7912</v>
      </c>
      <c r="AN806" s="156">
        <v>1072653083</v>
      </c>
      <c r="AO806" s="156" t="s">
        <v>114</v>
      </c>
      <c r="AP806" s="156" t="s">
        <v>114</v>
      </c>
      <c r="AQ806" s="156" t="s">
        <v>114</v>
      </c>
      <c r="AR806" s="156" t="s">
        <v>114</v>
      </c>
      <c r="AS806" s="156" t="s">
        <v>578</v>
      </c>
      <c r="AT806" s="156" t="s">
        <v>578</v>
      </c>
      <c r="AU806" s="156" t="s">
        <v>392</v>
      </c>
      <c r="AV806" s="156"/>
      <c r="AW806" s="156"/>
      <c r="AX806" s="156" t="s">
        <v>578</v>
      </c>
      <c r="AY806" s="156" t="s">
        <v>108</v>
      </c>
      <c r="AZ806" s="156"/>
      <c r="BA806" s="156"/>
      <c r="BB806" s="156"/>
      <c r="BC806" s="156"/>
      <c r="BD806" s="156"/>
      <c r="BE806" s="156"/>
      <c r="BF806" s="156"/>
      <c r="BG806" s="156"/>
      <c r="BH806" s="153">
        <f>T806+BB806</f>
        <v>20900000</v>
      </c>
      <c r="BI806" s="437" t="s">
        <v>259</v>
      </c>
      <c r="BJ806" s="240"/>
      <c r="BK806" s="240" t="s">
        <v>114</v>
      </c>
      <c r="BL806" s="240"/>
      <c r="BM806" s="161" t="s">
        <v>2539</v>
      </c>
      <c r="BN806" s="156" t="s">
        <v>917</v>
      </c>
      <c r="BO806" s="156">
        <v>26</v>
      </c>
      <c r="BP806" s="156">
        <v>36102</v>
      </c>
      <c r="BQ806" s="156" t="s">
        <v>109</v>
      </c>
      <c r="BR806" s="156" t="s">
        <v>114</v>
      </c>
      <c r="BS806" s="156" t="s">
        <v>114</v>
      </c>
      <c r="BT806" s="156" t="s">
        <v>114</v>
      </c>
      <c r="BU806" s="156" t="s">
        <v>4345</v>
      </c>
      <c r="BV806" s="156">
        <v>3213295059</v>
      </c>
      <c r="BW806" s="156" t="s">
        <v>4346</v>
      </c>
      <c r="BX806" s="156" t="s">
        <v>839</v>
      </c>
      <c r="BY806" s="156" t="s">
        <v>119</v>
      </c>
      <c r="BZ806" s="156">
        <v>488443375057</v>
      </c>
      <c r="CA806" s="157" t="s">
        <v>109</v>
      </c>
      <c r="CB806" s="157" t="s">
        <v>109</v>
      </c>
      <c r="CC806" s="157" t="s">
        <v>109</v>
      </c>
      <c r="CD806" s="157"/>
      <c r="CE806" s="156"/>
      <c r="CF806" s="156"/>
      <c r="CG806" s="156"/>
      <c r="CH806" s="156"/>
      <c r="CI806" s="156"/>
      <c r="CJ806" s="156"/>
      <c r="CK806" s="156"/>
      <c r="CL806" s="156"/>
      <c r="CM806" s="157"/>
      <c r="CN806" s="156"/>
      <c r="CO806" s="297"/>
    </row>
    <row r="807" spans="1:736" s="50" customFormat="1" ht="45.75" customHeight="1">
      <c r="A807" s="632">
        <f>1+A806</f>
        <v>805</v>
      </c>
      <c r="B807" s="218" t="s">
        <v>7913</v>
      </c>
      <c r="C807" s="201" t="s">
        <v>7914</v>
      </c>
      <c r="D807" s="205" t="s">
        <v>6692</v>
      </c>
      <c r="E807" s="202">
        <v>45544</v>
      </c>
      <c r="F807" s="203">
        <v>45545</v>
      </c>
      <c r="G807" s="203">
        <v>45635</v>
      </c>
      <c r="H807" s="201" t="s">
        <v>416</v>
      </c>
      <c r="I807" s="206" t="s">
        <v>5874</v>
      </c>
      <c r="J807" s="201" t="s">
        <v>7915</v>
      </c>
      <c r="K807" s="271">
        <v>35196392</v>
      </c>
      <c r="L807" s="201">
        <v>0</v>
      </c>
      <c r="M807" s="272" t="s">
        <v>844</v>
      </c>
      <c r="N807" s="208" t="s">
        <v>98</v>
      </c>
      <c r="O807" s="218" t="s">
        <v>6113</v>
      </c>
      <c r="P807" s="201" t="s">
        <v>7916</v>
      </c>
      <c r="Q807" s="201" t="s">
        <v>7917</v>
      </c>
      <c r="R807" s="210">
        <f>+G807-F807</f>
        <v>90</v>
      </c>
      <c r="S807" s="201" t="s">
        <v>208</v>
      </c>
      <c r="T807" s="273">
        <v>15000000</v>
      </c>
      <c r="U807" s="274" t="s">
        <v>7918</v>
      </c>
      <c r="V807" s="273">
        <f>+T807</f>
        <v>15000000</v>
      </c>
      <c r="W807" s="275" t="s">
        <v>7882</v>
      </c>
      <c r="X807" s="276" t="s">
        <v>473</v>
      </c>
      <c r="Y807" s="313">
        <f>+Z807+AA807+AB807</f>
        <v>15000000</v>
      </c>
      <c r="Z807" s="215">
        <f>+V807</f>
        <v>15000000</v>
      </c>
      <c r="AA807" s="216">
        <v>0</v>
      </c>
      <c r="AB807" s="217">
        <f>+AC807+AD807+AE807+AF807+AG807+AH807+AI807+AJ807</f>
        <v>0</v>
      </c>
      <c r="AC807" s="216">
        <v>0</v>
      </c>
      <c r="AD807" s="216">
        <v>0</v>
      </c>
      <c r="AE807" s="216">
        <v>0</v>
      </c>
      <c r="AF807" s="216">
        <v>0</v>
      </c>
      <c r="AG807" s="216">
        <v>0</v>
      </c>
      <c r="AH807" s="216">
        <v>0</v>
      </c>
      <c r="AI807" s="216">
        <v>0</v>
      </c>
      <c r="AJ807" s="216">
        <v>0</v>
      </c>
      <c r="AK807" s="209" t="s">
        <v>104</v>
      </c>
      <c r="AL807" s="191" t="s">
        <v>7919</v>
      </c>
      <c r="AM807" s="201" t="s">
        <v>7920</v>
      </c>
      <c r="AN807" s="207">
        <v>1130618640</v>
      </c>
      <c r="AO807" s="209" t="s">
        <v>114</v>
      </c>
      <c r="AP807" s="201" t="s">
        <v>114</v>
      </c>
      <c r="AQ807" s="277" t="s">
        <v>114</v>
      </c>
      <c r="AR807" s="209" t="s">
        <v>114</v>
      </c>
      <c r="AS807" s="201" t="s">
        <v>578</v>
      </c>
      <c r="AT807" s="209" t="s">
        <v>578</v>
      </c>
      <c r="AU807" s="209" t="s">
        <v>392</v>
      </c>
      <c r="AV807" s="201"/>
      <c r="AW807" s="201"/>
      <c r="AX807" s="201" t="s">
        <v>578</v>
      </c>
      <c r="AY807" s="201" t="s">
        <v>108</v>
      </c>
      <c r="AZ807" s="240"/>
      <c r="BA807" s="201"/>
      <c r="BB807" s="241"/>
      <c r="BC807" s="240"/>
      <c r="BD807" s="210"/>
      <c r="BE807" s="210"/>
      <c r="BF807" s="210"/>
      <c r="BG807" s="240"/>
      <c r="BH807" s="221">
        <f>T807+BB807</f>
        <v>15000000</v>
      </c>
      <c r="BI807" s="637" t="s">
        <v>259</v>
      </c>
      <c r="BJ807" s="201"/>
      <c r="BK807" s="208" t="s">
        <v>114</v>
      </c>
      <c r="BL807" s="240"/>
      <c r="BM807" s="346" t="s">
        <v>7921</v>
      </c>
      <c r="BN807" s="292" t="s">
        <v>964</v>
      </c>
      <c r="BO807" s="208">
        <v>44</v>
      </c>
      <c r="BP807" s="208">
        <v>29248</v>
      </c>
      <c r="BQ807" s="208" t="s">
        <v>108</v>
      </c>
      <c r="BR807" s="208" t="s">
        <v>108</v>
      </c>
      <c r="BS807" s="208" t="s">
        <v>108</v>
      </c>
      <c r="BT807" s="208" t="s">
        <v>108</v>
      </c>
      <c r="BU807" s="237" t="s">
        <v>7922</v>
      </c>
      <c r="BV807" s="208">
        <v>3134027333</v>
      </c>
      <c r="BW807" s="278" t="s">
        <v>7923</v>
      </c>
      <c r="BX807" s="224" t="s">
        <v>881</v>
      </c>
      <c r="BY807" s="208" t="s">
        <v>119</v>
      </c>
      <c r="BZ807" s="293">
        <v>61255904387</v>
      </c>
      <c r="CA807" s="320" t="s">
        <v>109</v>
      </c>
      <c r="CB807" s="320" t="s">
        <v>109</v>
      </c>
      <c r="CC807" s="322" t="s">
        <v>7924</v>
      </c>
      <c r="CD807" s="223"/>
      <c r="CE807" s="223"/>
      <c r="CF807" s="223"/>
      <c r="CG807" s="223"/>
      <c r="CH807" s="223"/>
      <c r="CI807" s="223"/>
      <c r="CJ807" s="223"/>
      <c r="CK807" s="223"/>
      <c r="CL807" s="223"/>
      <c r="CM807" s="642" t="s">
        <v>109</v>
      </c>
      <c r="CN807" s="223"/>
      <c r="CO807" s="297"/>
    </row>
    <row r="808" spans="1:736" s="50" customFormat="1" ht="45.75" customHeight="1">
      <c r="A808" s="589">
        <f>1+A807</f>
        <v>806</v>
      </c>
      <c r="B808" s="151" t="s">
        <v>7925</v>
      </c>
      <c r="C808" s="134" t="s">
        <v>7926</v>
      </c>
      <c r="D808" s="138" t="s">
        <v>6112</v>
      </c>
      <c r="E808" s="135">
        <v>45544</v>
      </c>
      <c r="F808" s="136">
        <v>45547</v>
      </c>
      <c r="G808" s="136">
        <v>45646</v>
      </c>
      <c r="H808" s="134" t="s">
        <v>416</v>
      </c>
      <c r="I808" s="139" t="s">
        <v>5874</v>
      </c>
      <c r="J808" s="134" t="s">
        <v>7927</v>
      </c>
      <c r="K808" s="251">
        <v>35195506</v>
      </c>
      <c r="L808" s="134">
        <v>9</v>
      </c>
      <c r="M808" s="252" t="s">
        <v>844</v>
      </c>
      <c r="N808" s="141" t="s">
        <v>98</v>
      </c>
      <c r="O808" s="151" t="s">
        <v>2287</v>
      </c>
      <c r="P808" s="134" t="s">
        <v>7928</v>
      </c>
      <c r="Q808" s="134" t="s">
        <v>7889</v>
      </c>
      <c r="R808" s="143">
        <f>+G808-F808</f>
        <v>99</v>
      </c>
      <c r="S808" s="134" t="s">
        <v>7929</v>
      </c>
      <c r="T808" s="253">
        <v>24150000</v>
      </c>
      <c r="U808" s="254" t="s">
        <v>7930</v>
      </c>
      <c r="V808" s="253">
        <f>+T808</f>
        <v>24150000</v>
      </c>
      <c r="W808" s="255" t="s">
        <v>7882</v>
      </c>
      <c r="X808" s="256" t="s">
        <v>2653</v>
      </c>
      <c r="Y808" s="314">
        <f>+Z808+AA808+AB808</f>
        <v>48300000</v>
      </c>
      <c r="Z808" s="148">
        <f>+V808</f>
        <v>24150000</v>
      </c>
      <c r="AA808" s="149">
        <v>0</v>
      </c>
      <c r="AB808" s="150">
        <f>+AC808+AD808+AE808+AF808+AG808+AH808+AI808+AJ808</f>
        <v>24150000</v>
      </c>
      <c r="AC808" s="149">
        <v>0</v>
      </c>
      <c r="AD808" s="149">
        <v>0</v>
      </c>
      <c r="AE808" s="149">
        <v>0</v>
      </c>
      <c r="AF808" s="149">
        <v>24150000</v>
      </c>
      <c r="AG808" s="149">
        <v>0</v>
      </c>
      <c r="AH808" s="149">
        <v>0</v>
      </c>
      <c r="AI808" s="149">
        <v>0</v>
      </c>
      <c r="AJ808" s="149">
        <v>0</v>
      </c>
      <c r="AK808" s="142" t="s">
        <v>104</v>
      </c>
      <c r="AL808" s="103" t="s">
        <v>7931</v>
      </c>
      <c r="AM808" s="134" t="s">
        <v>7352</v>
      </c>
      <c r="AN808" s="140">
        <v>1069741350</v>
      </c>
      <c r="AO808" s="142" t="s">
        <v>114</v>
      </c>
      <c r="AP808" s="134" t="s">
        <v>114</v>
      </c>
      <c r="AQ808" s="257" t="s">
        <v>114</v>
      </c>
      <c r="AR808" s="142" t="s">
        <v>114</v>
      </c>
      <c r="AS808" s="134" t="s">
        <v>578</v>
      </c>
      <c r="AT808" s="142" t="s">
        <v>578</v>
      </c>
      <c r="AU808" s="142" t="s">
        <v>392</v>
      </c>
      <c r="AV808" s="134"/>
      <c r="AW808" s="134"/>
      <c r="AX808" s="134" t="s">
        <v>578</v>
      </c>
      <c r="AY808" s="134" t="s">
        <v>108</v>
      </c>
      <c r="AZ808" s="156"/>
      <c r="BA808" s="134"/>
      <c r="BB808" s="169"/>
      <c r="BC808" s="156"/>
      <c r="BD808" s="143"/>
      <c r="BE808" s="143"/>
      <c r="BF808" s="143"/>
      <c r="BG808" s="156"/>
      <c r="BH808" s="153">
        <f>T808+BB808</f>
        <v>24150000</v>
      </c>
      <c r="BI808" s="95" t="s">
        <v>259</v>
      </c>
      <c r="BJ808" s="134"/>
      <c r="BK808" s="141" t="s">
        <v>114</v>
      </c>
      <c r="BL808" s="156"/>
      <c r="BM808" s="161" t="s">
        <v>2539</v>
      </c>
      <c r="BN808" s="170" t="s">
        <v>964</v>
      </c>
      <c r="BO808" s="141">
        <v>45</v>
      </c>
      <c r="BP808" s="141">
        <v>28919</v>
      </c>
      <c r="BQ808" s="141" t="s">
        <v>108</v>
      </c>
      <c r="BR808" s="141" t="s">
        <v>108</v>
      </c>
      <c r="BS808" s="141" t="s">
        <v>108</v>
      </c>
      <c r="BT808" s="141" t="s">
        <v>108</v>
      </c>
      <c r="BU808" s="166" t="s">
        <v>7932</v>
      </c>
      <c r="BV808" s="141">
        <v>3104849278</v>
      </c>
      <c r="BW808" s="114" t="s">
        <v>7933</v>
      </c>
      <c r="BX808" s="158" t="s">
        <v>464</v>
      </c>
      <c r="BY808" s="141" t="s">
        <v>119</v>
      </c>
      <c r="BZ808" s="259" t="s">
        <v>7934</v>
      </c>
      <c r="CA808" s="358" t="s">
        <v>109</v>
      </c>
      <c r="CB808" s="358" t="s">
        <v>109</v>
      </c>
      <c r="CC808" s="157" t="s">
        <v>109</v>
      </c>
      <c r="CD808" s="157" t="s">
        <v>7581</v>
      </c>
      <c r="CE808" s="157"/>
      <c r="CF808" s="157"/>
      <c r="CG808" s="157"/>
      <c r="CH808" s="157"/>
      <c r="CI808" s="157"/>
      <c r="CJ808" s="157"/>
      <c r="CK808" s="157"/>
      <c r="CL808" s="157"/>
      <c r="CM808" s="154" t="s">
        <v>109</v>
      </c>
      <c r="CN808" s="157"/>
      <c r="CO808" s="297"/>
    </row>
    <row r="809" spans="1:736" s="50" customFormat="1" ht="45.75" customHeight="1">
      <c r="A809" s="589">
        <f>1+A808</f>
        <v>807</v>
      </c>
      <c r="B809" s="403" t="s">
        <v>7935</v>
      </c>
      <c r="C809" s="156" t="s">
        <v>7936</v>
      </c>
      <c r="D809" s="156" t="s">
        <v>6934</v>
      </c>
      <c r="E809" s="156">
        <v>45544</v>
      </c>
      <c r="F809" s="156">
        <v>45546</v>
      </c>
      <c r="G809" s="156">
        <v>45646</v>
      </c>
      <c r="H809" s="156" t="s">
        <v>416</v>
      </c>
      <c r="I809" s="156" t="s">
        <v>5874</v>
      </c>
      <c r="J809" s="301" t="s">
        <v>7937</v>
      </c>
      <c r="K809" s="251">
        <v>52126986</v>
      </c>
      <c r="L809" s="156">
        <v>8</v>
      </c>
      <c r="M809" s="156" t="s">
        <v>844</v>
      </c>
      <c r="N809" s="156" t="s">
        <v>98</v>
      </c>
      <c r="O809" s="156" t="s">
        <v>783</v>
      </c>
      <c r="P809" s="156" t="s">
        <v>7938</v>
      </c>
      <c r="Q809" s="156" t="s">
        <v>7939</v>
      </c>
      <c r="R809" s="143">
        <f>+G809-F809</f>
        <v>100</v>
      </c>
      <c r="S809" s="134" t="s">
        <v>7616</v>
      </c>
      <c r="T809" s="253">
        <v>20900000</v>
      </c>
      <c r="U809" s="156" t="s">
        <v>7940</v>
      </c>
      <c r="V809" s="253">
        <f>+T809</f>
        <v>20900000</v>
      </c>
      <c r="W809" s="156" t="s">
        <v>7882</v>
      </c>
      <c r="X809" s="156" t="s">
        <v>1040</v>
      </c>
      <c r="Y809" s="317">
        <f>+Z809+AA809+AB809</f>
        <v>41800000</v>
      </c>
      <c r="Z809" s="156">
        <f>+V809</f>
        <v>20900000</v>
      </c>
      <c r="AA809" s="156">
        <v>0</v>
      </c>
      <c r="AB809" s="156">
        <f>+AC809+AD809+AE809+AF809+AG809+AH809+AI809+AJ809</f>
        <v>20900000</v>
      </c>
      <c r="AC809" s="156">
        <v>0</v>
      </c>
      <c r="AD809" s="156">
        <v>0</v>
      </c>
      <c r="AE809" s="156">
        <v>20900000</v>
      </c>
      <c r="AF809" s="156">
        <v>0</v>
      </c>
      <c r="AG809" s="156">
        <v>0</v>
      </c>
      <c r="AH809" s="156">
        <v>0</v>
      </c>
      <c r="AI809" s="156">
        <v>0</v>
      </c>
      <c r="AJ809" s="156">
        <v>0</v>
      </c>
      <c r="AK809" s="156" t="s">
        <v>104</v>
      </c>
      <c r="AL809" s="103" t="s">
        <v>7941</v>
      </c>
      <c r="AM809" s="156" t="s">
        <v>7942</v>
      </c>
      <c r="AN809" s="156">
        <v>39537254</v>
      </c>
      <c r="AO809" s="156" t="s">
        <v>114</v>
      </c>
      <c r="AP809" s="156" t="s">
        <v>114</v>
      </c>
      <c r="AQ809" s="156" t="s">
        <v>114</v>
      </c>
      <c r="AR809" s="156" t="s">
        <v>114</v>
      </c>
      <c r="AS809" s="156" t="s">
        <v>578</v>
      </c>
      <c r="AT809" s="156" t="s">
        <v>578</v>
      </c>
      <c r="AU809" s="156" t="s">
        <v>578</v>
      </c>
      <c r="AV809" s="156" t="s">
        <v>7943</v>
      </c>
      <c r="AW809" s="156"/>
      <c r="AX809" s="156" t="s">
        <v>578</v>
      </c>
      <c r="AY809" s="156" t="s">
        <v>578</v>
      </c>
      <c r="AZ809" s="156" t="s">
        <v>578</v>
      </c>
      <c r="BA809" s="156" t="s">
        <v>7943</v>
      </c>
      <c r="BB809" s="156"/>
      <c r="BC809" s="156"/>
      <c r="BD809" s="156"/>
      <c r="BE809" s="156"/>
      <c r="BF809" s="156"/>
      <c r="BG809" s="156"/>
      <c r="BH809" s="153">
        <f>T809+BB809</f>
        <v>20900000</v>
      </c>
      <c r="BI809" s="437" t="s">
        <v>259</v>
      </c>
      <c r="BJ809" s="240"/>
      <c r="BK809" s="240" t="s">
        <v>114</v>
      </c>
      <c r="BL809" s="240"/>
      <c r="BM809" s="161" t="s">
        <v>2539</v>
      </c>
      <c r="BN809" s="156" t="s">
        <v>964</v>
      </c>
      <c r="BO809" s="156">
        <f>2024-1972</f>
        <v>52</v>
      </c>
      <c r="BP809" s="156">
        <v>26329</v>
      </c>
      <c r="BQ809" s="156" t="s">
        <v>108</v>
      </c>
      <c r="BR809" s="156" t="s">
        <v>108</v>
      </c>
      <c r="BS809" s="156" t="s">
        <v>108</v>
      </c>
      <c r="BT809" s="156" t="s">
        <v>108</v>
      </c>
      <c r="BU809" s="156" t="s">
        <v>7944</v>
      </c>
      <c r="BV809" s="156">
        <v>6018845274</v>
      </c>
      <c r="BW809" s="156" t="s">
        <v>7945</v>
      </c>
      <c r="BX809" s="156" t="s">
        <v>881</v>
      </c>
      <c r="BY809" s="156" t="s">
        <v>119</v>
      </c>
      <c r="BZ809" s="156">
        <v>49200015001</v>
      </c>
      <c r="CA809" s="157" t="s">
        <v>109</v>
      </c>
      <c r="CB809" s="157" t="s">
        <v>109</v>
      </c>
      <c r="CC809" s="157" t="s">
        <v>109</v>
      </c>
      <c r="CD809" s="152" t="s">
        <v>7581</v>
      </c>
      <c r="CE809" s="156"/>
      <c r="CF809" s="156"/>
      <c r="CG809" s="156"/>
      <c r="CH809" s="156"/>
      <c r="CI809" s="156"/>
      <c r="CJ809" s="156"/>
      <c r="CK809" s="156"/>
      <c r="CL809" s="156"/>
      <c r="CM809" s="157" t="s">
        <v>109</v>
      </c>
      <c r="CN809" s="156"/>
      <c r="CO809" s="297"/>
    </row>
    <row r="810" spans="1:736" s="50" customFormat="1" ht="45.75" customHeight="1">
      <c r="A810" s="589">
        <f>1+A809</f>
        <v>808</v>
      </c>
      <c r="B810" s="403" t="s">
        <v>7946</v>
      </c>
      <c r="C810" s="156" t="s">
        <v>7947</v>
      </c>
      <c r="D810" s="560" t="s">
        <v>6468</v>
      </c>
      <c r="E810" s="156">
        <v>45544</v>
      </c>
      <c r="F810" s="560">
        <v>45546</v>
      </c>
      <c r="G810" s="560">
        <v>45646</v>
      </c>
      <c r="H810" s="560" t="s">
        <v>416</v>
      </c>
      <c r="I810" s="560" t="s">
        <v>5874</v>
      </c>
      <c r="J810" s="301" t="s">
        <v>3408</v>
      </c>
      <c r="K810" s="544">
        <v>19097764</v>
      </c>
      <c r="L810" s="560">
        <v>4</v>
      </c>
      <c r="M810" s="560" t="s">
        <v>844</v>
      </c>
      <c r="N810" s="560" t="s">
        <v>98</v>
      </c>
      <c r="O810" s="560" t="s">
        <v>427</v>
      </c>
      <c r="P810" s="560" t="s">
        <v>7948</v>
      </c>
      <c r="Q810" s="560" t="s">
        <v>7949</v>
      </c>
      <c r="R810" s="547">
        <f>+G810-F810</f>
        <v>100</v>
      </c>
      <c r="S810" s="540" t="s">
        <v>7950</v>
      </c>
      <c r="T810" s="548">
        <v>22300000</v>
      </c>
      <c r="U810" s="560" t="s">
        <v>7951</v>
      </c>
      <c r="V810" s="548">
        <f>+T810</f>
        <v>22300000</v>
      </c>
      <c r="W810" s="560" t="s">
        <v>7882</v>
      </c>
      <c r="X810" s="560" t="s">
        <v>103</v>
      </c>
      <c r="Y810" s="565">
        <f>+Z810+AA810+AB810</f>
        <v>22300000</v>
      </c>
      <c r="Z810" s="560">
        <f>+V810</f>
        <v>22300000</v>
      </c>
      <c r="AA810" s="560">
        <v>0</v>
      </c>
      <c r="AB810" s="560">
        <f>+AC810+AD810+AE810+AF810+AG810+AH810+AI810+AJ810</f>
        <v>0</v>
      </c>
      <c r="AC810" s="560">
        <v>0</v>
      </c>
      <c r="AD810" s="560">
        <v>0</v>
      </c>
      <c r="AE810" s="560">
        <v>0</v>
      </c>
      <c r="AF810" s="560">
        <v>0</v>
      </c>
      <c r="AG810" s="560">
        <v>0</v>
      </c>
      <c r="AH810" s="560">
        <v>0</v>
      </c>
      <c r="AI810" s="560">
        <v>0</v>
      </c>
      <c r="AJ810" s="560">
        <v>0</v>
      </c>
      <c r="AK810" s="560" t="s">
        <v>104</v>
      </c>
      <c r="AL810" s="557" t="s">
        <v>7952</v>
      </c>
      <c r="AM810" s="560" t="s">
        <v>7242</v>
      </c>
      <c r="AN810" s="560">
        <v>11202439</v>
      </c>
      <c r="AO810" s="560" t="s">
        <v>114</v>
      </c>
      <c r="AP810" s="560" t="s">
        <v>114</v>
      </c>
      <c r="AQ810" s="560" t="s">
        <v>114</v>
      </c>
      <c r="AR810" s="560" t="s">
        <v>114</v>
      </c>
      <c r="AS810" s="560" t="s">
        <v>578</v>
      </c>
      <c r="AT810" s="560" t="s">
        <v>578</v>
      </c>
      <c r="AU810" s="560" t="s">
        <v>392</v>
      </c>
      <c r="AV810" s="560"/>
      <c r="AW810" s="560"/>
      <c r="AX810" s="560" t="s">
        <v>109</v>
      </c>
      <c r="AY810" s="560" t="s">
        <v>108</v>
      </c>
      <c r="AZ810" s="560"/>
      <c r="BA810" s="560"/>
      <c r="BB810" s="560"/>
      <c r="BC810" s="560"/>
      <c r="BD810" s="560"/>
      <c r="BE810" s="560"/>
      <c r="BF810" s="560"/>
      <c r="BG810" s="560"/>
      <c r="BH810" s="562">
        <f>T810+BB810</f>
        <v>22300000</v>
      </c>
      <c r="BI810" s="349" t="s">
        <v>113</v>
      </c>
      <c r="BJ810" s="560"/>
      <c r="BK810" s="560" t="s">
        <v>114</v>
      </c>
      <c r="BL810" s="560"/>
      <c r="BM810" s="166"/>
      <c r="BN810" s="560" t="s">
        <v>115</v>
      </c>
      <c r="BO810" s="560">
        <v>74</v>
      </c>
      <c r="BP810" s="560">
        <v>18151</v>
      </c>
      <c r="BQ810" s="560" t="s">
        <v>108</v>
      </c>
      <c r="BR810" s="560" t="s">
        <v>108</v>
      </c>
      <c r="BS810" s="560" t="s">
        <v>108</v>
      </c>
      <c r="BT810" s="560" t="s">
        <v>108</v>
      </c>
      <c r="BU810" s="560" t="s">
        <v>3414</v>
      </c>
      <c r="BV810" s="560">
        <v>3108643651</v>
      </c>
      <c r="BW810" s="560" t="s">
        <v>3415</v>
      </c>
      <c r="BX810" s="560" t="s">
        <v>839</v>
      </c>
      <c r="BY810" s="560" t="s">
        <v>119</v>
      </c>
      <c r="BZ810" s="560">
        <v>451700073393</v>
      </c>
      <c r="CA810" s="157" t="s">
        <v>109</v>
      </c>
      <c r="CB810" s="157" t="s">
        <v>109</v>
      </c>
      <c r="CC810" s="157" t="s">
        <v>109</v>
      </c>
      <c r="CD810" s="157" t="s">
        <v>7581</v>
      </c>
      <c r="CE810" s="156"/>
      <c r="CF810" s="156"/>
      <c r="CG810" s="156"/>
      <c r="CH810" s="156"/>
      <c r="CI810" s="156"/>
      <c r="CJ810" s="156"/>
      <c r="CK810" s="156"/>
      <c r="CL810" s="156"/>
      <c r="CM810" s="157" t="s">
        <v>109</v>
      </c>
      <c r="CN810" s="156"/>
      <c r="CO810" s="297"/>
    </row>
    <row r="811" spans="1:736" s="50" customFormat="1" ht="45.75" customHeight="1">
      <c r="A811" s="589">
        <f>1+A810</f>
        <v>809</v>
      </c>
      <c r="B811" s="403" t="s">
        <v>7953</v>
      </c>
      <c r="C811" s="156" t="s">
        <v>7954</v>
      </c>
      <c r="D811" s="156" t="s">
        <v>6934</v>
      </c>
      <c r="E811" s="156">
        <v>45544</v>
      </c>
      <c r="F811" s="156">
        <v>45546</v>
      </c>
      <c r="G811" s="156">
        <v>45646</v>
      </c>
      <c r="H811" s="156" t="s">
        <v>416</v>
      </c>
      <c r="I811" s="156" t="s">
        <v>5874</v>
      </c>
      <c r="J811" s="301" t="s">
        <v>1734</v>
      </c>
      <c r="K811" s="251">
        <v>1072649152</v>
      </c>
      <c r="L811" s="156">
        <v>0</v>
      </c>
      <c r="M811" s="156" t="s">
        <v>844</v>
      </c>
      <c r="N811" s="156" t="s">
        <v>98</v>
      </c>
      <c r="O811" s="156" t="s">
        <v>1061</v>
      </c>
      <c r="P811" s="156" t="s">
        <v>7955</v>
      </c>
      <c r="Q811" s="156" t="s">
        <v>6221</v>
      </c>
      <c r="R811" s="143">
        <f>+G811-F811</f>
        <v>100</v>
      </c>
      <c r="S811" s="134" t="s">
        <v>7956</v>
      </c>
      <c r="T811" s="253">
        <v>22800000</v>
      </c>
      <c r="U811" s="156" t="s">
        <v>7957</v>
      </c>
      <c r="V811" s="253">
        <f>+T811</f>
        <v>22800000</v>
      </c>
      <c r="W811" s="156" t="s">
        <v>7958</v>
      </c>
      <c r="X811" s="156" t="s">
        <v>1040</v>
      </c>
      <c r="Y811" s="317">
        <f>+Z811+AA811+AB811</f>
        <v>45600000</v>
      </c>
      <c r="Z811" s="156">
        <f>+V811</f>
        <v>22800000</v>
      </c>
      <c r="AA811" s="156">
        <v>0</v>
      </c>
      <c r="AB811" s="156">
        <f>+AC811+AD811+AE811+AF811+AG811+AH811+AI811+AJ811</f>
        <v>22800000</v>
      </c>
      <c r="AC811" s="156">
        <v>0</v>
      </c>
      <c r="AD811" s="156">
        <v>0</v>
      </c>
      <c r="AE811" s="156">
        <v>22800000</v>
      </c>
      <c r="AF811" s="156">
        <v>0</v>
      </c>
      <c r="AG811" s="156">
        <v>0</v>
      </c>
      <c r="AH811" s="156">
        <v>0</v>
      </c>
      <c r="AI811" s="156">
        <v>0</v>
      </c>
      <c r="AJ811" s="156">
        <v>0</v>
      </c>
      <c r="AK811" s="156" t="s">
        <v>104</v>
      </c>
      <c r="AL811" s="103" t="s">
        <v>7959</v>
      </c>
      <c r="AM811" s="156" t="s">
        <v>7689</v>
      </c>
      <c r="AN811" s="156">
        <v>20472825</v>
      </c>
      <c r="AO811" s="156" t="s">
        <v>114</v>
      </c>
      <c r="AP811" s="156" t="s">
        <v>114</v>
      </c>
      <c r="AQ811" s="156" t="s">
        <v>114</v>
      </c>
      <c r="AR811" s="156" t="s">
        <v>114</v>
      </c>
      <c r="AS811" s="156" t="s">
        <v>578</v>
      </c>
      <c r="AT811" s="156" t="s">
        <v>578</v>
      </c>
      <c r="AU811" s="156" t="s">
        <v>392</v>
      </c>
      <c r="AV811" s="156"/>
      <c r="AW811" s="156"/>
      <c r="AX811" s="156" t="s">
        <v>578</v>
      </c>
      <c r="AY811" s="156" t="s">
        <v>108</v>
      </c>
      <c r="AZ811" s="156"/>
      <c r="BA811" s="156"/>
      <c r="BB811" s="156"/>
      <c r="BC811" s="156"/>
      <c r="BD811" s="156"/>
      <c r="BE811" s="156"/>
      <c r="BF811" s="156"/>
      <c r="BG811" s="156"/>
      <c r="BH811" s="153">
        <f>T811+BB811</f>
        <v>22800000</v>
      </c>
      <c r="BI811" s="437" t="s">
        <v>259</v>
      </c>
      <c r="BJ811" s="240"/>
      <c r="BK811" s="240" t="s">
        <v>114</v>
      </c>
      <c r="BL811" s="240"/>
      <c r="BM811" s="346" t="s">
        <v>3612</v>
      </c>
      <c r="BN811" s="156" t="s">
        <v>964</v>
      </c>
      <c r="BO811" s="156">
        <v>35</v>
      </c>
      <c r="BP811" s="156">
        <v>32411</v>
      </c>
      <c r="BQ811" s="156" t="s">
        <v>108</v>
      </c>
      <c r="BR811" s="156" t="s">
        <v>108</v>
      </c>
      <c r="BS811" s="156" t="s">
        <v>108</v>
      </c>
      <c r="BT811" s="156" t="s">
        <v>108</v>
      </c>
      <c r="BU811" s="156" t="s">
        <v>1738</v>
      </c>
      <c r="BV811" s="156">
        <v>3017722210</v>
      </c>
      <c r="BW811" s="156" t="s">
        <v>1739</v>
      </c>
      <c r="BX811" s="156" t="s">
        <v>304</v>
      </c>
      <c r="BY811" s="156" t="s">
        <v>119</v>
      </c>
      <c r="BZ811" s="156">
        <v>264480914</v>
      </c>
      <c r="CA811" s="157" t="s">
        <v>109</v>
      </c>
      <c r="CB811" s="157" t="s">
        <v>109</v>
      </c>
      <c r="CC811" s="157" t="s">
        <v>109</v>
      </c>
      <c r="CD811" s="280" t="s">
        <v>1018</v>
      </c>
      <c r="CE811" s="156"/>
      <c r="CF811" s="156"/>
      <c r="CG811" s="156"/>
      <c r="CH811" s="156"/>
      <c r="CI811" s="156"/>
      <c r="CJ811" s="156"/>
      <c r="CK811" s="156"/>
      <c r="CL811" s="156"/>
      <c r="CM811" s="157" t="s">
        <v>109</v>
      </c>
      <c r="CN811" s="156"/>
      <c r="CO811" s="297"/>
    </row>
    <row r="812" spans="1:736" s="50" customFormat="1" ht="45.75" customHeight="1">
      <c r="A812" s="589">
        <f>1+A811</f>
        <v>810</v>
      </c>
      <c r="B812" s="403" t="s">
        <v>7960</v>
      </c>
      <c r="C812" s="156" t="s">
        <v>7961</v>
      </c>
      <c r="D812" s="156" t="s">
        <v>1417</v>
      </c>
      <c r="E812" s="156">
        <v>45544</v>
      </c>
      <c r="F812" s="156">
        <v>45546</v>
      </c>
      <c r="G812" s="156">
        <v>45646</v>
      </c>
      <c r="H812" s="156" t="s">
        <v>416</v>
      </c>
      <c r="I812" s="156" t="s">
        <v>95</v>
      </c>
      <c r="J812" s="301" t="s">
        <v>3229</v>
      </c>
      <c r="K812" s="251">
        <v>1014245831</v>
      </c>
      <c r="L812" s="156">
        <v>8</v>
      </c>
      <c r="M812" s="156" t="s">
        <v>97</v>
      </c>
      <c r="N812" s="156" t="s">
        <v>98</v>
      </c>
      <c r="O812" s="156" t="s">
        <v>7962</v>
      </c>
      <c r="P812" s="156" t="s">
        <v>7814</v>
      </c>
      <c r="Q812" s="156" t="s">
        <v>7963</v>
      </c>
      <c r="R812" s="143">
        <f>+G812-F812</f>
        <v>100</v>
      </c>
      <c r="S812" s="134" t="s">
        <v>7964</v>
      </c>
      <c r="T812" s="253">
        <v>10666667</v>
      </c>
      <c r="U812" s="156" t="s">
        <v>7965</v>
      </c>
      <c r="V812" s="253">
        <f>+T812</f>
        <v>10666667</v>
      </c>
      <c r="W812" s="156" t="s">
        <v>7882</v>
      </c>
      <c r="X812" s="156" t="s">
        <v>103</v>
      </c>
      <c r="Y812" s="317">
        <f>+Z812+AA812+AB812</f>
        <v>10666667</v>
      </c>
      <c r="Z812" s="156">
        <f>+V812</f>
        <v>10666667</v>
      </c>
      <c r="AA812" s="156">
        <v>0</v>
      </c>
      <c r="AB812" s="156">
        <f>+AC812+AD812+AE812+AF812+AG812+AH812+AI812+AJ812</f>
        <v>0</v>
      </c>
      <c r="AC812" s="156">
        <v>0</v>
      </c>
      <c r="AD812" s="156">
        <v>0</v>
      </c>
      <c r="AE812" s="156">
        <v>0</v>
      </c>
      <c r="AF812" s="156">
        <v>0</v>
      </c>
      <c r="AG812" s="156">
        <v>0</v>
      </c>
      <c r="AH812" s="156">
        <v>0</v>
      </c>
      <c r="AI812" s="156">
        <v>0</v>
      </c>
      <c r="AJ812" s="156">
        <v>0</v>
      </c>
      <c r="AK812" s="156" t="s">
        <v>104</v>
      </c>
      <c r="AL812" s="103" t="s">
        <v>7966</v>
      </c>
      <c r="AM812" s="156" t="s">
        <v>7967</v>
      </c>
      <c r="AN812" s="156">
        <v>35419855</v>
      </c>
      <c r="AO812" s="156" t="s">
        <v>114</v>
      </c>
      <c r="AP812" s="156" t="s">
        <v>108</v>
      </c>
      <c r="AQ812" s="156" t="s">
        <v>108</v>
      </c>
      <c r="AR812" s="156" t="s">
        <v>108</v>
      </c>
      <c r="AS812" s="156" t="s">
        <v>578</v>
      </c>
      <c r="AT812" s="156" t="s">
        <v>578</v>
      </c>
      <c r="AU812" s="156" t="s">
        <v>392</v>
      </c>
      <c r="AV812" s="156"/>
      <c r="AW812" s="156"/>
      <c r="AX812" s="156" t="s">
        <v>578</v>
      </c>
      <c r="AY812" s="156" t="s">
        <v>7943</v>
      </c>
      <c r="AZ812" s="156"/>
      <c r="BA812" s="156"/>
      <c r="BB812" s="156"/>
      <c r="BC812" s="156"/>
      <c r="BD812" s="156"/>
      <c r="BE812" s="156"/>
      <c r="BF812" s="156"/>
      <c r="BG812" s="156"/>
      <c r="BH812" s="153">
        <f>T812+BB812</f>
        <v>10666667</v>
      </c>
      <c r="BI812" s="437" t="s">
        <v>259</v>
      </c>
      <c r="BJ812" s="240"/>
      <c r="BK812" s="240" t="s">
        <v>114</v>
      </c>
      <c r="BL812" s="240"/>
      <c r="BM812" s="161" t="s">
        <v>2539</v>
      </c>
      <c r="BN812" s="156" t="s">
        <v>115</v>
      </c>
      <c r="BO812" s="156">
        <v>31</v>
      </c>
      <c r="BP812" s="156">
        <v>34189</v>
      </c>
      <c r="BQ812" s="156" t="s">
        <v>578</v>
      </c>
      <c r="BR812" s="156" t="s">
        <v>108</v>
      </c>
      <c r="BS812" s="156" t="s">
        <v>108</v>
      </c>
      <c r="BT812" s="156" t="s">
        <v>108</v>
      </c>
      <c r="BU812" s="156" t="s">
        <v>3233</v>
      </c>
      <c r="BV812" s="156">
        <v>3172432642</v>
      </c>
      <c r="BW812" s="156" t="s">
        <v>3234</v>
      </c>
      <c r="BX812" s="156" t="s">
        <v>881</v>
      </c>
      <c r="BY812" s="156" t="s">
        <v>119</v>
      </c>
      <c r="BZ812" s="156">
        <v>38871945010</v>
      </c>
      <c r="CA812" s="157" t="s">
        <v>109</v>
      </c>
      <c r="CB812" s="157" t="s">
        <v>109</v>
      </c>
      <c r="CC812" s="157" t="s">
        <v>109</v>
      </c>
      <c r="CD812" s="157" t="s">
        <v>7581</v>
      </c>
      <c r="CE812" s="156"/>
      <c r="CF812" s="156"/>
      <c r="CG812" s="156"/>
      <c r="CH812" s="156"/>
      <c r="CI812" s="156"/>
      <c r="CJ812" s="156"/>
      <c r="CK812" s="156"/>
      <c r="CL812" s="156"/>
      <c r="CM812" s="157" t="s">
        <v>109</v>
      </c>
      <c r="CN812" s="156"/>
      <c r="CO812" s="297"/>
    </row>
    <row r="813" spans="1:736" s="290" customFormat="1" ht="45.75" customHeight="1">
      <c r="A813" s="589">
        <f>1+A812</f>
        <v>811</v>
      </c>
      <c r="B813" s="403" t="s">
        <v>7968</v>
      </c>
      <c r="C813" s="156" t="s">
        <v>7969</v>
      </c>
      <c r="D813" s="156" t="s">
        <v>6934</v>
      </c>
      <c r="E813" s="156">
        <v>45545</v>
      </c>
      <c r="F813" s="156">
        <v>45546</v>
      </c>
      <c r="G813" s="156">
        <v>45646</v>
      </c>
      <c r="H813" s="156" t="s">
        <v>416</v>
      </c>
      <c r="I813" s="156" t="s">
        <v>95</v>
      </c>
      <c r="J813" s="301" t="s">
        <v>7970</v>
      </c>
      <c r="K813" s="251">
        <v>1070016128</v>
      </c>
      <c r="L813" s="156">
        <v>1</v>
      </c>
      <c r="M813" s="156" t="s">
        <v>97</v>
      </c>
      <c r="N813" s="156" t="s">
        <v>98</v>
      </c>
      <c r="O813" s="156" t="s">
        <v>3608</v>
      </c>
      <c r="P813" s="156" t="s">
        <v>7971</v>
      </c>
      <c r="Q813" s="156" t="s">
        <v>7889</v>
      </c>
      <c r="R813" s="143">
        <f>+G813-F813</f>
        <v>100</v>
      </c>
      <c r="S813" s="134" t="s">
        <v>7972</v>
      </c>
      <c r="T813" s="253">
        <v>17150000</v>
      </c>
      <c r="U813" s="156" t="s">
        <v>7973</v>
      </c>
      <c r="V813" s="253">
        <f>+T813</f>
        <v>17150000</v>
      </c>
      <c r="W813" s="156">
        <v>45545</v>
      </c>
      <c r="X813" s="156" t="s">
        <v>1040</v>
      </c>
      <c r="Y813" s="317">
        <f>+Z813+AA813+AB813</f>
        <v>34300000</v>
      </c>
      <c r="Z813" s="156">
        <f>+V813</f>
        <v>17150000</v>
      </c>
      <c r="AA813" s="156">
        <v>0</v>
      </c>
      <c r="AB813" s="156">
        <f>+AC813+AD813+AE813+AF813+AG813+AH813+AI813+AJ813</f>
        <v>17150000</v>
      </c>
      <c r="AC813" s="156">
        <v>0</v>
      </c>
      <c r="AD813" s="156">
        <v>0</v>
      </c>
      <c r="AE813" s="156">
        <v>17150000</v>
      </c>
      <c r="AF813" s="156">
        <v>0</v>
      </c>
      <c r="AG813" s="156">
        <v>0</v>
      </c>
      <c r="AH813" s="156">
        <v>0</v>
      </c>
      <c r="AI813" s="156">
        <v>0</v>
      </c>
      <c r="AJ813" s="156">
        <v>0</v>
      </c>
      <c r="AK813" s="156" t="s">
        <v>104</v>
      </c>
      <c r="AL813" s="103" t="s">
        <v>7974</v>
      </c>
      <c r="AM813" s="156" t="s">
        <v>7975</v>
      </c>
      <c r="AN813" s="156">
        <v>39744160</v>
      </c>
      <c r="AO813" s="156" t="s">
        <v>114</v>
      </c>
      <c r="AP813" s="156" t="s">
        <v>108</v>
      </c>
      <c r="AQ813" s="156" t="s">
        <v>108</v>
      </c>
      <c r="AR813" s="156" t="s">
        <v>108</v>
      </c>
      <c r="AS813" s="156" t="s">
        <v>578</v>
      </c>
      <c r="AT813" s="156" t="s">
        <v>578</v>
      </c>
      <c r="AU813" s="156" t="s">
        <v>392</v>
      </c>
      <c r="AV813" s="156"/>
      <c r="AW813" s="156"/>
      <c r="AX813" s="156" t="s">
        <v>578</v>
      </c>
      <c r="AY813" s="156" t="s">
        <v>108</v>
      </c>
      <c r="AZ813" s="156"/>
      <c r="BA813" s="156"/>
      <c r="BB813" s="156"/>
      <c r="BC813" s="156"/>
      <c r="BD813" s="156"/>
      <c r="BE813" s="156"/>
      <c r="BF813" s="156"/>
      <c r="BG813" s="156"/>
      <c r="BH813" s="153">
        <f>T813+BB813</f>
        <v>17150000</v>
      </c>
      <c r="BI813" s="349" t="s">
        <v>113</v>
      </c>
      <c r="BJ813" s="240"/>
      <c r="BK813" s="240" t="s">
        <v>114</v>
      </c>
      <c r="BL813" s="240"/>
      <c r="BM813" s="437"/>
      <c r="BN813" s="156" t="s">
        <v>115</v>
      </c>
      <c r="BO813" s="156">
        <v>29</v>
      </c>
      <c r="BP813" s="156">
        <v>34896</v>
      </c>
      <c r="BQ813" s="156" t="s">
        <v>578</v>
      </c>
      <c r="BR813" s="156" t="s">
        <v>108</v>
      </c>
      <c r="BS813" s="156" t="s">
        <v>108</v>
      </c>
      <c r="BT813" s="156" t="s">
        <v>108</v>
      </c>
      <c r="BU813" s="156" t="s">
        <v>7976</v>
      </c>
      <c r="BV813" s="156">
        <v>3114507915</v>
      </c>
      <c r="BW813" s="156" t="s">
        <v>7977</v>
      </c>
      <c r="BX813" s="156" t="s">
        <v>191</v>
      </c>
      <c r="BY813" s="156" t="s">
        <v>119</v>
      </c>
      <c r="BZ813" s="156">
        <v>24114302935</v>
      </c>
      <c r="CA813" s="157" t="s">
        <v>109</v>
      </c>
      <c r="CB813" s="157" t="s">
        <v>109</v>
      </c>
      <c r="CC813" s="157" t="s">
        <v>109</v>
      </c>
      <c r="CD813" s="152" t="s">
        <v>109</v>
      </c>
      <c r="CE813" s="156"/>
      <c r="CF813" s="156"/>
      <c r="CG813" s="156"/>
      <c r="CH813" s="156"/>
      <c r="CI813" s="156"/>
      <c r="CJ813" s="156"/>
      <c r="CK813" s="156"/>
      <c r="CL813" s="156"/>
      <c r="CM813" s="157" t="s">
        <v>109</v>
      </c>
      <c r="CN813" s="156"/>
      <c r="CO813" s="297"/>
      <c r="CP813" s="297"/>
      <c r="CQ813" s="297"/>
      <c r="CR813" s="297"/>
      <c r="CS813" s="50"/>
      <c r="CT813" s="50"/>
      <c r="CU813" s="50"/>
      <c r="CV813" s="50"/>
      <c r="CW813" s="50"/>
      <c r="CX813" s="50"/>
      <c r="CY813" s="50"/>
      <c r="CZ813" s="50"/>
      <c r="DA813" s="50"/>
      <c r="DB813" s="50"/>
      <c r="DC813" s="50"/>
      <c r="DD813" s="50"/>
      <c r="DE813" s="50"/>
      <c r="DF813" s="50"/>
      <c r="DG813" s="50"/>
      <c r="DH813" s="50"/>
      <c r="DI813" s="50"/>
      <c r="DJ813" s="50"/>
      <c r="DK813" s="50"/>
      <c r="DL813" s="50"/>
      <c r="DM813" s="50"/>
      <c r="DN813" s="50"/>
      <c r="DO813" s="50"/>
      <c r="DP813" s="50"/>
      <c r="DQ813" s="50"/>
      <c r="DR813" s="50"/>
      <c r="DS813" s="50"/>
      <c r="DT813" s="50"/>
      <c r="DU813" s="50"/>
      <c r="DV813" s="50"/>
      <c r="DW813" s="50"/>
      <c r="DX813" s="50"/>
      <c r="DY813" s="50"/>
      <c r="DZ813" s="50"/>
      <c r="EA813" s="50"/>
      <c r="EB813" s="50"/>
      <c r="EC813" s="50"/>
      <c r="ED813" s="50"/>
      <c r="EE813" s="50"/>
      <c r="EF813" s="50"/>
      <c r="EG813" s="50"/>
      <c r="EH813" s="50"/>
      <c r="EI813" s="50"/>
      <c r="EJ813" s="50"/>
      <c r="EK813" s="50"/>
      <c r="EL813" s="50"/>
      <c r="EM813" s="50"/>
      <c r="EN813" s="50"/>
      <c r="EO813" s="50"/>
      <c r="EP813" s="50"/>
      <c r="EQ813" s="50"/>
      <c r="ER813" s="50"/>
      <c r="ES813" s="50"/>
      <c r="ET813" s="50"/>
      <c r="EU813" s="50"/>
      <c r="EV813" s="50"/>
      <c r="EW813" s="50"/>
      <c r="EX813" s="50"/>
      <c r="EY813" s="50"/>
      <c r="EZ813" s="50"/>
      <c r="FA813" s="50"/>
      <c r="FB813" s="50"/>
      <c r="FC813" s="50"/>
      <c r="FD813" s="50"/>
      <c r="FE813" s="50"/>
      <c r="FF813" s="50"/>
      <c r="FG813" s="50"/>
      <c r="FH813" s="50"/>
      <c r="FI813" s="50"/>
      <c r="FJ813" s="50"/>
      <c r="FK813" s="50"/>
      <c r="FL813" s="50"/>
      <c r="FM813" s="50"/>
      <c r="FN813" s="50"/>
      <c r="FO813" s="50"/>
      <c r="FP813" s="50"/>
      <c r="FQ813" s="50"/>
      <c r="FR813" s="50"/>
      <c r="FS813" s="50"/>
      <c r="FT813" s="50"/>
      <c r="FU813" s="50"/>
      <c r="FV813" s="50"/>
      <c r="FW813" s="50"/>
      <c r="FX813" s="50"/>
      <c r="FY813" s="50"/>
      <c r="FZ813" s="50"/>
      <c r="GA813" s="50"/>
      <c r="GB813" s="50"/>
      <c r="GC813" s="50"/>
      <c r="GD813" s="50"/>
      <c r="GE813" s="50"/>
      <c r="GF813" s="50"/>
      <c r="GG813" s="50"/>
      <c r="GH813" s="50"/>
      <c r="GI813" s="50"/>
      <c r="GJ813" s="50"/>
      <c r="GK813" s="50"/>
      <c r="GL813" s="50"/>
      <c r="GM813" s="50"/>
      <c r="GN813" s="50"/>
      <c r="GO813" s="50"/>
      <c r="GP813" s="50"/>
      <c r="GQ813" s="50"/>
      <c r="GR813" s="50"/>
      <c r="GS813" s="50"/>
      <c r="GT813" s="50"/>
      <c r="GU813" s="50"/>
      <c r="GV813" s="16"/>
      <c r="GW813" s="16"/>
      <c r="GX813" s="16"/>
      <c r="GY813" s="16"/>
      <c r="GZ813" s="16"/>
      <c r="HA813" s="16"/>
      <c r="HB813" s="16"/>
      <c r="HC813" s="16"/>
      <c r="HD813" s="16"/>
      <c r="HE813" s="16"/>
      <c r="HF813" s="16"/>
      <c r="HG813" s="16"/>
      <c r="HH813" s="16"/>
      <c r="HI813" s="16"/>
      <c r="HJ813" s="16"/>
      <c r="HK813" s="16"/>
      <c r="HL813" s="16"/>
      <c r="HM813" s="16"/>
      <c r="HN813" s="16"/>
      <c r="HO813" s="16"/>
      <c r="HP813" s="16"/>
      <c r="HQ813" s="16"/>
      <c r="HR813" s="16"/>
      <c r="HS813" s="16"/>
      <c r="HT813" s="16"/>
      <c r="HU813" s="16"/>
      <c r="HV813" s="16"/>
      <c r="HW813" s="16"/>
      <c r="HX813" s="16"/>
      <c r="HY813" s="16"/>
      <c r="HZ813" s="16"/>
      <c r="IA813" s="16"/>
      <c r="IB813" s="16"/>
      <c r="IC813" s="16"/>
      <c r="ID813" s="16"/>
      <c r="IE813" s="16"/>
      <c r="IF813" s="16"/>
      <c r="IG813" s="16"/>
      <c r="IH813" s="16"/>
      <c r="II813" s="16"/>
      <c r="IJ813" s="16"/>
      <c r="IK813" s="16"/>
      <c r="IL813" s="16"/>
      <c r="IM813" s="16"/>
      <c r="IN813" s="16"/>
      <c r="IO813" s="16"/>
      <c r="IP813" s="16"/>
      <c r="IQ813" s="16"/>
      <c r="IR813" s="16"/>
      <c r="IS813" s="16"/>
      <c r="IT813" s="16"/>
      <c r="IU813" s="16"/>
      <c r="IV813" s="16"/>
      <c r="IW813" s="16"/>
      <c r="IX813" s="16"/>
      <c r="IY813" s="16"/>
      <c r="IZ813" s="16"/>
      <c r="JA813" s="16"/>
      <c r="JB813" s="16"/>
      <c r="JC813" s="16"/>
      <c r="JD813" s="16"/>
      <c r="JE813" s="16"/>
      <c r="JF813" s="16"/>
      <c r="JG813" s="16"/>
      <c r="JH813" s="16"/>
      <c r="JI813" s="16"/>
      <c r="JJ813" s="16"/>
      <c r="JK813" s="16"/>
      <c r="JL813" s="16"/>
      <c r="JM813" s="16"/>
      <c r="JN813" s="16"/>
      <c r="JO813" s="16"/>
      <c r="JP813" s="16"/>
      <c r="JQ813" s="16"/>
      <c r="JR813" s="16"/>
      <c r="JS813" s="16"/>
      <c r="JT813" s="16"/>
      <c r="JU813" s="16"/>
      <c r="JV813" s="16"/>
      <c r="JW813" s="16"/>
      <c r="JX813" s="16"/>
      <c r="JY813" s="16"/>
      <c r="JZ813" s="16"/>
      <c r="KA813" s="16"/>
      <c r="KB813" s="16"/>
      <c r="KC813" s="16"/>
      <c r="KD813" s="16"/>
      <c r="KE813" s="16"/>
      <c r="KF813" s="16"/>
      <c r="KG813" s="16"/>
      <c r="KH813" s="16"/>
      <c r="KI813" s="16"/>
      <c r="KJ813" s="16"/>
      <c r="KK813" s="16"/>
      <c r="KL813" s="16"/>
      <c r="KM813" s="16"/>
      <c r="KN813" s="16"/>
      <c r="KO813" s="16"/>
      <c r="KP813" s="16"/>
      <c r="KQ813" s="16"/>
      <c r="KR813" s="16"/>
      <c r="KS813" s="16"/>
      <c r="KT813" s="16"/>
      <c r="KU813" s="16"/>
      <c r="KV813" s="16"/>
      <c r="KW813" s="16"/>
      <c r="KX813" s="16"/>
      <c r="KY813" s="16"/>
      <c r="KZ813" s="16"/>
      <c r="LA813" s="16"/>
      <c r="LB813" s="16"/>
      <c r="LC813" s="16"/>
      <c r="LD813" s="16"/>
      <c r="LE813" s="16"/>
      <c r="LF813" s="16"/>
      <c r="LG813" s="16"/>
      <c r="LH813" s="16"/>
      <c r="LI813" s="16"/>
      <c r="LJ813" s="16"/>
      <c r="LK813" s="16"/>
      <c r="LL813" s="16"/>
      <c r="LM813" s="16"/>
      <c r="LN813" s="16"/>
      <c r="LO813" s="16"/>
      <c r="LP813" s="16"/>
      <c r="LQ813" s="16"/>
      <c r="LR813" s="16"/>
      <c r="LS813" s="16"/>
      <c r="LT813" s="16"/>
      <c r="LU813" s="16"/>
      <c r="LV813" s="16"/>
      <c r="LW813" s="16"/>
      <c r="LX813" s="16"/>
      <c r="LY813" s="16"/>
      <c r="LZ813" s="16"/>
      <c r="MA813" s="16"/>
      <c r="MB813" s="16"/>
      <c r="MC813" s="16"/>
      <c r="MD813" s="16"/>
      <c r="ME813" s="16"/>
      <c r="MF813" s="16"/>
      <c r="MG813" s="16"/>
      <c r="MH813" s="16"/>
      <c r="MI813" s="16"/>
      <c r="MJ813" s="16"/>
      <c r="MK813" s="16"/>
      <c r="ML813" s="16"/>
      <c r="MM813" s="16"/>
      <c r="MN813" s="16"/>
      <c r="MO813" s="16"/>
      <c r="MP813" s="16"/>
      <c r="MQ813" s="16"/>
      <c r="MR813" s="16"/>
      <c r="MS813" s="16"/>
      <c r="MT813" s="16"/>
      <c r="MU813" s="16"/>
      <c r="MV813" s="16"/>
      <c r="MW813" s="16"/>
      <c r="MX813" s="16"/>
      <c r="MY813" s="16"/>
      <c r="MZ813" s="16"/>
      <c r="NA813" s="16"/>
      <c r="NB813" s="16"/>
      <c r="NC813" s="16"/>
      <c r="ND813" s="16"/>
      <c r="NE813" s="16"/>
      <c r="NF813" s="16"/>
      <c r="NG813" s="16"/>
      <c r="NH813" s="16"/>
      <c r="NI813" s="16"/>
      <c r="NJ813" s="16"/>
      <c r="NK813" s="16"/>
      <c r="NL813" s="16"/>
      <c r="NM813" s="16"/>
      <c r="NN813" s="16"/>
      <c r="NO813" s="16"/>
      <c r="NP813" s="16"/>
      <c r="NQ813" s="16"/>
      <c r="NR813" s="16"/>
      <c r="NS813" s="16"/>
      <c r="NT813" s="16"/>
      <c r="NU813" s="16"/>
      <c r="NV813" s="16"/>
      <c r="NW813" s="16"/>
      <c r="NX813" s="16"/>
      <c r="NY813" s="16"/>
      <c r="NZ813" s="16"/>
      <c r="OA813" s="16"/>
      <c r="OB813" s="16"/>
      <c r="OC813" s="16"/>
      <c r="OD813" s="16"/>
      <c r="OE813" s="16"/>
      <c r="OF813" s="16"/>
      <c r="OG813" s="16"/>
      <c r="OH813" s="16"/>
      <c r="OI813" s="16"/>
      <c r="OJ813" s="16"/>
      <c r="OK813" s="16"/>
      <c r="OL813" s="16"/>
      <c r="OM813" s="16"/>
      <c r="ON813" s="16"/>
      <c r="OO813" s="16"/>
      <c r="OP813" s="16"/>
      <c r="OQ813" s="16"/>
      <c r="OR813" s="16"/>
      <c r="OS813" s="16"/>
      <c r="OT813" s="16"/>
      <c r="OU813" s="16"/>
      <c r="OV813" s="16"/>
      <c r="OW813" s="16"/>
      <c r="OX813" s="16"/>
      <c r="OY813" s="16"/>
      <c r="OZ813" s="16"/>
      <c r="PA813" s="16"/>
      <c r="PB813" s="16"/>
      <c r="PC813" s="16"/>
      <c r="PD813" s="16"/>
      <c r="PE813" s="16"/>
      <c r="PF813" s="16"/>
      <c r="PG813" s="16"/>
      <c r="PH813" s="16"/>
      <c r="PI813" s="16"/>
      <c r="PJ813" s="16"/>
      <c r="PK813" s="16"/>
      <c r="PL813" s="16"/>
      <c r="PM813" s="16"/>
      <c r="PN813" s="16"/>
      <c r="PO813" s="16"/>
      <c r="PP813" s="16"/>
      <c r="PQ813" s="16"/>
      <c r="PR813" s="16"/>
      <c r="PS813" s="16"/>
      <c r="PT813" s="16"/>
      <c r="PU813" s="16"/>
      <c r="PV813" s="16"/>
      <c r="PW813" s="16"/>
      <c r="PX813" s="16"/>
      <c r="PY813" s="16"/>
      <c r="PZ813" s="16"/>
      <c r="QA813" s="16"/>
      <c r="QB813" s="16"/>
      <c r="QC813" s="16"/>
      <c r="QD813" s="16"/>
      <c r="QE813" s="16"/>
      <c r="QF813" s="16"/>
      <c r="QG813" s="16"/>
      <c r="QH813" s="16"/>
      <c r="QI813" s="16"/>
      <c r="QJ813" s="16"/>
      <c r="QK813" s="16"/>
      <c r="QL813" s="16"/>
      <c r="QM813" s="16"/>
      <c r="QN813" s="16"/>
      <c r="QO813" s="16"/>
      <c r="QP813" s="16"/>
      <c r="QQ813" s="16"/>
      <c r="QR813" s="16"/>
      <c r="QS813" s="16"/>
      <c r="QT813" s="16"/>
      <c r="QU813" s="16"/>
      <c r="QV813" s="16"/>
      <c r="QW813" s="16"/>
      <c r="QX813" s="16"/>
      <c r="QY813" s="16"/>
      <c r="QZ813" s="16"/>
      <c r="RA813" s="16"/>
      <c r="RB813" s="16"/>
      <c r="RC813" s="16"/>
      <c r="RD813" s="16"/>
      <c r="RE813" s="16"/>
      <c r="RF813" s="16"/>
      <c r="RG813" s="16"/>
      <c r="RH813" s="16"/>
      <c r="RI813" s="16"/>
      <c r="RJ813" s="16"/>
      <c r="RK813" s="16"/>
      <c r="RL813" s="16"/>
      <c r="RM813" s="16"/>
      <c r="RN813" s="16"/>
      <c r="RO813" s="16"/>
      <c r="RP813" s="16"/>
      <c r="RQ813" s="16"/>
      <c r="RR813" s="16"/>
      <c r="RS813" s="16"/>
      <c r="RT813" s="16"/>
      <c r="RU813" s="16"/>
      <c r="RV813" s="16"/>
      <c r="RW813" s="16"/>
      <c r="RX813" s="16"/>
      <c r="RY813" s="16"/>
      <c r="RZ813" s="16"/>
      <c r="SA813" s="16"/>
      <c r="SB813" s="16"/>
      <c r="SC813" s="16"/>
      <c r="SD813" s="16"/>
      <c r="SE813" s="16"/>
      <c r="SF813" s="16"/>
      <c r="SG813" s="16"/>
      <c r="SH813" s="16"/>
      <c r="SI813" s="16"/>
      <c r="SJ813" s="16"/>
      <c r="SK813" s="16"/>
      <c r="SL813" s="16"/>
      <c r="SM813" s="16"/>
      <c r="SN813" s="16"/>
      <c r="SO813" s="16"/>
      <c r="SP813" s="16"/>
      <c r="SQ813" s="16"/>
      <c r="SR813" s="16"/>
      <c r="SS813" s="16"/>
      <c r="ST813" s="16"/>
      <c r="SU813" s="16"/>
      <c r="SV813" s="16"/>
      <c r="SW813" s="16"/>
      <c r="SX813" s="16"/>
      <c r="SY813" s="16"/>
      <c r="SZ813" s="16"/>
      <c r="TA813" s="16"/>
      <c r="TB813" s="16"/>
      <c r="TC813" s="16"/>
      <c r="TD813" s="16"/>
      <c r="TE813" s="16"/>
      <c r="TF813" s="16"/>
      <c r="TG813" s="16"/>
      <c r="TH813" s="16"/>
      <c r="TI813" s="16"/>
      <c r="TJ813" s="16"/>
      <c r="TK813" s="16"/>
      <c r="TL813" s="16"/>
      <c r="TM813" s="16"/>
      <c r="TN813" s="16"/>
      <c r="TO813" s="16"/>
      <c r="TP813" s="16"/>
      <c r="TQ813" s="16"/>
      <c r="TR813" s="16"/>
      <c r="TS813" s="16"/>
      <c r="TT813" s="16"/>
      <c r="TU813" s="16"/>
      <c r="TV813" s="16"/>
      <c r="TW813" s="16"/>
      <c r="TX813" s="16"/>
      <c r="TY813" s="16"/>
      <c r="TZ813" s="16"/>
      <c r="UA813" s="16"/>
      <c r="UB813" s="16"/>
      <c r="UC813" s="16"/>
      <c r="UD813" s="16"/>
      <c r="UE813" s="16"/>
      <c r="UF813" s="16"/>
      <c r="UG813" s="16"/>
      <c r="UH813" s="16"/>
      <c r="UI813" s="16"/>
      <c r="UJ813" s="16"/>
      <c r="UK813" s="16"/>
      <c r="UL813" s="16"/>
      <c r="UM813" s="16"/>
      <c r="UN813" s="16"/>
      <c r="UO813" s="16"/>
      <c r="UP813" s="16"/>
      <c r="UQ813" s="16"/>
      <c r="UR813" s="16"/>
      <c r="US813" s="16"/>
      <c r="UT813" s="16"/>
      <c r="UU813" s="16"/>
      <c r="UV813" s="16"/>
      <c r="UW813" s="16"/>
      <c r="UX813" s="16"/>
      <c r="UY813" s="16"/>
      <c r="UZ813" s="16"/>
      <c r="VA813" s="16"/>
      <c r="VB813" s="16"/>
      <c r="VC813" s="16"/>
      <c r="VD813" s="16"/>
      <c r="VE813" s="16"/>
      <c r="VF813" s="16"/>
      <c r="VG813" s="16"/>
      <c r="VH813" s="16"/>
      <c r="VI813" s="16"/>
      <c r="VJ813" s="16"/>
      <c r="VK813" s="16"/>
      <c r="VL813" s="16"/>
      <c r="VM813" s="16"/>
      <c r="VN813" s="16"/>
      <c r="VO813" s="16"/>
      <c r="VP813" s="16"/>
      <c r="VQ813" s="16"/>
      <c r="VR813" s="16"/>
      <c r="VS813" s="16"/>
      <c r="VT813" s="16"/>
      <c r="VU813" s="16"/>
      <c r="VV813" s="16"/>
      <c r="VW813" s="16"/>
      <c r="VX813" s="16"/>
      <c r="VY813" s="16"/>
      <c r="VZ813" s="16"/>
      <c r="WA813" s="16"/>
      <c r="WB813" s="16"/>
      <c r="WC813" s="16"/>
      <c r="WD813" s="16"/>
      <c r="WE813" s="16"/>
      <c r="WF813" s="16"/>
      <c r="WG813" s="16"/>
      <c r="WH813" s="16"/>
      <c r="WI813" s="16"/>
      <c r="WJ813" s="16"/>
      <c r="WK813" s="16"/>
      <c r="WL813" s="16"/>
      <c r="WM813" s="16"/>
      <c r="WN813" s="16"/>
      <c r="WO813" s="16"/>
      <c r="WP813" s="16"/>
      <c r="WQ813" s="16"/>
      <c r="WR813" s="16"/>
      <c r="WS813" s="16"/>
      <c r="WT813" s="16"/>
      <c r="WU813" s="16"/>
      <c r="WV813" s="16"/>
      <c r="WW813" s="16"/>
      <c r="WX813" s="16"/>
      <c r="WY813" s="16"/>
      <c r="WZ813" s="16"/>
      <c r="XA813" s="16"/>
      <c r="XB813" s="16"/>
      <c r="XC813" s="16"/>
      <c r="XD813" s="16"/>
      <c r="XE813" s="16"/>
      <c r="XF813" s="16"/>
      <c r="XG813" s="16"/>
      <c r="XH813" s="16"/>
      <c r="XI813" s="16"/>
      <c r="XJ813" s="16"/>
      <c r="XK813" s="16"/>
      <c r="XL813" s="16"/>
      <c r="XM813" s="16"/>
      <c r="XN813" s="16"/>
      <c r="XO813" s="16"/>
      <c r="XP813" s="16"/>
      <c r="XQ813" s="16"/>
      <c r="XR813" s="16"/>
      <c r="XS813" s="16"/>
      <c r="XT813" s="16"/>
      <c r="XU813" s="16"/>
      <c r="XV813" s="16"/>
      <c r="XW813" s="16"/>
      <c r="XX813" s="16"/>
      <c r="XY813" s="16"/>
      <c r="XZ813" s="16"/>
      <c r="YA813" s="16"/>
      <c r="YB813" s="16"/>
      <c r="YC813" s="16"/>
      <c r="YD813" s="16"/>
      <c r="YE813" s="16"/>
      <c r="YF813" s="16"/>
      <c r="YG813" s="16"/>
      <c r="YH813" s="16"/>
      <c r="YI813" s="16"/>
      <c r="YJ813" s="16"/>
      <c r="YK813" s="16"/>
      <c r="YL813" s="16"/>
      <c r="YM813" s="16"/>
      <c r="YN813" s="16"/>
      <c r="YO813" s="16"/>
      <c r="YP813" s="16"/>
      <c r="YQ813" s="16"/>
      <c r="YR813" s="16"/>
      <c r="YS813" s="16"/>
      <c r="YT813" s="16"/>
      <c r="YU813" s="16"/>
      <c r="YV813" s="16"/>
      <c r="YW813" s="16"/>
      <c r="YX813" s="16"/>
      <c r="YY813" s="16"/>
      <c r="YZ813" s="16"/>
      <c r="ZA813" s="16"/>
      <c r="ZB813" s="16"/>
      <c r="ZC813" s="16"/>
      <c r="ZD813" s="16"/>
      <c r="ZE813" s="16"/>
      <c r="ZF813" s="16"/>
      <c r="ZG813" s="16"/>
      <c r="ZH813" s="16"/>
      <c r="ZI813" s="16"/>
      <c r="ZJ813" s="16"/>
      <c r="ZK813" s="16"/>
      <c r="ZL813" s="16"/>
      <c r="ZM813" s="16"/>
      <c r="ZN813" s="16"/>
      <c r="ZO813" s="16"/>
      <c r="ZP813" s="16"/>
      <c r="ZQ813" s="16"/>
      <c r="ZR813" s="16"/>
      <c r="ZS813" s="16"/>
      <c r="ZT813" s="16"/>
      <c r="ZU813" s="16"/>
      <c r="ZV813" s="16"/>
      <c r="ZW813" s="16"/>
      <c r="ZX813" s="16"/>
      <c r="ZY813" s="16"/>
      <c r="ZZ813" s="16"/>
      <c r="AAA813" s="16"/>
      <c r="AAB813" s="16"/>
      <c r="AAC813" s="16"/>
      <c r="AAD813" s="16"/>
      <c r="AAE813" s="16"/>
      <c r="AAF813" s="16"/>
      <c r="AAG813" s="16"/>
      <c r="AAH813" s="16"/>
      <c r="AAI813" s="16"/>
      <c r="AAJ813" s="16"/>
      <c r="AAK813" s="16"/>
      <c r="AAL813" s="16"/>
      <c r="AAM813" s="16"/>
      <c r="AAN813" s="16"/>
      <c r="AAO813" s="16"/>
      <c r="AAP813" s="16"/>
      <c r="AAQ813" s="16"/>
      <c r="AAR813" s="16"/>
      <c r="AAS813" s="16"/>
      <c r="AAT813" s="16"/>
      <c r="AAU813" s="16"/>
      <c r="AAV813" s="16"/>
      <c r="AAW813" s="16"/>
      <c r="AAX813" s="16"/>
      <c r="AAY813" s="16"/>
      <c r="AAZ813" s="16"/>
      <c r="ABA813" s="16"/>
      <c r="ABB813" s="16"/>
      <c r="ABC813" s="16"/>
      <c r="ABD813" s="16"/>
      <c r="ABE813" s="16"/>
      <c r="ABF813" s="16"/>
      <c r="ABG813" s="16"/>
      <c r="ABH813" s="16"/>
    </row>
    <row r="814" spans="1:736" s="50" customFormat="1" ht="45.75" customHeight="1">
      <c r="A814" s="589">
        <f>1+A813</f>
        <v>812</v>
      </c>
      <c r="B814" s="151" t="s">
        <v>7978</v>
      </c>
      <c r="C814" s="134" t="s">
        <v>7979</v>
      </c>
      <c r="D814" s="205" t="s">
        <v>6934</v>
      </c>
      <c r="E814" s="135">
        <v>45545</v>
      </c>
      <c r="F814" s="203">
        <v>45546</v>
      </c>
      <c r="G814" s="203">
        <v>45649</v>
      </c>
      <c r="H814" s="201" t="s">
        <v>416</v>
      </c>
      <c r="I814" s="206" t="s">
        <v>95</v>
      </c>
      <c r="J814" s="134" t="s">
        <v>7980</v>
      </c>
      <c r="K814" s="271">
        <v>1072713959</v>
      </c>
      <c r="L814" s="201">
        <v>0</v>
      </c>
      <c r="M814" s="272" t="s">
        <v>844</v>
      </c>
      <c r="N814" s="208" t="s">
        <v>98</v>
      </c>
      <c r="O814" s="218" t="s">
        <v>3608</v>
      </c>
      <c r="P814" s="201" t="s">
        <v>7981</v>
      </c>
      <c r="Q814" s="201" t="s">
        <v>7982</v>
      </c>
      <c r="R814" s="210">
        <f>+G814-F814</f>
        <v>103</v>
      </c>
      <c r="S814" s="201" t="s">
        <v>7983</v>
      </c>
      <c r="T814" s="273">
        <v>17680000</v>
      </c>
      <c r="U814" s="274" t="s">
        <v>7984</v>
      </c>
      <c r="V814" s="273">
        <f>+T814</f>
        <v>17680000</v>
      </c>
      <c r="W814" s="275">
        <v>45545</v>
      </c>
      <c r="X814" s="276" t="s">
        <v>1040</v>
      </c>
      <c r="Y814" s="313">
        <f>+Z814+AA814+AB814</f>
        <v>35360000</v>
      </c>
      <c r="Z814" s="215">
        <f>+V814</f>
        <v>17680000</v>
      </c>
      <c r="AA814" s="216">
        <v>0</v>
      </c>
      <c r="AB814" s="217">
        <f>+AC814+AD814+AE814+AF814+AG814+AH814+AI814+AJ814</f>
        <v>17680000</v>
      </c>
      <c r="AC814" s="216">
        <v>0</v>
      </c>
      <c r="AD814" s="216">
        <v>0</v>
      </c>
      <c r="AE814" s="216">
        <v>17680000</v>
      </c>
      <c r="AF814" s="216">
        <v>0</v>
      </c>
      <c r="AG814" s="216">
        <v>0</v>
      </c>
      <c r="AH814" s="216">
        <v>0</v>
      </c>
      <c r="AI814" s="216">
        <v>0</v>
      </c>
      <c r="AJ814" s="216">
        <v>0</v>
      </c>
      <c r="AK814" s="209" t="s">
        <v>104</v>
      </c>
      <c r="AL814" s="191" t="s">
        <v>7985</v>
      </c>
      <c r="AM814" s="201" t="s">
        <v>7986</v>
      </c>
      <c r="AN814" s="207">
        <v>7168875</v>
      </c>
      <c r="AO814" s="209" t="s">
        <v>114</v>
      </c>
      <c r="AP814" s="201" t="s">
        <v>108</v>
      </c>
      <c r="AQ814" s="277" t="s">
        <v>108</v>
      </c>
      <c r="AR814" s="209" t="s">
        <v>108</v>
      </c>
      <c r="AS814" s="201" t="s">
        <v>578</v>
      </c>
      <c r="AT814" s="209" t="s">
        <v>578</v>
      </c>
      <c r="AU814" s="209" t="s">
        <v>392</v>
      </c>
      <c r="AV814" s="201"/>
      <c r="AW814" s="201"/>
      <c r="AX814" s="201" t="s">
        <v>578</v>
      </c>
      <c r="AY814" s="201" t="s">
        <v>108</v>
      </c>
      <c r="AZ814" s="240"/>
      <c r="BA814" s="201"/>
      <c r="BB814" s="241"/>
      <c r="BC814" s="240"/>
      <c r="BD814" s="210"/>
      <c r="BE814" s="210"/>
      <c r="BF814" s="210"/>
      <c r="BG814" s="240"/>
      <c r="BH814" s="221">
        <f>T814+BB814</f>
        <v>17680000</v>
      </c>
      <c r="BI814" s="349" t="s">
        <v>113</v>
      </c>
      <c r="BJ814" s="201"/>
      <c r="BK814" s="208" t="s">
        <v>114</v>
      </c>
      <c r="BL814" s="240"/>
      <c r="BM814" s="468"/>
      <c r="BN814" s="292" t="s">
        <v>115</v>
      </c>
      <c r="BO814" s="208">
        <v>29</v>
      </c>
      <c r="BP814" s="208">
        <v>34896</v>
      </c>
      <c r="BQ814" s="208" t="s">
        <v>578</v>
      </c>
      <c r="BR814" s="208" t="s">
        <v>108</v>
      </c>
      <c r="BS814" s="208" t="s">
        <v>108</v>
      </c>
      <c r="BT814" s="208" t="s">
        <v>108</v>
      </c>
      <c r="BU814" s="237" t="s">
        <v>7976</v>
      </c>
      <c r="BV814" s="208">
        <v>3114507915</v>
      </c>
      <c r="BW814" s="278" t="s">
        <v>7977</v>
      </c>
      <c r="BX814" s="224" t="s">
        <v>191</v>
      </c>
      <c r="BY814" s="208" t="s">
        <v>119</v>
      </c>
      <c r="BZ814" s="293">
        <v>24114302935</v>
      </c>
      <c r="CA814" s="358" t="s">
        <v>109</v>
      </c>
      <c r="CB814" s="358" t="s">
        <v>109</v>
      </c>
      <c r="CC814" s="358" t="s">
        <v>109</v>
      </c>
      <c r="CD814" s="358" t="s">
        <v>109</v>
      </c>
      <c r="CE814" s="157"/>
      <c r="CF814" s="157"/>
      <c r="CG814" s="157"/>
      <c r="CH814" s="157"/>
      <c r="CI814" s="157"/>
      <c r="CJ814" s="157"/>
      <c r="CK814" s="157"/>
      <c r="CL814" s="157"/>
      <c r="CM814" s="154" t="s">
        <v>109</v>
      </c>
      <c r="CN814" s="157"/>
      <c r="CO814" s="297"/>
    </row>
    <row r="815" spans="1:736" s="50" customFormat="1" ht="45.75" customHeight="1">
      <c r="A815" s="589">
        <f>1+A814</f>
        <v>813</v>
      </c>
      <c r="B815" s="403" t="s">
        <v>7987</v>
      </c>
      <c r="C815" s="156" t="s">
        <v>7988</v>
      </c>
      <c r="D815" s="156" t="s">
        <v>645</v>
      </c>
      <c r="E815" s="156">
        <v>45545</v>
      </c>
      <c r="F815" s="156">
        <v>45546</v>
      </c>
      <c r="G815" s="156">
        <v>45646</v>
      </c>
      <c r="H815" s="156" t="s">
        <v>416</v>
      </c>
      <c r="I815" s="156" t="s">
        <v>95</v>
      </c>
      <c r="J815" s="301" t="s">
        <v>7989</v>
      </c>
      <c r="K815" s="251">
        <v>1072708291</v>
      </c>
      <c r="L815" s="156">
        <v>1</v>
      </c>
      <c r="M815" s="156" t="s">
        <v>97</v>
      </c>
      <c r="N815" s="156" t="s">
        <v>98</v>
      </c>
      <c r="O815" s="156" t="s">
        <v>99</v>
      </c>
      <c r="P815" s="156" t="s">
        <v>7814</v>
      </c>
      <c r="Q815" s="156" t="s">
        <v>7963</v>
      </c>
      <c r="R815" s="143">
        <f>+G815-F815</f>
        <v>100</v>
      </c>
      <c r="S815" s="134" t="s">
        <v>7815</v>
      </c>
      <c r="T815" s="253">
        <v>10666667</v>
      </c>
      <c r="U815" s="156" t="s">
        <v>7990</v>
      </c>
      <c r="V815" s="253">
        <f>+T815</f>
        <v>10666667</v>
      </c>
      <c r="W815" s="156">
        <v>45545</v>
      </c>
      <c r="X815" s="156" t="s">
        <v>103</v>
      </c>
      <c r="Y815" s="317">
        <f>+Z815+AA815+AB815</f>
        <v>10666667</v>
      </c>
      <c r="Z815" s="156">
        <f>+V815</f>
        <v>10666667</v>
      </c>
      <c r="AA815" s="156">
        <v>0</v>
      </c>
      <c r="AB815" s="156">
        <f>+AC815+AD815+AE815+AF815+AG815+AH815+AI815+AJ815</f>
        <v>0</v>
      </c>
      <c r="AC815" s="156">
        <v>0</v>
      </c>
      <c r="AD815" s="156">
        <v>0</v>
      </c>
      <c r="AE815" s="156">
        <v>0</v>
      </c>
      <c r="AF815" s="156">
        <v>0</v>
      </c>
      <c r="AG815" s="156">
        <v>0</v>
      </c>
      <c r="AH815" s="156">
        <v>0</v>
      </c>
      <c r="AI815" s="156">
        <v>0</v>
      </c>
      <c r="AJ815" s="156">
        <v>0</v>
      </c>
      <c r="AK815" s="156" t="s">
        <v>104</v>
      </c>
      <c r="AL815" s="103" t="s">
        <v>7991</v>
      </c>
      <c r="AM815" s="156" t="s">
        <v>7331</v>
      </c>
      <c r="AN815" s="156">
        <v>35419855</v>
      </c>
      <c r="AO815" s="156" t="s">
        <v>114</v>
      </c>
      <c r="AP815" s="156" t="s">
        <v>108</v>
      </c>
      <c r="AQ815" s="156" t="s">
        <v>108</v>
      </c>
      <c r="AR815" s="156" t="s">
        <v>108</v>
      </c>
      <c r="AS815" s="156" t="s">
        <v>578</v>
      </c>
      <c r="AT815" s="156" t="s">
        <v>578</v>
      </c>
      <c r="AU815" s="156" t="s">
        <v>578</v>
      </c>
      <c r="AV815" s="156"/>
      <c r="AW815" s="156"/>
      <c r="AX815" s="156" t="s">
        <v>578</v>
      </c>
      <c r="AY815" s="156" t="s">
        <v>108</v>
      </c>
      <c r="AZ815" s="156"/>
      <c r="BA815" s="156"/>
      <c r="BB815" s="156"/>
      <c r="BC815" s="156"/>
      <c r="BD815" s="156"/>
      <c r="BE815" s="156"/>
      <c r="BF815" s="156"/>
      <c r="BG815" s="156"/>
      <c r="BH815" s="153">
        <f>T815+BB815</f>
        <v>10666667</v>
      </c>
      <c r="BI815" s="437" t="s">
        <v>259</v>
      </c>
      <c r="BJ815" s="240"/>
      <c r="BK815" s="240" t="s">
        <v>114</v>
      </c>
      <c r="BL815" s="240"/>
      <c r="BM815" s="161" t="s">
        <v>2539</v>
      </c>
      <c r="BN815" s="156" t="s">
        <v>917</v>
      </c>
      <c r="BO815" s="156">
        <v>38</v>
      </c>
      <c r="BP815" s="156">
        <v>35050</v>
      </c>
      <c r="BQ815" s="156" t="s">
        <v>578</v>
      </c>
      <c r="BR815" s="156" t="s">
        <v>108</v>
      </c>
      <c r="BS815" s="156" t="s">
        <v>108</v>
      </c>
      <c r="BT815" s="156" t="s">
        <v>108</v>
      </c>
      <c r="BU815" s="156" t="s">
        <v>3205</v>
      </c>
      <c r="BV815" s="156">
        <v>318053184</v>
      </c>
      <c r="BW815" s="156" t="s">
        <v>3206</v>
      </c>
      <c r="BX815" s="156" t="s">
        <v>525</v>
      </c>
      <c r="BY815" s="156" t="s">
        <v>119</v>
      </c>
      <c r="BZ815" s="156">
        <v>6292069996</v>
      </c>
      <c r="CA815" s="157" t="s">
        <v>109</v>
      </c>
      <c r="CB815" s="157" t="s">
        <v>109</v>
      </c>
      <c r="CC815" s="157" t="s">
        <v>109</v>
      </c>
      <c r="CD815" s="152" t="s">
        <v>7581</v>
      </c>
      <c r="CE815" s="156"/>
      <c r="CF815" s="156"/>
      <c r="CG815" s="156"/>
      <c r="CH815" s="156"/>
      <c r="CI815" s="156"/>
      <c r="CJ815" s="156"/>
      <c r="CK815" s="156"/>
      <c r="CL815" s="156"/>
      <c r="CM815" s="157" t="s">
        <v>109</v>
      </c>
      <c r="CN815" s="156"/>
      <c r="CO815" s="297"/>
      <c r="CP815" s="297"/>
      <c r="CQ815" s="297"/>
      <c r="CR815" s="297"/>
      <c r="GV815" s="328"/>
      <c r="GW815" s="328"/>
      <c r="GX815" s="328"/>
      <c r="GY815" s="328"/>
      <c r="GZ815" s="328"/>
      <c r="HA815" s="328"/>
      <c r="HB815" s="328"/>
      <c r="HC815" s="328"/>
      <c r="HD815" s="328"/>
      <c r="HE815" s="328"/>
      <c r="HF815" s="328"/>
      <c r="HG815" s="328"/>
      <c r="HH815" s="328"/>
      <c r="HI815" s="328"/>
      <c r="HJ815" s="328"/>
      <c r="HK815" s="328"/>
      <c r="HL815" s="328"/>
      <c r="HM815" s="328"/>
      <c r="HN815" s="328"/>
      <c r="HO815" s="328"/>
      <c r="HP815" s="328"/>
      <c r="HQ815" s="328"/>
      <c r="HR815" s="328"/>
      <c r="HS815" s="328"/>
      <c r="HT815" s="328"/>
      <c r="HU815" s="328"/>
      <c r="HV815" s="328"/>
      <c r="HW815" s="328"/>
      <c r="HX815" s="328"/>
      <c r="HY815" s="328"/>
      <c r="HZ815" s="328"/>
      <c r="IA815" s="328"/>
      <c r="IB815" s="328"/>
      <c r="IC815" s="328"/>
      <c r="ID815" s="328"/>
      <c r="IE815" s="328"/>
      <c r="IF815" s="328"/>
      <c r="IG815" s="328"/>
      <c r="IH815" s="328"/>
      <c r="II815" s="328"/>
      <c r="IJ815" s="328"/>
      <c r="IK815" s="328"/>
      <c r="IL815" s="328"/>
      <c r="IM815" s="328"/>
      <c r="IN815" s="328"/>
      <c r="IO815" s="328"/>
      <c r="IP815" s="328"/>
      <c r="IQ815" s="328"/>
      <c r="IR815" s="328"/>
      <c r="IS815" s="328"/>
      <c r="IT815" s="328"/>
      <c r="IU815" s="328"/>
      <c r="IV815" s="328"/>
      <c r="IW815" s="328"/>
      <c r="IX815" s="328"/>
      <c r="IY815" s="328"/>
      <c r="IZ815" s="328"/>
      <c r="JA815" s="328"/>
      <c r="JB815" s="328"/>
      <c r="JC815" s="328"/>
      <c r="JD815" s="328"/>
      <c r="JE815" s="328"/>
      <c r="JF815" s="328"/>
      <c r="JG815" s="328"/>
      <c r="JH815" s="328"/>
      <c r="JI815" s="328"/>
      <c r="JJ815" s="328"/>
      <c r="JK815" s="328"/>
      <c r="JL815" s="328"/>
      <c r="JM815" s="328"/>
      <c r="JN815" s="328"/>
      <c r="JO815" s="328"/>
      <c r="JP815" s="328"/>
      <c r="JQ815" s="328"/>
      <c r="JR815" s="328"/>
      <c r="JS815" s="328"/>
      <c r="JT815" s="328"/>
      <c r="JU815" s="328"/>
      <c r="JV815" s="328"/>
      <c r="JW815" s="328"/>
      <c r="JX815" s="328"/>
      <c r="JY815" s="328"/>
      <c r="JZ815" s="328"/>
      <c r="KA815" s="328"/>
      <c r="KB815" s="328"/>
      <c r="KC815" s="328"/>
      <c r="KD815" s="328"/>
      <c r="KE815" s="328"/>
      <c r="KF815" s="328"/>
      <c r="KG815" s="328"/>
      <c r="KH815" s="328"/>
      <c r="KI815" s="328"/>
      <c r="KJ815" s="328"/>
      <c r="KK815" s="328"/>
      <c r="KL815" s="328"/>
      <c r="KM815" s="328"/>
      <c r="KN815" s="328"/>
      <c r="KO815" s="328"/>
      <c r="KP815" s="328"/>
      <c r="KQ815" s="328"/>
      <c r="KR815" s="328"/>
      <c r="KS815" s="328"/>
      <c r="KT815" s="328"/>
      <c r="KU815" s="328"/>
      <c r="KV815" s="328"/>
      <c r="KW815" s="328"/>
      <c r="KX815" s="328"/>
      <c r="KY815" s="328"/>
      <c r="KZ815" s="328"/>
      <c r="LA815" s="328"/>
      <c r="LB815" s="328"/>
      <c r="LC815" s="328"/>
      <c r="LD815" s="328"/>
      <c r="LE815" s="328"/>
      <c r="LF815" s="328"/>
      <c r="LG815" s="328"/>
      <c r="LH815" s="328"/>
      <c r="LI815" s="328"/>
      <c r="LJ815" s="328"/>
      <c r="LK815" s="328"/>
      <c r="LL815" s="328"/>
      <c r="LM815" s="328"/>
      <c r="LN815" s="328"/>
      <c r="LO815" s="328"/>
      <c r="LP815" s="328"/>
      <c r="LQ815" s="328"/>
      <c r="LR815" s="328"/>
      <c r="LS815" s="328"/>
      <c r="LT815" s="328"/>
      <c r="LU815" s="328"/>
      <c r="LV815" s="328"/>
      <c r="LW815" s="328"/>
      <c r="LX815" s="328"/>
      <c r="LY815" s="328"/>
      <c r="LZ815" s="328"/>
      <c r="MA815" s="328"/>
      <c r="MB815" s="328"/>
      <c r="MC815" s="328"/>
      <c r="MD815" s="328"/>
      <c r="ME815" s="328"/>
      <c r="MF815" s="328"/>
      <c r="MG815" s="328"/>
      <c r="MH815" s="328"/>
      <c r="MI815" s="328"/>
      <c r="MJ815" s="328"/>
      <c r="MK815" s="328"/>
      <c r="ML815" s="328"/>
      <c r="MM815" s="328"/>
      <c r="MN815" s="328"/>
      <c r="MO815" s="328"/>
      <c r="MP815" s="328"/>
      <c r="MQ815" s="328"/>
      <c r="MR815" s="328"/>
      <c r="MS815" s="328"/>
      <c r="MT815" s="328"/>
      <c r="MU815" s="328"/>
      <c r="MV815" s="328"/>
      <c r="MW815" s="328"/>
      <c r="MX815" s="328"/>
      <c r="MY815" s="328"/>
      <c r="MZ815" s="328"/>
      <c r="NA815" s="328"/>
      <c r="NB815" s="328"/>
      <c r="NC815" s="328"/>
      <c r="ND815" s="328"/>
      <c r="NE815" s="328"/>
      <c r="NF815" s="328"/>
      <c r="NG815" s="328"/>
      <c r="NH815" s="328"/>
      <c r="NI815" s="328"/>
      <c r="NJ815" s="328"/>
      <c r="NK815" s="328"/>
      <c r="NL815" s="328"/>
      <c r="NM815" s="328"/>
      <c r="NN815" s="328"/>
      <c r="NO815" s="328"/>
      <c r="NP815" s="328"/>
      <c r="NQ815" s="328"/>
      <c r="NR815" s="328"/>
      <c r="NS815" s="328"/>
      <c r="NT815" s="328"/>
      <c r="NU815" s="328"/>
      <c r="NV815" s="328"/>
      <c r="NW815" s="328"/>
      <c r="NX815" s="328"/>
      <c r="NY815" s="328"/>
      <c r="NZ815" s="328"/>
      <c r="OA815" s="328"/>
      <c r="OB815" s="328"/>
      <c r="OC815" s="328"/>
      <c r="OD815" s="328"/>
      <c r="OE815" s="328"/>
      <c r="OF815" s="328"/>
      <c r="OG815" s="328"/>
      <c r="OH815" s="328"/>
      <c r="OI815" s="328"/>
      <c r="OJ815" s="328"/>
      <c r="OK815" s="328"/>
      <c r="OL815" s="328"/>
      <c r="OM815" s="328"/>
      <c r="ON815" s="328"/>
      <c r="OO815" s="328"/>
      <c r="OP815" s="328"/>
      <c r="OQ815" s="328"/>
      <c r="OR815" s="328"/>
      <c r="OS815" s="328"/>
      <c r="OT815" s="328"/>
      <c r="OU815" s="328"/>
      <c r="OV815" s="328"/>
      <c r="OW815" s="328"/>
      <c r="OX815" s="328"/>
      <c r="OY815" s="328"/>
      <c r="OZ815" s="328"/>
      <c r="PA815" s="328"/>
      <c r="PB815" s="328"/>
      <c r="PC815" s="328"/>
      <c r="PD815" s="328"/>
      <c r="PE815" s="328"/>
      <c r="PF815" s="328"/>
      <c r="PG815" s="328"/>
      <c r="PH815" s="328"/>
      <c r="PI815" s="328"/>
      <c r="PJ815" s="328"/>
      <c r="PK815" s="328"/>
      <c r="PL815" s="328"/>
      <c r="PM815" s="328"/>
      <c r="PN815" s="328"/>
      <c r="PO815" s="328"/>
      <c r="PP815" s="328"/>
      <c r="PQ815" s="328"/>
      <c r="PR815" s="328"/>
      <c r="PS815" s="328"/>
      <c r="PT815" s="328"/>
      <c r="PU815" s="328"/>
      <c r="PV815" s="328"/>
      <c r="PW815" s="328"/>
      <c r="PX815" s="328"/>
      <c r="PY815" s="328"/>
      <c r="PZ815" s="328"/>
      <c r="QA815" s="328"/>
      <c r="QB815" s="328"/>
      <c r="QC815" s="328"/>
      <c r="QD815" s="328"/>
      <c r="QE815" s="328"/>
      <c r="QF815" s="328"/>
      <c r="QG815" s="328"/>
      <c r="QH815" s="328"/>
      <c r="QI815" s="328"/>
      <c r="QJ815" s="328"/>
      <c r="QK815" s="328"/>
      <c r="QL815" s="328"/>
      <c r="QM815" s="328"/>
      <c r="QN815" s="328"/>
      <c r="QO815" s="328"/>
      <c r="QP815" s="328"/>
      <c r="QQ815" s="328"/>
      <c r="QR815" s="328"/>
      <c r="QS815" s="328"/>
      <c r="QT815" s="328"/>
      <c r="QU815" s="328"/>
      <c r="QV815" s="328"/>
      <c r="QW815" s="328"/>
      <c r="QX815" s="328"/>
      <c r="QY815" s="328"/>
      <c r="QZ815" s="328"/>
      <c r="RA815" s="328"/>
      <c r="RB815" s="328"/>
      <c r="RC815" s="328"/>
      <c r="RD815" s="328"/>
      <c r="RE815" s="328"/>
      <c r="RF815" s="328"/>
      <c r="RG815" s="328"/>
      <c r="RH815" s="328"/>
      <c r="RI815" s="328"/>
      <c r="RJ815" s="328"/>
      <c r="RK815" s="328"/>
      <c r="RL815" s="328"/>
      <c r="RM815" s="328"/>
      <c r="RN815" s="328"/>
      <c r="RO815" s="328"/>
      <c r="RP815" s="328"/>
      <c r="RQ815" s="328"/>
      <c r="RR815" s="328"/>
      <c r="RS815" s="328"/>
      <c r="RT815" s="328"/>
      <c r="RU815" s="328"/>
      <c r="RV815" s="328"/>
      <c r="RW815" s="328"/>
      <c r="RX815" s="328"/>
      <c r="RY815" s="328"/>
      <c r="RZ815" s="328"/>
      <c r="SA815" s="328"/>
      <c r="SB815" s="328"/>
      <c r="SC815" s="328"/>
      <c r="SD815" s="328"/>
      <c r="SE815" s="328"/>
      <c r="SF815" s="328"/>
      <c r="SG815" s="328"/>
      <c r="SH815" s="328"/>
      <c r="SI815" s="328"/>
      <c r="SJ815" s="328"/>
      <c r="SK815" s="328"/>
      <c r="SL815" s="328"/>
      <c r="SM815" s="328"/>
      <c r="SN815" s="328"/>
      <c r="SO815" s="328"/>
      <c r="SP815" s="328"/>
      <c r="SQ815" s="328"/>
      <c r="SR815" s="328"/>
      <c r="SS815" s="328"/>
      <c r="ST815" s="328"/>
      <c r="SU815" s="328"/>
      <c r="SV815" s="328"/>
      <c r="SW815" s="328"/>
      <c r="SX815" s="328"/>
      <c r="SY815" s="328"/>
      <c r="SZ815" s="328"/>
      <c r="TA815" s="328"/>
      <c r="TB815" s="328"/>
      <c r="TC815" s="328"/>
      <c r="TD815" s="328"/>
      <c r="TE815" s="328"/>
      <c r="TF815" s="328"/>
      <c r="TG815" s="328"/>
      <c r="TH815" s="328"/>
      <c r="TI815" s="328"/>
      <c r="TJ815" s="328"/>
      <c r="TK815" s="328"/>
      <c r="TL815" s="328"/>
      <c r="TM815" s="328"/>
      <c r="TN815" s="328"/>
      <c r="TO815" s="328"/>
      <c r="TP815" s="328"/>
      <c r="TQ815" s="328"/>
      <c r="TR815" s="328"/>
      <c r="TS815" s="328"/>
      <c r="TT815" s="328"/>
      <c r="TU815" s="328"/>
      <c r="TV815" s="328"/>
      <c r="TW815" s="328"/>
      <c r="TX815" s="328"/>
      <c r="TY815" s="328"/>
      <c r="TZ815" s="328"/>
      <c r="UA815" s="328"/>
      <c r="UB815" s="328"/>
      <c r="UC815" s="328"/>
      <c r="UD815" s="328"/>
      <c r="UE815" s="328"/>
      <c r="UF815" s="328"/>
      <c r="UG815" s="328"/>
      <c r="UH815" s="328"/>
      <c r="UI815" s="328"/>
      <c r="UJ815" s="328"/>
      <c r="UK815" s="328"/>
      <c r="UL815" s="328"/>
      <c r="UM815" s="328"/>
      <c r="UN815" s="328"/>
      <c r="UO815" s="328"/>
      <c r="UP815" s="328"/>
      <c r="UQ815" s="328"/>
      <c r="UR815" s="328"/>
      <c r="US815" s="328"/>
      <c r="UT815" s="328"/>
      <c r="UU815" s="328"/>
      <c r="UV815" s="328"/>
      <c r="UW815" s="328"/>
      <c r="UX815" s="328"/>
      <c r="UY815" s="328"/>
      <c r="UZ815" s="328"/>
      <c r="VA815" s="328"/>
      <c r="VB815" s="328"/>
      <c r="VC815" s="328"/>
      <c r="VD815" s="328"/>
      <c r="VE815" s="328"/>
      <c r="VF815" s="328"/>
      <c r="VG815" s="328"/>
      <c r="VH815" s="328"/>
      <c r="VI815" s="328"/>
      <c r="VJ815" s="328"/>
      <c r="VK815" s="328"/>
      <c r="VL815" s="328"/>
      <c r="VM815" s="328"/>
      <c r="VN815" s="328"/>
      <c r="VO815" s="328"/>
      <c r="VP815" s="328"/>
      <c r="VQ815" s="328"/>
      <c r="VR815" s="328"/>
      <c r="VS815" s="328"/>
      <c r="VT815" s="328"/>
      <c r="VU815" s="328"/>
      <c r="VV815" s="328"/>
      <c r="VW815" s="328"/>
      <c r="VX815" s="328"/>
      <c r="VY815" s="328"/>
      <c r="VZ815" s="328"/>
      <c r="WA815" s="328"/>
      <c r="WB815" s="328"/>
      <c r="WC815" s="328"/>
      <c r="WD815" s="328"/>
      <c r="WE815" s="328"/>
      <c r="WF815" s="328"/>
      <c r="WG815" s="328"/>
      <c r="WH815" s="328"/>
      <c r="WI815" s="328"/>
      <c r="WJ815" s="328"/>
      <c r="WK815" s="328"/>
      <c r="WL815" s="328"/>
      <c r="WM815" s="328"/>
      <c r="WN815" s="328"/>
      <c r="WO815" s="328"/>
      <c r="WP815" s="328"/>
      <c r="WQ815" s="328"/>
      <c r="WR815" s="328"/>
      <c r="WS815" s="328"/>
      <c r="WT815" s="328"/>
      <c r="WU815" s="328"/>
      <c r="WV815" s="328"/>
      <c r="WW815" s="328"/>
      <c r="WX815" s="328"/>
      <c r="WY815" s="328"/>
      <c r="WZ815" s="328"/>
      <c r="XA815" s="328"/>
      <c r="XB815" s="328"/>
      <c r="XC815" s="328"/>
      <c r="XD815" s="328"/>
      <c r="XE815" s="328"/>
      <c r="XF815" s="328"/>
      <c r="XG815" s="328"/>
      <c r="XH815" s="328"/>
      <c r="XI815" s="328"/>
      <c r="XJ815" s="328"/>
      <c r="XK815" s="328"/>
      <c r="XL815" s="328"/>
      <c r="XM815" s="328"/>
      <c r="XN815" s="328"/>
      <c r="XO815" s="328"/>
      <c r="XP815" s="328"/>
      <c r="XQ815" s="328"/>
      <c r="XR815" s="328"/>
      <c r="XS815" s="328"/>
      <c r="XT815" s="328"/>
      <c r="XU815" s="328"/>
      <c r="XV815" s="328"/>
      <c r="XW815" s="328"/>
      <c r="XX815" s="328"/>
      <c r="XY815" s="328"/>
      <c r="XZ815" s="328"/>
      <c r="YA815" s="328"/>
      <c r="YB815" s="328"/>
      <c r="YC815" s="328"/>
      <c r="YD815" s="328"/>
      <c r="YE815" s="328"/>
      <c r="YF815" s="328"/>
      <c r="YG815" s="328"/>
      <c r="YH815" s="328"/>
      <c r="YI815" s="328"/>
      <c r="YJ815" s="328"/>
      <c r="YK815" s="328"/>
      <c r="YL815" s="328"/>
      <c r="YM815" s="328"/>
      <c r="YN815" s="328"/>
      <c r="YO815" s="328"/>
      <c r="YP815" s="328"/>
      <c r="YQ815" s="328"/>
      <c r="YR815" s="328"/>
      <c r="YS815" s="328"/>
      <c r="YT815" s="328"/>
      <c r="YU815" s="328"/>
      <c r="YV815" s="328"/>
      <c r="YW815" s="328"/>
      <c r="YX815" s="328"/>
      <c r="YY815" s="328"/>
      <c r="YZ815" s="328"/>
      <c r="ZA815" s="328"/>
      <c r="ZB815" s="328"/>
      <c r="ZC815" s="328"/>
      <c r="ZD815" s="328"/>
      <c r="ZE815" s="328"/>
      <c r="ZF815" s="328"/>
      <c r="ZG815" s="328"/>
      <c r="ZH815" s="328"/>
      <c r="ZI815" s="328"/>
      <c r="ZJ815" s="328"/>
      <c r="ZK815" s="328"/>
      <c r="ZL815" s="328"/>
      <c r="ZM815" s="328"/>
      <c r="ZN815" s="328"/>
      <c r="ZO815" s="328"/>
      <c r="ZP815" s="328"/>
      <c r="ZQ815" s="328"/>
      <c r="ZR815" s="328"/>
      <c r="ZS815" s="328"/>
      <c r="ZT815" s="328"/>
      <c r="ZU815" s="328"/>
      <c r="ZV815" s="328"/>
      <c r="ZW815" s="328"/>
      <c r="ZX815" s="328"/>
      <c r="ZY815" s="328"/>
      <c r="ZZ815" s="328"/>
      <c r="AAA815" s="328"/>
      <c r="AAB815" s="328"/>
      <c r="AAC815" s="328"/>
      <c r="AAD815" s="328"/>
      <c r="AAE815" s="328"/>
      <c r="AAF815" s="328"/>
      <c r="AAG815" s="328"/>
      <c r="AAH815" s="328"/>
      <c r="AAI815" s="328"/>
      <c r="AAJ815" s="328"/>
      <c r="AAK815" s="328"/>
      <c r="AAL815" s="328"/>
      <c r="AAM815" s="328"/>
      <c r="AAN815" s="328"/>
      <c r="AAO815" s="328"/>
      <c r="AAP815" s="328"/>
      <c r="AAQ815" s="328"/>
      <c r="AAR815" s="328"/>
      <c r="AAS815" s="328"/>
      <c r="AAT815" s="328"/>
      <c r="AAU815" s="328"/>
      <c r="AAV815" s="328"/>
      <c r="AAW815" s="328"/>
      <c r="AAX815" s="328"/>
      <c r="AAY815" s="328"/>
      <c r="AAZ815" s="328"/>
      <c r="ABA815" s="328"/>
      <c r="ABB815" s="328"/>
      <c r="ABC815" s="328"/>
      <c r="ABD815" s="328"/>
      <c r="ABE815" s="328"/>
      <c r="ABF815" s="328"/>
      <c r="ABG815" s="328"/>
      <c r="ABH815" s="328"/>
    </row>
    <row r="816" spans="1:736" s="290" customFormat="1" ht="45.75" customHeight="1">
      <c r="A816" s="589">
        <f>1+A815</f>
        <v>814</v>
      </c>
      <c r="B816" s="403" t="s">
        <v>7992</v>
      </c>
      <c r="C816" s="156" t="s">
        <v>7993</v>
      </c>
      <c r="D816" s="156" t="s">
        <v>6728</v>
      </c>
      <c r="E816" s="156">
        <v>45545</v>
      </c>
      <c r="F816" s="156">
        <v>45547</v>
      </c>
      <c r="G816" s="156">
        <v>45646</v>
      </c>
      <c r="H816" s="156" t="s">
        <v>416</v>
      </c>
      <c r="I816" s="156" t="s">
        <v>95</v>
      </c>
      <c r="J816" s="301" t="s">
        <v>7994</v>
      </c>
      <c r="K816" s="251">
        <v>11203650</v>
      </c>
      <c r="L816" s="156">
        <v>1</v>
      </c>
      <c r="M816" s="156" t="s">
        <v>97</v>
      </c>
      <c r="N816" s="156" t="s">
        <v>98</v>
      </c>
      <c r="O816" s="156" t="s">
        <v>3608</v>
      </c>
      <c r="P816" s="156" t="s">
        <v>7995</v>
      </c>
      <c r="Q816" s="156" t="s">
        <v>7963</v>
      </c>
      <c r="R816" s="143">
        <f>+G816-F816</f>
        <v>99</v>
      </c>
      <c r="S816" s="134" t="s">
        <v>7996</v>
      </c>
      <c r="T816" s="253">
        <v>17666666</v>
      </c>
      <c r="U816" s="156" t="s">
        <v>7997</v>
      </c>
      <c r="V816" s="253">
        <f>+T816</f>
        <v>17666666</v>
      </c>
      <c r="W816" s="156">
        <v>45546</v>
      </c>
      <c r="X816" s="156" t="s">
        <v>103</v>
      </c>
      <c r="Y816" s="317">
        <f>+Z816+AA816+AB816</f>
        <v>17666666</v>
      </c>
      <c r="Z816" s="156">
        <f>+V816</f>
        <v>17666666</v>
      </c>
      <c r="AA816" s="156">
        <v>0</v>
      </c>
      <c r="AB816" s="156">
        <f>+AC816+AD816+AE816+AF816+AG816+AH816+AI816+AJ816</f>
        <v>0</v>
      </c>
      <c r="AC816" s="156">
        <v>0</v>
      </c>
      <c r="AD816" s="156">
        <v>0</v>
      </c>
      <c r="AE816" s="156">
        <v>0</v>
      </c>
      <c r="AF816" s="156">
        <v>0</v>
      </c>
      <c r="AG816" s="156">
        <v>0</v>
      </c>
      <c r="AH816" s="156">
        <v>0</v>
      </c>
      <c r="AI816" s="156">
        <v>0</v>
      </c>
      <c r="AJ816" s="156">
        <v>0</v>
      </c>
      <c r="AK816" s="156" t="s">
        <v>104</v>
      </c>
      <c r="AL816" s="103" t="s">
        <v>7998</v>
      </c>
      <c r="AM816" s="156" t="s">
        <v>7747</v>
      </c>
      <c r="AN816" s="156">
        <v>80398077</v>
      </c>
      <c r="AO816" s="156" t="s">
        <v>114</v>
      </c>
      <c r="AP816" s="156" t="s">
        <v>108</v>
      </c>
      <c r="AQ816" s="156" t="s">
        <v>108</v>
      </c>
      <c r="AR816" s="156" t="s">
        <v>108</v>
      </c>
      <c r="AS816" s="156" t="s">
        <v>578</v>
      </c>
      <c r="AT816" s="156" t="s">
        <v>578</v>
      </c>
      <c r="AU816" s="156" t="s">
        <v>392</v>
      </c>
      <c r="AV816" s="156"/>
      <c r="AW816" s="156"/>
      <c r="AX816" s="156" t="s">
        <v>578</v>
      </c>
      <c r="AY816" s="156" t="s">
        <v>108</v>
      </c>
      <c r="AZ816" s="156"/>
      <c r="BA816" s="156"/>
      <c r="BB816" s="156"/>
      <c r="BC816" s="156"/>
      <c r="BD816" s="156"/>
      <c r="BE816" s="156"/>
      <c r="BF816" s="156"/>
      <c r="BG816" s="156"/>
      <c r="BH816" s="153">
        <f>T816+BB816</f>
        <v>17666666</v>
      </c>
      <c r="BI816" s="349" t="s">
        <v>113</v>
      </c>
      <c r="BJ816" s="240"/>
      <c r="BK816" s="240" t="s">
        <v>114</v>
      </c>
      <c r="BL816" s="240"/>
      <c r="BM816" s="437"/>
      <c r="BN816" s="156" t="s">
        <v>115</v>
      </c>
      <c r="BO816" s="156">
        <v>29</v>
      </c>
      <c r="BP816" s="156">
        <v>34896</v>
      </c>
      <c r="BQ816" s="156" t="s">
        <v>578</v>
      </c>
      <c r="BR816" s="156" t="s">
        <v>108</v>
      </c>
      <c r="BS816" s="156" t="s">
        <v>108</v>
      </c>
      <c r="BT816" s="156" t="s">
        <v>108</v>
      </c>
      <c r="BU816" s="156" t="s">
        <v>7976</v>
      </c>
      <c r="BV816" s="156">
        <v>3114507915</v>
      </c>
      <c r="BW816" s="156" t="s">
        <v>7977</v>
      </c>
      <c r="BX816" s="156" t="s">
        <v>191</v>
      </c>
      <c r="BY816" s="156" t="s">
        <v>119</v>
      </c>
      <c r="BZ816" s="156">
        <v>24114302935</v>
      </c>
      <c r="CA816" s="157" t="s">
        <v>109</v>
      </c>
      <c r="CB816" s="157" t="s">
        <v>109</v>
      </c>
      <c r="CC816" s="157" t="s">
        <v>109</v>
      </c>
      <c r="CD816" s="152" t="s">
        <v>109</v>
      </c>
      <c r="CE816" s="156"/>
      <c r="CF816" s="156"/>
      <c r="CG816" s="156"/>
      <c r="CH816" s="156"/>
      <c r="CI816" s="156"/>
      <c r="CJ816" s="156"/>
      <c r="CK816" s="156"/>
      <c r="CL816" s="156"/>
      <c r="CM816" s="157" t="s">
        <v>109</v>
      </c>
      <c r="CN816" s="156"/>
      <c r="CO816" s="297"/>
      <c r="CP816" s="297"/>
      <c r="CQ816" s="297"/>
      <c r="CR816" s="297"/>
      <c r="CS816" s="50"/>
      <c r="CT816" s="50"/>
      <c r="CU816" s="50"/>
      <c r="CV816" s="50"/>
      <c r="CW816" s="50"/>
      <c r="CX816" s="50"/>
      <c r="CY816" s="50"/>
      <c r="CZ816" s="50"/>
      <c r="DA816" s="50"/>
      <c r="DB816" s="50"/>
      <c r="DC816" s="50"/>
      <c r="DD816" s="50"/>
      <c r="DE816" s="50"/>
      <c r="DF816" s="50"/>
      <c r="DG816" s="50"/>
      <c r="DH816" s="50"/>
      <c r="DI816" s="50"/>
      <c r="DJ816" s="50"/>
      <c r="DK816" s="50"/>
      <c r="DL816" s="50"/>
      <c r="DM816" s="50"/>
      <c r="DN816" s="50"/>
      <c r="DO816" s="50"/>
      <c r="DP816" s="50"/>
      <c r="DQ816" s="50"/>
      <c r="DR816" s="50"/>
      <c r="DS816" s="50"/>
      <c r="DT816" s="50"/>
      <c r="DU816" s="50"/>
      <c r="DV816" s="50"/>
      <c r="DW816" s="50"/>
      <c r="DX816" s="50"/>
      <c r="DY816" s="50"/>
      <c r="DZ816" s="50"/>
      <c r="EA816" s="50"/>
      <c r="EB816" s="50"/>
      <c r="EC816" s="50"/>
      <c r="ED816" s="50"/>
      <c r="EE816" s="50"/>
      <c r="EF816" s="50"/>
      <c r="EG816" s="50"/>
      <c r="EH816" s="50"/>
      <c r="EI816" s="50"/>
      <c r="EJ816" s="50"/>
      <c r="EK816" s="50"/>
      <c r="EL816" s="50"/>
      <c r="EM816" s="50"/>
      <c r="EN816" s="50"/>
      <c r="EO816" s="50"/>
      <c r="EP816" s="50"/>
      <c r="EQ816" s="50"/>
      <c r="ER816" s="50"/>
      <c r="ES816" s="50"/>
      <c r="ET816" s="50"/>
      <c r="EU816" s="50"/>
      <c r="EV816" s="50"/>
      <c r="EW816" s="50"/>
      <c r="EX816" s="50"/>
      <c r="EY816" s="50"/>
      <c r="EZ816" s="50"/>
      <c r="FA816" s="50"/>
      <c r="FB816" s="50"/>
      <c r="FC816" s="50"/>
      <c r="FD816" s="50"/>
      <c r="FE816" s="50"/>
      <c r="FF816" s="50"/>
      <c r="FG816" s="50"/>
      <c r="FH816" s="50"/>
      <c r="FI816" s="50"/>
      <c r="FJ816" s="50"/>
      <c r="FK816" s="50"/>
      <c r="FL816" s="50"/>
      <c r="FM816" s="50"/>
      <c r="FN816" s="50"/>
      <c r="FO816" s="50"/>
      <c r="FP816" s="50"/>
      <c r="FQ816" s="50"/>
      <c r="FR816" s="50"/>
      <c r="FS816" s="50"/>
      <c r="FT816" s="50"/>
      <c r="FU816" s="50"/>
      <c r="FV816" s="50"/>
      <c r="FW816" s="50"/>
      <c r="FX816" s="50"/>
      <c r="FY816" s="50"/>
      <c r="FZ816" s="50"/>
      <c r="GA816" s="50"/>
      <c r="GB816" s="50"/>
      <c r="GC816" s="50"/>
      <c r="GD816" s="50"/>
      <c r="GE816" s="50"/>
      <c r="GF816" s="50"/>
      <c r="GG816" s="50"/>
      <c r="GH816" s="50"/>
      <c r="GI816" s="50"/>
      <c r="GJ816" s="50"/>
      <c r="GK816" s="50"/>
      <c r="GL816" s="50"/>
      <c r="GM816" s="50"/>
      <c r="GN816" s="50"/>
      <c r="GO816" s="50"/>
      <c r="GP816" s="50"/>
      <c r="GQ816" s="50"/>
      <c r="GR816" s="50"/>
      <c r="GS816" s="50"/>
      <c r="GT816" s="50"/>
      <c r="GU816" s="50"/>
      <c r="GV816" s="16"/>
      <c r="GW816" s="16"/>
      <c r="GX816" s="16"/>
      <c r="GY816" s="16"/>
      <c r="GZ816" s="16"/>
      <c r="HA816" s="16"/>
      <c r="HB816" s="16"/>
      <c r="HC816" s="16"/>
      <c r="HD816" s="16"/>
      <c r="HE816" s="16"/>
      <c r="HF816" s="16"/>
      <c r="HG816" s="16"/>
      <c r="HH816" s="16"/>
      <c r="HI816" s="16"/>
      <c r="HJ816" s="16"/>
      <c r="HK816" s="16"/>
      <c r="HL816" s="16"/>
      <c r="HM816" s="16"/>
      <c r="HN816" s="16"/>
      <c r="HO816" s="16"/>
      <c r="HP816" s="16"/>
      <c r="HQ816" s="16"/>
      <c r="HR816" s="16"/>
      <c r="HS816" s="16"/>
      <c r="HT816" s="16"/>
      <c r="HU816" s="16"/>
      <c r="HV816" s="16"/>
      <c r="HW816" s="16"/>
      <c r="HX816" s="16"/>
      <c r="HY816" s="16"/>
      <c r="HZ816" s="16"/>
      <c r="IA816" s="16"/>
      <c r="IB816" s="16"/>
      <c r="IC816" s="16"/>
      <c r="ID816" s="16"/>
      <c r="IE816" s="16"/>
      <c r="IF816" s="16"/>
      <c r="IG816" s="16"/>
      <c r="IH816" s="16"/>
      <c r="II816" s="16"/>
      <c r="IJ816" s="16"/>
      <c r="IK816" s="16"/>
      <c r="IL816" s="16"/>
      <c r="IM816" s="16"/>
      <c r="IN816" s="16"/>
      <c r="IO816" s="16"/>
      <c r="IP816" s="16"/>
      <c r="IQ816" s="16"/>
      <c r="IR816" s="16"/>
      <c r="IS816" s="16"/>
      <c r="IT816" s="16"/>
      <c r="IU816" s="16"/>
      <c r="IV816" s="16"/>
      <c r="IW816" s="16"/>
      <c r="IX816" s="16"/>
      <c r="IY816" s="16"/>
      <c r="IZ816" s="16"/>
      <c r="JA816" s="16"/>
      <c r="JB816" s="16"/>
      <c r="JC816" s="16"/>
      <c r="JD816" s="16"/>
      <c r="JE816" s="16"/>
      <c r="JF816" s="16"/>
      <c r="JG816" s="16"/>
      <c r="JH816" s="16"/>
      <c r="JI816" s="16"/>
      <c r="JJ816" s="16"/>
      <c r="JK816" s="16"/>
      <c r="JL816" s="16"/>
      <c r="JM816" s="16"/>
      <c r="JN816" s="16"/>
      <c r="JO816" s="16"/>
      <c r="JP816" s="16"/>
      <c r="JQ816" s="16"/>
      <c r="JR816" s="16"/>
      <c r="JS816" s="16"/>
      <c r="JT816" s="16"/>
      <c r="JU816" s="16"/>
      <c r="JV816" s="16"/>
      <c r="JW816" s="16"/>
      <c r="JX816" s="16"/>
      <c r="JY816" s="16"/>
      <c r="JZ816" s="16"/>
      <c r="KA816" s="16"/>
      <c r="KB816" s="16"/>
      <c r="KC816" s="16"/>
      <c r="KD816" s="16"/>
      <c r="KE816" s="16"/>
      <c r="KF816" s="16"/>
      <c r="KG816" s="16"/>
      <c r="KH816" s="16"/>
      <c r="KI816" s="16"/>
      <c r="KJ816" s="16"/>
      <c r="KK816" s="16"/>
      <c r="KL816" s="16"/>
      <c r="KM816" s="16"/>
      <c r="KN816" s="16"/>
      <c r="KO816" s="16"/>
      <c r="KP816" s="16"/>
      <c r="KQ816" s="16"/>
      <c r="KR816" s="16"/>
      <c r="KS816" s="16"/>
      <c r="KT816" s="16"/>
      <c r="KU816" s="16"/>
      <c r="KV816" s="16"/>
      <c r="KW816" s="16"/>
      <c r="KX816" s="16"/>
      <c r="KY816" s="16"/>
      <c r="KZ816" s="16"/>
      <c r="LA816" s="16"/>
      <c r="LB816" s="16"/>
      <c r="LC816" s="16"/>
      <c r="LD816" s="16"/>
      <c r="LE816" s="16"/>
      <c r="LF816" s="16"/>
      <c r="LG816" s="16"/>
      <c r="LH816" s="16"/>
      <c r="LI816" s="16"/>
      <c r="LJ816" s="16"/>
      <c r="LK816" s="16"/>
      <c r="LL816" s="16"/>
      <c r="LM816" s="16"/>
      <c r="LN816" s="16"/>
      <c r="LO816" s="16"/>
      <c r="LP816" s="16"/>
      <c r="LQ816" s="16"/>
      <c r="LR816" s="16"/>
      <c r="LS816" s="16"/>
      <c r="LT816" s="16"/>
      <c r="LU816" s="16"/>
      <c r="LV816" s="16"/>
      <c r="LW816" s="16"/>
      <c r="LX816" s="16"/>
      <c r="LY816" s="16"/>
      <c r="LZ816" s="16"/>
      <c r="MA816" s="16"/>
      <c r="MB816" s="16"/>
      <c r="MC816" s="16"/>
      <c r="MD816" s="16"/>
      <c r="ME816" s="16"/>
      <c r="MF816" s="16"/>
      <c r="MG816" s="16"/>
      <c r="MH816" s="16"/>
      <c r="MI816" s="16"/>
      <c r="MJ816" s="16"/>
      <c r="MK816" s="16"/>
      <c r="ML816" s="16"/>
      <c r="MM816" s="16"/>
      <c r="MN816" s="16"/>
      <c r="MO816" s="16"/>
      <c r="MP816" s="16"/>
      <c r="MQ816" s="16"/>
      <c r="MR816" s="16"/>
      <c r="MS816" s="16"/>
      <c r="MT816" s="16"/>
      <c r="MU816" s="16"/>
      <c r="MV816" s="16"/>
      <c r="MW816" s="16"/>
      <c r="MX816" s="16"/>
      <c r="MY816" s="16"/>
      <c r="MZ816" s="16"/>
      <c r="NA816" s="16"/>
      <c r="NB816" s="16"/>
      <c r="NC816" s="16"/>
      <c r="ND816" s="16"/>
      <c r="NE816" s="16"/>
      <c r="NF816" s="16"/>
      <c r="NG816" s="16"/>
      <c r="NH816" s="16"/>
      <c r="NI816" s="16"/>
      <c r="NJ816" s="16"/>
      <c r="NK816" s="16"/>
      <c r="NL816" s="16"/>
      <c r="NM816" s="16"/>
      <c r="NN816" s="16"/>
      <c r="NO816" s="16"/>
      <c r="NP816" s="16"/>
      <c r="NQ816" s="16"/>
      <c r="NR816" s="16"/>
      <c r="NS816" s="16"/>
      <c r="NT816" s="16"/>
      <c r="NU816" s="16"/>
      <c r="NV816" s="16"/>
      <c r="NW816" s="16"/>
      <c r="NX816" s="16"/>
      <c r="NY816" s="16"/>
      <c r="NZ816" s="16"/>
      <c r="OA816" s="16"/>
      <c r="OB816" s="16"/>
      <c r="OC816" s="16"/>
      <c r="OD816" s="16"/>
      <c r="OE816" s="16"/>
      <c r="OF816" s="16"/>
      <c r="OG816" s="16"/>
      <c r="OH816" s="16"/>
      <c r="OI816" s="16"/>
      <c r="OJ816" s="16"/>
      <c r="OK816" s="16"/>
      <c r="OL816" s="16"/>
      <c r="OM816" s="16"/>
      <c r="ON816" s="16"/>
      <c r="OO816" s="16"/>
      <c r="OP816" s="16"/>
      <c r="OQ816" s="16"/>
      <c r="OR816" s="16"/>
      <c r="OS816" s="16"/>
      <c r="OT816" s="16"/>
      <c r="OU816" s="16"/>
      <c r="OV816" s="16"/>
      <c r="OW816" s="16"/>
      <c r="OX816" s="16"/>
      <c r="OY816" s="16"/>
      <c r="OZ816" s="16"/>
      <c r="PA816" s="16"/>
      <c r="PB816" s="16"/>
      <c r="PC816" s="16"/>
      <c r="PD816" s="16"/>
      <c r="PE816" s="16"/>
      <c r="PF816" s="16"/>
      <c r="PG816" s="16"/>
      <c r="PH816" s="16"/>
      <c r="PI816" s="16"/>
      <c r="PJ816" s="16"/>
      <c r="PK816" s="16"/>
      <c r="PL816" s="16"/>
      <c r="PM816" s="16"/>
      <c r="PN816" s="16"/>
      <c r="PO816" s="16"/>
      <c r="PP816" s="16"/>
      <c r="PQ816" s="16"/>
      <c r="PR816" s="16"/>
      <c r="PS816" s="16"/>
      <c r="PT816" s="16"/>
      <c r="PU816" s="16"/>
      <c r="PV816" s="16"/>
      <c r="PW816" s="16"/>
      <c r="PX816" s="16"/>
      <c r="PY816" s="16"/>
      <c r="PZ816" s="16"/>
      <c r="QA816" s="16"/>
      <c r="QB816" s="16"/>
      <c r="QC816" s="16"/>
      <c r="QD816" s="16"/>
      <c r="QE816" s="16"/>
      <c r="QF816" s="16"/>
      <c r="QG816" s="16"/>
      <c r="QH816" s="16"/>
      <c r="QI816" s="16"/>
      <c r="QJ816" s="16"/>
      <c r="QK816" s="16"/>
      <c r="QL816" s="16"/>
      <c r="QM816" s="16"/>
      <c r="QN816" s="16"/>
      <c r="QO816" s="16"/>
      <c r="QP816" s="16"/>
      <c r="QQ816" s="16"/>
      <c r="QR816" s="16"/>
      <c r="QS816" s="16"/>
      <c r="QT816" s="16"/>
      <c r="QU816" s="16"/>
      <c r="QV816" s="16"/>
      <c r="QW816" s="16"/>
      <c r="QX816" s="16"/>
      <c r="QY816" s="16"/>
      <c r="QZ816" s="16"/>
      <c r="RA816" s="16"/>
      <c r="RB816" s="16"/>
      <c r="RC816" s="16"/>
      <c r="RD816" s="16"/>
      <c r="RE816" s="16"/>
      <c r="RF816" s="16"/>
      <c r="RG816" s="16"/>
      <c r="RH816" s="16"/>
      <c r="RI816" s="16"/>
      <c r="RJ816" s="16"/>
      <c r="RK816" s="16"/>
      <c r="RL816" s="16"/>
      <c r="RM816" s="16"/>
      <c r="RN816" s="16"/>
      <c r="RO816" s="16"/>
      <c r="RP816" s="16"/>
      <c r="RQ816" s="16"/>
      <c r="RR816" s="16"/>
      <c r="RS816" s="16"/>
      <c r="RT816" s="16"/>
      <c r="RU816" s="16"/>
      <c r="RV816" s="16"/>
      <c r="RW816" s="16"/>
      <c r="RX816" s="16"/>
      <c r="RY816" s="16"/>
      <c r="RZ816" s="16"/>
      <c r="SA816" s="16"/>
      <c r="SB816" s="16"/>
      <c r="SC816" s="16"/>
      <c r="SD816" s="16"/>
      <c r="SE816" s="16"/>
      <c r="SF816" s="16"/>
      <c r="SG816" s="16"/>
      <c r="SH816" s="16"/>
      <c r="SI816" s="16"/>
      <c r="SJ816" s="16"/>
      <c r="SK816" s="16"/>
      <c r="SL816" s="16"/>
      <c r="SM816" s="16"/>
      <c r="SN816" s="16"/>
      <c r="SO816" s="16"/>
      <c r="SP816" s="16"/>
      <c r="SQ816" s="16"/>
      <c r="SR816" s="16"/>
      <c r="SS816" s="16"/>
      <c r="ST816" s="16"/>
      <c r="SU816" s="16"/>
      <c r="SV816" s="16"/>
      <c r="SW816" s="16"/>
      <c r="SX816" s="16"/>
      <c r="SY816" s="16"/>
      <c r="SZ816" s="16"/>
      <c r="TA816" s="16"/>
      <c r="TB816" s="16"/>
      <c r="TC816" s="16"/>
      <c r="TD816" s="16"/>
      <c r="TE816" s="16"/>
      <c r="TF816" s="16"/>
      <c r="TG816" s="16"/>
      <c r="TH816" s="16"/>
      <c r="TI816" s="16"/>
      <c r="TJ816" s="16"/>
      <c r="TK816" s="16"/>
      <c r="TL816" s="16"/>
      <c r="TM816" s="16"/>
      <c r="TN816" s="16"/>
      <c r="TO816" s="16"/>
      <c r="TP816" s="16"/>
      <c r="TQ816" s="16"/>
      <c r="TR816" s="16"/>
      <c r="TS816" s="16"/>
      <c r="TT816" s="16"/>
      <c r="TU816" s="16"/>
      <c r="TV816" s="16"/>
      <c r="TW816" s="16"/>
      <c r="TX816" s="16"/>
      <c r="TY816" s="16"/>
      <c r="TZ816" s="16"/>
      <c r="UA816" s="16"/>
      <c r="UB816" s="16"/>
      <c r="UC816" s="16"/>
      <c r="UD816" s="16"/>
      <c r="UE816" s="16"/>
      <c r="UF816" s="16"/>
      <c r="UG816" s="16"/>
      <c r="UH816" s="16"/>
      <c r="UI816" s="16"/>
      <c r="UJ816" s="16"/>
      <c r="UK816" s="16"/>
      <c r="UL816" s="16"/>
      <c r="UM816" s="16"/>
      <c r="UN816" s="16"/>
      <c r="UO816" s="16"/>
      <c r="UP816" s="16"/>
      <c r="UQ816" s="16"/>
      <c r="UR816" s="16"/>
      <c r="US816" s="16"/>
      <c r="UT816" s="16"/>
      <c r="UU816" s="16"/>
      <c r="UV816" s="16"/>
      <c r="UW816" s="16"/>
      <c r="UX816" s="16"/>
      <c r="UY816" s="16"/>
      <c r="UZ816" s="16"/>
      <c r="VA816" s="16"/>
      <c r="VB816" s="16"/>
      <c r="VC816" s="16"/>
      <c r="VD816" s="16"/>
      <c r="VE816" s="16"/>
      <c r="VF816" s="16"/>
      <c r="VG816" s="16"/>
      <c r="VH816" s="16"/>
      <c r="VI816" s="16"/>
      <c r="VJ816" s="16"/>
      <c r="VK816" s="16"/>
      <c r="VL816" s="16"/>
      <c r="VM816" s="16"/>
      <c r="VN816" s="16"/>
      <c r="VO816" s="16"/>
      <c r="VP816" s="16"/>
      <c r="VQ816" s="16"/>
      <c r="VR816" s="16"/>
      <c r="VS816" s="16"/>
      <c r="VT816" s="16"/>
      <c r="VU816" s="16"/>
      <c r="VV816" s="16"/>
      <c r="VW816" s="16"/>
      <c r="VX816" s="16"/>
      <c r="VY816" s="16"/>
      <c r="VZ816" s="16"/>
      <c r="WA816" s="16"/>
      <c r="WB816" s="16"/>
      <c r="WC816" s="16"/>
      <c r="WD816" s="16"/>
      <c r="WE816" s="16"/>
      <c r="WF816" s="16"/>
      <c r="WG816" s="16"/>
      <c r="WH816" s="16"/>
      <c r="WI816" s="16"/>
      <c r="WJ816" s="16"/>
      <c r="WK816" s="16"/>
      <c r="WL816" s="16"/>
      <c r="WM816" s="16"/>
      <c r="WN816" s="16"/>
      <c r="WO816" s="16"/>
      <c r="WP816" s="16"/>
      <c r="WQ816" s="16"/>
      <c r="WR816" s="16"/>
      <c r="WS816" s="16"/>
      <c r="WT816" s="16"/>
      <c r="WU816" s="16"/>
      <c r="WV816" s="16"/>
      <c r="WW816" s="16"/>
      <c r="WX816" s="16"/>
      <c r="WY816" s="16"/>
      <c r="WZ816" s="16"/>
      <c r="XA816" s="16"/>
      <c r="XB816" s="16"/>
      <c r="XC816" s="16"/>
      <c r="XD816" s="16"/>
      <c r="XE816" s="16"/>
      <c r="XF816" s="16"/>
      <c r="XG816" s="16"/>
      <c r="XH816" s="16"/>
      <c r="XI816" s="16"/>
      <c r="XJ816" s="16"/>
      <c r="XK816" s="16"/>
      <c r="XL816" s="16"/>
      <c r="XM816" s="16"/>
      <c r="XN816" s="16"/>
      <c r="XO816" s="16"/>
      <c r="XP816" s="16"/>
      <c r="XQ816" s="16"/>
      <c r="XR816" s="16"/>
      <c r="XS816" s="16"/>
      <c r="XT816" s="16"/>
      <c r="XU816" s="16"/>
      <c r="XV816" s="16"/>
      <c r="XW816" s="16"/>
      <c r="XX816" s="16"/>
      <c r="XY816" s="16"/>
      <c r="XZ816" s="16"/>
      <c r="YA816" s="16"/>
      <c r="YB816" s="16"/>
      <c r="YC816" s="16"/>
      <c r="YD816" s="16"/>
      <c r="YE816" s="16"/>
      <c r="YF816" s="16"/>
      <c r="YG816" s="16"/>
      <c r="YH816" s="16"/>
      <c r="YI816" s="16"/>
      <c r="YJ816" s="16"/>
      <c r="YK816" s="16"/>
      <c r="YL816" s="16"/>
      <c r="YM816" s="16"/>
      <c r="YN816" s="16"/>
      <c r="YO816" s="16"/>
      <c r="YP816" s="16"/>
      <c r="YQ816" s="16"/>
      <c r="YR816" s="16"/>
      <c r="YS816" s="16"/>
      <c r="YT816" s="16"/>
      <c r="YU816" s="16"/>
      <c r="YV816" s="16"/>
      <c r="YW816" s="16"/>
      <c r="YX816" s="16"/>
      <c r="YY816" s="16"/>
      <c r="YZ816" s="16"/>
      <c r="ZA816" s="16"/>
      <c r="ZB816" s="16"/>
      <c r="ZC816" s="16"/>
      <c r="ZD816" s="16"/>
      <c r="ZE816" s="16"/>
      <c r="ZF816" s="16"/>
      <c r="ZG816" s="16"/>
      <c r="ZH816" s="16"/>
      <c r="ZI816" s="16"/>
      <c r="ZJ816" s="16"/>
      <c r="ZK816" s="16"/>
      <c r="ZL816" s="16"/>
      <c r="ZM816" s="16"/>
      <c r="ZN816" s="16"/>
      <c r="ZO816" s="16"/>
      <c r="ZP816" s="16"/>
      <c r="ZQ816" s="16"/>
      <c r="ZR816" s="16"/>
      <c r="ZS816" s="16"/>
      <c r="ZT816" s="16"/>
      <c r="ZU816" s="16"/>
      <c r="ZV816" s="16"/>
      <c r="ZW816" s="16"/>
      <c r="ZX816" s="16"/>
      <c r="ZY816" s="16"/>
      <c r="ZZ816" s="16"/>
      <c r="AAA816" s="16"/>
      <c r="AAB816" s="16"/>
      <c r="AAC816" s="16"/>
      <c r="AAD816" s="16"/>
      <c r="AAE816" s="16"/>
      <c r="AAF816" s="16"/>
      <c r="AAG816" s="16"/>
      <c r="AAH816" s="16"/>
      <c r="AAI816" s="16"/>
      <c r="AAJ816" s="16"/>
      <c r="AAK816" s="16"/>
      <c r="AAL816" s="16"/>
      <c r="AAM816" s="16"/>
      <c r="AAN816" s="16"/>
      <c r="AAO816" s="16"/>
      <c r="AAP816" s="16"/>
      <c r="AAQ816" s="16"/>
      <c r="AAR816" s="16"/>
      <c r="AAS816" s="16"/>
      <c r="AAT816" s="16"/>
      <c r="AAU816" s="16"/>
      <c r="AAV816" s="16"/>
      <c r="AAW816" s="16"/>
      <c r="AAX816" s="16"/>
      <c r="AAY816" s="16"/>
      <c r="AAZ816" s="16"/>
      <c r="ABA816" s="16"/>
      <c r="ABB816" s="16"/>
      <c r="ABC816" s="16"/>
      <c r="ABD816" s="16"/>
      <c r="ABE816" s="16"/>
      <c r="ABF816" s="16"/>
      <c r="ABG816" s="16"/>
      <c r="ABH816" s="16"/>
    </row>
    <row r="817" spans="1:4300" s="50" customFormat="1" ht="45.75" customHeight="1">
      <c r="A817" s="589">
        <f>1+A816</f>
        <v>815</v>
      </c>
      <c r="B817" s="403" t="s">
        <v>7999</v>
      </c>
      <c r="C817" s="156" t="s">
        <v>8000</v>
      </c>
      <c r="D817" s="156" t="s">
        <v>6728</v>
      </c>
      <c r="E817" s="156">
        <v>45545</v>
      </c>
      <c r="F817" s="156">
        <v>45547</v>
      </c>
      <c r="G817" s="156">
        <v>45646</v>
      </c>
      <c r="H817" s="156" t="s">
        <v>416</v>
      </c>
      <c r="I817" s="156" t="s">
        <v>180</v>
      </c>
      <c r="J817" s="301" t="s">
        <v>8001</v>
      </c>
      <c r="K817" s="251">
        <v>52022443</v>
      </c>
      <c r="L817" s="156">
        <v>3</v>
      </c>
      <c r="M817" s="156" t="s">
        <v>97</v>
      </c>
      <c r="N817" s="156" t="s">
        <v>98</v>
      </c>
      <c r="O817" s="156" t="s">
        <v>993</v>
      </c>
      <c r="P817" s="156" t="s">
        <v>8002</v>
      </c>
      <c r="Q817" s="156" t="s">
        <v>7889</v>
      </c>
      <c r="R817" s="143">
        <f>+G817-F817</f>
        <v>99</v>
      </c>
      <c r="S817" s="134" t="s">
        <v>8003</v>
      </c>
      <c r="T817" s="253">
        <v>10878000</v>
      </c>
      <c r="U817" s="156" t="s">
        <v>8004</v>
      </c>
      <c r="V817" s="253">
        <f>+T817</f>
        <v>10878000</v>
      </c>
      <c r="W817" s="156">
        <v>45545</v>
      </c>
      <c r="X817" s="156" t="s">
        <v>103</v>
      </c>
      <c r="Y817" s="317">
        <f>+Z817+AA817+AB817</f>
        <v>10878000</v>
      </c>
      <c r="Z817" s="156">
        <f>+V817</f>
        <v>10878000</v>
      </c>
      <c r="AA817" s="156">
        <v>0</v>
      </c>
      <c r="AB817" s="156">
        <f>+AC817+AD817+AE817+AF817+AG817+AH817+AI817+AJ817</f>
        <v>0</v>
      </c>
      <c r="AC817" s="156">
        <v>0</v>
      </c>
      <c r="AD817" s="156">
        <v>0</v>
      </c>
      <c r="AE817" s="156">
        <v>0</v>
      </c>
      <c r="AF817" s="156">
        <v>0</v>
      </c>
      <c r="AG817" s="156">
        <v>0</v>
      </c>
      <c r="AH817" s="156">
        <v>0</v>
      </c>
      <c r="AI817" s="156">
        <v>0</v>
      </c>
      <c r="AJ817" s="156">
        <v>0</v>
      </c>
      <c r="AK817" s="156" t="s">
        <v>104</v>
      </c>
      <c r="AL817" s="103" t="s">
        <v>8005</v>
      </c>
      <c r="AM817" s="156" t="s">
        <v>8006</v>
      </c>
      <c r="AN817" s="156">
        <v>35199249</v>
      </c>
      <c r="AO817" s="156" t="s">
        <v>114</v>
      </c>
      <c r="AP817" s="156" t="s">
        <v>108</v>
      </c>
      <c r="AQ817" s="156" t="s">
        <v>108</v>
      </c>
      <c r="AR817" s="156" t="s">
        <v>108</v>
      </c>
      <c r="AS817" s="156" t="s">
        <v>578</v>
      </c>
      <c r="AT817" s="156" t="s">
        <v>578</v>
      </c>
      <c r="AU817" s="156" t="s">
        <v>392</v>
      </c>
      <c r="AV817" s="156"/>
      <c r="AW817" s="156"/>
      <c r="AX817" s="156" t="s">
        <v>578</v>
      </c>
      <c r="AY817" s="156" t="s">
        <v>108</v>
      </c>
      <c r="AZ817" s="156"/>
      <c r="BA817" s="156"/>
      <c r="BB817" s="156"/>
      <c r="BC817" s="156"/>
      <c r="BD817" s="156"/>
      <c r="BE817" s="156"/>
      <c r="BF817" s="156"/>
      <c r="BG817" s="156"/>
      <c r="BH817" s="153">
        <f>T817+BB817</f>
        <v>10878000</v>
      </c>
      <c r="BI817" s="437" t="s">
        <v>259</v>
      </c>
      <c r="BJ817" s="240"/>
      <c r="BK817" s="240" t="s">
        <v>114</v>
      </c>
      <c r="BL817" s="240"/>
      <c r="BM817" s="161" t="s">
        <v>2539</v>
      </c>
      <c r="BN817" s="156" t="s">
        <v>161</v>
      </c>
      <c r="BO817" s="156">
        <v>56</v>
      </c>
      <c r="BP817" s="156">
        <v>25011</v>
      </c>
      <c r="BQ817" s="156" t="s">
        <v>108</v>
      </c>
      <c r="BR817" s="156" t="s">
        <v>108</v>
      </c>
      <c r="BS817" s="156" t="s">
        <v>108</v>
      </c>
      <c r="BT817" s="156" t="s">
        <v>108</v>
      </c>
      <c r="BU817" s="156" t="s">
        <v>8007</v>
      </c>
      <c r="BV817" s="156">
        <v>3133105110</v>
      </c>
      <c r="BW817" s="156" t="s">
        <v>8008</v>
      </c>
      <c r="BX817" s="156" t="s">
        <v>881</v>
      </c>
      <c r="BY817" s="156" t="s">
        <v>119</v>
      </c>
      <c r="BZ817" s="156">
        <v>82714506494</v>
      </c>
      <c r="CA817" s="157" t="s">
        <v>109</v>
      </c>
      <c r="CB817" s="157" t="s">
        <v>109</v>
      </c>
      <c r="CC817" s="157" t="s">
        <v>109</v>
      </c>
      <c r="CD817" s="157" t="s">
        <v>109</v>
      </c>
      <c r="CE817" s="156"/>
      <c r="CF817" s="156"/>
      <c r="CG817" s="156"/>
      <c r="CH817" s="156"/>
      <c r="CI817" s="156"/>
      <c r="CJ817" s="156"/>
      <c r="CK817" s="156"/>
      <c r="CL817" s="156"/>
      <c r="CM817" s="157" t="s">
        <v>109</v>
      </c>
      <c r="CN817" s="156"/>
      <c r="CO817" s="297"/>
      <c r="CP817" s="297"/>
      <c r="CQ817" s="297"/>
      <c r="CR817" s="297"/>
      <c r="GV817" s="328"/>
      <c r="GW817" s="328"/>
      <c r="GX817" s="328"/>
      <c r="GY817" s="328"/>
      <c r="GZ817" s="328"/>
      <c r="HA817" s="328"/>
      <c r="HB817" s="328"/>
      <c r="HC817" s="328"/>
      <c r="HD817" s="328"/>
      <c r="HE817" s="328"/>
      <c r="HF817" s="328"/>
      <c r="HG817" s="328"/>
      <c r="HH817" s="328"/>
      <c r="HI817" s="328"/>
      <c r="HJ817" s="328"/>
      <c r="HK817" s="328"/>
      <c r="HL817" s="328"/>
      <c r="HM817" s="328"/>
      <c r="HN817" s="328"/>
      <c r="HO817" s="328"/>
      <c r="HP817" s="328"/>
      <c r="HQ817" s="328"/>
      <c r="HR817" s="328"/>
      <c r="HS817" s="328"/>
      <c r="HT817" s="328"/>
      <c r="HU817" s="328"/>
      <c r="HV817" s="328"/>
      <c r="HW817" s="328"/>
      <c r="HX817" s="328"/>
      <c r="HY817" s="328"/>
      <c r="HZ817" s="328"/>
      <c r="IA817" s="328"/>
      <c r="IB817" s="328"/>
      <c r="IC817" s="328"/>
      <c r="ID817" s="328"/>
      <c r="IE817" s="328"/>
      <c r="IF817" s="328"/>
      <c r="IG817" s="328"/>
      <c r="IH817" s="328"/>
      <c r="II817" s="328"/>
      <c r="IJ817" s="328"/>
      <c r="IK817" s="328"/>
      <c r="IL817" s="328"/>
      <c r="IM817" s="328"/>
      <c r="IN817" s="328"/>
      <c r="IO817" s="328"/>
      <c r="IP817" s="328"/>
      <c r="IQ817" s="328"/>
      <c r="IR817" s="328"/>
      <c r="IS817" s="328"/>
      <c r="IT817" s="328"/>
      <c r="IU817" s="328"/>
      <c r="IV817" s="328"/>
      <c r="IW817" s="328"/>
      <c r="IX817" s="328"/>
      <c r="IY817" s="328"/>
      <c r="IZ817" s="328"/>
      <c r="JA817" s="328"/>
      <c r="JB817" s="328"/>
      <c r="JC817" s="328"/>
      <c r="JD817" s="328"/>
      <c r="JE817" s="328"/>
      <c r="JF817" s="328"/>
      <c r="JG817" s="328"/>
      <c r="JH817" s="328"/>
      <c r="JI817" s="328"/>
      <c r="JJ817" s="328"/>
      <c r="JK817" s="328"/>
      <c r="JL817" s="328"/>
      <c r="JM817" s="328"/>
      <c r="JN817" s="328"/>
      <c r="JO817" s="328"/>
      <c r="JP817" s="328"/>
      <c r="JQ817" s="328"/>
      <c r="JR817" s="328"/>
      <c r="JS817" s="328"/>
      <c r="JT817" s="328"/>
      <c r="JU817" s="328"/>
      <c r="JV817" s="328"/>
      <c r="JW817" s="328"/>
      <c r="JX817" s="328"/>
      <c r="JY817" s="328"/>
      <c r="JZ817" s="328"/>
      <c r="KA817" s="328"/>
      <c r="KB817" s="328"/>
      <c r="KC817" s="328"/>
      <c r="KD817" s="328"/>
      <c r="KE817" s="328"/>
      <c r="KF817" s="328"/>
      <c r="KG817" s="328"/>
      <c r="KH817" s="328"/>
      <c r="KI817" s="328"/>
      <c r="KJ817" s="328"/>
      <c r="KK817" s="328"/>
      <c r="KL817" s="328"/>
      <c r="KM817" s="328"/>
      <c r="KN817" s="328"/>
      <c r="KO817" s="328"/>
      <c r="KP817" s="328"/>
      <c r="KQ817" s="328"/>
      <c r="KR817" s="328"/>
      <c r="KS817" s="328"/>
      <c r="KT817" s="328"/>
      <c r="KU817" s="328"/>
      <c r="KV817" s="328"/>
      <c r="KW817" s="328"/>
      <c r="KX817" s="328"/>
      <c r="KY817" s="328"/>
      <c r="KZ817" s="328"/>
      <c r="LA817" s="328"/>
      <c r="LB817" s="328"/>
      <c r="LC817" s="328"/>
      <c r="LD817" s="328"/>
      <c r="LE817" s="328"/>
      <c r="LF817" s="328"/>
      <c r="LG817" s="328"/>
      <c r="LH817" s="328"/>
      <c r="LI817" s="328"/>
      <c r="LJ817" s="328"/>
      <c r="LK817" s="328"/>
      <c r="LL817" s="328"/>
      <c r="LM817" s="328"/>
      <c r="LN817" s="328"/>
      <c r="LO817" s="328"/>
      <c r="LP817" s="328"/>
      <c r="LQ817" s="328"/>
      <c r="LR817" s="328"/>
      <c r="LS817" s="328"/>
      <c r="LT817" s="328"/>
      <c r="LU817" s="328"/>
      <c r="LV817" s="328"/>
      <c r="LW817" s="328"/>
      <c r="LX817" s="328"/>
      <c r="LY817" s="328"/>
      <c r="LZ817" s="328"/>
      <c r="MA817" s="328"/>
      <c r="MB817" s="328"/>
      <c r="MC817" s="328"/>
      <c r="MD817" s="328"/>
      <c r="ME817" s="328"/>
      <c r="MF817" s="328"/>
      <c r="MG817" s="328"/>
      <c r="MH817" s="328"/>
      <c r="MI817" s="328"/>
      <c r="MJ817" s="328"/>
      <c r="MK817" s="328"/>
      <c r="ML817" s="328"/>
      <c r="MM817" s="328"/>
      <c r="MN817" s="328"/>
      <c r="MO817" s="328"/>
      <c r="MP817" s="328"/>
      <c r="MQ817" s="328"/>
      <c r="MR817" s="328"/>
      <c r="MS817" s="328"/>
      <c r="MT817" s="328"/>
      <c r="MU817" s="328"/>
      <c r="MV817" s="328"/>
      <c r="MW817" s="328"/>
      <c r="MX817" s="328"/>
      <c r="MY817" s="328"/>
      <c r="MZ817" s="328"/>
      <c r="NA817" s="328"/>
      <c r="NB817" s="328"/>
      <c r="NC817" s="328"/>
      <c r="ND817" s="328"/>
      <c r="NE817" s="328"/>
      <c r="NF817" s="328"/>
      <c r="NG817" s="328"/>
      <c r="NH817" s="328"/>
      <c r="NI817" s="328"/>
      <c r="NJ817" s="328"/>
      <c r="NK817" s="328"/>
      <c r="NL817" s="328"/>
      <c r="NM817" s="328"/>
      <c r="NN817" s="328"/>
      <c r="NO817" s="328"/>
      <c r="NP817" s="328"/>
      <c r="NQ817" s="328"/>
      <c r="NR817" s="328"/>
      <c r="NS817" s="328"/>
      <c r="NT817" s="328"/>
      <c r="NU817" s="328"/>
      <c r="NV817" s="328"/>
      <c r="NW817" s="328"/>
      <c r="NX817" s="328"/>
      <c r="NY817" s="328"/>
      <c r="NZ817" s="328"/>
      <c r="OA817" s="328"/>
      <c r="OB817" s="328"/>
      <c r="OC817" s="328"/>
      <c r="OD817" s="328"/>
      <c r="OE817" s="328"/>
      <c r="OF817" s="328"/>
      <c r="OG817" s="328"/>
      <c r="OH817" s="328"/>
      <c r="OI817" s="328"/>
      <c r="OJ817" s="328"/>
      <c r="OK817" s="328"/>
      <c r="OL817" s="328"/>
      <c r="OM817" s="328"/>
      <c r="ON817" s="328"/>
      <c r="OO817" s="328"/>
      <c r="OP817" s="328"/>
      <c r="OQ817" s="328"/>
      <c r="OR817" s="328"/>
      <c r="OS817" s="328"/>
      <c r="OT817" s="328"/>
      <c r="OU817" s="328"/>
      <c r="OV817" s="328"/>
      <c r="OW817" s="328"/>
      <c r="OX817" s="328"/>
      <c r="OY817" s="328"/>
      <c r="OZ817" s="328"/>
      <c r="PA817" s="328"/>
      <c r="PB817" s="328"/>
      <c r="PC817" s="328"/>
      <c r="PD817" s="328"/>
      <c r="PE817" s="328"/>
      <c r="PF817" s="328"/>
      <c r="PG817" s="328"/>
      <c r="PH817" s="328"/>
      <c r="PI817" s="328"/>
      <c r="PJ817" s="328"/>
      <c r="PK817" s="328"/>
      <c r="PL817" s="328"/>
      <c r="PM817" s="328"/>
      <c r="PN817" s="328"/>
      <c r="PO817" s="328"/>
      <c r="PP817" s="328"/>
      <c r="PQ817" s="328"/>
      <c r="PR817" s="328"/>
      <c r="PS817" s="328"/>
      <c r="PT817" s="328"/>
      <c r="PU817" s="328"/>
      <c r="PV817" s="328"/>
      <c r="PW817" s="328"/>
      <c r="PX817" s="328"/>
      <c r="PY817" s="328"/>
      <c r="PZ817" s="328"/>
      <c r="QA817" s="328"/>
      <c r="QB817" s="328"/>
      <c r="QC817" s="328"/>
      <c r="QD817" s="328"/>
      <c r="QE817" s="328"/>
      <c r="QF817" s="328"/>
      <c r="QG817" s="328"/>
      <c r="QH817" s="328"/>
      <c r="QI817" s="328"/>
      <c r="QJ817" s="328"/>
      <c r="QK817" s="328"/>
      <c r="QL817" s="328"/>
      <c r="QM817" s="328"/>
      <c r="QN817" s="328"/>
      <c r="QO817" s="328"/>
      <c r="QP817" s="328"/>
      <c r="QQ817" s="328"/>
      <c r="QR817" s="328"/>
      <c r="QS817" s="328"/>
      <c r="QT817" s="328"/>
      <c r="QU817" s="328"/>
      <c r="QV817" s="328"/>
      <c r="QW817" s="328"/>
      <c r="QX817" s="328"/>
      <c r="QY817" s="328"/>
      <c r="QZ817" s="328"/>
      <c r="RA817" s="328"/>
      <c r="RB817" s="328"/>
      <c r="RC817" s="328"/>
      <c r="RD817" s="328"/>
      <c r="RE817" s="328"/>
      <c r="RF817" s="328"/>
      <c r="RG817" s="328"/>
      <c r="RH817" s="328"/>
      <c r="RI817" s="328"/>
      <c r="RJ817" s="328"/>
      <c r="RK817" s="328"/>
      <c r="RL817" s="328"/>
      <c r="RM817" s="328"/>
      <c r="RN817" s="328"/>
      <c r="RO817" s="328"/>
      <c r="RP817" s="328"/>
      <c r="RQ817" s="328"/>
      <c r="RR817" s="328"/>
      <c r="RS817" s="328"/>
      <c r="RT817" s="328"/>
      <c r="RU817" s="328"/>
      <c r="RV817" s="328"/>
      <c r="RW817" s="328"/>
      <c r="RX817" s="328"/>
      <c r="RY817" s="328"/>
      <c r="RZ817" s="328"/>
      <c r="SA817" s="328"/>
      <c r="SB817" s="328"/>
      <c r="SC817" s="328"/>
      <c r="SD817" s="328"/>
      <c r="SE817" s="328"/>
      <c r="SF817" s="328"/>
      <c r="SG817" s="328"/>
      <c r="SH817" s="328"/>
      <c r="SI817" s="328"/>
      <c r="SJ817" s="328"/>
      <c r="SK817" s="328"/>
      <c r="SL817" s="328"/>
      <c r="SM817" s="328"/>
      <c r="SN817" s="328"/>
      <c r="SO817" s="328"/>
      <c r="SP817" s="328"/>
      <c r="SQ817" s="328"/>
      <c r="SR817" s="328"/>
      <c r="SS817" s="328"/>
      <c r="ST817" s="328"/>
      <c r="SU817" s="328"/>
      <c r="SV817" s="328"/>
      <c r="SW817" s="328"/>
      <c r="SX817" s="328"/>
      <c r="SY817" s="328"/>
      <c r="SZ817" s="328"/>
      <c r="TA817" s="328"/>
      <c r="TB817" s="328"/>
      <c r="TC817" s="328"/>
      <c r="TD817" s="328"/>
      <c r="TE817" s="328"/>
      <c r="TF817" s="328"/>
      <c r="TG817" s="328"/>
      <c r="TH817" s="328"/>
      <c r="TI817" s="328"/>
      <c r="TJ817" s="328"/>
      <c r="TK817" s="328"/>
      <c r="TL817" s="328"/>
      <c r="TM817" s="328"/>
      <c r="TN817" s="328"/>
      <c r="TO817" s="328"/>
      <c r="TP817" s="328"/>
      <c r="TQ817" s="328"/>
      <c r="TR817" s="328"/>
      <c r="TS817" s="328"/>
      <c r="TT817" s="328"/>
      <c r="TU817" s="328"/>
      <c r="TV817" s="328"/>
      <c r="TW817" s="328"/>
      <c r="TX817" s="328"/>
      <c r="TY817" s="328"/>
      <c r="TZ817" s="328"/>
      <c r="UA817" s="328"/>
      <c r="UB817" s="328"/>
      <c r="UC817" s="328"/>
      <c r="UD817" s="328"/>
      <c r="UE817" s="328"/>
      <c r="UF817" s="328"/>
      <c r="UG817" s="328"/>
      <c r="UH817" s="328"/>
      <c r="UI817" s="328"/>
      <c r="UJ817" s="328"/>
      <c r="UK817" s="328"/>
      <c r="UL817" s="328"/>
      <c r="UM817" s="328"/>
      <c r="UN817" s="328"/>
      <c r="UO817" s="328"/>
      <c r="UP817" s="328"/>
      <c r="UQ817" s="328"/>
      <c r="UR817" s="328"/>
      <c r="US817" s="328"/>
      <c r="UT817" s="328"/>
      <c r="UU817" s="328"/>
      <c r="UV817" s="328"/>
      <c r="UW817" s="328"/>
      <c r="UX817" s="328"/>
      <c r="UY817" s="328"/>
      <c r="UZ817" s="328"/>
      <c r="VA817" s="328"/>
      <c r="VB817" s="328"/>
      <c r="VC817" s="328"/>
      <c r="VD817" s="328"/>
      <c r="VE817" s="328"/>
      <c r="VF817" s="328"/>
      <c r="VG817" s="328"/>
      <c r="VH817" s="328"/>
      <c r="VI817" s="328"/>
      <c r="VJ817" s="328"/>
      <c r="VK817" s="328"/>
      <c r="VL817" s="328"/>
      <c r="VM817" s="328"/>
      <c r="VN817" s="328"/>
      <c r="VO817" s="328"/>
      <c r="VP817" s="328"/>
      <c r="VQ817" s="328"/>
      <c r="VR817" s="328"/>
      <c r="VS817" s="328"/>
      <c r="VT817" s="328"/>
      <c r="VU817" s="328"/>
      <c r="VV817" s="328"/>
      <c r="VW817" s="328"/>
      <c r="VX817" s="328"/>
      <c r="VY817" s="328"/>
      <c r="VZ817" s="328"/>
      <c r="WA817" s="328"/>
      <c r="WB817" s="328"/>
      <c r="WC817" s="328"/>
      <c r="WD817" s="328"/>
      <c r="WE817" s="328"/>
      <c r="WF817" s="328"/>
      <c r="WG817" s="328"/>
      <c r="WH817" s="328"/>
      <c r="WI817" s="328"/>
      <c r="WJ817" s="328"/>
      <c r="WK817" s="328"/>
      <c r="WL817" s="328"/>
      <c r="WM817" s="328"/>
      <c r="WN817" s="328"/>
      <c r="WO817" s="328"/>
      <c r="WP817" s="328"/>
      <c r="WQ817" s="328"/>
      <c r="WR817" s="328"/>
      <c r="WS817" s="328"/>
      <c r="WT817" s="328"/>
      <c r="WU817" s="328"/>
      <c r="WV817" s="328"/>
      <c r="WW817" s="328"/>
      <c r="WX817" s="328"/>
      <c r="WY817" s="328"/>
      <c r="WZ817" s="328"/>
      <c r="XA817" s="328"/>
      <c r="XB817" s="328"/>
      <c r="XC817" s="328"/>
      <c r="XD817" s="328"/>
      <c r="XE817" s="328"/>
      <c r="XF817" s="328"/>
      <c r="XG817" s="328"/>
      <c r="XH817" s="328"/>
      <c r="XI817" s="328"/>
      <c r="XJ817" s="328"/>
      <c r="XK817" s="328"/>
      <c r="XL817" s="328"/>
      <c r="XM817" s="328"/>
      <c r="XN817" s="328"/>
      <c r="XO817" s="328"/>
      <c r="XP817" s="328"/>
      <c r="XQ817" s="328"/>
      <c r="XR817" s="328"/>
      <c r="XS817" s="328"/>
      <c r="XT817" s="328"/>
      <c r="XU817" s="328"/>
      <c r="XV817" s="328"/>
      <c r="XW817" s="328"/>
      <c r="XX817" s="328"/>
      <c r="XY817" s="328"/>
      <c r="XZ817" s="328"/>
      <c r="YA817" s="328"/>
      <c r="YB817" s="328"/>
      <c r="YC817" s="328"/>
      <c r="YD817" s="328"/>
      <c r="YE817" s="328"/>
      <c r="YF817" s="328"/>
      <c r="YG817" s="328"/>
      <c r="YH817" s="328"/>
      <c r="YI817" s="328"/>
      <c r="YJ817" s="328"/>
      <c r="YK817" s="328"/>
      <c r="YL817" s="328"/>
      <c r="YM817" s="328"/>
      <c r="YN817" s="328"/>
      <c r="YO817" s="328"/>
      <c r="YP817" s="328"/>
      <c r="YQ817" s="328"/>
      <c r="YR817" s="328"/>
      <c r="YS817" s="328"/>
      <c r="YT817" s="328"/>
      <c r="YU817" s="328"/>
      <c r="YV817" s="328"/>
      <c r="YW817" s="328"/>
      <c r="YX817" s="328"/>
      <c r="YY817" s="328"/>
      <c r="YZ817" s="328"/>
      <c r="ZA817" s="328"/>
      <c r="ZB817" s="328"/>
      <c r="ZC817" s="328"/>
      <c r="ZD817" s="328"/>
      <c r="ZE817" s="328"/>
      <c r="ZF817" s="328"/>
      <c r="ZG817" s="328"/>
      <c r="ZH817" s="328"/>
      <c r="ZI817" s="328"/>
      <c r="ZJ817" s="328"/>
      <c r="ZK817" s="328"/>
      <c r="ZL817" s="328"/>
      <c r="ZM817" s="328"/>
      <c r="ZN817" s="328"/>
      <c r="ZO817" s="328"/>
      <c r="ZP817" s="328"/>
      <c r="ZQ817" s="328"/>
      <c r="ZR817" s="328"/>
      <c r="ZS817" s="328"/>
      <c r="ZT817" s="328"/>
      <c r="ZU817" s="328"/>
      <c r="ZV817" s="328"/>
      <c r="ZW817" s="328"/>
      <c r="ZX817" s="328"/>
      <c r="ZY817" s="328"/>
      <c r="ZZ817" s="328"/>
      <c r="AAA817" s="328"/>
      <c r="AAB817" s="328"/>
      <c r="AAC817" s="328"/>
      <c r="AAD817" s="328"/>
      <c r="AAE817" s="328"/>
      <c r="AAF817" s="328"/>
      <c r="AAG817" s="328"/>
      <c r="AAH817" s="328"/>
      <c r="AAI817" s="328"/>
      <c r="AAJ817" s="328"/>
      <c r="AAK817" s="328"/>
      <c r="AAL817" s="328"/>
      <c r="AAM817" s="328"/>
      <c r="AAN817" s="328"/>
      <c r="AAO817" s="328"/>
      <c r="AAP817" s="328"/>
      <c r="AAQ817" s="328"/>
      <c r="AAR817" s="328"/>
      <c r="AAS817" s="328"/>
      <c r="AAT817" s="328"/>
      <c r="AAU817" s="328"/>
      <c r="AAV817" s="328"/>
      <c r="AAW817" s="328"/>
      <c r="AAX817" s="328"/>
      <c r="AAY817" s="328"/>
      <c r="AAZ817" s="328"/>
      <c r="ABA817" s="328"/>
      <c r="ABB817" s="328"/>
      <c r="ABC817" s="328"/>
      <c r="ABD817" s="328"/>
      <c r="ABE817" s="328"/>
      <c r="ABF817" s="328"/>
      <c r="ABG817" s="328"/>
      <c r="ABH817" s="328"/>
    </row>
    <row r="818" spans="1:4300" s="50" customFormat="1" ht="45.75" customHeight="1">
      <c r="A818" s="589">
        <f>1+A817</f>
        <v>816</v>
      </c>
      <c r="B818" s="403" t="s">
        <v>8009</v>
      </c>
      <c r="C818" s="156" t="s">
        <v>8010</v>
      </c>
      <c r="D818" s="156" t="s">
        <v>8011</v>
      </c>
      <c r="E818" s="156">
        <v>45545</v>
      </c>
      <c r="F818" s="156">
        <v>45546</v>
      </c>
      <c r="G818" s="156">
        <v>45646</v>
      </c>
      <c r="H818" s="156" t="s">
        <v>416</v>
      </c>
      <c r="I818" s="156" t="s">
        <v>95</v>
      </c>
      <c r="J818" s="301" t="s">
        <v>8012</v>
      </c>
      <c r="K818" s="251">
        <v>82361959</v>
      </c>
      <c r="L818" s="156">
        <v>4</v>
      </c>
      <c r="M818" s="156" t="s">
        <v>97</v>
      </c>
      <c r="N818" s="156" t="s">
        <v>98</v>
      </c>
      <c r="O818" s="156" t="s">
        <v>993</v>
      </c>
      <c r="P818" s="156" t="s">
        <v>8013</v>
      </c>
      <c r="Q818" s="156" t="s">
        <v>8014</v>
      </c>
      <c r="R818" s="143">
        <f>+G818-F818</f>
        <v>100</v>
      </c>
      <c r="S818" s="134" t="s">
        <v>8015</v>
      </c>
      <c r="T818" s="253">
        <v>18516666</v>
      </c>
      <c r="U818" s="156" t="s">
        <v>8016</v>
      </c>
      <c r="V818" s="253">
        <f>+T818</f>
        <v>18516666</v>
      </c>
      <c r="W818" s="156">
        <v>45545</v>
      </c>
      <c r="X818" s="156" t="s">
        <v>103</v>
      </c>
      <c r="Y818" s="317">
        <f>+Z818+AA818+AB818</f>
        <v>18516666</v>
      </c>
      <c r="Z818" s="156">
        <f>+V818</f>
        <v>18516666</v>
      </c>
      <c r="AA818" s="156">
        <v>0</v>
      </c>
      <c r="AB818" s="156">
        <f>+AC818+AD818+AE818+AF818+AG818+AH818+AI818+AJ818</f>
        <v>0</v>
      </c>
      <c r="AC818" s="156">
        <v>0</v>
      </c>
      <c r="AD818" s="156">
        <v>0</v>
      </c>
      <c r="AE818" s="156">
        <v>0</v>
      </c>
      <c r="AF818" s="156">
        <v>0</v>
      </c>
      <c r="AG818" s="156">
        <v>0</v>
      </c>
      <c r="AH818" s="156">
        <v>0</v>
      </c>
      <c r="AI818" s="156">
        <v>0</v>
      </c>
      <c r="AJ818" s="156">
        <v>0</v>
      </c>
      <c r="AK818" s="156" t="s">
        <v>104</v>
      </c>
      <c r="AL818" s="103" t="s">
        <v>8017</v>
      </c>
      <c r="AM818" s="156" t="s">
        <v>8018</v>
      </c>
      <c r="AN818" s="156">
        <v>1024466194</v>
      </c>
      <c r="AO818" s="156" t="s">
        <v>114</v>
      </c>
      <c r="AP818" s="156" t="s">
        <v>108</v>
      </c>
      <c r="AQ818" s="156" t="s">
        <v>108</v>
      </c>
      <c r="AR818" s="156" t="s">
        <v>108</v>
      </c>
      <c r="AS818" s="156" t="s">
        <v>578</v>
      </c>
      <c r="AT818" s="156" t="s">
        <v>578</v>
      </c>
      <c r="AU818" s="156" t="s">
        <v>392</v>
      </c>
      <c r="AV818" s="156"/>
      <c r="AW818" s="156"/>
      <c r="AX818" s="156" t="s">
        <v>578</v>
      </c>
      <c r="AY818" s="156" t="s">
        <v>108</v>
      </c>
      <c r="AZ818" s="156"/>
      <c r="BA818" s="156"/>
      <c r="BB818" s="156"/>
      <c r="BC818" s="156"/>
      <c r="BD818" s="156"/>
      <c r="BE818" s="156"/>
      <c r="BF818" s="156"/>
      <c r="BG818" s="156"/>
      <c r="BH818" s="153">
        <f>T818+BB818</f>
        <v>18516666</v>
      </c>
      <c r="BI818" s="296" t="s">
        <v>135</v>
      </c>
      <c r="BJ818" s="240"/>
      <c r="BK818" s="240" t="s">
        <v>114</v>
      </c>
      <c r="BL818" s="240"/>
      <c r="BM818" s="398" t="s">
        <v>136</v>
      </c>
      <c r="BN818" s="156" t="s">
        <v>917</v>
      </c>
      <c r="BO818" s="156"/>
      <c r="BP818" s="156"/>
      <c r="BQ818" s="156"/>
      <c r="BR818" s="156" t="s">
        <v>108</v>
      </c>
      <c r="BS818" s="156" t="s">
        <v>108</v>
      </c>
      <c r="BT818" s="156" t="s">
        <v>108</v>
      </c>
      <c r="BU818" s="156" t="s">
        <v>8019</v>
      </c>
      <c r="BV818" s="156">
        <v>6018637955</v>
      </c>
      <c r="BW818" s="156" t="s">
        <v>8020</v>
      </c>
      <c r="BX818" s="156"/>
      <c r="BY818" s="156"/>
      <c r="BZ818" s="338"/>
      <c r="CA818" s="157" t="s">
        <v>109</v>
      </c>
      <c r="CB818" s="157" t="s">
        <v>109</v>
      </c>
      <c r="CC818" s="157" t="s">
        <v>109</v>
      </c>
      <c r="CD818" s="157" t="s">
        <v>1018</v>
      </c>
      <c r="CE818" s="156"/>
      <c r="CF818" s="156"/>
      <c r="CG818" s="156"/>
      <c r="CH818" s="156"/>
      <c r="CI818" s="156"/>
      <c r="CJ818" s="156"/>
      <c r="CK818" s="156"/>
      <c r="CL818" s="156"/>
      <c r="CM818" s="157" t="s">
        <v>109</v>
      </c>
      <c r="CN818" s="156"/>
      <c r="CO818" s="297"/>
      <c r="CP818" s="297"/>
      <c r="CQ818" s="297"/>
      <c r="CR818" s="297"/>
      <c r="GV818" s="328"/>
      <c r="GW818" s="328"/>
      <c r="GX818" s="328"/>
      <c r="GY818" s="328"/>
      <c r="GZ818" s="328"/>
      <c r="HA818" s="328"/>
      <c r="HB818" s="328"/>
      <c r="HC818" s="328"/>
      <c r="HD818" s="328"/>
      <c r="HE818" s="328"/>
      <c r="HF818" s="328"/>
      <c r="HG818" s="328"/>
      <c r="HH818" s="328"/>
      <c r="HI818" s="328"/>
      <c r="HJ818" s="328"/>
      <c r="HK818" s="328"/>
      <c r="HL818" s="328"/>
      <c r="HM818" s="328"/>
      <c r="HN818" s="328"/>
      <c r="HO818" s="328"/>
      <c r="HP818" s="328"/>
      <c r="HQ818" s="328"/>
      <c r="HR818" s="328"/>
      <c r="HS818" s="328"/>
      <c r="HT818" s="328"/>
      <c r="HU818" s="328"/>
      <c r="HV818" s="328"/>
      <c r="HW818" s="328"/>
      <c r="HX818" s="328"/>
      <c r="HY818" s="328"/>
      <c r="HZ818" s="328"/>
      <c r="IA818" s="328"/>
      <c r="IB818" s="328"/>
      <c r="IC818" s="328"/>
      <c r="ID818" s="328"/>
      <c r="IE818" s="328"/>
      <c r="IF818" s="328"/>
      <c r="IG818" s="328"/>
      <c r="IH818" s="328"/>
      <c r="II818" s="328"/>
      <c r="IJ818" s="328"/>
      <c r="IK818" s="328"/>
      <c r="IL818" s="328"/>
      <c r="IM818" s="328"/>
      <c r="IN818" s="328"/>
      <c r="IO818" s="328"/>
      <c r="IP818" s="328"/>
      <c r="IQ818" s="328"/>
      <c r="IR818" s="328"/>
      <c r="IS818" s="328"/>
      <c r="IT818" s="328"/>
      <c r="IU818" s="328"/>
      <c r="IV818" s="328"/>
      <c r="IW818" s="328"/>
      <c r="IX818" s="328"/>
      <c r="IY818" s="328"/>
      <c r="IZ818" s="328"/>
      <c r="JA818" s="328"/>
      <c r="JB818" s="328"/>
      <c r="JC818" s="328"/>
      <c r="JD818" s="328"/>
      <c r="JE818" s="328"/>
      <c r="JF818" s="328"/>
      <c r="JG818" s="328"/>
      <c r="JH818" s="328"/>
      <c r="JI818" s="328"/>
      <c r="JJ818" s="328"/>
      <c r="JK818" s="328"/>
      <c r="JL818" s="328"/>
      <c r="JM818" s="328"/>
      <c r="JN818" s="328"/>
      <c r="JO818" s="328"/>
      <c r="JP818" s="328"/>
      <c r="JQ818" s="328"/>
      <c r="JR818" s="328"/>
      <c r="JS818" s="328"/>
      <c r="JT818" s="328"/>
      <c r="JU818" s="328"/>
      <c r="JV818" s="328"/>
      <c r="JW818" s="328"/>
      <c r="JX818" s="328"/>
      <c r="JY818" s="328"/>
      <c r="JZ818" s="328"/>
      <c r="KA818" s="328"/>
      <c r="KB818" s="328"/>
      <c r="KC818" s="328"/>
      <c r="KD818" s="328"/>
      <c r="KE818" s="328"/>
      <c r="KF818" s="328"/>
      <c r="KG818" s="328"/>
      <c r="KH818" s="328"/>
      <c r="KI818" s="328"/>
      <c r="KJ818" s="328"/>
      <c r="KK818" s="328"/>
      <c r="KL818" s="328"/>
      <c r="KM818" s="328"/>
      <c r="KN818" s="328"/>
      <c r="KO818" s="328"/>
      <c r="KP818" s="328"/>
      <c r="KQ818" s="328"/>
      <c r="KR818" s="328"/>
      <c r="KS818" s="328"/>
      <c r="KT818" s="328"/>
      <c r="KU818" s="328"/>
      <c r="KV818" s="328"/>
      <c r="KW818" s="328"/>
      <c r="KX818" s="328"/>
      <c r="KY818" s="328"/>
      <c r="KZ818" s="328"/>
      <c r="LA818" s="328"/>
      <c r="LB818" s="328"/>
      <c r="LC818" s="328"/>
      <c r="LD818" s="328"/>
      <c r="LE818" s="328"/>
      <c r="LF818" s="328"/>
      <c r="LG818" s="328"/>
      <c r="LH818" s="328"/>
      <c r="LI818" s="328"/>
      <c r="LJ818" s="328"/>
      <c r="LK818" s="328"/>
      <c r="LL818" s="328"/>
      <c r="LM818" s="328"/>
      <c r="LN818" s="328"/>
      <c r="LO818" s="328"/>
      <c r="LP818" s="328"/>
      <c r="LQ818" s="328"/>
      <c r="LR818" s="328"/>
      <c r="LS818" s="328"/>
      <c r="LT818" s="328"/>
      <c r="LU818" s="328"/>
      <c r="LV818" s="328"/>
      <c r="LW818" s="328"/>
      <c r="LX818" s="328"/>
      <c r="LY818" s="328"/>
      <c r="LZ818" s="328"/>
      <c r="MA818" s="328"/>
      <c r="MB818" s="328"/>
      <c r="MC818" s="328"/>
      <c r="MD818" s="328"/>
      <c r="ME818" s="328"/>
      <c r="MF818" s="328"/>
      <c r="MG818" s="328"/>
      <c r="MH818" s="328"/>
      <c r="MI818" s="328"/>
      <c r="MJ818" s="328"/>
      <c r="MK818" s="328"/>
      <c r="ML818" s="328"/>
      <c r="MM818" s="328"/>
      <c r="MN818" s="328"/>
      <c r="MO818" s="328"/>
      <c r="MP818" s="328"/>
      <c r="MQ818" s="328"/>
      <c r="MR818" s="328"/>
      <c r="MS818" s="328"/>
      <c r="MT818" s="328"/>
      <c r="MU818" s="328"/>
      <c r="MV818" s="328"/>
      <c r="MW818" s="328"/>
      <c r="MX818" s="328"/>
      <c r="MY818" s="328"/>
      <c r="MZ818" s="328"/>
      <c r="NA818" s="328"/>
      <c r="NB818" s="328"/>
      <c r="NC818" s="328"/>
      <c r="ND818" s="328"/>
      <c r="NE818" s="328"/>
      <c r="NF818" s="328"/>
      <c r="NG818" s="328"/>
      <c r="NH818" s="328"/>
      <c r="NI818" s="328"/>
      <c r="NJ818" s="328"/>
      <c r="NK818" s="328"/>
      <c r="NL818" s="328"/>
      <c r="NM818" s="328"/>
      <c r="NN818" s="328"/>
      <c r="NO818" s="328"/>
      <c r="NP818" s="328"/>
      <c r="NQ818" s="328"/>
      <c r="NR818" s="328"/>
      <c r="NS818" s="328"/>
      <c r="NT818" s="328"/>
      <c r="NU818" s="328"/>
      <c r="NV818" s="328"/>
      <c r="NW818" s="328"/>
      <c r="NX818" s="328"/>
      <c r="NY818" s="328"/>
      <c r="NZ818" s="328"/>
      <c r="OA818" s="328"/>
      <c r="OB818" s="328"/>
      <c r="OC818" s="328"/>
      <c r="OD818" s="328"/>
      <c r="OE818" s="328"/>
      <c r="OF818" s="328"/>
      <c r="OG818" s="328"/>
      <c r="OH818" s="328"/>
      <c r="OI818" s="328"/>
      <c r="OJ818" s="328"/>
      <c r="OK818" s="328"/>
      <c r="OL818" s="328"/>
      <c r="OM818" s="328"/>
      <c r="ON818" s="328"/>
      <c r="OO818" s="328"/>
      <c r="OP818" s="328"/>
      <c r="OQ818" s="328"/>
      <c r="OR818" s="328"/>
      <c r="OS818" s="328"/>
      <c r="OT818" s="328"/>
      <c r="OU818" s="328"/>
      <c r="OV818" s="328"/>
      <c r="OW818" s="328"/>
      <c r="OX818" s="328"/>
      <c r="OY818" s="328"/>
      <c r="OZ818" s="328"/>
      <c r="PA818" s="328"/>
      <c r="PB818" s="328"/>
      <c r="PC818" s="328"/>
      <c r="PD818" s="328"/>
      <c r="PE818" s="328"/>
      <c r="PF818" s="328"/>
      <c r="PG818" s="328"/>
      <c r="PH818" s="328"/>
      <c r="PI818" s="328"/>
      <c r="PJ818" s="328"/>
      <c r="PK818" s="328"/>
      <c r="PL818" s="328"/>
      <c r="PM818" s="328"/>
      <c r="PN818" s="328"/>
      <c r="PO818" s="328"/>
      <c r="PP818" s="328"/>
      <c r="PQ818" s="328"/>
      <c r="PR818" s="328"/>
      <c r="PS818" s="328"/>
      <c r="PT818" s="328"/>
      <c r="PU818" s="328"/>
      <c r="PV818" s="328"/>
      <c r="PW818" s="328"/>
      <c r="PX818" s="328"/>
      <c r="PY818" s="328"/>
      <c r="PZ818" s="328"/>
      <c r="QA818" s="328"/>
      <c r="QB818" s="328"/>
      <c r="QC818" s="328"/>
      <c r="QD818" s="328"/>
      <c r="QE818" s="328"/>
      <c r="QF818" s="328"/>
      <c r="QG818" s="328"/>
      <c r="QH818" s="328"/>
      <c r="QI818" s="328"/>
      <c r="QJ818" s="328"/>
      <c r="QK818" s="328"/>
      <c r="QL818" s="328"/>
      <c r="QM818" s="328"/>
      <c r="QN818" s="328"/>
      <c r="QO818" s="328"/>
      <c r="QP818" s="328"/>
      <c r="QQ818" s="328"/>
      <c r="QR818" s="328"/>
      <c r="QS818" s="328"/>
      <c r="QT818" s="328"/>
      <c r="QU818" s="328"/>
      <c r="QV818" s="328"/>
      <c r="QW818" s="328"/>
      <c r="QX818" s="328"/>
      <c r="QY818" s="328"/>
      <c r="QZ818" s="328"/>
      <c r="RA818" s="328"/>
      <c r="RB818" s="328"/>
      <c r="RC818" s="328"/>
      <c r="RD818" s="328"/>
      <c r="RE818" s="328"/>
      <c r="RF818" s="328"/>
      <c r="RG818" s="328"/>
      <c r="RH818" s="328"/>
      <c r="RI818" s="328"/>
      <c r="RJ818" s="328"/>
      <c r="RK818" s="328"/>
      <c r="RL818" s="328"/>
      <c r="RM818" s="328"/>
      <c r="RN818" s="328"/>
      <c r="RO818" s="328"/>
      <c r="RP818" s="328"/>
      <c r="RQ818" s="328"/>
      <c r="RR818" s="328"/>
      <c r="RS818" s="328"/>
      <c r="RT818" s="328"/>
      <c r="RU818" s="328"/>
      <c r="RV818" s="328"/>
      <c r="RW818" s="328"/>
      <c r="RX818" s="328"/>
      <c r="RY818" s="328"/>
      <c r="RZ818" s="328"/>
      <c r="SA818" s="328"/>
      <c r="SB818" s="328"/>
      <c r="SC818" s="328"/>
      <c r="SD818" s="328"/>
      <c r="SE818" s="328"/>
      <c r="SF818" s="328"/>
      <c r="SG818" s="328"/>
      <c r="SH818" s="328"/>
      <c r="SI818" s="328"/>
      <c r="SJ818" s="328"/>
      <c r="SK818" s="328"/>
      <c r="SL818" s="328"/>
      <c r="SM818" s="328"/>
      <c r="SN818" s="328"/>
      <c r="SO818" s="328"/>
      <c r="SP818" s="328"/>
      <c r="SQ818" s="328"/>
      <c r="SR818" s="328"/>
      <c r="SS818" s="328"/>
      <c r="ST818" s="328"/>
      <c r="SU818" s="328"/>
      <c r="SV818" s="328"/>
      <c r="SW818" s="328"/>
      <c r="SX818" s="328"/>
      <c r="SY818" s="328"/>
      <c r="SZ818" s="328"/>
      <c r="TA818" s="328"/>
      <c r="TB818" s="328"/>
      <c r="TC818" s="328"/>
      <c r="TD818" s="328"/>
      <c r="TE818" s="328"/>
      <c r="TF818" s="328"/>
      <c r="TG818" s="328"/>
      <c r="TH818" s="328"/>
      <c r="TI818" s="328"/>
      <c r="TJ818" s="328"/>
      <c r="TK818" s="328"/>
      <c r="TL818" s="328"/>
      <c r="TM818" s="328"/>
      <c r="TN818" s="328"/>
      <c r="TO818" s="328"/>
      <c r="TP818" s="328"/>
      <c r="TQ818" s="328"/>
      <c r="TR818" s="328"/>
      <c r="TS818" s="328"/>
      <c r="TT818" s="328"/>
      <c r="TU818" s="328"/>
      <c r="TV818" s="328"/>
      <c r="TW818" s="328"/>
      <c r="TX818" s="328"/>
      <c r="TY818" s="328"/>
      <c r="TZ818" s="328"/>
      <c r="UA818" s="328"/>
      <c r="UB818" s="328"/>
      <c r="UC818" s="328"/>
      <c r="UD818" s="328"/>
      <c r="UE818" s="328"/>
      <c r="UF818" s="328"/>
      <c r="UG818" s="328"/>
      <c r="UH818" s="328"/>
      <c r="UI818" s="328"/>
      <c r="UJ818" s="328"/>
      <c r="UK818" s="328"/>
      <c r="UL818" s="328"/>
      <c r="UM818" s="328"/>
      <c r="UN818" s="328"/>
      <c r="UO818" s="328"/>
      <c r="UP818" s="328"/>
      <c r="UQ818" s="328"/>
      <c r="UR818" s="328"/>
      <c r="US818" s="328"/>
      <c r="UT818" s="328"/>
      <c r="UU818" s="328"/>
      <c r="UV818" s="328"/>
      <c r="UW818" s="328"/>
      <c r="UX818" s="328"/>
      <c r="UY818" s="328"/>
      <c r="UZ818" s="328"/>
      <c r="VA818" s="328"/>
      <c r="VB818" s="328"/>
      <c r="VC818" s="328"/>
      <c r="VD818" s="328"/>
      <c r="VE818" s="328"/>
      <c r="VF818" s="328"/>
      <c r="VG818" s="328"/>
      <c r="VH818" s="328"/>
      <c r="VI818" s="328"/>
      <c r="VJ818" s="328"/>
      <c r="VK818" s="328"/>
      <c r="VL818" s="328"/>
      <c r="VM818" s="328"/>
      <c r="VN818" s="328"/>
      <c r="VO818" s="328"/>
      <c r="VP818" s="328"/>
      <c r="VQ818" s="328"/>
      <c r="VR818" s="328"/>
      <c r="VS818" s="328"/>
      <c r="VT818" s="328"/>
      <c r="VU818" s="328"/>
      <c r="VV818" s="328"/>
      <c r="VW818" s="328"/>
      <c r="VX818" s="328"/>
      <c r="VY818" s="328"/>
      <c r="VZ818" s="328"/>
      <c r="WA818" s="328"/>
      <c r="WB818" s="328"/>
      <c r="WC818" s="328"/>
      <c r="WD818" s="328"/>
      <c r="WE818" s="328"/>
      <c r="WF818" s="328"/>
      <c r="WG818" s="328"/>
      <c r="WH818" s="328"/>
      <c r="WI818" s="328"/>
      <c r="WJ818" s="328"/>
      <c r="WK818" s="328"/>
      <c r="WL818" s="328"/>
      <c r="WM818" s="328"/>
      <c r="WN818" s="328"/>
      <c r="WO818" s="328"/>
      <c r="WP818" s="328"/>
      <c r="WQ818" s="328"/>
      <c r="WR818" s="328"/>
      <c r="WS818" s="328"/>
      <c r="WT818" s="328"/>
      <c r="WU818" s="328"/>
      <c r="WV818" s="328"/>
      <c r="WW818" s="328"/>
      <c r="WX818" s="328"/>
      <c r="WY818" s="328"/>
      <c r="WZ818" s="328"/>
      <c r="XA818" s="328"/>
      <c r="XB818" s="328"/>
      <c r="XC818" s="328"/>
      <c r="XD818" s="328"/>
      <c r="XE818" s="328"/>
      <c r="XF818" s="328"/>
      <c r="XG818" s="328"/>
      <c r="XH818" s="328"/>
      <c r="XI818" s="328"/>
      <c r="XJ818" s="328"/>
      <c r="XK818" s="328"/>
      <c r="XL818" s="328"/>
      <c r="XM818" s="328"/>
      <c r="XN818" s="328"/>
      <c r="XO818" s="328"/>
      <c r="XP818" s="328"/>
      <c r="XQ818" s="328"/>
      <c r="XR818" s="328"/>
      <c r="XS818" s="328"/>
      <c r="XT818" s="328"/>
      <c r="XU818" s="328"/>
      <c r="XV818" s="328"/>
      <c r="XW818" s="328"/>
      <c r="XX818" s="328"/>
      <c r="XY818" s="328"/>
      <c r="XZ818" s="328"/>
      <c r="YA818" s="328"/>
      <c r="YB818" s="328"/>
      <c r="YC818" s="328"/>
      <c r="YD818" s="328"/>
      <c r="YE818" s="328"/>
      <c r="YF818" s="328"/>
      <c r="YG818" s="328"/>
      <c r="YH818" s="328"/>
      <c r="YI818" s="328"/>
      <c r="YJ818" s="328"/>
      <c r="YK818" s="328"/>
      <c r="YL818" s="328"/>
      <c r="YM818" s="328"/>
      <c r="YN818" s="328"/>
      <c r="YO818" s="328"/>
      <c r="YP818" s="328"/>
      <c r="YQ818" s="328"/>
      <c r="YR818" s="328"/>
      <c r="YS818" s="328"/>
      <c r="YT818" s="328"/>
      <c r="YU818" s="328"/>
      <c r="YV818" s="328"/>
      <c r="YW818" s="328"/>
      <c r="YX818" s="328"/>
      <c r="YY818" s="328"/>
      <c r="YZ818" s="328"/>
      <c r="ZA818" s="328"/>
      <c r="ZB818" s="328"/>
      <c r="ZC818" s="328"/>
      <c r="ZD818" s="328"/>
      <c r="ZE818" s="328"/>
      <c r="ZF818" s="328"/>
      <c r="ZG818" s="328"/>
      <c r="ZH818" s="328"/>
      <c r="ZI818" s="328"/>
      <c r="ZJ818" s="328"/>
      <c r="ZK818" s="328"/>
      <c r="ZL818" s="328"/>
      <c r="ZM818" s="328"/>
      <c r="ZN818" s="328"/>
      <c r="ZO818" s="328"/>
      <c r="ZP818" s="328"/>
      <c r="ZQ818" s="328"/>
      <c r="ZR818" s="328"/>
      <c r="ZS818" s="328"/>
      <c r="ZT818" s="328"/>
      <c r="ZU818" s="328"/>
      <c r="ZV818" s="328"/>
      <c r="ZW818" s="328"/>
      <c r="ZX818" s="328"/>
      <c r="ZY818" s="328"/>
      <c r="ZZ818" s="328"/>
      <c r="AAA818" s="328"/>
      <c r="AAB818" s="328"/>
      <c r="AAC818" s="328"/>
      <c r="AAD818" s="328"/>
      <c r="AAE818" s="328"/>
      <c r="AAF818" s="328"/>
      <c r="AAG818" s="328"/>
      <c r="AAH818" s="328"/>
      <c r="AAI818" s="328"/>
      <c r="AAJ818" s="328"/>
      <c r="AAK818" s="328"/>
      <c r="AAL818" s="328"/>
      <c r="AAM818" s="328"/>
      <c r="AAN818" s="328"/>
      <c r="AAO818" s="328"/>
      <c r="AAP818" s="328"/>
      <c r="AAQ818" s="328"/>
      <c r="AAR818" s="328"/>
      <c r="AAS818" s="328"/>
      <c r="AAT818" s="328"/>
      <c r="AAU818" s="328"/>
      <c r="AAV818" s="328"/>
      <c r="AAW818" s="328"/>
      <c r="AAX818" s="328"/>
      <c r="AAY818" s="328"/>
      <c r="AAZ818" s="328"/>
      <c r="ABA818" s="328"/>
      <c r="ABB818" s="328"/>
      <c r="ABC818" s="328"/>
      <c r="ABD818" s="328"/>
      <c r="ABE818" s="328"/>
      <c r="ABF818" s="328"/>
      <c r="ABG818" s="328"/>
      <c r="ABH818" s="328"/>
    </row>
    <row r="819" spans="1:4300" s="50" customFormat="1" ht="45.75" customHeight="1">
      <c r="A819" s="632">
        <f>1+A818</f>
        <v>817</v>
      </c>
      <c r="B819" s="218" t="s">
        <v>8021</v>
      </c>
      <c r="C819" s="201" t="s">
        <v>8022</v>
      </c>
      <c r="D819" s="205" t="s">
        <v>645</v>
      </c>
      <c r="E819" s="202">
        <v>45545</v>
      </c>
      <c r="F819" s="203">
        <v>45552</v>
      </c>
      <c r="G819" s="203">
        <v>45646</v>
      </c>
      <c r="H819" s="201" t="s">
        <v>416</v>
      </c>
      <c r="I819" s="206" t="s">
        <v>180</v>
      </c>
      <c r="J819" s="201" t="s">
        <v>8023</v>
      </c>
      <c r="K819" s="271">
        <v>1072701367</v>
      </c>
      <c r="L819" s="201">
        <v>9</v>
      </c>
      <c r="M819" s="272" t="s">
        <v>97</v>
      </c>
      <c r="N819" s="208" t="s">
        <v>98</v>
      </c>
      <c r="O819" s="218" t="s">
        <v>99</v>
      </c>
      <c r="P819" s="201" t="s">
        <v>8024</v>
      </c>
      <c r="Q819" s="201" t="s">
        <v>7728</v>
      </c>
      <c r="R819" s="210">
        <f>+G819-F819</f>
        <v>94</v>
      </c>
      <c r="S819" s="201" t="s">
        <v>8025</v>
      </c>
      <c r="T819" s="273">
        <v>9166667</v>
      </c>
      <c r="U819" s="274" t="s">
        <v>8026</v>
      </c>
      <c r="V819" s="273">
        <f>+T819</f>
        <v>9166667</v>
      </c>
      <c r="W819" s="275">
        <v>45546</v>
      </c>
      <c r="X819" s="276" t="s">
        <v>103</v>
      </c>
      <c r="Y819" s="313">
        <f>+Z819+AA819+AB819</f>
        <v>9166667</v>
      </c>
      <c r="Z819" s="215">
        <f>+V819</f>
        <v>9166667</v>
      </c>
      <c r="AA819" s="216">
        <v>0</v>
      </c>
      <c r="AB819" s="217">
        <f>+AC819+AD819+AE819+AF819+AG819+AH819+AI819+AJ819</f>
        <v>0</v>
      </c>
      <c r="AC819" s="216">
        <v>0</v>
      </c>
      <c r="AD819" s="216">
        <v>0</v>
      </c>
      <c r="AE819" s="216">
        <v>0</v>
      </c>
      <c r="AF819" s="216">
        <v>0</v>
      </c>
      <c r="AG819" s="216">
        <v>0</v>
      </c>
      <c r="AH819" s="216">
        <v>0</v>
      </c>
      <c r="AI819" s="216">
        <v>0</v>
      </c>
      <c r="AJ819" s="216">
        <v>0</v>
      </c>
      <c r="AK819" s="209" t="s">
        <v>104</v>
      </c>
      <c r="AL819" s="191" t="s">
        <v>8027</v>
      </c>
      <c r="AM819" s="201" t="s">
        <v>7116</v>
      </c>
      <c r="AN819" s="207">
        <v>35472453</v>
      </c>
      <c r="AO819" s="209" t="s">
        <v>114</v>
      </c>
      <c r="AP819" s="201" t="s">
        <v>108</v>
      </c>
      <c r="AQ819" s="277" t="s">
        <v>108</v>
      </c>
      <c r="AR819" s="209" t="s">
        <v>108</v>
      </c>
      <c r="AS819" s="201" t="s">
        <v>578</v>
      </c>
      <c r="AT819" s="209" t="s">
        <v>578</v>
      </c>
      <c r="AU819" s="209" t="s">
        <v>392</v>
      </c>
      <c r="AV819" s="201"/>
      <c r="AW819" s="201"/>
      <c r="AX819" s="201" t="s">
        <v>109</v>
      </c>
      <c r="AY819" s="201" t="s">
        <v>108</v>
      </c>
      <c r="AZ819" s="240"/>
      <c r="BA819" s="201"/>
      <c r="BB819" s="241"/>
      <c r="BC819" s="240"/>
      <c r="BD819" s="210"/>
      <c r="BE819" s="210"/>
      <c r="BF819" s="210"/>
      <c r="BG819" s="240"/>
      <c r="BH819" s="221">
        <f>T819+BB819</f>
        <v>9166667</v>
      </c>
      <c r="BI819" s="224" t="s">
        <v>259</v>
      </c>
      <c r="BJ819" s="201"/>
      <c r="BK819" s="208" t="s">
        <v>114</v>
      </c>
      <c r="BL819" s="240"/>
      <c r="BM819" s="346" t="s">
        <v>8028</v>
      </c>
      <c r="BN819" s="292" t="s">
        <v>964</v>
      </c>
      <c r="BO819" s="208">
        <v>30</v>
      </c>
      <c r="BP819" s="208">
        <v>34243</v>
      </c>
      <c r="BQ819" s="208" t="s">
        <v>114</v>
      </c>
      <c r="BR819" s="208" t="s">
        <v>114</v>
      </c>
      <c r="BS819" s="208" t="s">
        <v>114</v>
      </c>
      <c r="BT819" s="208" t="s">
        <v>114</v>
      </c>
      <c r="BU819" s="237" t="s">
        <v>4669</v>
      </c>
      <c r="BV819" s="208">
        <v>3187645698</v>
      </c>
      <c r="BW819" s="278" t="s">
        <v>4670</v>
      </c>
      <c r="BX819" s="224" t="s">
        <v>839</v>
      </c>
      <c r="BY819" s="208" t="s">
        <v>119</v>
      </c>
      <c r="BZ819" s="293" t="s">
        <v>4671</v>
      </c>
      <c r="CA819" s="320" t="s">
        <v>109</v>
      </c>
      <c r="CB819" s="320" t="s">
        <v>109</v>
      </c>
      <c r="CC819" s="320" t="s">
        <v>109</v>
      </c>
      <c r="CD819" s="643" t="s">
        <v>8029</v>
      </c>
      <c r="CE819" s="223"/>
      <c r="CF819" s="223"/>
      <c r="CG819" s="223"/>
      <c r="CH819" s="223"/>
      <c r="CI819" s="223"/>
      <c r="CJ819" s="223"/>
      <c r="CK819" s="223"/>
      <c r="CL819" s="223"/>
      <c r="CM819" s="320" t="s">
        <v>109</v>
      </c>
      <c r="CN819" s="223"/>
      <c r="CO819" s="297"/>
    </row>
    <row r="820" spans="1:4300" s="50" customFormat="1" ht="45.75" customHeight="1">
      <c r="A820" s="589">
        <f>1+A819</f>
        <v>818</v>
      </c>
      <c r="B820" s="403" t="s">
        <v>8030</v>
      </c>
      <c r="C820" s="156" t="s">
        <v>8031</v>
      </c>
      <c r="D820" s="156" t="s">
        <v>645</v>
      </c>
      <c r="E820" s="156">
        <v>45545</v>
      </c>
      <c r="F820" s="156">
        <v>45547</v>
      </c>
      <c r="G820" s="156">
        <v>45646</v>
      </c>
      <c r="H820" s="156" t="s">
        <v>416</v>
      </c>
      <c r="I820" s="156" t="s">
        <v>95</v>
      </c>
      <c r="J820" s="301" t="s">
        <v>8032</v>
      </c>
      <c r="K820" s="251">
        <v>1072661384</v>
      </c>
      <c r="L820" s="156">
        <v>1</v>
      </c>
      <c r="M820" s="156" t="s">
        <v>97</v>
      </c>
      <c r="N820" s="156" t="s">
        <v>98</v>
      </c>
      <c r="O820" s="156" t="s">
        <v>6113</v>
      </c>
      <c r="P820" s="156" t="s">
        <v>7814</v>
      </c>
      <c r="Q820" s="156" t="s">
        <v>7728</v>
      </c>
      <c r="R820" s="143">
        <f>+G820-F820</f>
        <v>99</v>
      </c>
      <c r="S820" s="134" t="s">
        <v>7815</v>
      </c>
      <c r="T820" s="253">
        <v>10666667</v>
      </c>
      <c r="U820" s="156" t="s">
        <v>8033</v>
      </c>
      <c r="V820" s="253">
        <f>+T820</f>
        <v>10666667</v>
      </c>
      <c r="W820" s="156">
        <v>45546</v>
      </c>
      <c r="X820" s="156" t="s">
        <v>103</v>
      </c>
      <c r="Y820" s="317">
        <f>+Z820+AA820+AB820</f>
        <v>10666667</v>
      </c>
      <c r="Z820" s="156">
        <f>+V820</f>
        <v>10666667</v>
      </c>
      <c r="AA820" s="156">
        <v>0</v>
      </c>
      <c r="AB820" s="156">
        <f>+AC820+AD820+AE820+AF820+AG820+AH820+AI820+AJ820</f>
        <v>0</v>
      </c>
      <c r="AC820" s="156">
        <v>0</v>
      </c>
      <c r="AD820" s="156">
        <v>0</v>
      </c>
      <c r="AE820" s="156">
        <v>0</v>
      </c>
      <c r="AF820" s="156">
        <v>0</v>
      </c>
      <c r="AG820" s="156">
        <v>0</v>
      </c>
      <c r="AH820" s="156">
        <v>0</v>
      </c>
      <c r="AI820" s="156">
        <v>0</v>
      </c>
      <c r="AJ820" s="156">
        <v>0</v>
      </c>
      <c r="AK820" s="156" t="s">
        <v>104</v>
      </c>
      <c r="AL820" s="103" t="s">
        <v>8034</v>
      </c>
      <c r="AM820" s="156" t="s">
        <v>7331</v>
      </c>
      <c r="AN820" s="156">
        <v>35419855</v>
      </c>
      <c r="AO820" s="156" t="s">
        <v>114</v>
      </c>
      <c r="AP820" s="156" t="s">
        <v>108</v>
      </c>
      <c r="AQ820" s="156" t="s">
        <v>108</v>
      </c>
      <c r="AR820" s="156" t="s">
        <v>108</v>
      </c>
      <c r="AS820" s="156" t="s">
        <v>109</v>
      </c>
      <c r="AT820" s="156" t="s">
        <v>109</v>
      </c>
      <c r="AU820" s="156" t="s">
        <v>392</v>
      </c>
      <c r="AV820" s="156"/>
      <c r="AW820" s="156"/>
      <c r="AX820" s="156" t="s">
        <v>578</v>
      </c>
      <c r="AY820" s="156" t="s">
        <v>108</v>
      </c>
      <c r="AZ820" s="156"/>
      <c r="BA820" s="156"/>
      <c r="BB820" s="156"/>
      <c r="BC820" s="156"/>
      <c r="BD820" s="156"/>
      <c r="BE820" s="156"/>
      <c r="BF820" s="156"/>
      <c r="BG820" s="156"/>
      <c r="BH820" s="153">
        <f>T820+BB820</f>
        <v>10666667</v>
      </c>
      <c r="BI820" s="349" t="s">
        <v>113</v>
      </c>
      <c r="BJ820" s="240"/>
      <c r="BK820" s="240" t="s">
        <v>114</v>
      </c>
      <c r="BL820" s="240"/>
      <c r="BM820" s="437"/>
      <c r="BN820" s="156" t="s">
        <v>964</v>
      </c>
      <c r="BO820" s="156">
        <v>30</v>
      </c>
      <c r="BP820" s="156">
        <v>34243</v>
      </c>
      <c r="BQ820" s="156" t="s">
        <v>114</v>
      </c>
      <c r="BR820" s="156" t="s">
        <v>114</v>
      </c>
      <c r="BS820" s="156" t="s">
        <v>114</v>
      </c>
      <c r="BT820" s="156" t="s">
        <v>114</v>
      </c>
      <c r="BU820" s="156" t="s">
        <v>4669</v>
      </c>
      <c r="BV820" s="156">
        <v>3187645698</v>
      </c>
      <c r="BW820" s="156" t="s">
        <v>4670</v>
      </c>
      <c r="BX820" s="156" t="s">
        <v>839</v>
      </c>
      <c r="BY820" s="156" t="s">
        <v>119</v>
      </c>
      <c r="BZ820" s="156" t="s">
        <v>4671</v>
      </c>
      <c r="CA820" s="157" t="s">
        <v>109</v>
      </c>
      <c r="CB820" s="157" t="s">
        <v>109</v>
      </c>
      <c r="CC820" s="157" t="s">
        <v>109</v>
      </c>
      <c r="CD820" s="152" t="s">
        <v>109</v>
      </c>
      <c r="CE820" s="156"/>
      <c r="CF820" s="156"/>
      <c r="CG820" s="156"/>
      <c r="CH820" s="156"/>
      <c r="CI820" s="156"/>
      <c r="CJ820" s="156"/>
      <c r="CK820" s="156"/>
      <c r="CL820" s="156"/>
      <c r="CM820" s="157" t="s">
        <v>109</v>
      </c>
      <c r="CN820" s="156"/>
      <c r="CO820" s="297"/>
      <c r="CP820" s="297"/>
      <c r="CQ820" s="297"/>
      <c r="CR820" s="297"/>
      <c r="GV820" s="328"/>
      <c r="GW820" s="328"/>
      <c r="GX820" s="328"/>
      <c r="GY820" s="328"/>
      <c r="GZ820" s="328"/>
      <c r="HA820" s="328"/>
      <c r="HB820" s="328"/>
      <c r="HC820" s="328"/>
      <c r="HD820" s="328"/>
      <c r="HE820" s="328"/>
      <c r="HF820" s="328"/>
      <c r="HG820" s="328"/>
      <c r="HH820" s="328"/>
      <c r="HI820" s="328"/>
      <c r="HJ820" s="328"/>
      <c r="HK820" s="328"/>
      <c r="HL820" s="328"/>
      <c r="HM820" s="328"/>
      <c r="HN820" s="328"/>
      <c r="HO820" s="328"/>
      <c r="HP820" s="328"/>
      <c r="HQ820" s="328"/>
      <c r="HR820" s="328"/>
      <c r="HS820" s="328"/>
      <c r="HT820" s="328"/>
      <c r="HU820" s="328"/>
      <c r="HV820" s="328"/>
      <c r="HW820" s="328"/>
      <c r="HX820" s="328"/>
      <c r="HY820" s="328"/>
      <c r="HZ820" s="328"/>
      <c r="IA820" s="328"/>
      <c r="IB820" s="328"/>
      <c r="IC820" s="328"/>
      <c r="ID820" s="328"/>
      <c r="IE820" s="328"/>
      <c r="IF820" s="328"/>
      <c r="IG820" s="328"/>
      <c r="IH820" s="328"/>
      <c r="II820" s="328"/>
      <c r="IJ820" s="328"/>
      <c r="IK820" s="328"/>
      <c r="IL820" s="328"/>
      <c r="IM820" s="328"/>
      <c r="IN820" s="328"/>
      <c r="IO820" s="328"/>
      <c r="IP820" s="328"/>
      <c r="IQ820" s="328"/>
      <c r="IR820" s="328"/>
      <c r="IS820" s="328"/>
      <c r="IT820" s="328"/>
      <c r="IU820" s="328"/>
      <c r="IV820" s="328"/>
      <c r="IW820" s="328"/>
      <c r="IX820" s="328"/>
      <c r="IY820" s="328"/>
      <c r="IZ820" s="328"/>
      <c r="JA820" s="328"/>
      <c r="JB820" s="328"/>
      <c r="JC820" s="328"/>
      <c r="JD820" s="328"/>
      <c r="JE820" s="328"/>
      <c r="JF820" s="328"/>
      <c r="JG820" s="328"/>
      <c r="JH820" s="328"/>
      <c r="JI820" s="328"/>
      <c r="JJ820" s="328"/>
      <c r="JK820" s="328"/>
      <c r="JL820" s="328"/>
      <c r="JM820" s="328"/>
      <c r="JN820" s="328"/>
      <c r="JO820" s="328"/>
      <c r="JP820" s="328"/>
      <c r="JQ820" s="328"/>
      <c r="JR820" s="328"/>
      <c r="JS820" s="328"/>
      <c r="JT820" s="328"/>
      <c r="JU820" s="328"/>
      <c r="JV820" s="328"/>
      <c r="JW820" s="328"/>
      <c r="JX820" s="328"/>
      <c r="JY820" s="328"/>
      <c r="JZ820" s="328"/>
      <c r="KA820" s="328"/>
      <c r="KB820" s="328"/>
      <c r="KC820" s="328"/>
      <c r="KD820" s="328"/>
      <c r="KE820" s="328"/>
      <c r="KF820" s="328"/>
      <c r="KG820" s="328"/>
      <c r="KH820" s="328"/>
      <c r="KI820" s="328"/>
      <c r="KJ820" s="328"/>
      <c r="KK820" s="328"/>
      <c r="KL820" s="328"/>
      <c r="KM820" s="328"/>
      <c r="KN820" s="328"/>
      <c r="KO820" s="328"/>
      <c r="KP820" s="328"/>
      <c r="KQ820" s="328"/>
      <c r="KR820" s="328"/>
      <c r="KS820" s="328"/>
      <c r="KT820" s="328"/>
      <c r="KU820" s="328"/>
      <c r="KV820" s="328"/>
      <c r="KW820" s="328"/>
      <c r="KX820" s="328"/>
      <c r="KY820" s="328"/>
      <c r="KZ820" s="328"/>
      <c r="LA820" s="328"/>
      <c r="LB820" s="328"/>
      <c r="LC820" s="328"/>
      <c r="LD820" s="328"/>
      <c r="LE820" s="328"/>
      <c r="LF820" s="328"/>
      <c r="LG820" s="328"/>
      <c r="LH820" s="328"/>
      <c r="LI820" s="328"/>
      <c r="LJ820" s="328"/>
      <c r="LK820" s="328"/>
      <c r="LL820" s="328"/>
      <c r="LM820" s="328"/>
      <c r="LN820" s="328"/>
      <c r="LO820" s="328"/>
      <c r="LP820" s="328"/>
      <c r="LQ820" s="328"/>
      <c r="LR820" s="328"/>
      <c r="LS820" s="328"/>
      <c r="LT820" s="328"/>
      <c r="LU820" s="328"/>
      <c r="LV820" s="328"/>
      <c r="LW820" s="328"/>
      <c r="LX820" s="328"/>
      <c r="LY820" s="328"/>
      <c r="LZ820" s="328"/>
      <c r="MA820" s="328"/>
      <c r="MB820" s="328"/>
      <c r="MC820" s="328"/>
      <c r="MD820" s="328"/>
      <c r="ME820" s="328"/>
      <c r="MF820" s="328"/>
      <c r="MG820" s="328"/>
      <c r="MH820" s="328"/>
      <c r="MI820" s="328"/>
      <c r="MJ820" s="328"/>
      <c r="MK820" s="328"/>
      <c r="ML820" s="328"/>
      <c r="MM820" s="328"/>
      <c r="MN820" s="328"/>
      <c r="MO820" s="328"/>
      <c r="MP820" s="328"/>
      <c r="MQ820" s="328"/>
      <c r="MR820" s="328"/>
      <c r="MS820" s="328"/>
      <c r="MT820" s="328"/>
      <c r="MU820" s="328"/>
      <c r="MV820" s="328"/>
      <c r="MW820" s="328"/>
      <c r="MX820" s="328"/>
      <c r="MY820" s="328"/>
      <c r="MZ820" s="328"/>
      <c r="NA820" s="328"/>
      <c r="NB820" s="328"/>
      <c r="NC820" s="328"/>
      <c r="ND820" s="328"/>
      <c r="NE820" s="328"/>
      <c r="NF820" s="328"/>
      <c r="NG820" s="328"/>
      <c r="NH820" s="328"/>
      <c r="NI820" s="328"/>
      <c r="NJ820" s="328"/>
      <c r="NK820" s="328"/>
      <c r="NL820" s="328"/>
      <c r="NM820" s="328"/>
      <c r="NN820" s="328"/>
      <c r="NO820" s="328"/>
      <c r="NP820" s="328"/>
      <c r="NQ820" s="328"/>
      <c r="NR820" s="328"/>
      <c r="NS820" s="328"/>
      <c r="NT820" s="328"/>
      <c r="NU820" s="328"/>
      <c r="NV820" s="328"/>
      <c r="NW820" s="328"/>
      <c r="NX820" s="328"/>
      <c r="NY820" s="328"/>
      <c r="NZ820" s="328"/>
      <c r="OA820" s="328"/>
      <c r="OB820" s="328"/>
      <c r="OC820" s="328"/>
      <c r="OD820" s="328"/>
      <c r="OE820" s="328"/>
      <c r="OF820" s="328"/>
      <c r="OG820" s="328"/>
      <c r="OH820" s="328"/>
      <c r="OI820" s="328"/>
      <c r="OJ820" s="328"/>
      <c r="OK820" s="328"/>
      <c r="OL820" s="328"/>
      <c r="OM820" s="328"/>
      <c r="ON820" s="328"/>
      <c r="OO820" s="328"/>
      <c r="OP820" s="328"/>
      <c r="OQ820" s="328"/>
      <c r="OR820" s="328"/>
      <c r="OS820" s="328"/>
      <c r="OT820" s="328"/>
      <c r="OU820" s="328"/>
      <c r="OV820" s="328"/>
      <c r="OW820" s="328"/>
      <c r="OX820" s="328"/>
      <c r="OY820" s="328"/>
      <c r="OZ820" s="328"/>
      <c r="PA820" s="328"/>
      <c r="PB820" s="328"/>
      <c r="PC820" s="328"/>
      <c r="PD820" s="328"/>
      <c r="PE820" s="328"/>
      <c r="PF820" s="328"/>
      <c r="PG820" s="328"/>
      <c r="PH820" s="328"/>
      <c r="PI820" s="328"/>
      <c r="PJ820" s="328"/>
      <c r="PK820" s="328"/>
      <c r="PL820" s="328"/>
      <c r="PM820" s="328"/>
      <c r="PN820" s="328"/>
      <c r="PO820" s="328"/>
      <c r="PP820" s="328"/>
      <c r="PQ820" s="328"/>
      <c r="PR820" s="328"/>
      <c r="PS820" s="328"/>
      <c r="PT820" s="328"/>
      <c r="PU820" s="328"/>
      <c r="PV820" s="328"/>
      <c r="PW820" s="328"/>
      <c r="PX820" s="328"/>
      <c r="PY820" s="328"/>
      <c r="PZ820" s="328"/>
      <c r="QA820" s="328"/>
      <c r="QB820" s="328"/>
      <c r="QC820" s="328"/>
      <c r="QD820" s="328"/>
      <c r="QE820" s="328"/>
      <c r="QF820" s="328"/>
      <c r="QG820" s="328"/>
      <c r="QH820" s="328"/>
      <c r="QI820" s="328"/>
      <c r="QJ820" s="328"/>
      <c r="QK820" s="328"/>
      <c r="QL820" s="328"/>
      <c r="QM820" s="328"/>
      <c r="QN820" s="328"/>
      <c r="QO820" s="328"/>
      <c r="QP820" s="328"/>
      <c r="QQ820" s="328"/>
      <c r="QR820" s="328"/>
      <c r="QS820" s="328"/>
      <c r="QT820" s="328"/>
      <c r="QU820" s="328"/>
      <c r="QV820" s="328"/>
      <c r="QW820" s="328"/>
      <c r="QX820" s="328"/>
      <c r="QY820" s="328"/>
      <c r="QZ820" s="328"/>
      <c r="RA820" s="328"/>
      <c r="RB820" s="328"/>
      <c r="RC820" s="328"/>
      <c r="RD820" s="328"/>
      <c r="RE820" s="328"/>
      <c r="RF820" s="328"/>
      <c r="RG820" s="328"/>
      <c r="RH820" s="328"/>
      <c r="RI820" s="328"/>
      <c r="RJ820" s="328"/>
      <c r="RK820" s="328"/>
      <c r="RL820" s="328"/>
      <c r="RM820" s="328"/>
      <c r="RN820" s="328"/>
      <c r="RO820" s="328"/>
      <c r="RP820" s="328"/>
      <c r="RQ820" s="328"/>
      <c r="RR820" s="328"/>
      <c r="RS820" s="328"/>
      <c r="RT820" s="328"/>
      <c r="RU820" s="328"/>
      <c r="RV820" s="328"/>
      <c r="RW820" s="328"/>
      <c r="RX820" s="328"/>
      <c r="RY820" s="328"/>
      <c r="RZ820" s="328"/>
      <c r="SA820" s="328"/>
      <c r="SB820" s="328"/>
      <c r="SC820" s="328"/>
      <c r="SD820" s="328"/>
      <c r="SE820" s="328"/>
      <c r="SF820" s="328"/>
      <c r="SG820" s="328"/>
      <c r="SH820" s="328"/>
      <c r="SI820" s="328"/>
      <c r="SJ820" s="328"/>
      <c r="SK820" s="328"/>
      <c r="SL820" s="328"/>
      <c r="SM820" s="328"/>
      <c r="SN820" s="328"/>
      <c r="SO820" s="328"/>
      <c r="SP820" s="328"/>
      <c r="SQ820" s="328"/>
      <c r="SR820" s="328"/>
      <c r="SS820" s="328"/>
      <c r="ST820" s="328"/>
      <c r="SU820" s="328"/>
      <c r="SV820" s="328"/>
      <c r="SW820" s="328"/>
      <c r="SX820" s="328"/>
      <c r="SY820" s="328"/>
      <c r="SZ820" s="328"/>
      <c r="TA820" s="328"/>
      <c r="TB820" s="328"/>
      <c r="TC820" s="328"/>
      <c r="TD820" s="328"/>
      <c r="TE820" s="328"/>
      <c r="TF820" s="328"/>
      <c r="TG820" s="328"/>
      <c r="TH820" s="328"/>
      <c r="TI820" s="328"/>
      <c r="TJ820" s="328"/>
      <c r="TK820" s="328"/>
      <c r="TL820" s="328"/>
      <c r="TM820" s="328"/>
      <c r="TN820" s="328"/>
      <c r="TO820" s="328"/>
      <c r="TP820" s="328"/>
      <c r="TQ820" s="328"/>
      <c r="TR820" s="328"/>
      <c r="TS820" s="328"/>
      <c r="TT820" s="328"/>
      <c r="TU820" s="328"/>
      <c r="TV820" s="328"/>
      <c r="TW820" s="328"/>
      <c r="TX820" s="328"/>
      <c r="TY820" s="328"/>
      <c r="TZ820" s="328"/>
      <c r="UA820" s="328"/>
      <c r="UB820" s="328"/>
      <c r="UC820" s="328"/>
      <c r="UD820" s="328"/>
      <c r="UE820" s="328"/>
      <c r="UF820" s="328"/>
      <c r="UG820" s="328"/>
      <c r="UH820" s="328"/>
      <c r="UI820" s="328"/>
      <c r="UJ820" s="328"/>
      <c r="UK820" s="328"/>
      <c r="UL820" s="328"/>
      <c r="UM820" s="328"/>
      <c r="UN820" s="328"/>
      <c r="UO820" s="328"/>
      <c r="UP820" s="328"/>
      <c r="UQ820" s="328"/>
      <c r="UR820" s="328"/>
      <c r="US820" s="328"/>
      <c r="UT820" s="328"/>
      <c r="UU820" s="328"/>
      <c r="UV820" s="328"/>
      <c r="UW820" s="328"/>
      <c r="UX820" s="328"/>
      <c r="UY820" s="328"/>
      <c r="UZ820" s="328"/>
      <c r="VA820" s="328"/>
      <c r="VB820" s="328"/>
      <c r="VC820" s="328"/>
      <c r="VD820" s="328"/>
      <c r="VE820" s="328"/>
      <c r="VF820" s="328"/>
      <c r="VG820" s="328"/>
      <c r="VH820" s="328"/>
      <c r="VI820" s="328"/>
      <c r="VJ820" s="328"/>
      <c r="VK820" s="328"/>
      <c r="VL820" s="328"/>
      <c r="VM820" s="328"/>
      <c r="VN820" s="328"/>
      <c r="VO820" s="328"/>
      <c r="VP820" s="328"/>
      <c r="VQ820" s="328"/>
      <c r="VR820" s="328"/>
      <c r="VS820" s="328"/>
      <c r="VT820" s="328"/>
      <c r="VU820" s="328"/>
      <c r="VV820" s="328"/>
      <c r="VW820" s="328"/>
      <c r="VX820" s="328"/>
      <c r="VY820" s="328"/>
      <c r="VZ820" s="328"/>
      <c r="WA820" s="328"/>
      <c r="WB820" s="328"/>
      <c r="WC820" s="328"/>
      <c r="WD820" s="328"/>
      <c r="WE820" s="328"/>
      <c r="WF820" s="328"/>
      <c r="WG820" s="328"/>
      <c r="WH820" s="328"/>
      <c r="WI820" s="328"/>
      <c r="WJ820" s="328"/>
      <c r="WK820" s="328"/>
      <c r="WL820" s="328"/>
      <c r="WM820" s="328"/>
      <c r="WN820" s="328"/>
      <c r="WO820" s="328"/>
      <c r="WP820" s="328"/>
      <c r="WQ820" s="328"/>
      <c r="WR820" s="328"/>
      <c r="WS820" s="328"/>
      <c r="WT820" s="328"/>
      <c r="WU820" s="328"/>
      <c r="WV820" s="328"/>
      <c r="WW820" s="328"/>
      <c r="WX820" s="328"/>
      <c r="WY820" s="328"/>
      <c r="WZ820" s="328"/>
      <c r="XA820" s="328"/>
      <c r="XB820" s="328"/>
      <c r="XC820" s="328"/>
      <c r="XD820" s="328"/>
      <c r="XE820" s="328"/>
      <c r="XF820" s="328"/>
      <c r="XG820" s="328"/>
      <c r="XH820" s="328"/>
      <c r="XI820" s="328"/>
      <c r="XJ820" s="328"/>
      <c r="XK820" s="328"/>
      <c r="XL820" s="328"/>
      <c r="XM820" s="328"/>
      <c r="XN820" s="328"/>
      <c r="XO820" s="328"/>
      <c r="XP820" s="328"/>
      <c r="XQ820" s="328"/>
      <c r="XR820" s="328"/>
      <c r="XS820" s="328"/>
      <c r="XT820" s="328"/>
      <c r="XU820" s="328"/>
      <c r="XV820" s="328"/>
      <c r="XW820" s="328"/>
      <c r="XX820" s="328"/>
      <c r="XY820" s="328"/>
      <c r="XZ820" s="328"/>
      <c r="YA820" s="328"/>
      <c r="YB820" s="328"/>
      <c r="YC820" s="328"/>
      <c r="YD820" s="328"/>
      <c r="YE820" s="328"/>
      <c r="YF820" s="328"/>
      <c r="YG820" s="328"/>
      <c r="YH820" s="328"/>
      <c r="YI820" s="328"/>
      <c r="YJ820" s="328"/>
      <c r="YK820" s="328"/>
      <c r="YL820" s="328"/>
      <c r="YM820" s="328"/>
      <c r="YN820" s="328"/>
      <c r="YO820" s="328"/>
      <c r="YP820" s="328"/>
      <c r="YQ820" s="328"/>
      <c r="YR820" s="328"/>
      <c r="YS820" s="328"/>
      <c r="YT820" s="328"/>
      <c r="YU820" s="328"/>
      <c r="YV820" s="328"/>
      <c r="YW820" s="328"/>
      <c r="YX820" s="328"/>
      <c r="YY820" s="328"/>
      <c r="YZ820" s="328"/>
      <c r="ZA820" s="328"/>
      <c r="ZB820" s="328"/>
      <c r="ZC820" s="328"/>
      <c r="ZD820" s="328"/>
      <c r="ZE820" s="328"/>
      <c r="ZF820" s="328"/>
      <c r="ZG820" s="328"/>
      <c r="ZH820" s="328"/>
      <c r="ZI820" s="328"/>
      <c r="ZJ820" s="328"/>
      <c r="ZK820" s="328"/>
      <c r="ZL820" s="328"/>
      <c r="ZM820" s="328"/>
      <c r="ZN820" s="328"/>
      <c r="ZO820" s="328"/>
      <c r="ZP820" s="328"/>
      <c r="ZQ820" s="328"/>
      <c r="ZR820" s="328"/>
      <c r="ZS820" s="328"/>
      <c r="ZT820" s="328"/>
      <c r="ZU820" s="328"/>
      <c r="ZV820" s="328"/>
      <c r="ZW820" s="328"/>
      <c r="ZX820" s="328"/>
      <c r="ZY820" s="328"/>
      <c r="ZZ820" s="328"/>
      <c r="AAA820" s="328"/>
      <c r="AAB820" s="328"/>
      <c r="AAC820" s="328"/>
      <c r="AAD820" s="328"/>
      <c r="AAE820" s="328"/>
      <c r="AAF820" s="328"/>
      <c r="AAG820" s="328"/>
      <c r="AAH820" s="328"/>
      <c r="AAI820" s="328"/>
      <c r="AAJ820" s="328"/>
      <c r="AAK820" s="328"/>
      <c r="AAL820" s="328"/>
      <c r="AAM820" s="328"/>
      <c r="AAN820" s="328"/>
      <c r="AAO820" s="328"/>
      <c r="AAP820" s="328"/>
      <c r="AAQ820" s="328"/>
      <c r="AAR820" s="328"/>
      <c r="AAS820" s="328"/>
      <c r="AAT820" s="328"/>
      <c r="AAU820" s="328"/>
      <c r="AAV820" s="328"/>
      <c r="AAW820" s="328"/>
      <c r="AAX820" s="328"/>
      <c r="AAY820" s="328"/>
      <c r="AAZ820" s="328"/>
      <c r="ABA820" s="328"/>
      <c r="ABB820" s="328"/>
      <c r="ABC820" s="328"/>
      <c r="ABD820" s="328"/>
      <c r="ABE820" s="328"/>
      <c r="ABF820" s="328"/>
      <c r="ABG820" s="328"/>
      <c r="ABH820" s="328"/>
      <c r="ABI820" s="347"/>
      <c r="ABJ820" s="347"/>
      <c r="ABK820" s="347"/>
      <c r="ABL820" s="347"/>
      <c r="ABM820" s="347"/>
      <c r="ABN820" s="347"/>
      <c r="ABO820" s="347"/>
      <c r="ABP820" s="347"/>
      <c r="ABQ820" s="347"/>
      <c r="ABR820" s="347"/>
      <c r="ABS820" s="347"/>
      <c r="ABT820" s="347"/>
      <c r="ABU820" s="347"/>
      <c r="ABV820" s="347"/>
      <c r="ABW820" s="347"/>
      <c r="ABX820" s="347"/>
      <c r="ABY820" s="347"/>
      <c r="ABZ820" s="347"/>
      <c r="ACA820" s="347"/>
      <c r="ACB820" s="347"/>
      <c r="ACC820" s="347"/>
      <c r="ACD820" s="347"/>
      <c r="ACE820" s="347"/>
      <c r="ACF820" s="347"/>
      <c r="ACG820" s="347"/>
      <c r="ACH820" s="347"/>
      <c r="ACI820" s="347"/>
      <c r="ACJ820" s="347"/>
      <c r="ACK820" s="347"/>
      <c r="ACL820" s="347"/>
      <c r="ACM820" s="347"/>
      <c r="ACN820" s="347"/>
      <c r="ACO820" s="347"/>
      <c r="ACP820" s="347"/>
      <c r="ACQ820" s="347"/>
      <c r="ACR820" s="347"/>
      <c r="ACS820" s="347"/>
      <c r="ACT820" s="347"/>
      <c r="ACU820" s="347"/>
      <c r="ACV820" s="347"/>
      <c r="ACW820" s="347"/>
      <c r="ACX820" s="347"/>
      <c r="ACY820" s="347"/>
      <c r="ACZ820" s="347"/>
      <c r="ADA820" s="347"/>
      <c r="ADB820" s="347"/>
      <c r="ADC820" s="347"/>
      <c r="ADD820" s="347"/>
      <c r="ADE820" s="347"/>
      <c r="ADF820" s="347"/>
      <c r="ADG820" s="347"/>
      <c r="ADH820" s="347"/>
      <c r="ADI820" s="347"/>
      <c r="ADJ820" s="347"/>
      <c r="ADK820" s="347"/>
      <c r="ADL820" s="347"/>
      <c r="ADM820" s="347"/>
      <c r="ADN820" s="347"/>
      <c r="ADO820" s="347"/>
      <c r="ADP820" s="347"/>
      <c r="ADQ820" s="347"/>
      <c r="ADR820" s="347"/>
      <c r="ADS820" s="347"/>
      <c r="ADT820" s="347"/>
      <c r="ADU820" s="347"/>
      <c r="ADV820" s="347"/>
      <c r="ADW820" s="347"/>
      <c r="ADX820" s="347"/>
      <c r="ADY820" s="347"/>
      <c r="ADZ820" s="347"/>
      <c r="AEA820" s="347"/>
      <c r="AEB820" s="347"/>
      <c r="AEC820" s="347"/>
      <c r="AED820" s="347"/>
      <c r="AEE820" s="347"/>
      <c r="AEF820" s="347"/>
      <c r="AEG820" s="347"/>
      <c r="AEH820" s="347"/>
      <c r="AEI820" s="347"/>
      <c r="AEJ820" s="347"/>
      <c r="AEK820" s="347"/>
      <c r="AEL820" s="347"/>
      <c r="AEM820" s="347"/>
      <c r="AEN820" s="347"/>
      <c r="AEO820" s="347"/>
      <c r="AEP820" s="347"/>
      <c r="AEQ820" s="347"/>
      <c r="AER820" s="347"/>
      <c r="AES820" s="347"/>
      <c r="AET820" s="347"/>
      <c r="AEU820" s="347"/>
      <c r="AEV820" s="347"/>
      <c r="AEW820" s="347"/>
      <c r="AEX820" s="347"/>
      <c r="AEY820" s="347"/>
      <c r="AEZ820" s="347"/>
      <c r="AFA820" s="347"/>
      <c r="AFB820" s="347"/>
      <c r="AFC820" s="347"/>
      <c r="AFD820" s="347"/>
      <c r="AFE820" s="347"/>
      <c r="AFF820" s="347"/>
      <c r="AFG820" s="347"/>
      <c r="AFH820" s="347"/>
      <c r="AFI820" s="347"/>
      <c r="AFJ820" s="347"/>
      <c r="AFK820" s="347"/>
      <c r="AFL820" s="347"/>
      <c r="AFM820" s="347"/>
      <c r="AFN820" s="347"/>
      <c r="AFO820" s="347"/>
      <c r="AFP820" s="347"/>
      <c r="AFQ820" s="347"/>
      <c r="AFR820" s="347"/>
      <c r="AFS820" s="347"/>
      <c r="AFT820" s="347"/>
      <c r="AFU820" s="347"/>
      <c r="AFV820" s="347"/>
      <c r="AFW820" s="347"/>
      <c r="AFX820" s="347"/>
      <c r="AFY820" s="347"/>
      <c r="AFZ820" s="347"/>
      <c r="AGA820" s="347"/>
      <c r="AGB820" s="347"/>
      <c r="AGC820" s="347"/>
      <c r="AGD820" s="347"/>
      <c r="AGE820" s="347"/>
      <c r="AGF820" s="347"/>
      <c r="AGG820" s="347"/>
      <c r="AGH820" s="347"/>
      <c r="AGI820" s="347"/>
      <c r="AGJ820" s="347"/>
      <c r="AGK820" s="347"/>
      <c r="AGL820" s="347"/>
      <c r="AGM820" s="347"/>
      <c r="AGN820" s="347"/>
      <c r="AGO820" s="347"/>
      <c r="AGP820" s="347"/>
      <c r="AGQ820" s="347"/>
      <c r="AGR820" s="347"/>
      <c r="AGS820" s="347"/>
      <c r="AGT820" s="347"/>
      <c r="AGU820" s="347"/>
      <c r="AGV820" s="347"/>
      <c r="AGW820" s="347"/>
      <c r="AGX820" s="347"/>
      <c r="AGY820" s="347"/>
      <c r="AGZ820" s="347"/>
      <c r="AHA820" s="347"/>
      <c r="AHB820" s="347"/>
      <c r="AHC820" s="347"/>
      <c r="AHD820" s="347"/>
      <c r="AHE820" s="347"/>
      <c r="AHF820" s="347"/>
      <c r="AHG820" s="347"/>
      <c r="AHH820" s="347"/>
      <c r="AHI820" s="347"/>
      <c r="AHJ820" s="347"/>
      <c r="AHK820" s="347"/>
      <c r="AHL820" s="347"/>
      <c r="AHM820" s="347"/>
      <c r="AHN820" s="347"/>
      <c r="AHO820" s="347"/>
      <c r="AHP820" s="347"/>
      <c r="AHQ820" s="347"/>
      <c r="AHR820" s="347"/>
      <c r="AHS820" s="347"/>
      <c r="AHT820" s="347"/>
      <c r="AHU820" s="347"/>
      <c r="AHV820" s="347"/>
      <c r="AHW820" s="347"/>
      <c r="AHX820" s="347"/>
      <c r="AHY820" s="347"/>
      <c r="AHZ820" s="347"/>
      <c r="AIA820" s="347"/>
      <c r="AIB820" s="347"/>
      <c r="AIC820" s="347"/>
      <c r="AID820" s="347"/>
      <c r="AIE820" s="347"/>
      <c r="AIF820" s="347"/>
      <c r="AIG820" s="347"/>
      <c r="AIH820" s="347"/>
      <c r="AII820" s="347"/>
      <c r="AIJ820" s="347"/>
      <c r="AIK820" s="347"/>
      <c r="AIL820" s="347"/>
      <c r="AIM820" s="347"/>
      <c r="AIN820" s="347"/>
      <c r="AIO820" s="347"/>
      <c r="AIP820" s="347"/>
      <c r="AIQ820" s="347"/>
      <c r="AIR820" s="347"/>
      <c r="AIS820" s="347"/>
      <c r="AIT820" s="347"/>
      <c r="AIU820" s="347"/>
      <c r="AIV820" s="347"/>
      <c r="AIW820" s="347"/>
      <c r="AIX820" s="347"/>
      <c r="AIY820" s="347"/>
      <c r="AIZ820" s="347"/>
      <c r="AJA820" s="347"/>
      <c r="AJB820" s="347"/>
      <c r="AJC820" s="347"/>
      <c r="AJD820" s="347"/>
      <c r="AJE820" s="347"/>
      <c r="AJF820" s="347"/>
      <c r="AJG820" s="347"/>
      <c r="AJH820" s="347"/>
      <c r="AJI820" s="347"/>
      <c r="AJJ820" s="347"/>
      <c r="AJK820" s="347"/>
      <c r="AJL820" s="347"/>
      <c r="AJM820" s="347"/>
      <c r="AJN820" s="347"/>
      <c r="AJO820" s="347"/>
      <c r="AJP820" s="347"/>
      <c r="AJQ820" s="347"/>
      <c r="AJR820" s="347"/>
      <c r="AJS820" s="347"/>
      <c r="AJT820" s="347"/>
      <c r="AJU820" s="347"/>
      <c r="AJV820" s="347"/>
      <c r="AJW820" s="347"/>
      <c r="AJX820" s="347"/>
      <c r="AJY820" s="347"/>
      <c r="AJZ820" s="347"/>
      <c r="AKA820" s="347"/>
      <c r="AKB820" s="347"/>
      <c r="AKC820" s="347"/>
      <c r="AKD820" s="347"/>
      <c r="AKE820" s="347"/>
      <c r="AKF820" s="347"/>
      <c r="AKG820" s="347"/>
      <c r="AKH820" s="347"/>
      <c r="AKI820" s="347"/>
      <c r="AKJ820" s="347"/>
      <c r="AKK820" s="347"/>
      <c r="AKL820" s="347"/>
      <c r="AKM820" s="347"/>
      <c r="AKN820" s="347"/>
      <c r="AKO820" s="347"/>
      <c r="AKP820" s="347"/>
      <c r="AKQ820" s="347"/>
      <c r="AKR820" s="347"/>
      <c r="AKS820" s="347"/>
      <c r="AKT820" s="347"/>
      <c r="AKU820" s="347"/>
      <c r="AKV820" s="347"/>
      <c r="AKW820" s="347"/>
      <c r="AKX820" s="347"/>
      <c r="AKY820" s="347"/>
      <c r="AKZ820" s="347"/>
      <c r="ALA820" s="347"/>
      <c r="ALB820" s="347"/>
      <c r="ALC820" s="347"/>
      <c r="ALD820" s="347"/>
      <c r="ALE820" s="347"/>
      <c r="ALF820" s="347"/>
      <c r="ALG820" s="347"/>
      <c r="ALH820" s="347"/>
      <c r="ALI820" s="347"/>
      <c r="ALJ820" s="347"/>
      <c r="ALK820" s="347"/>
      <c r="ALL820" s="347"/>
      <c r="ALM820" s="347"/>
      <c r="ALN820" s="347"/>
      <c r="ALO820" s="347"/>
      <c r="ALP820" s="347"/>
      <c r="ALQ820" s="347"/>
      <c r="ALR820" s="347"/>
      <c r="ALS820" s="347"/>
      <c r="ALT820" s="347"/>
      <c r="ALU820" s="347"/>
      <c r="ALV820" s="347"/>
      <c r="ALW820" s="347"/>
      <c r="ALX820" s="347"/>
      <c r="ALY820" s="347"/>
      <c r="ALZ820" s="347"/>
      <c r="AMA820" s="347"/>
      <c r="AMB820" s="347"/>
      <c r="AMC820" s="347"/>
      <c r="AMD820" s="347"/>
      <c r="AME820" s="347"/>
      <c r="AMF820" s="347"/>
      <c r="AMG820" s="347"/>
      <c r="AMH820" s="347"/>
      <c r="AMI820" s="347"/>
      <c r="AMJ820" s="347"/>
      <c r="AMK820" s="347"/>
      <c r="AML820" s="347"/>
      <c r="AMM820" s="347"/>
      <c r="AMN820" s="347"/>
      <c r="AMO820" s="347"/>
      <c r="AMP820" s="347"/>
      <c r="AMQ820" s="347"/>
      <c r="AMR820" s="347"/>
      <c r="AMS820" s="347"/>
      <c r="AMT820" s="347"/>
      <c r="AMU820" s="347"/>
      <c r="AMV820" s="347"/>
      <c r="AMW820" s="347"/>
      <c r="AMX820" s="347"/>
      <c r="AMY820" s="347"/>
      <c r="AMZ820" s="347"/>
      <c r="ANA820" s="347"/>
      <c r="ANB820" s="347"/>
      <c r="ANC820" s="347"/>
      <c r="AND820" s="347"/>
      <c r="ANE820" s="347"/>
      <c r="ANF820" s="347"/>
      <c r="ANG820" s="347"/>
      <c r="ANH820" s="347"/>
      <c r="ANI820" s="347"/>
      <c r="ANJ820" s="347"/>
      <c r="ANK820" s="347"/>
      <c r="ANL820" s="347"/>
      <c r="ANM820" s="347"/>
      <c r="ANN820" s="347"/>
      <c r="ANO820" s="347"/>
      <c r="ANP820" s="347"/>
      <c r="ANQ820" s="347"/>
      <c r="ANR820" s="347"/>
      <c r="ANS820" s="347"/>
      <c r="ANT820" s="347"/>
      <c r="ANU820" s="347"/>
      <c r="ANV820" s="347"/>
      <c r="ANW820" s="347"/>
      <c r="ANX820" s="347"/>
      <c r="ANY820" s="347"/>
      <c r="ANZ820" s="347"/>
      <c r="AOA820" s="347"/>
      <c r="AOB820" s="347"/>
      <c r="AOC820" s="347"/>
      <c r="AOD820" s="347"/>
      <c r="AOE820" s="347"/>
      <c r="AOF820" s="347"/>
      <c r="AOG820" s="347"/>
      <c r="AOH820" s="347"/>
      <c r="AOI820" s="347"/>
      <c r="AOJ820" s="347"/>
      <c r="AOK820" s="347"/>
      <c r="AOL820" s="347"/>
      <c r="AOM820" s="347"/>
      <c r="AON820" s="347"/>
      <c r="AOO820" s="347"/>
      <c r="AOP820" s="347"/>
      <c r="AOQ820" s="347"/>
      <c r="AOR820" s="347"/>
      <c r="AOS820" s="347"/>
      <c r="AOT820" s="347"/>
      <c r="AOU820" s="347"/>
      <c r="AOV820" s="347"/>
      <c r="AOW820" s="347"/>
      <c r="AOX820" s="347"/>
      <c r="AOY820" s="347"/>
      <c r="AOZ820" s="347"/>
      <c r="APA820" s="347"/>
      <c r="APB820" s="347"/>
      <c r="APC820" s="347"/>
      <c r="APD820" s="347"/>
      <c r="APE820" s="347"/>
      <c r="APF820" s="347"/>
      <c r="APG820" s="347"/>
      <c r="APH820" s="347"/>
      <c r="API820" s="347"/>
      <c r="APJ820" s="347"/>
      <c r="APK820" s="347"/>
      <c r="APL820" s="347"/>
      <c r="APM820" s="347"/>
      <c r="APN820" s="347"/>
      <c r="APO820" s="347"/>
      <c r="APP820" s="347"/>
      <c r="APQ820" s="347"/>
      <c r="APR820" s="347"/>
      <c r="APS820" s="347"/>
      <c r="APT820" s="347"/>
      <c r="APU820" s="347"/>
      <c r="APV820" s="347"/>
      <c r="APW820" s="347"/>
      <c r="APX820" s="347"/>
      <c r="APY820" s="347"/>
      <c r="APZ820" s="347"/>
      <c r="AQA820" s="347"/>
      <c r="AQB820" s="347"/>
      <c r="AQC820" s="347"/>
      <c r="AQD820" s="347"/>
      <c r="AQE820" s="347"/>
      <c r="AQF820" s="347"/>
      <c r="AQG820" s="347"/>
      <c r="AQH820" s="347"/>
      <c r="AQI820" s="347"/>
      <c r="AQJ820" s="347"/>
      <c r="AQK820" s="347"/>
      <c r="AQL820" s="347"/>
      <c r="AQM820" s="347"/>
      <c r="AQN820" s="347"/>
      <c r="AQO820" s="347"/>
      <c r="AQP820" s="347"/>
      <c r="AQQ820" s="347"/>
      <c r="AQR820" s="347"/>
      <c r="AQS820" s="347"/>
      <c r="AQT820" s="347"/>
      <c r="AQU820" s="347"/>
      <c r="AQV820" s="347"/>
      <c r="AQW820" s="347"/>
      <c r="AQX820" s="347"/>
      <c r="AQY820" s="347"/>
      <c r="AQZ820" s="347"/>
      <c r="ARA820" s="347"/>
      <c r="ARB820" s="347"/>
      <c r="ARC820" s="347"/>
      <c r="ARD820" s="347"/>
      <c r="ARE820" s="347"/>
      <c r="ARF820" s="347"/>
      <c r="ARG820" s="347"/>
      <c r="ARH820" s="347"/>
      <c r="ARI820" s="347"/>
      <c r="ARJ820" s="347"/>
      <c r="ARK820" s="347"/>
      <c r="ARL820" s="347"/>
      <c r="ARM820" s="347"/>
      <c r="ARN820" s="347"/>
      <c r="ARO820" s="347"/>
      <c r="ARP820" s="347"/>
      <c r="ARQ820" s="347"/>
      <c r="ARR820" s="347"/>
      <c r="ARS820" s="347"/>
      <c r="ART820" s="347"/>
      <c r="ARU820" s="347"/>
      <c r="ARV820" s="347"/>
      <c r="ARW820" s="347"/>
      <c r="ARX820" s="347"/>
      <c r="ARY820" s="347"/>
      <c r="ARZ820" s="347"/>
      <c r="ASA820" s="347"/>
      <c r="ASB820" s="347"/>
      <c r="ASC820" s="347"/>
      <c r="ASD820" s="347"/>
      <c r="ASE820" s="347"/>
      <c r="ASF820" s="347"/>
      <c r="ASG820" s="347"/>
      <c r="ASH820" s="347"/>
      <c r="ASI820" s="347"/>
      <c r="ASJ820" s="347"/>
      <c r="ASK820" s="347"/>
      <c r="ASL820" s="347"/>
      <c r="ASM820" s="347"/>
      <c r="ASN820" s="347"/>
      <c r="ASO820" s="347"/>
      <c r="ASP820" s="347"/>
      <c r="ASQ820" s="347"/>
      <c r="ASR820" s="347"/>
      <c r="ASS820" s="347"/>
      <c r="AST820" s="347"/>
      <c r="ASU820" s="347"/>
      <c r="ASV820" s="347"/>
      <c r="ASW820" s="347"/>
      <c r="ASX820" s="347"/>
      <c r="ASY820" s="347"/>
      <c r="ASZ820" s="347"/>
      <c r="ATA820" s="347"/>
      <c r="ATB820" s="347"/>
      <c r="ATC820" s="347"/>
      <c r="ATD820" s="347"/>
      <c r="ATE820" s="347"/>
      <c r="ATF820" s="347"/>
      <c r="ATG820" s="347"/>
      <c r="ATH820" s="347"/>
      <c r="ATI820" s="347"/>
      <c r="ATJ820" s="347"/>
      <c r="ATK820" s="347"/>
      <c r="ATL820" s="347"/>
      <c r="ATM820" s="347"/>
      <c r="ATN820" s="347"/>
      <c r="ATO820" s="347"/>
      <c r="ATP820" s="347"/>
      <c r="ATQ820" s="347"/>
      <c r="ATR820" s="347"/>
      <c r="ATS820" s="347"/>
      <c r="ATT820" s="347"/>
      <c r="ATU820" s="347"/>
      <c r="ATV820" s="347"/>
      <c r="ATW820" s="347"/>
      <c r="ATX820" s="347"/>
      <c r="ATY820" s="347"/>
      <c r="ATZ820" s="347"/>
      <c r="AUA820" s="347"/>
      <c r="AUB820" s="347"/>
      <c r="AUC820" s="347"/>
      <c r="AUD820" s="347"/>
      <c r="AUE820" s="347"/>
      <c r="AUF820" s="347"/>
      <c r="AUG820" s="347"/>
      <c r="AUH820" s="347"/>
      <c r="AUI820" s="347"/>
      <c r="AUJ820" s="347"/>
      <c r="AUK820" s="347"/>
      <c r="AUL820" s="347"/>
      <c r="AUM820" s="347"/>
      <c r="AUN820" s="347"/>
      <c r="AUO820" s="347"/>
      <c r="AUP820" s="347"/>
      <c r="AUQ820" s="347"/>
      <c r="AUR820" s="347"/>
      <c r="AUS820" s="347"/>
      <c r="AUT820" s="347"/>
      <c r="AUU820" s="347"/>
      <c r="AUV820" s="347"/>
      <c r="AUW820" s="347"/>
      <c r="AUX820" s="347"/>
      <c r="AUY820" s="347"/>
      <c r="AUZ820" s="347"/>
      <c r="AVA820" s="347"/>
      <c r="AVB820" s="347"/>
      <c r="AVC820" s="347"/>
      <c r="AVD820" s="347"/>
      <c r="AVE820" s="347"/>
      <c r="AVF820" s="347"/>
      <c r="AVG820" s="347"/>
      <c r="AVH820" s="347"/>
      <c r="AVI820" s="347"/>
      <c r="AVJ820" s="347"/>
      <c r="AVK820" s="347"/>
      <c r="AVL820" s="347"/>
      <c r="AVM820" s="347"/>
      <c r="AVN820" s="347"/>
      <c r="AVO820" s="347"/>
      <c r="AVP820" s="347"/>
      <c r="AVQ820" s="347"/>
      <c r="AVR820" s="347"/>
      <c r="AVS820" s="347"/>
      <c r="AVT820" s="347"/>
      <c r="AVU820" s="347"/>
      <c r="AVV820" s="347"/>
      <c r="AVW820" s="347"/>
      <c r="AVX820" s="347"/>
      <c r="AVY820" s="347"/>
      <c r="AVZ820" s="347"/>
      <c r="AWA820" s="347"/>
      <c r="AWB820" s="347"/>
      <c r="AWC820" s="347"/>
      <c r="AWD820" s="347"/>
      <c r="AWE820" s="347"/>
      <c r="AWF820" s="347"/>
      <c r="AWG820" s="347"/>
      <c r="AWH820" s="347"/>
      <c r="AWI820" s="347"/>
      <c r="AWJ820" s="347"/>
      <c r="AWK820" s="347"/>
      <c r="AWL820" s="347"/>
      <c r="AWM820" s="347"/>
      <c r="AWN820" s="347"/>
      <c r="AWO820" s="347"/>
      <c r="AWP820" s="347"/>
      <c r="AWQ820" s="347"/>
      <c r="AWR820" s="347"/>
      <c r="AWS820" s="347"/>
      <c r="AWT820" s="347"/>
      <c r="AWU820" s="347"/>
      <c r="AWV820" s="347"/>
      <c r="AWW820" s="347"/>
      <c r="AWX820" s="347"/>
      <c r="AWY820" s="347"/>
      <c r="AWZ820" s="347"/>
      <c r="AXA820" s="347"/>
      <c r="AXB820" s="347"/>
      <c r="AXC820" s="347"/>
      <c r="AXD820" s="347"/>
      <c r="AXE820" s="347"/>
      <c r="AXF820" s="347"/>
      <c r="AXG820" s="347"/>
      <c r="AXH820" s="347"/>
      <c r="AXI820" s="347"/>
      <c r="AXJ820" s="347"/>
      <c r="AXK820" s="347"/>
      <c r="AXL820" s="347"/>
      <c r="AXM820" s="347"/>
      <c r="AXN820" s="347"/>
      <c r="AXO820" s="347"/>
      <c r="AXP820" s="347"/>
      <c r="AXQ820" s="347"/>
      <c r="AXR820" s="347"/>
      <c r="AXS820" s="347"/>
      <c r="AXT820" s="347"/>
      <c r="AXU820" s="347"/>
      <c r="AXV820" s="347"/>
      <c r="AXW820" s="347"/>
      <c r="AXX820" s="347"/>
      <c r="AXY820" s="347"/>
      <c r="AXZ820" s="347"/>
      <c r="AYA820" s="347"/>
      <c r="AYB820" s="347"/>
      <c r="AYC820" s="347"/>
      <c r="AYD820" s="347"/>
      <c r="AYE820" s="347"/>
      <c r="AYF820" s="347"/>
      <c r="AYG820" s="347"/>
      <c r="AYH820" s="347"/>
      <c r="AYI820" s="347"/>
      <c r="AYJ820" s="347"/>
      <c r="AYK820" s="347"/>
      <c r="AYL820" s="347"/>
      <c r="AYM820" s="347"/>
      <c r="AYN820" s="347"/>
      <c r="AYO820" s="347"/>
      <c r="AYP820" s="347"/>
      <c r="AYQ820" s="347"/>
      <c r="AYR820" s="347"/>
      <c r="AYS820" s="347"/>
      <c r="AYT820" s="347"/>
      <c r="AYU820" s="347"/>
      <c r="AYV820" s="347"/>
      <c r="AYW820" s="347"/>
      <c r="AYX820" s="347"/>
      <c r="AYY820" s="347"/>
      <c r="AYZ820" s="347"/>
      <c r="AZA820" s="347"/>
      <c r="AZB820" s="347"/>
      <c r="AZC820" s="347"/>
      <c r="AZD820" s="347"/>
      <c r="AZE820" s="347"/>
      <c r="AZF820" s="347"/>
      <c r="AZG820" s="347"/>
      <c r="AZH820" s="347"/>
      <c r="AZI820" s="347"/>
      <c r="AZJ820" s="347"/>
      <c r="AZK820" s="347"/>
      <c r="AZL820" s="347"/>
      <c r="AZM820" s="347"/>
      <c r="AZN820" s="347"/>
      <c r="AZO820" s="347"/>
      <c r="AZP820" s="347"/>
      <c r="AZQ820" s="347"/>
      <c r="AZR820" s="347"/>
      <c r="AZS820" s="347"/>
      <c r="AZT820" s="347"/>
      <c r="AZU820" s="347"/>
      <c r="AZV820" s="347"/>
      <c r="AZW820" s="347"/>
      <c r="AZX820" s="347"/>
      <c r="AZY820" s="347"/>
      <c r="AZZ820" s="347"/>
      <c r="BAA820" s="347"/>
      <c r="BAB820" s="347"/>
      <c r="BAC820" s="347"/>
      <c r="BAD820" s="347"/>
      <c r="BAE820" s="347"/>
      <c r="BAF820" s="347"/>
      <c r="BAG820" s="347"/>
      <c r="BAH820" s="347"/>
      <c r="BAI820" s="347"/>
      <c r="BAJ820" s="347"/>
      <c r="BAK820" s="347"/>
      <c r="BAL820" s="347"/>
      <c r="BAM820" s="347"/>
      <c r="BAN820" s="347"/>
      <c r="BAO820" s="347"/>
      <c r="BAP820" s="347"/>
      <c r="BAQ820" s="347"/>
      <c r="BAR820" s="347"/>
      <c r="BAS820" s="347"/>
      <c r="BAT820" s="347"/>
      <c r="BAU820" s="347"/>
      <c r="BAV820" s="347"/>
      <c r="BAW820" s="347"/>
      <c r="BAX820" s="347"/>
      <c r="BAY820" s="347"/>
      <c r="BAZ820" s="347"/>
      <c r="BBA820" s="347"/>
      <c r="BBB820" s="347"/>
      <c r="BBC820" s="347"/>
      <c r="BBD820" s="347"/>
      <c r="BBE820" s="347"/>
      <c r="BBF820" s="347"/>
      <c r="BBG820" s="347"/>
      <c r="BBH820" s="347"/>
      <c r="BBI820" s="347"/>
      <c r="BBJ820" s="347"/>
      <c r="BBK820" s="347"/>
      <c r="BBL820" s="347"/>
      <c r="BBM820" s="347"/>
      <c r="BBN820" s="347"/>
      <c r="BBO820" s="347"/>
      <c r="BBP820" s="347"/>
      <c r="BBQ820" s="347"/>
      <c r="BBR820" s="347"/>
      <c r="BBS820" s="347"/>
      <c r="BBT820" s="347"/>
      <c r="BBU820" s="347"/>
      <c r="BBV820" s="347"/>
      <c r="BBW820" s="347"/>
      <c r="BBX820" s="347"/>
      <c r="BBY820" s="347"/>
      <c r="BBZ820" s="347"/>
      <c r="BCA820" s="347"/>
      <c r="BCB820" s="347"/>
      <c r="BCC820" s="347"/>
      <c r="BCD820" s="347"/>
      <c r="BCE820" s="347"/>
      <c r="BCF820" s="347"/>
      <c r="BCG820" s="347"/>
      <c r="BCH820" s="347"/>
      <c r="BCI820" s="347"/>
      <c r="BCJ820" s="347"/>
      <c r="BCK820" s="347"/>
      <c r="BCL820" s="347"/>
      <c r="BCM820" s="347"/>
      <c r="BCN820" s="347"/>
      <c r="BCO820" s="347"/>
      <c r="BCP820" s="347"/>
      <c r="BCQ820" s="347"/>
      <c r="BCR820" s="347"/>
      <c r="BCS820" s="347"/>
      <c r="BCT820" s="347"/>
      <c r="BCU820" s="347"/>
      <c r="BCV820" s="347"/>
      <c r="BCW820" s="347"/>
      <c r="BCX820" s="347"/>
      <c r="BCY820" s="347"/>
      <c r="BCZ820" s="347"/>
      <c r="BDA820" s="347"/>
      <c r="BDB820" s="347"/>
      <c r="BDC820" s="347"/>
      <c r="BDD820" s="347"/>
      <c r="BDE820" s="347"/>
      <c r="BDF820" s="347"/>
      <c r="BDG820" s="347"/>
      <c r="BDH820" s="347"/>
      <c r="BDI820" s="347"/>
      <c r="BDJ820" s="347"/>
      <c r="BDK820" s="347"/>
      <c r="BDL820" s="347"/>
      <c r="BDM820" s="347"/>
      <c r="BDN820" s="347"/>
      <c r="BDO820" s="347"/>
      <c r="BDP820" s="347"/>
      <c r="BDQ820" s="347"/>
      <c r="BDR820" s="347"/>
      <c r="BDS820" s="347"/>
      <c r="BDT820" s="347"/>
      <c r="BDU820" s="347"/>
      <c r="BDV820" s="347"/>
      <c r="BDW820" s="347"/>
      <c r="BDX820" s="347"/>
      <c r="BDY820" s="347"/>
      <c r="BDZ820" s="347"/>
      <c r="BEA820" s="347"/>
      <c r="BEB820" s="347"/>
      <c r="BEC820" s="347"/>
      <c r="BED820" s="347"/>
      <c r="BEE820" s="347"/>
      <c r="BEF820" s="347"/>
      <c r="BEG820" s="347"/>
      <c r="BEH820" s="347"/>
      <c r="BEI820" s="347"/>
      <c r="BEJ820" s="347"/>
      <c r="BEK820" s="347"/>
      <c r="BEL820" s="347"/>
      <c r="BEM820" s="347"/>
      <c r="BEN820" s="347"/>
      <c r="BEO820" s="347"/>
      <c r="BEP820" s="347"/>
      <c r="BEQ820" s="347"/>
      <c r="BER820" s="347"/>
      <c r="BES820" s="347"/>
      <c r="BET820" s="347"/>
      <c r="BEU820" s="347"/>
      <c r="BEV820" s="347"/>
      <c r="BEW820" s="347"/>
      <c r="BEX820" s="347"/>
      <c r="BEY820" s="347"/>
      <c r="BEZ820" s="347"/>
      <c r="BFA820" s="347"/>
      <c r="BFB820" s="347"/>
      <c r="BFC820" s="347"/>
      <c r="BFD820" s="347"/>
      <c r="BFE820" s="347"/>
      <c r="BFF820" s="347"/>
      <c r="BFG820" s="347"/>
      <c r="BFH820" s="347"/>
      <c r="BFI820" s="347"/>
      <c r="BFJ820" s="347"/>
      <c r="BFK820" s="347"/>
      <c r="BFL820" s="347"/>
      <c r="BFM820" s="347"/>
      <c r="BFN820" s="347"/>
      <c r="BFO820" s="347"/>
      <c r="BFP820" s="347"/>
      <c r="BFQ820" s="347"/>
      <c r="BFR820" s="347"/>
      <c r="BFS820" s="347"/>
      <c r="BFT820" s="347"/>
      <c r="BFU820" s="347"/>
      <c r="BFV820" s="347"/>
      <c r="BFW820" s="347"/>
      <c r="BFX820" s="347"/>
      <c r="BFY820" s="347"/>
      <c r="BFZ820" s="347"/>
      <c r="BGA820" s="347"/>
      <c r="BGB820" s="347"/>
      <c r="BGC820" s="347"/>
      <c r="BGD820" s="347"/>
      <c r="BGE820" s="347"/>
      <c r="BGF820" s="347"/>
      <c r="BGG820" s="347"/>
      <c r="BGH820" s="347"/>
      <c r="BGI820" s="347"/>
      <c r="BGJ820" s="347"/>
      <c r="BGK820" s="347"/>
      <c r="BGL820" s="347"/>
      <c r="BGM820" s="347"/>
      <c r="BGN820" s="347"/>
      <c r="BGO820" s="347"/>
      <c r="BGP820" s="347"/>
      <c r="BGQ820" s="347"/>
      <c r="BGR820" s="347"/>
      <c r="BGS820" s="347"/>
      <c r="BGT820" s="347"/>
      <c r="BGU820" s="347"/>
      <c r="BGV820" s="347"/>
      <c r="BGW820" s="347"/>
      <c r="BGX820" s="347"/>
      <c r="BGY820" s="347"/>
      <c r="BGZ820" s="347"/>
      <c r="BHA820" s="347"/>
      <c r="BHB820" s="347"/>
      <c r="BHC820" s="347"/>
      <c r="BHD820" s="347"/>
      <c r="BHE820" s="347"/>
      <c r="BHF820" s="347"/>
      <c r="BHG820" s="347"/>
      <c r="BHH820" s="347"/>
      <c r="BHI820" s="347"/>
      <c r="BHJ820" s="347"/>
      <c r="BHK820" s="347"/>
      <c r="BHL820" s="347"/>
      <c r="BHM820" s="347"/>
      <c r="BHN820" s="347"/>
      <c r="BHO820" s="347"/>
      <c r="BHP820" s="347"/>
      <c r="BHQ820" s="347"/>
      <c r="BHR820" s="347"/>
      <c r="BHS820" s="347"/>
      <c r="BHT820" s="347"/>
      <c r="BHU820" s="347"/>
      <c r="BHV820" s="347"/>
      <c r="BHW820" s="347"/>
      <c r="BHX820" s="347"/>
      <c r="BHY820" s="347"/>
      <c r="BHZ820" s="347"/>
      <c r="BIA820" s="347"/>
      <c r="BIB820" s="347"/>
      <c r="BIC820" s="347"/>
      <c r="BID820" s="347"/>
      <c r="BIE820" s="347"/>
      <c r="BIF820" s="347"/>
      <c r="BIG820" s="347"/>
      <c r="BIH820" s="347"/>
      <c r="BII820" s="347"/>
      <c r="BIJ820" s="347"/>
      <c r="BIK820" s="347"/>
      <c r="BIL820" s="347"/>
      <c r="BIM820" s="347"/>
      <c r="BIN820" s="347"/>
      <c r="BIO820" s="347"/>
      <c r="BIP820" s="347"/>
      <c r="BIQ820" s="347"/>
      <c r="BIR820" s="347"/>
      <c r="BIS820" s="347"/>
      <c r="BIT820" s="347"/>
      <c r="BIU820" s="347"/>
      <c r="BIV820" s="347"/>
      <c r="BIW820" s="347"/>
      <c r="BIX820" s="347"/>
      <c r="BIY820" s="347"/>
      <c r="BIZ820" s="347"/>
      <c r="BJA820" s="347"/>
      <c r="BJB820" s="347"/>
      <c r="BJC820" s="347"/>
      <c r="BJD820" s="347"/>
      <c r="BJE820" s="347"/>
      <c r="BJF820" s="347"/>
      <c r="BJG820" s="347"/>
      <c r="BJH820" s="347"/>
      <c r="BJI820" s="347"/>
      <c r="BJJ820" s="347"/>
      <c r="BJK820" s="347"/>
      <c r="BJL820" s="347"/>
      <c r="BJM820" s="347"/>
      <c r="BJN820" s="347"/>
      <c r="BJO820" s="347"/>
      <c r="BJP820" s="347"/>
      <c r="BJQ820" s="347"/>
      <c r="BJR820" s="347"/>
      <c r="BJS820" s="347"/>
      <c r="BJT820" s="347"/>
      <c r="BJU820" s="347"/>
      <c r="BJV820" s="347"/>
      <c r="BJW820" s="347"/>
      <c r="BJX820" s="347"/>
      <c r="BJY820" s="347"/>
      <c r="BJZ820" s="347"/>
      <c r="BKA820" s="347"/>
      <c r="BKB820" s="347"/>
      <c r="BKC820" s="347"/>
      <c r="BKD820" s="347"/>
      <c r="BKE820" s="347"/>
      <c r="BKF820" s="347"/>
      <c r="BKG820" s="347"/>
      <c r="BKH820" s="347"/>
      <c r="BKI820" s="347"/>
      <c r="BKJ820" s="347"/>
      <c r="BKK820" s="347"/>
      <c r="BKL820" s="347"/>
      <c r="BKM820" s="347"/>
      <c r="BKN820" s="347"/>
      <c r="BKO820" s="347"/>
      <c r="BKP820" s="347"/>
      <c r="BKQ820" s="347"/>
      <c r="BKR820" s="347"/>
      <c r="BKS820" s="347"/>
      <c r="BKT820" s="347"/>
      <c r="BKU820" s="347"/>
      <c r="BKV820" s="347"/>
      <c r="BKW820" s="347"/>
      <c r="BKX820" s="347"/>
      <c r="BKY820" s="347"/>
      <c r="BKZ820" s="347"/>
      <c r="BLA820" s="347"/>
      <c r="BLB820" s="347"/>
      <c r="BLC820" s="347"/>
      <c r="BLD820" s="347"/>
      <c r="BLE820" s="347"/>
      <c r="BLF820" s="347"/>
      <c r="BLG820" s="347"/>
      <c r="BLH820" s="347"/>
      <c r="BLI820" s="347"/>
      <c r="BLJ820" s="347"/>
      <c r="BLK820" s="347"/>
      <c r="BLL820" s="347"/>
      <c r="BLM820" s="347"/>
      <c r="BLN820" s="347"/>
      <c r="BLO820" s="347"/>
      <c r="BLP820" s="347"/>
      <c r="BLQ820" s="347"/>
      <c r="BLR820" s="347"/>
      <c r="BLS820" s="347"/>
      <c r="BLT820" s="347"/>
      <c r="BLU820" s="347"/>
      <c r="BLV820" s="347"/>
      <c r="BLW820" s="347"/>
      <c r="BLX820" s="347"/>
      <c r="BLY820" s="347"/>
      <c r="BLZ820" s="347"/>
      <c r="BMA820" s="347"/>
      <c r="BMB820" s="347"/>
      <c r="BMC820" s="347"/>
      <c r="BMD820" s="347"/>
      <c r="BME820" s="347"/>
      <c r="BMF820" s="347"/>
      <c r="BMG820" s="347"/>
      <c r="BMH820" s="347"/>
      <c r="BMI820" s="347"/>
      <c r="BMJ820" s="347"/>
      <c r="BMK820" s="347"/>
      <c r="BML820" s="347"/>
      <c r="BMM820" s="347"/>
      <c r="BMN820" s="347"/>
      <c r="BMO820" s="347"/>
      <c r="BMP820" s="347"/>
      <c r="BMQ820" s="347"/>
      <c r="BMR820" s="347"/>
      <c r="BMS820" s="347"/>
      <c r="BMT820" s="347"/>
      <c r="BMU820" s="347"/>
      <c r="BMV820" s="347"/>
      <c r="BMW820" s="347"/>
      <c r="BMX820" s="347"/>
      <c r="BMY820" s="347"/>
      <c r="BMZ820" s="347"/>
      <c r="BNA820" s="347"/>
      <c r="BNB820" s="347"/>
      <c r="BNC820" s="347"/>
      <c r="BND820" s="347"/>
      <c r="BNE820" s="347"/>
      <c r="BNF820" s="347"/>
      <c r="BNG820" s="347"/>
      <c r="BNH820" s="347"/>
      <c r="BNI820" s="347"/>
      <c r="BNJ820" s="347"/>
      <c r="BNK820" s="347"/>
      <c r="BNL820" s="347"/>
      <c r="BNM820" s="347"/>
      <c r="BNN820" s="347"/>
      <c r="BNO820" s="347"/>
      <c r="BNP820" s="347"/>
      <c r="BNQ820" s="347"/>
      <c r="BNR820" s="347"/>
      <c r="BNS820" s="347"/>
      <c r="BNT820" s="347"/>
      <c r="BNU820" s="347"/>
      <c r="BNV820" s="347"/>
      <c r="BNW820" s="347"/>
      <c r="BNX820" s="347"/>
      <c r="BNY820" s="347"/>
      <c r="BNZ820" s="347"/>
      <c r="BOA820" s="347"/>
      <c r="BOB820" s="347"/>
      <c r="BOC820" s="347"/>
      <c r="BOD820" s="347"/>
      <c r="BOE820" s="347"/>
      <c r="BOF820" s="347"/>
      <c r="BOG820" s="347"/>
      <c r="BOH820" s="347"/>
      <c r="BOI820" s="347"/>
      <c r="BOJ820" s="347"/>
      <c r="BOK820" s="347"/>
      <c r="BOL820" s="347"/>
      <c r="BOM820" s="347"/>
      <c r="BON820" s="347"/>
      <c r="BOO820" s="347"/>
      <c r="BOP820" s="347"/>
      <c r="BOQ820" s="347"/>
      <c r="BOR820" s="347"/>
      <c r="BOS820" s="347"/>
      <c r="BOT820" s="347"/>
      <c r="BOU820" s="347"/>
      <c r="BOV820" s="347"/>
      <c r="BOW820" s="347"/>
      <c r="BOX820" s="347"/>
      <c r="BOY820" s="347"/>
      <c r="BOZ820" s="347"/>
      <c r="BPA820" s="347"/>
      <c r="BPB820" s="347"/>
      <c r="BPC820" s="347"/>
      <c r="BPD820" s="347"/>
      <c r="BPE820" s="347"/>
      <c r="BPF820" s="347"/>
      <c r="BPG820" s="347"/>
      <c r="BPH820" s="347"/>
      <c r="BPI820" s="347"/>
      <c r="BPJ820" s="347"/>
      <c r="BPK820" s="347"/>
      <c r="BPL820" s="347"/>
      <c r="BPM820" s="347"/>
      <c r="BPN820" s="347"/>
      <c r="BPO820" s="347"/>
      <c r="BPP820" s="347"/>
      <c r="BPQ820" s="347"/>
      <c r="BPR820" s="347"/>
      <c r="BPS820" s="347"/>
      <c r="BPT820" s="347"/>
      <c r="BPU820" s="347"/>
      <c r="BPV820" s="347"/>
      <c r="BPW820" s="347"/>
      <c r="BPX820" s="347"/>
      <c r="BPY820" s="347"/>
      <c r="BPZ820" s="347"/>
      <c r="BQA820" s="347"/>
      <c r="BQB820" s="347"/>
      <c r="BQC820" s="347"/>
      <c r="BQD820" s="347"/>
      <c r="BQE820" s="347"/>
      <c r="BQF820" s="347"/>
      <c r="BQG820" s="347"/>
      <c r="BQH820" s="347"/>
      <c r="BQI820" s="347"/>
      <c r="BQJ820" s="347"/>
      <c r="BQK820" s="347"/>
      <c r="BQL820" s="347"/>
      <c r="BQM820" s="347"/>
      <c r="BQN820" s="347"/>
      <c r="BQO820" s="347"/>
      <c r="BQP820" s="347"/>
      <c r="BQQ820" s="347"/>
      <c r="BQR820" s="347"/>
      <c r="BQS820" s="347"/>
      <c r="BQT820" s="347"/>
      <c r="BQU820" s="347"/>
      <c r="BQV820" s="347"/>
      <c r="BQW820" s="347"/>
      <c r="BQX820" s="347"/>
      <c r="BQY820" s="347"/>
      <c r="BQZ820" s="347"/>
      <c r="BRA820" s="347"/>
      <c r="BRB820" s="347"/>
      <c r="BRC820" s="347"/>
      <c r="BRD820" s="347"/>
      <c r="BRE820" s="347"/>
      <c r="BRF820" s="347"/>
      <c r="BRG820" s="347"/>
      <c r="BRH820" s="347"/>
      <c r="BRI820" s="347"/>
      <c r="BRJ820" s="347"/>
      <c r="BRK820" s="347"/>
      <c r="BRL820" s="347"/>
      <c r="BRM820" s="347"/>
      <c r="BRN820" s="347"/>
      <c r="BRO820" s="347"/>
      <c r="BRP820" s="347"/>
      <c r="BRQ820" s="347"/>
      <c r="BRR820" s="347"/>
      <c r="BRS820" s="347"/>
      <c r="BRT820" s="347"/>
      <c r="BRU820" s="347"/>
      <c r="BRV820" s="347"/>
      <c r="BRW820" s="347"/>
      <c r="BRX820" s="347"/>
      <c r="BRY820" s="347"/>
      <c r="BRZ820" s="347"/>
      <c r="BSA820" s="347"/>
      <c r="BSB820" s="347"/>
      <c r="BSC820" s="347"/>
      <c r="BSD820" s="347"/>
      <c r="BSE820" s="347"/>
      <c r="BSF820" s="347"/>
      <c r="BSG820" s="347"/>
      <c r="BSH820" s="347"/>
      <c r="BSI820" s="347"/>
      <c r="BSJ820" s="347"/>
      <c r="BSK820" s="347"/>
      <c r="BSL820" s="347"/>
      <c r="BSM820" s="347"/>
      <c r="BSN820" s="347"/>
      <c r="BSO820" s="347"/>
      <c r="BSP820" s="347"/>
      <c r="BSQ820" s="347"/>
      <c r="BSR820" s="347"/>
      <c r="BSS820" s="347"/>
      <c r="BST820" s="347"/>
      <c r="BSU820" s="347"/>
      <c r="BSV820" s="347"/>
      <c r="BSW820" s="347"/>
      <c r="BSX820" s="347"/>
      <c r="BSY820" s="347"/>
      <c r="BSZ820" s="347"/>
      <c r="BTA820" s="347"/>
      <c r="BTB820" s="347"/>
      <c r="BTC820" s="347"/>
      <c r="BTD820" s="347"/>
      <c r="BTE820" s="347"/>
      <c r="BTF820" s="347"/>
      <c r="BTG820" s="347"/>
      <c r="BTH820" s="347"/>
      <c r="BTI820" s="347"/>
      <c r="BTJ820" s="347"/>
      <c r="BTK820" s="347"/>
      <c r="BTL820" s="347"/>
      <c r="BTM820" s="347"/>
      <c r="BTN820" s="347"/>
      <c r="BTO820" s="347"/>
      <c r="BTP820" s="347"/>
      <c r="BTQ820" s="347"/>
      <c r="BTR820" s="347"/>
      <c r="BTS820" s="347"/>
      <c r="BTT820" s="347"/>
      <c r="BTU820" s="347"/>
      <c r="BTV820" s="347"/>
      <c r="BTW820" s="347"/>
      <c r="BTX820" s="347"/>
      <c r="BTY820" s="347"/>
      <c r="BTZ820" s="347"/>
      <c r="BUA820" s="347"/>
      <c r="BUB820" s="347"/>
      <c r="BUC820" s="347"/>
      <c r="BUD820" s="347"/>
      <c r="BUE820" s="347"/>
      <c r="BUF820" s="347"/>
      <c r="BUG820" s="347"/>
      <c r="BUH820" s="347"/>
      <c r="BUI820" s="347"/>
      <c r="BUJ820" s="347"/>
      <c r="BUK820" s="347"/>
      <c r="BUL820" s="347"/>
      <c r="BUM820" s="347"/>
      <c r="BUN820" s="347"/>
      <c r="BUO820" s="347"/>
      <c r="BUP820" s="347"/>
      <c r="BUQ820" s="347"/>
      <c r="BUR820" s="347"/>
      <c r="BUS820" s="347"/>
      <c r="BUT820" s="347"/>
      <c r="BUU820" s="347"/>
      <c r="BUV820" s="347"/>
      <c r="BUW820" s="347"/>
      <c r="BUX820" s="347"/>
      <c r="BUY820" s="347"/>
      <c r="BUZ820" s="347"/>
      <c r="BVA820" s="347"/>
      <c r="BVB820" s="347"/>
      <c r="BVC820" s="347"/>
      <c r="BVD820" s="347"/>
      <c r="BVE820" s="347"/>
      <c r="BVF820" s="347"/>
      <c r="BVG820" s="347"/>
      <c r="BVH820" s="347"/>
      <c r="BVI820" s="347"/>
      <c r="BVJ820" s="347"/>
      <c r="BVK820" s="347"/>
      <c r="BVL820" s="347"/>
      <c r="BVM820" s="347"/>
      <c r="BVN820" s="347"/>
      <c r="BVO820" s="347"/>
      <c r="BVP820" s="347"/>
      <c r="BVQ820" s="347"/>
      <c r="BVR820" s="347"/>
      <c r="BVS820" s="347"/>
      <c r="BVT820" s="347"/>
      <c r="BVU820" s="347"/>
      <c r="BVV820" s="347"/>
      <c r="BVW820" s="347"/>
      <c r="BVX820" s="347"/>
      <c r="BVY820" s="347"/>
      <c r="BVZ820" s="347"/>
      <c r="BWA820" s="347"/>
      <c r="BWB820" s="347"/>
      <c r="BWC820" s="347"/>
      <c r="BWD820" s="347"/>
      <c r="BWE820" s="347"/>
      <c r="BWF820" s="347"/>
      <c r="BWG820" s="347"/>
      <c r="BWH820" s="347"/>
      <c r="BWI820" s="347"/>
      <c r="BWJ820" s="347"/>
      <c r="BWK820" s="347"/>
      <c r="BWL820" s="347"/>
      <c r="BWM820" s="347"/>
      <c r="BWN820" s="347"/>
      <c r="BWO820" s="347"/>
      <c r="BWP820" s="347"/>
      <c r="BWQ820" s="347"/>
      <c r="BWR820" s="347"/>
      <c r="BWS820" s="347"/>
      <c r="BWT820" s="347"/>
      <c r="BWU820" s="347"/>
      <c r="BWV820" s="347"/>
      <c r="BWW820" s="347"/>
      <c r="BWX820" s="347"/>
      <c r="BWY820" s="347"/>
      <c r="BWZ820" s="347"/>
      <c r="BXA820" s="347"/>
      <c r="BXB820" s="347"/>
      <c r="BXC820" s="347"/>
      <c r="BXD820" s="347"/>
      <c r="BXE820" s="347"/>
      <c r="BXF820" s="347"/>
      <c r="BXG820" s="347"/>
      <c r="BXH820" s="347"/>
      <c r="BXI820" s="347"/>
      <c r="BXJ820" s="347"/>
      <c r="BXK820" s="347"/>
      <c r="BXL820" s="347"/>
      <c r="BXM820" s="347"/>
      <c r="BXN820" s="347"/>
      <c r="BXO820" s="347"/>
      <c r="BXP820" s="347"/>
      <c r="BXQ820" s="347"/>
      <c r="BXR820" s="347"/>
      <c r="BXS820" s="347"/>
      <c r="BXT820" s="347"/>
      <c r="BXU820" s="347"/>
      <c r="BXV820" s="347"/>
      <c r="BXW820" s="347"/>
      <c r="BXX820" s="347"/>
      <c r="BXY820" s="347"/>
      <c r="BXZ820" s="347"/>
      <c r="BYA820" s="347"/>
      <c r="BYB820" s="347"/>
      <c r="BYC820" s="347"/>
      <c r="BYD820" s="347"/>
      <c r="BYE820" s="347"/>
      <c r="BYF820" s="347"/>
      <c r="BYG820" s="347"/>
      <c r="BYH820" s="347"/>
      <c r="BYI820" s="347"/>
      <c r="BYJ820" s="347"/>
      <c r="BYK820" s="347"/>
      <c r="BYL820" s="347"/>
      <c r="BYM820" s="347"/>
      <c r="BYN820" s="347"/>
      <c r="BYO820" s="347"/>
      <c r="BYP820" s="347"/>
      <c r="BYQ820" s="347"/>
      <c r="BYR820" s="347"/>
      <c r="BYS820" s="347"/>
      <c r="BYT820" s="347"/>
      <c r="BYU820" s="347"/>
      <c r="BYV820" s="347"/>
      <c r="BYW820" s="347"/>
      <c r="BYX820" s="347"/>
      <c r="BYY820" s="347"/>
      <c r="BYZ820" s="347"/>
      <c r="BZA820" s="347"/>
      <c r="BZB820" s="347"/>
      <c r="BZC820" s="347"/>
      <c r="BZD820" s="347"/>
      <c r="BZE820" s="347"/>
      <c r="BZF820" s="347"/>
      <c r="BZG820" s="347"/>
      <c r="BZH820" s="347"/>
      <c r="BZI820" s="347"/>
      <c r="BZJ820" s="347"/>
      <c r="BZK820" s="347"/>
      <c r="BZL820" s="347"/>
      <c r="BZM820" s="347"/>
      <c r="BZN820" s="347"/>
      <c r="BZO820" s="347"/>
      <c r="BZP820" s="347"/>
      <c r="BZQ820" s="347"/>
      <c r="BZR820" s="347"/>
      <c r="BZS820" s="347"/>
      <c r="BZT820" s="347"/>
      <c r="BZU820" s="347"/>
      <c r="BZV820" s="347"/>
      <c r="BZW820" s="347"/>
      <c r="BZX820" s="347"/>
      <c r="BZY820" s="347"/>
      <c r="BZZ820" s="347"/>
      <c r="CAA820" s="347"/>
      <c r="CAB820" s="347"/>
      <c r="CAC820" s="347"/>
      <c r="CAD820" s="347"/>
      <c r="CAE820" s="347"/>
      <c r="CAF820" s="347"/>
      <c r="CAG820" s="347"/>
      <c r="CAH820" s="347"/>
      <c r="CAI820" s="347"/>
      <c r="CAJ820" s="347"/>
      <c r="CAK820" s="347"/>
      <c r="CAL820" s="347"/>
      <c r="CAM820" s="347"/>
      <c r="CAN820" s="347"/>
      <c r="CAO820" s="347"/>
      <c r="CAP820" s="347"/>
      <c r="CAQ820" s="347"/>
      <c r="CAR820" s="347"/>
      <c r="CAS820" s="347"/>
      <c r="CAT820" s="347"/>
      <c r="CAU820" s="347"/>
      <c r="CAV820" s="347"/>
      <c r="CAW820" s="347"/>
      <c r="CAX820" s="347"/>
      <c r="CAY820" s="347"/>
      <c r="CAZ820" s="347"/>
      <c r="CBA820" s="347"/>
      <c r="CBB820" s="347"/>
      <c r="CBC820" s="347"/>
      <c r="CBD820" s="347"/>
      <c r="CBE820" s="347"/>
      <c r="CBF820" s="347"/>
      <c r="CBG820" s="347"/>
      <c r="CBH820" s="347"/>
      <c r="CBI820" s="347"/>
      <c r="CBJ820" s="347"/>
      <c r="CBK820" s="347"/>
      <c r="CBL820" s="347"/>
      <c r="CBM820" s="347"/>
      <c r="CBN820" s="347"/>
      <c r="CBO820" s="347"/>
      <c r="CBP820" s="347"/>
      <c r="CBQ820" s="347"/>
      <c r="CBR820" s="347"/>
      <c r="CBS820" s="347"/>
      <c r="CBT820" s="347"/>
      <c r="CBU820" s="347"/>
      <c r="CBV820" s="347"/>
      <c r="CBW820" s="347"/>
      <c r="CBX820" s="347"/>
      <c r="CBY820" s="347"/>
      <c r="CBZ820" s="347"/>
      <c r="CCA820" s="347"/>
      <c r="CCB820" s="347"/>
      <c r="CCC820" s="347"/>
      <c r="CCD820" s="347"/>
      <c r="CCE820" s="347"/>
      <c r="CCF820" s="347"/>
      <c r="CCG820" s="347"/>
      <c r="CCH820" s="347"/>
      <c r="CCI820" s="347"/>
      <c r="CCJ820" s="347"/>
      <c r="CCK820" s="347"/>
      <c r="CCL820" s="347"/>
      <c r="CCM820" s="347"/>
      <c r="CCN820" s="347"/>
      <c r="CCO820" s="347"/>
      <c r="CCP820" s="347"/>
      <c r="CCQ820" s="347"/>
      <c r="CCR820" s="347"/>
      <c r="CCS820" s="347"/>
      <c r="CCT820" s="347"/>
      <c r="CCU820" s="347"/>
      <c r="CCV820" s="347"/>
      <c r="CCW820" s="347"/>
      <c r="CCX820" s="347"/>
      <c r="CCY820" s="347"/>
      <c r="CCZ820" s="347"/>
      <c r="CDA820" s="347"/>
      <c r="CDB820" s="347"/>
      <c r="CDC820" s="347"/>
      <c r="CDD820" s="347"/>
      <c r="CDE820" s="347"/>
      <c r="CDF820" s="347"/>
      <c r="CDG820" s="347"/>
      <c r="CDH820" s="347"/>
      <c r="CDI820" s="347"/>
      <c r="CDJ820" s="347"/>
      <c r="CDK820" s="347"/>
      <c r="CDL820" s="347"/>
      <c r="CDM820" s="347"/>
      <c r="CDN820" s="347"/>
      <c r="CDO820" s="347"/>
      <c r="CDP820" s="347"/>
      <c r="CDQ820" s="347"/>
      <c r="CDR820" s="347"/>
      <c r="CDS820" s="347"/>
      <c r="CDT820" s="347"/>
      <c r="CDU820" s="347"/>
      <c r="CDV820" s="347"/>
      <c r="CDW820" s="347"/>
      <c r="CDX820" s="347"/>
      <c r="CDY820" s="347"/>
      <c r="CDZ820" s="347"/>
      <c r="CEA820" s="347"/>
      <c r="CEB820" s="347"/>
      <c r="CEC820" s="347"/>
      <c r="CED820" s="347"/>
      <c r="CEE820" s="347"/>
      <c r="CEF820" s="347"/>
      <c r="CEG820" s="347"/>
      <c r="CEH820" s="347"/>
      <c r="CEI820" s="347"/>
      <c r="CEJ820" s="347"/>
      <c r="CEK820" s="347"/>
      <c r="CEL820" s="347"/>
      <c r="CEM820" s="347"/>
      <c r="CEN820" s="347"/>
      <c r="CEO820" s="347"/>
      <c r="CEP820" s="347"/>
      <c r="CEQ820" s="347"/>
      <c r="CER820" s="347"/>
      <c r="CES820" s="347"/>
      <c r="CET820" s="347"/>
      <c r="CEU820" s="347"/>
      <c r="CEV820" s="347"/>
      <c r="CEW820" s="347"/>
      <c r="CEX820" s="347"/>
      <c r="CEY820" s="347"/>
      <c r="CEZ820" s="347"/>
      <c r="CFA820" s="347"/>
      <c r="CFB820" s="347"/>
      <c r="CFC820" s="347"/>
      <c r="CFD820" s="347"/>
      <c r="CFE820" s="347"/>
      <c r="CFF820" s="347"/>
      <c r="CFG820" s="347"/>
      <c r="CFH820" s="347"/>
      <c r="CFI820" s="347"/>
      <c r="CFJ820" s="347"/>
      <c r="CFK820" s="347"/>
      <c r="CFL820" s="347"/>
      <c r="CFM820" s="347"/>
      <c r="CFN820" s="347"/>
      <c r="CFO820" s="347"/>
      <c r="CFP820" s="347"/>
      <c r="CFQ820" s="347"/>
      <c r="CFR820" s="347"/>
      <c r="CFS820" s="347"/>
      <c r="CFT820" s="347"/>
      <c r="CFU820" s="347"/>
      <c r="CFV820" s="347"/>
      <c r="CFW820" s="347"/>
      <c r="CFX820" s="347"/>
      <c r="CFY820" s="347"/>
      <c r="CFZ820" s="347"/>
      <c r="CGA820" s="347"/>
      <c r="CGB820" s="347"/>
      <c r="CGC820" s="347"/>
      <c r="CGD820" s="347"/>
      <c r="CGE820" s="347"/>
      <c r="CGF820" s="347"/>
      <c r="CGG820" s="347"/>
      <c r="CGH820" s="347"/>
      <c r="CGI820" s="347"/>
      <c r="CGJ820" s="347"/>
      <c r="CGK820" s="347"/>
      <c r="CGL820" s="347"/>
      <c r="CGM820" s="347"/>
      <c r="CGN820" s="347"/>
      <c r="CGO820" s="347"/>
      <c r="CGP820" s="347"/>
      <c r="CGQ820" s="347"/>
      <c r="CGR820" s="347"/>
      <c r="CGS820" s="347"/>
      <c r="CGT820" s="347"/>
      <c r="CGU820" s="347"/>
      <c r="CGV820" s="347"/>
      <c r="CGW820" s="347"/>
      <c r="CGX820" s="347"/>
      <c r="CGY820" s="347"/>
      <c r="CGZ820" s="347"/>
      <c r="CHA820" s="347"/>
      <c r="CHB820" s="347"/>
      <c r="CHC820" s="347"/>
      <c r="CHD820" s="347"/>
      <c r="CHE820" s="347"/>
      <c r="CHF820" s="347"/>
      <c r="CHG820" s="347"/>
      <c r="CHH820" s="347"/>
      <c r="CHI820" s="347"/>
      <c r="CHJ820" s="347"/>
      <c r="CHK820" s="347"/>
      <c r="CHL820" s="347"/>
      <c r="CHM820" s="347"/>
      <c r="CHN820" s="347"/>
      <c r="CHO820" s="347"/>
      <c r="CHP820" s="347"/>
      <c r="CHQ820" s="347"/>
      <c r="CHR820" s="347"/>
      <c r="CHS820" s="347"/>
      <c r="CHT820" s="347"/>
      <c r="CHU820" s="347"/>
      <c r="CHV820" s="347"/>
      <c r="CHW820" s="347"/>
      <c r="CHX820" s="347"/>
      <c r="CHY820" s="347"/>
      <c r="CHZ820" s="347"/>
      <c r="CIA820" s="347"/>
      <c r="CIB820" s="347"/>
      <c r="CIC820" s="347"/>
      <c r="CID820" s="347"/>
      <c r="CIE820" s="347"/>
      <c r="CIF820" s="347"/>
      <c r="CIG820" s="347"/>
      <c r="CIH820" s="347"/>
      <c r="CII820" s="347"/>
      <c r="CIJ820" s="347"/>
      <c r="CIK820" s="347"/>
      <c r="CIL820" s="347"/>
      <c r="CIM820" s="347"/>
      <c r="CIN820" s="347"/>
      <c r="CIO820" s="347"/>
      <c r="CIP820" s="347"/>
      <c r="CIQ820" s="347"/>
      <c r="CIR820" s="347"/>
      <c r="CIS820" s="347"/>
      <c r="CIT820" s="347"/>
      <c r="CIU820" s="347"/>
      <c r="CIV820" s="347"/>
      <c r="CIW820" s="347"/>
      <c r="CIX820" s="347"/>
      <c r="CIY820" s="347"/>
      <c r="CIZ820" s="347"/>
      <c r="CJA820" s="347"/>
      <c r="CJB820" s="347"/>
      <c r="CJC820" s="347"/>
      <c r="CJD820" s="347"/>
      <c r="CJE820" s="347"/>
      <c r="CJF820" s="347"/>
      <c r="CJG820" s="347"/>
      <c r="CJH820" s="347"/>
      <c r="CJI820" s="347"/>
      <c r="CJJ820" s="347"/>
      <c r="CJK820" s="347"/>
      <c r="CJL820" s="347"/>
      <c r="CJM820" s="347"/>
      <c r="CJN820" s="347"/>
      <c r="CJO820" s="347"/>
      <c r="CJP820" s="347"/>
      <c r="CJQ820" s="347"/>
      <c r="CJR820" s="347"/>
      <c r="CJS820" s="347"/>
      <c r="CJT820" s="347"/>
      <c r="CJU820" s="347"/>
      <c r="CJV820" s="347"/>
      <c r="CJW820" s="347"/>
      <c r="CJX820" s="347"/>
      <c r="CJY820" s="347"/>
      <c r="CJZ820" s="347"/>
      <c r="CKA820" s="347"/>
      <c r="CKB820" s="347"/>
      <c r="CKC820" s="347"/>
      <c r="CKD820" s="347"/>
      <c r="CKE820" s="347"/>
      <c r="CKF820" s="347"/>
      <c r="CKG820" s="347"/>
      <c r="CKH820" s="347"/>
      <c r="CKI820" s="347"/>
      <c r="CKJ820" s="347"/>
      <c r="CKK820" s="347"/>
      <c r="CKL820" s="347"/>
      <c r="CKM820" s="347"/>
      <c r="CKN820" s="347"/>
      <c r="CKO820" s="347"/>
      <c r="CKP820" s="347"/>
      <c r="CKQ820" s="347"/>
      <c r="CKR820" s="347"/>
      <c r="CKS820" s="347"/>
      <c r="CKT820" s="347"/>
      <c r="CKU820" s="347"/>
      <c r="CKV820" s="347"/>
      <c r="CKW820" s="347"/>
      <c r="CKX820" s="347"/>
      <c r="CKY820" s="347"/>
      <c r="CKZ820" s="347"/>
      <c r="CLA820" s="347"/>
      <c r="CLB820" s="347"/>
      <c r="CLC820" s="347"/>
      <c r="CLD820" s="347"/>
      <c r="CLE820" s="347"/>
      <c r="CLF820" s="347"/>
      <c r="CLG820" s="347"/>
      <c r="CLH820" s="347"/>
      <c r="CLI820" s="347"/>
      <c r="CLJ820" s="347"/>
      <c r="CLK820" s="347"/>
      <c r="CLL820" s="347"/>
      <c r="CLM820" s="347"/>
      <c r="CLN820" s="347"/>
      <c r="CLO820" s="347"/>
      <c r="CLP820" s="347"/>
      <c r="CLQ820" s="347"/>
      <c r="CLR820" s="347"/>
      <c r="CLS820" s="347"/>
      <c r="CLT820" s="347"/>
      <c r="CLU820" s="347"/>
      <c r="CLV820" s="347"/>
      <c r="CLW820" s="347"/>
      <c r="CLX820" s="347"/>
      <c r="CLY820" s="347"/>
      <c r="CLZ820" s="347"/>
      <c r="CMA820" s="347"/>
      <c r="CMB820" s="347"/>
      <c r="CMC820" s="347"/>
      <c r="CMD820" s="347"/>
      <c r="CME820" s="347"/>
      <c r="CMF820" s="347"/>
      <c r="CMG820" s="347"/>
      <c r="CMH820" s="347"/>
      <c r="CMI820" s="347"/>
      <c r="CMJ820" s="347"/>
      <c r="CMK820" s="347"/>
      <c r="CML820" s="347"/>
      <c r="CMM820" s="347"/>
      <c r="CMN820" s="347"/>
      <c r="CMO820" s="347"/>
      <c r="CMP820" s="347"/>
      <c r="CMQ820" s="347"/>
      <c r="CMR820" s="347"/>
      <c r="CMS820" s="347"/>
      <c r="CMT820" s="347"/>
      <c r="CMU820" s="347"/>
      <c r="CMV820" s="347"/>
      <c r="CMW820" s="347"/>
      <c r="CMX820" s="347"/>
      <c r="CMY820" s="347"/>
      <c r="CMZ820" s="347"/>
      <c r="CNA820" s="347"/>
      <c r="CNB820" s="347"/>
      <c r="CNC820" s="347"/>
      <c r="CND820" s="347"/>
      <c r="CNE820" s="347"/>
      <c r="CNF820" s="347"/>
      <c r="CNG820" s="347"/>
      <c r="CNH820" s="347"/>
      <c r="CNI820" s="347"/>
      <c r="CNJ820" s="347"/>
      <c r="CNK820" s="347"/>
      <c r="CNL820" s="347"/>
      <c r="CNM820" s="347"/>
      <c r="CNN820" s="347"/>
      <c r="CNO820" s="347"/>
      <c r="CNP820" s="347"/>
      <c r="CNQ820" s="347"/>
      <c r="CNR820" s="347"/>
      <c r="CNS820" s="347"/>
      <c r="CNT820" s="347"/>
      <c r="CNU820" s="347"/>
      <c r="CNV820" s="347"/>
      <c r="CNW820" s="347"/>
      <c r="CNX820" s="347"/>
      <c r="CNY820" s="347"/>
      <c r="CNZ820" s="347"/>
      <c r="COA820" s="347"/>
      <c r="COB820" s="347"/>
      <c r="COC820" s="347"/>
      <c r="COD820" s="347"/>
      <c r="COE820" s="347"/>
      <c r="COF820" s="347"/>
      <c r="COG820" s="347"/>
      <c r="COH820" s="347"/>
      <c r="COI820" s="347"/>
      <c r="COJ820" s="347"/>
      <c r="COK820" s="347"/>
      <c r="COL820" s="347"/>
      <c r="COM820" s="347"/>
      <c r="CON820" s="347"/>
      <c r="COO820" s="347"/>
      <c r="COP820" s="347"/>
      <c r="COQ820" s="347"/>
      <c r="COR820" s="347"/>
      <c r="COS820" s="347"/>
      <c r="COT820" s="347"/>
      <c r="COU820" s="347"/>
      <c r="COV820" s="347"/>
      <c r="COW820" s="347"/>
      <c r="COX820" s="347"/>
      <c r="COY820" s="347"/>
      <c r="COZ820" s="347"/>
      <c r="CPA820" s="347"/>
      <c r="CPB820" s="347"/>
      <c r="CPC820" s="347"/>
      <c r="CPD820" s="347"/>
      <c r="CPE820" s="347"/>
      <c r="CPF820" s="347"/>
      <c r="CPG820" s="347"/>
      <c r="CPH820" s="347"/>
      <c r="CPI820" s="347"/>
      <c r="CPJ820" s="347"/>
      <c r="CPK820" s="347"/>
      <c r="CPL820" s="347"/>
      <c r="CPM820" s="347"/>
      <c r="CPN820" s="347"/>
      <c r="CPO820" s="347"/>
      <c r="CPP820" s="347"/>
      <c r="CPQ820" s="347"/>
      <c r="CPR820" s="347"/>
      <c r="CPS820" s="347"/>
      <c r="CPT820" s="347"/>
      <c r="CPU820" s="347"/>
      <c r="CPV820" s="347"/>
      <c r="CPW820" s="347"/>
      <c r="CPX820" s="347"/>
      <c r="CPY820" s="347"/>
      <c r="CPZ820" s="347"/>
      <c r="CQA820" s="347"/>
      <c r="CQB820" s="347"/>
      <c r="CQC820" s="347"/>
      <c r="CQD820" s="347"/>
      <c r="CQE820" s="347"/>
      <c r="CQF820" s="347"/>
      <c r="CQG820" s="347"/>
      <c r="CQH820" s="347"/>
      <c r="CQI820" s="347"/>
      <c r="CQJ820" s="347"/>
      <c r="CQK820" s="347"/>
      <c r="CQL820" s="347"/>
      <c r="CQM820" s="347"/>
      <c r="CQN820" s="347"/>
      <c r="CQO820" s="347"/>
      <c r="CQP820" s="347"/>
      <c r="CQQ820" s="347"/>
      <c r="CQR820" s="347"/>
      <c r="CQS820" s="347"/>
      <c r="CQT820" s="347"/>
      <c r="CQU820" s="347"/>
      <c r="CQV820" s="347"/>
      <c r="CQW820" s="347"/>
      <c r="CQX820" s="347"/>
      <c r="CQY820" s="347"/>
      <c r="CQZ820" s="347"/>
      <c r="CRA820" s="347"/>
      <c r="CRB820" s="347"/>
      <c r="CRC820" s="347"/>
      <c r="CRD820" s="347"/>
      <c r="CRE820" s="347"/>
      <c r="CRF820" s="347"/>
      <c r="CRG820" s="347"/>
      <c r="CRH820" s="347"/>
      <c r="CRI820" s="347"/>
      <c r="CRJ820" s="347"/>
      <c r="CRK820" s="347"/>
      <c r="CRL820" s="347"/>
      <c r="CRM820" s="347"/>
      <c r="CRN820" s="347"/>
      <c r="CRO820" s="347"/>
      <c r="CRP820" s="347"/>
      <c r="CRQ820" s="347"/>
      <c r="CRR820" s="347"/>
      <c r="CRS820" s="347"/>
      <c r="CRT820" s="347"/>
      <c r="CRU820" s="347"/>
      <c r="CRV820" s="347"/>
      <c r="CRW820" s="347"/>
      <c r="CRX820" s="347"/>
      <c r="CRY820" s="347"/>
      <c r="CRZ820" s="347"/>
      <c r="CSA820" s="347"/>
      <c r="CSB820" s="347"/>
      <c r="CSC820" s="347"/>
      <c r="CSD820" s="347"/>
      <c r="CSE820" s="347"/>
      <c r="CSF820" s="347"/>
      <c r="CSG820" s="347"/>
      <c r="CSH820" s="347"/>
      <c r="CSI820" s="347"/>
      <c r="CSJ820" s="347"/>
      <c r="CSK820" s="347"/>
      <c r="CSL820" s="347"/>
      <c r="CSM820" s="347"/>
      <c r="CSN820" s="347"/>
      <c r="CSO820" s="347"/>
      <c r="CSP820" s="347"/>
      <c r="CSQ820" s="347"/>
      <c r="CSR820" s="347"/>
      <c r="CSS820" s="347"/>
      <c r="CST820" s="347"/>
      <c r="CSU820" s="347"/>
      <c r="CSV820" s="347"/>
      <c r="CSW820" s="347"/>
      <c r="CSX820" s="347"/>
      <c r="CSY820" s="347"/>
      <c r="CSZ820" s="347"/>
      <c r="CTA820" s="347"/>
      <c r="CTB820" s="347"/>
      <c r="CTC820" s="347"/>
      <c r="CTD820" s="347"/>
      <c r="CTE820" s="347"/>
      <c r="CTF820" s="347"/>
      <c r="CTG820" s="347"/>
      <c r="CTH820" s="347"/>
      <c r="CTI820" s="347"/>
      <c r="CTJ820" s="347"/>
      <c r="CTK820" s="347"/>
      <c r="CTL820" s="347"/>
      <c r="CTM820" s="347"/>
      <c r="CTN820" s="347"/>
      <c r="CTO820" s="347"/>
      <c r="CTP820" s="347"/>
      <c r="CTQ820" s="347"/>
      <c r="CTR820" s="347"/>
      <c r="CTS820" s="347"/>
      <c r="CTT820" s="347"/>
      <c r="CTU820" s="347"/>
      <c r="CTV820" s="347"/>
      <c r="CTW820" s="347"/>
      <c r="CTX820" s="347"/>
      <c r="CTY820" s="347"/>
      <c r="CTZ820" s="347"/>
      <c r="CUA820" s="347"/>
      <c r="CUB820" s="347"/>
      <c r="CUC820" s="347"/>
      <c r="CUD820" s="347"/>
      <c r="CUE820" s="347"/>
      <c r="CUF820" s="347"/>
      <c r="CUG820" s="347"/>
      <c r="CUH820" s="347"/>
      <c r="CUI820" s="347"/>
      <c r="CUJ820" s="347"/>
      <c r="CUK820" s="347"/>
      <c r="CUL820" s="347"/>
      <c r="CUM820" s="347"/>
      <c r="CUN820" s="347"/>
      <c r="CUO820" s="347"/>
      <c r="CUP820" s="347"/>
      <c r="CUQ820" s="347"/>
      <c r="CUR820" s="347"/>
      <c r="CUS820" s="347"/>
      <c r="CUT820" s="347"/>
      <c r="CUU820" s="347"/>
      <c r="CUV820" s="347"/>
      <c r="CUW820" s="347"/>
      <c r="CUX820" s="347"/>
      <c r="CUY820" s="347"/>
      <c r="CUZ820" s="347"/>
      <c r="CVA820" s="347"/>
      <c r="CVB820" s="347"/>
      <c r="CVC820" s="347"/>
      <c r="CVD820" s="347"/>
      <c r="CVE820" s="347"/>
      <c r="CVF820" s="347"/>
      <c r="CVG820" s="347"/>
      <c r="CVH820" s="347"/>
      <c r="CVI820" s="347"/>
      <c r="CVJ820" s="347"/>
      <c r="CVK820" s="347"/>
      <c r="CVL820" s="347"/>
      <c r="CVM820" s="347"/>
      <c r="CVN820" s="347"/>
      <c r="CVO820" s="347"/>
      <c r="CVP820" s="347"/>
      <c r="CVQ820" s="347"/>
      <c r="CVR820" s="347"/>
      <c r="CVS820" s="347"/>
      <c r="CVT820" s="347"/>
      <c r="CVU820" s="347"/>
      <c r="CVV820" s="347"/>
      <c r="CVW820" s="347"/>
      <c r="CVX820" s="347"/>
      <c r="CVY820" s="347"/>
      <c r="CVZ820" s="347"/>
      <c r="CWA820" s="347"/>
      <c r="CWB820" s="347"/>
      <c r="CWC820" s="347"/>
      <c r="CWD820" s="347"/>
      <c r="CWE820" s="347"/>
      <c r="CWF820" s="347"/>
      <c r="CWG820" s="347"/>
      <c r="CWH820" s="347"/>
      <c r="CWI820" s="347"/>
      <c r="CWJ820" s="347"/>
      <c r="CWK820" s="347"/>
      <c r="CWL820" s="347"/>
      <c r="CWM820" s="347"/>
      <c r="CWN820" s="347"/>
      <c r="CWO820" s="347"/>
      <c r="CWP820" s="347"/>
      <c r="CWQ820" s="347"/>
      <c r="CWR820" s="347"/>
      <c r="CWS820" s="347"/>
      <c r="CWT820" s="347"/>
      <c r="CWU820" s="347"/>
      <c r="CWV820" s="347"/>
      <c r="CWW820" s="347"/>
      <c r="CWX820" s="347"/>
      <c r="CWY820" s="347"/>
      <c r="CWZ820" s="347"/>
      <c r="CXA820" s="347"/>
      <c r="CXB820" s="347"/>
      <c r="CXC820" s="347"/>
      <c r="CXD820" s="347"/>
      <c r="CXE820" s="347"/>
      <c r="CXF820" s="347"/>
      <c r="CXG820" s="347"/>
      <c r="CXH820" s="347"/>
      <c r="CXI820" s="347"/>
      <c r="CXJ820" s="347"/>
      <c r="CXK820" s="347"/>
      <c r="CXL820" s="347"/>
      <c r="CXM820" s="347"/>
      <c r="CXN820" s="347"/>
      <c r="CXO820" s="347"/>
      <c r="CXP820" s="347"/>
      <c r="CXQ820" s="347"/>
      <c r="CXR820" s="347"/>
      <c r="CXS820" s="347"/>
      <c r="CXT820" s="347"/>
      <c r="CXU820" s="347"/>
      <c r="CXV820" s="347"/>
      <c r="CXW820" s="347"/>
      <c r="CXX820" s="347"/>
      <c r="CXY820" s="347"/>
      <c r="CXZ820" s="347"/>
      <c r="CYA820" s="347"/>
      <c r="CYB820" s="347"/>
      <c r="CYC820" s="347"/>
      <c r="CYD820" s="347"/>
      <c r="CYE820" s="347"/>
      <c r="CYF820" s="347"/>
      <c r="CYG820" s="347"/>
      <c r="CYH820" s="347"/>
      <c r="CYI820" s="347"/>
      <c r="CYJ820" s="347"/>
      <c r="CYK820" s="347"/>
      <c r="CYL820" s="347"/>
      <c r="CYM820" s="347"/>
      <c r="CYN820" s="347"/>
      <c r="CYO820" s="347"/>
      <c r="CYP820" s="347"/>
      <c r="CYQ820" s="347"/>
      <c r="CYR820" s="347"/>
      <c r="CYS820" s="347"/>
      <c r="CYT820" s="347"/>
      <c r="CYU820" s="347"/>
      <c r="CYV820" s="347"/>
      <c r="CYW820" s="347"/>
      <c r="CYX820" s="347"/>
      <c r="CYY820" s="347"/>
      <c r="CYZ820" s="347"/>
      <c r="CZA820" s="347"/>
      <c r="CZB820" s="347"/>
      <c r="CZC820" s="347"/>
      <c r="CZD820" s="347"/>
      <c r="CZE820" s="347"/>
      <c r="CZF820" s="347"/>
      <c r="CZG820" s="347"/>
      <c r="CZH820" s="347"/>
      <c r="CZI820" s="347"/>
      <c r="CZJ820" s="347"/>
      <c r="CZK820" s="347"/>
      <c r="CZL820" s="347"/>
      <c r="CZM820" s="347"/>
      <c r="CZN820" s="347"/>
      <c r="CZO820" s="347"/>
      <c r="CZP820" s="347"/>
      <c r="CZQ820" s="347"/>
      <c r="CZR820" s="347"/>
      <c r="CZS820" s="347"/>
      <c r="CZT820" s="347"/>
      <c r="CZU820" s="347"/>
      <c r="CZV820" s="347"/>
      <c r="CZW820" s="347"/>
      <c r="CZX820" s="347"/>
      <c r="CZY820" s="347"/>
      <c r="CZZ820" s="347"/>
      <c r="DAA820" s="347"/>
      <c r="DAB820" s="347"/>
      <c r="DAC820" s="347"/>
      <c r="DAD820" s="347"/>
      <c r="DAE820" s="347"/>
      <c r="DAF820" s="347"/>
      <c r="DAG820" s="347"/>
      <c r="DAH820" s="347"/>
      <c r="DAI820" s="347"/>
      <c r="DAJ820" s="347"/>
      <c r="DAK820" s="347"/>
      <c r="DAL820" s="347"/>
      <c r="DAM820" s="347"/>
      <c r="DAN820" s="347"/>
      <c r="DAO820" s="347"/>
      <c r="DAP820" s="347"/>
      <c r="DAQ820" s="347"/>
      <c r="DAR820" s="347"/>
      <c r="DAS820" s="347"/>
      <c r="DAT820" s="347"/>
      <c r="DAU820" s="347"/>
      <c r="DAV820" s="347"/>
      <c r="DAW820" s="347"/>
      <c r="DAX820" s="347"/>
      <c r="DAY820" s="347"/>
      <c r="DAZ820" s="347"/>
      <c r="DBA820" s="347"/>
      <c r="DBB820" s="347"/>
      <c r="DBC820" s="347"/>
      <c r="DBD820" s="347"/>
      <c r="DBE820" s="347"/>
      <c r="DBF820" s="347"/>
      <c r="DBG820" s="347"/>
      <c r="DBH820" s="347"/>
      <c r="DBI820" s="347"/>
      <c r="DBJ820" s="347"/>
      <c r="DBK820" s="347"/>
      <c r="DBL820" s="347"/>
      <c r="DBM820" s="347"/>
      <c r="DBN820" s="347"/>
      <c r="DBO820" s="347"/>
      <c r="DBP820" s="347"/>
      <c r="DBQ820" s="347"/>
      <c r="DBR820" s="347"/>
      <c r="DBS820" s="347"/>
      <c r="DBT820" s="347"/>
      <c r="DBU820" s="347"/>
      <c r="DBV820" s="347"/>
      <c r="DBW820" s="347"/>
      <c r="DBX820" s="347"/>
      <c r="DBY820" s="347"/>
      <c r="DBZ820" s="347"/>
      <c r="DCA820" s="347"/>
      <c r="DCB820" s="347"/>
      <c r="DCC820" s="347"/>
      <c r="DCD820" s="347"/>
      <c r="DCE820" s="347"/>
      <c r="DCF820" s="347"/>
      <c r="DCG820" s="347"/>
      <c r="DCH820" s="347"/>
      <c r="DCI820" s="347"/>
      <c r="DCJ820" s="347"/>
      <c r="DCK820" s="347"/>
      <c r="DCL820" s="347"/>
      <c r="DCM820" s="347"/>
      <c r="DCN820" s="347"/>
      <c r="DCO820" s="347"/>
      <c r="DCP820" s="347"/>
      <c r="DCQ820" s="347"/>
      <c r="DCR820" s="347"/>
      <c r="DCS820" s="347"/>
      <c r="DCT820" s="347"/>
      <c r="DCU820" s="347"/>
      <c r="DCV820" s="347"/>
      <c r="DCW820" s="347"/>
      <c r="DCX820" s="347"/>
      <c r="DCY820" s="347"/>
      <c r="DCZ820" s="347"/>
      <c r="DDA820" s="347"/>
      <c r="DDB820" s="347"/>
      <c r="DDC820" s="347"/>
      <c r="DDD820" s="347"/>
      <c r="DDE820" s="347"/>
      <c r="DDF820" s="347"/>
      <c r="DDG820" s="347"/>
      <c r="DDH820" s="347"/>
      <c r="DDI820" s="347"/>
      <c r="DDJ820" s="347"/>
      <c r="DDK820" s="347"/>
      <c r="DDL820" s="347"/>
      <c r="DDM820" s="347"/>
      <c r="DDN820" s="347"/>
      <c r="DDO820" s="347"/>
      <c r="DDP820" s="347"/>
      <c r="DDQ820" s="347"/>
      <c r="DDR820" s="347"/>
      <c r="DDS820" s="347"/>
      <c r="DDT820" s="347"/>
      <c r="DDU820" s="347"/>
      <c r="DDV820" s="347"/>
      <c r="DDW820" s="347"/>
      <c r="DDX820" s="347"/>
      <c r="DDY820" s="347"/>
      <c r="DDZ820" s="347"/>
      <c r="DEA820" s="347"/>
      <c r="DEB820" s="347"/>
      <c r="DEC820" s="347"/>
      <c r="DED820" s="347"/>
      <c r="DEE820" s="347"/>
      <c r="DEF820" s="347"/>
      <c r="DEG820" s="347"/>
      <c r="DEH820" s="347"/>
      <c r="DEI820" s="347"/>
      <c r="DEJ820" s="347"/>
      <c r="DEK820" s="347"/>
      <c r="DEL820" s="347"/>
      <c r="DEM820" s="347"/>
      <c r="DEN820" s="347"/>
      <c r="DEO820" s="347"/>
      <c r="DEP820" s="347"/>
      <c r="DEQ820" s="347"/>
      <c r="DER820" s="347"/>
      <c r="DES820" s="347"/>
      <c r="DET820" s="347"/>
      <c r="DEU820" s="347"/>
      <c r="DEV820" s="347"/>
      <c r="DEW820" s="347"/>
      <c r="DEX820" s="347"/>
      <c r="DEY820" s="347"/>
      <c r="DEZ820" s="347"/>
      <c r="DFA820" s="347"/>
      <c r="DFB820" s="347"/>
      <c r="DFC820" s="347"/>
      <c r="DFD820" s="347"/>
      <c r="DFE820" s="347"/>
      <c r="DFF820" s="347"/>
      <c r="DFG820" s="347"/>
      <c r="DFH820" s="347"/>
      <c r="DFI820" s="347"/>
      <c r="DFJ820" s="347"/>
      <c r="DFK820" s="347"/>
      <c r="DFL820" s="347"/>
      <c r="DFM820" s="347"/>
      <c r="DFN820" s="347"/>
      <c r="DFO820" s="347"/>
      <c r="DFP820" s="347"/>
      <c r="DFQ820" s="347"/>
      <c r="DFR820" s="347"/>
      <c r="DFS820" s="347"/>
      <c r="DFT820" s="347"/>
      <c r="DFU820" s="347"/>
      <c r="DFV820" s="347"/>
      <c r="DFW820" s="347"/>
      <c r="DFX820" s="347"/>
      <c r="DFY820" s="347"/>
      <c r="DFZ820" s="347"/>
      <c r="DGA820" s="347"/>
      <c r="DGB820" s="347"/>
      <c r="DGC820" s="347"/>
      <c r="DGD820" s="347"/>
      <c r="DGE820" s="347"/>
      <c r="DGF820" s="347"/>
      <c r="DGG820" s="347"/>
      <c r="DGH820" s="347"/>
      <c r="DGI820" s="347"/>
      <c r="DGJ820" s="347"/>
      <c r="DGK820" s="347"/>
      <c r="DGL820" s="347"/>
      <c r="DGM820" s="347"/>
      <c r="DGN820" s="347"/>
      <c r="DGO820" s="347"/>
      <c r="DGP820" s="347"/>
      <c r="DGQ820" s="347"/>
      <c r="DGR820" s="347"/>
      <c r="DGS820" s="347"/>
      <c r="DGT820" s="347"/>
      <c r="DGU820" s="347"/>
      <c r="DGV820" s="347"/>
      <c r="DGW820" s="347"/>
      <c r="DGX820" s="347"/>
      <c r="DGY820" s="347"/>
      <c r="DGZ820" s="347"/>
      <c r="DHA820" s="347"/>
      <c r="DHB820" s="347"/>
      <c r="DHC820" s="347"/>
      <c r="DHD820" s="347"/>
      <c r="DHE820" s="347"/>
      <c r="DHF820" s="347"/>
      <c r="DHG820" s="347"/>
      <c r="DHH820" s="347"/>
      <c r="DHI820" s="347"/>
      <c r="DHJ820" s="347"/>
      <c r="DHK820" s="347"/>
      <c r="DHL820" s="347"/>
      <c r="DHM820" s="347"/>
      <c r="DHN820" s="347"/>
      <c r="DHO820" s="347"/>
      <c r="DHP820" s="347"/>
      <c r="DHQ820" s="347"/>
      <c r="DHR820" s="347"/>
      <c r="DHS820" s="347"/>
      <c r="DHT820" s="347"/>
      <c r="DHU820" s="347"/>
      <c r="DHV820" s="347"/>
      <c r="DHW820" s="347"/>
      <c r="DHX820" s="347"/>
      <c r="DHY820" s="347"/>
      <c r="DHZ820" s="347"/>
      <c r="DIA820" s="347"/>
      <c r="DIB820" s="347"/>
      <c r="DIC820" s="347"/>
      <c r="DID820" s="347"/>
      <c r="DIE820" s="347"/>
      <c r="DIF820" s="347"/>
      <c r="DIG820" s="347"/>
      <c r="DIH820" s="347"/>
      <c r="DII820" s="347"/>
      <c r="DIJ820" s="347"/>
      <c r="DIK820" s="347"/>
      <c r="DIL820" s="347"/>
      <c r="DIM820" s="347"/>
      <c r="DIN820" s="347"/>
      <c r="DIO820" s="347"/>
      <c r="DIP820" s="347"/>
      <c r="DIQ820" s="347"/>
      <c r="DIR820" s="347"/>
      <c r="DIS820" s="347"/>
      <c r="DIT820" s="347"/>
      <c r="DIU820" s="347"/>
      <c r="DIV820" s="347"/>
      <c r="DIW820" s="347"/>
      <c r="DIX820" s="347"/>
      <c r="DIY820" s="347"/>
      <c r="DIZ820" s="347"/>
      <c r="DJA820" s="347"/>
      <c r="DJB820" s="347"/>
      <c r="DJC820" s="347"/>
      <c r="DJD820" s="347"/>
      <c r="DJE820" s="347"/>
      <c r="DJF820" s="347"/>
      <c r="DJG820" s="347"/>
      <c r="DJH820" s="347"/>
      <c r="DJI820" s="347"/>
      <c r="DJJ820" s="347"/>
      <c r="DJK820" s="347"/>
      <c r="DJL820" s="347"/>
      <c r="DJM820" s="347"/>
      <c r="DJN820" s="347"/>
      <c r="DJO820" s="347"/>
      <c r="DJP820" s="347"/>
      <c r="DJQ820" s="347"/>
      <c r="DJR820" s="347"/>
      <c r="DJS820" s="347"/>
      <c r="DJT820" s="347"/>
      <c r="DJU820" s="347"/>
      <c r="DJV820" s="347"/>
      <c r="DJW820" s="347"/>
      <c r="DJX820" s="347"/>
      <c r="DJY820" s="347"/>
      <c r="DJZ820" s="347"/>
      <c r="DKA820" s="347"/>
      <c r="DKB820" s="347"/>
      <c r="DKC820" s="347"/>
      <c r="DKD820" s="347"/>
      <c r="DKE820" s="347"/>
      <c r="DKF820" s="347"/>
      <c r="DKG820" s="347"/>
      <c r="DKH820" s="347"/>
      <c r="DKI820" s="347"/>
      <c r="DKJ820" s="347"/>
      <c r="DKK820" s="347"/>
      <c r="DKL820" s="347"/>
      <c r="DKM820" s="347"/>
      <c r="DKN820" s="347"/>
      <c r="DKO820" s="347"/>
      <c r="DKP820" s="347"/>
      <c r="DKQ820" s="347"/>
      <c r="DKR820" s="347"/>
      <c r="DKS820" s="347"/>
      <c r="DKT820" s="347"/>
      <c r="DKU820" s="347"/>
      <c r="DKV820" s="347"/>
      <c r="DKW820" s="347"/>
      <c r="DKX820" s="347"/>
      <c r="DKY820" s="347"/>
      <c r="DKZ820" s="347"/>
      <c r="DLA820" s="347"/>
      <c r="DLB820" s="347"/>
      <c r="DLC820" s="347"/>
      <c r="DLD820" s="347"/>
      <c r="DLE820" s="347"/>
      <c r="DLF820" s="347"/>
      <c r="DLG820" s="347"/>
      <c r="DLH820" s="347"/>
      <c r="DLI820" s="347"/>
      <c r="DLJ820" s="347"/>
      <c r="DLK820" s="347"/>
      <c r="DLL820" s="347"/>
      <c r="DLM820" s="347"/>
      <c r="DLN820" s="347"/>
      <c r="DLO820" s="347"/>
      <c r="DLP820" s="347"/>
      <c r="DLQ820" s="347"/>
      <c r="DLR820" s="347"/>
      <c r="DLS820" s="347"/>
      <c r="DLT820" s="347"/>
      <c r="DLU820" s="347"/>
      <c r="DLV820" s="347"/>
      <c r="DLW820" s="347"/>
      <c r="DLX820" s="347"/>
      <c r="DLY820" s="347"/>
      <c r="DLZ820" s="347"/>
      <c r="DMA820" s="347"/>
      <c r="DMB820" s="347"/>
      <c r="DMC820" s="347"/>
      <c r="DMD820" s="347"/>
      <c r="DME820" s="347"/>
      <c r="DMF820" s="347"/>
      <c r="DMG820" s="347"/>
      <c r="DMH820" s="347"/>
      <c r="DMI820" s="347"/>
      <c r="DMJ820" s="347"/>
      <c r="DMK820" s="347"/>
      <c r="DML820" s="347"/>
      <c r="DMM820" s="347"/>
      <c r="DMN820" s="347"/>
      <c r="DMO820" s="347"/>
      <c r="DMP820" s="347"/>
      <c r="DMQ820" s="347"/>
      <c r="DMR820" s="347"/>
      <c r="DMS820" s="347"/>
      <c r="DMT820" s="347"/>
      <c r="DMU820" s="347"/>
      <c r="DMV820" s="347"/>
      <c r="DMW820" s="347"/>
      <c r="DMX820" s="347"/>
      <c r="DMY820" s="347"/>
      <c r="DMZ820" s="347"/>
      <c r="DNA820" s="347"/>
      <c r="DNB820" s="347"/>
      <c r="DNC820" s="347"/>
      <c r="DND820" s="347"/>
      <c r="DNE820" s="347"/>
      <c r="DNF820" s="347"/>
      <c r="DNG820" s="347"/>
      <c r="DNH820" s="347"/>
      <c r="DNI820" s="347"/>
      <c r="DNJ820" s="347"/>
      <c r="DNK820" s="347"/>
      <c r="DNL820" s="347"/>
      <c r="DNM820" s="347"/>
      <c r="DNN820" s="347"/>
      <c r="DNO820" s="347"/>
      <c r="DNP820" s="347"/>
      <c r="DNQ820" s="347"/>
      <c r="DNR820" s="347"/>
      <c r="DNS820" s="347"/>
      <c r="DNT820" s="347"/>
      <c r="DNU820" s="347"/>
      <c r="DNV820" s="347"/>
      <c r="DNW820" s="347"/>
      <c r="DNX820" s="347"/>
      <c r="DNY820" s="347"/>
      <c r="DNZ820" s="347"/>
      <c r="DOA820" s="347"/>
      <c r="DOB820" s="347"/>
      <c r="DOC820" s="347"/>
      <c r="DOD820" s="347"/>
      <c r="DOE820" s="347"/>
      <c r="DOF820" s="347"/>
      <c r="DOG820" s="347"/>
      <c r="DOH820" s="347"/>
      <c r="DOI820" s="347"/>
      <c r="DOJ820" s="347"/>
      <c r="DOK820" s="347"/>
      <c r="DOL820" s="347"/>
      <c r="DOM820" s="347"/>
      <c r="DON820" s="347"/>
      <c r="DOO820" s="347"/>
      <c r="DOP820" s="347"/>
      <c r="DOQ820" s="347"/>
      <c r="DOR820" s="347"/>
      <c r="DOS820" s="347"/>
      <c r="DOT820" s="347"/>
      <c r="DOU820" s="347"/>
      <c r="DOV820" s="347"/>
      <c r="DOW820" s="347"/>
      <c r="DOX820" s="347"/>
      <c r="DOY820" s="347"/>
      <c r="DOZ820" s="347"/>
      <c r="DPA820" s="347"/>
      <c r="DPB820" s="347"/>
      <c r="DPC820" s="347"/>
      <c r="DPD820" s="347"/>
      <c r="DPE820" s="347"/>
      <c r="DPF820" s="347"/>
      <c r="DPG820" s="347"/>
      <c r="DPH820" s="347"/>
      <c r="DPI820" s="347"/>
      <c r="DPJ820" s="347"/>
      <c r="DPK820" s="347"/>
      <c r="DPL820" s="347"/>
      <c r="DPM820" s="347"/>
      <c r="DPN820" s="347"/>
      <c r="DPO820" s="347"/>
      <c r="DPP820" s="347"/>
      <c r="DPQ820" s="347"/>
      <c r="DPR820" s="347"/>
      <c r="DPS820" s="347"/>
      <c r="DPT820" s="347"/>
      <c r="DPU820" s="347"/>
      <c r="DPV820" s="347"/>
      <c r="DPW820" s="347"/>
      <c r="DPX820" s="347"/>
      <c r="DPY820" s="347"/>
      <c r="DPZ820" s="347"/>
      <c r="DQA820" s="347"/>
      <c r="DQB820" s="347"/>
      <c r="DQC820" s="347"/>
      <c r="DQD820" s="347"/>
      <c r="DQE820" s="347"/>
      <c r="DQF820" s="347"/>
      <c r="DQG820" s="347"/>
      <c r="DQH820" s="347"/>
      <c r="DQI820" s="347"/>
      <c r="DQJ820" s="347"/>
      <c r="DQK820" s="347"/>
      <c r="DQL820" s="347"/>
      <c r="DQM820" s="347"/>
      <c r="DQN820" s="347"/>
      <c r="DQO820" s="347"/>
      <c r="DQP820" s="347"/>
      <c r="DQQ820" s="347"/>
      <c r="DQR820" s="347"/>
      <c r="DQS820" s="347"/>
      <c r="DQT820" s="347"/>
      <c r="DQU820" s="347"/>
      <c r="DQV820" s="347"/>
      <c r="DQW820" s="347"/>
      <c r="DQX820" s="347"/>
      <c r="DQY820" s="347"/>
      <c r="DQZ820" s="347"/>
      <c r="DRA820" s="347"/>
      <c r="DRB820" s="347"/>
      <c r="DRC820" s="347"/>
      <c r="DRD820" s="347"/>
      <c r="DRE820" s="347"/>
      <c r="DRF820" s="347"/>
      <c r="DRG820" s="347"/>
      <c r="DRH820" s="347"/>
      <c r="DRI820" s="347"/>
      <c r="DRJ820" s="347"/>
      <c r="DRK820" s="347"/>
      <c r="DRL820" s="347"/>
      <c r="DRM820" s="347"/>
      <c r="DRN820" s="347"/>
      <c r="DRO820" s="347"/>
      <c r="DRP820" s="347"/>
      <c r="DRQ820" s="347"/>
      <c r="DRR820" s="347"/>
      <c r="DRS820" s="347"/>
      <c r="DRT820" s="347"/>
      <c r="DRU820" s="347"/>
      <c r="DRV820" s="347"/>
      <c r="DRW820" s="347"/>
      <c r="DRX820" s="347"/>
      <c r="DRY820" s="347"/>
      <c r="DRZ820" s="347"/>
      <c r="DSA820" s="347"/>
      <c r="DSB820" s="347"/>
      <c r="DSC820" s="347"/>
      <c r="DSD820" s="347"/>
      <c r="DSE820" s="347"/>
      <c r="DSF820" s="347"/>
      <c r="DSG820" s="347"/>
      <c r="DSH820" s="347"/>
      <c r="DSI820" s="347"/>
      <c r="DSJ820" s="347"/>
      <c r="DSK820" s="347"/>
      <c r="DSL820" s="347"/>
      <c r="DSM820" s="347"/>
      <c r="DSN820" s="347"/>
      <c r="DSO820" s="347"/>
      <c r="DSP820" s="347"/>
      <c r="DSQ820" s="347"/>
      <c r="DSR820" s="347"/>
      <c r="DSS820" s="347"/>
      <c r="DST820" s="347"/>
      <c r="DSU820" s="347"/>
      <c r="DSV820" s="347"/>
      <c r="DSW820" s="347"/>
      <c r="DSX820" s="347"/>
      <c r="DSY820" s="347"/>
      <c r="DSZ820" s="347"/>
      <c r="DTA820" s="347"/>
      <c r="DTB820" s="347"/>
      <c r="DTC820" s="347"/>
      <c r="DTD820" s="347"/>
      <c r="DTE820" s="347"/>
      <c r="DTF820" s="347"/>
      <c r="DTG820" s="347"/>
      <c r="DTH820" s="347"/>
      <c r="DTI820" s="347"/>
      <c r="DTJ820" s="347"/>
      <c r="DTK820" s="347"/>
      <c r="DTL820" s="347"/>
      <c r="DTM820" s="347"/>
      <c r="DTN820" s="347"/>
      <c r="DTO820" s="347"/>
      <c r="DTP820" s="347"/>
      <c r="DTQ820" s="347"/>
      <c r="DTR820" s="347"/>
      <c r="DTS820" s="347"/>
      <c r="DTT820" s="347"/>
      <c r="DTU820" s="347"/>
      <c r="DTV820" s="347"/>
      <c r="DTW820" s="347"/>
      <c r="DTX820" s="347"/>
      <c r="DTY820" s="347"/>
      <c r="DTZ820" s="347"/>
      <c r="DUA820" s="347"/>
      <c r="DUB820" s="347"/>
      <c r="DUC820" s="347"/>
      <c r="DUD820" s="347"/>
      <c r="DUE820" s="347"/>
      <c r="DUF820" s="347"/>
      <c r="DUG820" s="347"/>
      <c r="DUH820" s="347"/>
      <c r="DUI820" s="347"/>
      <c r="DUJ820" s="347"/>
      <c r="DUK820" s="347"/>
      <c r="DUL820" s="347"/>
      <c r="DUM820" s="347"/>
      <c r="DUN820" s="347"/>
      <c r="DUO820" s="347"/>
      <c r="DUP820" s="347"/>
      <c r="DUQ820" s="347"/>
      <c r="DUR820" s="347"/>
      <c r="DUS820" s="347"/>
      <c r="DUT820" s="347"/>
      <c r="DUU820" s="347"/>
      <c r="DUV820" s="347"/>
      <c r="DUW820" s="347"/>
      <c r="DUX820" s="347"/>
      <c r="DUY820" s="347"/>
      <c r="DUZ820" s="347"/>
      <c r="DVA820" s="347"/>
      <c r="DVB820" s="347"/>
      <c r="DVC820" s="347"/>
      <c r="DVD820" s="347"/>
      <c r="DVE820" s="347"/>
      <c r="DVF820" s="347"/>
      <c r="DVG820" s="347"/>
      <c r="DVH820" s="347"/>
      <c r="DVI820" s="347"/>
      <c r="DVJ820" s="347"/>
      <c r="DVK820" s="347"/>
      <c r="DVL820" s="347"/>
      <c r="DVM820" s="347"/>
      <c r="DVN820" s="347"/>
      <c r="DVO820" s="347"/>
      <c r="DVP820" s="347"/>
      <c r="DVQ820" s="347"/>
      <c r="DVR820" s="347"/>
      <c r="DVS820" s="347"/>
      <c r="DVT820" s="347"/>
      <c r="DVU820" s="347"/>
      <c r="DVV820" s="347"/>
      <c r="DVW820" s="347"/>
      <c r="DVX820" s="347"/>
      <c r="DVY820" s="347"/>
      <c r="DVZ820" s="347"/>
      <c r="DWA820" s="347"/>
      <c r="DWB820" s="347"/>
      <c r="DWC820" s="347"/>
      <c r="DWD820" s="347"/>
      <c r="DWE820" s="347"/>
      <c r="DWF820" s="347"/>
      <c r="DWG820" s="347"/>
      <c r="DWH820" s="347"/>
      <c r="DWI820" s="347"/>
      <c r="DWJ820" s="347"/>
      <c r="DWK820" s="347"/>
      <c r="DWL820" s="347"/>
      <c r="DWM820" s="347"/>
      <c r="DWN820" s="347"/>
      <c r="DWO820" s="347"/>
      <c r="DWP820" s="347"/>
      <c r="DWQ820" s="347"/>
      <c r="DWR820" s="347"/>
      <c r="DWS820" s="347"/>
      <c r="DWT820" s="347"/>
      <c r="DWU820" s="347"/>
      <c r="DWV820" s="347"/>
      <c r="DWW820" s="347"/>
      <c r="DWX820" s="347"/>
      <c r="DWY820" s="347"/>
      <c r="DWZ820" s="347"/>
      <c r="DXA820" s="347"/>
      <c r="DXB820" s="347"/>
      <c r="DXC820" s="347"/>
      <c r="DXD820" s="347"/>
      <c r="DXE820" s="347"/>
      <c r="DXF820" s="347"/>
      <c r="DXG820" s="347"/>
      <c r="DXH820" s="347"/>
      <c r="DXI820" s="347"/>
      <c r="DXJ820" s="347"/>
      <c r="DXK820" s="347"/>
      <c r="DXL820" s="347"/>
      <c r="DXM820" s="347"/>
      <c r="DXN820" s="347"/>
      <c r="DXO820" s="347"/>
      <c r="DXP820" s="347"/>
      <c r="DXQ820" s="347"/>
      <c r="DXR820" s="347"/>
      <c r="DXS820" s="347"/>
      <c r="DXT820" s="347"/>
      <c r="DXU820" s="347"/>
      <c r="DXV820" s="347"/>
      <c r="DXW820" s="347"/>
      <c r="DXX820" s="347"/>
      <c r="DXY820" s="347"/>
      <c r="DXZ820" s="347"/>
      <c r="DYA820" s="347"/>
      <c r="DYB820" s="347"/>
      <c r="DYC820" s="347"/>
      <c r="DYD820" s="347"/>
      <c r="DYE820" s="347"/>
      <c r="DYF820" s="347"/>
      <c r="DYG820" s="347"/>
      <c r="DYH820" s="347"/>
      <c r="DYI820" s="347"/>
      <c r="DYJ820" s="347"/>
      <c r="DYK820" s="347"/>
      <c r="DYL820" s="347"/>
      <c r="DYM820" s="347"/>
      <c r="DYN820" s="347"/>
      <c r="DYO820" s="347"/>
      <c r="DYP820" s="347"/>
      <c r="DYQ820" s="347"/>
      <c r="DYR820" s="347"/>
      <c r="DYS820" s="347"/>
      <c r="DYT820" s="347"/>
      <c r="DYU820" s="347"/>
      <c r="DYV820" s="347"/>
      <c r="DYW820" s="347"/>
      <c r="DYX820" s="347"/>
      <c r="DYY820" s="347"/>
      <c r="DYZ820" s="347"/>
      <c r="DZA820" s="347"/>
      <c r="DZB820" s="347"/>
      <c r="DZC820" s="347"/>
      <c r="DZD820" s="347"/>
      <c r="DZE820" s="347"/>
      <c r="DZF820" s="347"/>
      <c r="DZG820" s="347"/>
      <c r="DZH820" s="347"/>
      <c r="DZI820" s="347"/>
      <c r="DZJ820" s="347"/>
      <c r="DZK820" s="347"/>
      <c r="DZL820" s="347"/>
      <c r="DZM820" s="347"/>
      <c r="DZN820" s="347"/>
      <c r="DZO820" s="347"/>
      <c r="DZP820" s="347"/>
      <c r="DZQ820" s="347"/>
      <c r="DZR820" s="347"/>
      <c r="DZS820" s="347"/>
      <c r="DZT820" s="347"/>
      <c r="DZU820" s="347"/>
      <c r="DZV820" s="347"/>
      <c r="DZW820" s="347"/>
      <c r="DZX820" s="347"/>
      <c r="DZY820" s="347"/>
      <c r="DZZ820" s="347"/>
      <c r="EAA820" s="347"/>
      <c r="EAB820" s="347"/>
      <c r="EAC820" s="347"/>
      <c r="EAD820" s="347"/>
      <c r="EAE820" s="347"/>
      <c r="EAF820" s="347"/>
      <c r="EAG820" s="347"/>
      <c r="EAH820" s="347"/>
      <c r="EAI820" s="347"/>
      <c r="EAJ820" s="347"/>
      <c r="EAK820" s="347"/>
      <c r="EAL820" s="347"/>
      <c r="EAM820" s="347"/>
      <c r="EAN820" s="347"/>
      <c r="EAO820" s="347"/>
      <c r="EAP820" s="347"/>
      <c r="EAQ820" s="347"/>
      <c r="EAR820" s="347"/>
      <c r="EAS820" s="347"/>
      <c r="EAT820" s="347"/>
      <c r="EAU820" s="347"/>
      <c r="EAV820" s="347"/>
      <c r="EAW820" s="347"/>
      <c r="EAX820" s="347"/>
      <c r="EAY820" s="347"/>
      <c r="EAZ820" s="347"/>
      <c r="EBA820" s="347"/>
      <c r="EBB820" s="347"/>
      <c r="EBC820" s="347"/>
      <c r="EBD820" s="347"/>
      <c r="EBE820" s="347"/>
      <c r="EBF820" s="347"/>
      <c r="EBG820" s="347"/>
      <c r="EBH820" s="347"/>
      <c r="EBI820" s="347"/>
      <c r="EBJ820" s="347"/>
      <c r="EBK820" s="347"/>
      <c r="EBL820" s="347"/>
      <c r="EBM820" s="347"/>
      <c r="EBN820" s="347"/>
      <c r="EBO820" s="347"/>
      <c r="EBP820" s="347"/>
      <c r="EBQ820" s="347"/>
      <c r="EBR820" s="347"/>
      <c r="EBS820" s="347"/>
      <c r="EBT820" s="347"/>
      <c r="EBU820" s="347"/>
      <c r="EBV820" s="347"/>
      <c r="EBW820" s="347"/>
      <c r="EBX820" s="347"/>
      <c r="EBY820" s="347"/>
      <c r="EBZ820" s="347"/>
      <c r="ECA820" s="347"/>
      <c r="ECB820" s="347"/>
      <c r="ECC820" s="347"/>
      <c r="ECD820" s="347"/>
      <c r="ECE820" s="347"/>
      <c r="ECF820" s="347"/>
      <c r="ECG820" s="347"/>
      <c r="ECH820" s="347"/>
      <c r="ECI820" s="347"/>
      <c r="ECJ820" s="347"/>
      <c r="ECK820" s="347"/>
      <c r="ECL820" s="347"/>
      <c r="ECM820" s="347"/>
      <c r="ECN820" s="347"/>
      <c r="ECO820" s="347"/>
      <c r="ECP820" s="347"/>
      <c r="ECQ820" s="347"/>
      <c r="ECR820" s="347"/>
      <c r="ECS820" s="347"/>
      <c r="ECT820" s="347"/>
      <c r="ECU820" s="347"/>
      <c r="ECV820" s="347"/>
      <c r="ECW820" s="347"/>
      <c r="ECX820" s="347"/>
      <c r="ECY820" s="347"/>
      <c r="ECZ820" s="347"/>
      <c r="EDA820" s="347"/>
      <c r="EDB820" s="347"/>
      <c r="EDC820" s="347"/>
      <c r="EDD820" s="347"/>
      <c r="EDE820" s="347"/>
      <c r="EDF820" s="347"/>
      <c r="EDG820" s="347"/>
      <c r="EDH820" s="347"/>
      <c r="EDI820" s="347"/>
      <c r="EDJ820" s="347"/>
      <c r="EDK820" s="347"/>
      <c r="EDL820" s="347"/>
      <c r="EDM820" s="347"/>
      <c r="EDN820" s="347"/>
      <c r="EDO820" s="347"/>
      <c r="EDP820" s="347"/>
      <c r="EDQ820" s="347"/>
      <c r="EDR820" s="347"/>
      <c r="EDS820" s="347"/>
      <c r="EDT820" s="347"/>
      <c r="EDU820" s="347"/>
      <c r="EDV820" s="347"/>
      <c r="EDW820" s="347"/>
      <c r="EDX820" s="347"/>
      <c r="EDY820" s="347"/>
      <c r="EDZ820" s="347"/>
      <c r="EEA820" s="347"/>
      <c r="EEB820" s="347"/>
      <c r="EEC820" s="347"/>
      <c r="EED820" s="347"/>
      <c r="EEE820" s="347"/>
      <c r="EEF820" s="347"/>
      <c r="EEG820" s="347"/>
      <c r="EEH820" s="347"/>
      <c r="EEI820" s="347"/>
      <c r="EEJ820" s="347"/>
      <c r="EEK820" s="347"/>
      <c r="EEL820" s="347"/>
      <c r="EEM820" s="347"/>
      <c r="EEN820" s="347"/>
      <c r="EEO820" s="347"/>
      <c r="EEP820" s="347"/>
      <c r="EEQ820" s="347"/>
      <c r="EER820" s="347"/>
      <c r="EES820" s="347"/>
      <c r="EET820" s="347"/>
      <c r="EEU820" s="347"/>
      <c r="EEV820" s="347"/>
      <c r="EEW820" s="347"/>
      <c r="EEX820" s="347"/>
      <c r="EEY820" s="347"/>
      <c r="EEZ820" s="347"/>
      <c r="EFA820" s="347"/>
      <c r="EFB820" s="347"/>
      <c r="EFC820" s="347"/>
      <c r="EFD820" s="347"/>
      <c r="EFE820" s="347"/>
      <c r="EFF820" s="347"/>
      <c r="EFG820" s="347"/>
      <c r="EFH820" s="347"/>
      <c r="EFI820" s="347"/>
      <c r="EFJ820" s="347"/>
      <c r="EFK820" s="347"/>
      <c r="EFL820" s="347"/>
      <c r="EFM820" s="347"/>
      <c r="EFN820" s="347"/>
      <c r="EFO820" s="347"/>
      <c r="EFP820" s="347"/>
      <c r="EFQ820" s="347"/>
      <c r="EFR820" s="347"/>
      <c r="EFS820" s="347"/>
      <c r="EFT820" s="347"/>
      <c r="EFU820" s="347"/>
      <c r="EFV820" s="347"/>
      <c r="EFW820" s="347"/>
      <c r="EFX820" s="347"/>
      <c r="EFY820" s="347"/>
      <c r="EFZ820" s="347"/>
      <c r="EGA820" s="347"/>
      <c r="EGB820" s="347"/>
      <c r="EGC820" s="347"/>
      <c r="EGD820" s="347"/>
      <c r="EGE820" s="347"/>
      <c r="EGF820" s="347"/>
      <c r="EGG820" s="347"/>
      <c r="EGH820" s="347"/>
      <c r="EGI820" s="347"/>
      <c r="EGJ820" s="347"/>
      <c r="EGK820" s="347"/>
      <c r="EGL820" s="347"/>
      <c r="EGM820" s="347"/>
      <c r="EGN820" s="347"/>
      <c r="EGO820" s="347"/>
      <c r="EGP820" s="347"/>
      <c r="EGQ820" s="347"/>
      <c r="EGR820" s="347"/>
      <c r="EGS820" s="347"/>
      <c r="EGT820" s="347"/>
      <c r="EGU820" s="347"/>
      <c r="EGV820" s="347"/>
      <c r="EGW820" s="347"/>
      <c r="EGX820" s="347"/>
      <c r="EGY820" s="347"/>
      <c r="EGZ820" s="347"/>
      <c r="EHA820" s="347"/>
      <c r="EHB820" s="347"/>
      <c r="EHC820" s="347"/>
      <c r="EHD820" s="347"/>
      <c r="EHE820" s="347"/>
      <c r="EHF820" s="347"/>
      <c r="EHG820" s="347"/>
      <c r="EHH820" s="347"/>
      <c r="EHI820" s="347"/>
      <c r="EHJ820" s="347"/>
      <c r="EHK820" s="347"/>
      <c r="EHL820" s="347"/>
      <c r="EHM820" s="347"/>
      <c r="EHN820" s="347"/>
      <c r="EHO820" s="347"/>
      <c r="EHP820" s="347"/>
      <c r="EHQ820" s="347"/>
      <c r="EHR820" s="347"/>
      <c r="EHS820" s="347"/>
      <c r="EHT820" s="347"/>
      <c r="EHU820" s="347"/>
      <c r="EHV820" s="347"/>
      <c r="EHW820" s="347"/>
      <c r="EHX820" s="347"/>
      <c r="EHY820" s="347"/>
      <c r="EHZ820" s="347"/>
      <c r="EIA820" s="347"/>
      <c r="EIB820" s="347"/>
      <c r="EIC820" s="347"/>
      <c r="EID820" s="347"/>
      <c r="EIE820" s="347"/>
      <c r="EIF820" s="347"/>
      <c r="EIG820" s="347"/>
      <c r="EIH820" s="347"/>
      <c r="EII820" s="347"/>
      <c r="EIJ820" s="347"/>
      <c r="EIK820" s="347"/>
      <c r="EIL820" s="347"/>
      <c r="EIM820" s="347"/>
      <c r="EIN820" s="347"/>
      <c r="EIO820" s="347"/>
      <c r="EIP820" s="347"/>
      <c r="EIQ820" s="347"/>
      <c r="EIR820" s="347"/>
      <c r="EIS820" s="347"/>
      <c r="EIT820" s="347"/>
      <c r="EIU820" s="347"/>
      <c r="EIV820" s="347"/>
      <c r="EIW820" s="347"/>
      <c r="EIX820" s="347"/>
      <c r="EIY820" s="347"/>
      <c r="EIZ820" s="347"/>
      <c r="EJA820" s="347"/>
      <c r="EJB820" s="347"/>
      <c r="EJC820" s="347"/>
      <c r="EJD820" s="347"/>
      <c r="EJE820" s="347"/>
      <c r="EJF820" s="347"/>
      <c r="EJG820" s="347"/>
      <c r="EJH820" s="347"/>
      <c r="EJI820" s="347"/>
      <c r="EJJ820" s="347"/>
      <c r="EJK820" s="347"/>
      <c r="EJL820" s="347"/>
      <c r="EJM820" s="347"/>
      <c r="EJN820" s="347"/>
      <c r="EJO820" s="347"/>
      <c r="EJP820" s="347"/>
      <c r="EJQ820" s="347"/>
      <c r="EJR820" s="347"/>
      <c r="EJS820" s="347"/>
      <c r="EJT820" s="347"/>
      <c r="EJU820" s="347"/>
      <c r="EJV820" s="347"/>
      <c r="EJW820" s="347"/>
      <c r="EJX820" s="347"/>
      <c r="EJY820" s="347"/>
      <c r="EJZ820" s="347"/>
      <c r="EKA820" s="347"/>
      <c r="EKB820" s="347"/>
      <c r="EKC820" s="347"/>
      <c r="EKD820" s="347"/>
      <c r="EKE820" s="347"/>
      <c r="EKF820" s="347"/>
      <c r="EKG820" s="347"/>
      <c r="EKH820" s="347"/>
      <c r="EKI820" s="347"/>
      <c r="EKJ820" s="347"/>
      <c r="EKK820" s="347"/>
      <c r="EKL820" s="347"/>
      <c r="EKM820" s="347"/>
      <c r="EKN820" s="347"/>
      <c r="EKO820" s="347"/>
      <c r="EKP820" s="347"/>
      <c r="EKQ820" s="347"/>
      <c r="EKR820" s="347"/>
      <c r="EKS820" s="347"/>
      <c r="EKT820" s="347"/>
      <c r="EKU820" s="347"/>
      <c r="EKV820" s="347"/>
      <c r="EKW820" s="347"/>
      <c r="EKX820" s="347"/>
      <c r="EKY820" s="347"/>
      <c r="EKZ820" s="347"/>
      <c r="ELA820" s="347"/>
      <c r="ELB820" s="347"/>
      <c r="ELC820" s="347"/>
      <c r="ELD820" s="347"/>
      <c r="ELE820" s="347"/>
      <c r="ELF820" s="347"/>
      <c r="ELG820" s="347"/>
      <c r="ELH820" s="347"/>
      <c r="ELI820" s="347"/>
      <c r="ELJ820" s="347"/>
      <c r="ELK820" s="347"/>
      <c r="ELL820" s="347"/>
      <c r="ELM820" s="347"/>
      <c r="ELN820" s="347"/>
      <c r="ELO820" s="347"/>
      <c r="ELP820" s="347"/>
      <c r="ELQ820" s="347"/>
      <c r="ELR820" s="347"/>
      <c r="ELS820" s="347"/>
      <c r="ELT820" s="347"/>
      <c r="ELU820" s="347"/>
      <c r="ELV820" s="347"/>
      <c r="ELW820" s="347"/>
      <c r="ELX820" s="347"/>
      <c r="ELY820" s="347"/>
      <c r="ELZ820" s="347"/>
      <c r="EMA820" s="347"/>
      <c r="EMB820" s="347"/>
      <c r="EMC820" s="347"/>
      <c r="EMD820" s="347"/>
      <c r="EME820" s="347"/>
      <c r="EMF820" s="347"/>
      <c r="EMG820" s="347"/>
      <c r="EMH820" s="347"/>
      <c r="EMI820" s="347"/>
      <c r="EMJ820" s="347"/>
      <c r="EMK820" s="347"/>
      <c r="EML820" s="347"/>
      <c r="EMM820" s="347"/>
      <c r="EMN820" s="347"/>
      <c r="EMO820" s="347"/>
      <c r="EMP820" s="347"/>
      <c r="EMQ820" s="347"/>
      <c r="EMR820" s="347"/>
      <c r="EMS820" s="347"/>
      <c r="EMT820" s="347"/>
      <c r="EMU820" s="347"/>
      <c r="EMV820" s="347"/>
      <c r="EMW820" s="347"/>
      <c r="EMX820" s="347"/>
      <c r="EMY820" s="347"/>
      <c r="EMZ820" s="347"/>
      <c r="ENA820" s="347"/>
      <c r="ENB820" s="347"/>
      <c r="ENC820" s="347"/>
      <c r="END820" s="347"/>
      <c r="ENE820" s="347"/>
      <c r="ENF820" s="347"/>
      <c r="ENG820" s="347"/>
      <c r="ENH820" s="347"/>
      <c r="ENI820" s="347"/>
      <c r="ENJ820" s="347"/>
      <c r="ENK820" s="347"/>
      <c r="ENL820" s="347"/>
      <c r="ENM820" s="347"/>
      <c r="ENN820" s="347"/>
      <c r="ENO820" s="347"/>
      <c r="ENP820" s="347"/>
      <c r="ENQ820" s="347"/>
      <c r="ENR820" s="347"/>
      <c r="ENS820" s="347"/>
      <c r="ENT820" s="347"/>
      <c r="ENU820" s="347"/>
      <c r="ENV820" s="347"/>
      <c r="ENW820" s="347"/>
      <c r="ENX820" s="347"/>
      <c r="ENY820" s="347"/>
      <c r="ENZ820" s="347"/>
      <c r="EOA820" s="347"/>
      <c r="EOB820" s="347"/>
      <c r="EOC820" s="347"/>
      <c r="EOD820" s="347"/>
      <c r="EOE820" s="347"/>
      <c r="EOF820" s="347"/>
      <c r="EOG820" s="347"/>
      <c r="EOH820" s="347"/>
      <c r="EOI820" s="347"/>
      <c r="EOJ820" s="347"/>
      <c r="EOK820" s="347"/>
      <c r="EOL820" s="347"/>
      <c r="EOM820" s="347"/>
      <c r="EON820" s="347"/>
      <c r="EOO820" s="347"/>
      <c r="EOP820" s="347"/>
      <c r="EOQ820" s="347"/>
      <c r="EOR820" s="347"/>
      <c r="EOS820" s="347"/>
      <c r="EOT820" s="347"/>
      <c r="EOU820" s="347"/>
      <c r="EOV820" s="347"/>
      <c r="EOW820" s="347"/>
      <c r="EOX820" s="347"/>
      <c r="EOY820" s="347"/>
      <c r="EOZ820" s="347"/>
      <c r="EPA820" s="347"/>
      <c r="EPB820" s="347"/>
      <c r="EPC820" s="347"/>
      <c r="EPD820" s="347"/>
      <c r="EPE820" s="347"/>
      <c r="EPF820" s="347"/>
      <c r="EPG820" s="347"/>
      <c r="EPH820" s="347"/>
      <c r="EPI820" s="347"/>
      <c r="EPJ820" s="347"/>
      <c r="EPK820" s="347"/>
      <c r="EPL820" s="347"/>
      <c r="EPM820" s="347"/>
      <c r="EPN820" s="347"/>
      <c r="EPO820" s="347"/>
      <c r="EPP820" s="347"/>
      <c r="EPQ820" s="347"/>
      <c r="EPR820" s="347"/>
      <c r="EPS820" s="347"/>
      <c r="EPT820" s="347"/>
      <c r="EPU820" s="347"/>
      <c r="EPV820" s="347"/>
      <c r="EPW820" s="347"/>
      <c r="EPX820" s="347"/>
      <c r="EPY820" s="347"/>
      <c r="EPZ820" s="347"/>
      <c r="EQA820" s="347"/>
      <c r="EQB820" s="347"/>
      <c r="EQC820" s="347"/>
      <c r="EQD820" s="347"/>
      <c r="EQE820" s="347"/>
      <c r="EQF820" s="347"/>
      <c r="EQG820" s="347"/>
      <c r="EQH820" s="347"/>
      <c r="EQI820" s="347"/>
      <c r="EQJ820" s="347"/>
      <c r="EQK820" s="347"/>
      <c r="EQL820" s="347"/>
      <c r="EQM820" s="347"/>
      <c r="EQN820" s="347"/>
      <c r="EQO820" s="347"/>
      <c r="EQP820" s="347"/>
      <c r="EQQ820" s="347"/>
      <c r="EQR820" s="347"/>
      <c r="EQS820" s="347"/>
      <c r="EQT820" s="347"/>
      <c r="EQU820" s="347"/>
      <c r="EQV820" s="347"/>
      <c r="EQW820" s="347"/>
      <c r="EQX820" s="347"/>
      <c r="EQY820" s="347"/>
      <c r="EQZ820" s="347"/>
      <c r="ERA820" s="347"/>
      <c r="ERB820" s="347"/>
      <c r="ERC820" s="347"/>
      <c r="ERD820" s="347"/>
      <c r="ERE820" s="347"/>
      <c r="ERF820" s="347"/>
      <c r="ERG820" s="347"/>
      <c r="ERH820" s="347"/>
      <c r="ERI820" s="347"/>
      <c r="ERJ820" s="347"/>
      <c r="ERK820" s="347"/>
      <c r="ERL820" s="347"/>
      <c r="ERM820" s="347"/>
      <c r="ERN820" s="347"/>
      <c r="ERO820" s="347"/>
      <c r="ERP820" s="347"/>
      <c r="ERQ820" s="347"/>
      <c r="ERR820" s="347"/>
      <c r="ERS820" s="347"/>
      <c r="ERT820" s="347"/>
      <c r="ERU820" s="347"/>
      <c r="ERV820" s="347"/>
      <c r="ERW820" s="347"/>
      <c r="ERX820" s="347"/>
      <c r="ERY820" s="347"/>
      <c r="ERZ820" s="347"/>
      <c r="ESA820" s="347"/>
      <c r="ESB820" s="347"/>
      <c r="ESC820" s="347"/>
      <c r="ESD820" s="347"/>
      <c r="ESE820" s="347"/>
      <c r="ESF820" s="347"/>
      <c r="ESG820" s="347"/>
      <c r="ESH820" s="347"/>
      <c r="ESI820" s="347"/>
      <c r="ESJ820" s="347"/>
      <c r="ESK820" s="347"/>
      <c r="ESL820" s="347"/>
      <c r="ESM820" s="347"/>
      <c r="ESN820" s="347"/>
      <c r="ESO820" s="347"/>
      <c r="ESP820" s="347"/>
      <c r="ESQ820" s="347"/>
      <c r="ESR820" s="347"/>
      <c r="ESS820" s="347"/>
      <c r="EST820" s="347"/>
      <c r="ESU820" s="347"/>
      <c r="ESV820" s="347"/>
      <c r="ESW820" s="347"/>
      <c r="ESX820" s="347"/>
      <c r="ESY820" s="347"/>
      <c r="ESZ820" s="347"/>
      <c r="ETA820" s="347"/>
      <c r="ETB820" s="347"/>
      <c r="ETC820" s="347"/>
      <c r="ETD820" s="347"/>
      <c r="ETE820" s="347"/>
      <c r="ETF820" s="347"/>
      <c r="ETG820" s="347"/>
      <c r="ETH820" s="347"/>
      <c r="ETI820" s="347"/>
      <c r="ETJ820" s="347"/>
      <c r="ETK820" s="347"/>
      <c r="ETL820" s="347"/>
      <c r="ETM820" s="347"/>
      <c r="ETN820" s="347"/>
      <c r="ETO820" s="347"/>
      <c r="ETP820" s="347"/>
      <c r="ETQ820" s="347"/>
      <c r="ETR820" s="347"/>
      <c r="ETS820" s="347"/>
      <c r="ETT820" s="347"/>
      <c r="ETU820" s="347"/>
      <c r="ETV820" s="347"/>
      <c r="ETW820" s="347"/>
      <c r="ETX820" s="347"/>
      <c r="ETY820" s="347"/>
      <c r="ETZ820" s="347"/>
      <c r="EUA820" s="347"/>
      <c r="EUB820" s="347"/>
      <c r="EUC820" s="347"/>
      <c r="EUD820" s="347"/>
      <c r="EUE820" s="347"/>
      <c r="EUF820" s="347"/>
      <c r="EUG820" s="347"/>
      <c r="EUH820" s="347"/>
      <c r="EUI820" s="347"/>
      <c r="EUJ820" s="347"/>
      <c r="EUK820" s="347"/>
      <c r="EUL820" s="347"/>
      <c r="EUM820" s="347"/>
      <c r="EUN820" s="347"/>
      <c r="EUO820" s="347"/>
      <c r="EUP820" s="347"/>
      <c r="EUQ820" s="347"/>
      <c r="EUR820" s="347"/>
      <c r="EUS820" s="347"/>
      <c r="EUT820" s="347"/>
      <c r="EUU820" s="347"/>
      <c r="EUV820" s="347"/>
      <c r="EUW820" s="347"/>
      <c r="EUX820" s="347"/>
      <c r="EUY820" s="347"/>
      <c r="EUZ820" s="347"/>
      <c r="EVA820" s="347"/>
      <c r="EVB820" s="347"/>
      <c r="EVC820" s="347"/>
      <c r="EVD820" s="347"/>
      <c r="EVE820" s="347"/>
      <c r="EVF820" s="347"/>
      <c r="EVG820" s="347"/>
      <c r="EVH820" s="347"/>
      <c r="EVI820" s="347"/>
      <c r="EVJ820" s="347"/>
      <c r="EVK820" s="347"/>
      <c r="EVL820" s="347"/>
      <c r="EVM820" s="347"/>
      <c r="EVN820" s="347"/>
      <c r="EVO820" s="347"/>
      <c r="EVP820" s="347"/>
      <c r="EVQ820" s="347"/>
      <c r="EVR820" s="347"/>
      <c r="EVS820" s="347"/>
      <c r="EVT820" s="347"/>
      <c r="EVU820" s="347"/>
      <c r="EVV820" s="347"/>
      <c r="EVW820" s="347"/>
      <c r="EVX820" s="347"/>
      <c r="EVY820" s="347"/>
      <c r="EVZ820" s="347"/>
      <c r="EWA820" s="347"/>
      <c r="EWB820" s="347"/>
      <c r="EWC820" s="347"/>
      <c r="EWD820" s="347"/>
      <c r="EWE820" s="347"/>
      <c r="EWF820" s="347"/>
      <c r="EWG820" s="347"/>
      <c r="EWH820" s="347"/>
      <c r="EWI820" s="347"/>
      <c r="EWJ820" s="347"/>
      <c r="EWK820" s="347"/>
      <c r="EWL820" s="347"/>
      <c r="EWM820" s="347"/>
      <c r="EWN820" s="347"/>
      <c r="EWO820" s="347"/>
      <c r="EWP820" s="347"/>
      <c r="EWQ820" s="347"/>
      <c r="EWR820" s="347"/>
      <c r="EWS820" s="347"/>
      <c r="EWT820" s="347"/>
      <c r="EWU820" s="347"/>
      <c r="EWV820" s="347"/>
      <c r="EWW820" s="347"/>
      <c r="EWX820" s="347"/>
      <c r="EWY820" s="347"/>
      <c r="EWZ820" s="347"/>
      <c r="EXA820" s="347"/>
      <c r="EXB820" s="347"/>
      <c r="EXC820" s="347"/>
      <c r="EXD820" s="347"/>
      <c r="EXE820" s="347"/>
      <c r="EXF820" s="347"/>
      <c r="EXG820" s="347"/>
      <c r="EXH820" s="347"/>
      <c r="EXI820" s="347"/>
      <c r="EXJ820" s="347"/>
      <c r="EXK820" s="347"/>
      <c r="EXL820" s="347"/>
      <c r="EXM820" s="347"/>
      <c r="EXN820" s="347"/>
      <c r="EXO820" s="347"/>
      <c r="EXP820" s="347"/>
      <c r="EXQ820" s="347"/>
      <c r="EXR820" s="347"/>
      <c r="EXS820" s="347"/>
      <c r="EXT820" s="347"/>
      <c r="EXU820" s="347"/>
      <c r="EXV820" s="347"/>
      <c r="EXW820" s="347"/>
      <c r="EXX820" s="347"/>
      <c r="EXY820" s="347"/>
      <c r="EXZ820" s="347"/>
      <c r="EYA820" s="347"/>
      <c r="EYB820" s="347"/>
      <c r="EYC820" s="347"/>
      <c r="EYD820" s="347"/>
      <c r="EYE820" s="347"/>
      <c r="EYF820" s="347"/>
      <c r="EYG820" s="347"/>
      <c r="EYH820" s="347"/>
      <c r="EYI820" s="347"/>
      <c r="EYJ820" s="347"/>
      <c r="EYK820" s="347"/>
      <c r="EYL820" s="347"/>
      <c r="EYM820" s="347"/>
      <c r="EYN820" s="347"/>
      <c r="EYO820" s="347"/>
      <c r="EYP820" s="347"/>
      <c r="EYQ820" s="347"/>
      <c r="EYR820" s="347"/>
      <c r="EYS820" s="347"/>
      <c r="EYT820" s="347"/>
      <c r="EYU820" s="347"/>
      <c r="EYV820" s="347"/>
      <c r="EYW820" s="347"/>
      <c r="EYX820" s="347"/>
      <c r="EYY820" s="347"/>
      <c r="EYZ820" s="347"/>
      <c r="EZA820" s="347"/>
      <c r="EZB820" s="347"/>
      <c r="EZC820" s="347"/>
      <c r="EZD820" s="347"/>
      <c r="EZE820" s="347"/>
      <c r="EZF820" s="347"/>
      <c r="EZG820" s="347"/>
      <c r="EZH820" s="347"/>
      <c r="EZI820" s="347"/>
      <c r="EZJ820" s="347"/>
      <c r="EZK820" s="347"/>
      <c r="EZL820" s="347"/>
      <c r="EZM820" s="347"/>
      <c r="EZN820" s="347"/>
      <c r="EZO820" s="347"/>
      <c r="EZP820" s="347"/>
      <c r="EZQ820" s="347"/>
      <c r="EZR820" s="347"/>
      <c r="EZS820" s="347"/>
      <c r="EZT820" s="347"/>
      <c r="EZU820" s="347"/>
      <c r="EZV820" s="347"/>
      <c r="EZW820" s="347"/>
      <c r="EZX820" s="347"/>
      <c r="EZY820" s="347"/>
      <c r="EZZ820" s="347"/>
      <c r="FAA820" s="347"/>
      <c r="FAB820" s="347"/>
      <c r="FAC820" s="347"/>
      <c r="FAD820" s="347"/>
      <c r="FAE820" s="347"/>
      <c r="FAF820" s="347"/>
      <c r="FAG820" s="347"/>
      <c r="FAH820" s="347"/>
      <c r="FAI820" s="347"/>
      <c r="FAJ820" s="347"/>
      <c r="FAK820" s="347"/>
      <c r="FAL820" s="347"/>
      <c r="FAM820" s="347"/>
      <c r="FAN820" s="347"/>
      <c r="FAO820" s="347"/>
      <c r="FAP820" s="347"/>
      <c r="FAQ820" s="347"/>
      <c r="FAR820" s="347"/>
      <c r="FAS820" s="347"/>
      <c r="FAT820" s="347"/>
      <c r="FAU820" s="347"/>
      <c r="FAV820" s="347"/>
      <c r="FAW820" s="347"/>
      <c r="FAX820" s="347"/>
      <c r="FAY820" s="347"/>
      <c r="FAZ820" s="347"/>
      <c r="FBA820" s="347"/>
      <c r="FBB820" s="347"/>
      <c r="FBC820" s="347"/>
      <c r="FBD820" s="347"/>
      <c r="FBE820" s="347"/>
      <c r="FBF820" s="347"/>
      <c r="FBG820" s="347"/>
      <c r="FBH820" s="347"/>
      <c r="FBI820" s="347"/>
      <c r="FBJ820" s="347"/>
      <c r="FBK820" s="347"/>
      <c r="FBL820" s="347"/>
      <c r="FBM820" s="347"/>
      <c r="FBN820" s="347"/>
      <c r="FBO820" s="347"/>
      <c r="FBP820" s="347"/>
      <c r="FBQ820" s="347"/>
      <c r="FBR820" s="347"/>
      <c r="FBS820" s="347"/>
      <c r="FBT820" s="347"/>
      <c r="FBU820" s="347"/>
      <c r="FBV820" s="347"/>
      <c r="FBW820" s="347"/>
      <c r="FBX820" s="347"/>
      <c r="FBY820" s="347"/>
      <c r="FBZ820" s="347"/>
      <c r="FCA820" s="347"/>
      <c r="FCB820" s="347"/>
      <c r="FCC820" s="347"/>
      <c r="FCD820" s="347"/>
      <c r="FCE820" s="347"/>
      <c r="FCF820" s="347"/>
      <c r="FCG820" s="347"/>
      <c r="FCH820" s="347"/>
      <c r="FCI820" s="347"/>
      <c r="FCJ820" s="347"/>
      <c r="FCK820" s="347"/>
      <c r="FCL820" s="347"/>
      <c r="FCM820" s="347"/>
      <c r="FCN820" s="347"/>
      <c r="FCO820" s="347"/>
      <c r="FCP820" s="347"/>
      <c r="FCQ820" s="347"/>
      <c r="FCR820" s="347"/>
      <c r="FCS820" s="347"/>
      <c r="FCT820" s="347"/>
      <c r="FCU820" s="347"/>
      <c r="FCV820" s="347"/>
      <c r="FCW820" s="347"/>
      <c r="FCX820" s="347"/>
      <c r="FCY820" s="347"/>
      <c r="FCZ820" s="347"/>
      <c r="FDA820" s="347"/>
      <c r="FDB820" s="347"/>
      <c r="FDC820" s="347"/>
      <c r="FDD820" s="347"/>
      <c r="FDE820" s="347"/>
      <c r="FDF820" s="347"/>
      <c r="FDG820" s="347"/>
      <c r="FDH820" s="347"/>
      <c r="FDI820" s="347"/>
      <c r="FDJ820" s="347"/>
      <c r="FDK820" s="347"/>
      <c r="FDL820" s="347"/>
      <c r="FDM820" s="347"/>
      <c r="FDN820" s="347"/>
      <c r="FDO820" s="347"/>
      <c r="FDP820" s="347"/>
      <c r="FDQ820" s="347"/>
      <c r="FDR820" s="347"/>
      <c r="FDS820" s="347"/>
      <c r="FDT820" s="347"/>
      <c r="FDU820" s="347"/>
      <c r="FDV820" s="347"/>
      <c r="FDW820" s="347"/>
      <c r="FDX820" s="347"/>
      <c r="FDY820" s="347"/>
      <c r="FDZ820" s="347"/>
      <c r="FEA820" s="347"/>
      <c r="FEB820" s="347"/>
      <c r="FEC820" s="347"/>
      <c r="FED820" s="347"/>
      <c r="FEE820" s="347"/>
      <c r="FEF820" s="347"/>
      <c r="FEG820" s="347"/>
      <c r="FEH820" s="347"/>
      <c r="FEI820" s="347"/>
      <c r="FEJ820" s="347"/>
      <c r="FEK820" s="347"/>
      <c r="FEL820" s="347"/>
      <c r="FEM820" s="347"/>
      <c r="FEN820" s="347"/>
      <c r="FEO820" s="347"/>
      <c r="FEP820" s="347"/>
      <c r="FEQ820" s="347"/>
      <c r="FER820" s="347"/>
      <c r="FES820" s="347"/>
      <c r="FET820" s="347"/>
      <c r="FEU820" s="347"/>
      <c r="FEV820" s="347"/>
      <c r="FEW820" s="347"/>
      <c r="FEX820" s="347"/>
      <c r="FEY820" s="347"/>
      <c r="FEZ820" s="347"/>
      <c r="FFA820" s="347"/>
      <c r="FFB820" s="347"/>
      <c r="FFC820" s="347"/>
      <c r="FFD820" s="347"/>
      <c r="FFE820" s="347"/>
      <c r="FFF820" s="347"/>
      <c r="FFG820" s="347"/>
      <c r="FFH820" s="347"/>
      <c r="FFI820" s="347"/>
      <c r="FFJ820" s="347"/>
      <c r="FFK820" s="347"/>
      <c r="FFL820" s="347"/>
      <c r="FFM820" s="347"/>
      <c r="FFN820" s="347"/>
      <c r="FFO820" s="347"/>
      <c r="FFP820" s="347"/>
      <c r="FFQ820" s="347"/>
      <c r="FFR820" s="347"/>
      <c r="FFS820" s="347"/>
      <c r="FFT820" s="347"/>
      <c r="FFU820" s="347"/>
      <c r="FFV820" s="347"/>
      <c r="FFW820" s="347"/>
      <c r="FFX820" s="347"/>
      <c r="FFY820" s="347"/>
      <c r="FFZ820" s="347"/>
      <c r="FGA820" s="347"/>
      <c r="FGB820" s="347"/>
      <c r="FGC820" s="347"/>
      <c r="FGD820" s="347"/>
      <c r="FGE820" s="347"/>
      <c r="FGF820" s="347"/>
      <c r="FGG820" s="347"/>
      <c r="FGH820" s="347"/>
      <c r="FGI820" s="347"/>
      <c r="FGJ820" s="347"/>
      <c r="FGK820" s="347"/>
      <c r="FGL820" s="347"/>
      <c r="FGM820" s="347"/>
      <c r="FGN820" s="347"/>
      <c r="FGO820" s="347"/>
      <c r="FGP820" s="347"/>
      <c r="FGQ820" s="347"/>
      <c r="FGR820" s="347"/>
      <c r="FGS820" s="347"/>
      <c r="FGT820" s="347"/>
      <c r="FGU820" s="347"/>
      <c r="FGV820" s="347"/>
      <c r="FGW820" s="347"/>
      <c r="FGX820" s="347"/>
      <c r="FGY820" s="347"/>
      <c r="FGZ820" s="347"/>
      <c r="FHA820" s="347"/>
      <c r="FHB820" s="347"/>
      <c r="FHC820" s="347"/>
      <c r="FHD820" s="347"/>
      <c r="FHE820" s="347"/>
      <c r="FHF820" s="347"/>
      <c r="FHG820" s="347"/>
      <c r="FHH820" s="347"/>
      <c r="FHI820" s="347"/>
      <c r="FHJ820" s="347"/>
      <c r="FHK820" s="347"/>
      <c r="FHL820" s="347"/>
      <c r="FHM820" s="347"/>
      <c r="FHN820" s="347"/>
      <c r="FHO820" s="347"/>
      <c r="FHP820" s="347"/>
      <c r="FHQ820" s="347"/>
      <c r="FHR820" s="347"/>
      <c r="FHS820" s="347"/>
      <c r="FHT820" s="347"/>
      <c r="FHU820" s="347"/>
      <c r="FHV820" s="347"/>
      <c r="FHW820" s="347"/>
      <c r="FHX820" s="347"/>
      <c r="FHY820" s="347"/>
      <c r="FHZ820" s="347"/>
      <c r="FIA820" s="347"/>
      <c r="FIB820" s="347"/>
      <c r="FIC820" s="347"/>
      <c r="FID820" s="347"/>
      <c r="FIE820" s="347"/>
      <c r="FIF820" s="347"/>
      <c r="FIG820" s="347"/>
      <c r="FIH820" s="347"/>
      <c r="FII820" s="347"/>
      <c r="FIJ820" s="347"/>
    </row>
    <row r="821" spans="1:4300" s="50" customFormat="1" ht="45.75" customHeight="1">
      <c r="A821" s="589">
        <f>1+A820</f>
        <v>819</v>
      </c>
      <c r="B821" s="403" t="s">
        <v>8035</v>
      </c>
      <c r="C821" s="156" t="s">
        <v>8036</v>
      </c>
      <c r="D821" s="156" t="s">
        <v>8011</v>
      </c>
      <c r="E821" s="156">
        <v>45545</v>
      </c>
      <c r="F821" s="156">
        <v>45546</v>
      </c>
      <c r="G821" s="156">
        <v>45646</v>
      </c>
      <c r="H821" s="156" t="s">
        <v>416</v>
      </c>
      <c r="I821" s="156" t="s">
        <v>95</v>
      </c>
      <c r="J821" s="301" t="s">
        <v>8037</v>
      </c>
      <c r="K821" s="251">
        <v>1136885473</v>
      </c>
      <c r="L821" s="156">
        <v>2</v>
      </c>
      <c r="M821" s="156" t="s">
        <v>97</v>
      </c>
      <c r="N821" s="156" t="s">
        <v>98</v>
      </c>
      <c r="O821" s="156" t="s">
        <v>6113</v>
      </c>
      <c r="P821" s="156" t="s">
        <v>8038</v>
      </c>
      <c r="Q821" s="156" t="s">
        <v>8014</v>
      </c>
      <c r="R821" s="143">
        <f>+G821-F821</f>
        <v>100</v>
      </c>
      <c r="S821" s="134" t="s">
        <v>8039</v>
      </c>
      <c r="T821" s="253">
        <v>17506666</v>
      </c>
      <c r="U821" s="156" t="s">
        <v>8040</v>
      </c>
      <c r="V821" s="253">
        <f>+T821</f>
        <v>17506666</v>
      </c>
      <c r="W821" s="156">
        <v>45546</v>
      </c>
      <c r="X821" s="156" t="s">
        <v>103</v>
      </c>
      <c r="Y821" s="317">
        <f>+Z821+AA821+AB821</f>
        <v>17506666</v>
      </c>
      <c r="Z821" s="156">
        <f>+V821</f>
        <v>17506666</v>
      </c>
      <c r="AA821" s="156">
        <v>0</v>
      </c>
      <c r="AB821" s="156">
        <f>+AC821+AD821+AE821+AF821+AG821+AH821+AI821+AJ821</f>
        <v>0</v>
      </c>
      <c r="AC821" s="156">
        <v>0</v>
      </c>
      <c r="AD821" s="156">
        <v>0</v>
      </c>
      <c r="AE821" s="156">
        <v>0</v>
      </c>
      <c r="AF821" s="156">
        <v>0</v>
      </c>
      <c r="AG821" s="156">
        <v>0</v>
      </c>
      <c r="AH821" s="156">
        <v>0</v>
      </c>
      <c r="AI821" s="156">
        <v>0</v>
      </c>
      <c r="AJ821" s="156">
        <v>0</v>
      </c>
      <c r="AK821" s="156" t="s">
        <v>104</v>
      </c>
      <c r="AL821" s="103" t="s">
        <v>8041</v>
      </c>
      <c r="AM821" s="156" t="s">
        <v>8042</v>
      </c>
      <c r="AN821" s="156">
        <v>53910247</v>
      </c>
      <c r="AO821" s="156" t="s">
        <v>114</v>
      </c>
      <c r="AP821" s="156" t="s">
        <v>108</v>
      </c>
      <c r="AQ821" s="156" t="s">
        <v>108</v>
      </c>
      <c r="AR821" s="156" t="s">
        <v>108</v>
      </c>
      <c r="AS821" s="156" t="s">
        <v>109</v>
      </c>
      <c r="AT821" s="156" t="s">
        <v>109</v>
      </c>
      <c r="AU821" s="156" t="s">
        <v>392</v>
      </c>
      <c r="AV821" s="156"/>
      <c r="AW821" s="156"/>
      <c r="AX821" s="156" t="s">
        <v>109</v>
      </c>
      <c r="AY821" s="156" t="s">
        <v>108</v>
      </c>
      <c r="AZ821" s="156"/>
      <c r="BA821" s="156"/>
      <c r="BB821" s="156"/>
      <c r="BC821" s="156"/>
      <c r="BD821" s="156"/>
      <c r="BE821" s="156"/>
      <c r="BF821" s="156"/>
      <c r="BG821" s="156"/>
      <c r="BH821" s="153">
        <f>T821+BB821</f>
        <v>17506666</v>
      </c>
      <c r="BI821" s="349" t="s">
        <v>259</v>
      </c>
      <c r="BJ821" s="240"/>
      <c r="BK821" s="240" t="s">
        <v>114</v>
      </c>
      <c r="BL821" s="240"/>
      <c r="BM821" s="161" t="s">
        <v>2539</v>
      </c>
      <c r="BN821" s="156" t="s">
        <v>964</v>
      </c>
      <c r="BO821" s="156">
        <v>30</v>
      </c>
      <c r="BP821" s="156">
        <v>34243</v>
      </c>
      <c r="BQ821" s="156" t="s">
        <v>114</v>
      </c>
      <c r="BR821" s="156" t="s">
        <v>114</v>
      </c>
      <c r="BS821" s="156" t="s">
        <v>114</v>
      </c>
      <c r="BT821" s="156" t="s">
        <v>114</v>
      </c>
      <c r="BU821" s="156" t="s">
        <v>4669</v>
      </c>
      <c r="BV821" s="156">
        <v>3187645698</v>
      </c>
      <c r="BW821" s="156" t="s">
        <v>4670</v>
      </c>
      <c r="BX821" s="156" t="s">
        <v>839</v>
      </c>
      <c r="BY821" s="156" t="s">
        <v>119</v>
      </c>
      <c r="BZ821" s="156" t="s">
        <v>4671</v>
      </c>
      <c r="CA821" s="157" t="s">
        <v>109</v>
      </c>
      <c r="CB821" s="157" t="s">
        <v>109</v>
      </c>
      <c r="CC821" s="157" t="s">
        <v>109</v>
      </c>
      <c r="CD821" s="152" t="s">
        <v>7581</v>
      </c>
      <c r="CE821" s="156"/>
      <c r="CF821" s="156"/>
      <c r="CG821" s="156"/>
      <c r="CH821" s="156"/>
      <c r="CI821" s="156"/>
      <c r="CJ821" s="156"/>
      <c r="CK821" s="156"/>
      <c r="CL821" s="156"/>
      <c r="CM821" s="157" t="s">
        <v>109</v>
      </c>
      <c r="CN821" s="156"/>
      <c r="CO821" s="297"/>
      <c r="CP821" s="297"/>
      <c r="CQ821" s="297"/>
      <c r="CR821" s="297"/>
      <c r="GV821" s="328"/>
      <c r="GW821" s="328"/>
      <c r="GX821" s="328"/>
      <c r="GY821" s="328"/>
      <c r="GZ821" s="328"/>
      <c r="HA821" s="328"/>
      <c r="HB821" s="328"/>
      <c r="HC821" s="328"/>
      <c r="HD821" s="328"/>
      <c r="HE821" s="328"/>
      <c r="HF821" s="328"/>
      <c r="HG821" s="328"/>
      <c r="HH821" s="328"/>
      <c r="HI821" s="328"/>
      <c r="HJ821" s="328"/>
      <c r="HK821" s="328"/>
      <c r="HL821" s="328"/>
      <c r="HM821" s="328"/>
      <c r="HN821" s="328"/>
      <c r="HO821" s="328"/>
      <c r="HP821" s="328"/>
      <c r="HQ821" s="328"/>
      <c r="HR821" s="328"/>
      <c r="HS821" s="328"/>
      <c r="HT821" s="328"/>
      <c r="HU821" s="328"/>
      <c r="HV821" s="328"/>
      <c r="HW821" s="328"/>
      <c r="HX821" s="328"/>
      <c r="HY821" s="328"/>
      <c r="HZ821" s="328"/>
      <c r="IA821" s="328"/>
      <c r="IB821" s="328"/>
      <c r="IC821" s="328"/>
      <c r="ID821" s="328"/>
      <c r="IE821" s="328"/>
      <c r="IF821" s="328"/>
      <c r="IG821" s="328"/>
      <c r="IH821" s="328"/>
      <c r="II821" s="328"/>
      <c r="IJ821" s="328"/>
      <c r="IK821" s="328"/>
      <c r="IL821" s="328"/>
      <c r="IM821" s="328"/>
      <c r="IN821" s="328"/>
      <c r="IO821" s="328"/>
      <c r="IP821" s="328"/>
      <c r="IQ821" s="328"/>
      <c r="IR821" s="328"/>
      <c r="IS821" s="328"/>
      <c r="IT821" s="328"/>
      <c r="IU821" s="328"/>
      <c r="IV821" s="328"/>
      <c r="IW821" s="328"/>
      <c r="IX821" s="328"/>
      <c r="IY821" s="328"/>
      <c r="IZ821" s="328"/>
      <c r="JA821" s="328"/>
      <c r="JB821" s="328"/>
      <c r="JC821" s="328"/>
      <c r="JD821" s="328"/>
      <c r="JE821" s="328"/>
      <c r="JF821" s="328"/>
      <c r="JG821" s="328"/>
      <c r="JH821" s="328"/>
      <c r="JI821" s="328"/>
      <c r="JJ821" s="328"/>
      <c r="JK821" s="328"/>
      <c r="JL821" s="328"/>
      <c r="JM821" s="328"/>
      <c r="JN821" s="328"/>
      <c r="JO821" s="328"/>
      <c r="JP821" s="328"/>
      <c r="JQ821" s="328"/>
      <c r="JR821" s="328"/>
      <c r="JS821" s="328"/>
      <c r="JT821" s="328"/>
      <c r="JU821" s="328"/>
      <c r="JV821" s="328"/>
      <c r="JW821" s="328"/>
      <c r="JX821" s="328"/>
      <c r="JY821" s="328"/>
      <c r="JZ821" s="328"/>
      <c r="KA821" s="328"/>
      <c r="KB821" s="328"/>
      <c r="KC821" s="328"/>
      <c r="KD821" s="328"/>
      <c r="KE821" s="328"/>
      <c r="KF821" s="328"/>
      <c r="KG821" s="328"/>
      <c r="KH821" s="328"/>
      <c r="KI821" s="328"/>
      <c r="KJ821" s="328"/>
      <c r="KK821" s="328"/>
      <c r="KL821" s="328"/>
      <c r="KM821" s="328"/>
      <c r="KN821" s="328"/>
      <c r="KO821" s="328"/>
      <c r="KP821" s="328"/>
      <c r="KQ821" s="328"/>
      <c r="KR821" s="328"/>
      <c r="KS821" s="328"/>
      <c r="KT821" s="328"/>
      <c r="KU821" s="328"/>
      <c r="KV821" s="328"/>
      <c r="KW821" s="328"/>
      <c r="KX821" s="328"/>
      <c r="KY821" s="328"/>
      <c r="KZ821" s="328"/>
      <c r="LA821" s="328"/>
      <c r="LB821" s="328"/>
      <c r="LC821" s="328"/>
      <c r="LD821" s="328"/>
      <c r="LE821" s="328"/>
      <c r="LF821" s="328"/>
      <c r="LG821" s="328"/>
      <c r="LH821" s="328"/>
      <c r="LI821" s="328"/>
      <c r="LJ821" s="328"/>
      <c r="LK821" s="328"/>
      <c r="LL821" s="328"/>
      <c r="LM821" s="328"/>
      <c r="LN821" s="328"/>
      <c r="LO821" s="328"/>
      <c r="LP821" s="328"/>
      <c r="LQ821" s="328"/>
      <c r="LR821" s="328"/>
      <c r="LS821" s="328"/>
      <c r="LT821" s="328"/>
      <c r="LU821" s="328"/>
      <c r="LV821" s="328"/>
      <c r="LW821" s="328"/>
      <c r="LX821" s="328"/>
      <c r="LY821" s="328"/>
      <c r="LZ821" s="328"/>
      <c r="MA821" s="328"/>
      <c r="MB821" s="328"/>
      <c r="MC821" s="328"/>
      <c r="MD821" s="328"/>
      <c r="ME821" s="328"/>
      <c r="MF821" s="328"/>
      <c r="MG821" s="328"/>
      <c r="MH821" s="328"/>
      <c r="MI821" s="328"/>
      <c r="MJ821" s="328"/>
      <c r="MK821" s="328"/>
      <c r="ML821" s="328"/>
      <c r="MM821" s="328"/>
      <c r="MN821" s="328"/>
      <c r="MO821" s="328"/>
      <c r="MP821" s="328"/>
      <c r="MQ821" s="328"/>
      <c r="MR821" s="328"/>
      <c r="MS821" s="328"/>
      <c r="MT821" s="328"/>
      <c r="MU821" s="328"/>
      <c r="MV821" s="328"/>
      <c r="MW821" s="328"/>
      <c r="MX821" s="328"/>
      <c r="MY821" s="328"/>
      <c r="MZ821" s="328"/>
      <c r="NA821" s="328"/>
      <c r="NB821" s="328"/>
      <c r="NC821" s="328"/>
      <c r="ND821" s="328"/>
      <c r="NE821" s="328"/>
      <c r="NF821" s="328"/>
      <c r="NG821" s="328"/>
      <c r="NH821" s="328"/>
      <c r="NI821" s="328"/>
      <c r="NJ821" s="328"/>
      <c r="NK821" s="328"/>
      <c r="NL821" s="328"/>
      <c r="NM821" s="328"/>
      <c r="NN821" s="328"/>
      <c r="NO821" s="328"/>
      <c r="NP821" s="328"/>
      <c r="NQ821" s="328"/>
      <c r="NR821" s="328"/>
      <c r="NS821" s="328"/>
      <c r="NT821" s="328"/>
      <c r="NU821" s="328"/>
      <c r="NV821" s="328"/>
      <c r="NW821" s="328"/>
      <c r="NX821" s="328"/>
      <c r="NY821" s="328"/>
      <c r="NZ821" s="328"/>
      <c r="OA821" s="328"/>
      <c r="OB821" s="328"/>
      <c r="OC821" s="328"/>
      <c r="OD821" s="328"/>
      <c r="OE821" s="328"/>
      <c r="OF821" s="328"/>
      <c r="OG821" s="328"/>
      <c r="OH821" s="328"/>
      <c r="OI821" s="328"/>
      <c r="OJ821" s="328"/>
      <c r="OK821" s="328"/>
      <c r="OL821" s="328"/>
      <c r="OM821" s="328"/>
      <c r="ON821" s="328"/>
      <c r="OO821" s="328"/>
      <c r="OP821" s="328"/>
      <c r="OQ821" s="328"/>
      <c r="OR821" s="328"/>
      <c r="OS821" s="328"/>
      <c r="OT821" s="328"/>
      <c r="OU821" s="328"/>
      <c r="OV821" s="328"/>
      <c r="OW821" s="328"/>
      <c r="OX821" s="328"/>
      <c r="OY821" s="328"/>
      <c r="OZ821" s="328"/>
      <c r="PA821" s="328"/>
      <c r="PB821" s="328"/>
      <c r="PC821" s="328"/>
      <c r="PD821" s="328"/>
      <c r="PE821" s="328"/>
      <c r="PF821" s="328"/>
      <c r="PG821" s="328"/>
      <c r="PH821" s="328"/>
      <c r="PI821" s="328"/>
      <c r="PJ821" s="328"/>
      <c r="PK821" s="328"/>
      <c r="PL821" s="328"/>
      <c r="PM821" s="328"/>
      <c r="PN821" s="328"/>
      <c r="PO821" s="328"/>
      <c r="PP821" s="328"/>
      <c r="PQ821" s="328"/>
      <c r="PR821" s="328"/>
      <c r="PS821" s="328"/>
      <c r="PT821" s="328"/>
      <c r="PU821" s="328"/>
      <c r="PV821" s="328"/>
      <c r="PW821" s="328"/>
      <c r="PX821" s="328"/>
      <c r="PY821" s="328"/>
      <c r="PZ821" s="328"/>
      <c r="QA821" s="328"/>
      <c r="QB821" s="328"/>
      <c r="QC821" s="328"/>
      <c r="QD821" s="328"/>
      <c r="QE821" s="328"/>
      <c r="QF821" s="328"/>
      <c r="QG821" s="328"/>
      <c r="QH821" s="328"/>
      <c r="QI821" s="328"/>
      <c r="QJ821" s="328"/>
      <c r="QK821" s="328"/>
      <c r="QL821" s="328"/>
      <c r="QM821" s="328"/>
      <c r="QN821" s="328"/>
      <c r="QO821" s="328"/>
      <c r="QP821" s="328"/>
      <c r="QQ821" s="328"/>
      <c r="QR821" s="328"/>
      <c r="QS821" s="328"/>
      <c r="QT821" s="328"/>
      <c r="QU821" s="328"/>
      <c r="QV821" s="328"/>
      <c r="QW821" s="328"/>
      <c r="QX821" s="328"/>
      <c r="QY821" s="328"/>
      <c r="QZ821" s="328"/>
      <c r="RA821" s="328"/>
      <c r="RB821" s="328"/>
      <c r="RC821" s="328"/>
      <c r="RD821" s="328"/>
      <c r="RE821" s="328"/>
      <c r="RF821" s="328"/>
      <c r="RG821" s="328"/>
      <c r="RH821" s="328"/>
      <c r="RI821" s="328"/>
      <c r="RJ821" s="328"/>
      <c r="RK821" s="328"/>
      <c r="RL821" s="328"/>
      <c r="RM821" s="328"/>
      <c r="RN821" s="328"/>
      <c r="RO821" s="328"/>
      <c r="RP821" s="328"/>
      <c r="RQ821" s="328"/>
      <c r="RR821" s="328"/>
      <c r="RS821" s="328"/>
      <c r="RT821" s="328"/>
      <c r="RU821" s="328"/>
      <c r="RV821" s="328"/>
      <c r="RW821" s="328"/>
      <c r="RX821" s="328"/>
      <c r="RY821" s="328"/>
      <c r="RZ821" s="328"/>
      <c r="SA821" s="328"/>
      <c r="SB821" s="328"/>
      <c r="SC821" s="328"/>
      <c r="SD821" s="328"/>
      <c r="SE821" s="328"/>
      <c r="SF821" s="328"/>
      <c r="SG821" s="328"/>
      <c r="SH821" s="328"/>
      <c r="SI821" s="328"/>
      <c r="SJ821" s="328"/>
      <c r="SK821" s="328"/>
      <c r="SL821" s="328"/>
      <c r="SM821" s="328"/>
      <c r="SN821" s="328"/>
      <c r="SO821" s="328"/>
      <c r="SP821" s="328"/>
      <c r="SQ821" s="328"/>
      <c r="SR821" s="328"/>
      <c r="SS821" s="328"/>
      <c r="ST821" s="328"/>
      <c r="SU821" s="328"/>
      <c r="SV821" s="328"/>
      <c r="SW821" s="328"/>
      <c r="SX821" s="328"/>
      <c r="SY821" s="328"/>
      <c r="SZ821" s="328"/>
      <c r="TA821" s="328"/>
      <c r="TB821" s="328"/>
      <c r="TC821" s="328"/>
      <c r="TD821" s="328"/>
      <c r="TE821" s="328"/>
      <c r="TF821" s="328"/>
      <c r="TG821" s="328"/>
      <c r="TH821" s="328"/>
      <c r="TI821" s="328"/>
      <c r="TJ821" s="328"/>
      <c r="TK821" s="328"/>
      <c r="TL821" s="328"/>
      <c r="TM821" s="328"/>
      <c r="TN821" s="328"/>
      <c r="TO821" s="328"/>
      <c r="TP821" s="328"/>
      <c r="TQ821" s="328"/>
      <c r="TR821" s="328"/>
      <c r="TS821" s="328"/>
      <c r="TT821" s="328"/>
      <c r="TU821" s="328"/>
      <c r="TV821" s="328"/>
      <c r="TW821" s="328"/>
      <c r="TX821" s="328"/>
      <c r="TY821" s="328"/>
      <c r="TZ821" s="328"/>
      <c r="UA821" s="328"/>
      <c r="UB821" s="328"/>
      <c r="UC821" s="328"/>
      <c r="UD821" s="328"/>
      <c r="UE821" s="328"/>
      <c r="UF821" s="328"/>
      <c r="UG821" s="328"/>
      <c r="UH821" s="328"/>
      <c r="UI821" s="328"/>
      <c r="UJ821" s="328"/>
      <c r="UK821" s="328"/>
      <c r="UL821" s="328"/>
      <c r="UM821" s="328"/>
      <c r="UN821" s="328"/>
      <c r="UO821" s="328"/>
      <c r="UP821" s="328"/>
      <c r="UQ821" s="328"/>
      <c r="UR821" s="328"/>
      <c r="US821" s="328"/>
      <c r="UT821" s="328"/>
      <c r="UU821" s="328"/>
      <c r="UV821" s="328"/>
      <c r="UW821" s="328"/>
      <c r="UX821" s="328"/>
      <c r="UY821" s="328"/>
      <c r="UZ821" s="328"/>
      <c r="VA821" s="328"/>
      <c r="VB821" s="328"/>
      <c r="VC821" s="328"/>
      <c r="VD821" s="328"/>
      <c r="VE821" s="328"/>
      <c r="VF821" s="328"/>
      <c r="VG821" s="328"/>
      <c r="VH821" s="328"/>
      <c r="VI821" s="328"/>
      <c r="VJ821" s="328"/>
      <c r="VK821" s="328"/>
      <c r="VL821" s="328"/>
      <c r="VM821" s="328"/>
      <c r="VN821" s="328"/>
      <c r="VO821" s="328"/>
      <c r="VP821" s="328"/>
      <c r="VQ821" s="328"/>
      <c r="VR821" s="328"/>
      <c r="VS821" s="328"/>
      <c r="VT821" s="328"/>
      <c r="VU821" s="328"/>
      <c r="VV821" s="328"/>
      <c r="VW821" s="328"/>
      <c r="VX821" s="328"/>
      <c r="VY821" s="328"/>
      <c r="VZ821" s="328"/>
      <c r="WA821" s="328"/>
      <c r="WB821" s="328"/>
      <c r="WC821" s="328"/>
      <c r="WD821" s="328"/>
      <c r="WE821" s="328"/>
      <c r="WF821" s="328"/>
      <c r="WG821" s="328"/>
      <c r="WH821" s="328"/>
      <c r="WI821" s="328"/>
      <c r="WJ821" s="328"/>
      <c r="WK821" s="328"/>
      <c r="WL821" s="328"/>
      <c r="WM821" s="328"/>
      <c r="WN821" s="328"/>
      <c r="WO821" s="328"/>
      <c r="WP821" s="328"/>
      <c r="WQ821" s="328"/>
      <c r="WR821" s="328"/>
      <c r="WS821" s="328"/>
      <c r="WT821" s="328"/>
      <c r="WU821" s="328"/>
      <c r="WV821" s="328"/>
      <c r="WW821" s="328"/>
      <c r="WX821" s="328"/>
      <c r="WY821" s="328"/>
      <c r="WZ821" s="328"/>
      <c r="XA821" s="328"/>
      <c r="XB821" s="328"/>
      <c r="XC821" s="328"/>
      <c r="XD821" s="328"/>
      <c r="XE821" s="328"/>
      <c r="XF821" s="328"/>
      <c r="XG821" s="328"/>
      <c r="XH821" s="328"/>
      <c r="XI821" s="328"/>
      <c r="XJ821" s="328"/>
      <c r="XK821" s="328"/>
      <c r="XL821" s="328"/>
      <c r="XM821" s="328"/>
      <c r="XN821" s="328"/>
      <c r="XO821" s="328"/>
      <c r="XP821" s="328"/>
      <c r="XQ821" s="328"/>
      <c r="XR821" s="328"/>
      <c r="XS821" s="328"/>
      <c r="XT821" s="328"/>
      <c r="XU821" s="328"/>
      <c r="XV821" s="328"/>
      <c r="XW821" s="328"/>
      <c r="XX821" s="328"/>
      <c r="XY821" s="328"/>
      <c r="XZ821" s="328"/>
      <c r="YA821" s="328"/>
      <c r="YB821" s="328"/>
      <c r="YC821" s="328"/>
      <c r="YD821" s="328"/>
      <c r="YE821" s="328"/>
      <c r="YF821" s="328"/>
      <c r="YG821" s="328"/>
      <c r="YH821" s="328"/>
      <c r="YI821" s="328"/>
      <c r="YJ821" s="328"/>
      <c r="YK821" s="328"/>
      <c r="YL821" s="328"/>
      <c r="YM821" s="328"/>
      <c r="YN821" s="328"/>
      <c r="YO821" s="328"/>
      <c r="YP821" s="328"/>
      <c r="YQ821" s="328"/>
      <c r="YR821" s="328"/>
      <c r="YS821" s="328"/>
      <c r="YT821" s="328"/>
      <c r="YU821" s="328"/>
      <c r="YV821" s="328"/>
      <c r="YW821" s="328"/>
      <c r="YX821" s="328"/>
      <c r="YY821" s="328"/>
      <c r="YZ821" s="328"/>
      <c r="ZA821" s="328"/>
      <c r="ZB821" s="328"/>
      <c r="ZC821" s="328"/>
      <c r="ZD821" s="328"/>
      <c r="ZE821" s="328"/>
      <c r="ZF821" s="328"/>
      <c r="ZG821" s="328"/>
      <c r="ZH821" s="328"/>
      <c r="ZI821" s="328"/>
      <c r="ZJ821" s="328"/>
      <c r="ZK821" s="328"/>
      <c r="ZL821" s="328"/>
      <c r="ZM821" s="328"/>
      <c r="ZN821" s="328"/>
      <c r="ZO821" s="328"/>
      <c r="ZP821" s="328"/>
      <c r="ZQ821" s="328"/>
      <c r="ZR821" s="328"/>
      <c r="ZS821" s="328"/>
      <c r="ZT821" s="328"/>
      <c r="ZU821" s="328"/>
      <c r="ZV821" s="328"/>
      <c r="ZW821" s="328"/>
      <c r="ZX821" s="328"/>
      <c r="ZY821" s="328"/>
      <c r="ZZ821" s="328"/>
      <c r="AAA821" s="328"/>
      <c r="AAB821" s="328"/>
      <c r="AAC821" s="328"/>
      <c r="AAD821" s="328"/>
      <c r="AAE821" s="328"/>
      <c r="AAF821" s="328"/>
      <c r="AAG821" s="328"/>
      <c r="AAH821" s="328"/>
      <c r="AAI821" s="328"/>
      <c r="AAJ821" s="328"/>
      <c r="AAK821" s="328"/>
      <c r="AAL821" s="328"/>
      <c r="AAM821" s="328"/>
      <c r="AAN821" s="328"/>
      <c r="AAO821" s="328"/>
      <c r="AAP821" s="328"/>
      <c r="AAQ821" s="328"/>
      <c r="AAR821" s="328"/>
      <c r="AAS821" s="328"/>
      <c r="AAT821" s="328"/>
      <c r="AAU821" s="328"/>
      <c r="AAV821" s="328"/>
      <c r="AAW821" s="328"/>
      <c r="AAX821" s="328"/>
      <c r="AAY821" s="328"/>
      <c r="AAZ821" s="328"/>
      <c r="ABA821" s="328"/>
      <c r="ABB821" s="328"/>
      <c r="ABC821" s="328"/>
      <c r="ABD821" s="328"/>
      <c r="ABE821" s="328"/>
      <c r="ABF821" s="328"/>
      <c r="ABG821" s="328"/>
      <c r="ABH821" s="328"/>
      <c r="ABI821" s="347"/>
      <c r="ABJ821" s="347"/>
      <c r="ABK821" s="347"/>
      <c r="ABL821" s="347"/>
      <c r="ABM821" s="347"/>
      <c r="ABN821" s="347"/>
      <c r="ABO821" s="347"/>
      <c r="ABP821" s="347"/>
      <c r="ABQ821" s="347"/>
      <c r="ABR821" s="347"/>
      <c r="ABS821" s="347"/>
      <c r="ABT821" s="347"/>
      <c r="ABU821" s="347"/>
      <c r="ABV821" s="347"/>
      <c r="ABW821" s="347"/>
      <c r="ABX821" s="347"/>
      <c r="ABY821" s="347"/>
      <c r="ABZ821" s="347"/>
      <c r="ACA821" s="347"/>
      <c r="ACB821" s="347"/>
      <c r="ACC821" s="347"/>
      <c r="ACD821" s="347"/>
      <c r="ACE821" s="347"/>
      <c r="ACF821" s="347"/>
      <c r="ACG821" s="347"/>
      <c r="ACH821" s="347"/>
      <c r="ACI821" s="347"/>
      <c r="ACJ821" s="347"/>
      <c r="ACK821" s="347"/>
      <c r="ACL821" s="347"/>
      <c r="ACM821" s="347"/>
      <c r="ACN821" s="347"/>
      <c r="ACO821" s="347"/>
      <c r="ACP821" s="347"/>
      <c r="ACQ821" s="347"/>
      <c r="ACR821" s="347"/>
      <c r="ACS821" s="347"/>
      <c r="ACT821" s="347"/>
      <c r="ACU821" s="347"/>
      <c r="ACV821" s="347"/>
      <c r="ACW821" s="347"/>
      <c r="ACX821" s="347"/>
      <c r="ACY821" s="347"/>
      <c r="ACZ821" s="347"/>
      <c r="ADA821" s="347"/>
      <c r="ADB821" s="347"/>
      <c r="ADC821" s="347"/>
      <c r="ADD821" s="347"/>
      <c r="ADE821" s="347"/>
      <c r="ADF821" s="347"/>
      <c r="ADG821" s="347"/>
      <c r="ADH821" s="347"/>
      <c r="ADI821" s="347"/>
      <c r="ADJ821" s="347"/>
      <c r="ADK821" s="347"/>
      <c r="ADL821" s="347"/>
      <c r="ADM821" s="347"/>
      <c r="ADN821" s="347"/>
      <c r="ADO821" s="347"/>
      <c r="ADP821" s="347"/>
      <c r="ADQ821" s="347"/>
      <c r="ADR821" s="347"/>
      <c r="ADS821" s="347"/>
      <c r="ADT821" s="347"/>
      <c r="ADU821" s="347"/>
      <c r="ADV821" s="347"/>
      <c r="ADW821" s="347"/>
      <c r="ADX821" s="347"/>
      <c r="ADY821" s="347"/>
      <c r="ADZ821" s="347"/>
      <c r="AEA821" s="347"/>
      <c r="AEB821" s="347"/>
      <c r="AEC821" s="347"/>
      <c r="AED821" s="347"/>
      <c r="AEE821" s="347"/>
      <c r="AEF821" s="347"/>
      <c r="AEG821" s="347"/>
      <c r="AEH821" s="347"/>
      <c r="AEI821" s="347"/>
      <c r="AEJ821" s="347"/>
      <c r="AEK821" s="347"/>
      <c r="AEL821" s="347"/>
      <c r="AEM821" s="347"/>
      <c r="AEN821" s="347"/>
      <c r="AEO821" s="347"/>
      <c r="AEP821" s="347"/>
      <c r="AEQ821" s="347"/>
      <c r="AER821" s="347"/>
      <c r="AES821" s="347"/>
      <c r="AET821" s="347"/>
      <c r="AEU821" s="347"/>
      <c r="AEV821" s="347"/>
      <c r="AEW821" s="347"/>
      <c r="AEX821" s="347"/>
      <c r="AEY821" s="347"/>
      <c r="AEZ821" s="347"/>
      <c r="AFA821" s="347"/>
      <c r="AFB821" s="347"/>
      <c r="AFC821" s="347"/>
      <c r="AFD821" s="347"/>
      <c r="AFE821" s="347"/>
      <c r="AFF821" s="347"/>
      <c r="AFG821" s="347"/>
      <c r="AFH821" s="347"/>
      <c r="AFI821" s="347"/>
      <c r="AFJ821" s="347"/>
      <c r="AFK821" s="347"/>
      <c r="AFL821" s="347"/>
      <c r="AFM821" s="347"/>
      <c r="AFN821" s="347"/>
      <c r="AFO821" s="347"/>
      <c r="AFP821" s="347"/>
      <c r="AFQ821" s="347"/>
      <c r="AFR821" s="347"/>
      <c r="AFS821" s="347"/>
      <c r="AFT821" s="347"/>
      <c r="AFU821" s="347"/>
      <c r="AFV821" s="347"/>
      <c r="AFW821" s="347"/>
      <c r="AFX821" s="347"/>
      <c r="AFY821" s="347"/>
      <c r="AFZ821" s="347"/>
      <c r="AGA821" s="347"/>
      <c r="AGB821" s="347"/>
      <c r="AGC821" s="347"/>
      <c r="AGD821" s="347"/>
      <c r="AGE821" s="347"/>
      <c r="AGF821" s="347"/>
      <c r="AGG821" s="347"/>
      <c r="AGH821" s="347"/>
      <c r="AGI821" s="347"/>
      <c r="AGJ821" s="347"/>
      <c r="AGK821" s="347"/>
      <c r="AGL821" s="347"/>
      <c r="AGM821" s="347"/>
      <c r="AGN821" s="347"/>
      <c r="AGO821" s="347"/>
      <c r="AGP821" s="347"/>
      <c r="AGQ821" s="347"/>
      <c r="AGR821" s="347"/>
      <c r="AGS821" s="347"/>
      <c r="AGT821" s="347"/>
      <c r="AGU821" s="347"/>
      <c r="AGV821" s="347"/>
      <c r="AGW821" s="347"/>
      <c r="AGX821" s="347"/>
      <c r="AGY821" s="347"/>
      <c r="AGZ821" s="347"/>
      <c r="AHA821" s="347"/>
      <c r="AHB821" s="347"/>
      <c r="AHC821" s="347"/>
      <c r="AHD821" s="347"/>
      <c r="AHE821" s="347"/>
      <c r="AHF821" s="347"/>
      <c r="AHG821" s="347"/>
      <c r="AHH821" s="347"/>
      <c r="AHI821" s="347"/>
      <c r="AHJ821" s="347"/>
      <c r="AHK821" s="347"/>
      <c r="AHL821" s="347"/>
      <c r="AHM821" s="347"/>
      <c r="AHN821" s="347"/>
      <c r="AHO821" s="347"/>
      <c r="AHP821" s="347"/>
      <c r="AHQ821" s="347"/>
      <c r="AHR821" s="347"/>
      <c r="AHS821" s="347"/>
      <c r="AHT821" s="347"/>
      <c r="AHU821" s="347"/>
      <c r="AHV821" s="347"/>
      <c r="AHW821" s="347"/>
      <c r="AHX821" s="347"/>
      <c r="AHY821" s="347"/>
      <c r="AHZ821" s="347"/>
      <c r="AIA821" s="347"/>
      <c r="AIB821" s="347"/>
      <c r="AIC821" s="347"/>
      <c r="AID821" s="347"/>
      <c r="AIE821" s="347"/>
      <c r="AIF821" s="347"/>
      <c r="AIG821" s="347"/>
      <c r="AIH821" s="347"/>
      <c r="AII821" s="347"/>
      <c r="AIJ821" s="347"/>
      <c r="AIK821" s="347"/>
      <c r="AIL821" s="347"/>
      <c r="AIM821" s="347"/>
      <c r="AIN821" s="347"/>
      <c r="AIO821" s="347"/>
      <c r="AIP821" s="347"/>
      <c r="AIQ821" s="347"/>
      <c r="AIR821" s="347"/>
      <c r="AIS821" s="347"/>
      <c r="AIT821" s="347"/>
      <c r="AIU821" s="347"/>
      <c r="AIV821" s="347"/>
      <c r="AIW821" s="347"/>
      <c r="AIX821" s="347"/>
      <c r="AIY821" s="347"/>
      <c r="AIZ821" s="347"/>
      <c r="AJA821" s="347"/>
      <c r="AJB821" s="347"/>
      <c r="AJC821" s="347"/>
      <c r="AJD821" s="347"/>
      <c r="AJE821" s="347"/>
      <c r="AJF821" s="347"/>
      <c r="AJG821" s="347"/>
      <c r="AJH821" s="347"/>
      <c r="AJI821" s="347"/>
      <c r="AJJ821" s="347"/>
      <c r="AJK821" s="347"/>
      <c r="AJL821" s="347"/>
      <c r="AJM821" s="347"/>
      <c r="AJN821" s="347"/>
      <c r="AJO821" s="347"/>
      <c r="AJP821" s="347"/>
      <c r="AJQ821" s="347"/>
      <c r="AJR821" s="347"/>
      <c r="AJS821" s="347"/>
      <c r="AJT821" s="347"/>
      <c r="AJU821" s="347"/>
      <c r="AJV821" s="347"/>
      <c r="AJW821" s="347"/>
      <c r="AJX821" s="347"/>
      <c r="AJY821" s="347"/>
      <c r="AJZ821" s="347"/>
      <c r="AKA821" s="347"/>
      <c r="AKB821" s="347"/>
      <c r="AKC821" s="347"/>
      <c r="AKD821" s="347"/>
      <c r="AKE821" s="347"/>
      <c r="AKF821" s="347"/>
      <c r="AKG821" s="347"/>
      <c r="AKH821" s="347"/>
      <c r="AKI821" s="347"/>
      <c r="AKJ821" s="347"/>
      <c r="AKK821" s="347"/>
      <c r="AKL821" s="347"/>
      <c r="AKM821" s="347"/>
      <c r="AKN821" s="347"/>
      <c r="AKO821" s="347"/>
      <c r="AKP821" s="347"/>
      <c r="AKQ821" s="347"/>
      <c r="AKR821" s="347"/>
      <c r="AKS821" s="347"/>
      <c r="AKT821" s="347"/>
      <c r="AKU821" s="347"/>
      <c r="AKV821" s="347"/>
      <c r="AKW821" s="347"/>
      <c r="AKX821" s="347"/>
      <c r="AKY821" s="347"/>
      <c r="AKZ821" s="347"/>
      <c r="ALA821" s="347"/>
      <c r="ALB821" s="347"/>
      <c r="ALC821" s="347"/>
      <c r="ALD821" s="347"/>
      <c r="ALE821" s="347"/>
      <c r="ALF821" s="347"/>
      <c r="ALG821" s="347"/>
      <c r="ALH821" s="347"/>
      <c r="ALI821" s="347"/>
      <c r="ALJ821" s="347"/>
      <c r="ALK821" s="347"/>
      <c r="ALL821" s="347"/>
      <c r="ALM821" s="347"/>
      <c r="ALN821" s="347"/>
      <c r="ALO821" s="347"/>
      <c r="ALP821" s="347"/>
      <c r="ALQ821" s="347"/>
      <c r="ALR821" s="347"/>
      <c r="ALS821" s="347"/>
      <c r="ALT821" s="347"/>
      <c r="ALU821" s="347"/>
      <c r="ALV821" s="347"/>
      <c r="ALW821" s="347"/>
      <c r="ALX821" s="347"/>
      <c r="ALY821" s="347"/>
      <c r="ALZ821" s="347"/>
      <c r="AMA821" s="347"/>
      <c r="AMB821" s="347"/>
      <c r="AMC821" s="347"/>
      <c r="AMD821" s="347"/>
      <c r="AME821" s="347"/>
      <c r="AMF821" s="347"/>
      <c r="AMG821" s="347"/>
      <c r="AMH821" s="347"/>
      <c r="AMI821" s="347"/>
      <c r="AMJ821" s="347"/>
      <c r="AMK821" s="347"/>
      <c r="AML821" s="347"/>
      <c r="AMM821" s="347"/>
      <c r="AMN821" s="347"/>
      <c r="AMO821" s="347"/>
      <c r="AMP821" s="347"/>
      <c r="AMQ821" s="347"/>
      <c r="AMR821" s="347"/>
      <c r="AMS821" s="347"/>
      <c r="AMT821" s="347"/>
      <c r="AMU821" s="347"/>
      <c r="AMV821" s="347"/>
      <c r="AMW821" s="347"/>
      <c r="AMX821" s="347"/>
      <c r="AMY821" s="347"/>
      <c r="AMZ821" s="347"/>
      <c r="ANA821" s="347"/>
      <c r="ANB821" s="347"/>
      <c r="ANC821" s="347"/>
      <c r="AND821" s="347"/>
      <c r="ANE821" s="347"/>
      <c r="ANF821" s="347"/>
      <c r="ANG821" s="347"/>
      <c r="ANH821" s="347"/>
      <c r="ANI821" s="347"/>
      <c r="ANJ821" s="347"/>
      <c r="ANK821" s="347"/>
      <c r="ANL821" s="347"/>
      <c r="ANM821" s="347"/>
      <c r="ANN821" s="347"/>
      <c r="ANO821" s="347"/>
      <c r="ANP821" s="347"/>
      <c r="ANQ821" s="347"/>
      <c r="ANR821" s="347"/>
      <c r="ANS821" s="347"/>
      <c r="ANT821" s="347"/>
      <c r="ANU821" s="347"/>
      <c r="ANV821" s="347"/>
      <c r="ANW821" s="347"/>
      <c r="ANX821" s="347"/>
      <c r="ANY821" s="347"/>
      <c r="ANZ821" s="347"/>
      <c r="AOA821" s="347"/>
      <c r="AOB821" s="347"/>
      <c r="AOC821" s="347"/>
      <c r="AOD821" s="347"/>
      <c r="AOE821" s="347"/>
      <c r="AOF821" s="347"/>
      <c r="AOG821" s="347"/>
      <c r="AOH821" s="347"/>
      <c r="AOI821" s="347"/>
      <c r="AOJ821" s="347"/>
      <c r="AOK821" s="347"/>
      <c r="AOL821" s="347"/>
      <c r="AOM821" s="347"/>
      <c r="AON821" s="347"/>
      <c r="AOO821" s="347"/>
      <c r="AOP821" s="347"/>
      <c r="AOQ821" s="347"/>
      <c r="AOR821" s="347"/>
      <c r="AOS821" s="347"/>
      <c r="AOT821" s="347"/>
      <c r="AOU821" s="347"/>
      <c r="AOV821" s="347"/>
      <c r="AOW821" s="347"/>
      <c r="AOX821" s="347"/>
      <c r="AOY821" s="347"/>
      <c r="AOZ821" s="347"/>
      <c r="APA821" s="347"/>
      <c r="APB821" s="347"/>
      <c r="APC821" s="347"/>
      <c r="APD821" s="347"/>
      <c r="APE821" s="347"/>
      <c r="APF821" s="347"/>
      <c r="APG821" s="347"/>
      <c r="APH821" s="347"/>
      <c r="API821" s="347"/>
      <c r="APJ821" s="347"/>
      <c r="APK821" s="347"/>
      <c r="APL821" s="347"/>
      <c r="APM821" s="347"/>
      <c r="APN821" s="347"/>
      <c r="APO821" s="347"/>
      <c r="APP821" s="347"/>
      <c r="APQ821" s="347"/>
      <c r="APR821" s="347"/>
      <c r="APS821" s="347"/>
      <c r="APT821" s="347"/>
      <c r="APU821" s="347"/>
      <c r="APV821" s="347"/>
      <c r="APW821" s="347"/>
      <c r="APX821" s="347"/>
      <c r="APY821" s="347"/>
      <c r="APZ821" s="347"/>
      <c r="AQA821" s="347"/>
      <c r="AQB821" s="347"/>
      <c r="AQC821" s="347"/>
      <c r="AQD821" s="347"/>
      <c r="AQE821" s="347"/>
      <c r="AQF821" s="347"/>
      <c r="AQG821" s="347"/>
      <c r="AQH821" s="347"/>
      <c r="AQI821" s="347"/>
      <c r="AQJ821" s="347"/>
      <c r="AQK821" s="347"/>
      <c r="AQL821" s="347"/>
      <c r="AQM821" s="347"/>
      <c r="AQN821" s="347"/>
      <c r="AQO821" s="347"/>
      <c r="AQP821" s="347"/>
      <c r="AQQ821" s="347"/>
      <c r="AQR821" s="347"/>
      <c r="AQS821" s="347"/>
      <c r="AQT821" s="347"/>
      <c r="AQU821" s="347"/>
      <c r="AQV821" s="347"/>
      <c r="AQW821" s="347"/>
      <c r="AQX821" s="347"/>
      <c r="AQY821" s="347"/>
      <c r="AQZ821" s="347"/>
      <c r="ARA821" s="347"/>
      <c r="ARB821" s="347"/>
      <c r="ARC821" s="347"/>
      <c r="ARD821" s="347"/>
      <c r="ARE821" s="347"/>
      <c r="ARF821" s="347"/>
      <c r="ARG821" s="347"/>
      <c r="ARH821" s="347"/>
      <c r="ARI821" s="347"/>
      <c r="ARJ821" s="347"/>
      <c r="ARK821" s="347"/>
      <c r="ARL821" s="347"/>
      <c r="ARM821" s="347"/>
      <c r="ARN821" s="347"/>
      <c r="ARO821" s="347"/>
      <c r="ARP821" s="347"/>
      <c r="ARQ821" s="347"/>
      <c r="ARR821" s="347"/>
      <c r="ARS821" s="347"/>
      <c r="ART821" s="347"/>
      <c r="ARU821" s="347"/>
      <c r="ARV821" s="347"/>
      <c r="ARW821" s="347"/>
      <c r="ARX821" s="347"/>
      <c r="ARY821" s="347"/>
      <c r="ARZ821" s="347"/>
      <c r="ASA821" s="347"/>
      <c r="ASB821" s="347"/>
      <c r="ASC821" s="347"/>
      <c r="ASD821" s="347"/>
      <c r="ASE821" s="347"/>
      <c r="ASF821" s="347"/>
      <c r="ASG821" s="347"/>
      <c r="ASH821" s="347"/>
      <c r="ASI821" s="347"/>
      <c r="ASJ821" s="347"/>
      <c r="ASK821" s="347"/>
      <c r="ASL821" s="347"/>
      <c r="ASM821" s="347"/>
      <c r="ASN821" s="347"/>
      <c r="ASO821" s="347"/>
      <c r="ASP821" s="347"/>
      <c r="ASQ821" s="347"/>
      <c r="ASR821" s="347"/>
      <c r="ASS821" s="347"/>
      <c r="AST821" s="347"/>
      <c r="ASU821" s="347"/>
      <c r="ASV821" s="347"/>
      <c r="ASW821" s="347"/>
      <c r="ASX821" s="347"/>
      <c r="ASY821" s="347"/>
      <c r="ASZ821" s="347"/>
      <c r="ATA821" s="347"/>
      <c r="ATB821" s="347"/>
      <c r="ATC821" s="347"/>
      <c r="ATD821" s="347"/>
      <c r="ATE821" s="347"/>
      <c r="ATF821" s="347"/>
      <c r="ATG821" s="347"/>
      <c r="ATH821" s="347"/>
      <c r="ATI821" s="347"/>
      <c r="ATJ821" s="347"/>
      <c r="ATK821" s="347"/>
      <c r="ATL821" s="347"/>
      <c r="ATM821" s="347"/>
      <c r="ATN821" s="347"/>
      <c r="ATO821" s="347"/>
      <c r="ATP821" s="347"/>
      <c r="ATQ821" s="347"/>
      <c r="ATR821" s="347"/>
      <c r="ATS821" s="347"/>
      <c r="ATT821" s="347"/>
      <c r="ATU821" s="347"/>
      <c r="ATV821" s="347"/>
      <c r="ATW821" s="347"/>
      <c r="ATX821" s="347"/>
      <c r="ATY821" s="347"/>
      <c r="ATZ821" s="347"/>
      <c r="AUA821" s="347"/>
      <c r="AUB821" s="347"/>
      <c r="AUC821" s="347"/>
      <c r="AUD821" s="347"/>
      <c r="AUE821" s="347"/>
      <c r="AUF821" s="347"/>
      <c r="AUG821" s="347"/>
      <c r="AUH821" s="347"/>
      <c r="AUI821" s="347"/>
      <c r="AUJ821" s="347"/>
      <c r="AUK821" s="347"/>
      <c r="AUL821" s="347"/>
      <c r="AUM821" s="347"/>
      <c r="AUN821" s="347"/>
      <c r="AUO821" s="347"/>
      <c r="AUP821" s="347"/>
      <c r="AUQ821" s="347"/>
      <c r="AUR821" s="347"/>
      <c r="AUS821" s="347"/>
      <c r="AUT821" s="347"/>
      <c r="AUU821" s="347"/>
      <c r="AUV821" s="347"/>
      <c r="AUW821" s="347"/>
      <c r="AUX821" s="347"/>
      <c r="AUY821" s="347"/>
      <c r="AUZ821" s="347"/>
      <c r="AVA821" s="347"/>
      <c r="AVB821" s="347"/>
      <c r="AVC821" s="347"/>
      <c r="AVD821" s="347"/>
      <c r="AVE821" s="347"/>
      <c r="AVF821" s="347"/>
      <c r="AVG821" s="347"/>
      <c r="AVH821" s="347"/>
      <c r="AVI821" s="347"/>
      <c r="AVJ821" s="347"/>
      <c r="AVK821" s="347"/>
      <c r="AVL821" s="347"/>
      <c r="AVM821" s="347"/>
      <c r="AVN821" s="347"/>
      <c r="AVO821" s="347"/>
      <c r="AVP821" s="347"/>
      <c r="AVQ821" s="347"/>
      <c r="AVR821" s="347"/>
      <c r="AVS821" s="347"/>
      <c r="AVT821" s="347"/>
      <c r="AVU821" s="347"/>
      <c r="AVV821" s="347"/>
      <c r="AVW821" s="347"/>
      <c r="AVX821" s="347"/>
      <c r="AVY821" s="347"/>
      <c r="AVZ821" s="347"/>
      <c r="AWA821" s="347"/>
      <c r="AWB821" s="347"/>
      <c r="AWC821" s="347"/>
      <c r="AWD821" s="347"/>
      <c r="AWE821" s="347"/>
      <c r="AWF821" s="347"/>
      <c r="AWG821" s="347"/>
      <c r="AWH821" s="347"/>
      <c r="AWI821" s="347"/>
      <c r="AWJ821" s="347"/>
      <c r="AWK821" s="347"/>
      <c r="AWL821" s="347"/>
      <c r="AWM821" s="347"/>
      <c r="AWN821" s="347"/>
      <c r="AWO821" s="347"/>
      <c r="AWP821" s="347"/>
      <c r="AWQ821" s="347"/>
      <c r="AWR821" s="347"/>
      <c r="AWS821" s="347"/>
      <c r="AWT821" s="347"/>
      <c r="AWU821" s="347"/>
      <c r="AWV821" s="347"/>
      <c r="AWW821" s="347"/>
      <c r="AWX821" s="347"/>
      <c r="AWY821" s="347"/>
      <c r="AWZ821" s="347"/>
      <c r="AXA821" s="347"/>
      <c r="AXB821" s="347"/>
      <c r="AXC821" s="347"/>
      <c r="AXD821" s="347"/>
      <c r="AXE821" s="347"/>
      <c r="AXF821" s="347"/>
      <c r="AXG821" s="347"/>
      <c r="AXH821" s="347"/>
      <c r="AXI821" s="347"/>
      <c r="AXJ821" s="347"/>
      <c r="AXK821" s="347"/>
      <c r="AXL821" s="347"/>
      <c r="AXM821" s="347"/>
      <c r="AXN821" s="347"/>
      <c r="AXO821" s="347"/>
      <c r="AXP821" s="347"/>
      <c r="AXQ821" s="347"/>
      <c r="AXR821" s="347"/>
      <c r="AXS821" s="347"/>
      <c r="AXT821" s="347"/>
      <c r="AXU821" s="347"/>
      <c r="AXV821" s="347"/>
      <c r="AXW821" s="347"/>
      <c r="AXX821" s="347"/>
      <c r="AXY821" s="347"/>
      <c r="AXZ821" s="347"/>
      <c r="AYA821" s="347"/>
      <c r="AYB821" s="347"/>
      <c r="AYC821" s="347"/>
      <c r="AYD821" s="347"/>
      <c r="AYE821" s="347"/>
      <c r="AYF821" s="347"/>
      <c r="AYG821" s="347"/>
      <c r="AYH821" s="347"/>
      <c r="AYI821" s="347"/>
      <c r="AYJ821" s="347"/>
      <c r="AYK821" s="347"/>
      <c r="AYL821" s="347"/>
      <c r="AYM821" s="347"/>
      <c r="AYN821" s="347"/>
      <c r="AYO821" s="347"/>
      <c r="AYP821" s="347"/>
      <c r="AYQ821" s="347"/>
      <c r="AYR821" s="347"/>
      <c r="AYS821" s="347"/>
      <c r="AYT821" s="347"/>
      <c r="AYU821" s="347"/>
      <c r="AYV821" s="347"/>
      <c r="AYW821" s="347"/>
      <c r="AYX821" s="347"/>
      <c r="AYY821" s="347"/>
      <c r="AYZ821" s="347"/>
      <c r="AZA821" s="347"/>
      <c r="AZB821" s="347"/>
      <c r="AZC821" s="347"/>
      <c r="AZD821" s="347"/>
      <c r="AZE821" s="347"/>
      <c r="AZF821" s="347"/>
      <c r="AZG821" s="347"/>
      <c r="AZH821" s="347"/>
      <c r="AZI821" s="347"/>
      <c r="AZJ821" s="347"/>
      <c r="AZK821" s="347"/>
      <c r="AZL821" s="347"/>
      <c r="AZM821" s="347"/>
      <c r="AZN821" s="347"/>
      <c r="AZO821" s="347"/>
      <c r="AZP821" s="347"/>
      <c r="AZQ821" s="347"/>
      <c r="AZR821" s="347"/>
      <c r="AZS821" s="347"/>
      <c r="AZT821" s="347"/>
      <c r="AZU821" s="347"/>
      <c r="AZV821" s="347"/>
      <c r="AZW821" s="347"/>
      <c r="AZX821" s="347"/>
      <c r="AZY821" s="347"/>
      <c r="AZZ821" s="347"/>
      <c r="BAA821" s="347"/>
      <c r="BAB821" s="347"/>
      <c r="BAC821" s="347"/>
      <c r="BAD821" s="347"/>
      <c r="BAE821" s="347"/>
      <c r="BAF821" s="347"/>
      <c r="BAG821" s="347"/>
      <c r="BAH821" s="347"/>
      <c r="BAI821" s="347"/>
      <c r="BAJ821" s="347"/>
      <c r="BAK821" s="347"/>
      <c r="BAL821" s="347"/>
      <c r="BAM821" s="347"/>
      <c r="BAN821" s="347"/>
      <c r="BAO821" s="347"/>
      <c r="BAP821" s="347"/>
      <c r="BAQ821" s="347"/>
      <c r="BAR821" s="347"/>
      <c r="BAS821" s="347"/>
      <c r="BAT821" s="347"/>
      <c r="BAU821" s="347"/>
      <c r="BAV821" s="347"/>
      <c r="BAW821" s="347"/>
      <c r="BAX821" s="347"/>
      <c r="BAY821" s="347"/>
      <c r="BAZ821" s="347"/>
      <c r="BBA821" s="347"/>
      <c r="BBB821" s="347"/>
      <c r="BBC821" s="347"/>
      <c r="BBD821" s="347"/>
      <c r="BBE821" s="347"/>
      <c r="BBF821" s="347"/>
      <c r="BBG821" s="347"/>
      <c r="BBH821" s="347"/>
      <c r="BBI821" s="347"/>
      <c r="BBJ821" s="347"/>
      <c r="BBK821" s="347"/>
      <c r="BBL821" s="347"/>
      <c r="BBM821" s="347"/>
      <c r="BBN821" s="347"/>
      <c r="BBO821" s="347"/>
      <c r="BBP821" s="347"/>
      <c r="BBQ821" s="347"/>
      <c r="BBR821" s="347"/>
      <c r="BBS821" s="347"/>
      <c r="BBT821" s="347"/>
      <c r="BBU821" s="347"/>
      <c r="BBV821" s="347"/>
      <c r="BBW821" s="347"/>
      <c r="BBX821" s="347"/>
      <c r="BBY821" s="347"/>
      <c r="BBZ821" s="347"/>
      <c r="BCA821" s="347"/>
      <c r="BCB821" s="347"/>
      <c r="BCC821" s="347"/>
      <c r="BCD821" s="347"/>
      <c r="BCE821" s="347"/>
      <c r="BCF821" s="347"/>
      <c r="BCG821" s="347"/>
      <c r="BCH821" s="347"/>
      <c r="BCI821" s="347"/>
      <c r="BCJ821" s="347"/>
      <c r="BCK821" s="347"/>
      <c r="BCL821" s="347"/>
      <c r="BCM821" s="347"/>
      <c r="BCN821" s="347"/>
      <c r="BCO821" s="347"/>
      <c r="BCP821" s="347"/>
      <c r="BCQ821" s="347"/>
      <c r="BCR821" s="347"/>
      <c r="BCS821" s="347"/>
      <c r="BCT821" s="347"/>
      <c r="BCU821" s="347"/>
      <c r="BCV821" s="347"/>
      <c r="BCW821" s="347"/>
      <c r="BCX821" s="347"/>
      <c r="BCY821" s="347"/>
      <c r="BCZ821" s="347"/>
      <c r="BDA821" s="347"/>
      <c r="BDB821" s="347"/>
      <c r="BDC821" s="347"/>
      <c r="BDD821" s="347"/>
      <c r="BDE821" s="347"/>
      <c r="BDF821" s="347"/>
      <c r="BDG821" s="347"/>
      <c r="BDH821" s="347"/>
      <c r="BDI821" s="347"/>
      <c r="BDJ821" s="347"/>
      <c r="BDK821" s="347"/>
      <c r="BDL821" s="347"/>
      <c r="BDM821" s="347"/>
      <c r="BDN821" s="347"/>
      <c r="BDO821" s="347"/>
      <c r="BDP821" s="347"/>
      <c r="BDQ821" s="347"/>
      <c r="BDR821" s="347"/>
      <c r="BDS821" s="347"/>
      <c r="BDT821" s="347"/>
      <c r="BDU821" s="347"/>
      <c r="BDV821" s="347"/>
      <c r="BDW821" s="347"/>
      <c r="BDX821" s="347"/>
      <c r="BDY821" s="347"/>
      <c r="BDZ821" s="347"/>
      <c r="BEA821" s="347"/>
      <c r="BEB821" s="347"/>
      <c r="BEC821" s="347"/>
      <c r="BED821" s="347"/>
      <c r="BEE821" s="347"/>
      <c r="BEF821" s="347"/>
      <c r="BEG821" s="347"/>
      <c r="BEH821" s="347"/>
      <c r="BEI821" s="347"/>
      <c r="BEJ821" s="347"/>
      <c r="BEK821" s="347"/>
      <c r="BEL821" s="347"/>
      <c r="BEM821" s="347"/>
      <c r="BEN821" s="347"/>
      <c r="BEO821" s="347"/>
      <c r="BEP821" s="347"/>
      <c r="BEQ821" s="347"/>
      <c r="BER821" s="347"/>
      <c r="BES821" s="347"/>
      <c r="BET821" s="347"/>
      <c r="BEU821" s="347"/>
      <c r="BEV821" s="347"/>
      <c r="BEW821" s="347"/>
      <c r="BEX821" s="347"/>
      <c r="BEY821" s="347"/>
      <c r="BEZ821" s="347"/>
      <c r="BFA821" s="347"/>
      <c r="BFB821" s="347"/>
      <c r="BFC821" s="347"/>
      <c r="BFD821" s="347"/>
      <c r="BFE821" s="347"/>
      <c r="BFF821" s="347"/>
      <c r="BFG821" s="347"/>
      <c r="BFH821" s="347"/>
      <c r="BFI821" s="347"/>
      <c r="BFJ821" s="347"/>
      <c r="BFK821" s="347"/>
      <c r="BFL821" s="347"/>
      <c r="BFM821" s="347"/>
      <c r="BFN821" s="347"/>
      <c r="BFO821" s="347"/>
      <c r="BFP821" s="347"/>
      <c r="BFQ821" s="347"/>
      <c r="BFR821" s="347"/>
      <c r="BFS821" s="347"/>
      <c r="BFT821" s="347"/>
      <c r="BFU821" s="347"/>
      <c r="BFV821" s="347"/>
      <c r="BFW821" s="347"/>
      <c r="BFX821" s="347"/>
      <c r="BFY821" s="347"/>
      <c r="BFZ821" s="347"/>
      <c r="BGA821" s="347"/>
      <c r="BGB821" s="347"/>
      <c r="BGC821" s="347"/>
      <c r="BGD821" s="347"/>
      <c r="BGE821" s="347"/>
      <c r="BGF821" s="347"/>
      <c r="BGG821" s="347"/>
      <c r="BGH821" s="347"/>
      <c r="BGI821" s="347"/>
      <c r="BGJ821" s="347"/>
      <c r="BGK821" s="347"/>
      <c r="BGL821" s="347"/>
      <c r="BGM821" s="347"/>
      <c r="BGN821" s="347"/>
      <c r="BGO821" s="347"/>
      <c r="BGP821" s="347"/>
      <c r="BGQ821" s="347"/>
      <c r="BGR821" s="347"/>
      <c r="BGS821" s="347"/>
      <c r="BGT821" s="347"/>
      <c r="BGU821" s="347"/>
      <c r="BGV821" s="347"/>
      <c r="BGW821" s="347"/>
      <c r="BGX821" s="347"/>
      <c r="BGY821" s="347"/>
      <c r="BGZ821" s="347"/>
      <c r="BHA821" s="347"/>
      <c r="BHB821" s="347"/>
      <c r="BHC821" s="347"/>
      <c r="BHD821" s="347"/>
      <c r="BHE821" s="347"/>
      <c r="BHF821" s="347"/>
      <c r="BHG821" s="347"/>
      <c r="BHH821" s="347"/>
      <c r="BHI821" s="347"/>
      <c r="BHJ821" s="347"/>
      <c r="BHK821" s="347"/>
      <c r="BHL821" s="347"/>
      <c r="BHM821" s="347"/>
      <c r="BHN821" s="347"/>
      <c r="BHO821" s="347"/>
      <c r="BHP821" s="347"/>
      <c r="BHQ821" s="347"/>
      <c r="BHR821" s="347"/>
      <c r="BHS821" s="347"/>
      <c r="BHT821" s="347"/>
      <c r="BHU821" s="347"/>
      <c r="BHV821" s="347"/>
      <c r="BHW821" s="347"/>
      <c r="BHX821" s="347"/>
      <c r="BHY821" s="347"/>
      <c r="BHZ821" s="347"/>
      <c r="BIA821" s="347"/>
      <c r="BIB821" s="347"/>
      <c r="BIC821" s="347"/>
      <c r="BID821" s="347"/>
      <c r="BIE821" s="347"/>
      <c r="BIF821" s="347"/>
      <c r="BIG821" s="347"/>
      <c r="BIH821" s="347"/>
      <c r="BII821" s="347"/>
      <c r="BIJ821" s="347"/>
      <c r="BIK821" s="347"/>
      <c r="BIL821" s="347"/>
      <c r="BIM821" s="347"/>
      <c r="BIN821" s="347"/>
      <c r="BIO821" s="347"/>
      <c r="BIP821" s="347"/>
      <c r="BIQ821" s="347"/>
      <c r="BIR821" s="347"/>
      <c r="BIS821" s="347"/>
      <c r="BIT821" s="347"/>
      <c r="BIU821" s="347"/>
      <c r="BIV821" s="347"/>
      <c r="BIW821" s="347"/>
      <c r="BIX821" s="347"/>
      <c r="BIY821" s="347"/>
      <c r="BIZ821" s="347"/>
      <c r="BJA821" s="347"/>
      <c r="BJB821" s="347"/>
      <c r="BJC821" s="347"/>
      <c r="BJD821" s="347"/>
      <c r="BJE821" s="347"/>
      <c r="BJF821" s="347"/>
      <c r="BJG821" s="347"/>
      <c r="BJH821" s="347"/>
      <c r="BJI821" s="347"/>
      <c r="BJJ821" s="347"/>
      <c r="BJK821" s="347"/>
      <c r="BJL821" s="347"/>
      <c r="BJM821" s="347"/>
      <c r="BJN821" s="347"/>
      <c r="BJO821" s="347"/>
      <c r="BJP821" s="347"/>
      <c r="BJQ821" s="347"/>
      <c r="BJR821" s="347"/>
      <c r="BJS821" s="347"/>
      <c r="BJT821" s="347"/>
      <c r="BJU821" s="347"/>
      <c r="BJV821" s="347"/>
      <c r="BJW821" s="347"/>
      <c r="BJX821" s="347"/>
      <c r="BJY821" s="347"/>
      <c r="BJZ821" s="347"/>
      <c r="BKA821" s="347"/>
      <c r="BKB821" s="347"/>
      <c r="BKC821" s="347"/>
      <c r="BKD821" s="347"/>
      <c r="BKE821" s="347"/>
      <c r="BKF821" s="347"/>
      <c r="BKG821" s="347"/>
      <c r="BKH821" s="347"/>
      <c r="BKI821" s="347"/>
      <c r="BKJ821" s="347"/>
      <c r="BKK821" s="347"/>
      <c r="BKL821" s="347"/>
      <c r="BKM821" s="347"/>
      <c r="BKN821" s="347"/>
      <c r="BKO821" s="347"/>
      <c r="BKP821" s="347"/>
      <c r="BKQ821" s="347"/>
      <c r="BKR821" s="347"/>
      <c r="BKS821" s="347"/>
      <c r="BKT821" s="347"/>
      <c r="BKU821" s="347"/>
      <c r="BKV821" s="347"/>
      <c r="BKW821" s="347"/>
      <c r="BKX821" s="347"/>
      <c r="BKY821" s="347"/>
      <c r="BKZ821" s="347"/>
      <c r="BLA821" s="347"/>
      <c r="BLB821" s="347"/>
      <c r="BLC821" s="347"/>
      <c r="BLD821" s="347"/>
      <c r="BLE821" s="347"/>
      <c r="BLF821" s="347"/>
      <c r="BLG821" s="347"/>
      <c r="BLH821" s="347"/>
      <c r="BLI821" s="347"/>
      <c r="BLJ821" s="347"/>
      <c r="BLK821" s="347"/>
      <c r="BLL821" s="347"/>
      <c r="BLM821" s="347"/>
      <c r="BLN821" s="347"/>
      <c r="BLO821" s="347"/>
      <c r="BLP821" s="347"/>
      <c r="BLQ821" s="347"/>
      <c r="BLR821" s="347"/>
      <c r="BLS821" s="347"/>
      <c r="BLT821" s="347"/>
      <c r="BLU821" s="347"/>
      <c r="BLV821" s="347"/>
      <c r="BLW821" s="347"/>
      <c r="BLX821" s="347"/>
      <c r="BLY821" s="347"/>
      <c r="BLZ821" s="347"/>
      <c r="BMA821" s="347"/>
      <c r="BMB821" s="347"/>
      <c r="BMC821" s="347"/>
      <c r="BMD821" s="347"/>
      <c r="BME821" s="347"/>
      <c r="BMF821" s="347"/>
      <c r="BMG821" s="347"/>
      <c r="BMH821" s="347"/>
      <c r="BMI821" s="347"/>
      <c r="BMJ821" s="347"/>
      <c r="BMK821" s="347"/>
      <c r="BML821" s="347"/>
      <c r="BMM821" s="347"/>
      <c r="BMN821" s="347"/>
      <c r="BMO821" s="347"/>
      <c r="BMP821" s="347"/>
      <c r="BMQ821" s="347"/>
      <c r="BMR821" s="347"/>
      <c r="BMS821" s="347"/>
      <c r="BMT821" s="347"/>
      <c r="BMU821" s="347"/>
      <c r="BMV821" s="347"/>
      <c r="BMW821" s="347"/>
      <c r="BMX821" s="347"/>
      <c r="BMY821" s="347"/>
      <c r="BMZ821" s="347"/>
      <c r="BNA821" s="347"/>
      <c r="BNB821" s="347"/>
      <c r="BNC821" s="347"/>
      <c r="BND821" s="347"/>
      <c r="BNE821" s="347"/>
      <c r="BNF821" s="347"/>
      <c r="BNG821" s="347"/>
      <c r="BNH821" s="347"/>
      <c r="BNI821" s="347"/>
      <c r="BNJ821" s="347"/>
      <c r="BNK821" s="347"/>
      <c r="BNL821" s="347"/>
      <c r="BNM821" s="347"/>
      <c r="BNN821" s="347"/>
      <c r="BNO821" s="347"/>
      <c r="BNP821" s="347"/>
      <c r="BNQ821" s="347"/>
      <c r="BNR821" s="347"/>
      <c r="BNS821" s="347"/>
      <c r="BNT821" s="347"/>
      <c r="BNU821" s="347"/>
      <c r="BNV821" s="347"/>
      <c r="BNW821" s="347"/>
      <c r="BNX821" s="347"/>
      <c r="BNY821" s="347"/>
      <c r="BNZ821" s="347"/>
      <c r="BOA821" s="347"/>
      <c r="BOB821" s="347"/>
      <c r="BOC821" s="347"/>
      <c r="BOD821" s="347"/>
      <c r="BOE821" s="347"/>
      <c r="BOF821" s="347"/>
      <c r="BOG821" s="347"/>
      <c r="BOH821" s="347"/>
      <c r="BOI821" s="347"/>
      <c r="BOJ821" s="347"/>
      <c r="BOK821" s="347"/>
      <c r="BOL821" s="347"/>
      <c r="BOM821" s="347"/>
      <c r="BON821" s="347"/>
      <c r="BOO821" s="347"/>
      <c r="BOP821" s="347"/>
      <c r="BOQ821" s="347"/>
      <c r="BOR821" s="347"/>
      <c r="BOS821" s="347"/>
      <c r="BOT821" s="347"/>
      <c r="BOU821" s="347"/>
      <c r="BOV821" s="347"/>
      <c r="BOW821" s="347"/>
      <c r="BOX821" s="347"/>
      <c r="BOY821" s="347"/>
      <c r="BOZ821" s="347"/>
      <c r="BPA821" s="347"/>
      <c r="BPB821" s="347"/>
      <c r="BPC821" s="347"/>
      <c r="BPD821" s="347"/>
      <c r="BPE821" s="347"/>
      <c r="BPF821" s="347"/>
      <c r="BPG821" s="347"/>
      <c r="BPH821" s="347"/>
      <c r="BPI821" s="347"/>
      <c r="BPJ821" s="347"/>
      <c r="BPK821" s="347"/>
      <c r="BPL821" s="347"/>
      <c r="BPM821" s="347"/>
      <c r="BPN821" s="347"/>
      <c r="BPO821" s="347"/>
      <c r="BPP821" s="347"/>
      <c r="BPQ821" s="347"/>
      <c r="BPR821" s="347"/>
      <c r="BPS821" s="347"/>
      <c r="BPT821" s="347"/>
      <c r="BPU821" s="347"/>
      <c r="BPV821" s="347"/>
      <c r="BPW821" s="347"/>
      <c r="BPX821" s="347"/>
      <c r="BPY821" s="347"/>
      <c r="BPZ821" s="347"/>
      <c r="BQA821" s="347"/>
      <c r="BQB821" s="347"/>
      <c r="BQC821" s="347"/>
      <c r="BQD821" s="347"/>
      <c r="BQE821" s="347"/>
      <c r="BQF821" s="347"/>
      <c r="BQG821" s="347"/>
      <c r="BQH821" s="347"/>
      <c r="BQI821" s="347"/>
      <c r="BQJ821" s="347"/>
      <c r="BQK821" s="347"/>
      <c r="BQL821" s="347"/>
      <c r="BQM821" s="347"/>
      <c r="BQN821" s="347"/>
      <c r="BQO821" s="347"/>
      <c r="BQP821" s="347"/>
      <c r="BQQ821" s="347"/>
      <c r="BQR821" s="347"/>
      <c r="BQS821" s="347"/>
      <c r="BQT821" s="347"/>
      <c r="BQU821" s="347"/>
      <c r="BQV821" s="347"/>
      <c r="BQW821" s="347"/>
      <c r="BQX821" s="347"/>
      <c r="BQY821" s="347"/>
      <c r="BQZ821" s="347"/>
      <c r="BRA821" s="347"/>
      <c r="BRB821" s="347"/>
      <c r="BRC821" s="347"/>
      <c r="BRD821" s="347"/>
      <c r="BRE821" s="347"/>
      <c r="BRF821" s="347"/>
      <c r="BRG821" s="347"/>
      <c r="BRH821" s="347"/>
      <c r="BRI821" s="347"/>
      <c r="BRJ821" s="347"/>
      <c r="BRK821" s="347"/>
      <c r="BRL821" s="347"/>
      <c r="BRM821" s="347"/>
      <c r="BRN821" s="347"/>
      <c r="BRO821" s="347"/>
      <c r="BRP821" s="347"/>
      <c r="BRQ821" s="347"/>
      <c r="BRR821" s="347"/>
      <c r="BRS821" s="347"/>
      <c r="BRT821" s="347"/>
      <c r="BRU821" s="347"/>
      <c r="BRV821" s="347"/>
      <c r="BRW821" s="347"/>
      <c r="BRX821" s="347"/>
      <c r="BRY821" s="347"/>
      <c r="BRZ821" s="347"/>
      <c r="BSA821" s="347"/>
      <c r="BSB821" s="347"/>
      <c r="BSC821" s="347"/>
      <c r="BSD821" s="347"/>
      <c r="BSE821" s="347"/>
      <c r="BSF821" s="347"/>
      <c r="BSG821" s="347"/>
      <c r="BSH821" s="347"/>
      <c r="BSI821" s="347"/>
      <c r="BSJ821" s="347"/>
      <c r="BSK821" s="347"/>
      <c r="BSL821" s="347"/>
      <c r="BSM821" s="347"/>
      <c r="BSN821" s="347"/>
      <c r="BSO821" s="347"/>
      <c r="BSP821" s="347"/>
      <c r="BSQ821" s="347"/>
      <c r="BSR821" s="347"/>
      <c r="BSS821" s="347"/>
      <c r="BST821" s="347"/>
      <c r="BSU821" s="347"/>
      <c r="BSV821" s="347"/>
      <c r="BSW821" s="347"/>
      <c r="BSX821" s="347"/>
      <c r="BSY821" s="347"/>
      <c r="BSZ821" s="347"/>
      <c r="BTA821" s="347"/>
      <c r="BTB821" s="347"/>
      <c r="BTC821" s="347"/>
      <c r="BTD821" s="347"/>
      <c r="BTE821" s="347"/>
      <c r="BTF821" s="347"/>
      <c r="BTG821" s="347"/>
      <c r="BTH821" s="347"/>
      <c r="BTI821" s="347"/>
      <c r="BTJ821" s="347"/>
      <c r="BTK821" s="347"/>
      <c r="BTL821" s="347"/>
      <c r="BTM821" s="347"/>
      <c r="BTN821" s="347"/>
      <c r="BTO821" s="347"/>
      <c r="BTP821" s="347"/>
      <c r="BTQ821" s="347"/>
      <c r="BTR821" s="347"/>
      <c r="BTS821" s="347"/>
      <c r="BTT821" s="347"/>
      <c r="BTU821" s="347"/>
      <c r="BTV821" s="347"/>
      <c r="BTW821" s="347"/>
      <c r="BTX821" s="347"/>
      <c r="BTY821" s="347"/>
      <c r="BTZ821" s="347"/>
      <c r="BUA821" s="347"/>
      <c r="BUB821" s="347"/>
      <c r="BUC821" s="347"/>
      <c r="BUD821" s="347"/>
      <c r="BUE821" s="347"/>
      <c r="BUF821" s="347"/>
      <c r="BUG821" s="347"/>
      <c r="BUH821" s="347"/>
      <c r="BUI821" s="347"/>
      <c r="BUJ821" s="347"/>
      <c r="BUK821" s="347"/>
      <c r="BUL821" s="347"/>
      <c r="BUM821" s="347"/>
      <c r="BUN821" s="347"/>
      <c r="BUO821" s="347"/>
      <c r="BUP821" s="347"/>
      <c r="BUQ821" s="347"/>
      <c r="BUR821" s="347"/>
      <c r="BUS821" s="347"/>
      <c r="BUT821" s="347"/>
      <c r="BUU821" s="347"/>
      <c r="BUV821" s="347"/>
      <c r="BUW821" s="347"/>
      <c r="BUX821" s="347"/>
      <c r="BUY821" s="347"/>
      <c r="BUZ821" s="347"/>
      <c r="BVA821" s="347"/>
      <c r="BVB821" s="347"/>
      <c r="BVC821" s="347"/>
      <c r="BVD821" s="347"/>
      <c r="BVE821" s="347"/>
      <c r="BVF821" s="347"/>
      <c r="BVG821" s="347"/>
      <c r="BVH821" s="347"/>
      <c r="BVI821" s="347"/>
      <c r="BVJ821" s="347"/>
      <c r="BVK821" s="347"/>
      <c r="BVL821" s="347"/>
      <c r="BVM821" s="347"/>
      <c r="BVN821" s="347"/>
      <c r="BVO821" s="347"/>
      <c r="BVP821" s="347"/>
      <c r="BVQ821" s="347"/>
      <c r="BVR821" s="347"/>
      <c r="BVS821" s="347"/>
      <c r="BVT821" s="347"/>
      <c r="BVU821" s="347"/>
      <c r="BVV821" s="347"/>
      <c r="BVW821" s="347"/>
      <c r="BVX821" s="347"/>
      <c r="BVY821" s="347"/>
      <c r="BVZ821" s="347"/>
      <c r="BWA821" s="347"/>
      <c r="BWB821" s="347"/>
      <c r="BWC821" s="347"/>
      <c r="BWD821" s="347"/>
      <c r="BWE821" s="347"/>
      <c r="BWF821" s="347"/>
      <c r="BWG821" s="347"/>
      <c r="BWH821" s="347"/>
      <c r="BWI821" s="347"/>
      <c r="BWJ821" s="347"/>
      <c r="BWK821" s="347"/>
      <c r="BWL821" s="347"/>
      <c r="BWM821" s="347"/>
      <c r="BWN821" s="347"/>
      <c r="BWO821" s="347"/>
      <c r="BWP821" s="347"/>
      <c r="BWQ821" s="347"/>
      <c r="BWR821" s="347"/>
      <c r="BWS821" s="347"/>
      <c r="BWT821" s="347"/>
      <c r="BWU821" s="347"/>
      <c r="BWV821" s="347"/>
      <c r="BWW821" s="347"/>
      <c r="BWX821" s="347"/>
      <c r="BWY821" s="347"/>
      <c r="BWZ821" s="347"/>
      <c r="BXA821" s="347"/>
      <c r="BXB821" s="347"/>
      <c r="BXC821" s="347"/>
      <c r="BXD821" s="347"/>
      <c r="BXE821" s="347"/>
      <c r="BXF821" s="347"/>
      <c r="BXG821" s="347"/>
      <c r="BXH821" s="347"/>
      <c r="BXI821" s="347"/>
      <c r="BXJ821" s="347"/>
      <c r="BXK821" s="347"/>
      <c r="BXL821" s="347"/>
      <c r="BXM821" s="347"/>
      <c r="BXN821" s="347"/>
      <c r="BXO821" s="347"/>
      <c r="BXP821" s="347"/>
      <c r="BXQ821" s="347"/>
      <c r="BXR821" s="347"/>
      <c r="BXS821" s="347"/>
      <c r="BXT821" s="347"/>
      <c r="BXU821" s="347"/>
      <c r="BXV821" s="347"/>
      <c r="BXW821" s="347"/>
      <c r="BXX821" s="347"/>
      <c r="BXY821" s="347"/>
      <c r="BXZ821" s="347"/>
      <c r="BYA821" s="347"/>
      <c r="BYB821" s="347"/>
      <c r="BYC821" s="347"/>
      <c r="BYD821" s="347"/>
      <c r="BYE821" s="347"/>
      <c r="BYF821" s="347"/>
      <c r="BYG821" s="347"/>
      <c r="BYH821" s="347"/>
      <c r="BYI821" s="347"/>
      <c r="BYJ821" s="347"/>
      <c r="BYK821" s="347"/>
      <c r="BYL821" s="347"/>
      <c r="BYM821" s="347"/>
      <c r="BYN821" s="347"/>
      <c r="BYO821" s="347"/>
      <c r="BYP821" s="347"/>
      <c r="BYQ821" s="347"/>
      <c r="BYR821" s="347"/>
      <c r="BYS821" s="347"/>
      <c r="BYT821" s="347"/>
      <c r="BYU821" s="347"/>
      <c r="BYV821" s="347"/>
      <c r="BYW821" s="347"/>
      <c r="BYX821" s="347"/>
      <c r="BYY821" s="347"/>
      <c r="BYZ821" s="347"/>
      <c r="BZA821" s="347"/>
      <c r="BZB821" s="347"/>
      <c r="BZC821" s="347"/>
      <c r="BZD821" s="347"/>
      <c r="BZE821" s="347"/>
      <c r="BZF821" s="347"/>
      <c r="BZG821" s="347"/>
      <c r="BZH821" s="347"/>
      <c r="BZI821" s="347"/>
      <c r="BZJ821" s="347"/>
      <c r="BZK821" s="347"/>
      <c r="BZL821" s="347"/>
      <c r="BZM821" s="347"/>
      <c r="BZN821" s="347"/>
      <c r="BZO821" s="347"/>
      <c r="BZP821" s="347"/>
      <c r="BZQ821" s="347"/>
      <c r="BZR821" s="347"/>
      <c r="BZS821" s="347"/>
      <c r="BZT821" s="347"/>
      <c r="BZU821" s="347"/>
      <c r="BZV821" s="347"/>
      <c r="BZW821" s="347"/>
      <c r="BZX821" s="347"/>
      <c r="BZY821" s="347"/>
      <c r="BZZ821" s="347"/>
      <c r="CAA821" s="347"/>
      <c r="CAB821" s="347"/>
      <c r="CAC821" s="347"/>
      <c r="CAD821" s="347"/>
      <c r="CAE821" s="347"/>
      <c r="CAF821" s="347"/>
      <c r="CAG821" s="347"/>
      <c r="CAH821" s="347"/>
      <c r="CAI821" s="347"/>
      <c r="CAJ821" s="347"/>
      <c r="CAK821" s="347"/>
      <c r="CAL821" s="347"/>
      <c r="CAM821" s="347"/>
      <c r="CAN821" s="347"/>
      <c r="CAO821" s="347"/>
      <c r="CAP821" s="347"/>
      <c r="CAQ821" s="347"/>
      <c r="CAR821" s="347"/>
      <c r="CAS821" s="347"/>
      <c r="CAT821" s="347"/>
      <c r="CAU821" s="347"/>
      <c r="CAV821" s="347"/>
      <c r="CAW821" s="347"/>
      <c r="CAX821" s="347"/>
      <c r="CAY821" s="347"/>
      <c r="CAZ821" s="347"/>
      <c r="CBA821" s="347"/>
      <c r="CBB821" s="347"/>
      <c r="CBC821" s="347"/>
      <c r="CBD821" s="347"/>
      <c r="CBE821" s="347"/>
      <c r="CBF821" s="347"/>
      <c r="CBG821" s="347"/>
      <c r="CBH821" s="347"/>
      <c r="CBI821" s="347"/>
      <c r="CBJ821" s="347"/>
      <c r="CBK821" s="347"/>
      <c r="CBL821" s="347"/>
      <c r="CBM821" s="347"/>
      <c r="CBN821" s="347"/>
      <c r="CBO821" s="347"/>
      <c r="CBP821" s="347"/>
      <c r="CBQ821" s="347"/>
      <c r="CBR821" s="347"/>
      <c r="CBS821" s="347"/>
      <c r="CBT821" s="347"/>
      <c r="CBU821" s="347"/>
      <c r="CBV821" s="347"/>
      <c r="CBW821" s="347"/>
      <c r="CBX821" s="347"/>
      <c r="CBY821" s="347"/>
      <c r="CBZ821" s="347"/>
      <c r="CCA821" s="347"/>
      <c r="CCB821" s="347"/>
      <c r="CCC821" s="347"/>
      <c r="CCD821" s="347"/>
      <c r="CCE821" s="347"/>
      <c r="CCF821" s="347"/>
      <c r="CCG821" s="347"/>
      <c r="CCH821" s="347"/>
      <c r="CCI821" s="347"/>
      <c r="CCJ821" s="347"/>
      <c r="CCK821" s="347"/>
      <c r="CCL821" s="347"/>
      <c r="CCM821" s="347"/>
      <c r="CCN821" s="347"/>
      <c r="CCO821" s="347"/>
      <c r="CCP821" s="347"/>
      <c r="CCQ821" s="347"/>
      <c r="CCR821" s="347"/>
      <c r="CCS821" s="347"/>
      <c r="CCT821" s="347"/>
      <c r="CCU821" s="347"/>
      <c r="CCV821" s="347"/>
      <c r="CCW821" s="347"/>
      <c r="CCX821" s="347"/>
      <c r="CCY821" s="347"/>
      <c r="CCZ821" s="347"/>
      <c r="CDA821" s="347"/>
      <c r="CDB821" s="347"/>
      <c r="CDC821" s="347"/>
      <c r="CDD821" s="347"/>
      <c r="CDE821" s="347"/>
      <c r="CDF821" s="347"/>
      <c r="CDG821" s="347"/>
      <c r="CDH821" s="347"/>
      <c r="CDI821" s="347"/>
      <c r="CDJ821" s="347"/>
      <c r="CDK821" s="347"/>
      <c r="CDL821" s="347"/>
      <c r="CDM821" s="347"/>
      <c r="CDN821" s="347"/>
      <c r="CDO821" s="347"/>
      <c r="CDP821" s="347"/>
      <c r="CDQ821" s="347"/>
      <c r="CDR821" s="347"/>
      <c r="CDS821" s="347"/>
      <c r="CDT821" s="347"/>
      <c r="CDU821" s="347"/>
      <c r="CDV821" s="347"/>
      <c r="CDW821" s="347"/>
      <c r="CDX821" s="347"/>
      <c r="CDY821" s="347"/>
      <c r="CDZ821" s="347"/>
      <c r="CEA821" s="347"/>
      <c r="CEB821" s="347"/>
      <c r="CEC821" s="347"/>
      <c r="CED821" s="347"/>
      <c r="CEE821" s="347"/>
      <c r="CEF821" s="347"/>
      <c r="CEG821" s="347"/>
      <c r="CEH821" s="347"/>
      <c r="CEI821" s="347"/>
      <c r="CEJ821" s="347"/>
      <c r="CEK821" s="347"/>
      <c r="CEL821" s="347"/>
      <c r="CEM821" s="347"/>
      <c r="CEN821" s="347"/>
      <c r="CEO821" s="347"/>
      <c r="CEP821" s="347"/>
      <c r="CEQ821" s="347"/>
      <c r="CER821" s="347"/>
      <c r="CES821" s="347"/>
      <c r="CET821" s="347"/>
      <c r="CEU821" s="347"/>
      <c r="CEV821" s="347"/>
      <c r="CEW821" s="347"/>
      <c r="CEX821" s="347"/>
      <c r="CEY821" s="347"/>
      <c r="CEZ821" s="347"/>
      <c r="CFA821" s="347"/>
      <c r="CFB821" s="347"/>
      <c r="CFC821" s="347"/>
      <c r="CFD821" s="347"/>
      <c r="CFE821" s="347"/>
      <c r="CFF821" s="347"/>
      <c r="CFG821" s="347"/>
      <c r="CFH821" s="347"/>
      <c r="CFI821" s="347"/>
      <c r="CFJ821" s="347"/>
      <c r="CFK821" s="347"/>
      <c r="CFL821" s="347"/>
      <c r="CFM821" s="347"/>
      <c r="CFN821" s="347"/>
      <c r="CFO821" s="347"/>
      <c r="CFP821" s="347"/>
      <c r="CFQ821" s="347"/>
      <c r="CFR821" s="347"/>
      <c r="CFS821" s="347"/>
      <c r="CFT821" s="347"/>
      <c r="CFU821" s="347"/>
      <c r="CFV821" s="347"/>
      <c r="CFW821" s="347"/>
      <c r="CFX821" s="347"/>
      <c r="CFY821" s="347"/>
      <c r="CFZ821" s="347"/>
      <c r="CGA821" s="347"/>
      <c r="CGB821" s="347"/>
      <c r="CGC821" s="347"/>
      <c r="CGD821" s="347"/>
      <c r="CGE821" s="347"/>
      <c r="CGF821" s="347"/>
      <c r="CGG821" s="347"/>
      <c r="CGH821" s="347"/>
      <c r="CGI821" s="347"/>
      <c r="CGJ821" s="347"/>
      <c r="CGK821" s="347"/>
      <c r="CGL821" s="347"/>
      <c r="CGM821" s="347"/>
      <c r="CGN821" s="347"/>
      <c r="CGO821" s="347"/>
      <c r="CGP821" s="347"/>
      <c r="CGQ821" s="347"/>
      <c r="CGR821" s="347"/>
      <c r="CGS821" s="347"/>
      <c r="CGT821" s="347"/>
      <c r="CGU821" s="347"/>
      <c r="CGV821" s="347"/>
      <c r="CGW821" s="347"/>
      <c r="CGX821" s="347"/>
      <c r="CGY821" s="347"/>
      <c r="CGZ821" s="347"/>
      <c r="CHA821" s="347"/>
      <c r="CHB821" s="347"/>
      <c r="CHC821" s="347"/>
      <c r="CHD821" s="347"/>
      <c r="CHE821" s="347"/>
      <c r="CHF821" s="347"/>
      <c r="CHG821" s="347"/>
      <c r="CHH821" s="347"/>
      <c r="CHI821" s="347"/>
      <c r="CHJ821" s="347"/>
      <c r="CHK821" s="347"/>
      <c r="CHL821" s="347"/>
      <c r="CHM821" s="347"/>
      <c r="CHN821" s="347"/>
      <c r="CHO821" s="347"/>
      <c r="CHP821" s="347"/>
      <c r="CHQ821" s="347"/>
      <c r="CHR821" s="347"/>
      <c r="CHS821" s="347"/>
      <c r="CHT821" s="347"/>
      <c r="CHU821" s="347"/>
      <c r="CHV821" s="347"/>
      <c r="CHW821" s="347"/>
      <c r="CHX821" s="347"/>
      <c r="CHY821" s="347"/>
      <c r="CHZ821" s="347"/>
      <c r="CIA821" s="347"/>
      <c r="CIB821" s="347"/>
      <c r="CIC821" s="347"/>
      <c r="CID821" s="347"/>
      <c r="CIE821" s="347"/>
      <c r="CIF821" s="347"/>
      <c r="CIG821" s="347"/>
      <c r="CIH821" s="347"/>
      <c r="CII821" s="347"/>
      <c r="CIJ821" s="347"/>
      <c r="CIK821" s="347"/>
      <c r="CIL821" s="347"/>
      <c r="CIM821" s="347"/>
      <c r="CIN821" s="347"/>
      <c r="CIO821" s="347"/>
      <c r="CIP821" s="347"/>
      <c r="CIQ821" s="347"/>
      <c r="CIR821" s="347"/>
      <c r="CIS821" s="347"/>
      <c r="CIT821" s="347"/>
      <c r="CIU821" s="347"/>
      <c r="CIV821" s="347"/>
      <c r="CIW821" s="347"/>
      <c r="CIX821" s="347"/>
      <c r="CIY821" s="347"/>
      <c r="CIZ821" s="347"/>
      <c r="CJA821" s="347"/>
      <c r="CJB821" s="347"/>
      <c r="CJC821" s="347"/>
      <c r="CJD821" s="347"/>
      <c r="CJE821" s="347"/>
      <c r="CJF821" s="347"/>
      <c r="CJG821" s="347"/>
      <c r="CJH821" s="347"/>
      <c r="CJI821" s="347"/>
      <c r="CJJ821" s="347"/>
      <c r="CJK821" s="347"/>
      <c r="CJL821" s="347"/>
      <c r="CJM821" s="347"/>
      <c r="CJN821" s="347"/>
      <c r="CJO821" s="347"/>
      <c r="CJP821" s="347"/>
      <c r="CJQ821" s="347"/>
      <c r="CJR821" s="347"/>
      <c r="CJS821" s="347"/>
      <c r="CJT821" s="347"/>
      <c r="CJU821" s="347"/>
      <c r="CJV821" s="347"/>
      <c r="CJW821" s="347"/>
      <c r="CJX821" s="347"/>
      <c r="CJY821" s="347"/>
      <c r="CJZ821" s="347"/>
      <c r="CKA821" s="347"/>
      <c r="CKB821" s="347"/>
      <c r="CKC821" s="347"/>
      <c r="CKD821" s="347"/>
      <c r="CKE821" s="347"/>
      <c r="CKF821" s="347"/>
      <c r="CKG821" s="347"/>
      <c r="CKH821" s="347"/>
      <c r="CKI821" s="347"/>
      <c r="CKJ821" s="347"/>
      <c r="CKK821" s="347"/>
      <c r="CKL821" s="347"/>
      <c r="CKM821" s="347"/>
      <c r="CKN821" s="347"/>
      <c r="CKO821" s="347"/>
      <c r="CKP821" s="347"/>
      <c r="CKQ821" s="347"/>
      <c r="CKR821" s="347"/>
      <c r="CKS821" s="347"/>
      <c r="CKT821" s="347"/>
      <c r="CKU821" s="347"/>
      <c r="CKV821" s="347"/>
      <c r="CKW821" s="347"/>
      <c r="CKX821" s="347"/>
      <c r="CKY821" s="347"/>
      <c r="CKZ821" s="347"/>
      <c r="CLA821" s="347"/>
      <c r="CLB821" s="347"/>
      <c r="CLC821" s="347"/>
      <c r="CLD821" s="347"/>
      <c r="CLE821" s="347"/>
      <c r="CLF821" s="347"/>
      <c r="CLG821" s="347"/>
      <c r="CLH821" s="347"/>
      <c r="CLI821" s="347"/>
      <c r="CLJ821" s="347"/>
      <c r="CLK821" s="347"/>
      <c r="CLL821" s="347"/>
      <c r="CLM821" s="347"/>
      <c r="CLN821" s="347"/>
      <c r="CLO821" s="347"/>
      <c r="CLP821" s="347"/>
      <c r="CLQ821" s="347"/>
      <c r="CLR821" s="347"/>
      <c r="CLS821" s="347"/>
      <c r="CLT821" s="347"/>
      <c r="CLU821" s="347"/>
      <c r="CLV821" s="347"/>
      <c r="CLW821" s="347"/>
      <c r="CLX821" s="347"/>
      <c r="CLY821" s="347"/>
      <c r="CLZ821" s="347"/>
      <c r="CMA821" s="347"/>
      <c r="CMB821" s="347"/>
      <c r="CMC821" s="347"/>
      <c r="CMD821" s="347"/>
      <c r="CME821" s="347"/>
      <c r="CMF821" s="347"/>
      <c r="CMG821" s="347"/>
      <c r="CMH821" s="347"/>
      <c r="CMI821" s="347"/>
      <c r="CMJ821" s="347"/>
      <c r="CMK821" s="347"/>
      <c r="CML821" s="347"/>
      <c r="CMM821" s="347"/>
      <c r="CMN821" s="347"/>
      <c r="CMO821" s="347"/>
      <c r="CMP821" s="347"/>
      <c r="CMQ821" s="347"/>
      <c r="CMR821" s="347"/>
      <c r="CMS821" s="347"/>
      <c r="CMT821" s="347"/>
      <c r="CMU821" s="347"/>
      <c r="CMV821" s="347"/>
      <c r="CMW821" s="347"/>
      <c r="CMX821" s="347"/>
      <c r="CMY821" s="347"/>
      <c r="CMZ821" s="347"/>
      <c r="CNA821" s="347"/>
      <c r="CNB821" s="347"/>
      <c r="CNC821" s="347"/>
      <c r="CND821" s="347"/>
      <c r="CNE821" s="347"/>
      <c r="CNF821" s="347"/>
      <c r="CNG821" s="347"/>
      <c r="CNH821" s="347"/>
      <c r="CNI821" s="347"/>
      <c r="CNJ821" s="347"/>
      <c r="CNK821" s="347"/>
      <c r="CNL821" s="347"/>
      <c r="CNM821" s="347"/>
      <c r="CNN821" s="347"/>
      <c r="CNO821" s="347"/>
      <c r="CNP821" s="347"/>
      <c r="CNQ821" s="347"/>
      <c r="CNR821" s="347"/>
      <c r="CNS821" s="347"/>
      <c r="CNT821" s="347"/>
      <c r="CNU821" s="347"/>
      <c r="CNV821" s="347"/>
      <c r="CNW821" s="347"/>
      <c r="CNX821" s="347"/>
      <c r="CNY821" s="347"/>
      <c r="CNZ821" s="347"/>
      <c r="COA821" s="347"/>
      <c r="COB821" s="347"/>
      <c r="COC821" s="347"/>
      <c r="COD821" s="347"/>
      <c r="COE821" s="347"/>
      <c r="COF821" s="347"/>
      <c r="COG821" s="347"/>
      <c r="COH821" s="347"/>
      <c r="COI821" s="347"/>
      <c r="COJ821" s="347"/>
      <c r="COK821" s="347"/>
      <c r="COL821" s="347"/>
      <c r="COM821" s="347"/>
      <c r="CON821" s="347"/>
      <c r="COO821" s="347"/>
      <c r="COP821" s="347"/>
      <c r="COQ821" s="347"/>
      <c r="COR821" s="347"/>
      <c r="COS821" s="347"/>
      <c r="COT821" s="347"/>
      <c r="COU821" s="347"/>
      <c r="COV821" s="347"/>
      <c r="COW821" s="347"/>
      <c r="COX821" s="347"/>
      <c r="COY821" s="347"/>
      <c r="COZ821" s="347"/>
      <c r="CPA821" s="347"/>
      <c r="CPB821" s="347"/>
      <c r="CPC821" s="347"/>
      <c r="CPD821" s="347"/>
      <c r="CPE821" s="347"/>
      <c r="CPF821" s="347"/>
      <c r="CPG821" s="347"/>
      <c r="CPH821" s="347"/>
      <c r="CPI821" s="347"/>
      <c r="CPJ821" s="347"/>
      <c r="CPK821" s="347"/>
      <c r="CPL821" s="347"/>
      <c r="CPM821" s="347"/>
      <c r="CPN821" s="347"/>
      <c r="CPO821" s="347"/>
      <c r="CPP821" s="347"/>
      <c r="CPQ821" s="347"/>
      <c r="CPR821" s="347"/>
      <c r="CPS821" s="347"/>
      <c r="CPT821" s="347"/>
      <c r="CPU821" s="347"/>
      <c r="CPV821" s="347"/>
      <c r="CPW821" s="347"/>
      <c r="CPX821" s="347"/>
      <c r="CPY821" s="347"/>
      <c r="CPZ821" s="347"/>
      <c r="CQA821" s="347"/>
      <c r="CQB821" s="347"/>
      <c r="CQC821" s="347"/>
      <c r="CQD821" s="347"/>
      <c r="CQE821" s="347"/>
      <c r="CQF821" s="347"/>
      <c r="CQG821" s="347"/>
      <c r="CQH821" s="347"/>
      <c r="CQI821" s="347"/>
      <c r="CQJ821" s="347"/>
      <c r="CQK821" s="347"/>
      <c r="CQL821" s="347"/>
      <c r="CQM821" s="347"/>
      <c r="CQN821" s="347"/>
      <c r="CQO821" s="347"/>
      <c r="CQP821" s="347"/>
      <c r="CQQ821" s="347"/>
      <c r="CQR821" s="347"/>
      <c r="CQS821" s="347"/>
      <c r="CQT821" s="347"/>
      <c r="CQU821" s="347"/>
      <c r="CQV821" s="347"/>
      <c r="CQW821" s="347"/>
      <c r="CQX821" s="347"/>
      <c r="CQY821" s="347"/>
      <c r="CQZ821" s="347"/>
      <c r="CRA821" s="347"/>
      <c r="CRB821" s="347"/>
      <c r="CRC821" s="347"/>
      <c r="CRD821" s="347"/>
      <c r="CRE821" s="347"/>
      <c r="CRF821" s="347"/>
      <c r="CRG821" s="347"/>
      <c r="CRH821" s="347"/>
      <c r="CRI821" s="347"/>
      <c r="CRJ821" s="347"/>
      <c r="CRK821" s="347"/>
      <c r="CRL821" s="347"/>
      <c r="CRM821" s="347"/>
      <c r="CRN821" s="347"/>
      <c r="CRO821" s="347"/>
      <c r="CRP821" s="347"/>
      <c r="CRQ821" s="347"/>
      <c r="CRR821" s="347"/>
      <c r="CRS821" s="347"/>
      <c r="CRT821" s="347"/>
      <c r="CRU821" s="347"/>
      <c r="CRV821" s="347"/>
      <c r="CRW821" s="347"/>
      <c r="CRX821" s="347"/>
      <c r="CRY821" s="347"/>
      <c r="CRZ821" s="347"/>
      <c r="CSA821" s="347"/>
      <c r="CSB821" s="347"/>
      <c r="CSC821" s="347"/>
      <c r="CSD821" s="347"/>
      <c r="CSE821" s="347"/>
      <c r="CSF821" s="347"/>
      <c r="CSG821" s="347"/>
      <c r="CSH821" s="347"/>
      <c r="CSI821" s="347"/>
      <c r="CSJ821" s="347"/>
      <c r="CSK821" s="347"/>
      <c r="CSL821" s="347"/>
      <c r="CSM821" s="347"/>
      <c r="CSN821" s="347"/>
      <c r="CSO821" s="347"/>
      <c r="CSP821" s="347"/>
      <c r="CSQ821" s="347"/>
      <c r="CSR821" s="347"/>
      <c r="CSS821" s="347"/>
      <c r="CST821" s="347"/>
      <c r="CSU821" s="347"/>
      <c r="CSV821" s="347"/>
      <c r="CSW821" s="347"/>
      <c r="CSX821" s="347"/>
      <c r="CSY821" s="347"/>
      <c r="CSZ821" s="347"/>
      <c r="CTA821" s="347"/>
      <c r="CTB821" s="347"/>
      <c r="CTC821" s="347"/>
      <c r="CTD821" s="347"/>
      <c r="CTE821" s="347"/>
      <c r="CTF821" s="347"/>
      <c r="CTG821" s="347"/>
      <c r="CTH821" s="347"/>
      <c r="CTI821" s="347"/>
      <c r="CTJ821" s="347"/>
      <c r="CTK821" s="347"/>
      <c r="CTL821" s="347"/>
      <c r="CTM821" s="347"/>
      <c r="CTN821" s="347"/>
      <c r="CTO821" s="347"/>
      <c r="CTP821" s="347"/>
      <c r="CTQ821" s="347"/>
      <c r="CTR821" s="347"/>
      <c r="CTS821" s="347"/>
      <c r="CTT821" s="347"/>
      <c r="CTU821" s="347"/>
      <c r="CTV821" s="347"/>
      <c r="CTW821" s="347"/>
      <c r="CTX821" s="347"/>
      <c r="CTY821" s="347"/>
      <c r="CTZ821" s="347"/>
      <c r="CUA821" s="347"/>
      <c r="CUB821" s="347"/>
      <c r="CUC821" s="347"/>
      <c r="CUD821" s="347"/>
      <c r="CUE821" s="347"/>
      <c r="CUF821" s="347"/>
      <c r="CUG821" s="347"/>
      <c r="CUH821" s="347"/>
      <c r="CUI821" s="347"/>
      <c r="CUJ821" s="347"/>
      <c r="CUK821" s="347"/>
      <c r="CUL821" s="347"/>
      <c r="CUM821" s="347"/>
      <c r="CUN821" s="347"/>
      <c r="CUO821" s="347"/>
      <c r="CUP821" s="347"/>
      <c r="CUQ821" s="347"/>
      <c r="CUR821" s="347"/>
      <c r="CUS821" s="347"/>
      <c r="CUT821" s="347"/>
      <c r="CUU821" s="347"/>
      <c r="CUV821" s="347"/>
      <c r="CUW821" s="347"/>
      <c r="CUX821" s="347"/>
      <c r="CUY821" s="347"/>
      <c r="CUZ821" s="347"/>
      <c r="CVA821" s="347"/>
      <c r="CVB821" s="347"/>
      <c r="CVC821" s="347"/>
      <c r="CVD821" s="347"/>
      <c r="CVE821" s="347"/>
      <c r="CVF821" s="347"/>
      <c r="CVG821" s="347"/>
      <c r="CVH821" s="347"/>
      <c r="CVI821" s="347"/>
      <c r="CVJ821" s="347"/>
      <c r="CVK821" s="347"/>
      <c r="CVL821" s="347"/>
      <c r="CVM821" s="347"/>
      <c r="CVN821" s="347"/>
      <c r="CVO821" s="347"/>
      <c r="CVP821" s="347"/>
      <c r="CVQ821" s="347"/>
      <c r="CVR821" s="347"/>
      <c r="CVS821" s="347"/>
      <c r="CVT821" s="347"/>
      <c r="CVU821" s="347"/>
      <c r="CVV821" s="347"/>
      <c r="CVW821" s="347"/>
      <c r="CVX821" s="347"/>
      <c r="CVY821" s="347"/>
      <c r="CVZ821" s="347"/>
      <c r="CWA821" s="347"/>
      <c r="CWB821" s="347"/>
      <c r="CWC821" s="347"/>
      <c r="CWD821" s="347"/>
      <c r="CWE821" s="347"/>
      <c r="CWF821" s="347"/>
      <c r="CWG821" s="347"/>
      <c r="CWH821" s="347"/>
      <c r="CWI821" s="347"/>
      <c r="CWJ821" s="347"/>
      <c r="CWK821" s="347"/>
      <c r="CWL821" s="347"/>
      <c r="CWM821" s="347"/>
      <c r="CWN821" s="347"/>
      <c r="CWO821" s="347"/>
      <c r="CWP821" s="347"/>
      <c r="CWQ821" s="347"/>
      <c r="CWR821" s="347"/>
      <c r="CWS821" s="347"/>
      <c r="CWT821" s="347"/>
      <c r="CWU821" s="347"/>
      <c r="CWV821" s="347"/>
      <c r="CWW821" s="347"/>
      <c r="CWX821" s="347"/>
      <c r="CWY821" s="347"/>
      <c r="CWZ821" s="347"/>
      <c r="CXA821" s="347"/>
      <c r="CXB821" s="347"/>
      <c r="CXC821" s="347"/>
      <c r="CXD821" s="347"/>
      <c r="CXE821" s="347"/>
      <c r="CXF821" s="347"/>
      <c r="CXG821" s="347"/>
      <c r="CXH821" s="347"/>
      <c r="CXI821" s="347"/>
      <c r="CXJ821" s="347"/>
      <c r="CXK821" s="347"/>
      <c r="CXL821" s="347"/>
      <c r="CXM821" s="347"/>
      <c r="CXN821" s="347"/>
      <c r="CXO821" s="347"/>
      <c r="CXP821" s="347"/>
      <c r="CXQ821" s="347"/>
      <c r="CXR821" s="347"/>
      <c r="CXS821" s="347"/>
      <c r="CXT821" s="347"/>
      <c r="CXU821" s="347"/>
      <c r="CXV821" s="347"/>
      <c r="CXW821" s="347"/>
      <c r="CXX821" s="347"/>
      <c r="CXY821" s="347"/>
      <c r="CXZ821" s="347"/>
      <c r="CYA821" s="347"/>
      <c r="CYB821" s="347"/>
      <c r="CYC821" s="347"/>
      <c r="CYD821" s="347"/>
      <c r="CYE821" s="347"/>
      <c r="CYF821" s="347"/>
      <c r="CYG821" s="347"/>
      <c r="CYH821" s="347"/>
      <c r="CYI821" s="347"/>
      <c r="CYJ821" s="347"/>
      <c r="CYK821" s="347"/>
      <c r="CYL821" s="347"/>
      <c r="CYM821" s="347"/>
      <c r="CYN821" s="347"/>
      <c r="CYO821" s="347"/>
      <c r="CYP821" s="347"/>
      <c r="CYQ821" s="347"/>
      <c r="CYR821" s="347"/>
      <c r="CYS821" s="347"/>
      <c r="CYT821" s="347"/>
      <c r="CYU821" s="347"/>
      <c r="CYV821" s="347"/>
      <c r="CYW821" s="347"/>
      <c r="CYX821" s="347"/>
      <c r="CYY821" s="347"/>
      <c r="CYZ821" s="347"/>
      <c r="CZA821" s="347"/>
      <c r="CZB821" s="347"/>
      <c r="CZC821" s="347"/>
      <c r="CZD821" s="347"/>
      <c r="CZE821" s="347"/>
      <c r="CZF821" s="347"/>
      <c r="CZG821" s="347"/>
      <c r="CZH821" s="347"/>
      <c r="CZI821" s="347"/>
      <c r="CZJ821" s="347"/>
      <c r="CZK821" s="347"/>
      <c r="CZL821" s="347"/>
      <c r="CZM821" s="347"/>
      <c r="CZN821" s="347"/>
      <c r="CZO821" s="347"/>
      <c r="CZP821" s="347"/>
      <c r="CZQ821" s="347"/>
      <c r="CZR821" s="347"/>
      <c r="CZS821" s="347"/>
      <c r="CZT821" s="347"/>
      <c r="CZU821" s="347"/>
      <c r="CZV821" s="347"/>
      <c r="CZW821" s="347"/>
      <c r="CZX821" s="347"/>
      <c r="CZY821" s="347"/>
      <c r="CZZ821" s="347"/>
      <c r="DAA821" s="347"/>
      <c r="DAB821" s="347"/>
      <c r="DAC821" s="347"/>
      <c r="DAD821" s="347"/>
      <c r="DAE821" s="347"/>
      <c r="DAF821" s="347"/>
      <c r="DAG821" s="347"/>
      <c r="DAH821" s="347"/>
      <c r="DAI821" s="347"/>
      <c r="DAJ821" s="347"/>
      <c r="DAK821" s="347"/>
      <c r="DAL821" s="347"/>
      <c r="DAM821" s="347"/>
      <c r="DAN821" s="347"/>
      <c r="DAO821" s="347"/>
      <c r="DAP821" s="347"/>
      <c r="DAQ821" s="347"/>
      <c r="DAR821" s="347"/>
      <c r="DAS821" s="347"/>
      <c r="DAT821" s="347"/>
      <c r="DAU821" s="347"/>
      <c r="DAV821" s="347"/>
      <c r="DAW821" s="347"/>
      <c r="DAX821" s="347"/>
      <c r="DAY821" s="347"/>
      <c r="DAZ821" s="347"/>
      <c r="DBA821" s="347"/>
      <c r="DBB821" s="347"/>
      <c r="DBC821" s="347"/>
      <c r="DBD821" s="347"/>
      <c r="DBE821" s="347"/>
      <c r="DBF821" s="347"/>
      <c r="DBG821" s="347"/>
      <c r="DBH821" s="347"/>
      <c r="DBI821" s="347"/>
      <c r="DBJ821" s="347"/>
      <c r="DBK821" s="347"/>
      <c r="DBL821" s="347"/>
      <c r="DBM821" s="347"/>
      <c r="DBN821" s="347"/>
      <c r="DBO821" s="347"/>
      <c r="DBP821" s="347"/>
      <c r="DBQ821" s="347"/>
      <c r="DBR821" s="347"/>
      <c r="DBS821" s="347"/>
      <c r="DBT821" s="347"/>
      <c r="DBU821" s="347"/>
      <c r="DBV821" s="347"/>
      <c r="DBW821" s="347"/>
      <c r="DBX821" s="347"/>
      <c r="DBY821" s="347"/>
      <c r="DBZ821" s="347"/>
      <c r="DCA821" s="347"/>
      <c r="DCB821" s="347"/>
      <c r="DCC821" s="347"/>
      <c r="DCD821" s="347"/>
      <c r="DCE821" s="347"/>
      <c r="DCF821" s="347"/>
      <c r="DCG821" s="347"/>
      <c r="DCH821" s="347"/>
      <c r="DCI821" s="347"/>
      <c r="DCJ821" s="347"/>
      <c r="DCK821" s="347"/>
      <c r="DCL821" s="347"/>
      <c r="DCM821" s="347"/>
      <c r="DCN821" s="347"/>
      <c r="DCO821" s="347"/>
      <c r="DCP821" s="347"/>
      <c r="DCQ821" s="347"/>
      <c r="DCR821" s="347"/>
      <c r="DCS821" s="347"/>
      <c r="DCT821" s="347"/>
      <c r="DCU821" s="347"/>
      <c r="DCV821" s="347"/>
      <c r="DCW821" s="347"/>
      <c r="DCX821" s="347"/>
      <c r="DCY821" s="347"/>
      <c r="DCZ821" s="347"/>
      <c r="DDA821" s="347"/>
      <c r="DDB821" s="347"/>
      <c r="DDC821" s="347"/>
      <c r="DDD821" s="347"/>
      <c r="DDE821" s="347"/>
      <c r="DDF821" s="347"/>
      <c r="DDG821" s="347"/>
      <c r="DDH821" s="347"/>
      <c r="DDI821" s="347"/>
      <c r="DDJ821" s="347"/>
      <c r="DDK821" s="347"/>
      <c r="DDL821" s="347"/>
      <c r="DDM821" s="347"/>
      <c r="DDN821" s="347"/>
      <c r="DDO821" s="347"/>
      <c r="DDP821" s="347"/>
      <c r="DDQ821" s="347"/>
      <c r="DDR821" s="347"/>
      <c r="DDS821" s="347"/>
      <c r="DDT821" s="347"/>
      <c r="DDU821" s="347"/>
      <c r="DDV821" s="347"/>
      <c r="DDW821" s="347"/>
      <c r="DDX821" s="347"/>
      <c r="DDY821" s="347"/>
      <c r="DDZ821" s="347"/>
      <c r="DEA821" s="347"/>
      <c r="DEB821" s="347"/>
      <c r="DEC821" s="347"/>
      <c r="DED821" s="347"/>
      <c r="DEE821" s="347"/>
      <c r="DEF821" s="347"/>
      <c r="DEG821" s="347"/>
      <c r="DEH821" s="347"/>
      <c r="DEI821" s="347"/>
      <c r="DEJ821" s="347"/>
      <c r="DEK821" s="347"/>
      <c r="DEL821" s="347"/>
      <c r="DEM821" s="347"/>
      <c r="DEN821" s="347"/>
      <c r="DEO821" s="347"/>
      <c r="DEP821" s="347"/>
      <c r="DEQ821" s="347"/>
      <c r="DER821" s="347"/>
      <c r="DES821" s="347"/>
      <c r="DET821" s="347"/>
      <c r="DEU821" s="347"/>
      <c r="DEV821" s="347"/>
      <c r="DEW821" s="347"/>
      <c r="DEX821" s="347"/>
      <c r="DEY821" s="347"/>
      <c r="DEZ821" s="347"/>
      <c r="DFA821" s="347"/>
      <c r="DFB821" s="347"/>
      <c r="DFC821" s="347"/>
      <c r="DFD821" s="347"/>
      <c r="DFE821" s="347"/>
      <c r="DFF821" s="347"/>
      <c r="DFG821" s="347"/>
      <c r="DFH821" s="347"/>
      <c r="DFI821" s="347"/>
      <c r="DFJ821" s="347"/>
      <c r="DFK821" s="347"/>
      <c r="DFL821" s="347"/>
      <c r="DFM821" s="347"/>
      <c r="DFN821" s="347"/>
      <c r="DFO821" s="347"/>
      <c r="DFP821" s="347"/>
      <c r="DFQ821" s="347"/>
      <c r="DFR821" s="347"/>
      <c r="DFS821" s="347"/>
      <c r="DFT821" s="347"/>
      <c r="DFU821" s="347"/>
      <c r="DFV821" s="347"/>
      <c r="DFW821" s="347"/>
      <c r="DFX821" s="347"/>
      <c r="DFY821" s="347"/>
      <c r="DFZ821" s="347"/>
      <c r="DGA821" s="347"/>
      <c r="DGB821" s="347"/>
      <c r="DGC821" s="347"/>
      <c r="DGD821" s="347"/>
      <c r="DGE821" s="347"/>
      <c r="DGF821" s="347"/>
      <c r="DGG821" s="347"/>
      <c r="DGH821" s="347"/>
      <c r="DGI821" s="347"/>
      <c r="DGJ821" s="347"/>
      <c r="DGK821" s="347"/>
      <c r="DGL821" s="347"/>
      <c r="DGM821" s="347"/>
      <c r="DGN821" s="347"/>
      <c r="DGO821" s="347"/>
      <c r="DGP821" s="347"/>
      <c r="DGQ821" s="347"/>
      <c r="DGR821" s="347"/>
      <c r="DGS821" s="347"/>
      <c r="DGT821" s="347"/>
      <c r="DGU821" s="347"/>
      <c r="DGV821" s="347"/>
      <c r="DGW821" s="347"/>
      <c r="DGX821" s="347"/>
      <c r="DGY821" s="347"/>
      <c r="DGZ821" s="347"/>
      <c r="DHA821" s="347"/>
      <c r="DHB821" s="347"/>
      <c r="DHC821" s="347"/>
      <c r="DHD821" s="347"/>
      <c r="DHE821" s="347"/>
      <c r="DHF821" s="347"/>
      <c r="DHG821" s="347"/>
      <c r="DHH821" s="347"/>
      <c r="DHI821" s="347"/>
      <c r="DHJ821" s="347"/>
      <c r="DHK821" s="347"/>
      <c r="DHL821" s="347"/>
      <c r="DHM821" s="347"/>
      <c r="DHN821" s="347"/>
      <c r="DHO821" s="347"/>
      <c r="DHP821" s="347"/>
      <c r="DHQ821" s="347"/>
      <c r="DHR821" s="347"/>
      <c r="DHS821" s="347"/>
      <c r="DHT821" s="347"/>
      <c r="DHU821" s="347"/>
      <c r="DHV821" s="347"/>
      <c r="DHW821" s="347"/>
      <c r="DHX821" s="347"/>
      <c r="DHY821" s="347"/>
      <c r="DHZ821" s="347"/>
      <c r="DIA821" s="347"/>
      <c r="DIB821" s="347"/>
      <c r="DIC821" s="347"/>
      <c r="DID821" s="347"/>
      <c r="DIE821" s="347"/>
      <c r="DIF821" s="347"/>
      <c r="DIG821" s="347"/>
      <c r="DIH821" s="347"/>
      <c r="DII821" s="347"/>
      <c r="DIJ821" s="347"/>
      <c r="DIK821" s="347"/>
      <c r="DIL821" s="347"/>
      <c r="DIM821" s="347"/>
      <c r="DIN821" s="347"/>
      <c r="DIO821" s="347"/>
      <c r="DIP821" s="347"/>
      <c r="DIQ821" s="347"/>
      <c r="DIR821" s="347"/>
      <c r="DIS821" s="347"/>
      <c r="DIT821" s="347"/>
      <c r="DIU821" s="347"/>
      <c r="DIV821" s="347"/>
      <c r="DIW821" s="347"/>
      <c r="DIX821" s="347"/>
      <c r="DIY821" s="347"/>
      <c r="DIZ821" s="347"/>
      <c r="DJA821" s="347"/>
      <c r="DJB821" s="347"/>
      <c r="DJC821" s="347"/>
      <c r="DJD821" s="347"/>
      <c r="DJE821" s="347"/>
      <c r="DJF821" s="347"/>
      <c r="DJG821" s="347"/>
      <c r="DJH821" s="347"/>
      <c r="DJI821" s="347"/>
      <c r="DJJ821" s="347"/>
      <c r="DJK821" s="347"/>
      <c r="DJL821" s="347"/>
      <c r="DJM821" s="347"/>
      <c r="DJN821" s="347"/>
      <c r="DJO821" s="347"/>
      <c r="DJP821" s="347"/>
      <c r="DJQ821" s="347"/>
      <c r="DJR821" s="347"/>
      <c r="DJS821" s="347"/>
      <c r="DJT821" s="347"/>
      <c r="DJU821" s="347"/>
      <c r="DJV821" s="347"/>
      <c r="DJW821" s="347"/>
      <c r="DJX821" s="347"/>
      <c r="DJY821" s="347"/>
      <c r="DJZ821" s="347"/>
      <c r="DKA821" s="347"/>
      <c r="DKB821" s="347"/>
      <c r="DKC821" s="347"/>
      <c r="DKD821" s="347"/>
      <c r="DKE821" s="347"/>
      <c r="DKF821" s="347"/>
      <c r="DKG821" s="347"/>
      <c r="DKH821" s="347"/>
      <c r="DKI821" s="347"/>
      <c r="DKJ821" s="347"/>
      <c r="DKK821" s="347"/>
      <c r="DKL821" s="347"/>
      <c r="DKM821" s="347"/>
      <c r="DKN821" s="347"/>
      <c r="DKO821" s="347"/>
      <c r="DKP821" s="347"/>
      <c r="DKQ821" s="347"/>
      <c r="DKR821" s="347"/>
      <c r="DKS821" s="347"/>
      <c r="DKT821" s="347"/>
      <c r="DKU821" s="347"/>
      <c r="DKV821" s="347"/>
      <c r="DKW821" s="347"/>
      <c r="DKX821" s="347"/>
      <c r="DKY821" s="347"/>
      <c r="DKZ821" s="347"/>
      <c r="DLA821" s="347"/>
      <c r="DLB821" s="347"/>
      <c r="DLC821" s="347"/>
      <c r="DLD821" s="347"/>
      <c r="DLE821" s="347"/>
      <c r="DLF821" s="347"/>
      <c r="DLG821" s="347"/>
      <c r="DLH821" s="347"/>
      <c r="DLI821" s="347"/>
      <c r="DLJ821" s="347"/>
      <c r="DLK821" s="347"/>
      <c r="DLL821" s="347"/>
      <c r="DLM821" s="347"/>
      <c r="DLN821" s="347"/>
      <c r="DLO821" s="347"/>
      <c r="DLP821" s="347"/>
      <c r="DLQ821" s="347"/>
      <c r="DLR821" s="347"/>
      <c r="DLS821" s="347"/>
      <c r="DLT821" s="347"/>
      <c r="DLU821" s="347"/>
      <c r="DLV821" s="347"/>
      <c r="DLW821" s="347"/>
      <c r="DLX821" s="347"/>
      <c r="DLY821" s="347"/>
      <c r="DLZ821" s="347"/>
      <c r="DMA821" s="347"/>
      <c r="DMB821" s="347"/>
      <c r="DMC821" s="347"/>
      <c r="DMD821" s="347"/>
      <c r="DME821" s="347"/>
      <c r="DMF821" s="347"/>
      <c r="DMG821" s="347"/>
      <c r="DMH821" s="347"/>
      <c r="DMI821" s="347"/>
      <c r="DMJ821" s="347"/>
      <c r="DMK821" s="347"/>
      <c r="DML821" s="347"/>
      <c r="DMM821" s="347"/>
      <c r="DMN821" s="347"/>
      <c r="DMO821" s="347"/>
      <c r="DMP821" s="347"/>
      <c r="DMQ821" s="347"/>
      <c r="DMR821" s="347"/>
      <c r="DMS821" s="347"/>
      <c r="DMT821" s="347"/>
      <c r="DMU821" s="347"/>
      <c r="DMV821" s="347"/>
      <c r="DMW821" s="347"/>
      <c r="DMX821" s="347"/>
      <c r="DMY821" s="347"/>
      <c r="DMZ821" s="347"/>
      <c r="DNA821" s="347"/>
      <c r="DNB821" s="347"/>
      <c r="DNC821" s="347"/>
      <c r="DND821" s="347"/>
      <c r="DNE821" s="347"/>
      <c r="DNF821" s="347"/>
      <c r="DNG821" s="347"/>
      <c r="DNH821" s="347"/>
      <c r="DNI821" s="347"/>
      <c r="DNJ821" s="347"/>
      <c r="DNK821" s="347"/>
      <c r="DNL821" s="347"/>
      <c r="DNM821" s="347"/>
      <c r="DNN821" s="347"/>
      <c r="DNO821" s="347"/>
      <c r="DNP821" s="347"/>
      <c r="DNQ821" s="347"/>
      <c r="DNR821" s="347"/>
      <c r="DNS821" s="347"/>
      <c r="DNT821" s="347"/>
      <c r="DNU821" s="347"/>
      <c r="DNV821" s="347"/>
      <c r="DNW821" s="347"/>
      <c r="DNX821" s="347"/>
      <c r="DNY821" s="347"/>
      <c r="DNZ821" s="347"/>
      <c r="DOA821" s="347"/>
      <c r="DOB821" s="347"/>
      <c r="DOC821" s="347"/>
      <c r="DOD821" s="347"/>
      <c r="DOE821" s="347"/>
      <c r="DOF821" s="347"/>
      <c r="DOG821" s="347"/>
      <c r="DOH821" s="347"/>
      <c r="DOI821" s="347"/>
      <c r="DOJ821" s="347"/>
      <c r="DOK821" s="347"/>
      <c r="DOL821" s="347"/>
      <c r="DOM821" s="347"/>
      <c r="DON821" s="347"/>
      <c r="DOO821" s="347"/>
      <c r="DOP821" s="347"/>
      <c r="DOQ821" s="347"/>
      <c r="DOR821" s="347"/>
      <c r="DOS821" s="347"/>
      <c r="DOT821" s="347"/>
      <c r="DOU821" s="347"/>
      <c r="DOV821" s="347"/>
      <c r="DOW821" s="347"/>
      <c r="DOX821" s="347"/>
      <c r="DOY821" s="347"/>
      <c r="DOZ821" s="347"/>
      <c r="DPA821" s="347"/>
      <c r="DPB821" s="347"/>
      <c r="DPC821" s="347"/>
      <c r="DPD821" s="347"/>
      <c r="DPE821" s="347"/>
      <c r="DPF821" s="347"/>
      <c r="DPG821" s="347"/>
      <c r="DPH821" s="347"/>
      <c r="DPI821" s="347"/>
      <c r="DPJ821" s="347"/>
      <c r="DPK821" s="347"/>
      <c r="DPL821" s="347"/>
      <c r="DPM821" s="347"/>
      <c r="DPN821" s="347"/>
      <c r="DPO821" s="347"/>
      <c r="DPP821" s="347"/>
      <c r="DPQ821" s="347"/>
      <c r="DPR821" s="347"/>
      <c r="DPS821" s="347"/>
      <c r="DPT821" s="347"/>
      <c r="DPU821" s="347"/>
      <c r="DPV821" s="347"/>
      <c r="DPW821" s="347"/>
      <c r="DPX821" s="347"/>
      <c r="DPY821" s="347"/>
      <c r="DPZ821" s="347"/>
      <c r="DQA821" s="347"/>
      <c r="DQB821" s="347"/>
      <c r="DQC821" s="347"/>
      <c r="DQD821" s="347"/>
      <c r="DQE821" s="347"/>
      <c r="DQF821" s="347"/>
      <c r="DQG821" s="347"/>
      <c r="DQH821" s="347"/>
      <c r="DQI821" s="347"/>
      <c r="DQJ821" s="347"/>
      <c r="DQK821" s="347"/>
      <c r="DQL821" s="347"/>
      <c r="DQM821" s="347"/>
      <c r="DQN821" s="347"/>
      <c r="DQO821" s="347"/>
      <c r="DQP821" s="347"/>
      <c r="DQQ821" s="347"/>
      <c r="DQR821" s="347"/>
      <c r="DQS821" s="347"/>
      <c r="DQT821" s="347"/>
      <c r="DQU821" s="347"/>
      <c r="DQV821" s="347"/>
      <c r="DQW821" s="347"/>
      <c r="DQX821" s="347"/>
      <c r="DQY821" s="347"/>
      <c r="DQZ821" s="347"/>
      <c r="DRA821" s="347"/>
      <c r="DRB821" s="347"/>
      <c r="DRC821" s="347"/>
      <c r="DRD821" s="347"/>
      <c r="DRE821" s="347"/>
      <c r="DRF821" s="347"/>
      <c r="DRG821" s="347"/>
      <c r="DRH821" s="347"/>
      <c r="DRI821" s="347"/>
      <c r="DRJ821" s="347"/>
      <c r="DRK821" s="347"/>
      <c r="DRL821" s="347"/>
      <c r="DRM821" s="347"/>
      <c r="DRN821" s="347"/>
      <c r="DRO821" s="347"/>
      <c r="DRP821" s="347"/>
      <c r="DRQ821" s="347"/>
      <c r="DRR821" s="347"/>
      <c r="DRS821" s="347"/>
      <c r="DRT821" s="347"/>
      <c r="DRU821" s="347"/>
      <c r="DRV821" s="347"/>
      <c r="DRW821" s="347"/>
      <c r="DRX821" s="347"/>
      <c r="DRY821" s="347"/>
      <c r="DRZ821" s="347"/>
      <c r="DSA821" s="347"/>
      <c r="DSB821" s="347"/>
      <c r="DSC821" s="347"/>
      <c r="DSD821" s="347"/>
      <c r="DSE821" s="347"/>
      <c r="DSF821" s="347"/>
      <c r="DSG821" s="347"/>
      <c r="DSH821" s="347"/>
      <c r="DSI821" s="347"/>
      <c r="DSJ821" s="347"/>
      <c r="DSK821" s="347"/>
      <c r="DSL821" s="347"/>
      <c r="DSM821" s="347"/>
      <c r="DSN821" s="347"/>
      <c r="DSO821" s="347"/>
      <c r="DSP821" s="347"/>
      <c r="DSQ821" s="347"/>
      <c r="DSR821" s="347"/>
      <c r="DSS821" s="347"/>
      <c r="DST821" s="347"/>
      <c r="DSU821" s="347"/>
      <c r="DSV821" s="347"/>
      <c r="DSW821" s="347"/>
      <c r="DSX821" s="347"/>
      <c r="DSY821" s="347"/>
      <c r="DSZ821" s="347"/>
      <c r="DTA821" s="347"/>
      <c r="DTB821" s="347"/>
      <c r="DTC821" s="347"/>
      <c r="DTD821" s="347"/>
      <c r="DTE821" s="347"/>
      <c r="DTF821" s="347"/>
      <c r="DTG821" s="347"/>
      <c r="DTH821" s="347"/>
      <c r="DTI821" s="347"/>
      <c r="DTJ821" s="347"/>
      <c r="DTK821" s="347"/>
      <c r="DTL821" s="347"/>
      <c r="DTM821" s="347"/>
      <c r="DTN821" s="347"/>
      <c r="DTO821" s="347"/>
      <c r="DTP821" s="347"/>
      <c r="DTQ821" s="347"/>
      <c r="DTR821" s="347"/>
      <c r="DTS821" s="347"/>
      <c r="DTT821" s="347"/>
      <c r="DTU821" s="347"/>
      <c r="DTV821" s="347"/>
      <c r="DTW821" s="347"/>
      <c r="DTX821" s="347"/>
      <c r="DTY821" s="347"/>
      <c r="DTZ821" s="347"/>
      <c r="DUA821" s="347"/>
      <c r="DUB821" s="347"/>
      <c r="DUC821" s="347"/>
      <c r="DUD821" s="347"/>
      <c r="DUE821" s="347"/>
      <c r="DUF821" s="347"/>
      <c r="DUG821" s="347"/>
      <c r="DUH821" s="347"/>
      <c r="DUI821" s="347"/>
      <c r="DUJ821" s="347"/>
      <c r="DUK821" s="347"/>
      <c r="DUL821" s="347"/>
      <c r="DUM821" s="347"/>
      <c r="DUN821" s="347"/>
      <c r="DUO821" s="347"/>
      <c r="DUP821" s="347"/>
      <c r="DUQ821" s="347"/>
      <c r="DUR821" s="347"/>
      <c r="DUS821" s="347"/>
      <c r="DUT821" s="347"/>
      <c r="DUU821" s="347"/>
      <c r="DUV821" s="347"/>
      <c r="DUW821" s="347"/>
      <c r="DUX821" s="347"/>
      <c r="DUY821" s="347"/>
      <c r="DUZ821" s="347"/>
      <c r="DVA821" s="347"/>
      <c r="DVB821" s="347"/>
      <c r="DVC821" s="347"/>
      <c r="DVD821" s="347"/>
      <c r="DVE821" s="347"/>
      <c r="DVF821" s="347"/>
      <c r="DVG821" s="347"/>
      <c r="DVH821" s="347"/>
      <c r="DVI821" s="347"/>
      <c r="DVJ821" s="347"/>
      <c r="DVK821" s="347"/>
      <c r="DVL821" s="347"/>
      <c r="DVM821" s="347"/>
      <c r="DVN821" s="347"/>
      <c r="DVO821" s="347"/>
      <c r="DVP821" s="347"/>
      <c r="DVQ821" s="347"/>
      <c r="DVR821" s="347"/>
      <c r="DVS821" s="347"/>
      <c r="DVT821" s="347"/>
      <c r="DVU821" s="347"/>
      <c r="DVV821" s="347"/>
      <c r="DVW821" s="347"/>
      <c r="DVX821" s="347"/>
      <c r="DVY821" s="347"/>
      <c r="DVZ821" s="347"/>
      <c r="DWA821" s="347"/>
      <c r="DWB821" s="347"/>
      <c r="DWC821" s="347"/>
      <c r="DWD821" s="347"/>
      <c r="DWE821" s="347"/>
      <c r="DWF821" s="347"/>
      <c r="DWG821" s="347"/>
      <c r="DWH821" s="347"/>
      <c r="DWI821" s="347"/>
      <c r="DWJ821" s="347"/>
      <c r="DWK821" s="347"/>
      <c r="DWL821" s="347"/>
      <c r="DWM821" s="347"/>
      <c r="DWN821" s="347"/>
      <c r="DWO821" s="347"/>
      <c r="DWP821" s="347"/>
      <c r="DWQ821" s="347"/>
      <c r="DWR821" s="347"/>
      <c r="DWS821" s="347"/>
      <c r="DWT821" s="347"/>
      <c r="DWU821" s="347"/>
      <c r="DWV821" s="347"/>
      <c r="DWW821" s="347"/>
      <c r="DWX821" s="347"/>
      <c r="DWY821" s="347"/>
      <c r="DWZ821" s="347"/>
      <c r="DXA821" s="347"/>
      <c r="DXB821" s="347"/>
      <c r="DXC821" s="347"/>
      <c r="DXD821" s="347"/>
      <c r="DXE821" s="347"/>
      <c r="DXF821" s="347"/>
      <c r="DXG821" s="347"/>
      <c r="DXH821" s="347"/>
      <c r="DXI821" s="347"/>
      <c r="DXJ821" s="347"/>
      <c r="DXK821" s="347"/>
      <c r="DXL821" s="347"/>
      <c r="DXM821" s="347"/>
      <c r="DXN821" s="347"/>
      <c r="DXO821" s="347"/>
      <c r="DXP821" s="347"/>
      <c r="DXQ821" s="347"/>
      <c r="DXR821" s="347"/>
      <c r="DXS821" s="347"/>
      <c r="DXT821" s="347"/>
      <c r="DXU821" s="347"/>
      <c r="DXV821" s="347"/>
      <c r="DXW821" s="347"/>
      <c r="DXX821" s="347"/>
      <c r="DXY821" s="347"/>
      <c r="DXZ821" s="347"/>
      <c r="DYA821" s="347"/>
      <c r="DYB821" s="347"/>
      <c r="DYC821" s="347"/>
      <c r="DYD821" s="347"/>
      <c r="DYE821" s="347"/>
      <c r="DYF821" s="347"/>
      <c r="DYG821" s="347"/>
      <c r="DYH821" s="347"/>
      <c r="DYI821" s="347"/>
      <c r="DYJ821" s="347"/>
      <c r="DYK821" s="347"/>
      <c r="DYL821" s="347"/>
      <c r="DYM821" s="347"/>
      <c r="DYN821" s="347"/>
      <c r="DYO821" s="347"/>
      <c r="DYP821" s="347"/>
      <c r="DYQ821" s="347"/>
      <c r="DYR821" s="347"/>
      <c r="DYS821" s="347"/>
      <c r="DYT821" s="347"/>
      <c r="DYU821" s="347"/>
      <c r="DYV821" s="347"/>
      <c r="DYW821" s="347"/>
      <c r="DYX821" s="347"/>
      <c r="DYY821" s="347"/>
      <c r="DYZ821" s="347"/>
      <c r="DZA821" s="347"/>
      <c r="DZB821" s="347"/>
      <c r="DZC821" s="347"/>
      <c r="DZD821" s="347"/>
      <c r="DZE821" s="347"/>
      <c r="DZF821" s="347"/>
      <c r="DZG821" s="347"/>
      <c r="DZH821" s="347"/>
      <c r="DZI821" s="347"/>
      <c r="DZJ821" s="347"/>
      <c r="DZK821" s="347"/>
      <c r="DZL821" s="347"/>
      <c r="DZM821" s="347"/>
      <c r="DZN821" s="347"/>
      <c r="DZO821" s="347"/>
      <c r="DZP821" s="347"/>
      <c r="DZQ821" s="347"/>
      <c r="DZR821" s="347"/>
      <c r="DZS821" s="347"/>
      <c r="DZT821" s="347"/>
      <c r="DZU821" s="347"/>
      <c r="DZV821" s="347"/>
      <c r="DZW821" s="347"/>
      <c r="DZX821" s="347"/>
      <c r="DZY821" s="347"/>
      <c r="DZZ821" s="347"/>
      <c r="EAA821" s="347"/>
      <c r="EAB821" s="347"/>
      <c r="EAC821" s="347"/>
      <c r="EAD821" s="347"/>
      <c r="EAE821" s="347"/>
      <c r="EAF821" s="347"/>
      <c r="EAG821" s="347"/>
      <c r="EAH821" s="347"/>
      <c r="EAI821" s="347"/>
      <c r="EAJ821" s="347"/>
      <c r="EAK821" s="347"/>
      <c r="EAL821" s="347"/>
      <c r="EAM821" s="347"/>
      <c r="EAN821" s="347"/>
      <c r="EAO821" s="347"/>
      <c r="EAP821" s="347"/>
      <c r="EAQ821" s="347"/>
      <c r="EAR821" s="347"/>
      <c r="EAS821" s="347"/>
      <c r="EAT821" s="347"/>
      <c r="EAU821" s="347"/>
      <c r="EAV821" s="347"/>
      <c r="EAW821" s="347"/>
      <c r="EAX821" s="347"/>
      <c r="EAY821" s="347"/>
      <c r="EAZ821" s="347"/>
      <c r="EBA821" s="347"/>
      <c r="EBB821" s="347"/>
      <c r="EBC821" s="347"/>
      <c r="EBD821" s="347"/>
      <c r="EBE821" s="347"/>
      <c r="EBF821" s="347"/>
      <c r="EBG821" s="347"/>
      <c r="EBH821" s="347"/>
      <c r="EBI821" s="347"/>
      <c r="EBJ821" s="347"/>
      <c r="EBK821" s="347"/>
      <c r="EBL821" s="347"/>
      <c r="EBM821" s="347"/>
      <c r="EBN821" s="347"/>
      <c r="EBO821" s="347"/>
      <c r="EBP821" s="347"/>
      <c r="EBQ821" s="347"/>
      <c r="EBR821" s="347"/>
      <c r="EBS821" s="347"/>
      <c r="EBT821" s="347"/>
      <c r="EBU821" s="347"/>
      <c r="EBV821" s="347"/>
      <c r="EBW821" s="347"/>
      <c r="EBX821" s="347"/>
      <c r="EBY821" s="347"/>
      <c r="EBZ821" s="347"/>
      <c r="ECA821" s="347"/>
      <c r="ECB821" s="347"/>
      <c r="ECC821" s="347"/>
      <c r="ECD821" s="347"/>
      <c r="ECE821" s="347"/>
      <c r="ECF821" s="347"/>
      <c r="ECG821" s="347"/>
      <c r="ECH821" s="347"/>
      <c r="ECI821" s="347"/>
      <c r="ECJ821" s="347"/>
      <c r="ECK821" s="347"/>
      <c r="ECL821" s="347"/>
      <c r="ECM821" s="347"/>
      <c r="ECN821" s="347"/>
      <c r="ECO821" s="347"/>
      <c r="ECP821" s="347"/>
      <c r="ECQ821" s="347"/>
      <c r="ECR821" s="347"/>
      <c r="ECS821" s="347"/>
      <c r="ECT821" s="347"/>
      <c r="ECU821" s="347"/>
      <c r="ECV821" s="347"/>
      <c r="ECW821" s="347"/>
      <c r="ECX821" s="347"/>
      <c r="ECY821" s="347"/>
      <c r="ECZ821" s="347"/>
      <c r="EDA821" s="347"/>
      <c r="EDB821" s="347"/>
      <c r="EDC821" s="347"/>
      <c r="EDD821" s="347"/>
      <c r="EDE821" s="347"/>
      <c r="EDF821" s="347"/>
      <c r="EDG821" s="347"/>
      <c r="EDH821" s="347"/>
      <c r="EDI821" s="347"/>
      <c r="EDJ821" s="347"/>
      <c r="EDK821" s="347"/>
      <c r="EDL821" s="347"/>
      <c r="EDM821" s="347"/>
      <c r="EDN821" s="347"/>
      <c r="EDO821" s="347"/>
      <c r="EDP821" s="347"/>
      <c r="EDQ821" s="347"/>
      <c r="EDR821" s="347"/>
      <c r="EDS821" s="347"/>
      <c r="EDT821" s="347"/>
      <c r="EDU821" s="347"/>
      <c r="EDV821" s="347"/>
      <c r="EDW821" s="347"/>
      <c r="EDX821" s="347"/>
      <c r="EDY821" s="347"/>
      <c r="EDZ821" s="347"/>
      <c r="EEA821" s="347"/>
      <c r="EEB821" s="347"/>
      <c r="EEC821" s="347"/>
      <c r="EED821" s="347"/>
      <c r="EEE821" s="347"/>
      <c r="EEF821" s="347"/>
      <c r="EEG821" s="347"/>
      <c r="EEH821" s="347"/>
      <c r="EEI821" s="347"/>
      <c r="EEJ821" s="347"/>
      <c r="EEK821" s="347"/>
      <c r="EEL821" s="347"/>
      <c r="EEM821" s="347"/>
      <c r="EEN821" s="347"/>
      <c r="EEO821" s="347"/>
      <c r="EEP821" s="347"/>
      <c r="EEQ821" s="347"/>
      <c r="EER821" s="347"/>
      <c r="EES821" s="347"/>
      <c r="EET821" s="347"/>
      <c r="EEU821" s="347"/>
      <c r="EEV821" s="347"/>
      <c r="EEW821" s="347"/>
      <c r="EEX821" s="347"/>
      <c r="EEY821" s="347"/>
      <c r="EEZ821" s="347"/>
      <c r="EFA821" s="347"/>
      <c r="EFB821" s="347"/>
      <c r="EFC821" s="347"/>
      <c r="EFD821" s="347"/>
      <c r="EFE821" s="347"/>
      <c r="EFF821" s="347"/>
      <c r="EFG821" s="347"/>
      <c r="EFH821" s="347"/>
      <c r="EFI821" s="347"/>
      <c r="EFJ821" s="347"/>
      <c r="EFK821" s="347"/>
      <c r="EFL821" s="347"/>
      <c r="EFM821" s="347"/>
      <c r="EFN821" s="347"/>
      <c r="EFO821" s="347"/>
      <c r="EFP821" s="347"/>
      <c r="EFQ821" s="347"/>
      <c r="EFR821" s="347"/>
      <c r="EFS821" s="347"/>
      <c r="EFT821" s="347"/>
      <c r="EFU821" s="347"/>
      <c r="EFV821" s="347"/>
      <c r="EFW821" s="347"/>
      <c r="EFX821" s="347"/>
      <c r="EFY821" s="347"/>
      <c r="EFZ821" s="347"/>
      <c r="EGA821" s="347"/>
      <c r="EGB821" s="347"/>
      <c r="EGC821" s="347"/>
      <c r="EGD821" s="347"/>
      <c r="EGE821" s="347"/>
      <c r="EGF821" s="347"/>
      <c r="EGG821" s="347"/>
      <c r="EGH821" s="347"/>
      <c r="EGI821" s="347"/>
      <c r="EGJ821" s="347"/>
      <c r="EGK821" s="347"/>
      <c r="EGL821" s="347"/>
      <c r="EGM821" s="347"/>
      <c r="EGN821" s="347"/>
      <c r="EGO821" s="347"/>
      <c r="EGP821" s="347"/>
      <c r="EGQ821" s="347"/>
      <c r="EGR821" s="347"/>
      <c r="EGS821" s="347"/>
      <c r="EGT821" s="347"/>
      <c r="EGU821" s="347"/>
      <c r="EGV821" s="347"/>
      <c r="EGW821" s="347"/>
      <c r="EGX821" s="347"/>
      <c r="EGY821" s="347"/>
      <c r="EGZ821" s="347"/>
      <c r="EHA821" s="347"/>
      <c r="EHB821" s="347"/>
      <c r="EHC821" s="347"/>
      <c r="EHD821" s="347"/>
      <c r="EHE821" s="347"/>
      <c r="EHF821" s="347"/>
      <c r="EHG821" s="347"/>
      <c r="EHH821" s="347"/>
      <c r="EHI821" s="347"/>
      <c r="EHJ821" s="347"/>
      <c r="EHK821" s="347"/>
      <c r="EHL821" s="347"/>
      <c r="EHM821" s="347"/>
      <c r="EHN821" s="347"/>
      <c r="EHO821" s="347"/>
      <c r="EHP821" s="347"/>
      <c r="EHQ821" s="347"/>
      <c r="EHR821" s="347"/>
      <c r="EHS821" s="347"/>
      <c r="EHT821" s="347"/>
      <c r="EHU821" s="347"/>
      <c r="EHV821" s="347"/>
      <c r="EHW821" s="347"/>
      <c r="EHX821" s="347"/>
      <c r="EHY821" s="347"/>
      <c r="EHZ821" s="347"/>
      <c r="EIA821" s="347"/>
      <c r="EIB821" s="347"/>
      <c r="EIC821" s="347"/>
      <c r="EID821" s="347"/>
      <c r="EIE821" s="347"/>
      <c r="EIF821" s="347"/>
      <c r="EIG821" s="347"/>
      <c r="EIH821" s="347"/>
      <c r="EII821" s="347"/>
      <c r="EIJ821" s="347"/>
      <c r="EIK821" s="347"/>
      <c r="EIL821" s="347"/>
      <c r="EIM821" s="347"/>
      <c r="EIN821" s="347"/>
      <c r="EIO821" s="347"/>
      <c r="EIP821" s="347"/>
      <c r="EIQ821" s="347"/>
      <c r="EIR821" s="347"/>
      <c r="EIS821" s="347"/>
      <c r="EIT821" s="347"/>
      <c r="EIU821" s="347"/>
      <c r="EIV821" s="347"/>
      <c r="EIW821" s="347"/>
      <c r="EIX821" s="347"/>
      <c r="EIY821" s="347"/>
      <c r="EIZ821" s="347"/>
      <c r="EJA821" s="347"/>
      <c r="EJB821" s="347"/>
      <c r="EJC821" s="347"/>
      <c r="EJD821" s="347"/>
      <c r="EJE821" s="347"/>
      <c r="EJF821" s="347"/>
      <c r="EJG821" s="347"/>
      <c r="EJH821" s="347"/>
      <c r="EJI821" s="347"/>
      <c r="EJJ821" s="347"/>
      <c r="EJK821" s="347"/>
      <c r="EJL821" s="347"/>
      <c r="EJM821" s="347"/>
      <c r="EJN821" s="347"/>
      <c r="EJO821" s="347"/>
      <c r="EJP821" s="347"/>
      <c r="EJQ821" s="347"/>
      <c r="EJR821" s="347"/>
      <c r="EJS821" s="347"/>
      <c r="EJT821" s="347"/>
      <c r="EJU821" s="347"/>
      <c r="EJV821" s="347"/>
      <c r="EJW821" s="347"/>
      <c r="EJX821" s="347"/>
      <c r="EJY821" s="347"/>
      <c r="EJZ821" s="347"/>
      <c r="EKA821" s="347"/>
      <c r="EKB821" s="347"/>
      <c r="EKC821" s="347"/>
      <c r="EKD821" s="347"/>
      <c r="EKE821" s="347"/>
      <c r="EKF821" s="347"/>
      <c r="EKG821" s="347"/>
      <c r="EKH821" s="347"/>
      <c r="EKI821" s="347"/>
      <c r="EKJ821" s="347"/>
      <c r="EKK821" s="347"/>
      <c r="EKL821" s="347"/>
      <c r="EKM821" s="347"/>
      <c r="EKN821" s="347"/>
      <c r="EKO821" s="347"/>
      <c r="EKP821" s="347"/>
      <c r="EKQ821" s="347"/>
      <c r="EKR821" s="347"/>
      <c r="EKS821" s="347"/>
      <c r="EKT821" s="347"/>
      <c r="EKU821" s="347"/>
      <c r="EKV821" s="347"/>
      <c r="EKW821" s="347"/>
      <c r="EKX821" s="347"/>
      <c r="EKY821" s="347"/>
      <c r="EKZ821" s="347"/>
      <c r="ELA821" s="347"/>
      <c r="ELB821" s="347"/>
      <c r="ELC821" s="347"/>
      <c r="ELD821" s="347"/>
      <c r="ELE821" s="347"/>
      <c r="ELF821" s="347"/>
      <c r="ELG821" s="347"/>
      <c r="ELH821" s="347"/>
      <c r="ELI821" s="347"/>
      <c r="ELJ821" s="347"/>
      <c r="ELK821" s="347"/>
      <c r="ELL821" s="347"/>
      <c r="ELM821" s="347"/>
      <c r="ELN821" s="347"/>
      <c r="ELO821" s="347"/>
      <c r="ELP821" s="347"/>
      <c r="ELQ821" s="347"/>
      <c r="ELR821" s="347"/>
      <c r="ELS821" s="347"/>
      <c r="ELT821" s="347"/>
      <c r="ELU821" s="347"/>
      <c r="ELV821" s="347"/>
      <c r="ELW821" s="347"/>
      <c r="ELX821" s="347"/>
      <c r="ELY821" s="347"/>
      <c r="ELZ821" s="347"/>
      <c r="EMA821" s="347"/>
      <c r="EMB821" s="347"/>
      <c r="EMC821" s="347"/>
      <c r="EMD821" s="347"/>
      <c r="EME821" s="347"/>
      <c r="EMF821" s="347"/>
      <c r="EMG821" s="347"/>
      <c r="EMH821" s="347"/>
      <c r="EMI821" s="347"/>
      <c r="EMJ821" s="347"/>
      <c r="EMK821" s="347"/>
      <c r="EML821" s="347"/>
      <c r="EMM821" s="347"/>
      <c r="EMN821" s="347"/>
      <c r="EMO821" s="347"/>
      <c r="EMP821" s="347"/>
      <c r="EMQ821" s="347"/>
      <c r="EMR821" s="347"/>
      <c r="EMS821" s="347"/>
      <c r="EMT821" s="347"/>
      <c r="EMU821" s="347"/>
      <c r="EMV821" s="347"/>
      <c r="EMW821" s="347"/>
      <c r="EMX821" s="347"/>
      <c r="EMY821" s="347"/>
      <c r="EMZ821" s="347"/>
      <c r="ENA821" s="347"/>
      <c r="ENB821" s="347"/>
      <c r="ENC821" s="347"/>
      <c r="END821" s="347"/>
      <c r="ENE821" s="347"/>
      <c r="ENF821" s="347"/>
      <c r="ENG821" s="347"/>
      <c r="ENH821" s="347"/>
      <c r="ENI821" s="347"/>
      <c r="ENJ821" s="347"/>
      <c r="ENK821" s="347"/>
      <c r="ENL821" s="347"/>
      <c r="ENM821" s="347"/>
      <c r="ENN821" s="347"/>
      <c r="ENO821" s="347"/>
      <c r="ENP821" s="347"/>
      <c r="ENQ821" s="347"/>
      <c r="ENR821" s="347"/>
      <c r="ENS821" s="347"/>
      <c r="ENT821" s="347"/>
      <c r="ENU821" s="347"/>
      <c r="ENV821" s="347"/>
      <c r="ENW821" s="347"/>
      <c r="ENX821" s="347"/>
      <c r="ENY821" s="347"/>
      <c r="ENZ821" s="347"/>
      <c r="EOA821" s="347"/>
      <c r="EOB821" s="347"/>
      <c r="EOC821" s="347"/>
      <c r="EOD821" s="347"/>
      <c r="EOE821" s="347"/>
      <c r="EOF821" s="347"/>
      <c r="EOG821" s="347"/>
      <c r="EOH821" s="347"/>
      <c r="EOI821" s="347"/>
      <c r="EOJ821" s="347"/>
      <c r="EOK821" s="347"/>
      <c r="EOL821" s="347"/>
      <c r="EOM821" s="347"/>
      <c r="EON821" s="347"/>
      <c r="EOO821" s="347"/>
      <c r="EOP821" s="347"/>
      <c r="EOQ821" s="347"/>
      <c r="EOR821" s="347"/>
      <c r="EOS821" s="347"/>
      <c r="EOT821" s="347"/>
      <c r="EOU821" s="347"/>
      <c r="EOV821" s="347"/>
      <c r="EOW821" s="347"/>
      <c r="EOX821" s="347"/>
      <c r="EOY821" s="347"/>
      <c r="EOZ821" s="347"/>
      <c r="EPA821" s="347"/>
      <c r="EPB821" s="347"/>
      <c r="EPC821" s="347"/>
      <c r="EPD821" s="347"/>
      <c r="EPE821" s="347"/>
      <c r="EPF821" s="347"/>
      <c r="EPG821" s="347"/>
      <c r="EPH821" s="347"/>
      <c r="EPI821" s="347"/>
      <c r="EPJ821" s="347"/>
      <c r="EPK821" s="347"/>
      <c r="EPL821" s="347"/>
      <c r="EPM821" s="347"/>
      <c r="EPN821" s="347"/>
      <c r="EPO821" s="347"/>
      <c r="EPP821" s="347"/>
      <c r="EPQ821" s="347"/>
      <c r="EPR821" s="347"/>
      <c r="EPS821" s="347"/>
      <c r="EPT821" s="347"/>
      <c r="EPU821" s="347"/>
      <c r="EPV821" s="347"/>
      <c r="EPW821" s="347"/>
      <c r="EPX821" s="347"/>
      <c r="EPY821" s="347"/>
      <c r="EPZ821" s="347"/>
      <c r="EQA821" s="347"/>
      <c r="EQB821" s="347"/>
      <c r="EQC821" s="347"/>
      <c r="EQD821" s="347"/>
      <c r="EQE821" s="347"/>
      <c r="EQF821" s="347"/>
      <c r="EQG821" s="347"/>
      <c r="EQH821" s="347"/>
      <c r="EQI821" s="347"/>
      <c r="EQJ821" s="347"/>
      <c r="EQK821" s="347"/>
      <c r="EQL821" s="347"/>
      <c r="EQM821" s="347"/>
      <c r="EQN821" s="347"/>
      <c r="EQO821" s="347"/>
      <c r="EQP821" s="347"/>
      <c r="EQQ821" s="347"/>
      <c r="EQR821" s="347"/>
      <c r="EQS821" s="347"/>
      <c r="EQT821" s="347"/>
      <c r="EQU821" s="347"/>
      <c r="EQV821" s="347"/>
      <c r="EQW821" s="347"/>
      <c r="EQX821" s="347"/>
      <c r="EQY821" s="347"/>
      <c r="EQZ821" s="347"/>
      <c r="ERA821" s="347"/>
      <c r="ERB821" s="347"/>
      <c r="ERC821" s="347"/>
      <c r="ERD821" s="347"/>
      <c r="ERE821" s="347"/>
      <c r="ERF821" s="347"/>
      <c r="ERG821" s="347"/>
      <c r="ERH821" s="347"/>
      <c r="ERI821" s="347"/>
      <c r="ERJ821" s="347"/>
      <c r="ERK821" s="347"/>
      <c r="ERL821" s="347"/>
      <c r="ERM821" s="347"/>
      <c r="ERN821" s="347"/>
      <c r="ERO821" s="347"/>
      <c r="ERP821" s="347"/>
      <c r="ERQ821" s="347"/>
      <c r="ERR821" s="347"/>
      <c r="ERS821" s="347"/>
      <c r="ERT821" s="347"/>
      <c r="ERU821" s="347"/>
      <c r="ERV821" s="347"/>
      <c r="ERW821" s="347"/>
      <c r="ERX821" s="347"/>
      <c r="ERY821" s="347"/>
      <c r="ERZ821" s="347"/>
      <c r="ESA821" s="347"/>
      <c r="ESB821" s="347"/>
      <c r="ESC821" s="347"/>
      <c r="ESD821" s="347"/>
      <c r="ESE821" s="347"/>
      <c r="ESF821" s="347"/>
      <c r="ESG821" s="347"/>
      <c r="ESH821" s="347"/>
      <c r="ESI821" s="347"/>
      <c r="ESJ821" s="347"/>
      <c r="ESK821" s="347"/>
      <c r="ESL821" s="347"/>
      <c r="ESM821" s="347"/>
      <c r="ESN821" s="347"/>
      <c r="ESO821" s="347"/>
      <c r="ESP821" s="347"/>
      <c r="ESQ821" s="347"/>
      <c r="ESR821" s="347"/>
      <c r="ESS821" s="347"/>
      <c r="EST821" s="347"/>
      <c r="ESU821" s="347"/>
      <c r="ESV821" s="347"/>
      <c r="ESW821" s="347"/>
      <c r="ESX821" s="347"/>
      <c r="ESY821" s="347"/>
      <c r="ESZ821" s="347"/>
      <c r="ETA821" s="347"/>
      <c r="ETB821" s="347"/>
      <c r="ETC821" s="347"/>
      <c r="ETD821" s="347"/>
      <c r="ETE821" s="347"/>
      <c r="ETF821" s="347"/>
      <c r="ETG821" s="347"/>
      <c r="ETH821" s="347"/>
      <c r="ETI821" s="347"/>
      <c r="ETJ821" s="347"/>
      <c r="ETK821" s="347"/>
      <c r="ETL821" s="347"/>
      <c r="ETM821" s="347"/>
      <c r="ETN821" s="347"/>
      <c r="ETO821" s="347"/>
      <c r="ETP821" s="347"/>
      <c r="ETQ821" s="347"/>
      <c r="ETR821" s="347"/>
      <c r="ETS821" s="347"/>
      <c r="ETT821" s="347"/>
      <c r="ETU821" s="347"/>
      <c r="ETV821" s="347"/>
      <c r="ETW821" s="347"/>
      <c r="ETX821" s="347"/>
      <c r="ETY821" s="347"/>
      <c r="ETZ821" s="347"/>
      <c r="EUA821" s="347"/>
      <c r="EUB821" s="347"/>
      <c r="EUC821" s="347"/>
      <c r="EUD821" s="347"/>
      <c r="EUE821" s="347"/>
      <c r="EUF821" s="347"/>
      <c r="EUG821" s="347"/>
      <c r="EUH821" s="347"/>
      <c r="EUI821" s="347"/>
      <c r="EUJ821" s="347"/>
      <c r="EUK821" s="347"/>
      <c r="EUL821" s="347"/>
      <c r="EUM821" s="347"/>
      <c r="EUN821" s="347"/>
      <c r="EUO821" s="347"/>
      <c r="EUP821" s="347"/>
      <c r="EUQ821" s="347"/>
      <c r="EUR821" s="347"/>
      <c r="EUS821" s="347"/>
      <c r="EUT821" s="347"/>
      <c r="EUU821" s="347"/>
      <c r="EUV821" s="347"/>
      <c r="EUW821" s="347"/>
      <c r="EUX821" s="347"/>
      <c r="EUY821" s="347"/>
      <c r="EUZ821" s="347"/>
      <c r="EVA821" s="347"/>
      <c r="EVB821" s="347"/>
      <c r="EVC821" s="347"/>
      <c r="EVD821" s="347"/>
      <c r="EVE821" s="347"/>
      <c r="EVF821" s="347"/>
      <c r="EVG821" s="347"/>
      <c r="EVH821" s="347"/>
      <c r="EVI821" s="347"/>
      <c r="EVJ821" s="347"/>
      <c r="EVK821" s="347"/>
      <c r="EVL821" s="347"/>
      <c r="EVM821" s="347"/>
      <c r="EVN821" s="347"/>
      <c r="EVO821" s="347"/>
      <c r="EVP821" s="347"/>
      <c r="EVQ821" s="347"/>
      <c r="EVR821" s="347"/>
      <c r="EVS821" s="347"/>
      <c r="EVT821" s="347"/>
      <c r="EVU821" s="347"/>
      <c r="EVV821" s="347"/>
      <c r="EVW821" s="347"/>
      <c r="EVX821" s="347"/>
      <c r="EVY821" s="347"/>
      <c r="EVZ821" s="347"/>
      <c r="EWA821" s="347"/>
      <c r="EWB821" s="347"/>
      <c r="EWC821" s="347"/>
      <c r="EWD821" s="347"/>
      <c r="EWE821" s="347"/>
      <c r="EWF821" s="347"/>
      <c r="EWG821" s="347"/>
      <c r="EWH821" s="347"/>
      <c r="EWI821" s="347"/>
      <c r="EWJ821" s="347"/>
      <c r="EWK821" s="347"/>
      <c r="EWL821" s="347"/>
      <c r="EWM821" s="347"/>
      <c r="EWN821" s="347"/>
      <c r="EWO821" s="347"/>
      <c r="EWP821" s="347"/>
      <c r="EWQ821" s="347"/>
      <c r="EWR821" s="347"/>
      <c r="EWS821" s="347"/>
      <c r="EWT821" s="347"/>
      <c r="EWU821" s="347"/>
      <c r="EWV821" s="347"/>
      <c r="EWW821" s="347"/>
      <c r="EWX821" s="347"/>
      <c r="EWY821" s="347"/>
      <c r="EWZ821" s="347"/>
      <c r="EXA821" s="347"/>
      <c r="EXB821" s="347"/>
      <c r="EXC821" s="347"/>
      <c r="EXD821" s="347"/>
      <c r="EXE821" s="347"/>
      <c r="EXF821" s="347"/>
      <c r="EXG821" s="347"/>
      <c r="EXH821" s="347"/>
      <c r="EXI821" s="347"/>
      <c r="EXJ821" s="347"/>
      <c r="EXK821" s="347"/>
      <c r="EXL821" s="347"/>
      <c r="EXM821" s="347"/>
      <c r="EXN821" s="347"/>
      <c r="EXO821" s="347"/>
      <c r="EXP821" s="347"/>
      <c r="EXQ821" s="347"/>
      <c r="EXR821" s="347"/>
      <c r="EXS821" s="347"/>
      <c r="EXT821" s="347"/>
      <c r="EXU821" s="347"/>
      <c r="EXV821" s="347"/>
      <c r="EXW821" s="347"/>
      <c r="EXX821" s="347"/>
      <c r="EXY821" s="347"/>
      <c r="EXZ821" s="347"/>
      <c r="EYA821" s="347"/>
      <c r="EYB821" s="347"/>
      <c r="EYC821" s="347"/>
      <c r="EYD821" s="347"/>
      <c r="EYE821" s="347"/>
      <c r="EYF821" s="347"/>
      <c r="EYG821" s="347"/>
      <c r="EYH821" s="347"/>
      <c r="EYI821" s="347"/>
      <c r="EYJ821" s="347"/>
      <c r="EYK821" s="347"/>
      <c r="EYL821" s="347"/>
      <c r="EYM821" s="347"/>
      <c r="EYN821" s="347"/>
      <c r="EYO821" s="347"/>
      <c r="EYP821" s="347"/>
      <c r="EYQ821" s="347"/>
      <c r="EYR821" s="347"/>
      <c r="EYS821" s="347"/>
      <c r="EYT821" s="347"/>
      <c r="EYU821" s="347"/>
      <c r="EYV821" s="347"/>
      <c r="EYW821" s="347"/>
      <c r="EYX821" s="347"/>
      <c r="EYY821" s="347"/>
      <c r="EYZ821" s="347"/>
      <c r="EZA821" s="347"/>
      <c r="EZB821" s="347"/>
      <c r="EZC821" s="347"/>
      <c r="EZD821" s="347"/>
      <c r="EZE821" s="347"/>
      <c r="EZF821" s="347"/>
      <c r="EZG821" s="347"/>
      <c r="EZH821" s="347"/>
      <c r="EZI821" s="347"/>
      <c r="EZJ821" s="347"/>
      <c r="EZK821" s="347"/>
      <c r="EZL821" s="347"/>
      <c r="EZM821" s="347"/>
      <c r="EZN821" s="347"/>
      <c r="EZO821" s="347"/>
      <c r="EZP821" s="347"/>
      <c r="EZQ821" s="347"/>
      <c r="EZR821" s="347"/>
      <c r="EZS821" s="347"/>
      <c r="EZT821" s="347"/>
      <c r="EZU821" s="347"/>
      <c r="EZV821" s="347"/>
      <c r="EZW821" s="347"/>
      <c r="EZX821" s="347"/>
      <c r="EZY821" s="347"/>
      <c r="EZZ821" s="347"/>
      <c r="FAA821" s="347"/>
      <c r="FAB821" s="347"/>
      <c r="FAC821" s="347"/>
      <c r="FAD821" s="347"/>
      <c r="FAE821" s="347"/>
      <c r="FAF821" s="347"/>
      <c r="FAG821" s="347"/>
      <c r="FAH821" s="347"/>
      <c r="FAI821" s="347"/>
      <c r="FAJ821" s="347"/>
      <c r="FAK821" s="347"/>
      <c r="FAL821" s="347"/>
      <c r="FAM821" s="347"/>
      <c r="FAN821" s="347"/>
      <c r="FAO821" s="347"/>
      <c r="FAP821" s="347"/>
      <c r="FAQ821" s="347"/>
      <c r="FAR821" s="347"/>
      <c r="FAS821" s="347"/>
      <c r="FAT821" s="347"/>
      <c r="FAU821" s="347"/>
      <c r="FAV821" s="347"/>
      <c r="FAW821" s="347"/>
      <c r="FAX821" s="347"/>
      <c r="FAY821" s="347"/>
      <c r="FAZ821" s="347"/>
      <c r="FBA821" s="347"/>
      <c r="FBB821" s="347"/>
      <c r="FBC821" s="347"/>
      <c r="FBD821" s="347"/>
      <c r="FBE821" s="347"/>
      <c r="FBF821" s="347"/>
      <c r="FBG821" s="347"/>
      <c r="FBH821" s="347"/>
      <c r="FBI821" s="347"/>
      <c r="FBJ821" s="347"/>
      <c r="FBK821" s="347"/>
      <c r="FBL821" s="347"/>
      <c r="FBM821" s="347"/>
      <c r="FBN821" s="347"/>
      <c r="FBO821" s="347"/>
      <c r="FBP821" s="347"/>
      <c r="FBQ821" s="347"/>
      <c r="FBR821" s="347"/>
      <c r="FBS821" s="347"/>
      <c r="FBT821" s="347"/>
      <c r="FBU821" s="347"/>
      <c r="FBV821" s="347"/>
      <c r="FBW821" s="347"/>
      <c r="FBX821" s="347"/>
      <c r="FBY821" s="347"/>
      <c r="FBZ821" s="347"/>
      <c r="FCA821" s="347"/>
      <c r="FCB821" s="347"/>
      <c r="FCC821" s="347"/>
      <c r="FCD821" s="347"/>
      <c r="FCE821" s="347"/>
      <c r="FCF821" s="347"/>
      <c r="FCG821" s="347"/>
      <c r="FCH821" s="347"/>
      <c r="FCI821" s="347"/>
      <c r="FCJ821" s="347"/>
      <c r="FCK821" s="347"/>
      <c r="FCL821" s="347"/>
      <c r="FCM821" s="347"/>
      <c r="FCN821" s="347"/>
      <c r="FCO821" s="347"/>
      <c r="FCP821" s="347"/>
      <c r="FCQ821" s="347"/>
      <c r="FCR821" s="347"/>
      <c r="FCS821" s="347"/>
      <c r="FCT821" s="347"/>
      <c r="FCU821" s="347"/>
      <c r="FCV821" s="347"/>
      <c r="FCW821" s="347"/>
      <c r="FCX821" s="347"/>
      <c r="FCY821" s="347"/>
      <c r="FCZ821" s="347"/>
      <c r="FDA821" s="347"/>
      <c r="FDB821" s="347"/>
      <c r="FDC821" s="347"/>
      <c r="FDD821" s="347"/>
      <c r="FDE821" s="347"/>
      <c r="FDF821" s="347"/>
      <c r="FDG821" s="347"/>
      <c r="FDH821" s="347"/>
      <c r="FDI821" s="347"/>
      <c r="FDJ821" s="347"/>
      <c r="FDK821" s="347"/>
      <c r="FDL821" s="347"/>
      <c r="FDM821" s="347"/>
      <c r="FDN821" s="347"/>
      <c r="FDO821" s="347"/>
      <c r="FDP821" s="347"/>
      <c r="FDQ821" s="347"/>
      <c r="FDR821" s="347"/>
      <c r="FDS821" s="347"/>
      <c r="FDT821" s="347"/>
      <c r="FDU821" s="347"/>
      <c r="FDV821" s="347"/>
      <c r="FDW821" s="347"/>
      <c r="FDX821" s="347"/>
      <c r="FDY821" s="347"/>
      <c r="FDZ821" s="347"/>
      <c r="FEA821" s="347"/>
      <c r="FEB821" s="347"/>
      <c r="FEC821" s="347"/>
      <c r="FED821" s="347"/>
      <c r="FEE821" s="347"/>
      <c r="FEF821" s="347"/>
      <c r="FEG821" s="347"/>
      <c r="FEH821" s="347"/>
      <c r="FEI821" s="347"/>
      <c r="FEJ821" s="347"/>
      <c r="FEK821" s="347"/>
      <c r="FEL821" s="347"/>
      <c r="FEM821" s="347"/>
      <c r="FEN821" s="347"/>
      <c r="FEO821" s="347"/>
      <c r="FEP821" s="347"/>
      <c r="FEQ821" s="347"/>
      <c r="FER821" s="347"/>
      <c r="FES821" s="347"/>
      <c r="FET821" s="347"/>
      <c r="FEU821" s="347"/>
      <c r="FEV821" s="347"/>
      <c r="FEW821" s="347"/>
      <c r="FEX821" s="347"/>
      <c r="FEY821" s="347"/>
      <c r="FEZ821" s="347"/>
      <c r="FFA821" s="347"/>
      <c r="FFB821" s="347"/>
      <c r="FFC821" s="347"/>
      <c r="FFD821" s="347"/>
      <c r="FFE821" s="347"/>
      <c r="FFF821" s="347"/>
      <c r="FFG821" s="347"/>
      <c r="FFH821" s="347"/>
      <c r="FFI821" s="347"/>
      <c r="FFJ821" s="347"/>
      <c r="FFK821" s="347"/>
      <c r="FFL821" s="347"/>
      <c r="FFM821" s="347"/>
      <c r="FFN821" s="347"/>
      <c r="FFO821" s="347"/>
      <c r="FFP821" s="347"/>
      <c r="FFQ821" s="347"/>
      <c r="FFR821" s="347"/>
      <c r="FFS821" s="347"/>
      <c r="FFT821" s="347"/>
      <c r="FFU821" s="347"/>
      <c r="FFV821" s="347"/>
      <c r="FFW821" s="347"/>
      <c r="FFX821" s="347"/>
      <c r="FFY821" s="347"/>
      <c r="FFZ821" s="347"/>
      <c r="FGA821" s="347"/>
      <c r="FGB821" s="347"/>
      <c r="FGC821" s="347"/>
      <c r="FGD821" s="347"/>
      <c r="FGE821" s="347"/>
      <c r="FGF821" s="347"/>
      <c r="FGG821" s="347"/>
      <c r="FGH821" s="347"/>
      <c r="FGI821" s="347"/>
      <c r="FGJ821" s="347"/>
      <c r="FGK821" s="347"/>
      <c r="FGL821" s="347"/>
      <c r="FGM821" s="347"/>
      <c r="FGN821" s="347"/>
      <c r="FGO821" s="347"/>
      <c r="FGP821" s="347"/>
      <c r="FGQ821" s="347"/>
      <c r="FGR821" s="347"/>
      <c r="FGS821" s="347"/>
      <c r="FGT821" s="347"/>
      <c r="FGU821" s="347"/>
      <c r="FGV821" s="347"/>
      <c r="FGW821" s="347"/>
      <c r="FGX821" s="347"/>
      <c r="FGY821" s="347"/>
      <c r="FGZ821" s="347"/>
      <c r="FHA821" s="347"/>
      <c r="FHB821" s="347"/>
      <c r="FHC821" s="347"/>
      <c r="FHD821" s="347"/>
      <c r="FHE821" s="347"/>
      <c r="FHF821" s="347"/>
      <c r="FHG821" s="347"/>
      <c r="FHH821" s="347"/>
      <c r="FHI821" s="347"/>
      <c r="FHJ821" s="347"/>
      <c r="FHK821" s="347"/>
      <c r="FHL821" s="347"/>
      <c r="FHM821" s="347"/>
      <c r="FHN821" s="347"/>
      <c r="FHO821" s="347"/>
      <c r="FHP821" s="347"/>
      <c r="FHQ821" s="347"/>
      <c r="FHR821" s="347"/>
      <c r="FHS821" s="347"/>
      <c r="FHT821" s="347"/>
      <c r="FHU821" s="347"/>
      <c r="FHV821" s="347"/>
      <c r="FHW821" s="347"/>
      <c r="FHX821" s="347"/>
      <c r="FHY821" s="347"/>
      <c r="FHZ821" s="347"/>
      <c r="FIA821" s="347"/>
      <c r="FIB821" s="347"/>
      <c r="FIC821" s="347"/>
      <c r="FID821" s="347"/>
      <c r="FIE821" s="347"/>
      <c r="FIF821" s="347"/>
      <c r="FIG821" s="347"/>
      <c r="FIH821" s="347"/>
      <c r="FII821" s="347"/>
      <c r="FIJ821" s="347"/>
    </row>
    <row r="822" spans="1:4300" s="50" customFormat="1" ht="45.75" customHeight="1">
      <c r="A822" s="589">
        <f>1+A821</f>
        <v>820</v>
      </c>
      <c r="B822" s="403" t="s">
        <v>8043</v>
      </c>
      <c r="C822" s="156" t="s">
        <v>8044</v>
      </c>
      <c r="D822" s="156" t="s">
        <v>645</v>
      </c>
      <c r="E822" s="156">
        <v>45545</v>
      </c>
      <c r="F822" s="156">
        <v>45554</v>
      </c>
      <c r="G822" s="156">
        <v>45646</v>
      </c>
      <c r="H822" s="156" t="s">
        <v>94</v>
      </c>
      <c r="I822" s="156" t="s">
        <v>95</v>
      </c>
      <c r="J822" s="301" t="s">
        <v>3418</v>
      </c>
      <c r="K822" s="251">
        <v>1000596074</v>
      </c>
      <c r="L822" s="156">
        <v>4</v>
      </c>
      <c r="M822" s="156" t="s">
        <v>97</v>
      </c>
      <c r="N822" s="156" t="s">
        <v>98</v>
      </c>
      <c r="O822" s="156" t="s">
        <v>5700</v>
      </c>
      <c r="P822" s="156" t="s">
        <v>8045</v>
      </c>
      <c r="Q822" s="156" t="s">
        <v>7728</v>
      </c>
      <c r="R822" s="143">
        <f>+G822-F822</f>
        <v>92</v>
      </c>
      <c r="S822" s="134" t="s">
        <v>8046</v>
      </c>
      <c r="T822" s="253">
        <v>10666667</v>
      </c>
      <c r="U822" s="156" t="s">
        <v>8047</v>
      </c>
      <c r="V822" s="253">
        <f>+T822</f>
        <v>10666667</v>
      </c>
      <c r="W822" s="156">
        <v>45546</v>
      </c>
      <c r="X822" s="156" t="s">
        <v>103</v>
      </c>
      <c r="Y822" s="317">
        <f>+Z822+AA822+AB822</f>
        <v>10666667</v>
      </c>
      <c r="Z822" s="156">
        <f>+V822</f>
        <v>10666667</v>
      </c>
      <c r="AA822" s="156">
        <v>0</v>
      </c>
      <c r="AB822" s="156">
        <f>+AC822+AD822+AE822+AF822+AG822+AH822+AI822+AJ822</f>
        <v>0</v>
      </c>
      <c r="AC822" s="156">
        <v>0</v>
      </c>
      <c r="AD822" s="156">
        <v>0</v>
      </c>
      <c r="AE822" s="156">
        <v>0</v>
      </c>
      <c r="AF822" s="156">
        <v>0</v>
      </c>
      <c r="AG822" s="156">
        <v>0</v>
      </c>
      <c r="AH822" s="156">
        <v>0</v>
      </c>
      <c r="AI822" s="156">
        <v>0</v>
      </c>
      <c r="AJ822" s="156">
        <v>0</v>
      </c>
      <c r="AK822" s="156" t="s">
        <v>104</v>
      </c>
      <c r="AL822" s="103" t="s">
        <v>8048</v>
      </c>
      <c r="AM822" s="156" t="s">
        <v>8049</v>
      </c>
      <c r="AN822" s="156">
        <v>35419855</v>
      </c>
      <c r="AO822" s="156" t="s">
        <v>114</v>
      </c>
      <c r="AP822" s="156" t="s">
        <v>108</v>
      </c>
      <c r="AQ822" s="156" t="s">
        <v>108</v>
      </c>
      <c r="AR822" s="156" t="s">
        <v>108</v>
      </c>
      <c r="AS822" s="156" t="s">
        <v>109</v>
      </c>
      <c r="AT822" s="156" t="s">
        <v>109</v>
      </c>
      <c r="AU822" s="156" t="s">
        <v>392</v>
      </c>
      <c r="AV822" s="156"/>
      <c r="AW822" s="156"/>
      <c r="AX822" s="156" t="s">
        <v>109</v>
      </c>
      <c r="AY822" s="156" t="s">
        <v>108</v>
      </c>
      <c r="AZ822" s="156"/>
      <c r="BA822" s="156"/>
      <c r="BB822" s="156"/>
      <c r="BC822" s="156"/>
      <c r="BD822" s="156"/>
      <c r="BE822" s="156"/>
      <c r="BF822" s="156"/>
      <c r="BG822" s="156"/>
      <c r="BH822" s="153">
        <f>T822+BB822</f>
        <v>10666667</v>
      </c>
      <c r="BI822" s="304" t="s">
        <v>135</v>
      </c>
      <c r="BJ822" s="201"/>
      <c r="BK822" s="208" t="s">
        <v>114</v>
      </c>
      <c r="BL822" s="240"/>
      <c r="BM822" s="471" t="s">
        <v>136</v>
      </c>
      <c r="BN822" s="156" t="s">
        <v>161</v>
      </c>
      <c r="BO822" s="156">
        <v>23</v>
      </c>
      <c r="BP822" s="156">
        <v>44402</v>
      </c>
      <c r="BQ822" s="156" t="s">
        <v>108</v>
      </c>
      <c r="BR822" s="156" t="s">
        <v>108</v>
      </c>
      <c r="BS822" s="156" t="s">
        <v>108</v>
      </c>
      <c r="BT822" s="156" t="s">
        <v>108</v>
      </c>
      <c r="BU822" s="156" t="s">
        <v>8050</v>
      </c>
      <c r="BV822" s="156">
        <v>3508883736</v>
      </c>
      <c r="BW822" s="156" t="s">
        <v>3422</v>
      </c>
      <c r="BX822" s="156" t="s">
        <v>139</v>
      </c>
      <c r="BY822" s="156" t="s">
        <v>119</v>
      </c>
      <c r="BZ822" s="156" t="s">
        <v>8051</v>
      </c>
      <c r="CA822" s="157" t="s">
        <v>109</v>
      </c>
      <c r="CB822" s="157" t="s">
        <v>109</v>
      </c>
      <c r="CC822" s="157" t="s">
        <v>109</v>
      </c>
      <c r="CD822" s="152" t="s">
        <v>109</v>
      </c>
      <c r="CE822" s="156"/>
      <c r="CF822" s="156"/>
      <c r="CG822" s="156"/>
      <c r="CH822" s="156"/>
      <c r="CI822" s="156"/>
      <c r="CJ822" s="156"/>
      <c r="CK822" s="156"/>
      <c r="CL822" s="156"/>
      <c r="CM822" s="157" t="s">
        <v>109</v>
      </c>
      <c r="CN822" s="156"/>
      <c r="CO822" s="297"/>
      <c r="CP822" s="297"/>
      <c r="CQ822" s="297"/>
      <c r="CR822" s="297"/>
      <c r="GV822" s="328"/>
      <c r="GW822" s="328"/>
      <c r="GX822" s="328"/>
      <c r="GY822" s="328"/>
      <c r="GZ822" s="328"/>
      <c r="HA822" s="328"/>
      <c r="HB822" s="328"/>
      <c r="HC822" s="328"/>
      <c r="HD822" s="328"/>
      <c r="HE822" s="328"/>
      <c r="HF822" s="328"/>
      <c r="HG822" s="328"/>
      <c r="HH822" s="328"/>
      <c r="HI822" s="328"/>
      <c r="HJ822" s="328"/>
      <c r="HK822" s="328"/>
      <c r="HL822" s="328"/>
      <c r="HM822" s="328"/>
      <c r="HN822" s="328"/>
      <c r="HO822" s="328"/>
      <c r="HP822" s="328"/>
      <c r="HQ822" s="328"/>
      <c r="HR822" s="328"/>
      <c r="HS822" s="328"/>
      <c r="HT822" s="328"/>
      <c r="HU822" s="328"/>
      <c r="HV822" s="328"/>
      <c r="HW822" s="328"/>
      <c r="HX822" s="328"/>
      <c r="HY822" s="328"/>
      <c r="HZ822" s="328"/>
      <c r="IA822" s="328"/>
      <c r="IB822" s="328"/>
      <c r="IC822" s="328"/>
      <c r="ID822" s="328"/>
      <c r="IE822" s="328"/>
      <c r="IF822" s="328"/>
      <c r="IG822" s="328"/>
      <c r="IH822" s="328"/>
      <c r="II822" s="328"/>
      <c r="IJ822" s="328"/>
      <c r="IK822" s="328"/>
      <c r="IL822" s="328"/>
      <c r="IM822" s="328"/>
      <c r="IN822" s="328"/>
      <c r="IO822" s="328"/>
      <c r="IP822" s="328"/>
      <c r="IQ822" s="328"/>
      <c r="IR822" s="328"/>
      <c r="IS822" s="328"/>
      <c r="IT822" s="328"/>
      <c r="IU822" s="328"/>
      <c r="IV822" s="328"/>
      <c r="IW822" s="328"/>
      <c r="IX822" s="328"/>
      <c r="IY822" s="328"/>
      <c r="IZ822" s="328"/>
      <c r="JA822" s="328"/>
      <c r="JB822" s="328"/>
      <c r="JC822" s="328"/>
      <c r="JD822" s="328"/>
      <c r="JE822" s="328"/>
      <c r="JF822" s="328"/>
      <c r="JG822" s="328"/>
      <c r="JH822" s="328"/>
      <c r="JI822" s="328"/>
      <c r="JJ822" s="328"/>
      <c r="JK822" s="328"/>
      <c r="JL822" s="328"/>
      <c r="JM822" s="328"/>
      <c r="JN822" s="328"/>
      <c r="JO822" s="328"/>
      <c r="JP822" s="328"/>
      <c r="JQ822" s="328"/>
      <c r="JR822" s="328"/>
      <c r="JS822" s="328"/>
      <c r="JT822" s="328"/>
      <c r="JU822" s="328"/>
      <c r="JV822" s="328"/>
      <c r="JW822" s="328"/>
      <c r="JX822" s="328"/>
      <c r="JY822" s="328"/>
      <c r="JZ822" s="328"/>
      <c r="KA822" s="328"/>
      <c r="KB822" s="328"/>
      <c r="KC822" s="328"/>
      <c r="KD822" s="328"/>
      <c r="KE822" s="328"/>
      <c r="KF822" s="328"/>
      <c r="KG822" s="328"/>
      <c r="KH822" s="328"/>
      <c r="KI822" s="328"/>
      <c r="KJ822" s="328"/>
      <c r="KK822" s="328"/>
      <c r="KL822" s="328"/>
      <c r="KM822" s="328"/>
      <c r="KN822" s="328"/>
      <c r="KO822" s="328"/>
      <c r="KP822" s="328"/>
      <c r="KQ822" s="328"/>
      <c r="KR822" s="328"/>
      <c r="KS822" s="328"/>
      <c r="KT822" s="328"/>
      <c r="KU822" s="328"/>
      <c r="KV822" s="328"/>
      <c r="KW822" s="328"/>
      <c r="KX822" s="328"/>
      <c r="KY822" s="328"/>
      <c r="KZ822" s="328"/>
      <c r="LA822" s="328"/>
      <c r="LB822" s="328"/>
      <c r="LC822" s="328"/>
      <c r="LD822" s="328"/>
      <c r="LE822" s="328"/>
      <c r="LF822" s="328"/>
      <c r="LG822" s="328"/>
      <c r="LH822" s="328"/>
      <c r="LI822" s="328"/>
      <c r="LJ822" s="328"/>
      <c r="LK822" s="328"/>
      <c r="LL822" s="328"/>
      <c r="LM822" s="328"/>
      <c r="LN822" s="328"/>
      <c r="LO822" s="328"/>
      <c r="LP822" s="328"/>
      <c r="LQ822" s="328"/>
      <c r="LR822" s="328"/>
      <c r="LS822" s="328"/>
      <c r="LT822" s="328"/>
      <c r="LU822" s="328"/>
      <c r="LV822" s="328"/>
      <c r="LW822" s="328"/>
      <c r="LX822" s="328"/>
      <c r="LY822" s="328"/>
      <c r="LZ822" s="328"/>
      <c r="MA822" s="328"/>
      <c r="MB822" s="328"/>
      <c r="MC822" s="328"/>
      <c r="MD822" s="328"/>
      <c r="ME822" s="328"/>
      <c r="MF822" s="328"/>
      <c r="MG822" s="328"/>
      <c r="MH822" s="328"/>
      <c r="MI822" s="328"/>
      <c r="MJ822" s="328"/>
      <c r="MK822" s="328"/>
      <c r="ML822" s="328"/>
      <c r="MM822" s="328"/>
      <c r="MN822" s="328"/>
      <c r="MO822" s="328"/>
      <c r="MP822" s="328"/>
      <c r="MQ822" s="328"/>
      <c r="MR822" s="328"/>
      <c r="MS822" s="328"/>
      <c r="MT822" s="328"/>
      <c r="MU822" s="328"/>
      <c r="MV822" s="328"/>
      <c r="MW822" s="328"/>
      <c r="MX822" s="328"/>
      <c r="MY822" s="328"/>
      <c r="MZ822" s="328"/>
      <c r="NA822" s="328"/>
      <c r="NB822" s="328"/>
      <c r="NC822" s="328"/>
      <c r="ND822" s="328"/>
      <c r="NE822" s="328"/>
      <c r="NF822" s="328"/>
      <c r="NG822" s="328"/>
      <c r="NH822" s="328"/>
      <c r="NI822" s="328"/>
      <c r="NJ822" s="328"/>
      <c r="NK822" s="328"/>
      <c r="NL822" s="328"/>
      <c r="NM822" s="328"/>
      <c r="NN822" s="328"/>
      <c r="NO822" s="328"/>
      <c r="NP822" s="328"/>
      <c r="NQ822" s="328"/>
      <c r="NR822" s="328"/>
      <c r="NS822" s="328"/>
      <c r="NT822" s="328"/>
      <c r="NU822" s="328"/>
      <c r="NV822" s="328"/>
      <c r="NW822" s="328"/>
      <c r="NX822" s="328"/>
      <c r="NY822" s="328"/>
      <c r="NZ822" s="328"/>
      <c r="OA822" s="328"/>
      <c r="OB822" s="328"/>
      <c r="OC822" s="328"/>
      <c r="OD822" s="328"/>
      <c r="OE822" s="328"/>
      <c r="OF822" s="328"/>
      <c r="OG822" s="328"/>
      <c r="OH822" s="328"/>
      <c r="OI822" s="328"/>
      <c r="OJ822" s="328"/>
      <c r="OK822" s="328"/>
      <c r="OL822" s="328"/>
      <c r="OM822" s="328"/>
      <c r="ON822" s="328"/>
      <c r="OO822" s="328"/>
      <c r="OP822" s="328"/>
      <c r="OQ822" s="328"/>
      <c r="OR822" s="328"/>
      <c r="OS822" s="328"/>
      <c r="OT822" s="328"/>
      <c r="OU822" s="328"/>
      <c r="OV822" s="328"/>
      <c r="OW822" s="328"/>
      <c r="OX822" s="328"/>
      <c r="OY822" s="328"/>
      <c r="OZ822" s="328"/>
      <c r="PA822" s="328"/>
      <c r="PB822" s="328"/>
      <c r="PC822" s="328"/>
      <c r="PD822" s="328"/>
      <c r="PE822" s="328"/>
      <c r="PF822" s="328"/>
      <c r="PG822" s="328"/>
      <c r="PH822" s="328"/>
      <c r="PI822" s="328"/>
      <c r="PJ822" s="328"/>
      <c r="PK822" s="328"/>
      <c r="PL822" s="328"/>
      <c r="PM822" s="328"/>
      <c r="PN822" s="328"/>
      <c r="PO822" s="328"/>
      <c r="PP822" s="328"/>
      <c r="PQ822" s="328"/>
      <c r="PR822" s="328"/>
      <c r="PS822" s="328"/>
      <c r="PT822" s="328"/>
      <c r="PU822" s="328"/>
      <c r="PV822" s="328"/>
      <c r="PW822" s="328"/>
      <c r="PX822" s="328"/>
      <c r="PY822" s="328"/>
      <c r="PZ822" s="328"/>
      <c r="QA822" s="328"/>
      <c r="QB822" s="328"/>
      <c r="QC822" s="328"/>
      <c r="QD822" s="328"/>
      <c r="QE822" s="328"/>
      <c r="QF822" s="328"/>
      <c r="QG822" s="328"/>
      <c r="QH822" s="328"/>
      <c r="QI822" s="328"/>
      <c r="QJ822" s="328"/>
      <c r="QK822" s="328"/>
      <c r="QL822" s="328"/>
      <c r="QM822" s="328"/>
      <c r="QN822" s="328"/>
      <c r="QO822" s="328"/>
      <c r="QP822" s="328"/>
      <c r="QQ822" s="328"/>
      <c r="QR822" s="328"/>
      <c r="QS822" s="328"/>
      <c r="QT822" s="328"/>
      <c r="QU822" s="328"/>
      <c r="QV822" s="328"/>
      <c r="QW822" s="328"/>
      <c r="QX822" s="328"/>
      <c r="QY822" s="328"/>
      <c r="QZ822" s="328"/>
      <c r="RA822" s="328"/>
      <c r="RB822" s="328"/>
      <c r="RC822" s="328"/>
      <c r="RD822" s="328"/>
      <c r="RE822" s="328"/>
      <c r="RF822" s="328"/>
      <c r="RG822" s="328"/>
      <c r="RH822" s="328"/>
      <c r="RI822" s="328"/>
      <c r="RJ822" s="328"/>
      <c r="RK822" s="328"/>
      <c r="RL822" s="328"/>
      <c r="RM822" s="328"/>
      <c r="RN822" s="328"/>
      <c r="RO822" s="328"/>
      <c r="RP822" s="328"/>
      <c r="RQ822" s="328"/>
      <c r="RR822" s="328"/>
      <c r="RS822" s="328"/>
      <c r="RT822" s="328"/>
      <c r="RU822" s="328"/>
      <c r="RV822" s="328"/>
      <c r="RW822" s="328"/>
      <c r="RX822" s="328"/>
      <c r="RY822" s="328"/>
      <c r="RZ822" s="328"/>
      <c r="SA822" s="328"/>
      <c r="SB822" s="328"/>
      <c r="SC822" s="328"/>
      <c r="SD822" s="328"/>
      <c r="SE822" s="328"/>
      <c r="SF822" s="328"/>
      <c r="SG822" s="328"/>
      <c r="SH822" s="328"/>
      <c r="SI822" s="328"/>
      <c r="SJ822" s="328"/>
      <c r="SK822" s="328"/>
      <c r="SL822" s="328"/>
      <c r="SM822" s="328"/>
      <c r="SN822" s="328"/>
      <c r="SO822" s="328"/>
      <c r="SP822" s="328"/>
      <c r="SQ822" s="328"/>
      <c r="SR822" s="328"/>
      <c r="SS822" s="328"/>
      <c r="ST822" s="328"/>
      <c r="SU822" s="328"/>
      <c r="SV822" s="328"/>
      <c r="SW822" s="328"/>
      <c r="SX822" s="328"/>
      <c r="SY822" s="328"/>
      <c r="SZ822" s="328"/>
      <c r="TA822" s="328"/>
      <c r="TB822" s="328"/>
      <c r="TC822" s="328"/>
      <c r="TD822" s="328"/>
      <c r="TE822" s="328"/>
      <c r="TF822" s="328"/>
      <c r="TG822" s="328"/>
      <c r="TH822" s="328"/>
      <c r="TI822" s="328"/>
      <c r="TJ822" s="328"/>
      <c r="TK822" s="328"/>
      <c r="TL822" s="328"/>
      <c r="TM822" s="328"/>
      <c r="TN822" s="328"/>
      <c r="TO822" s="328"/>
      <c r="TP822" s="328"/>
      <c r="TQ822" s="328"/>
      <c r="TR822" s="328"/>
      <c r="TS822" s="328"/>
      <c r="TT822" s="328"/>
      <c r="TU822" s="328"/>
      <c r="TV822" s="328"/>
      <c r="TW822" s="328"/>
      <c r="TX822" s="328"/>
      <c r="TY822" s="328"/>
      <c r="TZ822" s="328"/>
      <c r="UA822" s="328"/>
      <c r="UB822" s="328"/>
      <c r="UC822" s="328"/>
      <c r="UD822" s="328"/>
      <c r="UE822" s="328"/>
      <c r="UF822" s="328"/>
      <c r="UG822" s="328"/>
      <c r="UH822" s="328"/>
      <c r="UI822" s="328"/>
      <c r="UJ822" s="328"/>
      <c r="UK822" s="328"/>
      <c r="UL822" s="328"/>
      <c r="UM822" s="328"/>
      <c r="UN822" s="328"/>
      <c r="UO822" s="328"/>
      <c r="UP822" s="328"/>
      <c r="UQ822" s="328"/>
      <c r="UR822" s="328"/>
      <c r="US822" s="328"/>
      <c r="UT822" s="328"/>
      <c r="UU822" s="328"/>
      <c r="UV822" s="328"/>
      <c r="UW822" s="328"/>
      <c r="UX822" s="328"/>
      <c r="UY822" s="328"/>
      <c r="UZ822" s="328"/>
      <c r="VA822" s="328"/>
      <c r="VB822" s="328"/>
      <c r="VC822" s="328"/>
      <c r="VD822" s="328"/>
      <c r="VE822" s="328"/>
      <c r="VF822" s="328"/>
      <c r="VG822" s="328"/>
      <c r="VH822" s="328"/>
      <c r="VI822" s="328"/>
      <c r="VJ822" s="328"/>
      <c r="VK822" s="328"/>
      <c r="VL822" s="328"/>
      <c r="VM822" s="328"/>
      <c r="VN822" s="328"/>
      <c r="VO822" s="328"/>
      <c r="VP822" s="328"/>
      <c r="VQ822" s="328"/>
      <c r="VR822" s="328"/>
      <c r="VS822" s="328"/>
      <c r="VT822" s="328"/>
      <c r="VU822" s="328"/>
      <c r="VV822" s="328"/>
      <c r="VW822" s="328"/>
      <c r="VX822" s="328"/>
      <c r="VY822" s="328"/>
      <c r="VZ822" s="328"/>
      <c r="WA822" s="328"/>
      <c r="WB822" s="328"/>
      <c r="WC822" s="328"/>
      <c r="WD822" s="328"/>
      <c r="WE822" s="328"/>
      <c r="WF822" s="328"/>
      <c r="WG822" s="328"/>
      <c r="WH822" s="328"/>
      <c r="WI822" s="328"/>
      <c r="WJ822" s="328"/>
      <c r="WK822" s="328"/>
      <c r="WL822" s="328"/>
      <c r="WM822" s="328"/>
      <c r="WN822" s="328"/>
      <c r="WO822" s="328"/>
      <c r="WP822" s="328"/>
      <c r="WQ822" s="328"/>
      <c r="WR822" s="328"/>
      <c r="WS822" s="328"/>
      <c r="WT822" s="328"/>
      <c r="WU822" s="328"/>
      <c r="WV822" s="328"/>
      <c r="WW822" s="328"/>
      <c r="WX822" s="328"/>
      <c r="WY822" s="328"/>
      <c r="WZ822" s="328"/>
      <c r="XA822" s="328"/>
      <c r="XB822" s="328"/>
      <c r="XC822" s="328"/>
      <c r="XD822" s="328"/>
      <c r="XE822" s="328"/>
      <c r="XF822" s="328"/>
      <c r="XG822" s="328"/>
      <c r="XH822" s="328"/>
      <c r="XI822" s="328"/>
      <c r="XJ822" s="328"/>
      <c r="XK822" s="328"/>
      <c r="XL822" s="328"/>
      <c r="XM822" s="328"/>
      <c r="XN822" s="328"/>
      <c r="XO822" s="328"/>
      <c r="XP822" s="328"/>
      <c r="XQ822" s="328"/>
      <c r="XR822" s="328"/>
      <c r="XS822" s="328"/>
      <c r="XT822" s="328"/>
      <c r="XU822" s="328"/>
      <c r="XV822" s="328"/>
      <c r="XW822" s="328"/>
      <c r="XX822" s="328"/>
      <c r="XY822" s="328"/>
      <c r="XZ822" s="328"/>
      <c r="YA822" s="328"/>
      <c r="YB822" s="328"/>
      <c r="YC822" s="328"/>
      <c r="YD822" s="328"/>
      <c r="YE822" s="328"/>
      <c r="YF822" s="328"/>
      <c r="YG822" s="328"/>
      <c r="YH822" s="328"/>
      <c r="YI822" s="328"/>
      <c r="YJ822" s="328"/>
      <c r="YK822" s="328"/>
      <c r="YL822" s="328"/>
      <c r="YM822" s="328"/>
      <c r="YN822" s="328"/>
      <c r="YO822" s="328"/>
      <c r="YP822" s="328"/>
      <c r="YQ822" s="328"/>
      <c r="YR822" s="328"/>
      <c r="YS822" s="328"/>
      <c r="YT822" s="328"/>
      <c r="YU822" s="328"/>
      <c r="YV822" s="328"/>
      <c r="YW822" s="328"/>
      <c r="YX822" s="328"/>
      <c r="YY822" s="328"/>
      <c r="YZ822" s="328"/>
      <c r="ZA822" s="328"/>
      <c r="ZB822" s="328"/>
      <c r="ZC822" s="328"/>
      <c r="ZD822" s="328"/>
      <c r="ZE822" s="328"/>
      <c r="ZF822" s="328"/>
      <c r="ZG822" s="328"/>
      <c r="ZH822" s="328"/>
      <c r="ZI822" s="328"/>
      <c r="ZJ822" s="328"/>
      <c r="ZK822" s="328"/>
      <c r="ZL822" s="328"/>
      <c r="ZM822" s="328"/>
      <c r="ZN822" s="328"/>
      <c r="ZO822" s="328"/>
      <c r="ZP822" s="328"/>
      <c r="ZQ822" s="328"/>
      <c r="ZR822" s="328"/>
      <c r="ZS822" s="328"/>
      <c r="ZT822" s="328"/>
      <c r="ZU822" s="328"/>
      <c r="ZV822" s="328"/>
      <c r="ZW822" s="328"/>
      <c r="ZX822" s="328"/>
      <c r="ZY822" s="328"/>
      <c r="ZZ822" s="328"/>
      <c r="AAA822" s="328"/>
      <c r="AAB822" s="328"/>
      <c r="AAC822" s="328"/>
      <c r="AAD822" s="328"/>
      <c r="AAE822" s="328"/>
      <c r="AAF822" s="328"/>
      <c r="AAG822" s="328"/>
      <c r="AAH822" s="328"/>
      <c r="AAI822" s="328"/>
      <c r="AAJ822" s="328"/>
      <c r="AAK822" s="328"/>
      <c r="AAL822" s="328"/>
      <c r="AAM822" s="328"/>
      <c r="AAN822" s="328"/>
      <c r="AAO822" s="328"/>
      <c r="AAP822" s="328"/>
      <c r="AAQ822" s="328"/>
      <c r="AAR822" s="328"/>
      <c r="AAS822" s="328"/>
      <c r="AAT822" s="328"/>
      <c r="AAU822" s="328"/>
      <c r="AAV822" s="328"/>
      <c r="AAW822" s="328"/>
      <c r="AAX822" s="328"/>
      <c r="AAY822" s="328"/>
      <c r="AAZ822" s="328"/>
      <c r="ABA822" s="328"/>
      <c r="ABB822" s="328"/>
      <c r="ABC822" s="328"/>
      <c r="ABD822" s="328"/>
      <c r="ABE822" s="328"/>
      <c r="ABF822" s="328"/>
      <c r="ABG822" s="328"/>
      <c r="ABH822" s="328"/>
      <c r="ABI822" s="347"/>
      <c r="ABJ822" s="347"/>
      <c r="ABK822" s="347"/>
      <c r="ABL822" s="347"/>
      <c r="ABM822" s="347"/>
      <c r="ABN822" s="347"/>
      <c r="ABO822" s="347"/>
      <c r="ABP822" s="347"/>
      <c r="ABQ822" s="347"/>
      <c r="ABR822" s="347"/>
      <c r="ABS822" s="347"/>
      <c r="ABT822" s="347"/>
      <c r="ABU822" s="347"/>
      <c r="ABV822" s="347"/>
      <c r="ABW822" s="347"/>
      <c r="ABX822" s="347"/>
      <c r="ABY822" s="347"/>
      <c r="ABZ822" s="347"/>
      <c r="ACA822" s="347"/>
      <c r="ACB822" s="347"/>
      <c r="ACC822" s="347"/>
      <c r="ACD822" s="347"/>
      <c r="ACE822" s="347"/>
      <c r="ACF822" s="347"/>
      <c r="ACG822" s="347"/>
      <c r="ACH822" s="347"/>
      <c r="ACI822" s="347"/>
      <c r="ACJ822" s="347"/>
      <c r="ACK822" s="347"/>
      <c r="ACL822" s="347"/>
      <c r="ACM822" s="347"/>
      <c r="ACN822" s="347"/>
      <c r="ACO822" s="347"/>
      <c r="ACP822" s="347"/>
      <c r="ACQ822" s="347"/>
      <c r="ACR822" s="347"/>
      <c r="ACS822" s="347"/>
      <c r="ACT822" s="347"/>
      <c r="ACU822" s="347"/>
      <c r="ACV822" s="347"/>
      <c r="ACW822" s="347"/>
      <c r="ACX822" s="347"/>
      <c r="ACY822" s="347"/>
      <c r="ACZ822" s="347"/>
      <c r="ADA822" s="347"/>
      <c r="ADB822" s="347"/>
      <c r="ADC822" s="347"/>
      <c r="ADD822" s="347"/>
      <c r="ADE822" s="347"/>
      <c r="ADF822" s="347"/>
      <c r="ADG822" s="347"/>
      <c r="ADH822" s="347"/>
      <c r="ADI822" s="347"/>
      <c r="ADJ822" s="347"/>
      <c r="ADK822" s="347"/>
      <c r="ADL822" s="347"/>
      <c r="ADM822" s="347"/>
      <c r="ADN822" s="347"/>
      <c r="ADO822" s="347"/>
      <c r="ADP822" s="347"/>
      <c r="ADQ822" s="347"/>
      <c r="ADR822" s="347"/>
      <c r="ADS822" s="347"/>
      <c r="ADT822" s="347"/>
      <c r="ADU822" s="347"/>
      <c r="ADV822" s="347"/>
      <c r="ADW822" s="347"/>
      <c r="ADX822" s="347"/>
      <c r="ADY822" s="347"/>
      <c r="ADZ822" s="347"/>
      <c r="AEA822" s="347"/>
      <c r="AEB822" s="347"/>
      <c r="AEC822" s="347"/>
      <c r="AED822" s="347"/>
      <c r="AEE822" s="347"/>
      <c r="AEF822" s="347"/>
      <c r="AEG822" s="347"/>
      <c r="AEH822" s="347"/>
      <c r="AEI822" s="347"/>
      <c r="AEJ822" s="347"/>
      <c r="AEK822" s="347"/>
      <c r="AEL822" s="347"/>
      <c r="AEM822" s="347"/>
      <c r="AEN822" s="347"/>
      <c r="AEO822" s="347"/>
      <c r="AEP822" s="347"/>
      <c r="AEQ822" s="347"/>
      <c r="AER822" s="347"/>
      <c r="AES822" s="347"/>
      <c r="AET822" s="347"/>
      <c r="AEU822" s="347"/>
      <c r="AEV822" s="347"/>
      <c r="AEW822" s="347"/>
      <c r="AEX822" s="347"/>
      <c r="AEY822" s="347"/>
      <c r="AEZ822" s="347"/>
      <c r="AFA822" s="347"/>
      <c r="AFB822" s="347"/>
      <c r="AFC822" s="347"/>
      <c r="AFD822" s="347"/>
      <c r="AFE822" s="347"/>
      <c r="AFF822" s="347"/>
      <c r="AFG822" s="347"/>
      <c r="AFH822" s="347"/>
      <c r="AFI822" s="347"/>
      <c r="AFJ822" s="347"/>
      <c r="AFK822" s="347"/>
      <c r="AFL822" s="347"/>
      <c r="AFM822" s="347"/>
      <c r="AFN822" s="347"/>
      <c r="AFO822" s="347"/>
      <c r="AFP822" s="347"/>
      <c r="AFQ822" s="347"/>
      <c r="AFR822" s="347"/>
      <c r="AFS822" s="347"/>
      <c r="AFT822" s="347"/>
      <c r="AFU822" s="347"/>
      <c r="AFV822" s="347"/>
      <c r="AFW822" s="347"/>
      <c r="AFX822" s="347"/>
      <c r="AFY822" s="347"/>
      <c r="AFZ822" s="347"/>
      <c r="AGA822" s="347"/>
      <c r="AGB822" s="347"/>
      <c r="AGC822" s="347"/>
      <c r="AGD822" s="347"/>
      <c r="AGE822" s="347"/>
      <c r="AGF822" s="347"/>
      <c r="AGG822" s="347"/>
      <c r="AGH822" s="347"/>
      <c r="AGI822" s="347"/>
      <c r="AGJ822" s="347"/>
      <c r="AGK822" s="347"/>
      <c r="AGL822" s="347"/>
      <c r="AGM822" s="347"/>
      <c r="AGN822" s="347"/>
      <c r="AGO822" s="347"/>
      <c r="AGP822" s="347"/>
      <c r="AGQ822" s="347"/>
      <c r="AGR822" s="347"/>
      <c r="AGS822" s="347"/>
      <c r="AGT822" s="347"/>
      <c r="AGU822" s="347"/>
      <c r="AGV822" s="347"/>
      <c r="AGW822" s="347"/>
      <c r="AGX822" s="347"/>
      <c r="AGY822" s="347"/>
      <c r="AGZ822" s="347"/>
      <c r="AHA822" s="347"/>
      <c r="AHB822" s="347"/>
      <c r="AHC822" s="347"/>
      <c r="AHD822" s="347"/>
      <c r="AHE822" s="347"/>
      <c r="AHF822" s="347"/>
      <c r="AHG822" s="347"/>
      <c r="AHH822" s="347"/>
      <c r="AHI822" s="347"/>
      <c r="AHJ822" s="347"/>
      <c r="AHK822" s="347"/>
      <c r="AHL822" s="347"/>
      <c r="AHM822" s="347"/>
      <c r="AHN822" s="347"/>
      <c r="AHO822" s="347"/>
      <c r="AHP822" s="347"/>
      <c r="AHQ822" s="347"/>
      <c r="AHR822" s="347"/>
      <c r="AHS822" s="347"/>
      <c r="AHT822" s="347"/>
      <c r="AHU822" s="347"/>
      <c r="AHV822" s="347"/>
      <c r="AHW822" s="347"/>
      <c r="AHX822" s="347"/>
      <c r="AHY822" s="347"/>
      <c r="AHZ822" s="347"/>
      <c r="AIA822" s="347"/>
      <c r="AIB822" s="347"/>
      <c r="AIC822" s="347"/>
      <c r="AID822" s="347"/>
      <c r="AIE822" s="347"/>
      <c r="AIF822" s="347"/>
      <c r="AIG822" s="347"/>
      <c r="AIH822" s="347"/>
      <c r="AII822" s="347"/>
      <c r="AIJ822" s="347"/>
      <c r="AIK822" s="347"/>
      <c r="AIL822" s="347"/>
      <c r="AIM822" s="347"/>
      <c r="AIN822" s="347"/>
      <c r="AIO822" s="347"/>
      <c r="AIP822" s="347"/>
      <c r="AIQ822" s="347"/>
      <c r="AIR822" s="347"/>
      <c r="AIS822" s="347"/>
      <c r="AIT822" s="347"/>
      <c r="AIU822" s="347"/>
      <c r="AIV822" s="347"/>
      <c r="AIW822" s="347"/>
      <c r="AIX822" s="347"/>
      <c r="AIY822" s="347"/>
      <c r="AIZ822" s="347"/>
      <c r="AJA822" s="347"/>
      <c r="AJB822" s="347"/>
      <c r="AJC822" s="347"/>
      <c r="AJD822" s="347"/>
      <c r="AJE822" s="347"/>
      <c r="AJF822" s="347"/>
      <c r="AJG822" s="347"/>
      <c r="AJH822" s="347"/>
      <c r="AJI822" s="347"/>
      <c r="AJJ822" s="347"/>
      <c r="AJK822" s="347"/>
      <c r="AJL822" s="347"/>
      <c r="AJM822" s="347"/>
      <c r="AJN822" s="347"/>
      <c r="AJO822" s="347"/>
      <c r="AJP822" s="347"/>
      <c r="AJQ822" s="347"/>
      <c r="AJR822" s="347"/>
      <c r="AJS822" s="347"/>
      <c r="AJT822" s="347"/>
      <c r="AJU822" s="347"/>
      <c r="AJV822" s="347"/>
      <c r="AJW822" s="347"/>
      <c r="AJX822" s="347"/>
      <c r="AJY822" s="347"/>
      <c r="AJZ822" s="347"/>
      <c r="AKA822" s="347"/>
      <c r="AKB822" s="347"/>
      <c r="AKC822" s="347"/>
      <c r="AKD822" s="347"/>
      <c r="AKE822" s="347"/>
      <c r="AKF822" s="347"/>
      <c r="AKG822" s="347"/>
      <c r="AKH822" s="347"/>
      <c r="AKI822" s="347"/>
      <c r="AKJ822" s="347"/>
      <c r="AKK822" s="347"/>
      <c r="AKL822" s="347"/>
      <c r="AKM822" s="347"/>
      <c r="AKN822" s="347"/>
      <c r="AKO822" s="347"/>
      <c r="AKP822" s="347"/>
      <c r="AKQ822" s="347"/>
      <c r="AKR822" s="347"/>
      <c r="AKS822" s="347"/>
      <c r="AKT822" s="347"/>
      <c r="AKU822" s="347"/>
      <c r="AKV822" s="347"/>
      <c r="AKW822" s="347"/>
      <c r="AKX822" s="347"/>
      <c r="AKY822" s="347"/>
      <c r="AKZ822" s="347"/>
      <c r="ALA822" s="347"/>
      <c r="ALB822" s="347"/>
      <c r="ALC822" s="347"/>
      <c r="ALD822" s="347"/>
      <c r="ALE822" s="347"/>
      <c r="ALF822" s="347"/>
      <c r="ALG822" s="347"/>
      <c r="ALH822" s="347"/>
      <c r="ALI822" s="347"/>
      <c r="ALJ822" s="347"/>
      <c r="ALK822" s="347"/>
      <c r="ALL822" s="347"/>
      <c r="ALM822" s="347"/>
      <c r="ALN822" s="347"/>
      <c r="ALO822" s="347"/>
      <c r="ALP822" s="347"/>
      <c r="ALQ822" s="347"/>
      <c r="ALR822" s="347"/>
      <c r="ALS822" s="347"/>
      <c r="ALT822" s="347"/>
      <c r="ALU822" s="347"/>
      <c r="ALV822" s="347"/>
      <c r="ALW822" s="347"/>
      <c r="ALX822" s="347"/>
      <c r="ALY822" s="347"/>
      <c r="ALZ822" s="347"/>
      <c r="AMA822" s="347"/>
      <c r="AMB822" s="347"/>
      <c r="AMC822" s="347"/>
      <c r="AMD822" s="347"/>
      <c r="AME822" s="347"/>
      <c r="AMF822" s="347"/>
      <c r="AMG822" s="347"/>
      <c r="AMH822" s="347"/>
      <c r="AMI822" s="347"/>
      <c r="AMJ822" s="347"/>
      <c r="AMK822" s="347"/>
      <c r="AML822" s="347"/>
      <c r="AMM822" s="347"/>
      <c r="AMN822" s="347"/>
      <c r="AMO822" s="347"/>
      <c r="AMP822" s="347"/>
      <c r="AMQ822" s="347"/>
      <c r="AMR822" s="347"/>
      <c r="AMS822" s="347"/>
      <c r="AMT822" s="347"/>
      <c r="AMU822" s="347"/>
      <c r="AMV822" s="347"/>
      <c r="AMW822" s="347"/>
      <c r="AMX822" s="347"/>
      <c r="AMY822" s="347"/>
      <c r="AMZ822" s="347"/>
      <c r="ANA822" s="347"/>
      <c r="ANB822" s="347"/>
      <c r="ANC822" s="347"/>
      <c r="AND822" s="347"/>
      <c r="ANE822" s="347"/>
      <c r="ANF822" s="347"/>
      <c r="ANG822" s="347"/>
      <c r="ANH822" s="347"/>
      <c r="ANI822" s="347"/>
      <c r="ANJ822" s="347"/>
      <c r="ANK822" s="347"/>
      <c r="ANL822" s="347"/>
      <c r="ANM822" s="347"/>
      <c r="ANN822" s="347"/>
      <c r="ANO822" s="347"/>
      <c r="ANP822" s="347"/>
      <c r="ANQ822" s="347"/>
      <c r="ANR822" s="347"/>
      <c r="ANS822" s="347"/>
      <c r="ANT822" s="347"/>
      <c r="ANU822" s="347"/>
      <c r="ANV822" s="347"/>
      <c r="ANW822" s="347"/>
      <c r="ANX822" s="347"/>
      <c r="ANY822" s="347"/>
      <c r="ANZ822" s="347"/>
      <c r="AOA822" s="347"/>
      <c r="AOB822" s="347"/>
      <c r="AOC822" s="347"/>
      <c r="AOD822" s="347"/>
      <c r="AOE822" s="347"/>
      <c r="AOF822" s="347"/>
      <c r="AOG822" s="347"/>
      <c r="AOH822" s="347"/>
      <c r="AOI822" s="347"/>
      <c r="AOJ822" s="347"/>
      <c r="AOK822" s="347"/>
      <c r="AOL822" s="347"/>
      <c r="AOM822" s="347"/>
      <c r="AON822" s="347"/>
      <c r="AOO822" s="347"/>
      <c r="AOP822" s="347"/>
      <c r="AOQ822" s="347"/>
      <c r="AOR822" s="347"/>
      <c r="AOS822" s="347"/>
      <c r="AOT822" s="347"/>
      <c r="AOU822" s="347"/>
      <c r="AOV822" s="347"/>
      <c r="AOW822" s="347"/>
      <c r="AOX822" s="347"/>
      <c r="AOY822" s="347"/>
      <c r="AOZ822" s="347"/>
      <c r="APA822" s="347"/>
      <c r="APB822" s="347"/>
      <c r="APC822" s="347"/>
      <c r="APD822" s="347"/>
      <c r="APE822" s="347"/>
      <c r="APF822" s="347"/>
      <c r="APG822" s="347"/>
      <c r="APH822" s="347"/>
      <c r="API822" s="347"/>
      <c r="APJ822" s="347"/>
      <c r="APK822" s="347"/>
      <c r="APL822" s="347"/>
      <c r="APM822" s="347"/>
      <c r="APN822" s="347"/>
      <c r="APO822" s="347"/>
      <c r="APP822" s="347"/>
      <c r="APQ822" s="347"/>
      <c r="APR822" s="347"/>
      <c r="APS822" s="347"/>
      <c r="APT822" s="347"/>
      <c r="APU822" s="347"/>
      <c r="APV822" s="347"/>
      <c r="APW822" s="347"/>
      <c r="APX822" s="347"/>
      <c r="APY822" s="347"/>
      <c r="APZ822" s="347"/>
      <c r="AQA822" s="347"/>
      <c r="AQB822" s="347"/>
      <c r="AQC822" s="347"/>
      <c r="AQD822" s="347"/>
      <c r="AQE822" s="347"/>
      <c r="AQF822" s="347"/>
      <c r="AQG822" s="347"/>
      <c r="AQH822" s="347"/>
      <c r="AQI822" s="347"/>
      <c r="AQJ822" s="347"/>
      <c r="AQK822" s="347"/>
      <c r="AQL822" s="347"/>
      <c r="AQM822" s="347"/>
      <c r="AQN822" s="347"/>
      <c r="AQO822" s="347"/>
      <c r="AQP822" s="347"/>
      <c r="AQQ822" s="347"/>
      <c r="AQR822" s="347"/>
      <c r="AQS822" s="347"/>
      <c r="AQT822" s="347"/>
      <c r="AQU822" s="347"/>
      <c r="AQV822" s="347"/>
      <c r="AQW822" s="347"/>
      <c r="AQX822" s="347"/>
      <c r="AQY822" s="347"/>
      <c r="AQZ822" s="347"/>
      <c r="ARA822" s="347"/>
      <c r="ARB822" s="347"/>
      <c r="ARC822" s="347"/>
      <c r="ARD822" s="347"/>
      <c r="ARE822" s="347"/>
      <c r="ARF822" s="347"/>
      <c r="ARG822" s="347"/>
      <c r="ARH822" s="347"/>
      <c r="ARI822" s="347"/>
      <c r="ARJ822" s="347"/>
      <c r="ARK822" s="347"/>
      <c r="ARL822" s="347"/>
      <c r="ARM822" s="347"/>
      <c r="ARN822" s="347"/>
      <c r="ARO822" s="347"/>
      <c r="ARP822" s="347"/>
      <c r="ARQ822" s="347"/>
      <c r="ARR822" s="347"/>
      <c r="ARS822" s="347"/>
      <c r="ART822" s="347"/>
      <c r="ARU822" s="347"/>
      <c r="ARV822" s="347"/>
      <c r="ARW822" s="347"/>
      <c r="ARX822" s="347"/>
      <c r="ARY822" s="347"/>
      <c r="ARZ822" s="347"/>
      <c r="ASA822" s="347"/>
      <c r="ASB822" s="347"/>
      <c r="ASC822" s="347"/>
      <c r="ASD822" s="347"/>
      <c r="ASE822" s="347"/>
      <c r="ASF822" s="347"/>
      <c r="ASG822" s="347"/>
      <c r="ASH822" s="347"/>
      <c r="ASI822" s="347"/>
      <c r="ASJ822" s="347"/>
      <c r="ASK822" s="347"/>
      <c r="ASL822" s="347"/>
      <c r="ASM822" s="347"/>
      <c r="ASN822" s="347"/>
      <c r="ASO822" s="347"/>
      <c r="ASP822" s="347"/>
      <c r="ASQ822" s="347"/>
      <c r="ASR822" s="347"/>
      <c r="ASS822" s="347"/>
      <c r="AST822" s="347"/>
      <c r="ASU822" s="347"/>
      <c r="ASV822" s="347"/>
      <c r="ASW822" s="347"/>
      <c r="ASX822" s="347"/>
      <c r="ASY822" s="347"/>
      <c r="ASZ822" s="347"/>
      <c r="ATA822" s="347"/>
      <c r="ATB822" s="347"/>
      <c r="ATC822" s="347"/>
      <c r="ATD822" s="347"/>
      <c r="ATE822" s="347"/>
      <c r="ATF822" s="347"/>
      <c r="ATG822" s="347"/>
      <c r="ATH822" s="347"/>
      <c r="ATI822" s="347"/>
      <c r="ATJ822" s="347"/>
      <c r="ATK822" s="347"/>
      <c r="ATL822" s="347"/>
      <c r="ATM822" s="347"/>
      <c r="ATN822" s="347"/>
      <c r="ATO822" s="347"/>
      <c r="ATP822" s="347"/>
      <c r="ATQ822" s="347"/>
      <c r="ATR822" s="347"/>
      <c r="ATS822" s="347"/>
      <c r="ATT822" s="347"/>
      <c r="ATU822" s="347"/>
      <c r="ATV822" s="347"/>
      <c r="ATW822" s="347"/>
      <c r="ATX822" s="347"/>
      <c r="ATY822" s="347"/>
      <c r="ATZ822" s="347"/>
      <c r="AUA822" s="347"/>
      <c r="AUB822" s="347"/>
      <c r="AUC822" s="347"/>
      <c r="AUD822" s="347"/>
      <c r="AUE822" s="347"/>
      <c r="AUF822" s="347"/>
      <c r="AUG822" s="347"/>
      <c r="AUH822" s="347"/>
      <c r="AUI822" s="347"/>
      <c r="AUJ822" s="347"/>
      <c r="AUK822" s="347"/>
      <c r="AUL822" s="347"/>
      <c r="AUM822" s="347"/>
      <c r="AUN822" s="347"/>
      <c r="AUO822" s="347"/>
      <c r="AUP822" s="347"/>
      <c r="AUQ822" s="347"/>
      <c r="AUR822" s="347"/>
      <c r="AUS822" s="347"/>
      <c r="AUT822" s="347"/>
      <c r="AUU822" s="347"/>
      <c r="AUV822" s="347"/>
      <c r="AUW822" s="347"/>
      <c r="AUX822" s="347"/>
      <c r="AUY822" s="347"/>
      <c r="AUZ822" s="347"/>
      <c r="AVA822" s="347"/>
      <c r="AVB822" s="347"/>
      <c r="AVC822" s="347"/>
      <c r="AVD822" s="347"/>
      <c r="AVE822" s="347"/>
      <c r="AVF822" s="347"/>
      <c r="AVG822" s="347"/>
      <c r="AVH822" s="347"/>
      <c r="AVI822" s="347"/>
      <c r="AVJ822" s="347"/>
      <c r="AVK822" s="347"/>
      <c r="AVL822" s="347"/>
      <c r="AVM822" s="347"/>
      <c r="AVN822" s="347"/>
      <c r="AVO822" s="347"/>
      <c r="AVP822" s="347"/>
      <c r="AVQ822" s="347"/>
      <c r="AVR822" s="347"/>
      <c r="AVS822" s="347"/>
      <c r="AVT822" s="347"/>
      <c r="AVU822" s="347"/>
      <c r="AVV822" s="347"/>
      <c r="AVW822" s="347"/>
      <c r="AVX822" s="347"/>
      <c r="AVY822" s="347"/>
      <c r="AVZ822" s="347"/>
      <c r="AWA822" s="347"/>
      <c r="AWB822" s="347"/>
      <c r="AWC822" s="347"/>
      <c r="AWD822" s="347"/>
      <c r="AWE822" s="347"/>
      <c r="AWF822" s="347"/>
      <c r="AWG822" s="347"/>
      <c r="AWH822" s="347"/>
      <c r="AWI822" s="347"/>
      <c r="AWJ822" s="347"/>
      <c r="AWK822" s="347"/>
      <c r="AWL822" s="347"/>
      <c r="AWM822" s="347"/>
      <c r="AWN822" s="347"/>
      <c r="AWO822" s="347"/>
      <c r="AWP822" s="347"/>
      <c r="AWQ822" s="347"/>
      <c r="AWR822" s="347"/>
      <c r="AWS822" s="347"/>
      <c r="AWT822" s="347"/>
      <c r="AWU822" s="347"/>
      <c r="AWV822" s="347"/>
      <c r="AWW822" s="347"/>
      <c r="AWX822" s="347"/>
      <c r="AWY822" s="347"/>
      <c r="AWZ822" s="347"/>
      <c r="AXA822" s="347"/>
      <c r="AXB822" s="347"/>
      <c r="AXC822" s="347"/>
      <c r="AXD822" s="347"/>
      <c r="AXE822" s="347"/>
      <c r="AXF822" s="347"/>
      <c r="AXG822" s="347"/>
      <c r="AXH822" s="347"/>
      <c r="AXI822" s="347"/>
      <c r="AXJ822" s="347"/>
      <c r="AXK822" s="347"/>
      <c r="AXL822" s="347"/>
      <c r="AXM822" s="347"/>
      <c r="AXN822" s="347"/>
      <c r="AXO822" s="347"/>
      <c r="AXP822" s="347"/>
      <c r="AXQ822" s="347"/>
      <c r="AXR822" s="347"/>
      <c r="AXS822" s="347"/>
      <c r="AXT822" s="347"/>
      <c r="AXU822" s="347"/>
      <c r="AXV822" s="347"/>
      <c r="AXW822" s="347"/>
      <c r="AXX822" s="347"/>
      <c r="AXY822" s="347"/>
      <c r="AXZ822" s="347"/>
      <c r="AYA822" s="347"/>
      <c r="AYB822" s="347"/>
      <c r="AYC822" s="347"/>
      <c r="AYD822" s="347"/>
      <c r="AYE822" s="347"/>
      <c r="AYF822" s="347"/>
      <c r="AYG822" s="347"/>
      <c r="AYH822" s="347"/>
      <c r="AYI822" s="347"/>
      <c r="AYJ822" s="347"/>
      <c r="AYK822" s="347"/>
      <c r="AYL822" s="347"/>
      <c r="AYM822" s="347"/>
      <c r="AYN822" s="347"/>
      <c r="AYO822" s="347"/>
      <c r="AYP822" s="347"/>
      <c r="AYQ822" s="347"/>
      <c r="AYR822" s="347"/>
      <c r="AYS822" s="347"/>
      <c r="AYT822" s="347"/>
      <c r="AYU822" s="347"/>
      <c r="AYV822" s="347"/>
      <c r="AYW822" s="347"/>
      <c r="AYX822" s="347"/>
      <c r="AYY822" s="347"/>
      <c r="AYZ822" s="347"/>
      <c r="AZA822" s="347"/>
      <c r="AZB822" s="347"/>
      <c r="AZC822" s="347"/>
      <c r="AZD822" s="347"/>
      <c r="AZE822" s="347"/>
      <c r="AZF822" s="347"/>
      <c r="AZG822" s="347"/>
      <c r="AZH822" s="347"/>
      <c r="AZI822" s="347"/>
      <c r="AZJ822" s="347"/>
      <c r="AZK822" s="347"/>
      <c r="AZL822" s="347"/>
      <c r="AZM822" s="347"/>
      <c r="AZN822" s="347"/>
      <c r="AZO822" s="347"/>
      <c r="AZP822" s="347"/>
      <c r="AZQ822" s="347"/>
      <c r="AZR822" s="347"/>
      <c r="AZS822" s="347"/>
      <c r="AZT822" s="347"/>
      <c r="AZU822" s="347"/>
      <c r="AZV822" s="347"/>
      <c r="AZW822" s="347"/>
      <c r="AZX822" s="347"/>
      <c r="AZY822" s="347"/>
      <c r="AZZ822" s="347"/>
      <c r="BAA822" s="347"/>
      <c r="BAB822" s="347"/>
      <c r="BAC822" s="347"/>
      <c r="BAD822" s="347"/>
      <c r="BAE822" s="347"/>
      <c r="BAF822" s="347"/>
      <c r="BAG822" s="347"/>
      <c r="BAH822" s="347"/>
      <c r="BAI822" s="347"/>
      <c r="BAJ822" s="347"/>
      <c r="BAK822" s="347"/>
      <c r="BAL822" s="347"/>
      <c r="BAM822" s="347"/>
      <c r="BAN822" s="347"/>
      <c r="BAO822" s="347"/>
      <c r="BAP822" s="347"/>
      <c r="BAQ822" s="347"/>
      <c r="BAR822" s="347"/>
      <c r="BAS822" s="347"/>
      <c r="BAT822" s="347"/>
      <c r="BAU822" s="347"/>
      <c r="BAV822" s="347"/>
      <c r="BAW822" s="347"/>
      <c r="BAX822" s="347"/>
      <c r="BAY822" s="347"/>
      <c r="BAZ822" s="347"/>
      <c r="BBA822" s="347"/>
      <c r="BBB822" s="347"/>
      <c r="BBC822" s="347"/>
      <c r="BBD822" s="347"/>
      <c r="BBE822" s="347"/>
      <c r="BBF822" s="347"/>
      <c r="BBG822" s="347"/>
      <c r="BBH822" s="347"/>
      <c r="BBI822" s="347"/>
      <c r="BBJ822" s="347"/>
      <c r="BBK822" s="347"/>
      <c r="BBL822" s="347"/>
      <c r="BBM822" s="347"/>
      <c r="BBN822" s="347"/>
      <c r="BBO822" s="347"/>
      <c r="BBP822" s="347"/>
      <c r="BBQ822" s="347"/>
      <c r="BBR822" s="347"/>
      <c r="BBS822" s="347"/>
      <c r="BBT822" s="347"/>
      <c r="BBU822" s="347"/>
      <c r="BBV822" s="347"/>
      <c r="BBW822" s="347"/>
      <c r="BBX822" s="347"/>
      <c r="BBY822" s="347"/>
      <c r="BBZ822" s="347"/>
      <c r="BCA822" s="347"/>
      <c r="BCB822" s="347"/>
      <c r="BCC822" s="347"/>
      <c r="BCD822" s="347"/>
      <c r="BCE822" s="347"/>
      <c r="BCF822" s="347"/>
      <c r="BCG822" s="347"/>
      <c r="BCH822" s="347"/>
      <c r="BCI822" s="347"/>
      <c r="BCJ822" s="347"/>
      <c r="BCK822" s="347"/>
      <c r="BCL822" s="347"/>
      <c r="BCM822" s="347"/>
      <c r="BCN822" s="347"/>
      <c r="BCO822" s="347"/>
      <c r="BCP822" s="347"/>
      <c r="BCQ822" s="347"/>
      <c r="BCR822" s="347"/>
      <c r="BCS822" s="347"/>
      <c r="BCT822" s="347"/>
      <c r="BCU822" s="347"/>
      <c r="BCV822" s="347"/>
      <c r="BCW822" s="347"/>
      <c r="BCX822" s="347"/>
      <c r="BCY822" s="347"/>
      <c r="BCZ822" s="347"/>
      <c r="BDA822" s="347"/>
      <c r="BDB822" s="347"/>
      <c r="BDC822" s="347"/>
      <c r="BDD822" s="347"/>
      <c r="BDE822" s="347"/>
      <c r="BDF822" s="347"/>
      <c r="BDG822" s="347"/>
      <c r="BDH822" s="347"/>
      <c r="BDI822" s="347"/>
      <c r="BDJ822" s="347"/>
      <c r="BDK822" s="347"/>
      <c r="BDL822" s="347"/>
      <c r="BDM822" s="347"/>
      <c r="BDN822" s="347"/>
      <c r="BDO822" s="347"/>
      <c r="BDP822" s="347"/>
      <c r="BDQ822" s="347"/>
      <c r="BDR822" s="347"/>
      <c r="BDS822" s="347"/>
      <c r="BDT822" s="347"/>
      <c r="BDU822" s="347"/>
      <c r="BDV822" s="347"/>
      <c r="BDW822" s="347"/>
      <c r="BDX822" s="347"/>
      <c r="BDY822" s="347"/>
      <c r="BDZ822" s="347"/>
      <c r="BEA822" s="347"/>
      <c r="BEB822" s="347"/>
      <c r="BEC822" s="347"/>
      <c r="BED822" s="347"/>
      <c r="BEE822" s="347"/>
      <c r="BEF822" s="347"/>
      <c r="BEG822" s="347"/>
      <c r="BEH822" s="347"/>
      <c r="BEI822" s="347"/>
      <c r="BEJ822" s="347"/>
      <c r="BEK822" s="347"/>
      <c r="BEL822" s="347"/>
      <c r="BEM822" s="347"/>
      <c r="BEN822" s="347"/>
      <c r="BEO822" s="347"/>
      <c r="BEP822" s="347"/>
      <c r="BEQ822" s="347"/>
      <c r="BER822" s="347"/>
      <c r="BES822" s="347"/>
      <c r="BET822" s="347"/>
      <c r="BEU822" s="347"/>
      <c r="BEV822" s="347"/>
      <c r="BEW822" s="347"/>
      <c r="BEX822" s="347"/>
      <c r="BEY822" s="347"/>
      <c r="BEZ822" s="347"/>
      <c r="BFA822" s="347"/>
      <c r="BFB822" s="347"/>
      <c r="BFC822" s="347"/>
      <c r="BFD822" s="347"/>
      <c r="BFE822" s="347"/>
      <c r="BFF822" s="347"/>
      <c r="BFG822" s="347"/>
      <c r="BFH822" s="347"/>
      <c r="BFI822" s="347"/>
      <c r="BFJ822" s="347"/>
      <c r="BFK822" s="347"/>
      <c r="BFL822" s="347"/>
      <c r="BFM822" s="347"/>
      <c r="BFN822" s="347"/>
      <c r="BFO822" s="347"/>
      <c r="BFP822" s="347"/>
      <c r="BFQ822" s="347"/>
      <c r="BFR822" s="347"/>
      <c r="BFS822" s="347"/>
      <c r="BFT822" s="347"/>
      <c r="BFU822" s="347"/>
      <c r="BFV822" s="347"/>
      <c r="BFW822" s="347"/>
      <c r="BFX822" s="347"/>
      <c r="BFY822" s="347"/>
      <c r="BFZ822" s="347"/>
      <c r="BGA822" s="347"/>
      <c r="BGB822" s="347"/>
      <c r="BGC822" s="347"/>
      <c r="BGD822" s="347"/>
      <c r="BGE822" s="347"/>
      <c r="BGF822" s="347"/>
      <c r="BGG822" s="347"/>
      <c r="BGH822" s="347"/>
      <c r="BGI822" s="347"/>
      <c r="BGJ822" s="347"/>
      <c r="BGK822" s="347"/>
      <c r="BGL822" s="347"/>
      <c r="BGM822" s="347"/>
      <c r="BGN822" s="347"/>
      <c r="BGO822" s="347"/>
      <c r="BGP822" s="347"/>
      <c r="BGQ822" s="347"/>
      <c r="BGR822" s="347"/>
      <c r="BGS822" s="347"/>
      <c r="BGT822" s="347"/>
      <c r="BGU822" s="347"/>
      <c r="BGV822" s="347"/>
      <c r="BGW822" s="347"/>
      <c r="BGX822" s="347"/>
      <c r="BGY822" s="347"/>
      <c r="BGZ822" s="347"/>
      <c r="BHA822" s="347"/>
      <c r="BHB822" s="347"/>
      <c r="BHC822" s="347"/>
      <c r="BHD822" s="347"/>
      <c r="BHE822" s="347"/>
      <c r="BHF822" s="347"/>
      <c r="BHG822" s="347"/>
      <c r="BHH822" s="347"/>
      <c r="BHI822" s="347"/>
      <c r="BHJ822" s="347"/>
      <c r="BHK822" s="347"/>
      <c r="BHL822" s="347"/>
      <c r="BHM822" s="347"/>
      <c r="BHN822" s="347"/>
      <c r="BHO822" s="347"/>
      <c r="BHP822" s="347"/>
      <c r="BHQ822" s="347"/>
      <c r="BHR822" s="347"/>
      <c r="BHS822" s="347"/>
      <c r="BHT822" s="347"/>
      <c r="BHU822" s="347"/>
      <c r="BHV822" s="347"/>
      <c r="BHW822" s="347"/>
      <c r="BHX822" s="347"/>
      <c r="BHY822" s="347"/>
      <c r="BHZ822" s="347"/>
      <c r="BIA822" s="347"/>
      <c r="BIB822" s="347"/>
      <c r="BIC822" s="347"/>
      <c r="BID822" s="347"/>
      <c r="BIE822" s="347"/>
      <c r="BIF822" s="347"/>
      <c r="BIG822" s="347"/>
      <c r="BIH822" s="347"/>
      <c r="BII822" s="347"/>
      <c r="BIJ822" s="347"/>
      <c r="BIK822" s="347"/>
      <c r="BIL822" s="347"/>
      <c r="BIM822" s="347"/>
      <c r="BIN822" s="347"/>
      <c r="BIO822" s="347"/>
      <c r="BIP822" s="347"/>
      <c r="BIQ822" s="347"/>
      <c r="BIR822" s="347"/>
      <c r="BIS822" s="347"/>
      <c r="BIT822" s="347"/>
      <c r="BIU822" s="347"/>
      <c r="BIV822" s="347"/>
      <c r="BIW822" s="347"/>
      <c r="BIX822" s="347"/>
      <c r="BIY822" s="347"/>
      <c r="BIZ822" s="347"/>
      <c r="BJA822" s="347"/>
      <c r="BJB822" s="347"/>
      <c r="BJC822" s="347"/>
      <c r="BJD822" s="347"/>
      <c r="BJE822" s="347"/>
      <c r="BJF822" s="347"/>
      <c r="BJG822" s="347"/>
      <c r="BJH822" s="347"/>
      <c r="BJI822" s="347"/>
      <c r="BJJ822" s="347"/>
      <c r="BJK822" s="347"/>
      <c r="BJL822" s="347"/>
      <c r="BJM822" s="347"/>
      <c r="BJN822" s="347"/>
      <c r="BJO822" s="347"/>
      <c r="BJP822" s="347"/>
      <c r="BJQ822" s="347"/>
      <c r="BJR822" s="347"/>
      <c r="BJS822" s="347"/>
      <c r="BJT822" s="347"/>
      <c r="BJU822" s="347"/>
      <c r="BJV822" s="347"/>
      <c r="BJW822" s="347"/>
      <c r="BJX822" s="347"/>
      <c r="BJY822" s="347"/>
      <c r="BJZ822" s="347"/>
      <c r="BKA822" s="347"/>
      <c r="BKB822" s="347"/>
      <c r="BKC822" s="347"/>
      <c r="BKD822" s="347"/>
      <c r="BKE822" s="347"/>
      <c r="BKF822" s="347"/>
      <c r="BKG822" s="347"/>
      <c r="BKH822" s="347"/>
      <c r="BKI822" s="347"/>
      <c r="BKJ822" s="347"/>
      <c r="BKK822" s="347"/>
      <c r="BKL822" s="347"/>
      <c r="BKM822" s="347"/>
      <c r="BKN822" s="347"/>
      <c r="BKO822" s="347"/>
      <c r="BKP822" s="347"/>
      <c r="BKQ822" s="347"/>
      <c r="BKR822" s="347"/>
      <c r="BKS822" s="347"/>
      <c r="BKT822" s="347"/>
      <c r="BKU822" s="347"/>
      <c r="BKV822" s="347"/>
      <c r="BKW822" s="347"/>
      <c r="BKX822" s="347"/>
      <c r="BKY822" s="347"/>
      <c r="BKZ822" s="347"/>
      <c r="BLA822" s="347"/>
      <c r="BLB822" s="347"/>
      <c r="BLC822" s="347"/>
      <c r="BLD822" s="347"/>
      <c r="BLE822" s="347"/>
      <c r="BLF822" s="347"/>
      <c r="BLG822" s="347"/>
      <c r="BLH822" s="347"/>
      <c r="BLI822" s="347"/>
      <c r="BLJ822" s="347"/>
      <c r="BLK822" s="347"/>
      <c r="BLL822" s="347"/>
      <c r="BLM822" s="347"/>
      <c r="BLN822" s="347"/>
      <c r="BLO822" s="347"/>
      <c r="BLP822" s="347"/>
      <c r="BLQ822" s="347"/>
      <c r="BLR822" s="347"/>
      <c r="BLS822" s="347"/>
      <c r="BLT822" s="347"/>
      <c r="BLU822" s="347"/>
      <c r="BLV822" s="347"/>
      <c r="BLW822" s="347"/>
      <c r="BLX822" s="347"/>
      <c r="BLY822" s="347"/>
      <c r="BLZ822" s="347"/>
      <c r="BMA822" s="347"/>
      <c r="BMB822" s="347"/>
      <c r="BMC822" s="347"/>
      <c r="BMD822" s="347"/>
      <c r="BME822" s="347"/>
      <c r="BMF822" s="347"/>
      <c r="BMG822" s="347"/>
      <c r="BMH822" s="347"/>
      <c r="BMI822" s="347"/>
      <c r="BMJ822" s="347"/>
      <c r="BMK822" s="347"/>
      <c r="BML822" s="347"/>
      <c r="BMM822" s="347"/>
      <c r="BMN822" s="347"/>
      <c r="BMO822" s="347"/>
      <c r="BMP822" s="347"/>
      <c r="BMQ822" s="347"/>
      <c r="BMR822" s="347"/>
      <c r="BMS822" s="347"/>
      <c r="BMT822" s="347"/>
      <c r="BMU822" s="347"/>
      <c r="BMV822" s="347"/>
      <c r="BMW822" s="347"/>
      <c r="BMX822" s="347"/>
      <c r="BMY822" s="347"/>
      <c r="BMZ822" s="347"/>
      <c r="BNA822" s="347"/>
      <c r="BNB822" s="347"/>
      <c r="BNC822" s="347"/>
      <c r="BND822" s="347"/>
      <c r="BNE822" s="347"/>
      <c r="BNF822" s="347"/>
      <c r="BNG822" s="347"/>
      <c r="BNH822" s="347"/>
      <c r="BNI822" s="347"/>
      <c r="BNJ822" s="347"/>
      <c r="BNK822" s="347"/>
      <c r="BNL822" s="347"/>
      <c r="BNM822" s="347"/>
      <c r="BNN822" s="347"/>
      <c r="BNO822" s="347"/>
      <c r="BNP822" s="347"/>
      <c r="BNQ822" s="347"/>
      <c r="BNR822" s="347"/>
      <c r="BNS822" s="347"/>
      <c r="BNT822" s="347"/>
      <c r="BNU822" s="347"/>
      <c r="BNV822" s="347"/>
      <c r="BNW822" s="347"/>
      <c r="BNX822" s="347"/>
      <c r="BNY822" s="347"/>
      <c r="BNZ822" s="347"/>
      <c r="BOA822" s="347"/>
      <c r="BOB822" s="347"/>
      <c r="BOC822" s="347"/>
      <c r="BOD822" s="347"/>
      <c r="BOE822" s="347"/>
      <c r="BOF822" s="347"/>
      <c r="BOG822" s="347"/>
      <c r="BOH822" s="347"/>
      <c r="BOI822" s="347"/>
      <c r="BOJ822" s="347"/>
      <c r="BOK822" s="347"/>
      <c r="BOL822" s="347"/>
      <c r="BOM822" s="347"/>
      <c r="BON822" s="347"/>
      <c r="BOO822" s="347"/>
      <c r="BOP822" s="347"/>
      <c r="BOQ822" s="347"/>
      <c r="BOR822" s="347"/>
      <c r="BOS822" s="347"/>
      <c r="BOT822" s="347"/>
      <c r="BOU822" s="347"/>
      <c r="BOV822" s="347"/>
      <c r="BOW822" s="347"/>
      <c r="BOX822" s="347"/>
      <c r="BOY822" s="347"/>
      <c r="BOZ822" s="347"/>
      <c r="BPA822" s="347"/>
      <c r="BPB822" s="347"/>
      <c r="BPC822" s="347"/>
      <c r="BPD822" s="347"/>
      <c r="BPE822" s="347"/>
      <c r="BPF822" s="347"/>
      <c r="BPG822" s="347"/>
      <c r="BPH822" s="347"/>
      <c r="BPI822" s="347"/>
      <c r="BPJ822" s="347"/>
      <c r="BPK822" s="347"/>
      <c r="BPL822" s="347"/>
      <c r="BPM822" s="347"/>
      <c r="BPN822" s="347"/>
      <c r="BPO822" s="347"/>
      <c r="BPP822" s="347"/>
      <c r="BPQ822" s="347"/>
      <c r="BPR822" s="347"/>
      <c r="BPS822" s="347"/>
      <c r="BPT822" s="347"/>
      <c r="BPU822" s="347"/>
      <c r="BPV822" s="347"/>
      <c r="BPW822" s="347"/>
      <c r="BPX822" s="347"/>
      <c r="BPY822" s="347"/>
      <c r="BPZ822" s="347"/>
      <c r="BQA822" s="347"/>
      <c r="BQB822" s="347"/>
      <c r="BQC822" s="347"/>
      <c r="BQD822" s="347"/>
      <c r="BQE822" s="347"/>
      <c r="BQF822" s="347"/>
      <c r="BQG822" s="347"/>
      <c r="BQH822" s="347"/>
      <c r="BQI822" s="347"/>
      <c r="BQJ822" s="347"/>
      <c r="BQK822" s="347"/>
      <c r="BQL822" s="347"/>
      <c r="BQM822" s="347"/>
      <c r="BQN822" s="347"/>
      <c r="BQO822" s="347"/>
      <c r="BQP822" s="347"/>
      <c r="BQQ822" s="347"/>
      <c r="BQR822" s="347"/>
      <c r="BQS822" s="347"/>
      <c r="BQT822" s="347"/>
      <c r="BQU822" s="347"/>
      <c r="BQV822" s="347"/>
      <c r="BQW822" s="347"/>
      <c r="BQX822" s="347"/>
      <c r="BQY822" s="347"/>
      <c r="BQZ822" s="347"/>
      <c r="BRA822" s="347"/>
      <c r="BRB822" s="347"/>
      <c r="BRC822" s="347"/>
      <c r="BRD822" s="347"/>
      <c r="BRE822" s="347"/>
      <c r="BRF822" s="347"/>
      <c r="BRG822" s="347"/>
      <c r="BRH822" s="347"/>
      <c r="BRI822" s="347"/>
      <c r="BRJ822" s="347"/>
      <c r="BRK822" s="347"/>
      <c r="BRL822" s="347"/>
      <c r="BRM822" s="347"/>
      <c r="BRN822" s="347"/>
      <c r="BRO822" s="347"/>
      <c r="BRP822" s="347"/>
      <c r="BRQ822" s="347"/>
      <c r="BRR822" s="347"/>
      <c r="BRS822" s="347"/>
      <c r="BRT822" s="347"/>
      <c r="BRU822" s="347"/>
      <c r="BRV822" s="347"/>
      <c r="BRW822" s="347"/>
      <c r="BRX822" s="347"/>
      <c r="BRY822" s="347"/>
      <c r="BRZ822" s="347"/>
      <c r="BSA822" s="347"/>
      <c r="BSB822" s="347"/>
      <c r="BSC822" s="347"/>
      <c r="BSD822" s="347"/>
      <c r="BSE822" s="347"/>
      <c r="BSF822" s="347"/>
      <c r="BSG822" s="347"/>
      <c r="BSH822" s="347"/>
      <c r="BSI822" s="347"/>
      <c r="BSJ822" s="347"/>
      <c r="BSK822" s="347"/>
      <c r="BSL822" s="347"/>
      <c r="BSM822" s="347"/>
      <c r="BSN822" s="347"/>
      <c r="BSO822" s="347"/>
      <c r="BSP822" s="347"/>
      <c r="BSQ822" s="347"/>
      <c r="BSR822" s="347"/>
      <c r="BSS822" s="347"/>
      <c r="BST822" s="347"/>
      <c r="BSU822" s="347"/>
      <c r="BSV822" s="347"/>
      <c r="BSW822" s="347"/>
      <c r="BSX822" s="347"/>
      <c r="BSY822" s="347"/>
      <c r="BSZ822" s="347"/>
      <c r="BTA822" s="347"/>
      <c r="BTB822" s="347"/>
      <c r="BTC822" s="347"/>
      <c r="BTD822" s="347"/>
      <c r="BTE822" s="347"/>
      <c r="BTF822" s="347"/>
      <c r="BTG822" s="347"/>
      <c r="BTH822" s="347"/>
      <c r="BTI822" s="347"/>
      <c r="BTJ822" s="347"/>
      <c r="BTK822" s="347"/>
      <c r="BTL822" s="347"/>
      <c r="BTM822" s="347"/>
      <c r="BTN822" s="347"/>
      <c r="BTO822" s="347"/>
      <c r="BTP822" s="347"/>
      <c r="BTQ822" s="347"/>
      <c r="BTR822" s="347"/>
      <c r="BTS822" s="347"/>
      <c r="BTT822" s="347"/>
      <c r="BTU822" s="347"/>
      <c r="BTV822" s="347"/>
      <c r="BTW822" s="347"/>
      <c r="BTX822" s="347"/>
      <c r="BTY822" s="347"/>
      <c r="BTZ822" s="347"/>
      <c r="BUA822" s="347"/>
      <c r="BUB822" s="347"/>
      <c r="BUC822" s="347"/>
      <c r="BUD822" s="347"/>
      <c r="BUE822" s="347"/>
      <c r="BUF822" s="347"/>
      <c r="BUG822" s="347"/>
      <c r="BUH822" s="347"/>
      <c r="BUI822" s="347"/>
      <c r="BUJ822" s="347"/>
      <c r="BUK822" s="347"/>
      <c r="BUL822" s="347"/>
      <c r="BUM822" s="347"/>
      <c r="BUN822" s="347"/>
      <c r="BUO822" s="347"/>
      <c r="BUP822" s="347"/>
      <c r="BUQ822" s="347"/>
      <c r="BUR822" s="347"/>
      <c r="BUS822" s="347"/>
      <c r="BUT822" s="347"/>
      <c r="BUU822" s="347"/>
      <c r="BUV822" s="347"/>
      <c r="BUW822" s="347"/>
      <c r="BUX822" s="347"/>
      <c r="BUY822" s="347"/>
      <c r="BUZ822" s="347"/>
      <c r="BVA822" s="347"/>
      <c r="BVB822" s="347"/>
      <c r="BVC822" s="347"/>
      <c r="BVD822" s="347"/>
      <c r="BVE822" s="347"/>
      <c r="BVF822" s="347"/>
      <c r="BVG822" s="347"/>
      <c r="BVH822" s="347"/>
      <c r="BVI822" s="347"/>
      <c r="BVJ822" s="347"/>
      <c r="BVK822" s="347"/>
      <c r="BVL822" s="347"/>
      <c r="BVM822" s="347"/>
      <c r="BVN822" s="347"/>
      <c r="BVO822" s="347"/>
      <c r="BVP822" s="347"/>
      <c r="BVQ822" s="347"/>
      <c r="BVR822" s="347"/>
      <c r="BVS822" s="347"/>
      <c r="BVT822" s="347"/>
      <c r="BVU822" s="347"/>
      <c r="BVV822" s="347"/>
      <c r="BVW822" s="347"/>
      <c r="BVX822" s="347"/>
      <c r="BVY822" s="347"/>
      <c r="BVZ822" s="347"/>
      <c r="BWA822" s="347"/>
      <c r="BWB822" s="347"/>
      <c r="BWC822" s="347"/>
      <c r="BWD822" s="347"/>
      <c r="BWE822" s="347"/>
      <c r="BWF822" s="347"/>
      <c r="BWG822" s="347"/>
      <c r="BWH822" s="347"/>
      <c r="BWI822" s="347"/>
      <c r="BWJ822" s="347"/>
      <c r="BWK822" s="347"/>
      <c r="BWL822" s="347"/>
      <c r="BWM822" s="347"/>
      <c r="BWN822" s="347"/>
      <c r="BWO822" s="347"/>
      <c r="BWP822" s="347"/>
      <c r="BWQ822" s="347"/>
      <c r="BWR822" s="347"/>
      <c r="BWS822" s="347"/>
      <c r="BWT822" s="347"/>
      <c r="BWU822" s="347"/>
      <c r="BWV822" s="347"/>
      <c r="BWW822" s="347"/>
      <c r="BWX822" s="347"/>
      <c r="BWY822" s="347"/>
      <c r="BWZ822" s="347"/>
      <c r="BXA822" s="347"/>
      <c r="BXB822" s="347"/>
      <c r="BXC822" s="347"/>
      <c r="BXD822" s="347"/>
      <c r="BXE822" s="347"/>
      <c r="BXF822" s="347"/>
      <c r="BXG822" s="347"/>
      <c r="BXH822" s="347"/>
      <c r="BXI822" s="347"/>
      <c r="BXJ822" s="347"/>
      <c r="BXK822" s="347"/>
      <c r="BXL822" s="347"/>
      <c r="BXM822" s="347"/>
      <c r="BXN822" s="347"/>
      <c r="BXO822" s="347"/>
      <c r="BXP822" s="347"/>
      <c r="BXQ822" s="347"/>
      <c r="BXR822" s="347"/>
      <c r="BXS822" s="347"/>
      <c r="BXT822" s="347"/>
      <c r="BXU822" s="347"/>
      <c r="BXV822" s="347"/>
      <c r="BXW822" s="347"/>
      <c r="BXX822" s="347"/>
      <c r="BXY822" s="347"/>
      <c r="BXZ822" s="347"/>
      <c r="BYA822" s="347"/>
      <c r="BYB822" s="347"/>
      <c r="BYC822" s="347"/>
      <c r="BYD822" s="347"/>
      <c r="BYE822" s="347"/>
      <c r="BYF822" s="347"/>
      <c r="BYG822" s="347"/>
      <c r="BYH822" s="347"/>
      <c r="BYI822" s="347"/>
      <c r="BYJ822" s="347"/>
      <c r="BYK822" s="347"/>
      <c r="BYL822" s="347"/>
      <c r="BYM822" s="347"/>
      <c r="BYN822" s="347"/>
      <c r="BYO822" s="347"/>
      <c r="BYP822" s="347"/>
      <c r="BYQ822" s="347"/>
      <c r="BYR822" s="347"/>
      <c r="BYS822" s="347"/>
      <c r="BYT822" s="347"/>
      <c r="BYU822" s="347"/>
      <c r="BYV822" s="347"/>
      <c r="BYW822" s="347"/>
      <c r="BYX822" s="347"/>
      <c r="BYY822" s="347"/>
      <c r="BYZ822" s="347"/>
      <c r="BZA822" s="347"/>
      <c r="BZB822" s="347"/>
      <c r="BZC822" s="347"/>
      <c r="BZD822" s="347"/>
      <c r="BZE822" s="347"/>
      <c r="BZF822" s="347"/>
      <c r="BZG822" s="347"/>
      <c r="BZH822" s="347"/>
      <c r="BZI822" s="347"/>
      <c r="BZJ822" s="347"/>
      <c r="BZK822" s="347"/>
      <c r="BZL822" s="347"/>
      <c r="BZM822" s="347"/>
      <c r="BZN822" s="347"/>
      <c r="BZO822" s="347"/>
      <c r="BZP822" s="347"/>
      <c r="BZQ822" s="347"/>
      <c r="BZR822" s="347"/>
      <c r="BZS822" s="347"/>
      <c r="BZT822" s="347"/>
      <c r="BZU822" s="347"/>
      <c r="BZV822" s="347"/>
      <c r="BZW822" s="347"/>
      <c r="BZX822" s="347"/>
      <c r="BZY822" s="347"/>
      <c r="BZZ822" s="347"/>
      <c r="CAA822" s="347"/>
      <c r="CAB822" s="347"/>
      <c r="CAC822" s="347"/>
      <c r="CAD822" s="347"/>
      <c r="CAE822" s="347"/>
      <c r="CAF822" s="347"/>
      <c r="CAG822" s="347"/>
      <c r="CAH822" s="347"/>
      <c r="CAI822" s="347"/>
      <c r="CAJ822" s="347"/>
      <c r="CAK822" s="347"/>
      <c r="CAL822" s="347"/>
      <c r="CAM822" s="347"/>
      <c r="CAN822" s="347"/>
      <c r="CAO822" s="347"/>
      <c r="CAP822" s="347"/>
      <c r="CAQ822" s="347"/>
      <c r="CAR822" s="347"/>
      <c r="CAS822" s="347"/>
      <c r="CAT822" s="347"/>
      <c r="CAU822" s="347"/>
      <c r="CAV822" s="347"/>
      <c r="CAW822" s="347"/>
      <c r="CAX822" s="347"/>
      <c r="CAY822" s="347"/>
      <c r="CAZ822" s="347"/>
      <c r="CBA822" s="347"/>
      <c r="CBB822" s="347"/>
      <c r="CBC822" s="347"/>
      <c r="CBD822" s="347"/>
      <c r="CBE822" s="347"/>
      <c r="CBF822" s="347"/>
      <c r="CBG822" s="347"/>
      <c r="CBH822" s="347"/>
      <c r="CBI822" s="347"/>
      <c r="CBJ822" s="347"/>
      <c r="CBK822" s="347"/>
      <c r="CBL822" s="347"/>
      <c r="CBM822" s="347"/>
      <c r="CBN822" s="347"/>
      <c r="CBO822" s="347"/>
      <c r="CBP822" s="347"/>
      <c r="CBQ822" s="347"/>
      <c r="CBR822" s="347"/>
      <c r="CBS822" s="347"/>
      <c r="CBT822" s="347"/>
      <c r="CBU822" s="347"/>
      <c r="CBV822" s="347"/>
      <c r="CBW822" s="347"/>
      <c r="CBX822" s="347"/>
      <c r="CBY822" s="347"/>
      <c r="CBZ822" s="347"/>
      <c r="CCA822" s="347"/>
      <c r="CCB822" s="347"/>
      <c r="CCC822" s="347"/>
      <c r="CCD822" s="347"/>
      <c r="CCE822" s="347"/>
      <c r="CCF822" s="347"/>
      <c r="CCG822" s="347"/>
      <c r="CCH822" s="347"/>
      <c r="CCI822" s="347"/>
      <c r="CCJ822" s="347"/>
      <c r="CCK822" s="347"/>
      <c r="CCL822" s="347"/>
      <c r="CCM822" s="347"/>
      <c r="CCN822" s="347"/>
      <c r="CCO822" s="347"/>
      <c r="CCP822" s="347"/>
      <c r="CCQ822" s="347"/>
      <c r="CCR822" s="347"/>
      <c r="CCS822" s="347"/>
      <c r="CCT822" s="347"/>
      <c r="CCU822" s="347"/>
      <c r="CCV822" s="347"/>
      <c r="CCW822" s="347"/>
      <c r="CCX822" s="347"/>
      <c r="CCY822" s="347"/>
      <c r="CCZ822" s="347"/>
      <c r="CDA822" s="347"/>
      <c r="CDB822" s="347"/>
      <c r="CDC822" s="347"/>
      <c r="CDD822" s="347"/>
      <c r="CDE822" s="347"/>
      <c r="CDF822" s="347"/>
      <c r="CDG822" s="347"/>
      <c r="CDH822" s="347"/>
      <c r="CDI822" s="347"/>
      <c r="CDJ822" s="347"/>
      <c r="CDK822" s="347"/>
      <c r="CDL822" s="347"/>
      <c r="CDM822" s="347"/>
      <c r="CDN822" s="347"/>
      <c r="CDO822" s="347"/>
      <c r="CDP822" s="347"/>
      <c r="CDQ822" s="347"/>
      <c r="CDR822" s="347"/>
      <c r="CDS822" s="347"/>
      <c r="CDT822" s="347"/>
      <c r="CDU822" s="347"/>
      <c r="CDV822" s="347"/>
      <c r="CDW822" s="347"/>
      <c r="CDX822" s="347"/>
      <c r="CDY822" s="347"/>
      <c r="CDZ822" s="347"/>
      <c r="CEA822" s="347"/>
      <c r="CEB822" s="347"/>
      <c r="CEC822" s="347"/>
      <c r="CED822" s="347"/>
      <c r="CEE822" s="347"/>
      <c r="CEF822" s="347"/>
      <c r="CEG822" s="347"/>
      <c r="CEH822" s="347"/>
      <c r="CEI822" s="347"/>
      <c r="CEJ822" s="347"/>
      <c r="CEK822" s="347"/>
      <c r="CEL822" s="347"/>
      <c r="CEM822" s="347"/>
      <c r="CEN822" s="347"/>
      <c r="CEO822" s="347"/>
      <c r="CEP822" s="347"/>
      <c r="CEQ822" s="347"/>
      <c r="CER822" s="347"/>
      <c r="CES822" s="347"/>
      <c r="CET822" s="347"/>
      <c r="CEU822" s="347"/>
      <c r="CEV822" s="347"/>
      <c r="CEW822" s="347"/>
      <c r="CEX822" s="347"/>
      <c r="CEY822" s="347"/>
      <c r="CEZ822" s="347"/>
      <c r="CFA822" s="347"/>
      <c r="CFB822" s="347"/>
      <c r="CFC822" s="347"/>
      <c r="CFD822" s="347"/>
      <c r="CFE822" s="347"/>
      <c r="CFF822" s="347"/>
      <c r="CFG822" s="347"/>
      <c r="CFH822" s="347"/>
      <c r="CFI822" s="347"/>
      <c r="CFJ822" s="347"/>
      <c r="CFK822" s="347"/>
      <c r="CFL822" s="347"/>
      <c r="CFM822" s="347"/>
      <c r="CFN822" s="347"/>
      <c r="CFO822" s="347"/>
      <c r="CFP822" s="347"/>
      <c r="CFQ822" s="347"/>
      <c r="CFR822" s="347"/>
      <c r="CFS822" s="347"/>
      <c r="CFT822" s="347"/>
      <c r="CFU822" s="347"/>
      <c r="CFV822" s="347"/>
      <c r="CFW822" s="347"/>
      <c r="CFX822" s="347"/>
      <c r="CFY822" s="347"/>
      <c r="CFZ822" s="347"/>
      <c r="CGA822" s="347"/>
      <c r="CGB822" s="347"/>
      <c r="CGC822" s="347"/>
      <c r="CGD822" s="347"/>
      <c r="CGE822" s="347"/>
      <c r="CGF822" s="347"/>
      <c r="CGG822" s="347"/>
      <c r="CGH822" s="347"/>
      <c r="CGI822" s="347"/>
      <c r="CGJ822" s="347"/>
      <c r="CGK822" s="347"/>
      <c r="CGL822" s="347"/>
      <c r="CGM822" s="347"/>
      <c r="CGN822" s="347"/>
      <c r="CGO822" s="347"/>
      <c r="CGP822" s="347"/>
      <c r="CGQ822" s="347"/>
      <c r="CGR822" s="347"/>
      <c r="CGS822" s="347"/>
      <c r="CGT822" s="347"/>
      <c r="CGU822" s="347"/>
      <c r="CGV822" s="347"/>
      <c r="CGW822" s="347"/>
      <c r="CGX822" s="347"/>
      <c r="CGY822" s="347"/>
      <c r="CGZ822" s="347"/>
      <c r="CHA822" s="347"/>
      <c r="CHB822" s="347"/>
      <c r="CHC822" s="347"/>
      <c r="CHD822" s="347"/>
      <c r="CHE822" s="347"/>
      <c r="CHF822" s="347"/>
      <c r="CHG822" s="347"/>
      <c r="CHH822" s="347"/>
      <c r="CHI822" s="347"/>
      <c r="CHJ822" s="347"/>
      <c r="CHK822" s="347"/>
      <c r="CHL822" s="347"/>
      <c r="CHM822" s="347"/>
      <c r="CHN822" s="347"/>
      <c r="CHO822" s="347"/>
      <c r="CHP822" s="347"/>
      <c r="CHQ822" s="347"/>
      <c r="CHR822" s="347"/>
      <c r="CHS822" s="347"/>
      <c r="CHT822" s="347"/>
      <c r="CHU822" s="347"/>
      <c r="CHV822" s="347"/>
      <c r="CHW822" s="347"/>
      <c r="CHX822" s="347"/>
      <c r="CHY822" s="347"/>
      <c r="CHZ822" s="347"/>
      <c r="CIA822" s="347"/>
      <c r="CIB822" s="347"/>
      <c r="CIC822" s="347"/>
      <c r="CID822" s="347"/>
      <c r="CIE822" s="347"/>
      <c r="CIF822" s="347"/>
      <c r="CIG822" s="347"/>
      <c r="CIH822" s="347"/>
      <c r="CII822" s="347"/>
      <c r="CIJ822" s="347"/>
      <c r="CIK822" s="347"/>
      <c r="CIL822" s="347"/>
      <c r="CIM822" s="347"/>
      <c r="CIN822" s="347"/>
      <c r="CIO822" s="347"/>
      <c r="CIP822" s="347"/>
      <c r="CIQ822" s="347"/>
      <c r="CIR822" s="347"/>
      <c r="CIS822" s="347"/>
      <c r="CIT822" s="347"/>
      <c r="CIU822" s="347"/>
      <c r="CIV822" s="347"/>
      <c r="CIW822" s="347"/>
      <c r="CIX822" s="347"/>
      <c r="CIY822" s="347"/>
      <c r="CIZ822" s="347"/>
      <c r="CJA822" s="347"/>
      <c r="CJB822" s="347"/>
      <c r="CJC822" s="347"/>
      <c r="CJD822" s="347"/>
      <c r="CJE822" s="347"/>
      <c r="CJF822" s="347"/>
      <c r="CJG822" s="347"/>
      <c r="CJH822" s="347"/>
      <c r="CJI822" s="347"/>
      <c r="CJJ822" s="347"/>
      <c r="CJK822" s="347"/>
      <c r="CJL822" s="347"/>
      <c r="CJM822" s="347"/>
      <c r="CJN822" s="347"/>
      <c r="CJO822" s="347"/>
      <c r="CJP822" s="347"/>
      <c r="CJQ822" s="347"/>
      <c r="CJR822" s="347"/>
      <c r="CJS822" s="347"/>
      <c r="CJT822" s="347"/>
      <c r="CJU822" s="347"/>
      <c r="CJV822" s="347"/>
      <c r="CJW822" s="347"/>
      <c r="CJX822" s="347"/>
      <c r="CJY822" s="347"/>
      <c r="CJZ822" s="347"/>
      <c r="CKA822" s="347"/>
      <c r="CKB822" s="347"/>
      <c r="CKC822" s="347"/>
      <c r="CKD822" s="347"/>
      <c r="CKE822" s="347"/>
      <c r="CKF822" s="347"/>
      <c r="CKG822" s="347"/>
      <c r="CKH822" s="347"/>
      <c r="CKI822" s="347"/>
      <c r="CKJ822" s="347"/>
      <c r="CKK822" s="347"/>
      <c r="CKL822" s="347"/>
      <c r="CKM822" s="347"/>
      <c r="CKN822" s="347"/>
      <c r="CKO822" s="347"/>
      <c r="CKP822" s="347"/>
      <c r="CKQ822" s="347"/>
      <c r="CKR822" s="347"/>
      <c r="CKS822" s="347"/>
      <c r="CKT822" s="347"/>
      <c r="CKU822" s="347"/>
      <c r="CKV822" s="347"/>
      <c r="CKW822" s="347"/>
      <c r="CKX822" s="347"/>
      <c r="CKY822" s="347"/>
      <c r="CKZ822" s="347"/>
      <c r="CLA822" s="347"/>
      <c r="CLB822" s="347"/>
      <c r="CLC822" s="347"/>
      <c r="CLD822" s="347"/>
      <c r="CLE822" s="347"/>
      <c r="CLF822" s="347"/>
      <c r="CLG822" s="347"/>
      <c r="CLH822" s="347"/>
      <c r="CLI822" s="347"/>
      <c r="CLJ822" s="347"/>
      <c r="CLK822" s="347"/>
      <c r="CLL822" s="347"/>
      <c r="CLM822" s="347"/>
      <c r="CLN822" s="347"/>
      <c r="CLO822" s="347"/>
      <c r="CLP822" s="347"/>
      <c r="CLQ822" s="347"/>
      <c r="CLR822" s="347"/>
      <c r="CLS822" s="347"/>
      <c r="CLT822" s="347"/>
      <c r="CLU822" s="347"/>
      <c r="CLV822" s="347"/>
      <c r="CLW822" s="347"/>
      <c r="CLX822" s="347"/>
      <c r="CLY822" s="347"/>
      <c r="CLZ822" s="347"/>
      <c r="CMA822" s="347"/>
      <c r="CMB822" s="347"/>
      <c r="CMC822" s="347"/>
      <c r="CMD822" s="347"/>
      <c r="CME822" s="347"/>
      <c r="CMF822" s="347"/>
      <c r="CMG822" s="347"/>
      <c r="CMH822" s="347"/>
      <c r="CMI822" s="347"/>
      <c r="CMJ822" s="347"/>
      <c r="CMK822" s="347"/>
      <c r="CML822" s="347"/>
      <c r="CMM822" s="347"/>
      <c r="CMN822" s="347"/>
      <c r="CMO822" s="347"/>
      <c r="CMP822" s="347"/>
      <c r="CMQ822" s="347"/>
      <c r="CMR822" s="347"/>
      <c r="CMS822" s="347"/>
      <c r="CMT822" s="347"/>
      <c r="CMU822" s="347"/>
      <c r="CMV822" s="347"/>
      <c r="CMW822" s="347"/>
      <c r="CMX822" s="347"/>
      <c r="CMY822" s="347"/>
      <c r="CMZ822" s="347"/>
      <c r="CNA822" s="347"/>
      <c r="CNB822" s="347"/>
      <c r="CNC822" s="347"/>
      <c r="CND822" s="347"/>
      <c r="CNE822" s="347"/>
      <c r="CNF822" s="347"/>
      <c r="CNG822" s="347"/>
      <c r="CNH822" s="347"/>
      <c r="CNI822" s="347"/>
      <c r="CNJ822" s="347"/>
      <c r="CNK822" s="347"/>
      <c r="CNL822" s="347"/>
      <c r="CNM822" s="347"/>
      <c r="CNN822" s="347"/>
      <c r="CNO822" s="347"/>
      <c r="CNP822" s="347"/>
      <c r="CNQ822" s="347"/>
      <c r="CNR822" s="347"/>
      <c r="CNS822" s="347"/>
      <c r="CNT822" s="347"/>
      <c r="CNU822" s="347"/>
      <c r="CNV822" s="347"/>
      <c r="CNW822" s="347"/>
      <c r="CNX822" s="347"/>
      <c r="CNY822" s="347"/>
      <c r="CNZ822" s="347"/>
      <c r="COA822" s="347"/>
      <c r="COB822" s="347"/>
      <c r="COC822" s="347"/>
      <c r="COD822" s="347"/>
      <c r="COE822" s="347"/>
      <c r="COF822" s="347"/>
      <c r="COG822" s="347"/>
      <c r="COH822" s="347"/>
      <c r="COI822" s="347"/>
      <c r="COJ822" s="347"/>
      <c r="COK822" s="347"/>
      <c r="COL822" s="347"/>
      <c r="COM822" s="347"/>
      <c r="CON822" s="347"/>
      <c r="COO822" s="347"/>
      <c r="COP822" s="347"/>
      <c r="COQ822" s="347"/>
      <c r="COR822" s="347"/>
      <c r="COS822" s="347"/>
      <c r="COT822" s="347"/>
      <c r="COU822" s="347"/>
      <c r="COV822" s="347"/>
      <c r="COW822" s="347"/>
      <c r="COX822" s="347"/>
      <c r="COY822" s="347"/>
      <c r="COZ822" s="347"/>
      <c r="CPA822" s="347"/>
      <c r="CPB822" s="347"/>
      <c r="CPC822" s="347"/>
      <c r="CPD822" s="347"/>
      <c r="CPE822" s="347"/>
      <c r="CPF822" s="347"/>
      <c r="CPG822" s="347"/>
      <c r="CPH822" s="347"/>
      <c r="CPI822" s="347"/>
      <c r="CPJ822" s="347"/>
      <c r="CPK822" s="347"/>
      <c r="CPL822" s="347"/>
      <c r="CPM822" s="347"/>
      <c r="CPN822" s="347"/>
      <c r="CPO822" s="347"/>
      <c r="CPP822" s="347"/>
      <c r="CPQ822" s="347"/>
      <c r="CPR822" s="347"/>
      <c r="CPS822" s="347"/>
      <c r="CPT822" s="347"/>
      <c r="CPU822" s="347"/>
      <c r="CPV822" s="347"/>
      <c r="CPW822" s="347"/>
      <c r="CPX822" s="347"/>
      <c r="CPY822" s="347"/>
      <c r="CPZ822" s="347"/>
      <c r="CQA822" s="347"/>
      <c r="CQB822" s="347"/>
      <c r="CQC822" s="347"/>
      <c r="CQD822" s="347"/>
      <c r="CQE822" s="347"/>
      <c r="CQF822" s="347"/>
      <c r="CQG822" s="347"/>
      <c r="CQH822" s="347"/>
      <c r="CQI822" s="347"/>
      <c r="CQJ822" s="347"/>
      <c r="CQK822" s="347"/>
      <c r="CQL822" s="347"/>
      <c r="CQM822" s="347"/>
      <c r="CQN822" s="347"/>
      <c r="CQO822" s="347"/>
      <c r="CQP822" s="347"/>
      <c r="CQQ822" s="347"/>
      <c r="CQR822" s="347"/>
      <c r="CQS822" s="347"/>
      <c r="CQT822" s="347"/>
      <c r="CQU822" s="347"/>
      <c r="CQV822" s="347"/>
      <c r="CQW822" s="347"/>
      <c r="CQX822" s="347"/>
      <c r="CQY822" s="347"/>
      <c r="CQZ822" s="347"/>
      <c r="CRA822" s="347"/>
      <c r="CRB822" s="347"/>
      <c r="CRC822" s="347"/>
      <c r="CRD822" s="347"/>
      <c r="CRE822" s="347"/>
      <c r="CRF822" s="347"/>
      <c r="CRG822" s="347"/>
      <c r="CRH822" s="347"/>
      <c r="CRI822" s="347"/>
      <c r="CRJ822" s="347"/>
      <c r="CRK822" s="347"/>
      <c r="CRL822" s="347"/>
      <c r="CRM822" s="347"/>
      <c r="CRN822" s="347"/>
      <c r="CRO822" s="347"/>
      <c r="CRP822" s="347"/>
      <c r="CRQ822" s="347"/>
      <c r="CRR822" s="347"/>
      <c r="CRS822" s="347"/>
      <c r="CRT822" s="347"/>
      <c r="CRU822" s="347"/>
      <c r="CRV822" s="347"/>
      <c r="CRW822" s="347"/>
      <c r="CRX822" s="347"/>
      <c r="CRY822" s="347"/>
      <c r="CRZ822" s="347"/>
      <c r="CSA822" s="347"/>
      <c r="CSB822" s="347"/>
      <c r="CSC822" s="347"/>
      <c r="CSD822" s="347"/>
      <c r="CSE822" s="347"/>
      <c r="CSF822" s="347"/>
      <c r="CSG822" s="347"/>
      <c r="CSH822" s="347"/>
      <c r="CSI822" s="347"/>
      <c r="CSJ822" s="347"/>
      <c r="CSK822" s="347"/>
      <c r="CSL822" s="347"/>
      <c r="CSM822" s="347"/>
      <c r="CSN822" s="347"/>
      <c r="CSO822" s="347"/>
      <c r="CSP822" s="347"/>
      <c r="CSQ822" s="347"/>
      <c r="CSR822" s="347"/>
      <c r="CSS822" s="347"/>
      <c r="CST822" s="347"/>
      <c r="CSU822" s="347"/>
      <c r="CSV822" s="347"/>
      <c r="CSW822" s="347"/>
      <c r="CSX822" s="347"/>
      <c r="CSY822" s="347"/>
      <c r="CSZ822" s="347"/>
      <c r="CTA822" s="347"/>
      <c r="CTB822" s="347"/>
      <c r="CTC822" s="347"/>
      <c r="CTD822" s="347"/>
      <c r="CTE822" s="347"/>
      <c r="CTF822" s="347"/>
      <c r="CTG822" s="347"/>
      <c r="CTH822" s="347"/>
      <c r="CTI822" s="347"/>
      <c r="CTJ822" s="347"/>
      <c r="CTK822" s="347"/>
      <c r="CTL822" s="347"/>
      <c r="CTM822" s="347"/>
      <c r="CTN822" s="347"/>
      <c r="CTO822" s="347"/>
      <c r="CTP822" s="347"/>
      <c r="CTQ822" s="347"/>
      <c r="CTR822" s="347"/>
      <c r="CTS822" s="347"/>
      <c r="CTT822" s="347"/>
      <c r="CTU822" s="347"/>
      <c r="CTV822" s="347"/>
      <c r="CTW822" s="347"/>
      <c r="CTX822" s="347"/>
      <c r="CTY822" s="347"/>
      <c r="CTZ822" s="347"/>
      <c r="CUA822" s="347"/>
      <c r="CUB822" s="347"/>
      <c r="CUC822" s="347"/>
      <c r="CUD822" s="347"/>
      <c r="CUE822" s="347"/>
      <c r="CUF822" s="347"/>
      <c r="CUG822" s="347"/>
      <c r="CUH822" s="347"/>
      <c r="CUI822" s="347"/>
      <c r="CUJ822" s="347"/>
      <c r="CUK822" s="347"/>
      <c r="CUL822" s="347"/>
      <c r="CUM822" s="347"/>
      <c r="CUN822" s="347"/>
      <c r="CUO822" s="347"/>
      <c r="CUP822" s="347"/>
      <c r="CUQ822" s="347"/>
      <c r="CUR822" s="347"/>
      <c r="CUS822" s="347"/>
      <c r="CUT822" s="347"/>
      <c r="CUU822" s="347"/>
      <c r="CUV822" s="347"/>
      <c r="CUW822" s="347"/>
      <c r="CUX822" s="347"/>
      <c r="CUY822" s="347"/>
      <c r="CUZ822" s="347"/>
      <c r="CVA822" s="347"/>
      <c r="CVB822" s="347"/>
      <c r="CVC822" s="347"/>
      <c r="CVD822" s="347"/>
      <c r="CVE822" s="347"/>
      <c r="CVF822" s="347"/>
      <c r="CVG822" s="347"/>
      <c r="CVH822" s="347"/>
      <c r="CVI822" s="347"/>
      <c r="CVJ822" s="347"/>
      <c r="CVK822" s="347"/>
      <c r="CVL822" s="347"/>
      <c r="CVM822" s="347"/>
      <c r="CVN822" s="347"/>
      <c r="CVO822" s="347"/>
      <c r="CVP822" s="347"/>
      <c r="CVQ822" s="347"/>
      <c r="CVR822" s="347"/>
      <c r="CVS822" s="347"/>
      <c r="CVT822" s="347"/>
      <c r="CVU822" s="347"/>
      <c r="CVV822" s="347"/>
      <c r="CVW822" s="347"/>
      <c r="CVX822" s="347"/>
      <c r="CVY822" s="347"/>
      <c r="CVZ822" s="347"/>
      <c r="CWA822" s="347"/>
      <c r="CWB822" s="347"/>
      <c r="CWC822" s="347"/>
      <c r="CWD822" s="347"/>
      <c r="CWE822" s="347"/>
      <c r="CWF822" s="347"/>
      <c r="CWG822" s="347"/>
      <c r="CWH822" s="347"/>
      <c r="CWI822" s="347"/>
      <c r="CWJ822" s="347"/>
      <c r="CWK822" s="347"/>
      <c r="CWL822" s="347"/>
      <c r="CWM822" s="347"/>
      <c r="CWN822" s="347"/>
      <c r="CWO822" s="347"/>
      <c r="CWP822" s="347"/>
      <c r="CWQ822" s="347"/>
      <c r="CWR822" s="347"/>
      <c r="CWS822" s="347"/>
      <c r="CWT822" s="347"/>
      <c r="CWU822" s="347"/>
      <c r="CWV822" s="347"/>
      <c r="CWW822" s="347"/>
      <c r="CWX822" s="347"/>
      <c r="CWY822" s="347"/>
      <c r="CWZ822" s="347"/>
      <c r="CXA822" s="347"/>
      <c r="CXB822" s="347"/>
      <c r="CXC822" s="347"/>
      <c r="CXD822" s="347"/>
      <c r="CXE822" s="347"/>
      <c r="CXF822" s="347"/>
      <c r="CXG822" s="347"/>
      <c r="CXH822" s="347"/>
      <c r="CXI822" s="347"/>
      <c r="CXJ822" s="347"/>
      <c r="CXK822" s="347"/>
      <c r="CXL822" s="347"/>
      <c r="CXM822" s="347"/>
      <c r="CXN822" s="347"/>
      <c r="CXO822" s="347"/>
      <c r="CXP822" s="347"/>
      <c r="CXQ822" s="347"/>
      <c r="CXR822" s="347"/>
      <c r="CXS822" s="347"/>
      <c r="CXT822" s="347"/>
      <c r="CXU822" s="347"/>
      <c r="CXV822" s="347"/>
      <c r="CXW822" s="347"/>
      <c r="CXX822" s="347"/>
      <c r="CXY822" s="347"/>
      <c r="CXZ822" s="347"/>
      <c r="CYA822" s="347"/>
      <c r="CYB822" s="347"/>
      <c r="CYC822" s="347"/>
      <c r="CYD822" s="347"/>
      <c r="CYE822" s="347"/>
      <c r="CYF822" s="347"/>
      <c r="CYG822" s="347"/>
      <c r="CYH822" s="347"/>
      <c r="CYI822" s="347"/>
      <c r="CYJ822" s="347"/>
      <c r="CYK822" s="347"/>
      <c r="CYL822" s="347"/>
      <c r="CYM822" s="347"/>
      <c r="CYN822" s="347"/>
      <c r="CYO822" s="347"/>
      <c r="CYP822" s="347"/>
      <c r="CYQ822" s="347"/>
      <c r="CYR822" s="347"/>
      <c r="CYS822" s="347"/>
      <c r="CYT822" s="347"/>
      <c r="CYU822" s="347"/>
      <c r="CYV822" s="347"/>
      <c r="CYW822" s="347"/>
      <c r="CYX822" s="347"/>
      <c r="CYY822" s="347"/>
      <c r="CYZ822" s="347"/>
      <c r="CZA822" s="347"/>
      <c r="CZB822" s="347"/>
      <c r="CZC822" s="347"/>
      <c r="CZD822" s="347"/>
      <c r="CZE822" s="347"/>
      <c r="CZF822" s="347"/>
      <c r="CZG822" s="347"/>
      <c r="CZH822" s="347"/>
      <c r="CZI822" s="347"/>
      <c r="CZJ822" s="347"/>
      <c r="CZK822" s="347"/>
      <c r="CZL822" s="347"/>
      <c r="CZM822" s="347"/>
      <c r="CZN822" s="347"/>
      <c r="CZO822" s="347"/>
      <c r="CZP822" s="347"/>
      <c r="CZQ822" s="347"/>
      <c r="CZR822" s="347"/>
      <c r="CZS822" s="347"/>
      <c r="CZT822" s="347"/>
      <c r="CZU822" s="347"/>
      <c r="CZV822" s="347"/>
      <c r="CZW822" s="347"/>
      <c r="CZX822" s="347"/>
      <c r="CZY822" s="347"/>
      <c r="CZZ822" s="347"/>
      <c r="DAA822" s="347"/>
      <c r="DAB822" s="347"/>
      <c r="DAC822" s="347"/>
      <c r="DAD822" s="347"/>
      <c r="DAE822" s="347"/>
      <c r="DAF822" s="347"/>
      <c r="DAG822" s="347"/>
      <c r="DAH822" s="347"/>
      <c r="DAI822" s="347"/>
      <c r="DAJ822" s="347"/>
      <c r="DAK822" s="347"/>
      <c r="DAL822" s="347"/>
      <c r="DAM822" s="347"/>
      <c r="DAN822" s="347"/>
      <c r="DAO822" s="347"/>
      <c r="DAP822" s="347"/>
      <c r="DAQ822" s="347"/>
      <c r="DAR822" s="347"/>
      <c r="DAS822" s="347"/>
      <c r="DAT822" s="347"/>
      <c r="DAU822" s="347"/>
      <c r="DAV822" s="347"/>
      <c r="DAW822" s="347"/>
      <c r="DAX822" s="347"/>
      <c r="DAY822" s="347"/>
      <c r="DAZ822" s="347"/>
      <c r="DBA822" s="347"/>
      <c r="DBB822" s="347"/>
      <c r="DBC822" s="347"/>
      <c r="DBD822" s="347"/>
      <c r="DBE822" s="347"/>
      <c r="DBF822" s="347"/>
      <c r="DBG822" s="347"/>
      <c r="DBH822" s="347"/>
      <c r="DBI822" s="347"/>
      <c r="DBJ822" s="347"/>
      <c r="DBK822" s="347"/>
      <c r="DBL822" s="347"/>
      <c r="DBM822" s="347"/>
      <c r="DBN822" s="347"/>
      <c r="DBO822" s="347"/>
      <c r="DBP822" s="347"/>
      <c r="DBQ822" s="347"/>
      <c r="DBR822" s="347"/>
      <c r="DBS822" s="347"/>
      <c r="DBT822" s="347"/>
      <c r="DBU822" s="347"/>
      <c r="DBV822" s="347"/>
      <c r="DBW822" s="347"/>
      <c r="DBX822" s="347"/>
      <c r="DBY822" s="347"/>
      <c r="DBZ822" s="347"/>
      <c r="DCA822" s="347"/>
      <c r="DCB822" s="347"/>
      <c r="DCC822" s="347"/>
      <c r="DCD822" s="347"/>
      <c r="DCE822" s="347"/>
      <c r="DCF822" s="347"/>
      <c r="DCG822" s="347"/>
      <c r="DCH822" s="347"/>
      <c r="DCI822" s="347"/>
      <c r="DCJ822" s="347"/>
      <c r="DCK822" s="347"/>
      <c r="DCL822" s="347"/>
      <c r="DCM822" s="347"/>
      <c r="DCN822" s="347"/>
      <c r="DCO822" s="347"/>
      <c r="DCP822" s="347"/>
      <c r="DCQ822" s="347"/>
      <c r="DCR822" s="347"/>
      <c r="DCS822" s="347"/>
      <c r="DCT822" s="347"/>
      <c r="DCU822" s="347"/>
      <c r="DCV822" s="347"/>
      <c r="DCW822" s="347"/>
      <c r="DCX822" s="347"/>
      <c r="DCY822" s="347"/>
      <c r="DCZ822" s="347"/>
      <c r="DDA822" s="347"/>
      <c r="DDB822" s="347"/>
      <c r="DDC822" s="347"/>
      <c r="DDD822" s="347"/>
      <c r="DDE822" s="347"/>
      <c r="DDF822" s="347"/>
      <c r="DDG822" s="347"/>
      <c r="DDH822" s="347"/>
      <c r="DDI822" s="347"/>
      <c r="DDJ822" s="347"/>
      <c r="DDK822" s="347"/>
      <c r="DDL822" s="347"/>
      <c r="DDM822" s="347"/>
      <c r="DDN822" s="347"/>
      <c r="DDO822" s="347"/>
      <c r="DDP822" s="347"/>
      <c r="DDQ822" s="347"/>
      <c r="DDR822" s="347"/>
      <c r="DDS822" s="347"/>
      <c r="DDT822" s="347"/>
      <c r="DDU822" s="347"/>
      <c r="DDV822" s="347"/>
      <c r="DDW822" s="347"/>
      <c r="DDX822" s="347"/>
      <c r="DDY822" s="347"/>
      <c r="DDZ822" s="347"/>
      <c r="DEA822" s="347"/>
      <c r="DEB822" s="347"/>
      <c r="DEC822" s="347"/>
      <c r="DED822" s="347"/>
      <c r="DEE822" s="347"/>
      <c r="DEF822" s="347"/>
      <c r="DEG822" s="347"/>
      <c r="DEH822" s="347"/>
      <c r="DEI822" s="347"/>
      <c r="DEJ822" s="347"/>
      <c r="DEK822" s="347"/>
      <c r="DEL822" s="347"/>
      <c r="DEM822" s="347"/>
      <c r="DEN822" s="347"/>
      <c r="DEO822" s="347"/>
      <c r="DEP822" s="347"/>
      <c r="DEQ822" s="347"/>
      <c r="DER822" s="347"/>
      <c r="DES822" s="347"/>
      <c r="DET822" s="347"/>
      <c r="DEU822" s="347"/>
      <c r="DEV822" s="347"/>
      <c r="DEW822" s="347"/>
      <c r="DEX822" s="347"/>
      <c r="DEY822" s="347"/>
      <c r="DEZ822" s="347"/>
      <c r="DFA822" s="347"/>
      <c r="DFB822" s="347"/>
      <c r="DFC822" s="347"/>
      <c r="DFD822" s="347"/>
      <c r="DFE822" s="347"/>
      <c r="DFF822" s="347"/>
      <c r="DFG822" s="347"/>
      <c r="DFH822" s="347"/>
      <c r="DFI822" s="347"/>
      <c r="DFJ822" s="347"/>
      <c r="DFK822" s="347"/>
      <c r="DFL822" s="347"/>
      <c r="DFM822" s="347"/>
      <c r="DFN822" s="347"/>
      <c r="DFO822" s="347"/>
      <c r="DFP822" s="347"/>
      <c r="DFQ822" s="347"/>
      <c r="DFR822" s="347"/>
      <c r="DFS822" s="347"/>
      <c r="DFT822" s="347"/>
      <c r="DFU822" s="347"/>
      <c r="DFV822" s="347"/>
      <c r="DFW822" s="347"/>
      <c r="DFX822" s="347"/>
      <c r="DFY822" s="347"/>
      <c r="DFZ822" s="347"/>
      <c r="DGA822" s="347"/>
      <c r="DGB822" s="347"/>
      <c r="DGC822" s="347"/>
      <c r="DGD822" s="347"/>
      <c r="DGE822" s="347"/>
      <c r="DGF822" s="347"/>
      <c r="DGG822" s="347"/>
      <c r="DGH822" s="347"/>
      <c r="DGI822" s="347"/>
      <c r="DGJ822" s="347"/>
      <c r="DGK822" s="347"/>
      <c r="DGL822" s="347"/>
      <c r="DGM822" s="347"/>
      <c r="DGN822" s="347"/>
      <c r="DGO822" s="347"/>
      <c r="DGP822" s="347"/>
      <c r="DGQ822" s="347"/>
      <c r="DGR822" s="347"/>
      <c r="DGS822" s="347"/>
      <c r="DGT822" s="347"/>
      <c r="DGU822" s="347"/>
      <c r="DGV822" s="347"/>
      <c r="DGW822" s="347"/>
      <c r="DGX822" s="347"/>
      <c r="DGY822" s="347"/>
      <c r="DGZ822" s="347"/>
      <c r="DHA822" s="347"/>
      <c r="DHB822" s="347"/>
      <c r="DHC822" s="347"/>
      <c r="DHD822" s="347"/>
      <c r="DHE822" s="347"/>
      <c r="DHF822" s="347"/>
      <c r="DHG822" s="347"/>
      <c r="DHH822" s="347"/>
      <c r="DHI822" s="347"/>
      <c r="DHJ822" s="347"/>
      <c r="DHK822" s="347"/>
      <c r="DHL822" s="347"/>
      <c r="DHM822" s="347"/>
      <c r="DHN822" s="347"/>
      <c r="DHO822" s="347"/>
      <c r="DHP822" s="347"/>
      <c r="DHQ822" s="347"/>
      <c r="DHR822" s="347"/>
      <c r="DHS822" s="347"/>
      <c r="DHT822" s="347"/>
      <c r="DHU822" s="347"/>
      <c r="DHV822" s="347"/>
      <c r="DHW822" s="347"/>
      <c r="DHX822" s="347"/>
      <c r="DHY822" s="347"/>
      <c r="DHZ822" s="347"/>
      <c r="DIA822" s="347"/>
      <c r="DIB822" s="347"/>
      <c r="DIC822" s="347"/>
      <c r="DID822" s="347"/>
      <c r="DIE822" s="347"/>
      <c r="DIF822" s="347"/>
      <c r="DIG822" s="347"/>
      <c r="DIH822" s="347"/>
      <c r="DII822" s="347"/>
      <c r="DIJ822" s="347"/>
      <c r="DIK822" s="347"/>
      <c r="DIL822" s="347"/>
      <c r="DIM822" s="347"/>
      <c r="DIN822" s="347"/>
      <c r="DIO822" s="347"/>
      <c r="DIP822" s="347"/>
      <c r="DIQ822" s="347"/>
      <c r="DIR822" s="347"/>
      <c r="DIS822" s="347"/>
      <c r="DIT822" s="347"/>
      <c r="DIU822" s="347"/>
      <c r="DIV822" s="347"/>
      <c r="DIW822" s="347"/>
      <c r="DIX822" s="347"/>
      <c r="DIY822" s="347"/>
      <c r="DIZ822" s="347"/>
      <c r="DJA822" s="347"/>
      <c r="DJB822" s="347"/>
      <c r="DJC822" s="347"/>
      <c r="DJD822" s="347"/>
      <c r="DJE822" s="347"/>
      <c r="DJF822" s="347"/>
      <c r="DJG822" s="347"/>
      <c r="DJH822" s="347"/>
      <c r="DJI822" s="347"/>
      <c r="DJJ822" s="347"/>
      <c r="DJK822" s="347"/>
      <c r="DJL822" s="347"/>
      <c r="DJM822" s="347"/>
      <c r="DJN822" s="347"/>
      <c r="DJO822" s="347"/>
      <c r="DJP822" s="347"/>
      <c r="DJQ822" s="347"/>
      <c r="DJR822" s="347"/>
      <c r="DJS822" s="347"/>
      <c r="DJT822" s="347"/>
      <c r="DJU822" s="347"/>
      <c r="DJV822" s="347"/>
      <c r="DJW822" s="347"/>
      <c r="DJX822" s="347"/>
      <c r="DJY822" s="347"/>
      <c r="DJZ822" s="347"/>
      <c r="DKA822" s="347"/>
      <c r="DKB822" s="347"/>
      <c r="DKC822" s="347"/>
      <c r="DKD822" s="347"/>
      <c r="DKE822" s="347"/>
      <c r="DKF822" s="347"/>
      <c r="DKG822" s="347"/>
      <c r="DKH822" s="347"/>
      <c r="DKI822" s="347"/>
      <c r="DKJ822" s="347"/>
      <c r="DKK822" s="347"/>
      <c r="DKL822" s="347"/>
      <c r="DKM822" s="347"/>
      <c r="DKN822" s="347"/>
      <c r="DKO822" s="347"/>
      <c r="DKP822" s="347"/>
      <c r="DKQ822" s="347"/>
      <c r="DKR822" s="347"/>
      <c r="DKS822" s="347"/>
      <c r="DKT822" s="347"/>
      <c r="DKU822" s="347"/>
      <c r="DKV822" s="347"/>
      <c r="DKW822" s="347"/>
      <c r="DKX822" s="347"/>
      <c r="DKY822" s="347"/>
      <c r="DKZ822" s="347"/>
      <c r="DLA822" s="347"/>
      <c r="DLB822" s="347"/>
      <c r="DLC822" s="347"/>
      <c r="DLD822" s="347"/>
      <c r="DLE822" s="347"/>
      <c r="DLF822" s="347"/>
      <c r="DLG822" s="347"/>
      <c r="DLH822" s="347"/>
      <c r="DLI822" s="347"/>
      <c r="DLJ822" s="347"/>
      <c r="DLK822" s="347"/>
      <c r="DLL822" s="347"/>
      <c r="DLM822" s="347"/>
      <c r="DLN822" s="347"/>
      <c r="DLO822" s="347"/>
      <c r="DLP822" s="347"/>
      <c r="DLQ822" s="347"/>
      <c r="DLR822" s="347"/>
      <c r="DLS822" s="347"/>
      <c r="DLT822" s="347"/>
      <c r="DLU822" s="347"/>
      <c r="DLV822" s="347"/>
      <c r="DLW822" s="347"/>
      <c r="DLX822" s="347"/>
      <c r="DLY822" s="347"/>
      <c r="DLZ822" s="347"/>
      <c r="DMA822" s="347"/>
      <c r="DMB822" s="347"/>
      <c r="DMC822" s="347"/>
      <c r="DMD822" s="347"/>
      <c r="DME822" s="347"/>
      <c r="DMF822" s="347"/>
      <c r="DMG822" s="347"/>
      <c r="DMH822" s="347"/>
      <c r="DMI822" s="347"/>
      <c r="DMJ822" s="347"/>
      <c r="DMK822" s="347"/>
      <c r="DML822" s="347"/>
      <c r="DMM822" s="347"/>
      <c r="DMN822" s="347"/>
      <c r="DMO822" s="347"/>
      <c r="DMP822" s="347"/>
      <c r="DMQ822" s="347"/>
      <c r="DMR822" s="347"/>
      <c r="DMS822" s="347"/>
      <c r="DMT822" s="347"/>
      <c r="DMU822" s="347"/>
      <c r="DMV822" s="347"/>
      <c r="DMW822" s="347"/>
      <c r="DMX822" s="347"/>
      <c r="DMY822" s="347"/>
      <c r="DMZ822" s="347"/>
      <c r="DNA822" s="347"/>
      <c r="DNB822" s="347"/>
      <c r="DNC822" s="347"/>
      <c r="DND822" s="347"/>
      <c r="DNE822" s="347"/>
      <c r="DNF822" s="347"/>
      <c r="DNG822" s="347"/>
      <c r="DNH822" s="347"/>
      <c r="DNI822" s="347"/>
      <c r="DNJ822" s="347"/>
      <c r="DNK822" s="347"/>
      <c r="DNL822" s="347"/>
      <c r="DNM822" s="347"/>
      <c r="DNN822" s="347"/>
      <c r="DNO822" s="347"/>
      <c r="DNP822" s="347"/>
      <c r="DNQ822" s="347"/>
      <c r="DNR822" s="347"/>
      <c r="DNS822" s="347"/>
      <c r="DNT822" s="347"/>
      <c r="DNU822" s="347"/>
      <c r="DNV822" s="347"/>
      <c r="DNW822" s="347"/>
      <c r="DNX822" s="347"/>
      <c r="DNY822" s="347"/>
      <c r="DNZ822" s="347"/>
      <c r="DOA822" s="347"/>
      <c r="DOB822" s="347"/>
      <c r="DOC822" s="347"/>
      <c r="DOD822" s="347"/>
      <c r="DOE822" s="347"/>
      <c r="DOF822" s="347"/>
      <c r="DOG822" s="347"/>
      <c r="DOH822" s="347"/>
      <c r="DOI822" s="347"/>
      <c r="DOJ822" s="347"/>
      <c r="DOK822" s="347"/>
      <c r="DOL822" s="347"/>
      <c r="DOM822" s="347"/>
      <c r="DON822" s="347"/>
      <c r="DOO822" s="347"/>
      <c r="DOP822" s="347"/>
      <c r="DOQ822" s="347"/>
      <c r="DOR822" s="347"/>
      <c r="DOS822" s="347"/>
      <c r="DOT822" s="347"/>
      <c r="DOU822" s="347"/>
      <c r="DOV822" s="347"/>
      <c r="DOW822" s="347"/>
      <c r="DOX822" s="347"/>
      <c r="DOY822" s="347"/>
      <c r="DOZ822" s="347"/>
      <c r="DPA822" s="347"/>
      <c r="DPB822" s="347"/>
      <c r="DPC822" s="347"/>
      <c r="DPD822" s="347"/>
      <c r="DPE822" s="347"/>
      <c r="DPF822" s="347"/>
      <c r="DPG822" s="347"/>
      <c r="DPH822" s="347"/>
      <c r="DPI822" s="347"/>
      <c r="DPJ822" s="347"/>
      <c r="DPK822" s="347"/>
      <c r="DPL822" s="347"/>
      <c r="DPM822" s="347"/>
      <c r="DPN822" s="347"/>
      <c r="DPO822" s="347"/>
      <c r="DPP822" s="347"/>
      <c r="DPQ822" s="347"/>
      <c r="DPR822" s="347"/>
      <c r="DPS822" s="347"/>
      <c r="DPT822" s="347"/>
      <c r="DPU822" s="347"/>
      <c r="DPV822" s="347"/>
      <c r="DPW822" s="347"/>
      <c r="DPX822" s="347"/>
      <c r="DPY822" s="347"/>
      <c r="DPZ822" s="347"/>
      <c r="DQA822" s="347"/>
      <c r="DQB822" s="347"/>
      <c r="DQC822" s="347"/>
      <c r="DQD822" s="347"/>
      <c r="DQE822" s="347"/>
      <c r="DQF822" s="347"/>
      <c r="DQG822" s="347"/>
      <c r="DQH822" s="347"/>
      <c r="DQI822" s="347"/>
      <c r="DQJ822" s="347"/>
      <c r="DQK822" s="347"/>
      <c r="DQL822" s="347"/>
      <c r="DQM822" s="347"/>
      <c r="DQN822" s="347"/>
      <c r="DQO822" s="347"/>
      <c r="DQP822" s="347"/>
      <c r="DQQ822" s="347"/>
      <c r="DQR822" s="347"/>
      <c r="DQS822" s="347"/>
      <c r="DQT822" s="347"/>
      <c r="DQU822" s="347"/>
      <c r="DQV822" s="347"/>
      <c r="DQW822" s="347"/>
      <c r="DQX822" s="347"/>
      <c r="DQY822" s="347"/>
      <c r="DQZ822" s="347"/>
      <c r="DRA822" s="347"/>
      <c r="DRB822" s="347"/>
      <c r="DRC822" s="347"/>
      <c r="DRD822" s="347"/>
      <c r="DRE822" s="347"/>
      <c r="DRF822" s="347"/>
      <c r="DRG822" s="347"/>
      <c r="DRH822" s="347"/>
      <c r="DRI822" s="347"/>
      <c r="DRJ822" s="347"/>
      <c r="DRK822" s="347"/>
      <c r="DRL822" s="347"/>
      <c r="DRM822" s="347"/>
      <c r="DRN822" s="347"/>
      <c r="DRO822" s="347"/>
      <c r="DRP822" s="347"/>
      <c r="DRQ822" s="347"/>
      <c r="DRR822" s="347"/>
      <c r="DRS822" s="347"/>
      <c r="DRT822" s="347"/>
      <c r="DRU822" s="347"/>
      <c r="DRV822" s="347"/>
      <c r="DRW822" s="347"/>
      <c r="DRX822" s="347"/>
      <c r="DRY822" s="347"/>
      <c r="DRZ822" s="347"/>
      <c r="DSA822" s="347"/>
      <c r="DSB822" s="347"/>
      <c r="DSC822" s="347"/>
      <c r="DSD822" s="347"/>
      <c r="DSE822" s="347"/>
      <c r="DSF822" s="347"/>
      <c r="DSG822" s="347"/>
      <c r="DSH822" s="347"/>
      <c r="DSI822" s="347"/>
      <c r="DSJ822" s="347"/>
      <c r="DSK822" s="347"/>
      <c r="DSL822" s="347"/>
      <c r="DSM822" s="347"/>
      <c r="DSN822" s="347"/>
      <c r="DSO822" s="347"/>
      <c r="DSP822" s="347"/>
      <c r="DSQ822" s="347"/>
      <c r="DSR822" s="347"/>
      <c r="DSS822" s="347"/>
      <c r="DST822" s="347"/>
      <c r="DSU822" s="347"/>
      <c r="DSV822" s="347"/>
      <c r="DSW822" s="347"/>
      <c r="DSX822" s="347"/>
      <c r="DSY822" s="347"/>
      <c r="DSZ822" s="347"/>
      <c r="DTA822" s="347"/>
      <c r="DTB822" s="347"/>
      <c r="DTC822" s="347"/>
      <c r="DTD822" s="347"/>
      <c r="DTE822" s="347"/>
      <c r="DTF822" s="347"/>
      <c r="DTG822" s="347"/>
      <c r="DTH822" s="347"/>
      <c r="DTI822" s="347"/>
      <c r="DTJ822" s="347"/>
      <c r="DTK822" s="347"/>
      <c r="DTL822" s="347"/>
      <c r="DTM822" s="347"/>
      <c r="DTN822" s="347"/>
      <c r="DTO822" s="347"/>
      <c r="DTP822" s="347"/>
      <c r="DTQ822" s="347"/>
      <c r="DTR822" s="347"/>
      <c r="DTS822" s="347"/>
      <c r="DTT822" s="347"/>
      <c r="DTU822" s="347"/>
      <c r="DTV822" s="347"/>
      <c r="DTW822" s="347"/>
      <c r="DTX822" s="347"/>
      <c r="DTY822" s="347"/>
      <c r="DTZ822" s="347"/>
      <c r="DUA822" s="347"/>
      <c r="DUB822" s="347"/>
      <c r="DUC822" s="347"/>
      <c r="DUD822" s="347"/>
      <c r="DUE822" s="347"/>
      <c r="DUF822" s="347"/>
      <c r="DUG822" s="347"/>
      <c r="DUH822" s="347"/>
      <c r="DUI822" s="347"/>
      <c r="DUJ822" s="347"/>
      <c r="DUK822" s="347"/>
      <c r="DUL822" s="347"/>
      <c r="DUM822" s="347"/>
      <c r="DUN822" s="347"/>
      <c r="DUO822" s="347"/>
      <c r="DUP822" s="347"/>
      <c r="DUQ822" s="347"/>
      <c r="DUR822" s="347"/>
      <c r="DUS822" s="347"/>
      <c r="DUT822" s="347"/>
      <c r="DUU822" s="347"/>
      <c r="DUV822" s="347"/>
      <c r="DUW822" s="347"/>
      <c r="DUX822" s="347"/>
      <c r="DUY822" s="347"/>
      <c r="DUZ822" s="347"/>
      <c r="DVA822" s="347"/>
      <c r="DVB822" s="347"/>
      <c r="DVC822" s="347"/>
      <c r="DVD822" s="347"/>
      <c r="DVE822" s="347"/>
      <c r="DVF822" s="347"/>
      <c r="DVG822" s="347"/>
      <c r="DVH822" s="347"/>
      <c r="DVI822" s="347"/>
      <c r="DVJ822" s="347"/>
      <c r="DVK822" s="347"/>
      <c r="DVL822" s="347"/>
      <c r="DVM822" s="347"/>
      <c r="DVN822" s="347"/>
      <c r="DVO822" s="347"/>
      <c r="DVP822" s="347"/>
      <c r="DVQ822" s="347"/>
      <c r="DVR822" s="347"/>
      <c r="DVS822" s="347"/>
      <c r="DVT822" s="347"/>
      <c r="DVU822" s="347"/>
      <c r="DVV822" s="347"/>
      <c r="DVW822" s="347"/>
      <c r="DVX822" s="347"/>
      <c r="DVY822" s="347"/>
      <c r="DVZ822" s="347"/>
      <c r="DWA822" s="347"/>
      <c r="DWB822" s="347"/>
      <c r="DWC822" s="347"/>
      <c r="DWD822" s="347"/>
      <c r="DWE822" s="347"/>
      <c r="DWF822" s="347"/>
      <c r="DWG822" s="347"/>
      <c r="DWH822" s="347"/>
      <c r="DWI822" s="347"/>
      <c r="DWJ822" s="347"/>
      <c r="DWK822" s="347"/>
      <c r="DWL822" s="347"/>
      <c r="DWM822" s="347"/>
      <c r="DWN822" s="347"/>
      <c r="DWO822" s="347"/>
      <c r="DWP822" s="347"/>
      <c r="DWQ822" s="347"/>
      <c r="DWR822" s="347"/>
      <c r="DWS822" s="347"/>
      <c r="DWT822" s="347"/>
      <c r="DWU822" s="347"/>
      <c r="DWV822" s="347"/>
      <c r="DWW822" s="347"/>
      <c r="DWX822" s="347"/>
      <c r="DWY822" s="347"/>
      <c r="DWZ822" s="347"/>
      <c r="DXA822" s="347"/>
      <c r="DXB822" s="347"/>
      <c r="DXC822" s="347"/>
      <c r="DXD822" s="347"/>
      <c r="DXE822" s="347"/>
      <c r="DXF822" s="347"/>
      <c r="DXG822" s="347"/>
      <c r="DXH822" s="347"/>
      <c r="DXI822" s="347"/>
      <c r="DXJ822" s="347"/>
      <c r="DXK822" s="347"/>
      <c r="DXL822" s="347"/>
      <c r="DXM822" s="347"/>
      <c r="DXN822" s="347"/>
      <c r="DXO822" s="347"/>
      <c r="DXP822" s="347"/>
      <c r="DXQ822" s="347"/>
      <c r="DXR822" s="347"/>
      <c r="DXS822" s="347"/>
      <c r="DXT822" s="347"/>
      <c r="DXU822" s="347"/>
      <c r="DXV822" s="347"/>
      <c r="DXW822" s="347"/>
      <c r="DXX822" s="347"/>
      <c r="DXY822" s="347"/>
      <c r="DXZ822" s="347"/>
      <c r="DYA822" s="347"/>
      <c r="DYB822" s="347"/>
      <c r="DYC822" s="347"/>
      <c r="DYD822" s="347"/>
      <c r="DYE822" s="347"/>
      <c r="DYF822" s="347"/>
      <c r="DYG822" s="347"/>
      <c r="DYH822" s="347"/>
      <c r="DYI822" s="347"/>
      <c r="DYJ822" s="347"/>
      <c r="DYK822" s="347"/>
      <c r="DYL822" s="347"/>
      <c r="DYM822" s="347"/>
      <c r="DYN822" s="347"/>
      <c r="DYO822" s="347"/>
      <c r="DYP822" s="347"/>
      <c r="DYQ822" s="347"/>
      <c r="DYR822" s="347"/>
      <c r="DYS822" s="347"/>
      <c r="DYT822" s="347"/>
      <c r="DYU822" s="347"/>
      <c r="DYV822" s="347"/>
      <c r="DYW822" s="347"/>
      <c r="DYX822" s="347"/>
      <c r="DYY822" s="347"/>
      <c r="DYZ822" s="347"/>
      <c r="DZA822" s="347"/>
      <c r="DZB822" s="347"/>
      <c r="DZC822" s="347"/>
      <c r="DZD822" s="347"/>
      <c r="DZE822" s="347"/>
      <c r="DZF822" s="347"/>
      <c r="DZG822" s="347"/>
      <c r="DZH822" s="347"/>
      <c r="DZI822" s="347"/>
      <c r="DZJ822" s="347"/>
      <c r="DZK822" s="347"/>
      <c r="DZL822" s="347"/>
      <c r="DZM822" s="347"/>
      <c r="DZN822" s="347"/>
      <c r="DZO822" s="347"/>
      <c r="DZP822" s="347"/>
      <c r="DZQ822" s="347"/>
      <c r="DZR822" s="347"/>
      <c r="DZS822" s="347"/>
      <c r="DZT822" s="347"/>
      <c r="DZU822" s="347"/>
      <c r="DZV822" s="347"/>
      <c r="DZW822" s="347"/>
      <c r="DZX822" s="347"/>
      <c r="DZY822" s="347"/>
      <c r="DZZ822" s="347"/>
      <c r="EAA822" s="347"/>
      <c r="EAB822" s="347"/>
      <c r="EAC822" s="347"/>
      <c r="EAD822" s="347"/>
      <c r="EAE822" s="347"/>
      <c r="EAF822" s="347"/>
      <c r="EAG822" s="347"/>
      <c r="EAH822" s="347"/>
      <c r="EAI822" s="347"/>
      <c r="EAJ822" s="347"/>
      <c r="EAK822" s="347"/>
      <c r="EAL822" s="347"/>
      <c r="EAM822" s="347"/>
      <c r="EAN822" s="347"/>
      <c r="EAO822" s="347"/>
      <c r="EAP822" s="347"/>
      <c r="EAQ822" s="347"/>
      <c r="EAR822" s="347"/>
      <c r="EAS822" s="347"/>
      <c r="EAT822" s="347"/>
      <c r="EAU822" s="347"/>
      <c r="EAV822" s="347"/>
      <c r="EAW822" s="347"/>
      <c r="EAX822" s="347"/>
      <c r="EAY822" s="347"/>
      <c r="EAZ822" s="347"/>
      <c r="EBA822" s="347"/>
      <c r="EBB822" s="347"/>
      <c r="EBC822" s="347"/>
      <c r="EBD822" s="347"/>
      <c r="EBE822" s="347"/>
      <c r="EBF822" s="347"/>
      <c r="EBG822" s="347"/>
      <c r="EBH822" s="347"/>
      <c r="EBI822" s="347"/>
      <c r="EBJ822" s="347"/>
      <c r="EBK822" s="347"/>
      <c r="EBL822" s="347"/>
      <c r="EBM822" s="347"/>
      <c r="EBN822" s="347"/>
      <c r="EBO822" s="347"/>
      <c r="EBP822" s="347"/>
      <c r="EBQ822" s="347"/>
      <c r="EBR822" s="347"/>
      <c r="EBS822" s="347"/>
      <c r="EBT822" s="347"/>
      <c r="EBU822" s="347"/>
      <c r="EBV822" s="347"/>
      <c r="EBW822" s="347"/>
      <c r="EBX822" s="347"/>
      <c r="EBY822" s="347"/>
      <c r="EBZ822" s="347"/>
      <c r="ECA822" s="347"/>
      <c r="ECB822" s="347"/>
      <c r="ECC822" s="347"/>
      <c r="ECD822" s="347"/>
      <c r="ECE822" s="347"/>
      <c r="ECF822" s="347"/>
      <c r="ECG822" s="347"/>
      <c r="ECH822" s="347"/>
      <c r="ECI822" s="347"/>
      <c r="ECJ822" s="347"/>
      <c r="ECK822" s="347"/>
      <c r="ECL822" s="347"/>
      <c r="ECM822" s="347"/>
      <c r="ECN822" s="347"/>
      <c r="ECO822" s="347"/>
      <c r="ECP822" s="347"/>
      <c r="ECQ822" s="347"/>
      <c r="ECR822" s="347"/>
      <c r="ECS822" s="347"/>
      <c r="ECT822" s="347"/>
      <c r="ECU822" s="347"/>
      <c r="ECV822" s="347"/>
      <c r="ECW822" s="347"/>
      <c r="ECX822" s="347"/>
      <c r="ECY822" s="347"/>
      <c r="ECZ822" s="347"/>
      <c r="EDA822" s="347"/>
      <c r="EDB822" s="347"/>
      <c r="EDC822" s="347"/>
      <c r="EDD822" s="347"/>
      <c r="EDE822" s="347"/>
      <c r="EDF822" s="347"/>
      <c r="EDG822" s="347"/>
      <c r="EDH822" s="347"/>
      <c r="EDI822" s="347"/>
      <c r="EDJ822" s="347"/>
      <c r="EDK822" s="347"/>
      <c r="EDL822" s="347"/>
      <c r="EDM822" s="347"/>
      <c r="EDN822" s="347"/>
      <c r="EDO822" s="347"/>
      <c r="EDP822" s="347"/>
      <c r="EDQ822" s="347"/>
      <c r="EDR822" s="347"/>
      <c r="EDS822" s="347"/>
      <c r="EDT822" s="347"/>
      <c r="EDU822" s="347"/>
      <c r="EDV822" s="347"/>
      <c r="EDW822" s="347"/>
      <c r="EDX822" s="347"/>
      <c r="EDY822" s="347"/>
      <c r="EDZ822" s="347"/>
      <c r="EEA822" s="347"/>
      <c r="EEB822" s="347"/>
      <c r="EEC822" s="347"/>
      <c r="EED822" s="347"/>
      <c r="EEE822" s="347"/>
      <c r="EEF822" s="347"/>
      <c r="EEG822" s="347"/>
      <c r="EEH822" s="347"/>
      <c r="EEI822" s="347"/>
      <c r="EEJ822" s="347"/>
      <c r="EEK822" s="347"/>
      <c r="EEL822" s="347"/>
      <c r="EEM822" s="347"/>
      <c r="EEN822" s="347"/>
      <c r="EEO822" s="347"/>
      <c r="EEP822" s="347"/>
      <c r="EEQ822" s="347"/>
      <c r="EER822" s="347"/>
      <c r="EES822" s="347"/>
      <c r="EET822" s="347"/>
      <c r="EEU822" s="347"/>
      <c r="EEV822" s="347"/>
      <c r="EEW822" s="347"/>
      <c r="EEX822" s="347"/>
      <c r="EEY822" s="347"/>
      <c r="EEZ822" s="347"/>
      <c r="EFA822" s="347"/>
      <c r="EFB822" s="347"/>
      <c r="EFC822" s="347"/>
      <c r="EFD822" s="347"/>
      <c r="EFE822" s="347"/>
      <c r="EFF822" s="347"/>
      <c r="EFG822" s="347"/>
      <c r="EFH822" s="347"/>
      <c r="EFI822" s="347"/>
      <c r="EFJ822" s="347"/>
      <c r="EFK822" s="347"/>
      <c r="EFL822" s="347"/>
      <c r="EFM822" s="347"/>
      <c r="EFN822" s="347"/>
      <c r="EFO822" s="347"/>
      <c r="EFP822" s="347"/>
      <c r="EFQ822" s="347"/>
      <c r="EFR822" s="347"/>
      <c r="EFS822" s="347"/>
      <c r="EFT822" s="347"/>
      <c r="EFU822" s="347"/>
      <c r="EFV822" s="347"/>
      <c r="EFW822" s="347"/>
      <c r="EFX822" s="347"/>
      <c r="EFY822" s="347"/>
      <c r="EFZ822" s="347"/>
      <c r="EGA822" s="347"/>
      <c r="EGB822" s="347"/>
      <c r="EGC822" s="347"/>
      <c r="EGD822" s="347"/>
      <c r="EGE822" s="347"/>
      <c r="EGF822" s="347"/>
      <c r="EGG822" s="347"/>
      <c r="EGH822" s="347"/>
      <c r="EGI822" s="347"/>
      <c r="EGJ822" s="347"/>
      <c r="EGK822" s="347"/>
      <c r="EGL822" s="347"/>
      <c r="EGM822" s="347"/>
      <c r="EGN822" s="347"/>
      <c r="EGO822" s="347"/>
      <c r="EGP822" s="347"/>
      <c r="EGQ822" s="347"/>
      <c r="EGR822" s="347"/>
      <c r="EGS822" s="347"/>
      <c r="EGT822" s="347"/>
      <c r="EGU822" s="347"/>
      <c r="EGV822" s="347"/>
      <c r="EGW822" s="347"/>
      <c r="EGX822" s="347"/>
      <c r="EGY822" s="347"/>
      <c r="EGZ822" s="347"/>
      <c r="EHA822" s="347"/>
      <c r="EHB822" s="347"/>
      <c r="EHC822" s="347"/>
      <c r="EHD822" s="347"/>
      <c r="EHE822" s="347"/>
      <c r="EHF822" s="347"/>
      <c r="EHG822" s="347"/>
      <c r="EHH822" s="347"/>
      <c r="EHI822" s="347"/>
      <c r="EHJ822" s="347"/>
      <c r="EHK822" s="347"/>
      <c r="EHL822" s="347"/>
      <c r="EHM822" s="347"/>
      <c r="EHN822" s="347"/>
      <c r="EHO822" s="347"/>
      <c r="EHP822" s="347"/>
      <c r="EHQ822" s="347"/>
      <c r="EHR822" s="347"/>
      <c r="EHS822" s="347"/>
      <c r="EHT822" s="347"/>
      <c r="EHU822" s="347"/>
      <c r="EHV822" s="347"/>
      <c r="EHW822" s="347"/>
      <c r="EHX822" s="347"/>
      <c r="EHY822" s="347"/>
      <c r="EHZ822" s="347"/>
      <c r="EIA822" s="347"/>
      <c r="EIB822" s="347"/>
      <c r="EIC822" s="347"/>
      <c r="EID822" s="347"/>
      <c r="EIE822" s="347"/>
      <c r="EIF822" s="347"/>
      <c r="EIG822" s="347"/>
      <c r="EIH822" s="347"/>
      <c r="EII822" s="347"/>
      <c r="EIJ822" s="347"/>
      <c r="EIK822" s="347"/>
      <c r="EIL822" s="347"/>
      <c r="EIM822" s="347"/>
      <c r="EIN822" s="347"/>
      <c r="EIO822" s="347"/>
      <c r="EIP822" s="347"/>
      <c r="EIQ822" s="347"/>
      <c r="EIR822" s="347"/>
      <c r="EIS822" s="347"/>
      <c r="EIT822" s="347"/>
      <c r="EIU822" s="347"/>
      <c r="EIV822" s="347"/>
      <c r="EIW822" s="347"/>
      <c r="EIX822" s="347"/>
      <c r="EIY822" s="347"/>
      <c r="EIZ822" s="347"/>
      <c r="EJA822" s="347"/>
      <c r="EJB822" s="347"/>
      <c r="EJC822" s="347"/>
      <c r="EJD822" s="347"/>
      <c r="EJE822" s="347"/>
      <c r="EJF822" s="347"/>
      <c r="EJG822" s="347"/>
      <c r="EJH822" s="347"/>
      <c r="EJI822" s="347"/>
      <c r="EJJ822" s="347"/>
      <c r="EJK822" s="347"/>
      <c r="EJL822" s="347"/>
      <c r="EJM822" s="347"/>
      <c r="EJN822" s="347"/>
      <c r="EJO822" s="347"/>
      <c r="EJP822" s="347"/>
      <c r="EJQ822" s="347"/>
      <c r="EJR822" s="347"/>
      <c r="EJS822" s="347"/>
      <c r="EJT822" s="347"/>
      <c r="EJU822" s="347"/>
      <c r="EJV822" s="347"/>
      <c r="EJW822" s="347"/>
      <c r="EJX822" s="347"/>
      <c r="EJY822" s="347"/>
      <c r="EJZ822" s="347"/>
      <c r="EKA822" s="347"/>
      <c r="EKB822" s="347"/>
      <c r="EKC822" s="347"/>
      <c r="EKD822" s="347"/>
      <c r="EKE822" s="347"/>
      <c r="EKF822" s="347"/>
      <c r="EKG822" s="347"/>
      <c r="EKH822" s="347"/>
      <c r="EKI822" s="347"/>
      <c r="EKJ822" s="347"/>
      <c r="EKK822" s="347"/>
      <c r="EKL822" s="347"/>
      <c r="EKM822" s="347"/>
      <c r="EKN822" s="347"/>
      <c r="EKO822" s="347"/>
      <c r="EKP822" s="347"/>
      <c r="EKQ822" s="347"/>
      <c r="EKR822" s="347"/>
      <c r="EKS822" s="347"/>
      <c r="EKT822" s="347"/>
      <c r="EKU822" s="347"/>
      <c r="EKV822" s="347"/>
      <c r="EKW822" s="347"/>
      <c r="EKX822" s="347"/>
      <c r="EKY822" s="347"/>
      <c r="EKZ822" s="347"/>
      <c r="ELA822" s="347"/>
      <c r="ELB822" s="347"/>
      <c r="ELC822" s="347"/>
      <c r="ELD822" s="347"/>
      <c r="ELE822" s="347"/>
      <c r="ELF822" s="347"/>
      <c r="ELG822" s="347"/>
      <c r="ELH822" s="347"/>
      <c r="ELI822" s="347"/>
      <c r="ELJ822" s="347"/>
      <c r="ELK822" s="347"/>
      <c r="ELL822" s="347"/>
      <c r="ELM822" s="347"/>
      <c r="ELN822" s="347"/>
      <c r="ELO822" s="347"/>
      <c r="ELP822" s="347"/>
      <c r="ELQ822" s="347"/>
      <c r="ELR822" s="347"/>
      <c r="ELS822" s="347"/>
      <c r="ELT822" s="347"/>
      <c r="ELU822" s="347"/>
      <c r="ELV822" s="347"/>
      <c r="ELW822" s="347"/>
      <c r="ELX822" s="347"/>
      <c r="ELY822" s="347"/>
      <c r="ELZ822" s="347"/>
      <c r="EMA822" s="347"/>
      <c r="EMB822" s="347"/>
      <c r="EMC822" s="347"/>
      <c r="EMD822" s="347"/>
      <c r="EME822" s="347"/>
      <c r="EMF822" s="347"/>
      <c r="EMG822" s="347"/>
      <c r="EMH822" s="347"/>
      <c r="EMI822" s="347"/>
      <c r="EMJ822" s="347"/>
      <c r="EMK822" s="347"/>
      <c r="EML822" s="347"/>
      <c r="EMM822" s="347"/>
      <c r="EMN822" s="347"/>
      <c r="EMO822" s="347"/>
      <c r="EMP822" s="347"/>
      <c r="EMQ822" s="347"/>
      <c r="EMR822" s="347"/>
      <c r="EMS822" s="347"/>
      <c r="EMT822" s="347"/>
      <c r="EMU822" s="347"/>
      <c r="EMV822" s="347"/>
      <c r="EMW822" s="347"/>
      <c r="EMX822" s="347"/>
      <c r="EMY822" s="347"/>
      <c r="EMZ822" s="347"/>
      <c r="ENA822" s="347"/>
      <c r="ENB822" s="347"/>
      <c r="ENC822" s="347"/>
      <c r="END822" s="347"/>
      <c r="ENE822" s="347"/>
      <c r="ENF822" s="347"/>
      <c r="ENG822" s="347"/>
      <c r="ENH822" s="347"/>
      <c r="ENI822" s="347"/>
      <c r="ENJ822" s="347"/>
      <c r="ENK822" s="347"/>
      <c r="ENL822" s="347"/>
      <c r="ENM822" s="347"/>
      <c r="ENN822" s="347"/>
      <c r="ENO822" s="347"/>
      <c r="ENP822" s="347"/>
      <c r="ENQ822" s="347"/>
      <c r="ENR822" s="347"/>
      <c r="ENS822" s="347"/>
      <c r="ENT822" s="347"/>
      <c r="ENU822" s="347"/>
      <c r="ENV822" s="347"/>
      <c r="ENW822" s="347"/>
      <c r="ENX822" s="347"/>
      <c r="ENY822" s="347"/>
      <c r="ENZ822" s="347"/>
      <c r="EOA822" s="347"/>
      <c r="EOB822" s="347"/>
      <c r="EOC822" s="347"/>
      <c r="EOD822" s="347"/>
      <c r="EOE822" s="347"/>
      <c r="EOF822" s="347"/>
      <c r="EOG822" s="347"/>
      <c r="EOH822" s="347"/>
      <c r="EOI822" s="347"/>
      <c r="EOJ822" s="347"/>
      <c r="EOK822" s="347"/>
      <c r="EOL822" s="347"/>
      <c r="EOM822" s="347"/>
      <c r="EON822" s="347"/>
      <c r="EOO822" s="347"/>
      <c r="EOP822" s="347"/>
      <c r="EOQ822" s="347"/>
      <c r="EOR822" s="347"/>
      <c r="EOS822" s="347"/>
      <c r="EOT822" s="347"/>
      <c r="EOU822" s="347"/>
      <c r="EOV822" s="347"/>
      <c r="EOW822" s="347"/>
      <c r="EOX822" s="347"/>
      <c r="EOY822" s="347"/>
      <c r="EOZ822" s="347"/>
      <c r="EPA822" s="347"/>
      <c r="EPB822" s="347"/>
      <c r="EPC822" s="347"/>
      <c r="EPD822" s="347"/>
      <c r="EPE822" s="347"/>
      <c r="EPF822" s="347"/>
      <c r="EPG822" s="347"/>
      <c r="EPH822" s="347"/>
      <c r="EPI822" s="347"/>
      <c r="EPJ822" s="347"/>
      <c r="EPK822" s="347"/>
      <c r="EPL822" s="347"/>
      <c r="EPM822" s="347"/>
      <c r="EPN822" s="347"/>
      <c r="EPO822" s="347"/>
      <c r="EPP822" s="347"/>
      <c r="EPQ822" s="347"/>
      <c r="EPR822" s="347"/>
      <c r="EPS822" s="347"/>
      <c r="EPT822" s="347"/>
      <c r="EPU822" s="347"/>
      <c r="EPV822" s="347"/>
      <c r="EPW822" s="347"/>
      <c r="EPX822" s="347"/>
      <c r="EPY822" s="347"/>
      <c r="EPZ822" s="347"/>
      <c r="EQA822" s="347"/>
      <c r="EQB822" s="347"/>
      <c r="EQC822" s="347"/>
      <c r="EQD822" s="347"/>
      <c r="EQE822" s="347"/>
      <c r="EQF822" s="347"/>
      <c r="EQG822" s="347"/>
      <c r="EQH822" s="347"/>
      <c r="EQI822" s="347"/>
      <c r="EQJ822" s="347"/>
      <c r="EQK822" s="347"/>
      <c r="EQL822" s="347"/>
      <c r="EQM822" s="347"/>
      <c r="EQN822" s="347"/>
      <c r="EQO822" s="347"/>
      <c r="EQP822" s="347"/>
      <c r="EQQ822" s="347"/>
      <c r="EQR822" s="347"/>
      <c r="EQS822" s="347"/>
      <c r="EQT822" s="347"/>
      <c r="EQU822" s="347"/>
      <c r="EQV822" s="347"/>
      <c r="EQW822" s="347"/>
      <c r="EQX822" s="347"/>
      <c r="EQY822" s="347"/>
      <c r="EQZ822" s="347"/>
      <c r="ERA822" s="347"/>
      <c r="ERB822" s="347"/>
      <c r="ERC822" s="347"/>
      <c r="ERD822" s="347"/>
      <c r="ERE822" s="347"/>
      <c r="ERF822" s="347"/>
      <c r="ERG822" s="347"/>
      <c r="ERH822" s="347"/>
      <c r="ERI822" s="347"/>
      <c r="ERJ822" s="347"/>
      <c r="ERK822" s="347"/>
      <c r="ERL822" s="347"/>
      <c r="ERM822" s="347"/>
      <c r="ERN822" s="347"/>
      <c r="ERO822" s="347"/>
      <c r="ERP822" s="347"/>
      <c r="ERQ822" s="347"/>
      <c r="ERR822" s="347"/>
      <c r="ERS822" s="347"/>
      <c r="ERT822" s="347"/>
      <c r="ERU822" s="347"/>
      <c r="ERV822" s="347"/>
      <c r="ERW822" s="347"/>
      <c r="ERX822" s="347"/>
      <c r="ERY822" s="347"/>
      <c r="ERZ822" s="347"/>
      <c r="ESA822" s="347"/>
      <c r="ESB822" s="347"/>
      <c r="ESC822" s="347"/>
      <c r="ESD822" s="347"/>
      <c r="ESE822" s="347"/>
      <c r="ESF822" s="347"/>
      <c r="ESG822" s="347"/>
      <c r="ESH822" s="347"/>
      <c r="ESI822" s="347"/>
      <c r="ESJ822" s="347"/>
      <c r="ESK822" s="347"/>
      <c r="ESL822" s="347"/>
      <c r="ESM822" s="347"/>
      <c r="ESN822" s="347"/>
      <c r="ESO822" s="347"/>
      <c r="ESP822" s="347"/>
      <c r="ESQ822" s="347"/>
      <c r="ESR822" s="347"/>
      <c r="ESS822" s="347"/>
      <c r="EST822" s="347"/>
      <c r="ESU822" s="347"/>
      <c r="ESV822" s="347"/>
      <c r="ESW822" s="347"/>
      <c r="ESX822" s="347"/>
      <c r="ESY822" s="347"/>
      <c r="ESZ822" s="347"/>
      <c r="ETA822" s="347"/>
      <c r="ETB822" s="347"/>
      <c r="ETC822" s="347"/>
      <c r="ETD822" s="347"/>
      <c r="ETE822" s="347"/>
      <c r="ETF822" s="347"/>
      <c r="ETG822" s="347"/>
      <c r="ETH822" s="347"/>
      <c r="ETI822" s="347"/>
      <c r="ETJ822" s="347"/>
      <c r="ETK822" s="347"/>
      <c r="ETL822" s="347"/>
      <c r="ETM822" s="347"/>
      <c r="ETN822" s="347"/>
      <c r="ETO822" s="347"/>
      <c r="ETP822" s="347"/>
      <c r="ETQ822" s="347"/>
      <c r="ETR822" s="347"/>
      <c r="ETS822" s="347"/>
      <c r="ETT822" s="347"/>
      <c r="ETU822" s="347"/>
      <c r="ETV822" s="347"/>
      <c r="ETW822" s="347"/>
      <c r="ETX822" s="347"/>
      <c r="ETY822" s="347"/>
      <c r="ETZ822" s="347"/>
      <c r="EUA822" s="347"/>
      <c r="EUB822" s="347"/>
      <c r="EUC822" s="347"/>
      <c r="EUD822" s="347"/>
      <c r="EUE822" s="347"/>
      <c r="EUF822" s="347"/>
      <c r="EUG822" s="347"/>
      <c r="EUH822" s="347"/>
      <c r="EUI822" s="347"/>
      <c r="EUJ822" s="347"/>
      <c r="EUK822" s="347"/>
      <c r="EUL822" s="347"/>
      <c r="EUM822" s="347"/>
      <c r="EUN822" s="347"/>
      <c r="EUO822" s="347"/>
      <c r="EUP822" s="347"/>
      <c r="EUQ822" s="347"/>
      <c r="EUR822" s="347"/>
      <c r="EUS822" s="347"/>
      <c r="EUT822" s="347"/>
      <c r="EUU822" s="347"/>
      <c r="EUV822" s="347"/>
      <c r="EUW822" s="347"/>
      <c r="EUX822" s="347"/>
      <c r="EUY822" s="347"/>
      <c r="EUZ822" s="347"/>
      <c r="EVA822" s="347"/>
      <c r="EVB822" s="347"/>
      <c r="EVC822" s="347"/>
      <c r="EVD822" s="347"/>
      <c r="EVE822" s="347"/>
      <c r="EVF822" s="347"/>
      <c r="EVG822" s="347"/>
      <c r="EVH822" s="347"/>
      <c r="EVI822" s="347"/>
      <c r="EVJ822" s="347"/>
      <c r="EVK822" s="347"/>
      <c r="EVL822" s="347"/>
      <c r="EVM822" s="347"/>
      <c r="EVN822" s="347"/>
      <c r="EVO822" s="347"/>
      <c r="EVP822" s="347"/>
      <c r="EVQ822" s="347"/>
      <c r="EVR822" s="347"/>
      <c r="EVS822" s="347"/>
      <c r="EVT822" s="347"/>
      <c r="EVU822" s="347"/>
      <c r="EVV822" s="347"/>
      <c r="EVW822" s="347"/>
      <c r="EVX822" s="347"/>
      <c r="EVY822" s="347"/>
      <c r="EVZ822" s="347"/>
      <c r="EWA822" s="347"/>
      <c r="EWB822" s="347"/>
      <c r="EWC822" s="347"/>
      <c r="EWD822" s="347"/>
      <c r="EWE822" s="347"/>
      <c r="EWF822" s="347"/>
      <c r="EWG822" s="347"/>
      <c r="EWH822" s="347"/>
      <c r="EWI822" s="347"/>
      <c r="EWJ822" s="347"/>
      <c r="EWK822" s="347"/>
      <c r="EWL822" s="347"/>
      <c r="EWM822" s="347"/>
      <c r="EWN822" s="347"/>
      <c r="EWO822" s="347"/>
      <c r="EWP822" s="347"/>
      <c r="EWQ822" s="347"/>
      <c r="EWR822" s="347"/>
      <c r="EWS822" s="347"/>
      <c r="EWT822" s="347"/>
      <c r="EWU822" s="347"/>
      <c r="EWV822" s="347"/>
      <c r="EWW822" s="347"/>
      <c r="EWX822" s="347"/>
      <c r="EWY822" s="347"/>
      <c r="EWZ822" s="347"/>
      <c r="EXA822" s="347"/>
      <c r="EXB822" s="347"/>
      <c r="EXC822" s="347"/>
      <c r="EXD822" s="347"/>
      <c r="EXE822" s="347"/>
      <c r="EXF822" s="347"/>
      <c r="EXG822" s="347"/>
      <c r="EXH822" s="347"/>
      <c r="EXI822" s="347"/>
      <c r="EXJ822" s="347"/>
      <c r="EXK822" s="347"/>
      <c r="EXL822" s="347"/>
      <c r="EXM822" s="347"/>
      <c r="EXN822" s="347"/>
      <c r="EXO822" s="347"/>
      <c r="EXP822" s="347"/>
      <c r="EXQ822" s="347"/>
      <c r="EXR822" s="347"/>
      <c r="EXS822" s="347"/>
      <c r="EXT822" s="347"/>
      <c r="EXU822" s="347"/>
      <c r="EXV822" s="347"/>
      <c r="EXW822" s="347"/>
      <c r="EXX822" s="347"/>
      <c r="EXY822" s="347"/>
      <c r="EXZ822" s="347"/>
      <c r="EYA822" s="347"/>
      <c r="EYB822" s="347"/>
      <c r="EYC822" s="347"/>
      <c r="EYD822" s="347"/>
      <c r="EYE822" s="347"/>
      <c r="EYF822" s="347"/>
      <c r="EYG822" s="347"/>
      <c r="EYH822" s="347"/>
      <c r="EYI822" s="347"/>
      <c r="EYJ822" s="347"/>
      <c r="EYK822" s="347"/>
      <c r="EYL822" s="347"/>
      <c r="EYM822" s="347"/>
      <c r="EYN822" s="347"/>
      <c r="EYO822" s="347"/>
      <c r="EYP822" s="347"/>
      <c r="EYQ822" s="347"/>
      <c r="EYR822" s="347"/>
      <c r="EYS822" s="347"/>
      <c r="EYT822" s="347"/>
      <c r="EYU822" s="347"/>
      <c r="EYV822" s="347"/>
      <c r="EYW822" s="347"/>
      <c r="EYX822" s="347"/>
      <c r="EYY822" s="347"/>
      <c r="EYZ822" s="347"/>
      <c r="EZA822" s="347"/>
      <c r="EZB822" s="347"/>
      <c r="EZC822" s="347"/>
      <c r="EZD822" s="347"/>
      <c r="EZE822" s="347"/>
      <c r="EZF822" s="347"/>
      <c r="EZG822" s="347"/>
      <c r="EZH822" s="347"/>
      <c r="EZI822" s="347"/>
      <c r="EZJ822" s="347"/>
      <c r="EZK822" s="347"/>
      <c r="EZL822" s="347"/>
      <c r="EZM822" s="347"/>
      <c r="EZN822" s="347"/>
      <c r="EZO822" s="347"/>
      <c r="EZP822" s="347"/>
      <c r="EZQ822" s="347"/>
      <c r="EZR822" s="347"/>
      <c r="EZS822" s="347"/>
      <c r="EZT822" s="347"/>
      <c r="EZU822" s="347"/>
      <c r="EZV822" s="347"/>
      <c r="EZW822" s="347"/>
      <c r="EZX822" s="347"/>
      <c r="EZY822" s="347"/>
      <c r="EZZ822" s="347"/>
      <c r="FAA822" s="347"/>
      <c r="FAB822" s="347"/>
      <c r="FAC822" s="347"/>
      <c r="FAD822" s="347"/>
      <c r="FAE822" s="347"/>
      <c r="FAF822" s="347"/>
      <c r="FAG822" s="347"/>
      <c r="FAH822" s="347"/>
      <c r="FAI822" s="347"/>
      <c r="FAJ822" s="347"/>
      <c r="FAK822" s="347"/>
      <c r="FAL822" s="347"/>
      <c r="FAM822" s="347"/>
      <c r="FAN822" s="347"/>
      <c r="FAO822" s="347"/>
      <c r="FAP822" s="347"/>
      <c r="FAQ822" s="347"/>
      <c r="FAR822" s="347"/>
      <c r="FAS822" s="347"/>
      <c r="FAT822" s="347"/>
      <c r="FAU822" s="347"/>
      <c r="FAV822" s="347"/>
      <c r="FAW822" s="347"/>
      <c r="FAX822" s="347"/>
      <c r="FAY822" s="347"/>
      <c r="FAZ822" s="347"/>
      <c r="FBA822" s="347"/>
      <c r="FBB822" s="347"/>
      <c r="FBC822" s="347"/>
      <c r="FBD822" s="347"/>
      <c r="FBE822" s="347"/>
      <c r="FBF822" s="347"/>
      <c r="FBG822" s="347"/>
      <c r="FBH822" s="347"/>
      <c r="FBI822" s="347"/>
      <c r="FBJ822" s="347"/>
      <c r="FBK822" s="347"/>
      <c r="FBL822" s="347"/>
      <c r="FBM822" s="347"/>
      <c r="FBN822" s="347"/>
      <c r="FBO822" s="347"/>
      <c r="FBP822" s="347"/>
      <c r="FBQ822" s="347"/>
      <c r="FBR822" s="347"/>
      <c r="FBS822" s="347"/>
      <c r="FBT822" s="347"/>
      <c r="FBU822" s="347"/>
      <c r="FBV822" s="347"/>
      <c r="FBW822" s="347"/>
      <c r="FBX822" s="347"/>
      <c r="FBY822" s="347"/>
      <c r="FBZ822" s="347"/>
      <c r="FCA822" s="347"/>
      <c r="FCB822" s="347"/>
      <c r="FCC822" s="347"/>
      <c r="FCD822" s="347"/>
      <c r="FCE822" s="347"/>
      <c r="FCF822" s="347"/>
      <c r="FCG822" s="347"/>
      <c r="FCH822" s="347"/>
      <c r="FCI822" s="347"/>
      <c r="FCJ822" s="347"/>
      <c r="FCK822" s="347"/>
      <c r="FCL822" s="347"/>
      <c r="FCM822" s="347"/>
      <c r="FCN822" s="347"/>
      <c r="FCO822" s="347"/>
      <c r="FCP822" s="347"/>
      <c r="FCQ822" s="347"/>
      <c r="FCR822" s="347"/>
      <c r="FCS822" s="347"/>
      <c r="FCT822" s="347"/>
      <c r="FCU822" s="347"/>
      <c r="FCV822" s="347"/>
      <c r="FCW822" s="347"/>
      <c r="FCX822" s="347"/>
      <c r="FCY822" s="347"/>
      <c r="FCZ822" s="347"/>
      <c r="FDA822" s="347"/>
      <c r="FDB822" s="347"/>
      <c r="FDC822" s="347"/>
      <c r="FDD822" s="347"/>
      <c r="FDE822" s="347"/>
      <c r="FDF822" s="347"/>
      <c r="FDG822" s="347"/>
      <c r="FDH822" s="347"/>
      <c r="FDI822" s="347"/>
      <c r="FDJ822" s="347"/>
      <c r="FDK822" s="347"/>
      <c r="FDL822" s="347"/>
      <c r="FDM822" s="347"/>
      <c r="FDN822" s="347"/>
      <c r="FDO822" s="347"/>
      <c r="FDP822" s="347"/>
      <c r="FDQ822" s="347"/>
      <c r="FDR822" s="347"/>
      <c r="FDS822" s="347"/>
      <c r="FDT822" s="347"/>
      <c r="FDU822" s="347"/>
      <c r="FDV822" s="347"/>
      <c r="FDW822" s="347"/>
      <c r="FDX822" s="347"/>
      <c r="FDY822" s="347"/>
      <c r="FDZ822" s="347"/>
      <c r="FEA822" s="347"/>
      <c r="FEB822" s="347"/>
      <c r="FEC822" s="347"/>
      <c r="FED822" s="347"/>
      <c r="FEE822" s="347"/>
      <c r="FEF822" s="347"/>
      <c r="FEG822" s="347"/>
      <c r="FEH822" s="347"/>
      <c r="FEI822" s="347"/>
      <c r="FEJ822" s="347"/>
      <c r="FEK822" s="347"/>
      <c r="FEL822" s="347"/>
      <c r="FEM822" s="347"/>
      <c r="FEN822" s="347"/>
      <c r="FEO822" s="347"/>
      <c r="FEP822" s="347"/>
      <c r="FEQ822" s="347"/>
      <c r="FER822" s="347"/>
      <c r="FES822" s="347"/>
      <c r="FET822" s="347"/>
      <c r="FEU822" s="347"/>
      <c r="FEV822" s="347"/>
      <c r="FEW822" s="347"/>
      <c r="FEX822" s="347"/>
      <c r="FEY822" s="347"/>
      <c r="FEZ822" s="347"/>
      <c r="FFA822" s="347"/>
      <c r="FFB822" s="347"/>
      <c r="FFC822" s="347"/>
      <c r="FFD822" s="347"/>
      <c r="FFE822" s="347"/>
      <c r="FFF822" s="347"/>
      <c r="FFG822" s="347"/>
      <c r="FFH822" s="347"/>
      <c r="FFI822" s="347"/>
      <c r="FFJ822" s="347"/>
      <c r="FFK822" s="347"/>
      <c r="FFL822" s="347"/>
      <c r="FFM822" s="347"/>
      <c r="FFN822" s="347"/>
      <c r="FFO822" s="347"/>
      <c r="FFP822" s="347"/>
      <c r="FFQ822" s="347"/>
      <c r="FFR822" s="347"/>
      <c r="FFS822" s="347"/>
      <c r="FFT822" s="347"/>
      <c r="FFU822" s="347"/>
      <c r="FFV822" s="347"/>
      <c r="FFW822" s="347"/>
      <c r="FFX822" s="347"/>
      <c r="FFY822" s="347"/>
      <c r="FFZ822" s="347"/>
      <c r="FGA822" s="347"/>
      <c r="FGB822" s="347"/>
      <c r="FGC822" s="347"/>
      <c r="FGD822" s="347"/>
      <c r="FGE822" s="347"/>
      <c r="FGF822" s="347"/>
      <c r="FGG822" s="347"/>
      <c r="FGH822" s="347"/>
      <c r="FGI822" s="347"/>
      <c r="FGJ822" s="347"/>
      <c r="FGK822" s="347"/>
      <c r="FGL822" s="347"/>
      <c r="FGM822" s="347"/>
      <c r="FGN822" s="347"/>
      <c r="FGO822" s="347"/>
      <c r="FGP822" s="347"/>
      <c r="FGQ822" s="347"/>
      <c r="FGR822" s="347"/>
      <c r="FGS822" s="347"/>
      <c r="FGT822" s="347"/>
      <c r="FGU822" s="347"/>
      <c r="FGV822" s="347"/>
      <c r="FGW822" s="347"/>
      <c r="FGX822" s="347"/>
      <c r="FGY822" s="347"/>
      <c r="FGZ822" s="347"/>
      <c r="FHA822" s="347"/>
      <c r="FHB822" s="347"/>
      <c r="FHC822" s="347"/>
      <c r="FHD822" s="347"/>
      <c r="FHE822" s="347"/>
      <c r="FHF822" s="347"/>
      <c r="FHG822" s="347"/>
      <c r="FHH822" s="347"/>
      <c r="FHI822" s="347"/>
      <c r="FHJ822" s="347"/>
      <c r="FHK822" s="347"/>
      <c r="FHL822" s="347"/>
      <c r="FHM822" s="347"/>
      <c r="FHN822" s="347"/>
      <c r="FHO822" s="347"/>
      <c r="FHP822" s="347"/>
      <c r="FHQ822" s="347"/>
      <c r="FHR822" s="347"/>
      <c r="FHS822" s="347"/>
      <c r="FHT822" s="347"/>
      <c r="FHU822" s="347"/>
      <c r="FHV822" s="347"/>
      <c r="FHW822" s="347"/>
      <c r="FHX822" s="347"/>
      <c r="FHY822" s="347"/>
      <c r="FHZ822" s="347"/>
      <c r="FIA822" s="347"/>
      <c r="FIB822" s="347"/>
      <c r="FIC822" s="347"/>
      <c r="FID822" s="347"/>
      <c r="FIE822" s="347"/>
      <c r="FIF822" s="347"/>
      <c r="FIG822" s="347"/>
      <c r="FIH822" s="347"/>
      <c r="FII822" s="347"/>
      <c r="FIJ822" s="347"/>
    </row>
    <row r="823" spans="1:4300" s="50" customFormat="1" ht="45.75" customHeight="1">
      <c r="A823" s="589">
        <f>1+A822</f>
        <v>821</v>
      </c>
      <c r="B823" s="403" t="s">
        <v>8052</v>
      </c>
      <c r="C823" s="156" t="s">
        <v>8053</v>
      </c>
      <c r="D823" s="156" t="s">
        <v>645</v>
      </c>
      <c r="E823" s="156">
        <v>45545</v>
      </c>
      <c r="F823" s="156">
        <v>45547</v>
      </c>
      <c r="G823" s="156">
        <v>45646</v>
      </c>
      <c r="H823" s="156" t="s">
        <v>416</v>
      </c>
      <c r="I823" s="156" t="s">
        <v>95</v>
      </c>
      <c r="J823" s="301" t="s">
        <v>8054</v>
      </c>
      <c r="K823" s="251">
        <v>52666433</v>
      </c>
      <c r="L823" s="156">
        <v>3</v>
      </c>
      <c r="M823" s="156" t="s">
        <v>97</v>
      </c>
      <c r="N823" s="156" t="s">
        <v>98</v>
      </c>
      <c r="O823" s="156" t="s">
        <v>5700</v>
      </c>
      <c r="P823" s="156" t="s">
        <v>8045</v>
      </c>
      <c r="Q823" s="156" t="s">
        <v>7728</v>
      </c>
      <c r="R823" s="143">
        <f>+G823-F823</f>
        <v>99</v>
      </c>
      <c r="S823" s="134" t="s">
        <v>8046</v>
      </c>
      <c r="T823" s="253">
        <v>10666667</v>
      </c>
      <c r="U823" s="156" t="s">
        <v>8055</v>
      </c>
      <c r="V823" s="253">
        <f>+T823</f>
        <v>10666667</v>
      </c>
      <c r="W823" s="156">
        <v>45546</v>
      </c>
      <c r="X823" s="156" t="s">
        <v>103</v>
      </c>
      <c r="Y823" s="317">
        <f>+Z823+AA823+AB823</f>
        <v>10666667</v>
      </c>
      <c r="Z823" s="156">
        <f>+V823</f>
        <v>10666667</v>
      </c>
      <c r="AA823" s="156">
        <v>0</v>
      </c>
      <c r="AB823" s="156">
        <f>+AC823+AD823+AE823+AF823+AG823+AH823+AI823+AJ823</f>
        <v>0</v>
      </c>
      <c r="AC823" s="156">
        <v>0</v>
      </c>
      <c r="AD823" s="156">
        <v>0</v>
      </c>
      <c r="AE823" s="156">
        <v>0</v>
      </c>
      <c r="AF823" s="156">
        <v>0</v>
      </c>
      <c r="AG823" s="156">
        <v>0</v>
      </c>
      <c r="AH823" s="156">
        <v>0</v>
      </c>
      <c r="AI823" s="156">
        <v>0</v>
      </c>
      <c r="AJ823" s="156">
        <v>0</v>
      </c>
      <c r="AK823" s="156" t="s">
        <v>104</v>
      </c>
      <c r="AL823" s="103" t="s">
        <v>8056</v>
      </c>
      <c r="AM823" s="156" t="s">
        <v>8049</v>
      </c>
      <c r="AN823" s="156">
        <v>35419855</v>
      </c>
      <c r="AO823" s="156" t="s">
        <v>114</v>
      </c>
      <c r="AP823" s="156" t="s">
        <v>108</v>
      </c>
      <c r="AQ823" s="156" t="s">
        <v>108</v>
      </c>
      <c r="AR823" s="156" t="s">
        <v>108</v>
      </c>
      <c r="AS823" s="156" t="s">
        <v>109</v>
      </c>
      <c r="AT823" s="156" t="s">
        <v>109</v>
      </c>
      <c r="AU823" s="156" t="s">
        <v>392</v>
      </c>
      <c r="AV823" s="156"/>
      <c r="AW823" s="156"/>
      <c r="AX823" s="156" t="s">
        <v>578</v>
      </c>
      <c r="AY823" s="156" t="s">
        <v>108</v>
      </c>
      <c r="AZ823" s="156"/>
      <c r="BA823" s="156"/>
      <c r="BB823" s="156"/>
      <c r="BC823" s="156"/>
      <c r="BD823" s="156"/>
      <c r="BE823" s="156"/>
      <c r="BF823" s="156"/>
      <c r="BG823" s="156"/>
      <c r="BH823" s="153">
        <f>T823+BB823</f>
        <v>10666667</v>
      </c>
      <c r="BI823" s="349" t="s">
        <v>113</v>
      </c>
      <c r="BJ823" s="240"/>
      <c r="BK823" s="240" t="s">
        <v>114</v>
      </c>
      <c r="BL823" s="240"/>
      <c r="BM823" s="437"/>
      <c r="BN823" s="156" t="s">
        <v>161</v>
      </c>
      <c r="BO823" s="156">
        <v>44</v>
      </c>
      <c r="BP823" s="156">
        <v>29263</v>
      </c>
      <c r="BQ823" s="156" t="s">
        <v>108</v>
      </c>
      <c r="BR823" s="156" t="s">
        <v>108</v>
      </c>
      <c r="BS823" s="156" t="s">
        <v>108</v>
      </c>
      <c r="BT823" s="156" t="s">
        <v>108</v>
      </c>
      <c r="BU823" s="156" t="s">
        <v>8057</v>
      </c>
      <c r="BV823" s="156">
        <v>3016229551</v>
      </c>
      <c r="BW823" s="156" t="s">
        <v>5533</v>
      </c>
      <c r="BX823" s="156" t="s">
        <v>139</v>
      </c>
      <c r="BY823" s="156" t="s">
        <v>119</v>
      </c>
      <c r="BZ823" s="156" t="s">
        <v>8058</v>
      </c>
      <c r="CA823" s="157" t="s">
        <v>109</v>
      </c>
      <c r="CB823" s="157" t="s">
        <v>109</v>
      </c>
      <c r="CC823" s="157" t="s">
        <v>109</v>
      </c>
      <c r="CD823" s="152" t="s">
        <v>109</v>
      </c>
      <c r="CE823" s="156"/>
      <c r="CF823" s="156"/>
      <c r="CG823" s="156"/>
      <c r="CH823" s="156"/>
      <c r="CI823" s="156"/>
      <c r="CJ823" s="156"/>
      <c r="CK823" s="156"/>
      <c r="CL823" s="156"/>
      <c r="CM823" s="157" t="s">
        <v>109</v>
      </c>
      <c r="CN823" s="156"/>
      <c r="CO823" s="297"/>
      <c r="CP823" s="297"/>
      <c r="CQ823" s="297"/>
      <c r="CR823" s="297"/>
      <c r="GV823" s="16"/>
      <c r="GW823" s="16"/>
      <c r="GX823" s="16"/>
      <c r="GY823" s="16"/>
      <c r="GZ823" s="16"/>
      <c r="HA823" s="16"/>
      <c r="HB823" s="16"/>
      <c r="HC823" s="16"/>
      <c r="HD823" s="16"/>
      <c r="HE823" s="16"/>
      <c r="HF823" s="16"/>
      <c r="HG823" s="16"/>
      <c r="HH823" s="16"/>
      <c r="HI823" s="16"/>
      <c r="HJ823" s="16"/>
      <c r="HK823" s="16"/>
      <c r="HL823" s="16"/>
      <c r="HM823" s="16"/>
      <c r="HN823" s="16"/>
      <c r="HO823" s="16"/>
      <c r="HP823" s="16"/>
      <c r="HQ823" s="16"/>
      <c r="HR823" s="16"/>
      <c r="HS823" s="16"/>
      <c r="HT823" s="16"/>
      <c r="HU823" s="16"/>
      <c r="HV823" s="16"/>
      <c r="HW823" s="16"/>
      <c r="HX823" s="16"/>
      <c r="HY823" s="16"/>
      <c r="HZ823" s="16"/>
      <c r="IA823" s="16"/>
      <c r="IB823" s="16"/>
      <c r="IC823" s="16"/>
      <c r="ID823" s="16"/>
      <c r="IE823" s="16"/>
      <c r="IF823" s="16"/>
      <c r="IG823" s="16"/>
      <c r="IH823" s="16"/>
      <c r="II823" s="16"/>
      <c r="IJ823" s="16"/>
      <c r="IK823" s="16"/>
      <c r="IL823" s="16"/>
      <c r="IM823" s="16"/>
      <c r="IN823" s="16"/>
      <c r="IO823" s="16"/>
      <c r="IP823" s="16"/>
      <c r="IQ823" s="16"/>
      <c r="IR823" s="16"/>
      <c r="IS823" s="16"/>
      <c r="IT823" s="16"/>
      <c r="IU823" s="16"/>
      <c r="IV823" s="16"/>
      <c r="IW823" s="16"/>
      <c r="IX823" s="16"/>
      <c r="IY823" s="16"/>
      <c r="IZ823" s="16"/>
      <c r="JA823" s="16"/>
      <c r="JB823" s="16"/>
      <c r="JC823" s="16"/>
      <c r="JD823" s="16"/>
      <c r="JE823" s="16"/>
      <c r="JF823" s="16"/>
      <c r="JG823" s="16"/>
      <c r="JH823" s="16"/>
      <c r="JI823" s="16"/>
      <c r="JJ823" s="16"/>
      <c r="JK823" s="16"/>
      <c r="JL823" s="16"/>
      <c r="JM823" s="16"/>
      <c r="JN823" s="16"/>
      <c r="JO823" s="16"/>
      <c r="JP823" s="16"/>
      <c r="JQ823" s="16"/>
      <c r="JR823" s="16"/>
      <c r="JS823" s="16"/>
      <c r="JT823" s="16"/>
      <c r="JU823" s="16"/>
      <c r="JV823" s="16"/>
      <c r="JW823" s="16"/>
      <c r="JX823" s="16"/>
      <c r="JY823" s="16"/>
      <c r="JZ823" s="16"/>
      <c r="KA823" s="16"/>
      <c r="KB823" s="16"/>
      <c r="KC823" s="16"/>
      <c r="KD823" s="16"/>
      <c r="KE823" s="16"/>
      <c r="KF823" s="16"/>
      <c r="KG823" s="16"/>
      <c r="KH823" s="16"/>
      <c r="KI823" s="16"/>
      <c r="KJ823" s="16"/>
      <c r="KK823" s="16"/>
      <c r="KL823" s="16"/>
      <c r="KM823" s="16"/>
      <c r="KN823" s="16"/>
      <c r="KO823" s="16"/>
      <c r="KP823" s="16"/>
      <c r="KQ823" s="16"/>
      <c r="KR823" s="16"/>
      <c r="KS823" s="16"/>
      <c r="KT823" s="16"/>
      <c r="KU823" s="16"/>
      <c r="KV823" s="16"/>
      <c r="KW823" s="16"/>
      <c r="KX823" s="16"/>
      <c r="KY823" s="16"/>
      <c r="KZ823" s="16"/>
      <c r="LA823" s="16"/>
      <c r="LB823" s="16"/>
      <c r="LC823" s="16"/>
      <c r="LD823" s="16"/>
      <c r="LE823" s="16"/>
      <c r="LF823" s="16"/>
      <c r="LG823" s="16"/>
      <c r="LH823" s="16"/>
      <c r="LI823" s="16"/>
      <c r="LJ823" s="16"/>
      <c r="LK823" s="16"/>
      <c r="LL823" s="16"/>
      <c r="LM823" s="16"/>
      <c r="LN823" s="16"/>
      <c r="LO823" s="16"/>
      <c r="LP823" s="16"/>
      <c r="LQ823" s="16"/>
      <c r="LR823" s="16"/>
      <c r="LS823" s="16"/>
      <c r="LT823" s="16"/>
      <c r="LU823" s="16"/>
      <c r="LV823" s="16"/>
      <c r="LW823" s="16"/>
      <c r="LX823" s="16"/>
      <c r="LY823" s="16"/>
      <c r="LZ823" s="16"/>
      <c r="MA823" s="16"/>
      <c r="MB823" s="16"/>
      <c r="MC823" s="16"/>
      <c r="MD823" s="16"/>
      <c r="ME823" s="16"/>
      <c r="MF823" s="16"/>
      <c r="MG823" s="16"/>
      <c r="MH823" s="16"/>
      <c r="MI823" s="16"/>
      <c r="MJ823" s="16"/>
      <c r="MK823" s="16"/>
      <c r="ML823" s="16"/>
      <c r="MM823" s="16"/>
      <c r="MN823" s="16"/>
      <c r="MO823" s="16"/>
      <c r="MP823" s="16"/>
      <c r="MQ823" s="16"/>
      <c r="MR823" s="16"/>
      <c r="MS823" s="16"/>
      <c r="MT823" s="16"/>
      <c r="MU823" s="16"/>
      <c r="MV823" s="16"/>
      <c r="MW823" s="16"/>
      <c r="MX823" s="16"/>
      <c r="MY823" s="16"/>
      <c r="MZ823" s="16"/>
      <c r="NA823" s="16"/>
      <c r="NB823" s="16"/>
      <c r="NC823" s="16"/>
      <c r="ND823" s="16"/>
      <c r="NE823" s="16"/>
      <c r="NF823" s="16"/>
      <c r="NG823" s="16"/>
      <c r="NH823" s="16"/>
      <c r="NI823" s="16"/>
      <c r="NJ823" s="16"/>
      <c r="NK823" s="16"/>
      <c r="NL823" s="16"/>
      <c r="NM823" s="16"/>
      <c r="NN823" s="16"/>
      <c r="NO823" s="16"/>
      <c r="NP823" s="16"/>
      <c r="NQ823" s="16"/>
      <c r="NR823" s="16"/>
      <c r="NS823" s="16"/>
      <c r="NT823" s="16"/>
      <c r="NU823" s="16"/>
      <c r="NV823" s="16"/>
      <c r="NW823" s="16"/>
      <c r="NX823" s="16"/>
      <c r="NY823" s="16"/>
      <c r="NZ823" s="16"/>
      <c r="OA823" s="16"/>
      <c r="OB823" s="16"/>
      <c r="OC823" s="16"/>
      <c r="OD823" s="16"/>
      <c r="OE823" s="16"/>
      <c r="OF823" s="16"/>
      <c r="OG823" s="16"/>
      <c r="OH823" s="16"/>
      <c r="OI823" s="16"/>
      <c r="OJ823" s="16"/>
      <c r="OK823" s="16"/>
      <c r="OL823" s="16"/>
      <c r="OM823" s="16"/>
      <c r="ON823" s="16"/>
      <c r="OO823" s="16"/>
      <c r="OP823" s="16"/>
      <c r="OQ823" s="16"/>
      <c r="OR823" s="16"/>
      <c r="OS823" s="16"/>
      <c r="OT823" s="16"/>
      <c r="OU823" s="16"/>
      <c r="OV823" s="16"/>
      <c r="OW823" s="16"/>
      <c r="OX823" s="16"/>
      <c r="OY823" s="16"/>
      <c r="OZ823" s="16"/>
      <c r="PA823" s="16"/>
      <c r="PB823" s="16"/>
      <c r="PC823" s="16"/>
      <c r="PD823" s="16"/>
      <c r="PE823" s="16"/>
      <c r="PF823" s="16"/>
      <c r="PG823" s="16"/>
      <c r="PH823" s="16"/>
      <c r="PI823" s="16"/>
      <c r="PJ823" s="16"/>
      <c r="PK823" s="16"/>
      <c r="PL823" s="16"/>
      <c r="PM823" s="16"/>
      <c r="PN823" s="16"/>
      <c r="PO823" s="16"/>
      <c r="PP823" s="16"/>
      <c r="PQ823" s="16"/>
      <c r="PR823" s="16"/>
      <c r="PS823" s="16"/>
      <c r="PT823" s="16"/>
      <c r="PU823" s="16"/>
      <c r="PV823" s="16"/>
      <c r="PW823" s="16"/>
      <c r="PX823" s="16"/>
      <c r="PY823" s="16"/>
      <c r="PZ823" s="16"/>
      <c r="QA823" s="16"/>
      <c r="QB823" s="16"/>
      <c r="QC823" s="16"/>
      <c r="QD823" s="16"/>
      <c r="QE823" s="16"/>
      <c r="QF823" s="16"/>
      <c r="QG823" s="16"/>
      <c r="QH823" s="16"/>
      <c r="QI823" s="16"/>
      <c r="QJ823" s="16"/>
      <c r="QK823" s="16"/>
      <c r="QL823" s="16"/>
      <c r="QM823" s="16"/>
      <c r="QN823" s="16"/>
      <c r="QO823" s="16"/>
      <c r="QP823" s="16"/>
      <c r="QQ823" s="16"/>
      <c r="QR823" s="16"/>
      <c r="QS823" s="16"/>
      <c r="QT823" s="16"/>
      <c r="QU823" s="16"/>
      <c r="QV823" s="16"/>
      <c r="QW823" s="16"/>
      <c r="QX823" s="16"/>
      <c r="QY823" s="16"/>
      <c r="QZ823" s="16"/>
      <c r="RA823" s="16"/>
      <c r="RB823" s="16"/>
      <c r="RC823" s="16"/>
      <c r="RD823" s="16"/>
      <c r="RE823" s="16"/>
      <c r="RF823" s="16"/>
      <c r="RG823" s="16"/>
      <c r="RH823" s="16"/>
      <c r="RI823" s="16"/>
      <c r="RJ823" s="16"/>
      <c r="RK823" s="16"/>
      <c r="RL823" s="16"/>
      <c r="RM823" s="16"/>
      <c r="RN823" s="16"/>
      <c r="RO823" s="16"/>
      <c r="RP823" s="16"/>
      <c r="RQ823" s="16"/>
      <c r="RR823" s="16"/>
      <c r="RS823" s="16"/>
      <c r="RT823" s="16"/>
      <c r="RU823" s="16"/>
      <c r="RV823" s="16"/>
      <c r="RW823" s="16"/>
      <c r="RX823" s="16"/>
      <c r="RY823" s="16"/>
      <c r="RZ823" s="16"/>
      <c r="SA823" s="16"/>
      <c r="SB823" s="16"/>
      <c r="SC823" s="16"/>
      <c r="SD823" s="16"/>
      <c r="SE823" s="16"/>
      <c r="SF823" s="16"/>
      <c r="SG823" s="16"/>
      <c r="SH823" s="16"/>
      <c r="SI823" s="16"/>
      <c r="SJ823" s="16"/>
      <c r="SK823" s="16"/>
      <c r="SL823" s="16"/>
      <c r="SM823" s="16"/>
      <c r="SN823" s="16"/>
      <c r="SO823" s="16"/>
      <c r="SP823" s="16"/>
      <c r="SQ823" s="16"/>
      <c r="SR823" s="16"/>
      <c r="SS823" s="16"/>
      <c r="ST823" s="16"/>
      <c r="SU823" s="16"/>
      <c r="SV823" s="16"/>
      <c r="SW823" s="16"/>
      <c r="SX823" s="16"/>
      <c r="SY823" s="16"/>
      <c r="SZ823" s="16"/>
      <c r="TA823" s="16"/>
      <c r="TB823" s="16"/>
      <c r="TC823" s="16"/>
      <c r="TD823" s="16"/>
      <c r="TE823" s="16"/>
      <c r="TF823" s="16"/>
      <c r="TG823" s="16"/>
      <c r="TH823" s="16"/>
      <c r="TI823" s="16"/>
      <c r="TJ823" s="16"/>
      <c r="TK823" s="16"/>
      <c r="TL823" s="16"/>
      <c r="TM823" s="16"/>
      <c r="TN823" s="16"/>
      <c r="TO823" s="16"/>
      <c r="TP823" s="16"/>
      <c r="TQ823" s="16"/>
      <c r="TR823" s="16"/>
      <c r="TS823" s="16"/>
      <c r="TT823" s="16"/>
      <c r="TU823" s="16"/>
      <c r="TV823" s="16"/>
      <c r="TW823" s="16"/>
      <c r="TX823" s="16"/>
      <c r="TY823" s="16"/>
      <c r="TZ823" s="16"/>
      <c r="UA823" s="16"/>
      <c r="UB823" s="16"/>
      <c r="UC823" s="16"/>
      <c r="UD823" s="16"/>
      <c r="UE823" s="16"/>
      <c r="UF823" s="16"/>
      <c r="UG823" s="16"/>
      <c r="UH823" s="16"/>
      <c r="UI823" s="16"/>
      <c r="UJ823" s="16"/>
      <c r="UK823" s="16"/>
      <c r="UL823" s="16"/>
      <c r="UM823" s="16"/>
      <c r="UN823" s="16"/>
      <c r="UO823" s="16"/>
      <c r="UP823" s="16"/>
      <c r="UQ823" s="16"/>
      <c r="UR823" s="16"/>
      <c r="US823" s="16"/>
      <c r="UT823" s="16"/>
      <c r="UU823" s="16"/>
      <c r="UV823" s="16"/>
      <c r="UW823" s="16"/>
      <c r="UX823" s="16"/>
      <c r="UY823" s="16"/>
      <c r="UZ823" s="16"/>
      <c r="VA823" s="16"/>
      <c r="VB823" s="16"/>
      <c r="VC823" s="16"/>
      <c r="VD823" s="16"/>
      <c r="VE823" s="16"/>
      <c r="VF823" s="16"/>
      <c r="VG823" s="16"/>
      <c r="VH823" s="16"/>
      <c r="VI823" s="16"/>
      <c r="VJ823" s="16"/>
      <c r="VK823" s="16"/>
      <c r="VL823" s="16"/>
      <c r="VM823" s="16"/>
      <c r="VN823" s="16"/>
      <c r="VO823" s="16"/>
      <c r="VP823" s="16"/>
      <c r="VQ823" s="16"/>
      <c r="VR823" s="16"/>
      <c r="VS823" s="16"/>
      <c r="VT823" s="16"/>
      <c r="VU823" s="16"/>
      <c r="VV823" s="16"/>
      <c r="VW823" s="16"/>
      <c r="VX823" s="16"/>
      <c r="VY823" s="16"/>
      <c r="VZ823" s="16"/>
      <c r="WA823" s="16"/>
      <c r="WB823" s="16"/>
      <c r="WC823" s="16"/>
      <c r="WD823" s="16"/>
      <c r="WE823" s="16"/>
      <c r="WF823" s="16"/>
      <c r="WG823" s="16"/>
      <c r="WH823" s="16"/>
      <c r="WI823" s="16"/>
      <c r="WJ823" s="16"/>
      <c r="WK823" s="16"/>
      <c r="WL823" s="16"/>
      <c r="WM823" s="16"/>
      <c r="WN823" s="16"/>
      <c r="WO823" s="16"/>
      <c r="WP823" s="16"/>
      <c r="WQ823" s="16"/>
      <c r="WR823" s="16"/>
      <c r="WS823" s="16"/>
      <c r="WT823" s="16"/>
      <c r="WU823" s="16"/>
      <c r="WV823" s="16"/>
      <c r="WW823" s="16"/>
      <c r="WX823" s="16"/>
      <c r="WY823" s="16"/>
      <c r="WZ823" s="16"/>
      <c r="XA823" s="16"/>
      <c r="XB823" s="16"/>
      <c r="XC823" s="16"/>
      <c r="XD823" s="16"/>
      <c r="XE823" s="16"/>
      <c r="XF823" s="16"/>
      <c r="XG823" s="16"/>
      <c r="XH823" s="16"/>
      <c r="XI823" s="16"/>
      <c r="XJ823" s="16"/>
      <c r="XK823" s="16"/>
      <c r="XL823" s="16"/>
      <c r="XM823" s="16"/>
      <c r="XN823" s="16"/>
      <c r="XO823" s="16"/>
      <c r="XP823" s="16"/>
      <c r="XQ823" s="16"/>
      <c r="XR823" s="16"/>
      <c r="XS823" s="16"/>
      <c r="XT823" s="16"/>
      <c r="XU823" s="16"/>
      <c r="XV823" s="16"/>
      <c r="XW823" s="16"/>
      <c r="XX823" s="16"/>
      <c r="XY823" s="16"/>
      <c r="XZ823" s="16"/>
      <c r="YA823" s="16"/>
      <c r="YB823" s="16"/>
      <c r="YC823" s="16"/>
      <c r="YD823" s="16"/>
      <c r="YE823" s="16"/>
      <c r="YF823" s="16"/>
      <c r="YG823" s="16"/>
      <c r="YH823" s="16"/>
      <c r="YI823" s="16"/>
      <c r="YJ823" s="16"/>
      <c r="YK823" s="16"/>
      <c r="YL823" s="16"/>
      <c r="YM823" s="16"/>
      <c r="YN823" s="16"/>
      <c r="YO823" s="16"/>
      <c r="YP823" s="16"/>
      <c r="YQ823" s="16"/>
      <c r="YR823" s="16"/>
      <c r="YS823" s="16"/>
      <c r="YT823" s="16"/>
      <c r="YU823" s="16"/>
      <c r="YV823" s="16"/>
      <c r="YW823" s="16"/>
      <c r="YX823" s="16"/>
      <c r="YY823" s="16"/>
      <c r="YZ823" s="16"/>
      <c r="ZA823" s="16"/>
      <c r="ZB823" s="16"/>
      <c r="ZC823" s="16"/>
      <c r="ZD823" s="16"/>
      <c r="ZE823" s="16"/>
      <c r="ZF823" s="16"/>
      <c r="ZG823" s="16"/>
      <c r="ZH823" s="16"/>
      <c r="ZI823" s="16"/>
      <c r="ZJ823" s="16"/>
      <c r="ZK823" s="16"/>
      <c r="ZL823" s="16"/>
      <c r="ZM823" s="16"/>
      <c r="ZN823" s="16"/>
      <c r="ZO823" s="16"/>
      <c r="ZP823" s="16"/>
      <c r="ZQ823" s="16"/>
      <c r="ZR823" s="16"/>
      <c r="ZS823" s="16"/>
      <c r="ZT823" s="16"/>
      <c r="ZU823" s="16"/>
      <c r="ZV823" s="16"/>
      <c r="ZW823" s="16"/>
      <c r="ZX823" s="16"/>
      <c r="ZY823" s="16"/>
      <c r="ZZ823" s="16"/>
      <c r="AAA823" s="16"/>
      <c r="AAB823" s="16"/>
      <c r="AAC823" s="16"/>
      <c r="AAD823" s="16"/>
      <c r="AAE823" s="16"/>
      <c r="AAF823" s="16"/>
      <c r="AAG823" s="16"/>
      <c r="AAH823" s="16"/>
      <c r="AAI823" s="16"/>
      <c r="AAJ823" s="16"/>
      <c r="AAK823" s="16"/>
      <c r="AAL823" s="16"/>
      <c r="AAM823" s="16"/>
      <c r="AAN823" s="16"/>
      <c r="AAO823" s="16"/>
      <c r="AAP823" s="16"/>
      <c r="AAQ823" s="16"/>
      <c r="AAR823" s="16"/>
      <c r="AAS823" s="16"/>
      <c r="AAT823" s="16"/>
      <c r="AAU823" s="16"/>
      <c r="AAV823" s="16"/>
      <c r="AAW823" s="16"/>
      <c r="AAX823" s="16"/>
      <c r="AAY823" s="16"/>
      <c r="AAZ823" s="16"/>
      <c r="ABA823" s="16"/>
      <c r="ABB823" s="16"/>
      <c r="ABC823" s="16"/>
      <c r="ABD823" s="16"/>
      <c r="ABE823" s="16"/>
      <c r="ABF823" s="16"/>
      <c r="ABG823" s="16"/>
      <c r="ABH823" s="16"/>
      <c r="ABI823" s="347"/>
      <c r="ABJ823" s="347"/>
      <c r="ABK823" s="347"/>
      <c r="ABL823" s="347"/>
      <c r="ABM823" s="347"/>
      <c r="ABN823" s="347"/>
      <c r="ABO823" s="347"/>
      <c r="ABP823" s="347"/>
      <c r="ABQ823" s="347"/>
      <c r="ABR823" s="347"/>
      <c r="ABS823" s="347"/>
      <c r="ABT823" s="347"/>
      <c r="ABU823" s="347"/>
      <c r="ABV823" s="347"/>
      <c r="ABW823" s="347"/>
      <c r="ABX823" s="347"/>
      <c r="ABY823" s="347"/>
      <c r="ABZ823" s="347"/>
      <c r="ACA823" s="347"/>
      <c r="ACB823" s="347"/>
      <c r="ACC823" s="347"/>
      <c r="ACD823" s="347"/>
      <c r="ACE823" s="347"/>
      <c r="ACF823" s="347"/>
      <c r="ACG823" s="347"/>
      <c r="ACH823" s="347"/>
      <c r="ACI823" s="347"/>
      <c r="ACJ823" s="347"/>
      <c r="ACK823" s="347"/>
      <c r="ACL823" s="347"/>
      <c r="ACM823" s="347"/>
      <c r="ACN823" s="347"/>
      <c r="ACO823" s="347"/>
      <c r="ACP823" s="347"/>
      <c r="ACQ823" s="347"/>
      <c r="ACR823" s="347"/>
      <c r="ACS823" s="347"/>
      <c r="ACT823" s="347"/>
      <c r="ACU823" s="347"/>
      <c r="ACV823" s="347"/>
      <c r="ACW823" s="347"/>
      <c r="ACX823" s="347"/>
      <c r="ACY823" s="347"/>
      <c r="ACZ823" s="347"/>
      <c r="ADA823" s="347"/>
      <c r="ADB823" s="347"/>
      <c r="ADC823" s="347"/>
      <c r="ADD823" s="347"/>
      <c r="ADE823" s="347"/>
      <c r="ADF823" s="347"/>
      <c r="ADG823" s="347"/>
      <c r="ADH823" s="347"/>
      <c r="ADI823" s="347"/>
      <c r="ADJ823" s="347"/>
      <c r="ADK823" s="347"/>
      <c r="ADL823" s="347"/>
      <c r="ADM823" s="347"/>
      <c r="ADN823" s="347"/>
      <c r="ADO823" s="347"/>
      <c r="ADP823" s="347"/>
      <c r="ADQ823" s="347"/>
      <c r="ADR823" s="347"/>
      <c r="ADS823" s="347"/>
      <c r="ADT823" s="347"/>
      <c r="ADU823" s="347"/>
      <c r="ADV823" s="347"/>
      <c r="ADW823" s="347"/>
      <c r="ADX823" s="347"/>
      <c r="ADY823" s="347"/>
      <c r="ADZ823" s="347"/>
      <c r="AEA823" s="347"/>
      <c r="AEB823" s="347"/>
      <c r="AEC823" s="347"/>
      <c r="AED823" s="347"/>
      <c r="AEE823" s="347"/>
      <c r="AEF823" s="347"/>
      <c r="AEG823" s="347"/>
      <c r="AEH823" s="347"/>
      <c r="AEI823" s="347"/>
      <c r="AEJ823" s="347"/>
      <c r="AEK823" s="347"/>
      <c r="AEL823" s="347"/>
      <c r="AEM823" s="347"/>
      <c r="AEN823" s="347"/>
      <c r="AEO823" s="347"/>
      <c r="AEP823" s="347"/>
      <c r="AEQ823" s="347"/>
      <c r="AER823" s="347"/>
      <c r="AES823" s="347"/>
      <c r="AET823" s="347"/>
      <c r="AEU823" s="347"/>
      <c r="AEV823" s="347"/>
      <c r="AEW823" s="347"/>
      <c r="AEX823" s="347"/>
      <c r="AEY823" s="347"/>
      <c r="AEZ823" s="347"/>
      <c r="AFA823" s="347"/>
      <c r="AFB823" s="347"/>
      <c r="AFC823" s="347"/>
      <c r="AFD823" s="347"/>
      <c r="AFE823" s="347"/>
      <c r="AFF823" s="347"/>
      <c r="AFG823" s="347"/>
      <c r="AFH823" s="347"/>
      <c r="AFI823" s="347"/>
      <c r="AFJ823" s="347"/>
      <c r="AFK823" s="347"/>
      <c r="AFL823" s="347"/>
      <c r="AFM823" s="347"/>
      <c r="AFN823" s="347"/>
      <c r="AFO823" s="347"/>
      <c r="AFP823" s="347"/>
      <c r="AFQ823" s="347"/>
      <c r="AFR823" s="347"/>
      <c r="AFS823" s="347"/>
      <c r="AFT823" s="347"/>
      <c r="AFU823" s="347"/>
      <c r="AFV823" s="347"/>
      <c r="AFW823" s="347"/>
      <c r="AFX823" s="347"/>
      <c r="AFY823" s="347"/>
      <c r="AFZ823" s="347"/>
      <c r="AGA823" s="347"/>
      <c r="AGB823" s="347"/>
      <c r="AGC823" s="347"/>
      <c r="AGD823" s="347"/>
      <c r="AGE823" s="347"/>
      <c r="AGF823" s="347"/>
      <c r="AGG823" s="347"/>
      <c r="AGH823" s="347"/>
      <c r="AGI823" s="347"/>
      <c r="AGJ823" s="347"/>
      <c r="AGK823" s="347"/>
      <c r="AGL823" s="347"/>
      <c r="AGM823" s="347"/>
      <c r="AGN823" s="347"/>
      <c r="AGO823" s="347"/>
      <c r="AGP823" s="347"/>
      <c r="AGQ823" s="347"/>
      <c r="AGR823" s="347"/>
      <c r="AGS823" s="347"/>
      <c r="AGT823" s="347"/>
      <c r="AGU823" s="347"/>
      <c r="AGV823" s="347"/>
      <c r="AGW823" s="347"/>
      <c r="AGX823" s="347"/>
      <c r="AGY823" s="347"/>
      <c r="AGZ823" s="347"/>
      <c r="AHA823" s="347"/>
      <c r="AHB823" s="347"/>
      <c r="AHC823" s="347"/>
      <c r="AHD823" s="347"/>
      <c r="AHE823" s="347"/>
      <c r="AHF823" s="347"/>
      <c r="AHG823" s="347"/>
      <c r="AHH823" s="347"/>
      <c r="AHI823" s="347"/>
      <c r="AHJ823" s="347"/>
      <c r="AHK823" s="347"/>
      <c r="AHL823" s="347"/>
      <c r="AHM823" s="347"/>
      <c r="AHN823" s="347"/>
      <c r="AHO823" s="347"/>
      <c r="AHP823" s="347"/>
      <c r="AHQ823" s="347"/>
      <c r="AHR823" s="347"/>
      <c r="AHS823" s="347"/>
      <c r="AHT823" s="347"/>
      <c r="AHU823" s="347"/>
      <c r="AHV823" s="347"/>
      <c r="AHW823" s="347"/>
      <c r="AHX823" s="347"/>
      <c r="AHY823" s="347"/>
      <c r="AHZ823" s="347"/>
      <c r="AIA823" s="347"/>
      <c r="AIB823" s="347"/>
      <c r="AIC823" s="347"/>
      <c r="AID823" s="347"/>
      <c r="AIE823" s="347"/>
      <c r="AIF823" s="347"/>
      <c r="AIG823" s="347"/>
      <c r="AIH823" s="347"/>
      <c r="AII823" s="347"/>
      <c r="AIJ823" s="347"/>
      <c r="AIK823" s="347"/>
      <c r="AIL823" s="347"/>
      <c r="AIM823" s="347"/>
      <c r="AIN823" s="347"/>
      <c r="AIO823" s="347"/>
      <c r="AIP823" s="347"/>
      <c r="AIQ823" s="347"/>
      <c r="AIR823" s="347"/>
      <c r="AIS823" s="347"/>
      <c r="AIT823" s="347"/>
      <c r="AIU823" s="347"/>
      <c r="AIV823" s="347"/>
      <c r="AIW823" s="347"/>
      <c r="AIX823" s="347"/>
      <c r="AIY823" s="347"/>
      <c r="AIZ823" s="347"/>
      <c r="AJA823" s="347"/>
      <c r="AJB823" s="347"/>
      <c r="AJC823" s="347"/>
      <c r="AJD823" s="347"/>
      <c r="AJE823" s="347"/>
      <c r="AJF823" s="347"/>
      <c r="AJG823" s="347"/>
      <c r="AJH823" s="347"/>
      <c r="AJI823" s="347"/>
      <c r="AJJ823" s="347"/>
      <c r="AJK823" s="347"/>
      <c r="AJL823" s="347"/>
      <c r="AJM823" s="347"/>
      <c r="AJN823" s="347"/>
      <c r="AJO823" s="347"/>
      <c r="AJP823" s="347"/>
      <c r="AJQ823" s="347"/>
      <c r="AJR823" s="347"/>
      <c r="AJS823" s="347"/>
      <c r="AJT823" s="347"/>
      <c r="AJU823" s="347"/>
      <c r="AJV823" s="347"/>
      <c r="AJW823" s="347"/>
      <c r="AJX823" s="347"/>
      <c r="AJY823" s="347"/>
      <c r="AJZ823" s="347"/>
      <c r="AKA823" s="347"/>
      <c r="AKB823" s="347"/>
      <c r="AKC823" s="347"/>
      <c r="AKD823" s="347"/>
      <c r="AKE823" s="347"/>
      <c r="AKF823" s="347"/>
      <c r="AKG823" s="347"/>
      <c r="AKH823" s="347"/>
      <c r="AKI823" s="347"/>
      <c r="AKJ823" s="347"/>
      <c r="AKK823" s="347"/>
      <c r="AKL823" s="347"/>
      <c r="AKM823" s="347"/>
      <c r="AKN823" s="347"/>
      <c r="AKO823" s="347"/>
      <c r="AKP823" s="347"/>
      <c r="AKQ823" s="347"/>
      <c r="AKR823" s="347"/>
      <c r="AKS823" s="347"/>
      <c r="AKT823" s="347"/>
      <c r="AKU823" s="347"/>
      <c r="AKV823" s="347"/>
      <c r="AKW823" s="347"/>
      <c r="AKX823" s="347"/>
      <c r="AKY823" s="347"/>
      <c r="AKZ823" s="347"/>
      <c r="ALA823" s="347"/>
      <c r="ALB823" s="347"/>
      <c r="ALC823" s="347"/>
      <c r="ALD823" s="347"/>
      <c r="ALE823" s="347"/>
      <c r="ALF823" s="347"/>
      <c r="ALG823" s="347"/>
      <c r="ALH823" s="347"/>
      <c r="ALI823" s="347"/>
      <c r="ALJ823" s="347"/>
      <c r="ALK823" s="347"/>
      <c r="ALL823" s="347"/>
      <c r="ALM823" s="347"/>
      <c r="ALN823" s="347"/>
      <c r="ALO823" s="347"/>
      <c r="ALP823" s="347"/>
      <c r="ALQ823" s="347"/>
      <c r="ALR823" s="347"/>
      <c r="ALS823" s="347"/>
      <c r="ALT823" s="347"/>
      <c r="ALU823" s="347"/>
      <c r="ALV823" s="347"/>
      <c r="ALW823" s="347"/>
      <c r="ALX823" s="347"/>
      <c r="ALY823" s="347"/>
      <c r="ALZ823" s="347"/>
      <c r="AMA823" s="347"/>
      <c r="AMB823" s="347"/>
      <c r="AMC823" s="347"/>
      <c r="AMD823" s="347"/>
      <c r="AME823" s="347"/>
      <c r="AMF823" s="347"/>
      <c r="AMG823" s="347"/>
      <c r="AMH823" s="347"/>
      <c r="AMI823" s="347"/>
      <c r="AMJ823" s="347"/>
      <c r="AMK823" s="347"/>
      <c r="AML823" s="347"/>
      <c r="AMM823" s="347"/>
      <c r="AMN823" s="347"/>
      <c r="AMO823" s="347"/>
      <c r="AMP823" s="347"/>
      <c r="AMQ823" s="347"/>
      <c r="AMR823" s="347"/>
      <c r="AMS823" s="347"/>
      <c r="AMT823" s="347"/>
      <c r="AMU823" s="347"/>
      <c r="AMV823" s="347"/>
      <c r="AMW823" s="347"/>
      <c r="AMX823" s="347"/>
      <c r="AMY823" s="347"/>
      <c r="AMZ823" s="347"/>
      <c r="ANA823" s="347"/>
      <c r="ANB823" s="347"/>
      <c r="ANC823" s="347"/>
      <c r="AND823" s="347"/>
      <c r="ANE823" s="347"/>
      <c r="ANF823" s="347"/>
      <c r="ANG823" s="347"/>
      <c r="ANH823" s="347"/>
      <c r="ANI823" s="347"/>
      <c r="ANJ823" s="347"/>
      <c r="ANK823" s="347"/>
      <c r="ANL823" s="347"/>
      <c r="ANM823" s="347"/>
      <c r="ANN823" s="347"/>
      <c r="ANO823" s="347"/>
      <c r="ANP823" s="347"/>
      <c r="ANQ823" s="347"/>
      <c r="ANR823" s="347"/>
      <c r="ANS823" s="347"/>
      <c r="ANT823" s="347"/>
      <c r="ANU823" s="347"/>
      <c r="ANV823" s="347"/>
      <c r="ANW823" s="347"/>
      <c r="ANX823" s="347"/>
      <c r="ANY823" s="347"/>
      <c r="ANZ823" s="347"/>
      <c r="AOA823" s="347"/>
      <c r="AOB823" s="347"/>
      <c r="AOC823" s="347"/>
      <c r="AOD823" s="347"/>
      <c r="AOE823" s="347"/>
      <c r="AOF823" s="347"/>
      <c r="AOG823" s="347"/>
      <c r="AOH823" s="347"/>
      <c r="AOI823" s="347"/>
      <c r="AOJ823" s="347"/>
      <c r="AOK823" s="347"/>
      <c r="AOL823" s="347"/>
      <c r="AOM823" s="347"/>
      <c r="AON823" s="347"/>
      <c r="AOO823" s="347"/>
      <c r="AOP823" s="347"/>
      <c r="AOQ823" s="347"/>
      <c r="AOR823" s="347"/>
      <c r="AOS823" s="347"/>
      <c r="AOT823" s="347"/>
      <c r="AOU823" s="347"/>
      <c r="AOV823" s="347"/>
      <c r="AOW823" s="347"/>
      <c r="AOX823" s="347"/>
      <c r="AOY823" s="347"/>
      <c r="AOZ823" s="347"/>
      <c r="APA823" s="347"/>
      <c r="APB823" s="347"/>
      <c r="APC823" s="347"/>
      <c r="APD823" s="347"/>
      <c r="APE823" s="347"/>
      <c r="APF823" s="347"/>
      <c r="APG823" s="347"/>
      <c r="APH823" s="347"/>
      <c r="API823" s="347"/>
      <c r="APJ823" s="347"/>
      <c r="APK823" s="347"/>
      <c r="APL823" s="347"/>
      <c r="APM823" s="347"/>
      <c r="APN823" s="347"/>
      <c r="APO823" s="347"/>
      <c r="APP823" s="347"/>
      <c r="APQ823" s="347"/>
      <c r="APR823" s="347"/>
      <c r="APS823" s="347"/>
      <c r="APT823" s="347"/>
      <c r="APU823" s="347"/>
      <c r="APV823" s="347"/>
      <c r="APW823" s="347"/>
      <c r="APX823" s="347"/>
      <c r="APY823" s="347"/>
      <c r="APZ823" s="347"/>
      <c r="AQA823" s="347"/>
      <c r="AQB823" s="347"/>
      <c r="AQC823" s="347"/>
      <c r="AQD823" s="347"/>
      <c r="AQE823" s="347"/>
      <c r="AQF823" s="347"/>
      <c r="AQG823" s="347"/>
      <c r="AQH823" s="347"/>
      <c r="AQI823" s="347"/>
      <c r="AQJ823" s="347"/>
      <c r="AQK823" s="347"/>
      <c r="AQL823" s="347"/>
      <c r="AQM823" s="347"/>
      <c r="AQN823" s="347"/>
      <c r="AQO823" s="347"/>
      <c r="AQP823" s="347"/>
      <c r="AQQ823" s="347"/>
      <c r="AQR823" s="347"/>
      <c r="AQS823" s="347"/>
      <c r="AQT823" s="347"/>
      <c r="AQU823" s="347"/>
      <c r="AQV823" s="347"/>
      <c r="AQW823" s="347"/>
      <c r="AQX823" s="347"/>
      <c r="AQY823" s="347"/>
      <c r="AQZ823" s="347"/>
      <c r="ARA823" s="347"/>
      <c r="ARB823" s="347"/>
      <c r="ARC823" s="347"/>
      <c r="ARD823" s="347"/>
      <c r="ARE823" s="347"/>
      <c r="ARF823" s="347"/>
      <c r="ARG823" s="347"/>
      <c r="ARH823" s="347"/>
      <c r="ARI823" s="347"/>
      <c r="ARJ823" s="347"/>
      <c r="ARK823" s="347"/>
      <c r="ARL823" s="347"/>
      <c r="ARM823" s="347"/>
      <c r="ARN823" s="347"/>
      <c r="ARO823" s="347"/>
      <c r="ARP823" s="347"/>
      <c r="ARQ823" s="347"/>
      <c r="ARR823" s="347"/>
      <c r="ARS823" s="347"/>
      <c r="ART823" s="347"/>
      <c r="ARU823" s="347"/>
      <c r="ARV823" s="347"/>
      <c r="ARW823" s="347"/>
      <c r="ARX823" s="347"/>
      <c r="ARY823" s="347"/>
      <c r="ARZ823" s="347"/>
      <c r="ASA823" s="347"/>
      <c r="ASB823" s="347"/>
      <c r="ASC823" s="347"/>
      <c r="ASD823" s="347"/>
      <c r="ASE823" s="347"/>
      <c r="ASF823" s="347"/>
      <c r="ASG823" s="347"/>
      <c r="ASH823" s="347"/>
      <c r="ASI823" s="347"/>
      <c r="ASJ823" s="347"/>
      <c r="ASK823" s="347"/>
      <c r="ASL823" s="347"/>
      <c r="ASM823" s="347"/>
      <c r="ASN823" s="347"/>
      <c r="ASO823" s="347"/>
      <c r="ASP823" s="347"/>
      <c r="ASQ823" s="347"/>
      <c r="ASR823" s="347"/>
      <c r="ASS823" s="347"/>
      <c r="AST823" s="347"/>
      <c r="ASU823" s="347"/>
      <c r="ASV823" s="347"/>
      <c r="ASW823" s="347"/>
      <c r="ASX823" s="347"/>
      <c r="ASY823" s="347"/>
      <c r="ASZ823" s="347"/>
      <c r="ATA823" s="347"/>
      <c r="ATB823" s="347"/>
      <c r="ATC823" s="347"/>
      <c r="ATD823" s="347"/>
      <c r="ATE823" s="347"/>
      <c r="ATF823" s="347"/>
      <c r="ATG823" s="347"/>
      <c r="ATH823" s="347"/>
      <c r="ATI823" s="347"/>
      <c r="ATJ823" s="347"/>
      <c r="ATK823" s="347"/>
      <c r="ATL823" s="347"/>
      <c r="ATM823" s="347"/>
      <c r="ATN823" s="347"/>
      <c r="ATO823" s="347"/>
      <c r="ATP823" s="347"/>
      <c r="ATQ823" s="347"/>
      <c r="ATR823" s="347"/>
      <c r="ATS823" s="347"/>
      <c r="ATT823" s="347"/>
      <c r="ATU823" s="347"/>
      <c r="ATV823" s="347"/>
      <c r="ATW823" s="347"/>
      <c r="ATX823" s="347"/>
      <c r="ATY823" s="347"/>
      <c r="ATZ823" s="347"/>
      <c r="AUA823" s="347"/>
      <c r="AUB823" s="347"/>
      <c r="AUC823" s="347"/>
      <c r="AUD823" s="347"/>
      <c r="AUE823" s="347"/>
      <c r="AUF823" s="347"/>
      <c r="AUG823" s="347"/>
      <c r="AUH823" s="347"/>
      <c r="AUI823" s="347"/>
      <c r="AUJ823" s="347"/>
      <c r="AUK823" s="347"/>
      <c r="AUL823" s="347"/>
      <c r="AUM823" s="347"/>
      <c r="AUN823" s="347"/>
      <c r="AUO823" s="347"/>
      <c r="AUP823" s="347"/>
      <c r="AUQ823" s="347"/>
      <c r="AUR823" s="347"/>
      <c r="AUS823" s="347"/>
      <c r="AUT823" s="347"/>
      <c r="AUU823" s="347"/>
      <c r="AUV823" s="347"/>
      <c r="AUW823" s="347"/>
      <c r="AUX823" s="347"/>
      <c r="AUY823" s="347"/>
      <c r="AUZ823" s="347"/>
      <c r="AVA823" s="347"/>
      <c r="AVB823" s="347"/>
      <c r="AVC823" s="347"/>
      <c r="AVD823" s="347"/>
      <c r="AVE823" s="347"/>
      <c r="AVF823" s="347"/>
      <c r="AVG823" s="347"/>
      <c r="AVH823" s="347"/>
      <c r="AVI823" s="347"/>
      <c r="AVJ823" s="347"/>
      <c r="AVK823" s="347"/>
      <c r="AVL823" s="347"/>
      <c r="AVM823" s="347"/>
      <c r="AVN823" s="347"/>
      <c r="AVO823" s="347"/>
      <c r="AVP823" s="347"/>
      <c r="AVQ823" s="347"/>
      <c r="AVR823" s="347"/>
      <c r="AVS823" s="347"/>
      <c r="AVT823" s="347"/>
      <c r="AVU823" s="347"/>
      <c r="AVV823" s="347"/>
      <c r="AVW823" s="347"/>
      <c r="AVX823" s="347"/>
      <c r="AVY823" s="347"/>
      <c r="AVZ823" s="347"/>
      <c r="AWA823" s="347"/>
      <c r="AWB823" s="347"/>
      <c r="AWC823" s="347"/>
      <c r="AWD823" s="347"/>
      <c r="AWE823" s="347"/>
      <c r="AWF823" s="347"/>
      <c r="AWG823" s="347"/>
      <c r="AWH823" s="347"/>
      <c r="AWI823" s="347"/>
      <c r="AWJ823" s="347"/>
      <c r="AWK823" s="347"/>
      <c r="AWL823" s="347"/>
      <c r="AWM823" s="347"/>
      <c r="AWN823" s="347"/>
      <c r="AWO823" s="347"/>
      <c r="AWP823" s="347"/>
      <c r="AWQ823" s="347"/>
      <c r="AWR823" s="347"/>
      <c r="AWS823" s="347"/>
      <c r="AWT823" s="347"/>
      <c r="AWU823" s="347"/>
      <c r="AWV823" s="347"/>
      <c r="AWW823" s="347"/>
      <c r="AWX823" s="347"/>
      <c r="AWY823" s="347"/>
      <c r="AWZ823" s="347"/>
      <c r="AXA823" s="347"/>
      <c r="AXB823" s="347"/>
      <c r="AXC823" s="347"/>
      <c r="AXD823" s="347"/>
      <c r="AXE823" s="347"/>
      <c r="AXF823" s="347"/>
      <c r="AXG823" s="347"/>
      <c r="AXH823" s="347"/>
      <c r="AXI823" s="347"/>
      <c r="AXJ823" s="347"/>
      <c r="AXK823" s="347"/>
      <c r="AXL823" s="347"/>
      <c r="AXM823" s="347"/>
      <c r="AXN823" s="347"/>
      <c r="AXO823" s="347"/>
      <c r="AXP823" s="347"/>
      <c r="AXQ823" s="347"/>
      <c r="AXR823" s="347"/>
      <c r="AXS823" s="347"/>
      <c r="AXT823" s="347"/>
      <c r="AXU823" s="347"/>
      <c r="AXV823" s="347"/>
      <c r="AXW823" s="347"/>
      <c r="AXX823" s="347"/>
      <c r="AXY823" s="347"/>
      <c r="AXZ823" s="347"/>
      <c r="AYA823" s="347"/>
      <c r="AYB823" s="347"/>
      <c r="AYC823" s="347"/>
      <c r="AYD823" s="347"/>
      <c r="AYE823" s="347"/>
      <c r="AYF823" s="347"/>
      <c r="AYG823" s="347"/>
      <c r="AYH823" s="347"/>
      <c r="AYI823" s="347"/>
      <c r="AYJ823" s="347"/>
      <c r="AYK823" s="347"/>
      <c r="AYL823" s="347"/>
      <c r="AYM823" s="347"/>
      <c r="AYN823" s="347"/>
      <c r="AYO823" s="347"/>
      <c r="AYP823" s="347"/>
      <c r="AYQ823" s="347"/>
      <c r="AYR823" s="347"/>
      <c r="AYS823" s="347"/>
      <c r="AYT823" s="347"/>
      <c r="AYU823" s="347"/>
      <c r="AYV823" s="347"/>
      <c r="AYW823" s="347"/>
      <c r="AYX823" s="347"/>
      <c r="AYY823" s="347"/>
      <c r="AYZ823" s="347"/>
      <c r="AZA823" s="347"/>
      <c r="AZB823" s="347"/>
      <c r="AZC823" s="347"/>
      <c r="AZD823" s="347"/>
      <c r="AZE823" s="347"/>
      <c r="AZF823" s="347"/>
      <c r="AZG823" s="347"/>
      <c r="AZH823" s="347"/>
      <c r="AZI823" s="347"/>
      <c r="AZJ823" s="347"/>
      <c r="AZK823" s="347"/>
      <c r="AZL823" s="347"/>
      <c r="AZM823" s="347"/>
      <c r="AZN823" s="347"/>
      <c r="AZO823" s="347"/>
      <c r="AZP823" s="347"/>
      <c r="AZQ823" s="347"/>
      <c r="AZR823" s="347"/>
      <c r="AZS823" s="347"/>
      <c r="AZT823" s="347"/>
      <c r="AZU823" s="347"/>
      <c r="AZV823" s="347"/>
      <c r="AZW823" s="347"/>
      <c r="AZX823" s="347"/>
      <c r="AZY823" s="347"/>
      <c r="AZZ823" s="347"/>
      <c r="BAA823" s="347"/>
      <c r="BAB823" s="347"/>
      <c r="BAC823" s="347"/>
      <c r="BAD823" s="347"/>
      <c r="BAE823" s="347"/>
      <c r="BAF823" s="347"/>
      <c r="BAG823" s="347"/>
      <c r="BAH823" s="347"/>
      <c r="BAI823" s="347"/>
      <c r="BAJ823" s="347"/>
      <c r="BAK823" s="347"/>
      <c r="BAL823" s="347"/>
      <c r="BAM823" s="347"/>
      <c r="BAN823" s="347"/>
      <c r="BAO823" s="347"/>
      <c r="BAP823" s="347"/>
      <c r="BAQ823" s="347"/>
      <c r="BAR823" s="347"/>
      <c r="BAS823" s="347"/>
      <c r="BAT823" s="347"/>
      <c r="BAU823" s="347"/>
      <c r="BAV823" s="347"/>
      <c r="BAW823" s="347"/>
      <c r="BAX823" s="347"/>
      <c r="BAY823" s="347"/>
      <c r="BAZ823" s="347"/>
      <c r="BBA823" s="347"/>
      <c r="BBB823" s="347"/>
      <c r="BBC823" s="347"/>
      <c r="BBD823" s="347"/>
      <c r="BBE823" s="347"/>
      <c r="BBF823" s="347"/>
      <c r="BBG823" s="347"/>
      <c r="BBH823" s="347"/>
      <c r="BBI823" s="347"/>
      <c r="BBJ823" s="347"/>
      <c r="BBK823" s="347"/>
      <c r="BBL823" s="347"/>
      <c r="BBM823" s="347"/>
      <c r="BBN823" s="347"/>
      <c r="BBO823" s="347"/>
      <c r="BBP823" s="347"/>
      <c r="BBQ823" s="347"/>
      <c r="BBR823" s="347"/>
      <c r="BBS823" s="347"/>
      <c r="BBT823" s="347"/>
      <c r="BBU823" s="347"/>
      <c r="BBV823" s="347"/>
      <c r="BBW823" s="347"/>
      <c r="BBX823" s="347"/>
      <c r="BBY823" s="347"/>
      <c r="BBZ823" s="347"/>
      <c r="BCA823" s="347"/>
      <c r="BCB823" s="347"/>
      <c r="BCC823" s="347"/>
      <c r="BCD823" s="347"/>
      <c r="BCE823" s="347"/>
      <c r="BCF823" s="347"/>
      <c r="BCG823" s="347"/>
      <c r="BCH823" s="347"/>
      <c r="BCI823" s="347"/>
      <c r="BCJ823" s="347"/>
      <c r="BCK823" s="347"/>
      <c r="BCL823" s="347"/>
      <c r="BCM823" s="347"/>
      <c r="BCN823" s="347"/>
      <c r="BCO823" s="347"/>
      <c r="BCP823" s="347"/>
      <c r="BCQ823" s="347"/>
      <c r="BCR823" s="347"/>
      <c r="BCS823" s="347"/>
      <c r="BCT823" s="347"/>
      <c r="BCU823" s="347"/>
      <c r="BCV823" s="347"/>
      <c r="BCW823" s="347"/>
      <c r="BCX823" s="347"/>
      <c r="BCY823" s="347"/>
      <c r="BCZ823" s="347"/>
      <c r="BDA823" s="347"/>
      <c r="BDB823" s="347"/>
      <c r="BDC823" s="347"/>
      <c r="BDD823" s="347"/>
      <c r="BDE823" s="347"/>
      <c r="BDF823" s="347"/>
      <c r="BDG823" s="347"/>
      <c r="BDH823" s="347"/>
      <c r="BDI823" s="347"/>
      <c r="BDJ823" s="347"/>
      <c r="BDK823" s="347"/>
      <c r="BDL823" s="347"/>
      <c r="BDM823" s="347"/>
      <c r="BDN823" s="347"/>
      <c r="BDO823" s="347"/>
      <c r="BDP823" s="347"/>
      <c r="BDQ823" s="347"/>
      <c r="BDR823" s="347"/>
      <c r="BDS823" s="347"/>
      <c r="BDT823" s="347"/>
      <c r="BDU823" s="347"/>
      <c r="BDV823" s="347"/>
      <c r="BDW823" s="347"/>
      <c r="BDX823" s="347"/>
      <c r="BDY823" s="347"/>
      <c r="BDZ823" s="347"/>
      <c r="BEA823" s="347"/>
      <c r="BEB823" s="347"/>
      <c r="BEC823" s="347"/>
      <c r="BED823" s="347"/>
      <c r="BEE823" s="347"/>
      <c r="BEF823" s="347"/>
      <c r="BEG823" s="347"/>
      <c r="BEH823" s="347"/>
      <c r="BEI823" s="347"/>
      <c r="BEJ823" s="347"/>
      <c r="BEK823" s="347"/>
      <c r="BEL823" s="347"/>
      <c r="BEM823" s="347"/>
      <c r="BEN823" s="347"/>
      <c r="BEO823" s="347"/>
      <c r="BEP823" s="347"/>
      <c r="BEQ823" s="347"/>
      <c r="BER823" s="347"/>
      <c r="BES823" s="347"/>
      <c r="BET823" s="347"/>
      <c r="BEU823" s="347"/>
      <c r="BEV823" s="347"/>
      <c r="BEW823" s="347"/>
      <c r="BEX823" s="347"/>
      <c r="BEY823" s="347"/>
      <c r="BEZ823" s="347"/>
      <c r="BFA823" s="347"/>
      <c r="BFB823" s="347"/>
      <c r="BFC823" s="347"/>
      <c r="BFD823" s="347"/>
      <c r="BFE823" s="347"/>
      <c r="BFF823" s="347"/>
      <c r="BFG823" s="347"/>
      <c r="BFH823" s="347"/>
      <c r="BFI823" s="347"/>
      <c r="BFJ823" s="347"/>
      <c r="BFK823" s="347"/>
      <c r="BFL823" s="347"/>
      <c r="BFM823" s="347"/>
      <c r="BFN823" s="347"/>
      <c r="BFO823" s="347"/>
      <c r="BFP823" s="347"/>
      <c r="BFQ823" s="347"/>
      <c r="BFR823" s="347"/>
      <c r="BFS823" s="347"/>
      <c r="BFT823" s="347"/>
      <c r="BFU823" s="347"/>
      <c r="BFV823" s="347"/>
      <c r="BFW823" s="347"/>
      <c r="BFX823" s="347"/>
      <c r="BFY823" s="347"/>
      <c r="BFZ823" s="347"/>
      <c r="BGA823" s="347"/>
      <c r="BGB823" s="347"/>
      <c r="BGC823" s="347"/>
      <c r="BGD823" s="347"/>
      <c r="BGE823" s="347"/>
      <c r="BGF823" s="347"/>
      <c r="BGG823" s="347"/>
      <c r="BGH823" s="347"/>
      <c r="BGI823" s="347"/>
      <c r="BGJ823" s="347"/>
      <c r="BGK823" s="347"/>
      <c r="BGL823" s="347"/>
      <c r="BGM823" s="347"/>
      <c r="BGN823" s="347"/>
      <c r="BGO823" s="347"/>
      <c r="BGP823" s="347"/>
      <c r="BGQ823" s="347"/>
      <c r="BGR823" s="347"/>
      <c r="BGS823" s="347"/>
      <c r="BGT823" s="347"/>
      <c r="BGU823" s="347"/>
      <c r="BGV823" s="347"/>
      <c r="BGW823" s="347"/>
      <c r="BGX823" s="347"/>
      <c r="BGY823" s="347"/>
      <c r="BGZ823" s="347"/>
      <c r="BHA823" s="347"/>
      <c r="BHB823" s="347"/>
      <c r="BHC823" s="347"/>
      <c r="BHD823" s="347"/>
      <c r="BHE823" s="347"/>
      <c r="BHF823" s="347"/>
      <c r="BHG823" s="347"/>
      <c r="BHH823" s="347"/>
      <c r="BHI823" s="347"/>
      <c r="BHJ823" s="347"/>
      <c r="BHK823" s="347"/>
      <c r="BHL823" s="347"/>
      <c r="BHM823" s="347"/>
      <c r="BHN823" s="347"/>
      <c r="BHO823" s="347"/>
      <c r="BHP823" s="347"/>
      <c r="BHQ823" s="347"/>
      <c r="BHR823" s="347"/>
      <c r="BHS823" s="347"/>
      <c r="BHT823" s="347"/>
      <c r="BHU823" s="347"/>
      <c r="BHV823" s="347"/>
      <c r="BHW823" s="347"/>
      <c r="BHX823" s="347"/>
      <c r="BHY823" s="347"/>
      <c r="BHZ823" s="347"/>
      <c r="BIA823" s="347"/>
      <c r="BIB823" s="347"/>
      <c r="BIC823" s="347"/>
      <c r="BID823" s="347"/>
      <c r="BIE823" s="347"/>
      <c r="BIF823" s="347"/>
      <c r="BIG823" s="347"/>
      <c r="BIH823" s="347"/>
      <c r="BII823" s="347"/>
      <c r="BIJ823" s="347"/>
      <c r="BIK823" s="347"/>
      <c r="BIL823" s="347"/>
      <c r="BIM823" s="347"/>
      <c r="BIN823" s="347"/>
      <c r="BIO823" s="347"/>
      <c r="BIP823" s="347"/>
      <c r="BIQ823" s="347"/>
      <c r="BIR823" s="347"/>
      <c r="BIS823" s="347"/>
      <c r="BIT823" s="347"/>
      <c r="BIU823" s="347"/>
      <c r="BIV823" s="347"/>
      <c r="BIW823" s="347"/>
      <c r="BIX823" s="347"/>
      <c r="BIY823" s="347"/>
      <c r="BIZ823" s="347"/>
      <c r="BJA823" s="347"/>
      <c r="BJB823" s="347"/>
      <c r="BJC823" s="347"/>
      <c r="BJD823" s="347"/>
      <c r="BJE823" s="347"/>
      <c r="BJF823" s="347"/>
      <c r="BJG823" s="347"/>
      <c r="BJH823" s="347"/>
      <c r="BJI823" s="347"/>
      <c r="BJJ823" s="347"/>
      <c r="BJK823" s="347"/>
      <c r="BJL823" s="347"/>
      <c r="BJM823" s="347"/>
      <c r="BJN823" s="347"/>
      <c r="BJO823" s="347"/>
      <c r="BJP823" s="347"/>
      <c r="BJQ823" s="347"/>
      <c r="BJR823" s="347"/>
      <c r="BJS823" s="347"/>
      <c r="BJT823" s="347"/>
      <c r="BJU823" s="347"/>
      <c r="BJV823" s="347"/>
      <c r="BJW823" s="347"/>
      <c r="BJX823" s="347"/>
      <c r="BJY823" s="347"/>
      <c r="BJZ823" s="347"/>
      <c r="BKA823" s="347"/>
      <c r="BKB823" s="347"/>
      <c r="BKC823" s="347"/>
      <c r="BKD823" s="347"/>
      <c r="BKE823" s="347"/>
      <c r="BKF823" s="347"/>
      <c r="BKG823" s="347"/>
      <c r="BKH823" s="347"/>
      <c r="BKI823" s="347"/>
      <c r="BKJ823" s="347"/>
      <c r="BKK823" s="347"/>
      <c r="BKL823" s="347"/>
      <c r="BKM823" s="347"/>
      <c r="BKN823" s="347"/>
      <c r="BKO823" s="347"/>
      <c r="BKP823" s="347"/>
      <c r="BKQ823" s="347"/>
      <c r="BKR823" s="347"/>
      <c r="BKS823" s="347"/>
      <c r="BKT823" s="347"/>
      <c r="BKU823" s="347"/>
      <c r="BKV823" s="347"/>
      <c r="BKW823" s="347"/>
      <c r="BKX823" s="347"/>
      <c r="BKY823" s="347"/>
      <c r="BKZ823" s="347"/>
      <c r="BLA823" s="347"/>
      <c r="BLB823" s="347"/>
      <c r="BLC823" s="347"/>
      <c r="BLD823" s="347"/>
      <c r="BLE823" s="347"/>
      <c r="BLF823" s="347"/>
      <c r="BLG823" s="347"/>
      <c r="BLH823" s="347"/>
      <c r="BLI823" s="347"/>
      <c r="BLJ823" s="347"/>
      <c r="BLK823" s="347"/>
      <c r="BLL823" s="347"/>
      <c r="BLM823" s="347"/>
      <c r="BLN823" s="347"/>
      <c r="BLO823" s="347"/>
      <c r="BLP823" s="347"/>
      <c r="BLQ823" s="347"/>
      <c r="BLR823" s="347"/>
      <c r="BLS823" s="347"/>
      <c r="BLT823" s="347"/>
      <c r="BLU823" s="347"/>
      <c r="BLV823" s="347"/>
      <c r="BLW823" s="347"/>
      <c r="BLX823" s="347"/>
      <c r="BLY823" s="347"/>
      <c r="BLZ823" s="347"/>
      <c r="BMA823" s="347"/>
      <c r="BMB823" s="347"/>
      <c r="BMC823" s="347"/>
      <c r="BMD823" s="347"/>
      <c r="BME823" s="347"/>
      <c r="BMF823" s="347"/>
      <c r="BMG823" s="347"/>
      <c r="BMH823" s="347"/>
      <c r="BMI823" s="347"/>
      <c r="BMJ823" s="347"/>
      <c r="BMK823" s="347"/>
      <c r="BML823" s="347"/>
      <c r="BMM823" s="347"/>
      <c r="BMN823" s="347"/>
      <c r="BMO823" s="347"/>
      <c r="BMP823" s="347"/>
      <c r="BMQ823" s="347"/>
      <c r="BMR823" s="347"/>
      <c r="BMS823" s="347"/>
      <c r="BMT823" s="347"/>
      <c r="BMU823" s="347"/>
      <c r="BMV823" s="347"/>
      <c r="BMW823" s="347"/>
      <c r="BMX823" s="347"/>
      <c r="BMY823" s="347"/>
      <c r="BMZ823" s="347"/>
      <c r="BNA823" s="347"/>
      <c r="BNB823" s="347"/>
      <c r="BNC823" s="347"/>
      <c r="BND823" s="347"/>
      <c r="BNE823" s="347"/>
      <c r="BNF823" s="347"/>
      <c r="BNG823" s="347"/>
      <c r="BNH823" s="347"/>
      <c r="BNI823" s="347"/>
      <c r="BNJ823" s="347"/>
      <c r="BNK823" s="347"/>
      <c r="BNL823" s="347"/>
      <c r="BNM823" s="347"/>
      <c r="BNN823" s="347"/>
      <c r="BNO823" s="347"/>
      <c r="BNP823" s="347"/>
      <c r="BNQ823" s="347"/>
      <c r="BNR823" s="347"/>
      <c r="BNS823" s="347"/>
      <c r="BNT823" s="347"/>
      <c r="BNU823" s="347"/>
      <c r="BNV823" s="347"/>
      <c r="BNW823" s="347"/>
      <c r="BNX823" s="347"/>
      <c r="BNY823" s="347"/>
      <c r="BNZ823" s="347"/>
      <c r="BOA823" s="347"/>
      <c r="BOB823" s="347"/>
      <c r="BOC823" s="347"/>
      <c r="BOD823" s="347"/>
      <c r="BOE823" s="347"/>
      <c r="BOF823" s="347"/>
      <c r="BOG823" s="347"/>
      <c r="BOH823" s="347"/>
      <c r="BOI823" s="347"/>
      <c r="BOJ823" s="347"/>
      <c r="BOK823" s="347"/>
      <c r="BOL823" s="347"/>
      <c r="BOM823" s="347"/>
      <c r="BON823" s="347"/>
      <c r="BOO823" s="347"/>
      <c r="BOP823" s="347"/>
      <c r="BOQ823" s="347"/>
      <c r="BOR823" s="347"/>
      <c r="BOS823" s="347"/>
      <c r="BOT823" s="347"/>
      <c r="BOU823" s="347"/>
      <c r="BOV823" s="347"/>
      <c r="BOW823" s="347"/>
      <c r="BOX823" s="347"/>
      <c r="BOY823" s="347"/>
      <c r="BOZ823" s="347"/>
      <c r="BPA823" s="347"/>
      <c r="BPB823" s="347"/>
      <c r="BPC823" s="347"/>
      <c r="BPD823" s="347"/>
      <c r="BPE823" s="347"/>
      <c r="BPF823" s="347"/>
      <c r="BPG823" s="347"/>
      <c r="BPH823" s="347"/>
      <c r="BPI823" s="347"/>
      <c r="BPJ823" s="347"/>
      <c r="BPK823" s="347"/>
      <c r="BPL823" s="347"/>
      <c r="BPM823" s="347"/>
      <c r="BPN823" s="347"/>
      <c r="BPO823" s="347"/>
      <c r="BPP823" s="347"/>
      <c r="BPQ823" s="347"/>
      <c r="BPR823" s="347"/>
      <c r="BPS823" s="347"/>
      <c r="BPT823" s="347"/>
      <c r="BPU823" s="347"/>
      <c r="BPV823" s="347"/>
      <c r="BPW823" s="347"/>
      <c r="BPX823" s="347"/>
      <c r="BPY823" s="347"/>
      <c r="BPZ823" s="347"/>
      <c r="BQA823" s="347"/>
      <c r="BQB823" s="347"/>
      <c r="BQC823" s="347"/>
      <c r="BQD823" s="347"/>
      <c r="BQE823" s="347"/>
      <c r="BQF823" s="347"/>
      <c r="BQG823" s="347"/>
      <c r="BQH823" s="347"/>
      <c r="BQI823" s="347"/>
      <c r="BQJ823" s="347"/>
      <c r="BQK823" s="347"/>
      <c r="BQL823" s="347"/>
      <c r="BQM823" s="347"/>
      <c r="BQN823" s="347"/>
      <c r="BQO823" s="347"/>
      <c r="BQP823" s="347"/>
      <c r="BQQ823" s="347"/>
      <c r="BQR823" s="347"/>
      <c r="BQS823" s="347"/>
      <c r="BQT823" s="347"/>
      <c r="BQU823" s="347"/>
      <c r="BQV823" s="347"/>
      <c r="BQW823" s="347"/>
      <c r="BQX823" s="347"/>
      <c r="BQY823" s="347"/>
      <c r="BQZ823" s="347"/>
      <c r="BRA823" s="347"/>
      <c r="BRB823" s="347"/>
      <c r="BRC823" s="347"/>
      <c r="BRD823" s="347"/>
      <c r="BRE823" s="347"/>
      <c r="BRF823" s="347"/>
      <c r="BRG823" s="347"/>
      <c r="BRH823" s="347"/>
      <c r="BRI823" s="347"/>
      <c r="BRJ823" s="347"/>
      <c r="BRK823" s="347"/>
      <c r="BRL823" s="347"/>
      <c r="BRM823" s="347"/>
      <c r="BRN823" s="347"/>
      <c r="BRO823" s="347"/>
      <c r="BRP823" s="347"/>
      <c r="BRQ823" s="347"/>
      <c r="BRR823" s="347"/>
      <c r="BRS823" s="347"/>
      <c r="BRT823" s="347"/>
      <c r="BRU823" s="347"/>
      <c r="BRV823" s="347"/>
      <c r="BRW823" s="347"/>
      <c r="BRX823" s="347"/>
      <c r="BRY823" s="347"/>
      <c r="BRZ823" s="347"/>
      <c r="BSA823" s="347"/>
      <c r="BSB823" s="347"/>
      <c r="BSC823" s="347"/>
      <c r="BSD823" s="347"/>
      <c r="BSE823" s="347"/>
      <c r="BSF823" s="347"/>
      <c r="BSG823" s="347"/>
      <c r="BSH823" s="347"/>
      <c r="BSI823" s="347"/>
      <c r="BSJ823" s="347"/>
      <c r="BSK823" s="347"/>
      <c r="BSL823" s="347"/>
      <c r="BSM823" s="347"/>
      <c r="BSN823" s="347"/>
      <c r="BSO823" s="347"/>
      <c r="BSP823" s="347"/>
      <c r="BSQ823" s="347"/>
      <c r="BSR823" s="347"/>
      <c r="BSS823" s="347"/>
      <c r="BST823" s="347"/>
      <c r="BSU823" s="347"/>
      <c r="BSV823" s="347"/>
      <c r="BSW823" s="347"/>
      <c r="BSX823" s="347"/>
      <c r="BSY823" s="347"/>
      <c r="BSZ823" s="347"/>
      <c r="BTA823" s="347"/>
      <c r="BTB823" s="347"/>
      <c r="BTC823" s="347"/>
      <c r="BTD823" s="347"/>
      <c r="BTE823" s="347"/>
      <c r="BTF823" s="347"/>
      <c r="BTG823" s="347"/>
      <c r="BTH823" s="347"/>
      <c r="BTI823" s="347"/>
      <c r="BTJ823" s="347"/>
      <c r="BTK823" s="347"/>
      <c r="BTL823" s="347"/>
      <c r="BTM823" s="347"/>
      <c r="BTN823" s="347"/>
      <c r="BTO823" s="347"/>
      <c r="BTP823" s="347"/>
      <c r="BTQ823" s="347"/>
      <c r="BTR823" s="347"/>
      <c r="BTS823" s="347"/>
      <c r="BTT823" s="347"/>
      <c r="BTU823" s="347"/>
      <c r="BTV823" s="347"/>
      <c r="BTW823" s="347"/>
      <c r="BTX823" s="347"/>
      <c r="BTY823" s="347"/>
      <c r="BTZ823" s="347"/>
      <c r="BUA823" s="347"/>
      <c r="BUB823" s="347"/>
      <c r="BUC823" s="347"/>
      <c r="BUD823" s="347"/>
      <c r="BUE823" s="347"/>
      <c r="BUF823" s="347"/>
      <c r="BUG823" s="347"/>
      <c r="BUH823" s="347"/>
      <c r="BUI823" s="347"/>
      <c r="BUJ823" s="347"/>
      <c r="BUK823" s="347"/>
      <c r="BUL823" s="347"/>
      <c r="BUM823" s="347"/>
      <c r="BUN823" s="347"/>
      <c r="BUO823" s="347"/>
      <c r="BUP823" s="347"/>
      <c r="BUQ823" s="347"/>
      <c r="BUR823" s="347"/>
      <c r="BUS823" s="347"/>
      <c r="BUT823" s="347"/>
      <c r="BUU823" s="347"/>
      <c r="BUV823" s="347"/>
      <c r="BUW823" s="347"/>
      <c r="BUX823" s="347"/>
      <c r="BUY823" s="347"/>
      <c r="BUZ823" s="347"/>
      <c r="BVA823" s="347"/>
      <c r="BVB823" s="347"/>
      <c r="BVC823" s="347"/>
      <c r="BVD823" s="347"/>
      <c r="BVE823" s="347"/>
      <c r="BVF823" s="347"/>
      <c r="BVG823" s="347"/>
      <c r="BVH823" s="347"/>
      <c r="BVI823" s="347"/>
      <c r="BVJ823" s="347"/>
      <c r="BVK823" s="347"/>
      <c r="BVL823" s="347"/>
      <c r="BVM823" s="347"/>
      <c r="BVN823" s="347"/>
      <c r="BVO823" s="347"/>
      <c r="BVP823" s="347"/>
      <c r="BVQ823" s="347"/>
      <c r="BVR823" s="347"/>
      <c r="BVS823" s="347"/>
      <c r="BVT823" s="347"/>
      <c r="BVU823" s="347"/>
      <c r="BVV823" s="347"/>
      <c r="BVW823" s="347"/>
      <c r="BVX823" s="347"/>
      <c r="BVY823" s="347"/>
      <c r="BVZ823" s="347"/>
      <c r="BWA823" s="347"/>
      <c r="BWB823" s="347"/>
      <c r="BWC823" s="347"/>
      <c r="BWD823" s="347"/>
      <c r="BWE823" s="347"/>
      <c r="BWF823" s="347"/>
      <c r="BWG823" s="347"/>
      <c r="BWH823" s="347"/>
      <c r="BWI823" s="347"/>
      <c r="BWJ823" s="347"/>
      <c r="BWK823" s="347"/>
      <c r="BWL823" s="347"/>
      <c r="BWM823" s="347"/>
      <c r="BWN823" s="347"/>
      <c r="BWO823" s="347"/>
      <c r="BWP823" s="347"/>
      <c r="BWQ823" s="347"/>
      <c r="BWR823" s="347"/>
      <c r="BWS823" s="347"/>
      <c r="BWT823" s="347"/>
      <c r="BWU823" s="347"/>
      <c r="BWV823" s="347"/>
      <c r="BWW823" s="347"/>
      <c r="BWX823" s="347"/>
      <c r="BWY823" s="347"/>
      <c r="BWZ823" s="347"/>
      <c r="BXA823" s="347"/>
      <c r="BXB823" s="347"/>
      <c r="BXC823" s="347"/>
      <c r="BXD823" s="347"/>
      <c r="BXE823" s="347"/>
      <c r="BXF823" s="347"/>
      <c r="BXG823" s="347"/>
      <c r="BXH823" s="347"/>
      <c r="BXI823" s="347"/>
      <c r="BXJ823" s="347"/>
      <c r="BXK823" s="347"/>
      <c r="BXL823" s="347"/>
      <c r="BXM823" s="347"/>
      <c r="BXN823" s="347"/>
      <c r="BXO823" s="347"/>
      <c r="BXP823" s="347"/>
      <c r="BXQ823" s="347"/>
      <c r="BXR823" s="347"/>
      <c r="BXS823" s="347"/>
      <c r="BXT823" s="347"/>
      <c r="BXU823" s="347"/>
      <c r="BXV823" s="347"/>
      <c r="BXW823" s="347"/>
      <c r="BXX823" s="347"/>
      <c r="BXY823" s="347"/>
      <c r="BXZ823" s="347"/>
      <c r="BYA823" s="347"/>
      <c r="BYB823" s="347"/>
      <c r="BYC823" s="347"/>
      <c r="BYD823" s="347"/>
      <c r="BYE823" s="347"/>
      <c r="BYF823" s="347"/>
      <c r="BYG823" s="347"/>
      <c r="BYH823" s="347"/>
      <c r="BYI823" s="347"/>
      <c r="BYJ823" s="347"/>
      <c r="BYK823" s="347"/>
      <c r="BYL823" s="347"/>
      <c r="BYM823" s="347"/>
      <c r="BYN823" s="347"/>
      <c r="BYO823" s="347"/>
      <c r="BYP823" s="347"/>
      <c r="BYQ823" s="347"/>
      <c r="BYR823" s="347"/>
      <c r="BYS823" s="347"/>
      <c r="BYT823" s="347"/>
      <c r="BYU823" s="347"/>
      <c r="BYV823" s="347"/>
      <c r="BYW823" s="347"/>
      <c r="BYX823" s="347"/>
      <c r="BYY823" s="347"/>
      <c r="BYZ823" s="347"/>
      <c r="BZA823" s="347"/>
      <c r="BZB823" s="347"/>
      <c r="BZC823" s="347"/>
      <c r="BZD823" s="347"/>
      <c r="BZE823" s="347"/>
      <c r="BZF823" s="347"/>
      <c r="BZG823" s="347"/>
      <c r="BZH823" s="347"/>
      <c r="BZI823" s="347"/>
      <c r="BZJ823" s="347"/>
      <c r="BZK823" s="347"/>
      <c r="BZL823" s="347"/>
      <c r="BZM823" s="347"/>
      <c r="BZN823" s="347"/>
      <c r="BZO823" s="347"/>
      <c r="BZP823" s="347"/>
      <c r="BZQ823" s="347"/>
      <c r="BZR823" s="347"/>
      <c r="BZS823" s="347"/>
      <c r="BZT823" s="347"/>
      <c r="BZU823" s="347"/>
      <c r="BZV823" s="347"/>
      <c r="BZW823" s="347"/>
      <c r="BZX823" s="347"/>
      <c r="BZY823" s="347"/>
      <c r="BZZ823" s="347"/>
      <c r="CAA823" s="347"/>
      <c r="CAB823" s="347"/>
      <c r="CAC823" s="347"/>
      <c r="CAD823" s="347"/>
      <c r="CAE823" s="347"/>
      <c r="CAF823" s="347"/>
      <c r="CAG823" s="347"/>
      <c r="CAH823" s="347"/>
      <c r="CAI823" s="347"/>
      <c r="CAJ823" s="347"/>
      <c r="CAK823" s="347"/>
      <c r="CAL823" s="347"/>
      <c r="CAM823" s="347"/>
      <c r="CAN823" s="347"/>
      <c r="CAO823" s="347"/>
      <c r="CAP823" s="347"/>
      <c r="CAQ823" s="347"/>
      <c r="CAR823" s="347"/>
      <c r="CAS823" s="347"/>
      <c r="CAT823" s="347"/>
      <c r="CAU823" s="347"/>
      <c r="CAV823" s="347"/>
      <c r="CAW823" s="347"/>
      <c r="CAX823" s="347"/>
      <c r="CAY823" s="347"/>
      <c r="CAZ823" s="347"/>
      <c r="CBA823" s="347"/>
      <c r="CBB823" s="347"/>
      <c r="CBC823" s="347"/>
      <c r="CBD823" s="347"/>
      <c r="CBE823" s="347"/>
      <c r="CBF823" s="347"/>
      <c r="CBG823" s="347"/>
      <c r="CBH823" s="347"/>
      <c r="CBI823" s="347"/>
      <c r="CBJ823" s="347"/>
      <c r="CBK823" s="347"/>
      <c r="CBL823" s="347"/>
      <c r="CBM823" s="347"/>
      <c r="CBN823" s="347"/>
      <c r="CBO823" s="347"/>
      <c r="CBP823" s="347"/>
      <c r="CBQ823" s="347"/>
      <c r="CBR823" s="347"/>
      <c r="CBS823" s="347"/>
      <c r="CBT823" s="347"/>
      <c r="CBU823" s="347"/>
      <c r="CBV823" s="347"/>
      <c r="CBW823" s="347"/>
      <c r="CBX823" s="347"/>
      <c r="CBY823" s="347"/>
      <c r="CBZ823" s="347"/>
      <c r="CCA823" s="347"/>
      <c r="CCB823" s="347"/>
      <c r="CCC823" s="347"/>
      <c r="CCD823" s="347"/>
      <c r="CCE823" s="347"/>
      <c r="CCF823" s="347"/>
      <c r="CCG823" s="347"/>
      <c r="CCH823" s="347"/>
      <c r="CCI823" s="347"/>
      <c r="CCJ823" s="347"/>
      <c r="CCK823" s="347"/>
      <c r="CCL823" s="347"/>
      <c r="CCM823" s="347"/>
      <c r="CCN823" s="347"/>
      <c r="CCO823" s="347"/>
      <c r="CCP823" s="347"/>
      <c r="CCQ823" s="347"/>
      <c r="CCR823" s="347"/>
      <c r="CCS823" s="347"/>
      <c r="CCT823" s="347"/>
      <c r="CCU823" s="347"/>
      <c r="CCV823" s="347"/>
      <c r="CCW823" s="347"/>
      <c r="CCX823" s="347"/>
      <c r="CCY823" s="347"/>
      <c r="CCZ823" s="347"/>
      <c r="CDA823" s="347"/>
      <c r="CDB823" s="347"/>
      <c r="CDC823" s="347"/>
      <c r="CDD823" s="347"/>
      <c r="CDE823" s="347"/>
      <c r="CDF823" s="347"/>
      <c r="CDG823" s="347"/>
      <c r="CDH823" s="347"/>
      <c r="CDI823" s="347"/>
      <c r="CDJ823" s="347"/>
      <c r="CDK823" s="347"/>
      <c r="CDL823" s="347"/>
      <c r="CDM823" s="347"/>
      <c r="CDN823" s="347"/>
      <c r="CDO823" s="347"/>
      <c r="CDP823" s="347"/>
      <c r="CDQ823" s="347"/>
      <c r="CDR823" s="347"/>
      <c r="CDS823" s="347"/>
      <c r="CDT823" s="347"/>
      <c r="CDU823" s="347"/>
      <c r="CDV823" s="347"/>
      <c r="CDW823" s="347"/>
      <c r="CDX823" s="347"/>
      <c r="CDY823" s="347"/>
      <c r="CDZ823" s="347"/>
      <c r="CEA823" s="347"/>
      <c r="CEB823" s="347"/>
      <c r="CEC823" s="347"/>
      <c r="CED823" s="347"/>
      <c r="CEE823" s="347"/>
      <c r="CEF823" s="347"/>
      <c r="CEG823" s="347"/>
      <c r="CEH823" s="347"/>
      <c r="CEI823" s="347"/>
      <c r="CEJ823" s="347"/>
      <c r="CEK823" s="347"/>
      <c r="CEL823" s="347"/>
      <c r="CEM823" s="347"/>
      <c r="CEN823" s="347"/>
      <c r="CEO823" s="347"/>
      <c r="CEP823" s="347"/>
      <c r="CEQ823" s="347"/>
      <c r="CER823" s="347"/>
      <c r="CES823" s="347"/>
      <c r="CET823" s="347"/>
      <c r="CEU823" s="347"/>
      <c r="CEV823" s="347"/>
      <c r="CEW823" s="347"/>
      <c r="CEX823" s="347"/>
      <c r="CEY823" s="347"/>
      <c r="CEZ823" s="347"/>
      <c r="CFA823" s="347"/>
      <c r="CFB823" s="347"/>
      <c r="CFC823" s="347"/>
      <c r="CFD823" s="347"/>
      <c r="CFE823" s="347"/>
      <c r="CFF823" s="347"/>
      <c r="CFG823" s="347"/>
      <c r="CFH823" s="347"/>
      <c r="CFI823" s="347"/>
      <c r="CFJ823" s="347"/>
      <c r="CFK823" s="347"/>
      <c r="CFL823" s="347"/>
      <c r="CFM823" s="347"/>
      <c r="CFN823" s="347"/>
      <c r="CFO823" s="347"/>
      <c r="CFP823" s="347"/>
      <c r="CFQ823" s="347"/>
      <c r="CFR823" s="347"/>
      <c r="CFS823" s="347"/>
      <c r="CFT823" s="347"/>
      <c r="CFU823" s="347"/>
      <c r="CFV823" s="347"/>
      <c r="CFW823" s="347"/>
      <c r="CFX823" s="347"/>
      <c r="CFY823" s="347"/>
      <c r="CFZ823" s="347"/>
      <c r="CGA823" s="347"/>
      <c r="CGB823" s="347"/>
      <c r="CGC823" s="347"/>
      <c r="CGD823" s="347"/>
      <c r="CGE823" s="347"/>
      <c r="CGF823" s="347"/>
      <c r="CGG823" s="347"/>
      <c r="CGH823" s="347"/>
      <c r="CGI823" s="347"/>
      <c r="CGJ823" s="347"/>
      <c r="CGK823" s="347"/>
      <c r="CGL823" s="347"/>
      <c r="CGM823" s="347"/>
      <c r="CGN823" s="347"/>
      <c r="CGO823" s="347"/>
      <c r="CGP823" s="347"/>
      <c r="CGQ823" s="347"/>
      <c r="CGR823" s="347"/>
      <c r="CGS823" s="347"/>
      <c r="CGT823" s="347"/>
      <c r="CGU823" s="347"/>
      <c r="CGV823" s="347"/>
      <c r="CGW823" s="347"/>
      <c r="CGX823" s="347"/>
      <c r="CGY823" s="347"/>
      <c r="CGZ823" s="347"/>
      <c r="CHA823" s="347"/>
      <c r="CHB823" s="347"/>
      <c r="CHC823" s="347"/>
      <c r="CHD823" s="347"/>
      <c r="CHE823" s="347"/>
      <c r="CHF823" s="347"/>
      <c r="CHG823" s="347"/>
      <c r="CHH823" s="347"/>
      <c r="CHI823" s="347"/>
      <c r="CHJ823" s="347"/>
      <c r="CHK823" s="347"/>
      <c r="CHL823" s="347"/>
      <c r="CHM823" s="347"/>
      <c r="CHN823" s="347"/>
      <c r="CHO823" s="347"/>
      <c r="CHP823" s="347"/>
      <c r="CHQ823" s="347"/>
      <c r="CHR823" s="347"/>
      <c r="CHS823" s="347"/>
      <c r="CHT823" s="347"/>
      <c r="CHU823" s="347"/>
      <c r="CHV823" s="347"/>
      <c r="CHW823" s="347"/>
      <c r="CHX823" s="347"/>
      <c r="CHY823" s="347"/>
      <c r="CHZ823" s="347"/>
      <c r="CIA823" s="347"/>
      <c r="CIB823" s="347"/>
      <c r="CIC823" s="347"/>
      <c r="CID823" s="347"/>
      <c r="CIE823" s="347"/>
      <c r="CIF823" s="347"/>
      <c r="CIG823" s="347"/>
      <c r="CIH823" s="347"/>
      <c r="CII823" s="347"/>
      <c r="CIJ823" s="347"/>
      <c r="CIK823" s="347"/>
      <c r="CIL823" s="347"/>
      <c r="CIM823" s="347"/>
      <c r="CIN823" s="347"/>
      <c r="CIO823" s="347"/>
      <c r="CIP823" s="347"/>
      <c r="CIQ823" s="347"/>
      <c r="CIR823" s="347"/>
      <c r="CIS823" s="347"/>
      <c r="CIT823" s="347"/>
      <c r="CIU823" s="347"/>
      <c r="CIV823" s="347"/>
      <c r="CIW823" s="347"/>
      <c r="CIX823" s="347"/>
      <c r="CIY823" s="347"/>
      <c r="CIZ823" s="347"/>
      <c r="CJA823" s="347"/>
      <c r="CJB823" s="347"/>
      <c r="CJC823" s="347"/>
      <c r="CJD823" s="347"/>
      <c r="CJE823" s="347"/>
      <c r="CJF823" s="347"/>
      <c r="CJG823" s="347"/>
      <c r="CJH823" s="347"/>
      <c r="CJI823" s="347"/>
      <c r="CJJ823" s="347"/>
      <c r="CJK823" s="347"/>
      <c r="CJL823" s="347"/>
      <c r="CJM823" s="347"/>
      <c r="CJN823" s="347"/>
      <c r="CJO823" s="347"/>
      <c r="CJP823" s="347"/>
      <c r="CJQ823" s="347"/>
      <c r="CJR823" s="347"/>
      <c r="CJS823" s="347"/>
      <c r="CJT823" s="347"/>
      <c r="CJU823" s="347"/>
      <c r="CJV823" s="347"/>
      <c r="CJW823" s="347"/>
      <c r="CJX823" s="347"/>
      <c r="CJY823" s="347"/>
      <c r="CJZ823" s="347"/>
      <c r="CKA823" s="347"/>
      <c r="CKB823" s="347"/>
      <c r="CKC823" s="347"/>
      <c r="CKD823" s="347"/>
      <c r="CKE823" s="347"/>
      <c r="CKF823" s="347"/>
      <c r="CKG823" s="347"/>
      <c r="CKH823" s="347"/>
      <c r="CKI823" s="347"/>
      <c r="CKJ823" s="347"/>
      <c r="CKK823" s="347"/>
      <c r="CKL823" s="347"/>
      <c r="CKM823" s="347"/>
      <c r="CKN823" s="347"/>
      <c r="CKO823" s="347"/>
      <c r="CKP823" s="347"/>
      <c r="CKQ823" s="347"/>
      <c r="CKR823" s="347"/>
      <c r="CKS823" s="347"/>
      <c r="CKT823" s="347"/>
      <c r="CKU823" s="347"/>
      <c r="CKV823" s="347"/>
      <c r="CKW823" s="347"/>
      <c r="CKX823" s="347"/>
      <c r="CKY823" s="347"/>
      <c r="CKZ823" s="347"/>
      <c r="CLA823" s="347"/>
      <c r="CLB823" s="347"/>
      <c r="CLC823" s="347"/>
      <c r="CLD823" s="347"/>
      <c r="CLE823" s="347"/>
      <c r="CLF823" s="347"/>
      <c r="CLG823" s="347"/>
      <c r="CLH823" s="347"/>
      <c r="CLI823" s="347"/>
      <c r="CLJ823" s="347"/>
      <c r="CLK823" s="347"/>
      <c r="CLL823" s="347"/>
      <c r="CLM823" s="347"/>
      <c r="CLN823" s="347"/>
      <c r="CLO823" s="347"/>
      <c r="CLP823" s="347"/>
      <c r="CLQ823" s="347"/>
      <c r="CLR823" s="347"/>
      <c r="CLS823" s="347"/>
      <c r="CLT823" s="347"/>
      <c r="CLU823" s="347"/>
      <c r="CLV823" s="347"/>
      <c r="CLW823" s="347"/>
      <c r="CLX823" s="347"/>
      <c r="CLY823" s="347"/>
      <c r="CLZ823" s="347"/>
      <c r="CMA823" s="347"/>
      <c r="CMB823" s="347"/>
      <c r="CMC823" s="347"/>
      <c r="CMD823" s="347"/>
      <c r="CME823" s="347"/>
      <c r="CMF823" s="347"/>
      <c r="CMG823" s="347"/>
      <c r="CMH823" s="347"/>
      <c r="CMI823" s="347"/>
      <c r="CMJ823" s="347"/>
      <c r="CMK823" s="347"/>
      <c r="CML823" s="347"/>
      <c r="CMM823" s="347"/>
      <c r="CMN823" s="347"/>
      <c r="CMO823" s="347"/>
      <c r="CMP823" s="347"/>
      <c r="CMQ823" s="347"/>
      <c r="CMR823" s="347"/>
      <c r="CMS823" s="347"/>
      <c r="CMT823" s="347"/>
      <c r="CMU823" s="347"/>
      <c r="CMV823" s="347"/>
      <c r="CMW823" s="347"/>
      <c r="CMX823" s="347"/>
      <c r="CMY823" s="347"/>
      <c r="CMZ823" s="347"/>
      <c r="CNA823" s="347"/>
      <c r="CNB823" s="347"/>
      <c r="CNC823" s="347"/>
      <c r="CND823" s="347"/>
      <c r="CNE823" s="347"/>
      <c r="CNF823" s="347"/>
      <c r="CNG823" s="347"/>
      <c r="CNH823" s="347"/>
      <c r="CNI823" s="347"/>
      <c r="CNJ823" s="347"/>
      <c r="CNK823" s="347"/>
      <c r="CNL823" s="347"/>
      <c r="CNM823" s="347"/>
      <c r="CNN823" s="347"/>
      <c r="CNO823" s="347"/>
      <c r="CNP823" s="347"/>
      <c r="CNQ823" s="347"/>
      <c r="CNR823" s="347"/>
      <c r="CNS823" s="347"/>
      <c r="CNT823" s="347"/>
      <c r="CNU823" s="347"/>
      <c r="CNV823" s="347"/>
      <c r="CNW823" s="347"/>
      <c r="CNX823" s="347"/>
      <c r="CNY823" s="347"/>
      <c r="CNZ823" s="347"/>
      <c r="COA823" s="347"/>
      <c r="COB823" s="347"/>
      <c r="COC823" s="347"/>
      <c r="COD823" s="347"/>
      <c r="COE823" s="347"/>
      <c r="COF823" s="347"/>
      <c r="COG823" s="347"/>
      <c r="COH823" s="347"/>
      <c r="COI823" s="347"/>
      <c r="COJ823" s="347"/>
      <c r="COK823" s="347"/>
      <c r="COL823" s="347"/>
      <c r="COM823" s="347"/>
      <c r="CON823" s="347"/>
      <c r="COO823" s="347"/>
      <c r="COP823" s="347"/>
      <c r="COQ823" s="347"/>
      <c r="COR823" s="347"/>
      <c r="COS823" s="347"/>
      <c r="COT823" s="347"/>
      <c r="COU823" s="347"/>
      <c r="COV823" s="347"/>
      <c r="COW823" s="347"/>
      <c r="COX823" s="347"/>
      <c r="COY823" s="347"/>
      <c r="COZ823" s="347"/>
      <c r="CPA823" s="347"/>
      <c r="CPB823" s="347"/>
      <c r="CPC823" s="347"/>
      <c r="CPD823" s="347"/>
      <c r="CPE823" s="347"/>
      <c r="CPF823" s="347"/>
      <c r="CPG823" s="347"/>
      <c r="CPH823" s="347"/>
      <c r="CPI823" s="347"/>
      <c r="CPJ823" s="347"/>
      <c r="CPK823" s="347"/>
      <c r="CPL823" s="347"/>
      <c r="CPM823" s="347"/>
      <c r="CPN823" s="347"/>
      <c r="CPO823" s="347"/>
      <c r="CPP823" s="347"/>
      <c r="CPQ823" s="347"/>
      <c r="CPR823" s="347"/>
      <c r="CPS823" s="347"/>
      <c r="CPT823" s="347"/>
      <c r="CPU823" s="347"/>
      <c r="CPV823" s="347"/>
      <c r="CPW823" s="347"/>
      <c r="CPX823" s="347"/>
      <c r="CPY823" s="347"/>
      <c r="CPZ823" s="347"/>
      <c r="CQA823" s="347"/>
      <c r="CQB823" s="347"/>
      <c r="CQC823" s="347"/>
      <c r="CQD823" s="347"/>
      <c r="CQE823" s="347"/>
      <c r="CQF823" s="347"/>
      <c r="CQG823" s="347"/>
      <c r="CQH823" s="347"/>
      <c r="CQI823" s="347"/>
      <c r="CQJ823" s="347"/>
      <c r="CQK823" s="347"/>
      <c r="CQL823" s="347"/>
      <c r="CQM823" s="347"/>
      <c r="CQN823" s="347"/>
      <c r="CQO823" s="347"/>
      <c r="CQP823" s="347"/>
      <c r="CQQ823" s="347"/>
      <c r="CQR823" s="347"/>
      <c r="CQS823" s="347"/>
      <c r="CQT823" s="347"/>
      <c r="CQU823" s="347"/>
      <c r="CQV823" s="347"/>
      <c r="CQW823" s="347"/>
      <c r="CQX823" s="347"/>
      <c r="CQY823" s="347"/>
      <c r="CQZ823" s="347"/>
      <c r="CRA823" s="347"/>
      <c r="CRB823" s="347"/>
      <c r="CRC823" s="347"/>
      <c r="CRD823" s="347"/>
      <c r="CRE823" s="347"/>
      <c r="CRF823" s="347"/>
      <c r="CRG823" s="347"/>
      <c r="CRH823" s="347"/>
      <c r="CRI823" s="347"/>
      <c r="CRJ823" s="347"/>
      <c r="CRK823" s="347"/>
      <c r="CRL823" s="347"/>
      <c r="CRM823" s="347"/>
      <c r="CRN823" s="347"/>
      <c r="CRO823" s="347"/>
      <c r="CRP823" s="347"/>
      <c r="CRQ823" s="347"/>
      <c r="CRR823" s="347"/>
      <c r="CRS823" s="347"/>
      <c r="CRT823" s="347"/>
      <c r="CRU823" s="347"/>
      <c r="CRV823" s="347"/>
      <c r="CRW823" s="347"/>
      <c r="CRX823" s="347"/>
      <c r="CRY823" s="347"/>
      <c r="CRZ823" s="347"/>
      <c r="CSA823" s="347"/>
      <c r="CSB823" s="347"/>
      <c r="CSC823" s="347"/>
      <c r="CSD823" s="347"/>
      <c r="CSE823" s="347"/>
      <c r="CSF823" s="347"/>
      <c r="CSG823" s="347"/>
      <c r="CSH823" s="347"/>
      <c r="CSI823" s="347"/>
      <c r="CSJ823" s="347"/>
      <c r="CSK823" s="347"/>
      <c r="CSL823" s="347"/>
      <c r="CSM823" s="347"/>
      <c r="CSN823" s="347"/>
      <c r="CSO823" s="347"/>
      <c r="CSP823" s="347"/>
      <c r="CSQ823" s="347"/>
      <c r="CSR823" s="347"/>
      <c r="CSS823" s="347"/>
      <c r="CST823" s="347"/>
      <c r="CSU823" s="347"/>
      <c r="CSV823" s="347"/>
      <c r="CSW823" s="347"/>
      <c r="CSX823" s="347"/>
      <c r="CSY823" s="347"/>
      <c r="CSZ823" s="347"/>
      <c r="CTA823" s="347"/>
      <c r="CTB823" s="347"/>
      <c r="CTC823" s="347"/>
      <c r="CTD823" s="347"/>
      <c r="CTE823" s="347"/>
      <c r="CTF823" s="347"/>
      <c r="CTG823" s="347"/>
      <c r="CTH823" s="347"/>
      <c r="CTI823" s="347"/>
      <c r="CTJ823" s="347"/>
      <c r="CTK823" s="347"/>
      <c r="CTL823" s="347"/>
      <c r="CTM823" s="347"/>
      <c r="CTN823" s="347"/>
      <c r="CTO823" s="347"/>
      <c r="CTP823" s="347"/>
      <c r="CTQ823" s="347"/>
      <c r="CTR823" s="347"/>
      <c r="CTS823" s="347"/>
      <c r="CTT823" s="347"/>
      <c r="CTU823" s="347"/>
      <c r="CTV823" s="347"/>
      <c r="CTW823" s="347"/>
      <c r="CTX823" s="347"/>
      <c r="CTY823" s="347"/>
      <c r="CTZ823" s="347"/>
      <c r="CUA823" s="347"/>
      <c r="CUB823" s="347"/>
      <c r="CUC823" s="347"/>
      <c r="CUD823" s="347"/>
      <c r="CUE823" s="347"/>
      <c r="CUF823" s="347"/>
      <c r="CUG823" s="347"/>
      <c r="CUH823" s="347"/>
      <c r="CUI823" s="347"/>
      <c r="CUJ823" s="347"/>
      <c r="CUK823" s="347"/>
      <c r="CUL823" s="347"/>
      <c r="CUM823" s="347"/>
      <c r="CUN823" s="347"/>
      <c r="CUO823" s="347"/>
      <c r="CUP823" s="347"/>
      <c r="CUQ823" s="347"/>
      <c r="CUR823" s="347"/>
      <c r="CUS823" s="347"/>
      <c r="CUT823" s="347"/>
      <c r="CUU823" s="347"/>
      <c r="CUV823" s="347"/>
      <c r="CUW823" s="347"/>
      <c r="CUX823" s="347"/>
      <c r="CUY823" s="347"/>
      <c r="CUZ823" s="347"/>
      <c r="CVA823" s="347"/>
      <c r="CVB823" s="347"/>
      <c r="CVC823" s="347"/>
      <c r="CVD823" s="347"/>
      <c r="CVE823" s="347"/>
      <c r="CVF823" s="347"/>
      <c r="CVG823" s="347"/>
      <c r="CVH823" s="347"/>
      <c r="CVI823" s="347"/>
      <c r="CVJ823" s="347"/>
      <c r="CVK823" s="347"/>
      <c r="CVL823" s="347"/>
      <c r="CVM823" s="347"/>
      <c r="CVN823" s="347"/>
      <c r="CVO823" s="347"/>
      <c r="CVP823" s="347"/>
      <c r="CVQ823" s="347"/>
      <c r="CVR823" s="347"/>
      <c r="CVS823" s="347"/>
      <c r="CVT823" s="347"/>
      <c r="CVU823" s="347"/>
      <c r="CVV823" s="347"/>
      <c r="CVW823" s="347"/>
      <c r="CVX823" s="347"/>
      <c r="CVY823" s="347"/>
      <c r="CVZ823" s="347"/>
      <c r="CWA823" s="347"/>
      <c r="CWB823" s="347"/>
      <c r="CWC823" s="347"/>
      <c r="CWD823" s="347"/>
      <c r="CWE823" s="347"/>
      <c r="CWF823" s="347"/>
      <c r="CWG823" s="347"/>
      <c r="CWH823" s="347"/>
      <c r="CWI823" s="347"/>
      <c r="CWJ823" s="347"/>
      <c r="CWK823" s="347"/>
      <c r="CWL823" s="347"/>
      <c r="CWM823" s="347"/>
      <c r="CWN823" s="347"/>
      <c r="CWO823" s="347"/>
      <c r="CWP823" s="347"/>
      <c r="CWQ823" s="347"/>
      <c r="CWR823" s="347"/>
      <c r="CWS823" s="347"/>
      <c r="CWT823" s="347"/>
      <c r="CWU823" s="347"/>
      <c r="CWV823" s="347"/>
      <c r="CWW823" s="347"/>
      <c r="CWX823" s="347"/>
      <c r="CWY823" s="347"/>
      <c r="CWZ823" s="347"/>
      <c r="CXA823" s="347"/>
      <c r="CXB823" s="347"/>
      <c r="CXC823" s="347"/>
      <c r="CXD823" s="347"/>
      <c r="CXE823" s="347"/>
      <c r="CXF823" s="347"/>
      <c r="CXG823" s="347"/>
      <c r="CXH823" s="347"/>
      <c r="CXI823" s="347"/>
      <c r="CXJ823" s="347"/>
      <c r="CXK823" s="347"/>
      <c r="CXL823" s="347"/>
      <c r="CXM823" s="347"/>
      <c r="CXN823" s="347"/>
      <c r="CXO823" s="347"/>
      <c r="CXP823" s="347"/>
      <c r="CXQ823" s="347"/>
      <c r="CXR823" s="347"/>
      <c r="CXS823" s="347"/>
      <c r="CXT823" s="347"/>
      <c r="CXU823" s="347"/>
      <c r="CXV823" s="347"/>
      <c r="CXW823" s="347"/>
      <c r="CXX823" s="347"/>
      <c r="CXY823" s="347"/>
      <c r="CXZ823" s="347"/>
      <c r="CYA823" s="347"/>
      <c r="CYB823" s="347"/>
      <c r="CYC823" s="347"/>
      <c r="CYD823" s="347"/>
      <c r="CYE823" s="347"/>
      <c r="CYF823" s="347"/>
      <c r="CYG823" s="347"/>
      <c r="CYH823" s="347"/>
      <c r="CYI823" s="347"/>
      <c r="CYJ823" s="347"/>
      <c r="CYK823" s="347"/>
      <c r="CYL823" s="347"/>
      <c r="CYM823" s="347"/>
      <c r="CYN823" s="347"/>
      <c r="CYO823" s="347"/>
      <c r="CYP823" s="347"/>
      <c r="CYQ823" s="347"/>
      <c r="CYR823" s="347"/>
      <c r="CYS823" s="347"/>
      <c r="CYT823" s="347"/>
      <c r="CYU823" s="347"/>
      <c r="CYV823" s="347"/>
      <c r="CYW823" s="347"/>
      <c r="CYX823" s="347"/>
      <c r="CYY823" s="347"/>
      <c r="CYZ823" s="347"/>
      <c r="CZA823" s="347"/>
      <c r="CZB823" s="347"/>
      <c r="CZC823" s="347"/>
      <c r="CZD823" s="347"/>
      <c r="CZE823" s="347"/>
      <c r="CZF823" s="347"/>
      <c r="CZG823" s="347"/>
      <c r="CZH823" s="347"/>
      <c r="CZI823" s="347"/>
      <c r="CZJ823" s="347"/>
      <c r="CZK823" s="347"/>
      <c r="CZL823" s="347"/>
      <c r="CZM823" s="347"/>
      <c r="CZN823" s="347"/>
      <c r="CZO823" s="347"/>
      <c r="CZP823" s="347"/>
      <c r="CZQ823" s="347"/>
      <c r="CZR823" s="347"/>
      <c r="CZS823" s="347"/>
      <c r="CZT823" s="347"/>
      <c r="CZU823" s="347"/>
      <c r="CZV823" s="347"/>
      <c r="CZW823" s="347"/>
      <c r="CZX823" s="347"/>
      <c r="CZY823" s="347"/>
      <c r="CZZ823" s="347"/>
      <c r="DAA823" s="347"/>
      <c r="DAB823" s="347"/>
      <c r="DAC823" s="347"/>
      <c r="DAD823" s="347"/>
      <c r="DAE823" s="347"/>
      <c r="DAF823" s="347"/>
      <c r="DAG823" s="347"/>
      <c r="DAH823" s="347"/>
      <c r="DAI823" s="347"/>
      <c r="DAJ823" s="347"/>
      <c r="DAK823" s="347"/>
      <c r="DAL823" s="347"/>
      <c r="DAM823" s="347"/>
      <c r="DAN823" s="347"/>
      <c r="DAO823" s="347"/>
      <c r="DAP823" s="347"/>
      <c r="DAQ823" s="347"/>
      <c r="DAR823" s="347"/>
      <c r="DAS823" s="347"/>
      <c r="DAT823" s="347"/>
      <c r="DAU823" s="347"/>
      <c r="DAV823" s="347"/>
      <c r="DAW823" s="347"/>
      <c r="DAX823" s="347"/>
      <c r="DAY823" s="347"/>
      <c r="DAZ823" s="347"/>
      <c r="DBA823" s="347"/>
      <c r="DBB823" s="347"/>
      <c r="DBC823" s="347"/>
      <c r="DBD823" s="347"/>
      <c r="DBE823" s="347"/>
      <c r="DBF823" s="347"/>
      <c r="DBG823" s="347"/>
      <c r="DBH823" s="347"/>
      <c r="DBI823" s="347"/>
      <c r="DBJ823" s="347"/>
      <c r="DBK823" s="347"/>
      <c r="DBL823" s="347"/>
      <c r="DBM823" s="347"/>
      <c r="DBN823" s="347"/>
      <c r="DBO823" s="347"/>
      <c r="DBP823" s="347"/>
      <c r="DBQ823" s="347"/>
      <c r="DBR823" s="347"/>
      <c r="DBS823" s="347"/>
      <c r="DBT823" s="347"/>
      <c r="DBU823" s="347"/>
      <c r="DBV823" s="347"/>
      <c r="DBW823" s="347"/>
      <c r="DBX823" s="347"/>
      <c r="DBY823" s="347"/>
      <c r="DBZ823" s="347"/>
      <c r="DCA823" s="347"/>
      <c r="DCB823" s="347"/>
      <c r="DCC823" s="347"/>
      <c r="DCD823" s="347"/>
      <c r="DCE823" s="347"/>
      <c r="DCF823" s="347"/>
      <c r="DCG823" s="347"/>
      <c r="DCH823" s="347"/>
      <c r="DCI823" s="347"/>
      <c r="DCJ823" s="347"/>
      <c r="DCK823" s="347"/>
      <c r="DCL823" s="347"/>
      <c r="DCM823" s="347"/>
      <c r="DCN823" s="347"/>
      <c r="DCO823" s="347"/>
      <c r="DCP823" s="347"/>
      <c r="DCQ823" s="347"/>
      <c r="DCR823" s="347"/>
      <c r="DCS823" s="347"/>
      <c r="DCT823" s="347"/>
      <c r="DCU823" s="347"/>
      <c r="DCV823" s="347"/>
      <c r="DCW823" s="347"/>
      <c r="DCX823" s="347"/>
      <c r="DCY823" s="347"/>
      <c r="DCZ823" s="347"/>
      <c r="DDA823" s="347"/>
      <c r="DDB823" s="347"/>
      <c r="DDC823" s="347"/>
      <c r="DDD823" s="347"/>
      <c r="DDE823" s="347"/>
      <c r="DDF823" s="347"/>
      <c r="DDG823" s="347"/>
      <c r="DDH823" s="347"/>
      <c r="DDI823" s="347"/>
      <c r="DDJ823" s="347"/>
      <c r="DDK823" s="347"/>
      <c r="DDL823" s="347"/>
      <c r="DDM823" s="347"/>
      <c r="DDN823" s="347"/>
      <c r="DDO823" s="347"/>
      <c r="DDP823" s="347"/>
      <c r="DDQ823" s="347"/>
      <c r="DDR823" s="347"/>
      <c r="DDS823" s="347"/>
      <c r="DDT823" s="347"/>
      <c r="DDU823" s="347"/>
      <c r="DDV823" s="347"/>
      <c r="DDW823" s="347"/>
      <c r="DDX823" s="347"/>
      <c r="DDY823" s="347"/>
      <c r="DDZ823" s="347"/>
      <c r="DEA823" s="347"/>
      <c r="DEB823" s="347"/>
      <c r="DEC823" s="347"/>
      <c r="DED823" s="347"/>
      <c r="DEE823" s="347"/>
      <c r="DEF823" s="347"/>
      <c r="DEG823" s="347"/>
      <c r="DEH823" s="347"/>
      <c r="DEI823" s="347"/>
      <c r="DEJ823" s="347"/>
      <c r="DEK823" s="347"/>
      <c r="DEL823" s="347"/>
      <c r="DEM823" s="347"/>
      <c r="DEN823" s="347"/>
      <c r="DEO823" s="347"/>
      <c r="DEP823" s="347"/>
      <c r="DEQ823" s="347"/>
      <c r="DER823" s="347"/>
      <c r="DES823" s="347"/>
      <c r="DET823" s="347"/>
      <c r="DEU823" s="347"/>
      <c r="DEV823" s="347"/>
      <c r="DEW823" s="347"/>
      <c r="DEX823" s="347"/>
      <c r="DEY823" s="347"/>
      <c r="DEZ823" s="347"/>
      <c r="DFA823" s="347"/>
      <c r="DFB823" s="347"/>
      <c r="DFC823" s="347"/>
      <c r="DFD823" s="347"/>
      <c r="DFE823" s="347"/>
      <c r="DFF823" s="347"/>
      <c r="DFG823" s="347"/>
      <c r="DFH823" s="347"/>
      <c r="DFI823" s="347"/>
      <c r="DFJ823" s="347"/>
      <c r="DFK823" s="347"/>
      <c r="DFL823" s="347"/>
      <c r="DFM823" s="347"/>
      <c r="DFN823" s="347"/>
      <c r="DFO823" s="347"/>
      <c r="DFP823" s="347"/>
      <c r="DFQ823" s="347"/>
      <c r="DFR823" s="347"/>
      <c r="DFS823" s="347"/>
      <c r="DFT823" s="347"/>
      <c r="DFU823" s="347"/>
      <c r="DFV823" s="347"/>
      <c r="DFW823" s="347"/>
      <c r="DFX823" s="347"/>
      <c r="DFY823" s="347"/>
      <c r="DFZ823" s="347"/>
      <c r="DGA823" s="347"/>
      <c r="DGB823" s="347"/>
      <c r="DGC823" s="347"/>
      <c r="DGD823" s="347"/>
      <c r="DGE823" s="347"/>
      <c r="DGF823" s="347"/>
      <c r="DGG823" s="347"/>
      <c r="DGH823" s="347"/>
      <c r="DGI823" s="347"/>
      <c r="DGJ823" s="347"/>
      <c r="DGK823" s="347"/>
      <c r="DGL823" s="347"/>
      <c r="DGM823" s="347"/>
      <c r="DGN823" s="347"/>
      <c r="DGO823" s="347"/>
      <c r="DGP823" s="347"/>
      <c r="DGQ823" s="347"/>
      <c r="DGR823" s="347"/>
      <c r="DGS823" s="347"/>
      <c r="DGT823" s="347"/>
      <c r="DGU823" s="347"/>
      <c r="DGV823" s="347"/>
      <c r="DGW823" s="347"/>
      <c r="DGX823" s="347"/>
      <c r="DGY823" s="347"/>
      <c r="DGZ823" s="347"/>
      <c r="DHA823" s="347"/>
      <c r="DHB823" s="347"/>
      <c r="DHC823" s="347"/>
      <c r="DHD823" s="347"/>
      <c r="DHE823" s="347"/>
      <c r="DHF823" s="347"/>
      <c r="DHG823" s="347"/>
      <c r="DHH823" s="347"/>
      <c r="DHI823" s="347"/>
      <c r="DHJ823" s="347"/>
      <c r="DHK823" s="347"/>
      <c r="DHL823" s="347"/>
      <c r="DHM823" s="347"/>
      <c r="DHN823" s="347"/>
      <c r="DHO823" s="347"/>
      <c r="DHP823" s="347"/>
      <c r="DHQ823" s="347"/>
      <c r="DHR823" s="347"/>
      <c r="DHS823" s="347"/>
      <c r="DHT823" s="347"/>
      <c r="DHU823" s="347"/>
      <c r="DHV823" s="347"/>
      <c r="DHW823" s="347"/>
      <c r="DHX823" s="347"/>
      <c r="DHY823" s="347"/>
      <c r="DHZ823" s="347"/>
      <c r="DIA823" s="347"/>
      <c r="DIB823" s="347"/>
      <c r="DIC823" s="347"/>
      <c r="DID823" s="347"/>
      <c r="DIE823" s="347"/>
      <c r="DIF823" s="347"/>
      <c r="DIG823" s="347"/>
      <c r="DIH823" s="347"/>
      <c r="DII823" s="347"/>
      <c r="DIJ823" s="347"/>
      <c r="DIK823" s="347"/>
      <c r="DIL823" s="347"/>
      <c r="DIM823" s="347"/>
      <c r="DIN823" s="347"/>
      <c r="DIO823" s="347"/>
      <c r="DIP823" s="347"/>
      <c r="DIQ823" s="347"/>
      <c r="DIR823" s="347"/>
      <c r="DIS823" s="347"/>
      <c r="DIT823" s="347"/>
      <c r="DIU823" s="347"/>
      <c r="DIV823" s="347"/>
      <c r="DIW823" s="347"/>
      <c r="DIX823" s="347"/>
      <c r="DIY823" s="347"/>
      <c r="DIZ823" s="347"/>
      <c r="DJA823" s="347"/>
      <c r="DJB823" s="347"/>
      <c r="DJC823" s="347"/>
      <c r="DJD823" s="347"/>
      <c r="DJE823" s="347"/>
      <c r="DJF823" s="347"/>
      <c r="DJG823" s="347"/>
      <c r="DJH823" s="347"/>
      <c r="DJI823" s="347"/>
      <c r="DJJ823" s="347"/>
      <c r="DJK823" s="347"/>
      <c r="DJL823" s="347"/>
      <c r="DJM823" s="347"/>
      <c r="DJN823" s="347"/>
      <c r="DJO823" s="347"/>
      <c r="DJP823" s="347"/>
      <c r="DJQ823" s="347"/>
      <c r="DJR823" s="347"/>
      <c r="DJS823" s="347"/>
      <c r="DJT823" s="347"/>
      <c r="DJU823" s="347"/>
      <c r="DJV823" s="347"/>
      <c r="DJW823" s="347"/>
      <c r="DJX823" s="347"/>
      <c r="DJY823" s="347"/>
      <c r="DJZ823" s="347"/>
      <c r="DKA823" s="347"/>
      <c r="DKB823" s="347"/>
      <c r="DKC823" s="347"/>
      <c r="DKD823" s="347"/>
      <c r="DKE823" s="347"/>
      <c r="DKF823" s="347"/>
      <c r="DKG823" s="347"/>
      <c r="DKH823" s="347"/>
      <c r="DKI823" s="347"/>
      <c r="DKJ823" s="347"/>
      <c r="DKK823" s="347"/>
      <c r="DKL823" s="347"/>
      <c r="DKM823" s="347"/>
      <c r="DKN823" s="347"/>
      <c r="DKO823" s="347"/>
      <c r="DKP823" s="347"/>
      <c r="DKQ823" s="347"/>
      <c r="DKR823" s="347"/>
      <c r="DKS823" s="347"/>
      <c r="DKT823" s="347"/>
      <c r="DKU823" s="347"/>
      <c r="DKV823" s="347"/>
      <c r="DKW823" s="347"/>
      <c r="DKX823" s="347"/>
      <c r="DKY823" s="347"/>
      <c r="DKZ823" s="347"/>
      <c r="DLA823" s="347"/>
      <c r="DLB823" s="347"/>
      <c r="DLC823" s="347"/>
      <c r="DLD823" s="347"/>
      <c r="DLE823" s="347"/>
      <c r="DLF823" s="347"/>
      <c r="DLG823" s="347"/>
      <c r="DLH823" s="347"/>
      <c r="DLI823" s="347"/>
      <c r="DLJ823" s="347"/>
      <c r="DLK823" s="347"/>
      <c r="DLL823" s="347"/>
      <c r="DLM823" s="347"/>
      <c r="DLN823" s="347"/>
      <c r="DLO823" s="347"/>
      <c r="DLP823" s="347"/>
      <c r="DLQ823" s="347"/>
      <c r="DLR823" s="347"/>
      <c r="DLS823" s="347"/>
      <c r="DLT823" s="347"/>
      <c r="DLU823" s="347"/>
      <c r="DLV823" s="347"/>
      <c r="DLW823" s="347"/>
      <c r="DLX823" s="347"/>
      <c r="DLY823" s="347"/>
      <c r="DLZ823" s="347"/>
      <c r="DMA823" s="347"/>
      <c r="DMB823" s="347"/>
      <c r="DMC823" s="347"/>
      <c r="DMD823" s="347"/>
      <c r="DME823" s="347"/>
      <c r="DMF823" s="347"/>
      <c r="DMG823" s="347"/>
      <c r="DMH823" s="347"/>
      <c r="DMI823" s="347"/>
      <c r="DMJ823" s="347"/>
      <c r="DMK823" s="347"/>
      <c r="DML823" s="347"/>
      <c r="DMM823" s="347"/>
      <c r="DMN823" s="347"/>
      <c r="DMO823" s="347"/>
      <c r="DMP823" s="347"/>
      <c r="DMQ823" s="347"/>
      <c r="DMR823" s="347"/>
      <c r="DMS823" s="347"/>
      <c r="DMT823" s="347"/>
      <c r="DMU823" s="347"/>
      <c r="DMV823" s="347"/>
      <c r="DMW823" s="347"/>
      <c r="DMX823" s="347"/>
      <c r="DMY823" s="347"/>
      <c r="DMZ823" s="347"/>
      <c r="DNA823" s="347"/>
      <c r="DNB823" s="347"/>
      <c r="DNC823" s="347"/>
      <c r="DND823" s="347"/>
      <c r="DNE823" s="347"/>
      <c r="DNF823" s="347"/>
      <c r="DNG823" s="347"/>
      <c r="DNH823" s="347"/>
      <c r="DNI823" s="347"/>
      <c r="DNJ823" s="347"/>
      <c r="DNK823" s="347"/>
      <c r="DNL823" s="347"/>
      <c r="DNM823" s="347"/>
      <c r="DNN823" s="347"/>
      <c r="DNO823" s="347"/>
      <c r="DNP823" s="347"/>
      <c r="DNQ823" s="347"/>
      <c r="DNR823" s="347"/>
      <c r="DNS823" s="347"/>
      <c r="DNT823" s="347"/>
      <c r="DNU823" s="347"/>
      <c r="DNV823" s="347"/>
      <c r="DNW823" s="347"/>
      <c r="DNX823" s="347"/>
      <c r="DNY823" s="347"/>
      <c r="DNZ823" s="347"/>
      <c r="DOA823" s="347"/>
      <c r="DOB823" s="347"/>
      <c r="DOC823" s="347"/>
      <c r="DOD823" s="347"/>
      <c r="DOE823" s="347"/>
      <c r="DOF823" s="347"/>
      <c r="DOG823" s="347"/>
      <c r="DOH823" s="347"/>
      <c r="DOI823" s="347"/>
      <c r="DOJ823" s="347"/>
      <c r="DOK823" s="347"/>
      <c r="DOL823" s="347"/>
      <c r="DOM823" s="347"/>
      <c r="DON823" s="347"/>
      <c r="DOO823" s="347"/>
      <c r="DOP823" s="347"/>
      <c r="DOQ823" s="347"/>
      <c r="DOR823" s="347"/>
      <c r="DOS823" s="347"/>
      <c r="DOT823" s="347"/>
      <c r="DOU823" s="347"/>
      <c r="DOV823" s="347"/>
      <c r="DOW823" s="347"/>
      <c r="DOX823" s="347"/>
      <c r="DOY823" s="347"/>
      <c r="DOZ823" s="347"/>
      <c r="DPA823" s="347"/>
      <c r="DPB823" s="347"/>
      <c r="DPC823" s="347"/>
      <c r="DPD823" s="347"/>
      <c r="DPE823" s="347"/>
      <c r="DPF823" s="347"/>
      <c r="DPG823" s="347"/>
      <c r="DPH823" s="347"/>
      <c r="DPI823" s="347"/>
      <c r="DPJ823" s="347"/>
      <c r="DPK823" s="347"/>
      <c r="DPL823" s="347"/>
      <c r="DPM823" s="347"/>
      <c r="DPN823" s="347"/>
      <c r="DPO823" s="347"/>
      <c r="DPP823" s="347"/>
      <c r="DPQ823" s="347"/>
      <c r="DPR823" s="347"/>
      <c r="DPS823" s="347"/>
      <c r="DPT823" s="347"/>
      <c r="DPU823" s="347"/>
      <c r="DPV823" s="347"/>
      <c r="DPW823" s="347"/>
      <c r="DPX823" s="347"/>
      <c r="DPY823" s="347"/>
      <c r="DPZ823" s="347"/>
      <c r="DQA823" s="347"/>
      <c r="DQB823" s="347"/>
      <c r="DQC823" s="347"/>
      <c r="DQD823" s="347"/>
      <c r="DQE823" s="347"/>
      <c r="DQF823" s="347"/>
      <c r="DQG823" s="347"/>
      <c r="DQH823" s="347"/>
      <c r="DQI823" s="347"/>
      <c r="DQJ823" s="347"/>
      <c r="DQK823" s="347"/>
      <c r="DQL823" s="347"/>
      <c r="DQM823" s="347"/>
      <c r="DQN823" s="347"/>
      <c r="DQO823" s="347"/>
      <c r="DQP823" s="347"/>
      <c r="DQQ823" s="347"/>
      <c r="DQR823" s="347"/>
      <c r="DQS823" s="347"/>
      <c r="DQT823" s="347"/>
      <c r="DQU823" s="347"/>
      <c r="DQV823" s="347"/>
      <c r="DQW823" s="347"/>
      <c r="DQX823" s="347"/>
      <c r="DQY823" s="347"/>
      <c r="DQZ823" s="347"/>
      <c r="DRA823" s="347"/>
      <c r="DRB823" s="347"/>
      <c r="DRC823" s="347"/>
      <c r="DRD823" s="347"/>
      <c r="DRE823" s="347"/>
      <c r="DRF823" s="347"/>
      <c r="DRG823" s="347"/>
      <c r="DRH823" s="347"/>
      <c r="DRI823" s="347"/>
      <c r="DRJ823" s="347"/>
      <c r="DRK823" s="347"/>
      <c r="DRL823" s="347"/>
      <c r="DRM823" s="347"/>
      <c r="DRN823" s="347"/>
      <c r="DRO823" s="347"/>
      <c r="DRP823" s="347"/>
      <c r="DRQ823" s="347"/>
      <c r="DRR823" s="347"/>
      <c r="DRS823" s="347"/>
      <c r="DRT823" s="347"/>
      <c r="DRU823" s="347"/>
      <c r="DRV823" s="347"/>
      <c r="DRW823" s="347"/>
      <c r="DRX823" s="347"/>
      <c r="DRY823" s="347"/>
      <c r="DRZ823" s="347"/>
      <c r="DSA823" s="347"/>
      <c r="DSB823" s="347"/>
      <c r="DSC823" s="347"/>
      <c r="DSD823" s="347"/>
      <c r="DSE823" s="347"/>
      <c r="DSF823" s="347"/>
      <c r="DSG823" s="347"/>
      <c r="DSH823" s="347"/>
      <c r="DSI823" s="347"/>
      <c r="DSJ823" s="347"/>
      <c r="DSK823" s="347"/>
      <c r="DSL823" s="347"/>
      <c r="DSM823" s="347"/>
      <c r="DSN823" s="347"/>
      <c r="DSO823" s="347"/>
      <c r="DSP823" s="347"/>
      <c r="DSQ823" s="347"/>
      <c r="DSR823" s="347"/>
      <c r="DSS823" s="347"/>
      <c r="DST823" s="347"/>
      <c r="DSU823" s="347"/>
      <c r="DSV823" s="347"/>
      <c r="DSW823" s="347"/>
      <c r="DSX823" s="347"/>
      <c r="DSY823" s="347"/>
      <c r="DSZ823" s="347"/>
      <c r="DTA823" s="347"/>
      <c r="DTB823" s="347"/>
      <c r="DTC823" s="347"/>
      <c r="DTD823" s="347"/>
      <c r="DTE823" s="347"/>
      <c r="DTF823" s="347"/>
      <c r="DTG823" s="347"/>
      <c r="DTH823" s="347"/>
      <c r="DTI823" s="347"/>
      <c r="DTJ823" s="347"/>
      <c r="DTK823" s="347"/>
      <c r="DTL823" s="347"/>
      <c r="DTM823" s="347"/>
      <c r="DTN823" s="347"/>
      <c r="DTO823" s="347"/>
      <c r="DTP823" s="347"/>
      <c r="DTQ823" s="347"/>
      <c r="DTR823" s="347"/>
      <c r="DTS823" s="347"/>
      <c r="DTT823" s="347"/>
      <c r="DTU823" s="347"/>
      <c r="DTV823" s="347"/>
      <c r="DTW823" s="347"/>
      <c r="DTX823" s="347"/>
      <c r="DTY823" s="347"/>
      <c r="DTZ823" s="347"/>
      <c r="DUA823" s="347"/>
      <c r="DUB823" s="347"/>
      <c r="DUC823" s="347"/>
      <c r="DUD823" s="347"/>
      <c r="DUE823" s="347"/>
      <c r="DUF823" s="347"/>
      <c r="DUG823" s="347"/>
      <c r="DUH823" s="347"/>
      <c r="DUI823" s="347"/>
      <c r="DUJ823" s="347"/>
      <c r="DUK823" s="347"/>
      <c r="DUL823" s="347"/>
      <c r="DUM823" s="347"/>
      <c r="DUN823" s="347"/>
      <c r="DUO823" s="347"/>
      <c r="DUP823" s="347"/>
      <c r="DUQ823" s="347"/>
      <c r="DUR823" s="347"/>
      <c r="DUS823" s="347"/>
      <c r="DUT823" s="347"/>
      <c r="DUU823" s="347"/>
      <c r="DUV823" s="347"/>
      <c r="DUW823" s="347"/>
      <c r="DUX823" s="347"/>
      <c r="DUY823" s="347"/>
      <c r="DUZ823" s="347"/>
      <c r="DVA823" s="347"/>
      <c r="DVB823" s="347"/>
      <c r="DVC823" s="347"/>
      <c r="DVD823" s="347"/>
      <c r="DVE823" s="347"/>
      <c r="DVF823" s="347"/>
      <c r="DVG823" s="347"/>
      <c r="DVH823" s="347"/>
      <c r="DVI823" s="347"/>
      <c r="DVJ823" s="347"/>
      <c r="DVK823" s="347"/>
      <c r="DVL823" s="347"/>
      <c r="DVM823" s="347"/>
      <c r="DVN823" s="347"/>
      <c r="DVO823" s="347"/>
      <c r="DVP823" s="347"/>
      <c r="DVQ823" s="347"/>
      <c r="DVR823" s="347"/>
      <c r="DVS823" s="347"/>
      <c r="DVT823" s="347"/>
      <c r="DVU823" s="347"/>
      <c r="DVV823" s="347"/>
      <c r="DVW823" s="347"/>
      <c r="DVX823" s="347"/>
      <c r="DVY823" s="347"/>
      <c r="DVZ823" s="347"/>
      <c r="DWA823" s="347"/>
      <c r="DWB823" s="347"/>
      <c r="DWC823" s="347"/>
      <c r="DWD823" s="347"/>
      <c r="DWE823" s="347"/>
      <c r="DWF823" s="347"/>
      <c r="DWG823" s="347"/>
      <c r="DWH823" s="347"/>
      <c r="DWI823" s="347"/>
      <c r="DWJ823" s="347"/>
      <c r="DWK823" s="347"/>
      <c r="DWL823" s="347"/>
      <c r="DWM823" s="347"/>
      <c r="DWN823" s="347"/>
      <c r="DWO823" s="347"/>
      <c r="DWP823" s="347"/>
      <c r="DWQ823" s="347"/>
      <c r="DWR823" s="347"/>
      <c r="DWS823" s="347"/>
      <c r="DWT823" s="347"/>
      <c r="DWU823" s="347"/>
      <c r="DWV823" s="347"/>
      <c r="DWW823" s="347"/>
      <c r="DWX823" s="347"/>
      <c r="DWY823" s="347"/>
      <c r="DWZ823" s="347"/>
      <c r="DXA823" s="347"/>
      <c r="DXB823" s="347"/>
      <c r="DXC823" s="347"/>
      <c r="DXD823" s="347"/>
      <c r="DXE823" s="347"/>
      <c r="DXF823" s="347"/>
      <c r="DXG823" s="347"/>
      <c r="DXH823" s="347"/>
      <c r="DXI823" s="347"/>
      <c r="DXJ823" s="347"/>
      <c r="DXK823" s="347"/>
      <c r="DXL823" s="347"/>
      <c r="DXM823" s="347"/>
      <c r="DXN823" s="347"/>
      <c r="DXO823" s="347"/>
      <c r="DXP823" s="347"/>
      <c r="DXQ823" s="347"/>
      <c r="DXR823" s="347"/>
      <c r="DXS823" s="347"/>
      <c r="DXT823" s="347"/>
      <c r="DXU823" s="347"/>
      <c r="DXV823" s="347"/>
      <c r="DXW823" s="347"/>
      <c r="DXX823" s="347"/>
      <c r="DXY823" s="347"/>
      <c r="DXZ823" s="347"/>
      <c r="DYA823" s="347"/>
      <c r="DYB823" s="347"/>
      <c r="DYC823" s="347"/>
      <c r="DYD823" s="347"/>
      <c r="DYE823" s="347"/>
      <c r="DYF823" s="347"/>
      <c r="DYG823" s="347"/>
      <c r="DYH823" s="347"/>
      <c r="DYI823" s="347"/>
      <c r="DYJ823" s="347"/>
      <c r="DYK823" s="347"/>
      <c r="DYL823" s="347"/>
      <c r="DYM823" s="347"/>
      <c r="DYN823" s="347"/>
      <c r="DYO823" s="347"/>
      <c r="DYP823" s="347"/>
      <c r="DYQ823" s="347"/>
      <c r="DYR823" s="347"/>
      <c r="DYS823" s="347"/>
      <c r="DYT823" s="347"/>
      <c r="DYU823" s="347"/>
      <c r="DYV823" s="347"/>
      <c r="DYW823" s="347"/>
      <c r="DYX823" s="347"/>
      <c r="DYY823" s="347"/>
      <c r="DYZ823" s="347"/>
      <c r="DZA823" s="347"/>
      <c r="DZB823" s="347"/>
      <c r="DZC823" s="347"/>
      <c r="DZD823" s="347"/>
      <c r="DZE823" s="347"/>
      <c r="DZF823" s="347"/>
      <c r="DZG823" s="347"/>
      <c r="DZH823" s="347"/>
      <c r="DZI823" s="347"/>
      <c r="DZJ823" s="347"/>
      <c r="DZK823" s="347"/>
      <c r="DZL823" s="347"/>
      <c r="DZM823" s="347"/>
      <c r="DZN823" s="347"/>
      <c r="DZO823" s="347"/>
      <c r="DZP823" s="347"/>
      <c r="DZQ823" s="347"/>
      <c r="DZR823" s="347"/>
      <c r="DZS823" s="347"/>
      <c r="DZT823" s="347"/>
      <c r="DZU823" s="347"/>
      <c r="DZV823" s="347"/>
      <c r="DZW823" s="347"/>
      <c r="DZX823" s="347"/>
      <c r="DZY823" s="347"/>
      <c r="DZZ823" s="347"/>
      <c r="EAA823" s="347"/>
      <c r="EAB823" s="347"/>
      <c r="EAC823" s="347"/>
      <c r="EAD823" s="347"/>
      <c r="EAE823" s="347"/>
      <c r="EAF823" s="347"/>
      <c r="EAG823" s="347"/>
      <c r="EAH823" s="347"/>
      <c r="EAI823" s="347"/>
      <c r="EAJ823" s="347"/>
      <c r="EAK823" s="347"/>
      <c r="EAL823" s="347"/>
      <c r="EAM823" s="347"/>
      <c r="EAN823" s="347"/>
      <c r="EAO823" s="347"/>
      <c r="EAP823" s="347"/>
      <c r="EAQ823" s="347"/>
      <c r="EAR823" s="347"/>
      <c r="EAS823" s="347"/>
      <c r="EAT823" s="347"/>
      <c r="EAU823" s="347"/>
      <c r="EAV823" s="347"/>
      <c r="EAW823" s="347"/>
      <c r="EAX823" s="347"/>
      <c r="EAY823" s="347"/>
      <c r="EAZ823" s="347"/>
      <c r="EBA823" s="347"/>
      <c r="EBB823" s="347"/>
      <c r="EBC823" s="347"/>
      <c r="EBD823" s="347"/>
      <c r="EBE823" s="347"/>
      <c r="EBF823" s="347"/>
      <c r="EBG823" s="347"/>
      <c r="EBH823" s="347"/>
      <c r="EBI823" s="347"/>
      <c r="EBJ823" s="347"/>
      <c r="EBK823" s="347"/>
      <c r="EBL823" s="347"/>
      <c r="EBM823" s="347"/>
      <c r="EBN823" s="347"/>
      <c r="EBO823" s="347"/>
      <c r="EBP823" s="347"/>
      <c r="EBQ823" s="347"/>
      <c r="EBR823" s="347"/>
      <c r="EBS823" s="347"/>
      <c r="EBT823" s="347"/>
      <c r="EBU823" s="347"/>
      <c r="EBV823" s="347"/>
      <c r="EBW823" s="347"/>
      <c r="EBX823" s="347"/>
      <c r="EBY823" s="347"/>
      <c r="EBZ823" s="347"/>
      <c r="ECA823" s="347"/>
      <c r="ECB823" s="347"/>
      <c r="ECC823" s="347"/>
      <c r="ECD823" s="347"/>
      <c r="ECE823" s="347"/>
      <c r="ECF823" s="347"/>
      <c r="ECG823" s="347"/>
      <c r="ECH823" s="347"/>
      <c r="ECI823" s="347"/>
      <c r="ECJ823" s="347"/>
      <c r="ECK823" s="347"/>
      <c r="ECL823" s="347"/>
      <c r="ECM823" s="347"/>
      <c r="ECN823" s="347"/>
      <c r="ECO823" s="347"/>
      <c r="ECP823" s="347"/>
      <c r="ECQ823" s="347"/>
      <c r="ECR823" s="347"/>
      <c r="ECS823" s="347"/>
      <c r="ECT823" s="347"/>
      <c r="ECU823" s="347"/>
      <c r="ECV823" s="347"/>
      <c r="ECW823" s="347"/>
      <c r="ECX823" s="347"/>
      <c r="ECY823" s="347"/>
      <c r="ECZ823" s="347"/>
      <c r="EDA823" s="347"/>
      <c r="EDB823" s="347"/>
      <c r="EDC823" s="347"/>
      <c r="EDD823" s="347"/>
      <c r="EDE823" s="347"/>
      <c r="EDF823" s="347"/>
      <c r="EDG823" s="347"/>
      <c r="EDH823" s="347"/>
      <c r="EDI823" s="347"/>
      <c r="EDJ823" s="347"/>
      <c r="EDK823" s="347"/>
      <c r="EDL823" s="347"/>
      <c r="EDM823" s="347"/>
      <c r="EDN823" s="347"/>
      <c r="EDO823" s="347"/>
      <c r="EDP823" s="347"/>
      <c r="EDQ823" s="347"/>
      <c r="EDR823" s="347"/>
      <c r="EDS823" s="347"/>
      <c r="EDT823" s="347"/>
      <c r="EDU823" s="347"/>
      <c r="EDV823" s="347"/>
      <c r="EDW823" s="347"/>
      <c r="EDX823" s="347"/>
      <c r="EDY823" s="347"/>
      <c r="EDZ823" s="347"/>
      <c r="EEA823" s="347"/>
      <c r="EEB823" s="347"/>
      <c r="EEC823" s="347"/>
      <c r="EED823" s="347"/>
      <c r="EEE823" s="347"/>
      <c r="EEF823" s="347"/>
      <c r="EEG823" s="347"/>
      <c r="EEH823" s="347"/>
      <c r="EEI823" s="347"/>
      <c r="EEJ823" s="347"/>
      <c r="EEK823" s="347"/>
      <c r="EEL823" s="347"/>
      <c r="EEM823" s="347"/>
      <c r="EEN823" s="347"/>
      <c r="EEO823" s="347"/>
      <c r="EEP823" s="347"/>
      <c r="EEQ823" s="347"/>
      <c r="EER823" s="347"/>
      <c r="EES823" s="347"/>
      <c r="EET823" s="347"/>
      <c r="EEU823" s="347"/>
      <c r="EEV823" s="347"/>
      <c r="EEW823" s="347"/>
      <c r="EEX823" s="347"/>
      <c r="EEY823" s="347"/>
      <c r="EEZ823" s="347"/>
      <c r="EFA823" s="347"/>
      <c r="EFB823" s="347"/>
      <c r="EFC823" s="347"/>
      <c r="EFD823" s="347"/>
      <c r="EFE823" s="347"/>
      <c r="EFF823" s="347"/>
      <c r="EFG823" s="347"/>
      <c r="EFH823" s="347"/>
      <c r="EFI823" s="347"/>
      <c r="EFJ823" s="347"/>
      <c r="EFK823" s="347"/>
      <c r="EFL823" s="347"/>
      <c r="EFM823" s="347"/>
      <c r="EFN823" s="347"/>
      <c r="EFO823" s="347"/>
      <c r="EFP823" s="347"/>
      <c r="EFQ823" s="347"/>
      <c r="EFR823" s="347"/>
      <c r="EFS823" s="347"/>
      <c r="EFT823" s="347"/>
      <c r="EFU823" s="347"/>
      <c r="EFV823" s="347"/>
      <c r="EFW823" s="347"/>
      <c r="EFX823" s="347"/>
      <c r="EFY823" s="347"/>
      <c r="EFZ823" s="347"/>
      <c r="EGA823" s="347"/>
      <c r="EGB823" s="347"/>
      <c r="EGC823" s="347"/>
      <c r="EGD823" s="347"/>
      <c r="EGE823" s="347"/>
      <c r="EGF823" s="347"/>
      <c r="EGG823" s="347"/>
      <c r="EGH823" s="347"/>
      <c r="EGI823" s="347"/>
      <c r="EGJ823" s="347"/>
      <c r="EGK823" s="347"/>
      <c r="EGL823" s="347"/>
      <c r="EGM823" s="347"/>
      <c r="EGN823" s="347"/>
      <c r="EGO823" s="347"/>
      <c r="EGP823" s="347"/>
      <c r="EGQ823" s="347"/>
      <c r="EGR823" s="347"/>
      <c r="EGS823" s="347"/>
      <c r="EGT823" s="347"/>
      <c r="EGU823" s="347"/>
      <c r="EGV823" s="347"/>
      <c r="EGW823" s="347"/>
      <c r="EGX823" s="347"/>
      <c r="EGY823" s="347"/>
      <c r="EGZ823" s="347"/>
      <c r="EHA823" s="347"/>
      <c r="EHB823" s="347"/>
      <c r="EHC823" s="347"/>
      <c r="EHD823" s="347"/>
      <c r="EHE823" s="347"/>
      <c r="EHF823" s="347"/>
      <c r="EHG823" s="347"/>
      <c r="EHH823" s="347"/>
      <c r="EHI823" s="347"/>
      <c r="EHJ823" s="347"/>
      <c r="EHK823" s="347"/>
      <c r="EHL823" s="347"/>
      <c r="EHM823" s="347"/>
      <c r="EHN823" s="347"/>
      <c r="EHO823" s="347"/>
      <c r="EHP823" s="347"/>
      <c r="EHQ823" s="347"/>
      <c r="EHR823" s="347"/>
      <c r="EHS823" s="347"/>
      <c r="EHT823" s="347"/>
      <c r="EHU823" s="347"/>
      <c r="EHV823" s="347"/>
      <c r="EHW823" s="347"/>
      <c r="EHX823" s="347"/>
      <c r="EHY823" s="347"/>
      <c r="EHZ823" s="347"/>
      <c r="EIA823" s="347"/>
      <c r="EIB823" s="347"/>
      <c r="EIC823" s="347"/>
      <c r="EID823" s="347"/>
      <c r="EIE823" s="347"/>
      <c r="EIF823" s="347"/>
      <c r="EIG823" s="347"/>
      <c r="EIH823" s="347"/>
      <c r="EII823" s="347"/>
      <c r="EIJ823" s="347"/>
      <c r="EIK823" s="347"/>
      <c r="EIL823" s="347"/>
      <c r="EIM823" s="347"/>
      <c r="EIN823" s="347"/>
      <c r="EIO823" s="347"/>
      <c r="EIP823" s="347"/>
      <c r="EIQ823" s="347"/>
      <c r="EIR823" s="347"/>
      <c r="EIS823" s="347"/>
      <c r="EIT823" s="347"/>
      <c r="EIU823" s="347"/>
      <c r="EIV823" s="347"/>
      <c r="EIW823" s="347"/>
      <c r="EIX823" s="347"/>
      <c r="EIY823" s="347"/>
      <c r="EIZ823" s="347"/>
      <c r="EJA823" s="347"/>
      <c r="EJB823" s="347"/>
      <c r="EJC823" s="347"/>
      <c r="EJD823" s="347"/>
      <c r="EJE823" s="347"/>
      <c r="EJF823" s="347"/>
      <c r="EJG823" s="347"/>
      <c r="EJH823" s="347"/>
      <c r="EJI823" s="347"/>
      <c r="EJJ823" s="347"/>
      <c r="EJK823" s="347"/>
      <c r="EJL823" s="347"/>
      <c r="EJM823" s="347"/>
      <c r="EJN823" s="347"/>
      <c r="EJO823" s="347"/>
      <c r="EJP823" s="347"/>
      <c r="EJQ823" s="347"/>
      <c r="EJR823" s="347"/>
      <c r="EJS823" s="347"/>
      <c r="EJT823" s="347"/>
      <c r="EJU823" s="347"/>
      <c r="EJV823" s="347"/>
      <c r="EJW823" s="347"/>
      <c r="EJX823" s="347"/>
      <c r="EJY823" s="347"/>
      <c r="EJZ823" s="347"/>
      <c r="EKA823" s="347"/>
      <c r="EKB823" s="347"/>
      <c r="EKC823" s="347"/>
      <c r="EKD823" s="347"/>
      <c r="EKE823" s="347"/>
      <c r="EKF823" s="347"/>
      <c r="EKG823" s="347"/>
      <c r="EKH823" s="347"/>
      <c r="EKI823" s="347"/>
      <c r="EKJ823" s="347"/>
      <c r="EKK823" s="347"/>
      <c r="EKL823" s="347"/>
      <c r="EKM823" s="347"/>
      <c r="EKN823" s="347"/>
      <c r="EKO823" s="347"/>
      <c r="EKP823" s="347"/>
      <c r="EKQ823" s="347"/>
      <c r="EKR823" s="347"/>
      <c r="EKS823" s="347"/>
      <c r="EKT823" s="347"/>
      <c r="EKU823" s="347"/>
      <c r="EKV823" s="347"/>
      <c r="EKW823" s="347"/>
      <c r="EKX823" s="347"/>
      <c r="EKY823" s="347"/>
      <c r="EKZ823" s="347"/>
      <c r="ELA823" s="347"/>
      <c r="ELB823" s="347"/>
      <c r="ELC823" s="347"/>
      <c r="ELD823" s="347"/>
      <c r="ELE823" s="347"/>
      <c r="ELF823" s="347"/>
      <c r="ELG823" s="347"/>
      <c r="ELH823" s="347"/>
      <c r="ELI823" s="347"/>
      <c r="ELJ823" s="347"/>
      <c r="ELK823" s="347"/>
      <c r="ELL823" s="347"/>
      <c r="ELM823" s="347"/>
      <c r="ELN823" s="347"/>
      <c r="ELO823" s="347"/>
      <c r="ELP823" s="347"/>
      <c r="ELQ823" s="347"/>
      <c r="ELR823" s="347"/>
      <c r="ELS823" s="347"/>
      <c r="ELT823" s="347"/>
      <c r="ELU823" s="347"/>
      <c r="ELV823" s="347"/>
      <c r="ELW823" s="347"/>
      <c r="ELX823" s="347"/>
      <c r="ELY823" s="347"/>
      <c r="ELZ823" s="347"/>
      <c r="EMA823" s="347"/>
      <c r="EMB823" s="347"/>
      <c r="EMC823" s="347"/>
      <c r="EMD823" s="347"/>
      <c r="EME823" s="347"/>
      <c r="EMF823" s="347"/>
      <c r="EMG823" s="347"/>
      <c r="EMH823" s="347"/>
      <c r="EMI823" s="347"/>
      <c r="EMJ823" s="347"/>
      <c r="EMK823" s="347"/>
      <c r="EML823" s="347"/>
      <c r="EMM823" s="347"/>
      <c r="EMN823" s="347"/>
      <c r="EMO823" s="347"/>
      <c r="EMP823" s="347"/>
      <c r="EMQ823" s="347"/>
      <c r="EMR823" s="347"/>
      <c r="EMS823" s="347"/>
      <c r="EMT823" s="347"/>
      <c r="EMU823" s="347"/>
      <c r="EMV823" s="347"/>
      <c r="EMW823" s="347"/>
      <c r="EMX823" s="347"/>
      <c r="EMY823" s="347"/>
      <c r="EMZ823" s="347"/>
      <c r="ENA823" s="347"/>
      <c r="ENB823" s="347"/>
      <c r="ENC823" s="347"/>
      <c r="END823" s="347"/>
      <c r="ENE823" s="347"/>
      <c r="ENF823" s="347"/>
      <c r="ENG823" s="347"/>
      <c r="ENH823" s="347"/>
      <c r="ENI823" s="347"/>
      <c r="ENJ823" s="347"/>
      <c r="ENK823" s="347"/>
      <c r="ENL823" s="347"/>
      <c r="ENM823" s="347"/>
      <c r="ENN823" s="347"/>
      <c r="ENO823" s="347"/>
      <c r="ENP823" s="347"/>
      <c r="ENQ823" s="347"/>
      <c r="ENR823" s="347"/>
      <c r="ENS823" s="347"/>
      <c r="ENT823" s="347"/>
      <c r="ENU823" s="347"/>
      <c r="ENV823" s="347"/>
      <c r="ENW823" s="347"/>
      <c r="ENX823" s="347"/>
      <c r="ENY823" s="347"/>
      <c r="ENZ823" s="347"/>
      <c r="EOA823" s="347"/>
      <c r="EOB823" s="347"/>
      <c r="EOC823" s="347"/>
      <c r="EOD823" s="347"/>
      <c r="EOE823" s="347"/>
      <c r="EOF823" s="347"/>
      <c r="EOG823" s="347"/>
      <c r="EOH823" s="347"/>
      <c r="EOI823" s="347"/>
      <c r="EOJ823" s="347"/>
      <c r="EOK823" s="347"/>
      <c r="EOL823" s="347"/>
      <c r="EOM823" s="347"/>
      <c r="EON823" s="347"/>
      <c r="EOO823" s="347"/>
      <c r="EOP823" s="347"/>
      <c r="EOQ823" s="347"/>
      <c r="EOR823" s="347"/>
      <c r="EOS823" s="347"/>
      <c r="EOT823" s="347"/>
      <c r="EOU823" s="347"/>
      <c r="EOV823" s="347"/>
      <c r="EOW823" s="347"/>
      <c r="EOX823" s="347"/>
      <c r="EOY823" s="347"/>
      <c r="EOZ823" s="347"/>
      <c r="EPA823" s="347"/>
      <c r="EPB823" s="347"/>
      <c r="EPC823" s="347"/>
      <c r="EPD823" s="347"/>
      <c r="EPE823" s="347"/>
      <c r="EPF823" s="347"/>
      <c r="EPG823" s="347"/>
      <c r="EPH823" s="347"/>
      <c r="EPI823" s="347"/>
      <c r="EPJ823" s="347"/>
      <c r="EPK823" s="347"/>
      <c r="EPL823" s="347"/>
      <c r="EPM823" s="347"/>
      <c r="EPN823" s="347"/>
      <c r="EPO823" s="347"/>
      <c r="EPP823" s="347"/>
      <c r="EPQ823" s="347"/>
      <c r="EPR823" s="347"/>
      <c r="EPS823" s="347"/>
      <c r="EPT823" s="347"/>
      <c r="EPU823" s="347"/>
      <c r="EPV823" s="347"/>
      <c r="EPW823" s="347"/>
      <c r="EPX823" s="347"/>
      <c r="EPY823" s="347"/>
      <c r="EPZ823" s="347"/>
      <c r="EQA823" s="347"/>
      <c r="EQB823" s="347"/>
      <c r="EQC823" s="347"/>
      <c r="EQD823" s="347"/>
      <c r="EQE823" s="347"/>
      <c r="EQF823" s="347"/>
      <c r="EQG823" s="347"/>
      <c r="EQH823" s="347"/>
      <c r="EQI823" s="347"/>
      <c r="EQJ823" s="347"/>
      <c r="EQK823" s="347"/>
      <c r="EQL823" s="347"/>
      <c r="EQM823" s="347"/>
      <c r="EQN823" s="347"/>
      <c r="EQO823" s="347"/>
      <c r="EQP823" s="347"/>
      <c r="EQQ823" s="347"/>
      <c r="EQR823" s="347"/>
      <c r="EQS823" s="347"/>
      <c r="EQT823" s="347"/>
      <c r="EQU823" s="347"/>
      <c r="EQV823" s="347"/>
      <c r="EQW823" s="347"/>
      <c r="EQX823" s="347"/>
      <c r="EQY823" s="347"/>
      <c r="EQZ823" s="347"/>
      <c r="ERA823" s="347"/>
      <c r="ERB823" s="347"/>
      <c r="ERC823" s="347"/>
      <c r="ERD823" s="347"/>
      <c r="ERE823" s="347"/>
      <c r="ERF823" s="347"/>
      <c r="ERG823" s="347"/>
      <c r="ERH823" s="347"/>
      <c r="ERI823" s="347"/>
      <c r="ERJ823" s="347"/>
      <c r="ERK823" s="347"/>
      <c r="ERL823" s="347"/>
      <c r="ERM823" s="347"/>
      <c r="ERN823" s="347"/>
      <c r="ERO823" s="347"/>
      <c r="ERP823" s="347"/>
      <c r="ERQ823" s="347"/>
      <c r="ERR823" s="347"/>
      <c r="ERS823" s="347"/>
      <c r="ERT823" s="347"/>
      <c r="ERU823" s="347"/>
      <c r="ERV823" s="347"/>
      <c r="ERW823" s="347"/>
      <c r="ERX823" s="347"/>
      <c r="ERY823" s="347"/>
      <c r="ERZ823" s="347"/>
      <c r="ESA823" s="347"/>
      <c r="ESB823" s="347"/>
      <c r="ESC823" s="347"/>
      <c r="ESD823" s="347"/>
      <c r="ESE823" s="347"/>
      <c r="ESF823" s="347"/>
      <c r="ESG823" s="347"/>
      <c r="ESH823" s="347"/>
      <c r="ESI823" s="347"/>
      <c r="ESJ823" s="347"/>
      <c r="ESK823" s="347"/>
      <c r="ESL823" s="347"/>
      <c r="ESM823" s="347"/>
      <c r="ESN823" s="347"/>
      <c r="ESO823" s="347"/>
      <c r="ESP823" s="347"/>
      <c r="ESQ823" s="347"/>
      <c r="ESR823" s="347"/>
      <c r="ESS823" s="347"/>
      <c r="EST823" s="347"/>
      <c r="ESU823" s="347"/>
      <c r="ESV823" s="347"/>
      <c r="ESW823" s="347"/>
      <c r="ESX823" s="347"/>
      <c r="ESY823" s="347"/>
      <c r="ESZ823" s="347"/>
      <c r="ETA823" s="347"/>
      <c r="ETB823" s="347"/>
      <c r="ETC823" s="347"/>
      <c r="ETD823" s="347"/>
      <c r="ETE823" s="347"/>
      <c r="ETF823" s="347"/>
      <c r="ETG823" s="347"/>
      <c r="ETH823" s="347"/>
      <c r="ETI823" s="347"/>
      <c r="ETJ823" s="347"/>
      <c r="ETK823" s="347"/>
      <c r="ETL823" s="347"/>
      <c r="ETM823" s="347"/>
      <c r="ETN823" s="347"/>
      <c r="ETO823" s="347"/>
      <c r="ETP823" s="347"/>
      <c r="ETQ823" s="347"/>
      <c r="ETR823" s="347"/>
      <c r="ETS823" s="347"/>
      <c r="ETT823" s="347"/>
      <c r="ETU823" s="347"/>
      <c r="ETV823" s="347"/>
      <c r="ETW823" s="347"/>
      <c r="ETX823" s="347"/>
      <c r="ETY823" s="347"/>
      <c r="ETZ823" s="347"/>
      <c r="EUA823" s="347"/>
      <c r="EUB823" s="347"/>
      <c r="EUC823" s="347"/>
      <c r="EUD823" s="347"/>
      <c r="EUE823" s="347"/>
      <c r="EUF823" s="347"/>
      <c r="EUG823" s="347"/>
      <c r="EUH823" s="347"/>
      <c r="EUI823" s="347"/>
      <c r="EUJ823" s="347"/>
      <c r="EUK823" s="347"/>
      <c r="EUL823" s="347"/>
      <c r="EUM823" s="347"/>
      <c r="EUN823" s="347"/>
      <c r="EUO823" s="347"/>
      <c r="EUP823" s="347"/>
      <c r="EUQ823" s="347"/>
      <c r="EUR823" s="347"/>
      <c r="EUS823" s="347"/>
      <c r="EUT823" s="347"/>
      <c r="EUU823" s="347"/>
      <c r="EUV823" s="347"/>
      <c r="EUW823" s="347"/>
      <c r="EUX823" s="347"/>
      <c r="EUY823" s="347"/>
      <c r="EUZ823" s="347"/>
      <c r="EVA823" s="347"/>
      <c r="EVB823" s="347"/>
      <c r="EVC823" s="347"/>
      <c r="EVD823" s="347"/>
      <c r="EVE823" s="347"/>
      <c r="EVF823" s="347"/>
      <c r="EVG823" s="347"/>
      <c r="EVH823" s="347"/>
      <c r="EVI823" s="347"/>
      <c r="EVJ823" s="347"/>
      <c r="EVK823" s="347"/>
      <c r="EVL823" s="347"/>
      <c r="EVM823" s="347"/>
      <c r="EVN823" s="347"/>
      <c r="EVO823" s="347"/>
      <c r="EVP823" s="347"/>
      <c r="EVQ823" s="347"/>
      <c r="EVR823" s="347"/>
      <c r="EVS823" s="347"/>
      <c r="EVT823" s="347"/>
      <c r="EVU823" s="347"/>
      <c r="EVV823" s="347"/>
      <c r="EVW823" s="347"/>
      <c r="EVX823" s="347"/>
      <c r="EVY823" s="347"/>
      <c r="EVZ823" s="347"/>
      <c r="EWA823" s="347"/>
      <c r="EWB823" s="347"/>
      <c r="EWC823" s="347"/>
      <c r="EWD823" s="347"/>
      <c r="EWE823" s="347"/>
      <c r="EWF823" s="347"/>
      <c r="EWG823" s="347"/>
      <c r="EWH823" s="347"/>
      <c r="EWI823" s="347"/>
      <c r="EWJ823" s="347"/>
      <c r="EWK823" s="347"/>
      <c r="EWL823" s="347"/>
      <c r="EWM823" s="347"/>
      <c r="EWN823" s="347"/>
      <c r="EWO823" s="347"/>
      <c r="EWP823" s="347"/>
      <c r="EWQ823" s="347"/>
      <c r="EWR823" s="347"/>
      <c r="EWS823" s="347"/>
      <c r="EWT823" s="347"/>
      <c r="EWU823" s="347"/>
      <c r="EWV823" s="347"/>
      <c r="EWW823" s="347"/>
      <c r="EWX823" s="347"/>
      <c r="EWY823" s="347"/>
      <c r="EWZ823" s="347"/>
      <c r="EXA823" s="347"/>
      <c r="EXB823" s="347"/>
      <c r="EXC823" s="347"/>
      <c r="EXD823" s="347"/>
      <c r="EXE823" s="347"/>
      <c r="EXF823" s="347"/>
      <c r="EXG823" s="347"/>
      <c r="EXH823" s="347"/>
      <c r="EXI823" s="347"/>
      <c r="EXJ823" s="347"/>
      <c r="EXK823" s="347"/>
      <c r="EXL823" s="347"/>
      <c r="EXM823" s="347"/>
      <c r="EXN823" s="347"/>
      <c r="EXO823" s="347"/>
      <c r="EXP823" s="347"/>
      <c r="EXQ823" s="347"/>
      <c r="EXR823" s="347"/>
      <c r="EXS823" s="347"/>
      <c r="EXT823" s="347"/>
      <c r="EXU823" s="347"/>
      <c r="EXV823" s="347"/>
      <c r="EXW823" s="347"/>
      <c r="EXX823" s="347"/>
      <c r="EXY823" s="347"/>
      <c r="EXZ823" s="347"/>
      <c r="EYA823" s="347"/>
      <c r="EYB823" s="347"/>
      <c r="EYC823" s="347"/>
      <c r="EYD823" s="347"/>
      <c r="EYE823" s="347"/>
      <c r="EYF823" s="347"/>
      <c r="EYG823" s="347"/>
      <c r="EYH823" s="347"/>
      <c r="EYI823" s="347"/>
      <c r="EYJ823" s="347"/>
      <c r="EYK823" s="347"/>
      <c r="EYL823" s="347"/>
      <c r="EYM823" s="347"/>
      <c r="EYN823" s="347"/>
      <c r="EYO823" s="347"/>
      <c r="EYP823" s="347"/>
      <c r="EYQ823" s="347"/>
      <c r="EYR823" s="347"/>
      <c r="EYS823" s="347"/>
      <c r="EYT823" s="347"/>
      <c r="EYU823" s="347"/>
      <c r="EYV823" s="347"/>
      <c r="EYW823" s="347"/>
      <c r="EYX823" s="347"/>
      <c r="EYY823" s="347"/>
      <c r="EYZ823" s="347"/>
      <c r="EZA823" s="347"/>
      <c r="EZB823" s="347"/>
      <c r="EZC823" s="347"/>
      <c r="EZD823" s="347"/>
      <c r="EZE823" s="347"/>
      <c r="EZF823" s="347"/>
      <c r="EZG823" s="347"/>
      <c r="EZH823" s="347"/>
      <c r="EZI823" s="347"/>
      <c r="EZJ823" s="347"/>
      <c r="EZK823" s="347"/>
      <c r="EZL823" s="347"/>
      <c r="EZM823" s="347"/>
      <c r="EZN823" s="347"/>
      <c r="EZO823" s="347"/>
      <c r="EZP823" s="347"/>
      <c r="EZQ823" s="347"/>
      <c r="EZR823" s="347"/>
      <c r="EZS823" s="347"/>
      <c r="EZT823" s="347"/>
      <c r="EZU823" s="347"/>
      <c r="EZV823" s="347"/>
      <c r="EZW823" s="347"/>
      <c r="EZX823" s="347"/>
      <c r="EZY823" s="347"/>
      <c r="EZZ823" s="347"/>
      <c r="FAA823" s="347"/>
      <c r="FAB823" s="347"/>
      <c r="FAC823" s="347"/>
      <c r="FAD823" s="347"/>
      <c r="FAE823" s="347"/>
      <c r="FAF823" s="347"/>
      <c r="FAG823" s="347"/>
      <c r="FAH823" s="347"/>
      <c r="FAI823" s="347"/>
      <c r="FAJ823" s="347"/>
      <c r="FAK823" s="347"/>
      <c r="FAL823" s="347"/>
      <c r="FAM823" s="347"/>
      <c r="FAN823" s="347"/>
      <c r="FAO823" s="347"/>
      <c r="FAP823" s="347"/>
      <c r="FAQ823" s="347"/>
      <c r="FAR823" s="347"/>
      <c r="FAS823" s="347"/>
      <c r="FAT823" s="347"/>
      <c r="FAU823" s="347"/>
      <c r="FAV823" s="347"/>
      <c r="FAW823" s="347"/>
      <c r="FAX823" s="347"/>
      <c r="FAY823" s="347"/>
      <c r="FAZ823" s="347"/>
      <c r="FBA823" s="347"/>
      <c r="FBB823" s="347"/>
      <c r="FBC823" s="347"/>
      <c r="FBD823" s="347"/>
      <c r="FBE823" s="347"/>
      <c r="FBF823" s="347"/>
      <c r="FBG823" s="347"/>
      <c r="FBH823" s="347"/>
      <c r="FBI823" s="347"/>
      <c r="FBJ823" s="347"/>
      <c r="FBK823" s="347"/>
      <c r="FBL823" s="347"/>
      <c r="FBM823" s="347"/>
      <c r="FBN823" s="347"/>
      <c r="FBO823" s="347"/>
      <c r="FBP823" s="347"/>
      <c r="FBQ823" s="347"/>
      <c r="FBR823" s="347"/>
      <c r="FBS823" s="347"/>
      <c r="FBT823" s="347"/>
      <c r="FBU823" s="347"/>
      <c r="FBV823" s="347"/>
      <c r="FBW823" s="347"/>
      <c r="FBX823" s="347"/>
      <c r="FBY823" s="347"/>
      <c r="FBZ823" s="347"/>
      <c r="FCA823" s="347"/>
      <c r="FCB823" s="347"/>
      <c r="FCC823" s="347"/>
      <c r="FCD823" s="347"/>
      <c r="FCE823" s="347"/>
      <c r="FCF823" s="347"/>
      <c r="FCG823" s="347"/>
      <c r="FCH823" s="347"/>
      <c r="FCI823" s="347"/>
      <c r="FCJ823" s="347"/>
      <c r="FCK823" s="347"/>
      <c r="FCL823" s="347"/>
      <c r="FCM823" s="347"/>
      <c r="FCN823" s="347"/>
      <c r="FCO823" s="347"/>
      <c r="FCP823" s="347"/>
      <c r="FCQ823" s="347"/>
      <c r="FCR823" s="347"/>
      <c r="FCS823" s="347"/>
      <c r="FCT823" s="347"/>
      <c r="FCU823" s="347"/>
      <c r="FCV823" s="347"/>
      <c r="FCW823" s="347"/>
      <c r="FCX823" s="347"/>
      <c r="FCY823" s="347"/>
      <c r="FCZ823" s="347"/>
      <c r="FDA823" s="347"/>
      <c r="FDB823" s="347"/>
      <c r="FDC823" s="347"/>
      <c r="FDD823" s="347"/>
      <c r="FDE823" s="347"/>
      <c r="FDF823" s="347"/>
      <c r="FDG823" s="347"/>
      <c r="FDH823" s="347"/>
      <c r="FDI823" s="347"/>
      <c r="FDJ823" s="347"/>
      <c r="FDK823" s="347"/>
      <c r="FDL823" s="347"/>
      <c r="FDM823" s="347"/>
      <c r="FDN823" s="347"/>
      <c r="FDO823" s="347"/>
      <c r="FDP823" s="347"/>
      <c r="FDQ823" s="347"/>
      <c r="FDR823" s="347"/>
      <c r="FDS823" s="347"/>
      <c r="FDT823" s="347"/>
      <c r="FDU823" s="347"/>
      <c r="FDV823" s="347"/>
      <c r="FDW823" s="347"/>
      <c r="FDX823" s="347"/>
      <c r="FDY823" s="347"/>
      <c r="FDZ823" s="347"/>
      <c r="FEA823" s="347"/>
      <c r="FEB823" s="347"/>
      <c r="FEC823" s="347"/>
      <c r="FED823" s="347"/>
      <c r="FEE823" s="347"/>
      <c r="FEF823" s="347"/>
      <c r="FEG823" s="347"/>
      <c r="FEH823" s="347"/>
      <c r="FEI823" s="347"/>
      <c r="FEJ823" s="347"/>
      <c r="FEK823" s="347"/>
      <c r="FEL823" s="347"/>
      <c r="FEM823" s="347"/>
      <c r="FEN823" s="347"/>
      <c r="FEO823" s="347"/>
      <c r="FEP823" s="347"/>
      <c r="FEQ823" s="347"/>
      <c r="FER823" s="347"/>
      <c r="FES823" s="347"/>
      <c r="FET823" s="347"/>
      <c r="FEU823" s="347"/>
      <c r="FEV823" s="347"/>
      <c r="FEW823" s="347"/>
      <c r="FEX823" s="347"/>
      <c r="FEY823" s="347"/>
      <c r="FEZ823" s="347"/>
      <c r="FFA823" s="347"/>
      <c r="FFB823" s="347"/>
      <c r="FFC823" s="347"/>
      <c r="FFD823" s="347"/>
      <c r="FFE823" s="347"/>
      <c r="FFF823" s="347"/>
      <c r="FFG823" s="347"/>
      <c r="FFH823" s="347"/>
      <c r="FFI823" s="347"/>
      <c r="FFJ823" s="347"/>
      <c r="FFK823" s="347"/>
      <c r="FFL823" s="347"/>
      <c r="FFM823" s="347"/>
      <c r="FFN823" s="347"/>
      <c r="FFO823" s="347"/>
      <c r="FFP823" s="347"/>
      <c r="FFQ823" s="347"/>
      <c r="FFR823" s="347"/>
      <c r="FFS823" s="347"/>
      <c r="FFT823" s="347"/>
      <c r="FFU823" s="347"/>
      <c r="FFV823" s="347"/>
      <c r="FFW823" s="347"/>
      <c r="FFX823" s="347"/>
      <c r="FFY823" s="347"/>
      <c r="FFZ823" s="347"/>
      <c r="FGA823" s="347"/>
      <c r="FGB823" s="347"/>
      <c r="FGC823" s="347"/>
      <c r="FGD823" s="347"/>
      <c r="FGE823" s="347"/>
      <c r="FGF823" s="347"/>
      <c r="FGG823" s="347"/>
      <c r="FGH823" s="347"/>
      <c r="FGI823" s="347"/>
      <c r="FGJ823" s="347"/>
      <c r="FGK823" s="347"/>
      <c r="FGL823" s="347"/>
      <c r="FGM823" s="347"/>
      <c r="FGN823" s="347"/>
      <c r="FGO823" s="347"/>
      <c r="FGP823" s="347"/>
      <c r="FGQ823" s="347"/>
      <c r="FGR823" s="347"/>
      <c r="FGS823" s="347"/>
      <c r="FGT823" s="347"/>
      <c r="FGU823" s="347"/>
      <c r="FGV823" s="347"/>
      <c r="FGW823" s="347"/>
      <c r="FGX823" s="347"/>
      <c r="FGY823" s="347"/>
      <c r="FGZ823" s="347"/>
      <c r="FHA823" s="347"/>
      <c r="FHB823" s="347"/>
      <c r="FHC823" s="347"/>
      <c r="FHD823" s="347"/>
      <c r="FHE823" s="347"/>
      <c r="FHF823" s="347"/>
      <c r="FHG823" s="347"/>
      <c r="FHH823" s="347"/>
      <c r="FHI823" s="347"/>
      <c r="FHJ823" s="347"/>
      <c r="FHK823" s="347"/>
      <c r="FHL823" s="347"/>
      <c r="FHM823" s="347"/>
      <c r="FHN823" s="347"/>
      <c r="FHO823" s="347"/>
      <c r="FHP823" s="347"/>
      <c r="FHQ823" s="347"/>
      <c r="FHR823" s="347"/>
      <c r="FHS823" s="347"/>
      <c r="FHT823" s="347"/>
      <c r="FHU823" s="347"/>
      <c r="FHV823" s="347"/>
      <c r="FHW823" s="347"/>
      <c r="FHX823" s="347"/>
      <c r="FHY823" s="347"/>
      <c r="FHZ823" s="347"/>
      <c r="FIA823" s="347"/>
      <c r="FIB823" s="347"/>
      <c r="FIC823" s="347"/>
      <c r="FID823" s="347"/>
      <c r="FIE823" s="347"/>
      <c r="FIF823" s="347"/>
      <c r="FIG823" s="347"/>
      <c r="FIH823" s="347"/>
      <c r="FII823" s="347"/>
      <c r="FIJ823" s="347"/>
    </row>
    <row r="824" spans="1:4300" s="50" customFormat="1" ht="45.75" customHeight="1">
      <c r="A824" s="589">
        <f>1+A823</f>
        <v>822</v>
      </c>
      <c r="B824" s="403" t="s">
        <v>8059</v>
      </c>
      <c r="C824" s="156" t="s">
        <v>8060</v>
      </c>
      <c r="D824" s="156" t="s">
        <v>6692</v>
      </c>
      <c r="E824" s="156">
        <v>45545</v>
      </c>
      <c r="F824" s="156">
        <v>45546</v>
      </c>
      <c r="G824" s="156">
        <v>45649</v>
      </c>
      <c r="H824" s="156" t="s">
        <v>416</v>
      </c>
      <c r="I824" s="156" t="s">
        <v>180</v>
      </c>
      <c r="J824" s="301" t="s">
        <v>8061</v>
      </c>
      <c r="K824" s="251">
        <v>1097402419</v>
      </c>
      <c r="L824" s="156">
        <v>1</v>
      </c>
      <c r="M824" s="156" t="s">
        <v>97</v>
      </c>
      <c r="N824" s="156" t="s">
        <v>98</v>
      </c>
      <c r="O824" s="156" t="s">
        <v>2287</v>
      </c>
      <c r="P824" s="156" t="s">
        <v>8062</v>
      </c>
      <c r="Q824" s="156" t="s">
        <v>8063</v>
      </c>
      <c r="R824" s="143">
        <f>+G824-F824</f>
        <v>103</v>
      </c>
      <c r="S824" s="134" t="s">
        <v>8064</v>
      </c>
      <c r="T824" s="253">
        <v>16544000</v>
      </c>
      <c r="U824" s="156" t="s">
        <v>8065</v>
      </c>
      <c r="V824" s="253">
        <f>+T824</f>
        <v>16544000</v>
      </c>
      <c r="W824" s="156">
        <v>45546</v>
      </c>
      <c r="X824" s="156" t="s">
        <v>103</v>
      </c>
      <c r="Y824" s="317">
        <f>+Z824+AA824+AB824</f>
        <v>16544000</v>
      </c>
      <c r="Z824" s="156">
        <f>+V824</f>
        <v>16544000</v>
      </c>
      <c r="AA824" s="156">
        <v>0</v>
      </c>
      <c r="AB824" s="156">
        <f>+AC824+AD824+AE824+AF824+AG824+AH824+AI824+AJ824</f>
        <v>0</v>
      </c>
      <c r="AC824" s="156">
        <v>0</v>
      </c>
      <c r="AD824" s="156">
        <v>0</v>
      </c>
      <c r="AE824" s="156">
        <v>0</v>
      </c>
      <c r="AF824" s="156">
        <v>0</v>
      </c>
      <c r="AG824" s="156">
        <v>0</v>
      </c>
      <c r="AH824" s="156">
        <v>0</v>
      </c>
      <c r="AI824" s="156">
        <v>0</v>
      </c>
      <c r="AJ824" s="156">
        <v>0</v>
      </c>
      <c r="AK824" s="156" t="s">
        <v>104</v>
      </c>
      <c r="AL824" s="103" t="s">
        <v>8066</v>
      </c>
      <c r="AM824" s="156" t="s">
        <v>8067</v>
      </c>
      <c r="AN824" s="156">
        <v>1072649000</v>
      </c>
      <c r="AO824" s="156" t="s">
        <v>114</v>
      </c>
      <c r="AP824" s="156" t="s">
        <v>108</v>
      </c>
      <c r="AQ824" s="156" t="s">
        <v>108</v>
      </c>
      <c r="AR824" s="156" t="s">
        <v>108</v>
      </c>
      <c r="AS824" s="156" t="s">
        <v>109</v>
      </c>
      <c r="AT824" s="156" t="s">
        <v>109</v>
      </c>
      <c r="AU824" s="156" t="s">
        <v>392</v>
      </c>
      <c r="AV824" s="156"/>
      <c r="AW824" s="156"/>
      <c r="AX824" s="156" t="s">
        <v>109</v>
      </c>
      <c r="AY824" s="156" t="s">
        <v>108</v>
      </c>
      <c r="AZ824" s="156"/>
      <c r="BA824" s="156"/>
      <c r="BB824" s="156"/>
      <c r="BC824" s="156"/>
      <c r="BD824" s="156"/>
      <c r="BE824" s="156"/>
      <c r="BF824" s="156"/>
      <c r="BG824" s="156"/>
      <c r="BH824" s="153">
        <f>T824+BB824</f>
        <v>16544000</v>
      </c>
      <c r="BI824" s="349" t="s">
        <v>113</v>
      </c>
      <c r="BJ824" s="240"/>
      <c r="BK824" s="240" t="s">
        <v>114</v>
      </c>
      <c r="BL824" s="240"/>
      <c r="BM824" s="437"/>
      <c r="BN824" s="156" t="s">
        <v>161</v>
      </c>
      <c r="BO824" s="156"/>
      <c r="BP824" s="156"/>
      <c r="BQ824" s="156" t="s">
        <v>108</v>
      </c>
      <c r="BR824" s="156" t="s">
        <v>108</v>
      </c>
      <c r="BS824" s="156" t="s">
        <v>108</v>
      </c>
      <c r="BT824" s="156" t="s">
        <v>108</v>
      </c>
      <c r="BU824" s="156" t="s">
        <v>8068</v>
      </c>
      <c r="BV824" s="156">
        <v>3002163355</v>
      </c>
      <c r="BW824" s="156" t="s">
        <v>1104</v>
      </c>
      <c r="BX824" s="156" t="s">
        <v>881</v>
      </c>
      <c r="BY824" s="156" t="s">
        <v>119</v>
      </c>
      <c r="BZ824" s="156">
        <v>54791845915</v>
      </c>
      <c r="CA824" s="157" t="s">
        <v>109</v>
      </c>
      <c r="CB824" s="157" t="s">
        <v>109</v>
      </c>
      <c r="CC824" s="157" t="s">
        <v>109</v>
      </c>
      <c r="CD824" s="152" t="s">
        <v>7581</v>
      </c>
      <c r="CE824" s="156"/>
      <c r="CF824" s="156"/>
      <c r="CG824" s="156"/>
      <c r="CH824" s="156"/>
      <c r="CI824" s="156"/>
      <c r="CJ824" s="156"/>
      <c r="CK824" s="156"/>
      <c r="CL824" s="156"/>
      <c r="CM824" s="157" t="s">
        <v>109</v>
      </c>
      <c r="CN824" s="156"/>
      <c r="CO824" s="297"/>
      <c r="CP824" s="297"/>
      <c r="CQ824" s="297"/>
      <c r="CR824" s="297"/>
      <c r="GV824" s="16"/>
      <c r="GW824" s="16"/>
      <c r="GX824" s="16"/>
      <c r="GY824" s="16"/>
      <c r="GZ824" s="16"/>
      <c r="HA824" s="16"/>
      <c r="HB824" s="16"/>
      <c r="HC824" s="16"/>
      <c r="HD824" s="16"/>
      <c r="HE824" s="16"/>
      <c r="HF824" s="16"/>
      <c r="HG824" s="16"/>
      <c r="HH824" s="16"/>
      <c r="HI824" s="16"/>
      <c r="HJ824" s="16"/>
      <c r="HK824" s="16"/>
      <c r="HL824" s="16"/>
      <c r="HM824" s="16"/>
      <c r="HN824" s="16"/>
      <c r="HO824" s="16"/>
      <c r="HP824" s="16"/>
      <c r="HQ824" s="16"/>
      <c r="HR824" s="16"/>
      <c r="HS824" s="16"/>
      <c r="HT824" s="16"/>
      <c r="HU824" s="16"/>
      <c r="HV824" s="16"/>
      <c r="HW824" s="16"/>
      <c r="HX824" s="16"/>
      <c r="HY824" s="16"/>
      <c r="HZ824" s="16"/>
      <c r="IA824" s="16"/>
      <c r="IB824" s="16"/>
      <c r="IC824" s="16"/>
      <c r="ID824" s="16"/>
      <c r="IE824" s="16"/>
      <c r="IF824" s="16"/>
      <c r="IG824" s="16"/>
      <c r="IH824" s="16"/>
      <c r="II824" s="16"/>
      <c r="IJ824" s="16"/>
      <c r="IK824" s="16"/>
      <c r="IL824" s="16"/>
      <c r="IM824" s="16"/>
      <c r="IN824" s="16"/>
      <c r="IO824" s="16"/>
      <c r="IP824" s="16"/>
      <c r="IQ824" s="16"/>
      <c r="IR824" s="16"/>
      <c r="IS824" s="16"/>
      <c r="IT824" s="16"/>
      <c r="IU824" s="16"/>
      <c r="IV824" s="16"/>
      <c r="IW824" s="16"/>
      <c r="IX824" s="16"/>
      <c r="IY824" s="16"/>
      <c r="IZ824" s="16"/>
      <c r="JA824" s="16"/>
      <c r="JB824" s="16"/>
      <c r="JC824" s="16"/>
      <c r="JD824" s="16"/>
      <c r="JE824" s="16"/>
      <c r="JF824" s="16"/>
      <c r="JG824" s="16"/>
      <c r="JH824" s="16"/>
      <c r="JI824" s="16"/>
      <c r="JJ824" s="16"/>
      <c r="JK824" s="16"/>
      <c r="JL824" s="16"/>
      <c r="JM824" s="16"/>
      <c r="JN824" s="16"/>
      <c r="JO824" s="16"/>
      <c r="JP824" s="16"/>
      <c r="JQ824" s="16"/>
      <c r="JR824" s="16"/>
      <c r="JS824" s="16"/>
      <c r="JT824" s="16"/>
      <c r="JU824" s="16"/>
      <c r="JV824" s="16"/>
      <c r="JW824" s="16"/>
      <c r="JX824" s="16"/>
      <c r="JY824" s="16"/>
      <c r="JZ824" s="16"/>
      <c r="KA824" s="16"/>
      <c r="KB824" s="16"/>
      <c r="KC824" s="16"/>
      <c r="KD824" s="16"/>
      <c r="KE824" s="16"/>
      <c r="KF824" s="16"/>
      <c r="KG824" s="16"/>
      <c r="KH824" s="16"/>
      <c r="KI824" s="16"/>
      <c r="KJ824" s="16"/>
      <c r="KK824" s="16"/>
      <c r="KL824" s="16"/>
      <c r="KM824" s="16"/>
      <c r="KN824" s="16"/>
      <c r="KO824" s="16"/>
      <c r="KP824" s="16"/>
      <c r="KQ824" s="16"/>
      <c r="KR824" s="16"/>
      <c r="KS824" s="16"/>
      <c r="KT824" s="16"/>
      <c r="KU824" s="16"/>
      <c r="KV824" s="16"/>
      <c r="KW824" s="16"/>
      <c r="KX824" s="16"/>
      <c r="KY824" s="16"/>
      <c r="KZ824" s="16"/>
      <c r="LA824" s="16"/>
      <c r="LB824" s="16"/>
      <c r="LC824" s="16"/>
      <c r="LD824" s="16"/>
      <c r="LE824" s="16"/>
      <c r="LF824" s="16"/>
      <c r="LG824" s="16"/>
      <c r="LH824" s="16"/>
      <c r="LI824" s="16"/>
      <c r="LJ824" s="16"/>
      <c r="LK824" s="16"/>
      <c r="LL824" s="16"/>
      <c r="LM824" s="16"/>
      <c r="LN824" s="16"/>
      <c r="LO824" s="16"/>
      <c r="LP824" s="16"/>
      <c r="LQ824" s="16"/>
      <c r="LR824" s="16"/>
      <c r="LS824" s="16"/>
      <c r="LT824" s="16"/>
      <c r="LU824" s="16"/>
      <c r="LV824" s="16"/>
      <c r="LW824" s="16"/>
      <c r="LX824" s="16"/>
      <c r="LY824" s="16"/>
      <c r="LZ824" s="16"/>
      <c r="MA824" s="16"/>
      <c r="MB824" s="16"/>
      <c r="MC824" s="16"/>
      <c r="MD824" s="16"/>
      <c r="ME824" s="16"/>
      <c r="MF824" s="16"/>
      <c r="MG824" s="16"/>
      <c r="MH824" s="16"/>
      <c r="MI824" s="16"/>
      <c r="MJ824" s="16"/>
      <c r="MK824" s="16"/>
      <c r="ML824" s="16"/>
      <c r="MM824" s="16"/>
      <c r="MN824" s="16"/>
      <c r="MO824" s="16"/>
      <c r="MP824" s="16"/>
      <c r="MQ824" s="16"/>
      <c r="MR824" s="16"/>
      <c r="MS824" s="16"/>
      <c r="MT824" s="16"/>
      <c r="MU824" s="16"/>
      <c r="MV824" s="16"/>
      <c r="MW824" s="16"/>
      <c r="MX824" s="16"/>
      <c r="MY824" s="16"/>
      <c r="MZ824" s="16"/>
      <c r="NA824" s="16"/>
      <c r="NB824" s="16"/>
      <c r="NC824" s="16"/>
      <c r="ND824" s="16"/>
      <c r="NE824" s="16"/>
      <c r="NF824" s="16"/>
      <c r="NG824" s="16"/>
      <c r="NH824" s="16"/>
      <c r="NI824" s="16"/>
      <c r="NJ824" s="16"/>
      <c r="NK824" s="16"/>
      <c r="NL824" s="16"/>
      <c r="NM824" s="16"/>
      <c r="NN824" s="16"/>
      <c r="NO824" s="16"/>
      <c r="NP824" s="16"/>
      <c r="NQ824" s="16"/>
      <c r="NR824" s="16"/>
      <c r="NS824" s="16"/>
      <c r="NT824" s="16"/>
      <c r="NU824" s="16"/>
      <c r="NV824" s="16"/>
      <c r="NW824" s="16"/>
      <c r="NX824" s="16"/>
      <c r="NY824" s="16"/>
      <c r="NZ824" s="16"/>
      <c r="OA824" s="16"/>
      <c r="OB824" s="16"/>
      <c r="OC824" s="16"/>
      <c r="OD824" s="16"/>
      <c r="OE824" s="16"/>
      <c r="OF824" s="16"/>
      <c r="OG824" s="16"/>
      <c r="OH824" s="16"/>
      <c r="OI824" s="16"/>
      <c r="OJ824" s="16"/>
      <c r="OK824" s="16"/>
      <c r="OL824" s="16"/>
      <c r="OM824" s="16"/>
      <c r="ON824" s="16"/>
      <c r="OO824" s="16"/>
      <c r="OP824" s="16"/>
      <c r="OQ824" s="16"/>
      <c r="OR824" s="16"/>
      <c r="OS824" s="16"/>
      <c r="OT824" s="16"/>
      <c r="OU824" s="16"/>
      <c r="OV824" s="16"/>
      <c r="OW824" s="16"/>
      <c r="OX824" s="16"/>
      <c r="OY824" s="16"/>
      <c r="OZ824" s="16"/>
      <c r="PA824" s="16"/>
      <c r="PB824" s="16"/>
      <c r="PC824" s="16"/>
      <c r="PD824" s="16"/>
      <c r="PE824" s="16"/>
      <c r="PF824" s="16"/>
      <c r="PG824" s="16"/>
      <c r="PH824" s="16"/>
      <c r="PI824" s="16"/>
      <c r="PJ824" s="16"/>
      <c r="PK824" s="16"/>
      <c r="PL824" s="16"/>
      <c r="PM824" s="16"/>
      <c r="PN824" s="16"/>
      <c r="PO824" s="16"/>
      <c r="PP824" s="16"/>
      <c r="PQ824" s="16"/>
      <c r="PR824" s="16"/>
      <c r="PS824" s="16"/>
      <c r="PT824" s="16"/>
      <c r="PU824" s="16"/>
      <c r="PV824" s="16"/>
      <c r="PW824" s="16"/>
      <c r="PX824" s="16"/>
      <c r="PY824" s="16"/>
      <c r="PZ824" s="16"/>
      <c r="QA824" s="16"/>
      <c r="QB824" s="16"/>
      <c r="QC824" s="16"/>
      <c r="QD824" s="16"/>
      <c r="QE824" s="16"/>
      <c r="QF824" s="16"/>
      <c r="QG824" s="16"/>
      <c r="QH824" s="16"/>
      <c r="QI824" s="16"/>
      <c r="QJ824" s="16"/>
      <c r="QK824" s="16"/>
      <c r="QL824" s="16"/>
      <c r="QM824" s="16"/>
      <c r="QN824" s="16"/>
      <c r="QO824" s="16"/>
      <c r="QP824" s="16"/>
      <c r="QQ824" s="16"/>
      <c r="QR824" s="16"/>
      <c r="QS824" s="16"/>
      <c r="QT824" s="16"/>
      <c r="QU824" s="16"/>
      <c r="QV824" s="16"/>
      <c r="QW824" s="16"/>
      <c r="QX824" s="16"/>
      <c r="QY824" s="16"/>
      <c r="QZ824" s="16"/>
      <c r="RA824" s="16"/>
      <c r="RB824" s="16"/>
      <c r="RC824" s="16"/>
      <c r="RD824" s="16"/>
      <c r="RE824" s="16"/>
      <c r="RF824" s="16"/>
      <c r="RG824" s="16"/>
      <c r="RH824" s="16"/>
      <c r="RI824" s="16"/>
      <c r="RJ824" s="16"/>
      <c r="RK824" s="16"/>
      <c r="RL824" s="16"/>
      <c r="RM824" s="16"/>
      <c r="RN824" s="16"/>
      <c r="RO824" s="16"/>
      <c r="RP824" s="16"/>
      <c r="RQ824" s="16"/>
      <c r="RR824" s="16"/>
      <c r="RS824" s="16"/>
      <c r="RT824" s="16"/>
      <c r="RU824" s="16"/>
      <c r="RV824" s="16"/>
      <c r="RW824" s="16"/>
      <c r="RX824" s="16"/>
      <c r="RY824" s="16"/>
      <c r="RZ824" s="16"/>
      <c r="SA824" s="16"/>
      <c r="SB824" s="16"/>
      <c r="SC824" s="16"/>
      <c r="SD824" s="16"/>
      <c r="SE824" s="16"/>
      <c r="SF824" s="16"/>
      <c r="SG824" s="16"/>
      <c r="SH824" s="16"/>
      <c r="SI824" s="16"/>
      <c r="SJ824" s="16"/>
      <c r="SK824" s="16"/>
      <c r="SL824" s="16"/>
      <c r="SM824" s="16"/>
      <c r="SN824" s="16"/>
      <c r="SO824" s="16"/>
      <c r="SP824" s="16"/>
      <c r="SQ824" s="16"/>
      <c r="SR824" s="16"/>
      <c r="SS824" s="16"/>
      <c r="ST824" s="16"/>
      <c r="SU824" s="16"/>
      <c r="SV824" s="16"/>
      <c r="SW824" s="16"/>
      <c r="SX824" s="16"/>
      <c r="SY824" s="16"/>
      <c r="SZ824" s="16"/>
      <c r="TA824" s="16"/>
      <c r="TB824" s="16"/>
      <c r="TC824" s="16"/>
      <c r="TD824" s="16"/>
      <c r="TE824" s="16"/>
      <c r="TF824" s="16"/>
      <c r="TG824" s="16"/>
      <c r="TH824" s="16"/>
      <c r="TI824" s="16"/>
      <c r="TJ824" s="16"/>
      <c r="TK824" s="16"/>
      <c r="TL824" s="16"/>
      <c r="TM824" s="16"/>
      <c r="TN824" s="16"/>
      <c r="TO824" s="16"/>
      <c r="TP824" s="16"/>
      <c r="TQ824" s="16"/>
      <c r="TR824" s="16"/>
      <c r="TS824" s="16"/>
      <c r="TT824" s="16"/>
      <c r="TU824" s="16"/>
      <c r="TV824" s="16"/>
      <c r="TW824" s="16"/>
      <c r="TX824" s="16"/>
      <c r="TY824" s="16"/>
      <c r="TZ824" s="16"/>
      <c r="UA824" s="16"/>
      <c r="UB824" s="16"/>
      <c r="UC824" s="16"/>
      <c r="UD824" s="16"/>
      <c r="UE824" s="16"/>
      <c r="UF824" s="16"/>
      <c r="UG824" s="16"/>
      <c r="UH824" s="16"/>
      <c r="UI824" s="16"/>
      <c r="UJ824" s="16"/>
      <c r="UK824" s="16"/>
      <c r="UL824" s="16"/>
      <c r="UM824" s="16"/>
      <c r="UN824" s="16"/>
      <c r="UO824" s="16"/>
      <c r="UP824" s="16"/>
      <c r="UQ824" s="16"/>
      <c r="UR824" s="16"/>
      <c r="US824" s="16"/>
      <c r="UT824" s="16"/>
      <c r="UU824" s="16"/>
      <c r="UV824" s="16"/>
      <c r="UW824" s="16"/>
      <c r="UX824" s="16"/>
      <c r="UY824" s="16"/>
      <c r="UZ824" s="16"/>
      <c r="VA824" s="16"/>
      <c r="VB824" s="16"/>
      <c r="VC824" s="16"/>
      <c r="VD824" s="16"/>
      <c r="VE824" s="16"/>
      <c r="VF824" s="16"/>
      <c r="VG824" s="16"/>
      <c r="VH824" s="16"/>
      <c r="VI824" s="16"/>
      <c r="VJ824" s="16"/>
      <c r="VK824" s="16"/>
      <c r="VL824" s="16"/>
      <c r="VM824" s="16"/>
      <c r="VN824" s="16"/>
      <c r="VO824" s="16"/>
      <c r="VP824" s="16"/>
      <c r="VQ824" s="16"/>
      <c r="VR824" s="16"/>
      <c r="VS824" s="16"/>
      <c r="VT824" s="16"/>
      <c r="VU824" s="16"/>
      <c r="VV824" s="16"/>
      <c r="VW824" s="16"/>
      <c r="VX824" s="16"/>
      <c r="VY824" s="16"/>
      <c r="VZ824" s="16"/>
      <c r="WA824" s="16"/>
      <c r="WB824" s="16"/>
      <c r="WC824" s="16"/>
      <c r="WD824" s="16"/>
      <c r="WE824" s="16"/>
      <c r="WF824" s="16"/>
      <c r="WG824" s="16"/>
      <c r="WH824" s="16"/>
      <c r="WI824" s="16"/>
      <c r="WJ824" s="16"/>
      <c r="WK824" s="16"/>
      <c r="WL824" s="16"/>
      <c r="WM824" s="16"/>
      <c r="WN824" s="16"/>
      <c r="WO824" s="16"/>
      <c r="WP824" s="16"/>
      <c r="WQ824" s="16"/>
      <c r="WR824" s="16"/>
      <c r="WS824" s="16"/>
      <c r="WT824" s="16"/>
      <c r="WU824" s="16"/>
      <c r="WV824" s="16"/>
      <c r="WW824" s="16"/>
      <c r="WX824" s="16"/>
      <c r="WY824" s="16"/>
      <c r="WZ824" s="16"/>
      <c r="XA824" s="16"/>
      <c r="XB824" s="16"/>
      <c r="XC824" s="16"/>
      <c r="XD824" s="16"/>
      <c r="XE824" s="16"/>
      <c r="XF824" s="16"/>
      <c r="XG824" s="16"/>
      <c r="XH824" s="16"/>
      <c r="XI824" s="16"/>
      <c r="XJ824" s="16"/>
      <c r="XK824" s="16"/>
      <c r="XL824" s="16"/>
      <c r="XM824" s="16"/>
      <c r="XN824" s="16"/>
      <c r="XO824" s="16"/>
      <c r="XP824" s="16"/>
      <c r="XQ824" s="16"/>
      <c r="XR824" s="16"/>
      <c r="XS824" s="16"/>
      <c r="XT824" s="16"/>
      <c r="XU824" s="16"/>
      <c r="XV824" s="16"/>
      <c r="XW824" s="16"/>
      <c r="XX824" s="16"/>
      <c r="XY824" s="16"/>
      <c r="XZ824" s="16"/>
      <c r="YA824" s="16"/>
      <c r="YB824" s="16"/>
      <c r="YC824" s="16"/>
      <c r="YD824" s="16"/>
      <c r="YE824" s="16"/>
      <c r="YF824" s="16"/>
      <c r="YG824" s="16"/>
      <c r="YH824" s="16"/>
      <c r="YI824" s="16"/>
      <c r="YJ824" s="16"/>
      <c r="YK824" s="16"/>
      <c r="YL824" s="16"/>
      <c r="YM824" s="16"/>
      <c r="YN824" s="16"/>
      <c r="YO824" s="16"/>
      <c r="YP824" s="16"/>
      <c r="YQ824" s="16"/>
      <c r="YR824" s="16"/>
      <c r="YS824" s="16"/>
      <c r="YT824" s="16"/>
      <c r="YU824" s="16"/>
      <c r="YV824" s="16"/>
      <c r="YW824" s="16"/>
      <c r="YX824" s="16"/>
      <c r="YY824" s="16"/>
      <c r="YZ824" s="16"/>
      <c r="ZA824" s="16"/>
      <c r="ZB824" s="16"/>
      <c r="ZC824" s="16"/>
      <c r="ZD824" s="16"/>
      <c r="ZE824" s="16"/>
      <c r="ZF824" s="16"/>
      <c r="ZG824" s="16"/>
      <c r="ZH824" s="16"/>
      <c r="ZI824" s="16"/>
      <c r="ZJ824" s="16"/>
      <c r="ZK824" s="16"/>
      <c r="ZL824" s="16"/>
      <c r="ZM824" s="16"/>
      <c r="ZN824" s="16"/>
      <c r="ZO824" s="16"/>
      <c r="ZP824" s="16"/>
      <c r="ZQ824" s="16"/>
      <c r="ZR824" s="16"/>
      <c r="ZS824" s="16"/>
      <c r="ZT824" s="16"/>
      <c r="ZU824" s="16"/>
      <c r="ZV824" s="16"/>
      <c r="ZW824" s="16"/>
      <c r="ZX824" s="16"/>
      <c r="ZY824" s="16"/>
      <c r="ZZ824" s="16"/>
      <c r="AAA824" s="16"/>
      <c r="AAB824" s="16"/>
      <c r="AAC824" s="16"/>
      <c r="AAD824" s="16"/>
      <c r="AAE824" s="16"/>
      <c r="AAF824" s="16"/>
      <c r="AAG824" s="16"/>
      <c r="AAH824" s="16"/>
      <c r="AAI824" s="16"/>
      <c r="AAJ824" s="16"/>
      <c r="AAK824" s="16"/>
      <c r="AAL824" s="16"/>
      <c r="AAM824" s="16"/>
      <c r="AAN824" s="16"/>
      <c r="AAO824" s="16"/>
      <c r="AAP824" s="16"/>
      <c r="AAQ824" s="16"/>
      <c r="AAR824" s="16"/>
      <c r="AAS824" s="16"/>
      <c r="AAT824" s="16"/>
      <c r="AAU824" s="16"/>
      <c r="AAV824" s="16"/>
      <c r="AAW824" s="16"/>
      <c r="AAX824" s="16"/>
      <c r="AAY824" s="16"/>
      <c r="AAZ824" s="16"/>
      <c r="ABA824" s="16"/>
      <c r="ABB824" s="16"/>
      <c r="ABC824" s="16"/>
      <c r="ABD824" s="16"/>
      <c r="ABE824" s="16"/>
      <c r="ABF824" s="16"/>
      <c r="ABG824" s="16"/>
      <c r="ABH824" s="16"/>
      <c r="ABI824" s="347"/>
      <c r="ABJ824" s="347"/>
      <c r="ABK824" s="347"/>
      <c r="ABL824" s="347"/>
      <c r="ABM824" s="347"/>
      <c r="ABN824" s="347"/>
      <c r="ABO824" s="347"/>
      <c r="ABP824" s="347"/>
      <c r="ABQ824" s="347"/>
      <c r="ABR824" s="347"/>
      <c r="ABS824" s="347"/>
      <c r="ABT824" s="347"/>
      <c r="ABU824" s="347"/>
      <c r="ABV824" s="347"/>
      <c r="ABW824" s="347"/>
      <c r="ABX824" s="347"/>
      <c r="ABY824" s="347"/>
      <c r="ABZ824" s="347"/>
      <c r="ACA824" s="347"/>
      <c r="ACB824" s="347"/>
      <c r="ACC824" s="347"/>
      <c r="ACD824" s="347"/>
      <c r="ACE824" s="347"/>
      <c r="ACF824" s="347"/>
      <c r="ACG824" s="347"/>
      <c r="ACH824" s="347"/>
      <c r="ACI824" s="347"/>
      <c r="ACJ824" s="347"/>
      <c r="ACK824" s="347"/>
      <c r="ACL824" s="347"/>
      <c r="ACM824" s="347"/>
      <c r="ACN824" s="347"/>
      <c r="ACO824" s="347"/>
      <c r="ACP824" s="347"/>
      <c r="ACQ824" s="347"/>
      <c r="ACR824" s="347"/>
      <c r="ACS824" s="347"/>
      <c r="ACT824" s="347"/>
      <c r="ACU824" s="347"/>
      <c r="ACV824" s="347"/>
      <c r="ACW824" s="347"/>
      <c r="ACX824" s="347"/>
      <c r="ACY824" s="347"/>
      <c r="ACZ824" s="347"/>
      <c r="ADA824" s="347"/>
      <c r="ADB824" s="347"/>
      <c r="ADC824" s="347"/>
      <c r="ADD824" s="347"/>
      <c r="ADE824" s="347"/>
      <c r="ADF824" s="347"/>
      <c r="ADG824" s="347"/>
      <c r="ADH824" s="347"/>
      <c r="ADI824" s="347"/>
      <c r="ADJ824" s="347"/>
      <c r="ADK824" s="347"/>
      <c r="ADL824" s="347"/>
      <c r="ADM824" s="347"/>
      <c r="ADN824" s="347"/>
      <c r="ADO824" s="347"/>
      <c r="ADP824" s="347"/>
      <c r="ADQ824" s="347"/>
      <c r="ADR824" s="347"/>
      <c r="ADS824" s="347"/>
      <c r="ADT824" s="347"/>
      <c r="ADU824" s="347"/>
      <c r="ADV824" s="347"/>
      <c r="ADW824" s="347"/>
      <c r="ADX824" s="347"/>
      <c r="ADY824" s="347"/>
      <c r="ADZ824" s="347"/>
      <c r="AEA824" s="347"/>
      <c r="AEB824" s="347"/>
      <c r="AEC824" s="347"/>
      <c r="AED824" s="347"/>
      <c r="AEE824" s="347"/>
      <c r="AEF824" s="347"/>
      <c r="AEG824" s="347"/>
      <c r="AEH824" s="347"/>
      <c r="AEI824" s="347"/>
      <c r="AEJ824" s="347"/>
      <c r="AEK824" s="347"/>
      <c r="AEL824" s="347"/>
      <c r="AEM824" s="347"/>
      <c r="AEN824" s="347"/>
      <c r="AEO824" s="347"/>
      <c r="AEP824" s="347"/>
      <c r="AEQ824" s="347"/>
      <c r="AER824" s="347"/>
      <c r="AES824" s="347"/>
      <c r="AET824" s="347"/>
      <c r="AEU824" s="347"/>
      <c r="AEV824" s="347"/>
      <c r="AEW824" s="347"/>
      <c r="AEX824" s="347"/>
      <c r="AEY824" s="347"/>
      <c r="AEZ824" s="347"/>
      <c r="AFA824" s="347"/>
      <c r="AFB824" s="347"/>
      <c r="AFC824" s="347"/>
      <c r="AFD824" s="347"/>
      <c r="AFE824" s="347"/>
      <c r="AFF824" s="347"/>
      <c r="AFG824" s="347"/>
      <c r="AFH824" s="347"/>
      <c r="AFI824" s="347"/>
      <c r="AFJ824" s="347"/>
      <c r="AFK824" s="347"/>
      <c r="AFL824" s="347"/>
      <c r="AFM824" s="347"/>
      <c r="AFN824" s="347"/>
      <c r="AFO824" s="347"/>
      <c r="AFP824" s="347"/>
      <c r="AFQ824" s="347"/>
      <c r="AFR824" s="347"/>
      <c r="AFS824" s="347"/>
      <c r="AFT824" s="347"/>
      <c r="AFU824" s="347"/>
      <c r="AFV824" s="347"/>
      <c r="AFW824" s="347"/>
      <c r="AFX824" s="347"/>
      <c r="AFY824" s="347"/>
      <c r="AFZ824" s="347"/>
      <c r="AGA824" s="347"/>
      <c r="AGB824" s="347"/>
      <c r="AGC824" s="347"/>
      <c r="AGD824" s="347"/>
      <c r="AGE824" s="347"/>
      <c r="AGF824" s="347"/>
      <c r="AGG824" s="347"/>
      <c r="AGH824" s="347"/>
      <c r="AGI824" s="347"/>
      <c r="AGJ824" s="347"/>
      <c r="AGK824" s="347"/>
      <c r="AGL824" s="347"/>
      <c r="AGM824" s="347"/>
      <c r="AGN824" s="347"/>
      <c r="AGO824" s="347"/>
      <c r="AGP824" s="347"/>
      <c r="AGQ824" s="347"/>
      <c r="AGR824" s="347"/>
      <c r="AGS824" s="347"/>
      <c r="AGT824" s="347"/>
      <c r="AGU824" s="347"/>
      <c r="AGV824" s="347"/>
      <c r="AGW824" s="347"/>
      <c r="AGX824" s="347"/>
      <c r="AGY824" s="347"/>
      <c r="AGZ824" s="347"/>
      <c r="AHA824" s="347"/>
      <c r="AHB824" s="347"/>
      <c r="AHC824" s="347"/>
      <c r="AHD824" s="347"/>
      <c r="AHE824" s="347"/>
      <c r="AHF824" s="347"/>
      <c r="AHG824" s="347"/>
      <c r="AHH824" s="347"/>
      <c r="AHI824" s="347"/>
      <c r="AHJ824" s="347"/>
      <c r="AHK824" s="347"/>
      <c r="AHL824" s="347"/>
      <c r="AHM824" s="347"/>
      <c r="AHN824" s="347"/>
      <c r="AHO824" s="347"/>
      <c r="AHP824" s="347"/>
      <c r="AHQ824" s="347"/>
      <c r="AHR824" s="347"/>
      <c r="AHS824" s="347"/>
      <c r="AHT824" s="347"/>
      <c r="AHU824" s="347"/>
      <c r="AHV824" s="347"/>
      <c r="AHW824" s="347"/>
      <c r="AHX824" s="347"/>
      <c r="AHY824" s="347"/>
      <c r="AHZ824" s="347"/>
      <c r="AIA824" s="347"/>
      <c r="AIB824" s="347"/>
      <c r="AIC824" s="347"/>
      <c r="AID824" s="347"/>
      <c r="AIE824" s="347"/>
      <c r="AIF824" s="347"/>
      <c r="AIG824" s="347"/>
      <c r="AIH824" s="347"/>
      <c r="AII824" s="347"/>
      <c r="AIJ824" s="347"/>
      <c r="AIK824" s="347"/>
      <c r="AIL824" s="347"/>
      <c r="AIM824" s="347"/>
      <c r="AIN824" s="347"/>
      <c r="AIO824" s="347"/>
      <c r="AIP824" s="347"/>
      <c r="AIQ824" s="347"/>
      <c r="AIR824" s="347"/>
      <c r="AIS824" s="347"/>
      <c r="AIT824" s="347"/>
      <c r="AIU824" s="347"/>
      <c r="AIV824" s="347"/>
      <c r="AIW824" s="347"/>
      <c r="AIX824" s="347"/>
      <c r="AIY824" s="347"/>
      <c r="AIZ824" s="347"/>
      <c r="AJA824" s="347"/>
      <c r="AJB824" s="347"/>
      <c r="AJC824" s="347"/>
      <c r="AJD824" s="347"/>
      <c r="AJE824" s="347"/>
      <c r="AJF824" s="347"/>
      <c r="AJG824" s="347"/>
      <c r="AJH824" s="347"/>
      <c r="AJI824" s="347"/>
      <c r="AJJ824" s="347"/>
      <c r="AJK824" s="347"/>
      <c r="AJL824" s="347"/>
      <c r="AJM824" s="347"/>
      <c r="AJN824" s="347"/>
      <c r="AJO824" s="347"/>
      <c r="AJP824" s="347"/>
      <c r="AJQ824" s="347"/>
      <c r="AJR824" s="347"/>
      <c r="AJS824" s="347"/>
      <c r="AJT824" s="347"/>
      <c r="AJU824" s="347"/>
      <c r="AJV824" s="347"/>
      <c r="AJW824" s="347"/>
      <c r="AJX824" s="347"/>
      <c r="AJY824" s="347"/>
      <c r="AJZ824" s="347"/>
      <c r="AKA824" s="347"/>
      <c r="AKB824" s="347"/>
      <c r="AKC824" s="347"/>
      <c r="AKD824" s="347"/>
      <c r="AKE824" s="347"/>
      <c r="AKF824" s="347"/>
      <c r="AKG824" s="347"/>
      <c r="AKH824" s="347"/>
      <c r="AKI824" s="347"/>
      <c r="AKJ824" s="347"/>
      <c r="AKK824" s="347"/>
      <c r="AKL824" s="347"/>
      <c r="AKM824" s="347"/>
      <c r="AKN824" s="347"/>
      <c r="AKO824" s="347"/>
      <c r="AKP824" s="347"/>
      <c r="AKQ824" s="347"/>
      <c r="AKR824" s="347"/>
      <c r="AKS824" s="347"/>
      <c r="AKT824" s="347"/>
      <c r="AKU824" s="347"/>
      <c r="AKV824" s="347"/>
      <c r="AKW824" s="347"/>
      <c r="AKX824" s="347"/>
      <c r="AKY824" s="347"/>
      <c r="AKZ824" s="347"/>
      <c r="ALA824" s="347"/>
      <c r="ALB824" s="347"/>
      <c r="ALC824" s="347"/>
      <c r="ALD824" s="347"/>
      <c r="ALE824" s="347"/>
      <c r="ALF824" s="347"/>
      <c r="ALG824" s="347"/>
      <c r="ALH824" s="347"/>
      <c r="ALI824" s="347"/>
      <c r="ALJ824" s="347"/>
      <c r="ALK824" s="347"/>
      <c r="ALL824" s="347"/>
      <c r="ALM824" s="347"/>
      <c r="ALN824" s="347"/>
      <c r="ALO824" s="347"/>
      <c r="ALP824" s="347"/>
      <c r="ALQ824" s="347"/>
      <c r="ALR824" s="347"/>
      <c r="ALS824" s="347"/>
      <c r="ALT824" s="347"/>
      <c r="ALU824" s="347"/>
      <c r="ALV824" s="347"/>
      <c r="ALW824" s="347"/>
      <c r="ALX824" s="347"/>
      <c r="ALY824" s="347"/>
      <c r="ALZ824" s="347"/>
      <c r="AMA824" s="347"/>
      <c r="AMB824" s="347"/>
      <c r="AMC824" s="347"/>
      <c r="AMD824" s="347"/>
      <c r="AME824" s="347"/>
      <c r="AMF824" s="347"/>
      <c r="AMG824" s="347"/>
      <c r="AMH824" s="347"/>
      <c r="AMI824" s="347"/>
      <c r="AMJ824" s="347"/>
      <c r="AMK824" s="347"/>
      <c r="AML824" s="347"/>
      <c r="AMM824" s="347"/>
      <c r="AMN824" s="347"/>
      <c r="AMO824" s="347"/>
      <c r="AMP824" s="347"/>
      <c r="AMQ824" s="347"/>
      <c r="AMR824" s="347"/>
      <c r="AMS824" s="347"/>
      <c r="AMT824" s="347"/>
      <c r="AMU824" s="347"/>
      <c r="AMV824" s="347"/>
      <c r="AMW824" s="347"/>
      <c r="AMX824" s="347"/>
      <c r="AMY824" s="347"/>
      <c r="AMZ824" s="347"/>
      <c r="ANA824" s="347"/>
      <c r="ANB824" s="347"/>
      <c r="ANC824" s="347"/>
      <c r="AND824" s="347"/>
      <c r="ANE824" s="347"/>
      <c r="ANF824" s="347"/>
      <c r="ANG824" s="347"/>
      <c r="ANH824" s="347"/>
      <c r="ANI824" s="347"/>
      <c r="ANJ824" s="347"/>
      <c r="ANK824" s="347"/>
      <c r="ANL824" s="347"/>
      <c r="ANM824" s="347"/>
      <c r="ANN824" s="347"/>
      <c r="ANO824" s="347"/>
      <c r="ANP824" s="347"/>
      <c r="ANQ824" s="347"/>
      <c r="ANR824" s="347"/>
      <c r="ANS824" s="347"/>
      <c r="ANT824" s="347"/>
      <c r="ANU824" s="347"/>
      <c r="ANV824" s="347"/>
      <c r="ANW824" s="347"/>
      <c r="ANX824" s="347"/>
      <c r="ANY824" s="347"/>
      <c r="ANZ824" s="347"/>
      <c r="AOA824" s="347"/>
      <c r="AOB824" s="347"/>
      <c r="AOC824" s="347"/>
      <c r="AOD824" s="347"/>
      <c r="AOE824" s="347"/>
      <c r="AOF824" s="347"/>
      <c r="AOG824" s="347"/>
      <c r="AOH824" s="347"/>
      <c r="AOI824" s="347"/>
      <c r="AOJ824" s="347"/>
      <c r="AOK824" s="347"/>
      <c r="AOL824" s="347"/>
      <c r="AOM824" s="347"/>
      <c r="AON824" s="347"/>
      <c r="AOO824" s="347"/>
      <c r="AOP824" s="347"/>
      <c r="AOQ824" s="347"/>
      <c r="AOR824" s="347"/>
      <c r="AOS824" s="347"/>
      <c r="AOT824" s="347"/>
      <c r="AOU824" s="347"/>
      <c r="AOV824" s="347"/>
      <c r="AOW824" s="347"/>
      <c r="AOX824" s="347"/>
      <c r="AOY824" s="347"/>
      <c r="AOZ824" s="347"/>
      <c r="APA824" s="347"/>
      <c r="APB824" s="347"/>
      <c r="APC824" s="347"/>
      <c r="APD824" s="347"/>
      <c r="APE824" s="347"/>
      <c r="APF824" s="347"/>
      <c r="APG824" s="347"/>
      <c r="APH824" s="347"/>
      <c r="API824" s="347"/>
      <c r="APJ824" s="347"/>
      <c r="APK824" s="347"/>
      <c r="APL824" s="347"/>
      <c r="APM824" s="347"/>
      <c r="APN824" s="347"/>
      <c r="APO824" s="347"/>
      <c r="APP824" s="347"/>
      <c r="APQ824" s="347"/>
      <c r="APR824" s="347"/>
      <c r="APS824" s="347"/>
      <c r="APT824" s="347"/>
      <c r="APU824" s="347"/>
      <c r="APV824" s="347"/>
      <c r="APW824" s="347"/>
      <c r="APX824" s="347"/>
      <c r="APY824" s="347"/>
      <c r="APZ824" s="347"/>
      <c r="AQA824" s="347"/>
      <c r="AQB824" s="347"/>
      <c r="AQC824" s="347"/>
      <c r="AQD824" s="347"/>
      <c r="AQE824" s="347"/>
      <c r="AQF824" s="347"/>
      <c r="AQG824" s="347"/>
      <c r="AQH824" s="347"/>
      <c r="AQI824" s="347"/>
      <c r="AQJ824" s="347"/>
      <c r="AQK824" s="347"/>
      <c r="AQL824" s="347"/>
      <c r="AQM824" s="347"/>
      <c r="AQN824" s="347"/>
      <c r="AQO824" s="347"/>
      <c r="AQP824" s="347"/>
      <c r="AQQ824" s="347"/>
      <c r="AQR824" s="347"/>
      <c r="AQS824" s="347"/>
      <c r="AQT824" s="347"/>
      <c r="AQU824" s="347"/>
      <c r="AQV824" s="347"/>
      <c r="AQW824" s="347"/>
      <c r="AQX824" s="347"/>
      <c r="AQY824" s="347"/>
      <c r="AQZ824" s="347"/>
      <c r="ARA824" s="347"/>
      <c r="ARB824" s="347"/>
      <c r="ARC824" s="347"/>
      <c r="ARD824" s="347"/>
      <c r="ARE824" s="347"/>
      <c r="ARF824" s="347"/>
      <c r="ARG824" s="347"/>
      <c r="ARH824" s="347"/>
      <c r="ARI824" s="347"/>
      <c r="ARJ824" s="347"/>
      <c r="ARK824" s="347"/>
      <c r="ARL824" s="347"/>
      <c r="ARM824" s="347"/>
      <c r="ARN824" s="347"/>
      <c r="ARO824" s="347"/>
      <c r="ARP824" s="347"/>
      <c r="ARQ824" s="347"/>
      <c r="ARR824" s="347"/>
      <c r="ARS824" s="347"/>
      <c r="ART824" s="347"/>
      <c r="ARU824" s="347"/>
      <c r="ARV824" s="347"/>
      <c r="ARW824" s="347"/>
      <c r="ARX824" s="347"/>
      <c r="ARY824" s="347"/>
      <c r="ARZ824" s="347"/>
      <c r="ASA824" s="347"/>
      <c r="ASB824" s="347"/>
      <c r="ASC824" s="347"/>
      <c r="ASD824" s="347"/>
      <c r="ASE824" s="347"/>
      <c r="ASF824" s="347"/>
      <c r="ASG824" s="347"/>
      <c r="ASH824" s="347"/>
      <c r="ASI824" s="347"/>
      <c r="ASJ824" s="347"/>
      <c r="ASK824" s="347"/>
      <c r="ASL824" s="347"/>
      <c r="ASM824" s="347"/>
      <c r="ASN824" s="347"/>
      <c r="ASO824" s="347"/>
      <c r="ASP824" s="347"/>
      <c r="ASQ824" s="347"/>
      <c r="ASR824" s="347"/>
      <c r="ASS824" s="347"/>
      <c r="AST824" s="347"/>
      <c r="ASU824" s="347"/>
      <c r="ASV824" s="347"/>
      <c r="ASW824" s="347"/>
      <c r="ASX824" s="347"/>
      <c r="ASY824" s="347"/>
      <c r="ASZ824" s="347"/>
      <c r="ATA824" s="347"/>
      <c r="ATB824" s="347"/>
      <c r="ATC824" s="347"/>
      <c r="ATD824" s="347"/>
      <c r="ATE824" s="347"/>
      <c r="ATF824" s="347"/>
      <c r="ATG824" s="347"/>
      <c r="ATH824" s="347"/>
      <c r="ATI824" s="347"/>
      <c r="ATJ824" s="347"/>
      <c r="ATK824" s="347"/>
      <c r="ATL824" s="347"/>
      <c r="ATM824" s="347"/>
      <c r="ATN824" s="347"/>
      <c r="ATO824" s="347"/>
      <c r="ATP824" s="347"/>
      <c r="ATQ824" s="347"/>
      <c r="ATR824" s="347"/>
      <c r="ATS824" s="347"/>
      <c r="ATT824" s="347"/>
      <c r="ATU824" s="347"/>
      <c r="ATV824" s="347"/>
      <c r="ATW824" s="347"/>
      <c r="ATX824" s="347"/>
      <c r="ATY824" s="347"/>
      <c r="ATZ824" s="347"/>
      <c r="AUA824" s="347"/>
      <c r="AUB824" s="347"/>
      <c r="AUC824" s="347"/>
      <c r="AUD824" s="347"/>
      <c r="AUE824" s="347"/>
      <c r="AUF824" s="347"/>
      <c r="AUG824" s="347"/>
      <c r="AUH824" s="347"/>
      <c r="AUI824" s="347"/>
      <c r="AUJ824" s="347"/>
      <c r="AUK824" s="347"/>
      <c r="AUL824" s="347"/>
      <c r="AUM824" s="347"/>
      <c r="AUN824" s="347"/>
      <c r="AUO824" s="347"/>
      <c r="AUP824" s="347"/>
      <c r="AUQ824" s="347"/>
      <c r="AUR824" s="347"/>
      <c r="AUS824" s="347"/>
      <c r="AUT824" s="347"/>
      <c r="AUU824" s="347"/>
      <c r="AUV824" s="347"/>
      <c r="AUW824" s="347"/>
      <c r="AUX824" s="347"/>
      <c r="AUY824" s="347"/>
      <c r="AUZ824" s="347"/>
      <c r="AVA824" s="347"/>
      <c r="AVB824" s="347"/>
      <c r="AVC824" s="347"/>
      <c r="AVD824" s="347"/>
      <c r="AVE824" s="347"/>
      <c r="AVF824" s="347"/>
      <c r="AVG824" s="347"/>
      <c r="AVH824" s="347"/>
      <c r="AVI824" s="347"/>
      <c r="AVJ824" s="347"/>
      <c r="AVK824" s="347"/>
      <c r="AVL824" s="347"/>
      <c r="AVM824" s="347"/>
      <c r="AVN824" s="347"/>
      <c r="AVO824" s="347"/>
      <c r="AVP824" s="347"/>
      <c r="AVQ824" s="347"/>
      <c r="AVR824" s="347"/>
      <c r="AVS824" s="347"/>
      <c r="AVT824" s="347"/>
      <c r="AVU824" s="347"/>
      <c r="AVV824" s="347"/>
      <c r="AVW824" s="347"/>
      <c r="AVX824" s="347"/>
      <c r="AVY824" s="347"/>
      <c r="AVZ824" s="347"/>
      <c r="AWA824" s="347"/>
      <c r="AWB824" s="347"/>
      <c r="AWC824" s="347"/>
      <c r="AWD824" s="347"/>
      <c r="AWE824" s="347"/>
      <c r="AWF824" s="347"/>
      <c r="AWG824" s="347"/>
      <c r="AWH824" s="347"/>
      <c r="AWI824" s="347"/>
      <c r="AWJ824" s="347"/>
      <c r="AWK824" s="347"/>
      <c r="AWL824" s="347"/>
      <c r="AWM824" s="347"/>
      <c r="AWN824" s="347"/>
      <c r="AWO824" s="347"/>
      <c r="AWP824" s="347"/>
      <c r="AWQ824" s="347"/>
      <c r="AWR824" s="347"/>
      <c r="AWS824" s="347"/>
      <c r="AWT824" s="347"/>
      <c r="AWU824" s="347"/>
      <c r="AWV824" s="347"/>
      <c r="AWW824" s="347"/>
      <c r="AWX824" s="347"/>
      <c r="AWY824" s="347"/>
      <c r="AWZ824" s="347"/>
      <c r="AXA824" s="347"/>
      <c r="AXB824" s="347"/>
      <c r="AXC824" s="347"/>
      <c r="AXD824" s="347"/>
      <c r="AXE824" s="347"/>
      <c r="AXF824" s="347"/>
      <c r="AXG824" s="347"/>
      <c r="AXH824" s="347"/>
      <c r="AXI824" s="347"/>
      <c r="AXJ824" s="347"/>
      <c r="AXK824" s="347"/>
      <c r="AXL824" s="347"/>
      <c r="AXM824" s="347"/>
      <c r="AXN824" s="347"/>
      <c r="AXO824" s="347"/>
      <c r="AXP824" s="347"/>
      <c r="AXQ824" s="347"/>
      <c r="AXR824" s="347"/>
      <c r="AXS824" s="347"/>
      <c r="AXT824" s="347"/>
      <c r="AXU824" s="347"/>
      <c r="AXV824" s="347"/>
      <c r="AXW824" s="347"/>
      <c r="AXX824" s="347"/>
      <c r="AXY824" s="347"/>
      <c r="AXZ824" s="347"/>
      <c r="AYA824" s="347"/>
      <c r="AYB824" s="347"/>
      <c r="AYC824" s="347"/>
      <c r="AYD824" s="347"/>
      <c r="AYE824" s="347"/>
      <c r="AYF824" s="347"/>
      <c r="AYG824" s="347"/>
      <c r="AYH824" s="347"/>
      <c r="AYI824" s="347"/>
      <c r="AYJ824" s="347"/>
      <c r="AYK824" s="347"/>
      <c r="AYL824" s="347"/>
      <c r="AYM824" s="347"/>
      <c r="AYN824" s="347"/>
      <c r="AYO824" s="347"/>
      <c r="AYP824" s="347"/>
      <c r="AYQ824" s="347"/>
      <c r="AYR824" s="347"/>
      <c r="AYS824" s="347"/>
      <c r="AYT824" s="347"/>
      <c r="AYU824" s="347"/>
      <c r="AYV824" s="347"/>
      <c r="AYW824" s="347"/>
      <c r="AYX824" s="347"/>
      <c r="AYY824" s="347"/>
      <c r="AYZ824" s="347"/>
      <c r="AZA824" s="347"/>
      <c r="AZB824" s="347"/>
      <c r="AZC824" s="347"/>
      <c r="AZD824" s="347"/>
      <c r="AZE824" s="347"/>
      <c r="AZF824" s="347"/>
      <c r="AZG824" s="347"/>
      <c r="AZH824" s="347"/>
      <c r="AZI824" s="347"/>
      <c r="AZJ824" s="347"/>
      <c r="AZK824" s="347"/>
      <c r="AZL824" s="347"/>
      <c r="AZM824" s="347"/>
      <c r="AZN824" s="347"/>
      <c r="AZO824" s="347"/>
      <c r="AZP824" s="347"/>
      <c r="AZQ824" s="347"/>
      <c r="AZR824" s="347"/>
      <c r="AZS824" s="347"/>
      <c r="AZT824" s="347"/>
      <c r="AZU824" s="347"/>
      <c r="AZV824" s="347"/>
      <c r="AZW824" s="347"/>
      <c r="AZX824" s="347"/>
      <c r="AZY824" s="347"/>
      <c r="AZZ824" s="347"/>
      <c r="BAA824" s="347"/>
      <c r="BAB824" s="347"/>
      <c r="BAC824" s="347"/>
      <c r="BAD824" s="347"/>
      <c r="BAE824" s="347"/>
      <c r="BAF824" s="347"/>
      <c r="BAG824" s="347"/>
      <c r="BAH824" s="347"/>
      <c r="BAI824" s="347"/>
      <c r="BAJ824" s="347"/>
      <c r="BAK824" s="347"/>
      <c r="BAL824" s="347"/>
      <c r="BAM824" s="347"/>
      <c r="BAN824" s="347"/>
      <c r="BAO824" s="347"/>
      <c r="BAP824" s="347"/>
      <c r="BAQ824" s="347"/>
      <c r="BAR824" s="347"/>
      <c r="BAS824" s="347"/>
      <c r="BAT824" s="347"/>
      <c r="BAU824" s="347"/>
      <c r="BAV824" s="347"/>
      <c r="BAW824" s="347"/>
      <c r="BAX824" s="347"/>
      <c r="BAY824" s="347"/>
      <c r="BAZ824" s="347"/>
      <c r="BBA824" s="347"/>
      <c r="BBB824" s="347"/>
      <c r="BBC824" s="347"/>
      <c r="BBD824" s="347"/>
      <c r="BBE824" s="347"/>
      <c r="BBF824" s="347"/>
      <c r="BBG824" s="347"/>
      <c r="BBH824" s="347"/>
      <c r="BBI824" s="347"/>
      <c r="BBJ824" s="347"/>
      <c r="BBK824" s="347"/>
      <c r="BBL824" s="347"/>
      <c r="BBM824" s="347"/>
      <c r="BBN824" s="347"/>
      <c r="BBO824" s="347"/>
      <c r="BBP824" s="347"/>
      <c r="BBQ824" s="347"/>
      <c r="BBR824" s="347"/>
      <c r="BBS824" s="347"/>
      <c r="BBT824" s="347"/>
      <c r="BBU824" s="347"/>
      <c r="BBV824" s="347"/>
      <c r="BBW824" s="347"/>
      <c r="BBX824" s="347"/>
      <c r="BBY824" s="347"/>
      <c r="BBZ824" s="347"/>
      <c r="BCA824" s="347"/>
      <c r="BCB824" s="347"/>
      <c r="BCC824" s="347"/>
      <c r="BCD824" s="347"/>
      <c r="BCE824" s="347"/>
      <c r="BCF824" s="347"/>
      <c r="BCG824" s="347"/>
      <c r="BCH824" s="347"/>
      <c r="BCI824" s="347"/>
      <c r="BCJ824" s="347"/>
      <c r="BCK824" s="347"/>
      <c r="BCL824" s="347"/>
      <c r="BCM824" s="347"/>
      <c r="BCN824" s="347"/>
      <c r="BCO824" s="347"/>
      <c r="BCP824" s="347"/>
      <c r="BCQ824" s="347"/>
      <c r="BCR824" s="347"/>
      <c r="BCS824" s="347"/>
      <c r="BCT824" s="347"/>
      <c r="BCU824" s="347"/>
      <c r="BCV824" s="347"/>
      <c r="BCW824" s="347"/>
      <c r="BCX824" s="347"/>
      <c r="BCY824" s="347"/>
      <c r="BCZ824" s="347"/>
      <c r="BDA824" s="347"/>
      <c r="BDB824" s="347"/>
      <c r="BDC824" s="347"/>
      <c r="BDD824" s="347"/>
      <c r="BDE824" s="347"/>
      <c r="BDF824" s="347"/>
      <c r="BDG824" s="347"/>
      <c r="BDH824" s="347"/>
      <c r="BDI824" s="347"/>
      <c r="BDJ824" s="347"/>
      <c r="BDK824" s="347"/>
      <c r="BDL824" s="347"/>
      <c r="BDM824" s="347"/>
      <c r="BDN824" s="347"/>
      <c r="BDO824" s="347"/>
      <c r="BDP824" s="347"/>
      <c r="BDQ824" s="347"/>
      <c r="BDR824" s="347"/>
      <c r="BDS824" s="347"/>
      <c r="BDT824" s="347"/>
      <c r="BDU824" s="347"/>
      <c r="BDV824" s="347"/>
      <c r="BDW824" s="347"/>
      <c r="BDX824" s="347"/>
      <c r="BDY824" s="347"/>
      <c r="BDZ824" s="347"/>
      <c r="BEA824" s="347"/>
      <c r="BEB824" s="347"/>
      <c r="BEC824" s="347"/>
      <c r="BED824" s="347"/>
      <c r="BEE824" s="347"/>
      <c r="BEF824" s="347"/>
      <c r="BEG824" s="347"/>
      <c r="BEH824" s="347"/>
      <c r="BEI824" s="347"/>
      <c r="BEJ824" s="347"/>
      <c r="BEK824" s="347"/>
      <c r="BEL824" s="347"/>
      <c r="BEM824" s="347"/>
      <c r="BEN824" s="347"/>
      <c r="BEO824" s="347"/>
      <c r="BEP824" s="347"/>
      <c r="BEQ824" s="347"/>
      <c r="BER824" s="347"/>
      <c r="BES824" s="347"/>
      <c r="BET824" s="347"/>
      <c r="BEU824" s="347"/>
      <c r="BEV824" s="347"/>
      <c r="BEW824" s="347"/>
      <c r="BEX824" s="347"/>
      <c r="BEY824" s="347"/>
      <c r="BEZ824" s="347"/>
      <c r="BFA824" s="347"/>
      <c r="BFB824" s="347"/>
      <c r="BFC824" s="347"/>
      <c r="BFD824" s="347"/>
      <c r="BFE824" s="347"/>
      <c r="BFF824" s="347"/>
      <c r="BFG824" s="347"/>
      <c r="BFH824" s="347"/>
      <c r="BFI824" s="347"/>
      <c r="BFJ824" s="347"/>
      <c r="BFK824" s="347"/>
      <c r="BFL824" s="347"/>
      <c r="BFM824" s="347"/>
      <c r="BFN824" s="347"/>
      <c r="BFO824" s="347"/>
      <c r="BFP824" s="347"/>
      <c r="BFQ824" s="347"/>
      <c r="BFR824" s="347"/>
      <c r="BFS824" s="347"/>
      <c r="BFT824" s="347"/>
      <c r="BFU824" s="347"/>
      <c r="BFV824" s="347"/>
      <c r="BFW824" s="347"/>
      <c r="BFX824" s="347"/>
      <c r="BFY824" s="347"/>
      <c r="BFZ824" s="347"/>
      <c r="BGA824" s="347"/>
      <c r="BGB824" s="347"/>
      <c r="BGC824" s="347"/>
      <c r="BGD824" s="347"/>
      <c r="BGE824" s="347"/>
      <c r="BGF824" s="347"/>
      <c r="BGG824" s="347"/>
      <c r="BGH824" s="347"/>
      <c r="BGI824" s="347"/>
      <c r="BGJ824" s="347"/>
      <c r="BGK824" s="347"/>
      <c r="BGL824" s="347"/>
      <c r="BGM824" s="347"/>
      <c r="BGN824" s="347"/>
      <c r="BGO824" s="347"/>
      <c r="BGP824" s="347"/>
      <c r="BGQ824" s="347"/>
      <c r="BGR824" s="347"/>
      <c r="BGS824" s="347"/>
      <c r="BGT824" s="347"/>
      <c r="BGU824" s="347"/>
      <c r="BGV824" s="347"/>
      <c r="BGW824" s="347"/>
      <c r="BGX824" s="347"/>
      <c r="BGY824" s="347"/>
      <c r="BGZ824" s="347"/>
      <c r="BHA824" s="347"/>
      <c r="BHB824" s="347"/>
      <c r="BHC824" s="347"/>
      <c r="BHD824" s="347"/>
      <c r="BHE824" s="347"/>
      <c r="BHF824" s="347"/>
      <c r="BHG824" s="347"/>
      <c r="BHH824" s="347"/>
      <c r="BHI824" s="347"/>
      <c r="BHJ824" s="347"/>
      <c r="BHK824" s="347"/>
      <c r="BHL824" s="347"/>
      <c r="BHM824" s="347"/>
      <c r="BHN824" s="347"/>
      <c r="BHO824" s="347"/>
      <c r="BHP824" s="347"/>
      <c r="BHQ824" s="347"/>
      <c r="BHR824" s="347"/>
      <c r="BHS824" s="347"/>
      <c r="BHT824" s="347"/>
      <c r="BHU824" s="347"/>
      <c r="BHV824" s="347"/>
      <c r="BHW824" s="347"/>
      <c r="BHX824" s="347"/>
      <c r="BHY824" s="347"/>
      <c r="BHZ824" s="347"/>
      <c r="BIA824" s="347"/>
      <c r="BIB824" s="347"/>
      <c r="BIC824" s="347"/>
      <c r="BID824" s="347"/>
      <c r="BIE824" s="347"/>
      <c r="BIF824" s="347"/>
      <c r="BIG824" s="347"/>
      <c r="BIH824" s="347"/>
      <c r="BII824" s="347"/>
      <c r="BIJ824" s="347"/>
      <c r="BIK824" s="347"/>
      <c r="BIL824" s="347"/>
      <c r="BIM824" s="347"/>
      <c r="BIN824" s="347"/>
      <c r="BIO824" s="347"/>
      <c r="BIP824" s="347"/>
      <c r="BIQ824" s="347"/>
      <c r="BIR824" s="347"/>
      <c r="BIS824" s="347"/>
      <c r="BIT824" s="347"/>
      <c r="BIU824" s="347"/>
      <c r="BIV824" s="347"/>
      <c r="BIW824" s="347"/>
      <c r="BIX824" s="347"/>
      <c r="BIY824" s="347"/>
      <c r="BIZ824" s="347"/>
      <c r="BJA824" s="347"/>
      <c r="BJB824" s="347"/>
      <c r="BJC824" s="347"/>
      <c r="BJD824" s="347"/>
      <c r="BJE824" s="347"/>
      <c r="BJF824" s="347"/>
      <c r="BJG824" s="347"/>
      <c r="BJH824" s="347"/>
      <c r="BJI824" s="347"/>
      <c r="BJJ824" s="347"/>
      <c r="BJK824" s="347"/>
      <c r="BJL824" s="347"/>
      <c r="BJM824" s="347"/>
      <c r="BJN824" s="347"/>
      <c r="BJO824" s="347"/>
      <c r="BJP824" s="347"/>
      <c r="BJQ824" s="347"/>
      <c r="BJR824" s="347"/>
      <c r="BJS824" s="347"/>
      <c r="BJT824" s="347"/>
      <c r="BJU824" s="347"/>
      <c r="BJV824" s="347"/>
      <c r="BJW824" s="347"/>
      <c r="BJX824" s="347"/>
      <c r="BJY824" s="347"/>
      <c r="BJZ824" s="347"/>
      <c r="BKA824" s="347"/>
      <c r="BKB824" s="347"/>
      <c r="BKC824" s="347"/>
      <c r="BKD824" s="347"/>
      <c r="BKE824" s="347"/>
      <c r="BKF824" s="347"/>
      <c r="BKG824" s="347"/>
      <c r="BKH824" s="347"/>
      <c r="BKI824" s="347"/>
      <c r="BKJ824" s="347"/>
      <c r="BKK824" s="347"/>
      <c r="BKL824" s="347"/>
      <c r="BKM824" s="347"/>
      <c r="BKN824" s="347"/>
      <c r="BKO824" s="347"/>
      <c r="BKP824" s="347"/>
      <c r="BKQ824" s="347"/>
      <c r="BKR824" s="347"/>
      <c r="BKS824" s="347"/>
      <c r="BKT824" s="347"/>
      <c r="BKU824" s="347"/>
      <c r="BKV824" s="347"/>
      <c r="BKW824" s="347"/>
      <c r="BKX824" s="347"/>
      <c r="BKY824" s="347"/>
      <c r="BKZ824" s="347"/>
      <c r="BLA824" s="347"/>
      <c r="BLB824" s="347"/>
      <c r="BLC824" s="347"/>
      <c r="BLD824" s="347"/>
      <c r="BLE824" s="347"/>
      <c r="BLF824" s="347"/>
      <c r="BLG824" s="347"/>
      <c r="BLH824" s="347"/>
      <c r="BLI824" s="347"/>
      <c r="BLJ824" s="347"/>
      <c r="BLK824" s="347"/>
      <c r="BLL824" s="347"/>
      <c r="BLM824" s="347"/>
      <c r="BLN824" s="347"/>
      <c r="BLO824" s="347"/>
      <c r="BLP824" s="347"/>
      <c r="BLQ824" s="347"/>
      <c r="BLR824" s="347"/>
      <c r="BLS824" s="347"/>
      <c r="BLT824" s="347"/>
      <c r="BLU824" s="347"/>
      <c r="BLV824" s="347"/>
      <c r="BLW824" s="347"/>
      <c r="BLX824" s="347"/>
      <c r="BLY824" s="347"/>
      <c r="BLZ824" s="347"/>
      <c r="BMA824" s="347"/>
      <c r="BMB824" s="347"/>
      <c r="BMC824" s="347"/>
      <c r="BMD824" s="347"/>
      <c r="BME824" s="347"/>
      <c r="BMF824" s="347"/>
      <c r="BMG824" s="347"/>
      <c r="BMH824" s="347"/>
      <c r="BMI824" s="347"/>
      <c r="BMJ824" s="347"/>
      <c r="BMK824" s="347"/>
      <c r="BML824" s="347"/>
      <c r="BMM824" s="347"/>
      <c r="BMN824" s="347"/>
      <c r="BMO824" s="347"/>
      <c r="BMP824" s="347"/>
      <c r="BMQ824" s="347"/>
      <c r="BMR824" s="347"/>
      <c r="BMS824" s="347"/>
      <c r="BMT824" s="347"/>
      <c r="BMU824" s="347"/>
      <c r="BMV824" s="347"/>
      <c r="BMW824" s="347"/>
      <c r="BMX824" s="347"/>
      <c r="BMY824" s="347"/>
      <c r="BMZ824" s="347"/>
      <c r="BNA824" s="347"/>
      <c r="BNB824" s="347"/>
      <c r="BNC824" s="347"/>
      <c r="BND824" s="347"/>
      <c r="BNE824" s="347"/>
      <c r="BNF824" s="347"/>
      <c r="BNG824" s="347"/>
      <c r="BNH824" s="347"/>
      <c r="BNI824" s="347"/>
      <c r="BNJ824" s="347"/>
      <c r="BNK824" s="347"/>
      <c r="BNL824" s="347"/>
      <c r="BNM824" s="347"/>
      <c r="BNN824" s="347"/>
      <c r="BNO824" s="347"/>
      <c r="BNP824" s="347"/>
      <c r="BNQ824" s="347"/>
      <c r="BNR824" s="347"/>
      <c r="BNS824" s="347"/>
      <c r="BNT824" s="347"/>
      <c r="BNU824" s="347"/>
      <c r="BNV824" s="347"/>
      <c r="BNW824" s="347"/>
      <c r="BNX824" s="347"/>
      <c r="BNY824" s="347"/>
      <c r="BNZ824" s="347"/>
      <c r="BOA824" s="347"/>
      <c r="BOB824" s="347"/>
      <c r="BOC824" s="347"/>
      <c r="BOD824" s="347"/>
      <c r="BOE824" s="347"/>
      <c r="BOF824" s="347"/>
      <c r="BOG824" s="347"/>
      <c r="BOH824" s="347"/>
      <c r="BOI824" s="347"/>
      <c r="BOJ824" s="347"/>
      <c r="BOK824" s="347"/>
      <c r="BOL824" s="347"/>
      <c r="BOM824" s="347"/>
      <c r="BON824" s="347"/>
      <c r="BOO824" s="347"/>
      <c r="BOP824" s="347"/>
      <c r="BOQ824" s="347"/>
      <c r="BOR824" s="347"/>
      <c r="BOS824" s="347"/>
      <c r="BOT824" s="347"/>
      <c r="BOU824" s="347"/>
      <c r="BOV824" s="347"/>
      <c r="BOW824" s="347"/>
      <c r="BOX824" s="347"/>
      <c r="BOY824" s="347"/>
      <c r="BOZ824" s="347"/>
      <c r="BPA824" s="347"/>
      <c r="BPB824" s="347"/>
      <c r="BPC824" s="347"/>
      <c r="BPD824" s="347"/>
      <c r="BPE824" s="347"/>
      <c r="BPF824" s="347"/>
      <c r="BPG824" s="347"/>
      <c r="BPH824" s="347"/>
      <c r="BPI824" s="347"/>
      <c r="BPJ824" s="347"/>
      <c r="BPK824" s="347"/>
      <c r="BPL824" s="347"/>
      <c r="BPM824" s="347"/>
      <c r="BPN824" s="347"/>
      <c r="BPO824" s="347"/>
      <c r="BPP824" s="347"/>
      <c r="BPQ824" s="347"/>
      <c r="BPR824" s="347"/>
      <c r="BPS824" s="347"/>
      <c r="BPT824" s="347"/>
      <c r="BPU824" s="347"/>
      <c r="BPV824" s="347"/>
      <c r="BPW824" s="347"/>
      <c r="BPX824" s="347"/>
      <c r="BPY824" s="347"/>
      <c r="BPZ824" s="347"/>
      <c r="BQA824" s="347"/>
      <c r="BQB824" s="347"/>
      <c r="BQC824" s="347"/>
      <c r="BQD824" s="347"/>
      <c r="BQE824" s="347"/>
      <c r="BQF824" s="347"/>
      <c r="BQG824" s="347"/>
      <c r="BQH824" s="347"/>
      <c r="BQI824" s="347"/>
      <c r="BQJ824" s="347"/>
      <c r="BQK824" s="347"/>
      <c r="BQL824" s="347"/>
      <c r="BQM824" s="347"/>
      <c r="BQN824" s="347"/>
      <c r="BQO824" s="347"/>
      <c r="BQP824" s="347"/>
      <c r="BQQ824" s="347"/>
      <c r="BQR824" s="347"/>
      <c r="BQS824" s="347"/>
      <c r="BQT824" s="347"/>
      <c r="BQU824" s="347"/>
      <c r="BQV824" s="347"/>
      <c r="BQW824" s="347"/>
      <c r="BQX824" s="347"/>
      <c r="BQY824" s="347"/>
      <c r="BQZ824" s="347"/>
      <c r="BRA824" s="347"/>
      <c r="BRB824" s="347"/>
      <c r="BRC824" s="347"/>
      <c r="BRD824" s="347"/>
      <c r="BRE824" s="347"/>
      <c r="BRF824" s="347"/>
      <c r="BRG824" s="347"/>
      <c r="BRH824" s="347"/>
      <c r="BRI824" s="347"/>
      <c r="BRJ824" s="347"/>
      <c r="BRK824" s="347"/>
      <c r="BRL824" s="347"/>
      <c r="BRM824" s="347"/>
      <c r="BRN824" s="347"/>
      <c r="BRO824" s="347"/>
      <c r="BRP824" s="347"/>
      <c r="BRQ824" s="347"/>
      <c r="BRR824" s="347"/>
      <c r="BRS824" s="347"/>
      <c r="BRT824" s="347"/>
      <c r="BRU824" s="347"/>
      <c r="BRV824" s="347"/>
      <c r="BRW824" s="347"/>
      <c r="BRX824" s="347"/>
      <c r="BRY824" s="347"/>
      <c r="BRZ824" s="347"/>
      <c r="BSA824" s="347"/>
      <c r="BSB824" s="347"/>
      <c r="BSC824" s="347"/>
      <c r="BSD824" s="347"/>
      <c r="BSE824" s="347"/>
      <c r="BSF824" s="347"/>
      <c r="BSG824" s="347"/>
      <c r="BSH824" s="347"/>
      <c r="BSI824" s="347"/>
      <c r="BSJ824" s="347"/>
      <c r="BSK824" s="347"/>
      <c r="BSL824" s="347"/>
      <c r="BSM824" s="347"/>
      <c r="BSN824" s="347"/>
      <c r="BSO824" s="347"/>
      <c r="BSP824" s="347"/>
      <c r="BSQ824" s="347"/>
      <c r="BSR824" s="347"/>
      <c r="BSS824" s="347"/>
      <c r="BST824" s="347"/>
      <c r="BSU824" s="347"/>
      <c r="BSV824" s="347"/>
      <c r="BSW824" s="347"/>
      <c r="BSX824" s="347"/>
      <c r="BSY824" s="347"/>
      <c r="BSZ824" s="347"/>
      <c r="BTA824" s="347"/>
      <c r="BTB824" s="347"/>
      <c r="BTC824" s="347"/>
      <c r="BTD824" s="347"/>
      <c r="BTE824" s="347"/>
      <c r="BTF824" s="347"/>
      <c r="BTG824" s="347"/>
      <c r="BTH824" s="347"/>
      <c r="BTI824" s="347"/>
      <c r="BTJ824" s="347"/>
      <c r="BTK824" s="347"/>
      <c r="BTL824" s="347"/>
      <c r="BTM824" s="347"/>
      <c r="BTN824" s="347"/>
      <c r="BTO824" s="347"/>
      <c r="BTP824" s="347"/>
      <c r="BTQ824" s="347"/>
      <c r="BTR824" s="347"/>
      <c r="BTS824" s="347"/>
      <c r="BTT824" s="347"/>
      <c r="BTU824" s="347"/>
      <c r="BTV824" s="347"/>
      <c r="BTW824" s="347"/>
      <c r="BTX824" s="347"/>
      <c r="BTY824" s="347"/>
      <c r="BTZ824" s="347"/>
      <c r="BUA824" s="347"/>
      <c r="BUB824" s="347"/>
      <c r="BUC824" s="347"/>
      <c r="BUD824" s="347"/>
      <c r="BUE824" s="347"/>
      <c r="BUF824" s="347"/>
      <c r="BUG824" s="347"/>
      <c r="BUH824" s="347"/>
      <c r="BUI824" s="347"/>
      <c r="BUJ824" s="347"/>
      <c r="BUK824" s="347"/>
      <c r="BUL824" s="347"/>
      <c r="BUM824" s="347"/>
      <c r="BUN824" s="347"/>
      <c r="BUO824" s="347"/>
      <c r="BUP824" s="347"/>
      <c r="BUQ824" s="347"/>
      <c r="BUR824" s="347"/>
      <c r="BUS824" s="347"/>
      <c r="BUT824" s="347"/>
      <c r="BUU824" s="347"/>
      <c r="BUV824" s="347"/>
      <c r="BUW824" s="347"/>
      <c r="BUX824" s="347"/>
      <c r="BUY824" s="347"/>
      <c r="BUZ824" s="347"/>
      <c r="BVA824" s="347"/>
      <c r="BVB824" s="347"/>
      <c r="BVC824" s="347"/>
      <c r="BVD824" s="347"/>
      <c r="BVE824" s="347"/>
      <c r="BVF824" s="347"/>
      <c r="BVG824" s="347"/>
      <c r="BVH824" s="347"/>
      <c r="BVI824" s="347"/>
      <c r="BVJ824" s="347"/>
      <c r="BVK824" s="347"/>
      <c r="BVL824" s="347"/>
      <c r="BVM824" s="347"/>
      <c r="BVN824" s="347"/>
      <c r="BVO824" s="347"/>
      <c r="BVP824" s="347"/>
      <c r="BVQ824" s="347"/>
      <c r="BVR824" s="347"/>
      <c r="BVS824" s="347"/>
      <c r="BVT824" s="347"/>
      <c r="BVU824" s="347"/>
      <c r="BVV824" s="347"/>
      <c r="BVW824" s="347"/>
      <c r="BVX824" s="347"/>
      <c r="BVY824" s="347"/>
      <c r="BVZ824" s="347"/>
      <c r="BWA824" s="347"/>
      <c r="BWB824" s="347"/>
      <c r="BWC824" s="347"/>
      <c r="BWD824" s="347"/>
      <c r="BWE824" s="347"/>
      <c r="BWF824" s="347"/>
      <c r="BWG824" s="347"/>
      <c r="BWH824" s="347"/>
      <c r="BWI824" s="347"/>
      <c r="BWJ824" s="347"/>
      <c r="BWK824" s="347"/>
      <c r="BWL824" s="347"/>
      <c r="BWM824" s="347"/>
      <c r="BWN824" s="347"/>
      <c r="BWO824" s="347"/>
      <c r="BWP824" s="347"/>
      <c r="BWQ824" s="347"/>
      <c r="BWR824" s="347"/>
      <c r="BWS824" s="347"/>
      <c r="BWT824" s="347"/>
      <c r="BWU824" s="347"/>
      <c r="BWV824" s="347"/>
      <c r="BWW824" s="347"/>
      <c r="BWX824" s="347"/>
      <c r="BWY824" s="347"/>
      <c r="BWZ824" s="347"/>
      <c r="BXA824" s="347"/>
      <c r="BXB824" s="347"/>
      <c r="BXC824" s="347"/>
      <c r="BXD824" s="347"/>
      <c r="BXE824" s="347"/>
      <c r="BXF824" s="347"/>
      <c r="BXG824" s="347"/>
      <c r="BXH824" s="347"/>
      <c r="BXI824" s="347"/>
      <c r="BXJ824" s="347"/>
      <c r="BXK824" s="347"/>
      <c r="BXL824" s="347"/>
      <c r="BXM824" s="347"/>
      <c r="BXN824" s="347"/>
      <c r="BXO824" s="347"/>
      <c r="BXP824" s="347"/>
      <c r="BXQ824" s="347"/>
      <c r="BXR824" s="347"/>
      <c r="BXS824" s="347"/>
      <c r="BXT824" s="347"/>
      <c r="BXU824" s="347"/>
      <c r="BXV824" s="347"/>
      <c r="BXW824" s="347"/>
      <c r="BXX824" s="347"/>
      <c r="BXY824" s="347"/>
      <c r="BXZ824" s="347"/>
      <c r="BYA824" s="347"/>
      <c r="BYB824" s="347"/>
      <c r="BYC824" s="347"/>
      <c r="BYD824" s="347"/>
      <c r="BYE824" s="347"/>
      <c r="BYF824" s="347"/>
      <c r="BYG824" s="347"/>
      <c r="BYH824" s="347"/>
      <c r="BYI824" s="347"/>
      <c r="BYJ824" s="347"/>
      <c r="BYK824" s="347"/>
      <c r="BYL824" s="347"/>
      <c r="BYM824" s="347"/>
      <c r="BYN824" s="347"/>
      <c r="BYO824" s="347"/>
      <c r="BYP824" s="347"/>
      <c r="BYQ824" s="347"/>
      <c r="BYR824" s="347"/>
      <c r="BYS824" s="347"/>
      <c r="BYT824" s="347"/>
      <c r="BYU824" s="347"/>
      <c r="BYV824" s="347"/>
      <c r="BYW824" s="347"/>
      <c r="BYX824" s="347"/>
      <c r="BYY824" s="347"/>
      <c r="BYZ824" s="347"/>
      <c r="BZA824" s="347"/>
      <c r="BZB824" s="347"/>
      <c r="BZC824" s="347"/>
      <c r="BZD824" s="347"/>
      <c r="BZE824" s="347"/>
      <c r="BZF824" s="347"/>
      <c r="BZG824" s="347"/>
      <c r="BZH824" s="347"/>
      <c r="BZI824" s="347"/>
      <c r="BZJ824" s="347"/>
      <c r="BZK824" s="347"/>
      <c r="BZL824" s="347"/>
      <c r="BZM824" s="347"/>
      <c r="BZN824" s="347"/>
      <c r="BZO824" s="347"/>
      <c r="BZP824" s="347"/>
      <c r="BZQ824" s="347"/>
      <c r="BZR824" s="347"/>
      <c r="BZS824" s="347"/>
      <c r="BZT824" s="347"/>
      <c r="BZU824" s="347"/>
      <c r="BZV824" s="347"/>
      <c r="BZW824" s="347"/>
      <c r="BZX824" s="347"/>
      <c r="BZY824" s="347"/>
      <c r="BZZ824" s="347"/>
      <c r="CAA824" s="347"/>
      <c r="CAB824" s="347"/>
      <c r="CAC824" s="347"/>
      <c r="CAD824" s="347"/>
      <c r="CAE824" s="347"/>
      <c r="CAF824" s="347"/>
      <c r="CAG824" s="347"/>
      <c r="CAH824" s="347"/>
      <c r="CAI824" s="347"/>
      <c r="CAJ824" s="347"/>
      <c r="CAK824" s="347"/>
      <c r="CAL824" s="347"/>
      <c r="CAM824" s="347"/>
      <c r="CAN824" s="347"/>
      <c r="CAO824" s="347"/>
      <c r="CAP824" s="347"/>
      <c r="CAQ824" s="347"/>
      <c r="CAR824" s="347"/>
      <c r="CAS824" s="347"/>
      <c r="CAT824" s="347"/>
      <c r="CAU824" s="347"/>
      <c r="CAV824" s="347"/>
      <c r="CAW824" s="347"/>
      <c r="CAX824" s="347"/>
      <c r="CAY824" s="347"/>
      <c r="CAZ824" s="347"/>
      <c r="CBA824" s="347"/>
      <c r="CBB824" s="347"/>
      <c r="CBC824" s="347"/>
      <c r="CBD824" s="347"/>
      <c r="CBE824" s="347"/>
      <c r="CBF824" s="347"/>
      <c r="CBG824" s="347"/>
      <c r="CBH824" s="347"/>
      <c r="CBI824" s="347"/>
      <c r="CBJ824" s="347"/>
      <c r="CBK824" s="347"/>
      <c r="CBL824" s="347"/>
      <c r="CBM824" s="347"/>
      <c r="CBN824" s="347"/>
      <c r="CBO824" s="347"/>
      <c r="CBP824" s="347"/>
      <c r="CBQ824" s="347"/>
      <c r="CBR824" s="347"/>
      <c r="CBS824" s="347"/>
      <c r="CBT824" s="347"/>
      <c r="CBU824" s="347"/>
      <c r="CBV824" s="347"/>
      <c r="CBW824" s="347"/>
      <c r="CBX824" s="347"/>
      <c r="CBY824" s="347"/>
      <c r="CBZ824" s="347"/>
      <c r="CCA824" s="347"/>
      <c r="CCB824" s="347"/>
      <c r="CCC824" s="347"/>
      <c r="CCD824" s="347"/>
      <c r="CCE824" s="347"/>
      <c r="CCF824" s="347"/>
      <c r="CCG824" s="347"/>
      <c r="CCH824" s="347"/>
      <c r="CCI824" s="347"/>
      <c r="CCJ824" s="347"/>
      <c r="CCK824" s="347"/>
      <c r="CCL824" s="347"/>
      <c r="CCM824" s="347"/>
      <c r="CCN824" s="347"/>
      <c r="CCO824" s="347"/>
      <c r="CCP824" s="347"/>
      <c r="CCQ824" s="347"/>
      <c r="CCR824" s="347"/>
      <c r="CCS824" s="347"/>
      <c r="CCT824" s="347"/>
      <c r="CCU824" s="347"/>
      <c r="CCV824" s="347"/>
      <c r="CCW824" s="347"/>
      <c r="CCX824" s="347"/>
      <c r="CCY824" s="347"/>
      <c r="CCZ824" s="347"/>
      <c r="CDA824" s="347"/>
      <c r="CDB824" s="347"/>
      <c r="CDC824" s="347"/>
      <c r="CDD824" s="347"/>
      <c r="CDE824" s="347"/>
      <c r="CDF824" s="347"/>
      <c r="CDG824" s="347"/>
      <c r="CDH824" s="347"/>
      <c r="CDI824" s="347"/>
      <c r="CDJ824" s="347"/>
      <c r="CDK824" s="347"/>
      <c r="CDL824" s="347"/>
      <c r="CDM824" s="347"/>
      <c r="CDN824" s="347"/>
      <c r="CDO824" s="347"/>
      <c r="CDP824" s="347"/>
      <c r="CDQ824" s="347"/>
      <c r="CDR824" s="347"/>
      <c r="CDS824" s="347"/>
      <c r="CDT824" s="347"/>
      <c r="CDU824" s="347"/>
      <c r="CDV824" s="347"/>
      <c r="CDW824" s="347"/>
      <c r="CDX824" s="347"/>
      <c r="CDY824" s="347"/>
      <c r="CDZ824" s="347"/>
      <c r="CEA824" s="347"/>
      <c r="CEB824" s="347"/>
      <c r="CEC824" s="347"/>
      <c r="CED824" s="347"/>
      <c r="CEE824" s="347"/>
      <c r="CEF824" s="347"/>
      <c r="CEG824" s="347"/>
      <c r="CEH824" s="347"/>
      <c r="CEI824" s="347"/>
      <c r="CEJ824" s="347"/>
      <c r="CEK824" s="347"/>
      <c r="CEL824" s="347"/>
      <c r="CEM824" s="347"/>
      <c r="CEN824" s="347"/>
      <c r="CEO824" s="347"/>
      <c r="CEP824" s="347"/>
      <c r="CEQ824" s="347"/>
      <c r="CER824" s="347"/>
      <c r="CES824" s="347"/>
      <c r="CET824" s="347"/>
      <c r="CEU824" s="347"/>
      <c r="CEV824" s="347"/>
      <c r="CEW824" s="347"/>
      <c r="CEX824" s="347"/>
      <c r="CEY824" s="347"/>
      <c r="CEZ824" s="347"/>
      <c r="CFA824" s="347"/>
      <c r="CFB824" s="347"/>
      <c r="CFC824" s="347"/>
      <c r="CFD824" s="347"/>
      <c r="CFE824" s="347"/>
      <c r="CFF824" s="347"/>
      <c r="CFG824" s="347"/>
      <c r="CFH824" s="347"/>
      <c r="CFI824" s="347"/>
      <c r="CFJ824" s="347"/>
      <c r="CFK824" s="347"/>
      <c r="CFL824" s="347"/>
      <c r="CFM824" s="347"/>
      <c r="CFN824" s="347"/>
      <c r="CFO824" s="347"/>
      <c r="CFP824" s="347"/>
      <c r="CFQ824" s="347"/>
      <c r="CFR824" s="347"/>
      <c r="CFS824" s="347"/>
      <c r="CFT824" s="347"/>
      <c r="CFU824" s="347"/>
      <c r="CFV824" s="347"/>
      <c r="CFW824" s="347"/>
      <c r="CFX824" s="347"/>
      <c r="CFY824" s="347"/>
      <c r="CFZ824" s="347"/>
      <c r="CGA824" s="347"/>
      <c r="CGB824" s="347"/>
      <c r="CGC824" s="347"/>
      <c r="CGD824" s="347"/>
      <c r="CGE824" s="347"/>
      <c r="CGF824" s="347"/>
      <c r="CGG824" s="347"/>
      <c r="CGH824" s="347"/>
      <c r="CGI824" s="347"/>
      <c r="CGJ824" s="347"/>
      <c r="CGK824" s="347"/>
      <c r="CGL824" s="347"/>
      <c r="CGM824" s="347"/>
      <c r="CGN824" s="347"/>
      <c r="CGO824" s="347"/>
      <c r="CGP824" s="347"/>
      <c r="CGQ824" s="347"/>
      <c r="CGR824" s="347"/>
      <c r="CGS824" s="347"/>
      <c r="CGT824" s="347"/>
      <c r="CGU824" s="347"/>
      <c r="CGV824" s="347"/>
      <c r="CGW824" s="347"/>
      <c r="CGX824" s="347"/>
      <c r="CGY824" s="347"/>
      <c r="CGZ824" s="347"/>
      <c r="CHA824" s="347"/>
      <c r="CHB824" s="347"/>
      <c r="CHC824" s="347"/>
      <c r="CHD824" s="347"/>
      <c r="CHE824" s="347"/>
      <c r="CHF824" s="347"/>
      <c r="CHG824" s="347"/>
      <c r="CHH824" s="347"/>
      <c r="CHI824" s="347"/>
      <c r="CHJ824" s="347"/>
      <c r="CHK824" s="347"/>
      <c r="CHL824" s="347"/>
      <c r="CHM824" s="347"/>
      <c r="CHN824" s="347"/>
      <c r="CHO824" s="347"/>
      <c r="CHP824" s="347"/>
      <c r="CHQ824" s="347"/>
      <c r="CHR824" s="347"/>
      <c r="CHS824" s="347"/>
      <c r="CHT824" s="347"/>
      <c r="CHU824" s="347"/>
      <c r="CHV824" s="347"/>
      <c r="CHW824" s="347"/>
      <c r="CHX824" s="347"/>
      <c r="CHY824" s="347"/>
      <c r="CHZ824" s="347"/>
      <c r="CIA824" s="347"/>
      <c r="CIB824" s="347"/>
      <c r="CIC824" s="347"/>
      <c r="CID824" s="347"/>
      <c r="CIE824" s="347"/>
      <c r="CIF824" s="347"/>
      <c r="CIG824" s="347"/>
      <c r="CIH824" s="347"/>
      <c r="CII824" s="347"/>
      <c r="CIJ824" s="347"/>
      <c r="CIK824" s="347"/>
      <c r="CIL824" s="347"/>
      <c r="CIM824" s="347"/>
      <c r="CIN824" s="347"/>
      <c r="CIO824" s="347"/>
      <c r="CIP824" s="347"/>
      <c r="CIQ824" s="347"/>
      <c r="CIR824" s="347"/>
      <c r="CIS824" s="347"/>
      <c r="CIT824" s="347"/>
      <c r="CIU824" s="347"/>
      <c r="CIV824" s="347"/>
      <c r="CIW824" s="347"/>
      <c r="CIX824" s="347"/>
      <c r="CIY824" s="347"/>
      <c r="CIZ824" s="347"/>
      <c r="CJA824" s="347"/>
      <c r="CJB824" s="347"/>
      <c r="CJC824" s="347"/>
      <c r="CJD824" s="347"/>
      <c r="CJE824" s="347"/>
      <c r="CJF824" s="347"/>
      <c r="CJG824" s="347"/>
      <c r="CJH824" s="347"/>
      <c r="CJI824" s="347"/>
      <c r="CJJ824" s="347"/>
      <c r="CJK824" s="347"/>
      <c r="CJL824" s="347"/>
      <c r="CJM824" s="347"/>
      <c r="CJN824" s="347"/>
      <c r="CJO824" s="347"/>
      <c r="CJP824" s="347"/>
      <c r="CJQ824" s="347"/>
      <c r="CJR824" s="347"/>
      <c r="CJS824" s="347"/>
      <c r="CJT824" s="347"/>
      <c r="CJU824" s="347"/>
      <c r="CJV824" s="347"/>
      <c r="CJW824" s="347"/>
      <c r="CJX824" s="347"/>
      <c r="CJY824" s="347"/>
      <c r="CJZ824" s="347"/>
      <c r="CKA824" s="347"/>
      <c r="CKB824" s="347"/>
      <c r="CKC824" s="347"/>
      <c r="CKD824" s="347"/>
      <c r="CKE824" s="347"/>
      <c r="CKF824" s="347"/>
      <c r="CKG824" s="347"/>
      <c r="CKH824" s="347"/>
      <c r="CKI824" s="347"/>
      <c r="CKJ824" s="347"/>
      <c r="CKK824" s="347"/>
      <c r="CKL824" s="347"/>
      <c r="CKM824" s="347"/>
      <c r="CKN824" s="347"/>
      <c r="CKO824" s="347"/>
      <c r="CKP824" s="347"/>
      <c r="CKQ824" s="347"/>
      <c r="CKR824" s="347"/>
      <c r="CKS824" s="347"/>
      <c r="CKT824" s="347"/>
      <c r="CKU824" s="347"/>
      <c r="CKV824" s="347"/>
      <c r="CKW824" s="347"/>
      <c r="CKX824" s="347"/>
      <c r="CKY824" s="347"/>
      <c r="CKZ824" s="347"/>
      <c r="CLA824" s="347"/>
      <c r="CLB824" s="347"/>
      <c r="CLC824" s="347"/>
      <c r="CLD824" s="347"/>
      <c r="CLE824" s="347"/>
      <c r="CLF824" s="347"/>
      <c r="CLG824" s="347"/>
      <c r="CLH824" s="347"/>
      <c r="CLI824" s="347"/>
      <c r="CLJ824" s="347"/>
      <c r="CLK824" s="347"/>
      <c r="CLL824" s="347"/>
      <c r="CLM824" s="347"/>
      <c r="CLN824" s="347"/>
      <c r="CLO824" s="347"/>
      <c r="CLP824" s="347"/>
      <c r="CLQ824" s="347"/>
      <c r="CLR824" s="347"/>
      <c r="CLS824" s="347"/>
      <c r="CLT824" s="347"/>
      <c r="CLU824" s="347"/>
      <c r="CLV824" s="347"/>
      <c r="CLW824" s="347"/>
      <c r="CLX824" s="347"/>
      <c r="CLY824" s="347"/>
      <c r="CLZ824" s="347"/>
      <c r="CMA824" s="347"/>
      <c r="CMB824" s="347"/>
      <c r="CMC824" s="347"/>
      <c r="CMD824" s="347"/>
      <c r="CME824" s="347"/>
      <c r="CMF824" s="347"/>
      <c r="CMG824" s="347"/>
      <c r="CMH824" s="347"/>
      <c r="CMI824" s="347"/>
      <c r="CMJ824" s="347"/>
      <c r="CMK824" s="347"/>
      <c r="CML824" s="347"/>
      <c r="CMM824" s="347"/>
      <c r="CMN824" s="347"/>
      <c r="CMO824" s="347"/>
      <c r="CMP824" s="347"/>
      <c r="CMQ824" s="347"/>
      <c r="CMR824" s="347"/>
      <c r="CMS824" s="347"/>
      <c r="CMT824" s="347"/>
      <c r="CMU824" s="347"/>
      <c r="CMV824" s="347"/>
      <c r="CMW824" s="347"/>
      <c r="CMX824" s="347"/>
      <c r="CMY824" s="347"/>
      <c r="CMZ824" s="347"/>
      <c r="CNA824" s="347"/>
      <c r="CNB824" s="347"/>
      <c r="CNC824" s="347"/>
      <c r="CND824" s="347"/>
      <c r="CNE824" s="347"/>
      <c r="CNF824" s="347"/>
      <c r="CNG824" s="347"/>
      <c r="CNH824" s="347"/>
      <c r="CNI824" s="347"/>
      <c r="CNJ824" s="347"/>
      <c r="CNK824" s="347"/>
      <c r="CNL824" s="347"/>
      <c r="CNM824" s="347"/>
      <c r="CNN824" s="347"/>
      <c r="CNO824" s="347"/>
      <c r="CNP824" s="347"/>
      <c r="CNQ824" s="347"/>
      <c r="CNR824" s="347"/>
      <c r="CNS824" s="347"/>
      <c r="CNT824" s="347"/>
      <c r="CNU824" s="347"/>
      <c r="CNV824" s="347"/>
      <c r="CNW824" s="347"/>
      <c r="CNX824" s="347"/>
      <c r="CNY824" s="347"/>
      <c r="CNZ824" s="347"/>
      <c r="COA824" s="347"/>
      <c r="COB824" s="347"/>
      <c r="COC824" s="347"/>
      <c r="COD824" s="347"/>
      <c r="COE824" s="347"/>
      <c r="COF824" s="347"/>
      <c r="COG824" s="347"/>
      <c r="COH824" s="347"/>
      <c r="COI824" s="347"/>
      <c r="COJ824" s="347"/>
      <c r="COK824" s="347"/>
      <c r="COL824" s="347"/>
      <c r="COM824" s="347"/>
      <c r="CON824" s="347"/>
      <c r="COO824" s="347"/>
      <c r="COP824" s="347"/>
      <c r="COQ824" s="347"/>
      <c r="COR824" s="347"/>
      <c r="COS824" s="347"/>
      <c r="COT824" s="347"/>
      <c r="COU824" s="347"/>
      <c r="COV824" s="347"/>
      <c r="COW824" s="347"/>
      <c r="COX824" s="347"/>
      <c r="COY824" s="347"/>
      <c r="COZ824" s="347"/>
      <c r="CPA824" s="347"/>
      <c r="CPB824" s="347"/>
      <c r="CPC824" s="347"/>
      <c r="CPD824" s="347"/>
      <c r="CPE824" s="347"/>
      <c r="CPF824" s="347"/>
      <c r="CPG824" s="347"/>
      <c r="CPH824" s="347"/>
      <c r="CPI824" s="347"/>
      <c r="CPJ824" s="347"/>
      <c r="CPK824" s="347"/>
      <c r="CPL824" s="347"/>
      <c r="CPM824" s="347"/>
      <c r="CPN824" s="347"/>
      <c r="CPO824" s="347"/>
      <c r="CPP824" s="347"/>
      <c r="CPQ824" s="347"/>
      <c r="CPR824" s="347"/>
      <c r="CPS824" s="347"/>
      <c r="CPT824" s="347"/>
      <c r="CPU824" s="347"/>
      <c r="CPV824" s="347"/>
      <c r="CPW824" s="347"/>
      <c r="CPX824" s="347"/>
      <c r="CPY824" s="347"/>
      <c r="CPZ824" s="347"/>
      <c r="CQA824" s="347"/>
      <c r="CQB824" s="347"/>
      <c r="CQC824" s="347"/>
      <c r="CQD824" s="347"/>
      <c r="CQE824" s="347"/>
      <c r="CQF824" s="347"/>
      <c r="CQG824" s="347"/>
      <c r="CQH824" s="347"/>
      <c r="CQI824" s="347"/>
      <c r="CQJ824" s="347"/>
      <c r="CQK824" s="347"/>
      <c r="CQL824" s="347"/>
      <c r="CQM824" s="347"/>
      <c r="CQN824" s="347"/>
      <c r="CQO824" s="347"/>
      <c r="CQP824" s="347"/>
      <c r="CQQ824" s="347"/>
      <c r="CQR824" s="347"/>
      <c r="CQS824" s="347"/>
      <c r="CQT824" s="347"/>
      <c r="CQU824" s="347"/>
      <c r="CQV824" s="347"/>
      <c r="CQW824" s="347"/>
      <c r="CQX824" s="347"/>
      <c r="CQY824" s="347"/>
      <c r="CQZ824" s="347"/>
      <c r="CRA824" s="347"/>
      <c r="CRB824" s="347"/>
      <c r="CRC824" s="347"/>
      <c r="CRD824" s="347"/>
      <c r="CRE824" s="347"/>
      <c r="CRF824" s="347"/>
      <c r="CRG824" s="347"/>
      <c r="CRH824" s="347"/>
      <c r="CRI824" s="347"/>
      <c r="CRJ824" s="347"/>
      <c r="CRK824" s="347"/>
      <c r="CRL824" s="347"/>
      <c r="CRM824" s="347"/>
      <c r="CRN824" s="347"/>
      <c r="CRO824" s="347"/>
      <c r="CRP824" s="347"/>
      <c r="CRQ824" s="347"/>
      <c r="CRR824" s="347"/>
      <c r="CRS824" s="347"/>
      <c r="CRT824" s="347"/>
      <c r="CRU824" s="347"/>
      <c r="CRV824" s="347"/>
      <c r="CRW824" s="347"/>
      <c r="CRX824" s="347"/>
      <c r="CRY824" s="347"/>
      <c r="CRZ824" s="347"/>
      <c r="CSA824" s="347"/>
      <c r="CSB824" s="347"/>
      <c r="CSC824" s="347"/>
      <c r="CSD824" s="347"/>
      <c r="CSE824" s="347"/>
      <c r="CSF824" s="347"/>
      <c r="CSG824" s="347"/>
      <c r="CSH824" s="347"/>
      <c r="CSI824" s="347"/>
      <c r="CSJ824" s="347"/>
      <c r="CSK824" s="347"/>
      <c r="CSL824" s="347"/>
      <c r="CSM824" s="347"/>
      <c r="CSN824" s="347"/>
      <c r="CSO824" s="347"/>
      <c r="CSP824" s="347"/>
      <c r="CSQ824" s="347"/>
      <c r="CSR824" s="347"/>
      <c r="CSS824" s="347"/>
      <c r="CST824" s="347"/>
      <c r="CSU824" s="347"/>
      <c r="CSV824" s="347"/>
      <c r="CSW824" s="347"/>
      <c r="CSX824" s="347"/>
      <c r="CSY824" s="347"/>
      <c r="CSZ824" s="347"/>
      <c r="CTA824" s="347"/>
      <c r="CTB824" s="347"/>
      <c r="CTC824" s="347"/>
      <c r="CTD824" s="347"/>
      <c r="CTE824" s="347"/>
      <c r="CTF824" s="347"/>
      <c r="CTG824" s="347"/>
      <c r="CTH824" s="347"/>
      <c r="CTI824" s="347"/>
      <c r="CTJ824" s="347"/>
      <c r="CTK824" s="347"/>
      <c r="CTL824" s="347"/>
      <c r="CTM824" s="347"/>
      <c r="CTN824" s="347"/>
      <c r="CTO824" s="347"/>
      <c r="CTP824" s="347"/>
      <c r="CTQ824" s="347"/>
      <c r="CTR824" s="347"/>
      <c r="CTS824" s="347"/>
      <c r="CTT824" s="347"/>
      <c r="CTU824" s="347"/>
      <c r="CTV824" s="347"/>
      <c r="CTW824" s="347"/>
      <c r="CTX824" s="347"/>
      <c r="CTY824" s="347"/>
      <c r="CTZ824" s="347"/>
      <c r="CUA824" s="347"/>
      <c r="CUB824" s="347"/>
      <c r="CUC824" s="347"/>
      <c r="CUD824" s="347"/>
      <c r="CUE824" s="347"/>
      <c r="CUF824" s="347"/>
      <c r="CUG824" s="347"/>
      <c r="CUH824" s="347"/>
      <c r="CUI824" s="347"/>
      <c r="CUJ824" s="347"/>
      <c r="CUK824" s="347"/>
      <c r="CUL824" s="347"/>
      <c r="CUM824" s="347"/>
      <c r="CUN824" s="347"/>
      <c r="CUO824" s="347"/>
      <c r="CUP824" s="347"/>
      <c r="CUQ824" s="347"/>
      <c r="CUR824" s="347"/>
      <c r="CUS824" s="347"/>
      <c r="CUT824" s="347"/>
      <c r="CUU824" s="347"/>
      <c r="CUV824" s="347"/>
      <c r="CUW824" s="347"/>
      <c r="CUX824" s="347"/>
      <c r="CUY824" s="347"/>
      <c r="CUZ824" s="347"/>
      <c r="CVA824" s="347"/>
      <c r="CVB824" s="347"/>
      <c r="CVC824" s="347"/>
      <c r="CVD824" s="347"/>
      <c r="CVE824" s="347"/>
      <c r="CVF824" s="347"/>
      <c r="CVG824" s="347"/>
      <c r="CVH824" s="347"/>
      <c r="CVI824" s="347"/>
      <c r="CVJ824" s="347"/>
      <c r="CVK824" s="347"/>
      <c r="CVL824" s="347"/>
      <c r="CVM824" s="347"/>
      <c r="CVN824" s="347"/>
      <c r="CVO824" s="347"/>
      <c r="CVP824" s="347"/>
      <c r="CVQ824" s="347"/>
      <c r="CVR824" s="347"/>
      <c r="CVS824" s="347"/>
      <c r="CVT824" s="347"/>
      <c r="CVU824" s="347"/>
      <c r="CVV824" s="347"/>
      <c r="CVW824" s="347"/>
      <c r="CVX824" s="347"/>
      <c r="CVY824" s="347"/>
      <c r="CVZ824" s="347"/>
      <c r="CWA824" s="347"/>
      <c r="CWB824" s="347"/>
      <c r="CWC824" s="347"/>
      <c r="CWD824" s="347"/>
      <c r="CWE824" s="347"/>
      <c r="CWF824" s="347"/>
      <c r="CWG824" s="347"/>
      <c r="CWH824" s="347"/>
      <c r="CWI824" s="347"/>
      <c r="CWJ824" s="347"/>
      <c r="CWK824" s="347"/>
      <c r="CWL824" s="347"/>
      <c r="CWM824" s="347"/>
      <c r="CWN824" s="347"/>
      <c r="CWO824" s="347"/>
      <c r="CWP824" s="347"/>
      <c r="CWQ824" s="347"/>
      <c r="CWR824" s="347"/>
      <c r="CWS824" s="347"/>
      <c r="CWT824" s="347"/>
      <c r="CWU824" s="347"/>
      <c r="CWV824" s="347"/>
      <c r="CWW824" s="347"/>
      <c r="CWX824" s="347"/>
      <c r="CWY824" s="347"/>
      <c r="CWZ824" s="347"/>
      <c r="CXA824" s="347"/>
      <c r="CXB824" s="347"/>
      <c r="CXC824" s="347"/>
      <c r="CXD824" s="347"/>
      <c r="CXE824" s="347"/>
      <c r="CXF824" s="347"/>
      <c r="CXG824" s="347"/>
      <c r="CXH824" s="347"/>
      <c r="CXI824" s="347"/>
      <c r="CXJ824" s="347"/>
      <c r="CXK824" s="347"/>
      <c r="CXL824" s="347"/>
      <c r="CXM824" s="347"/>
      <c r="CXN824" s="347"/>
      <c r="CXO824" s="347"/>
      <c r="CXP824" s="347"/>
      <c r="CXQ824" s="347"/>
      <c r="CXR824" s="347"/>
      <c r="CXS824" s="347"/>
      <c r="CXT824" s="347"/>
      <c r="CXU824" s="347"/>
      <c r="CXV824" s="347"/>
      <c r="CXW824" s="347"/>
      <c r="CXX824" s="347"/>
      <c r="CXY824" s="347"/>
      <c r="CXZ824" s="347"/>
      <c r="CYA824" s="347"/>
      <c r="CYB824" s="347"/>
      <c r="CYC824" s="347"/>
      <c r="CYD824" s="347"/>
      <c r="CYE824" s="347"/>
      <c r="CYF824" s="347"/>
      <c r="CYG824" s="347"/>
      <c r="CYH824" s="347"/>
      <c r="CYI824" s="347"/>
      <c r="CYJ824" s="347"/>
      <c r="CYK824" s="347"/>
      <c r="CYL824" s="347"/>
      <c r="CYM824" s="347"/>
      <c r="CYN824" s="347"/>
      <c r="CYO824" s="347"/>
      <c r="CYP824" s="347"/>
      <c r="CYQ824" s="347"/>
      <c r="CYR824" s="347"/>
      <c r="CYS824" s="347"/>
      <c r="CYT824" s="347"/>
      <c r="CYU824" s="347"/>
      <c r="CYV824" s="347"/>
      <c r="CYW824" s="347"/>
      <c r="CYX824" s="347"/>
      <c r="CYY824" s="347"/>
      <c r="CYZ824" s="347"/>
      <c r="CZA824" s="347"/>
      <c r="CZB824" s="347"/>
      <c r="CZC824" s="347"/>
      <c r="CZD824" s="347"/>
      <c r="CZE824" s="347"/>
      <c r="CZF824" s="347"/>
      <c r="CZG824" s="347"/>
      <c r="CZH824" s="347"/>
      <c r="CZI824" s="347"/>
      <c r="CZJ824" s="347"/>
      <c r="CZK824" s="347"/>
      <c r="CZL824" s="347"/>
      <c r="CZM824" s="347"/>
      <c r="CZN824" s="347"/>
      <c r="CZO824" s="347"/>
      <c r="CZP824" s="347"/>
      <c r="CZQ824" s="347"/>
      <c r="CZR824" s="347"/>
      <c r="CZS824" s="347"/>
      <c r="CZT824" s="347"/>
      <c r="CZU824" s="347"/>
      <c r="CZV824" s="347"/>
      <c r="CZW824" s="347"/>
      <c r="CZX824" s="347"/>
      <c r="CZY824" s="347"/>
      <c r="CZZ824" s="347"/>
      <c r="DAA824" s="347"/>
      <c r="DAB824" s="347"/>
      <c r="DAC824" s="347"/>
      <c r="DAD824" s="347"/>
      <c r="DAE824" s="347"/>
      <c r="DAF824" s="347"/>
      <c r="DAG824" s="347"/>
      <c r="DAH824" s="347"/>
      <c r="DAI824" s="347"/>
      <c r="DAJ824" s="347"/>
      <c r="DAK824" s="347"/>
      <c r="DAL824" s="347"/>
      <c r="DAM824" s="347"/>
      <c r="DAN824" s="347"/>
      <c r="DAO824" s="347"/>
      <c r="DAP824" s="347"/>
      <c r="DAQ824" s="347"/>
      <c r="DAR824" s="347"/>
      <c r="DAS824" s="347"/>
      <c r="DAT824" s="347"/>
      <c r="DAU824" s="347"/>
      <c r="DAV824" s="347"/>
      <c r="DAW824" s="347"/>
      <c r="DAX824" s="347"/>
      <c r="DAY824" s="347"/>
      <c r="DAZ824" s="347"/>
      <c r="DBA824" s="347"/>
      <c r="DBB824" s="347"/>
      <c r="DBC824" s="347"/>
      <c r="DBD824" s="347"/>
      <c r="DBE824" s="347"/>
      <c r="DBF824" s="347"/>
      <c r="DBG824" s="347"/>
      <c r="DBH824" s="347"/>
      <c r="DBI824" s="347"/>
      <c r="DBJ824" s="347"/>
      <c r="DBK824" s="347"/>
      <c r="DBL824" s="347"/>
      <c r="DBM824" s="347"/>
      <c r="DBN824" s="347"/>
      <c r="DBO824" s="347"/>
      <c r="DBP824" s="347"/>
      <c r="DBQ824" s="347"/>
      <c r="DBR824" s="347"/>
      <c r="DBS824" s="347"/>
      <c r="DBT824" s="347"/>
      <c r="DBU824" s="347"/>
      <c r="DBV824" s="347"/>
      <c r="DBW824" s="347"/>
      <c r="DBX824" s="347"/>
      <c r="DBY824" s="347"/>
      <c r="DBZ824" s="347"/>
      <c r="DCA824" s="347"/>
      <c r="DCB824" s="347"/>
      <c r="DCC824" s="347"/>
      <c r="DCD824" s="347"/>
      <c r="DCE824" s="347"/>
      <c r="DCF824" s="347"/>
      <c r="DCG824" s="347"/>
      <c r="DCH824" s="347"/>
      <c r="DCI824" s="347"/>
      <c r="DCJ824" s="347"/>
      <c r="DCK824" s="347"/>
      <c r="DCL824" s="347"/>
      <c r="DCM824" s="347"/>
      <c r="DCN824" s="347"/>
      <c r="DCO824" s="347"/>
      <c r="DCP824" s="347"/>
      <c r="DCQ824" s="347"/>
      <c r="DCR824" s="347"/>
      <c r="DCS824" s="347"/>
      <c r="DCT824" s="347"/>
      <c r="DCU824" s="347"/>
      <c r="DCV824" s="347"/>
      <c r="DCW824" s="347"/>
      <c r="DCX824" s="347"/>
      <c r="DCY824" s="347"/>
      <c r="DCZ824" s="347"/>
      <c r="DDA824" s="347"/>
      <c r="DDB824" s="347"/>
      <c r="DDC824" s="347"/>
      <c r="DDD824" s="347"/>
      <c r="DDE824" s="347"/>
      <c r="DDF824" s="347"/>
      <c r="DDG824" s="347"/>
      <c r="DDH824" s="347"/>
      <c r="DDI824" s="347"/>
      <c r="DDJ824" s="347"/>
      <c r="DDK824" s="347"/>
      <c r="DDL824" s="347"/>
      <c r="DDM824" s="347"/>
      <c r="DDN824" s="347"/>
      <c r="DDO824" s="347"/>
      <c r="DDP824" s="347"/>
      <c r="DDQ824" s="347"/>
      <c r="DDR824" s="347"/>
      <c r="DDS824" s="347"/>
      <c r="DDT824" s="347"/>
      <c r="DDU824" s="347"/>
      <c r="DDV824" s="347"/>
      <c r="DDW824" s="347"/>
      <c r="DDX824" s="347"/>
      <c r="DDY824" s="347"/>
      <c r="DDZ824" s="347"/>
      <c r="DEA824" s="347"/>
      <c r="DEB824" s="347"/>
      <c r="DEC824" s="347"/>
      <c r="DED824" s="347"/>
      <c r="DEE824" s="347"/>
      <c r="DEF824" s="347"/>
      <c r="DEG824" s="347"/>
      <c r="DEH824" s="347"/>
      <c r="DEI824" s="347"/>
      <c r="DEJ824" s="347"/>
      <c r="DEK824" s="347"/>
      <c r="DEL824" s="347"/>
      <c r="DEM824" s="347"/>
      <c r="DEN824" s="347"/>
      <c r="DEO824" s="347"/>
      <c r="DEP824" s="347"/>
      <c r="DEQ824" s="347"/>
      <c r="DER824" s="347"/>
      <c r="DES824" s="347"/>
      <c r="DET824" s="347"/>
      <c r="DEU824" s="347"/>
      <c r="DEV824" s="347"/>
      <c r="DEW824" s="347"/>
      <c r="DEX824" s="347"/>
      <c r="DEY824" s="347"/>
      <c r="DEZ824" s="347"/>
      <c r="DFA824" s="347"/>
      <c r="DFB824" s="347"/>
      <c r="DFC824" s="347"/>
      <c r="DFD824" s="347"/>
      <c r="DFE824" s="347"/>
      <c r="DFF824" s="347"/>
      <c r="DFG824" s="347"/>
      <c r="DFH824" s="347"/>
      <c r="DFI824" s="347"/>
      <c r="DFJ824" s="347"/>
      <c r="DFK824" s="347"/>
      <c r="DFL824" s="347"/>
      <c r="DFM824" s="347"/>
      <c r="DFN824" s="347"/>
      <c r="DFO824" s="347"/>
      <c r="DFP824" s="347"/>
      <c r="DFQ824" s="347"/>
      <c r="DFR824" s="347"/>
      <c r="DFS824" s="347"/>
      <c r="DFT824" s="347"/>
      <c r="DFU824" s="347"/>
      <c r="DFV824" s="347"/>
      <c r="DFW824" s="347"/>
      <c r="DFX824" s="347"/>
      <c r="DFY824" s="347"/>
      <c r="DFZ824" s="347"/>
      <c r="DGA824" s="347"/>
      <c r="DGB824" s="347"/>
      <c r="DGC824" s="347"/>
      <c r="DGD824" s="347"/>
      <c r="DGE824" s="347"/>
      <c r="DGF824" s="347"/>
      <c r="DGG824" s="347"/>
      <c r="DGH824" s="347"/>
      <c r="DGI824" s="347"/>
      <c r="DGJ824" s="347"/>
      <c r="DGK824" s="347"/>
      <c r="DGL824" s="347"/>
      <c r="DGM824" s="347"/>
      <c r="DGN824" s="347"/>
      <c r="DGO824" s="347"/>
      <c r="DGP824" s="347"/>
      <c r="DGQ824" s="347"/>
      <c r="DGR824" s="347"/>
      <c r="DGS824" s="347"/>
      <c r="DGT824" s="347"/>
      <c r="DGU824" s="347"/>
      <c r="DGV824" s="347"/>
      <c r="DGW824" s="347"/>
      <c r="DGX824" s="347"/>
      <c r="DGY824" s="347"/>
      <c r="DGZ824" s="347"/>
      <c r="DHA824" s="347"/>
      <c r="DHB824" s="347"/>
      <c r="DHC824" s="347"/>
      <c r="DHD824" s="347"/>
      <c r="DHE824" s="347"/>
      <c r="DHF824" s="347"/>
      <c r="DHG824" s="347"/>
      <c r="DHH824" s="347"/>
      <c r="DHI824" s="347"/>
      <c r="DHJ824" s="347"/>
      <c r="DHK824" s="347"/>
      <c r="DHL824" s="347"/>
      <c r="DHM824" s="347"/>
      <c r="DHN824" s="347"/>
      <c r="DHO824" s="347"/>
      <c r="DHP824" s="347"/>
      <c r="DHQ824" s="347"/>
      <c r="DHR824" s="347"/>
      <c r="DHS824" s="347"/>
      <c r="DHT824" s="347"/>
      <c r="DHU824" s="347"/>
      <c r="DHV824" s="347"/>
      <c r="DHW824" s="347"/>
      <c r="DHX824" s="347"/>
      <c r="DHY824" s="347"/>
      <c r="DHZ824" s="347"/>
      <c r="DIA824" s="347"/>
      <c r="DIB824" s="347"/>
      <c r="DIC824" s="347"/>
      <c r="DID824" s="347"/>
      <c r="DIE824" s="347"/>
      <c r="DIF824" s="347"/>
      <c r="DIG824" s="347"/>
      <c r="DIH824" s="347"/>
      <c r="DII824" s="347"/>
      <c r="DIJ824" s="347"/>
      <c r="DIK824" s="347"/>
      <c r="DIL824" s="347"/>
      <c r="DIM824" s="347"/>
      <c r="DIN824" s="347"/>
      <c r="DIO824" s="347"/>
      <c r="DIP824" s="347"/>
      <c r="DIQ824" s="347"/>
      <c r="DIR824" s="347"/>
      <c r="DIS824" s="347"/>
      <c r="DIT824" s="347"/>
      <c r="DIU824" s="347"/>
      <c r="DIV824" s="347"/>
      <c r="DIW824" s="347"/>
      <c r="DIX824" s="347"/>
      <c r="DIY824" s="347"/>
      <c r="DIZ824" s="347"/>
      <c r="DJA824" s="347"/>
      <c r="DJB824" s="347"/>
      <c r="DJC824" s="347"/>
      <c r="DJD824" s="347"/>
      <c r="DJE824" s="347"/>
      <c r="DJF824" s="347"/>
      <c r="DJG824" s="347"/>
      <c r="DJH824" s="347"/>
      <c r="DJI824" s="347"/>
      <c r="DJJ824" s="347"/>
      <c r="DJK824" s="347"/>
      <c r="DJL824" s="347"/>
      <c r="DJM824" s="347"/>
      <c r="DJN824" s="347"/>
      <c r="DJO824" s="347"/>
      <c r="DJP824" s="347"/>
      <c r="DJQ824" s="347"/>
      <c r="DJR824" s="347"/>
      <c r="DJS824" s="347"/>
      <c r="DJT824" s="347"/>
      <c r="DJU824" s="347"/>
      <c r="DJV824" s="347"/>
      <c r="DJW824" s="347"/>
      <c r="DJX824" s="347"/>
      <c r="DJY824" s="347"/>
      <c r="DJZ824" s="347"/>
      <c r="DKA824" s="347"/>
      <c r="DKB824" s="347"/>
      <c r="DKC824" s="347"/>
      <c r="DKD824" s="347"/>
      <c r="DKE824" s="347"/>
      <c r="DKF824" s="347"/>
      <c r="DKG824" s="347"/>
      <c r="DKH824" s="347"/>
      <c r="DKI824" s="347"/>
      <c r="DKJ824" s="347"/>
      <c r="DKK824" s="347"/>
      <c r="DKL824" s="347"/>
      <c r="DKM824" s="347"/>
      <c r="DKN824" s="347"/>
      <c r="DKO824" s="347"/>
      <c r="DKP824" s="347"/>
      <c r="DKQ824" s="347"/>
      <c r="DKR824" s="347"/>
      <c r="DKS824" s="347"/>
      <c r="DKT824" s="347"/>
      <c r="DKU824" s="347"/>
      <c r="DKV824" s="347"/>
      <c r="DKW824" s="347"/>
      <c r="DKX824" s="347"/>
      <c r="DKY824" s="347"/>
      <c r="DKZ824" s="347"/>
      <c r="DLA824" s="347"/>
      <c r="DLB824" s="347"/>
      <c r="DLC824" s="347"/>
      <c r="DLD824" s="347"/>
      <c r="DLE824" s="347"/>
      <c r="DLF824" s="347"/>
      <c r="DLG824" s="347"/>
      <c r="DLH824" s="347"/>
      <c r="DLI824" s="347"/>
      <c r="DLJ824" s="347"/>
      <c r="DLK824" s="347"/>
      <c r="DLL824" s="347"/>
      <c r="DLM824" s="347"/>
      <c r="DLN824" s="347"/>
      <c r="DLO824" s="347"/>
      <c r="DLP824" s="347"/>
      <c r="DLQ824" s="347"/>
      <c r="DLR824" s="347"/>
      <c r="DLS824" s="347"/>
      <c r="DLT824" s="347"/>
      <c r="DLU824" s="347"/>
      <c r="DLV824" s="347"/>
      <c r="DLW824" s="347"/>
      <c r="DLX824" s="347"/>
      <c r="DLY824" s="347"/>
      <c r="DLZ824" s="347"/>
      <c r="DMA824" s="347"/>
      <c r="DMB824" s="347"/>
      <c r="DMC824" s="347"/>
      <c r="DMD824" s="347"/>
      <c r="DME824" s="347"/>
      <c r="DMF824" s="347"/>
      <c r="DMG824" s="347"/>
      <c r="DMH824" s="347"/>
      <c r="DMI824" s="347"/>
      <c r="DMJ824" s="347"/>
      <c r="DMK824" s="347"/>
      <c r="DML824" s="347"/>
      <c r="DMM824" s="347"/>
      <c r="DMN824" s="347"/>
      <c r="DMO824" s="347"/>
      <c r="DMP824" s="347"/>
      <c r="DMQ824" s="347"/>
      <c r="DMR824" s="347"/>
      <c r="DMS824" s="347"/>
      <c r="DMT824" s="347"/>
      <c r="DMU824" s="347"/>
      <c r="DMV824" s="347"/>
      <c r="DMW824" s="347"/>
      <c r="DMX824" s="347"/>
      <c r="DMY824" s="347"/>
      <c r="DMZ824" s="347"/>
      <c r="DNA824" s="347"/>
      <c r="DNB824" s="347"/>
      <c r="DNC824" s="347"/>
      <c r="DND824" s="347"/>
      <c r="DNE824" s="347"/>
      <c r="DNF824" s="347"/>
      <c r="DNG824" s="347"/>
      <c r="DNH824" s="347"/>
      <c r="DNI824" s="347"/>
      <c r="DNJ824" s="347"/>
      <c r="DNK824" s="347"/>
      <c r="DNL824" s="347"/>
      <c r="DNM824" s="347"/>
      <c r="DNN824" s="347"/>
      <c r="DNO824" s="347"/>
      <c r="DNP824" s="347"/>
      <c r="DNQ824" s="347"/>
      <c r="DNR824" s="347"/>
      <c r="DNS824" s="347"/>
      <c r="DNT824" s="347"/>
      <c r="DNU824" s="347"/>
      <c r="DNV824" s="347"/>
      <c r="DNW824" s="347"/>
      <c r="DNX824" s="347"/>
      <c r="DNY824" s="347"/>
      <c r="DNZ824" s="347"/>
      <c r="DOA824" s="347"/>
      <c r="DOB824" s="347"/>
      <c r="DOC824" s="347"/>
      <c r="DOD824" s="347"/>
      <c r="DOE824" s="347"/>
      <c r="DOF824" s="347"/>
      <c r="DOG824" s="347"/>
      <c r="DOH824" s="347"/>
      <c r="DOI824" s="347"/>
      <c r="DOJ824" s="347"/>
      <c r="DOK824" s="347"/>
      <c r="DOL824" s="347"/>
      <c r="DOM824" s="347"/>
      <c r="DON824" s="347"/>
      <c r="DOO824" s="347"/>
      <c r="DOP824" s="347"/>
      <c r="DOQ824" s="347"/>
      <c r="DOR824" s="347"/>
      <c r="DOS824" s="347"/>
      <c r="DOT824" s="347"/>
      <c r="DOU824" s="347"/>
      <c r="DOV824" s="347"/>
      <c r="DOW824" s="347"/>
      <c r="DOX824" s="347"/>
      <c r="DOY824" s="347"/>
      <c r="DOZ824" s="347"/>
      <c r="DPA824" s="347"/>
      <c r="DPB824" s="347"/>
      <c r="DPC824" s="347"/>
      <c r="DPD824" s="347"/>
      <c r="DPE824" s="347"/>
      <c r="DPF824" s="347"/>
      <c r="DPG824" s="347"/>
      <c r="DPH824" s="347"/>
      <c r="DPI824" s="347"/>
      <c r="DPJ824" s="347"/>
      <c r="DPK824" s="347"/>
      <c r="DPL824" s="347"/>
      <c r="DPM824" s="347"/>
      <c r="DPN824" s="347"/>
      <c r="DPO824" s="347"/>
      <c r="DPP824" s="347"/>
      <c r="DPQ824" s="347"/>
      <c r="DPR824" s="347"/>
      <c r="DPS824" s="347"/>
      <c r="DPT824" s="347"/>
      <c r="DPU824" s="347"/>
      <c r="DPV824" s="347"/>
      <c r="DPW824" s="347"/>
      <c r="DPX824" s="347"/>
      <c r="DPY824" s="347"/>
      <c r="DPZ824" s="347"/>
      <c r="DQA824" s="347"/>
      <c r="DQB824" s="347"/>
      <c r="DQC824" s="347"/>
      <c r="DQD824" s="347"/>
      <c r="DQE824" s="347"/>
      <c r="DQF824" s="347"/>
      <c r="DQG824" s="347"/>
      <c r="DQH824" s="347"/>
      <c r="DQI824" s="347"/>
      <c r="DQJ824" s="347"/>
      <c r="DQK824" s="347"/>
      <c r="DQL824" s="347"/>
      <c r="DQM824" s="347"/>
      <c r="DQN824" s="347"/>
      <c r="DQO824" s="347"/>
      <c r="DQP824" s="347"/>
      <c r="DQQ824" s="347"/>
      <c r="DQR824" s="347"/>
      <c r="DQS824" s="347"/>
      <c r="DQT824" s="347"/>
      <c r="DQU824" s="347"/>
      <c r="DQV824" s="347"/>
      <c r="DQW824" s="347"/>
      <c r="DQX824" s="347"/>
      <c r="DQY824" s="347"/>
      <c r="DQZ824" s="347"/>
      <c r="DRA824" s="347"/>
      <c r="DRB824" s="347"/>
      <c r="DRC824" s="347"/>
      <c r="DRD824" s="347"/>
      <c r="DRE824" s="347"/>
      <c r="DRF824" s="347"/>
      <c r="DRG824" s="347"/>
      <c r="DRH824" s="347"/>
      <c r="DRI824" s="347"/>
      <c r="DRJ824" s="347"/>
      <c r="DRK824" s="347"/>
      <c r="DRL824" s="347"/>
      <c r="DRM824" s="347"/>
      <c r="DRN824" s="347"/>
      <c r="DRO824" s="347"/>
      <c r="DRP824" s="347"/>
      <c r="DRQ824" s="347"/>
      <c r="DRR824" s="347"/>
      <c r="DRS824" s="347"/>
      <c r="DRT824" s="347"/>
      <c r="DRU824" s="347"/>
      <c r="DRV824" s="347"/>
      <c r="DRW824" s="347"/>
      <c r="DRX824" s="347"/>
      <c r="DRY824" s="347"/>
      <c r="DRZ824" s="347"/>
      <c r="DSA824" s="347"/>
      <c r="DSB824" s="347"/>
      <c r="DSC824" s="347"/>
      <c r="DSD824" s="347"/>
      <c r="DSE824" s="347"/>
      <c r="DSF824" s="347"/>
      <c r="DSG824" s="347"/>
      <c r="DSH824" s="347"/>
      <c r="DSI824" s="347"/>
      <c r="DSJ824" s="347"/>
      <c r="DSK824" s="347"/>
      <c r="DSL824" s="347"/>
      <c r="DSM824" s="347"/>
      <c r="DSN824" s="347"/>
      <c r="DSO824" s="347"/>
      <c r="DSP824" s="347"/>
      <c r="DSQ824" s="347"/>
      <c r="DSR824" s="347"/>
      <c r="DSS824" s="347"/>
      <c r="DST824" s="347"/>
      <c r="DSU824" s="347"/>
      <c r="DSV824" s="347"/>
      <c r="DSW824" s="347"/>
      <c r="DSX824" s="347"/>
      <c r="DSY824" s="347"/>
      <c r="DSZ824" s="347"/>
      <c r="DTA824" s="347"/>
      <c r="DTB824" s="347"/>
      <c r="DTC824" s="347"/>
      <c r="DTD824" s="347"/>
      <c r="DTE824" s="347"/>
      <c r="DTF824" s="347"/>
      <c r="DTG824" s="347"/>
      <c r="DTH824" s="347"/>
      <c r="DTI824" s="347"/>
      <c r="DTJ824" s="347"/>
      <c r="DTK824" s="347"/>
      <c r="DTL824" s="347"/>
      <c r="DTM824" s="347"/>
      <c r="DTN824" s="347"/>
      <c r="DTO824" s="347"/>
      <c r="DTP824" s="347"/>
      <c r="DTQ824" s="347"/>
      <c r="DTR824" s="347"/>
      <c r="DTS824" s="347"/>
      <c r="DTT824" s="347"/>
      <c r="DTU824" s="347"/>
      <c r="DTV824" s="347"/>
      <c r="DTW824" s="347"/>
      <c r="DTX824" s="347"/>
      <c r="DTY824" s="347"/>
      <c r="DTZ824" s="347"/>
      <c r="DUA824" s="347"/>
      <c r="DUB824" s="347"/>
      <c r="DUC824" s="347"/>
      <c r="DUD824" s="347"/>
      <c r="DUE824" s="347"/>
      <c r="DUF824" s="347"/>
      <c r="DUG824" s="347"/>
      <c r="DUH824" s="347"/>
      <c r="DUI824" s="347"/>
      <c r="DUJ824" s="347"/>
      <c r="DUK824" s="347"/>
      <c r="DUL824" s="347"/>
      <c r="DUM824" s="347"/>
      <c r="DUN824" s="347"/>
      <c r="DUO824" s="347"/>
      <c r="DUP824" s="347"/>
      <c r="DUQ824" s="347"/>
      <c r="DUR824" s="347"/>
      <c r="DUS824" s="347"/>
      <c r="DUT824" s="347"/>
      <c r="DUU824" s="347"/>
      <c r="DUV824" s="347"/>
      <c r="DUW824" s="347"/>
      <c r="DUX824" s="347"/>
      <c r="DUY824" s="347"/>
      <c r="DUZ824" s="347"/>
      <c r="DVA824" s="347"/>
      <c r="DVB824" s="347"/>
      <c r="DVC824" s="347"/>
      <c r="DVD824" s="347"/>
      <c r="DVE824" s="347"/>
      <c r="DVF824" s="347"/>
      <c r="DVG824" s="347"/>
      <c r="DVH824" s="347"/>
      <c r="DVI824" s="347"/>
      <c r="DVJ824" s="347"/>
      <c r="DVK824" s="347"/>
      <c r="DVL824" s="347"/>
      <c r="DVM824" s="347"/>
      <c r="DVN824" s="347"/>
      <c r="DVO824" s="347"/>
      <c r="DVP824" s="347"/>
      <c r="DVQ824" s="347"/>
      <c r="DVR824" s="347"/>
      <c r="DVS824" s="347"/>
      <c r="DVT824" s="347"/>
      <c r="DVU824" s="347"/>
      <c r="DVV824" s="347"/>
      <c r="DVW824" s="347"/>
      <c r="DVX824" s="347"/>
      <c r="DVY824" s="347"/>
      <c r="DVZ824" s="347"/>
      <c r="DWA824" s="347"/>
      <c r="DWB824" s="347"/>
      <c r="DWC824" s="347"/>
      <c r="DWD824" s="347"/>
      <c r="DWE824" s="347"/>
      <c r="DWF824" s="347"/>
      <c r="DWG824" s="347"/>
      <c r="DWH824" s="347"/>
      <c r="DWI824" s="347"/>
      <c r="DWJ824" s="347"/>
      <c r="DWK824" s="347"/>
      <c r="DWL824" s="347"/>
      <c r="DWM824" s="347"/>
      <c r="DWN824" s="347"/>
      <c r="DWO824" s="347"/>
      <c r="DWP824" s="347"/>
      <c r="DWQ824" s="347"/>
      <c r="DWR824" s="347"/>
      <c r="DWS824" s="347"/>
      <c r="DWT824" s="347"/>
      <c r="DWU824" s="347"/>
      <c r="DWV824" s="347"/>
      <c r="DWW824" s="347"/>
      <c r="DWX824" s="347"/>
      <c r="DWY824" s="347"/>
      <c r="DWZ824" s="347"/>
      <c r="DXA824" s="347"/>
      <c r="DXB824" s="347"/>
      <c r="DXC824" s="347"/>
      <c r="DXD824" s="347"/>
      <c r="DXE824" s="347"/>
      <c r="DXF824" s="347"/>
      <c r="DXG824" s="347"/>
      <c r="DXH824" s="347"/>
      <c r="DXI824" s="347"/>
      <c r="DXJ824" s="347"/>
      <c r="DXK824" s="347"/>
      <c r="DXL824" s="347"/>
      <c r="DXM824" s="347"/>
      <c r="DXN824" s="347"/>
      <c r="DXO824" s="347"/>
      <c r="DXP824" s="347"/>
      <c r="DXQ824" s="347"/>
      <c r="DXR824" s="347"/>
      <c r="DXS824" s="347"/>
      <c r="DXT824" s="347"/>
      <c r="DXU824" s="347"/>
      <c r="DXV824" s="347"/>
      <c r="DXW824" s="347"/>
      <c r="DXX824" s="347"/>
      <c r="DXY824" s="347"/>
      <c r="DXZ824" s="347"/>
      <c r="DYA824" s="347"/>
      <c r="DYB824" s="347"/>
      <c r="DYC824" s="347"/>
      <c r="DYD824" s="347"/>
      <c r="DYE824" s="347"/>
      <c r="DYF824" s="347"/>
      <c r="DYG824" s="347"/>
      <c r="DYH824" s="347"/>
      <c r="DYI824" s="347"/>
      <c r="DYJ824" s="347"/>
      <c r="DYK824" s="347"/>
      <c r="DYL824" s="347"/>
      <c r="DYM824" s="347"/>
      <c r="DYN824" s="347"/>
      <c r="DYO824" s="347"/>
      <c r="DYP824" s="347"/>
      <c r="DYQ824" s="347"/>
      <c r="DYR824" s="347"/>
      <c r="DYS824" s="347"/>
      <c r="DYT824" s="347"/>
      <c r="DYU824" s="347"/>
      <c r="DYV824" s="347"/>
      <c r="DYW824" s="347"/>
      <c r="DYX824" s="347"/>
      <c r="DYY824" s="347"/>
      <c r="DYZ824" s="347"/>
      <c r="DZA824" s="347"/>
      <c r="DZB824" s="347"/>
      <c r="DZC824" s="347"/>
      <c r="DZD824" s="347"/>
      <c r="DZE824" s="347"/>
      <c r="DZF824" s="347"/>
      <c r="DZG824" s="347"/>
      <c r="DZH824" s="347"/>
      <c r="DZI824" s="347"/>
      <c r="DZJ824" s="347"/>
      <c r="DZK824" s="347"/>
      <c r="DZL824" s="347"/>
      <c r="DZM824" s="347"/>
      <c r="DZN824" s="347"/>
      <c r="DZO824" s="347"/>
      <c r="DZP824" s="347"/>
      <c r="DZQ824" s="347"/>
      <c r="DZR824" s="347"/>
      <c r="DZS824" s="347"/>
      <c r="DZT824" s="347"/>
      <c r="DZU824" s="347"/>
      <c r="DZV824" s="347"/>
      <c r="DZW824" s="347"/>
      <c r="DZX824" s="347"/>
      <c r="DZY824" s="347"/>
      <c r="DZZ824" s="347"/>
      <c r="EAA824" s="347"/>
      <c r="EAB824" s="347"/>
      <c r="EAC824" s="347"/>
      <c r="EAD824" s="347"/>
      <c r="EAE824" s="347"/>
      <c r="EAF824" s="347"/>
      <c r="EAG824" s="347"/>
      <c r="EAH824" s="347"/>
      <c r="EAI824" s="347"/>
      <c r="EAJ824" s="347"/>
      <c r="EAK824" s="347"/>
      <c r="EAL824" s="347"/>
      <c r="EAM824" s="347"/>
      <c r="EAN824" s="347"/>
      <c r="EAO824" s="347"/>
      <c r="EAP824" s="347"/>
      <c r="EAQ824" s="347"/>
      <c r="EAR824" s="347"/>
      <c r="EAS824" s="347"/>
      <c r="EAT824" s="347"/>
      <c r="EAU824" s="347"/>
      <c r="EAV824" s="347"/>
      <c r="EAW824" s="347"/>
      <c r="EAX824" s="347"/>
      <c r="EAY824" s="347"/>
      <c r="EAZ824" s="347"/>
      <c r="EBA824" s="347"/>
      <c r="EBB824" s="347"/>
      <c r="EBC824" s="347"/>
      <c r="EBD824" s="347"/>
      <c r="EBE824" s="347"/>
      <c r="EBF824" s="347"/>
      <c r="EBG824" s="347"/>
      <c r="EBH824" s="347"/>
      <c r="EBI824" s="347"/>
      <c r="EBJ824" s="347"/>
      <c r="EBK824" s="347"/>
      <c r="EBL824" s="347"/>
      <c r="EBM824" s="347"/>
      <c r="EBN824" s="347"/>
      <c r="EBO824" s="347"/>
      <c r="EBP824" s="347"/>
      <c r="EBQ824" s="347"/>
      <c r="EBR824" s="347"/>
      <c r="EBS824" s="347"/>
      <c r="EBT824" s="347"/>
      <c r="EBU824" s="347"/>
      <c r="EBV824" s="347"/>
      <c r="EBW824" s="347"/>
      <c r="EBX824" s="347"/>
      <c r="EBY824" s="347"/>
      <c r="EBZ824" s="347"/>
      <c r="ECA824" s="347"/>
      <c r="ECB824" s="347"/>
      <c r="ECC824" s="347"/>
      <c r="ECD824" s="347"/>
      <c r="ECE824" s="347"/>
      <c r="ECF824" s="347"/>
      <c r="ECG824" s="347"/>
      <c r="ECH824" s="347"/>
      <c r="ECI824" s="347"/>
      <c r="ECJ824" s="347"/>
      <c r="ECK824" s="347"/>
      <c r="ECL824" s="347"/>
      <c r="ECM824" s="347"/>
      <c r="ECN824" s="347"/>
      <c r="ECO824" s="347"/>
      <c r="ECP824" s="347"/>
      <c r="ECQ824" s="347"/>
      <c r="ECR824" s="347"/>
      <c r="ECS824" s="347"/>
      <c r="ECT824" s="347"/>
      <c r="ECU824" s="347"/>
      <c r="ECV824" s="347"/>
      <c r="ECW824" s="347"/>
      <c r="ECX824" s="347"/>
      <c r="ECY824" s="347"/>
      <c r="ECZ824" s="347"/>
      <c r="EDA824" s="347"/>
      <c r="EDB824" s="347"/>
      <c r="EDC824" s="347"/>
      <c r="EDD824" s="347"/>
      <c r="EDE824" s="347"/>
      <c r="EDF824" s="347"/>
      <c r="EDG824" s="347"/>
      <c r="EDH824" s="347"/>
      <c r="EDI824" s="347"/>
      <c r="EDJ824" s="347"/>
      <c r="EDK824" s="347"/>
      <c r="EDL824" s="347"/>
      <c r="EDM824" s="347"/>
      <c r="EDN824" s="347"/>
      <c r="EDO824" s="347"/>
      <c r="EDP824" s="347"/>
      <c r="EDQ824" s="347"/>
      <c r="EDR824" s="347"/>
      <c r="EDS824" s="347"/>
      <c r="EDT824" s="347"/>
      <c r="EDU824" s="347"/>
      <c r="EDV824" s="347"/>
      <c r="EDW824" s="347"/>
      <c r="EDX824" s="347"/>
      <c r="EDY824" s="347"/>
      <c r="EDZ824" s="347"/>
      <c r="EEA824" s="347"/>
      <c r="EEB824" s="347"/>
      <c r="EEC824" s="347"/>
      <c r="EED824" s="347"/>
      <c r="EEE824" s="347"/>
      <c r="EEF824" s="347"/>
      <c r="EEG824" s="347"/>
      <c r="EEH824" s="347"/>
      <c r="EEI824" s="347"/>
      <c r="EEJ824" s="347"/>
      <c r="EEK824" s="347"/>
      <c r="EEL824" s="347"/>
      <c r="EEM824" s="347"/>
      <c r="EEN824" s="347"/>
      <c r="EEO824" s="347"/>
      <c r="EEP824" s="347"/>
      <c r="EEQ824" s="347"/>
      <c r="EER824" s="347"/>
      <c r="EES824" s="347"/>
      <c r="EET824" s="347"/>
      <c r="EEU824" s="347"/>
      <c r="EEV824" s="347"/>
      <c r="EEW824" s="347"/>
      <c r="EEX824" s="347"/>
      <c r="EEY824" s="347"/>
      <c r="EEZ824" s="347"/>
      <c r="EFA824" s="347"/>
      <c r="EFB824" s="347"/>
      <c r="EFC824" s="347"/>
      <c r="EFD824" s="347"/>
      <c r="EFE824" s="347"/>
      <c r="EFF824" s="347"/>
      <c r="EFG824" s="347"/>
      <c r="EFH824" s="347"/>
      <c r="EFI824" s="347"/>
      <c r="EFJ824" s="347"/>
      <c r="EFK824" s="347"/>
      <c r="EFL824" s="347"/>
      <c r="EFM824" s="347"/>
      <c r="EFN824" s="347"/>
      <c r="EFO824" s="347"/>
      <c r="EFP824" s="347"/>
      <c r="EFQ824" s="347"/>
      <c r="EFR824" s="347"/>
      <c r="EFS824" s="347"/>
      <c r="EFT824" s="347"/>
      <c r="EFU824" s="347"/>
      <c r="EFV824" s="347"/>
      <c r="EFW824" s="347"/>
      <c r="EFX824" s="347"/>
      <c r="EFY824" s="347"/>
      <c r="EFZ824" s="347"/>
      <c r="EGA824" s="347"/>
      <c r="EGB824" s="347"/>
      <c r="EGC824" s="347"/>
      <c r="EGD824" s="347"/>
      <c r="EGE824" s="347"/>
      <c r="EGF824" s="347"/>
      <c r="EGG824" s="347"/>
      <c r="EGH824" s="347"/>
      <c r="EGI824" s="347"/>
      <c r="EGJ824" s="347"/>
      <c r="EGK824" s="347"/>
      <c r="EGL824" s="347"/>
      <c r="EGM824" s="347"/>
      <c r="EGN824" s="347"/>
      <c r="EGO824" s="347"/>
      <c r="EGP824" s="347"/>
      <c r="EGQ824" s="347"/>
      <c r="EGR824" s="347"/>
      <c r="EGS824" s="347"/>
      <c r="EGT824" s="347"/>
      <c r="EGU824" s="347"/>
      <c r="EGV824" s="347"/>
      <c r="EGW824" s="347"/>
      <c r="EGX824" s="347"/>
      <c r="EGY824" s="347"/>
      <c r="EGZ824" s="347"/>
      <c r="EHA824" s="347"/>
      <c r="EHB824" s="347"/>
      <c r="EHC824" s="347"/>
      <c r="EHD824" s="347"/>
      <c r="EHE824" s="347"/>
      <c r="EHF824" s="347"/>
      <c r="EHG824" s="347"/>
      <c r="EHH824" s="347"/>
      <c r="EHI824" s="347"/>
      <c r="EHJ824" s="347"/>
      <c r="EHK824" s="347"/>
      <c r="EHL824" s="347"/>
      <c r="EHM824" s="347"/>
      <c r="EHN824" s="347"/>
      <c r="EHO824" s="347"/>
      <c r="EHP824" s="347"/>
      <c r="EHQ824" s="347"/>
      <c r="EHR824" s="347"/>
      <c r="EHS824" s="347"/>
      <c r="EHT824" s="347"/>
      <c r="EHU824" s="347"/>
      <c r="EHV824" s="347"/>
      <c r="EHW824" s="347"/>
      <c r="EHX824" s="347"/>
      <c r="EHY824" s="347"/>
      <c r="EHZ824" s="347"/>
      <c r="EIA824" s="347"/>
      <c r="EIB824" s="347"/>
      <c r="EIC824" s="347"/>
      <c r="EID824" s="347"/>
      <c r="EIE824" s="347"/>
      <c r="EIF824" s="347"/>
      <c r="EIG824" s="347"/>
      <c r="EIH824" s="347"/>
      <c r="EII824" s="347"/>
      <c r="EIJ824" s="347"/>
      <c r="EIK824" s="347"/>
      <c r="EIL824" s="347"/>
      <c r="EIM824" s="347"/>
      <c r="EIN824" s="347"/>
      <c r="EIO824" s="347"/>
      <c r="EIP824" s="347"/>
      <c r="EIQ824" s="347"/>
      <c r="EIR824" s="347"/>
      <c r="EIS824" s="347"/>
      <c r="EIT824" s="347"/>
      <c r="EIU824" s="347"/>
      <c r="EIV824" s="347"/>
      <c r="EIW824" s="347"/>
      <c r="EIX824" s="347"/>
      <c r="EIY824" s="347"/>
      <c r="EIZ824" s="347"/>
      <c r="EJA824" s="347"/>
      <c r="EJB824" s="347"/>
      <c r="EJC824" s="347"/>
      <c r="EJD824" s="347"/>
      <c r="EJE824" s="347"/>
      <c r="EJF824" s="347"/>
      <c r="EJG824" s="347"/>
      <c r="EJH824" s="347"/>
      <c r="EJI824" s="347"/>
      <c r="EJJ824" s="347"/>
      <c r="EJK824" s="347"/>
      <c r="EJL824" s="347"/>
      <c r="EJM824" s="347"/>
      <c r="EJN824" s="347"/>
      <c r="EJO824" s="347"/>
      <c r="EJP824" s="347"/>
      <c r="EJQ824" s="347"/>
      <c r="EJR824" s="347"/>
      <c r="EJS824" s="347"/>
      <c r="EJT824" s="347"/>
      <c r="EJU824" s="347"/>
      <c r="EJV824" s="347"/>
      <c r="EJW824" s="347"/>
      <c r="EJX824" s="347"/>
      <c r="EJY824" s="347"/>
      <c r="EJZ824" s="347"/>
      <c r="EKA824" s="347"/>
      <c r="EKB824" s="347"/>
      <c r="EKC824" s="347"/>
      <c r="EKD824" s="347"/>
      <c r="EKE824" s="347"/>
      <c r="EKF824" s="347"/>
      <c r="EKG824" s="347"/>
      <c r="EKH824" s="347"/>
      <c r="EKI824" s="347"/>
      <c r="EKJ824" s="347"/>
      <c r="EKK824" s="347"/>
      <c r="EKL824" s="347"/>
      <c r="EKM824" s="347"/>
      <c r="EKN824" s="347"/>
      <c r="EKO824" s="347"/>
      <c r="EKP824" s="347"/>
      <c r="EKQ824" s="347"/>
      <c r="EKR824" s="347"/>
      <c r="EKS824" s="347"/>
      <c r="EKT824" s="347"/>
      <c r="EKU824" s="347"/>
      <c r="EKV824" s="347"/>
      <c r="EKW824" s="347"/>
      <c r="EKX824" s="347"/>
      <c r="EKY824" s="347"/>
      <c r="EKZ824" s="347"/>
      <c r="ELA824" s="347"/>
      <c r="ELB824" s="347"/>
      <c r="ELC824" s="347"/>
      <c r="ELD824" s="347"/>
      <c r="ELE824" s="347"/>
      <c r="ELF824" s="347"/>
      <c r="ELG824" s="347"/>
      <c r="ELH824" s="347"/>
      <c r="ELI824" s="347"/>
      <c r="ELJ824" s="347"/>
      <c r="ELK824" s="347"/>
      <c r="ELL824" s="347"/>
      <c r="ELM824" s="347"/>
      <c r="ELN824" s="347"/>
      <c r="ELO824" s="347"/>
      <c r="ELP824" s="347"/>
      <c r="ELQ824" s="347"/>
      <c r="ELR824" s="347"/>
      <c r="ELS824" s="347"/>
      <c r="ELT824" s="347"/>
      <c r="ELU824" s="347"/>
      <c r="ELV824" s="347"/>
      <c r="ELW824" s="347"/>
      <c r="ELX824" s="347"/>
      <c r="ELY824" s="347"/>
      <c r="ELZ824" s="347"/>
      <c r="EMA824" s="347"/>
      <c r="EMB824" s="347"/>
      <c r="EMC824" s="347"/>
      <c r="EMD824" s="347"/>
      <c r="EME824" s="347"/>
      <c r="EMF824" s="347"/>
      <c r="EMG824" s="347"/>
      <c r="EMH824" s="347"/>
      <c r="EMI824" s="347"/>
      <c r="EMJ824" s="347"/>
      <c r="EMK824" s="347"/>
      <c r="EML824" s="347"/>
      <c r="EMM824" s="347"/>
      <c r="EMN824" s="347"/>
      <c r="EMO824" s="347"/>
      <c r="EMP824" s="347"/>
      <c r="EMQ824" s="347"/>
      <c r="EMR824" s="347"/>
      <c r="EMS824" s="347"/>
      <c r="EMT824" s="347"/>
      <c r="EMU824" s="347"/>
      <c r="EMV824" s="347"/>
      <c r="EMW824" s="347"/>
      <c r="EMX824" s="347"/>
      <c r="EMY824" s="347"/>
      <c r="EMZ824" s="347"/>
      <c r="ENA824" s="347"/>
      <c r="ENB824" s="347"/>
      <c r="ENC824" s="347"/>
      <c r="END824" s="347"/>
      <c r="ENE824" s="347"/>
      <c r="ENF824" s="347"/>
      <c r="ENG824" s="347"/>
      <c r="ENH824" s="347"/>
      <c r="ENI824" s="347"/>
      <c r="ENJ824" s="347"/>
      <c r="ENK824" s="347"/>
      <c r="ENL824" s="347"/>
      <c r="ENM824" s="347"/>
      <c r="ENN824" s="347"/>
      <c r="ENO824" s="347"/>
      <c r="ENP824" s="347"/>
      <c r="ENQ824" s="347"/>
      <c r="ENR824" s="347"/>
      <c r="ENS824" s="347"/>
      <c r="ENT824" s="347"/>
      <c r="ENU824" s="347"/>
      <c r="ENV824" s="347"/>
      <c r="ENW824" s="347"/>
      <c r="ENX824" s="347"/>
      <c r="ENY824" s="347"/>
      <c r="ENZ824" s="347"/>
      <c r="EOA824" s="347"/>
      <c r="EOB824" s="347"/>
      <c r="EOC824" s="347"/>
      <c r="EOD824" s="347"/>
      <c r="EOE824" s="347"/>
      <c r="EOF824" s="347"/>
      <c r="EOG824" s="347"/>
      <c r="EOH824" s="347"/>
      <c r="EOI824" s="347"/>
      <c r="EOJ824" s="347"/>
      <c r="EOK824" s="347"/>
      <c r="EOL824" s="347"/>
      <c r="EOM824" s="347"/>
      <c r="EON824" s="347"/>
      <c r="EOO824" s="347"/>
      <c r="EOP824" s="347"/>
      <c r="EOQ824" s="347"/>
      <c r="EOR824" s="347"/>
      <c r="EOS824" s="347"/>
      <c r="EOT824" s="347"/>
      <c r="EOU824" s="347"/>
      <c r="EOV824" s="347"/>
      <c r="EOW824" s="347"/>
      <c r="EOX824" s="347"/>
      <c r="EOY824" s="347"/>
      <c r="EOZ824" s="347"/>
      <c r="EPA824" s="347"/>
      <c r="EPB824" s="347"/>
      <c r="EPC824" s="347"/>
      <c r="EPD824" s="347"/>
      <c r="EPE824" s="347"/>
      <c r="EPF824" s="347"/>
      <c r="EPG824" s="347"/>
      <c r="EPH824" s="347"/>
      <c r="EPI824" s="347"/>
      <c r="EPJ824" s="347"/>
      <c r="EPK824" s="347"/>
      <c r="EPL824" s="347"/>
      <c r="EPM824" s="347"/>
      <c r="EPN824" s="347"/>
      <c r="EPO824" s="347"/>
      <c r="EPP824" s="347"/>
      <c r="EPQ824" s="347"/>
      <c r="EPR824" s="347"/>
      <c r="EPS824" s="347"/>
      <c r="EPT824" s="347"/>
      <c r="EPU824" s="347"/>
      <c r="EPV824" s="347"/>
      <c r="EPW824" s="347"/>
      <c r="EPX824" s="347"/>
      <c r="EPY824" s="347"/>
      <c r="EPZ824" s="347"/>
      <c r="EQA824" s="347"/>
      <c r="EQB824" s="347"/>
      <c r="EQC824" s="347"/>
      <c r="EQD824" s="347"/>
      <c r="EQE824" s="347"/>
      <c r="EQF824" s="347"/>
      <c r="EQG824" s="347"/>
      <c r="EQH824" s="347"/>
      <c r="EQI824" s="347"/>
      <c r="EQJ824" s="347"/>
      <c r="EQK824" s="347"/>
      <c r="EQL824" s="347"/>
      <c r="EQM824" s="347"/>
      <c r="EQN824" s="347"/>
      <c r="EQO824" s="347"/>
      <c r="EQP824" s="347"/>
      <c r="EQQ824" s="347"/>
      <c r="EQR824" s="347"/>
      <c r="EQS824" s="347"/>
      <c r="EQT824" s="347"/>
      <c r="EQU824" s="347"/>
      <c r="EQV824" s="347"/>
      <c r="EQW824" s="347"/>
      <c r="EQX824" s="347"/>
      <c r="EQY824" s="347"/>
      <c r="EQZ824" s="347"/>
      <c r="ERA824" s="347"/>
      <c r="ERB824" s="347"/>
      <c r="ERC824" s="347"/>
      <c r="ERD824" s="347"/>
      <c r="ERE824" s="347"/>
      <c r="ERF824" s="347"/>
      <c r="ERG824" s="347"/>
      <c r="ERH824" s="347"/>
      <c r="ERI824" s="347"/>
      <c r="ERJ824" s="347"/>
      <c r="ERK824" s="347"/>
      <c r="ERL824" s="347"/>
      <c r="ERM824" s="347"/>
      <c r="ERN824" s="347"/>
      <c r="ERO824" s="347"/>
      <c r="ERP824" s="347"/>
      <c r="ERQ824" s="347"/>
      <c r="ERR824" s="347"/>
      <c r="ERS824" s="347"/>
      <c r="ERT824" s="347"/>
      <c r="ERU824" s="347"/>
      <c r="ERV824" s="347"/>
      <c r="ERW824" s="347"/>
      <c r="ERX824" s="347"/>
      <c r="ERY824" s="347"/>
      <c r="ERZ824" s="347"/>
      <c r="ESA824" s="347"/>
      <c r="ESB824" s="347"/>
      <c r="ESC824" s="347"/>
      <c r="ESD824" s="347"/>
      <c r="ESE824" s="347"/>
      <c r="ESF824" s="347"/>
      <c r="ESG824" s="347"/>
      <c r="ESH824" s="347"/>
      <c r="ESI824" s="347"/>
      <c r="ESJ824" s="347"/>
      <c r="ESK824" s="347"/>
      <c r="ESL824" s="347"/>
      <c r="ESM824" s="347"/>
      <c r="ESN824" s="347"/>
      <c r="ESO824" s="347"/>
      <c r="ESP824" s="347"/>
      <c r="ESQ824" s="347"/>
      <c r="ESR824" s="347"/>
      <c r="ESS824" s="347"/>
      <c r="EST824" s="347"/>
      <c r="ESU824" s="347"/>
      <c r="ESV824" s="347"/>
      <c r="ESW824" s="347"/>
      <c r="ESX824" s="347"/>
      <c r="ESY824" s="347"/>
      <c r="ESZ824" s="347"/>
      <c r="ETA824" s="347"/>
      <c r="ETB824" s="347"/>
      <c r="ETC824" s="347"/>
      <c r="ETD824" s="347"/>
      <c r="ETE824" s="347"/>
      <c r="ETF824" s="347"/>
      <c r="ETG824" s="347"/>
      <c r="ETH824" s="347"/>
      <c r="ETI824" s="347"/>
      <c r="ETJ824" s="347"/>
      <c r="ETK824" s="347"/>
      <c r="ETL824" s="347"/>
      <c r="ETM824" s="347"/>
      <c r="ETN824" s="347"/>
      <c r="ETO824" s="347"/>
      <c r="ETP824" s="347"/>
      <c r="ETQ824" s="347"/>
      <c r="ETR824" s="347"/>
      <c r="ETS824" s="347"/>
      <c r="ETT824" s="347"/>
      <c r="ETU824" s="347"/>
      <c r="ETV824" s="347"/>
      <c r="ETW824" s="347"/>
      <c r="ETX824" s="347"/>
      <c r="ETY824" s="347"/>
      <c r="ETZ824" s="347"/>
      <c r="EUA824" s="347"/>
      <c r="EUB824" s="347"/>
      <c r="EUC824" s="347"/>
      <c r="EUD824" s="347"/>
      <c r="EUE824" s="347"/>
      <c r="EUF824" s="347"/>
      <c r="EUG824" s="347"/>
      <c r="EUH824" s="347"/>
      <c r="EUI824" s="347"/>
      <c r="EUJ824" s="347"/>
      <c r="EUK824" s="347"/>
      <c r="EUL824" s="347"/>
      <c r="EUM824" s="347"/>
      <c r="EUN824" s="347"/>
      <c r="EUO824" s="347"/>
      <c r="EUP824" s="347"/>
      <c r="EUQ824" s="347"/>
      <c r="EUR824" s="347"/>
      <c r="EUS824" s="347"/>
      <c r="EUT824" s="347"/>
      <c r="EUU824" s="347"/>
      <c r="EUV824" s="347"/>
      <c r="EUW824" s="347"/>
      <c r="EUX824" s="347"/>
      <c r="EUY824" s="347"/>
      <c r="EUZ824" s="347"/>
      <c r="EVA824" s="347"/>
      <c r="EVB824" s="347"/>
      <c r="EVC824" s="347"/>
      <c r="EVD824" s="347"/>
      <c r="EVE824" s="347"/>
      <c r="EVF824" s="347"/>
      <c r="EVG824" s="347"/>
      <c r="EVH824" s="347"/>
      <c r="EVI824" s="347"/>
      <c r="EVJ824" s="347"/>
      <c r="EVK824" s="347"/>
      <c r="EVL824" s="347"/>
      <c r="EVM824" s="347"/>
      <c r="EVN824" s="347"/>
      <c r="EVO824" s="347"/>
      <c r="EVP824" s="347"/>
      <c r="EVQ824" s="347"/>
      <c r="EVR824" s="347"/>
      <c r="EVS824" s="347"/>
      <c r="EVT824" s="347"/>
      <c r="EVU824" s="347"/>
      <c r="EVV824" s="347"/>
      <c r="EVW824" s="347"/>
      <c r="EVX824" s="347"/>
      <c r="EVY824" s="347"/>
      <c r="EVZ824" s="347"/>
      <c r="EWA824" s="347"/>
      <c r="EWB824" s="347"/>
      <c r="EWC824" s="347"/>
      <c r="EWD824" s="347"/>
      <c r="EWE824" s="347"/>
      <c r="EWF824" s="347"/>
      <c r="EWG824" s="347"/>
      <c r="EWH824" s="347"/>
      <c r="EWI824" s="347"/>
      <c r="EWJ824" s="347"/>
      <c r="EWK824" s="347"/>
      <c r="EWL824" s="347"/>
      <c r="EWM824" s="347"/>
      <c r="EWN824" s="347"/>
      <c r="EWO824" s="347"/>
      <c r="EWP824" s="347"/>
      <c r="EWQ824" s="347"/>
      <c r="EWR824" s="347"/>
      <c r="EWS824" s="347"/>
      <c r="EWT824" s="347"/>
      <c r="EWU824" s="347"/>
      <c r="EWV824" s="347"/>
      <c r="EWW824" s="347"/>
      <c r="EWX824" s="347"/>
      <c r="EWY824" s="347"/>
      <c r="EWZ824" s="347"/>
      <c r="EXA824" s="347"/>
      <c r="EXB824" s="347"/>
      <c r="EXC824" s="347"/>
      <c r="EXD824" s="347"/>
      <c r="EXE824" s="347"/>
      <c r="EXF824" s="347"/>
      <c r="EXG824" s="347"/>
      <c r="EXH824" s="347"/>
      <c r="EXI824" s="347"/>
      <c r="EXJ824" s="347"/>
      <c r="EXK824" s="347"/>
      <c r="EXL824" s="347"/>
      <c r="EXM824" s="347"/>
      <c r="EXN824" s="347"/>
      <c r="EXO824" s="347"/>
      <c r="EXP824" s="347"/>
      <c r="EXQ824" s="347"/>
      <c r="EXR824" s="347"/>
      <c r="EXS824" s="347"/>
      <c r="EXT824" s="347"/>
      <c r="EXU824" s="347"/>
      <c r="EXV824" s="347"/>
      <c r="EXW824" s="347"/>
      <c r="EXX824" s="347"/>
      <c r="EXY824" s="347"/>
      <c r="EXZ824" s="347"/>
      <c r="EYA824" s="347"/>
      <c r="EYB824" s="347"/>
      <c r="EYC824" s="347"/>
      <c r="EYD824" s="347"/>
      <c r="EYE824" s="347"/>
      <c r="EYF824" s="347"/>
      <c r="EYG824" s="347"/>
      <c r="EYH824" s="347"/>
      <c r="EYI824" s="347"/>
      <c r="EYJ824" s="347"/>
      <c r="EYK824" s="347"/>
      <c r="EYL824" s="347"/>
      <c r="EYM824" s="347"/>
      <c r="EYN824" s="347"/>
      <c r="EYO824" s="347"/>
      <c r="EYP824" s="347"/>
      <c r="EYQ824" s="347"/>
      <c r="EYR824" s="347"/>
      <c r="EYS824" s="347"/>
      <c r="EYT824" s="347"/>
      <c r="EYU824" s="347"/>
      <c r="EYV824" s="347"/>
      <c r="EYW824" s="347"/>
      <c r="EYX824" s="347"/>
      <c r="EYY824" s="347"/>
      <c r="EYZ824" s="347"/>
      <c r="EZA824" s="347"/>
      <c r="EZB824" s="347"/>
      <c r="EZC824" s="347"/>
      <c r="EZD824" s="347"/>
      <c r="EZE824" s="347"/>
      <c r="EZF824" s="347"/>
      <c r="EZG824" s="347"/>
      <c r="EZH824" s="347"/>
      <c r="EZI824" s="347"/>
      <c r="EZJ824" s="347"/>
      <c r="EZK824" s="347"/>
      <c r="EZL824" s="347"/>
      <c r="EZM824" s="347"/>
      <c r="EZN824" s="347"/>
      <c r="EZO824" s="347"/>
      <c r="EZP824" s="347"/>
      <c r="EZQ824" s="347"/>
      <c r="EZR824" s="347"/>
      <c r="EZS824" s="347"/>
      <c r="EZT824" s="347"/>
      <c r="EZU824" s="347"/>
      <c r="EZV824" s="347"/>
      <c r="EZW824" s="347"/>
      <c r="EZX824" s="347"/>
      <c r="EZY824" s="347"/>
      <c r="EZZ824" s="347"/>
      <c r="FAA824" s="347"/>
      <c r="FAB824" s="347"/>
      <c r="FAC824" s="347"/>
      <c r="FAD824" s="347"/>
      <c r="FAE824" s="347"/>
      <c r="FAF824" s="347"/>
      <c r="FAG824" s="347"/>
      <c r="FAH824" s="347"/>
      <c r="FAI824" s="347"/>
      <c r="FAJ824" s="347"/>
      <c r="FAK824" s="347"/>
      <c r="FAL824" s="347"/>
      <c r="FAM824" s="347"/>
      <c r="FAN824" s="347"/>
      <c r="FAO824" s="347"/>
      <c r="FAP824" s="347"/>
      <c r="FAQ824" s="347"/>
      <c r="FAR824" s="347"/>
      <c r="FAS824" s="347"/>
      <c r="FAT824" s="347"/>
      <c r="FAU824" s="347"/>
      <c r="FAV824" s="347"/>
      <c r="FAW824" s="347"/>
      <c r="FAX824" s="347"/>
      <c r="FAY824" s="347"/>
      <c r="FAZ824" s="347"/>
      <c r="FBA824" s="347"/>
      <c r="FBB824" s="347"/>
      <c r="FBC824" s="347"/>
      <c r="FBD824" s="347"/>
      <c r="FBE824" s="347"/>
      <c r="FBF824" s="347"/>
      <c r="FBG824" s="347"/>
      <c r="FBH824" s="347"/>
      <c r="FBI824" s="347"/>
      <c r="FBJ824" s="347"/>
      <c r="FBK824" s="347"/>
      <c r="FBL824" s="347"/>
      <c r="FBM824" s="347"/>
      <c r="FBN824" s="347"/>
      <c r="FBO824" s="347"/>
      <c r="FBP824" s="347"/>
      <c r="FBQ824" s="347"/>
      <c r="FBR824" s="347"/>
      <c r="FBS824" s="347"/>
      <c r="FBT824" s="347"/>
      <c r="FBU824" s="347"/>
      <c r="FBV824" s="347"/>
      <c r="FBW824" s="347"/>
      <c r="FBX824" s="347"/>
      <c r="FBY824" s="347"/>
      <c r="FBZ824" s="347"/>
      <c r="FCA824" s="347"/>
      <c r="FCB824" s="347"/>
      <c r="FCC824" s="347"/>
      <c r="FCD824" s="347"/>
      <c r="FCE824" s="347"/>
      <c r="FCF824" s="347"/>
      <c r="FCG824" s="347"/>
      <c r="FCH824" s="347"/>
      <c r="FCI824" s="347"/>
      <c r="FCJ824" s="347"/>
      <c r="FCK824" s="347"/>
      <c r="FCL824" s="347"/>
      <c r="FCM824" s="347"/>
      <c r="FCN824" s="347"/>
      <c r="FCO824" s="347"/>
      <c r="FCP824" s="347"/>
      <c r="FCQ824" s="347"/>
      <c r="FCR824" s="347"/>
      <c r="FCS824" s="347"/>
      <c r="FCT824" s="347"/>
      <c r="FCU824" s="347"/>
      <c r="FCV824" s="347"/>
      <c r="FCW824" s="347"/>
      <c r="FCX824" s="347"/>
      <c r="FCY824" s="347"/>
      <c r="FCZ824" s="347"/>
      <c r="FDA824" s="347"/>
      <c r="FDB824" s="347"/>
      <c r="FDC824" s="347"/>
      <c r="FDD824" s="347"/>
      <c r="FDE824" s="347"/>
      <c r="FDF824" s="347"/>
      <c r="FDG824" s="347"/>
      <c r="FDH824" s="347"/>
      <c r="FDI824" s="347"/>
      <c r="FDJ824" s="347"/>
      <c r="FDK824" s="347"/>
      <c r="FDL824" s="347"/>
      <c r="FDM824" s="347"/>
      <c r="FDN824" s="347"/>
      <c r="FDO824" s="347"/>
      <c r="FDP824" s="347"/>
      <c r="FDQ824" s="347"/>
      <c r="FDR824" s="347"/>
      <c r="FDS824" s="347"/>
      <c r="FDT824" s="347"/>
      <c r="FDU824" s="347"/>
      <c r="FDV824" s="347"/>
      <c r="FDW824" s="347"/>
      <c r="FDX824" s="347"/>
      <c r="FDY824" s="347"/>
      <c r="FDZ824" s="347"/>
      <c r="FEA824" s="347"/>
      <c r="FEB824" s="347"/>
      <c r="FEC824" s="347"/>
      <c r="FED824" s="347"/>
      <c r="FEE824" s="347"/>
      <c r="FEF824" s="347"/>
      <c r="FEG824" s="347"/>
      <c r="FEH824" s="347"/>
      <c r="FEI824" s="347"/>
      <c r="FEJ824" s="347"/>
      <c r="FEK824" s="347"/>
      <c r="FEL824" s="347"/>
      <c r="FEM824" s="347"/>
      <c r="FEN824" s="347"/>
      <c r="FEO824" s="347"/>
      <c r="FEP824" s="347"/>
      <c r="FEQ824" s="347"/>
      <c r="FER824" s="347"/>
      <c r="FES824" s="347"/>
      <c r="FET824" s="347"/>
      <c r="FEU824" s="347"/>
      <c r="FEV824" s="347"/>
      <c r="FEW824" s="347"/>
      <c r="FEX824" s="347"/>
      <c r="FEY824" s="347"/>
      <c r="FEZ824" s="347"/>
      <c r="FFA824" s="347"/>
      <c r="FFB824" s="347"/>
      <c r="FFC824" s="347"/>
      <c r="FFD824" s="347"/>
      <c r="FFE824" s="347"/>
      <c r="FFF824" s="347"/>
      <c r="FFG824" s="347"/>
      <c r="FFH824" s="347"/>
      <c r="FFI824" s="347"/>
      <c r="FFJ824" s="347"/>
      <c r="FFK824" s="347"/>
      <c r="FFL824" s="347"/>
      <c r="FFM824" s="347"/>
      <c r="FFN824" s="347"/>
      <c r="FFO824" s="347"/>
      <c r="FFP824" s="347"/>
      <c r="FFQ824" s="347"/>
      <c r="FFR824" s="347"/>
      <c r="FFS824" s="347"/>
      <c r="FFT824" s="347"/>
      <c r="FFU824" s="347"/>
      <c r="FFV824" s="347"/>
      <c r="FFW824" s="347"/>
      <c r="FFX824" s="347"/>
      <c r="FFY824" s="347"/>
      <c r="FFZ824" s="347"/>
      <c r="FGA824" s="347"/>
      <c r="FGB824" s="347"/>
      <c r="FGC824" s="347"/>
      <c r="FGD824" s="347"/>
      <c r="FGE824" s="347"/>
      <c r="FGF824" s="347"/>
      <c r="FGG824" s="347"/>
      <c r="FGH824" s="347"/>
      <c r="FGI824" s="347"/>
      <c r="FGJ824" s="347"/>
      <c r="FGK824" s="347"/>
      <c r="FGL824" s="347"/>
      <c r="FGM824" s="347"/>
      <c r="FGN824" s="347"/>
      <c r="FGO824" s="347"/>
      <c r="FGP824" s="347"/>
      <c r="FGQ824" s="347"/>
      <c r="FGR824" s="347"/>
      <c r="FGS824" s="347"/>
      <c r="FGT824" s="347"/>
      <c r="FGU824" s="347"/>
      <c r="FGV824" s="347"/>
      <c r="FGW824" s="347"/>
      <c r="FGX824" s="347"/>
      <c r="FGY824" s="347"/>
      <c r="FGZ824" s="347"/>
      <c r="FHA824" s="347"/>
      <c r="FHB824" s="347"/>
      <c r="FHC824" s="347"/>
      <c r="FHD824" s="347"/>
      <c r="FHE824" s="347"/>
      <c r="FHF824" s="347"/>
      <c r="FHG824" s="347"/>
      <c r="FHH824" s="347"/>
      <c r="FHI824" s="347"/>
      <c r="FHJ824" s="347"/>
      <c r="FHK824" s="347"/>
      <c r="FHL824" s="347"/>
      <c r="FHM824" s="347"/>
      <c r="FHN824" s="347"/>
      <c r="FHO824" s="347"/>
      <c r="FHP824" s="347"/>
      <c r="FHQ824" s="347"/>
      <c r="FHR824" s="347"/>
      <c r="FHS824" s="347"/>
      <c r="FHT824" s="347"/>
      <c r="FHU824" s="347"/>
      <c r="FHV824" s="347"/>
      <c r="FHW824" s="347"/>
      <c r="FHX824" s="347"/>
      <c r="FHY824" s="347"/>
      <c r="FHZ824" s="347"/>
      <c r="FIA824" s="347"/>
      <c r="FIB824" s="347"/>
      <c r="FIC824" s="347"/>
      <c r="FID824" s="347"/>
      <c r="FIE824" s="347"/>
      <c r="FIF824" s="347"/>
      <c r="FIG824" s="347"/>
      <c r="FIH824" s="347"/>
      <c r="FII824" s="347"/>
      <c r="FIJ824" s="347"/>
    </row>
    <row r="825" spans="1:4300" s="50" customFormat="1" ht="45.75" customHeight="1">
      <c r="A825" s="589">
        <f>1+A824</f>
        <v>823</v>
      </c>
      <c r="B825" s="403" t="s">
        <v>8069</v>
      </c>
      <c r="C825" s="156" t="s">
        <v>8070</v>
      </c>
      <c r="D825" s="156" t="s">
        <v>6468</v>
      </c>
      <c r="E825" s="156">
        <v>45545</v>
      </c>
      <c r="F825" s="156">
        <v>45546</v>
      </c>
      <c r="G825" s="156">
        <v>45646</v>
      </c>
      <c r="H825" s="156" t="s">
        <v>416</v>
      </c>
      <c r="I825" s="156" t="s">
        <v>95</v>
      </c>
      <c r="J825" s="301" t="s">
        <v>8071</v>
      </c>
      <c r="K825" s="251">
        <v>80398404</v>
      </c>
      <c r="L825" s="156">
        <v>1</v>
      </c>
      <c r="M825" s="156" t="s">
        <v>97</v>
      </c>
      <c r="N825" s="156" t="s">
        <v>98</v>
      </c>
      <c r="O825" s="156" t="s">
        <v>427</v>
      </c>
      <c r="P825" s="156" t="s">
        <v>8072</v>
      </c>
      <c r="Q825" s="156" t="s">
        <v>7728</v>
      </c>
      <c r="R825" s="143">
        <f>+G825-F825</f>
        <v>100</v>
      </c>
      <c r="S825" s="134" t="s">
        <v>8073</v>
      </c>
      <c r="T825" s="253">
        <v>22300000</v>
      </c>
      <c r="U825" s="156" t="s">
        <v>8074</v>
      </c>
      <c r="V825" s="253">
        <f>+T825</f>
        <v>22300000</v>
      </c>
      <c r="W825" s="156">
        <v>45546</v>
      </c>
      <c r="X825" s="156" t="s">
        <v>103</v>
      </c>
      <c r="Y825" s="317">
        <f>+Z825+AA825+AB825</f>
        <v>22300000</v>
      </c>
      <c r="Z825" s="156">
        <f>+V825</f>
        <v>22300000</v>
      </c>
      <c r="AA825" s="156">
        <v>0</v>
      </c>
      <c r="AB825" s="156">
        <f>+AC825+AD825+AE825+AF825+AG825+AH825+AI825+AJ825</f>
        <v>0</v>
      </c>
      <c r="AC825" s="156">
        <v>0</v>
      </c>
      <c r="AD825" s="156">
        <v>0</v>
      </c>
      <c r="AE825" s="156">
        <v>0</v>
      </c>
      <c r="AF825" s="156">
        <v>0</v>
      </c>
      <c r="AG825" s="156">
        <v>0</v>
      </c>
      <c r="AH825" s="156">
        <v>0</v>
      </c>
      <c r="AI825" s="156">
        <v>0</v>
      </c>
      <c r="AJ825" s="156">
        <v>0</v>
      </c>
      <c r="AK825" s="156" t="s">
        <v>104</v>
      </c>
      <c r="AL825" s="103" t="s">
        <v>8075</v>
      </c>
      <c r="AM825" s="156" t="s">
        <v>8076</v>
      </c>
      <c r="AN825" s="156">
        <v>80350950</v>
      </c>
      <c r="AO825" s="156" t="s">
        <v>114</v>
      </c>
      <c r="AP825" s="156" t="s">
        <v>108</v>
      </c>
      <c r="AQ825" s="156" t="s">
        <v>108</v>
      </c>
      <c r="AR825" s="156" t="s">
        <v>108</v>
      </c>
      <c r="AS825" s="156" t="s">
        <v>109</v>
      </c>
      <c r="AT825" s="156" t="s">
        <v>109</v>
      </c>
      <c r="AU825" s="156" t="s">
        <v>392</v>
      </c>
      <c r="AV825" s="156"/>
      <c r="AW825" s="156"/>
      <c r="AX825" s="156" t="s">
        <v>109</v>
      </c>
      <c r="AY825" s="156" t="s">
        <v>108</v>
      </c>
      <c r="AZ825" s="156"/>
      <c r="BA825" s="156"/>
      <c r="BB825" s="156"/>
      <c r="BC825" s="156"/>
      <c r="BD825" s="156"/>
      <c r="BE825" s="156"/>
      <c r="BF825" s="156"/>
      <c r="BG825" s="156"/>
      <c r="BH825" s="153">
        <f>T825+BB825</f>
        <v>22300000</v>
      </c>
      <c r="BI825" s="296" t="s">
        <v>135</v>
      </c>
      <c r="BJ825" s="240"/>
      <c r="BK825" s="240" t="s">
        <v>114</v>
      </c>
      <c r="BL825" s="240"/>
      <c r="BM825" s="471" t="s">
        <v>136</v>
      </c>
      <c r="BN825" s="156" t="s">
        <v>917</v>
      </c>
      <c r="BO825" s="156">
        <v>58</v>
      </c>
      <c r="BP825" s="156">
        <v>45561</v>
      </c>
      <c r="BQ825" s="156" t="s">
        <v>578</v>
      </c>
      <c r="BR825" s="156" t="s">
        <v>114</v>
      </c>
      <c r="BS825" s="156" t="s">
        <v>114</v>
      </c>
      <c r="BT825" s="156" t="s">
        <v>114</v>
      </c>
      <c r="BU825" s="156" t="s">
        <v>4196</v>
      </c>
      <c r="BV825" s="156">
        <v>3045245680</v>
      </c>
      <c r="BW825" s="156" t="s">
        <v>4197</v>
      </c>
      <c r="BX825" s="156" t="s">
        <v>881</v>
      </c>
      <c r="BY825" s="156" t="s">
        <v>119</v>
      </c>
      <c r="BZ825" s="156">
        <v>82556625065</v>
      </c>
      <c r="CA825" s="157" t="s">
        <v>109</v>
      </c>
      <c r="CB825" s="157" t="s">
        <v>109</v>
      </c>
      <c r="CC825" s="157" t="s">
        <v>109</v>
      </c>
      <c r="CD825" s="152" t="s">
        <v>7581</v>
      </c>
      <c r="CE825" s="156"/>
      <c r="CF825" s="156"/>
      <c r="CG825" s="156"/>
      <c r="CH825" s="156"/>
      <c r="CI825" s="156"/>
      <c r="CJ825" s="156"/>
      <c r="CK825" s="156"/>
      <c r="CL825" s="156"/>
      <c r="CM825" s="157" t="s">
        <v>109</v>
      </c>
      <c r="CN825" s="156"/>
      <c r="CO825" s="297"/>
      <c r="CP825" s="297"/>
      <c r="CQ825" s="297"/>
      <c r="CR825" s="297"/>
      <c r="GV825" s="328"/>
      <c r="GW825" s="328"/>
      <c r="GX825" s="328"/>
      <c r="GY825" s="328"/>
      <c r="GZ825" s="328"/>
      <c r="HA825" s="328"/>
      <c r="HB825" s="328"/>
      <c r="HC825" s="328"/>
      <c r="HD825" s="328"/>
      <c r="HE825" s="328"/>
      <c r="HF825" s="328"/>
      <c r="HG825" s="328"/>
      <c r="HH825" s="328"/>
      <c r="HI825" s="328"/>
      <c r="HJ825" s="328"/>
      <c r="HK825" s="328"/>
      <c r="HL825" s="328"/>
      <c r="HM825" s="328"/>
      <c r="HN825" s="328"/>
      <c r="HO825" s="328"/>
      <c r="HP825" s="328"/>
      <c r="HQ825" s="328"/>
      <c r="HR825" s="328"/>
      <c r="HS825" s="328"/>
      <c r="HT825" s="328"/>
      <c r="HU825" s="328"/>
      <c r="HV825" s="328"/>
      <c r="HW825" s="328"/>
      <c r="HX825" s="328"/>
      <c r="HY825" s="328"/>
      <c r="HZ825" s="328"/>
      <c r="IA825" s="328"/>
      <c r="IB825" s="328"/>
      <c r="IC825" s="328"/>
      <c r="ID825" s="328"/>
      <c r="IE825" s="328"/>
      <c r="IF825" s="328"/>
      <c r="IG825" s="328"/>
      <c r="IH825" s="328"/>
      <c r="II825" s="328"/>
      <c r="IJ825" s="328"/>
      <c r="IK825" s="328"/>
      <c r="IL825" s="328"/>
      <c r="IM825" s="328"/>
      <c r="IN825" s="328"/>
      <c r="IO825" s="328"/>
      <c r="IP825" s="328"/>
      <c r="IQ825" s="328"/>
      <c r="IR825" s="328"/>
      <c r="IS825" s="328"/>
      <c r="IT825" s="328"/>
      <c r="IU825" s="328"/>
      <c r="IV825" s="328"/>
      <c r="IW825" s="328"/>
      <c r="IX825" s="328"/>
      <c r="IY825" s="328"/>
      <c r="IZ825" s="328"/>
      <c r="JA825" s="328"/>
      <c r="JB825" s="328"/>
      <c r="JC825" s="328"/>
      <c r="JD825" s="328"/>
      <c r="JE825" s="328"/>
      <c r="JF825" s="328"/>
      <c r="JG825" s="328"/>
      <c r="JH825" s="328"/>
      <c r="JI825" s="328"/>
      <c r="JJ825" s="328"/>
      <c r="JK825" s="328"/>
      <c r="JL825" s="328"/>
      <c r="JM825" s="328"/>
      <c r="JN825" s="328"/>
      <c r="JO825" s="328"/>
      <c r="JP825" s="328"/>
      <c r="JQ825" s="328"/>
      <c r="JR825" s="328"/>
      <c r="JS825" s="328"/>
      <c r="JT825" s="328"/>
      <c r="JU825" s="328"/>
      <c r="JV825" s="328"/>
      <c r="JW825" s="328"/>
      <c r="JX825" s="328"/>
      <c r="JY825" s="328"/>
      <c r="JZ825" s="328"/>
      <c r="KA825" s="328"/>
      <c r="KB825" s="328"/>
      <c r="KC825" s="328"/>
      <c r="KD825" s="328"/>
      <c r="KE825" s="328"/>
      <c r="KF825" s="328"/>
      <c r="KG825" s="328"/>
      <c r="KH825" s="328"/>
      <c r="KI825" s="328"/>
      <c r="KJ825" s="328"/>
      <c r="KK825" s="328"/>
      <c r="KL825" s="328"/>
      <c r="KM825" s="328"/>
      <c r="KN825" s="328"/>
      <c r="KO825" s="328"/>
      <c r="KP825" s="328"/>
      <c r="KQ825" s="328"/>
      <c r="KR825" s="328"/>
      <c r="KS825" s="328"/>
      <c r="KT825" s="328"/>
      <c r="KU825" s="328"/>
      <c r="KV825" s="328"/>
      <c r="KW825" s="328"/>
      <c r="KX825" s="328"/>
      <c r="KY825" s="328"/>
      <c r="KZ825" s="328"/>
      <c r="LA825" s="328"/>
      <c r="LB825" s="328"/>
      <c r="LC825" s="328"/>
      <c r="LD825" s="328"/>
      <c r="LE825" s="328"/>
      <c r="LF825" s="328"/>
      <c r="LG825" s="328"/>
      <c r="LH825" s="328"/>
      <c r="LI825" s="328"/>
      <c r="LJ825" s="328"/>
      <c r="LK825" s="328"/>
      <c r="LL825" s="328"/>
      <c r="LM825" s="328"/>
      <c r="LN825" s="328"/>
      <c r="LO825" s="328"/>
      <c r="LP825" s="328"/>
      <c r="LQ825" s="328"/>
      <c r="LR825" s="328"/>
      <c r="LS825" s="328"/>
      <c r="LT825" s="328"/>
      <c r="LU825" s="328"/>
      <c r="LV825" s="328"/>
      <c r="LW825" s="328"/>
      <c r="LX825" s="328"/>
      <c r="LY825" s="328"/>
      <c r="LZ825" s="328"/>
      <c r="MA825" s="328"/>
      <c r="MB825" s="328"/>
      <c r="MC825" s="328"/>
      <c r="MD825" s="328"/>
      <c r="ME825" s="328"/>
      <c r="MF825" s="328"/>
      <c r="MG825" s="328"/>
      <c r="MH825" s="328"/>
      <c r="MI825" s="328"/>
      <c r="MJ825" s="328"/>
      <c r="MK825" s="328"/>
      <c r="ML825" s="328"/>
      <c r="MM825" s="328"/>
      <c r="MN825" s="328"/>
      <c r="MO825" s="328"/>
      <c r="MP825" s="328"/>
      <c r="MQ825" s="328"/>
      <c r="MR825" s="328"/>
      <c r="MS825" s="328"/>
      <c r="MT825" s="328"/>
      <c r="MU825" s="328"/>
      <c r="MV825" s="328"/>
      <c r="MW825" s="328"/>
      <c r="MX825" s="328"/>
      <c r="MY825" s="328"/>
      <c r="MZ825" s="328"/>
      <c r="NA825" s="328"/>
      <c r="NB825" s="328"/>
      <c r="NC825" s="328"/>
      <c r="ND825" s="328"/>
      <c r="NE825" s="328"/>
      <c r="NF825" s="328"/>
      <c r="NG825" s="328"/>
      <c r="NH825" s="328"/>
      <c r="NI825" s="328"/>
      <c r="NJ825" s="328"/>
      <c r="NK825" s="328"/>
      <c r="NL825" s="328"/>
      <c r="NM825" s="328"/>
      <c r="NN825" s="328"/>
      <c r="NO825" s="328"/>
      <c r="NP825" s="328"/>
      <c r="NQ825" s="328"/>
      <c r="NR825" s="328"/>
      <c r="NS825" s="328"/>
      <c r="NT825" s="328"/>
      <c r="NU825" s="328"/>
      <c r="NV825" s="328"/>
      <c r="NW825" s="328"/>
      <c r="NX825" s="328"/>
      <c r="NY825" s="328"/>
      <c r="NZ825" s="328"/>
      <c r="OA825" s="328"/>
      <c r="OB825" s="328"/>
      <c r="OC825" s="328"/>
      <c r="OD825" s="328"/>
      <c r="OE825" s="328"/>
      <c r="OF825" s="328"/>
      <c r="OG825" s="328"/>
      <c r="OH825" s="328"/>
      <c r="OI825" s="328"/>
      <c r="OJ825" s="328"/>
      <c r="OK825" s="328"/>
      <c r="OL825" s="328"/>
      <c r="OM825" s="328"/>
      <c r="ON825" s="328"/>
      <c r="OO825" s="328"/>
      <c r="OP825" s="328"/>
      <c r="OQ825" s="328"/>
      <c r="OR825" s="328"/>
      <c r="OS825" s="328"/>
      <c r="OT825" s="328"/>
      <c r="OU825" s="328"/>
      <c r="OV825" s="328"/>
      <c r="OW825" s="328"/>
      <c r="OX825" s="328"/>
      <c r="OY825" s="328"/>
      <c r="OZ825" s="328"/>
      <c r="PA825" s="328"/>
      <c r="PB825" s="328"/>
      <c r="PC825" s="328"/>
      <c r="PD825" s="328"/>
      <c r="PE825" s="328"/>
      <c r="PF825" s="328"/>
      <c r="PG825" s="328"/>
      <c r="PH825" s="328"/>
      <c r="PI825" s="328"/>
      <c r="PJ825" s="328"/>
      <c r="PK825" s="328"/>
      <c r="PL825" s="328"/>
      <c r="PM825" s="328"/>
      <c r="PN825" s="328"/>
      <c r="PO825" s="328"/>
      <c r="PP825" s="328"/>
      <c r="PQ825" s="328"/>
      <c r="PR825" s="328"/>
      <c r="PS825" s="328"/>
      <c r="PT825" s="328"/>
      <c r="PU825" s="328"/>
      <c r="PV825" s="328"/>
      <c r="PW825" s="328"/>
      <c r="PX825" s="328"/>
      <c r="PY825" s="328"/>
      <c r="PZ825" s="328"/>
      <c r="QA825" s="328"/>
      <c r="QB825" s="328"/>
      <c r="QC825" s="328"/>
      <c r="QD825" s="328"/>
      <c r="QE825" s="328"/>
      <c r="QF825" s="328"/>
      <c r="QG825" s="328"/>
      <c r="QH825" s="328"/>
      <c r="QI825" s="328"/>
      <c r="QJ825" s="328"/>
      <c r="QK825" s="328"/>
      <c r="QL825" s="328"/>
      <c r="QM825" s="328"/>
      <c r="QN825" s="328"/>
      <c r="QO825" s="328"/>
      <c r="QP825" s="328"/>
      <c r="QQ825" s="328"/>
      <c r="QR825" s="328"/>
      <c r="QS825" s="328"/>
      <c r="QT825" s="328"/>
      <c r="QU825" s="328"/>
      <c r="QV825" s="328"/>
      <c r="QW825" s="328"/>
      <c r="QX825" s="328"/>
      <c r="QY825" s="328"/>
      <c r="QZ825" s="328"/>
      <c r="RA825" s="328"/>
      <c r="RB825" s="328"/>
      <c r="RC825" s="328"/>
      <c r="RD825" s="328"/>
      <c r="RE825" s="328"/>
      <c r="RF825" s="328"/>
      <c r="RG825" s="328"/>
      <c r="RH825" s="328"/>
      <c r="RI825" s="328"/>
      <c r="RJ825" s="328"/>
      <c r="RK825" s="328"/>
      <c r="RL825" s="328"/>
      <c r="RM825" s="328"/>
      <c r="RN825" s="328"/>
      <c r="RO825" s="328"/>
      <c r="RP825" s="328"/>
      <c r="RQ825" s="328"/>
      <c r="RR825" s="328"/>
      <c r="RS825" s="328"/>
      <c r="RT825" s="328"/>
      <c r="RU825" s="328"/>
      <c r="RV825" s="328"/>
      <c r="RW825" s="328"/>
      <c r="RX825" s="328"/>
      <c r="RY825" s="328"/>
      <c r="RZ825" s="328"/>
      <c r="SA825" s="328"/>
      <c r="SB825" s="328"/>
      <c r="SC825" s="328"/>
      <c r="SD825" s="328"/>
      <c r="SE825" s="328"/>
      <c r="SF825" s="328"/>
      <c r="SG825" s="328"/>
      <c r="SH825" s="328"/>
      <c r="SI825" s="328"/>
      <c r="SJ825" s="328"/>
      <c r="SK825" s="328"/>
      <c r="SL825" s="328"/>
      <c r="SM825" s="328"/>
      <c r="SN825" s="328"/>
      <c r="SO825" s="328"/>
      <c r="SP825" s="328"/>
      <c r="SQ825" s="328"/>
      <c r="SR825" s="328"/>
      <c r="SS825" s="328"/>
      <c r="ST825" s="328"/>
      <c r="SU825" s="328"/>
      <c r="SV825" s="328"/>
      <c r="SW825" s="328"/>
      <c r="SX825" s="328"/>
      <c r="SY825" s="328"/>
      <c r="SZ825" s="328"/>
      <c r="TA825" s="328"/>
      <c r="TB825" s="328"/>
      <c r="TC825" s="328"/>
      <c r="TD825" s="328"/>
      <c r="TE825" s="328"/>
      <c r="TF825" s="328"/>
      <c r="TG825" s="328"/>
      <c r="TH825" s="328"/>
      <c r="TI825" s="328"/>
      <c r="TJ825" s="328"/>
      <c r="TK825" s="328"/>
      <c r="TL825" s="328"/>
      <c r="TM825" s="328"/>
      <c r="TN825" s="328"/>
      <c r="TO825" s="328"/>
      <c r="TP825" s="328"/>
      <c r="TQ825" s="328"/>
      <c r="TR825" s="328"/>
      <c r="TS825" s="328"/>
      <c r="TT825" s="328"/>
      <c r="TU825" s="328"/>
      <c r="TV825" s="328"/>
      <c r="TW825" s="328"/>
      <c r="TX825" s="328"/>
      <c r="TY825" s="328"/>
      <c r="TZ825" s="328"/>
      <c r="UA825" s="328"/>
      <c r="UB825" s="328"/>
      <c r="UC825" s="328"/>
      <c r="UD825" s="328"/>
      <c r="UE825" s="328"/>
      <c r="UF825" s="328"/>
      <c r="UG825" s="328"/>
      <c r="UH825" s="328"/>
      <c r="UI825" s="328"/>
      <c r="UJ825" s="328"/>
      <c r="UK825" s="328"/>
      <c r="UL825" s="328"/>
      <c r="UM825" s="328"/>
      <c r="UN825" s="328"/>
      <c r="UO825" s="328"/>
      <c r="UP825" s="328"/>
      <c r="UQ825" s="328"/>
      <c r="UR825" s="328"/>
      <c r="US825" s="328"/>
      <c r="UT825" s="328"/>
      <c r="UU825" s="328"/>
      <c r="UV825" s="328"/>
      <c r="UW825" s="328"/>
      <c r="UX825" s="328"/>
      <c r="UY825" s="328"/>
      <c r="UZ825" s="328"/>
      <c r="VA825" s="328"/>
      <c r="VB825" s="328"/>
      <c r="VC825" s="328"/>
      <c r="VD825" s="328"/>
      <c r="VE825" s="328"/>
      <c r="VF825" s="328"/>
      <c r="VG825" s="328"/>
      <c r="VH825" s="328"/>
      <c r="VI825" s="328"/>
      <c r="VJ825" s="328"/>
      <c r="VK825" s="328"/>
      <c r="VL825" s="328"/>
      <c r="VM825" s="328"/>
      <c r="VN825" s="328"/>
      <c r="VO825" s="328"/>
      <c r="VP825" s="328"/>
      <c r="VQ825" s="328"/>
      <c r="VR825" s="328"/>
      <c r="VS825" s="328"/>
      <c r="VT825" s="328"/>
      <c r="VU825" s="328"/>
      <c r="VV825" s="328"/>
      <c r="VW825" s="328"/>
      <c r="VX825" s="328"/>
      <c r="VY825" s="328"/>
      <c r="VZ825" s="328"/>
      <c r="WA825" s="328"/>
      <c r="WB825" s="328"/>
      <c r="WC825" s="328"/>
      <c r="WD825" s="328"/>
      <c r="WE825" s="328"/>
      <c r="WF825" s="328"/>
      <c r="WG825" s="328"/>
      <c r="WH825" s="328"/>
      <c r="WI825" s="328"/>
      <c r="WJ825" s="328"/>
      <c r="WK825" s="328"/>
      <c r="WL825" s="328"/>
      <c r="WM825" s="328"/>
      <c r="WN825" s="328"/>
      <c r="WO825" s="328"/>
      <c r="WP825" s="328"/>
      <c r="WQ825" s="328"/>
      <c r="WR825" s="328"/>
      <c r="WS825" s="328"/>
      <c r="WT825" s="328"/>
      <c r="WU825" s="328"/>
      <c r="WV825" s="328"/>
      <c r="WW825" s="328"/>
      <c r="WX825" s="328"/>
      <c r="WY825" s="328"/>
      <c r="WZ825" s="328"/>
      <c r="XA825" s="328"/>
      <c r="XB825" s="328"/>
      <c r="XC825" s="328"/>
      <c r="XD825" s="328"/>
      <c r="XE825" s="328"/>
      <c r="XF825" s="328"/>
      <c r="XG825" s="328"/>
      <c r="XH825" s="328"/>
      <c r="XI825" s="328"/>
      <c r="XJ825" s="328"/>
      <c r="XK825" s="328"/>
      <c r="XL825" s="328"/>
      <c r="XM825" s="328"/>
      <c r="XN825" s="328"/>
      <c r="XO825" s="328"/>
      <c r="XP825" s="328"/>
      <c r="XQ825" s="328"/>
      <c r="XR825" s="328"/>
      <c r="XS825" s="328"/>
      <c r="XT825" s="328"/>
      <c r="XU825" s="328"/>
      <c r="XV825" s="328"/>
      <c r="XW825" s="328"/>
      <c r="XX825" s="328"/>
      <c r="XY825" s="328"/>
      <c r="XZ825" s="328"/>
      <c r="YA825" s="328"/>
      <c r="YB825" s="328"/>
      <c r="YC825" s="328"/>
      <c r="YD825" s="328"/>
      <c r="YE825" s="328"/>
      <c r="YF825" s="328"/>
      <c r="YG825" s="328"/>
      <c r="YH825" s="328"/>
      <c r="YI825" s="328"/>
      <c r="YJ825" s="328"/>
      <c r="YK825" s="328"/>
      <c r="YL825" s="328"/>
      <c r="YM825" s="328"/>
      <c r="YN825" s="328"/>
      <c r="YO825" s="328"/>
      <c r="YP825" s="328"/>
      <c r="YQ825" s="328"/>
      <c r="YR825" s="328"/>
      <c r="YS825" s="328"/>
      <c r="YT825" s="328"/>
      <c r="YU825" s="328"/>
      <c r="YV825" s="328"/>
      <c r="YW825" s="328"/>
      <c r="YX825" s="328"/>
      <c r="YY825" s="328"/>
      <c r="YZ825" s="328"/>
      <c r="ZA825" s="328"/>
      <c r="ZB825" s="328"/>
      <c r="ZC825" s="328"/>
      <c r="ZD825" s="328"/>
      <c r="ZE825" s="328"/>
      <c r="ZF825" s="328"/>
      <c r="ZG825" s="328"/>
      <c r="ZH825" s="328"/>
      <c r="ZI825" s="328"/>
      <c r="ZJ825" s="328"/>
      <c r="ZK825" s="328"/>
      <c r="ZL825" s="328"/>
      <c r="ZM825" s="328"/>
      <c r="ZN825" s="328"/>
      <c r="ZO825" s="328"/>
      <c r="ZP825" s="328"/>
      <c r="ZQ825" s="328"/>
      <c r="ZR825" s="328"/>
      <c r="ZS825" s="328"/>
      <c r="ZT825" s="328"/>
      <c r="ZU825" s="328"/>
      <c r="ZV825" s="328"/>
      <c r="ZW825" s="328"/>
      <c r="ZX825" s="328"/>
      <c r="ZY825" s="328"/>
      <c r="ZZ825" s="328"/>
      <c r="AAA825" s="328"/>
      <c r="AAB825" s="328"/>
      <c r="AAC825" s="328"/>
      <c r="AAD825" s="328"/>
      <c r="AAE825" s="328"/>
      <c r="AAF825" s="328"/>
      <c r="AAG825" s="328"/>
      <c r="AAH825" s="328"/>
      <c r="AAI825" s="328"/>
      <c r="AAJ825" s="328"/>
      <c r="AAK825" s="328"/>
      <c r="AAL825" s="328"/>
      <c r="AAM825" s="328"/>
      <c r="AAN825" s="328"/>
      <c r="AAO825" s="328"/>
      <c r="AAP825" s="328"/>
      <c r="AAQ825" s="328"/>
      <c r="AAR825" s="328"/>
      <c r="AAS825" s="328"/>
      <c r="AAT825" s="328"/>
      <c r="AAU825" s="328"/>
      <c r="AAV825" s="328"/>
      <c r="AAW825" s="328"/>
      <c r="AAX825" s="328"/>
      <c r="AAY825" s="328"/>
      <c r="AAZ825" s="328"/>
      <c r="ABA825" s="328"/>
      <c r="ABB825" s="328"/>
      <c r="ABC825" s="328"/>
      <c r="ABD825" s="328"/>
      <c r="ABE825" s="328"/>
      <c r="ABF825" s="328"/>
      <c r="ABG825" s="328"/>
      <c r="ABH825" s="328"/>
      <c r="ABI825" s="347"/>
      <c r="ABJ825" s="347"/>
      <c r="ABK825" s="347"/>
      <c r="ABL825" s="347"/>
      <c r="ABM825" s="347"/>
      <c r="ABN825" s="347"/>
      <c r="ABO825" s="347"/>
      <c r="ABP825" s="347"/>
      <c r="ABQ825" s="347"/>
      <c r="ABR825" s="347"/>
      <c r="ABS825" s="347"/>
      <c r="ABT825" s="347"/>
      <c r="ABU825" s="347"/>
      <c r="ABV825" s="347"/>
      <c r="ABW825" s="347"/>
      <c r="ABX825" s="347"/>
      <c r="ABY825" s="347"/>
      <c r="ABZ825" s="347"/>
      <c r="ACA825" s="347"/>
      <c r="ACB825" s="347"/>
      <c r="ACC825" s="347"/>
      <c r="ACD825" s="347"/>
      <c r="ACE825" s="347"/>
      <c r="ACF825" s="347"/>
      <c r="ACG825" s="347"/>
      <c r="ACH825" s="347"/>
      <c r="ACI825" s="347"/>
      <c r="ACJ825" s="347"/>
      <c r="ACK825" s="347"/>
      <c r="ACL825" s="347"/>
      <c r="ACM825" s="347"/>
      <c r="ACN825" s="347"/>
      <c r="ACO825" s="347"/>
      <c r="ACP825" s="347"/>
      <c r="ACQ825" s="347"/>
      <c r="ACR825" s="347"/>
      <c r="ACS825" s="347"/>
      <c r="ACT825" s="347"/>
      <c r="ACU825" s="347"/>
      <c r="ACV825" s="347"/>
      <c r="ACW825" s="347"/>
      <c r="ACX825" s="347"/>
      <c r="ACY825" s="347"/>
      <c r="ACZ825" s="347"/>
      <c r="ADA825" s="347"/>
      <c r="ADB825" s="347"/>
      <c r="ADC825" s="347"/>
      <c r="ADD825" s="347"/>
      <c r="ADE825" s="347"/>
      <c r="ADF825" s="347"/>
      <c r="ADG825" s="347"/>
      <c r="ADH825" s="347"/>
      <c r="ADI825" s="347"/>
      <c r="ADJ825" s="347"/>
      <c r="ADK825" s="347"/>
      <c r="ADL825" s="347"/>
      <c r="ADM825" s="347"/>
      <c r="ADN825" s="347"/>
      <c r="ADO825" s="347"/>
      <c r="ADP825" s="347"/>
      <c r="ADQ825" s="347"/>
      <c r="ADR825" s="347"/>
      <c r="ADS825" s="347"/>
      <c r="ADT825" s="347"/>
      <c r="ADU825" s="347"/>
      <c r="ADV825" s="347"/>
      <c r="ADW825" s="347"/>
      <c r="ADX825" s="347"/>
      <c r="ADY825" s="347"/>
      <c r="ADZ825" s="347"/>
      <c r="AEA825" s="347"/>
      <c r="AEB825" s="347"/>
      <c r="AEC825" s="347"/>
      <c r="AED825" s="347"/>
      <c r="AEE825" s="347"/>
      <c r="AEF825" s="347"/>
      <c r="AEG825" s="347"/>
      <c r="AEH825" s="347"/>
      <c r="AEI825" s="347"/>
      <c r="AEJ825" s="347"/>
      <c r="AEK825" s="347"/>
      <c r="AEL825" s="347"/>
      <c r="AEM825" s="347"/>
      <c r="AEN825" s="347"/>
      <c r="AEO825" s="347"/>
      <c r="AEP825" s="347"/>
      <c r="AEQ825" s="347"/>
      <c r="AER825" s="347"/>
      <c r="AES825" s="347"/>
      <c r="AET825" s="347"/>
      <c r="AEU825" s="347"/>
      <c r="AEV825" s="347"/>
      <c r="AEW825" s="347"/>
      <c r="AEX825" s="347"/>
      <c r="AEY825" s="347"/>
      <c r="AEZ825" s="347"/>
      <c r="AFA825" s="347"/>
      <c r="AFB825" s="347"/>
      <c r="AFC825" s="347"/>
      <c r="AFD825" s="347"/>
      <c r="AFE825" s="347"/>
      <c r="AFF825" s="347"/>
      <c r="AFG825" s="347"/>
      <c r="AFH825" s="347"/>
      <c r="AFI825" s="347"/>
      <c r="AFJ825" s="347"/>
      <c r="AFK825" s="347"/>
      <c r="AFL825" s="347"/>
      <c r="AFM825" s="347"/>
      <c r="AFN825" s="347"/>
      <c r="AFO825" s="347"/>
      <c r="AFP825" s="347"/>
      <c r="AFQ825" s="347"/>
      <c r="AFR825" s="347"/>
      <c r="AFS825" s="347"/>
      <c r="AFT825" s="347"/>
      <c r="AFU825" s="347"/>
      <c r="AFV825" s="347"/>
      <c r="AFW825" s="347"/>
      <c r="AFX825" s="347"/>
      <c r="AFY825" s="347"/>
      <c r="AFZ825" s="347"/>
      <c r="AGA825" s="347"/>
      <c r="AGB825" s="347"/>
      <c r="AGC825" s="347"/>
      <c r="AGD825" s="347"/>
      <c r="AGE825" s="347"/>
      <c r="AGF825" s="347"/>
      <c r="AGG825" s="347"/>
      <c r="AGH825" s="347"/>
      <c r="AGI825" s="347"/>
      <c r="AGJ825" s="347"/>
      <c r="AGK825" s="347"/>
      <c r="AGL825" s="347"/>
      <c r="AGM825" s="347"/>
      <c r="AGN825" s="347"/>
      <c r="AGO825" s="347"/>
      <c r="AGP825" s="347"/>
      <c r="AGQ825" s="347"/>
      <c r="AGR825" s="347"/>
      <c r="AGS825" s="347"/>
      <c r="AGT825" s="347"/>
      <c r="AGU825" s="347"/>
      <c r="AGV825" s="347"/>
      <c r="AGW825" s="347"/>
      <c r="AGX825" s="347"/>
      <c r="AGY825" s="347"/>
      <c r="AGZ825" s="347"/>
      <c r="AHA825" s="347"/>
      <c r="AHB825" s="347"/>
      <c r="AHC825" s="347"/>
      <c r="AHD825" s="347"/>
      <c r="AHE825" s="347"/>
      <c r="AHF825" s="347"/>
      <c r="AHG825" s="347"/>
      <c r="AHH825" s="347"/>
      <c r="AHI825" s="347"/>
      <c r="AHJ825" s="347"/>
      <c r="AHK825" s="347"/>
      <c r="AHL825" s="347"/>
      <c r="AHM825" s="347"/>
      <c r="AHN825" s="347"/>
      <c r="AHO825" s="347"/>
      <c r="AHP825" s="347"/>
      <c r="AHQ825" s="347"/>
      <c r="AHR825" s="347"/>
      <c r="AHS825" s="347"/>
      <c r="AHT825" s="347"/>
      <c r="AHU825" s="347"/>
      <c r="AHV825" s="347"/>
      <c r="AHW825" s="347"/>
      <c r="AHX825" s="347"/>
      <c r="AHY825" s="347"/>
      <c r="AHZ825" s="347"/>
      <c r="AIA825" s="347"/>
      <c r="AIB825" s="347"/>
      <c r="AIC825" s="347"/>
      <c r="AID825" s="347"/>
      <c r="AIE825" s="347"/>
      <c r="AIF825" s="347"/>
      <c r="AIG825" s="347"/>
      <c r="AIH825" s="347"/>
      <c r="AII825" s="347"/>
      <c r="AIJ825" s="347"/>
      <c r="AIK825" s="347"/>
      <c r="AIL825" s="347"/>
      <c r="AIM825" s="347"/>
      <c r="AIN825" s="347"/>
      <c r="AIO825" s="347"/>
      <c r="AIP825" s="347"/>
      <c r="AIQ825" s="347"/>
      <c r="AIR825" s="347"/>
      <c r="AIS825" s="347"/>
      <c r="AIT825" s="347"/>
      <c r="AIU825" s="347"/>
      <c r="AIV825" s="347"/>
      <c r="AIW825" s="347"/>
      <c r="AIX825" s="347"/>
      <c r="AIY825" s="347"/>
      <c r="AIZ825" s="347"/>
      <c r="AJA825" s="347"/>
      <c r="AJB825" s="347"/>
      <c r="AJC825" s="347"/>
      <c r="AJD825" s="347"/>
      <c r="AJE825" s="347"/>
      <c r="AJF825" s="347"/>
      <c r="AJG825" s="347"/>
      <c r="AJH825" s="347"/>
      <c r="AJI825" s="347"/>
      <c r="AJJ825" s="347"/>
      <c r="AJK825" s="347"/>
      <c r="AJL825" s="347"/>
      <c r="AJM825" s="347"/>
      <c r="AJN825" s="347"/>
      <c r="AJO825" s="347"/>
      <c r="AJP825" s="347"/>
      <c r="AJQ825" s="347"/>
      <c r="AJR825" s="347"/>
      <c r="AJS825" s="347"/>
      <c r="AJT825" s="347"/>
      <c r="AJU825" s="347"/>
      <c r="AJV825" s="347"/>
      <c r="AJW825" s="347"/>
      <c r="AJX825" s="347"/>
      <c r="AJY825" s="347"/>
      <c r="AJZ825" s="347"/>
      <c r="AKA825" s="347"/>
      <c r="AKB825" s="347"/>
      <c r="AKC825" s="347"/>
      <c r="AKD825" s="347"/>
      <c r="AKE825" s="347"/>
      <c r="AKF825" s="347"/>
      <c r="AKG825" s="347"/>
      <c r="AKH825" s="347"/>
      <c r="AKI825" s="347"/>
      <c r="AKJ825" s="347"/>
      <c r="AKK825" s="347"/>
      <c r="AKL825" s="347"/>
      <c r="AKM825" s="347"/>
      <c r="AKN825" s="347"/>
      <c r="AKO825" s="347"/>
      <c r="AKP825" s="347"/>
      <c r="AKQ825" s="347"/>
      <c r="AKR825" s="347"/>
      <c r="AKS825" s="347"/>
      <c r="AKT825" s="347"/>
      <c r="AKU825" s="347"/>
      <c r="AKV825" s="347"/>
      <c r="AKW825" s="347"/>
      <c r="AKX825" s="347"/>
      <c r="AKY825" s="347"/>
      <c r="AKZ825" s="347"/>
      <c r="ALA825" s="347"/>
      <c r="ALB825" s="347"/>
      <c r="ALC825" s="347"/>
      <c r="ALD825" s="347"/>
      <c r="ALE825" s="347"/>
      <c r="ALF825" s="347"/>
      <c r="ALG825" s="347"/>
      <c r="ALH825" s="347"/>
      <c r="ALI825" s="347"/>
      <c r="ALJ825" s="347"/>
      <c r="ALK825" s="347"/>
      <c r="ALL825" s="347"/>
      <c r="ALM825" s="347"/>
      <c r="ALN825" s="347"/>
      <c r="ALO825" s="347"/>
      <c r="ALP825" s="347"/>
      <c r="ALQ825" s="347"/>
      <c r="ALR825" s="347"/>
      <c r="ALS825" s="347"/>
      <c r="ALT825" s="347"/>
      <c r="ALU825" s="347"/>
      <c r="ALV825" s="347"/>
      <c r="ALW825" s="347"/>
      <c r="ALX825" s="347"/>
      <c r="ALY825" s="347"/>
      <c r="ALZ825" s="347"/>
      <c r="AMA825" s="347"/>
      <c r="AMB825" s="347"/>
      <c r="AMC825" s="347"/>
      <c r="AMD825" s="347"/>
      <c r="AME825" s="347"/>
      <c r="AMF825" s="347"/>
      <c r="AMG825" s="347"/>
      <c r="AMH825" s="347"/>
      <c r="AMI825" s="347"/>
      <c r="AMJ825" s="347"/>
      <c r="AMK825" s="347"/>
      <c r="AML825" s="347"/>
      <c r="AMM825" s="347"/>
      <c r="AMN825" s="347"/>
      <c r="AMO825" s="347"/>
      <c r="AMP825" s="347"/>
      <c r="AMQ825" s="347"/>
      <c r="AMR825" s="347"/>
      <c r="AMS825" s="347"/>
      <c r="AMT825" s="347"/>
      <c r="AMU825" s="347"/>
      <c r="AMV825" s="347"/>
      <c r="AMW825" s="347"/>
      <c r="AMX825" s="347"/>
      <c r="AMY825" s="347"/>
      <c r="AMZ825" s="347"/>
      <c r="ANA825" s="347"/>
      <c r="ANB825" s="347"/>
      <c r="ANC825" s="347"/>
      <c r="AND825" s="347"/>
      <c r="ANE825" s="347"/>
      <c r="ANF825" s="347"/>
      <c r="ANG825" s="347"/>
      <c r="ANH825" s="347"/>
      <c r="ANI825" s="347"/>
      <c r="ANJ825" s="347"/>
      <c r="ANK825" s="347"/>
      <c r="ANL825" s="347"/>
      <c r="ANM825" s="347"/>
      <c r="ANN825" s="347"/>
      <c r="ANO825" s="347"/>
      <c r="ANP825" s="347"/>
      <c r="ANQ825" s="347"/>
      <c r="ANR825" s="347"/>
      <c r="ANS825" s="347"/>
      <c r="ANT825" s="347"/>
      <c r="ANU825" s="347"/>
      <c r="ANV825" s="347"/>
      <c r="ANW825" s="347"/>
      <c r="ANX825" s="347"/>
      <c r="ANY825" s="347"/>
      <c r="ANZ825" s="347"/>
      <c r="AOA825" s="347"/>
      <c r="AOB825" s="347"/>
      <c r="AOC825" s="347"/>
      <c r="AOD825" s="347"/>
      <c r="AOE825" s="347"/>
      <c r="AOF825" s="347"/>
      <c r="AOG825" s="347"/>
      <c r="AOH825" s="347"/>
      <c r="AOI825" s="347"/>
      <c r="AOJ825" s="347"/>
      <c r="AOK825" s="347"/>
      <c r="AOL825" s="347"/>
      <c r="AOM825" s="347"/>
      <c r="AON825" s="347"/>
      <c r="AOO825" s="347"/>
      <c r="AOP825" s="347"/>
      <c r="AOQ825" s="347"/>
      <c r="AOR825" s="347"/>
      <c r="AOS825" s="347"/>
      <c r="AOT825" s="347"/>
      <c r="AOU825" s="347"/>
      <c r="AOV825" s="347"/>
      <c r="AOW825" s="347"/>
      <c r="AOX825" s="347"/>
      <c r="AOY825" s="347"/>
      <c r="AOZ825" s="347"/>
      <c r="APA825" s="347"/>
      <c r="APB825" s="347"/>
      <c r="APC825" s="347"/>
      <c r="APD825" s="347"/>
      <c r="APE825" s="347"/>
      <c r="APF825" s="347"/>
      <c r="APG825" s="347"/>
      <c r="APH825" s="347"/>
      <c r="API825" s="347"/>
      <c r="APJ825" s="347"/>
      <c r="APK825" s="347"/>
      <c r="APL825" s="347"/>
      <c r="APM825" s="347"/>
      <c r="APN825" s="347"/>
      <c r="APO825" s="347"/>
      <c r="APP825" s="347"/>
      <c r="APQ825" s="347"/>
      <c r="APR825" s="347"/>
      <c r="APS825" s="347"/>
      <c r="APT825" s="347"/>
      <c r="APU825" s="347"/>
      <c r="APV825" s="347"/>
      <c r="APW825" s="347"/>
      <c r="APX825" s="347"/>
      <c r="APY825" s="347"/>
      <c r="APZ825" s="347"/>
      <c r="AQA825" s="347"/>
      <c r="AQB825" s="347"/>
      <c r="AQC825" s="347"/>
      <c r="AQD825" s="347"/>
      <c r="AQE825" s="347"/>
      <c r="AQF825" s="347"/>
      <c r="AQG825" s="347"/>
      <c r="AQH825" s="347"/>
      <c r="AQI825" s="347"/>
      <c r="AQJ825" s="347"/>
      <c r="AQK825" s="347"/>
      <c r="AQL825" s="347"/>
      <c r="AQM825" s="347"/>
      <c r="AQN825" s="347"/>
      <c r="AQO825" s="347"/>
      <c r="AQP825" s="347"/>
      <c r="AQQ825" s="347"/>
      <c r="AQR825" s="347"/>
      <c r="AQS825" s="347"/>
      <c r="AQT825" s="347"/>
      <c r="AQU825" s="347"/>
      <c r="AQV825" s="347"/>
      <c r="AQW825" s="347"/>
      <c r="AQX825" s="347"/>
      <c r="AQY825" s="347"/>
      <c r="AQZ825" s="347"/>
      <c r="ARA825" s="347"/>
      <c r="ARB825" s="347"/>
      <c r="ARC825" s="347"/>
      <c r="ARD825" s="347"/>
      <c r="ARE825" s="347"/>
      <c r="ARF825" s="347"/>
      <c r="ARG825" s="347"/>
      <c r="ARH825" s="347"/>
      <c r="ARI825" s="347"/>
      <c r="ARJ825" s="347"/>
      <c r="ARK825" s="347"/>
      <c r="ARL825" s="347"/>
      <c r="ARM825" s="347"/>
      <c r="ARN825" s="347"/>
      <c r="ARO825" s="347"/>
      <c r="ARP825" s="347"/>
      <c r="ARQ825" s="347"/>
      <c r="ARR825" s="347"/>
      <c r="ARS825" s="347"/>
      <c r="ART825" s="347"/>
      <c r="ARU825" s="347"/>
      <c r="ARV825" s="347"/>
      <c r="ARW825" s="347"/>
      <c r="ARX825" s="347"/>
      <c r="ARY825" s="347"/>
      <c r="ARZ825" s="347"/>
      <c r="ASA825" s="347"/>
      <c r="ASB825" s="347"/>
      <c r="ASC825" s="347"/>
      <c r="ASD825" s="347"/>
      <c r="ASE825" s="347"/>
      <c r="ASF825" s="347"/>
      <c r="ASG825" s="347"/>
      <c r="ASH825" s="347"/>
      <c r="ASI825" s="347"/>
      <c r="ASJ825" s="347"/>
      <c r="ASK825" s="347"/>
      <c r="ASL825" s="347"/>
      <c r="ASM825" s="347"/>
      <c r="ASN825" s="347"/>
      <c r="ASO825" s="347"/>
      <c r="ASP825" s="347"/>
      <c r="ASQ825" s="347"/>
      <c r="ASR825" s="347"/>
      <c r="ASS825" s="347"/>
      <c r="AST825" s="347"/>
      <c r="ASU825" s="347"/>
      <c r="ASV825" s="347"/>
      <c r="ASW825" s="347"/>
      <c r="ASX825" s="347"/>
      <c r="ASY825" s="347"/>
      <c r="ASZ825" s="347"/>
      <c r="ATA825" s="347"/>
      <c r="ATB825" s="347"/>
      <c r="ATC825" s="347"/>
      <c r="ATD825" s="347"/>
      <c r="ATE825" s="347"/>
      <c r="ATF825" s="347"/>
      <c r="ATG825" s="347"/>
      <c r="ATH825" s="347"/>
      <c r="ATI825" s="347"/>
      <c r="ATJ825" s="347"/>
      <c r="ATK825" s="347"/>
      <c r="ATL825" s="347"/>
      <c r="ATM825" s="347"/>
      <c r="ATN825" s="347"/>
      <c r="ATO825" s="347"/>
      <c r="ATP825" s="347"/>
      <c r="ATQ825" s="347"/>
      <c r="ATR825" s="347"/>
      <c r="ATS825" s="347"/>
      <c r="ATT825" s="347"/>
      <c r="ATU825" s="347"/>
      <c r="ATV825" s="347"/>
      <c r="ATW825" s="347"/>
      <c r="ATX825" s="347"/>
      <c r="ATY825" s="347"/>
      <c r="ATZ825" s="347"/>
      <c r="AUA825" s="347"/>
      <c r="AUB825" s="347"/>
      <c r="AUC825" s="347"/>
      <c r="AUD825" s="347"/>
      <c r="AUE825" s="347"/>
      <c r="AUF825" s="347"/>
      <c r="AUG825" s="347"/>
      <c r="AUH825" s="347"/>
      <c r="AUI825" s="347"/>
      <c r="AUJ825" s="347"/>
      <c r="AUK825" s="347"/>
      <c r="AUL825" s="347"/>
      <c r="AUM825" s="347"/>
      <c r="AUN825" s="347"/>
      <c r="AUO825" s="347"/>
      <c r="AUP825" s="347"/>
      <c r="AUQ825" s="347"/>
      <c r="AUR825" s="347"/>
      <c r="AUS825" s="347"/>
      <c r="AUT825" s="347"/>
      <c r="AUU825" s="347"/>
      <c r="AUV825" s="347"/>
      <c r="AUW825" s="347"/>
      <c r="AUX825" s="347"/>
      <c r="AUY825" s="347"/>
      <c r="AUZ825" s="347"/>
      <c r="AVA825" s="347"/>
      <c r="AVB825" s="347"/>
      <c r="AVC825" s="347"/>
      <c r="AVD825" s="347"/>
      <c r="AVE825" s="347"/>
      <c r="AVF825" s="347"/>
      <c r="AVG825" s="347"/>
      <c r="AVH825" s="347"/>
      <c r="AVI825" s="347"/>
      <c r="AVJ825" s="347"/>
      <c r="AVK825" s="347"/>
      <c r="AVL825" s="347"/>
      <c r="AVM825" s="347"/>
      <c r="AVN825" s="347"/>
      <c r="AVO825" s="347"/>
      <c r="AVP825" s="347"/>
      <c r="AVQ825" s="347"/>
      <c r="AVR825" s="347"/>
      <c r="AVS825" s="347"/>
      <c r="AVT825" s="347"/>
      <c r="AVU825" s="347"/>
      <c r="AVV825" s="347"/>
      <c r="AVW825" s="347"/>
      <c r="AVX825" s="347"/>
      <c r="AVY825" s="347"/>
      <c r="AVZ825" s="347"/>
      <c r="AWA825" s="347"/>
      <c r="AWB825" s="347"/>
      <c r="AWC825" s="347"/>
      <c r="AWD825" s="347"/>
      <c r="AWE825" s="347"/>
      <c r="AWF825" s="347"/>
      <c r="AWG825" s="347"/>
      <c r="AWH825" s="347"/>
      <c r="AWI825" s="347"/>
      <c r="AWJ825" s="347"/>
      <c r="AWK825" s="347"/>
      <c r="AWL825" s="347"/>
      <c r="AWM825" s="347"/>
      <c r="AWN825" s="347"/>
      <c r="AWO825" s="347"/>
      <c r="AWP825" s="347"/>
      <c r="AWQ825" s="347"/>
      <c r="AWR825" s="347"/>
      <c r="AWS825" s="347"/>
      <c r="AWT825" s="347"/>
      <c r="AWU825" s="347"/>
      <c r="AWV825" s="347"/>
      <c r="AWW825" s="347"/>
      <c r="AWX825" s="347"/>
      <c r="AWY825" s="347"/>
      <c r="AWZ825" s="347"/>
      <c r="AXA825" s="347"/>
      <c r="AXB825" s="347"/>
      <c r="AXC825" s="347"/>
      <c r="AXD825" s="347"/>
      <c r="AXE825" s="347"/>
      <c r="AXF825" s="347"/>
      <c r="AXG825" s="347"/>
      <c r="AXH825" s="347"/>
      <c r="AXI825" s="347"/>
      <c r="AXJ825" s="347"/>
      <c r="AXK825" s="347"/>
      <c r="AXL825" s="347"/>
      <c r="AXM825" s="347"/>
      <c r="AXN825" s="347"/>
      <c r="AXO825" s="347"/>
      <c r="AXP825" s="347"/>
      <c r="AXQ825" s="347"/>
      <c r="AXR825" s="347"/>
      <c r="AXS825" s="347"/>
      <c r="AXT825" s="347"/>
      <c r="AXU825" s="347"/>
      <c r="AXV825" s="347"/>
      <c r="AXW825" s="347"/>
      <c r="AXX825" s="347"/>
      <c r="AXY825" s="347"/>
      <c r="AXZ825" s="347"/>
      <c r="AYA825" s="347"/>
      <c r="AYB825" s="347"/>
      <c r="AYC825" s="347"/>
      <c r="AYD825" s="347"/>
      <c r="AYE825" s="347"/>
      <c r="AYF825" s="347"/>
      <c r="AYG825" s="347"/>
      <c r="AYH825" s="347"/>
      <c r="AYI825" s="347"/>
      <c r="AYJ825" s="347"/>
      <c r="AYK825" s="347"/>
      <c r="AYL825" s="347"/>
      <c r="AYM825" s="347"/>
      <c r="AYN825" s="347"/>
      <c r="AYO825" s="347"/>
      <c r="AYP825" s="347"/>
      <c r="AYQ825" s="347"/>
      <c r="AYR825" s="347"/>
      <c r="AYS825" s="347"/>
      <c r="AYT825" s="347"/>
      <c r="AYU825" s="347"/>
      <c r="AYV825" s="347"/>
      <c r="AYW825" s="347"/>
      <c r="AYX825" s="347"/>
      <c r="AYY825" s="347"/>
      <c r="AYZ825" s="347"/>
      <c r="AZA825" s="347"/>
      <c r="AZB825" s="347"/>
      <c r="AZC825" s="347"/>
      <c r="AZD825" s="347"/>
      <c r="AZE825" s="347"/>
      <c r="AZF825" s="347"/>
      <c r="AZG825" s="347"/>
      <c r="AZH825" s="347"/>
      <c r="AZI825" s="347"/>
      <c r="AZJ825" s="347"/>
      <c r="AZK825" s="347"/>
      <c r="AZL825" s="347"/>
      <c r="AZM825" s="347"/>
      <c r="AZN825" s="347"/>
      <c r="AZO825" s="347"/>
      <c r="AZP825" s="347"/>
      <c r="AZQ825" s="347"/>
      <c r="AZR825" s="347"/>
      <c r="AZS825" s="347"/>
      <c r="AZT825" s="347"/>
      <c r="AZU825" s="347"/>
      <c r="AZV825" s="347"/>
      <c r="AZW825" s="347"/>
      <c r="AZX825" s="347"/>
      <c r="AZY825" s="347"/>
      <c r="AZZ825" s="347"/>
      <c r="BAA825" s="347"/>
      <c r="BAB825" s="347"/>
      <c r="BAC825" s="347"/>
      <c r="BAD825" s="347"/>
      <c r="BAE825" s="347"/>
      <c r="BAF825" s="347"/>
      <c r="BAG825" s="347"/>
      <c r="BAH825" s="347"/>
      <c r="BAI825" s="347"/>
      <c r="BAJ825" s="347"/>
      <c r="BAK825" s="347"/>
      <c r="BAL825" s="347"/>
      <c r="BAM825" s="347"/>
      <c r="BAN825" s="347"/>
      <c r="BAO825" s="347"/>
      <c r="BAP825" s="347"/>
      <c r="BAQ825" s="347"/>
      <c r="BAR825" s="347"/>
      <c r="BAS825" s="347"/>
      <c r="BAT825" s="347"/>
      <c r="BAU825" s="347"/>
      <c r="BAV825" s="347"/>
      <c r="BAW825" s="347"/>
      <c r="BAX825" s="347"/>
      <c r="BAY825" s="347"/>
      <c r="BAZ825" s="347"/>
      <c r="BBA825" s="347"/>
      <c r="BBB825" s="347"/>
      <c r="BBC825" s="347"/>
      <c r="BBD825" s="347"/>
      <c r="BBE825" s="347"/>
      <c r="BBF825" s="347"/>
      <c r="BBG825" s="347"/>
      <c r="BBH825" s="347"/>
      <c r="BBI825" s="347"/>
      <c r="BBJ825" s="347"/>
      <c r="BBK825" s="347"/>
      <c r="BBL825" s="347"/>
      <c r="BBM825" s="347"/>
      <c r="BBN825" s="347"/>
      <c r="BBO825" s="347"/>
      <c r="BBP825" s="347"/>
      <c r="BBQ825" s="347"/>
      <c r="BBR825" s="347"/>
      <c r="BBS825" s="347"/>
      <c r="BBT825" s="347"/>
      <c r="BBU825" s="347"/>
      <c r="BBV825" s="347"/>
      <c r="BBW825" s="347"/>
      <c r="BBX825" s="347"/>
      <c r="BBY825" s="347"/>
      <c r="BBZ825" s="347"/>
      <c r="BCA825" s="347"/>
      <c r="BCB825" s="347"/>
      <c r="BCC825" s="347"/>
      <c r="BCD825" s="347"/>
      <c r="BCE825" s="347"/>
      <c r="BCF825" s="347"/>
      <c r="BCG825" s="347"/>
      <c r="BCH825" s="347"/>
      <c r="BCI825" s="347"/>
      <c r="BCJ825" s="347"/>
      <c r="BCK825" s="347"/>
      <c r="BCL825" s="347"/>
      <c r="BCM825" s="347"/>
      <c r="BCN825" s="347"/>
      <c r="BCO825" s="347"/>
      <c r="BCP825" s="347"/>
      <c r="BCQ825" s="347"/>
      <c r="BCR825" s="347"/>
      <c r="BCS825" s="347"/>
      <c r="BCT825" s="347"/>
      <c r="BCU825" s="347"/>
      <c r="BCV825" s="347"/>
      <c r="BCW825" s="347"/>
      <c r="BCX825" s="347"/>
      <c r="BCY825" s="347"/>
      <c r="BCZ825" s="347"/>
      <c r="BDA825" s="347"/>
      <c r="BDB825" s="347"/>
      <c r="BDC825" s="347"/>
      <c r="BDD825" s="347"/>
      <c r="BDE825" s="347"/>
      <c r="BDF825" s="347"/>
      <c r="BDG825" s="347"/>
      <c r="BDH825" s="347"/>
      <c r="BDI825" s="347"/>
      <c r="BDJ825" s="347"/>
      <c r="BDK825" s="347"/>
      <c r="BDL825" s="347"/>
      <c r="BDM825" s="347"/>
      <c r="BDN825" s="347"/>
      <c r="BDO825" s="347"/>
      <c r="BDP825" s="347"/>
      <c r="BDQ825" s="347"/>
      <c r="BDR825" s="347"/>
      <c r="BDS825" s="347"/>
      <c r="BDT825" s="347"/>
      <c r="BDU825" s="347"/>
      <c r="BDV825" s="347"/>
      <c r="BDW825" s="347"/>
      <c r="BDX825" s="347"/>
      <c r="BDY825" s="347"/>
      <c r="BDZ825" s="347"/>
      <c r="BEA825" s="347"/>
      <c r="BEB825" s="347"/>
      <c r="BEC825" s="347"/>
      <c r="BED825" s="347"/>
      <c r="BEE825" s="347"/>
      <c r="BEF825" s="347"/>
      <c r="BEG825" s="347"/>
      <c r="BEH825" s="347"/>
      <c r="BEI825" s="347"/>
      <c r="BEJ825" s="347"/>
      <c r="BEK825" s="347"/>
      <c r="BEL825" s="347"/>
      <c r="BEM825" s="347"/>
      <c r="BEN825" s="347"/>
      <c r="BEO825" s="347"/>
      <c r="BEP825" s="347"/>
      <c r="BEQ825" s="347"/>
      <c r="BER825" s="347"/>
      <c r="BES825" s="347"/>
      <c r="BET825" s="347"/>
      <c r="BEU825" s="347"/>
      <c r="BEV825" s="347"/>
      <c r="BEW825" s="347"/>
      <c r="BEX825" s="347"/>
      <c r="BEY825" s="347"/>
      <c r="BEZ825" s="347"/>
      <c r="BFA825" s="347"/>
      <c r="BFB825" s="347"/>
      <c r="BFC825" s="347"/>
      <c r="BFD825" s="347"/>
      <c r="BFE825" s="347"/>
      <c r="BFF825" s="347"/>
      <c r="BFG825" s="347"/>
      <c r="BFH825" s="347"/>
      <c r="BFI825" s="347"/>
      <c r="BFJ825" s="347"/>
      <c r="BFK825" s="347"/>
      <c r="BFL825" s="347"/>
      <c r="BFM825" s="347"/>
      <c r="BFN825" s="347"/>
      <c r="BFO825" s="347"/>
      <c r="BFP825" s="347"/>
      <c r="BFQ825" s="347"/>
      <c r="BFR825" s="347"/>
      <c r="BFS825" s="347"/>
      <c r="BFT825" s="347"/>
      <c r="BFU825" s="347"/>
      <c r="BFV825" s="347"/>
      <c r="BFW825" s="347"/>
      <c r="BFX825" s="347"/>
      <c r="BFY825" s="347"/>
      <c r="BFZ825" s="347"/>
      <c r="BGA825" s="347"/>
      <c r="BGB825" s="347"/>
      <c r="BGC825" s="347"/>
      <c r="BGD825" s="347"/>
      <c r="BGE825" s="347"/>
      <c r="BGF825" s="347"/>
      <c r="BGG825" s="347"/>
      <c r="BGH825" s="347"/>
      <c r="BGI825" s="347"/>
      <c r="BGJ825" s="347"/>
      <c r="BGK825" s="347"/>
      <c r="BGL825" s="347"/>
      <c r="BGM825" s="347"/>
      <c r="BGN825" s="347"/>
      <c r="BGO825" s="347"/>
      <c r="BGP825" s="347"/>
      <c r="BGQ825" s="347"/>
      <c r="BGR825" s="347"/>
      <c r="BGS825" s="347"/>
      <c r="BGT825" s="347"/>
      <c r="BGU825" s="347"/>
      <c r="BGV825" s="347"/>
      <c r="BGW825" s="347"/>
      <c r="BGX825" s="347"/>
      <c r="BGY825" s="347"/>
      <c r="BGZ825" s="347"/>
      <c r="BHA825" s="347"/>
      <c r="BHB825" s="347"/>
      <c r="BHC825" s="347"/>
      <c r="BHD825" s="347"/>
      <c r="BHE825" s="347"/>
      <c r="BHF825" s="347"/>
      <c r="BHG825" s="347"/>
      <c r="BHH825" s="347"/>
      <c r="BHI825" s="347"/>
      <c r="BHJ825" s="347"/>
      <c r="BHK825" s="347"/>
      <c r="BHL825" s="347"/>
      <c r="BHM825" s="347"/>
      <c r="BHN825" s="347"/>
      <c r="BHO825" s="347"/>
      <c r="BHP825" s="347"/>
      <c r="BHQ825" s="347"/>
      <c r="BHR825" s="347"/>
      <c r="BHS825" s="347"/>
      <c r="BHT825" s="347"/>
      <c r="BHU825" s="347"/>
      <c r="BHV825" s="347"/>
      <c r="BHW825" s="347"/>
      <c r="BHX825" s="347"/>
      <c r="BHY825" s="347"/>
      <c r="BHZ825" s="347"/>
      <c r="BIA825" s="347"/>
      <c r="BIB825" s="347"/>
      <c r="BIC825" s="347"/>
      <c r="BID825" s="347"/>
      <c r="BIE825" s="347"/>
      <c r="BIF825" s="347"/>
      <c r="BIG825" s="347"/>
      <c r="BIH825" s="347"/>
      <c r="BII825" s="347"/>
      <c r="BIJ825" s="347"/>
      <c r="BIK825" s="347"/>
      <c r="BIL825" s="347"/>
      <c r="BIM825" s="347"/>
      <c r="BIN825" s="347"/>
      <c r="BIO825" s="347"/>
      <c r="BIP825" s="347"/>
      <c r="BIQ825" s="347"/>
      <c r="BIR825" s="347"/>
      <c r="BIS825" s="347"/>
      <c r="BIT825" s="347"/>
      <c r="BIU825" s="347"/>
      <c r="BIV825" s="347"/>
      <c r="BIW825" s="347"/>
      <c r="BIX825" s="347"/>
      <c r="BIY825" s="347"/>
      <c r="BIZ825" s="347"/>
      <c r="BJA825" s="347"/>
      <c r="BJB825" s="347"/>
      <c r="BJC825" s="347"/>
      <c r="BJD825" s="347"/>
      <c r="BJE825" s="347"/>
      <c r="BJF825" s="347"/>
      <c r="BJG825" s="347"/>
      <c r="BJH825" s="347"/>
      <c r="BJI825" s="347"/>
      <c r="BJJ825" s="347"/>
      <c r="BJK825" s="347"/>
      <c r="BJL825" s="347"/>
      <c r="BJM825" s="347"/>
      <c r="BJN825" s="347"/>
      <c r="BJO825" s="347"/>
      <c r="BJP825" s="347"/>
      <c r="BJQ825" s="347"/>
      <c r="BJR825" s="347"/>
      <c r="BJS825" s="347"/>
      <c r="BJT825" s="347"/>
      <c r="BJU825" s="347"/>
      <c r="BJV825" s="347"/>
      <c r="BJW825" s="347"/>
      <c r="BJX825" s="347"/>
      <c r="BJY825" s="347"/>
      <c r="BJZ825" s="347"/>
      <c r="BKA825" s="347"/>
      <c r="BKB825" s="347"/>
      <c r="BKC825" s="347"/>
      <c r="BKD825" s="347"/>
      <c r="BKE825" s="347"/>
      <c r="BKF825" s="347"/>
      <c r="BKG825" s="347"/>
      <c r="BKH825" s="347"/>
      <c r="BKI825" s="347"/>
      <c r="BKJ825" s="347"/>
      <c r="BKK825" s="347"/>
      <c r="BKL825" s="347"/>
      <c r="BKM825" s="347"/>
      <c r="BKN825" s="347"/>
      <c r="BKO825" s="347"/>
      <c r="BKP825" s="347"/>
      <c r="BKQ825" s="347"/>
      <c r="BKR825" s="347"/>
      <c r="BKS825" s="347"/>
      <c r="BKT825" s="347"/>
      <c r="BKU825" s="347"/>
      <c r="BKV825" s="347"/>
      <c r="BKW825" s="347"/>
      <c r="BKX825" s="347"/>
      <c r="BKY825" s="347"/>
      <c r="BKZ825" s="347"/>
      <c r="BLA825" s="347"/>
      <c r="BLB825" s="347"/>
      <c r="BLC825" s="347"/>
      <c r="BLD825" s="347"/>
      <c r="BLE825" s="347"/>
      <c r="BLF825" s="347"/>
      <c r="BLG825" s="347"/>
      <c r="BLH825" s="347"/>
      <c r="BLI825" s="347"/>
      <c r="BLJ825" s="347"/>
      <c r="BLK825" s="347"/>
      <c r="BLL825" s="347"/>
      <c r="BLM825" s="347"/>
      <c r="BLN825" s="347"/>
      <c r="BLO825" s="347"/>
      <c r="BLP825" s="347"/>
      <c r="BLQ825" s="347"/>
      <c r="BLR825" s="347"/>
      <c r="BLS825" s="347"/>
      <c r="BLT825" s="347"/>
      <c r="BLU825" s="347"/>
      <c r="BLV825" s="347"/>
      <c r="BLW825" s="347"/>
      <c r="BLX825" s="347"/>
      <c r="BLY825" s="347"/>
      <c r="BLZ825" s="347"/>
      <c r="BMA825" s="347"/>
      <c r="BMB825" s="347"/>
      <c r="BMC825" s="347"/>
      <c r="BMD825" s="347"/>
      <c r="BME825" s="347"/>
      <c r="BMF825" s="347"/>
      <c r="BMG825" s="347"/>
      <c r="BMH825" s="347"/>
      <c r="BMI825" s="347"/>
      <c r="BMJ825" s="347"/>
      <c r="BMK825" s="347"/>
      <c r="BML825" s="347"/>
      <c r="BMM825" s="347"/>
      <c r="BMN825" s="347"/>
      <c r="BMO825" s="347"/>
      <c r="BMP825" s="347"/>
      <c r="BMQ825" s="347"/>
      <c r="BMR825" s="347"/>
      <c r="BMS825" s="347"/>
      <c r="BMT825" s="347"/>
      <c r="BMU825" s="347"/>
      <c r="BMV825" s="347"/>
      <c r="BMW825" s="347"/>
      <c r="BMX825" s="347"/>
      <c r="BMY825" s="347"/>
      <c r="BMZ825" s="347"/>
      <c r="BNA825" s="347"/>
      <c r="BNB825" s="347"/>
      <c r="BNC825" s="347"/>
      <c r="BND825" s="347"/>
      <c r="BNE825" s="347"/>
      <c r="BNF825" s="347"/>
      <c r="BNG825" s="347"/>
      <c r="BNH825" s="347"/>
      <c r="BNI825" s="347"/>
      <c r="BNJ825" s="347"/>
      <c r="BNK825" s="347"/>
      <c r="BNL825" s="347"/>
      <c r="BNM825" s="347"/>
      <c r="BNN825" s="347"/>
      <c r="BNO825" s="347"/>
      <c r="BNP825" s="347"/>
      <c r="BNQ825" s="347"/>
      <c r="BNR825" s="347"/>
      <c r="BNS825" s="347"/>
      <c r="BNT825" s="347"/>
      <c r="BNU825" s="347"/>
      <c r="BNV825" s="347"/>
      <c r="BNW825" s="347"/>
      <c r="BNX825" s="347"/>
      <c r="BNY825" s="347"/>
      <c r="BNZ825" s="347"/>
      <c r="BOA825" s="347"/>
      <c r="BOB825" s="347"/>
      <c r="BOC825" s="347"/>
      <c r="BOD825" s="347"/>
      <c r="BOE825" s="347"/>
      <c r="BOF825" s="347"/>
      <c r="BOG825" s="347"/>
      <c r="BOH825" s="347"/>
      <c r="BOI825" s="347"/>
      <c r="BOJ825" s="347"/>
      <c r="BOK825" s="347"/>
      <c r="BOL825" s="347"/>
      <c r="BOM825" s="347"/>
      <c r="BON825" s="347"/>
      <c r="BOO825" s="347"/>
      <c r="BOP825" s="347"/>
      <c r="BOQ825" s="347"/>
      <c r="BOR825" s="347"/>
      <c r="BOS825" s="347"/>
      <c r="BOT825" s="347"/>
      <c r="BOU825" s="347"/>
      <c r="BOV825" s="347"/>
      <c r="BOW825" s="347"/>
      <c r="BOX825" s="347"/>
      <c r="BOY825" s="347"/>
      <c r="BOZ825" s="347"/>
      <c r="BPA825" s="347"/>
      <c r="BPB825" s="347"/>
      <c r="BPC825" s="347"/>
      <c r="BPD825" s="347"/>
      <c r="BPE825" s="347"/>
      <c r="BPF825" s="347"/>
      <c r="BPG825" s="347"/>
      <c r="BPH825" s="347"/>
      <c r="BPI825" s="347"/>
      <c r="BPJ825" s="347"/>
      <c r="BPK825" s="347"/>
      <c r="BPL825" s="347"/>
      <c r="BPM825" s="347"/>
      <c r="BPN825" s="347"/>
      <c r="BPO825" s="347"/>
      <c r="BPP825" s="347"/>
      <c r="BPQ825" s="347"/>
      <c r="BPR825" s="347"/>
      <c r="BPS825" s="347"/>
      <c r="BPT825" s="347"/>
      <c r="BPU825" s="347"/>
      <c r="BPV825" s="347"/>
      <c r="BPW825" s="347"/>
      <c r="BPX825" s="347"/>
      <c r="BPY825" s="347"/>
      <c r="BPZ825" s="347"/>
      <c r="BQA825" s="347"/>
      <c r="BQB825" s="347"/>
      <c r="BQC825" s="347"/>
      <c r="BQD825" s="347"/>
      <c r="BQE825" s="347"/>
      <c r="BQF825" s="347"/>
      <c r="BQG825" s="347"/>
      <c r="BQH825" s="347"/>
      <c r="BQI825" s="347"/>
      <c r="BQJ825" s="347"/>
      <c r="BQK825" s="347"/>
      <c r="BQL825" s="347"/>
      <c r="BQM825" s="347"/>
      <c r="BQN825" s="347"/>
      <c r="BQO825" s="347"/>
      <c r="BQP825" s="347"/>
      <c r="BQQ825" s="347"/>
      <c r="BQR825" s="347"/>
      <c r="BQS825" s="347"/>
      <c r="BQT825" s="347"/>
      <c r="BQU825" s="347"/>
      <c r="BQV825" s="347"/>
      <c r="BQW825" s="347"/>
      <c r="BQX825" s="347"/>
      <c r="BQY825" s="347"/>
      <c r="BQZ825" s="347"/>
      <c r="BRA825" s="347"/>
      <c r="BRB825" s="347"/>
      <c r="BRC825" s="347"/>
      <c r="BRD825" s="347"/>
      <c r="BRE825" s="347"/>
      <c r="BRF825" s="347"/>
      <c r="BRG825" s="347"/>
      <c r="BRH825" s="347"/>
      <c r="BRI825" s="347"/>
      <c r="BRJ825" s="347"/>
      <c r="BRK825" s="347"/>
      <c r="BRL825" s="347"/>
      <c r="BRM825" s="347"/>
      <c r="BRN825" s="347"/>
      <c r="BRO825" s="347"/>
      <c r="BRP825" s="347"/>
      <c r="BRQ825" s="347"/>
      <c r="BRR825" s="347"/>
      <c r="BRS825" s="347"/>
      <c r="BRT825" s="347"/>
      <c r="BRU825" s="347"/>
      <c r="BRV825" s="347"/>
      <c r="BRW825" s="347"/>
      <c r="BRX825" s="347"/>
      <c r="BRY825" s="347"/>
      <c r="BRZ825" s="347"/>
      <c r="BSA825" s="347"/>
      <c r="BSB825" s="347"/>
      <c r="BSC825" s="347"/>
      <c r="BSD825" s="347"/>
      <c r="BSE825" s="347"/>
      <c r="BSF825" s="347"/>
      <c r="BSG825" s="347"/>
      <c r="BSH825" s="347"/>
      <c r="BSI825" s="347"/>
      <c r="BSJ825" s="347"/>
      <c r="BSK825" s="347"/>
      <c r="BSL825" s="347"/>
      <c r="BSM825" s="347"/>
      <c r="BSN825" s="347"/>
      <c r="BSO825" s="347"/>
      <c r="BSP825" s="347"/>
      <c r="BSQ825" s="347"/>
      <c r="BSR825" s="347"/>
      <c r="BSS825" s="347"/>
      <c r="BST825" s="347"/>
      <c r="BSU825" s="347"/>
      <c r="BSV825" s="347"/>
      <c r="BSW825" s="347"/>
      <c r="BSX825" s="347"/>
      <c r="BSY825" s="347"/>
      <c r="BSZ825" s="347"/>
      <c r="BTA825" s="347"/>
      <c r="BTB825" s="347"/>
      <c r="BTC825" s="347"/>
      <c r="BTD825" s="347"/>
      <c r="BTE825" s="347"/>
      <c r="BTF825" s="347"/>
      <c r="BTG825" s="347"/>
      <c r="BTH825" s="347"/>
      <c r="BTI825" s="347"/>
      <c r="BTJ825" s="347"/>
      <c r="BTK825" s="347"/>
      <c r="BTL825" s="347"/>
      <c r="BTM825" s="347"/>
      <c r="BTN825" s="347"/>
      <c r="BTO825" s="347"/>
      <c r="BTP825" s="347"/>
      <c r="BTQ825" s="347"/>
      <c r="BTR825" s="347"/>
      <c r="BTS825" s="347"/>
      <c r="BTT825" s="347"/>
      <c r="BTU825" s="347"/>
      <c r="BTV825" s="347"/>
      <c r="BTW825" s="347"/>
      <c r="BTX825" s="347"/>
      <c r="BTY825" s="347"/>
      <c r="BTZ825" s="347"/>
      <c r="BUA825" s="347"/>
      <c r="BUB825" s="347"/>
      <c r="BUC825" s="347"/>
      <c r="BUD825" s="347"/>
      <c r="BUE825" s="347"/>
      <c r="BUF825" s="347"/>
      <c r="BUG825" s="347"/>
      <c r="BUH825" s="347"/>
      <c r="BUI825" s="347"/>
      <c r="BUJ825" s="347"/>
      <c r="BUK825" s="347"/>
      <c r="BUL825" s="347"/>
      <c r="BUM825" s="347"/>
      <c r="BUN825" s="347"/>
      <c r="BUO825" s="347"/>
      <c r="BUP825" s="347"/>
      <c r="BUQ825" s="347"/>
      <c r="BUR825" s="347"/>
      <c r="BUS825" s="347"/>
      <c r="BUT825" s="347"/>
      <c r="BUU825" s="347"/>
      <c r="BUV825" s="347"/>
      <c r="BUW825" s="347"/>
      <c r="BUX825" s="347"/>
      <c r="BUY825" s="347"/>
      <c r="BUZ825" s="347"/>
      <c r="BVA825" s="347"/>
      <c r="BVB825" s="347"/>
      <c r="BVC825" s="347"/>
      <c r="BVD825" s="347"/>
      <c r="BVE825" s="347"/>
      <c r="BVF825" s="347"/>
      <c r="BVG825" s="347"/>
      <c r="BVH825" s="347"/>
      <c r="BVI825" s="347"/>
      <c r="BVJ825" s="347"/>
      <c r="BVK825" s="347"/>
      <c r="BVL825" s="347"/>
      <c r="BVM825" s="347"/>
      <c r="BVN825" s="347"/>
      <c r="BVO825" s="347"/>
      <c r="BVP825" s="347"/>
      <c r="BVQ825" s="347"/>
      <c r="BVR825" s="347"/>
      <c r="BVS825" s="347"/>
      <c r="BVT825" s="347"/>
      <c r="BVU825" s="347"/>
      <c r="BVV825" s="347"/>
      <c r="BVW825" s="347"/>
      <c r="BVX825" s="347"/>
      <c r="BVY825" s="347"/>
      <c r="BVZ825" s="347"/>
      <c r="BWA825" s="347"/>
      <c r="BWB825" s="347"/>
      <c r="BWC825" s="347"/>
      <c r="BWD825" s="347"/>
      <c r="BWE825" s="347"/>
      <c r="BWF825" s="347"/>
      <c r="BWG825" s="347"/>
      <c r="BWH825" s="347"/>
      <c r="BWI825" s="347"/>
      <c r="BWJ825" s="347"/>
      <c r="BWK825" s="347"/>
      <c r="BWL825" s="347"/>
      <c r="BWM825" s="347"/>
      <c r="BWN825" s="347"/>
      <c r="BWO825" s="347"/>
      <c r="BWP825" s="347"/>
      <c r="BWQ825" s="347"/>
      <c r="BWR825" s="347"/>
      <c r="BWS825" s="347"/>
      <c r="BWT825" s="347"/>
      <c r="BWU825" s="347"/>
      <c r="BWV825" s="347"/>
      <c r="BWW825" s="347"/>
      <c r="BWX825" s="347"/>
      <c r="BWY825" s="347"/>
      <c r="BWZ825" s="347"/>
      <c r="BXA825" s="347"/>
      <c r="BXB825" s="347"/>
      <c r="BXC825" s="347"/>
      <c r="BXD825" s="347"/>
      <c r="BXE825" s="347"/>
      <c r="BXF825" s="347"/>
      <c r="BXG825" s="347"/>
      <c r="BXH825" s="347"/>
      <c r="BXI825" s="347"/>
      <c r="BXJ825" s="347"/>
      <c r="BXK825" s="347"/>
      <c r="BXL825" s="347"/>
      <c r="BXM825" s="347"/>
      <c r="BXN825" s="347"/>
      <c r="BXO825" s="347"/>
      <c r="BXP825" s="347"/>
      <c r="BXQ825" s="347"/>
      <c r="BXR825" s="347"/>
      <c r="BXS825" s="347"/>
      <c r="BXT825" s="347"/>
      <c r="BXU825" s="347"/>
      <c r="BXV825" s="347"/>
      <c r="BXW825" s="347"/>
      <c r="BXX825" s="347"/>
      <c r="BXY825" s="347"/>
      <c r="BXZ825" s="347"/>
      <c r="BYA825" s="347"/>
      <c r="BYB825" s="347"/>
      <c r="BYC825" s="347"/>
      <c r="BYD825" s="347"/>
      <c r="BYE825" s="347"/>
      <c r="BYF825" s="347"/>
      <c r="BYG825" s="347"/>
      <c r="BYH825" s="347"/>
      <c r="BYI825" s="347"/>
      <c r="BYJ825" s="347"/>
      <c r="BYK825" s="347"/>
      <c r="BYL825" s="347"/>
      <c r="BYM825" s="347"/>
      <c r="BYN825" s="347"/>
      <c r="BYO825" s="347"/>
      <c r="BYP825" s="347"/>
      <c r="BYQ825" s="347"/>
      <c r="BYR825" s="347"/>
      <c r="BYS825" s="347"/>
      <c r="BYT825" s="347"/>
      <c r="BYU825" s="347"/>
      <c r="BYV825" s="347"/>
      <c r="BYW825" s="347"/>
      <c r="BYX825" s="347"/>
      <c r="BYY825" s="347"/>
      <c r="BYZ825" s="347"/>
      <c r="BZA825" s="347"/>
      <c r="BZB825" s="347"/>
      <c r="BZC825" s="347"/>
      <c r="BZD825" s="347"/>
      <c r="BZE825" s="347"/>
      <c r="BZF825" s="347"/>
      <c r="BZG825" s="347"/>
      <c r="BZH825" s="347"/>
      <c r="BZI825" s="347"/>
      <c r="BZJ825" s="347"/>
      <c r="BZK825" s="347"/>
      <c r="BZL825" s="347"/>
      <c r="BZM825" s="347"/>
      <c r="BZN825" s="347"/>
      <c r="BZO825" s="347"/>
      <c r="BZP825" s="347"/>
      <c r="BZQ825" s="347"/>
      <c r="BZR825" s="347"/>
      <c r="BZS825" s="347"/>
      <c r="BZT825" s="347"/>
      <c r="BZU825" s="347"/>
      <c r="BZV825" s="347"/>
      <c r="BZW825" s="347"/>
      <c r="BZX825" s="347"/>
      <c r="BZY825" s="347"/>
      <c r="BZZ825" s="347"/>
      <c r="CAA825" s="347"/>
      <c r="CAB825" s="347"/>
      <c r="CAC825" s="347"/>
      <c r="CAD825" s="347"/>
      <c r="CAE825" s="347"/>
      <c r="CAF825" s="347"/>
      <c r="CAG825" s="347"/>
      <c r="CAH825" s="347"/>
      <c r="CAI825" s="347"/>
      <c r="CAJ825" s="347"/>
      <c r="CAK825" s="347"/>
      <c r="CAL825" s="347"/>
      <c r="CAM825" s="347"/>
      <c r="CAN825" s="347"/>
      <c r="CAO825" s="347"/>
      <c r="CAP825" s="347"/>
      <c r="CAQ825" s="347"/>
      <c r="CAR825" s="347"/>
      <c r="CAS825" s="347"/>
      <c r="CAT825" s="347"/>
      <c r="CAU825" s="347"/>
      <c r="CAV825" s="347"/>
      <c r="CAW825" s="347"/>
      <c r="CAX825" s="347"/>
      <c r="CAY825" s="347"/>
      <c r="CAZ825" s="347"/>
      <c r="CBA825" s="347"/>
      <c r="CBB825" s="347"/>
      <c r="CBC825" s="347"/>
      <c r="CBD825" s="347"/>
      <c r="CBE825" s="347"/>
      <c r="CBF825" s="347"/>
      <c r="CBG825" s="347"/>
      <c r="CBH825" s="347"/>
      <c r="CBI825" s="347"/>
      <c r="CBJ825" s="347"/>
      <c r="CBK825" s="347"/>
      <c r="CBL825" s="347"/>
      <c r="CBM825" s="347"/>
      <c r="CBN825" s="347"/>
      <c r="CBO825" s="347"/>
      <c r="CBP825" s="347"/>
      <c r="CBQ825" s="347"/>
      <c r="CBR825" s="347"/>
      <c r="CBS825" s="347"/>
      <c r="CBT825" s="347"/>
      <c r="CBU825" s="347"/>
      <c r="CBV825" s="347"/>
      <c r="CBW825" s="347"/>
      <c r="CBX825" s="347"/>
      <c r="CBY825" s="347"/>
      <c r="CBZ825" s="347"/>
      <c r="CCA825" s="347"/>
      <c r="CCB825" s="347"/>
      <c r="CCC825" s="347"/>
      <c r="CCD825" s="347"/>
      <c r="CCE825" s="347"/>
      <c r="CCF825" s="347"/>
      <c r="CCG825" s="347"/>
      <c r="CCH825" s="347"/>
      <c r="CCI825" s="347"/>
      <c r="CCJ825" s="347"/>
      <c r="CCK825" s="347"/>
      <c r="CCL825" s="347"/>
      <c r="CCM825" s="347"/>
      <c r="CCN825" s="347"/>
      <c r="CCO825" s="347"/>
      <c r="CCP825" s="347"/>
      <c r="CCQ825" s="347"/>
      <c r="CCR825" s="347"/>
      <c r="CCS825" s="347"/>
      <c r="CCT825" s="347"/>
      <c r="CCU825" s="347"/>
      <c r="CCV825" s="347"/>
      <c r="CCW825" s="347"/>
      <c r="CCX825" s="347"/>
      <c r="CCY825" s="347"/>
      <c r="CCZ825" s="347"/>
      <c r="CDA825" s="347"/>
      <c r="CDB825" s="347"/>
      <c r="CDC825" s="347"/>
      <c r="CDD825" s="347"/>
      <c r="CDE825" s="347"/>
      <c r="CDF825" s="347"/>
      <c r="CDG825" s="347"/>
      <c r="CDH825" s="347"/>
      <c r="CDI825" s="347"/>
      <c r="CDJ825" s="347"/>
      <c r="CDK825" s="347"/>
      <c r="CDL825" s="347"/>
      <c r="CDM825" s="347"/>
      <c r="CDN825" s="347"/>
      <c r="CDO825" s="347"/>
      <c r="CDP825" s="347"/>
      <c r="CDQ825" s="347"/>
      <c r="CDR825" s="347"/>
      <c r="CDS825" s="347"/>
      <c r="CDT825" s="347"/>
      <c r="CDU825" s="347"/>
      <c r="CDV825" s="347"/>
      <c r="CDW825" s="347"/>
      <c r="CDX825" s="347"/>
      <c r="CDY825" s="347"/>
      <c r="CDZ825" s="347"/>
      <c r="CEA825" s="347"/>
      <c r="CEB825" s="347"/>
      <c r="CEC825" s="347"/>
      <c r="CED825" s="347"/>
      <c r="CEE825" s="347"/>
      <c r="CEF825" s="347"/>
      <c r="CEG825" s="347"/>
      <c r="CEH825" s="347"/>
      <c r="CEI825" s="347"/>
      <c r="CEJ825" s="347"/>
      <c r="CEK825" s="347"/>
      <c r="CEL825" s="347"/>
      <c r="CEM825" s="347"/>
      <c r="CEN825" s="347"/>
      <c r="CEO825" s="347"/>
      <c r="CEP825" s="347"/>
      <c r="CEQ825" s="347"/>
      <c r="CER825" s="347"/>
      <c r="CES825" s="347"/>
      <c r="CET825" s="347"/>
      <c r="CEU825" s="347"/>
      <c r="CEV825" s="347"/>
      <c r="CEW825" s="347"/>
      <c r="CEX825" s="347"/>
      <c r="CEY825" s="347"/>
      <c r="CEZ825" s="347"/>
      <c r="CFA825" s="347"/>
      <c r="CFB825" s="347"/>
      <c r="CFC825" s="347"/>
      <c r="CFD825" s="347"/>
      <c r="CFE825" s="347"/>
      <c r="CFF825" s="347"/>
      <c r="CFG825" s="347"/>
      <c r="CFH825" s="347"/>
      <c r="CFI825" s="347"/>
      <c r="CFJ825" s="347"/>
      <c r="CFK825" s="347"/>
      <c r="CFL825" s="347"/>
      <c r="CFM825" s="347"/>
      <c r="CFN825" s="347"/>
      <c r="CFO825" s="347"/>
      <c r="CFP825" s="347"/>
      <c r="CFQ825" s="347"/>
      <c r="CFR825" s="347"/>
      <c r="CFS825" s="347"/>
      <c r="CFT825" s="347"/>
      <c r="CFU825" s="347"/>
      <c r="CFV825" s="347"/>
      <c r="CFW825" s="347"/>
      <c r="CFX825" s="347"/>
      <c r="CFY825" s="347"/>
      <c r="CFZ825" s="347"/>
      <c r="CGA825" s="347"/>
      <c r="CGB825" s="347"/>
      <c r="CGC825" s="347"/>
      <c r="CGD825" s="347"/>
      <c r="CGE825" s="347"/>
      <c r="CGF825" s="347"/>
      <c r="CGG825" s="347"/>
      <c r="CGH825" s="347"/>
      <c r="CGI825" s="347"/>
      <c r="CGJ825" s="347"/>
      <c r="CGK825" s="347"/>
      <c r="CGL825" s="347"/>
      <c r="CGM825" s="347"/>
      <c r="CGN825" s="347"/>
      <c r="CGO825" s="347"/>
      <c r="CGP825" s="347"/>
      <c r="CGQ825" s="347"/>
      <c r="CGR825" s="347"/>
      <c r="CGS825" s="347"/>
      <c r="CGT825" s="347"/>
      <c r="CGU825" s="347"/>
      <c r="CGV825" s="347"/>
      <c r="CGW825" s="347"/>
      <c r="CGX825" s="347"/>
      <c r="CGY825" s="347"/>
      <c r="CGZ825" s="347"/>
      <c r="CHA825" s="347"/>
      <c r="CHB825" s="347"/>
      <c r="CHC825" s="347"/>
      <c r="CHD825" s="347"/>
      <c r="CHE825" s="347"/>
      <c r="CHF825" s="347"/>
      <c r="CHG825" s="347"/>
      <c r="CHH825" s="347"/>
      <c r="CHI825" s="347"/>
      <c r="CHJ825" s="347"/>
      <c r="CHK825" s="347"/>
      <c r="CHL825" s="347"/>
      <c r="CHM825" s="347"/>
      <c r="CHN825" s="347"/>
      <c r="CHO825" s="347"/>
      <c r="CHP825" s="347"/>
      <c r="CHQ825" s="347"/>
      <c r="CHR825" s="347"/>
      <c r="CHS825" s="347"/>
      <c r="CHT825" s="347"/>
      <c r="CHU825" s="347"/>
      <c r="CHV825" s="347"/>
      <c r="CHW825" s="347"/>
      <c r="CHX825" s="347"/>
      <c r="CHY825" s="347"/>
      <c r="CHZ825" s="347"/>
      <c r="CIA825" s="347"/>
      <c r="CIB825" s="347"/>
      <c r="CIC825" s="347"/>
      <c r="CID825" s="347"/>
      <c r="CIE825" s="347"/>
      <c r="CIF825" s="347"/>
      <c r="CIG825" s="347"/>
      <c r="CIH825" s="347"/>
      <c r="CII825" s="347"/>
      <c r="CIJ825" s="347"/>
      <c r="CIK825" s="347"/>
      <c r="CIL825" s="347"/>
      <c r="CIM825" s="347"/>
      <c r="CIN825" s="347"/>
      <c r="CIO825" s="347"/>
      <c r="CIP825" s="347"/>
      <c r="CIQ825" s="347"/>
      <c r="CIR825" s="347"/>
      <c r="CIS825" s="347"/>
      <c r="CIT825" s="347"/>
      <c r="CIU825" s="347"/>
      <c r="CIV825" s="347"/>
      <c r="CIW825" s="347"/>
      <c r="CIX825" s="347"/>
      <c r="CIY825" s="347"/>
      <c r="CIZ825" s="347"/>
      <c r="CJA825" s="347"/>
      <c r="CJB825" s="347"/>
      <c r="CJC825" s="347"/>
      <c r="CJD825" s="347"/>
      <c r="CJE825" s="347"/>
      <c r="CJF825" s="347"/>
      <c r="CJG825" s="347"/>
      <c r="CJH825" s="347"/>
      <c r="CJI825" s="347"/>
      <c r="CJJ825" s="347"/>
      <c r="CJK825" s="347"/>
      <c r="CJL825" s="347"/>
      <c r="CJM825" s="347"/>
      <c r="CJN825" s="347"/>
      <c r="CJO825" s="347"/>
      <c r="CJP825" s="347"/>
      <c r="CJQ825" s="347"/>
      <c r="CJR825" s="347"/>
      <c r="CJS825" s="347"/>
      <c r="CJT825" s="347"/>
      <c r="CJU825" s="347"/>
      <c r="CJV825" s="347"/>
      <c r="CJW825" s="347"/>
      <c r="CJX825" s="347"/>
      <c r="CJY825" s="347"/>
      <c r="CJZ825" s="347"/>
      <c r="CKA825" s="347"/>
      <c r="CKB825" s="347"/>
      <c r="CKC825" s="347"/>
      <c r="CKD825" s="347"/>
      <c r="CKE825" s="347"/>
      <c r="CKF825" s="347"/>
      <c r="CKG825" s="347"/>
      <c r="CKH825" s="347"/>
      <c r="CKI825" s="347"/>
      <c r="CKJ825" s="347"/>
      <c r="CKK825" s="347"/>
      <c r="CKL825" s="347"/>
      <c r="CKM825" s="347"/>
      <c r="CKN825" s="347"/>
      <c r="CKO825" s="347"/>
      <c r="CKP825" s="347"/>
      <c r="CKQ825" s="347"/>
      <c r="CKR825" s="347"/>
      <c r="CKS825" s="347"/>
      <c r="CKT825" s="347"/>
      <c r="CKU825" s="347"/>
      <c r="CKV825" s="347"/>
      <c r="CKW825" s="347"/>
      <c r="CKX825" s="347"/>
      <c r="CKY825" s="347"/>
      <c r="CKZ825" s="347"/>
      <c r="CLA825" s="347"/>
      <c r="CLB825" s="347"/>
      <c r="CLC825" s="347"/>
      <c r="CLD825" s="347"/>
      <c r="CLE825" s="347"/>
      <c r="CLF825" s="347"/>
      <c r="CLG825" s="347"/>
      <c r="CLH825" s="347"/>
      <c r="CLI825" s="347"/>
      <c r="CLJ825" s="347"/>
      <c r="CLK825" s="347"/>
      <c r="CLL825" s="347"/>
      <c r="CLM825" s="347"/>
      <c r="CLN825" s="347"/>
      <c r="CLO825" s="347"/>
      <c r="CLP825" s="347"/>
      <c r="CLQ825" s="347"/>
      <c r="CLR825" s="347"/>
      <c r="CLS825" s="347"/>
      <c r="CLT825" s="347"/>
      <c r="CLU825" s="347"/>
      <c r="CLV825" s="347"/>
      <c r="CLW825" s="347"/>
      <c r="CLX825" s="347"/>
      <c r="CLY825" s="347"/>
      <c r="CLZ825" s="347"/>
      <c r="CMA825" s="347"/>
      <c r="CMB825" s="347"/>
      <c r="CMC825" s="347"/>
      <c r="CMD825" s="347"/>
      <c r="CME825" s="347"/>
      <c r="CMF825" s="347"/>
      <c r="CMG825" s="347"/>
      <c r="CMH825" s="347"/>
      <c r="CMI825" s="347"/>
      <c r="CMJ825" s="347"/>
      <c r="CMK825" s="347"/>
      <c r="CML825" s="347"/>
      <c r="CMM825" s="347"/>
      <c r="CMN825" s="347"/>
      <c r="CMO825" s="347"/>
      <c r="CMP825" s="347"/>
      <c r="CMQ825" s="347"/>
      <c r="CMR825" s="347"/>
      <c r="CMS825" s="347"/>
      <c r="CMT825" s="347"/>
      <c r="CMU825" s="347"/>
      <c r="CMV825" s="347"/>
      <c r="CMW825" s="347"/>
      <c r="CMX825" s="347"/>
      <c r="CMY825" s="347"/>
      <c r="CMZ825" s="347"/>
      <c r="CNA825" s="347"/>
      <c r="CNB825" s="347"/>
      <c r="CNC825" s="347"/>
      <c r="CND825" s="347"/>
      <c r="CNE825" s="347"/>
      <c r="CNF825" s="347"/>
      <c r="CNG825" s="347"/>
      <c r="CNH825" s="347"/>
      <c r="CNI825" s="347"/>
      <c r="CNJ825" s="347"/>
      <c r="CNK825" s="347"/>
      <c r="CNL825" s="347"/>
      <c r="CNM825" s="347"/>
      <c r="CNN825" s="347"/>
      <c r="CNO825" s="347"/>
      <c r="CNP825" s="347"/>
      <c r="CNQ825" s="347"/>
      <c r="CNR825" s="347"/>
      <c r="CNS825" s="347"/>
      <c r="CNT825" s="347"/>
      <c r="CNU825" s="347"/>
      <c r="CNV825" s="347"/>
      <c r="CNW825" s="347"/>
      <c r="CNX825" s="347"/>
      <c r="CNY825" s="347"/>
      <c r="CNZ825" s="347"/>
      <c r="COA825" s="347"/>
      <c r="COB825" s="347"/>
      <c r="COC825" s="347"/>
      <c r="COD825" s="347"/>
      <c r="COE825" s="347"/>
      <c r="COF825" s="347"/>
      <c r="COG825" s="347"/>
      <c r="COH825" s="347"/>
      <c r="COI825" s="347"/>
      <c r="COJ825" s="347"/>
      <c r="COK825" s="347"/>
      <c r="COL825" s="347"/>
      <c r="COM825" s="347"/>
      <c r="CON825" s="347"/>
      <c r="COO825" s="347"/>
      <c r="COP825" s="347"/>
      <c r="COQ825" s="347"/>
      <c r="COR825" s="347"/>
      <c r="COS825" s="347"/>
      <c r="COT825" s="347"/>
      <c r="COU825" s="347"/>
      <c r="COV825" s="347"/>
      <c r="COW825" s="347"/>
      <c r="COX825" s="347"/>
      <c r="COY825" s="347"/>
      <c r="COZ825" s="347"/>
      <c r="CPA825" s="347"/>
      <c r="CPB825" s="347"/>
      <c r="CPC825" s="347"/>
      <c r="CPD825" s="347"/>
      <c r="CPE825" s="347"/>
      <c r="CPF825" s="347"/>
      <c r="CPG825" s="347"/>
      <c r="CPH825" s="347"/>
      <c r="CPI825" s="347"/>
      <c r="CPJ825" s="347"/>
      <c r="CPK825" s="347"/>
      <c r="CPL825" s="347"/>
      <c r="CPM825" s="347"/>
      <c r="CPN825" s="347"/>
      <c r="CPO825" s="347"/>
      <c r="CPP825" s="347"/>
      <c r="CPQ825" s="347"/>
      <c r="CPR825" s="347"/>
      <c r="CPS825" s="347"/>
      <c r="CPT825" s="347"/>
      <c r="CPU825" s="347"/>
      <c r="CPV825" s="347"/>
      <c r="CPW825" s="347"/>
      <c r="CPX825" s="347"/>
      <c r="CPY825" s="347"/>
      <c r="CPZ825" s="347"/>
      <c r="CQA825" s="347"/>
      <c r="CQB825" s="347"/>
      <c r="CQC825" s="347"/>
      <c r="CQD825" s="347"/>
      <c r="CQE825" s="347"/>
      <c r="CQF825" s="347"/>
      <c r="CQG825" s="347"/>
      <c r="CQH825" s="347"/>
      <c r="CQI825" s="347"/>
      <c r="CQJ825" s="347"/>
      <c r="CQK825" s="347"/>
      <c r="CQL825" s="347"/>
      <c r="CQM825" s="347"/>
      <c r="CQN825" s="347"/>
      <c r="CQO825" s="347"/>
      <c r="CQP825" s="347"/>
      <c r="CQQ825" s="347"/>
      <c r="CQR825" s="347"/>
      <c r="CQS825" s="347"/>
      <c r="CQT825" s="347"/>
      <c r="CQU825" s="347"/>
      <c r="CQV825" s="347"/>
      <c r="CQW825" s="347"/>
      <c r="CQX825" s="347"/>
      <c r="CQY825" s="347"/>
      <c r="CQZ825" s="347"/>
      <c r="CRA825" s="347"/>
      <c r="CRB825" s="347"/>
      <c r="CRC825" s="347"/>
      <c r="CRD825" s="347"/>
      <c r="CRE825" s="347"/>
      <c r="CRF825" s="347"/>
      <c r="CRG825" s="347"/>
      <c r="CRH825" s="347"/>
      <c r="CRI825" s="347"/>
      <c r="CRJ825" s="347"/>
      <c r="CRK825" s="347"/>
      <c r="CRL825" s="347"/>
      <c r="CRM825" s="347"/>
      <c r="CRN825" s="347"/>
      <c r="CRO825" s="347"/>
      <c r="CRP825" s="347"/>
      <c r="CRQ825" s="347"/>
      <c r="CRR825" s="347"/>
      <c r="CRS825" s="347"/>
      <c r="CRT825" s="347"/>
      <c r="CRU825" s="347"/>
      <c r="CRV825" s="347"/>
      <c r="CRW825" s="347"/>
      <c r="CRX825" s="347"/>
      <c r="CRY825" s="347"/>
      <c r="CRZ825" s="347"/>
      <c r="CSA825" s="347"/>
      <c r="CSB825" s="347"/>
      <c r="CSC825" s="347"/>
      <c r="CSD825" s="347"/>
      <c r="CSE825" s="347"/>
      <c r="CSF825" s="347"/>
      <c r="CSG825" s="347"/>
      <c r="CSH825" s="347"/>
      <c r="CSI825" s="347"/>
      <c r="CSJ825" s="347"/>
      <c r="CSK825" s="347"/>
      <c r="CSL825" s="347"/>
      <c r="CSM825" s="347"/>
      <c r="CSN825" s="347"/>
      <c r="CSO825" s="347"/>
      <c r="CSP825" s="347"/>
      <c r="CSQ825" s="347"/>
      <c r="CSR825" s="347"/>
      <c r="CSS825" s="347"/>
      <c r="CST825" s="347"/>
      <c r="CSU825" s="347"/>
      <c r="CSV825" s="347"/>
      <c r="CSW825" s="347"/>
      <c r="CSX825" s="347"/>
      <c r="CSY825" s="347"/>
      <c r="CSZ825" s="347"/>
      <c r="CTA825" s="347"/>
      <c r="CTB825" s="347"/>
      <c r="CTC825" s="347"/>
      <c r="CTD825" s="347"/>
      <c r="CTE825" s="347"/>
      <c r="CTF825" s="347"/>
      <c r="CTG825" s="347"/>
      <c r="CTH825" s="347"/>
      <c r="CTI825" s="347"/>
      <c r="CTJ825" s="347"/>
      <c r="CTK825" s="347"/>
      <c r="CTL825" s="347"/>
      <c r="CTM825" s="347"/>
      <c r="CTN825" s="347"/>
      <c r="CTO825" s="347"/>
      <c r="CTP825" s="347"/>
      <c r="CTQ825" s="347"/>
      <c r="CTR825" s="347"/>
      <c r="CTS825" s="347"/>
      <c r="CTT825" s="347"/>
      <c r="CTU825" s="347"/>
      <c r="CTV825" s="347"/>
      <c r="CTW825" s="347"/>
      <c r="CTX825" s="347"/>
      <c r="CTY825" s="347"/>
      <c r="CTZ825" s="347"/>
      <c r="CUA825" s="347"/>
      <c r="CUB825" s="347"/>
      <c r="CUC825" s="347"/>
      <c r="CUD825" s="347"/>
      <c r="CUE825" s="347"/>
      <c r="CUF825" s="347"/>
      <c r="CUG825" s="347"/>
      <c r="CUH825" s="347"/>
      <c r="CUI825" s="347"/>
      <c r="CUJ825" s="347"/>
      <c r="CUK825" s="347"/>
      <c r="CUL825" s="347"/>
      <c r="CUM825" s="347"/>
      <c r="CUN825" s="347"/>
      <c r="CUO825" s="347"/>
      <c r="CUP825" s="347"/>
      <c r="CUQ825" s="347"/>
      <c r="CUR825" s="347"/>
      <c r="CUS825" s="347"/>
      <c r="CUT825" s="347"/>
      <c r="CUU825" s="347"/>
      <c r="CUV825" s="347"/>
      <c r="CUW825" s="347"/>
      <c r="CUX825" s="347"/>
      <c r="CUY825" s="347"/>
      <c r="CUZ825" s="347"/>
      <c r="CVA825" s="347"/>
      <c r="CVB825" s="347"/>
      <c r="CVC825" s="347"/>
      <c r="CVD825" s="347"/>
      <c r="CVE825" s="347"/>
      <c r="CVF825" s="347"/>
      <c r="CVG825" s="347"/>
      <c r="CVH825" s="347"/>
      <c r="CVI825" s="347"/>
      <c r="CVJ825" s="347"/>
      <c r="CVK825" s="347"/>
      <c r="CVL825" s="347"/>
      <c r="CVM825" s="347"/>
      <c r="CVN825" s="347"/>
      <c r="CVO825" s="347"/>
      <c r="CVP825" s="347"/>
      <c r="CVQ825" s="347"/>
      <c r="CVR825" s="347"/>
      <c r="CVS825" s="347"/>
      <c r="CVT825" s="347"/>
      <c r="CVU825" s="347"/>
      <c r="CVV825" s="347"/>
      <c r="CVW825" s="347"/>
      <c r="CVX825" s="347"/>
      <c r="CVY825" s="347"/>
      <c r="CVZ825" s="347"/>
      <c r="CWA825" s="347"/>
      <c r="CWB825" s="347"/>
      <c r="CWC825" s="347"/>
      <c r="CWD825" s="347"/>
      <c r="CWE825" s="347"/>
      <c r="CWF825" s="347"/>
      <c r="CWG825" s="347"/>
      <c r="CWH825" s="347"/>
      <c r="CWI825" s="347"/>
      <c r="CWJ825" s="347"/>
      <c r="CWK825" s="347"/>
      <c r="CWL825" s="347"/>
      <c r="CWM825" s="347"/>
      <c r="CWN825" s="347"/>
      <c r="CWO825" s="347"/>
      <c r="CWP825" s="347"/>
      <c r="CWQ825" s="347"/>
      <c r="CWR825" s="347"/>
      <c r="CWS825" s="347"/>
      <c r="CWT825" s="347"/>
      <c r="CWU825" s="347"/>
      <c r="CWV825" s="347"/>
      <c r="CWW825" s="347"/>
      <c r="CWX825" s="347"/>
      <c r="CWY825" s="347"/>
      <c r="CWZ825" s="347"/>
      <c r="CXA825" s="347"/>
      <c r="CXB825" s="347"/>
      <c r="CXC825" s="347"/>
      <c r="CXD825" s="347"/>
      <c r="CXE825" s="347"/>
      <c r="CXF825" s="347"/>
      <c r="CXG825" s="347"/>
      <c r="CXH825" s="347"/>
      <c r="CXI825" s="347"/>
      <c r="CXJ825" s="347"/>
      <c r="CXK825" s="347"/>
      <c r="CXL825" s="347"/>
      <c r="CXM825" s="347"/>
      <c r="CXN825" s="347"/>
      <c r="CXO825" s="347"/>
      <c r="CXP825" s="347"/>
      <c r="CXQ825" s="347"/>
      <c r="CXR825" s="347"/>
      <c r="CXS825" s="347"/>
      <c r="CXT825" s="347"/>
      <c r="CXU825" s="347"/>
      <c r="CXV825" s="347"/>
      <c r="CXW825" s="347"/>
      <c r="CXX825" s="347"/>
      <c r="CXY825" s="347"/>
      <c r="CXZ825" s="347"/>
      <c r="CYA825" s="347"/>
      <c r="CYB825" s="347"/>
      <c r="CYC825" s="347"/>
      <c r="CYD825" s="347"/>
      <c r="CYE825" s="347"/>
      <c r="CYF825" s="347"/>
      <c r="CYG825" s="347"/>
      <c r="CYH825" s="347"/>
      <c r="CYI825" s="347"/>
      <c r="CYJ825" s="347"/>
      <c r="CYK825" s="347"/>
      <c r="CYL825" s="347"/>
      <c r="CYM825" s="347"/>
      <c r="CYN825" s="347"/>
      <c r="CYO825" s="347"/>
      <c r="CYP825" s="347"/>
      <c r="CYQ825" s="347"/>
      <c r="CYR825" s="347"/>
      <c r="CYS825" s="347"/>
      <c r="CYT825" s="347"/>
      <c r="CYU825" s="347"/>
      <c r="CYV825" s="347"/>
      <c r="CYW825" s="347"/>
      <c r="CYX825" s="347"/>
      <c r="CYY825" s="347"/>
      <c r="CYZ825" s="347"/>
      <c r="CZA825" s="347"/>
      <c r="CZB825" s="347"/>
      <c r="CZC825" s="347"/>
      <c r="CZD825" s="347"/>
      <c r="CZE825" s="347"/>
      <c r="CZF825" s="347"/>
      <c r="CZG825" s="347"/>
      <c r="CZH825" s="347"/>
      <c r="CZI825" s="347"/>
      <c r="CZJ825" s="347"/>
      <c r="CZK825" s="347"/>
      <c r="CZL825" s="347"/>
      <c r="CZM825" s="347"/>
      <c r="CZN825" s="347"/>
      <c r="CZO825" s="347"/>
      <c r="CZP825" s="347"/>
      <c r="CZQ825" s="347"/>
      <c r="CZR825" s="347"/>
      <c r="CZS825" s="347"/>
      <c r="CZT825" s="347"/>
      <c r="CZU825" s="347"/>
      <c r="CZV825" s="347"/>
      <c r="CZW825" s="347"/>
      <c r="CZX825" s="347"/>
      <c r="CZY825" s="347"/>
      <c r="CZZ825" s="347"/>
      <c r="DAA825" s="347"/>
      <c r="DAB825" s="347"/>
      <c r="DAC825" s="347"/>
      <c r="DAD825" s="347"/>
      <c r="DAE825" s="347"/>
      <c r="DAF825" s="347"/>
      <c r="DAG825" s="347"/>
      <c r="DAH825" s="347"/>
      <c r="DAI825" s="347"/>
      <c r="DAJ825" s="347"/>
      <c r="DAK825" s="347"/>
      <c r="DAL825" s="347"/>
      <c r="DAM825" s="347"/>
      <c r="DAN825" s="347"/>
      <c r="DAO825" s="347"/>
      <c r="DAP825" s="347"/>
      <c r="DAQ825" s="347"/>
      <c r="DAR825" s="347"/>
      <c r="DAS825" s="347"/>
      <c r="DAT825" s="347"/>
      <c r="DAU825" s="347"/>
      <c r="DAV825" s="347"/>
      <c r="DAW825" s="347"/>
      <c r="DAX825" s="347"/>
      <c r="DAY825" s="347"/>
      <c r="DAZ825" s="347"/>
      <c r="DBA825" s="347"/>
      <c r="DBB825" s="347"/>
      <c r="DBC825" s="347"/>
      <c r="DBD825" s="347"/>
      <c r="DBE825" s="347"/>
      <c r="DBF825" s="347"/>
      <c r="DBG825" s="347"/>
      <c r="DBH825" s="347"/>
      <c r="DBI825" s="347"/>
      <c r="DBJ825" s="347"/>
      <c r="DBK825" s="347"/>
      <c r="DBL825" s="347"/>
      <c r="DBM825" s="347"/>
      <c r="DBN825" s="347"/>
      <c r="DBO825" s="347"/>
      <c r="DBP825" s="347"/>
      <c r="DBQ825" s="347"/>
      <c r="DBR825" s="347"/>
      <c r="DBS825" s="347"/>
      <c r="DBT825" s="347"/>
      <c r="DBU825" s="347"/>
      <c r="DBV825" s="347"/>
      <c r="DBW825" s="347"/>
      <c r="DBX825" s="347"/>
      <c r="DBY825" s="347"/>
      <c r="DBZ825" s="347"/>
      <c r="DCA825" s="347"/>
      <c r="DCB825" s="347"/>
      <c r="DCC825" s="347"/>
      <c r="DCD825" s="347"/>
      <c r="DCE825" s="347"/>
      <c r="DCF825" s="347"/>
      <c r="DCG825" s="347"/>
      <c r="DCH825" s="347"/>
      <c r="DCI825" s="347"/>
      <c r="DCJ825" s="347"/>
      <c r="DCK825" s="347"/>
      <c r="DCL825" s="347"/>
      <c r="DCM825" s="347"/>
      <c r="DCN825" s="347"/>
      <c r="DCO825" s="347"/>
      <c r="DCP825" s="347"/>
      <c r="DCQ825" s="347"/>
      <c r="DCR825" s="347"/>
      <c r="DCS825" s="347"/>
      <c r="DCT825" s="347"/>
      <c r="DCU825" s="347"/>
      <c r="DCV825" s="347"/>
      <c r="DCW825" s="347"/>
      <c r="DCX825" s="347"/>
      <c r="DCY825" s="347"/>
      <c r="DCZ825" s="347"/>
      <c r="DDA825" s="347"/>
      <c r="DDB825" s="347"/>
      <c r="DDC825" s="347"/>
      <c r="DDD825" s="347"/>
      <c r="DDE825" s="347"/>
      <c r="DDF825" s="347"/>
      <c r="DDG825" s="347"/>
      <c r="DDH825" s="347"/>
      <c r="DDI825" s="347"/>
      <c r="DDJ825" s="347"/>
      <c r="DDK825" s="347"/>
      <c r="DDL825" s="347"/>
      <c r="DDM825" s="347"/>
      <c r="DDN825" s="347"/>
      <c r="DDO825" s="347"/>
      <c r="DDP825" s="347"/>
      <c r="DDQ825" s="347"/>
      <c r="DDR825" s="347"/>
      <c r="DDS825" s="347"/>
      <c r="DDT825" s="347"/>
      <c r="DDU825" s="347"/>
      <c r="DDV825" s="347"/>
      <c r="DDW825" s="347"/>
      <c r="DDX825" s="347"/>
      <c r="DDY825" s="347"/>
      <c r="DDZ825" s="347"/>
      <c r="DEA825" s="347"/>
      <c r="DEB825" s="347"/>
      <c r="DEC825" s="347"/>
      <c r="DED825" s="347"/>
      <c r="DEE825" s="347"/>
      <c r="DEF825" s="347"/>
      <c r="DEG825" s="347"/>
      <c r="DEH825" s="347"/>
      <c r="DEI825" s="347"/>
      <c r="DEJ825" s="347"/>
      <c r="DEK825" s="347"/>
      <c r="DEL825" s="347"/>
      <c r="DEM825" s="347"/>
      <c r="DEN825" s="347"/>
      <c r="DEO825" s="347"/>
      <c r="DEP825" s="347"/>
      <c r="DEQ825" s="347"/>
      <c r="DER825" s="347"/>
      <c r="DES825" s="347"/>
      <c r="DET825" s="347"/>
      <c r="DEU825" s="347"/>
      <c r="DEV825" s="347"/>
      <c r="DEW825" s="347"/>
      <c r="DEX825" s="347"/>
      <c r="DEY825" s="347"/>
      <c r="DEZ825" s="347"/>
      <c r="DFA825" s="347"/>
      <c r="DFB825" s="347"/>
      <c r="DFC825" s="347"/>
      <c r="DFD825" s="347"/>
      <c r="DFE825" s="347"/>
      <c r="DFF825" s="347"/>
      <c r="DFG825" s="347"/>
      <c r="DFH825" s="347"/>
      <c r="DFI825" s="347"/>
      <c r="DFJ825" s="347"/>
      <c r="DFK825" s="347"/>
      <c r="DFL825" s="347"/>
      <c r="DFM825" s="347"/>
      <c r="DFN825" s="347"/>
      <c r="DFO825" s="347"/>
      <c r="DFP825" s="347"/>
      <c r="DFQ825" s="347"/>
      <c r="DFR825" s="347"/>
      <c r="DFS825" s="347"/>
      <c r="DFT825" s="347"/>
      <c r="DFU825" s="347"/>
      <c r="DFV825" s="347"/>
      <c r="DFW825" s="347"/>
      <c r="DFX825" s="347"/>
      <c r="DFY825" s="347"/>
      <c r="DFZ825" s="347"/>
      <c r="DGA825" s="347"/>
      <c r="DGB825" s="347"/>
      <c r="DGC825" s="347"/>
      <c r="DGD825" s="347"/>
      <c r="DGE825" s="347"/>
      <c r="DGF825" s="347"/>
      <c r="DGG825" s="347"/>
      <c r="DGH825" s="347"/>
      <c r="DGI825" s="347"/>
      <c r="DGJ825" s="347"/>
      <c r="DGK825" s="347"/>
      <c r="DGL825" s="347"/>
      <c r="DGM825" s="347"/>
      <c r="DGN825" s="347"/>
      <c r="DGO825" s="347"/>
      <c r="DGP825" s="347"/>
      <c r="DGQ825" s="347"/>
      <c r="DGR825" s="347"/>
      <c r="DGS825" s="347"/>
      <c r="DGT825" s="347"/>
      <c r="DGU825" s="347"/>
      <c r="DGV825" s="347"/>
      <c r="DGW825" s="347"/>
      <c r="DGX825" s="347"/>
      <c r="DGY825" s="347"/>
      <c r="DGZ825" s="347"/>
      <c r="DHA825" s="347"/>
      <c r="DHB825" s="347"/>
      <c r="DHC825" s="347"/>
      <c r="DHD825" s="347"/>
      <c r="DHE825" s="347"/>
      <c r="DHF825" s="347"/>
      <c r="DHG825" s="347"/>
      <c r="DHH825" s="347"/>
      <c r="DHI825" s="347"/>
      <c r="DHJ825" s="347"/>
      <c r="DHK825" s="347"/>
      <c r="DHL825" s="347"/>
      <c r="DHM825" s="347"/>
      <c r="DHN825" s="347"/>
      <c r="DHO825" s="347"/>
      <c r="DHP825" s="347"/>
      <c r="DHQ825" s="347"/>
      <c r="DHR825" s="347"/>
      <c r="DHS825" s="347"/>
      <c r="DHT825" s="347"/>
      <c r="DHU825" s="347"/>
      <c r="DHV825" s="347"/>
      <c r="DHW825" s="347"/>
      <c r="DHX825" s="347"/>
      <c r="DHY825" s="347"/>
      <c r="DHZ825" s="347"/>
      <c r="DIA825" s="347"/>
      <c r="DIB825" s="347"/>
      <c r="DIC825" s="347"/>
      <c r="DID825" s="347"/>
      <c r="DIE825" s="347"/>
      <c r="DIF825" s="347"/>
      <c r="DIG825" s="347"/>
      <c r="DIH825" s="347"/>
      <c r="DII825" s="347"/>
      <c r="DIJ825" s="347"/>
      <c r="DIK825" s="347"/>
      <c r="DIL825" s="347"/>
      <c r="DIM825" s="347"/>
      <c r="DIN825" s="347"/>
      <c r="DIO825" s="347"/>
      <c r="DIP825" s="347"/>
      <c r="DIQ825" s="347"/>
      <c r="DIR825" s="347"/>
      <c r="DIS825" s="347"/>
      <c r="DIT825" s="347"/>
      <c r="DIU825" s="347"/>
      <c r="DIV825" s="347"/>
      <c r="DIW825" s="347"/>
      <c r="DIX825" s="347"/>
      <c r="DIY825" s="347"/>
      <c r="DIZ825" s="347"/>
      <c r="DJA825" s="347"/>
      <c r="DJB825" s="347"/>
      <c r="DJC825" s="347"/>
      <c r="DJD825" s="347"/>
      <c r="DJE825" s="347"/>
      <c r="DJF825" s="347"/>
      <c r="DJG825" s="347"/>
      <c r="DJH825" s="347"/>
      <c r="DJI825" s="347"/>
      <c r="DJJ825" s="347"/>
      <c r="DJK825" s="347"/>
      <c r="DJL825" s="347"/>
      <c r="DJM825" s="347"/>
      <c r="DJN825" s="347"/>
      <c r="DJO825" s="347"/>
      <c r="DJP825" s="347"/>
      <c r="DJQ825" s="347"/>
      <c r="DJR825" s="347"/>
      <c r="DJS825" s="347"/>
      <c r="DJT825" s="347"/>
      <c r="DJU825" s="347"/>
      <c r="DJV825" s="347"/>
      <c r="DJW825" s="347"/>
      <c r="DJX825" s="347"/>
      <c r="DJY825" s="347"/>
      <c r="DJZ825" s="347"/>
      <c r="DKA825" s="347"/>
      <c r="DKB825" s="347"/>
      <c r="DKC825" s="347"/>
      <c r="DKD825" s="347"/>
      <c r="DKE825" s="347"/>
      <c r="DKF825" s="347"/>
      <c r="DKG825" s="347"/>
      <c r="DKH825" s="347"/>
      <c r="DKI825" s="347"/>
      <c r="DKJ825" s="347"/>
      <c r="DKK825" s="347"/>
      <c r="DKL825" s="347"/>
      <c r="DKM825" s="347"/>
      <c r="DKN825" s="347"/>
      <c r="DKO825" s="347"/>
      <c r="DKP825" s="347"/>
      <c r="DKQ825" s="347"/>
      <c r="DKR825" s="347"/>
      <c r="DKS825" s="347"/>
      <c r="DKT825" s="347"/>
      <c r="DKU825" s="347"/>
      <c r="DKV825" s="347"/>
      <c r="DKW825" s="347"/>
      <c r="DKX825" s="347"/>
      <c r="DKY825" s="347"/>
      <c r="DKZ825" s="347"/>
      <c r="DLA825" s="347"/>
      <c r="DLB825" s="347"/>
      <c r="DLC825" s="347"/>
      <c r="DLD825" s="347"/>
      <c r="DLE825" s="347"/>
      <c r="DLF825" s="347"/>
      <c r="DLG825" s="347"/>
      <c r="DLH825" s="347"/>
      <c r="DLI825" s="347"/>
      <c r="DLJ825" s="347"/>
      <c r="DLK825" s="347"/>
      <c r="DLL825" s="347"/>
      <c r="DLM825" s="347"/>
      <c r="DLN825" s="347"/>
      <c r="DLO825" s="347"/>
      <c r="DLP825" s="347"/>
      <c r="DLQ825" s="347"/>
      <c r="DLR825" s="347"/>
      <c r="DLS825" s="347"/>
      <c r="DLT825" s="347"/>
      <c r="DLU825" s="347"/>
      <c r="DLV825" s="347"/>
      <c r="DLW825" s="347"/>
      <c r="DLX825" s="347"/>
      <c r="DLY825" s="347"/>
      <c r="DLZ825" s="347"/>
      <c r="DMA825" s="347"/>
      <c r="DMB825" s="347"/>
      <c r="DMC825" s="347"/>
      <c r="DMD825" s="347"/>
      <c r="DME825" s="347"/>
      <c r="DMF825" s="347"/>
      <c r="DMG825" s="347"/>
      <c r="DMH825" s="347"/>
      <c r="DMI825" s="347"/>
      <c r="DMJ825" s="347"/>
      <c r="DMK825" s="347"/>
      <c r="DML825" s="347"/>
      <c r="DMM825" s="347"/>
      <c r="DMN825" s="347"/>
      <c r="DMO825" s="347"/>
      <c r="DMP825" s="347"/>
      <c r="DMQ825" s="347"/>
      <c r="DMR825" s="347"/>
      <c r="DMS825" s="347"/>
      <c r="DMT825" s="347"/>
      <c r="DMU825" s="347"/>
      <c r="DMV825" s="347"/>
      <c r="DMW825" s="347"/>
      <c r="DMX825" s="347"/>
      <c r="DMY825" s="347"/>
      <c r="DMZ825" s="347"/>
      <c r="DNA825" s="347"/>
      <c r="DNB825" s="347"/>
      <c r="DNC825" s="347"/>
      <c r="DND825" s="347"/>
      <c r="DNE825" s="347"/>
      <c r="DNF825" s="347"/>
      <c r="DNG825" s="347"/>
      <c r="DNH825" s="347"/>
      <c r="DNI825" s="347"/>
      <c r="DNJ825" s="347"/>
      <c r="DNK825" s="347"/>
      <c r="DNL825" s="347"/>
      <c r="DNM825" s="347"/>
      <c r="DNN825" s="347"/>
      <c r="DNO825" s="347"/>
      <c r="DNP825" s="347"/>
      <c r="DNQ825" s="347"/>
      <c r="DNR825" s="347"/>
      <c r="DNS825" s="347"/>
      <c r="DNT825" s="347"/>
      <c r="DNU825" s="347"/>
      <c r="DNV825" s="347"/>
      <c r="DNW825" s="347"/>
      <c r="DNX825" s="347"/>
      <c r="DNY825" s="347"/>
      <c r="DNZ825" s="347"/>
      <c r="DOA825" s="347"/>
      <c r="DOB825" s="347"/>
      <c r="DOC825" s="347"/>
      <c r="DOD825" s="347"/>
      <c r="DOE825" s="347"/>
      <c r="DOF825" s="347"/>
      <c r="DOG825" s="347"/>
      <c r="DOH825" s="347"/>
      <c r="DOI825" s="347"/>
      <c r="DOJ825" s="347"/>
      <c r="DOK825" s="347"/>
      <c r="DOL825" s="347"/>
      <c r="DOM825" s="347"/>
      <c r="DON825" s="347"/>
      <c r="DOO825" s="347"/>
      <c r="DOP825" s="347"/>
      <c r="DOQ825" s="347"/>
      <c r="DOR825" s="347"/>
      <c r="DOS825" s="347"/>
      <c r="DOT825" s="347"/>
      <c r="DOU825" s="347"/>
      <c r="DOV825" s="347"/>
      <c r="DOW825" s="347"/>
      <c r="DOX825" s="347"/>
      <c r="DOY825" s="347"/>
      <c r="DOZ825" s="347"/>
      <c r="DPA825" s="347"/>
      <c r="DPB825" s="347"/>
      <c r="DPC825" s="347"/>
      <c r="DPD825" s="347"/>
      <c r="DPE825" s="347"/>
      <c r="DPF825" s="347"/>
      <c r="DPG825" s="347"/>
      <c r="DPH825" s="347"/>
      <c r="DPI825" s="347"/>
      <c r="DPJ825" s="347"/>
      <c r="DPK825" s="347"/>
      <c r="DPL825" s="347"/>
      <c r="DPM825" s="347"/>
      <c r="DPN825" s="347"/>
      <c r="DPO825" s="347"/>
      <c r="DPP825" s="347"/>
      <c r="DPQ825" s="347"/>
      <c r="DPR825" s="347"/>
      <c r="DPS825" s="347"/>
      <c r="DPT825" s="347"/>
      <c r="DPU825" s="347"/>
      <c r="DPV825" s="347"/>
      <c r="DPW825" s="347"/>
      <c r="DPX825" s="347"/>
      <c r="DPY825" s="347"/>
      <c r="DPZ825" s="347"/>
      <c r="DQA825" s="347"/>
      <c r="DQB825" s="347"/>
      <c r="DQC825" s="347"/>
      <c r="DQD825" s="347"/>
      <c r="DQE825" s="347"/>
      <c r="DQF825" s="347"/>
      <c r="DQG825" s="347"/>
      <c r="DQH825" s="347"/>
      <c r="DQI825" s="347"/>
      <c r="DQJ825" s="347"/>
      <c r="DQK825" s="347"/>
      <c r="DQL825" s="347"/>
      <c r="DQM825" s="347"/>
      <c r="DQN825" s="347"/>
      <c r="DQO825" s="347"/>
      <c r="DQP825" s="347"/>
      <c r="DQQ825" s="347"/>
      <c r="DQR825" s="347"/>
      <c r="DQS825" s="347"/>
      <c r="DQT825" s="347"/>
      <c r="DQU825" s="347"/>
      <c r="DQV825" s="347"/>
      <c r="DQW825" s="347"/>
      <c r="DQX825" s="347"/>
      <c r="DQY825" s="347"/>
      <c r="DQZ825" s="347"/>
      <c r="DRA825" s="347"/>
      <c r="DRB825" s="347"/>
      <c r="DRC825" s="347"/>
      <c r="DRD825" s="347"/>
      <c r="DRE825" s="347"/>
      <c r="DRF825" s="347"/>
      <c r="DRG825" s="347"/>
      <c r="DRH825" s="347"/>
      <c r="DRI825" s="347"/>
      <c r="DRJ825" s="347"/>
      <c r="DRK825" s="347"/>
      <c r="DRL825" s="347"/>
      <c r="DRM825" s="347"/>
      <c r="DRN825" s="347"/>
      <c r="DRO825" s="347"/>
      <c r="DRP825" s="347"/>
      <c r="DRQ825" s="347"/>
      <c r="DRR825" s="347"/>
      <c r="DRS825" s="347"/>
      <c r="DRT825" s="347"/>
      <c r="DRU825" s="347"/>
      <c r="DRV825" s="347"/>
      <c r="DRW825" s="347"/>
      <c r="DRX825" s="347"/>
      <c r="DRY825" s="347"/>
      <c r="DRZ825" s="347"/>
      <c r="DSA825" s="347"/>
      <c r="DSB825" s="347"/>
      <c r="DSC825" s="347"/>
      <c r="DSD825" s="347"/>
      <c r="DSE825" s="347"/>
      <c r="DSF825" s="347"/>
      <c r="DSG825" s="347"/>
      <c r="DSH825" s="347"/>
      <c r="DSI825" s="347"/>
      <c r="DSJ825" s="347"/>
      <c r="DSK825" s="347"/>
      <c r="DSL825" s="347"/>
      <c r="DSM825" s="347"/>
      <c r="DSN825" s="347"/>
      <c r="DSO825" s="347"/>
      <c r="DSP825" s="347"/>
      <c r="DSQ825" s="347"/>
      <c r="DSR825" s="347"/>
      <c r="DSS825" s="347"/>
      <c r="DST825" s="347"/>
      <c r="DSU825" s="347"/>
      <c r="DSV825" s="347"/>
      <c r="DSW825" s="347"/>
      <c r="DSX825" s="347"/>
      <c r="DSY825" s="347"/>
      <c r="DSZ825" s="347"/>
      <c r="DTA825" s="347"/>
      <c r="DTB825" s="347"/>
      <c r="DTC825" s="347"/>
      <c r="DTD825" s="347"/>
      <c r="DTE825" s="347"/>
      <c r="DTF825" s="347"/>
      <c r="DTG825" s="347"/>
      <c r="DTH825" s="347"/>
      <c r="DTI825" s="347"/>
      <c r="DTJ825" s="347"/>
      <c r="DTK825" s="347"/>
      <c r="DTL825" s="347"/>
      <c r="DTM825" s="347"/>
      <c r="DTN825" s="347"/>
      <c r="DTO825" s="347"/>
      <c r="DTP825" s="347"/>
      <c r="DTQ825" s="347"/>
      <c r="DTR825" s="347"/>
      <c r="DTS825" s="347"/>
      <c r="DTT825" s="347"/>
      <c r="DTU825" s="347"/>
      <c r="DTV825" s="347"/>
      <c r="DTW825" s="347"/>
      <c r="DTX825" s="347"/>
      <c r="DTY825" s="347"/>
      <c r="DTZ825" s="347"/>
      <c r="DUA825" s="347"/>
      <c r="DUB825" s="347"/>
      <c r="DUC825" s="347"/>
      <c r="DUD825" s="347"/>
      <c r="DUE825" s="347"/>
      <c r="DUF825" s="347"/>
      <c r="DUG825" s="347"/>
      <c r="DUH825" s="347"/>
      <c r="DUI825" s="347"/>
      <c r="DUJ825" s="347"/>
      <c r="DUK825" s="347"/>
      <c r="DUL825" s="347"/>
      <c r="DUM825" s="347"/>
      <c r="DUN825" s="347"/>
      <c r="DUO825" s="347"/>
      <c r="DUP825" s="347"/>
      <c r="DUQ825" s="347"/>
      <c r="DUR825" s="347"/>
      <c r="DUS825" s="347"/>
      <c r="DUT825" s="347"/>
      <c r="DUU825" s="347"/>
      <c r="DUV825" s="347"/>
      <c r="DUW825" s="347"/>
      <c r="DUX825" s="347"/>
      <c r="DUY825" s="347"/>
      <c r="DUZ825" s="347"/>
      <c r="DVA825" s="347"/>
      <c r="DVB825" s="347"/>
      <c r="DVC825" s="347"/>
      <c r="DVD825" s="347"/>
      <c r="DVE825" s="347"/>
      <c r="DVF825" s="347"/>
      <c r="DVG825" s="347"/>
      <c r="DVH825" s="347"/>
      <c r="DVI825" s="347"/>
      <c r="DVJ825" s="347"/>
      <c r="DVK825" s="347"/>
      <c r="DVL825" s="347"/>
      <c r="DVM825" s="347"/>
      <c r="DVN825" s="347"/>
      <c r="DVO825" s="347"/>
      <c r="DVP825" s="347"/>
      <c r="DVQ825" s="347"/>
      <c r="DVR825" s="347"/>
      <c r="DVS825" s="347"/>
      <c r="DVT825" s="347"/>
      <c r="DVU825" s="347"/>
      <c r="DVV825" s="347"/>
      <c r="DVW825" s="347"/>
      <c r="DVX825" s="347"/>
      <c r="DVY825" s="347"/>
      <c r="DVZ825" s="347"/>
      <c r="DWA825" s="347"/>
      <c r="DWB825" s="347"/>
      <c r="DWC825" s="347"/>
      <c r="DWD825" s="347"/>
      <c r="DWE825" s="347"/>
      <c r="DWF825" s="347"/>
      <c r="DWG825" s="347"/>
      <c r="DWH825" s="347"/>
      <c r="DWI825" s="347"/>
      <c r="DWJ825" s="347"/>
      <c r="DWK825" s="347"/>
      <c r="DWL825" s="347"/>
      <c r="DWM825" s="347"/>
      <c r="DWN825" s="347"/>
      <c r="DWO825" s="347"/>
      <c r="DWP825" s="347"/>
      <c r="DWQ825" s="347"/>
      <c r="DWR825" s="347"/>
      <c r="DWS825" s="347"/>
      <c r="DWT825" s="347"/>
      <c r="DWU825" s="347"/>
      <c r="DWV825" s="347"/>
      <c r="DWW825" s="347"/>
      <c r="DWX825" s="347"/>
      <c r="DWY825" s="347"/>
      <c r="DWZ825" s="347"/>
      <c r="DXA825" s="347"/>
      <c r="DXB825" s="347"/>
      <c r="DXC825" s="347"/>
      <c r="DXD825" s="347"/>
      <c r="DXE825" s="347"/>
      <c r="DXF825" s="347"/>
      <c r="DXG825" s="347"/>
      <c r="DXH825" s="347"/>
      <c r="DXI825" s="347"/>
      <c r="DXJ825" s="347"/>
      <c r="DXK825" s="347"/>
      <c r="DXL825" s="347"/>
      <c r="DXM825" s="347"/>
      <c r="DXN825" s="347"/>
      <c r="DXO825" s="347"/>
      <c r="DXP825" s="347"/>
      <c r="DXQ825" s="347"/>
      <c r="DXR825" s="347"/>
      <c r="DXS825" s="347"/>
      <c r="DXT825" s="347"/>
      <c r="DXU825" s="347"/>
      <c r="DXV825" s="347"/>
      <c r="DXW825" s="347"/>
      <c r="DXX825" s="347"/>
      <c r="DXY825" s="347"/>
      <c r="DXZ825" s="347"/>
      <c r="DYA825" s="347"/>
      <c r="DYB825" s="347"/>
      <c r="DYC825" s="347"/>
      <c r="DYD825" s="347"/>
      <c r="DYE825" s="347"/>
      <c r="DYF825" s="347"/>
      <c r="DYG825" s="347"/>
      <c r="DYH825" s="347"/>
      <c r="DYI825" s="347"/>
      <c r="DYJ825" s="347"/>
      <c r="DYK825" s="347"/>
      <c r="DYL825" s="347"/>
      <c r="DYM825" s="347"/>
      <c r="DYN825" s="347"/>
      <c r="DYO825" s="347"/>
      <c r="DYP825" s="347"/>
      <c r="DYQ825" s="347"/>
      <c r="DYR825" s="347"/>
      <c r="DYS825" s="347"/>
      <c r="DYT825" s="347"/>
      <c r="DYU825" s="347"/>
      <c r="DYV825" s="347"/>
      <c r="DYW825" s="347"/>
      <c r="DYX825" s="347"/>
      <c r="DYY825" s="347"/>
      <c r="DYZ825" s="347"/>
      <c r="DZA825" s="347"/>
      <c r="DZB825" s="347"/>
      <c r="DZC825" s="347"/>
      <c r="DZD825" s="347"/>
      <c r="DZE825" s="347"/>
      <c r="DZF825" s="347"/>
      <c r="DZG825" s="347"/>
      <c r="DZH825" s="347"/>
      <c r="DZI825" s="347"/>
      <c r="DZJ825" s="347"/>
      <c r="DZK825" s="347"/>
      <c r="DZL825" s="347"/>
      <c r="DZM825" s="347"/>
      <c r="DZN825" s="347"/>
      <c r="DZO825" s="347"/>
      <c r="DZP825" s="347"/>
      <c r="DZQ825" s="347"/>
      <c r="DZR825" s="347"/>
      <c r="DZS825" s="347"/>
      <c r="DZT825" s="347"/>
      <c r="DZU825" s="347"/>
      <c r="DZV825" s="347"/>
      <c r="DZW825" s="347"/>
      <c r="DZX825" s="347"/>
      <c r="DZY825" s="347"/>
      <c r="DZZ825" s="347"/>
      <c r="EAA825" s="347"/>
      <c r="EAB825" s="347"/>
      <c r="EAC825" s="347"/>
      <c r="EAD825" s="347"/>
      <c r="EAE825" s="347"/>
      <c r="EAF825" s="347"/>
      <c r="EAG825" s="347"/>
      <c r="EAH825" s="347"/>
      <c r="EAI825" s="347"/>
      <c r="EAJ825" s="347"/>
      <c r="EAK825" s="347"/>
      <c r="EAL825" s="347"/>
      <c r="EAM825" s="347"/>
      <c r="EAN825" s="347"/>
      <c r="EAO825" s="347"/>
      <c r="EAP825" s="347"/>
      <c r="EAQ825" s="347"/>
      <c r="EAR825" s="347"/>
      <c r="EAS825" s="347"/>
      <c r="EAT825" s="347"/>
      <c r="EAU825" s="347"/>
      <c r="EAV825" s="347"/>
      <c r="EAW825" s="347"/>
      <c r="EAX825" s="347"/>
      <c r="EAY825" s="347"/>
      <c r="EAZ825" s="347"/>
      <c r="EBA825" s="347"/>
      <c r="EBB825" s="347"/>
      <c r="EBC825" s="347"/>
      <c r="EBD825" s="347"/>
      <c r="EBE825" s="347"/>
      <c r="EBF825" s="347"/>
      <c r="EBG825" s="347"/>
      <c r="EBH825" s="347"/>
      <c r="EBI825" s="347"/>
      <c r="EBJ825" s="347"/>
      <c r="EBK825" s="347"/>
      <c r="EBL825" s="347"/>
      <c r="EBM825" s="347"/>
      <c r="EBN825" s="347"/>
      <c r="EBO825" s="347"/>
      <c r="EBP825" s="347"/>
      <c r="EBQ825" s="347"/>
      <c r="EBR825" s="347"/>
      <c r="EBS825" s="347"/>
      <c r="EBT825" s="347"/>
      <c r="EBU825" s="347"/>
      <c r="EBV825" s="347"/>
      <c r="EBW825" s="347"/>
      <c r="EBX825" s="347"/>
      <c r="EBY825" s="347"/>
      <c r="EBZ825" s="347"/>
      <c r="ECA825" s="347"/>
      <c r="ECB825" s="347"/>
      <c r="ECC825" s="347"/>
      <c r="ECD825" s="347"/>
      <c r="ECE825" s="347"/>
      <c r="ECF825" s="347"/>
      <c r="ECG825" s="347"/>
      <c r="ECH825" s="347"/>
      <c r="ECI825" s="347"/>
      <c r="ECJ825" s="347"/>
      <c r="ECK825" s="347"/>
      <c r="ECL825" s="347"/>
      <c r="ECM825" s="347"/>
      <c r="ECN825" s="347"/>
      <c r="ECO825" s="347"/>
      <c r="ECP825" s="347"/>
      <c r="ECQ825" s="347"/>
      <c r="ECR825" s="347"/>
      <c r="ECS825" s="347"/>
      <c r="ECT825" s="347"/>
      <c r="ECU825" s="347"/>
      <c r="ECV825" s="347"/>
      <c r="ECW825" s="347"/>
      <c r="ECX825" s="347"/>
      <c r="ECY825" s="347"/>
      <c r="ECZ825" s="347"/>
      <c r="EDA825" s="347"/>
      <c r="EDB825" s="347"/>
      <c r="EDC825" s="347"/>
      <c r="EDD825" s="347"/>
      <c r="EDE825" s="347"/>
      <c r="EDF825" s="347"/>
      <c r="EDG825" s="347"/>
      <c r="EDH825" s="347"/>
      <c r="EDI825" s="347"/>
      <c r="EDJ825" s="347"/>
      <c r="EDK825" s="347"/>
      <c r="EDL825" s="347"/>
      <c r="EDM825" s="347"/>
      <c r="EDN825" s="347"/>
      <c r="EDO825" s="347"/>
      <c r="EDP825" s="347"/>
      <c r="EDQ825" s="347"/>
      <c r="EDR825" s="347"/>
      <c r="EDS825" s="347"/>
      <c r="EDT825" s="347"/>
      <c r="EDU825" s="347"/>
      <c r="EDV825" s="347"/>
      <c r="EDW825" s="347"/>
      <c r="EDX825" s="347"/>
      <c r="EDY825" s="347"/>
      <c r="EDZ825" s="347"/>
      <c r="EEA825" s="347"/>
      <c r="EEB825" s="347"/>
      <c r="EEC825" s="347"/>
      <c r="EED825" s="347"/>
      <c r="EEE825" s="347"/>
      <c r="EEF825" s="347"/>
      <c r="EEG825" s="347"/>
      <c r="EEH825" s="347"/>
      <c r="EEI825" s="347"/>
      <c r="EEJ825" s="347"/>
      <c r="EEK825" s="347"/>
      <c r="EEL825" s="347"/>
      <c r="EEM825" s="347"/>
      <c r="EEN825" s="347"/>
      <c r="EEO825" s="347"/>
      <c r="EEP825" s="347"/>
      <c r="EEQ825" s="347"/>
      <c r="EER825" s="347"/>
      <c r="EES825" s="347"/>
      <c r="EET825" s="347"/>
      <c r="EEU825" s="347"/>
      <c r="EEV825" s="347"/>
      <c r="EEW825" s="347"/>
      <c r="EEX825" s="347"/>
      <c r="EEY825" s="347"/>
      <c r="EEZ825" s="347"/>
      <c r="EFA825" s="347"/>
      <c r="EFB825" s="347"/>
      <c r="EFC825" s="347"/>
      <c r="EFD825" s="347"/>
      <c r="EFE825" s="347"/>
      <c r="EFF825" s="347"/>
      <c r="EFG825" s="347"/>
      <c r="EFH825" s="347"/>
      <c r="EFI825" s="347"/>
      <c r="EFJ825" s="347"/>
      <c r="EFK825" s="347"/>
      <c r="EFL825" s="347"/>
      <c r="EFM825" s="347"/>
      <c r="EFN825" s="347"/>
      <c r="EFO825" s="347"/>
      <c r="EFP825" s="347"/>
      <c r="EFQ825" s="347"/>
      <c r="EFR825" s="347"/>
      <c r="EFS825" s="347"/>
      <c r="EFT825" s="347"/>
      <c r="EFU825" s="347"/>
      <c r="EFV825" s="347"/>
      <c r="EFW825" s="347"/>
      <c r="EFX825" s="347"/>
      <c r="EFY825" s="347"/>
      <c r="EFZ825" s="347"/>
      <c r="EGA825" s="347"/>
      <c r="EGB825" s="347"/>
      <c r="EGC825" s="347"/>
      <c r="EGD825" s="347"/>
      <c r="EGE825" s="347"/>
      <c r="EGF825" s="347"/>
      <c r="EGG825" s="347"/>
      <c r="EGH825" s="347"/>
      <c r="EGI825" s="347"/>
      <c r="EGJ825" s="347"/>
      <c r="EGK825" s="347"/>
      <c r="EGL825" s="347"/>
      <c r="EGM825" s="347"/>
      <c r="EGN825" s="347"/>
      <c r="EGO825" s="347"/>
      <c r="EGP825" s="347"/>
      <c r="EGQ825" s="347"/>
      <c r="EGR825" s="347"/>
      <c r="EGS825" s="347"/>
      <c r="EGT825" s="347"/>
      <c r="EGU825" s="347"/>
      <c r="EGV825" s="347"/>
      <c r="EGW825" s="347"/>
      <c r="EGX825" s="347"/>
      <c r="EGY825" s="347"/>
      <c r="EGZ825" s="347"/>
      <c r="EHA825" s="347"/>
      <c r="EHB825" s="347"/>
      <c r="EHC825" s="347"/>
      <c r="EHD825" s="347"/>
      <c r="EHE825" s="347"/>
      <c r="EHF825" s="347"/>
      <c r="EHG825" s="347"/>
      <c r="EHH825" s="347"/>
      <c r="EHI825" s="347"/>
      <c r="EHJ825" s="347"/>
      <c r="EHK825" s="347"/>
      <c r="EHL825" s="347"/>
      <c r="EHM825" s="347"/>
      <c r="EHN825" s="347"/>
      <c r="EHO825" s="347"/>
      <c r="EHP825" s="347"/>
      <c r="EHQ825" s="347"/>
      <c r="EHR825" s="347"/>
      <c r="EHS825" s="347"/>
      <c r="EHT825" s="347"/>
      <c r="EHU825" s="347"/>
      <c r="EHV825" s="347"/>
      <c r="EHW825" s="347"/>
      <c r="EHX825" s="347"/>
      <c r="EHY825" s="347"/>
      <c r="EHZ825" s="347"/>
      <c r="EIA825" s="347"/>
      <c r="EIB825" s="347"/>
      <c r="EIC825" s="347"/>
      <c r="EID825" s="347"/>
      <c r="EIE825" s="347"/>
      <c r="EIF825" s="347"/>
      <c r="EIG825" s="347"/>
      <c r="EIH825" s="347"/>
      <c r="EII825" s="347"/>
      <c r="EIJ825" s="347"/>
      <c r="EIK825" s="347"/>
      <c r="EIL825" s="347"/>
      <c r="EIM825" s="347"/>
      <c r="EIN825" s="347"/>
      <c r="EIO825" s="347"/>
      <c r="EIP825" s="347"/>
      <c r="EIQ825" s="347"/>
      <c r="EIR825" s="347"/>
      <c r="EIS825" s="347"/>
      <c r="EIT825" s="347"/>
      <c r="EIU825" s="347"/>
      <c r="EIV825" s="347"/>
      <c r="EIW825" s="347"/>
      <c r="EIX825" s="347"/>
      <c r="EIY825" s="347"/>
      <c r="EIZ825" s="347"/>
      <c r="EJA825" s="347"/>
      <c r="EJB825" s="347"/>
      <c r="EJC825" s="347"/>
      <c r="EJD825" s="347"/>
      <c r="EJE825" s="347"/>
      <c r="EJF825" s="347"/>
      <c r="EJG825" s="347"/>
      <c r="EJH825" s="347"/>
      <c r="EJI825" s="347"/>
      <c r="EJJ825" s="347"/>
      <c r="EJK825" s="347"/>
      <c r="EJL825" s="347"/>
      <c r="EJM825" s="347"/>
      <c r="EJN825" s="347"/>
      <c r="EJO825" s="347"/>
      <c r="EJP825" s="347"/>
      <c r="EJQ825" s="347"/>
      <c r="EJR825" s="347"/>
      <c r="EJS825" s="347"/>
      <c r="EJT825" s="347"/>
      <c r="EJU825" s="347"/>
      <c r="EJV825" s="347"/>
      <c r="EJW825" s="347"/>
      <c r="EJX825" s="347"/>
      <c r="EJY825" s="347"/>
      <c r="EJZ825" s="347"/>
      <c r="EKA825" s="347"/>
      <c r="EKB825" s="347"/>
      <c r="EKC825" s="347"/>
      <c r="EKD825" s="347"/>
      <c r="EKE825" s="347"/>
      <c r="EKF825" s="347"/>
      <c r="EKG825" s="347"/>
      <c r="EKH825" s="347"/>
      <c r="EKI825" s="347"/>
      <c r="EKJ825" s="347"/>
      <c r="EKK825" s="347"/>
      <c r="EKL825" s="347"/>
      <c r="EKM825" s="347"/>
      <c r="EKN825" s="347"/>
      <c r="EKO825" s="347"/>
      <c r="EKP825" s="347"/>
      <c r="EKQ825" s="347"/>
      <c r="EKR825" s="347"/>
      <c r="EKS825" s="347"/>
      <c r="EKT825" s="347"/>
      <c r="EKU825" s="347"/>
      <c r="EKV825" s="347"/>
      <c r="EKW825" s="347"/>
      <c r="EKX825" s="347"/>
      <c r="EKY825" s="347"/>
      <c r="EKZ825" s="347"/>
      <c r="ELA825" s="347"/>
      <c r="ELB825" s="347"/>
      <c r="ELC825" s="347"/>
      <c r="ELD825" s="347"/>
      <c r="ELE825" s="347"/>
      <c r="ELF825" s="347"/>
      <c r="ELG825" s="347"/>
      <c r="ELH825" s="347"/>
      <c r="ELI825" s="347"/>
      <c r="ELJ825" s="347"/>
      <c r="ELK825" s="347"/>
      <c r="ELL825" s="347"/>
      <c r="ELM825" s="347"/>
      <c r="ELN825" s="347"/>
      <c r="ELO825" s="347"/>
      <c r="ELP825" s="347"/>
      <c r="ELQ825" s="347"/>
      <c r="ELR825" s="347"/>
      <c r="ELS825" s="347"/>
      <c r="ELT825" s="347"/>
      <c r="ELU825" s="347"/>
      <c r="ELV825" s="347"/>
      <c r="ELW825" s="347"/>
      <c r="ELX825" s="347"/>
      <c r="ELY825" s="347"/>
      <c r="ELZ825" s="347"/>
      <c r="EMA825" s="347"/>
      <c r="EMB825" s="347"/>
      <c r="EMC825" s="347"/>
      <c r="EMD825" s="347"/>
      <c r="EME825" s="347"/>
      <c r="EMF825" s="347"/>
      <c r="EMG825" s="347"/>
      <c r="EMH825" s="347"/>
      <c r="EMI825" s="347"/>
      <c r="EMJ825" s="347"/>
      <c r="EMK825" s="347"/>
      <c r="EML825" s="347"/>
      <c r="EMM825" s="347"/>
      <c r="EMN825" s="347"/>
      <c r="EMO825" s="347"/>
      <c r="EMP825" s="347"/>
      <c r="EMQ825" s="347"/>
      <c r="EMR825" s="347"/>
      <c r="EMS825" s="347"/>
      <c r="EMT825" s="347"/>
      <c r="EMU825" s="347"/>
      <c r="EMV825" s="347"/>
      <c r="EMW825" s="347"/>
      <c r="EMX825" s="347"/>
      <c r="EMY825" s="347"/>
      <c r="EMZ825" s="347"/>
      <c r="ENA825" s="347"/>
      <c r="ENB825" s="347"/>
      <c r="ENC825" s="347"/>
      <c r="END825" s="347"/>
      <c r="ENE825" s="347"/>
      <c r="ENF825" s="347"/>
      <c r="ENG825" s="347"/>
      <c r="ENH825" s="347"/>
      <c r="ENI825" s="347"/>
      <c r="ENJ825" s="347"/>
      <c r="ENK825" s="347"/>
      <c r="ENL825" s="347"/>
      <c r="ENM825" s="347"/>
      <c r="ENN825" s="347"/>
      <c r="ENO825" s="347"/>
      <c r="ENP825" s="347"/>
      <c r="ENQ825" s="347"/>
      <c r="ENR825" s="347"/>
      <c r="ENS825" s="347"/>
      <c r="ENT825" s="347"/>
      <c r="ENU825" s="347"/>
      <c r="ENV825" s="347"/>
      <c r="ENW825" s="347"/>
      <c r="ENX825" s="347"/>
      <c r="ENY825" s="347"/>
      <c r="ENZ825" s="347"/>
      <c r="EOA825" s="347"/>
      <c r="EOB825" s="347"/>
      <c r="EOC825" s="347"/>
      <c r="EOD825" s="347"/>
      <c r="EOE825" s="347"/>
      <c r="EOF825" s="347"/>
      <c r="EOG825" s="347"/>
      <c r="EOH825" s="347"/>
      <c r="EOI825" s="347"/>
      <c r="EOJ825" s="347"/>
      <c r="EOK825" s="347"/>
      <c r="EOL825" s="347"/>
      <c r="EOM825" s="347"/>
      <c r="EON825" s="347"/>
      <c r="EOO825" s="347"/>
      <c r="EOP825" s="347"/>
      <c r="EOQ825" s="347"/>
      <c r="EOR825" s="347"/>
      <c r="EOS825" s="347"/>
      <c r="EOT825" s="347"/>
      <c r="EOU825" s="347"/>
      <c r="EOV825" s="347"/>
      <c r="EOW825" s="347"/>
      <c r="EOX825" s="347"/>
      <c r="EOY825" s="347"/>
      <c r="EOZ825" s="347"/>
      <c r="EPA825" s="347"/>
      <c r="EPB825" s="347"/>
      <c r="EPC825" s="347"/>
      <c r="EPD825" s="347"/>
      <c r="EPE825" s="347"/>
      <c r="EPF825" s="347"/>
      <c r="EPG825" s="347"/>
      <c r="EPH825" s="347"/>
      <c r="EPI825" s="347"/>
      <c r="EPJ825" s="347"/>
      <c r="EPK825" s="347"/>
      <c r="EPL825" s="347"/>
      <c r="EPM825" s="347"/>
      <c r="EPN825" s="347"/>
      <c r="EPO825" s="347"/>
      <c r="EPP825" s="347"/>
      <c r="EPQ825" s="347"/>
      <c r="EPR825" s="347"/>
      <c r="EPS825" s="347"/>
      <c r="EPT825" s="347"/>
      <c r="EPU825" s="347"/>
      <c r="EPV825" s="347"/>
      <c r="EPW825" s="347"/>
      <c r="EPX825" s="347"/>
      <c r="EPY825" s="347"/>
      <c r="EPZ825" s="347"/>
      <c r="EQA825" s="347"/>
      <c r="EQB825" s="347"/>
      <c r="EQC825" s="347"/>
      <c r="EQD825" s="347"/>
      <c r="EQE825" s="347"/>
      <c r="EQF825" s="347"/>
      <c r="EQG825" s="347"/>
      <c r="EQH825" s="347"/>
      <c r="EQI825" s="347"/>
      <c r="EQJ825" s="347"/>
      <c r="EQK825" s="347"/>
      <c r="EQL825" s="347"/>
      <c r="EQM825" s="347"/>
      <c r="EQN825" s="347"/>
      <c r="EQO825" s="347"/>
      <c r="EQP825" s="347"/>
      <c r="EQQ825" s="347"/>
      <c r="EQR825" s="347"/>
      <c r="EQS825" s="347"/>
      <c r="EQT825" s="347"/>
      <c r="EQU825" s="347"/>
      <c r="EQV825" s="347"/>
      <c r="EQW825" s="347"/>
      <c r="EQX825" s="347"/>
      <c r="EQY825" s="347"/>
      <c r="EQZ825" s="347"/>
      <c r="ERA825" s="347"/>
      <c r="ERB825" s="347"/>
      <c r="ERC825" s="347"/>
      <c r="ERD825" s="347"/>
      <c r="ERE825" s="347"/>
      <c r="ERF825" s="347"/>
      <c r="ERG825" s="347"/>
      <c r="ERH825" s="347"/>
      <c r="ERI825" s="347"/>
      <c r="ERJ825" s="347"/>
      <c r="ERK825" s="347"/>
      <c r="ERL825" s="347"/>
      <c r="ERM825" s="347"/>
      <c r="ERN825" s="347"/>
      <c r="ERO825" s="347"/>
      <c r="ERP825" s="347"/>
      <c r="ERQ825" s="347"/>
      <c r="ERR825" s="347"/>
      <c r="ERS825" s="347"/>
      <c r="ERT825" s="347"/>
      <c r="ERU825" s="347"/>
      <c r="ERV825" s="347"/>
      <c r="ERW825" s="347"/>
      <c r="ERX825" s="347"/>
      <c r="ERY825" s="347"/>
      <c r="ERZ825" s="347"/>
      <c r="ESA825" s="347"/>
      <c r="ESB825" s="347"/>
      <c r="ESC825" s="347"/>
      <c r="ESD825" s="347"/>
      <c r="ESE825" s="347"/>
      <c r="ESF825" s="347"/>
      <c r="ESG825" s="347"/>
      <c r="ESH825" s="347"/>
      <c r="ESI825" s="347"/>
      <c r="ESJ825" s="347"/>
      <c r="ESK825" s="347"/>
      <c r="ESL825" s="347"/>
      <c r="ESM825" s="347"/>
      <c r="ESN825" s="347"/>
      <c r="ESO825" s="347"/>
      <c r="ESP825" s="347"/>
      <c r="ESQ825" s="347"/>
      <c r="ESR825" s="347"/>
      <c r="ESS825" s="347"/>
      <c r="EST825" s="347"/>
      <c r="ESU825" s="347"/>
      <c r="ESV825" s="347"/>
      <c r="ESW825" s="347"/>
      <c r="ESX825" s="347"/>
      <c r="ESY825" s="347"/>
      <c r="ESZ825" s="347"/>
      <c r="ETA825" s="347"/>
      <c r="ETB825" s="347"/>
      <c r="ETC825" s="347"/>
      <c r="ETD825" s="347"/>
      <c r="ETE825" s="347"/>
      <c r="ETF825" s="347"/>
      <c r="ETG825" s="347"/>
      <c r="ETH825" s="347"/>
      <c r="ETI825" s="347"/>
      <c r="ETJ825" s="347"/>
      <c r="ETK825" s="347"/>
      <c r="ETL825" s="347"/>
      <c r="ETM825" s="347"/>
      <c r="ETN825" s="347"/>
      <c r="ETO825" s="347"/>
      <c r="ETP825" s="347"/>
      <c r="ETQ825" s="347"/>
      <c r="ETR825" s="347"/>
      <c r="ETS825" s="347"/>
      <c r="ETT825" s="347"/>
      <c r="ETU825" s="347"/>
      <c r="ETV825" s="347"/>
      <c r="ETW825" s="347"/>
      <c r="ETX825" s="347"/>
      <c r="ETY825" s="347"/>
      <c r="ETZ825" s="347"/>
      <c r="EUA825" s="347"/>
      <c r="EUB825" s="347"/>
      <c r="EUC825" s="347"/>
      <c r="EUD825" s="347"/>
      <c r="EUE825" s="347"/>
      <c r="EUF825" s="347"/>
      <c r="EUG825" s="347"/>
      <c r="EUH825" s="347"/>
      <c r="EUI825" s="347"/>
      <c r="EUJ825" s="347"/>
      <c r="EUK825" s="347"/>
      <c r="EUL825" s="347"/>
      <c r="EUM825" s="347"/>
      <c r="EUN825" s="347"/>
      <c r="EUO825" s="347"/>
      <c r="EUP825" s="347"/>
      <c r="EUQ825" s="347"/>
      <c r="EUR825" s="347"/>
      <c r="EUS825" s="347"/>
      <c r="EUT825" s="347"/>
      <c r="EUU825" s="347"/>
      <c r="EUV825" s="347"/>
      <c r="EUW825" s="347"/>
      <c r="EUX825" s="347"/>
      <c r="EUY825" s="347"/>
      <c r="EUZ825" s="347"/>
      <c r="EVA825" s="347"/>
      <c r="EVB825" s="347"/>
      <c r="EVC825" s="347"/>
      <c r="EVD825" s="347"/>
      <c r="EVE825" s="347"/>
      <c r="EVF825" s="347"/>
      <c r="EVG825" s="347"/>
      <c r="EVH825" s="347"/>
      <c r="EVI825" s="347"/>
      <c r="EVJ825" s="347"/>
      <c r="EVK825" s="347"/>
      <c r="EVL825" s="347"/>
      <c r="EVM825" s="347"/>
      <c r="EVN825" s="347"/>
      <c r="EVO825" s="347"/>
      <c r="EVP825" s="347"/>
      <c r="EVQ825" s="347"/>
      <c r="EVR825" s="347"/>
      <c r="EVS825" s="347"/>
      <c r="EVT825" s="347"/>
      <c r="EVU825" s="347"/>
      <c r="EVV825" s="347"/>
      <c r="EVW825" s="347"/>
      <c r="EVX825" s="347"/>
      <c r="EVY825" s="347"/>
      <c r="EVZ825" s="347"/>
      <c r="EWA825" s="347"/>
      <c r="EWB825" s="347"/>
      <c r="EWC825" s="347"/>
      <c r="EWD825" s="347"/>
      <c r="EWE825" s="347"/>
      <c r="EWF825" s="347"/>
      <c r="EWG825" s="347"/>
      <c r="EWH825" s="347"/>
      <c r="EWI825" s="347"/>
      <c r="EWJ825" s="347"/>
      <c r="EWK825" s="347"/>
      <c r="EWL825" s="347"/>
      <c r="EWM825" s="347"/>
      <c r="EWN825" s="347"/>
      <c r="EWO825" s="347"/>
      <c r="EWP825" s="347"/>
      <c r="EWQ825" s="347"/>
      <c r="EWR825" s="347"/>
      <c r="EWS825" s="347"/>
      <c r="EWT825" s="347"/>
      <c r="EWU825" s="347"/>
      <c r="EWV825" s="347"/>
      <c r="EWW825" s="347"/>
      <c r="EWX825" s="347"/>
      <c r="EWY825" s="347"/>
      <c r="EWZ825" s="347"/>
      <c r="EXA825" s="347"/>
      <c r="EXB825" s="347"/>
      <c r="EXC825" s="347"/>
      <c r="EXD825" s="347"/>
      <c r="EXE825" s="347"/>
      <c r="EXF825" s="347"/>
      <c r="EXG825" s="347"/>
      <c r="EXH825" s="347"/>
      <c r="EXI825" s="347"/>
      <c r="EXJ825" s="347"/>
      <c r="EXK825" s="347"/>
      <c r="EXL825" s="347"/>
      <c r="EXM825" s="347"/>
      <c r="EXN825" s="347"/>
      <c r="EXO825" s="347"/>
      <c r="EXP825" s="347"/>
      <c r="EXQ825" s="347"/>
      <c r="EXR825" s="347"/>
      <c r="EXS825" s="347"/>
      <c r="EXT825" s="347"/>
      <c r="EXU825" s="347"/>
      <c r="EXV825" s="347"/>
      <c r="EXW825" s="347"/>
      <c r="EXX825" s="347"/>
      <c r="EXY825" s="347"/>
      <c r="EXZ825" s="347"/>
      <c r="EYA825" s="347"/>
      <c r="EYB825" s="347"/>
      <c r="EYC825" s="347"/>
      <c r="EYD825" s="347"/>
      <c r="EYE825" s="347"/>
      <c r="EYF825" s="347"/>
      <c r="EYG825" s="347"/>
      <c r="EYH825" s="347"/>
      <c r="EYI825" s="347"/>
      <c r="EYJ825" s="347"/>
      <c r="EYK825" s="347"/>
      <c r="EYL825" s="347"/>
      <c r="EYM825" s="347"/>
      <c r="EYN825" s="347"/>
      <c r="EYO825" s="347"/>
      <c r="EYP825" s="347"/>
      <c r="EYQ825" s="347"/>
      <c r="EYR825" s="347"/>
      <c r="EYS825" s="347"/>
      <c r="EYT825" s="347"/>
      <c r="EYU825" s="347"/>
      <c r="EYV825" s="347"/>
      <c r="EYW825" s="347"/>
      <c r="EYX825" s="347"/>
      <c r="EYY825" s="347"/>
      <c r="EYZ825" s="347"/>
      <c r="EZA825" s="347"/>
      <c r="EZB825" s="347"/>
      <c r="EZC825" s="347"/>
      <c r="EZD825" s="347"/>
      <c r="EZE825" s="347"/>
      <c r="EZF825" s="347"/>
      <c r="EZG825" s="347"/>
      <c r="EZH825" s="347"/>
      <c r="EZI825" s="347"/>
      <c r="EZJ825" s="347"/>
      <c r="EZK825" s="347"/>
      <c r="EZL825" s="347"/>
      <c r="EZM825" s="347"/>
      <c r="EZN825" s="347"/>
      <c r="EZO825" s="347"/>
      <c r="EZP825" s="347"/>
      <c r="EZQ825" s="347"/>
      <c r="EZR825" s="347"/>
      <c r="EZS825" s="347"/>
      <c r="EZT825" s="347"/>
      <c r="EZU825" s="347"/>
      <c r="EZV825" s="347"/>
      <c r="EZW825" s="347"/>
      <c r="EZX825" s="347"/>
      <c r="EZY825" s="347"/>
      <c r="EZZ825" s="347"/>
      <c r="FAA825" s="347"/>
      <c r="FAB825" s="347"/>
      <c r="FAC825" s="347"/>
      <c r="FAD825" s="347"/>
      <c r="FAE825" s="347"/>
      <c r="FAF825" s="347"/>
      <c r="FAG825" s="347"/>
      <c r="FAH825" s="347"/>
      <c r="FAI825" s="347"/>
      <c r="FAJ825" s="347"/>
      <c r="FAK825" s="347"/>
      <c r="FAL825" s="347"/>
      <c r="FAM825" s="347"/>
      <c r="FAN825" s="347"/>
      <c r="FAO825" s="347"/>
      <c r="FAP825" s="347"/>
      <c r="FAQ825" s="347"/>
      <c r="FAR825" s="347"/>
      <c r="FAS825" s="347"/>
      <c r="FAT825" s="347"/>
      <c r="FAU825" s="347"/>
      <c r="FAV825" s="347"/>
      <c r="FAW825" s="347"/>
      <c r="FAX825" s="347"/>
      <c r="FAY825" s="347"/>
      <c r="FAZ825" s="347"/>
      <c r="FBA825" s="347"/>
      <c r="FBB825" s="347"/>
      <c r="FBC825" s="347"/>
      <c r="FBD825" s="347"/>
      <c r="FBE825" s="347"/>
      <c r="FBF825" s="347"/>
      <c r="FBG825" s="347"/>
      <c r="FBH825" s="347"/>
      <c r="FBI825" s="347"/>
      <c r="FBJ825" s="347"/>
      <c r="FBK825" s="347"/>
      <c r="FBL825" s="347"/>
      <c r="FBM825" s="347"/>
      <c r="FBN825" s="347"/>
      <c r="FBO825" s="347"/>
      <c r="FBP825" s="347"/>
      <c r="FBQ825" s="347"/>
      <c r="FBR825" s="347"/>
      <c r="FBS825" s="347"/>
      <c r="FBT825" s="347"/>
      <c r="FBU825" s="347"/>
      <c r="FBV825" s="347"/>
      <c r="FBW825" s="347"/>
      <c r="FBX825" s="347"/>
      <c r="FBY825" s="347"/>
      <c r="FBZ825" s="347"/>
      <c r="FCA825" s="347"/>
      <c r="FCB825" s="347"/>
      <c r="FCC825" s="347"/>
      <c r="FCD825" s="347"/>
      <c r="FCE825" s="347"/>
      <c r="FCF825" s="347"/>
      <c r="FCG825" s="347"/>
      <c r="FCH825" s="347"/>
      <c r="FCI825" s="347"/>
      <c r="FCJ825" s="347"/>
      <c r="FCK825" s="347"/>
      <c r="FCL825" s="347"/>
      <c r="FCM825" s="347"/>
      <c r="FCN825" s="347"/>
      <c r="FCO825" s="347"/>
      <c r="FCP825" s="347"/>
      <c r="FCQ825" s="347"/>
      <c r="FCR825" s="347"/>
      <c r="FCS825" s="347"/>
      <c r="FCT825" s="347"/>
      <c r="FCU825" s="347"/>
      <c r="FCV825" s="347"/>
      <c r="FCW825" s="347"/>
      <c r="FCX825" s="347"/>
      <c r="FCY825" s="347"/>
      <c r="FCZ825" s="347"/>
      <c r="FDA825" s="347"/>
      <c r="FDB825" s="347"/>
      <c r="FDC825" s="347"/>
      <c r="FDD825" s="347"/>
      <c r="FDE825" s="347"/>
      <c r="FDF825" s="347"/>
      <c r="FDG825" s="347"/>
      <c r="FDH825" s="347"/>
      <c r="FDI825" s="347"/>
      <c r="FDJ825" s="347"/>
      <c r="FDK825" s="347"/>
      <c r="FDL825" s="347"/>
      <c r="FDM825" s="347"/>
      <c r="FDN825" s="347"/>
      <c r="FDO825" s="347"/>
      <c r="FDP825" s="347"/>
      <c r="FDQ825" s="347"/>
      <c r="FDR825" s="347"/>
      <c r="FDS825" s="347"/>
      <c r="FDT825" s="347"/>
      <c r="FDU825" s="347"/>
      <c r="FDV825" s="347"/>
      <c r="FDW825" s="347"/>
      <c r="FDX825" s="347"/>
      <c r="FDY825" s="347"/>
      <c r="FDZ825" s="347"/>
      <c r="FEA825" s="347"/>
      <c r="FEB825" s="347"/>
      <c r="FEC825" s="347"/>
      <c r="FED825" s="347"/>
      <c r="FEE825" s="347"/>
      <c r="FEF825" s="347"/>
      <c r="FEG825" s="347"/>
      <c r="FEH825" s="347"/>
      <c r="FEI825" s="347"/>
      <c r="FEJ825" s="347"/>
      <c r="FEK825" s="347"/>
      <c r="FEL825" s="347"/>
      <c r="FEM825" s="347"/>
      <c r="FEN825" s="347"/>
      <c r="FEO825" s="347"/>
      <c r="FEP825" s="347"/>
      <c r="FEQ825" s="347"/>
      <c r="FER825" s="347"/>
      <c r="FES825" s="347"/>
      <c r="FET825" s="347"/>
      <c r="FEU825" s="347"/>
      <c r="FEV825" s="347"/>
      <c r="FEW825" s="347"/>
      <c r="FEX825" s="347"/>
      <c r="FEY825" s="347"/>
      <c r="FEZ825" s="347"/>
      <c r="FFA825" s="347"/>
      <c r="FFB825" s="347"/>
      <c r="FFC825" s="347"/>
      <c r="FFD825" s="347"/>
      <c r="FFE825" s="347"/>
      <c r="FFF825" s="347"/>
      <c r="FFG825" s="347"/>
      <c r="FFH825" s="347"/>
      <c r="FFI825" s="347"/>
      <c r="FFJ825" s="347"/>
      <c r="FFK825" s="347"/>
      <c r="FFL825" s="347"/>
      <c r="FFM825" s="347"/>
      <c r="FFN825" s="347"/>
      <c r="FFO825" s="347"/>
      <c r="FFP825" s="347"/>
      <c r="FFQ825" s="347"/>
      <c r="FFR825" s="347"/>
      <c r="FFS825" s="347"/>
      <c r="FFT825" s="347"/>
      <c r="FFU825" s="347"/>
      <c r="FFV825" s="347"/>
      <c r="FFW825" s="347"/>
      <c r="FFX825" s="347"/>
      <c r="FFY825" s="347"/>
      <c r="FFZ825" s="347"/>
      <c r="FGA825" s="347"/>
      <c r="FGB825" s="347"/>
      <c r="FGC825" s="347"/>
      <c r="FGD825" s="347"/>
      <c r="FGE825" s="347"/>
      <c r="FGF825" s="347"/>
      <c r="FGG825" s="347"/>
      <c r="FGH825" s="347"/>
      <c r="FGI825" s="347"/>
      <c r="FGJ825" s="347"/>
      <c r="FGK825" s="347"/>
      <c r="FGL825" s="347"/>
      <c r="FGM825" s="347"/>
      <c r="FGN825" s="347"/>
      <c r="FGO825" s="347"/>
      <c r="FGP825" s="347"/>
      <c r="FGQ825" s="347"/>
      <c r="FGR825" s="347"/>
      <c r="FGS825" s="347"/>
      <c r="FGT825" s="347"/>
      <c r="FGU825" s="347"/>
      <c r="FGV825" s="347"/>
      <c r="FGW825" s="347"/>
      <c r="FGX825" s="347"/>
      <c r="FGY825" s="347"/>
      <c r="FGZ825" s="347"/>
      <c r="FHA825" s="347"/>
      <c r="FHB825" s="347"/>
      <c r="FHC825" s="347"/>
      <c r="FHD825" s="347"/>
      <c r="FHE825" s="347"/>
      <c r="FHF825" s="347"/>
      <c r="FHG825" s="347"/>
      <c r="FHH825" s="347"/>
      <c r="FHI825" s="347"/>
      <c r="FHJ825" s="347"/>
      <c r="FHK825" s="347"/>
      <c r="FHL825" s="347"/>
      <c r="FHM825" s="347"/>
      <c r="FHN825" s="347"/>
      <c r="FHO825" s="347"/>
      <c r="FHP825" s="347"/>
      <c r="FHQ825" s="347"/>
      <c r="FHR825" s="347"/>
      <c r="FHS825" s="347"/>
      <c r="FHT825" s="347"/>
      <c r="FHU825" s="347"/>
      <c r="FHV825" s="347"/>
      <c r="FHW825" s="347"/>
      <c r="FHX825" s="347"/>
      <c r="FHY825" s="347"/>
      <c r="FHZ825" s="347"/>
      <c r="FIA825" s="347"/>
      <c r="FIB825" s="347"/>
      <c r="FIC825" s="347"/>
      <c r="FID825" s="347"/>
      <c r="FIE825" s="347"/>
      <c r="FIF825" s="347"/>
      <c r="FIG825" s="347"/>
      <c r="FIH825" s="347"/>
      <c r="FII825" s="347"/>
      <c r="FIJ825" s="347"/>
    </row>
    <row r="826" spans="1:4300" s="50" customFormat="1" ht="45.75" customHeight="1">
      <c r="A826" s="571">
        <f>1+A825</f>
        <v>824</v>
      </c>
      <c r="B826" s="218" t="s">
        <v>8077</v>
      </c>
      <c r="C826" s="201" t="s">
        <v>8078</v>
      </c>
      <c r="D826" s="205" t="s">
        <v>645</v>
      </c>
      <c r="E826" s="202">
        <v>45545</v>
      </c>
      <c r="F826" s="203">
        <v>45547</v>
      </c>
      <c r="G826" s="203">
        <v>45646</v>
      </c>
      <c r="H826" s="201" t="s">
        <v>94</v>
      </c>
      <c r="I826" s="206" t="s">
        <v>95</v>
      </c>
      <c r="J826" s="201" t="s">
        <v>8079</v>
      </c>
      <c r="K826" s="271">
        <v>1072700049</v>
      </c>
      <c r="L826" s="201">
        <v>7</v>
      </c>
      <c r="M826" s="272" t="s">
        <v>97</v>
      </c>
      <c r="N826" s="208" t="s">
        <v>98</v>
      </c>
      <c r="O826" s="218" t="s">
        <v>3608</v>
      </c>
      <c r="P826" s="201" t="s">
        <v>8080</v>
      </c>
      <c r="Q826" s="201" t="s">
        <v>7728</v>
      </c>
      <c r="R826" s="210">
        <f>+G826-F826</f>
        <v>99</v>
      </c>
      <c r="S826" s="201" t="s">
        <v>8081</v>
      </c>
      <c r="T826" s="273">
        <v>29000000</v>
      </c>
      <c r="U826" s="274" t="s">
        <v>8082</v>
      </c>
      <c r="V826" s="273">
        <f>+T826</f>
        <v>29000000</v>
      </c>
      <c r="W826" s="275">
        <v>45546</v>
      </c>
      <c r="X826" s="276" t="s">
        <v>103</v>
      </c>
      <c r="Y826" s="313">
        <f>+Z826+AA826+AB826</f>
        <v>29000000</v>
      </c>
      <c r="Z826" s="215">
        <f>+V826</f>
        <v>29000000</v>
      </c>
      <c r="AA826" s="216">
        <v>0</v>
      </c>
      <c r="AB826" s="217">
        <f>+AC826+AD826+AE826+AF826+AG826+AH826+AI826+AJ826</f>
        <v>0</v>
      </c>
      <c r="AC826" s="216">
        <v>0</v>
      </c>
      <c r="AD826" s="216">
        <v>0</v>
      </c>
      <c r="AE826" s="216">
        <v>0</v>
      </c>
      <c r="AF826" s="216">
        <v>0</v>
      </c>
      <c r="AG826" s="216">
        <v>0</v>
      </c>
      <c r="AH826" s="216">
        <v>0</v>
      </c>
      <c r="AI826" s="216">
        <v>0</v>
      </c>
      <c r="AJ826" s="216">
        <v>0</v>
      </c>
      <c r="AK826" s="209" t="s">
        <v>104</v>
      </c>
      <c r="AL826" s="191" t="s">
        <v>8083</v>
      </c>
      <c r="AM826" s="201" t="s">
        <v>6599</v>
      </c>
      <c r="AN826" s="207">
        <v>52994653</v>
      </c>
      <c r="AO826" s="209" t="s">
        <v>114</v>
      </c>
      <c r="AP826" s="201" t="s">
        <v>108</v>
      </c>
      <c r="AQ826" s="277" t="s">
        <v>108</v>
      </c>
      <c r="AR826" s="209" t="s">
        <v>108</v>
      </c>
      <c r="AS826" s="201" t="s">
        <v>109</v>
      </c>
      <c r="AT826" s="209" t="s">
        <v>109</v>
      </c>
      <c r="AU826" s="209" t="s">
        <v>392</v>
      </c>
      <c r="AV826" s="201"/>
      <c r="AW826" s="201"/>
      <c r="AX826" s="201" t="s">
        <v>109</v>
      </c>
      <c r="AY826" s="201" t="s">
        <v>108</v>
      </c>
      <c r="AZ826" s="240"/>
      <c r="BA826" s="201"/>
      <c r="BB826" s="241"/>
      <c r="BC826" s="240"/>
      <c r="BD826" s="210"/>
      <c r="BE826" s="210"/>
      <c r="BF826" s="210"/>
      <c r="BG826" s="240"/>
      <c r="BH826" s="221">
        <f>T826+BB826</f>
        <v>29000000</v>
      </c>
      <c r="BI826" s="304" t="s">
        <v>135</v>
      </c>
      <c r="BJ826" s="201"/>
      <c r="BK826" s="208" t="s">
        <v>114</v>
      </c>
      <c r="BL826" s="240"/>
      <c r="BM826" s="471" t="s">
        <v>136</v>
      </c>
      <c r="BN826" s="292" t="s">
        <v>161</v>
      </c>
      <c r="BO826" s="208">
        <v>31</v>
      </c>
      <c r="BP826" s="208">
        <v>33982</v>
      </c>
      <c r="BQ826" s="208" t="s">
        <v>108</v>
      </c>
      <c r="BR826" s="208" t="s">
        <v>114</v>
      </c>
      <c r="BS826" s="208" t="s">
        <v>114</v>
      </c>
      <c r="BT826" s="208" t="s">
        <v>114</v>
      </c>
      <c r="BU826" s="237" t="s">
        <v>8084</v>
      </c>
      <c r="BV826" s="208">
        <v>3219163187</v>
      </c>
      <c r="BW826" s="278" t="s">
        <v>8085</v>
      </c>
      <c r="BX826" s="224" t="s">
        <v>118</v>
      </c>
      <c r="BY826" s="208" t="s">
        <v>119</v>
      </c>
      <c r="BZ826" s="293">
        <v>33744533665</v>
      </c>
      <c r="CA826" s="320" t="s">
        <v>109</v>
      </c>
      <c r="CB826" s="320" t="s">
        <v>109</v>
      </c>
      <c r="CC826" s="320" t="s">
        <v>7581</v>
      </c>
      <c r="CD826" s="320" t="s">
        <v>7581</v>
      </c>
      <c r="CE826" s="223"/>
      <c r="CF826" s="223"/>
      <c r="CG826" s="223"/>
      <c r="CH826" s="223"/>
      <c r="CI826" s="223"/>
      <c r="CJ826" s="223"/>
      <c r="CK826" s="223"/>
      <c r="CL826" s="223"/>
      <c r="CM826" s="306"/>
      <c r="CN826" s="223"/>
      <c r="CO826" s="297"/>
    </row>
    <row r="827" spans="1:4300" s="290" customFormat="1" ht="45.75" customHeight="1">
      <c r="A827" s="589">
        <f>1+A826</f>
        <v>825</v>
      </c>
      <c r="B827" s="403" t="s">
        <v>8086</v>
      </c>
      <c r="C827" s="156" t="s">
        <v>8087</v>
      </c>
      <c r="D827" s="156" t="s">
        <v>645</v>
      </c>
      <c r="E827" s="156">
        <v>45545</v>
      </c>
      <c r="F827" s="156">
        <v>45548</v>
      </c>
      <c r="G827" s="156">
        <v>45648</v>
      </c>
      <c r="H827" s="156" t="s">
        <v>416</v>
      </c>
      <c r="I827" s="156" t="s">
        <v>95</v>
      </c>
      <c r="J827" s="301" t="s">
        <v>5039</v>
      </c>
      <c r="K827" s="251">
        <v>1072666067</v>
      </c>
      <c r="L827" s="156">
        <v>4</v>
      </c>
      <c r="M827" s="156" t="s">
        <v>97</v>
      </c>
      <c r="N827" s="156" t="s">
        <v>98</v>
      </c>
      <c r="O827" s="156" t="s">
        <v>783</v>
      </c>
      <c r="P827" s="156" t="s">
        <v>8045</v>
      </c>
      <c r="Q827" s="156" t="s">
        <v>7728</v>
      </c>
      <c r="R827" s="143">
        <f>+G827-F827</f>
        <v>100</v>
      </c>
      <c r="S827" s="134" t="s">
        <v>7815</v>
      </c>
      <c r="T827" s="253">
        <v>10666667</v>
      </c>
      <c r="U827" s="156" t="s">
        <v>8088</v>
      </c>
      <c r="V827" s="253">
        <f>+T827</f>
        <v>10666667</v>
      </c>
      <c r="W827" s="156">
        <v>45546</v>
      </c>
      <c r="X827" s="156" t="s">
        <v>103</v>
      </c>
      <c r="Y827" s="317">
        <f>+Z827+AA827+AB827</f>
        <v>10666667</v>
      </c>
      <c r="Z827" s="156">
        <f>+V827</f>
        <v>10666667</v>
      </c>
      <c r="AA827" s="156">
        <v>0</v>
      </c>
      <c r="AB827" s="156">
        <f>+AC827+AD827+AE827+AF827+AG827+AH827+AI827+AJ827</f>
        <v>0</v>
      </c>
      <c r="AC827" s="156">
        <v>0</v>
      </c>
      <c r="AD827" s="156">
        <v>0</v>
      </c>
      <c r="AE827" s="156">
        <v>0</v>
      </c>
      <c r="AF827" s="156">
        <v>0</v>
      </c>
      <c r="AG827" s="156">
        <v>0</v>
      </c>
      <c r="AH827" s="156">
        <v>0</v>
      </c>
      <c r="AI827" s="156">
        <v>0</v>
      </c>
      <c r="AJ827" s="156">
        <v>0</v>
      </c>
      <c r="AK827" s="156" t="s">
        <v>104</v>
      </c>
      <c r="AL827" s="103" t="s">
        <v>8089</v>
      </c>
      <c r="AM827" s="156" t="s">
        <v>8090</v>
      </c>
      <c r="AN827" s="156">
        <v>93204728</v>
      </c>
      <c r="AO827" s="156" t="s">
        <v>114</v>
      </c>
      <c r="AP827" s="156" t="s">
        <v>108</v>
      </c>
      <c r="AQ827" s="156" t="s">
        <v>108</v>
      </c>
      <c r="AR827" s="156" t="s">
        <v>108</v>
      </c>
      <c r="AS827" s="156" t="s">
        <v>109</v>
      </c>
      <c r="AT827" s="156" t="s">
        <v>109</v>
      </c>
      <c r="AU827" s="156" t="s">
        <v>392</v>
      </c>
      <c r="AV827" s="156"/>
      <c r="AW827" s="156"/>
      <c r="AX827" s="156" t="s">
        <v>109</v>
      </c>
      <c r="AY827" s="156" t="s">
        <v>108</v>
      </c>
      <c r="AZ827" s="156"/>
      <c r="BA827" s="156"/>
      <c r="BB827" s="156"/>
      <c r="BC827" s="156"/>
      <c r="BD827" s="156"/>
      <c r="BE827" s="156"/>
      <c r="BF827" s="156"/>
      <c r="BG827" s="156"/>
      <c r="BH827" s="153">
        <f>T827+BB827</f>
        <v>10666667</v>
      </c>
      <c r="BI827" s="349" t="s">
        <v>113</v>
      </c>
      <c r="BJ827" s="240"/>
      <c r="BK827" s="240" t="s">
        <v>114</v>
      </c>
      <c r="BL827" s="240"/>
      <c r="BM827" s="437"/>
      <c r="BN827" s="156" t="s">
        <v>964</v>
      </c>
      <c r="BO827" s="156">
        <v>31</v>
      </c>
      <c r="BP827" s="156"/>
      <c r="BQ827" s="156" t="s">
        <v>114</v>
      </c>
      <c r="BR827" s="156" t="s">
        <v>114</v>
      </c>
      <c r="BS827" s="156" t="s">
        <v>114</v>
      </c>
      <c r="BT827" s="156" t="s">
        <v>114</v>
      </c>
      <c r="BU827" s="156" t="s">
        <v>5043</v>
      </c>
      <c r="BV827" s="156">
        <v>3218188561</v>
      </c>
      <c r="BW827" s="156" t="s">
        <v>5044</v>
      </c>
      <c r="BX827" s="156" t="s">
        <v>118</v>
      </c>
      <c r="BY827" s="156" t="s">
        <v>119</v>
      </c>
      <c r="BZ827" s="156">
        <v>33787904772</v>
      </c>
      <c r="CA827" s="157" t="s">
        <v>109</v>
      </c>
      <c r="CB827" s="157" t="s">
        <v>109</v>
      </c>
      <c r="CC827" s="157" t="s">
        <v>109</v>
      </c>
      <c r="CD827" s="152" t="s">
        <v>109</v>
      </c>
      <c r="CE827" s="156"/>
      <c r="CF827" s="156"/>
      <c r="CG827" s="156"/>
      <c r="CH827" s="156"/>
      <c r="CI827" s="156"/>
      <c r="CJ827" s="156"/>
      <c r="CK827" s="156"/>
      <c r="CL827" s="156"/>
      <c r="CM827" s="157" t="s">
        <v>109</v>
      </c>
      <c r="CN827" s="156"/>
      <c r="CO827" s="297"/>
      <c r="CP827" s="297"/>
      <c r="CQ827" s="297"/>
      <c r="CR827" s="297"/>
      <c r="CS827" s="297"/>
      <c r="CT827" s="297"/>
      <c r="CU827" s="297"/>
      <c r="CV827" s="297"/>
      <c r="CW827" s="297"/>
      <c r="CX827" s="297"/>
      <c r="CY827" s="297"/>
      <c r="CZ827" s="297"/>
      <c r="DA827" s="297"/>
      <c r="DB827" s="297"/>
      <c r="DC827" s="297"/>
      <c r="DD827" s="297"/>
      <c r="DE827" s="297"/>
      <c r="DF827" s="297"/>
      <c r="DG827" s="297"/>
      <c r="DH827" s="297"/>
      <c r="DI827" s="297"/>
      <c r="DJ827" s="297"/>
      <c r="DK827" s="297"/>
      <c r="DL827" s="297"/>
      <c r="DM827" s="297"/>
      <c r="DN827" s="297"/>
      <c r="DO827" s="297"/>
      <c r="DP827" s="297"/>
      <c r="DQ827" s="297"/>
      <c r="DR827" s="297"/>
      <c r="DS827" s="297"/>
      <c r="DT827" s="297"/>
      <c r="DU827" s="297"/>
      <c r="DV827" s="297"/>
      <c r="DW827" s="297"/>
      <c r="DX827" s="297"/>
      <c r="DY827" s="297"/>
      <c r="DZ827" s="297"/>
      <c r="EA827" s="297"/>
      <c r="EB827" s="297"/>
      <c r="EC827" s="297"/>
      <c r="ED827" s="297"/>
      <c r="EE827" s="297"/>
      <c r="EF827" s="297"/>
      <c r="EG827" s="297"/>
      <c r="EH827" s="297"/>
      <c r="EI827" s="297"/>
      <c r="EJ827" s="297"/>
      <c r="EK827" s="297"/>
      <c r="EL827" s="297"/>
      <c r="EM827" s="297"/>
      <c r="EN827" s="297"/>
      <c r="EO827" s="297"/>
      <c r="EP827" s="297"/>
      <c r="EQ827" s="297"/>
      <c r="ER827" s="297"/>
      <c r="ES827" s="297"/>
      <c r="ET827" s="297"/>
      <c r="EU827" s="297"/>
      <c r="EV827" s="297"/>
      <c r="EW827" s="297"/>
      <c r="EX827" s="297"/>
      <c r="EY827" s="297"/>
      <c r="EZ827" s="297"/>
      <c r="FA827" s="297"/>
      <c r="FB827" s="297"/>
      <c r="FC827" s="297"/>
      <c r="FD827" s="297"/>
      <c r="FE827" s="297"/>
      <c r="FF827" s="297"/>
      <c r="FG827" s="297"/>
      <c r="FH827" s="297"/>
      <c r="FI827" s="297"/>
      <c r="FJ827" s="297"/>
      <c r="FK827" s="297"/>
      <c r="FL827" s="297"/>
      <c r="FM827" s="297"/>
      <c r="FN827" s="297"/>
      <c r="FO827" s="297"/>
      <c r="FP827" s="297"/>
      <c r="FQ827" s="297"/>
      <c r="FR827" s="297"/>
      <c r="FS827" s="297"/>
      <c r="FT827" s="297"/>
      <c r="FU827" s="297"/>
      <c r="FV827" s="297"/>
      <c r="FW827" s="297"/>
      <c r="FX827" s="297"/>
      <c r="FY827" s="297"/>
      <c r="FZ827" s="297"/>
      <c r="GA827" s="297"/>
      <c r="GB827" s="297"/>
      <c r="GC827" s="297"/>
      <c r="GD827" s="297"/>
      <c r="GE827" s="297"/>
      <c r="GF827" s="297"/>
      <c r="GG827" s="297"/>
      <c r="GH827" s="297"/>
      <c r="GI827" s="297"/>
      <c r="GJ827" s="297"/>
      <c r="GK827" s="297"/>
      <c r="GL827" s="297"/>
      <c r="GM827" s="297"/>
      <c r="GN827" s="297"/>
      <c r="GO827" s="297"/>
      <c r="GP827" s="297"/>
      <c r="GQ827" s="297"/>
      <c r="GR827" s="297"/>
      <c r="GS827" s="297"/>
      <c r="GT827" s="297"/>
      <c r="GU827" s="297"/>
      <c r="GV827" s="328"/>
      <c r="GW827" s="328"/>
      <c r="GX827" s="328"/>
      <c r="GY827" s="328"/>
      <c r="GZ827" s="328"/>
      <c r="HA827" s="328"/>
      <c r="HB827" s="328"/>
      <c r="HC827" s="328"/>
      <c r="HD827" s="328"/>
      <c r="HE827" s="328"/>
      <c r="HF827" s="328"/>
      <c r="HG827" s="328"/>
      <c r="HH827" s="328"/>
      <c r="HI827" s="328"/>
      <c r="HJ827" s="328"/>
      <c r="HK827" s="328"/>
      <c r="HL827" s="328"/>
      <c r="HM827" s="328"/>
      <c r="HN827" s="328"/>
      <c r="HO827" s="328"/>
      <c r="HP827" s="328"/>
      <c r="HQ827" s="328"/>
      <c r="HR827" s="328"/>
      <c r="HS827" s="328"/>
      <c r="HT827" s="328"/>
      <c r="HU827" s="328"/>
      <c r="HV827" s="328"/>
      <c r="HW827" s="328"/>
      <c r="HX827" s="328"/>
      <c r="HY827" s="328"/>
      <c r="HZ827" s="328"/>
      <c r="IA827" s="328"/>
      <c r="IB827" s="328"/>
      <c r="IC827" s="328"/>
      <c r="ID827" s="328"/>
      <c r="IE827" s="328"/>
      <c r="IF827" s="328"/>
      <c r="IG827" s="328"/>
      <c r="IH827" s="328"/>
      <c r="II827" s="328"/>
      <c r="IJ827" s="328"/>
      <c r="IK827" s="328"/>
      <c r="IL827" s="328"/>
      <c r="IM827" s="328"/>
      <c r="IN827" s="328"/>
      <c r="IO827" s="328"/>
      <c r="IP827" s="328"/>
      <c r="IQ827" s="328"/>
      <c r="IR827" s="328"/>
      <c r="IS827" s="328"/>
      <c r="IT827" s="328"/>
      <c r="IU827" s="328"/>
      <c r="IV827" s="328"/>
      <c r="IW827" s="328"/>
      <c r="IX827" s="328"/>
      <c r="IY827" s="328"/>
      <c r="IZ827" s="328"/>
      <c r="JA827" s="328"/>
      <c r="JB827" s="328"/>
      <c r="JC827" s="328"/>
      <c r="JD827" s="328"/>
      <c r="JE827" s="328"/>
      <c r="JF827" s="328"/>
      <c r="JG827" s="328"/>
      <c r="JH827" s="328"/>
      <c r="JI827" s="328"/>
      <c r="JJ827" s="328"/>
      <c r="JK827" s="328"/>
      <c r="JL827" s="328"/>
      <c r="JM827" s="328"/>
      <c r="JN827" s="328"/>
      <c r="JO827" s="328"/>
      <c r="JP827" s="328"/>
      <c r="JQ827" s="328"/>
      <c r="JR827" s="328"/>
      <c r="JS827" s="328"/>
      <c r="JT827" s="328"/>
      <c r="JU827" s="328"/>
      <c r="JV827" s="328"/>
      <c r="JW827" s="328"/>
      <c r="JX827" s="328"/>
      <c r="JY827" s="328"/>
      <c r="JZ827" s="328"/>
      <c r="KA827" s="328"/>
      <c r="KB827" s="328"/>
      <c r="KC827" s="328"/>
      <c r="KD827" s="328"/>
      <c r="KE827" s="328"/>
      <c r="KF827" s="328"/>
      <c r="KG827" s="328"/>
      <c r="KH827" s="328"/>
      <c r="KI827" s="328"/>
      <c r="KJ827" s="328"/>
      <c r="KK827" s="328"/>
      <c r="KL827" s="328"/>
      <c r="KM827" s="328"/>
      <c r="KN827" s="328"/>
      <c r="KO827" s="328"/>
      <c r="KP827" s="328"/>
      <c r="KQ827" s="328"/>
      <c r="KR827" s="328"/>
      <c r="KS827" s="328"/>
      <c r="KT827" s="328"/>
      <c r="KU827" s="328"/>
      <c r="KV827" s="328"/>
      <c r="KW827" s="328"/>
      <c r="KX827" s="328"/>
      <c r="KY827" s="328"/>
      <c r="KZ827" s="328"/>
      <c r="LA827" s="328"/>
      <c r="LB827" s="328"/>
      <c r="LC827" s="328"/>
      <c r="LD827" s="328"/>
      <c r="LE827" s="328"/>
      <c r="LF827" s="328"/>
      <c r="LG827" s="328"/>
      <c r="LH827" s="328"/>
      <c r="LI827" s="328"/>
      <c r="LJ827" s="328"/>
      <c r="LK827" s="328"/>
      <c r="LL827" s="328"/>
      <c r="LM827" s="328"/>
      <c r="LN827" s="328"/>
      <c r="LO827" s="328"/>
      <c r="LP827" s="328"/>
      <c r="LQ827" s="328"/>
      <c r="LR827" s="328"/>
      <c r="LS827" s="328"/>
      <c r="LT827" s="328"/>
      <c r="LU827" s="328"/>
      <c r="LV827" s="328"/>
      <c r="LW827" s="328"/>
      <c r="LX827" s="328"/>
      <c r="LY827" s="328"/>
      <c r="LZ827" s="328"/>
      <c r="MA827" s="328"/>
      <c r="MB827" s="328"/>
      <c r="MC827" s="328"/>
      <c r="MD827" s="328"/>
      <c r="ME827" s="328"/>
      <c r="MF827" s="328"/>
      <c r="MG827" s="328"/>
      <c r="MH827" s="328"/>
      <c r="MI827" s="328"/>
      <c r="MJ827" s="328"/>
      <c r="MK827" s="328"/>
      <c r="ML827" s="328"/>
      <c r="MM827" s="328"/>
      <c r="MN827" s="328"/>
      <c r="MO827" s="328"/>
      <c r="MP827" s="328"/>
      <c r="MQ827" s="328"/>
      <c r="MR827" s="328"/>
      <c r="MS827" s="328"/>
      <c r="MT827" s="328"/>
      <c r="MU827" s="328"/>
      <c r="MV827" s="328"/>
      <c r="MW827" s="328"/>
      <c r="MX827" s="328"/>
      <c r="MY827" s="328"/>
      <c r="MZ827" s="328"/>
      <c r="NA827" s="328"/>
      <c r="NB827" s="328"/>
      <c r="NC827" s="328"/>
      <c r="ND827" s="328"/>
      <c r="NE827" s="328"/>
      <c r="NF827" s="328"/>
      <c r="NG827" s="328"/>
      <c r="NH827" s="328"/>
      <c r="NI827" s="328"/>
      <c r="NJ827" s="328"/>
      <c r="NK827" s="328"/>
      <c r="NL827" s="328"/>
      <c r="NM827" s="328"/>
      <c r="NN827" s="328"/>
      <c r="NO827" s="328"/>
      <c r="NP827" s="328"/>
      <c r="NQ827" s="328"/>
      <c r="NR827" s="328"/>
      <c r="NS827" s="328"/>
      <c r="NT827" s="328"/>
      <c r="NU827" s="328"/>
      <c r="NV827" s="328"/>
      <c r="NW827" s="328"/>
      <c r="NX827" s="328"/>
      <c r="NY827" s="328"/>
      <c r="NZ827" s="328"/>
      <c r="OA827" s="328"/>
      <c r="OB827" s="328"/>
      <c r="OC827" s="328"/>
      <c r="OD827" s="328"/>
      <c r="OE827" s="328"/>
      <c r="OF827" s="328"/>
      <c r="OG827" s="328"/>
      <c r="OH827" s="328"/>
      <c r="OI827" s="328"/>
      <c r="OJ827" s="328"/>
      <c r="OK827" s="328"/>
      <c r="OL827" s="328"/>
      <c r="OM827" s="328"/>
      <c r="ON827" s="328"/>
      <c r="OO827" s="328"/>
      <c r="OP827" s="328"/>
      <c r="OQ827" s="328"/>
      <c r="OR827" s="328"/>
      <c r="OS827" s="328"/>
      <c r="OT827" s="328"/>
      <c r="OU827" s="328"/>
      <c r="OV827" s="328"/>
      <c r="OW827" s="328"/>
      <c r="OX827" s="328"/>
      <c r="OY827" s="328"/>
      <c r="OZ827" s="328"/>
      <c r="PA827" s="328"/>
      <c r="PB827" s="328"/>
      <c r="PC827" s="328"/>
      <c r="PD827" s="328"/>
      <c r="PE827" s="328"/>
      <c r="PF827" s="328"/>
      <c r="PG827" s="328"/>
      <c r="PH827" s="328"/>
      <c r="PI827" s="328"/>
      <c r="PJ827" s="328"/>
      <c r="PK827" s="328"/>
      <c r="PL827" s="328"/>
      <c r="PM827" s="328"/>
      <c r="PN827" s="328"/>
      <c r="PO827" s="328"/>
      <c r="PP827" s="328"/>
      <c r="PQ827" s="328"/>
      <c r="PR827" s="328"/>
      <c r="PS827" s="328"/>
      <c r="PT827" s="328"/>
      <c r="PU827" s="328"/>
      <c r="PV827" s="328"/>
      <c r="PW827" s="328"/>
      <c r="PX827" s="328"/>
      <c r="PY827" s="328"/>
      <c r="PZ827" s="328"/>
      <c r="QA827" s="328"/>
      <c r="QB827" s="328"/>
      <c r="QC827" s="328"/>
      <c r="QD827" s="328"/>
      <c r="QE827" s="328"/>
      <c r="QF827" s="328"/>
      <c r="QG827" s="328"/>
      <c r="QH827" s="328"/>
      <c r="QI827" s="328"/>
      <c r="QJ827" s="328"/>
      <c r="QK827" s="328"/>
      <c r="QL827" s="328"/>
      <c r="QM827" s="328"/>
      <c r="QN827" s="328"/>
      <c r="QO827" s="328"/>
      <c r="QP827" s="328"/>
      <c r="QQ827" s="328"/>
      <c r="QR827" s="328"/>
      <c r="QS827" s="328"/>
      <c r="QT827" s="328"/>
      <c r="QU827" s="328"/>
      <c r="QV827" s="328"/>
      <c r="QW827" s="328"/>
      <c r="QX827" s="328"/>
      <c r="QY827" s="328"/>
      <c r="QZ827" s="328"/>
      <c r="RA827" s="328"/>
      <c r="RB827" s="328"/>
      <c r="RC827" s="328"/>
      <c r="RD827" s="328"/>
      <c r="RE827" s="328"/>
      <c r="RF827" s="328"/>
      <c r="RG827" s="328"/>
      <c r="RH827" s="328"/>
      <c r="RI827" s="328"/>
      <c r="RJ827" s="328"/>
      <c r="RK827" s="328"/>
      <c r="RL827" s="328"/>
      <c r="RM827" s="328"/>
      <c r="RN827" s="328"/>
      <c r="RO827" s="328"/>
      <c r="RP827" s="328"/>
      <c r="RQ827" s="328"/>
      <c r="RR827" s="328"/>
      <c r="RS827" s="328"/>
      <c r="RT827" s="328"/>
      <c r="RU827" s="328"/>
      <c r="RV827" s="328"/>
      <c r="RW827" s="328"/>
      <c r="RX827" s="328"/>
      <c r="RY827" s="328"/>
      <c r="RZ827" s="328"/>
      <c r="SA827" s="328"/>
      <c r="SB827" s="328"/>
      <c r="SC827" s="328"/>
      <c r="SD827" s="328"/>
      <c r="SE827" s="328"/>
      <c r="SF827" s="328"/>
      <c r="SG827" s="328"/>
      <c r="SH827" s="328"/>
      <c r="SI827" s="328"/>
      <c r="SJ827" s="328"/>
      <c r="SK827" s="328"/>
      <c r="SL827" s="328"/>
      <c r="SM827" s="328"/>
      <c r="SN827" s="328"/>
      <c r="SO827" s="328"/>
      <c r="SP827" s="328"/>
      <c r="SQ827" s="328"/>
      <c r="SR827" s="328"/>
      <c r="SS827" s="328"/>
      <c r="ST827" s="328"/>
      <c r="SU827" s="328"/>
      <c r="SV827" s="328"/>
      <c r="SW827" s="328"/>
      <c r="SX827" s="328"/>
      <c r="SY827" s="328"/>
      <c r="SZ827" s="328"/>
      <c r="TA827" s="328"/>
      <c r="TB827" s="328"/>
      <c r="TC827" s="328"/>
      <c r="TD827" s="328"/>
      <c r="TE827" s="328"/>
      <c r="TF827" s="328"/>
      <c r="TG827" s="328"/>
      <c r="TH827" s="328"/>
      <c r="TI827" s="328"/>
      <c r="TJ827" s="328"/>
      <c r="TK827" s="328"/>
      <c r="TL827" s="328"/>
      <c r="TM827" s="328"/>
      <c r="TN827" s="328"/>
      <c r="TO827" s="328"/>
      <c r="TP827" s="328"/>
      <c r="TQ827" s="328"/>
      <c r="TR827" s="328"/>
      <c r="TS827" s="328"/>
      <c r="TT827" s="328"/>
      <c r="TU827" s="328"/>
      <c r="TV827" s="328"/>
      <c r="TW827" s="328"/>
      <c r="TX827" s="328"/>
      <c r="TY827" s="328"/>
      <c r="TZ827" s="328"/>
      <c r="UA827" s="328"/>
      <c r="UB827" s="328"/>
      <c r="UC827" s="328"/>
      <c r="UD827" s="328"/>
      <c r="UE827" s="328"/>
      <c r="UF827" s="328"/>
      <c r="UG827" s="328"/>
      <c r="UH827" s="328"/>
      <c r="UI827" s="328"/>
      <c r="UJ827" s="328"/>
      <c r="UK827" s="328"/>
      <c r="UL827" s="328"/>
      <c r="UM827" s="328"/>
      <c r="UN827" s="328"/>
      <c r="UO827" s="328"/>
      <c r="UP827" s="328"/>
      <c r="UQ827" s="328"/>
      <c r="UR827" s="328"/>
      <c r="US827" s="328"/>
      <c r="UT827" s="328"/>
      <c r="UU827" s="328"/>
      <c r="UV827" s="328"/>
      <c r="UW827" s="328"/>
      <c r="UX827" s="328"/>
      <c r="UY827" s="328"/>
      <c r="UZ827" s="328"/>
      <c r="VA827" s="328"/>
      <c r="VB827" s="328"/>
      <c r="VC827" s="328"/>
      <c r="VD827" s="328"/>
      <c r="VE827" s="328"/>
      <c r="VF827" s="328"/>
      <c r="VG827" s="328"/>
      <c r="VH827" s="328"/>
      <c r="VI827" s="328"/>
      <c r="VJ827" s="328"/>
      <c r="VK827" s="328"/>
      <c r="VL827" s="328"/>
      <c r="VM827" s="328"/>
      <c r="VN827" s="328"/>
      <c r="VO827" s="328"/>
      <c r="VP827" s="328"/>
      <c r="VQ827" s="328"/>
      <c r="VR827" s="328"/>
      <c r="VS827" s="328"/>
      <c r="VT827" s="328"/>
      <c r="VU827" s="328"/>
      <c r="VV827" s="328"/>
      <c r="VW827" s="328"/>
      <c r="VX827" s="328"/>
      <c r="VY827" s="328"/>
      <c r="VZ827" s="328"/>
      <c r="WA827" s="328"/>
      <c r="WB827" s="328"/>
      <c r="WC827" s="328"/>
      <c r="WD827" s="328"/>
      <c r="WE827" s="328"/>
      <c r="WF827" s="328"/>
      <c r="WG827" s="328"/>
      <c r="WH827" s="328"/>
      <c r="WI827" s="328"/>
      <c r="WJ827" s="328"/>
      <c r="WK827" s="328"/>
      <c r="WL827" s="328"/>
      <c r="WM827" s="328"/>
      <c r="WN827" s="328"/>
      <c r="WO827" s="328"/>
      <c r="WP827" s="328"/>
      <c r="WQ827" s="328"/>
      <c r="WR827" s="328"/>
      <c r="WS827" s="328"/>
      <c r="WT827" s="328"/>
      <c r="WU827" s="328"/>
      <c r="WV827" s="328"/>
      <c r="WW827" s="328"/>
      <c r="WX827" s="328"/>
      <c r="WY827" s="328"/>
      <c r="WZ827" s="328"/>
      <c r="XA827" s="328"/>
      <c r="XB827" s="328"/>
      <c r="XC827" s="328"/>
      <c r="XD827" s="328"/>
      <c r="XE827" s="328"/>
      <c r="XF827" s="328"/>
      <c r="XG827" s="328"/>
      <c r="XH827" s="328"/>
      <c r="XI827" s="328"/>
      <c r="XJ827" s="328"/>
      <c r="XK827" s="328"/>
      <c r="XL827" s="328"/>
      <c r="XM827" s="328"/>
      <c r="XN827" s="328"/>
      <c r="XO827" s="328"/>
      <c r="XP827" s="328"/>
      <c r="XQ827" s="328"/>
      <c r="XR827" s="328"/>
      <c r="XS827" s="328"/>
      <c r="XT827" s="328"/>
      <c r="XU827" s="328"/>
      <c r="XV827" s="328"/>
      <c r="XW827" s="328"/>
      <c r="XX827" s="328"/>
      <c r="XY827" s="328"/>
      <c r="XZ827" s="328"/>
      <c r="YA827" s="328"/>
      <c r="YB827" s="328"/>
      <c r="YC827" s="328"/>
      <c r="YD827" s="328"/>
      <c r="YE827" s="328"/>
      <c r="YF827" s="328"/>
      <c r="YG827" s="328"/>
      <c r="YH827" s="328"/>
      <c r="YI827" s="328"/>
      <c r="YJ827" s="328"/>
      <c r="YK827" s="328"/>
      <c r="YL827" s="328"/>
      <c r="YM827" s="328"/>
      <c r="YN827" s="328"/>
      <c r="YO827" s="328"/>
      <c r="YP827" s="328"/>
      <c r="YQ827" s="328"/>
      <c r="YR827" s="328"/>
      <c r="YS827" s="328"/>
      <c r="YT827" s="328"/>
      <c r="YU827" s="328"/>
      <c r="YV827" s="328"/>
      <c r="YW827" s="328"/>
      <c r="YX827" s="328"/>
      <c r="YY827" s="328"/>
      <c r="YZ827" s="328"/>
      <c r="ZA827" s="328"/>
      <c r="ZB827" s="328"/>
      <c r="ZC827" s="328"/>
      <c r="ZD827" s="328"/>
      <c r="ZE827" s="328"/>
      <c r="ZF827" s="328"/>
      <c r="ZG827" s="328"/>
      <c r="ZH827" s="328"/>
      <c r="ZI827" s="328"/>
      <c r="ZJ827" s="328"/>
      <c r="ZK827" s="328"/>
      <c r="ZL827" s="328"/>
      <c r="ZM827" s="328"/>
      <c r="ZN827" s="328"/>
      <c r="ZO827" s="328"/>
      <c r="ZP827" s="328"/>
      <c r="ZQ827" s="328"/>
      <c r="ZR827" s="328"/>
      <c r="ZS827" s="328"/>
      <c r="ZT827" s="328"/>
      <c r="ZU827" s="328"/>
      <c r="ZV827" s="328"/>
      <c r="ZW827" s="328"/>
      <c r="ZX827" s="328"/>
      <c r="ZY827" s="328"/>
      <c r="ZZ827" s="328"/>
      <c r="AAA827" s="328"/>
      <c r="AAB827" s="328"/>
      <c r="AAC827" s="328"/>
      <c r="AAD827" s="328"/>
      <c r="AAE827" s="328"/>
      <c r="AAF827" s="328"/>
      <c r="AAG827" s="328"/>
      <c r="AAH827" s="328"/>
      <c r="AAI827" s="328"/>
      <c r="AAJ827" s="328"/>
      <c r="AAK827" s="328"/>
      <c r="AAL827" s="328"/>
      <c r="AAM827" s="328"/>
      <c r="AAN827" s="328"/>
      <c r="AAO827" s="328"/>
      <c r="AAP827" s="328"/>
      <c r="AAQ827" s="328"/>
      <c r="AAR827" s="328"/>
      <c r="AAS827" s="328"/>
      <c r="AAT827" s="328"/>
      <c r="AAU827" s="328"/>
      <c r="AAV827" s="328"/>
      <c r="AAW827" s="328"/>
      <c r="AAX827" s="328"/>
      <c r="AAY827" s="328"/>
      <c r="AAZ827" s="328"/>
      <c r="ABA827" s="328"/>
      <c r="ABB827" s="328"/>
      <c r="ABC827" s="328"/>
      <c r="ABD827" s="328"/>
      <c r="ABE827" s="328"/>
      <c r="ABF827" s="328"/>
      <c r="ABG827" s="328"/>
      <c r="ABH827" s="328"/>
    </row>
    <row r="828" spans="1:4300" s="50" customFormat="1" ht="45.75" customHeight="1">
      <c r="A828" s="589">
        <f>1+A827</f>
        <v>826</v>
      </c>
      <c r="B828" s="403" t="s">
        <v>8091</v>
      </c>
      <c r="C828" s="156" t="s">
        <v>8092</v>
      </c>
      <c r="D828" s="156" t="s">
        <v>645</v>
      </c>
      <c r="E828" s="156">
        <v>45545</v>
      </c>
      <c r="F828" s="156">
        <v>45551</v>
      </c>
      <c r="G828" s="156">
        <v>45651</v>
      </c>
      <c r="H828" s="156" t="s">
        <v>416</v>
      </c>
      <c r="I828" s="156" t="s">
        <v>95</v>
      </c>
      <c r="J828" s="301" t="s">
        <v>8093</v>
      </c>
      <c r="K828" s="251">
        <v>1072639872</v>
      </c>
      <c r="L828" s="156">
        <v>2</v>
      </c>
      <c r="M828" s="156" t="s">
        <v>97</v>
      </c>
      <c r="N828" s="156" t="s">
        <v>98</v>
      </c>
      <c r="O828" s="156" t="s">
        <v>783</v>
      </c>
      <c r="P828" s="156" t="s">
        <v>8045</v>
      </c>
      <c r="Q828" s="156" t="s">
        <v>7728</v>
      </c>
      <c r="R828" s="143">
        <f>+G828-F828</f>
        <v>100</v>
      </c>
      <c r="S828" s="134" t="s">
        <v>7815</v>
      </c>
      <c r="T828" s="253">
        <v>10666667</v>
      </c>
      <c r="U828" s="156" t="s">
        <v>8094</v>
      </c>
      <c r="V828" s="253">
        <f>+T828</f>
        <v>10666667</v>
      </c>
      <c r="W828" s="156">
        <v>45546</v>
      </c>
      <c r="X828" s="156" t="s">
        <v>103</v>
      </c>
      <c r="Y828" s="317">
        <f>+Z828+AA828+AB828</f>
        <v>10666667</v>
      </c>
      <c r="Z828" s="156">
        <f>+V828</f>
        <v>10666667</v>
      </c>
      <c r="AA828" s="156">
        <v>0</v>
      </c>
      <c r="AB828" s="156">
        <f>+AC828+AD828+AE828+AF828+AG828+AH828+AI828+AJ828</f>
        <v>0</v>
      </c>
      <c r="AC828" s="156">
        <v>0</v>
      </c>
      <c r="AD828" s="156">
        <v>0</v>
      </c>
      <c r="AE828" s="156">
        <v>0</v>
      </c>
      <c r="AF828" s="156">
        <v>0</v>
      </c>
      <c r="AG828" s="156">
        <v>0</v>
      </c>
      <c r="AH828" s="156">
        <v>0</v>
      </c>
      <c r="AI828" s="156">
        <v>0</v>
      </c>
      <c r="AJ828" s="156">
        <v>0</v>
      </c>
      <c r="AK828" s="156" t="s">
        <v>104</v>
      </c>
      <c r="AL828" s="103" t="s">
        <v>8095</v>
      </c>
      <c r="AM828" s="156" t="s">
        <v>8090</v>
      </c>
      <c r="AN828" s="156">
        <v>93204728</v>
      </c>
      <c r="AO828" s="156" t="s">
        <v>114</v>
      </c>
      <c r="AP828" s="156" t="s">
        <v>108</v>
      </c>
      <c r="AQ828" s="156" t="s">
        <v>108</v>
      </c>
      <c r="AR828" s="156" t="s">
        <v>108</v>
      </c>
      <c r="AS828" s="156" t="s">
        <v>109</v>
      </c>
      <c r="AT828" s="156" t="s">
        <v>109</v>
      </c>
      <c r="AU828" s="156" t="s">
        <v>392</v>
      </c>
      <c r="AV828" s="156"/>
      <c r="AW828" s="156"/>
      <c r="AX828" s="156" t="s">
        <v>109</v>
      </c>
      <c r="AY828" s="156" t="s">
        <v>108</v>
      </c>
      <c r="AZ828" s="156"/>
      <c r="BA828" s="156"/>
      <c r="BB828" s="156"/>
      <c r="BC828" s="156"/>
      <c r="BD828" s="156"/>
      <c r="BE828" s="156"/>
      <c r="BF828" s="156"/>
      <c r="BG828" s="156"/>
      <c r="BH828" s="153">
        <f>T828+BB828</f>
        <v>10666667</v>
      </c>
      <c r="BI828" s="304" t="s">
        <v>135</v>
      </c>
      <c r="BJ828" s="240"/>
      <c r="BK828" s="240" t="s">
        <v>114</v>
      </c>
      <c r="BL828" s="240"/>
      <c r="BM828" s="398" t="s">
        <v>136</v>
      </c>
      <c r="BN828" s="156" t="s">
        <v>917</v>
      </c>
      <c r="BO828" s="156">
        <v>38</v>
      </c>
      <c r="BP828" s="156">
        <v>31516</v>
      </c>
      <c r="BQ828" s="156" t="s">
        <v>578</v>
      </c>
      <c r="BR828" s="156" t="s">
        <v>108</v>
      </c>
      <c r="BS828" s="156" t="s">
        <v>108</v>
      </c>
      <c r="BT828" s="156" t="s">
        <v>108</v>
      </c>
      <c r="BU828" s="156" t="s">
        <v>2321</v>
      </c>
      <c r="BV828" s="156">
        <v>3208700605</v>
      </c>
      <c r="BW828" s="156" t="s">
        <v>3157</v>
      </c>
      <c r="BX828" s="156" t="s">
        <v>525</v>
      </c>
      <c r="BY828" s="156" t="s">
        <v>119</v>
      </c>
      <c r="BZ828" s="156">
        <v>6292031619</v>
      </c>
      <c r="CA828" s="157" t="s">
        <v>109</v>
      </c>
      <c r="CB828" s="157" t="s">
        <v>109</v>
      </c>
      <c r="CC828" s="157" t="s">
        <v>109</v>
      </c>
      <c r="CD828" s="280" t="s">
        <v>1018</v>
      </c>
      <c r="CE828" s="156"/>
      <c r="CF828" s="156"/>
      <c r="CG828" s="156"/>
      <c r="CH828" s="156"/>
      <c r="CI828" s="156"/>
      <c r="CJ828" s="156"/>
      <c r="CK828" s="156"/>
      <c r="CL828" s="156"/>
      <c r="CM828" s="157" t="s">
        <v>109</v>
      </c>
      <c r="CN828" s="156"/>
      <c r="CO828" s="297"/>
      <c r="CP828" s="297"/>
      <c r="CQ828" s="297"/>
      <c r="CR828" s="297"/>
      <c r="CS828" s="297"/>
      <c r="CT828" s="297"/>
      <c r="CU828" s="297"/>
      <c r="CV828" s="297"/>
      <c r="CW828" s="297"/>
      <c r="CX828" s="297"/>
      <c r="CY828" s="297"/>
      <c r="CZ828" s="297"/>
      <c r="DA828" s="297"/>
      <c r="DB828" s="297"/>
      <c r="DC828" s="297"/>
      <c r="DD828" s="297"/>
      <c r="DE828" s="297"/>
      <c r="DF828" s="297"/>
      <c r="DG828" s="297"/>
      <c r="DH828" s="297"/>
      <c r="DI828" s="297"/>
      <c r="DJ828" s="297"/>
      <c r="DK828" s="297"/>
      <c r="DL828" s="297"/>
      <c r="DM828" s="297"/>
      <c r="DN828" s="297"/>
      <c r="DO828" s="297"/>
      <c r="DP828" s="297"/>
      <c r="DQ828" s="297"/>
      <c r="DR828" s="297"/>
      <c r="DS828" s="297"/>
      <c r="DT828" s="297"/>
      <c r="DU828" s="297"/>
      <c r="DV828" s="297"/>
      <c r="DW828" s="297"/>
      <c r="DX828" s="297"/>
      <c r="DY828" s="297"/>
      <c r="DZ828" s="297"/>
      <c r="EA828" s="297"/>
      <c r="EB828" s="297"/>
      <c r="EC828" s="297"/>
      <c r="ED828" s="297"/>
      <c r="EE828" s="297"/>
      <c r="EF828" s="297"/>
      <c r="EG828" s="297"/>
      <c r="EH828" s="297"/>
      <c r="EI828" s="297"/>
      <c r="EJ828" s="297"/>
      <c r="EK828" s="297"/>
      <c r="EL828" s="297"/>
      <c r="EM828" s="297"/>
      <c r="EN828" s="297"/>
      <c r="EO828" s="297"/>
      <c r="EP828" s="297"/>
      <c r="EQ828" s="297"/>
      <c r="ER828" s="297"/>
      <c r="ES828" s="297"/>
      <c r="ET828" s="297"/>
      <c r="EU828" s="297"/>
      <c r="EV828" s="297"/>
      <c r="EW828" s="297"/>
      <c r="EX828" s="297"/>
      <c r="EY828" s="297"/>
      <c r="EZ828" s="297"/>
      <c r="FA828" s="297"/>
      <c r="FB828" s="297"/>
      <c r="FC828" s="297"/>
      <c r="FD828" s="297"/>
      <c r="FE828" s="297"/>
      <c r="FF828" s="297"/>
      <c r="FG828" s="297"/>
      <c r="FH828" s="297"/>
      <c r="FI828" s="297"/>
      <c r="FJ828" s="297"/>
      <c r="FK828" s="297"/>
      <c r="FL828" s="297"/>
      <c r="FM828" s="297"/>
      <c r="FN828" s="297"/>
      <c r="FO828" s="297"/>
      <c r="FP828" s="297"/>
      <c r="FQ828" s="297"/>
      <c r="FR828" s="297"/>
      <c r="FS828" s="297"/>
      <c r="FT828" s="297"/>
      <c r="FU828" s="297"/>
      <c r="FV828" s="297"/>
      <c r="FW828" s="297"/>
      <c r="FX828" s="297"/>
      <c r="FY828" s="297"/>
      <c r="FZ828" s="297"/>
      <c r="GA828" s="297"/>
      <c r="GB828" s="297"/>
      <c r="GC828" s="297"/>
      <c r="GD828" s="297"/>
      <c r="GE828" s="297"/>
      <c r="GF828" s="297"/>
      <c r="GG828" s="297"/>
      <c r="GH828" s="297"/>
      <c r="GI828" s="297"/>
      <c r="GJ828" s="297"/>
      <c r="GK828" s="297"/>
      <c r="GL828" s="297"/>
      <c r="GM828" s="297"/>
      <c r="GN828" s="297"/>
      <c r="GO828" s="297"/>
      <c r="GP828" s="297"/>
      <c r="GQ828" s="297"/>
      <c r="GR828" s="297"/>
      <c r="GS828" s="297"/>
      <c r="GT828" s="297"/>
      <c r="GU828" s="297"/>
      <c r="GV828" s="328"/>
      <c r="GW828" s="328"/>
      <c r="GX828" s="328"/>
      <c r="GY828" s="328"/>
      <c r="GZ828" s="328"/>
      <c r="HA828" s="328"/>
      <c r="HB828" s="328"/>
      <c r="HC828" s="328"/>
      <c r="HD828" s="328"/>
      <c r="HE828" s="328"/>
      <c r="HF828" s="328"/>
      <c r="HG828" s="328"/>
      <c r="HH828" s="328"/>
      <c r="HI828" s="328"/>
      <c r="HJ828" s="328"/>
      <c r="HK828" s="328"/>
      <c r="HL828" s="328"/>
      <c r="HM828" s="328"/>
      <c r="HN828" s="328"/>
      <c r="HO828" s="328"/>
      <c r="HP828" s="328"/>
      <c r="HQ828" s="328"/>
      <c r="HR828" s="328"/>
      <c r="HS828" s="328"/>
      <c r="HT828" s="328"/>
      <c r="HU828" s="328"/>
      <c r="HV828" s="328"/>
      <c r="HW828" s="328"/>
      <c r="HX828" s="328"/>
      <c r="HY828" s="328"/>
      <c r="HZ828" s="328"/>
      <c r="IA828" s="328"/>
      <c r="IB828" s="328"/>
      <c r="IC828" s="328"/>
      <c r="ID828" s="328"/>
      <c r="IE828" s="328"/>
      <c r="IF828" s="328"/>
      <c r="IG828" s="328"/>
      <c r="IH828" s="328"/>
      <c r="II828" s="328"/>
      <c r="IJ828" s="328"/>
      <c r="IK828" s="328"/>
      <c r="IL828" s="328"/>
      <c r="IM828" s="328"/>
      <c r="IN828" s="328"/>
      <c r="IO828" s="328"/>
      <c r="IP828" s="328"/>
      <c r="IQ828" s="328"/>
      <c r="IR828" s="328"/>
      <c r="IS828" s="328"/>
      <c r="IT828" s="328"/>
      <c r="IU828" s="328"/>
      <c r="IV828" s="328"/>
      <c r="IW828" s="328"/>
      <c r="IX828" s="328"/>
      <c r="IY828" s="328"/>
      <c r="IZ828" s="328"/>
      <c r="JA828" s="328"/>
      <c r="JB828" s="328"/>
      <c r="JC828" s="328"/>
      <c r="JD828" s="328"/>
      <c r="JE828" s="328"/>
      <c r="JF828" s="328"/>
      <c r="JG828" s="328"/>
      <c r="JH828" s="328"/>
      <c r="JI828" s="328"/>
      <c r="JJ828" s="328"/>
      <c r="JK828" s="328"/>
      <c r="JL828" s="328"/>
      <c r="JM828" s="328"/>
      <c r="JN828" s="328"/>
      <c r="JO828" s="328"/>
      <c r="JP828" s="328"/>
      <c r="JQ828" s="328"/>
      <c r="JR828" s="328"/>
      <c r="JS828" s="328"/>
      <c r="JT828" s="328"/>
      <c r="JU828" s="328"/>
      <c r="JV828" s="328"/>
      <c r="JW828" s="328"/>
      <c r="JX828" s="328"/>
      <c r="JY828" s="328"/>
      <c r="JZ828" s="328"/>
      <c r="KA828" s="328"/>
      <c r="KB828" s="328"/>
      <c r="KC828" s="328"/>
      <c r="KD828" s="328"/>
      <c r="KE828" s="328"/>
      <c r="KF828" s="328"/>
      <c r="KG828" s="328"/>
      <c r="KH828" s="328"/>
      <c r="KI828" s="328"/>
      <c r="KJ828" s="328"/>
      <c r="KK828" s="328"/>
      <c r="KL828" s="328"/>
      <c r="KM828" s="328"/>
      <c r="KN828" s="328"/>
      <c r="KO828" s="328"/>
      <c r="KP828" s="328"/>
      <c r="KQ828" s="328"/>
      <c r="KR828" s="328"/>
      <c r="KS828" s="328"/>
      <c r="KT828" s="328"/>
      <c r="KU828" s="328"/>
      <c r="KV828" s="328"/>
      <c r="KW828" s="328"/>
      <c r="KX828" s="328"/>
      <c r="KY828" s="328"/>
      <c r="KZ828" s="328"/>
      <c r="LA828" s="328"/>
      <c r="LB828" s="328"/>
      <c r="LC828" s="328"/>
      <c r="LD828" s="328"/>
      <c r="LE828" s="328"/>
      <c r="LF828" s="328"/>
      <c r="LG828" s="328"/>
      <c r="LH828" s="328"/>
      <c r="LI828" s="328"/>
      <c r="LJ828" s="328"/>
      <c r="LK828" s="328"/>
      <c r="LL828" s="328"/>
      <c r="LM828" s="328"/>
      <c r="LN828" s="328"/>
      <c r="LO828" s="328"/>
      <c r="LP828" s="328"/>
      <c r="LQ828" s="328"/>
      <c r="LR828" s="328"/>
      <c r="LS828" s="328"/>
      <c r="LT828" s="328"/>
      <c r="LU828" s="328"/>
      <c r="LV828" s="328"/>
      <c r="LW828" s="328"/>
      <c r="LX828" s="328"/>
      <c r="LY828" s="328"/>
      <c r="LZ828" s="328"/>
      <c r="MA828" s="328"/>
      <c r="MB828" s="328"/>
      <c r="MC828" s="328"/>
      <c r="MD828" s="328"/>
      <c r="ME828" s="328"/>
      <c r="MF828" s="328"/>
      <c r="MG828" s="328"/>
      <c r="MH828" s="328"/>
      <c r="MI828" s="328"/>
      <c r="MJ828" s="328"/>
      <c r="MK828" s="328"/>
      <c r="ML828" s="328"/>
      <c r="MM828" s="328"/>
      <c r="MN828" s="328"/>
      <c r="MO828" s="328"/>
      <c r="MP828" s="328"/>
      <c r="MQ828" s="328"/>
      <c r="MR828" s="328"/>
      <c r="MS828" s="328"/>
      <c r="MT828" s="328"/>
      <c r="MU828" s="328"/>
      <c r="MV828" s="328"/>
      <c r="MW828" s="328"/>
      <c r="MX828" s="328"/>
      <c r="MY828" s="328"/>
      <c r="MZ828" s="328"/>
      <c r="NA828" s="328"/>
      <c r="NB828" s="328"/>
      <c r="NC828" s="328"/>
      <c r="ND828" s="328"/>
      <c r="NE828" s="328"/>
      <c r="NF828" s="328"/>
      <c r="NG828" s="328"/>
      <c r="NH828" s="328"/>
      <c r="NI828" s="328"/>
      <c r="NJ828" s="328"/>
      <c r="NK828" s="328"/>
      <c r="NL828" s="328"/>
      <c r="NM828" s="328"/>
      <c r="NN828" s="328"/>
      <c r="NO828" s="328"/>
      <c r="NP828" s="328"/>
      <c r="NQ828" s="328"/>
      <c r="NR828" s="328"/>
      <c r="NS828" s="328"/>
      <c r="NT828" s="328"/>
      <c r="NU828" s="328"/>
      <c r="NV828" s="328"/>
      <c r="NW828" s="328"/>
      <c r="NX828" s="328"/>
      <c r="NY828" s="328"/>
      <c r="NZ828" s="328"/>
      <c r="OA828" s="328"/>
      <c r="OB828" s="328"/>
      <c r="OC828" s="328"/>
      <c r="OD828" s="328"/>
      <c r="OE828" s="328"/>
      <c r="OF828" s="328"/>
      <c r="OG828" s="328"/>
      <c r="OH828" s="328"/>
      <c r="OI828" s="328"/>
      <c r="OJ828" s="328"/>
      <c r="OK828" s="328"/>
      <c r="OL828" s="328"/>
      <c r="OM828" s="328"/>
      <c r="ON828" s="328"/>
      <c r="OO828" s="328"/>
      <c r="OP828" s="328"/>
      <c r="OQ828" s="328"/>
      <c r="OR828" s="328"/>
      <c r="OS828" s="328"/>
      <c r="OT828" s="328"/>
      <c r="OU828" s="328"/>
      <c r="OV828" s="328"/>
      <c r="OW828" s="328"/>
      <c r="OX828" s="328"/>
      <c r="OY828" s="328"/>
      <c r="OZ828" s="328"/>
      <c r="PA828" s="328"/>
      <c r="PB828" s="328"/>
      <c r="PC828" s="328"/>
      <c r="PD828" s="328"/>
      <c r="PE828" s="328"/>
      <c r="PF828" s="328"/>
      <c r="PG828" s="328"/>
      <c r="PH828" s="328"/>
      <c r="PI828" s="328"/>
      <c r="PJ828" s="328"/>
      <c r="PK828" s="328"/>
      <c r="PL828" s="328"/>
      <c r="PM828" s="328"/>
      <c r="PN828" s="328"/>
      <c r="PO828" s="328"/>
      <c r="PP828" s="328"/>
      <c r="PQ828" s="328"/>
      <c r="PR828" s="328"/>
      <c r="PS828" s="328"/>
      <c r="PT828" s="328"/>
      <c r="PU828" s="328"/>
      <c r="PV828" s="328"/>
      <c r="PW828" s="328"/>
      <c r="PX828" s="328"/>
      <c r="PY828" s="328"/>
      <c r="PZ828" s="328"/>
      <c r="QA828" s="328"/>
      <c r="QB828" s="328"/>
      <c r="QC828" s="328"/>
      <c r="QD828" s="328"/>
      <c r="QE828" s="328"/>
      <c r="QF828" s="328"/>
      <c r="QG828" s="328"/>
      <c r="QH828" s="328"/>
      <c r="QI828" s="328"/>
      <c r="QJ828" s="328"/>
      <c r="QK828" s="328"/>
      <c r="QL828" s="328"/>
      <c r="QM828" s="328"/>
      <c r="QN828" s="328"/>
      <c r="QO828" s="328"/>
      <c r="QP828" s="328"/>
      <c r="QQ828" s="328"/>
      <c r="QR828" s="328"/>
      <c r="QS828" s="328"/>
      <c r="QT828" s="328"/>
      <c r="QU828" s="328"/>
      <c r="QV828" s="328"/>
      <c r="QW828" s="328"/>
      <c r="QX828" s="328"/>
      <c r="QY828" s="328"/>
      <c r="QZ828" s="328"/>
      <c r="RA828" s="328"/>
      <c r="RB828" s="328"/>
      <c r="RC828" s="328"/>
      <c r="RD828" s="328"/>
      <c r="RE828" s="328"/>
      <c r="RF828" s="328"/>
      <c r="RG828" s="328"/>
      <c r="RH828" s="328"/>
      <c r="RI828" s="328"/>
      <c r="RJ828" s="328"/>
      <c r="RK828" s="328"/>
      <c r="RL828" s="328"/>
      <c r="RM828" s="328"/>
      <c r="RN828" s="328"/>
      <c r="RO828" s="328"/>
      <c r="RP828" s="328"/>
      <c r="RQ828" s="328"/>
      <c r="RR828" s="328"/>
      <c r="RS828" s="328"/>
      <c r="RT828" s="328"/>
      <c r="RU828" s="328"/>
      <c r="RV828" s="328"/>
      <c r="RW828" s="328"/>
      <c r="RX828" s="328"/>
      <c r="RY828" s="328"/>
      <c r="RZ828" s="328"/>
      <c r="SA828" s="328"/>
      <c r="SB828" s="328"/>
      <c r="SC828" s="328"/>
      <c r="SD828" s="328"/>
      <c r="SE828" s="328"/>
      <c r="SF828" s="328"/>
      <c r="SG828" s="328"/>
      <c r="SH828" s="328"/>
      <c r="SI828" s="328"/>
      <c r="SJ828" s="328"/>
      <c r="SK828" s="328"/>
      <c r="SL828" s="328"/>
      <c r="SM828" s="328"/>
      <c r="SN828" s="328"/>
      <c r="SO828" s="328"/>
      <c r="SP828" s="328"/>
      <c r="SQ828" s="328"/>
      <c r="SR828" s="328"/>
      <c r="SS828" s="328"/>
      <c r="ST828" s="328"/>
      <c r="SU828" s="328"/>
      <c r="SV828" s="328"/>
      <c r="SW828" s="328"/>
      <c r="SX828" s="328"/>
      <c r="SY828" s="328"/>
      <c r="SZ828" s="328"/>
      <c r="TA828" s="328"/>
      <c r="TB828" s="328"/>
      <c r="TC828" s="328"/>
      <c r="TD828" s="328"/>
      <c r="TE828" s="328"/>
      <c r="TF828" s="328"/>
      <c r="TG828" s="328"/>
      <c r="TH828" s="328"/>
      <c r="TI828" s="328"/>
      <c r="TJ828" s="328"/>
      <c r="TK828" s="328"/>
      <c r="TL828" s="328"/>
      <c r="TM828" s="328"/>
      <c r="TN828" s="328"/>
      <c r="TO828" s="328"/>
      <c r="TP828" s="328"/>
      <c r="TQ828" s="328"/>
      <c r="TR828" s="328"/>
      <c r="TS828" s="328"/>
      <c r="TT828" s="328"/>
      <c r="TU828" s="328"/>
      <c r="TV828" s="328"/>
      <c r="TW828" s="328"/>
      <c r="TX828" s="328"/>
      <c r="TY828" s="328"/>
      <c r="TZ828" s="328"/>
      <c r="UA828" s="328"/>
      <c r="UB828" s="328"/>
      <c r="UC828" s="328"/>
      <c r="UD828" s="328"/>
      <c r="UE828" s="328"/>
      <c r="UF828" s="328"/>
      <c r="UG828" s="328"/>
      <c r="UH828" s="328"/>
      <c r="UI828" s="328"/>
      <c r="UJ828" s="328"/>
      <c r="UK828" s="328"/>
      <c r="UL828" s="328"/>
      <c r="UM828" s="328"/>
      <c r="UN828" s="328"/>
      <c r="UO828" s="328"/>
      <c r="UP828" s="328"/>
      <c r="UQ828" s="328"/>
      <c r="UR828" s="328"/>
      <c r="US828" s="328"/>
      <c r="UT828" s="328"/>
      <c r="UU828" s="328"/>
      <c r="UV828" s="328"/>
      <c r="UW828" s="328"/>
      <c r="UX828" s="328"/>
      <c r="UY828" s="328"/>
      <c r="UZ828" s="328"/>
      <c r="VA828" s="328"/>
      <c r="VB828" s="328"/>
      <c r="VC828" s="328"/>
      <c r="VD828" s="328"/>
      <c r="VE828" s="328"/>
      <c r="VF828" s="328"/>
      <c r="VG828" s="328"/>
      <c r="VH828" s="328"/>
      <c r="VI828" s="328"/>
      <c r="VJ828" s="328"/>
      <c r="VK828" s="328"/>
      <c r="VL828" s="328"/>
      <c r="VM828" s="328"/>
      <c r="VN828" s="328"/>
      <c r="VO828" s="328"/>
      <c r="VP828" s="328"/>
      <c r="VQ828" s="328"/>
      <c r="VR828" s="328"/>
      <c r="VS828" s="328"/>
      <c r="VT828" s="328"/>
      <c r="VU828" s="328"/>
      <c r="VV828" s="328"/>
      <c r="VW828" s="328"/>
      <c r="VX828" s="328"/>
      <c r="VY828" s="328"/>
      <c r="VZ828" s="328"/>
      <c r="WA828" s="328"/>
      <c r="WB828" s="328"/>
      <c r="WC828" s="328"/>
      <c r="WD828" s="328"/>
      <c r="WE828" s="328"/>
      <c r="WF828" s="328"/>
      <c r="WG828" s="328"/>
      <c r="WH828" s="328"/>
      <c r="WI828" s="328"/>
      <c r="WJ828" s="328"/>
      <c r="WK828" s="328"/>
      <c r="WL828" s="328"/>
      <c r="WM828" s="328"/>
      <c r="WN828" s="328"/>
      <c r="WO828" s="328"/>
      <c r="WP828" s="328"/>
      <c r="WQ828" s="328"/>
      <c r="WR828" s="328"/>
      <c r="WS828" s="328"/>
      <c r="WT828" s="328"/>
      <c r="WU828" s="328"/>
      <c r="WV828" s="328"/>
      <c r="WW828" s="328"/>
      <c r="WX828" s="328"/>
      <c r="WY828" s="328"/>
      <c r="WZ828" s="328"/>
      <c r="XA828" s="328"/>
      <c r="XB828" s="328"/>
      <c r="XC828" s="328"/>
      <c r="XD828" s="328"/>
      <c r="XE828" s="328"/>
      <c r="XF828" s="328"/>
      <c r="XG828" s="328"/>
      <c r="XH828" s="328"/>
      <c r="XI828" s="328"/>
      <c r="XJ828" s="328"/>
      <c r="XK828" s="328"/>
      <c r="XL828" s="328"/>
      <c r="XM828" s="328"/>
      <c r="XN828" s="328"/>
      <c r="XO828" s="328"/>
      <c r="XP828" s="328"/>
      <c r="XQ828" s="328"/>
      <c r="XR828" s="328"/>
      <c r="XS828" s="328"/>
      <c r="XT828" s="328"/>
      <c r="XU828" s="328"/>
      <c r="XV828" s="328"/>
      <c r="XW828" s="328"/>
      <c r="XX828" s="328"/>
      <c r="XY828" s="328"/>
      <c r="XZ828" s="328"/>
      <c r="YA828" s="328"/>
      <c r="YB828" s="328"/>
      <c r="YC828" s="328"/>
      <c r="YD828" s="328"/>
      <c r="YE828" s="328"/>
      <c r="YF828" s="328"/>
      <c r="YG828" s="328"/>
      <c r="YH828" s="328"/>
      <c r="YI828" s="328"/>
      <c r="YJ828" s="328"/>
      <c r="YK828" s="328"/>
      <c r="YL828" s="328"/>
      <c r="YM828" s="328"/>
      <c r="YN828" s="328"/>
      <c r="YO828" s="328"/>
      <c r="YP828" s="328"/>
      <c r="YQ828" s="328"/>
      <c r="YR828" s="328"/>
      <c r="YS828" s="328"/>
      <c r="YT828" s="328"/>
      <c r="YU828" s="328"/>
      <c r="YV828" s="328"/>
      <c r="YW828" s="328"/>
      <c r="YX828" s="328"/>
      <c r="YY828" s="328"/>
      <c r="YZ828" s="328"/>
      <c r="ZA828" s="328"/>
      <c r="ZB828" s="328"/>
      <c r="ZC828" s="328"/>
      <c r="ZD828" s="328"/>
      <c r="ZE828" s="328"/>
      <c r="ZF828" s="328"/>
      <c r="ZG828" s="328"/>
      <c r="ZH828" s="328"/>
      <c r="ZI828" s="328"/>
      <c r="ZJ828" s="328"/>
      <c r="ZK828" s="328"/>
      <c r="ZL828" s="328"/>
      <c r="ZM828" s="328"/>
      <c r="ZN828" s="328"/>
      <c r="ZO828" s="328"/>
      <c r="ZP828" s="328"/>
      <c r="ZQ828" s="328"/>
      <c r="ZR828" s="328"/>
      <c r="ZS828" s="328"/>
      <c r="ZT828" s="328"/>
      <c r="ZU828" s="328"/>
      <c r="ZV828" s="328"/>
      <c r="ZW828" s="328"/>
      <c r="ZX828" s="328"/>
      <c r="ZY828" s="328"/>
      <c r="ZZ828" s="328"/>
      <c r="AAA828" s="328"/>
      <c r="AAB828" s="328"/>
      <c r="AAC828" s="328"/>
      <c r="AAD828" s="328"/>
      <c r="AAE828" s="328"/>
      <c r="AAF828" s="328"/>
      <c r="AAG828" s="328"/>
      <c r="AAH828" s="328"/>
      <c r="AAI828" s="328"/>
      <c r="AAJ828" s="328"/>
      <c r="AAK828" s="328"/>
      <c r="AAL828" s="328"/>
      <c r="AAM828" s="328"/>
      <c r="AAN828" s="328"/>
      <c r="AAO828" s="328"/>
      <c r="AAP828" s="328"/>
      <c r="AAQ828" s="328"/>
      <c r="AAR828" s="328"/>
      <c r="AAS828" s="328"/>
      <c r="AAT828" s="328"/>
      <c r="AAU828" s="328"/>
      <c r="AAV828" s="328"/>
      <c r="AAW828" s="328"/>
      <c r="AAX828" s="328"/>
      <c r="AAY828" s="328"/>
      <c r="AAZ828" s="328"/>
      <c r="ABA828" s="328"/>
      <c r="ABB828" s="328"/>
      <c r="ABC828" s="328"/>
      <c r="ABD828" s="328"/>
      <c r="ABE828" s="328"/>
      <c r="ABF828" s="328"/>
      <c r="ABG828" s="328"/>
      <c r="ABH828" s="328"/>
      <c r="ABI828" s="290"/>
      <c r="ABJ828" s="290"/>
      <c r="ABK828" s="290"/>
      <c r="ABL828" s="290"/>
      <c r="ABM828" s="290"/>
      <c r="ABN828" s="290"/>
      <c r="ABO828" s="290"/>
      <c r="ABP828" s="290"/>
      <c r="ABQ828" s="290"/>
      <c r="ABR828" s="290"/>
      <c r="ABS828" s="290"/>
      <c r="ABT828" s="290"/>
      <c r="ABU828" s="290"/>
      <c r="ABV828" s="290"/>
      <c r="ABW828" s="290"/>
      <c r="ABX828" s="290"/>
      <c r="ABY828" s="290"/>
      <c r="ABZ828" s="290"/>
      <c r="ACA828" s="290"/>
      <c r="ACB828" s="290"/>
      <c r="ACC828" s="290"/>
      <c r="ACD828" s="290"/>
      <c r="ACE828" s="290"/>
      <c r="ACF828" s="290"/>
      <c r="ACG828" s="290"/>
      <c r="ACH828" s="290"/>
      <c r="ACI828" s="290"/>
      <c r="ACJ828" s="290"/>
      <c r="ACK828" s="290"/>
      <c r="ACL828" s="290"/>
      <c r="ACM828" s="290"/>
      <c r="ACN828" s="290"/>
      <c r="ACO828" s="290"/>
      <c r="ACP828" s="290"/>
      <c r="ACQ828" s="290"/>
      <c r="ACR828" s="290"/>
      <c r="ACS828" s="290"/>
      <c r="ACT828" s="290"/>
      <c r="ACU828" s="290"/>
      <c r="ACV828" s="290"/>
      <c r="ACW828" s="290"/>
      <c r="ACX828" s="290"/>
      <c r="ACY828" s="290"/>
      <c r="ACZ828" s="290"/>
      <c r="ADA828" s="290"/>
      <c r="ADB828" s="290"/>
      <c r="ADC828" s="290"/>
      <c r="ADD828" s="290"/>
      <c r="ADE828" s="290"/>
      <c r="ADF828" s="290"/>
      <c r="ADG828" s="290"/>
      <c r="ADH828" s="290"/>
      <c r="ADI828" s="290"/>
      <c r="ADJ828" s="290"/>
      <c r="ADK828" s="290"/>
      <c r="ADL828" s="290"/>
      <c r="ADM828" s="290"/>
      <c r="ADN828" s="290"/>
      <c r="ADO828" s="290"/>
      <c r="ADP828" s="290"/>
      <c r="ADQ828" s="290"/>
      <c r="ADR828" s="290"/>
      <c r="ADS828" s="290"/>
      <c r="ADT828" s="290"/>
      <c r="ADU828" s="290"/>
      <c r="ADV828" s="290"/>
      <c r="ADW828" s="290"/>
      <c r="ADX828" s="290"/>
      <c r="ADY828" s="290"/>
      <c r="ADZ828" s="290"/>
      <c r="AEA828" s="290"/>
      <c r="AEB828" s="290"/>
      <c r="AEC828" s="290"/>
      <c r="AED828" s="290"/>
      <c r="AEE828" s="290"/>
      <c r="AEF828" s="290"/>
      <c r="AEG828" s="290"/>
      <c r="AEH828" s="290"/>
      <c r="AEI828" s="290"/>
      <c r="AEJ828" s="290"/>
      <c r="AEK828" s="290"/>
      <c r="AEL828" s="290"/>
      <c r="AEM828" s="290"/>
      <c r="AEN828" s="290"/>
      <c r="AEO828" s="290"/>
      <c r="AEP828" s="290"/>
      <c r="AEQ828" s="290"/>
      <c r="AER828" s="290"/>
      <c r="AES828" s="290"/>
      <c r="AET828" s="290"/>
      <c r="AEU828" s="290"/>
      <c r="AEV828" s="290"/>
      <c r="AEW828" s="290"/>
      <c r="AEX828" s="290"/>
      <c r="AEY828" s="290"/>
      <c r="AEZ828" s="290"/>
      <c r="AFA828" s="290"/>
      <c r="AFB828" s="290"/>
      <c r="AFC828" s="290"/>
      <c r="AFD828" s="290"/>
      <c r="AFE828" s="290"/>
      <c r="AFF828" s="290"/>
      <c r="AFG828" s="290"/>
      <c r="AFH828" s="290"/>
      <c r="AFI828" s="290"/>
      <c r="AFJ828" s="290"/>
      <c r="AFK828" s="290"/>
      <c r="AFL828" s="290"/>
      <c r="AFM828" s="290"/>
      <c r="AFN828" s="290"/>
      <c r="AFO828" s="290"/>
      <c r="AFP828" s="290"/>
      <c r="AFQ828" s="290"/>
      <c r="AFR828" s="290"/>
      <c r="AFS828" s="290"/>
      <c r="AFT828" s="290"/>
      <c r="AFU828" s="290"/>
      <c r="AFV828" s="290"/>
      <c r="AFW828" s="290"/>
      <c r="AFX828" s="290"/>
      <c r="AFY828" s="290"/>
      <c r="AFZ828" s="290"/>
      <c r="AGA828" s="290"/>
      <c r="AGB828" s="290"/>
      <c r="AGC828" s="290"/>
      <c r="AGD828" s="290"/>
      <c r="AGE828" s="290"/>
      <c r="AGF828" s="290"/>
      <c r="AGG828" s="290"/>
      <c r="AGH828" s="290"/>
      <c r="AGI828" s="290"/>
      <c r="AGJ828" s="290"/>
      <c r="AGK828" s="290"/>
      <c r="AGL828" s="290"/>
      <c r="AGM828" s="290"/>
      <c r="AGN828" s="290"/>
      <c r="AGO828" s="290"/>
      <c r="AGP828" s="290"/>
      <c r="AGQ828" s="290"/>
      <c r="AGR828" s="290"/>
      <c r="AGS828" s="290"/>
      <c r="AGT828" s="290"/>
      <c r="AGU828" s="290"/>
      <c r="AGV828" s="290"/>
      <c r="AGW828" s="290"/>
      <c r="AGX828" s="290"/>
      <c r="AGY828" s="290"/>
      <c r="AGZ828" s="290"/>
      <c r="AHA828" s="290"/>
      <c r="AHB828" s="290"/>
      <c r="AHC828" s="290"/>
      <c r="AHD828" s="290"/>
      <c r="AHE828" s="290"/>
      <c r="AHF828" s="290"/>
      <c r="AHG828" s="290"/>
      <c r="AHH828" s="290"/>
      <c r="AHI828" s="290"/>
      <c r="AHJ828" s="290"/>
      <c r="AHK828" s="290"/>
      <c r="AHL828" s="290"/>
      <c r="AHM828" s="290"/>
      <c r="AHN828" s="290"/>
      <c r="AHO828" s="290"/>
      <c r="AHP828" s="290"/>
      <c r="AHQ828" s="290"/>
      <c r="AHR828" s="290"/>
      <c r="AHS828" s="290"/>
      <c r="AHT828" s="290"/>
      <c r="AHU828" s="290"/>
      <c r="AHV828" s="290"/>
      <c r="AHW828" s="290"/>
      <c r="AHX828" s="290"/>
      <c r="AHY828" s="290"/>
      <c r="AHZ828" s="290"/>
      <c r="AIA828" s="290"/>
      <c r="AIB828" s="290"/>
      <c r="AIC828" s="290"/>
      <c r="AID828" s="290"/>
      <c r="AIE828" s="290"/>
      <c r="AIF828" s="290"/>
      <c r="AIG828" s="290"/>
      <c r="AIH828" s="290"/>
      <c r="AII828" s="290"/>
      <c r="AIJ828" s="290"/>
      <c r="AIK828" s="290"/>
      <c r="AIL828" s="290"/>
      <c r="AIM828" s="290"/>
      <c r="AIN828" s="290"/>
      <c r="AIO828" s="290"/>
      <c r="AIP828" s="290"/>
      <c r="AIQ828" s="290"/>
      <c r="AIR828" s="290"/>
      <c r="AIS828" s="290"/>
      <c r="AIT828" s="290"/>
      <c r="AIU828" s="290"/>
      <c r="AIV828" s="290"/>
      <c r="AIW828" s="290"/>
      <c r="AIX828" s="290"/>
      <c r="AIY828" s="290"/>
      <c r="AIZ828" s="290"/>
      <c r="AJA828" s="290"/>
      <c r="AJB828" s="290"/>
      <c r="AJC828" s="290"/>
      <c r="AJD828" s="290"/>
      <c r="AJE828" s="290"/>
      <c r="AJF828" s="290"/>
      <c r="AJG828" s="290"/>
      <c r="AJH828" s="290"/>
      <c r="AJI828" s="290"/>
      <c r="AJJ828" s="290"/>
      <c r="AJK828" s="290"/>
      <c r="AJL828" s="290"/>
      <c r="AJM828" s="290"/>
      <c r="AJN828" s="290"/>
      <c r="AJO828" s="290"/>
      <c r="AJP828" s="290"/>
      <c r="AJQ828" s="290"/>
      <c r="AJR828" s="290"/>
      <c r="AJS828" s="290"/>
      <c r="AJT828" s="290"/>
      <c r="AJU828" s="290"/>
      <c r="AJV828" s="290"/>
      <c r="AJW828" s="290"/>
      <c r="AJX828" s="290"/>
      <c r="AJY828" s="290"/>
      <c r="AJZ828" s="290"/>
      <c r="AKA828" s="290"/>
      <c r="AKB828" s="290"/>
      <c r="AKC828" s="290"/>
      <c r="AKD828" s="290"/>
      <c r="AKE828" s="290"/>
      <c r="AKF828" s="290"/>
      <c r="AKG828" s="290"/>
      <c r="AKH828" s="290"/>
      <c r="AKI828" s="290"/>
      <c r="AKJ828" s="290"/>
      <c r="AKK828" s="290"/>
      <c r="AKL828" s="290"/>
      <c r="AKM828" s="290"/>
      <c r="AKN828" s="290"/>
      <c r="AKO828" s="290"/>
      <c r="AKP828" s="290"/>
      <c r="AKQ828" s="290"/>
      <c r="AKR828" s="290"/>
      <c r="AKS828" s="290"/>
      <c r="AKT828" s="290"/>
      <c r="AKU828" s="290"/>
      <c r="AKV828" s="290"/>
      <c r="AKW828" s="290"/>
      <c r="AKX828" s="290"/>
      <c r="AKY828" s="290"/>
      <c r="AKZ828" s="290"/>
      <c r="ALA828" s="290"/>
      <c r="ALB828" s="290"/>
      <c r="ALC828" s="290"/>
      <c r="ALD828" s="290"/>
      <c r="ALE828" s="290"/>
      <c r="ALF828" s="290"/>
      <c r="ALG828" s="290"/>
      <c r="ALH828" s="290"/>
      <c r="ALI828" s="290"/>
      <c r="ALJ828" s="290"/>
      <c r="ALK828" s="290"/>
      <c r="ALL828" s="290"/>
      <c r="ALM828" s="290"/>
      <c r="ALN828" s="290"/>
      <c r="ALO828" s="290"/>
      <c r="ALP828" s="290"/>
      <c r="ALQ828" s="290"/>
      <c r="ALR828" s="290"/>
      <c r="ALS828" s="290"/>
      <c r="ALT828" s="290"/>
      <c r="ALU828" s="290"/>
      <c r="ALV828" s="290"/>
      <c r="ALW828" s="290"/>
      <c r="ALX828" s="290"/>
      <c r="ALY828" s="290"/>
      <c r="ALZ828" s="290"/>
      <c r="AMA828" s="290"/>
      <c r="AMB828" s="290"/>
      <c r="AMC828" s="290"/>
      <c r="AMD828" s="290"/>
      <c r="AME828" s="290"/>
      <c r="AMF828" s="290"/>
      <c r="AMG828" s="290"/>
      <c r="AMH828" s="290"/>
      <c r="AMI828" s="290"/>
      <c r="AMJ828" s="290"/>
      <c r="AMK828" s="290"/>
      <c r="AML828" s="290"/>
      <c r="AMM828" s="290"/>
      <c r="AMN828" s="290"/>
      <c r="AMO828" s="290"/>
      <c r="AMP828" s="290"/>
      <c r="AMQ828" s="290"/>
      <c r="AMR828" s="290"/>
      <c r="AMS828" s="290"/>
      <c r="AMT828" s="290"/>
      <c r="AMU828" s="290"/>
      <c r="AMV828" s="290"/>
      <c r="AMW828" s="290"/>
      <c r="AMX828" s="290"/>
      <c r="AMY828" s="290"/>
      <c r="AMZ828" s="290"/>
      <c r="ANA828" s="290"/>
      <c r="ANB828" s="290"/>
      <c r="ANC828" s="290"/>
      <c r="AND828" s="290"/>
      <c r="ANE828" s="290"/>
      <c r="ANF828" s="290"/>
      <c r="ANG828" s="290"/>
      <c r="ANH828" s="290"/>
      <c r="ANI828" s="290"/>
      <c r="ANJ828" s="290"/>
      <c r="ANK828" s="290"/>
      <c r="ANL828" s="290"/>
      <c r="ANM828" s="290"/>
      <c r="ANN828" s="290"/>
      <c r="ANO828" s="290"/>
      <c r="ANP828" s="290"/>
      <c r="ANQ828" s="290"/>
      <c r="ANR828" s="290"/>
      <c r="ANS828" s="290"/>
      <c r="ANT828" s="290"/>
      <c r="ANU828" s="290"/>
      <c r="ANV828" s="290"/>
      <c r="ANW828" s="290"/>
      <c r="ANX828" s="290"/>
      <c r="ANY828" s="290"/>
      <c r="ANZ828" s="290"/>
      <c r="AOA828" s="290"/>
      <c r="AOB828" s="290"/>
      <c r="AOC828" s="290"/>
      <c r="AOD828" s="290"/>
      <c r="AOE828" s="290"/>
      <c r="AOF828" s="290"/>
      <c r="AOG828" s="290"/>
      <c r="AOH828" s="290"/>
      <c r="AOI828" s="290"/>
      <c r="AOJ828" s="290"/>
      <c r="AOK828" s="290"/>
      <c r="AOL828" s="290"/>
      <c r="AOM828" s="290"/>
      <c r="AON828" s="290"/>
      <c r="AOO828" s="290"/>
      <c r="AOP828" s="290"/>
      <c r="AOQ828" s="290"/>
      <c r="AOR828" s="290"/>
      <c r="AOS828" s="290"/>
      <c r="AOT828" s="290"/>
      <c r="AOU828" s="290"/>
      <c r="AOV828" s="290"/>
      <c r="AOW828" s="290"/>
      <c r="AOX828" s="290"/>
      <c r="AOY828" s="290"/>
      <c r="AOZ828" s="290"/>
      <c r="APA828" s="290"/>
      <c r="APB828" s="290"/>
      <c r="APC828" s="290"/>
      <c r="APD828" s="290"/>
      <c r="APE828" s="290"/>
      <c r="APF828" s="290"/>
      <c r="APG828" s="290"/>
      <c r="APH828" s="290"/>
      <c r="API828" s="290"/>
      <c r="APJ828" s="290"/>
      <c r="APK828" s="290"/>
      <c r="APL828" s="290"/>
      <c r="APM828" s="290"/>
      <c r="APN828" s="290"/>
      <c r="APO828" s="290"/>
      <c r="APP828" s="290"/>
      <c r="APQ828" s="290"/>
      <c r="APR828" s="290"/>
      <c r="APS828" s="290"/>
      <c r="APT828" s="290"/>
      <c r="APU828" s="290"/>
      <c r="APV828" s="290"/>
      <c r="APW828" s="290"/>
      <c r="APX828" s="290"/>
      <c r="APY828" s="290"/>
      <c r="APZ828" s="290"/>
      <c r="AQA828" s="290"/>
      <c r="AQB828" s="290"/>
      <c r="AQC828" s="290"/>
      <c r="AQD828" s="290"/>
      <c r="AQE828" s="290"/>
      <c r="AQF828" s="290"/>
      <c r="AQG828" s="290"/>
      <c r="AQH828" s="290"/>
      <c r="AQI828" s="290"/>
      <c r="AQJ828" s="290"/>
      <c r="AQK828" s="290"/>
      <c r="AQL828" s="290"/>
      <c r="AQM828" s="290"/>
      <c r="AQN828" s="290"/>
      <c r="AQO828" s="290"/>
      <c r="AQP828" s="290"/>
      <c r="AQQ828" s="290"/>
      <c r="AQR828" s="290"/>
      <c r="AQS828" s="290"/>
      <c r="AQT828" s="290"/>
      <c r="AQU828" s="290"/>
      <c r="AQV828" s="290"/>
      <c r="AQW828" s="290"/>
      <c r="AQX828" s="290"/>
      <c r="AQY828" s="290"/>
      <c r="AQZ828" s="290"/>
      <c r="ARA828" s="290"/>
      <c r="ARB828" s="290"/>
      <c r="ARC828" s="290"/>
      <c r="ARD828" s="290"/>
      <c r="ARE828" s="290"/>
      <c r="ARF828" s="290"/>
      <c r="ARG828" s="290"/>
      <c r="ARH828" s="290"/>
      <c r="ARI828" s="290"/>
      <c r="ARJ828" s="290"/>
      <c r="ARK828" s="290"/>
      <c r="ARL828" s="290"/>
      <c r="ARM828" s="290"/>
      <c r="ARN828" s="290"/>
      <c r="ARO828" s="290"/>
      <c r="ARP828" s="290"/>
      <c r="ARQ828" s="290"/>
      <c r="ARR828" s="290"/>
      <c r="ARS828" s="290"/>
      <c r="ART828" s="290"/>
      <c r="ARU828" s="290"/>
      <c r="ARV828" s="290"/>
      <c r="ARW828" s="290"/>
      <c r="ARX828" s="290"/>
      <c r="ARY828" s="290"/>
      <c r="ARZ828" s="290"/>
      <c r="ASA828" s="290"/>
      <c r="ASB828" s="290"/>
      <c r="ASC828" s="290"/>
      <c r="ASD828" s="290"/>
      <c r="ASE828" s="290"/>
      <c r="ASF828" s="290"/>
      <c r="ASG828" s="290"/>
      <c r="ASH828" s="290"/>
      <c r="ASI828" s="290"/>
      <c r="ASJ828" s="290"/>
      <c r="ASK828" s="290"/>
      <c r="ASL828" s="290"/>
      <c r="ASM828" s="290"/>
      <c r="ASN828" s="290"/>
      <c r="ASO828" s="290"/>
      <c r="ASP828" s="290"/>
      <c r="ASQ828" s="290"/>
      <c r="ASR828" s="290"/>
      <c r="ASS828" s="290"/>
      <c r="AST828" s="290"/>
      <c r="ASU828" s="290"/>
      <c r="ASV828" s="290"/>
      <c r="ASW828" s="290"/>
      <c r="ASX828" s="290"/>
      <c r="ASY828" s="290"/>
      <c r="ASZ828" s="290"/>
      <c r="ATA828" s="290"/>
      <c r="ATB828" s="290"/>
      <c r="ATC828" s="290"/>
      <c r="ATD828" s="290"/>
      <c r="ATE828" s="290"/>
      <c r="ATF828" s="290"/>
      <c r="ATG828" s="290"/>
      <c r="ATH828" s="290"/>
      <c r="ATI828" s="290"/>
      <c r="ATJ828" s="290"/>
      <c r="ATK828" s="290"/>
      <c r="ATL828" s="290"/>
      <c r="ATM828" s="290"/>
      <c r="ATN828" s="290"/>
      <c r="ATO828" s="290"/>
      <c r="ATP828" s="290"/>
      <c r="ATQ828" s="290"/>
      <c r="ATR828" s="290"/>
      <c r="ATS828" s="290"/>
      <c r="ATT828" s="290"/>
      <c r="ATU828" s="290"/>
      <c r="ATV828" s="290"/>
      <c r="ATW828" s="290"/>
      <c r="ATX828" s="290"/>
      <c r="ATY828" s="290"/>
      <c r="ATZ828" s="290"/>
      <c r="AUA828" s="290"/>
      <c r="AUB828" s="290"/>
      <c r="AUC828" s="290"/>
      <c r="AUD828" s="290"/>
      <c r="AUE828" s="290"/>
      <c r="AUF828" s="290"/>
      <c r="AUG828" s="290"/>
      <c r="AUH828" s="290"/>
      <c r="AUI828" s="290"/>
      <c r="AUJ828" s="290"/>
      <c r="AUK828" s="290"/>
      <c r="AUL828" s="290"/>
      <c r="AUM828" s="290"/>
      <c r="AUN828" s="290"/>
      <c r="AUO828" s="290"/>
      <c r="AUP828" s="290"/>
      <c r="AUQ828" s="290"/>
      <c r="AUR828" s="290"/>
      <c r="AUS828" s="290"/>
      <c r="AUT828" s="290"/>
      <c r="AUU828" s="290"/>
      <c r="AUV828" s="290"/>
      <c r="AUW828" s="290"/>
      <c r="AUX828" s="290"/>
      <c r="AUY828" s="290"/>
      <c r="AUZ828" s="290"/>
      <c r="AVA828" s="290"/>
      <c r="AVB828" s="290"/>
      <c r="AVC828" s="290"/>
      <c r="AVD828" s="290"/>
      <c r="AVE828" s="290"/>
      <c r="AVF828" s="290"/>
      <c r="AVG828" s="290"/>
      <c r="AVH828" s="290"/>
      <c r="AVI828" s="290"/>
      <c r="AVJ828" s="290"/>
      <c r="AVK828" s="290"/>
      <c r="AVL828" s="290"/>
      <c r="AVM828" s="290"/>
      <c r="AVN828" s="290"/>
      <c r="AVO828" s="290"/>
      <c r="AVP828" s="290"/>
      <c r="AVQ828" s="290"/>
      <c r="AVR828" s="290"/>
      <c r="AVS828" s="290"/>
      <c r="AVT828" s="290"/>
      <c r="AVU828" s="290"/>
      <c r="AVV828" s="290"/>
      <c r="AVW828" s="290"/>
      <c r="AVX828" s="290"/>
      <c r="AVY828" s="290"/>
      <c r="AVZ828" s="290"/>
      <c r="AWA828" s="290"/>
      <c r="AWB828" s="290"/>
      <c r="AWC828" s="290"/>
      <c r="AWD828" s="290"/>
      <c r="AWE828" s="290"/>
      <c r="AWF828" s="290"/>
      <c r="AWG828" s="290"/>
      <c r="AWH828" s="290"/>
      <c r="AWI828" s="290"/>
      <c r="AWJ828" s="290"/>
      <c r="AWK828" s="290"/>
      <c r="AWL828" s="290"/>
      <c r="AWM828" s="290"/>
      <c r="AWN828" s="290"/>
      <c r="AWO828" s="290"/>
      <c r="AWP828" s="290"/>
      <c r="AWQ828" s="290"/>
      <c r="AWR828" s="290"/>
      <c r="AWS828" s="290"/>
      <c r="AWT828" s="290"/>
      <c r="AWU828" s="290"/>
      <c r="AWV828" s="290"/>
      <c r="AWW828" s="290"/>
      <c r="AWX828" s="290"/>
      <c r="AWY828" s="290"/>
      <c r="AWZ828" s="290"/>
      <c r="AXA828" s="290"/>
      <c r="AXB828" s="290"/>
      <c r="AXC828" s="290"/>
      <c r="AXD828" s="290"/>
      <c r="AXE828" s="290"/>
      <c r="AXF828" s="290"/>
      <c r="AXG828" s="290"/>
      <c r="AXH828" s="290"/>
      <c r="AXI828" s="290"/>
      <c r="AXJ828" s="290"/>
      <c r="AXK828" s="290"/>
      <c r="AXL828" s="290"/>
      <c r="AXM828" s="290"/>
      <c r="AXN828" s="290"/>
      <c r="AXO828" s="290"/>
      <c r="AXP828" s="290"/>
      <c r="AXQ828" s="290"/>
      <c r="AXR828" s="290"/>
      <c r="AXS828" s="290"/>
      <c r="AXT828" s="290"/>
      <c r="AXU828" s="290"/>
      <c r="AXV828" s="290"/>
      <c r="AXW828" s="290"/>
      <c r="AXX828" s="290"/>
      <c r="AXY828" s="290"/>
      <c r="AXZ828" s="290"/>
      <c r="AYA828" s="290"/>
      <c r="AYB828" s="290"/>
      <c r="AYC828" s="290"/>
      <c r="AYD828" s="290"/>
      <c r="AYE828" s="290"/>
      <c r="AYF828" s="290"/>
      <c r="AYG828" s="290"/>
      <c r="AYH828" s="290"/>
      <c r="AYI828" s="290"/>
      <c r="AYJ828" s="290"/>
      <c r="AYK828" s="290"/>
      <c r="AYL828" s="290"/>
      <c r="AYM828" s="290"/>
      <c r="AYN828" s="290"/>
      <c r="AYO828" s="290"/>
      <c r="AYP828" s="290"/>
      <c r="AYQ828" s="290"/>
      <c r="AYR828" s="290"/>
      <c r="AYS828" s="290"/>
      <c r="AYT828" s="290"/>
      <c r="AYU828" s="290"/>
      <c r="AYV828" s="290"/>
      <c r="AYW828" s="290"/>
      <c r="AYX828" s="290"/>
      <c r="AYY828" s="290"/>
      <c r="AYZ828" s="290"/>
      <c r="AZA828" s="290"/>
      <c r="AZB828" s="290"/>
      <c r="AZC828" s="290"/>
      <c r="AZD828" s="290"/>
      <c r="AZE828" s="290"/>
      <c r="AZF828" s="290"/>
      <c r="AZG828" s="290"/>
      <c r="AZH828" s="290"/>
      <c r="AZI828" s="290"/>
      <c r="AZJ828" s="290"/>
      <c r="AZK828" s="290"/>
      <c r="AZL828" s="290"/>
      <c r="AZM828" s="290"/>
      <c r="AZN828" s="290"/>
      <c r="AZO828" s="290"/>
      <c r="AZP828" s="290"/>
      <c r="AZQ828" s="290"/>
      <c r="AZR828" s="290"/>
      <c r="AZS828" s="290"/>
      <c r="AZT828" s="290"/>
      <c r="AZU828" s="290"/>
      <c r="AZV828" s="290"/>
      <c r="AZW828" s="290"/>
      <c r="AZX828" s="290"/>
      <c r="AZY828" s="290"/>
      <c r="AZZ828" s="290"/>
      <c r="BAA828" s="290"/>
      <c r="BAB828" s="290"/>
      <c r="BAC828" s="290"/>
      <c r="BAD828" s="290"/>
      <c r="BAE828" s="290"/>
      <c r="BAF828" s="290"/>
      <c r="BAG828" s="290"/>
      <c r="BAH828" s="290"/>
      <c r="BAI828" s="290"/>
      <c r="BAJ828" s="290"/>
      <c r="BAK828" s="290"/>
      <c r="BAL828" s="290"/>
      <c r="BAM828" s="290"/>
      <c r="BAN828" s="290"/>
      <c r="BAO828" s="290"/>
      <c r="BAP828" s="290"/>
      <c r="BAQ828" s="290"/>
      <c r="BAR828" s="290"/>
      <c r="BAS828" s="290"/>
      <c r="BAT828" s="290"/>
      <c r="BAU828" s="290"/>
      <c r="BAV828" s="290"/>
      <c r="BAW828" s="290"/>
      <c r="BAX828" s="290"/>
      <c r="BAY828" s="290"/>
      <c r="BAZ828" s="290"/>
      <c r="BBA828" s="290"/>
      <c r="BBB828" s="290"/>
      <c r="BBC828" s="290"/>
      <c r="BBD828" s="290"/>
      <c r="BBE828" s="290"/>
      <c r="BBF828" s="290"/>
      <c r="BBG828" s="290"/>
      <c r="BBH828" s="290"/>
      <c r="BBI828" s="290"/>
      <c r="BBJ828" s="290"/>
      <c r="BBK828" s="290"/>
      <c r="BBL828" s="290"/>
      <c r="BBM828" s="290"/>
      <c r="BBN828" s="290"/>
      <c r="BBO828" s="290"/>
      <c r="BBP828" s="290"/>
      <c r="BBQ828" s="290"/>
      <c r="BBR828" s="290"/>
      <c r="BBS828" s="290"/>
      <c r="BBT828" s="290"/>
      <c r="BBU828" s="290"/>
      <c r="BBV828" s="290"/>
      <c r="BBW828" s="290"/>
      <c r="BBX828" s="290"/>
      <c r="BBY828" s="290"/>
      <c r="BBZ828" s="290"/>
      <c r="BCA828" s="290"/>
      <c r="BCB828" s="290"/>
      <c r="BCC828" s="290"/>
      <c r="BCD828" s="290"/>
      <c r="BCE828" s="290"/>
      <c r="BCF828" s="290"/>
      <c r="BCG828" s="290"/>
      <c r="BCH828" s="290"/>
      <c r="BCI828" s="290"/>
      <c r="BCJ828" s="290"/>
      <c r="BCK828" s="290"/>
      <c r="BCL828" s="290"/>
      <c r="BCM828" s="290"/>
      <c r="BCN828" s="290"/>
      <c r="BCO828" s="290"/>
      <c r="BCP828" s="290"/>
      <c r="BCQ828" s="290"/>
      <c r="BCR828" s="290"/>
      <c r="BCS828" s="290"/>
      <c r="BCT828" s="290"/>
      <c r="BCU828" s="290"/>
      <c r="BCV828" s="290"/>
      <c r="BCW828" s="290"/>
      <c r="BCX828" s="290"/>
      <c r="BCY828" s="290"/>
      <c r="BCZ828" s="290"/>
      <c r="BDA828" s="290"/>
      <c r="BDB828" s="290"/>
      <c r="BDC828" s="290"/>
      <c r="BDD828" s="290"/>
      <c r="BDE828" s="290"/>
      <c r="BDF828" s="290"/>
      <c r="BDG828" s="290"/>
      <c r="BDH828" s="290"/>
      <c r="BDI828" s="290"/>
      <c r="BDJ828" s="290"/>
      <c r="BDK828" s="290"/>
      <c r="BDL828" s="290"/>
      <c r="BDM828" s="290"/>
      <c r="BDN828" s="290"/>
      <c r="BDO828" s="290"/>
      <c r="BDP828" s="290"/>
      <c r="BDQ828" s="290"/>
      <c r="BDR828" s="290"/>
      <c r="BDS828" s="290"/>
      <c r="BDT828" s="290"/>
      <c r="BDU828" s="290"/>
      <c r="BDV828" s="290"/>
      <c r="BDW828" s="290"/>
      <c r="BDX828" s="290"/>
      <c r="BDY828" s="290"/>
      <c r="BDZ828" s="290"/>
      <c r="BEA828" s="290"/>
      <c r="BEB828" s="290"/>
      <c r="BEC828" s="290"/>
      <c r="BED828" s="290"/>
      <c r="BEE828" s="290"/>
      <c r="BEF828" s="290"/>
      <c r="BEG828" s="290"/>
      <c r="BEH828" s="290"/>
      <c r="BEI828" s="290"/>
      <c r="BEJ828" s="290"/>
      <c r="BEK828" s="290"/>
      <c r="BEL828" s="290"/>
      <c r="BEM828" s="290"/>
      <c r="BEN828" s="290"/>
      <c r="BEO828" s="290"/>
      <c r="BEP828" s="290"/>
      <c r="BEQ828" s="290"/>
      <c r="BER828" s="290"/>
      <c r="BES828" s="290"/>
      <c r="BET828" s="290"/>
      <c r="BEU828" s="290"/>
      <c r="BEV828" s="290"/>
      <c r="BEW828" s="290"/>
      <c r="BEX828" s="290"/>
      <c r="BEY828" s="290"/>
      <c r="BEZ828" s="290"/>
      <c r="BFA828" s="290"/>
      <c r="BFB828" s="290"/>
      <c r="BFC828" s="290"/>
      <c r="BFD828" s="290"/>
      <c r="BFE828" s="290"/>
      <c r="BFF828" s="290"/>
      <c r="BFG828" s="290"/>
      <c r="BFH828" s="290"/>
      <c r="BFI828" s="290"/>
      <c r="BFJ828" s="290"/>
      <c r="BFK828" s="290"/>
      <c r="BFL828" s="290"/>
      <c r="BFM828" s="290"/>
      <c r="BFN828" s="290"/>
      <c r="BFO828" s="290"/>
      <c r="BFP828" s="290"/>
      <c r="BFQ828" s="290"/>
      <c r="BFR828" s="290"/>
      <c r="BFS828" s="290"/>
      <c r="BFT828" s="290"/>
      <c r="BFU828" s="290"/>
      <c r="BFV828" s="290"/>
      <c r="BFW828" s="290"/>
      <c r="BFX828" s="290"/>
      <c r="BFY828" s="290"/>
      <c r="BFZ828" s="290"/>
      <c r="BGA828" s="290"/>
      <c r="BGB828" s="290"/>
      <c r="BGC828" s="290"/>
      <c r="BGD828" s="290"/>
      <c r="BGE828" s="290"/>
      <c r="BGF828" s="290"/>
      <c r="BGG828" s="290"/>
      <c r="BGH828" s="290"/>
      <c r="BGI828" s="290"/>
      <c r="BGJ828" s="290"/>
      <c r="BGK828" s="290"/>
      <c r="BGL828" s="290"/>
      <c r="BGM828" s="290"/>
      <c r="BGN828" s="290"/>
      <c r="BGO828" s="290"/>
      <c r="BGP828" s="290"/>
      <c r="BGQ828" s="290"/>
      <c r="BGR828" s="290"/>
      <c r="BGS828" s="290"/>
      <c r="BGT828" s="290"/>
      <c r="BGU828" s="290"/>
      <c r="BGV828" s="290"/>
      <c r="BGW828" s="290"/>
      <c r="BGX828" s="290"/>
      <c r="BGY828" s="290"/>
      <c r="BGZ828" s="290"/>
      <c r="BHA828" s="290"/>
      <c r="BHB828" s="290"/>
      <c r="BHC828" s="290"/>
      <c r="BHD828" s="290"/>
      <c r="BHE828" s="290"/>
      <c r="BHF828" s="290"/>
      <c r="BHG828" s="290"/>
      <c r="BHH828" s="290"/>
      <c r="BHI828" s="290"/>
      <c r="BHJ828" s="290"/>
      <c r="BHK828" s="290"/>
      <c r="BHL828" s="290"/>
      <c r="BHM828" s="290"/>
      <c r="BHN828" s="290"/>
      <c r="BHO828" s="290"/>
      <c r="BHP828" s="290"/>
      <c r="BHQ828" s="290"/>
      <c r="BHR828" s="290"/>
      <c r="BHS828" s="290"/>
      <c r="BHT828" s="290"/>
      <c r="BHU828" s="290"/>
      <c r="BHV828" s="290"/>
      <c r="BHW828" s="290"/>
      <c r="BHX828" s="290"/>
      <c r="BHY828" s="290"/>
      <c r="BHZ828" s="290"/>
      <c r="BIA828" s="290"/>
      <c r="BIB828" s="290"/>
      <c r="BIC828" s="290"/>
      <c r="BID828" s="290"/>
      <c r="BIE828" s="290"/>
      <c r="BIF828" s="290"/>
      <c r="BIG828" s="290"/>
      <c r="BIH828" s="290"/>
      <c r="BII828" s="290"/>
      <c r="BIJ828" s="290"/>
      <c r="BIK828" s="290"/>
      <c r="BIL828" s="290"/>
      <c r="BIM828" s="290"/>
      <c r="BIN828" s="290"/>
      <c r="BIO828" s="290"/>
      <c r="BIP828" s="290"/>
      <c r="BIQ828" s="290"/>
      <c r="BIR828" s="290"/>
      <c r="BIS828" s="290"/>
      <c r="BIT828" s="290"/>
      <c r="BIU828" s="290"/>
      <c r="BIV828" s="290"/>
      <c r="BIW828" s="290"/>
      <c r="BIX828" s="290"/>
      <c r="BIY828" s="290"/>
      <c r="BIZ828" s="290"/>
      <c r="BJA828" s="290"/>
      <c r="BJB828" s="290"/>
      <c r="BJC828" s="290"/>
      <c r="BJD828" s="290"/>
      <c r="BJE828" s="290"/>
      <c r="BJF828" s="290"/>
      <c r="BJG828" s="290"/>
      <c r="BJH828" s="290"/>
      <c r="BJI828" s="290"/>
      <c r="BJJ828" s="290"/>
      <c r="BJK828" s="290"/>
      <c r="BJL828" s="290"/>
      <c r="BJM828" s="290"/>
      <c r="BJN828" s="290"/>
      <c r="BJO828" s="290"/>
      <c r="BJP828" s="290"/>
      <c r="BJQ828" s="290"/>
      <c r="BJR828" s="290"/>
      <c r="BJS828" s="290"/>
      <c r="BJT828" s="290"/>
      <c r="BJU828" s="290"/>
      <c r="BJV828" s="290"/>
      <c r="BJW828" s="290"/>
      <c r="BJX828" s="290"/>
      <c r="BJY828" s="290"/>
      <c r="BJZ828" s="290"/>
      <c r="BKA828" s="290"/>
      <c r="BKB828" s="290"/>
      <c r="BKC828" s="290"/>
      <c r="BKD828" s="290"/>
      <c r="BKE828" s="290"/>
      <c r="BKF828" s="290"/>
      <c r="BKG828" s="290"/>
      <c r="BKH828" s="290"/>
      <c r="BKI828" s="290"/>
      <c r="BKJ828" s="290"/>
      <c r="BKK828" s="290"/>
      <c r="BKL828" s="290"/>
      <c r="BKM828" s="290"/>
      <c r="BKN828" s="290"/>
      <c r="BKO828" s="290"/>
      <c r="BKP828" s="290"/>
      <c r="BKQ828" s="290"/>
      <c r="BKR828" s="290"/>
      <c r="BKS828" s="290"/>
      <c r="BKT828" s="290"/>
      <c r="BKU828" s="290"/>
      <c r="BKV828" s="290"/>
      <c r="BKW828" s="290"/>
      <c r="BKX828" s="290"/>
      <c r="BKY828" s="290"/>
      <c r="BKZ828" s="290"/>
      <c r="BLA828" s="290"/>
      <c r="BLB828" s="290"/>
      <c r="BLC828" s="290"/>
      <c r="BLD828" s="290"/>
      <c r="BLE828" s="290"/>
      <c r="BLF828" s="290"/>
      <c r="BLG828" s="290"/>
      <c r="BLH828" s="290"/>
      <c r="BLI828" s="290"/>
      <c r="BLJ828" s="290"/>
      <c r="BLK828" s="290"/>
      <c r="BLL828" s="290"/>
      <c r="BLM828" s="290"/>
      <c r="BLN828" s="290"/>
      <c r="BLO828" s="290"/>
      <c r="BLP828" s="290"/>
      <c r="BLQ828" s="290"/>
      <c r="BLR828" s="290"/>
      <c r="BLS828" s="290"/>
      <c r="BLT828" s="290"/>
      <c r="BLU828" s="290"/>
      <c r="BLV828" s="290"/>
      <c r="BLW828" s="290"/>
      <c r="BLX828" s="290"/>
      <c r="BLY828" s="290"/>
      <c r="BLZ828" s="290"/>
      <c r="BMA828" s="290"/>
      <c r="BMB828" s="290"/>
      <c r="BMC828" s="290"/>
      <c r="BMD828" s="290"/>
      <c r="BME828" s="290"/>
      <c r="BMF828" s="290"/>
      <c r="BMG828" s="290"/>
      <c r="BMH828" s="290"/>
      <c r="BMI828" s="290"/>
      <c r="BMJ828" s="290"/>
      <c r="BMK828" s="290"/>
      <c r="BML828" s="290"/>
      <c r="BMM828" s="290"/>
      <c r="BMN828" s="290"/>
      <c r="BMO828" s="290"/>
      <c r="BMP828" s="290"/>
      <c r="BMQ828" s="290"/>
      <c r="BMR828" s="290"/>
      <c r="BMS828" s="290"/>
      <c r="BMT828" s="290"/>
      <c r="BMU828" s="290"/>
      <c r="BMV828" s="290"/>
      <c r="BMW828" s="290"/>
      <c r="BMX828" s="290"/>
      <c r="BMY828" s="290"/>
      <c r="BMZ828" s="290"/>
      <c r="BNA828" s="290"/>
      <c r="BNB828" s="290"/>
      <c r="BNC828" s="290"/>
      <c r="BND828" s="290"/>
      <c r="BNE828" s="290"/>
      <c r="BNF828" s="290"/>
      <c r="BNG828" s="290"/>
      <c r="BNH828" s="290"/>
      <c r="BNI828" s="290"/>
      <c r="BNJ828" s="290"/>
      <c r="BNK828" s="290"/>
      <c r="BNL828" s="290"/>
      <c r="BNM828" s="290"/>
      <c r="BNN828" s="290"/>
      <c r="BNO828" s="290"/>
      <c r="BNP828" s="290"/>
      <c r="BNQ828" s="290"/>
      <c r="BNR828" s="290"/>
      <c r="BNS828" s="290"/>
      <c r="BNT828" s="290"/>
      <c r="BNU828" s="290"/>
      <c r="BNV828" s="290"/>
      <c r="BNW828" s="290"/>
      <c r="BNX828" s="290"/>
      <c r="BNY828" s="290"/>
      <c r="BNZ828" s="290"/>
      <c r="BOA828" s="290"/>
      <c r="BOB828" s="290"/>
      <c r="BOC828" s="290"/>
      <c r="BOD828" s="290"/>
      <c r="BOE828" s="290"/>
      <c r="BOF828" s="290"/>
      <c r="BOG828" s="290"/>
      <c r="BOH828" s="290"/>
      <c r="BOI828" s="290"/>
      <c r="BOJ828" s="290"/>
      <c r="BOK828" s="290"/>
      <c r="BOL828" s="290"/>
      <c r="BOM828" s="290"/>
      <c r="BON828" s="290"/>
      <c r="BOO828" s="290"/>
      <c r="BOP828" s="290"/>
      <c r="BOQ828" s="290"/>
      <c r="BOR828" s="290"/>
      <c r="BOS828" s="290"/>
      <c r="BOT828" s="290"/>
      <c r="BOU828" s="290"/>
      <c r="BOV828" s="290"/>
      <c r="BOW828" s="290"/>
      <c r="BOX828" s="290"/>
      <c r="BOY828" s="290"/>
      <c r="BOZ828" s="290"/>
      <c r="BPA828" s="290"/>
      <c r="BPB828" s="290"/>
      <c r="BPC828" s="290"/>
      <c r="BPD828" s="290"/>
      <c r="BPE828" s="290"/>
      <c r="BPF828" s="290"/>
      <c r="BPG828" s="290"/>
      <c r="BPH828" s="290"/>
      <c r="BPI828" s="290"/>
      <c r="BPJ828" s="290"/>
      <c r="BPK828" s="290"/>
      <c r="BPL828" s="290"/>
      <c r="BPM828" s="290"/>
      <c r="BPN828" s="290"/>
      <c r="BPO828" s="290"/>
      <c r="BPP828" s="290"/>
      <c r="BPQ828" s="290"/>
      <c r="BPR828" s="290"/>
      <c r="BPS828" s="290"/>
      <c r="BPT828" s="290"/>
      <c r="BPU828" s="290"/>
      <c r="BPV828" s="290"/>
      <c r="BPW828" s="290"/>
      <c r="BPX828" s="290"/>
      <c r="BPY828" s="290"/>
      <c r="BPZ828" s="290"/>
      <c r="BQA828" s="290"/>
      <c r="BQB828" s="290"/>
      <c r="BQC828" s="290"/>
      <c r="BQD828" s="290"/>
      <c r="BQE828" s="290"/>
      <c r="BQF828" s="290"/>
      <c r="BQG828" s="290"/>
      <c r="BQH828" s="290"/>
      <c r="BQI828" s="290"/>
      <c r="BQJ828" s="290"/>
      <c r="BQK828" s="290"/>
      <c r="BQL828" s="290"/>
      <c r="BQM828" s="290"/>
      <c r="BQN828" s="290"/>
      <c r="BQO828" s="290"/>
      <c r="BQP828" s="290"/>
      <c r="BQQ828" s="290"/>
      <c r="BQR828" s="290"/>
      <c r="BQS828" s="290"/>
      <c r="BQT828" s="290"/>
      <c r="BQU828" s="290"/>
      <c r="BQV828" s="290"/>
      <c r="BQW828" s="290"/>
      <c r="BQX828" s="290"/>
      <c r="BQY828" s="290"/>
      <c r="BQZ828" s="290"/>
      <c r="BRA828" s="290"/>
      <c r="BRB828" s="290"/>
      <c r="BRC828" s="290"/>
      <c r="BRD828" s="290"/>
      <c r="BRE828" s="290"/>
      <c r="BRF828" s="290"/>
      <c r="BRG828" s="290"/>
      <c r="BRH828" s="290"/>
      <c r="BRI828" s="290"/>
      <c r="BRJ828" s="290"/>
      <c r="BRK828" s="290"/>
      <c r="BRL828" s="290"/>
      <c r="BRM828" s="290"/>
      <c r="BRN828" s="290"/>
      <c r="BRO828" s="290"/>
      <c r="BRP828" s="290"/>
      <c r="BRQ828" s="290"/>
      <c r="BRR828" s="290"/>
      <c r="BRS828" s="290"/>
      <c r="BRT828" s="290"/>
      <c r="BRU828" s="290"/>
      <c r="BRV828" s="290"/>
      <c r="BRW828" s="290"/>
      <c r="BRX828" s="290"/>
      <c r="BRY828" s="290"/>
      <c r="BRZ828" s="290"/>
      <c r="BSA828" s="290"/>
      <c r="BSB828" s="290"/>
      <c r="BSC828" s="290"/>
      <c r="BSD828" s="290"/>
      <c r="BSE828" s="290"/>
      <c r="BSF828" s="290"/>
      <c r="BSG828" s="290"/>
      <c r="BSH828" s="290"/>
      <c r="BSI828" s="290"/>
      <c r="BSJ828" s="290"/>
      <c r="BSK828" s="290"/>
      <c r="BSL828" s="290"/>
      <c r="BSM828" s="290"/>
      <c r="BSN828" s="290"/>
      <c r="BSO828" s="290"/>
      <c r="BSP828" s="290"/>
      <c r="BSQ828" s="290"/>
      <c r="BSR828" s="290"/>
      <c r="BSS828" s="290"/>
      <c r="BST828" s="290"/>
      <c r="BSU828" s="290"/>
      <c r="BSV828" s="290"/>
      <c r="BSW828" s="290"/>
      <c r="BSX828" s="290"/>
      <c r="BSY828" s="290"/>
      <c r="BSZ828" s="290"/>
      <c r="BTA828" s="290"/>
      <c r="BTB828" s="290"/>
      <c r="BTC828" s="290"/>
      <c r="BTD828" s="290"/>
      <c r="BTE828" s="290"/>
      <c r="BTF828" s="290"/>
      <c r="BTG828" s="290"/>
      <c r="BTH828" s="290"/>
      <c r="BTI828" s="290"/>
      <c r="BTJ828" s="290"/>
      <c r="BTK828" s="290"/>
      <c r="BTL828" s="290"/>
      <c r="BTM828" s="290"/>
      <c r="BTN828" s="290"/>
      <c r="BTO828" s="290"/>
      <c r="BTP828" s="290"/>
      <c r="BTQ828" s="290"/>
      <c r="BTR828" s="290"/>
      <c r="BTS828" s="290"/>
      <c r="BTT828" s="290"/>
      <c r="BTU828" s="290"/>
      <c r="BTV828" s="290"/>
      <c r="BTW828" s="290"/>
      <c r="BTX828" s="290"/>
      <c r="BTY828" s="290"/>
      <c r="BTZ828" s="290"/>
      <c r="BUA828" s="290"/>
      <c r="BUB828" s="290"/>
      <c r="BUC828" s="290"/>
      <c r="BUD828" s="290"/>
      <c r="BUE828" s="290"/>
      <c r="BUF828" s="290"/>
      <c r="BUG828" s="290"/>
      <c r="BUH828" s="290"/>
      <c r="BUI828" s="290"/>
      <c r="BUJ828" s="290"/>
      <c r="BUK828" s="290"/>
      <c r="BUL828" s="290"/>
      <c r="BUM828" s="290"/>
      <c r="BUN828" s="290"/>
      <c r="BUO828" s="290"/>
      <c r="BUP828" s="290"/>
      <c r="BUQ828" s="290"/>
      <c r="BUR828" s="290"/>
      <c r="BUS828" s="290"/>
      <c r="BUT828" s="290"/>
      <c r="BUU828" s="290"/>
      <c r="BUV828" s="290"/>
      <c r="BUW828" s="290"/>
      <c r="BUX828" s="290"/>
      <c r="BUY828" s="290"/>
      <c r="BUZ828" s="290"/>
      <c r="BVA828" s="290"/>
      <c r="BVB828" s="290"/>
      <c r="BVC828" s="290"/>
      <c r="BVD828" s="290"/>
      <c r="BVE828" s="290"/>
      <c r="BVF828" s="290"/>
      <c r="BVG828" s="290"/>
      <c r="BVH828" s="290"/>
      <c r="BVI828" s="290"/>
      <c r="BVJ828" s="290"/>
      <c r="BVK828" s="290"/>
      <c r="BVL828" s="290"/>
      <c r="BVM828" s="290"/>
      <c r="BVN828" s="290"/>
      <c r="BVO828" s="290"/>
      <c r="BVP828" s="290"/>
      <c r="BVQ828" s="290"/>
      <c r="BVR828" s="290"/>
      <c r="BVS828" s="290"/>
      <c r="BVT828" s="290"/>
      <c r="BVU828" s="290"/>
      <c r="BVV828" s="290"/>
      <c r="BVW828" s="290"/>
      <c r="BVX828" s="290"/>
      <c r="BVY828" s="290"/>
      <c r="BVZ828" s="290"/>
      <c r="BWA828" s="290"/>
      <c r="BWB828" s="290"/>
      <c r="BWC828" s="290"/>
      <c r="BWD828" s="290"/>
      <c r="BWE828" s="290"/>
      <c r="BWF828" s="290"/>
      <c r="BWG828" s="290"/>
      <c r="BWH828" s="290"/>
      <c r="BWI828" s="290"/>
      <c r="BWJ828" s="290"/>
      <c r="BWK828" s="290"/>
      <c r="BWL828" s="290"/>
      <c r="BWM828" s="290"/>
      <c r="BWN828" s="290"/>
      <c r="BWO828" s="290"/>
      <c r="BWP828" s="290"/>
      <c r="BWQ828" s="290"/>
      <c r="BWR828" s="290"/>
      <c r="BWS828" s="290"/>
      <c r="BWT828" s="290"/>
      <c r="BWU828" s="290"/>
      <c r="BWV828" s="290"/>
      <c r="BWW828" s="290"/>
      <c r="BWX828" s="290"/>
      <c r="BWY828" s="290"/>
      <c r="BWZ828" s="290"/>
      <c r="BXA828" s="290"/>
      <c r="BXB828" s="290"/>
      <c r="BXC828" s="290"/>
      <c r="BXD828" s="290"/>
      <c r="BXE828" s="290"/>
      <c r="BXF828" s="290"/>
      <c r="BXG828" s="290"/>
      <c r="BXH828" s="290"/>
      <c r="BXI828" s="290"/>
      <c r="BXJ828" s="290"/>
      <c r="BXK828" s="290"/>
      <c r="BXL828" s="290"/>
      <c r="BXM828" s="290"/>
      <c r="BXN828" s="290"/>
      <c r="BXO828" s="290"/>
      <c r="BXP828" s="290"/>
      <c r="BXQ828" s="290"/>
      <c r="BXR828" s="290"/>
      <c r="BXS828" s="290"/>
      <c r="BXT828" s="290"/>
      <c r="BXU828" s="290"/>
      <c r="BXV828" s="290"/>
      <c r="BXW828" s="290"/>
      <c r="BXX828" s="290"/>
      <c r="BXY828" s="290"/>
      <c r="BXZ828" s="290"/>
      <c r="BYA828" s="290"/>
      <c r="BYB828" s="290"/>
      <c r="BYC828" s="290"/>
      <c r="BYD828" s="290"/>
      <c r="BYE828" s="290"/>
      <c r="BYF828" s="290"/>
      <c r="BYG828" s="290"/>
      <c r="BYH828" s="290"/>
      <c r="BYI828" s="290"/>
      <c r="BYJ828" s="290"/>
      <c r="BYK828" s="290"/>
      <c r="BYL828" s="290"/>
      <c r="BYM828" s="290"/>
      <c r="BYN828" s="290"/>
      <c r="BYO828" s="290"/>
      <c r="BYP828" s="290"/>
      <c r="BYQ828" s="290"/>
      <c r="BYR828" s="290"/>
      <c r="BYS828" s="290"/>
      <c r="BYT828" s="290"/>
      <c r="BYU828" s="290"/>
      <c r="BYV828" s="290"/>
      <c r="BYW828" s="290"/>
      <c r="BYX828" s="290"/>
      <c r="BYY828" s="290"/>
      <c r="BYZ828" s="290"/>
      <c r="BZA828" s="290"/>
      <c r="BZB828" s="290"/>
      <c r="BZC828" s="290"/>
      <c r="BZD828" s="290"/>
      <c r="BZE828" s="290"/>
      <c r="BZF828" s="290"/>
      <c r="BZG828" s="290"/>
      <c r="BZH828" s="290"/>
      <c r="BZI828" s="290"/>
      <c r="BZJ828" s="290"/>
      <c r="BZK828" s="290"/>
      <c r="BZL828" s="290"/>
      <c r="BZM828" s="290"/>
      <c r="BZN828" s="290"/>
      <c r="BZO828" s="290"/>
      <c r="BZP828" s="290"/>
      <c r="BZQ828" s="290"/>
      <c r="BZR828" s="290"/>
      <c r="BZS828" s="290"/>
      <c r="BZT828" s="290"/>
      <c r="BZU828" s="290"/>
      <c r="BZV828" s="290"/>
      <c r="BZW828" s="290"/>
      <c r="BZX828" s="290"/>
      <c r="BZY828" s="290"/>
      <c r="BZZ828" s="290"/>
      <c r="CAA828" s="290"/>
      <c r="CAB828" s="290"/>
      <c r="CAC828" s="290"/>
      <c r="CAD828" s="290"/>
      <c r="CAE828" s="290"/>
      <c r="CAF828" s="290"/>
      <c r="CAG828" s="290"/>
      <c r="CAH828" s="290"/>
      <c r="CAI828" s="290"/>
      <c r="CAJ828" s="290"/>
      <c r="CAK828" s="290"/>
      <c r="CAL828" s="290"/>
      <c r="CAM828" s="290"/>
      <c r="CAN828" s="290"/>
      <c r="CAO828" s="290"/>
      <c r="CAP828" s="290"/>
      <c r="CAQ828" s="290"/>
      <c r="CAR828" s="290"/>
      <c r="CAS828" s="290"/>
      <c r="CAT828" s="290"/>
      <c r="CAU828" s="290"/>
      <c r="CAV828" s="290"/>
      <c r="CAW828" s="290"/>
      <c r="CAX828" s="290"/>
      <c r="CAY828" s="290"/>
      <c r="CAZ828" s="290"/>
      <c r="CBA828" s="290"/>
      <c r="CBB828" s="290"/>
      <c r="CBC828" s="290"/>
      <c r="CBD828" s="290"/>
      <c r="CBE828" s="290"/>
      <c r="CBF828" s="290"/>
      <c r="CBG828" s="290"/>
      <c r="CBH828" s="290"/>
      <c r="CBI828" s="290"/>
      <c r="CBJ828" s="290"/>
      <c r="CBK828" s="290"/>
      <c r="CBL828" s="290"/>
      <c r="CBM828" s="290"/>
      <c r="CBN828" s="290"/>
      <c r="CBO828" s="290"/>
      <c r="CBP828" s="290"/>
      <c r="CBQ828" s="290"/>
      <c r="CBR828" s="290"/>
      <c r="CBS828" s="290"/>
      <c r="CBT828" s="290"/>
      <c r="CBU828" s="290"/>
      <c r="CBV828" s="290"/>
      <c r="CBW828" s="290"/>
      <c r="CBX828" s="290"/>
      <c r="CBY828" s="290"/>
      <c r="CBZ828" s="290"/>
      <c r="CCA828" s="290"/>
      <c r="CCB828" s="290"/>
      <c r="CCC828" s="290"/>
      <c r="CCD828" s="290"/>
      <c r="CCE828" s="290"/>
      <c r="CCF828" s="290"/>
      <c r="CCG828" s="290"/>
      <c r="CCH828" s="290"/>
      <c r="CCI828" s="290"/>
      <c r="CCJ828" s="290"/>
      <c r="CCK828" s="290"/>
      <c r="CCL828" s="290"/>
      <c r="CCM828" s="290"/>
      <c r="CCN828" s="290"/>
      <c r="CCO828" s="290"/>
      <c r="CCP828" s="290"/>
      <c r="CCQ828" s="290"/>
      <c r="CCR828" s="290"/>
      <c r="CCS828" s="290"/>
      <c r="CCT828" s="290"/>
      <c r="CCU828" s="290"/>
      <c r="CCV828" s="290"/>
      <c r="CCW828" s="290"/>
      <c r="CCX828" s="290"/>
      <c r="CCY828" s="290"/>
      <c r="CCZ828" s="290"/>
      <c r="CDA828" s="290"/>
      <c r="CDB828" s="290"/>
      <c r="CDC828" s="290"/>
      <c r="CDD828" s="290"/>
      <c r="CDE828" s="290"/>
      <c r="CDF828" s="290"/>
      <c r="CDG828" s="290"/>
      <c r="CDH828" s="290"/>
      <c r="CDI828" s="290"/>
      <c r="CDJ828" s="290"/>
      <c r="CDK828" s="290"/>
      <c r="CDL828" s="290"/>
      <c r="CDM828" s="290"/>
      <c r="CDN828" s="290"/>
      <c r="CDO828" s="290"/>
      <c r="CDP828" s="290"/>
      <c r="CDQ828" s="290"/>
      <c r="CDR828" s="290"/>
      <c r="CDS828" s="290"/>
      <c r="CDT828" s="290"/>
      <c r="CDU828" s="290"/>
      <c r="CDV828" s="290"/>
      <c r="CDW828" s="290"/>
      <c r="CDX828" s="290"/>
      <c r="CDY828" s="290"/>
      <c r="CDZ828" s="290"/>
      <c r="CEA828" s="290"/>
      <c r="CEB828" s="290"/>
      <c r="CEC828" s="290"/>
      <c r="CED828" s="290"/>
      <c r="CEE828" s="290"/>
      <c r="CEF828" s="290"/>
      <c r="CEG828" s="290"/>
      <c r="CEH828" s="290"/>
      <c r="CEI828" s="290"/>
      <c r="CEJ828" s="290"/>
      <c r="CEK828" s="290"/>
      <c r="CEL828" s="290"/>
      <c r="CEM828" s="290"/>
      <c r="CEN828" s="290"/>
      <c r="CEO828" s="290"/>
      <c r="CEP828" s="290"/>
      <c r="CEQ828" s="290"/>
      <c r="CER828" s="290"/>
      <c r="CES828" s="290"/>
      <c r="CET828" s="290"/>
      <c r="CEU828" s="290"/>
      <c r="CEV828" s="290"/>
      <c r="CEW828" s="290"/>
      <c r="CEX828" s="290"/>
      <c r="CEY828" s="290"/>
      <c r="CEZ828" s="290"/>
      <c r="CFA828" s="290"/>
      <c r="CFB828" s="290"/>
      <c r="CFC828" s="290"/>
      <c r="CFD828" s="290"/>
      <c r="CFE828" s="290"/>
      <c r="CFF828" s="290"/>
      <c r="CFG828" s="290"/>
      <c r="CFH828" s="290"/>
      <c r="CFI828" s="290"/>
      <c r="CFJ828" s="290"/>
      <c r="CFK828" s="290"/>
      <c r="CFL828" s="290"/>
      <c r="CFM828" s="290"/>
      <c r="CFN828" s="290"/>
      <c r="CFO828" s="290"/>
      <c r="CFP828" s="290"/>
      <c r="CFQ828" s="290"/>
      <c r="CFR828" s="290"/>
      <c r="CFS828" s="290"/>
      <c r="CFT828" s="290"/>
      <c r="CFU828" s="290"/>
      <c r="CFV828" s="290"/>
      <c r="CFW828" s="290"/>
      <c r="CFX828" s="290"/>
      <c r="CFY828" s="290"/>
      <c r="CFZ828" s="290"/>
      <c r="CGA828" s="290"/>
      <c r="CGB828" s="290"/>
      <c r="CGC828" s="290"/>
      <c r="CGD828" s="290"/>
      <c r="CGE828" s="290"/>
      <c r="CGF828" s="290"/>
      <c r="CGG828" s="290"/>
      <c r="CGH828" s="290"/>
      <c r="CGI828" s="290"/>
      <c r="CGJ828" s="290"/>
      <c r="CGK828" s="290"/>
      <c r="CGL828" s="290"/>
      <c r="CGM828" s="290"/>
      <c r="CGN828" s="290"/>
      <c r="CGO828" s="290"/>
      <c r="CGP828" s="290"/>
      <c r="CGQ828" s="290"/>
      <c r="CGR828" s="290"/>
      <c r="CGS828" s="290"/>
      <c r="CGT828" s="290"/>
      <c r="CGU828" s="290"/>
      <c r="CGV828" s="290"/>
      <c r="CGW828" s="290"/>
      <c r="CGX828" s="290"/>
      <c r="CGY828" s="290"/>
      <c r="CGZ828" s="290"/>
      <c r="CHA828" s="290"/>
      <c r="CHB828" s="290"/>
      <c r="CHC828" s="290"/>
      <c r="CHD828" s="290"/>
      <c r="CHE828" s="290"/>
      <c r="CHF828" s="290"/>
      <c r="CHG828" s="290"/>
      <c r="CHH828" s="290"/>
      <c r="CHI828" s="290"/>
      <c r="CHJ828" s="290"/>
      <c r="CHK828" s="290"/>
      <c r="CHL828" s="290"/>
      <c r="CHM828" s="290"/>
      <c r="CHN828" s="290"/>
      <c r="CHO828" s="290"/>
      <c r="CHP828" s="290"/>
      <c r="CHQ828" s="290"/>
      <c r="CHR828" s="290"/>
      <c r="CHS828" s="290"/>
      <c r="CHT828" s="290"/>
      <c r="CHU828" s="290"/>
      <c r="CHV828" s="290"/>
      <c r="CHW828" s="290"/>
      <c r="CHX828" s="290"/>
      <c r="CHY828" s="290"/>
      <c r="CHZ828" s="290"/>
      <c r="CIA828" s="290"/>
      <c r="CIB828" s="290"/>
      <c r="CIC828" s="290"/>
      <c r="CID828" s="290"/>
      <c r="CIE828" s="290"/>
      <c r="CIF828" s="290"/>
      <c r="CIG828" s="290"/>
      <c r="CIH828" s="290"/>
      <c r="CII828" s="290"/>
      <c r="CIJ828" s="290"/>
      <c r="CIK828" s="290"/>
      <c r="CIL828" s="290"/>
      <c r="CIM828" s="290"/>
      <c r="CIN828" s="290"/>
      <c r="CIO828" s="290"/>
      <c r="CIP828" s="290"/>
      <c r="CIQ828" s="290"/>
      <c r="CIR828" s="290"/>
      <c r="CIS828" s="290"/>
      <c r="CIT828" s="290"/>
      <c r="CIU828" s="290"/>
      <c r="CIV828" s="290"/>
      <c r="CIW828" s="290"/>
      <c r="CIX828" s="290"/>
      <c r="CIY828" s="290"/>
      <c r="CIZ828" s="290"/>
      <c r="CJA828" s="290"/>
      <c r="CJB828" s="290"/>
      <c r="CJC828" s="290"/>
      <c r="CJD828" s="290"/>
      <c r="CJE828" s="290"/>
      <c r="CJF828" s="290"/>
      <c r="CJG828" s="290"/>
      <c r="CJH828" s="290"/>
      <c r="CJI828" s="290"/>
      <c r="CJJ828" s="290"/>
      <c r="CJK828" s="290"/>
      <c r="CJL828" s="290"/>
      <c r="CJM828" s="290"/>
      <c r="CJN828" s="290"/>
      <c r="CJO828" s="290"/>
      <c r="CJP828" s="290"/>
      <c r="CJQ828" s="290"/>
      <c r="CJR828" s="290"/>
      <c r="CJS828" s="290"/>
      <c r="CJT828" s="290"/>
      <c r="CJU828" s="290"/>
      <c r="CJV828" s="290"/>
      <c r="CJW828" s="290"/>
      <c r="CJX828" s="290"/>
      <c r="CJY828" s="290"/>
      <c r="CJZ828" s="290"/>
      <c r="CKA828" s="290"/>
      <c r="CKB828" s="290"/>
      <c r="CKC828" s="290"/>
      <c r="CKD828" s="290"/>
      <c r="CKE828" s="290"/>
      <c r="CKF828" s="290"/>
      <c r="CKG828" s="290"/>
      <c r="CKH828" s="290"/>
      <c r="CKI828" s="290"/>
      <c r="CKJ828" s="290"/>
      <c r="CKK828" s="290"/>
      <c r="CKL828" s="290"/>
      <c r="CKM828" s="290"/>
      <c r="CKN828" s="290"/>
      <c r="CKO828" s="290"/>
      <c r="CKP828" s="290"/>
      <c r="CKQ828" s="290"/>
      <c r="CKR828" s="290"/>
      <c r="CKS828" s="290"/>
      <c r="CKT828" s="290"/>
      <c r="CKU828" s="290"/>
      <c r="CKV828" s="290"/>
      <c r="CKW828" s="290"/>
      <c r="CKX828" s="290"/>
      <c r="CKY828" s="290"/>
      <c r="CKZ828" s="290"/>
      <c r="CLA828" s="290"/>
      <c r="CLB828" s="290"/>
      <c r="CLC828" s="290"/>
      <c r="CLD828" s="290"/>
      <c r="CLE828" s="290"/>
      <c r="CLF828" s="290"/>
      <c r="CLG828" s="290"/>
      <c r="CLH828" s="290"/>
      <c r="CLI828" s="290"/>
      <c r="CLJ828" s="290"/>
      <c r="CLK828" s="290"/>
      <c r="CLL828" s="290"/>
      <c r="CLM828" s="290"/>
      <c r="CLN828" s="290"/>
      <c r="CLO828" s="290"/>
      <c r="CLP828" s="290"/>
      <c r="CLQ828" s="290"/>
      <c r="CLR828" s="290"/>
      <c r="CLS828" s="290"/>
      <c r="CLT828" s="290"/>
      <c r="CLU828" s="290"/>
      <c r="CLV828" s="290"/>
      <c r="CLW828" s="290"/>
      <c r="CLX828" s="290"/>
      <c r="CLY828" s="290"/>
      <c r="CLZ828" s="290"/>
      <c r="CMA828" s="290"/>
      <c r="CMB828" s="290"/>
      <c r="CMC828" s="290"/>
      <c r="CMD828" s="290"/>
      <c r="CME828" s="290"/>
      <c r="CMF828" s="290"/>
      <c r="CMG828" s="290"/>
      <c r="CMH828" s="290"/>
      <c r="CMI828" s="290"/>
      <c r="CMJ828" s="290"/>
      <c r="CMK828" s="290"/>
      <c r="CML828" s="290"/>
      <c r="CMM828" s="290"/>
      <c r="CMN828" s="290"/>
      <c r="CMO828" s="290"/>
      <c r="CMP828" s="290"/>
      <c r="CMQ828" s="290"/>
      <c r="CMR828" s="290"/>
      <c r="CMS828" s="290"/>
      <c r="CMT828" s="290"/>
      <c r="CMU828" s="290"/>
      <c r="CMV828" s="290"/>
      <c r="CMW828" s="290"/>
      <c r="CMX828" s="290"/>
      <c r="CMY828" s="290"/>
      <c r="CMZ828" s="290"/>
      <c r="CNA828" s="290"/>
      <c r="CNB828" s="290"/>
      <c r="CNC828" s="290"/>
      <c r="CND828" s="290"/>
      <c r="CNE828" s="290"/>
      <c r="CNF828" s="290"/>
      <c r="CNG828" s="290"/>
      <c r="CNH828" s="290"/>
      <c r="CNI828" s="290"/>
      <c r="CNJ828" s="290"/>
      <c r="CNK828" s="290"/>
      <c r="CNL828" s="290"/>
      <c r="CNM828" s="290"/>
      <c r="CNN828" s="290"/>
      <c r="CNO828" s="290"/>
      <c r="CNP828" s="290"/>
      <c r="CNQ828" s="290"/>
      <c r="CNR828" s="290"/>
      <c r="CNS828" s="290"/>
      <c r="CNT828" s="290"/>
      <c r="CNU828" s="290"/>
      <c r="CNV828" s="290"/>
      <c r="CNW828" s="290"/>
      <c r="CNX828" s="290"/>
      <c r="CNY828" s="290"/>
      <c r="CNZ828" s="290"/>
      <c r="COA828" s="290"/>
      <c r="COB828" s="290"/>
      <c r="COC828" s="290"/>
      <c r="COD828" s="290"/>
      <c r="COE828" s="290"/>
      <c r="COF828" s="290"/>
      <c r="COG828" s="290"/>
      <c r="COH828" s="290"/>
      <c r="COI828" s="290"/>
      <c r="COJ828" s="290"/>
      <c r="COK828" s="290"/>
      <c r="COL828" s="290"/>
      <c r="COM828" s="290"/>
      <c r="CON828" s="290"/>
      <c r="COO828" s="290"/>
      <c r="COP828" s="290"/>
      <c r="COQ828" s="290"/>
      <c r="COR828" s="290"/>
      <c r="COS828" s="290"/>
      <c r="COT828" s="290"/>
      <c r="COU828" s="290"/>
      <c r="COV828" s="290"/>
      <c r="COW828" s="290"/>
      <c r="COX828" s="290"/>
      <c r="COY828" s="290"/>
      <c r="COZ828" s="290"/>
      <c r="CPA828" s="290"/>
      <c r="CPB828" s="290"/>
      <c r="CPC828" s="290"/>
      <c r="CPD828" s="290"/>
      <c r="CPE828" s="290"/>
      <c r="CPF828" s="290"/>
      <c r="CPG828" s="290"/>
      <c r="CPH828" s="290"/>
      <c r="CPI828" s="290"/>
      <c r="CPJ828" s="290"/>
      <c r="CPK828" s="290"/>
      <c r="CPL828" s="290"/>
      <c r="CPM828" s="290"/>
      <c r="CPN828" s="290"/>
      <c r="CPO828" s="290"/>
      <c r="CPP828" s="290"/>
      <c r="CPQ828" s="290"/>
      <c r="CPR828" s="290"/>
      <c r="CPS828" s="290"/>
      <c r="CPT828" s="290"/>
      <c r="CPU828" s="290"/>
      <c r="CPV828" s="290"/>
      <c r="CPW828" s="290"/>
      <c r="CPX828" s="290"/>
      <c r="CPY828" s="290"/>
      <c r="CPZ828" s="290"/>
      <c r="CQA828" s="290"/>
      <c r="CQB828" s="290"/>
      <c r="CQC828" s="290"/>
      <c r="CQD828" s="290"/>
      <c r="CQE828" s="290"/>
      <c r="CQF828" s="290"/>
      <c r="CQG828" s="290"/>
      <c r="CQH828" s="290"/>
      <c r="CQI828" s="290"/>
      <c r="CQJ828" s="290"/>
      <c r="CQK828" s="290"/>
      <c r="CQL828" s="290"/>
      <c r="CQM828" s="290"/>
      <c r="CQN828" s="290"/>
      <c r="CQO828" s="290"/>
      <c r="CQP828" s="290"/>
      <c r="CQQ828" s="290"/>
      <c r="CQR828" s="290"/>
      <c r="CQS828" s="290"/>
      <c r="CQT828" s="290"/>
      <c r="CQU828" s="290"/>
      <c r="CQV828" s="290"/>
      <c r="CQW828" s="290"/>
      <c r="CQX828" s="290"/>
      <c r="CQY828" s="290"/>
      <c r="CQZ828" s="290"/>
      <c r="CRA828" s="290"/>
      <c r="CRB828" s="290"/>
      <c r="CRC828" s="290"/>
      <c r="CRD828" s="290"/>
      <c r="CRE828" s="290"/>
      <c r="CRF828" s="290"/>
      <c r="CRG828" s="290"/>
      <c r="CRH828" s="290"/>
      <c r="CRI828" s="290"/>
      <c r="CRJ828" s="290"/>
      <c r="CRK828" s="290"/>
      <c r="CRL828" s="290"/>
      <c r="CRM828" s="290"/>
      <c r="CRN828" s="290"/>
      <c r="CRO828" s="290"/>
      <c r="CRP828" s="290"/>
      <c r="CRQ828" s="290"/>
      <c r="CRR828" s="290"/>
      <c r="CRS828" s="290"/>
      <c r="CRT828" s="290"/>
      <c r="CRU828" s="290"/>
      <c r="CRV828" s="290"/>
      <c r="CRW828" s="290"/>
      <c r="CRX828" s="290"/>
      <c r="CRY828" s="290"/>
      <c r="CRZ828" s="290"/>
      <c r="CSA828" s="290"/>
      <c r="CSB828" s="290"/>
      <c r="CSC828" s="290"/>
      <c r="CSD828" s="290"/>
      <c r="CSE828" s="290"/>
      <c r="CSF828" s="290"/>
      <c r="CSG828" s="290"/>
      <c r="CSH828" s="290"/>
      <c r="CSI828" s="290"/>
      <c r="CSJ828" s="290"/>
      <c r="CSK828" s="290"/>
      <c r="CSL828" s="290"/>
      <c r="CSM828" s="290"/>
      <c r="CSN828" s="290"/>
      <c r="CSO828" s="290"/>
      <c r="CSP828" s="290"/>
      <c r="CSQ828" s="290"/>
      <c r="CSR828" s="290"/>
      <c r="CSS828" s="290"/>
      <c r="CST828" s="290"/>
      <c r="CSU828" s="290"/>
      <c r="CSV828" s="290"/>
      <c r="CSW828" s="290"/>
      <c r="CSX828" s="290"/>
      <c r="CSY828" s="290"/>
      <c r="CSZ828" s="290"/>
      <c r="CTA828" s="290"/>
      <c r="CTB828" s="290"/>
      <c r="CTC828" s="290"/>
      <c r="CTD828" s="290"/>
      <c r="CTE828" s="290"/>
      <c r="CTF828" s="290"/>
      <c r="CTG828" s="290"/>
      <c r="CTH828" s="290"/>
      <c r="CTI828" s="290"/>
      <c r="CTJ828" s="290"/>
      <c r="CTK828" s="290"/>
      <c r="CTL828" s="290"/>
      <c r="CTM828" s="290"/>
      <c r="CTN828" s="290"/>
      <c r="CTO828" s="290"/>
      <c r="CTP828" s="290"/>
      <c r="CTQ828" s="290"/>
      <c r="CTR828" s="290"/>
      <c r="CTS828" s="290"/>
      <c r="CTT828" s="290"/>
      <c r="CTU828" s="290"/>
      <c r="CTV828" s="290"/>
      <c r="CTW828" s="290"/>
      <c r="CTX828" s="290"/>
      <c r="CTY828" s="290"/>
      <c r="CTZ828" s="290"/>
      <c r="CUA828" s="290"/>
      <c r="CUB828" s="290"/>
      <c r="CUC828" s="290"/>
      <c r="CUD828" s="290"/>
      <c r="CUE828" s="290"/>
      <c r="CUF828" s="290"/>
      <c r="CUG828" s="290"/>
      <c r="CUH828" s="290"/>
      <c r="CUI828" s="290"/>
      <c r="CUJ828" s="290"/>
      <c r="CUK828" s="290"/>
      <c r="CUL828" s="290"/>
      <c r="CUM828" s="290"/>
      <c r="CUN828" s="290"/>
      <c r="CUO828" s="290"/>
      <c r="CUP828" s="290"/>
      <c r="CUQ828" s="290"/>
      <c r="CUR828" s="290"/>
      <c r="CUS828" s="290"/>
      <c r="CUT828" s="290"/>
      <c r="CUU828" s="290"/>
      <c r="CUV828" s="290"/>
      <c r="CUW828" s="290"/>
      <c r="CUX828" s="290"/>
      <c r="CUY828" s="290"/>
      <c r="CUZ828" s="290"/>
      <c r="CVA828" s="290"/>
      <c r="CVB828" s="290"/>
      <c r="CVC828" s="290"/>
      <c r="CVD828" s="290"/>
      <c r="CVE828" s="290"/>
      <c r="CVF828" s="290"/>
      <c r="CVG828" s="290"/>
      <c r="CVH828" s="290"/>
      <c r="CVI828" s="290"/>
      <c r="CVJ828" s="290"/>
      <c r="CVK828" s="290"/>
      <c r="CVL828" s="290"/>
      <c r="CVM828" s="290"/>
      <c r="CVN828" s="290"/>
      <c r="CVO828" s="290"/>
      <c r="CVP828" s="290"/>
      <c r="CVQ828" s="290"/>
      <c r="CVR828" s="290"/>
      <c r="CVS828" s="290"/>
      <c r="CVT828" s="290"/>
      <c r="CVU828" s="290"/>
      <c r="CVV828" s="290"/>
      <c r="CVW828" s="290"/>
      <c r="CVX828" s="290"/>
      <c r="CVY828" s="290"/>
      <c r="CVZ828" s="290"/>
      <c r="CWA828" s="290"/>
      <c r="CWB828" s="290"/>
      <c r="CWC828" s="290"/>
      <c r="CWD828" s="290"/>
      <c r="CWE828" s="290"/>
      <c r="CWF828" s="290"/>
      <c r="CWG828" s="290"/>
      <c r="CWH828" s="290"/>
      <c r="CWI828" s="290"/>
      <c r="CWJ828" s="290"/>
      <c r="CWK828" s="290"/>
      <c r="CWL828" s="290"/>
      <c r="CWM828" s="290"/>
      <c r="CWN828" s="290"/>
      <c r="CWO828" s="290"/>
      <c r="CWP828" s="290"/>
      <c r="CWQ828" s="290"/>
      <c r="CWR828" s="290"/>
      <c r="CWS828" s="290"/>
      <c r="CWT828" s="290"/>
      <c r="CWU828" s="290"/>
      <c r="CWV828" s="290"/>
      <c r="CWW828" s="290"/>
      <c r="CWX828" s="290"/>
      <c r="CWY828" s="290"/>
      <c r="CWZ828" s="290"/>
      <c r="CXA828" s="290"/>
      <c r="CXB828" s="290"/>
      <c r="CXC828" s="290"/>
      <c r="CXD828" s="290"/>
      <c r="CXE828" s="290"/>
      <c r="CXF828" s="290"/>
      <c r="CXG828" s="290"/>
      <c r="CXH828" s="290"/>
      <c r="CXI828" s="290"/>
      <c r="CXJ828" s="290"/>
      <c r="CXK828" s="290"/>
      <c r="CXL828" s="290"/>
      <c r="CXM828" s="290"/>
      <c r="CXN828" s="290"/>
      <c r="CXO828" s="290"/>
      <c r="CXP828" s="290"/>
      <c r="CXQ828" s="290"/>
      <c r="CXR828" s="290"/>
      <c r="CXS828" s="290"/>
      <c r="CXT828" s="290"/>
      <c r="CXU828" s="290"/>
      <c r="CXV828" s="290"/>
      <c r="CXW828" s="290"/>
      <c r="CXX828" s="290"/>
      <c r="CXY828" s="290"/>
      <c r="CXZ828" s="290"/>
      <c r="CYA828" s="290"/>
      <c r="CYB828" s="290"/>
      <c r="CYC828" s="290"/>
      <c r="CYD828" s="290"/>
      <c r="CYE828" s="290"/>
      <c r="CYF828" s="290"/>
      <c r="CYG828" s="290"/>
      <c r="CYH828" s="290"/>
      <c r="CYI828" s="290"/>
      <c r="CYJ828" s="290"/>
      <c r="CYK828" s="290"/>
      <c r="CYL828" s="290"/>
      <c r="CYM828" s="290"/>
      <c r="CYN828" s="290"/>
      <c r="CYO828" s="290"/>
      <c r="CYP828" s="290"/>
      <c r="CYQ828" s="290"/>
      <c r="CYR828" s="290"/>
      <c r="CYS828" s="290"/>
      <c r="CYT828" s="290"/>
      <c r="CYU828" s="290"/>
      <c r="CYV828" s="290"/>
      <c r="CYW828" s="290"/>
      <c r="CYX828" s="290"/>
      <c r="CYY828" s="290"/>
      <c r="CYZ828" s="290"/>
      <c r="CZA828" s="290"/>
      <c r="CZB828" s="290"/>
      <c r="CZC828" s="290"/>
      <c r="CZD828" s="290"/>
      <c r="CZE828" s="290"/>
      <c r="CZF828" s="290"/>
      <c r="CZG828" s="290"/>
      <c r="CZH828" s="290"/>
      <c r="CZI828" s="290"/>
      <c r="CZJ828" s="290"/>
      <c r="CZK828" s="290"/>
      <c r="CZL828" s="290"/>
      <c r="CZM828" s="290"/>
      <c r="CZN828" s="290"/>
      <c r="CZO828" s="290"/>
      <c r="CZP828" s="290"/>
      <c r="CZQ828" s="290"/>
      <c r="CZR828" s="290"/>
      <c r="CZS828" s="290"/>
      <c r="CZT828" s="290"/>
      <c r="CZU828" s="290"/>
      <c r="CZV828" s="290"/>
      <c r="CZW828" s="290"/>
      <c r="CZX828" s="290"/>
      <c r="CZY828" s="290"/>
      <c r="CZZ828" s="290"/>
      <c r="DAA828" s="290"/>
      <c r="DAB828" s="290"/>
      <c r="DAC828" s="290"/>
      <c r="DAD828" s="290"/>
      <c r="DAE828" s="290"/>
      <c r="DAF828" s="290"/>
      <c r="DAG828" s="290"/>
      <c r="DAH828" s="290"/>
      <c r="DAI828" s="290"/>
      <c r="DAJ828" s="290"/>
      <c r="DAK828" s="290"/>
      <c r="DAL828" s="290"/>
      <c r="DAM828" s="290"/>
      <c r="DAN828" s="290"/>
      <c r="DAO828" s="290"/>
      <c r="DAP828" s="290"/>
      <c r="DAQ828" s="290"/>
      <c r="DAR828" s="290"/>
      <c r="DAS828" s="290"/>
      <c r="DAT828" s="290"/>
      <c r="DAU828" s="290"/>
      <c r="DAV828" s="290"/>
      <c r="DAW828" s="290"/>
      <c r="DAX828" s="290"/>
      <c r="DAY828" s="290"/>
      <c r="DAZ828" s="290"/>
      <c r="DBA828" s="290"/>
      <c r="DBB828" s="290"/>
      <c r="DBC828" s="290"/>
      <c r="DBD828" s="290"/>
      <c r="DBE828" s="290"/>
      <c r="DBF828" s="290"/>
      <c r="DBG828" s="290"/>
      <c r="DBH828" s="290"/>
      <c r="DBI828" s="290"/>
      <c r="DBJ828" s="290"/>
      <c r="DBK828" s="290"/>
      <c r="DBL828" s="290"/>
      <c r="DBM828" s="290"/>
      <c r="DBN828" s="290"/>
      <c r="DBO828" s="290"/>
      <c r="DBP828" s="290"/>
      <c r="DBQ828" s="290"/>
      <c r="DBR828" s="290"/>
      <c r="DBS828" s="290"/>
      <c r="DBT828" s="290"/>
      <c r="DBU828" s="290"/>
      <c r="DBV828" s="290"/>
      <c r="DBW828" s="290"/>
      <c r="DBX828" s="290"/>
      <c r="DBY828" s="290"/>
      <c r="DBZ828" s="290"/>
      <c r="DCA828" s="290"/>
      <c r="DCB828" s="290"/>
      <c r="DCC828" s="290"/>
      <c r="DCD828" s="290"/>
      <c r="DCE828" s="290"/>
      <c r="DCF828" s="290"/>
      <c r="DCG828" s="290"/>
      <c r="DCH828" s="290"/>
      <c r="DCI828" s="290"/>
      <c r="DCJ828" s="290"/>
      <c r="DCK828" s="290"/>
      <c r="DCL828" s="290"/>
      <c r="DCM828" s="290"/>
      <c r="DCN828" s="290"/>
      <c r="DCO828" s="290"/>
      <c r="DCP828" s="290"/>
      <c r="DCQ828" s="290"/>
      <c r="DCR828" s="290"/>
      <c r="DCS828" s="290"/>
      <c r="DCT828" s="290"/>
      <c r="DCU828" s="290"/>
      <c r="DCV828" s="290"/>
      <c r="DCW828" s="290"/>
      <c r="DCX828" s="290"/>
      <c r="DCY828" s="290"/>
      <c r="DCZ828" s="290"/>
      <c r="DDA828" s="290"/>
      <c r="DDB828" s="290"/>
      <c r="DDC828" s="290"/>
      <c r="DDD828" s="290"/>
      <c r="DDE828" s="290"/>
      <c r="DDF828" s="290"/>
      <c r="DDG828" s="290"/>
      <c r="DDH828" s="290"/>
      <c r="DDI828" s="290"/>
      <c r="DDJ828" s="290"/>
      <c r="DDK828" s="290"/>
      <c r="DDL828" s="290"/>
      <c r="DDM828" s="290"/>
      <c r="DDN828" s="290"/>
      <c r="DDO828" s="290"/>
      <c r="DDP828" s="290"/>
      <c r="DDQ828" s="290"/>
      <c r="DDR828" s="290"/>
      <c r="DDS828" s="290"/>
      <c r="DDT828" s="290"/>
      <c r="DDU828" s="290"/>
      <c r="DDV828" s="290"/>
      <c r="DDW828" s="290"/>
      <c r="DDX828" s="290"/>
      <c r="DDY828" s="290"/>
      <c r="DDZ828" s="290"/>
      <c r="DEA828" s="290"/>
      <c r="DEB828" s="290"/>
      <c r="DEC828" s="290"/>
      <c r="DED828" s="290"/>
      <c r="DEE828" s="290"/>
      <c r="DEF828" s="290"/>
      <c r="DEG828" s="290"/>
      <c r="DEH828" s="290"/>
      <c r="DEI828" s="290"/>
      <c r="DEJ828" s="290"/>
      <c r="DEK828" s="290"/>
      <c r="DEL828" s="290"/>
      <c r="DEM828" s="290"/>
      <c r="DEN828" s="290"/>
      <c r="DEO828" s="290"/>
      <c r="DEP828" s="290"/>
      <c r="DEQ828" s="290"/>
      <c r="DER828" s="290"/>
      <c r="DES828" s="290"/>
      <c r="DET828" s="290"/>
      <c r="DEU828" s="290"/>
      <c r="DEV828" s="290"/>
      <c r="DEW828" s="290"/>
      <c r="DEX828" s="290"/>
      <c r="DEY828" s="290"/>
      <c r="DEZ828" s="290"/>
      <c r="DFA828" s="290"/>
      <c r="DFB828" s="290"/>
      <c r="DFC828" s="290"/>
      <c r="DFD828" s="290"/>
      <c r="DFE828" s="290"/>
      <c r="DFF828" s="290"/>
      <c r="DFG828" s="290"/>
      <c r="DFH828" s="290"/>
      <c r="DFI828" s="290"/>
      <c r="DFJ828" s="290"/>
      <c r="DFK828" s="290"/>
      <c r="DFL828" s="290"/>
      <c r="DFM828" s="290"/>
      <c r="DFN828" s="290"/>
      <c r="DFO828" s="290"/>
      <c r="DFP828" s="290"/>
      <c r="DFQ828" s="290"/>
      <c r="DFR828" s="290"/>
      <c r="DFS828" s="290"/>
      <c r="DFT828" s="290"/>
      <c r="DFU828" s="290"/>
      <c r="DFV828" s="290"/>
      <c r="DFW828" s="290"/>
      <c r="DFX828" s="290"/>
      <c r="DFY828" s="290"/>
      <c r="DFZ828" s="290"/>
      <c r="DGA828" s="290"/>
      <c r="DGB828" s="290"/>
      <c r="DGC828" s="290"/>
      <c r="DGD828" s="290"/>
      <c r="DGE828" s="290"/>
      <c r="DGF828" s="290"/>
      <c r="DGG828" s="290"/>
      <c r="DGH828" s="290"/>
      <c r="DGI828" s="290"/>
      <c r="DGJ828" s="290"/>
      <c r="DGK828" s="290"/>
      <c r="DGL828" s="290"/>
      <c r="DGM828" s="290"/>
      <c r="DGN828" s="290"/>
      <c r="DGO828" s="290"/>
      <c r="DGP828" s="290"/>
      <c r="DGQ828" s="290"/>
      <c r="DGR828" s="290"/>
      <c r="DGS828" s="290"/>
      <c r="DGT828" s="290"/>
      <c r="DGU828" s="290"/>
      <c r="DGV828" s="290"/>
      <c r="DGW828" s="290"/>
      <c r="DGX828" s="290"/>
      <c r="DGY828" s="290"/>
      <c r="DGZ828" s="290"/>
      <c r="DHA828" s="290"/>
      <c r="DHB828" s="290"/>
      <c r="DHC828" s="290"/>
      <c r="DHD828" s="290"/>
      <c r="DHE828" s="290"/>
      <c r="DHF828" s="290"/>
      <c r="DHG828" s="290"/>
      <c r="DHH828" s="290"/>
      <c r="DHI828" s="290"/>
      <c r="DHJ828" s="290"/>
      <c r="DHK828" s="290"/>
      <c r="DHL828" s="290"/>
      <c r="DHM828" s="290"/>
      <c r="DHN828" s="290"/>
      <c r="DHO828" s="290"/>
      <c r="DHP828" s="290"/>
      <c r="DHQ828" s="290"/>
      <c r="DHR828" s="290"/>
      <c r="DHS828" s="290"/>
      <c r="DHT828" s="290"/>
      <c r="DHU828" s="290"/>
      <c r="DHV828" s="290"/>
      <c r="DHW828" s="290"/>
      <c r="DHX828" s="290"/>
      <c r="DHY828" s="290"/>
      <c r="DHZ828" s="290"/>
      <c r="DIA828" s="290"/>
      <c r="DIB828" s="290"/>
      <c r="DIC828" s="290"/>
      <c r="DID828" s="290"/>
      <c r="DIE828" s="290"/>
      <c r="DIF828" s="290"/>
      <c r="DIG828" s="290"/>
      <c r="DIH828" s="290"/>
      <c r="DII828" s="290"/>
      <c r="DIJ828" s="290"/>
      <c r="DIK828" s="290"/>
      <c r="DIL828" s="290"/>
      <c r="DIM828" s="290"/>
      <c r="DIN828" s="290"/>
      <c r="DIO828" s="290"/>
      <c r="DIP828" s="290"/>
      <c r="DIQ828" s="290"/>
      <c r="DIR828" s="290"/>
      <c r="DIS828" s="290"/>
      <c r="DIT828" s="290"/>
      <c r="DIU828" s="290"/>
      <c r="DIV828" s="290"/>
      <c r="DIW828" s="290"/>
      <c r="DIX828" s="290"/>
      <c r="DIY828" s="290"/>
      <c r="DIZ828" s="290"/>
      <c r="DJA828" s="290"/>
      <c r="DJB828" s="290"/>
      <c r="DJC828" s="290"/>
      <c r="DJD828" s="290"/>
      <c r="DJE828" s="290"/>
      <c r="DJF828" s="290"/>
      <c r="DJG828" s="290"/>
      <c r="DJH828" s="290"/>
      <c r="DJI828" s="290"/>
      <c r="DJJ828" s="290"/>
      <c r="DJK828" s="290"/>
      <c r="DJL828" s="290"/>
      <c r="DJM828" s="290"/>
      <c r="DJN828" s="290"/>
      <c r="DJO828" s="290"/>
      <c r="DJP828" s="290"/>
      <c r="DJQ828" s="290"/>
      <c r="DJR828" s="290"/>
      <c r="DJS828" s="290"/>
      <c r="DJT828" s="290"/>
      <c r="DJU828" s="290"/>
      <c r="DJV828" s="290"/>
      <c r="DJW828" s="290"/>
      <c r="DJX828" s="290"/>
      <c r="DJY828" s="290"/>
      <c r="DJZ828" s="290"/>
      <c r="DKA828" s="290"/>
      <c r="DKB828" s="290"/>
      <c r="DKC828" s="290"/>
      <c r="DKD828" s="290"/>
      <c r="DKE828" s="290"/>
      <c r="DKF828" s="290"/>
      <c r="DKG828" s="290"/>
      <c r="DKH828" s="290"/>
      <c r="DKI828" s="290"/>
      <c r="DKJ828" s="290"/>
      <c r="DKK828" s="290"/>
      <c r="DKL828" s="290"/>
      <c r="DKM828" s="290"/>
      <c r="DKN828" s="290"/>
      <c r="DKO828" s="290"/>
      <c r="DKP828" s="290"/>
      <c r="DKQ828" s="290"/>
      <c r="DKR828" s="290"/>
      <c r="DKS828" s="290"/>
      <c r="DKT828" s="290"/>
      <c r="DKU828" s="290"/>
      <c r="DKV828" s="290"/>
      <c r="DKW828" s="290"/>
      <c r="DKX828" s="290"/>
      <c r="DKY828" s="290"/>
      <c r="DKZ828" s="290"/>
      <c r="DLA828" s="290"/>
      <c r="DLB828" s="290"/>
      <c r="DLC828" s="290"/>
      <c r="DLD828" s="290"/>
      <c r="DLE828" s="290"/>
      <c r="DLF828" s="290"/>
      <c r="DLG828" s="290"/>
      <c r="DLH828" s="290"/>
      <c r="DLI828" s="290"/>
      <c r="DLJ828" s="290"/>
      <c r="DLK828" s="290"/>
      <c r="DLL828" s="290"/>
      <c r="DLM828" s="290"/>
      <c r="DLN828" s="290"/>
      <c r="DLO828" s="290"/>
      <c r="DLP828" s="290"/>
      <c r="DLQ828" s="290"/>
      <c r="DLR828" s="290"/>
      <c r="DLS828" s="290"/>
      <c r="DLT828" s="290"/>
      <c r="DLU828" s="290"/>
      <c r="DLV828" s="290"/>
      <c r="DLW828" s="290"/>
      <c r="DLX828" s="290"/>
      <c r="DLY828" s="290"/>
      <c r="DLZ828" s="290"/>
      <c r="DMA828" s="290"/>
      <c r="DMB828" s="290"/>
      <c r="DMC828" s="290"/>
      <c r="DMD828" s="290"/>
      <c r="DME828" s="290"/>
      <c r="DMF828" s="290"/>
      <c r="DMG828" s="290"/>
      <c r="DMH828" s="290"/>
      <c r="DMI828" s="290"/>
      <c r="DMJ828" s="290"/>
      <c r="DMK828" s="290"/>
      <c r="DML828" s="290"/>
      <c r="DMM828" s="290"/>
      <c r="DMN828" s="290"/>
      <c r="DMO828" s="290"/>
      <c r="DMP828" s="290"/>
      <c r="DMQ828" s="290"/>
      <c r="DMR828" s="290"/>
      <c r="DMS828" s="290"/>
      <c r="DMT828" s="290"/>
      <c r="DMU828" s="290"/>
      <c r="DMV828" s="290"/>
      <c r="DMW828" s="290"/>
      <c r="DMX828" s="290"/>
      <c r="DMY828" s="290"/>
      <c r="DMZ828" s="290"/>
      <c r="DNA828" s="290"/>
      <c r="DNB828" s="290"/>
      <c r="DNC828" s="290"/>
      <c r="DND828" s="290"/>
      <c r="DNE828" s="290"/>
      <c r="DNF828" s="290"/>
      <c r="DNG828" s="290"/>
      <c r="DNH828" s="290"/>
      <c r="DNI828" s="290"/>
      <c r="DNJ828" s="290"/>
      <c r="DNK828" s="290"/>
      <c r="DNL828" s="290"/>
      <c r="DNM828" s="290"/>
      <c r="DNN828" s="290"/>
      <c r="DNO828" s="290"/>
      <c r="DNP828" s="290"/>
      <c r="DNQ828" s="290"/>
      <c r="DNR828" s="290"/>
      <c r="DNS828" s="290"/>
      <c r="DNT828" s="290"/>
      <c r="DNU828" s="290"/>
      <c r="DNV828" s="290"/>
      <c r="DNW828" s="290"/>
      <c r="DNX828" s="290"/>
      <c r="DNY828" s="290"/>
      <c r="DNZ828" s="290"/>
      <c r="DOA828" s="290"/>
      <c r="DOB828" s="290"/>
      <c r="DOC828" s="290"/>
      <c r="DOD828" s="290"/>
      <c r="DOE828" s="290"/>
      <c r="DOF828" s="290"/>
      <c r="DOG828" s="290"/>
      <c r="DOH828" s="290"/>
      <c r="DOI828" s="290"/>
      <c r="DOJ828" s="290"/>
      <c r="DOK828" s="290"/>
      <c r="DOL828" s="290"/>
      <c r="DOM828" s="290"/>
      <c r="DON828" s="290"/>
      <c r="DOO828" s="290"/>
      <c r="DOP828" s="290"/>
      <c r="DOQ828" s="290"/>
      <c r="DOR828" s="290"/>
      <c r="DOS828" s="290"/>
      <c r="DOT828" s="290"/>
      <c r="DOU828" s="290"/>
      <c r="DOV828" s="290"/>
      <c r="DOW828" s="290"/>
      <c r="DOX828" s="290"/>
      <c r="DOY828" s="290"/>
      <c r="DOZ828" s="290"/>
      <c r="DPA828" s="290"/>
      <c r="DPB828" s="290"/>
      <c r="DPC828" s="290"/>
      <c r="DPD828" s="290"/>
      <c r="DPE828" s="290"/>
      <c r="DPF828" s="290"/>
      <c r="DPG828" s="290"/>
      <c r="DPH828" s="290"/>
      <c r="DPI828" s="290"/>
      <c r="DPJ828" s="290"/>
      <c r="DPK828" s="290"/>
      <c r="DPL828" s="290"/>
      <c r="DPM828" s="290"/>
      <c r="DPN828" s="290"/>
      <c r="DPO828" s="290"/>
      <c r="DPP828" s="290"/>
      <c r="DPQ828" s="290"/>
      <c r="DPR828" s="290"/>
      <c r="DPS828" s="290"/>
      <c r="DPT828" s="290"/>
      <c r="DPU828" s="290"/>
      <c r="DPV828" s="290"/>
      <c r="DPW828" s="290"/>
      <c r="DPX828" s="290"/>
      <c r="DPY828" s="290"/>
      <c r="DPZ828" s="290"/>
      <c r="DQA828" s="290"/>
      <c r="DQB828" s="290"/>
      <c r="DQC828" s="290"/>
      <c r="DQD828" s="290"/>
      <c r="DQE828" s="290"/>
      <c r="DQF828" s="290"/>
      <c r="DQG828" s="290"/>
      <c r="DQH828" s="290"/>
      <c r="DQI828" s="290"/>
      <c r="DQJ828" s="290"/>
      <c r="DQK828" s="290"/>
      <c r="DQL828" s="290"/>
      <c r="DQM828" s="290"/>
      <c r="DQN828" s="290"/>
      <c r="DQO828" s="290"/>
      <c r="DQP828" s="290"/>
      <c r="DQQ828" s="290"/>
      <c r="DQR828" s="290"/>
      <c r="DQS828" s="290"/>
      <c r="DQT828" s="290"/>
      <c r="DQU828" s="290"/>
      <c r="DQV828" s="290"/>
      <c r="DQW828" s="290"/>
      <c r="DQX828" s="290"/>
      <c r="DQY828" s="290"/>
      <c r="DQZ828" s="290"/>
      <c r="DRA828" s="290"/>
      <c r="DRB828" s="290"/>
      <c r="DRC828" s="290"/>
      <c r="DRD828" s="290"/>
      <c r="DRE828" s="290"/>
      <c r="DRF828" s="290"/>
      <c r="DRG828" s="290"/>
      <c r="DRH828" s="290"/>
      <c r="DRI828" s="290"/>
      <c r="DRJ828" s="290"/>
      <c r="DRK828" s="290"/>
      <c r="DRL828" s="290"/>
      <c r="DRM828" s="290"/>
      <c r="DRN828" s="290"/>
      <c r="DRO828" s="290"/>
      <c r="DRP828" s="290"/>
      <c r="DRQ828" s="290"/>
      <c r="DRR828" s="290"/>
      <c r="DRS828" s="290"/>
      <c r="DRT828" s="290"/>
      <c r="DRU828" s="290"/>
      <c r="DRV828" s="290"/>
      <c r="DRW828" s="290"/>
      <c r="DRX828" s="290"/>
      <c r="DRY828" s="290"/>
      <c r="DRZ828" s="290"/>
      <c r="DSA828" s="290"/>
      <c r="DSB828" s="290"/>
      <c r="DSC828" s="290"/>
      <c r="DSD828" s="290"/>
      <c r="DSE828" s="290"/>
      <c r="DSF828" s="290"/>
      <c r="DSG828" s="290"/>
      <c r="DSH828" s="290"/>
      <c r="DSI828" s="290"/>
      <c r="DSJ828" s="290"/>
      <c r="DSK828" s="290"/>
      <c r="DSL828" s="290"/>
      <c r="DSM828" s="290"/>
      <c r="DSN828" s="290"/>
      <c r="DSO828" s="290"/>
      <c r="DSP828" s="290"/>
      <c r="DSQ828" s="290"/>
      <c r="DSR828" s="290"/>
      <c r="DSS828" s="290"/>
      <c r="DST828" s="290"/>
      <c r="DSU828" s="290"/>
      <c r="DSV828" s="290"/>
      <c r="DSW828" s="290"/>
      <c r="DSX828" s="290"/>
      <c r="DSY828" s="290"/>
      <c r="DSZ828" s="290"/>
      <c r="DTA828" s="290"/>
      <c r="DTB828" s="290"/>
      <c r="DTC828" s="290"/>
      <c r="DTD828" s="290"/>
      <c r="DTE828" s="290"/>
      <c r="DTF828" s="290"/>
      <c r="DTG828" s="290"/>
      <c r="DTH828" s="290"/>
      <c r="DTI828" s="290"/>
      <c r="DTJ828" s="290"/>
      <c r="DTK828" s="290"/>
      <c r="DTL828" s="290"/>
      <c r="DTM828" s="290"/>
      <c r="DTN828" s="290"/>
      <c r="DTO828" s="290"/>
      <c r="DTP828" s="290"/>
      <c r="DTQ828" s="290"/>
      <c r="DTR828" s="290"/>
      <c r="DTS828" s="290"/>
      <c r="DTT828" s="290"/>
      <c r="DTU828" s="290"/>
      <c r="DTV828" s="290"/>
      <c r="DTW828" s="290"/>
      <c r="DTX828" s="290"/>
      <c r="DTY828" s="290"/>
      <c r="DTZ828" s="290"/>
      <c r="DUA828" s="290"/>
      <c r="DUB828" s="290"/>
      <c r="DUC828" s="290"/>
      <c r="DUD828" s="290"/>
      <c r="DUE828" s="290"/>
      <c r="DUF828" s="290"/>
      <c r="DUG828" s="290"/>
      <c r="DUH828" s="290"/>
      <c r="DUI828" s="290"/>
      <c r="DUJ828" s="290"/>
      <c r="DUK828" s="290"/>
      <c r="DUL828" s="290"/>
      <c r="DUM828" s="290"/>
      <c r="DUN828" s="290"/>
      <c r="DUO828" s="290"/>
      <c r="DUP828" s="290"/>
      <c r="DUQ828" s="290"/>
      <c r="DUR828" s="290"/>
      <c r="DUS828" s="290"/>
      <c r="DUT828" s="290"/>
      <c r="DUU828" s="290"/>
      <c r="DUV828" s="290"/>
      <c r="DUW828" s="290"/>
      <c r="DUX828" s="290"/>
      <c r="DUY828" s="290"/>
      <c r="DUZ828" s="290"/>
      <c r="DVA828" s="290"/>
      <c r="DVB828" s="290"/>
      <c r="DVC828" s="290"/>
      <c r="DVD828" s="290"/>
      <c r="DVE828" s="290"/>
      <c r="DVF828" s="290"/>
      <c r="DVG828" s="290"/>
      <c r="DVH828" s="290"/>
      <c r="DVI828" s="290"/>
      <c r="DVJ828" s="290"/>
      <c r="DVK828" s="290"/>
      <c r="DVL828" s="290"/>
      <c r="DVM828" s="290"/>
      <c r="DVN828" s="290"/>
      <c r="DVO828" s="290"/>
      <c r="DVP828" s="290"/>
      <c r="DVQ828" s="290"/>
      <c r="DVR828" s="290"/>
      <c r="DVS828" s="290"/>
      <c r="DVT828" s="290"/>
      <c r="DVU828" s="290"/>
      <c r="DVV828" s="290"/>
      <c r="DVW828" s="290"/>
      <c r="DVX828" s="290"/>
      <c r="DVY828" s="290"/>
      <c r="DVZ828" s="290"/>
      <c r="DWA828" s="290"/>
      <c r="DWB828" s="290"/>
      <c r="DWC828" s="290"/>
      <c r="DWD828" s="290"/>
      <c r="DWE828" s="290"/>
      <c r="DWF828" s="290"/>
      <c r="DWG828" s="290"/>
      <c r="DWH828" s="290"/>
      <c r="DWI828" s="290"/>
      <c r="DWJ828" s="290"/>
      <c r="DWK828" s="290"/>
      <c r="DWL828" s="290"/>
      <c r="DWM828" s="290"/>
      <c r="DWN828" s="290"/>
      <c r="DWO828" s="290"/>
      <c r="DWP828" s="290"/>
      <c r="DWQ828" s="290"/>
      <c r="DWR828" s="290"/>
      <c r="DWS828" s="290"/>
      <c r="DWT828" s="290"/>
      <c r="DWU828" s="290"/>
      <c r="DWV828" s="290"/>
      <c r="DWW828" s="290"/>
      <c r="DWX828" s="290"/>
      <c r="DWY828" s="290"/>
      <c r="DWZ828" s="290"/>
      <c r="DXA828" s="290"/>
      <c r="DXB828" s="290"/>
      <c r="DXC828" s="290"/>
      <c r="DXD828" s="290"/>
      <c r="DXE828" s="290"/>
      <c r="DXF828" s="290"/>
      <c r="DXG828" s="290"/>
      <c r="DXH828" s="290"/>
      <c r="DXI828" s="290"/>
      <c r="DXJ828" s="290"/>
      <c r="DXK828" s="290"/>
      <c r="DXL828" s="290"/>
      <c r="DXM828" s="290"/>
      <c r="DXN828" s="290"/>
      <c r="DXO828" s="290"/>
      <c r="DXP828" s="290"/>
      <c r="DXQ828" s="290"/>
      <c r="DXR828" s="290"/>
      <c r="DXS828" s="290"/>
      <c r="DXT828" s="290"/>
      <c r="DXU828" s="290"/>
      <c r="DXV828" s="290"/>
      <c r="DXW828" s="290"/>
      <c r="DXX828" s="290"/>
      <c r="DXY828" s="290"/>
      <c r="DXZ828" s="290"/>
      <c r="DYA828" s="290"/>
      <c r="DYB828" s="290"/>
      <c r="DYC828" s="290"/>
      <c r="DYD828" s="290"/>
      <c r="DYE828" s="290"/>
      <c r="DYF828" s="290"/>
      <c r="DYG828" s="290"/>
      <c r="DYH828" s="290"/>
      <c r="DYI828" s="290"/>
      <c r="DYJ828" s="290"/>
      <c r="DYK828" s="290"/>
      <c r="DYL828" s="290"/>
      <c r="DYM828" s="290"/>
      <c r="DYN828" s="290"/>
      <c r="DYO828" s="290"/>
      <c r="DYP828" s="290"/>
      <c r="DYQ828" s="290"/>
      <c r="DYR828" s="290"/>
      <c r="DYS828" s="290"/>
      <c r="DYT828" s="290"/>
      <c r="DYU828" s="290"/>
      <c r="DYV828" s="290"/>
      <c r="DYW828" s="290"/>
      <c r="DYX828" s="290"/>
      <c r="DYY828" s="290"/>
      <c r="DYZ828" s="290"/>
      <c r="DZA828" s="290"/>
      <c r="DZB828" s="290"/>
      <c r="DZC828" s="290"/>
      <c r="DZD828" s="290"/>
      <c r="DZE828" s="290"/>
      <c r="DZF828" s="290"/>
      <c r="DZG828" s="290"/>
      <c r="DZH828" s="290"/>
      <c r="DZI828" s="290"/>
      <c r="DZJ828" s="290"/>
      <c r="DZK828" s="290"/>
      <c r="DZL828" s="290"/>
      <c r="DZM828" s="290"/>
      <c r="DZN828" s="290"/>
      <c r="DZO828" s="290"/>
      <c r="DZP828" s="290"/>
      <c r="DZQ828" s="290"/>
      <c r="DZR828" s="290"/>
      <c r="DZS828" s="290"/>
      <c r="DZT828" s="290"/>
      <c r="DZU828" s="290"/>
      <c r="DZV828" s="290"/>
      <c r="DZW828" s="290"/>
      <c r="DZX828" s="290"/>
      <c r="DZY828" s="290"/>
      <c r="DZZ828" s="290"/>
      <c r="EAA828" s="290"/>
      <c r="EAB828" s="290"/>
      <c r="EAC828" s="290"/>
      <c r="EAD828" s="290"/>
      <c r="EAE828" s="290"/>
      <c r="EAF828" s="290"/>
      <c r="EAG828" s="290"/>
      <c r="EAH828" s="290"/>
      <c r="EAI828" s="290"/>
      <c r="EAJ828" s="290"/>
      <c r="EAK828" s="290"/>
      <c r="EAL828" s="290"/>
      <c r="EAM828" s="290"/>
      <c r="EAN828" s="290"/>
      <c r="EAO828" s="290"/>
      <c r="EAP828" s="290"/>
      <c r="EAQ828" s="290"/>
      <c r="EAR828" s="290"/>
      <c r="EAS828" s="290"/>
      <c r="EAT828" s="290"/>
      <c r="EAU828" s="290"/>
      <c r="EAV828" s="290"/>
      <c r="EAW828" s="290"/>
      <c r="EAX828" s="290"/>
      <c r="EAY828" s="290"/>
      <c r="EAZ828" s="290"/>
      <c r="EBA828" s="290"/>
      <c r="EBB828" s="290"/>
      <c r="EBC828" s="290"/>
      <c r="EBD828" s="290"/>
      <c r="EBE828" s="290"/>
      <c r="EBF828" s="290"/>
      <c r="EBG828" s="290"/>
      <c r="EBH828" s="290"/>
      <c r="EBI828" s="290"/>
      <c r="EBJ828" s="290"/>
      <c r="EBK828" s="290"/>
      <c r="EBL828" s="290"/>
      <c r="EBM828" s="290"/>
      <c r="EBN828" s="290"/>
      <c r="EBO828" s="290"/>
      <c r="EBP828" s="290"/>
      <c r="EBQ828" s="290"/>
      <c r="EBR828" s="290"/>
      <c r="EBS828" s="290"/>
      <c r="EBT828" s="290"/>
      <c r="EBU828" s="290"/>
      <c r="EBV828" s="290"/>
      <c r="EBW828" s="290"/>
      <c r="EBX828" s="290"/>
      <c r="EBY828" s="290"/>
      <c r="EBZ828" s="290"/>
      <c r="ECA828" s="290"/>
      <c r="ECB828" s="290"/>
      <c r="ECC828" s="290"/>
      <c r="ECD828" s="290"/>
      <c r="ECE828" s="290"/>
      <c r="ECF828" s="290"/>
      <c r="ECG828" s="290"/>
      <c r="ECH828" s="290"/>
      <c r="ECI828" s="290"/>
      <c r="ECJ828" s="290"/>
      <c r="ECK828" s="290"/>
      <c r="ECL828" s="290"/>
      <c r="ECM828" s="290"/>
      <c r="ECN828" s="290"/>
      <c r="ECO828" s="290"/>
      <c r="ECP828" s="290"/>
      <c r="ECQ828" s="290"/>
      <c r="ECR828" s="290"/>
      <c r="ECS828" s="290"/>
      <c r="ECT828" s="290"/>
      <c r="ECU828" s="290"/>
      <c r="ECV828" s="290"/>
      <c r="ECW828" s="290"/>
      <c r="ECX828" s="290"/>
      <c r="ECY828" s="290"/>
      <c r="ECZ828" s="290"/>
      <c r="EDA828" s="290"/>
      <c r="EDB828" s="290"/>
      <c r="EDC828" s="290"/>
      <c r="EDD828" s="290"/>
      <c r="EDE828" s="290"/>
      <c r="EDF828" s="290"/>
      <c r="EDG828" s="290"/>
      <c r="EDH828" s="290"/>
      <c r="EDI828" s="290"/>
      <c r="EDJ828" s="290"/>
      <c r="EDK828" s="290"/>
      <c r="EDL828" s="290"/>
      <c r="EDM828" s="290"/>
      <c r="EDN828" s="290"/>
      <c r="EDO828" s="290"/>
      <c r="EDP828" s="290"/>
      <c r="EDQ828" s="290"/>
      <c r="EDR828" s="290"/>
      <c r="EDS828" s="290"/>
      <c r="EDT828" s="290"/>
      <c r="EDU828" s="290"/>
      <c r="EDV828" s="290"/>
      <c r="EDW828" s="290"/>
      <c r="EDX828" s="290"/>
      <c r="EDY828" s="290"/>
      <c r="EDZ828" s="290"/>
      <c r="EEA828" s="290"/>
      <c r="EEB828" s="290"/>
      <c r="EEC828" s="290"/>
      <c r="EED828" s="290"/>
      <c r="EEE828" s="290"/>
      <c r="EEF828" s="290"/>
      <c r="EEG828" s="290"/>
      <c r="EEH828" s="290"/>
      <c r="EEI828" s="290"/>
      <c r="EEJ828" s="290"/>
      <c r="EEK828" s="290"/>
      <c r="EEL828" s="290"/>
      <c r="EEM828" s="290"/>
      <c r="EEN828" s="290"/>
      <c r="EEO828" s="290"/>
      <c r="EEP828" s="290"/>
      <c r="EEQ828" s="290"/>
      <c r="EER828" s="290"/>
      <c r="EES828" s="290"/>
      <c r="EET828" s="290"/>
      <c r="EEU828" s="290"/>
      <c r="EEV828" s="290"/>
      <c r="EEW828" s="290"/>
      <c r="EEX828" s="290"/>
      <c r="EEY828" s="290"/>
      <c r="EEZ828" s="290"/>
      <c r="EFA828" s="290"/>
      <c r="EFB828" s="290"/>
      <c r="EFC828" s="290"/>
      <c r="EFD828" s="290"/>
      <c r="EFE828" s="290"/>
      <c r="EFF828" s="290"/>
      <c r="EFG828" s="290"/>
      <c r="EFH828" s="290"/>
      <c r="EFI828" s="290"/>
      <c r="EFJ828" s="290"/>
      <c r="EFK828" s="290"/>
      <c r="EFL828" s="290"/>
      <c r="EFM828" s="290"/>
      <c r="EFN828" s="290"/>
      <c r="EFO828" s="290"/>
      <c r="EFP828" s="290"/>
      <c r="EFQ828" s="290"/>
      <c r="EFR828" s="290"/>
      <c r="EFS828" s="290"/>
      <c r="EFT828" s="290"/>
      <c r="EFU828" s="290"/>
      <c r="EFV828" s="290"/>
      <c r="EFW828" s="290"/>
      <c r="EFX828" s="290"/>
      <c r="EFY828" s="290"/>
      <c r="EFZ828" s="290"/>
      <c r="EGA828" s="290"/>
      <c r="EGB828" s="290"/>
      <c r="EGC828" s="290"/>
      <c r="EGD828" s="290"/>
      <c r="EGE828" s="290"/>
      <c r="EGF828" s="290"/>
      <c r="EGG828" s="290"/>
      <c r="EGH828" s="290"/>
      <c r="EGI828" s="290"/>
      <c r="EGJ828" s="290"/>
      <c r="EGK828" s="290"/>
      <c r="EGL828" s="290"/>
      <c r="EGM828" s="290"/>
      <c r="EGN828" s="290"/>
      <c r="EGO828" s="290"/>
      <c r="EGP828" s="290"/>
      <c r="EGQ828" s="290"/>
      <c r="EGR828" s="290"/>
      <c r="EGS828" s="290"/>
      <c r="EGT828" s="290"/>
      <c r="EGU828" s="290"/>
      <c r="EGV828" s="290"/>
      <c r="EGW828" s="290"/>
      <c r="EGX828" s="290"/>
      <c r="EGY828" s="290"/>
      <c r="EGZ828" s="290"/>
      <c r="EHA828" s="290"/>
      <c r="EHB828" s="290"/>
      <c r="EHC828" s="290"/>
      <c r="EHD828" s="290"/>
      <c r="EHE828" s="290"/>
      <c r="EHF828" s="290"/>
      <c r="EHG828" s="290"/>
      <c r="EHH828" s="290"/>
      <c r="EHI828" s="290"/>
      <c r="EHJ828" s="290"/>
      <c r="EHK828" s="290"/>
      <c r="EHL828" s="290"/>
      <c r="EHM828" s="290"/>
      <c r="EHN828" s="290"/>
      <c r="EHO828" s="290"/>
      <c r="EHP828" s="290"/>
      <c r="EHQ828" s="290"/>
      <c r="EHR828" s="290"/>
      <c r="EHS828" s="290"/>
      <c r="EHT828" s="290"/>
      <c r="EHU828" s="290"/>
      <c r="EHV828" s="290"/>
      <c r="EHW828" s="290"/>
      <c r="EHX828" s="290"/>
      <c r="EHY828" s="290"/>
      <c r="EHZ828" s="290"/>
      <c r="EIA828" s="290"/>
      <c r="EIB828" s="290"/>
      <c r="EIC828" s="290"/>
      <c r="EID828" s="290"/>
      <c r="EIE828" s="290"/>
      <c r="EIF828" s="290"/>
      <c r="EIG828" s="290"/>
      <c r="EIH828" s="290"/>
      <c r="EII828" s="290"/>
      <c r="EIJ828" s="290"/>
      <c r="EIK828" s="290"/>
      <c r="EIL828" s="290"/>
      <c r="EIM828" s="290"/>
      <c r="EIN828" s="290"/>
      <c r="EIO828" s="290"/>
      <c r="EIP828" s="290"/>
      <c r="EIQ828" s="290"/>
      <c r="EIR828" s="290"/>
      <c r="EIS828" s="290"/>
      <c r="EIT828" s="290"/>
      <c r="EIU828" s="290"/>
      <c r="EIV828" s="290"/>
      <c r="EIW828" s="290"/>
      <c r="EIX828" s="290"/>
      <c r="EIY828" s="290"/>
      <c r="EIZ828" s="290"/>
      <c r="EJA828" s="290"/>
      <c r="EJB828" s="290"/>
      <c r="EJC828" s="290"/>
      <c r="EJD828" s="290"/>
      <c r="EJE828" s="290"/>
      <c r="EJF828" s="290"/>
      <c r="EJG828" s="290"/>
      <c r="EJH828" s="290"/>
      <c r="EJI828" s="290"/>
      <c r="EJJ828" s="290"/>
      <c r="EJK828" s="290"/>
      <c r="EJL828" s="290"/>
      <c r="EJM828" s="290"/>
      <c r="EJN828" s="290"/>
      <c r="EJO828" s="290"/>
      <c r="EJP828" s="290"/>
      <c r="EJQ828" s="290"/>
      <c r="EJR828" s="290"/>
      <c r="EJS828" s="290"/>
      <c r="EJT828" s="290"/>
      <c r="EJU828" s="290"/>
      <c r="EJV828" s="290"/>
      <c r="EJW828" s="290"/>
      <c r="EJX828" s="290"/>
      <c r="EJY828" s="290"/>
      <c r="EJZ828" s="290"/>
      <c r="EKA828" s="290"/>
      <c r="EKB828" s="290"/>
      <c r="EKC828" s="290"/>
      <c r="EKD828" s="290"/>
      <c r="EKE828" s="290"/>
      <c r="EKF828" s="290"/>
      <c r="EKG828" s="290"/>
      <c r="EKH828" s="290"/>
      <c r="EKI828" s="290"/>
      <c r="EKJ828" s="290"/>
      <c r="EKK828" s="290"/>
      <c r="EKL828" s="290"/>
      <c r="EKM828" s="290"/>
      <c r="EKN828" s="290"/>
      <c r="EKO828" s="290"/>
      <c r="EKP828" s="290"/>
      <c r="EKQ828" s="290"/>
      <c r="EKR828" s="290"/>
      <c r="EKS828" s="290"/>
      <c r="EKT828" s="290"/>
      <c r="EKU828" s="290"/>
      <c r="EKV828" s="290"/>
      <c r="EKW828" s="290"/>
      <c r="EKX828" s="290"/>
      <c r="EKY828" s="290"/>
      <c r="EKZ828" s="290"/>
      <c r="ELA828" s="290"/>
      <c r="ELB828" s="290"/>
      <c r="ELC828" s="290"/>
      <c r="ELD828" s="290"/>
      <c r="ELE828" s="290"/>
      <c r="ELF828" s="290"/>
      <c r="ELG828" s="290"/>
      <c r="ELH828" s="290"/>
      <c r="ELI828" s="290"/>
      <c r="ELJ828" s="290"/>
      <c r="ELK828" s="290"/>
      <c r="ELL828" s="290"/>
      <c r="ELM828" s="290"/>
      <c r="ELN828" s="290"/>
      <c r="ELO828" s="290"/>
      <c r="ELP828" s="290"/>
      <c r="ELQ828" s="290"/>
      <c r="ELR828" s="290"/>
      <c r="ELS828" s="290"/>
      <c r="ELT828" s="290"/>
      <c r="ELU828" s="290"/>
      <c r="ELV828" s="290"/>
      <c r="ELW828" s="290"/>
      <c r="ELX828" s="290"/>
      <c r="ELY828" s="290"/>
      <c r="ELZ828" s="290"/>
      <c r="EMA828" s="290"/>
      <c r="EMB828" s="290"/>
      <c r="EMC828" s="290"/>
      <c r="EMD828" s="290"/>
      <c r="EME828" s="290"/>
      <c r="EMF828" s="290"/>
      <c r="EMG828" s="290"/>
      <c r="EMH828" s="290"/>
      <c r="EMI828" s="290"/>
      <c r="EMJ828" s="290"/>
      <c r="EMK828" s="290"/>
      <c r="EML828" s="290"/>
      <c r="EMM828" s="290"/>
      <c r="EMN828" s="290"/>
      <c r="EMO828" s="290"/>
      <c r="EMP828" s="290"/>
      <c r="EMQ828" s="290"/>
      <c r="EMR828" s="290"/>
      <c r="EMS828" s="290"/>
      <c r="EMT828" s="290"/>
      <c r="EMU828" s="290"/>
      <c r="EMV828" s="290"/>
      <c r="EMW828" s="290"/>
      <c r="EMX828" s="290"/>
      <c r="EMY828" s="290"/>
      <c r="EMZ828" s="290"/>
      <c r="ENA828" s="290"/>
      <c r="ENB828" s="290"/>
      <c r="ENC828" s="290"/>
      <c r="END828" s="290"/>
      <c r="ENE828" s="290"/>
      <c r="ENF828" s="290"/>
      <c r="ENG828" s="290"/>
      <c r="ENH828" s="290"/>
      <c r="ENI828" s="290"/>
      <c r="ENJ828" s="290"/>
      <c r="ENK828" s="290"/>
      <c r="ENL828" s="290"/>
      <c r="ENM828" s="290"/>
      <c r="ENN828" s="290"/>
      <c r="ENO828" s="290"/>
      <c r="ENP828" s="290"/>
      <c r="ENQ828" s="290"/>
      <c r="ENR828" s="290"/>
      <c r="ENS828" s="290"/>
      <c r="ENT828" s="290"/>
      <c r="ENU828" s="290"/>
      <c r="ENV828" s="290"/>
      <c r="ENW828" s="290"/>
      <c r="ENX828" s="290"/>
      <c r="ENY828" s="290"/>
      <c r="ENZ828" s="290"/>
      <c r="EOA828" s="290"/>
      <c r="EOB828" s="290"/>
      <c r="EOC828" s="290"/>
      <c r="EOD828" s="290"/>
      <c r="EOE828" s="290"/>
      <c r="EOF828" s="290"/>
      <c r="EOG828" s="290"/>
      <c r="EOH828" s="290"/>
      <c r="EOI828" s="290"/>
      <c r="EOJ828" s="290"/>
      <c r="EOK828" s="290"/>
      <c r="EOL828" s="290"/>
      <c r="EOM828" s="290"/>
      <c r="EON828" s="290"/>
      <c r="EOO828" s="290"/>
      <c r="EOP828" s="290"/>
      <c r="EOQ828" s="290"/>
      <c r="EOR828" s="290"/>
      <c r="EOS828" s="290"/>
      <c r="EOT828" s="290"/>
      <c r="EOU828" s="290"/>
      <c r="EOV828" s="290"/>
      <c r="EOW828" s="290"/>
      <c r="EOX828" s="290"/>
      <c r="EOY828" s="290"/>
      <c r="EOZ828" s="290"/>
      <c r="EPA828" s="290"/>
      <c r="EPB828" s="290"/>
      <c r="EPC828" s="290"/>
      <c r="EPD828" s="290"/>
      <c r="EPE828" s="290"/>
      <c r="EPF828" s="290"/>
      <c r="EPG828" s="290"/>
      <c r="EPH828" s="290"/>
      <c r="EPI828" s="290"/>
      <c r="EPJ828" s="290"/>
      <c r="EPK828" s="290"/>
      <c r="EPL828" s="290"/>
      <c r="EPM828" s="290"/>
      <c r="EPN828" s="290"/>
      <c r="EPO828" s="290"/>
      <c r="EPP828" s="290"/>
      <c r="EPQ828" s="290"/>
      <c r="EPR828" s="290"/>
      <c r="EPS828" s="290"/>
      <c r="EPT828" s="290"/>
      <c r="EPU828" s="290"/>
      <c r="EPV828" s="290"/>
      <c r="EPW828" s="290"/>
      <c r="EPX828" s="290"/>
      <c r="EPY828" s="290"/>
      <c r="EPZ828" s="290"/>
      <c r="EQA828" s="290"/>
      <c r="EQB828" s="290"/>
      <c r="EQC828" s="290"/>
      <c r="EQD828" s="290"/>
      <c r="EQE828" s="290"/>
      <c r="EQF828" s="290"/>
      <c r="EQG828" s="290"/>
      <c r="EQH828" s="290"/>
      <c r="EQI828" s="290"/>
      <c r="EQJ828" s="290"/>
      <c r="EQK828" s="290"/>
      <c r="EQL828" s="290"/>
      <c r="EQM828" s="290"/>
      <c r="EQN828" s="290"/>
      <c r="EQO828" s="290"/>
      <c r="EQP828" s="290"/>
      <c r="EQQ828" s="290"/>
      <c r="EQR828" s="290"/>
      <c r="EQS828" s="290"/>
      <c r="EQT828" s="290"/>
      <c r="EQU828" s="290"/>
      <c r="EQV828" s="290"/>
      <c r="EQW828" s="290"/>
      <c r="EQX828" s="290"/>
      <c r="EQY828" s="290"/>
      <c r="EQZ828" s="290"/>
      <c r="ERA828" s="290"/>
      <c r="ERB828" s="290"/>
      <c r="ERC828" s="290"/>
      <c r="ERD828" s="290"/>
      <c r="ERE828" s="290"/>
      <c r="ERF828" s="290"/>
      <c r="ERG828" s="290"/>
      <c r="ERH828" s="290"/>
      <c r="ERI828" s="290"/>
      <c r="ERJ828" s="290"/>
      <c r="ERK828" s="290"/>
      <c r="ERL828" s="290"/>
      <c r="ERM828" s="290"/>
      <c r="ERN828" s="290"/>
      <c r="ERO828" s="290"/>
      <c r="ERP828" s="290"/>
      <c r="ERQ828" s="290"/>
      <c r="ERR828" s="290"/>
      <c r="ERS828" s="290"/>
      <c r="ERT828" s="290"/>
      <c r="ERU828" s="290"/>
      <c r="ERV828" s="290"/>
      <c r="ERW828" s="290"/>
      <c r="ERX828" s="290"/>
      <c r="ERY828" s="290"/>
      <c r="ERZ828" s="290"/>
      <c r="ESA828" s="290"/>
      <c r="ESB828" s="290"/>
      <c r="ESC828" s="290"/>
      <c r="ESD828" s="290"/>
      <c r="ESE828" s="290"/>
      <c r="ESF828" s="290"/>
      <c r="ESG828" s="290"/>
      <c r="ESH828" s="290"/>
      <c r="ESI828" s="290"/>
      <c r="ESJ828" s="290"/>
      <c r="ESK828" s="290"/>
      <c r="ESL828" s="290"/>
      <c r="ESM828" s="290"/>
      <c r="ESN828" s="290"/>
      <c r="ESO828" s="290"/>
      <c r="ESP828" s="290"/>
      <c r="ESQ828" s="290"/>
      <c r="ESR828" s="290"/>
      <c r="ESS828" s="290"/>
      <c r="EST828" s="290"/>
      <c r="ESU828" s="290"/>
      <c r="ESV828" s="290"/>
      <c r="ESW828" s="290"/>
      <c r="ESX828" s="290"/>
      <c r="ESY828" s="290"/>
      <c r="ESZ828" s="290"/>
      <c r="ETA828" s="290"/>
      <c r="ETB828" s="290"/>
      <c r="ETC828" s="290"/>
      <c r="ETD828" s="290"/>
      <c r="ETE828" s="290"/>
      <c r="ETF828" s="290"/>
      <c r="ETG828" s="290"/>
      <c r="ETH828" s="290"/>
      <c r="ETI828" s="290"/>
      <c r="ETJ828" s="290"/>
      <c r="ETK828" s="290"/>
      <c r="ETL828" s="290"/>
      <c r="ETM828" s="290"/>
      <c r="ETN828" s="290"/>
      <c r="ETO828" s="290"/>
      <c r="ETP828" s="290"/>
      <c r="ETQ828" s="290"/>
      <c r="ETR828" s="290"/>
      <c r="ETS828" s="290"/>
      <c r="ETT828" s="290"/>
      <c r="ETU828" s="290"/>
      <c r="ETV828" s="290"/>
      <c r="ETW828" s="290"/>
      <c r="ETX828" s="290"/>
      <c r="ETY828" s="290"/>
      <c r="ETZ828" s="290"/>
      <c r="EUA828" s="290"/>
      <c r="EUB828" s="290"/>
      <c r="EUC828" s="290"/>
      <c r="EUD828" s="290"/>
      <c r="EUE828" s="290"/>
      <c r="EUF828" s="290"/>
      <c r="EUG828" s="290"/>
      <c r="EUH828" s="290"/>
      <c r="EUI828" s="290"/>
      <c r="EUJ828" s="290"/>
      <c r="EUK828" s="290"/>
      <c r="EUL828" s="290"/>
      <c r="EUM828" s="290"/>
      <c r="EUN828" s="290"/>
      <c r="EUO828" s="290"/>
      <c r="EUP828" s="290"/>
      <c r="EUQ828" s="290"/>
      <c r="EUR828" s="290"/>
      <c r="EUS828" s="290"/>
      <c r="EUT828" s="290"/>
      <c r="EUU828" s="290"/>
      <c r="EUV828" s="290"/>
      <c r="EUW828" s="290"/>
      <c r="EUX828" s="290"/>
      <c r="EUY828" s="290"/>
      <c r="EUZ828" s="290"/>
      <c r="EVA828" s="290"/>
      <c r="EVB828" s="290"/>
      <c r="EVC828" s="290"/>
      <c r="EVD828" s="290"/>
      <c r="EVE828" s="290"/>
      <c r="EVF828" s="290"/>
      <c r="EVG828" s="290"/>
      <c r="EVH828" s="290"/>
      <c r="EVI828" s="290"/>
      <c r="EVJ828" s="290"/>
      <c r="EVK828" s="290"/>
      <c r="EVL828" s="290"/>
      <c r="EVM828" s="290"/>
      <c r="EVN828" s="290"/>
      <c r="EVO828" s="290"/>
      <c r="EVP828" s="290"/>
      <c r="EVQ828" s="290"/>
      <c r="EVR828" s="290"/>
      <c r="EVS828" s="290"/>
      <c r="EVT828" s="290"/>
      <c r="EVU828" s="290"/>
      <c r="EVV828" s="290"/>
      <c r="EVW828" s="290"/>
      <c r="EVX828" s="290"/>
      <c r="EVY828" s="290"/>
      <c r="EVZ828" s="290"/>
      <c r="EWA828" s="290"/>
      <c r="EWB828" s="290"/>
      <c r="EWC828" s="290"/>
      <c r="EWD828" s="290"/>
      <c r="EWE828" s="290"/>
      <c r="EWF828" s="290"/>
      <c r="EWG828" s="290"/>
      <c r="EWH828" s="290"/>
      <c r="EWI828" s="290"/>
      <c r="EWJ828" s="290"/>
      <c r="EWK828" s="290"/>
      <c r="EWL828" s="290"/>
      <c r="EWM828" s="290"/>
      <c r="EWN828" s="290"/>
      <c r="EWO828" s="290"/>
      <c r="EWP828" s="290"/>
      <c r="EWQ828" s="290"/>
      <c r="EWR828" s="290"/>
      <c r="EWS828" s="290"/>
      <c r="EWT828" s="290"/>
      <c r="EWU828" s="290"/>
      <c r="EWV828" s="290"/>
      <c r="EWW828" s="290"/>
      <c r="EWX828" s="290"/>
      <c r="EWY828" s="290"/>
      <c r="EWZ828" s="290"/>
      <c r="EXA828" s="290"/>
      <c r="EXB828" s="290"/>
      <c r="EXC828" s="290"/>
      <c r="EXD828" s="290"/>
      <c r="EXE828" s="290"/>
      <c r="EXF828" s="290"/>
      <c r="EXG828" s="290"/>
      <c r="EXH828" s="290"/>
      <c r="EXI828" s="290"/>
      <c r="EXJ828" s="290"/>
      <c r="EXK828" s="290"/>
      <c r="EXL828" s="290"/>
      <c r="EXM828" s="290"/>
      <c r="EXN828" s="290"/>
      <c r="EXO828" s="290"/>
      <c r="EXP828" s="290"/>
      <c r="EXQ828" s="290"/>
      <c r="EXR828" s="290"/>
      <c r="EXS828" s="290"/>
      <c r="EXT828" s="290"/>
      <c r="EXU828" s="290"/>
      <c r="EXV828" s="290"/>
      <c r="EXW828" s="290"/>
      <c r="EXX828" s="290"/>
      <c r="EXY828" s="290"/>
      <c r="EXZ828" s="290"/>
      <c r="EYA828" s="290"/>
      <c r="EYB828" s="290"/>
      <c r="EYC828" s="290"/>
      <c r="EYD828" s="290"/>
      <c r="EYE828" s="290"/>
      <c r="EYF828" s="290"/>
      <c r="EYG828" s="290"/>
      <c r="EYH828" s="290"/>
      <c r="EYI828" s="290"/>
      <c r="EYJ828" s="290"/>
      <c r="EYK828" s="290"/>
      <c r="EYL828" s="290"/>
      <c r="EYM828" s="290"/>
      <c r="EYN828" s="290"/>
      <c r="EYO828" s="290"/>
      <c r="EYP828" s="290"/>
      <c r="EYQ828" s="290"/>
      <c r="EYR828" s="290"/>
      <c r="EYS828" s="290"/>
      <c r="EYT828" s="290"/>
      <c r="EYU828" s="290"/>
      <c r="EYV828" s="290"/>
      <c r="EYW828" s="290"/>
      <c r="EYX828" s="290"/>
      <c r="EYY828" s="290"/>
      <c r="EYZ828" s="290"/>
      <c r="EZA828" s="290"/>
      <c r="EZB828" s="290"/>
      <c r="EZC828" s="290"/>
      <c r="EZD828" s="290"/>
      <c r="EZE828" s="290"/>
      <c r="EZF828" s="290"/>
      <c r="EZG828" s="290"/>
      <c r="EZH828" s="290"/>
      <c r="EZI828" s="290"/>
      <c r="EZJ828" s="290"/>
      <c r="EZK828" s="290"/>
      <c r="EZL828" s="290"/>
      <c r="EZM828" s="290"/>
      <c r="EZN828" s="290"/>
      <c r="EZO828" s="290"/>
      <c r="EZP828" s="290"/>
      <c r="EZQ828" s="290"/>
      <c r="EZR828" s="290"/>
      <c r="EZS828" s="290"/>
      <c r="EZT828" s="290"/>
      <c r="EZU828" s="290"/>
      <c r="EZV828" s="290"/>
      <c r="EZW828" s="290"/>
      <c r="EZX828" s="290"/>
      <c r="EZY828" s="290"/>
      <c r="EZZ828" s="290"/>
      <c r="FAA828" s="290"/>
      <c r="FAB828" s="290"/>
      <c r="FAC828" s="290"/>
      <c r="FAD828" s="290"/>
      <c r="FAE828" s="290"/>
      <c r="FAF828" s="290"/>
      <c r="FAG828" s="290"/>
      <c r="FAH828" s="290"/>
      <c r="FAI828" s="290"/>
      <c r="FAJ828" s="290"/>
      <c r="FAK828" s="290"/>
      <c r="FAL828" s="290"/>
      <c r="FAM828" s="290"/>
      <c r="FAN828" s="290"/>
      <c r="FAO828" s="290"/>
      <c r="FAP828" s="290"/>
      <c r="FAQ828" s="290"/>
      <c r="FAR828" s="290"/>
      <c r="FAS828" s="290"/>
      <c r="FAT828" s="290"/>
      <c r="FAU828" s="290"/>
      <c r="FAV828" s="290"/>
      <c r="FAW828" s="290"/>
      <c r="FAX828" s="290"/>
      <c r="FAY828" s="290"/>
      <c r="FAZ828" s="290"/>
      <c r="FBA828" s="290"/>
      <c r="FBB828" s="290"/>
      <c r="FBC828" s="290"/>
      <c r="FBD828" s="290"/>
      <c r="FBE828" s="290"/>
      <c r="FBF828" s="290"/>
      <c r="FBG828" s="290"/>
      <c r="FBH828" s="290"/>
      <c r="FBI828" s="290"/>
      <c r="FBJ828" s="290"/>
      <c r="FBK828" s="290"/>
      <c r="FBL828" s="290"/>
      <c r="FBM828" s="290"/>
      <c r="FBN828" s="290"/>
      <c r="FBO828" s="290"/>
      <c r="FBP828" s="290"/>
      <c r="FBQ828" s="290"/>
      <c r="FBR828" s="290"/>
      <c r="FBS828" s="290"/>
      <c r="FBT828" s="290"/>
      <c r="FBU828" s="290"/>
      <c r="FBV828" s="290"/>
      <c r="FBW828" s="290"/>
      <c r="FBX828" s="290"/>
      <c r="FBY828" s="290"/>
      <c r="FBZ828" s="290"/>
      <c r="FCA828" s="290"/>
      <c r="FCB828" s="290"/>
      <c r="FCC828" s="290"/>
      <c r="FCD828" s="290"/>
      <c r="FCE828" s="290"/>
      <c r="FCF828" s="290"/>
      <c r="FCG828" s="290"/>
      <c r="FCH828" s="290"/>
      <c r="FCI828" s="290"/>
      <c r="FCJ828" s="290"/>
      <c r="FCK828" s="290"/>
      <c r="FCL828" s="290"/>
      <c r="FCM828" s="290"/>
      <c r="FCN828" s="290"/>
      <c r="FCO828" s="290"/>
      <c r="FCP828" s="290"/>
      <c r="FCQ828" s="290"/>
      <c r="FCR828" s="290"/>
      <c r="FCS828" s="290"/>
      <c r="FCT828" s="290"/>
      <c r="FCU828" s="290"/>
      <c r="FCV828" s="290"/>
      <c r="FCW828" s="290"/>
      <c r="FCX828" s="290"/>
      <c r="FCY828" s="290"/>
      <c r="FCZ828" s="290"/>
      <c r="FDA828" s="290"/>
      <c r="FDB828" s="290"/>
      <c r="FDC828" s="290"/>
      <c r="FDD828" s="290"/>
      <c r="FDE828" s="290"/>
      <c r="FDF828" s="290"/>
      <c r="FDG828" s="290"/>
      <c r="FDH828" s="290"/>
      <c r="FDI828" s="290"/>
      <c r="FDJ828" s="290"/>
      <c r="FDK828" s="290"/>
      <c r="FDL828" s="290"/>
      <c r="FDM828" s="290"/>
      <c r="FDN828" s="290"/>
      <c r="FDO828" s="290"/>
      <c r="FDP828" s="290"/>
      <c r="FDQ828" s="290"/>
      <c r="FDR828" s="290"/>
      <c r="FDS828" s="290"/>
      <c r="FDT828" s="290"/>
      <c r="FDU828" s="290"/>
      <c r="FDV828" s="290"/>
      <c r="FDW828" s="290"/>
      <c r="FDX828" s="290"/>
      <c r="FDY828" s="290"/>
      <c r="FDZ828" s="290"/>
      <c r="FEA828" s="290"/>
      <c r="FEB828" s="290"/>
      <c r="FEC828" s="290"/>
      <c r="FED828" s="290"/>
      <c r="FEE828" s="290"/>
      <c r="FEF828" s="290"/>
      <c r="FEG828" s="290"/>
      <c r="FEH828" s="290"/>
      <c r="FEI828" s="290"/>
      <c r="FEJ828" s="290"/>
      <c r="FEK828" s="290"/>
      <c r="FEL828" s="290"/>
      <c r="FEM828" s="290"/>
      <c r="FEN828" s="290"/>
      <c r="FEO828" s="290"/>
      <c r="FEP828" s="290"/>
      <c r="FEQ828" s="290"/>
      <c r="FER828" s="290"/>
      <c r="FES828" s="290"/>
      <c r="FET828" s="290"/>
      <c r="FEU828" s="290"/>
      <c r="FEV828" s="290"/>
      <c r="FEW828" s="290"/>
      <c r="FEX828" s="290"/>
      <c r="FEY828" s="290"/>
      <c r="FEZ828" s="290"/>
      <c r="FFA828" s="290"/>
      <c r="FFB828" s="290"/>
      <c r="FFC828" s="290"/>
      <c r="FFD828" s="290"/>
      <c r="FFE828" s="290"/>
      <c r="FFF828" s="290"/>
      <c r="FFG828" s="290"/>
      <c r="FFH828" s="290"/>
      <c r="FFI828" s="290"/>
      <c r="FFJ828" s="290"/>
      <c r="FFK828" s="290"/>
      <c r="FFL828" s="290"/>
      <c r="FFM828" s="290"/>
      <c r="FFN828" s="290"/>
      <c r="FFO828" s="290"/>
      <c r="FFP828" s="290"/>
      <c r="FFQ828" s="290"/>
      <c r="FFR828" s="290"/>
      <c r="FFS828" s="290"/>
      <c r="FFT828" s="290"/>
      <c r="FFU828" s="290"/>
      <c r="FFV828" s="290"/>
      <c r="FFW828" s="290"/>
      <c r="FFX828" s="290"/>
      <c r="FFY828" s="290"/>
      <c r="FFZ828" s="290"/>
      <c r="FGA828" s="290"/>
      <c r="FGB828" s="290"/>
      <c r="FGC828" s="290"/>
      <c r="FGD828" s="290"/>
      <c r="FGE828" s="290"/>
      <c r="FGF828" s="290"/>
      <c r="FGG828" s="290"/>
      <c r="FGH828" s="290"/>
      <c r="FGI828" s="290"/>
      <c r="FGJ828" s="290"/>
      <c r="FGK828" s="290"/>
      <c r="FGL828" s="290"/>
      <c r="FGM828" s="290"/>
      <c r="FGN828" s="290"/>
      <c r="FGO828" s="290"/>
      <c r="FGP828" s="290"/>
      <c r="FGQ828" s="290"/>
      <c r="FGR828" s="290"/>
      <c r="FGS828" s="290"/>
      <c r="FGT828" s="290"/>
      <c r="FGU828" s="290"/>
      <c r="FGV828" s="290"/>
      <c r="FGW828" s="290"/>
      <c r="FGX828" s="290"/>
      <c r="FGY828" s="290"/>
      <c r="FGZ828" s="290"/>
      <c r="FHA828" s="290"/>
      <c r="FHB828" s="290"/>
      <c r="FHC828" s="290"/>
      <c r="FHD828" s="290"/>
      <c r="FHE828" s="290"/>
      <c r="FHF828" s="290"/>
      <c r="FHG828" s="290"/>
      <c r="FHH828" s="290"/>
      <c r="FHI828" s="290"/>
      <c r="FHJ828" s="290"/>
      <c r="FHK828" s="290"/>
      <c r="FHL828" s="290"/>
      <c r="FHM828" s="290"/>
      <c r="FHN828" s="290"/>
      <c r="FHO828" s="290"/>
      <c r="FHP828" s="290"/>
      <c r="FHQ828" s="290"/>
      <c r="FHR828" s="290"/>
      <c r="FHS828" s="290"/>
      <c r="FHT828" s="290"/>
      <c r="FHU828" s="290"/>
      <c r="FHV828" s="290"/>
      <c r="FHW828" s="290"/>
      <c r="FHX828" s="290"/>
      <c r="FHY828" s="290"/>
      <c r="FHZ828" s="290"/>
      <c r="FIA828" s="290"/>
      <c r="FIB828" s="290"/>
      <c r="FIC828" s="290"/>
      <c r="FID828" s="290"/>
      <c r="FIE828" s="290"/>
      <c r="FIF828" s="290"/>
      <c r="FIG828" s="290"/>
      <c r="FIH828" s="290"/>
      <c r="FII828" s="290"/>
      <c r="FIJ828" s="290"/>
    </row>
    <row r="829" spans="1:4300" s="50" customFormat="1" ht="45.75" customHeight="1">
      <c r="A829" s="589">
        <f>1+A828</f>
        <v>827</v>
      </c>
      <c r="B829" s="403" t="s">
        <v>8096</v>
      </c>
      <c r="C829" s="156" t="s">
        <v>8097</v>
      </c>
      <c r="D829" s="156" t="s">
        <v>645</v>
      </c>
      <c r="E829" s="156">
        <v>45545</v>
      </c>
      <c r="F829" s="156">
        <v>45549</v>
      </c>
      <c r="G829" s="156">
        <v>45646</v>
      </c>
      <c r="H829" s="156" t="s">
        <v>94</v>
      </c>
      <c r="I829" s="156" t="s">
        <v>95</v>
      </c>
      <c r="J829" s="301" t="s">
        <v>8098</v>
      </c>
      <c r="K829" s="251">
        <v>1072641159</v>
      </c>
      <c r="L829" s="156">
        <v>5</v>
      </c>
      <c r="M829" s="156" t="s">
        <v>97</v>
      </c>
      <c r="N829" s="156" t="s">
        <v>98</v>
      </c>
      <c r="O829" s="156" t="s">
        <v>5700</v>
      </c>
      <c r="P829" s="156" t="s">
        <v>8045</v>
      </c>
      <c r="Q829" s="156" t="s">
        <v>8099</v>
      </c>
      <c r="R829" s="143">
        <f>+G829-F829</f>
        <v>97</v>
      </c>
      <c r="S829" s="134" t="s">
        <v>8100</v>
      </c>
      <c r="T829" s="253">
        <v>10346667</v>
      </c>
      <c r="U829" s="156" t="s">
        <v>8101</v>
      </c>
      <c r="V829" s="253">
        <f>+T829</f>
        <v>10346667</v>
      </c>
      <c r="W829" s="156">
        <v>45546</v>
      </c>
      <c r="X829" s="156" t="s">
        <v>103</v>
      </c>
      <c r="Y829" s="317">
        <f>+Z829+AA829+AB829</f>
        <v>10346667</v>
      </c>
      <c r="Z829" s="156">
        <f>+V829</f>
        <v>10346667</v>
      </c>
      <c r="AA829" s="156">
        <v>0</v>
      </c>
      <c r="AB829" s="156">
        <f>+AC829+AD829+AE829+AF829+AG829+AH829+AI829+AJ829</f>
        <v>0</v>
      </c>
      <c r="AC829" s="156">
        <v>0</v>
      </c>
      <c r="AD829" s="156">
        <v>0</v>
      </c>
      <c r="AE829" s="156">
        <v>0</v>
      </c>
      <c r="AF829" s="156">
        <v>0</v>
      </c>
      <c r="AG829" s="156">
        <v>0</v>
      </c>
      <c r="AH829" s="156">
        <v>0</v>
      </c>
      <c r="AI829" s="156">
        <v>0</v>
      </c>
      <c r="AJ829" s="156">
        <v>0</v>
      </c>
      <c r="AK829" s="156" t="s">
        <v>104</v>
      </c>
      <c r="AL829" s="103" t="s">
        <v>8102</v>
      </c>
      <c r="AM829" s="156" t="s">
        <v>8049</v>
      </c>
      <c r="AN829" s="156">
        <v>35419855</v>
      </c>
      <c r="AO829" s="156" t="s">
        <v>114</v>
      </c>
      <c r="AP829" s="156" t="s">
        <v>108</v>
      </c>
      <c r="AQ829" s="156" t="s">
        <v>108</v>
      </c>
      <c r="AR829" s="156" t="s">
        <v>108</v>
      </c>
      <c r="AS829" s="156" t="s">
        <v>109</v>
      </c>
      <c r="AT829" s="156" t="s">
        <v>109</v>
      </c>
      <c r="AU829" s="156" t="s">
        <v>392</v>
      </c>
      <c r="AV829" s="156"/>
      <c r="AW829" s="156"/>
      <c r="AX829" s="156" t="s">
        <v>109</v>
      </c>
      <c r="AY829" s="156" t="s">
        <v>108</v>
      </c>
      <c r="AZ829" s="156"/>
      <c r="BA829" s="156"/>
      <c r="BB829" s="156"/>
      <c r="BC829" s="156"/>
      <c r="BD829" s="156"/>
      <c r="BE829" s="156"/>
      <c r="BF829" s="156"/>
      <c r="BG829" s="156"/>
      <c r="BH829" s="153">
        <f>T829+BB829</f>
        <v>10346667</v>
      </c>
      <c r="BI829" s="349" t="s">
        <v>113</v>
      </c>
      <c r="BJ829" s="240"/>
      <c r="BK829" s="240" t="s">
        <v>114</v>
      </c>
      <c r="BL829" s="240"/>
      <c r="BM829" s="437"/>
      <c r="BN829" s="156" t="s">
        <v>161</v>
      </c>
      <c r="BO829" s="156">
        <v>38</v>
      </c>
      <c r="BP829" s="156">
        <v>31544</v>
      </c>
      <c r="BQ829" s="156" t="s">
        <v>108</v>
      </c>
      <c r="BR829" s="156" t="s">
        <v>108</v>
      </c>
      <c r="BS829" s="156" t="s">
        <v>108</v>
      </c>
      <c r="BT829" s="156" t="s">
        <v>108</v>
      </c>
      <c r="BU829" s="156" t="s">
        <v>8103</v>
      </c>
      <c r="BV829" s="156">
        <v>3133429947</v>
      </c>
      <c r="BW829" s="156" t="s">
        <v>8104</v>
      </c>
      <c r="BX829" s="156" t="s">
        <v>139</v>
      </c>
      <c r="BY829" s="156" t="s">
        <v>119</v>
      </c>
      <c r="BZ829" s="156" t="s">
        <v>8105</v>
      </c>
      <c r="CA829" s="157" t="s">
        <v>109</v>
      </c>
      <c r="CB829" s="157" t="s">
        <v>109</v>
      </c>
      <c r="CC829" s="157" t="s">
        <v>109</v>
      </c>
      <c r="CD829" s="152" t="s">
        <v>109</v>
      </c>
      <c r="CE829" s="156"/>
      <c r="CF829" s="156"/>
      <c r="CG829" s="156"/>
      <c r="CH829" s="156"/>
      <c r="CI829" s="156"/>
      <c r="CJ829" s="156"/>
      <c r="CK829" s="156"/>
      <c r="CL829" s="156"/>
      <c r="CM829" s="157" t="s">
        <v>109</v>
      </c>
      <c r="CN829" s="156"/>
      <c r="CO829" s="297"/>
      <c r="CP829" s="297"/>
      <c r="CQ829" s="297"/>
      <c r="CR829" s="297"/>
      <c r="GV829" s="328"/>
      <c r="GW829" s="328"/>
      <c r="GX829" s="328"/>
      <c r="GY829" s="328"/>
      <c r="GZ829" s="328"/>
      <c r="HA829" s="328"/>
      <c r="HB829" s="328"/>
      <c r="HC829" s="328"/>
      <c r="HD829" s="328"/>
      <c r="HE829" s="328"/>
      <c r="HF829" s="328"/>
      <c r="HG829" s="328"/>
      <c r="HH829" s="328"/>
      <c r="HI829" s="328"/>
      <c r="HJ829" s="328"/>
      <c r="HK829" s="328"/>
      <c r="HL829" s="328"/>
      <c r="HM829" s="328"/>
      <c r="HN829" s="328"/>
      <c r="HO829" s="328"/>
      <c r="HP829" s="328"/>
      <c r="HQ829" s="328"/>
      <c r="HR829" s="328"/>
      <c r="HS829" s="328"/>
      <c r="HT829" s="328"/>
      <c r="HU829" s="328"/>
      <c r="HV829" s="328"/>
      <c r="HW829" s="328"/>
      <c r="HX829" s="328"/>
      <c r="HY829" s="328"/>
      <c r="HZ829" s="328"/>
      <c r="IA829" s="328"/>
      <c r="IB829" s="328"/>
      <c r="IC829" s="328"/>
      <c r="ID829" s="328"/>
      <c r="IE829" s="328"/>
      <c r="IF829" s="328"/>
      <c r="IG829" s="328"/>
      <c r="IH829" s="328"/>
      <c r="II829" s="328"/>
      <c r="IJ829" s="328"/>
      <c r="IK829" s="328"/>
      <c r="IL829" s="328"/>
      <c r="IM829" s="328"/>
      <c r="IN829" s="328"/>
      <c r="IO829" s="328"/>
      <c r="IP829" s="328"/>
      <c r="IQ829" s="328"/>
      <c r="IR829" s="328"/>
      <c r="IS829" s="328"/>
      <c r="IT829" s="328"/>
      <c r="IU829" s="328"/>
      <c r="IV829" s="328"/>
      <c r="IW829" s="328"/>
      <c r="IX829" s="328"/>
      <c r="IY829" s="328"/>
      <c r="IZ829" s="328"/>
      <c r="JA829" s="328"/>
      <c r="JB829" s="328"/>
      <c r="JC829" s="328"/>
      <c r="JD829" s="328"/>
      <c r="JE829" s="328"/>
      <c r="JF829" s="328"/>
      <c r="JG829" s="328"/>
      <c r="JH829" s="328"/>
      <c r="JI829" s="328"/>
      <c r="JJ829" s="328"/>
      <c r="JK829" s="328"/>
      <c r="JL829" s="328"/>
      <c r="JM829" s="328"/>
      <c r="JN829" s="328"/>
      <c r="JO829" s="328"/>
      <c r="JP829" s="328"/>
      <c r="JQ829" s="328"/>
      <c r="JR829" s="328"/>
      <c r="JS829" s="328"/>
      <c r="JT829" s="328"/>
      <c r="JU829" s="328"/>
      <c r="JV829" s="328"/>
      <c r="JW829" s="328"/>
      <c r="JX829" s="328"/>
      <c r="JY829" s="328"/>
      <c r="JZ829" s="328"/>
      <c r="KA829" s="328"/>
      <c r="KB829" s="328"/>
      <c r="KC829" s="328"/>
      <c r="KD829" s="328"/>
      <c r="KE829" s="328"/>
      <c r="KF829" s="328"/>
      <c r="KG829" s="328"/>
      <c r="KH829" s="328"/>
      <c r="KI829" s="328"/>
      <c r="KJ829" s="328"/>
      <c r="KK829" s="328"/>
      <c r="KL829" s="328"/>
      <c r="KM829" s="328"/>
      <c r="KN829" s="328"/>
      <c r="KO829" s="328"/>
      <c r="KP829" s="328"/>
      <c r="KQ829" s="328"/>
      <c r="KR829" s="328"/>
      <c r="KS829" s="328"/>
      <c r="KT829" s="328"/>
      <c r="KU829" s="328"/>
      <c r="KV829" s="328"/>
      <c r="KW829" s="328"/>
      <c r="KX829" s="328"/>
      <c r="KY829" s="328"/>
      <c r="KZ829" s="328"/>
      <c r="LA829" s="328"/>
      <c r="LB829" s="328"/>
      <c r="LC829" s="328"/>
      <c r="LD829" s="328"/>
      <c r="LE829" s="328"/>
      <c r="LF829" s="328"/>
      <c r="LG829" s="328"/>
      <c r="LH829" s="328"/>
      <c r="LI829" s="328"/>
      <c r="LJ829" s="328"/>
      <c r="LK829" s="328"/>
      <c r="LL829" s="328"/>
      <c r="LM829" s="328"/>
      <c r="LN829" s="328"/>
      <c r="LO829" s="328"/>
      <c r="LP829" s="328"/>
      <c r="LQ829" s="328"/>
      <c r="LR829" s="328"/>
      <c r="LS829" s="328"/>
      <c r="LT829" s="328"/>
      <c r="LU829" s="328"/>
      <c r="LV829" s="328"/>
      <c r="LW829" s="328"/>
      <c r="LX829" s="328"/>
      <c r="LY829" s="328"/>
      <c r="LZ829" s="328"/>
      <c r="MA829" s="328"/>
      <c r="MB829" s="328"/>
      <c r="MC829" s="328"/>
      <c r="MD829" s="328"/>
      <c r="ME829" s="328"/>
      <c r="MF829" s="328"/>
      <c r="MG829" s="328"/>
      <c r="MH829" s="328"/>
      <c r="MI829" s="328"/>
      <c r="MJ829" s="328"/>
      <c r="MK829" s="328"/>
      <c r="ML829" s="328"/>
      <c r="MM829" s="328"/>
      <c r="MN829" s="328"/>
      <c r="MO829" s="328"/>
      <c r="MP829" s="328"/>
      <c r="MQ829" s="328"/>
      <c r="MR829" s="328"/>
      <c r="MS829" s="328"/>
      <c r="MT829" s="328"/>
      <c r="MU829" s="328"/>
      <c r="MV829" s="328"/>
      <c r="MW829" s="328"/>
      <c r="MX829" s="328"/>
      <c r="MY829" s="328"/>
      <c r="MZ829" s="328"/>
      <c r="NA829" s="328"/>
      <c r="NB829" s="328"/>
      <c r="NC829" s="328"/>
      <c r="ND829" s="328"/>
      <c r="NE829" s="328"/>
      <c r="NF829" s="328"/>
      <c r="NG829" s="328"/>
      <c r="NH829" s="328"/>
      <c r="NI829" s="328"/>
      <c r="NJ829" s="328"/>
      <c r="NK829" s="328"/>
      <c r="NL829" s="328"/>
      <c r="NM829" s="328"/>
      <c r="NN829" s="328"/>
      <c r="NO829" s="328"/>
      <c r="NP829" s="328"/>
      <c r="NQ829" s="328"/>
      <c r="NR829" s="328"/>
      <c r="NS829" s="328"/>
      <c r="NT829" s="328"/>
      <c r="NU829" s="328"/>
      <c r="NV829" s="328"/>
      <c r="NW829" s="328"/>
      <c r="NX829" s="328"/>
      <c r="NY829" s="328"/>
      <c r="NZ829" s="328"/>
      <c r="OA829" s="328"/>
      <c r="OB829" s="328"/>
      <c r="OC829" s="328"/>
      <c r="OD829" s="328"/>
      <c r="OE829" s="328"/>
      <c r="OF829" s="328"/>
      <c r="OG829" s="328"/>
      <c r="OH829" s="328"/>
      <c r="OI829" s="328"/>
      <c r="OJ829" s="328"/>
      <c r="OK829" s="328"/>
      <c r="OL829" s="328"/>
      <c r="OM829" s="328"/>
      <c r="ON829" s="328"/>
      <c r="OO829" s="328"/>
      <c r="OP829" s="328"/>
      <c r="OQ829" s="328"/>
      <c r="OR829" s="328"/>
      <c r="OS829" s="328"/>
      <c r="OT829" s="328"/>
      <c r="OU829" s="328"/>
      <c r="OV829" s="328"/>
      <c r="OW829" s="328"/>
      <c r="OX829" s="328"/>
      <c r="OY829" s="328"/>
      <c r="OZ829" s="328"/>
      <c r="PA829" s="328"/>
      <c r="PB829" s="328"/>
      <c r="PC829" s="328"/>
      <c r="PD829" s="328"/>
      <c r="PE829" s="328"/>
      <c r="PF829" s="328"/>
      <c r="PG829" s="328"/>
      <c r="PH829" s="328"/>
      <c r="PI829" s="328"/>
      <c r="PJ829" s="328"/>
      <c r="PK829" s="328"/>
      <c r="PL829" s="328"/>
      <c r="PM829" s="328"/>
      <c r="PN829" s="328"/>
      <c r="PO829" s="328"/>
      <c r="PP829" s="328"/>
      <c r="PQ829" s="328"/>
      <c r="PR829" s="328"/>
      <c r="PS829" s="328"/>
      <c r="PT829" s="328"/>
      <c r="PU829" s="328"/>
      <c r="PV829" s="328"/>
      <c r="PW829" s="328"/>
      <c r="PX829" s="328"/>
      <c r="PY829" s="328"/>
      <c r="PZ829" s="328"/>
      <c r="QA829" s="328"/>
      <c r="QB829" s="328"/>
      <c r="QC829" s="328"/>
      <c r="QD829" s="328"/>
      <c r="QE829" s="328"/>
      <c r="QF829" s="328"/>
      <c r="QG829" s="328"/>
      <c r="QH829" s="328"/>
      <c r="QI829" s="328"/>
      <c r="QJ829" s="328"/>
      <c r="QK829" s="328"/>
      <c r="QL829" s="328"/>
      <c r="QM829" s="328"/>
      <c r="QN829" s="328"/>
      <c r="QO829" s="328"/>
      <c r="QP829" s="328"/>
      <c r="QQ829" s="328"/>
      <c r="QR829" s="328"/>
      <c r="QS829" s="328"/>
      <c r="QT829" s="328"/>
      <c r="QU829" s="328"/>
      <c r="QV829" s="328"/>
      <c r="QW829" s="328"/>
      <c r="QX829" s="328"/>
      <c r="QY829" s="328"/>
      <c r="QZ829" s="328"/>
      <c r="RA829" s="328"/>
      <c r="RB829" s="328"/>
      <c r="RC829" s="328"/>
      <c r="RD829" s="328"/>
      <c r="RE829" s="328"/>
      <c r="RF829" s="328"/>
      <c r="RG829" s="328"/>
      <c r="RH829" s="328"/>
      <c r="RI829" s="328"/>
      <c r="RJ829" s="328"/>
      <c r="RK829" s="328"/>
      <c r="RL829" s="328"/>
      <c r="RM829" s="328"/>
      <c r="RN829" s="328"/>
      <c r="RO829" s="328"/>
      <c r="RP829" s="328"/>
      <c r="RQ829" s="328"/>
      <c r="RR829" s="328"/>
      <c r="RS829" s="328"/>
      <c r="RT829" s="328"/>
      <c r="RU829" s="328"/>
      <c r="RV829" s="328"/>
      <c r="RW829" s="328"/>
      <c r="RX829" s="328"/>
      <c r="RY829" s="328"/>
      <c r="RZ829" s="328"/>
      <c r="SA829" s="328"/>
      <c r="SB829" s="328"/>
      <c r="SC829" s="328"/>
      <c r="SD829" s="328"/>
      <c r="SE829" s="328"/>
      <c r="SF829" s="328"/>
      <c r="SG829" s="328"/>
      <c r="SH829" s="328"/>
      <c r="SI829" s="328"/>
      <c r="SJ829" s="328"/>
      <c r="SK829" s="328"/>
      <c r="SL829" s="328"/>
      <c r="SM829" s="328"/>
      <c r="SN829" s="328"/>
      <c r="SO829" s="328"/>
      <c r="SP829" s="328"/>
      <c r="SQ829" s="328"/>
      <c r="SR829" s="328"/>
      <c r="SS829" s="328"/>
      <c r="ST829" s="328"/>
      <c r="SU829" s="328"/>
      <c r="SV829" s="328"/>
      <c r="SW829" s="328"/>
      <c r="SX829" s="328"/>
      <c r="SY829" s="328"/>
      <c r="SZ829" s="328"/>
      <c r="TA829" s="328"/>
      <c r="TB829" s="328"/>
      <c r="TC829" s="328"/>
      <c r="TD829" s="328"/>
      <c r="TE829" s="328"/>
      <c r="TF829" s="328"/>
      <c r="TG829" s="328"/>
      <c r="TH829" s="328"/>
      <c r="TI829" s="328"/>
      <c r="TJ829" s="328"/>
      <c r="TK829" s="328"/>
      <c r="TL829" s="328"/>
      <c r="TM829" s="328"/>
      <c r="TN829" s="328"/>
      <c r="TO829" s="328"/>
      <c r="TP829" s="328"/>
      <c r="TQ829" s="328"/>
      <c r="TR829" s="328"/>
      <c r="TS829" s="328"/>
      <c r="TT829" s="328"/>
      <c r="TU829" s="328"/>
      <c r="TV829" s="328"/>
      <c r="TW829" s="328"/>
      <c r="TX829" s="328"/>
      <c r="TY829" s="328"/>
      <c r="TZ829" s="328"/>
      <c r="UA829" s="328"/>
      <c r="UB829" s="328"/>
      <c r="UC829" s="328"/>
      <c r="UD829" s="328"/>
      <c r="UE829" s="328"/>
      <c r="UF829" s="328"/>
      <c r="UG829" s="328"/>
      <c r="UH829" s="328"/>
      <c r="UI829" s="328"/>
      <c r="UJ829" s="328"/>
      <c r="UK829" s="328"/>
      <c r="UL829" s="328"/>
      <c r="UM829" s="328"/>
      <c r="UN829" s="328"/>
      <c r="UO829" s="328"/>
      <c r="UP829" s="328"/>
      <c r="UQ829" s="328"/>
      <c r="UR829" s="328"/>
      <c r="US829" s="328"/>
      <c r="UT829" s="328"/>
      <c r="UU829" s="328"/>
      <c r="UV829" s="328"/>
      <c r="UW829" s="328"/>
      <c r="UX829" s="328"/>
      <c r="UY829" s="328"/>
      <c r="UZ829" s="328"/>
      <c r="VA829" s="328"/>
      <c r="VB829" s="328"/>
      <c r="VC829" s="328"/>
      <c r="VD829" s="328"/>
      <c r="VE829" s="328"/>
      <c r="VF829" s="328"/>
      <c r="VG829" s="328"/>
      <c r="VH829" s="328"/>
      <c r="VI829" s="328"/>
      <c r="VJ829" s="328"/>
      <c r="VK829" s="328"/>
      <c r="VL829" s="328"/>
      <c r="VM829" s="328"/>
      <c r="VN829" s="328"/>
      <c r="VO829" s="328"/>
      <c r="VP829" s="328"/>
      <c r="VQ829" s="328"/>
      <c r="VR829" s="328"/>
      <c r="VS829" s="328"/>
      <c r="VT829" s="328"/>
      <c r="VU829" s="328"/>
      <c r="VV829" s="328"/>
      <c r="VW829" s="328"/>
      <c r="VX829" s="328"/>
      <c r="VY829" s="328"/>
      <c r="VZ829" s="328"/>
      <c r="WA829" s="328"/>
      <c r="WB829" s="328"/>
      <c r="WC829" s="328"/>
      <c r="WD829" s="328"/>
      <c r="WE829" s="328"/>
      <c r="WF829" s="328"/>
      <c r="WG829" s="328"/>
      <c r="WH829" s="328"/>
      <c r="WI829" s="328"/>
      <c r="WJ829" s="328"/>
      <c r="WK829" s="328"/>
      <c r="WL829" s="328"/>
      <c r="WM829" s="328"/>
      <c r="WN829" s="328"/>
      <c r="WO829" s="328"/>
      <c r="WP829" s="328"/>
      <c r="WQ829" s="328"/>
      <c r="WR829" s="328"/>
      <c r="WS829" s="328"/>
      <c r="WT829" s="328"/>
      <c r="WU829" s="328"/>
      <c r="WV829" s="328"/>
      <c r="WW829" s="328"/>
      <c r="WX829" s="328"/>
      <c r="WY829" s="328"/>
      <c r="WZ829" s="328"/>
      <c r="XA829" s="328"/>
      <c r="XB829" s="328"/>
      <c r="XC829" s="328"/>
      <c r="XD829" s="328"/>
      <c r="XE829" s="328"/>
      <c r="XF829" s="328"/>
      <c r="XG829" s="328"/>
      <c r="XH829" s="328"/>
      <c r="XI829" s="328"/>
      <c r="XJ829" s="328"/>
      <c r="XK829" s="328"/>
      <c r="XL829" s="328"/>
      <c r="XM829" s="328"/>
      <c r="XN829" s="328"/>
      <c r="XO829" s="328"/>
      <c r="XP829" s="328"/>
      <c r="XQ829" s="328"/>
      <c r="XR829" s="328"/>
      <c r="XS829" s="328"/>
      <c r="XT829" s="328"/>
      <c r="XU829" s="328"/>
      <c r="XV829" s="328"/>
      <c r="XW829" s="328"/>
      <c r="XX829" s="328"/>
      <c r="XY829" s="328"/>
      <c r="XZ829" s="328"/>
      <c r="YA829" s="328"/>
      <c r="YB829" s="328"/>
      <c r="YC829" s="328"/>
      <c r="YD829" s="328"/>
      <c r="YE829" s="328"/>
      <c r="YF829" s="328"/>
      <c r="YG829" s="328"/>
      <c r="YH829" s="328"/>
      <c r="YI829" s="328"/>
      <c r="YJ829" s="328"/>
      <c r="YK829" s="328"/>
      <c r="YL829" s="328"/>
      <c r="YM829" s="328"/>
      <c r="YN829" s="328"/>
      <c r="YO829" s="328"/>
      <c r="YP829" s="328"/>
      <c r="YQ829" s="328"/>
      <c r="YR829" s="328"/>
      <c r="YS829" s="328"/>
      <c r="YT829" s="328"/>
      <c r="YU829" s="328"/>
      <c r="YV829" s="328"/>
      <c r="YW829" s="328"/>
      <c r="YX829" s="328"/>
      <c r="YY829" s="328"/>
      <c r="YZ829" s="328"/>
      <c r="ZA829" s="328"/>
      <c r="ZB829" s="328"/>
      <c r="ZC829" s="328"/>
      <c r="ZD829" s="328"/>
      <c r="ZE829" s="328"/>
      <c r="ZF829" s="328"/>
      <c r="ZG829" s="328"/>
      <c r="ZH829" s="328"/>
      <c r="ZI829" s="328"/>
      <c r="ZJ829" s="328"/>
      <c r="ZK829" s="328"/>
      <c r="ZL829" s="328"/>
      <c r="ZM829" s="328"/>
      <c r="ZN829" s="328"/>
      <c r="ZO829" s="328"/>
      <c r="ZP829" s="328"/>
      <c r="ZQ829" s="328"/>
      <c r="ZR829" s="328"/>
      <c r="ZS829" s="328"/>
      <c r="ZT829" s="328"/>
      <c r="ZU829" s="328"/>
      <c r="ZV829" s="328"/>
      <c r="ZW829" s="328"/>
      <c r="ZX829" s="328"/>
      <c r="ZY829" s="328"/>
      <c r="ZZ829" s="328"/>
      <c r="AAA829" s="328"/>
      <c r="AAB829" s="328"/>
      <c r="AAC829" s="328"/>
      <c r="AAD829" s="328"/>
      <c r="AAE829" s="328"/>
      <c r="AAF829" s="328"/>
      <c r="AAG829" s="328"/>
      <c r="AAH829" s="328"/>
      <c r="AAI829" s="328"/>
      <c r="AAJ829" s="328"/>
      <c r="AAK829" s="328"/>
      <c r="AAL829" s="328"/>
      <c r="AAM829" s="328"/>
      <c r="AAN829" s="328"/>
      <c r="AAO829" s="328"/>
      <c r="AAP829" s="328"/>
      <c r="AAQ829" s="328"/>
      <c r="AAR829" s="328"/>
      <c r="AAS829" s="328"/>
      <c r="AAT829" s="328"/>
      <c r="AAU829" s="328"/>
      <c r="AAV829" s="328"/>
      <c r="AAW829" s="328"/>
      <c r="AAX829" s="328"/>
      <c r="AAY829" s="328"/>
      <c r="AAZ829" s="328"/>
      <c r="ABA829" s="328"/>
      <c r="ABB829" s="328"/>
      <c r="ABC829" s="328"/>
      <c r="ABD829" s="328"/>
      <c r="ABE829" s="328"/>
      <c r="ABF829" s="328"/>
      <c r="ABG829" s="328"/>
      <c r="ABH829" s="328"/>
      <c r="ABI829" s="347"/>
      <c r="ABJ829" s="347"/>
      <c r="ABK829" s="347"/>
      <c r="ABL829" s="347"/>
      <c r="ABM829" s="347"/>
      <c r="ABN829" s="347"/>
      <c r="ABO829" s="347"/>
      <c r="ABP829" s="347"/>
      <c r="ABQ829" s="347"/>
      <c r="ABR829" s="347"/>
      <c r="ABS829" s="347"/>
      <c r="ABT829" s="347"/>
      <c r="ABU829" s="347"/>
      <c r="ABV829" s="347"/>
      <c r="ABW829" s="347"/>
      <c r="ABX829" s="347"/>
      <c r="ABY829" s="347"/>
      <c r="ABZ829" s="347"/>
      <c r="ACA829" s="347"/>
      <c r="ACB829" s="347"/>
      <c r="ACC829" s="347"/>
      <c r="ACD829" s="347"/>
      <c r="ACE829" s="347"/>
      <c r="ACF829" s="347"/>
      <c r="ACG829" s="347"/>
      <c r="ACH829" s="347"/>
      <c r="ACI829" s="347"/>
      <c r="ACJ829" s="347"/>
      <c r="ACK829" s="347"/>
      <c r="ACL829" s="347"/>
      <c r="ACM829" s="347"/>
      <c r="ACN829" s="347"/>
      <c r="ACO829" s="347"/>
      <c r="ACP829" s="347"/>
      <c r="ACQ829" s="347"/>
      <c r="ACR829" s="347"/>
      <c r="ACS829" s="347"/>
      <c r="ACT829" s="347"/>
      <c r="ACU829" s="347"/>
      <c r="ACV829" s="347"/>
      <c r="ACW829" s="347"/>
      <c r="ACX829" s="347"/>
      <c r="ACY829" s="347"/>
      <c r="ACZ829" s="347"/>
      <c r="ADA829" s="347"/>
      <c r="ADB829" s="347"/>
      <c r="ADC829" s="347"/>
      <c r="ADD829" s="347"/>
      <c r="ADE829" s="347"/>
      <c r="ADF829" s="347"/>
      <c r="ADG829" s="347"/>
      <c r="ADH829" s="347"/>
      <c r="ADI829" s="347"/>
      <c r="ADJ829" s="347"/>
      <c r="ADK829" s="347"/>
      <c r="ADL829" s="347"/>
      <c r="ADM829" s="347"/>
      <c r="ADN829" s="347"/>
      <c r="ADO829" s="347"/>
      <c r="ADP829" s="347"/>
      <c r="ADQ829" s="347"/>
      <c r="ADR829" s="347"/>
      <c r="ADS829" s="347"/>
      <c r="ADT829" s="347"/>
      <c r="ADU829" s="347"/>
      <c r="ADV829" s="347"/>
      <c r="ADW829" s="347"/>
      <c r="ADX829" s="347"/>
      <c r="ADY829" s="347"/>
      <c r="ADZ829" s="347"/>
      <c r="AEA829" s="347"/>
      <c r="AEB829" s="347"/>
      <c r="AEC829" s="347"/>
      <c r="AED829" s="347"/>
      <c r="AEE829" s="347"/>
      <c r="AEF829" s="347"/>
      <c r="AEG829" s="347"/>
      <c r="AEH829" s="347"/>
      <c r="AEI829" s="347"/>
      <c r="AEJ829" s="347"/>
      <c r="AEK829" s="347"/>
      <c r="AEL829" s="347"/>
      <c r="AEM829" s="347"/>
      <c r="AEN829" s="347"/>
      <c r="AEO829" s="347"/>
      <c r="AEP829" s="347"/>
      <c r="AEQ829" s="347"/>
      <c r="AER829" s="347"/>
      <c r="AES829" s="347"/>
      <c r="AET829" s="347"/>
      <c r="AEU829" s="347"/>
      <c r="AEV829" s="347"/>
      <c r="AEW829" s="347"/>
      <c r="AEX829" s="347"/>
      <c r="AEY829" s="347"/>
      <c r="AEZ829" s="347"/>
      <c r="AFA829" s="347"/>
      <c r="AFB829" s="347"/>
      <c r="AFC829" s="347"/>
      <c r="AFD829" s="347"/>
      <c r="AFE829" s="347"/>
      <c r="AFF829" s="347"/>
      <c r="AFG829" s="347"/>
      <c r="AFH829" s="347"/>
      <c r="AFI829" s="347"/>
      <c r="AFJ829" s="347"/>
      <c r="AFK829" s="347"/>
      <c r="AFL829" s="347"/>
      <c r="AFM829" s="347"/>
      <c r="AFN829" s="347"/>
      <c r="AFO829" s="347"/>
      <c r="AFP829" s="347"/>
      <c r="AFQ829" s="347"/>
      <c r="AFR829" s="347"/>
      <c r="AFS829" s="347"/>
      <c r="AFT829" s="347"/>
      <c r="AFU829" s="347"/>
      <c r="AFV829" s="347"/>
      <c r="AFW829" s="347"/>
      <c r="AFX829" s="347"/>
      <c r="AFY829" s="347"/>
      <c r="AFZ829" s="347"/>
      <c r="AGA829" s="347"/>
      <c r="AGB829" s="347"/>
      <c r="AGC829" s="347"/>
      <c r="AGD829" s="347"/>
      <c r="AGE829" s="347"/>
      <c r="AGF829" s="347"/>
      <c r="AGG829" s="347"/>
      <c r="AGH829" s="347"/>
      <c r="AGI829" s="347"/>
      <c r="AGJ829" s="347"/>
      <c r="AGK829" s="347"/>
      <c r="AGL829" s="347"/>
      <c r="AGM829" s="347"/>
      <c r="AGN829" s="347"/>
      <c r="AGO829" s="347"/>
      <c r="AGP829" s="347"/>
      <c r="AGQ829" s="347"/>
      <c r="AGR829" s="347"/>
      <c r="AGS829" s="347"/>
      <c r="AGT829" s="347"/>
      <c r="AGU829" s="347"/>
      <c r="AGV829" s="347"/>
      <c r="AGW829" s="347"/>
      <c r="AGX829" s="347"/>
      <c r="AGY829" s="347"/>
      <c r="AGZ829" s="347"/>
      <c r="AHA829" s="347"/>
      <c r="AHB829" s="347"/>
      <c r="AHC829" s="347"/>
      <c r="AHD829" s="347"/>
      <c r="AHE829" s="347"/>
      <c r="AHF829" s="347"/>
      <c r="AHG829" s="347"/>
      <c r="AHH829" s="347"/>
      <c r="AHI829" s="347"/>
      <c r="AHJ829" s="347"/>
      <c r="AHK829" s="347"/>
      <c r="AHL829" s="347"/>
      <c r="AHM829" s="347"/>
      <c r="AHN829" s="347"/>
      <c r="AHO829" s="347"/>
      <c r="AHP829" s="347"/>
      <c r="AHQ829" s="347"/>
      <c r="AHR829" s="347"/>
      <c r="AHS829" s="347"/>
      <c r="AHT829" s="347"/>
      <c r="AHU829" s="347"/>
      <c r="AHV829" s="347"/>
      <c r="AHW829" s="347"/>
      <c r="AHX829" s="347"/>
      <c r="AHY829" s="347"/>
      <c r="AHZ829" s="347"/>
      <c r="AIA829" s="347"/>
      <c r="AIB829" s="347"/>
      <c r="AIC829" s="347"/>
      <c r="AID829" s="347"/>
      <c r="AIE829" s="347"/>
      <c r="AIF829" s="347"/>
      <c r="AIG829" s="347"/>
      <c r="AIH829" s="347"/>
      <c r="AII829" s="347"/>
      <c r="AIJ829" s="347"/>
      <c r="AIK829" s="347"/>
      <c r="AIL829" s="347"/>
      <c r="AIM829" s="347"/>
      <c r="AIN829" s="347"/>
      <c r="AIO829" s="347"/>
      <c r="AIP829" s="347"/>
      <c r="AIQ829" s="347"/>
      <c r="AIR829" s="347"/>
      <c r="AIS829" s="347"/>
      <c r="AIT829" s="347"/>
      <c r="AIU829" s="347"/>
      <c r="AIV829" s="347"/>
      <c r="AIW829" s="347"/>
      <c r="AIX829" s="347"/>
      <c r="AIY829" s="347"/>
      <c r="AIZ829" s="347"/>
      <c r="AJA829" s="347"/>
      <c r="AJB829" s="347"/>
      <c r="AJC829" s="347"/>
      <c r="AJD829" s="347"/>
      <c r="AJE829" s="347"/>
      <c r="AJF829" s="347"/>
      <c r="AJG829" s="347"/>
      <c r="AJH829" s="347"/>
      <c r="AJI829" s="347"/>
      <c r="AJJ829" s="347"/>
      <c r="AJK829" s="347"/>
      <c r="AJL829" s="347"/>
      <c r="AJM829" s="347"/>
      <c r="AJN829" s="347"/>
      <c r="AJO829" s="347"/>
      <c r="AJP829" s="347"/>
      <c r="AJQ829" s="347"/>
      <c r="AJR829" s="347"/>
      <c r="AJS829" s="347"/>
      <c r="AJT829" s="347"/>
      <c r="AJU829" s="347"/>
      <c r="AJV829" s="347"/>
      <c r="AJW829" s="347"/>
      <c r="AJX829" s="347"/>
      <c r="AJY829" s="347"/>
      <c r="AJZ829" s="347"/>
      <c r="AKA829" s="347"/>
      <c r="AKB829" s="347"/>
      <c r="AKC829" s="347"/>
      <c r="AKD829" s="347"/>
      <c r="AKE829" s="347"/>
      <c r="AKF829" s="347"/>
      <c r="AKG829" s="347"/>
      <c r="AKH829" s="347"/>
      <c r="AKI829" s="347"/>
      <c r="AKJ829" s="347"/>
      <c r="AKK829" s="347"/>
      <c r="AKL829" s="347"/>
      <c r="AKM829" s="347"/>
      <c r="AKN829" s="347"/>
      <c r="AKO829" s="347"/>
      <c r="AKP829" s="347"/>
      <c r="AKQ829" s="347"/>
      <c r="AKR829" s="347"/>
      <c r="AKS829" s="347"/>
      <c r="AKT829" s="347"/>
      <c r="AKU829" s="347"/>
      <c r="AKV829" s="347"/>
      <c r="AKW829" s="347"/>
      <c r="AKX829" s="347"/>
      <c r="AKY829" s="347"/>
      <c r="AKZ829" s="347"/>
      <c r="ALA829" s="347"/>
      <c r="ALB829" s="347"/>
      <c r="ALC829" s="347"/>
      <c r="ALD829" s="347"/>
      <c r="ALE829" s="347"/>
      <c r="ALF829" s="347"/>
      <c r="ALG829" s="347"/>
      <c r="ALH829" s="347"/>
      <c r="ALI829" s="347"/>
      <c r="ALJ829" s="347"/>
      <c r="ALK829" s="347"/>
      <c r="ALL829" s="347"/>
      <c r="ALM829" s="347"/>
      <c r="ALN829" s="347"/>
      <c r="ALO829" s="347"/>
      <c r="ALP829" s="347"/>
      <c r="ALQ829" s="347"/>
      <c r="ALR829" s="347"/>
      <c r="ALS829" s="347"/>
      <c r="ALT829" s="347"/>
      <c r="ALU829" s="347"/>
      <c r="ALV829" s="347"/>
      <c r="ALW829" s="347"/>
      <c r="ALX829" s="347"/>
      <c r="ALY829" s="347"/>
      <c r="ALZ829" s="347"/>
      <c r="AMA829" s="347"/>
      <c r="AMB829" s="347"/>
      <c r="AMC829" s="347"/>
      <c r="AMD829" s="347"/>
      <c r="AME829" s="347"/>
      <c r="AMF829" s="347"/>
      <c r="AMG829" s="347"/>
      <c r="AMH829" s="347"/>
      <c r="AMI829" s="347"/>
      <c r="AMJ829" s="347"/>
      <c r="AMK829" s="347"/>
      <c r="AML829" s="347"/>
      <c r="AMM829" s="347"/>
      <c r="AMN829" s="347"/>
      <c r="AMO829" s="347"/>
      <c r="AMP829" s="347"/>
      <c r="AMQ829" s="347"/>
      <c r="AMR829" s="347"/>
      <c r="AMS829" s="347"/>
      <c r="AMT829" s="347"/>
      <c r="AMU829" s="347"/>
      <c r="AMV829" s="347"/>
      <c r="AMW829" s="347"/>
      <c r="AMX829" s="347"/>
      <c r="AMY829" s="347"/>
      <c r="AMZ829" s="347"/>
      <c r="ANA829" s="347"/>
      <c r="ANB829" s="347"/>
      <c r="ANC829" s="347"/>
      <c r="AND829" s="347"/>
      <c r="ANE829" s="347"/>
      <c r="ANF829" s="347"/>
      <c r="ANG829" s="347"/>
      <c r="ANH829" s="347"/>
      <c r="ANI829" s="347"/>
      <c r="ANJ829" s="347"/>
      <c r="ANK829" s="347"/>
      <c r="ANL829" s="347"/>
      <c r="ANM829" s="347"/>
      <c r="ANN829" s="347"/>
      <c r="ANO829" s="347"/>
      <c r="ANP829" s="347"/>
      <c r="ANQ829" s="347"/>
      <c r="ANR829" s="347"/>
      <c r="ANS829" s="347"/>
      <c r="ANT829" s="347"/>
      <c r="ANU829" s="347"/>
      <c r="ANV829" s="347"/>
      <c r="ANW829" s="347"/>
      <c r="ANX829" s="347"/>
      <c r="ANY829" s="347"/>
      <c r="ANZ829" s="347"/>
      <c r="AOA829" s="347"/>
      <c r="AOB829" s="347"/>
      <c r="AOC829" s="347"/>
      <c r="AOD829" s="347"/>
      <c r="AOE829" s="347"/>
      <c r="AOF829" s="347"/>
      <c r="AOG829" s="347"/>
      <c r="AOH829" s="347"/>
      <c r="AOI829" s="347"/>
      <c r="AOJ829" s="347"/>
      <c r="AOK829" s="347"/>
      <c r="AOL829" s="347"/>
      <c r="AOM829" s="347"/>
      <c r="AON829" s="347"/>
      <c r="AOO829" s="347"/>
      <c r="AOP829" s="347"/>
      <c r="AOQ829" s="347"/>
      <c r="AOR829" s="347"/>
      <c r="AOS829" s="347"/>
      <c r="AOT829" s="347"/>
      <c r="AOU829" s="347"/>
      <c r="AOV829" s="347"/>
      <c r="AOW829" s="347"/>
      <c r="AOX829" s="347"/>
      <c r="AOY829" s="347"/>
      <c r="AOZ829" s="347"/>
      <c r="APA829" s="347"/>
      <c r="APB829" s="347"/>
      <c r="APC829" s="347"/>
      <c r="APD829" s="347"/>
      <c r="APE829" s="347"/>
      <c r="APF829" s="347"/>
      <c r="APG829" s="347"/>
      <c r="APH829" s="347"/>
      <c r="API829" s="347"/>
      <c r="APJ829" s="347"/>
      <c r="APK829" s="347"/>
      <c r="APL829" s="347"/>
      <c r="APM829" s="347"/>
      <c r="APN829" s="347"/>
      <c r="APO829" s="347"/>
      <c r="APP829" s="347"/>
      <c r="APQ829" s="347"/>
      <c r="APR829" s="347"/>
      <c r="APS829" s="347"/>
      <c r="APT829" s="347"/>
      <c r="APU829" s="347"/>
      <c r="APV829" s="347"/>
      <c r="APW829" s="347"/>
      <c r="APX829" s="347"/>
      <c r="APY829" s="347"/>
      <c r="APZ829" s="347"/>
      <c r="AQA829" s="347"/>
      <c r="AQB829" s="347"/>
      <c r="AQC829" s="347"/>
      <c r="AQD829" s="347"/>
      <c r="AQE829" s="347"/>
      <c r="AQF829" s="347"/>
      <c r="AQG829" s="347"/>
      <c r="AQH829" s="347"/>
      <c r="AQI829" s="347"/>
      <c r="AQJ829" s="347"/>
      <c r="AQK829" s="347"/>
      <c r="AQL829" s="347"/>
      <c r="AQM829" s="347"/>
      <c r="AQN829" s="347"/>
      <c r="AQO829" s="347"/>
      <c r="AQP829" s="347"/>
      <c r="AQQ829" s="347"/>
      <c r="AQR829" s="347"/>
      <c r="AQS829" s="347"/>
      <c r="AQT829" s="347"/>
      <c r="AQU829" s="347"/>
      <c r="AQV829" s="347"/>
      <c r="AQW829" s="347"/>
      <c r="AQX829" s="347"/>
      <c r="AQY829" s="347"/>
      <c r="AQZ829" s="347"/>
      <c r="ARA829" s="347"/>
      <c r="ARB829" s="347"/>
      <c r="ARC829" s="347"/>
      <c r="ARD829" s="347"/>
      <c r="ARE829" s="347"/>
      <c r="ARF829" s="347"/>
      <c r="ARG829" s="347"/>
      <c r="ARH829" s="347"/>
      <c r="ARI829" s="347"/>
      <c r="ARJ829" s="347"/>
      <c r="ARK829" s="347"/>
      <c r="ARL829" s="347"/>
      <c r="ARM829" s="347"/>
      <c r="ARN829" s="347"/>
      <c r="ARO829" s="347"/>
      <c r="ARP829" s="347"/>
      <c r="ARQ829" s="347"/>
      <c r="ARR829" s="347"/>
      <c r="ARS829" s="347"/>
      <c r="ART829" s="347"/>
      <c r="ARU829" s="347"/>
      <c r="ARV829" s="347"/>
      <c r="ARW829" s="347"/>
      <c r="ARX829" s="347"/>
      <c r="ARY829" s="347"/>
      <c r="ARZ829" s="347"/>
      <c r="ASA829" s="347"/>
      <c r="ASB829" s="347"/>
      <c r="ASC829" s="347"/>
      <c r="ASD829" s="347"/>
      <c r="ASE829" s="347"/>
      <c r="ASF829" s="347"/>
      <c r="ASG829" s="347"/>
      <c r="ASH829" s="347"/>
      <c r="ASI829" s="347"/>
      <c r="ASJ829" s="347"/>
      <c r="ASK829" s="347"/>
      <c r="ASL829" s="347"/>
      <c r="ASM829" s="347"/>
      <c r="ASN829" s="347"/>
      <c r="ASO829" s="347"/>
      <c r="ASP829" s="347"/>
      <c r="ASQ829" s="347"/>
      <c r="ASR829" s="347"/>
      <c r="ASS829" s="347"/>
      <c r="AST829" s="347"/>
      <c r="ASU829" s="347"/>
      <c r="ASV829" s="347"/>
      <c r="ASW829" s="347"/>
      <c r="ASX829" s="347"/>
      <c r="ASY829" s="347"/>
      <c r="ASZ829" s="347"/>
      <c r="ATA829" s="347"/>
      <c r="ATB829" s="347"/>
      <c r="ATC829" s="347"/>
      <c r="ATD829" s="347"/>
      <c r="ATE829" s="347"/>
      <c r="ATF829" s="347"/>
      <c r="ATG829" s="347"/>
      <c r="ATH829" s="347"/>
      <c r="ATI829" s="347"/>
      <c r="ATJ829" s="347"/>
      <c r="ATK829" s="347"/>
      <c r="ATL829" s="347"/>
      <c r="ATM829" s="347"/>
      <c r="ATN829" s="347"/>
      <c r="ATO829" s="347"/>
      <c r="ATP829" s="347"/>
      <c r="ATQ829" s="347"/>
      <c r="ATR829" s="347"/>
      <c r="ATS829" s="347"/>
      <c r="ATT829" s="347"/>
      <c r="ATU829" s="347"/>
      <c r="ATV829" s="347"/>
      <c r="ATW829" s="347"/>
      <c r="ATX829" s="347"/>
      <c r="ATY829" s="347"/>
      <c r="ATZ829" s="347"/>
      <c r="AUA829" s="347"/>
      <c r="AUB829" s="347"/>
      <c r="AUC829" s="347"/>
      <c r="AUD829" s="347"/>
      <c r="AUE829" s="347"/>
      <c r="AUF829" s="347"/>
      <c r="AUG829" s="347"/>
      <c r="AUH829" s="347"/>
      <c r="AUI829" s="347"/>
      <c r="AUJ829" s="347"/>
      <c r="AUK829" s="347"/>
      <c r="AUL829" s="347"/>
      <c r="AUM829" s="347"/>
      <c r="AUN829" s="347"/>
      <c r="AUO829" s="347"/>
      <c r="AUP829" s="347"/>
      <c r="AUQ829" s="347"/>
      <c r="AUR829" s="347"/>
      <c r="AUS829" s="347"/>
      <c r="AUT829" s="347"/>
      <c r="AUU829" s="347"/>
      <c r="AUV829" s="347"/>
      <c r="AUW829" s="347"/>
      <c r="AUX829" s="347"/>
      <c r="AUY829" s="347"/>
      <c r="AUZ829" s="347"/>
      <c r="AVA829" s="347"/>
      <c r="AVB829" s="347"/>
      <c r="AVC829" s="347"/>
      <c r="AVD829" s="347"/>
      <c r="AVE829" s="347"/>
      <c r="AVF829" s="347"/>
      <c r="AVG829" s="347"/>
      <c r="AVH829" s="347"/>
      <c r="AVI829" s="347"/>
      <c r="AVJ829" s="347"/>
      <c r="AVK829" s="347"/>
      <c r="AVL829" s="347"/>
      <c r="AVM829" s="347"/>
      <c r="AVN829" s="347"/>
      <c r="AVO829" s="347"/>
      <c r="AVP829" s="347"/>
      <c r="AVQ829" s="347"/>
      <c r="AVR829" s="347"/>
      <c r="AVS829" s="347"/>
      <c r="AVT829" s="347"/>
      <c r="AVU829" s="347"/>
      <c r="AVV829" s="347"/>
      <c r="AVW829" s="347"/>
      <c r="AVX829" s="347"/>
      <c r="AVY829" s="347"/>
      <c r="AVZ829" s="347"/>
      <c r="AWA829" s="347"/>
      <c r="AWB829" s="347"/>
      <c r="AWC829" s="347"/>
      <c r="AWD829" s="347"/>
      <c r="AWE829" s="347"/>
      <c r="AWF829" s="347"/>
      <c r="AWG829" s="347"/>
      <c r="AWH829" s="347"/>
      <c r="AWI829" s="347"/>
      <c r="AWJ829" s="347"/>
      <c r="AWK829" s="347"/>
      <c r="AWL829" s="347"/>
      <c r="AWM829" s="347"/>
      <c r="AWN829" s="347"/>
      <c r="AWO829" s="347"/>
      <c r="AWP829" s="347"/>
      <c r="AWQ829" s="347"/>
      <c r="AWR829" s="347"/>
      <c r="AWS829" s="347"/>
      <c r="AWT829" s="347"/>
      <c r="AWU829" s="347"/>
      <c r="AWV829" s="347"/>
      <c r="AWW829" s="347"/>
      <c r="AWX829" s="347"/>
      <c r="AWY829" s="347"/>
      <c r="AWZ829" s="347"/>
      <c r="AXA829" s="347"/>
      <c r="AXB829" s="347"/>
      <c r="AXC829" s="347"/>
      <c r="AXD829" s="347"/>
      <c r="AXE829" s="347"/>
      <c r="AXF829" s="347"/>
      <c r="AXG829" s="347"/>
      <c r="AXH829" s="347"/>
      <c r="AXI829" s="347"/>
      <c r="AXJ829" s="347"/>
      <c r="AXK829" s="347"/>
      <c r="AXL829" s="347"/>
      <c r="AXM829" s="347"/>
      <c r="AXN829" s="347"/>
      <c r="AXO829" s="347"/>
      <c r="AXP829" s="347"/>
      <c r="AXQ829" s="347"/>
      <c r="AXR829" s="347"/>
      <c r="AXS829" s="347"/>
      <c r="AXT829" s="347"/>
      <c r="AXU829" s="347"/>
      <c r="AXV829" s="347"/>
      <c r="AXW829" s="347"/>
      <c r="AXX829" s="347"/>
      <c r="AXY829" s="347"/>
      <c r="AXZ829" s="347"/>
      <c r="AYA829" s="347"/>
      <c r="AYB829" s="347"/>
      <c r="AYC829" s="347"/>
      <c r="AYD829" s="347"/>
      <c r="AYE829" s="347"/>
      <c r="AYF829" s="347"/>
      <c r="AYG829" s="347"/>
      <c r="AYH829" s="347"/>
      <c r="AYI829" s="347"/>
      <c r="AYJ829" s="347"/>
      <c r="AYK829" s="347"/>
      <c r="AYL829" s="347"/>
      <c r="AYM829" s="347"/>
      <c r="AYN829" s="347"/>
      <c r="AYO829" s="347"/>
      <c r="AYP829" s="347"/>
      <c r="AYQ829" s="347"/>
      <c r="AYR829" s="347"/>
      <c r="AYS829" s="347"/>
      <c r="AYT829" s="347"/>
      <c r="AYU829" s="347"/>
      <c r="AYV829" s="347"/>
      <c r="AYW829" s="347"/>
      <c r="AYX829" s="347"/>
      <c r="AYY829" s="347"/>
      <c r="AYZ829" s="347"/>
      <c r="AZA829" s="347"/>
      <c r="AZB829" s="347"/>
      <c r="AZC829" s="347"/>
      <c r="AZD829" s="347"/>
      <c r="AZE829" s="347"/>
      <c r="AZF829" s="347"/>
      <c r="AZG829" s="347"/>
      <c r="AZH829" s="347"/>
      <c r="AZI829" s="347"/>
      <c r="AZJ829" s="347"/>
      <c r="AZK829" s="347"/>
      <c r="AZL829" s="347"/>
      <c r="AZM829" s="347"/>
      <c r="AZN829" s="347"/>
      <c r="AZO829" s="347"/>
      <c r="AZP829" s="347"/>
      <c r="AZQ829" s="347"/>
      <c r="AZR829" s="347"/>
      <c r="AZS829" s="347"/>
      <c r="AZT829" s="347"/>
      <c r="AZU829" s="347"/>
      <c r="AZV829" s="347"/>
      <c r="AZW829" s="347"/>
      <c r="AZX829" s="347"/>
      <c r="AZY829" s="347"/>
      <c r="AZZ829" s="347"/>
      <c r="BAA829" s="347"/>
      <c r="BAB829" s="347"/>
      <c r="BAC829" s="347"/>
      <c r="BAD829" s="347"/>
      <c r="BAE829" s="347"/>
      <c r="BAF829" s="347"/>
      <c r="BAG829" s="347"/>
      <c r="BAH829" s="347"/>
      <c r="BAI829" s="347"/>
      <c r="BAJ829" s="347"/>
      <c r="BAK829" s="347"/>
      <c r="BAL829" s="347"/>
      <c r="BAM829" s="347"/>
      <c r="BAN829" s="347"/>
      <c r="BAO829" s="347"/>
      <c r="BAP829" s="347"/>
      <c r="BAQ829" s="347"/>
      <c r="BAR829" s="347"/>
      <c r="BAS829" s="347"/>
      <c r="BAT829" s="347"/>
      <c r="BAU829" s="347"/>
      <c r="BAV829" s="347"/>
      <c r="BAW829" s="347"/>
      <c r="BAX829" s="347"/>
      <c r="BAY829" s="347"/>
      <c r="BAZ829" s="347"/>
      <c r="BBA829" s="347"/>
      <c r="BBB829" s="347"/>
      <c r="BBC829" s="347"/>
      <c r="BBD829" s="347"/>
      <c r="BBE829" s="347"/>
      <c r="BBF829" s="347"/>
      <c r="BBG829" s="347"/>
      <c r="BBH829" s="347"/>
      <c r="BBI829" s="347"/>
      <c r="BBJ829" s="347"/>
      <c r="BBK829" s="347"/>
      <c r="BBL829" s="347"/>
      <c r="BBM829" s="347"/>
      <c r="BBN829" s="347"/>
      <c r="BBO829" s="347"/>
      <c r="BBP829" s="347"/>
      <c r="BBQ829" s="347"/>
      <c r="BBR829" s="347"/>
      <c r="BBS829" s="347"/>
      <c r="BBT829" s="347"/>
      <c r="BBU829" s="347"/>
      <c r="BBV829" s="347"/>
      <c r="BBW829" s="347"/>
      <c r="BBX829" s="347"/>
      <c r="BBY829" s="347"/>
      <c r="BBZ829" s="347"/>
      <c r="BCA829" s="347"/>
      <c r="BCB829" s="347"/>
      <c r="BCC829" s="347"/>
      <c r="BCD829" s="347"/>
      <c r="BCE829" s="347"/>
      <c r="BCF829" s="347"/>
      <c r="BCG829" s="347"/>
      <c r="BCH829" s="347"/>
      <c r="BCI829" s="347"/>
      <c r="BCJ829" s="347"/>
      <c r="BCK829" s="347"/>
      <c r="BCL829" s="347"/>
      <c r="BCM829" s="347"/>
      <c r="BCN829" s="347"/>
      <c r="BCO829" s="347"/>
      <c r="BCP829" s="347"/>
      <c r="BCQ829" s="347"/>
      <c r="BCR829" s="347"/>
      <c r="BCS829" s="347"/>
      <c r="BCT829" s="347"/>
      <c r="BCU829" s="347"/>
      <c r="BCV829" s="347"/>
      <c r="BCW829" s="347"/>
      <c r="BCX829" s="347"/>
      <c r="BCY829" s="347"/>
      <c r="BCZ829" s="347"/>
      <c r="BDA829" s="347"/>
      <c r="BDB829" s="347"/>
      <c r="BDC829" s="347"/>
      <c r="BDD829" s="347"/>
      <c r="BDE829" s="347"/>
      <c r="BDF829" s="347"/>
      <c r="BDG829" s="347"/>
      <c r="BDH829" s="347"/>
      <c r="BDI829" s="347"/>
      <c r="BDJ829" s="347"/>
      <c r="BDK829" s="347"/>
      <c r="BDL829" s="347"/>
      <c r="BDM829" s="347"/>
      <c r="BDN829" s="347"/>
      <c r="BDO829" s="347"/>
      <c r="BDP829" s="347"/>
      <c r="BDQ829" s="347"/>
      <c r="BDR829" s="347"/>
      <c r="BDS829" s="347"/>
      <c r="BDT829" s="347"/>
      <c r="BDU829" s="347"/>
      <c r="BDV829" s="347"/>
      <c r="BDW829" s="347"/>
      <c r="BDX829" s="347"/>
      <c r="BDY829" s="347"/>
      <c r="BDZ829" s="347"/>
      <c r="BEA829" s="347"/>
      <c r="BEB829" s="347"/>
      <c r="BEC829" s="347"/>
      <c r="BED829" s="347"/>
      <c r="BEE829" s="347"/>
      <c r="BEF829" s="347"/>
      <c r="BEG829" s="347"/>
      <c r="BEH829" s="347"/>
      <c r="BEI829" s="347"/>
      <c r="BEJ829" s="347"/>
      <c r="BEK829" s="347"/>
      <c r="BEL829" s="347"/>
      <c r="BEM829" s="347"/>
      <c r="BEN829" s="347"/>
      <c r="BEO829" s="347"/>
      <c r="BEP829" s="347"/>
      <c r="BEQ829" s="347"/>
      <c r="BER829" s="347"/>
      <c r="BES829" s="347"/>
      <c r="BET829" s="347"/>
      <c r="BEU829" s="347"/>
      <c r="BEV829" s="347"/>
      <c r="BEW829" s="347"/>
      <c r="BEX829" s="347"/>
      <c r="BEY829" s="347"/>
      <c r="BEZ829" s="347"/>
      <c r="BFA829" s="347"/>
      <c r="BFB829" s="347"/>
      <c r="BFC829" s="347"/>
      <c r="BFD829" s="347"/>
      <c r="BFE829" s="347"/>
      <c r="BFF829" s="347"/>
      <c r="BFG829" s="347"/>
      <c r="BFH829" s="347"/>
      <c r="BFI829" s="347"/>
      <c r="BFJ829" s="347"/>
      <c r="BFK829" s="347"/>
      <c r="BFL829" s="347"/>
      <c r="BFM829" s="347"/>
      <c r="BFN829" s="347"/>
      <c r="BFO829" s="347"/>
      <c r="BFP829" s="347"/>
      <c r="BFQ829" s="347"/>
      <c r="BFR829" s="347"/>
      <c r="BFS829" s="347"/>
      <c r="BFT829" s="347"/>
      <c r="BFU829" s="347"/>
      <c r="BFV829" s="347"/>
      <c r="BFW829" s="347"/>
      <c r="BFX829" s="347"/>
      <c r="BFY829" s="347"/>
      <c r="BFZ829" s="347"/>
      <c r="BGA829" s="347"/>
      <c r="BGB829" s="347"/>
      <c r="BGC829" s="347"/>
      <c r="BGD829" s="347"/>
      <c r="BGE829" s="347"/>
      <c r="BGF829" s="347"/>
      <c r="BGG829" s="347"/>
      <c r="BGH829" s="347"/>
      <c r="BGI829" s="347"/>
      <c r="BGJ829" s="347"/>
      <c r="BGK829" s="347"/>
      <c r="BGL829" s="347"/>
      <c r="BGM829" s="347"/>
      <c r="BGN829" s="347"/>
      <c r="BGO829" s="347"/>
      <c r="BGP829" s="347"/>
      <c r="BGQ829" s="347"/>
      <c r="BGR829" s="347"/>
      <c r="BGS829" s="347"/>
      <c r="BGT829" s="347"/>
      <c r="BGU829" s="347"/>
      <c r="BGV829" s="347"/>
      <c r="BGW829" s="347"/>
      <c r="BGX829" s="347"/>
      <c r="BGY829" s="347"/>
      <c r="BGZ829" s="347"/>
      <c r="BHA829" s="347"/>
      <c r="BHB829" s="347"/>
      <c r="BHC829" s="347"/>
      <c r="BHD829" s="347"/>
      <c r="BHE829" s="347"/>
      <c r="BHF829" s="347"/>
      <c r="BHG829" s="347"/>
      <c r="BHH829" s="347"/>
      <c r="BHI829" s="347"/>
      <c r="BHJ829" s="347"/>
      <c r="BHK829" s="347"/>
      <c r="BHL829" s="347"/>
      <c r="BHM829" s="347"/>
      <c r="BHN829" s="347"/>
      <c r="BHO829" s="347"/>
      <c r="BHP829" s="347"/>
      <c r="BHQ829" s="347"/>
      <c r="BHR829" s="347"/>
      <c r="BHS829" s="347"/>
      <c r="BHT829" s="347"/>
      <c r="BHU829" s="347"/>
      <c r="BHV829" s="347"/>
      <c r="BHW829" s="347"/>
      <c r="BHX829" s="347"/>
      <c r="BHY829" s="347"/>
      <c r="BHZ829" s="347"/>
      <c r="BIA829" s="347"/>
      <c r="BIB829" s="347"/>
      <c r="BIC829" s="347"/>
      <c r="BID829" s="347"/>
      <c r="BIE829" s="347"/>
      <c r="BIF829" s="347"/>
      <c r="BIG829" s="347"/>
      <c r="BIH829" s="347"/>
      <c r="BII829" s="347"/>
      <c r="BIJ829" s="347"/>
      <c r="BIK829" s="347"/>
      <c r="BIL829" s="347"/>
      <c r="BIM829" s="347"/>
      <c r="BIN829" s="347"/>
      <c r="BIO829" s="347"/>
      <c r="BIP829" s="347"/>
      <c r="BIQ829" s="347"/>
      <c r="BIR829" s="347"/>
      <c r="BIS829" s="347"/>
      <c r="BIT829" s="347"/>
      <c r="BIU829" s="347"/>
      <c r="BIV829" s="347"/>
      <c r="BIW829" s="347"/>
      <c r="BIX829" s="347"/>
      <c r="BIY829" s="347"/>
      <c r="BIZ829" s="347"/>
      <c r="BJA829" s="347"/>
      <c r="BJB829" s="347"/>
      <c r="BJC829" s="347"/>
      <c r="BJD829" s="347"/>
      <c r="BJE829" s="347"/>
      <c r="BJF829" s="347"/>
      <c r="BJG829" s="347"/>
      <c r="BJH829" s="347"/>
      <c r="BJI829" s="347"/>
      <c r="BJJ829" s="347"/>
      <c r="BJK829" s="347"/>
      <c r="BJL829" s="347"/>
      <c r="BJM829" s="347"/>
      <c r="BJN829" s="347"/>
      <c r="BJO829" s="347"/>
      <c r="BJP829" s="347"/>
      <c r="BJQ829" s="347"/>
      <c r="BJR829" s="347"/>
      <c r="BJS829" s="347"/>
      <c r="BJT829" s="347"/>
      <c r="BJU829" s="347"/>
      <c r="BJV829" s="347"/>
      <c r="BJW829" s="347"/>
      <c r="BJX829" s="347"/>
      <c r="BJY829" s="347"/>
      <c r="BJZ829" s="347"/>
      <c r="BKA829" s="347"/>
      <c r="BKB829" s="347"/>
      <c r="BKC829" s="347"/>
      <c r="BKD829" s="347"/>
      <c r="BKE829" s="347"/>
      <c r="BKF829" s="347"/>
      <c r="BKG829" s="347"/>
      <c r="BKH829" s="347"/>
      <c r="BKI829" s="347"/>
      <c r="BKJ829" s="347"/>
      <c r="BKK829" s="347"/>
      <c r="BKL829" s="347"/>
      <c r="BKM829" s="347"/>
      <c r="BKN829" s="347"/>
      <c r="BKO829" s="347"/>
      <c r="BKP829" s="347"/>
      <c r="BKQ829" s="347"/>
      <c r="BKR829" s="347"/>
      <c r="BKS829" s="347"/>
      <c r="BKT829" s="347"/>
      <c r="BKU829" s="347"/>
      <c r="BKV829" s="347"/>
      <c r="BKW829" s="347"/>
      <c r="BKX829" s="347"/>
      <c r="BKY829" s="347"/>
      <c r="BKZ829" s="347"/>
      <c r="BLA829" s="347"/>
      <c r="BLB829" s="347"/>
      <c r="BLC829" s="347"/>
      <c r="BLD829" s="347"/>
      <c r="BLE829" s="347"/>
      <c r="BLF829" s="347"/>
      <c r="BLG829" s="347"/>
      <c r="BLH829" s="347"/>
      <c r="BLI829" s="347"/>
      <c r="BLJ829" s="347"/>
      <c r="BLK829" s="347"/>
      <c r="BLL829" s="347"/>
      <c r="BLM829" s="347"/>
      <c r="BLN829" s="347"/>
      <c r="BLO829" s="347"/>
      <c r="BLP829" s="347"/>
      <c r="BLQ829" s="347"/>
      <c r="BLR829" s="347"/>
      <c r="BLS829" s="347"/>
      <c r="BLT829" s="347"/>
      <c r="BLU829" s="347"/>
      <c r="BLV829" s="347"/>
      <c r="BLW829" s="347"/>
      <c r="BLX829" s="347"/>
      <c r="BLY829" s="347"/>
      <c r="BLZ829" s="347"/>
      <c r="BMA829" s="347"/>
      <c r="BMB829" s="347"/>
      <c r="BMC829" s="347"/>
      <c r="BMD829" s="347"/>
      <c r="BME829" s="347"/>
      <c r="BMF829" s="347"/>
      <c r="BMG829" s="347"/>
      <c r="BMH829" s="347"/>
      <c r="BMI829" s="347"/>
      <c r="BMJ829" s="347"/>
      <c r="BMK829" s="347"/>
      <c r="BML829" s="347"/>
      <c r="BMM829" s="347"/>
      <c r="BMN829" s="347"/>
      <c r="BMO829" s="347"/>
      <c r="BMP829" s="347"/>
      <c r="BMQ829" s="347"/>
      <c r="BMR829" s="347"/>
      <c r="BMS829" s="347"/>
      <c r="BMT829" s="347"/>
      <c r="BMU829" s="347"/>
      <c r="BMV829" s="347"/>
      <c r="BMW829" s="347"/>
      <c r="BMX829" s="347"/>
      <c r="BMY829" s="347"/>
      <c r="BMZ829" s="347"/>
      <c r="BNA829" s="347"/>
      <c r="BNB829" s="347"/>
      <c r="BNC829" s="347"/>
      <c r="BND829" s="347"/>
      <c r="BNE829" s="347"/>
      <c r="BNF829" s="347"/>
      <c r="BNG829" s="347"/>
      <c r="BNH829" s="347"/>
      <c r="BNI829" s="347"/>
      <c r="BNJ829" s="347"/>
      <c r="BNK829" s="347"/>
      <c r="BNL829" s="347"/>
      <c r="BNM829" s="347"/>
      <c r="BNN829" s="347"/>
      <c r="BNO829" s="347"/>
      <c r="BNP829" s="347"/>
      <c r="BNQ829" s="347"/>
      <c r="BNR829" s="347"/>
      <c r="BNS829" s="347"/>
      <c r="BNT829" s="347"/>
      <c r="BNU829" s="347"/>
      <c r="BNV829" s="347"/>
      <c r="BNW829" s="347"/>
      <c r="BNX829" s="347"/>
      <c r="BNY829" s="347"/>
      <c r="BNZ829" s="347"/>
      <c r="BOA829" s="347"/>
      <c r="BOB829" s="347"/>
      <c r="BOC829" s="347"/>
      <c r="BOD829" s="347"/>
      <c r="BOE829" s="347"/>
      <c r="BOF829" s="347"/>
      <c r="BOG829" s="347"/>
      <c r="BOH829" s="347"/>
      <c r="BOI829" s="347"/>
      <c r="BOJ829" s="347"/>
      <c r="BOK829" s="347"/>
      <c r="BOL829" s="347"/>
      <c r="BOM829" s="347"/>
      <c r="BON829" s="347"/>
      <c r="BOO829" s="347"/>
      <c r="BOP829" s="347"/>
      <c r="BOQ829" s="347"/>
      <c r="BOR829" s="347"/>
      <c r="BOS829" s="347"/>
      <c r="BOT829" s="347"/>
      <c r="BOU829" s="347"/>
      <c r="BOV829" s="347"/>
      <c r="BOW829" s="347"/>
      <c r="BOX829" s="347"/>
      <c r="BOY829" s="347"/>
      <c r="BOZ829" s="347"/>
      <c r="BPA829" s="347"/>
      <c r="BPB829" s="347"/>
      <c r="BPC829" s="347"/>
      <c r="BPD829" s="347"/>
      <c r="BPE829" s="347"/>
      <c r="BPF829" s="347"/>
      <c r="BPG829" s="347"/>
      <c r="BPH829" s="347"/>
      <c r="BPI829" s="347"/>
      <c r="BPJ829" s="347"/>
      <c r="BPK829" s="347"/>
      <c r="BPL829" s="347"/>
      <c r="BPM829" s="347"/>
      <c r="BPN829" s="347"/>
      <c r="BPO829" s="347"/>
      <c r="BPP829" s="347"/>
      <c r="BPQ829" s="347"/>
      <c r="BPR829" s="347"/>
      <c r="BPS829" s="347"/>
      <c r="BPT829" s="347"/>
      <c r="BPU829" s="347"/>
      <c r="BPV829" s="347"/>
      <c r="BPW829" s="347"/>
      <c r="BPX829" s="347"/>
      <c r="BPY829" s="347"/>
      <c r="BPZ829" s="347"/>
      <c r="BQA829" s="347"/>
      <c r="BQB829" s="347"/>
      <c r="BQC829" s="347"/>
      <c r="BQD829" s="347"/>
      <c r="BQE829" s="347"/>
      <c r="BQF829" s="347"/>
      <c r="BQG829" s="347"/>
      <c r="BQH829" s="347"/>
      <c r="BQI829" s="347"/>
      <c r="BQJ829" s="347"/>
      <c r="BQK829" s="347"/>
      <c r="BQL829" s="347"/>
      <c r="BQM829" s="347"/>
      <c r="BQN829" s="347"/>
      <c r="BQO829" s="347"/>
      <c r="BQP829" s="347"/>
      <c r="BQQ829" s="347"/>
      <c r="BQR829" s="347"/>
      <c r="BQS829" s="347"/>
      <c r="BQT829" s="347"/>
      <c r="BQU829" s="347"/>
      <c r="BQV829" s="347"/>
      <c r="BQW829" s="347"/>
      <c r="BQX829" s="347"/>
      <c r="BQY829" s="347"/>
      <c r="BQZ829" s="347"/>
      <c r="BRA829" s="347"/>
      <c r="BRB829" s="347"/>
      <c r="BRC829" s="347"/>
      <c r="BRD829" s="347"/>
      <c r="BRE829" s="347"/>
      <c r="BRF829" s="347"/>
      <c r="BRG829" s="347"/>
      <c r="BRH829" s="347"/>
      <c r="BRI829" s="347"/>
      <c r="BRJ829" s="347"/>
      <c r="BRK829" s="347"/>
      <c r="BRL829" s="347"/>
      <c r="BRM829" s="347"/>
      <c r="BRN829" s="347"/>
      <c r="BRO829" s="347"/>
      <c r="BRP829" s="347"/>
      <c r="BRQ829" s="347"/>
      <c r="BRR829" s="347"/>
      <c r="BRS829" s="347"/>
      <c r="BRT829" s="347"/>
      <c r="BRU829" s="347"/>
      <c r="BRV829" s="347"/>
      <c r="BRW829" s="347"/>
      <c r="BRX829" s="347"/>
      <c r="BRY829" s="347"/>
      <c r="BRZ829" s="347"/>
      <c r="BSA829" s="347"/>
      <c r="BSB829" s="347"/>
      <c r="BSC829" s="347"/>
      <c r="BSD829" s="347"/>
      <c r="BSE829" s="347"/>
      <c r="BSF829" s="347"/>
      <c r="BSG829" s="347"/>
      <c r="BSH829" s="347"/>
      <c r="BSI829" s="347"/>
      <c r="BSJ829" s="347"/>
      <c r="BSK829" s="347"/>
      <c r="BSL829" s="347"/>
      <c r="BSM829" s="347"/>
      <c r="BSN829" s="347"/>
      <c r="BSO829" s="347"/>
      <c r="BSP829" s="347"/>
      <c r="BSQ829" s="347"/>
      <c r="BSR829" s="347"/>
      <c r="BSS829" s="347"/>
      <c r="BST829" s="347"/>
      <c r="BSU829" s="347"/>
      <c r="BSV829" s="347"/>
      <c r="BSW829" s="347"/>
      <c r="BSX829" s="347"/>
      <c r="BSY829" s="347"/>
      <c r="BSZ829" s="347"/>
      <c r="BTA829" s="347"/>
      <c r="BTB829" s="347"/>
      <c r="BTC829" s="347"/>
      <c r="BTD829" s="347"/>
      <c r="BTE829" s="347"/>
      <c r="BTF829" s="347"/>
      <c r="BTG829" s="347"/>
      <c r="BTH829" s="347"/>
      <c r="BTI829" s="347"/>
      <c r="BTJ829" s="347"/>
      <c r="BTK829" s="347"/>
      <c r="BTL829" s="347"/>
      <c r="BTM829" s="347"/>
      <c r="BTN829" s="347"/>
      <c r="BTO829" s="347"/>
      <c r="BTP829" s="347"/>
      <c r="BTQ829" s="347"/>
      <c r="BTR829" s="347"/>
      <c r="BTS829" s="347"/>
      <c r="BTT829" s="347"/>
      <c r="BTU829" s="347"/>
      <c r="BTV829" s="347"/>
      <c r="BTW829" s="347"/>
      <c r="BTX829" s="347"/>
      <c r="BTY829" s="347"/>
      <c r="BTZ829" s="347"/>
      <c r="BUA829" s="347"/>
      <c r="BUB829" s="347"/>
      <c r="BUC829" s="347"/>
      <c r="BUD829" s="347"/>
      <c r="BUE829" s="347"/>
      <c r="BUF829" s="347"/>
      <c r="BUG829" s="347"/>
      <c r="BUH829" s="347"/>
      <c r="BUI829" s="347"/>
      <c r="BUJ829" s="347"/>
      <c r="BUK829" s="347"/>
      <c r="BUL829" s="347"/>
      <c r="BUM829" s="347"/>
      <c r="BUN829" s="347"/>
      <c r="BUO829" s="347"/>
      <c r="BUP829" s="347"/>
      <c r="BUQ829" s="347"/>
      <c r="BUR829" s="347"/>
      <c r="BUS829" s="347"/>
      <c r="BUT829" s="347"/>
      <c r="BUU829" s="347"/>
      <c r="BUV829" s="347"/>
      <c r="BUW829" s="347"/>
      <c r="BUX829" s="347"/>
      <c r="BUY829" s="347"/>
      <c r="BUZ829" s="347"/>
      <c r="BVA829" s="347"/>
      <c r="BVB829" s="347"/>
      <c r="BVC829" s="347"/>
      <c r="BVD829" s="347"/>
      <c r="BVE829" s="347"/>
      <c r="BVF829" s="347"/>
      <c r="BVG829" s="347"/>
      <c r="BVH829" s="347"/>
      <c r="BVI829" s="347"/>
      <c r="BVJ829" s="347"/>
      <c r="BVK829" s="347"/>
      <c r="BVL829" s="347"/>
      <c r="BVM829" s="347"/>
      <c r="BVN829" s="347"/>
      <c r="BVO829" s="347"/>
      <c r="BVP829" s="347"/>
      <c r="BVQ829" s="347"/>
      <c r="BVR829" s="347"/>
      <c r="BVS829" s="347"/>
      <c r="BVT829" s="347"/>
      <c r="BVU829" s="347"/>
      <c r="BVV829" s="347"/>
      <c r="BVW829" s="347"/>
      <c r="BVX829" s="347"/>
      <c r="BVY829" s="347"/>
      <c r="BVZ829" s="347"/>
      <c r="BWA829" s="347"/>
      <c r="BWB829" s="347"/>
      <c r="BWC829" s="347"/>
      <c r="BWD829" s="347"/>
      <c r="BWE829" s="347"/>
      <c r="BWF829" s="347"/>
      <c r="BWG829" s="347"/>
      <c r="BWH829" s="347"/>
      <c r="BWI829" s="347"/>
      <c r="BWJ829" s="347"/>
      <c r="BWK829" s="347"/>
      <c r="BWL829" s="347"/>
      <c r="BWM829" s="347"/>
      <c r="BWN829" s="347"/>
      <c r="BWO829" s="347"/>
      <c r="BWP829" s="347"/>
      <c r="BWQ829" s="347"/>
      <c r="BWR829" s="347"/>
      <c r="BWS829" s="347"/>
      <c r="BWT829" s="347"/>
      <c r="BWU829" s="347"/>
      <c r="BWV829" s="347"/>
      <c r="BWW829" s="347"/>
      <c r="BWX829" s="347"/>
      <c r="BWY829" s="347"/>
      <c r="BWZ829" s="347"/>
      <c r="BXA829" s="347"/>
      <c r="BXB829" s="347"/>
      <c r="BXC829" s="347"/>
      <c r="BXD829" s="347"/>
      <c r="BXE829" s="347"/>
      <c r="BXF829" s="347"/>
      <c r="BXG829" s="347"/>
      <c r="BXH829" s="347"/>
      <c r="BXI829" s="347"/>
      <c r="BXJ829" s="347"/>
      <c r="BXK829" s="347"/>
      <c r="BXL829" s="347"/>
      <c r="BXM829" s="347"/>
      <c r="BXN829" s="347"/>
      <c r="BXO829" s="347"/>
      <c r="BXP829" s="347"/>
      <c r="BXQ829" s="347"/>
      <c r="BXR829" s="347"/>
      <c r="BXS829" s="347"/>
      <c r="BXT829" s="347"/>
      <c r="BXU829" s="347"/>
      <c r="BXV829" s="347"/>
      <c r="BXW829" s="347"/>
      <c r="BXX829" s="347"/>
      <c r="BXY829" s="347"/>
      <c r="BXZ829" s="347"/>
      <c r="BYA829" s="347"/>
      <c r="BYB829" s="347"/>
      <c r="BYC829" s="347"/>
      <c r="BYD829" s="347"/>
      <c r="BYE829" s="347"/>
      <c r="BYF829" s="347"/>
      <c r="BYG829" s="347"/>
      <c r="BYH829" s="347"/>
      <c r="BYI829" s="347"/>
      <c r="BYJ829" s="347"/>
      <c r="BYK829" s="347"/>
      <c r="BYL829" s="347"/>
      <c r="BYM829" s="347"/>
      <c r="BYN829" s="347"/>
      <c r="BYO829" s="347"/>
      <c r="BYP829" s="347"/>
      <c r="BYQ829" s="347"/>
      <c r="BYR829" s="347"/>
      <c r="BYS829" s="347"/>
      <c r="BYT829" s="347"/>
      <c r="BYU829" s="347"/>
      <c r="BYV829" s="347"/>
      <c r="BYW829" s="347"/>
      <c r="BYX829" s="347"/>
      <c r="BYY829" s="347"/>
      <c r="BYZ829" s="347"/>
      <c r="BZA829" s="347"/>
      <c r="BZB829" s="347"/>
      <c r="BZC829" s="347"/>
      <c r="BZD829" s="347"/>
      <c r="BZE829" s="347"/>
      <c r="BZF829" s="347"/>
      <c r="BZG829" s="347"/>
      <c r="BZH829" s="347"/>
      <c r="BZI829" s="347"/>
      <c r="BZJ829" s="347"/>
      <c r="BZK829" s="347"/>
      <c r="BZL829" s="347"/>
      <c r="BZM829" s="347"/>
      <c r="BZN829" s="347"/>
      <c r="BZO829" s="347"/>
      <c r="BZP829" s="347"/>
      <c r="BZQ829" s="347"/>
      <c r="BZR829" s="347"/>
      <c r="BZS829" s="347"/>
      <c r="BZT829" s="347"/>
      <c r="BZU829" s="347"/>
      <c r="BZV829" s="347"/>
      <c r="BZW829" s="347"/>
      <c r="BZX829" s="347"/>
      <c r="BZY829" s="347"/>
      <c r="BZZ829" s="347"/>
      <c r="CAA829" s="347"/>
      <c r="CAB829" s="347"/>
      <c r="CAC829" s="347"/>
      <c r="CAD829" s="347"/>
      <c r="CAE829" s="347"/>
      <c r="CAF829" s="347"/>
      <c r="CAG829" s="347"/>
      <c r="CAH829" s="347"/>
      <c r="CAI829" s="347"/>
      <c r="CAJ829" s="347"/>
      <c r="CAK829" s="347"/>
      <c r="CAL829" s="347"/>
      <c r="CAM829" s="347"/>
      <c r="CAN829" s="347"/>
      <c r="CAO829" s="347"/>
      <c r="CAP829" s="347"/>
      <c r="CAQ829" s="347"/>
      <c r="CAR829" s="347"/>
      <c r="CAS829" s="347"/>
      <c r="CAT829" s="347"/>
      <c r="CAU829" s="347"/>
      <c r="CAV829" s="347"/>
      <c r="CAW829" s="347"/>
      <c r="CAX829" s="347"/>
      <c r="CAY829" s="347"/>
      <c r="CAZ829" s="347"/>
      <c r="CBA829" s="347"/>
      <c r="CBB829" s="347"/>
      <c r="CBC829" s="347"/>
      <c r="CBD829" s="347"/>
      <c r="CBE829" s="347"/>
      <c r="CBF829" s="347"/>
      <c r="CBG829" s="347"/>
      <c r="CBH829" s="347"/>
      <c r="CBI829" s="347"/>
      <c r="CBJ829" s="347"/>
      <c r="CBK829" s="347"/>
      <c r="CBL829" s="347"/>
      <c r="CBM829" s="347"/>
      <c r="CBN829" s="347"/>
      <c r="CBO829" s="347"/>
      <c r="CBP829" s="347"/>
      <c r="CBQ829" s="347"/>
      <c r="CBR829" s="347"/>
      <c r="CBS829" s="347"/>
      <c r="CBT829" s="347"/>
      <c r="CBU829" s="347"/>
      <c r="CBV829" s="347"/>
      <c r="CBW829" s="347"/>
      <c r="CBX829" s="347"/>
      <c r="CBY829" s="347"/>
      <c r="CBZ829" s="347"/>
      <c r="CCA829" s="347"/>
      <c r="CCB829" s="347"/>
      <c r="CCC829" s="347"/>
      <c r="CCD829" s="347"/>
      <c r="CCE829" s="347"/>
      <c r="CCF829" s="347"/>
      <c r="CCG829" s="347"/>
      <c r="CCH829" s="347"/>
      <c r="CCI829" s="347"/>
      <c r="CCJ829" s="347"/>
      <c r="CCK829" s="347"/>
      <c r="CCL829" s="347"/>
      <c r="CCM829" s="347"/>
      <c r="CCN829" s="347"/>
      <c r="CCO829" s="347"/>
      <c r="CCP829" s="347"/>
      <c r="CCQ829" s="347"/>
      <c r="CCR829" s="347"/>
      <c r="CCS829" s="347"/>
      <c r="CCT829" s="347"/>
      <c r="CCU829" s="347"/>
      <c r="CCV829" s="347"/>
      <c r="CCW829" s="347"/>
      <c r="CCX829" s="347"/>
      <c r="CCY829" s="347"/>
      <c r="CCZ829" s="347"/>
      <c r="CDA829" s="347"/>
      <c r="CDB829" s="347"/>
      <c r="CDC829" s="347"/>
      <c r="CDD829" s="347"/>
      <c r="CDE829" s="347"/>
      <c r="CDF829" s="347"/>
      <c r="CDG829" s="347"/>
      <c r="CDH829" s="347"/>
      <c r="CDI829" s="347"/>
      <c r="CDJ829" s="347"/>
      <c r="CDK829" s="347"/>
      <c r="CDL829" s="347"/>
      <c r="CDM829" s="347"/>
      <c r="CDN829" s="347"/>
      <c r="CDO829" s="347"/>
      <c r="CDP829" s="347"/>
      <c r="CDQ829" s="347"/>
      <c r="CDR829" s="347"/>
      <c r="CDS829" s="347"/>
      <c r="CDT829" s="347"/>
      <c r="CDU829" s="347"/>
      <c r="CDV829" s="347"/>
      <c r="CDW829" s="347"/>
      <c r="CDX829" s="347"/>
      <c r="CDY829" s="347"/>
      <c r="CDZ829" s="347"/>
      <c r="CEA829" s="347"/>
      <c r="CEB829" s="347"/>
      <c r="CEC829" s="347"/>
      <c r="CED829" s="347"/>
      <c r="CEE829" s="347"/>
      <c r="CEF829" s="347"/>
      <c r="CEG829" s="347"/>
      <c r="CEH829" s="347"/>
      <c r="CEI829" s="347"/>
      <c r="CEJ829" s="347"/>
      <c r="CEK829" s="347"/>
      <c r="CEL829" s="347"/>
      <c r="CEM829" s="347"/>
      <c r="CEN829" s="347"/>
      <c r="CEO829" s="347"/>
      <c r="CEP829" s="347"/>
      <c r="CEQ829" s="347"/>
      <c r="CER829" s="347"/>
      <c r="CES829" s="347"/>
      <c r="CET829" s="347"/>
      <c r="CEU829" s="347"/>
      <c r="CEV829" s="347"/>
      <c r="CEW829" s="347"/>
      <c r="CEX829" s="347"/>
      <c r="CEY829" s="347"/>
      <c r="CEZ829" s="347"/>
      <c r="CFA829" s="347"/>
      <c r="CFB829" s="347"/>
      <c r="CFC829" s="347"/>
      <c r="CFD829" s="347"/>
      <c r="CFE829" s="347"/>
      <c r="CFF829" s="347"/>
      <c r="CFG829" s="347"/>
      <c r="CFH829" s="347"/>
      <c r="CFI829" s="347"/>
      <c r="CFJ829" s="347"/>
      <c r="CFK829" s="347"/>
      <c r="CFL829" s="347"/>
      <c r="CFM829" s="347"/>
      <c r="CFN829" s="347"/>
      <c r="CFO829" s="347"/>
      <c r="CFP829" s="347"/>
      <c r="CFQ829" s="347"/>
      <c r="CFR829" s="347"/>
      <c r="CFS829" s="347"/>
      <c r="CFT829" s="347"/>
      <c r="CFU829" s="347"/>
      <c r="CFV829" s="347"/>
      <c r="CFW829" s="347"/>
      <c r="CFX829" s="347"/>
      <c r="CFY829" s="347"/>
      <c r="CFZ829" s="347"/>
      <c r="CGA829" s="347"/>
      <c r="CGB829" s="347"/>
      <c r="CGC829" s="347"/>
      <c r="CGD829" s="347"/>
      <c r="CGE829" s="347"/>
      <c r="CGF829" s="347"/>
      <c r="CGG829" s="347"/>
      <c r="CGH829" s="347"/>
      <c r="CGI829" s="347"/>
      <c r="CGJ829" s="347"/>
      <c r="CGK829" s="347"/>
      <c r="CGL829" s="347"/>
      <c r="CGM829" s="347"/>
      <c r="CGN829" s="347"/>
      <c r="CGO829" s="347"/>
      <c r="CGP829" s="347"/>
      <c r="CGQ829" s="347"/>
      <c r="CGR829" s="347"/>
      <c r="CGS829" s="347"/>
      <c r="CGT829" s="347"/>
      <c r="CGU829" s="347"/>
      <c r="CGV829" s="347"/>
      <c r="CGW829" s="347"/>
      <c r="CGX829" s="347"/>
      <c r="CGY829" s="347"/>
      <c r="CGZ829" s="347"/>
      <c r="CHA829" s="347"/>
      <c r="CHB829" s="347"/>
      <c r="CHC829" s="347"/>
      <c r="CHD829" s="347"/>
      <c r="CHE829" s="347"/>
      <c r="CHF829" s="347"/>
      <c r="CHG829" s="347"/>
      <c r="CHH829" s="347"/>
      <c r="CHI829" s="347"/>
      <c r="CHJ829" s="347"/>
      <c r="CHK829" s="347"/>
      <c r="CHL829" s="347"/>
      <c r="CHM829" s="347"/>
      <c r="CHN829" s="347"/>
      <c r="CHO829" s="347"/>
      <c r="CHP829" s="347"/>
      <c r="CHQ829" s="347"/>
      <c r="CHR829" s="347"/>
      <c r="CHS829" s="347"/>
      <c r="CHT829" s="347"/>
      <c r="CHU829" s="347"/>
      <c r="CHV829" s="347"/>
      <c r="CHW829" s="347"/>
      <c r="CHX829" s="347"/>
      <c r="CHY829" s="347"/>
      <c r="CHZ829" s="347"/>
      <c r="CIA829" s="347"/>
      <c r="CIB829" s="347"/>
      <c r="CIC829" s="347"/>
      <c r="CID829" s="347"/>
      <c r="CIE829" s="347"/>
      <c r="CIF829" s="347"/>
      <c r="CIG829" s="347"/>
      <c r="CIH829" s="347"/>
      <c r="CII829" s="347"/>
      <c r="CIJ829" s="347"/>
      <c r="CIK829" s="347"/>
      <c r="CIL829" s="347"/>
      <c r="CIM829" s="347"/>
      <c r="CIN829" s="347"/>
      <c r="CIO829" s="347"/>
      <c r="CIP829" s="347"/>
      <c r="CIQ829" s="347"/>
      <c r="CIR829" s="347"/>
      <c r="CIS829" s="347"/>
      <c r="CIT829" s="347"/>
      <c r="CIU829" s="347"/>
      <c r="CIV829" s="347"/>
      <c r="CIW829" s="347"/>
      <c r="CIX829" s="347"/>
      <c r="CIY829" s="347"/>
      <c r="CIZ829" s="347"/>
      <c r="CJA829" s="347"/>
      <c r="CJB829" s="347"/>
      <c r="CJC829" s="347"/>
      <c r="CJD829" s="347"/>
      <c r="CJE829" s="347"/>
      <c r="CJF829" s="347"/>
      <c r="CJG829" s="347"/>
      <c r="CJH829" s="347"/>
      <c r="CJI829" s="347"/>
      <c r="CJJ829" s="347"/>
      <c r="CJK829" s="347"/>
      <c r="CJL829" s="347"/>
      <c r="CJM829" s="347"/>
      <c r="CJN829" s="347"/>
      <c r="CJO829" s="347"/>
      <c r="CJP829" s="347"/>
      <c r="CJQ829" s="347"/>
      <c r="CJR829" s="347"/>
      <c r="CJS829" s="347"/>
      <c r="CJT829" s="347"/>
      <c r="CJU829" s="347"/>
      <c r="CJV829" s="347"/>
      <c r="CJW829" s="347"/>
      <c r="CJX829" s="347"/>
      <c r="CJY829" s="347"/>
      <c r="CJZ829" s="347"/>
      <c r="CKA829" s="347"/>
      <c r="CKB829" s="347"/>
      <c r="CKC829" s="347"/>
      <c r="CKD829" s="347"/>
      <c r="CKE829" s="347"/>
      <c r="CKF829" s="347"/>
      <c r="CKG829" s="347"/>
      <c r="CKH829" s="347"/>
      <c r="CKI829" s="347"/>
      <c r="CKJ829" s="347"/>
      <c r="CKK829" s="347"/>
      <c r="CKL829" s="347"/>
      <c r="CKM829" s="347"/>
      <c r="CKN829" s="347"/>
      <c r="CKO829" s="347"/>
      <c r="CKP829" s="347"/>
      <c r="CKQ829" s="347"/>
      <c r="CKR829" s="347"/>
      <c r="CKS829" s="347"/>
      <c r="CKT829" s="347"/>
      <c r="CKU829" s="347"/>
      <c r="CKV829" s="347"/>
      <c r="CKW829" s="347"/>
      <c r="CKX829" s="347"/>
      <c r="CKY829" s="347"/>
      <c r="CKZ829" s="347"/>
      <c r="CLA829" s="347"/>
      <c r="CLB829" s="347"/>
      <c r="CLC829" s="347"/>
      <c r="CLD829" s="347"/>
      <c r="CLE829" s="347"/>
      <c r="CLF829" s="347"/>
      <c r="CLG829" s="347"/>
      <c r="CLH829" s="347"/>
      <c r="CLI829" s="347"/>
      <c r="CLJ829" s="347"/>
      <c r="CLK829" s="347"/>
      <c r="CLL829" s="347"/>
      <c r="CLM829" s="347"/>
      <c r="CLN829" s="347"/>
      <c r="CLO829" s="347"/>
      <c r="CLP829" s="347"/>
      <c r="CLQ829" s="347"/>
      <c r="CLR829" s="347"/>
      <c r="CLS829" s="347"/>
      <c r="CLT829" s="347"/>
      <c r="CLU829" s="347"/>
      <c r="CLV829" s="347"/>
      <c r="CLW829" s="347"/>
      <c r="CLX829" s="347"/>
      <c r="CLY829" s="347"/>
      <c r="CLZ829" s="347"/>
      <c r="CMA829" s="347"/>
      <c r="CMB829" s="347"/>
      <c r="CMC829" s="347"/>
      <c r="CMD829" s="347"/>
      <c r="CME829" s="347"/>
      <c r="CMF829" s="347"/>
      <c r="CMG829" s="347"/>
      <c r="CMH829" s="347"/>
      <c r="CMI829" s="347"/>
      <c r="CMJ829" s="347"/>
      <c r="CMK829" s="347"/>
      <c r="CML829" s="347"/>
      <c r="CMM829" s="347"/>
      <c r="CMN829" s="347"/>
      <c r="CMO829" s="347"/>
      <c r="CMP829" s="347"/>
      <c r="CMQ829" s="347"/>
      <c r="CMR829" s="347"/>
      <c r="CMS829" s="347"/>
      <c r="CMT829" s="347"/>
      <c r="CMU829" s="347"/>
      <c r="CMV829" s="347"/>
      <c r="CMW829" s="347"/>
      <c r="CMX829" s="347"/>
      <c r="CMY829" s="347"/>
      <c r="CMZ829" s="347"/>
      <c r="CNA829" s="347"/>
      <c r="CNB829" s="347"/>
      <c r="CNC829" s="347"/>
      <c r="CND829" s="347"/>
      <c r="CNE829" s="347"/>
      <c r="CNF829" s="347"/>
      <c r="CNG829" s="347"/>
      <c r="CNH829" s="347"/>
      <c r="CNI829" s="347"/>
      <c r="CNJ829" s="347"/>
      <c r="CNK829" s="347"/>
      <c r="CNL829" s="347"/>
      <c r="CNM829" s="347"/>
      <c r="CNN829" s="347"/>
      <c r="CNO829" s="347"/>
      <c r="CNP829" s="347"/>
      <c r="CNQ829" s="347"/>
      <c r="CNR829" s="347"/>
      <c r="CNS829" s="347"/>
      <c r="CNT829" s="347"/>
      <c r="CNU829" s="347"/>
      <c r="CNV829" s="347"/>
      <c r="CNW829" s="347"/>
      <c r="CNX829" s="347"/>
      <c r="CNY829" s="347"/>
      <c r="CNZ829" s="347"/>
      <c r="COA829" s="347"/>
      <c r="COB829" s="347"/>
      <c r="COC829" s="347"/>
      <c r="COD829" s="347"/>
      <c r="COE829" s="347"/>
      <c r="COF829" s="347"/>
      <c r="COG829" s="347"/>
      <c r="COH829" s="347"/>
      <c r="COI829" s="347"/>
      <c r="COJ829" s="347"/>
      <c r="COK829" s="347"/>
      <c r="COL829" s="347"/>
      <c r="COM829" s="347"/>
      <c r="CON829" s="347"/>
      <c r="COO829" s="347"/>
      <c r="COP829" s="347"/>
      <c r="COQ829" s="347"/>
      <c r="COR829" s="347"/>
      <c r="COS829" s="347"/>
      <c r="COT829" s="347"/>
      <c r="COU829" s="347"/>
      <c r="COV829" s="347"/>
      <c r="COW829" s="347"/>
      <c r="COX829" s="347"/>
      <c r="COY829" s="347"/>
      <c r="COZ829" s="347"/>
      <c r="CPA829" s="347"/>
      <c r="CPB829" s="347"/>
      <c r="CPC829" s="347"/>
      <c r="CPD829" s="347"/>
      <c r="CPE829" s="347"/>
      <c r="CPF829" s="347"/>
      <c r="CPG829" s="347"/>
      <c r="CPH829" s="347"/>
      <c r="CPI829" s="347"/>
      <c r="CPJ829" s="347"/>
      <c r="CPK829" s="347"/>
      <c r="CPL829" s="347"/>
      <c r="CPM829" s="347"/>
      <c r="CPN829" s="347"/>
      <c r="CPO829" s="347"/>
      <c r="CPP829" s="347"/>
      <c r="CPQ829" s="347"/>
      <c r="CPR829" s="347"/>
      <c r="CPS829" s="347"/>
      <c r="CPT829" s="347"/>
      <c r="CPU829" s="347"/>
      <c r="CPV829" s="347"/>
      <c r="CPW829" s="347"/>
      <c r="CPX829" s="347"/>
      <c r="CPY829" s="347"/>
      <c r="CPZ829" s="347"/>
      <c r="CQA829" s="347"/>
      <c r="CQB829" s="347"/>
      <c r="CQC829" s="347"/>
      <c r="CQD829" s="347"/>
      <c r="CQE829" s="347"/>
      <c r="CQF829" s="347"/>
      <c r="CQG829" s="347"/>
      <c r="CQH829" s="347"/>
      <c r="CQI829" s="347"/>
      <c r="CQJ829" s="347"/>
      <c r="CQK829" s="347"/>
      <c r="CQL829" s="347"/>
      <c r="CQM829" s="347"/>
      <c r="CQN829" s="347"/>
      <c r="CQO829" s="347"/>
      <c r="CQP829" s="347"/>
      <c r="CQQ829" s="347"/>
      <c r="CQR829" s="347"/>
      <c r="CQS829" s="347"/>
      <c r="CQT829" s="347"/>
      <c r="CQU829" s="347"/>
      <c r="CQV829" s="347"/>
      <c r="CQW829" s="347"/>
      <c r="CQX829" s="347"/>
      <c r="CQY829" s="347"/>
      <c r="CQZ829" s="347"/>
      <c r="CRA829" s="347"/>
      <c r="CRB829" s="347"/>
      <c r="CRC829" s="347"/>
      <c r="CRD829" s="347"/>
      <c r="CRE829" s="347"/>
      <c r="CRF829" s="347"/>
      <c r="CRG829" s="347"/>
      <c r="CRH829" s="347"/>
      <c r="CRI829" s="347"/>
      <c r="CRJ829" s="347"/>
      <c r="CRK829" s="347"/>
      <c r="CRL829" s="347"/>
      <c r="CRM829" s="347"/>
      <c r="CRN829" s="347"/>
      <c r="CRO829" s="347"/>
      <c r="CRP829" s="347"/>
      <c r="CRQ829" s="347"/>
      <c r="CRR829" s="347"/>
      <c r="CRS829" s="347"/>
      <c r="CRT829" s="347"/>
      <c r="CRU829" s="347"/>
      <c r="CRV829" s="347"/>
      <c r="CRW829" s="347"/>
      <c r="CRX829" s="347"/>
      <c r="CRY829" s="347"/>
      <c r="CRZ829" s="347"/>
      <c r="CSA829" s="347"/>
      <c r="CSB829" s="347"/>
      <c r="CSC829" s="347"/>
      <c r="CSD829" s="347"/>
      <c r="CSE829" s="347"/>
      <c r="CSF829" s="347"/>
      <c r="CSG829" s="347"/>
      <c r="CSH829" s="347"/>
      <c r="CSI829" s="347"/>
      <c r="CSJ829" s="347"/>
      <c r="CSK829" s="347"/>
      <c r="CSL829" s="347"/>
      <c r="CSM829" s="347"/>
      <c r="CSN829" s="347"/>
      <c r="CSO829" s="347"/>
      <c r="CSP829" s="347"/>
      <c r="CSQ829" s="347"/>
      <c r="CSR829" s="347"/>
      <c r="CSS829" s="347"/>
      <c r="CST829" s="347"/>
      <c r="CSU829" s="347"/>
      <c r="CSV829" s="347"/>
      <c r="CSW829" s="347"/>
      <c r="CSX829" s="347"/>
      <c r="CSY829" s="347"/>
      <c r="CSZ829" s="347"/>
      <c r="CTA829" s="347"/>
      <c r="CTB829" s="347"/>
      <c r="CTC829" s="347"/>
      <c r="CTD829" s="347"/>
      <c r="CTE829" s="347"/>
      <c r="CTF829" s="347"/>
      <c r="CTG829" s="347"/>
      <c r="CTH829" s="347"/>
      <c r="CTI829" s="347"/>
      <c r="CTJ829" s="347"/>
      <c r="CTK829" s="347"/>
      <c r="CTL829" s="347"/>
      <c r="CTM829" s="347"/>
      <c r="CTN829" s="347"/>
      <c r="CTO829" s="347"/>
      <c r="CTP829" s="347"/>
      <c r="CTQ829" s="347"/>
      <c r="CTR829" s="347"/>
      <c r="CTS829" s="347"/>
      <c r="CTT829" s="347"/>
      <c r="CTU829" s="347"/>
      <c r="CTV829" s="347"/>
      <c r="CTW829" s="347"/>
      <c r="CTX829" s="347"/>
      <c r="CTY829" s="347"/>
      <c r="CTZ829" s="347"/>
      <c r="CUA829" s="347"/>
      <c r="CUB829" s="347"/>
      <c r="CUC829" s="347"/>
      <c r="CUD829" s="347"/>
      <c r="CUE829" s="347"/>
      <c r="CUF829" s="347"/>
      <c r="CUG829" s="347"/>
      <c r="CUH829" s="347"/>
      <c r="CUI829" s="347"/>
      <c r="CUJ829" s="347"/>
      <c r="CUK829" s="347"/>
      <c r="CUL829" s="347"/>
      <c r="CUM829" s="347"/>
      <c r="CUN829" s="347"/>
      <c r="CUO829" s="347"/>
      <c r="CUP829" s="347"/>
      <c r="CUQ829" s="347"/>
      <c r="CUR829" s="347"/>
      <c r="CUS829" s="347"/>
      <c r="CUT829" s="347"/>
      <c r="CUU829" s="347"/>
      <c r="CUV829" s="347"/>
      <c r="CUW829" s="347"/>
      <c r="CUX829" s="347"/>
      <c r="CUY829" s="347"/>
      <c r="CUZ829" s="347"/>
      <c r="CVA829" s="347"/>
      <c r="CVB829" s="347"/>
      <c r="CVC829" s="347"/>
      <c r="CVD829" s="347"/>
      <c r="CVE829" s="347"/>
      <c r="CVF829" s="347"/>
      <c r="CVG829" s="347"/>
      <c r="CVH829" s="347"/>
      <c r="CVI829" s="347"/>
      <c r="CVJ829" s="347"/>
      <c r="CVK829" s="347"/>
      <c r="CVL829" s="347"/>
      <c r="CVM829" s="347"/>
      <c r="CVN829" s="347"/>
      <c r="CVO829" s="347"/>
      <c r="CVP829" s="347"/>
      <c r="CVQ829" s="347"/>
      <c r="CVR829" s="347"/>
      <c r="CVS829" s="347"/>
      <c r="CVT829" s="347"/>
      <c r="CVU829" s="347"/>
      <c r="CVV829" s="347"/>
      <c r="CVW829" s="347"/>
      <c r="CVX829" s="347"/>
      <c r="CVY829" s="347"/>
      <c r="CVZ829" s="347"/>
      <c r="CWA829" s="347"/>
      <c r="CWB829" s="347"/>
      <c r="CWC829" s="347"/>
      <c r="CWD829" s="347"/>
      <c r="CWE829" s="347"/>
      <c r="CWF829" s="347"/>
      <c r="CWG829" s="347"/>
      <c r="CWH829" s="347"/>
      <c r="CWI829" s="347"/>
      <c r="CWJ829" s="347"/>
      <c r="CWK829" s="347"/>
      <c r="CWL829" s="347"/>
      <c r="CWM829" s="347"/>
      <c r="CWN829" s="347"/>
      <c r="CWO829" s="347"/>
      <c r="CWP829" s="347"/>
      <c r="CWQ829" s="347"/>
      <c r="CWR829" s="347"/>
      <c r="CWS829" s="347"/>
      <c r="CWT829" s="347"/>
      <c r="CWU829" s="347"/>
      <c r="CWV829" s="347"/>
      <c r="CWW829" s="347"/>
      <c r="CWX829" s="347"/>
      <c r="CWY829" s="347"/>
      <c r="CWZ829" s="347"/>
      <c r="CXA829" s="347"/>
      <c r="CXB829" s="347"/>
      <c r="CXC829" s="347"/>
      <c r="CXD829" s="347"/>
      <c r="CXE829" s="347"/>
      <c r="CXF829" s="347"/>
      <c r="CXG829" s="347"/>
      <c r="CXH829" s="347"/>
      <c r="CXI829" s="347"/>
      <c r="CXJ829" s="347"/>
      <c r="CXK829" s="347"/>
      <c r="CXL829" s="347"/>
      <c r="CXM829" s="347"/>
      <c r="CXN829" s="347"/>
      <c r="CXO829" s="347"/>
      <c r="CXP829" s="347"/>
      <c r="CXQ829" s="347"/>
      <c r="CXR829" s="347"/>
      <c r="CXS829" s="347"/>
      <c r="CXT829" s="347"/>
      <c r="CXU829" s="347"/>
      <c r="CXV829" s="347"/>
      <c r="CXW829" s="347"/>
      <c r="CXX829" s="347"/>
      <c r="CXY829" s="347"/>
      <c r="CXZ829" s="347"/>
      <c r="CYA829" s="347"/>
      <c r="CYB829" s="347"/>
      <c r="CYC829" s="347"/>
      <c r="CYD829" s="347"/>
      <c r="CYE829" s="347"/>
      <c r="CYF829" s="347"/>
      <c r="CYG829" s="347"/>
      <c r="CYH829" s="347"/>
      <c r="CYI829" s="347"/>
      <c r="CYJ829" s="347"/>
      <c r="CYK829" s="347"/>
      <c r="CYL829" s="347"/>
      <c r="CYM829" s="347"/>
      <c r="CYN829" s="347"/>
      <c r="CYO829" s="347"/>
      <c r="CYP829" s="347"/>
      <c r="CYQ829" s="347"/>
      <c r="CYR829" s="347"/>
      <c r="CYS829" s="347"/>
      <c r="CYT829" s="347"/>
      <c r="CYU829" s="347"/>
      <c r="CYV829" s="347"/>
      <c r="CYW829" s="347"/>
      <c r="CYX829" s="347"/>
      <c r="CYY829" s="347"/>
      <c r="CYZ829" s="347"/>
      <c r="CZA829" s="347"/>
      <c r="CZB829" s="347"/>
      <c r="CZC829" s="347"/>
      <c r="CZD829" s="347"/>
      <c r="CZE829" s="347"/>
      <c r="CZF829" s="347"/>
      <c r="CZG829" s="347"/>
      <c r="CZH829" s="347"/>
      <c r="CZI829" s="347"/>
      <c r="CZJ829" s="347"/>
      <c r="CZK829" s="347"/>
      <c r="CZL829" s="347"/>
      <c r="CZM829" s="347"/>
      <c r="CZN829" s="347"/>
      <c r="CZO829" s="347"/>
      <c r="CZP829" s="347"/>
      <c r="CZQ829" s="347"/>
      <c r="CZR829" s="347"/>
      <c r="CZS829" s="347"/>
      <c r="CZT829" s="347"/>
      <c r="CZU829" s="347"/>
      <c r="CZV829" s="347"/>
      <c r="CZW829" s="347"/>
      <c r="CZX829" s="347"/>
      <c r="CZY829" s="347"/>
      <c r="CZZ829" s="347"/>
      <c r="DAA829" s="347"/>
      <c r="DAB829" s="347"/>
      <c r="DAC829" s="347"/>
      <c r="DAD829" s="347"/>
      <c r="DAE829" s="347"/>
      <c r="DAF829" s="347"/>
      <c r="DAG829" s="347"/>
      <c r="DAH829" s="347"/>
      <c r="DAI829" s="347"/>
      <c r="DAJ829" s="347"/>
      <c r="DAK829" s="347"/>
      <c r="DAL829" s="347"/>
      <c r="DAM829" s="347"/>
      <c r="DAN829" s="347"/>
      <c r="DAO829" s="347"/>
      <c r="DAP829" s="347"/>
      <c r="DAQ829" s="347"/>
      <c r="DAR829" s="347"/>
      <c r="DAS829" s="347"/>
      <c r="DAT829" s="347"/>
      <c r="DAU829" s="347"/>
      <c r="DAV829" s="347"/>
      <c r="DAW829" s="347"/>
      <c r="DAX829" s="347"/>
      <c r="DAY829" s="347"/>
      <c r="DAZ829" s="347"/>
      <c r="DBA829" s="347"/>
      <c r="DBB829" s="347"/>
      <c r="DBC829" s="347"/>
      <c r="DBD829" s="347"/>
      <c r="DBE829" s="347"/>
      <c r="DBF829" s="347"/>
      <c r="DBG829" s="347"/>
      <c r="DBH829" s="347"/>
      <c r="DBI829" s="347"/>
      <c r="DBJ829" s="347"/>
      <c r="DBK829" s="347"/>
      <c r="DBL829" s="347"/>
      <c r="DBM829" s="347"/>
      <c r="DBN829" s="347"/>
      <c r="DBO829" s="347"/>
      <c r="DBP829" s="347"/>
      <c r="DBQ829" s="347"/>
      <c r="DBR829" s="347"/>
      <c r="DBS829" s="347"/>
      <c r="DBT829" s="347"/>
      <c r="DBU829" s="347"/>
      <c r="DBV829" s="347"/>
      <c r="DBW829" s="347"/>
      <c r="DBX829" s="347"/>
      <c r="DBY829" s="347"/>
      <c r="DBZ829" s="347"/>
      <c r="DCA829" s="347"/>
      <c r="DCB829" s="347"/>
      <c r="DCC829" s="347"/>
      <c r="DCD829" s="347"/>
      <c r="DCE829" s="347"/>
      <c r="DCF829" s="347"/>
      <c r="DCG829" s="347"/>
      <c r="DCH829" s="347"/>
      <c r="DCI829" s="347"/>
      <c r="DCJ829" s="347"/>
      <c r="DCK829" s="347"/>
      <c r="DCL829" s="347"/>
      <c r="DCM829" s="347"/>
      <c r="DCN829" s="347"/>
      <c r="DCO829" s="347"/>
      <c r="DCP829" s="347"/>
      <c r="DCQ829" s="347"/>
      <c r="DCR829" s="347"/>
      <c r="DCS829" s="347"/>
      <c r="DCT829" s="347"/>
      <c r="DCU829" s="347"/>
      <c r="DCV829" s="347"/>
      <c r="DCW829" s="347"/>
      <c r="DCX829" s="347"/>
      <c r="DCY829" s="347"/>
      <c r="DCZ829" s="347"/>
      <c r="DDA829" s="347"/>
      <c r="DDB829" s="347"/>
      <c r="DDC829" s="347"/>
      <c r="DDD829" s="347"/>
      <c r="DDE829" s="347"/>
      <c r="DDF829" s="347"/>
      <c r="DDG829" s="347"/>
      <c r="DDH829" s="347"/>
      <c r="DDI829" s="347"/>
      <c r="DDJ829" s="347"/>
      <c r="DDK829" s="347"/>
      <c r="DDL829" s="347"/>
      <c r="DDM829" s="347"/>
      <c r="DDN829" s="347"/>
      <c r="DDO829" s="347"/>
      <c r="DDP829" s="347"/>
      <c r="DDQ829" s="347"/>
      <c r="DDR829" s="347"/>
      <c r="DDS829" s="347"/>
      <c r="DDT829" s="347"/>
      <c r="DDU829" s="347"/>
      <c r="DDV829" s="347"/>
      <c r="DDW829" s="347"/>
      <c r="DDX829" s="347"/>
      <c r="DDY829" s="347"/>
      <c r="DDZ829" s="347"/>
      <c r="DEA829" s="347"/>
      <c r="DEB829" s="347"/>
      <c r="DEC829" s="347"/>
      <c r="DED829" s="347"/>
      <c r="DEE829" s="347"/>
      <c r="DEF829" s="347"/>
      <c r="DEG829" s="347"/>
      <c r="DEH829" s="347"/>
      <c r="DEI829" s="347"/>
      <c r="DEJ829" s="347"/>
      <c r="DEK829" s="347"/>
      <c r="DEL829" s="347"/>
      <c r="DEM829" s="347"/>
      <c r="DEN829" s="347"/>
      <c r="DEO829" s="347"/>
      <c r="DEP829" s="347"/>
      <c r="DEQ829" s="347"/>
      <c r="DER829" s="347"/>
      <c r="DES829" s="347"/>
      <c r="DET829" s="347"/>
      <c r="DEU829" s="347"/>
      <c r="DEV829" s="347"/>
      <c r="DEW829" s="347"/>
      <c r="DEX829" s="347"/>
      <c r="DEY829" s="347"/>
      <c r="DEZ829" s="347"/>
      <c r="DFA829" s="347"/>
      <c r="DFB829" s="347"/>
      <c r="DFC829" s="347"/>
      <c r="DFD829" s="347"/>
      <c r="DFE829" s="347"/>
      <c r="DFF829" s="347"/>
      <c r="DFG829" s="347"/>
      <c r="DFH829" s="347"/>
      <c r="DFI829" s="347"/>
      <c r="DFJ829" s="347"/>
      <c r="DFK829" s="347"/>
      <c r="DFL829" s="347"/>
      <c r="DFM829" s="347"/>
      <c r="DFN829" s="347"/>
      <c r="DFO829" s="347"/>
      <c r="DFP829" s="347"/>
      <c r="DFQ829" s="347"/>
      <c r="DFR829" s="347"/>
      <c r="DFS829" s="347"/>
      <c r="DFT829" s="347"/>
      <c r="DFU829" s="347"/>
      <c r="DFV829" s="347"/>
      <c r="DFW829" s="347"/>
      <c r="DFX829" s="347"/>
      <c r="DFY829" s="347"/>
      <c r="DFZ829" s="347"/>
      <c r="DGA829" s="347"/>
      <c r="DGB829" s="347"/>
      <c r="DGC829" s="347"/>
      <c r="DGD829" s="347"/>
      <c r="DGE829" s="347"/>
      <c r="DGF829" s="347"/>
      <c r="DGG829" s="347"/>
      <c r="DGH829" s="347"/>
      <c r="DGI829" s="347"/>
      <c r="DGJ829" s="347"/>
      <c r="DGK829" s="347"/>
      <c r="DGL829" s="347"/>
      <c r="DGM829" s="347"/>
      <c r="DGN829" s="347"/>
      <c r="DGO829" s="347"/>
      <c r="DGP829" s="347"/>
      <c r="DGQ829" s="347"/>
      <c r="DGR829" s="347"/>
      <c r="DGS829" s="347"/>
      <c r="DGT829" s="347"/>
      <c r="DGU829" s="347"/>
      <c r="DGV829" s="347"/>
      <c r="DGW829" s="347"/>
      <c r="DGX829" s="347"/>
      <c r="DGY829" s="347"/>
      <c r="DGZ829" s="347"/>
      <c r="DHA829" s="347"/>
      <c r="DHB829" s="347"/>
      <c r="DHC829" s="347"/>
      <c r="DHD829" s="347"/>
      <c r="DHE829" s="347"/>
      <c r="DHF829" s="347"/>
      <c r="DHG829" s="347"/>
      <c r="DHH829" s="347"/>
      <c r="DHI829" s="347"/>
      <c r="DHJ829" s="347"/>
      <c r="DHK829" s="347"/>
      <c r="DHL829" s="347"/>
      <c r="DHM829" s="347"/>
      <c r="DHN829" s="347"/>
      <c r="DHO829" s="347"/>
      <c r="DHP829" s="347"/>
      <c r="DHQ829" s="347"/>
      <c r="DHR829" s="347"/>
      <c r="DHS829" s="347"/>
      <c r="DHT829" s="347"/>
      <c r="DHU829" s="347"/>
      <c r="DHV829" s="347"/>
      <c r="DHW829" s="347"/>
      <c r="DHX829" s="347"/>
      <c r="DHY829" s="347"/>
      <c r="DHZ829" s="347"/>
      <c r="DIA829" s="347"/>
      <c r="DIB829" s="347"/>
      <c r="DIC829" s="347"/>
      <c r="DID829" s="347"/>
      <c r="DIE829" s="347"/>
      <c r="DIF829" s="347"/>
      <c r="DIG829" s="347"/>
      <c r="DIH829" s="347"/>
      <c r="DII829" s="347"/>
      <c r="DIJ829" s="347"/>
      <c r="DIK829" s="347"/>
      <c r="DIL829" s="347"/>
      <c r="DIM829" s="347"/>
      <c r="DIN829" s="347"/>
      <c r="DIO829" s="347"/>
      <c r="DIP829" s="347"/>
      <c r="DIQ829" s="347"/>
      <c r="DIR829" s="347"/>
      <c r="DIS829" s="347"/>
      <c r="DIT829" s="347"/>
      <c r="DIU829" s="347"/>
      <c r="DIV829" s="347"/>
      <c r="DIW829" s="347"/>
      <c r="DIX829" s="347"/>
      <c r="DIY829" s="347"/>
      <c r="DIZ829" s="347"/>
      <c r="DJA829" s="347"/>
      <c r="DJB829" s="347"/>
      <c r="DJC829" s="347"/>
      <c r="DJD829" s="347"/>
      <c r="DJE829" s="347"/>
      <c r="DJF829" s="347"/>
      <c r="DJG829" s="347"/>
      <c r="DJH829" s="347"/>
      <c r="DJI829" s="347"/>
      <c r="DJJ829" s="347"/>
      <c r="DJK829" s="347"/>
      <c r="DJL829" s="347"/>
      <c r="DJM829" s="347"/>
      <c r="DJN829" s="347"/>
      <c r="DJO829" s="347"/>
      <c r="DJP829" s="347"/>
      <c r="DJQ829" s="347"/>
      <c r="DJR829" s="347"/>
      <c r="DJS829" s="347"/>
      <c r="DJT829" s="347"/>
      <c r="DJU829" s="347"/>
      <c r="DJV829" s="347"/>
      <c r="DJW829" s="347"/>
      <c r="DJX829" s="347"/>
      <c r="DJY829" s="347"/>
      <c r="DJZ829" s="347"/>
      <c r="DKA829" s="347"/>
      <c r="DKB829" s="347"/>
      <c r="DKC829" s="347"/>
      <c r="DKD829" s="347"/>
      <c r="DKE829" s="347"/>
      <c r="DKF829" s="347"/>
      <c r="DKG829" s="347"/>
      <c r="DKH829" s="347"/>
      <c r="DKI829" s="347"/>
      <c r="DKJ829" s="347"/>
      <c r="DKK829" s="347"/>
      <c r="DKL829" s="347"/>
      <c r="DKM829" s="347"/>
      <c r="DKN829" s="347"/>
      <c r="DKO829" s="347"/>
      <c r="DKP829" s="347"/>
      <c r="DKQ829" s="347"/>
      <c r="DKR829" s="347"/>
      <c r="DKS829" s="347"/>
      <c r="DKT829" s="347"/>
      <c r="DKU829" s="347"/>
      <c r="DKV829" s="347"/>
      <c r="DKW829" s="347"/>
      <c r="DKX829" s="347"/>
      <c r="DKY829" s="347"/>
      <c r="DKZ829" s="347"/>
      <c r="DLA829" s="347"/>
      <c r="DLB829" s="347"/>
      <c r="DLC829" s="347"/>
      <c r="DLD829" s="347"/>
      <c r="DLE829" s="347"/>
      <c r="DLF829" s="347"/>
      <c r="DLG829" s="347"/>
      <c r="DLH829" s="347"/>
      <c r="DLI829" s="347"/>
      <c r="DLJ829" s="347"/>
      <c r="DLK829" s="347"/>
      <c r="DLL829" s="347"/>
      <c r="DLM829" s="347"/>
      <c r="DLN829" s="347"/>
      <c r="DLO829" s="347"/>
      <c r="DLP829" s="347"/>
      <c r="DLQ829" s="347"/>
      <c r="DLR829" s="347"/>
      <c r="DLS829" s="347"/>
      <c r="DLT829" s="347"/>
      <c r="DLU829" s="347"/>
      <c r="DLV829" s="347"/>
      <c r="DLW829" s="347"/>
      <c r="DLX829" s="347"/>
      <c r="DLY829" s="347"/>
      <c r="DLZ829" s="347"/>
      <c r="DMA829" s="347"/>
      <c r="DMB829" s="347"/>
      <c r="DMC829" s="347"/>
      <c r="DMD829" s="347"/>
      <c r="DME829" s="347"/>
      <c r="DMF829" s="347"/>
      <c r="DMG829" s="347"/>
      <c r="DMH829" s="347"/>
      <c r="DMI829" s="347"/>
      <c r="DMJ829" s="347"/>
      <c r="DMK829" s="347"/>
      <c r="DML829" s="347"/>
      <c r="DMM829" s="347"/>
      <c r="DMN829" s="347"/>
      <c r="DMO829" s="347"/>
      <c r="DMP829" s="347"/>
      <c r="DMQ829" s="347"/>
      <c r="DMR829" s="347"/>
      <c r="DMS829" s="347"/>
      <c r="DMT829" s="347"/>
      <c r="DMU829" s="347"/>
      <c r="DMV829" s="347"/>
      <c r="DMW829" s="347"/>
      <c r="DMX829" s="347"/>
      <c r="DMY829" s="347"/>
      <c r="DMZ829" s="347"/>
      <c r="DNA829" s="347"/>
      <c r="DNB829" s="347"/>
      <c r="DNC829" s="347"/>
      <c r="DND829" s="347"/>
      <c r="DNE829" s="347"/>
      <c r="DNF829" s="347"/>
      <c r="DNG829" s="347"/>
      <c r="DNH829" s="347"/>
      <c r="DNI829" s="347"/>
      <c r="DNJ829" s="347"/>
      <c r="DNK829" s="347"/>
      <c r="DNL829" s="347"/>
      <c r="DNM829" s="347"/>
      <c r="DNN829" s="347"/>
      <c r="DNO829" s="347"/>
      <c r="DNP829" s="347"/>
      <c r="DNQ829" s="347"/>
      <c r="DNR829" s="347"/>
      <c r="DNS829" s="347"/>
      <c r="DNT829" s="347"/>
      <c r="DNU829" s="347"/>
      <c r="DNV829" s="347"/>
      <c r="DNW829" s="347"/>
      <c r="DNX829" s="347"/>
      <c r="DNY829" s="347"/>
      <c r="DNZ829" s="347"/>
      <c r="DOA829" s="347"/>
      <c r="DOB829" s="347"/>
      <c r="DOC829" s="347"/>
      <c r="DOD829" s="347"/>
      <c r="DOE829" s="347"/>
      <c r="DOF829" s="347"/>
      <c r="DOG829" s="347"/>
      <c r="DOH829" s="347"/>
      <c r="DOI829" s="347"/>
      <c r="DOJ829" s="347"/>
      <c r="DOK829" s="347"/>
      <c r="DOL829" s="347"/>
      <c r="DOM829" s="347"/>
      <c r="DON829" s="347"/>
      <c r="DOO829" s="347"/>
      <c r="DOP829" s="347"/>
      <c r="DOQ829" s="347"/>
      <c r="DOR829" s="347"/>
      <c r="DOS829" s="347"/>
      <c r="DOT829" s="347"/>
      <c r="DOU829" s="347"/>
      <c r="DOV829" s="347"/>
      <c r="DOW829" s="347"/>
      <c r="DOX829" s="347"/>
      <c r="DOY829" s="347"/>
      <c r="DOZ829" s="347"/>
      <c r="DPA829" s="347"/>
      <c r="DPB829" s="347"/>
      <c r="DPC829" s="347"/>
      <c r="DPD829" s="347"/>
      <c r="DPE829" s="347"/>
      <c r="DPF829" s="347"/>
      <c r="DPG829" s="347"/>
      <c r="DPH829" s="347"/>
      <c r="DPI829" s="347"/>
      <c r="DPJ829" s="347"/>
      <c r="DPK829" s="347"/>
      <c r="DPL829" s="347"/>
      <c r="DPM829" s="347"/>
      <c r="DPN829" s="347"/>
      <c r="DPO829" s="347"/>
      <c r="DPP829" s="347"/>
      <c r="DPQ829" s="347"/>
      <c r="DPR829" s="347"/>
      <c r="DPS829" s="347"/>
      <c r="DPT829" s="347"/>
      <c r="DPU829" s="347"/>
      <c r="DPV829" s="347"/>
      <c r="DPW829" s="347"/>
      <c r="DPX829" s="347"/>
      <c r="DPY829" s="347"/>
      <c r="DPZ829" s="347"/>
      <c r="DQA829" s="347"/>
      <c r="DQB829" s="347"/>
      <c r="DQC829" s="347"/>
      <c r="DQD829" s="347"/>
      <c r="DQE829" s="347"/>
      <c r="DQF829" s="347"/>
      <c r="DQG829" s="347"/>
      <c r="DQH829" s="347"/>
      <c r="DQI829" s="347"/>
      <c r="DQJ829" s="347"/>
      <c r="DQK829" s="347"/>
      <c r="DQL829" s="347"/>
      <c r="DQM829" s="347"/>
      <c r="DQN829" s="347"/>
      <c r="DQO829" s="347"/>
      <c r="DQP829" s="347"/>
      <c r="DQQ829" s="347"/>
      <c r="DQR829" s="347"/>
      <c r="DQS829" s="347"/>
      <c r="DQT829" s="347"/>
      <c r="DQU829" s="347"/>
      <c r="DQV829" s="347"/>
      <c r="DQW829" s="347"/>
      <c r="DQX829" s="347"/>
      <c r="DQY829" s="347"/>
      <c r="DQZ829" s="347"/>
      <c r="DRA829" s="347"/>
      <c r="DRB829" s="347"/>
      <c r="DRC829" s="347"/>
      <c r="DRD829" s="347"/>
      <c r="DRE829" s="347"/>
      <c r="DRF829" s="347"/>
      <c r="DRG829" s="347"/>
      <c r="DRH829" s="347"/>
      <c r="DRI829" s="347"/>
      <c r="DRJ829" s="347"/>
      <c r="DRK829" s="347"/>
      <c r="DRL829" s="347"/>
      <c r="DRM829" s="347"/>
      <c r="DRN829" s="347"/>
      <c r="DRO829" s="347"/>
      <c r="DRP829" s="347"/>
      <c r="DRQ829" s="347"/>
      <c r="DRR829" s="347"/>
      <c r="DRS829" s="347"/>
      <c r="DRT829" s="347"/>
      <c r="DRU829" s="347"/>
      <c r="DRV829" s="347"/>
      <c r="DRW829" s="347"/>
      <c r="DRX829" s="347"/>
      <c r="DRY829" s="347"/>
      <c r="DRZ829" s="347"/>
      <c r="DSA829" s="347"/>
      <c r="DSB829" s="347"/>
      <c r="DSC829" s="347"/>
      <c r="DSD829" s="347"/>
      <c r="DSE829" s="347"/>
      <c r="DSF829" s="347"/>
      <c r="DSG829" s="347"/>
      <c r="DSH829" s="347"/>
      <c r="DSI829" s="347"/>
      <c r="DSJ829" s="347"/>
      <c r="DSK829" s="347"/>
      <c r="DSL829" s="347"/>
      <c r="DSM829" s="347"/>
      <c r="DSN829" s="347"/>
      <c r="DSO829" s="347"/>
      <c r="DSP829" s="347"/>
      <c r="DSQ829" s="347"/>
      <c r="DSR829" s="347"/>
      <c r="DSS829" s="347"/>
      <c r="DST829" s="347"/>
      <c r="DSU829" s="347"/>
      <c r="DSV829" s="347"/>
      <c r="DSW829" s="347"/>
      <c r="DSX829" s="347"/>
      <c r="DSY829" s="347"/>
      <c r="DSZ829" s="347"/>
      <c r="DTA829" s="347"/>
      <c r="DTB829" s="347"/>
      <c r="DTC829" s="347"/>
      <c r="DTD829" s="347"/>
      <c r="DTE829" s="347"/>
      <c r="DTF829" s="347"/>
      <c r="DTG829" s="347"/>
      <c r="DTH829" s="347"/>
      <c r="DTI829" s="347"/>
      <c r="DTJ829" s="347"/>
      <c r="DTK829" s="347"/>
      <c r="DTL829" s="347"/>
      <c r="DTM829" s="347"/>
      <c r="DTN829" s="347"/>
      <c r="DTO829" s="347"/>
      <c r="DTP829" s="347"/>
      <c r="DTQ829" s="347"/>
      <c r="DTR829" s="347"/>
      <c r="DTS829" s="347"/>
      <c r="DTT829" s="347"/>
      <c r="DTU829" s="347"/>
      <c r="DTV829" s="347"/>
      <c r="DTW829" s="347"/>
      <c r="DTX829" s="347"/>
      <c r="DTY829" s="347"/>
      <c r="DTZ829" s="347"/>
      <c r="DUA829" s="347"/>
      <c r="DUB829" s="347"/>
      <c r="DUC829" s="347"/>
      <c r="DUD829" s="347"/>
      <c r="DUE829" s="347"/>
      <c r="DUF829" s="347"/>
      <c r="DUG829" s="347"/>
      <c r="DUH829" s="347"/>
      <c r="DUI829" s="347"/>
      <c r="DUJ829" s="347"/>
      <c r="DUK829" s="347"/>
      <c r="DUL829" s="347"/>
      <c r="DUM829" s="347"/>
      <c r="DUN829" s="347"/>
      <c r="DUO829" s="347"/>
      <c r="DUP829" s="347"/>
      <c r="DUQ829" s="347"/>
      <c r="DUR829" s="347"/>
      <c r="DUS829" s="347"/>
      <c r="DUT829" s="347"/>
      <c r="DUU829" s="347"/>
      <c r="DUV829" s="347"/>
      <c r="DUW829" s="347"/>
      <c r="DUX829" s="347"/>
      <c r="DUY829" s="347"/>
      <c r="DUZ829" s="347"/>
      <c r="DVA829" s="347"/>
      <c r="DVB829" s="347"/>
      <c r="DVC829" s="347"/>
      <c r="DVD829" s="347"/>
      <c r="DVE829" s="347"/>
      <c r="DVF829" s="347"/>
      <c r="DVG829" s="347"/>
      <c r="DVH829" s="347"/>
      <c r="DVI829" s="347"/>
      <c r="DVJ829" s="347"/>
      <c r="DVK829" s="347"/>
      <c r="DVL829" s="347"/>
      <c r="DVM829" s="347"/>
      <c r="DVN829" s="347"/>
      <c r="DVO829" s="347"/>
      <c r="DVP829" s="347"/>
      <c r="DVQ829" s="347"/>
      <c r="DVR829" s="347"/>
      <c r="DVS829" s="347"/>
      <c r="DVT829" s="347"/>
      <c r="DVU829" s="347"/>
      <c r="DVV829" s="347"/>
      <c r="DVW829" s="347"/>
      <c r="DVX829" s="347"/>
      <c r="DVY829" s="347"/>
      <c r="DVZ829" s="347"/>
      <c r="DWA829" s="347"/>
      <c r="DWB829" s="347"/>
      <c r="DWC829" s="347"/>
      <c r="DWD829" s="347"/>
      <c r="DWE829" s="347"/>
      <c r="DWF829" s="347"/>
      <c r="DWG829" s="347"/>
      <c r="DWH829" s="347"/>
      <c r="DWI829" s="347"/>
      <c r="DWJ829" s="347"/>
      <c r="DWK829" s="347"/>
      <c r="DWL829" s="347"/>
      <c r="DWM829" s="347"/>
      <c r="DWN829" s="347"/>
      <c r="DWO829" s="347"/>
      <c r="DWP829" s="347"/>
      <c r="DWQ829" s="347"/>
      <c r="DWR829" s="347"/>
      <c r="DWS829" s="347"/>
      <c r="DWT829" s="347"/>
      <c r="DWU829" s="347"/>
      <c r="DWV829" s="347"/>
      <c r="DWW829" s="347"/>
      <c r="DWX829" s="347"/>
      <c r="DWY829" s="347"/>
      <c r="DWZ829" s="347"/>
      <c r="DXA829" s="347"/>
      <c r="DXB829" s="347"/>
      <c r="DXC829" s="347"/>
      <c r="DXD829" s="347"/>
      <c r="DXE829" s="347"/>
      <c r="DXF829" s="347"/>
      <c r="DXG829" s="347"/>
      <c r="DXH829" s="347"/>
      <c r="DXI829" s="347"/>
      <c r="DXJ829" s="347"/>
      <c r="DXK829" s="347"/>
      <c r="DXL829" s="347"/>
      <c r="DXM829" s="347"/>
      <c r="DXN829" s="347"/>
      <c r="DXO829" s="347"/>
      <c r="DXP829" s="347"/>
      <c r="DXQ829" s="347"/>
      <c r="DXR829" s="347"/>
      <c r="DXS829" s="347"/>
      <c r="DXT829" s="347"/>
      <c r="DXU829" s="347"/>
      <c r="DXV829" s="347"/>
      <c r="DXW829" s="347"/>
      <c r="DXX829" s="347"/>
      <c r="DXY829" s="347"/>
      <c r="DXZ829" s="347"/>
      <c r="DYA829" s="347"/>
      <c r="DYB829" s="347"/>
      <c r="DYC829" s="347"/>
      <c r="DYD829" s="347"/>
      <c r="DYE829" s="347"/>
      <c r="DYF829" s="347"/>
      <c r="DYG829" s="347"/>
      <c r="DYH829" s="347"/>
      <c r="DYI829" s="347"/>
      <c r="DYJ829" s="347"/>
      <c r="DYK829" s="347"/>
      <c r="DYL829" s="347"/>
      <c r="DYM829" s="347"/>
      <c r="DYN829" s="347"/>
      <c r="DYO829" s="347"/>
      <c r="DYP829" s="347"/>
      <c r="DYQ829" s="347"/>
      <c r="DYR829" s="347"/>
      <c r="DYS829" s="347"/>
      <c r="DYT829" s="347"/>
      <c r="DYU829" s="347"/>
      <c r="DYV829" s="347"/>
      <c r="DYW829" s="347"/>
      <c r="DYX829" s="347"/>
      <c r="DYY829" s="347"/>
      <c r="DYZ829" s="347"/>
      <c r="DZA829" s="347"/>
      <c r="DZB829" s="347"/>
      <c r="DZC829" s="347"/>
      <c r="DZD829" s="347"/>
      <c r="DZE829" s="347"/>
      <c r="DZF829" s="347"/>
      <c r="DZG829" s="347"/>
      <c r="DZH829" s="347"/>
      <c r="DZI829" s="347"/>
      <c r="DZJ829" s="347"/>
      <c r="DZK829" s="347"/>
      <c r="DZL829" s="347"/>
      <c r="DZM829" s="347"/>
      <c r="DZN829" s="347"/>
      <c r="DZO829" s="347"/>
      <c r="DZP829" s="347"/>
      <c r="DZQ829" s="347"/>
      <c r="DZR829" s="347"/>
      <c r="DZS829" s="347"/>
      <c r="DZT829" s="347"/>
      <c r="DZU829" s="347"/>
      <c r="DZV829" s="347"/>
      <c r="DZW829" s="347"/>
      <c r="DZX829" s="347"/>
      <c r="DZY829" s="347"/>
      <c r="DZZ829" s="347"/>
      <c r="EAA829" s="347"/>
      <c r="EAB829" s="347"/>
      <c r="EAC829" s="347"/>
      <c r="EAD829" s="347"/>
      <c r="EAE829" s="347"/>
      <c r="EAF829" s="347"/>
      <c r="EAG829" s="347"/>
      <c r="EAH829" s="347"/>
      <c r="EAI829" s="347"/>
      <c r="EAJ829" s="347"/>
      <c r="EAK829" s="347"/>
      <c r="EAL829" s="347"/>
      <c r="EAM829" s="347"/>
      <c r="EAN829" s="347"/>
      <c r="EAO829" s="347"/>
      <c r="EAP829" s="347"/>
      <c r="EAQ829" s="347"/>
      <c r="EAR829" s="347"/>
      <c r="EAS829" s="347"/>
      <c r="EAT829" s="347"/>
      <c r="EAU829" s="347"/>
      <c r="EAV829" s="347"/>
      <c r="EAW829" s="347"/>
      <c r="EAX829" s="347"/>
      <c r="EAY829" s="347"/>
      <c r="EAZ829" s="347"/>
      <c r="EBA829" s="347"/>
      <c r="EBB829" s="347"/>
      <c r="EBC829" s="347"/>
      <c r="EBD829" s="347"/>
      <c r="EBE829" s="347"/>
      <c r="EBF829" s="347"/>
      <c r="EBG829" s="347"/>
      <c r="EBH829" s="347"/>
      <c r="EBI829" s="347"/>
      <c r="EBJ829" s="347"/>
      <c r="EBK829" s="347"/>
      <c r="EBL829" s="347"/>
      <c r="EBM829" s="347"/>
      <c r="EBN829" s="347"/>
      <c r="EBO829" s="347"/>
      <c r="EBP829" s="347"/>
      <c r="EBQ829" s="347"/>
      <c r="EBR829" s="347"/>
      <c r="EBS829" s="347"/>
      <c r="EBT829" s="347"/>
      <c r="EBU829" s="347"/>
      <c r="EBV829" s="347"/>
      <c r="EBW829" s="347"/>
      <c r="EBX829" s="347"/>
      <c r="EBY829" s="347"/>
      <c r="EBZ829" s="347"/>
      <c r="ECA829" s="347"/>
      <c r="ECB829" s="347"/>
      <c r="ECC829" s="347"/>
      <c r="ECD829" s="347"/>
      <c r="ECE829" s="347"/>
      <c r="ECF829" s="347"/>
      <c r="ECG829" s="347"/>
      <c r="ECH829" s="347"/>
      <c r="ECI829" s="347"/>
      <c r="ECJ829" s="347"/>
      <c r="ECK829" s="347"/>
      <c r="ECL829" s="347"/>
      <c r="ECM829" s="347"/>
      <c r="ECN829" s="347"/>
      <c r="ECO829" s="347"/>
      <c r="ECP829" s="347"/>
      <c r="ECQ829" s="347"/>
      <c r="ECR829" s="347"/>
      <c r="ECS829" s="347"/>
      <c r="ECT829" s="347"/>
      <c r="ECU829" s="347"/>
      <c r="ECV829" s="347"/>
      <c r="ECW829" s="347"/>
      <c r="ECX829" s="347"/>
      <c r="ECY829" s="347"/>
      <c r="ECZ829" s="347"/>
      <c r="EDA829" s="347"/>
      <c r="EDB829" s="347"/>
      <c r="EDC829" s="347"/>
      <c r="EDD829" s="347"/>
      <c r="EDE829" s="347"/>
      <c r="EDF829" s="347"/>
      <c r="EDG829" s="347"/>
      <c r="EDH829" s="347"/>
      <c r="EDI829" s="347"/>
      <c r="EDJ829" s="347"/>
      <c r="EDK829" s="347"/>
      <c r="EDL829" s="347"/>
      <c r="EDM829" s="347"/>
      <c r="EDN829" s="347"/>
      <c r="EDO829" s="347"/>
      <c r="EDP829" s="347"/>
      <c r="EDQ829" s="347"/>
      <c r="EDR829" s="347"/>
      <c r="EDS829" s="347"/>
      <c r="EDT829" s="347"/>
      <c r="EDU829" s="347"/>
      <c r="EDV829" s="347"/>
      <c r="EDW829" s="347"/>
      <c r="EDX829" s="347"/>
      <c r="EDY829" s="347"/>
      <c r="EDZ829" s="347"/>
      <c r="EEA829" s="347"/>
      <c r="EEB829" s="347"/>
      <c r="EEC829" s="347"/>
      <c r="EED829" s="347"/>
      <c r="EEE829" s="347"/>
      <c r="EEF829" s="347"/>
      <c r="EEG829" s="347"/>
      <c r="EEH829" s="347"/>
      <c r="EEI829" s="347"/>
      <c r="EEJ829" s="347"/>
      <c r="EEK829" s="347"/>
      <c r="EEL829" s="347"/>
      <c r="EEM829" s="347"/>
      <c r="EEN829" s="347"/>
      <c r="EEO829" s="347"/>
      <c r="EEP829" s="347"/>
      <c r="EEQ829" s="347"/>
      <c r="EER829" s="347"/>
      <c r="EES829" s="347"/>
      <c r="EET829" s="347"/>
      <c r="EEU829" s="347"/>
      <c r="EEV829" s="347"/>
      <c r="EEW829" s="347"/>
      <c r="EEX829" s="347"/>
      <c r="EEY829" s="347"/>
      <c r="EEZ829" s="347"/>
      <c r="EFA829" s="347"/>
      <c r="EFB829" s="347"/>
      <c r="EFC829" s="347"/>
      <c r="EFD829" s="347"/>
      <c r="EFE829" s="347"/>
      <c r="EFF829" s="347"/>
      <c r="EFG829" s="347"/>
      <c r="EFH829" s="347"/>
      <c r="EFI829" s="347"/>
      <c r="EFJ829" s="347"/>
      <c r="EFK829" s="347"/>
      <c r="EFL829" s="347"/>
      <c r="EFM829" s="347"/>
      <c r="EFN829" s="347"/>
      <c r="EFO829" s="347"/>
      <c r="EFP829" s="347"/>
      <c r="EFQ829" s="347"/>
      <c r="EFR829" s="347"/>
      <c r="EFS829" s="347"/>
      <c r="EFT829" s="347"/>
      <c r="EFU829" s="347"/>
      <c r="EFV829" s="347"/>
      <c r="EFW829" s="347"/>
      <c r="EFX829" s="347"/>
      <c r="EFY829" s="347"/>
      <c r="EFZ829" s="347"/>
      <c r="EGA829" s="347"/>
      <c r="EGB829" s="347"/>
      <c r="EGC829" s="347"/>
      <c r="EGD829" s="347"/>
      <c r="EGE829" s="347"/>
      <c r="EGF829" s="347"/>
      <c r="EGG829" s="347"/>
      <c r="EGH829" s="347"/>
      <c r="EGI829" s="347"/>
      <c r="EGJ829" s="347"/>
      <c r="EGK829" s="347"/>
      <c r="EGL829" s="347"/>
      <c r="EGM829" s="347"/>
      <c r="EGN829" s="347"/>
      <c r="EGO829" s="347"/>
      <c r="EGP829" s="347"/>
      <c r="EGQ829" s="347"/>
      <c r="EGR829" s="347"/>
      <c r="EGS829" s="347"/>
      <c r="EGT829" s="347"/>
      <c r="EGU829" s="347"/>
      <c r="EGV829" s="347"/>
      <c r="EGW829" s="347"/>
      <c r="EGX829" s="347"/>
      <c r="EGY829" s="347"/>
      <c r="EGZ829" s="347"/>
      <c r="EHA829" s="347"/>
      <c r="EHB829" s="347"/>
      <c r="EHC829" s="347"/>
      <c r="EHD829" s="347"/>
      <c r="EHE829" s="347"/>
      <c r="EHF829" s="347"/>
      <c r="EHG829" s="347"/>
      <c r="EHH829" s="347"/>
      <c r="EHI829" s="347"/>
      <c r="EHJ829" s="347"/>
      <c r="EHK829" s="347"/>
      <c r="EHL829" s="347"/>
      <c r="EHM829" s="347"/>
      <c r="EHN829" s="347"/>
      <c r="EHO829" s="347"/>
      <c r="EHP829" s="347"/>
      <c r="EHQ829" s="347"/>
      <c r="EHR829" s="347"/>
      <c r="EHS829" s="347"/>
      <c r="EHT829" s="347"/>
      <c r="EHU829" s="347"/>
      <c r="EHV829" s="347"/>
      <c r="EHW829" s="347"/>
      <c r="EHX829" s="347"/>
      <c r="EHY829" s="347"/>
      <c r="EHZ829" s="347"/>
      <c r="EIA829" s="347"/>
      <c r="EIB829" s="347"/>
      <c r="EIC829" s="347"/>
      <c r="EID829" s="347"/>
      <c r="EIE829" s="347"/>
      <c r="EIF829" s="347"/>
      <c r="EIG829" s="347"/>
      <c r="EIH829" s="347"/>
      <c r="EII829" s="347"/>
      <c r="EIJ829" s="347"/>
      <c r="EIK829" s="347"/>
      <c r="EIL829" s="347"/>
      <c r="EIM829" s="347"/>
      <c r="EIN829" s="347"/>
      <c r="EIO829" s="347"/>
      <c r="EIP829" s="347"/>
      <c r="EIQ829" s="347"/>
      <c r="EIR829" s="347"/>
      <c r="EIS829" s="347"/>
      <c r="EIT829" s="347"/>
      <c r="EIU829" s="347"/>
      <c r="EIV829" s="347"/>
      <c r="EIW829" s="347"/>
      <c r="EIX829" s="347"/>
      <c r="EIY829" s="347"/>
      <c r="EIZ829" s="347"/>
      <c r="EJA829" s="347"/>
      <c r="EJB829" s="347"/>
      <c r="EJC829" s="347"/>
      <c r="EJD829" s="347"/>
      <c r="EJE829" s="347"/>
      <c r="EJF829" s="347"/>
      <c r="EJG829" s="347"/>
      <c r="EJH829" s="347"/>
      <c r="EJI829" s="347"/>
      <c r="EJJ829" s="347"/>
      <c r="EJK829" s="347"/>
      <c r="EJL829" s="347"/>
      <c r="EJM829" s="347"/>
      <c r="EJN829" s="347"/>
      <c r="EJO829" s="347"/>
      <c r="EJP829" s="347"/>
      <c r="EJQ829" s="347"/>
      <c r="EJR829" s="347"/>
      <c r="EJS829" s="347"/>
      <c r="EJT829" s="347"/>
      <c r="EJU829" s="347"/>
      <c r="EJV829" s="347"/>
      <c r="EJW829" s="347"/>
      <c r="EJX829" s="347"/>
      <c r="EJY829" s="347"/>
      <c r="EJZ829" s="347"/>
      <c r="EKA829" s="347"/>
      <c r="EKB829" s="347"/>
      <c r="EKC829" s="347"/>
      <c r="EKD829" s="347"/>
      <c r="EKE829" s="347"/>
      <c r="EKF829" s="347"/>
      <c r="EKG829" s="347"/>
      <c r="EKH829" s="347"/>
      <c r="EKI829" s="347"/>
      <c r="EKJ829" s="347"/>
      <c r="EKK829" s="347"/>
      <c r="EKL829" s="347"/>
      <c r="EKM829" s="347"/>
      <c r="EKN829" s="347"/>
      <c r="EKO829" s="347"/>
      <c r="EKP829" s="347"/>
      <c r="EKQ829" s="347"/>
      <c r="EKR829" s="347"/>
      <c r="EKS829" s="347"/>
      <c r="EKT829" s="347"/>
      <c r="EKU829" s="347"/>
      <c r="EKV829" s="347"/>
      <c r="EKW829" s="347"/>
      <c r="EKX829" s="347"/>
      <c r="EKY829" s="347"/>
      <c r="EKZ829" s="347"/>
      <c r="ELA829" s="347"/>
      <c r="ELB829" s="347"/>
      <c r="ELC829" s="347"/>
      <c r="ELD829" s="347"/>
      <c r="ELE829" s="347"/>
      <c r="ELF829" s="347"/>
      <c r="ELG829" s="347"/>
      <c r="ELH829" s="347"/>
      <c r="ELI829" s="347"/>
      <c r="ELJ829" s="347"/>
      <c r="ELK829" s="347"/>
      <c r="ELL829" s="347"/>
      <c r="ELM829" s="347"/>
      <c r="ELN829" s="347"/>
      <c r="ELO829" s="347"/>
      <c r="ELP829" s="347"/>
      <c r="ELQ829" s="347"/>
      <c r="ELR829" s="347"/>
      <c r="ELS829" s="347"/>
      <c r="ELT829" s="347"/>
      <c r="ELU829" s="347"/>
      <c r="ELV829" s="347"/>
      <c r="ELW829" s="347"/>
      <c r="ELX829" s="347"/>
      <c r="ELY829" s="347"/>
      <c r="ELZ829" s="347"/>
      <c r="EMA829" s="347"/>
      <c r="EMB829" s="347"/>
      <c r="EMC829" s="347"/>
      <c r="EMD829" s="347"/>
      <c r="EME829" s="347"/>
      <c r="EMF829" s="347"/>
      <c r="EMG829" s="347"/>
      <c r="EMH829" s="347"/>
      <c r="EMI829" s="347"/>
      <c r="EMJ829" s="347"/>
      <c r="EMK829" s="347"/>
      <c r="EML829" s="347"/>
      <c r="EMM829" s="347"/>
      <c r="EMN829" s="347"/>
      <c r="EMO829" s="347"/>
      <c r="EMP829" s="347"/>
      <c r="EMQ829" s="347"/>
      <c r="EMR829" s="347"/>
      <c r="EMS829" s="347"/>
      <c r="EMT829" s="347"/>
      <c r="EMU829" s="347"/>
      <c r="EMV829" s="347"/>
      <c r="EMW829" s="347"/>
      <c r="EMX829" s="347"/>
      <c r="EMY829" s="347"/>
      <c r="EMZ829" s="347"/>
      <c r="ENA829" s="347"/>
      <c r="ENB829" s="347"/>
      <c r="ENC829" s="347"/>
      <c r="END829" s="347"/>
      <c r="ENE829" s="347"/>
      <c r="ENF829" s="347"/>
      <c r="ENG829" s="347"/>
      <c r="ENH829" s="347"/>
      <c r="ENI829" s="347"/>
      <c r="ENJ829" s="347"/>
      <c r="ENK829" s="347"/>
      <c r="ENL829" s="347"/>
      <c r="ENM829" s="347"/>
      <c r="ENN829" s="347"/>
      <c r="ENO829" s="347"/>
      <c r="ENP829" s="347"/>
      <c r="ENQ829" s="347"/>
      <c r="ENR829" s="347"/>
      <c r="ENS829" s="347"/>
      <c r="ENT829" s="347"/>
      <c r="ENU829" s="347"/>
      <c r="ENV829" s="347"/>
      <c r="ENW829" s="347"/>
      <c r="ENX829" s="347"/>
      <c r="ENY829" s="347"/>
      <c r="ENZ829" s="347"/>
      <c r="EOA829" s="347"/>
      <c r="EOB829" s="347"/>
      <c r="EOC829" s="347"/>
      <c r="EOD829" s="347"/>
      <c r="EOE829" s="347"/>
      <c r="EOF829" s="347"/>
      <c r="EOG829" s="347"/>
      <c r="EOH829" s="347"/>
      <c r="EOI829" s="347"/>
      <c r="EOJ829" s="347"/>
      <c r="EOK829" s="347"/>
      <c r="EOL829" s="347"/>
      <c r="EOM829" s="347"/>
      <c r="EON829" s="347"/>
      <c r="EOO829" s="347"/>
      <c r="EOP829" s="347"/>
      <c r="EOQ829" s="347"/>
      <c r="EOR829" s="347"/>
      <c r="EOS829" s="347"/>
      <c r="EOT829" s="347"/>
      <c r="EOU829" s="347"/>
      <c r="EOV829" s="347"/>
      <c r="EOW829" s="347"/>
      <c r="EOX829" s="347"/>
      <c r="EOY829" s="347"/>
      <c r="EOZ829" s="347"/>
      <c r="EPA829" s="347"/>
      <c r="EPB829" s="347"/>
      <c r="EPC829" s="347"/>
      <c r="EPD829" s="347"/>
      <c r="EPE829" s="347"/>
      <c r="EPF829" s="347"/>
      <c r="EPG829" s="347"/>
      <c r="EPH829" s="347"/>
      <c r="EPI829" s="347"/>
      <c r="EPJ829" s="347"/>
      <c r="EPK829" s="347"/>
      <c r="EPL829" s="347"/>
      <c r="EPM829" s="347"/>
      <c r="EPN829" s="347"/>
      <c r="EPO829" s="347"/>
      <c r="EPP829" s="347"/>
      <c r="EPQ829" s="347"/>
      <c r="EPR829" s="347"/>
      <c r="EPS829" s="347"/>
      <c r="EPT829" s="347"/>
      <c r="EPU829" s="347"/>
      <c r="EPV829" s="347"/>
      <c r="EPW829" s="347"/>
      <c r="EPX829" s="347"/>
      <c r="EPY829" s="347"/>
      <c r="EPZ829" s="347"/>
      <c r="EQA829" s="347"/>
      <c r="EQB829" s="347"/>
      <c r="EQC829" s="347"/>
      <c r="EQD829" s="347"/>
      <c r="EQE829" s="347"/>
      <c r="EQF829" s="347"/>
      <c r="EQG829" s="347"/>
      <c r="EQH829" s="347"/>
      <c r="EQI829" s="347"/>
      <c r="EQJ829" s="347"/>
      <c r="EQK829" s="347"/>
      <c r="EQL829" s="347"/>
      <c r="EQM829" s="347"/>
      <c r="EQN829" s="347"/>
      <c r="EQO829" s="347"/>
      <c r="EQP829" s="347"/>
      <c r="EQQ829" s="347"/>
      <c r="EQR829" s="347"/>
      <c r="EQS829" s="347"/>
      <c r="EQT829" s="347"/>
      <c r="EQU829" s="347"/>
      <c r="EQV829" s="347"/>
      <c r="EQW829" s="347"/>
      <c r="EQX829" s="347"/>
      <c r="EQY829" s="347"/>
      <c r="EQZ829" s="347"/>
      <c r="ERA829" s="347"/>
      <c r="ERB829" s="347"/>
      <c r="ERC829" s="347"/>
      <c r="ERD829" s="347"/>
      <c r="ERE829" s="347"/>
      <c r="ERF829" s="347"/>
      <c r="ERG829" s="347"/>
      <c r="ERH829" s="347"/>
      <c r="ERI829" s="347"/>
      <c r="ERJ829" s="347"/>
      <c r="ERK829" s="347"/>
      <c r="ERL829" s="347"/>
      <c r="ERM829" s="347"/>
      <c r="ERN829" s="347"/>
      <c r="ERO829" s="347"/>
      <c r="ERP829" s="347"/>
      <c r="ERQ829" s="347"/>
      <c r="ERR829" s="347"/>
      <c r="ERS829" s="347"/>
      <c r="ERT829" s="347"/>
      <c r="ERU829" s="347"/>
      <c r="ERV829" s="347"/>
      <c r="ERW829" s="347"/>
      <c r="ERX829" s="347"/>
      <c r="ERY829" s="347"/>
      <c r="ERZ829" s="347"/>
      <c r="ESA829" s="347"/>
      <c r="ESB829" s="347"/>
      <c r="ESC829" s="347"/>
      <c r="ESD829" s="347"/>
      <c r="ESE829" s="347"/>
      <c r="ESF829" s="347"/>
      <c r="ESG829" s="347"/>
      <c r="ESH829" s="347"/>
      <c r="ESI829" s="347"/>
      <c r="ESJ829" s="347"/>
      <c r="ESK829" s="347"/>
      <c r="ESL829" s="347"/>
      <c r="ESM829" s="347"/>
      <c r="ESN829" s="347"/>
      <c r="ESO829" s="347"/>
      <c r="ESP829" s="347"/>
      <c r="ESQ829" s="347"/>
      <c r="ESR829" s="347"/>
      <c r="ESS829" s="347"/>
      <c r="EST829" s="347"/>
      <c r="ESU829" s="347"/>
      <c r="ESV829" s="347"/>
      <c r="ESW829" s="347"/>
      <c r="ESX829" s="347"/>
      <c r="ESY829" s="347"/>
      <c r="ESZ829" s="347"/>
      <c r="ETA829" s="347"/>
      <c r="ETB829" s="347"/>
      <c r="ETC829" s="347"/>
      <c r="ETD829" s="347"/>
      <c r="ETE829" s="347"/>
      <c r="ETF829" s="347"/>
      <c r="ETG829" s="347"/>
      <c r="ETH829" s="347"/>
      <c r="ETI829" s="347"/>
      <c r="ETJ829" s="347"/>
      <c r="ETK829" s="347"/>
      <c r="ETL829" s="347"/>
      <c r="ETM829" s="347"/>
      <c r="ETN829" s="347"/>
      <c r="ETO829" s="347"/>
      <c r="ETP829" s="347"/>
      <c r="ETQ829" s="347"/>
      <c r="ETR829" s="347"/>
      <c r="ETS829" s="347"/>
      <c r="ETT829" s="347"/>
      <c r="ETU829" s="347"/>
      <c r="ETV829" s="347"/>
      <c r="ETW829" s="347"/>
      <c r="ETX829" s="347"/>
      <c r="ETY829" s="347"/>
      <c r="ETZ829" s="347"/>
      <c r="EUA829" s="347"/>
      <c r="EUB829" s="347"/>
      <c r="EUC829" s="347"/>
      <c r="EUD829" s="347"/>
      <c r="EUE829" s="347"/>
      <c r="EUF829" s="347"/>
      <c r="EUG829" s="347"/>
      <c r="EUH829" s="347"/>
      <c r="EUI829" s="347"/>
      <c r="EUJ829" s="347"/>
      <c r="EUK829" s="347"/>
      <c r="EUL829" s="347"/>
      <c r="EUM829" s="347"/>
      <c r="EUN829" s="347"/>
      <c r="EUO829" s="347"/>
      <c r="EUP829" s="347"/>
      <c r="EUQ829" s="347"/>
      <c r="EUR829" s="347"/>
      <c r="EUS829" s="347"/>
      <c r="EUT829" s="347"/>
      <c r="EUU829" s="347"/>
      <c r="EUV829" s="347"/>
      <c r="EUW829" s="347"/>
      <c r="EUX829" s="347"/>
      <c r="EUY829" s="347"/>
      <c r="EUZ829" s="347"/>
      <c r="EVA829" s="347"/>
      <c r="EVB829" s="347"/>
      <c r="EVC829" s="347"/>
      <c r="EVD829" s="347"/>
      <c r="EVE829" s="347"/>
      <c r="EVF829" s="347"/>
      <c r="EVG829" s="347"/>
      <c r="EVH829" s="347"/>
      <c r="EVI829" s="347"/>
      <c r="EVJ829" s="347"/>
      <c r="EVK829" s="347"/>
      <c r="EVL829" s="347"/>
      <c r="EVM829" s="347"/>
      <c r="EVN829" s="347"/>
      <c r="EVO829" s="347"/>
      <c r="EVP829" s="347"/>
      <c r="EVQ829" s="347"/>
      <c r="EVR829" s="347"/>
      <c r="EVS829" s="347"/>
      <c r="EVT829" s="347"/>
      <c r="EVU829" s="347"/>
      <c r="EVV829" s="347"/>
      <c r="EVW829" s="347"/>
      <c r="EVX829" s="347"/>
      <c r="EVY829" s="347"/>
      <c r="EVZ829" s="347"/>
      <c r="EWA829" s="347"/>
      <c r="EWB829" s="347"/>
      <c r="EWC829" s="347"/>
      <c r="EWD829" s="347"/>
      <c r="EWE829" s="347"/>
      <c r="EWF829" s="347"/>
      <c r="EWG829" s="347"/>
      <c r="EWH829" s="347"/>
      <c r="EWI829" s="347"/>
      <c r="EWJ829" s="347"/>
      <c r="EWK829" s="347"/>
      <c r="EWL829" s="347"/>
      <c r="EWM829" s="347"/>
      <c r="EWN829" s="347"/>
      <c r="EWO829" s="347"/>
      <c r="EWP829" s="347"/>
      <c r="EWQ829" s="347"/>
      <c r="EWR829" s="347"/>
      <c r="EWS829" s="347"/>
      <c r="EWT829" s="347"/>
      <c r="EWU829" s="347"/>
      <c r="EWV829" s="347"/>
      <c r="EWW829" s="347"/>
      <c r="EWX829" s="347"/>
      <c r="EWY829" s="347"/>
      <c r="EWZ829" s="347"/>
      <c r="EXA829" s="347"/>
      <c r="EXB829" s="347"/>
      <c r="EXC829" s="347"/>
      <c r="EXD829" s="347"/>
      <c r="EXE829" s="347"/>
      <c r="EXF829" s="347"/>
      <c r="EXG829" s="347"/>
      <c r="EXH829" s="347"/>
      <c r="EXI829" s="347"/>
      <c r="EXJ829" s="347"/>
      <c r="EXK829" s="347"/>
      <c r="EXL829" s="347"/>
      <c r="EXM829" s="347"/>
      <c r="EXN829" s="347"/>
      <c r="EXO829" s="347"/>
      <c r="EXP829" s="347"/>
      <c r="EXQ829" s="347"/>
      <c r="EXR829" s="347"/>
      <c r="EXS829" s="347"/>
      <c r="EXT829" s="347"/>
      <c r="EXU829" s="347"/>
      <c r="EXV829" s="347"/>
      <c r="EXW829" s="347"/>
      <c r="EXX829" s="347"/>
      <c r="EXY829" s="347"/>
      <c r="EXZ829" s="347"/>
      <c r="EYA829" s="347"/>
      <c r="EYB829" s="347"/>
      <c r="EYC829" s="347"/>
      <c r="EYD829" s="347"/>
      <c r="EYE829" s="347"/>
      <c r="EYF829" s="347"/>
      <c r="EYG829" s="347"/>
      <c r="EYH829" s="347"/>
      <c r="EYI829" s="347"/>
      <c r="EYJ829" s="347"/>
      <c r="EYK829" s="347"/>
      <c r="EYL829" s="347"/>
      <c r="EYM829" s="347"/>
      <c r="EYN829" s="347"/>
      <c r="EYO829" s="347"/>
      <c r="EYP829" s="347"/>
      <c r="EYQ829" s="347"/>
      <c r="EYR829" s="347"/>
      <c r="EYS829" s="347"/>
      <c r="EYT829" s="347"/>
      <c r="EYU829" s="347"/>
      <c r="EYV829" s="347"/>
      <c r="EYW829" s="347"/>
      <c r="EYX829" s="347"/>
      <c r="EYY829" s="347"/>
      <c r="EYZ829" s="347"/>
      <c r="EZA829" s="347"/>
      <c r="EZB829" s="347"/>
      <c r="EZC829" s="347"/>
      <c r="EZD829" s="347"/>
      <c r="EZE829" s="347"/>
      <c r="EZF829" s="347"/>
      <c r="EZG829" s="347"/>
      <c r="EZH829" s="347"/>
      <c r="EZI829" s="347"/>
      <c r="EZJ829" s="347"/>
      <c r="EZK829" s="347"/>
      <c r="EZL829" s="347"/>
      <c r="EZM829" s="347"/>
      <c r="EZN829" s="347"/>
      <c r="EZO829" s="347"/>
      <c r="EZP829" s="347"/>
      <c r="EZQ829" s="347"/>
      <c r="EZR829" s="347"/>
      <c r="EZS829" s="347"/>
      <c r="EZT829" s="347"/>
      <c r="EZU829" s="347"/>
      <c r="EZV829" s="347"/>
      <c r="EZW829" s="347"/>
      <c r="EZX829" s="347"/>
      <c r="EZY829" s="347"/>
      <c r="EZZ829" s="347"/>
      <c r="FAA829" s="347"/>
      <c r="FAB829" s="347"/>
      <c r="FAC829" s="347"/>
      <c r="FAD829" s="347"/>
      <c r="FAE829" s="347"/>
      <c r="FAF829" s="347"/>
      <c r="FAG829" s="347"/>
      <c r="FAH829" s="347"/>
      <c r="FAI829" s="347"/>
      <c r="FAJ829" s="347"/>
      <c r="FAK829" s="347"/>
      <c r="FAL829" s="347"/>
      <c r="FAM829" s="347"/>
      <c r="FAN829" s="347"/>
      <c r="FAO829" s="347"/>
      <c r="FAP829" s="347"/>
      <c r="FAQ829" s="347"/>
      <c r="FAR829" s="347"/>
      <c r="FAS829" s="347"/>
      <c r="FAT829" s="347"/>
      <c r="FAU829" s="347"/>
      <c r="FAV829" s="347"/>
      <c r="FAW829" s="347"/>
      <c r="FAX829" s="347"/>
      <c r="FAY829" s="347"/>
      <c r="FAZ829" s="347"/>
      <c r="FBA829" s="347"/>
      <c r="FBB829" s="347"/>
      <c r="FBC829" s="347"/>
      <c r="FBD829" s="347"/>
      <c r="FBE829" s="347"/>
      <c r="FBF829" s="347"/>
      <c r="FBG829" s="347"/>
      <c r="FBH829" s="347"/>
      <c r="FBI829" s="347"/>
      <c r="FBJ829" s="347"/>
      <c r="FBK829" s="347"/>
      <c r="FBL829" s="347"/>
      <c r="FBM829" s="347"/>
      <c r="FBN829" s="347"/>
      <c r="FBO829" s="347"/>
      <c r="FBP829" s="347"/>
      <c r="FBQ829" s="347"/>
      <c r="FBR829" s="347"/>
      <c r="FBS829" s="347"/>
      <c r="FBT829" s="347"/>
      <c r="FBU829" s="347"/>
      <c r="FBV829" s="347"/>
      <c r="FBW829" s="347"/>
      <c r="FBX829" s="347"/>
      <c r="FBY829" s="347"/>
      <c r="FBZ829" s="347"/>
      <c r="FCA829" s="347"/>
      <c r="FCB829" s="347"/>
      <c r="FCC829" s="347"/>
      <c r="FCD829" s="347"/>
      <c r="FCE829" s="347"/>
      <c r="FCF829" s="347"/>
      <c r="FCG829" s="347"/>
      <c r="FCH829" s="347"/>
      <c r="FCI829" s="347"/>
      <c r="FCJ829" s="347"/>
      <c r="FCK829" s="347"/>
      <c r="FCL829" s="347"/>
      <c r="FCM829" s="347"/>
      <c r="FCN829" s="347"/>
      <c r="FCO829" s="347"/>
      <c r="FCP829" s="347"/>
      <c r="FCQ829" s="347"/>
      <c r="FCR829" s="347"/>
      <c r="FCS829" s="347"/>
      <c r="FCT829" s="347"/>
      <c r="FCU829" s="347"/>
      <c r="FCV829" s="347"/>
      <c r="FCW829" s="347"/>
      <c r="FCX829" s="347"/>
      <c r="FCY829" s="347"/>
      <c r="FCZ829" s="347"/>
      <c r="FDA829" s="347"/>
      <c r="FDB829" s="347"/>
      <c r="FDC829" s="347"/>
      <c r="FDD829" s="347"/>
      <c r="FDE829" s="347"/>
      <c r="FDF829" s="347"/>
      <c r="FDG829" s="347"/>
      <c r="FDH829" s="347"/>
      <c r="FDI829" s="347"/>
      <c r="FDJ829" s="347"/>
      <c r="FDK829" s="347"/>
      <c r="FDL829" s="347"/>
      <c r="FDM829" s="347"/>
      <c r="FDN829" s="347"/>
      <c r="FDO829" s="347"/>
      <c r="FDP829" s="347"/>
      <c r="FDQ829" s="347"/>
      <c r="FDR829" s="347"/>
      <c r="FDS829" s="347"/>
      <c r="FDT829" s="347"/>
      <c r="FDU829" s="347"/>
      <c r="FDV829" s="347"/>
      <c r="FDW829" s="347"/>
      <c r="FDX829" s="347"/>
      <c r="FDY829" s="347"/>
      <c r="FDZ829" s="347"/>
      <c r="FEA829" s="347"/>
      <c r="FEB829" s="347"/>
      <c r="FEC829" s="347"/>
      <c r="FED829" s="347"/>
      <c r="FEE829" s="347"/>
      <c r="FEF829" s="347"/>
      <c r="FEG829" s="347"/>
      <c r="FEH829" s="347"/>
      <c r="FEI829" s="347"/>
      <c r="FEJ829" s="347"/>
      <c r="FEK829" s="347"/>
      <c r="FEL829" s="347"/>
      <c r="FEM829" s="347"/>
      <c r="FEN829" s="347"/>
      <c r="FEO829" s="347"/>
      <c r="FEP829" s="347"/>
      <c r="FEQ829" s="347"/>
      <c r="FER829" s="347"/>
      <c r="FES829" s="347"/>
      <c r="FET829" s="347"/>
      <c r="FEU829" s="347"/>
      <c r="FEV829" s="347"/>
      <c r="FEW829" s="347"/>
      <c r="FEX829" s="347"/>
      <c r="FEY829" s="347"/>
      <c r="FEZ829" s="347"/>
      <c r="FFA829" s="347"/>
      <c r="FFB829" s="347"/>
      <c r="FFC829" s="347"/>
      <c r="FFD829" s="347"/>
      <c r="FFE829" s="347"/>
      <c r="FFF829" s="347"/>
      <c r="FFG829" s="347"/>
      <c r="FFH829" s="347"/>
      <c r="FFI829" s="347"/>
      <c r="FFJ829" s="347"/>
      <c r="FFK829" s="347"/>
      <c r="FFL829" s="347"/>
      <c r="FFM829" s="347"/>
      <c r="FFN829" s="347"/>
      <c r="FFO829" s="347"/>
      <c r="FFP829" s="347"/>
      <c r="FFQ829" s="347"/>
      <c r="FFR829" s="347"/>
      <c r="FFS829" s="347"/>
      <c r="FFT829" s="347"/>
      <c r="FFU829" s="347"/>
      <c r="FFV829" s="347"/>
      <c r="FFW829" s="347"/>
      <c r="FFX829" s="347"/>
      <c r="FFY829" s="347"/>
      <c r="FFZ829" s="347"/>
      <c r="FGA829" s="347"/>
      <c r="FGB829" s="347"/>
      <c r="FGC829" s="347"/>
      <c r="FGD829" s="347"/>
      <c r="FGE829" s="347"/>
      <c r="FGF829" s="347"/>
      <c r="FGG829" s="347"/>
      <c r="FGH829" s="347"/>
      <c r="FGI829" s="347"/>
      <c r="FGJ829" s="347"/>
      <c r="FGK829" s="347"/>
      <c r="FGL829" s="347"/>
      <c r="FGM829" s="347"/>
      <c r="FGN829" s="347"/>
      <c r="FGO829" s="347"/>
      <c r="FGP829" s="347"/>
      <c r="FGQ829" s="347"/>
      <c r="FGR829" s="347"/>
      <c r="FGS829" s="347"/>
      <c r="FGT829" s="347"/>
      <c r="FGU829" s="347"/>
      <c r="FGV829" s="347"/>
      <c r="FGW829" s="347"/>
      <c r="FGX829" s="347"/>
      <c r="FGY829" s="347"/>
      <c r="FGZ829" s="347"/>
      <c r="FHA829" s="347"/>
      <c r="FHB829" s="347"/>
      <c r="FHC829" s="347"/>
      <c r="FHD829" s="347"/>
      <c r="FHE829" s="347"/>
      <c r="FHF829" s="347"/>
      <c r="FHG829" s="347"/>
      <c r="FHH829" s="347"/>
      <c r="FHI829" s="347"/>
      <c r="FHJ829" s="347"/>
      <c r="FHK829" s="347"/>
      <c r="FHL829" s="347"/>
      <c r="FHM829" s="347"/>
      <c r="FHN829" s="347"/>
      <c r="FHO829" s="347"/>
      <c r="FHP829" s="347"/>
      <c r="FHQ829" s="347"/>
      <c r="FHR829" s="347"/>
      <c r="FHS829" s="347"/>
      <c r="FHT829" s="347"/>
      <c r="FHU829" s="347"/>
      <c r="FHV829" s="347"/>
      <c r="FHW829" s="347"/>
      <c r="FHX829" s="347"/>
      <c r="FHY829" s="347"/>
      <c r="FHZ829" s="347"/>
      <c r="FIA829" s="347"/>
      <c r="FIB829" s="347"/>
      <c r="FIC829" s="347"/>
      <c r="FID829" s="347"/>
      <c r="FIE829" s="347"/>
      <c r="FIF829" s="347"/>
      <c r="FIG829" s="347"/>
      <c r="FIH829" s="347"/>
      <c r="FII829" s="347"/>
      <c r="FIJ829" s="347"/>
    </row>
    <row r="830" spans="1:4300" s="50" customFormat="1" ht="45.75" customHeight="1">
      <c r="A830" s="589">
        <f>1+A829</f>
        <v>828</v>
      </c>
      <c r="B830" s="403" t="s">
        <v>8106</v>
      </c>
      <c r="C830" s="156" t="s">
        <v>8107</v>
      </c>
      <c r="D830" s="156" t="s">
        <v>645</v>
      </c>
      <c r="E830" s="156">
        <v>45545</v>
      </c>
      <c r="F830" s="156">
        <v>45548</v>
      </c>
      <c r="G830" s="156">
        <v>45648</v>
      </c>
      <c r="H830" s="156" t="s">
        <v>416</v>
      </c>
      <c r="I830" s="156" t="s">
        <v>95</v>
      </c>
      <c r="J830" s="301" t="s">
        <v>8108</v>
      </c>
      <c r="K830" s="251">
        <v>1072644474</v>
      </c>
      <c r="L830" s="156">
        <v>4</v>
      </c>
      <c r="M830" s="156" t="s">
        <v>97</v>
      </c>
      <c r="N830" s="156" t="s">
        <v>98</v>
      </c>
      <c r="O830" s="156" t="s">
        <v>783</v>
      </c>
      <c r="P830" s="156" t="s">
        <v>8045</v>
      </c>
      <c r="Q830" s="156" t="s">
        <v>8099</v>
      </c>
      <c r="R830" s="143">
        <f>+G830-F830</f>
        <v>100</v>
      </c>
      <c r="S830" s="134" t="s">
        <v>8109</v>
      </c>
      <c r="T830" s="253">
        <v>11000000</v>
      </c>
      <c r="U830" s="156" t="s">
        <v>8110</v>
      </c>
      <c r="V830" s="253">
        <f>+T830</f>
        <v>11000000</v>
      </c>
      <c r="W830" s="156">
        <v>45546</v>
      </c>
      <c r="X830" s="156" t="s">
        <v>103</v>
      </c>
      <c r="Y830" s="317">
        <f>+Z830+AA830+AB830</f>
        <v>11000000</v>
      </c>
      <c r="Z830" s="156">
        <f>+V830</f>
        <v>11000000</v>
      </c>
      <c r="AA830" s="156">
        <v>0</v>
      </c>
      <c r="AB830" s="156">
        <f>+AC830+AD830+AE830+AF830+AG830+AH830+AI830+AJ830</f>
        <v>0</v>
      </c>
      <c r="AC830" s="156">
        <v>0</v>
      </c>
      <c r="AD830" s="156">
        <v>0</v>
      </c>
      <c r="AE830" s="156">
        <v>0</v>
      </c>
      <c r="AF830" s="156">
        <v>0</v>
      </c>
      <c r="AG830" s="156">
        <v>0</v>
      </c>
      <c r="AH830" s="156">
        <v>0</v>
      </c>
      <c r="AI830" s="156">
        <v>0</v>
      </c>
      <c r="AJ830" s="156">
        <v>0</v>
      </c>
      <c r="AK830" s="156" t="s">
        <v>104</v>
      </c>
      <c r="AL830" s="103" t="s">
        <v>8111</v>
      </c>
      <c r="AM830" s="156" t="s">
        <v>8090</v>
      </c>
      <c r="AN830" s="156">
        <v>93204728</v>
      </c>
      <c r="AO830" s="156" t="s">
        <v>114</v>
      </c>
      <c r="AP830" s="156" t="s">
        <v>108</v>
      </c>
      <c r="AQ830" s="156" t="s">
        <v>108</v>
      </c>
      <c r="AR830" s="156" t="s">
        <v>108</v>
      </c>
      <c r="AS830" s="156" t="s">
        <v>109</v>
      </c>
      <c r="AT830" s="156" t="s">
        <v>109</v>
      </c>
      <c r="AU830" s="156" t="s">
        <v>392</v>
      </c>
      <c r="AV830" s="156"/>
      <c r="AW830" s="156"/>
      <c r="AX830" s="156" t="s">
        <v>109</v>
      </c>
      <c r="AY830" s="156" t="s">
        <v>108</v>
      </c>
      <c r="AZ830" s="156"/>
      <c r="BA830" s="156"/>
      <c r="BB830" s="156"/>
      <c r="BC830" s="156"/>
      <c r="BD830" s="156"/>
      <c r="BE830" s="156"/>
      <c r="BF830" s="156"/>
      <c r="BG830" s="156"/>
      <c r="BH830" s="153">
        <f>T830+BB830</f>
        <v>11000000</v>
      </c>
      <c r="BI830" s="437" t="s">
        <v>259</v>
      </c>
      <c r="BJ830" s="240"/>
      <c r="BK830" s="240" t="s">
        <v>114</v>
      </c>
      <c r="BL830" s="240"/>
      <c r="BM830" s="161" t="s">
        <v>2539</v>
      </c>
      <c r="BN830" s="156" t="s">
        <v>917</v>
      </c>
      <c r="BO830" s="156">
        <v>36</v>
      </c>
      <c r="BP830" s="156">
        <v>32008</v>
      </c>
      <c r="BQ830" s="156" t="s">
        <v>109</v>
      </c>
      <c r="BR830" s="156" t="s">
        <v>114</v>
      </c>
      <c r="BS830" s="156" t="s">
        <v>114</v>
      </c>
      <c r="BT830" s="156" t="s">
        <v>114</v>
      </c>
      <c r="BU830" s="156" t="s">
        <v>5358</v>
      </c>
      <c r="BV830" s="156">
        <v>3214339117</v>
      </c>
      <c r="BW830" s="156" t="s">
        <v>5359</v>
      </c>
      <c r="BX830" s="156" t="s">
        <v>839</v>
      </c>
      <c r="BY830" s="156" t="s">
        <v>119</v>
      </c>
      <c r="BZ830" s="156" t="s">
        <v>5360</v>
      </c>
      <c r="CA830" s="157" t="s">
        <v>109</v>
      </c>
      <c r="CB830" s="157" t="s">
        <v>109</v>
      </c>
      <c r="CC830" s="157" t="s">
        <v>109</v>
      </c>
      <c r="CD830" s="152" t="s">
        <v>7581</v>
      </c>
      <c r="CE830" s="156"/>
      <c r="CF830" s="156"/>
      <c r="CG830" s="156"/>
      <c r="CH830" s="156"/>
      <c r="CI830" s="156"/>
      <c r="CJ830" s="156"/>
      <c r="CK830" s="156"/>
      <c r="CL830" s="156"/>
      <c r="CM830" s="157" t="s">
        <v>109</v>
      </c>
      <c r="CN830" s="156"/>
      <c r="CO830" s="297"/>
      <c r="CP830" s="297"/>
      <c r="CQ830" s="297"/>
      <c r="CR830" s="297"/>
      <c r="GV830" s="328"/>
      <c r="GW830" s="328"/>
      <c r="GX830" s="328"/>
      <c r="GY830" s="328"/>
      <c r="GZ830" s="328"/>
      <c r="HA830" s="328"/>
      <c r="HB830" s="328"/>
      <c r="HC830" s="328"/>
      <c r="HD830" s="328"/>
      <c r="HE830" s="328"/>
      <c r="HF830" s="328"/>
      <c r="HG830" s="328"/>
      <c r="HH830" s="328"/>
      <c r="HI830" s="328"/>
      <c r="HJ830" s="328"/>
      <c r="HK830" s="328"/>
      <c r="HL830" s="328"/>
      <c r="HM830" s="328"/>
      <c r="HN830" s="328"/>
      <c r="HO830" s="328"/>
      <c r="HP830" s="328"/>
      <c r="HQ830" s="328"/>
      <c r="HR830" s="328"/>
      <c r="HS830" s="328"/>
      <c r="HT830" s="328"/>
      <c r="HU830" s="328"/>
      <c r="HV830" s="328"/>
      <c r="HW830" s="328"/>
      <c r="HX830" s="328"/>
      <c r="HY830" s="328"/>
      <c r="HZ830" s="328"/>
      <c r="IA830" s="328"/>
      <c r="IB830" s="328"/>
      <c r="IC830" s="328"/>
      <c r="ID830" s="328"/>
      <c r="IE830" s="328"/>
      <c r="IF830" s="328"/>
      <c r="IG830" s="328"/>
      <c r="IH830" s="328"/>
      <c r="II830" s="328"/>
      <c r="IJ830" s="328"/>
      <c r="IK830" s="328"/>
      <c r="IL830" s="328"/>
      <c r="IM830" s="328"/>
      <c r="IN830" s="328"/>
      <c r="IO830" s="328"/>
      <c r="IP830" s="328"/>
      <c r="IQ830" s="328"/>
      <c r="IR830" s="328"/>
      <c r="IS830" s="328"/>
      <c r="IT830" s="328"/>
      <c r="IU830" s="328"/>
      <c r="IV830" s="328"/>
      <c r="IW830" s="328"/>
      <c r="IX830" s="328"/>
      <c r="IY830" s="328"/>
      <c r="IZ830" s="328"/>
      <c r="JA830" s="328"/>
      <c r="JB830" s="328"/>
      <c r="JC830" s="328"/>
      <c r="JD830" s="328"/>
      <c r="JE830" s="328"/>
      <c r="JF830" s="328"/>
      <c r="JG830" s="328"/>
      <c r="JH830" s="328"/>
      <c r="JI830" s="328"/>
      <c r="JJ830" s="328"/>
      <c r="JK830" s="328"/>
      <c r="JL830" s="328"/>
      <c r="JM830" s="328"/>
      <c r="JN830" s="328"/>
      <c r="JO830" s="328"/>
      <c r="JP830" s="328"/>
      <c r="JQ830" s="328"/>
      <c r="JR830" s="328"/>
      <c r="JS830" s="328"/>
      <c r="JT830" s="328"/>
      <c r="JU830" s="328"/>
      <c r="JV830" s="328"/>
      <c r="JW830" s="328"/>
      <c r="JX830" s="328"/>
      <c r="JY830" s="328"/>
      <c r="JZ830" s="328"/>
      <c r="KA830" s="328"/>
      <c r="KB830" s="328"/>
      <c r="KC830" s="328"/>
      <c r="KD830" s="328"/>
      <c r="KE830" s="328"/>
      <c r="KF830" s="328"/>
      <c r="KG830" s="328"/>
      <c r="KH830" s="328"/>
      <c r="KI830" s="328"/>
      <c r="KJ830" s="328"/>
      <c r="KK830" s="328"/>
      <c r="KL830" s="328"/>
      <c r="KM830" s="328"/>
      <c r="KN830" s="328"/>
      <c r="KO830" s="328"/>
      <c r="KP830" s="328"/>
      <c r="KQ830" s="328"/>
      <c r="KR830" s="328"/>
      <c r="KS830" s="328"/>
      <c r="KT830" s="328"/>
      <c r="KU830" s="328"/>
      <c r="KV830" s="328"/>
      <c r="KW830" s="328"/>
      <c r="KX830" s="328"/>
      <c r="KY830" s="328"/>
      <c r="KZ830" s="328"/>
      <c r="LA830" s="328"/>
      <c r="LB830" s="328"/>
      <c r="LC830" s="328"/>
      <c r="LD830" s="328"/>
      <c r="LE830" s="328"/>
      <c r="LF830" s="328"/>
      <c r="LG830" s="328"/>
      <c r="LH830" s="328"/>
      <c r="LI830" s="328"/>
      <c r="LJ830" s="328"/>
      <c r="LK830" s="328"/>
      <c r="LL830" s="328"/>
      <c r="LM830" s="328"/>
      <c r="LN830" s="328"/>
      <c r="LO830" s="328"/>
      <c r="LP830" s="328"/>
      <c r="LQ830" s="328"/>
      <c r="LR830" s="328"/>
      <c r="LS830" s="328"/>
      <c r="LT830" s="328"/>
      <c r="LU830" s="328"/>
      <c r="LV830" s="328"/>
      <c r="LW830" s="328"/>
      <c r="LX830" s="328"/>
      <c r="LY830" s="328"/>
      <c r="LZ830" s="328"/>
      <c r="MA830" s="328"/>
      <c r="MB830" s="328"/>
      <c r="MC830" s="328"/>
      <c r="MD830" s="328"/>
      <c r="ME830" s="328"/>
      <c r="MF830" s="328"/>
      <c r="MG830" s="328"/>
      <c r="MH830" s="328"/>
      <c r="MI830" s="328"/>
      <c r="MJ830" s="328"/>
      <c r="MK830" s="328"/>
      <c r="ML830" s="328"/>
      <c r="MM830" s="328"/>
      <c r="MN830" s="328"/>
      <c r="MO830" s="328"/>
      <c r="MP830" s="328"/>
      <c r="MQ830" s="328"/>
      <c r="MR830" s="328"/>
      <c r="MS830" s="328"/>
      <c r="MT830" s="328"/>
      <c r="MU830" s="328"/>
      <c r="MV830" s="328"/>
      <c r="MW830" s="328"/>
      <c r="MX830" s="328"/>
      <c r="MY830" s="328"/>
      <c r="MZ830" s="328"/>
      <c r="NA830" s="328"/>
      <c r="NB830" s="328"/>
      <c r="NC830" s="328"/>
      <c r="ND830" s="328"/>
      <c r="NE830" s="328"/>
      <c r="NF830" s="328"/>
      <c r="NG830" s="328"/>
      <c r="NH830" s="328"/>
      <c r="NI830" s="328"/>
      <c r="NJ830" s="328"/>
      <c r="NK830" s="328"/>
      <c r="NL830" s="328"/>
      <c r="NM830" s="328"/>
      <c r="NN830" s="328"/>
      <c r="NO830" s="328"/>
      <c r="NP830" s="328"/>
      <c r="NQ830" s="328"/>
      <c r="NR830" s="328"/>
      <c r="NS830" s="328"/>
      <c r="NT830" s="328"/>
      <c r="NU830" s="328"/>
      <c r="NV830" s="328"/>
      <c r="NW830" s="328"/>
      <c r="NX830" s="328"/>
      <c r="NY830" s="328"/>
      <c r="NZ830" s="328"/>
      <c r="OA830" s="328"/>
      <c r="OB830" s="328"/>
      <c r="OC830" s="328"/>
      <c r="OD830" s="328"/>
      <c r="OE830" s="328"/>
      <c r="OF830" s="328"/>
      <c r="OG830" s="328"/>
      <c r="OH830" s="328"/>
      <c r="OI830" s="328"/>
      <c r="OJ830" s="328"/>
      <c r="OK830" s="328"/>
      <c r="OL830" s="328"/>
      <c r="OM830" s="328"/>
      <c r="ON830" s="328"/>
      <c r="OO830" s="328"/>
      <c r="OP830" s="328"/>
      <c r="OQ830" s="328"/>
      <c r="OR830" s="328"/>
      <c r="OS830" s="328"/>
      <c r="OT830" s="328"/>
      <c r="OU830" s="328"/>
      <c r="OV830" s="328"/>
      <c r="OW830" s="328"/>
      <c r="OX830" s="328"/>
      <c r="OY830" s="328"/>
      <c r="OZ830" s="328"/>
      <c r="PA830" s="328"/>
      <c r="PB830" s="328"/>
      <c r="PC830" s="328"/>
      <c r="PD830" s="328"/>
      <c r="PE830" s="328"/>
      <c r="PF830" s="328"/>
      <c r="PG830" s="328"/>
      <c r="PH830" s="328"/>
      <c r="PI830" s="328"/>
      <c r="PJ830" s="328"/>
      <c r="PK830" s="328"/>
      <c r="PL830" s="328"/>
      <c r="PM830" s="328"/>
      <c r="PN830" s="328"/>
      <c r="PO830" s="328"/>
      <c r="PP830" s="328"/>
      <c r="PQ830" s="328"/>
      <c r="PR830" s="328"/>
      <c r="PS830" s="328"/>
      <c r="PT830" s="328"/>
      <c r="PU830" s="328"/>
      <c r="PV830" s="328"/>
      <c r="PW830" s="328"/>
      <c r="PX830" s="328"/>
      <c r="PY830" s="328"/>
      <c r="PZ830" s="328"/>
      <c r="QA830" s="328"/>
      <c r="QB830" s="328"/>
      <c r="QC830" s="328"/>
      <c r="QD830" s="328"/>
      <c r="QE830" s="328"/>
      <c r="QF830" s="328"/>
      <c r="QG830" s="328"/>
      <c r="QH830" s="328"/>
      <c r="QI830" s="328"/>
      <c r="QJ830" s="328"/>
      <c r="QK830" s="328"/>
      <c r="QL830" s="328"/>
      <c r="QM830" s="328"/>
      <c r="QN830" s="328"/>
      <c r="QO830" s="328"/>
      <c r="QP830" s="328"/>
      <c r="QQ830" s="328"/>
      <c r="QR830" s="328"/>
      <c r="QS830" s="328"/>
      <c r="QT830" s="328"/>
      <c r="QU830" s="328"/>
      <c r="QV830" s="328"/>
      <c r="QW830" s="328"/>
      <c r="QX830" s="328"/>
      <c r="QY830" s="328"/>
      <c r="QZ830" s="328"/>
      <c r="RA830" s="328"/>
      <c r="RB830" s="328"/>
      <c r="RC830" s="328"/>
      <c r="RD830" s="328"/>
      <c r="RE830" s="328"/>
      <c r="RF830" s="328"/>
      <c r="RG830" s="328"/>
      <c r="RH830" s="328"/>
      <c r="RI830" s="328"/>
      <c r="RJ830" s="328"/>
      <c r="RK830" s="328"/>
      <c r="RL830" s="328"/>
      <c r="RM830" s="328"/>
      <c r="RN830" s="328"/>
      <c r="RO830" s="328"/>
      <c r="RP830" s="328"/>
      <c r="RQ830" s="328"/>
      <c r="RR830" s="328"/>
      <c r="RS830" s="328"/>
      <c r="RT830" s="328"/>
      <c r="RU830" s="328"/>
      <c r="RV830" s="328"/>
      <c r="RW830" s="328"/>
      <c r="RX830" s="328"/>
      <c r="RY830" s="328"/>
      <c r="RZ830" s="328"/>
      <c r="SA830" s="328"/>
      <c r="SB830" s="328"/>
      <c r="SC830" s="328"/>
      <c r="SD830" s="328"/>
      <c r="SE830" s="328"/>
      <c r="SF830" s="328"/>
      <c r="SG830" s="328"/>
      <c r="SH830" s="328"/>
      <c r="SI830" s="328"/>
      <c r="SJ830" s="328"/>
      <c r="SK830" s="328"/>
      <c r="SL830" s="328"/>
      <c r="SM830" s="328"/>
      <c r="SN830" s="328"/>
      <c r="SO830" s="328"/>
      <c r="SP830" s="328"/>
      <c r="SQ830" s="328"/>
      <c r="SR830" s="328"/>
      <c r="SS830" s="328"/>
      <c r="ST830" s="328"/>
      <c r="SU830" s="328"/>
      <c r="SV830" s="328"/>
      <c r="SW830" s="328"/>
      <c r="SX830" s="328"/>
      <c r="SY830" s="328"/>
      <c r="SZ830" s="328"/>
      <c r="TA830" s="328"/>
      <c r="TB830" s="328"/>
      <c r="TC830" s="328"/>
      <c r="TD830" s="328"/>
      <c r="TE830" s="328"/>
      <c r="TF830" s="328"/>
      <c r="TG830" s="328"/>
      <c r="TH830" s="328"/>
      <c r="TI830" s="328"/>
      <c r="TJ830" s="328"/>
      <c r="TK830" s="328"/>
      <c r="TL830" s="328"/>
      <c r="TM830" s="328"/>
      <c r="TN830" s="328"/>
      <c r="TO830" s="328"/>
      <c r="TP830" s="328"/>
      <c r="TQ830" s="328"/>
      <c r="TR830" s="328"/>
      <c r="TS830" s="328"/>
      <c r="TT830" s="328"/>
      <c r="TU830" s="328"/>
      <c r="TV830" s="328"/>
      <c r="TW830" s="328"/>
      <c r="TX830" s="328"/>
      <c r="TY830" s="328"/>
      <c r="TZ830" s="328"/>
      <c r="UA830" s="328"/>
      <c r="UB830" s="328"/>
      <c r="UC830" s="328"/>
      <c r="UD830" s="328"/>
      <c r="UE830" s="328"/>
      <c r="UF830" s="328"/>
      <c r="UG830" s="328"/>
      <c r="UH830" s="328"/>
      <c r="UI830" s="328"/>
      <c r="UJ830" s="328"/>
      <c r="UK830" s="328"/>
      <c r="UL830" s="328"/>
      <c r="UM830" s="328"/>
      <c r="UN830" s="328"/>
      <c r="UO830" s="328"/>
      <c r="UP830" s="328"/>
      <c r="UQ830" s="328"/>
      <c r="UR830" s="328"/>
      <c r="US830" s="328"/>
      <c r="UT830" s="328"/>
      <c r="UU830" s="328"/>
      <c r="UV830" s="328"/>
      <c r="UW830" s="328"/>
      <c r="UX830" s="328"/>
      <c r="UY830" s="328"/>
      <c r="UZ830" s="328"/>
      <c r="VA830" s="328"/>
      <c r="VB830" s="328"/>
      <c r="VC830" s="328"/>
      <c r="VD830" s="328"/>
      <c r="VE830" s="328"/>
      <c r="VF830" s="328"/>
      <c r="VG830" s="328"/>
      <c r="VH830" s="328"/>
      <c r="VI830" s="328"/>
      <c r="VJ830" s="328"/>
      <c r="VK830" s="328"/>
      <c r="VL830" s="328"/>
      <c r="VM830" s="328"/>
      <c r="VN830" s="328"/>
      <c r="VO830" s="328"/>
      <c r="VP830" s="328"/>
      <c r="VQ830" s="328"/>
      <c r="VR830" s="328"/>
      <c r="VS830" s="328"/>
      <c r="VT830" s="328"/>
      <c r="VU830" s="328"/>
      <c r="VV830" s="328"/>
      <c r="VW830" s="328"/>
      <c r="VX830" s="328"/>
      <c r="VY830" s="328"/>
      <c r="VZ830" s="328"/>
      <c r="WA830" s="328"/>
      <c r="WB830" s="328"/>
      <c r="WC830" s="328"/>
      <c r="WD830" s="328"/>
      <c r="WE830" s="328"/>
      <c r="WF830" s="328"/>
      <c r="WG830" s="328"/>
      <c r="WH830" s="328"/>
      <c r="WI830" s="328"/>
      <c r="WJ830" s="328"/>
      <c r="WK830" s="328"/>
      <c r="WL830" s="328"/>
      <c r="WM830" s="328"/>
      <c r="WN830" s="328"/>
      <c r="WO830" s="328"/>
      <c r="WP830" s="328"/>
      <c r="WQ830" s="328"/>
      <c r="WR830" s="328"/>
      <c r="WS830" s="328"/>
      <c r="WT830" s="328"/>
      <c r="WU830" s="328"/>
      <c r="WV830" s="328"/>
      <c r="WW830" s="328"/>
      <c r="WX830" s="328"/>
      <c r="WY830" s="328"/>
      <c r="WZ830" s="328"/>
      <c r="XA830" s="328"/>
      <c r="XB830" s="328"/>
      <c r="XC830" s="328"/>
      <c r="XD830" s="328"/>
      <c r="XE830" s="328"/>
      <c r="XF830" s="328"/>
      <c r="XG830" s="328"/>
      <c r="XH830" s="328"/>
      <c r="XI830" s="328"/>
      <c r="XJ830" s="328"/>
      <c r="XK830" s="328"/>
      <c r="XL830" s="328"/>
      <c r="XM830" s="328"/>
      <c r="XN830" s="328"/>
      <c r="XO830" s="328"/>
      <c r="XP830" s="328"/>
      <c r="XQ830" s="328"/>
      <c r="XR830" s="328"/>
      <c r="XS830" s="328"/>
      <c r="XT830" s="328"/>
      <c r="XU830" s="328"/>
      <c r="XV830" s="328"/>
      <c r="XW830" s="328"/>
      <c r="XX830" s="328"/>
      <c r="XY830" s="328"/>
      <c r="XZ830" s="328"/>
      <c r="YA830" s="328"/>
      <c r="YB830" s="328"/>
      <c r="YC830" s="328"/>
      <c r="YD830" s="328"/>
      <c r="YE830" s="328"/>
      <c r="YF830" s="328"/>
      <c r="YG830" s="328"/>
      <c r="YH830" s="328"/>
      <c r="YI830" s="328"/>
      <c r="YJ830" s="328"/>
      <c r="YK830" s="328"/>
      <c r="YL830" s="328"/>
      <c r="YM830" s="328"/>
      <c r="YN830" s="328"/>
      <c r="YO830" s="328"/>
      <c r="YP830" s="328"/>
      <c r="YQ830" s="328"/>
      <c r="YR830" s="328"/>
      <c r="YS830" s="328"/>
      <c r="YT830" s="328"/>
      <c r="YU830" s="328"/>
      <c r="YV830" s="328"/>
      <c r="YW830" s="328"/>
      <c r="YX830" s="328"/>
      <c r="YY830" s="328"/>
      <c r="YZ830" s="328"/>
      <c r="ZA830" s="328"/>
      <c r="ZB830" s="328"/>
      <c r="ZC830" s="328"/>
      <c r="ZD830" s="328"/>
      <c r="ZE830" s="328"/>
      <c r="ZF830" s="328"/>
      <c r="ZG830" s="328"/>
      <c r="ZH830" s="328"/>
      <c r="ZI830" s="328"/>
      <c r="ZJ830" s="328"/>
      <c r="ZK830" s="328"/>
      <c r="ZL830" s="328"/>
      <c r="ZM830" s="328"/>
      <c r="ZN830" s="328"/>
      <c r="ZO830" s="328"/>
      <c r="ZP830" s="328"/>
      <c r="ZQ830" s="328"/>
      <c r="ZR830" s="328"/>
      <c r="ZS830" s="328"/>
      <c r="ZT830" s="328"/>
      <c r="ZU830" s="328"/>
      <c r="ZV830" s="328"/>
      <c r="ZW830" s="328"/>
      <c r="ZX830" s="328"/>
      <c r="ZY830" s="328"/>
      <c r="ZZ830" s="328"/>
      <c r="AAA830" s="328"/>
      <c r="AAB830" s="328"/>
      <c r="AAC830" s="328"/>
      <c r="AAD830" s="328"/>
      <c r="AAE830" s="328"/>
      <c r="AAF830" s="328"/>
      <c r="AAG830" s="328"/>
      <c r="AAH830" s="328"/>
      <c r="AAI830" s="328"/>
      <c r="AAJ830" s="328"/>
      <c r="AAK830" s="328"/>
      <c r="AAL830" s="328"/>
      <c r="AAM830" s="328"/>
      <c r="AAN830" s="328"/>
      <c r="AAO830" s="328"/>
      <c r="AAP830" s="328"/>
      <c r="AAQ830" s="328"/>
      <c r="AAR830" s="328"/>
      <c r="AAS830" s="328"/>
      <c r="AAT830" s="328"/>
      <c r="AAU830" s="328"/>
      <c r="AAV830" s="328"/>
      <c r="AAW830" s="328"/>
      <c r="AAX830" s="328"/>
      <c r="AAY830" s="328"/>
      <c r="AAZ830" s="328"/>
      <c r="ABA830" s="328"/>
      <c r="ABB830" s="328"/>
      <c r="ABC830" s="328"/>
      <c r="ABD830" s="328"/>
      <c r="ABE830" s="328"/>
      <c r="ABF830" s="328"/>
      <c r="ABG830" s="328"/>
      <c r="ABH830" s="328"/>
      <c r="ABI830" s="347"/>
      <c r="ABJ830" s="347"/>
      <c r="ABK830" s="347"/>
      <c r="ABL830" s="347"/>
      <c r="ABM830" s="347"/>
      <c r="ABN830" s="347"/>
      <c r="ABO830" s="347"/>
      <c r="ABP830" s="347"/>
      <c r="ABQ830" s="347"/>
      <c r="ABR830" s="347"/>
      <c r="ABS830" s="347"/>
      <c r="ABT830" s="347"/>
      <c r="ABU830" s="347"/>
      <c r="ABV830" s="347"/>
      <c r="ABW830" s="347"/>
      <c r="ABX830" s="347"/>
      <c r="ABY830" s="347"/>
      <c r="ABZ830" s="347"/>
      <c r="ACA830" s="347"/>
      <c r="ACB830" s="347"/>
      <c r="ACC830" s="347"/>
      <c r="ACD830" s="347"/>
      <c r="ACE830" s="347"/>
      <c r="ACF830" s="347"/>
      <c r="ACG830" s="347"/>
      <c r="ACH830" s="347"/>
      <c r="ACI830" s="347"/>
      <c r="ACJ830" s="347"/>
      <c r="ACK830" s="347"/>
      <c r="ACL830" s="347"/>
      <c r="ACM830" s="347"/>
      <c r="ACN830" s="347"/>
      <c r="ACO830" s="347"/>
      <c r="ACP830" s="347"/>
      <c r="ACQ830" s="347"/>
      <c r="ACR830" s="347"/>
      <c r="ACS830" s="347"/>
      <c r="ACT830" s="347"/>
      <c r="ACU830" s="347"/>
      <c r="ACV830" s="347"/>
      <c r="ACW830" s="347"/>
      <c r="ACX830" s="347"/>
      <c r="ACY830" s="347"/>
      <c r="ACZ830" s="347"/>
      <c r="ADA830" s="347"/>
      <c r="ADB830" s="347"/>
      <c r="ADC830" s="347"/>
      <c r="ADD830" s="347"/>
      <c r="ADE830" s="347"/>
      <c r="ADF830" s="347"/>
      <c r="ADG830" s="347"/>
      <c r="ADH830" s="347"/>
      <c r="ADI830" s="347"/>
      <c r="ADJ830" s="347"/>
      <c r="ADK830" s="347"/>
      <c r="ADL830" s="347"/>
      <c r="ADM830" s="347"/>
      <c r="ADN830" s="347"/>
      <c r="ADO830" s="347"/>
      <c r="ADP830" s="347"/>
      <c r="ADQ830" s="347"/>
      <c r="ADR830" s="347"/>
      <c r="ADS830" s="347"/>
      <c r="ADT830" s="347"/>
      <c r="ADU830" s="347"/>
      <c r="ADV830" s="347"/>
      <c r="ADW830" s="347"/>
      <c r="ADX830" s="347"/>
      <c r="ADY830" s="347"/>
      <c r="ADZ830" s="347"/>
      <c r="AEA830" s="347"/>
      <c r="AEB830" s="347"/>
      <c r="AEC830" s="347"/>
      <c r="AED830" s="347"/>
      <c r="AEE830" s="347"/>
      <c r="AEF830" s="347"/>
      <c r="AEG830" s="347"/>
      <c r="AEH830" s="347"/>
      <c r="AEI830" s="347"/>
      <c r="AEJ830" s="347"/>
      <c r="AEK830" s="347"/>
      <c r="AEL830" s="347"/>
      <c r="AEM830" s="347"/>
      <c r="AEN830" s="347"/>
      <c r="AEO830" s="347"/>
      <c r="AEP830" s="347"/>
      <c r="AEQ830" s="347"/>
      <c r="AER830" s="347"/>
      <c r="AES830" s="347"/>
      <c r="AET830" s="347"/>
      <c r="AEU830" s="347"/>
      <c r="AEV830" s="347"/>
      <c r="AEW830" s="347"/>
      <c r="AEX830" s="347"/>
      <c r="AEY830" s="347"/>
      <c r="AEZ830" s="347"/>
      <c r="AFA830" s="347"/>
      <c r="AFB830" s="347"/>
      <c r="AFC830" s="347"/>
      <c r="AFD830" s="347"/>
      <c r="AFE830" s="347"/>
      <c r="AFF830" s="347"/>
      <c r="AFG830" s="347"/>
      <c r="AFH830" s="347"/>
      <c r="AFI830" s="347"/>
      <c r="AFJ830" s="347"/>
      <c r="AFK830" s="347"/>
      <c r="AFL830" s="347"/>
      <c r="AFM830" s="347"/>
      <c r="AFN830" s="347"/>
      <c r="AFO830" s="347"/>
      <c r="AFP830" s="347"/>
      <c r="AFQ830" s="347"/>
      <c r="AFR830" s="347"/>
      <c r="AFS830" s="347"/>
      <c r="AFT830" s="347"/>
      <c r="AFU830" s="347"/>
      <c r="AFV830" s="347"/>
      <c r="AFW830" s="347"/>
      <c r="AFX830" s="347"/>
      <c r="AFY830" s="347"/>
      <c r="AFZ830" s="347"/>
      <c r="AGA830" s="347"/>
      <c r="AGB830" s="347"/>
      <c r="AGC830" s="347"/>
      <c r="AGD830" s="347"/>
      <c r="AGE830" s="347"/>
      <c r="AGF830" s="347"/>
      <c r="AGG830" s="347"/>
      <c r="AGH830" s="347"/>
      <c r="AGI830" s="347"/>
      <c r="AGJ830" s="347"/>
      <c r="AGK830" s="347"/>
      <c r="AGL830" s="347"/>
      <c r="AGM830" s="347"/>
      <c r="AGN830" s="347"/>
      <c r="AGO830" s="347"/>
      <c r="AGP830" s="347"/>
      <c r="AGQ830" s="347"/>
      <c r="AGR830" s="347"/>
      <c r="AGS830" s="347"/>
      <c r="AGT830" s="347"/>
      <c r="AGU830" s="347"/>
      <c r="AGV830" s="347"/>
      <c r="AGW830" s="347"/>
      <c r="AGX830" s="347"/>
      <c r="AGY830" s="347"/>
      <c r="AGZ830" s="347"/>
      <c r="AHA830" s="347"/>
      <c r="AHB830" s="347"/>
      <c r="AHC830" s="347"/>
      <c r="AHD830" s="347"/>
      <c r="AHE830" s="347"/>
      <c r="AHF830" s="347"/>
      <c r="AHG830" s="347"/>
      <c r="AHH830" s="347"/>
      <c r="AHI830" s="347"/>
      <c r="AHJ830" s="347"/>
      <c r="AHK830" s="347"/>
      <c r="AHL830" s="347"/>
      <c r="AHM830" s="347"/>
      <c r="AHN830" s="347"/>
      <c r="AHO830" s="347"/>
      <c r="AHP830" s="347"/>
      <c r="AHQ830" s="347"/>
      <c r="AHR830" s="347"/>
      <c r="AHS830" s="347"/>
      <c r="AHT830" s="347"/>
      <c r="AHU830" s="347"/>
      <c r="AHV830" s="347"/>
      <c r="AHW830" s="347"/>
      <c r="AHX830" s="347"/>
      <c r="AHY830" s="347"/>
      <c r="AHZ830" s="347"/>
      <c r="AIA830" s="347"/>
      <c r="AIB830" s="347"/>
      <c r="AIC830" s="347"/>
      <c r="AID830" s="347"/>
      <c r="AIE830" s="347"/>
      <c r="AIF830" s="347"/>
      <c r="AIG830" s="347"/>
      <c r="AIH830" s="347"/>
      <c r="AII830" s="347"/>
      <c r="AIJ830" s="347"/>
      <c r="AIK830" s="347"/>
      <c r="AIL830" s="347"/>
      <c r="AIM830" s="347"/>
      <c r="AIN830" s="347"/>
      <c r="AIO830" s="347"/>
      <c r="AIP830" s="347"/>
      <c r="AIQ830" s="347"/>
      <c r="AIR830" s="347"/>
      <c r="AIS830" s="347"/>
      <c r="AIT830" s="347"/>
      <c r="AIU830" s="347"/>
      <c r="AIV830" s="347"/>
      <c r="AIW830" s="347"/>
      <c r="AIX830" s="347"/>
      <c r="AIY830" s="347"/>
      <c r="AIZ830" s="347"/>
      <c r="AJA830" s="347"/>
      <c r="AJB830" s="347"/>
      <c r="AJC830" s="347"/>
      <c r="AJD830" s="347"/>
      <c r="AJE830" s="347"/>
      <c r="AJF830" s="347"/>
      <c r="AJG830" s="347"/>
      <c r="AJH830" s="347"/>
      <c r="AJI830" s="347"/>
      <c r="AJJ830" s="347"/>
      <c r="AJK830" s="347"/>
      <c r="AJL830" s="347"/>
      <c r="AJM830" s="347"/>
      <c r="AJN830" s="347"/>
      <c r="AJO830" s="347"/>
      <c r="AJP830" s="347"/>
      <c r="AJQ830" s="347"/>
      <c r="AJR830" s="347"/>
      <c r="AJS830" s="347"/>
      <c r="AJT830" s="347"/>
      <c r="AJU830" s="347"/>
      <c r="AJV830" s="347"/>
      <c r="AJW830" s="347"/>
      <c r="AJX830" s="347"/>
      <c r="AJY830" s="347"/>
      <c r="AJZ830" s="347"/>
      <c r="AKA830" s="347"/>
      <c r="AKB830" s="347"/>
      <c r="AKC830" s="347"/>
      <c r="AKD830" s="347"/>
      <c r="AKE830" s="347"/>
      <c r="AKF830" s="347"/>
      <c r="AKG830" s="347"/>
      <c r="AKH830" s="347"/>
      <c r="AKI830" s="347"/>
      <c r="AKJ830" s="347"/>
      <c r="AKK830" s="347"/>
      <c r="AKL830" s="347"/>
      <c r="AKM830" s="347"/>
      <c r="AKN830" s="347"/>
      <c r="AKO830" s="347"/>
      <c r="AKP830" s="347"/>
      <c r="AKQ830" s="347"/>
      <c r="AKR830" s="347"/>
      <c r="AKS830" s="347"/>
      <c r="AKT830" s="347"/>
      <c r="AKU830" s="347"/>
      <c r="AKV830" s="347"/>
      <c r="AKW830" s="347"/>
      <c r="AKX830" s="347"/>
      <c r="AKY830" s="347"/>
      <c r="AKZ830" s="347"/>
      <c r="ALA830" s="347"/>
      <c r="ALB830" s="347"/>
      <c r="ALC830" s="347"/>
      <c r="ALD830" s="347"/>
      <c r="ALE830" s="347"/>
      <c r="ALF830" s="347"/>
      <c r="ALG830" s="347"/>
      <c r="ALH830" s="347"/>
      <c r="ALI830" s="347"/>
      <c r="ALJ830" s="347"/>
      <c r="ALK830" s="347"/>
      <c r="ALL830" s="347"/>
      <c r="ALM830" s="347"/>
      <c r="ALN830" s="347"/>
      <c r="ALO830" s="347"/>
      <c r="ALP830" s="347"/>
      <c r="ALQ830" s="347"/>
      <c r="ALR830" s="347"/>
      <c r="ALS830" s="347"/>
      <c r="ALT830" s="347"/>
      <c r="ALU830" s="347"/>
      <c r="ALV830" s="347"/>
      <c r="ALW830" s="347"/>
      <c r="ALX830" s="347"/>
      <c r="ALY830" s="347"/>
      <c r="ALZ830" s="347"/>
      <c r="AMA830" s="347"/>
      <c r="AMB830" s="347"/>
      <c r="AMC830" s="347"/>
      <c r="AMD830" s="347"/>
      <c r="AME830" s="347"/>
      <c r="AMF830" s="347"/>
      <c r="AMG830" s="347"/>
      <c r="AMH830" s="347"/>
      <c r="AMI830" s="347"/>
      <c r="AMJ830" s="347"/>
      <c r="AMK830" s="347"/>
      <c r="AML830" s="347"/>
      <c r="AMM830" s="347"/>
      <c r="AMN830" s="347"/>
      <c r="AMO830" s="347"/>
      <c r="AMP830" s="347"/>
      <c r="AMQ830" s="347"/>
      <c r="AMR830" s="347"/>
      <c r="AMS830" s="347"/>
      <c r="AMT830" s="347"/>
      <c r="AMU830" s="347"/>
      <c r="AMV830" s="347"/>
      <c r="AMW830" s="347"/>
      <c r="AMX830" s="347"/>
      <c r="AMY830" s="347"/>
      <c r="AMZ830" s="347"/>
      <c r="ANA830" s="347"/>
      <c r="ANB830" s="347"/>
      <c r="ANC830" s="347"/>
      <c r="AND830" s="347"/>
      <c r="ANE830" s="347"/>
      <c r="ANF830" s="347"/>
      <c r="ANG830" s="347"/>
      <c r="ANH830" s="347"/>
      <c r="ANI830" s="347"/>
      <c r="ANJ830" s="347"/>
      <c r="ANK830" s="347"/>
      <c r="ANL830" s="347"/>
      <c r="ANM830" s="347"/>
      <c r="ANN830" s="347"/>
      <c r="ANO830" s="347"/>
      <c r="ANP830" s="347"/>
      <c r="ANQ830" s="347"/>
      <c r="ANR830" s="347"/>
      <c r="ANS830" s="347"/>
      <c r="ANT830" s="347"/>
      <c r="ANU830" s="347"/>
      <c r="ANV830" s="347"/>
      <c r="ANW830" s="347"/>
      <c r="ANX830" s="347"/>
      <c r="ANY830" s="347"/>
      <c r="ANZ830" s="347"/>
      <c r="AOA830" s="347"/>
      <c r="AOB830" s="347"/>
      <c r="AOC830" s="347"/>
      <c r="AOD830" s="347"/>
      <c r="AOE830" s="347"/>
      <c r="AOF830" s="347"/>
      <c r="AOG830" s="347"/>
      <c r="AOH830" s="347"/>
      <c r="AOI830" s="347"/>
      <c r="AOJ830" s="347"/>
      <c r="AOK830" s="347"/>
      <c r="AOL830" s="347"/>
      <c r="AOM830" s="347"/>
      <c r="AON830" s="347"/>
      <c r="AOO830" s="347"/>
      <c r="AOP830" s="347"/>
      <c r="AOQ830" s="347"/>
      <c r="AOR830" s="347"/>
      <c r="AOS830" s="347"/>
      <c r="AOT830" s="347"/>
      <c r="AOU830" s="347"/>
      <c r="AOV830" s="347"/>
      <c r="AOW830" s="347"/>
      <c r="AOX830" s="347"/>
      <c r="AOY830" s="347"/>
      <c r="AOZ830" s="347"/>
      <c r="APA830" s="347"/>
      <c r="APB830" s="347"/>
      <c r="APC830" s="347"/>
      <c r="APD830" s="347"/>
      <c r="APE830" s="347"/>
      <c r="APF830" s="347"/>
      <c r="APG830" s="347"/>
      <c r="APH830" s="347"/>
      <c r="API830" s="347"/>
      <c r="APJ830" s="347"/>
      <c r="APK830" s="347"/>
      <c r="APL830" s="347"/>
      <c r="APM830" s="347"/>
      <c r="APN830" s="347"/>
      <c r="APO830" s="347"/>
      <c r="APP830" s="347"/>
      <c r="APQ830" s="347"/>
      <c r="APR830" s="347"/>
      <c r="APS830" s="347"/>
      <c r="APT830" s="347"/>
      <c r="APU830" s="347"/>
      <c r="APV830" s="347"/>
      <c r="APW830" s="347"/>
      <c r="APX830" s="347"/>
      <c r="APY830" s="347"/>
      <c r="APZ830" s="347"/>
      <c r="AQA830" s="347"/>
      <c r="AQB830" s="347"/>
      <c r="AQC830" s="347"/>
      <c r="AQD830" s="347"/>
      <c r="AQE830" s="347"/>
      <c r="AQF830" s="347"/>
      <c r="AQG830" s="347"/>
      <c r="AQH830" s="347"/>
      <c r="AQI830" s="347"/>
      <c r="AQJ830" s="347"/>
      <c r="AQK830" s="347"/>
      <c r="AQL830" s="347"/>
      <c r="AQM830" s="347"/>
      <c r="AQN830" s="347"/>
      <c r="AQO830" s="347"/>
      <c r="AQP830" s="347"/>
      <c r="AQQ830" s="347"/>
      <c r="AQR830" s="347"/>
      <c r="AQS830" s="347"/>
      <c r="AQT830" s="347"/>
      <c r="AQU830" s="347"/>
      <c r="AQV830" s="347"/>
      <c r="AQW830" s="347"/>
      <c r="AQX830" s="347"/>
      <c r="AQY830" s="347"/>
      <c r="AQZ830" s="347"/>
      <c r="ARA830" s="347"/>
      <c r="ARB830" s="347"/>
      <c r="ARC830" s="347"/>
      <c r="ARD830" s="347"/>
      <c r="ARE830" s="347"/>
      <c r="ARF830" s="347"/>
      <c r="ARG830" s="347"/>
      <c r="ARH830" s="347"/>
      <c r="ARI830" s="347"/>
      <c r="ARJ830" s="347"/>
      <c r="ARK830" s="347"/>
      <c r="ARL830" s="347"/>
      <c r="ARM830" s="347"/>
      <c r="ARN830" s="347"/>
      <c r="ARO830" s="347"/>
      <c r="ARP830" s="347"/>
      <c r="ARQ830" s="347"/>
      <c r="ARR830" s="347"/>
      <c r="ARS830" s="347"/>
      <c r="ART830" s="347"/>
      <c r="ARU830" s="347"/>
      <c r="ARV830" s="347"/>
      <c r="ARW830" s="347"/>
      <c r="ARX830" s="347"/>
      <c r="ARY830" s="347"/>
      <c r="ARZ830" s="347"/>
      <c r="ASA830" s="347"/>
      <c r="ASB830" s="347"/>
      <c r="ASC830" s="347"/>
      <c r="ASD830" s="347"/>
      <c r="ASE830" s="347"/>
      <c r="ASF830" s="347"/>
      <c r="ASG830" s="347"/>
      <c r="ASH830" s="347"/>
      <c r="ASI830" s="347"/>
      <c r="ASJ830" s="347"/>
      <c r="ASK830" s="347"/>
      <c r="ASL830" s="347"/>
      <c r="ASM830" s="347"/>
      <c r="ASN830" s="347"/>
      <c r="ASO830" s="347"/>
      <c r="ASP830" s="347"/>
      <c r="ASQ830" s="347"/>
      <c r="ASR830" s="347"/>
      <c r="ASS830" s="347"/>
      <c r="AST830" s="347"/>
      <c r="ASU830" s="347"/>
      <c r="ASV830" s="347"/>
      <c r="ASW830" s="347"/>
      <c r="ASX830" s="347"/>
      <c r="ASY830" s="347"/>
      <c r="ASZ830" s="347"/>
      <c r="ATA830" s="347"/>
      <c r="ATB830" s="347"/>
      <c r="ATC830" s="347"/>
      <c r="ATD830" s="347"/>
      <c r="ATE830" s="347"/>
      <c r="ATF830" s="347"/>
      <c r="ATG830" s="347"/>
      <c r="ATH830" s="347"/>
      <c r="ATI830" s="347"/>
      <c r="ATJ830" s="347"/>
      <c r="ATK830" s="347"/>
      <c r="ATL830" s="347"/>
      <c r="ATM830" s="347"/>
      <c r="ATN830" s="347"/>
      <c r="ATO830" s="347"/>
      <c r="ATP830" s="347"/>
      <c r="ATQ830" s="347"/>
      <c r="ATR830" s="347"/>
      <c r="ATS830" s="347"/>
      <c r="ATT830" s="347"/>
      <c r="ATU830" s="347"/>
      <c r="ATV830" s="347"/>
      <c r="ATW830" s="347"/>
      <c r="ATX830" s="347"/>
      <c r="ATY830" s="347"/>
      <c r="ATZ830" s="347"/>
      <c r="AUA830" s="347"/>
      <c r="AUB830" s="347"/>
      <c r="AUC830" s="347"/>
      <c r="AUD830" s="347"/>
      <c r="AUE830" s="347"/>
      <c r="AUF830" s="347"/>
      <c r="AUG830" s="347"/>
      <c r="AUH830" s="347"/>
      <c r="AUI830" s="347"/>
      <c r="AUJ830" s="347"/>
      <c r="AUK830" s="347"/>
      <c r="AUL830" s="347"/>
      <c r="AUM830" s="347"/>
      <c r="AUN830" s="347"/>
      <c r="AUO830" s="347"/>
      <c r="AUP830" s="347"/>
      <c r="AUQ830" s="347"/>
      <c r="AUR830" s="347"/>
      <c r="AUS830" s="347"/>
      <c r="AUT830" s="347"/>
      <c r="AUU830" s="347"/>
      <c r="AUV830" s="347"/>
      <c r="AUW830" s="347"/>
      <c r="AUX830" s="347"/>
      <c r="AUY830" s="347"/>
      <c r="AUZ830" s="347"/>
      <c r="AVA830" s="347"/>
      <c r="AVB830" s="347"/>
      <c r="AVC830" s="347"/>
      <c r="AVD830" s="347"/>
      <c r="AVE830" s="347"/>
      <c r="AVF830" s="347"/>
      <c r="AVG830" s="347"/>
      <c r="AVH830" s="347"/>
      <c r="AVI830" s="347"/>
      <c r="AVJ830" s="347"/>
      <c r="AVK830" s="347"/>
      <c r="AVL830" s="347"/>
      <c r="AVM830" s="347"/>
      <c r="AVN830" s="347"/>
      <c r="AVO830" s="347"/>
      <c r="AVP830" s="347"/>
      <c r="AVQ830" s="347"/>
      <c r="AVR830" s="347"/>
      <c r="AVS830" s="347"/>
      <c r="AVT830" s="347"/>
      <c r="AVU830" s="347"/>
      <c r="AVV830" s="347"/>
      <c r="AVW830" s="347"/>
      <c r="AVX830" s="347"/>
      <c r="AVY830" s="347"/>
      <c r="AVZ830" s="347"/>
      <c r="AWA830" s="347"/>
      <c r="AWB830" s="347"/>
      <c r="AWC830" s="347"/>
      <c r="AWD830" s="347"/>
      <c r="AWE830" s="347"/>
      <c r="AWF830" s="347"/>
      <c r="AWG830" s="347"/>
      <c r="AWH830" s="347"/>
      <c r="AWI830" s="347"/>
      <c r="AWJ830" s="347"/>
      <c r="AWK830" s="347"/>
      <c r="AWL830" s="347"/>
      <c r="AWM830" s="347"/>
      <c r="AWN830" s="347"/>
      <c r="AWO830" s="347"/>
      <c r="AWP830" s="347"/>
      <c r="AWQ830" s="347"/>
      <c r="AWR830" s="347"/>
      <c r="AWS830" s="347"/>
      <c r="AWT830" s="347"/>
      <c r="AWU830" s="347"/>
      <c r="AWV830" s="347"/>
      <c r="AWW830" s="347"/>
      <c r="AWX830" s="347"/>
      <c r="AWY830" s="347"/>
      <c r="AWZ830" s="347"/>
      <c r="AXA830" s="347"/>
      <c r="AXB830" s="347"/>
      <c r="AXC830" s="347"/>
      <c r="AXD830" s="347"/>
      <c r="AXE830" s="347"/>
      <c r="AXF830" s="347"/>
      <c r="AXG830" s="347"/>
      <c r="AXH830" s="347"/>
      <c r="AXI830" s="347"/>
      <c r="AXJ830" s="347"/>
      <c r="AXK830" s="347"/>
      <c r="AXL830" s="347"/>
      <c r="AXM830" s="347"/>
      <c r="AXN830" s="347"/>
      <c r="AXO830" s="347"/>
      <c r="AXP830" s="347"/>
      <c r="AXQ830" s="347"/>
      <c r="AXR830" s="347"/>
      <c r="AXS830" s="347"/>
      <c r="AXT830" s="347"/>
      <c r="AXU830" s="347"/>
      <c r="AXV830" s="347"/>
      <c r="AXW830" s="347"/>
      <c r="AXX830" s="347"/>
      <c r="AXY830" s="347"/>
      <c r="AXZ830" s="347"/>
      <c r="AYA830" s="347"/>
      <c r="AYB830" s="347"/>
      <c r="AYC830" s="347"/>
      <c r="AYD830" s="347"/>
      <c r="AYE830" s="347"/>
      <c r="AYF830" s="347"/>
      <c r="AYG830" s="347"/>
      <c r="AYH830" s="347"/>
      <c r="AYI830" s="347"/>
      <c r="AYJ830" s="347"/>
      <c r="AYK830" s="347"/>
      <c r="AYL830" s="347"/>
      <c r="AYM830" s="347"/>
      <c r="AYN830" s="347"/>
      <c r="AYO830" s="347"/>
      <c r="AYP830" s="347"/>
      <c r="AYQ830" s="347"/>
      <c r="AYR830" s="347"/>
      <c r="AYS830" s="347"/>
      <c r="AYT830" s="347"/>
      <c r="AYU830" s="347"/>
      <c r="AYV830" s="347"/>
      <c r="AYW830" s="347"/>
      <c r="AYX830" s="347"/>
      <c r="AYY830" s="347"/>
      <c r="AYZ830" s="347"/>
      <c r="AZA830" s="347"/>
      <c r="AZB830" s="347"/>
      <c r="AZC830" s="347"/>
      <c r="AZD830" s="347"/>
      <c r="AZE830" s="347"/>
      <c r="AZF830" s="347"/>
      <c r="AZG830" s="347"/>
      <c r="AZH830" s="347"/>
      <c r="AZI830" s="347"/>
      <c r="AZJ830" s="347"/>
      <c r="AZK830" s="347"/>
      <c r="AZL830" s="347"/>
      <c r="AZM830" s="347"/>
      <c r="AZN830" s="347"/>
      <c r="AZO830" s="347"/>
      <c r="AZP830" s="347"/>
      <c r="AZQ830" s="347"/>
      <c r="AZR830" s="347"/>
      <c r="AZS830" s="347"/>
      <c r="AZT830" s="347"/>
      <c r="AZU830" s="347"/>
      <c r="AZV830" s="347"/>
      <c r="AZW830" s="347"/>
      <c r="AZX830" s="347"/>
      <c r="AZY830" s="347"/>
      <c r="AZZ830" s="347"/>
      <c r="BAA830" s="347"/>
      <c r="BAB830" s="347"/>
      <c r="BAC830" s="347"/>
      <c r="BAD830" s="347"/>
      <c r="BAE830" s="347"/>
      <c r="BAF830" s="347"/>
      <c r="BAG830" s="347"/>
      <c r="BAH830" s="347"/>
      <c r="BAI830" s="347"/>
      <c r="BAJ830" s="347"/>
      <c r="BAK830" s="347"/>
      <c r="BAL830" s="347"/>
      <c r="BAM830" s="347"/>
      <c r="BAN830" s="347"/>
      <c r="BAO830" s="347"/>
      <c r="BAP830" s="347"/>
      <c r="BAQ830" s="347"/>
      <c r="BAR830" s="347"/>
      <c r="BAS830" s="347"/>
      <c r="BAT830" s="347"/>
      <c r="BAU830" s="347"/>
      <c r="BAV830" s="347"/>
      <c r="BAW830" s="347"/>
      <c r="BAX830" s="347"/>
      <c r="BAY830" s="347"/>
      <c r="BAZ830" s="347"/>
      <c r="BBA830" s="347"/>
      <c r="BBB830" s="347"/>
      <c r="BBC830" s="347"/>
      <c r="BBD830" s="347"/>
      <c r="BBE830" s="347"/>
      <c r="BBF830" s="347"/>
      <c r="BBG830" s="347"/>
      <c r="BBH830" s="347"/>
      <c r="BBI830" s="347"/>
      <c r="BBJ830" s="347"/>
      <c r="BBK830" s="347"/>
      <c r="BBL830" s="347"/>
      <c r="BBM830" s="347"/>
      <c r="BBN830" s="347"/>
      <c r="BBO830" s="347"/>
      <c r="BBP830" s="347"/>
      <c r="BBQ830" s="347"/>
      <c r="BBR830" s="347"/>
      <c r="BBS830" s="347"/>
      <c r="BBT830" s="347"/>
      <c r="BBU830" s="347"/>
      <c r="BBV830" s="347"/>
      <c r="BBW830" s="347"/>
      <c r="BBX830" s="347"/>
      <c r="BBY830" s="347"/>
      <c r="BBZ830" s="347"/>
      <c r="BCA830" s="347"/>
      <c r="BCB830" s="347"/>
      <c r="BCC830" s="347"/>
      <c r="BCD830" s="347"/>
      <c r="BCE830" s="347"/>
      <c r="BCF830" s="347"/>
      <c r="BCG830" s="347"/>
      <c r="BCH830" s="347"/>
      <c r="BCI830" s="347"/>
      <c r="BCJ830" s="347"/>
      <c r="BCK830" s="347"/>
      <c r="BCL830" s="347"/>
      <c r="BCM830" s="347"/>
      <c r="BCN830" s="347"/>
      <c r="BCO830" s="347"/>
      <c r="BCP830" s="347"/>
      <c r="BCQ830" s="347"/>
      <c r="BCR830" s="347"/>
      <c r="BCS830" s="347"/>
      <c r="BCT830" s="347"/>
      <c r="BCU830" s="347"/>
      <c r="BCV830" s="347"/>
      <c r="BCW830" s="347"/>
      <c r="BCX830" s="347"/>
      <c r="BCY830" s="347"/>
      <c r="BCZ830" s="347"/>
      <c r="BDA830" s="347"/>
      <c r="BDB830" s="347"/>
      <c r="BDC830" s="347"/>
      <c r="BDD830" s="347"/>
      <c r="BDE830" s="347"/>
      <c r="BDF830" s="347"/>
      <c r="BDG830" s="347"/>
      <c r="BDH830" s="347"/>
      <c r="BDI830" s="347"/>
      <c r="BDJ830" s="347"/>
      <c r="BDK830" s="347"/>
      <c r="BDL830" s="347"/>
      <c r="BDM830" s="347"/>
      <c r="BDN830" s="347"/>
      <c r="BDO830" s="347"/>
      <c r="BDP830" s="347"/>
      <c r="BDQ830" s="347"/>
      <c r="BDR830" s="347"/>
      <c r="BDS830" s="347"/>
      <c r="BDT830" s="347"/>
      <c r="BDU830" s="347"/>
      <c r="BDV830" s="347"/>
      <c r="BDW830" s="347"/>
      <c r="BDX830" s="347"/>
      <c r="BDY830" s="347"/>
      <c r="BDZ830" s="347"/>
      <c r="BEA830" s="347"/>
      <c r="BEB830" s="347"/>
      <c r="BEC830" s="347"/>
      <c r="BED830" s="347"/>
      <c r="BEE830" s="347"/>
      <c r="BEF830" s="347"/>
      <c r="BEG830" s="347"/>
      <c r="BEH830" s="347"/>
      <c r="BEI830" s="347"/>
      <c r="BEJ830" s="347"/>
      <c r="BEK830" s="347"/>
      <c r="BEL830" s="347"/>
      <c r="BEM830" s="347"/>
      <c r="BEN830" s="347"/>
      <c r="BEO830" s="347"/>
      <c r="BEP830" s="347"/>
      <c r="BEQ830" s="347"/>
      <c r="BER830" s="347"/>
      <c r="BES830" s="347"/>
      <c r="BET830" s="347"/>
      <c r="BEU830" s="347"/>
      <c r="BEV830" s="347"/>
      <c r="BEW830" s="347"/>
      <c r="BEX830" s="347"/>
      <c r="BEY830" s="347"/>
      <c r="BEZ830" s="347"/>
      <c r="BFA830" s="347"/>
      <c r="BFB830" s="347"/>
      <c r="BFC830" s="347"/>
      <c r="BFD830" s="347"/>
      <c r="BFE830" s="347"/>
      <c r="BFF830" s="347"/>
      <c r="BFG830" s="347"/>
      <c r="BFH830" s="347"/>
      <c r="BFI830" s="347"/>
      <c r="BFJ830" s="347"/>
      <c r="BFK830" s="347"/>
      <c r="BFL830" s="347"/>
      <c r="BFM830" s="347"/>
      <c r="BFN830" s="347"/>
      <c r="BFO830" s="347"/>
      <c r="BFP830" s="347"/>
      <c r="BFQ830" s="347"/>
      <c r="BFR830" s="347"/>
      <c r="BFS830" s="347"/>
      <c r="BFT830" s="347"/>
      <c r="BFU830" s="347"/>
      <c r="BFV830" s="347"/>
      <c r="BFW830" s="347"/>
      <c r="BFX830" s="347"/>
      <c r="BFY830" s="347"/>
      <c r="BFZ830" s="347"/>
      <c r="BGA830" s="347"/>
      <c r="BGB830" s="347"/>
      <c r="BGC830" s="347"/>
      <c r="BGD830" s="347"/>
      <c r="BGE830" s="347"/>
      <c r="BGF830" s="347"/>
      <c r="BGG830" s="347"/>
      <c r="BGH830" s="347"/>
      <c r="BGI830" s="347"/>
      <c r="BGJ830" s="347"/>
      <c r="BGK830" s="347"/>
      <c r="BGL830" s="347"/>
      <c r="BGM830" s="347"/>
      <c r="BGN830" s="347"/>
      <c r="BGO830" s="347"/>
      <c r="BGP830" s="347"/>
      <c r="BGQ830" s="347"/>
      <c r="BGR830" s="347"/>
      <c r="BGS830" s="347"/>
      <c r="BGT830" s="347"/>
      <c r="BGU830" s="347"/>
      <c r="BGV830" s="347"/>
      <c r="BGW830" s="347"/>
      <c r="BGX830" s="347"/>
      <c r="BGY830" s="347"/>
      <c r="BGZ830" s="347"/>
      <c r="BHA830" s="347"/>
      <c r="BHB830" s="347"/>
      <c r="BHC830" s="347"/>
      <c r="BHD830" s="347"/>
      <c r="BHE830" s="347"/>
      <c r="BHF830" s="347"/>
      <c r="BHG830" s="347"/>
      <c r="BHH830" s="347"/>
      <c r="BHI830" s="347"/>
      <c r="BHJ830" s="347"/>
      <c r="BHK830" s="347"/>
      <c r="BHL830" s="347"/>
      <c r="BHM830" s="347"/>
      <c r="BHN830" s="347"/>
      <c r="BHO830" s="347"/>
      <c r="BHP830" s="347"/>
      <c r="BHQ830" s="347"/>
      <c r="BHR830" s="347"/>
      <c r="BHS830" s="347"/>
      <c r="BHT830" s="347"/>
      <c r="BHU830" s="347"/>
      <c r="BHV830" s="347"/>
      <c r="BHW830" s="347"/>
      <c r="BHX830" s="347"/>
      <c r="BHY830" s="347"/>
      <c r="BHZ830" s="347"/>
      <c r="BIA830" s="347"/>
      <c r="BIB830" s="347"/>
      <c r="BIC830" s="347"/>
      <c r="BID830" s="347"/>
      <c r="BIE830" s="347"/>
      <c r="BIF830" s="347"/>
      <c r="BIG830" s="347"/>
      <c r="BIH830" s="347"/>
      <c r="BII830" s="347"/>
      <c r="BIJ830" s="347"/>
      <c r="BIK830" s="347"/>
      <c r="BIL830" s="347"/>
      <c r="BIM830" s="347"/>
      <c r="BIN830" s="347"/>
      <c r="BIO830" s="347"/>
      <c r="BIP830" s="347"/>
      <c r="BIQ830" s="347"/>
      <c r="BIR830" s="347"/>
      <c r="BIS830" s="347"/>
      <c r="BIT830" s="347"/>
      <c r="BIU830" s="347"/>
      <c r="BIV830" s="347"/>
      <c r="BIW830" s="347"/>
      <c r="BIX830" s="347"/>
      <c r="BIY830" s="347"/>
      <c r="BIZ830" s="347"/>
      <c r="BJA830" s="347"/>
      <c r="BJB830" s="347"/>
      <c r="BJC830" s="347"/>
      <c r="BJD830" s="347"/>
      <c r="BJE830" s="347"/>
      <c r="BJF830" s="347"/>
      <c r="BJG830" s="347"/>
      <c r="BJH830" s="347"/>
      <c r="BJI830" s="347"/>
      <c r="BJJ830" s="347"/>
      <c r="BJK830" s="347"/>
      <c r="BJL830" s="347"/>
      <c r="BJM830" s="347"/>
      <c r="BJN830" s="347"/>
      <c r="BJO830" s="347"/>
      <c r="BJP830" s="347"/>
      <c r="BJQ830" s="347"/>
      <c r="BJR830" s="347"/>
      <c r="BJS830" s="347"/>
      <c r="BJT830" s="347"/>
      <c r="BJU830" s="347"/>
      <c r="BJV830" s="347"/>
      <c r="BJW830" s="347"/>
      <c r="BJX830" s="347"/>
      <c r="BJY830" s="347"/>
      <c r="BJZ830" s="347"/>
      <c r="BKA830" s="347"/>
      <c r="BKB830" s="347"/>
      <c r="BKC830" s="347"/>
      <c r="BKD830" s="347"/>
      <c r="BKE830" s="347"/>
      <c r="BKF830" s="347"/>
      <c r="BKG830" s="347"/>
      <c r="BKH830" s="347"/>
      <c r="BKI830" s="347"/>
      <c r="BKJ830" s="347"/>
      <c r="BKK830" s="347"/>
      <c r="BKL830" s="347"/>
      <c r="BKM830" s="347"/>
      <c r="BKN830" s="347"/>
      <c r="BKO830" s="347"/>
      <c r="BKP830" s="347"/>
      <c r="BKQ830" s="347"/>
      <c r="BKR830" s="347"/>
      <c r="BKS830" s="347"/>
      <c r="BKT830" s="347"/>
      <c r="BKU830" s="347"/>
      <c r="BKV830" s="347"/>
      <c r="BKW830" s="347"/>
      <c r="BKX830" s="347"/>
      <c r="BKY830" s="347"/>
      <c r="BKZ830" s="347"/>
      <c r="BLA830" s="347"/>
      <c r="BLB830" s="347"/>
      <c r="BLC830" s="347"/>
      <c r="BLD830" s="347"/>
      <c r="BLE830" s="347"/>
      <c r="BLF830" s="347"/>
      <c r="BLG830" s="347"/>
      <c r="BLH830" s="347"/>
      <c r="BLI830" s="347"/>
      <c r="BLJ830" s="347"/>
      <c r="BLK830" s="347"/>
      <c r="BLL830" s="347"/>
      <c r="BLM830" s="347"/>
      <c r="BLN830" s="347"/>
      <c r="BLO830" s="347"/>
      <c r="BLP830" s="347"/>
      <c r="BLQ830" s="347"/>
      <c r="BLR830" s="347"/>
      <c r="BLS830" s="347"/>
      <c r="BLT830" s="347"/>
      <c r="BLU830" s="347"/>
      <c r="BLV830" s="347"/>
      <c r="BLW830" s="347"/>
      <c r="BLX830" s="347"/>
      <c r="BLY830" s="347"/>
      <c r="BLZ830" s="347"/>
      <c r="BMA830" s="347"/>
      <c r="BMB830" s="347"/>
      <c r="BMC830" s="347"/>
      <c r="BMD830" s="347"/>
      <c r="BME830" s="347"/>
      <c r="BMF830" s="347"/>
      <c r="BMG830" s="347"/>
      <c r="BMH830" s="347"/>
      <c r="BMI830" s="347"/>
      <c r="BMJ830" s="347"/>
      <c r="BMK830" s="347"/>
      <c r="BML830" s="347"/>
      <c r="BMM830" s="347"/>
      <c r="BMN830" s="347"/>
      <c r="BMO830" s="347"/>
      <c r="BMP830" s="347"/>
      <c r="BMQ830" s="347"/>
      <c r="BMR830" s="347"/>
      <c r="BMS830" s="347"/>
      <c r="BMT830" s="347"/>
      <c r="BMU830" s="347"/>
      <c r="BMV830" s="347"/>
      <c r="BMW830" s="347"/>
      <c r="BMX830" s="347"/>
      <c r="BMY830" s="347"/>
      <c r="BMZ830" s="347"/>
      <c r="BNA830" s="347"/>
      <c r="BNB830" s="347"/>
      <c r="BNC830" s="347"/>
      <c r="BND830" s="347"/>
      <c r="BNE830" s="347"/>
      <c r="BNF830" s="347"/>
      <c r="BNG830" s="347"/>
      <c r="BNH830" s="347"/>
      <c r="BNI830" s="347"/>
      <c r="BNJ830" s="347"/>
      <c r="BNK830" s="347"/>
      <c r="BNL830" s="347"/>
      <c r="BNM830" s="347"/>
      <c r="BNN830" s="347"/>
      <c r="BNO830" s="347"/>
      <c r="BNP830" s="347"/>
      <c r="BNQ830" s="347"/>
      <c r="BNR830" s="347"/>
      <c r="BNS830" s="347"/>
      <c r="BNT830" s="347"/>
      <c r="BNU830" s="347"/>
      <c r="BNV830" s="347"/>
      <c r="BNW830" s="347"/>
      <c r="BNX830" s="347"/>
      <c r="BNY830" s="347"/>
      <c r="BNZ830" s="347"/>
      <c r="BOA830" s="347"/>
      <c r="BOB830" s="347"/>
      <c r="BOC830" s="347"/>
      <c r="BOD830" s="347"/>
      <c r="BOE830" s="347"/>
      <c r="BOF830" s="347"/>
      <c r="BOG830" s="347"/>
      <c r="BOH830" s="347"/>
      <c r="BOI830" s="347"/>
      <c r="BOJ830" s="347"/>
      <c r="BOK830" s="347"/>
      <c r="BOL830" s="347"/>
      <c r="BOM830" s="347"/>
      <c r="BON830" s="347"/>
      <c r="BOO830" s="347"/>
      <c r="BOP830" s="347"/>
      <c r="BOQ830" s="347"/>
      <c r="BOR830" s="347"/>
      <c r="BOS830" s="347"/>
      <c r="BOT830" s="347"/>
      <c r="BOU830" s="347"/>
      <c r="BOV830" s="347"/>
      <c r="BOW830" s="347"/>
      <c r="BOX830" s="347"/>
      <c r="BOY830" s="347"/>
      <c r="BOZ830" s="347"/>
      <c r="BPA830" s="347"/>
      <c r="BPB830" s="347"/>
      <c r="BPC830" s="347"/>
      <c r="BPD830" s="347"/>
      <c r="BPE830" s="347"/>
      <c r="BPF830" s="347"/>
      <c r="BPG830" s="347"/>
      <c r="BPH830" s="347"/>
      <c r="BPI830" s="347"/>
      <c r="BPJ830" s="347"/>
      <c r="BPK830" s="347"/>
      <c r="BPL830" s="347"/>
      <c r="BPM830" s="347"/>
      <c r="BPN830" s="347"/>
      <c r="BPO830" s="347"/>
      <c r="BPP830" s="347"/>
      <c r="BPQ830" s="347"/>
      <c r="BPR830" s="347"/>
      <c r="BPS830" s="347"/>
      <c r="BPT830" s="347"/>
      <c r="BPU830" s="347"/>
      <c r="BPV830" s="347"/>
      <c r="BPW830" s="347"/>
      <c r="BPX830" s="347"/>
      <c r="BPY830" s="347"/>
      <c r="BPZ830" s="347"/>
      <c r="BQA830" s="347"/>
      <c r="BQB830" s="347"/>
      <c r="BQC830" s="347"/>
      <c r="BQD830" s="347"/>
      <c r="BQE830" s="347"/>
      <c r="BQF830" s="347"/>
      <c r="BQG830" s="347"/>
      <c r="BQH830" s="347"/>
      <c r="BQI830" s="347"/>
      <c r="BQJ830" s="347"/>
      <c r="BQK830" s="347"/>
      <c r="BQL830" s="347"/>
      <c r="BQM830" s="347"/>
      <c r="BQN830" s="347"/>
      <c r="BQO830" s="347"/>
      <c r="BQP830" s="347"/>
      <c r="BQQ830" s="347"/>
      <c r="BQR830" s="347"/>
      <c r="BQS830" s="347"/>
      <c r="BQT830" s="347"/>
      <c r="BQU830" s="347"/>
      <c r="BQV830" s="347"/>
      <c r="BQW830" s="347"/>
      <c r="BQX830" s="347"/>
      <c r="BQY830" s="347"/>
      <c r="BQZ830" s="347"/>
      <c r="BRA830" s="347"/>
      <c r="BRB830" s="347"/>
      <c r="BRC830" s="347"/>
      <c r="BRD830" s="347"/>
      <c r="BRE830" s="347"/>
      <c r="BRF830" s="347"/>
      <c r="BRG830" s="347"/>
      <c r="BRH830" s="347"/>
      <c r="BRI830" s="347"/>
      <c r="BRJ830" s="347"/>
      <c r="BRK830" s="347"/>
      <c r="BRL830" s="347"/>
      <c r="BRM830" s="347"/>
      <c r="BRN830" s="347"/>
      <c r="BRO830" s="347"/>
      <c r="BRP830" s="347"/>
      <c r="BRQ830" s="347"/>
      <c r="BRR830" s="347"/>
      <c r="BRS830" s="347"/>
      <c r="BRT830" s="347"/>
      <c r="BRU830" s="347"/>
      <c r="BRV830" s="347"/>
      <c r="BRW830" s="347"/>
      <c r="BRX830" s="347"/>
      <c r="BRY830" s="347"/>
      <c r="BRZ830" s="347"/>
      <c r="BSA830" s="347"/>
      <c r="BSB830" s="347"/>
      <c r="BSC830" s="347"/>
      <c r="BSD830" s="347"/>
      <c r="BSE830" s="347"/>
      <c r="BSF830" s="347"/>
      <c r="BSG830" s="347"/>
      <c r="BSH830" s="347"/>
      <c r="BSI830" s="347"/>
      <c r="BSJ830" s="347"/>
      <c r="BSK830" s="347"/>
      <c r="BSL830" s="347"/>
      <c r="BSM830" s="347"/>
      <c r="BSN830" s="347"/>
      <c r="BSO830" s="347"/>
      <c r="BSP830" s="347"/>
      <c r="BSQ830" s="347"/>
      <c r="BSR830" s="347"/>
      <c r="BSS830" s="347"/>
      <c r="BST830" s="347"/>
      <c r="BSU830" s="347"/>
      <c r="BSV830" s="347"/>
      <c r="BSW830" s="347"/>
      <c r="BSX830" s="347"/>
      <c r="BSY830" s="347"/>
      <c r="BSZ830" s="347"/>
      <c r="BTA830" s="347"/>
      <c r="BTB830" s="347"/>
      <c r="BTC830" s="347"/>
      <c r="BTD830" s="347"/>
      <c r="BTE830" s="347"/>
      <c r="BTF830" s="347"/>
      <c r="BTG830" s="347"/>
      <c r="BTH830" s="347"/>
      <c r="BTI830" s="347"/>
      <c r="BTJ830" s="347"/>
      <c r="BTK830" s="347"/>
      <c r="BTL830" s="347"/>
      <c r="BTM830" s="347"/>
      <c r="BTN830" s="347"/>
      <c r="BTO830" s="347"/>
      <c r="BTP830" s="347"/>
      <c r="BTQ830" s="347"/>
      <c r="BTR830" s="347"/>
      <c r="BTS830" s="347"/>
      <c r="BTT830" s="347"/>
      <c r="BTU830" s="347"/>
      <c r="BTV830" s="347"/>
      <c r="BTW830" s="347"/>
      <c r="BTX830" s="347"/>
      <c r="BTY830" s="347"/>
      <c r="BTZ830" s="347"/>
      <c r="BUA830" s="347"/>
      <c r="BUB830" s="347"/>
      <c r="BUC830" s="347"/>
      <c r="BUD830" s="347"/>
      <c r="BUE830" s="347"/>
      <c r="BUF830" s="347"/>
      <c r="BUG830" s="347"/>
      <c r="BUH830" s="347"/>
      <c r="BUI830" s="347"/>
      <c r="BUJ830" s="347"/>
      <c r="BUK830" s="347"/>
      <c r="BUL830" s="347"/>
      <c r="BUM830" s="347"/>
      <c r="BUN830" s="347"/>
      <c r="BUO830" s="347"/>
      <c r="BUP830" s="347"/>
      <c r="BUQ830" s="347"/>
      <c r="BUR830" s="347"/>
      <c r="BUS830" s="347"/>
      <c r="BUT830" s="347"/>
      <c r="BUU830" s="347"/>
      <c r="BUV830" s="347"/>
      <c r="BUW830" s="347"/>
      <c r="BUX830" s="347"/>
      <c r="BUY830" s="347"/>
      <c r="BUZ830" s="347"/>
      <c r="BVA830" s="347"/>
      <c r="BVB830" s="347"/>
      <c r="BVC830" s="347"/>
      <c r="BVD830" s="347"/>
      <c r="BVE830" s="347"/>
      <c r="BVF830" s="347"/>
      <c r="BVG830" s="347"/>
      <c r="BVH830" s="347"/>
      <c r="BVI830" s="347"/>
      <c r="BVJ830" s="347"/>
      <c r="BVK830" s="347"/>
      <c r="BVL830" s="347"/>
      <c r="BVM830" s="347"/>
      <c r="BVN830" s="347"/>
      <c r="BVO830" s="347"/>
      <c r="BVP830" s="347"/>
      <c r="BVQ830" s="347"/>
      <c r="BVR830" s="347"/>
      <c r="BVS830" s="347"/>
      <c r="BVT830" s="347"/>
      <c r="BVU830" s="347"/>
      <c r="BVV830" s="347"/>
      <c r="BVW830" s="347"/>
      <c r="BVX830" s="347"/>
      <c r="BVY830" s="347"/>
      <c r="BVZ830" s="347"/>
      <c r="BWA830" s="347"/>
      <c r="BWB830" s="347"/>
      <c r="BWC830" s="347"/>
      <c r="BWD830" s="347"/>
      <c r="BWE830" s="347"/>
      <c r="BWF830" s="347"/>
      <c r="BWG830" s="347"/>
      <c r="BWH830" s="347"/>
      <c r="BWI830" s="347"/>
      <c r="BWJ830" s="347"/>
      <c r="BWK830" s="347"/>
      <c r="BWL830" s="347"/>
      <c r="BWM830" s="347"/>
      <c r="BWN830" s="347"/>
      <c r="BWO830" s="347"/>
      <c r="BWP830" s="347"/>
      <c r="BWQ830" s="347"/>
      <c r="BWR830" s="347"/>
      <c r="BWS830" s="347"/>
      <c r="BWT830" s="347"/>
      <c r="BWU830" s="347"/>
      <c r="BWV830" s="347"/>
      <c r="BWW830" s="347"/>
      <c r="BWX830" s="347"/>
      <c r="BWY830" s="347"/>
      <c r="BWZ830" s="347"/>
      <c r="BXA830" s="347"/>
      <c r="BXB830" s="347"/>
      <c r="BXC830" s="347"/>
      <c r="BXD830" s="347"/>
      <c r="BXE830" s="347"/>
      <c r="BXF830" s="347"/>
      <c r="BXG830" s="347"/>
      <c r="BXH830" s="347"/>
      <c r="BXI830" s="347"/>
      <c r="BXJ830" s="347"/>
      <c r="BXK830" s="347"/>
      <c r="BXL830" s="347"/>
      <c r="BXM830" s="347"/>
      <c r="BXN830" s="347"/>
      <c r="BXO830" s="347"/>
      <c r="BXP830" s="347"/>
      <c r="BXQ830" s="347"/>
      <c r="BXR830" s="347"/>
      <c r="BXS830" s="347"/>
      <c r="BXT830" s="347"/>
      <c r="BXU830" s="347"/>
      <c r="BXV830" s="347"/>
      <c r="BXW830" s="347"/>
      <c r="BXX830" s="347"/>
      <c r="BXY830" s="347"/>
      <c r="BXZ830" s="347"/>
      <c r="BYA830" s="347"/>
      <c r="BYB830" s="347"/>
      <c r="BYC830" s="347"/>
      <c r="BYD830" s="347"/>
      <c r="BYE830" s="347"/>
      <c r="BYF830" s="347"/>
      <c r="BYG830" s="347"/>
      <c r="BYH830" s="347"/>
      <c r="BYI830" s="347"/>
      <c r="BYJ830" s="347"/>
      <c r="BYK830" s="347"/>
      <c r="BYL830" s="347"/>
      <c r="BYM830" s="347"/>
      <c r="BYN830" s="347"/>
      <c r="BYO830" s="347"/>
      <c r="BYP830" s="347"/>
      <c r="BYQ830" s="347"/>
      <c r="BYR830" s="347"/>
      <c r="BYS830" s="347"/>
      <c r="BYT830" s="347"/>
      <c r="BYU830" s="347"/>
      <c r="BYV830" s="347"/>
      <c r="BYW830" s="347"/>
      <c r="BYX830" s="347"/>
      <c r="BYY830" s="347"/>
      <c r="BYZ830" s="347"/>
      <c r="BZA830" s="347"/>
      <c r="BZB830" s="347"/>
      <c r="BZC830" s="347"/>
      <c r="BZD830" s="347"/>
      <c r="BZE830" s="347"/>
      <c r="BZF830" s="347"/>
      <c r="BZG830" s="347"/>
      <c r="BZH830" s="347"/>
      <c r="BZI830" s="347"/>
      <c r="BZJ830" s="347"/>
      <c r="BZK830" s="347"/>
      <c r="BZL830" s="347"/>
      <c r="BZM830" s="347"/>
      <c r="BZN830" s="347"/>
      <c r="BZO830" s="347"/>
      <c r="BZP830" s="347"/>
      <c r="BZQ830" s="347"/>
      <c r="BZR830" s="347"/>
      <c r="BZS830" s="347"/>
      <c r="BZT830" s="347"/>
      <c r="BZU830" s="347"/>
      <c r="BZV830" s="347"/>
      <c r="BZW830" s="347"/>
      <c r="BZX830" s="347"/>
      <c r="BZY830" s="347"/>
      <c r="BZZ830" s="347"/>
      <c r="CAA830" s="347"/>
      <c r="CAB830" s="347"/>
      <c r="CAC830" s="347"/>
      <c r="CAD830" s="347"/>
      <c r="CAE830" s="347"/>
      <c r="CAF830" s="347"/>
      <c r="CAG830" s="347"/>
      <c r="CAH830" s="347"/>
      <c r="CAI830" s="347"/>
      <c r="CAJ830" s="347"/>
      <c r="CAK830" s="347"/>
      <c r="CAL830" s="347"/>
      <c r="CAM830" s="347"/>
      <c r="CAN830" s="347"/>
      <c r="CAO830" s="347"/>
      <c r="CAP830" s="347"/>
      <c r="CAQ830" s="347"/>
      <c r="CAR830" s="347"/>
      <c r="CAS830" s="347"/>
      <c r="CAT830" s="347"/>
      <c r="CAU830" s="347"/>
      <c r="CAV830" s="347"/>
      <c r="CAW830" s="347"/>
      <c r="CAX830" s="347"/>
      <c r="CAY830" s="347"/>
      <c r="CAZ830" s="347"/>
      <c r="CBA830" s="347"/>
      <c r="CBB830" s="347"/>
      <c r="CBC830" s="347"/>
      <c r="CBD830" s="347"/>
      <c r="CBE830" s="347"/>
      <c r="CBF830" s="347"/>
      <c r="CBG830" s="347"/>
      <c r="CBH830" s="347"/>
      <c r="CBI830" s="347"/>
      <c r="CBJ830" s="347"/>
      <c r="CBK830" s="347"/>
      <c r="CBL830" s="347"/>
      <c r="CBM830" s="347"/>
      <c r="CBN830" s="347"/>
      <c r="CBO830" s="347"/>
      <c r="CBP830" s="347"/>
      <c r="CBQ830" s="347"/>
      <c r="CBR830" s="347"/>
      <c r="CBS830" s="347"/>
      <c r="CBT830" s="347"/>
      <c r="CBU830" s="347"/>
      <c r="CBV830" s="347"/>
      <c r="CBW830" s="347"/>
      <c r="CBX830" s="347"/>
      <c r="CBY830" s="347"/>
      <c r="CBZ830" s="347"/>
      <c r="CCA830" s="347"/>
      <c r="CCB830" s="347"/>
      <c r="CCC830" s="347"/>
      <c r="CCD830" s="347"/>
      <c r="CCE830" s="347"/>
      <c r="CCF830" s="347"/>
      <c r="CCG830" s="347"/>
      <c r="CCH830" s="347"/>
      <c r="CCI830" s="347"/>
      <c r="CCJ830" s="347"/>
      <c r="CCK830" s="347"/>
      <c r="CCL830" s="347"/>
      <c r="CCM830" s="347"/>
      <c r="CCN830" s="347"/>
      <c r="CCO830" s="347"/>
      <c r="CCP830" s="347"/>
      <c r="CCQ830" s="347"/>
      <c r="CCR830" s="347"/>
      <c r="CCS830" s="347"/>
      <c r="CCT830" s="347"/>
      <c r="CCU830" s="347"/>
      <c r="CCV830" s="347"/>
      <c r="CCW830" s="347"/>
      <c r="CCX830" s="347"/>
      <c r="CCY830" s="347"/>
      <c r="CCZ830" s="347"/>
      <c r="CDA830" s="347"/>
      <c r="CDB830" s="347"/>
      <c r="CDC830" s="347"/>
      <c r="CDD830" s="347"/>
      <c r="CDE830" s="347"/>
      <c r="CDF830" s="347"/>
      <c r="CDG830" s="347"/>
      <c r="CDH830" s="347"/>
      <c r="CDI830" s="347"/>
      <c r="CDJ830" s="347"/>
      <c r="CDK830" s="347"/>
      <c r="CDL830" s="347"/>
      <c r="CDM830" s="347"/>
      <c r="CDN830" s="347"/>
      <c r="CDO830" s="347"/>
      <c r="CDP830" s="347"/>
      <c r="CDQ830" s="347"/>
      <c r="CDR830" s="347"/>
      <c r="CDS830" s="347"/>
      <c r="CDT830" s="347"/>
      <c r="CDU830" s="347"/>
      <c r="CDV830" s="347"/>
      <c r="CDW830" s="347"/>
      <c r="CDX830" s="347"/>
      <c r="CDY830" s="347"/>
      <c r="CDZ830" s="347"/>
      <c r="CEA830" s="347"/>
      <c r="CEB830" s="347"/>
      <c r="CEC830" s="347"/>
      <c r="CED830" s="347"/>
      <c r="CEE830" s="347"/>
      <c r="CEF830" s="347"/>
      <c r="CEG830" s="347"/>
      <c r="CEH830" s="347"/>
      <c r="CEI830" s="347"/>
      <c r="CEJ830" s="347"/>
      <c r="CEK830" s="347"/>
      <c r="CEL830" s="347"/>
      <c r="CEM830" s="347"/>
      <c r="CEN830" s="347"/>
      <c r="CEO830" s="347"/>
      <c r="CEP830" s="347"/>
      <c r="CEQ830" s="347"/>
      <c r="CER830" s="347"/>
      <c r="CES830" s="347"/>
      <c r="CET830" s="347"/>
      <c r="CEU830" s="347"/>
      <c r="CEV830" s="347"/>
      <c r="CEW830" s="347"/>
      <c r="CEX830" s="347"/>
      <c r="CEY830" s="347"/>
      <c r="CEZ830" s="347"/>
      <c r="CFA830" s="347"/>
      <c r="CFB830" s="347"/>
      <c r="CFC830" s="347"/>
      <c r="CFD830" s="347"/>
      <c r="CFE830" s="347"/>
      <c r="CFF830" s="347"/>
      <c r="CFG830" s="347"/>
      <c r="CFH830" s="347"/>
      <c r="CFI830" s="347"/>
      <c r="CFJ830" s="347"/>
      <c r="CFK830" s="347"/>
      <c r="CFL830" s="347"/>
      <c r="CFM830" s="347"/>
      <c r="CFN830" s="347"/>
      <c r="CFO830" s="347"/>
      <c r="CFP830" s="347"/>
      <c r="CFQ830" s="347"/>
      <c r="CFR830" s="347"/>
      <c r="CFS830" s="347"/>
      <c r="CFT830" s="347"/>
      <c r="CFU830" s="347"/>
      <c r="CFV830" s="347"/>
      <c r="CFW830" s="347"/>
      <c r="CFX830" s="347"/>
      <c r="CFY830" s="347"/>
      <c r="CFZ830" s="347"/>
      <c r="CGA830" s="347"/>
      <c r="CGB830" s="347"/>
      <c r="CGC830" s="347"/>
      <c r="CGD830" s="347"/>
      <c r="CGE830" s="347"/>
      <c r="CGF830" s="347"/>
      <c r="CGG830" s="347"/>
      <c r="CGH830" s="347"/>
      <c r="CGI830" s="347"/>
      <c r="CGJ830" s="347"/>
      <c r="CGK830" s="347"/>
      <c r="CGL830" s="347"/>
      <c r="CGM830" s="347"/>
      <c r="CGN830" s="347"/>
      <c r="CGO830" s="347"/>
      <c r="CGP830" s="347"/>
      <c r="CGQ830" s="347"/>
      <c r="CGR830" s="347"/>
      <c r="CGS830" s="347"/>
      <c r="CGT830" s="347"/>
      <c r="CGU830" s="347"/>
      <c r="CGV830" s="347"/>
      <c r="CGW830" s="347"/>
      <c r="CGX830" s="347"/>
      <c r="CGY830" s="347"/>
      <c r="CGZ830" s="347"/>
      <c r="CHA830" s="347"/>
      <c r="CHB830" s="347"/>
      <c r="CHC830" s="347"/>
      <c r="CHD830" s="347"/>
      <c r="CHE830" s="347"/>
      <c r="CHF830" s="347"/>
      <c r="CHG830" s="347"/>
      <c r="CHH830" s="347"/>
      <c r="CHI830" s="347"/>
      <c r="CHJ830" s="347"/>
      <c r="CHK830" s="347"/>
      <c r="CHL830" s="347"/>
      <c r="CHM830" s="347"/>
      <c r="CHN830" s="347"/>
      <c r="CHO830" s="347"/>
      <c r="CHP830" s="347"/>
      <c r="CHQ830" s="347"/>
      <c r="CHR830" s="347"/>
      <c r="CHS830" s="347"/>
      <c r="CHT830" s="347"/>
      <c r="CHU830" s="347"/>
      <c r="CHV830" s="347"/>
      <c r="CHW830" s="347"/>
      <c r="CHX830" s="347"/>
      <c r="CHY830" s="347"/>
      <c r="CHZ830" s="347"/>
      <c r="CIA830" s="347"/>
      <c r="CIB830" s="347"/>
      <c r="CIC830" s="347"/>
      <c r="CID830" s="347"/>
      <c r="CIE830" s="347"/>
      <c r="CIF830" s="347"/>
      <c r="CIG830" s="347"/>
      <c r="CIH830" s="347"/>
      <c r="CII830" s="347"/>
      <c r="CIJ830" s="347"/>
      <c r="CIK830" s="347"/>
      <c r="CIL830" s="347"/>
      <c r="CIM830" s="347"/>
      <c r="CIN830" s="347"/>
      <c r="CIO830" s="347"/>
      <c r="CIP830" s="347"/>
      <c r="CIQ830" s="347"/>
      <c r="CIR830" s="347"/>
      <c r="CIS830" s="347"/>
      <c r="CIT830" s="347"/>
      <c r="CIU830" s="347"/>
      <c r="CIV830" s="347"/>
      <c r="CIW830" s="347"/>
      <c r="CIX830" s="347"/>
      <c r="CIY830" s="347"/>
      <c r="CIZ830" s="347"/>
      <c r="CJA830" s="347"/>
      <c r="CJB830" s="347"/>
      <c r="CJC830" s="347"/>
      <c r="CJD830" s="347"/>
      <c r="CJE830" s="347"/>
      <c r="CJF830" s="347"/>
      <c r="CJG830" s="347"/>
      <c r="CJH830" s="347"/>
      <c r="CJI830" s="347"/>
      <c r="CJJ830" s="347"/>
      <c r="CJK830" s="347"/>
      <c r="CJL830" s="347"/>
      <c r="CJM830" s="347"/>
      <c r="CJN830" s="347"/>
      <c r="CJO830" s="347"/>
      <c r="CJP830" s="347"/>
      <c r="CJQ830" s="347"/>
      <c r="CJR830" s="347"/>
      <c r="CJS830" s="347"/>
      <c r="CJT830" s="347"/>
      <c r="CJU830" s="347"/>
      <c r="CJV830" s="347"/>
      <c r="CJW830" s="347"/>
      <c r="CJX830" s="347"/>
      <c r="CJY830" s="347"/>
      <c r="CJZ830" s="347"/>
      <c r="CKA830" s="347"/>
      <c r="CKB830" s="347"/>
      <c r="CKC830" s="347"/>
      <c r="CKD830" s="347"/>
      <c r="CKE830" s="347"/>
      <c r="CKF830" s="347"/>
      <c r="CKG830" s="347"/>
      <c r="CKH830" s="347"/>
      <c r="CKI830" s="347"/>
      <c r="CKJ830" s="347"/>
      <c r="CKK830" s="347"/>
      <c r="CKL830" s="347"/>
      <c r="CKM830" s="347"/>
      <c r="CKN830" s="347"/>
      <c r="CKO830" s="347"/>
      <c r="CKP830" s="347"/>
      <c r="CKQ830" s="347"/>
      <c r="CKR830" s="347"/>
      <c r="CKS830" s="347"/>
      <c r="CKT830" s="347"/>
      <c r="CKU830" s="347"/>
      <c r="CKV830" s="347"/>
      <c r="CKW830" s="347"/>
      <c r="CKX830" s="347"/>
      <c r="CKY830" s="347"/>
      <c r="CKZ830" s="347"/>
      <c r="CLA830" s="347"/>
      <c r="CLB830" s="347"/>
      <c r="CLC830" s="347"/>
      <c r="CLD830" s="347"/>
      <c r="CLE830" s="347"/>
      <c r="CLF830" s="347"/>
      <c r="CLG830" s="347"/>
      <c r="CLH830" s="347"/>
      <c r="CLI830" s="347"/>
      <c r="CLJ830" s="347"/>
      <c r="CLK830" s="347"/>
      <c r="CLL830" s="347"/>
      <c r="CLM830" s="347"/>
      <c r="CLN830" s="347"/>
      <c r="CLO830" s="347"/>
      <c r="CLP830" s="347"/>
      <c r="CLQ830" s="347"/>
      <c r="CLR830" s="347"/>
      <c r="CLS830" s="347"/>
      <c r="CLT830" s="347"/>
      <c r="CLU830" s="347"/>
      <c r="CLV830" s="347"/>
      <c r="CLW830" s="347"/>
      <c r="CLX830" s="347"/>
      <c r="CLY830" s="347"/>
      <c r="CLZ830" s="347"/>
      <c r="CMA830" s="347"/>
      <c r="CMB830" s="347"/>
      <c r="CMC830" s="347"/>
      <c r="CMD830" s="347"/>
      <c r="CME830" s="347"/>
      <c r="CMF830" s="347"/>
      <c r="CMG830" s="347"/>
      <c r="CMH830" s="347"/>
      <c r="CMI830" s="347"/>
      <c r="CMJ830" s="347"/>
      <c r="CMK830" s="347"/>
      <c r="CML830" s="347"/>
      <c r="CMM830" s="347"/>
      <c r="CMN830" s="347"/>
      <c r="CMO830" s="347"/>
      <c r="CMP830" s="347"/>
      <c r="CMQ830" s="347"/>
      <c r="CMR830" s="347"/>
      <c r="CMS830" s="347"/>
      <c r="CMT830" s="347"/>
      <c r="CMU830" s="347"/>
      <c r="CMV830" s="347"/>
      <c r="CMW830" s="347"/>
      <c r="CMX830" s="347"/>
      <c r="CMY830" s="347"/>
      <c r="CMZ830" s="347"/>
      <c r="CNA830" s="347"/>
      <c r="CNB830" s="347"/>
      <c r="CNC830" s="347"/>
      <c r="CND830" s="347"/>
      <c r="CNE830" s="347"/>
      <c r="CNF830" s="347"/>
      <c r="CNG830" s="347"/>
      <c r="CNH830" s="347"/>
      <c r="CNI830" s="347"/>
      <c r="CNJ830" s="347"/>
      <c r="CNK830" s="347"/>
      <c r="CNL830" s="347"/>
      <c r="CNM830" s="347"/>
      <c r="CNN830" s="347"/>
      <c r="CNO830" s="347"/>
      <c r="CNP830" s="347"/>
      <c r="CNQ830" s="347"/>
      <c r="CNR830" s="347"/>
      <c r="CNS830" s="347"/>
      <c r="CNT830" s="347"/>
      <c r="CNU830" s="347"/>
      <c r="CNV830" s="347"/>
      <c r="CNW830" s="347"/>
      <c r="CNX830" s="347"/>
      <c r="CNY830" s="347"/>
      <c r="CNZ830" s="347"/>
      <c r="COA830" s="347"/>
      <c r="COB830" s="347"/>
      <c r="COC830" s="347"/>
      <c r="COD830" s="347"/>
      <c r="COE830" s="347"/>
      <c r="COF830" s="347"/>
      <c r="COG830" s="347"/>
      <c r="COH830" s="347"/>
      <c r="COI830" s="347"/>
      <c r="COJ830" s="347"/>
      <c r="COK830" s="347"/>
      <c r="COL830" s="347"/>
      <c r="COM830" s="347"/>
      <c r="CON830" s="347"/>
      <c r="COO830" s="347"/>
      <c r="COP830" s="347"/>
      <c r="COQ830" s="347"/>
      <c r="COR830" s="347"/>
      <c r="COS830" s="347"/>
      <c r="COT830" s="347"/>
      <c r="COU830" s="347"/>
      <c r="COV830" s="347"/>
      <c r="COW830" s="347"/>
      <c r="COX830" s="347"/>
      <c r="COY830" s="347"/>
      <c r="COZ830" s="347"/>
      <c r="CPA830" s="347"/>
      <c r="CPB830" s="347"/>
      <c r="CPC830" s="347"/>
      <c r="CPD830" s="347"/>
      <c r="CPE830" s="347"/>
      <c r="CPF830" s="347"/>
      <c r="CPG830" s="347"/>
      <c r="CPH830" s="347"/>
      <c r="CPI830" s="347"/>
      <c r="CPJ830" s="347"/>
      <c r="CPK830" s="347"/>
      <c r="CPL830" s="347"/>
      <c r="CPM830" s="347"/>
      <c r="CPN830" s="347"/>
      <c r="CPO830" s="347"/>
      <c r="CPP830" s="347"/>
      <c r="CPQ830" s="347"/>
      <c r="CPR830" s="347"/>
      <c r="CPS830" s="347"/>
      <c r="CPT830" s="347"/>
      <c r="CPU830" s="347"/>
      <c r="CPV830" s="347"/>
      <c r="CPW830" s="347"/>
      <c r="CPX830" s="347"/>
      <c r="CPY830" s="347"/>
      <c r="CPZ830" s="347"/>
      <c r="CQA830" s="347"/>
      <c r="CQB830" s="347"/>
      <c r="CQC830" s="347"/>
      <c r="CQD830" s="347"/>
      <c r="CQE830" s="347"/>
      <c r="CQF830" s="347"/>
      <c r="CQG830" s="347"/>
      <c r="CQH830" s="347"/>
      <c r="CQI830" s="347"/>
      <c r="CQJ830" s="347"/>
      <c r="CQK830" s="347"/>
      <c r="CQL830" s="347"/>
      <c r="CQM830" s="347"/>
      <c r="CQN830" s="347"/>
      <c r="CQO830" s="347"/>
      <c r="CQP830" s="347"/>
      <c r="CQQ830" s="347"/>
      <c r="CQR830" s="347"/>
      <c r="CQS830" s="347"/>
      <c r="CQT830" s="347"/>
      <c r="CQU830" s="347"/>
      <c r="CQV830" s="347"/>
      <c r="CQW830" s="347"/>
      <c r="CQX830" s="347"/>
      <c r="CQY830" s="347"/>
      <c r="CQZ830" s="347"/>
      <c r="CRA830" s="347"/>
      <c r="CRB830" s="347"/>
      <c r="CRC830" s="347"/>
      <c r="CRD830" s="347"/>
      <c r="CRE830" s="347"/>
      <c r="CRF830" s="347"/>
      <c r="CRG830" s="347"/>
      <c r="CRH830" s="347"/>
      <c r="CRI830" s="347"/>
      <c r="CRJ830" s="347"/>
      <c r="CRK830" s="347"/>
      <c r="CRL830" s="347"/>
      <c r="CRM830" s="347"/>
      <c r="CRN830" s="347"/>
      <c r="CRO830" s="347"/>
      <c r="CRP830" s="347"/>
      <c r="CRQ830" s="347"/>
      <c r="CRR830" s="347"/>
      <c r="CRS830" s="347"/>
      <c r="CRT830" s="347"/>
      <c r="CRU830" s="347"/>
      <c r="CRV830" s="347"/>
      <c r="CRW830" s="347"/>
      <c r="CRX830" s="347"/>
      <c r="CRY830" s="347"/>
      <c r="CRZ830" s="347"/>
      <c r="CSA830" s="347"/>
      <c r="CSB830" s="347"/>
      <c r="CSC830" s="347"/>
      <c r="CSD830" s="347"/>
      <c r="CSE830" s="347"/>
      <c r="CSF830" s="347"/>
      <c r="CSG830" s="347"/>
      <c r="CSH830" s="347"/>
      <c r="CSI830" s="347"/>
      <c r="CSJ830" s="347"/>
      <c r="CSK830" s="347"/>
      <c r="CSL830" s="347"/>
      <c r="CSM830" s="347"/>
      <c r="CSN830" s="347"/>
      <c r="CSO830" s="347"/>
      <c r="CSP830" s="347"/>
      <c r="CSQ830" s="347"/>
      <c r="CSR830" s="347"/>
      <c r="CSS830" s="347"/>
      <c r="CST830" s="347"/>
      <c r="CSU830" s="347"/>
      <c r="CSV830" s="347"/>
      <c r="CSW830" s="347"/>
      <c r="CSX830" s="347"/>
      <c r="CSY830" s="347"/>
      <c r="CSZ830" s="347"/>
      <c r="CTA830" s="347"/>
      <c r="CTB830" s="347"/>
      <c r="CTC830" s="347"/>
      <c r="CTD830" s="347"/>
      <c r="CTE830" s="347"/>
      <c r="CTF830" s="347"/>
      <c r="CTG830" s="347"/>
      <c r="CTH830" s="347"/>
      <c r="CTI830" s="347"/>
      <c r="CTJ830" s="347"/>
      <c r="CTK830" s="347"/>
      <c r="CTL830" s="347"/>
      <c r="CTM830" s="347"/>
      <c r="CTN830" s="347"/>
      <c r="CTO830" s="347"/>
      <c r="CTP830" s="347"/>
      <c r="CTQ830" s="347"/>
      <c r="CTR830" s="347"/>
      <c r="CTS830" s="347"/>
      <c r="CTT830" s="347"/>
      <c r="CTU830" s="347"/>
      <c r="CTV830" s="347"/>
      <c r="CTW830" s="347"/>
      <c r="CTX830" s="347"/>
      <c r="CTY830" s="347"/>
      <c r="CTZ830" s="347"/>
      <c r="CUA830" s="347"/>
      <c r="CUB830" s="347"/>
      <c r="CUC830" s="347"/>
      <c r="CUD830" s="347"/>
      <c r="CUE830" s="347"/>
      <c r="CUF830" s="347"/>
      <c r="CUG830" s="347"/>
      <c r="CUH830" s="347"/>
      <c r="CUI830" s="347"/>
      <c r="CUJ830" s="347"/>
      <c r="CUK830" s="347"/>
      <c r="CUL830" s="347"/>
      <c r="CUM830" s="347"/>
      <c r="CUN830" s="347"/>
      <c r="CUO830" s="347"/>
      <c r="CUP830" s="347"/>
      <c r="CUQ830" s="347"/>
      <c r="CUR830" s="347"/>
      <c r="CUS830" s="347"/>
      <c r="CUT830" s="347"/>
      <c r="CUU830" s="347"/>
      <c r="CUV830" s="347"/>
      <c r="CUW830" s="347"/>
      <c r="CUX830" s="347"/>
      <c r="CUY830" s="347"/>
      <c r="CUZ830" s="347"/>
      <c r="CVA830" s="347"/>
      <c r="CVB830" s="347"/>
      <c r="CVC830" s="347"/>
      <c r="CVD830" s="347"/>
      <c r="CVE830" s="347"/>
      <c r="CVF830" s="347"/>
      <c r="CVG830" s="347"/>
      <c r="CVH830" s="347"/>
      <c r="CVI830" s="347"/>
      <c r="CVJ830" s="347"/>
      <c r="CVK830" s="347"/>
      <c r="CVL830" s="347"/>
      <c r="CVM830" s="347"/>
      <c r="CVN830" s="347"/>
      <c r="CVO830" s="347"/>
      <c r="CVP830" s="347"/>
      <c r="CVQ830" s="347"/>
      <c r="CVR830" s="347"/>
      <c r="CVS830" s="347"/>
      <c r="CVT830" s="347"/>
      <c r="CVU830" s="347"/>
      <c r="CVV830" s="347"/>
      <c r="CVW830" s="347"/>
      <c r="CVX830" s="347"/>
      <c r="CVY830" s="347"/>
      <c r="CVZ830" s="347"/>
      <c r="CWA830" s="347"/>
      <c r="CWB830" s="347"/>
      <c r="CWC830" s="347"/>
      <c r="CWD830" s="347"/>
      <c r="CWE830" s="347"/>
      <c r="CWF830" s="347"/>
      <c r="CWG830" s="347"/>
      <c r="CWH830" s="347"/>
      <c r="CWI830" s="347"/>
      <c r="CWJ830" s="347"/>
      <c r="CWK830" s="347"/>
      <c r="CWL830" s="347"/>
      <c r="CWM830" s="347"/>
      <c r="CWN830" s="347"/>
      <c r="CWO830" s="347"/>
      <c r="CWP830" s="347"/>
      <c r="CWQ830" s="347"/>
      <c r="CWR830" s="347"/>
      <c r="CWS830" s="347"/>
      <c r="CWT830" s="347"/>
      <c r="CWU830" s="347"/>
      <c r="CWV830" s="347"/>
      <c r="CWW830" s="347"/>
      <c r="CWX830" s="347"/>
      <c r="CWY830" s="347"/>
      <c r="CWZ830" s="347"/>
      <c r="CXA830" s="347"/>
      <c r="CXB830" s="347"/>
      <c r="CXC830" s="347"/>
      <c r="CXD830" s="347"/>
      <c r="CXE830" s="347"/>
      <c r="CXF830" s="347"/>
      <c r="CXG830" s="347"/>
      <c r="CXH830" s="347"/>
      <c r="CXI830" s="347"/>
      <c r="CXJ830" s="347"/>
      <c r="CXK830" s="347"/>
      <c r="CXL830" s="347"/>
      <c r="CXM830" s="347"/>
      <c r="CXN830" s="347"/>
      <c r="CXO830" s="347"/>
      <c r="CXP830" s="347"/>
      <c r="CXQ830" s="347"/>
      <c r="CXR830" s="347"/>
      <c r="CXS830" s="347"/>
      <c r="CXT830" s="347"/>
      <c r="CXU830" s="347"/>
      <c r="CXV830" s="347"/>
      <c r="CXW830" s="347"/>
      <c r="CXX830" s="347"/>
      <c r="CXY830" s="347"/>
      <c r="CXZ830" s="347"/>
      <c r="CYA830" s="347"/>
      <c r="CYB830" s="347"/>
      <c r="CYC830" s="347"/>
      <c r="CYD830" s="347"/>
      <c r="CYE830" s="347"/>
      <c r="CYF830" s="347"/>
      <c r="CYG830" s="347"/>
      <c r="CYH830" s="347"/>
      <c r="CYI830" s="347"/>
      <c r="CYJ830" s="347"/>
      <c r="CYK830" s="347"/>
      <c r="CYL830" s="347"/>
      <c r="CYM830" s="347"/>
      <c r="CYN830" s="347"/>
      <c r="CYO830" s="347"/>
      <c r="CYP830" s="347"/>
      <c r="CYQ830" s="347"/>
      <c r="CYR830" s="347"/>
      <c r="CYS830" s="347"/>
      <c r="CYT830" s="347"/>
      <c r="CYU830" s="347"/>
      <c r="CYV830" s="347"/>
      <c r="CYW830" s="347"/>
      <c r="CYX830" s="347"/>
      <c r="CYY830" s="347"/>
      <c r="CYZ830" s="347"/>
      <c r="CZA830" s="347"/>
      <c r="CZB830" s="347"/>
      <c r="CZC830" s="347"/>
      <c r="CZD830" s="347"/>
      <c r="CZE830" s="347"/>
      <c r="CZF830" s="347"/>
      <c r="CZG830" s="347"/>
      <c r="CZH830" s="347"/>
      <c r="CZI830" s="347"/>
      <c r="CZJ830" s="347"/>
      <c r="CZK830" s="347"/>
      <c r="CZL830" s="347"/>
      <c r="CZM830" s="347"/>
      <c r="CZN830" s="347"/>
      <c r="CZO830" s="347"/>
      <c r="CZP830" s="347"/>
      <c r="CZQ830" s="347"/>
      <c r="CZR830" s="347"/>
      <c r="CZS830" s="347"/>
      <c r="CZT830" s="347"/>
      <c r="CZU830" s="347"/>
      <c r="CZV830" s="347"/>
      <c r="CZW830" s="347"/>
      <c r="CZX830" s="347"/>
      <c r="CZY830" s="347"/>
      <c r="CZZ830" s="347"/>
      <c r="DAA830" s="347"/>
      <c r="DAB830" s="347"/>
      <c r="DAC830" s="347"/>
      <c r="DAD830" s="347"/>
      <c r="DAE830" s="347"/>
      <c r="DAF830" s="347"/>
      <c r="DAG830" s="347"/>
      <c r="DAH830" s="347"/>
      <c r="DAI830" s="347"/>
      <c r="DAJ830" s="347"/>
      <c r="DAK830" s="347"/>
      <c r="DAL830" s="347"/>
      <c r="DAM830" s="347"/>
      <c r="DAN830" s="347"/>
      <c r="DAO830" s="347"/>
      <c r="DAP830" s="347"/>
      <c r="DAQ830" s="347"/>
      <c r="DAR830" s="347"/>
      <c r="DAS830" s="347"/>
      <c r="DAT830" s="347"/>
      <c r="DAU830" s="347"/>
      <c r="DAV830" s="347"/>
      <c r="DAW830" s="347"/>
      <c r="DAX830" s="347"/>
      <c r="DAY830" s="347"/>
      <c r="DAZ830" s="347"/>
      <c r="DBA830" s="347"/>
      <c r="DBB830" s="347"/>
      <c r="DBC830" s="347"/>
      <c r="DBD830" s="347"/>
      <c r="DBE830" s="347"/>
      <c r="DBF830" s="347"/>
      <c r="DBG830" s="347"/>
      <c r="DBH830" s="347"/>
      <c r="DBI830" s="347"/>
      <c r="DBJ830" s="347"/>
      <c r="DBK830" s="347"/>
      <c r="DBL830" s="347"/>
      <c r="DBM830" s="347"/>
      <c r="DBN830" s="347"/>
      <c r="DBO830" s="347"/>
      <c r="DBP830" s="347"/>
      <c r="DBQ830" s="347"/>
      <c r="DBR830" s="347"/>
      <c r="DBS830" s="347"/>
      <c r="DBT830" s="347"/>
      <c r="DBU830" s="347"/>
      <c r="DBV830" s="347"/>
      <c r="DBW830" s="347"/>
      <c r="DBX830" s="347"/>
      <c r="DBY830" s="347"/>
      <c r="DBZ830" s="347"/>
      <c r="DCA830" s="347"/>
      <c r="DCB830" s="347"/>
      <c r="DCC830" s="347"/>
      <c r="DCD830" s="347"/>
      <c r="DCE830" s="347"/>
      <c r="DCF830" s="347"/>
      <c r="DCG830" s="347"/>
      <c r="DCH830" s="347"/>
      <c r="DCI830" s="347"/>
      <c r="DCJ830" s="347"/>
      <c r="DCK830" s="347"/>
      <c r="DCL830" s="347"/>
      <c r="DCM830" s="347"/>
      <c r="DCN830" s="347"/>
      <c r="DCO830" s="347"/>
      <c r="DCP830" s="347"/>
      <c r="DCQ830" s="347"/>
      <c r="DCR830" s="347"/>
      <c r="DCS830" s="347"/>
      <c r="DCT830" s="347"/>
      <c r="DCU830" s="347"/>
      <c r="DCV830" s="347"/>
      <c r="DCW830" s="347"/>
      <c r="DCX830" s="347"/>
      <c r="DCY830" s="347"/>
      <c r="DCZ830" s="347"/>
      <c r="DDA830" s="347"/>
      <c r="DDB830" s="347"/>
      <c r="DDC830" s="347"/>
      <c r="DDD830" s="347"/>
      <c r="DDE830" s="347"/>
      <c r="DDF830" s="347"/>
      <c r="DDG830" s="347"/>
      <c r="DDH830" s="347"/>
      <c r="DDI830" s="347"/>
      <c r="DDJ830" s="347"/>
      <c r="DDK830" s="347"/>
      <c r="DDL830" s="347"/>
      <c r="DDM830" s="347"/>
      <c r="DDN830" s="347"/>
      <c r="DDO830" s="347"/>
      <c r="DDP830" s="347"/>
      <c r="DDQ830" s="347"/>
      <c r="DDR830" s="347"/>
      <c r="DDS830" s="347"/>
      <c r="DDT830" s="347"/>
      <c r="DDU830" s="347"/>
      <c r="DDV830" s="347"/>
      <c r="DDW830" s="347"/>
      <c r="DDX830" s="347"/>
      <c r="DDY830" s="347"/>
      <c r="DDZ830" s="347"/>
      <c r="DEA830" s="347"/>
      <c r="DEB830" s="347"/>
      <c r="DEC830" s="347"/>
      <c r="DED830" s="347"/>
      <c r="DEE830" s="347"/>
      <c r="DEF830" s="347"/>
      <c r="DEG830" s="347"/>
      <c r="DEH830" s="347"/>
      <c r="DEI830" s="347"/>
      <c r="DEJ830" s="347"/>
      <c r="DEK830" s="347"/>
      <c r="DEL830" s="347"/>
      <c r="DEM830" s="347"/>
      <c r="DEN830" s="347"/>
      <c r="DEO830" s="347"/>
      <c r="DEP830" s="347"/>
      <c r="DEQ830" s="347"/>
      <c r="DER830" s="347"/>
      <c r="DES830" s="347"/>
      <c r="DET830" s="347"/>
      <c r="DEU830" s="347"/>
      <c r="DEV830" s="347"/>
      <c r="DEW830" s="347"/>
      <c r="DEX830" s="347"/>
      <c r="DEY830" s="347"/>
      <c r="DEZ830" s="347"/>
      <c r="DFA830" s="347"/>
      <c r="DFB830" s="347"/>
      <c r="DFC830" s="347"/>
      <c r="DFD830" s="347"/>
      <c r="DFE830" s="347"/>
      <c r="DFF830" s="347"/>
      <c r="DFG830" s="347"/>
      <c r="DFH830" s="347"/>
      <c r="DFI830" s="347"/>
      <c r="DFJ830" s="347"/>
      <c r="DFK830" s="347"/>
      <c r="DFL830" s="347"/>
      <c r="DFM830" s="347"/>
      <c r="DFN830" s="347"/>
      <c r="DFO830" s="347"/>
      <c r="DFP830" s="347"/>
      <c r="DFQ830" s="347"/>
      <c r="DFR830" s="347"/>
      <c r="DFS830" s="347"/>
      <c r="DFT830" s="347"/>
      <c r="DFU830" s="347"/>
      <c r="DFV830" s="347"/>
      <c r="DFW830" s="347"/>
      <c r="DFX830" s="347"/>
      <c r="DFY830" s="347"/>
      <c r="DFZ830" s="347"/>
      <c r="DGA830" s="347"/>
      <c r="DGB830" s="347"/>
      <c r="DGC830" s="347"/>
      <c r="DGD830" s="347"/>
      <c r="DGE830" s="347"/>
      <c r="DGF830" s="347"/>
      <c r="DGG830" s="347"/>
      <c r="DGH830" s="347"/>
      <c r="DGI830" s="347"/>
      <c r="DGJ830" s="347"/>
      <c r="DGK830" s="347"/>
      <c r="DGL830" s="347"/>
      <c r="DGM830" s="347"/>
      <c r="DGN830" s="347"/>
      <c r="DGO830" s="347"/>
      <c r="DGP830" s="347"/>
      <c r="DGQ830" s="347"/>
      <c r="DGR830" s="347"/>
      <c r="DGS830" s="347"/>
      <c r="DGT830" s="347"/>
      <c r="DGU830" s="347"/>
      <c r="DGV830" s="347"/>
      <c r="DGW830" s="347"/>
      <c r="DGX830" s="347"/>
      <c r="DGY830" s="347"/>
      <c r="DGZ830" s="347"/>
      <c r="DHA830" s="347"/>
      <c r="DHB830" s="347"/>
      <c r="DHC830" s="347"/>
      <c r="DHD830" s="347"/>
      <c r="DHE830" s="347"/>
      <c r="DHF830" s="347"/>
      <c r="DHG830" s="347"/>
      <c r="DHH830" s="347"/>
      <c r="DHI830" s="347"/>
      <c r="DHJ830" s="347"/>
      <c r="DHK830" s="347"/>
      <c r="DHL830" s="347"/>
      <c r="DHM830" s="347"/>
      <c r="DHN830" s="347"/>
      <c r="DHO830" s="347"/>
      <c r="DHP830" s="347"/>
      <c r="DHQ830" s="347"/>
      <c r="DHR830" s="347"/>
      <c r="DHS830" s="347"/>
      <c r="DHT830" s="347"/>
      <c r="DHU830" s="347"/>
      <c r="DHV830" s="347"/>
      <c r="DHW830" s="347"/>
      <c r="DHX830" s="347"/>
      <c r="DHY830" s="347"/>
      <c r="DHZ830" s="347"/>
      <c r="DIA830" s="347"/>
      <c r="DIB830" s="347"/>
      <c r="DIC830" s="347"/>
      <c r="DID830" s="347"/>
      <c r="DIE830" s="347"/>
      <c r="DIF830" s="347"/>
      <c r="DIG830" s="347"/>
      <c r="DIH830" s="347"/>
      <c r="DII830" s="347"/>
      <c r="DIJ830" s="347"/>
      <c r="DIK830" s="347"/>
      <c r="DIL830" s="347"/>
      <c r="DIM830" s="347"/>
      <c r="DIN830" s="347"/>
      <c r="DIO830" s="347"/>
      <c r="DIP830" s="347"/>
      <c r="DIQ830" s="347"/>
      <c r="DIR830" s="347"/>
      <c r="DIS830" s="347"/>
      <c r="DIT830" s="347"/>
      <c r="DIU830" s="347"/>
      <c r="DIV830" s="347"/>
      <c r="DIW830" s="347"/>
      <c r="DIX830" s="347"/>
      <c r="DIY830" s="347"/>
      <c r="DIZ830" s="347"/>
      <c r="DJA830" s="347"/>
      <c r="DJB830" s="347"/>
      <c r="DJC830" s="347"/>
      <c r="DJD830" s="347"/>
      <c r="DJE830" s="347"/>
      <c r="DJF830" s="347"/>
      <c r="DJG830" s="347"/>
      <c r="DJH830" s="347"/>
      <c r="DJI830" s="347"/>
      <c r="DJJ830" s="347"/>
      <c r="DJK830" s="347"/>
      <c r="DJL830" s="347"/>
      <c r="DJM830" s="347"/>
      <c r="DJN830" s="347"/>
      <c r="DJO830" s="347"/>
      <c r="DJP830" s="347"/>
      <c r="DJQ830" s="347"/>
      <c r="DJR830" s="347"/>
      <c r="DJS830" s="347"/>
      <c r="DJT830" s="347"/>
      <c r="DJU830" s="347"/>
      <c r="DJV830" s="347"/>
      <c r="DJW830" s="347"/>
      <c r="DJX830" s="347"/>
      <c r="DJY830" s="347"/>
      <c r="DJZ830" s="347"/>
      <c r="DKA830" s="347"/>
      <c r="DKB830" s="347"/>
      <c r="DKC830" s="347"/>
      <c r="DKD830" s="347"/>
      <c r="DKE830" s="347"/>
      <c r="DKF830" s="347"/>
      <c r="DKG830" s="347"/>
      <c r="DKH830" s="347"/>
      <c r="DKI830" s="347"/>
      <c r="DKJ830" s="347"/>
      <c r="DKK830" s="347"/>
      <c r="DKL830" s="347"/>
      <c r="DKM830" s="347"/>
      <c r="DKN830" s="347"/>
      <c r="DKO830" s="347"/>
      <c r="DKP830" s="347"/>
      <c r="DKQ830" s="347"/>
      <c r="DKR830" s="347"/>
      <c r="DKS830" s="347"/>
      <c r="DKT830" s="347"/>
      <c r="DKU830" s="347"/>
      <c r="DKV830" s="347"/>
      <c r="DKW830" s="347"/>
      <c r="DKX830" s="347"/>
      <c r="DKY830" s="347"/>
      <c r="DKZ830" s="347"/>
      <c r="DLA830" s="347"/>
      <c r="DLB830" s="347"/>
      <c r="DLC830" s="347"/>
      <c r="DLD830" s="347"/>
      <c r="DLE830" s="347"/>
      <c r="DLF830" s="347"/>
      <c r="DLG830" s="347"/>
      <c r="DLH830" s="347"/>
      <c r="DLI830" s="347"/>
      <c r="DLJ830" s="347"/>
      <c r="DLK830" s="347"/>
      <c r="DLL830" s="347"/>
      <c r="DLM830" s="347"/>
      <c r="DLN830" s="347"/>
      <c r="DLO830" s="347"/>
      <c r="DLP830" s="347"/>
      <c r="DLQ830" s="347"/>
      <c r="DLR830" s="347"/>
      <c r="DLS830" s="347"/>
      <c r="DLT830" s="347"/>
      <c r="DLU830" s="347"/>
      <c r="DLV830" s="347"/>
      <c r="DLW830" s="347"/>
      <c r="DLX830" s="347"/>
      <c r="DLY830" s="347"/>
      <c r="DLZ830" s="347"/>
      <c r="DMA830" s="347"/>
      <c r="DMB830" s="347"/>
      <c r="DMC830" s="347"/>
      <c r="DMD830" s="347"/>
      <c r="DME830" s="347"/>
      <c r="DMF830" s="347"/>
      <c r="DMG830" s="347"/>
      <c r="DMH830" s="347"/>
      <c r="DMI830" s="347"/>
      <c r="DMJ830" s="347"/>
      <c r="DMK830" s="347"/>
      <c r="DML830" s="347"/>
      <c r="DMM830" s="347"/>
      <c r="DMN830" s="347"/>
      <c r="DMO830" s="347"/>
      <c r="DMP830" s="347"/>
      <c r="DMQ830" s="347"/>
      <c r="DMR830" s="347"/>
      <c r="DMS830" s="347"/>
      <c r="DMT830" s="347"/>
      <c r="DMU830" s="347"/>
      <c r="DMV830" s="347"/>
      <c r="DMW830" s="347"/>
      <c r="DMX830" s="347"/>
      <c r="DMY830" s="347"/>
      <c r="DMZ830" s="347"/>
      <c r="DNA830" s="347"/>
      <c r="DNB830" s="347"/>
      <c r="DNC830" s="347"/>
      <c r="DND830" s="347"/>
      <c r="DNE830" s="347"/>
      <c r="DNF830" s="347"/>
      <c r="DNG830" s="347"/>
      <c r="DNH830" s="347"/>
      <c r="DNI830" s="347"/>
      <c r="DNJ830" s="347"/>
      <c r="DNK830" s="347"/>
      <c r="DNL830" s="347"/>
      <c r="DNM830" s="347"/>
      <c r="DNN830" s="347"/>
      <c r="DNO830" s="347"/>
      <c r="DNP830" s="347"/>
      <c r="DNQ830" s="347"/>
      <c r="DNR830" s="347"/>
      <c r="DNS830" s="347"/>
      <c r="DNT830" s="347"/>
      <c r="DNU830" s="347"/>
      <c r="DNV830" s="347"/>
      <c r="DNW830" s="347"/>
      <c r="DNX830" s="347"/>
      <c r="DNY830" s="347"/>
      <c r="DNZ830" s="347"/>
      <c r="DOA830" s="347"/>
      <c r="DOB830" s="347"/>
      <c r="DOC830" s="347"/>
      <c r="DOD830" s="347"/>
      <c r="DOE830" s="347"/>
      <c r="DOF830" s="347"/>
      <c r="DOG830" s="347"/>
      <c r="DOH830" s="347"/>
      <c r="DOI830" s="347"/>
      <c r="DOJ830" s="347"/>
      <c r="DOK830" s="347"/>
      <c r="DOL830" s="347"/>
      <c r="DOM830" s="347"/>
      <c r="DON830" s="347"/>
      <c r="DOO830" s="347"/>
      <c r="DOP830" s="347"/>
      <c r="DOQ830" s="347"/>
      <c r="DOR830" s="347"/>
      <c r="DOS830" s="347"/>
      <c r="DOT830" s="347"/>
      <c r="DOU830" s="347"/>
      <c r="DOV830" s="347"/>
      <c r="DOW830" s="347"/>
      <c r="DOX830" s="347"/>
      <c r="DOY830" s="347"/>
      <c r="DOZ830" s="347"/>
      <c r="DPA830" s="347"/>
      <c r="DPB830" s="347"/>
      <c r="DPC830" s="347"/>
      <c r="DPD830" s="347"/>
      <c r="DPE830" s="347"/>
      <c r="DPF830" s="347"/>
      <c r="DPG830" s="347"/>
      <c r="DPH830" s="347"/>
      <c r="DPI830" s="347"/>
      <c r="DPJ830" s="347"/>
      <c r="DPK830" s="347"/>
      <c r="DPL830" s="347"/>
      <c r="DPM830" s="347"/>
      <c r="DPN830" s="347"/>
      <c r="DPO830" s="347"/>
      <c r="DPP830" s="347"/>
      <c r="DPQ830" s="347"/>
      <c r="DPR830" s="347"/>
      <c r="DPS830" s="347"/>
      <c r="DPT830" s="347"/>
      <c r="DPU830" s="347"/>
      <c r="DPV830" s="347"/>
      <c r="DPW830" s="347"/>
      <c r="DPX830" s="347"/>
      <c r="DPY830" s="347"/>
      <c r="DPZ830" s="347"/>
      <c r="DQA830" s="347"/>
      <c r="DQB830" s="347"/>
      <c r="DQC830" s="347"/>
      <c r="DQD830" s="347"/>
      <c r="DQE830" s="347"/>
      <c r="DQF830" s="347"/>
      <c r="DQG830" s="347"/>
      <c r="DQH830" s="347"/>
      <c r="DQI830" s="347"/>
      <c r="DQJ830" s="347"/>
      <c r="DQK830" s="347"/>
      <c r="DQL830" s="347"/>
      <c r="DQM830" s="347"/>
      <c r="DQN830" s="347"/>
      <c r="DQO830" s="347"/>
      <c r="DQP830" s="347"/>
      <c r="DQQ830" s="347"/>
      <c r="DQR830" s="347"/>
      <c r="DQS830" s="347"/>
      <c r="DQT830" s="347"/>
      <c r="DQU830" s="347"/>
      <c r="DQV830" s="347"/>
      <c r="DQW830" s="347"/>
      <c r="DQX830" s="347"/>
      <c r="DQY830" s="347"/>
      <c r="DQZ830" s="347"/>
      <c r="DRA830" s="347"/>
      <c r="DRB830" s="347"/>
      <c r="DRC830" s="347"/>
      <c r="DRD830" s="347"/>
      <c r="DRE830" s="347"/>
      <c r="DRF830" s="347"/>
      <c r="DRG830" s="347"/>
      <c r="DRH830" s="347"/>
      <c r="DRI830" s="347"/>
      <c r="DRJ830" s="347"/>
      <c r="DRK830" s="347"/>
      <c r="DRL830" s="347"/>
      <c r="DRM830" s="347"/>
      <c r="DRN830" s="347"/>
      <c r="DRO830" s="347"/>
      <c r="DRP830" s="347"/>
      <c r="DRQ830" s="347"/>
      <c r="DRR830" s="347"/>
      <c r="DRS830" s="347"/>
      <c r="DRT830" s="347"/>
      <c r="DRU830" s="347"/>
      <c r="DRV830" s="347"/>
      <c r="DRW830" s="347"/>
      <c r="DRX830" s="347"/>
      <c r="DRY830" s="347"/>
      <c r="DRZ830" s="347"/>
      <c r="DSA830" s="347"/>
      <c r="DSB830" s="347"/>
      <c r="DSC830" s="347"/>
      <c r="DSD830" s="347"/>
      <c r="DSE830" s="347"/>
      <c r="DSF830" s="347"/>
      <c r="DSG830" s="347"/>
      <c r="DSH830" s="347"/>
      <c r="DSI830" s="347"/>
      <c r="DSJ830" s="347"/>
      <c r="DSK830" s="347"/>
      <c r="DSL830" s="347"/>
      <c r="DSM830" s="347"/>
      <c r="DSN830" s="347"/>
      <c r="DSO830" s="347"/>
      <c r="DSP830" s="347"/>
      <c r="DSQ830" s="347"/>
      <c r="DSR830" s="347"/>
      <c r="DSS830" s="347"/>
      <c r="DST830" s="347"/>
      <c r="DSU830" s="347"/>
      <c r="DSV830" s="347"/>
      <c r="DSW830" s="347"/>
      <c r="DSX830" s="347"/>
      <c r="DSY830" s="347"/>
      <c r="DSZ830" s="347"/>
      <c r="DTA830" s="347"/>
      <c r="DTB830" s="347"/>
      <c r="DTC830" s="347"/>
      <c r="DTD830" s="347"/>
      <c r="DTE830" s="347"/>
      <c r="DTF830" s="347"/>
      <c r="DTG830" s="347"/>
      <c r="DTH830" s="347"/>
      <c r="DTI830" s="347"/>
      <c r="DTJ830" s="347"/>
      <c r="DTK830" s="347"/>
      <c r="DTL830" s="347"/>
      <c r="DTM830" s="347"/>
      <c r="DTN830" s="347"/>
      <c r="DTO830" s="347"/>
      <c r="DTP830" s="347"/>
      <c r="DTQ830" s="347"/>
      <c r="DTR830" s="347"/>
      <c r="DTS830" s="347"/>
      <c r="DTT830" s="347"/>
      <c r="DTU830" s="347"/>
      <c r="DTV830" s="347"/>
      <c r="DTW830" s="347"/>
      <c r="DTX830" s="347"/>
      <c r="DTY830" s="347"/>
      <c r="DTZ830" s="347"/>
      <c r="DUA830" s="347"/>
      <c r="DUB830" s="347"/>
      <c r="DUC830" s="347"/>
      <c r="DUD830" s="347"/>
      <c r="DUE830" s="347"/>
      <c r="DUF830" s="347"/>
      <c r="DUG830" s="347"/>
      <c r="DUH830" s="347"/>
      <c r="DUI830" s="347"/>
      <c r="DUJ830" s="347"/>
      <c r="DUK830" s="347"/>
      <c r="DUL830" s="347"/>
      <c r="DUM830" s="347"/>
      <c r="DUN830" s="347"/>
      <c r="DUO830" s="347"/>
      <c r="DUP830" s="347"/>
      <c r="DUQ830" s="347"/>
      <c r="DUR830" s="347"/>
      <c r="DUS830" s="347"/>
      <c r="DUT830" s="347"/>
      <c r="DUU830" s="347"/>
      <c r="DUV830" s="347"/>
      <c r="DUW830" s="347"/>
      <c r="DUX830" s="347"/>
      <c r="DUY830" s="347"/>
      <c r="DUZ830" s="347"/>
      <c r="DVA830" s="347"/>
      <c r="DVB830" s="347"/>
      <c r="DVC830" s="347"/>
      <c r="DVD830" s="347"/>
      <c r="DVE830" s="347"/>
      <c r="DVF830" s="347"/>
      <c r="DVG830" s="347"/>
      <c r="DVH830" s="347"/>
      <c r="DVI830" s="347"/>
      <c r="DVJ830" s="347"/>
      <c r="DVK830" s="347"/>
      <c r="DVL830" s="347"/>
      <c r="DVM830" s="347"/>
      <c r="DVN830" s="347"/>
      <c r="DVO830" s="347"/>
      <c r="DVP830" s="347"/>
      <c r="DVQ830" s="347"/>
      <c r="DVR830" s="347"/>
      <c r="DVS830" s="347"/>
      <c r="DVT830" s="347"/>
      <c r="DVU830" s="347"/>
      <c r="DVV830" s="347"/>
      <c r="DVW830" s="347"/>
      <c r="DVX830" s="347"/>
      <c r="DVY830" s="347"/>
      <c r="DVZ830" s="347"/>
      <c r="DWA830" s="347"/>
      <c r="DWB830" s="347"/>
      <c r="DWC830" s="347"/>
      <c r="DWD830" s="347"/>
      <c r="DWE830" s="347"/>
      <c r="DWF830" s="347"/>
      <c r="DWG830" s="347"/>
      <c r="DWH830" s="347"/>
      <c r="DWI830" s="347"/>
      <c r="DWJ830" s="347"/>
      <c r="DWK830" s="347"/>
      <c r="DWL830" s="347"/>
      <c r="DWM830" s="347"/>
      <c r="DWN830" s="347"/>
      <c r="DWO830" s="347"/>
      <c r="DWP830" s="347"/>
      <c r="DWQ830" s="347"/>
      <c r="DWR830" s="347"/>
      <c r="DWS830" s="347"/>
      <c r="DWT830" s="347"/>
      <c r="DWU830" s="347"/>
      <c r="DWV830" s="347"/>
      <c r="DWW830" s="347"/>
      <c r="DWX830" s="347"/>
      <c r="DWY830" s="347"/>
      <c r="DWZ830" s="347"/>
      <c r="DXA830" s="347"/>
      <c r="DXB830" s="347"/>
      <c r="DXC830" s="347"/>
      <c r="DXD830" s="347"/>
      <c r="DXE830" s="347"/>
      <c r="DXF830" s="347"/>
      <c r="DXG830" s="347"/>
      <c r="DXH830" s="347"/>
      <c r="DXI830" s="347"/>
      <c r="DXJ830" s="347"/>
      <c r="DXK830" s="347"/>
      <c r="DXL830" s="347"/>
      <c r="DXM830" s="347"/>
      <c r="DXN830" s="347"/>
      <c r="DXO830" s="347"/>
      <c r="DXP830" s="347"/>
      <c r="DXQ830" s="347"/>
      <c r="DXR830" s="347"/>
      <c r="DXS830" s="347"/>
      <c r="DXT830" s="347"/>
      <c r="DXU830" s="347"/>
      <c r="DXV830" s="347"/>
      <c r="DXW830" s="347"/>
      <c r="DXX830" s="347"/>
      <c r="DXY830" s="347"/>
      <c r="DXZ830" s="347"/>
      <c r="DYA830" s="347"/>
      <c r="DYB830" s="347"/>
      <c r="DYC830" s="347"/>
      <c r="DYD830" s="347"/>
      <c r="DYE830" s="347"/>
      <c r="DYF830" s="347"/>
      <c r="DYG830" s="347"/>
      <c r="DYH830" s="347"/>
      <c r="DYI830" s="347"/>
      <c r="DYJ830" s="347"/>
      <c r="DYK830" s="347"/>
      <c r="DYL830" s="347"/>
      <c r="DYM830" s="347"/>
      <c r="DYN830" s="347"/>
      <c r="DYO830" s="347"/>
      <c r="DYP830" s="347"/>
      <c r="DYQ830" s="347"/>
      <c r="DYR830" s="347"/>
      <c r="DYS830" s="347"/>
      <c r="DYT830" s="347"/>
      <c r="DYU830" s="347"/>
      <c r="DYV830" s="347"/>
      <c r="DYW830" s="347"/>
      <c r="DYX830" s="347"/>
      <c r="DYY830" s="347"/>
      <c r="DYZ830" s="347"/>
      <c r="DZA830" s="347"/>
      <c r="DZB830" s="347"/>
      <c r="DZC830" s="347"/>
      <c r="DZD830" s="347"/>
      <c r="DZE830" s="347"/>
      <c r="DZF830" s="347"/>
      <c r="DZG830" s="347"/>
      <c r="DZH830" s="347"/>
      <c r="DZI830" s="347"/>
      <c r="DZJ830" s="347"/>
      <c r="DZK830" s="347"/>
      <c r="DZL830" s="347"/>
      <c r="DZM830" s="347"/>
      <c r="DZN830" s="347"/>
      <c r="DZO830" s="347"/>
      <c r="DZP830" s="347"/>
      <c r="DZQ830" s="347"/>
      <c r="DZR830" s="347"/>
      <c r="DZS830" s="347"/>
      <c r="DZT830" s="347"/>
      <c r="DZU830" s="347"/>
      <c r="DZV830" s="347"/>
      <c r="DZW830" s="347"/>
      <c r="DZX830" s="347"/>
      <c r="DZY830" s="347"/>
      <c r="DZZ830" s="347"/>
      <c r="EAA830" s="347"/>
      <c r="EAB830" s="347"/>
      <c r="EAC830" s="347"/>
      <c r="EAD830" s="347"/>
      <c r="EAE830" s="347"/>
      <c r="EAF830" s="347"/>
      <c r="EAG830" s="347"/>
      <c r="EAH830" s="347"/>
      <c r="EAI830" s="347"/>
      <c r="EAJ830" s="347"/>
      <c r="EAK830" s="347"/>
      <c r="EAL830" s="347"/>
      <c r="EAM830" s="347"/>
      <c r="EAN830" s="347"/>
      <c r="EAO830" s="347"/>
      <c r="EAP830" s="347"/>
      <c r="EAQ830" s="347"/>
      <c r="EAR830" s="347"/>
      <c r="EAS830" s="347"/>
      <c r="EAT830" s="347"/>
      <c r="EAU830" s="347"/>
      <c r="EAV830" s="347"/>
      <c r="EAW830" s="347"/>
      <c r="EAX830" s="347"/>
      <c r="EAY830" s="347"/>
      <c r="EAZ830" s="347"/>
      <c r="EBA830" s="347"/>
      <c r="EBB830" s="347"/>
      <c r="EBC830" s="347"/>
      <c r="EBD830" s="347"/>
      <c r="EBE830" s="347"/>
      <c r="EBF830" s="347"/>
      <c r="EBG830" s="347"/>
      <c r="EBH830" s="347"/>
      <c r="EBI830" s="347"/>
      <c r="EBJ830" s="347"/>
      <c r="EBK830" s="347"/>
      <c r="EBL830" s="347"/>
      <c r="EBM830" s="347"/>
      <c r="EBN830" s="347"/>
      <c r="EBO830" s="347"/>
      <c r="EBP830" s="347"/>
      <c r="EBQ830" s="347"/>
      <c r="EBR830" s="347"/>
      <c r="EBS830" s="347"/>
      <c r="EBT830" s="347"/>
      <c r="EBU830" s="347"/>
      <c r="EBV830" s="347"/>
      <c r="EBW830" s="347"/>
      <c r="EBX830" s="347"/>
      <c r="EBY830" s="347"/>
      <c r="EBZ830" s="347"/>
      <c r="ECA830" s="347"/>
      <c r="ECB830" s="347"/>
      <c r="ECC830" s="347"/>
      <c r="ECD830" s="347"/>
      <c r="ECE830" s="347"/>
      <c r="ECF830" s="347"/>
      <c r="ECG830" s="347"/>
      <c r="ECH830" s="347"/>
      <c r="ECI830" s="347"/>
      <c r="ECJ830" s="347"/>
      <c r="ECK830" s="347"/>
      <c r="ECL830" s="347"/>
      <c r="ECM830" s="347"/>
      <c r="ECN830" s="347"/>
      <c r="ECO830" s="347"/>
      <c r="ECP830" s="347"/>
      <c r="ECQ830" s="347"/>
      <c r="ECR830" s="347"/>
      <c r="ECS830" s="347"/>
      <c r="ECT830" s="347"/>
      <c r="ECU830" s="347"/>
      <c r="ECV830" s="347"/>
      <c r="ECW830" s="347"/>
      <c r="ECX830" s="347"/>
      <c r="ECY830" s="347"/>
      <c r="ECZ830" s="347"/>
      <c r="EDA830" s="347"/>
      <c r="EDB830" s="347"/>
      <c r="EDC830" s="347"/>
      <c r="EDD830" s="347"/>
      <c r="EDE830" s="347"/>
      <c r="EDF830" s="347"/>
      <c r="EDG830" s="347"/>
      <c r="EDH830" s="347"/>
      <c r="EDI830" s="347"/>
      <c r="EDJ830" s="347"/>
      <c r="EDK830" s="347"/>
      <c r="EDL830" s="347"/>
      <c r="EDM830" s="347"/>
      <c r="EDN830" s="347"/>
      <c r="EDO830" s="347"/>
      <c r="EDP830" s="347"/>
      <c r="EDQ830" s="347"/>
      <c r="EDR830" s="347"/>
      <c r="EDS830" s="347"/>
      <c r="EDT830" s="347"/>
      <c r="EDU830" s="347"/>
      <c r="EDV830" s="347"/>
      <c r="EDW830" s="347"/>
      <c r="EDX830" s="347"/>
      <c r="EDY830" s="347"/>
      <c r="EDZ830" s="347"/>
      <c r="EEA830" s="347"/>
      <c r="EEB830" s="347"/>
      <c r="EEC830" s="347"/>
      <c r="EED830" s="347"/>
      <c r="EEE830" s="347"/>
      <c r="EEF830" s="347"/>
      <c r="EEG830" s="347"/>
      <c r="EEH830" s="347"/>
      <c r="EEI830" s="347"/>
      <c r="EEJ830" s="347"/>
      <c r="EEK830" s="347"/>
      <c r="EEL830" s="347"/>
      <c r="EEM830" s="347"/>
      <c r="EEN830" s="347"/>
      <c r="EEO830" s="347"/>
      <c r="EEP830" s="347"/>
      <c r="EEQ830" s="347"/>
      <c r="EER830" s="347"/>
      <c r="EES830" s="347"/>
      <c r="EET830" s="347"/>
      <c r="EEU830" s="347"/>
      <c r="EEV830" s="347"/>
      <c r="EEW830" s="347"/>
      <c r="EEX830" s="347"/>
      <c r="EEY830" s="347"/>
      <c r="EEZ830" s="347"/>
      <c r="EFA830" s="347"/>
      <c r="EFB830" s="347"/>
      <c r="EFC830" s="347"/>
      <c r="EFD830" s="347"/>
      <c r="EFE830" s="347"/>
      <c r="EFF830" s="347"/>
      <c r="EFG830" s="347"/>
      <c r="EFH830" s="347"/>
      <c r="EFI830" s="347"/>
      <c r="EFJ830" s="347"/>
      <c r="EFK830" s="347"/>
      <c r="EFL830" s="347"/>
      <c r="EFM830" s="347"/>
      <c r="EFN830" s="347"/>
      <c r="EFO830" s="347"/>
      <c r="EFP830" s="347"/>
      <c r="EFQ830" s="347"/>
      <c r="EFR830" s="347"/>
      <c r="EFS830" s="347"/>
      <c r="EFT830" s="347"/>
      <c r="EFU830" s="347"/>
      <c r="EFV830" s="347"/>
      <c r="EFW830" s="347"/>
      <c r="EFX830" s="347"/>
      <c r="EFY830" s="347"/>
      <c r="EFZ830" s="347"/>
      <c r="EGA830" s="347"/>
      <c r="EGB830" s="347"/>
      <c r="EGC830" s="347"/>
      <c r="EGD830" s="347"/>
      <c r="EGE830" s="347"/>
      <c r="EGF830" s="347"/>
      <c r="EGG830" s="347"/>
      <c r="EGH830" s="347"/>
      <c r="EGI830" s="347"/>
      <c r="EGJ830" s="347"/>
      <c r="EGK830" s="347"/>
      <c r="EGL830" s="347"/>
      <c r="EGM830" s="347"/>
      <c r="EGN830" s="347"/>
      <c r="EGO830" s="347"/>
      <c r="EGP830" s="347"/>
      <c r="EGQ830" s="347"/>
      <c r="EGR830" s="347"/>
      <c r="EGS830" s="347"/>
      <c r="EGT830" s="347"/>
      <c r="EGU830" s="347"/>
      <c r="EGV830" s="347"/>
      <c r="EGW830" s="347"/>
      <c r="EGX830" s="347"/>
      <c r="EGY830" s="347"/>
      <c r="EGZ830" s="347"/>
      <c r="EHA830" s="347"/>
      <c r="EHB830" s="347"/>
      <c r="EHC830" s="347"/>
      <c r="EHD830" s="347"/>
      <c r="EHE830" s="347"/>
      <c r="EHF830" s="347"/>
      <c r="EHG830" s="347"/>
      <c r="EHH830" s="347"/>
      <c r="EHI830" s="347"/>
      <c r="EHJ830" s="347"/>
      <c r="EHK830" s="347"/>
      <c r="EHL830" s="347"/>
      <c r="EHM830" s="347"/>
      <c r="EHN830" s="347"/>
      <c r="EHO830" s="347"/>
      <c r="EHP830" s="347"/>
      <c r="EHQ830" s="347"/>
      <c r="EHR830" s="347"/>
      <c r="EHS830" s="347"/>
      <c r="EHT830" s="347"/>
      <c r="EHU830" s="347"/>
      <c r="EHV830" s="347"/>
      <c r="EHW830" s="347"/>
      <c r="EHX830" s="347"/>
      <c r="EHY830" s="347"/>
      <c r="EHZ830" s="347"/>
      <c r="EIA830" s="347"/>
      <c r="EIB830" s="347"/>
      <c r="EIC830" s="347"/>
      <c r="EID830" s="347"/>
      <c r="EIE830" s="347"/>
      <c r="EIF830" s="347"/>
      <c r="EIG830" s="347"/>
      <c r="EIH830" s="347"/>
      <c r="EII830" s="347"/>
      <c r="EIJ830" s="347"/>
      <c r="EIK830" s="347"/>
      <c r="EIL830" s="347"/>
      <c r="EIM830" s="347"/>
      <c r="EIN830" s="347"/>
      <c r="EIO830" s="347"/>
      <c r="EIP830" s="347"/>
      <c r="EIQ830" s="347"/>
      <c r="EIR830" s="347"/>
      <c r="EIS830" s="347"/>
      <c r="EIT830" s="347"/>
      <c r="EIU830" s="347"/>
      <c r="EIV830" s="347"/>
      <c r="EIW830" s="347"/>
      <c r="EIX830" s="347"/>
      <c r="EIY830" s="347"/>
      <c r="EIZ830" s="347"/>
      <c r="EJA830" s="347"/>
      <c r="EJB830" s="347"/>
      <c r="EJC830" s="347"/>
      <c r="EJD830" s="347"/>
      <c r="EJE830" s="347"/>
      <c r="EJF830" s="347"/>
      <c r="EJG830" s="347"/>
      <c r="EJH830" s="347"/>
      <c r="EJI830" s="347"/>
      <c r="EJJ830" s="347"/>
      <c r="EJK830" s="347"/>
      <c r="EJL830" s="347"/>
      <c r="EJM830" s="347"/>
      <c r="EJN830" s="347"/>
      <c r="EJO830" s="347"/>
      <c r="EJP830" s="347"/>
      <c r="EJQ830" s="347"/>
      <c r="EJR830" s="347"/>
      <c r="EJS830" s="347"/>
      <c r="EJT830" s="347"/>
      <c r="EJU830" s="347"/>
      <c r="EJV830" s="347"/>
      <c r="EJW830" s="347"/>
      <c r="EJX830" s="347"/>
      <c r="EJY830" s="347"/>
      <c r="EJZ830" s="347"/>
      <c r="EKA830" s="347"/>
      <c r="EKB830" s="347"/>
      <c r="EKC830" s="347"/>
      <c r="EKD830" s="347"/>
      <c r="EKE830" s="347"/>
      <c r="EKF830" s="347"/>
      <c r="EKG830" s="347"/>
      <c r="EKH830" s="347"/>
      <c r="EKI830" s="347"/>
      <c r="EKJ830" s="347"/>
      <c r="EKK830" s="347"/>
      <c r="EKL830" s="347"/>
      <c r="EKM830" s="347"/>
      <c r="EKN830" s="347"/>
      <c r="EKO830" s="347"/>
      <c r="EKP830" s="347"/>
      <c r="EKQ830" s="347"/>
      <c r="EKR830" s="347"/>
      <c r="EKS830" s="347"/>
      <c r="EKT830" s="347"/>
      <c r="EKU830" s="347"/>
      <c r="EKV830" s="347"/>
      <c r="EKW830" s="347"/>
      <c r="EKX830" s="347"/>
      <c r="EKY830" s="347"/>
      <c r="EKZ830" s="347"/>
      <c r="ELA830" s="347"/>
      <c r="ELB830" s="347"/>
      <c r="ELC830" s="347"/>
      <c r="ELD830" s="347"/>
      <c r="ELE830" s="347"/>
      <c r="ELF830" s="347"/>
      <c r="ELG830" s="347"/>
      <c r="ELH830" s="347"/>
      <c r="ELI830" s="347"/>
      <c r="ELJ830" s="347"/>
      <c r="ELK830" s="347"/>
      <c r="ELL830" s="347"/>
      <c r="ELM830" s="347"/>
      <c r="ELN830" s="347"/>
      <c r="ELO830" s="347"/>
      <c r="ELP830" s="347"/>
      <c r="ELQ830" s="347"/>
      <c r="ELR830" s="347"/>
      <c r="ELS830" s="347"/>
      <c r="ELT830" s="347"/>
      <c r="ELU830" s="347"/>
      <c r="ELV830" s="347"/>
      <c r="ELW830" s="347"/>
      <c r="ELX830" s="347"/>
      <c r="ELY830" s="347"/>
      <c r="ELZ830" s="347"/>
      <c r="EMA830" s="347"/>
      <c r="EMB830" s="347"/>
      <c r="EMC830" s="347"/>
      <c r="EMD830" s="347"/>
      <c r="EME830" s="347"/>
      <c r="EMF830" s="347"/>
      <c r="EMG830" s="347"/>
      <c r="EMH830" s="347"/>
      <c r="EMI830" s="347"/>
      <c r="EMJ830" s="347"/>
      <c r="EMK830" s="347"/>
      <c r="EML830" s="347"/>
      <c r="EMM830" s="347"/>
      <c r="EMN830" s="347"/>
      <c r="EMO830" s="347"/>
      <c r="EMP830" s="347"/>
      <c r="EMQ830" s="347"/>
      <c r="EMR830" s="347"/>
      <c r="EMS830" s="347"/>
      <c r="EMT830" s="347"/>
      <c r="EMU830" s="347"/>
      <c r="EMV830" s="347"/>
      <c r="EMW830" s="347"/>
      <c r="EMX830" s="347"/>
      <c r="EMY830" s="347"/>
      <c r="EMZ830" s="347"/>
      <c r="ENA830" s="347"/>
      <c r="ENB830" s="347"/>
      <c r="ENC830" s="347"/>
      <c r="END830" s="347"/>
      <c r="ENE830" s="347"/>
      <c r="ENF830" s="347"/>
      <c r="ENG830" s="347"/>
      <c r="ENH830" s="347"/>
      <c r="ENI830" s="347"/>
      <c r="ENJ830" s="347"/>
      <c r="ENK830" s="347"/>
      <c r="ENL830" s="347"/>
      <c r="ENM830" s="347"/>
      <c r="ENN830" s="347"/>
      <c r="ENO830" s="347"/>
      <c r="ENP830" s="347"/>
      <c r="ENQ830" s="347"/>
      <c r="ENR830" s="347"/>
      <c r="ENS830" s="347"/>
      <c r="ENT830" s="347"/>
      <c r="ENU830" s="347"/>
      <c r="ENV830" s="347"/>
      <c r="ENW830" s="347"/>
      <c r="ENX830" s="347"/>
      <c r="ENY830" s="347"/>
      <c r="ENZ830" s="347"/>
      <c r="EOA830" s="347"/>
      <c r="EOB830" s="347"/>
      <c r="EOC830" s="347"/>
      <c r="EOD830" s="347"/>
      <c r="EOE830" s="347"/>
      <c r="EOF830" s="347"/>
      <c r="EOG830" s="347"/>
      <c r="EOH830" s="347"/>
      <c r="EOI830" s="347"/>
      <c r="EOJ830" s="347"/>
      <c r="EOK830" s="347"/>
      <c r="EOL830" s="347"/>
      <c r="EOM830" s="347"/>
      <c r="EON830" s="347"/>
      <c r="EOO830" s="347"/>
      <c r="EOP830" s="347"/>
      <c r="EOQ830" s="347"/>
      <c r="EOR830" s="347"/>
      <c r="EOS830" s="347"/>
      <c r="EOT830" s="347"/>
      <c r="EOU830" s="347"/>
      <c r="EOV830" s="347"/>
      <c r="EOW830" s="347"/>
      <c r="EOX830" s="347"/>
      <c r="EOY830" s="347"/>
      <c r="EOZ830" s="347"/>
      <c r="EPA830" s="347"/>
      <c r="EPB830" s="347"/>
      <c r="EPC830" s="347"/>
      <c r="EPD830" s="347"/>
      <c r="EPE830" s="347"/>
      <c r="EPF830" s="347"/>
      <c r="EPG830" s="347"/>
      <c r="EPH830" s="347"/>
      <c r="EPI830" s="347"/>
      <c r="EPJ830" s="347"/>
      <c r="EPK830" s="347"/>
      <c r="EPL830" s="347"/>
      <c r="EPM830" s="347"/>
      <c r="EPN830" s="347"/>
      <c r="EPO830" s="347"/>
      <c r="EPP830" s="347"/>
      <c r="EPQ830" s="347"/>
      <c r="EPR830" s="347"/>
      <c r="EPS830" s="347"/>
      <c r="EPT830" s="347"/>
      <c r="EPU830" s="347"/>
      <c r="EPV830" s="347"/>
      <c r="EPW830" s="347"/>
      <c r="EPX830" s="347"/>
      <c r="EPY830" s="347"/>
      <c r="EPZ830" s="347"/>
      <c r="EQA830" s="347"/>
      <c r="EQB830" s="347"/>
      <c r="EQC830" s="347"/>
      <c r="EQD830" s="347"/>
      <c r="EQE830" s="347"/>
      <c r="EQF830" s="347"/>
      <c r="EQG830" s="347"/>
      <c r="EQH830" s="347"/>
      <c r="EQI830" s="347"/>
      <c r="EQJ830" s="347"/>
      <c r="EQK830" s="347"/>
      <c r="EQL830" s="347"/>
      <c r="EQM830" s="347"/>
      <c r="EQN830" s="347"/>
      <c r="EQO830" s="347"/>
      <c r="EQP830" s="347"/>
      <c r="EQQ830" s="347"/>
      <c r="EQR830" s="347"/>
      <c r="EQS830" s="347"/>
      <c r="EQT830" s="347"/>
      <c r="EQU830" s="347"/>
      <c r="EQV830" s="347"/>
      <c r="EQW830" s="347"/>
      <c r="EQX830" s="347"/>
      <c r="EQY830" s="347"/>
      <c r="EQZ830" s="347"/>
      <c r="ERA830" s="347"/>
      <c r="ERB830" s="347"/>
      <c r="ERC830" s="347"/>
      <c r="ERD830" s="347"/>
      <c r="ERE830" s="347"/>
      <c r="ERF830" s="347"/>
      <c r="ERG830" s="347"/>
      <c r="ERH830" s="347"/>
      <c r="ERI830" s="347"/>
      <c r="ERJ830" s="347"/>
      <c r="ERK830" s="347"/>
      <c r="ERL830" s="347"/>
      <c r="ERM830" s="347"/>
      <c r="ERN830" s="347"/>
      <c r="ERO830" s="347"/>
      <c r="ERP830" s="347"/>
      <c r="ERQ830" s="347"/>
      <c r="ERR830" s="347"/>
      <c r="ERS830" s="347"/>
      <c r="ERT830" s="347"/>
      <c r="ERU830" s="347"/>
      <c r="ERV830" s="347"/>
      <c r="ERW830" s="347"/>
      <c r="ERX830" s="347"/>
      <c r="ERY830" s="347"/>
      <c r="ERZ830" s="347"/>
      <c r="ESA830" s="347"/>
      <c r="ESB830" s="347"/>
      <c r="ESC830" s="347"/>
      <c r="ESD830" s="347"/>
      <c r="ESE830" s="347"/>
      <c r="ESF830" s="347"/>
      <c r="ESG830" s="347"/>
      <c r="ESH830" s="347"/>
      <c r="ESI830" s="347"/>
      <c r="ESJ830" s="347"/>
      <c r="ESK830" s="347"/>
      <c r="ESL830" s="347"/>
      <c r="ESM830" s="347"/>
      <c r="ESN830" s="347"/>
      <c r="ESO830" s="347"/>
      <c r="ESP830" s="347"/>
      <c r="ESQ830" s="347"/>
      <c r="ESR830" s="347"/>
      <c r="ESS830" s="347"/>
      <c r="EST830" s="347"/>
      <c r="ESU830" s="347"/>
      <c r="ESV830" s="347"/>
      <c r="ESW830" s="347"/>
      <c r="ESX830" s="347"/>
      <c r="ESY830" s="347"/>
      <c r="ESZ830" s="347"/>
      <c r="ETA830" s="347"/>
      <c r="ETB830" s="347"/>
      <c r="ETC830" s="347"/>
      <c r="ETD830" s="347"/>
      <c r="ETE830" s="347"/>
      <c r="ETF830" s="347"/>
      <c r="ETG830" s="347"/>
      <c r="ETH830" s="347"/>
      <c r="ETI830" s="347"/>
      <c r="ETJ830" s="347"/>
      <c r="ETK830" s="347"/>
      <c r="ETL830" s="347"/>
      <c r="ETM830" s="347"/>
      <c r="ETN830" s="347"/>
      <c r="ETO830" s="347"/>
      <c r="ETP830" s="347"/>
      <c r="ETQ830" s="347"/>
      <c r="ETR830" s="347"/>
      <c r="ETS830" s="347"/>
      <c r="ETT830" s="347"/>
      <c r="ETU830" s="347"/>
      <c r="ETV830" s="347"/>
      <c r="ETW830" s="347"/>
      <c r="ETX830" s="347"/>
      <c r="ETY830" s="347"/>
      <c r="ETZ830" s="347"/>
      <c r="EUA830" s="347"/>
      <c r="EUB830" s="347"/>
      <c r="EUC830" s="347"/>
      <c r="EUD830" s="347"/>
      <c r="EUE830" s="347"/>
      <c r="EUF830" s="347"/>
      <c r="EUG830" s="347"/>
      <c r="EUH830" s="347"/>
      <c r="EUI830" s="347"/>
      <c r="EUJ830" s="347"/>
      <c r="EUK830" s="347"/>
      <c r="EUL830" s="347"/>
      <c r="EUM830" s="347"/>
      <c r="EUN830" s="347"/>
      <c r="EUO830" s="347"/>
      <c r="EUP830" s="347"/>
      <c r="EUQ830" s="347"/>
      <c r="EUR830" s="347"/>
      <c r="EUS830" s="347"/>
      <c r="EUT830" s="347"/>
      <c r="EUU830" s="347"/>
      <c r="EUV830" s="347"/>
      <c r="EUW830" s="347"/>
      <c r="EUX830" s="347"/>
      <c r="EUY830" s="347"/>
      <c r="EUZ830" s="347"/>
      <c r="EVA830" s="347"/>
      <c r="EVB830" s="347"/>
      <c r="EVC830" s="347"/>
      <c r="EVD830" s="347"/>
      <c r="EVE830" s="347"/>
      <c r="EVF830" s="347"/>
      <c r="EVG830" s="347"/>
      <c r="EVH830" s="347"/>
      <c r="EVI830" s="347"/>
      <c r="EVJ830" s="347"/>
      <c r="EVK830" s="347"/>
      <c r="EVL830" s="347"/>
      <c r="EVM830" s="347"/>
      <c r="EVN830" s="347"/>
      <c r="EVO830" s="347"/>
      <c r="EVP830" s="347"/>
      <c r="EVQ830" s="347"/>
      <c r="EVR830" s="347"/>
      <c r="EVS830" s="347"/>
      <c r="EVT830" s="347"/>
      <c r="EVU830" s="347"/>
      <c r="EVV830" s="347"/>
      <c r="EVW830" s="347"/>
      <c r="EVX830" s="347"/>
      <c r="EVY830" s="347"/>
      <c r="EVZ830" s="347"/>
      <c r="EWA830" s="347"/>
      <c r="EWB830" s="347"/>
      <c r="EWC830" s="347"/>
      <c r="EWD830" s="347"/>
      <c r="EWE830" s="347"/>
      <c r="EWF830" s="347"/>
      <c r="EWG830" s="347"/>
      <c r="EWH830" s="347"/>
      <c r="EWI830" s="347"/>
      <c r="EWJ830" s="347"/>
      <c r="EWK830" s="347"/>
      <c r="EWL830" s="347"/>
      <c r="EWM830" s="347"/>
      <c r="EWN830" s="347"/>
      <c r="EWO830" s="347"/>
      <c r="EWP830" s="347"/>
      <c r="EWQ830" s="347"/>
      <c r="EWR830" s="347"/>
      <c r="EWS830" s="347"/>
      <c r="EWT830" s="347"/>
      <c r="EWU830" s="347"/>
      <c r="EWV830" s="347"/>
      <c r="EWW830" s="347"/>
      <c r="EWX830" s="347"/>
      <c r="EWY830" s="347"/>
      <c r="EWZ830" s="347"/>
      <c r="EXA830" s="347"/>
      <c r="EXB830" s="347"/>
      <c r="EXC830" s="347"/>
      <c r="EXD830" s="347"/>
      <c r="EXE830" s="347"/>
      <c r="EXF830" s="347"/>
      <c r="EXG830" s="347"/>
      <c r="EXH830" s="347"/>
      <c r="EXI830" s="347"/>
      <c r="EXJ830" s="347"/>
      <c r="EXK830" s="347"/>
      <c r="EXL830" s="347"/>
      <c r="EXM830" s="347"/>
      <c r="EXN830" s="347"/>
      <c r="EXO830" s="347"/>
      <c r="EXP830" s="347"/>
      <c r="EXQ830" s="347"/>
      <c r="EXR830" s="347"/>
      <c r="EXS830" s="347"/>
      <c r="EXT830" s="347"/>
      <c r="EXU830" s="347"/>
      <c r="EXV830" s="347"/>
      <c r="EXW830" s="347"/>
      <c r="EXX830" s="347"/>
      <c r="EXY830" s="347"/>
      <c r="EXZ830" s="347"/>
      <c r="EYA830" s="347"/>
      <c r="EYB830" s="347"/>
      <c r="EYC830" s="347"/>
      <c r="EYD830" s="347"/>
      <c r="EYE830" s="347"/>
      <c r="EYF830" s="347"/>
      <c r="EYG830" s="347"/>
      <c r="EYH830" s="347"/>
      <c r="EYI830" s="347"/>
      <c r="EYJ830" s="347"/>
      <c r="EYK830" s="347"/>
      <c r="EYL830" s="347"/>
      <c r="EYM830" s="347"/>
      <c r="EYN830" s="347"/>
      <c r="EYO830" s="347"/>
      <c r="EYP830" s="347"/>
      <c r="EYQ830" s="347"/>
      <c r="EYR830" s="347"/>
      <c r="EYS830" s="347"/>
      <c r="EYT830" s="347"/>
      <c r="EYU830" s="347"/>
      <c r="EYV830" s="347"/>
      <c r="EYW830" s="347"/>
      <c r="EYX830" s="347"/>
      <c r="EYY830" s="347"/>
      <c r="EYZ830" s="347"/>
      <c r="EZA830" s="347"/>
      <c r="EZB830" s="347"/>
      <c r="EZC830" s="347"/>
      <c r="EZD830" s="347"/>
      <c r="EZE830" s="347"/>
      <c r="EZF830" s="347"/>
      <c r="EZG830" s="347"/>
      <c r="EZH830" s="347"/>
      <c r="EZI830" s="347"/>
      <c r="EZJ830" s="347"/>
      <c r="EZK830" s="347"/>
      <c r="EZL830" s="347"/>
      <c r="EZM830" s="347"/>
      <c r="EZN830" s="347"/>
      <c r="EZO830" s="347"/>
      <c r="EZP830" s="347"/>
      <c r="EZQ830" s="347"/>
      <c r="EZR830" s="347"/>
      <c r="EZS830" s="347"/>
      <c r="EZT830" s="347"/>
      <c r="EZU830" s="347"/>
      <c r="EZV830" s="347"/>
      <c r="EZW830" s="347"/>
      <c r="EZX830" s="347"/>
      <c r="EZY830" s="347"/>
      <c r="EZZ830" s="347"/>
      <c r="FAA830" s="347"/>
      <c r="FAB830" s="347"/>
      <c r="FAC830" s="347"/>
      <c r="FAD830" s="347"/>
      <c r="FAE830" s="347"/>
      <c r="FAF830" s="347"/>
      <c r="FAG830" s="347"/>
      <c r="FAH830" s="347"/>
      <c r="FAI830" s="347"/>
      <c r="FAJ830" s="347"/>
      <c r="FAK830" s="347"/>
      <c r="FAL830" s="347"/>
      <c r="FAM830" s="347"/>
      <c r="FAN830" s="347"/>
      <c r="FAO830" s="347"/>
      <c r="FAP830" s="347"/>
      <c r="FAQ830" s="347"/>
      <c r="FAR830" s="347"/>
      <c r="FAS830" s="347"/>
      <c r="FAT830" s="347"/>
      <c r="FAU830" s="347"/>
      <c r="FAV830" s="347"/>
      <c r="FAW830" s="347"/>
      <c r="FAX830" s="347"/>
      <c r="FAY830" s="347"/>
      <c r="FAZ830" s="347"/>
      <c r="FBA830" s="347"/>
      <c r="FBB830" s="347"/>
      <c r="FBC830" s="347"/>
      <c r="FBD830" s="347"/>
      <c r="FBE830" s="347"/>
      <c r="FBF830" s="347"/>
      <c r="FBG830" s="347"/>
      <c r="FBH830" s="347"/>
      <c r="FBI830" s="347"/>
      <c r="FBJ830" s="347"/>
      <c r="FBK830" s="347"/>
      <c r="FBL830" s="347"/>
      <c r="FBM830" s="347"/>
      <c r="FBN830" s="347"/>
      <c r="FBO830" s="347"/>
      <c r="FBP830" s="347"/>
      <c r="FBQ830" s="347"/>
      <c r="FBR830" s="347"/>
      <c r="FBS830" s="347"/>
      <c r="FBT830" s="347"/>
      <c r="FBU830" s="347"/>
      <c r="FBV830" s="347"/>
      <c r="FBW830" s="347"/>
      <c r="FBX830" s="347"/>
      <c r="FBY830" s="347"/>
      <c r="FBZ830" s="347"/>
      <c r="FCA830" s="347"/>
      <c r="FCB830" s="347"/>
      <c r="FCC830" s="347"/>
      <c r="FCD830" s="347"/>
      <c r="FCE830" s="347"/>
      <c r="FCF830" s="347"/>
      <c r="FCG830" s="347"/>
      <c r="FCH830" s="347"/>
      <c r="FCI830" s="347"/>
      <c r="FCJ830" s="347"/>
      <c r="FCK830" s="347"/>
      <c r="FCL830" s="347"/>
      <c r="FCM830" s="347"/>
      <c r="FCN830" s="347"/>
      <c r="FCO830" s="347"/>
      <c r="FCP830" s="347"/>
      <c r="FCQ830" s="347"/>
      <c r="FCR830" s="347"/>
      <c r="FCS830" s="347"/>
      <c r="FCT830" s="347"/>
      <c r="FCU830" s="347"/>
      <c r="FCV830" s="347"/>
      <c r="FCW830" s="347"/>
      <c r="FCX830" s="347"/>
      <c r="FCY830" s="347"/>
      <c r="FCZ830" s="347"/>
      <c r="FDA830" s="347"/>
      <c r="FDB830" s="347"/>
      <c r="FDC830" s="347"/>
      <c r="FDD830" s="347"/>
      <c r="FDE830" s="347"/>
      <c r="FDF830" s="347"/>
      <c r="FDG830" s="347"/>
      <c r="FDH830" s="347"/>
      <c r="FDI830" s="347"/>
      <c r="FDJ830" s="347"/>
      <c r="FDK830" s="347"/>
      <c r="FDL830" s="347"/>
      <c r="FDM830" s="347"/>
      <c r="FDN830" s="347"/>
      <c r="FDO830" s="347"/>
      <c r="FDP830" s="347"/>
      <c r="FDQ830" s="347"/>
      <c r="FDR830" s="347"/>
      <c r="FDS830" s="347"/>
      <c r="FDT830" s="347"/>
      <c r="FDU830" s="347"/>
      <c r="FDV830" s="347"/>
      <c r="FDW830" s="347"/>
      <c r="FDX830" s="347"/>
      <c r="FDY830" s="347"/>
      <c r="FDZ830" s="347"/>
      <c r="FEA830" s="347"/>
      <c r="FEB830" s="347"/>
      <c r="FEC830" s="347"/>
      <c r="FED830" s="347"/>
      <c r="FEE830" s="347"/>
      <c r="FEF830" s="347"/>
      <c r="FEG830" s="347"/>
      <c r="FEH830" s="347"/>
      <c r="FEI830" s="347"/>
      <c r="FEJ830" s="347"/>
      <c r="FEK830" s="347"/>
      <c r="FEL830" s="347"/>
      <c r="FEM830" s="347"/>
      <c r="FEN830" s="347"/>
      <c r="FEO830" s="347"/>
      <c r="FEP830" s="347"/>
      <c r="FEQ830" s="347"/>
      <c r="FER830" s="347"/>
      <c r="FES830" s="347"/>
      <c r="FET830" s="347"/>
      <c r="FEU830" s="347"/>
      <c r="FEV830" s="347"/>
      <c r="FEW830" s="347"/>
      <c r="FEX830" s="347"/>
      <c r="FEY830" s="347"/>
      <c r="FEZ830" s="347"/>
      <c r="FFA830" s="347"/>
      <c r="FFB830" s="347"/>
      <c r="FFC830" s="347"/>
      <c r="FFD830" s="347"/>
      <c r="FFE830" s="347"/>
      <c r="FFF830" s="347"/>
      <c r="FFG830" s="347"/>
      <c r="FFH830" s="347"/>
      <c r="FFI830" s="347"/>
      <c r="FFJ830" s="347"/>
      <c r="FFK830" s="347"/>
      <c r="FFL830" s="347"/>
      <c r="FFM830" s="347"/>
      <c r="FFN830" s="347"/>
      <c r="FFO830" s="347"/>
      <c r="FFP830" s="347"/>
      <c r="FFQ830" s="347"/>
      <c r="FFR830" s="347"/>
      <c r="FFS830" s="347"/>
      <c r="FFT830" s="347"/>
      <c r="FFU830" s="347"/>
      <c r="FFV830" s="347"/>
      <c r="FFW830" s="347"/>
      <c r="FFX830" s="347"/>
      <c r="FFY830" s="347"/>
      <c r="FFZ830" s="347"/>
      <c r="FGA830" s="347"/>
      <c r="FGB830" s="347"/>
      <c r="FGC830" s="347"/>
      <c r="FGD830" s="347"/>
      <c r="FGE830" s="347"/>
      <c r="FGF830" s="347"/>
      <c r="FGG830" s="347"/>
      <c r="FGH830" s="347"/>
      <c r="FGI830" s="347"/>
      <c r="FGJ830" s="347"/>
      <c r="FGK830" s="347"/>
      <c r="FGL830" s="347"/>
      <c r="FGM830" s="347"/>
      <c r="FGN830" s="347"/>
      <c r="FGO830" s="347"/>
      <c r="FGP830" s="347"/>
      <c r="FGQ830" s="347"/>
      <c r="FGR830" s="347"/>
      <c r="FGS830" s="347"/>
      <c r="FGT830" s="347"/>
      <c r="FGU830" s="347"/>
      <c r="FGV830" s="347"/>
      <c r="FGW830" s="347"/>
      <c r="FGX830" s="347"/>
      <c r="FGY830" s="347"/>
      <c r="FGZ830" s="347"/>
      <c r="FHA830" s="347"/>
      <c r="FHB830" s="347"/>
      <c r="FHC830" s="347"/>
      <c r="FHD830" s="347"/>
      <c r="FHE830" s="347"/>
      <c r="FHF830" s="347"/>
      <c r="FHG830" s="347"/>
      <c r="FHH830" s="347"/>
      <c r="FHI830" s="347"/>
      <c r="FHJ830" s="347"/>
      <c r="FHK830" s="347"/>
      <c r="FHL830" s="347"/>
      <c r="FHM830" s="347"/>
      <c r="FHN830" s="347"/>
      <c r="FHO830" s="347"/>
      <c r="FHP830" s="347"/>
      <c r="FHQ830" s="347"/>
      <c r="FHR830" s="347"/>
      <c r="FHS830" s="347"/>
      <c r="FHT830" s="347"/>
      <c r="FHU830" s="347"/>
      <c r="FHV830" s="347"/>
      <c r="FHW830" s="347"/>
      <c r="FHX830" s="347"/>
      <c r="FHY830" s="347"/>
      <c r="FHZ830" s="347"/>
      <c r="FIA830" s="347"/>
      <c r="FIB830" s="347"/>
      <c r="FIC830" s="347"/>
      <c r="FID830" s="347"/>
      <c r="FIE830" s="347"/>
      <c r="FIF830" s="347"/>
      <c r="FIG830" s="347"/>
      <c r="FIH830" s="347"/>
      <c r="FII830" s="347"/>
      <c r="FIJ830" s="347"/>
    </row>
    <row r="831" spans="1:4300" s="50" customFormat="1" ht="45.75" customHeight="1">
      <c r="A831" s="589">
        <f>1+A830</f>
        <v>829</v>
      </c>
      <c r="B831" s="403" t="s">
        <v>8112</v>
      </c>
      <c r="C831" s="156" t="s">
        <v>8113</v>
      </c>
      <c r="D831" s="156" t="s">
        <v>6934</v>
      </c>
      <c r="E831" s="156">
        <v>45546</v>
      </c>
      <c r="F831" s="156">
        <v>45547</v>
      </c>
      <c r="G831" s="156">
        <v>45646</v>
      </c>
      <c r="H831" s="156" t="s">
        <v>416</v>
      </c>
      <c r="I831" s="156" t="s">
        <v>95</v>
      </c>
      <c r="J831" s="301" t="s">
        <v>8114</v>
      </c>
      <c r="K831" s="251">
        <v>35477038</v>
      </c>
      <c r="L831" s="156">
        <v>4</v>
      </c>
      <c r="M831" s="156" t="s">
        <v>97</v>
      </c>
      <c r="N831" s="156" t="s">
        <v>98</v>
      </c>
      <c r="O831" s="156" t="s">
        <v>3608</v>
      </c>
      <c r="P831" s="156" t="s">
        <v>8115</v>
      </c>
      <c r="Q831" s="156" t="s">
        <v>7728</v>
      </c>
      <c r="R831" s="143">
        <f>+G831-F831</f>
        <v>99</v>
      </c>
      <c r="S831" s="134" t="s">
        <v>7950</v>
      </c>
      <c r="T831" s="253">
        <v>22300000</v>
      </c>
      <c r="U831" s="156" t="s">
        <v>8116</v>
      </c>
      <c r="V831" s="253">
        <f>+T831</f>
        <v>22300000</v>
      </c>
      <c r="W831" s="156">
        <v>45546</v>
      </c>
      <c r="X831" s="156" t="s">
        <v>103</v>
      </c>
      <c r="Y831" s="317">
        <f>+Z831+AA831+AB831</f>
        <v>22300000</v>
      </c>
      <c r="Z831" s="156">
        <f>+V831</f>
        <v>22300000</v>
      </c>
      <c r="AA831" s="156">
        <v>0</v>
      </c>
      <c r="AB831" s="156">
        <f>+AC831+AD831+AE831+AF831+AG831+AH831+AI831+AJ831</f>
        <v>0</v>
      </c>
      <c r="AC831" s="156">
        <v>0</v>
      </c>
      <c r="AD831" s="156">
        <v>0</v>
      </c>
      <c r="AE831" s="156">
        <v>0</v>
      </c>
      <c r="AF831" s="156">
        <v>0</v>
      </c>
      <c r="AG831" s="156">
        <v>0</v>
      </c>
      <c r="AH831" s="156">
        <v>0</v>
      </c>
      <c r="AI831" s="156">
        <v>0</v>
      </c>
      <c r="AJ831" s="156">
        <v>0</v>
      </c>
      <c r="AK831" s="156" t="s">
        <v>104</v>
      </c>
      <c r="AL831" s="103" t="s">
        <v>8117</v>
      </c>
      <c r="AM831" s="156" t="s">
        <v>7942</v>
      </c>
      <c r="AN831" s="156">
        <v>39537254</v>
      </c>
      <c r="AO831" s="156" t="s">
        <v>114</v>
      </c>
      <c r="AP831" s="156" t="s">
        <v>108</v>
      </c>
      <c r="AQ831" s="156" t="s">
        <v>108</v>
      </c>
      <c r="AR831" s="156" t="s">
        <v>108</v>
      </c>
      <c r="AS831" s="156" t="s">
        <v>109</v>
      </c>
      <c r="AT831" s="156" t="s">
        <v>109</v>
      </c>
      <c r="AU831" s="156" t="s">
        <v>392</v>
      </c>
      <c r="AV831" s="156"/>
      <c r="AW831" s="156"/>
      <c r="AX831" s="156" t="s">
        <v>109</v>
      </c>
      <c r="AY831" s="156" t="s">
        <v>108</v>
      </c>
      <c r="AZ831" s="156"/>
      <c r="BA831" s="156"/>
      <c r="BB831" s="156"/>
      <c r="BC831" s="156"/>
      <c r="BD831" s="156"/>
      <c r="BE831" s="156"/>
      <c r="BF831" s="156"/>
      <c r="BG831" s="156"/>
      <c r="BH831" s="153">
        <f>T831+BB831</f>
        <v>22300000</v>
      </c>
      <c r="BI831" s="437" t="s">
        <v>259</v>
      </c>
      <c r="BJ831" s="240"/>
      <c r="BK831" s="240" t="s">
        <v>114</v>
      </c>
      <c r="BL831" s="240"/>
      <c r="BM831" s="346" t="s">
        <v>8118</v>
      </c>
      <c r="BN831" s="156" t="s">
        <v>161</v>
      </c>
      <c r="BO831" s="156">
        <v>51</v>
      </c>
      <c r="BP831" s="156">
        <v>26684</v>
      </c>
      <c r="BQ831" s="156" t="s">
        <v>108</v>
      </c>
      <c r="BR831" s="156" t="s">
        <v>114</v>
      </c>
      <c r="BS831" s="156" t="s">
        <v>114</v>
      </c>
      <c r="BT831" s="156" t="s">
        <v>114</v>
      </c>
      <c r="BU831" s="156" t="s">
        <v>8119</v>
      </c>
      <c r="BV831" s="156">
        <v>3202396109</v>
      </c>
      <c r="BW831" s="156" t="s">
        <v>8120</v>
      </c>
      <c r="BX831" s="156" t="s">
        <v>6875</v>
      </c>
      <c r="BY831" s="156" t="s">
        <v>119</v>
      </c>
      <c r="BZ831" s="156">
        <v>264408105</v>
      </c>
      <c r="CA831" s="157" t="s">
        <v>109</v>
      </c>
      <c r="CB831" s="157" t="s">
        <v>109</v>
      </c>
      <c r="CC831" s="157" t="s">
        <v>109</v>
      </c>
      <c r="CD831" s="360" t="s">
        <v>1018</v>
      </c>
      <c r="CE831" s="156"/>
      <c r="CF831" s="156"/>
      <c r="CG831" s="156"/>
      <c r="CH831" s="156"/>
      <c r="CI831" s="156"/>
      <c r="CJ831" s="156"/>
      <c r="CK831" s="156"/>
      <c r="CL831" s="156"/>
      <c r="CM831" s="157" t="s">
        <v>109</v>
      </c>
      <c r="CN831" s="156"/>
      <c r="CO831" s="297"/>
      <c r="CP831" s="297"/>
      <c r="CQ831" s="297"/>
      <c r="CR831" s="297"/>
      <c r="GV831" s="328"/>
      <c r="GW831" s="328"/>
      <c r="GX831" s="328"/>
      <c r="GY831" s="328"/>
      <c r="GZ831" s="328"/>
      <c r="HA831" s="328"/>
      <c r="HB831" s="328"/>
      <c r="HC831" s="328"/>
      <c r="HD831" s="328"/>
      <c r="HE831" s="328"/>
      <c r="HF831" s="328"/>
      <c r="HG831" s="328"/>
      <c r="HH831" s="328"/>
      <c r="HI831" s="328"/>
      <c r="HJ831" s="328"/>
      <c r="HK831" s="328"/>
      <c r="HL831" s="328"/>
      <c r="HM831" s="328"/>
      <c r="HN831" s="328"/>
      <c r="HO831" s="328"/>
      <c r="HP831" s="328"/>
      <c r="HQ831" s="328"/>
      <c r="HR831" s="328"/>
      <c r="HS831" s="328"/>
      <c r="HT831" s="328"/>
      <c r="HU831" s="328"/>
      <c r="HV831" s="328"/>
      <c r="HW831" s="328"/>
      <c r="HX831" s="328"/>
      <c r="HY831" s="328"/>
      <c r="HZ831" s="328"/>
      <c r="IA831" s="328"/>
      <c r="IB831" s="328"/>
      <c r="IC831" s="328"/>
      <c r="ID831" s="328"/>
      <c r="IE831" s="328"/>
      <c r="IF831" s="328"/>
      <c r="IG831" s="328"/>
      <c r="IH831" s="328"/>
      <c r="II831" s="328"/>
      <c r="IJ831" s="328"/>
      <c r="IK831" s="328"/>
      <c r="IL831" s="328"/>
      <c r="IM831" s="328"/>
      <c r="IN831" s="328"/>
      <c r="IO831" s="328"/>
      <c r="IP831" s="328"/>
      <c r="IQ831" s="328"/>
      <c r="IR831" s="328"/>
      <c r="IS831" s="328"/>
      <c r="IT831" s="328"/>
      <c r="IU831" s="328"/>
      <c r="IV831" s="328"/>
      <c r="IW831" s="328"/>
      <c r="IX831" s="328"/>
      <c r="IY831" s="328"/>
      <c r="IZ831" s="328"/>
      <c r="JA831" s="328"/>
      <c r="JB831" s="328"/>
      <c r="JC831" s="328"/>
      <c r="JD831" s="328"/>
      <c r="JE831" s="328"/>
      <c r="JF831" s="328"/>
      <c r="JG831" s="328"/>
      <c r="JH831" s="328"/>
      <c r="JI831" s="328"/>
      <c r="JJ831" s="328"/>
      <c r="JK831" s="328"/>
      <c r="JL831" s="328"/>
      <c r="JM831" s="328"/>
      <c r="JN831" s="328"/>
      <c r="JO831" s="328"/>
      <c r="JP831" s="328"/>
      <c r="JQ831" s="328"/>
      <c r="JR831" s="328"/>
      <c r="JS831" s="328"/>
      <c r="JT831" s="328"/>
      <c r="JU831" s="328"/>
      <c r="JV831" s="328"/>
      <c r="JW831" s="328"/>
      <c r="JX831" s="328"/>
      <c r="JY831" s="328"/>
      <c r="JZ831" s="328"/>
      <c r="KA831" s="328"/>
      <c r="KB831" s="328"/>
      <c r="KC831" s="328"/>
      <c r="KD831" s="328"/>
      <c r="KE831" s="328"/>
      <c r="KF831" s="328"/>
      <c r="KG831" s="328"/>
      <c r="KH831" s="328"/>
      <c r="KI831" s="328"/>
      <c r="KJ831" s="328"/>
      <c r="KK831" s="328"/>
      <c r="KL831" s="328"/>
      <c r="KM831" s="328"/>
      <c r="KN831" s="328"/>
      <c r="KO831" s="328"/>
      <c r="KP831" s="328"/>
      <c r="KQ831" s="328"/>
      <c r="KR831" s="328"/>
      <c r="KS831" s="328"/>
      <c r="KT831" s="328"/>
      <c r="KU831" s="328"/>
      <c r="KV831" s="328"/>
      <c r="KW831" s="328"/>
      <c r="KX831" s="328"/>
      <c r="KY831" s="328"/>
      <c r="KZ831" s="328"/>
      <c r="LA831" s="328"/>
      <c r="LB831" s="328"/>
      <c r="LC831" s="328"/>
      <c r="LD831" s="328"/>
      <c r="LE831" s="328"/>
      <c r="LF831" s="328"/>
      <c r="LG831" s="328"/>
      <c r="LH831" s="328"/>
      <c r="LI831" s="328"/>
      <c r="LJ831" s="328"/>
      <c r="LK831" s="328"/>
      <c r="LL831" s="328"/>
      <c r="LM831" s="328"/>
      <c r="LN831" s="328"/>
      <c r="LO831" s="328"/>
      <c r="LP831" s="328"/>
      <c r="LQ831" s="328"/>
      <c r="LR831" s="328"/>
      <c r="LS831" s="328"/>
      <c r="LT831" s="328"/>
      <c r="LU831" s="328"/>
      <c r="LV831" s="328"/>
      <c r="LW831" s="328"/>
      <c r="LX831" s="328"/>
      <c r="LY831" s="328"/>
      <c r="LZ831" s="328"/>
      <c r="MA831" s="328"/>
      <c r="MB831" s="328"/>
      <c r="MC831" s="328"/>
      <c r="MD831" s="328"/>
      <c r="ME831" s="328"/>
      <c r="MF831" s="328"/>
      <c r="MG831" s="328"/>
      <c r="MH831" s="328"/>
      <c r="MI831" s="328"/>
      <c r="MJ831" s="328"/>
      <c r="MK831" s="328"/>
      <c r="ML831" s="328"/>
      <c r="MM831" s="328"/>
      <c r="MN831" s="328"/>
      <c r="MO831" s="328"/>
      <c r="MP831" s="328"/>
      <c r="MQ831" s="328"/>
      <c r="MR831" s="328"/>
      <c r="MS831" s="328"/>
      <c r="MT831" s="328"/>
      <c r="MU831" s="328"/>
      <c r="MV831" s="328"/>
      <c r="MW831" s="328"/>
      <c r="MX831" s="328"/>
      <c r="MY831" s="328"/>
      <c r="MZ831" s="328"/>
      <c r="NA831" s="328"/>
      <c r="NB831" s="328"/>
      <c r="NC831" s="328"/>
      <c r="ND831" s="328"/>
      <c r="NE831" s="328"/>
      <c r="NF831" s="328"/>
      <c r="NG831" s="328"/>
      <c r="NH831" s="328"/>
      <c r="NI831" s="328"/>
      <c r="NJ831" s="328"/>
      <c r="NK831" s="328"/>
      <c r="NL831" s="328"/>
      <c r="NM831" s="328"/>
      <c r="NN831" s="328"/>
      <c r="NO831" s="328"/>
      <c r="NP831" s="328"/>
      <c r="NQ831" s="328"/>
      <c r="NR831" s="328"/>
      <c r="NS831" s="328"/>
      <c r="NT831" s="328"/>
      <c r="NU831" s="328"/>
      <c r="NV831" s="328"/>
      <c r="NW831" s="328"/>
      <c r="NX831" s="328"/>
      <c r="NY831" s="328"/>
      <c r="NZ831" s="328"/>
      <c r="OA831" s="328"/>
      <c r="OB831" s="328"/>
      <c r="OC831" s="328"/>
      <c r="OD831" s="328"/>
      <c r="OE831" s="328"/>
      <c r="OF831" s="328"/>
      <c r="OG831" s="328"/>
      <c r="OH831" s="328"/>
      <c r="OI831" s="328"/>
      <c r="OJ831" s="328"/>
      <c r="OK831" s="328"/>
      <c r="OL831" s="328"/>
      <c r="OM831" s="328"/>
      <c r="ON831" s="328"/>
      <c r="OO831" s="328"/>
      <c r="OP831" s="328"/>
      <c r="OQ831" s="328"/>
      <c r="OR831" s="328"/>
      <c r="OS831" s="328"/>
      <c r="OT831" s="328"/>
      <c r="OU831" s="328"/>
      <c r="OV831" s="328"/>
      <c r="OW831" s="328"/>
      <c r="OX831" s="328"/>
      <c r="OY831" s="328"/>
      <c r="OZ831" s="328"/>
      <c r="PA831" s="328"/>
      <c r="PB831" s="328"/>
      <c r="PC831" s="328"/>
      <c r="PD831" s="328"/>
      <c r="PE831" s="328"/>
      <c r="PF831" s="328"/>
      <c r="PG831" s="328"/>
      <c r="PH831" s="328"/>
      <c r="PI831" s="328"/>
      <c r="PJ831" s="328"/>
      <c r="PK831" s="328"/>
      <c r="PL831" s="328"/>
      <c r="PM831" s="328"/>
      <c r="PN831" s="328"/>
      <c r="PO831" s="328"/>
      <c r="PP831" s="328"/>
      <c r="PQ831" s="328"/>
      <c r="PR831" s="328"/>
      <c r="PS831" s="328"/>
      <c r="PT831" s="328"/>
      <c r="PU831" s="328"/>
      <c r="PV831" s="328"/>
      <c r="PW831" s="328"/>
      <c r="PX831" s="328"/>
      <c r="PY831" s="328"/>
      <c r="PZ831" s="328"/>
      <c r="QA831" s="328"/>
      <c r="QB831" s="328"/>
      <c r="QC831" s="328"/>
      <c r="QD831" s="328"/>
      <c r="QE831" s="328"/>
      <c r="QF831" s="328"/>
      <c r="QG831" s="328"/>
      <c r="QH831" s="328"/>
      <c r="QI831" s="328"/>
      <c r="QJ831" s="328"/>
      <c r="QK831" s="328"/>
      <c r="QL831" s="328"/>
      <c r="QM831" s="328"/>
      <c r="QN831" s="328"/>
      <c r="QO831" s="328"/>
      <c r="QP831" s="328"/>
      <c r="QQ831" s="328"/>
      <c r="QR831" s="328"/>
      <c r="QS831" s="328"/>
      <c r="QT831" s="328"/>
      <c r="QU831" s="328"/>
      <c r="QV831" s="328"/>
      <c r="QW831" s="328"/>
      <c r="QX831" s="328"/>
      <c r="QY831" s="328"/>
      <c r="QZ831" s="328"/>
      <c r="RA831" s="328"/>
      <c r="RB831" s="328"/>
      <c r="RC831" s="328"/>
      <c r="RD831" s="328"/>
      <c r="RE831" s="328"/>
      <c r="RF831" s="328"/>
      <c r="RG831" s="328"/>
      <c r="RH831" s="328"/>
      <c r="RI831" s="328"/>
      <c r="RJ831" s="328"/>
      <c r="RK831" s="328"/>
      <c r="RL831" s="328"/>
      <c r="RM831" s="328"/>
      <c r="RN831" s="328"/>
      <c r="RO831" s="328"/>
      <c r="RP831" s="328"/>
      <c r="RQ831" s="328"/>
      <c r="RR831" s="328"/>
      <c r="RS831" s="328"/>
      <c r="RT831" s="328"/>
      <c r="RU831" s="328"/>
      <c r="RV831" s="328"/>
      <c r="RW831" s="328"/>
      <c r="RX831" s="328"/>
      <c r="RY831" s="328"/>
      <c r="RZ831" s="328"/>
      <c r="SA831" s="328"/>
      <c r="SB831" s="328"/>
      <c r="SC831" s="328"/>
      <c r="SD831" s="328"/>
      <c r="SE831" s="328"/>
      <c r="SF831" s="328"/>
      <c r="SG831" s="328"/>
      <c r="SH831" s="328"/>
      <c r="SI831" s="328"/>
      <c r="SJ831" s="328"/>
      <c r="SK831" s="328"/>
      <c r="SL831" s="328"/>
      <c r="SM831" s="328"/>
      <c r="SN831" s="328"/>
      <c r="SO831" s="328"/>
      <c r="SP831" s="328"/>
      <c r="SQ831" s="328"/>
      <c r="SR831" s="328"/>
      <c r="SS831" s="328"/>
      <c r="ST831" s="328"/>
      <c r="SU831" s="328"/>
      <c r="SV831" s="328"/>
      <c r="SW831" s="328"/>
      <c r="SX831" s="328"/>
      <c r="SY831" s="328"/>
      <c r="SZ831" s="328"/>
      <c r="TA831" s="328"/>
      <c r="TB831" s="328"/>
      <c r="TC831" s="328"/>
      <c r="TD831" s="328"/>
      <c r="TE831" s="328"/>
      <c r="TF831" s="328"/>
      <c r="TG831" s="328"/>
      <c r="TH831" s="328"/>
      <c r="TI831" s="328"/>
      <c r="TJ831" s="328"/>
      <c r="TK831" s="328"/>
      <c r="TL831" s="328"/>
      <c r="TM831" s="328"/>
      <c r="TN831" s="328"/>
      <c r="TO831" s="328"/>
      <c r="TP831" s="328"/>
      <c r="TQ831" s="328"/>
      <c r="TR831" s="328"/>
      <c r="TS831" s="328"/>
      <c r="TT831" s="328"/>
      <c r="TU831" s="328"/>
      <c r="TV831" s="328"/>
      <c r="TW831" s="328"/>
      <c r="TX831" s="328"/>
      <c r="TY831" s="328"/>
      <c r="TZ831" s="328"/>
      <c r="UA831" s="328"/>
      <c r="UB831" s="328"/>
      <c r="UC831" s="328"/>
      <c r="UD831" s="328"/>
      <c r="UE831" s="328"/>
      <c r="UF831" s="328"/>
      <c r="UG831" s="328"/>
      <c r="UH831" s="328"/>
      <c r="UI831" s="328"/>
      <c r="UJ831" s="328"/>
      <c r="UK831" s="328"/>
      <c r="UL831" s="328"/>
      <c r="UM831" s="328"/>
      <c r="UN831" s="328"/>
      <c r="UO831" s="328"/>
      <c r="UP831" s="328"/>
      <c r="UQ831" s="328"/>
      <c r="UR831" s="328"/>
      <c r="US831" s="328"/>
      <c r="UT831" s="328"/>
      <c r="UU831" s="328"/>
      <c r="UV831" s="328"/>
      <c r="UW831" s="328"/>
      <c r="UX831" s="328"/>
      <c r="UY831" s="328"/>
      <c r="UZ831" s="328"/>
      <c r="VA831" s="328"/>
      <c r="VB831" s="328"/>
      <c r="VC831" s="328"/>
      <c r="VD831" s="328"/>
      <c r="VE831" s="328"/>
      <c r="VF831" s="328"/>
      <c r="VG831" s="328"/>
      <c r="VH831" s="328"/>
      <c r="VI831" s="328"/>
      <c r="VJ831" s="328"/>
      <c r="VK831" s="328"/>
      <c r="VL831" s="328"/>
      <c r="VM831" s="328"/>
      <c r="VN831" s="328"/>
      <c r="VO831" s="328"/>
      <c r="VP831" s="328"/>
      <c r="VQ831" s="328"/>
      <c r="VR831" s="328"/>
      <c r="VS831" s="328"/>
      <c r="VT831" s="328"/>
      <c r="VU831" s="328"/>
      <c r="VV831" s="328"/>
      <c r="VW831" s="328"/>
      <c r="VX831" s="328"/>
      <c r="VY831" s="328"/>
      <c r="VZ831" s="328"/>
      <c r="WA831" s="328"/>
      <c r="WB831" s="328"/>
      <c r="WC831" s="328"/>
      <c r="WD831" s="328"/>
      <c r="WE831" s="328"/>
      <c r="WF831" s="328"/>
      <c r="WG831" s="328"/>
      <c r="WH831" s="328"/>
      <c r="WI831" s="328"/>
      <c r="WJ831" s="328"/>
      <c r="WK831" s="328"/>
      <c r="WL831" s="328"/>
      <c r="WM831" s="328"/>
      <c r="WN831" s="328"/>
      <c r="WO831" s="328"/>
      <c r="WP831" s="328"/>
      <c r="WQ831" s="328"/>
      <c r="WR831" s="328"/>
      <c r="WS831" s="328"/>
      <c r="WT831" s="328"/>
      <c r="WU831" s="328"/>
      <c r="WV831" s="328"/>
      <c r="WW831" s="328"/>
      <c r="WX831" s="328"/>
      <c r="WY831" s="328"/>
      <c r="WZ831" s="328"/>
      <c r="XA831" s="328"/>
      <c r="XB831" s="328"/>
      <c r="XC831" s="328"/>
      <c r="XD831" s="328"/>
      <c r="XE831" s="328"/>
      <c r="XF831" s="328"/>
      <c r="XG831" s="328"/>
      <c r="XH831" s="328"/>
      <c r="XI831" s="328"/>
      <c r="XJ831" s="328"/>
      <c r="XK831" s="328"/>
      <c r="XL831" s="328"/>
      <c r="XM831" s="328"/>
      <c r="XN831" s="328"/>
      <c r="XO831" s="328"/>
      <c r="XP831" s="328"/>
      <c r="XQ831" s="328"/>
      <c r="XR831" s="328"/>
      <c r="XS831" s="328"/>
      <c r="XT831" s="328"/>
      <c r="XU831" s="328"/>
      <c r="XV831" s="328"/>
      <c r="XW831" s="328"/>
      <c r="XX831" s="328"/>
      <c r="XY831" s="328"/>
      <c r="XZ831" s="328"/>
      <c r="YA831" s="328"/>
      <c r="YB831" s="328"/>
      <c r="YC831" s="328"/>
      <c r="YD831" s="328"/>
      <c r="YE831" s="328"/>
      <c r="YF831" s="328"/>
      <c r="YG831" s="328"/>
      <c r="YH831" s="328"/>
      <c r="YI831" s="328"/>
      <c r="YJ831" s="328"/>
      <c r="YK831" s="328"/>
      <c r="YL831" s="328"/>
      <c r="YM831" s="328"/>
      <c r="YN831" s="328"/>
      <c r="YO831" s="328"/>
      <c r="YP831" s="328"/>
      <c r="YQ831" s="328"/>
      <c r="YR831" s="328"/>
      <c r="YS831" s="328"/>
      <c r="YT831" s="328"/>
      <c r="YU831" s="328"/>
      <c r="YV831" s="328"/>
      <c r="YW831" s="328"/>
      <c r="YX831" s="328"/>
      <c r="YY831" s="328"/>
      <c r="YZ831" s="328"/>
      <c r="ZA831" s="328"/>
      <c r="ZB831" s="328"/>
      <c r="ZC831" s="328"/>
      <c r="ZD831" s="328"/>
      <c r="ZE831" s="328"/>
      <c r="ZF831" s="328"/>
      <c r="ZG831" s="328"/>
      <c r="ZH831" s="328"/>
      <c r="ZI831" s="328"/>
      <c r="ZJ831" s="328"/>
      <c r="ZK831" s="328"/>
      <c r="ZL831" s="328"/>
      <c r="ZM831" s="328"/>
      <c r="ZN831" s="328"/>
      <c r="ZO831" s="328"/>
      <c r="ZP831" s="328"/>
      <c r="ZQ831" s="328"/>
      <c r="ZR831" s="328"/>
      <c r="ZS831" s="328"/>
      <c r="ZT831" s="328"/>
      <c r="ZU831" s="328"/>
      <c r="ZV831" s="328"/>
      <c r="ZW831" s="328"/>
      <c r="ZX831" s="328"/>
      <c r="ZY831" s="328"/>
      <c r="ZZ831" s="328"/>
      <c r="AAA831" s="328"/>
      <c r="AAB831" s="328"/>
      <c r="AAC831" s="328"/>
      <c r="AAD831" s="328"/>
      <c r="AAE831" s="328"/>
      <c r="AAF831" s="328"/>
      <c r="AAG831" s="328"/>
      <c r="AAH831" s="328"/>
      <c r="AAI831" s="328"/>
      <c r="AAJ831" s="328"/>
      <c r="AAK831" s="328"/>
      <c r="AAL831" s="328"/>
      <c r="AAM831" s="328"/>
      <c r="AAN831" s="328"/>
      <c r="AAO831" s="328"/>
      <c r="AAP831" s="328"/>
      <c r="AAQ831" s="328"/>
      <c r="AAR831" s="328"/>
      <c r="AAS831" s="328"/>
      <c r="AAT831" s="328"/>
      <c r="AAU831" s="328"/>
      <c r="AAV831" s="328"/>
      <c r="AAW831" s="328"/>
      <c r="AAX831" s="328"/>
      <c r="AAY831" s="328"/>
      <c r="AAZ831" s="328"/>
      <c r="ABA831" s="328"/>
      <c r="ABB831" s="328"/>
      <c r="ABC831" s="328"/>
      <c r="ABD831" s="328"/>
      <c r="ABE831" s="328"/>
      <c r="ABF831" s="328"/>
      <c r="ABG831" s="328"/>
      <c r="ABH831" s="328"/>
      <c r="ABI831" s="347"/>
      <c r="ABJ831" s="347"/>
      <c r="ABK831" s="347"/>
      <c r="ABL831" s="347"/>
      <c r="ABM831" s="347"/>
      <c r="ABN831" s="347"/>
      <c r="ABO831" s="347"/>
      <c r="ABP831" s="347"/>
      <c r="ABQ831" s="347"/>
      <c r="ABR831" s="347"/>
      <c r="ABS831" s="347"/>
      <c r="ABT831" s="347"/>
      <c r="ABU831" s="347"/>
      <c r="ABV831" s="347"/>
      <c r="ABW831" s="347"/>
      <c r="ABX831" s="347"/>
      <c r="ABY831" s="347"/>
      <c r="ABZ831" s="347"/>
      <c r="ACA831" s="347"/>
      <c r="ACB831" s="347"/>
      <c r="ACC831" s="347"/>
      <c r="ACD831" s="347"/>
      <c r="ACE831" s="347"/>
      <c r="ACF831" s="347"/>
      <c r="ACG831" s="347"/>
      <c r="ACH831" s="347"/>
      <c r="ACI831" s="347"/>
      <c r="ACJ831" s="347"/>
      <c r="ACK831" s="347"/>
      <c r="ACL831" s="347"/>
      <c r="ACM831" s="347"/>
      <c r="ACN831" s="347"/>
      <c r="ACO831" s="347"/>
      <c r="ACP831" s="347"/>
      <c r="ACQ831" s="347"/>
      <c r="ACR831" s="347"/>
      <c r="ACS831" s="347"/>
      <c r="ACT831" s="347"/>
      <c r="ACU831" s="347"/>
      <c r="ACV831" s="347"/>
      <c r="ACW831" s="347"/>
      <c r="ACX831" s="347"/>
      <c r="ACY831" s="347"/>
      <c r="ACZ831" s="347"/>
      <c r="ADA831" s="347"/>
      <c r="ADB831" s="347"/>
      <c r="ADC831" s="347"/>
      <c r="ADD831" s="347"/>
      <c r="ADE831" s="347"/>
      <c r="ADF831" s="347"/>
      <c r="ADG831" s="347"/>
      <c r="ADH831" s="347"/>
      <c r="ADI831" s="347"/>
      <c r="ADJ831" s="347"/>
      <c r="ADK831" s="347"/>
      <c r="ADL831" s="347"/>
      <c r="ADM831" s="347"/>
      <c r="ADN831" s="347"/>
      <c r="ADO831" s="347"/>
      <c r="ADP831" s="347"/>
      <c r="ADQ831" s="347"/>
      <c r="ADR831" s="347"/>
      <c r="ADS831" s="347"/>
      <c r="ADT831" s="347"/>
      <c r="ADU831" s="347"/>
      <c r="ADV831" s="347"/>
      <c r="ADW831" s="347"/>
      <c r="ADX831" s="347"/>
      <c r="ADY831" s="347"/>
      <c r="ADZ831" s="347"/>
      <c r="AEA831" s="347"/>
      <c r="AEB831" s="347"/>
      <c r="AEC831" s="347"/>
      <c r="AED831" s="347"/>
      <c r="AEE831" s="347"/>
      <c r="AEF831" s="347"/>
      <c r="AEG831" s="347"/>
      <c r="AEH831" s="347"/>
      <c r="AEI831" s="347"/>
      <c r="AEJ831" s="347"/>
      <c r="AEK831" s="347"/>
      <c r="AEL831" s="347"/>
      <c r="AEM831" s="347"/>
      <c r="AEN831" s="347"/>
      <c r="AEO831" s="347"/>
      <c r="AEP831" s="347"/>
      <c r="AEQ831" s="347"/>
      <c r="AER831" s="347"/>
      <c r="AES831" s="347"/>
      <c r="AET831" s="347"/>
      <c r="AEU831" s="347"/>
      <c r="AEV831" s="347"/>
      <c r="AEW831" s="347"/>
      <c r="AEX831" s="347"/>
      <c r="AEY831" s="347"/>
      <c r="AEZ831" s="347"/>
      <c r="AFA831" s="347"/>
      <c r="AFB831" s="347"/>
      <c r="AFC831" s="347"/>
      <c r="AFD831" s="347"/>
      <c r="AFE831" s="347"/>
      <c r="AFF831" s="347"/>
      <c r="AFG831" s="347"/>
      <c r="AFH831" s="347"/>
      <c r="AFI831" s="347"/>
      <c r="AFJ831" s="347"/>
      <c r="AFK831" s="347"/>
      <c r="AFL831" s="347"/>
      <c r="AFM831" s="347"/>
      <c r="AFN831" s="347"/>
      <c r="AFO831" s="347"/>
      <c r="AFP831" s="347"/>
      <c r="AFQ831" s="347"/>
      <c r="AFR831" s="347"/>
      <c r="AFS831" s="347"/>
      <c r="AFT831" s="347"/>
      <c r="AFU831" s="347"/>
      <c r="AFV831" s="347"/>
      <c r="AFW831" s="347"/>
      <c r="AFX831" s="347"/>
      <c r="AFY831" s="347"/>
      <c r="AFZ831" s="347"/>
      <c r="AGA831" s="347"/>
      <c r="AGB831" s="347"/>
      <c r="AGC831" s="347"/>
      <c r="AGD831" s="347"/>
      <c r="AGE831" s="347"/>
      <c r="AGF831" s="347"/>
      <c r="AGG831" s="347"/>
      <c r="AGH831" s="347"/>
      <c r="AGI831" s="347"/>
      <c r="AGJ831" s="347"/>
      <c r="AGK831" s="347"/>
      <c r="AGL831" s="347"/>
      <c r="AGM831" s="347"/>
      <c r="AGN831" s="347"/>
      <c r="AGO831" s="347"/>
      <c r="AGP831" s="347"/>
      <c r="AGQ831" s="347"/>
      <c r="AGR831" s="347"/>
      <c r="AGS831" s="347"/>
      <c r="AGT831" s="347"/>
      <c r="AGU831" s="347"/>
      <c r="AGV831" s="347"/>
      <c r="AGW831" s="347"/>
      <c r="AGX831" s="347"/>
      <c r="AGY831" s="347"/>
      <c r="AGZ831" s="347"/>
      <c r="AHA831" s="347"/>
      <c r="AHB831" s="347"/>
      <c r="AHC831" s="347"/>
      <c r="AHD831" s="347"/>
      <c r="AHE831" s="347"/>
      <c r="AHF831" s="347"/>
      <c r="AHG831" s="347"/>
      <c r="AHH831" s="347"/>
      <c r="AHI831" s="347"/>
      <c r="AHJ831" s="347"/>
      <c r="AHK831" s="347"/>
      <c r="AHL831" s="347"/>
      <c r="AHM831" s="347"/>
      <c r="AHN831" s="347"/>
      <c r="AHO831" s="347"/>
      <c r="AHP831" s="347"/>
      <c r="AHQ831" s="347"/>
      <c r="AHR831" s="347"/>
      <c r="AHS831" s="347"/>
      <c r="AHT831" s="347"/>
      <c r="AHU831" s="347"/>
      <c r="AHV831" s="347"/>
      <c r="AHW831" s="347"/>
      <c r="AHX831" s="347"/>
      <c r="AHY831" s="347"/>
      <c r="AHZ831" s="347"/>
      <c r="AIA831" s="347"/>
      <c r="AIB831" s="347"/>
      <c r="AIC831" s="347"/>
      <c r="AID831" s="347"/>
      <c r="AIE831" s="347"/>
      <c r="AIF831" s="347"/>
      <c r="AIG831" s="347"/>
      <c r="AIH831" s="347"/>
      <c r="AII831" s="347"/>
      <c r="AIJ831" s="347"/>
      <c r="AIK831" s="347"/>
      <c r="AIL831" s="347"/>
      <c r="AIM831" s="347"/>
      <c r="AIN831" s="347"/>
      <c r="AIO831" s="347"/>
      <c r="AIP831" s="347"/>
      <c r="AIQ831" s="347"/>
      <c r="AIR831" s="347"/>
      <c r="AIS831" s="347"/>
      <c r="AIT831" s="347"/>
      <c r="AIU831" s="347"/>
      <c r="AIV831" s="347"/>
      <c r="AIW831" s="347"/>
      <c r="AIX831" s="347"/>
      <c r="AIY831" s="347"/>
      <c r="AIZ831" s="347"/>
      <c r="AJA831" s="347"/>
      <c r="AJB831" s="347"/>
      <c r="AJC831" s="347"/>
      <c r="AJD831" s="347"/>
      <c r="AJE831" s="347"/>
      <c r="AJF831" s="347"/>
      <c r="AJG831" s="347"/>
      <c r="AJH831" s="347"/>
      <c r="AJI831" s="347"/>
      <c r="AJJ831" s="347"/>
      <c r="AJK831" s="347"/>
      <c r="AJL831" s="347"/>
      <c r="AJM831" s="347"/>
      <c r="AJN831" s="347"/>
      <c r="AJO831" s="347"/>
      <c r="AJP831" s="347"/>
      <c r="AJQ831" s="347"/>
      <c r="AJR831" s="347"/>
      <c r="AJS831" s="347"/>
      <c r="AJT831" s="347"/>
      <c r="AJU831" s="347"/>
      <c r="AJV831" s="347"/>
      <c r="AJW831" s="347"/>
      <c r="AJX831" s="347"/>
      <c r="AJY831" s="347"/>
      <c r="AJZ831" s="347"/>
      <c r="AKA831" s="347"/>
      <c r="AKB831" s="347"/>
      <c r="AKC831" s="347"/>
      <c r="AKD831" s="347"/>
      <c r="AKE831" s="347"/>
      <c r="AKF831" s="347"/>
      <c r="AKG831" s="347"/>
      <c r="AKH831" s="347"/>
      <c r="AKI831" s="347"/>
      <c r="AKJ831" s="347"/>
      <c r="AKK831" s="347"/>
      <c r="AKL831" s="347"/>
      <c r="AKM831" s="347"/>
      <c r="AKN831" s="347"/>
      <c r="AKO831" s="347"/>
      <c r="AKP831" s="347"/>
      <c r="AKQ831" s="347"/>
      <c r="AKR831" s="347"/>
      <c r="AKS831" s="347"/>
      <c r="AKT831" s="347"/>
      <c r="AKU831" s="347"/>
      <c r="AKV831" s="347"/>
      <c r="AKW831" s="347"/>
      <c r="AKX831" s="347"/>
      <c r="AKY831" s="347"/>
      <c r="AKZ831" s="347"/>
      <c r="ALA831" s="347"/>
      <c r="ALB831" s="347"/>
      <c r="ALC831" s="347"/>
      <c r="ALD831" s="347"/>
      <c r="ALE831" s="347"/>
      <c r="ALF831" s="347"/>
      <c r="ALG831" s="347"/>
      <c r="ALH831" s="347"/>
      <c r="ALI831" s="347"/>
      <c r="ALJ831" s="347"/>
      <c r="ALK831" s="347"/>
      <c r="ALL831" s="347"/>
      <c r="ALM831" s="347"/>
      <c r="ALN831" s="347"/>
      <c r="ALO831" s="347"/>
      <c r="ALP831" s="347"/>
      <c r="ALQ831" s="347"/>
      <c r="ALR831" s="347"/>
      <c r="ALS831" s="347"/>
      <c r="ALT831" s="347"/>
      <c r="ALU831" s="347"/>
      <c r="ALV831" s="347"/>
      <c r="ALW831" s="347"/>
      <c r="ALX831" s="347"/>
      <c r="ALY831" s="347"/>
      <c r="ALZ831" s="347"/>
      <c r="AMA831" s="347"/>
      <c r="AMB831" s="347"/>
      <c r="AMC831" s="347"/>
      <c r="AMD831" s="347"/>
      <c r="AME831" s="347"/>
      <c r="AMF831" s="347"/>
      <c r="AMG831" s="347"/>
      <c r="AMH831" s="347"/>
      <c r="AMI831" s="347"/>
      <c r="AMJ831" s="347"/>
      <c r="AMK831" s="347"/>
      <c r="AML831" s="347"/>
      <c r="AMM831" s="347"/>
      <c r="AMN831" s="347"/>
      <c r="AMO831" s="347"/>
      <c r="AMP831" s="347"/>
      <c r="AMQ831" s="347"/>
      <c r="AMR831" s="347"/>
      <c r="AMS831" s="347"/>
      <c r="AMT831" s="347"/>
      <c r="AMU831" s="347"/>
      <c r="AMV831" s="347"/>
      <c r="AMW831" s="347"/>
      <c r="AMX831" s="347"/>
      <c r="AMY831" s="347"/>
      <c r="AMZ831" s="347"/>
      <c r="ANA831" s="347"/>
      <c r="ANB831" s="347"/>
      <c r="ANC831" s="347"/>
      <c r="AND831" s="347"/>
      <c r="ANE831" s="347"/>
      <c r="ANF831" s="347"/>
      <c r="ANG831" s="347"/>
      <c r="ANH831" s="347"/>
      <c r="ANI831" s="347"/>
      <c r="ANJ831" s="347"/>
      <c r="ANK831" s="347"/>
      <c r="ANL831" s="347"/>
      <c r="ANM831" s="347"/>
      <c r="ANN831" s="347"/>
      <c r="ANO831" s="347"/>
      <c r="ANP831" s="347"/>
      <c r="ANQ831" s="347"/>
      <c r="ANR831" s="347"/>
      <c r="ANS831" s="347"/>
      <c r="ANT831" s="347"/>
      <c r="ANU831" s="347"/>
      <c r="ANV831" s="347"/>
      <c r="ANW831" s="347"/>
      <c r="ANX831" s="347"/>
      <c r="ANY831" s="347"/>
      <c r="ANZ831" s="347"/>
      <c r="AOA831" s="347"/>
      <c r="AOB831" s="347"/>
      <c r="AOC831" s="347"/>
      <c r="AOD831" s="347"/>
      <c r="AOE831" s="347"/>
      <c r="AOF831" s="347"/>
      <c r="AOG831" s="347"/>
      <c r="AOH831" s="347"/>
      <c r="AOI831" s="347"/>
      <c r="AOJ831" s="347"/>
      <c r="AOK831" s="347"/>
      <c r="AOL831" s="347"/>
      <c r="AOM831" s="347"/>
      <c r="AON831" s="347"/>
      <c r="AOO831" s="347"/>
      <c r="AOP831" s="347"/>
      <c r="AOQ831" s="347"/>
      <c r="AOR831" s="347"/>
      <c r="AOS831" s="347"/>
      <c r="AOT831" s="347"/>
      <c r="AOU831" s="347"/>
      <c r="AOV831" s="347"/>
      <c r="AOW831" s="347"/>
      <c r="AOX831" s="347"/>
      <c r="AOY831" s="347"/>
      <c r="AOZ831" s="347"/>
      <c r="APA831" s="347"/>
      <c r="APB831" s="347"/>
      <c r="APC831" s="347"/>
      <c r="APD831" s="347"/>
      <c r="APE831" s="347"/>
      <c r="APF831" s="347"/>
      <c r="APG831" s="347"/>
      <c r="APH831" s="347"/>
      <c r="API831" s="347"/>
      <c r="APJ831" s="347"/>
      <c r="APK831" s="347"/>
      <c r="APL831" s="347"/>
      <c r="APM831" s="347"/>
      <c r="APN831" s="347"/>
      <c r="APO831" s="347"/>
      <c r="APP831" s="347"/>
      <c r="APQ831" s="347"/>
      <c r="APR831" s="347"/>
      <c r="APS831" s="347"/>
      <c r="APT831" s="347"/>
      <c r="APU831" s="347"/>
      <c r="APV831" s="347"/>
      <c r="APW831" s="347"/>
      <c r="APX831" s="347"/>
      <c r="APY831" s="347"/>
      <c r="APZ831" s="347"/>
      <c r="AQA831" s="347"/>
      <c r="AQB831" s="347"/>
      <c r="AQC831" s="347"/>
      <c r="AQD831" s="347"/>
      <c r="AQE831" s="347"/>
      <c r="AQF831" s="347"/>
      <c r="AQG831" s="347"/>
      <c r="AQH831" s="347"/>
      <c r="AQI831" s="347"/>
      <c r="AQJ831" s="347"/>
      <c r="AQK831" s="347"/>
      <c r="AQL831" s="347"/>
      <c r="AQM831" s="347"/>
      <c r="AQN831" s="347"/>
      <c r="AQO831" s="347"/>
      <c r="AQP831" s="347"/>
      <c r="AQQ831" s="347"/>
      <c r="AQR831" s="347"/>
      <c r="AQS831" s="347"/>
      <c r="AQT831" s="347"/>
      <c r="AQU831" s="347"/>
      <c r="AQV831" s="347"/>
      <c r="AQW831" s="347"/>
      <c r="AQX831" s="347"/>
      <c r="AQY831" s="347"/>
      <c r="AQZ831" s="347"/>
      <c r="ARA831" s="347"/>
      <c r="ARB831" s="347"/>
      <c r="ARC831" s="347"/>
      <c r="ARD831" s="347"/>
      <c r="ARE831" s="347"/>
      <c r="ARF831" s="347"/>
      <c r="ARG831" s="347"/>
      <c r="ARH831" s="347"/>
      <c r="ARI831" s="347"/>
      <c r="ARJ831" s="347"/>
      <c r="ARK831" s="347"/>
      <c r="ARL831" s="347"/>
      <c r="ARM831" s="347"/>
      <c r="ARN831" s="347"/>
      <c r="ARO831" s="347"/>
      <c r="ARP831" s="347"/>
      <c r="ARQ831" s="347"/>
      <c r="ARR831" s="347"/>
      <c r="ARS831" s="347"/>
      <c r="ART831" s="347"/>
      <c r="ARU831" s="347"/>
      <c r="ARV831" s="347"/>
      <c r="ARW831" s="347"/>
      <c r="ARX831" s="347"/>
      <c r="ARY831" s="347"/>
      <c r="ARZ831" s="347"/>
      <c r="ASA831" s="347"/>
      <c r="ASB831" s="347"/>
      <c r="ASC831" s="347"/>
      <c r="ASD831" s="347"/>
      <c r="ASE831" s="347"/>
      <c r="ASF831" s="347"/>
      <c r="ASG831" s="347"/>
      <c r="ASH831" s="347"/>
      <c r="ASI831" s="347"/>
      <c r="ASJ831" s="347"/>
      <c r="ASK831" s="347"/>
      <c r="ASL831" s="347"/>
      <c r="ASM831" s="347"/>
      <c r="ASN831" s="347"/>
      <c r="ASO831" s="347"/>
      <c r="ASP831" s="347"/>
      <c r="ASQ831" s="347"/>
      <c r="ASR831" s="347"/>
      <c r="ASS831" s="347"/>
      <c r="AST831" s="347"/>
      <c r="ASU831" s="347"/>
      <c r="ASV831" s="347"/>
      <c r="ASW831" s="347"/>
      <c r="ASX831" s="347"/>
      <c r="ASY831" s="347"/>
      <c r="ASZ831" s="347"/>
      <c r="ATA831" s="347"/>
      <c r="ATB831" s="347"/>
      <c r="ATC831" s="347"/>
      <c r="ATD831" s="347"/>
      <c r="ATE831" s="347"/>
      <c r="ATF831" s="347"/>
      <c r="ATG831" s="347"/>
      <c r="ATH831" s="347"/>
      <c r="ATI831" s="347"/>
      <c r="ATJ831" s="347"/>
      <c r="ATK831" s="347"/>
      <c r="ATL831" s="347"/>
      <c r="ATM831" s="347"/>
      <c r="ATN831" s="347"/>
      <c r="ATO831" s="347"/>
      <c r="ATP831" s="347"/>
      <c r="ATQ831" s="347"/>
      <c r="ATR831" s="347"/>
      <c r="ATS831" s="347"/>
      <c r="ATT831" s="347"/>
      <c r="ATU831" s="347"/>
      <c r="ATV831" s="347"/>
      <c r="ATW831" s="347"/>
      <c r="ATX831" s="347"/>
      <c r="ATY831" s="347"/>
      <c r="ATZ831" s="347"/>
      <c r="AUA831" s="347"/>
      <c r="AUB831" s="347"/>
      <c r="AUC831" s="347"/>
      <c r="AUD831" s="347"/>
      <c r="AUE831" s="347"/>
      <c r="AUF831" s="347"/>
      <c r="AUG831" s="347"/>
      <c r="AUH831" s="347"/>
      <c r="AUI831" s="347"/>
      <c r="AUJ831" s="347"/>
      <c r="AUK831" s="347"/>
      <c r="AUL831" s="347"/>
      <c r="AUM831" s="347"/>
      <c r="AUN831" s="347"/>
      <c r="AUO831" s="347"/>
      <c r="AUP831" s="347"/>
      <c r="AUQ831" s="347"/>
      <c r="AUR831" s="347"/>
      <c r="AUS831" s="347"/>
      <c r="AUT831" s="347"/>
      <c r="AUU831" s="347"/>
      <c r="AUV831" s="347"/>
      <c r="AUW831" s="347"/>
      <c r="AUX831" s="347"/>
      <c r="AUY831" s="347"/>
      <c r="AUZ831" s="347"/>
      <c r="AVA831" s="347"/>
      <c r="AVB831" s="347"/>
      <c r="AVC831" s="347"/>
      <c r="AVD831" s="347"/>
      <c r="AVE831" s="347"/>
      <c r="AVF831" s="347"/>
      <c r="AVG831" s="347"/>
      <c r="AVH831" s="347"/>
      <c r="AVI831" s="347"/>
      <c r="AVJ831" s="347"/>
      <c r="AVK831" s="347"/>
      <c r="AVL831" s="347"/>
      <c r="AVM831" s="347"/>
      <c r="AVN831" s="347"/>
      <c r="AVO831" s="347"/>
      <c r="AVP831" s="347"/>
      <c r="AVQ831" s="347"/>
      <c r="AVR831" s="347"/>
      <c r="AVS831" s="347"/>
      <c r="AVT831" s="347"/>
      <c r="AVU831" s="347"/>
      <c r="AVV831" s="347"/>
      <c r="AVW831" s="347"/>
      <c r="AVX831" s="347"/>
      <c r="AVY831" s="347"/>
      <c r="AVZ831" s="347"/>
      <c r="AWA831" s="347"/>
      <c r="AWB831" s="347"/>
      <c r="AWC831" s="347"/>
      <c r="AWD831" s="347"/>
      <c r="AWE831" s="347"/>
      <c r="AWF831" s="347"/>
      <c r="AWG831" s="347"/>
      <c r="AWH831" s="347"/>
      <c r="AWI831" s="347"/>
      <c r="AWJ831" s="347"/>
      <c r="AWK831" s="347"/>
      <c r="AWL831" s="347"/>
      <c r="AWM831" s="347"/>
      <c r="AWN831" s="347"/>
      <c r="AWO831" s="347"/>
      <c r="AWP831" s="347"/>
      <c r="AWQ831" s="347"/>
      <c r="AWR831" s="347"/>
      <c r="AWS831" s="347"/>
      <c r="AWT831" s="347"/>
      <c r="AWU831" s="347"/>
      <c r="AWV831" s="347"/>
      <c r="AWW831" s="347"/>
      <c r="AWX831" s="347"/>
      <c r="AWY831" s="347"/>
      <c r="AWZ831" s="347"/>
      <c r="AXA831" s="347"/>
      <c r="AXB831" s="347"/>
      <c r="AXC831" s="347"/>
      <c r="AXD831" s="347"/>
      <c r="AXE831" s="347"/>
      <c r="AXF831" s="347"/>
      <c r="AXG831" s="347"/>
      <c r="AXH831" s="347"/>
      <c r="AXI831" s="347"/>
      <c r="AXJ831" s="347"/>
      <c r="AXK831" s="347"/>
      <c r="AXL831" s="347"/>
      <c r="AXM831" s="347"/>
      <c r="AXN831" s="347"/>
      <c r="AXO831" s="347"/>
      <c r="AXP831" s="347"/>
      <c r="AXQ831" s="347"/>
      <c r="AXR831" s="347"/>
      <c r="AXS831" s="347"/>
      <c r="AXT831" s="347"/>
      <c r="AXU831" s="347"/>
      <c r="AXV831" s="347"/>
      <c r="AXW831" s="347"/>
      <c r="AXX831" s="347"/>
      <c r="AXY831" s="347"/>
      <c r="AXZ831" s="347"/>
      <c r="AYA831" s="347"/>
      <c r="AYB831" s="347"/>
      <c r="AYC831" s="347"/>
      <c r="AYD831" s="347"/>
      <c r="AYE831" s="347"/>
      <c r="AYF831" s="347"/>
      <c r="AYG831" s="347"/>
      <c r="AYH831" s="347"/>
      <c r="AYI831" s="347"/>
      <c r="AYJ831" s="347"/>
      <c r="AYK831" s="347"/>
      <c r="AYL831" s="347"/>
      <c r="AYM831" s="347"/>
      <c r="AYN831" s="347"/>
      <c r="AYO831" s="347"/>
      <c r="AYP831" s="347"/>
      <c r="AYQ831" s="347"/>
      <c r="AYR831" s="347"/>
      <c r="AYS831" s="347"/>
      <c r="AYT831" s="347"/>
      <c r="AYU831" s="347"/>
      <c r="AYV831" s="347"/>
      <c r="AYW831" s="347"/>
      <c r="AYX831" s="347"/>
      <c r="AYY831" s="347"/>
      <c r="AYZ831" s="347"/>
      <c r="AZA831" s="347"/>
      <c r="AZB831" s="347"/>
      <c r="AZC831" s="347"/>
      <c r="AZD831" s="347"/>
      <c r="AZE831" s="347"/>
      <c r="AZF831" s="347"/>
      <c r="AZG831" s="347"/>
      <c r="AZH831" s="347"/>
      <c r="AZI831" s="347"/>
      <c r="AZJ831" s="347"/>
      <c r="AZK831" s="347"/>
      <c r="AZL831" s="347"/>
      <c r="AZM831" s="347"/>
      <c r="AZN831" s="347"/>
      <c r="AZO831" s="347"/>
      <c r="AZP831" s="347"/>
      <c r="AZQ831" s="347"/>
      <c r="AZR831" s="347"/>
      <c r="AZS831" s="347"/>
      <c r="AZT831" s="347"/>
      <c r="AZU831" s="347"/>
      <c r="AZV831" s="347"/>
      <c r="AZW831" s="347"/>
      <c r="AZX831" s="347"/>
      <c r="AZY831" s="347"/>
      <c r="AZZ831" s="347"/>
      <c r="BAA831" s="347"/>
      <c r="BAB831" s="347"/>
      <c r="BAC831" s="347"/>
      <c r="BAD831" s="347"/>
      <c r="BAE831" s="347"/>
      <c r="BAF831" s="347"/>
      <c r="BAG831" s="347"/>
      <c r="BAH831" s="347"/>
      <c r="BAI831" s="347"/>
      <c r="BAJ831" s="347"/>
      <c r="BAK831" s="347"/>
      <c r="BAL831" s="347"/>
      <c r="BAM831" s="347"/>
      <c r="BAN831" s="347"/>
      <c r="BAO831" s="347"/>
      <c r="BAP831" s="347"/>
      <c r="BAQ831" s="347"/>
      <c r="BAR831" s="347"/>
      <c r="BAS831" s="347"/>
      <c r="BAT831" s="347"/>
      <c r="BAU831" s="347"/>
      <c r="BAV831" s="347"/>
      <c r="BAW831" s="347"/>
      <c r="BAX831" s="347"/>
      <c r="BAY831" s="347"/>
      <c r="BAZ831" s="347"/>
      <c r="BBA831" s="347"/>
      <c r="BBB831" s="347"/>
      <c r="BBC831" s="347"/>
      <c r="BBD831" s="347"/>
      <c r="BBE831" s="347"/>
      <c r="BBF831" s="347"/>
      <c r="BBG831" s="347"/>
      <c r="BBH831" s="347"/>
      <c r="BBI831" s="347"/>
      <c r="BBJ831" s="347"/>
      <c r="BBK831" s="347"/>
      <c r="BBL831" s="347"/>
      <c r="BBM831" s="347"/>
      <c r="BBN831" s="347"/>
      <c r="BBO831" s="347"/>
      <c r="BBP831" s="347"/>
      <c r="BBQ831" s="347"/>
      <c r="BBR831" s="347"/>
      <c r="BBS831" s="347"/>
      <c r="BBT831" s="347"/>
      <c r="BBU831" s="347"/>
      <c r="BBV831" s="347"/>
      <c r="BBW831" s="347"/>
      <c r="BBX831" s="347"/>
      <c r="BBY831" s="347"/>
      <c r="BBZ831" s="347"/>
      <c r="BCA831" s="347"/>
      <c r="BCB831" s="347"/>
      <c r="BCC831" s="347"/>
      <c r="BCD831" s="347"/>
      <c r="BCE831" s="347"/>
      <c r="BCF831" s="347"/>
      <c r="BCG831" s="347"/>
      <c r="BCH831" s="347"/>
      <c r="BCI831" s="347"/>
      <c r="BCJ831" s="347"/>
      <c r="BCK831" s="347"/>
      <c r="BCL831" s="347"/>
      <c r="BCM831" s="347"/>
      <c r="BCN831" s="347"/>
      <c r="BCO831" s="347"/>
      <c r="BCP831" s="347"/>
      <c r="BCQ831" s="347"/>
      <c r="BCR831" s="347"/>
      <c r="BCS831" s="347"/>
      <c r="BCT831" s="347"/>
      <c r="BCU831" s="347"/>
      <c r="BCV831" s="347"/>
      <c r="BCW831" s="347"/>
      <c r="BCX831" s="347"/>
      <c r="BCY831" s="347"/>
      <c r="BCZ831" s="347"/>
      <c r="BDA831" s="347"/>
      <c r="BDB831" s="347"/>
      <c r="BDC831" s="347"/>
      <c r="BDD831" s="347"/>
      <c r="BDE831" s="347"/>
      <c r="BDF831" s="347"/>
      <c r="BDG831" s="347"/>
      <c r="BDH831" s="347"/>
      <c r="BDI831" s="347"/>
      <c r="BDJ831" s="347"/>
      <c r="BDK831" s="347"/>
      <c r="BDL831" s="347"/>
      <c r="BDM831" s="347"/>
      <c r="BDN831" s="347"/>
      <c r="BDO831" s="347"/>
      <c r="BDP831" s="347"/>
      <c r="BDQ831" s="347"/>
      <c r="BDR831" s="347"/>
      <c r="BDS831" s="347"/>
      <c r="BDT831" s="347"/>
      <c r="BDU831" s="347"/>
      <c r="BDV831" s="347"/>
      <c r="BDW831" s="347"/>
      <c r="BDX831" s="347"/>
      <c r="BDY831" s="347"/>
      <c r="BDZ831" s="347"/>
      <c r="BEA831" s="347"/>
      <c r="BEB831" s="347"/>
      <c r="BEC831" s="347"/>
      <c r="BED831" s="347"/>
      <c r="BEE831" s="347"/>
      <c r="BEF831" s="347"/>
      <c r="BEG831" s="347"/>
      <c r="BEH831" s="347"/>
      <c r="BEI831" s="347"/>
      <c r="BEJ831" s="347"/>
      <c r="BEK831" s="347"/>
      <c r="BEL831" s="347"/>
      <c r="BEM831" s="347"/>
      <c r="BEN831" s="347"/>
      <c r="BEO831" s="347"/>
      <c r="BEP831" s="347"/>
      <c r="BEQ831" s="347"/>
      <c r="BER831" s="347"/>
      <c r="BES831" s="347"/>
      <c r="BET831" s="347"/>
      <c r="BEU831" s="347"/>
      <c r="BEV831" s="347"/>
      <c r="BEW831" s="347"/>
      <c r="BEX831" s="347"/>
      <c r="BEY831" s="347"/>
      <c r="BEZ831" s="347"/>
      <c r="BFA831" s="347"/>
      <c r="BFB831" s="347"/>
      <c r="BFC831" s="347"/>
      <c r="BFD831" s="347"/>
      <c r="BFE831" s="347"/>
      <c r="BFF831" s="347"/>
      <c r="BFG831" s="347"/>
      <c r="BFH831" s="347"/>
      <c r="BFI831" s="347"/>
      <c r="BFJ831" s="347"/>
      <c r="BFK831" s="347"/>
      <c r="BFL831" s="347"/>
      <c r="BFM831" s="347"/>
      <c r="BFN831" s="347"/>
      <c r="BFO831" s="347"/>
      <c r="BFP831" s="347"/>
      <c r="BFQ831" s="347"/>
      <c r="BFR831" s="347"/>
      <c r="BFS831" s="347"/>
      <c r="BFT831" s="347"/>
      <c r="BFU831" s="347"/>
      <c r="BFV831" s="347"/>
      <c r="BFW831" s="347"/>
      <c r="BFX831" s="347"/>
      <c r="BFY831" s="347"/>
      <c r="BFZ831" s="347"/>
      <c r="BGA831" s="347"/>
      <c r="BGB831" s="347"/>
      <c r="BGC831" s="347"/>
      <c r="BGD831" s="347"/>
      <c r="BGE831" s="347"/>
      <c r="BGF831" s="347"/>
      <c r="BGG831" s="347"/>
      <c r="BGH831" s="347"/>
      <c r="BGI831" s="347"/>
      <c r="BGJ831" s="347"/>
      <c r="BGK831" s="347"/>
      <c r="BGL831" s="347"/>
      <c r="BGM831" s="347"/>
      <c r="BGN831" s="347"/>
      <c r="BGO831" s="347"/>
      <c r="BGP831" s="347"/>
      <c r="BGQ831" s="347"/>
      <c r="BGR831" s="347"/>
      <c r="BGS831" s="347"/>
      <c r="BGT831" s="347"/>
      <c r="BGU831" s="347"/>
      <c r="BGV831" s="347"/>
      <c r="BGW831" s="347"/>
      <c r="BGX831" s="347"/>
      <c r="BGY831" s="347"/>
      <c r="BGZ831" s="347"/>
      <c r="BHA831" s="347"/>
      <c r="BHB831" s="347"/>
      <c r="BHC831" s="347"/>
      <c r="BHD831" s="347"/>
      <c r="BHE831" s="347"/>
      <c r="BHF831" s="347"/>
      <c r="BHG831" s="347"/>
      <c r="BHH831" s="347"/>
      <c r="BHI831" s="347"/>
      <c r="BHJ831" s="347"/>
      <c r="BHK831" s="347"/>
      <c r="BHL831" s="347"/>
      <c r="BHM831" s="347"/>
      <c r="BHN831" s="347"/>
      <c r="BHO831" s="347"/>
      <c r="BHP831" s="347"/>
      <c r="BHQ831" s="347"/>
      <c r="BHR831" s="347"/>
      <c r="BHS831" s="347"/>
      <c r="BHT831" s="347"/>
      <c r="BHU831" s="347"/>
      <c r="BHV831" s="347"/>
      <c r="BHW831" s="347"/>
      <c r="BHX831" s="347"/>
      <c r="BHY831" s="347"/>
      <c r="BHZ831" s="347"/>
      <c r="BIA831" s="347"/>
      <c r="BIB831" s="347"/>
      <c r="BIC831" s="347"/>
      <c r="BID831" s="347"/>
      <c r="BIE831" s="347"/>
      <c r="BIF831" s="347"/>
      <c r="BIG831" s="347"/>
      <c r="BIH831" s="347"/>
      <c r="BII831" s="347"/>
      <c r="BIJ831" s="347"/>
      <c r="BIK831" s="347"/>
      <c r="BIL831" s="347"/>
      <c r="BIM831" s="347"/>
      <c r="BIN831" s="347"/>
      <c r="BIO831" s="347"/>
      <c r="BIP831" s="347"/>
      <c r="BIQ831" s="347"/>
      <c r="BIR831" s="347"/>
      <c r="BIS831" s="347"/>
      <c r="BIT831" s="347"/>
      <c r="BIU831" s="347"/>
      <c r="BIV831" s="347"/>
      <c r="BIW831" s="347"/>
      <c r="BIX831" s="347"/>
      <c r="BIY831" s="347"/>
      <c r="BIZ831" s="347"/>
      <c r="BJA831" s="347"/>
      <c r="BJB831" s="347"/>
      <c r="BJC831" s="347"/>
      <c r="BJD831" s="347"/>
      <c r="BJE831" s="347"/>
      <c r="BJF831" s="347"/>
      <c r="BJG831" s="347"/>
      <c r="BJH831" s="347"/>
      <c r="BJI831" s="347"/>
      <c r="BJJ831" s="347"/>
      <c r="BJK831" s="347"/>
      <c r="BJL831" s="347"/>
      <c r="BJM831" s="347"/>
      <c r="BJN831" s="347"/>
      <c r="BJO831" s="347"/>
      <c r="BJP831" s="347"/>
      <c r="BJQ831" s="347"/>
      <c r="BJR831" s="347"/>
      <c r="BJS831" s="347"/>
      <c r="BJT831" s="347"/>
      <c r="BJU831" s="347"/>
      <c r="BJV831" s="347"/>
      <c r="BJW831" s="347"/>
      <c r="BJX831" s="347"/>
      <c r="BJY831" s="347"/>
      <c r="BJZ831" s="347"/>
      <c r="BKA831" s="347"/>
      <c r="BKB831" s="347"/>
      <c r="BKC831" s="347"/>
      <c r="BKD831" s="347"/>
      <c r="BKE831" s="347"/>
      <c r="BKF831" s="347"/>
      <c r="BKG831" s="347"/>
      <c r="BKH831" s="347"/>
      <c r="BKI831" s="347"/>
      <c r="BKJ831" s="347"/>
      <c r="BKK831" s="347"/>
      <c r="BKL831" s="347"/>
      <c r="BKM831" s="347"/>
      <c r="BKN831" s="347"/>
      <c r="BKO831" s="347"/>
      <c r="BKP831" s="347"/>
      <c r="BKQ831" s="347"/>
      <c r="BKR831" s="347"/>
      <c r="BKS831" s="347"/>
      <c r="BKT831" s="347"/>
      <c r="BKU831" s="347"/>
      <c r="BKV831" s="347"/>
      <c r="BKW831" s="347"/>
      <c r="BKX831" s="347"/>
      <c r="BKY831" s="347"/>
      <c r="BKZ831" s="347"/>
      <c r="BLA831" s="347"/>
      <c r="BLB831" s="347"/>
      <c r="BLC831" s="347"/>
      <c r="BLD831" s="347"/>
      <c r="BLE831" s="347"/>
      <c r="BLF831" s="347"/>
      <c r="BLG831" s="347"/>
      <c r="BLH831" s="347"/>
      <c r="BLI831" s="347"/>
      <c r="BLJ831" s="347"/>
      <c r="BLK831" s="347"/>
      <c r="BLL831" s="347"/>
      <c r="BLM831" s="347"/>
      <c r="BLN831" s="347"/>
      <c r="BLO831" s="347"/>
      <c r="BLP831" s="347"/>
      <c r="BLQ831" s="347"/>
      <c r="BLR831" s="347"/>
      <c r="BLS831" s="347"/>
      <c r="BLT831" s="347"/>
      <c r="BLU831" s="347"/>
      <c r="BLV831" s="347"/>
      <c r="BLW831" s="347"/>
      <c r="BLX831" s="347"/>
      <c r="BLY831" s="347"/>
      <c r="BLZ831" s="347"/>
      <c r="BMA831" s="347"/>
      <c r="BMB831" s="347"/>
      <c r="BMC831" s="347"/>
      <c r="BMD831" s="347"/>
      <c r="BME831" s="347"/>
      <c r="BMF831" s="347"/>
      <c r="BMG831" s="347"/>
      <c r="BMH831" s="347"/>
      <c r="BMI831" s="347"/>
      <c r="BMJ831" s="347"/>
      <c r="BMK831" s="347"/>
      <c r="BML831" s="347"/>
      <c r="BMM831" s="347"/>
      <c r="BMN831" s="347"/>
      <c r="BMO831" s="347"/>
      <c r="BMP831" s="347"/>
      <c r="BMQ831" s="347"/>
      <c r="BMR831" s="347"/>
      <c r="BMS831" s="347"/>
      <c r="BMT831" s="347"/>
      <c r="BMU831" s="347"/>
      <c r="BMV831" s="347"/>
      <c r="BMW831" s="347"/>
      <c r="BMX831" s="347"/>
      <c r="BMY831" s="347"/>
      <c r="BMZ831" s="347"/>
      <c r="BNA831" s="347"/>
      <c r="BNB831" s="347"/>
      <c r="BNC831" s="347"/>
      <c r="BND831" s="347"/>
      <c r="BNE831" s="347"/>
      <c r="BNF831" s="347"/>
      <c r="BNG831" s="347"/>
      <c r="BNH831" s="347"/>
      <c r="BNI831" s="347"/>
      <c r="BNJ831" s="347"/>
      <c r="BNK831" s="347"/>
      <c r="BNL831" s="347"/>
      <c r="BNM831" s="347"/>
      <c r="BNN831" s="347"/>
      <c r="BNO831" s="347"/>
      <c r="BNP831" s="347"/>
      <c r="BNQ831" s="347"/>
      <c r="BNR831" s="347"/>
      <c r="BNS831" s="347"/>
      <c r="BNT831" s="347"/>
      <c r="BNU831" s="347"/>
      <c r="BNV831" s="347"/>
      <c r="BNW831" s="347"/>
      <c r="BNX831" s="347"/>
      <c r="BNY831" s="347"/>
      <c r="BNZ831" s="347"/>
      <c r="BOA831" s="347"/>
      <c r="BOB831" s="347"/>
      <c r="BOC831" s="347"/>
      <c r="BOD831" s="347"/>
      <c r="BOE831" s="347"/>
      <c r="BOF831" s="347"/>
      <c r="BOG831" s="347"/>
      <c r="BOH831" s="347"/>
      <c r="BOI831" s="347"/>
      <c r="BOJ831" s="347"/>
      <c r="BOK831" s="347"/>
      <c r="BOL831" s="347"/>
      <c r="BOM831" s="347"/>
      <c r="BON831" s="347"/>
      <c r="BOO831" s="347"/>
      <c r="BOP831" s="347"/>
      <c r="BOQ831" s="347"/>
      <c r="BOR831" s="347"/>
      <c r="BOS831" s="347"/>
      <c r="BOT831" s="347"/>
      <c r="BOU831" s="347"/>
      <c r="BOV831" s="347"/>
      <c r="BOW831" s="347"/>
      <c r="BOX831" s="347"/>
      <c r="BOY831" s="347"/>
      <c r="BOZ831" s="347"/>
      <c r="BPA831" s="347"/>
      <c r="BPB831" s="347"/>
      <c r="BPC831" s="347"/>
      <c r="BPD831" s="347"/>
      <c r="BPE831" s="347"/>
      <c r="BPF831" s="347"/>
      <c r="BPG831" s="347"/>
      <c r="BPH831" s="347"/>
      <c r="BPI831" s="347"/>
      <c r="BPJ831" s="347"/>
      <c r="BPK831" s="347"/>
      <c r="BPL831" s="347"/>
      <c r="BPM831" s="347"/>
      <c r="BPN831" s="347"/>
      <c r="BPO831" s="347"/>
      <c r="BPP831" s="347"/>
      <c r="BPQ831" s="347"/>
      <c r="BPR831" s="347"/>
      <c r="BPS831" s="347"/>
      <c r="BPT831" s="347"/>
      <c r="BPU831" s="347"/>
      <c r="BPV831" s="347"/>
      <c r="BPW831" s="347"/>
      <c r="BPX831" s="347"/>
      <c r="BPY831" s="347"/>
      <c r="BPZ831" s="347"/>
      <c r="BQA831" s="347"/>
      <c r="BQB831" s="347"/>
      <c r="BQC831" s="347"/>
      <c r="BQD831" s="347"/>
      <c r="BQE831" s="347"/>
      <c r="BQF831" s="347"/>
      <c r="BQG831" s="347"/>
      <c r="BQH831" s="347"/>
      <c r="BQI831" s="347"/>
      <c r="BQJ831" s="347"/>
      <c r="BQK831" s="347"/>
      <c r="BQL831" s="347"/>
      <c r="BQM831" s="347"/>
      <c r="BQN831" s="347"/>
      <c r="BQO831" s="347"/>
      <c r="BQP831" s="347"/>
      <c r="BQQ831" s="347"/>
      <c r="BQR831" s="347"/>
      <c r="BQS831" s="347"/>
      <c r="BQT831" s="347"/>
      <c r="BQU831" s="347"/>
      <c r="BQV831" s="347"/>
      <c r="BQW831" s="347"/>
      <c r="BQX831" s="347"/>
      <c r="BQY831" s="347"/>
      <c r="BQZ831" s="347"/>
      <c r="BRA831" s="347"/>
      <c r="BRB831" s="347"/>
      <c r="BRC831" s="347"/>
      <c r="BRD831" s="347"/>
      <c r="BRE831" s="347"/>
      <c r="BRF831" s="347"/>
      <c r="BRG831" s="347"/>
      <c r="BRH831" s="347"/>
      <c r="BRI831" s="347"/>
      <c r="BRJ831" s="347"/>
      <c r="BRK831" s="347"/>
      <c r="BRL831" s="347"/>
      <c r="BRM831" s="347"/>
      <c r="BRN831" s="347"/>
      <c r="BRO831" s="347"/>
      <c r="BRP831" s="347"/>
      <c r="BRQ831" s="347"/>
      <c r="BRR831" s="347"/>
      <c r="BRS831" s="347"/>
      <c r="BRT831" s="347"/>
      <c r="BRU831" s="347"/>
      <c r="BRV831" s="347"/>
      <c r="BRW831" s="347"/>
      <c r="BRX831" s="347"/>
      <c r="BRY831" s="347"/>
      <c r="BRZ831" s="347"/>
      <c r="BSA831" s="347"/>
      <c r="BSB831" s="347"/>
      <c r="BSC831" s="347"/>
      <c r="BSD831" s="347"/>
      <c r="BSE831" s="347"/>
      <c r="BSF831" s="347"/>
      <c r="BSG831" s="347"/>
      <c r="BSH831" s="347"/>
      <c r="BSI831" s="347"/>
      <c r="BSJ831" s="347"/>
      <c r="BSK831" s="347"/>
      <c r="BSL831" s="347"/>
      <c r="BSM831" s="347"/>
      <c r="BSN831" s="347"/>
      <c r="BSO831" s="347"/>
      <c r="BSP831" s="347"/>
      <c r="BSQ831" s="347"/>
      <c r="BSR831" s="347"/>
      <c r="BSS831" s="347"/>
      <c r="BST831" s="347"/>
      <c r="BSU831" s="347"/>
      <c r="BSV831" s="347"/>
      <c r="BSW831" s="347"/>
      <c r="BSX831" s="347"/>
      <c r="BSY831" s="347"/>
      <c r="BSZ831" s="347"/>
      <c r="BTA831" s="347"/>
      <c r="BTB831" s="347"/>
      <c r="BTC831" s="347"/>
      <c r="BTD831" s="347"/>
      <c r="BTE831" s="347"/>
      <c r="BTF831" s="347"/>
      <c r="BTG831" s="347"/>
      <c r="BTH831" s="347"/>
      <c r="BTI831" s="347"/>
      <c r="BTJ831" s="347"/>
      <c r="BTK831" s="347"/>
      <c r="BTL831" s="347"/>
      <c r="BTM831" s="347"/>
      <c r="BTN831" s="347"/>
      <c r="BTO831" s="347"/>
      <c r="BTP831" s="347"/>
      <c r="BTQ831" s="347"/>
      <c r="BTR831" s="347"/>
      <c r="BTS831" s="347"/>
      <c r="BTT831" s="347"/>
      <c r="BTU831" s="347"/>
      <c r="BTV831" s="347"/>
      <c r="BTW831" s="347"/>
      <c r="BTX831" s="347"/>
      <c r="BTY831" s="347"/>
      <c r="BTZ831" s="347"/>
      <c r="BUA831" s="347"/>
      <c r="BUB831" s="347"/>
      <c r="BUC831" s="347"/>
      <c r="BUD831" s="347"/>
      <c r="BUE831" s="347"/>
      <c r="BUF831" s="347"/>
      <c r="BUG831" s="347"/>
      <c r="BUH831" s="347"/>
      <c r="BUI831" s="347"/>
      <c r="BUJ831" s="347"/>
      <c r="BUK831" s="347"/>
      <c r="BUL831" s="347"/>
      <c r="BUM831" s="347"/>
      <c r="BUN831" s="347"/>
      <c r="BUO831" s="347"/>
      <c r="BUP831" s="347"/>
      <c r="BUQ831" s="347"/>
      <c r="BUR831" s="347"/>
      <c r="BUS831" s="347"/>
      <c r="BUT831" s="347"/>
      <c r="BUU831" s="347"/>
      <c r="BUV831" s="347"/>
      <c r="BUW831" s="347"/>
      <c r="BUX831" s="347"/>
      <c r="BUY831" s="347"/>
      <c r="BUZ831" s="347"/>
      <c r="BVA831" s="347"/>
      <c r="BVB831" s="347"/>
      <c r="BVC831" s="347"/>
      <c r="BVD831" s="347"/>
      <c r="BVE831" s="347"/>
      <c r="BVF831" s="347"/>
      <c r="BVG831" s="347"/>
      <c r="BVH831" s="347"/>
      <c r="BVI831" s="347"/>
      <c r="BVJ831" s="347"/>
      <c r="BVK831" s="347"/>
      <c r="BVL831" s="347"/>
      <c r="BVM831" s="347"/>
      <c r="BVN831" s="347"/>
      <c r="BVO831" s="347"/>
      <c r="BVP831" s="347"/>
      <c r="BVQ831" s="347"/>
      <c r="BVR831" s="347"/>
      <c r="BVS831" s="347"/>
      <c r="BVT831" s="347"/>
      <c r="BVU831" s="347"/>
      <c r="BVV831" s="347"/>
      <c r="BVW831" s="347"/>
      <c r="BVX831" s="347"/>
      <c r="BVY831" s="347"/>
      <c r="BVZ831" s="347"/>
      <c r="BWA831" s="347"/>
      <c r="BWB831" s="347"/>
      <c r="BWC831" s="347"/>
      <c r="BWD831" s="347"/>
      <c r="BWE831" s="347"/>
      <c r="BWF831" s="347"/>
      <c r="BWG831" s="347"/>
      <c r="BWH831" s="347"/>
      <c r="BWI831" s="347"/>
      <c r="BWJ831" s="347"/>
      <c r="BWK831" s="347"/>
      <c r="BWL831" s="347"/>
      <c r="BWM831" s="347"/>
      <c r="BWN831" s="347"/>
      <c r="BWO831" s="347"/>
      <c r="BWP831" s="347"/>
      <c r="BWQ831" s="347"/>
      <c r="BWR831" s="347"/>
      <c r="BWS831" s="347"/>
      <c r="BWT831" s="347"/>
      <c r="BWU831" s="347"/>
      <c r="BWV831" s="347"/>
      <c r="BWW831" s="347"/>
      <c r="BWX831" s="347"/>
      <c r="BWY831" s="347"/>
      <c r="BWZ831" s="347"/>
      <c r="BXA831" s="347"/>
      <c r="BXB831" s="347"/>
      <c r="BXC831" s="347"/>
      <c r="BXD831" s="347"/>
      <c r="BXE831" s="347"/>
      <c r="BXF831" s="347"/>
      <c r="BXG831" s="347"/>
      <c r="BXH831" s="347"/>
      <c r="BXI831" s="347"/>
      <c r="BXJ831" s="347"/>
      <c r="BXK831" s="347"/>
      <c r="BXL831" s="347"/>
      <c r="BXM831" s="347"/>
      <c r="BXN831" s="347"/>
      <c r="BXO831" s="347"/>
      <c r="BXP831" s="347"/>
      <c r="BXQ831" s="347"/>
      <c r="BXR831" s="347"/>
      <c r="BXS831" s="347"/>
      <c r="BXT831" s="347"/>
      <c r="BXU831" s="347"/>
      <c r="BXV831" s="347"/>
      <c r="BXW831" s="347"/>
      <c r="BXX831" s="347"/>
      <c r="BXY831" s="347"/>
      <c r="BXZ831" s="347"/>
      <c r="BYA831" s="347"/>
      <c r="BYB831" s="347"/>
      <c r="BYC831" s="347"/>
      <c r="BYD831" s="347"/>
      <c r="BYE831" s="347"/>
      <c r="BYF831" s="347"/>
      <c r="BYG831" s="347"/>
      <c r="BYH831" s="347"/>
      <c r="BYI831" s="347"/>
      <c r="BYJ831" s="347"/>
      <c r="BYK831" s="347"/>
      <c r="BYL831" s="347"/>
      <c r="BYM831" s="347"/>
      <c r="BYN831" s="347"/>
      <c r="BYO831" s="347"/>
      <c r="BYP831" s="347"/>
      <c r="BYQ831" s="347"/>
      <c r="BYR831" s="347"/>
      <c r="BYS831" s="347"/>
      <c r="BYT831" s="347"/>
      <c r="BYU831" s="347"/>
      <c r="BYV831" s="347"/>
      <c r="BYW831" s="347"/>
      <c r="BYX831" s="347"/>
      <c r="BYY831" s="347"/>
      <c r="BYZ831" s="347"/>
      <c r="BZA831" s="347"/>
      <c r="BZB831" s="347"/>
      <c r="BZC831" s="347"/>
      <c r="BZD831" s="347"/>
      <c r="BZE831" s="347"/>
      <c r="BZF831" s="347"/>
      <c r="BZG831" s="347"/>
      <c r="BZH831" s="347"/>
      <c r="BZI831" s="347"/>
      <c r="BZJ831" s="347"/>
      <c r="BZK831" s="347"/>
      <c r="BZL831" s="347"/>
      <c r="BZM831" s="347"/>
      <c r="BZN831" s="347"/>
      <c r="BZO831" s="347"/>
      <c r="BZP831" s="347"/>
      <c r="BZQ831" s="347"/>
      <c r="BZR831" s="347"/>
      <c r="BZS831" s="347"/>
      <c r="BZT831" s="347"/>
      <c r="BZU831" s="347"/>
      <c r="BZV831" s="347"/>
      <c r="BZW831" s="347"/>
      <c r="BZX831" s="347"/>
      <c r="BZY831" s="347"/>
      <c r="BZZ831" s="347"/>
      <c r="CAA831" s="347"/>
      <c r="CAB831" s="347"/>
      <c r="CAC831" s="347"/>
      <c r="CAD831" s="347"/>
      <c r="CAE831" s="347"/>
      <c r="CAF831" s="347"/>
      <c r="CAG831" s="347"/>
      <c r="CAH831" s="347"/>
      <c r="CAI831" s="347"/>
      <c r="CAJ831" s="347"/>
      <c r="CAK831" s="347"/>
      <c r="CAL831" s="347"/>
      <c r="CAM831" s="347"/>
      <c r="CAN831" s="347"/>
      <c r="CAO831" s="347"/>
      <c r="CAP831" s="347"/>
      <c r="CAQ831" s="347"/>
      <c r="CAR831" s="347"/>
      <c r="CAS831" s="347"/>
      <c r="CAT831" s="347"/>
      <c r="CAU831" s="347"/>
      <c r="CAV831" s="347"/>
      <c r="CAW831" s="347"/>
      <c r="CAX831" s="347"/>
      <c r="CAY831" s="347"/>
      <c r="CAZ831" s="347"/>
      <c r="CBA831" s="347"/>
      <c r="CBB831" s="347"/>
      <c r="CBC831" s="347"/>
      <c r="CBD831" s="347"/>
      <c r="CBE831" s="347"/>
      <c r="CBF831" s="347"/>
      <c r="CBG831" s="347"/>
      <c r="CBH831" s="347"/>
      <c r="CBI831" s="347"/>
      <c r="CBJ831" s="347"/>
      <c r="CBK831" s="347"/>
      <c r="CBL831" s="347"/>
      <c r="CBM831" s="347"/>
      <c r="CBN831" s="347"/>
      <c r="CBO831" s="347"/>
      <c r="CBP831" s="347"/>
      <c r="CBQ831" s="347"/>
      <c r="CBR831" s="347"/>
      <c r="CBS831" s="347"/>
      <c r="CBT831" s="347"/>
      <c r="CBU831" s="347"/>
      <c r="CBV831" s="347"/>
      <c r="CBW831" s="347"/>
      <c r="CBX831" s="347"/>
      <c r="CBY831" s="347"/>
      <c r="CBZ831" s="347"/>
      <c r="CCA831" s="347"/>
      <c r="CCB831" s="347"/>
      <c r="CCC831" s="347"/>
      <c r="CCD831" s="347"/>
      <c r="CCE831" s="347"/>
      <c r="CCF831" s="347"/>
      <c r="CCG831" s="347"/>
      <c r="CCH831" s="347"/>
      <c r="CCI831" s="347"/>
      <c r="CCJ831" s="347"/>
      <c r="CCK831" s="347"/>
      <c r="CCL831" s="347"/>
      <c r="CCM831" s="347"/>
      <c r="CCN831" s="347"/>
      <c r="CCO831" s="347"/>
      <c r="CCP831" s="347"/>
      <c r="CCQ831" s="347"/>
      <c r="CCR831" s="347"/>
      <c r="CCS831" s="347"/>
      <c r="CCT831" s="347"/>
      <c r="CCU831" s="347"/>
      <c r="CCV831" s="347"/>
      <c r="CCW831" s="347"/>
      <c r="CCX831" s="347"/>
      <c r="CCY831" s="347"/>
      <c r="CCZ831" s="347"/>
      <c r="CDA831" s="347"/>
      <c r="CDB831" s="347"/>
      <c r="CDC831" s="347"/>
      <c r="CDD831" s="347"/>
      <c r="CDE831" s="347"/>
      <c r="CDF831" s="347"/>
      <c r="CDG831" s="347"/>
      <c r="CDH831" s="347"/>
      <c r="CDI831" s="347"/>
      <c r="CDJ831" s="347"/>
      <c r="CDK831" s="347"/>
      <c r="CDL831" s="347"/>
      <c r="CDM831" s="347"/>
      <c r="CDN831" s="347"/>
      <c r="CDO831" s="347"/>
      <c r="CDP831" s="347"/>
      <c r="CDQ831" s="347"/>
      <c r="CDR831" s="347"/>
      <c r="CDS831" s="347"/>
      <c r="CDT831" s="347"/>
      <c r="CDU831" s="347"/>
      <c r="CDV831" s="347"/>
      <c r="CDW831" s="347"/>
      <c r="CDX831" s="347"/>
      <c r="CDY831" s="347"/>
      <c r="CDZ831" s="347"/>
      <c r="CEA831" s="347"/>
      <c r="CEB831" s="347"/>
      <c r="CEC831" s="347"/>
      <c r="CED831" s="347"/>
      <c r="CEE831" s="347"/>
      <c r="CEF831" s="347"/>
      <c r="CEG831" s="347"/>
      <c r="CEH831" s="347"/>
      <c r="CEI831" s="347"/>
      <c r="CEJ831" s="347"/>
      <c r="CEK831" s="347"/>
      <c r="CEL831" s="347"/>
      <c r="CEM831" s="347"/>
      <c r="CEN831" s="347"/>
      <c r="CEO831" s="347"/>
      <c r="CEP831" s="347"/>
      <c r="CEQ831" s="347"/>
      <c r="CER831" s="347"/>
      <c r="CES831" s="347"/>
      <c r="CET831" s="347"/>
      <c r="CEU831" s="347"/>
      <c r="CEV831" s="347"/>
      <c r="CEW831" s="347"/>
      <c r="CEX831" s="347"/>
      <c r="CEY831" s="347"/>
      <c r="CEZ831" s="347"/>
      <c r="CFA831" s="347"/>
      <c r="CFB831" s="347"/>
      <c r="CFC831" s="347"/>
      <c r="CFD831" s="347"/>
      <c r="CFE831" s="347"/>
      <c r="CFF831" s="347"/>
      <c r="CFG831" s="347"/>
      <c r="CFH831" s="347"/>
      <c r="CFI831" s="347"/>
      <c r="CFJ831" s="347"/>
      <c r="CFK831" s="347"/>
      <c r="CFL831" s="347"/>
      <c r="CFM831" s="347"/>
      <c r="CFN831" s="347"/>
      <c r="CFO831" s="347"/>
      <c r="CFP831" s="347"/>
      <c r="CFQ831" s="347"/>
      <c r="CFR831" s="347"/>
      <c r="CFS831" s="347"/>
      <c r="CFT831" s="347"/>
      <c r="CFU831" s="347"/>
      <c r="CFV831" s="347"/>
      <c r="CFW831" s="347"/>
      <c r="CFX831" s="347"/>
      <c r="CFY831" s="347"/>
      <c r="CFZ831" s="347"/>
      <c r="CGA831" s="347"/>
      <c r="CGB831" s="347"/>
      <c r="CGC831" s="347"/>
      <c r="CGD831" s="347"/>
      <c r="CGE831" s="347"/>
      <c r="CGF831" s="347"/>
      <c r="CGG831" s="347"/>
      <c r="CGH831" s="347"/>
      <c r="CGI831" s="347"/>
      <c r="CGJ831" s="347"/>
      <c r="CGK831" s="347"/>
      <c r="CGL831" s="347"/>
      <c r="CGM831" s="347"/>
      <c r="CGN831" s="347"/>
      <c r="CGO831" s="347"/>
      <c r="CGP831" s="347"/>
      <c r="CGQ831" s="347"/>
      <c r="CGR831" s="347"/>
      <c r="CGS831" s="347"/>
      <c r="CGT831" s="347"/>
      <c r="CGU831" s="347"/>
      <c r="CGV831" s="347"/>
      <c r="CGW831" s="347"/>
      <c r="CGX831" s="347"/>
      <c r="CGY831" s="347"/>
      <c r="CGZ831" s="347"/>
      <c r="CHA831" s="347"/>
      <c r="CHB831" s="347"/>
      <c r="CHC831" s="347"/>
      <c r="CHD831" s="347"/>
      <c r="CHE831" s="347"/>
      <c r="CHF831" s="347"/>
      <c r="CHG831" s="347"/>
      <c r="CHH831" s="347"/>
      <c r="CHI831" s="347"/>
      <c r="CHJ831" s="347"/>
      <c r="CHK831" s="347"/>
      <c r="CHL831" s="347"/>
      <c r="CHM831" s="347"/>
      <c r="CHN831" s="347"/>
      <c r="CHO831" s="347"/>
      <c r="CHP831" s="347"/>
      <c r="CHQ831" s="347"/>
      <c r="CHR831" s="347"/>
      <c r="CHS831" s="347"/>
      <c r="CHT831" s="347"/>
      <c r="CHU831" s="347"/>
      <c r="CHV831" s="347"/>
      <c r="CHW831" s="347"/>
      <c r="CHX831" s="347"/>
      <c r="CHY831" s="347"/>
      <c r="CHZ831" s="347"/>
      <c r="CIA831" s="347"/>
      <c r="CIB831" s="347"/>
      <c r="CIC831" s="347"/>
      <c r="CID831" s="347"/>
      <c r="CIE831" s="347"/>
      <c r="CIF831" s="347"/>
      <c r="CIG831" s="347"/>
      <c r="CIH831" s="347"/>
      <c r="CII831" s="347"/>
      <c r="CIJ831" s="347"/>
      <c r="CIK831" s="347"/>
      <c r="CIL831" s="347"/>
      <c r="CIM831" s="347"/>
      <c r="CIN831" s="347"/>
      <c r="CIO831" s="347"/>
      <c r="CIP831" s="347"/>
      <c r="CIQ831" s="347"/>
      <c r="CIR831" s="347"/>
      <c r="CIS831" s="347"/>
      <c r="CIT831" s="347"/>
      <c r="CIU831" s="347"/>
      <c r="CIV831" s="347"/>
      <c r="CIW831" s="347"/>
      <c r="CIX831" s="347"/>
      <c r="CIY831" s="347"/>
      <c r="CIZ831" s="347"/>
      <c r="CJA831" s="347"/>
      <c r="CJB831" s="347"/>
      <c r="CJC831" s="347"/>
      <c r="CJD831" s="347"/>
      <c r="CJE831" s="347"/>
      <c r="CJF831" s="347"/>
      <c r="CJG831" s="347"/>
      <c r="CJH831" s="347"/>
      <c r="CJI831" s="347"/>
      <c r="CJJ831" s="347"/>
      <c r="CJK831" s="347"/>
      <c r="CJL831" s="347"/>
      <c r="CJM831" s="347"/>
      <c r="CJN831" s="347"/>
      <c r="CJO831" s="347"/>
      <c r="CJP831" s="347"/>
      <c r="CJQ831" s="347"/>
      <c r="CJR831" s="347"/>
      <c r="CJS831" s="347"/>
      <c r="CJT831" s="347"/>
      <c r="CJU831" s="347"/>
      <c r="CJV831" s="347"/>
      <c r="CJW831" s="347"/>
      <c r="CJX831" s="347"/>
      <c r="CJY831" s="347"/>
      <c r="CJZ831" s="347"/>
      <c r="CKA831" s="347"/>
      <c r="CKB831" s="347"/>
      <c r="CKC831" s="347"/>
      <c r="CKD831" s="347"/>
      <c r="CKE831" s="347"/>
      <c r="CKF831" s="347"/>
      <c r="CKG831" s="347"/>
      <c r="CKH831" s="347"/>
      <c r="CKI831" s="347"/>
      <c r="CKJ831" s="347"/>
      <c r="CKK831" s="347"/>
      <c r="CKL831" s="347"/>
      <c r="CKM831" s="347"/>
      <c r="CKN831" s="347"/>
      <c r="CKO831" s="347"/>
      <c r="CKP831" s="347"/>
      <c r="CKQ831" s="347"/>
      <c r="CKR831" s="347"/>
      <c r="CKS831" s="347"/>
      <c r="CKT831" s="347"/>
      <c r="CKU831" s="347"/>
      <c r="CKV831" s="347"/>
      <c r="CKW831" s="347"/>
      <c r="CKX831" s="347"/>
      <c r="CKY831" s="347"/>
      <c r="CKZ831" s="347"/>
      <c r="CLA831" s="347"/>
      <c r="CLB831" s="347"/>
      <c r="CLC831" s="347"/>
      <c r="CLD831" s="347"/>
      <c r="CLE831" s="347"/>
      <c r="CLF831" s="347"/>
      <c r="CLG831" s="347"/>
      <c r="CLH831" s="347"/>
      <c r="CLI831" s="347"/>
      <c r="CLJ831" s="347"/>
      <c r="CLK831" s="347"/>
      <c r="CLL831" s="347"/>
      <c r="CLM831" s="347"/>
      <c r="CLN831" s="347"/>
      <c r="CLO831" s="347"/>
      <c r="CLP831" s="347"/>
      <c r="CLQ831" s="347"/>
      <c r="CLR831" s="347"/>
      <c r="CLS831" s="347"/>
      <c r="CLT831" s="347"/>
      <c r="CLU831" s="347"/>
      <c r="CLV831" s="347"/>
      <c r="CLW831" s="347"/>
      <c r="CLX831" s="347"/>
      <c r="CLY831" s="347"/>
      <c r="CLZ831" s="347"/>
      <c r="CMA831" s="347"/>
      <c r="CMB831" s="347"/>
      <c r="CMC831" s="347"/>
      <c r="CMD831" s="347"/>
      <c r="CME831" s="347"/>
      <c r="CMF831" s="347"/>
      <c r="CMG831" s="347"/>
      <c r="CMH831" s="347"/>
      <c r="CMI831" s="347"/>
      <c r="CMJ831" s="347"/>
      <c r="CMK831" s="347"/>
      <c r="CML831" s="347"/>
      <c r="CMM831" s="347"/>
      <c r="CMN831" s="347"/>
      <c r="CMO831" s="347"/>
      <c r="CMP831" s="347"/>
      <c r="CMQ831" s="347"/>
      <c r="CMR831" s="347"/>
      <c r="CMS831" s="347"/>
      <c r="CMT831" s="347"/>
      <c r="CMU831" s="347"/>
      <c r="CMV831" s="347"/>
      <c r="CMW831" s="347"/>
      <c r="CMX831" s="347"/>
      <c r="CMY831" s="347"/>
      <c r="CMZ831" s="347"/>
      <c r="CNA831" s="347"/>
      <c r="CNB831" s="347"/>
      <c r="CNC831" s="347"/>
      <c r="CND831" s="347"/>
      <c r="CNE831" s="347"/>
      <c r="CNF831" s="347"/>
      <c r="CNG831" s="347"/>
      <c r="CNH831" s="347"/>
      <c r="CNI831" s="347"/>
      <c r="CNJ831" s="347"/>
      <c r="CNK831" s="347"/>
      <c r="CNL831" s="347"/>
      <c r="CNM831" s="347"/>
      <c r="CNN831" s="347"/>
      <c r="CNO831" s="347"/>
      <c r="CNP831" s="347"/>
      <c r="CNQ831" s="347"/>
      <c r="CNR831" s="347"/>
      <c r="CNS831" s="347"/>
      <c r="CNT831" s="347"/>
      <c r="CNU831" s="347"/>
      <c r="CNV831" s="347"/>
      <c r="CNW831" s="347"/>
      <c r="CNX831" s="347"/>
      <c r="CNY831" s="347"/>
      <c r="CNZ831" s="347"/>
      <c r="COA831" s="347"/>
      <c r="COB831" s="347"/>
      <c r="COC831" s="347"/>
      <c r="COD831" s="347"/>
      <c r="COE831" s="347"/>
      <c r="COF831" s="347"/>
      <c r="COG831" s="347"/>
      <c r="COH831" s="347"/>
      <c r="COI831" s="347"/>
      <c r="COJ831" s="347"/>
      <c r="COK831" s="347"/>
      <c r="COL831" s="347"/>
      <c r="COM831" s="347"/>
      <c r="CON831" s="347"/>
      <c r="COO831" s="347"/>
      <c r="COP831" s="347"/>
      <c r="COQ831" s="347"/>
      <c r="COR831" s="347"/>
      <c r="COS831" s="347"/>
      <c r="COT831" s="347"/>
      <c r="COU831" s="347"/>
      <c r="COV831" s="347"/>
      <c r="COW831" s="347"/>
      <c r="COX831" s="347"/>
      <c r="COY831" s="347"/>
      <c r="COZ831" s="347"/>
      <c r="CPA831" s="347"/>
      <c r="CPB831" s="347"/>
      <c r="CPC831" s="347"/>
      <c r="CPD831" s="347"/>
      <c r="CPE831" s="347"/>
      <c r="CPF831" s="347"/>
      <c r="CPG831" s="347"/>
      <c r="CPH831" s="347"/>
      <c r="CPI831" s="347"/>
      <c r="CPJ831" s="347"/>
      <c r="CPK831" s="347"/>
      <c r="CPL831" s="347"/>
      <c r="CPM831" s="347"/>
      <c r="CPN831" s="347"/>
      <c r="CPO831" s="347"/>
      <c r="CPP831" s="347"/>
      <c r="CPQ831" s="347"/>
      <c r="CPR831" s="347"/>
      <c r="CPS831" s="347"/>
      <c r="CPT831" s="347"/>
      <c r="CPU831" s="347"/>
      <c r="CPV831" s="347"/>
      <c r="CPW831" s="347"/>
      <c r="CPX831" s="347"/>
      <c r="CPY831" s="347"/>
      <c r="CPZ831" s="347"/>
      <c r="CQA831" s="347"/>
      <c r="CQB831" s="347"/>
      <c r="CQC831" s="347"/>
      <c r="CQD831" s="347"/>
      <c r="CQE831" s="347"/>
      <c r="CQF831" s="347"/>
      <c r="CQG831" s="347"/>
      <c r="CQH831" s="347"/>
      <c r="CQI831" s="347"/>
      <c r="CQJ831" s="347"/>
      <c r="CQK831" s="347"/>
      <c r="CQL831" s="347"/>
      <c r="CQM831" s="347"/>
      <c r="CQN831" s="347"/>
      <c r="CQO831" s="347"/>
      <c r="CQP831" s="347"/>
      <c r="CQQ831" s="347"/>
      <c r="CQR831" s="347"/>
      <c r="CQS831" s="347"/>
      <c r="CQT831" s="347"/>
      <c r="CQU831" s="347"/>
      <c r="CQV831" s="347"/>
      <c r="CQW831" s="347"/>
      <c r="CQX831" s="347"/>
      <c r="CQY831" s="347"/>
      <c r="CQZ831" s="347"/>
      <c r="CRA831" s="347"/>
      <c r="CRB831" s="347"/>
      <c r="CRC831" s="347"/>
      <c r="CRD831" s="347"/>
      <c r="CRE831" s="347"/>
      <c r="CRF831" s="347"/>
      <c r="CRG831" s="347"/>
      <c r="CRH831" s="347"/>
      <c r="CRI831" s="347"/>
      <c r="CRJ831" s="347"/>
      <c r="CRK831" s="347"/>
      <c r="CRL831" s="347"/>
      <c r="CRM831" s="347"/>
      <c r="CRN831" s="347"/>
      <c r="CRO831" s="347"/>
      <c r="CRP831" s="347"/>
      <c r="CRQ831" s="347"/>
      <c r="CRR831" s="347"/>
      <c r="CRS831" s="347"/>
      <c r="CRT831" s="347"/>
      <c r="CRU831" s="347"/>
      <c r="CRV831" s="347"/>
      <c r="CRW831" s="347"/>
      <c r="CRX831" s="347"/>
      <c r="CRY831" s="347"/>
      <c r="CRZ831" s="347"/>
      <c r="CSA831" s="347"/>
      <c r="CSB831" s="347"/>
      <c r="CSC831" s="347"/>
      <c r="CSD831" s="347"/>
      <c r="CSE831" s="347"/>
      <c r="CSF831" s="347"/>
      <c r="CSG831" s="347"/>
      <c r="CSH831" s="347"/>
      <c r="CSI831" s="347"/>
      <c r="CSJ831" s="347"/>
      <c r="CSK831" s="347"/>
      <c r="CSL831" s="347"/>
      <c r="CSM831" s="347"/>
      <c r="CSN831" s="347"/>
      <c r="CSO831" s="347"/>
      <c r="CSP831" s="347"/>
      <c r="CSQ831" s="347"/>
      <c r="CSR831" s="347"/>
      <c r="CSS831" s="347"/>
      <c r="CST831" s="347"/>
      <c r="CSU831" s="347"/>
      <c r="CSV831" s="347"/>
      <c r="CSW831" s="347"/>
      <c r="CSX831" s="347"/>
      <c r="CSY831" s="347"/>
      <c r="CSZ831" s="347"/>
      <c r="CTA831" s="347"/>
      <c r="CTB831" s="347"/>
      <c r="CTC831" s="347"/>
      <c r="CTD831" s="347"/>
      <c r="CTE831" s="347"/>
      <c r="CTF831" s="347"/>
      <c r="CTG831" s="347"/>
      <c r="CTH831" s="347"/>
      <c r="CTI831" s="347"/>
      <c r="CTJ831" s="347"/>
      <c r="CTK831" s="347"/>
      <c r="CTL831" s="347"/>
      <c r="CTM831" s="347"/>
      <c r="CTN831" s="347"/>
      <c r="CTO831" s="347"/>
      <c r="CTP831" s="347"/>
      <c r="CTQ831" s="347"/>
      <c r="CTR831" s="347"/>
      <c r="CTS831" s="347"/>
      <c r="CTT831" s="347"/>
      <c r="CTU831" s="347"/>
      <c r="CTV831" s="347"/>
      <c r="CTW831" s="347"/>
      <c r="CTX831" s="347"/>
      <c r="CTY831" s="347"/>
      <c r="CTZ831" s="347"/>
      <c r="CUA831" s="347"/>
      <c r="CUB831" s="347"/>
      <c r="CUC831" s="347"/>
      <c r="CUD831" s="347"/>
      <c r="CUE831" s="347"/>
      <c r="CUF831" s="347"/>
      <c r="CUG831" s="347"/>
      <c r="CUH831" s="347"/>
      <c r="CUI831" s="347"/>
      <c r="CUJ831" s="347"/>
      <c r="CUK831" s="347"/>
      <c r="CUL831" s="347"/>
      <c r="CUM831" s="347"/>
      <c r="CUN831" s="347"/>
      <c r="CUO831" s="347"/>
      <c r="CUP831" s="347"/>
      <c r="CUQ831" s="347"/>
      <c r="CUR831" s="347"/>
      <c r="CUS831" s="347"/>
      <c r="CUT831" s="347"/>
      <c r="CUU831" s="347"/>
      <c r="CUV831" s="347"/>
      <c r="CUW831" s="347"/>
      <c r="CUX831" s="347"/>
      <c r="CUY831" s="347"/>
      <c r="CUZ831" s="347"/>
      <c r="CVA831" s="347"/>
      <c r="CVB831" s="347"/>
      <c r="CVC831" s="347"/>
      <c r="CVD831" s="347"/>
      <c r="CVE831" s="347"/>
      <c r="CVF831" s="347"/>
      <c r="CVG831" s="347"/>
      <c r="CVH831" s="347"/>
      <c r="CVI831" s="347"/>
      <c r="CVJ831" s="347"/>
      <c r="CVK831" s="347"/>
      <c r="CVL831" s="347"/>
      <c r="CVM831" s="347"/>
      <c r="CVN831" s="347"/>
      <c r="CVO831" s="347"/>
      <c r="CVP831" s="347"/>
      <c r="CVQ831" s="347"/>
      <c r="CVR831" s="347"/>
      <c r="CVS831" s="347"/>
      <c r="CVT831" s="347"/>
      <c r="CVU831" s="347"/>
      <c r="CVV831" s="347"/>
      <c r="CVW831" s="347"/>
      <c r="CVX831" s="347"/>
      <c r="CVY831" s="347"/>
      <c r="CVZ831" s="347"/>
      <c r="CWA831" s="347"/>
      <c r="CWB831" s="347"/>
      <c r="CWC831" s="347"/>
      <c r="CWD831" s="347"/>
      <c r="CWE831" s="347"/>
      <c r="CWF831" s="347"/>
      <c r="CWG831" s="347"/>
      <c r="CWH831" s="347"/>
      <c r="CWI831" s="347"/>
      <c r="CWJ831" s="347"/>
      <c r="CWK831" s="347"/>
      <c r="CWL831" s="347"/>
      <c r="CWM831" s="347"/>
      <c r="CWN831" s="347"/>
      <c r="CWO831" s="347"/>
      <c r="CWP831" s="347"/>
      <c r="CWQ831" s="347"/>
      <c r="CWR831" s="347"/>
      <c r="CWS831" s="347"/>
      <c r="CWT831" s="347"/>
      <c r="CWU831" s="347"/>
      <c r="CWV831" s="347"/>
      <c r="CWW831" s="347"/>
      <c r="CWX831" s="347"/>
      <c r="CWY831" s="347"/>
      <c r="CWZ831" s="347"/>
      <c r="CXA831" s="347"/>
      <c r="CXB831" s="347"/>
      <c r="CXC831" s="347"/>
      <c r="CXD831" s="347"/>
      <c r="CXE831" s="347"/>
      <c r="CXF831" s="347"/>
      <c r="CXG831" s="347"/>
      <c r="CXH831" s="347"/>
      <c r="CXI831" s="347"/>
      <c r="CXJ831" s="347"/>
      <c r="CXK831" s="347"/>
      <c r="CXL831" s="347"/>
      <c r="CXM831" s="347"/>
      <c r="CXN831" s="347"/>
      <c r="CXO831" s="347"/>
      <c r="CXP831" s="347"/>
      <c r="CXQ831" s="347"/>
      <c r="CXR831" s="347"/>
      <c r="CXS831" s="347"/>
      <c r="CXT831" s="347"/>
      <c r="CXU831" s="347"/>
      <c r="CXV831" s="347"/>
      <c r="CXW831" s="347"/>
      <c r="CXX831" s="347"/>
      <c r="CXY831" s="347"/>
      <c r="CXZ831" s="347"/>
      <c r="CYA831" s="347"/>
      <c r="CYB831" s="347"/>
      <c r="CYC831" s="347"/>
      <c r="CYD831" s="347"/>
      <c r="CYE831" s="347"/>
      <c r="CYF831" s="347"/>
      <c r="CYG831" s="347"/>
      <c r="CYH831" s="347"/>
      <c r="CYI831" s="347"/>
      <c r="CYJ831" s="347"/>
      <c r="CYK831" s="347"/>
      <c r="CYL831" s="347"/>
      <c r="CYM831" s="347"/>
      <c r="CYN831" s="347"/>
      <c r="CYO831" s="347"/>
      <c r="CYP831" s="347"/>
      <c r="CYQ831" s="347"/>
      <c r="CYR831" s="347"/>
      <c r="CYS831" s="347"/>
      <c r="CYT831" s="347"/>
      <c r="CYU831" s="347"/>
      <c r="CYV831" s="347"/>
      <c r="CYW831" s="347"/>
      <c r="CYX831" s="347"/>
      <c r="CYY831" s="347"/>
      <c r="CYZ831" s="347"/>
      <c r="CZA831" s="347"/>
      <c r="CZB831" s="347"/>
      <c r="CZC831" s="347"/>
      <c r="CZD831" s="347"/>
      <c r="CZE831" s="347"/>
      <c r="CZF831" s="347"/>
      <c r="CZG831" s="347"/>
      <c r="CZH831" s="347"/>
      <c r="CZI831" s="347"/>
      <c r="CZJ831" s="347"/>
      <c r="CZK831" s="347"/>
      <c r="CZL831" s="347"/>
      <c r="CZM831" s="347"/>
      <c r="CZN831" s="347"/>
      <c r="CZO831" s="347"/>
      <c r="CZP831" s="347"/>
      <c r="CZQ831" s="347"/>
      <c r="CZR831" s="347"/>
      <c r="CZS831" s="347"/>
      <c r="CZT831" s="347"/>
      <c r="CZU831" s="347"/>
      <c r="CZV831" s="347"/>
      <c r="CZW831" s="347"/>
      <c r="CZX831" s="347"/>
      <c r="CZY831" s="347"/>
      <c r="CZZ831" s="347"/>
      <c r="DAA831" s="347"/>
      <c r="DAB831" s="347"/>
      <c r="DAC831" s="347"/>
      <c r="DAD831" s="347"/>
      <c r="DAE831" s="347"/>
      <c r="DAF831" s="347"/>
      <c r="DAG831" s="347"/>
      <c r="DAH831" s="347"/>
      <c r="DAI831" s="347"/>
      <c r="DAJ831" s="347"/>
      <c r="DAK831" s="347"/>
      <c r="DAL831" s="347"/>
      <c r="DAM831" s="347"/>
      <c r="DAN831" s="347"/>
      <c r="DAO831" s="347"/>
      <c r="DAP831" s="347"/>
      <c r="DAQ831" s="347"/>
      <c r="DAR831" s="347"/>
      <c r="DAS831" s="347"/>
      <c r="DAT831" s="347"/>
      <c r="DAU831" s="347"/>
      <c r="DAV831" s="347"/>
      <c r="DAW831" s="347"/>
      <c r="DAX831" s="347"/>
      <c r="DAY831" s="347"/>
      <c r="DAZ831" s="347"/>
      <c r="DBA831" s="347"/>
      <c r="DBB831" s="347"/>
      <c r="DBC831" s="347"/>
      <c r="DBD831" s="347"/>
      <c r="DBE831" s="347"/>
      <c r="DBF831" s="347"/>
      <c r="DBG831" s="347"/>
      <c r="DBH831" s="347"/>
      <c r="DBI831" s="347"/>
      <c r="DBJ831" s="347"/>
      <c r="DBK831" s="347"/>
      <c r="DBL831" s="347"/>
      <c r="DBM831" s="347"/>
      <c r="DBN831" s="347"/>
      <c r="DBO831" s="347"/>
      <c r="DBP831" s="347"/>
      <c r="DBQ831" s="347"/>
      <c r="DBR831" s="347"/>
      <c r="DBS831" s="347"/>
      <c r="DBT831" s="347"/>
      <c r="DBU831" s="347"/>
      <c r="DBV831" s="347"/>
      <c r="DBW831" s="347"/>
      <c r="DBX831" s="347"/>
      <c r="DBY831" s="347"/>
      <c r="DBZ831" s="347"/>
      <c r="DCA831" s="347"/>
      <c r="DCB831" s="347"/>
      <c r="DCC831" s="347"/>
      <c r="DCD831" s="347"/>
      <c r="DCE831" s="347"/>
      <c r="DCF831" s="347"/>
      <c r="DCG831" s="347"/>
      <c r="DCH831" s="347"/>
      <c r="DCI831" s="347"/>
      <c r="DCJ831" s="347"/>
      <c r="DCK831" s="347"/>
      <c r="DCL831" s="347"/>
      <c r="DCM831" s="347"/>
      <c r="DCN831" s="347"/>
      <c r="DCO831" s="347"/>
      <c r="DCP831" s="347"/>
      <c r="DCQ831" s="347"/>
      <c r="DCR831" s="347"/>
      <c r="DCS831" s="347"/>
      <c r="DCT831" s="347"/>
      <c r="DCU831" s="347"/>
      <c r="DCV831" s="347"/>
      <c r="DCW831" s="347"/>
      <c r="DCX831" s="347"/>
      <c r="DCY831" s="347"/>
      <c r="DCZ831" s="347"/>
      <c r="DDA831" s="347"/>
      <c r="DDB831" s="347"/>
      <c r="DDC831" s="347"/>
      <c r="DDD831" s="347"/>
      <c r="DDE831" s="347"/>
      <c r="DDF831" s="347"/>
      <c r="DDG831" s="347"/>
      <c r="DDH831" s="347"/>
      <c r="DDI831" s="347"/>
      <c r="DDJ831" s="347"/>
      <c r="DDK831" s="347"/>
      <c r="DDL831" s="347"/>
      <c r="DDM831" s="347"/>
      <c r="DDN831" s="347"/>
      <c r="DDO831" s="347"/>
      <c r="DDP831" s="347"/>
      <c r="DDQ831" s="347"/>
      <c r="DDR831" s="347"/>
      <c r="DDS831" s="347"/>
      <c r="DDT831" s="347"/>
      <c r="DDU831" s="347"/>
      <c r="DDV831" s="347"/>
      <c r="DDW831" s="347"/>
      <c r="DDX831" s="347"/>
      <c r="DDY831" s="347"/>
      <c r="DDZ831" s="347"/>
      <c r="DEA831" s="347"/>
      <c r="DEB831" s="347"/>
      <c r="DEC831" s="347"/>
      <c r="DED831" s="347"/>
      <c r="DEE831" s="347"/>
      <c r="DEF831" s="347"/>
      <c r="DEG831" s="347"/>
      <c r="DEH831" s="347"/>
      <c r="DEI831" s="347"/>
      <c r="DEJ831" s="347"/>
      <c r="DEK831" s="347"/>
      <c r="DEL831" s="347"/>
      <c r="DEM831" s="347"/>
      <c r="DEN831" s="347"/>
      <c r="DEO831" s="347"/>
      <c r="DEP831" s="347"/>
      <c r="DEQ831" s="347"/>
      <c r="DER831" s="347"/>
      <c r="DES831" s="347"/>
      <c r="DET831" s="347"/>
      <c r="DEU831" s="347"/>
      <c r="DEV831" s="347"/>
      <c r="DEW831" s="347"/>
      <c r="DEX831" s="347"/>
      <c r="DEY831" s="347"/>
      <c r="DEZ831" s="347"/>
      <c r="DFA831" s="347"/>
      <c r="DFB831" s="347"/>
      <c r="DFC831" s="347"/>
      <c r="DFD831" s="347"/>
      <c r="DFE831" s="347"/>
      <c r="DFF831" s="347"/>
      <c r="DFG831" s="347"/>
      <c r="DFH831" s="347"/>
      <c r="DFI831" s="347"/>
      <c r="DFJ831" s="347"/>
      <c r="DFK831" s="347"/>
      <c r="DFL831" s="347"/>
      <c r="DFM831" s="347"/>
      <c r="DFN831" s="347"/>
      <c r="DFO831" s="347"/>
      <c r="DFP831" s="347"/>
      <c r="DFQ831" s="347"/>
      <c r="DFR831" s="347"/>
      <c r="DFS831" s="347"/>
      <c r="DFT831" s="347"/>
      <c r="DFU831" s="347"/>
      <c r="DFV831" s="347"/>
      <c r="DFW831" s="347"/>
      <c r="DFX831" s="347"/>
      <c r="DFY831" s="347"/>
      <c r="DFZ831" s="347"/>
      <c r="DGA831" s="347"/>
      <c r="DGB831" s="347"/>
      <c r="DGC831" s="347"/>
      <c r="DGD831" s="347"/>
      <c r="DGE831" s="347"/>
      <c r="DGF831" s="347"/>
      <c r="DGG831" s="347"/>
      <c r="DGH831" s="347"/>
      <c r="DGI831" s="347"/>
      <c r="DGJ831" s="347"/>
      <c r="DGK831" s="347"/>
      <c r="DGL831" s="347"/>
      <c r="DGM831" s="347"/>
      <c r="DGN831" s="347"/>
      <c r="DGO831" s="347"/>
      <c r="DGP831" s="347"/>
      <c r="DGQ831" s="347"/>
      <c r="DGR831" s="347"/>
      <c r="DGS831" s="347"/>
      <c r="DGT831" s="347"/>
      <c r="DGU831" s="347"/>
      <c r="DGV831" s="347"/>
      <c r="DGW831" s="347"/>
      <c r="DGX831" s="347"/>
      <c r="DGY831" s="347"/>
      <c r="DGZ831" s="347"/>
      <c r="DHA831" s="347"/>
      <c r="DHB831" s="347"/>
      <c r="DHC831" s="347"/>
      <c r="DHD831" s="347"/>
      <c r="DHE831" s="347"/>
      <c r="DHF831" s="347"/>
      <c r="DHG831" s="347"/>
      <c r="DHH831" s="347"/>
      <c r="DHI831" s="347"/>
      <c r="DHJ831" s="347"/>
      <c r="DHK831" s="347"/>
      <c r="DHL831" s="347"/>
      <c r="DHM831" s="347"/>
      <c r="DHN831" s="347"/>
      <c r="DHO831" s="347"/>
      <c r="DHP831" s="347"/>
      <c r="DHQ831" s="347"/>
      <c r="DHR831" s="347"/>
      <c r="DHS831" s="347"/>
      <c r="DHT831" s="347"/>
      <c r="DHU831" s="347"/>
      <c r="DHV831" s="347"/>
      <c r="DHW831" s="347"/>
      <c r="DHX831" s="347"/>
      <c r="DHY831" s="347"/>
      <c r="DHZ831" s="347"/>
      <c r="DIA831" s="347"/>
      <c r="DIB831" s="347"/>
      <c r="DIC831" s="347"/>
      <c r="DID831" s="347"/>
      <c r="DIE831" s="347"/>
      <c r="DIF831" s="347"/>
      <c r="DIG831" s="347"/>
      <c r="DIH831" s="347"/>
      <c r="DII831" s="347"/>
      <c r="DIJ831" s="347"/>
      <c r="DIK831" s="347"/>
      <c r="DIL831" s="347"/>
      <c r="DIM831" s="347"/>
      <c r="DIN831" s="347"/>
      <c r="DIO831" s="347"/>
      <c r="DIP831" s="347"/>
      <c r="DIQ831" s="347"/>
      <c r="DIR831" s="347"/>
      <c r="DIS831" s="347"/>
      <c r="DIT831" s="347"/>
      <c r="DIU831" s="347"/>
      <c r="DIV831" s="347"/>
      <c r="DIW831" s="347"/>
      <c r="DIX831" s="347"/>
      <c r="DIY831" s="347"/>
      <c r="DIZ831" s="347"/>
      <c r="DJA831" s="347"/>
      <c r="DJB831" s="347"/>
      <c r="DJC831" s="347"/>
      <c r="DJD831" s="347"/>
      <c r="DJE831" s="347"/>
      <c r="DJF831" s="347"/>
      <c r="DJG831" s="347"/>
      <c r="DJH831" s="347"/>
      <c r="DJI831" s="347"/>
      <c r="DJJ831" s="347"/>
      <c r="DJK831" s="347"/>
      <c r="DJL831" s="347"/>
      <c r="DJM831" s="347"/>
      <c r="DJN831" s="347"/>
      <c r="DJO831" s="347"/>
      <c r="DJP831" s="347"/>
      <c r="DJQ831" s="347"/>
      <c r="DJR831" s="347"/>
      <c r="DJS831" s="347"/>
      <c r="DJT831" s="347"/>
      <c r="DJU831" s="347"/>
      <c r="DJV831" s="347"/>
      <c r="DJW831" s="347"/>
      <c r="DJX831" s="347"/>
      <c r="DJY831" s="347"/>
      <c r="DJZ831" s="347"/>
      <c r="DKA831" s="347"/>
      <c r="DKB831" s="347"/>
      <c r="DKC831" s="347"/>
      <c r="DKD831" s="347"/>
      <c r="DKE831" s="347"/>
      <c r="DKF831" s="347"/>
      <c r="DKG831" s="347"/>
      <c r="DKH831" s="347"/>
      <c r="DKI831" s="347"/>
      <c r="DKJ831" s="347"/>
      <c r="DKK831" s="347"/>
      <c r="DKL831" s="347"/>
      <c r="DKM831" s="347"/>
      <c r="DKN831" s="347"/>
      <c r="DKO831" s="347"/>
      <c r="DKP831" s="347"/>
      <c r="DKQ831" s="347"/>
      <c r="DKR831" s="347"/>
      <c r="DKS831" s="347"/>
      <c r="DKT831" s="347"/>
      <c r="DKU831" s="347"/>
      <c r="DKV831" s="347"/>
      <c r="DKW831" s="347"/>
      <c r="DKX831" s="347"/>
      <c r="DKY831" s="347"/>
      <c r="DKZ831" s="347"/>
      <c r="DLA831" s="347"/>
      <c r="DLB831" s="347"/>
      <c r="DLC831" s="347"/>
      <c r="DLD831" s="347"/>
      <c r="DLE831" s="347"/>
      <c r="DLF831" s="347"/>
      <c r="DLG831" s="347"/>
      <c r="DLH831" s="347"/>
      <c r="DLI831" s="347"/>
      <c r="DLJ831" s="347"/>
      <c r="DLK831" s="347"/>
      <c r="DLL831" s="347"/>
      <c r="DLM831" s="347"/>
      <c r="DLN831" s="347"/>
      <c r="DLO831" s="347"/>
      <c r="DLP831" s="347"/>
      <c r="DLQ831" s="347"/>
      <c r="DLR831" s="347"/>
      <c r="DLS831" s="347"/>
      <c r="DLT831" s="347"/>
      <c r="DLU831" s="347"/>
      <c r="DLV831" s="347"/>
      <c r="DLW831" s="347"/>
      <c r="DLX831" s="347"/>
      <c r="DLY831" s="347"/>
      <c r="DLZ831" s="347"/>
      <c r="DMA831" s="347"/>
      <c r="DMB831" s="347"/>
      <c r="DMC831" s="347"/>
      <c r="DMD831" s="347"/>
      <c r="DME831" s="347"/>
      <c r="DMF831" s="347"/>
      <c r="DMG831" s="347"/>
      <c r="DMH831" s="347"/>
      <c r="DMI831" s="347"/>
      <c r="DMJ831" s="347"/>
      <c r="DMK831" s="347"/>
      <c r="DML831" s="347"/>
      <c r="DMM831" s="347"/>
      <c r="DMN831" s="347"/>
      <c r="DMO831" s="347"/>
      <c r="DMP831" s="347"/>
      <c r="DMQ831" s="347"/>
      <c r="DMR831" s="347"/>
      <c r="DMS831" s="347"/>
      <c r="DMT831" s="347"/>
      <c r="DMU831" s="347"/>
      <c r="DMV831" s="347"/>
      <c r="DMW831" s="347"/>
      <c r="DMX831" s="347"/>
      <c r="DMY831" s="347"/>
      <c r="DMZ831" s="347"/>
      <c r="DNA831" s="347"/>
      <c r="DNB831" s="347"/>
      <c r="DNC831" s="347"/>
      <c r="DND831" s="347"/>
      <c r="DNE831" s="347"/>
      <c r="DNF831" s="347"/>
      <c r="DNG831" s="347"/>
      <c r="DNH831" s="347"/>
      <c r="DNI831" s="347"/>
      <c r="DNJ831" s="347"/>
      <c r="DNK831" s="347"/>
      <c r="DNL831" s="347"/>
      <c r="DNM831" s="347"/>
      <c r="DNN831" s="347"/>
      <c r="DNO831" s="347"/>
      <c r="DNP831" s="347"/>
      <c r="DNQ831" s="347"/>
      <c r="DNR831" s="347"/>
      <c r="DNS831" s="347"/>
      <c r="DNT831" s="347"/>
      <c r="DNU831" s="347"/>
      <c r="DNV831" s="347"/>
      <c r="DNW831" s="347"/>
      <c r="DNX831" s="347"/>
      <c r="DNY831" s="347"/>
      <c r="DNZ831" s="347"/>
      <c r="DOA831" s="347"/>
      <c r="DOB831" s="347"/>
      <c r="DOC831" s="347"/>
      <c r="DOD831" s="347"/>
      <c r="DOE831" s="347"/>
      <c r="DOF831" s="347"/>
      <c r="DOG831" s="347"/>
      <c r="DOH831" s="347"/>
      <c r="DOI831" s="347"/>
      <c r="DOJ831" s="347"/>
      <c r="DOK831" s="347"/>
      <c r="DOL831" s="347"/>
      <c r="DOM831" s="347"/>
      <c r="DON831" s="347"/>
      <c r="DOO831" s="347"/>
      <c r="DOP831" s="347"/>
      <c r="DOQ831" s="347"/>
      <c r="DOR831" s="347"/>
      <c r="DOS831" s="347"/>
      <c r="DOT831" s="347"/>
      <c r="DOU831" s="347"/>
      <c r="DOV831" s="347"/>
      <c r="DOW831" s="347"/>
      <c r="DOX831" s="347"/>
      <c r="DOY831" s="347"/>
      <c r="DOZ831" s="347"/>
      <c r="DPA831" s="347"/>
      <c r="DPB831" s="347"/>
      <c r="DPC831" s="347"/>
      <c r="DPD831" s="347"/>
      <c r="DPE831" s="347"/>
      <c r="DPF831" s="347"/>
      <c r="DPG831" s="347"/>
      <c r="DPH831" s="347"/>
      <c r="DPI831" s="347"/>
      <c r="DPJ831" s="347"/>
      <c r="DPK831" s="347"/>
      <c r="DPL831" s="347"/>
      <c r="DPM831" s="347"/>
      <c r="DPN831" s="347"/>
      <c r="DPO831" s="347"/>
      <c r="DPP831" s="347"/>
      <c r="DPQ831" s="347"/>
      <c r="DPR831" s="347"/>
      <c r="DPS831" s="347"/>
      <c r="DPT831" s="347"/>
      <c r="DPU831" s="347"/>
      <c r="DPV831" s="347"/>
      <c r="DPW831" s="347"/>
      <c r="DPX831" s="347"/>
      <c r="DPY831" s="347"/>
      <c r="DPZ831" s="347"/>
      <c r="DQA831" s="347"/>
      <c r="DQB831" s="347"/>
      <c r="DQC831" s="347"/>
      <c r="DQD831" s="347"/>
      <c r="DQE831" s="347"/>
      <c r="DQF831" s="347"/>
      <c r="DQG831" s="347"/>
      <c r="DQH831" s="347"/>
      <c r="DQI831" s="347"/>
      <c r="DQJ831" s="347"/>
      <c r="DQK831" s="347"/>
      <c r="DQL831" s="347"/>
      <c r="DQM831" s="347"/>
      <c r="DQN831" s="347"/>
      <c r="DQO831" s="347"/>
      <c r="DQP831" s="347"/>
      <c r="DQQ831" s="347"/>
      <c r="DQR831" s="347"/>
      <c r="DQS831" s="347"/>
      <c r="DQT831" s="347"/>
      <c r="DQU831" s="347"/>
      <c r="DQV831" s="347"/>
      <c r="DQW831" s="347"/>
      <c r="DQX831" s="347"/>
      <c r="DQY831" s="347"/>
      <c r="DQZ831" s="347"/>
      <c r="DRA831" s="347"/>
      <c r="DRB831" s="347"/>
      <c r="DRC831" s="347"/>
      <c r="DRD831" s="347"/>
      <c r="DRE831" s="347"/>
      <c r="DRF831" s="347"/>
      <c r="DRG831" s="347"/>
      <c r="DRH831" s="347"/>
      <c r="DRI831" s="347"/>
      <c r="DRJ831" s="347"/>
      <c r="DRK831" s="347"/>
      <c r="DRL831" s="347"/>
      <c r="DRM831" s="347"/>
      <c r="DRN831" s="347"/>
      <c r="DRO831" s="347"/>
      <c r="DRP831" s="347"/>
      <c r="DRQ831" s="347"/>
      <c r="DRR831" s="347"/>
      <c r="DRS831" s="347"/>
      <c r="DRT831" s="347"/>
      <c r="DRU831" s="347"/>
      <c r="DRV831" s="347"/>
      <c r="DRW831" s="347"/>
      <c r="DRX831" s="347"/>
      <c r="DRY831" s="347"/>
      <c r="DRZ831" s="347"/>
      <c r="DSA831" s="347"/>
      <c r="DSB831" s="347"/>
      <c r="DSC831" s="347"/>
      <c r="DSD831" s="347"/>
      <c r="DSE831" s="347"/>
      <c r="DSF831" s="347"/>
      <c r="DSG831" s="347"/>
      <c r="DSH831" s="347"/>
      <c r="DSI831" s="347"/>
      <c r="DSJ831" s="347"/>
      <c r="DSK831" s="347"/>
      <c r="DSL831" s="347"/>
      <c r="DSM831" s="347"/>
      <c r="DSN831" s="347"/>
      <c r="DSO831" s="347"/>
      <c r="DSP831" s="347"/>
      <c r="DSQ831" s="347"/>
      <c r="DSR831" s="347"/>
      <c r="DSS831" s="347"/>
      <c r="DST831" s="347"/>
      <c r="DSU831" s="347"/>
      <c r="DSV831" s="347"/>
      <c r="DSW831" s="347"/>
      <c r="DSX831" s="347"/>
      <c r="DSY831" s="347"/>
      <c r="DSZ831" s="347"/>
      <c r="DTA831" s="347"/>
      <c r="DTB831" s="347"/>
      <c r="DTC831" s="347"/>
      <c r="DTD831" s="347"/>
      <c r="DTE831" s="347"/>
      <c r="DTF831" s="347"/>
      <c r="DTG831" s="347"/>
      <c r="DTH831" s="347"/>
      <c r="DTI831" s="347"/>
      <c r="DTJ831" s="347"/>
      <c r="DTK831" s="347"/>
      <c r="DTL831" s="347"/>
      <c r="DTM831" s="347"/>
      <c r="DTN831" s="347"/>
      <c r="DTO831" s="347"/>
      <c r="DTP831" s="347"/>
      <c r="DTQ831" s="347"/>
      <c r="DTR831" s="347"/>
      <c r="DTS831" s="347"/>
      <c r="DTT831" s="347"/>
      <c r="DTU831" s="347"/>
      <c r="DTV831" s="347"/>
      <c r="DTW831" s="347"/>
      <c r="DTX831" s="347"/>
      <c r="DTY831" s="347"/>
      <c r="DTZ831" s="347"/>
      <c r="DUA831" s="347"/>
      <c r="DUB831" s="347"/>
      <c r="DUC831" s="347"/>
      <c r="DUD831" s="347"/>
      <c r="DUE831" s="347"/>
      <c r="DUF831" s="347"/>
      <c r="DUG831" s="347"/>
      <c r="DUH831" s="347"/>
      <c r="DUI831" s="347"/>
      <c r="DUJ831" s="347"/>
      <c r="DUK831" s="347"/>
      <c r="DUL831" s="347"/>
      <c r="DUM831" s="347"/>
      <c r="DUN831" s="347"/>
      <c r="DUO831" s="347"/>
      <c r="DUP831" s="347"/>
      <c r="DUQ831" s="347"/>
      <c r="DUR831" s="347"/>
      <c r="DUS831" s="347"/>
      <c r="DUT831" s="347"/>
      <c r="DUU831" s="347"/>
      <c r="DUV831" s="347"/>
      <c r="DUW831" s="347"/>
      <c r="DUX831" s="347"/>
      <c r="DUY831" s="347"/>
      <c r="DUZ831" s="347"/>
      <c r="DVA831" s="347"/>
      <c r="DVB831" s="347"/>
      <c r="DVC831" s="347"/>
      <c r="DVD831" s="347"/>
      <c r="DVE831" s="347"/>
      <c r="DVF831" s="347"/>
      <c r="DVG831" s="347"/>
      <c r="DVH831" s="347"/>
      <c r="DVI831" s="347"/>
      <c r="DVJ831" s="347"/>
      <c r="DVK831" s="347"/>
      <c r="DVL831" s="347"/>
      <c r="DVM831" s="347"/>
      <c r="DVN831" s="347"/>
      <c r="DVO831" s="347"/>
      <c r="DVP831" s="347"/>
      <c r="DVQ831" s="347"/>
      <c r="DVR831" s="347"/>
      <c r="DVS831" s="347"/>
      <c r="DVT831" s="347"/>
      <c r="DVU831" s="347"/>
      <c r="DVV831" s="347"/>
      <c r="DVW831" s="347"/>
      <c r="DVX831" s="347"/>
      <c r="DVY831" s="347"/>
      <c r="DVZ831" s="347"/>
      <c r="DWA831" s="347"/>
      <c r="DWB831" s="347"/>
      <c r="DWC831" s="347"/>
      <c r="DWD831" s="347"/>
      <c r="DWE831" s="347"/>
      <c r="DWF831" s="347"/>
      <c r="DWG831" s="347"/>
      <c r="DWH831" s="347"/>
      <c r="DWI831" s="347"/>
      <c r="DWJ831" s="347"/>
      <c r="DWK831" s="347"/>
      <c r="DWL831" s="347"/>
      <c r="DWM831" s="347"/>
      <c r="DWN831" s="347"/>
      <c r="DWO831" s="347"/>
      <c r="DWP831" s="347"/>
      <c r="DWQ831" s="347"/>
      <c r="DWR831" s="347"/>
      <c r="DWS831" s="347"/>
      <c r="DWT831" s="347"/>
      <c r="DWU831" s="347"/>
      <c r="DWV831" s="347"/>
      <c r="DWW831" s="347"/>
      <c r="DWX831" s="347"/>
      <c r="DWY831" s="347"/>
      <c r="DWZ831" s="347"/>
      <c r="DXA831" s="347"/>
      <c r="DXB831" s="347"/>
      <c r="DXC831" s="347"/>
      <c r="DXD831" s="347"/>
      <c r="DXE831" s="347"/>
      <c r="DXF831" s="347"/>
      <c r="DXG831" s="347"/>
      <c r="DXH831" s="347"/>
      <c r="DXI831" s="347"/>
      <c r="DXJ831" s="347"/>
      <c r="DXK831" s="347"/>
      <c r="DXL831" s="347"/>
      <c r="DXM831" s="347"/>
      <c r="DXN831" s="347"/>
      <c r="DXO831" s="347"/>
      <c r="DXP831" s="347"/>
      <c r="DXQ831" s="347"/>
      <c r="DXR831" s="347"/>
      <c r="DXS831" s="347"/>
      <c r="DXT831" s="347"/>
      <c r="DXU831" s="347"/>
      <c r="DXV831" s="347"/>
      <c r="DXW831" s="347"/>
      <c r="DXX831" s="347"/>
      <c r="DXY831" s="347"/>
      <c r="DXZ831" s="347"/>
      <c r="DYA831" s="347"/>
      <c r="DYB831" s="347"/>
      <c r="DYC831" s="347"/>
      <c r="DYD831" s="347"/>
      <c r="DYE831" s="347"/>
      <c r="DYF831" s="347"/>
      <c r="DYG831" s="347"/>
      <c r="DYH831" s="347"/>
      <c r="DYI831" s="347"/>
      <c r="DYJ831" s="347"/>
      <c r="DYK831" s="347"/>
      <c r="DYL831" s="347"/>
      <c r="DYM831" s="347"/>
      <c r="DYN831" s="347"/>
      <c r="DYO831" s="347"/>
      <c r="DYP831" s="347"/>
      <c r="DYQ831" s="347"/>
      <c r="DYR831" s="347"/>
      <c r="DYS831" s="347"/>
      <c r="DYT831" s="347"/>
      <c r="DYU831" s="347"/>
      <c r="DYV831" s="347"/>
      <c r="DYW831" s="347"/>
      <c r="DYX831" s="347"/>
      <c r="DYY831" s="347"/>
      <c r="DYZ831" s="347"/>
      <c r="DZA831" s="347"/>
      <c r="DZB831" s="347"/>
      <c r="DZC831" s="347"/>
      <c r="DZD831" s="347"/>
      <c r="DZE831" s="347"/>
      <c r="DZF831" s="347"/>
      <c r="DZG831" s="347"/>
      <c r="DZH831" s="347"/>
      <c r="DZI831" s="347"/>
      <c r="DZJ831" s="347"/>
      <c r="DZK831" s="347"/>
      <c r="DZL831" s="347"/>
      <c r="DZM831" s="347"/>
      <c r="DZN831" s="347"/>
      <c r="DZO831" s="347"/>
      <c r="DZP831" s="347"/>
      <c r="DZQ831" s="347"/>
      <c r="DZR831" s="347"/>
      <c r="DZS831" s="347"/>
      <c r="DZT831" s="347"/>
      <c r="DZU831" s="347"/>
      <c r="DZV831" s="347"/>
      <c r="DZW831" s="347"/>
      <c r="DZX831" s="347"/>
      <c r="DZY831" s="347"/>
      <c r="DZZ831" s="347"/>
      <c r="EAA831" s="347"/>
      <c r="EAB831" s="347"/>
      <c r="EAC831" s="347"/>
      <c r="EAD831" s="347"/>
      <c r="EAE831" s="347"/>
      <c r="EAF831" s="347"/>
      <c r="EAG831" s="347"/>
      <c r="EAH831" s="347"/>
      <c r="EAI831" s="347"/>
      <c r="EAJ831" s="347"/>
      <c r="EAK831" s="347"/>
      <c r="EAL831" s="347"/>
      <c r="EAM831" s="347"/>
      <c r="EAN831" s="347"/>
      <c r="EAO831" s="347"/>
      <c r="EAP831" s="347"/>
      <c r="EAQ831" s="347"/>
      <c r="EAR831" s="347"/>
      <c r="EAS831" s="347"/>
      <c r="EAT831" s="347"/>
      <c r="EAU831" s="347"/>
      <c r="EAV831" s="347"/>
      <c r="EAW831" s="347"/>
      <c r="EAX831" s="347"/>
      <c r="EAY831" s="347"/>
      <c r="EAZ831" s="347"/>
      <c r="EBA831" s="347"/>
      <c r="EBB831" s="347"/>
      <c r="EBC831" s="347"/>
      <c r="EBD831" s="347"/>
      <c r="EBE831" s="347"/>
      <c r="EBF831" s="347"/>
      <c r="EBG831" s="347"/>
      <c r="EBH831" s="347"/>
      <c r="EBI831" s="347"/>
      <c r="EBJ831" s="347"/>
      <c r="EBK831" s="347"/>
      <c r="EBL831" s="347"/>
      <c r="EBM831" s="347"/>
      <c r="EBN831" s="347"/>
      <c r="EBO831" s="347"/>
      <c r="EBP831" s="347"/>
      <c r="EBQ831" s="347"/>
      <c r="EBR831" s="347"/>
      <c r="EBS831" s="347"/>
      <c r="EBT831" s="347"/>
      <c r="EBU831" s="347"/>
      <c r="EBV831" s="347"/>
      <c r="EBW831" s="347"/>
      <c r="EBX831" s="347"/>
      <c r="EBY831" s="347"/>
      <c r="EBZ831" s="347"/>
      <c r="ECA831" s="347"/>
      <c r="ECB831" s="347"/>
      <c r="ECC831" s="347"/>
      <c r="ECD831" s="347"/>
      <c r="ECE831" s="347"/>
      <c r="ECF831" s="347"/>
      <c r="ECG831" s="347"/>
      <c r="ECH831" s="347"/>
      <c r="ECI831" s="347"/>
      <c r="ECJ831" s="347"/>
      <c r="ECK831" s="347"/>
      <c r="ECL831" s="347"/>
      <c r="ECM831" s="347"/>
      <c r="ECN831" s="347"/>
      <c r="ECO831" s="347"/>
      <c r="ECP831" s="347"/>
      <c r="ECQ831" s="347"/>
      <c r="ECR831" s="347"/>
      <c r="ECS831" s="347"/>
      <c r="ECT831" s="347"/>
      <c r="ECU831" s="347"/>
      <c r="ECV831" s="347"/>
      <c r="ECW831" s="347"/>
      <c r="ECX831" s="347"/>
      <c r="ECY831" s="347"/>
      <c r="ECZ831" s="347"/>
      <c r="EDA831" s="347"/>
      <c r="EDB831" s="347"/>
      <c r="EDC831" s="347"/>
      <c r="EDD831" s="347"/>
      <c r="EDE831" s="347"/>
      <c r="EDF831" s="347"/>
      <c r="EDG831" s="347"/>
      <c r="EDH831" s="347"/>
      <c r="EDI831" s="347"/>
      <c r="EDJ831" s="347"/>
      <c r="EDK831" s="347"/>
      <c r="EDL831" s="347"/>
      <c r="EDM831" s="347"/>
      <c r="EDN831" s="347"/>
      <c r="EDO831" s="347"/>
      <c r="EDP831" s="347"/>
      <c r="EDQ831" s="347"/>
      <c r="EDR831" s="347"/>
      <c r="EDS831" s="347"/>
      <c r="EDT831" s="347"/>
      <c r="EDU831" s="347"/>
      <c r="EDV831" s="347"/>
      <c r="EDW831" s="347"/>
      <c r="EDX831" s="347"/>
      <c r="EDY831" s="347"/>
      <c r="EDZ831" s="347"/>
      <c r="EEA831" s="347"/>
      <c r="EEB831" s="347"/>
      <c r="EEC831" s="347"/>
      <c r="EED831" s="347"/>
      <c r="EEE831" s="347"/>
      <c r="EEF831" s="347"/>
      <c r="EEG831" s="347"/>
      <c r="EEH831" s="347"/>
      <c r="EEI831" s="347"/>
      <c r="EEJ831" s="347"/>
      <c r="EEK831" s="347"/>
      <c r="EEL831" s="347"/>
      <c r="EEM831" s="347"/>
      <c r="EEN831" s="347"/>
      <c r="EEO831" s="347"/>
      <c r="EEP831" s="347"/>
      <c r="EEQ831" s="347"/>
      <c r="EER831" s="347"/>
      <c r="EES831" s="347"/>
      <c r="EET831" s="347"/>
      <c r="EEU831" s="347"/>
      <c r="EEV831" s="347"/>
      <c r="EEW831" s="347"/>
      <c r="EEX831" s="347"/>
      <c r="EEY831" s="347"/>
      <c r="EEZ831" s="347"/>
      <c r="EFA831" s="347"/>
      <c r="EFB831" s="347"/>
      <c r="EFC831" s="347"/>
      <c r="EFD831" s="347"/>
      <c r="EFE831" s="347"/>
      <c r="EFF831" s="347"/>
      <c r="EFG831" s="347"/>
      <c r="EFH831" s="347"/>
      <c r="EFI831" s="347"/>
      <c r="EFJ831" s="347"/>
      <c r="EFK831" s="347"/>
      <c r="EFL831" s="347"/>
      <c r="EFM831" s="347"/>
      <c r="EFN831" s="347"/>
      <c r="EFO831" s="347"/>
      <c r="EFP831" s="347"/>
      <c r="EFQ831" s="347"/>
      <c r="EFR831" s="347"/>
      <c r="EFS831" s="347"/>
      <c r="EFT831" s="347"/>
      <c r="EFU831" s="347"/>
      <c r="EFV831" s="347"/>
      <c r="EFW831" s="347"/>
      <c r="EFX831" s="347"/>
      <c r="EFY831" s="347"/>
      <c r="EFZ831" s="347"/>
      <c r="EGA831" s="347"/>
      <c r="EGB831" s="347"/>
      <c r="EGC831" s="347"/>
      <c r="EGD831" s="347"/>
      <c r="EGE831" s="347"/>
      <c r="EGF831" s="347"/>
      <c r="EGG831" s="347"/>
      <c r="EGH831" s="347"/>
      <c r="EGI831" s="347"/>
      <c r="EGJ831" s="347"/>
      <c r="EGK831" s="347"/>
      <c r="EGL831" s="347"/>
      <c r="EGM831" s="347"/>
      <c r="EGN831" s="347"/>
      <c r="EGO831" s="347"/>
      <c r="EGP831" s="347"/>
      <c r="EGQ831" s="347"/>
      <c r="EGR831" s="347"/>
      <c r="EGS831" s="347"/>
      <c r="EGT831" s="347"/>
      <c r="EGU831" s="347"/>
      <c r="EGV831" s="347"/>
      <c r="EGW831" s="347"/>
      <c r="EGX831" s="347"/>
      <c r="EGY831" s="347"/>
      <c r="EGZ831" s="347"/>
      <c r="EHA831" s="347"/>
      <c r="EHB831" s="347"/>
      <c r="EHC831" s="347"/>
      <c r="EHD831" s="347"/>
      <c r="EHE831" s="347"/>
      <c r="EHF831" s="347"/>
      <c r="EHG831" s="347"/>
      <c r="EHH831" s="347"/>
      <c r="EHI831" s="347"/>
      <c r="EHJ831" s="347"/>
      <c r="EHK831" s="347"/>
      <c r="EHL831" s="347"/>
      <c r="EHM831" s="347"/>
      <c r="EHN831" s="347"/>
      <c r="EHO831" s="347"/>
      <c r="EHP831" s="347"/>
      <c r="EHQ831" s="347"/>
      <c r="EHR831" s="347"/>
      <c r="EHS831" s="347"/>
      <c r="EHT831" s="347"/>
      <c r="EHU831" s="347"/>
      <c r="EHV831" s="347"/>
      <c r="EHW831" s="347"/>
      <c r="EHX831" s="347"/>
      <c r="EHY831" s="347"/>
      <c r="EHZ831" s="347"/>
      <c r="EIA831" s="347"/>
      <c r="EIB831" s="347"/>
      <c r="EIC831" s="347"/>
      <c r="EID831" s="347"/>
      <c r="EIE831" s="347"/>
      <c r="EIF831" s="347"/>
      <c r="EIG831" s="347"/>
      <c r="EIH831" s="347"/>
      <c r="EII831" s="347"/>
      <c r="EIJ831" s="347"/>
      <c r="EIK831" s="347"/>
      <c r="EIL831" s="347"/>
      <c r="EIM831" s="347"/>
      <c r="EIN831" s="347"/>
      <c r="EIO831" s="347"/>
      <c r="EIP831" s="347"/>
      <c r="EIQ831" s="347"/>
      <c r="EIR831" s="347"/>
      <c r="EIS831" s="347"/>
      <c r="EIT831" s="347"/>
      <c r="EIU831" s="347"/>
      <c r="EIV831" s="347"/>
      <c r="EIW831" s="347"/>
      <c r="EIX831" s="347"/>
      <c r="EIY831" s="347"/>
      <c r="EIZ831" s="347"/>
      <c r="EJA831" s="347"/>
      <c r="EJB831" s="347"/>
      <c r="EJC831" s="347"/>
      <c r="EJD831" s="347"/>
      <c r="EJE831" s="347"/>
      <c r="EJF831" s="347"/>
      <c r="EJG831" s="347"/>
      <c r="EJH831" s="347"/>
      <c r="EJI831" s="347"/>
      <c r="EJJ831" s="347"/>
      <c r="EJK831" s="347"/>
      <c r="EJL831" s="347"/>
      <c r="EJM831" s="347"/>
      <c r="EJN831" s="347"/>
      <c r="EJO831" s="347"/>
      <c r="EJP831" s="347"/>
      <c r="EJQ831" s="347"/>
      <c r="EJR831" s="347"/>
      <c r="EJS831" s="347"/>
      <c r="EJT831" s="347"/>
      <c r="EJU831" s="347"/>
      <c r="EJV831" s="347"/>
      <c r="EJW831" s="347"/>
      <c r="EJX831" s="347"/>
      <c r="EJY831" s="347"/>
      <c r="EJZ831" s="347"/>
      <c r="EKA831" s="347"/>
      <c r="EKB831" s="347"/>
      <c r="EKC831" s="347"/>
      <c r="EKD831" s="347"/>
      <c r="EKE831" s="347"/>
      <c r="EKF831" s="347"/>
      <c r="EKG831" s="347"/>
      <c r="EKH831" s="347"/>
      <c r="EKI831" s="347"/>
      <c r="EKJ831" s="347"/>
      <c r="EKK831" s="347"/>
      <c r="EKL831" s="347"/>
      <c r="EKM831" s="347"/>
      <c r="EKN831" s="347"/>
      <c r="EKO831" s="347"/>
      <c r="EKP831" s="347"/>
      <c r="EKQ831" s="347"/>
      <c r="EKR831" s="347"/>
      <c r="EKS831" s="347"/>
      <c r="EKT831" s="347"/>
      <c r="EKU831" s="347"/>
      <c r="EKV831" s="347"/>
      <c r="EKW831" s="347"/>
      <c r="EKX831" s="347"/>
      <c r="EKY831" s="347"/>
      <c r="EKZ831" s="347"/>
      <c r="ELA831" s="347"/>
      <c r="ELB831" s="347"/>
      <c r="ELC831" s="347"/>
      <c r="ELD831" s="347"/>
      <c r="ELE831" s="347"/>
      <c r="ELF831" s="347"/>
      <c r="ELG831" s="347"/>
      <c r="ELH831" s="347"/>
      <c r="ELI831" s="347"/>
      <c r="ELJ831" s="347"/>
      <c r="ELK831" s="347"/>
      <c r="ELL831" s="347"/>
      <c r="ELM831" s="347"/>
      <c r="ELN831" s="347"/>
      <c r="ELO831" s="347"/>
      <c r="ELP831" s="347"/>
      <c r="ELQ831" s="347"/>
      <c r="ELR831" s="347"/>
      <c r="ELS831" s="347"/>
      <c r="ELT831" s="347"/>
      <c r="ELU831" s="347"/>
      <c r="ELV831" s="347"/>
      <c r="ELW831" s="347"/>
      <c r="ELX831" s="347"/>
      <c r="ELY831" s="347"/>
      <c r="ELZ831" s="347"/>
      <c r="EMA831" s="347"/>
      <c r="EMB831" s="347"/>
      <c r="EMC831" s="347"/>
      <c r="EMD831" s="347"/>
      <c r="EME831" s="347"/>
      <c r="EMF831" s="347"/>
      <c r="EMG831" s="347"/>
      <c r="EMH831" s="347"/>
      <c r="EMI831" s="347"/>
      <c r="EMJ831" s="347"/>
      <c r="EMK831" s="347"/>
      <c r="EML831" s="347"/>
      <c r="EMM831" s="347"/>
      <c r="EMN831" s="347"/>
      <c r="EMO831" s="347"/>
      <c r="EMP831" s="347"/>
      <c r="EMQ831" s="347"/>
      <c r="EMR831" s="347"/>
      <c r="EMS831" s="347"/>
      <c r="EMT831" s="347"/>
      <c r="EMU831" s="347"/>
      <c r="EMV831" s="347"/>
      <c r="EMW831" s="347"/>
      <c r="EMX831" s="347"/>
      <c r="EMY831" s="347"/>
      <c r="EMZ831" s="347"/>
      <c r="ENA831" s="347"/>
      <c r="ENB831" s="347"/>
      <c r="ENC831" s="347"/>
      <c r="END831" s="347"/>
      <c r="ENE831" s="347"/>
      <c r="ENF831" s="347"/>
      <c r="ENG831" s="347"/>
      <c r="ENH831" s="347"/>
      <c r="ENI831" s="347"/>
      <c r="ENJ831" s="347"/>
      <c r="ENK831" s="347"/>
      <c r="ENL831" s="347"/>
      <c r="ENM831" s="347"/>
      <c r="ENN831" s="347"/>
      <c r="ENO831" s="347"/>
      <c r="ENP831" s="347"/>
      <c r="ENQ831" s="347"/>
      <c r="ENR831" s="347"/>
      <c r="ENS831" s="347"/>
      <c r="ENT831" s="347"/>
      <c r="ENU831" s="347"/>
      <c r="ENV831" s="347"/>
      <c r="ENW831" s="347"/>
      <c r="ENX831" s="347"/>
      <c r="ENY831" s="347"/>
      <c r="ENZ831" s="347"/>
      <c r="EOA831" s="347"/>
      <c r="EOB831" s="347"/>
      <c r="EOC831" s="347"/>
      <c r="EOD831" s="347"/>
      <c r="EOE831" s="347"/>
      <c r="EOF831" s="347"/>
      <c r="EOG831" s="347"/>
      <c r="EOH831" s="347"/>
      <c r="EOI831" s="347"/>
      <c r="EOJ831" s="347"/>
      <c r="EOK831" s="347"/>
      <c r="EOL831" s="347"/>
      <c r="EOM831" s="347"/>
      <c r="EON831" s="347"/>
      <c r="EOO831" s="347"/>
      <c r="EOP831" s="347"/>
      <c r="EOQ831" s="347"/>
      <c r="EOR831" s="347"/>
      <c r="EOS831" s="347"/>
      <c r="EOT831" s="347"/>
      <c r="EOU831" s="347"/>
      <c r="EOV831" s="347"/>
      <c r="EOW831" s="347"/>
      <c r="EOX831" s="347"/>
      <c r="EOY831" s="347"/>
      <c r="EOZ831" s="347"/>
      <c r="EPA831" s="347"/>
      <c r="EPB831" s="347"/>
      <c r="EPC831" s="347"/>
      <c r="EPD831" s="347"/>
      <c r="EPE831" s="347"/>
      <c r="EPF831" s="347"/>
      <c r="EPG831" s="347"/>
      <c r="EPH831" s="347"/>
      <c r="EPI831" s="347"/>
      <c r="EPJ831" s="347"/>
      <c r="EPK831" s="347"/>
      <c r="EPL831" s="347"/>
      <c r="EPM831" s="347"/>
      <c r="EPN831" s="347"/>
      <c r="EPO831" s="347"/>
      <c r="EPP831" s="347"/>
      <c r="EPQ831" s="347"/>
      <c r="EPR831" s="347"/>
      <c r="EPS831" s="347"/>
      <c r="EPT831" s="347"/>
      <c r="EPU831" s="347"/>
      <c r="EPV831" s="347"/>
      <c r="EPW831" s="347"/>
      <c r="EPX831" s="347"/>
      <c r="EPY831" s="347"/>
      <c r="EPZ831" s="347"/>
      <c r="EQA831" s="347"/>
      <c r="EQB831" s="347"/>
      <c r="EQC831" s="347"/>
      <c r="EQD831" s="347"/>
      <c r="EQE831" s="347"/>
      <c r="EQF831" s="347"/>
      <c r="EQG831" s="347"/>
      <c r="EQH831" s="347"/>
      <c r="EQI831" s="347"/>
      <c r="EQJ831" s="347"/>
      <c r="EQK831" s="347"/>
      <c r="EQL831" s="347"/>
      <c r="EQM831" s="347"/>
      <c r="EQN831" s="347"/>
      <c r="EQO831" s="347"/>
      <c r="EQP831" s="347"/>
      <c r="EQQ831" s="347"/>
      <c r="EQR831" s="347"/>
      <c r="EQS831" s="347"/>
      <c r="EQT831" s="347"/>
      <c r="EQU831" s="347"/>
      <c r="EQV831" s="347"/>
      <c r="EQW831" s="347"/>
      <c r="EQX831" s="347"/>
      <c r="EQY831" s="347"/>
      <c r="EQZ831" s="347"/>
      <c r="ERA831" s="347"/>
      <c r="ERB831" s="347"/>
      <c r="ERC831" s="347"/>
      <c r="ERD831" s="347"/>
      <c r="ERE831" s="347"/>
      <c r="ERF831" s="347"/>
      <c r="ERG831" s="347"/>
      <c r="ERH831" s="347"/>
      <c r="ERI831" s="347"/>
      <c r="ERJ831" s="347"/>
      <c r="ERK831" s="347"/>
      <c r="ERL831" s="347"/>
      <c r="ERM831" s="347"/>
      <c r="ERN831" s="347"/>
      <c r="ERO831" s="347"/>
      <c r="ERP831" s="347"/>
      <c r="ERQ831" s="347"/>
      <c r="ERR831" s="347"/>
      <c r="ERS831" s="347"/>
      <c r="ERT831" s="347"/>
      <c r="ERU831" s="347"/>
      <c r="ERV831" s="347"/>
      <c r="ERW831" s="347"/>
      <c r="ERX831" s="347"/>
      <c r="ERY831" s="347"/>
      <c r="ERZ831" s="347"/>
      <c r="ESA831" s="347"/>
      <c r="ESB831" s="347"/>
      <c r="ESC831" s="347"/>
      <c r="ESD831" s="347"/>
      <c r="ESE831" s="347"/>
      <c r="ESF831" s="347"/>
      <c r="ESG831" s="347"/>
      <c r="ESH831" s="347"/>
      <c r="ESI831" s="347"/>
      <c r="ESJ831" s="347"/>
      <c r="ESK831" s="347"/>
      <c r="ESL831" s="347"/>
      <c r="ESM831" s="347"/>
      <c r="ESN831" s="347"/>
      <c r="ESO831" s="347"/>
      <c r="ESP831" s="347"/>
      <c r="ESQ831" s="347"/>
      <c r="ESR831" s="347"/>
      <c r="ESS831" s="347"/>
      <c r="EST831" s="347"/>
      <c r="ESU831" s="347"/>
      <c r="ESV831" s="347"/>
      <c r="ESW831" s="347"/>
      <c r="ESX831" s="347"/>
      <c r="ESY831" s="347"/>
      <c r="ESZ831" s="347"/>
      <c r="ETA831" s="347"/>
      <c r="ETB831" s="347"/>
      <c r="ETC831" s="347"/>
      <c r="ETD831" s="347"/>
      <c r="ETE831" s="347"/>
      <c r="ETF831" s="347"/>
      <c r="ETG831" s="347"/>
      <c r="ETH831" s="347"/>
      <c r="ETI831" s="347"/>
      <c r="ETJ831" s="347"/>
      <c r="ETK831" s="347"/>
      <c r="ETL831" s="347"/>
      <c r="ETM831" s="347"/>
      <c r="ETN831" s="347"/>
      <c r="ETO831" s="347"/>
      <c r="ETP831" s="347"/>
      <c r="ETQ831" s="347"/>
      <c r="ETR831" s="347"/>
      <c r="ETS831" s="347"/>
      <c r="ETT831" s="347"/>
      <c r="ETU831" s="347"/>
      <c r="ETV831" s="347"/>
      <c r="ETW831" s="347"/>
      <c r="ETX831" s="347"/>
      <c r="ETY831" s="347"/>
      <c r="ETZ831" s="347"/>
      <c r="EUA831" s="347"/>
      <c r="EUB831" s="347"/>
      <c r="EUC831" s="347"/>
      <c r="EUD831" s="347"/>
      <c r="EUE831" s="347"/>
      <c r="EUF831" s="347"/>
      <c r="EUG831" s="347"/>
      <c r="EUH831" s="347"/>
      <c r="EUI831" s="347"/>
      <c r="EUJ831" s="347"/>
      <c r="EUK831" s="347"/>
      <c r="EUL831" s="347"/>
      <c r="EUM831" s="347"/>
      <c r="EUN831" s="347"/>
      <c r="EUO831" s="347"/>
      <c r="EUP831" s="347"/>
      <c r="EUQ831" s="347"/>
      <c r="EUR831" s="347"/>
      <c r="EUS831" s="347"/>
      <c r="EUT831" s="347"/>
      <c r="EUU831" s="347"/>
      <c r="EUV831" s="347"/>
      <c r="EUW831" s="347"/>
      <c r="EUX831" s="347"/>
      <c r="EUY831" s="347"/>
      <c r="EUZ831" s="347"/>
      <c r="EVA831" s="347"/>
      <c r="EVB831" s="347"/>
      <c r="EVC831" s="347"/>
      <c r="EVD831" s="347"/>
      <c r="EVE831" s="347"/>
      <c r="EVF831" s="347"/>
      <c r="EVG831" s="347"/>
      <c r="EVH831" s="347"/>
      <c r="EVI831" s="347"/>
      <c r="EVJ831" s="347"/>
      <c r="EVK831" s="347"/>
      <c r="EVL831" s="347"/>
      <c r="EVM831" s="347"/>
      <c r="EVN831" s="347"/>
      <c r="EVO831" s="347"/>
      <c r="EVP831" s="347"/>
      <c r="EVQ831" s="347"/>
      <c r="EVR831" s="347"/>
      <c r="EVS831" s="347"/>
      <c r="EVT831" s="347"/>
      <c r="EVU831" s="347"/>
      <c r="EVV831" s="347"/>
      <c r="EVW831" s="347"/>
      <c r="EVX831" s="347"/>
      <c r="EVY831" s="347"/>
      <c r="EVZ831" s="347"/>
      <c r="EWA831" s="347"/>
      <c r="EWB831" s="347"/>
      <c r="EWC831" s="347"/>
      <c r="EWD831" s="347"/>
      <c r="EWE831" s="347"/>
      <c r="EWF831" s="347"/>
      <c r="EWG831" s="347"/>
      <c r="EWH831" s="347"/>
      <c r="EWI831" s="347"/>
      <c r="EWJ831" s="347"/>
      <c r="EWK831" s="347"/>
      <c r="EWL831" s="347"/>
      <c r="EWM831" s="347"/>
      <c r="EWN831" s="347"/>
      <c r="EWO831" s="347"/>
      <c r="EWP831" s="347"/>
      <c r="EWQ831" s="347"/>
      <c r="EWR831" s="347"/>
      <c r="EWS831" s="347"/>
      <c r="EWT831" s="347"/>
      <c r="EWU831" s="347"/>
      <c r="EWV831" s="347"/>
      <c r="EWW831" s="347"/>
      <c r="EWX831" s="347"/>
      <c r="EWY831" s="347"/>
      <c r="EWZ831" s="347"/>
      <c r="EXA831" s="347"/>
      <c r="EXB831" s="347"/>
      <c r="EXC831" s="347"/>
      <c r="EXD831" s="347"/>
      <c r="EXE831" s="347"/>
      <c r="EXF831" s="347"/>
      <c r="EXG831" s="347"/>
      <c r="EXH831" s="347"/>
      <c r="EXI831" s="347"/>
      <c r="EXJ831" s="347"/>
      <c r="EXK831" s="347"/>
      <c r="EXL831" s="347"/>
      <c r="EXM831" s="347"/>
      <c r="EXN831" s="347"/>
      <c r="EXO831" s="347"/>
      <c r="EXP831" s="347"/>
      <c r="EXQ831" s="347"/>
      <c r="EXR831" s="347"/>
      <c r="EXS831" s="347"/>
      <c r="EXT831" s="347"/>
      <c r="EXU831" s="347"/>
      <c r="EXV831" s="347"/>
      <c r="EXW831" s="347"/>
      <c r="EXX831" s="347"/>
      <c r="EXY831" s="347"/>
      <c r="EXZ831" s="347"/>
      <c r="EYA831" s="347"/>
      <c r="EYB831" s="347"/>
      <c r="EYC831" s="347"/>
      <c r="EYD831" s="347"/>
      <c r="EYE831" s="347"/>
      <c r="EYF831" s="347"/>
      <c r="EYG831" s="347"/>
      <c r="EYH831" s="347"/>
      <c r="EYI831" s="347"/>
      <c r="EYJ831" s="347"/>
      <c r="EYK831" s="347"/>
      <c r="EYL831" s="347"/>
      <c r="EYM831" s="347"/>
      <c r="EYN831" s="347"/>
      <c r="EYO831" s="347"/>
      <c r="EYP831" s="347"/>
      <c r="EYQ831" s="347"/>
      <c r="EYR831" s="347"/>
      <c r="EYS831" s="347"/>
      <c r="EYT831" s="347"/>
      <c r="EYU831" s="347"/>
      <c r="EYV831" s="347"/>
      <c r="EYW831" s="347"/>
      <c r="EYX831" s="347"/>
      <c r="EYY831" s="347"/>
      <c r="EYZ831" s="347"/>
      <c r="EZA831" s="347"/>
      <c r="EZB831" s="347"/>
      <c r="EZC831" s="347"/>
      <c r="EZD831" s="347"/>
      <c r="EZE831" s="347"/>
      <c r="EZF831" s="347"/>
      <c r="EZG831" s="347"/>
      <c r="EZH831" s="347"/>
      <c r="EZI831" s="347"/>
      <c r="EZJ831" s="347"/>
      <c r="EZK831" s="347"/>
      <c r="EZL831" s="347"/>
      <c r="EZM831" s="347"/>
      <c r="EZN831" s="347"/>
      <c r="EZO831" s="347"/>
      <c r="EZP831" s="347"/>
      <c r="EZQ831" s="347"/>
      <c r="EZR831" s="347"/>
      <c r="EZS831" s="347"/>
      <c r="EZT831" s="347"/>
      <c r="EZU831" s="347"/>
      <c r="EZV831" s="347"/>
      <c r="EZW831" s="347"/>
      <c r="EZX831" s="347"/>
      <c r="EZY831" s="347"/>
      <c r="EZZ831" s="347"/>
      <c r="FAA831" s="347"/>
      <c r="FAB831" s="347"/>
      <c r="FAC831" s="347"/>
      <c r="FAD831" s="347"/>
      <c r="FAE831" s="347"/>
      <c r="FAF831" s="347"/>
      <c r="FAG831" s="347"/>
      <c r="FAH831" s="347"/>
      <c r="FAI831" s="347"/>
      <c r="FAJ831" s="347"/>
      <c r="FAK831" s="347"/>
      <c r="FAL831" s="347"/>
      <c r="FAM831" s="347"/>
      <c r="FAN831" s="347"/>
      <c r="FAO831" s="347"/>
      <c r="FAP831" s="347"/>
      <c r="FAQ831" s="347"/>
      <c r="FAR831" s="347"/>
      <c r="FAS831" s="347"/>
      <c r="FAT831" s="347"/>
      <c r="FAU831" s="347"/>
      <c r="FAV831" s="347"/>
      <c r="FAW831" s="347"/>
      <c r="FAX831" s="347"/>
      <c r="FAY831" s="347"/>
      <c r="FAZ831" s="347"/>
      <c r="FBA831" s="347"/>
      <c r="FBB831" s="347"/>
      <c r="FBC831" s="347"/>
      <c r="FBD831" s="347"/>
      <c r="FBE831" s="347"/>
      <c r="FBF831" s="347"/>
      <c r="FBG831" s="347"/>
      <c r="FBH831" s="347"/>
      <c r="FBI831" s="347"/>
      <c r="FBJ831" s="347"/>
      <c r="FBK831" s="347"/>
      <c r="FBL831" s="347"/>
      <c r="FBM831" s="347"/>
      <c r="FBN831" s="347"/>
      <c r="FBO831" s="347"/>
      <c r="FBP831" s="347"/>
      <c r="FBQ831" s="347"/>
      <c r="FBR831" s="347"/>
      <c r="FBS831" s="347"/>
      <c r="FBT831" s="347"/>
      <c r="FBU831" s="347"/>
      <c r="FBV831" s="347"/>
      <c r="FBW831" s="347"/>
      <c r="FBX831" s="347"/>
      <c r="FBY831" s="347"/>
      <c r="FBZ831" s="347"/>
      <c r="FCA831" s="347"/>
      <c r="FCB831" s="347"/>
      <c r="FCC831" s="347"/>
      <c r="FCD831" s="347"/>
      <c r="FCE831" s="347"/>
      <c r="FCF831" s="347"/>
      <c r="FCG831" s="347"/>
      <c r="FCH831" s="347"/>
      <c r="FCI831" s="347"/>
      <c r="FCJ831" s="347"/>
      <c r="FCK831" s="347"/>
      <c r="FCL831" s="347"/>
      <c r="FCM831" s="347"/>
      <c r="FCN831" s="347"/>
      <c r="FCO831" s="347"/>
      <c r="FCP831" s="347"/>
      <c r="FCQ831" s="347"/>
      <c r="FCR831" s="347"/>
      <c r="FCS831" s="347"/>
      <c r="FCT831" s="347"/>
      <c r="FCU831" s="347"/>
      <c r="FCV831" s="347"/>
      <c r="FCW831" s="347"/>
      <c r="FCX831" s="347"/>
      <c r="FCY831" s="347"/>
      <c r="FCZ831" s="347"/>
      <c r="FDA831" s="347"/>
      <c r="FDB831" s="347"/>
      <c r="FDC831" s="347"/>
      <c r="FDD831" s="347"/>
      <c r="FDE831" s="347"/>
      <c r="FDF831" s="347"/>
      <c r="FDG831" s="347"/>
      <c r="FDH831" s="347"/>
      <c r="FDI831" s="347"/>
      <c r="FDJ831" s="347"/>
      <c r="FDK831" s="347"/>
      <c r="FDL831" s="347"/>
      <c r="FDM831" s="347"/>
      <c r="FDN831" s="347"/>
      <c r="FDO831" s="347"/>
      <c r="FDP831" s="347"/>
      <c r="FDQ831" s="347"/>
      <c r="FDR831" s="347"/>
      <c r="FDS831" s="347"/>
      <c r="FDT831" s="347"/>
      <c r="FDU831" s="347"/>
      <c r="FDV831" s="347"/>
      <c r="FDW831" s="347"/>
      <c r="FDX831" s="347"/>
      <c r="FDY831" s="347"/>
      <c r="FDZ831" s="347"/>
      <c r="FEA831" s="347"/>
      <c r="FEB831" s="347"/>
      <c r="FEC831" s="347"/>
      <c r="FED831" s="347"/>
      <c r="FEE831" s="347"/>
      <c r="FEF831" s="347"/>
      <c r="FEG831" s="347"/>
      <c r="FEH831" s="347"/>
      <c r="FEI831" s="347"/>
      <c r="FEJ831" s="347"/>
      <c r="FEK831" s="347"/>
      <c r="FEL831" s="347"/>
      <c r="FEM831" s="347"/>
      <c r="FEN831" s="347"/>
      <c r="FEO831" s="347"/>
      <c r="FEP831" s="347"/>
      <c r="FEQ831" s="347"/>
      <c r="FER831" s="347"/>
      <c r="FES831" s="347"/>
      <c r="FET831" s="347"/>
      <c r="FEU831" s="347"/>
      <c r="FEV831" s="347"/>
      <c r="FEW831" s="347"/>
      <c r="FEX831" s="347"/>
      <c r="FEY831" s="347"/>
      <c r="FEZ831" s="347"/>
      <c r="FFA831" s="347"/>
      <c r="FFB831" s="347"/>
      <c r="FFC831" s="347"/>
      <c r="FFD831" s="347"/>
      <c r="FFE831" s="347"/>
      <c r="FFF831" s="347"/>
      <c r="FFG831" s="347"/>
      <c r="FFH831" s="347"/>
      <c r="FFI831" s="347"/>
      <c r="FFJ831" s="347"/>
      <c r="FFK831" s="347"/>
      <c r="FFL831" s="347"/>
      <c r="FFM831" s="347"/>
      <c r="FFN831" s="347"/>
      <c r="FFO831" s="347"/>
      <c r="FFP831" s="347"/>
      <c r="FFQ831" s="347"/>
      <c r="FFR831" s="347"/>
      <c r="FFS831" s="347"/>
      <c r="FFT831" s="347"/>
      <c r="FFU831" s="347"/>
      <c r="FFV831" s="347"/>
      <c r="FFW831" s="347"/>
      <c r="FFX831" s="347"/>
      <c r="FFY831" s="347"/>
      <c r="FFZ831" s="347"/>
      <c r="FGA831" s="347"/>
      <c r="FGB831" s="347"/>
      <c r="FGC831" s="347"/>
      <c r="FGD831" s="347"/>
      <c r="FGE831" s="347"/>
      <c r="FGF831" s="347"/>
      <c r="FGG831" s="347"/>
      <c r="FGH831" s="347"/>
      <c r="FGI831" s="347"/>
      <c r="FGJ831" s="347"/>
      <c r="FGK831" s="347"/>
      <c r="FGL831" s="347"/>
      <c r="FGM831" s="347"/>
      <c r="FGN831" s="347"/>
      <c r="FGO831" s="347"/>
      <c r="FGP831" s="347"/>
      <c r="FGQ831" s="347"/>
      <c r="FGR831" s="347"/>
      <c r="FGS831" s="347"/>
      <c r="FGT831" s="347"/>
      <c r="FGU831" s="347"/>
      <c r="FGV831" s="347"/>
      <c r="FGW831" s="347"/>
      <c r="FGX831" s="347"/>
      <c r="FGY831" s="347"/>
      <c r="FGZ831" s="347"/>
      <c r="FHA831" s="347"/>
      <c r="FHB831" s="347"/>
      <c r="FHC831" s="347"/>
      <c r="FHD831" s="347"/>
      <c r="FHE831" s="347"/>
      <c r="FHF831" s="347"/>
      <c r="FHG831" s="347"/>
      <c r="FHH831" s="347"/>
      <c r="FHI831" s="347"/>
      <c r="FHJ831" s="347"/>
      <c r="FHK831" s="347"/>
      <c r="FHL831" s="347"/>
      <c r="FHM831" s="347"/>
      <c r="FHN831" s="347"/>
      <c r="FHO831" s="347"/>
      <c r="FHP831" s="347"/>
      <c r="FHQ831" s="347"/>
      <c r="FHR831" s="347"/>
      <c r="FHS831" s="347"/>
      <c r="FHT831" s="347"/>
      <c r="FHU831" s="347"/>
      <c r="FHV831" s="347"/>
      <c r="FHW831" s="347"/>
      <c r="FHX831" s="347"/>
      <c r="FHY831" s="347"/>
      <c r="FHZ831" s="347"/>
      <c r="FIA831" s="347"/>
      <c r="FIB831" s="347"/>
      <c r="FIC831" s="347"/>
      <c r="FID831" s="347"/>
      <c r="FIE831" s="347"/>
      <c r="FIF831" s="347"/>
      <c r="FIG831" s="347"/>
      <c r="FIH831" s="347"/>
      <c r="FII831" s="347"/>
      <c r="FIJ831" s="347"/>
    </row>
    <row r="832" spans="1:4300" s="50" customFormat="1" ht="45.75" customHeight="1">
      <c r="A832" s="571">
        <f>1+A831</f>
        <v>830</v>
      </c>
      <c r="B832" s="218" t="s">
        <v>8121</v>
      </c>
      <c r="C832" s="201" t="s">
        <v>8122</v>
      </c>
      <c r="D832" s="205" t="s">
        <v>6468</v>
      </c>
      <c r="E832" s="202">
        <v>45546</v>
      </c>
      <c r="F832" s="203">
        <v>45547</v>
      </c>
      <c r="G832" s="203">
        <v>45646</v>
      </c>
      <c r="H832" s="201" t="s">
        <v>416</v>
      </c>
      <c r="I832" s="206" t="s">
        <v>180</v>
      </c>
      <c r="J832" s="201" t="s">
        <v>8123</v>
      </c>
      <c r="K832" s="271">
        <v>80496956</v>
      </c>
      <c r="L832" s="201">
        <v>5</v>
      </c>
      <c r="M832" s="272" t="s">
        <v>97</v>
      </c>
      <c r="N832" s="208" t="s">
        <v>98</v>
      </c>
      <c r="O832" s="218" t="s">
        <v>5700</v>
      </c>
      <c r="P832" s="201" t="s">
        <v>8124</v>
      </c>
      <c r="Q832" s="201" t="s">
        <v>8125</v>
      </c>
      <c r="R832" s="210">
        <f>+G832-F832</f>
        <v>99</v>
      </c>
      <c r="S832" s="201" t="s">
        <v>8126</v>
      </c>
      <c r="T832" s="273">
        <v>13440000</v>
      </c>
      <c r="U832" s="274" t="s">
        <v>8127</v>
      </c>
      <c r="V832" s="273">
        <f>+T832</f>
        <v>13440000</v>
      </c>
      <c r="W832" s="275">
        <v>45546</v>
      </c>
      <c r="X832" s="276" t="s">
        <v>103</v>
      </c>
      <c r="Y832" s="313">
        <f>+Z832+AA832+AB832</f>
        <v>13440000</v>
      </c>
      <c r="Z832" s="215">
        <f>+V832</f>
        <v>13440000</v>
      </c>
      <c r="AA832" s="216">
        <v>0</v>
      </c>
      <c r="AB832" s="217">
        <f>+AC832+AD832+AE832+AF832+AG832+AH832+AI832+AJ832</f>
        <v>0</v>
      </c>
      <c r="AC832" s="216">
        <v>0</v>
      </c>
      <c r="AD832" s="216">
        <v>0</v>
      </c>
      <c r="AE832" s="216">
        <v>0</v>
      </c>
      <c r="AF832" s="216">
        <v>0</v>
      </c>
      <c r="AG832" s="216">
        <v>0</v>
      </c>
      <c r="AH832" s="216">
        <v>0</v>
      </c>
      <c r="AI832" s="216">
        <v>0</v>
      </c>
      <c r="AJ832" s="216">
        <v>0</v>
      </c>
      <c r="AK832" s="209" t="s">
        <v>104</v>
      </c>
      <c r="AL832" s="191" t="s">
        <v>8128</v>
      </c>
      <c r="AM832" s="201" t="s">
        <v>7198</v>
      </c>
      <c r="AN832" s="207">
        <v>52540489</v>
      </c>
      <c r="AO832" s="209" t="s">
        <v>114</v>
      </c>
      <c r="AP832" s="201" t="s">
        <v>108</v>
      </c>
      <c r="AQ832" s="277" t="s">
        <v>108</v>
      </c>
      <c r="AR832" s="209" t="s">
        <v>108</v>
      </c>
      <c r="AS832" s="201" t="s">
        <v>109</v>
      </c>
      <c r="AT832" s="209" t="s">
        <v>109</v>
      </c>
      <c r="AU832" s="209" t="s">
        <v>392</v>
      </c>
      <c r="AV832" s="201"/>
      <c r="AW832" s="201"/>
      <c r="AX832" s="201" t="s">
        <v>109</v>
      </c>
      <c r="AY832" s="201" t="s">
        <v>108</v>
      </c>
      <c r="AZ832" s="240"/>
      <c r="BA832" s="201"/>
      <c r="BB832" s="241"/>
      <c r="BC832" s="240"/>
      <c r="BD832" s="210"/>
      <c r="BE832" s="210"/>
      <c r="BF832" s="210"/>
      <c r="BG832" s="240"/>
      <c r="BH832" s="221">
        <f>T832+BB832</f>
        <v>13440000</v>
      </c>
      <c r="BI832" s="304" t="s">
        <v>135</v>
      </c>
      <c r="BJ832" s="201"/>
      <c r="BK832" s="208" t="s">
        <v>114</v>
      </c>
      <c r="BL832" s="240"/>
      <c r="BM832" s="398" t="s">
        <v>136</v>
      </c>
      <c r="BN832" s="292" t="s">
        <v>917</v>
      </c>
      <c r="BO832" s="208">
        <v>49</v>
      </c>
      <c r="BP832" s="208">
        <v>27139</v>
      </c>
      <c r="BQ832" s="208" t="s">
        <v>109</v>
      </c>
      <c r="BR832" s="208" t="s">
        <v>108</v>
      </c>
      <c r="BS832" s="208" t="s">
        <v>108</v>
      </c>
      <c r="BT832" s="208" t="s">
        <v>108</v>
      </c>
      <c r="BU832" s="237" t="s">
        <v>1245</v>
      </c>
      <c r="BV832" s="208">
        <v>3114900455</v>
      </c>
      <c r="BW832" s="278" t="s">
        <v>1246</v>
      </c>
      <c r="BX832" s="224" t="s">
        <v>1247</v>
      </c>
      <c r="BY832" s="208" t="s">
        <v>119</v>
      </c>
      <c r="BZ832" s="293">
        <v>24101290120</v>
      </c>
      <c r="CA832" s="320" t="s">
        <v>109</v>
      </c>
      <c r="CB832" s="320" t="s">
        <v>109</v>
      </c>
      <c r="CC832" s="323" t="s">
        <v>109</v>
      </c>
      <c r="CD832" s="323" t="s">
        <v>109</v>
      </c>
      <c r="CE832" s="223"/>
      <c r="CF832" s="223"/>
      <c r="CG832" s="223"/>
      <c r="CH832" s="223"/>
      <c r="CI832" s="223"/>
      <c r="CJ832" s="223"/>
      <c r="CK832" s="223"/>
      <c r="CL832" s="223"/>
      <c r="CM832" s="306"/>
      <c r="CN832" s="223"/>
      <c r="CO832" s="297"/>
    </row>
    <row r="833" spans="1:4300" s="50" customFormat="1" ht="45.75" customHeight="1">
      <c r="A833" s="589">
        <f>1+A832</f>
        <v>831</v>
      </c>
      <c r="B833" s="403" t="s">
        <v>8129</v>
      </c>
      <c r="C833" s="156" t="s">
        <v>8130</v>
      </c>
      <c r="D833" s="156" t="s">
        <v>645</v>
      </c>
      <c r="E833" s="156">
        <v>45546</v>
      </c>
      <c r="F833" s="156">
        <v>45551</v>
      </c>
      <c r="G833" s="156">
        <v>45646</v>
      </c>
      <c r="H833" s="156" t="s">
        <v>416</v>
      </c>
      <c r="I833" s="156" t="s">
        <v>95</v>
      </c>
      <c r="J833" s="301" t="s">
        <v>4655</v>
      </c>
      <c r="K833" s="251">
        <v>1032411989</v>
      </c>
      <c r="L833" s="156">
        <v>1</v>
      </c>
      <c r="M833" s="156" t="s">
        <v>97</v>
      </c>
      <c r="N833" s="156" t="s">
        <v>98</v>
      </c>
      <c r="O833" s="156" t="s">
        <v>993</v>
      </c>
      <c r="P833" s="156" t="s">
        <v>8131</v>
      </c>
      <c r="Q833" s="156" t="s">
        <v>7728</v>
      </c>
      <c r="R833" s="143">
        <f>+G833-F833</f>
        <v>95</v>
      </c>
      <c r="S833" s="134" t="s">
        <v>7815</v>
      </c>
      <c r="T833" s="253">
        <v>10666667</v>
      </c>
      <c r="U833" s="156" t="s">
        <v>8132</v>
      </c>
      <c r="V833" s="253">
        <f>+T833</f>
        <v>10666667</v>
      </c>
      <c r="W833" s="156">
        <v>45546</v>
      </c>
      <c r="X833" s="156" t="s">
        <v>103</v>
      </c>
      <c r="Y833" s="317">
        <f>+Z833+AA833+AB833</f>
        <v>10666667</v>
      </c>
      <c r="Z833" s="156">
        <f>+V833</f>
        <v>10666667</v>
      </c>
      <c r="AA833" s="156">
        <v>0</v>
      </c>
      <c r="AB833" s="156">
        <f>+AC833+AD833+AE833+AF833+AG833+AH833+AI833+AJ833</f>
        <v>0</v>
      </c>
      <c r="AC833" s="156">
        <v>0</v>
      </c>
      <c r="AD833" s="156">
        <v>0</v>
      </c>
      <c r="AE833" s="156">
        <v>0</v>
      </c>
      <c r="AF833" s="156">
        <v>0</v>
      </c>
      <c r="AG833" s="156">
        <v>0</v>
      </c>
      <c r="AH833" s="156">
        <v>0</v>
      </c>
      <c r="AI833" s="156">
        <v>0</v>
      </c>
      <c r="AJ833" s="156">
        <v>0</v>
      </c>
      <c r="AK833" s="156" t="s">
        <v>104</v>
      </c>
      <c r="AL833" s="103" t="s">
        <v>8133</v>
      </c>
      <c r="AM833" s="156" t="s">
        <v>4792</v>
      </c>
      <c r="AN833" s="156">
        <v>1070919155</v>
      </c>
      <c r="AO833" s="156" t="s">
        <v>114</v>
      </c>
      <c r="AP833" s="156" t="s">
        <v>108</v>
      </c>
      <c r="AQ833" s="156" t="s">
        <v>108</v>
      </c>
      <c r="AR833" s="156" t="s">
        <v>108</v>
      </c>
      <c r="AS833" s="156" t="s">
        <v>109</v>
      </c>
      <c r="AT833" s="156" t="s">
        <v>109</v>
      </c>
      <c r="AU833" s="156" t="s">
        <v>392</v>
      </c>
      <c r="AV833" s="156"/>
      <c r="AW833" s="156"/>
      <c r="AX833" s="156" t="s">
        <v>109</v>
      </c>
      <c r="AY833" s="156" t="s">
        <v>108</v>
      </c>
      <c r="AZ833" s="156"/>
      <c r="BA833" s="156"/>
      <c r="BB833" s="156"/>
      <c r="BC833" s="156"/>
      <c r="BD833" s="156"/>
      <c r="BE833" s="156"/>
      <c r="BF833" s="156"/>
      <c r="BG833" s="156"/>
      <c r="BH833" s="153">
        <f>T833+BB833</f>
        <v>10666667</v>
      </c>
      <c r="BI833" s="437" t="s">
        <v>259</v>
      </c>
      <c r="BJ833" s="240"/>
      <c r="BK833" s="240" t="s">
        <v>114</v>
      </c>
      <c r="BL833" s="240"/>
      <c r="BM833" s="346" t="s">
        <v>8134</v>
      </c>
      <c r="BN833" s="156" t="s">
        <v>115</v>
      </c>
      <c r="BO833" s="156">
        <v>36</v>
      </c>
      <c r="BP833" s="156">
        <v>32271</v>
      </c>
      <c r="BQ833" s="156" t="s">
        <v>109</v>
      </c>
      <c r="BR833" s="156" t="s">
        <v>114</v>
      </c>
      <c r="BS833" s="156" t="s">
        <v>114</v>
      </c>
      <c r="BT833" s="156" t="s">
        <v>114</v>
      </c>
      <c r="BU833" s="156" t="s">
        <v>4659</v>
      </c>
      <c r="BV833" s="156">
        <v>3193221115</v>
      </c>
      <c r="BW833" s="156" t="s">
        <v>4660</v>
      </c>
      <c r="BX833" s="156" t="s">
        <v>4661</v>
      </c>
      <c r="BY833" s="156" t="s">
        <v>119</v>
      </c>
      <c r="BZ833" s="156">
        <v>964719955664</v>
      </c>
      <c r="CA833" s="157" t="s">
        <v>109</v>
      </c>
      <c r="CB833" s="360" t="s">
        <v>1018</v>
      </c>
      <c r="CC833" s="157" t="s">
        <v>109</v>
      </c>
      <c r="CD833" s="360" t="s">
        <v>8135</v>
      </c>
      <c r="CE833" s="156"/>
      <c r="CF833" s="156"/>
      <c r="CG833" s="156"/>
      <c r="CH833" s="156"/>
      <c r="CI833" s="156"/>
      <c r="CJ833" s="156"/>
      <c r="CK833" s="156"/>
      <c r="CL833" s="156"/>
      <c r="CM833" s="157" t="s">
        <v>109</v>
      </c>
      <c r="CN833" s="156"/>
      <c r="CO833" s="297"/>
      <c r="CP833" s="297"/>
      <c r="CQ833" s="297"/>
      <c r="CR833" s="297"/>
      <c r="GV833" s="328"/>
      <c r="GW833" s="328"/>
      <c r="GX833" s="328"/>
      <c r="GY833" s="328"/>
      <c r="GZ833" s="328"/>
      <c r="HA833" s="328"/>
      <c r="HB833" s="328"/>
      <c r="HC833" s="328"/>
      <c r="HD833" s="328"/>
      <c r="HE833" s="328"/>
      <c r="HF833" s="328"/>
      <c r="HG833" s="328"/>
      <c r="HH833" s="328"/>
      <c r="HI833" s="328"/>
      <c r="HJ833" s="328"/>
      <c r="HK833" s="328"/>
      <c r="HL833" s="328"/>
      <c r="HM833" s="328"/>
      <c r="HN833" s="328"/>
      <c r="HO833" s="328"/>
      <c r="HP833" s="328"/>
      <c r="HQ833" s="328"/>
      <c r="HR833" s="328"/>
      <c r="HS833" s="328"/>
      <c r="HT833" s="328"/>
      <c r="HU833" s="328"/>
      <c r="HV833" s="328"/>
      <c r="HW833" s="328"/>
      <c r="HX833" s="328"/>
      <c r="HY833" s="328"/>
      <c r="HZ833" s="328"/>
      <c r="IA833" s="328"/>
      <c r="IB833" s="328"/>
      <c r="IC833" s="328"/>
      <c r="ID833" s="328"/>
      <c r="IE833" s="328"/>
      <c r="IF833" s="328"/>
      <c r="IG833" s="328"/>
      <c r="IH833" s="328"/>
      <c r="II833" s="328"/>
      <c r="IJ833" s="328"/>
      <c r="IK833" s="328"/>
      <c r="IL833" s="328"/>
      <c r="IM833" s="328"/>
      <c r="IN833" s="328"/>
      <c r="IO833" s="328"/>
      <c r="IP833" s="328"/>
      <c r="IQ833" s="328"/>
      <c r="IR833" s="328"/>
      <c r="IS833" s="328"/>
      <c r="IT833" s="328"/>
      <c r="IU833" s="328"/>
      <c r="IV833" s="328"/>
      <c r="IW833" s="328"/>
      <c r="IX833" s="328"/>
      <c r="IY833" s="328"/>
      <c r="IZ833" s="328"/>
      <c r="JA833" s="328"/>
      <c r="JB833" s="328"/>
      <c r="JC833" s="328"/>
      <c r="JD833" s="328"/>
      <c r="JE833" s="328"/>
      <c r="JF833" s="328"/>
      <c r="JG833" s="328"/>
      <c r="JH833" s="328"/>
      <c r="JI833" s="328"/>
      <c r="JJ833" s="328"/>
      <c r="JK833" s="328"/>
      <c r="JL833" s="328"/>
      <c r="JM833" s="328"/>
      <c r="JN833" s="328"/>
      <c r="JO833" s="328"/>
      <c r="JP833" s="328"/>
      <c r="JQ833" s="328"/>
      <c r="JR833" s="328"/>
      <c r="JS833" s="328"/>
      <c r="JT833" s="328"/>
      <c r="JU833" s="328"/>
      <c r="JV833" s="328"/>
      <c r="JW833" s="328"/>
      <c r="JX833" s="328"/>
      <c r="JY833" s="328"/>
      <c r="JZ833" s="328"/>
      <c r="KA833" s="328"/>
      <c r="KB833" s="328"/>
      <c r="KC833" s="328"/>
      <c r="KD833" s="328"/>
      <c r="KE833" s="328"/>
      <c r="KF833" s="328"/>
      <c r="KG833" s="328"/>
      <c r="KH833" s="328"/>
      <c r="KI833" s="328"/>
      <c r="KJ833" s="328"/>
      <c r="KK833" s="328"/>
      <c r="KL833" s="328"/>
      <c r="KM833" s="328"/>
      <c r="KN833" s="328"/>
      <c r="KO833" s="328"/>
      <c r="KP833" s="328"/>
      <c r="KQ833" s="328"/>
      <c r="KR833" s="328"/>
      <c r="KS833" s="328"/>
      <c r="KT833" s="328"/>
      <c r="KU833" s="328"/>
      <c r="KV833" s="328"/>
      <c r="KW833" s="328"/>
      <c r="KX833" s="328"/>
      <c r="KY833" s="328"/>
      <c r="KZ833" s="328"/>
      <c r="LA833" s="328"/>
      <c r="LB833" s="328"/>
      <c r="LC833" s="328"/>
      <c r="LD833" s="328"/>
      <c r="LE833" s="328"/>
      <c r="LF833" s="328"/>
      <c r="LG833" s="328"/>
      <c r="LH833" s="328"/>
      <c r="LI833" s="328"/>
      <c r="LJ833" s="328"/>
      <c r="LK833" s="328"/>
      <c r="LL833" s="328"/>
      <c r="LM833" s="328"/>
      <c r="LN833" s="328"/>
      <c r="LO833" s="328"/>
      <c r="LP833" s="328"/>
      <c r="LQ833" s="328"/>
      <c r="LR833" s="328"/>
      <c r="LS833" s="328"/>
      <c r="LT833" s="328"/>
      <c r="LU833" s="328"/>
      <c r="LV833" s="328"/>
      <c r="LW833" s="328"/>
      <c r="LX833" s="328"/>
      <c r="LY833" s="328"/>
      <c r="LZ833" s="328"/>
      <c r="MA833" s="328"/>
      <c r="MB833" s="328"/>
      <c r="MC833" s="328"/>
      <c r="MD833" s="328"/>
      <c r="ME833" s="328"/>
      <c r="MF833" s="328"/>
      <c r="MG833" s="328"/>
      <c r="MH833" s="328"/>
      <c r="MI833" s="328"/>
      <c r="MJ833" s="328"/>
      <c r="MK833" s="328"/>
      <c r="ML833" s="328"/>
      <c r="MM833" s="328"/>
      <c r="MN833" s="328"/>
      <c r="MO833" s="328"/>
      <c r="MP833" s="328"/>
      <c r="MQ833" s="328"/>
      <c r="MR833" s="328"/>
      <c r="MS833" s="328"/>
      <c r="MT833" s="328"/>
      <c r="MU833" s="328"/>
      <c r="MV833" s="328"/>
      <c r="MW833" s="328"/>
      <c r="MX833" s="328"/>
      <c r="MY833" s="328"/>
      <c r="MZ833" s="328"/>
      <c r="NA833" s="328"/>
      <c r="NB833" s="328"/>
      <c r="NC833" s="328"/>
      <c r="ND833" s="328"/>
      <c r="NE833" s="328"/>
      <c r="NF833" s="328"/>
      <c r="NG833" s="328"/>
      <c r="NH833" s="328"/>
      <c r="NI833" s="328"/>
      <c r="NJ833" s="328"/>
      <c r="NK833" s="328"/>
      <c r="NL833" s="328"/>
      <c r="NM833" s="328"/>
      <c r="NN833" s="328"/>
      <c r="NO833" s="328"/>
      <c r="NP833" s="328"/>
      <c r="NQ833" s="328"/>
      <c r="NR833" s="328"/>
      <c r="NS833" s="328"/>
      <c r="NT833" s="328"/>
      <c r="NU833" s="328"/>
      <c r="NV833" s="328"/>
      <c r="NW833" s="328"/>
      <c r="NX833" s="328"/>
      <c r="NY833" s="328"/>
      <c r="NZ833" s="328"/>
      <c r="OA833" s="328"/>
      <c r="OB833" s="328"/>
      <c r="OC833" s="328"/>
      <c r="OD833" s="328"/>
      <c r="OE833" s="328"/>
      <c r="OF833" s="328"/>
      <c r="OG833" s="328"/>
      <c r="OH833" s="328"/>
      <c r="OI833" s="328"/>
      <c r="OJ833" s="328"/>
      <c r="OK833" s="328"/>
      <c r="OL833" s="328"/>
      <c r="OM833" s="328"/>
      <c r="ON833" s="328"/>
      <c r="OO833" s="328"/>
      <c r="OP833" s="328"/>
      <c r="OQ833" s="328"/>
      <c r="OR833" s="328"/>
      <c r="OS833" s="328"/>
      <c r="OT833" s="328"/>
      <c r="OU833" s="328"/>
      <c r="OV833" s="328"/>
      <c r="OW833" s="328"/>
      <c r="OX833" s="328"/>
      <c r="OY833" s="328"/>
      <c r="OZ833" s="328"/>
      <c r="PA833" s="328"/>
      <c r="PB833" s="328"/>
      <c r="PC833" s="328"/>
      <c r="PD833" s="328"/>
      <c r="PE833" s="328"/>
      <c r="PF833" s="328"/>
      <c r="PG833" s="328"/>
      <c r="PH833" s="328"/>
      <c r="PI833" s="328"/>
      <c r="PJ833" s="328"/>
      <c r="PK833" s="328"/>
      <c r="PL833" s="328"/>
      <c r="PM833" s="328"/>
      <c r="PN833" s="328"/>
      <c r="PO833" s="328"/>
      <c r="PP833" s="328"/>
      <c r="PQ833" s="328"/>
      <c r="PR833" s="328"/>
      <c r="PS833" s="328"/>
      <c r="PT833" s="328"/>
      <c r="PU833" s="328"/>
      <c r="PV833" s="328"/>
      <c r="PW833" s="328"/>
      <c r="PX833" s="328"/>
      <c r="PY833" s="328"/>
      <c r="PZ833" s="328"/>
      <c r="QA833" s="328"/>
      <c r="QB833" s="328"/>
      <c r="QC833" s="328"/>
      <c r="QD833" s="328"/>
      <c r="QE833" s="328"/>
      <c r="QF833" s="328"/>
      <c r="QG833" s="328"/>
      <c r="QH833" s="328"/>
      <c r="QI833" s="328"/>
      <c r="QJ833" s="328"/>
      <c r="QK833" s="328"/>
      <c r="QL833" s="328"/>
      <c r="QM833" s="328"/>
      <c r="QN833" s="328"/>
      <c r="QO833" s="328"/>
      <c r="QP833" s="328"/>
      <c r="QQ833" s="328"/>
      <c r="QR833" s="328"/>
      <c r="QS833" s="328"/>
      <c r="QT833" s="328"/>
      <c r="QU833" s="328"/>
      <c r="QV833" s="328"/>
      <c r="QW833" s="328"/>
      <c r="QX833" s="328"/>
      <c r="QY833" s="328"/>
      <c r="QZ833" s="328"/>
      <c r="RA833" s="328"/>
      <c r="RB833" s="328"/>
      <c r="RC833" s="328"/>
      <c r="RD833" s="328"/>
      <c r="RE833" s="328"/>
      <c r="RF833" s="328"/>
      <c r="RG833" s="328"/>
      <c r="RH833" s="328"/>
      <c r="RI833" s="328"/>
      <c r="RJ833" s="328"/>
      <c r="RK833" s="328"/>
      <c r="RL833" s="328"/>
      <c r="RM833" s="328"/>
      <c r="RN833" s="328"/>
      <c r="RO833" s="328"/>
      <c r="RP833" s="328"/>
      <c r="RQ833" s="328"/>
      <c r="RR833" s="328"/>
      <c r="RS833" s="328"/>
      <c r="RT833" s="328"/>
      <c r="RU833" s="328"/>
      <c r="RV833" s="328"/>
      <c r="RW833" s="328"/>
      <c r="RX833" s="328"/>
      <c r="RY833" s="328"/>
      <c r="RZ833" s="328"/>
      <c r="SA833" s="328"/>
      <c r="SB833" s="328"/>
      <c r="SC833" s="328"/>
      <c r="SD833" s="328"/>
      <c r="SE833" s="328"/>
      <c r="SF833" s="328"/>
      <c r="SG833" s="328"/>
      <c r="SH833" s="328"/>
      <c r="SI833" s="328"/>
      <c r="SJ833" s="328"/>
      <c r="SK833" s="328"/>
      <c r="SL833" s="328"/>
      <c r="SM833" s="328"/>
      <c r="SN833" s="328"/>
      <c r="SO833" s="328"/>
      <c r="SP833" s="328"/>
      <c r="SQ833" s="328"/>
      <c r="SR833" s="328"/>
      <c r="SS833" s="328"/>
      <c r="ST833" s="328"/>
      <c r="SU833" s="328"/>
      <c r="SV833" s="328"/>
      <c r="SW833" s="328"/>
      <c r="SX833" s="328"/>
      <c r="SY833" s="328"/>
      <c r="SZ833" s="328"/>
      <c r="TA833" s="328"/>
      <c r="TB833" s="328"/>
      <c r="TC833" s="328"/>
      <c r="TD833" s="328"/>
      <c r="TE833" s="328"/>
      <c r="TF833" s="328"/>
      <c r="TG833" s="328"/>
      <c r="TH833" s="328"/>
      <c r="TI833" s="328"/>
      <c r="TJ833" s="328"/>
      <c r="TK833" s="328"/>
      <c r="TL833" s="328"/>
      <c r="TM833" s="328"/>
      <c r="TN833" s="328"/>
      <c r="TO833" s="328"/>
      <c r="TP833" s="328"/>
      <c r="TQ833" s="328"/>
      <c r="TR833" s="328"/>
      <c r="TS833" s="328"/>
      <c r="TT833" s="328"/>
      <c r="TU833" s="328"/>
      <c r="TV833" s="328"/>
      <c r="TW833" s="328"/>
      <c r="TX833" s="328"/>
      <c r="TY833" s="328"/>
      <c r="TZ833" s="328"/>
      <c r="UA833" s="328"/>
      <c r="UB833" s="328"/>
      <c r="UC833" s="328"/>
      <c r="UD833" s="328"/>
      <c r="UE833" s="328"/>
      <c r="UF833" s="328"/>
      <c r="UG833" s="328"/>
      <c r="UH833" s="328"/>
      <c r="UI833" s="328"/>
      <c r="UJ833" s="328"/>
      <c r="UK833" s="328"/>
      <c r="UL833" s="328"/>
      <c r="UM833" s="328"/>
      <c r="UN833" s="328"/>
      <c r="UO833" s="328"/>
      <c r="UP833" s="328"/>
      <c r="UQ833" s="328"/>
      <c r="UR833" s="328"/>
      <c r="US833" s="328"/>
      <c r="UT833" s="328"/>
      <c r="UU833" s="328"/>
      <c r="UV833" s="328"/>
      <c r="UW833" s="328"/>
      <c r="UX833" s="328"/>
      <c r="UY833" s="328"/>
      <c r="UZ833" s="328"/>
      <c r="VA833" s="328"/>
      <c r="VB833" s="328"/>
      <c r="VC833" s="328"/>
      <c r="VD833" s="328"/>
      <c r="VE833" s="328"/>
      <c r="VF833" s="328"/>
      <c r="VG833" s="328"/>
      <c r="VH833" s="328"/>
      <c r="VI833" s="328"/>
      <c r="VJ833" s="328"/>
      <c r="VK833" s="328"/>
      <c r="VL833" s="328"/>
      <c r="VM833" s="328"/>
      <c r="VN833" s="328"/>
      <c r="VO833" s="328"/>
      <c r="VP833" s="328"/>
      <c r="VQ833" s="328"/>
      <c r="VR833" s="328"/>
      <c r="VS833" s="328"/>
      <c r="VT833" s="328"/>
      <c r="VU833" s="328"/>
      <c r="VV833" s="328"/>
      <c r="VW833" s="328"/>
      <c r="VX833" s="328"/>
      <c r="VY833" s="328"/>
      <c r="VZ833" s="328"/>
      <c r="WA833" s="328"/>
      <c r="WB833" s="328"/>
      <c r="WC833" s="328"/>
      <c r="WD833" s="328"/>
      <c r="WE833" s="328"/>
      <c r="WF833" s="328"/>
      <c r="WG833" s="328"/>
      <c r="WH833" s="328"/>
      <c r="WI833" s="328"/>
      <c r="WJ833" s="328"/>
      <c r="WK833" s="328"/>
      <c r="WL833" s="328"/>
      <c r="WM833" s="328"/>
      <c r="WN833" s="328"/>
      <c r="WO833" s="328"/>
      <c r="WP833" s="328"/>
      <c r="WQ833" s="328"/>
      <c r="WR833" s="328"/>
      <c r="WS833" s="328"/>
      <c r="WT833" s="328"/>
      <c r="WU833" s="328"/>
      <c r="WV833" s="328"/>
      <c r="WW833" s="328"/>
      <c r="WX833" s="328"/>
      <c r="WY833" s="328"/>
      <c r="WZ833" s="328"/>
      <c r="XA833" s="328"/>
      <c r="XB833" s="328"/>
      <c r="XC833" s="328"/>
      <c r="XD833" s="328"/>
      <c r="XE833" s="328"/>
      <c r="XF833" s="328"/>
      <c r="XG833" s="328"/>
      <c r="XH833" s="328"/>
      <c r="XI833" s="328"/>
      <c r="XJ833" s="328"/>
      <c r="XK833" s="328"/>
      <c r="XL833" s="328"/>
      <c r="XM833" s="328"/>
      <c r="XN833" s="328"/>
      <c r="XO833" s="328"/>
      <c r="XP833" s="328"/>
      <c r="XQ833" s="328"/>
      <c r="XR833" s="328"/>
      <c r="XS833" s="328"/>
      <c r="XT833" s="328"/>
      <c r="XU833" s="328"/>
      <c r="XV833" s="328"/>
      <c r="XW833" s="328"/>
      <c r="XX833" s="328"/>
      <c r="XY833" s="328"/>
      <c r="XZ833" s="328"/>
      <c r="YA833" s="328"/>
      <c r="YB833" s="328"/>
      <c r="YC833" s="328"/>
      <c r="YD833" s="328"/>
      <c r="YE833" s="328"/>
      <c r="YF833" s="328"/>
      <c r="YG833" s="328"/>
      <c r="YH833" s="328"/>
      <c r="YI833" s="328"/>
      <c r="YJ833" s="328"/>
      <c r="YK833" s="328"/>
      <c r="YL833" s="328"/>
      <c r="YM833" s="328"/>
      <c r="YN833" s="328"/>
      <c r="YO833" s="328"/>
      <c r="YP833" s="328"/>
      <c r="YQ833" s="328"/>
      <c r="YR833" s="328"/>
      <c r="YS833" s="328"/>
      <c r="YT833" s="328"/>
      <c r="YU833" s="328"/>
      <c r="YV833" s="328"/>
      <c r="YW833" s="328"/>
      <c r="YX833" s="328"/>
      <c r="YY833" s="328"/>
      <c r="YZ833" s="328"/>
      <c r="ZA833" s="328"/>
      <c r="ZB833" s="328"/>
      <c r="ZC833" s="328"/>
      <c r="ZD833" s="328"/>
      <c r="ZE833" s="328"/>
      <c r="ZF833" s="328"/>
      <c r="ZG833" s="328"/>
      <c r="ZH833" s="328"/>
      <c r="ZI833" s="328"/>
      <c r="ZJ833" s="328"/>
      <c r="ZK833" s="328"/>
      <c r="ZL833" s="328"/>
      <c r="ZM833" s="328"/>
      <c r="ZN833" s="328"/>
      <c r="ZO833" s="328"/>
      <c r="ZP833" s="328"/>
      <c r="ZQ833" s="328"/>
      <c r="ZR833" s="328"/>
      <c r="ZS833" s="328"/>
      <c r="ZT833" s="328"/>
      <c r="ZU833" s="328"/>
      <c r="ZV833" s="328"/>
      <c r="ZW833" s="328"/>
      <c r="ZX833" s="328"/>
      <c r="ZY833" s="328"/>
      <c r="ZZ833" s="328"/>
      <c r="AAA833" s="328"/>
      <c r="AAB833" s="328"/>
      <c r="AAC833" s="328"/>
      <c r="AAD833" s="328"/>
      <c r="AAE833" s="328"/>
      <c r="AAF833" s="328"/>
      <c r="AAG833" s="328"/>
      <c r="AAH833" s="328"/>
      <c r="AAI833" s="328"/>
      <c r="AAJ833" s="328"/>
      <c r="AAK833" s="328"/>
      <c r="AAL833" s="328"/>
      <c r="AAM833" s="328"/>
      <c r="AAN833" s="328"/>
      <c r="AAO833" s="328"/>
      <c r="AAP833" s="328"/>
      <c r="AAQ833" s="328"/>
      <c r="AAR833" s="328"/>
      <c r="AAS833" s="328"/>
      <c r="AAT833" s="328"/>
      <c r="AAU833" s="328"/>
      <c r="AAV833" s="328"/>
      <c r="AAW833" s="328"/>
      <c r="AAX833" s="328"/>
      <c r="AAY833" s="328"/>
      <c r="AAZ833" s="328"/>
      <c r="ABA833" s="328"/>
      <c r="ABB833" s="328"/>
      <c r="ABC833" s="328"/>
      <c r="ABD833" s="328"/>
      <c r="ABE833" s="328"/>
      <c r="ABF833" s="328"/>
      <c r="ABG833" s="328"/>
      <c r="ABH833" s="328"/>
      <c r="ABI833" s="347"/>
      <c r="ABJ833" s="347"/>
      <c r="ABK833" s="347"/>
      <c r="ABL833" s="347"/>
      <c r="ABM833" s="347"/>
      <c r="ABN833" s="347"/>
      <c r="ABO833" s="347"/>
      <c r="ABP833" s="347"/>
      <c r="ABQ833" s="347"/>
      <c r="ABR833" s="347"/>
      <c r="ABS833" s="347"/>
      <c r="ABT833" s="347"/>
      <c r="ABU833" s="347"/>
      <c r="ABV833" s="347"/>
      <c r="ABW833" s="347"/>
      <c r="ABX833" s="347"/>
      <c r="ABY833" s="347"/>
      <c r="ABZ833" s="347"/>
      <c r="ACA833" s="347"/>
      <c r="ACB833" s="347"/>
      <c r="ACC833" s="347"/>
      <c r="ACD833" s="347"/>
      <c r="ACE833" s="347"/>
      <c r="ACF833" s="347"/>
      <c r="ACG833" s="347"/>
      <c r="ACH833" s="347"/>
      <c r="ACI833" s="347"/>
      <c r="ACJ833" s="347"/>
      <c r="ACK833" s="347"/>
      <c r="ACL833" s="347"/>
      <c r="ACM833" s="347"/>
      <c r="ACN833" s="347"/>
      <c r="ACO833" s="347"/>
      <c r="ACP833" s="347"/>
      <c r="ACQ833" s="347"/>
      <c r="ACR833" s="347"/>
      <c r="ACS833" s="347"/>
      <c r="ACT833" s="347"/>
      <c r="ACU833" s="347"/>
      <c r="ACV833" s="347"/>
      <c r="ACW833" s="347"/>
      <c r="ACX833" s="347"/>
      <c r="ACY833" s="347"/>
      <c r="ACZ833" s="347"/>
      <c r="ADA833" s="347"/>
      <c r="ADB833" s="347"/>
      <c r="ADC833" s="347"/>
      <c r="ADD833" s="347"/>
      <c r="ADE833" s="347"/>
      <c r="ADF833" s="347"/>
      <c r="ADG833" s="347"/>
      <c r="ADH833" s="347"/>
      <c r="ADI833" s="347"/>
      <c r="ADJ833" s="347"/>
      <c r="ADK833" s="347"/>
      <c r="ADL833" s="347"/>
      <c r="ADM833" s="347"/>
      <c r="ADN833" s="347"/>
      <c r="ADO833" s="347"/>
      <c r="ADP833" s="347"/>
      <c r="ADQ833" s="347"/>
      <c r="ADR833" s="347"/>
      <c r="ADS833" s="347"/>
      <c r="ADT833" s="347"/>
      <c r="ADU833" s="347"/>
      <c r="ADV833" s="347"/>
      <c r="ADW833" s="347"/>
      <c r="ADX833" s="347"/>
      <c r="ADY833" s="347"/>
      <c r="ADZ833" s="347"/>
      <c r="AEA833" s="347"/>
      <c r="AEB833" s="347"/>
      <c r="AEC833" s="347"/>
      <c r="AED833" s="347"/>
      <c r="AEE833" s="347"/>
      <c r="AEF833" s="347"/>
      <c r="AEG833" s="347"/>
      <c r="AEH833" s="347"/>
      <c r="AEI833" s="347"/>
      <c r="AEJ833" s="347"/>
      <c r="AEK833" s="347"/>
      <c r="AEL833" s="347"/>
      <c r="AEM833" s="347"/>
      <c r="AEN833" s="347"/>
      <c r="AEO833" s="347"/>
      <c r="AEP833" s="347"/>
      <c r="AEQ833" s="347"/>
      <c r="AER833" s="347"/>
      <c r="AES833" s="347"/>
      <c r="AET833" s="347"/>
      <c r="AEU833" s="347"/>
      <c r="AEV833" s="347"/>
      <c r="AEW833" s="347"/>
      <c r="AEX833" s="347"/>
      <c r="AEY833" s="347"/>
      <c r="AEZ833" s="347"/>
      <c r="AFA833" s="347"/>
      <c r="AFB833" s="347"/>
      <c r="AFC833" s="347"/>
      <c r="AFD833" s="347"/>
      <c r="AFE833" s="347"/>
      <c r="AFF833" s="347"/>
      <c r="AFG833" s="347"/>
      <c r="AFH833" s="347"/>
      <c r="AFI833" s="347"/>
      <c r="AFJ833" s="347"/>
      <c r="AFK833" s="347"/>
      <c r="AFL833" s="347"/>
      <c r="AFM833" s="347"/>
      <c r="AFN833" s="347"/>
      <c r="AFO833" s="347"/>
      <c r="AFP833" s="347"/>
      <c r="AFQ833" s="347"/>
      <c r="AFR833" s="347"/>
      <c r="AFS833" s="347"/>
      <c r="AFT833" s="347"/>
      <c r="AFU833" s="347"/>
      <c r="AFV833" s="347"/>
      <c r="AFW833" s="347"/>
      <c r="AFX833" s="347"/>
      <c r="AFY833" s="347"/>
      <c r="AFZ833" s="347"/>
      <c r="AGA833" s="347"/>
      <c r="AGB833" s="347"/>
      <c r="AGC833" s="347"/>
      <c r="AGD833" s="347"/>
      <c r="AGE833" s="347"/>
      <c r="AGF833" s="347"/>
      <c r="AGG833" s="347"/>
      <c r="AGH833" s="347"/>
      <c r="AGI833" s="347"/>
      <c r="AGJ833" s="347"/>
      <c r="AGK833" s="347"/>
      <c r="AGL833" s="347"/>
      <c r="AGM833" s="347"/>
      <c r="AGN833" s="347"/>
      <c r="AGO833" s="347"/>
      <c r="AGP833" s="347"/>
      <c r="AGQ833" s="347"/>
      <c r="AGR833" s="347"/>
      <c r="AGS833" s="347"/>
      <c r="AGT833" s="347"/>
      <c r="AGU833" s="347"/>
      <c r="AGV833" s="347"/>
      <c r="AGW833" s="347"/>
      <c r="AGX833" s="347"/>
      <c r="AGY833" s="347"/>
      <c r="AGZ833" s="347"/>
      <c r="AHA833" s="347"/>
      <c r="AHB833" s="347"/>
      <c r="AHC833" s="347"/>
      <c r="AHD833" s="347"/>
      <c r="AHE833" s="347"/>
      <c r="AHF833" s="347"/>
      <c r="AHG833" s="347"/>
      <c r="AHH833" s="347"/>
      <c r="AHI833" s="347"/>
      <c r="AHJ833" s="347"/>
      <c r="AHK833" s="347"/>
      <c r="AHL833" s="347"/>
      <c r="AHM833" s="347"/>
      <c r="AHN833" s="347"/>
      <c r="AHO833" s="347"/>
      <c r="AHP833" s="347"/>
      <c r="AHQ833" s="347"/>
      <c r="AHR833" s="347"/>
      <c r="AHS833" s="347"/>
      <c r="AHT833" s="347"/>
      <c r="AHU833" s="347"/>
      <c r="AHV833" s="347"/>
      <c r="AHW833" s="347"/>
      <c r="AHX833" s="347"/>
      <c r="AHY833" s="347"/>
      <c r="AHZ833" s="347"/>
      <c r="AIA833" s="347"/>
      <c r="AIB833" s="347"/>
      <c r="AIC833" s="347"/>
      <c r="AID833" s="347"/>
      <c r="AIE833" s="347"/>
      <c r="AIF833" s="347"/>
      <c r="AIG833" s="347"/>
      <c r="AIH833" s="347"/>
      <c r="AII833" s="347"/>
      <c r="AIJ833" s="347"/>
      <c r="AIK833" s="347"/>
      <c r="AIL833" s="347"/>
      <c r="AIM833" s="347"/>
      <c r="AIN833" s="347"/>
      <c r="AIO833" s="347"/>
      <c r="AIP833" s="347"/>
      <c r="AIQ833" s="347"/>
      <c r="AIR833" s="347"/>
      <c r="AIS833" s="347"/>
      <c r="AIT833" s="347"/>
      <c r="AIU833" s="347"/>
      <c r="AIV833" s="347"/>
      <c r="AIW833" s="347"/>
      <c r="AIX833" s="347"/>
      <c r="AIY833" s="347"/>
      <c r="AIZ833" s="347"/>
      <c r="AJA833" s="347"/>
      <c r="AJB833" s="347"/>
      <c r="AJC833" s="347"/>
      <c r="AJD833" s="347"/>
      <c r="AJE833" s="347"/>
      <c r="AJF833" s="347"/>
      <c r="AJG833" s="347"/>
      <c r="AJH833" s="347"/>
      <c r="AJI833" s="347"/>
      <c r="AJJ833" s="347"/>
      <c r="AJK833" s="347"/>
      <c r="AJL833" s="347"/>
      <c r="AJM833" s="347"/>
      <c r="AJN833" s="347"/>
      <c r="AJO833" s="347"/>
      <c r="AJP833" s="347"/>
      <c r="AJQ833" s="347"/>
      <c r="AJR833" s="347"/>
      <c r="AJS833" s="347"/>
      <c r="AJT833" s="347"/>
      <c r="AJU833" s="347"/>
      <c r="AJV833" s="347"/>
      <c r="AJW833" s="347"/>
      <c r="AJX833" s="347"/>
      <c r="AJY833" s="347"/>
      <c r="AJZ833" s="347"/>
      <c r="AKA833" s="347"/>
      <c r="AKB833" s="347"/>
      <c r="AKC833" s="347"/>
      <c r="AKD833" s="347"/>
      <c r="AKE833" s="347"/>
      <c r="AKF833" s="347"/>
      <c r="AKG833" s="347"/>
      <c r="AKH833" s="347"/>
      <c r="AKI833" s="347"/>
      <c r="AKJ833" s="347"/>
      <c r="AKK833" s="347"/>
      <c r="AKL833" s="347"/>
      <c r="AKM833" s="347"/>
      <c r="AKN833" s="347"/>
      <c r="AKO833" s="347"/>
      <c r="AKP833" s="347"/>
      <c r="AKQ833" s="347"/>
      <c r="AKR833" s="347"/>
      <c r="AKS833" s="347"/>
      <c r="AKT833" s="347"/>
      <c r="AKU833" s="347"/>
      <c r="AKV833" s="347"/>
      <c r="AKW833" s="347"/>
      <c r="AKX833" s="347"/>
      <c r="AKY833" s="347"/>
      <c r="AKZ833" s="347"/>
      <c r="ALA833" s="347"/>
      <c r="ALB833" s="347"/>
      <c r="ALC833" s="347"/>
      <c r="ALD833" s="347"/>
      <c r="ALE833" s="347"/>
      <c r="ALF833" s="347"/>
      <c r="ALG833" s="347"/>
      <c r="ALH833" s="347"/>
      <c r="ALI833" s="347"/>
      <c r="ALJ833" s="347"/>
      <c r="ALK833" s="347"/>
      <c r="ALL833" s="347"/>
      <c r="ALM833" s="347"/>
      <c r="ALN833" s="347"/>
      <c r="ALO833" s="347"/>
      <c r="ALP833" s="347"/>
      <c r="ALQ833" s="347"/>
      <c r="ALR833" s="347"/>
      <c r="ALS833" s="347"/>
      <c r="ALT833" s="347"/>
      <c r="ALU833" s="347"/>
      <c r="ALV833" s="347"/>
      <c r="ALW833" s="347"/>
      <c r="ALX833" s="347"/>
      <c r="ALY833" s="347"/>
      <c r="ALZ833" s="347"/>
      <c r="AMA833" s="347"/>
      <c r="AMB833" s="347"/>
      <c r="AMC833" s="347"/>
      <c r="AMD833" s="347"/>
      <c r="AME833" s="347"/>
      <c r="AMF833" s="347"/>
      <c r="AMG833" s="347"/>
      <c r="AMH833" s="347"/>
      <c r="AMI833" s="347"/>
      <c r="AMJ833" s="347"/>
      <c r="AMK833" s="347"/>
      <c r="AML833" s="347"/>
      <c r="AMM833" s="347"/>
      <c r="AMN833" s="347"/>
      <c r="AMO833" s="347"/>
      <c r="AMP833" s="347"/>
      <c r="AMQ833" s="347"/>
      <c r="AMR833" s="347"/>
      <c r="AMS833" s="347"/>
      <c r="AMT833" s="347"/>
      <c r="AMU833" s="347"/>
      <c r="AMV833" s="347"/>
      <c r="AMW833" s="347"/>
      <c r="AMX833" s="347"/>
      <c r="AMY833" s="347"/>
      <c r="AMZ833" s="347"/>
      <c r="ANA833" s="347"/>
      <c r="ANB833" s="347"/>
      <c r="ANC833" s="347"/>
      <c r="AND833" s="347"/>
      <c r="ANE833" s="347"/>
      <c r="ANF833" s="347"/>
      <c r="ANG833" s="347"/>
      <c r="ANH833" s="347"/>
      <c r="ANI833" s="347"/>
      <c r="ANJ833" s="347"/>
      <c r="ANK833" s="347"/>
      <c r="ANL833" s="347"/>
      <c r="ANM833" s="347"/>
      <c r="ANN833" s="347"/>
      <c r="ANO833" s="347"/>
      <c r="ANP833" s="347"/>
      <c r="ANQ833" s="347"/>
      <c r="ANR833" s="347"/>
      <c r="ANS833" s="347"/>
      <c r="ANT833" s="347"/>
      <c r="ANU833" s="347"/>
      <c r="ANV833" s="347"/>
      <c r="ANW833" s="347"/>
      <c r="ANX833" s="347"/>
      <c r="ANY833" s="347"/>
      <c r="ANZ833" s="347"/>
      <c r="AOA833" s="347"/>
      <c r="AOB833" s="347"/>
      <c r="AOC833" s="347"/>
      <c r="AOD833" s="347"/>
      <c r="AOE833" s="347"/>
      <c r="AOF833" s="347"/>
      <c r="AOG833" s="347"/>
      <c r="AOH833" s="347"/>
      <c r="AOI833" s="347"/>
      <c r="AOJ833" s="347"/>
      <c r="AOK833" s="347"/>
      <c r="AOL833" s="347"/>
      <c r="AOM833" s="347"/>
      <c r="AON833" s="347"/>
      <c r="AOO833" s="347"/>
      <c r="AOP833" s="347"/>
      <c r="AOQ833" s="347"/>
      <c r="AOR833" s="347"/>
      <c r="AOS833" s="347"/>
      <c r="AOT833" s="347"/>
      <c r="AOU833" s="347"/>
      <c r="AOV833" s="347"/>
      <c r="AOW833" s="347"/>
      <c r="AOX833" s="347"/>
      <c r="AOY833" s="347"/>
      <c r="AOZ833" s="347"/>
      <c r="APA833" s="347"/>
      <c r="APB833" s="347"/>
      <c r="APC833" s="347"/>
      <c r="APD833" s="347"/>
      <c r="APE833" s="347"/>
      <c r="APF833" s="347"/>
      <c r="APG833" s="347"/>
      <c r="APH833" s="347"/>
      <c r="API833" s="347"/>
      <c r="APJ833" s="347"/>
      <c r="APK833" s="347"/>
      <c r="APL833" s="347"/>
      <c r="APM833" s="347"/>
      <c r="APN833" s="347"/>
      <c r="APO833" s="347"/>
      <c r="APP833" s="347"/>
      <c r="APQ833" s="347"/>
      <c r="APR833" s="347"/>
      <c r="APS833" s="347"/>
      <c r="APT833" s="347"/>
      <c r="APU833" s="347"/>
      <c r="APV833" s="347"/>
      <c r="APW833" s="347"/>
      <c r="APX833" s="347"/>
      <c r="APY833" s="347"/>
      <c r="APZ833" s="347"/>
      <c r="AQA833" s="347"/>
      <c r="AQB833" s="347"/>
      <c r="AQC833" s="347"/>
      <c r="AQD833" s="347"/>
      <c r="AQE833" s="347"/>
      <c r="AQF833" s="347"/>
      <c r="AQG833" s="347"/>
      <c r="AQH833" s="347"/>
      <c r="AQI833" s="347"/>
      <c r="AQJ833" s="347"/>
      <c r="AQK833" s="347"/>
      <c r="AQL833" s="347"/>
      <c r="AQM833" s="347"/>
      <c r="AQN833" s="347"/>
      <c r="AQO833" s="347"/>
      <c r="AQP833" s="347"/>
      <c r="AQQ833" s="347"/>
      <c r="AQR833" s="347"/>
      <c r="AQS833" s="347"/>
      <c r="AQT833" s="347"/>
      <c r="AQU833" s="347"/>
      <c r="AQV833" s="347"/>
      <c r="AQW833" s="347"/>
      <c r="AQX833" s="347"/>
      <c r="AQY833" s="347"/>
      <c r="AQZ833" s="347"/>
      <c r="ARA833" s="347"/>
      <c r="ARB833" s="347"/>
      <c r="ARC833" s="347"/>
      <c r="ARD833" s="347"/>
      <c r="ARE833" s="347"/>
      <c r="ARF833" s="347"/>
      <c r="ARG833" s="347"/>
      <c r="ARH833" s="347"/>
      <c r="ARI833" s="347"/>
      <c r="ARJ833" s="347"/>
      <c r="ARK833" s="347"/>
      <c r="ARL833" s="347"/>
      <c r="ARM833" s="347"/>
      <c r="ARN833" s="347"/>
      <c r="ARO833" s="347"/>
      <c r="ARP833" s="347"/>
      <c r="ARQ833" s="347"/>
      <c r="ARR833" s="347"/>
      <c r="ARS833" s="347"/>
      <c r="ART833" s="347"/>
      <c r="ARU833" s="347"/>
      <c r="ARV833" s="347"/>
      <c r="ARW833" s="347"/>
      <c r="ARX833" s="347"/>
      <c r="ARY833" s="347"/>
      <c r="ARZ833" s="347"/>
      <c r="ASA833" s="347"/>
      <c r="ASB833" s="347"/>
      <c r="ASC833" s="347"/>
      <c r="ASD833" s="347"/>
      <c r="ASE833" s="347"/>
      <c r="ASF833" s="347"/>
      <c r="ASG833" s="347"/>
      <c r="ASH833" s="347"/>
      <c r="ASI833" s="347"/>
      <c r="ASJ833" s="347"/>
      <c r="ASK833" s="347"/>
      <c r="ASL833" s="347"/>
      <c r="ASM833" s="347"/>
      <c r="ASN833" s="347"/>
      <c r="ASO833" s="347"/>
      <c r="ASP833" s="347"/>
      <c r="ASQ833" s="347"/>
      <c r="ASR833" s="347"/>
      <c r="ASS833" s="347"/>
      <c r="AST833" s="347"/>
      <c r="ASU833" s="347"/>
      <c r="ASV833" s="347"/>
      <c r="ASW833" s="347"/>
      <c r="ASX833" s="347"/>
      <c r="ASY833" s="347"/>
      <c r="ASZ833" s="347"/>
      <c r="ATA833" s="347"/>
      <c r="ATB833" s="347"/>
      <c r="ATC833" s="347"/>
      <c r="ATD833" s="347"/>
      <c r="ATE833" s="347"/>
      <c r="ATF833" s="347"/>
      <c r="ATG833" s="347"/>
      <c r="ATH833" s="347"/>
      <c r="ATI833" s="347"/>
      <c r="ATJ833" s="347"/>
      <c r="ATK833" s="347"/>
      <c r="ATL833" s="347"/>
      <c r="ATM833" s="347"/>
      <c r="ATN833" s="347"/>
      <c r="ATO833" s="347"/>
      <c r="ATP833" s="347"/>
      <c r="ATQ833" s="347"/>
      <c r="ATR833" s="347"/>
      <c r="ATS833" s="347"/>
      <c r="ATT833" s="347"/>
      <c r="ATU833" s="347"/>
      <c r="ATV833" s="347"/>
      <c r="ATW833" s="347"/>
      <c r="ATX833" s="347"/>
      <c r="ATY833" s="347"/>
      <c r="ATZ833" s="347"/>
      <c r="AUA833" s="347"/>
      <c r="AUB833" s="347"/>
      <c r="AUC833" s="347"/>
      <c r="AUD833" s="347"/>
      <c r="AUE833" s="347"/>
      <c r="AUF833" s="347"/>
      <c r="AUG833" s="347"/>
      <c r="AUH833" s="347"/>
      <c r="AUI833" s="347"/>
      <c r="AUJ833" s="347"/>
      <c r="AUK833" s="347"/>
      <c r="AUL833" s="347"/>
      <c r="AUM833" s="347"/>
      <c r="AUN833" s="347"/>
      <c r="AUO833" s="347"/>
      <c r="AUP833" s="347"/>
      <c r="AUQ833" s="347"/>
      <c r="AUR833" s="347"/>
      <c r="AUS833" s="347"/>
      <c r="AUT833" s="347"/>
      <c r="AUU833" s="347"/>
      <c r="AUV833" s="347"/>
      <c r="AUW833" s="347"/>
      <c r="AUX833" s="347"/>
      <c r="AUY833" s="347"/>
      <c r="AUZ833" s="347"/>
      <c r="AVA833" s="347"/>
      <c r="AVB833" s="347"/>
      <c r="AVC833" s="347"/>
      <c r="AVD833" s="347"/>
      <c r="AVE833" s="347"/>
      <c r="AVF833" s="347"/>
      <c r="AVG833" s="347"/>
      <c r="AVH833" s="347"/>
      <c r="AVI833" s="347"/>
      <c r="AVJ833" s="347"/>
      <c r="AVK833" s="347"/>
      <c r="AVL833" s="347"/>
      <c r="AVM833" s="347"/>
      <c r="AVN833" s="347"/>
      <c r="AVO833" s="347"/>
      <c r="AVP833" s="347"/>
      <c r="AVQ833" s="347"/>
      <c r="AVR833" s="347"/>
      <c r="AVS833" s="347"/>
      <c r="AVT833" s="347"/>
      <c r="AVU833" s="347"/>
      <c r="AVV833" s="347"/>
      <c r="AVW833" s="347"/>
      <c r="AVX833" s="347"/>
      <c r="AVY833" s="347"/>
      <c r="AVZ833" s="347"/>
      <c r="AWA833" s="347"/>
      <c r="AWB833" s="347"/>
      <c r="AWC833" s="347"/>
      <c r="AWD833" s="347"/>
      <c r="AWE833" s="347"/>
      <c r="AWF833" s="347"/>
      <c r="AWG833" s="347"/>
      <c r="AWH833" s="347"/>
      <c r="AWI833" s="347"/>
      <c r="AWJ833" s="347"/>
      <c r="AWK833" s="347"/>
      <c r="AWL833" s="347"/>
      <c r="AWM833" s="347"/>
      <c r="AWN833" s="347"/>
      <c r="AWO833" s="347"/>
      <c r="AWP833" s="347"/>
      <c r="AWQ833" s="347"/>
      <c r="AWR833" s="347"/>
      <c r="AWS833" s="347"/>
      <c r="AWT833" s="347"/>
      <c r="AWU833" s="347"/>
      <c r="AWV833" s="347"/>
      <c r="AWW833" s="347"/>
      <c r="AWX833" s="347"/>
      <c r="AWY833" s="347"/>
      <c r="AWZ833" s="347"/>
      <c r="AXA833" s="347"/>
      <c r="AXB833" s="347"/>
      <c r="AXC833" s="347"/>
      <c r="AXD833" s="347"/>
      <c r="AXE833" s="347"/>
      <c r="AXF833" s="347"/>
      <c r="AXG833" s="347"/>
      <c r="AXH833" s="347"/>
      <c r="AXI833" s="347"/>
      <c r="AXJ833" s="347"/>
      <c r="AXK833" s="347"/>
      <c r="AXL833" s="347"/>
      <c r="AXM833" s="347"/>
      <c r="AXN833" s="347"/>
      <c r="AXO833" s="347"/>
      <c r="AXP833" s="347"/>
      <c r="AXQ833" s="347"/>
      <c r="AXR833" s="347"/>
      <c r="AXS833" s="347"/>
      <c r="AXT833" s="347"/>
      <c r="AXU833" s="347"/>
      <c r="AXV833" s="347"/>
      <c r="AXW833" s="347"/>
      <c r="AXX833" s="347"/>
      <c r="AXY833" s="347"/>
      <c r="AXZ833" s="347"/>
      <c r="AYA833" s="347"/>
      <c r="AYB833" s="347"/>
      <c r="AYC833" s="347"/>
      <c r="AYD833" s="347"/>
      <c r="AYE833" s="347"/>
      <c r="AYF833" s="347"/>
      <c r="AYG833" s="347"/>
      <c r="AYH833" s="347"/>
      <c r="AYI833" s="347"/>
      <c r="AYJ833" s="347"/>
      <c r="AYK833" s="347"/>
      <c r="AYL833" s="347"/>
      <c r="AYM833" s="347"/>
      <c r="AYN833" s="347"/>
      <c r="AYO833" s="347"/>
      <c r="AYP833" s="347"/>
      <c r="AYQ833" s="347"/>
      <c r="AYR833" s="347"/>
      <c r="AYS833" s="347"/>
      <c r="AYT833" s="347"/>
      <c r="AYU833" s="347"/>
      <c r="AYV833" s="347"/>
      <c r="AYW833" s="347"/>
      <c r="AYX833" s="347"/>
      <c r="AYY833" s="347"/>
      <c r="AYZ833" s="347"/>
      <c r="AZA833" s="347"/>
      <c r="AZB833" s="347"/>
      <c r="AZC833" s="347"/>
      <c r="AZD833" s="347"/>
      <c r="AZE833" s="347"/>
      <c r="AZF833" s="347"/>
      <c r="AZG833" s="347"/>
      <c r="AZH833" s="347"/>
      <c r="AZI833" s="347"/>
      <c r="AZJ833" s="347"/>
      <c r="AZK833" s="347"/>
      <c r="AZL833" s="347"/>
      <c r="AZM833" s="347"/>
      <c r="AZN833" s="347"/>
      <c r="AZO833" s="347"/>
      <c r="AZP833" s="347"/>
      <c r="AZQ833" s="347"/>
      <c r="AZR833" s="347"/>
      <c r="AZS833" s="347"/>
      <c r="AZT833" s="347"/>
      <c r="AZU833" s="347"/>
      <c r="AZV833" s="347"/>
      <c r="AZW833" s="347"/>
      <c r="AZX833" s="347"/>
      <c r="AZY833" s="347"/>
      <c r="AZZ833" s="347"/>
      <c r="BAA833" s="347"/>
      <c r="BAB833" s="347"/>
      <c r="BAC833" s="347"/>
      <c r="BAD833" s="347"/>
      <c r="BAE833" s="347"/>
      <c r="BAF833" s="347"/>
      <c r="BAG833" s="347"/>
      <c r="BAH833" s="347"/>
      <c r="BAI833" s="347"/>
      <c r="BAJ833" s="347"/>
      <c r="BAK833" s="347"/>
      <c r="BAL833" s="347"/>
      <c r="BAM833" s="347"/>
      <c r="BAN833" s="347"/>
      <c r="BAO833" s="347"/>
      <c r="BAP833" s="347"/>
      <c r="BAQ833" s="347"/>
      <c r="BAR833" s="347"/>
      <c r="BAS833" s="347"/>
      <c r="BAT833" s="347"/>
      <c r="BAU833" s="347"/>
      <c r="BAV833" s="347"/>
      <c r="BAW833" s="347"/>
      <c r="BAX833" s="347"/>
      <c r="BAY833" s="347"/>
      <c r="BAZ833" s="347"/>
      <c r="BBA833" s="347"/>
      <c r="BBB833" s="347"/>
      <c r="BBC833" s="347"/>
      <c r="BBD833" s="347"/>
      <c r="BBE833" s="347"/>
      <c r="BBF833" s="347"/>
      <c r="BBG833" s="347"/>
      <c r="BBH833" s="347"/>
      <c r="BBI833" s="347"/>
      <c r="BBJ833" s="347"/>
      <c r="BBK833" s="347"/>
      <c r="BBL833" s="347"/>
      <c r="BBM833" s="347"/>
      <c r="BBN833" s="347"/>
      <c r="BBO833" s="347"/>
      <c r="BBP833" s="347"/>
      <c r="BBQ833" s="347"/>
      <c r="BBR833" s="347"/>
      <c r="BBS833" s="347"/>
      <c r="BBT833" s="347"/>
      <c r="BBU833" s="347"/>
      <c r="BBV833" s="347"/>
      <c r="BBW833" s="347"/>
      <c r="BBX833" s="347"/>
      <c r="BBY833" s="347"/>
      <c r="BBZ833" s="347"/>
      <c r="BCA833" s="347"/>
      <c r="BCB833" s="347"/>
      <c r="BCC833" s="347"/>
      <c r="BCD833" s="347"/>
      <c r="BCE833" s="347"/>
      <c r="BCF833" s="347"/>
      <c r="BCG833" s="347"/>
      <c r="BCH833" s="347"/>
      <c r="BCI833" s="347"/>
      <c r="BCJ833" s="347"/>
      <c r="BCK833" s="347"/>
      <c r="BCL833" s="347"/>
      <c r="BCM833" s="347"/>
      <c r="BCN833" s="347"/>
      <c r="BCO833" s="347"/>
      <c r="BCP833" s="347"/>
      <c r="BCQ833" s="347"/>
      <c r="BCR833" s="347"/>
      <c r="BCS833" s="347"/>
      <c r="BCT833" s="347"/>
      <c r="BCU833" s="347"/>
      <c r="BCV833" s="347"/>
      <c r="BCW833" s="347"/>
      <c r="BCX833" s="347"/>
      <c r="BCY833" s="347"/>
      <c r="BCZ833" s="347"/>
      <c r="BDA833" s="347"/>
      <c r="BDB833" s="347"/>
      <c r="BDC833" s="347"/>
      <c r="BDD833" s="347"/>
      <c r="BDE833" s="347"/>
      <c r="BDF833" s="347"/>
      <c r="BDG833" s="347"/>
      <c r="BDH833" s="347"/>
      <c r="BDI833" s="347"/>
      <c r="BDJ833" s="347"/>
      <c r="BDK833" s="347"/>
      <c r="BDL833" s="347"/>
      <c r="BDM833" s="347"/>
      <c r="BDN833" s="347"/>
      <c r="BDO833" s="347"/>
      <c r="BDP833" s="347"/>
      <c r="BDQ833" s="347"/>
      <c r="BDR833" s="347"/>
      <c r="BDS833" s="347"/>
      <c r="BDT833" s="347"/>
      <c r="BDU833" s="347"/>
      <c r="BDV833" s="347"/>
      <c r="BDW833" s="347"/>
      <c r="BDX833" s="347"/>
      <c r="BDY833" s="347"/>
      <c r="BDZ833" s="347"/>
      <c r="BEA833" s="347"/>
      <c r="BEB833" s="347"/>
      <c r="BEC833" s="347"/>
      <c r="BED833" s="347"/>
      <c r="BEE833" s="347"/>
      <c r="BEF833" s="347"/>
      <c r="BEG833" s="347"/>
      <c r="BEH833" s="347"/>
      <c r="BEI833" s="347"/>
      <c r="BEJ833" s="347"/>
      <c r="BEK833" s="347"/>
      <c r="BEL833" s="347"/>
      <c r="BEM833" s="347"/>
      <c r="BEN833" s="347"/>
      <c r="BEO833" s="347"/>
      <c r="BEP833" s="347"/>
      <c r="BEQ833" s="347"/>
      <c r="BER833" s="347"/>
      <c r="BES833" s="347"/>
      <c r="BET833" s="347"/>
      <c r="BEU833" s="347"/>
      <c r="BEV833" s="347"/>
      <c r="BEW833" s="347"/>
      <c r="BEX833" s="347"/>
      <c r="BEY833" s="347"/>
      <c r="BEZ833" s="347"/>
      <c r="BFA833" s="347"/>
      <c r="BFB833" s="347"/>
      <c r="BFC833" s="347"/>
      <c r="BFD833" s="347"/>
      <c r="BFE833" s="347"/>
      <c r="BFF833" s="347"/>
      <c r="BFG833" s="347"/>
      <c r="BFH833" s="347"/>
      <c r="BFI833" s="347"/>
      <c r="BFJ833" s="347"/>
      <c r="BFK833" s="347"/>
      <c r="BFL833" s="347"/>
      <c r="BFM833" s="347"/>
      <c r="BFN833" s="347"/>
      <c r="BFO833" s="347"/>
      <c r="BFP833" s="347"/>
      <c r="BFQ833" s="347"/>
      <c r="BFR833" s="347"/>
      <c r="BFS833" s="347"/>
      <c r="BFT833" s="347"/>
      <c r="BFU833" s="347"/>
      <c r="BFV833" s="347"/>
      <c r="BFW833" s="347"/>
      <c r="BFX833" s="347"/>
      <c r="BFY833" s="347"/>
      <c r="BFZ833" s="347"/>
      <c r="BGA833" s="347"/>
      <c r="BGB833" s="347"/>
      <c r="BGC833" s="347"/>
      <c r="BGD833" s="347"/>
      <c r="BGE833" s="347"/>
      <c r="BGF833" s="347"/>
      <c r="BGG833" s="347"/>
      <c r="BGH833" s="347"/>
      <c r="BGI833" s="347"/>
      <c r="BGJ833" s="347"/>
      <c r="BGK833" s="347"/>
      <c r="BGL833" s="347"/>
      <c r="BGM833" s="347"/>
      <c r="BGN833" s="347"/>
      <c r="BGO833" s="347"/>
      <c r="BGP833" s="347"/>
      <c r="BGQ833" s="347"/>
      <c r="BGR833" s="347"/>
      <c r="BGS833" s="347"/>
      <c r="BGT833" s="347"/>
      <c r="BGU833" s="347"/>
      <c r="BGV833" s="347"/>
      <c r="BGW833" s="347"/>
      <c r="BGX833" s="347"/>
      <c r="BGY833" s="347"/>
      <c r="BGZ833" s="347"/>
      <c r="BHA833" s="347"/>
      <c r="BHB833" s="347"/>
      <c r="BHC833" s="347"/>
      <c r="BHD833" s="347"/>
      <c r="BHE833" s="347"/>
      <c r="BHF833" s="347"/>
      <c r="BHG833" s="347"/>
      <c r="BHH833" s="347"/>
      <c r="BHI833" s="347"/>
      <c r="BHJ833" s="347"/>
      <c r="BHK833" s="347"/>
      <c r="BHL833" s="347"/>
      <c r="BHM833" s="347"/>
      <c r="BHN833" s="347"/>
      <c r="BHO833" s="347"/>
      <c r="BHP833" s="347"/>
      <c r="BHQ833" s="347"/>
      <c r="BHR833" s="347"/>
      <c r="BHS833" s="347"/>
      <c r="BHT833" s="347"/>
      <c r="BHU833" s="347"/>
      <c r="BHV833" s="347"/>
      <c r="BHW833" s="347"/>
      <c r="BHX833" s="347"/>
      <c r="BHY833" s="347"/>
      <c r="BHZ833" s="347"/>
      <c r="BIA833" s="347"/>
      <c r="BIB833" s="347"/>
      <c r="BIC833" s="347"/>
      <c r="BID833" s="347"/>
      <c r="BIE833" s="347"/>
      <c r="BIF833" s="347"/>
      <c r="BIG833" s="347"/>
      <c r="BIH833" s="347"/>
      <c r="BII833" s="347"/>
      <c r="BIJ833" s="347"/>
      <c r="BIK833" s="347"/>
      <c r="BIL833" s="347"/>
      <c r="BIM833" s="347"/>
      <c r="BIN833" s="347"/>
      <c r="BIO833" s="347"/>
      <c r="BIP833" s="347"/>
      <c r="BIQ833" s="347"/>
      <c r="BIR833" s="347"/>
      <c r="BIS833" s="347"/>
      <c r="BIT833" s="347"/>
      <c r="BIU833" s="347"/>
      <c r="BIV833" s="347"/>
      <c r="BIW833" s="347"/>
      <c r="BIX833" s="347"/>
      <c r="BIY833" s="347"/>
      <c r="BIZ833" s="347"/>
      <c r="BJA833" s="347"/>
      <c r="BJB833" s="347"/>
      <c r="BJC833" s="347"/>
      <c r="BJD833" s="347"/>
      <c r="BJE833" s="347"/>
      <c r="BJF833" s="347"/>
      <c r="BJG833" s="347"/>
      <c r="BJH833" s="347"/>
      <c r="BJI833" s="347"/>
      <c r="BJJ833" s="347"/>
      <c r="BJK833" s="347"/>
      <c r="BJL833" s="347"/>
      <c r="BJM833" s="347"/>
      <c r="BJN833" s="347"/>
      <c r="BJO833" s="347"/>
      <c r="BJP833" s="347"/>
      <c r="BJQ833" s="347"/>
      <c r="BJR833" s="347"/>
      <c r="BJS833" s="347"/>
      <c r="BJT833" s="347"/>
      <c r="BJU833" s="347"/>
      <c r="BJV833" s="347"/>
      <c r="BJW833" s="347"/>
      <c r="BJX833" s="347"/>
      <c r="BJY833" s="347"/>
      <c r="BJZ833" s="347"/>
      <c r="BKA833" s="347"/>
      <c r="BKB833" s="347"/>
      <c r="BKC833" s="347"/>
      <c r="BKD833" s="347"/>
      <c r="BKE833" s="347"/>
      <c r="BKF833" s="347"/>
      <c r="BKG833" s="347"/>
      <c r="BKH833" s="347"/>
      <c r="BKI833" s="347"/>
      <c r="BKJ833" s="347"/>
      <c r="BKK833" s="347"/>
      <c r="BKL833" s="347"/>
      <c r="BKM833" s="347"/>
      <c r="BKN833" s="347"/>
      <c r="BKO833" s="347"/>
      <c r="BKP833" s="347"/>
      <c r="BKQ833" s="347"/>
      <c r="BKR833" s="347"/>
      <c r="BKS833" s="347"/>
      <c r="BKT833" s="347"/>
      <c r="BKU833" s="347"/>
      <c r="BKV833" s="347"/>
      <c r="BKW833" s="347"/>
      <c r="BKX833" s="347"/>
      <c r="BKY833" s="347"/>
      <c r="BKZ833" s="347"/>
      <c r="BLA833" s="347"/>
      <c r="BLB833" s="347"/>
      <c r="BLC833" s="347"/>
      <c r="BLD833" s="347"/>
      <c r="BLE833" s="347"/>
      <c r="BLF833" s="347"/>
      <c r="BLG833" s="347"/>
      <c r="BLH833" s="347"/>
      <c r="BLI833" s="347"/>
      <c r="BLJ833" s="347"/>
      <c r="BLK833" s="347"/>
      <c r="BLL833" s="347"/>
      <c r="BLM833" s="347"/>
      <c r="BLN833" s="347"/>
      <c r="BLO833" s="347"/>
      <c r="BLP833" s="347"/>
      <c r="BLQ833" s="347"/>
      <c r="BLR833" s="347"/>
      <c r="BLS833" s="347"/>
      <c r="BLT833" s="347"/>
      <c r="BLU833" s="347"/>
      <c r="BLV833" s="347"/>
      <c r="BLW833" s="347"/>
      <c r="BLX833" s="347"/>
      <c r="BLY833" s="347"/>
      <c r="BLZ833" s="347"/>
      <c r="BMA833" s="347"/>
      <c r="BMB833" s="347"/>
      <c r="BMC833" s="347"/>
      <c r="BMD833" s="347"/>
      <c r="BME833" s="347"/>
      <c r="BMF833" s="347"/>
      <c r="BMG833" s="347"/>
      <c r="BMH833" s="347"/>
      <c r="BMI833" s="347"/>
      <c r="BMJ833" s="347"/>
      <c r="BMK833" s="347"/>
      <c r="BML833" s="347"/>
      <c r="BMM833" s="347"/>
      <c r="BMN833" s="347"/>
      <c r="BMO833" s="347"/>
      <c r="BMP833" s="347"/>
      <c r="BMQ833" s="347"/>
      <c r="BMR833" s="347"/>
      <c r="BMS833" s="347"/>
      <c r="BMT833" s="347"/>
      <c r="BMU833" s="347"/>
      <c r="BMV833" s="347"/>
      <c r="BMW833" s="347"/>
      <c r="BMX833" s="347"/>
      <c r="BMY833" s="347"/>
      <c r="BMZ833" s="347"/>
      <c r="BNA833" s="347"/>
      <c r="BNB833" s="347"/>
      <c r="BNC833" s="347"/>
      <c r="BND833" s="347"/>
      <c r="BNE833" s="347"/>
      <c r="BNF833" s="347"/>
      <c r="BNG833" s="347"/>
      <c r="BNH833" s="347"/>
      <c r="BNI833" s="347"/>
      <c r="BNJ833" s="347"/>
      <c r="BNK833" s="347"/>
      <c r="BNL833" s="347"/>
      <c r="BNM833" s="347"/>
      <c r="BNN833" s="347"/>
      <c r="BNO833" s="347"/>
      <c r="BNP833" s="347"/>
      <c r="BNQ833" s="347"/>
      <c r="BNR833" s="347"/>
      <c r="BNS833" s="347"/>
      <c r="BNT833" s="347"/>
      <c r="BNU833" s="347"/>
      <c r="BNV833" s="347"/>
      <c r="BNW833" s="347"/>
      <c r="BNX833" s="347"/>
      <c r="BNY833" s="347"/>
      <c r="BNZ833" s="347"/>
      <c r="BOA833" s="347"/>
      <c r="BOB833" s="347"/>
      <c r="BOC833" s="347"/>
      <c r="BOD833" s="347"/>
      <c r="BOE833" s="347"/>
      <c r="BOF833" s="347"/>
      <c r="BOG833" s="347"/>
      <c r="BOH833" s="347"/>
      <c r="BOI833" s="347"/>
      <c r="BOJ833" s="347"/>
      <c r="BOK833" s="347"/>
      <c r="BOL833" s="347"/>
      <c r="BOM833" s="347"/>
      <c r="BON833" s="347"/>
      <c r="BOO833" s="347"/>
      <c r="BOP833" s="347"/>
      <c r="BOQ833" s="347"/>
      <c r="BOR833" s="347"/>
      <c r="BOS833" s="347"/>
      <c r="BOT833" s="347"/>
      <c r="BOU833" s="347"/>
      <c r="BOV833" s="347"/>
      <c r="BOW833" s="347"/>
      <c r="BOX833" s="347"/>
      <c r="BOY833" s="347"/>
      <c r="BOZ833" s="347"/>
      <c r="BPA833" s="347"/>
      <c r="BPB833" s="347"/>
      <c r="BPC833" s="347"/>
      <c r="BPD833" s="347"/>
      <c r="BPE833" s="347"/>
      <c r="BPF833" s="347"/>
      <c r="BPG833" s="347"/>
      <c r="BPH833" s="347"/>
      <c r="BPI833" s="347"/>
      <c r="BPJ833" s="347"/>
      <c r="BPK833" s="347"/>
      <c r="BPL833" s="347"/>
      <c r="BPM833" s="347"/>
      <c r="BPN833" s="347"/>
      <c r="BPO833" s="347"/>
      <c r="BPP833" s="347"/>
      <c r="BPQ833" s="347"/>
      <c r="BPR833" s="347"/>
      <c r="BPS833" s="347"/>
      <c r="BPT833" s="347"/>
      <c r="BPU833" s="347"/>
      <c r="BPV833" s="347"/>
      <c r="BPW833" s="347"/>
      <c r="BPX833" s="347"/>
      <c r="BPY833" s="347"/>
      <c r="BPZ833" s="347"/>
      <c r="BQA833" s="347"/>
      <c r="BQB833" s="347"/>
      <c r="BQC833" s="347"/>
      <c r="BQD833" s="347"/>
      <c r="BQE833" s="347"/>
      <c r="BQF833" s="347"/>
      <c r="BQG833" s="347"/>
      <c r="BQH833" s="347"/>
      <c r="BQI833" s="347"/>
      <c r="BQJ833" s="347"/>
      <c r="BQK833" s="347"/>
      <c r="BQL833" s="347"/>
      <c r="BQM833" s="347"/>
      <c r="BQN833" s="347"/>
      <c r="BQO833" s="347"/>
      <c r="BQP833" s="347"/>
      <c r="BQQ833" s="347"/>
      <c r="BQR833" s="347"/>
      <c r="BQS833" s="347"/>
      <c r="BQT833" s="347"/>
      <c r="BQU833" s="347"/>
      <c r="BQV833" s="347"/>
      <c r="BQW833" s="347"/>
      <c r="BQX833" s="347"/>
      <c r="BQY833" s="347"/>
      <c r="BQZ833" s="347"/>
      <c r="BRA833" s="347"/>
      <c r="BRB833" s="347"/>
      <c r="BRC833" s="347"/>
      <c r="BRD833" s="347"/>
      <c r="BRE833" s="347"/>
      <c r="BRF833" s="347"/>
      <c r="BRG833" s="347"/>
      <c r="BRH833" s="347"/>
      <c r="BRI833" s="347"/>
      <c r="BRJ833" s="347"/>
      <c r="BRK833" s="347"/>
      <c r="BRL833" s="347"/>
      <c r="BRM833" s="347"/>
      <c r="BRN833" s="347"/>
      <c r="BRO833" s="347"/>
      <c r="BRP833" s="347"/>
      <c r="BRQ833" s="347"/>
      <c r="BRR833" s="347"/>
      <c r="BRS833" s="347"/>
      <c r="BRT833" s="347"/>
      <c r="BRU833" s="347"/>
      <c r="BRV833" s="347"/>
      <c r="BRW833" s="347"/>
      <c r="BRX833" s="347"/>
      <c r="BRY833" s="347"/>
      <c r="BRZ833" s="347"/>
      <c r="BSA833" s="347"/>
      <c r="BSB833" s="347"/>
      <c r="BSC833" s="347"/>
      <c r="BSD833" s="347"/>
      <c r="BSE833" s="347"/>
      <c r="BSF833" s="347"/>
      <c r="BSG833" s="347"/>
      <c r="BSH833" s="347"/>
      <c r="BSI833" s="347"/>
      <c r="BSJ833" s="347"/>
      <c r="BSK833" s="347"/>
      <c r="BSL833" s="347"/>
      <c r="BSM833" s="347"/>
      <c r="BSN833" s="347"/>
      <c r="BSO833" s="347"/>
      <c r="BSP833" s="347"/>
      <c r="BSQ833" s="347"/>
      <c r="BSR833" s="347"/>
      <c r="BSS833" s="347"/>
      <c r="BST833" s="347"/>
      <c r="BSU833" s="347"/>
      <c r="BSV833" s="347"/>
      <c r="BSW833" s="347"/>
      <c r="BSX833" s="347"/>
      <c r="BSY833" s="347"/>
      <c r="BSZ833" s="347"/>
      <c r="BTA833" s="347"/>
      <c r="BTB833" s="347"/>
      <c r="BTC833" s="347"/>
      <c r="BTD833" s="347"/>
      <c r="BTE833" s="347"/>
      <c r="BTF833" s="347"/>
      <c r="BTG833" s="347"/>
      <c r="BTH833" s="347"/>
      <c r="BTI833" s="347"/>
      <c r="BTJ833" s="347"/>
      <c r="BTK833" s="347"/>
      <c r="BTL833" s="347"/>
      <c r="BTM833" s="347"/>
      <c r="BTN833" s="347"/>
      <c r="BTO833" s="347"/>
      <c r="BTP833" s="347"/>
      <c r="BTQ833" s="347"/>
      <c r="BTR833" s="347"/>
      <c r="BTS833" s="347"/>
      <c r="BTT833" s="347"/>
      <c r="BTU833" s="347"/>
      <c r="BTV833" s="347"/>
      <c r="BTW833" s="347"/>
      <c r="BTX833" s="347"/>
      <c r="BTY833" s="347"/>
      <c r="BTZ833" s="347"/>
      <c r="BUA833" s="347"/>
      <c r="BUB833" s="347"/>
      <c r="BUC833" s="347"/>
      <c r="BUD833" s="347"/>
      <c r="BUE833" s="347"/>
      <c r="BUF833" s="347"/>
      <c r="BUG833" s="347"/>
      <c r="BUH833" s="347"/>
      <c r="BUI833" s="347"/>
      <c r="BUJ833" s="347"/>
      <c r="BUK833" s="347"/>
      <c r="BUL833" s="347"/>
      <c r="BUM833" s="347"/>
      <c r="BUN833" s="347"/>
      <c r="BUO833" s="347"/>
      <c r="BUP833" s="347"/>
      <c r="BUQ833" s="347"/>
      <c r="BUR833" s="347"/>
      <c r="BUS833" s="347"/>
      <c r="BUT833" s="347"/>
      <c r="BUU833" s="347"/>
      <c r="BUV833" s="347"/>
      <c r="BUW833" s="347"/>
      <c r="BUX833" s="347"/>
      <c r="BUY833" s="347"/>
      <c r="BUZ833" s="347"/>
      <c r="BVA833" s="347"/>
      <c r="BVB833" s="347"/>
      <c r="BVC833" s="347"/>
      <c r="BVD833" s="347"/>
      <c r="BVE833" s="347"/>
      <c r="BVF833" s="347"/>
      <c r="BVG833" s="347"/>
      <c r="BVH833" s="347"/>
      <c r="BVI833" s="347"/>
      <c r="BVJ833" s="347"/>
      <c r="BVK833" s="347"/>
      <c r="BVL833" s="347"/>
      <c r="BVM833" s="347"/>
      <c r="BVN833" s="347"/>
      <c r="BVO833" s="347"/>
      <c r="BVP833" s="347"/>
      <c r="BVQ833" s="347"/>
      <c r="BVR833" s="347"/>
      <c r="BVS833" s="347"/>
      <c r="BVT833" s="347"/>
      <c r="BVU833" s="347"/>
      <c r="BVV833" s="347"/>
      <c r="BVW833" s="347"/>
      <c r="BVX833" s="347"/>
      <c r="BVY833" s="347"/>
      <c r="BVZ833" s="347"/>
      <c r="BWA833" s="347"/>
      <c r="BWB833" s="347"/>
      <c r="BWC833" s="347"/>
      <c r="BWD833" s="347"/>
      <c r="BWE833" s="347"/>
      <c r="BWF833" s="347"/>
      <c r="BWG833" s="347"/>
      <c r="BWH833" s="347"/>
      <c r="BWI833" s="347"/>
      <c r="BWJ833" s="347"/>
      <c r="BWK833" s="347"/>
      <c r="BWL833" s="347"/>
      <c r="BWM833" s="347"/>
      <c r="BWN833" s="347"/>
      <c r="BWO833" s="347"/>
      <c r="BWP833" s="347"/>
      <c r="BWQ833" s="347"/>
      <c r="BWR833" s="347"/>
      <c r="BWS833" s="347"/>
      <c r="BWT833" s="347"/>
      <c r="BWU833" s="347"/>
      <c r="BWV833" s="347"/>
      <c r="BWW833" s="347"/>
      <c r="BWX833" s="347"/>
      <c r="BWY833" s="347"/>
      <c r="BWZ833" s="347"/>
      <c r="BXA833" s="347"/>
      <c r="BXB833" s="347"/>
      <c r="BXC833" s="347"/>
      <c r="BXD833" s="347"/>
      <c r="BXE833" s="347"/>
      <c r="BXF833" s="347"/>
      <c r="BXG833" s="347"/>
      <c r="BXH833" s="347"/>
      <c r="BXI833" s="347"/>
      <c r="BXJ833" s="347"/>
      <c r="BXK833" s="347"/>
      <c r="BXL833" s="347"/>
      <c r="BXM833" s="347"/>
      <c r="BXN833" s="347"/>
      <c r="BXO833" s="347"/>
      <c r="BXP833" s="347"/>
      <c r="BXQ833" s="347"/>
      <c r="BXR833" s="347"/>
      <c r="BXS833" s="347"/>
      <c r="BXT833" s="347"/>
      <c r="BXU833" s="347"/>
      <c r="BXV833" s="347"/>
      <c r="BXW833" s="347"/>
      <c r="BXX833" s="347"/>
      <c r="BXY833" s="347"/>
      <c r="BXZ833" s="347"/>
      <c r="BYA833" s="347"/>
      <c r="BYB833" s="347"/>
      <c r="BYC833" s="347"/>
      <c r="BYD833" s="347"/>
      <c r="BYE833" s="347"/>
      <c r="BYF833" s="347"/>
      <c r="BYG833" s="347"/>
      <c r="BYH833" s="347"/>
      <c r="BYI833" s="347"/>
      <c r="BYJ833" s="347"/>
      <c r="BYK833" s="347"/>
      <c r="BYL833" s="347"/>
      <c r="BYM833" s="347"/>
      <c r="BYN833" s="347"/>
      <c r="BYO833" s="347"/>
      <c r="BYP833" s="347"/>
      <c r="BYQ833" s="347"/>
      <c r="BYR833" s="347"/>
      <c r="BYS833" s="347"/>
      <c r="BYT833" s="347"/>
      <c r="BYU833" s="347"/>
      <c r="BYV833" s="347"/>
      <c r="BYW833" s="347"/>
      <c r="BYX833" s="347"/>
      <c r="BYY833" s="347"/>
      <c r="BYZ833" s="347"/>
      <c r="BZA833" s="347"/>
      <c r="BZB833" s="347"/>
      <c r="BZC833" s="347"/>
      <c r="BZD833" s="347"/>
      <c r="BZE833" s="347"/>
      <c r="BZF833" s="347"/>
      <c r="BZG833" s="347"/>
      <c r="BZH833" s="347"/>
      <c r="BZI833" s="347"/>
      <c r="BZJ833" s="347"/>
      <c r="BZK833" s="347"/>
      <c r="BZL833" s="347"/>
      <c r="BZM833" s="347"/>
      <c r="BZN833" s="347"/>
      <c r="BZO833" s="347"/>
      <c r="BZP833" s="347"/>
      <c r="BZQ833" s="347"/>
      <c r="BZR833" s="347"/>
      <c r="BZS833" s="347"/>
      <c r="BZT833" s="347"/>
      <c r="BZU833" s="347"/>
      <c r="BZV833" s="347"/>
      <c r="BZW833" s="347"/>
      <c r="BZX833" s="347"/>
      <c r="BZY833" s="347"/>
      <c r="BZZ833" s="347"/>
      <c r="CAA833" s="347"/>
      <c r="CAB833" s="347"/>
      <c r="CAC833" s="347"/>
      <c r="CAD833" s="347"/>
      <c r="CAE833" s="347"/>
      <c r="CAF833" s="347"/>
      <c r="CAG833" s="347"/>
      <c r="CAH833" s="347"/>
      <c r="CAI833" s="347"/>
      <c r="CAJ833" s="347"/>
      <c r="CAK833" s="347"/>
      <c r="CAL833" s="347"/>
      <c r="CAM833" s="347"/>
      <c r="CAN833" s="347"/>
      <c r="CAO833" s="347"/>
      <c r="CAP833" s="347"/>
      <c r="CAQ833" s="347"/>
      <c r="CAR833" s="347"/>
      <c r="CAS833" s="347"/>
      <c r="CAT833" s="347"/>
      <c r="CAU833" s="347"/>
      <c r="CAV833" s="347"/>
      <c r="CAW833" s="347"/>
      <c r="CAX833" s="347"/>
      <c r="CAY833" s="347"/>
      <c r="CAZ833" s="347"/>
      <c r="CBA833" s="347"/>
      <c r="CBB833" s="347"/>
      <c r="CBC833" s="347"/>
      <c r="CBD833" s="347"/>
      <c r="CBE833" s="347"/>
      <c r="CBF833" s="347"/>
      <c r="CBG833" s="347"/>
      <c r="CBH833" s="347"/>
      <c r="CBI833" s="347"/>
      <c r="CBJ833" s="347"/>
      <c r="CBK833" s="347"/>
      <c r="CBL833" s="347"/>
      <c r="CBM833" s="347"/>
      <c r="CBN833" s="347"/>
      <c r="CBO833" s="347"/>
      <c r="CBP833" s="347"/>
      <c r="CBQ833" s="347"/>
      <c r="CBR833" s="347"/>
      <c r="CBS833" s="347"/>
      <c r="CBT833" s="347"/>
      <c r="CBU833" s="347"/>
      <c r="CBV833" s="347"/>
      <c r="CBW833" s="347"/>
      <c r="CBX833" s="347"/>
      <c r="CBY833" s="347"/>
      <c r="CBZ833" s="347"/>
      <c r="CCA833" s="347"/>
      <c r="CCB833" s="347"/>
      <c r="CCC833" s="347"/>
      <c r="CCD833" s="347"/>
      <c r="CCE833" s="347"/>
      <c r="CCF833" s="347"/>
      <c r="CCG833" s="347"/>
      <c r="CCH833" s="347"/>
      <c r="CCI833" s="347"/>
      <c r="CCJ833" s="347"/>
      <c r="CCK833" s="347"/>
      <c r="CCL833" s="347"/>
      <c r="CCM833" s="347"/>
      <c r="CCN833" s="347"/>
      <c r="CCO833" s="347"/>
      <c r="CCP833" s="347"/>
      <c r="CCQ833" s="347"/>
      <c r="CCR833" s="347"/>
      <c r="CCS833" s="347"/>
      <c r="CCT833" s="347"/>
      <c r="CCU833" s="347"/>
      <c r="CCV833" s="347"/>
      <c r="CCW833" s="347"/>
      <c r="CCX833" s="347"/>
      <c r="CCY833" s="347"/>
      <c r="CCZ833" s="347"/>
      <c r="CDA833" s="347"/>
      <c r="CDB833" s="347"/>
      <c r="CDC833" s="347"/>
      <c r="CDD833" s="347"/>
      <c r="CDE833" s="347"/>
      <c r="CDF833" s="347"/>
      <c r="CDG833" s="347"/>
      <c r="CDH833" s="347"/>
      <c r="CDI833" s="347"/>
      <c r="CDJ833" s="347"/>
      <c r="CDK833" s="347"/>
      <c r="CDL833" s="347"/>
      <c r="CDM833" s="347"/>
      <c r="CDN833" s="347"/>
      <c r="CDO833" s="347"/>
      <c r="CDP833" s="347"/>
      <c r="CDQ833" s="347"/>
      <c r="CDR833" s="347"/>
      <c r="CDS833" s="347"/>
      <c r="CDT833" s="347"/>
      <c r="CDU833" s="347"/>
      <c r="CDV833" s="347"/>
      <c r="CDW833" s="347"/>
      <c r="CDX833" s="347"/>
      <c r="CDY833" s="347"/>
      <c r="CDZ833" s="347"/>
      <c r="CEA833" s="347"/>
      <c r="CEB833" s="347"/>
      <c r="CEC833" s="347"/>
      <c r="CED833" s="347"/>
      <c r="CEE833" s="347"/>
      <c r="CEF833" s="347"/>
      <c r="CEG833" s="347"/>
      <c r="CEH833" s="347"/>
      <c r="CEI833" s="347"/>
      <c r="CEJ833" s="347"/>
      <c r="CEK833" s="347"/>
      <c r="CEL833" s="347"/>
      <c r="CEM833" s="347"/>
      <c r="CEN833" s="347"/>
      <c r="CEO833" s="347"/>
      <c r="CEP833" s="347"/>
      <c r="CEQ833" s="347"/>
      <c r="CER833" s="347"/>
      <c r="CES833" s="347"/>
      <c r="CET833" s="347"/>
      <c r="CEU833" s="347"/>
      <c r="CEV833" s="347"/>
      <c r="CEW833" s="347"/>
      <c r="CEX833" s="347"/>
      <c r="CEY833" s="347"/>
      <c r="CEZ833" s="347"/>
      <c r="CFA833" s="347"/>
      <c r="CFB833" s="347"/>
      <c r="CFC833" s="347"/>
      <c r="CFD833" s="347"/>
      <c r="CFE833" s="347"/>
      <c r="CFF833" s="347"/>
      <c r="CFG833" s="347"/>
      <c r="CFH833" s="347"/>
      <c r="CFI833" s="347"/>
      <c r="CFJ833" s="347"/>
      <c r="CFK833" s="347"/>
      <c r="CFL833" s="347"/>
      <c r="CFM833" s="347"/>
      <c r="CFN833" s="347"/>
      <c r="CFO833" s="347"/>
      <c r="CFP833" s="347"/>
      <c r="CFQ833" s="347"/>
      <c r="CFR833" s="347"/>
      <c r="CFS833" s="347"/>
      <c r="CFT833" s="347"/>
      <c r="CFU833" s="347"/>
      <c r="CFV833" s="347"/>
      <c r="CFW833" s="347"/>
      <c r="CFX833" s="347"/>
      <c r="CFY833" s="347"/>
      <c r="CFZ833" s="347"/>
      <c r="CGA833" s="347"/>
      <c r="CGB833" s="347"/>
      <c r="CGC833" s="347"/>
      <c r="CGD833" s="347"/>
      <c r="CGE833" s="347"/>
      <c r="CGF833" s="347"/>
      <c r="CGG833" s="347"/>
      <c r="CGH833" s="347"/>
      <c r="CGI833" s="347"/>
      <c r="CGJ833" s="347"/>
      <c r="CGK833" s="347"/>
      <c r="CGL833" s="347"/>
      <c r="CGM833" s="347"/>
      <c r="CGN833" s="347"/>
      <c r="CGO833" s="347"/>
      <c r="CGP833" s="347"/>
      <c r="CGQ833" s="347"/>
      <c r="CGR833" s="347"/>
      <c r="CGS833" s="347"/>
      <c r="CGT833" s="347"/>
      <c r="CGU833" s="347"/>
      <c r="CGV833" s="347"/>
      <c r="CGW833" s="347"/>
      <c r="CGX833" s="347"/>
      <c r="CGY833" s="347"/>
      <c r="CGZ833" s="347"/>
      <c r="CHA833" s="347"/>
      <c r="CHB833" s="347"/>
      <c r="CHC833" s="347"/>
      <c r="CHD833" s="347"/>
      <c r="CHE833" s="347"/>
      <c r="CHF833" s="347"/>
      <c r="CHG833" s="347"/>
      <c r="CHH833" s="347"/>
      <c r="CHI833" s="347"/>
      <c r="CHJ833" s="347"/>
      <c r="CHK833" s="347"/>
      <c r="CHL833" s="347"/>
      <c r="CHM833" s="347"/>
      <c r="CHN833" s="347"/>
      <c r="CHO833" s="347"/>
      <c r="CHP833" s="347"/>
      <c r="CHQ833" s="347"/>
      <c r="CHR833" s="347"/>
      <c r="CHS833" s="347"/>
      <c r="CHT833" s="347"/>
      <c r="CHU833" s="347"/>
      <c r="CHV833" s="347"/>
      <c r="CHW833" s="347"/>
      <c r="CHX833" s="347"/>
      <c r="CHY833" s="347"/>
      <c r="CHZ833" s="347"/>
      <c r="CIA833" s="347"/>
      <c r="CIB833" s="347"/>
      <c r="CIC833" s="347"/>
      <c r="CID833" s="347"/>
      <c r="CIE833" s="347"/>
      <c r="CIF833" s="347"/>
      <c r="CIG833" s="347"/>
      <c r="CIH833" s="347"/>
      <c r="CII833" s="347"/>
      <c r="CIJ833" s="347"/>
      <c r="CIK833" s="347"/>
      <c r="CIL833" s="347"/>
      <c r="CIM833" s="347"/>
      <c r="CIN833" s="347"/>
      <c r="CIO833" s="347"/>
      <c r="CIP833" s="347"/>
      <c r="CIQ833" s="347"/>
      <c r="CIR833" s="347"/>
      <c r="CIS833" s="347"/>
      <c r="CIT833" s="347"/>
      <c r="CIU833" s="347"/>
      <c r="CIV833" s="347"/>
      <c r="CIW833" s="347"/>
      <c r="CIX833" s="347"/>
      <c r="CIY833" s="347"/>
      <c r="CIZ833" s="347"/>
      <c r="CJA833" s="347"/>
      <c r="CJB833" s="347"/>
      <c r="CJC833" s="347"/>
      <c r="CJD833" s="347"/>
      <c r="CJE833" s="347"/>
      <c r="CJF833" s="347"/>
      <c r="CJG833" s="347"/>
      <c r="CJH833" s="347"/>
      <c r="CJI833" s="347"/>
      <c r="CJJ833" s="347"/>
      <c r="CJK833" s="347"/>
      <c r="CJL833" s="347"/>
      <c r="CJM833" s="347"/>
      <c r="CJN833" s="347"/>
      <c r="CJO833" s="347"/>
      <c r="CJP833" s="347"/>
      <c r="CJQ833" s="347"/>
      <c r="CJR833" s="347"/>
      <c r="CJS833" s="347"/>
      <c r="CJT833" s="347"/>
      <c r="CJU833" s="347"/>
      <c r="CJV833" s="347"/>
      <c r="CJW833" s="347"/>
      <c r="CJX833" s="347"/>
      <c r="CJY833" s="347"/>
      <c r="CJZ833" s="347"/>
      <c r="CKA833" s="347"/>
      <c r="CKB833" s="347"/>
      <c r="CKC833" s="347"/>
      <c r="CKD833" s="347"/>
      <c r="CKE833" s="347"/>
      <c r="CKF833" s="347"/>
      <c r="CKG833" s="347"/>
      <c r="CKH833" s="347"/>
      <c r="CKI833" s="347"/>
      <c r="CKJ833" s="347"/>
      <c r="CKK833" s="347"/>
      <c r="CKL833" s="347"/>
      <c r="CKM833" s="347"/>
      <c r="CKN833" s="347"/>
      <c r="CKO833" s="347"/>
      <c r="CKP833" s="347"/>
      <c r="CKQ833" s="347"/>
      <c r="CKR833" s="347"/>
      <c r="CKS833" s="347"/>
      <c r="CKT833" s="347"/>
      <c r="CKU833" s="347"/>
      <c r="CKV833" s="347"/>
      <c r="CKW833" s="347"/>
      <c r="CKX833" s="347"/>
      <c r="CKY833" s="347"/>
      <c r="CKZ833" s="347"/>
      <c r="CLA833" s="347"/>
      <c r="CLB833" s="347"/>
      <c r="CLC833" s="347"/>
      <c r="CLD833" s="347"/>
      <c r="CLE833" s="347"/>
      <c r="CLF833" s="347"/>
      <c r="CLG833" s="347"/>
      <c r="CLH833" s="347"/>
      <c r="CLI833" s="347"/>
      <c r="CLJ833" s="347"/>
      <c r="CLK833" s="347"/>
      <c r="CLL833" s="347"/>
      <c r="CLM833" s="347"/>
      <c r="CLN833" s="347"/>
      <c r="CLO833" s="347"/>
      <c r="CLP833" s="347"/>
      <c r="CLQ833" s="347"/>
      <c r="CLR833" s="347"/>
      <c r="CLS833" s="347"/>
      <c r="CLT833" s="347"/>
      <c r="CLU833" s="347"/>
      <c r="CLV833" s="347"/>
      <c r="CLW833" s="347"/>
      <c r="CLX833" s="347"/>
      <c r="CLY833" s="347"/>
      <c r="CLZ833" s="347"/>
      <c r="CMA833" s="347"/>
      <c r="CMB833" s="347"/>
      <c r="CMC833" s="347"/>
      <c r="CMD833" s="347"/>
      <c r="CME833" s="347"/>
      <c r="CMF833" s="347"/>
      <c r="CMG833" s="347"/>
      <c r="CMH833" s="347"/>
      <c r="CMI833" s="347"/>
      <c r="CMJ833" s="347"/>
      <c r="CMK833" s="347"/>
      <c r="CML833" s="347"/>
      <c r="CMM833" s="347"/>
      <c r="CMN833" s="347"/>
      <c r="CMO833" s="347"/>
      <c r="CMP833" s="347"/>
      <c r="CMQ833" s="347"/>
      <c r="CMR833" s="347"/>
      <c r="CMS833" s="347"/>
      <c r="CMT833" s="347"/>
      <c r="CMU833" s="347"/>
      <c r="CMV833" s="347"/>
      <c r="CMW833" s="347"/>
      <c r="CMX833" s="347"/>
      <c r="CMY833" s="347"/>
      <c r="CMZ833" s="347"/>
      <c r="CNA833" s="347"/>
      <c r="CNB833" s="347"/>
      <c r="CNC833" s="347"/>
      <c r="CND833" s="347"/>
      <c r="CNE833" s="347"/>
      <c r="CNF833" s="347"/>
      <c r="CNG833" s="347"/>
      <c r="CNH833" s="347"/>
      <c r="CNI833" s="347"/>
      <c r="CNJ833" s="347"/>
      <c r="CNK833" s="347"/>
      <c r="CNL833" s="347"/>
      <c r="CNM833" s="347"/>
      <c r="CNN833" s="347"/>
      <c r="CNO833" s="347"/>
      <c r="CNP833" s="347"/>
      <c r="CNQ833" s="347"/>
      <c r="CNR833" s="347"/>
      <c r="CNS833" s="347"/>
      <c r="CNT833" s="347"/>
      <c r="CNU833" s="347"/>
      <c r="CNV833" s="347"/>
      <c r="CNW833" s="347"/>
      <c r="CNX833" s="347"/>
      <c r="CNY833" s="347"/>
      <c r="CNZ833" s="347"/>
      <c r="COA833" s="347"/>
      <c r="COB833" s="347"/>
      <c r="COC833" s="347"/>
      <c r="COD833" s="347"/>
      <c r="COE833" s="347"/>
      <c r="COF833" s="347"/>
      <c r="COG833" s="347"/>
      <c r="COH833" s="347"/>
      <c r="COI833" s="347"/>
      <c r="COJ833" s="347"/>
      <c r="COK833" s="347"/>
      <c r="COL833" s="347"/>
      <c r="COM833" s="347"/>
      <c r="CON833" s="347"/>
      <c r="COO833" s="347"/>
      <c r="COP833" s="347"/>
      <c r="COQ833" s="347"/>
      <c r="COR833" s="347"/>
      <c r="COS833" s="347"/>
      <c r="COT833" s="347"/>
      <c r="COU833" s="347"/>
      <c r="COV833" s="347"/>
      <c r="COW833" s="347"/>
      <c r="COX833" s="347"/>
      <c r="COY833" s="347"/>
      <c r="COZ833" s="347"/>
      <c r="CPA833" s="347"/>
      <c r="CPB833" s="347"/>
      <c r="CPC833" s="347"/>
      <c r="CPD833" s="347"/>
      <c r="CPE833" s="347"/>
      <c r="CPF833" s="347"/>
      <c r="CPG833" s="347"/>
      <c r="CPH833" s="347"/>
      <c r="CPI833" s="347"/>
      <c r="CPJ833" s="347"/>
      <c r="CPK833" s="347"/>
      <c r="CPL833" s="347"/>
      <c r="CPM833" s="347"/>
      <c r="CPN833" s="347"/>
      <c r="CPO833" s="347"/>
      <c r="CPP833" s="347"/>
      <c r="CPQ833" s="347"/>
      <c r="CPR833" s="347"/>
      <c r="CPS833" s="347"/>
      <c r="CPT833" s="347"/>
      <c r="CPU833" s="347"/>
      <c r="CPV833" s="347"/>
      <c r="CPW833" s="347"/>
      <c r="CPX833" s="347"/>
      <c r="CPY833" s="347"/>
      <c r="CPZ833" s="347"/>
      <c r="CQA833" s="347"/>
      <c r="CQB833" s="347"/>
      <c r="CQC833" s="347"/>
      <c r="CQD833" s="347"/>
      <c r="CQE833" s="347"/>
      <c r="CQF833" s="347"/>
      <c r="CQG833" s="347"/>
      <c r="CQH833" s="347"/>
      <c r="CQI833" s="347"/>
      <c r="CQJ833" s="347"/>
      <c r="CQK833" s="347"/>
      <c r="CQL833" s="347"/>
      <c r="CQM833" s="347"/>
      <c r="CQN833" s="347"/>
      <c r="CQO833" s="347"/>
      <c r="CQP833" s="347"/>
      <c r="CQQ833" s="347"/>
      <c r="CQR833" s="347"/>
      <c r="CQS833" s="347"/>
      <c r="CQT833" s="347"/>
      <c r="CQU833" s="347"/>
      <c r="CQV833" s="347"/>
      <c r="CQW833" s="347"/>
      <c r="CQX833" s="347"/>
      <c r="CQY833" s="347"/>
      <c r="CQZ833" s="347"/>
      <c r="CRA833" s="347"/>
      <c r="CRB833" s="347"/>
      <c r="CRC833" s="347"/>
      <c r="CRD833" s="347"/>
      <c r="CRE833" s="347"/>
      <c r="CRF833" s="347"/>
      <c r="CRG833" s="347"/>
      <c r="CRH833" s="347"/>
      <c r="CRI833" s="347"/>
      <c r="CRJ833" s="347"/>
      <c r="CRK833" s="347"/>
      <c r="CRL833" s="347"/>
      <c r="CRM833" s="347"/>
      <c r="CRN833" s="347"/>
      <c r="CRO833" s="347"/>
      <c r="CRP833" s="347"/>
      <c r="CRQ833" s="347"/>
      <c r="CRR833" s="347"/>
      <c r="CRS833" s="347"/>
      <c r="CRT833" s="347"/>
      <c r="CRU833" s="347"/>
      <c r="CRV833" s="347"/>
      <c r="CRW833" s="347"/>
      <c r="CRX833" s="347"/>
      <c r="CRY833" s="347"/>
      <c r="CRZ833" s="347"/>
      <c r="CSA833" s="347"/>
      <c r="CSB833" s="347"/>
      <c r="CSC833" s="347"/>
      <c r="CSD833" s="347"/>
      <c r="CSE833" s="347"/>
      <c r="CSF833" s="347"/>
      <c r="CSG833" s="347"/>
      <c r="CSH833" s="347"/>
      <c r="CSI833" s="347"/>
      <c r="CSJ833" s="347"/>
      <c r="CSK833" s="347"/>
      <c r="CSL833" s="347"/>
      <c r="CSM833" s="347"/>
      <c r="CSN833" s="347"/>
      <c r="CSO833" s="347"/>
      <c r="CSP833" s="347"/>
      <c r="CSQ833" s="347"/>
      <c r="CSR833" s="347"/>
      <c r="CSS833" s="347"/>
      <c r="CST833" s="347"/>
      <c r="CSU833" s="347"/>
      <c r="CSV833" s="347"/>
      <c r="CSW833" s="347"/>
      <c r="CSX833" s="347"/>
      <c r="CSY833" s="347"/>
      <c r="CSZ833" s="347"/>
      <c r="CTA833" s="347"/>
      <c r="CTB833" s="347"/>
      <c r="CTC833" s="347"/>
      <c r="CTD833" s="347"/>
      <c r="CTE833" s="347"/>
      <c r="CTF833" s="347"/>
      <c r="CTG833" s="347"/>
      <c r="CTH833" s="347"/>
      <c r="CTI833" s="347"/>
      <c r="CTJ833" s="347"/>
      <c r="CTK833" s="347"/>
      <c r="CTL833" s="347"/>
      <c r="CTM833" s="347"/>
      <c r="CTN833" s="347"/>
      <c r="CTO833" s="347"/>
      <c r="CTP833" s="347"/>
      <c r="CTQ833" s="347"/>
      <c r="CTR833" s="347"/>
      <c r="CTS833" s="347"/>
      <c r="CTT833" s="347"/>
      <c r="CTU833" s="347"/>
      <c r="CTV833" s="347"/>
      <c r="CTW833" s="347"/>
      <c r="CTX833" s="347"/>
      <c r="CTY833" s="347"/>
      <c r="CTZ833" s="347"/>
      <c r="CUA833" s="347"/>
      <c r="CUB833" s="347"/>
      <c r="CUC833" s="347"/>
      <c r="CUD833" s="347"/>
      <c r="CUE833" s="347"/>
      <c r="CUF833" s="347"/>
      <c r="CUG833" s="347"/>
      <c r="CUH833" s="347"/>
      <c r="CUI833" s="347"/>
      <c r="CUJ833" s="347"/>
      <c r="CUK833" s="347"/>
      <c r="CUL833" s="347"/>
      <c r="CUM833" s="347"/>
      <c r="CUN833" s="347"/>
      <c r="CUO833" s="347"/>
      <c r="CUP833" s="347"/>
      <c r="CUQ833" s="347"/>
      <c r="CUR833" s="347"/>
      <c r="CUS833" s="347"/>
      <c r="CUT833" s="347"/>
      <c r="CUU833" s="347"/>
      <c r="CUV833" s="347"/>
      <c r="CUW833" s="347"/>
      <c r="CUX833" s="347"/>
      <c r="CUY833" s="347"/>
      <c r="CUZ833" s="347"/>
      <c r="CVA833" s="347"/>
      <c r="CVB833" s="347"/>
      <c r="CVC833" s="347"/>
      <c r="CVD833" s="347"/>
      <c r="CVE833" s="347"/>
      <c r="CVF833" s="347"/>
      <c r="CVG833" s="347"/>
      <c r="CVH833" s="347"/>
      <c r="CVI833" s="347"/>
      <c r="CVJ833" s="347"/>
      <c r="CVK833" s="347"/>
      <c r="CVL833" s="347"/>
      <c r="CVM833" s="347"/>
      <c r="CVN833" s="347"/>
      <c r="CVO833" s="347"/>
      <c r="CVP833" s="347"/>
      <c r="CVQ833" s="347"/>
      <c r="CVR833" s="347"/>
      <c r="CVS833" s="347"/>
      <c r="CVT833" s="347"/>
      <c r="CVU833" s="347"/>
      <c r="CVV833" s="347"/>
      <c r="CVW833" s="347"/>
      <c r="CVX833" s="347"/>
      <c r="CVY833" s="347"/>
      <c r="CVZ833" s="347"/>
      <c r="CWA833" s="347"/>
      <c r="CWB833" s="347"/>
      <c r="CWC833" s="347"/>
      <c r="CWD833" s="347"/>
      <c r="CWE833" s="347"/>
      <c r="CWF833" s="347"/>
      <c r="CWG833" s="347"/>
      <c r="CWH833" s="347"/>
      <c r="CWI833" s="347"/>
      <c r="CWJ833" s="347"/>
      <c r="CWK833" s="347"/>
      <c r="CWL833" s="347"/>
      <c r="CWM833" s="347"/>
      <c r="CWN833" s="347"/>
      <c r="CWO833" s="347"/>
      <c r="CWP833" s="347"/>
      <c r="CWQ833" s="347"/>
      <c r="CWR833" s="347"/>
      <c r="CWS833" s="347"/>
      <c r="CWT833" s="347"/>
      <c r="CWU833" s="347"/>
      <c r="CWV833" s="347"/>
      <c r="CWW833" s="347"/>
      <c r="CWX833" s="347"/>
      <c r="CWY833" s="347"/>
      <c r="CWZ833" s="347"/>
      <c r="CXA833" s="347"/>
      <c r="CXB833" s="347"/>
      <c r="CXC833" s="347"/>
      <c r="CXD833" s="347"/>
      <c r="CXE833" s="347"/>
      <c r="CXF833" s="347"/>
      <c r="CXG833" s="347"/>
      <c r="CXH833" s="347"/>
      <c r="CXI833" s="347"/>
      <c r="CXJ833" s="347"/>
      <c r="CXK833" s="347"/>
      <c r="CXL833" s="347"/>
      <c r="CXM833" s="347"/>
      <c r="CXN833" s="347"/>
      <c r="CXO833" s="347"/>
      <c r="CXP833" s="347"/>
      <c r="CXQ833" s="347"/>
      <c r="CXR833" s="347"/>
      <c r="CXS833" s="347"/>
      <c r="CXT833" s="347"/>
      <c r="CXU833" s="347"/>
      <c r="CXV833" s="347"/>
      <c r="CXW833" s="347"/>
      <c r="CXX833" s="347"/>
      <c r="CXY833" s="347"/>
      <c r="CXZ833" s="347"/>
      <c r="CYA833" s="347"/>
      <c r="CYB833" s="347"/>
      <c r="CYC833" s="347"/>
      <c r="CYD833" s="347"/>
      <c r="CYE833" s="347"/>
      <c r="CYF833" s="347"/>
      <c r="CYG833" s="347"/>
      <c r="CYH833" s="347"/>
      <c r="CYI833" s="347"/>
      <c r="CYJ833" s="347"/>
      <c r="CYK833" s="347"/>
      <c r="CYL833" s="347"/>
      <c r="CYM833" s="347"/>
      <c r="CYN833" s="347"/>
      <c r="CYO833" s="347"/>
      <c r="CYP833" s="347"/>
      <c r="CYQ833" s="347"/>
      <c r="CYR833" s="347"/>
      <c r="CYS833" s="347"/>
      <c r="CYT833" s="347"/>
      <c r="CYU833" s="347"/>
      <c r="CYV833" s="347"/>
      <c r="CYW833" s="347"/>
      <c r="CYX833" s="347"/>
      <c r="CYY833" s="347"/>
      <c r="CYZ833" s="347"/>
      <c r="CZA833" s="347"/>
      <c r="CZB833" s="347"/>
      <c r="CZC833" s="347"/>
      <c r="CZD833" s="347"/>
      <c r="CZE833" s="347"/>
      <c r="CZF833" s="347"/>
      <c r="CZG833" s="347"/>
      <c r="CZH833" s="347"/>
      <c r="CZI833" s="347"/>
      <c r="CZJ833" s="347"/>
      <c r="CZK833" s="347"/>
      <c r="CZL833" s="347"/>
      <c r="CZM833" s="347"/>
      <c r="CZN833" s="347"/>
      <c r="CZO833" s="347"/>
      <c r="CZP833" s="347"/>
      <c r="CZQ833" s="347"/>
      <c r="CZR833" s="347"/>
      <c r="CZS833" s="347"/>
      <c r="CZT833" s="347"/>
      <c r="CZU833" s="347"/>
      <c r="CZV833" s="347"/>
      <c r="CZW833" s="347"/>
      <c r="CZX833" s="347"/>
      <c r="CZY833" s="347"/>
      <c r="CZZ833" s="347"/>
      <c r="DAA833" s="347"/>
      <c r="DAB833" s="347"/>
      <c r="DAC833" s="347"/>
      <c r="DAD833" s="347"/>
      <c r="DAE833" s="347"/>
      <c r="DAF833" s="347"/>
      <c r="DAG833" s="347"/>
      <c r="DAH833" s="347"/>
      <c r="DAI833" s="347"/>
      <c r="DAJ833" s="347"/>
      <c r="DAK833" s="347"/>
      <c r="DAL833" s="347"/>
      <c r="DAM833" s="347"/>
      <c r="DAN833" s="347"/>
      <c r="DAO833" s="347"/>
      <c r="DAP833" s="347"/>
      <c r="DAQ833" s="347"/>
      <c r="DAR833" s="347"/>
      <c r="DAS833" s="347"/>
      <c r="DAT833" s="347"/>
      <c r="DAU833" s="347"/>
      <c r="DAV833" s="347"/>
      <c r="DAW833" s="347"/>
      <c r="DAX833" s="347"/>
      <c r="DAY833" s="347"/>
      <c r="DAZ833" s="347"/>
      <c r="DBA833" s="347"/>
      <c r="DBB833" s="347"/>
      <c r="DBC833" s="347"/>
      <c r="DBD833" s="347"/>
      <c r="DBE833" s="347"/>
      <c r="DBF833" s="347"/>
      <c r="DBG833" s="347"/>
      <c r="DBH833" s="347"/>
      <c r="DBI833" s="347"/>
      <c r="DBJ833" s="347"/>
      <c r="DBK833" s="347"/>
      <c r="DBL833" s="347"/>
      <c r="DBM833" s="347"/>
      <c r="DBN833" s="347"/>
      <c r="DBO833" s="347"/>
      <c r="DBP833" s="347"/>
      <c r="DBQ833" s="347"/>
      <c r="DBR833" s="347"/>
      <c r="DBS833" s="347"/>
      <c r="DBT833" s="347"/>
      <c r="DBU833" s="347"/>
      <c r="DBV833" s="347"/>
      <c r="DBW833" s="347"/>
      <c r="DBX833" s="347"/>
      <c r="DBY833" s="347"/>
      <c r="DBZ833" s="347"/>
      <c r="DCA833" s="347"/>
      <c r="DCB833" s="347"/>
      <c r="DCC833" s="347"/>
      <c r="DCD833" s="347"/>
      <c r="DCE833" s="347"/>
      <c r="DCF833" s="347"/>
      <c r="DCG833" s="347"/>
      <c r="DCH833" s="347"/>
      <c r="DCI833" s="347"/>
      <c r="DCJ833" s="347"/>
      <c r="DCK833" s="347"/>
      <c r="DCL833" s="347"/>
      <c r="DCM833" s="347"/>
      <c r="DCN833" s="347"/>
      <c r="DCO833" s="347"/>
      <c r="DCP833" s="347"/>
      <c r="DCQ833" s="347"/>
      <c r="DCR833" s="347"/>
      <c r="DCS833" s="347"/>
      <c r="DCT833" s="347"/>
      <c r="DCU833" s="347"/>
      <c r="DCV833" s="347"/>
      <c r="DCW833" s="347"/>
      <c r="DCX833" s="347"/>
      <c r="DCY833" s="347"/>
      <c r="DCZ833" s="347"/>
      <c r="DDA833" s="347"/>
      <c r="DDB833" s="347"/>
      <c r="DDC833" s="347"/>
      <c r="DDD833" s="347"/>
      <c r="DDE833" s="347"/>
      <c r="DDF833" s="347"/>
      <c r="DDG833" s="347"/>
      <c r="DDH833" s="347"/>
      <c r="DDI833" s="347"/>
      <c r="DDJ833" s="347"/>
      <c r="DDK833" s="347"/>
      <c r="DDL833" s="347"/>
      <c r="DDM833" s="347"/>
      <c r="DDN833" s="347"/>
      <c r="DDO833" s="347"/>
      <c r="DDP833" s="347"/>
      <c r="DDQ833" s="347"/>
      <c r="DDR833" s="347"/>
      <c r="DDS833" s="347"/>
      <c r="DDT833" s="347"/>
      <c r="DDU833" s="347"/>
      <c r="DDV833" s="347"/>
      <c r="DDW833" s="347"/>
      <c r="DDX833" s="347"/>
      <c r="DDY833" s="347"/>
      <c r="DDZ833" s="347"/>
      <c r="DEA833" s="347"/>
      <c r="DEB833" s="347"/>
      <c r="DEC833" s="347"/>
      <c r="DED833" s="347"/>
      <c r="DEE833" s="347"/>
      <c r="DEF833" s="347"/>
      <c r="DEG833" s="347"/>
      <c r="DEH833" s="347"/>
      <c r="DEI833" s="347"/>
      <c r="DEJ833" s="347"/>
      <c r="DEK833" s="347"/>
      <c r="DEL833" s="347"/>
      <c r="DEM833" s="347"/>
      <c r="DEN833" s="347"/>
      <c r="DEO833" s="347"/>
      <c r="DEP833" s="347"/>
      <c r="DEQ833" s="347"/>
      <c r="DER833" s="347"/>
      <c r="DES833" s="347"/>
      <c r="DET833" s="347"/>
      <c r="DEU833" s="347"/>
      <c r="DEV833" s="347"/>
      <c r="DEW833" s="347"/>
      <c r="DEX833" s="347"/>
      <c r="DEY833" s="347"/>
      <c r="DEZ833" s="347"/>
      <c r="DFA833" s="347"/>
      <c r="DFB833" s="347"/>
      <c r="DFC833" s="347"/>
      <c r="DFD833" s="347"/>
      <c r="DFE833" s="347"/>
      <c r="DFF833" s="347"/>
      <c r="DFG833" s="347"/>
      <c r="DFH833" s="347"/>
      <c r="DFI833" s="347"/>
      <c r="DFJ833" s="347"/>
      <c r="DFK833" s="347"/>
      <c r="DFL833" s="347"/>
      <c r="DFM833" s="347"/>
      <c r="DFN833" s="347"/>
      <c r="DFO833" s="347"/>
      <c r="DFP833" s="347"/>
      <c r="DFQ833" s="347"/>
      <c r="DFR833" s="347"/>
      <c r="DFS833" s="347"/>
      <c r="DFT833" s="347"/>
      <c r="DFU833" s="347"/>
      <c r="DFV833" s="347"/>
      <c r="DFW833" s="347"/>
      <c r="DFX833" s="347"/>
      <c r="DFY833" s="347"/>
      <c r="DFZ833" s="347"/>
      <c r="DGA833" s="347"/>
      <c r="DGB833" s="347"/>
      <c r="DGC833" s="347"/>
      <c r="DGD833" s="347"/>
      <c r="DGE833" s="347"/>
      <c r="DGF833" s="347"/>
      <c r="DGG833" s="347"/>
      <c r="DGH833" s="347"/>
      <c r="DGI833" s="347"/>
      <c r="DGJ833" s="347"/>
      <c r="DGK833" s="347"/>
      <c r="DGL833" s="347"/>
      <c r="DGM833" s="347"/>
      <c r="DGN833" s="347"/>
      <c r="DGO833" s="347"/>
      <c r="DGP833" s="347"/>
      <c r="DGQ833" s="347"/>
      <c r="DGR833" s="347"/>
      <c r="DGS833" s="347"/>
      <c r="DGT833" s="347"/>
      <c r="DGU833" s="347"/>
      <c r="DGV833" s="347"/>
      <c r="DGW833" s="347"/>
      <c r="DGX833" s="347"/>
      <c r="DGY833" s="347"/>
      <c r="DGZ833" s="347"/>
      <c r="DHA833" s="347"/>
      <c r="DHB833" s="347"/>
      <c r="DHC833" s="347"/>
      <c r="DHD833" s="347"/>
      <c r="DHE833" s="347"/>
      <c r="DHF833" s="347"/>
      <c r="DHG833" s="347"/>
      <c r="DHH833" s="347"/>
      <c r="DHI833" s="347"/>
      <c r="DHJ833" s="347"/>
      <c r="DHK833" s="347"/>
      <c r="DHL833" s="347"/>
      <c r="DHM833" s="347"/>
      <c r="DHN833" s="347"/>
      <c r="DHO833" s="347"/>
      <c r="DHP833" s="347"/>
      <c r="DHQ833" s="347"/>
      <c r="DHR833" s="347"/>
      <c r="DHS833" s="347"/>
      <c r="DHT833" s="347"/>
      <c r="DHU833" s="347"/>
      <c r="DHV833" s="347"/>
      <c r="DHW833" s="347"/>
      <c r="DHX833" s="347"/>
      <c r="DHY833" s="347"/>
      <c r="DHZ833" s="347"/>
      <c r="DIA833" s="347"/>
      <c r="DIB833" s="347"/>
      <c r="DIC833" s="347"/>
      <c r="DID833" s="347"/>
      <c r="DIE833" s="347"/>
      <c r="DIF833" s="347"/>
      <c r="DIG833" s="347"/>
      <c r="DIH833" s="347"/>
      <c r="DII833" s="347"/>
      <c r="DIJ833" s="347"/>
      <c r="DIK833" s="347"/>
      <c r="DIL833" s="347"/>
      <c r="DIM833" s="347"/>
      <c r="DIN833" s="347"/>
      <c r="DIO833" s="347"/>
      <c r="DIP833" s="347"/>
      <c r="DIQ833" s="347"/>
      <c r="DIR833" s="347"/>
      <c r="DIS833" s="347"/>
      <c r="DIT833" s="347"/>
      <c r="DIU833" s="347"/>
      <c r="DIV833" s="347"/>
      <c r="DIW833" s="347"/>
      <c r="DIX833" s="347"/>
      <c r="DIY833" s="347"/>
      <c r="DIZ833" s="347"/>
      <c r="DJA833" s="347"/>
      <c r="DJB833" s="347"/>
      <c r="DJC833" s="347"/>
      <c r="DJD833" s="347"/>
      <c r="DJE833" s="347"/>
      <c r="DJF833" s="347"/>
      <c r="DJG833" s="347"/>
      <c r="DJH833" s="347"/>
      <c r="DJI833" s="347"/>
      <c r="DJJ833" s="347"/>
      <c r="DJK833" s="347"/>
      <c r="DJL833" s="347"/>
      <c r="DJM833" s="347"/>
      <c r="DJN833" s="347"/>
      <c r="DJO833" s="347"/>
      <c r="DJP833" s="347"/>
      <c r="DJQ833" s="347"/>
      <c r="DJR833" s="347"/>
      <c r="DJS833" s="347"/>
      <c r="DJT833" s="347"/>
      <c r="DJU833" s="347"/>
      <c r="DJV833" s="347"/>
      <c r="DJW833" s="347"/>
      <c r="DJX833" s="347"/>
      <c r="DJY833" s="347"/>
      <c r="DJZ833" s="347"/>
      <c r="DKA833" s="347"/>
      <c r="DKB833" s="347"/>
      <c r="DKC833" s="347"/>
      <c r="DKD833" s="347"/>
      <c r="DKE833" s="347"/>
      <c r="DKF833" s="347"/>
      <c r="DKG833" s="347"/>
      <c r="DKH833" s="347"/>
      <c r="DKI833" s="347"/>
      <c r="DKJ833" s="347"/>
      <c r="DKK833" s="347"/>
      <c r="DKL833" s="347"/>
      <c r="DKM833" s="347"/>
      <c r="DKN833" s="347"/>
      <c r="DKO833" s="347"/>
      <c r="DKP833" s="347"/>
      <c r="DKQ833" s="347"/>
      <c r="DKR833" s="347"/>
      <c r="DKS833" s="347"/>
      <c r="DKT833" s="347"/>
      <c r="DKU833" s="347"/>
      <c r="DKV833" s="347"/>
      <c r="DKW833" s="347"/>
      <c r="DKX833" s="347"/>
      <c r="DKY833" s="347"/>
      <c r="DKZ833" s="347"/>
      <c r="DLA833" s="347"/>
      <c r="DLB833" s="347"/>
      <c r="DLC833" s="347"/>
      <c r="DLD833" s="347"/>
      <c r="DLE833" s="347"/>
      <c r="DLF833" s="347"/>
      <c r="DLG833" s="347"/>
      <c r="DLH833" s="347"/>
      <c r="DLI833" s="347"/>
      <c r="DLJ833" s="347"/>
      <c r="DLK833" s="347"/>
      <c r="DLL833" s="347"/>
      <c r="DLM833" s="347"/>
      <c r="DLN833" s="347"/>
      <c r="DLO833" s="347"/>
      <c r="DLP833" s="347"/>
      <c r="DLQ833" s="347"/>
      <c r="DLR833" s="347"/>
      <c r="DLS833" s="347"/>
      <c r="DLT833" s="347"/>
      <c r="DLU833" s="347"/>
      <c r="DLV833" s="347"/>
      <c r="DLW833" s="347"/>
      <c r="DLX833" s="347"/>
      <c r="DLY833" s="347"/>
      <c r="DLZ833" s="347"/>
      <c r="DMA833" s="347"/>
      <c r="DMB833" s="347"/>
      <c r="DMC833" s="347"/>
      <c r="DMD833" s="347"/>
      <c r="DME833" s="347"/>
      <c r="DMF833" s="347"/>
      <c r="DMG833" s="347"/>
      <c r="DMH833" s="347"/>
      <c r="DMI833" s="347"/>
      <c r="DMJ833" s="347"/>
      <c r="DMK833" s="347"/>
      <c r="DML833" s="347"/>
      <c r="DMM833" s="347"/>
      <c r="DMN833" s="347"/>
      <c r="DMO833" s="347"/>
      <c r="DMP833" s="347"/>
      <c r="DMQ833" s="347"/>
      <c r="DMR833" s="347"/>
      <c r="DMS833" s="347"/>
      <c r="DMT833" s="347"/>
      <c r="DMU833" s="347"/>
      <c r="DMV833" s="347"/>
      <c r="DMW833" s="347"/>
      <c r="DMX833" s="347"/>
      <c r="DMY833" s="347"/>
      <c r="DMZ833" s="347"/>
      <c r="DNA833" s="347"/>
      <c r="DNB833" s="347"/>
      <c r="DNC833" s="347"/>
      <c r="DND833" s="347"/>
      <c r="DNE833" s="347"/>
      <c r="DNF833" s="347"/>
      <c r="DNG833" s="347"/>
      <c r="DNH833" s="347"/>
      <c r="DNI833" s="347"/>
      <c r="DNJ833" s="347"/>
      <c r="DNK833" s="347"/>
      <c r="DNL833" s="347"/>
      <c r="DNM833" s="347"/>
      <c r="DNN833" s="347"/>
      <c r="DNO833" s="347"/>
      <c r="DNP833" s="347"/>
      <c r="DNQ833" s="347"/>
      <c r="DNR833" s="347"/>
      <c r="DNS833" s="347"/>
      <c r="DNT833" s="347"/>
      <c r="DNU833" s="347"/>
      <c r="DNV833" s="347"/>
      <c r="DNW833" s="347"/>
      <c r="DNX833" s="347"/>
      <c r="DNY833" s="347"/>
      <c r="DNZ833" s="347"/>
      <c r="DOA833" s="347"/>
      <c r="DOB833" s="347"/>
      <c r="DOC833" s="347"/>
      <c r="DOD833" s="347"/>
      <c r="DOE833" s="347"/>
      <c r="DOF833" s="347"/>
      <c r="DOG833" s="347"/>
      <c r="DOH833" s="347"/>
      <c r="DOI833" s="347"/>
      <c r="DOJ833" s="347"/>
      <c r="DOK833" s="347"/>
      <c r="DOL833" s="347"/>
      <c r="DOM833" s="347"/>
      <c r="DON833" s="347"/>
      <c r="DOO833" s="347"/>
      <c r="DOP833" s="347"/>
      <c r="DOQ833" s="347"/>
      <c r="DOR833" s="347"/>
      <c r="DOS833" s="347"/>
      <c r="DOT833" s="347"/>
      <c r="DOU833" s="347"/>
      <c r="DOV833" s="347"/>
      <c r="DOW833" s="347"/>
      <c r="DOX833" s="347"/>
      <c r="DOY833" s="347"/>
      <c r="DOZ833" s="347"/>
      <c r="DPA833" s="347"/>
      <c r="DPB833" s="347"/>
      <c r="DPC833" s="347"/>
      <c r="DPD833" s="347"/>
      <c r="DPE833" s="347"/>
      <c r="DPF833" s="347"/>
      <c r="DPG833" s="347"/>
      <c r="DPH833" s="347"/>
      <c r="DPI833" s="347"/>
      <c r="DPJ833" s="347"/>
      <c r="DPK833" s="347"/>
      <c r="DPL833" s="347"/>
      <c r="DPM833" s="347"/>
      <c r="DPN833" s="347"/>
      <c r="DPO833" s="347"/>
      <c r="DPP833" s="347"/>
      <c r="DPQ833" s="347"/>
      <c r="DPR833" s="347"/>
      <c r="DPS833" s="347"/>
      <c r="DPT833" s="347"/>
      <c r="DPU833" s="347"/>
      <c r="DPV833" s="347"/>
      <c r="DPW833" s="347"/>
      <c r="DPX833" s="347"/>
      <c r="DPY833" s="347"/>
      <c r="DPZ833" s="347"/>
      <c r="DQA833" s="347"/>
      <c r="DQB833" s="347"/>
      <c r="DQC833" s="347"/>
      <c r="DQD833" s="347"/>
      <c r="DQE833" s="347"/>
      <c r="DQF833" s="347"/>
      <c r="DQG833" s="347"/>
      <c r="DQH833" s="347"/>
      <c r="DQI833" s="347"/>
      <c r="DQJ833" s="347"/>
      <c r="DQK833" s="347"/>
      <c r="DQL833" s="347"/>
      <c r="DQM833" s="347"/>
      <c r="DQN833" s="347"/>
      <c r="DQO833" s="347"/>
      <c r="DQP833" s="347"/>
      <c r="DQQ833" s="347"/>
      <c r="DQR833" s="347"/>
      <c r="DQS833" s="347"/>
      <c r="DQT833" s="347"/>
      <c r="DQU833" s="347"/>
      <c r="DQV833" s="347"/>
      <c r="DQW833" s="347"/>
      <c r="DQX833" s="347"/>
      <c r="DQY833" s="347"/>
      <c r="DQZ833" s="347"/>
      <c r="DRA833" s="347"/>
      <c r="DRB833" s="347"/>
      <c r="DRC833" s="347"/>
      <c r="DRD833" s="347"/>
      <c r="DRE833" s="347"/>
      <c r="DRF833" s="347"/>
      <c r="DRG833" s="347"/>
      <c r="DRH833" s="347"/>
      <c r="DRI833" s="347"/>
      <c r="DRJ833" s="347"/>
      <c r="DRK833" s="347"/>
      <c r="DRL833" s="347"/>
      <c r="DRM833" s="347"/>
      <c r="DRN833" s="347"/>
      <c r="DRO833" s="347"/>
      <c r="DRP833" s="347"/>
      <c r="DRQ833" s="347"/>
      <c r="DRR833" s="347"/>
      <c r="DRS833" s="347"/>
      <c r="DRT833" s="347"/>
      <c r="DRU833" s="347"/>
      <c r="DRV833" s="347"/>
      <c r="DRW833" s="347"/>
      <c r="DRX833" s="347"/>
      <c r="DRY833" s="347"/>
      <c r="DRZ833" s="347"/>
      <c r="DSA833" s="347"/>
      <c r="DSB833" s="347"/>
      <c r="DSC833" s="347"/>
      <c r="DSD833" s="347"/>
      <c r="DSE833" s="347"/>
      <c r="DSF833" s="347"/>
      <c r="DSG833" s="347"/>
      <c r="DSH833" s="347"/>
      <c r="DSI833" s="347"/>
      <c r="DSJ833" s="347"/>
      <c r="DSK833" s="347"/>
      <c r="DSL833" s="347"/>
      <c r="DSM833" s="347"/>
      <c r="DSN833" s="347"/>
      <c r="DSO833" s="347"/>
      <c r="DSP833" s="347"/>
      <c r="DSQ833" s="347"/>
      <c r="DSR833" s="347"/>
      <c r="DSS833" s="347"/>
      <c r="DST833" s="347"/>
      <c r="DSU833" s="347"/>
      <c r="DSV833" s="347"/>
      <c r="DSW833" s="347"/>
      <c r="DSX833" s="347"/>
      <c r="DSY833" s="347"/>
      <c r="DSZ833" s="347"/>
      <c r="DTA833" s="347"/>
      <c r="DTB833" s="347"/>
      <c r="DTC833" s="347"/>
      <c r="DTD833" s="347"/>
      <c r="DTE833" s="347"/>
      <c r="DTF833" s="347"/>
      <c r="DTG833" s="347"/>
      <c r="DTH833" s="347"/>
      <c r="DTI833" s="347"/>
      <c r="DTJ833" s="347"/>
      <c r="DTK833" s="347"/>
      <c r="DTL833" s="347"/>
      <c r="DTM833" s="347"/>
      <c r="DTN833" s="347"/>
      <c r="DTO833" s="347"/>
      <c r="DTP833" s="347"/>
      <c r="DTQ833" s="347"/>
      <c r="DTR833" s="347"/>
      <c r="DTS833" s="347"/>
      <c r="DTT833" s="347"/>
      <c r="DTU833" s="347"/>
      <c r="DTV833" s="347"/>
      <c r="DTW833" s="347"/>
      <c r="DTX833" s="347"/>
      <c r="DTY833" s="347"/>
      <c r="DTZ833" s="347"/>
      <c r="DUA833" s="347"/>
      <c r="DUB833" s="347"/>
      <c r="DUC833" s="347"/>
      <c r="DUD833" s="347"/>
      <c r="DUE833" s="347"/>
      <c r="DUF833" s="347"/>
      <c r="DUG833" s="347"/>
      <c r="DUH833" s="347"/>
      <c r="DUI833" s="347"/>
      <c r="DUJ833" s="347"/>
      <c r="DUK833" s="347"/>
      <c r="DUL833" s="347"/>
      <c r="DUM833" s="347"/>
      <c r="DUN833" s="347"/>
      <c r="DUO833" s="347"/>
      <c r="DUP833" s="347"/>
      <c r="DUQ833" s="347"/>
      <c r="DUR833" s="347"/>
      <c r="DUS833" s="347"/>
      <c r="DUT833" s="347"/>
      <c r="DUU833" s="347"/>
      <c r="DUV833" s="347"/>
      <c r="DUW833" s="347"/>
      <c r="DUX833" s="347"/>
      <c r="DUY833" s="347"/>
      <c r="DUZ833" s="347"/>
      <c r="DVA833" s="347"/>
      <c r="DVB833" s="347"/>
      <c r="DVC833" s="347"/>
      <c r="DVD833" s="347"/>
      <c r="DVE833" s="347"/>
      <c r="DVF833" s="347"/>
      <c r="DVG833" s="347"/>
      <c r="DVH833" s="347"/>
      <c r="DVI833" s="347"/>
      <c r="DVJ833" s="347"/>
      <c r="DVK833" s="347"/>
      <c r="DVL833" s="347"/>
      <c r="DVM833" s="347"/>
      <c r="DVN833" s="347"/>
      <c r="DVO833" s="347"/>
      <c r="DVP833" s="347"/>
      <c r="DVQ833" s="347"/>
      <c r="DVR833" s="347"/>
      <c r="DVS833" s="347"/>
      <c r="DVT833" s="347"/>
      <c r="DVU833" s="347"/>
      <c r="DVV833" s="347"/>
      <c r="DVW833" s="347"/>
      <c r="DVX833" s="347"/>
      <c r="DVY833" s="347"/>
      <c r="DVZ833" s="347"/>
      <c r="DWA833" s="347"/>
      <c r="DWB833" s="347"/>
      <c r="DWC833" s="347"/>
      <c r="DWD833" s="347"/>
      <c r="DWE833" s="347"/>
      <c r="DWF833" s="347"/>
      <c r="DWG833" s="347"/>
      <c r="DWH833" s="347"/>
      <c r="DWI833" s="347"/>
      <c r="DWJ833" s="347"/>
      <c r="DWK833" s="347"/>
      <c r="DWL833" s="347"/>
      <c r="DWM833" s="347"/>
      <c r="DWN833" s="347"/>
      <c r="DWO833" s="347"/>
      <c r="DWP833" s="347"/>
      <c r="DWQ833" s="347"/>
      <c r="DWR833" s="347"/>
      <c r="DWS833" s="347"/>
      <c r="DWT833" s="347"/>
      <c r="DWU833" s="347"/>
      <c r="DWV833" s="347"/>
      <c r="DWW833" s="347"/>
      <c r="DWX833" s="347"/>
      <c r="DWY833" s="347"/>
      <c r="DWZ833" s="347"/>
      <c r="DXA833" s="347"/>
      <c r="DXB833" s="347"/>
      <c r="DXC833" s="347"/>
      <c r="DXD833" s="347"/>
      <c r="DXE833" s="347"/>
      <c r="DXF833" s="347"/>
      <c r="DXG833" s="347"/>
      <c r="DXH833" s="347"/>
      <c r="DXI833" s="347"/>
      <c r="DXJ833" s="347"/>
      <c r="DXK833" s="347"/>
      <c r="DXL833" s="347"/>
      <c r="DXM833" s="347"/>
      <c r="DXN833" s="347"/>
      <c r="DXO833" s="347"/>
      <c r="DXP833" s="347"/>
      <c r="DXQ833" s="347"/>
      <c r="DXR833" s="347"/>
      <c r="DXS833" s="347"/>
      <c r="DXT833" s="347"/>
      <c r="DXU833" s="347"/>
      <c r="DXV833" s="347"/>
      <c r="DXW833" s="347"/>
      <c r="DXX833" s="347"/>
      <c r="DXY833" s="347"/>
      <c r="DXZ833" s="347"/>
      <c r="DYA833" s="347"/>
      <c r="DYB833" s="347"/>
      <c r="DYC833" s="347"/>
      <c r="DYD833" s="347"/>
      <c r="DYE833" s="347"/>
      <c r="DYF833" s="347"/>
      <c r="DYG833" s="347"/>
      <c r="DYH833" s="347"/>
      <c r="DYI833" s="347"/>
      <c r="DYJ833" s="347"/>
      <c r="DYK833" s="347"/>
      <c r="DYL833" s="347"/>
      <c r="DYM833" s="347"/>
      <c r="DYN833" s="347"/>
      <c r="DYO833" s="347"/>
      <c r="DYP833" s="347"/>
      <c r="DYQ833" s="347"/>
      <c r="DYR833" s="347"/>
      <c r="DYS833" s="347"/>
      <c r="DYT833" s="347"/>
      <c r="DYU833" s="347"/>
      <c r="DYV833" s="347"/>
      <c r="DYW833" s="347"/>
      <c r="DYX833" s="347"/>
      <c r="DYY833" s="347"/>
      <c r="DYZ833" s="347"/>
      <c r="DZA833" s="347"/>
      <c r="DZB833" s="347"/>
      <c r="DZC833" s="347"/>
      <c r="DZD833" s="347"/>
      <c r="DZE833" s="347"/>
      <c r="DZF833" s="347"/>
      <c r="DZG833" s="347"/>
      <c r="DZH833" s="347"/>
      <c r="DZI833" s="347"/>
      <c r="DZJ833" s="347"/>
      <c r="DZK833" s="347"/>
      <c r="DZL833" s="347"/>
      <c r="DZM833" s="347"/>
      <c r="DZN833" s="347"/>
      <c r="DZO833" s="347"/>
      <c r="DZP833" s="347"/>
      <c r="DZQ833" s="347"/>
      <c r="DZR833" s="347"/>
      <c r="DZS833" s="347"/>
      <c r="DZT833" s="347"/>
      <c r="DZU833" s="347"/>
      <c r="DZV833" s="347"/>
      <c r="DZW833" s="347"/>
      <c r="DZX833" s="347"/>
      <c r="DZY833" s="347"/>
      <c r="DZZ833" s="347"/>
      <c r="EAA833" s="347"/>
      <c r="EAB833" s="347"/>
      <c r="EAC833" s="347"/>
      <c r="EAD833" s="347"/>
      <c r="EAE833" s="347"/>
      <c r="EAF833" s="347"/>
      <c r="EAG833" s="347"/>
      <c r="EAH833" s="347"/>
      <c r="EAI833" s="347"/>
      <c r="EAJ833" s="347"/>
      <c r="EAK833" s="347"/>
      <c r="EAL833" s="347"/>
      <c r="EAM833" s="347"/>
      <c r="EAN833" s="347"/>
      <c r="EAO833" s="347"/>
      <c r="EAP833" s="347"/>
      <c r="EAQ833" s="347"/>
      <c r="EAR833" s="347"/>
      <c r="EAS833" s="347"/>
      <c r="EAT833" s="347"/>
      <c r="EAU833" s="347"/>
      <c r="EAV833" s="347"/>
      <c r="EAW833" s="347"/>
      <c r="EAX833" s="347"/>
      <c r="EAY833" s="347"/>
      <c r="EAZ833" s="347"/>
      <c r="EBA833" s="347"/>
      <c r="EBB833" s="347"/>
      <c r="EBC833" s="347"/>
      <c r="EBD833" s="347"/>
      <c r="EBE833" s="347"/>
      <c r="EBF833" s="347"/>
      <c r="EBG833" s="347"/>
      <c r="EBH833" s="347"/>
      <c r="EBI833" s="347"/>
      <c r="EBJ833" s="347"/>
      <c r="EBK833" s="347"/>
      <c r="EBL833" s="347"/>
      <c r="EBM833" s="347"/>
      <c r="EBN833" s="347"/>
      <c r="EBO833" s="347"/>
      <c r="EBP833" s="347"/>
      <c r="EBQ833" s="347"/>
      <c r="EBR833" s="347"/>
      <c r="EBS833" s="347"/>
      <c r="EBT833" s="347"/>
      <c r="EBU833" s="347"/>
      <c r="EBV833" s="347"/>
      <c r="EBW833" s="347"/>
      <c r="EBX833" s="347"/>
      <c r="EBY833" s="347"/>
      <c r="EBZ833" s="347"/>
      <c r="ECA833" s="347"/>
      <c r="ECB833" s="347"/>
      <c r="ECC833" s="347"/>
      <c r="ECD833" s="347"/>
      <c r="ECE833" s="347"/>
      <c r="ECF833" s="347"/>
      <c r="ECG833" s="347"/>
      <c r="ECH833" s="347"/>
      <c r="ECI833" s="347"/>
      <c r="ECJ833" s="347"/>
      <c r="ECK833" s="347"/>
      <c r="ECL833" s="347"/>
      <c r="ECM833" s="347"/>
      <c r="ECN833" s="347"/>
      <c r="ECO833" s="347"/>
      <c r="ECP833" s="347"/>
      <c r="ECQ833" s="347"/>
      <c r="ECR833" s="347"/>
      <c r="ECS833" s="347"/>
      <c r="ECT833" s="347"/>
      <c r="ECU833" s="347"/>
      <c r="ECV833" s="347"/>
      <c r="ECW833" s="347"/>
      <c r="ECX833" s="347"/>
      <c r="ECY833" s="347"/>
      <c r="ECZ833" s="347"/>
      <c r="EDA833" s="347"/>
      <c r="EDB833" s="347"/>
      <c r="EDC833" s="347"/>
      <c r="EDD833" s="347"/>
      <c r="EDE833" s="347"/>
      <c r="EDF833" s="347"/>
      <c r="EDG833" s="347"/>
      <c r="EDH833" s="347"/>
      <c r="EDI833" s="347"/>
      <c r="EDJ833" s="347"/>
      <c r="EDK833" s="347"/>
      <c r="EDL833" s="347"/>
      <c r="EDM833" s="347"/>
      <c r="EDN833" s="347"/>
      <c r="EDO833" s="347"/>
      <c r="EDP833" s="347"/>
      <c r="EDQ833" s="347"/>
      <c r="EDR833" s="347"/>
      <c r="EDS833" s="347"/>
      <c r="EDT833" s="347"/>
      <c r="EDU833" s="347"/>
      <c r="EDV833" s="347"/>
      <c r="EDW833" s="347"/>
      <c r="EDX833" s="347"/>
      <c r="EDY833" s="347"/>
      <c r="EDZ833" s="347"/>
      <c r="EEA833" s="347"/>
      <c r="EEB833" s="347"/>
      <c r="EEC833" s="347"/>
      <c r="EED833" s="347"/>
      <c r="EEE833" s="347"/>
      <c r="EEF833" s="347"/>
      <c r="EEG833" s="347"/>
      <c r="EEH833" s="347"/>
      <c r="EEI833" s="347"/>
      <c r="EEJ833" s="347"/>
      <c r="EEK833" s="347"/>
      <c r="EEL833" s="347"/>
      <c r="EEM833" s="347"/>
      <c r="EEN833" s="347"/>
      <c r="EEO833" s="347"/>
      <c r="EEP833" s="347"/>
      <c r="EEQ833" s="347"/>
      <c r="EER833" s="347"/>
      <c r="EES833" s="347"/>
      <c r="EET833" s="347"/>
      <c r="EEU833" s="347"/>
      <c r="EEV833" s="347"/>
      <c r="EEW833" s="347"/>
      <c r="EEX833" s="347"/>
      <c r="EEY833" s="347"/>
      <c r="EEZ833" s="347"/>
      <c r="EFA833" s="347"/>
      <c r="EFB833" s="347"/>
      <c r="EFC833" s="347"/>
      <c r="EFD833" s="347"/>
      <c r="EFE833" s="347"/>
      <c r="EFF833" s="347"/>
      <c r="EFG833" s="347"/>
      <c r="EFH833" s="347"/>
      <c r="EFI833" s="347"/>
      <c r="EFJ833" s="347"/>
      <c r="EFK833" s="347"/>
      <c r="EFL833" s="347"/>
      <c r="EFM833" s="347"/>
      <c r="EFN833" s="347"/>
      <c r="EFO833" s="347"/>
      <c r="EFP833" s="347"/>
      <c r="EFQ833" s="347"/>
      <c r="EFR833" s="347"/>
      <c r="EFS833" s="347"/>
      <c r="EFT833" s="347"/>
      <c r="EFU833" s="347"/>
      <c r="EFV833" s="347"/>
      <c r="EFW833" s="347"/>
      <c r="EFX833" s="347"/>
      <c r="EFY833" s="347"/>
      <c r="EFZ833" s="347"/>
      <c r="EGA833" s="347"/>
      <c r="EGB833" s="347"/>
      <c r="EGC833" s="347"/>
      <c r="EGD833" s="347"/>
      <c r="EGE833" s="347"/>
      <c r="EGF833" s="347"/>
      <c r="EGG833" s="347"/>
      <c r="EGH833" s="347"/>
      <c r="EGI833" s="347"/>
      <c r="EGJ833" s="347"/>
      <c r="EGK833" s="347"/>
      <c r="EGL833" s="347"/>
      <c r="EGM833" s="347"/>
      <c r="EGN833" s="347"/>
      <c r="EGO833" s="347"/>
      <c r="EGP833" s="347"/>
      <c r="EGQ833" s="347"/>
      <c r="EGR833" s="347"/>
      <c r="EGS833" s="347"/>
      <c r="EGT833" s="347"/>
      <c r="EGU833" s="347"/>
      <c r="EGV833" s="347"/>
      <c r="EGW833" s="347"/>
      <c r="EGX833" s="347"/>
      <c r="EGY833" s="347"/>
      <c r="EGZ833" s="347"/>
      <c r="EHA833" s="347"/>
      <c r="EHB833" s="347"/>
      <c r="EHC833" s="347"/>
      <c r="EHD833" s="347"/>
      <c r="EHE833" s="347"/>
      <c r="EHF833" s="347"/>
      <c r="EHG833" s="347"/>
      <c r="EHH833" s="347"/>
      <c r="EHI833" s="347"/>
      <c r="EHJ833" s="347"/>
      <c r="EHK833" s="347"/>
      <c r="EHL833" s="347"/>
      <c r="EHM833" s="347"/>
      <c r="EHN833" s="347"/>
      <c r="EHO833" s="347"/>
      <c r="EHP833" s="347"/>
      <c r="EHQ833" s="347"/>
      <c r="EHR833" s="347"/>
      <c r="EHS833" s="347"/>
      <c r="EHT833" s="347"/>
      <c r="EHU833" s="347"/>
      <c r="EHV833" s="347"/>
      <c r="EHW833" s="347"/>
      <c r="EHX833" s="347"/>
      <c r="EHY833" s="347"/>
      <c r="EHZ833" s="347"/>
      <c r="EIA833" s="347"/>
      <c r="EIB833" s="347"/>
      <c r="EIC833" s="347"/>
      <c r="EID833" s="347"/>
      <c r="EIE833" s="347"/>
      <c r="EIF833" s="347"/>
      <c r="EIG833" s="347"/>
      <c r="EIH833" s="347"/>
      <c r="EII833" s="347"/>
      <c r="EIJ833" s="347"/>
      <c r="EIK833" s="347"/>
      <c r="EIL833" s="347"/>
      <c r="EIM833" s="347"/>
      <c r="EIN833" s="347"/>
      <c r="EIO833" s="347"/>
      <c r="EIP833" s="347"/>
      <c r="EIQ833" s="347"/>
      <c r="EIR833" s="347"/>
      <c r="EIS833" s="347"/>
      <c r="EIT833" s="347"/>
      <c r="EIU833" s="347"/>
      <c r="EIV833" s="347"/>
      <c r="EIW833" s="347"/>
      <c r="EIX833" s="347"/>
      <c r="EIY833" s="347"/>
      <c r="EIZ833" s="347"/>
      <c r="EJA833" s="347"/>
      <c r="EJB833" s="347"/>
      <c r="EJC833" s="347"/>
      <c r="EJD833" s="347"/>
      <c r="EJE833" s="347"/>
      <c r="EJF833" s="347"/>
      <c r="EJG833" s="347"/>
      <c r="EJH833" s="347"/>
      <c r="EJI833" s="347"/>
      <c r="EJJ833" s="347"/>
      <c r="EJK833" s="347"/>
      <c r="EJL833" s="347"/>
      <c r="EJM833" s="347"/>
      <c r="EJN833" s="347"/>
      <c r="EJO833" s="347"/>
      <c r="EJP833" s="347"/>
      <c r="EJQ833" s="347"/>
      <c r="EJR833" s="347"/>
      <c r="EJS833" s="347"/>
      <c r="EJT833" s="347"/>
      <c r="EJU833" s="347"/>
      <c r="EJV833" s="347"/>
      <c r="EJW833" s="347"/>
      <c r="EJX833" s="347"/>
      <c r="EJY833" s="347"/>
      <c r="EJZ833" s="347"/>
      <c r="EKA833" s="347"/>
      <c r="EKB833" s="347"/>
      <c r="EKC833" s="347"/>
      <c r="EKD833" s="347"/>
      <c r="EKE833" s="347"/>
      <c r="EKF833" s="347"/>
      <c r="EKG833" s="347"/>
      <c r="EKH833" s="347"/>
      <c r="EKI833" s="347"/>
      <c r="EKJ833" s="347"/>
      <c r="EKK833" s="347"/>
      <c r="EKL833" s="347"/>
      <c r="EKM833" s="347"/>
      <c r="EKN833" s="347"/>
      <c r="EKO833" s="347"/>
      <c r="EKP833" s="347"/>
      <c r="EKQ833" s="347"/>
      <c r="EKR833" s="347"/>
      <c r="EKS833" s="347"/>
      <c r="EKT833" s="347"/>
      <c r="EKU833" s="347"/>
      <c r="EKV833" s="347"/>
      <c r="EKW833" s="347"/>
      <c r="EKX833" s="347"/>
      <c r="EKY833" s="347"/>
      <c r="EKZ833" s="347"/>
      <c r="ELA833" s="347"/>
      <c r="ELB833" s="347"/>
      <c r="ELC833" s="347"/>
      <c r="ELD833" s="347"/>
      <c r="ELE833" s="347"/>
      <c r="ELF833" s="347"/>
      <c r="ELG833" s="347"/>
      <c r="ELH833" s="347"/>
      <c r="ELI833" s="347"/>
      <c r="ELJ833" s="347"/>
      <c r="ELK833" s="347"/>
      <c r="ELL833" s="347"/>
      <c r="ELM833" s="347"/>
      <c r="ELN833" s="347"/>
      <c r="ELO833" s="347"/>
      <c r="ELP833" s="347"/>
      <c r="ELQ833" s="347"/>
      <c r="ELR833" s="347"/>
      <c r="ELS833" s="347"/>
      <c r="ELT833" s="347"/>
      <c r="ELU833" s="347"/>
      <c r="ELV833" s="347"/>
      <c r="ELW833" s="347"/>
      <c r="ELX833" s="347"/>
      <c r="ELY833" s="347"/>
      <c r="ELZ833" s="347"/>
      <c r="EMA833" s="347"/>
      <c r="EMB833" s="347"/>
      <c r="EMC833" s="347"/>
      <c r="EMD833" s="347"/>
      <c r="EME833" s="347"/>
      <c r="EMF833" s="347"/>
      <c r="EMG833" s="347"/>
      <c r="EMH833" s="347"/>
      <c r="EMI833" s="347"/>
      <c r="EMJ833" s="347"/>
      <c r="EMK833" s="347"/>
      <c r="EML833" s="347"/>
      <c r="EMM833" s="347"/>
      <c r="EMN833" s="347"/>
      <c r="EMO833" s="347"/>
      <c r="EMP833" s="347"/>
      <c r="EMQ833" s="347"/>
      <c r="EMR833" s="347"/>
      <c r="EMS833" s="347"/>
      <c r="EMT833" s="347"/>
      <c r="EMU833" s="347"/>
      <c r="EMV833" s="347"/>
      <c r="EMW833" s="347"/>
      <c r="EMX833" s="347"/>
      <c r="EMY833" s="347"/>
      <c r="EMZ833" s="347"/>
      <c r="ENA833" s="347"/>
      <c r="ENB833" s="347"/>
      <c r="ENC833" s="347"/>
      <c r="END833" s="347"/>
      <c r="ENE833" s="347"/>
      <c r="ENF833" s="347"/>
      <c r="ENG833" s="347"/>
      <c r="ENH833" s="347"/>
      <c r="ENI833" s="347"/>
      <c r="ENJ833" s="347"/>
      <c r="ENK833" s="347"/>
      <c r="ENL833" s="347"/>
      <c r="ENM833" s="347"/>
      <c r="ENN833" s="347"/>
      <c r="ENO833" s="347"/>
      <c r="ENP833" s="347"/>
      <c r="ENQ833" s="347"/>
      <c r="ENR833" s="347"/>
      <c r="ENS833" s="347"/>
      <c r="ENT833" s="347"/>
      <c r="ENU833" s="347"/>
      <c r="ENV833" s="347"/>
      <c r="ENW833" s="347"/>
      <c r="ENX833" s="347"/>
      <c r="ENY833" s="347"/>
      <c r="ENZ833" s="347"/>
      <c r="EOA833" s="347"/>
      <c r="EOB833" s="347"/>
      <c r="EOC833" s="347"/>
      <c r="EOD833" s="347"/>
      <c r="EOE833" s="347"/>
      <c r="EOF833" s="347"/>
      <c r="EOG833" s="347"/>
      <c r="EOH833" s="347"/>
      <c r="EOI833" s="347"/>
      <c r="EOJ833" s="347"/>
      <c r="EOK833" s="347"/>
      <c r="EOL833" s="347"/>
      <c r="EOM833" s="347"/>
      <c r="EON833" s="347"/>
      <c r="EOO833" s="347"/>
      <c r="EOP833" s="347"/>
      <c r="EOQ833" s="347"/>
      <c r="EOR833" s="347"/>
      <c r="EOS833" s="347"/>
      <c r="EOT833" s="347"/>
      <c r="EOU833" s="347"/>
      <c r="EOV833" s="347"/>
      <c r="EOW833" s="347"/>
      <c r="EOX833" s="347"/>
      <c r="EOY833" s="347"/>
      <c r="EOZ833" s="347"/>
      <c r="EPA833" s="347"/>
      <c r="EPB833" s="347"/>
      <c r="EPC833" s="347"/>
      <c r="EPD833" s="347"/>
      <c r="EPE833" s="347"/>
      <c r="EPF833" s="347"/>
      <c r="EPG833" s="347"/>
      <c r="EPH833" s="347"/>
      <c r="EPI833" s="347"/>
      <c r="EPJ833" s="347"/>
      <c r="EPK833" s="347"/>
      <c r="EPL833" s="347"/>
      <c r="EPM833" s="347"/>
      <c r="EPN833" s="347"/>
      <c r="EPO833" s="347"/>
      <c r="EPP833" s="347"/>
      <c r="EPQ833" s="347"/>
      <c r="EPR833" s="347"/>
      <c r="EPS833" s="347"/>
      <c r="EPT833" s="347"/>
      <c r="EPU833" s="347"/>
      <c r="EPV833" s="347"/>
      <c r="EPW833" s="347"/>
      <c r="EPX833" s="347"/>
      <c r="EPY833" s="347"/>
      <c r="EPZ833" s="347"/>
      <c r="EQA833" s="347"/>
      <c r="EQB833" s="347"/>
      <c r="EQC833" s="347"/>
      <c r="EQD833" s="347"/>
      <c r="EQE833" s="347"/>
      <c r="EQF833" s="347"/>
      <c r="EQG833" s="347"/>
      <c r="EQH833" s="347"/>
      <c r="EQI833" s="347"/>
      <c r="EQJ833" s="347"/>
      <c r="EQK833" s="347"/>
      <c r="EQL833" s="347"/>
      <c r="EQM833" s="347"/>
      <c r="EQN833" s="347"/>
      <c r="EQO833" s="347"/>
      <c r="EQP833" s="347"/>
      <c r="EQQ833" s="347"/>
      <c r="EQR833" s="347"/>
      <c r="EQS833" s="347"/>
      <c r="EQT833" s="347"/>
      <c r="EQU833" s="347"/>
      <c r="EQV833" s="347"/>
      <c r="EQW833" s="347"/>
      <c r="EQX833" s="347"/>
      <c r="EQY833" s="347"/>
      <c r="EQZ833" s="347"/>
      <c r="ERA833" s="347"/>
      <c r="ERB833" s="347"/>
      <c r="ERC833" s="347"/>
      <c r="ERD833" s="347"/>
      <c r="ERE833" s="347"/>
      <c r="ERF833" s="347"/>
      <c r="ERG833" s="347"/>
      <c r="ERH833" s="347"/>
      <c r="ERI833" s="347"/>
      <c r="ERJ833" s="347"/>
      <c r="ERK833" s="347"/>
      <c r="ERL833" s="347"/>
      <c r="ERM833" s="347"/>
      <c r="ERN833" s="347"/>
      <c r="ERO833" s="347"/>
      <c r="ERP833" s="347"/>
      <c r="ERQ833" s="347"/>
      <c r="ERR833" s="347"/>
      <c r="ERS833" s="347"/>
      <c r="ERT833" s="347"/>
      <c r="ERU833" s="347"/>
      <c r="ERV833" s="347"/>
      <c r="ERW833" s="347"/>
      <c r="ERX833" s="347"/>
      <c r="ERY833" s="347"/>
      <c r="ERZ833" s="347"/>
      <c r="ESA833" s="347"/>
      <c r="ESB833" s="347"/>
      <c r="ESC833" s="347"/>
      <c r="ESD833" s="347"/>
      <c r="ESE833" s="347"/>
      <c r="ESF833" s="347"/>
      <c r="ESG833" s="347"/>
      <c r="ESH833" s="347"/>
      <c r="ESI833" s="347"/>
      <c r="ESJ833" s="347"/>
      <c r="ESK833" s="347"/>
      <c r="ESL833" s="347"/>
      <c r="ESM833" s="347"/>
      <c r="ESN833" s="347"/>
      <c r="ESO833" s="347"/>
      <c r="ESP833" s="347"/>
      <c r="ESQ833" s="347"/>
      <c r="ESR833" s="347"/>
      <c r="ESS833" s="347"/>
      <c r="EST833" s="347"/>
      <c r="ESU833" s="347"/>
      <c r="ESV833" s="347"/>
      <c r="ESW833" s="347"/>
      <c r="ESX833" s="347"/>
      <c r="ESY833" s="347"/>
      <c r="ESZ833" s="347"/>
      <c r="ETA833" s="347"/>
      <c r="ETB833" s="347"/>
      <c r="ETC833" s="347"/>
      <c r="ETD833" s="347"/>
      <c r="ETE833" s="347"/>
      <c r="ETF833" s="347"/>
      <c r="ETG833" s="347"/>
      <c r="ETH833" s="347"/>
      <c r="ETI833" s="347"/>
      <c r="ETJ833" s="347"/>
      <c r="ETK833" s="347"/>
      <c r="ETL833" s="347"/>
      <c r="ETM833" s="347"/>
      <c r="ETN833" s="347"/>
      <c r="ETO833" s="347"/>
      <c r="ETP833" s="347"/>
      <c r="ETQ833" s="347"/>
      <c r="ETR833" s="347"/>
      <c r="ETS833" s="347"/>
      <c r="ETT833" s="347"/>
      <c r="ETU833" s="347"/>
      <c r="ETV833" s="347"/>
      <c r="ETW833" s="347"/>
      <c r="ETX833" s="347"/>
      <c r="ETY833" s="347"/>
      <c r="ETZ833" s="347"/>
      <c r="EUA833" s="347"/>
      <c r="EUB833" s="347"/>
      <c r="EUC833" s="347"/>
      <c r="EUD833" s="347"/>
      <c r="EUE833" s="347"/>
      <c r="EUF833" s="347"/>
      <c r="EUG833" s="347"/>
      <c r="EUH833" s="347"/>
      <c r="EUI833" s="347"/>
      <c r="EUJ833" s="347"/>
      <c r="EUK833" s="347"/>
      <c r="EUL833" s="347"/>
      <c r="EUM833" s="347"/>
      <c r="EUN833" s="347"/>
      <c r="EUO833" s="347"/>
      <c r="EUP833" s="347"/>
      <c r="EUQ833" s="347"/>
      <c r="EUR833" s="347"/>
      <c r="EUS833" s="347"/>
      <c r="EUT833" s="347"/>
      <c r="EUU833" s="347"/>
      <c r="EUV833" s="347"/>
      <c r="EUW833" s="347"/>
      <c r="EUX833" s="347"/>
      <c r="EUY833" s="347"/>
      <c r="EUZ833" s="347"/>
      <c r="EVA833" s="347"/>
      <c r="EVB833" s="347"/>
      <c r="EVC833" s="347"/>
      <c r="EVD833" s="347"/>
      <c r="EVE833" s="347"/>
      <c r="EVF833" s="347"/>
      <c r="EVG833" s="347"/>
      <c r="EVH833" s="347"/>
      <c r="EVI833" s="347"/>
      <c r="EVJ833" s="347"/>
      <c r="EVK833" s="347"/>
      <c r="EVL833" s="347"/>
      <c r="EVM833" s="347"/>
      <c r="EVN833" s="347"/>
      <c r="EVO833" s="347"/>
      <c r="EVP833" s="347"/>
      <c r="EVQ833" s="347"/>
      <c r="EVR833" s="347"/>
      <c r="EVS833" s="347"/>
      <c r="EVT833" s="347"/>
      <c r="EVU833" s="347"/>
      <c r="EVV833" s="347"/>
      <c r="EVW833" s="347"/>
      <c r="EVX833" s="347"/>
      <c r="EVY833" s="347"/>
      <c r="EVZ833" s="347"/>
      <c r="EWA833" s="347"/>
      <c r="EWB833" s="347"/>
      <c r="EWC833" s="347"/>
      <c r="EWD833" s="347"/>
      <c r="EWE833" s="347"/>
      <c r="EWF833" s="347"/>
      <c r="EWG833" s="347"/>
      <c r="EWH833" s="347"/>
      <c r="EWI833" s="347"/>
      <c r="EWJ833" s="347"/>
      <c r="EWK833" s="347"/>
      <c r="EWL833" s="347"/>
      <c r="EWM833" s="347"/>
      <c r="EWN833" s="347"/>
      <c r="EWO833" s="347"/>
      <c r="EWP833" s="347"/>
      <c r="EWQ833" s="347"/>
      <c r="EWR833" s="347"/>
      <c r="EWS833" s="347"/>
      <c r="EWT833" s="347"/>
      <c r="EWU833" s="347"/>
      <c r="EWV833" s="347"/>
      <c r="EWW833" s="347"/>
      <c r="EWX833" s="347"/>
      <c r="EWY833" s="347"/>
      <c r="EWZ833" s="347"/>
      <c r="EXA833" s="347"/>
      <c r="EXB833" s="347"/>
      <c r="EXC833" s="347"/>
      <c r="EXD833" s="347"/>
      <c r="EXE833" s="347"/>
      <c r="EXF833" s="347"/>
      <c r="EXG833" s="347"/>
      <c r="EXH833" s="347"/>
      <c r="EXI833" s="347"/>
      <c r="EXJ833" s="347"/>
      <c r="EXK833" s="347"/>
      <c r="EXL833" s="347"/>
      <c r="EXM833" s="347"/>
      <c r="EXN833" s="347"/>
      <c r="EXO833" s="347"/>
      <c r="EXP833" s="347"/>
      <c r="EXQ833" s="347"/>
      <c r="EXR833" s="347"/>
      <c r="EXS833" s="347"/>
      <c r="EXT833" s="347"/>
      <c r="EXU833" s="347"/>
      <c r="EXV833" s="347"/>
      <c r="EXW833" s="347"/>
      <c r="EXX833" s="347"/>
      <c r="EXY833" s="347"/>
      <c r="EXZ833" s="347"/>
      <c r="EYA833" s="347"/>
      <c r="EYB833" s="347"/>
      <c r="EYC833" s="347"/>
      <c r="EYD833" s="347"/>
      <c r="EYE833" s="347"/>
      <c r="EYF833" s="347"/>
      <c r="EYG833" s="347"/>
      <c r="EYH833" s="347"/>
      <c r="EYI833" s="347"/>
      <c r="EYJ833" s="347"/>
      <c r="EYK833" s="347"/>
      <c r="EYL833" s="347"/>
      <c r="EYM833" s="347"/>
      <c r="EYN833" s="347"/>
      <c r="EYO833" s="347"/>
      <c r="EYP833" s="347"/>
      <c r="EYQ833" s="347"/>
      <c r="EYR833" s="347"/>
      <c r="EYS833" s="347"/>
      <c r="EYT833" s="347"/>
      <c r="EYU833" s="347"/>
      <c r="EYV833" s="347"/>
      <c r="EYW833" s="347"/>
      <c r="EYX833" s="347"/>
      <c r="EYY833" s="347"/>
      <c r="EYZ833" s="347"/>
      <c r="EZA833" s="347"/>
      <c r="EZB833" s="347"/>
      <c r="EZC833" s="347"/>
      <c r="EZD833" s="347"/>
      <c r="EZE833" s="347"/>
      <c r="EZF833" s="347"/>
      <c r="EZG833" s="347"/>
      <c r="EZH833" s="347"/>
      <c r="EZI833" s="347"/>
      <c r="EZJ833" s="347"/>
      <c r="EZK833" s="347"/>
      <c r="EZL833" s="347"/>
      <c r="EZM833" s="347"/>
      <c r="EZN833" s="347"/>
      <c r="EZO833" s="347"/>
      <c r="EZP833" s="347"/>
      <c r="EZQ833" s="347"/>
      <c r="EZR833" s="347"/>
      <c r="EZS833" s="347"/>
      <c r="EZT833" s="347"/>
      <c r="EZU833" s="347"/>
      <c r="EZV833" s="347"/>
      <c r="EZW833" s="347"/>
      <c r="EZX833" s="347"/>
      <c r="EZY833" s="347"/>
      <c r="EZZ833" s="347"/>
      <c r="FAA833" s="347"/>
      <c r="FAB833" s="347"/>
      <c r="FAC833" s="347"/>
      <c r="FAD833" s="347"/>
      <c r="FAE833" s="347"/>
      <c r="FAF833" s="347"/>
      <c r="FAG833" s="347"/>
      <c r="FAH833" s="347"/>
      <c r="FAI833" s="347"/>
      <c r="FAJ833" s="347"/>
      <c r="FAK833" s="347"/>
      <c r="FAL833" s="347"/>
      <c r="FAM833" s="347"/>
      <c r="FAN833" s="347"/>
      <c r="FAO833" s="347"/>
      <c r="FAP833" s="347"/>
      <c r="FAQ833" s="347"/>
      <c r="FAR833" s="347"/>
      <c r="FAS833" s="347"/>
      <c r="FAT833" s="347"/>
      <c r="FAU833" s="347"/>
      <c r="FAV833" s="347"/>
      <c r="FAW833" s="347"/>
      <c r="FAX833" s="347"/>
      <c r="FAY833" s="347"/>
      <c r="FAZ833" s="347"/>
      <c r="FBA833" s="347"/>
      <c r="FBB833" s="347"/>
      <c r="FBC833" s="347"/>
      <c r="FBD833" s="347"/>
      <c r="FBE833" s="347"/>
      <c r="FBF833" s="347"/>
      <c r="FBG833" s="347"/>
      <c r="FBH833" s="347"/>
      <c r="FBI833" s="347"/>
      <c r="FBJ833" s="347"/>
      <c r="FBK833" s="347"/>
      <c r="FBL833" s="347"/>
      <c r="FBM833" s="347"/>
      <c r="FBN833" s="347"/>
      <c r="FBO833" s="347"/>
      <c r="FBP833" s="347"/>
      <c r="FBQ833" s="347"/>
      <c r="FBR833" s="347"/>
      <c r="FBS833" s="347"/>
      <c r="FBT833" s="347"/>
      <c r="FBU833" s="347"/>
      <c r="FBV833" s="347"/>
      <c r="FBW833" s="347"/>
      <c r="FBX833" s="347"/>
      <c r="FBY833" s="347"/>
      <c r="FBZ833" s="347"/>
      <c r="FCA833" s="347"/>
      <c r="FCB833" s="347"/>
      <c r="FCC833" s="347"/>
      <c r="FCD833" s="347"/>
      <c r="FCE833" s="347"/>
      <c r="FCF833" s="347"/>
      <c r="FCG833" s="347"/>
      <c r="FCH833" s="347"/>
      <c r="FCI833" s="347"/>
      <c r="FCJ833" s="347"/>
      <c r="FCK833" s="347"/>
      <c r="FCL833" s="347"/>
      <c r="FCM833" s="347"/>
      <c r="FCN833" s="347"/>
      <c r="FCO833" s="347"/>
      <c r="FCP833" s="347"/>
      <c r="FCQ833" s="347"/>
      <c r="FCR833" s="347"/>
      <c r="FCS833" s="347"/>
      <c r="FCT833" s="347"/>
      <c r="FCU833" s="347"/>
      <c r="FCV833" s="347"/>
      <c r="FCW833" s="347"/>
      <c r="FCX833" s="347"/>
      <c r="FCY833" s="347"/>
      <c r="FCZ833" s="347"/>
      <c r="FDA833" s="347"/>
      <c r="FDB833" s="347"/>
      <c r="FDC833" s="347"/>
      <c r="FDD833" s="347"/>
      <c r="FDE833" s="347"/>
      <c r="FDF833" s="347"/>
      <c r="FDG833" s="347"/>
      <c r="FDH833" s="347"/>
      <c r="FDI833" s="347"/>
      <c r="FDJ833" s="347"/>
      <c r="FDK833" s="347"/>
      <c r="FDL833" s="347"/>
      <c r="FDM833" s="347"/>
      <c r="FDN833" s="347"/>
      <c r="FDO833" s="347"/>
      <c r="FDP833" s="347"/>
      <c r="FDQ833" s="347"/>
      <c r="FDR833" s="347"/>
      <c r="FDS833" s="347"/>
      <c r="FDT833" s="347"/>
      <c r="FDU833" s="347"/>
      <c r="FDV833" s="347"/>
      <c r="FDW833" s="347"/>
      <c r="FDX833" s="347"/>
      <c r="FDY833" s="347"/>
      <c r="FDZ833" s="347"/>
      <c r="FEA833" s="347"/>
      <c r="FEB833" s="347"/>
      <c r="FEC833" s="347"/>
      <c r="FED833" s="347"/>
      <c r="FEE833" s="347"/>
      <c r="FEF833" s="347"/>
      <c r="FEG833" s="347"/>
      <c r="FEH833" s="347"/>
      <c r="FEI833" s="347"/>
      <c r="FEJ833" s="347"/>
      <c r="FEK833" s="347"/>
      <c r="FEL833" s="347"/>
      <c r="FEM833" s="347"/>
      <c r="FEN833" s="347"/>
      <c r="FEO833" s="347"/>
      <c r="FEP833" s="347"/>
      <c r="FEQ833" s="347"/>
      <c r="FER833" s="347"/>
      <c r="FES833" s="347"/>
      <c r="FET833" s="347"/>
      <c r="FEU833" s="347"/>
      <c r="FEV833" s="347"/>
      <c r="FEW833" s="347"/>
      <c r="FEX833" s="347"/>
      <c r="FEY833" s="347"/>
      <c r="FEZ833" s="347"/>
      <c r="FFA833" s="347"/>
      <c r="FFB833" s="347"/>
      <c r="FFC833" s="347"/>
      <c r="FFD833" s="347"/>
      <c r="FFE833" s="347"/>
      <c r="FFF833" s="347"/>
      <c r="FFG833" s="347"/>
      <c r="FFH833" s="347"/>
      <c r="FFI833" s="347"/>
      <c r="FFJ833" s="347"/>
      <c r="FFK833" s="347"/>
      <c r="FFL833" s="347"/>
      <c r="FFM833" s="347"/>
      <c r="FFN833" s="347"/>
      <c r="FFO833" s="347"/>
      <c r="FFP833" s="347"/>
      <c r="FFQ833" s="347"/>
      <c r="FFR833" s="347"/>
      <c r="FFS833" s="347"/>
      <c r="FFT833" s="347"/>
      <c r="FFU833" s="347"/>
      <c r="FFV833" s="347"/>
      <c r="FFW833" s="347"/>
      <c r="FFX833" s="347"/>
      <c r="FFY833" s="347"/>
      <c r="FFZ833" s="347"/>
      <c r="FGA833" s="347"/>
      <c r="FGB833" s="347"/>
      <c r="FGC833" s="347"/>
      <c r="FGD833" s="347"/>
      <c r="FGE833" s="347"/>
      <c r="FGF833" s="347"/>
      <c r="FGG833" s="347"/>
      <c r="FGH833" s="347"/>
      <c r="FGI833" s="347"/>
      <c r="FGJ833" s="347"/>
      <c r="FGK833" s="347"/>
      <c r="FGL833" s="347"/>
      <c r="FGM833" s="347"/>
      <c r="FGN833" s="347"/>
      <c r="FGO833" s="347"/>
      <c r="FGP833" s="347"/>
      <c r="FGQ833" s="347"/>
      <c r="FGR833" s="347"/>
      <c r="FGS833" s="347"/>
      <c r="FGT833" s="347"/>
      <c r="FGU833" s="347"/>
      <c r="FGV833" s="347"/>
      <c r="FGW833" s="347"/>
      <c r="FGX833" s="347"/>
      <c r="FGY833" s="347"/>
      <c r="FGZ833" s="347"/>
      <c r="FHA833" s="347"/>
      <c r="FHB833" s="347"/>
      <c r="FHC833" s="347"/>
      <c r="FHD833" s="347"/>
      <c r="FHE833" s="347"/>
      <c r="FHF833" s="347"/>
      <c r="FHG833" s="347"/>
      <c r="FHH833" s="347"/>
      <c r="FHI833" s="347"/>
      <c r="FHJ833" s="347"/>
      <c r="FHK833" s="347"/>
      <c r="FHL833" s="347"/>
      <c r="FHM833" s="347"/>
      <c r="FHN833" s="347"/>
      <c r="FHO833" s="347"/>
      <c r="FHP833" s="347"/>
      <c r="FHQ833" s="347"/>
      <c r="FHR833" s="347"/>
      <c r="FHS833" s="347"/>
      <c r="FHT833" s="347"/>
      <c r="FHU833" s="347"/>
      <c r="FHV833" s="347"/>
      <c r="FHW833" s="347"/>
      <c r="FHX833" s="347"/>
      <c r="FHY833" s="347"/>
      <c r="FHZ833" s="347"/>
      <c r="FIA833" s="347"/>
      <c r="FIB833" s="347"/>
      <c r="FIC833" s="347"/>
      <c r="FID833" s="347"/>
      <c r="FIE833" s="347"/>
      <c r="FIF833" s="347"/>
      <c r="FIG833" s="347"/>
      <c r="FIH833" s="347"/>
      <c r="FII833" s="347"/>
      <c r="FIJ833" s="347"/>
    </row>
    <row r="834" spans="1:4300" s="50" customFormat="1" ht="45.75" customHeight="1">
      <c r="A834" s="589">
        <f>1+A833</f>
        <v>832</v>
      </c>
      <c r="B834" s="403" t="s">
        <v>8136</v>
      </c>
      <c r="C834" s="156" t="s">
        <v>8137</v>
      </c>
      <c r="D834" s="156" t="s">
        <v>645</v>
      </c>
      <c r="E834" s="156">
        <v>45546</v>
      </c>
      <c r="F834" s="156">
        <v>45548</v>
      </c>
      <c r="G834" s="156">
        <v>45646</v>
      </c>
      <c r="H834" s="156" t="s">
        <v>416</v>
      </c>
      <c r="I834" s="156" t="s">
        <v>95</v>
      </c>
      <c r="J834" s="301" t="s">
        <v>8138</v>
      </c>
      <c r="K834" s="251">
        <v>11203398</v>
      </c>
      <c r="L834" s="156">
        <v>8</v>
      </c>
      <c r="M834" s="156" t="s">
        <v>97</v>
      </c>
      <c r="N834" s="156" t="s">
        <v>98</v>
      </c>
      <c r="O834" s="156" t="s">
        <v>993</v>
      </c>
      <c r="P834" s="156" t="s">
        <v>8139</v>
      </c>
      <c r="Q834" s="156" t="s">
        <v>7728</v>
      </c>
      <c r="R834" s="143">
        <f>+G834-F834</f>
        <v>98</v>
      </c>
      <c r="S834" s="134" t="s">
        <v>7815</v>
      </c>
      <c r="T834" s="253">
        <v>10666667</v>
      </c>
      <c r="U834" s="156" t="s">
        <v>8140</v>
      </c>
      <c r="V834" s="253">
        <f>+T834</f>
        <v>10666667</v>
      </c>
      <c r="W834" s="156">
        <v>45546</v>
      </c>
      <c r="X834" s="156" t="s">
        <v>103</v>
      </c>
      <c r="Y834" s="317">
        <f>+Z834+AA834+AB834</f>
        <v>10666667</v>
      </c>
      <c r="Z834" s="156">
        <f>+V834</f>
        <v>10666667</v>
      </c>
      <c r="AA834" s="156">
        <v>0</v>
      </c>
      <c r="AB834" s="156">
        <f>+AC834+AD834+AE834+AF834+AG834+AH834+AI834+AJ834</f>
        <v>0</v>
      </c>
      <c r="AC834" s="156">
        <v>0</v>
      </c>
      <c r="AD834" s="156">
        <v>0</v>
      </c>
      <c r="AE834" s="156">
        <v>0</v>
      </c>
      <c r="AF834" s="156">
        <v>0</v>
      </c>
      <c r="AG834" s="156">
        <v>0</v>
      </c>
      <c r="AH834" s="156">
        <v>0</v>
      </c>
      <c r="AI834" s="156">
        <v>0</v>
      </c>
      <c r="AJ834" s="156">
        <v>0</v>
      </c>
      <c r="AK834" s="156" t="s">
        <v>104</v>
      </c>
      <c r="AL834" s="103" t="s">
        <v>8141</v>
      </c>
      <c r="AM834" s="156" t="s">
        <v>4792</v>
      </c>
      <c r="AN834" s="156">
        <v>1070919155</v>
      </c>
      <c r="AO834" s="156" t="s">
        <v>114</v>
      </c>
      <c r="AP834" s="156" t="s">
        <v>108</v>
      </c>
      <c r="AQ834" s="156" t="s">
        <v>108</v>
      </c>
      <c r="AR834" s="156" t="s">
        <v>108</v>
      </c>
      <c r="AS834" s="156" t="s">
        <v>109</v>
      </c>
      <c r="AT834" s="156" t="s">
        <v>109</v>
      </c>
      <c r="AU834" s="156" t="s">
        <v>392</v>
      </c>
      <c r="AV834" s="156"/>
      <c r="AW834" s="156"/>
      <c r="AX834" s="156" t="s">
        <v>109</v>
      </c>
      <c r="AY834" s="156" t="s">
        <v>108</v>
      </c>
      <c r="AZ834" s="156"/>
      <c r="BA834" s="156"/>
      <c r="BB834" s="156"/>
      <c r="BC834" s="156"/>
      <c r="BD834" s="156"/>
      <c r="BE834" s="156"/>
      <c r="BF834" s="156"/>
      <c r="BG834" s="156"/>
      <c r="BH834" s="153">
        <f>T834+BB834</f>
        <v>10666667</v>
      </c>
      <c r="BI834" s="349" t="s">
        <v>113</v>
      </c>
      <c r="BJ834" s="240"/>
      <c r="BK834" s="240" t="s">
        <v>114</v>
      </c>
      <c r="BL834" s="240"/>
      <c r="BM834" s="437"/>
      <c r="BN834" s="156" t="s">
        <v>115</v>
      </c>
      <c r="BO834" s="156">
        <v>43</v>
      </c>
      <c r="BP834" s="156">
        <v>29519</v>
      </c>
      <c r="BQ834" s="156" t="s">
        <v>578</v>
      </c>
      <c r="BR834" s="156" t="s">
        <v>108</v>
      </c>
      <c r="BS834" s="156" t="s">
        <v>108</v>
      </c>
      <c r="BT834" s="156" t="s">
        <v>108</v>
      </c>
      <c r="BU834" s="156" t="s">
        <v>2962</v>
      </c>
      <c r="BV834" s="156">
        <v>3005693588</v>
      </c>
      <c r="BW834" s="156" t="s">
        <v>2963</v>
      </c>
      <c r="BX834" s="156" t="s">
        <v>839</v>
      </c>
      <c r="BY834" s="156" t="s">
        <v>119</v>
      </c>
      <c r="BZ834" s="156">
        <v>488413363513</v>
      </c>
      <c r="CA834" s="157" t="s">
        <v>109</v>
      </c>
      <c r="CB834" s="157" t="s">
        <v>109</v>
      </c>
      <c r="CC834" s="157" t="s">
        <v>109</v>
      </c>
      <c r="CD834" s="360" t="s">
        <v>109</v>
      </c>
      <c r="CE834" s="156"/>
      <c r="CF834" s="156"/>
      <c r="CG834" s="156"/>
      <c r="CH834" s="156"/>
      <c r="CI834" s="156"/>
      <c r="CJ834" s="156"/>
      <c r="CK834" s="156"/>
      <c r="CL834" s="156"/>
      <c r="CM834" s="157" t="s">
        <v>109</v>
      </c>
      <c r="CN834" s="156"/>
      <c r="CO834" s="297"/>
      <c r="CP834" s="297"/>
      <c r="CQ834" s="297"/>
      <c r="CR834" s="297"/>
      <c r="GV834" s="328"/>
      <c r="GW834" s="328"/>
      <c r="GX834" s="328"/>
      <c r="GY834" s="328"/>
      <c r="GZ834" s="328"/>
      <c r="HA834" s="328"/>
      <c r="HB834" s="328"/>
      <c r="HC834" s="328"/>
      <c r="HD834" s="328"/>
      <c r="HE834" s="328"/>
      <c r="HF834" s="328"/>
      <c r="HG834" s="328"/>
      <c r="HH834" s="328"/>
      <c r="HI834" s="328"/>
      <c r="HJ834" s="328"/>
      <c r="HK834" s="328"/>
      <c r="HL834" s="328"/>
      <c r="HM834" s="328"/>
      <c r="HN834" s="328"/>
      <c r="HO834" s="328"/>
      <c r="HP834" s="328"/>
      <c r="HQ834" s="328"/>
      <c r="HR834" s="328"/>
      <c r="HS834" s="328"/>
      <c r="HT834" s="328"/>
      <c r="HU834" s="328"/>
      <c r="HV834" s="328"/>
      <c r="HW834" s="328"/>
      <c r="HX834" s="328"/>
      <c r="HY834" s="328"/>
      <c r="HZ834" s="328"/>
      <c r="IA834" s="328"/>
      <c r="IB834" s="328"/>
      <c r="IC834" s="328"/>
      <c r="ID834" s="328"/>
      <c r="IE834" s="328"/>
      <c r="IF834" s="328"/>
      <c r="IG834" s="328"/>
      <c r="IH834" s="328"/>
      <c r="II834" s="328"/>
      <c r="IJ834" s="328"/>
      <c r="IK834" s="328"/>
      <c r="IL834" s="328"/>
      <c r="IM834" s="328"/>
      <c r="IN834" s="328"/>
      <c r="IO834" s="328"/>
      <c r="IP834" s="328"/>
      <c r="IQ834" s="328"/>
      <c r="IR834" s="328"/>
      <c r="IS834" s="328"/>
      <c r="IT834" s="328"/>
      <c r="IU834" s="328"/>
      <c r="IV834" s="328"/>
      <c r="IW834" s="328"/>
      <c r="IX834" s="328"/>
      <c r="IY834" s="328"/>
      <c r="IZ834" s="328"/>
      <c r="JA834" s="328"/>
      <c r="JB834" s="328"/>
      <c r="JC834" s="328"/>
      <c r="JD834" s="328"/>
      <c r="JE834" s="328"/>
      <c r="JF834" s="328"/>
      <c r="JG834" s="328"/>
      <c r="JH834" s="328"/>
      <c r="JI834" s="328"/>
      <c r="JJ834" s="328"/>
      <c r="JK834" s="328"/>
      <c r="JL834" s="328"/>
      <c r="JM834" s="328"/>
      <c r="JN834" s="328"/>
      <c r="JO834" s="328"/>
      <c r="JP834" s="328"/>
      <c r="JQ834" s="328"/>
      <c r="JR834" s="328"/>
      <c r="JS834" s="328"/>
      <c r="JT834" s="328"/>
      <c r="JU834" s="328"/>
      <c r="JV834" s="328"/>
      <c r="JW834" s="328"/>
      <c r="JX834" s="328"/>
      <c r="JY834" s="328"/>
      <c r="JZ834" s="328"/>
      <c r="KA834" s="328"/>
      <c r="KB834" s="328"/>
      <c r="KC834" s="328"/>
      <c r="KD834" s="328"/>
      <c r="KE834" s="328"/>
      <c r="KF834" s="328"/>
      <c r="KG834" s="328"/>
      <c r="KH834" s="328"/>
      <c r="KI834" s="328"/>
      <c r="KJ834" s="328"/>
      <c r="KK834" s="328"/>
      <c r="KL834" s="328"/>
      <c r="KM834" s="328"/>
      <c r="KN834" s="328"/>
      <c r="KO834" s="328"/>
      <c r="KP834" s="328"/>
      <c r="KQ834" s="328"/>
      <c r="KR834" s="328"/>
      <c r="KS834" s="328"/>
      <c r="KT834" s="328"/>
      <c r="KU834" s="328"/>
      <c r="KV834" s="328"/>
      <c r="KW834" s="328"/>
      <c r="KX834" s="328"/>
      <c r="KY834" s="328"/>
      <c r="KZ834" s="328"/>
      <c r="LA834" s="328"/>
      <c r="LB834" s="328"/>
      <c r="LC834" s="328"/>
      <c r="LD834" s="328"/>
      <c r="LE834" s="328"/>
      <c r="LF834" s="328"/>
      <c r="LG834" s="328"/>
      <c r="LH834" s="328"/>
      <c r="LI834" s="328"/>
      <c r="LJ834" s="328"/>
      <c r="LK834" s="328"/>
      <c r="LL834" s="328"/>
      <c r="LM834" s="328"/>
      <c r="LN834" s="328"/>
      <c r="LO834" s="328"/>
      <c r="LP834" s="328"/>
      <c r="LQ834" s="328"/>
      <c r="LR834" s="328"/>
      <c r="LS834" s="328"/>
      <c r="LT834" s="328"/>
      <c r="LU834" s="328"/>
      <c r="LV834" s="328"/>
      <c r="LW834" s="328"/>
      <c r="LX834" s="328"/>
      <c r="LY834" s="328"/>
      <c r="LZ834" s="328"/>
      <c r="MA834" s="328"/>
      <c r="MB834" s="328"/>
      <c r="MC834" s="328"/>
      <c r="MD834" s="328"/>
      <c r="ME834" s="328"/>
      <c r="MF834" s="328"/>
      <c r="MG834" s="328"/>
      <c r="MH834" s="328"/>
      <c r="MI834" s="328"/>
      <c r="MJ834" s="328"/>
      <c r="MK834" s="328"/>
      <c r="ML834" s="328"/>
      <c r="MM834" s="328"/>
      <c r="MN834" s="328"/>
      <c r="MO834" s="328"/>
      <c r="MP834" s="328"/>
      <c r="MQ834" s="328"/>
      <c r="MR834" s="328"/>
      <c r="MS834" s="328"/>
      <c r="MT834" s="328"/>
      <c r="MU834" s="328"/>
      <c r="MV834" s="328"/>
      <c r="MW834" s="328"/>
      <c r="MX834" s="328"/>
      <c r="MY834" s="328"/>
      <c r="MZ834" s="328"/>
      <c r="NA834" s="328"/>
      <c r="NB834" s="328"/>
      <c r="NC834" s="328"/>
      <c r="ND834" s="328"/>
      <c r="NE834" s="328"/>
      <c r="NF834" s="328"/>
      <c r="NG834" s="328"/>
      <c r="NH834" s="328"/>
      <c r="NI834" s="328"/>
      <c r="NJ834" s="328"/>
      <c r="NK834" s="328"/>
      <c r="NL834" s="328"/>
      <c r="NM834" s="328"/>
      <c r="NN834" s="328"/>
      <c r="NO834" s="328"/>
      <c r="NP834" s="328"/>
      <c r="NQ834" s="328"/>
      <c r="NR834" s="328"/>
      <c r="NS834" s="328"/>
      <c r="NT834" s="328"/>
      <c r="NU834" s="328"/>
      <c r="NV834" s="328"/>
      <c r="NW834" s="328"/>
      <c r="NX834" s="328"/>
      <c r="NY834" s="328"/>
      <c r="NZ834" s="328"/>
      <c r="OA834" s="328"/>
      <c r="OB834" s="328"/>
      <c r="OC834" s="328"/>
      <c r="OD834" s="328"/>
      <c r="OE834" s="328"/>
      <c r="OF834" s="328"/>
      <c r="OG834" s="328"/>
      <c r="OH834" s="328"/>
      <c r="OI834" s="328"/>
      <c r="OJ834" s="328"/>
      <c r="OK834" s="328"/>
      <c r="OL834" s="328"/>
      <c r="OM834" s="328"/>
      <c r="ON834" s="328"/>
      <c r="OO834" s="328"/>
      <c r="OP834" s="328"/>
      <c r="OQ834" s="328"/>
      <c r="OR834" s="328"/>
      <c r="OS834" s="328"/>
      <c r="OT834" s="328"/>
      <c r="OU834" s="328"/>
      <c r="OV834" s="328"/>
      <c r="OW834" s="328"/>
      <c r="OX834" s="328"/>
      <c r="OY834" s="328"/>
      <c r="OZ834" s="328"/>
      <c r="PA834" s="328"/>
      <c r="PB834" s="328"/>
      <c r="PC834" s="328"/>
      <c r="PD834" s="328"/>
      <c r="PE834" s="328"/>
      <c r="PF834" s="328"/>
      <c r="PG834" s="328"/>
      <c r="PH834" s="328"/>
      <c r="PI834" s="328"/>
      <c r="PJ834" s="328"/>
      <c r="PK834" s="328"/>
      <c r="PL834" s="328"/>
      <c r="PM834" s="328"/>
      <c r="PN834" s="328"/>
      <c r="PO834" s="328"/>
      <c r="PP834" s="328"/>
      <c r="PQ834" s="328"/>
      <c r="PR834" s="328"/>
      <c r="PS834" s="328"/>
      <c r="PT834" s="328"/>
      <c r="PU834" s="328"/>
      <c r="PV834" s="328"/>
      <c r="PW834" s="328"/>
      <c r="PX834" s="328"/>
      <c r="PY834" s="328"/>
      <c r="PZ834" s="328"/>
      <c r="QA834" s="328"/>
      <c r="QB834" s="328"/>
      <c r="QC834" s="328"/>
      <c r="QD834" s="328"/>
      <c r="QE834" s="328"/>
      <c r="QF834" s="328"/>
      <c r="QG834" s="328"/>
      <c r="QH834" s="328"/>
      <c r="QI834" s="328"/>
      <c r="QJ834" s="328"/>
      <c r="QK834" s="328"/>
      <c r="QL834" s="328"/>
      <c r="QM834" s="328"/>
      <c r="QN834" s="328"/>
      <c r="QO834" s="328"/>
      <c r="QP834" s="328"/>
      <c r="QQ834" s="328"/>
      <c r="QR834" s="328"/>
      <c r="QS834" s="328"/>
      <c r="QT834" s="328"/>
      <c r="QU834" s="328"/>
      <c r="QV834" s="328"/>
      <c r="QW834" s="328"/>
      <c r="QX834" s="328"/>
      <c r="QY834" s="328"/>
      <c r="QZ834" s="328"/>
      <c r="RA834" s="328"/>
      <c r="RB834" s="328"/>
      <c r="RC834" s="328"/>
      <c r="RD834" s="328"/>
      <c r="RE834" s="328"/>
      <c r="RF834" s="328"/>
      <c r="RG834" s="328"/>
      <c r="RH834" s="328"/>
      <c r="RI834" s="328"/>
      <c r="RJ834" s="328"/>
      <c r="RK834" s="328"/>
      <c r="RL834" s="328"/>
      <c r="RM834" s="328"/>
      <c r="RN834" s="328"/>
      <c r="RO834" s="328"/>
      <c r="RP834" s="328"/>
      <c r="RQ834" s="328"/>
      <c r="RR834" s="328"/>
      <c r="RS834" s="328"/>
      <c r="RT834" s="328"/>
      <c r="RU834" s="328"/>
      <c r="RV834" s="328"/>
      <c r="RW834" s="328"/>
      <c r="RX834" s="328"/>
      <c r="RY834" s="328"/>
      <c r="RZ834" s="328"/>
      <c r="SA834" s="328"/>
      <c r="SB834" s="328"/>
      <c r="SC834" s="328"/>
      <c r="SD834" s="328"/>
      <c r="SE834" s="328"/>
      <c r="SF834" s="328"/>
      <c r="SG834" s="328"/>
      <c r="SH834" s="328"/>
      <c r="SI834" s="328"/>
      <c r="SJ834" s="328"/>
      <c r="SK834" s="328"/>
      <c r="SL834" s="328"/>
      <c r="SM834" s="328"/>
      <c r="SN834" s="328"/>
      <c r="SO834" s="328"/>
      <c r="SP834" s="328"/>
      <c r="SQ834" s="328"/>
      <c r="SR834" s="328"/>
      <c r="SS834" s="328"/>
      <c r="ST834" s="328"/>
      <c r="SU834" s="328"/>
      <c r="SV834" s="328"/>
      <c r="SW834" s="328"/>
      <c r="SX834" s="328"/>
      <c r="SY834" s="328"/>
      <c r="SZ834" s="328"/>
      <c r="TA834" s="328"/>
      <c r="TB834" s="328"/>
      <c r="TC834" s="328"/>
      <c r="TD834" s="328"/>
      <c r="TE834" s="328"/>
      <c r="TF834" s="328"/>
      <c r="TG834" s="328"/>
      <c r="TH834" s="328"/>
      <c r="TI834" s="328"/>
      <c r="TJ834" s="328"/>
      <c r="TK834" s="328"/>
      <c r="TL834" s="328"/>
      <c r="TM834" s="328"/>
      <c r="TN834" s="328"/>
      <c r="TO834" s="328"/>
      <c r="TP834" s="328"/>
      <c r="TQ834" s="328"/>
      <c r="TR834" s="328"/>
      <c r="TS834" s="328"/>
      <c r="TT834" s="328"/>
      <c r="TU834" s="328"/>
      <c r="TV834" s="328"/>
      <c r="TW834" s="328"/>
      <c r="TX834" s="328"/>
      <c r="TY834" s="328"/>
      <c r="TZ834" s="328"/>
      <c r="UA834" s="328"/>
      <c r="UB834" s="328"/>
      <c r="UC834" s="328"/>
      <c r="UD834" s="328"/>
      <c r="UE834" s="328"/>
      <c r="UF834" s="328"/>
      <c r="UG834" s="328"/>
      <c r="UH834" s="328"/>
      <c r="UI834" s="328"/>
      <c r="UJ834" s="328"/>
      <c r="UK834" s="328"/>
      <c r="UL834" s="328"/>
      <c r="UM834" s="328"/>
      <c r="UN834" s="328"/>
      <c r="UO834" s="328"/>
      <c r="UP834" s="328"/>
      <c r="UQ834" s="328"/>
      <c r="UR834" s="328"/>
      <c r="US834" s="328"/>
      <c r="UT834" s="328"/>
      <c r="UU834" s="328"/>
      <c r="UV834" s="328"/>
      <c r="UW834" s="328"/>
      <c r="UX834" s="328"/>
      <c r="UY834" s="328"/>
      <c r="UZ834" s="328"/>
      <c r="VA834" s="328"/>
      <c r="VB834" s="328"/>
      <c r="VC834" s="328"/>
      <c r="VD834" s="328"/>
      <c r="VE834" s="328"/>
      <c r="VF834" s="328"/>
      <c r="VG834" s="328"/>
      <c r="VH834" s="328"/>
      <c r="VI834" s="328"/>
      <c r="VJ834" s="328"/>
      <c r="VK834" s="328"/>
      <c r="VL834" s="328"/>
      <c r="VM834" s="328"/>
      <c r="VN834" s="328"/>
      <c r="VO834" s="328"/>
      <c r="VP834" s="328"/>
      <c r="VQ834" s="328"/>
      <c r="VR834" s="328"/>
      <c r="VS834" s="328"/>
      <c r="VT834" s="328"/>
      <c r="VU834" s="328"/>
      <c r="VV834" s="328"/>
      <c r="VW834" s="328"/>
      <c r="VX834" s="328"/>
      <c r="VY834" s="328"/>
      <c r="VZ834" s="328"/>
      <c r="WA834" s="328"/>
      <c r="WB834" s="328"/>
      <c r="WC834" s="328"/>
      <c r="WD834" s="328"/>
      <c r="WE834" s="328"/>
      <c r="WF834" s="328"/>
      <c r="WG834" s="328"/>
      <c r="WH834" s="328"/>
      <c r="WI834" s="328"/>
      <c r="WJ834" s="328"/>
      <c r="WK834" s="328"/>
      <c r="WL834" s="328"/>
      <c r="WM834" s="328"/>
      <c r="WN834" s="328"/>
      <c r="WO834" s="328"/>
      <c r="WP834" s="328"/>
      <c r="WQ834" s="328"/>
      <c r="WR834" s="328"/>
      <c r="WS834" s="328"/>
      <c r="WT834" s="328"/>
      <c r="WU834" s="328"/>
      <c r="WV834" s="328"/>
      <c r="WW834" s="328"/>
      <c r="WX834" s="328"/>
      <c r="WY834" s="328"/>
      <c r="WZ834" s="328"/>
      <c r="XA834" s="328"/>
      <c r="XB834" s="328"/>
      <c r="XC834" s="328"/>
      <c r="XD834" s="328"/>
      <c r="XE834" s="328"/>
      <c r="XF834" s="328"/>
      <c r="XG834" s="328"/>
      <c r="XH834" s="328"/>
      <c r="XI834" s="328"/>
      <c r="XJ834" s="328"/>
      <c r="XK834" s="328"/>
      <c r="XL834" s="328"/>
      <c r="XM834" s="328"/>
      <c r="XN834" s="328"/>
      <c r="XO834" s="328"/>
      <c r="XP834" s="328"/>
      <c r="XQ834" s="328"/>
      <c r="XR834" s="328"/>
      <c r="XS834" s="328"/>
      <c r="XT834" s="328"/>
      <c r="XU834" s="328"/>
      <c r="XV834" s="328"/>
      <c r="XW834" s="328"/>
      <c r="XX834" s="328"/>
      <c r="XY834" s="328"/>
      <c r="XZ834" s="328"/>
      <c r="YA834" s="328"/>
      <c r="YB834" s="328"/>
      <c r="YC834" s="328"/>
      <c r="YD834" s="328"/>
      <c r="YE834" s="328"/>
      <c r="YF834" s="328"/>
      <c r="YG834" s="328"/>
      <c r="YH834" s="328"/>
      <c r="YI834" s="328"/>
      <c r="YJ834" s="328"/>
      <c r="YK834" s="328"/>
      <c r="YL834" s="328"/>
      <c r="YM834" s="328"/>
      <c r="YN834" s="328"/>
      <c r="YO834" s="328"/>
      <c r="YP834" s="328"/>
      <c r="YQ834" s="328"/>
      <c r="YR834" s="328"/>
      <c r="YS834" s="328"/>
      <c r="YT834" s="328"/>
      <c r="YU834" s="328"/>
      <c r="YV834" s="328"/>
      <c r="YW834" s="328"/>
      <c r="YX834" s="328"/>
      <c r="YY834" s="328"/>
      <c r="YZ834" s="328"/>
      <c r="ZA834" s="328"/>
      <c r="ZB834" s="328"/>
      <c r="ZC834" s="328"/>
      <c r="ZD834" s="328"/>
      <c r="ZE834" s="328"/>
      <c r="ZF834" s="328"/>
      <c r="ZG834" s="328"/>
      <c r="ZH834" s="328"/>
      <c r="ZI834" s="328"/>
      <c r="ZJ834" s="328"/>
      <c r="ZK834" s="328"/>
      <c r="ZL834" s="328"/>
      <c r="ZM834" s="328"/>
      <c r="ZN834" s="328"/>
      <c r="ZO834" s="328"/>
      <c r="ZP834" s="328"/>
      <c r="ZQ834" s="328"/>
      <c r="ZR834" s="328"/>
      <c r="ZS834" s="328"/>
      <c r="ZT834" s="328"/>
      <c r="ZU834" s="328"/>
      <c r="ZV834" s="328"/>
      <c r="ZW834" s="328"/>
      <c r="ZX834" s="328"/>
      <c r="ZY834" s="328"/>
      <c r="ZZ834" s="328"/>
      <c r="AAA834" s="328"/>
      <c r="AAB834" s="328"/>
      <c r="AAC834" s="328"/>
      <c r="AAD834" s="328"/>
      <c r="AAE834" s="328"/>
      <c r="AAF834" s="328"/>
      <c r="AAG834" s="328"/>
      <c r="AAH834" s="328"/>
      <c r="AAI834" s="328"/>
      <c r="AAJ834" s="328"/>
      <c r="AAK834" s="328"/>
      <c r="AAL834" s="328"/>
      <c r="AAM834" s="328"/>
      <c r="AAN834" s="328"/>
      <c r="AAO834" s="328"/>
      <c r="AAP834" s="328"/>
      <c r="AAQ834" s="328"/>
      <c r="AAR834" s="328"/>
      <c r="AAS834" s="328"/>
      <c r="AAT834" s="328"/>
      <c r="AAU834" s="328"/>
      <c r="AAV834" s="328"/>
      <c r="AAW834" s="328"/>
      <c r="AAX834" s="328"/>
      <c r="AAY834" s="328"/>
      <c r="AAZ834" s="328"/>
      <c r="ABA834" s="328"/>
      <c r="ABB834" s="328"/>
      <c r="ABC834" s="328"/>
      <c r="ABD834" s="328"/>
      <c r="ABE834" s="328"/>
      <c r="ABF834" s="328"/>
      <c r="ABG834" s="328"/>
      <c r="ABH834" s="328"/>
      <c r="ABI834" s="347"/>
      <c r="ABJ834" s="347"/>
      <c r="ABK834" s="347"/>
      <c r="ABL834" s="347"/>
      <c r="ABM834" s="347"/>
      <c r="ABN834" s="347"/>
      <c r="ABO834" s="347"/>
      <c r="ABP834" s="347"/>
      <c r="ABQ834" s="347"/>
      <c r="ABR834" s="347"/>
      <c r="ABS834" s="347"/>
      <c r="ABT834" s="347"/>
      <c r="ABU834" s="347"/>
      <c r="ABV834" s="347"/>
      <c r="ABW834" s="347"/>
      <c r="ABX834" s="347"/>
      <c r="ABY834" s="347"/>
      <c r="ABZ834" s="347"/>
      <c r="ACA834" s="347"/>
      <c r="ACB834" s="347"/>
      <c r="ACC834" s="347"/>
      <c r="ACD834" s="347"/>
      <c r="ACE834" s="347"/>
      <c r="ACF834" s="347"/>
      <c r="ACG834" s="347"/>
      <c r="ACH834" s="347"/>
      <c r="ACI834" s="347"/>
      <c r="ACJ834" s="347"/>
      <c r="ACK834" s="347"/>
      <c r="ACL834" s="347"/>
      <c r="ACM834" s="347"/>
      <c r="ACN834" s="347"/>
      <c r="ACO834" s="347"/>
      <c r="ACP834" s="347"/>
      <c r="ACQ834" s="347"/>
      <c r="ACR834" s="347"/>
      <c r="ACS834" s="347"/>
      <c r="ACT834" s="347"/>
      <c r="ACU834" s="347"/>
      <c r="ACV834" s="347"/>
      <c r="ACW834" s="347"/>
      <c r="ACX834" s="347"/>
      <c r="ACY834" s="347"/>
      <c r="ACZ834" s="347"/>
      <c r="ADA834" s="347"/>
      <c r="ADB834" s="347"/>
      <c r="ADC834" s="347"/>
      <c r="ADD834" s="347"/>
      <c r="ADE834" s="347"/>
      <c r="ADF834" s="347"/>
      <c r="ADG834" s="347"/>
      <c r="ADH834" s="347"/>
      <c r="ADI834" s="347"/>
      <c r="ADJ834" s="347"/>
      <c r="ADK834" s="347"/>
      <c r="ADL834" s="347"/>
      <c r="ADM834" s="347"/>
      <c r="ADN834" s="347"/>
      <c r="ADO834" s="347"/>
      <c r="ADP834" s="347"/>
      <c r="ADQ834" s="347"/>
      <c r="ADR834" s="347"/>
      <c r="ADS834" s="347"/>
      <c r="ADT834" s="347"/>
      <c r="ADU834" s="347"/>
      <c r="ADV834" s="347"/>
      <c r="ADW834" s="347"/>
      <c r="ADX834" s="347"/>
      <c r="ADY834" s="347"/>
      <c r="ADZ834" s="347"/>
      <c r="AEA834" s="347"/>
      <c r="AEB834" s="347"/>
      <c r="AEC834" s="347"/>
      <c r="AED834" s="347"/>
      <c r="AEE834" s="347"/>
      <c r="AEF834" s="347"/>
      <c r="AEG834" s="347"/>
      <c r="AEH834" s="347"/>
      <c r="AEI834" s="347"/>
      <c r="AEJ834" s="347"/>
      <c r="AEK834" s="347"/>
      <c r="AEL834" s="347"/>
      <c r="AEM834" s="347"/>
      <c r="AEN834" s="347"/>
      <c r="AEO834" s="347"/>
      <c r="AEP834" s="347"/>
      <c r="AEQ834" s="347"/>
      <c r="AER834" s="347"/>
      <c r="AES834" s="347"/>
      <c r="AET834" s="347"/>
      <c r="AEU834" s="347"/>
      <c r="AEV834" s="347"/>
      <c r="AEW834" s="347"/>
      <c r="AEX834" s="347"/>
      <c r="AEY834" s="347"/>
      <c r="AEZ834" s="347"/>
      <c r="AFA834" s="347"/>
      <c r="AFB834" s="347"/>
      <c r="AFC834" s="347"/>
      <c r="AFD834" s="347"/>
      <c r="AFE834" s="347"/>
      <c r="AFF834" s="347"/>
      <c r="AFG834" s="347"/>
      <c r="AFH834" s="347"/>
      <c r="AFI834" s="347"/>
      <c r="AFJ834" s="347"/>
      <c r="AFK834" s="347"/>
      <c r="AFL834" s="347"/>
      <c r="AFM834" s="347"/>
      <c r="AFN834" s="347"/>
      <c r="AFO834" s="347"/>
      <c r="AFP834" s="347"/>
      <c r="AFQ834" s="347"/>
      <c r="AFR834" s="347"/>
      <c r="AFS834" s="347"/>
      <c r="AFT834" s="347"/>
      <c r="AFU834" s="347"/>
      <c r="AFV834" s="347"/>
      <c r="AFW834" s="347"/>
      <c r="AFX834" s="347"/>
      <c r="AFY834" s="347"/>
      <c r="AFZ834" s="347"/>
      <c r="AGA834" s="347"/>
      <c r="AGB834" s="347"/>
      <c r="AGC834" s="347"/>
      <c r="AGD834" s="347"/>
      <c r="AGE834" s="347"/>
      <c r="AGF834" s="347"/>
      <c r="AGG834" s="347"/>
      <c r="AGH834" s="347"/>
      <c r="AGI834" s="347"/>
      <c r="AGJ834" s="347"/>
      <c r="AGK834" s="347"/>
      <c r="AGL834" s="347"/>
      <c r="AGM834" s="347"/>
      <c r="AGN834" s="347"/>
      <c r="AGO834" s="347"/>
      <c r="AGP834" s="347"/>
      <c r="AGQ834" s="347"/>
      <c r="AGR834" s="347"/>
      <c r="AGS834" s="347"/>
      <c r="AGT834" s="347"/>
      <c r="AGU834" s="347"/>
      <c r="AGV834" s="347"/>
      <c r="AGW834" s="347"/>
      <c r="AGX834" s="347"/>
      <c r="AGY834" s="347"/>
      <c r="AGZ834" s="347"/>
      <c r="AHA834" s="347"/>
      <c r="AHB834" s="347"/>
      <c r="AHC834" s="347"/>
      <c r="AHD834" s="347"/>
      <c r="AHE834" s="347"/>
      <c r="AHF834" s="347"/>
      <c r="AHG834" s="347"/>
      <c r="AHH834" s="347"/>
      <c r="AHI834" s="347"/>
      <c r="AHJ834" s="347"/>
      <c r="AHK834" s="347"/>
      <c r="AHL834" s="347"/>
      <c r="AHM834" s="347"/>
      <c r="AHN834" s="347"/>
      <c r="AHO834" s="347"/>
      <c r="AHP834" s="347"/>
      <c r="AHQ834" s="347"/>
      <c r="AHR834" s="347"/>
      <c r="AHS834" s="347"/>
      <c r="AHT834" s="347"/>
      <c r="AHU834" s="347"/>
      <c r="AHV834" s="347"/>
      <c r="AHW834" s="347"/>
      <c r="AHX834" s="347"/>
      <c r="AHY834" s="347"/>
      <c r="AHZ834" s="347"/>
      <c r="AIA834" s="347"/>
      <c r="AIB834" s="347"/>
      <c r="AIC834" s="347"/>
      <c r="AID834" s="347"/>
      <c r="AIE834" s="347"/>
      <c r="AIF834" s="347"/>
      <c r="AIG834" s="347"/>
      <c r="AIH834" s="347"/>
      <c r="AII834" s="347"/>
      <c r="AIJ834" s="347"/>
      <c r="AIK834" s="347"/>
      <c r="AIL834" s="347"/>
      <c r="AIM834" s="347"/>
      <c r="AIN834" s="347"/>
      <c r="AIO834" s="347"/>
      <c r="AIP834" s="347"/>
      <c r="AIQ834" s="347"/>
      <c r="AIR834" s="347"/>
      <c r="AIS834" s="347"/>
      <c r="AIT834" s="347"/>
      <c r="AIU834" s="347"/>
      <c r="AIV834" s="347"/>
      <c r="AIW834" s="347"/>
      <c r="AIX834" s="347"/>
      <c r="AIY834" s="347"/>
      <c r="AIZ834" s="347"/>
      <c r="AJA834" s="347"/>
      <c r="AJB834" s="347"/>
      <c r="AJC834" s="347"/>
      <c r="AJD834" s="347"/>
      <c r="AJE834" s="347"/>
      <c r="AJF834" s="347"/>
      <c r="AJG834" s="347"/>
      <c r="AJH834" s="347"/>
      <c r="AJI834" s="347"/>
      <c r="AJJ834" s="347"/>
      <c r="AJK834" s="347"/>
      <c r="AJL834" s="347"/>
      <c r="AJM834" s="347"/>
      <c r="AJN834" s="347"/>
      <c r="AJO834" s="347"/>
      <c r="AJP834" s="347"/>
      <c r="AJQ834" s="347"/>
      <c r="AJR834" s="347"/>
      <c r="AJS834" s="347"/>
      <c r="AJT834" s="347"/>
      <c r="AJU834" s="347"/>
      <c r="AJV834" s="347"/>
      <c r="AJW834" s="347"/>
      <c r="AJX834" s="347"/>
      <c r="AJY834" s="347"/>
      <c r="AJZ834" s="347"/>
      <c r="AKA834" s="347"/>
      <c r="AKB834" s="347"/>
      <c r="AKC834" s="347"/>
      <c r="AKD834" s="347"/>
      <c r="AKE834" s="347"/>
      <c r="AKF834" s="347"/>
      <c r="AKG834" s="347"/>
      <c r="AKH834" s="347"/>
      <c r="AKI834" s="347"/>
      <c r="AKJ834" s="347"/>
      <c r="AKK834" s="347"/>
      <c r="AKL834" s="347"/>
      <c r="AKM834" s="347"/>
      <c r="AKN834" s="347"/>
      <c r="AKO834" s="347"/>
      <c r="AKP834" s="347"/>
      <c r="AKQ834" s="347"/>
      <c r="AKR834" s="347"/>
      <c r="AKS834" s="347"/>
      <c r="AKT834" s="347"/>
      <c r="AKU834" s="347"/>
      <c r="AKV834" s="347"/>
      <c r="AKW834" s="347"/>
      <c r="AKX834" s="347"/>
      <c r="AKY834" s="347"/>
      <c r="AKZ834" s="347"/>
      <c r="ALA834" s="347"/>
      <c r="ALB834" s="347"/>
      <c r="ALC834" s="347"/>
      <c r="ALD834" s="347"/>
      <c r="ALE834" s="347"/>
      <c r="ALF834" s="347"/>
      <c r="ALG834" s="347"/>
      <c r="ALH834" s="347"/>
      <c r="ALI834" s="347"/>
      <c r="ALJ834" s="347"/>
      <c r="ALK834" s="347"/>
      <c r="ALL834" s="347"/>
      <c r="ALM834" s="347"/>
      <c r="ALN834" s="347"/>
      <c r="ALO834" s="347"/>
      <c r="ALP834" s="347"/>
      <c r="ALQ834" s="347"/>
      <c r="ALR834" s="347"/>
      <c r="ALS834" s="347"/>
      <c r="ALT834" s="347"/>
      <c r="ALU834" s="347"/>
      <c r="ALV834" s="347"/>
      <c r="ALW834" s="347"/>
      <c r="ALX834" s="347"/>
      <c r="ALY834" s="347"/>
      <c r="ALZ834" s="347"/>
      <c r="AMA834" s="347"/>
      <c r="AMB834" s="347"/>
      <c r="AMC834" s="347"/>
      <c r="AMD834" s="347"/>
      <c r="AME834" s="347"/>
      <c r="AMF834" s="347"/>
      <c r="AMG834" s="347"/>
      <c r="AMH834" s="347"/>
      <c r="AMI834" s="347"/>
      <c r="AMJ834" s="347"/>
      <c r="AMK834" s="347"/>
      <c r="AML834" s="347"/>
      <c r="AMM834" s="347"/>
      <c r="AMN834" s="347"/>
      <c r="AMO834" s="347"/>
      <c r="AMP834" s="347"/>
      <c r="AMQ834" s="347"/>
      <c r="AMR834" s="347"/>
      <c r="AMS834" s="347"/>
      <c r="AMT834" s="347"/>
      <c r="AMU834" s="347"/>
      <c r="AMV834" s="347"/>
      <c r="AMW834" s="347"/>
      <c r="AMX834" s="347"/>
      <c r="AMY834" s="347"/>
      <c r="AMZ834" s="347"/>
      <c r="ANA834" s="347"/>
      <c r="ANB834" s="347"/>
      <c r="ANC834" s="347"/>
      <c r="AND834" s="347"/>
      <c r="ANE834" s="347"/>
      <c r="ANF834" s="347"/>
      <c r="ANG834" s="347"/>
      <c r="ANH834" s="347"/>
      <c r="ANI834" s="347"/>
      <c r="ANJ834" s="347"/>
      <c r="ANK834" s="347"/>
      <c r="ANL834" s="347"/>
      <c r="ANM834" s="347"/>
      <c r="ANN834" s="347"/>
      <c r="ANO834" s="347"/>
      <c r="ANP834" s="347"/>
      <c r="ANQ834" s="347"/>
      <c r="ANR834" s="347"/>
      <c r="ANS834" s="347"/>
      <c r="ANT834" s="347"/>
      <c r="ANU834" s="347"/>
      <c r="ANV834" s="347"/>
      <c r="ANW834" s="347"/>
      <c r="ANX834" s="347"/>
      <c r="ANY834" s="347"/>
      <c r="ANZ834" s="347"/>
      <c r="AOA834" s="347"/>
      <c r="AOB834" s="347"/>
      <c r="AOC834" s="347"/>
      <c r="AOD834" s="347"/>
      <c r="AOE834" s="347"/>
      <c r="AOF834" s="347"/>
      <c r="AOG834" s="347"/>
      <c r="AOH834" s="347"/>
      <c r="AOI834" s="347"/>
      <c r="AOJ834" s="347"/>
      <c r="AOK834" s="347"/>
      <c r="AOL834" s="347"/>
      <c r="AOM834" s="347"/>
      <c r="AON834" s="347"/>
      <c r="AOO834" s="347"/>
      <c r="AOP834" s="347"/>
      <c r="AOQ834" s="347"/>
      <c r="AOR834" s="347"/>
      <c r="AOS834" s="347"/>
      <c r="AOT834" s="347"/>
      <c r="AOU834" s="347"/>
      <c r="AOV834" s="347"/>
      <c r="AOW834" s="347"/>
      <c r="AOX834" s="347"/>
      <c r="AOY834" s="347"/>
      <c r="AOZ834" s="347"/>
      <c r="APA834" s="347"/>
      <c r="APB834" s="347"/>
      <c r="APC834" s="347"/>
      <c r="APD834" s="347"/>
      <c r="APE834" s="347"/>
      <c r="APF834" s="347"/>
      <c r="APG834" s="347"/>
      <c r="APH834" s="347"/>
      <c r="API834" s="347"/>
      <c r="APJ834" s="347"/>
      <c r="APK834" s="347"/>
      <c r="APL834" s="347"/>
      <c r="APM834" s="347"/>
      <c r="APN834" s="347"/>
      <c r="APO834" s="347"/>
      <c r="APP834" s="347"/>
      <c r="APQ834" s="347"/>
      <c r="APR834" s="347"/>
      <c r="APS834" s="347"/>
      <c r="APT834" s="347"/>
      <c r="APU834" s="347"/>
      <c r="APV834" s="347"/>
      <c r="APW834" s="347"/>
      <c r="APX834" s="347"/>
      <c r="APY834" s="347"/>
      <c r="APZ834" s="347"/>
      <c r="AQA834" s="347"/>
      <c r="AQB834" s="347"/>
      <c r="AQC834" s="347"/>
      <c r="AQD834" s="347"/>
      <c r="AQE834" s="347"/>
      <c r="AQF834" s="347"/>
      <c r="AQG834" s="347"/>
      <c r="AQH834" s="347"/>
      <c r="AQI834" s="347"/>
      <c r="AQJ834" s="347"/>
      <c r="AQK834" s="347"/>
      <c r="AQL834" s="347"/>
      <c r="AQM834" s="347"/>
      <c r="AQN834" s="347"/>
      <c r="AQO834" s="347"/>
      <c r="AQP834" s="347"/>
      <c r="AQQ834" s="347"/>
      <c r="AQR834" s="347"/>
      <c r="AQS834" s="347"/>
      <c r="AQT834" s="347"/>
      <c r="AQU834" s="347"/>
      <c r="AQV834" s="347"/>
      <c r="AQW834" s="347"/>
      <c r="AQX834" s="347"/>
      <c r="AQY834" s="347"/>
      <c r="AQZ834" s="347"/>
      <c r="ARA834" s="347"/>
      <c r="ARB834" s="347"/>
      <c r="ARC834" s="347"/>
      <c r="ARD834" s="347"/>
      <c r="ARE834" s="347"/>
      <c r="ARF834" s="347"/>
      <c r="ARG834" s="347"/>
      <c r="ARH834" s="347"/>
      <c r="ARI834" s="347"/>
      <c r="ARJ834" s="347"/>
      <c r="ARK834" s="347"/>
      <c r="ARL834" s="347"/>
      <c r="ARM834" s="347"/>
      <c r="ARN834" s="347"/>
      <c r="ARO834" s="347"/>
      <c r="ARP834" s="347"/>
      <c r="ARQ834" s="347"/>
      <c r="ARR834" s="347"/>
      <c r="ARS834" s="347"/>
      <c r="ART834" s="347"/>
      <c r="ARU834" s="347"/>
      <c r="ARV834" s="347"/>
      <c r="ARW834" s="347"/>
      <c r="ARX834" s="347"/>
      <c r="ARY834" s="347"/>
      <c r="ARZ834" s="347"/>
      <c r="ASA834" s="347"/>
      <c r="ASB834" s="347"/>
      <c r="ASC834" s="347"/>
      <c r="ASD834" s="347"/>
      <c r="ASE834" s="347"/>
      <c r="ASF834" s="347"/>
      <c r="ASG834" s="347"/>
      <c r="ASH834" s="347"/>
      <c r="ASI834" s="347"/>
      <c r="ASJ834" s="347"/>
      <c r="ASK834" s="347"/>
      <c r="ASL834" s="347"/>
      <c r="ASM834" s="347"/>
      <c r="ASN834" s="347"/>
      <c r="ASO834" s="347"/>
      <c r="ASP834" s="347"/>
      <c r="ASQ834" s="347"/>
      <c r="ASR834" s="347"/>
      <c r="ASS834" s="347"/>
      <c r="AST834" s="347"/>
      <c r="ASU834" s="347"/>
      <c r="ASV834" s="347"/>
      <c r="ASW834" s="347"/>
      <c r="ASX834" s="347"/>
      <c r="ASY834" s="347"/>
      <c r="ASZ834" s="347"/>
      <c r="ATA834" s="347"/>
      <c r="ATB834" s="347"/>
      <c r="ATC834" s="347"/>
      <c r="ATD834" s="347"/>
      <c r="ATE834" s="347"/>
      <c r="ATF834" s="347"/>
      <c r="ATG834" s="347"/>
      <c r="ATH834" s="347"/>
      <c r="ATI834" s="347"/>
      <c r="ATJ834" s="347"/>
      <c r="ATK834" s="347"/>
      <c r="ATL834" s="347"/>
      <c r="ATM834" s="347"/>
      <c r="ATN834" s="347"/>
      <c r="ATO834" s="347"/>
      <c r="ATP834" s="347"/>
      <c r="ATQ834" s="347"/>
      <c r="ATR834" s="347"/>
      <c r="ATS834" s="347"/>
      <c r="ATT834" s="347"/>
      <c r="ATU834" s="347"/>
      <c r="ATV834" s="347"/>
      <c r="ATW834" s="347"/>
      <c r="ATX834" s="347"/>
      <c r="ATY834" s="347"/>
      <c r="ATZ834" s="347"/>
      <c r="AUA834" s="347"/>
      <c r="AUB834" s="347"/>
      <c r="AUC834" s="347"/>
      <c r="AUD834" s="347"/>
      <c r="AUE834" s="347"/>
      <c r="AUF834" s="347"/>
      <c r="AUG834" s="347"/>
      <c r="AUH834" s="347"/>
      <c r="AUI834" s="347"/>
      <c r="AUJ834" s="347"/>
      <c r="AUK834" s="347"/>
      <c r="AUL834" s="347"/>
      <c r="AUM834" s="347"/>
      <c r="AUN834" s="347"/>
      <c r="AUO834" s="347"/>
      <c r="AUP834" s="347"/>
      <c r="AUQ834" s="347"/>
      <c r="AUR834" s="347"/>
      <c r="AUS834" s="347"/>
      <c r="AUT834" s="347"/>
      <c r="AUU834" s="347"/>
      <c r="AUV834" s="347"/>
      <c r="AUW834" s="347"/>
      <c r="AUX834" s="347"/>
      <c r="AUY834" s="347"/>
      <c r="AUZ834" s="347"/>
      <c r="AVA834" s="347"/>
      <c r="AVB834" s="347"/>
      <c r="AVC834" s="347"/>
      <c r="AVD834" s="347"/>
      <c r="AVE834" s="347"/>
      <c r="AVF834" s="347"/>
      <c r="AVG834" s="347"/>
      <c r="AVH834" s="347"/>
      <c r="AVI834" s="347"/>
      <c r="AVJ834" s="347"/>
      <c r="AVK834" s="347"/>
      <c r="AVL834" s="347"/>
      <c r="AVM834" s="347"/>
      <c r="AVN834" s="347"/>
      <c r="AVO834" s="347"/>
      <c r="AVP834" s="347"/>
      <c r="AVQ834" s="347"/>
      <c r="AVR834" s="347"/>
      <c r="AVS834" s="347"/>
      <c r="AVT834" s="347"/>
      <c r="AVU834" s="347"/>
      <c r="AVV834" s="347"/>
      <c r="AVW834" s="347"/>
      <c r="AVX834" s="347"/>
      <c r="AVY834" s="347"/>
      <c r="AVZ834" s="347"/>
      <c r="AWA834" s="347"/>
      <c r="AWB834" s="347"/>
      <c r="AWC834" s="347"/>
      <c r="AWD834" s="347"/>
      <c r="AWE834" s="347"/>
      <c r="AWF834" s="347"/>
      <c r="AWG834" s="347"/>
      <c r="AWH834" s="347"/>
      <c r="AWI834" s="347"/>
      <c r="AWJ834" s="347"/>
      <c r="AWK834" s="347"/>
      <c r="AWL834" s="347"/>
      <c r="AWM834" s="347"/>
      <c r="AWN834" s="347"/>
      <c r="AWO834" s="347"/>
      <c r="AWP834" s="347"/>
      <c r="AWQ834" s="347"/>
      <c r="AWR834" s="347"/>
      <c r="AWS834" s="347"/>
      <c r="AWT834" s="347"/>
      <c r="AWU834" s="347"/>
      <c r="AWV834" s="347"/>
      <c r="AWW834" s="347"/>
      <c r="AWX834" s="347"/>
      <c r="AWY834" s="347"/>
      <c r="AWZ834" s="347"/>
      <c r="AXA834" s="347"/>
      <c r="AXB834" s="347"/>
      <c r="AXC834" s="347"/>
      <c r="AXD834" s="347"/>
      <c r="AXE834" s="347"/>
      <c r="AXF834" s="347"/>
      <c r="AXG834" s="347"/>
      <c r="AXH834" s="347"/>
      <c r="AXI834" s="347"/>
      <c r="AXJ834" s="347"/>
      <c r="AXK834" s="347"/>
      <c r="AXL834" s="347"/>
      <c r="AXM834" s="347"/>
      <c r="AXN834" s="347"/>
      <c r="AXO834" s="347"/>
      <c r="AXP834" s="347"/>
      <c r="AXQ834" s="347"/>
      <c r="AXR834" s="347"/>
      <c r="AXS834" s="347"/>
      <c r="AXT834" s="347"/>
      <c r="AXU834" s="347"/>
      <c r="AXV834" s="347"/>
      <c r="AXW834" s="347"/>
      <c r="AXX834" s="347"/>
      <c r="AXY834" s="347"/>
      <c r="AXZ834" s="347"/>
      <c r="AYA834" s="347"/>
      <c r="AYB834" s="347"/>
      <c r="AYC834" s="347"/>
      <c r="AYD834" s="347"/>
      <c r="AYE834" s="347"/>
      <c r="AYF834" s="347"/>
      <c r="AYG834" s="347"/>
      <c r="AYH834" s="347"/>
      <c r="AYI834" s="347"/>
      <c r="AYJ834" s="347"/>
      <c r="AYK834" s="347"/>
      <c r="AYL834" s="347"/>
      <c r="AYM834" s="347"/>
      <c r="AYN834" s="347"/>
      <c r="AYO834" s="347"/>
      <c r="AYP834" s="347"/>
      <c r="AYQ834" s="347"/>
      <c r="AYR834" s="347"/>
      <c r="AYS834" s="347"/>
      <c r="AYT834" s="347"/>
      <c r="AYU834" s="347"/>
      <c r="AYV834" s="347"/>
      <c r="AYW834" s="347"/>
      <c r="AYX834" s="347"/>
      <c r="AYY834" s="347"/>
      <c r="AYZ834" s="347"/>
      <c r="AZA834" s="347"/>
      <c r="AZB834" s="347"/>
      <c r="AZC834" s="347"/>
      <c r="AZD834" s="347"/>
      <c r="AZE834" s="347"/>
      <c r="AZF834" s="347"/>
      <c r="AZG834" s="347"/>
      <c r="AZH834" s="347"/>
      <c r="AZI834" s="347"/>
      <c r="AZJ834" s="347"/>
      <c r="AZK834" s="347"/>
      <c r="AZL834" s="347"/>
      <c r="AZM834" s="347"/>
      <c r="AZN834" s="347"/>
      <c r="AZO834" s="347"/>
      <c r="AZP834" s="347"/>
      <c r="AZQ834" s="347"/>
      <c r="AZR834" s="347"/>
      <c r="AZS834" s="347"/>
      <c r="AZT834" s="347"/>
      <c r="AZU834" s="347"/>
      <c r="AZV834" s="347"/>
      <c r="AZW834" s="347"/>
      <c r="AZX834" s="347"/>
      <c r="AZY834" s="347"/>
      <c r="AZZ834" s="347"/>
      <c r="BAA834" s="347"/>
      <c r="BAB834" s="347"/>
      <c r="BAC834" s="347"/>
      <c r="BAD834" s="347"/>
      <c r="BAE834" s="347"/>
      <c r="BAF834" s="347"/>
      <c r="BAG834" s="347"/>
      <c r="BAH834" s="347"/>
      <c r="BAI834" s="347"/>
      <c r="BAJ834" s="347"/>
      <c r="BAK834" s="347"/>
      <c r="BAL834" s="347"/>
      <c r="BAM834" s="347"/>
      <c r="BAN834" s="347"/>
      <c r="BAO834" s="347"/>
      <c r="BAP834" s="347"/>
      <c r="BAQ834" s="347"/>
      <c r="BAR834" s="347"/>
      <c r="BAS834" s="347"/>
      <c r="BAT834" s="347"/>
      <c r="BAU834" s="347"/>
      <c r="BAV834" s="347"/>
      <c r="BAW834" s="347"/>
      <c r="BAX834" s="347"/>
      <c r="BAY834" s="347"/>
      <c r="BAZ834" s="347"/>
      <c r="BBA834" s="347"/>
      <c r="BBB834" s="347"/>
      <c r="BBC834" s="347"/>
      <c r="BBD834" s="347"/>
      <c r="BBE834" s="347"/>
      <c r="BBF834" s="347"/>
      <c r="BBG834" s="347"/>
      <c r="BBH834" s="347"/>
      <c r="BBI834" s="347"/>
      <c r="BBJ834" s="347"/>
      <c r="BBK834" s="347"/>
      <c r="BBL834" s="347"/>
      <c r="BBM834" s="347"/>
      <c r="BBN834" s="347"/>
      <c r="BBO834" s="347"/>
      <c r="BBP834" s="347"/>
      <c r="BBQ834" s="347"/>
      <c r="BBR834" s="347"/>
      <c r="BBS834" s="347"/>
      <c r="BBT834" s="347"/>
      <c r="BBU834" s="347"/>
      <c r="BBV834" s="347"/>
      <c r="BBW834" s="347"/>
      <c r="BBX834" s="347"/>
      <c r="BBY834" s="347"/>
      <c r="BBZ834" s="347"/>
      <c r="BCA834" s="347"/>
      <c r="BCB834" s="347"/>
      <c r="BCC834" s="347"/>
      <c r="BCD834" s="347"/>
      <c r="BCE834" s="347"/>
      <c r="BCF834" s="347"/>
      <c r="BCG834" s="347"/>
      <c r="BCH834" s="347"/>
      <c r="BCI834" s="347"/>
      <c r="BCJ834" s="347"/>
      <c r="BCK834" s="347"/>
      <c r="BCL834" s="347"/>
      <c r="BCM834" s="347"/>
      <c r="BCN834" s="347"/>
      <c r="BCO834" s="347"/>
      <c r="BCP834" s="347"/>
      <c r="BCQ834" s="347"/>
      <c r="BCR834" s="347"/>
      <c r="BCS834" s="347"/>
      <c r="BCT834" s="347"/>
      <c r="BCU834" s="347"/>
      <c r="BCV834" s="347"/>
      <c r="BCW834" s="347"/>
      <c r="BCX834" s="347"/>
      <c r="BCY834" s="347"/>
      <c r="BCZ834" s="347"/>
      <c r="BDA834" s="347"/>
      <c r="BDB834" s="347"/>
      <c r="BDC834" s="347"/>
      <c r="BDD834" s="347"/>
      <c r="BDE834" s="347"/>
      <c r="BDF834" s="347"/>
      <c r="BDG834" s="347"/>
      <c r="BDH834" s="347"/>
      <c r="BDI834" s="347"/>
      <c r="BDJ834" s="347"/>
      <c r="BDK834" s="347"/>
      <c r="BDL834" s="347"/>
      <c r="BDM834" s="347"/>
      <c r="BDN834" s="347"/>
      <c r="BDO834" s="347"/>
      <c r="BDP834" s="347"/>
      <c r="BDQ834" s="347"/>
      <c r="BDR834" s="347"/>
      <c r="BDS834" s="347"/>
      <c r="BDT834" s="347"/>
      <c r="BDU834" s="347"/>
      <c r="BDV834" s="347"/>
      <c r="BDW834" s="347"/>
      <c r="BDX834" s="347"/>
      <c r="BDY834" s="347"/>
      <c r="BDZ834" s="347"/>
      <c r="BEA834" s="347"/>
      <c r="BEB834" s="347"/>
      <c r="BEC834" s="347"/>
      <c r="BED834" s="347"/>
      <c r="BEE834" s="347"/>
      <c r="BEF834" s="347"/>
      <c r="BEG834" s="347"/>
      <c r="BEH834" s="347"/>
      <c r="BEI834" s="347"/>
      <c r="BEJ834" s="347"/>
      <c r="BEK834" s="347"/>
      <c r="BEL834" s="347"/>
      <c r="BEM834" s="347"/>
      <c r="BEN834" s="347"/>
      <c r="BEO834" s="347"/>
      <c r="BEP834" s="347"/>
      <c r="BEQ834" s="347"/>
      <c r="BER834" s="347"/>
      <c r="BES834" s="347"/>
      <c r="BET834" s="347"/>
      <c r="BEU834" s="347"/>
      <c r="BEV834" s="347"/>
      <c r="BEW834" s="347"/>
      <c r="BEX834" s="347"/>
      <c r="BEY834" s="347"/>
      <c r="BEZ834" s="347"/>
      <c r="BFA834" s="347"/>
      <c r="BFB834" s="347"/>
      <c r="BFC834" s="347"/>
      <c r="BFD834" s="347"/>
      <c r="BFE834" s="347"/>
      <c r="BFF834" s="347"/>
      <c r="BFG834" s="347"/>
      <c r="BFH834" s="347"/>
      <c r="BFI834" s="347"/>
      <c r="BFJ834" s="347"/>
      <c r="BFK834" s="347"/>
      <c r="BFL834" s="347"/>
      <c r="BFM834" s="347"/>
      <c r="BFN834" s="347"/>
      <c r="BFO834" s="347"/>
      <c r="BFP834" s="347"/>
      <c r="BFQ834" s="347"/>
      <c r="BFR834" s="347"/>
      <c r="BFS834" s="347"/>
      <c r="BFT834" s="347"/>
      <c r="BFU834" s="347"/>
      <c r="BFV834" s="347"/>
      <c r="BFW834" s="347"/>
      <c r="BFX834" s="347"/>
      <c r="BFY834" s="347"/>
      <c r="BFZ834" s="347"/>
      <c r="BGA834" s="347"/>
      <c r="BGB834" s="347"/>
      <c r="BGC834" s="347"/>
      <c r="BGD834" s="347"/>
      <c r="BGE834" s="347"/>
      <c r="BGF834" s="347"/>
      <c r="BGG834" s="347"/>
      <c r="BGH834" s="347"/>
      <c r="BGI834" s="347"/>
      <c r="BGJ834" s="347"/>
      <c r="BGK834" s="347"/>
      <c r="BGL834" s="347"/>
      <c r="BGM834" s="347"/>
      <c r="BGN834" s="347"/>
      <c r="BGO834" s="347"/>
      <c r="BGP834" s="347"/>
      <c r="BGQ834" s="347"/>
      <c r="BGR834" s="347"/>
      <c r="BGS834" s="347"/>
      <c r="BGT834" s="347"/>
      <c r="BGU834" s="347"/>
      <c r="BGV834" s="347"/>
      <c r="BGW834" s="347"/>
      <c r="BGX834" s="347"/>
      <c r="BGY834" s="347"/>
      <c r="BGZ834" s="347"/>
      <c r="BHA834" s="347"/>
      <c r="BHB834" s="347"/>
      <c r="BHC834" s="347"/>
      <c r="BHD834" s="347"/>
      <c r="BHE834" s="347"/>
      <c r="BHF834" s="347"/>
      <c r="BHG834" s="347"/>
      <c r="BHH834" s="347"/>
      <c r="BHI834" s="347"/>
      <c r="BHJ834" s="347"/>
      <c r="BHK834" s="347"/>
      <c r="BHL834" s="347"/>
      <c r="BHM834" s="347"/>
      <c r="BHN834" s="347"/>
      <c r="BHO834" s="347"/>
      <c r="BHP834" s="347"/>
      <c r="BHQ834" s="347"/>
      <c r="BHR834" s="347"/>
      <c r="BHS834" s="347"/>
      <c r="BHT834" s="347"/>
      <c r="BHU834" s="347"/>
      <c r="BHV834" s="347"/>
      <c r="BHW834" s="347"/>
      <c r="BHX834" s="347"/>
      <c r="BHY834" s="347"/>
      <c r="BHZ834" s="347"/>
      <c r="BIA834" s="347"/>
      <c r="BIB834" s="347"/>
      <c r="BIC834" s="347"/>
      <c r="BID834" s="347"/>
      <c r="BIE834" s="347"/>
      <c r="BIF834" s="347"/>
      <c r="BIG834" s="347"/>
      <c r="BIH834" s="347"/>
      <c r="BII834" s="347"/>
      <c r="BIJ834" s="347"/>
      <c r="BIK834" s="347"/>
      <c r="BIL834" s="347"/>
      <c r="BIM834" s="347"/>
      <c r="BIN834" s="347"/>
      <c r="BIO834" s="347"/>
      <c r="BIP834" s="347"/>
      <c r="BIQ834" s="347"/>
      <c r="BIR834" s="347"/>
      <c r="BIS834" s="347"/>
      <c r="BIT834" s="347"/>
      <c r="BIU834" s="347"/>
      <c r="BIV834" s="347"/>
      <c r="BIW834" s="347"/>
      <c r="BIX834" s="347"/>
      <c r="BIY834" s="347"/>
      <c r="BIZ834" s="347"/>
      <c r="BJA834" s="347"/>
      <c r="BJB834" s="347"/>
      <c r="BJC834" s="347"/>
      <c r="BJD834" s="347"/>
      <c r="BJE834" s="347"/>
      <c r="BJF834" s="347"/>
      <c r="BJG834" s="347"/>
      <c r="BJH834" s="347"/>
      <c r="BJI834" s="347"/>
      <c r="BJJ834" s="347"/>
      <c r="BJK834" s="347"/>
      <c r="BJL834" s="347"/>
      <c r="BJM834" s="347"/>
      <c r="BJN834" s="347"/>
      <c r="BJO834" s="347"/>
      <c r="BJP834" s="347"/>
      <c r="BJQ834" s="347"/>
      <c r="BJR834" s="347"/>
      <c r="BJS834" s="347"/>
      <c r="BJT834" s="347"/>
      <c r="BJU834" s="347"/>
      <c r="BJV834" s="347"/>
      <c r="BJW834" s="347"/>
      <c r="BJX834" s="347"/>
      <c r="BJY834" s="347"/>
      <c r="BJZ834" s="347"/>
      <c r="BKA834" s="347"/>
      <c r="BKB834" s="347"/>
      <c r="BKC834" s="347"/>
      <c r="BKD834" s="347"/>
      <c r="BKE834" s="347"/>
      <c r="BKF834" s="347"/>
      <c r="BKG834" s="347"/>
      <c r="BKH834" s="347"/>
      <c r="BKI834" s="347"/>
      <c r="BKJ834" s="347"/>
      <c r="BKK834" s="347"/>
      <c r="BKL834" s="347"/>
      <c r="BKM834" s="347"/>
      <c r="BKN834" s="347"/>
      <c r="BKO834" s="347"/>
      <c r="BKP834" s="347"/>
      <c r="BKQ834" s="347"/>
      <c r="BKR834" s="347"/>
      <c r="BKS834" s="347"/>
      <c r="BKT834" s="347"/>
      <c r="BKU834" s="347"/>
      <c r="BKV834" s="347"/>
      <c r="BKW834" s="347"/>
      <c r="BKX834" s="347"/>
      <c r="BKY834" s="347"/>
      <c r="BKZ834" s="347"/>
      <c r="BLA834" s="347"/>
      <c r="BLB834" s="347"/>
      <c r="BLC834" s="347"/>
      <c r="BLD834" s="347"/>
      <c r="BLE834" s="347"/>
      <c r="BLF834" s="347"/>
      <c r="BLG834" s="347"/>
      <c r="BLH834" s="347"/>
      <c r="BLI834" s="347"/>
      <c r="BLJ834" s="347"/>
      <c r="BLK834" s="347"/>
      <c r="BLL834" s="347"/>
      <c r="BLM834" s="347"/>
      <c r="BLN834" s="347"/>
      <c r="BLO834" s="347"/>
      <c r="BLP834" s="347"/>
      <c r="BLQ834" s="347"/>
      <c r="BLR834" s="347"/>
      <c r="BLS834" s="347"/>
      <c r="BLT834" s="347"/>
      <c r="BLU834" s="347"/>
      <c r="BLV834" s="347"/>
      <c r="BLW834" s="347"/>
      <c r="BLX834" s="347"/>
      <c r="BLY834" s="347"/>
      <c r="BLZ834" s="347"/>
      <c r="BMA834" s="347"/>
      <c r="BMB834" s="347"/>
      <c r="BMC834" s="347"/>
      <c r="BMD834" s="347"/>
      <c r="BME834" s="347"/>
      <c r="BMF834" s="347"/>
      <c r="BMG834" s="347"/>
      <c r="BMH834" s="347"/>
      <c r="BMI834" s="347"/>
      <c r="BMJ834" s="347"/>
      <c r="BMK834" s="347"/>
      <c r="BML834" s="347"/>
      <c r="BMM834" s="347"/>
      <c r="BMN834" s="347"/>
      <c r="BMO834" s="347"/>
      <c r="BMP834" s="347"/>
      <c r="BMQ834" s="347"/>
      <c r="BMR834" s="347"/>
      <c r="BMS834" s="347"/>
      <c r="BMT834" s="347"/>
      <c r="BMU834" s="347"/>
      <c r="BMV834" s="347"/>
      <c r="BMW834" s="347"/>
      <c r="BMX834" s="347"/>
      <c r="BMY834" s="347"/>
      <c r="BMZ834" s="347"/>
      <c r="BNA834" s="347"/>
      <c r="BNB834" s="347"/>
      <c r="BNC834" s="347"/>
      <c r="BND834" s="347"/>
      <c r="BNE834" s="347"/>
      <c r="BNF834" s="347"/>
      <c r="BNG834" s="347"/>
      <c r="BNH834" s="347"/>
      <c r="BNI834" s="347"/>
      <c r="BNJ834" s="347"/>
      <c r="BNK834" s="347"/>
      <c r="BNL834" s="347"/>
      <c r="BNM834" s="347"/>
      <c r="BNN834" s="347"/>
      <c r="BNO834" s="347"/>
      <c r="BNP834" s="347"/>
      <c r="BNQ834" s="347"/>
      <c r="BNR834" s="347"/>
      <c r="BNS834" s="347"/>
      <c r="BNT834" s="347"/>
      <c r="BNU834" s="347"/>
      <c r="BNV834" s="347"/>
      <c r="BNW834" s="347"/>
      <c r="BNX834" s="347"/>
      <c r="BNY834" s="347"/>
      <c r="BNZ834" s="347"/>
      <c r="BOA834" s="347"/>
      <c r="BOB834" s="347"/>
      <c r="BOC834" s="347"/>
      <c r="BOD834" s="347"/>
      <c r="BOE834" s="347"/>
      <c r="BOF834" s="347"/>
      <c r="BOG834" s="347"/>
      <c r="BOH834" s="347"/>
      <c r="BOI834" s="347"/>
      <c r="BOJ834" s="347"/>
      <c r="BOK834" s="347"/>
      <c r="BOL834" s="347"/>
      <c r="BOM834" s="347"/>
      <c r="BON834" s="347"/>
      <c r="BOO834" s="347"/>
      <c r="BOP834" s="347"/>
      <c r="BOQ834" s="347"/>
      <c r="BOR834" s="347"/>
      <c r="BOS834" s="347"/>
      <c r="BOT834" s="347"/>
      <c r="BOU834" s="347"/>
      <c r="BOV834" s="347"/>
      <c r="BOW834" s="347"/>
      <c r="BOX834" s="347"/>
      <c r="BOY834" s="347"/>
      <c r="BOZ834" s="347"/>
      <c r="BPA834" s="347"/>
      <c r="BPB834" s="347"/>
      <c r="BPC834" s="347"/>
      <c r="BPD834" s="347"/>
      <c r="BPE834" s="347"/>
      <c r="BPF834" s="347"/>
      <c r="BPG834" s="347"/>
      <c r="BPH834" s="347"/>
      <c r="BPI834" s="347"/>
      <c r="BPJ834" s="347"/>
      <c r="BPK834" s="347"/>
      <c r="BPL834" s="347"/>
      <c r="BPM834" s="347"/>
      <c r="BPN834" s="347"/>
      <c r="BPO834" s="347"/>
      <c r="BPP834" s="347"/>
      <c r="BPQ834" s="347"/>
      <c r="BPR834" s="347"/>
      <c r="BPS834" s="347"/>
      <c r="BPT834" s="347"/>
      <c r="BPU834" s="347"/>
      <c r="BPV834" s="347"/>
      <c r="BPW834" s="347"/>
      <c r="BPX834" s="347"/>
      <c r="BPY834" s="347"/>
      <c r="BPZ834" s="347"/>
      <c r="BQA834" s="347"/>
      <c r="BQB834" s="347"/>
      <c r="BQC834" s="347"/>
      <c r="BQD834" s="347"/>
      <c r="BQE834" s="347"/>
      <c r="BQF834" s="347"/>
      <c r="BQG834" s="347"/>
      <c r="BQH834" s="347"/>
      <c r="BQI834" s="347"/>
      <c r="BQJ834" s="347"/>
      <c r="BQK834" s="347"/>
      <c r="BQL834" s="347"/>
      <c r="BQM834" s="347"/>
      <c r="BQN834" s="347"/>
      <c r="BQO834" s="347"/>
      <c r="BQP834" s="347"/>
      <c r="BQQ834" s="347"/>
      <c r="BQR834" s="347"/>
      <c r="BQS834" s="347"/>
      <c r="BQT834" s="347"/>
      <c r="BQU834" s="347"/>
      <c r="BQV834" s="347"/>
      <c r="BQW834" s="347"/>
      <c r="BQX834" s="347"/>
      <c r="BQY834" s="347"/>
      <c r="BQZ834" s="347"/>
      <c r="BRA834" s="347"/>
      <c r="BRB834" s="347"/>
      <c r="BRC834" s="347"/>
      <c r="BRD834" s="347"/>
      <c r="BRE834" s="347"/>
      <c r="BRF834" s="347"/>
      <c r="BRG834" s="347"/>
      <c r="BRH834" s="347"/>
      <c r="BRI834" s="347"/>
      <c r="BRJ834" s="347"/>
      <c r="BRK834" s="347"/>
      <c r="BRL834" s="347"/>
      <c r="BRM834" s="347"/>
      <c r="BRN834" s="347"/>
      <c r="BRO834" s="347"/>
      <c r="BRP834" s="347"/>
      <c r="BRQ834" s="347"/>
      <c r="BRR834" s="347"/>
      <c r="BRS834" s="347"/>
      <c r="BRT834" s="347"/>
      <c r="BRU834" s="347"/>
      <c r="BRV834" s="347"/>
      <c r="BRW834" s="347"/>
      <c r="BRX834" s="347"/>
      <c r="BRY834" s="347"/>
      <c r="BRZ834" s="347"/>
      <c r="BSA834" s="347"/>
      <c r="BSB834" s="347"/>
      <c r="BSC834" s="347"/>
      <c r="BSD834" s="347"/>
      <c r="BSE834" s="347"/>
      <c r="BSF834" s="347"/>
      <c r="BSG834" s="347"/>
      <c r="BSH834" s="347"/>
      <c r="BSI834" s="347"/>
      <c r="BSJ834" s="347"/>
      <c r="BSK834" s="347"/>
      <c r="BSL834" s="347"/>
      <c r="BSM834" s="347"/>
      <c r="BSN834" s="347"/>
      <c r="BSO834" s="347"/>
      <c r="BSP834" s="347"/>
      <c r="BSQ834" s="347"/>
      <c r="BSR834" s="347"/>
      <c r="BSS834" s="347"/>
      <c r="BST834" s="347"/>
      <c r="BSU834" s="347"/>
      <c r="BSV834" s="347"/>
      <c r="BSW834" s="347"/>
      <c r="BSX834" s="347"/>
      <c r="BSY834" s="347"/>
      <c r="BSZ834" s="347"/>
      <c r="BTA834" s="347"/>
      <c r="BTB834" s="347"/>
      <c r="BTC834" s="347"/>
      <c r="BTD834" s="347"/>
      <c r="BTE834" s="347"/>
      <c r="BTF834" s="347"/>
      <c r="BTG834" s="347"/>
      <c r="BTH834" s="347"/>
      <c r="BTI834" s="347"/>
      <c r="BTJ834" s="347"/>
      <c r="BTK834" s="347"/>
      <c r="BTL834" s="347"/>
      <c r="BTM834" s="347"/>
      <c r="BTN834" s="347"/>
      <c r="BTO834" s="347"/>
      <c r="BTP834" s="347"/>
      <c r="BTQ834" s="347"/>
      <c r="BTR834" s="347"/>
      <c r="BTS834" s="347"/>
      <c r="BTT834" s="347"/>
      <c r="BTU834" s="347"/>
      <c r="BTV834" s="347"/>
      <c r="BTW834" s="347"/>
      <c r="BTX834" s="347"/>
      <c r="BTY834" s="347"/>
      <c r="BTZ834" s="347"/>
      <c r="BUA834" s="347"/>
      <c r="BUB834" s="347"/>
      <c r="BUC834" s="347"/>
      <c r="BUD834" s="347"/>
      <c r="BUE834" s="347"/>
      <c r="BUF834" s="347"/>
      <c r="BUG834" s="347"/>
      <c r="BUH834" s="347"/>
      <c r="BUI834" s="347"/>
      <c r="BUJ834" s="347"/>
      <c r="BUK834" s="347"/>
      <c r="BUL834" s="347"/>
      <c r="BUM834" s="347"/>
      <c r="BUN834" s="347"/>
      <c r="BUO834" s="347"/>
      <c r="BUP834" s="347"/>
      <c r="BUQ834" s="347"/>
      <c r="BUR834" s="347"/>
      <c r="BUS834" s="347"/>
      <c r="BUT834" s="347"/>
      <c r="BUU834" s="347"/>
      <c r="BUV834" s="347"/>
      <c r="BUW834" s="347"/>
      <c r="BUX834" s="347"/>
      <c r="BUY834" s="347"/>
      <c r="BUZ834" s="347"/>
      <c r="BVA834" s="347"/>
      <c r="BVB834" s="347"/>
      <c r="BVC834" s="347"/>
      <c r="BVD834" s="347"/>
      <c r="BVE834" s="347"/>
      <c r="BVF834" s="347"/>
      <c r="BVG834" s="347"/>
      <c r="BVH834" s="347"/>
      <c r="BVI834" s="347"/>
      <c r="BVJ834" s="347"/>
      <c r="BVK834" s="347"/>
      <c r="BVL834" s="347"/>
      <c r="BVM834" s="347"/>
      <c r="BVN834" s="347"/>
      <c r="BVO834" s="347"/>
      <c r="BVP834" s="347"/>
      <c r="BVQ834" s="347"/>
      <c r="BVR834" s="347"/>
      <c r="BVS834" s="347"/>
      <c r="BVT834" s="347"/>
      <c r="BVU834" s="347"/>
      <c r="BVV834" s="347"/>
      <c r="BVW834" s="347"/>
      <c r="BVX834" s="347"/>
      <c r="BVY834" s="347"/>
      <c r="BVZ834" s="347"/>
      <c r="BWA834" s="347"/>
      <c r="BWB834" s="347"/>
      <c r="BWC834" s="347"/>
      <c r="BWD834" s="347"/>
      <c r="BWE834" s="347"/>
      <c r="BWF834" s="347"/>
      <c r="BWG834" s="347"/>
      <c r="BWH834" s="347"/>
      <c r="BWI834" s="347"/>
      <c r="BWJ834" s="347"/>
      <c r="BWK834" s="347"/>
      <c r="BWL834" s="347"/>
      <c r="BWM834" s="347"/>
      <c r="BWN834" s="347"/>
      <c r="BWO834" s="347"/>
      <c r="BWP834" s="347"/>
      <c r="BWQ834" s="347"/>
      <c r="BWR834" s="347"/>
      <c r="BWS834" s="347"/>
      <c r="BWT834" s="347"/>
      <c r="BWU834" s="347"/>
      <c r="BWV834" s="347"/>
      <c r="BWW834" s="347"/>
      <c r="BWX834" s="347"/>
      <c r="BWY834" s="347"/>
      <c r="BWZ834" s="347"/>
      <c r="BXA834" s="347"/>
      <c r="BXB834" s="347"/>
      <c r="BXC834" s="347"/>
      <c r="BXD834" s="347"/>
      <c r="BXE834" s="347"/>
      <c r="BXF834" s="347"/>
      <c r="BXG834" s="347"/>
      <c r="BXH834" s="347"/>
      <c r="BXI834" s="347"/>
      <c r="BXJ834" s="347"/>
      <c r="BXK834" s="347"/>
      <c r="BXL834" s="347"/>
      <c r="BXM834" s="347"/>
      <c r="BXN834" s="347"/>
      <c r="BXO834" s="347"/>
      <c r="BXP834" s="347"/>
      <c r="BXQ834" s="347"/>
      <c r="BXR834" s="347"/>
      <c r="BXS834" s="347"/>
      <c r="BXT834" s="347"/>
      <c r="BXU834" s="347"/>
      <c r="BXV834" s="347"/>
      <c r="BXW834" s="347"/>
      <c r="BXX834" s="347"/>
      <c r="BXY834" s="347"/>
      <c r="BXZ834" s="347"/>
      <c r="BYA834" s="347"/>
      <c r="BYB834" s="347"/>
      <c r="BYC834" s="347"/>
      <c r="BYD834" s="347"/>
      <c r="BYE834" s="347"/>
      <c r="BYF834" s="347"/>
      <c r="BYG834" s="347"/>
      <c r="BYH834" s="347"/>
      <c r="BYI834" s="347"/>
      <c r="BYJ834" s="347"/>
      <c r="BYK834" s="347"/>
      <c r="BYL834" s="347"/>
      <c r="BYM834" s="347"/>
      <c r="BYN834" s="347"/>
      <c r="BYO834" s="347"/>
      <c r="BYP834" s="347"/>
      <c r="BYQ834" s="347"/>
      <c r="BYR834" s="347"/>
      <c r="BYS834" s="347"/>
      <c r="BYT834" s="347"/>
      <c r="BYU834" s="347"/>
      <c r="BYV834" s="347"/>
      <c r="BYW834" s="347"/>
      <c r="BYX834" s="347"/>
      <c r="BYY834" s="347"/>
      <c r="BYZ834" s="347"/>
      <c r="BZA834" s="347"/>
      <c r="BZB834" s="347"/>
      <c r="BZC834" s="347"/>
      <c r="BZD834" s="347"/>
      <c r="BZE834" s="347"/>
      <c r="BZF834" s="347"/>
      <c r="BZG834" s="347"/>
      <c r="BZH834" s="347"/>
      <c r="BZI834" s="347"/>
      <c r="BZJ834" s="347"/>
      <c r="BZK834" s="347"/>
      <c r="BZL834" s="347"/>
      <c r="BZM834" s="347"/>
      <c r="BZN834" s="347"/>
      <c r="BZO834" s="347"/>
      <c r="BZP834" s="347"/>
      <c r="BZQ834" s="347"/>
      <c r="BZR834" s="347"/>
      <c r="BZS834" s="347"/>
      <c r="BZT834" s="347"/>
      <c r="BZU834" s="347"/>
      <c r="BZV834" s="347"/>
      <c r="BZW834" s="347"/>
      <c r="BZX834" s="347"/>
      <c r="BZY834" s="347"/>
      <c r="BZZ834" s="347"/>
      <c r="CAA834" s="347"/>
      <c r="CAB834" s="347"/>
      <c r="CAC834" s="347"/>
      <c r="CAD834" s="347"/>
      <c r="CAE834" s="347"/>
      <c r="CAF834" s="347"/>
      <c r="CAG834" s="347"/>
      <c r="CAH834" s="347"/>
      <c r="CAI834" s="347"/>
      <c r="CAJ834" s="347"/>
      <c r="CAK834" s="347"/>
      <c r="CAL834" s="347"/>
      <c r="CAM834" s="347"/>
      <c r="CAN834" s="347"/>
      <c r="CAO834" s="347"/>
      <c r="CAP834" s="347"/>
      <c r="CAQ834" s="347"/>
      <c r="CAR834" s="347"/>
      <c r="CAS834" s="347"/>
      <c r="CAT834" s="347"/>
      <c r="CAU834" s="347"/>
      <c r="CAV834" s="347"/>
      <c r="CAW834" s="347"/>
      <c r="CAX834" s="347"/>
      <c r="CAY834" s="347"/>
      <c r="CAZ834" s="347"/>
      <c r="CBA834" s="347"/>
      <c r="CBB834" s="347"/>
      <c r="CBC834" s="347"/>
      <c r="CBD834" s="347"/>
      <c r="CBE834" s="347"/>
      <c r="CBF834" s="347"/>
      <c r="CBG834" s="347"/>
      <c r="CBH834" s="347"/>
      <c r="CBI834" s="347"/>
      <c r="CBJ834" s="347"/>
      <c r="CBK834" s="347"/>
      <c r="CBL834" s="347"/>
      <c r="CBM834" s="347"/>
      <c r="CBN834" s="347"/>
      <c r="CBO834" s="347"/>
      <c r="CBP834" s="347"/>
      <c r="CBQ834" s="347"/>
      <c r="CBR834" s="347"/>
      <c r="CBS834" s="347"/>
      <c r="CBT834" s="347"/>
      <c r="CBU834" s="347"/>
      <c r="CBV834" s="347"/>
      <c r="CBW834" s="347"/>
      <c r="CBX834" s="347"/>
      <c r="CBY834" s="347"/>
      <c r="CBZ834" s="347"/>
      <c r="CCA834" s="347"/>
      <c r="CCB834" s="347"/>
      <c r="CCC834" s="347"/>
      <c r="CCD834" s="347"/>
      <c r="CCE834" s="347"/>
      <c r="CCF834" s="347"/>
      <c r="CCG834" s="347"/>
      <c r="CCH834" s="347"/>
      <c r="CCI834" s="347"/>
      <c r="CCJ834" s="347"/>
      <c r="CCK834" s="347"/>
      <c r="CCL834" s="347"/>
      <c r="CCM834" s="347"/>
      <c r="CCN834" s="347"/>
      <c r="CCO834" s="347"/>
      <c r="CCP834" s="347"/>
      <c r="CCQ834" s="347"/>
      <c r="CCR834" s="347"/>
      <c r="CCS834" s="347"/>
      <c r="CCT834" s="347"/>
      <c r="CCU834" s="347"/>
      <c r="CCV834" s="347"/>
      <c r="CCW834" s="347"/>
      <c r="CCX834" s="347"/>
      <c r="CCY834" s="347"/>
      <c r="CCZ834" s="347"/>
      <c r="CDA834" s="347"/>
      <c r="CDB834" s="347"/>
      <c r="CDC834" s="347"/>
      <c r="CDD834" s="347"/>
      <c r="CDE834" s="347"/>
      <c r="CDF834" s="347"/>
      <c r="CDG834" s="347"/>
      <c r="CDH834" s="347"/>
      <c r="CDI834" s="347"/>
      <c r="CDJ834" s="347"/>
      <c r="CDK834" s="347"/>
      <c r="CDL834" s="347"/>
      <c r="CDM834" s="347"/>
      <c r="CDN834" s="347"/>
      <c r="CDO834" s="347"/>
      <c r="CDP834" s="347"/>
      <c r="CDQ834" s="347"/>
      <c r="CDR834" s="347"/>
      <c r="CDS834" s="347"/>
      <c r="CDT834" s="347"/>
      <c r="CDU834" s="347"/>
      <c r="CDV834" s="347"/>
      <c r="CDW834" s="347"/>
      <c r="CDX834" s="347"/>
      <c r="CDY834" s="347"/>
      <c r="CDZ834" s="347"/>
      <c r="CEA834" s="347"/>
      <c r="CEB834" s="347"/>
      <c r="CEC834" s="347"/>
      <c r="CED834" s="347"/>
      <c r="CEE834" s="347"/>
      <c r="CEF834" s="347"/>
      <c r="CEG834" s="347"/>
      <c r="CEH834" s="347"/>
      <c r="CEI834" s="347"/>
      <c r="CEJ834" s="347"/>
      <c r="CEK834" s="347"/>
      <c r="CEL834" s="347"/>
      <c r="CEM834" s="347"/>
      <c r="CEN834" s="347"/>
      <c r="CEO834" s="347"/>
      <c r="CEP834" s="347"/>
      <c r="CEQ834" s="347"/>
      <c r="CER834" s="347"/>
      <c r="CES834" s="347"/>
      <c r="CET834" s="347"/>
      <c r="CEU834" s="347"/>
      <c r="CEV834" s="347"/>
      <c r="CEW834" s="347"/>
      <c r="CEX834" s="347"/>
      <c r="CEY834" s="347"/>
      <c r="CEZ834" s="347"/>
      <c r="CFA834" s="347"/>
      <c r="CFB834" s="347"/>
      <c r="CFC834" s="347"/>
      <c r="CFD834" s="347"/>
      <c r="CFE834" s="347"/>
      <c r="CFF834" s="347"/>
      <c r="CFG834" s="347"/>
      <c r="CFH834" s="347"/>
      <c r="CFI834" s="347"/>
      <c r="CFJ834" s="347"/>
      <c r="CFK834" s="347"/>
      <c r="CFL834" s="347"/>
      <c r="CFM834" s="347"/>
      <c r="CFN834" s="347"/>
      <c r="CFO834" s="347"/>
      <c r="CFP834" s="347"/>
      <c r="CFQ834" s="347"/>
      <c r="CFR834" s="347"/>
      <c r="CFS834" s="347"/>
      <c r="CFT834" s="347"/>
      <c r="CFU834" s="347"/>
      <c r="CFV834" s="347"/>
      <c r="CFW834" s="347"/>
      <c r="CFX834" s="347"/>
      <c r="CFY834" s="347"/>
      <c r="CFZ834" s="347"/>
      <c r="CGA834" s="347"/>
      <c r="CGB834" s="347"/>
      <c r="CGC834" s="347"/>
      <c r="CGD834" s="347"/>
      <c r="CGE834" s="347"/>
      <c r="CGF834" s="347"/>
      <c r="CGG834" s="347"/>
      <c r="CGH834" s="347"/>
      <c r="CGI834" s="347"/>
      <c r="CGJ834" s="347"/>
      <c r="CGK834" s="347"/>
      <c r="CGL834" s="347"/>
      <c r="CGM834" s="347"/>
      <c r="CGN834" s="347"/>
      <c r="CGO834" s="347"/>
      <c r="CGP834" s="347"/>
      <c r="CGQ834" s="347"/>
      <c r="CGR834" s="347"/>
      <c r="CGS834" s="347"/>
      <c r="CGT834" s="347"/>
      <c r="CGU834" s="347"/>
      <c r="CGV834" s="347"/>
      <c r="CGW834" s="347"/>
      <c r="CGX834" s="347"/>
      <c r="CGY834" s="347"/>
      <c r="CGZ834" s="347"/>
      <c r="CHA834" s="347"/>
      <c r="CHB834" s="347"/>
      <c r="CHC834" s="347"/>
      <c r="CHD834" s="347"/>
      <c r="CHE834" s="347"/>
      <c r="CHF834" s="347"/>
      <c r="CHG834" s="347"/>
      <c r="CHH834" s="347"/>
      <c r="CHI834" s="347"/>
      <c r="CHJ834" s="347"/>
      <c r="CHK834" s="347"/>
      <c r="CHL834" s="347"/>
      <c r="CHM834" s="347"/>
      <c r="CHN834" s="347"/>
      <c r="CHO834" s="347"/>
      <c r="CHP834" s="347"/>
      <c r="CHQ834" s="347"/>
      <c r="CHR834" s="347"/>
      <c r="CHS834" s="347"/>
      <c r="CHT834" s="347"/>
      <c r="CHU834" s="347"/>
      <c r="CHV834" s="347"/>
      <c r="CHW834" s="347"/>
      <c r="CHX834" s="347"/>
      <c r="CHY834" s="347"/>
      <c r="CHZ834" s="347"/>
      <c r="CIA834" s="347"/>
      <c r="CIB834" s="347"/>
      <c r="CIC834" s="347"/>
      <c r="CID834" s="347"/>
      <c r="CIE834" s="347"/>
      <c r="CIF834" s="347"/>
      <c r="CIG834" s="347"/>
      <c r="CIH834" s="347"/>
      <c r="CII834" s="347"/>
      <c r="CIJ834" s="347"/>
      <c r="CIK834" s="347"/>
      <c r="CIL834" s="347"/>
      <c r="CIM834" s="347"/>
      <c r="CIN834" s="347"/>
      <c r="CIO834" s="347"/>
      <c r="CIP834" s="347"/>
      <c r="CIQ834" s="347"/>
      <c r="CIR834" s="347"/>
      <c r="CIS834" s="347"/>
      <c r="CIT834" s="347"/>
      <c r="CIU834" s="347"/>
      <c r="CIV834" s="347"/>
      <c r="CIW834" s="347"/>
      <c r="CIX834" s="347"/>
      <c r="CIY834" s="347"/>
      <c r="CIZ834" s="347"/>
      <c r="CJA834" s="347"/>
      <c r="CJB834" s="347"/>
      <c r="CJC834" s="347"/>
      <c r="CJD834" s="347"/>
      <c r="CJE834" s="347"/>
      <c r="CJF834" s="347"/>
      <c r="CJG834" s="347"/>
      <c r="CJH834" s="347"/>
      <c r="CJI834" s="347"/>
      <c r="CJJ834" s="347"/>
      <c r="CJK834" s="347"/>
      <c r="CJL834" s="347"/>
      <c r="CJM834" s="347"/>
      <c r="CJN834" s="347"/>
      <c r="CJO834" s="347"/>
      <c r="CJP834" s="347"/>
      <c r="CJQ834" s="347"/>
      <c r="CJR834" s="347"/>
      <c r="CJS834" s="347"/>
      <c r="CJT834" s="347"/>
      <c r="CJU834" s="347"/>
      <c r="CJV834" s="347"/>
      <c r="CJW834" s="347"/>
      <c r="CJX834" s="347"/>
      <c r="CJY834" s="347"/>
      <c r="CJZ834" s="347"/>
      <c r="CKA834" s="347"/>
      <c r="CKB834" s="347"/>
      <c r="CKC834" s="347"/>
      <c r="CKD834" s="347"/>
      <c r="CKE834" s="347"/>
      <c r="CKF834" s="347"/>
      <c r="CKG834" s="347"/>
      <c r="CKH834" s="347"/>
      <c r="CKI834" s="347"/>
      <c r="CKJ834" s="347"/>
      <c r="CKK834" s="347"/>
      <c r="CKL834" s="347"/>
      <c r="CKM834" s="347"/>
      <c r="CKN834" s="347"/>
      <c r="CKO834" s="347"/>
      <c r="CKP834" s="347"/>
      <c r="CKQ834" s="347"/>
      <c r="CKR834" s="347"/>
      <c r="CKS834" s="347"/>
      <c r="CKT834" s="347"/>
      <c r="CKU834" s="347"/>
      <c r="CKV834" s="347"/>
      <c r="CKW834" s="347"/>
      <c r="CKX834" s="347"/>
      <c r="CKY834" s="347"/>
      <c r="CKZ834" s="347"/>
      <c r="CLA834" s="347"/>
      <c r="CLB834" s="347"/>
      <c r="CLC834" s="347"/>
      <c r="CLD834" s="347"/>
      <c r="CLE834" s="347"/>
      <c r="CLF834" s="347"/>
      <c r="CLG834" s="347"/>
      <c r="CLH834" s="347"/>
      <c r="CLI834" s="347"/>
      <c r="CLJ834" s="347"/>
      <c r="CLK834" s="347"/>
      <c r="CLL834" s="347"/>
      <c r="CLM834" s="347"/>
      <c r="CLN834" s="347"/>
      <c r="CLO834" s="347"/>
      <c r="CLP834" s="347"/>
      <c r="CLQ834" s="347"/>
      <c r="CLR834" s="347"/>
      <c r="CLS834" s="347"/>
      <c r="CLT834" s="347"/>
      <c r="CLU834" s="347"/>
      <c r="CLV834" s="347"/>
      <c r="CLW834" s="347"/>
      <c r="CLX834" s="347"/>
      <c r="CLY834" s="347"/>
      <c r="CLZ834" s="347"/>
      <c r="CMA834" s="347"/>
      <c r="CMB834" s="347"/>
      <c r="CMC834" s="347"/>
      <c r="CMD834" s="347"/>
      <c r="CME834" s="347"/>
      <c r="CMF834" s="347"/>
      <c r="CMG834" s="347"/>
      <c r="CMH834" s="347"/>
      <c r="CMI834" s="347"/>
      <c r="CMJ834" s="347"/>
      <c r="CMK834" s="347"/>
      <c r="CML834" s="347"/>
      <c r="CMM834" s="347"/>
      <c r="CMN834" s="347"/>
      <c r="CMO834" s="347"/>
      <c r="CMP834" s="347"/>
      <c r="CMQ834" s="347"/>
      <c r="CMR834" s="347"/>
      <c r="CMS834" s="347"/>
      <c r="CMT834" s="347"/>
      <c r="CMU834" s="347"/>
      <c r="CMV834" s="347"/>
      <c r="CMW834" s="347"/>
      <c r="CMX834" s="347"/>
      <c r="CMY834" s="347"/>
      <c r="CMZ834" s="347"/>
      <c r="CNA834" s="347"/>
      <c r="CNB834" s="347"/>
      <c r="CNC834" s="347"/>
      <c r="CND834" s="347"/>
      <c r="CNE834" s="347"/>
      <c r="CNF834" s="347"/>
      <c r="CNG834" s="347"/>
      <c r="CNH834" s="347"/>
      <c r="CNI834" s="347"/>
      <c r="CNJ834" s="347"/>
      <c r="CNK834" s="347"/>
      <c r="CNL834" s="347"/>
      <c r="CNM834" s="347"/>
      <c r="CNN834" s="347"/>
      <c r="CNO834" s="347"/>
      <c r="CNP834" s="347"/>
      <c r="CNQ834" s="347"/>
      <c r="CNR834" s="347"/>
      <c r="CNS834" s="347"/>
      <c r="CNT834" s="347"/>
      <c r="CNU834" s="347"/>
      <c r="CNV834" s="347"/>
      <c r="CNW834" s="347"/>
      <c r="CNX834" s="347"/>
      <c r="CNY834" s="347"/>
      <c r="CNZ834" s="347"/>
      <c r="COA834" s="347"/>
      <c r="COB834" s="347"/>
      <c r="COC834" s="347"/>
      <c r="COD834" s="347"/>
      <c r="COE834" s="347"/>
      <c r="COF834" s="347"/>
      <c r="COG834" s="347"/>
      <c r="COH834" s="347"/>
      <c r="COI834" s="347"/>
      <c r="COJ834" s="347"/>
      <c r="COK834" s="347"/>
      <c r="COL834" s="347"/>
      <c r="COM834" s="347"/>
      <c r="CON834" s="347"/>
      <c r="COO834" s="347"/>
      <c r="COP834" s="347"/>
      <c r="COQ834" s="347"/>
      <c r="COR834" s="347"/>
      <c r="COS834" s="347"/>
      <c r="COT834" s="347"/>
      <c r="COU834" s="347"/>
      <c r="COV834" s="347"/>
      <c r="COW834" s="347"/>
      <c r="COX834" s="347"/>
      <c r="COY834" s="347"/>
      <c r="COZ834" s="347"/>
      <c r="CPA834" s="347"/>
      <c r="CPB834" s="347"/>
      <c r="CPC834" s="347"/>
      <c r="CPD834" s="347"/>
      <c r="CPE834" s="347"/>
      <c r="CPF834" s="347"/>
      <c r="CPG834" s="347"/>
      <c r="CPH834" s="347"/>
      <c r="CPI834" s="347"/>
      <c r="CPJ834" s="347"/>
      <c r="CPK834" s="347"/>
      <c r="CPL834" s="347"/>
      <c r="CPM834" s="347"/>
      <c r="CPN834" s="347"/>
      <c r="CPO834" s="347"/>
      <c r="CPP834" s="347"/>
      <c r="CPQ834" s="347"/>
      <c r="CPR834" s="347"/>
      <c r="CPS834" s="347"/>
      <c r="CPT834" s="347"/>
      <c r="CPU834" s="347"/>
      <c r="CPV834" s="347"/>
      <c r="CPW834" s="347"/>
      <c r="CPX834" s="347"/>
      <c r="CPY834" s="347"/>
      <c r="CPZ834" s="347"/>
      <c r="CQA834" s="347"/>
      <c r="CQB834" s="347"/>
      <c r="CQC834" s="347"/>
      <c r="CQD834" s="347"/>
      <c r="CQE834" s="347"/>
      <c r="CQF834" s="347"/>
      <c r="CQG834" s="347"/>
      <c r="CQH834" s="347"/>
      <c r="CQI834" s="347"/>
      <c r="CQJ834" s="347"/>
      <c r="CQK834" s="347"/>
      <c r="CQL834" s="347"/>
      <c r="CQM834" s="347"/>
      <c r="CQN834" s="347"/>
      <c r="CQO834" s="347"/>
      <c r="CQP834" s="347"/>
      <c r="CQQ834" s="347"/>
      <c r="CQR834" s="347"/>
      <c r="CQS834" s="347"/>
      <c r="CQT834" s="347"/>
      <c r="CQU834" s="347"/>
      <c r="CQV834" s="347"/>
      <c r="CQW834" s="347"/>
      <c r="CQX834" s="347"/>
      <c r="CQY834" s="347"/>
      <c r="CQZ834" s="347"/>
      <c r="CRA834" s="347"/>
      <c r="CRB834" s="347"/>
      <c r="CRC834" s="347"/>
      <c r="CRD834" s="347"/>
      <c r="CRE834" s="347"/>
      <c r="CRF834" s="347"/>
      <c r="CRG834" s="347"/>
      <c r="CRH834" s="347"/>
      <c r="CRI834" s="347"/>
      <c r="CRJ834" s="347"/>
      <c r="CRK834" s="347"/>
      <c r="CRL834" s="347"/>
      <c r="CRM834" s="347"/>
      <c r="CRN834" s="347"/>
      <c r="CRO834" s="347"/>
      <c r="CRP834" s="347"/>
      <c r="CRQ834" s="347"/>
      <c r="CRR834" s="347"/>
      <c r="CRS834" s="347"/>
      <c r="CRT834" s="347"/>
      <c r="CRU834" s="347"/>
      <c r="CRV834" s="347"/>
      <c r="CRW834" s="347"/>
      <c r="CRX834" s="347"/>
      <c r="CRY834" s="347"/>
      <c r="CRZ834" s="347"/>
      <c r="CSA834" s="347"/>
      <c r="CSB834" s="347"/>
      <c r="CSC834" s="347"/>
      <c r="CSD834" s="347"/>
      <c r="CSE834" s="347"/>
      <c r="CSF834" s="347"/>
      <c r="CSG834" s="347"/>
      <c r="CSH834" s="347"/>
      <c r="CSI834" s="347"/>
      <c r="CSJ834" s="347"/>
      <c r="CSK834" s="347"/>
      <c r="CSL834" s="347"/>
      <c r="CSM834" s="347"/>
      <c r="CSN834" s="347"/>
      <c r="CSO834" s="347"/>
      <c r="CSP834" s="347"/>
      <c r="CSQ834" s="347"/>
      <c r="CSR834" s="347"/>
      <c r="CSS834" s="347"/>
      <c r="CST834" s="347"/>
      <c r="CSU834" s="347"/>
      <c r="CSV834" s="347"/>
      <c r="CSW834" s="347"/>
      <c r="CSX834" s="347"/>
      <c r="CSY834" s="347"/>
      <c r="CSZ834" s="347"/>
      <c r="CTA834" s="347"/>
      <c r="CTB834" s="347"/>
      <c r="CTC834" s="347"/>
      <c r="CTD834" s="347"/>
      <c r="CTE834" s="347"/>
      <c r="CTF834" s="347"/>
      <c r="CTG834" s="347"/>
      <c r="CTH834" s="347"/>
      <c r="CTI834" s="347"/>
      <c r="CTJ834" s="347"/>
      <c r="CTK834" s="347"/>
      <c r="CTL834" s="347"/>
      <c r="CTM834" s="347"/>
      <c r="CTN834" s="347"/>
      <c r="CTO834" s="347"/>
      <c r="CTP834" s="347"/>
      <c r="CTQ834" s="347"/>
      <c r="CTR834" s="347"/>
      <c r="CTS834" s="347"/>
      <c r="CTT834" s="347"/>
      <c r="CTU834" s="347"/>
      <c r="CTV834" s="347"/>
      <c r="CTW834" s="347"/>
      <c r="CTX834" s="347"/>
      <c r="CTY834" s="347"/>
      <c r="CTZ834" s="347"/>
      <c r="CUA834" s="347"/>
      <c r="CUB834" s="347"/>
      <c r="CUC834" s="347"/>
      <c r="CUD834" s="347"/>
      <c r="CUE834" s="347"/>
      <c r="CUF834" s="347"/>
      <c r="CUG834" s="347"/>
      <c r="CUH834" s="347"/>
      <c r="CUI834" s="347"/>
      <c r="CUJ834" s="347"/>
      <c r="CUK834" s="347"/>
      <c r="CUL834" s="347"/>
      <c r="CUM834" s="347"/>
      <c r="CUN834" s="347"/>
      <c r="CUO834" s="347"/>
      <c r="CUP834" s="347"/>
      <c r="CUQ834" s="347"/>
      <c r="CUR834" s="347"/>
      <c r="CUS834" s="347"/>
      <c r="CUT834" s="347"/>
      <c r="CUU834" s="347"/>
      <c r="CUV834" s="347"/>
      <c r="CUW834" s="347"/>
      <c r="CUX834" s="347"/>
      <c r="CUY834" s="347"/>
      <c r="CUZ834" s="347"/>
      <c r="CVA834" s="347"/>
      <c r="CVB834" s="347"/>
      <c r="CVC834" s="347"/>
      <c r="CVD834" s="347"/>
      <c r="CVE834" s="347"/>
      <c r="CVF834" s="347"/>
      <c r="CVG834" s="347"/>
      <c r="CVH834" s="347"/>
      <c r="CVI834" s="347"/>
      <c r="CVJ834" s="347"/>
      <c r="CVK834" s="347"/>
      <c r="CVL834" s="347"/>
      <c r="CVM834" s="347"/>
      <c r="CVN834" s="347"/>
      <c r="CVO834" s="347"/>
      <c r="CVP834" s="347"/>
      <c r="CVQ834" s="347"/>
      <c r="CVR834" s="347"/>
      <c r="CVS834" s="347"/>
      <c r="CVT834" s="347"/>
      <c r="CVU834" s="347"/>
      <c r="CVV834" s="347"/>
      <c r="CVW834" s="347"/>
      <c r="CVX834" s="347"/>
      <c r="CVY834" s="347"/>
      <c r="CVZ834" s="347"/>
      <c r="CWA834" s="347"/>
      <c r="CWB834" s="347"/>
      <c r="CWC834" s="347"/>
      <c r="CWD834" s="347"/>
      <c r="CWE834" s="347"/>
      <c r="CWF834" s="347"/>
      <c r="CWG834" s="347"/>
      <c r="CWH834" s="347"/>
      <c r="CWI834" s="347"/>
      <c r="CWJ834" s="347"/>
      <c r="CWK834" s="347"/>
      <c r="CWL834" s="347"/>
      <c r="CWM834" s="347"/>
      <c r="CWN834" s="347"/>
      <c r="CWO834" s="347"/>
      <c r="CWP834" s="347"/>
      <c r="CWQ834" s="347"/>
      <c r="CWR834" s="347"/>
      <c r="CWS834" s="347"/>
      <c r="CWT834" s="347"/>
      <c r="CWU834" s="347"/>
      <c r="CWV834" s="347"/>
      <c r="CWW834" s="347"/>
      <c r="CWX834" s="347"/>
      <c r="CWY834" s="347"/>
      <c r="CWZ834" s="347"/>
      <c r="CXA834" s="347"/>
      <c r="CXB834" s="347"/>
      <c r="CXC834" s="347"/>
      <c r="CXD834" s="347"/>
      <c r="CXE834" s="347"/>
      <c r="CXF834" s="347"/>
      <c r="CXG834" s="347"/>
      <c r="CXH834" s="347"/>
      <c r="CXI834" s="347"/>
      <c r="CXJ834" s="347"/>
      <c r="CXK834" s="347"/>
      <c r="CXL834" s="347"/>
      <c r="CXM834" s="347"/>
      <c r="CXN834" s="347"/>
      <c r="CXO834" s="347"/>
      <c r="CXP834" s="347"/>
      <c r="CXQ834" s="347"/>
      <c r="CXR834" s="347"/>
      <c r="CXS834" s="347"/>
      <c r="CXT834" s="347"/>
      <c r="CXU834" s="347"/>
      <c r="CXV834" s="347"/>
      <c r="CXW834" s="347"/>
      <c r="CXX834" s="347"/>
      <c r="CXY834" s="347"/>
      <c r="CXZ834" s="347"/>
      <c r="CYA834" s="347"/>
      <c r="CYB834" s="347"/>
      <c r="CYC834" s="347"/>
      <c r="CYD834" s="347"/>
      <c r="CYE834" s="347"/>
      <c r="CYF834" s="347"/>
      <c r="CYG834" s="347"/>
      <c r="CYH834" s="347"/>
      <c r="CYI834" s="347"/>
      <c r="CYJ834" s="347"/>
      <c r="CYK834" s="347"/>
      <c r="CYL834" s="347"/>
      <c r="CYM834" s="347"/>
      <c r="CYN834" s="347"/>
      <c r="CYO834" s="347"/>
      <c r="CYP834" s="347"/>
      <c r="CYQ834" s="347"/>
      <c r="CYR834" s="347"/>
      <c r="CYS834" s="347"/>
      <c r="CYT834" s="347"/>
      <c r="CYU834" s="347"/>
      <c r="CYV834" s="347"/>
      <c r="CYW834" s="347"/>
      <c r="CYX834" s="347"/>
      <c r="CYY834" s="347"/>
      <c r="CYZ834" s="347"/>
      <c r="CZA834" s="347"/>
      <c r="CZB834" s="347"/>
      <c r="CZC834" s="347"/>
      <c r="CZD834" s="347"/>
      <c r="CZE834" s="347"/>
      <c r="CZF834" s="347"/>
      <c r="CZG834" s="347"/>
      <c r="CZH834" s="347"/>
      <c r="CZI834" s="347"/>
      <c r="CZJ834" s="347"/>
      <c r="CZK834" s="347"/>
      <c r="CZL834" s="347"/>
      <c r="CZM834" s="347"/>
      <c r="CZN834" s="347"/>
      <c r="CZO834" s="347"/>
      <c r="CZP834" s="347"/>
      <c r="CZQ834" s="347"/>
      <c r="CZR834" s="347"/>
      <c r="CZS834" s="347"/>
      <c r="CZT834" s="347"/>
      <c r="CZU834" s="347"/>
      <c r="CZV834" s="347"/>
      <c r="CZW834" s="347"/>
      <c r="CZX834" s="347"/>
      <c r="CZY834" s="347"/>
      <c r="CZZ834" s="347"/>
      <c r="DAA834" s="347"/>
      <c r="DAB834" s="347"/>
      <c r="DAC834" s="347"/>
      <c r="DAD834" s="347"/>
      <c r="DAE834" s="347"/>
      <c r="DAF834" s="347"/>
      <c r="DAG834" s="347"/>
      <c r="DAH834" s="347"/>
      <c r="DAI834" s="347"/>
      <c r="DAJ834" s="347"/>
      <c r="DAK834" s="347"/>
      <c r="DAL834" s="347"/>
      <c r="DAM834" s="347"/>
      <c r="DAN834" s="347"/>
      <c r="DAO834" s="347"/>
      <c r="DAP834" s="347"/>
      <c r="DAQ834" s="347"/>
      <c r="DAR834" s="347"/>
      <c r="DAS834" s="347"/>
      <c r="DAT834" s="347"/>
      <c r="DAU834" s="347"/>
      <c r="DAV834" s="347"/>
      <c r="DAW834" s="347"/>
      <c r="DAX834" s="347"/>
      <c r="DAY834" s="347"/>
      <c r="DAZ834" s="347"/>
      <c r="DBA834" s="347"/>
      <c r="DBB834" s="347"/>
      <c r="DBC834" s="347"/>
      <c r="DBD834" s="347"/>
      <c r="DBE834" s="347"/>
      <c r="DBF834" s="347"/>
      <c r="DBG834" s="347"/>
      <c r="DBH834" s="347"/>
      <c r="DBI834" s="347"/>
      <c r="DBJ834" s="347"/>
      <c r="DBK834" s="347"/>
      <c r="DBL834" s="347"/>
      <c r="DBM834" s="347"/>
      <c r="DBN834" s="347"/>
      <c r="DBO834" s="347"/>
      <c r="DBP834" s="347"/>
      <c r="DBQ834" s="347"/>
      <c r="DBR834" s="347"/>
      <c r="DBS834" s="347"/>
      <c r="DBT834" s="347"/>
      <c r="DBU834" s="347"/>
      <c r="DBV834" s="347"/>
      <c r="DBW834" s="347"/>
      <c r="DBX834" s="347"/>
      <c r="DBY834" s="347"/>
      <c r="DBZ834" s="347"/>
      <c r="DCA834" s="347"/>
      <c r="DCB834" s="347"/>
      <c r="DCC834" s="347"/>
      <c r="DCD834" s="347"/>
      <c r="DCE834" s="347"/>
      <c r="DCF834" s="347"/>
      <c r="DCG834" s="347"/>
      <c r="DCH834" s="347"/>
      <c r="DCI834" s="347"/>
      <c r="DCJ834" s="347"/>
      <c r="DCK834" s="347"/>
      <c r="DCL834" s="347"/>
      <c r="DCM834" s="347"/>
      <c r="DCN834" s="347"/>
      <c r="DCO834" s="347"/>
      <c r="DCP834" s="347"/>
      <c r="DCQ834" s="347"/>
      <c r="DCR834" s="347"/>
      <c r="DCS834" s="347"/>
      <c r="DCT834" s="347"/>
      <c r="DCU834" s="347"/>
      <c r="DCV834" s="347"/>
      <c r="DCW834" s="347"/>
      <c r="DCX834" s="347"/>
      <c r="DCY834" s="347"/>
      <c r="DCZ834" s="347"/>
      <c r="DDA834" s="347"/>
      <c r="DDB834" s="347"/>
      <c r="DDC834" s="347"/>
      <c r="DDD834" s="347"/>
      <c r="DDE834" s="347"/>
      <c r="DDF834" s="347"/>
      <c r="DDG834" s="347"/>
      <c r="DDH834" s="347"/>
      <c r="DDI834" s="347"/>
      <c r="DDJ834" s="347"/>
      <c r="DDK834" s="347"/>
      <c r="DDL834" s="347"/>
      <c r="DDM834" s="347"/>
      <c r="DDN834" s="347"/>
      <c r="DDO834" s="347"/>
      <c r="DDP834" s="347"/>
      <c r="DDQ834" s="347"/>
      <c r="DDR834" s="347"/>
      <c r="DDS834" s="347"/>
      <c r="DDT834" s="347"/>
      <c r="DDU834" s="347"/>
      <c r="DDV834" s="347"/>
      <c r="DDW834" s="347"/>
      <c r="DDX834" s="347"/>
      <c r="DDY834" s="347"/>
      <c r="DDZ834" s="347"/>
      <c r="DEA834" s="347"/>
      <c r="DEB834" s="347"/>
      <c r="DEC834" s="347"/>
      <c r="DED834" s="347"/>
      <c r="DEE834" s="347"/>
      <c r="DEF834" s="347"/>
      <c r="DEG834" s="347"/>
      <c r="DEH834" s="347"/>
      <c r="DEI834" s="347"/>
      <c r="DEJ834" s="347"/>
      <c r="DEK834" s="347"/>
      <c r="DEL834" s="347"/>
      <c r="DEM834" s="347"/>
      <c r="DEN834" s="347"/>
      <c r="DEO834" s="347"/>
      <c r="DEP834" s="347"/>
      <c r="DEQ834" s="347"/>
      <c r="DER834" s="347"/>
      <c r="DES834" s="347"/>
      <c r="DET834" s="347"/>
      <c r="DEU834" s="347"/>
      <c r="DEV834" s="347"/>
      <c r="DEW834" s="347"/>
      <c r="DEX834" s="347"/>
      <c r="DEY834" s="347"/>
      <c r="DEZ834" s="347"/>
      <c r="DFA834" s="347"/>
      <c r="DFB834" s="347"/>
      <c r="DFC834" s="347"/>
      <c r="DFD834" s="347"/>
      <c r="DFE834" s="347"/>
      <c r="DFF834" s="347"/>
      <c r="DFG834" s="347"/>
      <c r="DFH834" s="347"/>
      <c r="DFI834" s="347"/>
      <c r="DFJ834" s="347"/>
      <c r="DFK834" s="347"/>
      <c r="DFL834" s="347"/>
      <c r="DFM834" s="347"/>
      <c r="DFN834" s="347"/>
      <c r="DFO834" s="347"/>
      <c r="DFP834" s="347"/>
      <c r="DFQ834" s="347"/>
      <c r="DFR834" s="347"/>
      <c r="DFS834" s="347"/>
      <c r="DFT834" s="347"/>
      <c r="DFU834" s="347"/>
      <c r="DFV834" s="347"/>
      <c r="DFW834" s="347"/>
      <c r="DFX834" s="347"/>
      <c r="DFY834" s="347"/>
      <c r="DFZ834" s="347"/>
      <c r="DGA834" s="347"/>
      <c r="DGB834" s="347"/>
      <c r="DGC834" s="347"/>
      <c r="DGD834" s="347"/>
      <c r="DGE834" s="347"/>
      <c r="DGF834" s="347"/>
      <c r="DGG834" s="347"/>
      <c r="DGH834" s="347"/>
      <c r="DGI834" s="347"/>
      <c r="DGJ834" s="347"/>
      <c r="DGK834" s="347"/>
      <c r="DGL834" s="347"/>
      <c r="DGM834" s="347"/>
      <c r="DGN834" s="347"/>
      <c r="DGO834" s="347"/>
      <c r="DGP834" s="347"/>
      <c r="DGQ834" s="347"/>
      <c r="DGR834" s="347"/>
      <c r="DGS834" s="347"/>
      <c r="DGT834" s="347"/>
      <c r="DGU834" s="347"/>
      <c r="DGV834" s="347"/>
      <c r="DGW834" s="347"/>
      <c r="DGX834" s="347"/>
      <c r="DGY834" s="347"/>
      <c r="DGZ834" s="347"/>
      <c r="DHA834" s="347"/>
      <c r="DHB834" s="347"/>
      <c r="DHC834" s="347"/>
      <c r="DHD834" s="347"/>
      <c r="DHE834" s="347"/>
      <c r="DHF834" s="347"/>
      <c r="DHG834" s="347"/>
      <c r="DHH834" s="347"/>
      <c r="DHI834" s="347"/>
      <c r="DHJ834" s="347"/>
      <c r="DHK834" s="347"/>
      <c r="DHL834" s="347"/>
      <c r="DHM834" s="347"/>
      <c r="DHN834" s="347"/>
      <c r="DHO834" s="347"/>
      <c r="DHP834" s="347"/>
      <c r="DHQ834" s="347"/>
      <c r="DHR834" s="347"/>
      <c r="DHS834" s="347"/>
      <c r="DHT834" s="347"/>
      <c r="DHU834" s="347"/>
      <c r="DHV834" s="347"/>
      <c r="DHW834" s="347"/>
      <c r="DHX834" s="347"/>
      <c r="DHY834" s="347"/>
      <c r="DHZ834" s="347"/>
      <c r="DIA834" s="347"/>
      <c r="DIB834" s="347"/>
      <c r="DIC834" s="347"/>
      <c r="DID834" s="347"/>
      <c r="DIE834" s="347"/>
      <c r="DIF834" s="347"/>
      <c r="DIG834" s="347"/>
      <c r="DIH834" s="347"/>
      <c r="DII834" s="347"/>
      <c r="DIJ834" s="347"/>
      <c r="DIK834" s="347"/>
      <c r="DIL834" s="347"/>
      <c r="DIM834" s="347"/>
      <c r="DIN834" s="347"/>
      <c r="DIO834" s="347"/>
      <c r="DIP834" s="347"/>
      <c r="DIQ834" s="347"/>
      <c r="DIR834" s="347"/>
      <c r="DIS834" s="347"/>
      <c r="DIT834" s="347"/>
      <c r="DIU834" s="347"/>
      <c r="DIV834" s="347"/>
      <c r="DIW834" s="347"/>
      <c r="DIX834" s="347"/>
      <c r="DIY834" s="347"/>
      <c r="DIZ834" s="347"/>
      <c r="DJA834" s="347"/>
      <c r="DJB834" s="347"/>
      <c r="DJC834" s="347"/>
      <c r="DJD834" s="347"/>
      <c r="DJE834" s="347"/>
      <c r="DJF834" s="347"/>
      <c r="DJG834" s="347"/>
      <c r="DJH834" s="347"/>
      <c r="DJI834" s="347"/>
      <c r="DJJ834" s="347"/>
      <c r="DJK834" s="347"/>
      <c r="DJL834" s="347"/>
      <c r="DJM834" s="347"/>
      <c r="DJN834" s="347"/>
      <c r="DJO834" s="347"/>
      <c r="DJP834" s="347"/>
      <c r="DJQ834" s="347"/>
      <c r="DJR834" s="347"/>
      <c r="DJS834" s="347"/>
      <c r="DJT834" s="347"/>
      <c r="DJU834" s="347"/>
      <c r="DJV834" s="347"/>
      <c r="DJW834" s="347"/>
      <c r="DJX834" s="347"/>
      <c r="DJY834" s="347"/>
      <c r="DJZ834" s="347"/>
      <c r="DKA834" s="347"/>
      <c r="DKB834" s="347"/>
      <c r="DKC834" s="347"/>
      <c r="DKD834" s="347"/>
      <c r="DKE834" s="347"/>
      <c r="DKF834" s="347"/>
      <c r="DKG834" s="347"/>
      <c r="DKH834" s="347"/>
      <c r="DKI834" s="347"/>
      <c r="DKJ834" s="347"/>
      <c r="DKK834" s="347"/>
      <c r="DKL834" s="347"/>
      <c r="DKM834" s="347"/>
      <c r="DKN834" s="347"/>
      <c r="DKO834" s="347"/>
      <c r="DKP834" s="347"/>
      <c r="DKQ834" s="347"/>
      <c r="DKR834" s="347"/>
      <c r="DKS834" s="347"/>
      <c r="DKT834" s="347"/>
      <c r="DKU834" s="347"/>
      <c r="DKV834" s="347"/>
      <c r="DKW834" s="347"/>
      <c r="DKX834" s="347"/>
      <c r="DKY834" s="347"/>
      <c r="DKZ834" s="347"/>
      <c r="DLA834" s="347"/>
      <c r="DLB834" s="347"/>
      <c r="DLC834" s="347"/>
      <c r="DLD834" s="347"/>
      <c r="DLE834" s="347"/>
      <c r="DLF834" s="347"/>
      <c r="DLG834" s="347"/>
      <c r="DLH834" s="347"/>
      <c r="DLI834" s="347"/>
      <c r="DLJ834" s="347"/>
      <c r="DLK834" s="347"/>
      <c r="DLL834" s="347"/>
      <c r="DLM834" s="347"/>
      <c r="DLN834" s="347"/>
      <c r="DLO834" s="347"/>
      <c r="DLP834" s="347"/>
      <c r="DLQ834" s="347"/>
      <c r="DLR834" s="347"/>
      <c r="DLS834" s="347"/>
      <c r="DLT834" s="347"/>
      <c r="DLU834" s="347"/>
      <c r="DLV834" s="347"/>
      <c r="DLW834" s="347"/>
      <c r="DLX834" s="347"/>
      <c r="DLY834" s="347"/>
      <c r="DLZ834" s="347"/>
      <c r="DMA834" s="347"/>
      <c r="DMB834" s="347"/>
      <c r="DMC834" s="347"/>
      <c r="DMD834" s="347"/>
      <c r="DME834" s="347"/>
      <c r="DMF834" s="347"/>
      <c r="DMG834" s="347"/>
      <c r="DMH834" s="347"/>
      <c r="DMI834" s="347"/>
      <c r="DMJ834" s="347"/>
      <c r="DMK834" s="347"/>
      <c r="DML834" s="347"/>
      <c r="DMM834" s="347"/>
      <c r="DMN834" s="347"/>
      <c r="DMO834" s="347"/>
      <c r="DMP834" s="347"/>
      <c r="DMQ834" s="347"/>
      <c r="DMR834" s="347"/>
      <c r="DMS834" s="347"/>
      <c r="DMT834" s="347"/>
      <c r="DMU834" s="347"/>
      <c r="DMV834" s="347"/>
      <c r="DMW834" s="347"/>
      <c r="DMX834" s="347"/>
      <c r="DMY834" s="347"/>
      <c r="DMZ834" s="347"/>
      <c r="DNA834" s="347"/>
      <c r="DNB834" s="347"/>
      <c r="DNC834" s="347"/>
      <c r="DND834" s="347"/>
      <c r="DNE834" s="347"/>
      <c r="DNF834" s="347"/>
      <c r="DNG834" s="347"/>
      <c r="DNH834" s="347"/>
      <c r="DNI834" s="347"/>
      <c r="DNJ834" s="347"/>
      <c r="DNK834" s="347"/>
      <c r="DNL834" s="347"/>
      <c r="DNM834" s="347"/>
      <c r="DNN834" s="347"/>
      <c r="DNO834" s="347"/>
      <c r="DNP834" s="347"/>
      <c r="DNQ834" s="347"/>
      <c r="DNR834" s="347"/>
      <c r="DNS834" s="347"/>
      <c r="DNT834" s="347"/>
      <c r="DNU834" s="347"/>
      <c r="DNV834" s="347"/>
      <c r="DNW834" s="347"/>
      <c r="DNX834" s="347"/>
      <c r="DNY834" s="347"/>
      <c r="DNZ834" s="347"/>
      <c r="DOA834" s="347"/>
      <c r="DOB834" s="347"/>
      <c r="DOC834" s="347"/>
      <c r="DOD834" s="347"/>
      <c r="DOE834" s="347"/>
      <c r="DOF834" s="347"/>
      <c r="DOG834" s="347"/>
      <c r="DOH834" s="347"/>
      <c r="DOI834" s="347"/>
      <c r="DOJ834" s="347"/>
      <c r="DOK834" s="347"/>
      <c r="DOL834" s="347"/>
      <c r="DOM834" s="347"/>
      <c r="DON834" s="347"/>
      <c r="DOO834" s="347"/>
      <c r="DOP834" s="347"/>
      <c r="DOQ834" s="347"/>
      <c r="DOR834" s="347"/>
      <c r="DOS834" s="347"/>
      <c r="DOT834" s="347"/>
      <c r="DOU834" s="347"/>
      <c r="DOV834" s="347"/>
      <c r="DOW834" s="347"/>
      <c r="DOX834" s="347"/>
      <c r="DOY834" s="347"/>
      <c r="DOZ834" s="347"/>
      <c r="DPA834" s="347"/>
      <c r="DPB834" s="347"/>
      <c r="DPC834" s="347"/>
      <c r="DPD834" s="347"/>
      <c r="DPE834" s="347"/>
      <c r="DPF834" s="347"/>
      <c r="DPG834" s="347"/>
      <c r="DPH834" s="347"/>
      <c r="DPI834" s="347"/>
      <c r="DPJ834" s="347"/>
      <c r="DPK834" s="347"/>
      <c r="DPL834" s="347"/>
      <c r="DPM834" s="347"/>
      <c r="DPN834" s="347"/>
      <c r="DPO834" s="347"/>
      <c r="DPP834" s="347"/>
      <c r="DPQ834" s="347"/>
      <c r="DPR834" s="347"/>
      <c r="DPS834" s="347"/>
      <c r="DPT834" s="347"/>
      <c r="DPU834" s="347"/>
      <c r="DPV834" s="347"/>
      <c r="DPW834" s="347"/>
      <c r="DPX834" s="347"/>
      <c r="DPY834" s="347"/>
      <c r="DPZ834" s="347"/>
      <c r="DQA834" s="347"/>
      <c r="DQB834" s="347"/>
      <c r="DQC834" s="347"/>
      <c r="DQD834" s="347"/>
      <c r="DQE834" s="347"/>
      <c r="DQF834" s="347"/>
      <c r="DQG834" s="347"/>
      <c r="DQH834" s="347"/>
      <c r="DQI834" s="347"/>
      <c r="DQJ834" s="347"/>
      <c r="DQK834" s="347"/>
      <c r="DQL834" s="347"/>
      <c r="DQM834" s="347"/>
      <c r="DQN834" s="347"/>
      <c r="DQO834" s="347"/>
      <c r="DQP834" s="347"/>
      <c r="DQQ834" s="347"/>
      <c r="DQR834" s="347"/>
      <c r="DQS834" s="347"/>
      <c r="DQT834" s="347"/>
      <c r="DQU834" s="347"/>
      <c r="DQV834" s="347"/>
      <c r="DQW834" s="347"/>
      <c r="DQX834" s="347"/>
      <c r="DQY834" s="347"/>
      <c r="DQZ834" s="347"/>
      <c r="DRA834" s="347"/>
      <c r="DRB834" s="347"/>
      <c r="DRC834" s="347"/>
      <c r="DRD834" s="347"/>
      <c r="DRE834" s="347"/>
      <c r="DRF834" s="347"/>
      <c r="DRG834" s="347"/>
      <c r="DRH834" s="347"/>
      <c r="DRI834" s="347"/>
      <c r="DRJ834" s="347"/>
      <c r="DRK834" s="347"/>
      <c r="DRL834" s="347"/>
      <c r="DRM834" s="347"/>
      <c r="DRN834" s="347"/>
      <c r="DRO834" s="347"/>
      <c r="DRP834" s="347"/>
      <c r="DRQ834" s="347"/>
      <c r="DRR834" s="347"/>
      <c r="DRS834" s="347"/>
      <c r="DRT834" s="347"/>
      <c r="DRU834" s="347"/>
      <c r="DRV834" s="347"/>
      <c r="DRW834" s="347"/>
      <c r="DRX834" s="347"/>
      <c r="DRY834" s="347"/>
      <c r="DRZ834" s="347"/>
      <c r="DSA834" s="347"/>
      <c r="DSB834" s="347"/>
      <c r="DSC834" s="347"/>
      <c r="DSD834" s="347"/>
      <c r="DSE834" s="347"/>
      <c r="DSF834" s="347"/>
      <c r="DSG834" s="347"/>
      <c r="DSH834" s="347"/>
      <c r="DSI834" s="347"/>
      <c r="DSJ834" s="347"/>
      <c r="DSK834" s="347"/>
      <c r="DSL834" s="347"/>
      <c r="DSM834" s="347"/>
      <c r="DSN834" s="347"/>
      <c r="DSO834" s="347"/>
      <c r="DSP834" s="347"/>
      <c r="DSQ834" s="347"/>
      <c r="DSR834" s="347"/>
      <c r="DSS834" s="347"/>
      <c r="DST834" s="347"/>
      <c r="DSU834" s="347"/>
      <c r="DSV834" s="347"/>
      <c r="DSW834" s="347"/>
      <c r="DSX834" s="347"/>
      <c r="DSY834" s="347"/>
      <c r="DSZ834" s="347"/>
      <c r="DTA834" s="347"/>
      <c r="DTB834" s="347"/>
      <c r="DTC834" s="347"/>
      <c r="DTD834" s="347"/>
      <c r="DTE834" s="347"/>
      <c r="DTF834" s="347"/>
      <c r="DTG834" s="347"/>
      <c r="DTH834" s="347"/>
      <c r="DTI834" s="347"/>
      <c r="DTJ834" s="347"/>
      <c r="DTK834" s="347"/>
      <c r="DTL834" s="347"/>
      <c r="DTM834" s="347"/>
      <c r="DTN834" s="347"/>
      <c r="DTO834" s="347"/>
      <c r="DTP834" s="347"/>
      <c r="DTQ834" s="347"/>
      <c r="DTR834" s="347"/>
      <c r="DTS834" s="347"/>
      <c r="DTT834" s="347"/>
      <c r="DTU834" s="347"/>
      <c r="DTV834" s="347"/>
      <c r="DTW834" s="347"/>
      <c r="DTX834" s="347"/>
      <c r="DTY834" s="347"/>
      <c r="DTZ834" s="347"/>
      <c r="DUA834" s="347"/>
      <c r="DUB834" s="347"/>
      <c r="DUC834" s="347"/>
      <c r="DUD834" s="347"/>
      <c r="DUE834" s="347"/>
      <c r="DUF834" s="347"/>
      <c r="DUG834" s="347"/>
      <c r="DUH834" s="347"/>
      <c r="DUI834" s="347"/>
      <c r="DUJ834" s="347"/>
      <c r="DUK834" s="347"/>
      <c r="DUL834" s="347"/>
      <c r="DUM834" s="347"/>
      <c r="DUN834" s="347"/>
      <c r="DUO834" s="347"/>
      <c r="DUP834" s="347"/>
      <c r="DUQ834" s="347"/>
      <c r="DUR834" s="347"/>
      <c r="DUS834" s="347"/>
      <c r="DUT834" s="347"/>
      <c r="DUU834" s="347"/>
      <c r="DUV834" s="347"/>
      <c r="DUW834" s="347"/>
      <c r="DUX834" s="347"/>
      <c r="DUY834" s="347"/>
      <c r="DUZ834" s="347"/>
      <c r="DVA834" s="347"/>
      <c r="DVB834" s="347"/>
      <c r="DVC834" s="347"/>
      <c r="DVD834" s="347"/>
      <c r="DVE834" s="347"/>
      <c r="DVF834" s="347"/>
      <c r="DVG834" s="347"/>
      <c r="DVH834" s="347"/>
      <c r="DVI834" s="347"/>
      <c r="DVJ834" s="347"/>
      <c r="DVK834" s="347"/>
      <c r="DVL834" s="347"/>
      <c r="DVM834" s="347"/>
      <c r="DVN834" s="347"/>
      <c r="DVO834" s="347"/>
      <c r="DVP834" s="347"/>
      <c r="DVQ834" s="347"/>
      <c r="DVR834" s="347"/>
      <c r="DVS834" s="347"/>
      <c r="DVT834" s="347"/>
      <c r="DVU834" s="347"/>
      <c r="DVV834" s="347"/>
      <c r="DVW834" s="347"/>
      <c r="DVX834" s="347"/>
      <c r="DVY834" s="347"/>
      <c r="DVZ834" s="347"/>
      <c r="DWA834" s="347"/>
      <c r="DWB834" s="347"/>
      <c r="DWC834" s="347"/>
      <c r="DWD834" s="347"/>
      <c r="DWE834" s="347"/>
      <c r="DWF834" s="347"/>
      <c r="DWG834" s="347"/>
      <c r="DWH834" s="347"/>
      <c r="DWI834" s="347"/>
      <c r="DWJ834" s="347"/>
      <c r="DWK834" s="347"/>
      <c r="DWL834" s="347"/>
      <c r="DWM834" s="347"/>
      <c r="DWN834" s="347"/>
      <c r="DWO834" s="347"/>
      <c r="DWP834" s="347"/>
      <c r="DWQ834" s="347"/>
      <c r="DWR834" s="347"/>
      <c r="DWS834" s="347"/>
      <c r="DWT834" s="347"/>
      <c r="DWU834" s="347"/>
      <c r="DWV834" s="347"/>
      <c r="DWW834" s="347"/>
      <c r="DWX834" s="347"/>
      <c r="DWY834" s="347"/>
      <c r="DWZ834" s="347"/>
      <c r="DXA834" s="347"/>
      <c r="DXB834" s="347"/>
      <c r="DXC834" s="347"/>
      <c r="DXD834" s="347"/>
      <c r="DXE834" s="347"/>
      <c r="DXF834" s="347"/>
      <c r="DXG834" s="347"/>
      <c r="DXH834" s="347"/>
      <c r="DXI834" s="347"/>
      <c r="DXJ834" s="347"/>
      <c r="DXK834" s="347"/>
      <c r="DXL834" s="347"/>
      <c r="DXM834" s="347"/>
      <c r="DXN834" s="347"/>
      <c r="DXO834" s="347"/>
      <c r="DXP834" s="347"/>
      <c r="DXQ834" s="347"/>
      <c r="DXR834" s="347"/>
      <c r="DXS834" s="347"/>
      <c r="DXT834" s="347"/>
      <c r="DXU834" s="347"/>
      <c r="DXV834" s="347"/>
      <c r="DXW834" s="347"/>
      <c r="DXX834" s="347"/>
      <c r="DXY834" s="347"/>
      <c r="DXZ834" s="347"/>
      <c r="DYA834" s="347"/>
      <c r="DYB834" s="347"/>
      <c r="DYC834" s="347"/>
      <c r="DYD834" s="347"/>
      <c r="DYE834" s="347"/>
      <c r="DYF834" s="347"/>
      <c r="DYG834" s="347"/>
      <c r="DYH834" s="347"/>
      <c r="DYI834" s="347"/>
      <c r="DYJ834" s="347"/>
      <c r="DYK834" s="347"/>
      <c r="DYL834" s="347"/>
      <c r="DYM834" s="347"/>
      <c r="DYN834" s="347"/>
      <c r="DYO834" s="347"/>
      <c r="DYP834" s="347"/>
      <c r="DYQ834" s="347"/>
      <c r="DYR834" s="347"/>
      <c r="DYS834" s="347"/>
      <c r="DYT834" s="347"/>
      <c r="DYU834" s="347"/>
      <c r="DYV834" s="347"/>
      <c r="DYW834" s="347"/>
      <c r="DYX834" s="347"/>
      <c r="DYY834" s="347"/>
      <c r="DYZ834" s="347"/>
      <c r="DZA834" s="347"/>
      <c r="DZB834" s="347"/>
      <c r="DZC834" s="347"/>
      <c r="DZD834" s="347"/>
      <c r="DZE834" s="347"/>
      <c r="DZF834" s="347"/>
      <c r="DZG834" s="347"/>
      <c r="DZH834" s="347"/>
      <c r="DZI834" s="347"/>
      <c r="DZJ834" s="347"/>
      <c r="DZK834" s="347"/>
      <c r="DZL834" s="347"/>
      <c r="DZM834" s="347"/>
      <c r="DZN834" s="347"/>
      <c r="DZO834" s="347"/>
      <c r="DZP834" s="347"/>
      <c r="DZQ834" s="347"/>
      <c r="DZR834" s="347"/>
      <c r="DZS834" s="347"/>
      <c r="DZT834" s="347"/>
      <c r="DZU834" s="347"/>
      <c r="DZV834" s="347"/>
      <c r="DZW834" s="347"/>
      <c r="DZX834" s="347"/>
      <c r="DZY834" s="347"/>
      <c r="DZZ834" s="347"/>
      <c r="EAA834" s="347"/>
      <c r="EAB834" s="347"/>
      <c r="EAC834" s="347"/>
      <c r="EAD834" s="347"/>
      <c r="EAE834" s="347"/>
      <c r="EAF834" s="347"/>
      <c r="EAG834" s="347"/>
      <c r="EAH834" s="347"/>
      <c r="EAI834" s="347"/>
      <c r="EAJ834" s="347"/>
      <c r="EAK834" s="347"/>
      <c r="EAL834" s="347"/>
      <c r="EAM834" s="347"/>
      <c r="EAN834" s="347"/>
      <c r="EAO834" s="347"/>
      <c r="EAP834" s="347"/>
      <c r="EAQ834" s="347"/>
      <c r="EAR834" s="347"/>
      <c r="EAS834" s="347"/>
      <c r="EAT834" s="347"/>
      <c r="EAU834" s="347"/>
      <c r="EAV834" s="347"/>
      <c r="EAW834" s="347"/>
      <c r="EAX834" s="347"/>
      <c r="EAY834" s="347"/>
      <c r="EAZ834" s="347"/>
      <c r="EBA834" s="347"/>
      <c r="EBB834" s="347"/>
      <c r="EBC834" s="347"/>
      <c r="EBD834" s="347"/>
      <c r="EBE834" s="347"/>
      <c r="EBF834" s="347"/>
      <c r="EBG834" s="347"/>
      <c r="EBH834" s="347"/>
      <c r="EBI834" s="347"/>
      <c r="EBJ834" s="347"/>
      <c r="EBK834" s="347"/>
      <c r="EBL834" s="347"/>
      <c r="EBM834" s="347"/>
      <c r="EBN834" s="347"/>
      <c r="EBO834" s="347"/>
      <c r="EBP834" s="347"/>
      <c r="EBQ834" s="347"/>
      <c r="EBR834" s="347"/>
      <c r="EBS834" s="347"/>
      <c r="EBT834" s="347"/>
      <c r="EBU834" s="347"/>
      <c r="EBV834" s="347"/>
      <c r="EBW834" s="347"/>
      <c r="EBX834" s="347"/>
      <c r="EBY834" s="347"/>
      <c r="EBZ834" s="347"/>
      <c r="ECA834" s="347"/>
      <c r="ECB834" s="347"/>
      <c r="ECC834" s="347"/>
      <c r="ECD834" s="347"/>
      <c r="ECE834" s="347"/>
      <c r="ECF834" s="347"/>
      <c r="ECG834" s="347"/>
      <c r="ECH834" s="347"/>
      <c r="ECI834" s="347"/>
      <c r="ECJ834" s="347"/>
      <c r="ECK834" s="347"/>
      <c r="ECL834" s="347"/>
      <c r="ECM834" s="347"/>
      <c r="ECN834" s="347"/>
      <c r="ECO834" s="347"/>
      <c r="ECP834" s="347"/>
      <c r="ECQ834" s="347"/>
      <c r="ECR834" s="347"/>
      <c r="ECS834" s="347"/>
      <c r="ECT834" s="347"/>
      <c r="ECU834" s="347"/>
      <c r="ECV834" s="347"/>
      <c r="ECW834" s="347"/>
      <c r="ECX834" s="347"/>
      <c r="ECY834" s="347"/>
      <c r="ECZ834" s="347"/>
      <c r="EDA834" s="347"/>
      <c r="EDB834" s="347"/>
      <c r="EDC834" s="347"/>
      <c r="EDD834" s="347"/>
      <c r="EDE834" s="347"/>
      <c r="EDF834" s="347"/>
      <c r="EDG834" s="347"/>
      <c r="EDH834" s="347"/>
      <c r="EDI834" s="347"/>
      <c r="EDJ834" s="347"/>
      <c r="EDK834" s="347"/>
      <c r="EDL834" s="347"/>
      <c r="EDM834" s="347"/>
      <c r="EDN834" s="347"/>
      <c r="EDO834" s="347"/>
      <c r="EDP834" s="347"/>
      <c r="EDQ834" s="347"/>
      <c r="EDR834" s="347"/>
      <c r="EDS834" s="347"/>
      <c r="EDT834" s="347"/>
      <c r="EDU834" s="347"/>
      <c r="EDV834" s="347"/>
      <c r="EDW834" s="347"/>
      <c r="EDX834" s="347"/>
      <c r="EDY834" s="347"/>
      <c r="EDZ834" s="347"/>
      <c r="EEA834" s="347"/>
      <c r="EEB834" s="347"/>
      <c r="EEC834" s="347"/>
      <c r="EED834" s="347"/>
      <c r="EEE834" s="347"/>
      <c r="EEF834" s="347"/>
      <c r="EEG834" s="347"/>
      <c r="EEH834" s="347"/>
      <c r="EEI834" s="347"/>
      <c r="EEJ834" s="347"/>
      <c r="EEK834" s="347"/>
      <c r="EEL834" s="347"/>
      <c r="EEM834" s="347"/>
      <c r="EEN834" s="347"/>
      <c r="EEO834" s="347"/>
      <c r="EEP834" s="347"/>
      <c r="EEQ834" s="347"/>
      <c r="EER834" s="347"/>
      <c r="EES834" s="347"/>
      <c r="EET834" s="347"/>
      <c r="EEU834" s="347"/>
      <c r="EEV834" s="347"/>
      <c r="EEW834" s="347"/>
      <c r="EEX834" s="347"/>
      <c r="EEY834" s="347"/>
      <c r="EEZ834" s="347"/>
      <c r="EFA834" s="347"/>
      <c r="EFB834" s="347"/>
      <c r="EFC834" s="347"/>
      <c r="EFD834" s="347"/>
      <c r="EFE834" s="347"/>
      <c r="EFF834" s="347"/>
      <c r="EFG834" s="347"/>
      <c r="EFH834" s="347"/>
      <c r="EFI834" s="347"/>
      <c r="EFJ834" s="347"/>
      <c r="EFK834" s="347"/>
      <c r="EFL834" s="347"/>
      <c r="EFM834" s="347"/>
      <c r="EFN834" s="347"/>
      <c r="EFO834" s="347"/>
      <c r="EFP834" s="347"/>
      <c r="EFQ834" s="347"/>
      <c r="EFR834" s="347"/>
      <c r="EFS834" s="347"/>
      <c r="EFT834" s="347"/>
      <c r="EFU834" s="347"/>
      <c r="EFV834" s="347"/>
      <c r="EFW834" s="347"/>
      <c r="EFX834" s="347"/>
      <c r="EFY834" s="347"/>
      <c r="EFZ834" s="347"/>
      <c r="EGA834" s="347"/>
      <c r="EGB834" s="347"/>
      <c r="EGC834" s="347"/>
      <c r="EGD834" s="347"/>
      <c r="EGE834" s="347"/>
      <c r="EGF834" s="347"/>
      <c r="EGG834" s="347"/>
      <c r="EGH834" s="347"/>
      <c r="EGI834" s="347"/>
      <c r="EGJ834" s="347"/>
      <c r="EGK834" s="347"/>
      <c r="EGL834" s="347"/>
      <c r="EGM834" s="347"/>
      <c r="EGN834" s="347"/>
      <c r="EGO834" s="347"/>
      <c r="EGP834" s="347"/>
      <c r="EGQ834" s="347"/>
      <c r="EGR834" s="347"/>
      <c r="EGS834" s="347"/>
      <c r="EGT834" s="347"/>
      <c r="EGU834" s="347"/>
      <c r="EGV834" s="347"/>
      <c r="EGW834" s="347"/>
      <c r="EGX834" s="347"/>
      <c r="EGY834" s="347"/>
      <c r="EGZ834" s="347"/>
      <c r="EHA834" s="347"/>
      <c r="EHB834" s="347"/>
      <c r="EHC834" s="347"/>
      <c r="EHD834" s="347"/>
      <c r="EHE834" s="347"/>
      <c r="EHF834" s="347"/>
      <c r="EHG834" s="347"/>
      <c r="EHH834" s="347"/>
      <c r="EHI834" s="347"/>
      <c r="EHJ834" s="347"/>
      <c r="EHK834" s="347"/>
      <c r="EHL834" s="347"/>
      <c r="EHM834" s="347"/>
      <c r="EHN834" s="347"/>
      <c r="EHO834" s="347"/>
      <c r="EHP834" s="347"/>
      <c r="EHQ834" s="347"/>
      <c r="EHR834" s="347"/>
      <c r="EHS834" s="347"/>
      <c r="EHT834" s="347"/>
      <c r="EHU834" s="347"/>
      <c r="EHV834" s="347"/>
      <c r="EHW834" s="347"/>
      <c r="EHX834" s="347"/>
      <c r="EHY834" s="347"/>
      <c r="EHZ834" s="347"/>
      <c r="EIA834" s="347"/>
      <c r="EIB834" s="347"/>
      <c r="EIC834" s="347"/>
      <c r="EID834" s="347"/>
      <c r="EIE834" s="347"/>
      <c r="EIF834" s="347"/>
      <c r="EIG834" s="347"/>
      <c r="EIH834" s="347"/>
      <c r="EII834" s="347"/>
      <c r="EIJ834" s="347"/>
      <c r="EIK834" s="347"/>
      <c r="EIL834" s="347"/>
      <c r="EIM834" s="347"/>
      <c r="EIN834" s="347"/>
      <c r="EIO834" s="347"/>
      <c r="EIP834" s="347"/>
      <c r="EIQ834" s="347"/>
      <c r="EIR834" s="347"/>
      <c r="EIS834" s="347"/>
      <c r="EIT834" s="347"/>
      <c r="EIU834" s="347"/>
      <c r="EIV834" s="347"/>
      <c r="EIW834" s="347"/>
      <c r="EIX834" s="347"/>
      <c r="EIY834" s="347"/>
      <c r="EIZ834" s="347"/>
      <c r="EJA834" s="347"/>
      <c r="EJB834" s="347"/>
      <c r="EJC834" s="347"/>
      <c r="EJD834" s="347"/>
      <c r="EJE834" s="347"/>
      <c r="EJF834" s="347"/>
      <c r="EJG834" s="347"/>
      <c r="EJH834" s="347"/>
      <c r="EJI834" s="347"/>
      <c r="EJJ834" s="347"/>
      <c r="EJK834" s="347"/>
      <c r="EJL834" s="347"/>
      <c r="EJM834" s="347"/>
      <c r="EJN834" s="347"/>
      <c r="EJO834" s="347"/>
      <c r="EJP834" s="347"/>
      <c r="EJQ834" s="347"/>
      <c r="EJR834" s="347"/>
      <c r="EJS834" s="347"/>
      <c r="EJT834" s="347"/>
      <c r="EJU834" s="347"/>
      <c r="EJV834" s="347"/>
      <c r="EJW834" s="347"/>
      <c r="EJX834" s="347"/>
      <c r="EJY834" s="347"/>
      <c r="EJZ834" s="347"/>
      <c r="EKA834" s="347"/>
      <c r="EKB834" s="347"/>
      <c r="EKC834" s="347"/>
      <c r="EKD834" s="347"/>
      <c r="EKE834" s="347"/>
      <c r="EKF834" s="347"/>
      <c r="EKG834" s="347"/>
      <c r="EKH834" s="347"/>
      <c r="EKI834" s="347"/>
      <c r="EKJ834" s="347"/>
      <c r="EKK834" s="347"/>
      <c r="EKL834" s="347"/>
      <c r="EKM834" s="347"/>
      <c r="EKN834" s="347"/>
      <c r="EKO834" s="347"/>
      <c r="EKP834" s="347"/>
      <c r="EKQ834" s="347"/>
      <c r="EKR834" s="347"/>
      <c r="EKS834" s="347"/>
      <c r="EKT834" s="347"/>
      <c r="EKU834" s="347"/>
      <c r="EKV834" s="347"/>
      <c r="EKW834" s="347"/>
      <c r="EKX834" s="347"/>
      <c r="EKY834" s="347"/>
      <c r="EKZ834" s="347"/>
      <c r="ELA834" s="347"/>
      <c r="ELB834" s="347"/>
      <c r="ELC834" s="347"/>
      <c r="ELD834" s="347"/>
      <c r="ELE834" s="347"/>
      <c r="ELF834" s="347"/>
      <c r="ELG834" s="347"/>
      <c r="ELH834" s="347"/>
      <c r="ELI834" s="347"/>
      <c r="ELJ834" s="347"/>
      <c r="ELK834" s="347"/>
      <c r="ELL834" s="347"/>
      <c r="ELM834" s="347"/>
      <c r="ELN834" s="347"/>
      <c r="ELO834" s="347"/>
      <c r="ELP834" s="347"/>
      <c r="ELQ834" s="347"/>
      <c r="ELR834" s="347"/>
      <c r="ELS834" s="347"/>
      <c r="ELT834" s="347"/>
      <c r="ELU834" s="347"/>
      <c r="ELV834" s="347"/>
      <c r="ELW834" s="347"/>
      <c r="ELX834" s="347"/>
      <c r="ELY834" s="347"/>
      <c r="ELZ834" s="347"/>
      <c r="EMA834" s="347"/>
      <c r="EMB834" s="347"/>
      <c r="EMC834" s="347"/>
      <c r="EMD834" s="347"/>
      <c r="EME834" s="347"/>
      <c r="EMF834" s="347"/>
      <c r="EMG834" s="347"/>
      <c r="EMH834" s="347"/>
      <c r="EMI834" s="347"/>
      <c r="EMJ834" s="347"/>
      <c r="EMK834" s="347"/>
      <c r="EML834" s="347"/>
      <c r="EMM834" s="347"/>
      <c r="EMN834" s="347"/>
      <c r="EMO834" s="347"/>
      <c r="EMP834" s="347"/>
      <c r="EMQ834" s="347"/>
      <c r="EMR834" s="347"/>
      <c r="EMS834" s="347"/>
      <c r="EMT834" s="347"/>
      <c r="EMU834" s="347"/>
      <c r="EMV834" s="347"/>
      <c r="EMW834" s="347"/>
      <c r="EMX834" s="347"/>
      <c r="EMY834" s="347"/>
      <c r="EMZ834" s="347"/>
      <c r="ENA834" s="347"/>
      <c r="ENB834" s="347"/>
      <c r="ENC834" s="347"/>
      <c r="END834" s="347"/>
      <c r="ENE834" s="347"/>
      <c r="ENF834" s="347"/>
      <c r="ENG834" s="347"/>
      <c r="ENH834" s="347"/>
      <c r="ENI834" s="347"/>
      <c r="ENJ834" s="347"/>
      <c r="ENK834" s="347"/>
      <c r="ENL834" s="347"/>
      <c r="ENM834" s="347"/>
      <c r="ENN834" s="347"/>
      <c r="ENO834" s="347"/>
      <c r="ENP834" s="347"/>
      <c r="ENQ834" s="347"/>
      <c r="ENR834" s="347"/>
      <c r="ENS834" s="347"/>
      <c r="ENT834" s="347"/>
      <c r="ENU834" s="347"/>
      <c r="ENV834" s="347"/>
      <c r="ENW834" s="347"/>
      <c r="ENX834" s="347"/>
      <c r="ENY834" s="347"/>
      <c r="ENZ834" s="347"/>
      <c r="EOA834" s="347"/>
      <c r="EOB834" s="347"/>
      <c r="EOC834" s="347"/>
      <c r="EOD834" s="347"/>
      <c r="EOE834" s="347"/>
      <c r="EOF834" s="347"/>
      <c r="EOG834" s="347"/>
      <c r="EOH834" s="347"/>
      <c r="EOI834" s="347"/>
      <c r="EOJ834" s="347"/>
      <c r="EOK834" s="347"/>
      <c r="EOL834" s="347"/>
      <c r="EOM834" s="347"/>
      <c r="EON834" s="347"/>
      <c r="EOO834" s="347"/>
      <c r="EOP834" s="347"/>
      <c r="EOQ834" s="347"/>
      <c r="EOR834" s="347"/>
      <c r="EOS834" s="347"/>
      <c r="EOT834" s="347"/>
      <c r="EOU834" s="347"/>
      <c r="EOV834" s="347"/>
      <c r="EOW834" s="347"/>
      <c r="EOX834" s="347"/>
      <c r="EOY834" s="347"/>
      <c r="EOZ834" s="347"/>
      <c r="EPA834" s="347"/>
      <c r="EPB834" s="347"/>
      <c r="EPC834" s="347"/>
      <c r="EPD834" s="347"/>
      <c r="EPE834" s="347"/>
      <c r="EPF834" s="347"/>
      <c r="EPG834" s="347"/>
      <c r="EPH834" s="347"/>
      <c r="EPI834" s="347"/>
      <c r="EPJ834" s="347"/>
      <c r="EPK834" s="347"/>
      <c r="EPL834" s="347"/>
      <c r="EPM834" s="347"/>
      <c r="EPN834" s="347"/>
      <c r="EPO834" s="347"/>
      <c r="EPP834" s="347"/>
      <c r="EPQ834" s="347"/>
      <c r="EPR834" s="347"/>
      <c r="EPS834" s="347"/>
      <c r="EPT834" s="347"/>
      <c r="EPU834" s="347"/>
      <c r="EPV834" s="347"/>
      <c r="EPW834" s="347"/>
      <c r="EPX834" s="347"/>
      <c r="EPY834" s="347"/>
      <c r="EPZ834" s="347"/>
      <c r="EQA834" s="347"/>
      <c r="EQB834" s="347"/>
      <c r="EQC834" s="347"/>
      <c r="EQD834" s="347"/>
      <c r="EQE834" s="347"/>
      <c r="EQF834" s="347"/>
      <c r="EQG834" s="347"/>
      <c r="EQH834" s="347"/>
      <c r="EQI834" s="347"/>
      <c r="EQJ834" s="347"/>
      <c r="EQK834" s="347"/>
      <c r="EQL834" s="347"/>
      <c r="EQM834" s="347"/>
      <c r="EQN834" s="347"/>
      <c r="EQO834" s="347"/>
      <c r="EQP834" s="347"/>
      <c r="EQQ834" s="347"/>
      <c r="EQR834" s="347"/>
      <c r="EQS834" s="347"/>
      <c r="EQT834" s="347"/>
      <c r="EQU834" s="347"/>
      <c r="EQV834" s="347"/>
      <c r="EQW834" s="347"/>
      <c r="EQX834" s="347"/>
      <c r="EQY834" s="347"/>
      <c r="EQZ834" s="347"/>
      <c r="ERA834" s="347"/>
      <c r="ERB834" s="347"/>
      <c r="ERC834" s="347"/>
      <c r="ERD834" s="347"/>
      <c r="ERE834" s="347"/>
      <c r="ERF834" s="347"/>
      <c r="ERG834" s="347"/>
      <c r="ERH834" s="347"/>
      <c r="ERI834" s="347"/>
      <c r="ERJ834" s="347"/>
      <c r="ERK834" s="347"/>
      <c r="ERL834" s="347"/>
      <c r="ERM834" s="347"/>
      <c r="ERN834" s="347"/>
      <c r="ERO834" s="347"/>
      <c r="ERP834" s="347"/>
      <c r="ERQ834" s="347"/>
      <c r="ERR834" s="347"/>
      <c r="ERS834" s="347"/>
      <c r="ERT834" s="347"/>
      <c r="ERU834" s="347"/>
      <c r="ERV834" s="347"/>
      <c r="ERW834" s="347"/>
      <c r="ERX834" s="347"/>
      <c r="ERY834" s="347"/>
      <c r="ERZ834" s="347"/>
      <c r="ESA834" s="347"/>
      <c r="ESB834" s="347"/>
      <c r="ESC834" s="347"/>
      <c r="ESD834" s="347"/>
      <c r="ESE834" s="347"/>
      <c r="ESF834" s="347"/>
      <c r="ESG834" s="347"/>
      <c r="ESH834" s="347"/>
      <c r="ESI834" s="347"/>
      <c r="ESJ834" s="347"/>
      <c r="ESK834" s="347"/>
      <c r="ESL834" s="347"/>
      <c r="ESM834" s="347"/>
      <c r="ESN834" s="347"/>
      <c r="ESO834" s="347"/>
      <c r="ESP834" s="347"/>
      <c r="ESQ834" s="347"/>
      <c r="ESR834" s="347"/>
      <c r="ESS834" s="347"/>
      <c r="EST834" s="347"/>
      <c r="ESU834" s="347"/>
      <c r="ESV834" s="347"/>
      <c r="ESW834" s="347"/>
      <c r="ESX834" s="347"/>
      <c r="ESY834" s="347"/>
      <c r="ESZ834" s="347"/>
      <c r="ETA834" s="347"/>
      <c r="ETB834" s="347"/>
      <c r="ETC834" s="347"/>
      <c r="ETD834" s="347"/>
      <c r="ETE834" s="347"/>
      <c r="ETF834" s="347"/>
      <c r="ETG834" s="347"/>
      <c r="ETH834" s="347"/>
      <c r="ETI834" s="347"/>
      <c r="ETJ834" s="347"/>
      <c r="ETK834" s="347"/>
      <c r="ETL834" s="347"/>
      <c r="ETM834" s="347"/>
      <c r="ETN834" s="347"/>
      <c r="ETO834" s="347"/>
      <c r="ETP834" s="347"/>
      <c r="ETQ834" s="347"/>
      <c r="ETR834" s="347"/>
      <c r="ETS834" s="347"/>
      <c r="ETT834" s="347"/>
      <c r="ETU834" s="347"/>
      <c r="ETV834" s="347"/>
      <c r="ETW834" s="347"/>
      <c r="ETX834" s="347"/>
      <c r="ETY834" s="347"/>
      <c r="ETZ834" s="347"/>
      <c r="EUA834" s="347"/>
      <c r="EUB834" s="347"/>
      <c r="EUC834" s="347"/>
      <c r="EUD834" s="347"/>
      <c r="EUE834" s="347"/>
      <c r="EUF834" s="347"/>
      <c r="EUG834" s="347"/>
      <c r="EUH834" s="347"/>
      <c r="EUI834" s="347"/>
      <c r="EUJ834" s="347"/>
      <c r="EUK834" s="347"/>
      <c r="EUL834" s="347"/>
      <c r="EUM834" s="347"/>
      <c r="EUN834" s="347"/>
      <c r="EUO834" s="347"/>
      <c r="EUP834" s="347"/>
      <c r="EUQ834" s="347"/>
      <c r="EUR834" s="347"/>
      <c r="EUS834" s="347"/>
      <c r="EUT834" s="347"/>
      <c r="EUU834" s="347"/>
      <c r="EUV834" s="347"/>
      <c r="EUW834" s="347"/>
      <c r="EUX834" s="347"/>
      <c r="EUY834" s="347"/>
      <c r="EUZ834" s="347"/>
      <c r="EVA834" s="347"/>
      <c r="EVB834" s="347"/>
      <c r="EVC834" s="347"/>
      <c r="EVD834" s="347"/>
      <c r="EVE834" s="347"/>
      <c r="EVF834" s="347"/>
      <c r="EVG834" s="347"/>
      <c r="EVH834" s="347"/>
      <c r="EVI834" s="347"/>
      <c r="EVJ834" s="347"/>
      <c r="EVK834" s="347"/>
      <c r="EVL834" s="347"/>
      <c r="EVM834" s="347"/>
      <c r="EVN834" s="347"/>
      <c r="EVO834" s="347"/>
      <c r="EVP834" s="347"/>
      <c r="EVQ834" s="347"/>
      <c r="EVR834" s="347"/>
      <c r="EVS834" s="347"/>
      <c r="EVT834" s="347"/>
      <c r="EVU834" s="347"/>
      <c r="EVV834" s="347"/>
      <c r="EVW834" s="347"/>
      <c r="EVX834" s="347"/>
      <c r="EVY834" s="347"/>
      <c r="EVZ834" s="347"/>
      <c r="EWA834" s="347"/>
      <c r="EWB834" s="347"/>
      <c r="EWC834" s="347"/>
      <c r="EWD834" s="347"/>
      <c r="EWE834" s="347"/>
      <c r="EWF834" s="347"/>
      <c r="EWG834" s="347"/>
      <c r="EWH834" s="347"/>
      <c r="EWI834" s="347"/>
      <c r="EWJ834" s="347"/>
      <c r="EWK834" s="347"/>
      <c r="EWL834" s="347"/>
      <c r="EWM834" s="347"/>
      <c r="EWN834" s="347"/>
      <c r="EWO834" s="347"/>
      <c r="EWP834" s="347"/>
      <c r="EWQ834" s="347"/>
      <c r="EWR834" s="347"/>
      <c r="EWS834" s="347"/>
      <c r="EWT834" s="347"/>
      <c r="EWU834" s="347"/>
      <c r="EWV834" s="347"/>
      <c r="EWW834" s="347"/>
      <c r="EWX834" s="347"/>
      <c r="EWY834" s="347"/>
      <c r="EWZ834" s="347"/>
      <c r="EXA834" s="347"/>
      <c r="EXB834" s="347"/>
      <c r="EXC834" s="347"/>
      <c r="EXD834" s="347"/>
      <c r="EXE834" s="347"/>
      <c r="EXF834" s="347"/>
      <c r="EXG834" s="347"/>
      <c r="EXH834" s="347"/>
      <c r="EXI834" s="347"/>
      <c r="EXJ834" s="347"/>
      <c r="EXK834" s="347"/>
      <c r="EXL834" s="347"/>
      <c r="EXM834" s="347"/>
      <c r="EXN834" s="347"/>
      <c r="EXO834" s="347"/>
      <c r="EXP834" s="347"/>
      <c r="EXQ834" s="347"/>
      <c r="EXR834" s="347"/>
      <c r="EXS834" s="347"/>
      <c r="EXT834" s="347"/>
      <c r="EXU834" s="347"/>
      <c r="EXV834" s="347"/>
      <c r="EXW834" s="347"/>
      <c r="EXX834" s="347"/>
      <c r="EXY834" s="347"/>
      <c r="EXZ834" s="347"/>
      <c r="EYA834" s="347"/>
      <c r="EYB834" s="347"/>
      <c r="EYC834" s="347"/>
      <c r="EYD834" s="347"/>
      <c r="EYE834" s="347"/>
      <c r="EYF834" s="347"/>
      <c r="EYG834" s="347"/>
      <c r="EYH834" s="347"/>
      <c r="EYI834" s="347"/>
      <c r="EYJ834" s="347"/>
      <c r="EYK834" s="347"/>
      <c r="EYL834" s="347"/>
      <c r="EYM834" s="347"/>
      <c r="EYN834" s="347"/>
      <c r="EYO834" s="347"/>
      <c r="EYP834" s="347"/>
      <c r="EYQ834" s="347"/>
      <c r="EYR834" s="347"/>
      <c r="EYS834" s="347"/>
      <c r="EYT834" s="347"/>
      <c r="EYU834" s="347"/>
      <c r="EYV834" s="347"/>
      <c r="EYW834" s="347"/>
      <c r="EYX834" s="347"/>
      <c r="EYY834" s="347"/>
      <c r="EYZ834" s="347"/>
      <c r="EZA834" s="347"/>
      <c r="EZB834" s="347"/>
      <c r="EZC834" s="347"/>
      <c r="EZD834" s="347"/>
      <c r="EZE834" s="347"/>
      <c r="EZF834" s="347"/>
      <c r="EZG834" s="347"/>
      <c r="EZH834" s="347"/>
      <c r="EZI834" s="347"/>
      <c r="EZJ834" s="347"/>
      <c r="EZK834" s="347"/>
      <c r="EZL834" s="347"/>
      <c r="EZM834" s="347"/>
      <c r="EZN834" s="347"/>
      <c r="EZO834" s="347"/>
      <c r="EZP834" s="347"/>
      <c r="EZQ834" s="347"/>
      <c r="EZR834" s="347"/>
      <c r="EZS834" s="347"/>
      <c r="EZT834" s="347"/>
      <c r="EZU834" s="347"/>
      <c r="EZV834" s="347"/>
      <c r="EZW834" s="347"/>
      <c r="EZX834" s="347"/>
      <c r="EZY834" s="347"/>
      <c r="EZZ834" s="347"/>
      <c r="FAA834" s="347"/>
      <c r="FAB834" s="347"/>
      <c r="FAC834" s="347"/>
      <c r="FAD834" s="347"/>
      <c r="FAE834" s="347"/>
      <c r="FAF834" s="347"/>
      <c r="FAG834" s="347"/>
      <c r="FAH834" s="347"/>
      <c r="FAI834" s="347"/>
      <c r="FAJ834" s="347"/>
      <c r="FAK834" s="347"/>
      <c r="FAL834" s="347"/>
      <c r="FAM834" s="347"/>
      <c r="FAN834" s="347"/>
      <c r="FAO834" s="347"/>
      <c r="FAP834" s="347"/>
      <c r="FAQ834" s="347"/>
      <c r="FAR834" s="347"/>
      <c r="FAS834" s="347"/>
      <c r="FAT834" s="347"/>
      <c r="FAU834" s="347"/>
      <c r="FAV834" s="347"/>
      <c r="FAW834" s="347"/>
      <c r="FAX834" s="347"/>
      <c r="FAY834" s="347"/>
      <c r="FAZ834" s="347"/>
      <c r="FBA834" s="347"/>
      <c r="FBB834" s="347"/>
      <c r="FBC834" s="347"/>
      <c r="FBD834" s="347"/>
      <c r="FBE834" s="347"/>
      <c r="FBF834" s="347"/>
      <c r="FBG834" s="347"/>
      <c r="FBH834" s="347"/>
      <c r="FBI834" s="347"/>
      <c r="FBJ834" s="347"/>
      <c r="FBK834" s="347"/>
      <c r="FBL834" s="347"/>
      <c r="FBM834" s="347"/>
      <c r="FBN834" s="347"/>
      <c r="FBO834" s="347"/>
      <c r="FBP834" s="347"/>
      <c r="FBQ834" s="347"/>
      <c r="FBR834" s="347"/>
      <c r="FBS834" s="347"/>
      <c r="FBT834" s="347"/>
      <c r="FBU834" s="347"/>
      <c r="FBV834" s="347"/>
      <c r="FBW834" s="347"/>
      <c r="FBX834" s="347"/>
      <c r="FBY834" s="347"/>
      <c r="FBZ834" s="347"/>
      <c r="FCA834" s="347"/>
      <c r="FCB834" s="347"/>
      <c r="FCC834" s="347"/>
      <c r="FCD834" s="347"/>
      <c r="FCE834" s="347"/>
      <c r="FCF834" s="347"/>
      <c r="FCG834" s="347"/>
      <c r="FCH834" s="347"/>
      <c r="FCI834" s="347"/>
      <c r="FCJ834" s="347"/>
      <c r="FCK834" s="347"/>
      <c r="FCL834" s="347"/>
      <c r="FCM834" s="347"/>
      <c r="FCN834" s="347"/>
      <c r="FCO834" s="347"/>
      <c r="FCP834" s="347"/>
      <c r="FCQ834" s="347"/>
      <c r="FCR834" s="347"/>
      <c r="FCS834" s="347"/>
      <c r="FCT834" s="347"/>
      <c r="FCU834" s="347"/>
      <c r="FCV834" s="347"/>
      <c r="FCW834" s="347"/>
      <c r="FCX834" s="347"/>
      <c r="FCY834" s="347"/>
      <c r="FCZ834" s="347"/>
      <c r="FDA834" s="347"/>
      <c r="FDB834" s="347"/>
      <c r="FDC834" s="347"/>
      <c r="FDD834" s="347"/>
      <c r="FDE834" s="347"/>
      <c r="FDF834" s="347"/>
      <c r="FDG834" s="347"/>
      <c r="FDH834" s="347"/>
      <c r="FDI834" s="347"/>
      <c r="FDJ834" s="347"/>
      <c r="FDK834" s="347"/>
      <c r="FDL834" s="347"/>
      <c r="FDM834" s="347"/>
      <c r="FDN834" s="347"/>
      <c r="FDO834" s="347"/>
      <c r="FDP834" s="347"/>
      <c r="FDQ834" s="347"/>
      <c r="FDR834" s="347"/>
      <c r="FDS834" s="347"/>
      <c r="FDT834" s="347"/>
      <c r="FDU834" s="347"/>
      <c r="FDV834" s="347"/>
      <c r="FDW834" s="347"/>
      <c r="FDX834" s="347"/>
      <c r="FDY834" s="347"/>
      <c r="FDZ834" s="347"/>
      <c r="FEA834" s="347"/>
      <c r="FEB834" s="347"/>
      <c r="FEC834" s="347"/>
      <c r="FED834" s="347"/>
      <c r="FEE834" s="347"/>
      <c r="FEF834" s="347"/>
      <c r="FEG834" s="347"/>
      <c r="FEH834" s="347"/>
      <c r="FEI834" s="347"/>
      <c r="FEJ834" s="347"/>
      <c r="FEK834" s="347"/>
      <c r="FEL834" s="347"/>
      <c r="FEM834" s="347"/>
      <c r="FEN834" s="347"/>
      <c r="FEO834" s="347"/>
      <c r="FEP834" s="347"/>
      <c r="FEQ834" s="347"/>
      <c r="FER834" s="347"/>
      <c r="FES834" s="347"/>
      <c r="FET834" s="347"/>
      <c r="FEU834" s="347"/>
      <c r="FEV834" s="347"/>
      <c r="FEW834" s="347"/>
      <c r="FEX834" s="347"/>
      <c r="FEY834" s="347"/>
      <c r="FEZ834" s="347"/>
      <c r="FFA834" s="347"/>
      <c r="FFB834" s="347"/>
      <c r="FFC834" s="347"/>
      <c r="FFD834" s="347"/>
      <c r="FFE834" s="347"/>
      <c r="FFF834" s="347"/>
      <c r="FFG834" s="347"/>
      <c r="FFH834" s="347"/>
      <c r="FFI834" s="347"/>
      <c r="FFJ834" s="347"/>
      <c r="FFK834" s="347"/>
      <c r="FFL834" s="347"/>
      <c r="FFM834" s="347"/>
      <c r="FFN834" s="347"/>
      <c r="FFO834" s="347"/>
      <c r="FFP834" s="347"/>
      <c r="FFQ834" s="347"/>
      <c r="FFR834" s="347"/>
      <c r="FFS834" s="347"/>
      <c r="FFT834" s="347"/>
      <c r="FFU834" s="347"/>
      <c r="FFV834" s="347"/>
      <c r="FFW834" s="347"/>
      <c r="FFX834" s="347"/>
      <c r="FFY834" s="347"/>
      <c r="FFZ834" s="347"/>
      <c r="FGA834" s="347"/>
      <c r="FGB834" s="347"/>
      <c r="FGC834" s="347"/>
      <c r="FGD834" s="347"/>
      <c r="FGE834" s="347"/>
      <c r="FGF834" s="347"/>
      <c r="FGG834" s="347"/>
      <c r="FGH834" s="347"/>
      <c r="FGI834" s="347"/>
      <c r="FGJ834" s="347"/>
      <c r="FGK834" s="347"/>
      <c r="FGL834" s="347"/>
      <c r="FGM834" s="347"/>
      <c r="FGN834" s="347"/>
      <c r="FGO834" s="347"/>
      <c r="FGP834" s="347"/>
      <c r="FGQ834" s="347"/>
      <c r="FGR834" s="347"/>
      <c r="FGS834" s="347"/>
      <c r="FGT834" s="347"/>
      <c r="FGU834" s="347"/>
      <c r="FGV834" s="347"/>
      <c r="FGW834" s="347"/>
      <c r="FGX834" s="347"/>
      <c r="FGY834" s="347"/>
      <c r="FGZ834" s="347"/>
      <c r="FHA834" s="347"/>
      <c r="FHB834" s="347"/>
      <c r="FHC834" s="347"/>
      <c r="FHD834" s="347"/>
      <c r="FHE834" s="347"/>
      <c r="FHF834" s="347"/>
      <c r="FHG834" s="347"/>
      <c r="FHH834" s="347"/>
      <c r="FHI834" s="347"/>
      <c r="FHJ834" s="347"/>
      <c r="FHK834" s="347"/>
      <c r="FHL834" s="347"/>
      <c r="FHM834" s="347"/>
      <c r="FHN834" s="347"/>
      <c r="FHO834" s="347"/>
      <c r="FHP834" s="347"/>
      <c r="FHQ834" s="347"/>
      <c r="FHR834" s="347"/>
      <c r="FHS834" s="347"/>
      <c r="FHT834" s="347"/>
      <c r="FHU834" s="347"/>
      <c r="FHV834" s="347"/>
      <c r="FHW834" s="347"/>
      <c r="FHX834" s="347"/>
      <c r="FHY834" s="347"/>
      <c r="FHZ834" s="347"/>
      <c r="FIA834" s="347"/>
      <c r="FIB834" s="347"/>
      <c r="FIC834" s="347"/>
      <c r="FID834" s="347"/>
      <c r="FIE834" s="347"/>
      <c r="FIF834" s="347"/>
      <c r="FIG834" s="347"/>
      <c r="FIH834" s="347"/>
      <c r="FII834" s="347"/>
      <c r="FIJ834" s="347"/>
    </row>
    <row r="835" spans="1:4300" s="50" customFormat="1" ht="45.75" customHeight="1">
      <c r="A835" s="596">
        <f>1+A834</f>
        <v>833</v>
      </c>
      <c r="B835" s="403" t="s">
        <v>8142</v>
      </c>
      <c r="C835" s="156" t="s">
        <v>8143</v>
      </c>
      <c r="D835" s="156" t="s">
        <v>8144</v>
      </c>
      <c r="E835" s="156">
        <v>45546</v>
      </c>
      <c r="F835" s="156">
        <v>45548</v>
      </c>
      <c r="G835" s="156">
        <v>45646</v>
      </c>
      <c r="H835" s="156" t="s">
        <v>416</v>
      </c>
      <c r="I835" s="156" t="s">
        <v>95</v>
      </c>
      <c r="J835" s="156" t="s">
        <v>8145</v>
      </c>
      <c r="K835" s="251">
        <v>80449648</v>
      </c>
      <c r="L835" s="156">
        <v>1</v>
      </c>
      <c r="M835" s="156" t="s">
        <v>97</v>
      </c>
      <c r="N835" s="156" t="s">
        <v>98</v>
      </c>
      <c r="O835" s="156" t="s">
        <v>857</v>
      </c>
      <c r="P835" s="156" t="s">
        <v>8146</v>
      </c>
      <c r="Q835" s="156" t="s">
        <v>8125</v>
      </c>
      <c r="R835" s="143">
        <f>+G835-F835</f>
        <v>98</v>
      </c>
      <c r="S835" s="134" t="s">
        <v>8147</v>
      </c>
      <c r="T835" s="253">
        <v>21630000</v>
      </c>
      <c r="U835" s="156" t="s">
        <v>8148</v>
      </c>
      <c r="V835" s="253">
        <f>+T835</f>
        <v>21630000</v>
      </c>
      <c r="W835" s="156">
        <v>45547</v>
      </c>
      <c r="X835" s="156" t="s">
        <v>103</v>
      </c>
      <c r="Y835" s="317">
        <f>+Z835+AA835+AB835</f>
        <v>21630000</v>
      </c>
      <c r="Z835" s="156">
        <f>+V835</f>
        <v>21630000</v>
      </c>
      <c r="AA835" s="156">
        <v>0</v>
      </c>
      <c r="AB835" s="156">
        <f>+AC835+AD835+AE835+AF835+AG835+AH835+AI835+AJ835</f>
        <v>0</v>
      </c>
      <c r="AC835" s="156">
        <v>0</v>
      </c>
      <c r="AD835" s="156">
        <v>0</v>
      </c>
      <c r="AE835" s="156">
        <v>0</v>
      </c>
      <c r="AF835" s="156">
        <v>0</v>
      </c>
      <c r="AG835" s="156">
        <v>0</v>
      </c>
      <c r="AH835" s="156">
        <v>0</v>
      </c>
      <c r="AI835" s="156">
        <v>0</v>
      </c>
      <c r="AJ835" s="156">
        <v>0</v>
      </c>
      <c r="AK835" s="156" t="s">
        <v>104</v>
      </c>
      <c r="AL835" s="103" t="s">
        <v>8149</v>
      </c>
      <c r="AM835" s="156" t="s">
        <v>8150</v>
      </c>
      <c r="AN835" s="156">
        <v>35475547</v>
      </c>
      <c r="AO835" s="156" t="s">
        <v>114</v>
      </c>
      <c r="AP835" s="156" t="s">
        <v>108</v>
      </c>
      <c r="AQ835" s="156" t="s">
        <v>108</v>
      </c>
      <c r="AR835" s="156" t="s">
        <v>108</v>
      </c>
      <c r="AS835" s="156" t="s">
        <v>109</v>
      </c>
      <c r="AT835" s="156" t="s">
        <v>109</v>
      </c>
      <c r="AU835" s="156" t="s">
        <v>392</v>
      </c>
      <c r="AV835" s="156"/>
      <c r="AW835" s="156"/>
      <c r="AX835" s="156" t="s">
        <v>109</v>
      </c>
      <c r="AY835" s="156" t="s">
        <v>108</v>
      </c>
      <c r="AZ835" s="156"/>
      <c r="BA835" s="156"/>
      <c r="BB835" s="156"/>
      <c r="BC835" s="156"/>
      <c r="BD835" s="156"/>
      <c r="BE835" s="156"/>
      <c r="BF835" s="156"/>
      <c r="BG835" s="156"/>
      <c r="BH835" s="153">
        <f>T835+BB835</f>
        <v>21630000</v>
      </c>
      <c r="BI835" s="304" t="s">
        <v>135</v>
      </c>
      <c r="BJ835" s="240"/>
      <c r="BK835" s="240" t="s">
        <v>114</v>
      </c>
      <c r="BL835" s="240"/>
      <c r="BM835" s="471" t="s">
        <v>136</v>
      </c>
      <c r="BN835" s="156" t="s">
        <v>917</v>
      </c>
      <c r="BO835" s="156">
        <v>40</v>
      </c>
      <c r="BP835" s="156">
        <v>45640</v>
      </c>
      <c r="BQ835" s="156" t="s">
        <v>109</v>
      </c>
      <c r="BR835" s="156" t="s">
        <v>108</v>
      </c>
      <c r="BS835" s="156" t="s">
        <v>108</v>
      </c>
      <c r="BT835" s="156" t="s">
        <v>108</v>
      </c>
      <c r="BU835" s="156" t="s">
        <v>1413</v>
      </c>
      <c r="BV835" s="156">
        <v>3167400065</v>
      </c>
      <c r="BW835" s="156" t="s">
        <v>1820</v>
      </c>
      <c r="BX835" s="156" t="s">
        <v>881</v>
      </c>
      <c r="BY835" s="156" t="s">
        <v>119</v>
      </c>
      <c r="BZ835" s="156" t="s">
        <v>1821</v>
      </c>
      <c r="CA835" s="157" t="s">
        <v>7581</v>
      </c>
      <c r="CB835" s="157" t="s">
        <v>109</v>
      </c>
      <c r="CC835" s="157" t="s">
        <v>109</v>
      </c>
      <c r="CD835" s="152" t="s">
        <v>109</v>
      </c>
      <c r="CE835" s="156"/>
      <c r="CF835" s="156"/>
      <c r="CG835" s="156"/>
      <c r="CH835" s="156"/>
      <c r="CI835" s="156"/>
      <c r="CJ835" s="156"/>
      <c r="CK835" s="156"/>
      <c r="CL835" s="156"/>
      <c r="CM835" s="157" t="s">
        <v>109</v>
      </c>
      <c r="CN835" s="156"/>
      <c r="CO835" s="297"/>
      <c r="CP835" s="297"/>
      <c r="CQ835" s="297"/>
      <c r="CR835" s="297"/>
      <c r="CS835" s="297"/>
      <c r="CT835" s="297"/>
      <c r="CU835" s="297"/>
      <c r="CV835" s="297"/>
      <c r="CW835" s="297"/>
      <c r="CX835" s="297"/>
      <c r="CY835" s="297"/>
      <c r="CZ835" s="297"/>
      <c r="DA835" s="297"/>
      <c r="DB835" s="297"/>
      <c r="DC835" s="297"/>
      <c r="DD835" s="297"/>
      <c r="DE835" s="297"/>
      <c r="DF835" s="297"/>
      <c r="DG835" s="297"/>
      <c r="DH835" s="297"/>
      <c r="DI835" s="297"/>
      <c r="DJ835" s="297"/>
      <c r="DK835" s="297"/>
      <c r="DL835" s="297"/>
      <c r="DM835" s="297"/>
      <c r="DN835" s="297"/>
      <c r="DO835" s="297"/>
      <c r="DP835" s="297"/>
      <c r="DQ835" s="297"/>
      <c r="DR835" s="297"/>
      <c r="DS835" s="297"/>
      <c r="DT835" s="297"/>
      <c r="DU835" s="297"/>
      <c r="DV835" s="297"/>
      <c r="DW835" s="297"/>
      <c r="DX835" s="297"/>
      <c r="DY835" s="297"/>
      <c r="DZ835" s="297"/>
      <c r="EA835" s="297"/>
      <c r="EB835" s="297"/>
      <c r="EC835" s="297"/>
      <c r="ED835" s="297"/>
      <c r="EE835" s="297"/>
      <c r="EF835" s="297"/>
      <c r="EG835" s="297"/>
      <c r="EH835" s="297"/>
      <c r="EI835" s="297"/>
      <c r="EJ835" s="297"/>
      <c r="EK835" s="297"/>
      <c r="EL835" s="297"/>
      <c r="EM835" s="297"/>
      <c r="EN835" s="297"/>
      <c r="EO835" s="297"/>
      <c r="EP835" s="297"/>
      <c r="EQ835" s="297"/>
      <c r="ER835" s="297"/>
      <c r="ES835" s="297"/>
      <c r="ET835" s="297"/>
      <c r="EU835" s="297"/>
      <c r="EV835" s="297"/>
      <c r="EW835" s="297"/>
      <c r="EX835" s="297"/>
      <c r="EY835" s="297"/>
      <c r="EZ835" s="297"/>
      <c r="FA835" s="297"/>
      <c r="FB835" s="297"/>
      <c r="FC835" s="297"/>
      <c r="FD835" s="297"/>
      <c r="FE835" s="297"/>
      <c r="FF835" s="297"/>
      <c r="FG835" s="297"/>
      <c r="FH835" s="297"/>
      <c r="FI835" s="297"/>
      <c r="FJ835" s="297"/>
      <c r="FK835" s="297"/>
      <c r="FL835" s="297"/>
      <c r="FM835" s="297"/>
      <c r="FN835" s="297"/>
      <c r="FO835" s="297"/>
      <c r="FP835" s="297"/>
      <c r="FQ835" s="297"/>
      <c r="FR835" s="297"/>
      <c r="FS835" s="297"/>
      <c r="FT835" s="297"/>
      <c r="FU835" s="297"/>
      <c r="FV835" s="297"/>
      <c r="FW835" s="297"/>
      <c r="FX835" s="297"/>
      <c r="FY835" s="297"/>
      <c r="FZ835" s="297"/>
      <c r="GA835" s="297"/>
      <c r="GB835" s="297"/>
      <c r="GC835" s="297"/>
      <c r="GD835" s="297"/>
      <c r="GE835" s="297"/>
      <c r="GF835" s="297"/>
      <c r="GG835" s="297"/>
      <c r="GH835" s="297"/>
      <c r="GI835" s="297"/>
      <c r="GJ835" s="297"/>
      <c r="GK835" s="297"/>
      <c r="GL835" s="297"/>
      <c r="GM835" s="297"/>
      <c r="GN835" s="297"/>
      <c r="GO835" s="297"/>
      <c r="GP835" s="297"/>
      <c r="GQ835" s="297"/>
      <c r="GR835" s="297"/>
      <c r="GS835" s="297"/>
      <c r="GT835" s="297"/>
      <c r="GU835" s="297"/>
      <c r="GV835" s="328"/>
      <c r="GW835" s="328"/>
      <c r="GX835" s="328"/>
      <c r="GY835" s="328"/>
      <c r="GZ835" s="328"/>
      <c r="HA835" s="328"/>
      <c r="HB835" s="328"/>
      <c r="HC835" s="328"/>
      <c r="HD835" s="328"/>
      <c r="HE835" s="328"/>
      <c r="HF835" s="328"/>
      <c r="HG835" s="328"/>
      <c r="HH835" s="328"/>
      <c r="HI835" s="328"/>
      <c r="HJ835" s="328"/>
      <c r="HK835" s="328"/>
      <c r="HL835" s="328"/>
      <c r="HM835" s="328"/>
      <c r="HN835" s="328"/>
      <c r="HO835" s="328"/>
      <c r="HP835" s="328"/>
      <c r="HQ835" s="328"/>
      <c r="HR835" s="328"/>
      <c r="HS835" s="328"/>
      <c r="HT835" s="328"/>
      <c r="HU835" s="328"/>
      <c r="HV835" s="328"/>
      <c r="HW835" s="328"/>
      <c r="HX835" s="328"/>
      <c r="HY835" s="328"/>
      <c r="HZ835" s="328"/>
      <c r="IA835" s="328"/>
      <c r="IB835" s="328"/>
      <c r="IC835" s="328"/>
      <c r="ID835" s="328"/>
      <c r="IE835" s="328"/>
      <c r="IF835" s="328"/>
      <c r="IG835" s="328"/>
      <c r="IH835" s="328"/>
      <c r="II835" s="328"/>
      <c r="IJ835" s="328"/>
      <c r="IK835" s="328"/>
      <c r="IL835" s="328"/>
      <c r="IM835" s="328"/>
      <c r="IN835" s="328"/>
      <c r="IO835" s="328"/>
      <c r="IP835" s="328"/>
      <c r="IQ835" s="328"/>
      <c r="IR835" s="328"/>
      <c r="IS835" s="328"/>
      <c r="IT835" s="328"/>
      <c r="IU835" s="328"/>
      <c r="IV835" s="328"/>
      <c r="IW835" s="328"/>
      <c r="IX835" s="328"/>
      <c r="IY835" s="328"/>
      <c r="IZ835" s="328"/>
      <c r="JA835" s="328"/>
      <c r="JB835" s="328"/>
      <c r="JC835" s="328"/>
      <c r="JD835" s="328"/>
      <c r="JE835" s="328"/>
      <c r="JF835" s="328"/>
      <c r="JG835" s="328"/>
      <c r="JH835" s="328"/>
      <c r="JI835" s="328"/>
      <c r="JJ835" s="328"/>
      <c r="JK835" s="328"/>
      <c r="JL835" s="328"/>
      <c r="JM835" s="328"/>
      <c r="JN835" s="328"/>
      <c r="JO835" s="328"/>
      <c r="JP835" s="328"/>
      <c r="JQ835" s="328"/>
      <c r="JR835" s="328"/>
      <c r="JS835" s="328"/>
      <c r="JT835" s="328"/>
      <c r="JU835" s="328"/>
      <c r="JV835" s="328"/>
      <c r="JW835" s="328"/>
      <c r="JX835" s="328"/>
      <c r="JY835" s="328"/>
      <c r="JZ835" s="328"/>
      <c r="KA835" s="328"/>
      <c r="KB835" s="328"/>
      <c r="KC835" s="328"/>
      <c r="KD835" s="328"/>
      <c r="KE835" s="328"/>
      <c r="KF835" s="328"/>
      <c r="KG835" s="328"/>
      <c r="KH835" s="328"/>
      <c r="KI835" s="328"/>
      <c r="KJ835" s="328"/>
      <c r="KK835" s="328"/>
      <c r="KL835" s="328"/>
      <c r="KM835" s="328"/>
      <c r="KN835" s="328"/>
      <c r="KO835" s="328"/>
      <c r="KP835" s="328"/>
      <c r="KQ835" s="328"/>
      <c r="KR835" s="328"/>
      <c r="KS835" s="328"/>
      <c r="KT835" s="328"/>
      <c r="KU835" s="328"/>
      <c r="KV835" s="328"/>
      <c r="KW835" s="328"/>
      <c r="KX835" s="328"/>
      <c r="KY835" s="328"/>
      <c r="KZ835" s="328"/>
      <c r="LA835" s="328"/>
      <c r="LB835" s="328"/>
      <c r="LC835" s="328"/>
      <c r="LD835" s="328"/>
      <c r="LE835" s="328"/>
      <c r="LF835" s="328"/>
      <c r="LG835" s="328"/>
      <c r="LH835" s="328"/>
      <c r="LI835" s="328"/>
      <c r="LJ835" s="328"/>
      <c r="LK835" s="328"/>
      <c r="LL835" s="328"/>
      <c r="LM835" s="328"/>
      <c r="LN835" s="328"/>
      <c r="LO835" s="328"/>
      <c r="LP835" s="328"/>
      <c r="LQ835" s="328"/>
      <c r="LR835" s="328"/>
      <c r="LS835" s="328"/>
      <c r="LT835" s="328"/>
      <c r="LU835" s="328"/>
      <c r="LV835" s="328"/>
      <c r="LW835" s="328"/>
      <c r="LX835" s="328"/>
      <c r="LY835" s="328"/>
      <c r="LZ835" s="328"/>
      <c r="MA835" s="328"/>
      <c r="MB835" s="328"/>
      <c r="MC835" s="328"/>
      <c r="MD835" s="328"/>
      <c r="ME835" s="328"/>
      <c r="MF835" s="328"/>
      <c r="MG835" s="328"/>
      <c r="MH835" s="328"/>
      <c r="MI835" s="328"/>
      <c r="MJ835" s="328"/>
      <c r="MK835" s="328"/>
      <c r="ML835" s="328"/>
      <c r="MM835" s="328"/>
      <c r="MN835" s="328"/>
      <c r="MO835" s="328"/>
      <c r="MP835" s="328"/>
      <c r="MQ835" s="328"/>
      <c r="MR835" s="328"/>
      <c r="MS835" s="328"/>
      <c r="MT835" s="328"/>
      <c r="MU835" s="328"/>
      <c r="MV835" s="328"/>
      <c r="MW835" s="328"/>
      <c r="MX835" s="328"/>
      <c r="MY835" s="328"/>
      <c r="MZ835" s="328"/>
      <c r="NA835" s="328"/>
      <c r="NB835" s="328"/>
      <c r="NC835" s="328"/>
      <c r="ND835" s="328"/>
      <c r="NE835" s="328"/>
      <c r="NF835" s="328"/>
      <c r="NG835" s="328"/>
      <c r="NH835" s="328"/>
      <c r="NI835" s="328"/>
      <c r="NJ835" s="328"/>
      <c r="NK835" s="328"/>
      <c r="NL835" s="328"/>
      <c r="NM835" s="328"/>
      <c r="NN835" s="328"/>
      <c r="NO835" s="328"/>
      <c r="NP835" s="328"/>
      <c r="NQ835" s="328"/>
      <c r="NR835" s="328"/>
      <c r="NS835" s="328"/>
      <c r="NT835" s="328"/>
      <c r="NU835" s="328"/>
      <c r="NV835" s="328"/>
      <c r="NW835" s="328"/>
      <c r="NX835" s="328"/>
      <c r="NY835" s="328"/>
      <c r="NZ835" s="328"/>
      <c r="OA835" s="328"/>
      <c r="OB835" s="328"/>
      <c r="OC835" s="328"/>
      <c r="OD835" s="328"/>
      <c r="OE835" s="328"/>
      <c r="OF835" s="328"/>
      <c r="OG835" s="328"/>
      <c r="OH835" s="328"/>
      <c r="OI835" s="328"/>
      <c r="OJ835" s="328"/>
      <c r="OK835" s="328"/>
      <c r="OL835" s="328"/>
      <c r="OM835" s="328"/>
      <c r="ON835" s="328"/>
      <c r="OO835" s="328"/>
      <c r="OP835" s="328"/>
      <c r="OQ835" s="328"/>
      <c r="OR835" s="328"/>
      <c r="OS835" s="328"/>
      <c r="OT835" s="328"/>
      <c r="OU835" s="328"/>
      <c r="OV835" s="328"/>
      <c r="OW835" s="328"/>
      <c r="OX835" s="328"/>
      <c r="OY835" s="328"/>
      <c r="OZ835" s="328"/>
      <c r="PA835" s="328"/>
      <c r="PB835" s="328"/>
      <c r="PC835" s="328"/>
      <c r="PD835" s="328"/>
      <c r="PE835" s="328"/>
      <c r="PF835" s="328"/>
      <c r="PG835" s="328"/>
      <c r="PH835" s="328"/>
      <c r="PI835" s="328"/>
      <c r="PJ835" s="328"/>
      <c r="PK835" s="328"/>
      <c r="PL835" s="328"/>
      <c r="PM835" s="328"/>
      <c r="PN835" s="328"/>
      <c r="PO835" s="328"/>
      <c r="PP835" s="328"/>
      <c r="PQ835" s="328"/>
      <c r="PR835" s="328"/>
      <c r="PS835" s="328"/>
      <c r="PT835" s="328"/>
      <c r="PU835" s="328"/>
      <c r="PV835" s="328"/>
      <c r="PW835" s="328"/>
      <c r="PX835" s="328"/>
      <c r="PY835" s="328"/>
      <c r="PZ835" s="328"/>
      <c r="QA835" s="328"/>
      <c r="QB835" s="328"/>
      <c r="QC835" s="328"/>
      <c r="QD835" s="328"/>
      <c r="QE835" s="328"/>
      <c r="QF835" s="328"/>
      <c r="QG835" s="328"/>
      <c r="QH835" s="328"/>
      <c r="QI835" s="328"/>
      <c r="QJ835" s="328"/>
      <c r="QK835" s="328"/>
      <c r="QL835" s="328"/>
      <c r="QM835" s="328"/>
      <c r="QN835" s="328"/>
      <c r="QO835" s="328"/>
      <c r="QP835" s="328"/>
      <c r="QQ835" s="328"/>
      <c r="QR835" s="328"/>
      <c r="QS835" s="328"/>
      <c r="QT835" s="328"/>
      <c r="QU835" s="328"/>
      <c r="QV835" s="328"/>
      <c r="QW835" s="328"/>
      <c r="QX835" s="328"/>
      <c r="QY835" s="328"/>
      <c r="QZ835" s="328"/>
      <c r="RA835" s="328"/>
      <c r="RB835" s="328"/>
      <c r="RC835" s="328"/>
      <c r="RD835" s="328"/>
      <c r="RE835" s="328"/>
      <c r="RF835" s="328"/>
      <c r="RG835" s="328"/>
      <c r="RH835" s="328"/>
      <c r="RI835" s="328"/>
      <c r="RJ835" s="328"/>
      <c r="RK835" s="328"/>
      <c r="RL835" s="328"/>
      <c r="RM835" s="328"/>
      <c r="RN835" s="328"/>
      <c r="RO835" s="328"/>
      <c r="RP835" s="328"/>
      <c r="RQ835" s="328"/>
      <c r="RR835" s="328"/>
      <c r="RS835" s="328"/>
      <c r="RT835" s="328"/>
      <c r="RU835" s="328"/>
      <c r="RV835" s="328"/>
      <c r="RW835" s="328"/>
      <c r="RX835" s="328"/>
      <c r="RY835" s="328"/>
      <c r="RZ835" s="328"/>
      <c r="SA835" s="328"/>
      <c r="SB835" s="328"/>
      <c r="SC835" s="328"/>
      <c r="SD835" s="328"/>
      <c r="SE835" s="328"/>
      <c r="SF835" s="328"/>
      <c r="SG835" s="328"/>
      <c r="SH835" s="328"/>
      <c r="SI835" s="328"/>
      <c r="SJ835" s="328"/>
      <c r="SK835" s="328"/>
      <c r="SL835" s="328"/>
      <c r="SM835" s="328"/>
      <c r="SN835" s="328"/>
      <c r="SO835" s="328"/>
      <c r="SP835" s="328"/>
      <c r="SQ835" s="328"/>
      <c r="SR835" s="328"/>
      <c r="SS835" s="328"/>
      <c r="ST835" s="328"/>
      <c r="SU835" s="328"/>
      <c r="SV835" s="328"/>
      <c r="SW835" s="328"/>
      <c r="SX835" s="328"/>
      <c r="SY835" s="328"/>
      <c r="SZ835" s="328"/>
      <c r="TA835" s="328"/>
      <c r="TB835" s="328"/>
      <c r="TC835" s="328"/>
      <c r="TD835" s="328"/>
      <c r="TE835" s="328"/>
      <c r="TF835" s="328"/>
      <c r="TG835" s="328"/>
      <c r="TH835" s="328"/>
      <c r="TI835" s="328"/>
      <c r="TJ835" s="328"/>
      <c r="TK835" s="328"/>
      <c r="TL835" s="328"/>
      <c r="TM835" s="328"/>
      <c r="TN835" s="328"/>
      <c r="TO835" s="328"/>
      <c r="TP835" s="328"/>
      <c r="TQ835" s="328"/>
      <c r="TR835" s="328"/>
      <c r="TS835" s="328"/>
      <c r="TT835" s="328"/>
      <c r="TU835" s="328"/>
      <c r="TV835" s="328"/>
      <c r="TW835" s="328"/>
      <c r="TX835" s="328"/>
      <c r="TY835" s="328"/>
      <c r="TZ835" s="328"/>
      <c r="UA835" s="328"/>
      <c r="UB835" s="328"/>
      <c r="UC835" s="328"/>
      <c r="UD835" s="328"/>
      <c r="UE835" s="328"/>
      <c r="UF835" s="328"/>
      <c r="UG835" s="328"/>
      <c r="UH835" s="328"/>
      <c r="UI835" s="328"/>
      <c r="UJ835" s="328"/>
      <c r="UK835" s="328"/>
      <c r="UL835" s="328"/>
      <c r="UM835" s="328"/>
      <c r="UN835" s="328"/>
      <c r="UO835" s="328"/>
      <c r="UP835" s="328"/>
      <c r="UQ835" s="328"/>
      <c r="UR835" s="328"/>
      <c r="US835" s="328"/>
      <c r="UT835" s="328"/>
      <c r="UU835" s="328"/>
      <c r="UV835" s="328"/>
      <c r="UW835" s="328"/>
      <c r="UX835" s="328"/>
      <c r="UY835" s="328"/>
      <c r="UZ835" s="328"/>
      <c r="VA835" s="328"/>
      <c r="VB835" s="328"/>
      <c r="VC835" s="328"/>
      <c r="VD835" s="328"/>
      <c r="VE835" s="328"/>
      <c r="VF835" s="328"/>
      <c r="VG835" s="328"/>
      <c r="VH835" s="328"/>
      <c r="VI835" s="328"/>
      <c r="VJ835" s="328"/>
      <c r="VK835" s="328"/>
      <c r="VL835" s="328"/>
      <c r="VM835" s="328"/>
      <c r="VN835" s="328"/>
      <c r="VO835" s="328"/>
      <c r="VP835" s="328"/>
      <c r="VQ835" s="328"/>
      <c r="VR835" s="328"/>
      <c r="VS835" s="328"/>
      <c r="VT835" s="328"/>
      <c r="VU835" s="328"/>
      <c r="VV835" s="328"/>
      <c r="VW835" s="328"/>
      <c r="VX835" s="328"/>
      <c r="VY835" s="328"/>
      <c r="VZ835" s="328"/>
      <c r="WA835" s="328"/>
      <c r="WB835" s="328"/>
      <c r="WC835" s="328"/>
      <c r="WD835" s="328"/>
      <c r="WE835" s="328"/>
      <c r="WF835" s="328"/>
      <c r="WG835" s="328"/>
      <c r="WH835" s="328"/>
      <c r="WI835" s="328"/>
      <c r="WJ835" s="328"/>
      <c r="WK835" s="328"/>
      <c r="WL835" s="328"/>
      <c r="WM835" s="328"/>
      <c r="WN835" s="328"/>
      <c r="WO835" s="328"/>
      <c r="WP835" s="328"/>
      <c r="WQ835" s="328"/>
      <c r="WR835" s="328"/>
      <c r="WS835" s="328"/>
      <c r="WT835" s="328"/>
      <c r="WU835" s="328"/>
      <c r="WV835" s="328"/>
      <c r="WW835" s="328"/>
      <c r="WX835" s="328"/>
      <c r="WY835" s="328"/>
      <c r="WZ835" s="328"/>
      <c r="XA835" s="328"/>
      <c r="XB835" s="328"/>
      <c r="XC835" s="328"/>
      <c r="XD835" s="328"/>
      <c r="XE835" s="328"/>
      <c r="XF835" s="328"/>
      <c r="XG835" s="328"/>
      <c r="XH835" s="328"/>
      <c r="XI835" s="328"/>
      <c r="XJ835" s="328"/>
      <c r="XK835" s="328"/>
      <c r="XL835" s="328"/>
      <c r="XM835" s="328"/>
      <c r="XN835" s="328"/>
      <c r="XO835" s="328"/>
      <c r="XP835" s="328"/>
      <c r="XQ835" s="328"/>
      <c r="XR835" s="328"/>
      <c r="XS835" s="328"/>
      <c r="XT835" s="328"/>
      <c r="XU835" s="328"/>
      <c r="XV835" s="328"/>
      <c r="XW835" s="328"/>
      <c r="XX835" s="328"/>
      <c r="XY835" s="328"/>
      <c r="XZ835" s="328"/>
      <c r="YA835" s="328"/>
      <c r="YB835" s="328"/>
      <c r="YC835" s="328"/>
      <c r="YD835" s="328"/>
      <c r="YE835" s="328"/>
      <c r="YF835" s="328"/>
      <c r="YG835" s="328"/>
      <c r="YH835" s="328"/>
      <c r="YI835" s="328"/>
      <c r="YJ835" s="328"/>
      <c r="YK835" s="328"/>
      <c r="YL835" s="328"/>
      <c r="YM835" s="328"/>
      <c r="YN835" s="328"/>
      <c r="YO835" s="328"/>
      <c r="YP835" s="328"/>
      <c r="YQ835" s="328"/>
      <c r="YR835" s="328"/>
      <c r="YS835" s="328"/>
      <c r="YT835" s="328"/>
      <c r="YU835" s="328"/>
      <c r="YV835" s="328"/>
      <c r="YW835" s="328"/>
      <c r="YX835" s="328"/>
      <c r="YY835" s="328"/>
      <c r="YZ835" s="328"/>
      <c r="ZA835" s="328"/>
      <c r="ZB835" s="328"/>
      <c r="ZC835" s="328"/>
      <c r="ZD835" s="328"/>
      <c r="ZE835" s="328"/>
      <c r="ZF835" s="328"/>
      <c r="ZG835" s="328"/>
      <c r="ZH835" s="328"/>
      <c r="ZI835" s="328"/>
      <c r="ZJ835" s="328"/>
      <c r="ZK835" s="328"/>
      <c r="ZL835" s="328"/>
      <c r="ZM835" s="328"/>
      <c r="ZN835" s="328"/>
      <c r="ZO835" s="328"/>
      <c r="ZP835" s="328"/>
      <c r="ZQ835" s="328"/>
      <c r="ZR835" s="328"/>
      <c r="ZS835" s="328"/>
      <c r="ZT835" s="328"/>
      <c r="ZU835" s="328"/>
      <c r="ZV835" s="328"/>
      <c r="ZW835" s="328"/>
      <c r="ZX835" s="328"/>
      <c r="ZY835" s="328"/>
      <c r="ZZ835" s="328"/>
      <c r="AAA835" s="328"/>
      <c r="AAB835" s="328"/>
      <c r="AAC835" s="328"/>
      <c r="AAD835" s="328"/>
      <c r="AAE835" s="328"/>
      <c r="AAF835" s="328"/>
      <c r="AAG835" s="328"/>
      <c r="AAH835" s="328"/>
      <c r="AAI835" s="328"/>
      <c r="AAJ835" s="328"/>
      <c r="AAK835" s="328"/>
      <c r="AAL835" s="328"/>
      <c r="AAM835" s="328"/>
      <c r="AAN835" s="328"/>
      <c r="AAO835" s="328"/>
      <c r="AAP835" s="328"/>
      <c r="AAQ835" s="328"/>
      <c r="AAR835" s="328"/>
      <c r="AAS835" s="328"/>
      <c r="AAT835" s="328"/>
      <c r="AAU835" s="328"/>
      <c r="AAV835" s="328"/>
      <c r="AAW835" s="328"/>
      <c r="AAX835" s="328"/>
      <c r="AAY835" s="328"/>
      <c r="AAZ835" s="328"/>
      <c r="ABA835" s="328"/>
      <c r="ABB835" s="328"/>
      <c r="ABC835" s="328"/>
      <c r="ABD835" s="328"/>
      <c r="ABE835" s="328"/>
      <c r="ABF835" s="328"/>
      <c r="ABG835" s="328"/>
      <c r="ABH835" s="328"/>
    </row>
    <row r="836" spans="1:4300" s="290" customFormat="1" ht="45.75" customHeight="1">
      <c r="A836" s="589">
        <f>1+A835</f>
        <v>834</v>
      </c>
      <c r="B836" s="403" t="s">
        <v>8151</v>
      </c>
      <c r="C836" s="156" t="s">
        <v>8152</v>
      </c>
      <c r="D836" s="156" t="s">
        <v>6728</v>
      </c>
      <c r="E836" s="156">
        <v>45546</v>
      </c>
      <c r="F836" s="156">
        <v>45548</v>
      </c>
      <c r="G836" s="156">
        <v>45646</v>
      </c>
      <c r="H836" s="156" t="s">
        <v>416</v>
      </c>
      <c r="I836" s="156" t="s">
        <v>180</v>
      </c>
      <c r="J836" s="301" t="s">
        <v>8153</v>
      </c>
      <c r="K836" s="251">
        <v>80497484</v>
      </c>
      <c r="L836" s="156">
        <v>5</v>
      </c>
      <c r="M836" s="156" t="s">
        <v>97</v>
      </c>
      <c r="N836" s="156" t="s">
        <v>98</v>
      </c>
      <c r="O836" s="156" t="s">
        <v>857</v>
      </c>
      <c r="P836" s="156" t="s">
        <v>6758</v>
      </c>
      <c r="Q836" s="156" t="s">
        <v>8125</v>
      </c>
      <c r="R836" s="143">
        <f>+G836-F836</f>
        <v>98</v>
      </c>
      <c r="S836" s="134" t="s">
        <v>8154</v>
      </c>
      <c r="T836" s="253">
        <v>10878000</v>
      </c>
      <c r="U836" s="156" t="s">
        <v>8155</v>
      </c>
      <c r="V836" s="253">
        <f>+T836</f>
        <v>10878000</v>
      </c>
      <c r="W836" s="156">
        <v>45547</v>
      </c>
      <c r="X836" s="156" t="s">
        <v>103</v>
      </c>
      <c r="Y836" s="317">
        <f>+Z836+AA836+AB836</f>
        <v>10878000</v>
      </c>
      <c r="Z836" s="156">
        <f>+V836</f>
        <v>10878000</v>
      </c>
      <c r="AA836" s="156">
        <v>0</v>
      </c>
      <c r="AB836" s="156">
        <f>+AC836+AD836+AE836+AF836+AG836+AH836+AI836+AJ836</f>
        <v>0</v>
      </c>
      <c r="AC836" s="156">
        <v>0</v>
      </c>
      <c r="AD836" s="156">
        <v>0</v>
      </c>
      <c r="AE836" s="156">
        <v>0</v>
      </c>
      <c r="AF836" s="156">
        <v>0</v>
      </c>
      <c r="AG836" s="156">
        <v>0</v>
      </c>
      <c r="AH836" s="156">
        <v>0</v>
      </c>
      <c r="AI836" s="156">
        <v>0</v>
      </c>
      <c r="AJ836" s="156">
        <v>0</v>
      </c>
      <c r="AK836" s="156" t="s">
        <v>104</v>
      </c>
      <c r="AL836" s="103" t="s">
        <v>8156</v>
      </c>
      <c r="AM836" s="156" t="s">
        <v>8006</v>
      </c>
      <c r="AN836" s="156">
        <v>35199249</v>
      </c>
      <c r="AO836" s="156" t="s">
        <v>114</v>
      </c>
      <c r="AP836" s="156" t="s">
        <v>108</v>
      </c>
      <c r="AQ836" s="156" t="s">
        <v>108</v>
      </c>
      <c r="AR836" s="156" t="s">
        <v>108</v>
      </c>
      <c r="AS836" s="156" t="s">
        <v>109</v>
      </c>
      <c r="AT836" s="156" t="s">
        <v>109</v>
      </c>
      <c r="AU836" s="156" t="s">
        <v>392</v>
      </c>
      <c r="AV836" s="156"/>
      <c r="AW836" s="156"/>
      <c r="AX836" s="156" t="s">
        <v>109</v>
      </c>
      <c r="AY836" s="156" t="s">
        <v>108</v>
      </c>
      <c r="AZ836" s="156"/>
      <c r="BA836" s="156"/>
      <c r="BB836" s="156"/>
      <c r="BC836" s="156"/>
      <c r="BD836" s="156"/>
      <c r="BE836" s="156"/>
      <c r="BF836" s="156"/>
      <c r="BG836" s="156"/>
      <c r="BH836" s="153">
        <f>T836+BB836</f>
        <v>10878000</v>
      </c>
      <c r="BI836" s="349" t="s">
        <v>113</v>
      </c>
      <c r="BJ836" s="240"/>
      <c r="BK836" s="240" t="s">
        <v>114</v>
      </c>
      <c r="BL836" s="240"/>
      <c r="BM836" s="437"/>
      <c r="BN836" s="156" t="s">
        <v>917</v>
      </c>
      <c r="BO836" s="156">
        <v>49</v>
      </c>
      <c r="BP836" s="156">
        <v>27453</v>
      </c>
      <c r="BQ836" s="156" t="s">
        <v>109</v>
      </c>
      <c r="BR836" s="156" t="s">
        <v>114</v>
      </c>
      <c r="BS836" s="156" t="s">
        <v>114</v>
      </c>
      <c r="BT836" s="156" t="s">
        <v>114</v>
      </c>
      <c r="BU836" s="156" t="s">
        <v>8157</v>
      </c>
      <c r="BV836" s="156">
        <v>3157808924</v>
      </c>
      <c r="BW836" s="156" t="s">
        <v>8158</v>
      </c>
      <c r="BX836" s="156" t="s">
        <v>8159</v>
      </c>
      <c r="BY836" s="156" t="s">
        <v>119</v>
      </c>
      <c r="BZ836" s="156">
        <v>8212313271</v>
      </c>
      <c r="CA836" s="157" t="s">
        <v>7581</v>
      </c>
      <c r="CB836" s="157" t="s">
        <v>109</v>
      </c>
      <c r="CC836" s="157" t="s">
        <v>109</v>
      </c>
      <c r="CD836" s="152" t="s">
        <v>109</v>
      </c>
      <c r="CE836" s="156"/>
      <c r="CF836" s="156"/>
      <c r="CG836" s="156"/>
      <c r="CH836" s="156"/>
      <c r="CI836" s="156"/>
      <c r="CJ836" s="156"/>
      <c r="CK836" s="156"/>
      <c r="CL836" s="156"/>
      <c r="CM836" s="157" t="s">
        <v>109</v>
      </c>
      <c r="CN836" s="156"/>
      <c r="CO836" s="297"/>
      <c r="CP836" s="297"/>
      <c r="CQ836" s="297"/>
      <c r="CR836" s="297"/>
      <c r="CS836" s="50"/>
      <c r="CT836" s="50"/>
      <c r="CU836" s="50"/>
      <c r="CV836" s="50"/>
      <c r="CW836" s="50"/>
      <c r="CX836" s="50"/>
      <c r="CY836" s="50"/>
      <c r="CZ836" s="50"/>
      <c r="DA836" s="50"/>
      <c r="DB836" s="50"/>
      <c r="DC836" s="50"/>
      <c r="DD836" s="50"/>
      <c r="DE836" s="50"/>
      <c r="DF836" s="50"/>
      <c r="DG836" s="50"/>
      <c r="DH836" s="50"/>
      <c r="DI836" s="50"/>
      <c r="DJ836" s="50"/>
      <c r="DK836" s="50"/>
      <c r="DL836" s="50"/>
      <c r="DM836" s="50"/>
      <c r="DN836" s="50"/>
      <c r="DO836" s="50"/>
      <c r="DP836" s="50"/>
      <c r="DQ836" s="50"/>
      <c r="DR836" s="50"/>
      <c r="DS836" s="50"/>
      <c r="DT836" s="50"/>
      <c r="DU836" s="50"/>
      <c r="DV836" s="50"/>
      <c r="DW836" s="50"/>
      <c r="DX836" s="50"/>
      <c r="DY836" s="50"/>
      <c r="DZ836" s="50"/>
      <c r="EA836" s="50"/>
      <c r="EB836" s="50"/>
      <c r="EC836" s="50"/>
      <c r="ED836" s="50"/>
      <c r="EE836" s="50"/>
      <c r="EF836" s="50"/>
      <c r="EG836" s="50"/>
      <c r="EH836" s="50"/>
      <c r="EI836" s="50"/>
      <c r="EJ836" s="50"/>
      <c r="EK836" s="50"/>
      <c r="EL836" s="50"/>
      <c r="EM836" s="50"/>
      <c r="EN836" s="50"/>
      <c r="EO836" s="50"/>
      <c r="EP836" s="50"/>
      <c r="EQ836" s="50"/>
      <c r="ER836" s="50"/>
      <c r="ES836" s="50"/>
      <c r="ET836" s="50"/>
      <c r="EU836" s="50"/>
      <c r="EV836" s="50"/>
      <c r="EW836" s="50"/>
      <c r="EX836" s="50"/>
      <c r="EY836" s="50"/>
      <c r="EZ836" s="50"/>
      <c r="FA836" s="50"/>
      <c r="FB836" s="50"/>
      <c r="FC836" s="50"/>
      <c r="FD836" s="50"/>
      <c r="FE836" s="50"/>
      <c r="FF836" s="50"/>
      <c r="FG836" s="50"/>
      <c r="FH836" s="50"/>
      <c r="FI836" s="50"/>
      <c r="FJ836" s="50"/>
      <c r="FK836" s="50"/>
      <c r="FL836" s="50"/>
      <c r="FM836" s="50"/>
      <c r="FN836" s="50"/>
      <c r="FO836" s="50"/>
      <c r="FP836" s="50"/>
      <c r="FQ836" s="50"/>
      <c r="FR836" s="50"/>
      <c r="FS836" s="50"/>
      <c r="FT836" s="50"/>
      <c r="FU836" s="50"/>
      <c r="FV836" s="50"/>
      <c r="FW836" s="50"/>
      <c r="FX836" s="50"/>
      <c r="FY836" s="50"/>
      <c r="FZ836" s="50"/>
      <c r="GA836" s="50"/>
      <c r="GB836" s="50"/>
      <c r="GC836" s="50"/>
      <c r="GD836" s="50"/>
      <c r="GE836" s="50"/>
      <c r="GF836" s="50"/>
      <c r="GG836" s="50"/>
      <c r="GH836" s="50"/>
      <c r="GI836" s="50"/>
      <c r="GJ836" s="50"/>
      <c r="GK836" s="50"/>
      <c r="GL836" s="50"/>
      <c r="GM836" s="50"/>
      <c r="GN836" s="50"/>
      <c r="GO836" s="50"/>
      <c r="GP836" s="50"/>
      <c r="GQ836" s="50"/>
      <c r="GR836" s="50"/>
      <c r="GS836" s="50"/>
      <c r="GT836" s="50"/>
      <c r="GU836" s="50"/>
      <c r="GV836" s="16"/>
      <c r="GW836" s="16"/>
      <c r="GX836" s="16"/>
      <c r="GY836" s="16"/>
      <c r="GZ836" s="16"/>
      <c r="HA836" s="16"/>
      <c r="HB836" s="16"/>
      <c r="HC836" s="16"/>
      <c r="HD836" s="16"/>
      <c r="HE836" s="16"/>
      <c r="HF836" s="16"/>
      <c r="HG836" s="16"/>
      <c r="HH836" s="16"/>
      <c r="HI836" s="16"/>
      <c r="HJ836" s="16"/>
      <c r="HK836" s="16"/>
      <c r="HL836" s="16"/>
      <c r="HM836" s="16"/>
      <c r="HN836" s="16"/>
      <c r="HO836" s="16"/>
      <c r="HP836" s="16"/>
      <c r="HQ836" s="16"/>
      <c r="HR836" s="16"/>
      <c r="HS836" s="16"/>
      <c r="HT836" s="16"/>
      <c r="HU836" s="16"/>
      <c r="HV836" s="16"/>
      <c r="HW836" s="16"/>
      <c r="HX836" s="16"/>
      <c r="HY836" s="16"/>
      <c r="HZ836" s="16"/>
      <c r="IA836" s="16"/>
      <c r="IB836" s="16"/>
      <c r="IC836" s="16"/>
      <c r="ID836" s="16"/>
      <c r="IE836" s="16"/>
      <c r="IF836" s="16"/>
      <c r="IG836" s="16"/>
      <c r="IH836" s="16"/>
      <c r="II836" s="16"/>
      <c r="IJ836" s="16"/>
      <c r="IK836" s="16"/>
      <c r="IL836" s="16"/>
      <c r="IM836" s="16"/>
      <c r="IN836" s="16"/>
      <c r="IO836" s="16"/>
      <c r="IP836" s="16"/>
      <c r="IQ836" s="16"/>
      <c r="IR836" s="16"/>
      <c r="IS836" s="16"/>
      <c r="IT836" s="16"/>
      <c r="IU836" s="16"/>
      <c r="IV836" s="16"/>
      <c r="IW836" s="16"/>
      <c r="IX836" s="16"/>
      <c r="IY836" s="16"/>
      <c r="IZ836" s="16"/>
      <c r="JA836" s="16"/>
      <c r="JB836" s="16"/>
      <c r="JC836" s="16"/>
      <c r="JD836" s="16"/>
      <c r="JE836" s="16"/>
      <c r="JF836" s="16"/>
      <c r="JG836" s="16"/>
      <c r="JH836" s="16"/>
      <c r="JI836" s="16"/>
      <c r="JJ836" s="16"/>
      <c r="JK836" s="16"/>
      <c r="JL836" s="16"/>
      <c r="JM836" s="16"/>
      <c r="JN836" s="16"/>
      <c r="JO836" s="16"/>
      <c r="JP836" s="16"/>
      <c r="JQ836" s="16"/>
      <c r="JR836" s="16"/>
      <c r="JS836" s="16"/>
      <c r="JT836" s="16"/>
      <c r="JU836" s="16"/>
      <c r="JV836" s="16"/>
      <c r="JW836" s="16"/>
      <c r="JX836" s="16"/>
      <c r="JY836" s="16"/>
      <c r="JZ836" s="16"/>
      <c r="KA836" s="16"/>
      <c r="KB836" s="16"/>
      <c r="KC836" s="16"/>
      <c r="KD836" s="16"/>
      <c r="KE836" s="16"/>
      <c r="KF836" s="16"/>
      <c r="KG836" s="16"/>
      <c r="KH836" s="16"/>
      <c r="KI836" s="16"/>
      <c r="KJ836" s="16"/>
      <c r="KK836" s="16"/>
      <c r="KL836" s="16"/>
      <c r="KM836" s="16"/>
      <c r="KN836" s="16"/>
      <c r="KO836" s="16"/>
      <c r="KP836" s="16"/>
      <c r="KQ836" s="16"/>
      <c r="KR836" s="16"/>
      <c r="KS836" s="16"/>
      <c r="KT836" s="16"/>
      <c r="KU836" s="16"/>
      <c r="KV836" s="16"/>
      <c r="KW836" s="16"/>
      <c r="KX836" s="16"/>
      <c r="KY836" s="16"/>
      <c r="KZ836" s="16"/>
      <c r="LA836" s="16"/>
      <c r="LB836" s="16"/>
      <c r="LC836" s="16"/>
      <c r="LD836" s="16"/>
      <c r="LE836" s="16"/>
      <c r="LF836" s="16"/>
      <c r="LG836" s="16"/>
      <c r="LH836" s="16"/>
      <c r="LI836" s="16"/>
      <c r="LJ836" s="16"/>
      <c r="LK836" s="16"/>
      <c r="LL836" s="16"/>
      <c r="LM836" s="16"/>
      <c r="LN836" s="16"/>
      <c r="LO836" s="16"/>
      <c r="LP836" s="16"/>
      <c r="LQ836" s="16"/>
      <c r="LR836" s="16"/>
      <c r="LS836" s="16"/>
      <c r="LT836" s="16"/>
      <c r="LU836" s="16"/>
      <c r="LV836" s="16"/>
      <c r="LW836" s="16"/>
      <c r="LX836" s="16"/>
      <c r="LY836" s="16"/>
      <c r="LZ836" s="16"/>
      <c r="MA836" s="16"/>
      <c r="MB836" s="16"/>
      <c r="MC836" s="16"/>
      <c r="MD836" s="16"/>
      <c r="ME836" s="16"/>
      <c r="MF836" s="16"/>
      <c r="MG836" s="16"/>
      <c r="MH836" s="16"/>
      <c r="MI836" s="16"/>
      <c r="MJ836" s="16"/>
      <c r="MK836" s="16"/>
      <c r="ML836" s="16"/>
      <c r="MM836" s="16"/>
      <c r="MN836" s="16"/>
      <c r="MO836" s="16"/>
      <c r="MP836" s="16"/>
      <c r="MQ836" s="16"/>
      <c r="MR836" s="16"/>
      <c r="MS836" s="16"/>
      <c r="MT836" s="16"/>
      <c r="MU836" s="16"/>
      <c r="MV836" s="16"/>
      <c r="MW836" s="16"/>
      <c r="MX836" s="16"/>
      <c r="MY836" s="16"/>
      <c r="MZ836" s="16"/>
      <c r="NA836" s="16"/>
      <c r="NB836" s="16"/>
      <c r="NC836" s="16"/>
      <c r="ND836" s="16"/>
      <c r="NE836" s="16"/>
      <c r="NF836" s="16"/>
      <c r="NG836" s="16"/>
      <c r="NH836" s="16"/>
      <c r="NI836" s="16"/>
      <c r="NJ836" s="16"/>
      <c r="NK836" s="16"/>
      <c r="NL836" s="16"/>
      <c r="NM836" s="16"/>
      <c r="NN836" s="16"/>
      <c r="NO836" s="16"/>
      <c r="NP836" s="16"/>
      <c r="NQ836" s="16"/>
      <c r="NR836" s="16"/>
      <c r="NS836" s="16"/>
      <c r="NT836" s="16"/>
      <c r="NU836" s="16"/>
      <c r="NV836" s="16"/>
      <c r="NW836" s="16"/>
      <c r="NX836" s="16"/>
      <c r="NY836" s="16"/>
      <c r="NZ836" s="16"/>
      <c r="OA836" s="16"/>
      <c r="OB836" s="16"/>
      <c r="OC836" s="16"/>
      <c r="OD836" s="16"/>
      <c r="OE836" s="16"/>
      <c r="OF836" s="16"/>
      <c r="OG836" s="16"/>
      <c r="OH836" s="16"/>
      <c r="OI836" s="16"/>
      <c r="OJ836" s="16"/>
      <c r="OK836" s="16"/>
      <c r="OL836" s="16"/>
      <c r="OM836" s="16"/>
      <c r="ON836" s="16"/>
      <c r="OO836" s="16"/>
      <c r="OP836" s="16"/>
      <c r="OQ836" s="16"/>
      <c r="OR836" s="16"/>
      <c r="OS836" s="16"/>
      <c r="OT836" s="16"/>
      <c r="OU836" s="16"/>
      <c r="OV836" s="16"/>
      <c r="OW836" s="16"/>
      <c r="OX836" s="16"/>
      <c r="OY836" s="16"/>
      <c r="OZ836" s="16"/>
      <c r="PA836" s="16"/>
      <c r="PB836" s="16"/>
      <c r="PC836" s="16"/>
      <c r="PD836" s="16"/>
      <c r="PE836" s="16"/>
      <c r="PF836" s="16"/>
      <c r="PG836" s="16"/>
      <c r="PH836" s="16"/>
      <c r="PI836" s="16"/>
      <c r="PJ836" s="16"/>
      <c r="PK836" s="16"/>
      <c r="PL836" s="16"/>
      <c r="PM836" s="16"/>
      <c r="PN836" s="16"/>
      <c r="PO836" s="16"/>
      <c r="PP836" s="16"/>
      <c r="PQ836" s="16"/>
      <c r="PR836" s="16"/>
      <c r="PS836" s="16"/>
      <c r="PT836" s="16"/>
      <c r="PU836" s="16"/>
      <c r="PV836" s="16"/>
      <c r="PW836" s="16"/>
      <c r="PX836" s="16"/>
      <c r="PY836" s="16"/>
      <c r="PZ836" s="16"/>
      <c r="QA836" s="16"/>
      <c r="QB836" s="16"/>
      <c r="QC836" s="16"/>
      <c r="QD836" s="16"/>
      <c r="QE836" s="16"/>
      <c r="QF836" s="16"/>
      <c r="QG836" s="16"/>
      <c r="QH836" s="16"/>
      <c r="QI836" s="16"/>
      <c r="QJ836" s="16"/>
      <c r="QK836" s="16"/>
      <c r="QL836" s="16"/>
      <c r="QM836" s="16"/>
      <c r="QN836" s="16"/>
      <c r="QO836" s="16"/>
      <c r="QP836" s="16"/>
      <c r="QQ836" s="16"/>
      <c r="QR836" s="16"/>
      <c r="QS836" s="16"/>
      <c r="QT836" s="16"/>
      <c r="QU836" s="16"/>
      <c r="QV836" s="16"/>
      <c r="QW836" s="16"/>
      <c r="QX836" s="16"/>
      <c r="QY836" s="16"/>
      <c r="QZ836" s="16"/>
      <c r="RA836" s="16"/>
      <c r="RB836" s="16"/>
      <c r="RC836" s="16"/>
      <c r="RD836" s="16"/>
      <c r="RE836" s="16"/>
      <c r="RF836" s="16"/>
      <c r="RG836" s="16"/>
      <c r="RH836" s="16"/>
      <c r="RI836" s="16"/>
      <c r="RJ836" s="16"/>
      <c r="RK836" s="16"/>
      <c r="RL836" s="16"/>
      <c r="RM836" s="16"/>
      <c r="RN836" s="16"/>
      <c r="RO836" s="16"/>
      <c r="RP836" s="16"/>
      <c r="RQ836" s="16"/>
      <c r="RR836" s="16"/>
      <c r="RS836" s="16"/>
      <c r="RT836" s="16"/>
      <c r="RU836" s="16"/>
      <c r="RV836" s="16"/>
      <c r="RW836" s="16"/>
      <c r="RX836" s="16"/>
      <c r="RY836" s="16"/>
      <c r="RZ836" s="16"/>
      <c r="SA836" s="16"/>
      <c r="SB836" s="16"/>
      <c r="SC836" s="16"/>
      <c r="SD836" s="16"/>
      <c r="SE836" s="16"/>
      <c r="SF836" s="16"/>
      <c r="SG836" s="16"/>
      <c r="SH836" s="16"/>
      <c r="SI836" s="16"/>
      <c r="SJ836" s="16"/>
      <c r="SK836" s="16"/>
      <c r="SL836" s="16"/>
      <c r="SM836" s="16"/>
      <c r="SN836" s="16"/>
      <c r="SO836" s="16"/>
      <c r="SP836" s="16"/>
      <c r="SQ836" s="16"/>
      <c r="SR836" s="16"/>
      <c r="SS836" s="16"/>
      <c r="ST836" s="16"/>
      <c r="SU836" s="16"/>
      <c r="SV836" s="16"/>
      <c r="SW836" s="16"/>
      <c r="SX836" s="16"/>
      <c r="SY836" s="16"/>
      <c r="SZ836" s="16"/>
      <c r="TA836" s="16"/>
      <c r="TB836" s="16"/>
      <c r="TC836" s="16"/>
      <c r="TD836" s="16"/>
      <c r="TE836" s="16"/>
      <c r="TF836" s="16"/>
      <c r="TG836" s="16"/>
      <c r="TH836" s="16"/>
      <c r="TI836" s="16"/>
      <c r="TJ836" s="16"/>
      <c r="TK836" s="16"/>
      <c r="TL836" s="16"/>
      <c r="TM836" s="16"/>
      <c r="TN836" s="16"/>
      <c r="TO836" s="16"/>
      <c r="TP836" s="16"/>
      <c r="TQ836" s="16"/>
      <c r="TR836" s="16"/>
      <c r="TS836" s="16"/>
      <c r="TT836" s="16"/>
      <c r="TU836" s="16"/>
      <c r="TV836" s="16"/>
      <c r="TW836" s="16"/>
      <c r="TX836" s="16"/>
      <c r="TY836" s="16"/>
      <c r="TZ836" s="16"/>
      <c r="UA836" s="16"/>
      <c r="UB836" s="16"/>
      <c r="UC836" s="16"/>
      <c r="UD836" s="16"/>
      <c r="UE836" s="16"/>
      <c r="UF836" s="16"/>
      <c r="UG836" s="16"/>
      <c r="UH836" s="16"/>
      <c r="UI836" s="16"/>
      <c r="UJ836" s="16"/>
      <c r="UK836" s="16"/>
      <c r="UL836" s="16"/>
      <c r="UM836" s="16"/>
      <c r="UN836" s="16"/>
      <c r="UO836" s="16"/>
      <c r="UP836" s="16"/>
      <c r="UQ836" s="16"/>
      <c r="UR836" s="16"/>
      <c r="US836" s="16"/>
      <c r="UT836" s="16"/>
      <c r="UU836" s="16"/>
      <c r="UV836" s="16"/>
      <c r="UW836" s="16"/>
      <c r="UX836" s="16"/>
      <c r="UY836" s="16"/>
      <c r="UZ836" s="16"/>
      <c r="VA836" s="16"/>
      <c r="VB836" s="16"/>
      <c r="VC836" s="16"/>
      <c r="VD836" s="16"/>
      <c r="VE836" s="16"/>
      <c r="VF836" s="16"/>
      <c r="VG836" s="16"/>
      <c r="VH836" s="16"/>
      <c r="VI836" s="16"/>
      <c r="VJ836" s="16"/>
      <c r="VK836" s="16"/>
      <c r="VL836" s="16"/>
      <c r="VM836" s="16"/>
      <c r="VN836" s="16"/>
      <c r="VO836" s="16"/>
      <c r="VP836" s="16"/>
      <c r="VQ836" s="16"/>
      <c r="VR836" s="16"/>
      <c r="VS836" s="16"/>
      <c r="VT836" s="16"/>
      <c r="VU836" s="16"/>
      <c r="VV836" s="16"/>
      <c r="VW836" s="16"/>
      <c r="VX836" s="16"/>
      <c r="VY836" s="16"/>
      <c r="VZ836" s="16"/>
      <c r="WA836" s="16"/>
      <c r="WB836" s="16"/>
      <c r="WC836" s="16"/>
      <c r="WD836" s="16"/>
      <c r="WE836" s="16"/>
      <c r="WF836" s="16"/>
      <c r="WG836" s="16"/>
      <c r="WH836" s="16"/>
      <c r="WI836" s="16"/>
      <c r="WJ836" s="16"/>
      <c r="WK836" s="16"/>
      <c r="WL836" s="16"/>
      <c r="WM836" s="16"/>
      <c r="WN836" s="16"/>
      <c r="WO836" s="16"/>
      <c r="WP836" s="16"/>
      <c r="WQ836" s="16"/>
      <c r="WR836" s="16"/>
      <c r="WS836" s="16"/>
      <c r="WT836" s="16"/>
      <c r="WU836" s="16"/>
      <c r="WV836" s="16"/>
      <c r="WW836" s="16"/>
      <c r="WX836" s="16"/>
      <c r="WY836" s="16"/>
      <c r="WZ836" s="16"/>
      <c r="XA836" s="16"/>
      <c r="XB836" s="16"/>
      <c r="XC836" s="16"/>
      <c r="XD836" s="16"/>
      <c r="XE836" s="16"/>
      <c r="XF836" s="16"/>
      <c r="XG836" s="16"/>
      <c r="XH836" s="16"/>
      <c r="XI836" s="16"/>
      <c r="XJ836" s="16"/>
      <c r="XK836" s="16"/>
      <c r="XL836" s="16"/>
      <c r="XM836" s="16"/>
      <c r="XN836" s="16"/>
      <c r="XO836" s="16"/>
      <c r="XP836" s="16"/>
      <c r="XQ836" s="16"/>
      <c r="XR836" s="16"/>
      <c r="XS836" s="16"/>
      <c r="XT836" s="16"/>
      <c r="XU836" s="16"/>
      <c r="XV836" s="16"/>
      <c r="XW836" s="16"/>
      <c r="XX836" s="16"/>
      <c r="XY836" s="16"/>
      <c r="XZ836" s="16"/>
      <c r="YA836" s="16"/>
      <c r="YB836" s="16"/>
      <c r="YC836" s="16"/>
      <c r="YD836" s="16"/>
      <c r="YE836" s="16"/>
      <c r="YF836" s="16"/>
      <c r="YG836" s="16"/>
      <c r="YH836" s="16"/>
      <c r="YI836" s="16"/>
      <c r="YJ836" s="16"/>
      <c r="YK836" s="16"/>
      <c r="YL836" s="16"/>
      <c r="YM836" s="16"/>
      <c r="YN836" s="16"/>
      <c r="YO836" s="16"/>
      <c r="YP836" s="16"/>
      <c r="YQ836" s="16"/>
      <c r="YR836" s="16"/>
      <c r="YS836" s="16"/>
      <c r="YT836" s="16"/>
      <c r="YU836" s="16"/>
      <c r="YV836" s="16"/>
      <c r="YW836" s="16"/>
      <c r="YX836" s="16"/>
      <c r="YY836" s="16"/>
      <c r="YZ836" s="16"/>
      <c r="ZA836" s="16"/>
      <c r="ZB836" s="16"/>
      <c r="ZC836" s="16"/>
      <c r="ZD836" s="16"/>
      <c r="ZE836" s="16"/>
      <c r="ZF836" s="16"/>
      <c r="ZG836" s="16"/>
      <c r="ZH836" s="16"/>
      <c r="ZI836" s="16"/>
      <c r="ZJ836" s="16"/>
      <c r="ZK836" s="16"/>
      <c r="ZL836" s="16"/>
      <c r="ZM836" s="16"/>
      <c r="ZN836" s="16"/>
      <c r="ZO836" s="16"/>
      <c r="ZP836" s="16"/>
      <c r="ZQ836" s="16"/>
      <c r="ZR836" s="16"/>
      <c r="ZS836" s="16"/>
      <c r="ZT836" s="16"/>
      <c r="ZU836" s="16"/>
      <c r="ZV836" s="16"/>
      <c r="ZW836" s="16"/>
      <c r="ZX836" s="16"/>
      <c r="ZY836" s="16"/>
      <c r="ZZ836" s="16"/>
      <c r="AAA836" s="16"/>
      <c r="AAB836" s="16"/>
      <c r="AAC836" s="16"/>
      <c r="AAD836" s="16"/>
      <c r="AAE836" s="16"/>
      <c r="AAF836" s="16"/>
      <c r="AAG836" s="16"/>
      <c r="AAH836" s="16"/>
      <c r="AAI836" s="16"/>
      <c r="AAJ836" s="16"/>
      <c r="AAK836" s="16"/>
      <c r="AAL836" s="16"/>
      <c r="AAM836" s="16"/>
      <c r="AAN836" s="16"/>
      <c r="AAO836" s="16"/>
      <c r="AAP836" s="16"/>
      <c r="AAQ836" s="16"/>
      <c r="AAR836" s="16"/>
      <c r="AAS836" s="16"/>
      <c r="AAT836" s="16"/>
      <c r="AAU836" s="16"/>
      <c r="AAV836" s="16"/>
      <c r="AAW836" s="16"/>
      <c r="AAX836" s="16"/>
      <c r="AAY836" s="16"/>
      <c r="AAZ836" s="16"/>
      <c r="ABA836" s="16"/>
      <c r="ABB836" s="16"/>
      <c r="ABC836" s="16"/>
      <c r="ABD836" s="16"/>
      <c r="ABE836" s="16"/>
      <c r="ABF836" s="16"/>
      <c r="ABG836" s="16"/>
      <c r="ABH836" s="16"/>
    </row>
    <row r="837" spans="1:4300" s="50" customFormat="1" ht="45.75" customHeight="1">
      <c r="A837" s="571">
        <f>1+A836</f>
        <v>835</v>
      </c>
      <c r="B837" s="218" t="s">
        <v>8160</v>
      </c>
      <c r="C837" s="201" t="s">
        <v>8161</v>
      </c>
      <c r="D837" s="205" t="s">
        <v>6692</v>
      </c>
      <c r="E837" s="202">
        <v>45546</v>
      </c>
      <c r="F837" s="203">
        <v>45548</v>
      </c>
      <c r="G837" s="203">
        <v>45646</v>
      </c>
      <c r="H837" s="201" t="s">
        <v>416</v>
      </c>
      <c r="I837" s="206" t="s">
        <v>180</v>
      </c>
      <c r="J837" s="201" t="s">
        <v>4358</v>
      </c>
      <c r="K837" s="271">
        <v>35198511</v>
      </c>
      <c r="L837" s="201">
        <v>1</v>
      </c>
      <c r="M837" s="272" t="s">
        <v>97</v>
      </c>
      <c r="N837" s="208" t="s">
        <v>98</v>
      </c>
      <c r="O837" s="218" t="s">
        <v>427</v>
      </c>
      <c r="P837" s="201" t="s">
        <v>8162</v>
      </c>
      <c r="Q837" s="201" t="s">
        <v>7728</v>
      </c>
      <c r="R837" s="210">
        <f>+G837-F837</f>
        <v>98</v>
      </c>
      <c r="S837" s="201" t="s">
        <v>8163</v>
      </c>
      <c r="T837" s="273">
        <v>12666667</v>
      </c>
      <c r="U837" s="274" t="s">
        <v>8164</v>
      </c>
      <c r="V837" s="273">
        <f>+T837</f>
        <v>12666667</v>
      </c>
      <c r="W837" s="275">
        <v>45547</v>
      </c>
      <c r="X837" s="276" t="s">
        <v>103</v>
      </c>
      <c r="Y837" s="313">
        <f>+Z837+AA837+AB837</f>
        <v>12666667</v>
      </c>
      <c r="Z837" s="215">
        <f>+V837</f>
        <v>12666667</v>
      </c>
      <c r="AA837" s="216">
        <v>0</v>
      </c>
      <c r="AB837" s="217">
        <f>+AC837+AD837+AE837+AF837+AG837+AH837+AI837+AJ837</f>
        <v>0</v>
      </c>
      <c r="AC837" s="216">
        <v>0</v>
      </c>
      <c r="AD837" s="216">
        <v>0</v>
      </c>
      <c r="AE837" s="216">
        <v>0</v>
      </c>
      <c r="AF837" s="216">
        <v>0</v>
      </c>
      <c r="AG837" s="216">
        <v>0</v>
      </c>
      <c r="AH837" s="216">
        <v>0</v>
      </c>
      <c r="AI837" s="216">
        <v>0</v>
      </c>
      <c r="AJ837" s="216">
        <v>0</v>
      </c>
      <c r="AK837" s="209" t="s">
        <v>104</v>
      </c>
      <c r="AL837" s="191" t="s">
        <v>8165</v>
      </c>
      <c r="AM837" s="201" t="s">
        <v>8166</v>
      </c>
      <c r="AN837" s="207">
        <v>20455955</v>
      </c>
      <c r="AO837" s="209" t="s">
        <v>114</v>
      </c>
      <c r="AP837" s="201" t="s">
        <v>108</v>
      </c>
      <c r="AQ837" s="277" t="s">
        <v>108</v>
      </c>
      <c r="AR837" s="209" t="s">
        <v>108</v>
      </c>
      <c r="AS837" s="201" t="s">
        <v>109</v>
      </c>
      <c r="AT837" s="209" t="s">
        <v>109</v>
      </c>
      <c r="AU837" s="209" t="s">
        <v>392</v>
      </c>
      <c r="AV837" s="201"/>
      <c r="AW837" s="201"/>
      <c r="AX837" s="201" t="s">
        <v>109</v>
      </c>
      <c r="AY837" s="201" t="s">
        <v>108</v>
      </c>
      <c r="AZ837" s="240"/>
      <c r="BA837" s="201"/>
      <c r="BB837" s="241"/>
      <c r="BC837" s="240"/>
      <c r="BD837" s="210"/>
      <c r="BE837" s="210"/>
      <c r="BF837" s="210"/>
      <c r="BG837" s="240"/>
      <c r="BH837" s="221">
        <f>T837+BB837</f>
        <v>12666667</v>
      </c>
      <c r="BI837" s="224" t="s">
        <v>259</v>
      </c>
      <c r="BJ837" s="201"/>
      <c r="BK837" s="208" t="s">
        <v>114</v>
      </c>
      <c r="BL837" s="240"/>
      <c r="BM837" s="161" t="s">
        <v>6996</v>
      </c>
      <c r="BN837" s="292" t="s">
        <v>161</v>
      </c>
      <c r="BO837" s="208">
        <v>42</v>
      </c>
      <c r="BP837" s="208">
        <v>30117</v>
      </c>
      <c r="BQ837" s="208" t="s">
        <v>114</v>
      </c>
      <c r="BR837" s="208" t="s">
        <v>114</v>
      </c>
      <c r="BS837" s="208" t="s">
        <v>114</v>
      </c>
      <c r="BT837" s="208" t="s">
        <v>114</v>
      </c>
      <c r="BU837" s="237" t="s">
        <v>4361</v>
      </c>
      <c r="BV837" s="208">
        <v>3112914237</v>
      </c>
      <c r="BW837" s="278" t="s">
        <v>4362</v>
      </c>
      <c r="BX837" s="224" t="s">
        <v>881</v>
      </c>
      <c r="BY837" s="208" t="s">
        <v>119</v>
      </c>
      <c r="BZ837" s="293">
        <v>33770313380</v>
      </c>
      <c r="CA837" s="320" t="s">
        <v>7581</v>
      </c>
      <c r="CB837" s="323" t="s">
        <v>109</v>
      </c>
      <c r="CC837" s="323" t="s">
        <v>109</v>
      </c>
      <c r="CD837" s="322" t="s">
        <v>7777</v>
      </c>
      <c r="CE837" s="223"/>
      <c r="CF837" s="223"/>
      <c r="CG837" s="223"/>
      <c r="CH837" s="223"/>
      <c r="CI837" s="223"/>
      <c r="CJ837" s="223"/>
      <c r="CK837" s="223"/>
      <c r="CL837" s="223"/>
      <c r="CM837" s="323" t="s">
        <v>109</v>
      </c>
      <c r="CN837" s="223"/>
      <c r="CO837" s="297"/>
    </row>
    <row r="838" spans="1:4300" s="50" customFormat="1" ht="45.75" customHeight="1">
      <c r="A838" s="571">
        <f>1+A837</f>
        <v>836</v>
      </c>
      <c r="B838" s="218" t="s">
        <v>8167</v>
      </c>
      <c r="C838" s="201" t="s">
        <v>8168</v>
      </c>
      <c r="D838" s="205" t="s">
        <v>6692</v>
      </c>
      <c r="E838" s="202">
        <v>45546</v>
      </c>
      <c r="F838" s="203">
        <v>45548</v>
      </c>
      <c r="G838" s="203">
        <v>45646</v>
      </c>
      <c r="H838" s="201" t="s">
        <v>416</v>
      </c>
      <c r="I838" s="206" t="s">
        <v>180</v>
      </c>
      <c r="J838" s="201" t="s">
        <v>8169</v>
      </c>
      <c r="K838" s="271">
        <v>80449621</v>
      </c>
      <c r="L838" s="201">
        <v>3</v>
      </c>
      <c r="M838" s="272" t="s">
        <v>97</v>
      </c>
      <c r="N838" s="208" t="s">
        <v>98</v>
      </c>
      <c r="O838" s="218" t="s">
        <v>427</v>
      </c>
      <c r="P838" s="201" t="s">
        <v>8170</v>
      </c>
      <c r="Q838" s="201" t="s">
        <v>8171</v>
      </c>
      <c r="R838" s="210">
        <f>+G838-F838</f>
        <v>98</v>
      </c>
      <c r="S838" s="201" t="s">
        <v>8172</v>
      </c>
      <c r="T838" s="273">
        <v>12666667</v>
      </c>
      <c r="U838" s="274" t="s">
        <v>8173</v>
      </c>
      <c r="V838" s="273">
        <f>+T838</f>
        <v>12666667</v>
      </c>
      <c r="W838" s="275">
        <v>45547</v>
      </c>
      <c r="X838" s="276" t="s">
        <v>103</v>
      </c>
      <c r="Y838" s="313">
        <f>+Z838+AA838+AB838</f>
        <v>12666667</v>
      </c>
      <c r="Z838" s="215">
        <f>+V838</f>
        <v>12666667</v>
      </c>
      <c r="AA838" s="216">
        <v>0</v>
      </c>
      <c r="AB838" s="217">
        <f>+AC838+AD838+AE838+AF838+AG838+AH838+AI838+AJ838</f>
        <v>0</v>
      </c>
      <c r="AC838" s="216">
        <v>0</v>
      </c>
      <c r="AD838" s="216">
        <v>0</v>
      </c>
      <c r="AE838" s="216">
        <v>0</v>
      </c>
      <c r="AF838" s="216">
        <v>0</v>
      </c>
      <c r="AG838" s="216">
        <v>0</v>
      </c>
      <c r="AH838" s="216">
        <v>0</v>
      </c>
      <c r="AI838" s="216">
        <v>0</v>
      </c>
      <c r="AJ838" s="216">
        <v>0</v>
      </c>
      <c r="AK838" s="209" t="s">
        <v>104</v>
      </c>
      <c r="AL838" s="191" t="s">
        <v>8174</v>
      </c>
      <c r="AM838" s="201" t="s">
        <v>8166</v>
      </c>
      <c r="AN838" s="207">
        <v>20455955</v>
      </c>
      <c r="AO838" s="209" t="s">
        <v>114</v>
      </c>
      <c r="AP838" s="201" t="s">
        <v>108</v>
      </c>
      <c r="AQ838" s="277" t="s">
        <v>108</v>
      </c>
      <c r="AR838" s="209" t="s">
        <v>108</v>
      </c>
      <c r="AS838" s="201" t="s">
        <v>109</v>
      </c>
      <c r="AT838" s="209" t="s">
        <v>109</v>
      </c>
      <c r="AU838" s="209" t="s">
        <v>392</v>
      </c>
      <c r="AV838" s="201"/>
      <c r="AW838" s="201"/>
      <c r="AX838" s="201" t="s">
        <v>109</v>
      </c>
      <c r="AY838" s="201" t="s">
        <v>108</v>
      </c>
      <c r="AZ838" s="240"/>
      <c r="BA838" s="201"/>
      <c r="BB838" s="241"/>
      <c r="BC838" s="240"/>
      <c r="BD838" s="210"/>
      <c r="BE838" s="210"/>
      <c r="BF838" s="210"/>
      <c r="BG838" s="240"/>
      <c r="BH838" s="221">
        <f>T838+BB838</f>
        <v>12666667</v>
      </c>
      <c r="BI838" s="224" t="s">
        <v>259</v>
      </c>
      <c r="BJ838" s="201"/>
      <c r="BK838" s="208" t="s">
        <v>114</v>
      </c>
      <c r="BL838" s="240"/>
      <c r="BM838" s="161" t="s">
        <v>6996</v>
      </c>
      <c r="BN838" s="292" t="s">
        <v>115</v>
      </c>
      <c r="BO838" s="208">
        <f>2024-1983</f>
        <v>41</v>
      </c>
      <c r="BP838" s="208">
        <v>45618</v>
      </c>
      <c r="BQ838" s="208" t="s">
        <v>109</v>
      </c>
      <c r="BR838" s="208" t="s">
        <v>114</v>
      </c>
      <c r="BS838" s="208" t="s">
        <v>114</v>
      </c>
      <c r="BT838" s="208" t="s">
        <v>114</v>
      </c>
      <c r="BU838" s="237" t="s">
        <v>8175</v>
      </c>
      <c r="BV838" s="208">
        <v>3237240347</v>
      </c>
      <c r="BW838" s="278" t="s">
        <v>8176</v>
      </c>
      <c r="BX838" s="224" t="s">
        <v>881</v>
      </c>
      <c r="BY838" s="208" t="s">
        <v>119</v>
      </c>
      <c r="BZ838" s="293">
        <v>16817659245</v>
      </c>
      <c r="CA838" s="320" t="s">
        <v>7581</v>
      </c>
      <c r="CB838" s="323" t="s">
        <v>109</v>
      </c>
      <c r="CC838" s="323" t="s">
        <v>109</v>
      </c>
      <c r="CD838" s="322" t="s">
        <v>7777</v>
      </c>
      <c r="CE838" s="223"/>
      <c r="CF838" s="223"/>
      <c r="CG838" s="223"/>
      <c r="CH838" s="223"/>
      <c r="CI838" s="223"/>
      <c r="CJ838" s="223"/>
      <c r="CK838" s="223"/>
      <c r="CL838" s="223"/>
      <c r="CM838" s="323" t="s">
        <v>109</v>
      </c>
      <c r="CN838" s="223"/>
      <c r="CO838" s="297"/>
    </row>
    <row r="839" spans="1:4300" s="50" customFormat="1" ht="45.75" customHeight="1">
      <c r="A839" s="589">
        <f>1+A838</f>
        <v>837</v>
      </c>
      <c r="B839" s="403" t="s">
        <v>8177</v>
      </c>
      <c r="C839" s="156" t="s">
        <v>8178</v>
      </c>
      <c r="D839" s="156" t="s">
        <v>6692</v>
      </c>
      <c r="E839" s="156">
        <v>45546</v>
      </c>
      <c r="F839" s="156">
        <v>45553</v>
      </c>
      <c r="G839" s="156">
        <v>45646</v>
      </c>
      <c r="H839" s="156" t="s">
        <v>416</v>
      </c>
      <c r="I839" s="156" t="s">
        <v>180</v>
      </c>
      <c r="J839" s="301" t="s">
        <v>8179</v>
      </c>
      <c r="K839" s="251">
        <v>1072642433</v>
      </c>
      <c r="L839" s="156">
        <v>3</v>
      </c>
      <c r="M839" s="156" t="s">
        <v>97</v>
      </c>
      <c r="N839" s="156" t="s">
        <v>98</v>
      </c>
      <c r="O839" s="156" t="s">
        <v>427</v>
      </c>
      <c r="P839" s="156" t="s">
        <v>8180</v>
      </c>
      <c r="Q839" s="156" t="s">
        <v>8181</v>
      </c>
      <c r="R839" s="143">
        <f>+G839-F839</f>
        <v>93</v>
      </c>
      <c r="S839" s="134" t="s">
        <v>8182</v>
      </c>
      <c r="T839" s="253">
        <v>10500000</v>
      </c>
      <c r="U839" s="156" t="s">
        <v>8183</v>
      </c>
      <c r="V839" s="253">
        <f>+T839</f>
        <v>10500000</v>
      </c>
      <c r="W839" s="156">
        <v>45547</v>
      </c>
      <c r="X839" s="156" t="s">
        <v>103</v>
      </c>
      <c r="Y839" s="317">
        <f>+Z839+AA839+AB839</f>
        <v>10500000</v>
      </c>
      <c r="Z839" s="156">
        <f>+V839</f>
        <v>10500000</v>
      </c>
      <c r="AA839" s="156">
        <v>0</v>
      </c>
      <c r="AB839" s="156">
        <f>+AC839+AD839+AE839+AF839+AG839+AH839+AI839+AJ839</f>
        <v>0</v>
      </c>
      <c r="AC839" s="156">
        <v>0</v>
      </c>
      <c r="AD839" s="156">
        <v>0</v>
      </c>
      <c r="AE839" s="156">
        <v>0</v>
      </c>
      <c r="AF839" s="156">
        <v>0</v>
      </c>
      <c r="AG839" s="156">
        <v>0</v>
      </c>
      <c r="AH839" s="156">
        <v>0</v>
      </c>
      <c r="AI839" s="156">
        <v>0</v>
      </c>
      <c r="AJ839" s="156">
        <v>0</v>
      </c>
      <c r="AK839" s="156" t="s">
        <v>104</v>
      </c>
      <c r="AL839" s="103" t="s">
        <v>8184</v>
      </c>
      <c r="AM839" s="156" t="s">
        <v>8185</v>
      </c>
      <c r="AN839" s="156">
        <v>53038196</v>
      </c>
      <c r="AO839" s="156" t="s">
        <v>114</v>
      </c>
      <c r="AP839" s="156" t="s">
        <v>108</v>
      </c>
      <c r="AQ839" s="156" t="s">
        <v>108</v>
      </c>
      <c r="AR839" s="156" t="s">
        <v>108</v>
      </c>
      <c r="AS839" s="156" t="s">
        <v>109</v>
      </c>
      <c r="AT839" s="156" t="s">
        <v>109</v>
      </c>
      <c r="AU839" s="156" t="s">
        <v>392</v>
      </c>
      <c r="AV839" s="156"/>
      <c r="AW839" s="156"/>
      <c r="AX839" s="156" t="s">
        <v>109</v>
      </c>
      <c r="AY839" s="156" t="s">
        <v>108</v>
      </c>
      <c r="AZ839" s="156"/>
      <c r="BA839" s="156"/>
      <c r="BB839" s="156"/>
      <c r="BC839" s="156"/>
      <c r="BD839" s="156"/>
      <c r="BE839" s="156"/>
      <c r="BF839" s="156"/>
      <c r="BG839" s="156"/>
      <c r="BH839" s="153">
        <f>T839+BB839</f>
        <v>10500000</v>
      </c>
      <c r="BI839" s="437" t="s">
        <v>259</v>
      </c>
      <c r="BJ839" s="240"/>
      <c r="BK839" s="240" t="s">
        <v>114</v>
      </c>
      <c r="BL839" s="240"/>
      <c r="BM839" s="161" t="s">
        <v>2539</v>
      </c>
      <c r="BN839" s="156" t="s">
        <v>964</v>
      </c>
      <c r="BO839" s="156">
        <f>2024-1987</f>
        <v>37</v>
      </c>
      <c r="BP839" s="156">
        <v>31796</v>
      </c>
      <c r="BQ839" s="156" t="s">
        <v>114</v>
      </c>
      <c r="BR839" s="156" t="s">
        <v>114</v>
      </c>
      <c r="BS839" s="156" t="s">
        <v>114</v>
      </c>
      <c r="BT839" s="156" t="s">
        <v>114</v>
      </c>
      <c r="BU839" s="156" t="s">
        <v>8186</v>
      </c>
      <c r="BV839" s="156">
        <v>3125188137</v>
      </c>
      <c r="BW839" s="156" t="s">
        <v>2434</v>
      </c>
      <c r="BX839" s="156" t="s">
        <v>191</v>
      </c>
      <c r="BY839" s="156" t="s">
        <v>119</v>
      </c>
      <c r="BZ839" s="156">
        <v>24039860833</v>
      </c>
      <c r="CA839" s="157" t="s">
        <v>7581</v>
      </c>
      <c r="CB839" s="360" t="s">
        <v>109</v>
      </c>
      <c r="CC839" s="157" t="s">
        <v>109</v>
      </c>
      <c r="CD839" s="360"/>
      <c r="CE839" s="156"/>
      <c r="CF839" s="156"/>
      <c r="CG839" s="156"/>
      <c r="CH839" s="156"/>
      <c r="CI839" s="156"/>
      <c r="CJ839" s="156"/>
      <c r="CK839" s="156"/>
      <c r="CL839" s="156"/>
      <c r="CM839" s="157"/>
      <c r="CN839" s="156"/>
      <c r="CO839" s="297"/>
      <c r="CP839" s="297"/>
      <c r="CQ839" s="297"/>
      <c r="CR839" s="297"/>
      <c r="GV839" s="328"/>
      <c r="GW839" s="328"/>
      <c r="GX839" s="328"/>
      <c r="GY839" s="328"/>
      <c r="GZ839" s="328"/>
      <c r="HA839" s="328"/>
      <c r="HB839" s="328"/>
      <c r="HC839" s="328"/>
      <c r="HD839" s="328"/>
      <c r="HE839" s="328"/>
      <c r="HF839" s="328"/>
      <c r="HG839" s="328"/>
      <c r="HH839" s="328"/>
      <c r="HI839" s="328"/>
      <c r="HJ839" s="328"/>
      <c r="HK839" s="328"/>
      <c r="HL839" s="328"/>
      <c r="HM839" s="328"/>
      <c r="HN839" s="328"/>
      <c r="HO839" s="328"/>
      <c r="HP839" s="328"/>
      <c r="HQ839" s="328"/>
      <c r="HR839" s="328"/>
      <c r="HS839" s="328"/>
      <c r="HT839" s="328"/>
      <c r="HU839" s="328"/>
      <c r="HV839" s="328"/>
      <c r="HW839" s="328"/>
      <c r="HX839" s="328"/>
      <c r="HY839" s="328"/>
      <c r="HZ839" s="328"/>
      <c r="IA839" s="328"/>
      <c r="IB839" s="328"/>
      <c r="IC839" s="328"/>
      <c r="ID839" s="328"/>
      <c r="IE839" s="328"/>
      <c r="IF839" s="328"/>
      <c r="IG839" s="328"/>
      <c r="IH839" s="328"/>
      <c r="II839" s="328"/>
      <c r="IJ839" s="328"/>
      <c r="IK839" s="328"/>
      <c r="IL839" s="328"/>
      <c r="IM839" s="328"/>
      <c r="IN839" s="328"/>
      <c r="IO839" s="328"/>
      <c r="IP839" s="328"/>
      <c r="IQ839" s="328"/>
      <c r="IR839" s="328"/>
      <c r="IS839" s="328"/>
      <c r="IT839" s="328"/>
      <c r="IU839" s="328"/>
      <c r="IV839" s="328"/>
      <c r="IW839" s="328"/>
      <c r="IX839" s="328"/>
      <c r="IY839" s="328"/>
      <c r="IZ839" s="328"/>
      <c r="JA839" s="328"/>
      <c r="JB839" s="328"/>
      <c r="JC839" s="328"/>
      <c r="JD839" s="328"/>
      <c r="JE839" s="328"/>
      <c r="JF839" s="328"/>
      <c r="JG839" s="328"/>
      <c r="JH839" s="328"/>
      <c r="JI839" s="328"/>
      <c r="JJ839" s="328"/>
      <c r="JK839" s="328"/>
      <c r="JL839" s="328"/>
      <c r="JM839" s="328"/>
      <c r="JN839" s="328"/>
      <c r="JO839" s="328"/>
      <c r="JP839" s="328"/>
      <c r="JQ839" s="328"/>
      <c r="JR839" s="328"/>
      <c r="JS839" s="328"/>
      <c r="JT839" s="328"/>
      <c r="JU839" s="328"/>
      <c r="JV839" s="328"/>
      <c r="JW839" s="328"/>
      <c r="JX839" s="328"/>
      <c r="JY839" s="328"/>
      <c r="JZ839" s="328"/>
      <c r="KA839" s="328"/>
      <c r="KB839" s="328"/>
      <c r="KC839" s="328"/>
      <c r="KD839" s="328"/>
      <c r="KE839" s="328"/>
      <c r="KF839" s="328"/>
      <c r="KG839" s="328"/>
      <c r="KH839" s="328"/>
      <c r="KI839" s="328"/>
      <c r="KJ839" s="328"/>
      <c r="KK839" s="328"/>
      <c r="KL839" s="328"/>
      <c r="KM839" s="328"/>
      <c r="KN839" s="328"/>
      <c r="KO839" s="328"/>
      <c r="KP839" s="328"/>
      <c r="KQ839" s="328"/>
      <c r="KR839" s="328"/>
      <c r="KS839" s="328"/>
      <c r="KT839" s="328"/>
      <c r="KU839" s="328"/>
      <c r="KV839" s="328"/>
      <c r="KW839" s="328"/>
      <c r="KX839" s="328"/>
      <c r="KY839" s="328"/>
      <c r="KZ839" s="328"/>
      <c r="LA839" s="328"/>
      <c r="LB839" s="328"/>
      <c r="LC839" s="328"/>
      <c r="LD839" s="328"/>
      <c r="LE839" s="328"/>
      <c r="LF839" s="328"/>
      <c r="LG839" s="328"/>
      <c r="LH839" s="328"/>
      <c r="LI839" s="328"/>
      <c r="LJ839" s="328"/>
      <c r="LK839" s="328"/>
      <c r="LL839" s="328"/>
      <c r="LM839" s="328"/>
      <c r="LN839" s="328"/>
      <c r="LO839" s="328"/>
      <c r="LP839" s="328"/>
      <c r="LQ839" s="328"/>
      <c r="LR839" s="328"/>
      <c r="LS839" s="328"/>
      <c r="LT839" s="328"/>
      <c r="LU839" s="328"/>
      <c r="LV839" s="328"/>
      <c r="LW839" s="328"/>
      <c r="LX839" s="328"/>
      <c r="LY839" s="328"/>
      <c r="LZ839" s="328"/>
      <c r="MA839" s="328"/>
      <c r="MB839" s="328"/>
      <c r="MC839" s="328"/>
      <c r="MD839" s="328"/>
      <c r="ME839" s="328"/>
      <c r="MF839" s="328"/>
      <c r="MG839" s="328"/>
      <c r="MH839" s="328"/>
      <c r="MI839" s="328"/>
      <c r="MJ839" s="328"/>
      <c r="MK839" s="328"/>
      <c r="ML839" s="328"/>
      <c r="MM839" s="328"/>
      <c r="MN839" s="328"/>
      <c r="MO839" s="328"/>
      <c r="MP839" s="328"/>
      <c r="MQ839" s="328"/>
      <c r="MR839" s="328"/>
      <c r="MS839" s="328"/>
      <c r="MT839" s="328"/>
      <c r="MU839" s="328"/>
      <c r="MV839" s="328"/>
      <c r="MW839" s="328"/>
      <c r="MX839" s="328"/>
      <c r="MY839" s="328"/>
      <c r="MZ839" s="328"/>
      <c r="NA839" s="328"/>
      <c r="NB839" s="328"/>
      <c r="NC839" s="328"/>
      <c r="ND839" s="328"/>
      <c r="NE839" s="328"/>
      <c r="NF839" s="328"/>
      <c r="NG839" s="328"/>
      <c r="NH839" s="328"/>
      <c r="NI839" s="328"/>
      <c r="NJ839" s="328"/>
      <c r="NK839" s="328"/>
      <c r="NL839" s="328"/>
      <c r="NM839" s="328"/>
      <c r="NN839" s="328"/>
      <c r="NO839" s="328"/>
      <c r="NP839" s="328"/>
      <c r="NQ839" s="328"/>
      <c r="NR839" s="328"/>
      <c r="NS839" s="328"/>
      <c r="NT839" s="328"/>
      <c r="NU839" s="328"/>
      <c r="NV839" s="328"/>
      <c r="NW839" s="328"/>
      <c r="NX839" s="328"/>
      <c r="NY839" s="328"/>
      <c r="NZ839" s="328"/>
      <c r="OA839" s="328"/>
      <c r="OB839" s="328"/>
      <c r="OC839" s="328"/>
      <c r="OD839" s="328"/>
      <c r="OE839" s="328"/>
      <c r="OF839" s="328"/>
      <c r="OG839" s="328"/>
      <c r="OH839" s="328"/>
      <c r="OI839" s="328"/>
      <c r="OJ839" s="328"/>
      <c r="OK839" s="328"/>
      <c r="OL839" s="328"/>
      <c r="OM839" s="328"/>
      <c r="ON839" s="328"/>
      <c r="OO839" s="328"/>
      <c r="OP839" s="328"/>
      <c r="OQ839" s="328"/>
      <c r="OR839" s="328"/>
      <c r="OS839" s="328"/>
      <c r="OT839" s="328"/>
      <c r="OU839" s="328"/>
      <c r="OV839" s="328"/>
      <c r="OW839" s="328"/>
      <c r="OX839" s="328"/>
      <c r="OY839" s="328"/>
      <c r="OZ839" s="328"/>
      <c r="PA839" s="328"/>
      <c r="PB839" s="328"/>
      <c r="PC839" s="328"/>
      <c r="PD839" s="328"/>
      <c r="PE839" s="328"/>
      <c r="PF839" s="328"/>
      <c r="PG839" s="328"/>
      <c r="PH839" s="328"/>
      <c r="PI839" s="328"/>
      <c r="PJ839" s="328"/>
      <c r="PK839" s="328"/>
      <c r="PL839" s="328"/>
      <c r="PM839" s="328"/>
      <c r="PN839" s="328"/>
      <c r="PO839" s="328"/>
      <c r="PP839" s="328"/>
      <c r="PQ839" s="328"/>
      <c r="PR839" s="328"/>
      <c r="PS839" s="328"/>
      <c r="PT839" s="328"/>
      <c r="PU839" s="328"/>
      <c r="PV839" s="328"/>
      <c r="PW839" s="328"/>
      <c r="PX839" s="328"/>
      <c r="PY839" s="328"/>
      <c r="PZ839" s="328"/>
      <c r="QA839" s="328"/>
      <c r="QB839" s="328"/>
      <c r="QC839" s="328"/>
      <c r="QD839" s="328"/>
      <c r="QE839" s="328"/>
      <c r="QF839" s="328"/>
      <c r="QG839" s="328"/>
      <c r="QH839" s="328"/>
      <c r="QI839" s="328"/>
      <c r="QJ839" s="328"/>
      <c r="QK839" s="328"/>
      <c r="QL839" s="328"/>
      <c r="QM839" s="328"/>
      <c r="QN839" s="328"/>
      <c r="QO839" s="328"/>
      <c r="QP839" s="328"/>
      <c r="QQ839" s="328"/>
      <c r="QR839" s="328"/>
      <c r="QS839" s="328"/>
      <c r="QT839" s="328"/>
      <c r="QU839" s="328"/>
      <c r="QV839" s="328"/>
      <c r="QW839" s="328"/>
      <c r="QX839" s="328"/>
      <c r="QY839" s="328"/>
      <c r="QZ839" s="328"/>
      <c r="RA839" s="328"/>
      <c r="RB839" s="328"/>
      <c r="RC839" s="328"/>
      <c r="RD839" s="328"/>
      <c r="RE839" s="328"/>
      <c r="RF839" s="328"/>
      <c r="RG839" s="328"/>
      <c r="RH839" s="328"/>
      <c r="RI839" s="328"/>
      <c r="RJ839" s="328"/>
      <c r="RK839" s="328"/>
      <c r="RL839" s="328"/>
      <c r="RM839" s="328"/>
      <c r="RN839" s="328"/>
      <c r="RO839" s="328"/>
      <c r="RP839" s="328"/>
      <c r="RQ839" s="328"/>
      <c r="RR839" s="328"/>
      <c r="RS839" s="328"/>
      <c r="RT839" s="328"/>
      <c r="RU839" s="328"/>
      <c r="RV839" s="328"/>
      <c r="RW839" s="328"/>
      <c r="RX839" s="328"/>
      <c r="RY839" s="328"/>
      <c r="RZ839" s="328"/>
      <c r="SA839" s="328"/>
      <c r="SB839" s="328"/>
      <c r="SC839" s="328"/>
      <c r="SD839" s="328"/>
      <c r="SE839" s="328"/>
      <c r="SF839" s="328"/>
      <c r="SG839" s="328"/>
      <c r="SH839" s="328"/>
      <c r="SI839" s="328"/>
      <c r="SJ839" s="328"/>
      <c r="SK839" s="328"/>
      <c r="SL839" s="328"/>
      <c r="SM839" s="328"/>
      <c r="SN839" s="328"/>
      <c r="SO839" s="328"/>
      <c r="SP839" s="328"/>
      <c r="SQ839" s="328"/>
      <c r="SR839" s="328"/>
      <c r="SS839" s="328"/>
      <c r="ST839" s="328"/>
      <c r="SU839" s="328"/>
      <c r="SV839" s="328"/>
      <c r="SW839" s="328"/>
      <c r="SX839" s="328"/>
      <c r="SY839" s="328"/>
      <c r="SZ839" s="328"/>
      <c r="TA839" s="328"/>
      <c r="TB839" s="328"/>
      <c r="TC839" s="328"/>
      <c r="TD839" s="328"/>
      <c r="TE839" s="328"/>
      <c r="TF839" s="328"/>
      <c r="TG839" s="328"/>
      <c r="TH839" s="328"/>
      <c r="TI839" s="328"/>
      <c r="TJ839" s="328"/>
      <c r="TK839" s="328"/>
      <c r="TL839" s="328"/>
      <c r="TM839" s="328"/>
      <c r="TN839" s="328"/>
      <c r="TO839" s="328"/>
      <c r="TP839" s="328"/>
      <c r="TQ839" s="328"/>
      <c r="TR839" s="328"/>
      <c r="TS839" s="328"/>
      <c r="TT839" s="328"/>
      <c r="TU839" s="328"/>
      <c r="TV839" s="328"/>
      <c r="TW839" s="328"/>
      <c r="TX839" s="328"/>
      <c r="TY839" s="328"/>
      <c r="TZ839" s="328"/>
      <c r="UA839" s="328"/>
      <c r="UB839" s="328"/>
      <c r="UC839" s="328"/>
      <c r="UD839" s="328"/>
      <c r="UE839" s="328"/>
      <c r="UF839" s="328"/>
      <c r="UG839" s="328"/>
      <c r="UH839" s="328"/>
      <c r="UI839" s="328"/>
      <c r="UJ839" s="328"/>
      <c r="UK839" s="328"/>
      <c r="UL839" s="328"/>
      <c r="UM839" s="328"/>
      <c r="UN839" s="328"/>
      <c r="UO839" s="328"/>
      <c r="UP839" s="328"/>
      <c r="UQ839" s="328"/>
      <c r="UR839" s="328"/>
      <c r="US839" s="328"/>
      <c r="UT839" s="328"/>
      <c r="UU839" s="328"/>
      <c r="UV839" s="328"/>
      <c r="UW839" s="328"/>
      <c r="UX839" s="328"/>
      <c r="UY839" s="328"/>
      <c r="UZ839" s="328"/>
      <c r="VA839" s="328"/>
      <c r="VB839" s="328"/>
      <c r="VC839" s="328"/>
      <c r="VD839" s="328"/>
      <c r="VE839" s="328"/>
      <c r="VF839" s="328"/>
      <c r="VG839" s="328"/>
      <c r="VH839" s="328"/>
      <c r="VI839" s="328"/>
      <c r="VJ839" s="328"/>
      <c r="VK839" s="328"/>
      <c r="VL839" s="328"/>
      <c r="VM839" s="328"/>
      <c r="VN839" s="328"/>
      <c r="VO839" s="328"/>
      <c r="VP839" s="328"/>
      <c r="VQ839" s="328"/>
      <c r="VR839" s="328"/>
      <c r="VS839" s="328"/>
      <c r="VT839" s="328"/>
      <c r="VU839" s="328"/>
      <c r="VV839" s="328"/>
      <c r="VW839" s="328"/>
      <c r="VX839" s="328"/>
      <c r="VY839" s="328"/>
      <c r="VZ839" s="328"/>
      <c r="WA839" s="328"/>
      <c r="WB839" s="328"/>
      <c r="WC839" s="328"/>
      <c r="WD839" s="328"/>
      <c r="WE839" s="328"/>
      <c r="WF839" s="328"/>
      <c r="WG839" s="328"/>
      <c r="WH839" s="328"/>
      <c r="WI839" s="328"/>
      <c r="WJ839" s="328"/>
      <c r="WK839" s="328"/>
      <c r="WL839" s="328"/>
      <c r="WM839" s="328"/>
      <c r="WN839" s="328"/>
      <c r="WO839" s="328"/>
      <c r="WP839" s="328"/>
      <c r="WQ839" s="328"/>
      <c r="WR839" s="328"/>
      <c r="WS839" s="328"/>
      <c r="WT839" s="328"/>
      <c r="WU839" s="328"/>
      <c r="WV839" s="328"/>
      <c r="WW839" s="328"/>
      <c r="WX839" s="328"/>
      <c r="WY839" s="328"/>
      <c r="WZ839" s="328"/>
      <c r="XA839" s="328"/>
      <c r="XB839" s="328"/>
      <c r="XC839" s="328"/>
      <c r="XD839" s="328"/>
      <c r="XE839" s="328"/>
      <c r="XF839" s="328"/>
      <c r="XG839" s="328"/>
      <c r="XH839" s="328"/>
      <c r="XI839" s="328"/>
      <c r="XJ839" s="328"/>
      <c r="XK839" s="328"/>
      <c r="XL839" s="328"/>
      <c r="XM839" s="328"/>
      <c r="XN839" s="328"/>
      <c r="XO839" s="328"/>
      <c r="XP839" s="328"/>
      <c r="XQ839" s="328"/>
      <c r="XR839" s="328"/>
      <c r="XS839" s="328"/>
      <c r="XT839" s="328"/>
      <c r="XU839" s="328"/>
      <c r="XV839" s="328"/>
      <c r="XW839" s="328"/>
      <c r="XX839" s="328"/>
      <c r="XY839" s="328"/>
      <c r="XZ839" s="328"/>
      <c r="YA839" s="328"/>
      <c r="YB839" s="328"/>
      <c r="YC839" s="328"/>
      <c r="YD839" s="328"/>
      <c r="YE839" s="328"/>
      <c r="YF839" s="328"/>
      <c r="YG839" s="328"/>
      <c r="YH839" s="328"/>
      <c r="YI839" s="328"/>
      <c r="YJ839" s="328"/>
      <c r="YK839" s="328"/>
      <c r="YL839" s="328"/>
      <c r="YM839" s="328"/>
      <c r="YN839" s="328"/>
      <c r="YO839" s="328"/>
      <c r="YP839" s="328"/>
      <c r="YQ839" s="328"/>
      <c r="YR839" s="328"/>
      <c r="YS839" s="328"/>
      <c r="YT839" s="328"/>
      <c r="YU839" s="328"/>
      <c r="YV839" s="328"/>
      <c r="YW839" s="328"/>
      <c r="YX839" s="328"/>
      <c r="YY839" s="328"/>
      <c r="YZ839" s="328"/>
      <c r="ZA839" s="328"/>
      <c r="ZB839" s="328"/>
      <c r="ZC839" s="328"/>
      <c r="ZD839" s="328"/>
      <c r="ZE839" s="328"/>
      <c r="ZF839" s="328"/>
      <c r="ZG839" s="328"/>
      <c r="ZH839" s="328"/>
      <c r="ZI839" s="328"/>
      <c r="ZJ839" s="328"/>
      <c r="ZK839" s="328"/>
      <c r="ZL839" s="328"/>
      <c r="ZM839" s="328"/>
      <c r="ZN839" s="328"/>
      <c r="ZO839" s="328"/>
      <c r="ZP839" s="328"/>
      <c r="ZQ839" s="328"/>
      <c r="ZR839" s="328"/>
      <c r="ZS839" s="328"/>
      <c r="ZT839" s="328"/>
      <c r="ZU839" s="328"/>
      <c r="ZV839" s="328"/>
      <c r="ZW839" s="328"/>
      <c r="ZX839" s="328"/>
      <c r="ZY839" s="328"/>
      <c r="ZZ839" s="328"/>
      <c r="AAA839" s="328"/>
      <c r="AAB839" s="328"/>
      <c r="AAC839" s="328"/>
      <c r="AAD839" s="328"/>
      <c r="AAE839" s="328"/>
      <c r="AAF839" s="328"/>
      <c r="AAG839" s="328"/>
      <c r="AAH839" s="328"/>
      <c r="AAI839" s="328"/>
      <c r="AAJ839" s="328"/>
      <c r="AAK839" s="328"/>
      <c r="AAL839" s="328"/>
      <c r="AAM839" s="328"/>
      <c r="AAN839" s="328"/>
      <c r="AAO839" s="328"/>
      <c r="AAP839" s="328"/>
      <c r="AAQ839" s="328"/>
      <c r="AAR839" s="328"/>
      <c r="AAS839" s="328"/>
      <c r="AAT839" s="328"/>
      <c r="AAU839" s="328"/>
      <c r="AAV839" s="328"/>
      <c r="AAW839" s="328"/>
      <c r="AAX839" s="328"/>
      <c r="AAY839" s="328"/>
      <c r="AAZ839" s="328"/>
      <c r="ABA839" s="328"/>
      <c r="ABB839" s="328"/>
      <c r="ABC839" s="328"/>
      <c r="ABD839" s="328"/>
      <c r="ABE839" s="328"/>
      <c r="ABF839" s="328"/>
      <c r="ABG839" s="328"/>
      <c r="ABH839" s="328"/>
      <c r="ABI839" s="347"/>
      <c r="ABJ839" s="347"/>
      <c r="ABK839" s="347"/>
      <c r="ABL839" s="347"/>
      <c r="ABM839" s="347"/>
      <c r="ABN839" s="347"/>
      <c r="ABO839" s="347"/>
      <c r="ABP839" s="347"/>
      <c r="ABQ839" s="347"/>
      <c r="ABR839" s="347"/>
      <c r="ABS839" s="347"/>
      <c r="ABT839" s="347"/>
      <c r="ABU839" s="347"/>
      <c r="ABV839" s="347"/>
      <c r="ABW839" s="347"/>
      <c r="ABX839" s="347"/>
      <c r="ABY839" s="347"/>
      <c r="ABZ839" s="347"/>
      <c r="ACA839" s="347"/>
      <c r="ACB839" s="347"/>
      <c r="ACC839" s="347"/>
      <c r="ACD839" s="347"/>
      <c r="ACE839" s="347"/>
      <c r="ACF839" s="347"/>
      <c r="ACG839" s="347"/>
      <c r="ACH839" s="347"/>
      <c r="ACI839" s="347"/>
      <c r="ACJ839" s="347"/>
      <c r="ACK839" s="347"/>
      <c r="ACL839" s="347"/>
      <c r="ACM839" s="347"/>
      <c r="ACN839" s="347"/>
      <c r="ACO839" s="347"/>
      <c r="ACP839" s="347"/>
      <c r="ACQ839" s="347"/>
      <c r="ACR839" s="347"/>
      <c r="ACS839" s="347"/>
      <c r="ACT839" s="347"/>
      <c r="ACU839" s="347"/>
      <c r="ACV839" s="347"/>
      <c r="ACW839" s="347"/>
      <c r="ACX839" s="347"/>
      <c r="ACY839" s="347"/>
      <c r="ACZ839" s="347"/>
      <c r="ADA839" s="347"/>
      <c r="ADB839" s="347"/>
      <c r="ADC839" s="347"/>
      <c r="ADD839" s="347"/>
      <c r="ADE839" s="347"/>
      <c r="ADF839" s="347"/>
      <c r="ADG839" s="347"/>
      <c r="ADH839" s="347"/>
      <c r="ADI839" s="347"/>
      <c r="ADJ839" s="347"/>
      <c r="ADK839" s="347"/>
      <c r="ADL839" s="347"/>
      <c r="ADM839" s="347"/>
      <c r="ADN839" s="347"/>
      <c r="ADO839" s="347"/>
      <c r="ADP839" s="347"/>
      <c r="ADQ839" s="347"/>
      <c r="ADR839" s="347"/>
      <c r="ADS839" s="347"/>
      <c r="ADT839" s="347"/>
      <c r="ADU839" s="347"/>
      <c r="ADV839" s="347"/>
      <c r="ADW839" s="347"/>
      <c r="ADX839" s="347"/>
      <c r="ADY839" s="347"/>
      <c r="ADZ839" s="347"/>
      <c r="AEA839" s="347"/>
      <c r="AEB839" s="347"/>
      <c r="AEC839" s="347"/>
      <c r="AED839" s="347"/>
      <c r="AEE839" s="347"/>
      <c r="AEF839" s="347"/>
      <c r="AEG839" s="347"/>
      <c r="AEH839" s="347"/>
      <c r="AEI839" s="347"/>
      <c r="AEJ839" s="347"/>
      <c r="AEK839" s="347"/>
      <c r="AEL839" s="347"/>
      <c r="AEM839" s="347"/>
      <c r="AEN839" s="347"/>
      <c r="AEO839" s="347"/>
      <c r="AEP839" s="347"/>
      <c r="AEQ839" s="347"/>
      <c r="AER839" s="347"/>
      <c r="AES839" s="347"/>
      <c r="AET839" s="347"/>
      <c r="AEU839" s="347"/>
      <c r="AEV839" s="347"/>
      <c r="AEW839" s="347"/>
      <c r="AEX839" s="347"/>
      <c r="AEY839" s="347"/>
      <c r="AEZ839" s="347"/>
      <c r="AFA839" s="347"/>
      <c r="AFB839" s="347"/>
      <c r="AFC839" s="347"/>
      <c r="AFD839" s="347"/>
      <c r="AFE839" s="347"/>
      <c r="AFF839" s="347"/>
      <c r="AFG839" s="347"/>
      <c r="AFH839" s="347"/>
      <c r="AFI839" s="347"/>
      <c r="AFJ839" s="347"/>
      <c r="AFK839" s="347"/>
      <c r="AFL839" s="347"/>
      <c r="AFM839" s="347"/>
      <c r="AFN839" s="347"/>
      <c r="AFO839" s="347"/>
      <c r="AFP839" s="347"/>
      <c r="AFQ839" s="347"/>
      <c r="AFR839" s="347"/>
      <c r="AFS839" s="347"/>
      <c r="AFT839" s="347"/>
      <c r="AFU839" s="347"/>
      <c r="AFV839" s="347"/>
      <c r="AFW839" s="347"/>
      <c r="AFX839" s="347"/>
      <c r="AFY839" s="347"/>
      <c r="AFZ839" s="347"/>
      <c r="AGA839" s="347"/>
      <c r="AGB839" s="347"/>
      <c r="AGC839" s="347"/>
      <c r="AGD839" s="347"/>
      <c r="AGE839" s="347"/>
      <c r="AGF839" s="347"/>
      <c r="AGG839" s="347"/>
      <c r="AGH839" s="347"/>
      <c r="AGI839" s="347"/>
      <c r="AGJ839" s="347"/>
      <c r="AGK839" s="347"/>
      <c r="AGL839" s="347"/>
      <c r="AGM839" s="347"/>
      <c r="AGN839" s="347"/>
      <c r="AGO839" s="347"/>
      <c r="AGP839" s="347"/>
      <c r="AGQ839" s="347"/>
      <c r="AGR839" s="347"/>
      <c r="AGS839" s="347"/>
      <c r="AGT839" s="347"/>
      <c r="AGU839" s="347"/>
      <c r="AGV839" s="347"/>
      <c r="AGW839" s="347"/>
      <c r="AGX839" s="347"/>
      <c r="AGY839" s="347"/>
      <c r="AGZ839" s="347"/>
      <c r="AHA839" s="347"/>
      <c r="AHB839" s="347"/>
      <c r="AHC839" s="347"/>
      <c r="AHD839" s="347"/>
      <c r="AHE839" s="347"/>
      <c r="AHF839" s="347"/>
      <c r="AHG839" s="347"/>
      <c r="AHH839" s="347"/>
      <c r="AHI839" s="347"/>
      <c r="AHJ839" s="347"/>
      <c r="AHK839" s="347"/>
      <c r="AHL839" s="347"/>
      <c r="AHM839" s="347"/>
      <c r="AHN839" s="347"/>
      <c r="AHO839" s="347"/>
      <c r="AHP839" s="347"/>
      <c r="AHQ839" s="347"/>
      <c r="AHR839" s="347"/>
      <c r="AHS839" s="347"/>
      <c r="AHT839" s="347"/>
      <c r="AHU839" s="347"/>
      <c r="AHV839" s="347"/>
      <c r="AHW839" s="347"/>
      <c r="AHX839" s="347"/>
      <c r="AHY839" s="347"/>
      <c r="AHZ839" s="347"/>
      <c r="AIA839" s="347"/>
      <c r="AIB839" s="347"/>
      <c r="AIC839" s="347"/>
      <c r="AID839" s="347"/>
      <c r="AIE839" s="347"/>
      <c r="AIF839" s="347"/>
      <c r="AIG839" s="347"/>
      <c r="AIH839" s="347"/>
      <c r="AII839" s="347"/>
      <c r="AIJ839" s="347"/>
      <c r="AIK839" s="347"/>
      <c r="AIL839" s="347"/>
      <c r="AIM839" s="347"/>
      <c r="AIN839" s="347"/>
      <c r="AIO839" s="347"/>
      <c r="AIP839" s="347"/>
      <c r="AIQ839" s="347"/>
      <c r="AIR839" s="347"/>
      <c r="AIS839" s="347"/>
      <c r="AIT839" s="347"/>
      <c r="AIU839" s="347"/>
      <c r="AIV839" s="347"/>
      <c r="AIW839" s="347"/>
      <c r="AIX839" s="347"/>
      <c r="AIY839" s="347"/>
      <c r="AIZ839" s="347"/>
      <c r="AJA839" s="347"/>
      <c r="AJB839" s="347"/>
      <c r="AJC839" s="347"/>
      <c r="AJD839" s="347"/>
      <c r="AJE839" s="347"/>
      <c r="AJF839" s="347"/>
      <c r="AJG839" s="347"/>
      <c r="AJH839" s="347"/>
      <c r="AJI839" s="347"/>
      <c r="AJJ839" s="347"/>
      <c r="AJK839" s="347"/>
      <c r="AJL839" s="347"/>
      <c r="AJM839" s="347"/>
      <c r="AJN839" s="347"/>
      <c r="AJO839" s="347"/>
      <c r="AJP839" s="347"/>
      <c r="AJQ839" s="347"/>
      <c r="AJR839" s="347"/>
      <c r="AJS839" s="347"/>
      <c r="AJT839" s="347"/>
      <c r="AJU839" s="347"/>
      <c r="AJV839" s="347"/>
      <c r="AJW839" s="347"/>
      <c r="AJX839" s="347"/>
      <c r="AJY839" s="347"/>
      <c r="AJZ839" s="347"/>
      <c r="AKA839" s="347"/>
      <c r="AKB839" s="347"/>
      <c r="AKC839" s="347"/>
      <c r="AKD839" s="347"/>
      <c r="AKE839" s="347"/>
      <c r="AKF839" s="347"/>
      <c r="AKG839" s="347"/>
      <c r="AKH839" s="347"/>
      <c r="AKI839" s="347"/>
      <c r="AKJ839" s="347"/>
      <c r="AKK839" s="347"/>
      <c r="AKL839" s="347"/>
      <c r="AKM839" s="347"/>
      <c r="AKN839" s="347"/>
      <c r="AKO839" s="347"/>
      <c r="AKP839" s="347"/>
      <c r="AKQ839" s="347"/>
      <c r="AKR839" s="347"/>
      <c r="AKS839" s="347"/>
      <c r="AKT839" s="347"/>
      <c r="AKU839" s="347"/>
      <c r="AKV839" s="347"/>
      <c r="AKW839" s="347"/>
      <c r="AKX839" s="347"/>
      <c r="AKY839" s="347"/>
      <c r="AKZ839" s="347"/>
      <c r="ALA839" s="347"/>
      <c r="ALB839" s="347"/>
      <c r="ALC839" s="347"/>
      <c r="ALD839" s="347"/>
      <c r="ALE839" s="347"/>
      <c r="ALF839" s="347"/>
      <c r="ALG839" s="347"/>
      <c r="ALH839" s="347"/>
      <c r="ALI839" s="347"/>
      <c r="ALJ839" s="347"/>
      <c r="ALK839" s="347"/>
      <c r="ALL839" s="347"/>
      <c r="ALM839" s="347"/>
      <c r="ALN839" s="347"/>
      <c r="ALO839" s="347"/>
      <c r="ALP839" s="347"/>
      <c r="ALQ839" s="347"/>
      <c r="ALR839" s="347"/>
      <c r="ALS839" s="347"/>
      <c r="ALT839" s="347"/>
      <c r="ALU839" s="347"/>
      <c r="ALV839" s="347"/>
      <c r="ALW839" s="347"/>
      <c r="ALX839" s="347"/>
      <c r="ALY839" s="347"/>
      <c r="ALZ839" s="347"/>
      <c r="AMA839" s="347"/>
      <c r="AMB839" s="347"/>
      <c r="AMC839" s="347"/>
      <c r="AMD839" s="347"/>
      <c r="AME839" s="347"/>
      <c r="AMF839" s="347"/>
      <c r="AMG839" s="347"/>
      <c r="AMH839" s="347"/>
      <c r="AMI839" s="347"/>
      <c r="AMJ839" s="347"/>
      <c r="AMK839" s="347"/>
      <c r="AML839" s="347"/>
      <c r="AMM839" s="347"/>
      <c r="AMN839" s="347"/>
      <c r="AMO839" s="347"/>
      <c r="AMP839" s="347"/>
      <c r="AMQ839" s="347"/>
      <c r="AMR839" s="347"/>
      <c r="AMS839" s="347"/>
      <c r="AMT839" s="347"/>
      <c r="AMU839" s="347"/>
      <c r="AMV839" s="347"/>
      <c r="AMW839" s="347"/>
      <c r="AMX839" s="347"/>
      <c r="AMY839" s="347"/>
      <c r="AMZ839" s="347"/>
      <c r="ANA839" s="347"/>
      <c r="ANB839" s="347"/>
      <c r="ANC839" s="347"/>
      <c r="AND839" s="347"/>
      <c r="ANE839" s="347"/>
      <c r="ANF839" s="347"/>
      <c r="ANG839" s="347"/>
      <c r="ANH839" s="347"/>
      <c r="ANI839" s="347"/>
      <c r="ANJ839" s="347"/>
      <c r="ANK839" s="347"/>
      <c r="ANL839" s="347"/>
      <c r="ANM839" s="347"/>
      <c r="ANN839" s="347"/>
      <c r="ANO839" s="347"/>
      <c r="ANP839" s="347"/>
      <c r="ANQ839" s="347"/>
      <c r="ANR839" s="347"/>
      <c r="ANS839" s="347"/>
      <c r="ANT839" s="347"/>
      <c r="ANU839" s="347"/>
      <c r="ANV839" s="347"/>
      <c r="ANW839" s="347"/>
      <c r="ANX839" s="347"/>
      <c r="ANY839" s="347"/>
      <c r="ANZ839" s="347"/>
      <c r="AOA839" s="347"/>
      <c r="AOB839" s="347"/>
      <c r="AOC839" s="347"/>
      <c r="AOD839" s="347"/>
      <c r="AOE839" s="347"/>
      <c r="AOF839" s="347"/>
      <c r="AOG839" s="347"/>
      <c r="AOH839" s="347"/>
      <c r="AOI839" s="347"/>
      <c r="AOJ839" s="347"/>
      <c r="AOK839" s="347"/>
      <c r="AOL839" s="347"/>
      <c r="AOM839" s="347"/>
      <c r="AON839" s="347"/>
      <c r="AOO839" s="347"/>
      <c r="AOP839" s="347"/>
      <c r="AOQ839" s="347"/>
      <c r="AOR839" s="347"/>
      <c r="AOS839" s="347"/>
      <c r="AOT839" s="347"/>
      <c r="AOU839" s="347"/>
      <c r="AOV839" s="347"/>
      <c r="AOW839" s="347"/>
      <c r="AOX839" s="347"/>
      <c r="AOY839" s="347"/>
      <c r="AOZ839" s="347"/>
      <c r="APA839" s="347"/>
      <c r="APB839" s="347"/>
      <c r="APC839" s="347"/>
      <c r="APD839" s="347"/>
      <c r="APE839" s="347"/>
      <c r="APF839" s="347"/>
      <c r="APG839" s="347"/>
      <c r="APH839" s="347"/>
      <c r="API839" s="347"/>
      <c r="APJ839" s="347"/>
      <c r="APK839" s="347"/>
      <c r="APL839" s="347"/>
      <c r="APM839" s="347"/>
      <c r="APN839" s="347"/>
      <c r="APO839" s="347"/>
      <c r="APP839" s="347"/>
      <c r="APQ839" s="347"/>
      <c r="APR839" s="347"/>
      <c r="APS839" s="347"/>
      <c r="APT839" s="347"/>
      <c r="APU839" s="347"/>
      <c r="APV839" s="347"/>
      <c r="APW839" s="347"/>
      <c r="APX839" s="347"/>
      <c r="APY839" s="347"/>
      <c r="APZ839" s="347"/>
      <c r="AQA839" s="347"/>
      <c r="AQB839" s="347"/>
      <c r="AQC839" s="347"/>
      <c r="AQD839" s="347"/>
      <c r="AQE839" s="347"/>
      <c r="AQF839" s="347"/>
      <c r="AQG839" s="347"/>
      <c r="AQH839" s="347"/>
      <c r="AQI839" s="347"/>
      <c r="AQJ839" s="347"/>
      <c r="AQK839" s="347"/>
      <c r="AQL839" s="347"/>
      <c r="AQM839" s="347"/>
      <c r="AQN839" s="347"/>
      <c r="AQO839" s="347"/>
      <c r="AQP839" s="347"/>
      <c r="AQQ839" s="347"/>
      <c r="AQR839" s="347"/>
      <c r="AQS839" s="347"/>
      <c r="AQT839" s="347"/>
      <c r="AQU839" s="347"/>
      <c r="AQV839" s="347"/>
      <c r="AQW839" s="347"/>
      <c r="AQX839" s="347"/>
      <c r="AQY839" s="347"/>
      <c r="AQZ839" s="347"/>
      <c r="ARA839" s="347"/>
      <c r="ARB839" s="347"/>
      <c r="ARC839" s="347"/>
      <c r="ARD839" s="347"/>
      <c r="ARE839" s="347"/>
      <c r="ARF839" s="347"/>
      <c r="ARG839" s="347"/>
      <c r="ARH839" s="347"/>
      <c r="ARI839" s="347"/>
      <c r="ARJ839" s="347"/>
      <c r="ARK839" s="347"/>
      <c r="ARL839" s="347"/>
      <c r="ARM839" s="347"/>
      <c r="ARN839" s="347"/>
      <c r="ARO839" s="347"/>
      <c r="ARP839" s="347"/>
      <c r="ARQ839" s="347"/>
      <c r="ARR839" s="347"/>
      <c r="ARS839" s="347"/>
      <c r="ART839" s="347"/>
      <c r="ARU839" s="347"/>
      <c r="ARV839" s="347"/>
      <c r="ARW839" s="347"/>
      <c r="ARX839" s="347"/>
      <c r="ARY839" s="347"/>
      <c r="ARZ839" s="347"/>
      <c r="ASA839" s="347"/>
      <c r="ASB839" s="347"/>
      <c r="ASC839" s="347"/>
      <c r="ASD839" s="347"/>
      <c r="ASE839" s="347"/>
      <c r="ASF839" s="347"/>
      <c r="ASG839" s="347"/>
      <c r="ASH839" s="347"/>
      <c r="ASI839" s="347"/>
      <c r="ASJ839" s="347"/>
      <c r="ASK839" s="347"/>
      <c r="ASL839" s="347"/>
      <c r="ASM839" s="347"/>
      <c r="ASN839" s="347"/>
      <c r="ASO839" s="347"/>
      <c r="ASP839" s="347"/>
      <c r="ASQ839" s="347"/>
      <c r="ASR839" s="347"/>
      <c r="ASS839" s="347"/>
      <c r="AST839" s="347"/>
      <c r="ASU839" s="347"/>
      <c r="ASV839" s="347"/>
      <c r="ASW839" s="347"/>
      <c r="ASX839" s="347"/>
      <c r="ASY839" s="347"/>
      <c r="ASZ839" s="347"/>
      <c r="ATA839" s="347"/>
      <c r="ATB839" s="347"/>
      <c r="ATC839" s="347"/>
      <c r="ATD839" s="347"/>
      <c r="ATE839" s="347"/>
      <c r="ATF839" s="347"/>
      <c r="ATG839" s="347"/>
      <c r="ATH839" s="347"/>
      <c r="ATI839" s="347"/>
      <c r="ATJ839" s="347"/>
      <c r="ATK839" s="347"/>
      <c r="ATL839" s="347"/>
      <c r="ATM839" s="347"/>
      <c r="ATN839" s="347"/>
      <c r="ATO839" s="347"/>
      <c r="ATP839" s="347"/>
      <c r="ATQ839" s="347"/>
      <c r="ATR839" s="347"/>
      <c r="ATS839" s="347"/>
      <c r="ATT839" s="347"/>
      <c r="ATU839" s="347"/>
      <c r="ATV839" s="347"/>
      <c r="ATW839" s="347"/>
      <c r="ATX839" s="347"/>
      <c r="ATY839" s="347"/>
      <c r="ATZ839" s="347"/>
      <c r="AUA839" s="347"/>
      <c r="AUB839" s="347"/>
      <c r="AUC839" s="347"/>
      <c r="AUD839" s="347"/>
      <c r="AUE839" s="347"/>
      <c r="AUF839" s="347"/>
      <c r="AUG839" s="347"/>
      <c r="AUH839" s="347"/>
      <c r="AUI839" s="347"/>
      <c r="AUJ839" s="347"/>
      <c r="AUK839" s="347"/>
      <c r="AUL839" s="347"/>
      <c r="AUM839" s="347"/>
      <c r="AUN839" s="347"/>
      <c r="AUO839" s="347"/>
      <c r="AUP839" s="347"/>
      <c r="AUQ839" s="347"/>
      <c r="AUR839" s="347"/>
      <c r="AUS839" s="347"/>
      <c r="AUT839" s="347"/>
      <c r="AUU839" s="347"/>
      <c r="AUV839" s="347"/>
      <c r="AUW839" s="347"/>
      <c r="AUX839" s="347"/>
      <c r="AUY839" s="347"/>
      <c r="AUZ839" s="347"/>
      <c r="AVA839" s="347"/>
      <c r="AVB839" s="347"/>
      <c r="AVC839" s="347"/>
      <c r="AVD839" s="347"/>
      <c r="AVE839" s="347"/>
      <c r="AVF839" s="347"/>
      <c r="AVG839" s="347"/>
      <c r="AVH839" s="347"/>
      <c r="AVI839" s="347"/>
      <c r="AVJ839" s="347"/>
      <c r="AVK839" s="347"/>
      <c r="AVL839" s="347"/>
      <c r="AVM839" s="347"/>
      <c r="AVN839" s="347"/>
      <c r="AVO839" s="347"/>
      <c r="AVP839" s="347"/>
      <c r="AVQ839" s="347"/>
      <c r="AVR839" s="347"/>
      <c r="AVS839" s="347"/>
      <c r="AVT839" s="347"/>
      <c r="AVU839" s="347"/>
      <c r="AVV839" s="347"/>
      <c r="AVW839" s="347"/>
      <c r="AVX839" s="347"/>
      <c r="AVY839" s="347"/>
      <c r="AVZ839" s="347"/>
      <c r="AWA839" s="347"/>
      <c r="AWB839" s="347"/>
      <c r="AWC839" s="347"/>
      <c r="AWD839" s="347"/>
      <c r="AWE839" s="347"/>
      <c r="AWF839" s="347"/>
      <c r="AWG839" s="347"/>
      <c r="AWH839" s="347"/>
      <c r="AWI839" s="347"/>
      <c r="AWJ839" s="347"/>
      <c r="AWK839" s="347"/>
      <c r="AWL839" s="347"/>
      <c r="AWM839" s="347"/>
      <c r="AWN839" s="347"/>
      <c r="AWO839" s="347"/>
      <c r="AWP839" s="347"/>
      <c r="AWQ839" s="347"/>
      <c r="AWR839" s="347"/>
      <c r="AWS839" s="347"/>
      <c r="AWT839" s="347"/>
      <c r="AWU839" s="347"/>
      <c r="AWV839" s="347"/>
      <c r="AWW839" s="347"/>
      <c r="AWX839" s="347"/>
      <c r="AWY839" s="347"/>
      <c r="AWZ839" s="347"/>
      <c r="AXA839" s="347"/>
      <c r="AXB839" s="347"/>
      <c r="AXC839" s="347"/>
      <c r="AXD839" s="347"/>
      <c r="AXE839" s="347"/>
      <c r="AXF839" s="347"/>
      <c r="AXG839" s="347"/>
      <c r="AXH839" s="347"/>
      <c r="AXI839" s="347"/>
      <c r="AXJ839" s="347"/>
      <c r="AXK839" s="347"/>
      <c r="AXL839" s="347"/>
      <c r="AXM839" s="347"/>
      <c r="AXN839" s="347"/>
      <c r="AXO839" s="347"/>
      <c r="AXP839" s="347"/>
      <c r="AXQ839" s="347"/>
      <c r="AXR839" s="347"/>
      <c r="AXS839" s="347"/>
      <c r="AXT839" s="347"/>
      <c r="AXU839" s="347"/>
      <c r="AXV839" s="347"/>
      <c r="AXW839" s="347"/>
      <c r="AXX839" s="347"/>
      <c r="AXY839" s="347"/>
      <c r="AXZ839" s="347"/>
      <c r="AYA839" s="347"/>
      <c r="AYB839" s="347"/>
      <c r="AYC839" s="347"/>
      <c r="AYD839" s="347"/>
      <c r="AYE839" s="347"/>
      <c r="AYF839" s="347"/>
      <c r="AYG839" s="347"/>
      <c r="AYH839" s="347"/>
      <c r="AYI839" s="347"/>
      <c r="AYJ839" s="347"/>
      <c r="AYK839" s="347"/>
      <c r="AYL839" s="347"/>
      <c r="AYM839" s="347"/>
      <c r="AYN839" s="347"/>
      <c r="AYO839" s="347"/>
      <c r="AYP839" s="347"/>
      <c r="AYQ839" s="347"/>
      <c r="AYR839" s="347"/>
      <c r="AYS839" s="347"/>
      <c r="AYT839" s="347"/>
      <c r="AYU839" s="347"/>
      <c r="AYV839" s="347"/>
      <c r="AYW839" s="347"/>
      <c r="AYX839" s="347"/>
      <c r="AYY839" s="347"/>
      <c r="AYZ839" s="347"/>
      <c r="AZA839" s="347"/>
      <c r="AZB839" s="347"/>
      <c r="AZC839" s="347"/>
      <c r="AZD839" s="347"/>
      <c r="AZE839" s="347"/>
      <c r="AZF839" s="347"/>
      <c r="AZG839" s="347"/>
      <c r="AZH839" s="347"/>
      <c r="AZI839" s="347"/>
      <c r="AZJ839" s="347"/>
      <c r="AZK839" s="347"/>
      <c r="AZL839" s="347"/>
      <c r="AZM839" s="347"/>
      <c r="AZN839" s="347"/>
      <c r="AZO839" s="347"/>
      <c r="AZP839" s="347"/>
      <c r="AZQ839" s="347"/>
      <c r="AZR839" s="347"/>
      <c r="AZS839" s="347"/>
      <c r="AZT839" s="347"/>
      <c r="AZU839" s="347"/>
      <c r="AZV839" s="347"/>
      <c r="AZW839" s="347"/>
      <c r="AZX839" s="347"/>
      <c r="AZY839" s="347"/>
      <c r="AZZ839" s="347"/>
      <c r="BAA839" s="347"/>
      <c r="BAB839" s="347"/>
      <c r="BAC839" s="347"/>
      <c r="BAD839" s="347"/>
      <c r="BAE839" s="347"/>
      <c r="BAF839" s="347"/>
      <c r="BAG839" s="347"/>
      <c r="BAH839" s="347"/>
      <c r="BAI839" s="347"/>
      <c r="BAJ839" s="347"/>
      <c r="BAK839" s="347"/>
      <c r="BAL839" s="347"/>
      <c r="BAM839" s="347"/>
      <c r="BAN839" s="347"/>
      <c r="BAO839" s="347"/>
      <c r="BAP839" s="347"/>
      <c r="BAQ839" s="347"/>
      <c r="BAR839" s="347"/>
      <c r="BAS839" s="347"/>
      <c r="BAT839" s="347"/>
      <c r="BAU839" s="347"/>
      <c r="BAV839" s="347"/>
      <c r="BAW839" s="347"/>
      <c r="BAX839" s="347"/>
      <c r="BAY839" s="347"/>
      <c r="BAZ839" s="347"/>
      <c r="BBA839" s="347"/>
      <c r="BBB839" s="347"/>
      <c r="BBC839" s="347"/>
      <c r="BBD839" s="347"/>
      <c r="BBE839" s="347"/>
      <c r="BBF839" s="347"/>
      <c r="BBG839" s="347"/>
      <c r="BBH839" s="347"/>
      <c r="BBI839" s="347"/>
      <c r="BBJ839" s="347"/>
      <c r="BBK839" s="347"/>
      <c r="BBL839" s="347"/>
      <c r="BBM839" s="347"/>
      <c r="BBN839" s="347"/>
      <c r="BBO839" s="347"/>
      <c r="BBP839" s="347"/>
      <c r="BBQ839" s="347"/>
      <c r="BBR839" s="347"/>
      <c r="BBS839" s="347"/>
      <c r="BBT839" s="347"/>
      <c r="BBU839" s="347"/>
      <c r="BBV839" s="347"/>
      <c r="BBW839" s="347"/>
      <c r="BBX839" s="347"/>
      <c r="BBY839" s="347"/>
      <c r="BBZ839" s="347"/>
      <c r="BCA839" s="347"/>
      <c r="BCB839" s="347"/>
      <c r="BCC839" s="347"/>
      <c r="BCD839" s="347"/>
      <c r="BCE839" s="347"/>
      <c r="BCF839" s="347"/>
      <c r="BCG839" s="347"/>
      <c r="BCH839" s="347"/>
      <c r="BCI839" s="347"/>
      <c r="BCJ839" s="347"/>
      <c r="BCK839" s="347"/>
      <c r="BCL839" s="347"/>
      <c r="BCM839" s="347"/>
      <c r="BCN839" s="347"/>
      <c r="BCO839" s="347"/>
      <c r="BCP839" s="347"/>
      <c r="BCQ839" s="347"/>
      <c r="BCR839" s="347"/>
      <c r="BCS839" s="347"/>
      <c r="BCT839" s="347"/>
      <c r="BCU839" s="347"/>
      <c r="BCV839" s="347"/>
      <c r="BCW839" s="347"/>
      <c r="BCX839" s="347"/>
      <c r="BCY839" s="347"/>
      <c r="BCZ839" s="347"/>
      <c r="BDA839" s="347"/>
      <c r="BDB839" s="347"/>
      <c r="BDC839" s="347"/>
      <c r="BDD839" s="347"/>
      <c r="BDE839" s="347"/>
      <c r="BDF839" s="347"/>
      <c r="BDG839" s="347"/>
      <c r="BDH839" s="347"/>
      <c r="BDI839" s="347"/>
      <c r="BDJ839" s="347"/>
      <c r="BDK839" s="347"/>
      <c r="BDL839" s="347"/>
      <c r="BDM839" s="347"/>
      <c r="BDN839" s="347"/>
      <c r="BDO839" s="347"/>
      <c r="BDP839" s="347"/>
      <c r="BDQ839" s="347"/>
      <c r="BDR839" s="347"/>
      <c r="BDS839" s="347"/>
      <c r="BDT839" s="347"/>
      <c r="BDU839" s="347"/>
      <c r="BDV839" s="347"/>
      <c r="BDW839" s="347"/>
      <c r="BDX839" s="347"/>
      <c r="BDY839" s="347"/>
      <c r="BDZ839" s="347"/>
      <c r="BEA839" s="347"/>
      <c r="BEB839" s="347"/>
      <c r="BEC839" s="347"/>
      <c r="BED839" s="347"/>
      <c r="BEE839" s="347"/>
      <c r="BEF839" s="347"/>
      <c r="BEG839" s="347"/>
      <c r="BEH839" s="347"/>
      <c r="BEI839" s="347"/>
      <c r="BEJ839" s="347"/>
      <c r="BEK839" s="347"/>
      <c r="BEL839" s="347"/>
      <c r="BEM839" s="347"/>
      <c r="BEN839" s="347"/>
      <c r="BEO839" s="347"/>
      <c r="BEP839" s="347"/>
      <c r="BEQ839" s="347"/>
      <c r="BER839" s="347"/>
      <c r="BES839" s="347"/>
      <c r="BET839" s="347"/>
      <c r="BEU839" s="347"/>
      <c r="BEV839" s="347"/>
      <c r="BEW839" s="347"/>
      <c r="BEX839" s="347"/>
      <c r="BEY839" s="347"/>
      <c r="BEZ839" s="347"/>
      <c r="BFA839" s="347"/>
      <c r="BFB839" s="347"/>
      <c r="BFC839" s="347"/>
      <c r="BFD839" s="347"/>
      <c r="BFE839" s="347"/>
      <c r="BFF839" s="347"/>
      <c r="BFG839" s="347"/>
      <c r="BFH839" s="347"/>
      <c r="BFI839" s="347"/>
      <c r="BFJ839" s="347"/>
      <c r="BFK839" s="347"/>
      <c r="BFL839" s="347"/>
      <c r="BFM839" s="347"/>
      <c r="BFN839" s="347"/>
      <c r="BFO839" s="347"/>
      <c r="BFP839" s="347"/>
      <c r="BFQ839" s="347"/>
      <c r="BFR839" s="347"/>
      <c r="BFS839" s="347"/>
      <c r="BFT839" s="347"/>
      <c r="BFU839" s="347"/>
      <c r="BFV839" s="347"/>
      <c r="BFW839" s="347"/>
      <c r="BFX839" s="347"/>
      <c r="BFY839" s="347"/>
      <c r="BFZ839" s="347"/>
      <c r="BGA839" s="347"/>
      <c r="BGB839" s="347"/>
      <c r="BGC839" s="347"/>
      <c r="BGD839" s="347"/>
      <c r="BGE839" s="347"/>
      <c r="BGF839" s="347"/>
      <c r="BGG839" s="347"/>
      <c r="BGH839" s="347"/>
      <c r="BGI839" s="347"/>
      <c r="BGJ839" s="347"/>
      <c r="BGK839" s="347"/>
      <c r="BGL839" s="347"/>
      <c r="BGM839" s="347"/>
      <c r="BGN839" s="347"/>
      <c r="BGO839" s="347"/>
      <c r="BGP839" s="347"/>
      <c r="BGQ839" s="347"/>
      <c r="BGR839" s="347"/>
      <c r="BGS839" s="347"/>
      <c r="BGT839" s="347"/>
      <c r="BGU839" s="347"/>
      <c r="BGV839" s="347"/>
      <c r="BGW839" s="347"/>
      <c r="BGX839" s="347"/>
      <c r="BGY839" s="347"/>
      <c r="BGZ839" s="347"/>
      <c r="BHA839" s="347"/>
      <c r="BHB839" s="347"/>
      <c r="BHC839" s="347"/>
      <c r="BHD839" s="347"/>
      <c r="BHE839" s="347"/>
      <c r="BHF839" s="347"/>
      <c r="BHG839" s="347"/>
      <c r="BHH839" s="347"/>
      <c r="BHI839" s="347"/>
      <c r="BHJ839" s="347"/>
      <c r="BHK839" s="347"/>
      <c r="BHL839" s="347"/>
      <c r="BHM839" s="347"/>
      <c r="BHN839" s="347"/>
      <c r="BHO839" s="347"/>
      <c r="BHP839" s="347"/>
      <c r="BHQ839" s="347"/>
      <c r="BHR839" s="347"/>
      <c r="BHS839" s="347"/>
      <c r="BHT839" s="347"/>
      <c r="BHU839" s="347"/>
      <c r="BHV839" s="347"/>
      <c r="BHW839" s="347"/>
      <c r="BHX839" s="347"/>
      <c r="BHY839" s="347"/>
      <c r="BHZ839" s="347"/>
      <c r="BIA839" s="347"/>
      <c r="BIB839" s="347"/>
      <c r="BIC839" s="347"/>
      <c r="BID839" s="347"/>
      <c r="BIE839" s="347"/>
      <c r="BIF839" s="347"/>
      <c r="BIG839" s="347"/>
      <c r="BIH839" s="347"/>
      <c r="BII839" s="347"/>
      <c r="BIJ839" s="347"/>
      <c r="BIK839" s="347"/>
      <c r="BIL839" s="347"/>
      <c r="BIM839" s="347"/>
      <c r="BIN839" s="347"/>
      <c r="BIO839" s="347"/>
      <c r="BIP839" s="347"/>
      <c r="BIQ839" s="347"/>
      <c r="BIR839" s="347"/>
      <c r="BIS839" s="347"/>
      <c r="BIT839" s="347"/>
      <c r="BIU839" s="347"/>
      <c r="BIV839" s="347"/>
      <c r="BIW839" s="347"/>
      <c r="BIX839" s="347"/>
      <c r="BIY839" s="347"/>
      <c r="BIZ839" s="347"/>
      <c r="BJA839" s="347"/>
      <c r="BJB839" s="347"/>
      <c r="BJC839" s="347"/>
      <c r="BJD839" s="347"/>
      <c r="BJE839" s="347"/>
      <c r="BJF839" s="347"/>
      <c r="BJG839" s="347"/>
      <c r="BJH839" s="347"/>
      <c r="BJI839" s="347"/>
      <c r="BJJ839" s="347"/>
      <c r="BJK839" s="347"/>
      <c r="BJL839" s="347"/>
      <c r="BJM839" s="347"/>
      <c r="BJN839" s="347"/>
      <c r="BJO839" s="347"/>
      <c r="BJP839" s="347"/>
      <c r="BJQ839" s="347"/>
      <c r="BJR839" s="347"/>
      <c r="BJS839" s="347"/>
      <c r="BJT839" s="347"/>
      <c r="BJU839" s="347"/>
      <c r="BJV839" s="347"/>
      <c r="BJW839" s="347"/>
      <c r="BJX839" s="347"/>
      <c r="BJY839" s="347"/>
      <c r="BJZ839" s="347"/>
      <c r="BKA839" s="347"/>
      <c r="BKB839" s="347"/>
      <c r="BKC839" s="347"/>
      <c r="BKD839" s="347"/>
      <c r="BKE839" s="347"/>
      <c r="BKF839" s="347"/>
      <c r="BKG839" s="347"/>
      <c r="BKH839" s="347"/>
      <c r="BKI839" s="347"/>
      <c r="BKJ839" s="347"/>
      <c r="BKK839" s="347"/>
      <c r="BKL839" s="347"/>
      <c r="BKM839" s="347"/>
      <c r="BKN839" s="347"/>
      <c r="BKO839" s="347"/>
      <c r="BKP839" s="347"/>
      <c r="BKQ839" s="347"/>
      <c r="BKR839" s="347"/>
      <c r="BKS839" s="347"/>
      <c r="BKT839" s="347"/>
      <c r="BKU839" s="347"/>
      <c r="BKV839" s="347"/>
      <c r="BKW839" s="347"/>
      <c r="BKX839" s="347"/>
      <c r="BKY839" s="347"/>
      <c r="BKZ839" s="347"/>
      <c r="BLA839" s="347"/>
      <c r="BLB839" s="347"/>
      <c r="BLC839" s="347"/>
      <c r="BLD839" s="347"/>
      <c r="BLE839" s="347"/>
      <c r="BLF839" s="347"/>
      <c r="BLG839" s="347"/>
      <c r="BLH839" s="347"/>
      <c r="BLI839" s="347"/>
      <c r="BLJ839" s="347"/>
      <c r="BLK839" s="347"/>
      <c r="BLL839" s="347"/>
      <c r="BLM839" s="347"/>
      <c r="BLN839" s="347"/>
      <c r="BLO839" s="347"/>
      <c r="BLP839" s="347"/>
      <c r="BLQ839" s="347"/>
      <c r="BLR839" s="347"/>
      <c r="BLS839" s="347"/>
      <c r="BLT839" s="347"/>
      <c r="BLU839" s="347"/>
      <c r="BLV839" s="347"/>
      <c r="BLW839" s="347"/>
      <c r="BLX839" s="347"/>
      <c r="BLY839" s="347"/>
      <c r="BLZ839" s="347"/>
      <c r="BMA839" s="347"/>
      <c r="BMB839" s="347"/>
      <c r="BMC839" s="347"/>
      <c r="BMD839" s="347"/>
      <c r="BME839" s="347"/>
      <c r="BMF839" s="347"/>
      <c r="BMG839" s="347"/>
      <c r="BMH839" s="347"/>
      <c r="BMI839" s="347"/>
      <c r="BMJ839" s="347"/>
      <c r="BMK839" s="347"/>
      <c r="BML839" s="347"/>
      <c r="BMM839" s="347"/>
      <c r="BMN839" s="347"/>
      <c r="BMO839" s="347"/>
      <c r="BMP839" s="347"/>
      <c r="BMQ839" s="347"/>
      <c r="BMR839" s="347"/>
      <c r="BMS839" s="347"/>
      <c r="BMT839" s="347"/>
      <c r="BMU839" s="347"/>
      <c r="BMV839" s="347"/>
      <c r="BMW839" s="347"/>
      <c r="BMX839" s="347"/>
      <c r="BMY839" s="347"/>
      <c r="BMZ839" s="347"/>
      <c r="BNA839" s="347"/>
      <c r="BNB839" s="347"/>
      <c r="BNC839" s="347"/>
      <c r="BND839" s="347"/>
      <c r="BNE839" s="347"/>
      <c r="BNF839" s="347"/>
      <c r="BNG839" s="347"/>
      <c r="BNH839" s="347"/>
      <c r="BNI839" s="347"/>
      <c r="BNJ839" s="347"/>
      <c r="BNK839" s="347"/>
      <c r="BNL839" s="347"/>
      <c r="BNM839" s="347"/>
      <c r="BNN839" s="347"/>
      <c r="BNO839" s="347"/>
      <c r="BNP839" s="347"/>
      <c r="BNQ839" s="347"/>
      <c r="BNR839" s="347"/>
      <c r="BNS839" s="347"/>
      <c r="BNT839" s="347"/>
      <c r="BNU839" s="347"/>
      <c r="BNV839" s="347"/>
      <c r="BNW839" s="347"/>
      <c r="BNX839" s="347"/>
      <c r="BNY839" s="347"/>
      <c r="BNZ839" s="347"/>
      <c r="BOA839" s="347"/>
      <c r="BOB839" s="347"/>
      <c r="BOC839" s="347"/>
      <c r="BOD839" s="347"/>
      <c r="BOE839" s="347"/>
      <c r="BOF839" s="347"/>
      <c r="BOG839" s="347"/>
      <c r="BOH839" s="347"/>
      <c r="BOI839" s="347"/>
      <c r="BOJ839" s="347"/>
      <c r="BOK839" s="347"/>
      <c r="BOL839" s="347"/>
      <c r="BOM839" s="347"/>
      <c r="BON839" s="347"/>
      <c r="BOO839" s="347"/>
      <c r="BOP839" s="347"/>
      <c r="BOQ839" s="347"/>
      <c r="BOR839" s="347"/>
      <c r="BOS839" s="347"/>
      <c r="BOT839" s="347"/>
      <c r="BOU839" s="347"/>
      <c r="BOV839" s="347"/>
      <c r="BOW839" s="347"/>
      <c r="BOX839" s="347"/>
      <c r="BOY839" s="347"/>
      <c r="BOZ839" s="347"/>
      <c r="BPA839" s="347"/>
      <c r="BPB839" s="347"/>
      <c r="BPC839" s="347"/>
      <c r="BPD839" s="347"/>
      <c r="BPE839" s="347"/>
      <c r="BPF839" s="347"/>
      <c r="BPG839" s="347"/>
      <c r="BPH839" s="347"/>
      <c r="BPI839" s="347"/>
      <c r="BPJ839" s="347"/>
      <c r="BPK839" s="347"/>
      <c r="BPL839" s="347"/>
      <c r="BPM839" s="347"/>
      <c r="BPN839" s="347"/>
      <c r="BPO839" s="347"/>
      <c r="BPP839" s="347"/>
      <c r="BPQ839" s="347"/>
      <c r="BPR839" s="347"/>
      <c r="BPS839" s="347"/>
      <c r="BPT839" s="347"/>
      <c r="BPU839" s="347"/>
      <c r="BPV839" s="347"/>
      <c r="BPW839" s="347"/>
      <c r="BPX839" s="347"/>
      <c r="BPY839" s="347"/>
      <c r="BPZ839" s="347"/>
      <c r="BQA839" s="347"/>
      <c r="BQB839" s="347"/>
      <c r="BQC839" s="347"/>
      <c r="BQD839" s="347"/>
      <c r="BQE839" s="347"/>
      <c r="BQF839" s="347"/>
      <c r="BQG839" s="347"/>
      <c r="BQH839" s="347"/>
      <c r="BQI839" s="347"/>
      <c r="BQJ839" s="347"/>
      <c r="BQK839" s="347"/>
      <c r="BQL839" s="347"/>
      <c r="BQM839" s="347"/>
      <c r="BQN839" s="347"/>
      <c r="BQO839" s="347"/>
      <c r="BQP839" s="347"/>
      <c r="BQQ839" s="347"/>
      <c r="BQR839" s="347"/>
      <c r="BQS839" s="347"/>
      <c r="BQT839" s="347"/>
      <c r="BQU839" s="347"/>
      <c r="BQV839" s="347"/>
      <c r="BQW839" s="347"/>
      <c r="BQX839" s="347"/>
      <c r="BQY839" s="347"/>
      <c r="BQZ839" s="347"/>
      <c r="BRA839" s="347"/>
      <c r="BRB839" s="347"/>
      <c r="BRC839" s="347"/>
      <c r="BRD839" s="347"/>
      <c r="BRE839" s="347"/>
      <c r="BRF839" s="347"/>
      <c r="BRG839" s="347"/>
      <c r="BRH839" s="347"/>
      <c r="BRI839" s="347"/>
      <c r="BRJ839" s="347"/>
      <c r="BRK839" s="347"/>
      <c r="BRL839" s="347"/>
      <c r="BRM839" s="347"/>
      <c r="BRN839" s="347"/>
      <c r="BRO839" s="347"/>
      <c r="BRP839" s="347"/>
      <c r="BRQ839" s="347"/>
      <c r="BRR839" s="347"/>
      <c r="BRS839" s="347"/>
      <c r="BRT839" s="347"/>
      <c r="BRU839" s="347"/>
      <c r="BRV839" s="347"/>
      <c r="BRW839" s="347"/>
      <c r="BRX839" s="347"/>
      <c r="BRY839" s="347"/>
      <c r="BRZ839" s="347"/>
      <c r="BSA839" s="347"/>
      <c r="BSB839" s="347"/>
      <c r="BSC839" s="347"/>
      <c r="BSD839" s="347"/>
      <c r="BSE839" s="347"/>
      <c r="BSF839" s="347"/>
      <c r="BSG839" s="347"/>
      <c r="BSH839" s="347"/>
      <c r="BSI839" s="347"/>
      <c r="BSJ839" s="347"/>
      <c r="BSK839" s="347"/>
      <c r="BSL839" s="347"/>
      <c r="BSM839" s="347"/>
      <c r="BSN839" s="347"/>
      <c r="BSO839" s="347"/>
      <c r="BSP839" s="347"/>
      <c r="BSQ839" s="347"/>
      <c r="BSR839" s="347"/>
      <c r="BSS839" s="347"/>
      <c r="BST839" s="347"/>
      <c r="BSU839" s="347"/>
      <c r="BSV839" s="347"/>
      <c r="BSW839" s="347"/>
      <c r="BSX839" s="347"/>
      <c r="BSY839" s="347"/>
      <c r="BSZ839" s="347"/>
      <c r="BTA839" s="347"/>
      <c r="BTB839" s="347"/>
      <c r="BTC839" s="347"/>
      <c r="BTD839" s="347"/>
      <c r="BTE839" s="347"/>
      <c r="BTF839" s="347"/>
      <c r="BTG839" s="347"/>
      <c r="BTH839" s="347"/>
      <c r="BTI839" s="347"/>
      <c r="BTJ839" s="347"/>
      <c r="BTK839" s="347"/>
      <c r="BTL839" s="347"/>
      <c r="BTM839" s="347"/>
      <c r="BTN839" s="347"/>
      <c r="BTO839" s="347"/>
      <c r="BTP839" s="347"/>
      <c r="BTQ839" s="347"/>
      <c r="BTR839" s="347"/>
      <c r="BTS839" s="347"/>
      <c r="BTT839" s="347"/>
      <c r="BTU839" s="347"/>
      <c r="BTV839" s="347"/>
      <c r="BTW839" s="347"/>
      <c r="BTX839" s="347"/>
      <c r="BTY839" s="347"/>
      <c r="BTZ839" s="347"/>
      <c r="BUA839" s="347"/>
      <c r="BUB839" s="347"/>
      <c r="BUC839" s="347"/>
      <c r="BUD839" s="347"/>
      <c r="BUE839" s="347"/>
      <c r="BUF839" s="347"/>
      <c r="BUG839" s="347"/>
      <c r="BUH839" s="347"/>
      <c r="BUI839" s="347"/>
      <c r="BUJ839" s="347"/>
      <c r="BUK839" s="347"/>
      <c r="BUL839" s="347"/>
      <c r="BUM839" s="347"/>
      <c r="BUN839" s="347"/>
      <c r="BUO839" s="347"/>
      <c r="BUP839" s="347"/>
      <c r="BUQ839" s="347"/>
      <c r="BUR839" s="347"/>
      <c r="BUS839" s="347"/>
      <c r="BUT839" s="347"/>
      <c r="BUU839" s="347"/>
      <c r="BUV839" s="347"/>
      <c r="BUW839" s="347"/>
      <c r="BUX839" s="347"/>
      <c r="BUY839" s="347"/>
      <c r="BUZ839" s="347"/>
      <c r="BVA839" s="347"/>
      <c r="BVB839" s="347"/>
      <c r="BVC839" s="347"/>
      <c r="BVD839" s="347"/>
      <c r="BVE839" s="347"/>
      <c r="BVF839" s="347"/>
      <c r="BVG839" s="347"/>
      <c r="BVH839" s="347"/>
      <c r="BVI839" s="347"/>
      <c r="BVJ839" s="347"/>
      <c r="BVK839" s="347"/>
      <c r="BVL839" s="347"/>
      <c r="BVM839" s="347"/>
      <c r="BVN839" s="347"/>
      <c r="BVO839" s="347"/>
      <c r="BVP839" s="347"/>
      <c r="BVQ839" s="347"/>
      <c r="BVR839" s="347"/>
      <c r="BVS839" s="347"/>
      <c r="BVT839" s="347"/>
      <c r="BVU839" s="347"/>
      <c r="BVV839" s="347"/>
      <c r="BVW839" s="347"/>
      <c r="BVX839" s="347"/>
      <c r="BVY839" s="347"/>
      <c r="BVZ839" s="347"/>
      <c r="BWA839" s="347"/>
      <c r="BWB839" s="347"/>
      <c r="BWC839" s="347"/>
      <c r="BWD839" s="347"/>
      <c r="BWE839" s="347"/>
      <c r="BWF839" s="347"/>
      <c r="BWG839" s="347"/>
      <c r="BWH839" s="347"/>
      <c r="BWI839" s="347"/>
      <c r="BWJ839" s="347"/>
      <c r="BWK839" s="347"/>
      <c r="BWL839" s="347"/>
      <c r="BWM839" s="347"/>
      <c r="BWN839" s="347"/>
      <c r="BWO839" s="347"/>
      <c r="BWP839" s="347"/>
      <c r="BWQ839" s="347"/>
      <c r="BWR839" s="347"/>
      <c r="BWS839" s="347"/>
      <c r="BWT839" s="347"/>
      <c r="BWU839" s="347"/>
      <c r="BWV839" s="347"/>
      <c r="BWW839" s="347"/>
      <c r="BWX839" s="347"/>
      <c r="BWY839" s="347"/>
      <c r="BWZ839" s="347"/>
      <c r="BXA839" s="347"/>
      <c r="BXB839" s="347"/>
      <c r="BXC839" s="347"/>
      <c r="BXD839" s="347"/>
      <c r="BXE839" s="347"/>
      <c r="BXF839" s="347"/>
      <c r="BXG839" s="347"/>
      <c r="BXH839" s="347"/>
      <c r="BXI839" s="347"/>
      <c r="BXJ839" s="347"/>
      <c r="BXK839" s="347"/>
      <c r="BXL839" s="347"/>
      <c r="BXM839" s="347"/>
      <c r="BXN839" s="347"/>
      <c r="BXO839" s="347"/>
      <c r="BXP839" s="347"/>
      <c r="BXQ839" s="347"/>
      <c r="BXR839" s="347"/>
      <c r="BXS839" s="347"/>
      <c r="BXT839" s="347"/>
      <c r="BXU839" s="347"/>
      <c r="BXV839" s="347"/>
      <c r="BXW839" s="347"/>
      <c r="BXX839" s="347"/>
      <c r="BXY839" s="347"/>
      <c r="BXZ839" s="347"/>
      <c r="BYA839" s="347"/>
      <c r="BYB839" s="347"/>
      <c r="BYC839" s="347"/>
      <c r="BYD839" s="347"/>
      <c r="BYE839" s="347"/>
      <c r="BYF839" s="347"/>
      <c r="BYG839" s="347"/>
      <c r="BYH839" s="347"/>
      <c r="BYI839" s="347"/>
      <c r="BYJ839" s="347"/>
      <c r="BYK839" s="347"/>
      <c r="BYL839" s="347"/>
      <c r="BYM839" s="347"/>
      <c r="BYN839" s="347"/>
      <c r="BYO839" s="347"/>
      <c r="BYP839" s="347"/>
      <c r="BYQ839" s="347"/>
      <c r="BYR839" s="347"/>
      <c r="BYS839" s="347"/>
      <c r="BYT839" s="347"/>
      <c r="BYU839" s="347"/>
      <c r="BYV839" s="347"/>
      <c r="BYW839" s="347"/>
      <c r="BYX839" s="347"/>
      <c r="BYY839" s="347"/>
      <c r="BYZ839" s="347"/>
      <c r="BZA839" s="347"/>
      <c r="BZB839" s="347"/>
      <c r="BZC839" s="347"/>
      <c r="BZD839" s="347"/>
      <c r="BZE839" s="347"/>
      <c r="BZF839" s="347"/>
      <c r="BZG839" s="347"/>
      <c r="BZH839" s="347"/>
      <c r="BZI839" s="347"/>
      <c r="BZJ839" s="347"/>
      <c r="BZK839" s="347"/>
      <c r="BZL839" s="347"/>
      <c r="BZM839" s="347"/>
      <c r="BZN839" s="347"/>
      <c r="BZO839" s="347"/>
      <c r="BZP839" s="347"/>
      <c r="BZQ839" s="347"/>
      <c r="BZR839" s="347"/>
      <c r="BZS839" s="347"/>
      <c r="BZT839" s="347"/>
      <c r="BZU839" s="347"/>
      <c r="BZV839" s="347"/>
      <c r="BZW839" s="347"/>
      <c r="BZX839" s="347"/>
      <c r="BZY839" s="347"/>
      <c r="BZZ839" s="347"/>
      <c r="CAA839" s="347"/>
      <c r="CAB839" s="347"/>
      <c r="CAC839" s="347"/>
      <c r="CAD839" s="347"/>
      <c r="CAE839" s="347"/>
      <c r="CAF839" s="347"/>
      <c r="CAG839" s="347"/>
      <c r="CAH839" s="347"/>
      <c r="CAI839" s="347"/>
      <c r="CAJ839" s="347"/>
      <c r="CAK839" s="347"/>
      <c r="CAL839" s="347"/>
      <c r="CAM839" s="347"/>
      <c r="CAN839" s="347"/>
      <c r="CAO839" s="347"/>
      <c r="CAP839" s="347"/>
      <c r="CAQ839" s="347"/>
      <c r="CAR839" s="347"/>
      <c r="CAS839" s="347"/>
      <c r="CAT839" s="347"/>
      <c r="CAU839" s="347"/>
      <c r="CAV839" s="347"/>
      <c r="CAW839" s="347"/>
      <c r="CAX839" s="347"/>
      <c r="CAY839" s="347"/>
      <c r="CAZ839" s="347"/>
      <c r="CBA839" s="347"/>
      <c r="CBB839" s="347"/>
      <c r="CBC839" s="347"/>
      <c r="CBD839" s="347"/>
      <c r="CBE839" s="347"/>
      <c r="CBF839" s="347"/>
      <c r="CBG839" s="347"/>
      <c r="CBH839" s="347"/>
      <c r="CBI839" s="347"/>
      <c r="CBJ839" s="347"/>
      <c r="CBK839" s="347"/>
      <c r="CBL839" s="347"/>
      <c r="CBM839" s="347"/>
      <c r="CBN839" s="347"/>
      <c r="CBO839" s="347"/>
      <c r="CBP839" s="347"/>
      <c r="CBQ839" s="347"/>
      <c r="CBR839" s="347"/>
      <c r="CBS839" s="347"/>
      <c r="CBT839" s="347"/>
      <c r="CBU839" s="347"/>
      <c r="CBV839" s="347"/>
      <c r="CBW839" s="347"/>
      <c r="CBX839" s="347"/>
      <c r="CBY839" s="347"/>
      <c r="CBZ839" s="347"/>
      <c r="CCA839" s="347"/>
      <c r="CCB839" s="347"/>
      <c r="CCC839" s="347"/>
      <c r="CCD839" s="347"/>
      <c r="CCE839" s="347"/>
      <c r="CCF839" s="347"/>
      <c r="CCG839" s="347"/>
      <c r="CCH839" s="347"/>
      <c r="CCI839" s="347"/>
      <c r="CCJ839" s="347"/>
      <c r="CCK839" s="347"/>
      <c r="CCL839" s="347"/>
      <c r="CCM839" s="347"/>
      <c r="CCN839" s="347"/>
      <c r="CCO839" s="347"/>
      <c r="CCP839" s="347"/>
      <c r="CCQ839" s="347"/>
      <c r="CCR839" s="347"/>
      <c r="CCS839" s="347"/>
      <c r="CCT839" s="347"/>
      <c r="CCU839" s="347"/>
      <c r="CCV839" s="347"/>
      <c r="CCW839" s="347"/>
      <c r="CCX839" s="347"/>
      <c r="CCY839" s="347"/>
      <c r="CCZ839" s="347"/>
      <c r="CDA839" s="347"/>
      <c r="CDB839" s="347"/>
      <c r="CDC839" s="347"/>
      <c r="CDD839" s="347"/>
      <c r="CDE839" s="347"/>
      <c r="CDF839" s="347"/>
      <c r="CDG839" s="347"/>
      <c r="CDH839" s="347"/>
      <c r="CDI839" s="347"/>
      <c r="CDJ839" s="347"/>
      <c r="CDK839" s="347"/>
      <c r="CDL839" s="347"/>
      <c r="CDM839" s="347"/>
      <c r="CDN839" s="347"/>
      <c r="CDO839" s="347"/>
      <c r="CDP839" s="347"/>
      <c r="CDQ839" s="347"/>
      <c r="CDR839" s="347"/>
      <c r="CDS839" s="347"/>
      <c r="CDT839" s="347"/>
      <c r="CDU839" s="347"/>
      <c r="CDV839" s="347"/>
      <c r="CDW839" s="347"/>
      <c r="CDX839" s="347"/>
      <c r="CDY839" s="347"/>
      <c r="CDZ839" s="347"/>
      <c r="CEA839" s="347"/>
      <c r="CEB839" s="347"/>
      <c r="CEC839" s="347"/>
      <c r="CED839" s="347"/>
      <c r="CEE839" s="347"/>
      <c r="CEF839" s="347"/>
      <c r="CEG839" s="347"/>
      <c r="CEH839" s="347"/>
      <c r="CEI839" s="347"/>
      <c r="CEJ839" s="347"/>
      <c r="CEK839" s="347"/>
      <c r="CEL839" s="347"/>
      <c r="CEM839" s="347"/>
      <c r="CEN839" s="347"/>
      <c r="CEO839" s="347"/>
      <c r="CEP839" s="347"/>
      <c r="CEQ839" s="347"/>
      <c r="CER839" s="347"/>
      <c r="CES839" s="347"/>
      <c r="CET839" s="347"/>
      <c r="CEU839" s="347"/>
      <c r="CEV839" s="347"/>
      <c r="CEW839" s="347"/>
      <c r="CEX839" s="347"/>
      <c r="CEY839" s="347"/>
      <c r="CEZ839" s="347"/>
      <c r="CFA839" s="347"/>
      <c r="CFB839" s="347"/>
      <c r="CFC839" s="347"/>
      <c r="CFD839" s="347"/>
      <c r="CFE839" s="347"/>
      <c r="CFF839" s="347"/>
      <c r="CFG839" s="347"/>
      <c r="CFH839" s="347"/>
      <c r="CFI839" s="347"/>
      <c r="CFJ839" s="347"/>
      <c r="CFK839" s="347"/>
      <c r="CFL839" s="347"/>
      <c r="CFM839" s="347"/>
      <c r="CFN839" s="347"/>
      <c r="CFO839" s="347"/>
      <c r="CFP839" s="347"/>
      <c r="CFQ839" s="347"/>
      <c r="CFR839" s="347"/>
      <c r="CFS839" s="347"/>
      <c r="CFT839" s="347"/>
      <c r="CFU839" s="347"/>
      <c r="CFV839" s="347"/>
      <c r="CFW839" s="347"/>
      <c r="CFX839" s="347"/>
      <c r="CFY839" s="347"/>
      <c r="CFZ839" s="347"/>
      <c r="CGA839" s="347"/>
      <c r="CGB839" s="347"/>
      <c r="CGC839" s="347"/>
      <c r="CGD839" s="347"/>
      <c r="CGE839" s="347"/>
      <c r="CGF839" s="347"/>
      <c r="CGG839" s="347"/>
      <c r="CGH839" s="347"/>
      <c r="CGI839" s="347"/>
      <c r="CGJ839" s="347"/>
      <c r="CGK839" s="347"/>
      <c r="CGL839" s="347"/>
      <c r="CGM839" s="347"/>
      <c r="CGN839" s="347"/>
      <c r="CGO839" s="347"/>
      <c r="CGP839" s="347"/>
      <c r="CGQ839" s="347"/>
      <c r="CGR839" s="347"/>
      <c r="CGS839" s="347"/>
      <c r="CGT839" s="347"/>
      <c r="CGU839" s="347"/>
      <c r="CGV839" s="347"/>
      <c r="CGW839" s="347"/>
      <c r="CGX839" s="347"/>
      <c r="CGY839" s="347"/>
      <c r="CGZ839" s="347"/>
      <c r="CHA839" s="347"/>
      <c r="CHB839" s="347"/>
      <c r="CHC839" s="347"/>
      <c r="CHD839" s="347"/>
      <c r="CHE839" s="347"/>
      <c r="CHF839" s="347"/>
      <c r="CHG839" s="347"/>
      <c r="CHH839" s="347"/>
      <c r="CHI839" s="347"/>
      <c r="CHJ839" s="347"/>
      <c r="CHK839" s="347"/>
      <c r="CHL839" s="347"/>
      <c r="CHM839" s="347"/>
      <c r="CHN839" s="347"/>
      <c r="CHO839" s="347"/>
      <c r="CHP839" s="347"/>
      <c r="CHQ839" s="347"/>
      <c r="CHR839" s="347"/>
      <c r="CHS839" s="347"/>
      <c r="CHT839" s="347"/>
      <c r="CHU839" s="347"/>
      <c r="CHV839" s="347"/>
      <c r="CHW839" s="347"/>
      <c r="CHX839" s="347"/>
      <c r="CHY839" s="347"/>
      <c r="CHZ839" s="347"/>
      <c r="CIA839" s="347"/>
      <c r="CIB839" s="347"/>
      <c r="CIC839" s="347"/>
      <c r="CID839" s="347"/>
      <c r="CIE839" s="347"/>
      <c r="CIF839" s="347"/>
      <c r="CIG839" s="347"/>
      <c r="CIH839" s="347"/>
      <c r="CII839" s="347"/>
      <c r="CIJ839" s="347"/>
      <c r="CIK839" s="347"/>
      <c r="CIL839" s="347"/>
      <c r="CIM839" s="347"/>
      <c r="CIN839" s="347"/>
      <c r="CIO839" s="347"/>
      <c r="CIP839" s="347"/>
      <c r="CIQ839" s="347"/>
      <c r="CIR839" s="347"/>
      <c r="CIS839" s="347"/>
      <c r="CIT839" s="347"/>
      <c r="CIU839" s="347"/>
      <c r="CIV839" s="347"/>
      <c r="CIW839" s="347"/>
      <c r="CIX839" s="347"/>
      <c r="CIY839" s="347"/>
      <c r="CIZ839" s="347"/>
      <c r="CJA839" s="347"/>
      <c r="CJB839" s="347"/>
      <c r="CJC839" s="347"/>
      <c r="CJD839" s="347"/>
      <c r="CJE839" s="347"/>
      <c r="CJF839" s="347"/>
      <c r="CJG839" s="347"/>
      <c r="CJH839" s="347"/>
      <c r="CJI839" s="347"/>
      <c r="CJJ839" s="347"/>
      <c r="CJK839" s="347"/>
      <c r="CJL839" s="347"/>
      <c r="CJM839" s="347"/>
      <c r="CJN839" s="347"/>
      <c r="CJO839" s="347"/>
      <c r="CJP839" s="347"/>
      <c r="CJQ839" s="347"/>
      <c r="CJR839" s="347"/>
      <c r="CJS839" s="347"/>
      <c r="CJT839" s="347"/>
      <c r="CJU839" s="347"/>
      <c r="CJV839" s="347"/>
      <c r="CJW839" s="347"/>
      <c r="CJX839" s="347"/>
      <c r="CJY839" s="347"/>
      <c r="CJZ839" s="347"/>
      <c r="CKA839" s="347"/>
      <c r="CKB839" s="347"/>
      <c r="CKC839" s="347"/>
      <c r="CKD839" s="347"/>
      <c r="CKE839" s="347"/>
      <c r="CKF839" s="347"/>
      <c r="CKG839" s="347"/>
      <c r="CKH839" s="347"/>
      <c r="CKI839" s="347"/>
      <c r="CKJ839" s="347"/>
      <c r="CKK839" s="347"/>
      <c r="CKL839" s="347"/>
      <c r="CKM839" s="347"/>
      <c r="CKN839" s="347"/>
      <c r="CKO839" s="347"/>
      <c r="CKP839" s="347"/>
      <c r="CKQ839" s="347"/>
      <c r="CKR839" s="347"/>
      <c r="CKS839" s="347"/>
      <c r="CKT839" s="347"/>
      <c r="CKU839" s="347"/>
      <c r="CKV839" s="347"/>
      <c r="CKW839" s="347"/>
      <c r="CKX839" s="347"/>
      <c r="CKY839" s="347"/>
      <c r="CKZ839" s="347"/>
      <c r="CLA839" s="347"/>
      <c r="CLB839" s="347"/>
      <c r="CLC839" s="347"/>
      <c r="CLD839" s="347"/>
      <c r="CLE839" s="347"/>
      <c r="CLF839" s="347"/>
      <c r="CLG839" s="347"/>
      <c r="CLH839" s="347"/>
      <c r="CLI839" s="347"/>
      <c r="CLJ839" s="347"/>
      <c r="CLK839" s="347"/>
      <c r="CLL839" s="347"/>
      <c r="CLM839" s="347"/>
      <c r="CLN839" s="347"/>
      <c r="CLO839" s="347"/>
      <c r="CLP839" s="347"/>
      <c r="CLQ839" s="347"/>
      <c r="CLR839" s="347"/>
      <c r="CLS839" s="347"/>
      <c r="CLT839" s="347"/>
      <c r="CLU839" s="347"/>
      <c r="CLV839" s="347"/>
      <c r="CLW839" s="347"/>
      <c r="CLX839" s="347"/>
      <c r="CLY839" s="347"/>
      <c r="CLZ839" s="347"/>
      <c r="CMA839" s="347"/>
      <c r="CMB839" s="347"/>
      <c r="CMC839" s="347"/>
      <c r="CMD839" s="347"/>
      <c r="CME839" s="347"/>
      <c r="CMF839" s="347"/>
      <c r="CMG839" s="347"/>
      <c r="CMH839" s="347"/>
      <c r="CMI839" s="347"/>
      <c r="CMJ839" s="347"/>
      <c r="CMK839" s="347"/>
      <c r="CML839" s="347"/>
      <c r="CMM839" s="347"/>
      <c r="CMN839" s="347"/>
      <c r="CMO839" s="347"/>
      <c r="CMP839" s="347"/>
      <c r="CMQ839" s="347"/>
      <c r="CMR839" s="347"/>
      <c r="CMS839" s="347"/>
      <c r="CMT839" s="347"/>
      <c r="CMU839" s="347"/>
      <c r="CMV839" s="347"/>
      <c r="CMW839" s="347"/>
      <c r="CMX839" s="347"/>
      <c r="CMY839" s="347"/>
      <c r="CMZ839" s="347"/>
      <c r="CNA839" s="347"/>
      <c r="CNB839" s="347"/>
      <c r="CNC839" s="347"/>
      <c r="CND839" s="347"/>
      <c r="CNE839" s="347"/>
      <c r="CNF839" s="347"/>
      <c r="CNG839" s="347"/>
      <c r="CNH839" s="347"/>
      <c r="CNI839" s="347"/>
      <c r="CNJ839" s="347"/>
      <c r="CNK839" s="347"/>
      <c r="CNL839" s="347"/>
      <c r="CNM839" s="347"/>
      <c r="CNN839" s="347"/>
      <c r="CNO839" s="347"/>
      <c r="CNP839" s="347"/>
      <c r="CNQ839" s="347"/>
      <c r="CNR839" s="347"/>
      <c r="CNS839" s="347"/>
      <c r="CNT839" s="347"/>
      <c r="CNU839" s="347"/>
      <c r="CNV839" s="347"/>
      <c r="CNW839" s="347"/>
      <c r="CNX839" s="347"/>
      <c r="CNY839" s="347"/>
      <c r="CNZ839" s="347"/>
      <c r="COA839" s="347"/>
      <c r="COB839" s="347"/>
      <c r="COC839" s="347"/>
      <c r="COD839" s="347"/>
      <c r="COE839" s="347"/>
      <c r="COF839" s="347"/>
      <c r="COG839" s="347"/>
      <c r="COH839" s="347"/>
      <c r="COI839" s="347"/>
      <c r="COJ839" s="347"/>
      <c r="COK839" s="347"/>
      <c r="COL839" s="347"/>
      <c r="COM839" s="347"/>
      <c r="CON839" s="347"/>
      <c r="COO839" s="347"/>
      <c r="COP839" s="347"/>
      <c r="COQ839" s="347"/>
      <c r="COR839" s="347"/>
      <c r="COS839" s="347"/>
      <c r="COT839" s="347"/>
      <c r="COU839" s="347"/>
      <c r="COV839" s="347"/>
      <c r="COW839" s="347"/>
      <c r="COX839" s="347"/>
      <c r="COY839" s="347"/>
      <c r="COZ839" s="347"/>
      <c r="CPA839" s="347"/>
      <c r="CPB839" s="347"/>
      <c r="CPC839" s="347"/>
      <c r="CPD839" s="347"/>
      <c r="CPE839" s="347"/>
      <c r="CPF839" s="347"/>
      <c r="CPG839" s="347"/>
      <c r="CPH839" s="347"/>
      <c r="CPI839" s="347"/>
      <c r="CPJ839" s="347"/>
      <c r="CPK839" s="347"/>
      <c r="CPL839" s="347"/>
      <c r="CPM839" s="347"/>
      <c r="CPN839" s="347"/>
      <c r="CPO839" s="347"/>
      <c r="CPP839" s="347"/>
      <c r="CPQ839" s="347"/>
      <c r="CPR839" s="347"/>
      <c r="CPS839" s="347"/>
      <c r="CPT839" s="347"/>
      <c r="CPU839" s="347"/>
      <c r="CPV839" s="347"/>
      <c r="CPW839" s="347"/>
      <c r="CPX839" s="347"/>
      <c r="CPY839" s="347"/>
      <c r="CPZ839" s="347"/>
      <c r="CQA839" s="347"/>
      <c r="CQB839" s="347"/>
      <c r="CQC839" s="347"/>
      <c r="CQD839" s="347"/>
      <c r="CQE839" s="347"/>
      <c r="CQF839" s="347"/>
      <c r="CQG839" s="347"/>
      <c r="CQH839" s="347"/>
      <c r="CQI839" s="347"/>
      <c r="CQJ839" s="347"/>
      <c r="CQK839" s="347"/>
      <c r="CQL839" s="347"/>
      <c r="CQM839" s="347"/>
      <c r="CQN839" s="347"/>
      <c r="CQO839" s="347"/>
      <c r="CQP839" s="347"/>
      <c r="CQQ839" s="347"/>
      <c r="CQR839" s="347"/>
      <c r="CQS839" s="347"/>
      <c r="CQT839" s="347"/>
      <c r="CQU839" s="347"/>
      <c r="CQV839" s="347"/>
      <c r="CQW839" s="347"/>
      <c r="CQX839" s="347"/>
      <c r="CQY839" s="347"/>
      <c r="CQZ839" s="347"/>
      <c r="CRA839" s="347"/>
      <c r="CRB839" s="347"/>
      <c r="CRC839" s="347"/>
      <c r="CRD839" s="347"/>
      <c r="CRE839" s="347"/>
      <c r="CRF839" s="347"/>
      <c r="CRG839" s="347"/>
      <c r="CRH839" s="347"/>
      <c r="CRI839" s="347"/>
      <c r="CRJ839" s="347"/>
      <c r="CRK839" s="347"/>
      <c r="CRL839" s="347"/>
      <c r="CRM839" s="347"/>
      <c r="CRN839" s="347"/>
      <c r="CRO839" s="347"/>
      <c r="CRP839" s="347"/>
      <c r="CRQ839" s="347"/>
      <c r="CRR839" s="347"/>
      <c r="CRS839" s="347"/>
      <c r="CRT839" s="347"/>
      <c r="CRU839" s="347"/>
      <c r="CRV839" s="347"/>
      <c r="CRW839" s="347"/>
      <c r="CRX839" s="347"/>
      <c r="CRY839" s="347"/>
      <c r="CRZ839" s="347"/>
      <c r="CSA839" s="347"/>
      <c r="CSB839" s="347"/>
      <c r="CSC839" s="347"/>
      <c r="CSD839" s="347"/>
      <c r="CSE839" s="347"/>
      <c r="CSF839" s="347"/>
      <c r="CSG839" s="347"/>
      <c r="CSH839" s="347"/>
      <c r="CSI839" s="347"/>
      <c r="CSJ839" s="347"/>
      <c r="CSK839" s="347"/>
      <c r="CSL839" s="347"/>
      <c r="CSM839" s="347"/>
      <c r="CSN839" s="347"/>
      <c r="CSO839" s="347"/>
      <c r="CSP839" s="347"/>
      <c r="CSQ839" s="347"/>
      <c r="CSR839" s="347"/>
      <c r="CSS839" s="347"/>
      <c r="CST839" s="347"/>
      <c r="CSU839" s="347"/>
      <c r="CSV839" s="347"/>
      <c r="CSW839" s="347"/>
      <c r="CSX839" s="347"/>
      <c r="CSY839" s="347"/>
      <c r="CSZ839" s="347"/>
      <c r="CTA839" s="347"/>
      <c r="CTB839" s="347"/>
      <c r="CTC839" s="347"/>
      <c r="CTD839" s="347"/>
      <c r="CTE839" s="347"/>
      <c r="CTF839" s="347"/>
      <c r="CTG839" s="347"/>
      <c r="CTH839" s="347"/>
      <c r="CTI839" s="347"/>
      <c r="CTJ839" s="347"/>
      <c r="CTK839" s="347"/>
      <c r="CTL839" s="347"/>
      <c r="CTM839" s="347"/>
      <c r="CTN839" s="347"/>
      <c r="CTO839" s="347"/>
      <c r="CTP839" s="347"/>
      <c r="CTQ839" s="347"/>
      <c r="CTR839" s="347"/>
      <c r="CTS839" s="347"/>
      <c r="CTT839" s="347"/>
      <c r="CTU839" s="347"/>
      <c r="CTV839" s="347"/>
      <c r="CTW839" s="347"/>
      <c r="CTX839" s="347"/>
      <c r="CTY839" s="347"/>
      <c r="CTZ839" s="347"/>
      <c r="CUA839" s="347"/>
      <c r="CUB839" s="347"/>
      <c r="CUC839" s="347"/>
      <c r="CUD839" s="347"/>
      <c r="CUE839" s="347"/>
      <c r="CUF839" s="347"/>
      <c r="CUG839" s="347"/>
      <c r="CUH839" s="347"/>
      <c r="CUI839" s="347"/>
      <c r="CUJ839" s="347"/>
      <c r="CUK839" s="347"/>
      <c r="CUL839" s="347"/>
      <c r="CUM839" s="347"/>
      <c r="CUN839" s="347"/>
      <c r="CUO839" s="347"/>
      <c r="CUP839" s="347"/>
      <c r="CUQ839" s="347"/>
      <c r="CUR839" s="347"/>
      <c r="CUS839" s="347"/>
      <c r="CUT839" s="347"/>
      <c r="CUU839" s="347"/>
      <c r="CUV839" s="347"/>
      <c r="CUW839" s="347"/>
      <c r="CUX839" s="347"/>
      <c r="CUY839" s="347"/>
      <c r="CUZ839" s="347"/>
      <c r="CVA839" s="347"/>
      <c r="CVB839" s="347"/>
      <c r="CVC839" s="347"/>
      <c r="CVD839" s="347"/>
      <c r="CVE839" s="347"/>
      <c r="CVF839" s="347"/>
      <c r="CVG839" s="347"/>
      <c r="CVH839" s="347"/>
      <c r="CVI839" s="347"/>
      <c r="CVJ839" s="347"/>
      <c r="CVK839" s="347"/>
      <c r="CVL839" s="347"/>
      <c r="CVM839" s="347"/>
      <c r="CVN839" s="347"/>
      <c r="CVO839" s="347"/>
      <c r="CVP839" s="347"/>
      <c r="CVQ839" s="347"/>
      <c r="CVR839" s="347"/>
      <c r="CVS839" s="347"/>
      <c r="CVT839" s="347"/>
      <c r="CVU839" s="347"/>
      <c r="CVV839" s="347"/>
      <c r="CVW839" s="347"/>
      <c r="CVX839" s="347"/>
      <c r="CVY839" s="347"/>
      <c r="CVZ839" s="347"/>
      <c r="CWA839" s="347"/>
      <c r="CWB839" s="347"/>
      <c r="CWC839" s="347"/>
      <c r="CWD839" s="347"/>
      <c r="CWE839" s="347"/>
      <c r="CWF839" s="347"/>
      <c r="CWG839" s="347"/>
      <c r="CWH839" s="347"/>
      <c r="CWI839" s="347"/>
      <c r="CWJ839" s="347"/>
      <c r="CWK839" s="347"/>
      <c r="CWL839" s="347"/>
      <c r="CWM839" s="347"/>
      <c r="CWN839" s="347"/>
      <c r="CWO839" s="347"/>
      <c r="CWP839" s="347"/>
      <c r="CWQ839" s="347"/>
      <c r="CWR839" s="347"/>
      <c r="CWS839" s="347"/>
      <c r="CWT839" s="347"/>
      <c r="CWU839" s="347"/>
      <c r="CWV839" s="347"/>
      <c r="CWW839" s="347"/>
      <c r="CWX839" s="347"/>
      <c r="CWY839" s="347"/>
      <c r="CWZ839" s="347"/>
      <c r="CXA839" s="347"/>
      <c r="CXB839" s="347"/>
      <c r="CXC839" s="347"/>
      <c r="CXD839" s="347"/>
      <c r="CXE839" s="347"/>
      <c r="CXF839" s="347"/>
      <c r="CXG839" s="347"/>
      <c r="CXH839" s="347"/>
      <c r="CXI839" s="347"/>
      <c r="CXJ839" s="347"/>
      <c r="CXK839" s="347"/>
      <c r="CXL839" s="347"/>
      <c r="CXM839" s="347"/>
      <c r="CXN839" s="347"/>
      <c r="CXO839" s="347"/>
      <c r="CXP839" s="347"/>
      <c r="CXQ839" s="347"/>
      <c r="CXR839" s="347"/>
      <c r="CXS839" s="347"/>
      <c r="CXT839" s="347"/>
      <c r="CXU839" s="347"/>
      <c r="CXV839" s="347"/>
      <c r="CXW839" s="347"/>
      <c r="CXX839" s="347"/>
      <c r="CXY839" s="347"/>
      <c r="CXZ839" s="347"/>
      <c r="CYA839" s="347"/>
      <c r="CYB839" s="347"/>
      <c r="CYC839" s="347"/>
      <c r="CYD839" s="347"/>
      <c r="CYE839" s="347"/>
      <c r="CYF839" s="347"/>
      <c r="CYG839" s="347"/>
      <c r="CYH839" s="347"/>
      <c r="CYI839" s="347"/>
      <c r="CYJ839" s="347"/>
      <c r="CYK839" s="347"/>
      <c r="CYL839" s="347"/>
      <c r="CYM839" s="347"/>
      <c r="CYN839" s="347"/>
      <c r="CYO839" s="347"/>
      <c r="CYP839" s="347"/>
      <c r="CYQ839" s="347"/>
      <c r="CYR839" s="347"/>
      <c r="CYS839" s="347"/>
      <c r="CYT839" s="347"/>
      <c r="CYU839" s="347"/>
      <c r="CYV839" s="347"/>
      <c r="CYW839" s="347"/>
      <c r="CYX839" s="347"/>
      <c r="CYY839" s="347"/>
      <c r="CYZ839" s="347"/>
      <c r="CZA839" s="347"/>
      <c r="CZB839" s="347"/>
      <c r="CZC839" s="347"/>
      <c r="CZD839" s="347"/>
      <c r="CZE839" s="347"/>
      <c r="CZF839" s="347"/>
      <c r="CZG839" s="347"/>
      <c r="CZH839" s="347"/>
      <c r="CZI839" s="347"/>
      <c r="CZJ839" s="347"/>
      <c r="CZK839" s="347"/>
      <c r="CZL839" s="347"/>
      <c r="CZM839" s="347"/>
      <c r="CZN839" s="347"/>
      <c r="CZO839" s="347"/>
      <c r="CZP839" s="347"/>
      <c r="CZQ839" s="347"/>
      <c r="CZR839" s="347"/>
      <c r="CZS839" s="347"/>
      <c r="CZT839" s="347"/>
      <c r="CZU839" s="347"/>
      <c r="CZV839" s="347"/>
      <c r="CZW839" s="347"/>
      <c r="CZX839" s="347"/>
      <c r="CZY839" s="347"/>
      <c r="CZZ839" s="347"/>
      <c r="DAA839" s="347"/>
      <c r="DAB839" s="347"/>
      <c r="DAC839" s="347"/>
      <c r="DAD839" s="347"/>
      <c r="DAE839" s="347"/>
      <c r="DAF839" s="347"/>
      <c r="DAG839" s="347"/>
      <c r="DAH839" s="347"/>
      <c r="DAI839" s="347"/>
      <c r="DAJ839" s="347"/>
      <c r="DAK839" s="347"/>
      <c r="DAL839" s="347"/>
      <c r="DAM839" s="347"/>
      <c r="DAN839" s="347"/>
      <c r="DAO839" s="347"/>
      <c r="DAP839" s="347"/>
      <c r="DAQ839" s="347"/>
      <c r="DAR839" s="347"/>
      <c r="DAS839" s="347"/>
      <c r="DAT839" s="347"/>
      <c r="DAU839" s="347"/>
      <c r="DAV839" s="347"/>
      <c r="DAW839" s="347"/>
      <c r="DAX839" s="347"/>
      <c r="DAY839" s="347"/>
      <c r="DAZ839" s="347"/>
      <c r="DBA839" s="347"/>
      <c r="DBB839" s="347"/>
      <c r="DBC839" s="347"/>
      <c r="DBD839" s="347"/>
      <c r="DBE839" s="347"/>
      <c r="DBF839" s="347"/>
      <c r="DBG839" s="347"/>
      <c r="DBH839" s="347"/>
      <c r="DBI839" s="347"/>
      <c r="DBJ839" s="347"/>
      <c r="DBK839" s="347"/>
      <c r="DBL839" s="347"/>
      <c r="DBM839" s="347"/>
      <c r="DBN839" s="347"/>
      <c r="DBO839" s="347"/>
      <c r="DBP839" s="347"/>
      <c r="DBQ839" s="347"/>
      <c r="DBR839" s="347"/>
      <c r="DBS839" s="347"/>
      <c r="DBT839" s="347"/>
      <c r="DBU839" s="347"/>
      <c r="DBV839" s="347"/>
      <c r="DBW839" s="347"/>
      <c r="DBX839" s="347"/>
      <c r="DBY839" s="347"/>
      <c r="DBZ839" s="347"/>
      <c r="DCA839" s="347"/>
      <c r="DCB839" s="347"/>
      <c r="DCC839" s="347"/>
      <c r="DCD839" s="347"/>
      <c r="DCE839" s="347"/>
      <c r="DCF839" s="347"/>
      <c r="DCG839" s="347"/>
      <c r="DCH839" s="347"/>
      <c r="DCI839" s="347"/>
      <c r="DCJ839" s="347"/>
      <c r="DCK839" s="347"/>
      <c r="DCL839" s="347"/>
      <c r="DCM839" s="347"/>
      <c r="DCN839" s="347"/>
      <c r="DCO839" s="347"/>
      <c r="DCP839" s="347"/>
      <c r="DCQ839" s="347"/>
      <c r="DCR839" s="347"/>
      <c r="DCS839" s="347"/>
      <c r="DCT839" s="347"/>
      <c r="DCU839" s="347"/>
      <c r="DCV839" s="347"/>
      <c r="DCW839" s="347"/>
      <c r="DCX839" s="347"/>
      <c r="DCY839" s="347"/>
      <c r="DCZ839" s="347"/>
      <c r="DDA839" s="347"/>
      <c r="DDB839" s="347"/>
      <c r="DDC839" s="347"/>
      <c r="DDD839" s="347"/>
      <c r="DDE839" s="347"/>
      <c r="DDF839" s="347"/>
      <c r="DDG839" s="347"/>
      <c r="DDH839" s="347"/>
      <c r="DDI839" s="347"/>
      <c r="DDJ839" s="347"/>
      <c r="DDK839" s="347"/>
      <c r="DDL839" s="347"/>
      <c r="DDM839" s="347"/>
      <c r="DDN839" s="347"/>
      <c r="DDO839" s="347"/>
      <c r="DDP839" s="347"/>
      <c r="DDQ839" s="347"/>
      <c r="DDR839" s="347"/>
      <c r="DDS839" s="347"/>
      <c r="DDT839" s="347"/>
      <c r="DDU839" s="347"/>
      <c r="DDV839" s="347"/>
      <c r="DDW839" s="347"/>
      <c r="DDX839" s="347"/>
      <c r="DDY839" s="347"/>
      <c r="DDZ839" s="347"/>
      <c r="DEA839" s="347"/>
      <c r="DEB839" s="347"/>
      <c r="DEC839" s="347"/>
      <c r="DED839" s="347"/>
      <c r="DEE839" s="347"/>
      <c r="DEF839" s="347"/>
      <c r="DEG839" s="347"/>
      <c r="DEH839" s="347"/>
      <c r="DEI839" s="347"/>
      <c r="DEJ839" s="347"/>
      <c r="DEK839" s="347"/>
      <c r="DEL839" s="347"/>
      <c r="DEM839" s="347"/>
      <c r="DEN839" s="347"/>
      <c r="DEO839" s="347"/>
      <c r="DEP839" s="347"/>
      <c r="DEQ839" s="347"/>
      <c r="DER839" s="347"/>
      <c r="DES839" s="347"/>
      <c r="DET839" s="347"/>
      <c r="DEU839" s="347"/>
      <c r="DEV839" s="347"/>
      <c r="DEW839" s="347"/>
      <c r="DEX839" s="347"/>
      <c r="DEY839" s="347"/>
      <c r="DEZ839" s="347"/>
      <c r="DFA839" s="347"/>
      <c r="DFB839" s="347"/>
      <c r="DFC839" s="347"/>
      <c r="DFD839" s="347"/>
      <c r="DFE839" s="347"/>
      <c r="DFF839" s="347"/>
      <c r="DFG839" s="347"/>
      <c r="DFH839" s="347"/>
      <c r="DFI839" s="347"/>
      <c r="DFJ839" s="347"/>
      <c r="DFK839" s="347"/>
      <c r="DFL839" s="347"/>
      <c r="DFM839" s="347"/>
      <c r="DFN839" s="347"/>
      <c r="DFO839" s="347"/>
      <c r="DFP839" s="347"/>
      <c r="DFQ839" s="347"/>
      <c r="DFR839" s="347"/>
      <c r="DFS839" s="347"/>
      <c r="DFT839" s="347"/>
      <c r="DFU839" s="347"/>
      <c r="DFV839" s="347"/>
      <c r="DFW839" s="347"/>
      <c r="DFX839" s="347"/>
      <c r="DFY839" s="347"/>
      <c r="DFZ839" s="347"/>
      <c r="DGA839" s="347"/>
      <c r="DGB839" s="347"/>
      <c r="DGC839" s="347"/>
      <c r="DGD839" s="347"/>
      <c r="DGE839" s="347"/>
      <c r="DGF839" s="347"/>
      <c r="DGG839" s="347"/>
      <c r="DGH839" s="347"/>
      <c r="DGI839" s="347"/>
      <c r="DGJ839" s="347"/>
      <c r="DGK839" s="347"/>
      <c r="DGL839" s="347"/>
      <c r="DGM839" s="347"/>
      <c r="DGN839" s="347"/>
      <c r="DGO839" s="347"/>
      <c r="DGP839" s="347"/>
      <c r="DGQ839" s="347"/>
      <c r="DGR839" s="347"/>
      <c r="DGS839" s="347"/>
      <c r="DGT839" s="347"/>
      <c r="DGU839" s="347"/>
      <c r="DGV839" s="347"/>
      <c r="DGW839" s="347"/>
      <c r="DGX839" s="347"/>
      <c r="DGY839" s="347"/>
      <c r="DGZ839" s="347"/>
      <c r="DHA839" s="347"/>
      <c r="DHB839" s="347"/>
      <c r="DHC839" s="347"/>
      <c r="DHD839" s="347"/>
      <c r="DHE839" s="347"/>
      <c r="DHF839" s="347"/>
      <c r="DHG839" s="347"/>
      <c r="DHH839" s="347"/>
      <c r="DHI839" s="347"/>
      <c r="DHJ839" s="347"/>
      <c r="DHK839" s="347"/>
      <c r="DHL839" s="347"/>
      <c r="DHM839" s="347"/>
      <c r="DHN839" s="347"/>
      <c r="DHO839" s="347"/>
      <c r="DHP839" s="347"/>
      <c r="DHQ839" s="347"/>
      <c r="DHR839" s="347"/>
      <c r="DHS839" s="347"/>
      <c r="DHT839" s="347"/>
      <c r="DHU839" s="347"/>
      <c r="DHV839" s="347"/>
      <c r="DHW839" s="347"/>
      <c r="DHX839" s="347"/>
      <c r="DHY839" s="347"/>
      <c r="DHZ839" s="347"/>
      <c r="DIA839" s="347"/>
      <c r="DIB839" s="347"/>
      <c r="DIC839" s="347"/>
      <c r="DID839" s="347"/>
      <c r="DIE839" s="347"/>
      <c r="DIF839" s="347"/>
      <c r="DIG839" s="347"/>
      <c r="DIH839" s="347"/>
      <c r="DII839" s="347"/>
      <c r="DIJ839" s="347"/>
      <c r="DIK839" s="347"/>
      <c r="DIL839" s="347"/>
      <c r="DIM839" s="347"/>
      <c r="DIN839" s="347"/>
      <c r="DIO839" s="347"/>
      <c r="DIP839" s="347"/>
      <c r="DIQ839" s="347"/>
      <c r="DIR839" s="347"/>
      <c r="DIS839" s="347"/>
      <c r="DIT839" s="347"/>
      <c r="DIU839" s="347"/>
      <c r="DIV839" s="347"/>
      <c r="DIW839" s="347"/>
      <c r="DIX839" s="347"/>
      <c r="DIY839" s="347"/>
      <c r="DIZ839" s="347"/>
      <c r="DJA839" s="347"/>
      <c r="DJB839" s="347"/>
      <c r="DJC839" s="347"/>
      <c r="DJD839" s="347"/>
      <c r="DJE839" s="347"/>
      <c r="DJF839" s="347"/>
      <c r="DJG839" s="347"/>
      <c r="DJH839" s="347"/>
      <c r="DJI839" s="347"/>
      <c r="DJJ839" s="347"/>
      <c r="DJK839" s="347"/>
      <c r="DJL839" s="347"/>
      <c r="DJM839" s="347"/>
      <c r="DJN839" s="347"/>
      <c r="DJO839" s="347"/>
      <c r="DJP839" s="347"/>
      <c r="DJQ839" s="347"/>
      <c r="DJR839" s="347"/>
      <c r="DJS839" s="347"/>
      <c r="DJT839" s="347"/>
      <c r="DJU839" s="347"/>
      <c r="DJV839" s="347"/>
      <c r="DJW839" s="347"/>
      <c r="DJX839" s="347"/>
      <c r="DJY839" s="347"/>
      <c r="DJZ839" s="347"/>
      <c r="DKA839" s="347"/>
      <c r="DKB839" s="347"/>
      <c r="DKC839" s="347"/>
      <c r="DKD839" s="347"/>
      <c r="DKE839" s="347"/>
      <c r="DKF839" s="347"/>
      <c r="DKG839" s="347"/>
      <c r="DKH839" s="347"/>
      <c r="DKI839" s="347"/>
      <c r="DKJ839" s="347"/>
      <c r="DKK839" s="347"/>
      <c r="DKL839" s="347"/>
      <c r="DKM839" s="347"/>
      <c r="DKN839" s="347"/>
      <c r="DKO839" s="347"/>
      <c r="DKP839" s="347"/>
      <c r="DKQ839" s="347"/>
      <c r="DKR839" s="347"/>
      <c r="DKS839" s="347"/>
      <c r="DKT839" s="347"/>
      <c r="DKU839" s="347"/>
      <c r="DKV839" s="347"/>
      <c r="DKW839" s="347"/>
      <c r="DKX839" s="347"/>
      <c r="DKY839" s="347"/>
      <c r="DKZ839" s="347"/>
      <c r="DLA839" s="347"/>
      <c r="DLB839" s="347"/>
      <c r="DLC839" s="347"/>
      <c r="DLD839" s="347"/>
      <c r="DLE839" s="347"/>
      <c r="DLF839" s="347"/>
      <c r="DLG839" s="347"/>
      <c r="DLH839" s="347"/>
      <c r="DLI839" s="347"/>
      <c r="DLJ839" s="347"/>
      <c r="DLK839" s="347"/>
      <c r="DLL839" s="347"/>
      <c r="DLM839" s="347"/>
      <c r="DLN839" s="347"/>
      <c r="DLO839" s="347"/>
      <c r="DLP839" s="347"/>
      <c r="DLQ839" s="347"/>
      <c r="DLR839" s="347"/>
      <c r="DLS839" s="347"/>
      <c r="DLT839" s="347"/>
      <c r="DLU839" s="347"/>
      <c r="DLV839" s="347"/>
      <c r="DLW839" s="347"/>
      <c r="DLX839" s="347"/>
      <c r="DLY839" s="347"/>
      <c r="DLZ839" s="347"/>
      <c r="DMA839" s="347"/>
      <c r="DMB839" s="347"/>
      <c r="DMC839" s="347"/>
      <c r="DMD839" s="347"/>
      <c r="DME839" s="347"/>
      <c r="DMF839" s="347"/>
      <c r="DMG839" s="347"/>
      <c r="DMH839" s="347"/>
      <c r="DMI839" s="347"/>
      <c r="DMJ839" s="347"/>
      <c r="DMK839" s="347"/>
      <c r="DML839" s="347"/>
      <c r="DMM839" s="347"/>
      <c r="DMN839" s="347"/>
      <c r="DMO839" s="347"/>
      <c r="DMP839" s="347"/>
      <c r="DMQ839" s="347"/>
      <c r="DMR839" s="347"/>
      <c r="DMS839" s="347"/>
      <c r="DMT839" s="347"/>
      <c r="DMU839" s="347"/>
      <c r="DMV839" s="347"/>
      <c r="DMW839" s="347"/>
      <c r="DMX839" s="347"/>
      <c r="DMY839" s="347"/>
      <c r="DMZ839" s="347"/>
      <c r="DNA839" s="347"/>
      <c r="DNB839" s="347"/>
      <c r="DNC839" s="347"/>
      <c r="DND839" s="347"/>
      <c r="DNE839" s="347"/>
      <c r="DNF839" s="347"/>
      <c r="DNG839" s="347"/>
      <c r="DNH839" s="347"/>
      <c r="DNI839" s="347"/>
      <c r="DNJ839" s="347"/>
      <c r="DNK839" s="347"/>
      <c r="DNL839" s="347"/>
      <c r="DNM839" s="347"/>
      <c r="DNN839" s="347"/>
      <c r="DNO839" s="347"/>
      <c r="DNP839" s="347"/>
      <c r="DNQ839" s="347"/>
      <c r="DNR839" s="347"/>
      <c r="DNS839" s="347"/>
      <c r="DNT839" s="347"/>
      <c r="DNU839" s="347"/>
      <c r="DNV839" s="347"/>
      <c r="DNW839" s="347"/>
      <c r="DNX839" s="347"/>
      <c r="DNY839" s="347"/>
      <c r="DNZ839" s="347"/>
      <c r="DOA839" s="347"/>
      <c r="DOB839" s="347"/>
      <c r="DOC839" s="347"/>
      <c r="DOD839" s="347"/>
      <c r="DOE839" s="347"/>
      <c r="DOF839" s="347"/>
      <c r="DOG839" s="347"/>
      <c r="DOH839" s="347"/>
      <c r="DOI839" s="347"/>
      <c r="DOJ839" s="347"/>
      <c r="DOK839" s="347"/>
      <c r="DOL839" s="347"/>
      <c r="DOM839" s="347"/>
      <c r="DON839" s="347"/>
      <c r="DOO839" s="347"/>
      <c r="DOP839" s="347"/>
      <c r="DOQ839" s="347"/>
      <c r="DOR839" s="347"/>
      <c r="DOS839" s="347"/>
      <c r="DOT839" s="347"/>
      <c r="DOU839" s="347"/>
      <c r="DOV839" s="347"/>
      <c r="DOW839" s="347"/>
      <c r="DOX839" s="347"/>
      <c r="DOY839" s="347"/>
      <c r="DOZ839" s="347"/>
      <c r="DPA839" s="347"/>
      <c r="DPB839" s="347"/>
      <c r="DPC839" s="347"/>
      <c r="DPD839" s="347"/>
      <c r="DPE839" s="347"/>
      <c r="DPF839" s="347"/>
      <c r="DPG839" s="347"/>
      <c r="DPH839" s="347"/>
      <c r="DPI839" s="347"/>
      <c r="DPJ839" s="347"/>
      <c r="DPK839" s="347"/>
      <c r="DPL839" s="347"/>
      <c r="DPM839" s="347"/>
      <c r="DPN839" s="347"/>
      <c r="DPO839" s="347"/>
      <c r="DPP839" s="347"/>
      <c r="DPQ839" s="347"/>
      <c r="DPR839" s="347"/>
      <c r="DPS839" s="347"/>
      <c r="DPT839" s="347"/>
      <c r="DPU839" s="347"/>
      <c r="DPV839" s="347"/>
      <c r="DPW839" s="347"/>
      <c r="DPX839" s="347"/>
      <c r="DPY839" s="347"/>
      <c r="DPZ839" s="347"/>
      <c r="DQA839" s="347"/>
      <c r="DQB839" s="347"/>
      <c r="DQC839" s="347"/>
      <c r="DQD839" s="347"/>
      <c r="DQE839" s="347"/>
      <c r="DQF839" s="347"/>
      <c r="DQG839" s="347"/>
      <c r="DQH839" s="347"/>
      <c r="DQI839" s="347"/>
      <c r="DQJ839" s="347"/>
      <c r="DQK839" s="347"/>
      <c r="DQL839" s="347"/>
      <c r="DQM839" s="347"/>
      <c r="DQN839" s="347"/>
      <c r="DQO839" s="347"/>
      <c r="DQP839" s="347"/>
      <c r="DQQ839" s="347"/>
      <c r="DQR839" s="347"/>
      <c r="DQS839" s="347"/>
      <c r="DQT839" s="347"/>
      <c r="DQU839" s="347"/>
      <c r="DQV839" s="347"/>
      <c r="DQW839" s="347"/>
      <c r="DQX839" s="347"/>
      <c r="DQY839" s="347"/>
      <c r="DQZ839" s="347"/>
      <c r="DRA839" s="347"/>
      <c r="DRB839" s="347"/>
      <c r="DRC839" s="347"/>
      <c r="DRD839" s="347"/>
      <c r="DRE839" s="347"/>
      <c r="DRF839" s="347"/>
      <c r="DRG839" s="347"/>
      <c r="DRH839" s="347"/>
      <c r="DRI839" s="347"/>
      <c r="DRJ839" s="347"/>
      <c r="DRK839" s="347"/>
      <c r="DRL839" s="347"/>
      <c r="DRM839" s="347"/>
      <c r="DRN839" s="347"/>
      <c r="DRO839" s="347"/>
      <c r="DRP839" s="347"/>
      <c r="DRQ839" s="347"/>
      <c r="DRR839" s="347"/>
      <c r="DRS839" s="347"/>
      <c r="DRT839" s="347"/>
      <c r="DRU839" s="347"/>
      <c r="DRV839" s="347"/>
      <c r="DRW839" s="347"/>
      <c r="DRX839" s="347"/>
      <c r="DRY839" s="347"/>
      <c r="DRZ839" s="347"/>
      <c r="DSA839" s="347"/>
      <c r="DSB839" s="347"/>
      <c r="DSC839" s="347"/>
      <c r="DSD839" s="347"/>
      <c r="DSE839" s="347"/>
      <c r="DSF839" s="347"/>
      <c r="DSG839" s="347"/>
      <c r="DSH839" s="347"/>
      <c r="DSI839" s="347"/>
      <c r="DSJ839" s="347"/>
      <c r="DSK839" s="347"/>
      <c r="DSL839" s="347"/>
      <c r="DSM839" s="347"/>
      <c r="DSN839" s="347"/>
      <c r="DSO839" s="347"/>
      <c r="DSP839" s="347"/>
      <c r="DSQ839" s="347"/>
      <c r="DSR839" s="347"/>
      <c r="DSS839" s="347"/>
      <c r="DST839" s="347"/>
      <c r="DSU839" s="347"/>
      <c r="DSV839" s="347"/>
      <c r="DSW839" s="347"/>
      <c r="DSX839" s="347"/>
      <c r="DSY839" s="347"/>
      <c r="DSZ839" s="347"/>
      <c r="DTA839" s="347"/>
      <c r="DTB839" s="347"/>
      <c r="DTC839" s="347"/>
      <c r="DTD839" s="347"/>
      <c r="DTE839" s="347"/>
      <c r="DTF839" s="347"/>
      <c r="DTG839" s="347"/>
      <c r="DTH839" s="347"/>
      <c r="DTI839" s="347"/>
      <c r="DTJ839" s="347"/>
      <c r="DTK839" s="347"/>
      <c r="DTL839" s="347"/>
      <c r="DTM839" s="347"/>
      <c r="DTN839" s="347"/>
      <c r="DTO839" s="347"/>
      <c r="DTP839" s="347"/>
      <c r="DTQ839" s="347"/>
      <c r="DTR839" s="347"/>
      <c r="DTS839" s="347"/>
      <c r="DTT839" s="347"/>
      <c r="DTU839" s="347"/>
      <c r="DTV839" s="347"/>
      <c r="DTW839" s="347"/>
      <c r="DTX839" s="347"/>
      <c r="DTY839" s="347"/>
      <c r="DTZ839" s="347"/>
      <c r="DUA839" s="347"/>
      <c r="DUB839" s="347"/>
      <c r="DUC839" s="347"/>
      <c r="DUD839" s="347"/>
      <c r="DUE839" s="347"/>
      <c r="DUF839" s="347"/>
      <c r="DUG839" s="347"/>
      <c r="DUH839" s="347"/>
      <c r="DUI839" s="347"/>
      <c r="DUJ839" s="347"/>
      <c r="DUK839" s="347"/>
      <c r="DUL839" s="347"/>
      <c r="DUM839" s="347"/>
      <c r="DUN839" s="347"/>
      <c r="DUO839" s="347"/>
      <c r="DUP839" s="347"/>
      <c r="DUQ839" s="347"/>
      <c r="DUR839" s="347"/>
      <c r="DUS839" s="347"/>
      <c r="DUT839" s="347"/>
      <c r="DUU839" s="347"/>
      <c r="DUV839" s="347"/>
      <c r="DUW839" s="347"/>
      <c r="DUX839" s="347"/>
      <c r="DUY839" s="347"/>
      <c r="DUZ839" s="347"/>
      <c r="DVA839" s="347"/>
      <c r="DVB839" s="347"/>
      <c r="DVC839" s="347"/>
      <c r="DVD839" s="347"/>
      <c r="DVE839" s="347"/>
      <c r="DVF839" s="347"/>
      <c r="DVG839" s="347"/>
      <c r="DVH839" s="347"/>
      <c r="DVI839" s="347"/>
      <c r="DVJ839" s="347"/>
      <c r="DVK839" s="347"/>
      <c r="DVL839" s="347"/>
      <c r="DVM839" s="347"/>
      <c r="DVN839" s="347"/>
      <c r="DVO839" s="347"/>
      <c r="DVP839" s="347"/>
      <c r="DVQ839" s="347"/>
      <c r="DVR839" s="347"/>
      <c r="DVS839" s="347"/>
      <c r="DVT839" s="347"/>
      <c r="DVU839" s="347"/>
      <c r="DVV839" s="347"/>
      <c r="DVW839" s="347"/>
      <c r="DVX839" s="347"/>
      <c r="DVY839" s="347"/>
      <c r="DVZ839" s="347"/>
      <c r="DWA839" s="347"/>
      <c r="DWB839" s="347"/>
      <c r="DWC839" s="347"/>
      <c r="DWD839" s="347"/>
      <c r="DWE839" s="347"/>
      <c r="DWF839" s="347"/>
      <c r="DWG839" s="347"/>
      <c r="DWH839" s="347"/>
      <c r="DWI839" s="347"/>
      <c r="DWJ839" s="347"/>
      <c r="DWK839" s="347"/>
      <c r="DWL839" s="347"/>
      <c r="DWM839" s="347"/>
      <c r="DWN839" s="347"/>
      <c r="DWO839" s="347"/>
      <c r="DWP839" s="347"/>
      <c r="DWQ839" s="347"/>
      <c r="DWR839" s="347"/>
      <c r="DWS839" s="347"/>
      <c r="DWT839" s="347"/>
      <c r="DWU839" s="347"/>
      <c r="DWV839" s="347"/>
      <c r="DWW839" s="347"/>
      <c r="DWX839" s="347"/>
      <c r="DWY839" s="347"/>
      <c r="DWZ839" s="347"/>
      <c r="DXA839" s="347"/>
      <c r="DXB839" s="347"/>
      <c r="DXC839" s="347"/>
      <c r="DXD839" s="347"/>
      <c r="DXE839" s="347"/>
      <c r="DXF839" s="347"/>
      <c r="DXG839" s="347"/>
      <c r="DXH839" s="347"/>
      <c r="DXI839" s="347"/>
      <c r="DXJ839" s="347"/>
      <c r="DXK839" s="347"/>
      <c r="DXL839" s="347"/>
      <c r="DXM839" s="347"/>
      <c r="DXN839" s="347"/>
      <c r="DXO839" s="347"/>
      <c r="DXP839" s="347"/>
      <c r="DXQ839" s="347"/>
      <c r="DXR839" s="347"/>
      <c r="DXS839" s="347"/>
      <c r="DXT839" s="347"/>
      <c r="DXU839" s="347"/>
      <c r="DXV839" s="347"/>
      <c r="DXW839" s="347"/>
      <c r="DXX839" s="347"/>
      <c r="DXY839" s="347"/>
      <c r="DXZ839" s="347"/>
      <c r="DYA839" s="347"/>
      <c r="DYB839" s="347"/>
      <c r="DYC839" s="347"/>
      <c r="DYD839" s="347"/>
      <c r="DYE839" s="347"/>
      <c r="DYF839" s="347"/>
      <c r="DYG839" s="347"/>
      <c r="DYH839" s="347"/>
      <c r="DYI839" s="347"/>
      <c r="DYJ839" s="347"/>
      <c r="DYK839" s="347"/>
      <c r="DYL839" s="347"/>
      <c r="DYM839" s="347"/>
      <c r="DYN839" s="347"/>
      <c r="DYO839" s="347"/>
      <c r="DYP839" s="347"/>
      <c r="DYQ839" s="347"/>
      <c r="DYR839" s="347"/>
      <c r="DYS839" s="347"/>
      <c r="DYT839" s="347"/>
      <c r="DYU839" s="347"/>
      <c r="DYV839" s="347"/>
      <c r="DYW839" s="347"/>
      <c r="DYX839" s="347"/>
      <c r="DYY839" s="347"/>
      <c r="DYZ839" s="347"/>
      <c r="DZA839" s="347"/>
      <c r="DZB839" s="347"/>
      <c r="DZC839" s="347"/>
      <c r="DZD839" s="347"/>
      <c r="DZE839" s="347"/>
      <c r="DZF839" s="347"/>
      <c r="DZG839" s="347"/>
      <c r="DZH839" s="347"/>
      <c r="DZI839" s="347"/>
      <c r="DZJ839" s="347"/>
      <c r="DZK839" s="347"/>
      <c r="DZL839" s="347"/>
      <c r="DZM839" s="347"/>
      <c r="DZN839" s="347"/>
      <c r="DZO839" s="347"/>
      <c r="DZP839" s="347"/>
      <c r="DZQ839" s="347"/>
      <c r="DZR839" s="347"/>
      <c r="DZS839" s="347"/>
      <c r="DZT839" s="347"/>
      <c r="DZU839" s="347"/>
      <c r="DZV839" s="347"/>
      <c r="DZW839" s="347"/>
      <c r="DZX839" s="347"/>
      <c r="DZY839" s="347"/>
      <c r="DZZ839" s="347"/>
      <c r="EAA839" s="347"/>
      <c r="EAB839" s="347"/>
      <c r="EAC839" s="347"/>
      <c r="EAD839" s="347"/>
      <c r="EAE839" s="347"/>
      <c r="EAF839" s="347"/>
      <c r="EAG839" s="347"/>
      <c r="EAH839" s="347"/>
      <c r="EAI839" s="347"/>
      <c r="EAJ839" s="347"/>
      <c r="EAK839" s="347"/>
      <c r="EAL839" s="347"/>
      <c r="EAM839" s="347"/>
      <c r="EAN839" s="347"/>
      <c r="EAO839" s="347"/>
      <c r="EAP839" s="347"/>
      <c r="EAQ839" s="347"/>
      <c r="EAR839" s="347"/>
      <c r="EAS839" s="347"/>
      <c r="EAT839" s="347"/>
      <c r="EAU839" s="347"/>
      <c r="EAV839" s="347"/>
      <c r="EAW839" s="347"/>
      <c r="EAX839" s="347"/>
      <c r="EAY839" s="347"/>
      <c r="EAZ839" s="347"/>
      <c r="EBA839" s="347"/>
      <c r="EBB839" s="347"/>
      <c r="EBC839" s="347"/>
      <c r="EBD839" s="347"/>
      <c r="EBE839" s="347"/>
      <c r="EBF839" s="347"/>
      <c r="EBG839" s="347"/>
      <c r="EBH839" s="347"/>
      <c r="EBI839" s="347"/>
      <c r="EBJ839" s="347"/>
      <c r="EBK839" s="347"/>
      <c r="EBL839" s="347"/>
      <c r="EBM839" s="347"/>
      <c r="EBN839" s="347"/>
      <c r="EBO839" s="347"/>
      <c r="EBP839" s="347"/>
      <c r="EBQ839" s="347"/>
      <c r="EBR839" s="347"/>
      <c r="EBS839" s="347"/>
      <c r="EBT839" s="347"/>
      <c r="EBU839" s="347"/>
      <c r="EBV839" s="347"/>
      <c r="EBW839" s="347"/>
      <c r="EBX839" s="347"/>
      <c r="EBY839" s="347"/>
      <c r="EBZ839" s="347"/>
      <c r="ECA839" s="347"/>
      <c r="ECB839" s="347"/>
      <c r="ECC839" s="347"/>
      <c r="ECD839" s="347"/>
      <c r="ECE839" s="347"/>
      <c r="ECF839" s="347"/>
      <c r="ECG839" s="347"/>
      <c r="ECH839" s="347"/>
      <c r="ECI839" s="347"/>
      <c r="ECJ839" s="347"/>
      <c r="ECK839" s="347"/>
      <c r="ECL839" s="347"/>
      <c r="ECM839" s="347"/>
      <c r="ECN839" s="347"/>
      <c r="ECO839" s="347"/>
      <c r="ECP839" s="347"/>
      <c r="ECQ839" s="347"/>
      <c r="ECR839" s="347"/>
      <c r="ECS839" s="347"/>
      <c r="ECT839" s="347"/>
      <c r="ECU839" s="347"/>
      <c r="ECV839" s="347"/>
      <c r="ECW839" s="347"/>
      <c r="ECX839" s="347"/>
      <c r="ECY839" s="347"/>
      <c r="ECZ839" s="347"/>
      <c r="EDA839" s="347"/>
      <c r="EDB839" s="347"/>
      <c r="EDC839" s="347"/>
      <c r="EDD839" s="347"/>
      <c r="EDE839" s="347"/>
      <c r="EDF839" s="347"/>
      <c r="EDG839" s="347"/>
      <c r="EDH839" s="347"/>
      <c r="EDI839" s="347"/>
      <c r="EDJ839" s="347"/>
      <c r="EDK839" s="347"/>
      <c r="EDL839" s="347"/>
      <c r="EDM839" s="347"/>
      <c r="EDN839" s="347"/>
      <c r="EDO839" s="347"/>
      <c r="EDP839" s="347"/>
      <c r="EDQ839" s="347"/>
      <c r="EDR839" s="347"/>
      <c r="EDS839" s="347"/>
      <c r="EDT839" s="347"/>
      <c r="EDU839" s="347"/>
      <c r="EDV839" s="347"/>
      <c r="EDW839" s="347"/>
      <c r="EDX839" s="347"/>
      <c r="EDY839" s="347"/>
      <c r="EDZ839" s="347"/>
      <c r="EEA839" s="347"/>
      <c r="EEB839" s="347"/>
      <c r="EEC839" s="347"/>
      <c r="EED839" s="347"/>
      <c r="EEE839" s="347"/>
      <c r="EEF839" s="347"/>
      <c r="EEG839" s="347"/>
      <c r="EEH839" s="347"/>
      <c r="EEI839" s="347"/>
      <c r="EEJ839" s="347"/>
      <c r="EEK839" s="347"/>
      <c r="EEL839" s="347"/>
      <c r="EEM839" s="347"/>
      <c r="EEN839" s="347"/>
      <c r="EEO839" s="347"/>
      <c r="EEP839" s="347"/>
      <c r="EEQ839" s="347"/>
      <c r="EER839" s="347"/>
      <c r="EES839" s="347"/>
      <c r="EET839" s="347"/>
      <c r="EEU839" s="347"/>
      <c r="EEV839" s="347"/>
      <c r="EEW839" s="347"/>
      <c r="EEX839" s="347"/>
      <c r="EEY839" s="347"/>
      <c r="EEZ839" s="347"/>
      <c r="EFA839" s="347"/>
      <c r="EFB839" s="347"/>
      <c r="EFC839" s="347"/>
      <c r="EFD839" s="347"/>
      <c r="EFE839" s="347"/>
      <c r="EFF839" s="347"/>
      <c r="EFG839" s="347"/>
      <c r="EFH839" s="347"/>
      <c r="EFI839" s="347"/>
      <c r="EFJ839" s="347"/>
      <c r="EFK839" s="347"/>
      <c r="EFL839" s="347"/>
      <c r="EFM839" s="347"/>
      <c r="EFN839" s="347"/>
      <c r="EFO839" s="347"/>
      <c r="EFP839" s="347"/>
      <c r="EFQ839" s="347"/>
      <c r="EFR839" s="347"/>
      <c r="EFS839" s="347"/>
      <c r="EFT839" s="347"/>
      <c r="EFU839" s="347"/>
      <c r="EFV839" s="347"/>
      <c r="EFW839" s="347"/>
      <c r="EFX839" s="347"/>
      <c r="EFY839" s="347"/>
      <c r="EFZ839" s="347"/>
      <c r="EGA839" s="347"/>
      <c r="EGB839" s="347"/>
      <c r="EGC839" s="347"/>
      <c r="EGD839" s="347"/>
      <c r="EGE839" s="347"/>
      <c r="EGF839" s="347"/>
      <c r="EGG839" s="347"/>
      <c r="EGH839" s="347"/>
      <c r="EGI839" s="347"/>
      <c r="EGJ839" s="347"/>
      <c r="EGK839" s="347"/>
      <c r="EGL839" s="347"/>
      <c r="EGM839" s="347"/>
      <c r="EGN839" s="347"/>
      <c r="EGO839" s="347"/>
      <c r="EGP839" s="347"/>
      <c r="EGQ839" s="347"/>
      <c r="EGR839" s="347"/>
      <c r="EGS839" s="347"/>
      <c r="EGT839" s="347"/>
      <c r="EGU839" s="347"/>
      <c r="EGV839" s="347"/>
      <c r="EGW839" s="347"/>
      <c r="EGX839" s="347"/>
      <c r="EGY839" s="347"/>
      <c r="EGZ839" s="347"/>
      <c r="EHA839" s="347"/>
      <c r="EHB839" s="347"/>
      <c r="EHC839" s="347"/>
      <c r="EHD839" s="347"/>
      <c r="EHE839" s="347"/>
      <c r="EHF839" s="347"/>
      <c r="EHG839" s="347"/>
      <c r="EHH839" s="347"/>
      <c r="EHI839" s="347"/>
      <c r="EHJ839" s="347"/>
      <c r="EHK839" s="347"/>
      <c r="EHL839" s="347"/>
      <c r="EHM839" s="347"/>
      <c r="EHN839" s="347"/>
      <c r="EHO839" s="347"/>
      <c r="EHP839" s="347"/>
      <c r="EHQ839" s="347"/>
      <c r="EHR839" s="347"/>
      <c r="EHS839" s="347"/>
      <c r="EHT839" s="347"/>
      <c r="EHU839" s="347"/>
      <c r="EHV839" s="347"/>
      <c r="EHW839" s="347"/>
      <c r="EHX839" s="347"/>
      <c r="EHY839" s="347"/>
      <c r="EHZ839" s="347"/>
      <c r="EIA839" s="347"/>
      <c r="EIB839" s="347"/>
      <c r="EIC839" s="347"/>
      <c r="EID839" s="347"/>
      <c r="EIE839" s="347"/>
      <c r="EIF839" s="347"/>
      <c r="EIG839" s="347"/>
      <c r="EIH839" s="347"/>
      <c r="EII839" s="347"/>
      <c r="EIJ839" s="347"/>
      <c r="EIK839" s="347"/>
      <c r="EIL839" s="347"/>
      <c r="EIM839" s="347"/>
      <c r="EIN839" s="347"/>
      <c r="EIO839" s="347"/>
      <c r="EIP839" s="347"/>
      <c r="EIQ839" s="347"/>
      <c r="EIR839" s="347"/>
      <c r="EIS839" s="347"/>
      <c r="EIT839" s="347"/>
      <c r="EIU839" s="347"/>
      <c r="EIV839" s="347"/>
      <c r="EIW839" s="347"/>
      <c r="EIX839" s="347"/>
      <c r="EIY839" s="347"/>
      <c r="EIZ839" s="347"/>
      <c r="EJA839" s="347"/>
      <c r="EJB839" s="347"/>
      <c r="EJC839" s="347"/>
      <c r="EJD839" s="347"/>
      <c r="EJE839" s="347"/>
      <c r="EJF839" s="347"/>
      <c r="EJG839" s="347"/>
      <c r="EJH839" s="347"/>
      <c r="EJI839" s="347"/>
      <c r="EJJ839" s="347"/>
      <c r="EJK839" s="347"/>
      <c r="EJL839" s="347"/>
      <c r="EJM839" s="347"/>
      <c r="EJN839" s="347"/>
      <c r="EJO839" s="347"/>
      <c r="EJP839" s="347"/>
      <c r="EJQ839" s="347"/>
      <c r="EJR839" s="347"/>
      <c r="EJS839" s="347"/>
      <c r="EJT839" s="347"/>
      <c r="EJU839" s="347"/>
      <c r="EJV839" s="347"/>
      <c r="EJW839" s="347"/>
      <c r="EJX839" s="347"/>
      <c r="EJY839" s="347"/>
      <c r="EJZ839" s="347"/>
      <c r="EKA839" s="347"/>
      <c r="EKB839" s="347"/>
      <c r="EKC839" s="347"/>
      <c r="EKD839" s="347"/>
      <c r="EKE839" s="347"/>
      <c r="EKF839" s="347"/>
      <c r="EKG839" s="347"/>
      <c r="EKH839" s="347"/>
      <c r="EKI839" s="347"/>
      <c r="EKJ839" s="347"/>
      <c r="EKK839" s="347"/>
      <c r="EKL839" s="347"/>
      <c r="EKM839" s="347"/>
      <c r="EKN839" s="347"/>
      <c r="EKO839" s="347"/>
      <c r="EKP839" s="347"/>
      <c r="EKQ839" s="347"/>
      <c r="EKR839" s="347"/>
      <c r="EKS839" s="347"/>
      <c r="EKT839" s="347"/>
      <c r="EKU839" s="347"/>
      <c r="EKV839" s="347"/>
      <c r="EKW839" s="347"/>
      <c r="EKX839" s="347"/>
      <c r="EKY839" s="347"/>
      <c r="EKZ839" s="347"/>
      <c r="ELA839" s="347"/>
      <c r="ELB839" s="347"/>
      <c r="ELC839" s="347"/>
      <c r="ELD839" s="347"/>
      <c r="ELE839" s="347"/>
      <c r="ELF839" s="347"/>
      <c r="ELG839" s="347"/>
      <c r="ELH839" s="347"/>
      <c r="ELI839" s="347"/>
      <c r="ELJ839" s="347"/>
      <c r="ELK839" s="347"/>
      <c r="ELL839" s="347"/>
      <c r="ELM839" s="347"/>
      <c r="ELN839" s="347"/>
      <c r="ELO839" s="347"/>
      <c r="ELP839" s="347"/>
      <c r="ELQ839" s="347"/>
      <c r="ELR839" s="347"/>
      <c r="ELS839" s="347"/>
      <c r="ELT839" s="347"/>
      <c r="ELU839" s="347"/>
      <c r="ELV839" s="347"/>
      <c r="ELW839" s="347"/>
      <c r="ELX839" s="347"/>
      <c r="ELY839" s="347"/>
      <c r="ELZ839" s="347"/>
      <c r="EMA839" s="347"/>
      <c r="EMB839" s="347"/>
      <c r="EMC839" s="347"/>
      <c r="EMD839" s="347"/>
      <c r="EME839" s="347"/>
      <c r="EMF839" s="347"/>
      <c r="EMG839" s="347"/>
      <c r="EMH839" s="347"/>
      <c r="EMI839" s="347"/>
      <c r="EMJ839" s="347"/>
      <c r="EMK839" s="347"/>
      <c r="EML839" s="347"/>
      <c r="EMM839" s="347"/>
      <c r="EMN839" s="347"/>
      <c r="EMO839" s="347"/>
      <c r="EMP839" s="347"/>
      <c r="EMQ839" s="347"/>
      <c r="EMR839" s="347"/>
      <c r="EMS839" s="347"/>
      <c r="EMT839" s="347"/>
      <c r="EMU839" s="347"/>
      <c r="EMV839" s="347"/>
      <c r="EMW839" s="347"/>
      <c r="EMX839" s="347"/>
      <c r="EMY839" s="347"/>
      <c r="EMZ839" s="347"/>
      <c r="ENA839" s="347"/>
      <c r="ENB839" s="347"/>
      <c r="ENC839" s="347"/>
      <c r="END839" s="347"/>
      <c r="ENE839" s="347"/>
      <c r="ENF839" s="347"/>
      <c r="ENG839" s="347"/>
      <c r="ENH839" s="347"/>
      <c r="ENI839" s="347"/>
      <c r="ENJ839" s="347"/>
      <c r="ENK839" s="347"/>
      <c r="ENL839" s="347"/>
      <c r="ENM839" s="347"/>
      <c r="ENN839" s="347"/>
      <c r="ENO839" s="347"/>
      <c r="ENP839" s="347"/>
      <c r="ENQ839" s="347"/>
      <c r="ENR839" s="347"/>
      <c r="ENS839" s="347"/>
      <c r="ENT839" s="347"/>
      <c r="ENU839" s="347"/>
      <c r="ENV839" s="347"/>
      <c r="ENW839" s="347"/>
      <c r="ENX839" s="347"/>
      <c r="ENY839" s="347"/>
      <c r="ENZ839" s="347"/>
      <c r="EOA839" s="347"/>
      <c r="EOB839" s="347"/>
      <c r="EOC839" s="347"/>
      <c r="EOD839" s="347"/>
      <c r="EOE839" s="347"/>
      <c r="EOF839" s="347"/>
      <c r="EOG839" s="347"/>
      <c r="EOH839" s="347"/>
      <c r="EOI839" s="347"/>
      <c r="EOJ839" s="347"/>
      <c r="EOK839" s="347"/>
      <c r="EOL839" s="347"/>
      <c r="EOM839" s="347"/>
      <c r="EON839" s="347"/>
      <c r="EOO839" s="347"/>
      <c r="EOP839" s="347"/>
      <c r="EOQ839" s="347"/>
      <c r="EOR839" s="347"/>
      <c r="EOS839" s="347"/>
      <c r="EOT839" s="347"/>
      <c r="EOU839" s="347"/>
      <c r="EOV839" s="347"/>
      <c r="EOW839" s="347"/>
      <c r="EOX839" s="347"/>
      <c r="EOY839" s="347"/>
      <c r="EOZ839" s="347"/>
      <c r="EPA839" s="347"/>
      <c r="EPB839" s="347"/>
      <c r="EPC839" s="347"/>
      <c r="EPD839" s="347"/>
      <c r="EPE839" s="347"/>
      <c r="EPF839" s="347"/>
      <c r="EPG839" s="347"/>
      <c r="EPH839" s="347"/>
      <c r="EPI839" s="347"/>
      <c r="EPJ839" s="347"/>
      <c r="EPK839" s="347"/>
      <c r="EPL839" s="347"/>
      <c r="EPM839" s="347"/>
      <c r="EPN839" s="347"/>
      <c r="EPO839" s="347"/>
      <c r="EPP839" s="347"/>
      <c r="EPQ839" s="347"/>
      <c r="EPR839" s="347"/>
      <c r="EPS839" s="347"/>
      <c r="EPT839" s="347"/>
      <c r="EPU839" s="347"/>
      <c r="EPV839" s="347"/>
      <c r="EPW839" s="347"/>
      <c r="EPX839" s="347"/>
      <c r="EPY839" s="347"/>
      <c r="EPZ839" s="347"/>
      <c r="EQA839" s="347"/>
      <c r="EQB839" s="347"/>
      <c r="EQC839" s="347"/>
      <c r="EQD839" s="347"/>
      <c r="EQE839" s="347"/>
      <c r="EQF839" s="347"/>
      <c r="EQG839" s="347"/>
      <c r="EQH839" s="347"/>
      <c r="EQI839" s="347"/>
      <c r="EQJ839" s="347"/>
      <c r="EQK839" s="347"/>
      <c r="EQL839" s="347"/>
      <c r="EQM839" s="347"/>
      <c r="EQN839" s="347"/>
      <c r="EQO839" s="347"/>
      <c r="EQP839" s="347"/>
      <c r="EQQ839" s="347"/>
      <c r="EQR839" s="347"/>
      <c r="EQS839" s="347"/>
      <c r="EQT839" s="347"/>
      <c r="EQU839" s="347"/>
      <c r="EQV839" s="347"/>
      <c r="EQW839" s="347"/>
      <c r="EQX839" s="347"/>
      <c r="EQY839" s="347"/>
      <c r="EQZ839" s="347"/>
      <c r="ERA839" s="347"/>
      <c r="ERB839" s="347"/>
      <c r="ERC839" s="347"/>
      <c r="ERD839" s="347"/>
      <c r="ERE839" s="347"/>
      <c r="ERF839" s="347"/>
      <c r="ERG839" s="347"/>
      <c r="ERH839" s="347"/>
      <c r="ERI839" s="347"/>
      <c r="ERJ839" s="347"/>
      <c r="ERK839" s="347"/>
      <c r="ERL839" s="347"/>
      <c r="ERM839" s="347"/>
      <c r="ERN839" s="347"/>
      <c r="ERO839" s="347"/>
      <c r="ERP839" s="347"/>
      <c r="ERQ839" s="347"/>
      <c r="ERR839" s="347"/>
      <c r="ERS839" s="347"/>
      <c r="ERT839" s="347"/>
      <c r="ERU839" s="347"/>
      <c r="ERV839" s="347"/>
      <c r="ERW839" s="347"/>
      <c r="ERX839" s="347"/>
      <c r="ERY839" s="347"/>
      <c r="ERZ839" s="347"/>
      <c r="ESA839" s="347"/>
      <c r="ESB839" s="347"/>
      <c r="ESC839" s="347"/>
      <c r="ESD839" s="347"/>
      <c r="ESE839" s="347"/>
      <c r="ESF839" s="347"/>
      <c r="ESG839" s="347"/>
      <c r="ESH839" s="347"/>
      <c r="ESI839" s="347"/>
      <c r="ESJ839" s="347"/>
      <c r="ESK839" s="347"/>
      <c r="ESL839" s="347"/>
      <c r="ESM839" s="347"/>
      <c r="ESN839" s="347"/>
      <c r="ESO839" s="347"/>
      <c r="ESP839" s="347"/>
      <c r="ESQ839" s="347"/>
      <c r="ESR839" s="347"/>
      <c r="ESS839" s="347"/>
      <c r="EST839" s="347"/>
      <c r="ESU839" s="347"/>
      <c r="ESV839" s="347"/>
      <c r="ESW839" s="347"/>
      <c r="ESX839" s="347"/>
      <c r="ESY839" s="347"/>
      <c r="ESZ839" s="347"/>
      <c r="ETA839" s="347"/>
      <c r="ETB839" s="347"/>
      <c r="ETC839" s="347"/>
      <c r="ETD839" s="347"/>
      <c r="ETE839" s="347"/>
      <c r="ETF839" s="347"/>
      <c r="ETG839" s="347"/>
      <c r="ETH839" s="347"/>
      <c r="ETI839" s="347"/>
      <c r="ETJ839" s="347"/>
      <c r="ETK839" s="347"/>
      <c r="ETL839" s="347"/>
      <c r="ETM839" s="347"/>
      <c r="ETN839" s="347"/>
      <c r="ETO839" s="347"/>
      <c r="ETP839" s="347"/>
      <c r="ETQ839" s="347"/>
      <c r="ETR839" s="347"/>
      <c r="ETS839" s="347"/>
      <c r="ETT839" s="347"/>
      <c r="ETU839" s="347"/>
      <c r="ETV839" s="347"/>
      <c r="ETW839" s="347"/>
      <c r="ETX839" s="347"/>
      <c r="ETY839" s="347"/>
      <c r="ETZ839" s="347"/>
      <c r="EUA839" s="347"/>
      <c r="EUB839" s="347"/>
      <c r="EUC839" s="347"/>
      <c r="EUD839" s="347"/>
      <c r="EUE839" s="347"/>
      <c r="EUF839" s="347"/>
      <c r="EUG839" s="347"/>
      <c r="EUH839" s="347"/>
      <c r="EUI839" s="347"/>
      <c r="EUJ839" s="347"/>
      <c r="EUK839" s="347"/>
      <c r="EUL839" s="347"/>
      <c r="EUM839" s="347"/>
      <c r="EUN839" s="347"/>
      <c r="EUO839" s="347"/>
      <c r="EUP839" s="347"/>
      <c r="EUQ839" s="347"/>
      <c r="EUR839" s="347"/>
      <c r="EUS839" s="347"/>
      <c r="EUT839" s="347"/>
      <c r="EUU839" s="347"/>
      <c r="EUV839" s="347"/>
      <c r="EUW839" s="347"/>
      <c r="EUX839" s="347"/>
      <c r="EUY839" s="347"/>
      <c r="EUZ839" s="347"/>
      <c r="EVA839" s="347"/>
      <c r="EVB839" s="347"/>
      <c r="EVC839" s="347"/>
      <c r="EVD839" s="347"/>
      <c r="EVE839" s="347"/>
      <c r="EVF839" s="347"/>
      <c r="EVG839" s="347"/>
      <c r="EVH839" s="347"/>
      <c r="EVI839" s="347"/>
      <c r="EVJ839" s="347"/>
      <c r="EVK839" s="347"/>
      <c r="EVL839" s="347"/>
      <c r="EVM839" s="347"/>
      <c r="EVN839" s="347"/>
      <c r="EVO839" s="347"/>
      <c r="EVP839" s="347"/>
      <c r="EVQ839" s="347"/>
      <c r="EVR839" s="347"/>
      <c r="EVS839" s="347"/>
      <c r="EVT839" s="347"/>
      <c r="EVU839" s="347"/>
      <c r="EVV839" s="347"/>
      <c r="EVW839" s="347"/>
      <c r="EVX839" s="347"/>
      <c r="EVY839" s="347"/>
      <c r="EVZ839" s="347"/>
      <c r="EWA839" s="347"/>
      <c r="EWB839" s="347"/>
      <c r="EWC839" s="347"/>
      <c r="EWD839" s="347"/>
      <c r="EWE839" s="347"/>
      <c r="EWF839" s="347"/>
      <c r="EWG839" s="347"/>
      <c r="EWH839" s="347"/>
      <c r="EWI839" s="347"/>
      <c r="EWJ839" s="347"/>
      <c r="EWK839" s="347"/>
      <c r="EWL839" s="347"/>
      <c r="EWM839" s="347"/>
      <c r="EWN839" s="347"/>
      <c r="EWO839" s="347"/>
      <c r="EWP839" s="347"/>
      <c r="EWQ839" s="347"/>
      <c r="EWR839" s="347"/>
      <c r="EWS839" s="347"/>
      <c r="EWT839" s="347"/>
      <c r="EWU839" s="347"/>
      <c r="EWV839" s="347"/>
      <c r="EWW839" s="347"/>
      <c r="EWX839" s="347"/>
      <c r="EWY839" s="347"/>
      <c r="EWZ839" s="347"/>
      <c r="EXA839" s="347"/>
      <c r="EXB839" s="347"/>
      <c r="EXC839" s="347"/>
      <c r="EXD839" s="347"/>
      <c r="EXE839" s="347"/>
      <c r="EXF839" s="347"/>
      <c r="EXG839" s="347"/>
      <c r="EXH839" s="347"/>
      <c r="EXI839" s="347"/>
      <c r="EXJ839" s="347"/>
      <c r="EXK839" s="347"/>
      <c r="EXL839" s="347"/>
      <c r="EXM839" s="347"/>
      <c r="EXN839" s="347"/>
      <c r="EXO839" s="347"/>
      <c r="EXP839" s="347"/>
      <c r="EXQ839" s="347"/>
      <c r="EXR839" s="347"/>
      <c r="EXS839" s="347"/>
      <c r="EXT839" s="347"/>
      <c r="EXU839" s="347"/>
      <c r="EXV839" s="347"/>
      <c r="EXW839" s="347"/>
      <c r="EXX839" s="347"/>
      <c r="EXY839" s="347"/>
      <c r="EXZ839" s="347"/>
      <c r="EYA839" s="347"/>
      <c r="EYB839" s="347"/>
      <c r="EYC839" s="347"/>
      <c r="EYD839" s="347"/>
      <c r="EYE839" s="347"/>
      <c r="EYF839" s="347"/>
      <c r="EYG839" s="347"/>
      <c r="EYH839" s="347"/>
      <c r="EYI839" s="347"/>
      <c r="EYJ839" s="347"/>
      <c r="EYK839" s="347"/>
      <c r="EYL839" s="347"/>
      <c r="EYM839" s="347"/>
      <c r="EYN839" s="347"/>
      <c r="EYO839" s="347"/>
      <c r="EYP839" s="347"/>
      <c r="EYQ839" s="347"/>
      <c r="EYR839" s="347"/>
      <c r="EYS839" s="347"/>
      <c r="EYT839" s="347"/>
      <c r="EYU839" s="347"/>
      <c r="EYV839" s="347"/>
      <c r="EYW839" s="347"/>
      <c r="EYX839" s="347"/>
      <c r="EYY839" s="347"/>
      <c r="EYZ839" s="347"/>
      <c r="EZA839" s="347"/>
      <c r="EZB839" s="347"/>
      <c r="EZC839" s="347"/>
      <c r="EZD839" s="347"/>
      <c r="EZE839" s="347"/>
      <c r="EZF839" s="347"/>
      <c r="EZG839" s="347"/>
      <c r="EZH839" s="347"/>
      <c r="EZI839" s="347"/>
      <c r="EZJ839" s="347"/>
      <c r="EZK839" s="347"/>
      <c r="EZL839" s="347"/>
      <c r="EZM839" s="347"/>
      <c r="EZN839" s="347"/>
      <c r="EZO839" s="347"/>
      <c r="EZP839" s="347"/>
      <c r="EZQ839" s="347"/>
      <c r="EZR839" s="347"/>
      <c r="EZS839" s="347"/>
      <c r="EZT839" s="347"/>
      <c r="EZU839" s="347"/>
      <c r="EZV839" s="347"/>
      <c r="EZW839" s="347"/>
      <c r="EZX839" s="347"/>
      <c r="EZY839" s="347"/>
      <c r="EZZ839" s="347"/>
      <c r="FAA839" s="347"/>
      <c r="FAB839" s="347"/>
      <c r="FAC839" s="347"/>
      <c r="FAD839" s="347"/>
      <c r="FAE839" s="347"/>
      <c r="FAF839" s="347"/>
      <c r="FAG839" s="347"/>
      <c r="FAH839" s="347"/>
      <c r="FAI839" s="347"/>
      <c r="FAJ839" s="347"/>
      <c r="FAK839" s="347"/>
      <c r="FAL839" s="347"/>
      <c r="FAM839" s="347"/>
      <c r="FAN839" s="347"/>
      <c r="FAO839" s="347"/>
      <c r="FAP839" s="347"/>
      <c r="FAQ839" s="347"/>
      <c r="FAR839" s="347"/>
      <c r="FAS839" s="347"/>
      <c r="FAT839" s="347"/>
      <c r="FAU839" s="347"/>
      <c r="FAV839" s="347"/>
      <c r="FAW839" s="347"/>
      <c r="FAX839" s="347"/>
      <c r="FAY839" s="347"/>
      <c r="FAZ839" s="347"/>
      <c r="FBA839" s="347"/>
      <c r="FBB839" s="347"/>
      <c r="FBC839" s="347"/>
      <c r="FBD839" s="347"/>
      <c r="FBE839" s="347"/>
      <c r="FBF839" s="347"/>
      <c r="FBG839" s="347"/>
      <c r="FBH839" s="347"/>
      <c r="FBI839" s="347"/>
      <c r="FBJ839" s="347"/>
      <c r="FBK839" s="347"/>
      <c r="FBL839" s="347"/>
      <c r="FBM839" s="347"/>
      <c r="FBN839" s="347"/>
      <c r="FBO839" s="347"/>
      <c r="FBP839" s="347"/>
      <c r="FBQ839" s="347"/>
      <c r="FBR839" s="347"/>
      <c r="FBS839" s="347"/>
      <c r="FBT839" s="347"/>
      <c r="FBU839" s="347"/>
      <c r="FBV839" s="347"/>
      <c r="FBW839" s="347"/>
      <c r="FBX839" s="347"/>
      <c r="FBY839" s="347"/>
      <c r="FBZ839" s="347"/>
      <c r="FCA839" s="347"/>
      <c r="FCB839" s="347"/>
      <c r="FCC839" s="347"/>
      <c r="FCD839" s="347"/>
      <c r="FCE839" s="347"/>
      <c r="FCF839" s="347"/>
      <c r="FCG839" s="347"/>
      <c r="FCH839" s="347"/>
      <c r="FCI839" s="347"/>
      <c r="FCJ839" s="347"/>
      <c r="FCK839" s="347"/>
      <c r="FCL839" s="347"/>
      <c r="FCM839" s="347"/>
      <c r="FCN839" s="347"/>
      <c r="FCO839" s="347"/>
      <c r="FCP839" s="347"/>
      <c r="FCQ839" s="347"/>
      <c r="FCR839" s="347"/>
      <c r="FCS839" s="347"/>
      <c r="FCT839" s="347"/>
      <c r="FCU839" s="347"/>
      <c r="FCV839" s="347"/>
      <c r="FCW839" s="347"/>
      <c r="FCX839" s="347"/>
      <c r="FCY839" s="347"/>
      <c r="FCZ839" s="347"/>
      <c r="FDA839" s="347"/>
      <c r="FDB839" s="347"/>
      <c r="FDC839" s="347"/>
      <c r="FDD839" s="347"/>
      <c r="FDE839" s="347"/>
      <c r="FDF839" s="347"/>
      <c r="FDG839" s="347"/>
      <c r="FDH839" s="347"/>
      <c r="FDI839" s="347"/>
      <c r="FDJ839" s="347"/>
      <c r="FDK839" s="347"/>
      <c r="FDL839" s="347"/>
      <c r="FDM839" s="347"/>
      <c r="FDN839" s="347"/>
      <c r="FDO839" s="347"/>
      <c r="FDP839" s="347"/>
      <c r="FDQ839" s="347"/>
      <c r="FDR839" s="347"/>
      <c r="FDS839" s="347"/>
      <c r="FDT839" s="347"/>
      <c r="FDU839" s="347"/>
      <c r="FDV839" s="347"/>
      <c r="FDW839" s="347"/>
      <c r="FDX839" s="347"/>
      <c r="FDY839" s="347"/>
      <c r="FDZ839" s="347"/>
      <c r="FEA839" s="347"/>
      <c r="FEB839" s="347"/>
      <c r="FEC839" s="347"/>
      <c r="FED839" s="347"/>
      <c r="FEE839" s="347"/>
      <c r="FEF839" s="347"/>
      <c r="FEG839" s="347"/>
      <c r="FEH839" s="347"/>
      <c r="FEI839" s="347"/>
      <c r="FEJ839" s="347"/>
      <c r="FEK839" s="347"/>
      <c r="FEL839" s="347"/>
      <c r="FEM839" s="347"/>
      <c r="FEN839" s="347"/>
      <c r="FEO839" s="347"/>
      <c r="FEP839" s="347"/>
      <c r="FEQ839" s="347"/>
      <c r="FER839" s="347"/>
      <c r="FES839" s="347"/>
      <c r="FET839" s="347"/>
      <c r="FEU839" s="347"/>
      <c r="FEV839" s="347"/>
      <c r="FEW839" s="347"/>
      <c r="FEX839" s="347"/>
      <c r="FEY839" s="347"/>
      <c r="FEZ839" s="347"/>
      <c r="FFA839" s="347"/>
      <c r="FFB839" s="347"/>
      <c r="FFC839" s="347"/>
      <c r="FFD839" s="347"/>
      <c r="FFE839" s="347"/>
      <c r="FFF839" s="347"/>
      <c r="FFG839" s="347"/>
      <c r="FFH839" s="347"/>
      <c r="FFI839" s="347"/>
      <c r="FFJ839" s="347"/>
      <c r="FFK839" s="347"/>
      <c r="FFL839" s="347"/>
      <c r="FFM839" s="347"/>
      <c r="FFN839" s="347"/>
      <c r="FFO839" s="347"/>
      <c r="FFP839" s="347"/>
      <c r="FFQ839" s="347"/>
      <c r="FFR839" s="347"/>
      <c r="FFS839" s="347"/>
      <c r="FFT839" s="347"/>
      <c r="FFU839" s="347"/>
      <c r="FFV839" s="347"/>
      <c r="FFW839" s="347"/>
      <c r="FFX839" s="347"/>
      <c r="FFY839" s="347"/>
      <c r="FFZ839" s="347"/>
      <c r="FGA839" s="347"/>
      <c r="FGB839" s="347"/>
      <c r="FGC839" s="347"/>
      <c r="FGD839" s="347"/>
      <c r="FGE839" s="347"/>
      <c r="FGF839" s="347"/>
      <c r="FGG839" s="347"/>
      <c r="FGH839" s="347"/>
      <c r="FGI839" s="347"/>
      <c r="FGJ839" s="347"/>
      <c r="FGK839" s="347"/>
      <c r="FGL839" s="347"/>
      <c r="FGM839" s="347"/>
      <c r="FGN839" s="347"/>
      <c r="FGO839" s="347"/>
      <c r="FGP839" s="347"/>
      <c r="FGQ839" s="347"/>
      <c r="FGR839" s="347"/>
      <c r="FGS839" s="347"/>
      <c r="FGT839" s="347"/>
      <c r="FGU839" s="347"/>
      <c r="FGV839" s="347"/>
      <c r="FGW839" s="347"/>
      <c r="FGX839" s="347"/>
      <c r="FGY839" s="347"/>
      <c r="FGZ839" s="347"/>
      <c r="FHA839" s="347"/>
      <c r="FHB839" s="347"/>
      <c r="FHC839" s="347"/>
      <c r="FHD839" s="347"/>
      <c r="FHE839" s="347"/>
      <c r="FHF839" s="347"/>
      <c r="FHG839" s="347"/>
      <c r="FHH839" s="347"/>
      <c r="FHI839" s="347"/>
      <c r="FHJ839" s="347"/>
      <c r="FHK839" s="347"/>
      <c r="FHL839" s="347"/>
      <c r="FHM839" s="347"/>
      <c r="FHN839" s="347"/>
      <c r="FHO839" s="347"/>
      <c r="FHP839" s="347"/>
      <c r="FHQ839" s="347"/>
      <c r="FHR839" s="347"/>
      <c r="FHS839" s="347"/>
      <c r="FHT839" s="347"/>
      <c r="FHU839" s="347"/>
      <c r="FHV839" s="347"/>
      <c r="FHW839" s="347"/>
      <c r="FHX839" s="347"/>
      <c r="FHY839" s="347"/>
      <c r="FHZ839" s="347"/>
      <c r="FIA839" s="347"/>
      <c r="FIB839" s="347"/>
      <c r="FIC839" s="347"/>
      <c r="FID839" s="347"/>
      <c r="FIE839" s="347"/>
      <c r="FIF839" s="347"/>
      <c r="FIG839" s="347"/>
      <c r="FIH839" s="347"/>
      <c r="FII839" s="347"/>
      <c r="FIJ839" s="347"/>
    </row>
    <row r="840" spans="1:4300" s="50" customFormat="1" ht="45.75" customHeight="1">
      <c r="A840" s="589">
        <f>1+A839</f>
        <v>838</v>
      </c>
      <c r="B840" s="403" t="s">
        <v>8187</v>
      </c>
      <c r="C840" s="156" t="s">
        <v>8188</v>
      </c>
      <c r="D840" s="156" t="s">
        <v>8144</v>
      </c>
      <c r="E840" s="156">
        <v>45547</v>
      </c>
      <c r="F840" s="152">
        <v>45548</v>
      </c>
      <c r="G840" s="152">
        <v>45646</v>
      </c>
      <c r="H840" s="156" t="s">
        <v>94</v>
      </c>
      <c r="I840" s="156" t="s">
        <v>95</v>
      </c>
      <c r="J840" s="301" t="s">
        <v>8189</v>
      </c>
      <c r="K840" s="251">
        <v>17308923</v>
      </c>
      <c r="L840" s="156">
        <v>9</v>
      </c>
      <c r="M840" s="156" t="s">
        <v>97</v>
      </c>
      <c r="N840" s="156" t="s">
        <v>5078</v>
      </c>
      <c r="O840" s="156" t="s">
        <v>2287</v>
      </c>
      <c r="P840" s="156" t="s">
        <v>8190</v>
      </c>
      <c r="Q840" s="156" t="s">
        <v>7685</v>
      </c>
      <c r="R840" s="143">
        <f>+G840-F840</f>
        <v>98</v>
      </c>
      <c r="S840" s="134" t="s">
        <v>8191</v>
      </c>
      <c r="T840" s="253">
        <v>24084000</v>
      </c>
      <c r="U840" s="156" t="s">
        <v>8192</v>
      </c>
      <c r="V840" s="253">
        <f>+T840</f>
        <v>24084000</v>
      </c>
      <c r="W840" s="156">
        <v>45547</v>
      </c>
      <c r="X840" s="156" t="s">
        <v>103</v>
      </c>
      <c r="Y840" s="317">
        <f>+Z840+AA840+AB840</f>
        <v>24084000</v>
      </c>
      <c r="Z840" s="156">
        <v>24084000</v>
      </c>
      <c r="AA840" s="156">
        <v>0</v>
      </c>
      <c r="AB840" s="156">
        <f>+AC840+AD840+AE840+AF840+AG840+AH840+AI840+AJ840</f>
        <v>0</v>
      </c>
      <c r="AC840" s="156">
        <v>0</v>
      </c>
      <c r="AD840" s="156">
        <v>0</v>
      </c>
      <c r="AE840" s="156">
        <v>0</v>
      </c>
      <c r="AF840" s="156">
        <v>0</v>
      </c>
      <c r="AG840" s="156">
        <v>0</v>
      </c>
      <c r="AH840" s="156">
        <v>0</v>
      </c>
      <c r="AI840" s="156">
        <v>0</v>
      </c>
      <c r="AJ840" s="156">
        <v>0</v>
      </c>
      <c r="AK840" s="156" t="s">
        <v>104</v>
      </c>
      <c r="AL840" s="103" t="s">
        <v>8193</v>
      </c>
      <c r="AM840" s="156" t="s">
        <v>7469</v>
      </c>
      <c r="AN840" s="156">
        <v>46384965</v>
      </c>
      <c r="AO840" s="156" t="s">
        <v>114</v>
      </c>
      <c r="AP840" s="156" t="s">
        <v>108</v>
      </c>
      <c r="AQ840" s="156" t="s">
        <v>108</v>
      </c>
      <c r="AR840" s="156" t="s">
        <v>108</v>
      </c>
      <c r="AS840" s="156" t="s">
        <v>109</v>
      </c>
      <c r="AT840" s="156" t="s">
        <v>109</v>
      </c>
      <c r="AU840" s="156" t="s">
        <v>392</v>
      </c>
      <c r="AV840" s="156"/>
      <c r="AW840" s="156"/>
      <c r="AX840" s="156" t="s">
        <v>109</v>
      </c>
      <c r="AY840" s="156" t="s">
        <v>108</v>
      </c>
      <c r="AZ840" s="156"/>
      <c r="BA840" s="156"/>
      <c r="BB840" s="156"/>
      <c r="BC840" s="156"/>
      <c r="BD840" s="156"/>
      <c r="BE840" s="156"/>
      <c r="BF840" s="156"/>
      <c r="BG840" s="156"/>
      <c r="BH840" s="153">
        <f>T840+BB840</f>
        <v>24084000</v>
      </c>
      <c r="BI840" s="349" t="s">
        <v>113</v>
      </c>
      <c r="BJ840" s="328"/>
      <c r="BK840" s="328" t="s">
        <v>114</v>
      </c>
      <c r="BL840" s="328"/>
      <c r="BM840" s="390"/>
      <c r="BN840" s="156" t="s">
        <v>115</v>
      </c>
      <c r="BO840" s="156">
        <v>67</v>
      </c>
      <c r="BP840" s="156">
        <v>21160</v>
      </c>
      <c r="BQ840" s="156" t="s">
        <v>114</v>
      </c>
      <c r="BR840" s="156" t="s">
        <v>114</v>
      </c>
      <c r="BS840" s="156" t="s">
        <v>114</v>
      </c>
      <c r="BT840" s="156" t="s">
        <v>114</v>
      </c>
      <c r="BU840" s="156" t="s">
        <v>8194</v>
      </c>
      <c r="BV840" s="156">
        <v>3135536660</v>
      </c>
      <c r="BW840" s="156" t="s">
        <v>8195</v>
      </c>
      <c r="BX840" s="156" t="s">
        <v>881</v>
      </c>
      <c r="BY840" s="156" t="s">
        <v>119</v>
      </c>
      <c r="BZ840" s="156">
        <v>33770456377</v>
      </c>
      <c r="CA840" s="157" t="s">
        <v>7581</v>
      </c>
      <c r="CB840" s="157" t="s">
        <v>109</v>
      </c>
      <c r="CC840" s="157" t="s">
        <v>109</v>
      </c>
      <c r="CD840" s="157" t="s">
        <v>109</v>
      </c>
      <c r="CE840" s="156"/>
      <c r="CF840" s="156"/>
      <c r="CG840" s="156"/>
      <c r="CH840" s="156"/>
      <c r="CI840" s="156"/>
      <c r="CJ840" s="156"/>
      <c r="CK840" s="156"/>
      <c r="CL840" s="156"/>
      <c r="CM840" s="157" t="s">
        <v>109</v>
      </c>
      <c r="CN840" s="156"/>
      <c r="CO840" s="297"/>
    </row>
    <row r="841" spans="1:4300" s="50" customFormat="1" ht="45.75" customHeight="1">
      <c r="A841" s="589">
        <f>1+A840</f>
        <v>839</v>
      </c>
      <c r="B841" s="594" t="s">
        <v>8196</v>
      </c>
      <c r="C841" s="301" t="s">
        <v>8197</v>
      </c>
      <c r="D841" s="156" t="s">
        <v>645</v>
      </c>
      <c r="E841" s="301">
        <v>45547</v>
      </c>
      <c r="F841" s="143">
        <v>45551</v>
      </c>
      <c r="G841" s="143">
        <v>45646</v>
      </c>
      <c r="H841" s="157" t="s">
        <v>416</v>
      </c>
      <c r="I841" s="157" t="s">
        <v>95</v>
      </c>
      <c r="J841" s="166" t="s">
        <v>8198</v>
      </c>
      <c r="K841" s="152">
        <v>19358214</v>
      </c>
      <c r="L841" s="156">
        <v>6</v>
      </c>
      <c r="M841" s="156" t="s">
        <v>97</v>
      </c>
      <c r="N841" s="156" t="s">
        <v>5078</v>
      </c>
      <c r="O841" s="156" t="s">
        <v>2287</v>
      </c>
      <c r="P841" s="156" t="s">
        <v>8199</v>
      </c>
      <c r="Q841" s="156" t="s">
        <v>8200</v>
      </c>
      <c r="R841" s="156">
        <f>+G841-F841</f>
        <v>95</v>
      </c>
      <c r="S841" s="156" t="s">
        <v>8201</v>
      </c>
      <c r="T841" s="157">
        <v>10666667</v>
      </c>
      <c r="U841" s="156" t="s">
        <v>8202</v>
      </c>
      <c r="V841" s="328">
        <f>+T841</f>
        <v>10666667</v>
      </c>
      <c r="W841" s="328">
        <v>45547</v>
      </c>
      <c r="X841" s="328" t="s">
        <v>4996</v>
      </c>
      <c r="Y841" s="328">
        <f>+Z841+AA841+AB841</f>
        <v>10666667</v>
      </c>
      <c r="Z841" s="328">
        <v>0</v>
      </c>
      <c r="AA841" s="328">
        <v>0</v>
      </c>
      <c r="AB841" s="328">
        <f>+AC841+AD841+AE841+AF841+AG841+AH841+AI841+AJ841</f>
        <v>10666667</v>
      </c>
      <c r="AC841" s="328">
        <v>0</v>
      </c>
      <c r="AD841" s="328">
        <v>0</v>
      </c>
      <c r="AE841" s="328">
        <v>0</v>
      </c>
      <c r="AF841" s="328">
        <v>0</v>
      </c>
      <c r="AG841" s="328">
        <v>10666667</v>
      </c>
      <c r="AH841" s="328">
        <v>0</v>
      </c>
      <c r="AI841" s="328">
        <v>0</v>
      </c>
      <c r="AJ841" s="328">
        <v>0</v>
      </c>
      <c r="AK841" s="328" t="s">
        <v>104</v>
      </c>
      <c r="AL841" s="328" t="s">
        <v>8203</v>
      </c>
      <c r="AM841" s="328" t="s">
        <v>7518</v>
      </c>
      <c r="AN841" s="328">
        <v>52285927</v>
      </c>
      <c r="AO841" s="328" t="s">
        <v>114</v>
      </c>
      <c r="AP841" s="328" t="s">
        <v>108</v>
      </c>
      <c r="AQ841" s="328" t="s">
        <v>108</v>
      </c>
      <c r="AR841" s="328" t="s">
        <v>108</v>
      </c>
      <c r="AS841" s="328" t="s">
        <v>109</v>
      </c>
      <c r="AT841" s="328" t="s">
        <v>109</v>
      </c>
      <c r="AU841" s="328" t="s">
        <v>392</v>
      </c>
      <c r="AV841" s="328"/>
      <c r="AW841" s="328"/>
      <c r="AX841" s="328" t="s">
        <v>109</v>
      </c>
      <c r="AY841" s="328" t="s">
        <v>108</v>
      </c>
      <c r="AZ841" s="328"/>
      <c r="BA841" s="328"/>
      <c r="BB841" s="328"/>
      <c r="BC841" s="328"/>
      <c r="BD841" s="328"/>
      <c r="BE841" s="328"/>
      <c r="BF841" s="328"/>
      <c r="BG841" s="328"/>
      <c r="BH841" s="328">
        <f>T841+BB841</f>
        <v>10666667</v>
      </c>
      <c r="BI841" s="349" t="s">
        <v>113</v>
      </c>
      <c r="BJ841" s="328"/>
      <c r="BK841" s="328" t="s">
        <v>114</v>
      </c>
      <c r="BL841" s="328"/>
      <c r="BM841" s="390"/>
      <c r="BN841" s="328" t="s">
        <v>115</v>
      </c>
      <c r="BO841" s="328">
        <v>65</v>
      </c>
      <c r="BP841" s="328">
        <v>21560</v>
      </c>
      <c r="BQ841" s="328" t="s">
        <v>114</v>
      </c>
      <c r="BR841" s="328" t="s">
        <v>114</v>
      </c>
      <c r="BS841" s="328" t="s">
        <v>114</v>
      </c>
      <c r="BT841" s="328" t="s">
        <v>114</v>
      </c>
      <c r="BU841" s="328" t="s">
        <v>8204</v>
      </c>
      <c r="BV841" s="328">
        <v>3203386188</v>
      </c>
      <c r="BW841" s="328" t="s">
        <v>8205</v>
      </c>
      <c r="BX841" s="328" t="s">
        <v>395</v>
      </c>
      <c r="BY841" s="328" t="s">
        <v>119</v>
      </c>
      <c r="BZ841" s="328">
        <v>8212027728</v>
      </c>
      <c r="CA841" s="392" t="s">
        <v>7581</v>
      </c>
      <c r="CB841" s="392" t="s">
        <v>109</v>
      </c>
      <c r="CC841" s="392" t="s">
        <v>109</v>
      </c>
      <c r="CD841" s="392" t="s">
        <v>7581</v>
      </c>
      <c r="CE841" s="392"/>
      <c r="CF841" s="392"/>
      <c r="CG841" s="392"/>
      <c r="CH841" s="392"/>
      <c r="CI841" s="392"/>
      <c r="CJ841" s="392"/>
      <c r="CK841" s="392"/>
      <c r="CL841" s="392"/>
      <c r="CM841" s="392" t="s">
        <v>109</v>
      </c>
      <c r="CN841" s="392"/>
      <c r="CO841" s="297"/>
      <c r="GV841" s="328"/>
      <c r="GW841" s="328"/>
      <c r="GX841" s="328"/>
      <c r="GY841" s="328"/>
      <c r="GZ841" s="328"/>
      <c r="HA841" s="328"/>
      <c r="HB841" s="328"/>
      <c r="HC841" s="328"/>
      <c r="HD841" s="328"/>
      <c r="HE841" s="328"/>
      <c r="HF841" s="328"/>
      <c r="HG841" s="328"/>
      <c r="HH841" s="328"/>
      <c r="HI841" s="328"/>
      <c r="HJ841" s="328"/>
      <c r="HK841" s="328"/>
      <c r="HL841" s="328"/>
      <c r="HM841" s="328"/>
      <c r="HN841" s="328"/>
      <c r="HO841" s="328"/>
      <c r="HP841" s="328"/>
      <c r="HQ841" s="328"/>
      <c r="HR841" s="328"/>
      <c r="HS841" s="328"/>
      <c r="HT841" s="328"/>
      <c r="HU841" s="328"/>
      <c r="HV841" s="328"/>
      <c r="HW841" s="328"/>
      <c r="HX841" s="328"/>
      <c r="HY841" s="328"/>
      <c r="HZ841" s="328"/>
      <c r="IA841" s="328"/>
      <c r="IB841" s="328"/>
      <c r="IC841" s="328"/>
      <c r="ID841" s="328"/>
      <c r="IE841" s="328"/>
      <c r="IF841" s="328"/>
      <c r="IG841" s="328"/>
      <c r="IH841" s="328"/>
      <c r="II841" s="328"/>
      <c r="IJ841" s="328"/>
      <c r="IK841" s="328"/>
      <c r="IL841" s="328"/>
      <c r="IM841" s="328"/>
      <c r="IN841" s="328"/>
      <c r="IO841" s="328"/>
      <c r="IP841" s="328"/>
      <c r="IQ841" s="328"/>
      <c r="IR841" s="328"/>
      <c r="IS841" s="328"/>
      <c r="IT841" s="328"/>
      <c r="IU841" s="328"/>
      <c r="IV841" s="328"/>
      <c r="IW841" s="328"/>
      <c r="IX841" s="328"/>
      <c r="IY841" s="328"/>
      <c r="IZ841" s="328"/>
      <c r="JA841" s="328"/>
      <c r="JB841" s="328"/>
      <c r="JC841" s="328"/>
      <c r="JD841" s="328"/>
      <c r="JE841" s="328"/>
      <c r="JF841" s="328"/>
      <c r="JG841" s="328"/>
      <c r="JH841" s="328"/>
      <c r="JI841" s="328"/>
      <c r="JJ841" s="328"/>
      <c r="JK841" s="328"/>
      <c r="JL841" s="328"/>
      <c r="JM841" s="328"/>
      <c r="JN841" s="328"/>
      <c r="JO841" s="328"/>
      <c r="JP841" s="328"/>
      <c r="JQ841" s="328"/>
      <c r="JR841" s="328"/>
      <c r="JS841" s="328"/>
      <c r="JT841" s="328"/>
      <c r="JU841" s="328"/>
      <c r="JV841" s="328"/>
      <c r="JW841" s="328"/>
      <c r="JX841" s="328"/>
      <c r="JY841" s="328"/>
      <c r="JZ841" s="328"/>
      <c r="KA841" s="328"/>
      <c r="KB841" s="328"/>
      <c r="KC841" s="328"/>
      <c r="KD841" s="328"/>
      <c r="KE841" s="328"/>
      <c r="KF841" s="328"/>
      <c r="KG841" s="328"/>
      <c r="KH841" s="328"/>
      <c r="KI841" s="328"/>
      <c r="KJ841" s="328"/>
      <c r="KK841" s="328"/>
      <c r="KL841" s="328"/>
      <c r="KM841" s="328"/>
      <c r="KN841" s="328"/>
      <c r="KO841" s="328"/>
      <c r="KP841" s="328"/>
      <c r="KQ841" s="328"/>
      <c r="KR841" s="328"/>
      <c r="KS841" s="328"/>
      <c r="KT841" s="328"/>
      <c r="KU841" s="328"/>
      <c r="KV841" s="328"/>
      <c r="KW841" s="328"/>
      <c r="KX841" s="328"/>
      <c r="KY841" s="328"/>
      <c r="KZ841" s="328"/>
      <c r="LA841" s="328"/>
      <c r="LB841" s="328"/>
      <c r="LC841" s="328"/>
      <c r="LD841" s="328"/>
      <c r="LE841" s="328"/>
      <c r="LF841" s="328"/>
      <c r="LG841" s="328"/>
      <c r="LH841" s="328"/>
      <c r="LI841" s="328"/>
      <c r="LJ841" s="328"/>
      <c r="LK841" s="328"/>
      <c r="LL841" s="328"/>
      <c r="LM841" s="328"/>
      <c r="LN841" s="328"/>
      <c r="LO841" s="328"/>
      <c r="LP841" s="328"/>
      <c r="LQ841" s="328"/>
      <c r="LR841" s="328"/>
      <c r="LS841" s="328"/>
      <c r="LT841" s="328"/>
      <c r="LU841" s="328"/>
      <c r="LV841" s="328"/>
      <c r="LW841" s="328"/>
      <c r="LX841" s="328"/>
      <c r="LY841" s="328"/>
      <c r="LZ841" s="328"/>
      <c r="MA841" s="328"/>
      <c r="MB841" s="328"/>
      <c r="MC841" s="328"/>
      <c r="MD841" s="328"/>
      <c r="ME841" s="328"/>
      <c r="MF841" s="328"/>
      <c r="MG841" s="328"/>
      <c r="MH841" s="328"/>
      <c r="MI841" s="328"/>
      <c r="MJ841" s="328"/>
      <c r="MK841" s="328"/>
      <c r="ML841" s="328"/>
      <c r="MM841" s="328"/>
      <c r="MN841" s="328"/>
      <c r="MO841" s="328"/>
      <c r="MP841" s="328"/>
      <c r="MQ841" s="328"/>
      <c r="MR841" s="328"/>
      <c r="MS841" s="328"/>
      <c r="MT841" s="328"/>
      <c r="MU841" s="328"/>
      <c r="MV841" s="328"/>
      <c r="MW841" s="328"/>
      <c r="MX841" s="328"/>
      <c r="MY841" s="328"/>
      <c r="MZ841" s="328"/>
      <c r="NA841" s="328"/>
      <c r="NB841" s="328"/>
      <c r="NC841" s="328"/>
      <c r="ND841" s="328"/>
      <c r="NE841" s="328"/>
      <c r="NF841" s="328"/>
      <c r="NG841" s="328"/>
      <c r="NH841" s="328"/>
      <c r="NI841" s="328"/>
      <c r="NJ841" s="328"/>
      <c r="NK841" s="328"/>
      <c r="NL841" s="328"/>
      <c r="NM841" s="328"/>
      <c r="NN841" s="328"/>
      <c r="NO841" s="328"/>
      <c r="NP841" s="328"/>
      <c r="NQ841" s="328"/>
      <c r="NR841" s="328"/>
      <c r="NS841" s="328"/>
      <c r="NT841" s="328"/>
      <c r="NU841" s="328"/>
      <c r="NV841" s="328"/>
      <c r="NW841" s="328"/>
      <c r="NX841" s="328"/>
      <c r="NY841" s="328"/>
      <c r="NZ841" s="328"/>
      <c r="OA841" s="328"/>
      <c r="OB841" s="328"/>
      <c r="OC841" s="328"/>
      <c r="OD841" s="328"/>
      <c r="OE841" s="328"/>
      <c r="OF841" s="328"/>
      <c r="OG841" s="328"/>
      <c r="OH841" s="328"/>
      <c r="OI841" s="328"/>
      <c r="OJ841" s="328"/>
      <c r="OK841" s="328"/>
      <c r="OL841" s="328"/>
      <c r="OM841" s="328"/>
      <c r="ON841" s="328"/>
      <c r="OO841" s="328"/>
      <c r="OP841" s="328"/>
      <c r="OQ841" s="328"/>
      <c r="OR841" s="328"/>
      <c r="OS841" s="328"/>
      <c r="OT841" s="328"/>
      <c r="OU841" s="328"/>
      <c r="OV841" s="328"/>
      <c r="OW841" s="328"/>
      <c r="OX841" s="328"/>
      <c r="OY841" s="328"/>
      <c r="OZ841" s="328"/>
      <c r="PA841" s="328"/>
      <c r="PB841" s="328"/>
      <c r="PC841" s="328"/>
      <c r="PD841" s="328"/>
      <c r="PE841" s="328"/>
      <c r="PF841" s="328"/>
      <c r="PG841" s="328"/>
      <c r="PH841" s="328"/>
      <c r="PI841" s="328"/>
      <c r="PJ841" s="328"/>
      <c r="PK841" s="328"/>
      <c r="PL841" s="328"/>
      <c r="PM841" s="328"/>
      <c r="PN841" s="328"/>
      <c r="PO841" s="328"/>
      <c r="PP841" s="328"/>
      <c r="PQ841" s="328"/>
      <c r="PR841" s="328"/>
      <c r="PS841" s="328"/>
      <c r="PT841" s="328"/>
      <c r="PU841" s="328"/>
      <c r="PV841" s="328"/>
      <c r="PW841" s="328"/>
      <c r="PX841" s="328"/>
      <c r="PY841" s="328"/>
      <c r="PZ841" s="328"/>
      <c r="QA841" s="328"/>
      <c r="QB841" s="328"/>
      <c r="QC841" s="328"/>
      <c r="QD841" s="328"/>
      <c r="QE841" s="328"/>
      <c r="QF841" s="328"/>
      <c r="QG841" s="328"/>
      <c r="QH841" s="328"/>
      <c r="QI841" s="328"/>
      <c r="QJ841" s="328"/>
      <c r="QK841" s="328"/>
      <c r="QL841" s="328"/>
      <c r="QM841" s="328"/>
      <c r="QN841" s="328"/>
      <c r="QO841" s="328"/>
      <c r="QP841" s="328"/>
      <c r="QQ841" s="328"/>
      <c r="QR841" s="328"/>
      <c r="QS841" s="328"/>
      <c r="QT841" s="328"/>
      <c r="QU841" s="328"/>
      <c r="QV841" s="328"/>
      <c r="QW841" s="328"/>
      <c r="QX841" s="328"/>
      <c r="QY841" s="328"/>
      <c r="QZ841" s="328"/>
      <c r="RA841" s="328"/>
      <c r="RB841" s="328"/>
      <c r="RC841" s="328"/>
      <c r="RD841" s="328"/>
      <c r="RE841" s="328"/>
      <c r="RF841" s="328"/>
      <c r="RG841" s="328"/>
      <c r="RH841" s="328"/>
      <c r="RI841" s="328"/>
      <c r="RJ841" s="328"/>
      <c r="RK841" s="328"/>
      <c r="RL841" s="328"/>
      <c r="RM841" s="328"/>
      <c r="RN841" s="328"/>
      <c r="RO841" s="328"/>
      <c r="RP841" s="328"/>
      <c r="RQ841" s="328"/>
      <c r="RR841" s="328"/>
      <c r="RS841" s="328"/>
      <c r="RT841" s="328"/>
      <c r="RU841" s="328"/>
      <c r="RV841" s="328"/>
      <c r="RW841" s="328"/>
      <c r="RX841" s="328"/>
      <c r="RY841" s="328"/>
      <c r="RZ841" s="328"/>
      <c r="SA841" s="328"/>
      <c r="SB841" s="328"/>
      <c r="SC841" s="328"/>
      <c r="SD841" s="328"/>
      <c r="SE841" s="328"/>
      <c r="SF841" s="328"/>
      <c r="SG841" s="328"/>
      <c r="SH841" s="328"/>
      <c r="SI841" s="328"/>
      <c r="SJ841" s="328"/>
      <c r="SK841" s="328"/>
      <c r="SL841" s="328"/>
      <c r="SM841" s="328"/>
      <c r="SN841" s="328"/>
      <c r="SO841" s="328"/>
      <c r="SP841" s="328"/>
      <c r="SQ841" s="328"/>
      <c r="SR841" s="328"/>
      <c r="SS841" s="328"/>
      <c r="ST841" s="328"/>
      <c r="SU841" s="328"/>
      <c r="SV841" s="328"/>
      <c r="SW841" s="328"/>
      <c r="SX841" s="328"/>
      <c r="SY841" s="328"/>
      <c r="SZ841" s="328"/>
      <c r="TA841" s="328"/>
      <c r="TB841" s="328"/>
      <c r="TC841" s="328"/>
      <c r="TD841" s="328"/>
      <c r="TE841" s="328"/>
      <c r="TF841" s="328"/>
      <c r="TG841" s="328"/>
      <c r="TH841" s="328"/>
      <c r="TI841" s="328"/>
      <c r="TJ841" s="328"/>
      <c r="TK841" s="328"/>
      <c r="TL841" s="328"/>
      <c r="TM841" s="328"/>
      <c r="TN841" s="328"/>
      <c r="TO841" s="328"/>
      <c r="TP841" s="328"/>
      <c r="TQ841" s="328"/>
      <c r="TR841" s="328"/>
      <c r="TS841" s="328"/>
      <c r="TT841" s="328"/>
      <c r="TU841" s="328"/>
      <c r="TV841" s="328"/>
      <c r="TW841" s="328"/>
      <c r="TX841" s="328"/>
      <c r="TY841" s="328"/>
      <c r="TZ841" s="328"/>
      <c r="UA841" s="328"/>
      <c r="UB841" s="328"/>
      <c r="UC841" s="328"/>
      <c r="UD841" s="328"/>
      <c r="UE841" s="328"/>
      <c r="UF841" s="328"/>
      <c r="UG841" s="328"/>
      <c r="UH841" s="328"/>
      <c r="UI841" s="328"/>
      <c r="UJ841" s="328"/>
      <c r="UK841" s="328"/>
      <c r="UL841" s="328"/>
      <c r="UM841" s="328"/>
      <c r="UN841" s="328"/>
      <c r="UO841" s="328"/>
      <c r="UP841" s="328"/>
      <c r="UQ841" s="328"/>
      <c r="UR841" s="328"/>
      <c r="US841" s="328"/>
      <c r="UT841" s="328"/>
      <c r="UU841" s="328"/>
      <c r="UV841" s="328"/>
      <c r="UW841" s="328"/>
      <c r="UX841" s="328"/>
      <c r="UY841" s="328"/>
      <c r="UZ841" s="328"/>
      <c r="VA841" s="328"/>
      <c r="VB841" s="328"/>
      <c r="VC841" s="328"/>
      <c r="VD841" s="328"/>
      <c r="VE841" s="328"/>
      <c r="VF841" s="328"/>
      <c r="VG841" s="328"/>
      <c r="VH841" s="328"/>
      <c r="VI841" s="328"/>
      <c r="VJ841" s="328"/>
      <c r="VK841" s="328"/>
      <c r="VL841" s="328"/>
      <c r="VM841" s="328"/>
      <c r="VN841" s="328"/>
      <c r="VO841" s="328"/>
      <c r="VP841" s="328"/>
      <c r="VQ841" s="328"/>
      <c r="VR841" s="328"/>
      <c r="VS841" s="328"/>
      <c r="VT841" s="328"/>
      <c r="VU841" s="328"/>
      <c r="VV841" s="328"/>
      <c r="VW841" s="328"/>
      <c r="VX841" s="328"/>
      <c r="VY841" s="328"/>
      <c r="VZ841" s="328"/>
      <c r="WA841" s="328"/>
      <c r="WB841" s="328"/>
      <c r="WC841" s="328"/>
      <c r="WD841" s="328"/>
      <c r="WE841" s="328"/>
      <c r="WF841" s="328"/>
      <c r="WG841" s="328"/>
      <c r="WH841" s="328"/>
      <c r="WI841" s="328"/>
      <c r="WJ841" s="328"/>
      <c r="WK841" s="328"/>
      <c r="WL841" s="328"/>
      <c r="WM841" s="328"/>
      <c r="WN841" s="328"/>
      <c r="WO841" s="328"/>
      <c r="WP841" s="328"/>
      <c r="WQ841" s="328"/>
      <c r="WR841" s="328"/>
      <c r="WS841" s="328"/>
      <c r="WT841" s="328"/>
      <c r="WU841" s="328"/>
      <c r="WV841" s="328"/>
      <c r="WW841" s="328"/>
      <c r="WX841" s="328"/>
      <c r="WY841" s="328"/>
      <c r="WZ841" s="328"/>
      <c r="XA841" s="328"/>
      <c r="XB841" s="328"/>
      <c r="XC841" s="328"/>
      <c r="XD841" s="328"/>
      <c r="XE841" s="328"/>
      <c r="XF841" s="328"/>
      <c r="XG841" s="328"/>
      <c r="XH841" s="328"/>
      <c r="XI841" s="328"/>
      <c r="XJ841" s="328"/>
      <c r="XK841" s="328"/>
      <c r="XL841" s="328"/>
      <c r="XM841" s="328"/>
      <c r="XN841" s="328"/>
      <c r="XO841" s="328"/>
      <c r="XP841" s="328"/>
      <c r="XQ841" s="328"/>
      <c r="XR841" s="328"/>
      <c r="XS841" s="328"/>
      <c r="XT841" s="328"/>
      <c r="XU841" s="328"/>
      <c r="XV841" s="328"/>
      <c r="XW841" s="328"/>
      <c r="XX841" s="328"/>
      <c r="XY841" s="328"/>
      <c r="XZ841" s="328"/>
      <c r="YA841" s="328"/>
      <c r="YB841" s="328"/>
      <c r="YC841" s="328"/>
      <c r="YD841" s="328"/>
      <c r="YE841" s="328"/>
      <c r="YF841" s="328"/>
      <c r="YG841" s="328"/>
      <c r="YH841" s="328"/>
      <c r="YI841" s="328"/>
      <c r="YJ841" s="328"/>
      <c r="YK841" s="328"/>
      <c r="YL841" s="328"/>
      <c r="YM841" s="328"/>
      <c r="YN841" s="328"/>
      <c r="YO841" s="328"/>
      <c r="YP841" s="348"/>
      <c r="YQ841" s="156"/>
      <c r="YR841" s="156"/>
      <c r="YS841" s="156"/>
      <c r="YT841" s="156"/>
      <c r="YU841" s="143"/>
      <c r="YV841" s="143"/>
      <c r="YW841" s="157"/>
      <c r="YX841" s="157"/>
      <c r="YY841" s="157"/>
      <c r="YZ841" s="152"/>
      <c r="ZA841" s="156"/>
      <c r="ZB841" s="156"/>
      <c r="ZC841" s="156"/>
      <c r="ZD841" s="156"/>
      <c r="ZE841" s="156"/>
      <c r="ZF841" s="156"/>
      <c r="ZG841" s="156"/>
      <c r="ZH841" s="156"/>
      <c r="ZI841" s="157"/>
      <c r="ZJ841" s="156"/>
      <c r="ZK841" s="328"/>
      <c r="ZL841" s="328"/>
      <c r="ZM841" s="328"/>
      <c r="ZN841" s="328"/>
      <c r="ZO841" s="328"/>
      <c r="ZP841" s="328"/>
      <c r="ZQ841" s="328"/>
      <c r="ZR841" s="328"/>
      <c r="ZS841" s="328"/>
      <c r="ZT841" s="328"/>
      <c r="ZU841" s="328"/>
      <c r="ZV841" s="328"/>
      <c r="ZW841" s="328"/>
      <c r="ZX841" s="328"/>
      <c r="ZY841" s="328"/>
      <c r="ZZ841" s="328"/>
      <c r="AAA841" s="328"/>
      <c r="AAB841" s="328"/>
      <c r="AAC841" s="328"/>
      <c r="AAD841" s="328"/>
      <c r="AAE841" s="328"/>
      <c r="AAF841" s="328"/>
      <c r="AAG841" s="328"/>
      <c r="AAH841" s="328"/>
      <c r="AAI841" s="328"/>
      <c r="AAJ841" s="328"/>
      <c r="AAK841" s="328"/>
      <c r="AAL841" s="328"/>
      <c r="AAM841" s="328"/>
      <c r="AAN841" s="328"/>
      <c r="AAO841" s="328"/>
      <c r="AAP841" s="328"/>
      <c r="AAQ841" s="328"/>
      <c r="AAR841" s="328"/>
      <c r="AAS841" s="328"/>
      <c r="AAT841" s="328"/>
      <c r="AAU841" s="328"/>
      <c r="AAV841" s="328"/>
      <c r="AAW841" s="328"/>
      <c r="AAX841" s="328"/>
      <c r="AAY841" s="328"/>
      <c r="AAZ841" s="328"/>
      <c r="ABA841" s="328"/>
      <c r="ABB841" s="328"/>
      <c r="ABC841" s="328"/>
      <c r="ABD841" s="328"/>
      <c r="ABE841" s="328"/>
      <c r="ABF841" s="328"/>
      <c r="ABG841" s="328"/>
      <c r="ABH841" s="328"/>
      <c r="ABI841" s="328"/>
      <c r="ABJ841" s="328"/>
      <c r="ABK841" s="328"/>
      <c r="ABL841" s="328"/>
      <c r="ABM841" s="328"/>
      <c r="ABN841" s="328"/>
      <c r="ABO841" s="328"/>
      <c r="ABP841" s="328"/>
      <c r="ABQ841" s="328"/>
      <c r="ABR841" s="328"/>
      <c r="ABS841" s="328"/>
      <c r="ABT841" s="328"/>
      <c r="ABU841" s="328"/>
      <c r="ABV841" s="328"/>
      <c r="ABW841" s="328"/>
      <c r="ABX841" s="328"/>
      <c r="ABY841" s="328"/>
      <c r="ABZ841" s="328"/>
      <c r="ACA841" s="328"/>
      <c r="ACB841" s="328"/>
      <c r="ACC841" s="328"/>
      <c r="ACD841" s="328"/>
      <c r="ACE841" s="328"/>
      <c r="ACF841" s="328"/>
      <c r="ACG841" s="328"/>
      <c r="ACH841" s="328"/>
      <c r="ACI841" s="328"/>
      <c r="ACJ841" s="328"/>
      <c r="ACK841" s="328"/>
      <c r="ACL841" s="328"/>
      <c r="ACM841" s="328"/>
      <c r="ACN841" s="328"/>
      <c r="ACO841" s="328"/>
      <c r="ACP841" s="328"/>
      <c r="ACQ841" s="328"/>
      <c r="ACR841" s="328"/>
      <c r="ACS841" s="328"/>
      <c r="ACT841" s="328"/>
      <c r="ACU841" s="328"/>
      <c r="ACV841" s="328"/>
      <c r="ACW841" s="328"/>
      <c r="ACX841" s="328"/>
      <c r="ACY841" s="328"/>
      <c r="ACZ841" s="328"/>
      <c r="ADA841" s="328"/>
      <c r="ADB841" s="328"/>
      <c r="ADC841" s="328"/>
      <c r="ADD841" s="328"/>
      <c r="ADE841" s="328"/>
      <c r="ADF841" s="328"/>
      <c r="ADG841" s="328"/>
      <c r="ADH841" s="328"/>
      <c r="ADI841" s="328"/>
      <c r="ADJ841" s="328"/>
      <c r="ADK841" s="328"/>
      <c r="ADL841" s="328"/>
      <c r="ADM841" s="328"/>
      <c r="ADN841" s="328"/>
      <c r="ADO841" s="328"/>
      <c r="ADP841" s="328"/>
      <c r="ADQ841" s="328"/>
      <c r="ADR841" s="328"/>
      <c r="ADS841" s="328"/>
      <c r="ADT841" s="328"/>
      <c r="ADU841" s="328"/>
      <c r="ADV841" s="328"/>
      <c r="ADW841" s="328"/>
      <c r="ADX841" s="328"/>
      <c r="ADY841" s="328"/>
      <c r="ADZ841" s="328"/>
      <c r="AEA841" s="328"/>
      <c r="AEB841" s="328"/>
      <c r="AEC841" s="328"/>
      <c r="AED841" s="328"/>
      <c r="AEE841" s="328"/>
      <c r="AEF841" s="328"/>
      <c r="AEG841" s="328"/>
      <c r="AEH841" s="328"/>
      <c r="AEI841" s="328"/>
      <c r="AEJ841" s="328"/>
      <c r="AEK841" s="328"/>
      <c r="AEL841" s="328"/>
      <c r="AEM841" s="328"/>
      <c r="AEN841" s="328"/>
      <c r="AEO841" s="328"/>
      <c r="AEP841" s="328"/>
      <c r="AEQ841" s="328"/>
      <c r="AER841" s="328"/>
      <c r="AES841" s="328"/>
      <c r="AET841" s="328"/>
      <c r="AEU841" s="328"/>
      <c r="AEV841" s="328"/>
      <c r="AEW841" s="328"/>
      <c r="AEX841" s="328"/>
      <c r="AEY841" s="328"/>
      <c r="AEZ841" s="328"/>
      <c r="AFA841" s="328"/>
      <c r="AFB841" s="328"/>
      <c r="AFC841" s="328"/>
      <c r="AFD841" s="328"/>
      <c r="AFE841" s="328"/>
      <c r="AFF841" s="328"/>
      <c r="AFG841" s="328"/>
      <c r="AFH841" s="328"/>
      <c r="AFI841" s="328"/>
      <c r="AFJ841" s="328"/>
      <c r="AFK841" s="328"/>
      <c r="AFL841" s="328"/>
      <c r="AFM841" s="328"/>
      <c r="AFN841" s="328"/>
      <c r="AFO841" s="328"/>
      <c r="AFP841" s="328"/>
      <c r="AFQ841" s="328"/>
      <c r="AFR841" s="328"/>
      <c r="AFS841" s="328"/>
      <c r="AFT841" s="328"/>
      <c r="AFU841" s="328"/>
      <c r="AFV841" s="328"/>
      <c r="AFW841" s="328"/>
      <c r="AFX841" s="328"/>
      <c r="AFY841" s="328"/>
      <c r="AFZ841" s="328"/>
      <c r="AGA841" s="328"/>
      <c r="AGB841" s="328"/>
      <c r="AGC841" s="328"/>
      <c r="AGD841" s="328"/>
      <c r="AGE841" s="328"/>
      <c r="AGF841" s="328"/>
      <c r="AGG841" s="328"/>
      <c r="AGH841" s="328"/>
      <c r="AGI841" s="328"/>
      <c r="AGJ841" s="328"/>
      <c r="AGK841" s="328"/>
      <c r="AGL841" s="328"/>
      <c r="AGM841" s="328"/>
      <c r="AGN841" s="328"/>
      <c r="AGO841" s="328"/>
      <c r="AGP841" s="328"/>
      <c r="AGQ841" s="328"/>
      <c r="AGR841" s="328"/>
      <c r="AGS841" s="328"/>
      <c r="AGT841" s="328"/>
      <c r="AGU841" s="328"/>
      <c r="AGV841" s="328"/>
      <c r="AGW841" s="328"/>
      <c r="AGX841" s="328"/>
      <c r="AGY841" s="328"/>
      <c r="AGZ841" s="328"/>
      <c r="AHA841" s="328"/>
      <c r="AHB841" s="328"/>
      <c r="AHC841" s="328"/>
      <c r="AHD841" s="328"/>
      <c r="AHE841" s="328"/>
      <c r="AHF841" s="328"/>
      <c r="AHG841" s="328"/>
      <c r="AHH841" s="328"/>
      <c r="AHI841" s="328"/>
      <c r="AHJ841" s="328"/>
      <c r="AHK841" s="328"/>
      <c r="AHL841" s="328"/>
      <c r="AHM841" s="328"/>
      <c r="AHN841" s="328"/>
      <c r="AHO841" s="328"/>
      <c r="AHP841" s="328"/>
      <c r="AHQ841" s="328"/>
      <c r="AHR841" s="328"/>
      <c r="AHS841" s="328"/>
      <c r="AHT841" s="328"/>
      <c r="AHU841" s="328"/>
      <c r="AHV841" s="328"/>
      <c r="AHW841" s="328"/>
      <c r="AHX841" s="328"/>
      <c r="AHY841" s="328"/>
      <c r="AHZ841" s="328"/>
      <c r="AIA841" s="328"/>
      <c r="AIB841" s="328"/>
      <c r="AIC841" s="328"/>
      <c r="AID841" s="328"/>
      <c r="AIE841" s="328"/>
      <c r="AIF841" s="328"/>
      <c r="AIG841" s="328"/>
      <c r="AIH841" s="328"/>
      <c r="AII841" s="328"/>
      <c r="AIJ841" s="328"/>
      <c r="AIK841" s="328"/>
      <c r="AIL841" s="328"/>
      <c r="AIM841" s="328"/>
      <c r="AIN841" s="328"/>
      <c r="AIO841" s="328"/>
      <c r="AIP841" s="328"/>
      <c r="AIQ841" s="328"/>
      <c r="AIR841" s="328"/>
      <c r="AIS841" s="328"/>
      <c r="AIT841" s="328"/>
      <c r="AIU841" s="328"/>
      <c r="AIV841" s="328"/>
      <c r="AIW841" s="328"/>
      <c r="AIX841" s="328"/>
      <c r="AIY841" s="328"/>
      <c r="AIZ841" s="328"/>
      <c r="AJA841" s="328"/>
      <c r="AJB841" s="328"/>
      <c r="AJC841" s="328"/>
      <c r="AJD841" s="328"/>
      <c r="AJE841" s="328"/>
      <c r="AJF841" s="328"/>
      <c r="AJG841" s="328"/>
      <c r="AJH841" s="328"/>
      <c r="AJI841" s="328"/>
      <c r="AJJ841" s="328"/>
      <c r="AJK841" s="328"/>
      <c r="AJL841" s="328"/>
      <c r="AJM841" s="328"/>
      <c r="AJN841" s="328"/>
      <c r="AJO841" s="328"/>
      <c r="AJP841" s="328"/>
      <c r="AJQ841" s="328"/>
      <c r="AJR841" s="328"/>
      <c r="AJS841" s="328"/>
      <c r="AJT841" s="328"/>
      <c r="AJU841" s="328"/>
      <c r="AJV841" s="328"/>
      <c r="AJW841" s="328"/>
      <c r="AJX841" s="328"/>
      <c r="AJY841" s="328"/>
      <c r="AJZ841" s="328"/>
      <c r="AKA841" s="328"/>
      <c r="AKB841" s="328"/>
      <c r="AKC841" s="328"/>
      <c r="AKD841" s="328"/>
      <c r="AKE841" s="328"/>
      <c r="AKF841" s="328"/>
      <c r="AKG841" s="328"/>
      <c r="AKH841" s="328"/>
      <c r="AKI841" s="328"/>
      <c r="AKJ841" s="328"/>
      <c r="AKK841" s="328"/>
      <c r="AKL841" s="328"/>
      <c r="AKM841" s="328"/>
      <c r="AKN841" s="328"/>
      <c r="AKO841" s="328"/>
      <c r="AKP841" s="328"/>
      <c r="AKQ841" s="328"/>
      <c r="AKR841" s="328"/>
      <c r="AKS841" s="328"/>
      <c r="AKT841" s="328"/>
      <c r="AKU841" s="328"/>
      <c r="AKV841" s="328"/>
      <c r="AKW841" s="328"/>
      <c r="AKX841" s="328"/>
      <c r="AKY841" s="328"/>
      <c r="AKZ841" s="328"/>
      <c r="ALA841" s="328"/>
      <c r="ALB841" s="328"/>
      <c r="ALC841" s="328"/>
      <c r="ALD841" s="328"/>
      <c r="ALE841" s="328"/>
      <c r="ALF841" s="328"/>
      <c r="ALG841" s="328"/>
      <c r="ALH841" s="328"/>
      <c r="ALI841" s="328"/>
      <c r="ALJ841" s="328"/>
      <c r="ALK841" s="328"/>
      <c r="ALL841" s="328"/>
      <c r="ALM841" s="328"/>
      <c r="ALN841" s="328"/>
      <c r="ALO841" s="328"/>
      <c r="ALP841" s="328"/>
      <c r="ALQ841" s="328"/>
      <c r="ALR841" s="328"/>
      <c r="ALS841" s="328"/>
      <c r="ALT841" s="328"/>
      <c r="ALU841" s="328"/>
      <c r="ALV841" s="328"/>
      <c r="ALW841" s="328"/>
      <c r="ALX841" s="328"/>
      <c r="ALY841" s="328"/>
      <c r="ALZ841" s="328"/>
      <c r="AMA841" s="328"/>
      <c r="AMB841" s="328"/>
      <c r="AMC841" s="328"/>
      <c r="AMD841" s="328"/>
      <c r="AME841" s="328"/>
      <c r="AMF841" s="328"/>
      <c r="AMG841" s="328"/>
      <c r="AMH841" s="328"/>
      <c r="AMI841" s="328"/>
      <c r="AMJ841" s="328"/>
      <c r="AMK841" s="328"/>
      <c r="AML841" s="328"/>
      <c r="AMM841" s="328"/>
      <c r="AMN841" s="328"/>
      <c r="AMO841" s="328"/>
      <c r="AMP841" s="328"/>
      <c r="AMQ841" s="328"/>
      <c r="AMR841" s="328"/>
      <c r="AMS841" s="328"/>
      <c r="AMT841" s="328"/>
      <c r="AMU841" s="328"/>
      <c r="AMV841" s="328"/>
      <c r="AMW841" s="328"/>
      <c r="AMX841" s="328"/>
      <c r="AMY841" s="328"/>
      <c r="AMZ841" s="328"/>
      <c r="ANA841" s="328"/>
      <c r="ANB841" s="328"/>
      <c r="ANC841" s="328"/>
      <c r="AND841" s="328"/>
      <c r="ANE841" s="328"/>
      <c r="ANF841" s="328"/>
      <c r="ANG841" s="328"/>
      <c r="ANH841" s="328"/>
      <c r="ANI841" s="328"/>
      <c r="ANJ841" s="328"/>
      <c r="ANK841" s="328"/>
      <c r="ANL841" s="328"/>
      <c r="ANM841" s="328"/>
      <c r="ANN841" s="328"/>
      <c r="ANO841" s="328"/>
      <c r="ANP841" s="328"/>
      <c r="ANQ841" s="328"/>
      <c r="ANR841" s="328"/>
      <c r="ANS841" s="328"/>
      <c r="ANT841" s="328"/>
      <c r="ANU841" s="328"/>
      <c r="ANV841" s="328"/>
      <c r="ANW841" s="328"/>
      <c r="ANX841" s="328"/>
      <c r="ANY841" s="328"/>
      <c r="ANZ841" s="328"/>
      <c r="AOA841" s="328"/>
      <c r="AOB841" s="328"/>
      <c r="AOC841" s="328"/>
      <c r="AOD841" s="328"/>
      <c r="AOE841" s="328"/>
      <c r="AOF841" s="328"/>
      <c r="AOG841" s="328"/>
      <c r="AOH841" s="328"/>
      <c r="AOI841" s="328"/>
      <c r="AOJ841" s="328"/>
      <c r="AOK841" s="328"/>
      <c r="AOL841" s="328"/>
      <c r="AOM841" s="328"/>
      <c r="AON841" s="328"/>
      <c r="AOO841" s="328"/>
      <c r="AOP841" s="328"/>
      <c r="AOQ841" s="328"/>
      <c r="AOR841" s="328"/>
      <c r="AOS841" s="328"/>
      <c r="AOT841" s="328"/>
      <c r="AOU841" s="328"/>
      <c r="AOV841" s="328"/>
      <c r="AOW841" s="328"/>
      <c r="AOX841" s="328"/>
      <c r="AOY841" s="328"/>
      <c r="AOZ841" s="328"/>
      <c r="APA841" s="328"/>
      <c r="APB841" s="328"/>
      <c r="APC841" s="328"/>
      <c r="APD841" s="328"/>
      <c r="APE841" s="328"/>
      <c r="APF841" s="328"/>
      <c r="APG841" s="328"/>
      <c r="APH841" s="328"/>
      <c r="API841" s="328"/>
      <c r="APJ841" s="328"/>
      <c r="APK841" s="328"/>
      <c r="APL841" s="328"/>
      <c r="APM841" s="328"/>
      <c r="APN841" s="328"/>
      <c r="APO841" s="328"/>
      <c r="APP841" s="328"/>
      <c r="APQ841" s="328"/>
      <c r="APR841" s="328"/>
      <c r="APS841" s="328"/>
      <c r="APT841" s="328"/>
      <c r="APU841" s="328"/>
      <c r="APV841" s="328"/>
      <c r="APW841" s="328"/>
      <c r="APX841" s="328"/>
      <c r="APY841" s="328"/>
      <c r="APZ841" s="328"/>
      <c r="AQA841" s="328"/>
      <c r="AQB841" s="328"/>
      <c r="AQC841" s="328"/>
      <c r="AQD841" s="328"/>
      <c r="AQE841" s="328"/>
      <c r="AQF841" s="328"/>
      <c r="AQG841" s="328"/>
      <c r="AQH841" s="328"/>
      <c r="AQI841" s="328"/>
      <c r="AQJ841" s="328"/>
      <c r="AQK841" s="328"/>
      <c r="AQL841" s="328"/>
      <c r="AQM841" s="328"/>
      <c r="AQN841" s="328"/>
      <c r="AQO841" s="328"/>
      <c r="AQP841" s="328"/>
      <c r="AQQ841" s="328"/>
      <c r="AQR841" s="328"/>
      <c r="AQS841" s="328"/>
      <c r="AQT841" s="328"/>
      <c r="AQU841" s="328"/>
      <c r="AQV841" s="328"/>
      <c r="AQW841" s="328"/>
      <c r="AQX841" s="328"/>
      <c r="AQY841" s="328"/>
      <c r="AQZ841" s="328"/>
      <c r="ARA841" s="328"/>
      <c r="ARB841" s="328"/>
      <c r="ARC841" s="328"/>
      <c r="ARD841" s="328"/>
      <c r="ARE841" s="328"/>
      <c r="ARF841" s="328"/>
      <c r="ARG841" s="328"/>
      <c r="ARH841" s="328"/>
      <c r="ARI841" s="328"/>
      <c r="ARJ841" s="328"/>
      <c r="ARK841" s="328"/>
      <c r="ARL841" s="328"/>
      <c r="ARM841" s="328"/>
      <c r="ARN841" s="328"/>
      <c r="ARO841" s="328"/>
      <c r="ARP841" s="328"/>
      <c r="ARQ841" s="328"/>
      <c r="ARR841" s="328"/>
      <c r="ARS841" s="328"/>
      <c r="ART841" s="328"/>
      <c r="ARU841" s="328"/>
      <c r="ARV841" s="328"/>
      <c r="ARW841" s="328"/>
      <c r="ARX841" s="328"/>
      <c r="ARY841" s="328"/>
      <c r="ARZ841" s="328"/>
      <c r="ASA841" s="328"/>
      <c r="ASB841" s="328"/>
      <c r="ASC841" s="328"/>
      <c r="ASD841" s="328"/>
      <c r="ASE841" s="328"/>
      <c r="ASF841" s="328"/>
      <c r="ASG841" s="328"/>
      <c r="ASH841" s="328"/>
      <c r="ASI841" s="328"/>
      <c r="ASJ841" s="328"/>
      <c r="ASK841" s="328"/>
      <c r="ASL841" s="328"/>
      <c r="ASM841" s="328"/>
      <c r="ASN841" s="328"/>
      <c r="ASO841" s="328"/>
      <c r="ASP841" s="328"/>
      <c r="ASQ841" s="328"/>
      <c r="ASR841" s="328"/>
      <c r="ASS841" s="328"/>
      <c r="AST841" s="328"/>
      <c r="ASU841" s="328"/>
      <c r="ASV841" s="328"/>
      <c r="ASW841" s="328"/>
      <c r="ASX841" s="328"/>
      <c r="ASY841" s="328"/>
      <c r="ASZ841" s="328"/>
      <c r="ATA841" s="328"/>
      <c r="ATB841" s="328"/>
      <c r="ATC841" s="328"/>
      <c r="ATD841" s="328"/>
      <c r="ATE841" s="328"/>
      <c r="ATF841" s="328"/>
      <c r="ATG841" s="328"/>
      <c r="ATH841" s="328"/>
      <c r="ATI841" s="328"/>
      <c r="ATJ841" s="328"/>
      <c r="ATK841" s="328"/>
      <c r="ATL841" s="328"/>
      <c r="ATM841" s="328"/>
      <c r="ATN841" s="328"/>
      <c r="ATO841" s="328"/>
      <c r="ATP841" s="328"/>
      <c r="ATQ841" s="328"/>
      <c r="ATR841" s="328"/>
      <c r="ATS841" s="328"/>
      <c r="ATT841" s="328"/>
      <c r="ATU841" s="328"/>
      <c r="ATV841" s="328"/>
      <c r="ATW841" s="328"/>
      <c r="ATX841" s="328"/>
      <c r="ATY841" s="328"/>
      <c r="ATZ841" s="328"/>
      <c r="AUA841" s="328"/>
      <c r="AUB841" s="328"/>
      <c r="AUC841" s="328"/>
      <c r="AUD841" s="328"/>
      <c r="AUE841" s="328"/>
      <c r="AUF841" s="328"/>
      <c r="AUG841" s="328"/>
      <c r="AUH841" s="328"/>
      <c r="AUI841" s="328"/>
      <c r="AUJ841" s="328"/>
      <c r="AUK841" s="328"/>
      <c r="AUL841" s="328"/>
      <c r="AUM841" s="328"/>
      <c r="AUN841" s="328"/>
      <c r="AUO841" s="328"/>
      <c r="AUP841" s="328"/>
      <c r="AUQ841" s="328"/>
      <c r="AUR841" s="328"/>
      <c r="AUS841" s="328"/>
      <c r="AUT841" s="328"/>
      <c r="AUU841" s="328"/>
      <c r="AUV841" s="328"/>
      <c r="AUW841" s="328"/>
      <c r="AUX841" s="328"/>
      <c r="AUY841" s="328"/>
      <c r="AUZ841" s="328"/>
      <c r="AVA841" s="328"/>
      <c r="AVB841" s="328"/>
      <c r="AVC841" s="328"/>
      <c r="AVD841" s="328"/>
      <c r="AVE841" s="328"/>
      <c r="AVF841" s="328"/>
      <c r="AVG841" s="328"/>
      <c r="AVH841" s="328"/>
      <c r="AVI841" s="328"/>
      <c r="AVJ841" s="328"/>
      <c r="AVK841" s="328"/>
      <c r="AVL841" s="328"/>
      <c r="AVM841" s="328"/>
      <c r="AVN841" s="328"/>
      <c r="AVO841" s="328"/>
      <c r="AVP841" s="328"/>
      <c r="AVQ841" s="328"/>
      <c r="AVR841" s="328"/>
      <c r="AVS841" s="328"/>
      <c r="AVT841" s="328"/>
      <c r="AVU841" s="328"/>
      <c r="AVV841" s="328"/>
      <c r="AVW841" s="328"/>
      <c r="AVX841" s="328"/>
      <c r="AVY841" s="328"/>
      <c r="AVZ841" s="328"/>
      <c r="AWA841" s="328"/>
      <c r="AWB841" s="328"/>
      <c r="AWC841" s="328"/>
      <c r="AWD841" s="328"/>
      <c r="AWE841" s="328"/>
      <c r="AWF841" s="328"/>
      <c r="AWG841" s="328"/>
      <c r="AWH841" s="328"/>
      <c r="AWI841" s="328"/>
      <c r="AWJ841" s="328"/>
      <c r="AWK841" s="328"/>
      <c r="AWL841" s="328"/>
      <c r="AWM841" s="328"/>
      <c r="AWN841" s="328"/>
      <c r="AWO841" s="328"/>
      <c r="AWP841" s="328"/>
      <c r="AWQ841" s="328"/>
      <c r="AWR841" s="328"/>
      <c r="AWS841" s="328"/>
      <c r="AWT841" s="328"/>
      <c r="AWU841" s="328"/>
      <c r="AWV841" s="328"/>
      <c r="AWW841" s="328"/>
      <c r="AWX841" s="328"/>
      <c r="AWY841" s="328"/>
      <c r="AWZ841" s="328"/>
      <c r="AXA841" s="328"/>
      <c r="AXB841" s="328"/>
      <c r="AXC841" s="328"/>
      <c r="AXD841" s="328"/>
      <c r="AXE841" s="328"/>
      <c r="AXF841" s="328"/>
      <c r="AXG841" s="328"/>
      <c r="AXH841" s="328"/>
      <c r="AXI841" s="328"/>
      <c r="AXJ841" s="328"/>
      <c r="AXK841" s="328"/>
      <c r="AXL841" s="328"/>
      <c r="AXM841" s="328"/>
      <c r="AXN841" s="328"/>
      <c r="AXO841" s="328"/>
      <c r="AXP841" s="328"/>
      <c r="AXQ841" s="328"/>
      <c r="AXR841" s="328"/>
      <c r="AXS841" s="328"/>
      <c r="AXT841" s="328"/>
      <c r="AXU841" s="328"/>
      <c r="AXV841" s="328"/>
      <c r="AXW841" s="328"/>
      <c r="AXX841" s="328"/>
      <c r="AXY841" s="328"/>
      <c r="AXZ841" s="328"/>
      <c r="AYA841" s="328"/>
      <c r="AYB841" s="328"/>
      <c r="AYC841" s="328"/>
      <c r="AYD841" s="328"/>
      <c r="AYE841" s="347"/>
      <c r="AYF841" s="347"/>
      <c r="AYG841" s="347"/>
      <c r="AYH841" s="347"/>
      <c r="AYI841" s="347"/>
      <c r="AYJ841" s="347"/>
      <c r="AYK841" s="347"/>
      <c r="AYL841" s="347"/>
      <c r="AYM841" s="347"/>
      <c r="AYN841" s="347"/>
      <c r="AYO841" s="347"/>
      <c r="AYP841" s="347"/>
      <c r="AYQ841" s="347"/>
      <c r="AYR841" s="347"/>
      <c r="AYS841" s="347"/>
      <c r="AYT841" s="347"/>
      <c r="AYU841" s="347"/>
      <c r="AYV841" s="347"/>
      <c r="AYW841" s="347"/>
      <c r="AYX841" s="347"/>
      <c r="AYY841" s="347"/>
      <c r="AYZ841" s="347"/>
      <c r="AZA841" s="347"/>
      <c r="AZB841" s="347"/>
      <c r="AZC841" s="347"/>
      <c r="AZD841" s="347"/>
      <c r="AZE841" s="347"/>
      <c r="AZF841" s="347"/>
      <c r="AZG841" s="347"/>
      <c r="AZH841" s="347"/>
      <c r="AZI841" s="347"/>
      <c r="AZJ841" s="347"/>
      <c r="AZK841" s="347"/>
      <c r="AZL841" s="347"/>
      <c r="AZM841" s="347"/>
      <c r="AZN841" s="347"/>
      <c r="AZO841" s="347"/>
      <c r="AZP841" s="347"/>
      <c r="AZQ841" s="347"/>
      <c r="AZR841" s="347"/>
      <c r="AZS841" s="347"/>
      <c r="AZT841" s="347"/>
      <c r="AZU841" s="347"/>
      <c r="AZV841" s="347"/>
      <c r="AZW841" s="347"/>
      <c r="AZX841" s="347"/>
      <c r="AZY841" s="347"/>
      <c r="AZZ841" s="347"/>
      <c r="BAA841" s="347"/>
      <c r="BAB841" s="347"/>
      <c r="BAC841" s="347"/>
      <c r="BAD841" s="347"/>
      <c r="BAE841" s="347"/>
      <c r="BAF841" s="347"/>
      <c r="BAG841" s="347"/>
      <c r="BAH841" s="347"/>
      <c r="BAI841" s="347"/>
      <c r="BAJ841" s="347"/>
      <c r="BAK841" s="347"/>
      <c r="BAL841" s="347"/>
      <c r="BAM841" s="347"/>
      <c r="BAN841" s="347"/>
      <c r="BAO841" s="347"/>
      <c r="BAP841" s="347"/>
      <c r="BAQ841" s="347"/>
      <c r="BAR841" s="347"/>
      <c r="BAS841" s="347"/>
      <c r="BAT841" s="347"/>
      <c r="BAU841" s="347"/>
      <c r="BAV841" s="347"/>
      <c r="BAW841" s="347"/>
      <c r="BAX841" s="347"/>
      <c r="BAY841" s="347"/>
      <c r="BAZ841" s="347"/>
      <c r="BBA841" s="347"/>
      <c r="BBB841" s="347"/>
      <c r="BBC841" s="347"/>
      <c r="BBD841" s="347"/>
      <c r="BBE841" s="347"/>
      <c r="BBF841" s="347"/>
      <c r="BBG841" s="347"/>
      <c r="BBH841" s="347"/>
      <c r="BBI841" s="347"/>
      <c r="BBJ841" s="347"/>
      <c r="BBK841" s="347"/>
      <c r="BBL841" s="347"/>
      <c r="BBM841" s="347"/>
      <c r="BBN841" s="347"/>
      <c r="BBO841" s="347"/>
      <c r="BBP841" s="347"/>
      <c r="BBQ841" s="347"/>
      <c r="BBR841" s="347"/>
      <c r="BBS841" s="347"/>
      <c r="BBT841" s="347"/>
      <c r="BBU841" s="347"/>
      <c r="BBV841" s="347"/>
      <c r="BBW841" s="347"/>
      <c r="BBX841" s="347"/>
      <c r="BBY841" s="347"/>
      <c r="BBZ841" s="347"/>
      <c r="BCA841" s="347"/>
      <c r="BCB841" s="347"/>
      <c r="BCC841" s="347"/>
      <c r="BCD841" s="347"/>
      <c r="BCE841" s="347"/>
      <c r="BCF841" s="347"/>
      <c r="BCG841" s="347"/>
      <c r="BCH841" s="347"/>
      <c r="BCI841" s="347"/>
      <c r="BCJ841" s="347"/>
      <c r="BCK841" s="347"/>
      <c r="BCL841" s="347"/>
      <c r="BCM841" s="347"/>
      <c r="BCN841" s="347"/>
      <c r="BCO841" s="347"/>
      <c r="BCP841" s="347"/>
      <c r="BCQ841" s="347"/>
      <c r="BCR841" s="347"/>
      <c r="BCS841" s="347"/>
      <c r="BCT841" s="347"/>
      <c r="BCU841" s="347"/>
      <c r="BCV841" s="347"/>
      <c r="BCW841" s="347"/>
      <c r="BCX841" s="347"/>
      <c r="BCY841" s="347"/>
      <c r="BCZ841" s="347"/>
      <c r="BDA841" s="347"/>
      <c r="BDB841" s="347"/>
      <c r="BDC841" s="347"/>
      <c r="BDD841" s="347"/>
      <c r="BDE841" s="347"/>
      <c r="BDF841" s="347"/>
      <c r="BDG841" s="347"/>
      <c r="BDH841" s="347"/>
      <c r="BDI841" s="347"/>
      <c r="BDJ841" s="347"/>
      <c r="BDK841" s="347"/>
      <c r="BDL841" s="347"/>
      <c r="BDM841" s="347"/>
      <c r="BDN841" s="347"/>
      <c r="BDO841" s="347"/>
      <c r="BDP841" s="347"/>
      <c r="BDQ841" s="347"/>
      <c r="BDR841" s="347"/>
      <c r="BDS841" s="347"/>
      <c r="BDT841" s="347"/>
      <c r="BDU841" s="347"/>
      <c r="BDV841" s="347"/>
      <c r="BDW841" s="347"/>
      <c r="BDX841" s="347"/>
      <c r="BDY841" s="347"/>
      <c r="BDZ841" s="347"/>
      <c r="BEA841" s="347"/>
      <c r="BEB841" s="347"/>
      <c r="BEC841" s="347"/>
      <c r="BED841" s="347"/>
      <c r="BEE841" s="347"/>
      <c r="BEF841" s="347"/>
      <c r="BEG841" s="347"/>
      <c r="BEH841" s="347"/>
      <c r="BEI841" s="347"/>
      <c r="BEJ841" s="347"/>
      <c r="BEK841" s="347"/>
      <c r="BEL841" s="347"/>
      <c r="BEM841" s="347"/>
      <c r="BEN841" s="347"/>
      <c r="BEO841" s="347"/>
      <c r="BEP841" s="347"/>
      <c r="BEQ841" s="347"/>
      <c r="BER841" s="347"/>
      <c r="BES841" s="347"/>
      <c r="BET841" s="347"/>
      <c r="BEU841" s="347"/>
      <c r="BEV841" s="347"/>
      <c r="BEW841" s="347"/>
      <c r="BEX841" s="347"/>
      <c r="BEY841" s="347"/>
      <c r="BEZ841" s="347"/>
      <c r="BFA841" s="347"/>
      <c r="BFB841" s="347"/>
      <c r="BFC841" s="347"/>
      <c r="BFD841" s="347"/>
      <c r="BFE841" s="347"/>
      <c r="BFF841" s="347"/>
      <c r="BFG841" s="347"/>
      <c r="BFH841" s="347"/>
      <c r="BFI841" s="347"/>
      <c r="BFJ841" s="347"/>
      <c r="BFK841" s="347"/>
      <c r="BFL841" s="347"/>
      <c r="BFM841" s="347"/>
      <c r="BFN841" s="347"/>
      <c r="BFO841" s="347"/>
      <c r="BFP841" s="347"/>
      <c r="BFQ841" s="347"/>
      <c r="BFR841" s="347"/>
      <c r="BFS841" s="347"/>
      <c r="BFT841" s="347"/>
      <c r="BFU841" s="347"/>
      <c r="BFV841" s="347"/>
      <c r="BFW841" s="347"/>
      <c r="BFX841" s="347"/>
      <c r="BFY841" s="347"/>
      <c r="BFZ841" s="347"/>
      <c r="BGA841" s="347"/>
      <c r="BGB841" s="347"/>
      <c r="BGC841" s="347"/>
      <c r="BGD841" s="347"/>
      <c r="BGE841" s="347"/>
      <c r="BGF841" s="347"/>
      <c r="BGG841" s="347"/>
      <c r="BGH841" s="347"/>
      <c r="BGI841" s="347"/>
      <c r="BGJ841" s="347"/>
      <c r="BGK841" s="347"/>
      <c r="BGL841" s="347"/>
      <c r="BGM841" s="347"/>
      <c r="BGN841" s="347"/>
      <c r="BGO841" s="347"/>
      <c r="BGP841" s="347"/>
      <c r="BGQ841" s="347"/>
      <c r="BGR841" s="347"/>
      <c r="BGS841" s="347"/>
      <c r="BGT841" s="347"/>
      <c r="BGU841" s="347"/>
      <c r="BGV841" s="347"/>
      <c r="BGW841" s="347"/>
      <c r="BGX841" s="347"/>
      <c r="BGY841" s="347"/>
      <c r="BGZ841" s="347"/>
      <c r="BHA841" s="347"/>
      <c r="BHB841" s="347"/>
      <c r="BHC841" s="347"/>
      <c r="BHD841" s="347"/>
      <c r="BHE841" s="347"/>
      <c r="BHF841" s="347"/>
      <c r="BHG841" s="347"/>
      <c r="BHH841" s="347"/>
      <c r="BHI841" s="347"/>
      <c r="BHJ841" s="347"/>
      <c r="BHK841" s="347"/>
      <c r="BHL841" s="347"/>
      <c r="BHM841" s="347"/>
      <c r="BHN841" s="347"/>
      <c r="BHO841" s="347"/>
      <c r="BHP841" s="347"/>
      <c r="BHQ841" s="347"/>
      <c r="BHR841" s="347"/>
      <c r="BHS841" s="347"/>
      <c r="BHT841" s="347"/>
      <c r="BHU841" s="347"/>
      <c r="BHV841" s="347"/>
      <c r="BHW841" s="347"/>
      <c r="BHX841" s="347"/>
      <c r="BHY841" s="347"/>
      <c r="BHZ841" s="347"/>
      <c r="BIA841" s="347"/>
      <c r="BIB841" s="347"/>
      <c r="BIC841" s="347"/>
      <c r="BID841" s="347"/>
      <c r="BIE841" s="347"/>
      <c r="BIF841" s="347"/>
      <c r="BIG841" s="347"/>
      <c r="BIH841" s="347"/>
      <c r="BII841" s="347"/>
      <c r="BIJ841" s="347"/>
      <c r="BIK841" s="347"/>
      <c r="BIL841" s="347"/>
      <c r="BIM841" s="347"/>
      <c r="BIN841" s="347"/>
      <c r="BIO841" s="347"/>
      <c r="BIP841" s="347"/>
      <c r="BIQ841" s="347"/>
      <c r="BIR841" s="347"/>
      <c r="BIS841" s="347"/>
      <c r="BIT841" s="347"/>
      <c r="BIU841" s="347"/>
      <c r="BIV841" s="347"/>
      <c r="BIW841" s="347"/>
      <c r="BIX841" s="347"/>
      <c r="BIY841" s="347"/>
      <c r="BIZ841" s="347"/>
      <c r="BJA841" s="347"/>
      <c r="BJB841" s="347"/>
      <c r="BJC841" s="347"/>
      <c r="BJD841" s="347"/>
      <c r="BJE841" s="347"/>
      <c r="BJF841" s="347"/>
      <c r="BJG841" s="347"/>
      <c r="BJH841" s="347"/>
      <c r="BJI841" s="347"/>
      <c r="BJJ841" s="347"/>
      <c r="BJK841" s="347"/>
      <c r="BJL841" s="347"/>
      <c r="BJM841" s="347"/>
      <c r="BJN841" s="347"/>
      <c r="BJO841" s="347"/>
      <c r="BJP841" s="347"/>
      <c r="BJQ841" s="347"/>
      <c r="BJR841" s="347"/>
      <c r="BJS841" s="347"/>
      <c r="BJT841" s="347"/>
      <c r="BJU841" s="347"/>
      <c r="BJV841" s="347"/>
      <c r="BJW841" s="347"/>
      <c r="BJX841" s="347"/>
      <c r="BJY841" s="347"/>
      <c r="BJZ841" s="347"/>
      <c r="BKA841" s="347"/>
      <c r="BKB841" s="347"/>
      <c r="BKC841" s="347"/>
      <c r="BKD841" s="347"/>
      <c r="BKE841" s="347"/>
      <c r="BKF841" s="347"/>
      <c r="BKG841" s="347"/>
      <c r="BKH841" s="347"/>
      <c r="BKI841" s="347"/>
      <c r="BKJ841" s="347"/>
      <c r="BKK841" s="347"/>
      <c r="BKL841" s="347"/>
      <c r="BKM841" s="347"/>
      <c r="BKN841" s="347"/>
      <c r="BKO841" s="347"/>
      <c r="BKP841" s="347"/>
      <c r="BKQ841" s="347"/>
      <c r="BKR841" s="347"/>
      <c r="BKS841" s="347"/>
      <c r="BKT841" s="347"/>
      <c r="BKU841" s="347"/>
      <c r="BKV841" s="347"/>
      <c r="BKW841" s="347"/>
      <c r="BKX841" s="347"/>
      <c r="BKY841" s="347"/>
      <c r="BKZ841" s="347"/>
      <c r="BLA841" s="347"/>
      <c r="BLB841" s="347"/>
      <c r="BLC841" s="347"/>
      <c r="BLD841" s="347"/>
      <c r="BLE841" s="347"/>
      <c r="BLF841" s="347"/>
      <c r="BLG841" s="347"/>
      <c r="BLH841" s="347"/>
      <c r="BLI841" s="347"/>
      <c r="BLJ841" s="347"/>
      <c r="BLK841" s="347"/>
      <c r="BLL841" s="347"/>
      <c r="BLM841" s="347"/>
      <c r="BLN841" s="347"/>
      <c r="BLO841" s="347"/>
      <c r="BLP841" s="347"/>
      <c r="BLQ841" s="347"/>
      <c r="BLR841" s="347"/>
      <c r="BLS841" s="347"/>
      <c r="BLT841" s="347"/>
      <c r="BLU841" s="347"/>
      <c r="BLV841" s="347"/>
      <c r="BLW841" s="347"/>
      <c r="BLX841" s="347"/>
      <c r="BLY841" s="347"/>
      <c r="BLZ841" s="347"/>
      <c r="BMA841" s="347"/>
      <c r="BMB841" s="347"/>
      <c r="BMC841" s="347"/>
      <c r="BMD841" s="347"/>
      <c r="BME841" s="347"/>
      <c r="BMF841" s="347"/>
      <c r="BMG841" s="347"/>
      <c r="BMH841" s="347"/>
      <c r="BMI841" s="347"/>
      <c r="BMJ841" s="347"/>
      <c r="BMK841" s="347"/>
      <c r="BML841" s="347"/>
      <c r="BMM841" s="347"/>
      <c r="BMN841" s="347"/>
      <c r="BMO841" s="347"/>
      <c r="BMP841" s="347"/>
      <c r="BMQ841" s="347"/>
      <c r="BMR841" s="347"/>
      <c r="BMS841" s="347"/>
      <c r="BMT841" s="347"/>
      <c r="BMU841" s="347"/>
      <c r="BMV841" s="347"/>
      <c r="BMW841" s="347"/>
      <c r="BMX841" s="347"/>
      <c r="BMY841" s="347"/>
      <c r="BMZ841" s="347"/>
      <c r="BNA841" s="347"/>
      <c r="BNB841" s="347"/>
      <c r="BNC841" s="347"/>
      <c r="BND841" s="347"/>
      <c r="BNE841" s="347"/>
      <c r="BNF841" s="347"/>
      <c r="BNG841" s="347"/>
      <c r="BNH841" s="347"/>
      <c r="BNI841" s="347"/>
      <c r="BNJ841" s="347"/>
      <c r="BNK841" s="347"/>
      <c r="BNL841" s="347"/>
      <c r="BNM841" s="347"/>
      <c r="BNN841" s="347"/>
      <c r="BNO841" s="347"/>
      <c r="BNP841" s="347"/>
      <c r="BNQ841" s="347"/>
      <c r="BNR841" s="347"/>
      <c r="BNS841" s="347"/>
      <c r="BNT841" s="347"/>
      <c r="BNU841" s="347"/>
      <c r="BNV841" s="347"/>
      <c r="BNW841" s="347"/>
      <c r="BNX841" s="347"/>
      <c r="BNY841" s="347"/>
      <c r="BNZ841" s="347"/>
      <c r="BOA841" s="347"/>
      <c r="BOB841" s="347"/>
      <c r="BOC841" s="347"/>
      <c r="BOD841" s="347"/>
      <c r="BOE841" s="347"/>
      <c r="BOF841" s="347"/>
      <c r="BOG841" s="347"/>
      <c r="BOH841" s="347"/>
      <c r="BOI841" s="347"/>
      <c r="BOJ841" s="347"/>
      <c r="BOK841" s="347"/>
      <c r="BOL841" s="347"/>
      <c r="BOM841" s="347"/>
      <c r="BON841" s="347"/>
      <c r="BOO841" s="347"/>
      <c r="BOP841" s="347"/>
      <c r="BOQ841" s="347"/>
      <c r="BOR841" s="347"/>
      <c r="BOS841" s="347"/>
      <c r="BOT841" s="347"/>
      <c r="BOU841" s="347"/>
      <c r="BOV841" s="347"/>
      <c r="BOW841" s="347"/>
      <c r="BOX841" s="347"/>
      <c r="BOY841" s="347"/>
      <c r="BOZ841" s="347"/>
      <c r="BPA841" s="347"/>
      <c r="BPB841" s="347"/>
      <c r="BPC841" s="347"/>
      <c r="BPD841" s="347"/>
      <c r="BPE841" s="347"/>
      <c r="BPF841" s="347"/>
      <c r="BPG841" s="347"/>
      <c r="BPH841" s="347"/>
      <c r="BPI841" s="347"/>
      <c r="BPJ841" s="347"/>
      <c r="BPK841" s="347"/>
      <c r="BPL841" s="347"/>
      <c r="BPM841" s="347"/>
      <c r="BPN841" s="347"/>
      <c r="BPO841" s="347"/>
      <c r="BPP841" s="347"/>
      <c r="BPQ841" s="347"/>
      <c r="BPR841" s="347"/>
      <c r="BPS841" s="347"/>
      <c r="BPT841" s="347"/>
      <c r="BPU841" s="347"/>
      <c r="BPV841" s="347"/>
      <c r="BPW841" s="347"/>
      <c r="BPX841" s="347"/>
      <c r="BPY841" s="347"/>
      <c r="BPZ841" s="347"/>
      <c r="BQA841" s="347"/>
      <c r="BQB841" s="347"/>
      <c r="BQC841" s="347"/>
      <c r="BQD841" s="347"/>
      <c r="BQE841" s="347"/>
      <c r="BQF841" s="347"/>
      <c r="BQG841" s="347"/>
      <c r="BQH841" s="347"/>
      <c r="BQI841" s="347"/>
      <c r="BQJ841" s="347"/>
      <c r="BQK841" s="347"/>
      <c r="BQL841" s="347"/>
      <c r="BQM841" s="347"/>
      <c r="BQN841" s="347"/>
      <c r="BQO841" s="347"/>
      <c r="BQP841" s="347"/>
      <c r="BQQ841" s="347"/>
      <c r="BQR841" s="347"/>
      <c r="BQS841" s="347"/>
      <c r="BQT841" s="347"/>
      <c r="BQU841" s="347"/>
      <c r="BQV841" s="347"/>
      <c r="BQW841" s="347"/>
      <c r="BQX841" s="347"/>
      <c r="BQY841" s="347"/>
      <c r="BQZ841" s="347"/>
      <c r="BRA841" s="347"/>
      <c r="BRB841" s="347"/>
      <c r="BRC841" s="347"/>
      <c r="BRD841" s="347"/>
      <c r="BRE841" s="347"/>
      <c r="BRF841" s="347"/>
      <c r="BRG841" s="347"/>
      <c r="BRH841" s="347"/>
      <c r="BRI841" s="347"/>
      <c r="BRJ841" s="347"/>
      <c r="BRK841" s="347"/>
      <c r="BRL841" s="347"/>
      <c r="BRM841" s="347"/>
      <c r="BRN841" s="347"/>
      <c r="BRO841" s="347"/>
      <c r="BRP841" s="347"/>
      <c r="BRQ841" s="347"/>
      <c r="BRR841" s="347"/>
      <c r="BRS841" s="347"/>
      <c r="BRT841" s="347"/>
      <c r="BRU841" s="347"/>
      <c r="BRV841" s="347"/>
      <c r="BRW841" s="347"/>
      <c r="BRX841" s="347"/>
      <c r="BRY841" s="347"/>
      <c r="BRZ841" s="347"/>
      <c r="BSA841" s="347"/>
      <c r="BSB841" s="347"/>
      <c r="BSC841" s="347"/>
      <c r="BSD841" s="347"/>
      <c r="BSE841" s="347"/>
      <c r="BSF841" s="347"/>
      <c r="BSG841" s="347"/>
      <c r="BSH841" s="347"/>
      <c r="BSI841" s="347"/>
      <c r="BSJ841" s="347"/>
      <c r="BSK841" s="347"/>
      <c r="BSL841" s="347"/>
      <c r="BSM841" s="347"/>
      <c r="BSN841" s="347"/>
      <c r="BSO841" s="347"/>
      <c r="BSP841" s="347"/>
      <c r="BSQ841" s="347"/>
      <c r="BSR841" s="347"/>
      <c r="BSS841" s="347"/>
      <c r="BST841" s="347"/>
      <c r="BSU841" s="347"/>
      <c r="BSV841" s="347"/>
      <c r="BSW841" s="347"/>
      <c r="BSX841" s="347"/>
      <c r="BSY841" s="347"/>
      <c r="BSZ841" s="347"/>
      <c r="BTA841" s="347"/>
      <c r="BTB841" s="347"/>
      <c r="BTC841" s="347"/>
      <c r="BTD841" s="347"/>
      <c r="BTE841" s="347"/>
      <c r="BTF841" s="347"/>
      <c r="BTG841" s="347"/>
      <c r="BTH841" s="347"/>
      <c r="BTI841" s="347"/>
      <c r="BTJ841" s="347"/>
      <c r="BTK841" s="347"/>
      <c r="BTL841" s="347"/>
      <c r="BTM841" s="347"/>
      <c r="BTN841" s="347"/>
      <c r="BTO841" s="347"/>
      <c r="BTP841" s="347"/>
      <c r="BTQ841" s="347"/>
      <c r="BTR841" s="347"/>
      <c r="BTS841" s="347"/>
      <c r="BTT841" s="347"/>
      <c r="BTU841" s="347"/>
      <c r="BTV841" s="347"/>
      <c r="BTW841" s="347"/>
      <c r="BTX841" s="347"/>
      <c r="BTY841" s="347"/>
      <c r="BTZ841" s="347"/>
      <c r="BUA841" s="347"/>
      <c r="BUB841" s="347"/>
      <c r="BUC841" s="347"/>
      <c r="BUD841" s="347"/>
      <c r="BUE841" s="347"/>
      <c r="BUF841" s="347"/>
      <c r="BUG841" s="347"/>
      <c r="BUH841" s="347"/>
      <c r="BUI841" s="347"/>
      <c r="BUJ841" s="347"/>
      <c r="BUK841" s="347"/>
      <c r="BUL841" s="347"/>
      <c r="BUM841" s="347"/>
      <c r="BUN841" s="347"/>
      <c r="BUO841" s="347"/>
      <c r="BUP841" s="347"/>
      <c r="BUQ841" s="347"/>
      <c r="BUR841" s="347"/>
      <c r="BUS841" s="347"/>
      <c r="BUT841" s="347"/>
      <c r="BUU841" s="347"/>
      <c r="BUV841" s="347"/>
      <c r="BUW841" s="347"/>
      <c r="BUX841" s="347"/>
      <c r="BUY841" s="347"/>
      <c r="BUZ841" s="347"/>
      <c r="BVA841" s="347"/>
      <c r="BVB841" s="347"/>
      <c r="BVC841" s="347"/>
      <c r="BVD841" s="347"/>
      <c r="BVE841" s="347"/>
      <c r="BVF841" s="347"/>
      <c r="BVG841" s="347"/>
      <c r="BVH841" s="347"/>
      <c r="BVI841" s="347"/>
      <c r="BVJ841" s="347"/>
      <c r="BVK841" s="347"/>
      <c r="BVL841" s="347"/>
      <c r="BVM841" s="347"/>
      <c r="BVN841" s="347"/>
      <c r="BVO841" s="347"/>
      <c r="BVP841" s="347"/>
      <c r="BVQ841" s="347"/>
      <c r="BVR841" s="347"/>
      <c r="BVS841" s="347"/>
      <c r="BVT841" s="347"/>
      <c r="BVU841" s="347"/>
      <c r="BVV841" s="347"/>
      <c r="BVW841" s="347"/>
      <c r="BVX841" s="347"/>
      <c r="BVY841" s="347"/>
      <c r="BVZ841" s="347"/>
      <c r="BWA841" s="347"/>
      <c r="BWB841" s="347"/>
      <c r="BWC841" s="347"/>
      <c r="BWD841" s="347"/>
      <c r="BWE841" s="347"/>
      <c r="BWF841" s="347"/>
      <c r="BWG841" s="347"/>
      <c r="BWH841" s="347"/>
      <c r="BWI841" s="347"/>
      <c r="BWJ841" s="347"/>
      <c r="BWK841" s="347"/>
      <c r="BWL841" s="347"/>
      <c r="BWM841" s="347"/>
      <c r="BWN841" s="347"/>
      <c r="BWO841" s="347"/>
      <c r="BWP841" s="347"/>
      <c r="BWQ841" s="347"/>
      <c r="BWR841" s="347"/>
      <c r="BWS841" s="347"/>
      <c r="BWT841" s="347"/>
      <c r="BWU841" s="347"/>
      <c r="BWV841" s="347"/>
      <c r="BWW841" s="347"/>
      <c r="BWX841" s="347"/>
      <c r="BWY841" s="347"/>
      <c r="BWZ841" s="347"/>
      <c r="BXA841" s="347"/>
      <c r="BXB841" s="347"/>
      <c r="BXC841" s="347"/>
      <c r="BXD841" s="347"/>
      <c r="BXE841" s="347"/>
      <c r="BXF841" s="347"/>
      <c r="BXG841" s="347"/>
      <c r="BXH841" s="347"/>
      <c r="BXI841" s="347"/>
      <c r="BXJ841" s="347"/>
      <c r="BXK841" s="347"/>
      <c r="BXL841" s="347"/>
      <c r="BXM841" s="347"/>
      <c r="BXN841" s="347"/>
      <c r="BXO841" s="347"/>
      <c r="BXP841" s="347"/>
      <c r="BXQ841" s="347"/>
      <c r="BXR841" s="347"/>
      <c r="BXS841" s="347"/>
      <c r="BXT841" s="347"/>
      <c r="BXU841" s="347"/>
      <c r="BXV841" s="347"/>
      <c r="BXW841" s="347"/>
      <c r="BXX841" s="347"/>
      <c r="BXY841" s="347"/>
      <c r="BXZ841" s="347"/>
      <c r="BYA841" s="347"/>
      <c r="BYB841" s="347"/>
      <c r="BYC841" s="347"/>
      <c r="BYD841" s="347"/>
      <c r="BYE841" s="347"/>
      <c r="BYF841" s="347"/>
      <c r="BYG841" s="347"/>
      <c r="BYH841" s="347"/>
      <c r="BYI841" s="347"/>
      <c r="BYJ841" s="347"/>
      <c r="BYK841" s="347"/>
      <c r="BYL841" s="347"/>
      <c r="BYM841" s="347"/>
      <c r="BYN841" s="347"/>
      <c r="BYO841" s="347"/>
      <c r="BYP841" s="347"/>
      <c r="BYQ841" s="347"/>
      <c r="BYR841" s="347"/>
      <c r="BYS841" s="347"/>
      <c r="BYT841" s="347"/>
      <c r="BYU841" s="347"/>
      <c r="BYV841" s="347"/>
      <c r="BYW841" s="347"/>
      <c r="BYX841" s="347"/>
      <c r="BYY841" s="347"/>
      <c r="BYZ841" s="347"/>
      <c r="BZA841" s="347"/>
      <c r="BZB841" s="347"/>
      <c r="BZC841" s="347"/>
      <c r="BZD841" s="347"/>
      <c r="BZE841" s="347"/>
      <c r="BZF841" s="347"/>
      <c r="BZG841" s="347"/>
      <c r="BZH841" s="347"/>
      <c r="BZI841" s="347"/>
      <c r="BZJ841" s="347"/>
      <c r="BZK841" s="347"/>
      <c r="BZL841" s="347"/>
      <c r="BZM841" s="347"/>
      <c r="BZN841" s="347"/>
      <c r="BZO841" s="347"/>
      <c r="BZP841" s="347"/>
      <c r="BZQ841" s="347"/>
      <c r="BZR841" s="347"/>
      <c r="BZS841" s="347"/>
      <c r="BZT841" s="347"/>
      <c r="BZU841" s="347"/>
      <c r="BZV841" s="347"/>
      <c r="BZW841" s="347"/>
      <c r="BZX841" s="347"/>
      <c r="BZY841" s="347"/>
      <c r="BZZ841" s="347"/>
      <c r="CAA841" s="347"/>
      <c r="CAB841" s="347"/>
      <c r="CAC841" s="347"/>
      <c r="CAD841" s="347"/>
      <c r="CAE841" s="347"/>
      <c r="CAF841" s="347"/>
      <c r="CAG841" s="347"/>
      <c r="CAH841" s="347"/>
      <c r="CAI841" s="347"/>
      <c r="CAJ841" s="347"/>
      <c r="CAK841" s="347"/>
      <c r="CAL841" s="347"/>
      <c r="CAM841" s="347"/>
      <c r="CAN841" s="347"/>
      <c r="CAO841" s="347"/>
      <c r="CAP841" s="347"/>
      <c r="CAQ841" s="347"/>
      <c r="CAR841" s="347"/>
      <c r="CAS841" s="347"/>
      <c r="CAT841" s="347"/>
      <c r="CAU841" s="347"/>
      <c r="CAV841" s="347"/>
      <c r="CAW841" s="347"/>
      <c r="CAX841" s="347"/>
      <c r="CAY841" s="347"/>
      <c r="CAZ841" s="347"/>
      <c r="CBA841" s="347"/>
      <c r="CBB841" s="347"/>
      <c r="CBC841" s="347"/>
      <c r="CBD841" s="347"/>
      <c r="CBE841" s="347"/>
      <c r="CBF841" s="347"/>
      <c r="CBG841" s="347"/>
      <c r="CBH841" s="347"/>
      <c r="CBI841" s="347"/>
      <c r="CBJ841" s="347"/>
      <c r="CBK841" s="347"/>
      <c r="CBL841" s="347"/>
      <c r="CBM841" s="347"/>
      <c r="CBN841" s="347"/>
      <c r="CBO841" s="347"/>
      <c r="CBP841" s="347"/>
      <c r="CBQ841" s="347"/>
      <c r="CBR841" s="347"/>
      <c r="CBS841" s="347"/>
      <c r="CBT841" s="347"/>
      <c r="CBU841" s="347"/>
      <c r="CBV841" s="347"/>
      <c r="CBW841" s="347"/>
      <c r="CBX841" s="347"/>
      <c r="CBY841" s="347"/>
      <c r="CBZ841" s="347"/>
      <c r="CCA841" s="347"/>
      <c r="CCB841" s="347"/>
      <c r="CCC841" s="347"/>
      <c r="CCD841" s="347"/>
      <c r="CCE841" s="347"/>
      <c r="CCF841" s="347"/>
      <c r="CCG841" s="347"/>
      <c r="CCH841" s="347"/>
      <c r="CCI841" s="347"/>
      <c r="CCJ841" s="347"/>
      <c r="CCK841" s="347"/>
      <c r="CCL841" s="347"/>
      <c r="CCM841" s="347"/>
      <c r="CCN841" s="347"/>
      <c r="CCO841" s="347"/>
      <c r="CCP841" s="347"/>
      <c r="CCQ841" s="347"/>
      <c r="CCR841" s="347"/>
      <c r="CCS841" s="347"/>
      <c r="CCT841" s="347"/>
      <c r="CCU841" s="347"/>
      <c r="CCV841" s="347"/>
      <c r="CCW841" s="347"/>
      <c r="CCX841" s="347"/>
      <c r="CCY841" s="347"/>
      <c r="CCZ841" s="347"/>
      <c r="CDA841" s="347"/>
      <c r="CDB841" s="347"/>
      <c r="CDC841" s="347"/>
      <c r="CDD841" s="347"/>
      <c r="CDE841" s="347"/>
      <c r="CDF841" s="347"/>
      <c r="CDG841" s="347"/>
      <c r="CDH841" s="347"/>
      <c r="CDI841" s="347"/>
      <c r="CDJ841" s="347"/>
      <c r="CDK841" s="347"/>
      <c r="CDL841" s="347"/>
      <c r="CDM841" s="347"/>
      <c r="CDN841" s="347"/>
      <c r="CDO841" s="347"/>
      <c r="CDP841" s="347"/>
      <c r="CDQ841" s="347"/>
      <c r="CDR841" s="347"/>
      <c r="CDS841" s="347"/>
      <c r="CDT841" s="347"/>
      <c r="CDU841" s="347"/>
      <c r="CDV841" s="347"/>
      <c r="CDW841" s="347"/>
      <c r="CDX841" s="347"/>
      <c r="CDY841" s="347"/>
      <c r="CDZ841" s="347"/>
      <c r="CEA841" s="347"/>
      <c r="CEB841" s="347"/>
      <c r="CEC841" s="347"/>
      <c r="CED841" s="347"/>
      <c r="CEE841" s="347"/>
      <c r="CEF841" s="347"/>
      <c r="CEG841" s="347"/>
      <c r="CEH841" s="347"/>
      <c r="CEI841" s="347"/>
      <c r="CEJ841" s="347"/>
      <c r="CEK841" s="347"/>
      <c r="CEL841" s="347"/>
      <c r="CEM841" s="347"/>
      <c r="CEN841" s="347"/>
      <c r="CEO841" s="347"/>
      <c r="CEP841" s="347"/>
      <c r="CEQ841" s="347"/>
      <c r="CER841" s="347"/>
      <c r="CES841" s="347"/>
      <c r="CET841" s="347"/>
      <c r="CEU841" s="347"/>
      <c r="CEV841" s="347"/>
      <c r="CEW841" s="347"/>
      <c r="CEX841" s="347"/>
      <c r="CEY841" s="347"/>
      <c r="CEZ841" s="347"/>
      <c r="CFA841" s="347"/>
      <c r="CFB841" s="347"/>
      <c r="CFC841" s="347"/>
      <c r="CFD841" s="347"/>
      <c r="CFE841" s="347"/>
      <c r="CFF841" s="347"/>
      <c r="CFG841" s="347"/>
      <c r="CFH841" s="347"/>
      <c r="CFI841" s="347"/>
      <c r="CFJ841" s="347"/>
      <c r="CFK841" s="347"/>
      <c r="CFL841" s="347"/>
      <c r="CFM841" s="347"/>
      <c r="CFN841" s="347"/>
      <c r="CFO841" s="347"/>
      <c r="CFP841" s="347"/>
      <c r="CFQ841" s="347"/>
      <c r="CFR841" s="347"/>
      <c r="CFS841" s="347"/>
      <c r="CFT841" s="347"/>
      <c r="CFU841" s="347"/>
      <c r="CFV841" s="347"/>
      <c r="CFW841" s="347"/>
      <c r="CFX841" s="347"/>
      <c r="CFY841" s="347"/>
      <c r="CFZ841" s="347"/>
      <c r="CGA841" s="347"/>
      <c r="CGB841" s="347"/>
      <c r="CGC841" s="347"/>
      <c r="CGD841" s="347"/>
      <c r="CGE841" s="347"/>
      <c r="CGF841" s="347"/>
      <c r="CGG841" s="347"/>
      <c r="CGH841" s="347"/>
      <c r="CGI841" s="347"/>
      <c r="CGJ841" s="347"/>
      <c r="CGK841" s="347"/>
      <c r="CGL841" s="347"/>
      <c r="CGM841" s="347"/>
      <c r="CGN841" s="347"/>
      <c r="CGO841" s="347"/>
      <c r="CGP841" s="347"/>
      <c r="CGQ841" s="347"/>
      <c r="CGR841" s="347"/>
      <c r="CGS841" s="347"/>
      <c r="CGT841" s="347"/>
      <c r="CGU841" s="347"/>
      <c r="CGV841" s="347"/>
      <c r="CGW841" s="347"/>
      <c r="CGX841" s="347"/>
      <c r="CGY841" s="347"/>
      <c r="CGZ841" s="347"/>
      <c r="CHA841" s="347"/>
      <c r="CHB841" s="347"/>
      <c r="CHC841" s="347"/>
      <c r="CHD841" s="347"/>
      <c r="CHE841" s="347"/>
      <c r="CHF841" s="347"/>
      <c r="CHG841" s="347"/>
      <c r="CHH841" s="347"/>
      <c r="CHI841" s="347"/>
      <c r="CHJ841" s="347"/>
      <c r="CHK841" s="347"/>
      <c r="CHL841" s="347"/>
      <c r="CHM841" s="347"/>
      <c r="CHN841" s="347"/>
      <c r="CHO841" s="347"/>
      <c r="CHP841" s="347"/>
      <c r="CHQ841" s="347"/>
      <c r="CHR841" s="347"/>
      <c r="CHS841" s="347"/>
      <c r="CHT841" s="347"/>
      <c r="CHU841" s="347"/>
      <c r="CHV841" s="347"/>
      <c r="CHW841" s="347"/>
      <c r="CHX841" s="347"/>
      <c r="CHY841" s="347"/>
      <c r="CHZ841" s="347"/>
      <c r="CIA841" s="347"/>
      <c r="CIB841" s="347"/>
      <c r="CIC841" s="347"/>
      <c r="CID841" s="347"/>
      <c r="CIE841" s="347"/>
      <c r="CIF841" s="347"/>
      <c r="CIG841" s="347"/>
      <c r="CIH841" s="347"/>
      <c r="CII841" s="347"/>
      <c r="CIJ841" s="347"/>
      <c r="CIK841" s="347"/>
      <c r="CIL841" s="347"/>
      <c r="CIM841" s="347"/>
      <c r="CIN841" s="347"/>
      <c r="CIO841" s="347"/>
      <c r="CIP841" s="347"/>
      <c r="CIQ841" s="347"/>
      <c r="CIR841" s="347"/>
      <c r="CIS841" s="347"/>
      <c r="CIT841" s="347"/>
      <c r="CIU841" s="347"/>
      <c r="CIV841" s="347"/>
      <c r="CIW841" s="347"/>
      <c r="CIX841" s="347"/>
      <c r="CIY841" s="347"/>
      <c r="CIZ841" s="347"/>
      <c r="CJA841" s="347"/>
      <c r="CJB841" s="347"/>
      <c r="CJC841" s="347"/>
      <c r="CJD841" s="347"/>
      <c r="CJE841" s="347"/>
      <c r="CJF841" s="347"/>
      <c r="CJG841" s="347"/>
      <c r="CJH841" s="347"/>
      <c r="CJI841" s="347"/>
      <c r="CJJ841" s="347"/>
      <c r="CJK841" s="347"/>
      <c r="CJL841" s="347"/>
      <c r="CJM841" s="347"/>
      <c r="CJN841" s="347"/>
      <c r="CJO841" s="347"/>
      <c r="CJP841" s="347"/>
      <c r="CJQ841" s="347"/>
      <c r="CJR841" s="347"/>
      <c r="CJS841" s="347"/>
      <c r="CJT841" s="347"/>
      <c r="CJU841" s="347"/>
      <c r="CJV841" s="347"/>
      <c r="CJW841" s="347"/>
      <c r="CJX841" s="347"/>
      <c r="CJY841" s="347"/>
      <c r="CJZ841" s="347"/>
      <c r="CKA841" s="347"/>
      <c r="CKB841" s="347"/>
      <c r="CKC841" s="347"/>
      <c r="CKD841" s="347"/>
      <c r="CKE841" s="347"/>
      <c r="CKF841" s="347"/>
      <c r="CKG841" s="347"/>
      <c r="CKH841" s="347"/>
      <c r="CKI841" s="347"/>
      <c r="CKJ841" s="347"/>
      <c r="CKK841" s="347"/>
      <c r="CKL841" s="347"/>
      <c r="CKM841" s="347"/>
      <c r="CKN841" s="347"/>
      <c r="CKO841" s="347"/>
      <c r="CKP841" s="347"/>
      <c r="CKQ841" s="347"/>
      <c r="CKR841" s="347"/>
      <c r="CKS841" s="347"/>
      <c r="CKT841" s="347"/>
      <c r="CKU841" s="347"/>
      <c r="CKV841" s="347"/>
      <c r="CKW841" s="347"/>
      <c r="CKX841" s="347"/>
      <c r="CKY841" s="347"/>
      <c r="CKZ841" s="347"/>
      <c r="CLA841" s="347"/>
      <c r="CLB841" s="347"/>
      <c r="CLC841" s="347"/>
      <c r="CLD841" s="347"/>
      <c r="CLE841" s="347"/>
      <c r="CLF841" s="347"/>
      <c r="CLG841" s="347"/>
      <c r="CLH841" s="347"/>
      <c r="CLI841" s="347"/>
      <c r="CLJ841" s="347"/>
      <c r="CLK841" s="347"/>
      <c r="CLL841" s="347"/>
      <c r="CLM841" s="347"/>
      <c r="CLN841" s="347"/>
      <c r="CLO841" s="347"/>
      <c r="CLP841" s="347"/>
      <c r="CLQ841" s="347"/>
      <c r="CLR841" s="347"/>
      <c r="CLS841" s="347"/>
      <c r="CLT841" s="347"/>
      <c r="CLU841" s="347"/>
      <c r="CLV841" s="347"/>
      <c r="CLW841" s="347"/>
      <c r="CLX841" s="347"/>
      <c r="CLY841" s="347"/>
      <c r="CLZ841" s="347"/>
      <c r="CMA841" s="347"/>
      <c r="CMB841" s="347"/>
      <c r="CMC841" s="347"/>
      <c r="CMD841" s="347"/>
      <c r="CME841" s="347"/>
      <c r="CMF841" s="347"/>
      <c r="CMG841" s="347"/>
      <c r="CMH841" s="347"/>
      <c r="CMI841" s="347"/>
      <c r="CMJ841" s="347"/>
      <c r="CMK841" s="347"/>
      <c r="CML841" s="347"/>
      <c r="CMM841" s="347"/>
      <c r="CMN841" s="347"/>
      <c r="CMO841" s="347"/>
      <c r="CMP841" s="347"/>
      <c r="CMQ841" s="347"/>
      <c r="CMR841" s="347"/>
      <c r="CMS841" s="347"/>
      <c r="CMT841" s="347"/>
      <c r="CMU841" s="347"/>
      <c r="CMV841" s="347"/>
      <c r="CMW841" s="347"/>
      <c r="CMX841" s="347"/>
      <c r="CMY841" s="347"/>
      <c r="CMZ841" s="347"/>
      <c r="CNA841" s="347"/>
      <c r="CNB841" s="347"/>
      <c r="CNC841" s="347"/>
      <c r="CND841" s="347"/>
      <c r="CNE841" s="347"/>
      <c r="CNF841" s="347"/>
      <c r="CNG841" s="347"/>
      <c r="CNH841" s="347"/>
      <c r="CNI841" s="347"/>
      <c r="CNJ841" s="347"/>
      <c r="CNK841" s="347"/>
      <c r="CNL841" s="347"/>
      <c r="CNM841" s="347"/>
      <c r="CNN841" s="347"/>
      <c r="CNO841" s="347"/>
      <c r="CNP841" s="347"/>
      <c r="CNQ841" s="347"/>
      <c r="CNR841" s="347"/>
      <c r="CNS841" s="347"/>
      <c r="CNT841" s="347"/>
      <c r="CNU841" s="347"/>
      <c r="CNV841" s="347"/>
      <c r="CNW841" s="347"/>
      <c r="CNX841" s="347"/>
      <c r="CNY841" s="347"/>
      <c r="CNZ841" s="347"/>
      <c r="COA841" s="347"/>
      <c r="COB841" s="347"/>
      <c r="COC841" s="347"/>
      <c r="COD841" s="347"/>
      <c r="COE841" s="347"/>
      <c r="COF841" s="347"/>
      <c r="COG841" s="347"/>
      <c r="COH841" s="347"/>
      <c r="COI841" s="347"/>
      <c r="COJ841" s="347"/>
      <c r="COK841" s="347"/>
      <c r="COL841" s="347"/>
      <c r="COM841" s="347"/>
      <c r="CON841" s="347"/>
      <c r="COO841" s="347"/>
      <c r="COP841" s="347"/>
      <c r="COQ841" s="347"/>
      <c r="COR841" s="347"/>
      <c r="COS841" s="347"/>
      <c r="COT841" s="347"/>
      <c r="COU841" s="347"/>
      <c r="COV841" s="347"/>
      <c r="COW841" s="347"/>
      <c r="COX841" s="347"/>
      <c r="COY841" s="347"/>
      <c r="COZ841" s="347"/>
      <c r="CPA841" s="347"/>
      <c r="CPB841" s="347"/>
      <c r="CPC841" s="347"/>
      <c r="CPD841" s="347"/>
      <c r="CPE841" s="347"/>
      <c r="CPF841" s="347"/>
      <c r="CPG841" s="347"/>
      <c r="CPH841" s="347"/>
      <c r="CPI841" s="347"/>
      <c r="CPJ841" s="347"/>
      <c r="CPK841" s="347"/>
      <c r="CPL841" s="347"/>
      <c r="CPM841" s="347"/>
      <c r="CPN841" s="347"/>
      <c r="CPO841" s="347"/>
      <c r="CPP841" s="347"/>
      <c r="CPQ841" s="347"/>
      <c r="CPR841" s="347"/>
      <c r="CPS841" s="347"/>
      <c r="CPT841" s="347"/>
      <c r="CPU841" s="347"/>
      <c r="CPV841" s="347"/>
      <c r="CPW841" s="347"/>
      <c r="CPX841" s="347"/>
      <c r="CPY841" s="347"/>
      <c r="CPZ841" s="347"/>
      <c r="CQA841" s="347"/>
      <c r="CQB841" s="347"/>
      <c r="CQC841" s="347"/>
      <c r="CQD841" s="347"/>
      <c r="CQE841" s="347"/>
      <c r="CQF841" s="347"/>
      <c r="CQG841" s="347"/>
      <c r="CQH841" s="347"/>
      <c r="CQI841" s="347"/>
      <c r="CQJ841" s="347"/>
      <c r="CQK841" s="347"/>
      <c r="CQL841" s="347"/>
      <c r="CQM841" s="347"/>
      <c r="CQN841" s="347"/>
      <c r="CQO841" s="347"/>
      <c r="CQP841" s="347"/>
      <c r="CQQ841" s="347"/>
      <c r="CQR841" s="347"/>
      <c r="CQS841" s="347"/>
      <c r="CQT841" s="347"/>
      <c r="CQU841" s="347"/>
      <c r="CQV841" s="347"/>
      <c r="CQW841" s="347"/>
      <c r="CQX841" s="347"/>
      <c r="CQY841" s="347"/>
      <c r="CQZ841" s="347"/>
      <c r="CRA841" s="347"/>
      <c r="CRB841" s="347"/>
      <c r="CRC841" s="347"/>
      <c r="CRD841" s="347"/>
      <c r="CRE841" s="347"/>
      <c r="CRF841" s="347"/>
      <c r="CRG841" s="347"/>
      <c r="CRH841" s="347"/>
      <c r="CRI841" s="347"/>
      <c r="CRJ841" s="347"/>
      <c r="CRK841" s="347"/>
      <c r="CRL841" s="347"/>
      <c r="CRM841" s="347"/>
      <c r="CRN841" s="347"/>
      <c r="CRO841" s="347"/>
      <c r="CRP841" s="347"/>
      <c r="CRQ841" s="347"/>
      <c r="CRR841" s="347"/>
      <c r="CRS841" s="347"/>
      <c r="CRT841" s="347"/>
      <c r="CRU841" s="347"/>
      <c r="CRV841" s="347"/>
      <c r="CRW841" s="347"/>
      <c r="CRX841" s="347"/>
      <c r="CRY841" s="347"/>
      <c r="CRZ841" s="347"/>
      <c r="CSA841" s="347"/>
      <c r="CSB841" s="347"/>
      <c r="CSC841" s="347"/>
      <c r="CSD841" s="347"/>
      <c r="CSE841" s="347"/>
      <c r="CSF841" s="347"/>
      <c r="CSG841" s="347"/>
      <c r="CSH841" s="347"/>
      <c r="CSI841" s="347"/>
      <c r="CSJ841" s="347"/>
      <c r="CSK841" s="347"/>
      <c r="CSL841" s="347"/>
      <c r="CSM841" s="347"/>
      <c r="CSN841" s="347"/>
      <c r="CSO841" s="347"/>
      <c r="CSP841" s="347"/>
      <c r="CSQ841" s="347"/>
      <c r="CSR841" s="347"/>
      <c r="CSS841" s="347"/>
      <c r="CST841" s="347"/>
      <c r="CSU841" s="347"/>
      <c r="CSV841" s="347"/>
      <c r="CSW841" s="347"/>
      <c r="CSX841" s="347"/>
      <c r="CSY841" s="347"/>
      <c r="CSZ841" s="347"/>
      <c r="CTA841" s="347"/>
      <c r="CTB841" s="347"/>
      <c r="CTC841" s="347"/>
      <c r="CTD841" s="347"/>
      <c r="CTE841" s="347"/>
      <c r="CTF841" s="347"/>
      <c r="CTG841" s="347"/>
      <c r="CTH841" s="347"/>
      <c r="CTI841" s="347"/>
      <c r="CTJ841" s="347"/>
      <c r="CTK841" s="347"/>
      <c r="CTL841" s="347"/>
      <c r="CTM841" s="347"/>
      <c r="CTN841" s="347"/>
      <c r="CTO841" s="347"/>
      <c r="CTP841" s="347"/>
      <c r="CTQ841" s="347"/>
      <c r="CTR841" s="347"/>
      <c r="CTS841" s="347"/>
      <c r="CTT841" s="347"/>
      <c r="CTU841" s="347"/>
      <c r="CTV841" s="347"/>
      <c r="CTW841" s="347"/>
      <c r="CTX841" s="347"/>
      <c r="CTY841" s="347"/>
      <c r="CTZ841" s="347"/>
      <c r="CUA841" s="347"/>
      <c r="CUB841" s="347"/>
      <c r="CUC841" s="347"/>
      <c r="CUD841" s="347"/>
      <c r="CUE841" s="347"/>
      <c r="CUF841" s="347"/>
      <c r="CUG841" s="347"/>
      <c r="CUH841" s="347"/>
      <c r="CUI841" s="347"/>
      <c r="CUJ841" s="347"/>
      <c r="CUK841" s="347"/>
      <c r="CUL841" s="347"/>
      <c r="CUM841" s="347"/>
      <c r="CUN841" s="347"/>
      <c r="CUO841" s="347"/>
      <c r="CUP841" s="347"/>
      <c r="CUQ841" s="347"/>
      <c r="CUR841" s="347"/>
      <c r="CUS841" s="347"/>
      <c r="CUT841" s="347"/>
      <c r="CUU841" s="347"/>
      <c r="CUV841" s="347"/>
      <c r="CUW841" s="347"/>
      <c r="CUX841" s="347"/>
      <c r="CUY841" s="347"/>
      <c r="CUZ841" s="347"/>
      <c r="CVA841" s="347"/>
      <c r="CVB841" s="347"/>
      <c r="CVC841" s="347"/>
      <c r="CVD841" s="347"/>
      <c r="CVE841" s="347"/>
      <c r="CVF841" s="347"/>
      <c r="CVG841" s="347"/>
      <c r="CVH841" s="347"/>
      <c r="CVI841" s="347"/>
      <c r="CVJ841" s="347"/>
      <c r="CVK841" s="347"/>
      <c r="CVL841" s="347"/>
      <c r="CVM841" s="347"/>
      <c r="CVN841" s="347"/>
      <c r="CVO841" s="347"/>
      <c r="CVP841" s="347"/>
      <c r="CVQ841" s="347"/>
      <c r="CVR841" s="347"/>
      <c r="CVS841" s="347"/>
      <c r="CVT841" s="347"/>
      <c r="CVU841" s="347"/>
      <c r="CVV841" s="347"/>
      <c r="CVW841" s="347"/>
      <c r="CVX841" s="347"/>
      <c r="CVY841" s="347"/>
      <c r="CVZ841" s="347"/>
      <c r="CWA841" s="347"/>
      <c r="CWB841" s="347"/>
      <c r="CWC841" s="347"/>
      <c r="CWD841" s="347"/>
      <c r="CWE841" s="347"/>
      <c r="CWF841" s="347"/>
      <c r="CWG841" s="347"/>
      <c r="CWH841" s="347"/>
      <c r="CWI841" s="347"/>
      <c r="CWJ841" s="347"/>
      <c r="CWK841" s="347"/>
      <c r="CWL841" s="347"/>
      <c r="CWM841" s="347"/>
      <c r="CWN841" s="347"/>
      <c r="CWO841" s="347"/>
      <c r="CWP841" s="347"/>
      <c r="CWQ841" s="347"/>
      <c r="CWR841" s="347"/>
      <c r="CWS841" s="347"/>
      <c r="CWT841" s="347"/>
      <c r="CWU841" s="347"/>
      <c r="CWV841" s="347"/>
      <c r="CWW841" s="347"/>
      <c r="CWX841" s="347"/>
      <c r="CWY841" s="347"/>
      <c r="CWZ841" s="347"/>
      <c r="CXA841" s="347"/>
      <c r="CXB841" s="347"/>
      <c r="CXC841" s="347"/>
      <c r="CXD841" s="347"/>
      <c r="CXE841" s="347"/>
      <c r="CXF841" s="347"/>
      <c r="CXG841" s="347"/>
      <c r="CXH841" s="347"/>
      <c r="CXI841" s="347"/>
      <c r="CXJ841" s="347"/>
      <c r="CXK841" s="347"/>
      <c r="CXL841" s="347"/>
      <c r="CXM841" s="347"/>
      <c r="CXN841" s="347"/>
      <c r="CXO841" s="347"/>
      <c r="CXP841" s="347"/>
      <c r="CXQ841" s="347"/>
      <c r="CXR841" s="347"/>
      <c r="CXS841" s="347"/>
      <c r="CXT841" s="347"/>
      <c r="CXU841" s="347"/>
      <c r="CXV841" s="347"/>
      <c r="CXW841" s="347"/>
      <c r="CXX841" s="347"/>
      <c r="CXY841" s="347"/>
      <c r="CXZ841" s="347"/>
      <c r="CYA841" s="347"/>
      <c r="CYB841" s="347"/>
      <c r="CYC841" s="347"/>
      <c r="CYD841" s="347"/>
      <c r="CYE841" s="347"/>
      <c r="CYF841" s="347"/>
      <c r="CYG841" s="347"/>
      <c r="CYH841" s="347"/>
      <c r="CYI841" s="347"/>
      <c r="CYJ841" s="347"/>
      <c r="CYK841" s="347"/>
      <c r="CYL841" s="347"/>
      <c r="CYM841" s="347"/>
      <c r="CYN841" s="347"/>
      <c r="CYO841" s="347"/>
      <c r="CYP841" s="347"/>
      <c r="CYQ841" s="347"/>
      <c r="CYR841" s="347"/>
      <c r="CYS841" s="347"/>
      <c r="CYT841" s="347"/>
      <c r="CYU841" s="347"/>
      <c r="CYV841" s="347"/>
      <c r="CYW841" s="347"/>
      <c r="CYX841" s="347"/>
      <c r="CYY841" s="347"/>
      <c r="CYZ841" s="347"/>
      <c r="CZA841" s="347"/>
      <c r="CZB841" s="347"/>
      <c r="CZC841" s="347"/>
      <c r="CZD841" s="347"/>
      <c r="CZE841" s="347"/>
      <c r="CZF841" s="347"/>
      <c r="CZG841" s="347"/>
      <c r="CZH841" s="347"/>
      <c r="CZI841" s="347"/>
      <c r="CZJ841" s="347"/>
      <c r="CZK841" s="347"/>
      <c r="CZL841" s="347"/>
      <c r="CZM841" s="347"/>
      <c r="CZN841" s="347"/>
      <c r="CZO841" s="347"/>
      <c r="CZP841" s="347"/>
      <c r="CZQ841" s="347"/>
      <c r="CZR841" s="347"/>
      <c r="CZS841" s="347"/>
      <c r="CZT841" s="347"/>
      <c r="CZU841" s="347"/>
      <c r="CZV841" s="347"/>
      <c r="CZW841" s="347"/>
      <c r="CZX841" s="347"/>
      <c r="CZY841" s="347"/>
      <c r="CZZ841" s="347"/>
      <c r="DAA841" s="347"/>
      <c r="DAB841" s="347"/>
      <c r="DAC841" s="347"/>
      <c r="DAD841" s="347"/>
      <c r="DAE841" s="347"/>
      <c r="DAF841" s="347"/>
      <c r="DAG841" s="347"/>
      <c r="DAH841" s="347"/>
      <c r="DAI841" s="347"/>
      <c r="DAJ841" s="347"/>
      <c r="DAK841" s="347"/>
      <c r="DAL841" s="347"/>
      <c r="DAM841" s="347"/>
      <c r="DAN841" s="347"/>
      <c r="DAO841" s="347"/>
      <c r="DAP841" s="347"/>
      <c r="DAQ841" s="347"/>
      <c r="DAR841" s="347"/>
      <c r="DAS841" s="347"/>
      <c r="DAT841" s="347"/>
      <c r="DAU841" s="347"/>
      <c r="DAV841" s="347"/>
      <c r="DAW841" s="347"/>
      <c r="DAX841" s="347"/>
      <c r="DAY841" s="347"/>
      <c r="DAZ841" s="347"/>
      <c r="DBA841" s="347"/>
      <c r="DBB841" s="347"/>
      <c r="DBC841" s="347"/>
      <c r="DBD841" s="347"/>
      <c r="DBE841" s="347"/>
      <c r="DBF841" s="347"/>
      <c r="DBG841" s="347"/>
      <c r="DBH841" s="347"/>
      <c r="DBI841" s="347"/>
      <c r="DBJ841" s="347"/>
      <c r="DBK841" s="347"/>
      <c r="DBL841" s="347"/>
      <c r="DBM841" s="347"/>
      <c r="DBN841" s="347"/>
      <c r="DBO841" s="347"/>
      <c r="DBP841" s="347"/>
      <c r="DBQ841" s="347"/>
      <c r="DBR841" s="347"/>
      <c r="DBS841" s="347"/>
      <c r="DBT841" s="347"/>
      <c r="DBU841" s="347"/>
      <c r="DBV841" s="347"/>
      <c r="DBW841" s="347"/>
      <c r="DBX841" s="347"/>
      <c r="DBY841" s="347"/>
      <c r="DBZ841" s="347"/>
      <c r="DCA841" s="347"/>
      <c r="DCB841" s="347"/>
      <c r="DCC841" s="347"/>
      <c r="DCD841" s="347"/>
      <c r="DCE841" s="347"/>
      <c r="DCF841" s="347"/>
      <c r="DCG841" s="347"/>
      <c r="DCH841" s="347"/>
      <c r="DCI841" s="347"/>
      <c r="DCJ841" s="347"/>
      <c r="DCK841" s="347"/>
      <c r="DCL841" s="347"/>
      <c r="DCM841" s="347"/>
      <c r="DCN841" s="347"/>
      <c r="DCO841" s="347"/>
      <c r="DCP841" s="347"/>
      <c r="DCQ841" s="347"/>
      <c r="DCR841" s="347"/>
      <c r="DCS841" s="347"/>
      <c r="DCT841" s="347"/>
      <c r="DCU841" s="347"/>
      <c r="DCV841" s="347"/>
      <c r="DCW841" s="347"/>
      <c r="DCX841" s="347"/>
      <c r="DCY841" s="347"/>
      <c r="DCZ841" s="347"/>
      <c r="DDA841" s="347"/>
      <c r="DDB841" s="347"/>
      <c r="DDC841" s="347"/>
      <c r="DDD841" s="347"/>
      <c r="DDE841" s="347"/>
      <c r="DDF841" s="347"/>
      <c r="DDG841" s="347"/>
      <c r="DDH841" s="347"/>
      <c r="DDI841" s="347"/>
      <c r="DDJ841" s="347"/>
      <c r="DDK841" s="347"/>
      <c r="DDL841" s="347"/>
      <c r="DDM841" s="347"/>
      <c r="DDN841" s="347"/>
      <c r="DDO841" s="347"/>
      <c r="DDP841" s="347"/>
      <c r="DDQ841" s="347"/>
      <c r="DDR841" s="347"/>
      <c r="DDS841" s="347"/>
      <c r="DDT841" s="347"/>
      <c r="DDU841" s="347"/>
      <c r="DDV841" s="347"/>
      <c r="DDW841" s="347"/>
      <c r="DDX841" s="347"/>
      <c r="DDY841" s="347"/>
      <c r="DDZ841" s="347"/>
      <c r="DEA841" s="347"/>
      <c r="DEB841" s="347"/>
      <c r="DEC841" s="347"/>
      <c r="DED841" s="347"/>
      <c r="DEE841" s="347"/>
      <c r="DEF841" s="347"/>
      <c r="DEG841" s="347"/>
      <c r="DEH841" s="347"/>
      <c r="DEI841" s="347"/>
      <c r="DEJ841" s="347"/>
      <c r="DEK841" s="347"/>
      <c r="DEL841" s="347"/>
      <c r="DEM841" s="347"/>
      <c r="DEN841" s="347"/>
      <c r="DEO841" s="347"/>
      <c r="DEP841" s="347"/>
      <c r="DEQ841" s="347"/>
      <c r="DER841" s="347"/>
      <c r="DES841" s="347"/>
      <c r="DET841" s="347"/>
      <c r="DEU841" s="347"/>
      <c r="DEV841" s="347"/>
      <c r="DEW841" s="347"/>
      <c r="DEX841" s="347"/>
      <c r="DEY841" s="347"/>
      <c r="DEZ841" s="347"/>
      <c r="DFA841" s="347"/>
      <c r="DFB841" s="347"/>
      <c r="DFC841" s="347"/>
      <c r="DFD841" s="347"/>
      <c r="DFE841" s="347"/>
      <c r="DFF841" s="347"/>
      <c r="DFG841" s="347"/>
      <c r="DFH841" s="347"/>
      <c r="DFI841" s="347"/>
      <c r="DFJ841" s="347"/>
      <c r="DFK841" s="347"/>
      <c r="DFL841" s="347"/>
      <c r="DFM841" s="347"/>
      <c r="DFN841" s="347"/>
      <c r="DFO841" s="347"/>
      <c r="DFP841" s="347"/>
      <c r="DFQ841" s="347"/>
      <c r="DFR841" s="347"/>
      <c r="DFS841" s="347"/>
      <c r="DFT841" s="347"/>
      <c r="DFU841" s="347"/>
      <c r="DFV841" s="347"/>
      <c r="DFW841" s="347"/>
      <c r="DFX841" s="347"/>
      <c r="DFY841" s="347"/>
      <c r="DFZ841" s="347"/>
      <c r="DGA841" s="347"/>
      <c r="DGB841" s="347"/>
      <c r="DGC841" s="347"/>
      <c r="DGD841" s="347"/>
      <c r="DGE841" s="347"/>
      <c r="DGF841" s="347"/>
      <c r="DGG841" s="347"/>
      <c r="DGH841" s="347"/>
      <c r="DGI841" s="347"/>
      <c r="DGJ841" s="347"/>
      <c r="DGK841" s="347"/>
      <c r="DGL841" s="347"/>
      <c r="DGM841" s="347"/>
      <c r="DGN841" s="347"/>
      <c r="DGO841" s="347"/>
      <c r="DGP841" s="347"/>
      <c r="DGQ841" s="347"/>
      <c r="DGR841" s="347"/>
      <c r="DGS841" s="347"/>
      <c r="DGT841" s="347"/>
      <c r="DGU841" s="347"/>
      <c r="DGV841" s="347"/>
      <c r="DGW841" s="347"/>
      <c r="DGX841" s="347"/>
      <c r="DGY841" s="347"/>
      <c r="DGZ841" s="347"/>
      <c r="DHA841" s="347"/>
      <c r="DHB841" s="347"/>
      <c r="DHC841" s="347"/>
      <c r="DHD841" s="347"/>
      <c r="DHE841" s="347"/>
      <c r="DHF841" s="347"/>
      <c r="DHG841" s="347"/>
      <c r="DHH841" s="347"/>
      <c r="DHI841" s="347"/>
      <c r="DHJ841" s="347"/>
      <c r="DHK841" s="347"/>
      <c r="DHL841" s="347"/>
      <c r="DHM841" s="347"/>
      <c r="DHN841" s="347"/>
      <c r="DHO841" s="347"/>
      <c r="DHP841" s="347"/>
      <c r="DHQ841" s="347"/>
      <c r="DHR841" s="347"/>
      <c r="DHS841" s="347"/>
      <c r="DHT841" s="347"/>
      <c r="DHU841" s="347"/>
      <c r="DHV841" s="347"/>
      <c r="DHW841" s="347"/>
      <c r="DHX841" s="347"/>
      <c r="DHY841" s="347"/>
      <c r="DHZ841" s="347"/>
      <c r="DIA841" s="347"/>
      <c r="DIB841" s="347"/>
      <c r="DIC841" s="347"/>
      <c r="DID841" s="347"/>
      <c r="DIE841" s="347"/>
      <c r="DIF841" s="347"/>
      <c r="DIG841" s="347"/>
      <c r="DIH841" s="347"/>
      <c r="DII841" s="347"/>
      <c r="DIJ841" s="347"/>
      <c r="DIK841" s="347"/>
      <c r="DIL841" s="347"/>
      <c r="DIM841" s="347"/>
      <c r="DIN841" s="347"/>
      <c r="DIO841" s="347"/>
      <c r="DIP841" s="347"/>
      <c r="DIQ841" s="347"/>
      <c r="DIR841" s="347"/>
      <c r="DIS841" s="347"/>
      <c r="DIT841" s="347"/>
      <c r="DIU841" s="347"/>
      <c r="DIV841" s="347"/>
      <c r="DIW841" s="347"/>
      <c r="DIX841" s="347"/>
      <c r="DIY841" s="347"/>
      <c r="DIZ841" s="347"/>
      <c r="DJA841" s="347"/>
      <c r="DJB841" s="347"/>
      <c r="DJC841" s="347"/>
      <c r="DJD841" s="347"/>
      <c r="DJE841" s="347"/>
      <c r="DJF841" s="347"/>
      <c r="DJG841" s="347"/>
      <c r="DJH841" s="347"/>
      <c r="DJI841" s="347"/>
      <c r="DJJ841" s="347"/>
      <c r="DJK841" s="347"/>
      <c r="DJL841" s="347"/>
      <c r="DJM841" s="347"/>
      <c r="DJN841" s="347"/>
      <c r="DJO841" s="347"/>
      <c r="DJP841" s="347"/>
      <c r="DJQ841" s="347"/>
      <c r="DJR841" s="347"/>
      <c r="DJS841" s="347"/>
      <c r="DJT841" s="347"/>
      <c r="DJU841" s="347"/>
      <c r="DJV841" s="347"/>
      <c r="DJW841" s="347"/>
      <c r="DJX841" s="347"/>
      <c r="DJY841" s="347"/>
      <c r="DJZ841" s="347"/>
      <c r="DKA841" s="347"/>
      <c r="DKB841" s="347"/>
      <c r="DKC841" s="347"/>
      <c r="DKD841" s="347"/>
      <c r="DKE841" s="347"/>
      <c r="DKF841" s="347"/>
      <c r="DKG841" s="347"/>
      <c r="DKH841" s="347"/>
      <c r="DKI841" s="347"/>
      <c r="DKJ841" s="347"/>
      <c r="DKK841" s="347"/>
      <c r="DKL841" s="347"/>
      <c r="DKM841" s="347"/>
      <c r="DKN841" s="347"/>
      <c r="DKO841" s="347"/>
      <c r="DKP841" s="347"/>
      <c r="DKQ841" s="347"/>
      <c r="DKR841" s="347"/>
      <c r="DKS841" s="347"/>
      <c r="DKT841" s="347"/>
      <c r="DKU841" s="347"/>
      <c r="DKV841" s="347"/>
      <c r="DKW841" s="347"/>
      <c r="DKX841" s="347"/>
      <c r="DKY841" s="347"/>
      <c r="DKZ841" s="347"/>
      <c r="DLA841" s="347"/>
      <c r="DLB841" s="347"/>
      <c r="DLC841" s="347"/>
      <c r="DLD841" s="347"/>
      <c r="DLE841" s="347"/>
      <c r="DLF841" s="347"/>
      <c r="DLG841" s="347"/>
      <c r="DLH841" s="347"/>
      <c r="DLI841" s="347"/>
      <c r="DLJ841" s="347"/>
      <c r="DLK841" s="347"/>
      <c r="DLL841" s="347"/>
      <c r="DLM841" s="347"/>
      <c r="DLN841" s="347"/>
      <c r="DLO841" s="347"/>
      <c r="DLP841" s="347"/>
      <c r="DLQ841" s="347"/>
      <c r="DLR841" s="347"/>
      <c r="DLS841" s="347"/>
      <c r="DLT841" s="347"/>
      <c r="DLU841" s="347"/>
      <c r="DLV841" s="347"/>
      <c r="DLW841" s="347"/>
      <c r="DLX841" s="347"/>
      <c r="DLY841" s="347"/>
      <c r="DLZ841" s="347"/>
      <c r="DMA841" s="347"/>
      <c r="DMB841" s="347"/>
      <c r="DMC841" s="347"/>
      <c r="DMD841" s="347"/>
      <c r="DME841" s="347"/>
      <c r="DMF841" s="347"/>
      <c r="DMG841" s="347"/>
      <c r="DMH841" s="347"/>
      <c r="DMI841" s="347"/>
      <c r="DMJ841" s="347"/>
      <c r="DMK841" s="347"/>
      <c r="DML841" s="347"/>
      <c r="DMM841" s="347"/>
      <c r="DMN841" s="347"/>
      <c r="DMO841" s="347"/>
      <c r="DMP841" s="347"/>
      <c r="DMQ841" s="347"/>
      <c r="DMR841" s="347"/>
      <c r="DMS841" s="347"/>
      <c r="DMT841" s="347"/>
      <c r="DMU841" s="347"/>
      <c r="DMV841" s="347"/>
      <c r="DMW841" s="347"/>
      <c r="DMX841" s="347"/>
      <c r="DMY841" s="347"/>
      <c r="DMZ841" s="347"/>
      <c r="DNA841" s="347"/>
      <c r="DNB841" s="347"/>
      <c r="DNC841" s="347"/>
      <c r="DND841" s="347"/>
      <c r="DNE841" s="347"/>
      <c r="DNF841" s="347"/>
      <c r="DNG841" s="347"/>
      <c r="DNH841" s="347"/>
      <c r="DNI841" s="347"/>
      <c r="DNJ841" s="347"/>
      <c r="DNK841" s="347"/>
      <c r="DNL841" s="347"/>
      <c r="DNM841" s="347"/>
      <c r="DNN841" s="347"/>
      <c r="DNO841" s="347"/>
      <c r="DNP841" s="347"/>
      <c r="DNQ841" s="347"/>
      <c r="DNR841" s="347"/>
      <c r="DNS841" s="347"/>
      <c r="DNT841" s="347"/>
      <c r="DNU841" s="347"/>
      <c r="DNV841" s="347"/>
      <c r="DNW841" s="347"/>
      <c r="DNX841" s="347"/>
      <c r="DNY841" s="347"/>
      <c r="DNZ841" s="347"/>
      <c r="DOA841" s="347"/>
      <c r="DOB841" s="347"/>
      <c r="DOC841" s="347"/>
      <c r="DOD841" s="347"/>
      <c r="DOE841" s="347"/>
      <c r="DOF841" s="347"/>
      <c r="DOG841" s="347"/>
      <c r="DOH841" s="347"/>
      <c r="DOI841" s="347"/>
      <c r="DOJ841" s="347"/>
      <c r="DOK841" s="347"/>
      <c r="DOL841" s="347"/>
      <c r="DOM841" s="347"/>
      <c r="DON841" s="347"/>
      <c r="DOO841" s="347"/>
      <c r="DOP841" s="347"/>
      <c r="DOQ841" s="347"/>
      <c r="DOR841" s="347"/>
      <c r="DOS841" s="347"/>
      <c r="DOT841" s="347"/>
      <c r="DOU841" s="347"/>
      <c r="DOV841" s="347"/>
      <c r="DOW841" s="347"/>
      <c r="DOX841" s="347"/>
      <c r="DOY841" s="347"/>
      <c r="DOZ841" s="347"/>
      <c r="DPA841" s="347"/>
      <c r="DPB841" s="347"/>
      <c r="DPC841" s="347"/>
      <c r="DPD841" s="347"/>
      <c r="DPE841" s="347"/>
      <c r="DPF841" s="347"/>
      <c r="DPG841" s="347"/>
      <c r="DPH841" s="347"/>
      <c r="DPI841" s="347"/>
      <c r="DPJ841" s="347"/>
      <c r="DPK841" s="347"/>
      <c r="DPL841" s="347"/>
      <c r="DPM841" s="347"/>
      <c r="DPN841" s="347"/>
      <c r="DPO841" s="347"/>
      <c r="DPP841" s="347"/>
      <c r="DPQ841" s="347"/>
      <c r="DPR841" s="347"/>
      <c r="DPS841" s="347"/>
      <c r="DPT841" s="347"/>
      <c r="DPU841" s="347"/>
      <c r="DPV841" s="347"/>
      <c r="DPW841" s="347"/>
      <c r="DPX841" s="347"/>
      <c r="DPY841" s="347"/>
      <c r="DPZ841" s="347"/>
      <c r="DQA841" s="347"/>
      <c r="DQB841" s="347"/>
      <c r="DQC841" s="347"/>
      <c r="DQD841" s="347"/>
      <c r="DQE841" s="347"/>
      <c r="DQF841" s="347"/>
      <c r="DQG841" s="347"/>
      <c r="DQH841" s="347"/>
      <c r="DQI841" s="347"/>
      <c r="DQJ841" s="347"/>
      <c r="DQK841" s="347"/>
      <c r="DQL841" s="347"/>
      <c r="DQM841" s="347"/>
      <c r="DQN841" s="347"/>
      <c r="DQO841" s="347"/>
      <c r="DQP841" s="347"/>
      <c r="DQQ841" s="347"/>
      <c r="DQR841" s="347"/>
      <c r="DQS841" s="347"/>
      <c r="DQT841" s="347"/>
      <c r="DQU841" s="347"/>
      <c r="DQV841" s="347"/>
      <c r="DQW841" s="347"/>
      <c r="DQX841" s="347"/>
      <c r="DQY841" s="347"/>
      <c r="DQZ841" s="347"/>
      <c r="DRA841" s="347"/>
      <c r="DRB841" s="347"/>
      <c r="DRC841" s="347"/>
      <c r="DRD841" s="347"/>
      <c r="DRE841" s="347"/>
      <c r="DRF841" s="347"/>
      <c r="DRG841" s="347"/>
      <c r="DRH841" s="347"/>
      <c r="DRI841" s="347"/>
      <c r="DRJ841" s="347"/>
      <c r="DRK841" s="347"/>
      <c r="DRL841" s="347"/>
      <c r="DRM841" s="347"/>
      <c r="DRN841" s="347"/>
      <c r="DRO841" s="347"/>
      <c r="DRP841" s="347"/>
      <c r="DRQ841" s="347"/>
      <c r="DRR841" s="347"/>
      <c r="DRS841" s="347"/>
      <c r="DRT841" s="347"/>
      <c r="DRU841" s="347"/>
      <c r="DRV841" s="347"/>
      <c r="DRW841" s="347"/>
      <c r="DRX841" s="347"/>
      <c r="DRY841" s="347"/>
      <c r="DRZ841" s="347"/>
      <c r="DSA841" s="347"/>
      <c r="DSB841" s="347"/>
      <c r="DSC841" s="347"/>
      <c r="DSD841" s="347"/>
      <c r="DSE841" s="347"/>
      <c r="DSF841" s="347"/>
      <c r="DSG841" s="347"/>
      <c r="DSH841" s="347"/>
      <c r="DSI841" s="347"/>
      <c r="DSJ841" s="347"/>
      <c r="DSK841" s="347"/>
      <c r="DSL841" s="347"/>
      <c r="DSM841" s="347"/>
      <c r="DSN841" s="347"/>
      <c r="DSO841" s="347"/>
      <c r="DSP841" s="347"/>
      <c r="DSQ841" s="347"/>
      <c r="DSR841" s="347"/>
      <c r="DSS841" s="347"/>
      <c r="DST841" s="347"/>
      <c r="DSU841" s="347"/>
      <c r="DSV841" s="347"/>
      <c r="DSW841" s="347"/>
      <c r="DSX841" s="347"/>
      <c r="DSY841" s="347"/>
      <c r="DSZ841" s="347"/>
      <c r="DTA841" s="347"/>
      <c r="DTB841" s="347"/>
      <c r="DTC841" s="347"/>
      <c r="DTD841" s="347"/>
      <c r="DTE841" s="347"/>
      <c r="DTF841" s="347"/>
      <c r="DTG841" s="347"/>
      <c r="DTH841" s="347"/>
      <c r="DTI841" s="347"/>
      <c r="DTJ841" s="347"/>
      <c r="DTK841" s="347"/>
      <c r="DTL841" s="347"/>
      <c r="DTM841" s="347"/>
      <c r="DTN841" s="347"/>
      <c r="DTO841" s="347"/>
      <c r="DTP841" s="347"/>
      <c r="DTQ841" s="347"/>
      <c r="DTR841" s="347"/>
      <c r="DTS841" s="347"/>
      <c r="DTT841" s="347"/>
      <c r="DTU841" s="347"/>
      <c r="DTV841" s="347"/>
      <c r="DTW841" s="347"/>
      <c r="DTX841" s="347"/>
      <c r="DTY841" s="347"/>
      <c r="DTZ841" s="347"/>
      <c r="DUA841" s="347"/>
      <c r="DUB841" s="347"/>
      <c r="DUC841" s="347"/>
      <c r="DUD841" s="347"/>
      <c r="DUE841" s="347"/>
      <c r="DUF841" s="347"/>
      <c r="DUG841" s="347"/>
      <c r="DUH841" s="347"/>
      <c r="DUI841" s="347"/>
      <c r="DUJ841" s="347"/>
      <c r="DUK841" s="347"/>
      <c r="DUL841" s="347"/>
      <c r="DUM841" s="347"/>
      <c r="DUN841" s="347"/>
      <c r="DUO841" s="347"/>
      <c r="DUP841" s="347"/>
      <c r="DUQ841" s="347"/>
      <c r="DUR841" s="347"/>
      <c r="DUS841" s="347"/>
      <c r="DUT841" s="347"/>
      <c r="DUU841" s="347"/>
      <c r="DUV841" s="347"/>
      <c r="DUW841" s="347"/>
      <c r="DUX841" s="347"/>
      <c r="DUY841" s="347"/>
      <c r="DUZ841" s="347"/>
      <c r="DVA841" s="347"/>
      <c r="DVB841" s="347"/>
      <c r="DVC841" s="347"/>
      <c r="DVD841" s="347"/>
      <c r="DVE841" s="347"/>
      <c r="DVF841" s="347"/>
      <c r="DVG841" s="347"/>
      <c r="DVH841" s="347"/>
      <c r="DVI841" s="347"/>
      <c r="DVJ841" s="347"/>
      <c r="DVK841" s="347"/>
      <c r="DVL841" s="347"/>
      <c r="DVM841" s="347"/>
      <c r="DVN841" s="347"/>
      <c r="DVO841" s="347"/>
      <c r="DVP841" s="347"/>
      <c r="DVQ841" s="347"/>
      <c r="DVR841" s="347"/>
      <c r="DVS841" s="347"/>
      <c r="DVT841" s="347"/>
      <c r="DVU841" s="347"/>
      <c r="DVV841" s="347"/>
      <c r="DVW841" s="347"/>
      <c r="DVX841" s="347"/>
      <c r="DVY841" s="347"/>
      <c r="DVZ841" s="347"/>
      <c r="DWA841" s="347"/>
      <c r="DWB841" s="347"/>
      <c r="DWC841" s="347"/>
      <c r="DWD841" s="347"/>
      <c r="DWE841" s="347"/>
      <c r="DWF841" s="347"/>
      <c r="DWG841" s="347"/>
      <c r="DWH841" s="347"/>
      <c r="DWI841" s="347"/>
      <c r="DWJ841" s="347"/>
      <c r="DWK841" s="347"/>
      <c r="DWL841" s="347"/>
      <c r="DWM841" s="347"/>
      <c r="DWN841" s="347"/>
      <c r="DWO841" s="347"/>
      <c r="DWP841" s="347"/>
      <c r="DWQ841" s="347"/>
      <c r="DWR841" s="347"/>
      <c r="DWS841" s="347"/>
      <c r="DWT841" s="347"/>
      <c r="DWU841" s="347"/>
      <c r="DWV841" s="347"/>
      <c r="DWW841" s="347"/>
      <c r="DWX841" s="347"/>
      <c r="DWY841" s="347"/>
      <c r="DWZ841" s="347"/>
      <c r="DXA841" s="347"/>
      <c r="DXB841" s="347"/>
      <c r="DXC841" s="347"/>
      <c r="DXD841" s="347"/>
      <c r="DXE841" s="347"/>
      <c r="DXF841" s="347"/>
      <c r="DXG841" s="347"/>
      <c r="DXH841" s="347"/>
      <c r="DXI841" s="347"/>
      <c r="DXJ841" s="347"/>
      <c r="DXK841" s="347"/>
      <c r="DXL841" s="347"/>
      <c r="DXM841" s="347"/>
      <c r="DXN841" s="347"/>
      <c r="DXO841" s="347"/>
      <c r="DXP841" s="347"/>
      <c r="DXQ841" s="347"/>
      <c r="DXR841" s="347"/>
      <c r="DXS841" s="347"/>
      <c r="DXT841" s="347"/>
      <c r="DXU841" s="347"/>
      <c r="DXV841" s="347"/>
      <c r="DXW841" s="347"/>
      <c r="DXX841" s="347"/>
      <c r="DXY841" s="347"/>
      <c r="DXZ841" s="347"/>
      <c r="DYA841" s="347"/>
      <c r="DYB841" s="347"/>
      <c r="DYC841" s="347"/>
      <c r="DYD841" s="347"/>
      <c r="DYE841" s="347"/>
      <c r="DYF841" s="347"/>
      <c r="DYG841" s="347"/>
      <c r="DYH841" s="347"/>
      <c r="DYI841" s="347"/>
      <c r="DYJ841" s="347"/>
      <c r="DYK841" s="347"/>
      <c r="DYL841" s="347"/>
      <c r="DYM841" s="347"/>
      <c r="DYN841" s="347"/>
      <c r="DYO841" s="347"/>
      <c r="DYP841" s="347"/>
      <c r="DYQ841" s="347"/>
      <c r="DYR841" s="347"/>
      <c r="DYS841" s="347"/>
      <c r="DYT841" s="347"/>
      <c r="DYU841" s="347"/>
      <c r="DYV841" s="347"/>
      <c r="DYW841" s="347"/>
      <c r="DYX841" s="347"/>
      <c r="DYY841" s="347"/>
      <c r="DYZ841" s="347"/>
      <c r="DZA841" s="347"/>
      <c r="DZB841" s="347"/>
      <c r="DZC841" s="347"/>
      <c r="DZD841" s="347"/>
      <c r="DZE841" s="347"/>
      <c r="DZF841" s="347"/>
      <c r="DZG841" s="347"/>
      <c r="DZH841" s="347"/>
      <c r="DZI841" s="347"/>
      <c r="DZJ841" s="347"/>
      <c r="DZK841" s="347"/>
      <c r="DZL841" s="347"/>
      <c r="DZM841" s="347"/>
      <c r="DZN841" s="347"/>
      <c r="DZO841" s="347"/>
      <c r="DZP841" s="347"/>
      <c r="DZQ841" s="347"/>
      <c r="DZR841" s="347"/>
      <c r="DZS841" s="347"/>
      <c r="DZT841" s="347"/>
      <c r="DZU841" s="347"/>
      <c r="DZV841" s="347"/>
      <c r="DZW841" s="347"/>
      <c r="DZX841" s="347"/>
      <c r="DZY841" s="347"/>
      <c r="DZZ841" s="347"/>
      <c r="EAA841" s="347"/>
      <c r="EAB841" s="347"/>
      <c r="EAC841" s="347"/>
      <c r="EAD841" s="347"/>
      <c r="EAE841" s="347"/>
      <c r="EAF841" s="347"/>
      <c r="EAG841" s="347"/>
      <c r="EAH841" s="347"/>
      <c r="EAI841" s="347"/>
      <c r="EAJ841" s="347"/>
      <c r="EAK841" s="347"/>
      <c r="EAL841" s="347"/>
      <c r="EAM841" s="347"/>
      <c r="EAN841" s="347"/>
      <c r="EAO841" s="347"/>
      <c r="EAP841" s="347"/>
      <c r="EAQ841" s="347"/>
      <c r="EAR841" s="347"/>
      <c r="EAS841" s="347"/>
      <c r="EAT841" s="347"/>
      <c r="EAU841" s="347"/>
      <c r="EAV841" s="347"/>
      <c r="EAW841" s="347"/>
      <c r="EAX841" s="347"/>
      <c r="EAY841" s="347"/>
      <c r="EAZ841" s="347"/>
      <c r="EBA841" s="347"/>
      <c r="EBB841" s="347"/>
      <c r="EBC841" s="347"/>
      <c r="EBD841" s="347"/>
      <c r="EBE841" s="347"/>
      <c r="EBF841" s="347"/>
      <c r="EBG841" s="347"/>
      <c r="EBH841" s="347"/>
      <c r="EBI841" s="347"/>
      <c r="EBJ841" s="347"/>
      <c r="EBK841" s="347"/>
      <c r="EBL841" s="347"/>
      <c r="EBM841" s="347"/>
      <c r="EBN841" s="347"/>
      <c r="EBO841" s="347"/>
      <c r="EBP841" s="347"/>
      <c r="EBQ841" s="347"/>
      <c r="EBR841" s="347"/>
      <c r="EBS841" s="347"/>
      <c r="EBT841" s="347"/>
      <c r="EBU841" s="347"/>
      <c r="EBV841" s="347"/>
      <c r="EBW841" s="347"/>
      <c r="EBX841" s="347"/>
      <c r="EBY841" s="347"/>
      <c r="EBZ841" s="347"/>
      <c r="ECA841" s="347"/>
      <c r="ECB841" s="347"/>
      <c r="ECC841" s="347"/>
      <c r="ECD841" s="347"/>
      <c r="ECE841" s="347"/>
      <c r="ECF841" s="347"/>
      <c r="ECG841" s="347"/>
      <c r="ECH841" s="347"/>
      <c r="ECI841" s="347"/>
      <c r="ECJ841" s="347"/>
      <c r="ECK841" s="347"/>
      <c r="ECL841" s="347"/>
      <c r="ECM841" s="347"/>
      <c r="ECN841" s="347"/>
      <c r="ECO841" s="347"/>
      <c r="ECP841" s="347"/>
      <c r="ECQ841" s="347"/>
      <c r="ECR841" s="347"/>
      <c r="ECS841" s="347"/>
      <c r="ECT841" s="347"/>
      <c r="ECU841" s="347"/>
      <c r="ECV841" s="347"/>
      <c r="ECW841" s="347"/>
      <c r="ECX841" s="347"/>
      <c r="ECY841" s="347"/>
      <c r="ECZ841" s="347"/>
      <c r="EDA841" s="347"/>
      <c r="EDB841" s="347"/>
      <c r="EDC841" s="347"/>
      <c r="EDD841" s="347"/>
      <c r="EDE841" s="347"/>
      <c r="EDF841" s="347"/>
      <c r="EDG841" s="347"/>
      <c r="EDH841" s="347"/>
      <c r="EDI841" s="347"/>
      <c r="EDJ841" s="347"/>
      <c r="EDK841" s="347"/>
      <c r="EDL841" s="347"/>
      <c r="EDM841" s="347"/>
      <c r="EDN841" s="347"/>
      <c r="EDO841" s="347"/>
      <c r="EDP841" s="347"/>
      <c r="EDQ841" s="347"/>
      <c r="EDR841" s="347"/>
      <c r="EDS841" s="347"/>
      <c r="EDT841" s="347"/>
      <c r="EDU841" s="347"/>
      <c r="EDV841" s="347"/>
      <c r="EDW841" s="347"/>
      <c r="EDX841" s="347"/>
      <c r="EDY841" s="347"/>
      <c r="EDZ841" s="347"/>
      <c r="EEA841" s="347"/>
      <c r="EEB841" s="347"/>
      <c r="EEC841" s="347"/>
      <c r="EED841" s="347"/>
      <c r="EEE841" s="347"/>
      <c r="EEF841" s="347"/>
      <c r="EEG841" s="347"/>
      <c r="EEH841" s="347"/>
      <c r="EEI841" s="347"/>
      <c r="EEJ841" s="347"/>
      <c r="EEK841" s="347"/>
      <c r="EEL841" s="347"/>
      <c r="EEM841" s="347"/>
      <c r="EEN841" s="347"/>
      <c r="EEO841" s="347"/>
      <c r="EEP841" s="347"/>
      <c r="EEQ841" s="347"/>
      <c r="EER841" s="347"/>
      <c r="EES841" s="347"/>
      <c r="EET841" s="347"/>
      <c r="EEU841" s="347"/>
      <c r="EEV841" s="347"/>
      <c r="EEW841" s="347"/>
      <c r="EEX841" s="347"/>
      <c r="EEY841" s="347"/>
      <c r="EEZ841" s="347"/>
      <c r="EFA841" s="347"/>
      <c r="EFB841" s="347"/>
      <c r="EFC841" s="347"/>
      <c r="EFD841" s="347"/>
      <c r="EFE841" s="347"/>
      <c r="EFF841" s="347"/>
      <c r="EFG841" s="347"/>
      <c r="EFH841" s="347"/>
      <c r="EFI841" s="347"/>
      <c r="EFJ841" s="347"/>
      <c r="EFK841" s="347"/>
      <c r="EFL841" s="347"/>
      <c r="EFM841" s="347"/>
      <c r="EFN841" s="347"/>
      <c r="EFO841" s="347"/>
      <c r="EFP841" s="347"/>
      <c r="EFQ841" s="347"/>
      <c r="EFR841" s="347"/>
      <c r="EFS841" s="347"/>
      <c r="EFT841" s="347"/>
      <c r="EFU841" s="347"/>
      <c r="EFV841" s="347"/>
      <c r="EFW841" s="347"/>
      <c r="EFX841" s="347"/>
      <c r="EFY841" s="347"/>
      <c r="EFZ841" s="347"/>
      <c r="EGA841" s="347"/>
      <c r="EGB841" s="347"/>
      <c r="EGC841" s="347"/>
      <c r="EGD841" s="347"/>
      <c r="EGE841" s="347"/>
      <c r="EGF841" s="347"/>
      <c r="EGG841" s="347"/>
      <c r="EGH841" s="347"/>
      <c r="EGI841" s="347"/>
      <c r="EGJ841" s="347"/>
      <c r="EGK841" s="347"/>
      <c r="EGL841" s="347"/>
      <c r="EGM841" s="347"/>
      <c r="EGN841" s="347"/>
      <c r="EGO841" s="347"/>
      <c r="EGP841" s="347"/>
      <c r="EGQ841" s="347"/>
      <c r="EGR841" s="347"/>
      <c r="EGS841" s="347"/>
      <c r="EGT841" s="347"/>
      <c r="EGU841" s="347"/>
      <c r="EGV841" s="347"/>
      <c r="EGW841" s="347"/>
      <c r="EGX841" s="347"/>
      <c r="EGY841" s="347"/>
      <c r="EGZ841" s="347"/>
      <c r="EHA841" s="347"/>
      <c r="EHB841" s="347"/>
      <c r="EHC841" s="347"/>
      <c r="EHD841" s="347"/>
      <c r="EHE841" s="347"/>
      <c r="EHF841" s="347"/>
      <c r="EHG841" s="347"/>
      <c r="EHH841" s="347"/>
      <c r="EHI841" s="347"/>
      <c r="EHJ841" s="347"/>
      <c r="EHK841" s="347"/>
      <c r="EHL841" s="347"/>
      <c r="EHM841" s="347"/>
      <c r="EHN841" s="347"/>
      <c r="EHO841" s="347"/>
      <c r="EHP841" s="347"/>
      <c r="EHQ841" s="347"/>
      <c r="EHR841" s="347"/>
      <c r="EHS841" s="347"/>
      <c r="EHT841" s="347"/>
      <c r="EHU841" s="347"/>
      <c r="EHV841" s="347"/>
      <c r="EHW841" s="347"/>
      <c r="EHX841" s="347"/>
      <c r="EHY841" s="347"/>
      <c r="EHZ841" s="347"/>
      <c r="EIA841" s="347"/>
      <c r="EIB841" s="347"/>
      <c r="EIC841" s="347"/>
      <c r="EID841" s="347"/>
      <c r="EIE841" s="347"/>
      <c r="EIF841" s="347"/>
      <c r="EIG841" s="347"/>
      <c r="EIH841" s="347"/>
      <c r="EII841" s="347"/>
      <c r="EIJ841" s="347"/>
      <c r="EIK841" s="347"/>
      <c r="EIL841" s="347"/>
      <c r="EIM841" s="347"/>
      <c r="EIN841" s="347"/>
      <c r="EIO841" s="347"/>
      <c r="EIP841" s="347"/>
      <c r="EIQ841" s="347"/>
      <c r="EIR841" s="347"/>
      <c r="EIS841" s="347"/>
      <c r="EIT841" s="347"/>
      <c r="EIU841" s="347"/>
      <c r="EIV841" s="347"/>
      <c r="EIW841" s="347"/>
      <c r="EIX841" s="347"/>
      <c r="EIY841" s="347"/>
      <c r="EIZ841" s="347"/>
      <c r="EJA841" s="347"/>
      <c r="EJB841" s="347"/>
      <c r="EJC841" s="347"/>
      <c r="EJD841" s="347"/>
      <c r="EJE841" s="347"/>
      <c r="EJF841" s="347"/>
      <c r="EJG841" s="347"/>
      <c r="EJH841" s="347"/>
      <c r="EJI841" s="347"/>
      <c r="EJJ841" s="347"/>
      <c r="EJK841" s="347"/>
      <c r="EJL841" s="347"/>
      <c r="EJM841" s="347"/>
      <c r="EJN841" s="347"/>
      <c r="EJO841" s="347"/>
      <c r="EJP841" s="347"/>
      <c r="EJQ841" s="347"/>
      <c r="EJR841" s="347"/>
      <c r="EJS841" s="347"/>
      <c r="EJT841" s="347"/>
      <c r="EJU841" s="347"/>
      <c r="EJV841" s="347"/>
      <c r="EJW841" s="347"/>
      <c r="EJX841" s="347"/>
      <c r="EJY841" s="347"/>
      <c r="EJZ841" s="347"/>
      <c r="EKA841" s="347"/>
      <c r="EKB841" s="347"/>
      <c r="EKC841" s="347"/>
      <c r="EKD841" s="347"/>
      <c r="EKE841" s="347"/>
      <c r="EKF841" s="347"/>
      <c r="EKG841" s="347"/>
      <c r="EKH841" s="347"/>
      <c r="EKI841" s="347"/>
      <c r="EKJ841" s="347"/>
      <c r="EKK841" s="347"/>
      <c r="EKL841" s="347"/>
      <c r="EKM841" s="347"/>
      <c r="EKN841" s="347"/>
      <c r="EKO841" s="347"/>
      <c r="EKP841" s="347"/>
      <c r="EKQ841" s="347"/>
      <c r="EKR841" s="347"/>
      <c r="EKS841" s="347"/>
      <c r="EKT841" s="347"/>
      <c r="EKU841" s="347"/>
      <c r="EKV841" s="347"/>
      <c r="EKW841" s="347"/>
      <c r="EKX841" s="347"/>
      <c r="EKY841" s="347"/>
      <c r="EKZ841" s="347"/>
      <c r="ELA841" s="347"/>
      <c r="ELB841" s="347"/>
      <c r="ELC841" s="347"/>
      <c r="ELD841" s="347"/>
      <c r="ELE841" s="347"/>
      <c r="ELF841" s="347"/>
      <c r="ELG841" s="347"/>
      <c r="ELH841" s="347"/>
      <c r="ELI841" s="347"/>
      <c r="ELJ841" s="347"/>
      <c r="ELK841" s="347"/>
      <c r="ELL841" s="347"/>
      <c r="ELM841" s="347"/>
      <c r="ELN841" s="347"/>
      <c r="ELO841" s="347"/>
      <c r="ELP841" s="347"/>
      <c r="ELQ841" s="347"/>
      <c r="ELR841" s="347"/>
      <c r="ELS841" s="347"/>
      <c r="ELT841" s="347"/>
      <c r="ELU841" s="347"/>
      <c r="ELV841" s="347"/>
      <c r="ELW841" s="347"/>
      <c r="ELX841" s="347"/>
      <c r="ELY841" s="347"/>
      <c r="ELZ841" s="347"/>
      <c r="EMA841" s="347"/>
      <c r="EMB841" s="347"/>
      <c r="EMC841" s="347"/>
      <c r="EMD841" s="347"/>
      <c r="EME841" s="347"/>
      <c r="EMF841" s="347"/>
      <c r="EMG841" s="347"/>
      <c r="EMH841" s="347"/>
      <c r="EMI841" s="347"/>
      <c r="EMJ841" s="347"/>
      <c r="EMK841" s="347"/>
      <c r="EML841" s="347"/>
      <c r="EMM841" s="347"/>
      <c r="EMN841" s="347"/>
      <c r="EMO841" s="347"/>
      <c r="EMP841" s="347"/>
      <c r="EMQ841" s="347"/>
      <c r="EMR841" s="347"/>
      <c r="EMS841" s="347"/>
      <c r="EMT841" s="347"/>
      <c r="EMU841" s="347"/>
      <c r="EMV841" s="347"/>
      <c r="EMW841" s="347"/>
      <c r="EMX841" s="347"/>
      <c r="EMY841" s="347"/>
      <c r="EMZ841" s="347"/>
      <c r="ENA841" s="347"/>
      <c r="ENB841" s="347"/>
      <c r="ENC841" s="347"/>
      <c r="END841" s="347"/>
      <c r="ENE841" s="347"/>
      <c r="ENF841" s="347"/>
      <c r="ENG841" s="347"/>
      <c r="ENH841" s="347"/>
      <c r="ENI841" s="347"/>
      <c r="ENJ841" s="347"/>
      <c r="ENK841" s="347"/>
      <c r="ENL841" s="347"/>
      <c r="ENM841" s="347"/>
      <c r="ENN841" s="347"/>
      <c r="ENO841" s="347"/>
      <c r="ENP841" s="347"/>
      <c r="ENQ841" s="347"/>
      <c r="ENR841" s="347"/>
      <c r="ENS841" s="347"/>
      <c r="ENT841" s="347"/>
      <c r="ENU841" s="347"/>
      <c r="ENV841" s="347"/>
      <c r="ENW841" s="347"/>
      <c r="ENX841" s="347"/>
      <c r="ENY841" s="347"/>
      <c r="ENZ841" s="347"/>
      <c r="EOA841" s="347"/>
      <c r="EOB841" s="347"/>
      <c r="EOC841" s="347"/>
      <c r="EOD841" s="347"/>
      <c r="EOE841" s="347"/>
      <c r="EOF841" s="347"/>
      <c r="EOG841" s="347"/>
      <c r="EOH841" s="347"/>
      <c r="EOI841" s="347"/>
      <c r="EOJ841" s="347"/>
      <c r="EOK841" s="347"/>
      <c r="EOL841" s="347"/>
      <c r="EOM841" s="347"/>
      <c r="EON841" s="347"/>
      <c r="EOO841" s="347"/>
      <c r="EOP841" s="347"/>
      <c r="EOQ841" s="347"/>
      <c r="EOR841" s="347"/>
      <c r="EOS841" s="347"/>
      <c r="EOT841" s="347"/>
      <c r="EOU841" s="347"/>
      <c r="EOV841" s="347"/>
      <c r="EOW841" s="347"/>
      <c r="EOX841" s="347"/>
      <c r="EOY841" s="347"/>
      <c r="EOZ841" s="347"/>
      <c r="EPA841" s="347"/>
      <c r="EPB841" s="347"/>
      <c r="EPC841" s="347"/>
      <c r="EPD841" s="347"/>
      <c r="EPE841" s="347"/>
      <c r="EPF841" s="347"/>
      <c r="EPG841" s="347"/>
      <c r="EPH841" s="347"/>
      <c r="EPI841" s="347"/>
      <c r="EPJ841" s="347"/>
      <c r="EPK841" s="347"/>
      <c r="EPL841" s="347"/>
      <c r="EPM841" s="347"/>
      <c r="EPN841" s="347"/>
      <c r="EPO841" s="347"/>
      <c r="EPP841" s="347"/>
      <c r="EPQ841" s="347"/>
      <c r="EPR841" s="347"/>
      <c r="EPS841" s="347"/>
      <c r="EPT841" s="347"/>
      <c r="EPU841" s="347"/>
      <c r="EPV841" s="347"/>
      <c r="EPW841" s="347"/>
      <c r="EPX841" s="347"/>
      <c r="EPY841" s="347"/>
      <c r="EPZ841" s="347"/>
      <c r="EQA841" s="347"/>
      <c r="EQB841" s="347"/>
      <c r="EQC841" s="347"/>
      <c r="EQD841" s="347"/>
      <c r="EQE841" s="347"/>
      <c r="EQF841" s="347"/>
      <c r="EQG841" s="347"/>
      <c r="EQH841" s="347"/>
      <c r="EQI841" s="347"/>
      <c r="EQJ841" s="347"/>
      <c r="EQK841" s="347"/>
      <c r="EQL841" s="347"/>
      <c r="EQM841" s="347"/>
      <c r="EQN841" s="347"/>
      <c r="EQO841" s="347"/>
      <c r="EQP841" s="347"/>
      <c r="EQQ841" s="347"/>
      <c r="EQR841" s="347"/>
      <c r="EQS841" s="347"/>
      <c r="EQT841" s="347"/>
      <c r="EQU841" s="347"/>
      <c r="EQV841" s="347"/>
      <c r="EQW841" s="347"/>
      <c r="EQX841" s="347"/>
      <c r="EQY841" s="347"/>
      <c r="EQZ841" s="347"/>
      <c r="ERA841" s="347"/>
      <c r="ERB841" s="347"/>
      <c r="ERC841" s="347"/>
      <c r="ERD841" s="347"/>
      <c r="ERE841" s="347"/>
      <c r="ERF841" s="347"/>
      <c r="ERG841" s="347"/>
      <c r="ERH841" s="347"/>
      <c r="ERI841" s="347"/>
      <c r="ERJ841" s="347"/>
      <c r="ERK841" s="347"/>
      <c r="ERL841" s="347"/>
      <c r="ERM841" s="347"/>
      <c r="ERN841" s="347"/>
      <c r="ERO841" s="347"/>
      <c r="ERP841" s="347"/>
      <c r="ERQ841" s="347"/>
      <c r="ERR841" s="347"/>
      <c r="ERS841" s="347"/>
      <c r="ERT841" s="347"/>
      <c r="ERU841" s="347"/>
      <c r="ERV841" s="347"/>
      <c r="ERW841" s="347"/>
      <c r="ERX841" s="347"/>
      <c r="ERY841" s="347"/>
      <c r="ERZ841" s="347"/>
      <c r="ESA841" s="347"/>
      <c r="ESB841" s="347"/>
      <c r="ESC841" s="347"/>
      <c r="ESD841" s="347"/>
      <c r="ESE841" s="347"/>
      <c r="ESF841" s="347"/>
      <c r="ESG841" s="347"/>
      <c r="ESH841" s="347"/>
      <c r="ESI841" s="347"/>
      <c r="ESJ841" s="347"/>
      <c r="ESK841" s="347"/>
      <c r="ESL841" s="347"/>
      <c r="ESM841" s="347"/>
      <c r="ESN841" s="347"/>
      <c r="ESO841" s="347"/>
      <c r="ESP841" s="347"/>
      <c r="ESQ841" s="347"/>
      <c r="ESR841" s="347"/>
      <c r="ESS841" s="347"/>
      <c r="EST841" s="347"/>
      <c r="ESU841" s="347"/>
      <c r="ESV841" s="347"/>
      <c r="ESW841" s="347"/>
      <c r="ESX841" s="347"/>
      <c r="ESY841" s="347"/>
      <c r="ESZ841" s="347"/>
      <c r="ETA841" s="347"/>
      <c r="ETB841" s="347"/>
      <c r="ETC841" s="347"/>
      <c r="ETD841" s="347"/>
      <c r="ETE841" s="347"/>
      <c r="ETF841" s="347"/>
      <c r="ETG841" s="347"/>
      <c r="ETH841" s="347"/>
      <c r="ETI841" s="347"/>
      <c r="ETJ841" s="347"/>
      <c r="ETK841" s="347"/>
      <c r="ETL841" s="347"/>
      <c r="ETM841" s="347"/>
      <c r="ETN841" s="347"/>
      <c r="ETO841" s="347"/>
      <c r="ETP841" s="347"/>
      <c r="ETQ841" s="347"/>
      <c r="ETR841" s="347"/>
      <c r="ETS841" s="347"/>
      <c r="ETT841" s="347"/>
      <c r="ETU841" s="347"/>
      <c r="ETV841" s="347"/>
      <c r="ETW841" s="347"/>
      <c r="ETX841" s="347"/>
      <c r="ETY841" s="347"/>
      <c r="ETZ841" s="347"/>
      <c r="EUA841" s="347"/>
      <c r="EUB841" s="347"/>
      <c r="EUC841" s="347"/>
      <c r="EUD841" s="347"/>
      <c r="EUE841" s="347"/>
      <c r="EUF841" s="347"/>
      <c r="EUG841" s="347"/>
      <c r="EUH841" s="347"/>
      <c r="EUI841" s="347"/>
      <c r="EUJ841" s="347"/>
      <c r="EUK841" s="347"/>
      <c r="EUL841" s="347"/>
      <c r="EUM841" s="347"/>
      <c r="EUN841" s="347"/>
      <c r="EUO841" s="347"/>
      <c r="EUP841" s="347"/>
      <c r="EUQ841" s="347"/>
      <c r="EUR841" s="347"/>
      <c r="EUS841" s="347"/>
      <c r="EUT841" s="347"/>
      <c r="EUU841" s="347"/>
      <c r="EUV841" s="347"/>
      <c r="EUW841" s="347"/>
      <c r="EUX841" s="347"/>
      <c r="EUY841" s="347"/>
      <c r="EUZ841" s="347"/>
      <c r="EVA841" s="347"/>
      <c r="EVB841" s="347"/>
      <c r="EVC841" s="347"/>
      <c r="EVD841" s="347"/>
      <c r="EVE841" s="347"/>
      <c r="EVF841" s="347"/>
      <c r="EVG841" s="347"/>
      <c r="EVH841" s="347"/>
      <c r="EVI841" s="347"/>
      <c r="EVJ841" s="347"/>
      <c r="EVK841" s="347"/>
      <c r="EVL841" s="347"/>
      <c r="EVM841" s="347"/>
      <c r="EVN841" s="347"/>
      <c r="EVO841" s="347"/>
      <c r="EVP841" s="347"/>
      <c r="EVQ841" s="347"/>
      <c r="EVR841" s="347"/>
      <c r="EVS841" s="347"/>
      <c r="EVT841" s="347"/>
      <c r="EVU841" s="347"/>
      <c r="EVV841" s="347"/>
      <c r="EVW841" s="347"/>
      <c r="EVX841" s="347"/>
      <c r="EVY841" s="347"/>
      <c r="EVZ841" s="347"/>
      <c r="EWA841" s="347"/>
      <c r="EWB841" s="347"/>
      <c r="EWC841" s="347"/>
      <c r="EWD841" s="347"/>
      <c r="EWE841" s="347"/>
      <c r="EWF841" s="347"/>
      <c r="EWG841" s="347"/>
      <c r="EWH841" s="347"/>
      <c r="EWI841" s="347"/>
      <c r="EWJ841" s="347"/>
      <c r="EWK841" s="347"/>
      <c r="EWL841" s="347"/>
      <c r="EWM841" s="347"/>
      <c r="EWN841" s="347"/>
      <c r="EWO841" s="347"/>
      <c r="EWP841" s="347"/>
      <c r="EWQ841" s="347"/>
      <c r="EWR841" s="347"/>
      <c r="EWS841" s="347"/>
      <c r="EWT841" s="347"/>
      <c r="EWU841" s="347"/>
      <c r="EWV841" s="347"/>
      <c r="EWW841" s="347"/>
      <c r="EWX841" s="347"/>
      <c r="EWY841" s="347"/>
      <c r="EWZ841" s="347"/>
      <c r="EXA841" s="347"/>
      <c r="EXB841" s="347"/>
      <c r="EXC841" s="347"/>
      <c r="EXD841" s="347"/>
      <c r="EXE841" s="347"/>
      <c r="EXF841" s="347"/>
      <c r="EXG841" s="347"/>
      <c r="EXH841" s="347"/>
      <c r="EXI841" s="347"/>
      <c r="EXJ841" s="347"/>
      <c r="EXK841" s="347"/>
      <c r="EXL841" s="347"/>
      <c r="EXM841" s="347"/>
      <c r="EXN841" s="347"/>
      <c r="EXO841" s="347"/>
      <c r="EXP841" s="347"/>
      <c r="EXQ841" s="347"/>
      <c r="EXR841" s="347"/>
      <c r="EXS841" s="347"/>
      <c r="EXT841" s="347"/>
      <c r="EXU841" s="347"/>
      <c r="EXV841" s="347"/>
      <c r="EXW841" s="347"/>
      <c r="EXX841" s="347"/>
      <c r="EXY841" s="347"/>
      <c r="EXZ841" s="347"/>
      <c r="EYA841" s="347"/>
      <c r="EYB841" s="347"/>
      <c r="EYC841" s="347"/>
      <c r="EYD841" s="347"/>
      <c r="EYE841" s="347"/>
      <c r="EYF841" s="347"/>
      <c r="EYG841" s="347"/>
      <c r="EYH841" s="347"/>
      <c r="EYI841" s="347"/>
      <c r="EYJ841" s="347"/>
      <c r="EYK841" s="347"/>
      <c r="EYL841" s="347"/>
      <c r="EYM841" s="347"/>
      <c r="EYN841" s="347"/>
      <c r="EYO841" s="347"/>
      <c r="EYP841" s="347"/>
      <c r="EYQ841" s="347"/>
      <c r="EYR841" s="347"/>
      <c r="EYS841" s="347"/>
      <c r="EYT841" s="347"/>
      <c r="EYU841" s="347"/>
      <c r="EYV841" s="347"/>
      <c r="EYW841" s="347"/>
      <c r="EYX841" s="347"/>
      <c r="EYY841" s="347"/>
      <c r="EYZ841" s="347"/>
      <c r="EZA841" s="347"/>
      <c r="EZB841" s="347"/>
      <c r="EZC841" s="347"/>
      <c r="EZD841" s="347"/>
      <c r="EZE841" s="347"/>
      <c r="EZF841" s="347"/>
      <c r="EZG841" s="347"/>
      <c r="EZH841" s="347"/>
      <c r="EZI841" s="347"/>
      <c r="EZJ841" s="347"/>
      <c r="EZK841" s="347"/>
      <c r="EZL841" s="347"/>
      <c r="EZM841" s="347"/>
      <c r="EZN841" s="347"/>
      <c r="EZO841" s="347"/>
      <c r="EZP841" s="347"/>
      <c r="EZQ841" s="347"/>
      <c r="EZR841" s="347"/>
      <c r="EZS841" s="347"/>
      <c r="EZT841" s="347"/>
      <c r="EZU841" s="347"/>
      <c r="EZV841" s="347"/>
      <c r="EZW841" s="347"/>
      <c r="EZX841" s="347"/>
      <c r="EZY841" s="347"/>
      <c r="EZZ841" s="347"/>
      <c r="FAA841" s="347"/>
      <c r="FAB841" s="347"/>
      <c r="FAC841" s="347"/>
      <c r="FAD841" s="347"/>
      <c r="FAE841" s="347"/>
      <c r="FAF841" s="347"/>
      <c r="FAG841" s="347"/>
      <c r="FAH841" s="347"/>
      <c r="FAI841" s="347"/>
      <c r="FAJ841" s="347"/>
      <c r="FAK841" s="347"/>
      <c r="FAL841" s="347"/>
      <c r="FAM841" s="347"/>
      <c r="FAN841" s="347"/>
      <c r="FAO841" s="347"/>
      <c r="FAP841" s="347"/>
      <c r="FAQ841" s="347"/>
      <c r="FAR841" s="347"/>
      <c r="FAS841" s="347"/>
      <c r="FAT841" s="347"/>
      <c r="FAU841" s="347"/>
      <c r="FAV841" s="347"/>
      <c r="FAW841" s="347"/>
      <c r="FAX841" s="347"/>
      <c r="FAY841" s="347"/>
      <c r="FAZ841" s="347"/>
      <c r="FBA841" s="347"/>
      <c r="FBB841" s="347"/>
      <c r="FBC841" s="347"/>
      <c r="FBD841" s="347"/>
      <c r="FBE841" s="347"/>
      <c r="FBF841" s="347"/>
      <c r="FBG841" s="347"/>
      <c r="FBH841" s="347"/>
      <c r="FBI841" s="347"/>
      <c r="FBJ841" s="347"/>
      <c r="FBK841" s="347"/>
      <c r="FBL841" s="347"/>
      <c r="FBM841" s="347"/>
      <c r="FBN841" s="347"/>
      <c r="FBO841" s="347"/>
      <c r="FBP841" s="347"/>
      <c r="FBQ841" s="347"/>
      <c r="FBR841" s="347"/>
      <c r="FBS841" s="347"/>
      <c r="FBT841" s="347"/>
      <c r="FBU841" s="347"/>
      <c r="FBV841" s="347"/>
      <c r="FBW841" s="347"/>
      <c r="FBX841" s="347"/>
      <c r="FBY841" s="347"/>
      <c r="FBZ841" s="347"/>
      <c r="FCA841" s="347"/>
      <c r="FCB841" s="347"/>
      <c r="FCC841" s="347"/>
      <c r="FCD841" s="347"/>
      <c r="FCE841" s="347"/>
      <c r="FCF841" s="347"/>
      <c r="FCG841" s="347"/>
      <c r="FCH841" s="347"/>
      <c r="FCI841" s="347"/>
      <c r="FCJ841" s="347"/>
      <c r="FCK841" s="347"/>
      <c r="FCL841" s="347"/>
      <c r="FCM841" s="347"/>
      <c r="FCN841" s="347"/>
      <c r="FCO841" s="347"/>
      <c r="FCP841" s="347"/>
      <c r="FCQ841" s="347"/>
      <c r="FCR841" s="347"/>
      <c r="FCS841" s="347"/>
      <c r="FCT841" s="347"/>
      <c r="FCU841" s="347"/>
      <c r="FCV841" s="347"/>
      <c r="FCW841" s="347"/>
      <c r="FCX841" s="347"/>
      <c r="FCY841" s="347"/>
      <c r="FCZ841" s="347"/>
      <c r="FDA841" s="347"/>
      <c r="FDB841" s="347"/>
      <c r="FDC841" s="347"/>
      <c r="FDD841" s="347"/>
      <c r="FDE841" s="347"/>
      <c r="FDF841" s="347"/>
      <c r="FDG841" s="347"/>
      <c r="FDH841" s="347"/>
      <c r="FDI841" s="347"/>
      <c r="FDJ841" s="347"/>
      <c r="FDK841" s="347"/>
      <c r="FDL841" s="347"/>
      <c r="FDM841" s="347"/>
      <c r="FDN841" s="347"/>
      <c r="FDO841" s="347"/>
      <c r="FDP841" s="347"/>
      <c r="FDQ841" s="347"/>
      <c r="FDR841" s="347"/>
      <c r="FDS841" s="347"/>
      <c r="FDT841" s="347"/>
      <c r="FDU841" s="347"/>
      <c r="FDV841" s="347"/>
      <c r="FDW841" s="347"/>
      <c r="FDX841" s="347"/>
      <c r="FDY841" s="347"/>
      <c r="FDZ841" s="347"/>
      <c r="FEA841" s="347"/>
      <c r="FEB841" s="347"/>
      <c r="FEC841" s="347"/>
      <c r="FED841" s="347"/>
      <c r="FEE841" s="347"/>
      <c r="FEF841" s="347"/>
      <c r="FEG841" s="347"/>
      <c r="FEH841" s="347"/>
      <c r="FEI841" s="347"/>
      <c r="FEJ841" s="347"/>
      <c r="FEK841" s="347"/>
      <c r="FEL841" s="347"/>
      <c r="FEM841" s="347"/>
      <c r="FEN841" s="347"/>
      <c r="FEO841" s="347"/>
      <c r="FEP841" s="347"/>
      <c r="FEQ841" s="347"/>
      <c r="FER841" s="347"/>
      <c r="FES841" s="347"/>
      <c r="FET841" s="347"/>
      <c r="FEU841" s="347"/>
      <c r="FEV841" s="347"/>
      <c r="FEW841" s="347"/>
      <c r="FEX841" s="347"/>
      <c r="FEY841" s="347"/>
      <c r="FEZ841" s="347"/>
      <c r="FFA841" s="347"/>
      <c r="FFB841" s="347"/>
      <c r="FFC841" s="347"/>
      <c r="FFD841" s="347"/>
      <c r="FFE841" s="347"/>
      <c r="FFF841" s="347"/>
      <c r="FFG841" s="347"/>
      <c r="FFH841" s="347"/>
      <c r="FFI841" s="347"/>
      <c r="FFJ841" s="347"/>
      <c r="FFK841" s="347"/>
      <c r="FFL841" s="347"/>
      <c r="FFM841" s="347"/>
      <c r="FFN841" s="347"/>
      <c r="FFO841" s="347"/>
      <c r="FFP841" s="347"/>
      <c r="FFQ841" s="347"/>
      <c r="FFR841" s="347"/>
      <c r="FFS841" s="347"/>
      <c r="FFT841" s="347"/>
      <c r="FFU841" s="347"/>
      <c r="FFV841" s="347"/>
      <c r="FFW841" s="347"/>
      <c r="FFX841" s="347"/>
      <c r="FFY841" s="347"/>
      <c r="FFZ841" s="347"/>
      <c r="FGA841" s="347"/>
      <c r="FGB841" s="347"/>
      <c r="FGC841" s="347"/>
      <c r="FGD841" s="347"/>
      <c r="FGE841" s="347"/>
      <c r="FGF841" s="347"/>
      <c r="FGG841" s="347"/>
      <c r="FGH841" s="347"/>
      <c r="FGI841" s="347"/>
      <c r="FGJ841" s="347"/>
      <c r="FGK841" s="347"/>
      <c r="FGL841" s="347"/>
      <c r="FGM841" s="347"/>
      <c r="FGN841" s="347"/>
      <c r="FGO841" s="347"/>
      <c r="FGP841" s="347"/>
      <c r="FGQ841" s="347"/>
      <c r="FGR841" s="347"/>
      <c r="FGS841" s="347"/>
      <c r="FGT841" s="347"/>
      <c r="FGU841" s="347"/>
      <c r="FGV841" s="347"/>
      <c r="FGW841" s="347"/>
      <c r="FGX841" s="347"/>
      <c r="FGY841" s="347"/>
      <c r="FGZ841" s="347"/>
      <c r="FHA841" s="347"/>
      <c r="FHB841" s="347"/>
      <c r="FHC841" s="347"/>
      <c r="FHD841" s="347"/>
      <c r="FHE841" s="347"/>
      <c r="FHF841" s="347"/>
      <c r="FHG841" s="347"/>
      <c r="FHH841" s="347"/>
      <c r="FHI841" s="347"/>
      <c r="FHJ841" s="347"/>
      <c r="FHK841" s="347"/>
      <c r="FHL841" s="347"/>
      <c r="FHM841" s="347"/>
      <c r="FHN841" s="347"/>
      <c r="FHO841" s="347"/>
      <c r="FHP841" s="347"/>
      <c r="FHQ841" s="347"/>
      <c r="FHR841" s="347"/>
      <c r="FHS841" s="347"/>
      <c r="FHT841" s="347"/>
      <c r="FHU841" s="347"/>
      <c r="FHV841" s="347"/>
      <c r="FHW841" s="347"/>
      <c r="FHX841" s="347"/>
      <c r="FHY841" s="347"/>
      <c r="FHZ841" s="347"/>
      <c r="FIA841" s="347"/>
      <c r="FIB841" s="347"/>
      <c r="FIC841" s="347"/>
      <c r="FID841" s="347"/>
      <c r="FIE841" s="347"/>
      <c r="FIF841" s="347"/>
      <c r="FIG841" s="347"/>
      <c r="FIH841" s="347"/>
      <c r="FII841" s="347"/>
      <c r="FIJ841" s="347"/>
    </row>
    <row r="842" spans="1:4300" s="50" customFormat="1" ht="45.75" customHeight="1">
      <c r="A842" s="589">
        <f>1+A841</f>
        <v>840</v>
      </c>
      <c r="B842" s="403" t="s">
        <v>8206</v>
      </c>
      <c r="C842" s="156" t="s">
        <v>8207</v>
      </c>
      <c r="D842" s="156" t="s">
        <v>645</v>
      </c>
      <c r="E842" s="156">
        <v>45547</v>
      </c>
      <c r="F842" s="156">
        <v>45551</v>
      </c>
      <c r="G842" s="156">
        <v>45651</v>
      </c>
      <c r="H842" s="156" t="s">
        <v>416</v>
      </c>
      <c r="I842" s="156" t="s">
        <v>95</v>
      </c>
      <c r="J842" s="696" t="s">
        <v>8208</v>
      </c>
      <c r="K842" s="251">
        <v>53911219</v>
      </c>
      <c r="L842" s="156">
        <v>8</v>
      </c>
      <c r="M842" s="156" t="s">
        <v>97</v>
      </c>
      <c r="N842" s="156" t="s">
        <v>5078</v>
      </c>
      <c r="O842" s="156" t="s">
        <v>2287</v>
      </c>
      <c r="P842" s="156" t="s">
        <v>8209</v>
      </c>
      <c r="Q842" s="156" t="s">
        <v>8200</v>
      </c>
      <c r="R842" s="143">
        <f>+G842-F842</f>
        <v>100</v>
      </c>
      <c r="S842" s="134" t="s">
        <v>8210</v>
      </c>
      <c r="T842" s="253">
        <v>13333333</v>
      </c>
      <c r="U842" s="156" t="s">
        <v>8211</v>
      </c>
      <c r="V842" s="253">
        <f>+T842</f>
        <v>13333333</v>
      </c>
      <c r="W842" s="156">
        <v>45548</v>
      </c>
      <c r="X842" s="156" t="s">
        <v>103</v>
      </c>
      <c r="Y842" s="317">
        <f>+Z842+AA842+AB842</f>
        <v>13333333</v>
      </c>
      <c r="Z842" s="156">
        <v>13333333</v>
      </c>
      <c r="AA842" s="156">
        <v>0</v>
      </c>
      <c r="AB842" s="156">
        <f>+AC842+AD842+AE842+AF842+AG842+AH842+AI842+AJ842</f>
        <v>0</v>
      </c>
      <c r="AC842" s="156">
        <v>0</v>
      </c>
      <c r="AD842" s="156">
        <v>0</v>
      </c>
      <c r="AE842" s="156">
        <v>0</v>
      </c>
      <c r="AF842" s="156">
        <v>0</v>
      </c>
      <c r="AG842" s="156">
        <v>0</v>
      </c>
      <c r="AH842" s="156">
        <v>0</v>
      </c>
      <c r="AI842" s="156">
        <v>0</v>
      </c>
      <c r="AJ842" s="156">
        <v>0</v>
      </c>
      <c r="AK842" s="156" t="s">
        <v>104</v>
      </c>
      <c r="AL842" s="103" t="s">
        <v>8212</v>
      </c>
      <c r="AM842" s="156" t="s">
        <v>8090</v>
      </c>
      <c r="AN842" s="156">
        <v>93204728</v>
      </c>
      <c r="AO842" s="156" t="s">
        <v>114</v>
      </c>
      <c r="AP842" s="156" t="s">
        <v>108</v>
      </c>
      <c r="AQ842" s="156" t="s">
        <v>108</v>
      </c>
      <c r="AR842" s="156" t="s">
        <v>108</v>
      </c>
      <c r="AS842" s="156" t="s">
        <v>109</v>
      </c>
      <c r="AT842" s="156" t="s">
        <v>109</v>
      </c>
      <c r="AU842" s="156" t="s">
        <v>392</v>
      </c>
      <c r="AV842" s="156"/>
      <c r="AW842" s="156"/>
      <c r="AX842" s="156" t="s">
        <v>109</v>
      </c>
      <c r="AY842" s="156" t="s">
        <v>108</v>
      </c>
      <c r="AZ842" s="156"/>
      <c r="BA842" s="156"/>
      <c r="BB842" s="156"/>
      <c r="BC842" s="156"/>
      <c r="BD842" s="156"/>
      <c r="BE842" s="156"/>
      <c r="BF842" s="156"/>
      <c r="BG842" s="156"/>
      <c r="BH842" s="153">
        <f>T842+BB842</f>
        <v>13333333</v>
      </c>
      <c r="BI842" s="161" t="s">
        <v>135</v>
      </c>
      <c r="BJ842" s="240"/>
      <c r="BK842" s="240" t="s">
        <v>114</v>
      </c>
      <c r="BL842" s="240"/>
      <c r="BM842" s="161" t="s">
        <v>136</v>
      </c>
      <c r="BN842" s="156" t="s">
        <v>964</v>
      </c>
      <c r="BO842" s="156">
        <v>39</v>
      </c>
      <c r="BP842" s="156">
        <v>31064</v>
      </c>
      <c r="BQ842" s="156" t="s">
        <v>108</v>
      </c>
      <c r="BR842" s="156" t="s">
        <v>108</v>
      </c>
      <c r="BS842" s="156" t="s">
        <v>108</v>
      </c>
      <c r="BT842" s="156" t="s">
        <v>108</v>
      </c>
      <c r="BU842" s="156" t="s">
        <v>3189</v>
      </c>
      <c r="BV842" s="156">
        <v>3219450713</v>
      </c>
      <c r="BW842" s="156" t="s">
        <v>3190</v>
      </c>
      <c r="BX842" s="156" t="s">
        <v>1247</v>
      </c>
      <c r="BY842" s="156" t="s">
        <v>119</v>
      </c>
      <c r="BZ842" s="156">
        <v>24119757011</v>
      </c>
      <c r="CA842" s="157" t="s">
        <v>7581</v>
      </c>
      <c r="CB842" s="360" t="s">
        <v>109</v>
      </c>
      <c r="CC842" s="157" t="s">
        <v>109</v>
      </c>
      <c r="CD842" s="360"/>
      <c r="CE842" s="156"/>
      <c r="CF842" s="156"/>
      <c r="CG842" s="156"/>
      <c r="CH842" s="156"/>
      <c r="CI842" s="156"/>
      <c r="CJ842" s="156"/>
      <c r="CK842" s="156"/>
      <c r="CL842" s="156"/>
      <c r="CM842" s="157"/>
      <c r="CN842" s="156"/>
      <c r="CO842" s="297"/>
      <c r="CP842" s="297"/>
      <c r="CQ842" s="297"/>
      <c r="CR842" s="297"/>
      <c r="GV842" s="328"/>
      <c r="GW842" s="328"/>
      <c r="GX842" s="328"/>
      <c r="GY842" s="328"/>
      <c r="GZ842" s="328"/>
      <c r="HA842" s="328"/>
      <c r="HB842" s="328"/>
      <c r="HC842" s="328"/>
      <c r="HD842" s="328"/>
      <c r="HE842" s="328"/>
      <c r="HF842" s="328"/>
      <c r="HG842" s="328"/>
      <c r="HH842" s="328"/>
      <c r="HI842" s="328"/>
      <c r="HJ842" s="328"/>
      <c r="HK842" s="328"/>
      <c r="HL842" s="328"/>
      <c r="HM842" s="328"/>
      <c r="HN842" s="328"/>
      <c r="HO842" s="328"/>
      <c r="HP842" s="328"/>
      <c r="HQ842" s="328"/>
      <c r="HR842" s="328"/>
      <c r="HS842" s="328"/>
      <c r="HT842" s="328"/>
      <c r="HU842" s="328"/>
      <c r="HV842" s="328"/>
      <c r="HW842" s="328"/>
      <c r="HX842" s="328"/>
      <c r="HY842" s="328"/>
      <c r="HZ842" s="328"/>
      <c r="IA842" s="328"/>
      <c r="IB842" s="328"/>
      <c r="IC842" s="328"/>
      <c r="ID842" s="328"/>
      <c r="IE842" s="328"/>
      <c r="IF842" s="328"/>
      <c r="IG842" s="328"/>
      <c r="IH842" s="328"/>
      <c r="II842" s="328"/>
      <c r="IJ842" s="328"/>
      <c r="IK842" s="328"/>
      <c r="IL842" s="328"/>
      <c r="IM842" s="328"/>
      <c r="IN842" s="328"/>
      <c r="IO842" s="328"/>
      <c r="IP842" s="328"/>
      <c r="IQ842" s="328"/>
      <c r="IR842" s="328"/>
      <c r="IS842" s="328"/>
      <c r="IT842" s="328"/>
      <c r="IU842" s="328"/>
      <c r="IV842" s="328"/>
      <c r="IW842" s="328"/>
      <c r="IX842" s="328"/>
      <c r="IY842" s="328"/>
      <c r="IZ842" s="328"/>
      <c r="JA842" s="328"/>
      <c r="JB842" s="328"/>
      <c r="JC842" s="328"/>
      <c r="JD842" s="328"/>
      <c r="JE842" s="328"/>
      <c r="JF842" s="328"/>
      <c r="JG842" s="328"/>
      <c r="JH842" s="328"/>
      <c r="JI842" s="328"/>
      <c r="JJ842" s="328"/>
      <c r="JK842" s="328"/>
      <c r="JL842" s="328"/>
      <c r="JM842" s="328"/>
      <c r="JN842" s="328"/>
      <c r="JO842" s="328"/>
      <c r="JP842" s="328"/>
      <c r="JQ842" s="328"/>
      <c r="JR842" s="328"/>
      <c r="JS842" s="328"/>
      <c r="JT842" s="328"/>
      <c r="JU842" s="328"/>
      <c r="JV842" s="328"/>
      <c r="JW842" s="328"/>
      <c r="JX842" s="328"/>
      <c r="JY842" s="328"/>
      <c r="JZ842" s="328"/>
      <c r="KA842" s="328"/>
      <c r="KB842" s="328"/>
      <c r="KC842" s="328"/>
      <c r="KD842" s="328"/>
      <c r="KE842" s="328"/>
      <c r="KF842" s="328"/>
      <c r="KG842" s="328"/>
      <c r="KH842" s="328"/>
      <c r="KI842" s="328"/>
      <c r="KJ842" s="328"/>
      <c r="KK842" s="328"/>
      <c r="KL842" s="328"/>
      <c r="KM842" s="328"/>
      <c r="KN842" s="328"/>
      <c r="KO842" s="328"/>
      <c r="KP842" s="328"/>
      <c r="KQ842" s="328"/>
      <c r="KR842" s="328"/>
      <c r="KS842" s="328"/>
      <c r="KT842" s="328"/>
      <c r="KU842" s="328"/>
      <c r="KV842" s="328"/>
      <c r="KW842" s="328"/>
      <c r="KX842" s="328"/>
      <c r="KY842" s="328"/>
      <c r="KZ842" s="328"/>
      <c r="LA842" s="328"/>
      <c r="LB842" s="328"/>
      <c r="LC842" s="328"/>
      <c r="LD842" s="328"/>
      <c r="LE842" s="328"/>
      <c r="LF842" s="328"/>
      <c r="LG842" s="328"/>
      <c r="LH842" s="328"/>
      <c r="LI842" s="328"/>
      <c r="LJ842" s="328"/>
      <c r="LK842" s="328"/>
      <c r="LL842" s="328"/>
      <c r="LM842" s="328"/>
      <c r="LN842" s="328"/>
      <c r="LO842" s="328"/>
      <c r="LP842" s="328"/>
      <c r="LQ842" s="328"/>
      <c r="LR842" s="328"/>
      <c r="LS842" s="328"/>
      <c r="LT842" s="328"/>
      <c r="LU842" s="328"/>
      <c r="LV842" s="328"/>
      <c r="LW842" s="328"/>
      <c r="LX842" s="328"/>
      <c r="LY842" s="328"/>
      <c r="LZ842" s="328"/>
      <c r="MA842" s="328"/>
      <c r="MB842" s="328"/>
      <c r="MC842" s="328"/>
      <c r="MD842" s="328"/>
      <c r="ME842" s="328"/>
      <c r="MF842" s="328"/>
      <c r="MG842" s="328"/>
      <c r="MH842" s="328"/>
      <c r="MI842" s="328"/>
      <c r="MJ842" s="328"/>
      <c r="MK842" s="328"/>
      <c r="ML842" s="328"/>
      <c r="MM842" s="328"/>
      <c r="MN842" s="328"/>
      <c r="MO842" s="328"/>
      <c r="MP842" s="328"/>
      <c r="MQ842" s="328"/>
      <c r="MR842" s="328"/>
      <c r="MS842" s="328"/>
      <c r="MT842" s="328"/>
      <c r="MU842" s="328"/>
      <c r="MV842" s="328"/>
      <c r="MW842" s="328"/>
      <c r="MX842" s="328"/>
      <c r="MY842" s="328"/>
      <c r="MZ842" s="328"/>
      <c r="NA842" s="328"/>
      <c r="NB842" s="328"/>
      <c r="NC842" s="328"/>
      <c r="ND842" s="328"/>
      <c r="NE842" s="328"/>
      <c r="NF842" s="328"/>
      <c r="NG842" s="328"/>
      <c r="NH842" s="328"/>
      <c r="NI842" s="328"/>
      <c r="NJ842" s="328"/>
      <c r="NK842" s="328"/>
      <c r="NL842" s="328"/>
      <c r="NM842" s="328"/>
      <c r="NN842" s="328"/>
      <c r="NO842" s="328"/>
      <c r="NP842" s="328"/>
      <c r="NQ842" s="328"/>
      <c r="NR842" s="328"/>
      <c r="NS842" s="328"/>
      <c r="NT842" s="328"/>
      <c r="NU842" s="328"/>
      <c r="NV842" s="328"/>
      <c r="NW842" s="328"/>
      <c r="NX842" s="328"/>
      <c r="NY842" s="328"/>
      <c r="NZ842" s="328"/>
      <c r="OA842" s="328"/>
      <c r="OB842" s="328"/>
      <c r="OC842" s="328"/>
      <c r="OD842" s="328"/>
      <c r="OE842" s="328"/>
      <c r="OF842" s="328"/>
      <c r="OG842" s="328"/>
      <c r="OH842" s="328"/>
      <c r="OI842" s="328"/>
      <c r="OJ842" s="328"/>
      <c r="OK842" s="328"/>
      <c r="OL842" s="328"/>
      <c r="OM842" s="328"/>
      <c r="ON842" s="328"/>
      <c r="OO842" s="328"/>
      <c r="OP842" s="328"/>
      <c r="OQ842" s="328"/>
      <c r="OR842" s="328"/>
      <c r="OS842" s="328"/>
      <c r="OT842" s="328"/>
      <c r="OU842" s="328"/>
      <c r="OV842" s="328"/>
      <c r="OW842" s="328"/>
      <c r="OX842" s="328"/>
      <c r="OY842" s="328"/>
      <c r="OZ842" s="328"/>
      <c r="PA842" s="328"/>
      <c r="PB842" s="328"/>
      <c r="PC842" s="328"/>
      <c r="PD842" s="328"/>
      <c r="PE842" s="328"/>
      <c r="PF842" s="328"/>
      <c r="PG842" s="328"/>
      <c r="PH842" s="328"/>
      <c r="PI842" s="328"/>
      <c r="PJ842" s="328"/>
      <c r="PK842" s="328"/>
      <c r="PL842" s="328"/>
      <c r="PM842" s="328"/>
      <c r="PN842" s="328"/>
      <c r="PO842" s="328"/>
      <c r="PP842" s="328"/>
      <c r="PQ842" s="328"/>
      <c r="PR842" s="328"/>
      <c r="PS842" s="328"/>
      <c r="PT842" s="328"/>
      <c r="PU842" s="328"/>
      <c r="PV842" s="328"/>
      <c r="PW842" s="328"/>
      <c r="PX842" s="328"/>
      <c r="PY842" s="328"/>
      <c r="PZ842" s="328"/>
      <c r="QA842" s="328"/>
      <c r="QB842" s="328"/>
      <c r="QC842" s="328"/>
      <c r="QD842" s="328"/>
      <c r="QE842" s="328"/>
      <c r="QF842" s="328"/>
      <c r="QG842" s="328"/>
      <c r="QH842" s="328"/>
      <c r="QI842" s="328"/>
      <c r="QJ842" s="328"/>
      <c r="QK842" s="328"/>
      <c r="QL842" s="328"/>
      <c r="QM842" s="328"/>
      <c r="QN842" s="328"/>
      <c r="QO842" s="328"/>
      <c r="QP842" s="328"/>
      <c r="QQ842" s="328"/>
      <c r="QR842" s="328"/>
      <c r="QS842" s="328"/>
      <c r="QT842" s="328"/>
      <c r="QU842" s="328"/>
      <c r="QV842" s="328"/>
      <c r="QW842" s="328"/>
      <c r="QX842" s="328"/>
      <c r="QY842" s="328"/>
      <c r="QZ842" s="328"/>
      <c r="RA842" s="328"/>
      <c r="RB842" s="328"/>
      <c r="RC842" s="328"/>
      <c r="RD842" s="328"/>
      <c r="RE842" s="328"/>
      <c r="RF842" s="328"/>
      <c r="RG842" s="328"/>
      <c r="RH842" s="328"/>
      <c r="RI842" s="328"/>
      <c r="RJ842" s="328"/>
      <c r="RK842" s="328"/>
      <c r="RL842" s="328"/>
      <c r="RM842" s="328"/>
      <c r="RN842" s="328"/>
      <c r="RO842" s="328"/>
      <c r="RP842" s="328"/>
      <c r="RQ842" s="328"/>
      <c r="RR842" s="328"/>
      <c r="RS842" s="328"/>
      <c r="RT842" s="328"/>
      <c r="RU842" s="328"/>
      <c r="RV842" s="328"/>
      <c r="RW842" s="328"/>
      <c r="RX842" s="328"/>
      <c r="RY842" s="328"/>
      <c r="RZ842" s="328"/>
      <c r="SA842" s="328"/>
      <c r="SB842" s="328"/>
      <c r="SC842" s="328"/>
      <c r="SD842" s="328"/>
      <c r="SE842" s="328"/>
      <c r="SF842" s="328"/>
      <c r="SG842" s="328"/>
      <c r="SH842" s="328"/>
      <c r="SI842" s="328"/>
      <c r="SJ842" s="328"/>
      <c r="SK842" s="328"/>
      <c r="SL842" s="328"/>
      <c r="SM842" s="328"/>
      <c r="SN842" s="328"/>
      <c r="SO842" s="328"/>
      <c r="SP842" s="328"/>
      <c r="SQ842" s="328"/>
      <c r="SR842" s="328"/>
      <c r="SS842" s="328"/>
      <c r="ST842" s="328"/>
      <c r="SU842" s="328"/>
      <c r="SV842" s="328"/>
      <c r="SW842" s="328"/>
      <c r="SX842" s="328"/>
      <c r="SY842" s="328"/>
      <c r="SZ842" s="328"/>
      <c r="TA842" s="328"/>
      <c r="TB842" s="328"/>
      <c r="TC842" s="328"/>
      <c r="TD842" s="328"/>
      <c r="TE842" s="328"/>
      <c r="TF842" s="328"/>
      <c r="TG842" s="328"/>
      <c r="TH842" s="328"/>
      <c r="TI842" s="328"/>
      <c r="TJ842" s="328"/>
      <c r="TK842" s="328"/>
      <c r="TL842" s="328"/>
      <c r="TM842" s="328"/>
      <c r="TN842" s="328"/>
      <c r="TO842" s="328"/>
      <c r="TP842" s="328"/>
      <c r="TQ842" s="328"/>
      <c r="TR842" s="328"/>
      <c r="TS842" s="328"/>
      <c r="TT842" s="328"/>
      <c r="TU842" s="328"/>
      <c r="TV842" s="328"/>
      <c r="TW842" s="328"/>
      <c r="TX842" s="328"/>
      <c r="TY842" s="328"/>
      <c r="TZ842" s="328"/>
      <c r="UA842" s="328"/>
      <c r="UB842" s="328"/>
      <c r="UC842" s="328"/>
      <c r="UD842" s="328"/>
      <c r="UE842" s="328"/>
      <c r="UF842" s="328"/>
      <c r="UG842" s="328"/>
      <c r="UH842" s="328"/>
      <c r="UI842" s="328"/>
      <c r="UJ842" s="328"/>
      <c r="UK842" s="328"/>
      <c r="UL842" s="328"/>
      <c r="UM842" s="328"/>
      <c r="UN842" s="328"/>
      <c r="UO842" s="328"/>
      <c r="UP842" s="328"/>
      <c r="UQ842" s="328"/>
      <c r="UR842" s="328"/>
      <c r="US842" s="328"/>
      <c r="UT842" s="328"/>
      <c r="UU842" s="328"/>
      <c r="UV842" s="328"/>
      <c r="UW842" s="328"/>
      <c r="UX842" s="328"/>
      <c r="UY842" s="328"/>
      <c r="UZ842" s="328"/>
      <c r="VA842" s="328"/>
      <c r="VB842" s="328"/>
      <c r="VC842" s="328"/>
      <c r="VD842" s="328"/>
      <c r="VE842" s="328"/>
      <c r="VF842" s="328"/>
      <c r="VG842" s="328"/>
      <c r="VH842" s="328"/>
      <c r="VI842" s="328"/>
      <c r="VJ842" s="328"/>
      <c r="VK842" s="328"/>
      <c r="VL842" s="328"/>
      <c r="VM842" s="328"/>
      <c r="VN842" s="328"/>
      <c r="VO842" s="328"/>
      <c r="VP842" s="328"/>
      <c r="VQ842" s="328"/>
      <c r="VR842" s="328"/>
      <c r="VS842" s="328"/>
      <c r="VT842" s="328"/>
      <c r="VU842" s="328"/>
      <c r="VV842" s="328"/>
      <c r="VW842" s="328"/>
      <c r="VX842" s="328"/>
      <c r="VY842" s="328"/>
      <c r="VZ842" s="328"/>
      <c r="WA842" s="328"/>
      <c r="WB842" s="328"/>
      <c r="WC842" s="328"/>
      <c r="WD842" s="328"/>
      <c r="WE842" s="328"/>
      <c r="WF842" s="328"/>
      <c r="WG842" s="328"/>
      <c r="WH842" s="328"/>
      <c r="WI842" s="328"/>
      <c r="WJ842" s="328"/>
      <c r="WK842" s="328"/>
      <c r="WL842" s="328"/>
      <c r="WM842" s="328"/>
      <c r="WN842" s="328"/>
      <c r="WO842" s="328"/>
      <c r="WP842" s="328"/>
      <c r="WQ842" s="328"/>
      <c r="WR842" s="328"/>
      <c r="WS842" s="328"/>
      <c r="WT842" s="328"/>
      <c r="WU842" s="328"/>
      <c r="WV842" s="328"/>
      <c r="WW842" s="328"/>
      <c r="WX842" s="328"/>
      <c r="WY842" s="328"/>
      <c r="WZ842" s="328"/>
      <c r="XA842" s="328"/>
      <c r="XB842" s="328"/>
      <c r="XC842" s="328"/>
      <c r="XD842" s="328"/>
      <c r="XE842" s="328"/>
      <c r="XF842" s="328"/>
      <c r="XG842" s="328"/>
      <c r="XH842" s="328"/>
      <c r="XI842" s="328"/>
      <c r="XJ842" s="328"/>
      <c r="XK842" s="328"/>
      <c r="XL842" s="328"/>
      <c r="XM842" s="328"/>
      <c r="XN842" s="328"/>
      <c r="XO842" s="328"/>
      <c r="XP842" s="328"/>
      <c r="XQ842" s="328"/>
      <c r="XR842" s="328"/>
      <c r="XS842" s="328"/>
      <c r="XT842" s="328"/>
      <c r="XU842" s="328"/>
      <c r="XV842" s="328"/>
      <c r="XW842" s="328"/>
      <c r="XX842" s="328"/>
      <c r="XY842" s="328"/>
      <c r="XZ842" s="328"/>
      <c r="YA842" s="328"/>
      <c r="YB842" s="328"/>
      <c r="YC842" s="328"/>
      <c r="YD842" s="328"/>
      <c r="YE842" s="328"/>
      <c r="YF842" s="328"/>
      <c r="YG842" s="328"/>
      <c r="YH842" s="328"/>
      <c r="YI842" s="328"/>
      <c r="YJ842" s="328"/>
      <c r="YK842" s="328"/>
      <c r="YL842" s="328"/>
      <c r="YM842" s="328"/>
      <c r="YN842" s="328"/>
      <c r="YO842" s="328"/>
      <c r="YP842" s="328"/>
      <c r="YQ842" s="328"/>
      <c r="YR842" s="328"/>
      <c r="YS842" s="328"/>
      <c r="YT842" s="328"/>
      <c r="YU842" s="328"/>
      <c r="YV842" s="328"/>
      <c r="YW842" s="328"/>
      <c r="YX842" s="328"/>
      <c r="YY842" s="328"/>
      <c r="YZ842" s="328"/>
      <c r="ZA842" s="328"/>
      <c r="ZB842" s="328"/>
      <c r="ZC842" s="328"/>
      <c r="ZD842" s="328"/>
      <c r="ZE842" s="328"/>
      <c r="ZF842" s="328"/>
      <c r="ZG842" s="328"/>
      <c r="ZH842" s="328"/>
      <c r="ZI842" s="328"/>
      <c r="ZJ842" s="328"/>
      <c r="ZK842" s="328"/>
      <c r="ZL842" s="328"/>
      <c r="ZM842" s="328"/>
      <c r="ZN842" s="328"/>
      <c r="ZO842" s="328"/>
      <c r="ZP842" s="328"/>
      <c r="ZQ842" s="328"/>
      <c r="ZR842" s="328"/>
      <c r="ZS842" s="328"/>
      <c r="ZT842" s="328"/>
      <c r="ZU842" s="328"/>
      <c r="ZV842" s="328"/>
      <c r="ZW842" s="328"/>
      <c r="ZX842" s="328"/>
      <c r="ZY842" s="328"/>
      <c r="ZZ842" s="328"/>
      <c r="AAA842" s="328"/>
      <c r="AAB842" s="328"/>
      <c r="AAC842" s="328"/>
      <c r="AAD842" s="328"/>
      <c r="AAE842" s="328"/>
      <c r="AAF842" s="328"/>
      <c r="AAG842" s="328"/>
      <c r="AAH842" s="328"/>
      <c r="AAI842" s="328"/>
      <c r="AAJ842" s="328"/>
      <c r="AAK842" s="328"/>
      <c r="AAL842" s="328"/>
      <c r="AAM842" s="328"/>
      <c r="AAN842" s="328"/>
      <c r="AAO842" s="328"/>
      <c r="AAP842" s="328"/>
      <c r="AAQ842" s="328"/>
      <c r="AAR842" s="328"/>
      <c r="AAS842" s="328"/>
      <c r="AAT842" s="328"/>
      <c r="AAU842" s="328"/>
      <c r="AAV842" s="328"/>
      <c r="AAW842" s="328"/>
      <c r="AAX842" s="328"/>
      <c r="AAY842" s="328"/>
      <c r="AAZ842" s="328"/>
      <c r="ABA842" s="328"/>
      <c r="ABB842" s="328"/>
      <c r="ABC842" s="328"/>
      <c r="ABD842" s="328"/>
      <c r="ABE842" s="328"/>
      <c r="ABF842" s="328"/>
      <c r="ABG842" s="328"/>
      <c r="ABH842" s="328"/>
      <c r="ABI842" s="347"/>
      <c r="ABJ842" s="347"/>
      <c r="ABK842" s="347"/>
      <c r="ABL842" s="347"/>
      <c r="ABM842" s="347"/>
      <c r="ABN842" s="347"/>
      <c r="ABO842" s="347"/>
      <c r="ABP842" s="347"/>
      <c r="ABQ842" s="347"/>
      <c r="ABR842" s="347"/>
      <c r="ABS842" s="347"/>
      <c r="ABT842" s="347"/>
      <c r="ABU842" s="347"/>
      <c r="ABV842" s="347"/>
      <c r="ABW842" s="347"/>
      <c r="ABX842" s="347"/>
      <c r="ABY842" s="347"/>
      <c r="ABZ842" s="347"/>
      <c r="ACA842" s="347"/>
      <c r="ACB842" s="347"/>
      <c r="ACC842" s="347"/>
      <c r="ACD842" s="347"/>
      <c r="ACE842" s="347"/>
      <c r="ACF842" s="347"/>
      <c r="ACG842" s="347"/>
      <c r="ACH842" s="347"/>
      <c r="ACI842" s="347"/>
      <c r="ACJ842" s="347"/>
      <c r="ACK842" s="347"/>
      <c r="ACL842" s="347"/>
      <c r="ACM842" s="347"/>
      <c r="ACN842" s="347"/>
      <c r="ACO842" s="347"/>
      <c r="ACP842" s="347"/>
      <c r="ACQ842" s="347"/>
      <c r="ACR842" s="347"/>
      <c r="ACS842" s="347"/>
      <c r="ACT842" s="347"/>
      <c r="ACU842" s="347"/>
      <c r="ACV842" s="347"/>
      <c r="ACW842" s="347"/>
      <c r="ACX842" s="347"/>
      <c r="ACY842" s="347"/>
      <c r="ACZ842" s="347"/>
      <c r="ADA842" s="347"/>
      <c r="ADB842" s="347"/>
      <c r="ADC842" s="347"/>
      <c r="ADD842" s="347"/>
      <c r="ADE842" s="347"/>
      <c r="ADF842" s="347"/>
      <c r="ADG842" s="347"/>
      <c r="ADH842" s="347"/>
      <c r="ADI842" s="347"/>
      <c r="ADJ842" s="347"/>
      <c r="ADK842" s="347"/>
      <c r="ADL842" s="347"/>
      <c r="ADM842" s="347"/>
      <c r="ADN842" s="347"/>
      <c r="ADO842" s="347"/>
      <c r="ADP842" s="347"/>
      <c r="ADQ842" s="347"/>
      <c r="ADR842" s="347"/>
      <c r="ADS842" s="347"/>
      <c r="ADT842" s="347"/>
      <c r="ADU842" s="347"/>
      <c r="ADV842" s="347"/>
      <c r="ADW842" s="347"/>
      <c r="ADX842" s="347"/>
      <c r="ADY842" s="347"/>
      <c r="ADZ842" s="347"/>
      <c r="AEA842" s="347"/>
      <c r="AEB842" s="347"/>
      <c r="AEC842" s="347"/>
      <c r="AED842" s="347"/>
      <c r="AEE842" s="347"/>
      <c r="AEF842" s="347"/>
      <c r="AEG842" s="347"/>
      <c r="AEH842" s="347"/>
      <c r="AEI842" s="347"/>
      <c r="AEJ842" s="347"/>
      <c r="AEK842" s="347"/>
      <c r="AEL842" s="347"/>
      <c r="AEM842" s="347"/>
      <c r="AEN842" s="347"/>
      <c r="AEO842" s="347"/>
      <c r="AEP842" s="347"/>
      <c r="AEQ842" s="347"/>
      <c r="AER842" s="347"/>
      <c r="AES842" s="347"/>
      <c r="AET842" s="347"/>
      <c r="AEU842" s="347"/>
      <c r="AEV842" s="347"/>
      <c r="AEW842" s="347"/>
      <c r="AEX842" s="347"/>
      <c r="AEY842" s="347"/>
      <c r="AEZ842" s="347"/>
      <c r="AFA842" s="347"/>
      <c r="AFB842" s="347"/>
      <c r="AFC842" s="347"/>
      <c r="AFD842" s="347"/>
      <c r="AFE842" s="347"/>
      <c r="AFF842" s="347"/>
      <c r="AFG842" s="347"/>
      <c r="AFH842" s="347"/>
      <c r="AFI842" s="347"/>
      <c r="AFJ842" s="347"/>
      <c r="AFK842" s="347"/>
      <c r="AFL842" s="347"/>
      <c r="AFM842" s="347"/>
      <c r="AFN842" s="347"/>
      <c r="AFO842" s="347"/>
      <c r="AFP842" s="347"/>
      <c r="AFQ842" s="347"/>
      <c r="AFR842" s="347"/>
      <c r="AFS842" s="347"/>
      <c r="AFT842" s="347"/>
      <c r="AFU842" s="347"/>
      <c r="AFV842" s="347"/>
      <c r="AFW842" s="347"/>
      <c r="AFX842" s="347"/>
      <c r="AFY842" s="347"/>
      <c r="AFZ842" s="347"/>
      <c r="AGA842" s="347"/>
      <c r="AGB842" s="347"/>
      <c r="AGC842" s="347"/>
      <c r="AGD842" s="347"/>
      <c r="AGE842" s="347"/>
      <c r="AGF842" s="347"/>
      <c r="AGG842" s="347"/>
      <c r="AGH842" s="347"/>
      <c r="AGI842" s="347"/>
      <c r="AGJ842" s="347"/>
      <c r="AGK842" s="347"/>
      <c r="AGL842" s="347"/>
      <c r="AGM842" s="347"/>
      <c r="AGN842" s="347"/>
      <c r="AGO842" s="347"/>
      <c r="AGP842" s="347"/>
      <c r="AGQ842" s="347"/>
      <c r="AGR842" s="347"/>
      <c r="AGS842" s="347"/>
      <c r="AGT842" s="347"/>
      <c r="AGU842" s="347"/>
      <c r="AGV842" s="347"/>
      <c r="AGW842" s="347"/>
      <c r="AGX842" s="347"/>
      <c r="AGY842" s="347"/>
      <c r="AGZ842" s="347"/>
      <c r="AHA842" s="347"/>
      <c r="AHB842" s="347"/>
      <c r="AHC842" s="347"/>
      <c r="AHD842" s="347"/>
      <c r="AHE842" s="347"/>
      <c r="AHF842" s="347"/>
      <c r="AHG842" s="347"/>
      <c r="AHH842" s="347"/>
      <c r="AHI842" s="347"/>
      <c r="AHJ842" s="347"/>
      <c r="AHK842" s="347"/>
      <c r="AHL842" s="347"/>
      <c r="AHM842" s="347"/>
      <c r="AHN842" s="347"/>
      <c r="AHO842" s="347"/>
      <c r="AHP842" s="347"/>
      <c r="AHQ842" s="347"/>
      <c r="AHR842" s="347"/>
      <c r="AHS842" s="347"/>
      <c r="AHT842" s="347"/>
      <c r="AHU842" s="347"/>
      <c r="AHV842" s="347"/>
      <c r="AHW842" s="347"/>
      <c r="AHX842" s="347"/>
      <c r="AHY842" s="347"/>
      <c r="AHZ842" s="347"/>
      <c r="AIA842" s="347"/>
      <c r="AIB842" s="347"/>
      <c r="AIC842" s="347"/>
      <c r="AID842" s="347"/>
      <c r="AIE842" s="347"/>
      <c r="AIF842" s="347"/>
      <c r="AIG842" s="347"/>
      <c r="AIH842" s="347"/>
      <c r="AII842" s="347"/>
      <c r="AIJ842" s="347"/>
      <c r="AIK842" s="347"/>
      <c r="AIL842" s="347"/>
      <c r="AIM842" s="347"/>
      <c r="AIN842" s="347"/>
      <c r="AIO842" s="347"/>
      <c r="AIP842" s="347"/>
      <c r="AIQ842" s="347"/>
      <c r="AIR842" s="347"/>
      <c r="AIS842" s="347"/>
      <c r="AIT842" s="347"/>
      <c r="AIU842" s="347"/>
      <c r="AIV842" s="347"/>
      <c r="AIW842" s="347"/>
      <c r="AIX842" s="347"/>
      <c r="AIY842" s="347"/>
      <c r="AIZ842" s="347"/>
      <c r="AJA842" s="347"/>
      <c r="AJB842" s="347"/>
      <c r="AJC842" s="347"/>
      <c r="AJD842" s="347"/>
      <c r="AJE842" s="347"/>
      <c r="AJF842" s="347"/>
      <c r="AJG842" s="347"/>
      <c r="AJH842" s="347"/>
      <c r="AJI842" s="347"/>
      <c r="AJJ842" s="347"/>
      <c r="AJK842" s="347"/>
      <c r="AJL842" s="347"/>
      <c r="AJM842" s="347"/>
      <c r="AJN842" s="347"/>
      <c r="AJO842" s="347"/>
      <c r="AJP842" s="347"/>
      <c r="AJQ842" s="347"/>
      <c r="AJR842" s="347"/>
      <c r="AJS842" s="347"/>
      <c r="AJT842" s="347"/>
      <c r="AJU842" s="347"/>
      <c r="AJV842" s="347"/>
      <c r="AJW842" s="347"/>
      <c r="AJX842" s="347"/>
      <c r="AJY842" s="347"/>
      <c r="AJZ842" s="347"/>
      <c r="AKA842" s="347"/>
      <c r="AKB842" s="347"/>
      <c r="AKC842" s="347"/>
      <c r="AKD842" s="347"/>
      <c r="AKE842" s="347"/>
      <c r="AKF842" s="347"/>
      <c r="AKG842" s="347"/>
      <c r="AKH842" s="347"/>
      <c r="AKI842" s="347"/>
      <c r="AKJ842" s="347"/>
      <c r="AKK842" s="347"/>
      <c r="AKL842" s="347"/>
      <c r="AKM842" s="347"/>
      <c r="AKN842" s="347"/>
      <c r="AKO842" s="347"/>
      <c r="AKP842" s="347"/>
      <c r="AKQ842" s="347"/>
      <c r="AKR842" s="347"/>
      <c r="AKS842" s="347"/>
      <c r="AKT842" s="347"/>
      <c r="AKU842" s="347"/>
      <c r="AKV842" s="347"/>
      <c r="AKW842" s="347"/>
      <c r="AKX842" s="347"/>
      <c r="AKY842" s="347"/>
      <c r="AKZ842" s="347"/>
      <c r="ALA842" s="347"/>
      <c r="ALB842" s="347"/>
      <c r="ALC842" s="347"/>
      <c r="ALD842" s="347"/>
      <c r="ALE842" s="347"/>
      <c r="ALF842" s="347"/>
      <c r="ALG842" s="347"/>
      <c r="ALH842" s="347"/>
      <c r="ALI842" s="347"/>
      <c r="ALJ842" s="347"/>
      <c r="ALK842" s="347"/>
      <c r="ALL842" s="347"/>
      <c r="ALM842" s="347"/>
      <c r="ALN842" s="347"/>
      <c r="ALO842" s="347"/>
      <c r="ALP842" s="347"/>
      <c r="ALQ842" s="347"/>
      <c r="ALR842" s="347"/>
      <c r="ALS842" s="347"/>
      <c r="ALT842" s="347"/>
      <c r="ALU842" s="347"/>
      <c r="ALV842" s="347"/>
      <c r="ALW842" s="347"/>
      <c r="ALX842" s="347"/>
      <c r="ALY842" s="347"/>
      <c r="ALZ842" s="347"/>
      <c r="AMA842" s="347"/>
      <c r="AMB842" s="347"/>
      <c r="AMC842" s="347"/>
      <c r="AMD842" s="347"/>
      <c r="AME842" s="347"/>
      <c r="AMF842" s="347"/>
      <c r="AMG842" s="347"/>
      <c r="AMH842" s="347"/>
      <c r="AMI842" s="347"/>
      <c r="AMJ842" s="347"/>
      <c r="AMK842" s="347"/>
      <c r="AML842" s="347"/>
      <c r="AMM842" s="347"/>
      <c r="AMN842" s="347"/>
      <c r="AMO842" s="347"/>
      <c r="AMP842" s="347"/>
      <c r="AMQ842" s="347"/>
      <c r="AMR842" s="347"/>
      <c r="AMS842" s="347"/>
      <c r="AMT842" s="347"/>
      <c r="AMU842" s="347"/>
      <c r="AMV842" s="347"/>
      <c r="AMW842" s="347"/>
      <c r="AMX842" s="347"/>
      <c r="AMY842" s="347"/>
      <c r="AMZ842" s="347"/>
      <c r="ANA842" s="347"/>
      <c r="ANB842" s="347"/>
      <c r="ANC842" s="347"/>
      <c r="AND842" s="347"/>
      <c r="ANE842" s="347"/>
      <c r="ANF842" s="347"/>
      <c r="ANG842" s="347"/>
      <c r="ANH842" s="347"/>
      <c r="ANI842" s="347"/>
      <c r="ANJ842" s="347"/>
      <c r="ANK842" s="347"/>
      <c r="ANL842" s="347"/>
      <c r="ANM842" s="347"/>
      <c r="ANN842" s="347"/>
      <c r="ANO842" s="347"/>
      <c r="ANP842" s="347"/>
      <c r="ANQ842" s="347"/>
      <c r="ANR842" s="347"/>
      <c r="ANS842" s="347"/>
      <c r="ANT842" s="347"/>
      <c r="ANU842" s="347"/>
      <c r="ANV842" s="347"/>
      <c r="ANW842" s="347"/>
      <c r="ANX842" s="347"/>
      <c r="ANY842" s="347"/>
      <c r="ANZ842" s="347"/>
      <c r="AOA842" s="347"/>
      <c r="AOB842" s="347"/>
      <c r="AOC842" s="347"/>
      <c r="AOD842" s="347"/>
      <c r="AOE842" s="347"/>
      <c r="AOF842" s="347"/>
      <c r="AOG842" s="347"/>
      <c r="AOH842" s="347"/>
      <c r="AOI842" s="347"/>
      <c r="AOJ842" s="347"/>
      <c r="AOK842" s="347"/>
      <c r="AOL842" s="347"/>
      <c r="AOM842" s="347"/>
      <c r="AON842" s="347"/>
      <c r="AOO842" s="347"/>
      <c r="AOP842" s="347"/>
      <c r="AOQ842" s="347"/>
      <c r="AOR842" s="347"/>
      <c r="AOS842" s="347"/>
      <c r="AOT842" s="347"/>
      <c r="AOU842" s="347"/>
      <c r="AOV842" s="347"/>
      <c r="AOW842" s="347"/>
      <c r="AOX842" s="347"/>
      <c r="AOY842" s="347"/>
      <c r="AOZ842" s="347"/>
      <c r="APA842" s="347"/>
      <c r="APB842" s="347"/>
      <c r="APC842" s="347"/>
      <c r="APD842" s="347"/>
      <c r="APE842" s="347"/>
      <c r="APF842" s="347"/>
      <c r="APG842" s="347"/>
      <c r="APH842" s="347"/>
      <c r="API842" s="347"/>
      <c r="APJ842" s="347"/>
      <c r="APK842" s="347"/>
      <c r="APL842" s="347"/>
      <c r="APM842" s="347"/>
      <c r="APN842" s="347"/>
      <c r="APO842" s="347"/>
      <c r="APP842" s="347"/>
      <c r="APQ842" s="347"/>
      <c r="APR842" s="347"/>
      <c r="APS842" s="347"/>
      <c r="APT842" s="347"/>
      <c r="APU842" s="347"/>
      <c r="APV842" s="347"/>
      <c r="APW842" s="347"/>
      <c r="APX842" s="347"/>
      <c r="APY842" s="347"/>
      <c r="APZ842" s="347"/>
      <c r="AQA842" s="347"/>
      <c r="AQB842" s="347"/>
      <c r="AQC842" s="347"/>
      <c r="AQD842" s="347"/>
      <c r="AQE842" s="347"/>
      <c r="AQF842" s="347"/>
      <c r="AQG842" s="347"/>
      <c r="AQH842" s="347"/>
      <c r="AQI842" s="347"/>
      <c r="AQJ842" s="347"/>
      <c r="AQK842" s="347"/>
      <c r="AQL842" s="347"/>
      <c r="AQM842" s="347"/>
      <c r="AQN842" s="347"/>
      <c r="AQO842" s="347"/>
      <c r="AQP842" s="347"/>
      <c r="AQQ842" s="347"/>
      <c r="AQR842" s="347"/>
      <c r="AQS842" s="347"/>
      <c r="AQT842" s="347"/>
      <c r="AQU842" s="347"/>
      <c r="AQV842" s="347"/>
      <c r="AQW842" s="347"/>
      <c r="AQX842" s="347"/>
      <c r="AQY842" s="347"/>
      <c r="AQZ842" s="347"/>
      <c r="ARA842" s="347"/>
      <c r="ARB842" s="347"/>
      <c r="ARC842" s="347"/>
      <c r="ARD842" s="347"/>
      <c r="ARE842" s="347"/>
      <c r="ARF842" s="347"/>
      <c r="ARG842" s="347"/>
      <c r="ARH842" s="347"/>
      <c r="ARI842" s="347"/>
      <c r="ARJ842" s="347"/>
      <c r="ARK842" s="347"/>
      <c r="ARL842" s="347"/>
      <c r="ARM842" s="347"/>
      <c r="ARN842" s="347"/>
      <c r="ARO842" s="347"/>
      <c r="ARP842" s="347"/>
      <c r="ARQ842" s="347"/>
      <c r="ARR842" s="347"/>
      <c r="ARS842" s="347"/>
      <c r="ART842" s="347"/>
      <c r="ARU842" s="347"/>
      <c r="ARV842" s="347"/>
      <c r="ARW842" s="347"/>
      <c r="ARX842" s="347"/>
      <c r="ARY842" s="347"/>
      <c r="ARZ842" s="347"/>
      <c r="ASA842" s="347"/>
      <c r="ASB842" s="347"/>
      <c r="ASC842" s="347"/>
      <c r="ASD842" s="347"/>
      <c r="ASE842" s="347"/>
      <c r="ASF842" s="347"/>
      <c r="ASG842" s="347"/>
      <c r="ASH842" s="347"/>
      <c r="ASI842" s="347"/>
      <c r="ASJ842" s="347"/>
      <c r="ASK842" s="347"/>
      <c r="ASL842" s="347"/>
      <c r="ASM842" s="347"/>
      <c r="ASN842" s="347"/>
      <c r="ASO842" s="347"/>
      <c r="ASP842" s="347"/>
      <c r="ASQ842" s="347"/>
      <c r="ASR842" s="347"/>
      <c r="ASS842" s="347"/>
      <c r="AST842" s="347"/>
      <c r="ASU842" s="347"/>
      <c r="ASV842" s="347"/>
      <c r="ASW842" s="347"/>
      <c r="ASX842" s="347"/>
      <c r="ASY842" s="347"/>
      <c r="ASZ842" s="347"/>
      <c r="ATA842" s="347"/>
      <c r="ATB842" s="347"/>
      <c r="ATC842" s="347"/>
      <c r="ATD842" s="347"/>
      <c r="ATE842" s="347"/>
      <c r="ATF842" s="347"/>
      <c r="ATG842" s="347"/>
      <c r="ATH842" s="347"/>
      <c r="ATI842" s="347"/>
      <c r="ATJ842" s="347"/>
      <c r="ATK842" s="347"/>
      <c r="ATL842" s="347"/>
      <c r="ATM842" s="347"/>
      <c r="ATN842" s="347"/>
      <c r="ATO842" s="347"/>
      <c r="ATP842" s="347"/>
      <c r="ATQ842" s="347"/>
      <c r="ATR842" s="347"/>
      <c r="ATS842" s="347"/>
      <c r="ATT842" s="347"/>
      <c r="ATU842" s="347"/>
      <c r="ATV842" s="347"/>
      <c r="ATW842" s="347"/>
      <c r="ATX842" s="347"/>
      <c r="ATY842" s="347"/>
      <c r="ATZ842" s="347"/>
      <c r="AUA842" s="347"/>
      <c r="AUB842" s="347"/>
      <c r="AUC842" s="347"/>
      <c r="AUD842" s="347"/>
      <c r="AUE842" s="347"/>
      <c r="AUF842" s="347"/>
      <c r="AUG842" s="347"/>
      <c r="AUH842" s="347"/>
      <c r="AUI842" s="347"/>
      <c r="AUJ842" s="347"/>
      <c r="AUK842" s="347"/>
      <c r="AUL842" s="347"/>
      <c r="AUM842" s="347"/>
      <c r="AUN842" s="347"/>
      <c r="AUO842" s="347"/>
      <c r="AUP842" s="347"/>
      <c r="AUQ842" s="347"/>
      <c r="AUR842" s="347"/>
      <c r="AUS842" s="347"/>
      <c r="AUT842" s="347"/>
      <c r="AUU842" s="347"/>
      <c r="AUV842" s="347"/>
      <c r="AUW842" s="347"/>
      <c r="AUX842" s="347"/>
      <c r="AUY842" s="347"/>
      <c r="AUZ842" s="347"/>
      <c r="AVA842" s="347"/>
      <c r="AVB842" s="347"/>
      <c r="AVC842" s="347"/>
      <c r="AVD842" s="347"/>
      <c r="AVE842" s="347"/>
      <c r="AVF842" s="347"/>
      <c r="AVG842" s="347"/>
      <c r="AVH842" s="347"/>
      <c r="AVI842" s="347"/>
      <c r="AVJ842" s="347"/>
      <c r="AVK842" s="347"/>
      <c r="AVL842" s="347"/>
      <c r="AVM842" s="347"/>
      <c r="AVN842" s="347"/>
      <c r="AVO842" s="347"/>
      <c r="AVP842" s="347"/>
      <c r="AVQ842" s="347"/>
      <c r="AVR842" s="347"/>
      <c r="AVS842" s="347"/>
      <c r="AVT842" s="347"/>
      <c r="AVU842" s="347"/>
      <c r="AVV842" s="347"/>
      <c r="AVW842" s="347"/>
      <c r="AVX842" s="347"/>
      <c r="AVY842" s="347"/>
      <c r="AVZ842" s="347"/>
      <c r="AWA842" s="347"/>
      <c r="AWB842" s="347"/>
      <c r="AWC842" s="347"/>
      <c r="AWD842" s="347"/>
      <c r="AWE842" s="347"/>
      <c r="AWF842" s="347"/>
      <c r="AWG842" s="347"/>
      <c r="AWH842" s="347"/>
      <c r="AWI842" s="347"/>
      <c r="AWJ842" s="347"/>
      <c r="AWK842" s="347"/>
      <c r="AWL842" s="347"/>
      <c r="AWM842" s="347"/>
      <c r="AWN842" s="347"/>
      <c r="AWO842" s="347"/>
      <c r="AWP842" s="347"/>
      <c r="AWQ842" s="347"/>
      <c r="AWR842" s="347"/>
      <c r="AWS842" s="347"/>
      <c r="AWT842" s="347"/>
      <c r="AWU842" s="347"/>
      <c r="AWV842" s="347"/>
      <c r="AWW842" s="347"/>
      <c r="AWX842" s="347"/>
      <c r="AWY842" s="347"/>
      <c r="AWZ842" s="347"/>
      <c r="AXA842" s="347"/>
      <c r="AXB842" s="347"/>
      <c r="AXC842" s="347"/>
      <c r="AXD842" s="347"/>
      <c r="AXE842" s="347"/>
      <c r="AXF842" s="347"/>
      <c r="AXG842" s="347"/>
      <c r="AXH842" s="347"/>
      <c r="AXI842" s="347"/>
      <c r="AXJ842" s="347"/>
      <c r="AXK842" s="347"/>
      <c r="AXL842" s="347"/>
      <c r="AXM842" s="347"/>
      <c r="AXN842" s="347"/>
      <c r="AXO842" s="347"/>
      <c r="AXP842" s="347"/>
      <c r="AXQ842" s="347"/>
      <c r="AXR842" s="347"/>
      <c r="AXS842" s="347"/>
      <c r="AXT842" s="347"/>
      <c r="AXU842" s="347"/>
      <c r="AXV842" s="347"/>
      <c r="AXW842" s="347"/>
      <c r="AXX842" s="347"/>
      <c r="AXY842" s="347"/>
      <c r="AXZ842" s="347"/>
      <c r="AYA842" s="347"/>
      <c r="AYB842" s="347"/>
      <c r="AYC842" s="347"/>
      <c r="AYD842" s="347"/>
      <c r="AYE842" s="347"/>
      <c r="AYF842" s="347"/>
      <c r="AYG842" s="347"/>
      <c r="AYH842" s="347"/>
      <c r="AYI842" s="347"/>
      <c r="AYJ842" s="347"/>
      <c r="AYK842" s="347"/>
      <c r="AYL842" s="347"/>
      <c r="AYM842" s="347"/>
      <c r="AYN842" s="347"/>
      <c r="AYO842" s="347"/>
      <c r="AYP842" s="347"/>
      <c r="AYQ842" s="347"/>
      <c r="AYR842" s="347"/>
      <c r="AYS842" s="347"/>
      <c r="AYT842" s="347"/>
      <c r="AYU842" s="347"/>
      <c r="AYV842" s="347"/>
      <c r="AYW842" s="347"/>
      <c r="AYX842" s="347"/>
      <c r="AYY842" s="347"/>
      <c r="AYZ842" s="347"/>
      <c r="AZA842" s="347"/>
      <c r="AZB842" s="347"/>
      <c r="AZC842" s="347"/>
      <c r="AZD842" s="347"/>
      <c r="AZE842" s="347"/>
      <c r="AZF842" s="347"/>
      <c r="AZG842" s="347"/>
      <c r="AZH842" s="347"/>
      <c r="AZI842" s="347"/>
      <c r="AZJ842" s="347"/>
      <c r="AZK842" s="347"/>
      <c r="AZL842" s="347"/>
      <c r="AZM842" s="347"/>
      <c r="AZN842" s="347"/>
      <c r="AZO842" s="347"/>
      <c r="AZP842" s="347"/>
      <c r="AZQ842" s="347"/>
      <c r="AZR842" s="347"/>
      <c r="AZS842" s="347"/>
      <c r="AZT842" s="347"/>
      <c r="AZU842" s="347"/>
      <c r="AZV842" s="347"/>
      <c r="AZW842" s="347"/>
      <c r="AZX842" s="347"/>
      <c r="AZY842" s="347"/>
      <c r="AZZ842" s="347"/>
      <c r="BAA842" s="347"/>
      <c r="BAB842" s="347"/>
      <c r="BAC842" s="347"/>
      <c r="BAD842" s="347"/>
      <c r="BAE842" s="347"/>
      <c r="BAF842" s="347"/>
      <c r="BAG842" s="347"/>
      <c r="BAH842" s="347"/>
      <c r="BAI842" s="347"/>
      <c r="BAJ842" s="347"/>
      <c r="BAK842" s="347"/>
      <c r="BAL842" s="347"/>
      <c r="BAM842" s="347"/>
      <c r="BAN842" s="347"/>
      <c r="BAO842" s="347"/>
      <c r="BAP842" s="347"/>
      <c r="BAQ842" s="347"/>
      <c r="BAR842" s="347"/>
      <c r="BAS842" s="347"/>
      <c r="BAT842" s="347"/>
      <c r="BAU842" s="347"/>
      <c r="BAV842" s="347"/>
      <c r="BAW842" s="347"/>
      <c r="BAX842" s="347"/>
      <c r="BAY842" s="347"/>
      <c r="BAZ842" s="347"/>
      <c r="BBA842" s="347"/>
      <c r="BBB842" s="347"/>
      <c r="BBC842" s="347"/>
      <c r="BBD842" s="347"/>
      <c r="BBE842" s="347"/>
      <c r="BBF842" s="347"/>
      <c r="BBG842" s="347"/>
      <c r="BBH842" s="347"/>
      <c r="BBI842" s="347"/>
      <c r="BBJ842" s="347"/>
      <c r="BBK842" s="347"/>
      <c r="BBL842" s="347"/>
      <c r="BBM842" s="347"/>
      <c r="BBN842" s="347"/>
      <c r="BBO842" s="347"/>
      <c r="BBP842" s="347"/>
      <c r="BBQ842" s="347"/>
      <c r="BBR842" s="347"/>
      <c r="BBS842" s="347"/>
      <c r="BBT842" s="347"/>
      <c r="BBU842" s="347"/>
      <c r="BBV842" s="347"/>
      <c r="BBW842" s="347"/>
      <c r="BBX842" s="347"/>
      <c r="BBY842" s="347"/>
      <c r="BBZ842" s="347"/>
      <c r="BCA842" s="347"/>
      <c r="BCB842" s="347"/>
      <c r="BCC842" s="347"/>
      <c r="BCD842" s="347"/>
      <c r="BCE842" s="347"/>
      <c r="BCF842" s="347"/>
      <c r="BCG842" s="347"/>
      <c r="BCH842" s="347"/>
      <c r="BCI842" s="347"/>
      <c r="BCJ842" s="347"/>
      <c r="BCK842" s="347"/>
      <c r="BCL842" s="347"/>
      <c r="BCM842" s="347"/>
      <c r="BCN842" s="347"/>
      <c r="BCO842" s="347"/>
      <c r="BCP842" s="347"/>
      <c r="BCQ842" s="347"/>
      <c r="BCR842" s="347"/>
      <c r="BCS842" s="347"/>
      <c r="BCT842" s="347"/>
      <c r="BCU842" s="347"/>
      <c r="BCV842" s="347"/>
      <c r="BCW842" s="347"/>
      <c r="BCX842" s="347"/>
      <c r="BCY842" s="347"/>
      <c r="BCZ842" s="347"/>
      <c r="BDA842" s="347"/>
      <c r="BDB842" s="347"/>
      <c r="BDC842" s="347"/>
      <c r="BDD842" s="347"/>
      <c r="BDE842" s="347"/>
      <c r="BDF842" s="347"/>
      <c r="BDG842" s="347"/>
      <c r="BDH842" s="347"/>
      <c r="BDI842" s="347"/>
      <c r="BDJ842" s="347"/>
      <c r="BDK842" s="347"/>
      <c r="BDL842" s="347"/>
      <c r="BDM842" s="347"/>
      <c r="BDN842" s="347"/>
      <c r="BDO842" s="347"/>
      <c r="BDP842" s="347"/>
      <c r="BDQ842" s="347"/>
      <c r="BDR842" s="347"/>
      <c r="BDS842" s="347"/>
      <c r="BDT842" s="347"/>
      <c r="BDU842" s="347"/>
      <c r="BDV842" s="347"/>
      <c r="BDW842" s="347"/>
      <c r="BDX842" s="347"/>
      <c r="BDY842" s="347"/>
      <c r="BDZ842" s="347"/>
      <c r="BEA842" s="347"/>
      <c r="BEB842" s="347"/>
      <c r="BEC842" s="347"/>
      <c r="BED842" s="347"/>
      <c r="BEE842" s="347"/>
      <c r="BEF842" s="347"/>
      <c r="BEG842" s="347"/>
      <c r="BEH842" s="347"/>
      <c r="BEI842" s="347"/>
      <c r="BEJ842" s="347"/>
      <c r="BEK842" s="347"/>
      <c r="BEL842" s="347"/>
      <c r="BEM842" s="347"/>
      <c r="BEN842" s="347"/>
      <c r="BEO842" s="347"/>
      <c r="BEP842" s="347"/>
      <c r="BEQ842" s="347"/>
      <c r="BER842" s="347"/>
      <c r="BES842" s="347"/>
      <c r="BET842" s="347"/>
      <c r="BEU842" s="347"/>
      <c r="BEV842" s="347"/>
      <c r="BEW842" s="347"/>
      <c r="BEX842" s="347"/>
      <c r="BEY842" s="347"/>
      <c r="BEZ842" s="347"/>
      <c r="BFA842" s="347"/>
      <c r="BFB842" s="347"/>
      <c r="BFC842" s="347"/>
      <c r="BFD842" s="347"/>
      <c r="BFE842" s="347"/>
      <c r="BFF842" s="347"/>
      <c r="BFG842" s="347"/>
      <c r="BFH842" s="347"/>
      <c r="BFI842" s="347"/>
      <c r="BFJ842" s="347"/>
      <c r="BFK842" s="347"/>
      <c r="BFL842" s="347"/>
      <c r="BFM842" s="347"/>
      <c r="BFN842" s="347"/>
      <c r="BFO842" s="347"/>
      <c r="BFP842" s="347"/>
      <c r="BFQ842" s="347"/>
      <c r="BFR842" s="347"/>
      <c r="BFS842" s="347"/>
      <c r="BFT842" s="347"/>
      <c r="BFU842" s="347"/>
      <c r="BFV842" s="347"/>
      <c r="BFW842" s="347"/>
      <c r="BFX842" s="347"/>
      <c r="BFY842" s="347"/>
      <c r="BFZ842" s="347"/>
      <c r="BGA842" s="347"/>
      <c r="BGB842" s="347"/>
      <c r="BGC842" s="347"/>
      <c r="BGD842" s="347"/>
      <c r="BGE842" s="347"/>
      <c r="BGF842" s="347"/>
      <c r="BGG842" s="347"/>
      <c r="BGH842" s="347"/>
      <c r="BGI842" s="347"/>
      <c r="BGJ842" s="347"/>
      <c r="BGK842" s="347"/>
      <c r="BGL842" s="347"/>
      <c r="BGM842" s="347"/>
      <c r="BGN842" s="347"/>
      <c r="BGO842" s="347"/>
      <c r="BGP842" s="347"/>
      <c r="BGQ842" s="347"/>
      <c r="BGR842" s="347"/>
      <c r="BGS842" s="347"/>
      <c r="BGT842" s="347"/>
      <c r="BGU842" s="347"/>
      <c r="BGV842" s="347"/>
      <c r="BGW842" s="347"/>
      <c r="BGX842" s="347"/>
      <c r="BGY842" s="347"/>
      <c r="BGZ842" s="347"/>
      <c r="BHA842" s="347"/>
      <c r="BHB842" s="347"/>
      <c r="BHC842" s="347"/>
      <c r="BHD842" s="347"/>
      <c r="BHE842" s="347"/>
      <c r="BHF842" s="347"/>
      <c r="BHG842" s="347"/>
      <c r="BHH842" s="347"/>
      <c r="BHI842" s="347"/>
      <c r="BHJ842" s="347"/>
      <c r="BHK842" s="347"/>
      <c r="BHL842" s="347"/>
      <c r="BHM842" s="347"/>
      <c r="BHN842" s="347"/>
      <c r="BHO842" s="347"/>
      <c r="BHP842" s="347"/>
      <c r="BHQ842" s="347"/>
      <c r="BHR842" s="347"/>
      <c r="BHS842" s="347"/>
      <c r="BHT842" s="347"/>
      <c r="BHU842" s="347"/>
      <c r="BHV842" s="347"/>
      <c r="BHW842" s="347"/>
      <c r="BHX842" s="347"/>
      <c r="BHY842" s="347"/>
      <c r="BHZ842" s="347"/>
      <c r="BIA842" s="347"/>
      <c r="BIB842" s="347"/>
      <c r="BIC842" s="347"/>
      <c r="BID842" s="347"/>
      <c r="BIE842" s="347"/>
      <c r="BIF842" s="347"/>
      <c r="BIG842" s="347"/>
      <c r="BIH842" s="347"/>
      <c r="BII842" s="347"/>
      <c r="BIJ842" s="347"/>
      <c r="BIK842" s="347"/>
      <c r="BIL842" s="347"/>
      <c r="BIM842" s="347"/>
      <c r="BIN842" s="347"/>
      <c r="BIO842" s="347"/>
      <c r="BIP842" s="347"/>
      <c r="BIQ842" s="347"/>
      <c r="BIR842" s="347"/>
      <c r="BIS842" s="347"/>
      <c r="BIT842" s="347"/>
      <c r="BIU842" s="347"/>
      <c r="BIV842" s="347"/>
      <c r="BIW842" s="347"/>
      <c r="BIX842" s="347"/>
      <c r="BIY842" s="347"/>
      <c r="BIZ842" s="347"/>
      <c r="BJA842" s="347"/>
      <c r="BJB842" s="347"/>
      <c r="BJC842" s="347"/>
      <c r="BJD842" s="347"/>
      <c r="BJE842" s="347"/>
      <c r="BJF842" s="347"/>
      <c r="BJG842" s="347"/>
      <c r="BJH842" s="347"/>
      <c r="BJI842" s="347"/>
      <c r="BJJ842" s="347"/>
      <c r="BJK842" s="347"/>
      <c r="BJL842" s="347"/>
      <c r="BJM842" s="347"/>
      <c r="BJN842" s="347"/>
      <c r="BJO842" s="347"/>
      <c r="BJP842" s="347"/>
      <c r="BJQ842" s="347"/>
      <c r="BJR842" s="347"/>
      <c r="BJS842" s="347"/>
      <c r="BJT842" s="347"/>
      <c r="BJU842" s="347"/>
      <c r="BJV842" s="347"/>
      <c r="BJW842" s="347"/>
      <c r="BJX842" s="347"/>
      <c r="BJY842" s="347"/>
      <c r="BJZ842" s="347"/>
      <c r="BKA842" s="347"/>
      <c r="BKB842" s="347"/>
      <c r="BKC842" s="347"/>
      <c r="BKD842" s="347"/>
      <c r="BKE842" s="347"/>
      <c r="BKF842" s="347"/>
      <c r="BKG842" s="347"/>
      <c r="BKH842" s="347"/>
      <c r="BKI842" s="347"/>
      <c r="BKJ842" s="347"/>
      <c r="BKK842" s="347"/>
      <c r="BKL842" s="347"/>
      <c r="BKM842" s="347"/>
      <c r="BKN842" s="347"/>
      <c r="BKO842" s="347"/>
      <c r="BKP842" s="347"/>
      <c r="BKQ842" s="347"/>
      <c r="BKR842" s="347"/>
      <c r="BKS842" s="347"/>
      <c r="BKT842" s="347"/>
      <c r="BKU842" s="347"/>
      <c r="BKV842" s="347"/>
      <c r="BKW842" s="347"/>
      <c r="BKX842" s="347"/>
      <c r="BKY842" s="347"/>
      <c r="BKZ842" s="347"/>
      <c r="BLA842" s="347"/>
      <c r="BLB842" s="347"/>
      <c r="BLC842" s="347"/>
      <c r="BLD842" s="347"/>
      <c r="BLE842" s="347"/>
      <c r="BLF842" s="347"/>
      <c r="BLG842" s="347"/>
      <c r="BLH842" s="347"/>
      <c r="BLI842" s="347"/>
      <c r="BLJ842" s="347"/>
      <c r="BLK842" s="347"/>
      <c r="BLL842" s="347"/>
      <c r="BLM842" s="347"/>
      <c r="BLN842" s="347"/>
      <c r="BLO842" s="347"/>
      <c r="BLP842" s="347"/>
      <c r="BLQ842" s="347"/>
      <c r="BLR842" s="347"/>
      <c r="BLS842" s="347"/>
      <c r="BLT842" s="347"/>
      <c r="BLU842" s="347"/>
      <c r="BLV842" s="347"/>
      <c r="BLW842" s="347"/>
      <c r="BLX842" s="347"/>
      <c r="BLY842" s="347"/>
      <c r="BLZ842" s="347"/>
      <c r="BMA842" s="347"/>
      <c r="BMB842" s="347"/>
      <c r="BMC842" s="347"/>
      <c r="BMD842" s="347"/>
      <c r="BME842" s="347"/>
      <c r="BMF842" s="347"/>
      <c r="BMG842" s="347"/>
      <c r="BMH842" s="347"/>
      <c r="BMI842" s="347"/>
      <c r="BMJ842" s="347"/>
      <c r="BMK842" s="347"/>
      <c r="BML842" s="347"/>
      <c r="BMM842" s="347"/>
      <c r="BMN842" s="347"/>
      <c r="BMO842" s="347"/>
      <c r="BMP842" s="347"/>
      <c r="BMQ842" s="347"/>
      <c r="BMR842" s="347"/>
      <c r="BMS842" s="347"/>
      <c r="BMT842" s="347"/>
      <c r="BMU842" s="347"/>
      <c r="BMV842" s="347"/>
      <c r="BMW842" s="347"/>
      <c r="BMX842" s="347"/>
      <c r="BMY842" s="347"/>
      <c r="BMZ842" s="347"/>
      <c r="BNA842" s="347"/>
      <c r="BNB842" s="347"/>
      <c r="BNC842" s="347"/>
      <c r="BND842" s="347"/>
      <c r="BNE842" s="347"/>
      <c r="BNF842" s="347"/>
      <c r="BNG842" s="347"/>
      <c r="BNH842" s="347"/>
      <c r="BNI842" s="347"/>
      <c r="BNJ842" s="347"/>
      <c r="BNK842" s="347"/>
      <c r="BNL842" s="347"/>
      <c r="BNM842" s="347"/>
      <c r="BNN842" s="347"/>
      <c r="BNO842" s="347"/>
      <c r="BNP842" s="347"/>
      <c r="BNQ842" s="347"/>
      <c r="BNR842" s="347"/>
      <c r="BNS842" s="347"/>
      <c r="BNT842" s="347"/>
      <c r="BNU842" s="347"/>
      <c r="BNV842" s="347"/>
      <c r="BNW842" s="347"/>
      <c r="BNX842" s="347"/>
      <c r="BNY842" s="347"/>
      <c r="BNZ842" s="347"/>
      <c r="BOA842" s="347"/>
      <c r="BOB842" s="347"/>
      <c r="BOC842" s="347"/>
      <c r="BOD842" s="347"/>
      <c r="BOE842" s="347"/>
      <c r="BOF842" s="347"/>
      <c r="BOG842" s="347"/>
      <c r="BOH842" s="347"/>
      <c r="BOI842" s="347"/>
      <c r="BOJ842" s="347"/>
      <c r="BOK842" s="347"/>
      <c r="BOL842" s="347"/>
      <c r="BOM842" s="347"/>
      <c r="BON842" s="347"/>
      <c r="BOO842" s="347"/>
      <c r="BOP842" s="347"/>
      <c r="BOQ842" s="347"/>
      <c r="BOR842" s="347"/>
      <c r="BOS842" s="347"/>
      <c r="BOT842" s="347"/>
      <c r="BOU842" s="347"/>
      <c r="BOV842" s="347"/>
      <c r="BOW842" s="347"/>
      <c r="BOX842" s="347"/>
      <c r="BOY842" s="347"/>
      <c r="BOZ842" s="347"/>
      <c r="BPA842" s="347"/>
      <c r="BPB842" s="347"/>
      <c r="BPC842" s="347"/>
      <c r="BPD842" s="347"/>
      <c r="BPE842" s="347"/>
      <c r="BPF842" s="347"/>
      <c r="BPG842" s="347"/>
      <c r="BPH842" s="347"/>
      <c r="BPI842" s="347"/>
      <c r="BPJ842" s="347"/>
      <c r="BPK842" s="347"/>
      <c r="BPL842" s="347"/>
      <c r="BPM842" s="347"/>
      <c r="BPN842" s="347"/>
      <c r="BPO842" s="347"/>
      <c r="BPP842" s="347"/>
      <c r="BPQ842" s="347"/>
      <c r="BPR842" s="347"/>
      <c r="BPS842" s="347"/>
      <c r="BPT842" s="347"/>
      <c r="BPU842" s="347"/>
      <c r="BPV842" s="347"/>
      <c r="BPW842" s="347"/>
      <c r="BPX842" s="347"/>
      <c r="BPY842" s="347"/>
      <c r="BPZ842" s="347"/>
      <c r="BQA842" s="347"/>
      <c r="BQB842" s="347"/>
      <c r="BQC842" s="347"/>
      <c r="BQD842" s="347"/>
      <c r="BQE842" s="347"/>
      <c r="BQF842" s="347"/>
      <c r="BQG842" s="347"/>
      <c r="BQH842" s="347"/>
      <c r="BQI842" s="347"/>
      <c r="BQJ842" s="347"/>
      <c r="BQK842" s="347"/>
      <c r="BQL842" s="347"/>
      <c r="BQM842" s="347"/>
      <c r="BQN842" s="347"/>
      <c r="BQO842" s="347"/>
      <c r="BQP842" s="347"/>
      <c r="BQQ842" s="347"/>
      <c r="BQR842" s="347"/>
      <c r="BQS842" s="347"/>
      <c r="BQT842" s="347"/>
      <c r="BQU842" s="347"/>
      <c r="BQV842" s="347"/>
      <c r="BQW842" s="347"/>
      <c r="BQX842" s="347"/>
      <c r="BQY842" s="347"/>
      <c r="BQZ842" s="347"/>
      <c r="BRA842" s="347"/>
      <c r="BRB842" s="347"/>
      <c r="BRC842" s="347"/>
      <c r="BRD842" s="347"/>
      <c r="BRE842" s="347"/>
      <c r="BRF842" s="347"/>
      <c r="BRG842" s="347"/>
      <c r="BRH842" s="347"/>
      <c r="BRI842" s="347"/>
      <c r="BRJ842" s="347"/>
      <c r="BRK842" s="347"/>
      <c r="BRL842" s="347"/>
      <c r="BRM842" s="347"/>
      <c r="BRN842" s="347"/>
      <c r="BRO842" s="347"/>
      <c r="BRP842" s="347"/>
      <c r="BRQ842" s="347"/>
      <c r="BRR842" s="347"/>
      <c r="BRS842" s="347"/>
      <c r="BRT842" s="347"/>
      <c r="BRU842" s="347"/>
      <c r="BRV842" s="347"/>
      <c r="BRW842" s="347"/>
      <c r="BRX842" s="347"/>
      <c r="BRY842" s="347"/>
      <c r="BRZ842" s="347"/>
      <c r="BSA842" s="347"/>
      <c r="BSB842" s="347"/>
      <c r="BSC842" s="347"/>
      <c r="BSD842" s="347"/>
      <c r="BSE842" s="347"/>
      <c r="BSF842" s="347"/>
      <c r="BSG842" s="347"/>
      <c r="BSH842" s="347"/>
      <c r="BSI842" s="347"/>
      <c r="BSJ842" s="347"/>
      <c r="BSK842" s="347"/>
      <c r="BSL842" s="347"/>
      <c r="BSM842" s="347"/>
      <c r="BSN842" s="347"/>
      <c r="BSO842" s="347"/>
      <c r="BSP842" s="347"/>
      <c r="BSQ842" s="347"/>
      <c r="BSR842" s="347"/>
      <c r="BSS842" s="347"/>
      <c r="BST842" s="347"/>
      <c r="BSU842" s="347"/>
      <c r="BSV842" s="347"/>
      <c r="BSW842" s="347"/>
      <c r="BSX842" s="347"/>
      <c r="BSY842" s="347"/>
      <c r="BSZ842" s="347"/>
      <c r="BTA842" s="347"/>
      <c r="BTB842" s="347"/>
      <c r="BTC842" s="347"/>
      <c r="BTD842" s="347"/>
      <c r="BTE842" s="347"/>
      <c r="BTF842" s="347"/>
      <c r="BTG842" s="347"/>
      <c r="BTH842" s="347"/>
      <c r="BTI842" s="347"/>
      <c r="BTJ842" s="347"/>
      <c r="BTK842" s="347"/>
      <c r="BTL842" s="347"/>
      <c r="BTM842" s="347"/>
      <c r="BTN842" s="347"/>
      <c r="BTO842" s="347"/>
      <c r="BTP842" s="347"/>
      <c r="BTQ842" s="347"/>
      <c r="BTR842" s="347"/>
      <c r="BTS842" s="347"/>
      <c r="BTT842" s="347"/>
      <c r="BTU842" s="347"/>
      <c r="BTV842" s="347"/>
      <c r="BTW842" s="347"/>
      <c r="BTX842" s="347"/>
      <c r="BTY842" s="347"/>
      <c r="BTZ842" s="347"/>
      <c r="BUA842" s="347"/>
      <c r="BUB842" s="347"/>
      <c r="BUC842" s="347"/>
      <c r="BUD842" s="347"/>
      <c r="BUE842" s="347"/>
      <c r="BUF842" s="347"/>
      <c r="BUG842" s="347"/>
      <c r="BUH842" s="347"/>
      <c r="BUI842" s="347"/>
      <c r="BUJ842" s="347"/>
      <c r="BUK842" s="347"/>
      <c r="BUL842" s="347"/>
      <c r="BUM842" s="347"/>
      <c r="BUN842" s="347"/>
      <c r="BUO842" s="347"/>
      <c r="BUP842" s="347"/>
      <c r="BUQ842" s="347"/>
      <c r="BUR842" s="347"/>
      <c r="BUS842" s="347"/>
      <c r="BUT842" s="347"/>
      <c r="BUU842" s="347"/>
      <c r="BUV842" s="347"/>
      <c r="BUW842" s="347"/>
      <c r="BUX842" s="347"/>
      <c r="BUY842" s="347"/>
      <c r="BUZ842" s="347"/>
      <c r="BVA842" s="347"/>
      <c r="BVB842" s="347"/>
      <c r="BVC842" s="347"/>
      <c r="BVD842" s="347"/>
      <c r="BVE842" s="347"/>
      <c r="BVF842" s="347"/>
      <c r="BVG842" s="347"/>
      <c r="BVH842" s="347"/>
      <c r="BVI842" s="347"/>
      <c r="BVJ842" s="347"/>
      <c r="BVK842" s="347"/>
      <c r="BVL842" s="347"/>
      <c r="BVM842" s="347"/>
      <c r="BVN842" s="347"/>
      <c r="BVO842" s="347"/>
      <c r="BVP842" s="347"/>
      <c r="BVQ842" s="347"/>
      <c r="BVR842" s="347"/>
      <c r="BVS842" s="347"/>
      <c r="BVT842" s="347"/>
      <c r="BVU842" s="347"/>
      <c r="BVV842" s="347"/>
      <c r="BVW842" s="347"/>
      <c r="BVX842" s="347"/>
      <c r="BVY842" s="347"/>
      <c r="BVZ842" s="347"/>
      <c r="BWA842" s="347"/>
      <c r="BWB842" s="347"/>
      <c r="BWC842" s="347"/>
      <c r="BWD842" s="347"/>
      <c r="BWE842" s="347"/>
      <c r="BWF842" s="347"/>
      <c r="BWG842" s="347"/>
      <c r="BWH842" s="347"/>
      <c r="BWI842" s="347"/>
      <c r="BWJ842" s="347"/>
      <c r="BWK842" s="347"/>
      <c r="BWL842" s="347"/>
      <c r="BWM842" s="347"/>
      <c r="BWN842" s="347"/>
      <c r="BWO842" s="347"/>
      <c r="BWP842" s="347"/>
      <c r="BWQ842" s="347"/>
      <c r="BWR842" s="347"/>
      <c r="BWS842" s="347"/>
      <c r="BWT842" s="347"/>
      <c r="BWU842" s="347"/>
      <c r="BWV842" s="347"/>
      <c r="BWW842" s="347"/>
      <c r="BWX842" s="347"/>
      <c r="BWY842" s="347"/>
      <c r="BWZ842" s="347"/>
      <c r="BXA842" s="347"/>
      <c r="BXB842" s="347"/>
      <c r="BXC842" s="347"/>
      <c r="BXD842" s="347"/>
      <c r="BXE842" s="347"/>
      <c r="BXF842" s="347"/>
      <c r="BXG842" s="347"/>
      <c r="BXH842" s="347"/>
      <c r="BXI842" s="347"/>
      <c r="BXJ842" s="347"/>
      <c r="BXK842" s="347"/>
      <c r="BXL842" s="347"/>
      <c r="BXM842" s="347"/>
      <c r="BXN842" s="347"/>
      <c r="BXO842" s="347"/>
      <c r="BXP842" s="347"/>
      <c r="BXQ842" s="347"/>
      <c r="BXR842" s="347"/>
      <c r="BXS842" s="347"/>
      <c r="BXT842" s="347"/>
      <c r="BXU842" s="347"/>
      <c r="BXV842" s="347"/>
      <c r="BXW842" s="347"/>
      <c r="BXX842" s="347"/>
      <c r="BXY842" s="347"/>
      <c r="BXZ842" s="347"/>
      <c r="BYA842" s="347"/>
      <c r="BYB842" s="347"/>
      <c r="BYC842" s="347"/>
      <c r="BYD842" s="347"/>
      <c r="BYE842" s="347"/>
      <c r="BYF842" s="347"/>
      <c r="BYG842" s="347"/>
      <c r="BYH842" s="347"/>
      <c r="BYI842" s="347"/>
      <c r="BYJ842" s="347"/>
      <c r="BYK842" s="347"/>
      <c r="BYL842" s="347"/>
      <c r="BYM842" s="347"/>
      <c r="BYN842" s="347"/>
      <c r="BYO842" s="347"/>
      <c r="BYP842" s="347"/>
      <c r="BYQ842" s="347"/>
      <c r="BYR842" s="347"/>
      <c r="BYS842" s="347"/>
      <c r="BYT842" s="347"/>
      <c r="BYU842" s="347"/>
      <c r="BYV842" s="347"/>
      <c r="BYW842" s="347"/>
      <c r="BYX842" s="347"/>
      <c r="BYY842" s="347"/>
      <c r="BYZ842" s="347"/>
      <c r="BZA842" s="347"/>
      <c r="BZB842" s="347"/>
      <c r="BZC842" s="347"/>
      <c r="BZD842" s="347"/>
      <c r="BZE842" s="347"/>
      <c r="BZF842" s="347"/>
      <c r="BZG842" s="347"/>
      <c r="BZH842" s="347"/>
      <c r="BZI842" s="347"/>
      <c r="BZJ842" s="347"/>
      <c r="BZK842" s="347"/>
      <c r="BZL842" s="347"/>
      <c r="BZM842" s="347"/>
      <c r="BZN842" s="347"/>
      <c r="BZO842" s="347"/>
      <c r="BZP842" s="347"/>
      <c r="BZQ842" s="347"/>
      <c r="BZR842" s="347"/>
      <c r="BZS842" s="347"/>
      <c r="BZT842" s="347"/>
      <c r="BZU842" s="347"/>
      <c r="BZV842" s="347"/>
      <c r="BZW842" s="347"/>
      <c r="BZX842" s="347"/>
      <c r="BZY842" s="347"/>
      <c r="BZZ842" s="347"/>
      <c r="CAA842" s="347"/>
      <c r="CAB842" s="347"/>
      <c r="CAC842" s="347"/>
      <c r="CAD842" s="347"/>
      <c r="CAE842" s="347"/>
      <c r="CAF842" s="347"/>
      <c r="CAG842" s="347"/>
      <c r="CAH842" s="347"/>
      <c r="CAI842" s="347"/>
      <c r="CAJ842" s="347"/>
      <c r="CAK842" s="347"/>
      <c r="CAL842" s="347"/>
      <c r="CAM842" s="347"/>
      <c r="CAN842" s="347"/>
      <c r="CAO842" s="347"/>
      <c r="CAP842" s="347"/>
      <c r="CAQ842" s="347"/>
      <c r="CAR842" s="347"/>
      <c r="CAS842" s="347"/>
      <c r="CAT842" s="347"/>
      <c r="CAU842" s="347"/>
      <c r="CAV842" s="347"/>
      <c r="CAW842" s="347"/>
      <c r="CAX842" s="347"/>
      <c r="CAY842" s="347"/>
      <c r="CAZ842" s="347"/>
      <c r="CBA842" s="347"/>
      <c r="CBB842" s="347"/>
      <c r="CBC842" s="347"/>
      <c r="CBD842" s="347"/>
      <c r="CBE842" s="347"/>
      <c r="CBF842" s="347"/>
      <c r="CBG842" s="347"/>
      <c r="CBH842" s="347"/>
      <c r="CBI842" s="347"/>
      <c r="CBJ842" s="347"/>
      <c r="CBK842" s="347"/>
      <c r="CBL842" s="347"/>
      <c r="CBM842" s="347"/>
      <c r="CBN842" s="347"/>
      <c r="CBO842" s="347"/>
      <c r="CBP842" s="347"/>
      <c r="CBQ842" s="347"/>
      <c r="CBR842" s="347"/>
      <c r="CBS842" s="347"/>
      <c r="CBT842" s="347"/>
      <c r="CBU842" s="347"/>
      <c r="CBV842" s="347"/>
      <c r="CBW842" s="347"/>
      <c r="CBX842" s="347"/>
      <c r="CBY842" s="347"/>
      <c r="CBZ842" s="347"/>
      <c r="CCA842" s="347"/>
      <c r="CCB842" s="347"/>
      <c r="CCC842" s="347"/>
      <c r="CCD842" s="347"/>
      <c r="CCE842" s="347"/>
      <c r="CCF842" s="347"/>
      <c r="CCG842" s="347"/>
      <c r="CCH842" s="347"/>
      <c r="CCI842" s="347"/>
      <c r="CCJ842" s="347"/>
      <c r="CCK842" s="347"/>
      <c r="CCL842" s="347"/>
      <c r="CCM842" s="347"/>
      <c r="CCN842" s="347"/>
      <c r="CCO842" s="347"/>
      <c r="CCP842" s="347"/>
      <c r="CCQ842" s="347"/>
      <c r="CCR842" s="347"/>
      <c r="CCS842" s="347"/>
      <c r="CCT842" s="347"/>
      <c r="CCU842" s="347"/>
      <c r="CCV842" s="347"/>
      <c r="CCW842" s="347"/>
      <c r="CCX842" s="347"/>
      <c r="CCY842" s="347"/>
      <c r="CCZ842" s="347"/>
      <c r="CDA842" s="347"/>
      <c r="CDB842" s="347"/>
      <c r="CDC842" s="347"/>
      <c r="CDD842" s="347"/>
      <c r="CDE842" s="347"/>
      <c r="CDF842" s="347"/>
      <c r="CDG842" s="347"/>
      <c r="CDH842" s="347"/>
      <c r="CDI842" s="347"/>
      <c r="CDJ842" s="347"/>
      <c r="CDK842" s="347"/>
      <c r="CDL842" s="347"/>
      <c r="CDM842" s="347"/>
      <c r="CDN842" s="347"/>
      <c r="CDO842" s="347"/>
      <c r="CDP842" s="347"/>
      <c r="CDQ842" s="347"/>
      <c r="CDR842" s="347"/>
      <c r="CDS842" s="347"/>
      <c r="CDT842" s="347"/>
      <c r="CDU842" s="347"/>
      <c r="CDV842" s="347"/>
      <c r="CDW842" s="347"/>
      <c r="CDX842" s="347"/>
      <c r="CDY842" s="347"/>
      <c r="CDZ842" s="347"/>
      <c r="CEA842" s="347"/>
      <c r="CEB842" s="347"/>
      <c r="CEC842" s="347"/>
      <c r="CED842" s="347"/>
      <c r="CEE842" s="347"/>
      <c r="CEF842" s="347"/>
      <c r="CEG842" s="347"/>
      <c r="CEH842" s="347"/>
      <c r="CEI842" s="347"/>
      <c r="CEJ842" s="347"/>
      <c r="CEK842" s="347"/>
      <c r="CEL842" s="347"/>
      <c r="CEM842" s="347"/>
      <c r="CEN842" s="347"/>
      <c r="CEO842" s="347"/>
      <c r="CEP842" s="347"/>
      <c r="CEQ842" s="347"/>
      <c r="CER842" s="347"/>
      <c r="CES842" s="347"/>
      <c r="CET842" s="347"/>
      <c r="CEU842" s="347"/>
      <c r="CEV842" s="347"/>
      <c r="CEW842" s="347"/>
      <c r="CEX842" s="347"/>
      <c r="CEY842" s="347"/>
      <c r="CEZ842" s="347"/>
      <c r="CFA842" s="347"/>
      <c r="CFB842" s="347"/>
      <c r="CFC842" s="347"/>
      <c r="CFD842" s="347"/>
      <c r="CFE842" s="347"/>
      <c r="CFF842" s="347"/>
      <c r="CFG842" s="347"/>
      <c r="CFH842" s="347"/>
      <c r="CFI842" s="347"/>
      <c r="CFJ842" s="347"/>
      <c r="CFK842" s="347"/>
      <c r="CFL842" s="347"/>
      <c r="CFM842" s="347"/>
      <c r="CFN842" s="347"/>
      <c r="CFO842" s="347"/>
      <c r="CFP842" s="347"/>
      <c r="CFQ842" s="347"/>
      <c r="CFR842" s="347"/>
      <c r="CFS842" s="347"/>
      <c r="CFT842" s="347"/>
      <c r="CFU842" s="347"/>
      <c r="CFV842" s="347"/>
      <c r="CFW842" s="347"/>
      <c r="CFX842" s="347"/>
      <c r="CFY842" s="347"/>
      <c r="CFZ842" s="347"/>
      <c r="CGA842" s="347"/>
      <c r="CGB842" s="347"/>
      <c r="CGC842" s="347"/>
      <c r="CGD842" s="347"/>
      <c r="CGE842" s="347"/>
      <c r="CGF842" s="347"/>
      <c r="CGG842" s="347"/>
      <c r="CGH842" s="347"/>
      <c r="CGI842" s="347"/>
      <c r="CGJ842" s="347"/>
      <c r="CGK842" s="347"/>
      <c r="CGL842" s="347"/>
      <c r="CGM842" s="347"/>
      <c r="CGN842" s="347"/>
      <c r="CGO842" s="347"/>
      <c r="CGP842" s="347"/>
      <c r="CGQ842" s="347"/>
      <c r="CGR842" s="347"/>
      <c r="CGS842" s="347"/>
      <c r="CGT842" s="347"/>
      <c r="CGU842" s="347"/>
      <c r="CGV842" s="347"/>
      <c r="CGW842" s="347"/>
      <c r="CGX842" s="347"/>
      <c r="CGY842" s="347"/>
      <c r="CGZ842" s="347"/>
      <c r="CHA842" s="347"/>
      <c r="CHB842" s="347"/>
      <c r="CHC842" s="347"/>
      <c r="CHD842" s="347"/>
      <c r="CHE842" s="347"/>
      <c r="CHF842" s="347"/>
      <c r="CHG842" s="347"/>
      <c r="CHH842" s="347"/>
      <c r="CHI842" s="347"/>
      <c r="CHJ842" s="347"/>
      <c r="CHK842" s="347"/>
      <c r="CHL842" s="347"/>
      <c r="CHM842" s="347"/>
      <c r="CHN842" s="347"/>
      <c r="CHO842" s="347"/>
      <c r="CHP842" s="347"/>
      <c r="CHQ842" s="347"/>
      <c r="CHR842" s="347"/>
      <c r="CHS842" s="347"/>
      <c r="CHT842" s="347"/>
      <c r="CHU842" s="347"/>
      <c r="CHV842" s="347"/>
      <c r="CHW842" s="347"/>
      <c r="CHX842" s="347"/>
      <c r="CHY842" s="347"/>
      <c r="CHZ842" s="347"/>
      <c r="CIA842" s="347"/>
      <c r="CIB842" s="347"/>
      <c r="CIC842" s="347"/>
      <c r="CID842" s="347"/>
      <c r="CIE842" s="347"/>
      <c r="CIF842" s="347"/>
      <c r="CIG842" s="347"/>
      <c r="CIH842" s="347"/>
      <c r="CII842" s="347"/>
      <c r="CIJ842" s="347"/>
      <c r="CIK842" s="347"/>
      <c r="CIL842" s="347"/>
      <c r="CIM842" s="347"/>
      <c r="CIN842" s="347"/>
      <c r="CIO842" s="347"/>
      <c r="CIP842" s="347"/>
      <c r="CIQ842" s="347"/>
      <c r="CIR842" s="347"/>
      <c r="CIS842" s="347"/>
      <c r="CIT842" s="347"/>
      <c r="CIU842" s="347"/>
      <c r="CIV842" s="347"/>
      <c r="CIW842" s="347"/>
      <c r="CIX842" s="347"/>
      <c r="CIY842" s="347"/>
      <c r="CIZ842" s="347"/>
      <c r="CJA842" s="347"/>
      <c r="CJB842" s="347"/>
      <c r="CJC842" s="347"/>
      <c r="CJD842" s="347"/>
      <c r="CJE842" s="347"/>
      <c r="CJF842" s="347"/>
      <c r="CJG842" s="347"/>
      <c r="CJH842" s="347"/>
      <c r="CJI842" s="347"/>
      <c r="CJJ842" s="347"/>
      <c r="CJK842" s="347"/>
      <c r="CJL842" s="347"/>
      <c r="CJM842" s="347"/>
      <c r="CJN842" s="347"/>
      <c r="CJO842" s="347"/>
      <c r="CJP842" s="347"/>
      <c r="CJQ842" s="347"/>
      <c r="CJR842" s="347"/>
      <c r="CJS842" s="347"/>
      <c r="CJT842" s="347"/>
      <c r="CJU842" s="347"/>
      <c r="CJV842" s="347"/>
      <c r="CJW842" s="347"/>
      <c r="CJX842" s="347"/>
      <c r="CJY842" s="347"/>
      <c r="CJZ842" s="347"/>
      <c r="CKA842" s="347"/>
      <c r="CKB842" s="347"/>
      <c r="CKC842" s="347"/>
      <c r="CKD842" s="347"/>
      <c r="CKE842" s="347"/>
      <c r="CKF842" s="347"/>
      <c r="CKG842" s="347"/>
      <c r="CKH842" s="347"/>
      <c r="CKI842" s="347"/>
      <c r="CKJ842" s="347"/>
      <c r="CKK842" s="347"/>
      <c r="CKL842" s="347"/>
      <c r="CKM842" s="347"/>
      <c r="CKN842" s="347"/>
      <c r="CKO842" s="347"/>
      <c r="CKP842" s="347"/>
      <c r="CKQ842" s="347"/>
      <c r="CKR842" s="347"/>
      <c r="CKS842" s="347"/>
      <c r="CKT842" s="347"/>
      <c r="CKU842" s="347"/>
      <c r="CKV842" s="347"/>
      <c r="CKW842" s="347"/>
      <c r="CKX842" s="347"/>
      <c r="CKY842" s="347"/>
      <c r="CKZ842" s="347"/>
      <c r="CLA842" s="347"/>
      <c r="CLB842" s="347"/>
      <c r="CLC842" s="347"/>
      <c r="CLD842" s="347"/>
      <c r="CLE842" s="347"/>
      <c r="CLF842" s="347"/>
      <c r="CLG842" s="347"/>
      <c r="CLH842" s="347"/>
      <c r="CLI842" s="347"/>
      <c r="CLJ842" s="347"/>
      <c r="CLK842" s="347"/>
      <c r="CLL842" s="347"/>
      <c r="CLM842" s="347"/>
      <c r="CLN842" s="347"/>
      <c r="CLO842" s="347"/>
      <c r="CLP842" s="347"/>
      <c r="CLQ842" s="347"/>
      <c r="CLR842" s="347"/>
      <c r="CLS842" s="347"/>
      <c r="CLT842" s="347"/>
      <c r="CLU842" s="347"/>
      <c r="CLV842" s="347"/>
      <c r="CLW842" s="347"/>
      <c r="CLX842" s="347"/>
      <c r="CLY842" s="347"/>
      <c r="CLZ842" s="347"/>
      <c r="CMA842" s="347"/>
      <c r="CMB842" s="347"/>
      <c r="CMC842" s="347"/>
      <c r="CMD842" s="347"/>
      <c r="CME842" s="347"/>
      <c r="CMF842" s="347"/>
      <c r="CMG842" s="347"/>
      <c r="CMH842" s="347"/>
      <c r="CMI842" s="347"/>
      <c r="CMJ842" s="347"/>
      <c r="CMK842" s="347"/>
      <c r="CML842" s="347"/>
      <c r="CMM842" s="347"/>
      <c r="CMN842" s="347"/>
      <c r="CMO842" s="347"/>
      <c r="CMP842" s="347"/>
      <c r="CMQ842" s="347"/>
      <c r="CMR842" s="347"/>
      <c r="CMS842" s="347"/>
      <c r="CMT842" s="347"/>
      <c r="CMU842" s="347"/>
      <c r="CMV842" s="347"/>
      <c r="CMW842" s="347"/>
      <c r="CMX842" s="347"/>
      <c r="CMY842" s="347"/>
      <c r="CMZ842" s="347"/>
      <c r="CNA842" s="347"/>
      <c r="CNB842" s="347"/>
      <c r="CNC842" s="347"/>
      <c r="CND842" s="347"/>
      <c r="CNE842" s="347"/>
      <c r="CNF842" s="347"/>
      <c r="CNG842" s="347"/>
      <c r="CNH842" s="347"/>
      <c r="CNI842" s="347"/>
      <c r="CNJ842" s="347"/>
      <c r="CNK842" s="347"/>
      <c r="CNL842" s="347"/>
      <c r="CNM842" s="347"/>
      <c r="CNN842" s="347"/>
      <c r="CNO842" s="347"/>
      <c r="CNP842" s="347"/>
      <c r="CNQ842" s="347"/>
      <c r="CNR842" s="347"/>
      <c r="CNS842" s="347"/>
      <c r="CNT842" s="347"/>
      <c r="CNU842" s="347"/>
      <c r="CNV842" s="347"/>
      <c r="CNW842" s="347"/>
      <c r="CNX842" s="347"/>
      <c r="CNY842" s="347"/>
      <c r="CNZ842" s="347"/>
      <c r="COA842" s="347"/>
      <c r="COB842" s="347"/>
      <c r="COC842" s="347"/>
      <c r="COD842" s="347"/>
      <c r="COE842" s="347"/>
      <c r="COF842" s="347"/>
      <c r="COG842" s="347"/>
      <c r="COH842" s="347"/>
      <c r="COI842" s="347"/>
      <c r="COJ842" s="347"/>
      <c r="COK842" s="347"/>
      <c r="COL842" s="347"/>
      <c r="COM842" s="347"/>
      <c r="CON842" s="347"/>
      <c r="COO842" s="347"/>
      <c r="COP842" s="347"/>
      <c r="COQ842" s="347"/>
      <c r="COR842" s="347"/>
      <c r="COS842" s="347"/>
      <c r="COT842" s="347"/>
      <c r="COU842" s="347"/>
      <c r="COV842" s="347"/>
      <c r="COW842" s="347"/>
      <c r="COX842" s="347"/>
      <c r="COY842" s="347"/>
      <c r="COZ842" s="347"/>
      <c r="CPA842" s="347"/>
      <c r="CPB842" s="347"/>
      <c r="CPC842" s="347"/>
      <c r="CPD842" s="347"/>
      <c r="CPE842" s="347"/>
      <c r="CPF842" s="347"/>
      <c r="CPG842" s="347"/>
      <c r="CPH842" s="347"/>
      <c r="CPI842" s="347"/>
      <c r="CPJ842" s="347"/>
      <c r="CPK842" s="347"/>
      <c r="CPL842" s="347"/>
      <c r="CPM842" s="347"/>
      <c r="CPN842" s="347"/>
      <c r="CPO842" s="347"/>
      <c r="CPP842" s="347"/>
      <c r="CPQ842" s="347"/>
      <c r="CPR842" s="347"/>
      <c r="CPS842" s="347"/>
      <c r="CPT842" s="347"/>
      <c r="CPU842" s="347"/>
      <c r="CPV842" s="347"/>
      <c r="CPW842" s="347"/>
      <c r="CPX842" s="347"/>
      <c r="CPY842" s="347"/>
      <c r="CPZ842" s="347"/>
      <c r="CQA842" s="347"/>
      <c r="CQB842" s="347"/>
      <c r="CQC842" s="347"/>
      <c r="CQD842" s="347"/>
      <c r="CQE842" s="347"/>
      <c r="CQF842" s="347"/>
      <c r="CQG842" s="347"/>
      <c r="CQH842" s="347"/>
      <c r="CQI842" s="347"/>
      <c r="CQJ842" s="347"/>
      <c r="CQK842" s="347"/>
      <c r="CQL842" s="347"/>
      <c r="CQM842" s="347"/>
      <c r="CQN842" s="347"/>
      <c r="CQO842" s="347"/>
      <c r="CQP842" s="347"/>
      <c r="CQQ842" s="347"/>
      <c r="CQR842" s="347"/>
      <c r="CQS842" s="347"/>
      <c r="CQT842" s="347"/>
      <c r="CQU842" s="347"/>
      <c r="CQV842" s="347"/>
      <c r="CQW842" s="347"/>
      <c r="CQX842" s="347"/>
      <c r="CQY842" s="347"/>
      <c r="CQZ842" s="347"/>
      <c r="CRA842" s="347"/>
      <c r="CRB842" s="347"/>
      <c r="CRC842" s="347"/>
      <c r="CRD842" s="347"/>
      <c r="CRE842" s="347"/>
      <c r="CRF842" s="347"/>
      <c r="CRG842" s="347"/>
      <c r="CRH842" s="347"/>
      <c r="CRI842" s="347"/>
      <c r="CRJ842" s="347"/>
      <c r="CRK842" s="347"/>
      <c r="CRL842" s="347"/>
      <c r="CRM842" s="347"/>
      <c r="CRN842" s="347"/>
      <c r="CRO842" s="347"/>
      <c r="CRP842" s="347"/>
      <c r="CRQ842" s="347"/>
      <c r="CRR842" s="347"/>
      <c r="CRS842" s="347"/>
      <c r="CRT842" s="347"/>
      <c r="CRU842" s="347"/>
      <c r="CRV842" s="347"/>
      <c r="CRW842" s="347"/>
      <c r="CRX842" s="347"/>
      <c r="CRY842" s="347"/>
      <c r="CRZ842" s="347"/>
      <c r="CSA842" s="347"/>
      <c r="CSB842" s="347"/>
      <c r="CSC842" s="347"/>
      <c r="CSD842" s="347"/>
      <c r="CSE842" s="347"/>
      <c r="CSF842" s="347"/>
      <c r="CSG842" s="347"/>
      <c r="CSH842" s="347"/>
      <c r="CSI842" s="347"/>
      <c r="CSJ842" s="347"/>
      <c r="CSK842" s="347"/>
      <c r="CSL842" s="347"/>
      <c r="CSM842" s="347"/>
      <c r="CSN842" s="347"/>
      <c r="CSO842" s="347"/>
      <c r="CSP842" s="347"/>
      <c r="CSQ842" s="347"/>
      <c r="CSR842" s="347"/>
      <c r="CSS842" s="347"/>
      <c r="CST842" s="347"/>
      <c r="CSU842" s="347"/>
      <c r="CSV842" s="347"/>
      <c r="CSW842" s="347"/>
      <c r="CSX842" s="347"/>
      <c r="CSY842" s="347"/>
      <c r="CSZ842" s="347"/>
      <c r="CTA842" s="347"/>
      <c r="CTB842" s="347"/>
      <c r="CTC842" s="347"/>
      <c r="CTD842" s="347"/>
      <c r="CTE842" s="347"/>
      <c r="CTF842" s="347"/>
      <c r="CTG842" s="347"/>
      <c r="CTH842" s="347"/>
      <c r="CTI842" s="347"/>
      <c r="CTJ842" s="347"/>
      <c r="CTK842" s="347"/>
      <c r="CTL842" s="347"/>
      <c r="CTM842" s="347"/>
      <c r="CTN842" s="347"/>
      <c r="CTO842" s="347"/>
      <c r="CTP842" s="347"/>
      <c r="CTQ842" s="347"/>
      <c r="CTR842" s="347"/>
      <c r="CTS842" s="347"/>
      <c r="CTT842" s="347"/>
      <c r="CTU842" s="347"/>
      <c r="CTV842" s="347"/>
      <c r="CTW842" s="347"/>
      <c r="CTX842" s="347"/>
      <c r="CTY842" s="347"/>
      <c r="CTZ842" s="347"/>
      <c r="CUA842" s="347"/>
      <c r="CUB842" s="347"/>
      <c r="CUC842" s="347"/>
      <c r="CUD842" s="347"/>
      <c r="CUE842" s="347"/>
      <c r="CUF842" s="347"/>
      <c r="CUG842" s="347"/>
      <c r="CUH842" s="347"/>
      <c r="CUI842" s="347"/>
      <c r="CUJ842" s="347"/>
      <c r="CUK842" s="347"/>
      <c r="CUL842" s="347"/>
      <c r="CUM842" s="347"/>
      <c r="CUN842" s="347"/>
      <c r="CUO842" s="347"/>
      <c r="CUP842" s="347"/>
      <c r="CUQ842" s="347"/>
      <c r="CUR842" s="347"/>
      <c r="CUS842" s="347"/>
      <c r="CUT842" s="347"/>
      <c r="CUU842" s="347"/>
      <c r="CUV842" s="347"/>
      <c r="CUW842" s="347"/>
      <c r="CUX842" s="347"/>
      <c r="CUY842" s="347"/>
      <c r="CUZ842" s="347"/>
      <c r="CVA842" s="347"/>
      <c r="CVB842" s="347"/>
      <c r="CVC842" s="347"/>
      <c r="CVD842" s="347"/>
      <c r="CVE842" s="347"/>
      <c r="CVF842" s="347"/>
      <c r="CVG842" s="347"/>
      <c r="CVH842" s="347"/>
      <c r="CVI842" s="347"/>
      <c r="CVJ842" s="347"/>
      <c r="CVK842" s="347"/>
      <c r="CVL842" s="347"/>
      <c r="CVM842" s="347"/>
      <c r="CVN842" s="347"/>
      <c r="CVO842" s="347"/>
      <c r="CVP842" s="347"/>
      <c r="CVQ842" s="347"/>
      <c r="CVR842" s="347"/>
      <c r="CVS842" s="347"/>
      <c r="CVT842" s="347"/>
      <c r="CVU842" s="347"/>
      <c r="CVV842" s="347"/>
      <c r="CVW842" s="347"/>
      <c r="CVX842" s="347"/>
      <c r="CVY842" s="347"/>
      <c r="CVZ842" s="347"/>
      <c r="CWA842" s="347"/>
      <c r="CWB842" s="347"/>
      <c r="CWC842" s="347"/>
      <c r="CWD842" s="347"/>
      <c r="CWE842" s="347"/>
      <c r="CWF842" s="347"/>
      <c r="CWG842" s="347"/>
      <c r="CWH842" s="347"/>
      <c r="CWI842" s="347"/>
      <c r="CWJ842" s="347"/>
      <c r="CWK842" s="347"/>
      <c r="CWL842" s="347"/>
      <c r="CWM842" s="347"/>
      <c r="CWN842" s="347"/>
      <c r="CWO842" s="347"/>
      <c r="CWP842" s="347"/>
      <c r="CWQ842" s="347"/>
      <c r="CWR842" s="347"/>
      <c r="CWS842" s="347"/>
      <c r="CWT842" s="347"/>
      <c r="CWU842" s="347"/>
      <c r="CWV842" s="347"/>
      <c r="CWW842" s="347"/>
      <c r="CWX842" s="347"/>
      <c r="CWY842" s="347"/>
      <c r="CWZ842" s="347"/>
      <c r="CXA842" s="347"/>
      <c r="CXB842" s="347"/>
      <c r="CXC842" s="347"/>
      <c r="CXD842" s="347"/>
      <c r="CXE842" s="347"/>
      <c r="CXF842" s="347"/>
      <c r="CXG842" s="347"/>
      <c r="CXH842" s="347"/>
      <c r="CXI842" s="347"/>
      <c r="CXJ842" s="347"/>
      <c r="CXK842" s="347"/>
      <c r="CXL842" s="347"/>
      <c r="CXM842" s="347"/>
      <c r="CXN842" s="347"/>
      <c r="CXO842" s="347"/>
      <c r="CXP842" s="347"/>
      <c r="CXQ842" s="347"/>
      <c r="CXR842" s="347"/>
      <c r="CXS842" s="347"/>
      <c r="CXT842" s="347"/>
      <c r="CXU842" s="347"/>
      <c r="CXV842" s="347"/>
      <c r="CXW842" s="347"/>
      <c r="CXX842" s="347"/>
      <c r="CXY842" s="347"/>
      <c r="CXZ842" s="347"/>
      <c r="CYA842" s="347"/>
      <c r="CYB842" s="347"/>
      <c r="CYC842" s="347"/>
      <c r="CYD842" s="347"/>
      <c r="CYE842" s="347"/>
      <c r="CYF842" s="347"/>
      <c r="CYG842" s="347"/>
      <c r="CYH842" s="347"/>
      <c r="CYI842" s="347"/>
      <c r="CYJ842" s="347"/>
      <c r="CYK842" s="347"/>
      <c r="CYL842" s="347"/>
      <c r="CYM842" s="347"/>
      <c r="CYN842" s="347"/>
      <c r="CYO842" s="347"/>
      <c r="CYP842" s="347"/>
      <c r="CYQ842" s="347"/>
      <c r="CYR842" s="347"/>
      <c r="CYS842" s="347"/>
      <c r="CYT842" s="347"/>
      <c r="CYU842" s="347"/>
      <c r="CYV842" s="347"/>
      <c r="CYW842" s="347"/>
      <c r="CYX842" s="347"/>
      <c r="CYY842" s="347"/>
      <c r="CYZ842" s="347"/>
      <c r="CZA842" s="347"/>
      <c r="CZB842" s="347"/>
      <c r="CZC842" s="347"/>
      <c r="CZD842" s="347"/>
      <c r="CZE842" s="347"/>
      <c r="CZF842" s="347"/>
      <c r="CZG842" s="347"/>
      <c r="CZH842" s="347"/>
      <c r="CZI842" s="347"/>
      <c r="CZJ842" s="347"/>
      <c r="CZK842" s="347"/>
      <c r="CZL842" s="347"/>
      <c r="CZM842" s="347"/>
      <c r="CZN842" s="347"/>
      <c r="CZO842" s="347"/>
      <c r="CZP842" s="347"/>
      <c r="CZQ842" s="347"/>
      <c r="CZR842" s="347"/>
      <c r="CZS842" s="347"/>
      <c r="CZT842" s="347"/>
      <c r="CZU842" s="347"/>
      <c r="CZV842" s="347"/>
      <c r="CZW842" s="347"/>
      <c r="CZX842" s="347"/>
      <c r="CZY842" s="347"/>
      <c r="CZZ842" s="347"/>
      <c r="DAA842" s="347"/>
      <c r="DAB842" s="347"/>
      <c r="DAC842" s="347"/>
      <c r="DAD842" s="347"/>
      <c r="DAE842" s="347"/>
      <c r="DAF842" s="347"/>
      <c r="DAG842" s="347"/>
      <c r="DAH842" s="347"/>
      <c r="DAI842" s="347"/>
      <c r="DAJ842" s="347"/>
      <c r="DAK842" s="347"/>
      <c r="DAL842" s="347"/>
      <c r="DAM842" s="347"/>
      <c r="DAN842" s="347"/>
      <c r="DAO842" s="347"/>
      <c r="DAP842" s="347"/>
      <c r="DAQ842" s="347"/>
      <c r="DAR842" s="347"/>
      <c r="DAS842" s="347"/>
      <c r="DAT842" s="347"/>
      <c r="DAU842" s="347"/>
      <c r="DAV842" s="347"/>
      <c r="DAW842" s="347"/>
      <c r="DAX842" s="347"/>
      <c r="DAY842" s="347"/>
      <c r="DAZ842" s="347"/>
      <c r="DBA842" s="347"/>
      <c r="DBB842" s="347"/>
      <c r="DBC842" s="347"/>
      <c r="DBD842" s="347"/>
      <c r="DBE842" s="347"/>
      <c r="DBF842" s="347"/>
      <c r="DBG842" s="347"/>
      <c r="DBH842" s="347"/>
      <c r="DBI842" s="347"/>
      <c r="DBJ842" s="347"/>
      <c r="DBK842" s="347"/>
      <c r="DBL842" s="347"/>
      <c r="DBM842" s="347"/>
      <c r="DBN842" s="347"/>
      <c r="DBO842" s="347"/>
      <c r="DBP842" s="347"/>
      <c r="DBQ842" s="347"/>
      <c r="DBR842" s="347"/>
      <c r="DBS842" s="347"/>
      <c r="DBT842" s="347"/>
      <c r="DBU842" s="347"/>
      <c r="DBV842" s="347"/>
      <c r="DBW842" s="347"/>
      <c r="DBX842" s="347"/>
      <c r="DBY842" s="347"/>
      <c r="DBZ842" s="347"/>
      <c r="DCA842" s="347"/>
      <c r="DCB842" s="347"/>
      <c r="DCC842" s="347"/>
      <c r="DCD842" s="347"/>
      <c r="DCE842" s="347"/>
      <c r="DCF842" s="347"/>
      <c r="DCG842" s="347"/>
      <c r="DCH842" s="347"/>
      <c r="DCI842" s="347"/>
      <c r="DCJ842" s="347"/>
      <c r="DCK842" s="347"/>
      <c r="DCL842" s="347"/>
      <c r="DCM842" s="347"/>
      <c r="DCN842" s="347"/>
      <c r="DCO842" s="347"/>
      <c r="DCP842" s="347"/>
      <c r="DCQ842" s="347"/>
      <c r="DCR842" s="347"/>
      <c r="DCS842" s="347"/>
      <c r="DCT842" s="347"/>
      <c r="DCU842" s="347"/>
      <c r="DCV842" s="347"/>
      <c r="DCW842" s="347"/>
      <c r="DCX842" s="347"/>
      <c r="DCY842" s="347"/>
      <c r="DCZ842" s="347"/>
      <c r="DDA842" s="347"/>
      <c r="DDB842" s="347"/>
      <c r="DDC842" s="347"/>
      <c r="DDD842" s="347"/>
      <c r="DDE842" s="347"/>
      <c r="DDF842" s="347"/>
      <c r="DDG842" s="347"/>
      <c r="DDH842" s="347"/>
      <c r="DDI842" s="347"/>
      <c r="DDJ842" s="347"/>
      <c r="DDK842" s="347"/>
      <c r="DDL842" s="347"/>
      <c r="DDM842" s="347"/>
      <c r="DDN842" s="347"/>
      <c r="DDO842" s="347"/>
      <c r="DDP842" s="347"/>
      <c r="DDQ842" s="347"/>
      <c r="DDR842" s="347"/>
      <c r="DDS842" s="347"/>
      <c r="DDT842" s="347"/>
      <c r="DDU842" s="347"/>
      <c r="DDV842" s="347"/>
      <c r="DDW842" s="347"/>
      <c r="DDX842" s="347"/>
      <c r="DDY842" s="347"/>
      <c r="DDZ842" s="347"/>
      <c r="DEA842" s="347"/>
      <c r="DEB842" s="347"/>
      <c r="DEC842" s="347"/>
      <c r="DED842" s="347"/>
      <c r="DEE842" s="347"/>
      <c r="DEF842" s="347"/>
      <c r="DEG842" s="347"/>
      <c r="DEH842" s="347"/>
      <c r="DEI842" s="347"/>
      <c r="DEJ842" s="347"/>
      <c r="DEK842" s="347"/>
      <c r="DEL842" s="347"/>
      <c r="DEM842" s="347"/>
      <c r="DEN842" s="347"/>
      <c r="DEO842" s="347"/>
      <c r="DEP842" s="347"/>
      <c r="DEQ842" s="347"/>
      <c r="DER842" s="347"/>
      <c r="DES842" s="347"/>
      <c r="DET842" s="347"/>
      <c r="DEU842" s="347"/>
      <c r="DEV842" s="347"/>
      <c r="DEW842" s="347"/>
      <c r="DEX842" s="347"/>
      <c r="DEY842" s="347"/>
      <c r="DEZ842" s="347"/>
      <c r="DFA842" s="347"/>
      <c r="DFB842" s="347"/>
      <c r="DFC842" s="347"/>
      <c r="DFD842" s="347"/>
      <c r="DFE842" s="347"/>
      <c r="DFF842" s="347"/>
      <c r="DFG842" s="347"/>
      <c r="DFH842" s="347"/>
      <c r="DFI842" s="347"/>
      <c r="DFJ842" s="347"/>
      <c r="DFK842" s="347"/>
      <c r="DFL842" s="347"/>
      <c r="DFM842" s="347"/>
      <c r="DFN842" s="347"/>
      <c r="DFO842" s="347"/>
      <c r="DFP842" s="347"/>
      <c r="DFQ842" s="347"/>
      <c r="DFR842" s="347"/>
      <c r="DFS842" s="347"/>
      <c r="DFT842" s="347"/>
      <c r="DFU842" s="347"/>
      <c r="DFV842" s="347"/>
      <c r="DFW842" s="347"/>
      <c r="DFX842" s="347"/>
      <c r="DFY842" s="347"/>
      <c r="DFZ842" s="347"/>
      <c r="DGA842" s="347"/>
      <c r="DGB842" s="347"/>
      <c r="DGC842" s="347"/>
      <c r="DGD842" s="347"/>
      <c r="DGE842" s="347"/>
      <c r="DGF842" s="347"/>
      <c r="DGG842" s="347"/>
      <c r="DGH842" s="347"/>
      <c r="DGI842" s="347"/>
      <c r="DGJ842" s="347"/>
      <c r="DGK842" s="347"/>
      <c r="DGL842" s="347"/>
      <c r="DGM842" s="347"/>
      <c r="DGN842" s="347"/>
      <c r="DGO842" s="347"/>
      <c r="DGP842" s="347"/>
      <c r="DGQ842" s="347"/>
      <c r="DGR842" s="347"/>
      <c r="DGS842" s="347"/>
      <c r="DGT842" s="347"/>
      <c r="DGU842" s="347"/>
      <c r="DGV842" s="347"/>
      <c r="DGW842" s="347"/>
      <c r="DGX842" s="347"/>
      <c r="DGY842" s="347"/>
      <c r="DGZ842" s="347"/>
      <c r="DHA842" s="347"/>
      <c r="DHB842" s="347"/>
      <c r="DHC842" s="347"/>
      <c r="DHD842" s="347"/>
      <c r="DHE842" s="347"/>
      <c r="DHF842" s="347"/>
      <c r="DHG842" s="347"/>
      <c r="DHH842" s="347"/>
      <c r="DHI842" s="347"/>
      <c r="DHJ842" s="347"/>
      <c r="DHK842" s="347"/>
      <c r="DHL842" s="347"/>
      <c r="DHM842" s="347"/>
      <c r="DHN842" s="347"/>
      <c r="DHO842" s="347"/>
      <c r="DHP842" s="347"/>
      <c r="DHQ842" s="347"/>
      <c r="DHR842" s="347"/>
      <c r="DHS842" s="347"/>
      <c r="DHT842" s="347"/>
      <c r="DHU842" s="347"/>
      <c r="DHV842" s="347"/>
      <c r="DHW842" s="347"/>
      <c r="DHX842" s="347"/>
      <c r="DHY842" s="347"/>
      <c r="DHZ842" s="347"/>
      <c r="DIA842" s="347"/>
      <c r="DIB842" s="347"/>
      <c r="DIC842" s="347"/>
      <c r="DID842" s="347"/>
      <c r="DIE842" s="347"/>
      <c r="DIF842" s="347"/>
      <c r="DIG842" s="347"/>
      <c r="DIH842" s="347"/>
      <c r="DII842" s="347"/>
      <c r="DIJ842" s="347"/>
      <c r="DIK842" s="347"/>
      <c r="DIL842" s="347"/>
      <c r="DIM842" s="347"/>
      <c r="DIN842" s="347"/>
      <c r="DIO842" s="347"/>
      <c r="DIP842" s="347"/>
      <c r="DIQ842" s="347"/>
      <c r="DIR842" s="347"/>
      <c r="DIS842" s="347"/>
      <c r="DIT842" s="347"/>
      <c r="DIU842" s="347"/>
      <c r="DIV842" s="347"/>
      <c r="DIW842" s="347"/>
      <c r="DIX842" s="347"/>
      <c r="DIY842" s="347"/>
      <c r="DIZ842" s="347"/>
      <c r="DJA842" s="347"/>
      <c r="DJB842" s="347"/>
      <c r="DJC842" s="347"/>
      <c r="DJD842" s="347"/>
      <c r="DJE842" s="347"/>
      <c r="DJF842" s="347"/>
      <c r="DJG842" s="347"/>
      <c r="DJH842" s="347"/>
      <c r="DJI842" s="347"/>
      <c r="DJJ842" s="347"/>
      <c r="DJK842" s="347"/>
      <c r="DJL842" s="347"/>
      <c r="DJM842" s="347"/>
      <c r="DJN842" s="347"/>
      <c r="DJO842" s="347"/>
      <c r="DJP842" s="347"/>
      <c r="DJQ842" s="347"/>
      <c r="DJR842" s="347"/>
      <c r="DJS842" s="347"/>
      <c r="DJT842" s="347"/>
      <c r="DJU842" s="347"/>
      <c r="DJV842" s="347"/>
      <c r="DJW842" s="347"/>
      <c r="DJX842" s="347"/>
      <c r="DJY842" s="347"/>
      <c r="DJZ842" s="347"/>
      <c r="DKA842" s="347"/>
      <c r="DKB842" s="347"/>
      <c r="DKC842" s="347"/>
      <c r="DKD842" s="347"/>
      <c r="DKE842" s="347"/>
      <c r="DKF842" s="347"/>
      <c r="DKG842" s="347"/>
      <c r="DKH842" s="347"/>
      <c r="DKI842" s="347"/>
      <c r="DKJ842" s="347"/>
      <c r="DKK842" s="347"/>
      <c r="DKL842" s="347"/>
      <c r="DKM842" s="347"/>
      <c r="DKN842" s="347"/>
      <c r="DKO842" s="347"/>
      <c r="DKP842" s="347"/>
      <c r="DKQ842" s="347"/>
      <c r="DKR842" s="347"/>
      <c r="DKS842" s="347"/>
      <c r="DKT842" s="347"/>
      <c r="DKU842" s="347"/>
      <c r="DKV842" s="347"/>
      <c r="DKW842" s="347"/>
      <c r="DKX842" s="347"/>
      <c r="DKY842" s="347"/>
      <c r="DKZ842" s="347"/>
      <c r="DLA842" s="347"/>
      <c r="DLB842" s="347"/>
      <c r="DLC842" s="347"/>
      <c r="DLD842" s="347"/>
      <c r="DLE842" s="347"/>
      <c r="DLF842" s="347"/>
      <c r="DLG842" s="347"/>
      <c r="DLH842" s="347"/>
      <c r="DLI842" s="347"/>
      <c r="DLJ842" s="347"/>
      <c r="DLK842" s="347"/>
      <c r="DLL842" s="347"/>
      <c r="DLM842" s="347"/>
      <c r="DLN842" s="347"/>
      <c r="DLO842" s="347"/>
      <c r="DLP842" s="347"/>
      <c r="DLQ842" s="347"/>
      <c r="DLR842" s="347"/>
      <c r="DLS842" s="347"/>
      <c r="DLT842" s="347"/>
      <c r="DLU842" s="347"/>
      <c r="DLV842" s="347"/>
      <c r="DLW842" s="347"/>
      <c r="DLX842" s="347"/>
      <c r="DLY842" s="347"/>
      <c r="DLZ842" s="347"/>
      <c r="DMA842" s="347"/>
      <c r="DMB842" s="347"/>
      <c r="DMC842" s="347"/>
      <c r="DMD842" s="347"/>
      <c r="DME842" s="347"/>
      <c r="DMF842" s="347"/>
      <c r="DMG842" s="347"/>
      <c r="DMH842" s="347"/>
      <c r="DMI842" s="347"/>
      <c r="DMJ842" s="347"/>
      <c r="DMK842" s="347"/>
      <c r="DML842" s="347"/>
      <c r="DMM842" s="347"/>
      <c r="DMN842" s="347"/>
      <c r="DMO842" s="347"/>
      <c r="DMP842" s="347"/>
      <c r="DMQ842" s="347"/>
      <c r="DMR842" s="347"/>
      <c r="DMS842" s="347"/>
      <c r="DMT842" s="347"/>
      <c r="DMU842" s="347"/>
      <c r="DMV842" s="347"/>
      <c r="DMW842" s="347"/>
      <c r="DMX842" s="347"/>
      <c r="DMY842" s="347"/>
      <c r="DMZ842" s="347"/>
      <c r="DNA842" s="347"/>
      <c r="DNB842" s="347"/>
      <c r="DNC842" s="347"/>
      <c r="DND842" s="347"/>
      <c r="DNE842" s="347"/>
      <c r="DNF842" s="347"/>
      <c r="DNG842" s="347"/>
      <c r="DNH842" s="347"/>
      <c r="DNI842" s="347"/>
      <c r="DNJ842" s="347"/>
      <c r="DNK842" s="347"/>
      <c r="DNL842" s="347"/>
      <c r="DNM842" s="347"/>
      <c r="DNN842" s="347"/>
      <c r="DNO842" s="347"/>
      <c r="DNP842" s="347"/>
      <c r="DNQ842" s="347"/>
      <c r="DNR842" s="347"/>
      <c r="DNS842" s="347"/>
      <c r="DNT842" s="347"/>
      <c r="DNU842" s="347"/>
      <c r="DNV842" s="347"/>
      <c r="DNW842" s="347"/>
      <c r="DNX842" s="347"/>
      <c r="DNY842" s="347"/>
      <c r="DNZ842" s="347"/>
      <c r="DOA842" s="347"/>
      <c r="DOB842" s="347"/>
      <c r="DOC842" s="347"/>
      <c r="DOD842" s="347"/>
      <c r="DOE842" s="347"/>
      <c r="DOF842" s="347"/>
      <c r="DOG842" s="347"/>
      <c r="DOH842" s="347"/>
      <c r="DOI842" s="347"/>
      <c r="DOJ842" s="347"/>
      <c r="DOK842" s="347"/>
      <c r="DOL842" s="347"/>
      <c r="DOM842" s="347"/>
      <c r="DON842" s="347"/>
      <c r="DOO842" s="347"/>
      <c r="DOP842" s="347"/>
      <c r="DOQ842" s="347"/>
      <c r="DOR842" s="347"/>
      <c r="DOS842" s="347"/>
      <c r="DOT842" s="347"/>
      <c r="DOU842" s="347"/>
      <c r="DOV842" s="347"/>
      <c r="DOW842" s="347"/>
      <c r="DOX842" s="347"/>
      <c r="DOY842" s="347"/>
      <c r="DOZ842" s="347"/>
      <c r="DPA842" s="347"/>
      <c r="DPB842" s="347"/>
      <c r="DPC842" s="347"/>
      <c r="DPD842" s="347"/>
      <c r="DPE842" s="347"/>
      <c r="DPF842" s="347"/>
      <c r="DPG842" s="347"/>
      <c r="DPH842" s="347"/>
      <c r="DPI842" s="347"/>
      <c r="DPJ842" s="347"/>
      <c r="DPK842" s="347"/>
      <c r="DPL842" s="347"/>
      <c r="DPM842" s="347"/>
      <c r="DPN842" s="347"/>
      <c r="DPO842" s="347"/>
      <c r="DPP842" s="347"/>
      <c r="DPQ842" s="347"/>
      <c r="DPR842" s="347"/>
      <c r="DPS842" s="347"/>
      <c r="DPT842" s="347"/>
      <c r="DPU842" s="347"/>
      <c r="DPV842" s="347"/>
      <c r="DPW842" s="347"/>
      <c r="DPX842" s="347"/>
      <c r="DPY842" s="347"/>
      <c r="DPZ842" s="347"/>
      <c r="DQA842" s="347"/>
      <c r="DQB842" s="347"/>
      <c r="DQC842" s="347"/>
      <c r="DQD842" s="347"/>
      <c r="DQE842" s="347"/>
      <c r="DQF842" s="347"/>
      <c r="DQG842" s="347"/>
      <c r="DQH842" s="347"/>
      <c r="DQI842" s="347"/>
      <c r="DQJ842" s="347"/>
      <c r="DQK842" s="347"/>
      <c r="DQL842" s="347"/>
      <c r="DQM842" s="347"/>
      <c r="DQN842" s="347"/>
      <c r="DQO842" s="347"/>
      <c r="DQP842" s="347"/>
      <c r="DQQ842" s="347"/>
      <c r="DQR842" s="347"/>
      <c r="DQS842" s="347"/>
      <c r="DQT842" s="347"/>
      <c r="DQU842" s="347"/>
      <c r="DQV842" s="347"/>
      <c r="DQW842" s="347"/>
      <c r="DQX842" s="347"/>
      <c r="DQY842" s="347"/>
      <c r="DQZ842" s="347"/>
      <c r="DRA842" s="347"/>
      <c r="DRB842" s="347"/>
      <c r="DRC842" s="347"/>
      <c r="DRD842" s="347"/>
      <c r="DRE842" s="347"/>
      <c r="DRF842" s="347"/>
      <c r="DRG842" s="347"/>
      <c r="DRH842" s="347"/>
      <c r="DRI842" s="347"/>
      <c r="DRJ842" s="347"/>
      <c r="DRK842" s="347"/>
      <c r="DRL842" s="347"/>
      <c r="DRM842" s="347"/>
      <c r="DRN842" s="347"/>
      <c r="DRO842" s="347"/>
      <c r="DRP842" s="347"/>
      <c r="DRQ842" s="347"/>
      <c r="DRR842" s="347"/>
      <c r="DRS842" s="347"/>
      <c r="DRT842" s="347"/>
      <c r="DRU842" s="347"/>
      <c r="DRV842" s="347"/>
      <c r="DRW842" s="347"/>
      <c r="DRX842" s="347"/>
      <c r="DRY842" s="347"/>
      <c r="DRZ842" s="347"/>
      <c r="DSA842" s="347"/>
      <c r="DSB842" s="347"/>
      <c r="DSC842" s="347"/>
      <c r="DSD842" s="347"/>
      <c r="DSE842" s="347"/>
      <c r="DSF842" s="347"/>
      <c r="DSG842" s="347"/>
      <c r="DSH842" s="347"/>
      <c r="DSI842" s="347"/>
      <c r="DSJ842" s="347"/>
      <c r="DSK842" s="347"/>
      <c r="DSL842" s="347"/>
      <c r="DSM842" s="347"/>
      <c r="DSN842" s="347"/>
      <c r="DSO842" s="347"/>
      <c r="DSP842" s="347"/>
      <c r="DSQ842" s="347"/>
      <c r="DSR842" s="347"/>
      <c r="DSS842" s="347"/>
      <c r="DST842" s="347"/>
      <c r="DSU842" s="347"/>
      <c r="DSV842" s="347"/>
      <c r="DSW842" s="347"/>
      <c r="DSX842" s="347"/>
      <c r="DSY842" s="347"/>
      <c r="DSZ842" s="347"/>
      <c r="DTA842" s="347"/>
      <c r="DTB842" s="347"/>
      <c r="DTC842" s="347"/>
      <c r="DTD842" s="347"/>
      <c r="DTE842" s="347"/>
      <c r="DTF842" s="347"/>
      <c r="DTG842" s="347"/>
      <c r="DTH842" s="347"/>
      <c r="DTI842" s="347"/>
      <c r="DTJ842" s="347"/>
      <c r="DTK842" s="347"/>
      <c r="DTL842" s="347"/>
      <c r="DTM842" s="347"/>
      <c r="DTN842" s="347"/>
      <c r="DTO842" s="347"/>
      <c r="DTP842" s="347"/>
      <c r="DTQ842" s="347"/>
      <c r="DTR842" s="347"/>
      <c r="DTS842" s="347"/>
      <c r="DTT842" s="347"/>
      <c r="DTU842" s="347"/>
      <c r="DTV842" s="347"/>
      <c r="DTW842" s="347"/>
      <c r="DTX842" s="347"/>
      <c r="DTY842" s="347"/>
      <c r="DTZ842" s="347"/>
      <c r="DUA842" s="347"/>
      <c r="DUB842" s="347"/>
      <c r="DUC842" s="347"/>
      <c r="DUD842" s="347"/>
      <c r="DUE842" s="347"/>
      <c r="DUF842" s="347"/>
      <c r="DUG842" s="347"/>
      <c r="DUH842" s="347"/>
      <c r="DUI842" s="347"/>
      <c r="DUJ842" s="347"/>
      <c r="DUK842" s="347"/>
      <c r="DUL842" s="347"/>
      <c r="DUM842" s="347"/>
      <c r="DUN842" s="347"/>
      <c r="DUO842" s="347"/>
      <c r="DUP842" s="347"/>
      <c r="DUQ842" s="347"/>
      <c r="DUR842" s="347"/>
      <c r="DUS842" s="347"/>
      <c r="DUT842" s="347"/>
      <c r="DUU842" s="347"/>
      <c r="DUV842" s="347"/>
      <c r="DUW842" s="347"/>
      <c r="DUX842" s="347"/>
      <c r="DUY842" s="347"/>
      <c r="DUZ842" s="347"/>
      <c r="DVA842" s="347"/>
      <c r="DVB842" s="347"/>
      <c r="DVC842" s="347"/>
      <c r="DVD842" s="347"/>
      <c r="DVE842" s="347"/>
      <c r="DVF842" s="347"/>
      <c r="DVG842" s="347"/>
      <c r="DVH842" s="347"/>
      <c r="DVI842" s="347"/>
      <c r="DVJ842" s="347"/>
      <c r="DVK842" s="347"/>
      <c r="DVL842" s="347"/>
      <c r="DVM842" s="347"/>
      <c r="DVN842" s="347"/>
      <c r="DVO842" s="347"/>
      <c r="DVP842" s="347"/>
      <c r="DVQ842" s="347"/>
      <c r="DVR842" s="347"/>
      <c r="DVS842" s="347"/>
      <c r="DVT842" s="347"/>
      <c r="DVU842" s="347"/>
      <c r="DVV842" s="347"/>
      <c r="DVW842" s="347"/>
      <c r="DVX842" s="347"/>
      <c r="DVY842" s="347"/>
      <c r="DVZ842" s="347"/>
      <c r="DWA842" s="347"/>
      <c r="DWB842" s="347"/>
      <c r="DWC842" s="347"/>
      <c r="DWD842" s="347"/>
      <c r="DWE842" s="347"/>
      <c r="DWF842" s="347"/>
      <c r="DWG842" s="347"/>
      <c r="DWH842" s="347"/>
      <c r="DWI842" s="347"/>
      <c r="DWJ842" s="347"/>
      <c r="DWK842" s="347"/>
      <c r="DWL842" s="347"/>
      <c r="DWM842" s="347"/>
      <c r="DWN842" s="347"/>
      <c r="DWO842" s="347"/>
      <c r="DWP842" s="347"/>
      <c r="DWQ842" s="347"/>
      <c r="DWR842" s="347"/>
      <c r="DWS842" s="347"/>
      <c r="DWT842" s="347"/>
      <c r="DWU842" s="347"/>
      <c r="DWV842" s="347"/>
      <c r="DWW842" s="347"/>
      <c r="DWX842" s="347"/>
      <c r="DWY842" s="347"/>
      <c r="DWZ842" s="347"/>
      <c r="DXA842" s="347"/>
      <c r="DXB842" s="347"/>
      <c r="DXC842" s="347"/>
      <c r="DXD842" s="347"/>
      <c r="DXE842" s="347"/>
      <c r="DXF842" s="347"/>
      <c r="DXG842" s="347"/>
      <c r="DXH842" s="347"/>
      <c r="DXI842" s="347"/>
      <c r="DXJ842" s="347"/>
      <c r="DXK842" s="347"/>
      <c r="DXL842" s="347"/>
      <c r="DXM842" s="347"/>
      <c r="DXN842" s="347"/>
      <c r="DXO842" s="347"/>
      <c r="DXP842" s="347"/>
      <c r="DXQ842" s="347"/>
      <c r="DXR842" s="347"/>
      <c r="DXS842" s="347"/>
      <c r="DXT842" s="347"/>
      <c r="DXU842" s="347"/>
      <c r="DXV842" s="347"/>
      <c r="DXW842" s="347"/>
      <c r="DXX842" s="347"/>
      <c r="DXY842" s="347"/>
      <c r="DXZ842" s="347"/>
      <c r="DYA842" s="347"/>
      <c r="DYB842" s="347"/>
      <c r="DYC842" s="347"/>
      <c r="DYD842" s="347"/>
      <c r="DYE842" s="347"/>
      <c r="DYF842" s="347"/>
      <c r="DYG842" s="347"/>
      <c r="DYH842" s="347"/>
      <c r="DYI842" s="347"/>
      <c r="DYJ842" s="347"/>
      <c r="DYK842" s="347"/>
      <c r="DYL842" s="347"/>
      <c r="DYM842" s="347"/>
      <c r="DYN842" s="347"/>
      <c r="DYO842" s="347"/>
      <c r="DYP842" s="347"/>
      <c r="DYQ842" s="347"/>
      <c r="DYR842" s="347"/>
      <c r="DYS842" s="347"/>
      <c r="DYT842" s="347"/>
      <c r="DYU842" s="347"/>
      <c r="DYV842" s="347"/>
      <c r="DYW842" s="347"/>
      <c r="DYX842" s="347"/>
      <c r="DYY842" s="347"/>
      <c r="DYZ842" s="347"/>
      <c r="DZA842" s="347"/>
      <c r="DZB842" s="347"/>
      <c r="DZC842" s="347"/>
      <c r="DZD842" s="347"/>
      <c r="DZE842" s="347"/>
      <c r="DZF842" s="347"/>
      <c r="DZG842" s="347"/>
      <c r="DZH842" s="347"/>
      <c r="DZI842" s="347"/>
      <c r="DZJ842" s="347"/>
      <c r="DZK842" s="347"/>
      <c r="DZL842" s="347"/>
      <c r="DZM842" s="347"/>
      <c r="DZN842" s="347"/>
      <c r="DZO842" s="347"/>
      <c r="DZP842" s="347"/>
      <c r="DZQ842" s="347"/>
      <c r="DZR842" s="347"/>
      <c r="DZS842" s="347"/>
      <c r="DZT842" s="347"/>
      <c r="DZU842" s="347"/>
      <c r="DZV842" s="347"/>
      <c r="DZW842" s="347"/>
      <c r="DZX842" s="347"/>
      <c r="DZY842" s="347"/>
      <c r="DZZ842" s="347"/>
      <c r="EAA842" s="347"/>
      <c r="EAB842" s="347"/>
      <c r="EAC842" s="347"/>
      <c r="EAD842" s="347"/>
      <c r="EAE842" s="347"/>
      <c r="EAF842" s="347"/>
      <c r="EAG842" s="347"/>
      <c r="EAH842" s="347"/>
      <c r="EAI842" s="347"/>
      <c r="EAJ842" s="347"/>
      <c r="EAK842" s="347"/>
      <c r="EAL842" s="347"/>
      <c r="EAM842" s="347"/>
      <c r="EAN842" s="347"/>
      <c r="EAO842" s="347"/>
      <c r="EAP842" s="347"/>
      <c r="EAQ842" s="347"/>
      <c r="EAR842" s="347"/>
      <c r="EAS842" s="347"/>
      <c r="EAT842" s="347"/>
      <c r="EAU842" s="347"/>
      <c r="EAV842" s="347"/>
      <c r="EAW842" s="347"/>
      <c r="EAX842" s="347"/>
      <c r="EAY842" s="347"/>
      <c r="EAZ842" s="347"/>
      <c r="EBA842" s="347"/>
      <c r="EBB842" s="347"/>
      <c r="EBC842" s="347"/>
      <c r="EBD842" s="347"/>
      <c r="EBE842" s="347"/>
      <c r="EBF842" s="347"/>
      <c r="EBG842" s="347"/>
      <c r="EBH842" s="347"/>
      <c r="EBI842" s="347"/>
      <c r="EBJ842" s="347"/>
      <c r="EBK842" s="347"/>
      <c r="EBL842" s="347"/>
      <c r="EBM842" s="347"/>
      <c r="EBN842" s="347"/>
      <c r="EBO842" s="347"/>
      <c r="EBP842" s="347"/>
      <c r="EBQ842" s="347"/>
      <c r="EBR842" s="347"/>
      <c r="EBS842" s="347"/>
      <c r="EBT842" s="347"/>
      <c r="EBU842" s="347"/>
      <c r="EBV842" s="347"/>
      <c r="EBW842" s="347"/>
      <c r="EBX842" s="347"/>
      <c r="EBY842" s="347"/>
      <c r="EBZ842" s="347"/>
      <c r="ECA842" s="347"/>
      <c r="ECB842" s="347"/>
      <c r="ECC842" s="347"/>
      <c r="ECD842" s="347"/>
      <c r="ECE842" s="347"/>
      <c r="ECF842" s="347"/>
      <c r="ECG842" s="347"/>
      <c r="ECH842" s="347"/>
      <c r="ECI842" s="347"/>
      <c r="ECJ842" s="347"/>
      <c r="ECK842" s="347"/>
      <c r="ECL842" s="347"/>
      <c r="ECM842" s="347"/>
      <c r="ECN842" s="347"/>
      <c r="ECO842" s="347"/>
      <c r="ECP842" s="347"/>
      <c r="ECQ842" s="347"/>
      <c r="ECR842" s="347"/>
      <c r="ECS842" s="347"/>
      <c r="ECT842" s="347"/>
      <c r="ECU842" s="347"/>
      <c r="ECV842" s="347"/>
      <c r="ECW842" s="347"/>
      <c r="ECX842" s="347"/>
      <c r="ECY842" s="347"/>
      <c r="ECZ842" s="347"/>
      <c r="EDA842" s="347"/>
      <c r="EDB842" s="347"/>
      <c r="EDC842" s="347"/>
      <c r="EDD842" s="347"/>
      <c r="EDE842" s="347"/>
      <c r="EDF842" s="347"/>
      <c r="EDG842" s="347"/>
      <c r="EDH842" s="347"/>
      <c r="EDI842" s="347"/>
      <c r="EDJ842" s="347"/>
      <c r="EDK842" s="347"/>
      <c r="EDL842" s="347"/>
      <c r="EDM842" s="347"/>
      <c r="EDN842" s="347"/>
      <c r="EDO842" s="347"/>
      <c r="EDP842" s="347"/>
      <c r="EDQ842" s="347"/>
      <c r="EDR842" s="347"/>
      <c r="EDS842" s="347"/>
      <c r="EDT842" s="347"/>
      <c r="EDU842" s="347"/>
      <c r="EDV842" s="347"/>
      <c r="EDW842" s="347"/>
      <c r="EDX842" s="347"/>
      <c r="EDY842" s="347"/>
      <c r="EDZ842" s="347"/>
      <c r="EEA842" s="347"/>
      <c r="EEB842" s="347"/>
      <c r="EEC842" s="347"/>
      <c r="EED842" s="347"/>
      <c r="EEE842" s="347"/>
      <c r="EEF842" s="347"/>
      <c r="EEG842" s="347"/>
      <c r="EEH842" s="347"/>
      <c r="EEI842" s="347"/>
      <c r="EEJ842" s="347"/>
      <c r="EEK842" s="347"/>
      <c r="EEL842" s="347"/>
      <c r="EEM842" s="347"/>
      <c r="EEN842" s="347"/>
      <c r="EEO842" s="347"/>
      <c r="EEP842" s="347"/>
      <c r="EEQ842" s="347"/>
      <c r="EER842" s="347"/>
      <c r="EES842" s="347"/>
      <c r="EET842" s="347"/>
      <c r="EEU842" s="347"/>
      <c r="EEV842" s="347"/>
      <c r="EEW842" s="347"/>
      <c r="EEX842" s="347"/>
      <c r="EEY842" s="347"/>
      <c r="EEZ842" s="347"/>
      <c r="EFA842" s="347"/>
      <c r="EFB842" s="347"/>
      <c r="EFC842" s="347"/>
      <c r="EFD842" s="347"/>
      <c r="EFE842" s="347"/>
      <c r="EFF842" s="347"/>
      <c r="EFG842" s="347"/>
      <c r="EFH842" s="347"/>
      <c r="EFI842" s="347"/>
      <c r="EFJ842" s="347"/>
      <c r="EFK842" s="347"/>
      <c r="EFL842" s="347"/>
      <c r="EFM842" s="347"/>
      <c r="EFN842" s="347"/>
      <c r="EFO842" s="347"/>
      <c r="EFP842" s="347"/>
      <c r="EFQ842" s="347"/>
      <c r="EFR842" s="347"/>
      <c r="EFS842" s="347"/>
      <c r="EFT842" s="347"/>
      <c r="EFU842" s="347"/>
      <c r="EFV842" s="347"/>
      <c r="EFW842" s="347"/>
      <c r="EFX842" s="347"/>
      <c r="EFY842" s="347"/>
      <c r="EFZ842" s="347"/>
      <c r="EGA842" s="347"/>
      <c r="EGB842" s="347"/>
      <c r="EGC842" s="347"/>
      <c r="EGD842" s="347"/>
      <c r="EGE842" s="347"/>
      <c r="EGF842" s="347"/>
      <c r="EGG842" s="347"/>
      <c r="EGH842" s="347"/>
      <c r="EGI842" s="347"/>
      <c r="EGJ842" s="347"/>
      <c r="EGK842" s="347"/>
      <c r="EGL842" s="347"/>
      <c r="EGM842" s="347"/>
      <c r="EGN842" s="347"/>
      <c r="EGO842" s="347"/>
      <c r="EGP842" s="347"/>
      <c r="EGQ842" s="347"/>
      <c r="EGR842" s="347"/>
      <c r="EGS842" s="347"/>
      <c r="EGT842" s="347"/>
      <c r="EGU842" s="347"/>
      <c r="EGV842" s="347"/>
      <c r="EGW842" s="347"/>
      <c r="EGX842" s="347"/>
      <c r="EGY842" s="347"/>
      <c r="EGZ842" s="347"/>
      <c r="EHA842" s="347"/>
      <c r="EHB842" s="347"/>
      <c r="EHC842" s="347"/>
      <c r="EHD842" s="347"/>
      <c r="EHE842" s="347"/>
      <c r="EHF842" s="347"/>
      <c r="EHG842" s="347"/>
      <c r="EHH842" s="347"/>
      <c r="EHI842" s="347"/>
      <c r="EHJ842" s="347"/>
      <c r="EHK842" s="347"/>
      <c r="EHL842" s="347"/>
      <c r="EHM842" s="347"/>
      <c r="EHN842" s="347"/>
      <c r="EHO842" s="347"/>
      <c r="EHP842" s="347"/>
      <c r="EHQ842" s="347"/>
      <c r="EHR842" s="347"/>
      <c r="EHS842" s="347"/>
      <c r="EHT842" s="347"/>
      <c r="EHU842" s="347"/>
      <c r="EHV842" s="347"/>
      <c r="EHW842" s="347"/>
      <c r="EHX842" s="347"/>
      <c r="EHY842" s="347"/>
      <c r="EHZ842" s="347"/>
      <c r="EIA842" s="347"/>
      <c r="EIB842" s="347"/>
      <c r="EIC842" s="347"/>
      <c r="EID842" s="347"/>
      <c r="EIE842" s="347"/>
      <c r="EIF842" s="347"/>
      <c r="EIG842" s="347"/>
      <c r="EIH842" s="347"/>
      <c r="EII842" s="347"/>
      <c r="EIJ842" s="347"/>
      <c r="EIK842" s="347"/>
      <c r="EIL842" s="347"/>
      <c r="EIM842" s="347"/>
      <c r="EIN842" s="347"/>
      <c r="EIO842" s="347"/>
      <c r="EIP842" s="347"/>
      <c r="EIQ842" s="347"/>
      <c r="EIR842" s="347"/>
      <c r="EIS842" s="347"/>
      <c r="EIT842" s="347"/>
      <c r="EIU842" s="347"/>
      <c r="EIV842" s="347"/>
      <c r="EIW842" s="347"/>
      <c r="EIX842" s="347"/>
      <c r="EIY842" s="347"/>
      <c r="EIZ842" s="347"/>
      <c r="EJA842" s="347"/>
      <c r="EJB842" s="347"/>
      <c r="EJC842" s="347"/>
      <c r="EJD842" s="347"/>
      <c r="EJE842" s="347"/>
      <c r="EJF842" s="347"/>
      <c r="EJG842" s="347"/>
      <c r="EJH842" s="347"/>
      <c r="EJI842" s="347"/>
      <c r="EJJ842" s="347"/>
      <c r="EJK842" s="347"/>
      <c r="EJL842" s="347"/>
      <c r="EJM842" s="347"/>
      <c r="EJN842" s="347"/>
      <c r="EJO842" s="347"/>
      <c r="EJP842" s="347"/>
      <c r="EJQ842" s="347"/>
      <c r="EJR842" s="347"/>
      <c r="EJS842" s="347"/>
      <c r="EJT842" s="347"/>
      <c r="EJU842" s="347"/>
      <c r="EJV842" s="347"/>
      <c r="EJW842" s="347"/>
      <c r="EJX842" s="347"/>
      <c r="EJY842" s="347"/>
      <c r="EJZ842" s="347"/>
      <c r="EKA842" s="347"/>
      <c r="EKB842" s="347"/>
      <c r="EKC842" s="347"/>
      <c r="EKD842" s="347"/>
      <c r="EKE842" s="347"/>
      <c r="EKF842" s="347"/>
      <c r="EKG842" s="347"/>
      <c r="EKH842" s="347"/>
      <c r="EKI842" s="347"/>
      <c r="EKJ842" s="347"/>
      <c r="EKK842" s="347"/>
      <c r="EKL842" s="347"/>
      <c r="EKM842" s="347"/>
      <c r="EKN842" s="347"/>
      <c r="EKO842" s="347"/>
      <c r="EKP842" s="347"/>
      <c r="EKQ842" s="347"/>
      <c r="EKR842" s="347"/>
      <c r="EKS842" s="347"/>
      <c r="EKT842" s="347"/>
      <c r="EKU842" s="347"/>
      <c r="EKV842" s="347"/>
      <c r="EKW842" s="347"/>
      <c r="EKX842" s="347"/>
      <c r="EKY842" s="347"/>
      <c r="EKZ842" s="347"/>
      <c r="ELA842" s="347"/>
      <c r="ELB842" s="347"/>
      <c r="ELC842" s="347"/>
      <c r="ELD842" s="347"/>
      <c r="ELE842" s="347"/>
      <c r="ELF842" s="347"/>
      <c r="ELG842" s="347"/>
      <c r="ELH842" s="347"/>
      <c r="ELI842" s="347"/>
      <c r="ELJ842" s="347"/>
      <c r="ELK842" s="347"/>
      <c r="ELL842" s="347"/>
      <c r="ELM842" s="347"/>
      <c r="ELN842" s="347"/>
      <c r="ELO842" s="347"/>
      <c r="ELP842" s="347"/>
      <c r="ELQ842" s="347"/>
      <c r="ELR842" s="347"/>
      <c r="ELS842" s="347"/>
      <c r="ELT842" s="347"/>
      <c r="ELU842" s="347"/>
      <c r="ELV842" s="347"/>
      <c r="ELW842" s="347"/>
      <c r="ELX842" s="347"/>
      <c r="ELY842" s="347"/>
      <c r="ELZ842" s="347"/>
      <c r="EMA842" s="347"/>
      <c r="EMB842" s="347"/>
      <c r="EMC842" s="347"/>
      <c r="EMD842" s="347"/>
      <c r="EME842" s="347"/>
      <c r="EMF842" s="347"/>
      <c r="EMG842" s="347"/>
      <c r="EMH842" s="347"/>
      <c r="EMI842" s="347"/>
      <c r="EMJ842" s="347"/>
      <c r="EMK842" s="347"/>
      <c r="EML842" s="347"/>
      <c r="EMM842" s="347"/>
      <c r="EMN842" s="347"/>
      <c r="EMO842" s="347"/>
      <c r="EMP842" s="347"/>
      <c r="EMQ842" s="347"/>
      <c r="EMR842" s="347"/>
      <c r="EMS842" s="347"/>
      <c r="EMT842" s="347"/>
      <c r="EMU842" s="347"/>
      <c r="EMV842" s="347"/>
      <c r="EMW842" s="347"/>
      <c r="EMX842" s="347"/>
      <c r="EMY842" s="347"/>
      <c r="EMZ842" s="347"/>
      <c r="ENA842" s="347"/>
      <c r="ENB842" s="347"/>
      <c r="ENC842" s="347"/>
      <c r="END842" s="347"/>
      <c r="ENE842" s="347"/>
      <c r="ENF842" s="347"/>
      <c r="ENG842" s="347"/>
      <c r="ENH842" s="347"/>
      <c r="ENI842" s="347"/>
      <c r="ENJ842" s="347"/>
      <c r="ENK842" s="347"/>
      <c r="ENL842" s="347"/>
      <c r="ENM842" s="347"/>
      <c r="ENN842" s="347"/>
      <c r="ENO842" s="347"/>
      <c r="ENP842" s="347"/>
      <c r="ENQ842" s="347"/>
      <c r="ENR842" s="347"/>
      <c r="ENS842" s="347"/>
      <c r="ENT842" s="347"/>
      <c r="ENU842" s="347"/>
      <c r="ENV842" s="347"/>
      <c r="ENW842" s="347"/>
      <c r="ENX842" s="347"/>
      <c r="ENY842" s="347"/>
      <c r="ENZ842" s="347"/>
      <c r="EOA842" s="347"/>
      <c r="EOB842" s="347"/>
      <c r="EOC842" s="347"/>
      <c r="EOD842" s="347"/>
      <c r="EOE842" s="347"/>
      <c r="EOF842" s="347"/>
      <c r="EOG842" s="347"/>
      <c r="EOH842" s="347"/>
      <c r="EOI842" s="347"/>
      <c r="EOJ842" s="347"/>
      <c r="EOK842" s="347"/>
      <c r="EOL842" s="347"/>
      <c r="EOM842" s="347"/>
      <c r="EON842" s="347"/>
      <c r="EOO842" s="347"/>
      <c r="EOP842" s="347"/>
      <c r="EOQ842" s="347"/>
      <c r="EOR842" s="347"/>
      <c r="EOS842" s="347"/>
      <c r="EOT842" s="347"/>
      <c r="EOU842" s="347"/>
      <c r="EOV842" s="347"/>
      <c r="EOW842" s="347"/>
      <c r="EOX842" s="347"/>
      <c r="EOY842" s="347"/>
      <c r="EOZ842" s="347"/>
      <c r="EPA842" s="347"/>
      <c r="EPB842" s="347"/>
      <c r="EPC842" s="347"/>
      <c r="EPD842" s="347"/>
      <c r="EPE842" s="347"/>
      <c r="EPF842" s="347"/>
      <c r="EPG842" s="347"/>
      <c r="EPH842" s="347"/>
      <c r="EPI842" s="347"/>
      <c r="EPJ842" s="347"/>
      <c r="EPK842" s="347"/>
      <c r="EPL842" s="347"/>
      <c r="EPM842" s="347"/>
      <c r="EPN842" s="347"/>
      <c r="EPO842" s="347"/>
      <c r="EPP842" s="347"/>
      <c r="EPQ842" s="347"/>
      <c r="EPR842" s="347"/>
      <c r="EPS842" s="347"/>
      <c r="EPT842" s="347"/>
      <c r="EPU842" s="347"/>
      <c r="EPV842" s="347"/>
      <c r="EPW842" s="347"/>
      <c r="EPX842" s="347"/>
      <c r="EPY842" s="347"/>
      <c r="EPZ842" s="347"/>
      <c r="EQA842" s="347"/>
      <c r="EQB842" s="347"/>
      <c r="EQC842" s="347"/>
      <c r="EQD842" s="347"/>
      <c r="EQE842" s="347"/>
      <c r="EQF842" s="347"/>
      <c r="EQG842" s="347"/>
      <c r="EQH842" s="347"/>
      <c r="EQI842" s="347"/>
      <c r="EQJ842" s="347"/>
      <c r="EQK842" s="347"/>
      <c r="EQL842" s="347"/>
      <c r="EQM842" s="347"/>
      <c r="EQN842" s="347"/>
      <c r="EQO842" s="347"/>
      <c r="EQP842" s="347"/>
      <c r="EQQ842" s="347"/>
      <c r="EQR842" s="347"/>
      <c r="EQS842" s="347"/>
      <c r="EQT842" s="347"/>
      <c r="EQU842" s="347"/>
      <c r="EQV842" s="347"/>
      <c r="EQW842" s="347"/>
      <c r="EQX842" s="347"/>
      <c r="EQY842" s="347"/>
      <c r="EQZ842" s="347"/>
      <c r="ERA842" s="347"/>
      <c r="ERB842" s="347"/>
      <c r="ERC842" s="347"/>
      <c r="ERD842" s="347"/>
      <c r="ERE842" s="347"/>
      <c r="ERF842" s="347"/>
      <c r="ERG842" s="347"/>
      <c r="ERH842" s="347"/>
      <c r="ERI842" s="347"/>
      <c r="ERJ842" s="347"/>
      <c r="ERK842" s="347"/>
      <c r="ERL842" s="347"/>
      <c r="ERM842" s="347"/>
      <c r="ERN842" s="347"/>
      <c r="ERO842" s="347"/>
      <c r="ERP842" s="347"/>
      <c r="ERQ842" s="347"/>
      <c r="ERR842" s="347"/>
      <c r="ERS842" s="347"/>
      <c r="ERT842" s="347"/>
      <c r="ERU842" s="347"/>
      <c r="ERV842" s="347"/>
      <c r="ERW842" s="347"/>
      <c r="ERX842" s="347"/>
      <c r="ERY842" s="347"/>
      <c r="ERZ842" s="347"/>
      <c r="ESA842" s="347"/>
      <c r="ESB842" s="347"/>
      <c r="ESC842" s="347"/>
      <c r="ESD842" s="347"/>
      <c r="ESE842" s="347"/>
      <c r="ESF842" s="347"/>
      <c r="ESG842" s="347"/>
      <c r="ESH842" s="347"/>
      <c r="ESI842" s="347"/>
      <c r="ESJ842" s="347"/>
      <c r="ESK842" s="347"/>
      <c r="ESL842" s="347"/>
      <c r="ESM842" s="347"/>
      <c r="ESN842" s="347"/>
      <c r="ESO842" s="347"/>
      <c r="ESP842" s="347"/>
      <c r="ESQ842" s="347"/>
      <c r="ESR842" s="347"/>
      <c r="ESS842" s="347"/>
      <c r="EST842" s="347"/>
      <c r="ESU842" s="347"/>
      <c r="ESV842" s="347"/>
      <c r="ESW842" s="347"/>
      <c r="ESX842" s="347"/>
      <c r="ESY842" s="347"/>
      <c r="ESZ842" s="347"/>
      <c r="ETA842" s="347"/>
      <c r="ETB842" s="347"/>
      <c r="ETC842" s="347"/>
      <c r="ETD842" s="347"/>
      <c r="ETE842" s="347"/>
      <c r="ETF842" s="347"/>
      <c r="ETG842" s="347"/>
      <c r="ETH842" s="347"/>
      <c r="ETI842" s="347"/>
      <c r="ETJ842" s="347"/>
      <c r="ETK842" s="347"/>
      <c r="ETL842" s="347"/>
      <c r="ETM842" s="347"/>
      <c r="ETN842" s="347"/>
      <c r="ETO842" s="347"/>
      <c r="ETP842" s="347"/>
      <c r="ETQ842" s="347"/>
      <c r="ETR842" s="347"/>
      <c r="ETS842" s="347"/>
      <c r="ETT842" s="347"/>
      <c r="ETU842" s="347"/>
      <c r="ETV842" s="347"/>
      <c r="ETW842" s="347"/>
      <c r="ETX842" s="347"/>
      <c r="ETY842" s="347"/>
      <c r="ETZ842" s="347"/>
      <c r="EUA842" s="347"/>
      <c r="EUB842" s="347"/>
      <c r="EUC842" s="347"/>
      <c r="EUD842" s="347"/>
      <c r="EUE842" s="347"/>
      <c r="EUF842" s="347"/>
      <c r="EUG842" s="347"/>
      <c r="EUH842" s="347"/>
      <c r="EUI842" s="347"/>
      <c r="EUJ842" s="347"/>
      <c r="EUK842" s="347"/>
      <c r="EUL842" s="347"/>
      <c r="EUM842" s="347"/>
      <c r="EUN842" s="347"/>
      <c r="EUO842" s="347"/>
      <c r="EUP842" s="347"/>
      <c r="EUQ842" s="347"/>
      <c r="EUR842" s="347"/>
      <c r="EUS842" s="347"/>
      <c r="EUT842" s="347"/>
      <c r="EUU842" s="347"/>
      <c r="EUV842" s="347"/>
      <c r="EUW842" s="347"/>
      <c r="EUX842" s="347"/>
      <c r="EUY842" s="347"/>
      <c r="EUZ842" s="347"/>
      <c r="EVA842" s="347"/>
      <c r="EVB842" s="347"/>
      <c r="EVC842" s="347"/>
      <c r="EVD842" s="347"/>
      <c r="EVE842" s="347"/>
      <c r="EVF842" s="347"/>
      <c r="EVG842" s="347"/>
      <c r="EVH842" s="347"/>
      <c r="EVI842" s="347"/>
      <c r="EVJ842" s="347"/>
      <c r="EVK842" s="347"/>
      <c r="EVL842" s="347"/>
      <c r="EVM842" s="347"/>
      <c r="EVN842" s="347"/>
      <c r="EVO842" s="347"/>
      <c r="EVP842" s="347"/>
      <c r="EVQ842" s="347"/>
      <c r="EVR842" s="347"/>
      <c r="EVS842" s="347"/>
      <c r="EVT842" s="347"/>
      <c r="EVU842" s="347"/>
      <c r="EVV842" s="347"/>
      <c r="EVW842" s="347"/>
      <c r="EVX842" s="347"/>
      <c r="EVY842" s="347"/>
      <c r="EVZ842" s="347"/>
      <c r="EWA842" s="347"/>
      <c r="EWB842" s="347"/>
      <c r="EWC842" s="347"/>
      <c r="EWD842" s="347"/>
      <c r="EWE842" s="347"/>
      <c r="EWF842" s="347"/>
      <c r="EWG842" s="347"/>
      <c r="EWH842" s="347"/>
      <c r="EWI842" s="347"/>
      <c r="EWJ842" s="347"/>
      <c r="EWK842" s="347"/>
      <c r="EWL842" s="347"/>
      <c r="EWM842" s="347"/>
      <c r="EWN842" s="347"/>
      <c r="EWO842" s="347"/>
      <c r="EWP842" s="347"/>
      <c r="EWQ842" s="347"/>
      <c r="EWR842" s="347"/>
      <c r="EWS842" s="347"/>
      <c r="EWT842" s="347"/>
      <c r="EWU842" s="347"/>
      <c r="EWV842" s="347"/>
      <c r="EWW842" s="347"/>
      <c r="EWX842" s="347"/>
      <c r="EWY842" s="347"/>
      <c r="EWZ842" s="347"/>
      <c r="EXA842" s="347"/>
      <c r="EXB842" s="347"/>
      <c r="EXC842" s="347"/>
      <c r="EXD842" s="347"/>
      <c r="EXE842" s="347"/>
      <c r="EXF842" s="347"/>
      <c r="EXG842" s="347"/>
      <c r="EXH842" s="347"/>
      <c r="EXI842" s="347"/>
      <c r="EXJ842" s="347"/>
      <c r="EXK842" s="347"/>
      <c r="EXL842" s="347"/>
      <c r="EXM842" s="347"/>
      <c r="EXN842" s="347"/>
      <c r="EXO842" s="347"/>
      <c r="EXP842" s="347"/>
      <c r="EXQ842" s="347"/>
      <c r="EXR842" s="347"/>
      <c r="EXS842" s="347"/>
      <c r="EXT842" s="347"/>
      <c r="EXU842" s="347"/>
      <c r="EXV842" s="347"/>
      <c r="EXW842" s="347"/>
      <c r="EXX842" s="347"/>
      <c r="EXY842" s="347"/>
      <c r="EXZ842" s="347"/>
      <c r="EYA842" s="347"/>
      <c r="EYB842" s="347"/>
      <c r="EYC842" s="347"/>
      <c r="EYD842" s="347"/>
      <c r="EYE842" s="347"/>
      <c r="EYF842" s="347"/>
      <c r="EYG842" s="347"/>
      <c r="EYH842" s="347"/>
      <c r="EYI842" s="347"/>
      <c r="EYJ842" s="347"/>
      <c r="EYK842" s="347"/>
      <c r="EYL842" s="347"/>
      <c r="EYM842" s="347"/>
      <c r="EYN842" s="347"/>
      <c r="EYO842" s="347"/>
      <c r="EYP842" s="347"/>
      <c r="EYQ842" s="347"/>
      <c r="EYR842" s="347"/>
      <c r="EYS842" s="347"/>
      <c r="EYT842" s="347"/>
      <c r="EYU842" s="347"/>
      <c r="EYV842" s="347"/>
      <c r="EYW842" s="347"/>
      <c r="EYX842" s="347"/>
      <c r="EYY842" s="347"/>
      <c r="EYZ842" s="347"/>
      <c r="EZA842" s="347"/>
      <c r="EZB842" s="347"/>
      <c r="EZC842" s="347"/>
      <c r="EZD842" s="347"/>
      <c r="EZE842" s="347"/>
      <c r="EZF842" s="347"/>
      <c r="EZG842" s="347"/>
      <c r="EZH842" s="347"/>
      <c r="EZI842" s="347"/>
      <c r="EZJ842" s="347"/>
      <c r="EZK842" s="347"/>
      <c r="EZL842" s="347"/>
      <c r="EZM842" s="347"/>
      <c r="EZN842" s="347"/>
      <c r="EZO842" s="347"/>
      <c r="EZP842" s="347"/>
      <c r="EZQ842" s="347"/>
      <c r="EZR842" s="347"/>
      <c r="EZS842" s="347"/>
      <c r="EZT842" s="347"/>
      <c r="EZU842" s="347"/>
      <c r="EZV842" s="347"/>
      <c r="EZW842" s="347"/>
      <c r="EZX842" s="347"/>
      <c r="EZY842" s="347"/>
      <c r="EZZ842" s="347"/>
      <c r="FAA842" s="347"/>
      <c r="FAB842" s="347"/>
      <c r="FAC842" s="347"/>
      <c r="FAD842" s="347"/>
      <c r="FAE842" s="347"/>
      <c r="FAF842" s="347"/>
      <c r="FAG842" s="347"/>
      <c r="FAH842" s="347"/>
      <c r="FAI842" s="347"/>
      <c r="FAJ842" s="347"/>
      <c r="FAK842" s="347"/>
      <c r="FAL842" s="347"/>
      <c r="FAM842" s="347"/>
      <c r="FAN842" s="347"/>
      <c r="FAO842" s="347"/>
      <c r="FAP842" s="347"/>
      <c r="FAQ842" s="347"/>
      <c r="FAR842" s="347"/>
      <c r="FAS842" s="347"/>
      <c r="FAT842" s="347"/>
      <c r="FAU842" s="347"/>
      <c r="FAV842" s="347"/>
      <c r="FAW842" s="347"/>
      <c r="FAX842" s="347"/>
      <c r="FAY842" s="347"/>
      <c r="FAZ842" s="347"/>
      <c r="FBA842" s="347"/>
      <c r="FBB842" s="347"/>
      <c r="FBC842" s="347"/>
      <c r="FBD842" s="347"/>
      <c r="FBE842" s="347"/>
      <c r="FBF842" s="347"/>
      <c r="FBG842" s="347"/>
      <c r="FBH842" s="347"/>
      <c r="FBI842" s="347"/>
      <c r="FBJ842" s="347"/>
      <c r="FBK842" s="347"/>
      <c r="FBL842" s="347"/>
      <c r="FBM842" s="347"/>
      <c r="FBN842" s="347"/>
      <c r="FBO842" s="347"/>
      <c r="FBP842" s="347"/>
      <c r="FBQ842" s="347"/>
      <c r="FBR842" s="347"/>
      <c r="FBS842" s="347"/>
      <c r="FBT842" s="347"/>
      <c r="FBU842" s="347"/>
      <c r="FBV842" s="347"/>
      <c r="FBW842" s="347"/>
      <c r="FBX842" s="347"/>
      <c r="FBY842" s="347"/>
      <c r="FBZ842" s="347"/>
      <c r="FCA842" s="347"/>
      <c r="FCB842" s="347"/>
      <c r="FCC842" s="347"/>
      <c r="FCD842" s="347"/>
      <c r="FCE842" s="347"/>
      <c r="FCF842" s="347"/>
      <c r="FCG842" s="347"/>
      <c r="FCH842" s="347"/>
      <c r="FCI842" s="347"/>
      <c r="FCJ842" s="347"/>
      <c r="FCK842" s="347"/>
      <c r="FCL842" s="347"/>
      <c r="FCM842" s="347"/>
      <c r="FCN842" s="347"/>
      <c r="FCO842" s="347"/>
      <c r="FCP842" s="347"/>
      <c r="FCQ842" s="347"/>
      <c r="FCR842" s="347"/>
      <c r="FCS842" s="347"/>
      <c r="FCT842" s="347"/>
      <c r="FCU842" s="347"/>
      <c r="FCV842" s="347"/>
      <c r="FCW842" s="347"/>
      <c r="FCX842" s="347"/>
      <c r="FCY842" s="347"/>
      <c r="FCZ842" s="347"/>
      <c r="FDA842" s="347"/>
      <c r="FDB842" s="347"/>
      <c r="FDC842" s="347"/>
      <c r="FDD842" s="347"/>
      <c r="FDE842" s="347"/>
      <c r="FDF842" s="347"/>
      <c r="FDG842" s="347"/>
      <c r="FDH842" s="347"/>
      <c r="FDI842" s="347"/>
      <c r="FDJ842" s="347"/>
      <c r="FDK842" s="347"/>
      <c r="FDL842" s="347"/>
      <c r="FDM842" s="347"/>
      <c r="FDN842" s="347"/>
      <c r="FDO842" s="347"/>
      <c r="FDP842" s="347"/>
      <c r="FDQ842" s="347"/>
      <c r="FDR842" s="347"/>
      <c r="FDS842" s="347"/>
      <c r="FDT842" s="347"/>
      <c r="FDU842" s="347"/>
      <c r="FDV842" s="347"/>
      <c r="FDW842" s="347"/>
      <c r="FDX842" s="347"/>
      <c r="FDY842" s="347"/>
      <c r="FDZ842" s="347"/>
      <c r="FEA842" s="347"/>
      <c r="FEB842" s="347"/>
      <c r="FEC842" s="347"/>
      <c r="FED842" s="347"/>
      <c r="FEE842" s="347"/>
      <c r="FEF842" s="347"/>
      <c r="FEG842" s="347"/>
      <c r="FEH842" s="347"/>
      <c r="FEI842" s="347"/>
      <c r="FEJ842" s="347"/>
      <c r="FEK842" s="347"/>
      <c r="FEL842" s="347"/>
      <c r="FEM842" s="347"/>
      <c r="FEN842" s="347"/>
      <c r="FEO842" s="347"/>
      <c r="FEP842" s="347"/>
      <c r="FEQ842" s="347"/>
      <c r="FER842" s="347"/>
      <c r="FES842" s="347"/>
      <c r="FET842" s="347"/>
      <c r="FEU842" s="347"/>
      <c r="FEV842" s="347"/>
      <c r="FEW842" s="347"/>
      <c r="FEX842" s="347"/>
      <c r="FEY842" s="347"/>
      <c r="FEZ842" s="347"/>
      <c r="FFA842" s="347"/>
      <c r="FFB842" s="347"/>
      <c r="FFC842" s="347"/>
      <c r="FFD842" s="347"/>
      <c r="FFE842" s="347"/>
      <c r="FFF842" s="347"/>
      <c r="FFG842" s="347"/>
      <c r="FFH842" s="347"/>
      <c r="FFI842" s="347"/>
      <c r="FFJ842" s="347"/>
      <c r="FFK842" s="347"/>
      <c r="FFL842" s="347"/>
      <c r="FFM842" s="347"/>
      <c r="FFN842" s="347"/>
      <c r="FFO842" s="347"/>
      <c r="FFP842" s="347"/>
      <c r="FFQ842" s="347"/>
      <c r="FFR842" s="347"/>
      <c r="FFS842" s="347"/>
      <c r="FFT842" s="347"/>
      <c r="FFU842" s="347"/>
      <c r="FFV842" s="347"/>
      <c r="FFW842" s="347"/>
      <c r="FFX842" s="347"/>
      <c r="FFY842" s="347"/>
      <c r="FFZ842" s="347"/>
      <c r="FGA842" s="347"/>
      <c r="FGB842" s="347"/>
      <c r="FGC842" s="347"/>
      <c r="FGD842" s="347"/>
      <c r="FGE842" s="347"/>
      <c r="FGF842" s="347"/>
      <c r="FGG842" s="347"/>
      <c r="FGH842" s="347"/>
      <c r="FGI842" s="347"/>
      <c r="FGJ842" s="347"/>
      <c r="FGK842" s="347"/>
      <c r="FGL842" s="347"/>
      <c r="FGM842" s="347"/>
      <c r="FGN842" s="347"/>
      <c r="FGO842" s="347"/>
      <c r="FGP842" s="347"/>
      <c r="FGQ842" s="347"/>
      <c r="FGR842" s="347"/>
      <c r="FGS842" s="347"/>
      <c r="FGT842" s="347"/>
      <c r="FGU842" s="347"/>
      <c r="FGV842" s="347"/>
      <c r="FGW842" s="347"/>
      <c r="FGX842" s="347"/>
      <c r="FGY842" s="347"/>
      <c r="FGZ842" s="347"/>
      <c r="FHA842" s="347"/>
      <c r="FHB842" s="347"/>
      <c r="FHC842" s="347"/>
      <c r="FHD842" s="347"/>
      <c r="FHE842" s="347"/>
      <c r="FHF842" s="347"/>
      <c r="FHG842" s="347"/>
      <c r="FHH842" s="347"/>
      <c r="FHI842" s="347"/>
      <c r="FHJ842" s="347"/>
      <c r="FHK842" s="347"/>
      <c r="FHL842" s="347"/>
      <c r="FHM842" s="347"/>
      <c r="FHN842" s="347"/>
      <c r="FHO842" s="347"/>
      <c r="FHP842" s="347"/>
      <c r="FHQ842" s="347"/>
      <c r="FHR842" s="347"/>
      <c r="FHS842" s="347"/>
      <c r="FHT842" s="347"/>
      <c r="FHU842" s="347"/>
      <c r="FHV842" s="347"/>
      <c r="FHW842" s="347"/>
      <c r="FHX842" s="347"/>
      <c r="FHY842" s="347"/>
      <c r="FHZ842" s="347"/>
      <c r="FIA842" s="347"/>
      <c r="FIB842" s="347"/>
      <c r="FIC842" s="347"/>
      <c r="FID842" s="347"/>
      <c r="FIE842" s="347"/>
      <c r="FIF842" s="347"/>
      <c r="FIG842" s="347"/>
      <c r="FIH842" s="347"/>
      <c r="FII842" s="347"/>
      <c r="FIJ842" s="347"/>
    </row>
    <row r="843" spans="1:4300" s="50" customFormat="1" ht="45.75" customHeight="1">
      <c r="A843" s="595">
        <f>1+A842</f>
        <v>841</v>
      </c>
      <c r="B843" s="403" t="s">
        <v>8213</v>
      </c>
      <c r="C843" s="156" t="s">
        <v>8214</v>
      </c>
      <c r="D843" s="156" t="s">
        <v>645</v>
      </c>
      <c r="E843" s="156">
        <v>45547</v>
      </c>
      <c r="F843" s="152">
        <v>45555</v>
      </c>
      <c r="G843" s="152">
        <v>45646</v>
      </c>
      <c r="H843" s="156" t="s">
        <v>416</v>
      </c>
      <c r="I843" s="156" t="s">
        <v>180</v>
      </c>
      <c r="J843" s="301" t="s">
        <v>8215</v>
      </c>
      <c r="K843" s="251">
        <v>1072672258</v>
      </c>
      <c r="L843" s="156">
        <v>9</v>
      </c>
      <c r="M843" s="156" t="s">
        <v>97</v>
      </c>
      <c r="N843" s="156" t="s">
        <v>5078</v>
      </c>
      <c r="O843" s="156" t="s">
        <v>3586</v>
      </c>
      <c r="P843" s="156" t="s">
        <v>8216</v>
      </c>
      <c r="Q843" s="156" t="s">
        <v>8200</v>
      </c>
      <c r="R843" s="143">
        <f>+G843-F843</f>
        <v>91</v>
      </c>
      <c r="S843" s="134" t="s">
        <v>8217</v>
      </c>
      <c r="T843" s="253">
        <v>9533333</v>
      </c>
      <c r="U843" s="156" t="s">
        <v>8218</v>
      </c>
      <c r="V843" s="253">
        <f>+T843</f>
        <v>9533333</v>
      </c>
      <c r="W843" s="156">
        <v>45548</v>
      </c>
      <c r="X843" s="156" t="s">
        <v>103</v>
      </c>
      <c r="Y843" s="317">
        <f>+Z843+AA843+AB843</f>
        <v>9533333</v>
      </c>
      <c r="Z843" s="156">
        <v>9533333</v>
      </c>
      <c r="AA843" s="156">
        <v>0</v>
      </c>
      <c r="AB843" s="156">
        <f>+AC843+AD843+AE843+AF843+AG843+AH843+AI843+AJ843</f>
        <v>0</v>
      </c>
      <c r="AC843" s="156">
        <v>0</v>
      </c>
      <c r="AD843" s="156">
        <v>0</v>
      </c>
      <c r="AE843" s="156">
        <v>0</v>
      </c>
      <c r="AF843" s="156">
        <v>0</v>
      </c>
      <c r="AG843" s="156">
        <v>0</v>
      </c>
      <c r="AH843" s="156">
        <v>0</v>
      </c>
      <c r="AI843" s="156">
        <v>0</v>
      </c>
      <c r="AJ843" s="156">
        <v>0</v>
      </c>
      <c r="AK843" s="156" t="s">
        <v>104</v>
      </c>
      <c r="AL843" s="103" t="s">
        <v>8219</v>
      </c>
      <c r="AM843" s="156" t="s">
        <v>4792</v>
      </c>
      <c r="AN843" s="156">
        <v>1070919155</v>
      </c>
      <c r="AO843" s="156" t="s">
        <v>114</v>
      </c>
      <c r="AP843" s="156" t="s">
        <v>108</v>
      </c>
      <c r="AQ843" s="156" t="s">
        <v>108</v>
      </c>
      <c r="AR843" s="156" t="s">
        <v>108</v>
      </c>
      <c r="AS843" s="156" t="s">
        <v>109</v>
      </c>
      <c r="AT843" s="156" t="s">
        <v>109</v>
      </c>
      <c r="AU843" s="156" t="s">
        <v>392</v>
      </c>
      <c r="AV843" s="156"/>
      <c r="AW843" s="156"/>
      <c r="AX843" s="156"/>
      <c r="AY843" s="156" t="s">
        <v>108</v>
      </c>
      <c r="AZ843" s="156"/>
      <c r="BA843" s="156"/>
      <c r="BB843" s="156"/>
      <c r="BC843" s="156"/>
      <c r="BD843" s="156"/>
      <c r="BE843" s="156"/>
      <c r="BF843" s="156"/>
      <c r="BG843" s="156"/>
      <c r="BH843" s="153">
        <f>T843+BB843</f>
        <v>9533333</v>
      </c>
      <c r="BI843" s="349" t="s">
        <v>113</v>
      </c>
      <c r="BJ843" s="240"/>
      <c r="BK843" s="240" t="s">
        <v>114</v>
      </c>
      <c r="BL843" s="240"/>
      <c r="BM843" s="437"/>
      <c r="BN843" s="156" t="s">
        <v>917</v>
      </c>
      <c r="BO843" s="156">
        <v>25</v>
      </c>
      <c r="BP843" s="156">
        <v>45343</v>
      </c>
      <c r="BQ843" s="156" t="s">
        <v>578</v>
      </c>
      <c r="BR843" s="156" t="s">
        <v>114</v>
      </c>
      <c r="BS843" s="156" t="s">
        <v>114</v>
      </c>
      <c r="BT843" s="156" t="s">
        <v>114</v>
      </c>
      <c r="BU843" s="156" t="s">
        <v>4626</v>
      </c>
      <c r="BV843" s="156">
        <v>3194671090</v>
      </c>
      <c r="BW843" s="156" t="s">
        <v>4627</v>
      </c>
      <c r="BX843" s="156" t="s">
        <v>881</v>
      </c>
      <c r="BY843" s="156" t="s">
        <v>119</v>
      </c>
      <c r="BZ843" s="156">
        <v>82726002726</v>
      </c>
      <c r="CA843" s="157" t="s">
        <v>7581</v>
      </c>
      <c r="CB843" s="157" t="s">
        <v>109</v>
      </c>
      <c r="CC843" s="157" t="s">
        <v>7581</v>
      </c>
      <c r="CD843" s="280"/>
      <c r="CE843" s="156"/>
      <c r="CF843" s="156"/>
      <c r="CG843" s="156"/>
      <c r="CH843" s="156"/>
      <c r="CI843" s="156"/>
      <c r="CJ843" s="156"/>
      <c r="CK843" s="156"/>
      <c r="CL843" s="156"/>
      <c r="CM843" s="157" t="s">
        <v>7581</v>
      </c>
      <c r="CN843" s="156"/>
      <c r="CO843" s="297"/>
    </row>
    <row r="844" spans="1:4300" s="50" customFormat="1" ht="45.75" customHeight="1">
      <c r="A844" s="589">
        <f>1+A843</f>
        <v>842</v>
      </c>
      <c r="B844" s="594" t="s">
        <v>8220</v>
      </c>
      <c r="C844" s="301" t="s">
        <v>8221</v>
      </c>
      <c r="D844" s="156" t="s">
        <v>645</v>
      </c>
      <c r="E844" s="301">
        <v>45547</v>
      </c>
      <c r="F844" s="143">
        <v>45551</v>
      </c>
      <c r="G844" s="143">
        <v>45646</v>
      </c>
      <c r="H844" s="157" t="s">
        <v>416</v>
      </c>
      <c r="I844" s="157" t="s">
        <v>95</v>
      </c>
      <c r="J844" s="166" t="s">
        <v>4403</v>
      </c>
      <c r="K844" s="152">
        <v>51672983</v>
      </c>
      <c r="L844" s="156">
        <v>3</v>
      </c>
      <c r="M844" s="156" t="s">
        <v>97</v>
      </c>
      <c r="N844" s="156" t="s">
        <v>5078</v>
      </c>
      <c r="O844" s="156" t="s">
        <v>6113</v>
      </c>
      <c r="P844" s="156" t="s">
        <v>8222</v>
      </c>
      <c r="Q844" s="156" t="s">
        <v>8200</v>
      </c>
      <c r="R844" s="156">
        <f>+G844-F844</f>
        <v>95</v>
      </c>
      <c r="S844" s="156" t="s">
        <v>7815</v>
      </c>
      <c r="T844" s="157">
        <v>10666667</v>
      </c>
      <c r="U844" s="156" t="s">
        <v>8223</v>
      </c>
      <c r="V844" s="328">
        <f>+T844</f>
        <v>10666667</v>
      </c>
      <c r="W844" s="328">
        <v>45548</v>
      </c>
      <c r="X844" s="328" t="s">
        <v>103</v>
      </c>
      <c r="Y844" s="328">
        <f>+Z844+AA844+AB844</f>
        <v>10666667</v>
      </c>
      <c r="Z844" s="328">
        <v>10666667</v>
      </c>
      <c r="AA844" s="328">
        <v>0</v>
      </c>
      <c r="AB844" s="328">
        <f>+AC844+AD844+AE844+AF844+AG844+AH844+AI844+AJ844</f>
        <v>0</v>
      </c>
      <c r="AC844" s="328">
        <v>0</v>
      </c>
      <c r="AD844" s="328">
        <v>0</v>
      </c>
      <c r="AE844" s="328">
        <v>0</v>
      </c>
      <c r="AF844" s="328">
        <v>0</v>
      </c>
      <c r="AG844" s="328">
        <v>0</v>
      </c>
      <c r="AH844" s="328">
        <v>0</v>
      </c>
      <c r="AI844" s="328">
        <v>0</v>
      </c>
      <c r="AJ844" s="328">
        <v>0</v>
      </c>
      <c r="AK844" s="328" t="s">
        <v>104</v>
      </c>
      <c r="AL844" s="328" t="s">
        <v>8224</v>
      </c>
      <c r="AM844" s="328" t="s">
        <v>7249</v>
      </c>
      <c r="AN844" s="328">
        <v>52285927</v>
      </c>
      <c r="AO844" s="328" t="s">
        <v>114</v>
      </c>
      <c r="AP844" s="328" t="s">
        <v>108</v>
      </c>
      <c r="AQ844" s="328" t="s">
        <v>108</v>
      </c>
      <c r="AR844" s="328" t="s">
        <v>108</v>
      </c>
      <c r="AS844" s="328" t="s">
        <v>109</v>
      </c>
      <c r="AT844" s="328" t="s">
        <v>109</v>
      </c>
      <c r="AU844" s="328" t="s">
        <v>392</v>
      </c>
      <c r="AV844" s="328"/>
      <c r="AW844" s="328"/>
      <c r="AX844" s="328" t="s">
        <v>109</v>
      </c>
      <c r="AY844" s="328" t="s">
        <v>108</v>
      </c>
      <c r="AZ844" s="328"/>
      <c r="BA844" s="328"/>
      <c r="BB844" s="328"/>
      <c r="BC844" s="328"/>
      <c r="BD844" s="328"/>
      <c r="BE844" s="328"/>
      <c r="BF844" s="328"/>
      <c r="BG844" s="328"/>
      <c r="BH844" s="328">
        <f>T844+BB844</f>
        <v>10666667</v>
      </c>
      <c r="BI844" s="349" t="s">
        <v>113</v>
      </c>
      <c r="BJ844" s="328"/>
      <c r="BK844" s="328" t="s">
        <v>114</v>
      </c>
      <c r="BL844" s="328"/>
      <c r="BM844" s="390"/>
      <c r="BN844" s="328" t="s">
        <v>964</v>
      </c>
      <c r="BO844" s="328">
        <v>62</v>
      </c>
      <c r="BP844" s="328">
        <v>22618</v>
      </c>
      <c r="BQ844" s="328" t="s">
        <v>114</v>
      </c>
      <c r="BR844" s="328" t="s">
        <v>114</v>
      </c>
      <c r="BS844" s="328" t="s">
        <v>114</v>
      </c>
      <c r="BT844" s="328" t="s">
        <v>114</v>
      </c>
      <c r="BU844" s="328" t="s">
        <v>4407</v>
      </c>
      <c r="BV844" s="328">
        <v>3208975254</v>
      </c>
      <c r="BW844" s="328" t="s">
        <v>4408</v>
      </c>
      <c r="BX844" s="328" t="s">
        <v>881</v>
      </c>
      <c r="BY844" s="328" t="s">
        <v>119</v>
      </c>
      <c r="BZ844" s="328">
        <v>16815624703</v>
      </c>
      <c r="CA844" s="392" t="s">
        <v>7581</v>
      </c>
      <c r="CB844" s="392" t="s">
        <v>109</v>
      </c>
      <c r="CC844" s="392" t="s">
        <v>7581</v>
      </c>
      <c r="CD844" s="392" t="s">
        <v>7581</v>
      </c>
      <c r="CE844" s="392"/>
      <c r="CF844" s="392"/>
      <c r="CG844" s="392"/>
      <c r="CH844" s="392"/>
      <c r="CI844" s="392"/>
      <c r="CJ844" s="392"/>
      <c r="CK844" s="392"/>
      <c r="CL844" s="392"/>
      <c r="CM844" s="392" t="s">
        <v>7581</v>
      </c>
      <c r="CN844" s="392"/>
      <c r="CO844" s="297"/>
      <c r="GV844" s="328"/>
      <c r="GW844" s="328"/>
      <c r="GX844" s="328"/>
      <c r="GY844" s="328"/>
      <c r="GZ844" s="328"/>
      <c r="HA844" s="328"/>
      <c r="HB844" s="328"/>
      <c r="HC844" s="328"/>
      <c r="HD844" s="328"/>
      <c r="HE844" s="328"/>
      <c r="HF844" s="328"/>
      <c r="HG844" s="328"/>
      <c r="HH844" s="328"/>
      <c r="HI844" s="328"/>
      <c r="HJ844" s="328"/>
      <c r="HK844" s="328"/>
      <c r="HL844" s="328"/>
      <c r="HM844" s="328"/>
      <c r="HN844" s="328"/>
      <c r="HO844" s="328"/>
      <c r="HP844" s="328"/>
      <c r="HQ844" s="328"/>
      <c r="HR844" s="328"/>
      <c r="HS844" s="328"/>
      <c r="HT844" s="328"/>
      <c r="HU844" s="328"/>
      <c r="HV844" s="328"/>
      <c r="HW844" s="328"/>
      <c r="HX844" s="328"/>
      <c r="HY844" s="328"/>
      <c r="HZ844" s="328"/>
      <c r="IA844" s="328"/>
      <c r="IB844" s="328"/>
      <c r="IC844" s="328"/>
      <c r="ID844" s="328"/>
      <c r="IE844" s="328"/>
      <c r="IF844" s="328"/>
      <c r="IG844" s="328"/>
      <c r="IH844" s="328"/>
      <c r="II844" s="328"/>
      <c r="IJ844" s="328"/>
      <c r="IK844" s="328"/>
      <c r="IL844" s="328"/>
      <c r="IM844" s="328"/>
      <c r="IN844" s="328"/>
      <c r="IO844" s="328"/>
      <c r="IP844" s="328"/>
      <c r="IQ844" s="328"/>
      <c r="IR844" s="328"/>
      <c r="IS844" s="328"/>
      <c r="IT844" s="328"/>
      <c r="IU844" s="328"/>
      <c r="IV844" s="328"/>
      <c r="IW844" s="328"/>
      <c r="IX844" s="328"/>
      <c r="IY844" s="328"/>
      <c r="IZ844" s="328"/>
      <c r="JA844" s="328"/>
      <c r="JB844" s="328"/>
      <c r="JC844" s="328"/>
      <c r="JD844" s="328"/>
      <c r="JE844" s="328"/>
      <c r="JF844" s="328"/>
      <c r="JG844" s="328"/>
      <c r="JH844" s="328"/>
      <c r="JI844" s="328"/>
      <c r="JJ844" s="328"/>
      <c r="JK844" s="328"/>
      <c r="JL844" s="328"/>
      <c r="JM844" s="328"/>
      <c r="JN844" s="328"/>
      <c r="JO844" s="328"/>
      <c r="JP844" s="328"/>
      <c r="JQ844" s="328"/>
      <c r="JR844" s="328"/>
      <c r="JS844" s="328"/>
      <c r="JT844" s="328"/>
      <c r="JU844" s="328"/>
      <c r="JV844" s="328"/>
      <c r="JW844" s="328"/>
      <c r="JX844" s="328"/>
      <c r="JY844" s="328"/>
      <c r="JZ844" s="328"/>
      <c r="KA844" s="328"/>
      <c r="KB844" s="328"/>
      <c r="KC844" s="328"/>
      <c r="KD844" s="328"/>
      <c r="KE844" s="328"/>
      <c r="KF844" s="328"/>
      <c r="KG844" s="328"/>
      <c r="KH844" s="328"/>
      <c r="KI844" s="328"/>
      <c r="KJ844" s="328"/>
      <c r="KK844" s="328"/>
      <c r="KL844" s="328"/>
      <c r="KM844" s="328"/>
      <c r="KN844" s="328"/>
      <c r="KO844" s="328"/>
      <c r="KP844" s="328"/>
      <c r="KQ844" s="328"/>
      <c r="KR844" s="328"/>
      <c r="KS844" s="328"/>
      <c r="KT844" s="328"/>
      <c r="KU844" s="328"/>
      <c r="KV844" s="328"/>
      <c r="KW844" s="328"/>
      <c r="KX844" s="328"/>
      <c r="KY844" s="328"/>
      <c r="KZ844" s="328"/>
      <c r="LA844" s="328"/>
      <c r="LB844" s="328"/>
      <c r="LC844" s="328"/>
      <c r="LD844" s="328"/>
      <c r="LE844" s="328"/>
      <c r="LF844" s="328"/>
      <c r="LG844" s="328"/>
      <c r="LH844" s="328"/>
      <c r="LI844" s="328"/>
      <c r="LJ844" s="328"/>
      <c r="LK844" s="328"/>
      <c r="LL844" s="328"/>
      <c r="LM844" s="328"/>
      <c r="LN844" s="328"/>
      <c r="LO844" s="328"/>
      <c r="LP844" s="328"/>
      <c r="LQ844" s="328"/>
      <c r="LR844" s="328"/>
      <c r="LS844" s="328"/>
      <c r="LT844" s="328"/>
      <c r="LU844" s="328"/>
      <c r="LV844" s="328"/>
      <c r="LW844" s="328"/>
      <c r="LX844" s="328"/>
      <c r="LY844" s="328"/>
      <c r="LZ844" s="328"/>
      <c r="MA844" s="328"/>
      <c r="MB844" s="328"/>
      <c r="MC844" s="328"/>
      <c r="MD844" s="328"/>
      <c r="ME844" s="328"/>
      <c r="MF844" s="328"/>
      <c r="MG844" s="328"/>
      <c r="MH844" s="328"/>
      <c r="MI844" s="328"/>
      <c r="MJ844" s="328"/>
      <c r="MK844" s="328"/>
      <c r="ML844" s="328"/>
      <c r="MM844" s="328"/>
      <c r="MN844" s="328"/>
      <c r="MO844" s="328"/>
      <c r="MP844" s="328"/>
      <c r="MQ844" s="328"/>
      <c r="MR844" s="328"/>
      <c r="MS844" s="328"/>
      <c r="MT844" s="328"/>
      <c r="MU844" s="328"/>
      <c r="MV844" s="328"/>
      <c r="MW844" s="328"/>
      <c r="MX844" s="328"/>
      <c r="MY844" s="328"/>
      <c r="MZ844" s="328"/>
      <c r="NA844" s="328"/>
      <c r="NB844" s="328"/>
      <c r="NC844" s="328"/>
      <c r="ND844" s="328"/>
      <c r="NE844" s="328"/>
      <c r="NF844" s="328"/>
      <c r="NG844" s="328"/>
      <c r="NH844" s="328"/>
      <c r="NI844" s="328"/>
      <c r="NJ844" s="328"/>
      <c r="NK844" s="328"/>
      <c r="NL844" s="328"/>
      <c r="NM844" s="328"/>
      <c r="NN844" s="328"/>
      <c r="NO844" s="328"/>
      <c r="NP844" s="328"/>
      <c r="NQ844" s="328"/>
      <c r="NR844" s="328"/>
      <c r="NS844" s="328"/>
      <c r="NT844" s="328"/>
      <c r="NU844" s="328"/>
      <c r="NV844" s="328"/>
      <c r="NW844" s="328"/>
      <c r="NX844" s="328"/>
      <c r="NY844" s="328"/>
      <c r="NZ844" s="328"/>
      <c r="OA844" s="328"/>
      <c r="OB844" s="328"/>
      <c r="OC844" s="328"/>
      <c r="OD844" s="328"/>
      <c r="OE844" s="328"/>
      <c r="OF844" s="328"/>
      <c r="OG844" s="328"/>
      <c r="OH844" s="328"/>
      <c r="OI844" s="328"/>
      <c r="OJ844" s="328"/>
      <c r="OK844" s="328"/>
      <c r="OL844" s="328"/>
      <c r="OM844" s="328"/>
      <c r="ON844" s="328"/>
      <c r="OO844" s="328"/>
      <c r="OP844" s="328"/>
      <c r="OQ844" s="328"/>
      <c r="OR844" s="328"/>
      <c r="OS844" s="328"/>
      <c r="OT844" s="328"/>
      <c r="OU844" s="328"/>
      <c r="OV844" s="328"/>
      <c r="OW844" s="328"/>
      <c r="OX844" s="328"/>
      <c r="OY844" s="328"/>
      <c r="OZ844" s="328"/>
      <c r="PA844" s="328"/>
      <c r="PB844" s="328"/>
      <c r="PC844" s="328"/>
      <c r="PD844" s="328"/>
      <c r="PE844" s="328"/>
      <c r="PF844" s="328"/>
      <c r="PG844" s="328"/>
      <c r="PH844" s="328"/>
      <c r="PI844" s="328"/>
      <c r="PJ844" s="328"/>
      <c r="PK844" s="328"/>
      <c r="PL844" s="328"/>
      <c r="PM844" s="328"/>
      <c r="PN844" s="328"/>
      <c r="PO844" s="328"/>
      <c r="PP844" s="328"/>
      <c r="PQ844" s="328"/>
      <c r="PR844" s="328"/>
      <c r="PS844" s="328"/>
      <c r="PT844" s="328"/>
      <c r="PU844" s="328"/>
      <c r="PV844" s="328"/>
      <c r="PW844" s="328"/>
      <c r="PX844" s="328"/>
      <c r="PY844" s="328"/>
      <c r="PZ844" s="328"/>
      <c r="QA844" s="328"/>
      <c r="QB844" s="328"/>
      <c r="QC844" s="328"/>
      <c r="QD844" s="328"/>
      <c r="QE844" s="328"/>
      <c r="QF844" s="328"/>
      <c r="QG844" s="328"/>
      <c r="QH844" s="328"/>
      <c r="QI844" s="328"/>
      <c r="QJ844" s="328"/>
      <c r="QK844" s="328"/>
      <c r="QL844" s="328"/>
      <c r="QM844" s="328"/>
      <c r="QN844" s="328"/>
      <c r="QO844" s="328"/>
      <c r="QP844" s="328"/>
      <c r="QQ844" s="328"/>
      <c r="QR844" s="328"/>
      <c r="QS844" s="328"/>
      <c r="QT844" s="328"/>
      <c r="QU844" s="328"/>
      <c r="QV844" s="328"/>
      <c r="QW844" s="328"/>
      <c r="QX844" s="328"/>
      <c r="QY844" s="328"/>
      <c r="QZ844" s="328"/>
      <c r="RA844" s="328"/>
      <c r="RB844" s="328"/>
      <c r="RC844" s="328"/>
      <c r="RD844" s="328"/>
      <c r="RE844" s="328"/>
      <c r="RF844" s="328"/>
      <c r="RG844" s="328"/>
      <c r="RH844" s="328"/>
      <c r="RI844" s="328"/>
      <c r="RJ844" s="328"/>
      <c r="RK844" s="328"/>
      <c r="RL844" s="328"/>
      <c r="RM844" s="328"/>
      <c r="RN844" s="328"/>
      <c r="RO844" s="328"/>
      <c r="RP844" s="328"/>
      <c r="RQ844" s="328"/>
      <c r="RR844" s="328"/>
      <c r="RS844" s="328"/>
      <c r="RT844" s="328"/>
      <c r="RU844" s="328"/>
      <c r="RV844" s="328"/>
      <c r="RW844" s="328"/>
      <c r="RX844" s="328"/>
      <c r="RY844" s="328"/>
      <c r="RZ844" s="328"/>
      <c r="SA844" s="328"/>
      <c r="SB844" s="328"/>
      <c r="SC844" s="328"/>
      <c r="SD844" s="328"/>
      <c r="SE844" s="328"/>
      <c r="SF844" s="328"/>
      <c r="SG844" s="328"/>
      <c r="SH844" s="328"/>
      <c r="SI844" s="328"/>
      <c r="SJ844" s="328"/>
      <c r="SK844" s="328"/>
      <c r="SL844" s="328"/>
      <c r="SM844" s="328"/>
      <c r="SN844" s="328"/>
      <c r="SO844" s="328"/>
      <c r="SP844" s="328"/>
      <c r="SQ844" s="328"/>
      <c r="SR844" s="328"/>
      <c r="SS844" s="328"/>
      <c r="ST844" s="328"/>
      <c r="SU844" s="328"/>
      <c r="SV844" s="328"/>
      <c r="SW844" s="328"/>
      <c r="SX844" s="328"/>
      <c r="SY844" s="328"/>
      <c r="SZ844" s="328"/>
      <c r="TA844" s="328"/>
      <c r="TB844" s="328"/>
      <c r="TC844" s="328"/>
      <c r="TD844" s="328"/>
      <c r="TE844" s="328"/>
      <c r="TF844" s="328"/>
      <c r="TG844" s="328"/>
      <c r="TH844" s="328"/>
      <c r="TI844" s="328"/>
      <c r="TJ844" s="328"/>
      <c r="TK844" s="328"/>
      <c r="TL844" s="328"/>
      <c r="TM844" s="328"/>
      <c r="TN844" s="328"/>
      <c r="TO844" s="328"/>
      <c r="TP844" s="328"/>
      <c r="TQ844" s="328"/>
      <c r="TR844" s="328"/>
      <c r="TS844" s="328"/>
      <c r="TT844" s="328"/>
      <c r="TU844" s="328"/>
      <c r="TV844" s="328"/>
      <c r="TW844" s="328"/>
      <c r="TX844" s="328"/>
      <c r="TY844" s="328"/>
      <c r="TZ844" s="328"/>
      <c r="UA844" s="328"/>
      <c r="UB844" s="328"/>
      <c r="UC844" s="328"/>
      <c r="UD844" s="328"/>
      <c r="UE844" s="328"/>
      <c r="UF844" s="328"/>
      <c r="UG844" s="328"/>
      <c r="UH844" s="328"/>
      <c r="UI844" s="328"/>
      <c r="UJ844" s="328"/>
      <c r="UK844" s="328"/>
      <c r="UL844" s="328"/>
      <c r="UM844" s="328"/>
      <c r="UN844" s="328"/>
      <c r="UO844" s="328"/>
      <c r="UP844" s="328"/>
      <c r="UQ844" s="328"/>
      <c r="UR844" s="328"/>
      <c r="US844" s="328"/>
      <c r="UT844" s="328"/>
      <c r="UU844" s="328"/>
      <c r="UV844" s="328"/>
      <c r="UW844" s="328"/>
      <c r="UX844" s="328"/>
      <c r="UY844" s="328"/>
      <c r="UZ844" s="328"/>
      <c r="VA844" s="328"/>
      <c r="VB844" s="328"/>
      <c r="VC844" s="328"/>
      <c r="VD844" s="328"/>
      <c r="VE844" s="328"/>
      <c r="VF844" s="328"/>
      <c r="VG844" s="328"/>
      <c r="VH844" s="328"/>
      <c r="VI844" s="328"/>
      <c r="VJ844" s="328"/>
      <c r="VK844" s="328"/>
      <c r="VL844" s="328"/>
      <c r="VM844" s="328"/>
      <c r="VN844" s="328"/>
      <c r="VO844" s="328"/>
      <c r="VP844" s="328"/>
      <c r="VQ844" s="328"/>
      <c r="VR844" s="328"/>
      <c r="VS844" s="328"/>
      <c r="VT844" s="328"/>
      <c r="VU844" s="328"/>
      <c r="VV844" s="328"/>
      <c r="VW844" s="328"/>
      <c r="VX844" s="328"/>
      <c r="VY844" s="328"/>
      <c r="VZ844" s="328"/>
      <c r="WA844" s="328"/>
      <c r="WB844" s="328"/>
      <c r="WC844" s="328"/>
      <c r="WD844" s="328"/>
      <c r="WE844" s="328"/>
      <c r="WF844" s="328"/>
      <c r="WG844" s="328"/>
      <c r="WH844" s="328"/>
      <c r="WI844" s="328"/>
      <c r="WJ844" s="328"/>
      <c r="WK844" s="328"/>
      <c r="WL844" s="328"/>
      <c r="WM844" s="328"/>
      <c r="WN844" s="328"/>
      <c r="WO844" s="328"/>
      <c r="WP844" s="328"/>
      <c r="WQ844" s="328"/>
      <c r="WR844" s="328"/>
      <c r="WS844" s="328"/>
      <c r="WT844" s="328"/>
      <c r="WU844" s="328"/>
      <c r="WV844" s="328"/>
      <c r="WW844" s="328"/>
      <c r="WX844" s="328"/>
      <c r="WY844" s="328"/>
      <c r="WZ844" s="328"/>
      <c r="XA844" s="328"/>
      <c r="XB844" s="328"/>
      <c r="XC844" s="328"/>
      <c r="XD844" s="328"/>
      <c r="XE844" s="328"/>
      <c r="XF844" s="328"/>
      <c r="XG844" s="328"/>
      <c r="XH844" s="328"/>
      <c r="XI844" s="328"/>
      <c r="XJ844" s="328"/>
      <c r="XK844" s="328"/>
      <c r="XL844" s="328"/>
      <c r="XM844" s="328"/>
      <c r="XN844" s="328"/>
      <c r="XO844" s="328"/>
      <c r="XP844" s="328"/>
      <c r="XQ844" s="328"/>
      <c r="XR844" s="328"/>
      <c r="XS844" s="328"/>
      <c r="XT844" s="328"/>
      <c r="XU844" s="328"/>
      <c r="XV844" s="328"/>
      <c r="XW844" s="328"/>
      <c r="XX844" s="328"/>
      <c r="XY844" s="328"/>
      <c r="XZ844" s="328"/>
      <c r="YA844" s="328"/>
      <c r="YB844" s="328"/>
      <c r="YC844" s="328"/>
      <c r="YD844" s="328"/>
      <c r="YE844" s="328"/>
      <c r="YF844" s="328"/>
      <c r="YG844" s="328"/>
      <c r="YH844" s="328"/>
      <c r="YI844" s="328"/>
      <c r="YJ844" s="328"/>
      <c r="YK844" s="328"/>
      <c r="YL844" s="328"/>
      <c r="YM844" s="328"/>
      <c r="YN844" s="328"/>
      <c r="YO844" s="328"/>
      <c r="YP844" s="348"/>
      <c r="YQ844" s="156"/>
      <c r="YR844" s="156"/>
      <c r="YS844" s="156"/>
      <c r="YT844" s="156"/>
      <c r="YU844" s="143"/>
      <c r="YV844" s="143"/>
      <c r="YW844" s="157"/>
      <c r="YX844" s="157"/>
      <c r="YY844" s="157"/>
      <c r="YZ844" s="152"/>
      <c r="ZA844" s="156"/>
      <c r="ZB844" s="156"/>
      <c r="ZC844" s="156"/>
      <c r="ZD844" s="156"/>
      <c r="ZE844" s="156"/>
      <c r="ZF844" s="156"/>
      <c r="ZG844" s="156"/>
      <c r="ZH844" s="156"/>
      <c r="ZI844" s="157"/>
      <c r="ZJ844" s="156"/>
      <c r="ZK844" s="328"/>
      <c r="ZL844" s="328"/>
      <c r="ZM844" s="328"/>
      <c r="ZN844" s="328"/>
      <c r="ZO844" s="328"/>
      <c r="ZP844" s="328"/>
      <c r="ZQ844" s="328"/>
      <c r="ZR844" s="328"/>
      <c r="ZS844" s="328"/>
      <c r="ZT844" s="328"/>
      <c r="ZU844" s="328"/>
      <c r="ZV844" s="328"/>
      <c r="ZW844" s="328"/>
      <c r="ZX844" s="328"/>
      <c r="ZY844" s="328"/>
      <c r="ZZ844" s="328"/>
      <c r="AAA844" s="328"/>
      <c r="AAB844" s="328"/>
      <c r="AAC844" s="328"/>
      <c r="AAD844" s="328"/>
      <c r="AAE844" s="328"/>
      <c r="AAF844" s="328"/>
      <c r="AAG844" s="328"/>
      <c r="AAH844" s="328"/>
      <c r="AAI844" s="328"/>
      <c r="AAJ844" s="328"/>
      <c r="AAK844" s="328"/>
      <c r="AAL844" s="328"/>
      <c r="AAM844" s="328"/>
      <c r="AAN844" s="328"/>
      <c r="AAO844" s="328"/>
      <c r="AAP844" s="328"/>
      <c r="AAQ844" s="328"/>
      <c r="AAR844" s="328"/>
      <c r="AAS844" s="328"/>
      <c r="AAT844" s="328"/>
      <c r="AAU844" s="328"/>
      <c r="AAV844" s="328"/>
      <c r="AAW844" s="328"/>
      <c r="AAX844" s="328"/>
      <c r="AAY844" s="328"/>
      <c r="AAZ844" s="328"/>
      <c r="ABA844" s="328"/>
      <c r="ABB844" s="328"/>
      <c r="ABC844" s="328"/>
      <c r="ABD844" s="328"/>
      <c r="ABE844" s="328"/>
      <c r="ABF844" s="328"/>
      <c r="ABG844" s="328"/>
      <c r="ABH844" s="328"/>
      <c r="ABI844" s="328"/>
      <c r="ABJ844" s="328"/>
      <c r="ABK844" s="328"/>
      <c r="ABL844" s="328"/>
      <c r="ABM844" s="328"/>
      <c r="ABN844" s="328"/>
      <c r="ABO844" s="328"/>
      <c r="ABP844" s="328"/>
      <c r="ABQ844" s="328"/>
      <c r="ABR844" s="328"/>
      <c r="ABS844" s="328"/>
      <c r="ABT844" s="328"/>
      <c r="ABU844" s="328"/>
      <c r="ABV844" s="328"/>
      <c r="ABW844" s="328"/>
      <c r="ABX844" s="328"/>
      <c r="ABY844" s="328"/>
      <c r="ABZ844" s="328"/>
      <c r="ACA844" s="328"/>
      <c r="ACB844" s="328"/>
      <c r="ACC844" s="328"/>
      <c r="ACD844" s="328"/>
      <c r="ACE844" s="328"/>
      <c r="ACF844" s="328"/>
      <c r="ACG844" s="328"/>
      <c r="ACH844" s="328"/>
      <c r="ACI844" s="328"/>
      <c r="ACJ844" s="328"/>
      <c r="ACK844" s="328"/>
      <c r="ACL844" s="328"/>
      <c r="ACM844" s="328"/>
      <c r="ACN844" s="328"/>
      <c r="ACO844" s="328"/>
      <c r="ACP844" s="328"/>
      <c r="ACQ844" s="328"/>
      <c r="ACR844" s="328"/>
      <c r="ACS844" s="328"/>
      <c r="ACT844" s="328"/>
      <c r="ACU844" s="328"/>
      <c r="ACV844" s="328"/>
      <c r="ACW844" s="328"/>
      <c r="ACX844" s="328"/>
      <c r="ACY844" s="328"/>
      <c r="ACZ844" s="328"/>
      <c r="ADA844" s="328"/>
      <c r="ADB844" s="328"/>
      <c r="ADC844" s="328"/>
      <c r="ADD844" s="328"/>
      <c r="ADE844" s="328"/>
      <c r="ADF844" s="328"/>
      <c r="ADG844" s="328"/>
      <c r="ADH844" s="328"/>
      <c r="ADI844" s="328"/>
      <c r="ADJ844" s="328"/>
      <c r="ADK844" s="328"/>
      <c r="ADL844" s="328"/>
      <c r="ADM844" s="328"/>
      <c r="ADN844" s="328"/>
      <c r="ADO844" s="328"/>
      <c r="ADP844" s="328"/>
      <c r="ADQ844" s="328"/>
      <c r="ADR844" s="328"/>
      <c r="ADS844" s="328"/>
      <c r="ADT844" s="328"/>
      <c r="ADU844" s="328"/>
      <c r="ADV844" s="328"/>
      <c r="ADW844" s="328"/>
      <c r="ADX844" s="328"/>
      <c r="ADY844" s="328"/>
      <c r="ADZ844" s="328"/>
      <c r="AEA844" s="328"/>
      <c r="AEB844" s="328"/>
      <c r="AEC844" s="328"/>
      <c r="AED844" s="328"/>
      <c r="AEE844" s="328"/>
      <c r="AEF844" s="328"/>
      <c r="AEG844" s="328"/>
      <c r="AEH844" s="328"/>
      <c r="AEI844" s="328"/>
      <c r="AEJ844" s="328"/>
      <c r="AEK844" s="328"/>
      <c r="AEL844" s="328"/>
      <c r="AEM844" s="328"/>
      <c r="AEN844" s="328"/>
      <c r="AEO844" s="328"/>
      <c r="AEP844" s="328"/>
      <c r="AEQ844" s="328"/>
      <c r="AER844" s="328"/>
      <c r="AES844" s="328"/>
      <c r="AET844" s="328"/>
      <c r="AEU844" s="328"/>
      <c r="AEV844" s="328"/>
      <c r="AEW844" s="328"/>
      <c r="AEX844" s="328"/>
      <c r="AEY844" s="328"/>
      <c r="AEZ844" s="328"/>
      <c r="AFA844" s="328"/>
      <c r="AFB844" s="328"/>
      <c r="AFC844" s="328"/>
      <c r="AFD844" s="328"/>
      <c r="AFE844" s="328"/>
      <c r="AFF844" s="328"/>
      <c r="AFG844" s="328"/>
      <c r="AFH844" s="328"/>
      <c r="AFI844" s="328"/>
      <c r="AFJ844" s="328"/>
      <c r="AFK844" s="328"/>
      <c r="AFL844" s="328"/>
      <c r="AFM844" s="328"/>
      <c r="AFN844" s="328"/>
      <c r="AFO844" s="328"/>
      <c r="AFP844" s="328"/>
      <c r="AFQ844" s="328"/>
      <c r="AFR844" s="328"/>
      <c r="AFS844" s="328"/>
      <c r="AFT844" s="328"/>
      <c r="AFU844" s="328"/>
      <c r="AFV844" s="328"/>
      <c r="AFW844" s="328"/>
      <c r="AFX844" s="328"/>
      <c r="AFY844" s="328"/>
      <c r="AFZ844" s="328"/>
      <c r="AGA844" s="328"/>
      <c r="AGB844" s="328"/>
      <c r="AGC844" s="328"/>
      <c r="AGD844" s="328"/>
      <c r="AGE844" s="328"/>
      <c r="AGF844" s="328"/>
      <c r="AGG844" s="328"/>
      <c r="AGH844" s="328"/>
      <c r="AGI844" s="328"/>
      <c r="AGJ844" s="328"/>
      <c r="AGK844" s="328"/>
      <c r="AGL844" s="328"/>
      <c r="AGM844" s="328"/>
      <c r="AGN844" s="328"/>
      <c r="AGO844" s="328"/>
      <c r="AGP844" s="328"/>
      <c r="AGQ844" s="328"/>
      <c r="AGR844" s="328"/>
      <c r="AGS844" s="328"/>
      <c r="AGT844" s="328"/>
      <c r="AGU844" s="328"/>
      <c r="AGV844" s="328"/>
      <c r="AGW844" s="328"/>
      <c r="AGX844" s="328"/>
      <c r="AGY844" s="328"/>
      <c r="AGZ844" s="328"/>
      <c r="AHA844" s="328"/>
      <c r="AHB844" s="328"/>
      <c r="AHC844" s="328"/>
      <c r="AHD844" s="328"/>
      <c r="AHE844" s="328"/>
      <c r="AHF844" s="328"/>
      <c r="AHG844" s="328"/>
      <c r="AHH844" s="328"/>
      <c r="AHI844" s="328"/>
      <c r="AHJ844" s="328"/>
      <c r="AHK844" s="328"/>
      <c r="AHL844" s="328"/>
      <c r="AHM844" s="328"/>
      <c r="AHN844" s="328"/>
      <c r="AHO844" s="328"/>
      <c r="AHP844" s="328"/>
      <c r="AHQ844" s="328"/>
      <c r="AHR844" s="328"/>
      <c r="AHS844" s="328"/>
      <c r="AHT844" s="328"/>
      <c r="AHU844" s="328"/>
      <c r="AHV844" s="328"/>
      <c r="AHW844" s="328"/>
      <c r="AHX844" s="328"/>
      <c r="AHY844" s="328"/>
      <c r="AHZ844" s="328"/>
      <c r="AIA844" s="328"/>
      <c r="AIB844" s="328"/>
      <c r="AIC844" s="328"/>
      <c r="AID844" s="328"/>
      <c r="AIE844" s="328"/>
      <c r="AIF844" s="328"/>
      <c r="AIG844" s="328"/>
      <c r="AIH844" s="328"/>
      <c r="AII844" s="328"/>
      <c r="AIJ844" s="328"/>
      <c r="AIK844" s="328"/>
      <c r="AIL844" s="328"/>
      <c r="AIM844" s="328"/>
      <c r="AIN844" s="328"/>
      <c r="AIO844" s="328"/>
      <c r="AIP844" s="328"/>
      <c r="AIQ844" s="328"/>
      <c r="AIR844" s="328"/>
      <c r="AIS844" s="328"/>
      <c r="AIT844" s="328"/>
      <c r="AIU844" s="328"/>
      <c r="AIV844" s="328"/>
      <c r="AIW844" s="328"/>
      <c r="AIX844" s="328"/>
      <c r="AIY844" s="328"/>
      <c r="AIZ844" s="328"/>
      <c r="AJA844" s="328"/>
      <c r="AJB844" s="328"/>
      <c r="AJC844" s="328"/>
      <c r="AJD844" s="328"/>
      <c r="AJE844" s="328"/>
      <c r="AJF844" s="328"/>
      <c r="AJG844" s="328"/>
      <c r="AJH844" s="328"/>
      <c r="AJI844" s="328"/>
      <c r="AJJ844" s="328"/>
      <c r="AJK844" s="328"/>
      <c r="AJL844" s="328"/>
      <c r="AJM844" s="328"/>
      <c r="AJN844" s="328"/>
      <c r="AJO844" s="328"/>
      <c r="AJP844" s="328"/>
      <c r="AJQ844" s="328"/>
      <c r="AJR844" s="328"/>
      <c r="AJS844" s="328"/>
      <c r="AJT844" s="328"/>
      <c r="AJU844" s="328"/>
      <c r="AJV844" s="328"/>
      <c r="AJW844" s="328"/>
      <c r="AJX844" s="328"/>
      <c r="AJY844" s="328"/>
      <c r="AJZ844" s="328"/>
      <c r="AKA844" s="328"/>
      <c r="AKB844" s="328"/>
      <c r="AKC844" s="328"/>
      <c r="AKD844" s="328"/>
      <c r="AKE844" s="328"/>
      <c r="AKF844" s="328"/>
      <c r="AKG844" s="328"/>
      <c r="AKH844" s="328"/>
      <c r="AKI844" s="328"/>
      <c r="AKJ844" s="328"/>
      <c r="AKK844" s="328"/>
      <c r="AKL844" s="328"/>
      <c r="AKM844" s="328"/>
      <c r="AKN844" s="328"/>
      <c r="AKO844" s="328"/>
      <c r="AKP844" s="328"/>
      <c r="AKQ844" s="328"/>
      <c r="AKR844" s="328"/>
      <c r="AKS844" s="328"/>
      <c r="AKT844" s="328"/>
      <c r="AKU844" s="328"/>
      <c r="AKV844" s="328"/>
      <c r="AKW844" s="328"/>
      <c r="AKX844" s="328"/>
      <c r="AKY844" s="328"/>
      <c r="AKZ844" s="328"/>
      <c r="ALA844" s="328"/>
      <c r="ALB844" s="328"/>
      <c r="ALC844" s="328"/>
      <c r="ALD844" s="328"/>
      <c r="ALE844" s="328"/>
      <c r="ALF844" s="328"/>
      <c r="ALG844" s="328"/>
      <c r="ALH844" s="328"/>
      <c r="ALI844" s="328"/>
      <c r="ALJ844" s="328"/>
      <c r="ALK844" s="328"/>
      <c r="ALL844" s="328"/>
      <c r="ALM844" s="328"/>
      <c r="ALN844" s="328"/>
      <c r="ALO844" s="328"/>
      <c r="ALP844" s="328"/>
      <c r="ALQ844" s="328"/>
      <c r="ALR844" s="328"/>
      <c r="ALS844" s="328"/>
      <c r="ALT844" s="328"/>
      <c r="ALU844" s="328"/>
      <c r="ALV844" s="328"/>
      <c r="ALW844" s="328"/>
      <c r="ALX844" s="328"/>
      <c r="ALY844" s="328"/>
      <c r="ALZ844" s="328"/>
      <c r="AMA844" s="328"/>
      <c r="AMB844" s="328"/>
      <c r="AMC844" s="328"/>
      <c r="AMD844" s="328"/>
      <c r="AME844" s="328"/>
      <c r="AMF844" s="328"/>
      <c r="AMG844" s="328"/>
      <c r="AMH844" s="328"/>
      <c r="AMI844" s="328"/>
      <c r="AMJ844" s="328"/>
      <c r="AMK844" s="328"/>
      <c r="AML844" s="328"/>
      <c r="AMM844" s="328"/>
      <c r="AMN844" s="328"/>
      <c r="AMO844" s="328"/>
      <c r="AMP844" s="328"/>
      <c r="AMQ844" s="328"/>
      <c r="AMR844" s="328"/>
      <c r="AMS844" s="328"/>
      <c r="AMT844" s="328"/>
      <c r="AMU844" s="328"/>
      <c r="AMV844" s="328"/>
      <c r="AMW844" s="328"/>
      <c r="AMX844" s="328"/>
      <c r="AMY844" s="328"/>
      <c r="AMZ844" s="328"/>
      <c r="ANA844" s="328"/>
      <c r="ANB844" s="328"/>
      <c r="ANC844" s="328"/>
      <c r="AND844" s="328"/>
      <c r="ANE844" s="328"/>
      <c r="ANF844" s="328"/>
      <c r="ANG844" s="328"/>
      <c r="ANH844" s="328"/>
      <c r="ANI844" s="328"/>
      <c r="ANJ844" s="328"/>
      <c r="ANK844" s="328"/>
      <c r="ANL844" s="328"/>
      <c r="ANM844" s="328"/>
      <c r="ANN844" s="328"/>
      <c r="ANO844" s="328"/>
      <c r="ANP844" s="328"/>
      <c r="ANQ844" s="328"/>
      <c r="ANR844" s="328"/>
      <c r="ANS844" s="328"/>
      <c r="ANT844" s="328"/>
      <c r="ANU844" s="328"/>
      <c r="ANV844" s="328"/>
      <c r="ANW844" s="328"/>
      <c r="ANX844" s="328"/>
      <c r="ANY844" s="328"/>
      <c r="ANZ844" s="328"/>
      <c r="AOA844" s="328"/>
      <c r="AOB844" s="328"/>
      <c r="AOC844" s="328"/>
      <c r="AOD844" s="328"/>
      <c r="AOE844" s="328"/>
      <c r="AOF844" s="328"/>
      <c r="AOG844" s="328"/>
      <c r="AOH844" s="328"/>
      <c r="AOI844" s="328"/>
      <c r="AOJ844" s="328"/>
      <c r="AOK844" s="328"/>
      <c r="AOL844" s="328"/>
      <c r="AOM844" s="328"/>
      <c r="AON844" s="328"/>
      <c r="AOO844" s="328"/>
      <c r="AOP844" s="328"/>
      <c r="AOQ844" s="328"/>
      <c r="AOR844" s="328"/>
      <c r="AOS844" s="328"/>
      <c r="AOT844" s="328"/>
      <c r="AOU844" s="328"/>
      <c r="AOV844" s="328"/>
      <c r="AOW844" s="328"/>
      <c r="AOX844" s="328"/>
      <c r="AOY844" s="328"/>
      <c r="AOZ844" s="328"/>
      <c r="APA844" s="328"/>
      <c r="APB844" s="328"/>
      <c r="APC844" s="328"/>
      <c r="APD844" s="328"/>
      <c r="APE844" s="328"/>
      <c r="APF844" s="328"/>
      <c r="APG844" s="328"/>
      <c r="APH844" s="328"/>
      <c r="API844" s="328"/>
      <c r="APJ844" s="328"/>
      <c r="APK844" s="328"/>
      <c r="APL844" s="328"/>
      <c r="APM844" s="328"/>
      <c r="APN844" s="328"/>
      <c r="APO844" s="328"/>
      <c r="APP844" s="328"/>
      <c r="APQ844" s="328"/>
      <c r="APR844" s="328"/>
      <c r="APS844" s="328"/>
      <c r="APT844" s="328"/>
      <c r="APU844" s="328"/>
      <c r="APV844" s="328"/>
      <c r="APW844" s="328"/>
      <c r="APX844" s="328"/>
      <c r="APY844" s="328"/>
      <c r="APZ844" s="328"/>
      <c r="AQA844" s="328"/>
      <c r="AQB844" s="328"/>
      <c r="AQC844" s="328"/>
      <c r="AQD844" s="328"/>
      <c r="AQE844" s="328"/>
      <c r="AQF844" s="328"/>
      <c r="AQG844" s="328"/>
      <c r="AQH844" s="328"/>
      <c r="AQI844" s="328"/>
      <c r="AQJ844" s="328"/>
      <c r="AQK844" s="328"/>
      <c r="AQL844" s="328"/>
      <c r="AQM844" s="328"/>
      <c r="AQN844" s="328"/>
      <c r="AQO844" s="328"/>
      <c r="AQP844" s="328"/>
      <c r="AQQ844" s="328"/>
      <c r="AQR844" s="328"/>
      <c r="AQS844" s="328"/>
      <c r="AQT844" s="328"/>
      <c r="AQU844" s="328"/>
      <c r="AQV844" s="328"/>
      <c r="AQW844" s="328"/>
      <c r="AQX844" s="328"/>
      <c r="AQY844" s="328"/>
      <c r="AQZ844" s="328"/>
      <c r="ARA844" s="328"/>
      <c r="ARB844" s="328"/>
      <c r="ARC844" s="328"/>
      <c r="ARD844" s="328"/>
      <c r="ARE844" s="328"/>
      <c r="ARF844" s="328"/>
      <c r="ARG844" s="328"/>
      <c r="ARH844" s="328"/>
      <c r="ARI844" s="328"/>
      <c r="ARJ844" s="328"/>
      <c r="ARK844" s="328"/>
      <c r="ARL844" s="328"/>
      <c r="ARM844" s="328"/>
      <c r="ARN844" s="328"/>
      <c r="ARO844" s="328"/>
      <c r="ARP844" s="328"/>
      <c r="ARQ844" s="328"/>
      <c r="ARR844" s="328"/>
      <c r="ARS844" s="328"/>
      <c r="ART844" s="328"/>
      <c r="ARU844" s="328"/>
      <c r="ARV844" s="328"/>
      <c r="ARW844" s="328"/>
      <c r="ARX844" s="328"/>
      <c r="ARY844" s="328"/>
      <c r="ARZ844" s="328"/>
      <c r="ASA844" s="328"/>
      <c r="ASB844" s="328"/>
      <c r="ASC844" s="328"/>
      <c r="ASD844" s="328"/>
      <c r="ASE844" s="328"/>
      <c r="ASF844" s="328"/>
      <c r="ASG844" s="328"/>
      <c r="ASH844" s="328"/>
      <c r="ASI844" s="328"/>
      <c r="ASJ844" s="328"/>
      <c r="ASK844" s="328"/>
      <c r="ASL844" s="328"/>
      <c r="ASM844" s="328"/>
      <c r="ASN844" s="328"/>
      <c r="ASO844" s="328"/>
      <c r="ASP844" s="328"/>
      <c r="ASQ844" s="328"/>
      <c r="ASR844" s="328"/>
      <c r="ASS844" s="328"/>
      <c r="AST844" s="328"/>
      <c r="ASU844" s="328"/>
      <c r="ASV844" s="328"/>
      <c r="ASW844" s="328"/>
      <c r="ASX844" s="328"/>
      <c r="ASY844" s="328"/>
      <c r="ASZ844" s="328"/>
      <c r="ATA844" s="328"/>
      <c r="ATB844" s="328"/>
      <c r="ATC844" s="328"/>
      <c r="ATD844" s="328"/>
      <c r="ATE844" s="328"/>
      <c r="ATF844" s="328"/>
      <c r="ATG844" s="328"/>
      <c r="ATH844" s="328"/>
      <c r="ATI844" s="328"/>
      <c r="ATJ844" s="328"/>
      <c r="ATK844" s="328"/>
      <c r="ATL844" s="328"/>
      <c r="ATM844" s="328"/>
      <c r="ATN844" s="328"/>
      <c r="ATO844" s="328"/>
      <c r="ATP844" s="328"/>
      <c r="ATQ844" s="328"/>
      <c r="ATR844" s="328"/>
      <c r="ATS844" s="328"/>
      <c r="ATT844" s="328"/>
      <c r="ATU844" s="328"/>
      <c r="ATV844" s="328"/>
      <c r="ATW844" s="328"/>
      <c r="ATX844" s="328"/>
      <c r="ATY844" s="328"/>
      <c r="ATZ844" s="328"/>
      <c r="AUA844" s="328"/>
      <c r="AUB844" s="328"/>
      <c r="AUC844" s="328"/>
      <c r="AUD844" s="328"/>
      <c r="AUE844" s="328"/>
      <c r="AUF844" s="328"/>
      <c r="AUG844" s="328"/>
      <c r="AUH844" s="328"/>
      <c r="AUI844" s="328"/>
      <c r="AUJ844" s="328"/>
      <c r="AUK844" s="328"/>
      <c r="AUL844" s="328"/>
      <c r="AUM844" s="328"/>
      <c r="AUN844" s="328"/>
      <c r="AUO844" s="328"/>
      <c r="AUP844" s="328"/>
      <c r="AUQ844" s="328"/>
      <c r="AUR844" s="328"/>
      <c r="AUS844" s="328"/>
      <c r="AUT844" s="328"/>
      <c r="AUU844" s="328"/>
      <c r="AUV844" s="328"/>
      <c r="AUW844" s="328"/>
      <c r="AUX844" s="328"/>
      <c r="AUY844" s="328"/>
      <c r="AUZ844" s="328"/>
      <c r="AVA844" s="328"/>
      <c r="AVB844" s="328"/>
      <c r="AVC844" s="328"/>
      <c r="AVD844" s="328"/>
      <c r="AVE844" s="328"/>
      <c r="AVF844" s="328"/>
      <c r="AVG844" s="328"/>
      <c r="AVH844" s="328"/>
      <c r="AVI844" s="328"/>
      <c r="AVJ844" s="328"/>
      <c r="AVK844" s="328"/>
      <c r="AVL844" s="328"/>
      <c r="AVM844" s="328"/>
      <c r="AVN844" s="328"/>
      <c r="AVO844" s="328"/>
      <c r="AVP844" s="328"/>
      <c r="AVQ844" s="328"/>
      <c r="AVR844" s="328"/>
      <c r="AVS844" s="328"/>
      <c r="AVT844" s="328"/>
      <c r="AVU844" s="328"/>
      <c r="AVV844" s="328"/>
      <c r="AVW844" s="328"/>
      <c r="AVX844" s="328"/>
      <c r="AVY844" s="328"/>
      <c r="AVZ844" s="328"/>
      <c r="AWA844" s="328"/>
      <c r="AWB844" s="328"/>
      <c r="AWC844" s="328"/>
      <c r="AWD844" s="328"/>
      <c r="AWE844" s="328"/>
      <c r="AWF844" s="328"/>
      <c r="AWG844" s="328"/>
      <c r="AWH844" s="328"/>
      <c r="AWI844" s="328"/>
      <c r="AWJ844" s="328"/>
      <c r="AWK844" s="328"/>
      <c r="AWL844" s="328"/>
      <c r="AWM844" s="328"/>
      <c r="AWN844" s="328"/>
      <c r="AWO844" s="328"/>
      <c r="AWP844" s="328"/>
      <c r="AWQ844" s="328"/>
      <c r="AWR844" s="328"/>
      <c r="AWS844" s="328"/>
      <c r="AWT844" s="328"/>
      <c r="AWU844" s="328"/>
      <c r="AWV844" s="328"/>
      <c r="AWW844" s="328"/>
      <c r="AWX844" s="328"/>
      <c r="AWY844" s="328"/>
      <c r="AWZ844" s="328"/>
      <c r="AXA844" s="328"/>
      <c r="AXB844" s="328"/>
      <c r="AXC844" s="328"/>
      <c r="AXD844" s="328"/>
      <c r="AXE844" s="328"/>
      <c r="AXF844" s="328"/>
      <c r="AXG844" s="328"/>
      <c r="AXH844" s="328"/>
      <c r="AXI844" s="328"/>
      <c r="AXJ844" s="328"/>
      <c r="AXK844" s="328"/>
      <c r="AXL844" s="328"/>
      <c r="AXM844" s="328"/>
      <c r="AXN844" s="328"/>
      <c r="AXO844" s="328"/>
      <c r="AXP844" s="328"/>
      <c r="AXQ844" s="328"/>
      <c r="AXR844" s="328"/>
      <c r="AXS844" s="328"/>
      <c r="AXT844" s="328"/>
      <c r="AXU844" s="328"/>
      <c r="AXV844" s="328"/>
      <c r="AXW844" s="328"/>
      <c r="AXX844" s="328"/>
      <c r="AXY844" s="328"/>
      <c r="AXZ844" s="328"/>
      <c r="AYA844" s="328"/>
      <c r="AYB844" s="328"/>
      <c r="AYC844" s="328"/>
      <c r="AYD844" s="328"/>
      <c r="AYE844" s="347"/>
      <c r="AYF844" s="347"/>
      <c r="AYG844" s="347"/>
      <c r="AYH844" s="347"/>
      <c r="AYI844" s="347"/>
      <c r="AYJ844" s="347"/>
      <c r="AYK844" s="347"/>
      <c r="AYL844" s="347"/>
      <c r="AYM844" s="347"/>
      <c r="AYN844" s="347"/>
      <c r="AYO844" s="347"/>
      <c r="AYP844" s="347"/>
      <c r="AYQ844" s="347"/>
      <c r="AYR844" s="347"/>
      <c r="AYS844" s="347"/>
      <c r="AYT844" s="347"/>
      <c r="AYU844" s="347"/>
      <c r="AYV844" s="347"/>
      <c r="AYW844" s="347"/>
      <c r="AYX844" s="347"/>
      <c r="AYY844" s="347"/>
      <c r="AYZ844" s="347"/>
      <c r="AZA844" s="347"/>
      <c r="AZB844" s="347"/>
      <c r="AZC844" s="347"/>
      <c r="AZD844" s="347"/>
      <c r="AZE844" s="347"/>
      <c r="AZF844" s="347"/>
      <c r="AZG844" s="347"/>
      <c r="AZH844" s="347"/>
      <c r="AZI844" s="347"/>
      <c r="AZJ844" s="347"/>
      <c r="AZK844" s="347"/>
      <c r="AZL844" s="347"/>
      <c r="AZM844" s="347"/>
      <c r="AZN844" s="347"/>
      <c r="AZO844" s="347"/>
      <c r="AZP844" s="347"/>
      <c r="AZQ844" s="347"/>
      <c r="AZR844" s="347"/>
      <c r="AZS844" s="347"/>
      <c r="AZT844" s="347"/>
      <c r="AZU844" s="347"/>
      <c r="AZV844" s="347"/>
      <c r="AZW844" s="347"/>
      <c r="AZX844" s="347"/>
      <c r="AZY844" s="347"/>
      <c r="AZZ844" s="347"/>
      <c r="BAA844" s="347"/>
      <c r="BAB844" s="347"/>
      <c r="BAC844" s="347"/>
      <c r="BAD844" s="347"/>
      <c r="BAE844" s="347"/>
      <c r="BAF844" s="347"/>
      <c r="BAG844" s="347"/>
      <c r="BAH844" s="347"/>
      <c r="BAI844" s="347"/>
      <c r="BAJ844" s="347"/>
      <c r="BAK844" s="347"/>
      <c r="BAL844" s="347"/>
      <c r="BAM844" s="347"/>
      <c r="BAN844" s="347"/>
      <c r="BAO844" s="347"/>
      <c r="BAP844" s="347"/>
      <c r="BAQ844" s="347"/>
      <c r="BAR844" s="347"/>
      <c r="BAS844" s="347"/>
      <c r="BAT844" s="347"/>
      <c r="BAU844" s="347"/>
      <c r="BAV844" s="347"/>
      <c r="BAW844" s="347"/>
      <c r="BAX844" s="347"/>
      <c r="BAY844" s="347"/>
      <c r="BAZ844" s="347"/>
      <c r="BBA844" s="347"/>
      <c r="BBB844" s="347"/>
      <c r="BBC844" s="347"/>
      <c r="BBD844" s="347"/>
      <c r="BBE844" s="347"/>
      <c r="BBF844" s="347"/>
      <c r="BBG844" s="347"/>
      <c r="BBH844" s="347"/>
      <c r="BBI844" s="347"/>
      <c r="BBJ844" s="347"/>
      <c r="BBK844" s="347"/>
      <c r="BBL844" s="347"/>
      <c r="BBM844" s="347"/>
      <c r="BBN844" s="347"/>
      <c r="BBO844" s="347"/>
      <c r="BBP844" s="347"/>
      <c r="BBQ844" s="347"/>
      <c r="BBR844" s="347"/>
      <c r="BBS844" s="347"/>
      <c r="BBT844" s="347"/>
      <c r="BBU844" s="347"/>
      <c r="BBV844" s="347"/>
      <c r="BBW844" s="347"/>
      <c r="BBX844" s="347"/>
      <c r="BBY844" s="347"/>
      <c r="BBZ844" s="347"/>
      <c r="BCA844" s="347"/>
      <c r="BCB844" s="347"/>
      <c r="BCC844" s="347"/>
      <c r="BCD844" s="347"/>
      <c r="BCE844" s="347"/>
      <c r="BCF844" s="347"/>
      <c r="BCG844" s="347"/>
      <c r="BCH844" s="347"/>
      <c r="BCI844" s="347"/>
      <c r="BCJ844" s="347"/>
      <c r="BCK844" s="347"/>
      <c r="BCL844" s="347"/>
      <c r="BCM844" s="347"/>
      <c r="BCN844" s="347"/>
      <c r="BCO844" s="347"/>
      <c r="BCP844" s="347"/>
      <c r="BCQ844" s="347"/>
      <c r="BCR844" s="347"/>
      <c r="BCS844" s="347"/>
      <c r="BCT844" s="347"/>
      <c r="BCU844" s="347"/>
      <c r="BCV844" s="347"/>
      <c r="BCW844" s="347"/>
      <c r="BCX844" s="347"/>
      <c r="BCY844" s="347"/>
      <c r="BCZ844" s="347"/>
      <c r="BDA844" s="347"/>
      <c r="BDB844" s="347"/>
      <c r="BDC844" s="347"/>
      <c r="BDD844" s="347"/>
      <c r="BDE844" s="347"/>
      <c r="BDF844" s="347"/>
      <c r="BDG844" s="347"/>
      <c r="BDH844" s="347"/>
      <c r="BDI844" s="347"/>
      <c r="BDJ844" s="347"/>
      <c r="BDK844" s="347"/>
      <c r="BDL844" s="347"/>
      <c r="BDM844" s="347"/>
      <c r="BDN844" s="347"/>
      <c r="BDO844" s="347"/>
      <c r="BDP844" s="347"/>
      <c r="BDQ844" s="347"/>
      <c r="BDR844" s="347"/>
      <c r="BDS844" s="347"/>
      <c r="BDT844" s="347"/>
      <c r="BDU844" s="347"/>
      <c r="BDV844" s="347"/>
      <c r="BDW844" s="347"/>
      <c r="BDX844" s="347"/>
      <c r="BDY844" s="347"/>
      <c r="BDZ844" s="347"/>
      <c r="BEA844" s="347"/>
      <c r="BEB844" s="347"/>
      <c r="BEC844" s="347"/>
      <c r="BED844" s="347"/>
      <c r="BEE844" s="347"/>
      <c r="BEF844" s="347"/>
      <c r="BEG844" s="347"/>
      <c r="BEH844" s="347"/>
      <c r="BEI844" s="347"/>
      <c r="BEJ844" s="347"/>
      <c r="BEK844" s="347"/>
      <c r="BEL844" s="347"/>
      <c r="BEM844" s="347"/>
      <c r="BEN844" s="347"/>
      <c r="BEO844" s="347"/>
      <c r="BEP844" s="347"/>
      <c r="BEQ844" s="347"/>
      <c r="BER844" s="347"/>
      <c r="BES844" s="347"/>
      <c r="BET844" s="347"/>
      <c r="BEU844" s="347"/>
      <c r="BEV844" s="347"/>
      <c r="BEW844" s="347"/>
      <c r="BEX844" s="347"/>
      <c r="BEY844" s="347"/>
      <c r="BEZ844" s="347"/>
      <c r="BFA844" s="347"/>
      <c r="BFB844" s="347"/>
      <c r="BFC844" s="347"/>
      <c r="BFD844" s="347"/>
      <c r="BFE844" s="347"/>
      <c r="BFF844" s="347"/>
      <c r="BFG844" s="347"/>
      <c r="BFH844" s="347"/>
      <c r="BFI844" s="347"/>
      <c r="BFJ844" s="347"/>
      <c r="BFK844" s="347"/>
      <c r="BFL844" s="347"/>
      <c r="BFM844" s="347"/>
      <c r="BFN844" s="347"/>
      <c r="BFO844" s="347"/>
      <c r="BFP844" s="347"/>
      <c r="BFQ844" s="347"/>
      <c r="BFR844" s="347"/>
      <c r="BFS844" s="347"/>
      <c r="BFT844" s="347"/>
      <c r="BFU844" s="347"/>
      <c r="BFV844" s="347"/>
      <c r="BFW844" s="347"/>
      <c r="BFX844" s="347"/>
      <c r="BFY844" s="347"/>
      <c r="BFZ844" s="347"/>
      <c r="BGA844" s="347"/>
      <c r="BGB844" s="347"/>
      <c r="BGC844" s="347"/>
      <c r="BGD844" s="347"/>
      <c r="BGE844" s="347"/>
      <c r="BGF844" s="347"/>
      <c r="BGG844" s="347"/>
      <c r="BGH844" s="347"/>
      <c r="BGI844" s="347"/>
      <c r="BGJ844" s="347"/>
      <c r="BGK844" s="347"/>
      <c r="BGL844" s="347"/>
      <c r="BGM844" s="347"/>
      <c r="BGN844" s="347"/>
      <c r="BGO844" s="347"/>
      <c r="BGP844" s="347"/>
      <c r="BGQ844" s="347"/>
      <c r="BGR844" s="347"/>
      <c r="BGS844" s="347"/>
      <c r="BGT844" s="347"/>
      <c r="BGU844" s="347"/>
      <c r="BGV844" s="347"/>
      <c r="BGW844" s="347"/>
      <c r="BGX844" s="347"/>
      <c r="BGY844" s="347"/>
      <c r="BGZ844" s="347"/>
      <c r="BHA844" s="347"/>
      <c r="BHB844" s="347"/>
      <c r="BHC844" s="347"/>
      <c r="BHD844" s="347"/>
      <c r="BHE844" s="347"/>
      <c r="BHF844" s="347"/>
      <c r="BHG844" s="347"/>
      <c r="BHH844" s="347"/>
      <c r="BHI844" s="347"/>
      <c r="BHJ844" s="347"/>
      <c r="BHK844" s="347"/>
      <c r="BHL844" s="347"/>
      <c r="BHM844" s="347"/>
      <c r="BHN844" s="347"/>
      <c r="BHO844" s="347"/>
      <c r="BHP844" s="347"/>
      <c r="BHQ844" s="347"/>
      <c r="BHR844" s="347"/>
      <c r="BHS844" s="347"/>
      <c r="BHT844" s="347"/>
      <c r="BHU844" s="347"/>
      <c r="BHV844" s="347"/>
      <c r="BHW844" s="347"/>
      <c r="BHX844" s="347"/>
      <c r="BHY844" s="347"/>
      <c r="BHZ844" s="347"/>
      <c r="BIA844" s="347"/>
      <c r="BIB844" s="347"/>
      <c r="BIC844" s="347"/>
      <c r="BID844" s="347"/>
      <c r="BIE844" s="347"/>
      <c r="BIF844" s="347"/>
      <c r="BIG844" s="347"/>
      <c r="BIH844" s="347"/>
      <c r="BII844" s="347"/>
      <c r="BIJ844" s="347"/>
      <c r="BIK844" s="347"/>
      <c r="BIL844" s="347"/>
      <c r="BIM844" s="347"/>
      <c r="BIN844" s="347"/>
      <c r="BIO844" s="347"/>
      <c r="BIP844" s="347"/>
      <c r="BIQ844" s="347"/>
      <c r="BIR844" s="347"/>
      <c r="BIS844" s="347"/>
      <c r="BIT844" s="347"/>
      <c r="BIU844" s="347"/>
      <c r="BIV844" s="347"/>
      <c r="BIW844" s="347"/>
      <c r="BIX844" s="347"/>
      <c r="BIY844" s="347"/>
      <c r="BIZ844" s="347"/>
      <c r="BJA844" s="347"/>
      <c r="BJB844" s="347"/>
      <c r="BJC844" s="347"/>
      <c r="BJD844" s="347"/>
      <c r="BJE844" s="347"/>
      <c r="BJF844" s="347"/>
      <c r="BJG844" s="347"/>
      <c r="BJH844" s="347"/>
      <c r="BJI844" s="347"/>
      <c r="BJJ844" s="347"/>
      <c r="BJK844" s="347"/>
      <c r="BJL844" s="347"/>
      <c r="BJM844" s="347"/>
      <c r="BJN844" s="347"/>
      <c r="BJO844" s="347"/>
      <c r="BJP844" s="347"/>
      <c r="BJQ844" s="347"/>
      <c r="BJR844" s="347"/>
      <c r="BJS844" s="347"/>
      <c r="BJT844" s="347"/>
      <c r="BJU844" s="347"/>
      <c r="BJV844" s="347"/>
      <c r="BJW844" s="347"/>
      <c r="BJX844" s="347"/>
      <c r="BJY844" s="347"/>
      <c r="BJZ844" s="347"/>
      <c r="BKA844" s="347"/>
      <c r="BKB844" s="347"/>
      <c r="BKC844" s="347"/>
      <c r="BKD844" s="347"/>
      <c r="BKE844" s="347"/>
      <c r="BKF844" s="347"/>
      <c r="BKG844" s="347"/>
      <c r="BKH844" s="347"/>
      <c r="BKI844" s="347"/>
      <c r="BKJ844" s="347"/>
      <c r="BKK844" s="347"/>
      <c r="BKL844" s="347"/>
      <c r="BKM844" s="347"/>
      <c r="BKN844" s="347"/>
      <c r="BKO844" s="347"/>
      <c r="BKP844" s="347"/>
      <c r="BKQ844" s="347"/>
      <c r="BKR844" s="347"/>
      <c r="BKS844" s="347"/>
      <c r="BKT844" s="347"/>
      <c r="BKU844" s="347"/>
      <c r="BKV844" s="347"/>
      <c r="BKW844" s="347"/>
      <c r="BKX844" s="347"/>
      <c r="BKY844" s="347"/>
      <c r="BKZ844" s="347"/>
      <c r="BLA844" s="347"/>
      <c r="BLB844" s="347"/>
      <c r="BLC844" s="347"/>
      <c r="BLD844" s="347"/>
      <c r="BLE844" s="347"/>
      <c r="BLF844" s="347"/>
      <c r="BLG844" s="347"/>
      <c r="BLH844" s="347"/>
      <c r="BLI844" s="347"/>
      <c r="BLJ844" s="347"/>
      <c r="BLK844" s="347"/>
      <c r="BLL844" s="347"/>
      <c r="BLM844" s="347"/>
      <c r="BLN844" s="347"/>
      <c r="BLO844" s="347"/>
      <c r="BLP844" s="347"/>
      <c r="BLQ844" s="347"/>
      <c r="BLR844" s="347"/>
      <c r="BLS844" s="347"/>
      <c r="BLT844" s="347"/>
      <c r="BLU844" s="347"/>
      <c r="BLV844" s="347"/>
      <c r="BLW844" s="347"/>
      <c r="BLX844" s="347"/>
      <c r="BLY844" s="347"/>
      <c r="BLZ844" s="347"/>
      <c r="BMA844" s="347"/>
      <c r="BMB844" s="347"/>
      <c r="BMC844" s="347"/>
      <c r="BMD844" s="347"/>
      <c r="BME844" s="347"/>
      <c r="BMF844" s="347"/>
      <c r="BMG844" s="347"/>
      <c r="BMH844" s="347"/>
      <c r="BMI844" s="347"/>
      <c r="BMJ844" s="347"/>
      <c r="BMK844" s="347"/>
      <c r="BML844" s="347"/>
      <c r="BMM844" s="347"/>
      <c r="BMN844" s="347"/>
      <c r="BMO844" s="347"/>
      <c r="BMP844" s="347"/>
      <c r="BMQ844" s="347"/>
      <c r="BMR844" s="347"/>
      <c r="BMS844" s="347"/>
      <c r="BMT844" s="347"/>
      <c r="BMU844" s="347"/>
      <c r="BMV844" s="347"/>
      <c r="BMW844" s="347"/>
      <c r="BMX844" s="347"/>
      <c r="BMY844" s="347"/>
      <c r="BMZ844" s="347"/>
      <c r="BNA844" s="347"/>
      <c r="BNB844" s="347"/>
      <c r="BNC844" s="347"/>
      <c r="BND844" s="347"/>
      <c r="BNE844" s="347"/>
      <c r="BNF844" s="347"/>
      <c r="BNG844" s="347"/>
      <c r="BNH844" s="347"/>
      <c r="BNI844" s="347"/>
      <c r="BNJ844" s="347"/>
      <c r="BNK844" s="347"/>
      <c r="BNL844" s="347"/>
      <c r="BNM844" s="347"/>
      <c r="BNN844" s="347"/>
      <c r="BNO844" s="347"/>
      <c r="BNP844" s="347"/>
      <c r="BNQ844" s="347"/>
      <c r="BNR844" s="347"/>
      <c r="BNS844" s="347"/>
      <c r="BNT844" s="347"/>
      <c r="BNU844" s="347"/>
      <c r="BNV844" s="347"/>
      <c r="BNW844" s="347"/>
      <c r="BNX844" s="347"/>
      <c r="BNY844" s="347"/>
      <c r="BNZ844" s="347"/>
      <c r="BOA844" s="347"/>
      <c r="BOB844" s="347"/>
      <c r="BOC844" s="347"/>
      <c r="BOD844" s="347"/>
      <c r="BOE844" s="347"/>
      <c r="BOF844" s="347"/>
      <c r="BOG844" s="347"/>
      <c r="BOH844" s="347"/>
      <c r="BOI844" s="347"/>
      <c r="BOJ844" s="347"/>
      <c r="BOK844" s="347"/>
      <c r="BOL844" s="347"/>
      <c r="BOM844" s="347"/>
      <c r="BON844" s="347"/>
      <c r="BOO844" s="347"/>
      <c r="BOP844" s="347"/>
      <c r="BOQ844" s="347"/>
      <c r="BOR844" s="347"/>
      <c r="BOS844" s="347"/>
      <c r="BOT844" s="347"/>
      <c r="BOU844" s="347"/>
      <c r="BOV844" s="347"/>
      <c r="BOW844" s="347"/>
      <c r="BOX844" s="347"/>
      <c r="BOY844" s="347"/>
      <c r="BOZ844" s="347"/>
      <c r="BPA844" s="347"/>
      <c r="BPB844" s="347"/>
      <c r="BPC844" s="347"/>
      <c r="BPD844" s="347"/>
      <c r="BPE844" s="347"/>
      <c r="BPF844" s="347"/>
      <c r="BPG844" s="347"/>
      <c r="BPH844" s="347"/>
      <c r="BPI844" s="347"/>
      <c r="BPJ844" s="347"/>
      <c r="BPK844" s="347"/>
      <c r="BPL844" s="347"/>
      <c r="BPM844" s="347"/>
      <c r="BPN844" s="347"/>
      <c r="BPO844" s="347"/>
      <c r="BPP844" s="347"/>
      <c r="BPQ844" s="347"/>
      <c r="BPR844" s="347"/>
      <c r="BPS844" s="347"/>
      <c r="BPT844" s="347"/>
      <c r="BPU844" s="347"/>
      <c r="BPV844" s="347"/>
      <c r="BPW844" s="347"/>
      <c r="BPX844" s="347"/>
      <c r="BPY844" s="347"/>
      <c r="BPZ844" s="347"/>
      <c r="BQA844" s="347"/>
      <c r="BQB844" s="347"/>
      <c r="BQC844" s="347"/>
      <c r="BQD844" s="347"/>
      <c r="BQE844" s="347"/>
      <c r="BQF844" s="347"/>
      <c r="BQG844" s="347"/>
      <c r="BQH844" s="347"/>
      <c r="BQI844" s="347"/>
      <c r="BQJ844" s="347"/>
      <c r="BQK844" s="347"/>
      <c r="BQL844" s="347"/>
      <c r="BQM844" s="347"/>
      <c r="BQN844" s="347"/>
      <c r="BQO844" s="347"/>
      <c r="BQP844" s="347"/>
      <c r="BQQ844" s="347"/>
      <c r="BQR844" s="347"/>
      <c r="BQS844" s="347"/>
      <c r="BQT844" s="347"/>
      <c r="BQU844" s="347"/>
      <c r="BQV844" s="347"/>
      <c r="BQW844" s="347"/>
      <c r="BQX844" s="347"/>
      <c r="BQY844" s="347"/>
      <c r="BQZ844" s="347"/>
      <c r="BRA844" s="347"/>
      <c r="BRB844" s="347"/>
      <c r="BRC844" s="347"/>
      <c r="BRD844" s="347"/>
      <c r="BRE844" s="347"/>
      <c r="BRF844" s="347"/>
      <c r="BRG844" s="347"/>
      <c r="BRH844" s="347"/>
      <c r="BRI844" s="347"/>
      <c r="BRJ844" s="347"/>
      <c r="BRK844" s="347"/>
      <c r="BRL844" s="347"/>
      <c r="BRM844" s="347"/>
      <c r="BRN844" s="347"/>
      <c r="BRO844" s="347"/>
      <c r="BRP844" s="347"/>
      <c r="BRQ844" s="347"/>
      <c r="BRR844" s="347"/>
      <c r="BRS844" s="347"/>
      <c r="BRT844" s="347"/>
      <c r="BRU844" s="347"/>
      <c r="BRV844" s="347"/>
      <c r="BRW844" s="347"/>
      <c r="BRX844" s="347"/>
      <c r="BRY844" s="347"/>
      <c r="BRZ844" s="347"/>
      <c r="BSA844" s="347"/>
      <c r="BSB844" s="347"/>
      <c r="BSC844" s="347"/>
      <c r="BSD844" s="347"/>
      <c r="BSE844" s="347"/>
      <c r="BSF844" s="347"/>
      <c r="BSG844" s="347"/>
      <c r="BSH844" s="347"/>
      <c r="BSI844" s="347"/>
      <c r="BSJ844" s="347"/>
      <c r="BSK844" s="347"/>
      <c r="BSL844" s="347"/>
      <c r="BSM844" s="347"/>
      <c r="BSN844" s="347"/>
      <c r="BSO844" s="347"/>
      <c r="BSP844" s="347"/>
      <c r="BSQ844" s="347"/>
      <c r="BSR844" s="347"/>
      <c r="BSS844" s="347"/>
      <c r="BST844" s="347"/>
      <c r="BSU844" s="347"/>
      <c r="BSV844" s="347"/>
      <c r="BSW844" s="347"/>
      <c r="BSX844" s="347"/>
      <c r="BSY844" s="347"/>
      <c r="BSZ844" s="347"/>
      <c r="BTA844" s="347"/>
      <c r="BTB844" s="347"/>
      <c r="BTC844" s="347"/>
      <c r="BTD844" s="347"/>
      <c r="BTE844" s="347"/>
      <c r="BTF844" s="347"/>
      <c r="BTG844" s="347"/>
      <c r="BTH844" s="347"/>
      <c r="BTI844" s="347"/>
      <c r="BTJ844" s="347"/>
      <c r="BTK844" s="347"/>
      <c r="BTL844" s="347"/>
      <c r="BTM844" s="347"/>
      <c r="BTN844" s="347"/>
      <c r="BTO844" s="347"/>
      <c r="BTP844" s="347"/>
      <c r="BTQ844" s="347"/>
      <c r="BTR844" s="347"/>
      <c r="BTS844" s="347"/>
      <c r="BTT844" s="347"/>
      <c r="BTU844" s="347"/>
      <c r="BTV844" s="347"/>
      <c r="BTW844" s="347"/>
      <c r="BTX844" s="347"/>
      <c r="BTY844" s="347"/>
      <c r="BTZ844" s="347"/>
      <c r="BUA844" s="347"/>
      <c r="BUB844" s="347"/>
      <c r="BUC844" s="347"/>
      <c r="BUD844" s="347"/>
      <c r="BUE844" s="347"/>
      <c r="BUF844" s="347"/>
      <c r="BUG844" s="347"/>
      <c r="BUH844" s="347"/>
      <c r="BUI844" s="347"/>
      <c r="BUJ844" s="347"/>
      <c r="BUK844" s="347"/>
      <c r="BUL844" s="347"/>
      <c r="BUM844" s="347"/>
      <c r="BUN844" s="347"/>
      <c r="BUO844" s="347"/>
      <c r="BUP844" s="347"/>
      <c r="BUQ844" s="347"/>
      <c r="BUR844" s="347"/>
      <c r="BUS844" s="347"/>
      <c r="BUT844" s="347"/>
      <c r="BUU844" s="347"/>
      <c r="BUV844" s="347"/>
      <c r="BUW844" s="347"/>
      <c r="BUX844" s="347"/>
      <c r="BUY844" s="347"/>
      <c r="BUZ844" s="347"/>
      <c r="BVA844" s="347"/>
      <c r="BVB844" s="347"/>
      <c r="BVC844" s="347"/>
      <c r="BVD844" s="347"/>
      <c r="BVE844" s="347"/>
      <c r="BVF844" s="347"/>
      <c r="BVG844" s="347"/>
      <c r="BVH844" s="347"/>
      <c r="BVI844" s="347"/>
      <c r="BVJ844" s="347"/>
      <c r="BVK844" s="347"/>
      <c r="BVL844" s="347"/>
      <c r="BVM844" s="347"/>
      <c r="BVN844" s="347"/>
      <c r="BVO844" s="347"/>
      <c r="BVP844" s="347"/>
      <c r="BVQ844" s="347"/>
      <c r="BVR844" s="347"/>
      <c r="BVS844" s="347"/>
      <c r="BVT844" s="347"/>
      <c r="BVU844" s="347"/>
      <c r="BVV844" s="347"/>
      <c r="BVW844" s="347"/>
      <c r="BVX844" s="347"/>
      <c r="BVY844" s="347"/>
      <c r="BVZ844" s="347"/>
      <c r="BWA844" s="347"/>
      <c r="BWB844" s="347"/>
      <c r="BWC844" s="347"/>
      <c r="BWD844" s="347"/>
      <c r="BWE844" s="347"/>
      <c r="BWF844" s="347"/>
      <c r="BWG844" s="347"/>
      <c r="BWH844" s="347"/>
      <c r="BWI844" s="347"/>
      <c r="BWJ844" s="347"/>
      <c r="BWK844" s="347"/>
      <c r="BWL844" s="347"/>
      <c r="BWM844" s="347"/>
      <c r="BWN844" s="347"/>
      <c r="BWO844" s="347"/>
      <c r="BWP844" s="347"/>
      <c r="BWQ844" s="347"/>
      <c r="BWR844" s="347"/>
      <c r="BWS844" s="347"/>
      <c r="BWT844" s="347"/>
      <c r="BWU844" s="347"/>
      <c r="BWV844" s="347"/>
      <c r="BWW844" s="347"/>
      <c r="BWX844" s="347"/>
      <c r="BWY844" s="347"/>
      <c r="BWZ844" s="347"/>
      <c r="BXA844" s="347"/>
      <c r="BXB844" s="347"/>
      <c r="BXC844" s="347"/>
      <c r="BXD844" s="347"/>
      <c r="BXE844" s="347"/>
      <c r="BXF844" s="347"/>
      <c r="BXG844" s="347"/>
      <c r="BXH844" s="347"/>
      <c r="BXI844" s="347"/>
      <c r="BXJ844" s="347"/>
      <c r="BXK844" s="347"/>
      <c r="BXL844" s="347"/>
      <c r="BXM844" s="347"/>
      <c r="BXN844" s="347"/>
      <c r="BXO844" s="347"/>
      <c r="BXP844" s="347"/>
      <c r="BXQ844" s="347"/>
      <c r="BXR844" s="347"/>
      <c r="BXS844" s="347"/>
      <c r="BXT844" s="347"/>
      <c r="BXU844" s="347"/>
      <c r="BXV844" s="347"/>
      <c r="BXW844" s="347"/>
      <c r="BXX844" s="347"/>
      <c r="BXY844" s="347"/>
      <c r="BXZ844" s="347"/>
      <c r="BYA844" s="347"/>
      <c r="BYB844" s="347"/>
      <c r="BYC844" s="347"/>
      <c r="BYD844" s="347"/>
      <c r="BYE844" s="347"/>
      <c r="BYF844" s="347"/>
      <c r="BYG844" s="347"/>
      <c r="BYH844" s="347"/>
      <c r="BYI844" s="347"/>
      <c r="BYJ844" s="347"/>
      <c r="BYK844" s="347"/>
      <c r="BYL844" s="347"/>
      <c r="BYM844" s="347"/>
      <c r="BYN844" s="347"/>
      <c r="BYO844" s="347"/>
      <c r="BYP844" s="347"/>
      <c r="BYQ844" s="347"/>
      <c r="BYR844" s="347"/>
      <c r="BYS844" s="347"/>
      <c r="BYT844" s="347"/>
      <c r="BYU844" s="347"/>
      <c r="BYV844" s="347"/>
      <c r="BYW844" s="347"/>
      <c r="BYX844" s="347"/>
      <c r="BYY844" s="347"/>
      <c r="BYZ844" s="347"/>
      <c r="BZA844" s="347"/>
      <c r="BZB844" s="347"/>
      <c r="BZC844" s="347"/>
      <c r="BZD844" s="347"/>
      <c r="BZE844" s="347"/>
      <c r="BZF844" s="347"/>
      <c r="BZG844" s="347"/>
      <c r="BZH844" s="347"/>
      <c r="BZI844" s="347"/>
      <c r="BZJ844" s="347"/>
      <c r="BZK844" s="347"/>
      <c r="BZL844" s="347"/>
      <c r="BZM844" s="347"/>
      <c r="BZN844" s="347"/>
      <c r="BZO844" s="347"/>
      <c r="BZP844" s="347"/>
      <c r="BZQ844" s="347"/>
      <c r="BZR844" s="347"/>
      <c r="BZS844" s="347"/>
      <c r="BZT844" s="347"/>
      <c r="BZU844" s="347"/>
      <c r="BZV844" s="347"/>
      <c r="BZW844" s="347"/>
      <c r="BZX844" s="347"/>
      <c r="BZY844" s="347"/>
      <c r="BZZ844" s="347"/>
      <c r="CAA844" s="347"/>
      <c r="CAB844" s="347"/>
      <c r="CAC844" s="347"/>
      <c r="CAD844" s="347"/>
      <c r="CAE844" s="347"/>
      <c r="CAF844" s="347"/>
      <c r="CAG844" s="347"/>
      <c r="CAH844" s="347"/>
      <c r="CAI844" s="347"/>
      <c r="CAJ844" s="347"/>
      <c r="CAK844" s="347"/>
      <c r="CAL844" s="347"/>
      <c r="CAM844" s="347"/>
      <c r="CAN844" s="347"/>
      <c r="CAO844" s="347"/>
      <c r="CAP844" s="347"/>
      <c r="CAQ844" s="347"/>
      <c r="CAR844" s="347"/>
      <c r="CAS844" s="347"/>
      <c r="CAT844" s="347"/>
      <c r="CAU844" s="347"/>
      <c r="CAV844" s="347"/>
      <c r="CAW844" s="347"/>
      <c r="CAX844" s="347"/>
      <c r="CAY844" s="347"/>
      <c r="CAZ844" s="347"/>
      <c r="CBA844" s="347"/>
      <c r="CBB844" s="347"/>
      <c r="CBC844" s="347"/>
      <c r="CBD844" s="347"/>
      <c r="CBE844" s="347"/>
      <c r="CBF844" s="347"/>
      <c r="CBG844" s="347"/>
      <c r="CBH844" s="347"/>
      <c r="CBI844" s="347"/>
      <c r="CBJ844" s="347"/>
      <c r="CBK844" s="347"/>
      <c r="CBL844" s="347"/>
      <c r="CBM844" s="347"/>
      <c r="CBN844" s="347"/>
      <c r="CBO844" s="347"/>
      <c r="CBP844" s="347"/>
      <c r="CBQ844" s="347"/>
      <c r="CBR844" s="347"/>
      <c r="CBS844" s="347"/>
      <c r="CBT844" s="347"/>
      <c r="CBU844" s="347"/>
      <c r="CBV844" s="347"/>
      <c r="CBW844" s="347"/>
      <c r="CBX844" s="347"/>
      <c r="CBY844" s="347"/>
      <c r="CBZ844" s="347"/>
      <c r="CCA844" s="347"/>
      <c r="CCB844" s="347"/>
      <c r="CCC844" s="347"/>
      <c r="CCD844" s="347"/>
      <c r="CCE844" s="347"/>
      <c r="CCF844" s="347"/>
      <c r="CCG844" s="347"/>
      <c r="CCH844" s="347"/>
      <c r="CCI844" s="347"/>
      <c r="CCJ844" s="347"/>
      <c r="CCK844" s="347"/>
      <c r="CCL844" s="347"/>
      <c r="CCM844" s="347"/>
      <c r="CCN844" s="347"/>
      <c r="CCO844" s="347"/>
      <c r="CCP844" s="347"/>
      <c r="CCQ844" s="347"/>
      <c r="CCR844" s="347"/>
      <c r="CCS844" s="347"/>
      <c r="CCT844" s="347"/>
      <c r="CCU844" s="347"/>
      <c r="CCV844" s="347"/>
      <c r="CCW844" s="347"/>
      <c r="CCX844" s="347"/>
      <c r="CCY844" s="347"/>
      <c r="CCZ844" s="347"/>
      <c r="CDA844" s="347"/>
      <c r="CDB844" s="347"/>
      <c r="CDC844" s="347"/>
      <c r="CDD844" s="347"/>
      <c r="CDE844" s="347"/>
      <c r="CDF844" s="347"/>
      <c r="CDG844" s="347"/>
      <c r="CDH844" s="347"/>
      <c r="CDI844" s="347"/>
      <c r="CDJ844" s="347"/>
      <c r="CDK844" s="347"/>
      <c r="CDL844" s="347"/>
      <c r="CDM844" s="347"/>
      <c r="CDN844" s="347"/>
      <c r="CDO844" s="347"/>
      <c r="CDP844" s="347"/>
      <c r="CDQ844" s="347"/>
      <c r="CDR844" s="347"/>
      <c r="CDS844" s="347"/>
      <c r="CDT844" s="347"/>
      <c r="CDU844" s="347"/>
      <c r="CDV844" s="347"/>
      <c r="CDW844" s="347"/>
      <c r="CDX844" s="347"/>
      <c r="CDY844" s="347"/>
      <c r="CDZ844" s="347"/>
      <c r="CEA844" s="347"/>
      <c r="CEB844" s="347"/>
      <c r="CEC844" s="347"/>
      <c r="CED844" s="347"/>
      <c r="CEE844" s="347"/>
      <c r="CEF844" s="347"/>
      <c r="CEG844" s="347"/>
      <c r="CEH844" s="347"/>
      <c r="CEI844" s="347"/>
      <c r="CEJ844" s="347"/>
      <c r="CEK844" s="347"/>
      <c r="CEL844" s="347"/>
      <c r="CEM844" s="347"/>
      <c r="CEN844" s="347"/>
      <c r="CEO844" s="347"/>
      <c r="CEP844" s="347"/>
      <c r="CEQ844" s="347"/>
      <c r="CER844" s="347"/>
      <c r="CES844" s="347"/>
      <c r="CET844" s="347"/>
      <c r="CEU844" s="347"/>
      <c r="CEV844" s="347"/>
      <c r="CEW844" s="347"/>
      <c r="CEX844" s="347"/>
      <c r="CEY844" s="347"/>
      <c r="CEZ844" s="347"/>
      <c r="CFA844" s="347"/>
      <c r="CFB844" s="347"/>
      <c r="CFC844" s="347"/>
      <c r="CFD844" s="347"/>
      <c r="CFE844" s="347"/>
      <c r="CFF844" s="347"/>
      <c r="CFG844" s="347"/>
      <c r="CFH844" s="347"/>
      <c r="CFI844" s="347"/>
      <c r="CFJ844" s="347"/>
      <c r="CFK844" s="347"/>
      <c r="CFL844" s="347"/>
      <c r="CFM844" s="347"/>
      <c r="CFN844" s="347"/>
      <c r="CFO844" s="347"/>
      <c r="CFP844" s="347"/>
      <c r="CFQ844" s="347"/>
      <c r="CFR844" s="347"/>
      <c r="CFS844" s="347"/>
      <c r="CFT844" s="347"/>
      <c r="CFU844" s="347"/>
      <c r="CFV844" s="347"/>
      <c r="CFW844" s="347"/>
      <c r="CFX844" s="347"/>
      <c r="CFY844" s="347"/>
      <c r="CFZ844" s="347"/>
      <c r="CGA844" s="347"/>
      <c r="CGB844" s="347"/>
      <c r="CGC844" s="347"/>
      <c r="CGD844" s="347"/>
      <c r="CGE844" s="347"/>
      <c r="CGF844" s="347"/>
      <c r="CGG844" s="347"/>
      <c r="CGH844" s="347"/>
      <c r="CGI844" s="347"/>
      <c r="CGJ844" s="347"/>
      <c r="CGK844" s="347"/>
      <c r="CGL844" s="347"/>
      <c r="CGM844" s="347"/>
      <c r="CGN844" s="347"/>
      <c r="CGO844" s="347"/>
      <c r="CGP844" s="347"/>
      <c r="CGQ844" s="347"/>
      <c r="CGR844" s="347"/>
      <c r="CGS844" s="347"/>
      <c r="CGT844" s="347"/>
      <c r="CGU844" s="347"/>
      <c r="CGV844" s="347"/>
      <c r="CGW844" s="347"/>
      <c r="CGX844" s="347"/>
      <c r="CGY844" s="347"/>
      <c r="CGZ844" s="347"/>
      <c r="CHA844" s="347"/>
      <c r="CHB844" s="347"/>
      <c r="CHC844" s="347"/>
      <c r="CHD844" s="347"/>
      <c r="CHE844" s="347"/>
      <c r="CHF844" s="347"/>
      <c r="CHG844" s="347"/>
      <c r="CHH844" s="347"/>
      <c r="CHI844" s="347"/>
      <c r="CHJ844" s="347"/>
      <c r="CHK844" s="347"/>
      <c r="CHL844" s="347"/>
      <c r="CHM844" s="347"/>
      <c r="CHN844" s="347"/>
      <c r="CHO844" s="347"/>
      <c r="CHP844" s="347"/>
      <c r="CHQ844" s="347"/>
      <c r="CHR844" s="347"/>
      <c r="CHS844" s="347"/>
      <c r="CHT844" s="347"/>
      <c r="CHU844" s="347"/>
      <c r="CHV844" s="347"/>
      <c r="CHW844" s="347"/>
      <c r="CHX844" s="347"/>
      <c r="CHY844" s="347"/>
      <c r="CHZ844" s="347"/>
      <c r="CIA844" s="347"/>
      <c r="CIB844" s="347"/>
      <c r="CIC844" s="347"/>
      <c r="CID844" s="347"/>
      <c r="CIE844" s="347"/>
      <c r="CIF844" s="347"/>
      <c r="CIG844" s="347"/>
      <c r="CIH844" s="347"/>
      <c r="CII844" s="347"/>
      <c r="CIJ844" s="347"/>
      <c r="CIK844" s="347"/>
      <c r="CIL844" s="347"/>
      <c r="CIM844" s="347"/>
      <c r="CIN844" s="347"/>
      <c r="CIO844" s="347"/>
      <c r="CIP844" s="347"/>
      <c r="CIQ844" s="347"/>
      <c r="CIR844" s="347"/>
      <c r="CIS844" s="347"/>
      <c r="CIT844" s="347"/>
      <c r="CIU844" s="347"/>
      <c r="CIV844" s="347"/>
      <c r="CIW844" s="347"/>
      <c r="CIX844" s="347"/>
      <c r="CIY844" s="347"/>
      <c r="CIZ844" s="347"/>
      <c r="CJA844" s="347"/>
      <c r="CJB844" s="347"/>
      <c r="CJC844" s="347"/>
      <c r="CJD844" s="347"/>
      <c r="CJE844" s="347"/>
      <c r="CJF844" s="347"/>
      <c r="CJG844" s="347"/>
      <c r="CJH844" s="347"/>
      <c r="CJI844" s="347"/>
      <c r="CJJ844" s="347"/>
      <c r="CJK844" s="347"/>
      <c r="CJL844" s="347"/>
      <c r="CJM844" s="347"/>
      <c r="CJN844" s="347"/>
      <c r="CJO844" s="347"/>
      <c r="CJP844" s="347"/>
      <c r="CJQ844" s="347"/>
      <c r="CJR844" s="347"/>
      <c r="CJS844" s="347"/>
      <c r="CJT844" s="347"/>
      <c r="CJU844" s="347"/>
      <c r="CJV844" s="347"/>
      <c r="CJW844" s="347"/>
      <c r="CJX844" s="347"/>
      <c r="CJY844" s="347"/>
      <c r="CJZ844" s="347"/>
      <c r="CKA844" s="347"/>
      <c r="CKB844" s="347"/>
      <c r="CKC844" s="347"/>
      <c r="CKD844" s="347"/>
      <c r="CKE844" s="347"/>
      <c r="CKF844" s="347"/>
      <c r="CKG844" s="347"/>
      <c r="CKH844" s="347"/>
      <c r="CKI844" s="347"/>
      <c r="CKJ844" s="347"/>
      <c r="CKK844" s="347"/>
      <c r="CKL844" s="347"/>
      <c r="CKM844" s="347"/>
      <c r="CKN844" s="347"/>
      <c r="CKO844" s="347"/>
      <c r="CKP844" s="347"/>
      <c r="CKQ844" s="347"/>
      <c r="CKR844" s="347"/>
      <c r="CKS844" s="347"/>
      <c r="CKT844" s="347"/>
      <c r="CKU844" s="347"/>
      <c r="CKV844" s="347"/>
      <c r="CKW844" s="347"/>
      <c r="CKX844" s="347"/>
      <c r="CKY844" s="347"/>
      <c r="CKZ844" s="347"/>
      <c r="CLA844" s="347"/>
      <c r="CLB844" s="347"/>
      <c r="CLC844" s="347"/>
      <c r="CLD844" s="347"/>
      <c r="CLE844" s="347"/>
      <c r="CLF844" s="347"/>
      <c r="CLG844" s="347"/>
      <c r="CLH844" s="347"/>
      <c r="CLI844" s="347"/>
      <c r="CLJ844" s="347"/>
      <c r="CLK844" s="347"/>
      <c r="CLL844" s="347"/>
      <c r="CLM844" s="347"/>
      <c r="CLN844" s="347"/>
      <c r="CLO844" s="347"/>
      <c r="CLP844" s="347"/>
      <c r="CLQ844" s="347"/>
      <c r="CLR844" s="347"/>
      <c r="CLS844" s="347"/>
      <c r="CLT844" s="347"/>
      <c r="CLU844" s="347"/>
      <c r="CLV844" s="347"/>
      <c r="CLW844" s="347"/>
      <c r="CLX844" s="347"/>
      <c r="CLY844" s="347"/>
      <c r="CLZ844" s="347"/>
      <c r="CMA844" s="347"/>
      <c r="CMB844" s="347"/>
      <c r="CMC844" s="347"/>
      <c r="CMD844" s="347"/>
      <c r="CME844" s="347"/>
      <c r="CMF844" s="347"/>
      <c r="CMG844" s="347"/>
      <c r="CMH844" s="347"/>
      <c r="CMI844" s="347"/>
      <c r="CMJ844" s="347"/>
      <c r="CMK844" s="347"/>
      <c r="CML844" s="347"/>
      <c r="CMM844" s="347"/>
      <c r="CMN844" s="347"/>
      <c r="CMO844" s="347"/>
      <c r="CMP844" s="347"/>
      <c r="CMQ844" s="347"/>
      <c r="CMR844" s="347"/>
      <c r="CMS844" s="347"/>
      <c r="CMT844" s="347"/>
      <c r="CMU844" s="347"/>
      <c r="CMV844" s="347"/>
      <c r="CMW844" s="347"/>
      <c r="CMX844" s="347"/>
      <c r="CMY844" s="347"/>
      <c r="CMZ844" s="347"/>
      <c r="CNA844" s="347"/>
      <c r="CNB844" s="347"/>
      <c r="CNC844" s="347"/>
      <c r="CND844" s="347"/>
      <c r="CNE844" s="347"/>
      <c r="CNF844" s="347"/>
      <c r="CNG844" s="347"/>
      <c r="CNH844" s="347"/>
      <c r="CNI844" s="347"/>
      <c r="CNJ844" s="347"/>
      <c r="CNK844" s="347"/>
      <c r="CNL844" s="347"/>
      <c r="CNM844" s="347"/>
      <c r="CNN844" s="347"/>
      <c r="CNO844" s="347"/>
      <c r="CNP844" s="347"/>
      <c r="CNQ844" s="347"/>
      <c r="CNR844" s="347"/>
      <c r="CNS844" s="347"/>
      <c r="CNT844" s="347"/>
      <c r="CNU844" s="347"/>
      <c r="CNV844" s="347"/>
      <c r="CNW844" s="347"/>
      <c r="CNX844" s="347"/>
      <c r="CNY844" s="347"/>
      <c r="CNZ844" s="347"/>
      <c r="COA844" s="347"/>
      <c r="COB844" s="347"/>
      <c r="COC844" s="347"/>
      <c r="COD844" s="347"/>
      <c r="COE844" s="347"/>
      <c r="COF844" s="347"/>
      <c r="COG844" s="347"/>
      <c r="COH844" s="347"/>
      <c r="COI844" s="347"/>
      <c r="COJ844" s="347"/>
      <c r="COK844" s="347"/>
      <c r="COL844" s="347"/>
      <c r="COM844" s="347"/>
      <c r="CON844" s="347"/>
      <c r="COO844" s="347"/>
      <c r="COP844" s="347"/>
      <c r="COQ844" s="347"/>
      <c r="COR844" s="347"/>
      <c r="COS844" s="347"/>
      <c r="COT844" s="347"/>
      <c r="COU844" s="347"/>
      <c r="COV844" s="347"/>
      <c r="COW844" s="347"/>
      <c r="COX844" s="347"/>
      <c r="COY844" s="347"/>
      <c r="COZ844" s="347"/>
      <c r="CPA844" s="347"/>
      <c r="CPB844" s="347"/>
      <c r="CPC844" s="347"/>
      <c r="CPD844" s="347"/>
      <c r="CPE844" s="347"/>
      <c r="CPF844" s="347"/>
      <c r="CPG844" s="347"/>
      <c r="CPH844" s="347"/>
      <c r="CPI844" s="347"/>
      <c r="CPJ844" s="347"/>
      <c r="CPK844" s="347"/>
      <c r="CPL844" s="347"/>
      <c r="CPM844" s="347"/>
      <c r="CPN844" s="347"/>
      <c r="CPO844" s="347"/>
      <c r="CPP844" s="347"/>
      <c r="CPQ844" s="347"/>
      <c r="CPR844" s="347"/>
      <c r="CPS844" s="347"/>
      <c r="CPT844" s="347"/>
      <c r="CPU844" s="347"/>
      <c r="CPV844" s="347"/>
      <c r="CPW844" s="347"/>
      <c r="CPX844" s="347"/>
      <c r="CPY844" s="347"/>
      <c r="CPZ844" s="347"/>
      <c r="CQA844" s="347"/>
      <c r="CQB844" s="347"/>
      <c r="CQC844" s="347"/>
      <c r="CQD844" s="347"/>
      <c r="CQE844" s="347"/>
      <c r="CQF844" s="347"/>
      <c r="CQG844" s="347"/>
      <c r="CQH844" s="347"/>
      <c r="CQI844" s="347"/>
      <c r="CQJ844" s="347"/>
      <c r="CQK844" s="347"/>
      <c r="CQL844" s="347"/>
      <c r="CQM844" s="347"/>
      <c r="CQN844" s="347"/>
      <c r="CQO844" s="347"/>
      <c r="CQP844" s="347"/>
      <c r="CQQ844" s="347"/>
      <c r="CQR844" s="347"/>
      <c r="CQS844" s="347"/>
      <c r="CQT844" s="347"/>
      <c r="CQU844" s="347"/>
      <c r="CQV844" s="347"/>
      <c r="CQW844" s="347"/>
      <c r="CQX844" s="347"/>
      <c r="CQY844" s="347"/>
      <c r="CQZ844" s="347"/>
      <c r="CRA844" s="347"/>
      <c r="CRB844" s="347"/>
      <c r="CRC844" s="347"/>
      <c r="CRD844" s="347"/>
      <c r="CRE844" s="347"/>
      <c r="CRF844" s="347"/>
      <c r="CRG844" s="347"/>
      <c r="CRH844" s="347"/>
      <c r="CRI844" s="347"/>
      <c r="CRJ844" s="347"/>
      <c r="CRK844" s="347"/>
      <c r="CRL844" s="347"/>
      <c r="CRM844" s="347"/>
      <c r="CRN844" s="347"/>
      <c r="CRO844" s="347"/>
      <c r="CRP844" s="347"/>
      <c r="CRQ844" s="347"/>
      <c r="CRR844" s="347"/>
      <c r="CRS844" s="347"/>
      <c r="CRT844" s="347"/>
      <c r="CRU844" s="347"/>
      <c r="CRV844" s="347"/>
      <c r="CRW844" s="347"/>
      <c r="CRX844" s="347"/>
      <c r="CRY844" s="347"/>
      <c r="CRZ844" s="347"/>
      <c r="CSA844" s="347"/>
      <c r="CSB844" s="347"/>
      <c r="CSC844" s="347"/>
      <c r="CSD844" s="347"/>
      <c r="CSE844" s="347"/>
      <c r="CSF844" s="347"/>
      <c r="CSG844" s="347"/>
      <c r="CSH844" s="347"/>
      <c r="CSI844" s="347"/>
      <c r="CSJ844" s="347"/>
      <c r="CSK844" s="347"/>
      <c r="CSL844" s="347"/>
      <c r="CSM844" s="347"/>
      <c r="CSN844" s="347"/>
      <c r="CSO844" s="347"/>
      <c r="CSP844" s="347"/>
      <c r="CSQ844" s="347"/>
      <c r="CSR844" s="347"/>
      <c r="CSS844" s="347"/>
      <c r="CST844" s="347"/>
      <c r="CSU844" s="347"/>
      <c r="CSV844" s="347"/>
      <c r="CSW844" s="347"/>
      <c r="CSX844" s="347"/>
      <c r="CSY844" s="347"/>
      <c r="CSZ844" s="347"/>
      <c r="CTA844" s="347"/>
      <c r="CTB844" s="347"/>
      <c r="CTC844" s="347"/>
      <c r="CTD844" s="347"/>
      <c r="CTE844" s="347"/>
      <c r="CTF844" s="347"/>
      <c r="CTG844" s="347"/>
      <c r="CTH844" s="347"/>
      <c r="CTI844" s="347"/>
      <c r="CTJ844" s="347"/>
      <c r="CTK844" s="347"/>
      <c r="CTL844" s="347"/>
      <c r="CTM844" s="347"/>
      <c r="CTN844" s="347"/>
      <c r="CTO844" s="347"/>
      <c r="CTP844" s="347"/>
      <c r="CTQ844" s="347"/>
      <c r="CTR844" s="347"/>
      <c r="CTS844" s="347"/>
      <c r="CTT844" s="347"/>
      <c r="CTU844" s="347"/>
      <c r="CTV844" s="347"/>
      <c r="CTW844" s="347"/>
      <c r="CTX844" s="347"/>
      <c r="CTY844" s="347"/>
      <c r="CTZ844" s="347"/>
      <c r="CUA844" s="347"/>
      <c r="CUB844" s="347"/>
      <c r="CUC844" s="347"/>
      <c r="CUD844" s="347"/>
      <c r="CUE844" s="347"/>
      <c r="CUF844" s="347"/>
      <c r="CUG844" s="347"/>
      <c r="CUH844" s="347"/>
      <c r="CUI844" s="347"/>
      <c r="CUJ844" s="347"/>
      <c r="CUK844" s="347"/>
      <c r="CUL844" s="347"/>
      <c r="CUM844" s="347"/>
      <c r="CUN844" s="347"/>
      <c r="CUO844" s="347"/>
      <c r="CUP844" s="347"/>
      <c r="CUQ844" s="347"/>
      <c r="CUR844" s="347"/>
      <c r="CUS844" s="347"/>
      <c r="CUT844" s="347"/>
      <c r="CUU844" s="347"/>
      <c r="CUV844" s="347"/>
      <c r="CUW844" s="347"/>
      <c r="CUX844" s="347"/>
      <c r="CUY844" s="347"/>
      <c r="CUZ844" s="347"/>
      <c r="CVA844" s="347"/>
      <c r="CVB844" s="347"/>
      <c r="CVC844" s="347"/>
      <c r="CVD844" s="347"/>
      <c r="CVE844" s="347"/>
      <c r="CVF844" s="347"/>
      <c r="CVG844" s="347"/>
      <c r="CVH844" s="347"/>
      <c r="CVI844" s="347"/>
      <c r="CVJ844" s="347"/>
      <c r="CVK844" s="347"/>
      <c r="CVL844" s="347"/>
      <c r="CVM844" s="347"/>
      <c r="CVN844" s="347"/>
      <c r="CVO844" s="347"/>
      <c r="CVP844" s="347"/>
      <c r="CVQ844" s="347"/>
      <c r="CVR844" s="347"/>
      <c r="CVS844" s="347"/>
      <c r="CVT844" s="347"/>
      <c r="CVU844" s="347"/>
      <c r="CVV844" s="347"/>
      <c r="CVW844" s="347"/>
      <c r="CVX844" s="347"/>
      <c r="CVY844" s="347"/>
      <c r="CVZ844" s="347"/>
      <c r="CWA844" s="347"/>
      <c r="CWB844" s="347"/>
      <c r="CWC844" s="347"/>
      <c r="CWD844" s="347"/>
      <c r="CWE844" s="347"/>
      <c r="CWF844" s="347"/>
      <c r="CWG844" s="347"/>
      <c r="CWH844" s="347"/>
      <c r="CWI844" s="347"/>
      <c r="CWJ844" s="347"/>
      <c r="CWK844" s="347"/>
      <c r="CWL844" s="347"/>
      <c r="CWM844" s="347"/>
      <c r="CWN844" s="347"/>
      <c r="CWO844" s="347"/>
      <c r="CWP844" s="347"/>
      <c r="CWQ844" s="347"/>
      <c r="CWR844" s="347"/>
      <c r="CWS844" s="347"/>
      <c r="CWT844" s="347"/>
      <c r="CWU844" s="347"/>
      <c r="CWV844" s="347"/>
      <c r="CWW844" s="347"/>
      <c r="CWX844" s="347"/>
      <c r="CWY844" s="347"/>
      <c r="CWZ844" s="347"/>
      <c r="CXA844" s="347"/>
      <c r="CXB844" s="347"/>
      <c r="CXC844" s="347"/>
      <c r="CXD844" s="347"/>
      <c r="CXE844" s="347"/>
      <c r="CXF844" s="347"/>
      <c r="CXG844" s="347"/>
      <c r="CXH844" s="347"/>
      <c r="CXI844" s="347"/>
      <c r="CXJ844" s="347"/>
      <c r="CXK844" s="347"/>
      <c r="CXL844" s="347"/>
      <c r="CXM844" s="347"/>
      <c r="CXN844" s="347"/>
      <c r="CXO844" s="347"/>
      <c r="CXP844" s="347"/>
      <c r="CXQ844" s="347"/>
      <c r="CXR844" s="347"/>
      <c r="CXS844" s="347"/>
      <c r="CXT844" s="347"/>
      <c r="CXU844" s="347"/>
      <c r="CXV844" s="347"/>
      <c r="CXW844" s="347"/>
      <c r="CXX844" s="347"/>
      <c r="CXY844" s="347"/>
      <c r="CXZ844" s="347"/>
      <c r="CYA844" s="347"/>
      <c r="CYB844" s="347"/>
      <c r="CYC844" s="347"/>
      <c r="CYD844" s="347"/>
      <c r="CYE844" s="347"/>
      <c r="CYF844" s="347"/>
      <c r="CYG844" s="347"/>
      <c r="CYH844" s="347"/>
      <c r="CYI844" s="347"/>
      <c r="CYJ844" s="347"/>
      <c r="CYK844" s="347"/>
      <c r="CYL844" s="347"/>
      <c r="CYM844" s="347"/>
      <c r="CYN844" s="347"/>
      <c r="CYO844" s="347"/>
      <c r="CYP844" s="347"/>
      <c r="CYQ844" s="347"/>
      <c r="CYR844" s="347"/>
      <c r="CYS844" s="347"/>
      <c r="CYT844" s="347"/>
      <c r="CYU844" s="347"/>
      <c r="CYV844" s="347"/>
      <c r="CYW844" s="347"/>
      <c r="CYX844" s="347"/>
      <c r="CYY844" s="347"/>
      <c r="CYZ844" s="347"/>
      <c r="CZA844" s="347"/>
      <c r="CZB844" s="347"/>
      <c r="CZC844" s="347"/>
      <c r="CZD844" s="347"/>
      <c r="CZE844" s="347"/>
      <c r="CZF844" s="347"/>
      <c r="CZG844" s="347"/>
      <c r="CZH844" s="347"/>
      <c r="CZI844" s="347"/>
      <c r="CZJ844" s="347"/>
      <c r="CZK844" s="347"/>
      <c r="CZL844" s="347"/>
      <c r="CZM844" s="347"/>
      <c r="CZN844" s="347"/>
      <c r="CZO844" s="347"/>
      <c r="CZP844" s="347"/>
      <c r="CZQ844" s="347"/>
      <c r="CZR844" s="347"/>
      <c r="CZS844" s="347"/>
      <c r="CZT844" s="347"/>
      <c r="CZU844" s="347"/>
      <c r="CZV844" s="347"/>
      <c r="CZW844" s="347"/>
      <c r="CZX844" s="347"/>
      <c r="CZY844" s="347"/>
      <c r="CZZ844" s="347"/>
      <c r="DAA844" s="347"/>
      <c r="DAB844" s="347"/>
      <c r="DAC844" s="347"/>
      <c r="DAD844" s="347"/>
      <c r="DAE844" s="347"/>
      <c r="DAF844" s="347"/>
      <c r="DAG844" s="347"/>
      <c r="DAH844" s="347"/>
      <c r="DAI844" s="347"/>
      <c r="DAJ844" s="347"/>
      <c r="DAK844" s="347"/>
      <c r="DAL844" s="347"/>
      <c r="DAM844" s="347"/>
      <c r="DAN844" s="347"/>
      <c r="DAO844" s="347"/>
      <c r="DAP844" s="347"/>
      <c r="DAQ844" s="347"/>
      <c r="DAR844" s="347"/>
      <c r="DAS844" s="347"/>
      <c r="DAT844" s="347"/>
      <c r="DAU844" s="347"/>
      <c r="DAV844" s="347"/>
      <c r="DAW844" s="347"/>
      <c r="DAX844" s="347"/>
      <c r="DAY844" s="347"/>
      <c r="DAZ844" s="347"/>
      <c r="DBA844" s="347"/>
      <c r="DBB844" s="347"/>
      <c r="DBC844" s="347"/>
      <c r="DBD844" s="347"/>
      <c r="DBE844" s="347"/>
      <c r="DBF844" s="347"/>
      <c r="DBG844" s="347"/>
      <c r="DBH844" s="347"/>
      <c r="DBI844" s="347"/>
      <c r="DBJ844" s="347"/>
      <c r="DBK844" s="347"/>
      <c r="DBL844" s="347"/>
      <c r="DBM844" s="347"/>
      <c r="DBN844" s="347"/>
      <c r="DBO844" s="347"/>
      <c r="DBP844" s="347"/>
      <c r="DBQ844" s="347"/>
      <c r="DBR844" s="347"/>
      <c r="DBS844" s="347"/>
      <c r="DBT844" s="347"/>
      <c r="DBU844" s="347"/>
      <c r="DBV844" s="347"/>
      <c r="DBW844" s="347"/>
      <c r="DBX844" s="347"/>
      <c r="DBY844" s="347"/>
      <c r="DBZ844" s="347"/>
      <c r="DCA844" s="347"/>
      <c r="DCB844" s="347"/>
      <c r="DCC844" s="347"/>
      <c r="DCD844" s="347"/>
      <c r="DCE844" s="347"/>
      <c r="DCF844" s="347"/>
      <c r="DCG844" s="347"/>
      <c r="DCH844" s="347"/>
      <c r="DCI844" s="347"/>
      <c r="DCJ844" s="347"/>
      <c r="DCK844" s="347"/>
      <c r="DCL844" s="347"/>
      <c r="DCM844" s="347"/>
      <c r="DCN844" s="347"/>
      <c r="DCO844" s="347"/>
      <c r="DCP844" s="347"/>
      <c r="DCQ844" s="347"/>
      <c r="DCR844" s="347"/>
      <c r="DCS844" s="347"/>
      <c r="DCT844" s="347"/>
      <c r="DCU844" s="347"/>
      <c r="DCV844" s="347"/>
      <c r="DCW844" s="347"/>
      <c r="DCX844" s="347"/>
      <c r="DCY844" s="347"/>
      <c r="DCZ844" s="347"/>
      <c r="DDA844" s="347"/>
      <c r="DDB844" s="347"/>
      <c r="DDC844" s="347"/>
      <c r="DDD844" s="347"/>
      <c r="DDE844" s="347"/>
      <c r="DDF844" s="347"/>
      <c r="DDG844" s="347"/>
      <c r="DDH844" s="347"/>
      <c r="DDI844" s="347"/>
      <c r="DDJ844" s="347"/>
      <c r="DDK844" s="347"/>
      <c r="DDL844" s="347"/>
      <c r="DDM844" s="347"/>
      <c r="DDN844" s="347"/>
      <c r="DDO844" s="347"/>
      <c r="DDP844" s="347"/>
      <c r="DDQ844" s="347"/>
      <c r="DDR844" s="347"/>
      <c r="DDS844" s="347"/>
      <c r="DDT844" s="347"/>
      <c r="DDU844" s="347"/>
      <c r="DDV844" s="347"/>
      <c r="DDW844" s="347"/>
      <c r="DDX844" s="347"/>
      <c r="DDY844" s="347"/>
      <c r="DDZ844" s="347"/>
      <c r="DEA844" s="347"/>
      <c r="DEB844" s="347"/>
      <c r="DEC844" s="347"/>
      <c r="DED844" s="347"/>
      <c r="DEE844" s="347"/>
      <c r="DEF844" s="347"/>
      <c r="DEG844" s="347"/>
      <c r="DEH844" s="347"/>
      <c r="DEI844" s="347"/>
      <c r="DEJ844" s="347"/>
      <c r="DEK844" s="347"/>
      <c r="DEL844" s="347"/>
      <c r="DEM844" s="347"/>
      <c r="DEN844" s="347"/>
      <c r="DEO844" s="347"/>
      <c r="DEP844" s="347"/>
      <c r="DEQ844" s="347"/>
      <c r="DER844" s="347"/>
      <c r="DES844" s="347"/>
      <c r="DET844" s="347"/>
      <c r="DEU844" s="347"/>
      <c r="DEV844" s="347"/>
      <c r="DEW844" s="347"/>
      <c r="DEX844" s="347"/>
      <c r="DEY844" s="347"/>
      <c r="DEZ844" s="347"/>
      <c r="DFA844" s="347"/>
      <c r="DFB844" s="347"/>
      <c r="DFC844" s="347"/>
      <c r="DFD844" s="347"/>
      <c r="DFE844" s="347"/>
      <c r="DFF844" s="347"/>
      <c r="DFG844" s="347"/>
      <c r="DFH844" s="347"/>
      <c r="DFI844" s="347"/>
      <c r="DFJ844" s="347"/>
      <c r="DFK844" s="347"/>
      <c r="DFL844" s="347"/>
      <c r="DFM844" s="347"/>
      <c r="DFN844" s="347"/>
      <c r="DFO844" s="347"/>
      <c r="DFP844" s="347"/>
      <c r="DFQ844" s="347"/>
      <c r="DFR844" s="347"/>
      <c r="DFS844" s="347"/>
      <c r="DFT844" s="347"/>
      <c r="DFU844" s="347"/>
      <c r="DFV844" s="347"/>
      <c r="DFW844" s="347"/>
      <c r="DFX844" s="347"/>
      <c r="DFY844" s="347"/>
      <c r="DFZ844" s="347"/>
      <c r="DGA844" s="347"/>
      <c r="DGB844" s="347"/>
      <c r="DGC844" s="347"/>
      <c r="DGD844" s="347"/>
      <c r="DGE844" s="347"/>
      <c r="DGF844" s="347"/>
      <c r="DGG844" s="347"/>
      <c r="DGH844" s="347"/>
      <c r="DGI844" s="347"/>
      <c r="DGJ844" s="347"/>
      <c r="DGK844" s="347"/>
      <c r="DGL844" s="347"/>
      <c r="DGM844" s="347"/>
      <c r="DGN844" s="347"/>
      <c r="DGO844" s="347"/>
      <c r="DGP844" s="347"/>
      <c r="DGQ844" s="347"/>
      <c r="DGR844" s="347"/>
      <c r="DGS844" s="347"/>
      <c r="DGT844" s="347"/>
      <c r="DGU844" s="347"/>
      <c r="DGV844" s="347"/>
      <c r="DGW844" s="347"/>
      <c r="DGX844" s="347"/>
      <c r="DGY844" s="347"/>
      <c r="DGZ844" s="347"/>
      <c r="DHA844" s="347"/>
      <c r="DHB844" s="347"/>
      <c r="DHC844" s="347"/>
      <c r="DHD844" s="347"/>
      <c r="DHE844" s="347"/>
      <c r="DHF844" s="347"/>
      <c r="DHG844" s="347"/>
      <c r="DHH844" s="347"/>
      <c r="DHI844" s="347"/>
      <c r="DHJ844" s="347"/>
      <c r="DHK844" s="347"/>
      <c r="DHL844" s="347"/>
      <c r="DHM844" s="347"/>
      <c r="DHN844" s="347"/>
      <c r="DHO844" s="347"/>
      <c r="DHP844" s="347"/>
      <c r="DHQ844" s="347"/>
      <c r="DHR844" s="347"/>
      <c r="DHS844" s="347"/>
      <c r="DHT844" s="347"/>
      <c r="DHU844" s="347"/>
      <c r="DHV844" s="347"/>
      <c r="DHW844" s="347"/>
      <c r="DHX844" s="347"/>
      <c r="DHY844" s="347"/>
      <c r="DHZ844" s="347"/>
      <c r="DIA844" s="347"/>
      <c r="DIB844" s="347"/>
      <c r="DIC844" s="347"/>
      <c r="DID844" s="347"/>
      <c r="DIE844" s="347"/>
      <c r="DIF844" s="347"/>
      <c r="DIG844" s="347"/>
      <c r="DIH844" s="347"/>
      <c r="DII844" s="347"/>
      <c r="DIJ844" s="347"/>
      <c r="DIK844" s="347"/>
      <c r="DIL844" s="347"/>
      <c r="DIM844" s="347"/>
      <c r="DIN844" s="347"/>
      <c r="DIO844" s="347"/>
      <c r="DIP844" s="347"/>
      <c r="DIQ844" s="347"/>
      <c r="DIR844" s="347"/>
      <c r="DIS844" s="347"/>
      <c r="DIT844" s="347"/>
      <c r="DIU844" s="347"/>
      <c r="DIV844" s="347"/>
      <c r="DIW844" s="347"/>
      <c r="DIX844" s="347"/>
      <c r="DIY844" s="347"/>
      <c r="DIZ844" s="347"/>
      <c r="DJA844" s="347"/>
      <c r="DJB844" s="347"/>
      <c r="DJC844" s="347"/>
      <c r="DJD844" s="347"/>
      <c r="DJE844" s="347"/>
      <c r="DJF844" s="347"/>
      <c r="DJG844" s="347"/>
      <c r="DJH844" s="347"/>
      <c r="DJI844" s="347"/>
      <c r="DJJ844" s="347"/>
      <c r="DJK844" s="347"/>
      <c r="DJL844" s="347"/>
      <c r="DJM844" s="347"/>
      <c r="DJN844" s="347"/>
      <c r="DJO844" s="347"/>
      <c r="DJP844" s="347"/>
      <c r="DJQ844" s="347"/>
      <c r="DJR844" s="347"/>
      <c r="DJS844" s="347"/>
      <c r="DJT844" s="347"/>
      <c r="DJU844" s="347"/>
      <c r="DJV844" s="347"/>
      <c r="DJW844" s="347"/>
      <c r="DJX844" s="347"/>
      <c r="DJY844" s="347"/>
      <c r="DJZ844" s="347"/>
      <c r="DKA844" s="347"/>
      <c r="DKB844" s="347"/>
      <c r="DKC844" s="347"/>
      <c r="DKD844" s="347"/>
      <c r="DKE844" s="347"/>
      <c r="DKF844" s="347"/>
      <c r="DKG844" s="347"/>
      <c r="DKH844" s="347"/>
      <c r="DKI844" s="347"/>
      <c r="DKJ844" s="347"/>
      <c r="DKK844" s="347"/>
      <c r="DKL844" s="347"/>
      <c r="DKM844" s="347"/>
      <c r="DKN844" s="347"/>
      <c r="DKO844" s="347"/>
      <c r="DKP844" s="347"/>
      <c r="DKQ844" s="347"/>
      <c r="DKR844" s="347"/>
      <c r="DKS844" s="347"/>
      <c r="DKT844" s="347"/>
      <c r="DKU844" s="347"/>
      <c r="DKV844" s="347"/>
      <c r="DKW844" s="347"/>
      <c r="DKX844" s="347"/>
      <c r="DKY844" s="347"/>
      <c r="DKZ844" s="347"/>
      <c r="DLA844" s="347"/>
      <c r="DLB844" s="347"/>
      <c r="DLC844" s="347"/>
      <c r="DLD844" s="347"/>
      <c r="DLE844" s="347"/>
      <c r="DLF844" s="347"/>
      <c r="DLG844" s="347"/>
      <c r="DLH844" s="347"/>
      <c r="DLI844" s="347"/>
      <c r="DLJ844" s="347"/>
      <c r="DLK844" s="347"/>
      <c r="DLL844" s="347"/>
      <c r="DLM844" s="347"/>
      <c r="DLN844" s="347"/>
      <c r="DLO844" s="347"/>
      <c r="DLP844" s="347"/>
      <c r="DLQ844" s="347"/>
      <c r="DLR844" s="347"/>
      <c r="DLS844" s="347"/>
      <c r="DLT844" s="347"/>
      <c r="DLU844" s="347"/>
      <c r="DLV844" s="347"/>
      <c r="DLW844" s="347"/>
      <c r="DLX844" s="347"/>
      <c r="DLY844" s="347"/>
      <c r="DLZ844" s="347"/>
      <c r="DMA844" s="347"/>
      <c r="DMB844" s="347"/>
      <c r="DMC844" s="347"/>
      <c r="DMD844" s="347"/>
      <c r="DME844" s="347"/>
      <c r="DMF844" s="347"/>
      <c r="DMG844" s="347"/>
      <c r="DMH844" s="347"/>
      <c r="DMI844" s="347"/>
      <c r="DMJ844" s="347"/>
      <c r="DMK844" s="347"/>
      <c r="DML844" s="347"/>
      <c r="DMM844" s="347"/>
      <c r="DMN844" s="347"/>
      <c r="DMO844" s="347"/>
      <c r="DMP844" s="347"/>
      <c r="DMQ844" s="347"/>
      <c r="DMR844" s="347"/>
      <c r="DMS844" s="347"/>
      <c r="DMT844" s="347"/>
      <c r="DMU844" s="347"/>
      <c r="DMV844" s="347"/>
      <c r="DMW844" s="347"/>
      <c r="DMX844" s="347"/>
      <c r="DMY844" s="347"/>
      <c r="DMZ844" s="347"/>
      <c r="DNA844" s="347"/>
      <c r="DNB844" s="347"/>
      <c r="DNC844" s="347"/>
      <c r="DND844" s="347"/>
      <c r="DNE844" s="347"/>
      <c r="DNF844" s="347"/>
      <c r="DNG844" s="347"/>
      <c r="DNH844" s="347"/>
      <c r="DNI844" s="347"/>
      <c r="DNJ844" s="347"/>
      <c r="DNK844" s="347"/>
      <c r="DNL844" s="347"/>
      <c r="DNM844" s="347"/>
      <c r="DNN844" s="347"/>
      <c r="DNO844" s="347"/>
      <c r="DNP844" s="347"/>
      <c r="DNQ844" s="347"/>
      <c r="DNR844" s="347"/>
      <c r="DNS844" s="347"/>
      <c r="DNT844" s="347"/>
      <c r="DNU844" s="347"/>
      <c r="DNV844" s="347"/>
      <c r="DNW844" s="347"/>
      <c r="DNX844" s="347"/>
      <c r="DNY844" s="347"/>
      <c r="DNZ844" s="347"/>
      <c r="DOA844" s="347"/>
      <c r="DOB844" s="347"/>
      <c r="DOC844" s="347"/>
      <c r="DOD844" s="347"/>
      <c r="DOE844" s="347"/>
      <c r="DOF844" s="347"/>
      <c r="DOG844" s="347"/>
      <c r="DOH844" s="347"/>
      <c r="DOI844" s="347"/>
      <c r="DOJ844" s="347"/>
      <c r="DOK844" s="347"/>
      <c r="DOL844" s="347"/>
      <c r="DOM844" s="347"/>
      <c r="DON844" s="347"/>
      <c r="DOO844" s="347"/>
      <c r="DOP844" s="347"/>
      <c r="DOQ844" s="347"/>
      <c r="DOR844" s="347"/>
      <c r="DOS844" s="347"/>
      <c r="DOT844" s="347"/>
      <c r="DOU844" s="347"/>
      <c r="DOV844" s="347"/>
      <c r="DOW844" s="347"/>
      <c r="DOX844" s="347"/>
      <c r="DOY844" s="347"/>
      <c r="DOZ844" s="347"/>
      <c r="DPA844" s="347"/>
      <c r="DPB844" s="347"/>
      <c r="DPC844" s="347"/>
      <c r="DPD844" s="347"/>
      <c r="DPE844" s="347"/>
      <c r="DPF844" s="347"/>
      <c r="DPG844" s="347"/>
      <c r="DPH844" s="347"/>
      <c r="DPI844" s="347"/>
      <c r="DPJ844" s="347"/>
      <c r="DPK844" s="347"/>
      <c r="DPL844" s="347"/>
      <c r="DPM844" s="347"/>
      <c r="DPN844" s="347"/>
      <c r="DPO844" s="347"/>
      <c r="DPP844" s="347"/>
      <c r="DPQ844" s="347"/>
      <c r="DPR844" s="347"/>
      <c r="DPS844" s="347"/>
      <c r="DPT844" s="347"/>
      <c r="DPU844" s="347"/>
      <c r="DPV844" s="347"/>
      <c r="DPW844" s="347"/>
      <c r="DPX844" s="347"/>
      <c r="DPY844" s="347"/>
      <c r="DPZ844" s="347"/>
      <c r="DQA844" s="347"/>
      <c r="DQB844" s="347"/>
      <c r="DQC844" s="347"/>
      <c r="DQD844" s="347"/>
      <c r="DQE844" s="347"/>
      <c r="DQF844" s="347"/>
      <c r="DQG844" s="347"/>
      <c r="DQH844" s="347"/>
      <c r="DQI844" s="347"/>
      <c r="DQJ844" s="347"/>
      <c r="DQK844" s="347"/>
      <c r="DQL844" s="347"/>
      <c r="DQM844" s="347"/>
      <c r="DQN844" s="347"/>
      <c r="DQO844" s="347"/>
      <c r="DQP844" s="347"/>
      <c r="DQQ844" s="347"/>
      <c r="DQR844" s="347"/>
      <c r="DQS844" s="347"/>
      <c r="DQT844" s="347"/>
      <c r="DQU844" s="347"/>
      <c r="DQV844" s="347"/>
      <c r="DQW844" s="347"/>
      <c r="DQX844" s="347"/>
      <c r="DQY844" s="347"/>
      <c r="DQZ844" s="347"/>
      <c r="DRA844" s="347"/>
      <c r="DRB844" s="347"/>
      <c r="DRC844" s="347"/>
      <c r="DRD844" s="347"/>
      <c r="DRE844" s="347"/>
      <c r="DRF844" s="347"/>
      <c r="DRG844" s="347"/>
      <c r="DRH844" s="347"/>
      <c r="DRI844" s="347"/>
      <c r="DRJ844" s="347"/>
      <c r="DRK844" s="347"/>
      <c r="DRL844" s="347"/>
      <c r="DRM844" s="347"/>
      <c r="DRN844" s="347"/>
      <c r="DRO844" s="347"/>
      <c r="DRP844" s="347"/>
      <c r="DRQ844" s="347"/>
      <c r="DRR844" s="347"/>
      <c r="DRS844" s="347"/>
      <c r="DRT844" s="347"/>
      <c r="DRU844" s="347"/>
      <c r="DRV844" s="347"/>
      <c r="DRW844" s="347"/>
      <c r="DRX844" s="347"/>
      <c r="DRY844" s="347"/>
      <c r="DRZ844" s="347"/>
      <c r="DSA844" s="347"/>
      <c r="DSB844" s="347"/>
      <c r="DSC844" s="347"/>
      <c r="DSD844" s="347"/>
      <c r="DSE844" s="347"/>
      <c r="DSF844" s="347"/>
      <c r="DSG844" s="347"/>
      <c r="DSH844" s="347"/>
      <c r="DSI844" s="347"/>
      <c r="DSJ844" s="347"/>
      <c r="DSK844" s="347"/>
      <c r="DSL844" s="347"/>
      <c r="DSM844" s="347"/>
      <c r="DSN844" s="347"/>
      <c r="DSO844" s="347"/>
      <c r="DSP844" s="347"/>
      <c r="DSQ844" s="347"/>
      <c r="DSR844" s="347"/>
      <c r="DSS844" s="347"/>
      <c r="DST844" s="347"/>
      <c r="DSU844" s="347"/>
      <c r="DSV844" s="347"/>
      <c r="DSW844" s="347"/>
      <c r="DSX844" s="347"/>
      <c r="DSY844" s="347"/>
      <c r="DSZ844" s="347"/>
      <c r="DTA844" s="347"/>
      <c r="DTB844" s="347"/>
      <c r="DTC844" s="347"/>
      <c r="DTD844" s="347"/>
      <c r="DTE844" s="347"/>
      <c r="DTF844" s="347"/>
      <c r="DTG844" s="347"/>
      <c r="DTH844" s="347"/>
      <c r="DTI844" s="347"/>
      <c r="DTJ844" s="347"/>
      <c r="DTK844" s="347"/>
      <c r="DTL844" s="347"/>
      <c r="DTM844" s="347"/>
      <c r="DTN844" s="347"/>
      <c r="DTO844" s="347"/>
      <c r="DTP844" s="347"/>
      <c r="DTQ844" s="347"/>
      <c r="DTR844" s="347"/>
      <c r="DTS844" s="347"/>
      <c r="DTT844" s="347"/>
      <c r="DTU844" s="347"/>
      <c r="DTV844" s="347"/>
      <c r="DTW844" s="347"/>
      <c r="DTX844" s="347"/>
      <c r="DTY844" s="347"/>
      <c r="DTZ844" s="347"/>
      <c r="DUA844" s="347"/>
      <c r="DUB844" s="347"/>
      <c r="DUC844" s="347"/>
      <c r="DUD844" s="347"/>
      <c r="DUE844" s="347"/>
      <c r="DUF844" s="347"/>
      <c r="DUG844" s="347"/>
      <c r="DUH844" s="347"/>
      <c r="DUI844" s="347"/>
      <c r="DUJ844" s="347"/>
      <c r="DUK844" s="347"/>
      <c r="DUL844" s="347"/>
      <c r="DUM844" s="347"/>
      <c r="DUN844" s="347"/>
      <c r="DUO844" s="347"/>
      <c r="DUP844" s="347"/>
      <c r="DUQ844" s="347"/>
      <c r="DUR844" s="347"/>
      <c r="DUS844" s="347"/>
      <c r="DUT844" s="347"/>
      <c r="DUU844" s="347"/>
      <c r="DUV844" s="347"/>
      <c r="DUW844" s="347"/>
      <c r="DUX844" s="347"/>
      <c r="DUY844" s="347"/>
      <c r="DUZ844" s="347"/>
      <c r="DVA844" s="347"/>
      <c r="DVB844" s="347"/>
      <c r="DVC844" s="347"/>
      <c r="DVD844" s="347"/>
      <c r="DVE844" s="347"/>
      <c r="DVF844" s="347"/>
      <c r="DVG844" s="347"/>
      <c r="DVH844" s="347"/>
      <c r="DVI844" s="347"/>
      <c r="DVJ844" s="347"/>
      <c r="DVK844" s="347"/>
      <c r="DVL844" s="347"/>
      <c r="DVM844" s="347"/>
      <c r="DVN844" s="347"/>
      <c r="DVO844" s="347"/>
      <c r="DVP844" s="347"/>
      <c r="DVQ844" s="347"/>
      <c r="DVR844" s="347"/>
      <c r="DVS844" s="347"/>
      <c r="DVT844" s="347"/>
      <c r="DVU844" s="347"/>
      <c r="DVV844" s="347"/>
      <c r="DVW844" s="347"/>
      <c r="DVX844" s="347"/>
      <c r="DVY844" s="347"/>
      <c r="DVZ844" s="347"/>
      <c r="DWA844" s="347"/>
      <c r="DWB844" s="347"/>
      <c r="DWC844" s="347"/>
      <c r="DWD844" s="347"/>
      <c r="DWE844" s="347"/>
      <c r="DWF844" s="347"/>
      <c r="DWG844" s="347"/>
      <c r="DWH844" s="347"/>
      <c r="DWI844" s="347"/>
      <c r="DWJ844" s="347"/>
      <c r="DWK844" s="347"/>
      <c r="DWL844" s="347"/>
      <c r="DWM844" s="347"/>
      <c r="DWN844" s="347"/>
      <c r="DWO844" s="347"/>
      <c r="DWP844" s="347"/>
      <c r="DWQ844" s="347"/>
      <c r="DWR844" s="347"/>
      <c r="DWS844" s="347"/>
      <c r="DWT844" s="347"/>
      <c r="DWU844" s="347"/>
      <c r="DWV844" s="347"/>
      <c r="DWW844" s="347"/>
      <c r="DWX844" s="347"/>
      <c r="DWY844" s="347"/>
      <c r="DWZ844" s="347"/>
      <c r="DXA844" s="347"/>
      <c r="DXB844" s="347"/>
      <c r="DXC844" s="347"/>
      <c r="DXD844" s="347"/>
      <c r="DXE844" s="347"/>
      <c r="DXF844" s="347"/>
      <c r="DXG844" s="347"/>
      <c r="DXH844" s="347"/>
      <c r="DXI844" s="347"/>
      <c r="DXJ844" s="347"/>
      <c r="DXK844" s="347"/>
      <c r="DXL844" s="347"/>
      <c r="DXM844" s="347"/>
      <c r="DXN844" s="347"/>
      <c r="DXO844" s="347"/>
      <c r="DXP844" s="347"/>
      <c r="DXQ844" s="347"/>
      <c r="DXR844" s="347"/>
      <c r="DXS844" s="347"/>
      <c r="DXT844" s="347"/>
      <c r="DXU844" s="347"/>
      <c r="DXV844" s="347"/>
      <c r="DXW844" s="347"/>
      <c r="DXX844" s="347"/>
      <c r="DXY844" s="347"/>
      <c r="DXZ844" s="347"/>
      <c r="DYA844" s="347"/>
      <c r="DYB844" s="347"/>
      <c r="DYC844" s="347"/>
      <c r="DYD844" s="347"/>
      <c r="DYE844" s="347"/>
      <c r="DYF844" s="347"/>
      <c r="DYG844" s="347"/>
      <c r="DYH844" s="347"/>
      <c r="DYI844" s="347"/>
      <c r="DYJ844" s="347"/>
      <c r="DYK844" s="347"/>
      <c r="DYL844" s="347"/>
      <c r="DYM844" s="347"/>
      <c r="DYN844" s="347"/>
      <c r="DYO844" s="347"/>
      <c r="DYP844" s="347"/>
      <c r="DYQ844" s="347"/>
      <c r="DYR844" s="347"/>
      <c r="DYS844" s="347"/>
      <c r="DYT844" s="347"/>
      <c r="DYU844" s="347"/>
      <c r="DYV844" s="347"/>
      <c r="DYW844" s="347"/>
      <c r="DYX844" s="347"/>
      <c r="DYY844" s="347"/>
      <c r="DYZ844" s="347"/>
      <c r="DZA844" s="347"/>
      <c r="DZB844" s="347"/>
      <c r="DZC844" s="347"/>
      <c r="DZD844" s="347"/>
      <c r="DZE844" s="347"/>
      <c r="DZF844" s="347"/>
      <c r="DZG844" s="347"/>
      <c r="DZH844" s="347"/>
      <c r="DZI844" s="347"/>
      <c r="DZJ844" s="347"/>
      <c r="DZK844" s="347"/>
      <c r="DZL844" s="347"/>
      <c r="DZM844" s="347"/>
      <c r="DZN844" s="347"/>
      <c r="DZO844" s="347"/>
      <c r="DZP844" s="347"/>
      <c r="DZQ844" s="347"/>
      <c r="DZR844" s="347"/>
      <c r="DZS844" s="347"/>
      <c r="DZT844" s="347"/>
      <c r="DZU844" s="347"/>
      <c r="DZV844" s="347"/>
      <c r="DZW844" s="347"/>
      <c r="DZX844" s="347"/>
      <c r="DZY844" s="347"/>
      <c r="DZZ844" s="347"/>
      <c r="EAA844" s="347"/>
      <c r="EAB844" s="347"/>
      <c r="EAC844" s="347"/>
      <c r="EAD844" s="347"/>
      <c r="EAE844" s="347"/>
      <c r="EAF844" s="347"/>
      <c r="EAG844" s="347"/>
      <c r="EAH844" s="347"/>
      <c r="EAI844" s="347"/>
      <c r="EAJ844" s="347"/>
      <c r="EAK844" s="347"/>
      <c r="EAL844" s="347"/>
      <c r="EAM844" s="347"/>
      <c r="EAN844" s="347"/>
      <c r="EAO844" s="347"/>
      <c r="EAP844" s="347"/>
      <c r="EAQ844" s="347"/>
      <c r="EAR844" s="347"/>
      <c r="EAS844" s="347"/>
      <c r="EAT844" s="347"/>
      <c r="EAU844" s="347"/>
      <c r="EAV844" s="347"/>
      <c r="EAW844" s="347"/>
      <c r="EAX844" s="347"/>
      <c r="EAY844" s="347"/>
      <c r="EAZ844" s="347"/>
      <c r="EBA844" s="347"/>
      <c r="EBB844" s="347"/>
      <c r="EBC844" s="347"/>
      <c r="EBD844" s="347"/>
      <c r="EBE844" s="347"/>
      <c r="EBF844" s="347"/>
      <c r="EBG844" s="347"/>
      <c r="EBH844" s="347"/>
      <c r="EBI844" s="347"/>
      <c r="EBJ844" s="347"/>
      <c r="EBK844" s="347"/>
      <c r="EBL844" s="347"/>
      <c r="EBM844" s="347"/>
      <c r="EBN844" s="347"/>
      <c r="EBO844" s="347"/>
      <c r="EBP844" s="347"/>
      <c r="EBQ844" s="347"/>
      <c r="EBR844" s="347"/>
      <c r="EBS844" s="347"/>
      <c r="EBT844" s="347"/>
      <c r="EBU844" s="347"/>
      <c r="EBV844" s="347"/>
      <c r="EBW844" s="347"/>
      <c r="EBX844" s="347"/>
      <c r="EBY844" s="347"/>
      <c r="EBZ844" s="347"/>
      <c r="ECA844" s="347"/>
      <c r="ECB844" s="347"/>
      <c r="ECC844" s="347"/>
      <c r="ECD844" s="347"/>
      <c r="ECE844" s="347"/>
      <c r="ECF844" s="347"/>
      <c r="ECG844" s="347"/>
      <c r="ECH844" s="347"/>
      <c r="ECI844" s="347"/>
      <c r="ECJ844" s="347"/>
      <c r="ECK844" s="347"/>
      <c r="ECL844" s="347"/>
      <c r="ECM844" s="347"/>
      <c r="ECN844" s="347"/>
      <c r="ECO844" s="347"/>
      <c r="ECP844" s="347"/>
      <c r="ECQ844" s="347"/>
      <c r="ECR844" s="347"/>
      <c r="ECS844" s="347"/>
      <c r="ECT844" s="347"/>
      <c r="ECU844" s="347"/>
      <c r="ECV844" s="347"/>
      <c r="ECW844" s="347"/>
      <c r="ECX844" s="347"/>
      <c r="ECY844" s="347"/>
      <c r="ECZ844" s="347"/>
      <c r="EDA844" s="347"/>
      <c r="EDB844" s="347"/>
      <c r="EDC844" s="347"/>
      <c r="EDD844" s="347"/>
      <c r="EDE844" s="347"/>
      <c r="EDF844" s="347"/>
      <c r="EDG844" s="347"/>
      <c r="EDH844" s="347"/>
      <c r="EDI844" s="347"/>
      <c r="EDJ844" s="347"/>
      <c r="EDK844" s="347"/>
      <c r="EDL844" s="347"/>
      <c r="EDM844" s="347"/>
      <c r="EDN844" s="347"/>
      <c r="EDO844" s="347"/>
      <c r="EDP844" s="347"/>
      <c r="EDQ844" s="347"/>
      <c r="EDR844" s="347"/>
      <c r="EDS844" s="347"/>
      <c r="EDT844" s="347"/>
      <c r="EDU844" s="347"/>
      <c r="EDV844" s="347"/>
      <c r="EDW844" s="347"/>
      <c r="EDX844" s="347"/>
      <c r="EDY844" s="347"/>
      <c r="EDZ844" s="347"/>
      <c r="EEA844" s="347"/>
      <c r="EEB844" s="347"/>
      <c r="EEC844" s="347"/>
      <c r="EED844" s="347"/>
      <c r="EEE844" s="347"/>
      <c r="EEF844" s="347"/>
      <c r="EEG844" s="347"/>
      <c r="EEH844" s="347"/>
      <c r="EEI844" s="347"/>
      <c r="EEJ844" s="347"/>
      <c r="EEK844" s="347"/>
      <c r="EEL844" s="347"/>
      <c r="EEM844" s="347"/>
      <c r="EEN844" s="347"/>
      <c r="EEO844" s="347"/>
      <c r="EEP844" s="347"/>
      <c r="EEQ844" s="347"/>
      <c r="EER844" s="347"/>
      <c r="EES844" s="347"/>
      <c r="EET844" s="347"/>
      <c r="EEU844" s="347"/>
      <c r="EEV844" s="347"/>
      <c r="EEW844" s="347"/>
      <c r="EEX844" s="347"/>
      <c r="EEY844" s="347"/>
      <c r="EEZ844" s="347"/>
      <c r="EFA844" s="347"/>
      <c r="EFB844" s="347"/>
      <c r="EFC844" s="347"/>
      <c r="EFD844" s="347"/>
      <c r="EFE844" s="347"/>
      <c r="EFF844" s="347"/>
      <c r="EFG844" s="347"/>
      <c r="EFH844" s="347"/>
      <c r="EFI844" s="347"/>
      <c r="EFJ844" s="347"/>
      <c r="EFK844" s="347"/>
      <c r="EFL844" s="347"/>
      <c r="EFM844" s="347"/>
      <c r="EFN844" s="347"/>
      <c r="EFO844" s="347"/>
      <c r="EFP844" s="347"/>
      <c r="EFQ844" s="347"/>
      <c r="EFR844" s="347"/>
      <c r="EFS844" s="347"/>
      <c r="EFT844" s="347"/>
      <c r="EFU844" s="347"/>
      <c r="EFV844" s="347"/>
      <c r="EFW844" s="347"/>
      <c r="EFX844" s="347"/>
      <c r="EFY844" s="347"/>
      <c r="EFZ844" s="347"/>
      <c r="EGA844" s="347"/>
      <c r="EGB844" s="347"/>
      <c r="EGC844" s="347"/>
      <c r="EGD844" s="347"/>
      <c r="EGE844" s="347"/>
      <c r="EGF844" s="347"/>
      <c r="EGG844" s="347"/>
      <c r="EGH844" s="347"/>
      <c r="EGI844" s="347"/>
      <c r="EGJ844" s="347"/>
      <c r="EGK844" s="347"/>
      <c r="EGL844" s="347"/>
      <c r="EGM844" s="347"/>
      <c r="EGN844" s="347"/>
      <c r="EGO844" s="347"/>
      <c r="EGP844" s="347"/>
      <c r="EGQ844" s="347"/>
      <c r="EGR844" s="347"/>
      <c r="EGS844" s="347"/>
      <c r="EGT844" s="347"/>
      <c r="EGU844" s="347"/>
      <c r="EGV844" s="347"/>
      <c r="EGW844" s="347"/>
      <c r="EGX844" s="347"/>
      <c r="EGY844" s="347"/>
      <c r="EGZ844" s="347"/>
      <c r="EHA844" s="347"/>
      <c r="EHB844" s="347"/>
      <c r="EHC844" s="347"/>
      <c r="EHD844" s="347"/>
      <c r="EHE844" s="347"/>
      <c r="EHF844" s="347"/>
      <c r="EHG844" s="347"/>
      <c r="EHH844" s="347"/>
      <c r="EHI844" s="347"/>
      <c r="EHJ844" s="347"/>
      <c r="EHK844" s="347"/>
      <c r="EHL844" s="347"/>
      <c r="EHM844" s="347"/>
      <c r="EHN844" s="347"/>
      <c r="EHO844" s="347"/>
      <c r="EHP844" s="347"/>
      <c r="EHQ844" s="347"/>
      <c r="EHR844" s="347"/>
      <c r="EHS844" s="347"/>
      <c r="EHT844" s="347"/>
      <c r="EHU844" s="347"/>
      <c r="EHV844" s="347"/>
      <c r="EHW844" s="347"/>
      <c r="EHX844" s="347"/>
      <c r="EHY844" s="347"/>
      <c r="EHZ844" s="347"/>
      <c r="EIA844" s="347"/>
      <c r="EIB844" s="347"/>
      <c r="EIC844" s="347"/>
      <c r="EID844" s="347"/>
      <c r="EIE844" s="347"/>
      <c r="EIF844" s="347"/>
      <c r="EIG844" s="347"/>
      <c r="EIH844" s="347"/>
      <c r="EII844" s="347"/>
      <c r="EIJ844" s="347"/>
      <c r="EIK844" s="347"/>
      <c r="EIL844" s="347"/>
      <c r="EIM844" s="347"/>
      <c r="EIN844" s="347"/>
      <c r="EIO844" s="347"/>
      <c r="EIP844" s="347"/>
      <c r="EIQ844" s="347"/>
      <c r="EIR844" s="347"/>
      <c r="EIS844" s="347"/>
      <c r="EIT844" s="347"/>
      <c r="EIU844" s="347"/>
      <c r="EIV844" s="347"/>
      <c r="EIW844" s="347"/>
      <c r="EIX844" s="347"/>
      <c r="EIY844" s="347"/>
      <c r="EIZ844" s="347"/>
      <c r="EJA844" s="347"/>
      <c r="EJB844" s="347"/>
      <c r="EJC844" s="347"/>
      <c r="EJD844" s="347"/>
      <c r="EJE844" s="347"/>
      <c r="EJF844" s="347"/>
      <c r="EJG844" s="347"/>
      <c r="EJH844" s="347"/>
      <c r="EJI844" s="347"/>
      <c r="EJJ844" s="347"/>
      <c r="EJK844" s="347"/>
      <c r="EJL844" s="347"/>
      <c r="EJM844" s="347"/>
      <c r="EJN844" s="347"/>
      <c r="EJO844" s="347"/>
      <c r="EJP844" s="347"/>
      <c r="EJQ844" s="347"/>
      <c r="EJR844" s="347"/>
      <c r="EJS844" s="347"/>
      <c r="EJT844" s="347"/>
      <c r="EJU844" s="347"/>
      <c r="EJV844" s="347"/>
      <c r="EJW844" s="347"/>
      <c r="EJX844" s="347"/>
      <c r="EJY844" s="347"/>
      <c r="EJZ844" s="347"/>
      <c r="EKA844" s="347"/>
      <c r="EKB844" s="347"/>
      <c r="EKC844" s="347"/>
      <c r="EKD844" s="347"/>
      <c r="EKE844" s="347"/>
      <c r="EKF844" s="347"/>
      <c r="EKG844" s="347"/>
      <c r="EKH844" s="347"/>
      <c r="EKI844" s="347"/>
      <c r="EKJ844" s="347"/>
      <c r="EKK844" s="347"/>
      <c r="EKL844" s="347"/>
      <c r="EKM844" s="347"/>
      <c r="EKN844" s="347"/>
      <c r="EKO844" s="347"/>
      <c r="EKP844" s="347"/>
      <c r="EKQ844" s="347"/>
      <c r="EKR844" s="347"/>
      <c r="EKS844" s="347"/>
      <c r="EKT844" s="347"/>
      <c r="EKU844" s="347"/>
      <c r="EKV844" s="347"/>
      <c r="EKW844" s="347"/>
      <c r="EKX844" s="347"/>
      <c r="EKY844" s="347"/>
      <c r="EKZ844" s="347"/>
      <c r="ELA844" s="347"/>
      <c r="ELB844" s="347"/>
      <c r="ELC844" s="347"/>
      <c r="ELD844" s="347"/>
      <c r="ELE844" s="347"/>
      <c r="ELF844" s="347"/>
      <c r="ELG844" s="347"/>
      <c r="ELH844" s="347"/>
      <c r="ELI844" s="347"/>
      <c r="ELJ844" s="347"/>
      <c r="ELK844" s="347"/>
      <c r="ELL844" s="347"/>
      <c r="ELM844" s="347"/>
      <c r="ELN844" s="347"/>
      <c r="ELO844" s="347"/>
      <c r="ELP844" s="347"/>
      <c r="ELQ844" s="347"/>
      <c r="ELR844" s="347"/>
      <c r="ELS844" s="347"/>
      <c r="ELT844" s="347"/>
      <c r="ELU844" s="347"/>
      <c r="ELV844" s="347"/>
      <c r="ELW844" s="347"/>
      <c r="ELX844" s="347"/>
      <c r="ELY844" s="347"/>
      <c r="ELZ844" s="347"/>
      <c r="EMA844" s="347"/>
      <c r="EMB844" s="347"/>
      <c r="EMC844" s="347"/>
      <c r="EMD844" s="347"/>
      <c r="EME844" s="347"/>
      <c r="EMF844" s="347"/>
      <c r="EMG844" s="347"/>
      <c r="EMH844" s="347"/>
      <c r="EMI844" s="347"/>
      <c r="EMJ844" s="347"/>
      <c r="EMK844" s="347"/>
      <c r="EML844" s="347"/>
      <c r="EMM844" s="347"/>
      <c r="EMN844" s="347"/>
      <c r="EMO844" s="347"/>
      <c r="EMP844" s="347"/>
      <c r="EMQ844" s="347"/>
      <c r="EMR844" s="347"/>
      <c r="EMS844" s="347"/>
      <c r="EMT844" s="347"/>
      <c r="EMU844" s="347"/>
      <c r="EMV844" s="347"/>
      <c r="EMW844" s="347"/>
      <c r="EMX844" s="347"/>
      <c r="EMY844" s="347"/>
      <c r="EMZ844" s="347"/>
      <c r="ENA844" s="347"/>
      <c r="ENB844" s="347"/>
      <c r="ENC844" s="347"/>
      <c r="END844" s="347"/>
      <c r="ENE844" s="347"/>
      <c r="ENF844" s="347"/>
      <c r="ENG844" s="347"/>
      <c r="ENH844" s="347"/>
      <c r="ENI844" s="347"/>
      <c r="ENJ844" s="347"/>
      <c r="ENK844" s="347"/>
      <c r="ENL844" s="347"/>
      <c r="ENM844" s="347"/>
      <c r="ENN844" s="347"/>
      <c r="ENO844" s="347"/>
      <c r="ENP844" s="347"/>
      <c r="ENQ844" s="347"/>
      <c r="ENR844" s="347"/>
      <c r="ENS844" s="347"/>
      <c r="ENT844" s="347"/>
      <c r="ENU844" s="347"/>
      <c r="ENV844" s="347"/>
      <c r="ENW844" s="347"/>
      <c r="ENX844" s="347"/>
      <c r="ENY844" s="347"/>
      <c r="ENZ844" s="347"/>
      <c r="EOA844" s="347"/>
      <c r="EOB844" s="347"/>
      <c r="EOC844" s="347"/>
      <c r="EOD844" s="347"/>
      <c r="EOE844" s="347"/>
      <c r="EOF844" s="347"/>
      <c r="EOG844" s="347"/>
      <c r="EOH844" s="347"/>
      <c r="EOI844" s="347"/>
      <c r="EOJ844" s="347"/>
      <c r="EOK844" s="347"/>
      <c r="EOL844" s="347"/>
      <c r="EOM844" s="347"/>
      <c r="EON844" s="347"/>
      <c r="EOO844" s="347"/>
      <c r="EOP844" s="347"/>
      <c r="EOQ844" s="347"/>
      <c r="EOR844" s="347"/>
      <c r="EOS844" s="347"/>
      <c r="EOT844" s="347"/>
      <c r="EOU844" s="347"/>
      <c r="EOV844" s="347"/>
      <c r="EOW844" s="347"/>
      <c r="EOX844" s="347"/>
      <c r="EOY844" s="347"/>
      <c r="EOZ844" s="347"/>
      <c r="EPA844" s="347"/>
      <c r="EPB844" s="347"/>
      <c r="EPC844" s="347"/>
      <c r="EPD844" s="347"/>
      <c r="EPE844" s="347"/>
      <c r="EPF844" s="347"/>
      <c r="EPG844" s="347"/>
      <c r="EPH844" s="347"/>
      <c r="EPI844" s="347"/>
      <c r="EPJ844" s="347"/>
      <c r="EPK844" s="347"/>
      <c r="EPL844" s="347"/>
      <c r="EPM844" s="347"/>
      <c r="EPN844" s="347"/>
      <c r="EPO844" s="347"/>
      <c r="EPP844" s="347"/>
      <c r="EPQ844" s="347"/>
      <c r="EPR844" s="347"/>
      <c r="EPS844" s="347"/>
      <c r="EPT844" s="347"/>
      <c r="EPU844" s="347"/>
      <c r="EPV844" s="347"/>
      <c r="EPW844" s="347"/>
      <c r="EPX844" s="347"/>
      <c r="EPY844" s="347"/>
      <c r="EPZ844" s="347"/>
      <c r="EQA844" s="347"/>
      <c r="EQB844" s="347"/>
      <c r="EQC844" s="347"/>
      <c r="EQD844" s="347"/>
      <c r="EQE844" s="347"/>
      <c r="EQF844" s="347"/>
      <c r="EQG844" s="347"/>
      <c r="EQH844" s="347"/>
      <c r="EQI844" s="347"/>
      <c r="EQJ844" s="347"/>
      <c r="EQK844" s="347"/>
      <c r="EQL844" s="347"/>
      <c r="EQM844" s="347"/>
      <c r="EQN844" s="347"/>
      <c r="EQO844" s="347"/>
      <c r="EQP844" s="347"/>
      <c r="EQQ844" s="347"/>
      <c r="EQR844" s="347"/>
      <c r="EQS844" s="347"/>
      <c r="EQT844" s="347"/>
      <c r="EQU844" s="347"/>
      <c r="EQV844" s="347"/>
      <c r="EQW844" s="347"/>
      <c r="EQX844" s="347"/>
      <c r="EQY844" s="347"/>
      <c r="EQZ844" s="347"/>
      <c r="ERA844" s="347"/>
      <c r="ERB844" s="347"/>
      <c r="ERC844" s="347"/>
      <c r="ERD844" s="347"/>
      <c r="ERE844" s="347"/>
      <c r="ERF844" s="347"/>
      <c r="ERG844" s="347"/>
      <c r="ERH844" s="347"/>
      <c r="ERI844" s="347"/>
      <c r="ERJ844" s="347"/>
      <c r="ERK844" s="347"/>
      <c r="ERL844" s="347"/>
      <c r="ERM844" s="347"/>
      <c r="ERN844" s="347"/>
      <c r="ERO844" s="347"/>
      <c r="ERP844" s="347"/>
      <c r="ERQ844" s="347"/>
      <c r="ERR844" s="347"/>
      <c r="ERS844" s="347"/>
      <c r="ERT844" s="347"/>
      <c r="ERU844" s="347"/>
      <c r="ERV844" s="347"/>
      <c r="ERW844" s="347"/>
      <c r="ERX844" s="347"/>
      <c r="ERY844" s="347"/>
      <c r="ERZ844" s="347"/>
      <c r="ESA844" s="347"/>
      <c r="ESB844" s="347"/>
      <c r="ESC844" s="347"/>
      <c r="ESD844" s="347"/>
      <c r="ESE844" s="347"/>
      <c r="ESF844" s="347"/>
      <c r="ESG844" s="347"/>
      <c r="ESH844" s="347"/>
      <c r="ESI844" s="347"/>
      <c r="ESJ844" s="347"/>
      <c r="ESK844" s="347"/>
      <c r="ESL844" s="347"/>
      <c r="ESM844" s="347"/>
      <c r="ESN844" s="347"/>
      <c r="ESO844" s="347"/>
      <c r="ESP844" s="347"/>
      <c r="ESQ844" s="347"/>
      <c r="ESR844" s="347"/>
      <c r="ESS844" s="347"/>
      <c r="EST844" s="347"/>
      <c r="ESU844" s="347"/>
      <c r="ESV844" s="347"/>
      <c r="ESW844" s="347"/>
      <c r="ESX844" s="347"/>
      <c r="ESY844" s="347"/>
      <c r="ESZ844" s="347"/>
      <c r="ETA844" s="347"/>
      <c r="ETB844" s="347"/>
      <c r="ETC844" s="347"/>
      <c r="ETD844" s="347"/>
      <c r="ETE844" s="347"/>
      <c r="ETF844" s="347"/>
      <c r="ETG844" s="347"/>
      <c r="ETH844" s="347"/>
      <c r="ETI844" s="347"/>
      <c r="ETJ844" s="347"/>
      <c r="ETK844" s="347"/>
      <c r="ETL844" s="347"/>
      <c r="ETM844" s="347"/>
      <c r="ETN844" s="347"/>
      <c r="ETO844" s="347"/>
      <c r="ETP844" s="347"/>
      <c r="ETQ844" s="347"/>
      <c r="ETR844" s="347"/>
      <c r="ETS844" s="347"/>
      <c r="ETT844" s="347"/>
      <c r="ETU844" s="347"/>
      <c r="ETV844" s="347"/>
      <c r="ETW844" s="347"/>
      <c r="ETX844" s="347"/>
      <c r="ETY844" s="347"/>
      <c r="ETZ844" s="347"/>
      <c r="EUA844" s="347"/>
      <c r="EUB844" s="347"/>
      <c r="EUC844" s="347"/>
      <c r="EUD844" s="347"/>
      <c r="EUE844" s="347"/>
      <c r="EUF844" s="347"/>
      <c r="EUG844" s="347"/>
      <c r="EUH844" s="347"/>
      <c r="EUI844" s="347"/>
      <c r="EUJ844" s="347"/>
      <c r="EUK844" s="347"/>
      <c r="EUL844" s="347"/>
      <c r="EUM844" s="347"/>
      <c r="EUN844" s="347"/>
      <c r="EUO844" s="347"/>
      <c r="EUP844" s="347"/>
      <c r="EUQ844" s="347"/>
      <c r="EUR844" s="347"/>
      <c r="EUS844" s="347"/>
      <c r="EUT844" s="347"/>
      <c r="EUU844" s="347"/>
      <c r="EUV844" s="347"/>
      <c r="EUW844" s="347"/>
      <c r="EUX844" s="347"/>
      <c r="EUY844" s="347"/>
      <c r="EUZ844" s="347"/>
      <c r="EVA844" s="347"/>
      <c r="EVB844" s="347"/>
      <c r="EVC844" s="347"/>
      <c r="EVD844" s="347"/>
      <c r="EVE844" s="347"/>
      <c r="EVF844" s="347"/>
      <c r="EVG844" s="347"/>
      <c r="EVH844" s="347"/>
      <c r="EVI844" s="347"/>
      <c r="EVJ844" s="347"/>
      <c r="EVK844" s="347"/>
      <c r="EVL844" s="347"/>
      <c r="EVM844" s="347"/>
      <c r="EVN844" s="347"/>
      <c r="EVO844" s="347"/>
      <c r="EVP844" s="347"/>
      <c r="EVQ844" s="347"/>
      <c r="EVR844" s="347"/>
      <c r="EVS844" s="347"/>
      <c r="EVT844" s="347"/>
      <c r="EVU844" s="347"/>
      <c r="EVV844" s="347"/>
      <c r="EVW844" s="347"/>
      <c r="EVX844" s="347"/>
      <c r="EVY844" s="347"/>
      <c r="EVZ844" s="347"/>
      <c r="EWA844" s="347"/>
      <c r="EWB844" s="347"/>
      <c r="EWC844" s="347"/>
      <c r="EWD844" s="347"/>
      <c r="EWE844" s="347"/>
      <c r="EWF844" s="347"/>
      <c r="EWG844" s="347"/>
      <c r="EWH844" s="347"/>
      <c r="EWI844" s="347"/>
      <c r="EWJ844" s="347"/>
      <c r="EWK844" s="347"/>
      <c r="EWL844" s="347"/>
      <c r="EWM844" s="347"/>
      <c r="EWN844" s="347"/>
      <c r="EWO844" s="347"/>
      <c r="EWP844" s="347"/>
      <c r="EWQ844" s="347"/>
      <c r="EWR844" s="347"/>
      <c r="EWS844" s="347"/>
      <c r="EWT844" s="347"/>
      <c r="EWU844" s="347"/>
      <c r="EWV844" s="347"/>
      <c r="EWW844" s="347"/>
      <c r="EWX844" s="347"/>
      <c r="EWY844" s="347"/>
      <c r="EWZ844" s="347"/>
      <c r="EXA844" s="347"/>
      <c r="EXB844" s="347"/>
      <c r="EXC844" s="347"/>
      <c r="EXD844" s="347"/>
      <c r="EXE844" s="347"/>
      <c r="EXF844" s="347"/>
      <c r="EXG844" s="347"/>
      <c r="EXH844" s="347"/>
      <c r="EXI844" s="347"/>
      <c r="EXJ844" s="347"/>
      <c r="EXK844" s="347"/>
      <c r="EXL844" s="347"/>
      <c r="EXM844" s="347"/>
      <c r="EXN844" s="347"/>
      <c r="EXO844" s="347"/>
      <c r="EXP844" s="347"/>
      <c r="EXQ844" s="347"/>
      <c r="EXR844" s="347"/>
      <c r="EXS844" s="347"/>
      <c r="EXT844" s="347"/>
      <c r="EXU844" s="347"/>
      <c r="EXV844" s="347"/>
      <c r="EXW844" s="347"/>
      <c r="EXX844" s="347"/>
      <c r="EXY844" s="347"/>
      <c r="EXZ844" s="347"/>
      <c r="EYA844" s="347"/>
      <c r="EYB844" s="347"/>
      <c r="EYC844" s="347"/>
      <c r="EYD844" s="347"/>
      <c r="EYE844" s="347"/>
      <c r="EYF844" s="347"/>
      <c r="EYG844" s="347"/>
      <c r="EYH844" s="347"/>
      <c r="EYI844" s="347"/>
      <c r="EYJ844" s="347"/>
      <c r="EYK844" s="347"/>
      <c r="EYL844" s="347"/>
      <c r="EYM844" s="347"/>
      <c r="EYN844" s="347"/>
      <c r="EYO844" s="347"/>
      <c r="EYP844" s="347"/>
      <c r="EYQ844" s="347"/>
      <c r="EYR844" s="347"/>
      <c r="EYS844" s="347"/>
      <c r="EYT844" s="347"/>
      <c r="EYU844" s="347"/>
      <c r="EYV844" s="347"/>
      <c r="EYW844" s="347"/>
      <c r="EYX844" s="347"/>
      <c r="EYY844" s="347"/>
      <c r="EYZ844" s="347"/>
      <c r="EZA844" s="347"/>
      <c r="EZB844" s="347"/>
      <c r="EZC844" s="347"/>
      <c r="EZD844" s="347"/>
      <c r="EZE844" s="347"/>
      <c r="EZF844" s="347"/>
      <c r="EZG844" s="347"/>
      <c r="EZH844" s="347"/>
      <c r="EZI844" s="347"/>
      <c r="EZJ844" s="347"/>
      <c r="EZK844" s="347"/>
      <c r="EZL844" s="347"/>
      <c r="EZM844" s="347"/>
      <c r="EZN844" s="347"/>
      <c r="EZO844" s="347"/>
      <c r="EZP844" s="347"/>
      <c r="EZQ844" s="347"/>
      <c r="EZR844" s="347"/>
      <c r="EZS844" s="347"/>
      <c r="EZT844" s="347"/>
      <c r="EZU844" s="347"/>
      <c r="EZV844" s="347"/>
      <c r="EZW844" s="347"/>
      <c r="EZX844" s="347"/>
      <c r="EZY844" s="347"/>
      <c r="EZZ844" s="347"/>
      <c r="FAA844" s="347"/>
      <c r="FAB844" s="347"/>
      <c r="FAC844" s="347"/>
      <c r="FAD844" s="347"/>
      <c r="FAE844" s="347"/>
      <c r="FAF844" s="347"/>
      <c r="FAG844" s="347"/>
      <c r="FAH844" s="347"/>
      <c r="FAI844" s="347"/>
      <c r="FAJ844" s="347"/>
      <c r="FAK844" s="347"/>
      <c r="FAL844" s="347"/>
      <c r="FAM844" s="347"/>
      <c r="FAN844" s="347"/>
      <c r="FAO844" s="347"/>
      <c r="FAP844" s="347"/>
      <c r="FAQ844" s="347"/>
      <c r="FAR844" s="347"/>
      <c r="FAS844" s="347"/>
      <c r="FAT844" s="347"/>
      <c r="FAU844" s="347"/>
      <c r="FAV844" s="347"/>
      <c r="FAW844" s="347"/>
      <c r="FAX844" s="347"/>
      <c r="FAY844" s="347"/>
      <c r="FAZ844" s="347"/>
      <c r="FBA844" s="347"/>
      <c r="FBB844" s="347"/>
      <c r="FBC844" s="347"/>
      <c r="FBD844" s="347"/>
      <c r="FBE844" s="347"/>
      <c r="FBF844" s="347"/>
      <c r="FBG844" s="347"/>
      <c r="FBH844" s="347"/>
      <c r="FBI844" s="347"/>
      <c r="FBJ844" s="347"/>
      <c r="FBK844" s="347"/>
      <c r="FBL844" s="347"/>
      <c r="FBM844" s="347"/>
      <c r="FBN844" s="347"/>
      <c r="FBO844" s="347"/>
      <c r="FBP844" s="347"/>
      <c r="FBQ844" s="347"/>
      <c r="FBR844" s="347"/>
      <c r="FBS844" s="347"/>
      <c r="FBT844" s="347"/>
      <c r="FBU844" s="347"/>
      <c r="FBV844" s="347"/>
      <c r="FBW844" s="347"/>
      <c r="FBX844" s="347"/>
      <c r="FBY844" s="347"/>
      <c r="FBZ844" s="347"/>
      <c r="FCA844" s="347"/>
      <c r="FCB844" s="347"/>
      <c r="FCC844" s="347"/>
      <c r="FCD844" s="347"/>
      <c r="FCE844" s="347"/>
      <c r="FCF844" s="347"/>
      <c r="FCG844" s="347"/>
      <c r="FCH844" s="347"/>
      <c r="FCI844" s="347"/>
      <c r="FCJ844" s="347"/>
      <c r="FCK844" s="347"/>
      <c r="FCL844" s="347"/>
      <c r="FCM844" s="347"/>
      <c r="FCN844" s="347"/>
      <c r="FCO844" s="347"/>
      <c r="FCP844" s="347"/>
      <c r="FCQ844" s="347"/>
      <c r="FCR844" s="347"/>
      <c r="FCS844" s="347"/>
      <c r="FCT844" s="347"/>
      <c r="FCU844" s="347"/>
      <c r="FCV844" s="347"/>
      <c r="FCW844" s="347"/>
      <c r="FCX844" s="347"/>
      <c r="FCY844" s="347"/>
      <c r="FCZ844" s="347"/>
      <c r="FDA844" s="347"/>
      <c r="FDB844" s="347"/>
      <c r="FDC844" s="347"/>
      <c r="FDD844" s="347"/>
      <c r="FDE844" s="347"/>
      <c r="FDF844" s="347"/>
      <c r="FDG844" s="347"/>
      <c r="FDH844" s="347"/>
      <c r="FDI844" s="347"/>
      <c r="FDJ844" s="347"/>
      <c r="FDK844" s="347"/>
      <c r="FDL844" s="347"/>
      <c r="FDM844" s="347"/>
      <c r="FDN844" s="347"/>
      <c r="FDO844" s="347"/>
      <c r="FDP844" s="347"/>
      <c r="FDQ844" s="347"/>
      <c r="FDR844" s="347"/>
      <c r="FDS844" s="347"/>
      <c r="FDT844" s="347"/>
      <c r="FDU844" s="347"/>
      <c r="FDV844" s="347"/>
      <c r="FDW844" s="347"/>
      <c r="FDX844" s="347"/>
      <c r="FDY844" s="347"/>
      <c r="FDZ844" s="347"/>
      <c r="FEA844" s="347"/>
      <c r="FEB844" s="347"/>
      <c r="FEC844" s="347"/>
      <c r="FED844" s="347"/>
      <c r="FEE844" s="347"/>
      <c r="FEF844" s="347"/>
      <c r="FEG844" s="347"/>
      <c r="FEH844" s="347"/>
      <c r="FEI844" s="347"/>
      <c r="FEJ844" s="347"/>
      <c r="FEK844" s="347"/>
      <c r="FEL844" s="347"/>
      <c r="FEM844" s="347"/>
      <c r="FEN844" s="347"/>
      <c r="FEO844" s="347"/>
      <c r="FEP844" s="347"/>
      <c r="FEQ844" s="347"/>
      <c r="FER844" s="347"/>
      <c r="FES844" s="347"/>
      <c r="FET844" s="347"/>
      <c r="FEU844" s="347"/>
      <c r="FEV844" s="347"/>
      <c r="FEW844" s="347"/>
      <c r="FEX844" s="347"/>
      <c r="FEY844" s="347"/>
      <c r="FEZ844" s="347"/>
      <c r="FFA844" s="347"/>
      <c r="FFB844" s="347"/>
      <c r="FFC844" s="347"/>
      <c r="FFD844" s="347"/>
      <c r="FFE844" s="347"/>
      <c r="FFF844" s="347"/>
      <c r="FFG844" s="347"/>
      <c r="FFH844" s="347"/>
      <c r="FFI844" s="347"/>
      <c r="FFJ844" s="347"/>
      <c r="FFK844" s="347"/>
      <c r="FFL844" s="347"/>
      <c r="FFM844" s="347"/>
      <c r="FFN844" s="347"/>
      <c r="FFO844" s="347"/>
      <c r="FFP844" s="347"/>
      <c r="FFQ844" s="347"/>
      <c r="FFR844" s="347"/>
      <c r="FFS844" s="347"/>
      <c r="FFT844" s="347"/>
      <c r="FFU844" s="347"/>
      <c r="FFV844" s="347"/>
      <c r="FFW844" s="347"/>
      <c r="FFX844" s="347"/>
      <c r="FFY844" s="347"/>
      <c r="FFZ844" s="347"/>
      <c r="FGA844" s="347"/>
      <c r="FGB844" s="347"/>
      <c r="FGC844" s="347"/>
      <c r="FGD844" s="347"/>
      <c r="FGE844" s="347"/>
      <c r="FGF844" s="347"/>
      <c r="FGG844" s="347"/>
      <c r="FGH844" s="347"/>
      <c r="FGI844" s="347"/>
      <c r="FGJ844" s="347"/>
      <c r="FGK844" s="347"/>
      <c r="FGL844" s="347"/>
      <c r="FGM844" s="347"/>
      <c r="FGN844" s="347"/>
      <c r="FGO844" s="347"/>
      <c r="FGP844" s="347"/>
      <c r="FGQ844" s="347"/>
      <c r="FGR844" s="347"/>
      <c r="FGS844" s="347"/>
      <c r="FGT844" s="347"/>
      <c r="FGU844" s="347"/>
      <c r="FGV844" s="347"/>
      <c r="FGW844" s="347"/>
      <c r="FGX844" s="347"/>
      <c r="FGY844" s="347"/>
      <c r="FGZ844" s="347"/>
      <c r="FHA844" s="347"/>
      <c r="FHB844" s="347"/>
      <c r="FHC844" s="347"/>
      <c r="FHD844" s="347"/>
      <c r="FHE844" s="347"/>
      <c r="FHF844" s="347"/>
      <c r="FHG844" s="347"/>
      <c r="FHH844" s="347"/>
      <c r="FHI844" s="347"/>
      <c r="FHJ844" s="347"/>
      <c r="FHK844" s="347"/>
      <c r="FHL844" s="347"/>
      <c r="FHM844" s="347"/>
      <c r="FHN844" s="347"/>
      <c r="FHO844" s="347"/>
      <c r="FHP844" s="347"/>
      <c r="FHQ844" s="347"/>
      <c r="FHR844" s="347"/>
      <c r="FHS844" s="347"/>
      <c r="FHT844" s="347"/>
      <c r="FHU844" s="347"/>
      <c r="FHV844" s="347"/>
      <c r="FHW844" s="347"/>
      <c r="FHX844" s="347"/>
      <c r="FHY844" s="347"/>
      <c r="FHZ844" s="347"/>
      <c r="FIA844" s="347"/>
      <c r="FIB844" s="347"/>
      <c r="FIC844" s="347"/>
      <c r="FID844" s="347"/>
      <c r="FIE844" s="347"/>
      <c r="FIF844" s="347"/>
      <c r="FIG844" s="347"/>
      <c r="FIH844" s="347"/>
      <c r="FII844" s="347"/>
      <c r="FIJ844" s="347"/>
    </row>
    <row r="845" spans="1:4300" s="50" customFormat="1" ht="45.75" customHeight="1">
      <c r="A845" s="571">
        <f>1+A844</f>
        <v>843</v>
      </c>
      <c r="B845" s="218" t="s">
        <v>8225</v>
      </c>
      <c r="C845" s="201" t="s">
        <v>8226</v>
      </c>
      <c r="D845" s="205" t="s">
        <v>6692</v>
      </c>
      <c r="E845" s="202">
        <v>45547</v>
      </c>
      <c r="F845" s="203">
        <v>45551</v>
      </c>
      <c r="G845" s="203">
        <v>45646</v>
      </c>
      <c r="H845" s="201" t="s">
        <v>416</v>
      </c>
      <c r="I845" s="206" t="s">
        <v>95</v>
      </c>
      <c r="J845" s="201" t="s">
        <v>2068</v>
      </c>
      <c r="K845" s="271">
        <v>1020725129</v>
      </c>
      <c r="L845" s="201">
        <v>7</v>
      </c>
      <c r="M845" s="272" t="s">
        <v>97</v>
      </c>
      <c r="N845" s="208" t="s">
        <v>5078</v>
      </c>
      <c r="O845" s="218" t="s">
        <v>99</v>
      </c>
      <c r="P845" s="201" t="s">
        <v>8227</v>
      </c>
      <c r="Q845" s="201" t="s">
        <v>8200</v>
      </c>
      <c r="R845" s="210">
        <f>+G845-F845</f>
        <v>95</v>
      </c>
      <c r="S845" s="201" t="s">
        <v>8228</v>
      </c>
      <c r="T845" s="273">
        <v>21526667</v>
      </c>
      <c r="U845" s="274" t="s">
        <v>8229</v>
      </c>
      <c r="V845" s="273">
        <f>+T845</f>
        <v>21526667</v>
      </c>
      <c r="W845" s="275">
        <v>45548</v>
      </c>
      <c r="X845" s="276" t="s">
        <v>103</v>
      </c>
      <c r="Y845" s="313">
        <f>+Z845+AA845+AB845</f>
        <v>21526667</v>
      </c>
      <c r="Z845" s="215">
        <v>21526667</v>
      </c>
      <c r="AA845" s="216">
        <v>0</v>
      </c>
      <c r="AB845" s="217">
        <f>+AC845+AD845+AE845+AF845+AG845+AH845+AI845+AJ845</f>
        <v>0</v>
      </c>
      <c r="AC845" s="216">
        <v>0</v>
      </c>
      <c r="AD845" s="216">
        <v>0</v>
      </c>
      <c r="AE845" s="216">
        <v>0</v>
      </c>
      <c r="AF845" s="216">
        <v>0</v>
      </c>
      <c r="AG845" s="216">
        <v>0</v>
      </c>
      <c r="AH845" s="216">
        <v>0</v>
      </c>
      <c r="AI845" s="216">
        <v>0</v>
      </c>
      <c r="AJ845" s="216">
        <v>0</v>
      </c>
      <c r="AK845" s="209" t="s">
        <v>104</v>
      </c>
      <c r="AL845" s="191" t="s">
        <v>8230</v>
      </c>
      <c r="AM845" s="201" t="s">
        <v>5243</v>
      </c>
      <c r="AN845" s="207">
        <v>57421677</v>
      </c>
      <c r="AO845" s="209" t="s">
        <v>114</v>
      </c>
      <c r="AP845" s="201" t="s">
        <v>108</v>
      </c>
      <c r="AQ845" s="277" t="s">
        <v>108</v>
      </c>
      <c r="AR845" s="209" t="s">
        <v>108</v>
      </c>
      <c r="AS845" s="201" t="s">
        <v>109</v>
      </c>
      <c r="AT845" s="209" t="s">
        <v>109</v>
      </c>
      <c r="AU845" s="209" t="s">
        <v>392</v>
      </c>
      <c r="AV845" s="201"/>
      <c r="AW845" s="201"/>
      <c r="AX845" s="201" t="s">
        <v>109</v>
      </c>
      <c r="AY845" s="201" t="s">
        <v>108</v>
      </c>
      <c r="AZ845" s="240"/>
      <c r="BA845" s="201"/>
      <c r="BB845" s="241"/>
      <c r="BC845" s="240"/>
      <c r="BD845" s="210"/>
      <c r="BE845" s="210"/>
      <c r="BF845" s="210"/>
      <c r="BG845" s="240"/>
      <c r="BH845" s="221">
        <f>T845+BB845</f>
        <v>21526667</v>
      </c>
      <c r="BI845" s="224" t="s">
        <v>259</v>
      </c>
      <c r="BJ845" s="201"/>
      <c r="BK845" s="208" t="s">
        <v>114</v>
      </c>
      <c r="BL845" s="240"/>
      <c r="BM845" s="161" t="s">
        <v>6996</v>
      </c>
      <c r="BN845" s="292" t="s">
        <v>917</v>
      </c>
      <c r="BO845" s="208">
        <f>2024-1987</f>
        <v>37</v>
      </c>
      <c r="BP845" s="208">
        <v>31953</v>
      </c>
      <c r="BQ845" s="208" t="s">
        <v>578</v>
      </c>
      <c r="BR845" s="208" t="s">
        <v>108</v>
      </c>
      <c r="BS845" s="208" t="s">
        <v>108</v>
      </c>
      <c r="BT845" s="208" t="s">
        <v>108</v>
      </c>
      <c r="BU845" s="237" t="s">
        <v>2072</v>
      </c>
      <c r="BV845" s="208">
        <v>3002658060</v>
      </c>
      <c r="BW845" s="278" t="s">
        <v>2073</v>
      </c>
      <c r="BX845" s="224" t="s">
        <v>881</v>
      </c>
      <c r="BY845" s="208" t="s">
        <v>119</v>
      </c>
      <c r="BZ845" s="293">
        <v>23345613439</v>
      </c>
      <c r="CA845" s="320" t="s">
        <v>7581</v>
      </c>
      <c r="CB845" s="323" t="s">
        <v>109</v>
      </c>
      <c r="CC845" s="323" t="s">
        <v>109</v>
      </c>
      <c r="CD845" s="322" t="s">
        <v>7777</v>
      </c>
      <c r="CE845" s="223"/>
      <c r="CF845" s="223"/>
      <c r="CG845" s="223"/>
      <c r="CH845" s="223"/>
      <c r="CI845" s="223"/>
      <c r="CJ845" s="223"/>
      <c r="CK845" s="223"/>
      <c r="CL845" s="223"/>
      <c r="CM845" s="320" t="s">
        <v>7581</v>
      </c>
      <c r="CN845" s="223"/>
      <c r="CO845" s="297"/>
    </row>
    <row r="846" spans="1:4300" s="50" customFormat="1" ht="45.75" customHeight="1">
      <c r="A846" s="589">
        <f>1+A845</f>
        <v>844</v>
      </c>
      <c r="B846" s="403" t="s">
        <v>8231</v>
      </c>
      <c r="C846" s="156" t="s">
        <v>8232</v>
      </c>
      <c r="D846" s="560" t="s">
        <v>645</v>
      </c>
      <c r="E846" s="156">
        <v>45547</v>
      </c>
      <c r="F846" s="564">
        <v>45551</v>
      </c>
      <c r="G846" s="564">
        <v>45646</v>
      </c>
      <c r="H846" s="560" t="s">
        <v>416</v>
      </c>
      <c r="I846" s="560" t="s">
        <v>180</v>
      </c>
      <c r="J846" s="301" t="s">
        <v>8233</v>
      </c>
      <c r="K846" s="544">
        <v>11203852</v>
      </c>
      <c r="L846" s="560">
        <v>0</v>
      </c>
      <c r="M846" s="560" t="s">
        <v>97</v>
      </c>
      <c r="N846" s="560" t="s">
        <v>5078</v>
      </c>
      <c r="O846" s="560" t="s">
        <v>99</v>
      </c>
      <c r="P846" s="560" t="s">
        <v>3435</v>
      </c>
      <c r="Q846" s="560" t="s">
        <v>7939</v>
      </c>
      <c r="R846" s="547">
        <f>+G846-F846</f>
        <v>95</v>
      </c>
      <c r="S846" s="540" t="s">
        <v>8234</v>
      </c>
      <c r="T846" s="548">
        <v>12642667</v>
      </c>
      <c r="U846" s="560" t="s">
        <v>8235</v>
      </c>
      <c r="V846" s="548">
        <f>+T846</f>
        <v>12642667</v>
      </c>
      <c r="W846" s="560">
        <v>45548</v>
      </c>
      <c r="X846" s="560" t="s">
        <v>103</v>
      </c>
      <c r="Y846" s="565">
        <f>+Z846+AA846+AB846</f>
        <v>12642667</v>
      </c>
      <c r="Z846" s="560">
        <v>12642667</v>
      </c>
      <c r="AA846" s="560">
        <v>0</v>
      </c>
      <c r="AB846" s="560">
        <f>+AC846+AD846+AE846+AF846+AG846+AH846+AI846+AJ846</f>
        <v>0</v>
      </c>
      <c r="AC846" s="560">
        <v>0</v>
      </c>
      <c r="AD846" s="560">
        <v>0</v>
      </c>
      <c r="AE846" s="560">
        <v>0</v>
      </c>
      <c r="AF846" s="560">
        <v>0</v>
      </c>
      <c r="AG846" s="560">
        <v>0</v>
      </c>
      <c r="AH846" s="560">
        <v>0</v>
      </c>
      <c r="AI846" s="560">
        <v>0</v>
      </c>
      <c r="AJ846" s="560">
        <v>0</v>
      </c>
      <c r="AK846" s="560" t="s">
        <v>104</v>
      </c>
      <c r="AL846" s="557" t="s">
        <v>8236</v>
      </c>
      <c r="AM846" s="560" t="s">
        <v>2860</v>
      </c>
      <c r="AN846" s="560">
        <v>43543658</v>
      </c>
      <c r="AO846" s="560" t="s">
        <v>114</v>
      </c>
      <c r="AP846" s="560" t="s">
        <v>108</v>
      </c>
      <c r="AQ846" s="560" t="s">
        <v>108</v>
      </c>
      <c r="AR846" s="560" t="s">
        <v>108</v>
      </c>
      <c r="AS846" s="560" t="s">
        <v>109</v>
      </c>
      <c r="AT846" s="560" t="s">
        <v>109</v>
      </c>
      <c r="AU846" s="560" t="s">
        <v>392</v>
      </c>
      <c r="AV846" s="560"/>
      <c r="AW846" s="560"/>
      <c r="AX846" s="560" t="s">
        <v>109</v>
      </c>
      <c r="AY846" s="560" t="s">
        <v>108</v>
      </c>
      <c r="AZ846" s="560"/>
      <c r="BA846" s="560"/>
      <c r="BB846" s="560"/>
      <c r="BC846" s="560"/>
      <c r="BD846" s="560"/>
      <c r="BE846" s="560"/>
      <c r="BF846" s="560"/>
      <c r="BG846" s="560"/>
      <c r="BH846" s="562">
        <f>T846+BB846</f>
        <v>12642667</v>
      </c>
      <c r="BI846" s="349" t="s">
        <v>113</v>
      </c>
      <c r="BJ846" s="560"/>
      <c r="BK846" s="560" t="s">
        <v>114</v>
      </c>
      <c r="BL846" s="560"/>
      <c r="BM846" s="437"/>
      <c r="BN846" s="560" t="s">
        <v>917</v>
      </c>
      <c r="BO846" s="560">
        <v>43</v>
      </c>
      <c r="BP846" s="560">
        <v>29719</v>
      </c>
      <c r="BQ846" s="560" t="s">
        <v>109</v>
      </c>
      <c r="BR846" s="560" t="s">
        <v>108</v>
      </c>
      <c r="BS846" s="560" t="s">
        <v>108</v>
      </c>
      <c r="BT846" s="560" t="s">
        <v>108</v>
      </c>
      <c r="BU846" s="560" t="s">
        <v>3438</v>
      </c>
      <c r="BV846" s="560">
        <v>3165785104</v>
      </c>
      <c r="BW846" s="560" t="s">
        <v>8237</v>
      </c>
      <c r="BX846" s="560" t="s">
        <v>881</v>
      </c>
      <c r="BY846" s="560" t="s">
        <v>119</v>
      </c>
      <c r="BZ846" s="560">
        <v>33722433802</v>
      </c>
      <c r="CA846" s="157" t="s">
        <v>7581</v>
      </c>
      <c r="CB846" s="157" t="s">
        <v>109</v>
      </c>
      <c r="CC846" s="157" t="s">
        <v>109</v>
      </c>
      <c r="CD846" s="157" t="s">
        <v>109</v>
      </c>
      <c r="CE846" s="156"/>
      <c r="CF846" s="156"/>
      <c r="CG846" s="156"/>
      <c r="CH846" s="156"/>
      <c r="CI846" s="156"/>
      <c r="CJ846" s="156"/>
      <c r="CK846" s="156"/>
      <c r="CL846" s="156"/>
      <c r="CM846" s="157" t="s">
        <v>109</v>
      </c>
      <c r="CN846" s="156"/>
      <c r="CO846" s="297"/>
    </row>
    <row r="847" spans="1:4300" s="50" customFormat="1" ht="45.75" customHeight="1">
      <c r="A847" s="589">
        <f>1+A846</f>
        <v>845</v>
      </c>
      <c r="B847" s="403" t="s">
        <v>8238</v>
      </c>
      <c r="C847" s="156" t="s">
        <v>8239</v>
      </c>
      <c r="D847" s="560" t="s">
        <v>645</v>
      </c>
      <c r="E847" s="156">
        <v>45547</v>
      </c>
      <c r="F847" s="564">
        <v>45552</v>
      </c>
      <c r="G847" s="564">
        <v>45646</v>
      </c>
      <c r="H847" s="560" t="s">
        <v>416</v>
      </c>
      <c r="I847" s="560" t="s">
        <v>180</v>
      </c>
      <c r="J847" s="301" t="s">
        <v>8240</v>
      </c>
      <c r="K847" s="544">
        <v>1049616169</v>
      </c>
      <c r="L847" s="560">
        <v>1</v>
      </c>
      <c r="M847" s="560" t="s">
        <v>97</v>
      </c>
      <c r="N847" s="560" t="s">
        <v>5078</v>
      </c>
      <c r="O847" s="560" t="s">
        <v>3586</v>
      </c>
      <c r="P847" s="560" t="s">
        <v>8241</v>
      </c>
      <c r="Q847" s="560" t="s">
        <v>8242</v>
      </c>
      <c r="R847" s="547">
        <f>+G847-F847</f>
        <v>94</v>
      </c>
      <c r="S847" s="540" t="s">
        <v>8243</v>
      </c>
      <c r="T847" s="548">
        <v>9056666</v>
      </c>
      <c r="U847" s="560" t="s">
        <v>8244</v>
      </c>
      <c r="V847" s="548">
        <f>+T847</f>
        <v>9056666</v>
      </c>
      <c r="W847" s="560">
        <v>45548</v>
      </c>
      <c r="X847" s="560" t="s">
        <v>103</v>
      </c>
      <c r="Y847" s="565">
        <f>+Z847+AA847+AB847</f>
        <v>9056666</v>
      </c>
      <c r="Z847" s="560">
        <v>9056666</v>
      </c>
      <c r="AA847" s="560">
        <v>0</v>
      </c>
      <c r="AB847" s="560">
        <f>+AC847+AD847+AE847+AF847+AG847+AH847+AI847+AJ847</f>
        <v>0</v>
      </c>
      <c r="AC847" s="560">
        <v>0</v>
      </c>
      <c r="AD847" s="560">
        <v>0</v>
      </c>
      <c r="AE847" s="560">
        <v>0</v>
      </c>
      <c r="AF847" s="560">
        <v>0</v>
      </c>
      <c r="AG847" s="560">
        <v>0</v>
      </c>
      <c r="AH847" s="560">
        <v>0</v>
      </c>
      <c r="AI847" s="560">
        <v>0</v>
      </c>
      <c r="AJ847" s="560">
        <v>0</v>
      </c>
      <c r="AK847" s="560" t="s">
        <v>104</v>
      </c>
      <c r="AL847" s="557" t="s">
        <v>8245</v>
      </c>
      <c r="AM847" s="560" t="s">
        <v>7116</v>
      </c>
      <c r="AN847" s="560">
        <v>35472453</v>
      </c>
      <c r="AO847" s="560" t="s">
        <v>114</v>
      </c>
      <c r="AP847" s="560" t="s">
        <v>108</v>
      </c>
      <c r="AQ847" s="560" t="s">
        <v>108</v>
      </c>
      <c r="AR847" s="560" t="s">
        <v>108</v>
      </c>
      <c r="AS847" s="560" t="s">
        <v>109</v>
      </c>
      <c r="AT847" s="560" t="s">
        <v>109</v>
      </c>
      <c r="AU847" s="560" t="s">
        <v>392</v>
      </c>
      <c r="AV847" s="560"/>
      <c r="AW847" s="560"/>
      <c r="AX847" s="560" t="s">
        <v>109</v>
      </c>
      <c r="AY847" s="560" t="s">
        <v>108</v>
      </c>
      <c r="AZ847" s="560"/>
      <c r="BA847" s="560"/>
      <c r="BB847" s="560"/>
      <c r="BC847" s="560"/>
      <c r="BD847" s="560"/>
      <c r="BE847" s="560"/>
      <c r="BF847" s="560"/>
      <c r="BG847" s="560"/>
      <c r="BH847" s="562">
        <f>T847+BB847</f>
        <v>9056666</v>
      </c>
      <c r="BI847" s="349" t="s">
        <v>113</v>
      </c>
      <c r="BJ847" s="560"/>
      <c r="BK847" s="560" t="s">
        <v>114</v>
      </c>
      <c r="BL847" s="560"/>
      <c r="BM847" s="166"/>
      <c r="BN847" s="560" t="s">
        <v>964</v>
      </c>
      <c r="BO847" s="560">
        <v>35</v>
      </c>
      <c r="BP847" s="560">
        <v>32610</v>
      </c>
      <c r="BQ847" s="560" t="s">
        <v>114</v>
      </c>
      <c r="BR847" s="560" t="s">
        <v>114</v>
      </c>
      <c r="BS847" s="560" t="s">
        <v>114</v>
      </c>
      <c r="BT847" s="560" t="s">
        <v>114</v>
      </c>
      <c r="BU847" s="560" t="s">
        <v>4697</v>
      </c>
      <c r="BV847" s="560">
        <v>3144356386</v>
      </c>
      <c r="BW847" s="560" t="s">
        <v>4698</v>
      </c>
      <c r="BX847" s="560" t="s">
        <v>881</v>
      </c>
      <c r="BY847" s="560" t="s">
        <v>119</v>
      </c>
      <c r="BZ847" s="560">
        <v>94651700803</v>
      </c>
      <c r="CA847" s="157" t="s">
        <v>7581</v>
      </c>
      <c r="CB847" s="157" t="s">
        <v>7581</v>
      </c>
      <c r="CC847" s="157" t="s">
        <v>7581</v>
      </c>
      <c r="CD847" s="157" t="s">
        <v>7581</v>
      </c>
      <c r="CE847" s="156"/>
      <c r="CF847" s="156"/>
      <c r="CG847" s="156"/>
      <c r="CH847" s="156"/>
      <c r="CI847" s="156"/>
      <c r="CJ847" s="156"/>
      <c r="CK847" s="156"/>
      <c r="CL847" s="156"/>
      <c r="CM847" s="157" t="s">
        <v>7581</v>
      </c>
      <c r="CN847" s="156"/>
      <c r="CO847" s="297"/>
    </row>
    <row r="848" spans="1:4300" s="50" customFormat="1" ht="45.75" customHeight="1">
      <c r="A848" s="595">
        <f>1+A847</f>
        <v>846</v>
      </c>
      <c r="B848" s="403" t="s">
        <v>8246</v>
      </c>
      <c r="C848" s="156" t="s">
        <v>8247</v>
      </c>
      <c r="D848" s="156" t="s">
        <v>645</v>
      </c>
      <c r="E848" s="156">
        <v>45547</v>
      </c>
      <c r="F848" s="152">
        <v>45551</v>
      </c>
      <c r="G848" s="152">
        <v>45646</v>
      </c>
      <c r="H848" s="156" t="s">
        <v>416</v>
      </c>
      <c r="I848" s="156" t="s">
        <v>180</v>
      </c>
      <c r="J848" s="301" t="s">
        <v>5397</v>
      </c>
      <c r="K848" s="251">
        <v>80449633</v>
      </c>
      <c r="L848" s="156">
        <v>1</v>
      </c>
      <c r="M848" s="156" t="s">
        <v>97</v>
      </c>
      <c r="N848" s="156" t="s">
        <v>5078</v>
      </c>
      <c r="O848" s="156" t="s">
        <v>99</v>
      </c>
      <c r="P848" s="156" t="s">
        <v>8248</v>
      </c>
      <c r="Q848" s="156" t="s">
        <v>8242</v>
      </c>
      <c r="R848" s="143">
        <f>+G848-F848</f>
        <v>95</v>
      </c>
      <c r="S848" s="134" t="s">
        <v>8249</v>
      </c>
      <c r="T848" s="253">
        <v>9500000</v>
      </c>
      <c r="U848" s="156" t="s">
        <v>8250</v>
      </c>
      <c r="V848" s="253">
        <f>+T848</f>
        <v>9500000</v>
      </c>
      <c r="W848" s="156">
        <v>45548</v>
      </c>
      <c r="X848" s="156" t="s">
        <v>103</v>
      </c>
      <c r="Y848" s="317">
        <f>+Z848+AA848+AB848</f>
        <v>9500000</v>
      </c>
      <c r="Z848" s="156">
        <v>9500000</v>
      </c>
      <c r="AA848" s="156">
        <v>0</v>
      </c>
      <c r="AB848" s="156">
        <f>+AC848+AD848+AE848+AF848+AG848+AH848+AI848+AJ848</f>
        <v>0</v>
      </c>
      <c r="AC848" s="156">
        <v>0</v>
      </c>
      <c r="AD848" s="156">
        <v>0</v>
      </c>
      <c r="AE848" s="156">
        <v>0</v>
      </c>
      <c r="AF848" s="156">
        <v>0</v>
      </c>
      <c r="AG848" s="156">
        <v>0</v>
      </c>
      <c r="AH848" s="156">
        <v>0</v>
      </c>
      <c r="AI848" s="156">
        <v>0</v>
      </c>
      <c r="AJ848" s="156">
        <v>0</v>
      </c>
      <c r="AK848" s="156" t="s">
        <v>104</v>
      </c>
      <c r="AL848" s="103" t="s">
        <v>8251</v>
      </c>
      <c r="AM848" s="156" t="s">
        <v>4792</v>
      </c>
      <c r="AN848" s="156">
        <v>1070919155</v>
      </c>
      <c r="AO848" s="156" t="s">
        <v>114</v>
      </c>
      <c r="AP848" s="156" t="s">
        <v>108</v>
      </c>
      <c r="AQ848" s="156" t="s">
        <v>108</v>
      </c>
      <c r="AR848" s="156" t="s">
        <v>108</v>
      </c>
      <c r="AS848" s="156" t="s">
        <v>109</v>
      </c>
      <c r="AT848" s="156" t="s">
        <v>109</v>
      </c>
      <c r="AU848" s="156" t="s">
        <v>392</v>
      </c>
      <c r="AV848" s="156"/>
      <c r="AW848" s="156"/>
      <c r="AX848" s="156" t="s">
        <v>109</v>
      </c>
      <c r="AY848" s="156" t="s">
        <v>108</v>
      </c>
      <c r="AZ848" s="156"/>
      <c r="BA848" s="156"/>
      <c r="BB848" s="156"/>
      <c r="BC848" s="156"/>
      <c r="BD848" s="156"/>
      <c r="BE848" s="156"/>
      <c r="BF848" s="156"/>
      <c r="BG848" s="156"/>
      <c r="BH848" s="153">
        <f>T848+BB848</f>
        <v>9500000</v>
      </c>
      <c r="BI848" s="349" t="s">
        <v>113</v>
      </c>
      <c r="BJ848" s="240"/>
      <c r="BK848" s="240" t="s">
        <v>114</v>
      </c>
      <c r="BL848" s="240"/>
      <c r="BM848" s="437"/>
      <c r="BN848" s="156" t="s">
        <v>917</v>
      </c>
      <c r="BO848" s="156">
        <f>2024-1999</f>
        <v>25</v>
      </c>
      <c r="BP848" s="156">
        <v>36212</v>
      </c>
      <c r="BQ848" s="156" t="s">
        <v>109</v>
      </c>
      <c r="BR848" s="156" t="s">
        <v>114</v>
      </c>
      <c r="BS848" s="156" t="s">
        <v>114</v>
      </c>
      <c r="BT848" s="156" t="s">
        <v>114</v>
      </c>
      <c r="BU848" s="156" t="s">
        <v>8252</v>
      </c>
      <c r="BV848" s="156">
        <v>3194671090</v>
      </c>
      <c r="BW848" s="156" t="s">
        <v>8253</v>
      </c>
      <c r="BX848" s="156" t="s">
        <v>881</v>
      </c>
      <c r="BY848" s="156" t="s">
        <v>119</v>
      </c>
      <c r="BZ848" s="156">
        <v>82726002726</v>
      </c>
      <c r="CA848" s="157" t="s">
        <v>7581</v>
      </c>
      <c r="CB848" s="157" t="s">
        <v>7581</v>
      </c>
      <c r="CC848" s="157" t="s">
        <v>7581</v>
      </c>
      <c r="CD848" s="157" t="s">
        <v>109</v>
      </c>
      <c r="CE848" s="156"/>
      <c r="CF848" s="156"/>
      <c r="CG848" s="156"/>
      <c r="CH848" s="156"/>
      <c r="CI848" s="156"/>
      <c r="CJ848" s="156"/>
      <c r="CK848" s="156"/>
      <c r="CL848" s="156"/>
      <c r="CM848" s="157" t="s">
        <v>7581</v>
      </c>
      <c r="CN848" s="156"/>
      <c r="CO848" s="297"/>
    </row>
    <row r="849" spans="1:1924 2448:3041 3636:4300" s="50" customFormat="1" ht="45.75" customHeight="1">
      <c r="A849" s="571">
        <f>1+A848</f>
        <v>847</v>
      </c>
      <c r="B849" s="218" t="s">
        <v>8254</v>
      </c>
      <c r="C849" s="201" t="s">
        <v>8255</v>
      </c>
      <c r="D849" s="205" t="s">
        <v>8256</v>
      </c>
      <c r="E849" s="202">
        <v>45548</v>
      </c>
      <c r="F849" s="203">
        <v>45551</v>
      </c>
      <c r="G849" s="203">
        <v>45656</v>
      </c>
      <c r="H849" s="201" t="s">
        <v>416</v>
      </c>
      <c r="I849" s="206" t="s">
        <v>180</v>
      </c>
      <c r="J849" s="201" t="s">
        <v>3638</v>
      </c>
      <c r="K849" s="271">
        <v>1030609749</v>
      </c>
      <c r="L849" s="201">
        <v>3</v>
      </c>
      <c r="M849" s="272" t="s">
        <v>97</v>
      </c>
      <c r="N849" s="208" t="s">
        <v>98</v>
      </c>
      <c r="O849" s="218" t="s">
        <v>7962</v>
      </c>
      <c r="P849" s="201" t="s">
        <v>8257</v>
      </c>
      <c r="Q849" s="201" t="s">
        <v>8258</v>
      </c>
      <c r="R849" s="210">
        <f>+G849-F849</f>
        <v>105</v>
      </c>
      <c r="S849" s="201" t="s">
        <v>8259</v>
      </c>
      <c r="T849" s="273">
        <v>16544000</v>
      </c>
      <c r="U849" s="274" t="s">
        <v>8260</v>
      </c>
      <c r="V849" s="273">
        <f>+T849</f>
        <v>16544000</v>
      </c>
      <c r="W849" s="275">
        <v>45548</v>
      </c>
      <c r="X849" s="276" t="s">
        <v>103</v>
      </c>
      <c r="Y849" s="313">
        <f>+Z849+AA849+AB849</f>
        <v>16544000</v>
      </c>
      <c r="Z849" s="215">
        <v>16544000</v>
      </c>
      <c r="AA849" s="216">
        <v>0</v>
      </c>
      <c r="AB849" s="217">
        <f>+AC849+AD849+AE849+AF849+AG849+AH849+AI849+AJ849</f>
        <v>0</v>
      </c>
      <c r="AC849" s="216">
        <v>0</v>
      </c>
      <c r="AD849" s="216">
        <v>0</v>
      </c>
      <c r="AE849" s="216">
        <v>0</v>
      </c>
      <c r="AF849" s="216">
        <v>0</v>
      </c>
      <c r="AG849" s="216">
        <v>0</v>
      </c>
      <c r="AH849" s="216">
        <v>0</v>
      </c>
      <c r="AI849" s="216">
        <v>0</v>
      </c>
      <c r="AJ849" s="216">
        <v>0</v>
      </c>
      <c r="AK849" s="209" t="s">
        <v>104</v>
      </c>
      <c r="AL849" s="191" t="s">
        <v>8261</v>
      </c>
      <c r="AM849" s="201" t="s">
        <v>8262</v>
      </c>
      <c r="AN849" s="207">
        <v>35196718</v>
      </c>
      <c r="AO849" s="209" t="s">
        <v>108</v>
      </c>
      <c r="AP849" s="201" t="s">
        <v>108</v>
      </c>
      <c r="AQ849" s="277" t="s">
        <v>108</v>
      </c>
      <c r="AR849" s="209" t="s">
        <v>108</v>
      </c>
      <c r="AS849" s="201" t="s">
        <v>109</v>
      </c>
      <c r="AT849" s="209" t="s">
        <v>109</v>
      </c>
      <c r="AU849" s="209" t="s">
        <v>392</v>
      </c>
      <c r="AV849" s="201"/>
      <c r="AW849" s="201"/>
      <c r="AX849" s="201" t="s">
        <v>109</v>
      </c>
      <c r="AY849" s="201" t="s">
        <v>108</v>
      </c>
      <c r="AZ849" s="240"/>
      <c r="BA849" s="201"/>
      <c r="BB849" s="241"/>
      <c r="BC849" s="240"/>
      <c r="BD849" s="210"/>
      <c r="BE849" s="210"/>
      <c r="BF849" s="210"/>
      <c r="BG849" s="240"/>
      <c r="BH849" s="221">
        <f>T849+BB849</f>
        <v>16544000</v>
      </c>
      <c r="BI849" s="304" t="s">
        <v>135</v>
      </c>
      <c r="BJ849" s="201"/>
      <c r="BK849" s="208" t="s">
        <v>114</v>
      </c>
      <c r="BL849" s="240"/>
      <c r="BM849" s="398" t="s">
        <v>136</v>
      </c>
      <c r="BN849" s="292" t="s">
        <v>917</v>
      </c>
      <c r="BO849" s="208">
        <f>2024-1992</f>
        <v>32</v>
      </c>
      <c r="BP849" s="208">
        <v>33755</v>
      </c>
      <c r="BQ849" s="208" t="s">
        <v>578</v>
      </c>
      <c r="BR849" s="208" t="s">
        <v>108</v>
      </c>
      <c r="BS849" s="208" t="s">
        <v>108</v>
      </c>
      <c r="BT849" s="208" t="s">
        <v>108</v>
      </c>
      <c r="BU849" s="237" t="s">
        <v>3643</v>
      </c>
      <c r="BV849" s="208">
        <v>3225108468</v>
      </c>
      <c r="BW849" s="278" t="s">
        <v>3644</v>
      </c>
      <c r="BX849" s="224" t="s">
        <v>881</v>
      </c>
      <c r="BY849" s="208" t="s">
        <v>119</v>
      </c>
      <c r="BZ849" s="293">
        <v>82705175841</v>
      </c>
      <c r="CA849" s="320" t="s">
        <v>7581</v>
      </c>
      <c r="CB849" s="323" t="s">
        <v>109</v>
      </c>
      <c r="CC849" s="323" t="s">
        <v>109</v>
      </c>
      <c r="CD849" s="323" t="s">
        <v>109</v>
      </c>
      <c r="CE849" s="223"/>
      <c r="CF849" s="223"/>
      <c r="CG849" s="223"/>
      <c r="CH849" s="223"/>
      <c r="CI849" s="223"/>
      <c r="CJ849" s="223"/>
      <c r="CK849" s="223"/>
      <c r="CL849" s="223"/>
      <c r="CM849" s="306"/>
      <c r="CN849" s="223"/>
      <c r="CO849" s="297"/>
    </row>
    <row r="850" spans="1:1924 2448:3041 3636:4300" s="50" customFormat="1" ht="45.75" customHeight="1">
      <c r="A850" s="595">
        <f>1+A849</f>
        <v>848</v>
      </c>
      <c r="B850" s="403" t="s">
        <v>8263</v>
      </c>
      <c r="C850" s="156" t="s">
        <v>8264</v>
      </c>
      <c r="D850" s="156" t="s">
        <v>645</v>
      </c>
      <c r="E850" s="156">
        <v>45548</v>
      </c>
      <c r="F850" s="152">
        <v>45552</v>
      </c>
      <c r="G850" s="152">
        <v>45652</v>
      </c>
      <c r="H850" s="156" t="s">
        <v>416</v>
      </c>
      <c r="I850" s="156" t="s">
        <v>95</v>
      </c>
      <c r="J850" s="301" t="s">
        <v>3048</v>
      </c>
      <c r="K850" s="251">
        <v>79957077</v>
      </c>
      <c r="L850" s="156">
        <v>1</v>
      </c>
      <c r="M850" s="156" t="s">
        <v>97</v>
      </c>
      <c r="N850" s="156" t="s">
        <v>98</v>
      </c>
      <c r="O850" s="156" t="s">
        <v>7962</v>
      </c>
      <c r="P850" s="156" t="s">
        <v>8265</v>
      </c>
      <c r="Q850" s="156" t="s">
        <v>7728</v>
      </c>
      <c r="R850" s="143">
        <f>+G850-F850</f>
        <v>100</v>
      </c>
      <c r="S850" s="134" t="s">
        <v>7815</v>
      </c>
      <c r="T850" s="253">
        <v>10666667</v>
      </c>
      <c r="U850" s="156" t="s">
        <v>8266</v>
      </c>
      <c r="V850" s="253">
        <f>+T850</f>
        <v>10666667</v>
      </c>
      <c r="W850" s="156">
        <v>45548</v>
      </c>
      <c r="X850" s="156" t="s">
        <v>1933</v>
      </c>
      <c r="Y850" s="317">
        <f>+Z850+AA850+AB850</f>
        <v>10666667</v>
      </c>
      <c r="Z850" s="156">
        <v>0</v>
      </c>
      <c r="AA850" s="156">
        <v>0</v>
      </c>
      <c r="AB850" s="156">
        <f>+AC850+AD850+AE850+AF850+AG850+AH850+AI850+AJ850</f>
        <v>10666667</v>
      </c>
      <c r="AC850" s="156">
        <v>0</v>
      </c>
      <c r="AD850" s="156">
        <v>0</v>
      </c>
      <c r="AE850" s="156">
        <v>0</v>
      </c>
      <c r="AF850" s="156">
        <v>0</v>
      </c>
      <c r="AG850" s="156">
        <f>+V850</f>
        <v>10666667</v>
      </c>
      <c r="AH850" s="156">
        <v>0</v>
      </c>
      <c r="AI850" s="156">
        <v>0</v>
      </c>
      <c r="AJ850" s="156">
        <v>0</v>
      </c>
      <c r="AK850" s="156" t="s">
        <v>104</v>
      </c>
      <c r="AL850" s="103" t="s">
        <v>8267</v>
      </c>
      <c r="AM850" s="156" t="s">
        <v>8090</v>
      </c>
      <c r="AN850" s="156">
        <v>93204728</v>
      </c>
      <c r="AO850" s="156" t="s">
        <v>108</v>
      </c>
      <c r="AP850" s="156" t="s">
        <v>108</v>
      </c>
      <c r="AQ850" s="156" t="s">
        <v>108</v>
      </c>
      <c r="AR850" s="156" t="s">
        <v>108</v>
      </c>
      <c r="AS850" s="156" t="s">
        <v>578</v>
      </c>
      <c r="AT850" s="156" t="s">
        <v>578</v>
      </c>
      <c r="AU850" s="156" t="s">
        <v>392</v>
      </c>
      <c r="AV850" s="156"/>
      <c r="AW850" s="156"/>
      <c r="AX850" s="156" t="s">
        <v>578</v>
      </c>
      <c r="AY850" s="156" t="s">
        <v>108</v>
      </c>
      <c r="AZ850" s="156"/>
      <c r="BA850" s="156"/>
      <c r="BB850" s="156"/>
      <c r="BC850" s="156"/>
      <c r="BD850" s="156"/>
      <c r="BE850" s="156"/>
      <c r="BF850" s="156"/>
      <c r="BG850" s="156"/>
      <c r="BH850" s="153">
        <f>T850+BB850</f>
        <v>10666667</v>
      </c>
      <c r="BI850" s="349" t="s">
        <v>113</v>
      </c>
      <c r="BJ850" s="240"/>
      <c r="BK850" s="240" t="s">
        <v>114</v>
      </c>
      <c r="BL850" s="240"/>
      <c r="BM850" s="437"/>
      <c r="BN850" s="156" t="s">
        <v>115</v>
      </c>
      <c r="BO850" s="156">
        <v>43</v>
      </c>
      <c r="BP850" s="156" t="s">
        <v>8268</v>
      </c>
      <c r="BQ850" s="156" t="s">
        <v>578</v>
      </c>
      <c r="BR850" s="156" t="s">
        <v>108</v>
      </c>
      <c r="BS850" s="156" t="s">
        <v>108</v>
      </c>
      <c r="BT850" s="156" t="s">
        <v>108</v>
      </c>
      <c r="BU850" s="156" t="s">
        <v>3052</v>
      </c>
      <c r="BV850" s="156">
        <v>3104897842</v>
      </c>
      <c r="BW850" s="156" t="s">
        <v>3053</v>
      </c>
      <c r="BX850" s="156" t="s">
        <v>881</v>
      </c>
      <c r="BY850" s="156" t="s">
        <v>119</v>
      </c>
      <c r="BZ850" s="156">
        <v>94471919751</v>
      </c>
      <c r="CA850" s="157" t="s">
        <v>7581</v>
      </c>
      <c r="CB850" s="157" t="s">
        <v>109</v>
      </c>
      <c r="CC850" s="157" t="s">
        <v>109</v>
      </c>
      <c r="CD850" s="157" t="s">
        <v>109</v>
      </c>
      <c r="CE850" s="156"/>
      <c r="CF850" s="156"/>
      <c r="CG850" s="156"/>
      <c r="CH850" s="156"/>
      <c r="CI850" s="156"/>
      <c r="CJ850" s="156"/>
      <c r="CK850" s="156"/>
      <c r="CL850" s="156"/>
      <c r="CM850" s="157" t="s">
        <v>109</v>
      </c>
      <c r="CN850" s="156"/>
      <c r="CO850" s="297"/>
    </row>
    <row r="851" spans="1:1924 2448:3041 3636:4300" s="50" customFormat="1" ht="45.75" customHeight="1">
      <c r="A851" s="589">
        <f>1+A850</f>
        <v>849</v>
      </c>
      <c r="B851" s="403" t="s">
        <v>8269</v>
      </c>
      <c r="C851" s="156" t="s">
        <v>8270</v>
      </c>
      <c r="D851" s="156" t="s">
        <v>645</v>
      </c>
      <c r="E851" s="156">
        <v>45548</v>
      </c>
      <c r="F851" s="152">
        <v>45552</v>
      </c>
      <c r="G851" s="152">
        <v>45652</v>
      </c>
      <c r="H851" s="156" t="s">
        <v>416</v>
      </c>
      <c r="I851" s="156" t="s">
        <v>95</v>
      </c>
      <c r="J851" s="301" t="s">
        <v>8271</v>
      </c>
      <c r="K851" s="251">
        <v>1013611879</v>
      </c>
      <c r="L851" s="156">
        <v>7</v>
      </c>
      <c r="M851" s="156" t="s">
        <v>97</v>
      </c>
      <c r="N851" s="156" t="s">
        <v>98</v>
      </c>
      <c r="O851" s="156" t="s">
        <v>7357</v>
      </c>
      <c r="P851" s="156" t="s">
        <v>7814</v>
      </c>
      <c r="Q851" s="156" t="s">
        <v>8200</v>
      </c>
      <c r="R851" s="143">
        <f>+G851-F851</f>
        <v>100</v>
      </c>
      <c r="S851" s="134" t="s">
        <v>7815</v>
      </c>
      <c r="T851" s="253">
        <v>10666667</v>
      </c>
      <c r="U851" s="156" t="s">
        <v>8272</v>
      </c>
      <c r="V851" s="253">
        <f>+T851</f>
        <v>10666667</v>
      </c>
      <c r="W851" s="156">
        <v>45548</v>
      </c>
      <c r="X851" s="156" t="s">
        <v>1933</v>
      </c>
      <c r="Y851" s="317">
        <f>+Z851+AA851+AB851</f>
        <v>10666667</v>
      </c>
      <c r="Z851" s="156">
        <v>0</v>
      </c>
      <c r="AA851" s="156">
        <v>0</v>
      </c>
      <c r="AB851" s="156">
        <f>+AC851+AD851+AE851+AF851+AG851+AH851+AI851+AJ851</f>
        <v>10666667</v>
      </c>
      <c r="AC851" s="156">
        <v>0</v>
      </c>
      <c r="AD851" s="156">
        <v>0</v>
      </c>
      <c r="AE851" s="156">
        <v>0</v>
      </c>
      <c r="AF851" s="156">
        <v>0</v>
      </c>
      <c r="AG851" s="156">
        <f>+V851</f>
        <v>10666667</v>
      </c>
      <c r="AH851" s="156">
        <v>0</v>
      </c>
      <c r="AI851" s="156">
        <v>0</v>
      </c>
      <c r="AJ851" s="156">
        <v>0</v>
      </c>
      <c r="AK851" s="156" t="s">
        <v>104</v>
      </c>
      <c r="AL851" s="103" t="s">
        <v>8273</v>
      </c>
      <c r="AM851" s="156" t="s">
        <v>8090</v>
      </c>
      <c r="AN851" s="156">
        <v>93204728</v>
      </c>
      <c r="AO851" s="156" t="s">
        <v>108</v>
      </c>
      <c r="AP851" s="156" t="s">
        <v>108</v>
      </c>
      <c r="AQ851" s="156" t="s">
        <v>108</v>
      </c>
      <c r="AR851" s="156" t="s">
        <v>108</v>
      </c>
      <c r="AS851" s="156" t="s">
        <v>578</v>
      </c>
      <c r="AT851" s="156" t="s">
        <v>578</v>
      </c>
      <c r="AU851" s="156" t="s">
        <v>392</v>
      </c>
      <c r="AV851" s="156"/>
      <c r="AW851" s="156"/>
      <c r="AX851" s="156" t="s">
        <v>578</v>
      </c>
      <c r="AY851" s="156" t="s">
        <v>108</v>
      </c>
      <c r="AZ851" s="156"/>
      <c r="BA851" s="156"/>
      <c r="BB851" s="156"/>
      <c r="BC851" s="156"/>
      <c r="BD851" s="156"/>
      <c r="BE851" s="156"/>
      <c r="BF851" s="156"/>
      <c r="BG851" s="156"/>
      <c r="BH851" s="153">
        <f>T851+BB851</f>
        <v>10666667</v>
      </c>
      <c r="BI851" s="437" t="s">
        <v>259</v>
      </c>
      <c r="BJ851" s="240"/>
      <c r="BK851" s="240" t="s">
        <v>114</v>
      </c>
      <c r="BL851" s="240"/>
      <c r="BM851" s="161" t="s">
        <v>2539</v>
      </c>
      <c r="BN851" s="156" t="s">
        <v>115</v>
      </c>
      <c r="BO851" s="156">
        <f>2024-1990</f>
        <v>34</v>
      </c>
      <c r="BP851" s="156">
        <v>32890</v>
      </c>
      <c r="BQ851" s="156" t="s">
        <v>109</v>
      </c>
      <c r="BR851" s="156" t="s">
        <v>114</v>
      </c>
      <c r="BS851" s="156" t="s">
        <v>108</v>
      </c>
      <c r="BT851" s="156" t="s">
        <v>108</v>
      </c>
      <c r="BU851" s="156" t="s">
        <v>8274</v>
      </c>
      <c r="BV851" s="156">
        <v>3164427997</v>
      </c>
      <c r="BW851" s="156" t="s">
        <v>8275</v>
      </c>
      <c r="BX851" s="156" t="s">
        <v>139</v>
      </c>
      <c r="BY851" s="156" t="s">
        <v>119</v>
      </c>
      <c r="BZ851" s="156">
        <v>466900027262</v>
      </c>
      <c r="CA851" s="157" t="s">
        <v>7581</v>
      </c>
      <c r="CB851" s="157" t="s">
        <v>7581</v>
      </c>
      <c r="CC851" s="157" t="s">
        <v>7581</v>
      </c>
      <c r="CD851" s="172" t="s">
        <v>7581</v>
      </c>
      <c r="CE851" s="156"/>
      <c r="CF851" s="156"/>
      <c r="CG851" s="156"/>
      <c r="CH851" s="156"/>
      <c r="CI851" s="156"/>
      <c r="CJ851" s="156"/>
      <c r="CK851" s="156"/>
      <c r="CL851" s="156"/>
      <c r="CM851" s="157" t="s">
        <v>7581</v>
      </c>
      <c r="CN851" s="156"/>
      <c r="CO851" s="297"/>
    </row>
    <row r="852" spans="1:1924 2448:3041 3636:4300" s="50" customFormat="1" ht="45.75" customHeight="1">
      <c r="A852" s="589">
        <f>1+A851</f>
        <v>850</v>
      </c>
      <c r="B852" s="403" t="s">
        <v>8276</v>
      </c>
      <c r="C852" s="156" t="s">
        <v>8277</v>
      </c>
      <c r="D852" s="156" t="s">
        <v>1417</v>
      </c>
      <c r="E852" s="156">
        <v>45548</v>
      </c>
      <c r="F852" s="152">
        <v>45552</v>
      </c>
      <c r="G852" s="152">
        <v>45652</v>
      </c>
      <c r="H852" s="156" t="s">
        <v>416</v>
      </c>
      <c r="I852" s="156" t="s">
        <v>95</v>
      </c>
      <c r="J852" s="301" t="s">
        <v>3714</v>
      </c>
      <c r="K852" s="251">
        <v>1072707507</v>
      </c>
      <c r="L852" s="156">
        <v>0</v>
      </c>
      <c r="M852" s="156" t="s">
        <v>97</v>
      </c>
      <c r="N852" s="156" t="s">
        <v>98</v>
      </c>
      <c r="O852" s="156" t="s">
        <v>7357</v>
      </c>
      <c r="P852" s="156" t="s">
        <v>8278</v>
      </c>
      <c r="Q852" s="156" t="s">
        <v>8279</v>
      </c>
      <c r="R852" s="143">
        <f>+G852-F852</f>
        <v>100</v>
      </c>
      <c r="S852" s="134" t="s">
        <v>8280</v>
      </c>
      <c r="T852" s="253">
        <v>13333333</v>
      </c>
      <c r="U852" s="156" t="s">
        <v>8281</v>
      </c>
      <c r="V852" s="253">
        <f>+T852</f>
        <v>13333333</v>
      </c>
      <c r="W852" s="156">
        <v>45548</v>
      </c>
      <c r="X852" s="156" t="s">
        <v>103</v>
      </c>
      <c r="Y852" s="317">
        <f>+Z852+AA852+AB852</f>
        <v>13333333</v>
      </c>
      <c r="Z852" s="156">
        <v>13333333</v>
      </c>
      <c r="AA852" s="156">
        <v>0</v>
      </c>
      <c r="AB852" s="156">
        <f>+AC852+AD852+AE852+AF852+AG852+AH852+AI852+AJ852</f>
        <v>0</v>
      </c>
      <c r="AC852" s="156">
        <v>0</v>
      </c>
      <c r="AD852" s="156">
        <v>0</v>
      </c>
      <c r="AE852" s="156">
        <v>0</v>
      </c>
      <c r="AF852" s="156">
        <v>0</v>
      </c>
      <c r="AG852" s="156">
        <v>0</v>
      </c>
      <c r="AH852" s="156">
        <v>0</v>
      </c>
      <c r="AI852" s="156">
        <v>0</v>
      </c>
      <c r="AJ852" s="156">
        <v>0</v>
      </c>
      <c r="AK852" s="156" t="s">
        <v>104</v>
      </c>
      <c r="AL852" s="103" t="s">
        <v>8282</v>
      </c>
      <c r="AM852" s="156" t="s">
        <v>8090</v>
      </c>
      <c r="AN852" s="156">
        <v>93204728</v>
      </c>
      <c r="AO852" s="156" t="s">
        <v>108</v>
      </c>
      <c r="AP852" s="156" t="s">
        <v>108</v>
      </c>
      <c r="AQ852" s="156" t="s">
        <v>108</v>
      </c>
      <c r="AR852" s="156" t="s">
        <v>108</v>
      </c>
      <c r="AS852" s="156" t="s">
        <v>578</v>
      </c>
      <c r="AT852" s="156" t="s">
        <v>578</v>
      </c>
      <c r="AU852" s="156" t="s">
        <v>392</v>
      </c>
      <c r="AV852" s="156"/>
      <c r="AW852" s="156"/>
      <c r="AX852" s="156" t="s">
        <v>578</v>
      </c>
      <c r="AY852" s="156" t="s">
        <v>108</v>
      </c>
      <c r="AZ852" s="156"/>
      <c r="BA852" s="156"/>
      <c r="BB852" s="156"/>
      <c r="BC852" s="156"/>
      <c r="BD852" s="156"/>
      <c r="BE852" s="156"/>
      <c r="BF852" s="156"/>
      <c r="BG852" s="156"/>
      <c r="BH852" s="153">
        <f>T852+BB852</f>
        <v>13333333</v>
      </c>
      <c r="BI852" s="437" t="s">
        <v>259</v>
      </c>
      <c r="BJ852" s="240"/>
      <c r="BK852" s="240" t="s">
        <v>114</v>
      </c>
      <c r="BL852" s="240"/>
      <c r="BM852" s="161" t="s">
        <v>2539</v>
      </c>
      <c r="BN852" s="156" t="s">
        <v>964</v>
      </c>
      <c r="BO852" s="156">
        <v>29</v>
      </c>
      <c r="BP852" s="156">
        <v>34967</v>
      </c>
      <c r="BQ852" s="156" t="s">
        <v>108</v>
      </c>
      <c r="BR852" s="156" t="s">
        <v>108</v>
      </c>
      <c r="BS852" s="156" t="s">
        <v>108</v>
      </c>
      <c r="BT852" s="156" t="s">
        <v>108</v>
      </c>
      <c r="BU852" s="156" t="s">
        <v>8283</v>
      </c>
      <c r="BV852" s="156">
        <v>3045499089</v>
      </c>
      <c r="BW852" s="156" t="s">
        <v>8284</v>
      </c>
      <c r="BX852" s="156" t="s">
        <v>839</v>
      </c>
      <c r="BY852" s="156" t="s">
        <v>119</v>
      </c>
      <c r="BZ852" s="156" t="s">
        <v>3720</v>
      </c>
      <c r="CA852" s="157" t="s">
        <v>7581</v>
      </c>
      <c r="CB852" s="157" t="s">
        <v>109</v>
      </c>
      <c r="CC852" s="157" t="s">
        <v>109</v>
      </c>
      <c r="CD852" s="157" t="s">
        <v>7581</v>
      </c>
      <c r="CE852" s="156"/>
      <c r="CF852" s="156"/>
      <c r="CG852" s="156"/>
      <c r="CH852" s="156"/>
      <c r="CI852" s="156"/>
      <c r="CJ852" s="156"/>
      <c r="CK852" s="156"/>
      <c r="CL852" s="156"/>
      <c r="CM852" s="157" t="s">
        <v>7581</v>
      </c>
      <c r="CN852" s="156"/>
      <c r="CO852" s="297"/>
    </row>
    <row r="853" spans="1:1924 2448:3041 3636:4300" s="290" customFormat="1" ht="45.75" customHeight="1">
      <c r="A853" s="589">
        <f>1+A852</f>
        <v>851</v>
      </c>
      <c r="B853" s="594" t="s">
        <v>8285</v>
      </c>
      <c r="C853" s="301" t="s">
        <v>8286</v>
      </c>
      <c r="D853" s="156" t="s">
        <v>645</v>
      </c>
      <c r="E853" s="301">
        <v>45548</v>
      </c>
      <c r="F853" s="143">
        <v>45551</v>
      </c>
      <c r="G853" s="143">
        <v>45646</v>
      </c>
      <c r="H853" s="157" t="s">
        <v>94</v>
      </c>
      <c r="I853" s="157" t="s">
        <v>95</v>
      </c>
      <c r="J853" s="166" t="s">
        <v>5267</v>
      </c>
      <c r="K853" s="152">
        <v>1072665057</v>
      </c>
      <c r="L853" s="156">
        <v>6</v>
      </c>
      <c r="M853" s="156" t="s">
        <v>97</v>
      </c>
      <c r="N853" s="156" t="s">
        <v>5078</v>
      </c>
      <c r="O853" s="156" t="s">
        <v>7357</v>
      </c>
      <c r="P853" s="156" t="s">
        <v>7814</v>
      </c>
      <c r="Q853" s="156" t="s">
        <v>7728</v>
      </c>
      <c r="R853" s="156">
        <f>+G853-F853</f>
        <v>95</v>
      </c>
      <c r="S853" s="156" t="s">
        <v>7815</v>
      </c>
      <c r="T853" s="157">
        <v>10666667</v>
      </c>
      <c r="U853" s="156" t="s">
        <v>8287</v>
      </c>
      <c r="V853" s="328">
        <f>+T853</f>
        <v>10666667</v>
      </c>
      <c r="W853" s="328">
        <v>45548</v>
      </c>
      <c r="X853" s="328" t="s">
        <v>103</v>
      </c>
      <c r="Y853" s="328">
        <f>+Z853+AA853+AB853</f>
        <v>1066667</v>
      </c>
      <c r="Z853" s="16">
        <v>1066667</v>
      </c>
      <c r="AA853" s="16">
        <v>0</v>
      </c>
      <c r="AB853" s="16">
        <v>0</v>
      </c>
      <c r="AC853" s="16">
        <v>0</v>
      </c>
      <c r="AD853" s="16">
        <v>0</v>
      </c>
      <c r="AE853" s="16">
        <v>0</v>
      </c>
      <c r="AF853" s="16">
        <v>0</v>
      </c>
      <c r="AG853" s="16">
        <v>0</v>
      </c>
      <c r="AH853" s="16">
        <v>0</v>
      </c>
      <c r="AI853" s="16">
        <v>0</v>
      </c>
      <c r="AJ853" s="16">
        <v>0</v>
      </c>
      <c r="AK853" s="16" t="s">
        <v>104</v>
      </c>
      <c r="AL853" s="16" t="s">
        <v>8288</v>
      </c>
      <c r="AM853" s="16" t="s">
        <v>4792</v>
      </c>
      <c r="AN853" s="16">
        <v>1070919155</v>
      </c>
      <c r="AO853" s="16" t="s">
        <v>108</v>
      </c>
      <c r="AP853" s="16" t="s">
        <v>108</v>
      </c>
      <c r="AQ853" s="16" t="s">
        <v>108</v>
      </c>
      <c r="AR853" s="16" t="s">
        <v>108</v>
      </c>
      <c r="AS853" s="16" t="s">
        <v>578</v>
      </c>
      <c r="AT853" s="16" t="s">
        <v>578</v>
      </c>
      <c r="AU853" s="16" t="s">
        <v>392</v>
      </c>
      <c r="AV853" s="16"/>
      <c r="AW853" s="16"/>
      <c r="AX853" s="16" t="s">
        <v>578</v>
      </c>
      <c r="AY853" s="16" t="s">
        <v>108</v>
      </c>
      <c r="AZ853" s="16"/>
      <c r="BA853" s="16"/>
      <c r="BB853" s="16"/>
      <c r="BC853" s="16"/>
      <c r="BD853" s="16"/>
      <c r="BE853" s="16"/>
      <c r="BF853" s="16"/>
      <c r="BG853" s="16"/>
      <c r="BH853" s="16">
        <f>T853+BB853</f>
        <v>10666667</v>
      </c>
      <c r="BI853" s="349" t="s">
        <v>113</v>
      </c>
      <c r="BJ853" s="16"/>
      <c r="BK853" s="16" t="s">
        <v>114</v>
      </c>
      <c r="BL853" s="16"/>
      <c r="BM853" s="449"/>
      <c r="BN853" s="16" t="s">
        <v>917</v>
      </c>
      <c r="BO853" s="16">
        <v>32</v>
      </c>
      <c r="BP853" s="16">
        <v>33753</v>
      </c>
      <c r="BQ853" s="16" t="s">
        <v>578</v>
      </c>
      <c r="BR853" s="16" t="s">
        <v>114</v>
      </c>
      <c r="BS853" s="16" t="s">
        <v>114</v>
      </c>
      <c r="BT853" s="16" t="s">
        <v>114</v>
      </c>
      <c r="BU853" s="16" t="s">
        <v>5272</v>
      </c>
      <c r="BV853" s="16">
        <v>3132854361</v>
      </c>
      <c r="BW853" s="16" t="s">
        <v>5273</v>
      </c>
      <c r="BX853" s="16" t="s">
        <v>657</v>
      </c>
      <c r="BY853" s="16" t="s">
        <v>119</v>
      </c>
      <c r="BZ853" s="16" t="s">
        <v>5274</v>
      </c>
      <c r="CA853" s="446" t="s">
        <v>7581</v>
      </c>
      <c r="CB853" s="446" t="s">
        <v>109</v>
      </c>
      <c r="CC853" s="446" t="s">
        <v>7581</v>
      </c>
      <c r="CD853" s="446" t="s">
        <v>7581</v>
      </c>
      <c r="CE853" s="446"/>
      <c r="CF853" s="446"/>
      <c r="CG853" s="446"/>
      <c r="CH853" s="446"/>
      <c r="CI853" s="446"/>
      <c r="CJ853" s="446"/>
      <c r="CK853" s="446"/>
      <c r="CL853" s="446"/>
      <c r="CM853" s="446" t="s">
        <v>7581</v>
      </c>
      <c r="CN853" s="446"/>
      <c r="CO853" s="50"/>
      <c r="CP853" s="50"/>
      <c r="CQ853" s="50"/>
      <c r="CR853" s="50"/>
      <c r="CS853" s="50"/>
      <c r="CT853" s="50"/>
      <c r="CU853" s="50"/>
      <c r="CV853" s="50"/>
      <c r="CW853" s="50"/>
      <c r="CX853" s="50"/>
      <c r="CY853" s="50"/>
      <c r="CZ853" s="50"/>
      <c r="DA853" s="50"/>
      <c r="DB853" s="50"/>
      <c r="DC853" s="50"/>
      <c r="DD853" s="50"/>
      <c r="DE853" s="50"/>
      <c r="DF853" s="50"/>
      <c r="DG853" s="50"/>
      <c r="DH853" s="50"/>
      <c r="DI853" s="50"/>
      <c r="DJ853" s="50"/>
      <c r="DK853" s="50"/>
      <c r="DL853" s="50"/>
      <c r="DM853" s="50"/>
      <c r="DN853" s="50"/>
      <c r="DO853" s="50"/>
      <c r="DP853" s="50"/>
      <c r="DQ853" s="50"/>
      <c r="DR853" s="50"/>
      <c r="DS853" s="50"/>
      <c r="DT853" s="50"/>
      <c r="DU853" s="50"/>
      <c r="DV853" s="50"/>
      <c r="DW853" s="50"/>
      <c r="DX853" s="50"/>
      <c r="DY853" s="50"/>
      <c r="DZ853" s="50"/>
      <c r="EA853" s="50"/>
      <c r="EB853" s="50"/>
      <c r="EC853" s="50"/>
      <c r="ED853" s="50"/>
      <c r="EE853" s="50"/>
      <c r="EF853" s="50"/>
      <c r="EG853" s="50"/>
      <c r="EH853" s="50"/>
      <c r="EI853" s="50"/>
      <c r="EJ853" s="50"/>
      <c r="EK853" s="50"/>
      <c r="EL853" s="50"/>
      <c r="EM853" s="50"/>
      <c r="EN853" s="50"/>
      <c r="EO853" s="50"/>
      <c r="EP853" s="50"/>
      <c r="EQ853" s="50"/>
      <c r="ER853" s="50"/>
      <c r="ES853" s="50"/>
      <c r="ET853" s="50"/>
      <c r="EU853" s="50"/>
      <c r="EV853" s="50"/>
      <c r="EW853" s="50"/>
      <c r="EX853" s="50"/>
      <c r="EY853" s="50"/>
      <c r="EZ853" s="50"/>
      <c r="FA853" s="50"/>
      <c r="FB853" s="50"/>
      <c r="FC853" s="50"/>
      <c r="FD853" s="50"/>
      <c r="FE853" s="50"/>
      <c r="FF853" s="50"/>
      <c r="FG853" s="50"/>
      <c r="FH853" s="50"/>
      <c r="FI853" s="50"/>
      <c r="FJ853" s="50"/>
      <c r="FK853" s="50"/>
      <c r="FL853" s="50"/>
      <c r="FM853" s="50"/>
      <c r="FN853" s="50"/>
      <c r="FO853" s="50"/>
      <c r="FP853" s="50"/>
      <c r="FQ853" s="50"/>
      <c r="FR853" s="50"/>
      <c r="FS853" s="50"/>
      <c r="FT853" s="50"/>
      <c r="FU853" s="50"/>
      <c r="FV853" s="50"/>
      <c r="FW853" s="50"/>
      <c r="FX853" s="50"/>
      <c r="FY853" s="50"/>
      <c r="FZ853" s="50"/>
      <c r="GA853" s="50"/>
      <c r="GB853" s="50"/>
      <c r="GC853" s="50"/>
      <c r="GD853" s="50"/>
      <c r="GE853" s="50"/>
      <c r="GF853" s="50"/>
      <c r="GG853" s="50"/>
      <c r="GH853" s="50"/>
      <c r="GI853" s="50"/>
      <c r="GJ853" s="50"/>
      <c r="GK853" s="50"/>
      <c r="GL853" s="50"/>
      <c r="GM853" s="50"/>
      <c r="GN853" s="50"/>
      <c r="GO853" s="50"/>
      <c r="GP853" s="50"/>
      <c r="GQ853" s="50"/>
      <c r="GR853" s="50"/>
      <c r="GS853" s="50"/>
      <c r="GT853" s="50"/>
      <c r="GU853" s="50"/>
      <c r="GV853" s="16"/>
      <c r="GW853" s="16"/>
      <c r="GX853" s="16"/>
      <c r="GY853" s="16"/>
      <c r="GZ853" s="16"/>
      <c r="HA853" s="16"/>
      <c r="HB853" s="16"/>
      <c r="HC853" s="16"/>
      <c r="HD853" s="16"/>
      <c r="HE853" s="16"/>
      <c r="HF853" s="16"/>
      <c r="HG853" s="16"/>
      <c r="HH853" s="16"/>
      <c r="HI853" s="16"/>
      <c r="HJ853" s="16"/>
      <c r="HK853" s="16"/>
      <c r="HL853" s="16"/>
      <c r="HM853" s="16"/>
      <c r="HN853" s="16"/>
      <c r="HO853" s="16"/>
      <c r="HP853" s="16"/>
      <c r="HQ853" s="16"/>
      <c r="HR853" s="16"/>
      <c r="HS853" s="16"/>
      <c r="HT853" s="16"/>
      <c r="HU853" s="16"/>
      <c r="HV853" s="16"/>
      <c r="HW853" s="16"/>
      <c r="HX853" s="16"/>
      <c r="HY853" s="16"/>
      <c r="HZ853" s="16"/>
      <c r="IA853" s="16"/>
      <c r="IB853" s="16"/>
      <c r="IC853" s="16"/>
      <c r="ID853" s="16"/>
      <c r="IE853" s="16"/>
      <c r="IF853" s="16"/>
      <c r="IG853" s="16"/>
      <c r="IH853" s="16"/>
      <c r="II853" s="16"/>
      <c r="IJ853" s="16"/>
      <c r="IK853" s="16"/>
      <c r="IL853" s="16"/>
      <c r="IM853" s="16"/>
      <c r="IN853" s="16"/>
      <c r="IO853" s="16"/>
      <c r="IP853" s="16"/>
      <c r="IQ853" s="16"/>
      <c r="IR853" s="16"/>
      <c r="IS853" s="16"/>
      <c r="IT853" s="16"/>
      <c r="IU853" s="16"/>
      <c r="IV853" s="16"/>
      <c r="IW853" s="16"/>
      <c r="IX853" s="16"/>
      <c r="IY853" s="16"/>
      <c r="IZ853" s="16"/>
      <c r="JA853" s="16"/>
      <c r="JB853" s="16"/>
      <c r="JC853" s="16"/>
      <c r="JD853" s="16"/>
      <c r="JE853" s="16"/>
      <c r="JF853" s="16"/>
      <c r="JG853" s="16"/>
      <c r="JH853" s="16"/>
      <c r="JI853" s="16"/>
      <c r="JJ853" s="16"/>
      <c r="JK853" s="16"/>
      <c r="JL853" s="16"/>
      <c r="JM853" s="16"/>
      <c r="JN853" s="16"/>
      <c r="JO853" s="16"/>
      <c r="JP853" s="16"/>
      <c r="JQ853" s="16"/>
      <c r="JR853" s="16"/>
      <c r="JS853" s="16"/>
      <c r="JT853" s="16"/>
      <c r="JU853" s="16"/>
      <c r="JV853" s="16"/>
      <c r="JW853" s="16"/>
      <c r="JX853" s="16"/>
      <c r="JY853" s="16"/>
      <c r="JZ853" s="16"/>
      <c r="KA853" s="16"/>
      <c r="KB853" s="16"/>
      <c r="KC853" s="16"/>
      <c r="KD853" s="16"/>
      <c r="KE853" s="16"/>
      <c r="KF853" s="16"/>
      <c r="KG853" s="16"/>
      <c r="KH853" s="16"/>
      <c r="KI853" s="16"/>
      <c r="KJ853" s="16"/>
      <c r="KK853" s="16"/>
      <c r="KL853" s="16"/>
      <c r="KM853" s="16"/>
      <c r="KN853" s="16"/>
      <c r="KO853" s="16"/>
      <c r="KP853" s="16"/>
      <c r="KQ853" s="16"/>
      <c r="KR853" s="16"/>
      <c r="KS853" s="16"/>
      <c r="KT853" s="16"/>
      <c r="KU853" s="16"/>
      <c r="KV853" s="16"/>
      <c r="KW853" s="16"/>
      <c r="KX853" s="16"/>
      <c r="KY853" s="16"/>
      <c r="KZ853" s="16"/>
      <c r="LA853" s="16"/>
      <c r="LB853" s="16"/>
      <c r="LC853" s="16"/>
      <c r="LD853" s="16"/>
      <c r="LE853" s="16"/>
      <c r="LF853" s="16"/>
      <c r="LG853" s="16"/>
      <c r="LH853" s="16"/>
      <c r="LI853" s="16"/>
      <c r="LJ853" s="16"/>
      <c r="LK853" s="16"/>
      <c r="LL853" s="16"/>
      <c r="LM853" s="16"/>
      <c r="LN853" s="16"/>
      <c r="LO853" s="16"/>
      <c r="LP853" s="16"/>
      <c r="LQ853" s="16"/>
      <c r="LR853" s="16"/>
      <c r="LS853" s="16"/>
      <c r="LT853" s="16"/>
      <c r="LU853" s="16"/>
      <c r="LV853" s="16"/>
      <c r="LW853" s="16"/>
      <c r="LX853" s="16"/>
      <c r="LY853" s="16"/>
      <c r="LZ853" s="16"/>
      <c r="MA853" s="16"/>
      <c r="MB853" s="16"/>
      <c r="MC853" s="16"/>
      <c r="MD853" s="16"/>
      <c r="ME853" s="16"/>
      <c r="MF853" s="16"/>
      <c r="MG853" s="16"/>
      <c r="MH853" s="16"/>
      <c r="MI853" s="16"/>
      <c r="MJ853" s="16"/>
      <c r="MK853" s="16"/>
      <c r="ML853" s="16"/>
      <c r="MM853" s="16"/>
      <c r="MN853" s="16"/>
      <c r="MO853" s="16"/>
      <c r="MP853" s="16"/>
      <c r="MQ853" s="16"/>
      <c r="MR853" s="16"/>
      <c r="MS853" s="16"/>
      <c r="MT853" s="16"/>
      <c r="MU853" s="16"/>
      <c r="MV853" s="16"/>
      <c r="MW853" s="16"/>
      <c r="MX853" s="16"/>
      <c r="MY853" s="16"/>
      <c r="MZ853" s="16"/>
      <c r="NA853" s="16"/>
      <c r="NB853" s="16"/>
      <c r="NC853" s="16"/>
      <c r="ND853" s="16"/>
      <c r="NE853" s="16"/>
      <c r="NF853" s="16"/>
      <c r="NG853" s="16"/>
      <c r="NH853" s="16"/>
      <c r="NI853" s="16"/>
      <c r="NJ853" s="16"/>
      <c r="NK853" s="16"/>
      <c r="NL853" s="16"/>
      <c r="NM853" s="16"/>
      <c r="NN853" s="16"/>
      <c r="NO853" s="16"/>
      <c r="NP853" s="16"/>
      <c r="NQ853" s="16"/>
      <c r="NR853" s="16"/>
      <c r="NS853" s="16"/>
      <c r="NT853" s="16"/>
      <c r="NU853" s="16"/>
      <c r="NV853" s="16"/>
      <c r="NW853" s="16"/>
      <c r="NX853" s="16"/>
      <c r="NY853" s="16"/>
      <c r="NZ853" s="16"/>
      <c r="OA853" s="16"/>
      <c r="OB853" s="16"/>
      <c r="OC853" s="16"/>
      <c r="OD853" s="16"/>
      <c r="OE853" s="16"/>
      <c r="OF853" s="16"/>
      <c r="OG853" s="16"/>
      <c r="OH853" s="16"/>
      <c r="OI853" s="16"/>
      <c r="OJ853" s="16"/>
      <c r="OK853" s="16"/>
      <c r="OL853" s="16"/>
      <c r="OM853" s="16"/>
      <c r="ON853" s="16"/>
      <c r="OO853" s="16"/>
      <c r="OP853" s="16"/>
      <c r="OQ853" s="16"/>
      <c r="OR853" s="16"/>
      <c r="OS853" s="16"/>
      <c r="OT853" s="16"/>
      <c r="OU853" s="16"/>
      <c r="OV853" s="16"/>
      <c r="OW853" s="16"/>
      <c r="OX853" s="16"/>
      <c r="OY853" s="16"/>
      <c r="OZ853" s="16"/>
      <c r="PA853" s="16"/>
      <c r="PB853" s="16"/>
      <c r="PC853" s="16"/>
      <c r="PD853" s="16"/>
      <c r="PE853" s="16"/>
      <c r="PF853" s="16"/>
      <c r="PG853" s="16"/>
      <c r="PH853" s="16"/>
      <c r="PI853" s="16"/>
      <c r="PJ853" s="16"/>
      <c r="PK853" s="16"/>
      <c r="PL853" s="16"/>
      <c r="PM853" s="16"/>
      <c r="PN853" s="16"/>
      <c r="PO853" s="16"/>
      <c r="PP853" s="16"/>
      <c r="PQ853" s="16"/>
      <c r="PR853" s="16"/>
      <c r="PS853" s="16"/>
      <c r="PT853" s="16"/>
      <c r="PU853" s="16"/>
      <c r="PV853" s="16"/>
      <c r="PW853" s="16"/>
      <c r="PX853" s="16"/>
      <c r="PY853" s="16"/>
      <c r="PZ853" s="16"/>
      <c r="QA853" s="16"/>
      <c r="QB853" s="16"/>
      <c r="QC853" s="16"/>
      <c r="QD853" s="16"/>
      <c r="QE853" s="16"/>
      <c r="QF853" s="16"/>
      <c r="QG853" s="16"/>
      <c r="QH853" s="16"/>
      <c r="QI853" s="16"/>
      <c r="QJ853" s="16"/>
      <c r="QK853" s="16"/>
      <c r="QL853" s="16"/>
      <c r="QM853" s="16"/>
      <c r="QN853" s="16"/>
      <c r="QO853" s="16"/>
      <c r="QP853" s="16"/>
      <c r="QQ853" s="16"/>
      <c r="QR853" s="16"/>
      <c r="QS853" s="16"/>
      <c r="QT853" s="16"/>
      <c r="QU853" s="16"/>
      <c r="QV853" s="16"/>
      <c r="QW853" s="16"/>
      <c r="QX853" s="16"/>
      <c r="QY853" s="16"/>
      <c r="QZ853" s="16"/>
      <c r="RA853" s="16"/>
      <c r="RB853" s="16"/>
      <c r="RC853" s="16"/>
      <c r="RD853" s="16"/>
      <c r="RE853" s="16"/>
      <c r="RF853" s="16"/>
      <c r="RG853" s="16"/>
      <c r="RH853" s="16"/>
      <c r="RI853" s="16"/>
      <c r="RJ853" s="16"/>
      <c r="RK853" s="16"/>
      <c r="RL853" s="16"/>
      <c r="RM853" s="16"/>
      <c r="RN853" s="16"/>
      <c r="RO853" s="16"/>
      <c r="RP853" s="16"/>
      <c r="RQ853" s="16"/>
      <c r="RR853" s="16"/>
      <c r="RS853" s="16"/>
      <c r="RT853" s="16"/>
      <c r="RU853" s="16"/>
      <c r="RV853" s="16"/>
      <c r="RW853" s="16"/>
      <c r="RX853" s="16"/>
      <c r="RY853" s="16"/>
      <c r="RZ853" s="16"/>
      <c r="SA853" s="16"/>
      <c r="SB853" s="16"/>
      <c r="SC853" s="16"/>
      <c r="SD853" s="16"/>
      <c r="SE853" s="16"/>
      <c r="SF853" s="16"/>
      <c r="SG853" s="16"/>
      <c r="SH853" s="16"/>
      <c r="SI853" s="16"/>
      <c r="SJ853" s="16"/>
      <c r="SK853" s="16"/>
      <c r="SL853" s="16"/>
      <c r="SM853" s="16"/>
      <c r="SN853" s="16"/>
      <c r="SO853" s="16"/>
      <c r="SP853" s="16"/>
      <c r="SQ853" s="16"/>
      <c r="SR853" s="16"/>
      <c r="SS853" s="16"/>
      <c r="ST853" s="16"/>
      <c r="SU853" s="16"/>
      <c r="SV853" s="16"/>
      <c r="SW853" s="16"/>
      <c r="SX853" s="16"/>
      <c r="SY853" s="16"/>
      <c r="SZ853" s="16"/>
      <c r="TA853" s="16"/>
      <c r="TB853" s="16"/>
      <c r="TC853" s="16"/>
      <c r="TD853" s="16"/>
      <c r="TE853" s="16"/>
      <c r="TF853" s="16"/>
      <c r="TG853" s="16"/>
      <c r="TH853" s="16"/>
      <c r="TI853" s="16"/>
      <c r="TJ853" s="16"/>
      <c r="TK853" s="16"/>
      <c r="TL853" s="16"/>
      <c r="TM853" s="16"/>
      <c r="TN853" s="16"/>
      <c r="TO853" s="16"/>
      <c r="TP853" s="16"/>
      <c r="TQ853" s="16"/>
      <c r="TR853" s="16"/>
      <c r="TS853" s="16"/>
      <c r="TT853" s="16"/>
      <c r="TU853" s="16"/>
      <c r="TV853" s="16"/>
      <c r="TW853" s="16"/>
      <c r="TX853" s="16"/>
      <c r="TY853" s="16"/>
      <c r="TZ853" s="16"/>
      <c r="UA853" s="16"/>
      <c r="UB853" s="16"/>
      <c r="UC853" s="16"/>
      <c r="UD853" s="16"/>
      <c r="UE853" s="16"/>
      <c r="UF853" s="16"/>
      <c r="UG853" s="16"/>
      <c r="UH853" s="16"/>
      <c r="UI853" s="16"/>
      <c r="UJ853" s="16"/>
      <c r="UK853" s="16"/>
      <c r="UL853" s="16"/>
      <c r="UM853" s="16"/>
      <c r="UN853" s="16"/>
      <c r="UO853" s="16"/>
      <c r="UP853" s="16"/>
      <c r="UQ853" s="16"/>
      <c r="UR853" s="16"/>
      <c r="US853" s="16"/>
      <c r="UT853" s="16"/>
      <c r="UU853" s="16"/>
      <c r="UV853" s="16"/>
      <c r="UW853" s="16"/>
      <c r="UX853" s="16"/>
      <c r="UY853" s="16"/>
      <c r="UZ853" s="16"/>
      <c r="VA853" s="16"/>
      <c r="VB853" s="16"/>
      <c r="VC853" s="16"/>
      <c r="VD853" s="16"/>
      <c r="VE853" s="16"/>
      <c r="VF853" s="16"/>
      <c r="VG853" s="16"/>
      <c r="VH853" s="16"/>
      <c r="VI853" s="16"/>
      <c r="VJ853" s="16"/>
      <c r="VK853" s="16"/>
      <c r="VL853" s="16"/>
      <c r="VM853" s="16"/>
      <c r="VN853" s="16"/>
      <c r="VO853" s="16"/>
      <c r="VP853" s="16"/>
      <c r="VQ853" s="16"/>
      <c r="VR853" s="16"/>
      <c r="VS853" s="16"/>
      <c r="VT853" s="16"/>
      <c r="VU853" s="16"/>
      <c r="VV853" s="16"/>
      <c r="VW853" s="16"/>
      <c r="VX853" s="16"/>
      <c r="VY853" s="16"/>
      <c r="VZ853" s="16"/>
      <c r="WA853" s="16"/>
      <c r="WB853" s="16"/>
      <c r="WC853" s="16"/>
      <c r="WD853" s="16"/>
      <c r="WE853" s="16"/>
      <c r="WF853" s="16"/>
      <c r="WG853" s="16"/>
      <c r="WH853" s="16"/>
      <c r="WI853" s="16"/>
      <c r="WJ853" s="16"/>
      <c r="WK853" s="16"/>
      <c r="WL853" s="16"/>
      <c r="WM853" s="16"/>
      <c r="WN853" s="16"/>
      <c r="WO853" s="16"/>
      <c r="WP853" s="16"/>
      <c r="WQ853" s="16"/>
      <c r="WR853" s="16"/>
      <c r="WS853" s="16"/>
      <c r="WT853" s="16"/>
      <c r="WU853" s="16"/>
      <c r="WV853" s="16"/>
      <c r="WW853" s="16"/>
      <c r="WX853" s="16"/>
      <c r="WY853" s="16"/>
      <c r="WZ853" s="16"/>
      <c r="XA853" s="16"/>
      <c r="XB853" s="16"/>
      <c r="XC853" s="16"/>
      <c r="XD853" s="16"/>
      <c r="XE853" s="16"/>
      <c r="XF853" s="16"/>
      <c r="XG853" s="16"/>
      <c r="XH853" s="16"/>
      <c r="XI853" s="16"/>
      <c r="XJ853" s="16"/>
      <c r="XK853" s="16"/>
      <c r="XL853" s="16"/>
      <c r="XM853" s="16"/>
      <c r="XN853" s="16"/>
      <c r="XO853" s="16"/>
      <c r="XP853" s="16"/>
      <c r="XQ853" s="16"/>
      <c r="XR853" s="16"/>
      <c r="XS853" s="16"/>
      <c r="XT853" s="16"/>
      <c r="XU853" s="16"/>
      <c r="XV853" s="16"/>
      <c r="XW853" s="16"/>
      <c r="XX853" s="16"/>
      <c r="XY853" s="16"/>
      <c r="XZ853" s="16"/>
      <c r="YA853" s="16"/>
      <c r="YB853" s="16"/>
      <c r="YC853" s="16"/>
      <c r="YD853" s="16"/>
      <c r="YE853" s="16"/>
      <c r="YF853" s="16"/>
      <c r="YG853" s="16"/>
      <c r="YH853" s="16"/>
      <c r="YI853" s="16"/>
      <c r="YJ853" s="16"/>
      <c r="YK853" s="16"/>
      <c r="YL853" s="16"/>
      <c r="YM853" s="16"/>
      <c r="YN853" s="16"/>
      <c r="YO853" s="16"/>
      <c r="YP853" s="348"/>
      <c r="YQ853" s="156"/>
      <c r="YR853" s="156"/>
      <c r="YS853" s="156"/>
      <c r="YT853" s="156"/>
      <c r="YU853" s="143"/>
      <c r="YV853" s="143"/>
      <c r="YW853" s="157"/>
      <c r="YX853" s="157"/>
      <c r="YY853" s="157"/>
      <c r="YZ853" s="152"/>
      <c r="ZA853" s="156"/>
      <c r="ZB853" s="156"/>
      <c r="ZC853" s="156"/>
      <c r="ZD853" s="156"/>
      <c r="ZE853" s="156"/>
      <c r="ZF853" s="156"/>
      <c r="ZG853" s="156"/>
      <c r="ZH853" s="156"/>
      <c r="ZI853" s="157"/>
      <c r="ZJ853" s="156"/>
      <c r="ZK853" s="328"/>
      <c r="ZL853" s="328"/>
      <c r="ZM853" s="328"/>
      <c r="ZN853" s="328"/>
      <c r="ZO853" s="16"/>
      <c r="ZP853" s="16"/>
      <c r="ZQ853" s="16"/>
      <c r="ZR853" s="16"/>
      <c r="ZS853" s="16"/>
      <c r="ZT853" s="16"/>
      <c r="ZU853" s="16"/>
      <c r="ZV853" s="16"/>
      <c r="ZW853" s="16"/>
      <c r="ZX853" s="16"/>
      <c r="ZY853" s="16"/>
      <c r="ZZ853" s="16"/>
      <c r="AAA853" s="16"/>
      <c r="AAB853" s="16"/>
      <c r="AAC853" s="16"/>
      <c r="AAD853" s="16"/>
      <c r="AAE853" s="16"/>
      <c r="AAF853" s="16"/>
      <c r="AAG853" s="16"/>
      <c r="AAH853" s="16"/>
      <c r="AAI853" s="16"/>
      <c r="AAJ853" s="16"/>
      <c r="AAK853" s="16"/>
      <c r="AAL853" s="16"/>
      <c r="AAM853" s="16"/>
      <c r="AAN853" s="16"/>
      <c r="AAO853" s="16"/>
      <c r="AAP853" s="16"/>
      <c r="AAQ853" s="16"/>
      <c r="AAR853" s="16"/>
      <c r="AAS853" s="16"/>
      <c r="AAT853" s="16"/>
      <c r="AAU853" s="16"/>
      <c r="AAV853" s="16"/>
      <c r="AAW853" s="16"/>
      <c r="AAX853" s="16"/>
      <c r="AAY853" s="16"/>
      <c r="AAZ853" s="16"/>
      <c r="ABA853" s="16"/>
      <c r="ABB853" s="16"/>
      <c r="ABC853" s="16"/>
      <c r="ABD853" s="16"/>
      <c r="ABE853" s="16"/>
      <c r="ABF853" s="16"/>
      <c r="ABG853" s="16"/>
      <c r="ABH853" s="16"/>
      <c r="ABI853" s="16"/>
      <c r="ABJ853" s="16"/>
      <c r="ABK853" s="16"/>
      <c r="ABL853" s="16"/>
      <c r="ABM853" s="16"/>
      <c r="ABN853" s="16"/>
      <c r="ABO853" s="16"/>
      <c r="ABP853" s="16"/>
      <c r="ABQ853" s="16"/>
      <c r="ABR853" s="16"/>
      <c r="ABS853" s="16"/>
      <c r="ABT853" s="16"/>
      <c r="ABU853" s="16"/>
      <c r="ABV853" s="16"/>
      <c r="ABW853" s="16"/>
      <c r="ABX853" s="16"/>
      <c r="ABY853" s="16"/>
      <c r="ABZ853" s="16"/>
      <c r="ACA853" s="16"/>
      <c r="ACB853" s="16"/>
      <c r="ACC853" s="16"/>
      <c r="ACD853" s="16"/>
      <c r="ACE853" s="16"/>
      <c r="ACF853" s="16"/>
      <c r="ACG853" s="16"/>
      <c r="ACH853" s="16"/>
      <c r="ACI853" s="16"/>
      <c r="ACJ853" s="16"/>
      <c r="ACK853" s="16"/>
      <c r="ACL853" s="16"/>
      <c r="ACM853" s="16"/>
      <c r="ACN853" s="16"/>
      <c r="ACO853" s="16"/>
      <c r="ACP853" s="16"/>
      <c r="ACQ853" s="16"/>
      <c r="ACR853" s="16"/>
      <c r="ACS853" s="16"/>
      <c r="ACT853" s="16"/>
      <c r="ACU853" s="16"/>
      <c r="ACV853" s="16"/>
      <c r="ACW853" s="16"/>
      <c r="ACX853" s="16"/>
      <c r="ACY853" s="16"/>
      <c r="ACZ853" s="16"/>
      <c r="ADA853" s="16"/>
      <c r="ADB853" s="16"/>
      <c r="ADC853" s="16"/>
      <c r="ADD853" s="16"/>
      <c r="ADE853" s="16"/>
      <c r="ADF853" s="16"/>
      <c r="ADG853" s="16"/>
      <c r="ADH853" s="16"/>
      <c r="ADI853" s="16"/>
      <c r="ADJ853" s="16"/>
      <c r="ADK853" s="16"/>
      <c r="ADL853" s="16"/>
      <c r="ADM853" s="16"/>
      <c r="ADN853" s="16"/>
      <c r="ADO853" s="16"/>
      <c r="ADP853" s="16"/>
      <c r="ADQ853" s="16"/>
      <c r="ADR853" s="16"/>
      <c r="ADS853" s="16"/>
      <c r="ADT853" s="16"/>
      <c r="ADU853" s="16"/>
      <c r="ADV853" s="16"/>
      <c r="ADW853" s="16"/>
      <c r="ADX853" s="16"/>
      <c r="ADY853" s="16"/>
      <c r="ADZ853" s="16"/>
      <c r="AEA853" s="16"/>
      <c r="AEB853" s="16"/>
      <c r="AEC853" s="16"/>
      <c r="AED853" s="16"/>
      <c r="AEE853" s="16"/>
      <c r="AEF853" s="16"/>
      <c r="AEG853" s="16"/>
      <c r="AEH853" s="16"/>
      <c r="AEI853" s="16"/>
      <c r="AEJ853" s="16"/>
      <c r="AEK853" s="16"/>
      <c r="AEL853" s="16"/>
      <c r="AEM853" s="16"/>
      <c r="AEN853" s="16"/>
      <c r="AEO853" s="16"/>
      <c r="AEP853" s="16"/>
      <c r="AEQ853" s="16"/>
      <c r="AER853" s="16"/>
      <c r="AES853" s="16"/>
      <c r="AET853" s="16"/>
      <c r="AEU853" s="16"/>
      <c r="AEV853" s="16"/>
      <c r="AEW853" s="16"/>
      <c r="AEX853" s="16"/>
      <c r="AEY853" s="16"/>
      <c r="AEZ853" s="16"/>
      <c r="AFA853" s="16"/>
      <c r="AFB853" s="16"/>
      <c r="AFC853" s="16"/>
      <c r="AFD853" s="16"/>
      <c r="AFE853" s="16"/>
      <c r="AFF853" s="16"/>
      <c r="AFG853" s="16"/>
      <c r="AFH853" s="16"/>
      <c r="AFI853" s="16"/>
      <c r="AFJ853" s="16"/>
      <c r="AFK853" s="16"/>
      <c r="AFL853" s="16"/>
      <c r="AFM853" s="16"/>
      <c r="AFN853" s="16"/>
      <c r="AFO853" s="16"/>
      <c r="AFP853" s="16"/>
      <c r="AFQ853" s="16"/>
      <c r="AFR853" s="16"/>
      <c r="AFS853" s="16"/>
      <c r="AFT853" s="16"/>
      <c r="AFU853" s="16"/>
      <c r="AFV853" s="16"/>
      <c r="AFW853" s="16"/>
      <c r="AFX853" s="16"/>
      <c r="AFY853" s="16"/>
      <c r="AFZ853" s="16"/>
      <c r="AGA853" s="16"/>
      <c r="AGB853" s="16"/>
      <c r="AGC853" s="16"/>
      <c r="AGD853" s="16"/>
      <c r="AGE853" s="16"/>
      <c r="AGF853" s="16"/>
      <c r="AGG853" s="16"/>
      <c r="AGH853" s="16"/>
      <c r="AGI853" s="16"/>
      <c r="AGJ853" s="16"/>
      <c r="AGK853" s="16"/>
      <c r="AGL853" s="16"/>
      <c r="AGM853" s="16"/>
      <c r="AGN853" s="16"/>
      <c r="AGO853" s="16"/>
      <c r="AGP853" s="16"/>
      <c r="AGQ853" s="16"/>
      <c r="AGR853" s="16"/>
      <c r="AGS853" s="16"/>
      <c r="AGT853" s="16"/>
      <c r="AGU853" s="16"/>
      <c r="AGV853" s="16"/>
      <c r="AGW853" s="16"/>
      <c r="AGX853" s="16"/>
      <c r="AGY853" s="16"/>
      <c r="AGZ853" s="16"/>
      <c r="AHA853" s="16"/>
      <c r="AHB853" s="16"/>
      <c r="AHC853" s="16"/>
      <c r="AHD853" s="16"/>
      <c r="AHE853" s="16"/>
      <c r="AHF853" s="16"/>
      <c r="AHG853" s="16"/>
      <c r="AHH853" s="16"/>
      <c r="AHI853" s="16"/>
      <c r="AHJ853" s="16"/>
      <c r="AHK853" s="16"/>
      <c r="AHL853" s="16"/>
      <c r="AHM853" s="16"/>
      <c r="AHN853" s="16"/>
      <c r="AHO853" s="16"/>
      <c r="AHP853" s="16"/>
      <c r="AHQ853" s="16"/>
      <c r="AHR853" s="16"/>
      <c r="AHS853" s="16"/>
      <c r="AHT853" s="16"/>
      <c r="AHU853" s="16"/>
      <c r="AHV853" s="16"/>
      <c r="AHW853" s="16"/>
      <c r="AHX853" s="16"/>
      <c r="AHY853" s="16"/>
      <c r="AHZ853" s="16"/>
      <c r="AIA853" s="16"/>
      <c r="AIB853" s="16"/>
      <c r="AIC853" s="16"/>
      <c r="AID853" s="16"/>
      <c r="AIE853" s="16"/>
      <c r="AIF853" s="16"/>
      <c r="AIG853" s="16"/>
      <c r="AIH853" s="16"/>
      <c r="AII853" s="16"/>
      <c r="AIJ853" s="16"/>
      <c r="AIK853" s="16"/>
      <c r="AIL853" s="16"/>
      <c r="AIM853" s="16"/>
      <c r="AIN853" s="16"/>
      <c r="AIO853" s="16"/>
      <c r="AIP853" s="16"/>
      <c r="AIQ853" s="16"/>
      <c r="AIR853" s="16"/>
      <c r="AIS853" s="16"/>
      <c r="AIT853" s="16"/>
      <c r="AIU853" s="16"/>
      <c r="AIV853" s="16"/>
      <c r="AIW853" s="16"/>
      <c r="AIX853" s="16"/>
      <c r="AIY853" s="16"/>
      <c r="AIZ853" s="16"/>
      <c r="AJA853" s="16"/>
      <c r="AJB853" s="16"/>
      <c r="AJC853" s="16"/>
      <c r="AJD853" s="16"/>
      <c r="AJE853" s="16"/>
      <c r="AJF853" s="16"/>
      <c r="AJG853" s="16"/>
      <c r="AJH853" s="16"/>
      <c r="AJI853" s="16"/>
      <c r="AJJ853" s="16"/>
      <c r="AJK853" s="16"/>
      <c r="AJL853" s="16"/>
      <c r="AJM853" s="16"/>
      <c r="AJN853" s="16"/>
      <c r="AJO853" s="16"/>
      <c r="AJP853" s="16"/>
      <c r="AJQ853" s="16"/>
      <c r="AJR853" s="16"/>
      <c r="AJS853" s="16"/>
      <c r="AJT853" s="16"/>
      <c r="AJU853" s="16"/>
      <c r="AJV853" s="16"/>
      <c r="AJW853" s="16"/>
      <c r="AJX853" s="16"/>
      <c r="AJY853" s="16"/>
      <c r="AJZ853" s="16"/>
      <c r="AKA853" s="16"/>
      <c r="AKB853" s="16"/>
      <c r="AKC853" s="16"/>
      <c r="AKD853" s="16"/>
      <c r="AKE853" s="16"/>
      <c r="AKF853" s="16"/>
      <c r="AKG853" s="16"/>
      <c r="AKH853" s="16"/>
      <c r="AKI853" s="16"/>
      <c r="AKJ853" s="16"/>
      <c r="AKK853" s="16"/>
      <c r="AKL853" s="16"/>
      <c r="AKM853" s="16"/>
      <c r="AKN853" s="16"/>
      <c r="AKO853" s="16"/>
      <c r="AKP853" s="16"/>
      <c r="AKQ853" s="16"/>
      <c r="AKR853" s="16"/>
      <c r="AKS853" s="16"/>
      <c r="AKT853" s="16"/>
      <c r="AKU853" s="16"/>
      <c r="AKV853" s="16"/>
      <c r="AKW853" s="16"/>
      <c r="AKX853" s="16"/>
      <c r="AKY853" s="16"/>
      <c r="AKZ853" s="16"/>
      <c r="ALA853" s="16"/>
      <c r="ALB853" s="16"/>
      <c r="ALC853" s="16"/>
      <c r="ALD853" s="16"/>
      <c r="ALE853" s="16"/>
      <c r="ALF853" s="16"/>
      <c r="ALG853" s="16"/>
      <c r="ALH853" s="16"/>
      <c r="ALI853" s="16"/>
      <c r="ALJ853" s="16"/>
      <c r="ALK853" s="16"/>
      <c r="ALL853" s="16"/>
      <c r="ALM853" s="16"/>
      <c r="ALN853" s="16"/>
      <c r="ALO853" s="16"/>
      <c r="ALP853" s="16"/>
      <c r="ALQ853" s="16"/>
      <c r="ALR853" s="16"/>
      <c r="ALS853" s="16"/>
      <c r="ALT853" s="16"/>
      <c r="ALU853" s="16"/>
      <c r="ALV853" s="16"/>
      <c r="ALW853" s="16"/>
      <c r="ALX853" s="16"/>
      <c r="ALY853" s="16"/>
      <c r="ALZ853" s="16"/>
      <c r="AMA853" s="16"/>
      <c r="AMB853" s="16"/>
      <c r="AMC853" s="16"/>
      <c r="AMD853" s="16"/>
      <c r="AME853" s="16"/>
      <c r="AMF853" s="16"/>
      <c r="AMG853" s="16"/>
      <c r="AMH853" s="16"/>
      <c r="AMI853" s="16"/>
      <c r="AMJ853" s="16"/>
      <c r="AMK853" s="16"/>
      <c r="AML853" s="16"/>
      <c r="AMM853" s="16"/>
      <c r="AMN853" s="16"/>
      <c r="AMO853" s="16"/>
      <c r="AMP853" s="16"/>
      <c r="AMQ853" s="16"/>
      <c r="AMR853" s="16"/>
      <c r="AMS853" s="16"/>
      <c r="AMT853" s="16"/>
      <c r="AMU853" s="16"/>
      <c r="AMV853" s="16"/>
      <c r="AMW853" s="16"/>
      <c r="AMX853" s="16"/>
      <c r="AMY853" s="16"/>
      <c r="AMZ853" s="16"/>
      <c r="ANA853" s="16"/>
      <c r="ANB853" s="16"/>
      <c r="ANC853" s="16"/>
      <c r="AND853" s="16"/>
      <c r="ANE853" s="16"/>
      <c r="ANF853" s="16"/>
      <c r="ANG853" s="16"/>
      <c r="ANH853" s="16"/>
      <c r="ANI853" s="16"/>
      <c r="ANJ853" s="16"/>
      <c r="ANK853" s="16"/>
      <c r="ANL853" s="16"/>
      <c r="ANM853" s="16"/>
      <c r="ANN853" s="16"/>
      <c r="ANO853" s="16"/>
      <c r="ANP853" s="16"/>
      <c r="ANQ853" s="16"/>
      <c r="ANR853" s="16"/>
      <c r="ANS853" s="16"/>
      <c r="ANT853" s="16"/>
      <c r="ANU853" s="16"/>
      <c r="ANV853" s="16"/>
      <c r="ANW853" s="16"/>
      <c r="ANX853" s="16"/>
      <c r="ANY853" s="16"/>
      <c r="ANZ853" s="16"/>
      <c r="AOA853" s="16"/>
      <c r="AOB853" s="16"/>
      <c r="AOC853" s="16"/>
      <c r="AOD853" s="16"/>
      <c r="AOE853" s="16"/>
      <c r="AOF853" s="16"/>
      <c r="AOG853" s="16"/>
      <c r="AOH853" s="16"/>
      <c r="AOI853" s="16"/>
      <c r="AOJ853" s="16"/>
      <c r="AOK853" s="16"/>
      <c r="AOL853" s="16"/>
      <c r="AOM853" s="16"/>
      <c r="AON853" s="16"/>
      <c r="AOO853" s="16"/>
      <c r="AOP853" s="16"/>
      <c r="AOQ853" s="16"/>
      <c r="AOR853" s="16"/>
      <c r="AOS853" s="16"/>
      <c r="AOT853" s="16"/>
      <c r="AOU853" s="16"/>
      <c r="AOV853" s="16"/>
      <c r="AOW853" s="16"/>
      <c r="AOX853" s="16"/>
      <c r="AOY853" s="16"/>
      <c r="AOZ853" s="16"/>
      <c r="APA853" s="16"/>
      <c r="APB853" s="16"/>
      <c r="APC853" s="16"/>
      <c r="APD853" s="16"/>
      <c r="APE853" s="16"/>
      <c r="APF853" s="16"/>
      <c r="APG853" s="16"/>
      <c r="APH853" s="16"/>
      <c r="API853" s="16"/>
      <c r="APJ853" s="16"/>
      <c r="APK853" s="16"/>
      <c r="APL853" s="16"/>
      <c r="APM853" s="16"/>
      <c r="APN853" s="16"/>
      <c r="APO853" s="16"/>
      <c r="APP853" s="16"/>
      <c r="APQ853" s="16"/>
      <c r="APR853" s="16"/>
      <c r="APS853" s="16"/>
      <c r="APT853" s="16"/>
      <c r="APU853" s="16"/>
      <c r="APV853" s="16"/>
      <c r="APW853" s="16"/>
      <c r="APX853" s="16"/>
      <c r="APY853" s="16"/>
      <c r="APZ853" s="16"/>
      <c r="AQA853" s="16"/>
      <c r="AQB853" s="16"/>
      <c r="AQC853" s="16"/>
      <c r="AQD853" s="16"/>
      <c r="AQE853" s="16"/>
      <c r="AQF853" s="16"/>
      <c r="AQG853" s="16"/>
      <c r="AQH853" s="16"/>
      <c r="AQI853" s="16"/>
      <c r="AQJ853" s="16"/>
      <c r="AQK853" s="16"/>
      <c r="AQL853" s="16"/>
      <c r="AQM853" s="16"/>
      <c r="AQN853" s="16"/>
      <c r="AQO853" s="16"/>
      <c r="AQP853" s="16"/>
      <c r="AQQ853" s="16"/>
      <c r="AQR853" s="16"/>
      <c r="AQS853" s="16"/>
      <c r="AQT853" s="16"/>
      <c r="AQU853" s="16"/>
      <c r="AQV853" s="16"/>
      <c r="AQW853" s="16"/>
      <c r="AQX853" s="16"/>
      <c r="AQY853" s="16"/>
      <c r="AQZ853" s="16"/>
      <c r="ARA853" s="16"/>
      <c r="ARB853" s="16"/>
      <c r="ARC853" s="16"/>
      <c r="ARD853" s="16"/>
      <c r="ARE853" s="16"/>
      <c r="ARF853" s="16"/>
      <c r="ARG853" s="16"/>
      <c r="ARH853" s="16"/>
      <c r="ARI853" s="16"/>
      <c r="ARJ853" s="16"/>
      <c r="ARK853" s="16"/>
      <c r="ARL853" s="16"/>
      <c r="ARM853" s="16"/>
      <c r="ARN853" s="16"/>
      <c r="ARO853" s="16"/>
      <c r="ARP853" s="16"/>
      <c r="ARQ853" s="16"/>
      <c r="ARR853" s="16"/>
      <c r="ARS853" s="16"/>
      <c r="ART853" s="16"/>
      <c r="ARU853" s="16"/>
      <c r="ARV853" s="16"/>
      <c r="ARW853" s="16"/>
      <c r="ARX853" s="16"/>
      <c r="ARY853" s="16"/>
      <c r="ARZ853" s="16"/>
      <c r="ASA853" s="16"/>
      <c r="ASB853" s="16"/>
      <c r="ASC853" s="16"/>
      <c r="ASD853" s="16"/>
      <c r="ASE853" s="16"/>
      <c r="ASF853" s="16"/>
      <c r="ASG853" s="16"/>
      <c r="ASH853" s="16"/>
      <c r="ASI853" s="16"/>
      <c r="ASJ853" s="16"/>
      <c r="ASK853" s="16"/>
      <c r="ASL853" s="16"/>
      <c r="ASM853" s="16"/>
      <c r="ASN853" s="16"/>
      <c r="ASO853" s="16"/>
      <c r="ASP853" s="16"/>
      <c r="ASQ853" s="16"/>
      <c r="ASR853" s="16"/>
      <c r="ASS853" s="16"/>
      <c r="AST853" s="16"/>
      <c r="ASU853" s="16"/>
      <c r="ASV853" s="16"/>
      <c r="ASW853" s="16"/>
      <c r="ASX853" s="16"/>
      <c r="ASY853" s="16"/>
      <c r="ASZ853" s="16"/>
      <c r="ATA853" s="16"/>
      <c r="ATB853" s="16"/>
      <c r="ATC853" s="16"/>
      <c r="ATD853" s="16"/>
      <c r="ATE853" s="16"/>
      <c r="ATF853" s="16"/>
      <c r="ATG853" s="16"/>
      <c r="ATH853" s="16"/>
      <c r="ATI853" s="16"/>
      <c r="ATJ853" s="16"/>
      <c r="ATK853" s="16"/>
      <c r="ATL853" s="16"/>
      <c r="ATM853" s="16"/>
      <c r="ATN853" s="16"/>
      <c r="ATO853" s="16"/>
      <c r="ATP853" s="16"/>
      <c r="ATQ853" s="16"/>
      <c r="ATR853" s="16"/>
      <c r="ATS853" s="16"/>
      <c r="ATT853" s="16"/>
      <c r="ATU853" s="16"/>
      <c r="ATV853" s="16"/>
      <c r="ATW853" s="16"/>
      <c r="ATX853" s="16"/>
      <c r="ATY853" s="16"/>
      <c r="ATZ853" s="16"/>
      <c r="AUA853" s="16"/>
      <c r="AUB853" s="16"/>
      <c r="AUC853" s="16"/>
      <c r="AUD853" s="16"/>
      <c r="AUE853" s="16"/>
      <c r="AUF853" s="16"/>
      <c r="AUG853" s="16"/>
      <c r="AUH853" s="16"/>
      <c r="AUI853" s="16"/>
      <c r="AUJ853" s="16"/>
      <c r="AUK853" s="16"/>
      <c r="AUL853" s="16"/>
      <c r="AUM853" s="16"/>
      <c r="AUN853" s="16"/>
      <c r="AUO853" s="16"/>
      <c r="AUP853" s="16"/>
      <c r="AUQ853" s="16"/>
      <c r="AUR853" s="16"/>
      <c r="AUS853" s="16"/>
      <c r="AUT853" s="16"/>
      <c r="AUU853" s="16"/>
      <c r="AUV853" s="16"/>
      <c r="AUW853" s="16"/>
      <c r="AUX853" s="16"/>
      <c r="AUY853" s="16"/>
      <c r="AUZ853" s="16"/>
      <c r="AVA853" s="16"/>
      <c r="AVB853" s="16"/>
      <c r="AVC853" s="16"/>
      <c r="AVD853" s="16"/>
      <c r="AVE853" s="16"/>
      <c r="AVF853" s="16"/>
      <c r="AVG853" s="16"/>
      <c r="AVH853" s="16"/>
      <c r="AVI853" s="16"/>
      <c r="AVJ853" s="16"/>
      <c r="AVK853" s="16"/>
      <c r="AVL853" s="16"/>
      <c r="AVM853" s="16"/>
      <c r="AVN853" s="16"/>
      <c r="AVO853" s="16"/>
      <c r="AVP853" s="16"/>
      <c r="AVQ853" s="16"/>
      <c r="AVR853" s="16"/>
      <c r="AVS853" s="16"/>
      <c r="AVT853" s="16"/>
      <c r="AVU853" s="16"/>
      <c r="AVV853" s="16"/>
      <c r="AVW853" s="16"/>
      <c r="AVX853" s="16"/>
      <c r="AVY853" s="16"/>
      <c r="AVZ853" s="16"/>
      <c r="AWA853" s="16"/>
      <c r="AWB853" s="16"/>
      <c r="AWC853" s="16"/>
      <c r="AWD853" s="16"/>
      <c r="AWE853" s="16"/>
      <c r="AWF853" s="16"/>
      <c r="AWG853" s="16"/>
      <c r="AWH853" s="16"/>
      <c r="AWI853" s="16"/>
      <c r="AWJ853" s="16"/>
      <c r="AWK853" s="16"/>
      <c r="AWL853" s="16"/>
      <c r="AWM853" s="16"/>
      <c r="AWN853" s="16"/>
      <c r="AWO853" s="16"/>
      <c r="AWP853" s="16"/>
      <c r="AWQ853" s="16"/>
      <c r="AWR853" s="16"/>
      <c r="AWS853" s="16"/>
      <c r="AWT853" s="16"/>
      <c r="AWU853" s="16"/>
      <c r="AWV853" s="16"/>
      <c r="AWW853" s="16"/>
      <c r="AWX853" s="16"/>
      <c r="AWY853" s="16"/>
      <c r="AWZ853" s="16"/>
      <c r="AXA853" s="16"/>
      <c r="AXB853" s="16"/>
      <c r="AXC853" s="16"/>
      <c r="AXD853" s="16"/>
      <c r="AXE853" s="16"/>
      <c r="AXF853" s="16"/>
      <c r="AXG853" s="16"/>
      <c r="AXH853" s="16"/>
      <c r="AXI853" s="16"/>
      <c r="AXJ853" s="16"/>
      <c r="AXK853" s="16"/>
      <c r="AXL853" s="16"/>
      <c r="AXM853" s="16"/>
      <c r="AXN853" s="16"/>
      <c r="AXO853" s="16"/>
      <c r="AXP853" s="16"/>
      <c r="AXQ853" s="16"/>
      <c r="AXR853" s="16"/>
      <c r="AXS853" s="16"/>
      <c r="AXT853" s="16"/>
      <c r="AXU853" s="16"/>
      <c r="AXV853" s="16"/>
      <c r="AXW853" s="16"/>
      <c r="AXX853" s="16"/>
      <c r="AXY853" s="16"/>
      <c r="AXZ853" s="16"/>
      <c r="AYA853" s="16"/>
      <c r="AYB853" s="16"/>
      <c r="AYC853" s="16"/>
      <c r="AYD853" s="16"/>
    </row>
    <row r="854" spans="1:1924 2448:3041 3636:4300" s="290" customFormat="1" ht="45.75" customHeight="1">
      <c r="A854" s="589">
        <f>1+A853</f>
        <v>852</v>
      </c>
      <c r="B854" s="403" t="s">
        <v>8289</v>
      </c>
      <c r="C854" s="156" t="s">
        <v>8290</v>
      </c>
      <c r="D854" s="156" t="s">
        <v>8291</v>
      </c>
      <c r="E854" s="156">
        <v>45548</v>
      </c>
      <c r="F854" s="156">
        <v>45552</v>
      </c>
      <c r="G854" s="156">
        <v>45646</v>
      </c>
      <c r="H854" s="156" t="s">
        <v>94</v>
      </c>
      <c r="I854" s="156" t="s">
        <v>95</v>
      </c>
      <c r="J854" s="301" t="s">
        <v>8292</v>
      </c>
      <c r="K854" s="251">
        <v>20472565</v>
      </c>
      <c r="L854" s="156">
        <v>7</v>
      </c>
      <c r="M854" s="156" t="s">
        <v>97</v>
      </c>
      <c r="N854" s="156" t="s">
        <v>5078</v>
      </c>
      <c r="O854" s="156" t="s">
        <v>8293</v>
      </c>
      <c r="P854" s="156" t="s">
        <v>8294</v>
      </c>
      <c r="Q854" s="156" t="s">
        <v>8295</v>
      </c>
      <c r="R854" s="143">
        <f>+G854-F854</f>
        <v>94</v>
      </c>
      <c r="S854" s="134" t="s">
        <v>8296</v>
      </c>
      <c r="T854" s="253">
        <v>17737500</v>
      </c>
      <c r="U854" s="156" t="s">
        <v>8297</v>
      </c>
      <c r="V854" s="253">
        <f>+T854</f>
        <v>17737500</v>
      </c>
      <c r="W854" s="156">
        <v>45548</v>
      </c>
      <c r="X854" s="156" t="s">
        <v>103</v>
      </c>
      <c r="Y854" s="317">
        <f>+Z854+AA854+AB854</f>
        <v>17737500</v>
      </c>
      <c r="Z854" s="156">
        <v>17737500</v>
      </c>
      <c r="AA854" s="156">
        <v>0</v>
      </c>
      <c r="AB854" s="156">
        <v>0</v>
      </c>
      <c r="AC854" s="156">
        <v>0</v>
      </c>
      <c r="AD854" s="156">
        <v>0</v>
      </c>
      <c r="AE854" s="156">
        <v>0</v>
      </c>
      <c r="AF854" s="156">
        <v>0</v>
      </c>
      <c r="AG854" s="156">
        <v>0</v>
      </c>
      <c r="AH854" s="156">
        <v>0</v>
      </c>
      <c r="AI854" s="156">
        <v>0</v>
      </c>
      <c r="AJ854" s="156">
        <v>0</v>
      </c>
      <c r="AK854" s="156" t="s">
        <v>104</v>
      </c>
      <c r="AL854" s="103" t="s">
        <v>8298</v>
      </c>
      <c r="AM854" s="156" t="s">
        <v>8299</v>
      </c>
      <c r="AN854" s="156">
        <v>80423135</v>
      </c>
      <c r="AO854" s="156" t="s">
        <v>108</v>
      </c>
      <c r="AP854" s="156" t="s">
        <v>108</v>
      </c>
      <c r="AQ854" s="156" t="s">
        <v>108</v>
      </c>
      <c r="AR854" s="156" t="s">
        <v>108</v>
      </c>
      <c r="AS854" s="156" t="s">
        <v>578</v>
      </c>
      <c r="AT854" s="156" t="s">
        <v>578</v>
      </c>
      <c r="AU854" s="156" t="s">
        <v>392</v>
      </c>
      <c r="AV854" s="156"/>
      <c r="AW854" s="156"/>
      <c r="AX854" s="156" t="s">
        <v>109</v>
      </c>
      <c r="AY854" s="156" t="s">
        <v>108</v>
      </c>
      <c r="AZ854" s="156"/>
      <c r="BA854" s="156"/>
      <c r="BB854" s="156"/>
      <c r="BC854" s="156"/>
      <c r="BD854" s="156"/>
      <c r="BE854" s="156"/>
      <c r="BF854" s="156"/>
      <c r="BG854" s="156"/>
      <c r="BH854" s="153">
        <f>T854+BB854</f>
        <v>17737500</v>
      </c>
      <c r="BI854" s="349" t="s">
        <v>113</v>
      </c>
      <c r="BJ854" s="240"/>
      <c r="BK854" s="240" t="s">
        <v>114</v>
      </c>
      <c r="BL854" s="240"/>
      <c r="BM854" s="459"/>
      <c r="BN854" s="156" t="s">
        <v>964</v>
      </c>
      <c r="BO854" s="156">
        <v>60</v>
      </c>
      <c r="BP854" s="156">
        <v>23438</v>
      </c>
      <c r="BQ854" s="156" t="s">
        <v>114</v>
      </c>
      <c r="BR854" s="156" t="s">
        <v>114</v>
      </c>
      <c r="BS854" s="156" t="s">
        <v>114</v>
      </c>
      <c r="BT854" s="156" t="s">
        <v>114</v>
      </c>
      <c r="BU854" s="156" t="s">
        <v>8300</v>
      </c>
      <c r="BV854" s="156">
        <v>3106281886</v>
      </c>
      <c r="BW854" s="156" t="s">
        <v>8301</v>
      </c>
      <c r="BX854" s="156" t="s">
        <v>881</v>
      </c>
      <c r="BY854" s="156" t="s">
        <v>5859</v>
      </c>
      <c r="BZ854" s="156">
        <v>33734178662</v>
      </c>
      <c r="CA854" s="391" t="s">
        <v>7581</v>
      </c>
      <c r="CB854" s="391" t="s">
        <v>109</v>
      </c>
      <c r="CC854" s="391" t="s">
        <v>7581</v>
      </c>
      <c r="CD854" s="447"/>
      <c r="CE854" s="448"/>
      <c r="CF854" s="448"/>
      <c r="CG854" s="448"/>
      <c r="CH854" s="448"/>
      <c r="CI854" s="448"/>
      <c r="CJ854" s="448"/>
      <c r="CK854" s="448"/>
      <c r="CL854" s="448"/>
      <c r="CM854" s="391" t="s">
        <v>109</v>
      </c>
      <c r="CN854" s="448"/>
      <c r="CO854" s="297"/>
      <c r="CP854" s="297"/>
      <c r="CQ854" s="297"/>
      <c r="CR854" s="297"/>
      <c r="CS854" s="50"/>
      <c r="CT854" s="50"/>
      <c r="CU854" s="50"/>
      <c r="CV854" s="50"/>
      <c r="CW854" s="50"/>
      <c r="CX854" s="50"/>
      <c r="CY854" s="50"/>
      <c r="CZ854" s="50"/>
      <c r="DA854" s="50"/>
      <c r="DB854" s="50"/>
      <c r="DC854" s="50"/>
      <c r="DD854" s="50"/>
      <c r="DE854" s="50"/>
      <c r="DF854" s="50"/>
      <c r="DG854" s="50"/>
      <c r="DH854" s="50"/>
      <c r="DI854" s="50"/>
      <c r="DJ854" s="50"/>
      <c r="DK854" s="50"/>
      <c r="DL854" s="50"/>
      <c r="DM854" s="50"/>
      <c r="DN854" s="50"/>
      <c r="DO854" s="50"/>
      <c r="DP854" s="50"/>
      <c r="DQ854" s="50"/>
      <c r="DR854" s="50"/>
      <c r="DS854" s="50"/>
      <c r="DT854" s="50"/>
      <c r="DU854" s="50"/>
      <c r="DV854" s="50"/>
      <c r="DW854" s="50"/>
      <c r="DX854" s="50"/>
      <c r="DY854" s="50"/>
      <c r="DZ854" s="50"/>
      <c r="EA854" s="50"/>
      <c r="EB854" s="50"/>
      <c r="EC854" s="50"/>
      <c r="ED854" s="50"/>
      <c r="EE854" s="50"/>
      <c r="EF854" s="50"/>
      <c r="EG854" s="50"/>
      <c r="EH854" s="50"/>
      <c r="EI854" s="50"/>
      <c r="EJ854" s="50"/>
      <c r="EK854" s="50"/>
      <c r="EL854" s="50"/>
      <c r="EM854" s="50"/>
      <c r="EN854" s="50"/>
      <c r="EO854" s="50"/>
      <c r="EP854" s="50"/>
      <c r="EQ854" s="50"/>
      <c r="ER854" s="50"/>
      <c r="ES854" s="50"/>
      <c r="ET854" s="50"/>
      <c r="EU854" s="50"/>
      <c r="EV854" s="50"/>
      <c r="EW854" s="50"/>
      <c r="EX854" s="50"/>
      <c r="EY854" s="50"/>
      <c r="EZ854" s="50"/>
      <c r="FA854" s="50"/>
      <c r="FB854" s="50"/>
      <c r="FC854" s="50"/>
      <c r="FD854" s="50"/>
      <c r="FE854" s="50"/>
      <c r="FF854" s="50"/>
      <c r="FG854" s="50"/>
      <c r="FH854" s="50"/>
      <c r="FI854" s="50"/>
      <c r="FJ854" s="50"/>
      <c r="FK854" s="50"/>
      <c r="FL854" s="50"/>
      <c r="FM854" s="50"/>
      <c r="FN854" s="50"/>
      <c r="FO854" s="50"/>
      <c r="FP854" s="50"/>
      <c r="FQ854" s="50"/>
      <c r="FR854" s="50"/>
      <c r="FS854" s="50"/>
      <c r="FT854" s="50"/>
      <c r="FU854" s="50"/>
      <c r="FV854" s="50"/>
      <c r="FW854" s="50"/>
      <c r="FX854" s="50"/>
      <c r="FY854" s="50"/>
      <c r="FZ854" s="50"/>
      <c r="GA854" s="50"/>
      <c r="GB854" s="50"/>
      <c r="GC854" s="50"/>
      <c r="GD854" s="50"/>
      <c r="GE854" s="50"/>
      <c r="GF854" s="50"/>
      <c r="GG854" s="50"/>
      <c r="GH854" s="50"/>
      <c r="GI854" s="50"/>
      <c r="GJ854" s="50"/>
      <c r="GK854" s="50"/>
      <c r="GL854" s="50"/>
      <c r="GM854" s="50"/>
      <c r="GN854" s="50"/>
      <c r="GO854" s="50"/>
      <c r="GP854" s="50"/>
      <c r="GQ854" s="50"/>
      <c r="GR854" s="50"/>
      <c r="GS854" s="50"/>
      <c r="GT854" s="50"/>
      <c r="GU854" s="50"/>
      <c r="GV854" s="16"/>
      <c r="GW854" s="16"/>
      <c r="GX854" s="16"/>
      <c r="GY854" s="16"/>
      <c r="GZ854" s="16"/>
      <c r="HA854" s="16"/>
      <c r="HB854" s="16"/>
      <c r="HC854" s="16"/>
      <c r="HD854" s="16"/>
      <c r="HE854" s="16"/>
      <c r="HF854" s="16"/>
      <c r="HG854" s="16"/>
      <c r="HH854" s="16"/>
      <c r="HI854" s="16"/>
      <c r="HJ854" s="16"/>
      <c r="HK854" s="16"/>
      <c r="HL854" s="16"/>
      <c r="HM854" s="16"/>
      <c r="HN854" s="16"/>
      <c r="HO854" s="16"/>
      <c r="HP854" s="16"/>
      <c r="HQ854" s="16"/>
      <c r="HR854" s="16"/>
      <c r="HS854" s="16"/>
      <c r="HT854" s="16"/>
      <c r="HU854" s="16"/>
      <c r="HV854" s="16"/>
      <c r="HW854" s="16"/>
      <c r="HX854" s="16"/>
      <c r="HY854" s="16"/>
      <c r="HZ854" s="16"/>
      <c r="IA854" s="16"/>
      <c r="IB854" s="16"/>
      <c r="IC854" s="16"/>
      <c r="ID854" s="16"/>
      <c r="IE854" s="16"/>
      <c r="IF854" s="16"/>
      <c r="IG854" s="16"/>
      <c r="IH854" s="16"/>
      <c r="II854" s="16"/>
      <c r="IJ854" s="16"/>
      <c r="IK854" s="16"/>
      <c r="IL854" s="16"/>
      <c r="IM854" s="16"/>
      <c r="IN854" s="16"/>
      <c r="IO854" s="16"/>
      <c r="IP854" s="16"/>
      <c r="IQ854" s="16"/>
      <c r="IR854" s="16"/>
      <c r="IS854" s="16"/>
      <c r="IT854" s="16"/>
      <c r="IU854" s="16"/>
      <c r="IV854" s="16"/>
      <c r="IW854" s="16"/>
      <c r="IX854" s="16"/>
      <c r="IY854" s="16"/>
      <c r="IZ854" s="16"/>
      <c r="JA854" s="16"/>
      <c r="JB854" s="16"/>
      <c r="JC854" s="16"/>
      <c r="JD854" s="16"/>
      <c r="JE854" s="16"/>
      <c r="JF854" s="16"/>
      <c r="JG854" s="16"/>
      <c r="JH854" s="16"/>
      <c r="JI854" s="16"/>
      <c r="JJ854" s="16"/>
      <c r="JK854" s="16"/>
      <c r="JL854" s="16"/>
      <c r="JM854" s="16"/>
      <c r="JN854" s="16"/>
      <c r="JO854" s="16"/>
      <c r="JP854" s="16"/>
      <c r="JQ854" s="16"/>
      <c r="JR854" s="16"/>
      <c r="JS854" s="16"/>
      <c r="JT854" s="16"/>
      <c r="JU854" s="16"/>
      <c r="JV854" s="16"/>
      <c r="JW854" s="16"/>
      <c r="JX854" s="16"/>
      <c r="JY854" s="16"/>
      <c r="JZ854" s="16"/>
      <c r="KA854" s="16"/>
      <c r="KB854" s="16"/>
      <c r="KC854" s="16"/>
      <c r="KD854" s="16"/>
      <c r="KE854" s="16"/>
      <c r="KF854" s="16"/>
      <c r="KG854" s="16"/>
      <c r="KH854" s="16"/>
      <c r="KI854" s="16"/>
      <c r="KJ854" s="16"/>
      <c r="KK854" s="16"/>
      <c r="KL854" s="16"/>
      <c r="KM854" s="16"/>
      <c r="KN854" s="16"/>
      <c r="KO854" s="16"/>
      <c r="KP854" s="16"/>
      <c r="KQ854" s="16"/>
      <c r="KR854" s="16"/>
      <c r="KS854" s="16"/>
      <c r="KT854" s="16"/>
      <c r="KU854" s="16"/>
      <c r="KV854" s="16"/>
      <c r="KW854" s="16"/>
      <c r="KX854" s="16"/>
      <c r="KY854" s="16"/>
      <c r="KZ854" s="16"/>
      <c r="LA854" s="16"/>
      <c r="LB854" s="16"/>
      <c r="LC854" s="16"/>
      <c r="LD854" s="16"/>
      <c r="LE854" s="16"/>
      <c r="LF854" s="16"/>
      <c r="LG854" s="16"/>
      <c r="LH854" s="16"/>
      <c r="LI854" s="16"/>
      <c r="LJ854" s="16"/>
      <c r="LK854" s="16"/>
      <c r="LL854" s="16"/>
      <c r="LM854" s="16"/>
      <c r="LN854" s="16"/>
      <c r="LO854" s="16"/>
      <c r="LP854" s="16"/>
      <c r="LQ854" s="16"/>
      <c r="LR854" s="16"/>
      <c r="LS854" s="16"/>
      <c r="LT854" s="16"/>
      <c r="LU854" s="16"/>
      <c r="LV854" s="16"/>
      <c r="LW854" s="16"/>
      <c r="LX854" s="16"/>
      <c r="LY854" s="16"/>
      <c r="LZ854" s="16"/>
      <c r="MA854" s="16"/>
      <c r="MB854" s="16"/>
      <c r="MC854" s="16"/>
      <c r="MD854" s="16"/>
      <c r="ME854" s="16"/>
      <c r="MF854" s="16"/>
      <c r="MG854" s="16"/>
      <c r="MH854" s="16"/>
      <c r="MI854" s="16"/>
      <c r="MJ854" s="16"/>
      <c r="MK854" s="16"/>
      <c r="ML854" s="16"/>
      <c r="MM854" s="16"/>
      <c r="MN854" s="16"/>
      <c r="MO854" s="16"/>
      <c r="MP854" s="16"/>
      <c r="MQ854" s="16"/>
      <c r="MR854" s="16"/>
      <c r="MS854" s="16"/>
      <c r="MT854" s="16"/>
      <c r="MU854" s="16"/>
      <c r="MV854" s="16"/>
      <c r="MW854" s="16"/>
      <c r="MX854" s="16"/>
      <c r="MY854" s="16"/>
      <c r="MZ854" s="16"/>
      <c r="NA854" s="16"/>
      <c r="NB854" s="16"/>
      <c r="NC854" s="16"/>
      <c r="ND854" s="16"/>
      <c r="NE854" s="16"/>
      <c r="NF854" s="16"/>
      <c r="NG854" s="16"/>
      <c r="NH854" s="16"/>
      <c r="NI854" s="16"/>
      <c r="NJ854" s="16"/>
      <c r="NK854" s="16"/>
      <c r="NL854" s="16"/>
      <c r="NM854" s="16"/>
      <c r="NN854" s="16"/>
      <c r="NO854" s="16"/>
      <c r="NP854" s="16"/>
      <c r="NQ854" s="16"/>
      <c r="NR854" s="16"/>
      <c r="NS854" s="16"/>
      <c r="NT854" s="16"/>
      <c r="NU854" s="16"/>
      <c r="NV854" s="16"/>
      <c r="NW854" s="16"/>
      <c r="NX854" s="16"/>
      <c r="NY854" s="16"/>
      <c r="NZ854" s="16"/>
      <c r="OA854" s="16"/>
      <c r="OB854" s="16"/>
      <c r="OC854" s="16"/>
      <c r="OD854" s="16"/>
      <c r="OE854" s="16"/>
      <c r="OF854" s="16"/>
      <c r="OG854" s="16"/>
      <c r="OH854" s="16"/>
      <c r="OI854" s="16"/>
      <c r="OJ854" s="16"/>
      <c r="OK854" s="16"/>
      <c r="OL854" s="16"/>
      <c r="OM854" s="16"/>
      <c r="ON854" s="16"/>
      <c r="OO854" s="16"/>
      <c r="OP854" s="16"/>
      <c r="OQ854" s="16"/>
      <c r="OR854" s="16"/>
      <c r="OS854" s="16"/>
      <c r="OT854" s="16"/>
      <c r="OU854" s="16"/>
      <c r="OV854" s="16"/>
      <c r="OW854" s="16"/>
      <c r="OX854" s="16"/>
      <c r="OY854" s="16"/>
      <c r="OZ854" s="16"/>
      <c r="PA854" s="16"/>
      <c r="PB854" s="16"/>
      <c r="PC854" s="16"/>
      <c r="PD854" s="16"/>
      <c r="PE854" s="16"/>
      <c r="PF854" s="16"/>
      <c r="PG854" s="16"/>
      <c r="PH854" s="16"/>
      <c r="PI854" s="16"/>
      <c r="PJ854" s="16"/>
      <c r="PK854" s="16"/>
      <c r="PL854" s="16"/>
      <c r="PM854" s="16"/>
      <c r="PN854" s="16"/>
      <c r="PO854" s="16"/>
      <c r="PP854" s="16"/>
      <c r="PQ854" s="16"/>
      <c r="PR854" s="16"/>
      <c r="PS854" s="16"/>
      <c r="PT854" s="16"/>
      <c r="PU854" s="16"/>
      <c r="PV854" s="16"/>
      <c r="PW854" s="16"/>
      <c r="PX854" s="16"/>
      <c r="PY854" s="16"/>
      <c r="PZ854" s="16"/>
      <c r="QA854" s="16"/>
      <c r="QB854" s="16"/>
      <c r="QC854" s="16"/>
      <c r="QD854" s="16"/>
      <c r="QE854" s="16"/>
      <c r="QF854" s="16"/>
      <c r="QG854" s="16"/>
      <c r="QH854" s="16"/>
      <c r="QI854" s="16"/>
      <c r="QJ854" s="16"/>
      <c r="QK854" s="16"/>
      <c r="QL854" s="16"/>
      <c r="QM854" s="16"/>
      <c r="QN854" s="16"/>
      <c r="QO854" s="16"/>
      <c r="QP854" s="16"/>
      <c r="QQ854" s="16"/>
      <c r="QR854" s="16"/>
      <c r="QS854" s="16"/>
      <c r="QT854" s="16"/>
      <c r="QU854" s="16"/>
      <c r="QV854" s="16"/>
      <c r="QW854" s="16"/>
      <c r="QX854" s="16"/>
      <c r="QY854" s="16"/>
      <c r="QZ854" s="16"/>
      <c r="RA854" s="16"/>
      <c r="RB854" s="16"/>
      <c r="RC854" s="16"/>
      <c r="RD854" s="16"/>
      <c r="RE854" s="16"/>
      <c r="RF854" s="16"/>
      <c r="RG854" s="16"/>
      <c r="RH854" s="16"/>
      <c r="RI854" s="16"/>
      <c r="RJ854" s="16"/>
      <c r="RK854" s="16"/>
      <c r="RL854" s="16"/>
      <c r="RM854" s="16"/>
      <c r="RN854" s="16"/>
      <c r="RO854" s="16"/>
      <c r="RP854" s="16"/>
      <c r="RQ854" s="16"/>
      <c r="RR854" s="16"/>
      <c r="RS854" s="16"/>
      <c r="RT854" s="16"/>
      <c r="RU854" s="16"/>
      <c r="RV854" s="16"/>
      <c r="RW854" s="16"/>
      <c r="RX854" s="16"/>
      <c r="RY854" s="16"/>
      <c r="RZ854" s="16"/>
      <c r="SA854" s="16"/>
      <c r="SB854" s="16"/>
      <c r="SC854" s="16"/>
      <c r="SD854" s="16"/>
      <c r="SE854" s="16"/>
      <c r="SF854" s="16"/>
      <c r="SG854" s="16"/>
      <c r="SH854" s="16"/>
      <c r="SI854" s="16"/>
      <c r="SJ854" s="16"/>
      <c r="SK854" s="16"/>
      <c r="SL854" s="16"/>
      <c r="SM854" s="16"/>
      <c r="SN854" s="16"/>
      <c r="SO854" s="16"/>
      <c r="SP854" s="16"/>
      <c r="SQ854" s="16"/>
      <c r="SR854" s="16"/>
      <c r="SS854" s="16"/>
      <c r="ST854" s="16"/>
      <c r="SU854" s="16"/>
      <c r="SV854" s="16"/>
      <c r="SW854" s="16"/>
      <c r="SX854" s="16"/>
      <c r="SY854" s="16"/>
      <c r="SZ854" s="16"/>
      <c r="TA854" s="16"/>
      <c r="TB854" s="16"/>
      <c r="TC854" s="16"/>
      <c r="TD854" s="16"/>
      <c r="TE854" s="16"/>
      <c r="TF854" s="16"/>
      <c r="TG854" s="16"/>
      <c r="TH854" s="16"/>
      <c r="TI854" s="16"/>
      <c r="TJ854" s="16"/>
      <c r="TK854" s="16"/>
      <c r="TL854" s="16"/>
      <c r="TM854" s="16"/>
      <c r="TN854" s="16"/>
      <c r="TO854" s="16"/>
      <c r="TP854" s="16"/>
      <c r="TQ854" s="16"/>
      <c r="TR854" s="16"/>
      <c r="TS854" s="16"/>
      <c r="TT854" s="16"/>
      <c r="TU854" s="16"/>
      <c r="TV854" s="16"/>
      <c r="TW854" s="16"/>
      <c r="TX854" s="16"/>
      <c r="TY854" s="16"/>
      <c r="TZ854" s="16"/>
      <c r="UA854" s="16"/>
      <c r="UB854" s="16"/>
      <c r="UC854" s="16"/>
      <c r="UD854" s="16"/>
      <c r="UE854" s="16"/>
      <c r="UF854" s="16"/>
      <c r="UG854" s="16"/>
      <c r="UH854" s="16"/>
      <c r="UI854" s="16"/>
      <c r="UJ854" s="16"/>
      <c r="UK854" s="16"/>
      <c r="UL854" s="16"/>
      <c r="UM854" s="16"/>
      <c r="UN854" s="16"/>
      <c r="UO854" s="16"/>
      <c r="UP854" s="16"/>
      <c r="UQ854" s="16"/>
      <c r="UR854" s="16"/>
      <c r="US854" s="16"/>
      <c r="UT854" s="16"/>
      <c r="UU854" s="16"/>
      <c r="UV854" s="16"/>
      <c r="UW854" s="16"/>
      <c r="UX854" s="16"/>
      <c r="UY854" s="16"/>
      <c r="UZ854" s="16"/>
      <c r="VA854" s="16"/>
      <c r="VB854" s="16"/>
      <c r="VC854" s="16"/>
      <c r="VD854" s="16"/>
      <c r="VE854" s="16"/>
      <c r="VF854" s="16"/>
      <c r="VG854" s="16"/>
      <c r="VH854" s="16"/>
      <c r="VI854" s="16"/>
      <c r="VJ854" s="16"/>
      <c r="VK854" s="16"/>
      <c r="VL854" s="16"/>
      <c r="VM854" s="16"/>
      <c r="VN854" s="16"/>
      <c r="VO854" s="16"/>
      <c r="VP854" s="16"/>
      <c r="VQ854" s="16"/>
      <c r="VR854" s="16"/>
      <c r="VS854" s="16"/>
      <c r="VT854" s="16"/>
      <c r="VU854" s="16"/>
      <c r="VV854" s="16"/>
      <c r="VW854" s="16"/>
      <c r="VX854" s="16"/>
      <c r="VY854" s="16"/>
      <c r="VZ854" s="16"/>
      <c r="WA854" s="16"/>
      <c r="WB854" s="16"/>
      <c r="WC854" s="16"/>
      <c r="WD854" s="16"/>
      <c r="WE854" s="16"/>
      <c r="WF854" s="16"/>
      <c r="WG854" s="16"/>
      <c r="WH854" s="16"/>
      <c r="WI854" s="16"/>
      <c r="WJ854" s="16"/>
      <c r="WK854" s="16"/>
      <c r="WL854" s="16"/>
      <c r="WM854" s="16"/>
      <c r="WN854" s="16"/>
      <c r="WO854" s="16"/>
      <c r="WP854" s="16"/>
      <c r="WQ854" s="16"/>
      <c r="WR854" s="16"/>
      <c r="WS854" s="16"/>
      <c r="WT854" s="16"/>
      <c r="WU854" s="16"/>
      <c r="WV854" s="16"/>
      <c r="WW854" s="16"/>
      <c r="WX854" s="16"/>
      <c r="WY854" s="16"/>
      <c r="WZ854" s="16"/>
      <c r="XA854" s="16"/>
      <c r="XB854" s="16"/>
      <c r="XC854" s="16"/>
      <c r="XD854" s="16"/>
      <c r="XE854" s="16"/>
      <c r="XF854" s="16"/>
      <c r="XG854" s="16"/>
      <c r="XH854" s="16"/>
      <c r="XI854" s="16"/>
      <c r="XJ854" s="16"/>
      <c r="XK854" s="16"/>
      <c r="XL854" s="16"/>
      <c r="XM854" s="16"/>
      <c r="XN854" s="16"/>
      <c r="XO854" s="16"/>
      <c r="XP854" s="16"/>
      <c r="XQ854" s="16"/>
      <c r="XR854" s="16"/>
      <c r="XS854" s="16"/>
      <c r="XT854" s="16"/>
      <c r="XU854" s="16"/>
      <c r="XV854" s="16"/>
      <c r="XW854" s="16"/>
      <c r="XX854" s="16"/>
      <c r="XY854" s="16"/>
      <c r="XZ854" s="16"/>
      <c r="YA854" s="16"/>
      <c r="YB854" s="16"/>
      <c r="YC854" s="16"/>
      <c r="YD854" s="16"/>
      <c r="YE854" s="16"/>
      <c r="YF854" s="16"/>
      <c r="YG854" s="16"/>
      <c r="YH854" s="16"/>
      <c r="YI854" s="16"/>
      <c r="YJ854" s="16"/>
      <c r="YK854" s="16"/>
      <c r="YL854" s="16"/>
      <c r="YM854" s="16"/>
      <c r="YN854" s="16"/>
      <c r="YO854" s="16"/>
      <c r="YP854" s="16"/>
      <c r="YQ854" s="16"/>
      <c r="YR854" s="16"/>
      <c r="YS854" s="16"/>
      <c r="YT854" s="16"/>
      <c r="YU854" s="16"/>
      <c r="YV854" s="16"/>
      <c r="YW854" s="16"/>
      <c r="YX854" s="16"/>
      <c r="YY854" s="16"/>
      <c r="YZ854" s="16"/>
      <c r="ZA854" s="16"/>
      <c r="ZB854" s="16"/>
      <c r="ZC854" s="16"/>
      <c r="ZD854" s="16"/>
      <c r="ZE854" s="16"/>
      <c r="ZF854" s="16"/>
      <c r="ZG854" s="16"/>
      <c r="ZH854" s="16"/>
      <c r="ZI854" s="16"/>
      <c r="ZJ854" s="16"/>
      <c r="ZK854" s="16"/>
      <c r="ZL854" s="16"/>
      <c r="ZM854" s="16"/>
      <c r="ZN854" s="16"/>
      <c r="ZO854" s="16"/>
      <c r="ZP854" s="16"/>
      <c r="ZQ854" s="16"/>
      <c r="ZR854" s="16"/>
      <c r="ZS854" s="16"/>
      <c r="ZT854" s="16"/>
      <c r="ZU854" s="16"/>
      <c r="ZV854" s="16"/>
      <c r="ZW854" s="16"/>
      <c r="ZX854" s="16"/>
      <c r="ZY854" s="16"/>
      <c r="ZZ854" s="16"/>
      <c r="AAA854" s="16"/>
      <c r="AAB854" s="16"/>
      <c r="AAC854" s="16"/>
      <c r="AAD854" s="16"/>
      <c r="AAE854" s="16"/>
      <c r="AAF854" s="16"/>
      <c r="AAG854" s="16"/>
      <c r="AAH854" s="16"/>
      <c r="AAI854" s="16"/>
      <c r="AAJ854" s="16"/>
      <c r="AAK854" s="16"/>
      <c r="AAL854" s="16"/>
      <c r="AAM854" s="16"/>
      <c r="AAN854" s="16"/>
      <c r="AAO854" s="16"/>
      <c r="AAP854" s="16"/>
      <c r="AAQ854" s="16"/>
      <c r="AAR854" s="16"/>
      <c r="AAS854" s="16"/>
      <c r="AAT854" s="16"/>
      <c r="AAU854" s="16"/>
      <c r="AAV854" s="16"/>
      <c r="AAW854" s="16"/>
      <c r="AAX854" s="16"/>
      <c r="AAY854" s="16"/>
      <c r="AAZ854" s="16"/>
      <c r="ABA854" s="16"/>
      <c r="ABB854" s="16"/>
      <c r="ABC854" s="16"/>
      <c r="ABD854" s="16"/>
      <c r="ABE854" s="16"/>
      <c r="ABF854" s="16"/>
      <c r="ABG854" s="16"/>
      <c r="ABH854" s="16"/>
    </row>
    <row r="855" spans="1:1924 2448:3041 3636:4300" s="50" customFormat="1" ht="45.75" customHeight="1">
      <c r="A855" s="589">
        <f>1+A854</f>
        <v>853</v>
      </c>
      <c r="B855" s="403" t="s">
        <v>8302</v>
      </c>
      <c r="C855" s="156" t="s">
        <v>8303</v>
      </c>
      <c r="D855" s="156" t="s">
        <v>108</v>
      </c>
      <c r="E855" s="156">
        <v>45548</v>
      </c>
      <c r="F855" s="156">
        <v>45551</v>
      </c>
      <c r="G855" s="156">
        <v>45657</v>
      </c>
      <c r="H855" s="156" t="s">
        <v>416</v>
      </c>
      <c r="I855" s="156" t="s">
        <v>8304</v>
      </c>
      <c r="J855" s="156" t="s">
        <v>8305</v>
      </c>
      <c r="K855" s="251">
        <v>860078430</v>
      </c>
      <c r="L855" s="156">
        <v>1</v>
      </c>
      <c r="M855" s="156" t="s">
        <v>926</v>
      </c>
      <c r="N855" s="156" t="s">
        <v>98</v>
      </c>
      <c r="O855" s="156" t="s">
        <v>3608</v>
      </c>
      <c r="P855" s="156" t="s">
        <v>8306</v>
      </c>
      <c r="Q855" s="156" t="s">
        <v>8307</v>
      </c>
      <c r="R855" s="143">
        <f>+G855-F855</f>
        <v>106</v>
      </c>
      <c r="S855" s="134" t="s">
        <v>114</v>
      </c>
      <c r="T855" s="253">
        <v>0</v>
      </c>
      <c r="U855" s="156" t="s">
        <v>108</v>
      </c>
      <c r="V855" s="253">
        <f>+T855</f>
        <v>0</v>
      </c>
      <c r="W855" s="156" t="s">
        <v>108</v>
      </c>
      <c r="X855" s="156" t="s">
        <v>108</v>
      </c>
      <c r="Y855" s="317">
        <f>+Z855+AA855+AB855</f>
        <v>0</v>
      </c>
      <c r="Z855" s="156">
        <v>0</v>
      </c>
      <c r="AA855" s="156">
        <v>0</v>
      </c>
      <c r="AB855" s="156">
        <f>+AC855+AD855+AE855+AF855+AG855+AH855+AI855+AJ855</f>
        <v>0</v>
      </c>
      <c r="AC855" s="156">
        <v>0</v>
      </c>
      <c r="AD855" s="156">
        <v>0</v>
      </c>
      <c r="AE855" s="156">
        <v>0</v>
      </c>
      <c r="AF855" s="156">
        <v>0</v>
      </c>
      <c r="AG855" s="156">
        <v>0</v>
      </c>
      <c r="AH855" s="156">
        <v>0</v>
      </c>
      <c r="AI855" s="156">
        <v>0</v>
      </c>
      <c r="AJ855" s="156">
        <v>0</v>
      </c>
      <c r="AK855" s="156" t="s">
        <v>104</v>
      </c>
      <c r="AL855" s="103" t="s">
        <v>8308</v>
      </c>
      <c r="AM855" s="156" t="s">
        <v>7872</v>
      </c>
      <c r="AN855" s="156">
        <v>80028843</v>
      </c>
      <c r="AO855" s="156" t="s">
        <v>114</v>
      </c>
      <c r="AP855" s="156" t="s">
        <v>114</v>
      </c>
      <c r="AQ855" s="156" t="s">
        <v>114</v>
      </c>
      <c r="AR855" s="156" t="s">
        <v>114</v>
      </c>
      <c r="AS855" s="156" t="s">
        <v>114</v>
      </c>
      <c r="AT855" s="156" t="s">
        <v>114</v>
      </c>
      <c r="AU855" s="156" t="s">
        <v>392</v>
      </c>
      <c r="AV855" s="156"/>
      <c r="AW855" s="156"/>
      <c r="AX855" s="156" t="s">
        <v>109</v>
      </c>
      <c r="AY855" s="156" t="s">
        <v>108</v>
      </c>
      <c r="AZ855" s="156"/>
      <c r="BA855" s="156"/>
      <c r="BB855" s="156"/>
      <c r="BC855" s="156"/>
      <c r="BD855" s="156"/>
      <c r="BE855" s="156"/>
      <c r="BF855" s="156"/>
      <c r="BG855" s="156"/>
      <c r="BH855" s="153">
        <f>T855+BB855</f>
        <v>0</v>
      </c>
      <c r="BI855" s="95" t="s">
        <v>135</v>
      </c>
      <c r="BJ855" s="240"/>
      <c r="BK855" s="240" t="s">
        <v>114</v>
      </c>
      <c r="BL855" s="240"/>
      <c r="BM855" s="437" t="s">
        <v>824</v>
      </c>
      <c r="BN855" s="156" t="s">
        <v>108</v>
      </c>
      <c r="BO855" s="156" t="s">
        <v>108</v>
      </c>
      <c r="BP855" s="156" t="s">
        <v>108</v>
      </c>
      <c r="BQ855" s="156" t="s">
        <v>108</v>
      </c>
      <c r="BR855" s="156" t="s">
        <v>108</v>
      </c>
      <c r="BS855" s="156" t="s">
        <v>108</v>
      </c>
      <c r="BT855" s="156" t="s">
        <v>108</v>
      </c>
      <c r="BU855" s="156" t="s">
        <v>8309</v>
      </c>
      <c r="BV855" s="156">
        <v>5712222800</v>
      </c>
      <c r="BW855" s="156"/>
      <c r="BX855" s="156"/>
      <c r="BY855" s="156"/>
      <c r="BZ855" s="156"/>
      <c r="CA855" s="157"/>
      <c r="CB855" s="157"/>
      <c r="CC855" s="157"/>
      <c r="CD855" s="156"/>
      <c r="CE855" s="156"/>
      <c r="CF855" s="156"/>
      <c r="CG855" s="156"/>
      <c r="CH855" s="156"/>
      <c r="CI855" s="156"/>
      <c r="CJ855" s="156"/>
      <c r="CK855" s="156"/>
      <c r="CL855" s="156"/>
      <c r="CM855" s="157"/>
      <c r="CN855" s="156"/>
    </row>
    <row r="856" spans="1:1924 2448:3041 3636:4300" s="50" customFormat="1" ht="45.75" customHeight="1">
      <c r="A856" s="589">
        <f>1+A855</f>
        <v>854</v>
      </c>
      <c r="B856" s="403" t="s">
        <v>8310</v>
      </c>
      <c r="C856" s="156" t="s">
        <v>8311</v>
      </c>
      <c r="D856" s="156" t="s">
        <v>8312</v>
      </c>
      <c r="E856" s="156">
        <v>45548</v>
      </c>
      <c r="F856" s="156">
        <v>45552</v>
      </c>
      <c r="G856" s="156">
        <v>45646</v>
      </c>
      <c r="H856" s="156" t="s">
        <v>94</v>
      </c>
      <c r="I856" s="156" t="s">
        <v>180</v>
      </c>
      <c r="J856" s="156" t="s">
        <v>2146</v>
      </c>
      <c r="K856" s="251">
        <v>1007694975</v>
      </c>
      <c r="L856" s="156">
        <v>1</v>
      </c>
      <c r="M856" s="156" t="s">
        <v>97</v>
      </c>
      <c r="N856" s="156" t="s">
        <v>5078</v>
      </c>
      <c r="O856" s="156" t="s">
        <v>3608</v>
      </c>
      <c r="P856" s="156" t="s">
        <v>8313</v>
      </c>
      <c r="Q856" s="156" t="s">
        <v>8314</v>
      </c>
      <c r="R856" s="143">
        <f>+G856-F856</f>
        <v>94</v>
      </c>
      <c r="S856" s="134" t="s">
        <v>8315</v>
      </c>
      <c r="T856" s="253">
        <v>10266667</v>
      </c>
      <c r="U856" s="156" t="s">
        <v>8316</v>
      </c>
      <c r="V856" s="253">
        <f>+T856</f>
        <v>10266667</v>
      </c>
      <c r="W856" s="156">
        <v>45551</v>
      </c>
      <c r="X856" s="156" t="s">
        <v>103</v>
      </c>
      <c r="Y856" s="317">
        <f>+Z856+AA856+AB856</f>
        <v>10266667</v>
      </c>
      <c r="Z856" s="156">
        <v>10266667</v>
      </c>
      <c r="AA856" s="156">
        <v>0</v>
      </c>
      <c r="AB856" s="156">
        <f>+AC856+AD856+AE856+AF856+AG856+AH856+AI856+AJ856</f>
        <v>0</v>
      </c>
      <c r="AC856" s="156">
        <v>0</v>
      </c>
      <c r="AD856" s="156">
        <v>0</v>
      </c>
      <c r="AE856" s="156">
        <v>0</v>
      </c>
      <c r="AF856" s="156">
        <v>0</v>
      </c>
      <c r="AG856" s="156">
        <v>0</v>
      </c>
      <c r="AH856" s="156">
        <v>0</v>
      </c>
      <c r="AI856" s="156">
        <v>0</v>
      </c>
      <c r="AJ856" s="156">
        <v>0</v>
      </c>
      <c r="AK856" s="156" t="s">
        <v>104</v>
      </c>
      <c r="AL856" s="103" t="s">
        <v>8317</v>
      </c>
      <c r="AM856" s="156" t="s">
        <v>8318</v>
      </c>
      <c r="AN856" s="156">
        <v>1052402744</v>
      </c>
      <c r="AO856" s="156" t="s">
        <v>114</v>
      </c>
      <c r="AP856" s="156" t="s">
        <v>114</v>
      </c>
      <c r="AQ856" s="156" t="s">
        <v>114</v>
      </c>
      <c r="AR856" s="156" t="s">
        <v>114</v>
      </c>
      <c r="AS856" s="156" t="s">
        <v>109</v>
      </c>
      <c r="AT856" s="156" t="s">
        <v>578</v>
      </c>
      <c r="AU856" s="156" t="s">
        <v>392</v>
      </c>
      <c r="AV856" s="156"/>
      <c r="AW856" s="156"/>
      <c r="AX856" s="156" t="s">
        <v>109</v>
      </c>
      <c r="AY856" s="156" t="s">
        <v>108</v>
      </c>
      <c r="AZ856" s="156"/>
      <c r="BA856" s="156"/>
      <c r="BB856" s="156"/>
      <c r="BC856" s="156"/>
      <c r="BD856" s="156"/>
      <c r="BE856" s="156"/>
      <c r="BF856" s="156"/>
      <c r="BG856" s="156"/>
      <c r="BH856" s="153">
        <f>T856+BB856</f>
        <v>10266667</v>
      </c>
      <c r="BI856" s="304" t="s">
        <v>135</v>
      </c>
      <c r="BJ856" s="240"/>
      <c r="BK856" s="240" t="s">
        <v>114</v>
      </c>
      <c r="BL856" s="240"/>
      <c r="BM856" s="398" t="s">
        <v>136</v>
      </c>
      <c r="BN856" s="156" t="s">
        <v>161</v>
      </c>
      <c r="BO856" s="156">
        <v>23</v>
      </c>
      <c r="BP856" s="156">
        <v>36942</v>
      </c>
      <c r="BQ856" s="156" t="s">
        <v>114</v>
      </c>
      <c r="BR856" s="156" t="s">
        <v>114</v>
      </c>
      <c r="BS856" s="156" t="s">
        <v>114</v>
      </c>
      <c r="BT856" s="156" t="s">
        <v>114</v>
      </c>
      <c r="BU856" s="156" t="s">
        <v>2151</v>
      </c>
      <c r="BV856" s="156">
        <v>3154839683</v>
      </c>
      <c r="BW856" s="156" t="s">
        <v>2152</v>
      </c>
      <c r="BX856" s="156" t="s">
        <v>1247</v>
      </c>
      <c r="BY856" s="156" t="s">
        <v>119</v>
      </c>
      <c r="BZ856" s="156">
        <v>24112429137</v>
      </c>
      <c r="CA856" s="157" t="s">
        <v>7581</v>
      </c>
      <c r="CB856" s="157" t="s">
        <v>109</v>
      </c>
      <c r="CC856" s="157"/>
      <c r="CD856" s="156"/>
      <c r="CE856" s="156"/>
      <c r="CF856" s="156"/>
      <c r="CG856" s="156"/>
      <c r="CH856" s="156"/>
      <c r="CI856" s="156"/>
      <c r="CJ856" s="156"/>
      <c r="CK856" s="156"/>
      <c r="CL856" s="156"/>
      <c r="CM856" s="157" t="s">
        <v>109</v>
      </c>
      <c r="CN856" s="156"/>
    </row>
    <row r="857" spans="1:1924 2448:3041 3636:4300" s="50" customFormat="1" ht="45.75" customHeight="1">
      <c r="A857" s="589">
        <f>1+A856</f>
        <v>855</v>
      </c>
      <c r="B857" s="403" t="s">
        <v>8319</v>
      </c>
      <c r="C857" s="156" t="s">
        <v>8320</v>
      </c>
      <c r="D857" s="560" t="s">
        <v>1417</v>
      </c>
      <c r="E857" s="156">
        <v>45548</v>
      </c>
      <c r="F857" s="560">
        <v>45554</v>
      </c>
      <c r="G857" s="560">
        <v>45646</v>
      </c>
      <c r="H857" s="560" t="s">
        <v>94</v>
      </c>
      <c r="I857" s="560" t="s">
        <v>180</v>
      </c>
      <c r="J857" s="156" t="s">
        <v>8321</v>
      </c>
      <c r="K857" s="544">
        <v>19171141</v>
      </c>
      <c r="L857" s="560">
        <v>2</v>
      </c>
      <c r="M857" s="560" t="s">
        <v>97</v>
      </c>
      <c r="N857" s="560" t="s">
        <v>5078</v>
      </c>
      <c r="O857" s="560" t="s">
        <v>6113</v>
      </c>
      <c r="P857" s="560" t="s">
        <v>7773</v>
      </c>
      <c r="Q857" s="560" t="s">
        <v>8200</v>
      </c>
      <c r="R857" s="547">
        <f>+G857-F857</f>
        <v>92</v>
      </c>
      <c r="S857" s="540" t="s">
        <v>8322</v>
      </c>
      <c r="T857" s="548">
        <v>9533333</v>
      </c>
      <c r="U857" s="560" t="s">
        <v>8323</v>
      </c>
      <c r="V857" s="548">
        <f>+T857</f>
        <v>9533333</v>
      </c>
      <c r="W857" s="560">
        <v>45548</v>
      </c>
      <c r="X857" s="560" t="s">
        <v>103</v>
      </c>
      <c r="Y857" s="565">
        <f>+Z857+AA857+AB857</f>
        <v>9533333</v>
      </c>
      <c r="Z857" s="560">
        <v>9533333</v>
      </c>
      <c r="AA857" s="560">
        <v>0</v>
      </c>
      <c r="AB857" s="560">
        <f>+AC857+AD857+AE857+AF857+AG857+AH857+AI857+AJ857</f>
        <v>0</v>
      </c>
      <c r="AC857" s="560">
        <v>0</v>
      </c>
      <c r="AD857" s="560">
        <v>0</v>
      </c>
      <c r="AE857" s="560">
        <v>0</v>
      </c>
      <c r="AF857" s="560">
        <v>0</v>
      </c>
      <c r="AG857" s="560">
        <v>0</v>
      </c>
      <c r="AH857" s="560">
        <v>0</v>
      </c>
      <c r="AI857" s="560">
        <v>0</v>
      </c>
      <c r="AJ857" s="560">
        <v>0</v>
      </c>
      <c r="AK857" s="560" t="s">
        <v>104</v>
      </c>
      <c r="AL857" s="557" t="s">
        <v>8324</v>
      </c>
      <c r="AM857" s="560" t="s">
        <v>8325</v>
      </c>
      <c r="AN857" s="560">
        <v>35472453</v>
      </c>
      <c r="AO857" s="560" t="s">
        <v>114</v>
      </c>
      <c r="AP857" s="560" t="s">
        <v>114</v>
      </c>
      <c r="AQ857" s="560" t="s">
        <v>114</v>
      </c>
      <c r="AR857" s="560" t="s">
        <v>114</v>
      </c>
      <c r="AS857" s="560" t="s">
        <v>109</v>
      </c>
      <c r="AT857" s="560" t="s">
        <v>578</v>
      </c>
      <c r="AU857" s="560" t="s">
        <v>392</v>
      </c>
      <c r="AV857" s="560"/>
      <c r="AW857" s="560"/>
      <c r="AX857" s="560"/>
      <c r="AY857" s="560" t="s">
        <v>108</v>
      </c>
      <c r="AZ857" s="560"/>
      <c r="BA857" s="560"/>
      <c r="BB857" s="560"/>
      <c r="BC857" s="560"/>
      <c r="BD857" s="560"/>
      <c r="BE857" s="560"/>
      <c r="BF857" s="560"/>
      <c r="BG857" s="560"/>
      <c r="BH857" s="562">
        <f>T857+BB857</f>
        <v>9533333</v>
      </c>
      <c r="BI857" s="349" t="s">
        <v>113</v>
      </c>
      <c r="BJ857" s="560"/>
      <c r="BK857" s="560" t="s">
        <v>114</v>
      </c>
      <c r="BL857" s="560"/>
      <c r="BM857" s="573"/>
      <c r="BN857" s="560" t="s">
        <v>917</v>
      </c>
      <c r="BO857" s="560">
        <v>74</v>
      </c>
      <c r="BP857" s="560">
        <v>18410</v>
      </c>
      <c r="BQ857" s="560" t="s">
        <v>114</v>
      </c>
      <c r="BR857" s="560" t="s">
        <v>114</v>
      </c>
      <c r="BS857" s="560" t="s">
        <v>108</v>
      </c>
      <c r="BT857" s="560" t="s">
        <v>108</v>
      </c>
      <c r="BU857" s="560" t="s">
        <v>3077</v>
      </c>
      <c r="BV857" s="560">
        <v>3103026511</v>
      </c>
      <c r="BW857" s="560" t="s">
        <v>3078</v>
      </c>
      <c r="BX857" s="560" t="s">
        <v>881</v>
      </c>
      <c r="BY857" s="560" t="s">
        <v>119</v>
      </c>
      <c r="BZ857" s="560">
        <v>68274166952</v>
      </c>
      <c r="CA857" s="358" t="s">
        <v>7581</v>
      </c>
      <c r="CB857" s="358" t="s">
        <v>109</v>
      </c>
      <c r="CC857" s="358" t="s">
        <v>7581</v>
      </c>
      <c r="CD857" s="442" t="s">
        <v>7581</v>
      </c>
      <c r="CE857" s="443"/>
      <c r="CF857" s="443"/>
      <c r="CG857" s="443"/>
      <c r="CH857" s="443"/>
      <c r="CI857" s="443"/>
      <c r="CJ857" s="443"/>
      <c r="CK857" s="443"/>
      <c r="CL857" s="443"/>
      <c r="CM857" s="358" t="s">
        <v>109</v>
      </c>
      <c r="CN857" s="443"/>
    </row>
    <row r="858" spans="1:1924 2448:3041 3636:4300" s="290" customFormat="1" ht="45.75" customHeight="1">
      <c r="A858" s="589">
        <f>1+A857</f>
        <v>856</v>
      </c>
      <c r="B858" s="403" t="s">
        <v>8326</v>
      </c>
      <c r="C858" s="156" t="s">
        <v>8327</v>
      </c>
      <c r="D858" s="156" t="s">
        <v>1417</v>
      </c>
      <c r="E858" s="156">
        <v>45548</v>
      </c>
      <c r="F858" s="143">
        <v>45552</v>
      </c>
      <c r="G858" s="143">
        <v>45646</v>
      </c>
      <c r="H858" s="157" t="s">
        <v>94</v>
      </c>
      <c r="I858" s="157" t="s">
        <v>95</v>
      </c>
      <c r="J858" s="166" t="s">
        <v>3723</v>
      </c>
      <c r="K858" s="152">
        <v>1072669570</v>
      </c>
      <c r="L858" s="156">
        <v>1</v>
      </c>
      <c r="M858" s="156" t="s">
        <v>97</v>
      </c>
      <c r="N858" s="156" t="s">
        <v>5078</v>
      </c>
      <c r="O858" s="156" t="s">
        <v>993</v>
      </c>
      <c r="P858" s="156" t="s">
        <v>8328</v>
      </c>
      <c r="Q858" s="156" t="s">
        <v>8329</v>
      </c>
      <c r="R858" s="156">
        <f>+G858-F858</f>
        <v>94</v>
      </c>
      <c r="S858" s="156" t="s">
        <v>7815</v>
      </c>
      <c r="T858" s="157">
        <v>10666667</v>
      </c>
      <c r="U858" s="156" t="s">
        <v>8330</v>
      </c>
      <c r="V858" s="328">
        <f>+T858</f>
        <v>10666667</v>
      </c>
      <c r="W858" s="328">
        <v>45551</v>
      </c>
      <c r="X858" s="328" t="s">
        <v>103</v>
      </c>
      <c r="Y858" s="328">
        <f>+Z858+AA858+AB858</f>
        <v>106667667</v>
      </c>
      <c r="Z858" s="16">
        <v>106667667</v>
      </c>
      <c r="AA858" s="16">
        <v>0</v>
      </c>
      <c r="AB858" s="16">
        <f>+AC858+AD858+AE858+AF858+AG858+AH858+AI858+AJ858</f>
        <v>0</v>
      </c>
      <c r="AC858" s="16">
        <v>0</v>
      </c>
      <c r="AD858" s="16">
        <v>0</v>
      </c>
      <c r="AE858" s="16">
        <v>0</v>
      </c>
      <c r="AF858" s="16">
        <v>0</v>
      </c>
      <c r="AG858" s="16">
        <v>0</v>
      </c>
      <c r="AH858" s="16">
        <v>0</v>
      </c>
      <c r="AI858" s="16">
        <v>0</v>
      </c>
      <c r="AJ858" s="16">
        <v>0</v>
      </c>
      <c r="AK858" s="16" t="s">
        <v>104</v>
      </c>
      <c r="AL858" s="16" t="s">
        <v>8331</v>
      </c>
      <c r="AM858" s="16" t="s">
        <v>7518</v>
      </c>
      <c r="AN858" s="16">
        <v>52285927</v>
      </c>
      <c r="AO858" s="16" t="s">
        <v>114</v>
      </c>
      <c r="AP858" s="16" t="s">
        <v>114</v>
      </c>
      <c r="AQ858" s="16" t="s">
        <v>114</v>
      </c>
      <c r="AR858" s="16" t="s">
        <v>114</v>
      </c>
      <c r="AS858" s="16" t="s">
        <v>109</v>
      </c>
      <c r="AT858" s="16" t="s">
        <v>578</v>
      </c>
      <c r="AU858" s="16" t="s">
        <v>392</v>
      </c>
      <c r="AV858" s="16"/>
      <c r="AW858" s="16"/>
      <c r="AX858" s="16" t="s">
        <v>109</v>
      </c>
      <c r="AY858" s="16" t="s">
        <v>108</v>
      </c>
      <c r="AZ858" s="16"/>
      <c r="BA858" s="16"/>
      <c r="BB858" s="16"/>
      <c r="BC858" s="16"/>
      <c r="BD858" s="16"/>
      <c r="BE858" s="16"/>
      <c r="BF858" s="16"/>
      <c r="BG858" s="16"/>
      <c r="BH858" s="16">
        <f>T858+BB858</f>
        <v>10666667</v>
      </c>
      <c r="BI858" s="349" t="s">
        <v>113</v>
      </c>
      <c r="BJ858" s="16"/>
      <c r="BK858" s="16" t="s">
        <v>114</v>
      </c>
      <c r="BL858" s="16"/>
      <c r="BM858" s="449"/>
      <c r="BN858" s="16" t="s">
        <v>917</v>
      </c>
      <c r="BO858" s="16">
        <f>2024-1998</f>
        <v>26</v>
      </c>
      <c r="BP858" s="16">
        <v>35955</v>
      </c>
      <c r="BQ858" s="16" t="s">
        <v>114</v>
      </c>
      <c r="BR858" s="16" t="s">
        <v>114</v>
      </c>
      <c r="BS858" s="16" t="s">
        <v>114</v>
      </c>
      <c r="BT858" s="16" t="s">
        <v>114</v>
      </c>
      <c r="BU858" s="16" t="s">
        <v>3727</v>
      </c>
      <c r="BV858" s="16">
        <v>3124612248</v>
      </c>
      <c r="BW858" s="16" t="s">
        <v>3728</v>
      </c>
      <c r="BX858" s="16" t="s">
        <v>881</v>
      </c>
      <c r="BY858" s="16" t="s">
        <v>119</v>
      </c>
      <c r="BZ858" s="16">
        <v>91263814962</v>
      </c>
      <c r="CA858" s="446" t="s">
        <v>7581</v>
      </c>
      <c r="CB858" s="446" t="s">
        <v>109</v>
      </c>
      <c r="CC858" s="446" t="s">
        <v>7581</v>
      </c>
      <c r="CD858" s="446" t="s">
        <v>7581</v>
      </c>
      <c r="CE858" s="109"/>
      <c r="CF858" s="109"/>
      <c r="CG858" s="109"/>
      <c r="CH858" s="109"/>
      <c r="CI858" s="109"/>
      <c r="CJ858" s="109"/>
      <c r="CK858" s="109"/>
      <c r="CL858" s="109"/>
      <c r="CM858" s="446" t="s">
        <v>109</v>
      </c>
      <c r="CN858" s="109"/>
      <c r="CO858" s="50"/>
      <c r="CP858" s="50"/>
      <c r="CQ858" s="50"/>
      <c r="CR858" s="50"/>
      <c r="CS858" s="50"/>
      <c r="CT858" s="50"/>
      <c r="CU858" s="50"/>
      <c r="CV858" s="50"/>
      <c r="CW858" s="50"/>
      <c r="CX858" s="50"/>
      <c r="CY858" s="50"/>
      <c r="CZ858" s="50"/>
      <c r="DA858" s="50"/>
      <c r="DB858" s="50"/>
      <c r="DC858" s="50"/>
      <c r="DD858" s="50"/>
      <c r="DE858" s="50"/>
      <c r="DF858" s="50"/>
      <c r="DG858" s="50"/>
      <c r="DH858" s="50"/>
      <c r="DI858" s="50"/>
      <c r="DJ858" s="50"/>
      <c r="DK858" s="50"/>
      <c r="DL858" s="50"/>
      <c r="DM858" s="50"/>
      <c r="DN858" s="50"/>
      <c r="DO858" s="50"/>
      <c r="DP858" s="50"/>
      <c r="DQ858" s="50"/>
      <c r="DR858" s="50"/>
      <c r="DS858" s="50"/>
      <c r="DT858" s="50"/>
      <c r="DU858" s="50"/>
      <c r="DV858" s="50"/>
      <c r="DW858" s="50"/>
      <c r="DX858" s="50"/>
      <c r="DY858" s="50"/>
      <c r="DZ858" s="50"/>
      <c r="EA858" s="50"/>
      <c r="EB858" s="50"/>
      <c r="EC858" s="50"/>
      <c r="ED858" s="50"/>
      <c r="EE858" s="50"/>
      <c r="EF858" s="50"/>
      <c r="EG858" s="50"/>
      <c r="EH858" s="50"/>
      <c r="EI858" s="50"/>
      <c r="EJ858" s="50"/>
      <c r="EK858" s="50"/>
      <c r="EL858" s="50"/>
      <c r="EM858" s="50"/>
      <c r="EN858" s="50"/>
      <c r="EO858" s="50"/>
      <c r="EP858" s="50"/>
      <c r="EQ858" s="50"/>
      <c r="ER858" s="50"/>
      <c r="ES858" s="50"/>
      <c r="ET858" s="50"/>
      <c r="EU858" s="50"/>
      <c r="EV858" s="50"/>
      <c r="EW858" s="50"/>
      <c r="EX858" s="50"/>
      <c r="EY858" s="50"/>
      <c r="EZ858" s="50"/>
      <c r="FA858" s="50"/>
      <c r="FB858" s="50"/>
      <c r="FC858" s="50"/>
      <c r="FD858" s="50"/>
      <c r="FE858" s="50"/>
      <c r="FF858" s="50"/>
      <c r="FG858" s="50"/>
      <c r="FH858" s="50"/>
      <c r="FI858" s="50"/>
      <c r="FJ858" s="50"/>
      <c r="FK858" s="50"/>
      <c r="FL858" s="50"/>
      <c r="FM858" s="50"/>
      <c r="FN858" s="50"/>
      <c r="FO858" s="50"/>
      <c r="FP858" s="50"/>
      <c r="FQ858" s="50"/>
      <c r="FR858" s="50"/>
      <c r="FS858" s="50"/>
      <c r="FT858" s="50"/>
      <c r="FU858" s="50"/>
      <c r="FV858" s="50"/>
      <c r="FW858" s="50"/>
      <c r="FX858" s="50"/>
      <c r="FY858" s="50"/>
      <c r="FZ858" s="50"/>
      <c r="GA858" s="50"/>
      <c r="GB858" s="50"/>
      <c r="GC858" s="50"/>
      <c r="GD858" s="50"/>
      <c r="GE858" s="50"/>
      <c r="GF858" s="50"/>
      <c r="GG858" s="50"/>
      <c r="GH858" s="50"/>
      <c r="GI858" s="50"/>
      <c r="GJ858" s="50"/>
      <c r="GK858" s="50"/>
      <c r="GL858" s="50"/>
      <c r="GM858" s="50"/>
      <c r="GN858" s="50"/>
      <c r="GO858" s="50"/>
      <c r="GP858" s="50"/>
      <c r="GQ858" s="50"/>
      <c r="GR858" s="50"/>
      <c r="GS858" s="50"/>
      <c r="GT858" s="50"/>
      <c r="GU858" s="50"/>
      <c r="GV858" s="16"/>
      <c r="GW858" s="16"/>
      <c r="GX858" s="16"/>
      <c r="GY858" s="16"/>
      <c r="GZ858" s="16"/>
      <c r="HA858" s="16"/>
      <c r="HB858" s="16"/>
      <c r="HC858" s="16"/>
      <c r="HD858" s="16"/>
      <c r="HE858" s="16"/>
      <c r="HF858" s="16"/>
      <c r="HG858" s="16"/>
      <c r="HH858" s="16"/>
      <c r="HI858" s="16"/>
      <c r="HJ858" s="16"/>
      <c r="HK858" s="16"/>
      <c r="HL858" s="16"/>
      <c r="HM858" s="16"/>
      <c r="HN858" s="16"/>
      <c r="HO858" s="16"/>
      <c r="HP858" s="16"/>
      <c r="HQ858" s="16"/>
      <c r="HR858" s="16"/>
      <c r="HS858" s="16"/>
      <c r="HT858" s="16"/>
      <c r="HU858" s="16"/>
      <c r="HV858" s="16"/>
      <c r="HW858" s="16"/>
      <c r="HX858" s="16"/>
      <c r="HY858" s="16"/>
      <c r="HZ858" s="16"/>
      <c r="IA858" s="16"/>
      <c r="IB858" s="16"/>
      <c r="IC858" s="16"/>
      <c r="ID858" s="16"/>
      <c r="IE858" s="16"/>
      <c r="IF858" s="16"/>
      <c r="IG858" s="16"/>
      <c r="IH858" s="16"/>
      <c r="II858" s="16"/>
      <c r="IJ858" s="16"/>
      <c r="IK858" s="16"/>
      <c r="IL858" s="16"/>
      <c r="IM858" s="16"/>
      <c r="IN858" s="16"/>
      <c r="IO858" s="16"/>
      <c r="IP858" s="16"/>
      <c r="IQ858" s="16"/>
      <c r="IR858" s="16"/>
      <c r="IS858" s="16"/>
      <c r="IT858" s="16"/>
      <c r="IU858" s="16"/>
      <c r="IV858" s="16"/>
      <c r="IW858" s="16"/>
      <c r="IX858" s="16"/>
      <c r="IY858" s="16"/>
      <c r="IZ858" s="16"/>
      <c r="JA858" s="16"/>
      <c r="JB858" s="16"/>
      <c r="JC858" s="16"/>
      <c r="JD858" s="16"/>
      <c r="JE858" s="16"/>
      <c r="JF858" s="16"/>
      <c r="JG858" s="16"/>
      <c r="JH858" s="16"/>
      <c r="JI858" s="16"/>
      <c r="JJ858" s="16"/>
      <c r="JK858" s="16"/>
      <c r="JL858" s="16"/>
      <c r="JM858" s="16"/>
      <c r="JN858" s="16"/>
      <c r="JO858" s="16"/>
      <c r="JP858" s="16"/>
      <c r="JQ858" s="16"/>
      <c r="JR858" s="16"/>
      <c r="JS858" s="16"/>
      <c r="JT858" s="16"/>
      <c r="JU858" s="16"/>
      <c r="JV858" s="16"/>
      <c r="JW858" s="16"/>
      <c r="JX858" s="16"/>
      <c r="JY858" s="16"/>
      <c r="JZ858" s="16"/>
      <c r="KA858" s="16"/>
      <c r="KB858" s="16"/>
      <c r="KC858" s="16"/>
      <c r="KD858" s="16"/>
      <c r="KE858" s="16"/>
      <c r="KF858" s="16"/>
      <c r="KG858" s="16"/>
      <c r="KH858" s="16"/>
      <c r="KI858" s="16"/>
      <c r="KJ858" s="16"/>
      <c r="KK858" s="16"/>
      <c r="KL858" s="16"/>
      <c r="KM858" s="16"/>
      <c r="KN858" s="16"/>
      <c r="KO858" s="16"/>
      <c r="KP858" s="16"/>
      <c r="KQ858" s="16"/>
      <c r="KR858" s="16"/>
      <c r="KS858" s="16"/>
      <c r="KT858" s="16"/>
      <c r="KU858" s="16"/>
      <c r="KV858" s="16"/>
      <c r="KW858" s="16"/>
      <c r="KX858" s="16"/>
      <c r="KY858" s="16"/>
      <c r="KZ858" s="16"/>
      <c r="LA858" s="16"/>
      <c r="LB858" s="16"/>
      <c r="LC858" s="16"/>
      <c r="LD858" s="16"/>
      <c r="LE858" s="16"/>
      <c r="LF858" s="16"/>
      <c r="LG858" s="16"/>
      <c r="LH858" s="16"/>
      <c r="LI858" s="16"/>
      <c r="LJ858" s="16"/>
      <c r="LK858" s="16"/>
      <c r="LL858" s="16"/>
      <c r="LM858" s="16"/>
      <c r="LN858" s="16"/>
      <c r="LO858" s="16"/>
      <c r="LP858" s="16"/>
      <c r="LQ858" s="16"/>
      <c r="LR858" s="16"/>
      <c r="LS858" s="16"/>
      <c r="LT858" s="16"/>
      <c r="LU858" s="16"/>
      <c r="LV858" s="16"/>
      <c r="LW858" s="16"/>
      <c r="LX858" s="16"/>
      <c r="LY858" s="16"/>
      <c r="LZ858" s="16"/>
      <c r="MA858" s="16"/>
      <c r="MB858" s="16"/>
      <c r="MC858" s="16"/>
      <c r="MD858" s="16"/>
      <c r="ME858" s="16"/>
      <c r="MF858" s="16"/>
      <c r="MG858" s="16"/>
      <c r="MH858" s="16"/>
      <c r="MI858" s="16"/>
      <c r="MJ858" s="16"/>
      <c r="MK858" s="16"/>
      <c r="ML858" s="16"/>
      <c r="MM858" s="16"/>
      <c r="MN858" s="16"/>
      <c r="MO858" s="16"/>
      <c r="MP858" s="16"/>
      <c r="MQ858" s="16"/>
      <c r="MR858" s="16"/>
      <c r="MS858" s="16"/>
      <c r="MT858" s="16"/>
      <c r="MU858" s="16"/>
      <c r="MV858" s="16"/>
      <c r="MW858" s="16"/>
      <c r="MX858" s="16"/>
      <c r="MY858" s="16"/>
      <c r="MZ858" s="16"/>
      <c r="NA858" s="16"/>
      <c r="NB858" s="16"/>
      <c r="NC858" s="16"/>
      <c r="ND858" s="16"/>
      <c r="NE858" s="16"/>
      <c r="NF858" s="16"/>
      <c r="NG858" s="16"/>
      <c r="NH858" s="16"/>
      <c r="NI858" s="16"/>
      <c r="NJ858" s="16"/>
      <c r="NK858" s="16"/>
      <c r="NL858" s="16"/>
      <c r="NM858" s="16"/>
      <c r="NN858" s="16"/>
      <c r="NO858" s="16"/>
      <c r="NP858" s="16"/>
      <c r="NQ858" s="16"/>
      <c r="NR858" s="16"/>
      <c r="NS858" s="16"/>
      <c r="NT858" s="16"/>
      <c r="NU858" s="16"/>
      <c r="NV858" s="16"/>
      <c r="NW858" s="16"/>
      <c r="NX858" s="16"/>
      <c r="NY858" s="16"/>
      <c r="NZ858" s="16"/>
      <c r="OA858" s="16"/>
      <c r="OB858" s="16"/>
      <c r="OC858" s="16"/>
      <c r="OD858" s="16"/>
      <c r="OE858" s="16"/>
      <c r="OF858" s="16"/>
      <c r="OG858" s="16"/>
      <c r="OH858" s="16"/>
      <c r="OI858" s="16"/>
      <c r="OJ858" s="16"/>
      <c r="OK858" s="16"/>
      <c r="OL858" s="16"/>
      <c r="OM858" s="16"/>
      <c r="ON858" s="16"/>
      <c r="OO858" s="16"/>
      <c r="OP858" s="16"/>
      <c r="OQ858" s="16"/>
      <c r="OR858" s="16"/>
      <c r="OS858" s="16"/>
      <c r="OT858" s="16"/>
      <c r="OU858" s="16"/>
      <c r="OV858" s="16"/>
      <c r="OW858" s="16"/>
      <c r="OX858" s="16"/>
      <c r="OY858" s="16"/>
      <c r="OZ858" s="16"/>
      <c r="PA858" s="16"/>
      <c r="PB858" s="16"/>
      <c r="PC858" s="16"/>
      <c r="PD858" s="16"/>
      <c r="PE858" s="16"/>
      <c r="PF858" s="16"/>
      <c r="PG858" s="16"/>
      <c r="PH858" s="16"/>
      <c r="PI858" s="16"/>
      <c r="PJ858" s="16"/>
      <c r="PK858" s="16"/>
      <c r="PL858" s="16"/>
      <c r="PM858" s="16"/>
      <c r="PN858" s="16"/>
      <c r="PO858" s="16"/>
      <c r="PP858" s="16"/>
      <c r="PQ858" s="16"/>
      <c r="PR858" s="16"/>
      <c r="PS858" s="16"/>
      <c r="PT858" s="16"/>
      <c r="PU858" s="16"/>
      <c r="PV858" s="16"/>
      <c r="PW858" s="16"/>
      <c r="PX858" s="16"/>
      <c r="PY858" s="16"/>
      <c r="PZ858" s="16"/>
      <c r="QA858" s="16"/>
      <c r="QB858" s="16"/>
      <c r="QC858" s="16"/>
      <c r="QD858" s="16"/>
      <c r="QE858" s="16"/>
      <c r="QF858" s="16"/>
      <c r="QG858" s="16"/>
      <c r="QH858" s="16"/>
      <c r="QI858" s="16"/>
      <c r="QJ858" s="16"/>
      <c r="QK858" s="16"/>
      <c r="QL858" s="16"/>
      <c r="QM858" s="16"/>
      <c r="QN858" s="16"/>
      <c r="QO858" s="16"/>
      <c r="QP858" s="16"/>
      <c r="QQ858" s="16"/>
      <c r="QR858" s="16"/>
      <c r="QS858" s="16"/>
      <c r="QT858" s="16"/>
      <c r="QU858" s="16"/>
      <c r="QV858" s="16"/>
      <c r="QW858" s="16"/>
      <c r="QX858" s="16"/>
      <c r="QY858" s="16"/>
      <c r="QZ858" s="16"/>
      <c r="RA858" s="16"/>
      <c r="RB858" s="16"/>
      <c r="RC858" s="16"/>
      <c r="RD858" s="16"/>
      <c r="RE858" s="16"/>
      <c r="RF858" s="16"/>
      <c r="RG858" s="16"/>
      <c r="RH858" s="16"/>
      <c r="RI858" s="16"/>
      <c r="RJ858" s="16"/>
      <c r="RK858" s="16"/>
      <c r="RL858" s="16"/>
      <c r="RM858" s="16"/>
      <c r="RN858" s="16"/>
      <c r="RO858" s="16"/>
      <c r="RP858" s="16"/>
      <c r="RQ858" s="16"/>
      <c r="RR858" s="16"/>
      <c r="RS858" s="16"/>
      <c r="RT858" s="16"/>
      <c r="RU858" s="16"/>
      <c r="RV858" s="16"/>
      <c r="RW858" s="16"/>
      <c r="RX858" s="16"/>
      <c r="RY858" s="16"/>
      <c r="RZ858" s="16"/>
      <c r="SA858" s="16"/>
      <c r="SB858" s="16"/>
      <c r="SC858" s="16"/>
      <c r="SD858" s="16"/>
      <c r="SE858" s="16"/>
      <c r="SF858" s="16"/>
      <c r="SG858" s="16"/>
      <c r="SH858" s="16"/>
      <c r="SI858" s="16"/>
      <c r="SJ858" s="16"/>
      <c r="SK858" s="16"/>
      <c r="SL858" s="16"/>
      <c r="SM858" s="16"/>
      <c r="SN858" s="16"/>
      <c r="SO858" s="16"/>
      <c r="SP858" s="16"/>
      <c r="SQ858" s="16"/>
      <c r="SR858" s="16"/>
      <c r="SS858" s="16"/>
      <c r="ST858" s="16"/>
      <c r="SU858" s="16"/>
      <c r="SV858" s="16"/>
      <c r="SW858" s="16"/>
      <c r="SX858" s="16"/>
      <c r="SY858" s="16"/>
      <c r="SZ858" s="16"/>
      <c r="TA858" s="16"/>
      <c r="TB858" s="16"/>
      <c r="TC858" s="16"/>
      <c r="TD858" s="16"/>
      <c r="TE858" s="16"/>
      <c r="TF858" s="16"/>
      <c r="TG858" s="16"/>
      <c r="TH858" s="16"/>
      <c r="TI858" s="16"/>
      <c r="TJ858" s="16"/>
      <c r="TK858" s="16"/>
      <c r="TL858" s="16"/>
      <c r="TM858" s="16"/>
      <c r="TN858" s="16"/>
      <c r="TO858" s="16"/>
      <c r="TP858" s="16"/>
      <c r="TQ858" s="16"/>
      <c r="TR858" s="16"/>
      <c r="TS858" s="16"/>
      <c r="TT858" s="16"/>
      <c r="TU858" s="16"/>
      <c r="TV858" s="16"/>
      <c r="TW858" s="16"/>
      <c r="TX858" s="16"/>
      <c r="TY858" s="16"/>
      <c r="TZ858" s="16"/>
      <c r="UA858" s="16"/>
      <c r="UB858" s="16"/>
      <c r="UC858" s="16"/>
      <c r="UD858" s="16"/>
      <c r="UE858" s="16"/>
      <c r="UF858" s="16"/>
      <c r="UG858" s="16"/>
      <c r="UH858" s="16"/>
      <c r="UI858" s="16"/>
      <c r="UJ858" s="16"/>
      <c r="UK858" s="16"/>
      <c r="UL858" s="16"/>
      <c r="UM858" s="16"/>
      <c r="UN858" s="16"/>
      <c r="UO858" s="16"/>
      <c r="UP858" s="16"/>
      <c r="UQ858" s="16"/>
      <c r="UR858" s="16"/>
      <c r="US858" s="16"/>
      <c r="UT858" s="16"/>
      <c r="UU858" s="16"/>
      <c r="UV858" s="16"/>
      <c r="UW858" s="16"/>
      <c r="UX858" s="16"/>
      <c r="UY858" s="16"/>
      <c r="UZ858" s="16"/>
      <c r="VA858" s="16"/>
      <c r="VB858" s="16"/>
      <c r="VC858" s="16"/>
      <c r="VD858" s="16"/>
      <c r="VE858" s="16"/>
      <c r="VF858" s="16"/>
      <c r="VG858" s="16"/>
      <c r="VH858" s="16"/>
      <c r="VI858" s="16"/>
      <c r="VJ858" s="16"/>
      <c r="VK858" s="16"/>
      <c r="VL858" s="16"/>
      <c r="VM858" s="16"/>
      <c r="VN858" s="16"/>
      <c r="VO858" s="16"/>
      <c r="VP858" s="16"/>
      <c r="VQ858" s="16"/>
      <c r="VR858" s="16"/>
      <c r="VS858" s="16"/>
      <c r="VT858" s="16"/>
      <c r="VU858" s="16"/>
      <c r="VV858" s="16"/>
      <c r="VW858" s="16"/>
      <c r="VX858" s="16"/>
      <c r="VY858" s="16"/>
      <c r="VZ858" s="16"/>
      <c r="WA858" s="16"/>
      <c r="WB858" s="16"/>
      <c r="WC858" s="16"/>
      <c r="WD858" s="16"/>
      <c r="WE858" s="16"/>
      <c r="WF858" s="16"/>
      <c r="WG858" s="16"/>
      <c r="WH858" s="16"/>
      <c r="WI858" s="16"/>
      <c r="WJ858" s="16"/>
      <c r="WK858" s="16"/>
      <c r="WL858" s="16"/>
      <c r="WM858" s="16"/>
      <c r="WN858" s="16"/>
      <c r="WO858" s="16"/>
      <c r="WP858" s="16"/>
      <c r="WQ858" s="16"/>
      <c r="WR858" s="16"/>
      <c r="WS858" s="16"/>
      <c r="WT858" s="16"/>
      <c r="WU858" s="16"/>
      <c r="WV858" s="16"/>
      <c r="WW858" s="16"/>
      <c r="WX858" s="16"/>
      <c r="WY858" s="16"/>
      <c r="WZ858" s="16"/>
      <c r="XA858" s="16"/>
      <c r="XB858" s="16"/>
      <c r="XC858" s="16"/>
      <c r="XD858" s="16"/>
      <c r="XE858" s="16"/>
      <c r="XF858" s="16"/>
      <c r="XG858" s="16"/>
      <c r="XH858" s="16"/>
      <c r="XI858" s="16"/>
      <c r="XJ858" s="16"/>
      <c r="XK858" s="16"/>
      <c r="XL858" s="16"/>
      <c r="XM858" s="16"/>
      <c r="XN858" s="16"/>
      <c r="XO858" s="16"/>
      <c r="XP858" s="16"/>
      <c r="XQ858" s="16"/>
      <c r="XR858" s="16"/>
      <c r="XS858" s="16"/>
      <c r="XT858" s="16"/>
      <c r="XU858" s="16"/>
      <c r="XV858" s="16"/>
      <c r="XW858" s="16"/>
      <c r="XX858" s="16"/>
      <c r="XY858" s="16"/>
      <c r="XZ858" s="16"/>
      <c r="YA858" s="16"/>
      <c r="YB858" s="16"/>
      <c r="YC858" s="16"/>
      <c r="YD858" s="16"/>
      <c r="YE858" s="16"/>
      <c r="YF858" s="16"/>
      <c r="YG858" s="16"/>
      <c r="YH858" s="16"/>
      <c r="YI858" s="16"/>
      <c r="YJ858" s="16"/>
      <c r="YK858" s="16"/>
      <c r="YL858" s="16"/>
      <c r="YM858" s="16"/>
      <c r="YN858" s="16"/>
      <c r="YO858" s="16"/>
      <c r="AVL858" s="348"/>
      <c r="AVM858" s="156"/>
      <c r="AVN858" s="156"/>
      <c r="AVO858" s="156"/>
      <c r="AVP858" s="156"/>
      <c r="AVQ858" s="143"/>
      <c r="AVR858" s="143"/>
      <c r="AVS858" s="157"/>
      <c r="AVT858" s="157"/>
      <c r="AVU858" s="157"/>
      <c r="AVV858" s="152"/>
      <c r="AVW858" s="156"/>
      <c r="AVX858" s="156"/>
      <c r="AVY858" s="156"/>
      <c r="AVZ858" s="156"/>
      <c r="AWA858" s="156"/>
      <c r="AWB858" s="156"/>
      <c r="AWC858" s="156"/>
      <c r="AWD858" s="156"/>
      <c r="AWE858" s="157"/>
      <c r="AWF858" s="156"/>
      <c r="AWG858" s="328"/>
      <c r="AWH858" s="328"/>
      <c r="AWI858" s="328"/>
      <c r="AWJ858" s="328"/>
      <c r="AWK858" s="16"/>
      <c r="AWL858" s="16"/>
      <c r="AWM858" s="16"/>
      <c r="AWN858" s="16"/>
      <c r="AWO858" s="16"/>
      <c r="AWP858" s="16"/>
      <c r="AWQ858" s="16"/>
      <c r="AWR858" s="16"/>
      <c r="AWS858" s="16"/>
      <c r="AWT858" s="16"/>
      <c r="AWU858" s="16"/>
      <c r="AWV858" s="16"/>
      <c r="AWW858" s="16"/>
      <c r="AWX858" s="16"/>
      <c r="AWY858" s="16"/>
      <c r="AWZ858" s="16"/>
      <c r="AXA858" s="16"/>
      <c r="AXB858" s="16"/>
      <c r="AXC858" s="16"/>
      <c r="AXD858" s="16"/>
      <c r="AXE858" s="16"/>
      <c r="AXF858" s="16"/>
      <c r="AXG858" s="16"/>
      <c r="AXH858" s="16"/>
      <c r="AXI858" s="16"/>
      <c r="AXJ858" s="16"/>
      <c r="AXK858" s="16"/>
      <c r="AXL858" s="16"/>
      <c r="AXM858" s="16"/>
      <c r="AXN858" s="16"/>
      <c r="AXO858" s="16"/>
      <c r="AXP858" s="16"/>
      <c r="AXQ858" s="16"/>
      <c r="AXR858" s="16"/>
      <c r="AXS858" s="16"/>
      <c r="AXT858" s="16"/>
      <c r="AXU858" s="16"/>
      <c r="AXV858" s="16"/>
      <c r="AXW858" s="16"/>
      <c r="AXX858" s="16"/>
      <c r="AXY858" s="16"/>
      <c r="AXZ858" s="16"/>
      <c r="AYA858" s="16"/>
      <c r="AYB858" s="16"/>
      <c r="AYC858" s="16"/>
      <c r="AYD858" s="16"/>
      <c r="AYE858" s="16"/>
      <c r="AYF858" s="16"/>
      <c r="AYG858" s="16"/>
      <c r="AYH858" s="16"/>
      <c r="AYI858" s="16"/>
      <c r="AYJ858" s="16"/>
      <c r="AYK858" s="16"/>
      <c r="AYL858" s="16"/>
      <c r="AYM858" s="16"/>
      <c r="AYN858" s="16"/>
      <c r="AYO858" s="16"/>
      <c r="AYP858" s="16"/>
      <c r="AYQ858" s="16"/>
      <c r="AYR858" s="16"/>
      <c r="AYS858" s="16"/>
      <c r="AYT858" s="16"/>
      <c r="AYU858" s="16"/>
      <c r="AYV858" s="16"/>
      <c r="AYW858" s="16"/>
      <c r="AYX858" s="16"/>
      <c r="AYY858" s="16"/>
      <c r="AYZ858" s="16"/>
      <c r="AZA858" s="16"/>
      <c r="AZB858" s="16"/>
      <c r="AZC858" s="16"/>
      <c r="AZD858" s="16"/>
      <c r="AZE858" s="16"/>
      <c r="AZF858" s="16"/>
      <c r="AZG858" s="16"/>
      <c r="AZH858" s="16"/>
      <c r="AZI858" s="16"/>
      <c r="AZJ858" s="16"/>
      <c r="AZK858" s="16"/>
      <c r="AZL858" s="16"/>
      <c r="AZM858" s="16"/>
      <c r="AZN858" s="16"/>
      <c r="AZO858" s="16"/>
      <c r="AZP858" s="16"/>
      <c r="AZQ858" s="16"/>
      <c r="AZR858" s="16"/>
      <c r="AZS858" s="16"/>
      <c r="AZT858" s="16"/>
      <c r="AZU858" s="16"/>
      <c r="AZV858" s="16"/>
      <c r="AZW858" s="16"/>
      <c r="AZX858" s="16"/>
      <c r="AZY858" s="16"/>
      <c r="AZZ858" s="16"/>
      <c r="BAA858" s="16"/>
      <c r="BAB858" s="16"/>
      <c r="BAC858" s="16"/>
      <c r="BAD858" s="16"/>
      <c r="BAE858" s="16"/>
      <c r="BAF858" s="16"/>
      <c r="BAG858" s="16"/>
      <c r="BAH858" s="16"/>
      <c r="BAI858" s="16"/>
      <c r="BAJ858" s="16"/>
      <c r="BAK858" s="16"/>
      <c r="BAL858" s="16"/>
      <c r="BAM858" s="16"/>
      <c r="BAN858" s="16"/>
      <c r="BAO858" s="16"/>
      <c r="BAP858" s="16"/>
      <c r="BAQ858" s="16"/>
      <c r="BAR858" s="16"/>
      <c r="BAS858" s="16"/>
      <c r="BAT858" s="16"/>
      <c r="BAU858" s="16"/>
      <c r="BAV858" s="16"/>
      <c r="BAW858" s="16"/>
      <c r="BAX858" s="16"/>
      <c r="BAY858" s="16"/>
      <c r="BAZ858" s="16"/>
      <c r="BBA858" s="16"/>
      <c r="BBB858" s="16"/>
      <c r="BBC858" s="16"/>
      <c r="BBD858" s="16"/>
      <c r="BBE858" s="16"/>
      <c r="BBF858" s="16"/>
      <c r="BBG858" s="16"/>
      <c r="BBH858" s="16"/>
      <c r="BBI858" s="16"/>
      <c r="BBJ858" s="16"/>
      <c r="BBK858" s="16"/>
      <c r="BBL858" s="16"/>
      <c r="BBM858" s="16"/>
      <c r="BBN858" s="16"/>
      <c r="BBO858" s="16"/>
      <c r="BBP858" s="16"/>
      <c r="BBQ858" s="16"/>
      <c r="BBR858" s="16"/>
      <c r="BBS858" s="16"/>
      <c r="BBT858" s="16"/>
      <c r="BBU858" s="16"/>
      <c r="BBV858" s="16"/>
      <c r="BBW858" s="16"/>
      <c r="BBX858" s="16"/>
      <c r="BBY858" s="16"/>
      <c r="BBZ858" s="16"/>
      <c r="BCA858" s="16"/>
      <c r="BCB858" s="16"/>
      <c r="BCC858" s="16"/>
      <c r="BCD858" s="16"/>
      <c r="BCE858" s="16"/>
      <c r="BCF858" s="16"/>
      <c r="BCG858" s="16"/>
      <c r="BCH858" s="16"/>
      <c r="BCI858" s="16"/>
      <c r="BCJ858" s="16"/>
      <c r="BCK858" s="16"/>
      <c r="BCL858" s="16"/>
      <c r="BCM858" s="16"/>
      <c r="BCN858" s="16"/>
      <c r="BCO858" s="16"/>
      <c r="BCP858" s="16"/>
      <c r="BCQ858" s="16"/>
      <c r="BCR858" s="16"/>
      <c r="BCS858" s="16"/>
      <c r="BCT858" s="16"/>
      <c r="BCU858" s="16"/>
      <c r="BCV858" s="16"/>
      <c r="BCW858" s="16"/>
      <c r="BCX858" s="16"/>
      <c r="BCY858" s="16"/>
      <c r="BCZ858" s="16"/>
      <c r="BDA858" s="16"/>
      <c r="BDB858" s="16"/>
      <c r="BDC858" s="16"/>
      <c r="BDD858" s="16"/>
      <c r="BDE858" s="16"/>
      <c r="BDF858" s="16"/>
      <c r="BDG858" s="16"/>
      <c r="BDH858" s="16"/>
      <c r="BDI858" s="16"/>
      <c r="BDJ858" s="16"/>
      <c r="BDK858" s="16"/>
      <c r="BDL858" s="16"/>
      <c r="BDM858" s="16"/>
      <c r="BDN858" s="16"/>
      <c r="BDO858" s="16"/>
      <c r="BDP858" s="16"/>
      <c r="BDQ858" s="16"/>
      <c r="BDR858" s="16"/>
      <c r="BDS858" s="16"/>
      <c r="BDT858" s="16"/>
      <c r="BDU858" s="16"/>
      <c r="BDV858" s="16"/>
      <c r="BDW858" s="16"/>
      <c r="BDX858" s="16"/>
      <c r="BDY858" s="16"/>
      <c r="BDZ858" s="16"/>
      <c r="BEA858" s="16"/>
      <c r="BEB858" s="16"/>
      <c r="BEC858" s="16"/>
      <c r="BED858" s="16"/>
      <c r="BEE858" s="16"/>
      <c r="BEF858" s="16"/>
      <c r="BEG858" s="16"/>
      <c r="BEH858" s="16"/>
      <c r="BEI858" s="16"/>
      <c r="BEJ858" s="16"/>
      <c r="BEK858" s="16"/>
      <c r="BEL858" s="16"/>
      <c r="BEM858" s="16"/>
      <c r="BEN858" s="16"/>
      <c r="BEO858" s="16"/>
      <c r="BEP858" s="16"/>
      <c r="BEQ858" s="16"/>
      <c r="BER858" s="16"/>
      <c r="BES858" s="16"/>
      <c r="BET858" s="16"/>
      <c r="BEU858" s="16"/>
      <c r="BEV858" s="16"/>
      <c r="BEW858" s="16"/>
      <c r="BEX858" s="16"/>
      <c r="BEY858" s="16"/>
      <c r="BEZ858" s="16"/>
      <c r="BFA858" s="16"/>
      <c r="BFB858" s="16"/>
      <c r="BFC858" s="16"/>
      <c r="BFD858" s="16"/>
      <c r="BFE858" s="16"/>
      <c r="BFF858" s="16"/>
      <c r="BFG858" s="16"/>
      <c r="BFH858" s="16"/>
      <c r="BFI858" s="16"/>
      <c r="BFJ858" s="16"/>
      <c r="BFK858" s="16"/>
      <c r="BFL858" s="16"/>
      <c r="BFM858" s="16"/>
      <c r="BFN858" s="16"/>
      <c r="BFO858" s="16"/>
      <c r="BFP858" s="16"/>
      <c r="BFQ858" s="16"/>
      <c r="BFR858" s="16"/>
      <c r="BFS858" s="16"/>
      <c r="BFT858" s="16"/>
      <c r="BFU858" s="16"/>
      <c r="BFV858" s="16"/>
      <c r="BFW858" s="16"/>
      <c r="BFX858" s="16"/>
      <c r="BFY858" s="16"/>
      <c r="BFZ858" s="16"/>
      <c r="BGA858" s="16"/>
      <c r="BGB858" s="16"/>
      <c r="BGC858" s="16"/>
      <c r="BGD858" s="16"/>
      <c r="BGE858" s="16"/>
      <c r="BGF858" s="16"/>
      <c r="BGG858" s="16"/>
      <c r="BGH858" s="16"/>
      <c r="BGI858" s="16"/>
      <c r="BGJ858" s="16"/>
      <c r="BGK858" s="16"/>
      <c r="BGL858" s="16"/>
      <c r="BGM858" s="16"/>
      <c r="BGN858" s="16"/>
      <c r="BGO858" s="16"/>
      <c r="BGP858" s="16"/>
      <c r="BGQ858" s="16"/>
      <c r="BGR858" s="16"/>
      <c r="BGS858" s="16"/>
      <c r="BGT858" s="16"/>
      <c r="BGU858" s="16"/>
      <c r="BGV858" s="16"/>
      <c r="BGW858" s="16"/>
      <c r="BGX858" s="16"/>
      <c r="BGY858" s="16"/>
      <c r="BGZ858" s="16"/>
      <c r="BHA858" s="16"/>
      <c r="BHB858" s="16"/>
      <c r="BHC858" s="16"/>
      <c r="BHD858" s="16"/>
      <c r="BHE858" s="16"/>
      <c r="BHF858" s="16"/>
      <c r="BHG858" s="16"/>
      <c r="BHH858" s="16"/>
      <c r="BHI858" s="16"/>
      <c r="BHJ858" s="16"/>
      <c r="BHK858" s="16"/>
      <c r="BHL858" s="16"/>
      <c r="BHM858" s="16"/>
      <c r="BHN858" s="16"/>
      <c r="BHO858" s="16"/>
      <c r="BHP858" s="16"/>
      <c r="BHQ858" s="16"/>
      <c r="BHR858" s="16"/>
      <c r="BHS858" s="16"/>
      <c r="BHT858" s="16"/>
      <c r="BHU858" s="16"/>
      <c r="BHV858" s="16"/>
      <c r="BHW858" s="16"/>
      <c r="BHX858" s="16"/>
      <c r="BHY858" s="16"/>
      <c r="BHZ858" s="16"/>
      <c r="BIA858" s="16"/>
      <c r="BIB858" s="16"/>
      <c r="BIC858" s="16"/>
      <c r="BID858" s="16"/>
      <c r="BIE858" s="16"/>
      <c r="BIF858" s="16"/>
      <c r="BIG858" s="16"/>
      <c r="BIH858" s="16"/>
      <c r="BII858" s="16"/>
      <c r="BIJ858" s="16"/>
      <c r="BIK858" s="16"/>
      <c r="BIL858" s="16"/>
      <c r="BIM858" s="16"/>
      <c r="BIN858" s="16"/>
      <c r="BIO858" s="16"/>
      <c r="BIP858" s="16"/>
      <c r="BIQ858" s="16"/>
      <c r="BIR858" s="16"/>
      <c r="BIS858" s="16"/>
      <c r="BIT858" s="16"/>
      <c r="BIU858" s="16"/>
      <c r="BIV858" s="16"/>
      <c r="BIW858" s="16"/>
      <c r="BIX858" s="16"/>
      <c r="BIY858" s="16"/>
      <c r="BIZ858" s="16"/>
      <c r="BJA858" s="16"/>
      <c r="BJB858" s="16"/>
      <c r="BJC858" s="16"/>
      <c r="BJD858" s="16"/>
      <c r="BJE858" s="16"/>
      <c r="BJF858" s="16"/>
      <c r="BJG858" s="16"/>
      <c r="BJH858" s="16"/>
      <c r="BJI858" s="16"/>
      <c r="BJJ858" s="16"/>
      <c r="BJK858" s="16"/>
      <c r="BJL858" s="16"/>
      <c r="BJM858" s="16"/>
      <c r="BJN858" s="16"/>
      <c r="BJO858" s="16"/>
      <c r="BJP858" s="16"/>
      <c r="BJQ858" s="16"/>
      <c r="BJR858" s="16"/>
      <c r="BJS858" s="16"/>
      <c r="BJT858" s="16"/>
      <c r="BJU858" s="16"/>
      <c r="BJV858" s="16"/>
      <c r="BJW858" s="16"/>
      <c r="BJX858" s="16"/>
      <c r="BJY858" s="16"/>
      <c r="BJZ858" s="16"/>
      <c r="BKA858" s="16"/>
      <c r="BKB858" s="16"/>
      <c r="BKC858" s="16"/>
      <c r="BKD858" s="16"/>
      <c r="BKE858" s="16"/>
      <c r="BKF858" s="16"/>
      <c r="BKG858" s="16"/>
      <c r="BKH858" s="16"/>
      <c r="BKI858" s="16"/>
      <c r="BKJ858" s="16"/>
      <c r="BKK858" s="16"/>
      <c r="BKL858" s="16"/>
      <c r="BKM858" s="16"/>
      <c r="BKN858" s="16"/>
      <c r="BKO858" s="16"/>
      <c r="BKP858" s="16"/>
      <c r="BKQ858" s="16"/>
      <c r="BKR858" s="16"/>
      <c r="BKS858" s="16"/>
      <c r="BKT858" s="16"/>
      <c r="BKU858" s="16"/>
      <c r="BKV858" s="16"/>
      <c r="BKW858" s="16"/>
      <c r="BKX858" s="16"/>
      <c r="BKY858" s="16"/>
      <c r="BKZ858" s="16"/>
      <c r="BLA858" s="16"/>
      <c r="BLB858" s="16"/>
      <c r="BLC858" s="16"/>
      <c r="BLD858" s="16"/>
      <c r="BLE858" s="16"/>
      <c r="BLF858" s="16"/>
      <c r="BLG858" s="16"/>
      <c r="BLH858" s="16"/>
      <c r="BLI858" s="16"/>
      <c r="BLJ858" s="16"/>
      <c r="BLK858" s="16"/>
      <c r="BLL858" s="16"/>
      <c r="BLM858" s="16"/>
      <c r="BLN858" s="16"/>
      <c r="BLO858" s="16"/>
      <c r="BLP858" s="16"/>
      <c r="BLQ858" s="16"/>
      <c r="BLR858" s="16"/>
      <c r="BLS858" s="16"/>
      <c r="BLT858" s="16"/>
      <c r="BLU858" s="16"/>
      <c r="BLV858" s="16"/>
      <c r="BLW858" s="16"/>
      <c r="BLX858" s="16"/>
      <c r="BLY858" s="16"/>
      <c r="BLZ858" s="16"/>
      <c r="BMA858" s="16"/>
      <c r="BMB858" s="16"/>
      <c r="BMC858" s="16"/>
      <c r="BMD858" s="16"/>
      <c r="BME858" s="16"/>
      <c r="BMF858" s="16"/>
      <c r="BMG858" s="16"/>
      <c r="BMH858" s="16"/>
      <c r="BMI858" s="16"/>
      <c r="BMJ858" s="16"/>
      <c r="BMK858" s="16"/>
      <c r="BML858" s="16"/>
      <c r="BMM858" s="16"/>
      <c r="BMN858" s="16"/>
      <c r="BMO858" s="16"/>
      <c r="BMP858" s="16"/>
      <c r="BMQ858" s="16"/>
      <c r="BMR858" s="16"/>
      <c r="BMS858" s="16"/>
      <c r="BMT858" s="16"/>
      <c r="BMU858" s="16"/>
      <c r="BMV858" s="16"/>
      <c r="BMW858" s="16"/>
      <c r="BMX858" s="16"/>
      <c r="BMY858" s="16"/>
      <c r="BMZ858" s="16"/>
      <c r="BNA858" s="16"/>
      <c r="BNB858" s="16"/>
      <c r="BNC858" s="16"/>
      <c r="BND858" s="16"/>
      <c r="BNE858" s="16"/>
      <c r="BNF858" s="16"/>
      <c r="BNG858" s="16"/>
      <c r="BNH858" s="16"/>
      <c r="BNI858" s="16"/>
      <c r="BNJ858" s="16"/>
      <c r="BNK858" s="16"/>
      <c r="BNL858" s="16"/>
      <c r="BNM858" s="16"/>
      <c r="BNN858" s="16"/>
      <c r="BNO858" s="16"/>
      <c r="BNP858" s="16"/>
      <c r="BNQ858" s="16"/>
      <c r="BNR858" s="16"/>
      <c r="BNS858" s="16"/>
      <c r="BNT858" s="16"/>
      <c r="BNU858" s="16"/>
      <c r="BNV858" s="16"/>
      <c r="BNW858" s="16"/>
      <c r="BNX858" s="16"/>
      <c r="BNY858" s="16"/>
      <c r="BNZ858" s="16"/>
      <c r="BOA858" s="16"/>
      <c r="BOB858" s="16"/>
      <c r="BOC858" s="16"/>
      <c r="BOD858" s="16"/>
      <c r="BOE858" s="16"/>
      <c r="BOF858" s="16"/>
      <c r="BOG858" s="16"/>
      <c r="BOH858" s="16"/>
      <c r="BOI858" s="16"/>
      <c r="BOJ858" s="16"/>
      <c r="BOK858" s="16"/>
      <c r="BOL858" s="16"/>
      <c r="BOM858" s="16"/>
      <c r="BON858" s="16"/>
      <c r="BOO858" s="16"/>
      <c r="BOP858" s="16"/>
      <c r="BOQ858" s="16"/>
      <c r="BOR858" s="16"/>
      <c r="BOS858" s="16"/>
      <c r="BOT858" s="16"/>
      <c r="BOU858" s="16"/>
      <c r="BOV858" s="16"/>
      <c r="BOW858" s="16"/>
      <c r="BOX858" s="16"/>
      <c r="BOY858" s="16"/>
      <c r="BOZ858" s="16"/>
      <c r="BPA858" s="16"/>
      <c r="BPB858" s="16"/>
      <c r="BPC858" s="16"/>
      <c r="BPD858" s="16"/>
      <c r="BPE858" s="16"/>
      <c r="BPF858" s="16"/>
      <c r="BPG858" s="16"/>
      <c r="BPH858" s="16"/>
      <c r="BPI858" s="16"/>
      <c r="BPJ858" s="16"/>
      <c r="BPK858" s="16"/>
      <c r="BPL858" s="16"/>
      <c r="BPM858" s="16"/>
      <c r="BPN858" s="16"/>
      <c r="BPO858" s="16"/>
      <c r="BPP858" s="16"/>
      <c r="BPQ858" s="16"/>
      <c r="BPR858" s="16"/>
      <c r="BPS858" s="16"/>
      <c r="BPT858" s="16"/>
      <c r="BPU858" s="16"/>
      <c r="BPV858" s="16"/>
      <c r="BPW858" s="16"/>
      <c r="BPX858" s="16"/>
      <c r="BPY858" s="16"/>
      <c r="BPZ858" s="16"/>
      <c r="BQA858" s="16"/>
      <c r="BQB858" s="16"/>
      <c r="BQC858" s="16"/>
      <c r="BQD858" s="16"/>
      <c r="BQE858" s="16"/>
      <c r="BQF858" s="16"/>
      <c r="BQG858" s="16"/>
      <c r="BQH858" s="16"/>
      <c r="BQI858" s="16"/>
      <c r="BQJ858" s="16"/>
      <c r="BQK858" s="16"/>
      <c r="BQL858" s="16"/>
      <c r="BQM858" s="16"/>
      <c r="BQN858" s="16"/>
      <c r="BQO858" s="16"/>
      <c r="BQP858" s="16"/>
      <c r="BQQ858" s="16"/>
      <c r="BQR858" s="16"/>
      <c r="BQS858" s="16"/>
      <c r="BQT858" s="16"/>
      <c r="BQU858" s="16"/>
      <c r="BQV858" s="16"/>
      <c r="BQW858" s="16"/>
      <c r="BQX858" s="16"/>
      <c r="BQY858" s="16"/>
      <c r="BQZ858" s="16"/>
      <c r="BRA858" s="16"/>
      <c r="BRB858" s="16"/>
      <c r="BRC858" s="16"/>
      <c r="BRD858" s="16"/>
      <c r="BRE858" s="16"/>
      <c r="BRF858" s="16"/>
      <c r="BRG858" s="16"/>
      <c r="BRH858" s="16"/>
      <c r="BRI858" s="16"/>
      <c r="BRJ858" s="16"/>
      <c r="BRK858" s="16"/>
      <c r="BRL858" s="16"/>
      <c r="BRM858" s="16"/>
      <c r="BRN858" s="16"/>
      <c r="BRO858" s="16"/>
      <c r="BRP858" s="16"/>
      <c r="BRQ858" s="16"/>
      <c r="BRR858" s="16"/>
      <c r="BRS858" s="16"/>
      <c r="BRT858" s="16"/>
      <c r="BRU858" s="16"/>
      <c r="BRV858" s="16"/>
      <c r="BRW858" s="16"/>
      <c r="BRX858" s="16"/>
      <c r="BRY858" s="16"/>
      <c r="BRZ858" s="16"/>
      <c r="BSA858" s="16"/>
      <c r="BSB858" s="16"/>
      <c r="BSC858" s="16"/>
      <c r="BSD858" s="16"/>
      <c r="BSE858" s="16"/>
      <c r="BSF858" s="16"/>
      <c r="BSG858" s="16"/>
      <c r="BSH858" s="16"/>
      <c r="BSI858" s="16"/>
      <c r="BSJ858" s="16"/>
      <c r="BSK858" s="16"/>
      <c r="BSL858" s="16"/>
      <c r="BSM858" s="16"/>
      <c r="BSN858" s="16"/>
      <c r="BSO858" s="16"/>
      <c r="BSP858" s="16"/>
      <c r="BSQ858" s="16"/>
      <c r="BSR858" s="16"/>
      <c r="BSS858" s="16"/>
      <c r="BST858" s="16"/>
      <c r="BSU858" s="16"/>
      <c r="BSV858" s="16"/>
      <c r="BSW858" s="16"/>
      <c r="BSX858" s="16"/>
      <c r="BSY858" s="16"/>
      <c r="BSZ858" s="16"/>
      <c r="BTA858" s="16"/>
      <c r="BTB858" s="16"/>
      <c r="BTC858" s="16"/>
      <c r="BTD858" s="16"/>
      <c r="BTE858" s="16"/>
      <c r="BTF858" s="16"/>
      <c r="BTG858" s="16"/>
      <c r="BTH858" s="16"/>
      <c r="BTI858" s="16"/>
      <c r="BTJ858" s="16"/>
      <c r="BTK858" s="16"/>
      <c r="BTL858" s="16"/>
      <c r="BTM858" s="16"/>
      <c r="BTN858" s="16"/>
      <c r="BTO858" s="16"/>
      <c r="BTP858" s="16"/>
      <c r="BTQ858" s="16"/>
      <c r="BTR858" s="16"/>
      <c r="BTS858" s="16"/>
      <c r="BTT858" s="16"/>
      <c r="BTU858" s="16"/>
      <c r="BTV858" s="16"/>
      <c r="BTW858" s="16"/>
      <c r="BTX858" s="16"/>
      <c r="BTY858" s="16"/>
      <c r="BTZ858" s="16"/>
      <c r="BUA858" s="16"/>
      <c r="BUB858" s="16"/>
      <c r="BUC858" s="16"/>
      <c r="BUD858" s="16"/>
      <c r="BUE858" s="16"/>
      <c r="BUF858" s="16"/>
      <c r="BUG858" s="16"/>
      <c r="BUH858" s="16"/>
      <c r="BUI858" s="16"/>
      <c r="BUJ858" s="16"/>
      <c r="BUK858" s="16"/>
      <c r="BUL858" s="16"/>
      <c r="BUM858" s="16"/>
      <c r="BUN858" s="16"/>
      <c r="BUO858" s="16"/>
      <c r="BUP858" s="16"/>
      <c r="BUQ858" s="16"/>
      <c r="BUR858" s="16"/>
      <c r="BUS858" s="16"/>
      <c r="BUT858" s="16"/>
      <c r="BUU858" s="16"/>
      <c r="BUV858" s="16"/>
      <c r="BUW858" s="16"/>
      <c r="BUX858" s="16"/>
      <c r="BUY858" s="16"/>
      <c r="BUZ858" s="16"/>
    </row>
    <row r="859" spans="1:1924 2448:3041 3636:4300" s="50" customFormat="1" ht="45.75" customHeight="1">
      <c r="A859" s="589">
        <f>1+A858</f>
        <v>857</v>
      </c>
      <c r="B859" s="403" t="s">
        <v>8332</v>
      </c>
      <c r="C859" s="156" t="s">
        <v>8333</v>
      </c>
      <c r="D859" s="156" t="s">
        <v>1417</v>
      </c>
      <c r="E859" s="156">
        <v>45548</v>
      </c>
      <c r="F859" s="156">
        <v>45554</v>
      </c>
      <c r="G859" s="156">
        <v>45646</v>
      </c>
      <c r="H859" s="156" t="s">
        <v>94</v>
      </c>
      <c r="I859" s="156" t="s">
        <v>95</v>
      </c>
      <c r="J859" s="156" t="s">
        <v>8334</v>
      </c>
      <c r="K859" s="251">
        <v>1052398369</v>
      </c>
      <c r="L859" s="156">
        <v>0</v>
      </c>
      <c r="M859" s="156" t="s">
        <v>97</v>
      </c>
      <c r="N859" s="156" t="s">
        <v>5078</v>
      </c>
      <c r="O859" s="156" t="s">
        <v>993</v>
      </c>
      <c r="P859" s="156" t="s">
        <v>7814</v>
      </c>
      <c r="Q859" s="156" t="s">
        <v>8171</v>
      </c>
      <c r="R859" s="143">
        <f>+G859-F859</f>
        <v>92</v>
      </c>
      <c r="S859" s="134" t="s">
        <v>7815</v>
      </c>
      <c r="T859" s="253">
        <v>10666667</v>
      </c>
      <c r="U859" s="156" t="s">
        <v>8335</v>
      </c>
      <c r="V859" s="253">
        <f>+T859</f>
        <v>10666667</v>
      </c>
      <c r="W859" s="156">
        <v>45548</v>
      </c>
      <c r="X859" s="156" t="s">
        <v>103</v>
      </c>
      <c r="Y859" s="317">
        <f>+Z859+AA859+AB859</f>
        <v>106667667</v>
      </c>
      <c r="Z859" s="156">
        <v>106667667</v>
      </c>
      <c r="AA859" s="156">
        <v>0</v>
      </c>
      <c r="AB859" s="156">
        <f>+AC859+AD859+AE859+AF859+AG859+AH859+AI859+AJ859</f>
        <v>0</v>
      </c>
      <c r="AC859" s="156">
        <v>0</v>
      </c>
      <c r="AD859" s="156">
        <v>0</v>
      </c>
      <c r="AE859" s="156">
        <v>0</v>
      </c>
      <c r="AF859" s="156">
        <v>0</v>
      </c>
      <c r="AG859" s="156">
        <v>0</v>
      </c>
      <c r="AH859" s="156">
        <v>0</v>
      </c>
      <c r="AI859" s="156">
        <v>0</v>
      </c>
      <c r="AJ859" s="156">
        <v>0</v>
      </c>
      <c r="AK859" s="156" t="s">
        <v>104</v>
      </c>
      <c r="AL859" s="103" t="s">
        <v>8331</v>
      </c>
      <c r="AM859" s="156" t="s">
        <v>7967</v>
      </c>
      <c r="AN859" s="156">
        <v>35419855</v>
      </c>
      <c r="AO859" s="156" t="s">
        <v>114</v>
      </c>
      <c r="AP859" s="156" t="s">
        <v>114</v>
      </c>
      <c r="AQ859" s="156" t="s">
        <v>114</v>
      </c>
      <c r="AR859" s="156" t="s">
        <v>114</v>
      </c>
      <c r="AS859" s="156" t="s">
        <v>109</v>
      </c>
      <c r="AT859" s="156" t="s">
        <v>578</v>
      </c>
      <c r="AU859" s="156" t="s">
        <v>392</v>
      </c>
      <c r="AV859" s="156"/>
      <c r="AW859" s="156"/>
      <c r="AX859" s="156" t="s">
        <v>578</v>
      </c>
      <c r="AY859" s="156" t="s">
        <v>108</v>
      </c>
      <c r="AZ859" s="156"/>
      <c r="BA859" s="156"/>
      <c r="BB859" s="156"/>
      <c r="BC859" s="156"/>
      <c r="BD859" s="156"/>
      <c r="BE859" s="156"/>
      <c r="BF859" s="156"/>
      <c r="BG859" s="156"/>
      <c r="BH859" s="153">
        <f>T859+BB859</f>
        <v>10666667</v>
      </c>
      <c r="BI859" s="444" t="s">
        <v>135</v>
      </c>
      <c r="BJ859" s="240"/>
      <c r="BK859" s="240" t="s">
        <v>114</v>
      </c>
      <c r="BL859" s="240"/>
      <c r="BM859" s="470" t="s">
        <v>136</v>
      </c>
      <c r="BN859" s="156" t="s">
        <v>917</v>
      </c>
      <c r="BO859" s="156">
        <v>31</v>
      </c>
      <c r="BP859" s="156">
        <v>34000</v>
      </c>
      <c r="BQ859" s="156" t="s">
        <v>578</v>
      </c>
      <c r="BR859" s="156" t="s">
        <v>114</v>
      </c>
      <c r="BS859" s="156" t="s">
        <v>108</v>
      </c>
      <c r="BT859" s="156" t="s">
        <v>108</v>
      </c>
      <c r="BU859" s="156" t="s">
        <v>8336</v>
      </c>
      <c r="BV859" s="156"/>
      <c r="BW859" s="156" t="s">
        <v>8337</v>
      </c>
      <c r="BX859" s="156" t="s">
        <v>1643</v>
      </c>
      <c r="BY859" s="156" t="s">
        <v>119</v>
      </c>
      <c r="BZ859" s="156">
        <v>546946844</v>
      </c>
      <c r="CA859" s="391" t="s">
        <v>7581</v>
      </c>
      <c r="CB859" s="391" t="s">
        <v>109</v>
      </c>
      <c r="CC859" s="391" t="s">
        <v>7581</v>
      </c>
      <c r="CD859" s="447" t="s">
        <v>7581</v>
      </c>
      <c r="CE859" s="448"/>
      <c r="CF859" s="448"/>
      <c r="CG859" s="448"/>
      <c r="CH859" s="448"/>
      <c r="CI859" s="448"/>
      <c r="CJ859" s="448"/>
      <c r="CK859" s="448"/>
      <c r="CL859" s="448"/>
      <c r="CM859" s="391" t="s">
        <v>109</v>
      </c>
      <c r="CN859" s="448"/>
      <c r="CO859" s="297"/>
    </row>
    <row r="860" spans="1:1924 2448:3041 3636:4300" s="50" customFormat="1" ht="45.75" customHeight="1">
      <c r="A860" s="589">
        <f>1+A859</f>
        <v>858</v>
      </c>
      <c r="B860" s="403" t="s">
        <v>8338</v>
      </c>
      <c r="C860" s="156" t="s">
        <v>8339</v>
      </c>
      <c r="D860" s="156" t="s">
        <v>8340</v>
      </c>
      <c r="E860" s="156">
        <v>45548</v>
      </c>
      <c r="F860" s="156">
        <v>45552</v>
      </c>
      <c r="G860" s="156">
        <v>45646</v>
      </c>
      <c r="H860" s="156" t="s">
        <v>94</v>
      </c>
      <c r="I860" s="156" t="s">
        <v>95</v>
      </c>
      <c r="J860" s="301" t="s">
        <v>8341</v>
      </c>
      <c r="K860" s="251">
        <v>1072674316</v>
      </c>
      <c r="L860" s="156">
        <v>7</v>
      </c>
      <c r="M860" s="156" t="s">
        <v>97</v>
      </c>
      <c r="N860" s="156" t="s">
        <v>5078</v>
      </c>
      <c r="O860" s="156" t="s">
        <v>6113</v>
      </c>
      <c r="P860" s="156" t="s">
        <v>8342</v>
      </c>
      <c r="Q860" s="156" t="s">
        <v>8343</v>
      </c>
      <c r="R860" s="143">
        <f>+G860-F860</f>
        <v>94</v>
      </c>
      <c r="S860" s="134" t="s">
        <v>8344</v>
      </c>
      <c r="T860" s="253">
        <v>13458333</v>
      </c>
      <c r="U860" s="156" t="s">
        <v>8345</v>
      </c>
      <c r="V860" s="253">
        <f>+T860</f>
        <v>13458333</v>
      </c>
      <c r="W860" s="156" t="s">
        <v>8346</v>
      </c>
      <c r="X860" s="156" t="s">
        <v>8347</v>
      </c>
      <c r="Y860" s="317">
        <f>+Z860+AA860+AB860</f>
        <v>13458333</v>
      </c>
      <c r="Z860" s="156">
        <v>0</v>
      </c>
      <c r="AA860" s="156">
        <v>0</v>
      </c>
      <c r="AB860" s="156">
        <f>+AC860+AD860+AE860+AF860+AG860+AH860+AI860+AJ860</f>
        <v>13458333</v>
      </c>
      <c r="AC860" s="156">
        <v>0</v>
      </c>
      <c r="AD860" s="156">
        <v>0</v>
      </c>
      <c r="AE860" s="156">
        <v>13458333</v>
      </c>
      <c r="AF860" s="156">
        <v>0</v>
      </c>
      <c r="AG860" s="156">
        <v>0</v>
      </c>
      <c r="AH860" s="156">
        <v>0</v>
      </c>
      <c r="AI860" s="156">
        <v>0</v>
      </c>
      <c r="AJ860" s="156">
        <v>0</v>
      </c>
      <c r="AK860" s="156" t="s">
        <v>104</v>
      </c>
      <c r="AL860" s="103" t="s">
        <v>8348</v>
      </c>
      <c r="AM860" s="156" t="s">
        <v>8349</v>
      </c>
      <c r="AN860" s="156">
        <v>52330234</v>
      </c>
      <c r="AO860" s="156" t="s">
        <v>114</v>
      </c>
      <c r="AP860" s="156" t="s">
        <v>114</v>
      </c>
      <c r="AQ860" s="156" t="s">
        <v>114</v>
      </c>
      <c r="AR860" s="156" t="s">
        <v>114</v>
      </c>
      <c r="AS860" s="156" t="s">
        <v>109</v>
      </c>
      <c r="AT860" s="156" t="s">
        <v>578</v>
      </c>
      <c r="AU860" s="156" t="s">
        <v>392</v>
      </c>
      <c r="AV860" s="156"/>
      <c r="AW860" s="156"/>
      <c r="AX860" s="156" t="s">
        <v>578</v>
      </c>
      <c r="AY860" s="156" t="s">
        <v>108</v>
      </c>
      <c r="AZ860" s="156"/>
      <c r="BA860" s="156"/>
      <c r="BB860" s="156"/>
      <c r="BC860" s="156"/>
      <c r="BD860" s="156"/>
      <c r="BE860" s="156"/>
      <c r="BF860" s="156"/>
      <c r="BG860" s="156"/>
      <c r="BH860" s="153">
        <f>T860+BB860</f>
        <v>13458333</v>
      </c>
      <c r="BI860" s="349" t="s">
        <v>113</v>
      </c>
      <c r="BJ860" s="240"/>
      <c r="BK860" s="240" t="s">
        <v>114</v>
      </c>
      <c r="BL860" s="240"/>
      <c r="BM860" s="166"/>
      <c r="BN860" s="156" t="s">
        <v>161</v>
      </c>
      <c r="BO860" s="156">
        <f>2024-1999</f>
        <v>25</v>
      </c>
      <c r="BP860" s="156">
        <v>45544</v>
      </c>
      <c r="BQ860" s="156" t="s">
        <v>114</v>
      </c>
      <c r="BR860" s="156" t="s">
        <v>114</v>
      </c>
      <c r="BS860" s="156" t="s">
        <v>114</v>
      </c>
      <c r="BT860" s="156" t="s">
        <v>114</v>
      </c>
      <c r="BU860" s="156" t="s">
        <v>8350</v>
      </c>
      <c r="BV860" s="156">
        <v>3144122186</v>
      </c>
      <c r="BW860" s="156" t="s">
        <v>8351</v>
      </c>
      <c r="BX860" s="156" t="s">
        <v>304</v>
      </c>
      <c r="BY860" s="156" t="s">
        <v>119</v>
      </c>
      <c r="BZ860" s="156">
        <v>264686916</v>
      </c>
      <c r="CA860" s="358" t="s">
        <v>7581</v>
      </c>
      <c r="CB860" s="358" t="s">
        <v>109</v>
      </c>
      <c r="CC860" s="358" t="s">
        <v>7581</v>
      </c>
      <c r="CD860" s="442" t="s">
        <v>109</v>
      </c>
      <c r="CE860" s="443"/>
      <c r="CF860" s="443"/>
      <c r="CG860" s="443"/>
      <c r="CH860" s="443"/>
      <c r="CI860" s="443"/>
      <c r="CJ860" s="443"/>
      <c r="CK860" s="443"/>
      <c r="CL860" s="443"/>
      <c r="CM860" s="358" t="s">
        <v>109</v>
      </c>
      <c r="CN860" s="443"/>
    </row>
    <row r="861" spans="1:1924 2448:3041 3636:4300" s="290" customFormat="1" ht="45.75" customHeight="1">
      <c r="A861" s="589">
        <f>1+A860</f>
        <v>859</v>
      </c>
      <c r="B861" s="403" t="s">
        <v>8352</v>
      </c>
      <c r="C861" s="156" t="s">
        <v>8353</v>
      </c>
      <c r="D861" s="156" t="s">
        <v>1417</v>
      </c>
      <c r="E861" s="166">
        <v>45548</v>
      </c>
      <c r="F861" s="109">
        <v>45552</v>
      </c>
      <c r="G861" s="109">
        <v>45646</v>
      </c>
      <c r="H861" s="446" t="s">
        <v>94</v>
      </c>
      <c r="I861" s="446" t="s">
        <v>180</v>
      </c>
      <c r="J861" s="449" t="s">
        <v>5553</v>
      </c>
      <c r="K861" s="446">
        <v>1007781799</v>
      </c>
      <c r="L861" s="109">
        <v>2</v>
      </c>
      <c r="M861" s="109" t="s">
        <v>97</v>
      </c>
      <c r="N861" s="109" t="s">
        <v>5078</v>
      </c>
      <c r="O861" s="109" t="s">
        <v>99</v>
      </c>
      <c r="P861" s="109" t="s">
        <v>8248</v>
      </c>
      <c r="Q861" s="109" t="s">
        <v>8242</v>
      </c>
      <c r="R861" s="109">
        <f>+G861-F861</f>
        <v>94</v>
      </c>
      <c r="S861" s="109" t="s">
        <v>8354</v>
      </c>
      <c r="T861" s="446">
        <v>9500000</v>
      </c>
      <c r="U861" s="109" t="s">
        <v>8355</v>
      </c>
      <c r="V861" s="16">
        <f>+T861</f>
        <v>9500000</v>
      </c>
      <c r="W861" s="16">
        <v>45548</v>
      </c>
      <c r="X861" s="16" t="s">
        <v>103</v>
      </c>
      <c r="Y861" s="16">
        <f>+Z861+AA861+AB861</f>
        <v>9500000</v>
      </c>
      <c r="Z861" s="16">
        <v>9500000</v>
      </c>
      <c r="AA861" s="16">
        <v>0</v>
      </c>
      <c r="AB861" s="16">
        <f>+AC861+AD861+AE861+AF861+AG861+AH861+AI861+AJ861</f>
        <v>0</v>
      </c>
      <c r="AC861" s="16">
        <v>0</v>
      </c>
      <c r="AD861" s="16">
        <v>0</v>
      </c>
      <c r="AE861" s="16">
        <v>0</v>
      </c>
      <c r="AF861" s="16">
        <v>0</v>
      </c>
      <c r="AG861" s="16">
        <v>0</v>
      </c>
      <c r="AH861" s="16">
        <v>0</v>
      </c>
      <c r="AI861" s="16">
        <v>0</v>
      </c>
      <c r="AJ861" s="16">
        <v>0</v>
      </c>
      <c r="AK861" s="16" t="s">
        <v>104</v>
      </c>
      <c r="AL861" s="16" t="s">
        <v>8356</v>
      </c>
      <c r="AM861" s="16" t="s">
        <v>4792</v>
      </c>
      <c r="AN861" s="16">
        <v>1070919155</v>
      </c>
      <c r="AO861" s="16" t="s">
        <v>108</v>
      </c>
      <c r="AP861" s="16" t="s">
        <v>114</v>
      </c>
      <c r="AQ861" s="16" t="s">
        <v>114</v>
      </c>
      <c r="AR861" s="16" t="s">
        <v>114</v>
      </c>
      <c r="AS861" s="16" t="s">
        <v>109</v>
      </c>
      <c r="AT861" s="16" t="s">
        <v>578</v>
      </c>
      <c r="AU861" s="16" t="s">
        <v>392</v>
      </c>
      <c r="AV861" s="16"/>
      <c r="AW861" s="16"/>
      <c r="AX861" s="16" t="s">
        <v>578</v>
      </c>
      <c r="AY861" s="16" t="s">
        <v>108</v>
      </c>
      <c r="AZ861" s="16"/>
      <c r="BA861" s="16"/>
      <c r="BB861" s="16"/>
      <c r="BC861" s="16"/>
      <c r="BD861" s="16"/>
      <c r="BE861" s="16"/>
      <c r="BF861" s="16"/>
      <c r="BG861" s="16"/>
      <c r="BH861" s="16">
        <f>T861+BB861</f>
        <v>9500000</v>
      </c>
      <c r="BI861" s="349" t="s">
        <v>113</v>
      </c>
      <c r="BJ861" s="109"/>
      <c r="BK861" s="446" t="s">
        <v>114</v>
      </c>
      <c r="BL861" s="446"/>
      <c r="BM861" s="449"/>
      <c r="BN861" s="446" t="s">
        <v>161</v>
      </c>
      <c r="BO861" s="109">
        <f>2024-2001</f>
        <v>23</v>
      </c>
      <c r="BP861" s="109">
        <v>36957</v>
      </c>
      <c r="BQ861" s="109" t="s">
        <v>114</v>
      </c>
      <c r="BR861" s="109" t="s">
        <v>114</v>
      </c>
      <c r="BS861" s="109" t="s">
        <v>108</v>
      </c>
      <c r="BT861" s="109" t="s">
        <v>108</v>
      </c>
      <c r="BU861" s="109" t="s">
        <v>8357</v>
      </c>
      <c r="BV861" s="109">
        <v>3195657901</v>
      </c>
      <c r="BW861" s="446" t="s">
        <v>8358</v>
      </c>
      <c r="BX861" s="109" t="s">
        <v>437</v>
      </c>
      <c r="BY861" s="16" t="s">
        <v>119</v>
      </c>
      <c r="BZ861" s="16">
        <v>24094975275</v>
      </c>
      <c r="CA861" s="446" t="s">
        <v>7581</v>
      </c>
      <c r="CB861" s="446" t="s">
        <v>109</v>
      </c>
      <c r="CC861" s="446" t="s">
        <v>7581</v>
      </c>
      <c r="CD861" s="446" t="s">
        <v>109</v>
      </c>
      <c r="CE861" s="446"/>
      <c r="CF861" s="446"/>
      <c r="CG861" s="446"/>
      <c r="CH861" s="446"/>
      <c r="CI861" s="446"/>
      <c r="CJ861" s="446"/>
      <c r="CK861" s="446"/>
      <c r="CL861" s="446"/>
      <c r="CM861" s="451" t="s">
        <v>109</v>
      </c>
      <c r="CN861" s="109"/>
      <c r="CO861" s="50"/>
      <c r="CP861" s="50"/>
      <c r="CQ861" s="50"/>
      <c r="CR861" s="50"/>
      <c r="CS861" s="50"/>
      <c r="CT861" s="50"/>
      <c r="CU861" s="50"/>
      <c r="CV861" s="50"/>
      <c r="CW861" s="50"/>
      <c r="CX861" s="50"/>
      <c r="CY861" s="50"/>
      <c r="CZ861" s="50"/>
      <c r="DA861" s="50"/>
      <c r="DB861" s="50"/>
      <c r="DC861" s="50"/>
      <c r="DD861" s="50"/>
      <c r="DE861" s="50"/>
      <c r="DF861" s="50"/>
      <c r="DG861" s="50"/>
      <c r="DH861" s="50"/>
      <c r="DI861" s="50"/>
      <c r="DJ861" s="50"/>
      <c r="DK861" s="50"/>
      <c r="DL861" s="50"/>
      <c r="DM861" s="50"/>
      <c r="DN861" s="50"/>
      <c r="DO861" s="50"/>
      <c r="DP861" s="50"/>
      <c r="DQ861" s="50"/>
      <c r="DR861" s="50"/>
      <c r="DS861" s="50"/>
      <c r="DT861" s="50"/>
      <c r="DU861" s="50"/>
      <c r="DV861" s="50"/>
      <c r="DW861" s="50"/>
      <c r="DX861" s="50"/>
      <c r="DY861" s="50"/>
      <c r="DZ861" s="50"/>
      <c r="EA861" s="50"/>
      <c r="EB861" s="50"/>
      <c r="EC861" s="50"/>
      <c r="ED861" s="50"/>
      <c r="EE861" s="50"/>
      <c r="EF861" s="50"/>
      <c r="EG861" s="50"/>
      <c r="EH861" s="50"/>
      <c r="EI861" s="50"/>
      <c r="EJ861" s="50"/>
      <c r="EK861" s="50"/>
      <c r="EL861" s="50"/>
      <c r="EM861" s="50"/>
      <c r="EN861" s="50"/>
      <c r="EO861" s="50"/>
      <c r="EP861" s="50"/>
      <c r="EQ861" s="50"/>
      <c r="ER861" s="50"/>
      <c r="ES861" s="50"/>
      <c r="ET861" s="50"/>
      <c r="EU861" s="50"/>
      <c r="EV861" s="50"/>
      <c r="EW861" s="50"/>
      <c r="EX861" s="50"/>
      <c r="EY861" s="50"/>
      <c r="EZ861" s="50"/>
      <c r="FA861" s="50"/>
      <c r="FB861" s="50"/>
      <c r="FC861" s="50"/>
      <c r="FD861" s="50"/>
      <c r="FE861" s="50"/>
      <c r="FF861" s="50"/>
      <c r="FG861" s="50"/>
      <c r="FH861" s="50"/>
      <c r="FI861" s="50"/>
      <c r="FJ861" s="50"/>
      <c r="FK861" s="50"/>
      <c r="FL861" s="50"/>
      <c r="FM861" s="50"/>
      <c r="FN861" s="50"/>
      <c r="FO861" s="50"/>
      <c r="FP861" s="50"/>
      <c r="FQ861" s="50"/>
      <c r="FR861" s="50"/>
      <c r="FS861" s="50"/>
      <c r="FT861" s="50"/>
      <c r="FU861" s="50"/>
      <c r="FV861" s="50"/>
      <c r="FW861" s="50"/>
      <c r="FX861" s="50"/>
      <c r="FY861" s="50"/>
      <c r="FZ861" s="50"/>
      <c r="GA861" s="50"/>
      <c r="GB861" s="50"/>
      <c r="GC861" s="50"/>
      <c r="GD861" s="50"/>
      <c r="GE861" s="50"/>
      <c r="GF861" s="50"/>
      <c r="GG861" s="50"/>
      <c r="GH861" s="50"/>
      <c r="GI861" s="50"/>
      <c r="GJ861" s="50"/>
      <c r="GK861" s="50"/>
      <c r="GL861" s="50"/>
      <c r="GM861" s="50"/>
      <c r="GN861" s="50"/>
      <c r="GO861" s="50"/>
      <c r="GP861" s="50"/>
      <c r="GQ861" s="50"/>
      <c r="GR861" s="50"/>
      <c r="GS861" s="50"/>
      <c r="GT861" s="50"/>
      <c r="GU861" s="50"/>
      <c r="GV861" s="16"/>
      <c r="GW861" s="16"/>
      <c r="GX861" s="16"/>
      <c r="GY861" s="16"/>
      <c r="GZ861" s="16"/>
      <c r="HA861" s="16"/>
      <c r="HB861" s="16"/>
      <c r="HC861" s="16"/>
      <c r="HD861" s="16"/>
      <c r="HE861" s="16"/>
      <c r="HF861" s="16"/>
      <c r="HG861" s="16"/>
      <c r="HH861" s="16"/>
      <c r="HI861" s="16"/>
      <c r="HJ861" s="16"/>
      <c r="HK861" s="16"/>
      <c r="HL861" s="16"/>
      <c r="HM861" s="16"/>
      <c r="HN861" s="16"/>
      <c r="HO861" s="16"/>
      <c r="HP861" s="16"/>
      <c r="HQ861" s="16"/>
      <c r="HR861" s="16"/>
      <c r="HS861" s="16"/>
      <c r="HT861" s="16"/>
      <c r="HU861" s="16"/>
      <c r="HV861" s="16"/>
      <c r="HW861" s="16"/>
      <c r="HX861" s="16"/>
      <c r="HY861" s="16"/>
      <c r="HZ861" s="16"/>
      <c r="IA861" s="16"/>
      <c r="IB861" s="16"/>
      <c r="IC861" s="16"/>
      <c r="ID861" s="16"/>
      <c r="IE861" s="16"/>
      <c r="IF861" s="16"/>
      <c r="IG861" s="16"/>
      <c r="IH861" s="16"/>
      <c r="II861" s="16"/>
      <c r="IJ861" s="16"/>
      <c r="IK861" s="16"/>
      <c r="IL861" s="16"/>
      <c r="IM861" s="16"/>
      <c r="IN861" s="16"/>
      <c r="IO861" s="16"/>
      <c r="IP861" s="16"/>
      <c r="IQ861" s="16"/>
      <c r="IR861" s="16"/>
      <c r="IS861" s="16"/>
      <c r="IT861" s="16"/>
      <c r="IU861" s="16"/>
      <c r="IV861" s="16"/>
      <c r="IW861" s="16"/>
      <c r="IX861" s="16"/>
      <c r="IY861" s="16"/>
      <c r="IZ861" s="16"/>
      <c r="JA861" s="16"/>
      <c r="JB861" s="16"/>
      <c r="JC861" s="16"/>
      <c r="JD861" s="16"/>
      <c r="JE861" s="16"/>
      <c r="JF861" s="16"/>
      <c r="JG861" s="16"/>
      <c r="JH861" s="16"/>
      <c r="JI861" s="16"/>
      <c r="JJ861" s="16"/>
      <c r="JK861" s="16"/>
      <c r="JL861" s="16"/>
      <c r="JM861" s="16"/>
      <c r="JN861" s="16"/>
      <c r="JO861" s="16"/>
      <c r="JP861" s="16"/>
      <c r="JQ861" s="16"/>
      <c r="JR861" s="16"/>
      <c r="JS861" s="16"/>
      <c r="JT861" s="16"/>
      <c r="JU861" s="16"/>
      <c r="JV861" s="16"/>
      <c r="JW861" s="16"/>
      <c r="JX861" s="16"/>
      <c r="JY861" s="16"/>
      <c r="JZ861" s="16"/>
      <c r="KA861" s="16"/>
      <c r="KB861" s="16"/>
      <c r="KC861" s="16"/>
      <c r="KD861" s="16"/>
      <c r="KE861" s="16"/>
      <c r="KF861" s="16"/>
      <c r="KG861" s="16"/>
      <c r="KH861" s="16"/>
      <c r="KI861" s="16"/>
      <c r="KJ861" s="16"/>
      <c r="KK861" s="16"/>
      <c r="KL861" s="16"/>
      <c r="KM861" s="16"/>
      <c r="KN861" s="16"/>
      <c r="KO861" s="16"/>
      <c r="KP861" s="16"/>
      <c r="KQ861" s="16"/>
      <c r="KR861" s="16"/>
      <c r="KS861" s="16"/>
      <c r="KT861" s="16"/>
      <c r="KU861" s="16"/>
      <c r="KV861" s="16"/>
      <c r="KW861" s="16"/>
      <c r="KX861" s="16"/>
      <c r="KY861" s="16"/>
      <c r="KZ861" s="16"/>
      <c r="LA861" s="16"/>
      <c r="LB861" s="16"/>
      <c r="LC861" s="16"/>
      <c r="LD861" s="16"/>
      <c r="LE861" s="16"/>
      <c r="LF861" s="16"/>
      <c r="LG861" s="16"/>
      <c r="LH861" s="16"/>
      <c r="LI861" s="16"/>
      <c r="LJ861" s="16"/>
      <c r="LK861" s="16"/>
      <c r="LL861" s="16"/>
      <c r="LM861" s="16"/>
      <c r="LN861" s="16"/>
      <c r="LO861" s="16"/>
      <c r="LP861" s="16"/>
      <c r="LQ861" s="16"/>
      <c r="LR861" s="16"/>
      <c r="LS861" s="16"/>
      <c r="LT861" s="16"/>
      <c r="LU861" s="16"/>
      <c r="LV861" s="16"/>
      <c r="LW861" s="16"/>
      <c r="LX861" s="16"/>
      <c r="LY861" s="16"/>
      <c r="LZ861" s="16"/>
      <c r="MA861" s="16"/>
      <c r="MB861" s="16"/>
      <c r="MC861" s="16"/>
      <c r="MD861" s="16"/>
      <c r="ME861" s="16"/>
      <c r="MF861" s="16"/>
      <c r="MG861" s="16"/>
      <c r="MH861" s="16"/>
      <c r="MI861" s="16"/>
      <c r="MJ861" s="16"/>
      <c r="MK861" s="16"/>
      <c r="ML861" s="16"/>
      <c r="MM861" s="16"/>
      <c r="MN861" s="16"/>
      <c r="MO861" s="16"/>
      <c r="MP861" s="16"/>
      <c r="MQ861" s="16"/>
      <c r="MR861" s="16"/>
      <c r="MS861" s="16"/>
      <c r="MT861" s="16"/>
      <c r="MU861" s="16"/>
      <c r="MV861" s="16"/>
      <c r="MW861" s="16"/>
      <c r="MX861" s="16"/>
      <c r="MY861" s="16"/>
      <c r="MZ861" s="16"/>
      <c r="NA861" s="16"/>
      <c r="NB861" s="16"/>
      <c r="NC861" s="16"/>
      <c r="ND861" s="16"/>
      <c r="NE861" s="16"/>
      <c r="NF861" s="16"/>
      <c r="NG861" s="16"/>
      <c r="NH861" s="16"/>
      <c r="NI861" s="16"/>
      <c r="NJ861" s="16"/>
      <c r="NK861" s="16"/>
      <c r="NL861" s="16"/>
      <c r="NM861" s="16"/>
      <c r="NN861" s="16"/>
      <c r="NO861" s="16"/>
      <c r="NP861" s="16"/>
      <c r="NQ861" s="16"/>
      <c r="NR861" s="16"/>
      <c r="NS861" s="16"/>
      <c r="NT861" s="16"/>
      <c r="NU861" s="16"/>
      <c r="NV861" s="16"/>
      <c r="NW861" s="16"/>
      <c r="NX861" s="16"/>
      <c r="NY861" s="16"/>
      <c r="NZ861" s="16"/>
      <c r="OA861" s="16"/>
      <c r="OB861" s="16"/>
      <c r="OC861" s="16"/>
      <c r="OD861" s="16"/>
      <c r="OE861" s="16"/>
      <c r="OF861" s="16"/>
      <c r="OG861" s="16"/>
      <c r="OH861" s="16"/>
      <c r="OI861" s="16"/>
      <c r="OJ861" s="16"/>
      <c r="OK861" s="16"/>
      <c r="OL861" s="16"/>
      <c r="OM861" s="16"/>
      <c r="ON861" s="16"/>
      <c r="OO861" s="16"/>
      <c r="OP861" s="16"/>
      <c r="OQ861" s="16"/>
      <c r="OR861" s="16"/>
      <c r="OS861" s="16"/>
      <c r="OT861" s="16"/>
      <c r="OU861" s="16"/>
      <c r="OV861" s="16"/>
      <c r="OW861" s="16"/>
      <c r="OX861" s="16"/>
      <c r="OY861" s="16"/>
      <c r="OZ861" s="16"/>
      <c r="PA861" s="16"/>
      <c r="PB861" s="16"/>
      <c r="PC861" s="16"/>
      <c r="PD861" s="16"/>
      <c r="PE861" s="16"/>
      <c r="PF861" s="16"/>
      <c r="PG861" s="16"/>
      <c r="PH861" s="16"/>
      <c r="PI861" s="16"/>
      <c r="PJ861" s="16"/>
      <c r="PK861" s="16"/>
      <c r="PL861" s="16"/>
      <c r="PM861" s="16"/>
      <c r="PN861" s="16"/>
      <c r="PO861" s="16"/>
      <c r="PP861" s="16"/>
      <c r="PQ861" s="16"/>
      <c r="PR861" s="16"/>
      <c r="PS861" s="16"/>
      <c r="PT861" s="16"/>
      <c r="PU861" s="16"/>
      <c r="PV861" s="16"/>
      <c r="PW861" s="16"/>
      <c r="PX861" s="16"/>
      <c r="PY861" s="16"/>
      <c r="PZ861" s="16"/>
      <c r="QA861" s="16"/>
      <c r="QB861" s="16"/>
      <c r="QC861" s="16"/>
      <c r="QD861" s="16"/>
      <c r="QE861" s="16"/>
      <c r="QF861" s="16"/>
      <c r="QG861" s="16"/>
      <c r="QH861" s="16"/>
      <c r="QI861" s="16"/>
      <c r="QJ861" s="16"/>
      <c r="QK861" s="16"/>
      <c r="QL861" s="16"/>
      <c r="QM861" s="16"/>
      <c r="QN861" s="16"/>
      <c r="QO861" s="16"/>
      <c r="QP861" s="16"/>
      <c r="QQ861" s="16"/>
      <c r="QR861" s="16"/>
      <c r="QS861" s="16"/>
      <c r="QT861" s="16"/>
      <c r="QU861" s="16"/>
      <c r="QV861" s="16"/>
      <c r="QW861" s="16"/>
      <c r="QX861" s="16"/>
      <c r="QY861" s="16"/>
      <c r="QZ861" s="16"/>
      <c r="RA861" s="16"/>
      <c r="RB861" s="16"/>
      <c r="RC861" s="16"/>
      <c r="RD861" s="16"/>
      <c r="RE861" s="16"/>
      <c r="RF861" s="16"/>
      <c r="RG861" s="16"/>
      <c r="RH861" s="16"/>
      <c r="RI861" s="16"/>
      <c r="RJ861" s="16"/>
      <c r="RK861" s="16"/>
      <c r="RL861" s="16"/>
      <c r="RM861" s="16"/>
      <c r="RN861" s="16"/>
      <c r="RO861" s="16"/>
      <c r="RP861" s="16"/>
      <c r="RQ861" s="16"/>
      <c r="RR861" s="16"/>
      <c r="RS861" s="16"/>
      <c r="RT861" s="16"/>
      <c r="RU861" s="16"/>
      <c r="RV861" s="16"/>
      <c r="RW861" s="16"/>
      <c r="RX861" s="16"/>
      <c r="RY861" s="16"/>
      <c r="RZ861" s="16"/>
      <c r="SA861" s="16"/>
      <c r="SB861" s="16"/>
      <c r="SC861" s="16"/>
      <c r="SD861" s="16"/>
      <c r="SE861" s="16"/>
      <c r="SF861" s="16"/>
      <c r="SG861" s="16"/>
      <c r="SH861" s="16"/>
      <c r="SI861" s="16"/>
      <c r="SJ861" s="16"/>
      <c r="SK861" s="16"/>
      <c r="SL861" s="16"/>
      <c r="SM861" s="16"/>
      <c r="SN861" s="16"/>
      <c r="SO861" s="16"/>
      <c r="SP861" s="16"/>
      <c r="SQ861" s="16"/>
      <c r="SR861" s="16"/>
      <c r="SS861" s="16"/>
      <c r="ST861" s="16"/>
      <c r="SU861" s="16"/>
      <c r="SV861" s="16"/>
      <c r="SW861" s="16"/>
      <c r="SX861" s="16"/>
      <c r="SY861" s="16"/>
      <c r="SZ861" s="16"/>
      <c r="TA861" s="16"/>
      <c r="TB861" s="16"/>
      <c r="TC861" s="16"/>
      <c r="TD861" s="16"/>
      <c r="TE861" s="16"/>
      <c r="TF861" s="16"/>
      <c r="TG861" s="16"/>
      <c r="TH861" s="16"/>
      <c r="TI861" s="16"/>
      <c r="TJ861" s="16"/>
      <c r="TK861" s="16"/>
      <c r="TL861" s="16"/>
      <c r="TM861" s="16"/>
      <c r="TN861" s="16"/>
      <c r="TO861" s="16"/>
      <c r="TP861" s="16"/>
      <c r="TQ861" s="16"/>
      <c r="TR861" s="16"/>
      <c r="TS861" s="16"/>
      <c r="TT861" s="16"/>
      <c r="TU861" s="16"/>
      <c r="TV861" s="16"/>
      <c r="TW861" s="16"/>
      <c r="TX861" s="16"/>
      <c r="TY861" s="16"/>
      <c r="TZ861" s="16"/>
      <c r="UA861" s="16"/>
      <c r="UB861" s="16"/>
      <c r="UC861" s="16"/>
      <c r="UD861" s="16"/>
      <c r="UE861" s="16"/>
      <c r="UF861" s="16"/>
      <c r="UG861" s="16"/>
      <c r="UH861" s="16"/>
      <c r="UI861" s="16"/>
      <c r="UJ861" s="16"/>
      <c r="UK861" s="16"/>
      <c r="UL861" s="16"/>
      <c r="UM861" s="16"/>
      <c r="UN861" s="16"/>
      <c r="UO861" s="16"/>
      <c r="UP861" s="16"/>
      <c r="UQ861" s="16"/>
      <c r="UR861" s="16"/>
      <c r="US861" s="16"/>
      <c r="UT861" s="16"/>
      <c r="UU861" s="16"/>
      <c r="UV861" s="16"/>
      <c r="UW861" s="16"/>
      <c r="UX861" s="16"/>
      <c r="UY861" s="16"/>
      <c r="UZ861" s="16"/>
      <c r="VA861" s="16"/>
      <c r="VB861" s="16"/>
      <c r="VC861" s="16"/>
      <c r="VD861" s="16"/>
      <c r="VE861" s="16"/>
      <c r="VF861" s="16"/>
      <c r="VG861" s="16"/>
      <c r="VH861" s="16"/>
      <c r="VI861" s="16"/>
      <c r="VJ861" s="16"/>
      <c r="VK861" s="16"/>
      <c r="VL861" s="16"/>
      <c r="VM861" s="16"/>
      <c r="VN861" s="16"/>
      <c r="VO861" s="16"/>
      <c r="VP861" s="16"/>
      <c r="VQ861" s="16"/>
      <c r="VR861" s="16"/>
      <c r="VS861" s="16"/>
      <c r="VT861" s="16"/>
      <c r="VU861" s="16"/>
      <c r="VV861" s="16"/>
      <c r="ASS861" s="348"/>
      <c r="AST861" s="156"/>
      <c r="ASU861" s="156"/>
      <c r="ASV861" s="156"/>
      <c r="ASW861" s="156"/>
      <c r="ASX861" s="143"/>
      <c r="ASY861" s="143"/>
      <c r="ASZ861" s="157"/>
      <c r="ATA861" s="157"/>
      <c r="ATB861" s="157"/>
      <c r="ATC861" s="152"/>
      <c r="ATD861" s="156"/>
      <c r="ATE861" s="156"/>
      <c r="ATF861" s="156"/>
      <c r="ATG861" s="156"/>
      <c r="ATH861" s="156"/>
      <c r="ATI861" s="156"/>
      <c r="ATJ861" s="156"/>
      <c r="ATK861" s="156"/>
      <c r="ATL861" s="157"/>
      <c r="ATM861" s="156"/>
      <c r="ATN861" s="328"/>
      <c r="ATO861" s="328"/>
      <c r="ATP861" s="328"/>
      <c r="ATQ861" s="328"/>
      <c r="ATR861" s="16"/>
      <c r="ATS861" s="16"/>
      <c r="ATT861" s="16"/>
      <c r="ATU861" s="16"/>
      <c r="ATV861" s="16"/>
      <c r="ATW861" s="16"/>
      <c r="ATX861" s="16"/>
      <c r="ATY861" s="16"/>
      <c r="ATZ861" s="16"/>
      <c r="AUA861" s="16"/>
      <c r="AUB861" s="16"/>
      <c r="AUC861" s="16"/>
      <c r="AUD861" s="16"/>
      <c r="AUE861" s="16"/>
      <c r="AUF861" s="16"/>
      <c r="AUG861" s="16"/>
      <c r="AUH861" s="16"/>
      <c r="AUI861" s="16"/>
      <c r="AUJ861" s="16"/>
      <c r="AUK861" s="16"/>
      <c r="AUL861" s="16"/>
      <c r="AUM861" s="16"/>
      <c r="AUN861" s="16"/>
      <c r="AUO861" s="16"/>
      <c r="AUP861" s="16"/>
      <c r="AUQ861" s="16"/>
      <c r="AUR861" s="16"/>
      <c r="AUS861" s="16"/>
      <c r="AUT861" s="16"/>
      <c r="AUU861" s="16"/>
      <c r="AUV861" s="16"/>
      <c r="AUW861" s="16"/>
      <c r="AUX861" s="16"/>
      <c r="AUY861" s="16"/>
      <c r="AUZ861" s="16"/>
      <c r="AVA861" s="16"/>
      <c r="AVB861" s="16"/>
      <c r="AVC861" s="16"/>
      <c r="AVD861" s="16"/>
      <c r="AVE861" s="16"/>
      <c r="AVF861" s="16"/>
      <c r="AVG861" s="16"/>
      <c r="AVH861" s="16"/>
      <c r="AVI861" s="16"/>
      <c r="AVJ861" s="16"/>
      <c r="AVK861" s="16"/>
      <c r="AVL861" s="16"/>
      <c r="AVM861" s="16"/>
      <c r="AVN861" s="16"/>
      <c r="AVO861" s="16"/>
      <c r="AVP861" s="16"/>
      <c r="AVQ861" s="16"/>
      <c r="AVR861" s="16"/>
      <c r="AVS861" s="16"/>
      <c r="AVT861" s="16"/>
      <c r="AVU861" s="16"/>
      <c r="AVV861" s="16"/>
      <c r="AVW861" s="16"/>
      <c r="AVX861" s="16"/>
      <c r="AVY861" s="16"/>
      <c r="AVZ861" s="16"/>
      <c r="AWA861" s="16"/>
      <c r="AWB861" s="16"/>
      <c r="AWC861" s="16"/>
      <c r="AWD861" s="16"/>
      <c r="AWE861" s="16"/>
      <c r="AWF861" s="16"/>
      <c r="AWG861" s="16"/>
      <c r="AWH861" s="16"/>
      <c r="AWI861" s="16"/>
      <c r="AWJ861" s="16"/>
      <c r="AWK861" s="16"/>
      <c r="AWL861" s="16"/>
      <c r="AWM861" s="16"/>
      <c r="AWN861" s="16"/>
      <c r="AWO861" s="16"/>
      <c r="AWP861" s="16"/>
      <c r="AWQ861" s="16"/>
      <c r="AWR861" s="16"/>
      <c r="AWS861" s="16"/>
      <c r="AWT861" s="16"/>
      <c r="AWU861" s="16"/>
      <c r="AWV861" s="16"/>
      <c r="AWW861" s="16"/>
      <c r="AWX861" s="16"/>
      <c r="AWY861" s="16"/>
      <c r="AWZ861" s="16"/>
      <c r="AXA861" s="16"/>
      <c r="AXB861" s="16"/>
      <c r="AXC861" s="16"/>
      <c r="AXD861" s="16"/>
      <c r="AXE861" s="16"/>
      <c r="AXF861" s="16"/>
      <c r="AXG861" s="16"/>
      <c r="AXH861" s="16"/>
      <c r="AXI861" s="16"/>
      <c r="AXJ861" s="16"/>
      <c r="AXK861" s="16"/>
      <c r="AXL861" s="16"/>
      <c r="AXM861" s="16"/>
      <c r="AXN861" s="16"/>
      <c r="AXO861" s="16"/>
      <c r="AXP861" s="16"/>
      <c r="AXQ861" s="16"/>
      <c r="AXR861" s="16"/>
      <c r="AXS861" s="16"/>
      <c r="AXT861" s="16"/>
      <c r="AXU861" s="16"/>
      <c r="AXV861" s="16"/>
      <c r="AXW861" s="16"/>
      <c r="AXX861" s="16"/>
      <c r="AXY861" s="16"/>
      <c r="AXZ861" s="16"/>
      <c r="AYA861" s="16"/>
      <c r="AYB861" s="16"/>
      <c r="AYC861" s="16"/>
      <c r="AYD861" s="16"/>
      <c r="AYE861" s="16"/>
      <c r="AYF861" s="16"/>
      <c r="AYG861" s="16"/>
      <c r="AYH861" s="16"/>
      <c r="AYI861" s="16"/>
      <c r="AYJ861" s="16"/>
      <c r="AYK861" s="16"/>
      <c r="AYL861" s="16"/>
      <c r="AYM861" s="16"/>
      <c r="AYN861" s="16"/>
      <c r="AYO861" s="16"/>
      <c r="AYP861" s="16"/>
      <c r="AYQ861" s="16"/>
      <c r="AYR861" s="16"/>
      <c r="AYS861" s="16"/>
      <c r="AYT861" s="16"/>
      <c r="AYU861" s="16"/>
      <c r="AYV861" s="16"/>
      <c r="AYW861" s="16"/>
      <c r="AYX861" s="16"/>
      <c r="AYY861" s="16"/>
      <c r="AYZ861" s="16"/>
      <c r="AZA861" s="16"/>
      <c r="AZB861" s="16"/>
      <c r="AZC861" s="16"/>
      <c r="AZD861" s="16"/>
      <c r="AZE861" s="16"/>
      <c r="AZF861" s="16"/>
      <c r="AZG861" s="16"/>
      <c r="AZH861" s="16"/>
      <c r="AZI861" s="16"/>
      <c r="AZJ861" s="16"/>
      <c r="AZK861" s="16"/>
      <c r="AZL861" s="16"/>
      <c r="AZM861" s="16"/>
      <c r="AZN861" s="16"/>
      <c r="AZO861" s="16"/>
      <c r="AZP861" s="16"/>
      <c r="AZQ861" s="16"/>
      <c r="AZR861" s="16"/>
      <c r="AZS861" s="16"/>
      <c r="AZT861" s="16"/>
      <c r="AZU861" s="16"/>
      <c r="AZV861" s="16"/>
      <c r="AZW861" s="16"/>
      <c r="AZX861" s="16"/>
      <c r="AZY861" s="16"/>
      <c r="AZZ861" s="16"/>
      <c r="BAA861" s="16"/>
      <c r="BAB861" s="16"/>
      <c r="BAC861" s="16"/>
      <c r="BAD861" s="16"/>
      <c r="BAE861" s="16"/>
      <c r="BAF861" s="16"/>
      <c r="BAG861" s="16"/>
      <c r="BAH861" s="16"/>
      <c r="BAI861" s="16"/>
      <c r="BAJ861" s="16"/>
      <c r="BAK861" s="16"/>
      <c r="BAL861" s="16"/>
      <c r="BAM861" s="16"/>
      <c r="BAN861" s="16"/>
      <c r="BAO861" s="16"/>
      <c r="BAP861" s="16"/>
      <c r="BAQ861" s="16"/>
      <c r="BAR861" s="16"/>
      <c r="BAS861" s="16"/>
      <c r="BAT861" s="16"/>
      <c r="BAU861" s="16"/>
      <c r="BAV861" s="16"/>
      <c r="BAW861" s="16"/>
      <c r="BAX861" s="16"/>
      <c r="BAY861" s="16"/>
      <c r="BAZ861" s="16"/>
      <c r="BBA861" s="16"/>
      <c r="BBB861" s="16"/>
      <c r="BBC861" s="16"/>
      <c r="BBD861" s="16"/>
      <c r="BBE861" s="16"/>
      <c r="BBF861" s="16"/>
      <c r="BBG861" s="16"/>
      <c r="BBH861" s="16"/>
      <c r="BBI861" s="16"/>
      <c r="BBJ861" s="16"/>
      <c r="BBK861" s="16"/>
      <c r="BBL861" s="16"/>
      <c r="BBM861" s="16"/>
      <c r="BBN861" s="16"/>
      <c r="BBO861" s="16"/>
      <c r="BBP861" s="16"/>
      <c r="BBQ861" s="16"/>
      <c r="BBR861" s="16"/>
      <c r="BBS861" s="16"/>
      <c r="BBT861" s="16"/>
      <c r="BBU861" s="16"/>
      <c r="BBV861" s="16"/>
      <c r="BBW861" s="16"/>
      <c r="BBX861" s="16"/>
      <c r="BBY861" s="16"/>
      <c r="BBZ861" s="16"/>
      <c r="BCA861" s="16"/>
      <c r="BCB861" s="16"/>
      <c r="BCC861" s="16"/>
      <c r="BCD861" s="16"/>
      <c r="BCE861" s="16"/>
      <c r="BCF861" s="16"/>
      <c r="BCG861" s="16"/>
      <c r="BCH861" s="16"/>
      <c r="BCI861" s="16"/>
      <c r="BCJ861" s="16"/>
      <c r="BCK861" s="16"/>
      <c r="BCL861" s="16"/>
      <c r="BCM861" s="16"/>
      <c r="BCN861" s="16"/>
      <c r="BCO861" s="16"/>
      <c r="BCP861" s="16"/>
      <c r="BCQ861" s="16"/>
      <c r="BCR861" s="16"/>
      <c r="BCS861" s="16"/>
      <c r="BCT861" s="16"/>
      <c r="BCU861" s="16"/>
      <c r="BCV861" s="16"/>
      <c r="BCW861" s="16"/>
      <c r="BCX861" s="16"/>
      <c r="BCY861" s="16"/>
      <c r="BCZ861" s="16"/>
      <c r="BDA861" s="16"/>
      <c r="BDB861" s="16"/>
      <c r="BDC861" s="16"/>
      <c r="BDD861" s="16"/>
      <c r="BDE861" s="16"/>
      <c r="BDF861" s="16"/>
      <c r="BDG861" s="16"/>
      <c r="BDH861" s="16"/>
      <c r="BDI861" s="16"/>
      <c r="BDJ861" s="16"/>
      <c r="BDK861" s="16"/>
      <c r="BDL861" s="16"/>
      <c r="BDM861" s="16"/>
      <c r="BDN861" s="16"/>
      <c r="BDO861" s="16"/>
      <c r="BDP861" s="16"/>
      <c r="BDQ861" s="16"/>
      <c r="BDR861" s="16"/>
      <c r="BDS861" s="16"/>
      <c r="BDT861" s="16"/>
      <c r="BDU861" s="16"/>
      <c r="BDV861" s="16"/>
      <c r="BDW861" s="16"/>
      <c r="BDX861" s="16"/>
      <c r="BDY861" s="16"/>
      <c r="BDZ861" s="16"/>
      <c r="BEA861" s="16"/>
      <c r="BEB861" s="16"/>
      <c r="BEC861" s="16"/>
      <c r="BED861" s="16"/>
      <c r="BEE861" s="16"/>
      <c r="BEF861" s="16"/>
      <c r="BEG861" s="16"/>
      <c r="BEH861" s="16"/>
      <c r="BEI861" s="16"/>
      <c r="BEJ861" s="16"/>
      <c r="BEK861" s="16"/>
      <c r="BEL861" s="16"/>
      <c r="BEM861" s="16"/>
      <c r="BEN861" s="16"/>
      <c r="BEO861" s="16"/>
      <c r="BEP861" s="16"/>
      <c r="BEQ861" s="16"/>
      <c r="BER861" s="16"/>
      <c r="BES861" s="16"/>
      <c r="BET861" s="16"/>
      <c r="BEU861" s="16"/>
      <c r="BEV861" s="16"/>
      <c r="BEW861" s="16"/>
      <c r="BEX861" s="16"/>
      <c r="BEY861" s="16"/>
      <c r="BEZ861" s="16"/>
      <c r="BFA861" s="16"/>
      <c r="BFB861" s="16"/>
      <c r="BFC861" s="16"/>
      <c r="BFD861" s="16"/>
      <c r="BFE861" s="16"/>
      <c r="BFF861" s="16"/>
      <c r="BFG861" s="16"/>
      <c r="BFH861" s="16"/>
      <c r="BFI861" s="16"/>
      <c r="BFJ861" s="16"/>
      <c r="BFK861" s="16"/>
      <c r="BFL861" s="16"/>
      <c r="BFM861" s="16"/>
      <c r="BFN861" s="16"/>
      <c r="BFO861" s="16"/>
      <c r="BFP861" s="16"/>
      <c r="BFQ861" s="16"/>
      <c r="BFR861" s="16"/>
      <c r="BFS861" s="16"/>
      <c r="BFT861" s="16"/>
      <c r="BFU861" s="16"/>
      <c r="BFV861" s="16"/>
      <c r="BFW861" s="16"/>
      <c r="BFX861" s="16"/>
      <c r="BFY861" s="16"/>
      <c r="BFZ861" s="16"/>
      <c r="BGA861" s="16"/>
      <c r="BGB861" s="16"/>
      <c r="BGC861" s="16"/>
      <c r="BGD861" s="16"/>
      <c r="BGE861" s="16"/>
      <c r="BGF861" s="16"/>
      <c r="BGG861" s="16"/>
      <c r="BGH861" s="16"/>
      <c r="BGI861" s="16"/>
      <c r="BGJ861" s="16"/>
      <c r="BGK861" s="16"/>
      <c r="BGL861" s="16"/>
      <c r="BGM861" s="16"/>
      <c r="BGN861" s="16"/>
      <c r="BGO861" s="16"/>
      <c r="BGP861" s="16"/>
      <c r="BGQ861" s="16"/>
      <c r="BGR861" s="16"/>
      <c r="BGS861" s="16"/>
      <c r="BGT861" s="16"/>
      <c r="BGU861" s="16"/>
      <c r="BGV861" s="16"/>
      <c r="BGW861" s="16"/>
      <c r="BGX861" s="16"/>
      <c r="BGY861" s="16"/>
      <c r="BGZ861" s="16"/>
      <c r="BHA861" s="16"/>
      <c r="BHB861" s="16"/>
      <c r="BHC861" s="16"/>
      <c r="BHD861" s="16"/>
      <c r="BHE861" s="16"/>
      <c r="BHF861" s="16"/>
      <c r="BHG861" s="16"/>
      <c r="BHH861" s="16"/>
      <c r="BHI861" s="16"/>
      <c r="BHJ861" s="16"/>
      <c r="BHK861" s="16"/>
      <c r="BHL861" s="16"/>
      <c r="BHM861" s="16"/>
      <c r="BHN861" s="16"/>
      <c r="BHO861" s="16"/>
      <c r="BHP861" s="16"/>
      <c r="BHQ861" s="16"/>
      <c r="BHR861" s="16"/>
      <c r="BHS861" s="16"/>
      <c r="BHT861" s="16"/>
      <c r="BHU861" s="16"/>
      <c r="BHV861" s="16"/>
      <c r="BHW861" s="16"/>
      <c r="BHX861" s="16"/>
      <c r="BHY861" s="16"/>
      <c r="BHZ861" s="16"/>
      <c r="BIA861" s="16"/>
      <c r="BIB861" s="16"/>
      <c r="BIC861" s="16"/>
      <c r="BID861" s="16"/>
      <c r="BIE861" s="16"/>
      <c r="BIF861" s="16"/>
      <c r="BIG861" s="16"/>
      <c r="BIH861" s="16"/>
      <c r="BII861" s="16"/>
      <c r="BIJ861" s="16"/>
      <c r="BIK861" s="16"/>
      <c r="BIL861" s="16"/>
      <c r="BIM861" s="16"/>
      <c r="BIN861" s="16"/>
      <c r="BIO861" s="16"/>
      <c r="BIP861" s="16"/>
      <c r="BIQ861" s="16"/>
      <c r="BIR861" s="16"/>
      <c r="BIS861" s="16"/>
      <c r="BIT861" s="16"/>
      <c r="BIU861" s="16"/>
      <c r="BIV861" s="16"/>
      <c r="BIW861" s="16"/>
      <c r="BIX861" s="16"/>
      <c r="BIY861" s="16"/>
      <c r="BIZ861" s="16"/>
      <c r="BJA861" s="16"/>
      <c r="BJB861" s="16"/>
      <c r="BJC861" s="16"/>
      <c r="BJD861" s="16"/>
      <c r="BJE861" s="16"/>
      <c r="BJF861" s="16"/>
      <c r="BJG861" s="16"/>
      <c r="BJH861" s="16"/>
      <c r="BJI861" s="16"/>
      <c r="BJJ861" s="16"/>
      <c r="BJK861" s="16"/>
      <c r="BJL861" s="16"/>
      <c r="BJM861" s="16"/>
      <c r="BJN861" s="16"/>
      <c r="BJO861" s="16"/>
      <c r="BJP861" s="16"/>
      <c r="BJQ861" s="16"/>
      <c r="BJR861" s="16"/>
      <c r="BJS861" s="16"/>
      <c r="BJT861" s="16"/>
      <c r="BJU861" s="16"/>
      <c r="BJV861" s="16"/>
      <c r="BJW861" s="16"/>
      <c r="BJX861" s="16"/>
      <c r="BJY861" s="16"/>
      <c r="BJZ861" s="16"/>
      <c r="BKA861" s="16"/>
      <c r="BKB861" s="16"/>
      <c r="BKC861" s="16"/>
      <c r="BKD861" s="16"/>
      <c r="BKE861" s="16"/>
      <c r="BKF861" s="16"/>
      <c r="BKG861" s="16"/>
      <c r="BKH861" s="16"/>
      <c r="BKI861" s="16"/>
      <c r="BKJ861" s="16"/>
      <c r="BKK861" s="16"/>
      <c r="BKL861" s="16"/>
      <c r="BKM861" s="16"/>
      <c r="BKN861" s="16"/>
      <c r="BKO861" s="16"/>
      <c r="BKP861" s="16"/>
      <c r="BKQ861" s="16"/>
      <c r="BKR861" s="16"/>
      <c r="BKS861" s="16"/>
      <c r="BKT861" s="16"/>
      <c r="BKU861" s="16"/>
      <c r="BKV861" s="16"/>
      <c r="BKW861" s="16"/>
      <c r="BKX861" s="16"/>
      <c r="BKY861" s="16"/>
      <c r="BKZ861" s="16"/>
      <c r="BLA861" s="16"/>
      <c r="BLB861" s="16"/>
      <c r="BLC861" s="16"/>
      <c r="BLD861" s="16"/>
      <c r="BLE861" s="16"/>
      <c r="BLF861" s="16"/>
      <c r="BLG861" s="16"/>
      <c r="BLH861" s="16"/>
      <c r="BLI861" s="16"/>
      <c r="BLJ861" s="16"/>
      <c r="BLK861" s="16"/>
      <c r="BLL861" s="16"/>
      <c r="BLM861" s="16"/>
      <c r="BLN861" s="16"/>
      <c r="BLO861" s="16"/>
      <c r="BLP861" s="16"/>
      <c r="BLQ861" s="16"/>
      <c r="BLR861" s="16"/>
      <c r="BLS861" s="16"/>
      <c r="BLT861" s="16"/>
      <c r="BLU861" s="16"/>
      <c r="BLV861" s="16"/>
      <c r="BLW861" s="16"/>
      <c r="BLX861" s="16"/>
      <c r="BLY861" s="16"/>
      <c r="BLZ861" s="16"/>
      <c r="BMA861" s="16"/>
      <c r="BMB861" s="16"/>
      <c r="BMC861" s="16"/>
      <c r="BMD861" s="16"/>
      <c r="BME861" s="16"/>
      <c r="BMF861" s="16"/>
      <c r="BMG861" s="16"/>
      <c r="BMH861" s="16"/>
      <c r="BMI861" s="16"/>
      <c r="BMJ861" s="16"/>
      <c r="BMK861" s="16"/>
      <c r="BML861" s="16"/>
      <c r="BMM861" s="16"/>
      <c r="BMN861" s="16"/>
      <c r="BMO861" s="16"/>
      <c r="BMP861" s="16"/>
      <c r="BMQ861" s="16"/>
      <c r="BMR861" s="16"/>
      <c r="BMS861" s="16"/>
      <c r="BMT861" s="16"/>
      <c r="BMU861" s="16"/>
      <c r="BMV861" s="16"/>
      <c r="BMW861" s="16"/>
      <c r="BMX861" s="16"/>
      <c r="BMY861" s="16"/>
      <c r="BMZ861" s="16"/>
      <c r="BNA861" s="16"/>
      <c r="BNB861" s="16"/>
      <c r="BNC861" s="16"/>
      <c r="BND861" s="16"/>
      <c r="BNE861" s="16"/>
      <c r="BNF861" s="16"/>
      <c r="BNG861" s="16"/>
      <c r="BNH861" s="16"/>
      <c r="BNI861" s="16"/>
      <c r="BNJ861" s="16"/>
      <c r="BNK861" s="16"/>
      <c r="BNL861" s="16"/>
      <c r="BNM861" s="16"/>
      <c r="BNN861" s="16"/>
      <c r="BNO861" s="16"/>
      <c r="BNP861" s="16"/>
      <c r="BNQ861" s="16"/>
      <c r="BNR861" s="16"/>
      <c r="BNS861" s="16"/>
      <c r="BNT861" s="16"/>
      <c r="BNU861" s="16"/>
      <c r="BNV861" s="16"/>
      <c r="BNW861" s="16"/>
      <c r="BNX861" s="16"/>
      <c r="BNY861" s="16"/>
      <c r="BNZ861" s="16"/>
      <c r="BOA861" s="16"/>
      <c r="BOB861" s="16"/>
      <c r="BOC861" s="16"/>
      <c r="BOD861" s="16"/>
      <c r="BOE861" s="16"/>
      <c r="BOF861" s="16"/>
      <c r="BOG861" s="16"/>
      <c r="BOH861" s="16"/>
      <c r="BOI861" s="16"/>
      <c r="BOJ861" s="16"/>
      <c r="BOK861" s="16"/>
      <c r="BOL861" s="16"/>
      <c r="BOM861" s="16"/>
      <c r="BON861" s="16"/>
      <c r="BOO861" s="16"/>
      <c r="BOP861" s="16"/>
      <c r="BOQ861" s="16"/>
      <c r="BOR861" s="16"/>
      <c r="BOS861" s="16"/>
      <c r="BOT861" s="16"/>
      <c r="BOU861" s="16"/>
      <c r="BOV861" s="16"/>
      <c r="BOW861" s="16"/>
      <c r="BOX861" s="16"/>
      <c r="BOY861" s="16"/>
      <c r="BOZ861" s="16"/>
      <c r="BPA861" s="16"/>
      <c r="BPB861" s="16"/>
      <c r="BPC861" s="16"/>
      <c r="BPD861" s="16"/>
      <c r="BPE861" s="16"/>
      <c r="BPF861" s="16"/>
      <c r="BPG861" s="16"/>
      <c r="BPH861" s="16"/>
      <c r="BPI861" s="16"/>
      <c r="BPJ861" s="16"/>
      <c r="BPK861" s="16"/>
      <c r="BPL861" s="16"/>
      <c r="BPM861" s="16"/>
      <c r="BPN861" s="16"/>
      <c r="BPO861" s="16"/>
      <c r="BPP861" s="16"/>
      <c r="BPQ861" s="16"/>
      <c r="BPR861" s="16"/>
      <c r="BPS861" s="16"/>
      <c r="BPT861" s="16"/>
      <c r="BPU861" s="16"/>
      <c r="BPV861" s="16"/>
      <c r="BPW861" s="16"/>
      <c r="BPX861" s="16"/>
      <c r="BPY861" s="16"/>
      <c r="BPZ861" s="16"/>
      <c r="BQA861" s="16"/>
      <c r="BQB861" s="16"/>
      <c r="BQC861" s="16"/>
      <c r="BQD861" s="16"/>
      <c r="BQE861" s="16"/>
      <c r="BQF861" s="16"/>
      <c r="BQG861" s="16"/>
      <c r="BQH861" s="16"/>
      <c r="BQI861" s="16"/>
      <c r="BQJ861" s="16"/>
      <c r="BQK861" s="16"/>
      <c r="BQL861" s="16"/>
      <c r="BQM861" s="16"/>
      <c r="BQN861" s="16"/>
      <c r="BQO861" s="16"/>
      <c r="BQP861" s="16"/>
      <c r="BQQ861" s="16"/>
      <c r="BQR861" s="16"/>
      <c r="BQS861" s="16"/>
      <c r="BQT861" s="16"/>
      <c r="BQU861" s="16"/>
      <c r="BQV861" s="16"/>
      <c r="BQW861" s="16"/>
      <c r="BQX861" s="16"/>
      <c r="BQY861" s="16"/>
      <c r="BQZ861" s="16"/>
      <c r="BRA861" s="16"/>
      <c r="BRB861" s="16"/>
      <c r="BRC861" s="16"/>
      <c r="BRD861" s="16"/>
      <c r="BRE861" s="16"/>
      <c r="BRF861" s="16"/>
      <c r="BRG861" s="16"/>
      <c r="BRH861" s="16"/>
      <c r="BRI861" s="16"/>
      <c r="BRJ861" s="16"/>
      <c r="BRK861" s="16"/>
      <c r="BRL861" s="16"/>
      <c r="BRM861" s="16"/>
      <c r="BRN861" s="16"/>
      <c r="BRO861" s="16"/>
      <c r="BRP861" s="16"/>
      <c r="BRQ861" s="16"/>
      <c r="BRR861" s="16"/>
      <c r="BRS861" s="16"/>
      <c r="BRT861" s="16"/>
      <c r="BRU861" s="16"/>
      <c r="BRV861" s="16"/>
      <c r="BRW861" s="16"/>
      <c r="BRX861" s="16"/>
      <c r="BRY861" s="16"/>
      <c r="BRZ861" s="16"/>
      <c r="BSA861" s="16"/>
      <c r="BSB861" s="16"/>
      <c r="BSC861" s="16"/>
      <c r="BSD861" s="16"/>
      <c r="BSE861" s="16"/>
      <c r="BSF861" s="16"/>
      <c r="BSG861" s="16"/>
      <c r="CPD861" s="348"/>
      <c r="CPE861" s="156"/>
      <c r="CPF861" s="156"/>
      <c r="CPG861" s="156"/>
      <c r="CPH861" s="166"/>
      <c r="CPI861" s="109"/>
      <c r="CPJ861" s="109"/>
      <c r="CPK861" s="446"/>
      <c r="CPL861" s="446"/>
      <c r="CPM861" s="446"/>
      <c r="CPN861" s="446"/>
      <c r="CPO861" s="109"/>
      <c r="CPP861" s="109"/>
      <c r="CPQ861" s="109"/>
      <c r="CPR861" s="109"/>
      <c r="CPS861" s="109"/>
      <c r="CPT861" s="109"/>
      <c r="CPU861" s="109"/>
      <c r="CPV861" s="109"/>
      <c r="CPW861" s="446"/>
      <c r="CPX861" s="109"/>
      <c r="CPY861" s="16"/>
      <c r="CPZ861" s="16"/>
      <c r="CQA861" s="16"/>
      <c r="CQB861" s="16"/>
      <c r="CQC861" s="16"/>
      <c r="CQD861" s="16"/>
      <c r="CQE861" s="16"/>
      <c r="CQF861" s="16"/>
      <c r="CQG861" s="16"/>
      <c r="CQH861" s="16"/>
      <c r="CQI861" s="16"/>
      <c r="CQJ861" s="16"/>
      <c r="CQK861" s="16"/>
      <c r="CQL861" s="16"/>
      <c r="CQM861" s="16"/>
      <c r="CQN861" s="16"/>
      <c r="CQO861" s="16"/>
      <c r="CQP861" s="16"/>
      <c r="CQQ861" s="16"/>
      <c r="CQR861" s="16"/>
      <c r="CQS861" s="16"/>
      <c r="CQT861" s="16"/>
      <c r="CQU861" s="16"/>
      <c r="CQV861" s="16"/>
      <c r="CQW861" s="16"/>
      <c r="CQX861" s="16"/>
      <c r="CQY861" s="16"/>
      <c r="CQZ861" s="16"/>
      <c r="CRA861" s="16"/>
      <c r="CRB861" s="16"/>
      <c r="CRC861" s="16"/>
      <c r="CRD861" s="16"/>
      <c r="CRE861" s="16"/>
      <c r="CRF861" s="16"/>
      <c r="CRG861" s="16"/>
      <c r="CRH861" s="16"/>
      <c r="CRI861" s="16"/>
      <c r="CRJ861" s="16"/>
      <c r="CRK861" s="16"/>
      <c r="CRL861" s="16"/>
      <c r="CRM861" s="16"/>
      <c r="CRN861" s="16"/>
      <c r="CRO861" s="16"/>
      <c r="CRP861" s="16"/>
      <c r="CRQ861" s="16"/>
      <c r="CRR861" s="16"/>
      <c r="CRS861" s="16"/>
      <c r="CRT861" s="16"/>
      <c r="CRU861" s="16"/>
      <c r="CRV861" s="16"/>
      <c r="CRW861" s="16"/>
      <c r="CRX861" s="16"/>
      <c r="CRY861" s="16"/>
      <c r="CRZ861" s="16"/>
      <c r="CSA861" s="16"/>
      <c r="CSB861" s="16"/>
      <c r="CSC861" s="16"/>
      <c r="CSD861" s="16"/>
      <c r="CSE861" s="16"/>
      <c r="CSF861" s="16"/>
      <c r="CSG861" s="16"/>
      <c r="CSH861" s="16"/>
      <c r="CSI861" s="16"/>
      <c r="CSJ861" s="16"/>
      <c r="CSK861" s="16"/>
      <c r="CSL861" s="16"/>
      <c r="CSM861" s="16"/>
      <c r="CSN861" s="16"/>
      <c r="CSO861" s="16"/>
      <c r="CSP861" s="16"/>
      <c r="CSQ861" s="16"/>
      <c r="CSR861" s="16"/>
      <c r="CSS861" s="16"/>
      <c r="CST861" s="16"/>
      <c r="CSU861" s="16"/>
      <c r="CSV861" s="16"/>
      <c r="CSW861" s="16"/>
      <c r="CSX861" s="16"/>
      <c r="CSY861" s="16"/>
      <c r="CSZ861" s="16"/>
      <c r="CTA861" s="16"/>
      <c r="CTB861" s="16"/>
      <c r="CTC861" s="16"/>
      <c r="CTD861" s="16"/>
      <c r="CTE861" s="16"/>
      <c r="CTF861" s="16"/>
      <c r="CTG861" s="16"/>
      <c r="CTH861" s="16"/>
      <c r="CTI861" s="16"/>
      <c r="CTJ861" s="16"/>
      <c r="CTK861" s="16"/>
      <c r="CTL861" s="16"/>
      <c r="CTM861" s="16"/>
      <c r="CTN861" s="16"/>
      <c r="CTO861" s="16"/>
      <c r="CTP861" s="16"/>
      <c r="CTQ861" s="16"/>
      <c r="CTR861" s="16"/>
      <c r="CTS861" s="16"/>
      <c r="CTT861" s="16"/>
      <c r="CTU861" s="16"/>
      <c r="CTV861" s="16"/>
      <c r="CTW861" s="16"/>
      <c r="CTX861" s="16"/>
      <c r="CTY861" s="16"/>
      <c r="CTZ861" s="16"/>
      <c r="CUA861" s="16"/>
      <c r="CUB861" s="16"/>
      <c r="CUC861" s="16"/>
      <c r="CUD861" s="16"/>
      <c r="CUE861" s="16"/>
      <c r="CUF861" s="16"/>
      <c r="CUG861" s="16"/>
      <c r="CUH861" s="16"/>
      <c r="CUI861" s="16"/>
      <c r="CUJ861" s="16"/>
      <c r="CUK861" s="16"/>
      <c r="CUL861" s="16"/>
      <c r="CUM861" s="16"/>
      <c r="CUN861" s="16"/>
      <c r="CUO861" s="16"/>
      <c r="CUP861" s="16"/>
      <c r="CUQ861" s="16"/>
      <c r="CUR861" s="16"/>
      <c r="CUS861" s="16"/>
      <c r="CUT861" s="16"/>
      <c r="CUU861" s="16"/>
      <c r="CUV861" s="16"/>
      <c r="CUW861" s="16"/>
      <c r="CUX861" s="16"/>
      <c r="CUY861" s="16"/>
      <c r="CUZ861" s="16"/>
      <c r="CVA861" s="16"/>
      <c r="CVB861" s="16"/>
      <c r="CVC861" s="16"/>
      <c r="CVD861" s="16"/>
      <c r="CVE861" s="16"/>
      <c r="CVF861" s="16"/>
      <c r="CVG861" s="16"/>
      <c r="CVH861" s="16"/>
      <c r="CVI861" s="16"/>
      <c r="CVJ861" s="16"/>
      <c r="CVK861" s="16"/>
      <c r="CVL861" s="16"/>
      <c r="CVM861" s="16"/>
      <c r="CVN861" s="16"/>
      <c r="CVO861" s="16"/>
      <c r="CVP861" s="16"/>
      <c r="CVQ861" s="16"/>
      <c r="CVR861" s="16"/>
      <c r="CVS861" s="16"/>
      <c r="CVT861" s="16"/>
      <c r="CVU861" s="16"/>
      <c r="CVV861" s="16"/>
      <c r="CVW861" s="16"/>
      <c r="CVX861" s="16"/>
      <c r="CVY861" s="16"/>
      <c r="CVZ861" s="16"/>
      <c r="CWA861" s="16"/>
      <c r="CWB861" s="16"/>
      <c r="CWC861" s="16"/>
      <c r="CWD861" s="16"/>
      <c r="CWE861" s="16"/>
      <c r="CWF861" s="16"/>
      <c r="CWG861" s="16"/>
      <c r="CWH861" s="16"/>
      <c r="CWI861" s="16"/>
      <c r="CWJ861" s="16"/>
      <c r="CWK861" s="16"/>
      <c r="CWL861" s="16"/>
      <c r="CWM861" s="16"/>
      <c r="CWN861" s="16"/>
      <c r="CWO861" s="16"/>
      <c r="CWP861" s="16"/>
      <c r="CWQ861" s="16"/>
      <c r="CWR861" s="16"/>
      <c r="CWS861" s="16"/>
      <c r="CWT861" s="16"/>
      <c r="CWU861" s="16"/>
      <c r="CWV861" s="16"/>
      <c r="CWW861" s="16"/>
      <c r="CWX861" s="16"/>
      <c r="CWY861" s="16"/>
      <c r="CWZ861" s="16"/>
      <c r="CXA861" s="16"/>
      <c r="CXB861" s="16"/>
      <c r="CXC861" s="16"/>
      <c r="CXD861" s="16"/>
      <c r="CXE861" s="16"/>
      <c r="CXF861" s="16"/>
      <c r="CXG861" s="16"/>
      <c r="CXH861" s="16"/>
      <c r="CXI861" s="16"/>
      <c r="CXJ861" s="16"/>
      <c r="CXK861" s="16"/>
      <c r="CXL861" s="16"/>
      <c r="CXM861" s="16"/>
      <c r="CXN861" s="16"/>
      <c r="CXO861" s="16"/>
      <c r="CXP861" s="16"/>
      <c r="CXQ861" s="16"/>
      <c r="CXR861" s="16"/>
      <c r="CXS861" s="16"/>
      <c r="CXT861" s="16"/>
      <c r="CXU861" s="16"/>
      <c r="CXV861" s="16"/>
      <c r="CXW861" s="16"/>
      <c r="CXX861" s="16"/>
      <c r="CXY861" s="16"/>
      <c r="CXZ861" s="16"/>
      <c r="CYA861" s="16"/>
      <c r="CYB861" s="16"/>
      <c r="CYC861" s="16"/>
      <c r="CYD861" s="16"/>
      <c r="CYE861" s="16"/>
      <c r="CYF861" s="16"/>
      <c r="CYG861" s="16"/>
      <c r="CYH861" s="16"/>
      <c r="CYI861" s="16"/>
      <c r="CYJ861" s="16"/>
      <c r="CYK861" s="16"/>
      <c r="CYL861" s="16"/>
      <c r="CYM861" s="16"/>
      <c r="CYN861" s="16"/>
      <c r="CYO861" s="16"/>
      <c r="CYP861" s="16"/>
      <c r="CYQ861" s="16"/>
      <c r="CYR861" s="16"/>
      <c r="CYS861" s="16"/>
      <c r="CYT861" s="16"/>
      <c r="CYU861" s="16"/>
      <c r="CYV861" s="16"/>
      <c r="CYW861" s="16"/>
      <c r="CYX861" s="16"/>
      <c r="CYY861" s="16"/>
      <c r="CYZ861" s="16"/>
      <c r="CZA861" s="16"/>
      <c r="CZB861" s="16"/>
      <c r="CZC861" s="16"/>
      <c r="CZD861" s="16"/>
      <c r="CZE861" s="16"/>
      <c r="CZF861" s="16"/>
      <c r="CZG861" s="16"/>
      <c r="CZH861" s="16"/>
      <c r="CZI861" s="16"/>
      <c r="CZJ861" s="16"/>
      <c r="CZK861" s="16"/>
      <c r="CZL861" s="16"/>
      <c r="CZM861" s="16"/>
      <c r="CZN861" s="16"/>
      <c r="CZO861" s="16"/>
      <c r="CZP861" s="16"/>
      <c r="CZQ861" s="16"/>
      <c r="CZR861" s="16"/>
      <c r="CZS861" s="16"/>
      <c r="CZT861" s="16"/>
      <c r="CZU861" s="16"/>
      <c r="CZV861" s="16"/>
      <c r="CZW861" s="16"/>
      <c r="CZX861" s="16"/>
      <c r="CZY861" s="16"/>
      <c r="CZZ861" s="16"/>
      <c r="DAA861" s="16"/>
      <c r="DAB861" s="16"/>
      <c r="DAC861" s="16"/>
      <c r="DAD861" s="16"/>
      <c r="DAE861" s="16"/>
      <c r="DAF861" s="16"/>
      <c r="DAG861" s="16"/>
      <c r="DAH861" s="16"/>
      <c r="DAI861" s="16"/>
      <c r="DAJ861" s="16"/>
      <c r="DAK861" s="16"/>
      <c r="DAL861" s="16"/>
      <c r="DAM861" s="16"/>
      <c r="DAN861" s="16"/>
      <c r="DAO861" s="16"/>
      <c r="DAP861" s="16"/>
      <c r="DAQ861" s="16"/>
      <c r="DAR861" s="16"/>
      <c r="DAS861" s="16"/>
      <c r="DAT861" s="16"/>
      <c r="DAU861" s="16"/>
      <c r="DAV861" s="16"/>
      <c r="DAW861" s="16"/>
      <c r="DAX861" s="16"/>
      <c r="DAY861" s="16"/>
      <c r="DAZ861" s="16"/>
      <c r="DBA861" s="16"/>
      <c r="DBB861" s="16"/>
      <c r="DBC861" s="16"/>
      <c r="DBD861" s="16"/>
      <c r="DBE861" s="16"/>
      <c r="DBF861" s="16"/>
      <c r="DBG861" s="16"/>
      <c r="DBH861" s="16"/>
      <c r="DBI861" s="16"/>
      <c r="DBJ861" s="16"/>
      <c r="DBK861" s="16"/>
      <c r="DBL861" s="16"/>
      <c r="DBM861" s="16"/>
      <c r="DBN861" s="16"/>
      <c r="DBO861" s="16"/>
      <c r="DBP861" s="16"/>
      <c r="DBQ861" s="16"/>
      <c r="DBR861" s="16"/>
      <c r="DBS861" s="16"/>
      <c r="DBT861" s="16"/>
      <c r="DBU861" s="16"/>
      <c r="DBV861" s="16"/>
      <c r="DBW861" s="16"/>
      <c r="DBX861" s="16"/>
      <c r="DBY861" s="16"/>
      <c r="DBZ861" s="16"/>
      <c r="DCA861" s="16"/>
      <c r="DCB861" s="16"/>
      <c r="DCC861" s="16"/>
      <c r="DCD861" s="16"/>
      <c r="DCE861" s="16"/>
      <c r="DCF861" s="16"/>
      <c r="DCG861" s="16"/>
      <c r="DCH861" s="16"/>
      <c r="DCI861" s="16"/>
      <c r="DCJ861" s="16"/>
      <c r="DCK861" s="16"/>
      <c r="DCL861" s="16"/>
      <c r="DCM861" s="16"/>
      <c r="DCN861" s="16"/>
      <c r="DCO861" s="16"/>
      <c r="DCP861" s="16"/>
      <c r="DCQ861" s="16"/>
      <c r="DCR861" s="16"/>
      <c r="DCS861" s="16"/>
      <c r="DCT861" s="16"/>
      <c r="DCU861" s="16"/>
      <c r="DCV861" s="16"/>
      <c r="DCW861" s="16"/>
      <c r="DCX861" s="16"/>
      <c r="DCY861" s="16"/>
      <c r="DCZ861" s="16"/>
      <c r="DDA861" s="16"/>
      <c r="DDB861" s="16"/>
      <c r="DDC861" s="16"/>
      <c r="DDD861" s="16"/>
      <c r="DDE861" s="16"/>
      <c r="DDF861" s="16"/>
      <c r="DDG861" s="16"/>
      <c r="DDH861" s="16"/>
      <c r="DDI861" s="16"/>
      <c r="DDJ861" s="16"/>
      <c r="DDK861" s="16"/>
      <c r="DDL861" s="16"/>
      <c r="DDM861" s="16"/>
      <c r="DDN861" s="16"/>
      <c r="DDO861" s="16"/>
      <c r="DDP861" s="16"/>
      <c r="DDQ861" s="16"/>
      <c r="DDR861" s="16"/>
      <c r="DDS861" s="16"/>
      <c r="DDT861" s="16"/>
      <c r="DDU861" s="16"/>
      <c r="DDV861" s="16"/>
      <c r="DDW861" s="16"/>
      <c r="DDX861" s="16"/>
      <c r="DDY861" s="16"/>
      <c r="DDZ861" s="16"/>
      <c r="DEA861" s="16"/>
      <c r="DEB861" s="16"/>
      <c r="DEC861" s="16"/>
      <c r="DED861" s="16"/>
      <c r="DEE861" s="16"/>
      <c r="DEF861" s="16"/>
      <c r="DEG861" s="16"/>
      <c r="DEH861" s="16"/>
      <c r="DEI861" s="16"/>
      <c r="DEJ861" s="16"/>
      <c r="DEK861" s="16"/>
      <c r="DEL861" s="16"/>
      <c r="DEM861" s="16"/>
      <c r="DEN861" s="16"/>
      <c r="DEO861" s="16"/>
      <c r="DEP861" s="16"/>
      <c r="DEQ861" s="16"/>
      <c r="DER861" s="16"/>
      <c r="DES861" s="16"/>
      <c r="DET861" s="16"/>
      <c r="DEU861" s="16"/>
      <c r="DEV861" s="16"/>
      <c r="DEW861" s="16"/>
      <c r="DEX861" s="16"/>
      <c r="DEY861" s="16"/>
      <c r="DEZ861" s="16"/>
      <c r="DFA861" s="16"/>
      <c r="DFB861" s="16"/>
      <c r="DFC861" s="16"/>
      <c r="DFD861" s="16"/>
      <c r="DFE861" s="16"/>
      <c r="DFF861" s="16"/>
      <c r="DFG861" s="16"/>
      <c r="DFH861" s="16"/>
      <c r="DFI861" s="16"/>
      <c r="DFJ861" s="16"/>
      <c r="DFK861" s="16"/>
      <c r="DFL861" s="16"/>
      <c r="DFM861" s="16"/>
      <c r="DFN861" s="16"/>
      <c r="DFO861" s="16"/>
      <c r="DFP861" s="16"/>
      <c r="DFQ861" s="16"/>
      <c r="DFR861" s="16"/>
      <c r="DFS861" s="16"/>
      <c r="DFT861" s="16"/>
      <c r="DFU861" s="16"/>
      <c r="DFV861" s="16"/>
      <c r="DFW861" s="16"/>
      <c r="DFX861" s="16"/>
      <c r="DFY861" s="16"/>
      <c r="DFZ861" s="16"/>
      <c r="DGA861" s="16"/>
      <c r="DGB861" s="16"/>
      <c r="DGC861" s="16"/>
      <c r="DGD861" s="16"/>
      <c r="DGE861" s="16"/>
      <c r="DGF861" s="16"/>
      <c r="DGG861" s="16"/>
      <c r="DGH861" s="16"/>
      <c r="DGI861" s="16"/>
      <c r="DGJ861" s="16"/>
      <c r="DGK861" s="16"/>
      <c r="DGL861" s="16"/>
      <c r="DGM861" s="16"/>
      <c r="DGN861" s="16"/>
      <c r="DGO861" s="16"/>
      <c r="DGP861" s="16"/>
      <c r="DGQ861" s="16"/>
      <c r="DGR861" s="16"/>
      <c r="DGS861" s="16"/>
      <c r="DGT861" s="16"/>
      <c r="DGU861" s="16"/>
      <c r="DGV861" s="16"/>
      <c r="DGW861" s="16"/>
      <c r="DGX861" s="16"/>
      <c r="DGY861" s="16"/>
      <c r="DGZ861" s="16"/>
      <c r="DHA861" s="16"/>
      <c r="DHB861" s="16"/>
      <c r="DHC861" s="16"/>
      <c r="DHD861" s="16"/>
      <c r="DHE861" s="16"/>
      <c r="DHF861" s="16"/>
      <c r="DHG861" s="16"/>
      <c r="DHH861" s="16"/>
      <c r="DHI861" s="16"/>
      <c r="DHJ861" s="16"/>
      <c r="DHK861" s="16"/>
      <c r="DHL861" s="16"/>
      <c r="DHM861" s="16"/>
      <c r="DHN861" s="16"/>
      <c r="DHO861" s="16"/>
      <c r="DHP861" s="16"/>
      <c r="DHQ861" s="16"/>
      <c r="DHR861" s="16"/>
      <c r="DHS861" s="16"/>
      <c r="DHT861" s="16"/>
      <c r="DHU861" s="16"/>
      <c r="DHV861" s="16"/>
      <c r="DHW861" s="16"/>
      <c r="DHX861" s="16"/>
      <c r="DHY861" s="16"/>
      <c r="DHZ861" s="16"/>
      <c r="DIA861" s="16"/>
      <c r="DIB861" s="16"/>
      <c r="DIC861" s="16"/>
      <c r="DID861" s="16"/>
      <c r="DIE861" s="16"/>
      <c r="DIF861" s="16"/>
      <c r="DIG861" s="16"/>
      <c r="DIH861" s="16"/>
      <c r="DII861" s="16"/>
      <c r="DIJ861" s="16"/>
      <c r="DIK861" s="16"/>
      <c r="DIL861" s="16"/>
      <c r="DIM861" s="16"/>
      <c r="DIN861" s="16"/>
      <c r="DIO861" s="16"/>
      <c r="DIP861" s="16"/>
      <c r="DIQ861" s="16"/>
      <c r="DIR861" s="16"/>
      <c r="DIS861" s="16"/>
      <c r="DIT861" s="16"/>
      <c r="DIU861" s="16"/>
      <c r="DIV861" s="16"/>
      <c r="DIW861" s="16"/>
      <c r="DIX861" s="16"/>
      <c r="DIY861" s="16"/>
      <c r="DIZ861" s="16"/>
      <c r="DJA861" s="16"/>
      <c r="DJB861" s="16"/>
      <c r="DJC861" s="16"/>
      <c r="DJD861" s="16"/>
      <c r="DJE861" s="16"/>
      <c r="DJF861" s="16"/>
      <c r="DJG861" s="16"/>
      <c r="DJH861" s="16"/>
      <c r="DJI861" s="16"/>
      <c r="DJJ861" s="16"/>
      <c r="DJK861" s="16"/>
      <c r="DJL861" s="16"/>
      <c r="DJM861" s="16"/>
      <c r="DJN861" s="16"/>
      <c r="DJO861" s="16"/>
      <c r="DJP861" s="16"/>
      <c r="DJQ861" s="16"/>
      <c r="DJR861" s="16"/>
      <c r="DJS861" s="16"/>
      <c r="DJT861" s="16"/>
      <c r="DJU861" s="16"/>
      <c r="DJV861" s="16"/>
      <c r="DJW861" s="16"/>
      <c r="DJX861" s="16"/>
      <c r="DJY861" s="16"/>
      <c r="DJZ861" s="16"/>
      <c r="DKA861" s="16"/>
      <c r="DKB861" s="16"/>
      <c r="DKC861" s="16"/>
      <c r="DKD861" s="16"/>
      <c r="DKE861" s="16"/>
      <c r="DKF861" s="16"/>
      <c r="DKG861" s="16"/>
      <c r="DKH861" s="16"/>
      <c r="DKI861" s="16"/>
      <c r="DKJ861" s="16"/>
      <c r="DKK861" s="16"/>
      <c r="DKL861" s="16"/>
      <c r="DKM861" s="16"/>
      <c r="DKN861" s="16"/>
      <c r="DKO861" s="16"/>
      <c r="DKP861" s="16"/>
      <c r="DKQ861" s="16"/>
      <c r="DKR861" s="16"/>
      <c r="DKS861" s="16"/>
      <c r="DKT861" s="16"/>
      <c r="DKU861" s="16"/>
      <c r="DKV861" s="16"/>
      <c r="DKW861" s="16"/>
      <c r="DKX861" s="16"/>
      <c r="DKY861" s="16"/>
      <c r="DKZ861" s="16"/>
      <c r="DLA861" s="16"/>
      <c r="DLB861" s="16"/>
      <c r="DLC861" s="16"/>
      <c r="DLD861" s="16"/>
      <c r="DLE861" s="16"/>
      <c r="DLF861" s="16"/>
      <c r="DLG861" s="16"/>
      <c r="DLH861" s="16"/>
      <c r="DLI861" s="16"/>
      <c r="DLJ861" s="16"/>
      <c r="DLK861" s="16"/>
      <c r="DLL861" s="16"/>
      <c r="DLM861" s="16"/>
      <c r="DLN861" s="16"/>
      <c r="DLO861" s="16"/>
      <c r="DLP861" s="16"/>
      <c r="DLQ861" s="16"/>
      <c r="DLR861" s="16"/>
      <c r="DLS861" s="16"/>
      <c r="DLT861" s="16"/>
      <c r="DLU861" s="16"/>
      <c r="DLV861" s="16"/>
      <c r="DLW861" s="16"/>
      <c r="DLX861" s="16"/>
      <c r="DLY861" s="16"/>
      <c r="EIV861" s="348"/>
      <c r="EIW861" s="156"/>
      <c r="EIX861" s="156"/>
      <c r="EIY861" s="156"/>
      <c r="EIZ861" s="156"/>
      <c r="EJA861" s="143"/>
      <c r="EJB861" s="143"/>
      <c r="EJC861" s="157"/>
      <c r="EJD861" s="157"/>
      <c r="EJE861" s="157"/>
      <c r="EJF861" s="152"/>
      <c r="EJG861" s="156"/>
      <c r="EJH861" s="156"/>
      <c r="EJI861" s="156"/>
      <c r="EJJ861" s="156"/>
      <c r="EJK861" s="156"/>
      <c r="EJL861" s="156"/>
      <c r="EJM861" s="156"/>
      <c r="EJN861" s="156"/>
      <c r="EJO861" s="157"/>
      <c r="EJP861" s="156"/>
      <c r="EJQ861" s="328"/>
      <c r="EJR861" s="328"/>
      <c r="EJS861" s="328"/>
      <c r="EJT861" s="328"/>
      <c r="EJU861" s="16"/>
      <c r="EJV861" s="16"/>
      <c r="EJW861" s="16"/>
      <c r="EJX861" s="16"/>
      <c r="EJY861" s="16"/>
      <c r="EJZ861" s="16"/>
      <c r="EKA861" s="16"/>
      <c r="EKB861" s="16"/>
      <c r="EKC861" s="16"/>
      <c r="EKD861" s="16"/>
      <c r="EKE861" s="16"/>
      <c r="EKF861" s="16"/>
      <c r="EKG861" s="16"/>
      <c r="EKH861" s="16"/>
      <c r="EKI861" s="16"/>
      <c r="EKJ861" s="16"/>
      <c r="EKK861" s="16"/>
      <c r="EKL861" s="16"/>
      <c r="EKM861" s="16"/>
      <c r="EKN861" s="16"/>
      <c r="EKO861" s="16"/>
      <c r="EKP861" s="16"/>
      <c r="EKQ861" s="16"/>
      <c r="EKR861" s="16"/>
      <c r="EKS861" s="16"/>
      <c r="EKT861" s="16"/>
      <c r="EKU861" s="16"/>
      <c r="EKV861" s="16"/>
      <c r="EKW861" s="16"/>
      <c r="EKX861" s="16"/>
      <c r="EKY861" s="16"/>
      <c r="EKZ861" s="16"/>
      <c r="ELA861" s="16"/>
      <c r="ELB861" s="16"/>
      <c r="ELC861" s="16"/>
      <c r="ELD861" s="16"/>
      <c r="ELE861" s="16"/>
      <c r="ELF861" s="16"/>
      <c r="ELG861" s="16"/>
      <c r="ELH861" s="16"/>
      <c r="ELI861" s="16"/>
      <c r="ELJ861" s="16"/>
      <c r="ELK861" s="16"/>
      <c r="ELL861" s="16"/>
      <c r="ELM861" s="16"/>
      <c r="ELN861" s="16"/>
      <c r="ELO861" s="16"/>
      <c r="ELP861" s="16"/>
      <c r="ELQ861" s="16"/>
      <c r="ELR861" s="16"/>
      <c r="ELS861" s="16"/>
      <c r="ELT861" s="16"/>
      <c r="ELU861" s="16"/>
      <c r="ELV861" s="16"/>
      <c r="ELW861" s="16"/>
      <c r="ELX861" s="16"/>
      <c r="ELY861" s="16"/>
      <c r="ELZ861" s="16"/>
      <c r="EMA861" s="16"/>
      <c r="EMB861" s="16"/>
      <c r="EMC861" s="16"/>
      <c r="EMD861" s="16"/>
      <c r="EME861" s="16"/>
      <c r="EMF861" s="16"/>
      <c r="EMG861" s="16"/>
      <c r="EMH861" s="16"/>
      <c r="EMI861" s="16"/>
      <c r="EMJ861" s="16"/>
      <c r="EMK861" s="16"/>
      <c r="EML861" s="16"/>
      <c r="EMM861" s="16"/>
      <c r="EMN861" s="16"/>
      <c r="EMO861" s="16"/>
      <c r="EMP861" s="16"/>
      <c r="EMQ861" s="16"/>
      <c r="EMR861" s="16"/>
      <c r="EMS861" s="16"/>
      <c r="EMT861" s="16"/>
      <c r="EMU861" s="16"/>
      <c r="EMV861" s="16"/>
      <c r="EMW861" s="16"/>
      <c r="EMX861" s="16"/>
      <c r="EMY861" s="16"/>
      <c r="EMZ861" s="16"/>
      <c r="ENA861" s="16"/>
      <c r="ENB861" s="16"/>
      <c r="ENC861" s="16"/>
      <c r="END861" s="16"/>
      <c r="ENE861" s="16"/>
      <c r="ENF861" s="16"/>
      <c r="ENG861" s="16"/>
      <c r="ENH861" s="16"/>
      <c r="ENI861" s="16"/>
      <c r="ENJ861" s="16"/>
      <c r="ENK861" s="16"/>
      <c r="ENL861" s="16"/>
      <c r="ENM861" s="16"/>
      <c r="ENN861" s="16"/>
      <c r="ENO861" s="16"/>
      <c r="ENP861" s="16"/>
      <c r="ENQ861" s="16"/>
      <c r="ENR861" s="16"/>
      <c r="ENS861" s="16"/>
      <c r="ENT861" s="16"/>
      <c r="ENU861" s="16"/>
      <c r="ENV861" s="16"/>
      <c r="ENW861" s="16"/>
      <c r="ENX861" s="16"/>
      <c r="ENY861" s="16"/>
      <c r="ENZ861" s="16"/>
      <c r="EOA861" s="16"/>
      <c r="EOB861" s="16"/>
      <c r="EOC861" s="16"/>
      <c r="EOD861" s="16"/>
      <c r="EOE861" s="16"/>
      <c r="EOF861" s="16"/>
      <c r="EOG861" s="16"/>
      <c r="EOH861" s="16"/>
      <c r="EOI861" s="16"/>
      <c r="EOJ861" s="16"/>
      <c r="EOK861" s="16"/>
      <c r="EOL861" s="16"/>
      <c r="EOM861" s="16"/>
      <c r="EON861" s="16"/>
      <c r="EOO861" s="16"/>
      <c r="EOP861" s="16"/>
      <c r="EOQ861" s="16"/>
      <c r="EOR861" s="16"/>
      <c r="EOS861" s="16"/>
      <c r="EOT861" s="16"/>
      <c r="EOU861" s="16"/>
      <c r="EOV861" s="16"/>
      <c r="EOW861" s="16"/>
      <c r="EOX861" s="16"/>
      <c r="EOY861" s="16"/>
      <c r="EOZ861" s="16"/>
      <c r="EPA861" s="16"/>
      <c r="EPB861" s="16"/>
      <c r="EPC861" s="16"/>
      <c r="EPD861" s="16"/>
      <c r="EPE861" s="16"/>
      <c r="EPF861" s="16"/>
      <c r="EPG861" s="16"/>
      <c r="EPH861" s="16"/>
      <c r="EPI861" s="16"/>
      <c r="EPJ861" s="16"/>
      <c r="EPK861" s="16"/>
      <c r="EPL861" s="16"/>
      <c r="EPM861" s="16"/>
      <c r="EPN861" s="16"/>
      <c r="EPO861" s="16"/>
      <c r="EPP861" s="16"/>
      <c r="EPQ861" s="16"/>
      <c r="EPR861" s="16"/>
      <c r="EPS861" s="16"/>
      <c r="EPT861" s="16"/>
      <c r="EPU861" s="16"/>
      <c r="EPV861" s="16"/>
      <c r="EPW861" s="16"/>
      <c r="EPX861" s="16"/>
      <c r="EPY861" s="16"/>
      <c r="EPZ861" s="16"/>
      <c r="EQA861" s="16"/>
      <c r="EQB861" s="16"/>
      <c r="EQC861" s="16"/>
      <c r="EQD861" s="16"/>
      <c r="EQE861" s="16"/>
      <c r="EQF861" s="16"/>
      <c r="EQG861" s="16"/>
      <c r="EQH861" s="16"/>
      <c r="EQI861" s="16"/>
      <c r="EQJ861" s="16"/>
      <c r="EQK861" s="16"/>
      <c r="EQL861" s="16"/>
      <c r="EQM861" s="16"/>
      <c r="EQN861" s="16"/>
      <c r="EQO861" s="16"/>
      <c r="EQP861" s="16"/>
      <c r="EQQ861" s="16"/>
      <c r="EQR861" s="16"/>
      <c r="EQS861" s="16"/>
      <c r="EQT861" s="16"/>
      <c r="EQU861" s="16"/>
      <c r="EQV861" s="16"/>
      <c r="EQW861" s="16"/>
      <c r="EQX861" s="16"/>
      <c r="EQY861" s="16"/>
      <c r="EQZ861" s="16"/>
      <c r="ERA861" s="16"/>
      <c r="ERB861" s="16"/>
      <c r="ERC861" s="16"/>
      <c r="ERD861" s="16"/>
      <c r="ERE861" s="16"/>
      <c r="ERF861" s="16"/>
      <c r="ERG861" s="16"/>
      <c r="ERH861" s="16"/>
      <c r="ERI861" s="16"/>
      <c r="ERJ861" s="16"/>
      <c r="ERK861" s="16"/>
      <c r="ERL861" s="16"/>
      <c r="ERM861" s="16"/>
      <c r="ERN861" s="16"/>
      <c r="ERO861" s="16"/>
      <c r="ERP861" s="16"/>
      <c r="ERQ861" s="16"/>
      <c r="ERR861" s="16"/>
      <c r="ERS861" s="16"/>
      <c r="ERT861" s="16"/>
      <c r="ERU861" s="16"/>
      <c r="ERV861" s="16"/>
      <c r="ERW861" s="16"/>
      <c r="ERX861" s="16"/>
      <c r="ERY861" s="16"/>
      <c r="ERZ861" s="16"/>
      <c r="ESA861" s="16"/>
      <c r="ESB861" s="16"/>
      <c r="ESC861" s="16"/>
      <c r="ESD861" s="16"/>
      <c r="ESE861" s="16"/>
      <c r="ESF861" s="16"/>
      <c r="ESG861" s="16"/>
      <c r="ESH861" s="16"/>
      <c r="ESI861" s="16"/>
      <c r="ESJ861" s="16"/>
      <c r="ESK861" s="16"/>
      <c r="ESL861" s="16"/>
      <c r="ESM861" s="16"/>
      <c r="ESN861" s="16"/>
      <c r="ESO861" s="16"/>
      <c r="ESP861" s="16"/>
      <c r="ESQ861" s="16"/>
      <c r="ESR861" s="16"/>
      <c r="ESS861" s="16"/>
      <c r="EST861" s="16"/>
      <c r="ESU861" s="16"/>
      <c r="ESV861" s="16"/>
      <c r="ESW861" s="16"/>
      <c r="ESX861" s="16"/>
      <c r="ESY861" s="16"/>
      <c r="ESZ861" s="16"/>
      <c r="ETA861" s="16"/>
      <c r="ETB861" s="16"/>
      <c r="ETC861" s="16"/>
      <c r="ETD861" s="16"/>
      <c r="ETE861" s="16"/>
      <c r="ETF861" s="16"/>
      <c r="ETG861" s="16"/>
      <c r="ETH861" s="16"/>
      <c r="ETI861" s="16"/>
      <c r="ETJ861" s="16"/>
      <c r="ETK861" s="16"/>
      <c r="ETL861" s="16"/>
      <c r="ETM861" s="16"/>
      <c r="ETN861" s="16"/>
      <c r="ETO861" s="16"/>
      <c r="ETP861" s="16"/>
      <c r="ETQ861" s="16"/>
      <c r="ETR861" s="16"/>
      <c r="ETS861" s="16"/>
      <c r="ETT861" s="16"/>
      <c r="ETU861" s="16"/>
      <c r="ETV861" s="16"/>
      <c r="ETW861" s="16"/>
      <c r="ETX861" s="16"/>
      <c r="ETY861" s="16"/>
      <c r="ETZ861" s="16"/>
      <c r="EUA861" s="16"/>
      <c r="EUB861" s="16"/>
      <c r="EUC861" s="16"/>
      <c r="EUD861" s="16"/>
      <c r="EUE861" s="16"/>
      <c r="EUF861" s="16"/>
      <c r="EUG861" s="16"/>
      <c r="EUH861" s="16"/>
      <c r="EUI861" s="16"/>
      <c r="EUJ861" s="16"/>
      <c r="EUK861" s="16"/>
      <c r="EUL861" s="16"/>
      <c r="EUM861" s="16"/>
      <c r="EUN861" s="16"/>
      <c r="EUO861" s="16"/>
      <c r="EUP861" s="16"/>
      <c r="EUQ861" s="16"/>
      <c r="EUR861" s="16"/>
      <c r="EUS861" s="16"/>
      <c r="EUT861" s="16"/>
      <c r="EUU861" s="16"/>
      <c r="EUV861" s="16"/>
      <c r="EUW861" s="16"/>
      <c r="EUX861" s="16"/>
      <c r="EUY861" s="16"/>
      <c r="EUZ861" s="16"/>
      <c r="EVA861" s="16"/>
      <c r="EVB861" s="16"/>
      <c r="EVC861" s="16"/>
      <c r="EVD861" s="16"/>
      <c r="EVE861" s="16"/>
      <c r="EVF861" s="16"/>
      <c r="EVG861" s="16"/>
      <c r="EVH861" s="16"/>
      <c r="EVI861" s="16"/>
      <c r="EVJ861" s="16"/>
      <c r="EVK861" s="16"/>
      <c r="EVL861" s="16"/>
      <c r="EVM861" s="16"/>
      <c r="EVN861" s="16"/>
      <c r="EVO861" s="16"/>
      <c r="EVP861" s="16"/>
      <c r="EVQ861" s="16"/>
      <c r="EVR861" s="16"/>
      <c r="EVS861" s="16"/>
      <c r="EVT861" s="16"/>
      <c r="EVU861" s="16"/>
      <c r="EVV861" s="16"/>
      <c r="EVW861" s="16"/>
      <c r="EVX861" s="16"/>
      <c r="EVY861" s="16"/>
      <c r="EVZ861" s="16"/>
      <c r="EWA861" s="16"/>
      <c r="EWB861" s="16"/>
      <c r="EWC861" s="16"/>
      <c r="EWD861" s="16"/>
      <c r="EWE861" s="16"/>
      <c r="EWF861" s="16"/>
      <c r="EWG861" s="16"/>
      <c r="EWH861" s="16"/>
      <c r="EWI861" s="16"/>
      <c r="EWJ861" s="16"/>
      <c r="EWK861" s="16"/>
      <c r="EWL861" s="16"/>
      <c r="EWM861" s="16"/>
      <c r="EWN861" s="16"/>
      <c r="EWO861" s="16"/>
      <c r="EWP861" s="16"/>
      <c r="EWQ861" s="16"/>
      <c r="EWR861" s="16"/>
      <c r="EWS861" s="16"/>
      <c r="EWT861" s="16"/>
      <c r="EWU861" s="16"/>
      <c r="EWV861" s="16"/>
      <c r="EWW861" s="16"/>
      <c r="EWX861" s="16"/>
      <c r="EWY861" s="16"/>
      <c r="EWZ861" s="16"/>
      <c r="EXA861" s="16"/>
      <c r="EXB861" s="16"/>
      <c r="EXC861" s="16"/>
      <c r="EXD861" s="16"/>
      <c r="EXE861" s="16"/>
      <c r="EXF861" s="16"/>
      <c r="EXG861" s="16"/>
      <c r="EXH861" s="16"/>
      <c r="EXI861" s="16"/>
      <c r="EXJ861" s="16"/>
      <c r="EXK861" s="16"/>
      <c r="EXL861" s="16"/>
      <c r="EXM861" s="16"/>
      <c r="EXN861" s="16"/>
      <c r="EXO861" s="16"/>
      <c r="EXP861" s="16"/>
      <c r="EXQ861" s="16"/>
      <c r="EXR861" s="16"/>
      <c r="EXS861" s="16"/>
      <c r="EXT861" s="16"/>
      <c r="EXU861" s="16"/>
      <c r="EXV861" s="16"/>
      <c r="EXW861" s="16"/>
      <c r="EXX861" s="16"/>
      <c r="EXY861" s="16"/>
      <c r="EXZ861" s="16"/>
      <c r="EYA861" s="16"/>
      <c r="EYB861" s="16"/>
      <c r="EYC861" s="16"/>
      <c r="EYD861" s="16"/>
      <c r="EYE861" s="16"/>
      <c r="EYF861" s="16"/>
      <c r="EYG861" s="16"/>
      <c r="EYH861" s="16"/>
      <c r="EYI861" s="16"/>
      <c r="EYJ861" s="16"/>
      <c r="EYK861" s="16"/>
      <c r="EYL861" s="16"/>
      <c r="EYM861" s="16"/>
      <c r="EYN861" s="16"/>
      <c r="EYO861" s="16"/>
      <c r="EYP861" s="16"/>
      <c r="EYQ861" s="16"/>
      <c r="EYR861" s="16"/>
      <c r="EYS861" s="16"/>
      <c r="EYT861" s="16"/>
      <c r="EYU861" s="16"/>
      <c r="EYV861" s="16"/>
      <c r="EYW861" s="16"/>
      <c r="EYX861" s="16"/>
      <c r="EYY861" s="16"/>
      <c r="EYZ861" s="16"/>
      <c r="EZA861" s="16"/>
      <c r="EZB861" s="16"/>
      <c r="EZC861" s="16"/>
      <c r="EZD861" s="16"/>
      <c r="EZE861" s="16"/>
      <c r="EZF861" s="16"/>
      <c r="EZG861" s="16"/>
      <c r="EZH861" s="16"/>
      <c r="EZI861" s="16"/>
      <c r="EZJ861" s="16"/>
      <c r="EZK861" s="16"/>
      <c r="EZL861" s="16"/>
      <c r="EZM861" s="16"/>
      <c r="EZN861" s="16"/>
      <c r="EZO861" s="16"/>
      <c r="EZP861" s="16"/>
      <c r="EZQ861" s="16"/>
      <c r="EZR861" s="16"/>
      <c r="EZS861" s="16"/>
      <c r="EZT861" s="16"/>
      <c r="EZU861" s="16"/>
      <c r="EZV861" s="16"/>
      <c r="EZW861" s="16"/>
      <c r="EZX861" s="16"/>
      <c r="EZY861" s="16"/>
      <c r="EZZ861" s="16"/>
      <c r="FAA861" s="16"/>
      <c r="FAB861" s="16"/>
      <c r="FAC861" s="16"/>
      <c r="FAD861" s="16"/>
      <c r="FAE861" s="16"/>
      <c r="FAF861" s="16"/>
      <c r="FAG861" s="16"/>
      <c r="FAH861" s="16"/>
      <c r="FAI861" s="16"/>
      <c r="FAJ861" s="16"/>
      <c r="FAK861" s="16"/>
      <c r="FAL861" s="16"/>
      <c r="FAM861" s="16"/>
      <c r="FAN861" s="16"/>
      <c r="FAO861" s="16"/>
      <c r="FAP861" s="16"/>
      <c r="FAQ861" s="16"/>
      <c r="FAR861" s="16"/>
      <c r="FAS861" s="16"/>
      <c r="FAT861" s="16"/>
      <c r="FAU861" s="16"/>
      <c r="FAV861" s="16"/>
      <c r="FAW861" s="16"/>
      <c r="FAX861" s="16"/>
      <c r="FAY861" s="16"/>
      <c r="FAZ861" s="16"/>
      <c r="FBA861" s="16"/>
      <c r="FBB861" s="16"/>
      <c r="FBC861" s="16"/>
      <c r="FBD861" s="16"/>
      <c r="FBE861" s="16"/>
      <c r="FBF861" s="16"/>
      <c r="FBG861" s="16"/>
      <c r="FBH861" s="16"/>
      <c r="FBI861" s="16"/>
      <c r="FBJ861" s="16"/>
      <c r="FBK861" s="16"/>
      <c r="FBL861" s="16"/>
      <c r="FBM861" s="16"/>
      <c r="FBN861" s="16"/>
      <c r="FBO861" s="16"/>
      <c r="FBP861" s="16"/>
      <c r="FBQ861" s="16"/>
      <c r="FBR861" s="16"/>
      <c r="FBS861" s="16"/>
      <c r="FBT861" s="16"/>
      <c r="FBU861" s="16"/>
      <c r="FBV861" s="16"/>
      <c r="FBW861" s="16"/>
      <c r="FBX861" s="16"/>
      <c r="FBY861" s="16"/>
      <c r="FBZ861" s="16"/>
      <c r="FCA861" s="16"/>
      <c r="FCB861" s="16"/>
      <c r="FCC861" s="16"/>
      <c r="FCD861" s="16"/>
      <c r="FCE861" s="16"/>
      <c r="FCF861" s="16"/>
      <c r="FCG861" s="16"/>
      <c r="FCH861" s="16"/>
      <c r="FCI861" s="16"/>
      <c r="FCJ861" s="16"/>
      <c r="FCK861" s="16"/>
      <c r="FCL861" s="16"/>
      <c r="FCM861" s="16"/>
      <c r="FCN861" s="16"/>
      <c r="FCO861" s="16"/>
      <c r="FCP861" s="16"/>
      <c r="FCQ861" s="16"/>
      <c r="FCR861" s="16"/>
      <c r="FCS861" s="16"/>
      <c r="FCT861" s="16"/>
      <c r="FCU861" s="16"/>
      <c r="FCV861" s="16"/>
      <c r="FCW861" s="16"/>
      <c r="FCX861" s="16"/>
      <c r="FCY861" s="16"/>
      <c r="FCZ861" s="16"/>
      <c r="FDA861" s="16"/>
      <c r="FDB861" s="16"/>
      <c r="FDC861" s="16"/>
      <c r="FDD861" s="16"/>
      <c r="FDE861" s="16"/>
      <c r="FDF861" s="16"/>
      <c r="FDG861" s="16"/>
      <c r="FDH861" s="16"/>
      <c r="FDI861" s="16"/>
      <c r="FDJ861" s="16"/>
      <c r="FDK861" s="16"/>
      <c r="FDL861" s="16"/>
      <c r="FDM861" s="16"/>
      <c r="FDN861" s="16"/>
      <c r="FDO861" s="16"/>
      <c r="FDP861" s="16"/>
      <c r="FDQ861" s="16"/>
      <c r="FDR861" s="16"/>
      <c r="FDS861" s="16"/>
      <c r="FDT861" s="16"/>
      <c r="FDU861" s="16"/>
      <c r="FDV861" s="16"/>
      <c r="FDW861" s="16"/>
      <c r="FDX861" s="16"/>
      <c r="FDY861" s="16"/>
      <c r="FDZ861" s="16"/>
      <c r="FEA861" s="16"/>
      <c r="FEB861" s="16"/>
      <c r="FEC861" s="16"/>
      <c r="FED861" s="16"/>
      <c r="FEE861" s="16"/>
      <c r="FEF861" s="16"/>
      <c r="FEG861" s="16"/>
      <c r="FEH861" s="16"/>
      <c r="FEI861" s="16"/>
      <c r="FEJ861" s="16"/>
      <c r="FEK861" s="16"/>
      <c r="FEL861" s="16"/>
      <c r="FEM861" s="16"/>
      <c r="FEN861" s="16"/>
      <c r="FEO861" s="16"/>
      <c r="FEP861" s="16"/>
      <c r="FEQ861" s="16"/>
      <c r="FER861" s="16"/>
      <c r="FES861" s="16"/>
      <c r="FET861" s="16"/>
      <c r="FEU861" s="16"/>
      <c r="FEV861" s="16"/>
      <c r="FEW861" s="16"/>
      <c r="FEX861" s="16"/>
      <c r="FEY861" s="16"/>
      <c r="FEZ861" s="16"/>
      <c r="FFA861" s="16"/>
      <c r="FFB861" s="16"/>
      <c r="FFC861" s="16"/>
      <c r="FFD861" s="16"/>
      <c r="FFE861" s="16"/>
      <c r="FFF861" s="16"/>
      <c r="FFG861" s="16"/>
      <c r="FFH861" s="16"/>
      <c r="FFI861" s="16"/>
      <c r="FFJ861" s="16"/>
      <c r="FFK861" s="16"/>
      <c r="FFL861" s="16"/>
      <c r="FFM861" s="16"/>
      <c r="FFN861" s="16"/>
      <c r="FFO861" s="16"/>
      <c r="FFP861" s="16"/>
      <c r="FFQ861" s="16"/>
      <c r="FFR861" s="16"/>
      <c r="FFS861" s="16"/>
      <c r="FFT861" s="16"/>
      <c r="FFU861" s="16"/>
      <c r="FFV861" s="16"/>
      <c r="FFW861" s="16"/>
      <c r="FFX861" s="16"/>
      <c r="FFY861" s="16"/>
      <c r="FFZ861" s="16"/>
      <c r="FGA861" s="16"/>
      <c r="FGB861" s="16"/>
      <c r="FGC861" s="16"/>
      <c r="FGD861" s="16"/>
      <c r="FGE861" s="16"/>
      <c r="FGF861" s="16"/>
      <c r="FGG861" s="16"/>
      <c r="FGH861" s="16"/>
      <c r="FGI861" s="16"/>
      <c r="FGJ861" s="16"/>
      <c r="FGK861" s="16"/>
      <c r="FGL861" s="16"/>
      <c r="FGM861" s="16"/>
      <c r="FGN861" s="16"/>
      <c r="FGO861" s="16"/>
      <c r="FGP861" s="16"/>
      <c r="FGQ861" s="16"/>
      <c r="FGR861" s="16"/>
      <c r="FGS861" s="16"/>
      <c r="FGT861" s="16"/>
      <c r="FGU861" s="16"/>
      <c r="FGV861" s="16"/>
      <c r="FGW861" s="16"/>
      <c r="FGX861" s="16"/>
      <c r="FGY861" s="16"/>
      <c r="FGZ861" s="16"/>
      <c r="FHA861" s="16"/>
      <c r="FHB861" s="16"/>
      <c r="FHC861" s="16"/>
      <c r="FHD861" s="16"/>
      <c r="FHE861" s="16"/>
      <c r="FHF861" s="16"/>
      <c r="FHG861" s="16"/>
      <c r="FHH861" s="16"/>
      <c r="FHI861" s="16"/>
      <c r="FHJ861" s="16"/>
      <c r="FHK861" s="16"/>
      <c r="FHL861" s="16"/>
      <c r="FHM861" s="16"/>
      <c r="FHN861" s="16"/>
      <c r="FHO861" s="16"/>
      <c r="FHP861" s="16"/>
      <c r="FHQ861" s="16"/>
      <c r="FHR861" s="16"/>
      <c r="FHS861" s="16"/>
      <c r="FHT861" s="16"/>
      <c r="FHU861" s="16"/>
      <c r="FHV861" s="16"/>
      <c r="FHW861" s="16"/>
      <c r="FHX861" s="16"/>
      <c r="FHY861" s="16"/>
      <c r="FHZ861" s="16"/>
      <c r="FIA861" s="16"/>
      <c r="FIB861" s="16"/>
      <c r="FIC861" s="16"/>
      <c r="FID861" s="16"/>
      <c r="FIE861" s="16"/>
      <c r="FIF861" s="16"/>
      <c r="FIG861" s="16"/>
      <c r="FIH861" s="16"/>
      <c r="FII861" s="16"/>
      <c r="FIJ861" s="16"/>
    </row>
    <row r="862" spans="1:1924 2448:3041 3636:4300" s="290" customFormat="1" ht="45.75" customHeight="1">
      <c r="A862" s="589">
        <f>1+A861</f>
        <v>860</v>
      </c>
      <c r="B862" s="403" t="s">
        <v>8359</v>
      </c>
      <c r="C862" s="156" t="s">
        <v>8360</v>
      </c>
      <c r="D862" s="156" t="s">
        <v>8361</v>
      </c>
      <c r="E862" s="156">
        <v>45548</v>
      </c>
      <c r="F862" s="156">
        <v>45552</v>
      </c>
      <c r="G862" s="156">
        <v>45646</v>
      </c>
      <c r="H862" s="156" t="s">
        <v>94</v>
      </c>
      <c r="I862" s="156" t="s">
        <v>95</v>
      </c>
      <c r="J862" s="301" t="s">
        <v>8362</v>
      </c>
      <c r="K862" s="251">
        <v>1072660019</v>
      </c>
      <c r="L862" s="156">
        <v>3</v>
      </c>
      <c r="M862" s="156" t="s">
        <v>97</v>
      </c>
      <c r="N862" s="156" t="s">
        <v>5078</v>
      </c>
      <c r="O862" s="156" t="s">
        <v>99</v>
      </c>
      <c r="P862" s="156" t="s">
        <v>8363</v>
      </c>
      <c r="Q862" s="156" t="s">
        <v>8364</v>
      </c>
      <c r="R862" s="143">
        <f>+G862-F862</f>
        <v>94</v>
      </c>
      <c r="S862" s="134" t="s">
        <v>8344</v>
      </c>
      <c r="T862" s="253">
        <v>13458333</v>
      </c>
      <c r="U862" s="156" t="s">
        <v>8365</v>
      </c>
      <c r="V862" s="253">
        <f>+T862</f>
        <v>13458333</v>
      </c>
      <c r="W862" s="156">
        <v>45551</v>
      </c>
      <c r="X862" s="156" t="s">
        <v>103</v>
      </c>
      <c r="Y862" s="317">
        <f>+Z862+AA862+AB862</f>
        <v>13458333</v>
      </c>
      <c r="Z862" s="156">
        <v>13458333</v>
      </c>
      <c r="AA862" s="156">
        <v>0</v>
      </c>
      <c r="AB862" s="156">
        <f>+AC862+AD862+AE862+AF862+AG862+AH862+AI862+AJ862</f>
        <v>0</v>
      </c>
      <c r="AC862" s="156">
        <v>0</v>
      </c>
      <c r="AD862" s="156">
        <v>0</v>
      </c>
      <c r="AE862" s="156">
        <v>0</v>
      </c>
      <c r="AF862" s="156">
        <v>0</v>
      </c>
      <c r="AG862" s="156">
        <v>0</v>
      </c>
      <c r="AH862" s="156">
        <v>0</v>
      </c>
      <c r="AI862" s="156">
        <v>0</v>
      </c>
      <c r="AJ862" s="156">
        <v>0</v>
      </c>
      <c r="AK862" s="156" t="s">
        <v>104</v>
      </c>
      <c r="AL862" s="103" t="s">
        <v>8366</v>
      </c>
      <c r="AM862" s="156" t="s">
        <v>8367</v>
      </c>
      <c r="AN862" s="156">
        <v>1128405913</v>
      </c>
      <c r="AO862" s="156" t="s">
        <v>114</v>
      </c>
      <c r="AP862" s="156" t="s">
        <v>114</v>
      </c>
      <c r="AQ862" s="156" t="s">
        <v>114</v>
      </c>
      <c r="AR862" s="156" t="s">
        <v>114</v>
      </c>
      <c r="AS862" s="156" t="s">
        <v>109</v>
      </c>
      <c r="AT862" s="156" t="s">
        <v>578</v>
      </c>
      <c r="AU862" s="156" t="s">
        <v>392</v>
      </c>
      <c r="AV862" s="156"/>
      <c r="AW862" s="156"/>
      <c r="AX862" s="156" t="s">
        <v>578</v>
      </c>
      <c r="AY862" s="156" t="s">
        <v>108</v>
      </c>
      <c r="AZ862" s="156"/>
      <c r="BA862" s="156"/>
      <c r="BB862" s="156"/>
      <c r="BC862" s="156"/>
      <c r="BD862" s="156"/>
      <c r="BE862" s="156"/>
      <c r="BF862" s="156"/>
      <c r="BG862" s="156"/>
      <c r="BH862" s="153">
        <f>T862+BB862</f>
        <v>13458333</v>
      </c>
      <c r="BI862" s="349" t="s">
        <v>113</v>
      </c>
      <c r="BJ862" s="240"/>
      <c r="BK862" s="240" t="s">
        <v>114</v>
      </c>
      <c r="BL862" s="240"/>
      <c r="BM862" s="437"/>
      <c r="BN862" s="156" t="s">
        <v>115</v>
      </c>
      <c r="BO862" s="156">
        <v>33</v>
      </c>
      <c r="BP862" s="156">
        <v>33325</v>
      </c>
      <c r="BQ862" s="156" t="s">
        <v>578</v>
      </c>
      <c r="BR862" s="156" t="s">
        <v>114</v>
      </c>
      <c r="BS862" s="156" t="s">
        <v>114</v>
      </c>
      <c r="BT862" s="156" t="s">
        <v>114</v>
      </c>
      <c r="BU862" s="156" t="s">
        <v>8368</v>
      </c>
      <c r="BV862" s="156">
        <v>3025179857</v>
      </c>
      <c r="BW862" s="156" t="s">
        <v>8369</v>
      </c>
      <c r="BX862" s="156" t="s">
        <v>8370</v>
      </c>
      <c r="BY862" s="156" t="s">
        <v>119</v>
      </c>
      <c r="BZ862" s="156">
        <v>21350260</v>
      </c>
      <c r="CA862" s="391" t="s">
        <v>7581</v>
      </c>
      <c r="CB862" s="391" t="s">
        <v>109</v>
      </c>
      <c r="CC862" s="391" t="s">
        <v>7581</v>
      </c>
      <c r="CD862" s="447"/>
      <c r="CE862" s="448"/>
      <c r="CF862" s="448"/>
      <c r="CG862" s="448"/>
      <c r="CH862" s="448"/>
      <c r="CI862" s="448"/>
      <c r="CJ862" s="448"/>
      <c r="CK862" s="448"/>
      <c r="CL862" s="448"/>
      <c r="CM862" s="391" t="s">
        <v>109</v>
      </c>
      <c r="CN862" s="448"/>
      <c r="CO862" s="297"/>
      <c r="CP862" s="297"/>
      <c r="CQ862" s="297"/>
      <c r="CR862" s="297"/>
      <c r="CS862" s="50"/>
      <c r="CT862" s="50"/>
      <c r="CU862" s="50"/>
      <c r="CV862" s="50"/>
      <c r="CW862" s="50"/>
      <c r="CX862" s="50"/>
      <c r="CY862" s="50"/>
      <c r="CZ862" s="50"/>
      <c r="DA862" s="50"/>
      <c r="DB862" s="50"/>
      <c r="DC862" s="50"/>
      <c r="DD862" s="50"/>
      <c r="DE862" s="50"/>
      <c r="DF862" s="50"/>
      <c r="DG862" s="50"/>
      <c r="DH862" s="50"/>
      <c r="DI862" s="50"/>
      <c r="DJ862" s="50"/>
      <c r="DK862" s="50"/>
      <c r="DL862" s="50"/>
      <c r="DM862" s="50"/>
      <c r="DN862" s="50"/>
      <c r="DO862" s="50"/>
      <c r="DP862" s="50"/>
      <c r="DQ862" s="50"/>
      <c r="DR862" s="50"/>
      <c r="DS862" s="50"/>
      <c r="DT862" s="50"/>
      <c r="DU862" s="50"/>
      <c r="DV862" s="50"/>
      <c r="DW862" s="50"/>
      <c r="DX862" s="50"/>
      <c r="DY862" s="50"/>
      <c r="DZ862" s="50"/>
      <c r="EA862" s="50"/>
      <c r="EB862" s="50"/>
      <c r="EC862" s="50"/>
      <c r="ED862" s="50"/>
      <c r="EE862" s="50"/>
      <c r="EF862" s="50"/>
      <c r="EG862" s="50"/>
      <c r="EH862" s="50"/>
      <c r="EI862" s="50"/>
      <c r="EJ862" s="50"/>
      <c r="EK862" s="50"/>
      <c r="EL862" s="50"/>
      <c r="EM862" s="50"/>
      <c r="EN862" s="50"/>
      <c r="EO862" s="50"/>
      <c r="EP862" s="50"/>
      <c r="EQ862" s="50"/>
      <c r="ER862" s="50"/>
      <c r="ES862" s="50"/>
      <c r="ET862" s="50"/>
      <c r="EU862" s="50"/>
      <c r="EV862" s="50"/>
      <c r="EW862" s="50"/>
      <c r="EX862" s="50"/>
      <c r="EY862" s="50"/>
      <c r="EZ862" s="50"/>
      <c r="FA862" s="50"/>
      <c r="FB862" s="50"/>
      <c r="FC862" s="50"/>
      <c r="FD862" s="50"/>
      <c r="FE862" s="50"/>
      <c r="FF862" s="50"/>
      <c r="FG862" s="50"/>
      <c r="FH862" s="50"/>
      <c r="FI862" s="50"/>
      <c r="FJ862" s="50"/>
      <c r="FK862" s="50"/>
      <c r="FL862" s="50"/>
      <c r="FM862" s="50"/>
      <c r="FN862" s="50"/>
      <c r="FO862" s="50"/>
      <c r="FP862" s="50"/>
      <c r="FQ862" s="50"/>
      <c r="FR862" s="50"/>
      <c r="FS862" s="50"/>
      <c r="FT862" s="50"/>
      <c r="FU862" s="50"/>
      <c r="FV862" s="50"/>
      <c r="FW862" s="50"/>
      <c r="FX862" s="50"/>
      <c r="FY862" s="50"/>
      <c r="FZ862" s="50"/>
      <c r="GA862" s="50"/>
      <c r="GB862" s="50"/>
      <c r="GC862" s="50"/>
      <c r="GD862" s="50"/>
      <c r="GE862" s="50"/>
      <c r="GF862" s="50"/>
      <c r="GG862" s="50"/>
      <c r="GH862" s="50"/>
      <c r="GI862" s="50"/>
      <c r="GJ862" s="50"/>
      <c r="GK862" s="50"/>
      <c r="GL862" s="50"/>
      <c r="GM862" s="50"/>
      <c r="GN862" s="50"/>
      <c r="GO862" s="50"/>
      <c r="GP862" s="50"/>
      <c r="GQ862" s="50"/>
      <c r="GR862" s="50"/>
      <c r="GS862" s="50"/>
      <c r="GT862" s="50"/>
      <c r="GU862" s="50"/>
      <c r="GV862" s="16"/>
      <c r="GW862" s="16"/>
      <c r="GX862" s="16"/>
      <c r="GY862" s="16"/>
      <c r="GZ862" s="16"/>
      <c r="HA862" s="16"/>
      <c r="HB862" s="16"/>
      <c r="HC862" s="16"/>
      <c r="HD862" s="16"/>
      <c r="HE862" s="16"/>
      <c r="HF862" s="16"/>
      <c r="HG862" s="16"/>
      <c r="HH862" s="16"/>
      <c r="HI862" s="16"/>
      <c r="HJ862" s="16"/>
      <c r="HK862" s="16"/>
      <c r="HL862" s="16"/>
      <c r="HM862" s="16"/>
      <c r="HN862" s="16"/>
      <c r="HO862" s="16"/>
      <c r="HP862" s="16"/>
      <c r="HQ862" s="16"/>
      <c r="HR862" s="16"/>
      <c r="HS862" s="16"/>
      <c r="HT862" s="16"/>
      <c r="HU862" s="16"/>
      <c r="HV862" s="16"/>
      <c r="HW862" s="16"/>
      <c r="HX862" s="16"/>
      <c r="HY862" s="16"/>
      <c r="HZ862" s="16"/>
      <c r="IA862" s="16"/>
      <c r="IB862" s="16"/>
      <c r="IC862" s="16"/>
      <c r="ID862" s="16"/>
      <c r="IE862" s="16"/>
      <c r="IF862" s="16"/>
      <c r="IG862" s="16"/>
      <c r="IH862" s="16"/>
      <c r="II862" s="16"/>
      <c r="IJ862" s="16"/>
      <c r="IK862" s="16"/>
      <c r="IL862" s="16"/>
      <c r="IM862" s="16"/>
      <c r="IN862" s="16"/>
      <c r="IO862" s="16"/>
      <c r="IP862" s="16"/>
      <c r="IQ862" s="16"/>
      <c r="IR862" s="16"/>
      <c r="IS862" s="16"/>
      <c r="IT862" s="16"/>
      <c r="IU862" s="16"/>
      <c r="IV862" s="16"/>
      <c r="IW862" s="16"/>
      <c r="IX862" s="16"/>
      <c r="IY862" s="16"/>
      <c r="IZ862" s="16"/>
      <c r="JA862" s="16"/>
      <c r="JB862" s="16"/>
      <c r="JC862" s="16"/>
      <c r="JD862" s="16"/>
      <c r="JE862" s="16"/>
      <c r="JF862" s="16"/>
      <c r="JG862" s="16"/>
      <c r="JH862" s="16"/>
      <c r="JI862" s="16"/>
      <c r="JJ862" s="16"/>
      <c r="JK862" s="16"/>
      <c r="JL862" s="16"/>
      <c r="JM862" s="16"/>
      <c r="JN862" s="16"/>
      <c r="JO862" s="16"/>
      <c r="JP862" s="16"/>
      <c r="JQ862" s="16"/>
      <c r="JR862" s="16"/>
      <c r="JS862" s="16"/>
      <c r="JT862" s="16"/>
      <c r="JU862" s="16"/>
      <c r="JV862" s="16"/>
      <c r="JW862" s="16"/>
      <c r="JX862" s="16"/>
      <c r="JY862" s="16"/>
      <c r="JZ862" s="16"/>
      <c r="KA862" s="16"/>
      <c r="KB862" s="16"/>
      <c r="KC862" s="16"/>
      <c r="KD862" s="16"/>
      <c r="KE862" s="16"/>
      <c r="KF862" s="16"/>
      <c r="KG862" s="16"/>
      <c r="KH862" s="16"/>
      <c r="KI862" s="16"/>
      <c r="KJ862" s="16"/>
      <c r="KK862" s="16"/>
      <c r="KL862" s="16"/>
      <c r="KM862" s="16"/>
      <c r="KN862" s="16"/>
      <c r="KO862" s="16"/>
      <c r="KP862" s="16"/>
      <c r="KQ862" s="16"/>
      <c r="KR862" s="16"/>
      <c r="KS862" s="16"/>
      <c r="KT862" s="16"/>
      <c r="KU862" s="16"/>
      <c r="KV862" s="16"/>
      <c r="KW862" s="16"/>
      <c r="KX862" s="16"/>
      <c r="KY862" s="16"/>
      <c r="KZ862" s="16"/>
      <c r="LA862" s="16"/>
      <c r="LB862" s="16"/>
      <c r="LC862" s="16"/>
      <c r="LD862" s="16"/>
      <c r="LE862" s="16"/>
      <c r="LF862" s="16"/>
      <c r="LG862" s="16"/>
      <c r="LH862" s="16"/>
      <c r="LI862" s="16"/>
      <c r="LJ862" s="16"/>
      <c r="LK862" s="16"/>
      <c r="LL862" s="16"/>
      <c r="LM862" s="16"/>
      <c r="LN862" s="16"/>
      <c r="LO862" s="16"/>
      <c r="LP862" s="16"/>
      <c r="LQ862" s="16"/>
      <c r="LR862" s="16"/>
      <c r="LS862" s="16"/>
      <c r="LT862" s="16"/>
      <c r="LU862" s="16"/>
      <c r="LV862" s="16"/>
      <c r="LW862" s="16"/>
      <c r="LX862" s="16"/>
      <c r="LY862" s="16"/>
      <c r="LZ862" s="16"/>
      <c r="MA862" s="16"/>
      <c r="MB862" s="16"/>
      <c r="MC862" s="16"/>
      <c r="MD862" s="16"/>
      <c r="ME862" s="16"/>
      <c r="MF862" s="16"/>
      <c r="MG862" s="16"/>
      <c r="MH862" s="16"/>
      <c r="MI862" s="16"/>
      <c r="MJ862" s="16"/>
      <c r="MK862" s="16"/>
      <c r="ML862" s="16"/>
      <c r="MM862" s="16"/>
      <c r="MN862" s="16"/>
      <c r="MO862" s="16"/>
      <c r="MP862" s="16"/>
      <c r="MQ862" s="16"/>
      <c r="MR862" s="16"/>
      <c r="MS862" s="16"/>
      <c r="MT862" s="16"/>
      <c r="MU862" s="16"/>
      <c r="MV862" s="16"/>
      <c r="MW862" s="16"/>
      <c r="MX862" s="16"/>
      <c r="MY862" s="16"/>
      <c r="MZ862" s="16"/>
      <c r="NA862" s="16"/>
      <c r="NB862" s="16"/>
      <c r="NC862" s="16"/>
      <c r="ND862" s="16"/>
      <c r="NE862" s="16"/>
      <c r="NF862" s="16"/>
      <c r="NG862" s="16"/>
      <c r="NH862" s="16"/>
      <c r="NI862" s="16"/>
      <c r="NJ862" s="16"/>
      <c r="NK862" s="16"/>
      <c r="NL862" s="16"/>
      <c r="NM862" s="16"/>
      <c r="NN862" s="16"/>
      <c r="NO862" s="16"/>
      <c r="NP862" s="16"/>
      <c r="NQ862" s="16"/>
      <c r="NR862" s="16"/>
      <c r="NS862" s="16"/>
      <c r="NT862" s="16"/>
      <c r="NU862" s="16"/>
      <c r="NV862" s="16"/>
      <c r="NW862" s="16"/>
      <c r="NX862" s="16"/>
      <c r="NY862" s="16"/>
      <c r="NZ862" s="16"/>
      <c r="OA862" s="16"/>
      <c r="OB862" s="16"/>
      <c r="OC862" s="16"/>
      <c r="OD862" s="16"/>
      <c r="OE862" s="16"/>
      <c r="OF862" s="16"/>
      <c r="OG862" s="16"/>
      <c r="OH862" s="16"/>
      <c r="OI862" s="16"/>
      <c r="OJ862" s="16"/>
      <c r="OK862" s="16"/>
      <c r="OL862" s="16"/>
      <c r="OM862" s="16"/>
      <c r="ON862" s="16"/>
      <c r="OO862" s="16"/>
      <c r="OP862" s="16"/>
      <c r="OQ862" s="16"/>
      <c r="OR862" s="16"/>
      <c r="OS862" s="16"/>
      <c r="OT862" s="16"/>
      <c r="OU862" s="16"/>
      <c r="OV862" s="16"/>
      <c r="OW862" s="16"/>
      <c r="OX862" s="16"/>
      <c r="OY862" s="16"/>
      <c r="OZ862" s="16"/>
      <c r="PA862" s="16"/>
      <c r="PB862" s="16"/>
      <c r="PC862" s="16"/>
      <c r="PD862" s="16"/>
      <c r="PE862" s="16"/>
      <c r="PF862" s="16"/>
      <c r="PG862" s="16"/>
      <c r="PH862" s="16"/>
      <c r="PI862" s="16"/>
      <c r="PJ862" s="16"/>
      <c r="PK862" s="16"/>
      <c r="PL862" s="16"/>
      <c r="PM862" s="16"/>
      <c r="PN862" s="16"/>
      <c r="PO862" s="16"/>
      <c r="PP862" s="16"/>
      <c r="PQ862" s="16"/>
      <c r="PR862" s="16"/>
      <c r="PS862" s="16"/>
      <c r="PT862" s="16"/>
      <c r="PU862" s="16"/>
      <c r="PV862" s="16"/>
      <c r="PW862" s="16"/>
      <c r="PX862" s="16"/>
      <c r="PY862" s="16"/>
      <c r="PZ862" s="16"/>
      <c r="QA862" s="16"/>
      <c r="QB862" s="16"/>
      <c r="QC862" s="16"/>
      <c r="QD862" s="16"/>
      <c r="QE862" s="16"/>
      <c r="QF862" s="16"/>
      <c r="QG862" s="16"/>
      <c r="QH862" s="16"/>
      <c r="QI862" s="16"/>
      <c r="QJ862" s="16"/>
      <c r="QK862" s="16"/>
      <c r="QL862" s="16"/>
      <c r="QM862" s="16"/>
      <c r="QN862" s="16"/>
      <c r="QO862" s="16"/>
      <c r="QP862" s="16"/>
      <c r="QQ862" s="16"/>
      <c r="QR862" s="16"/>
      <c r="QS862" s="16"/>
      <c r="QT862" s="16"/>
      <c r="QU862" s="16"/>
      <c r="QV862" s="16"/>
      <c r="QW862" s="16"/>
      <c r="QX862" s="16"/>
      <c r="QY862" s="16"/>
      <c r="QZ862" s="16"/>
      <c r="RA862" s="16"/>
      <c r="RB862" s="16"/>
      <c r="RC862" s="16"/>
      <c r="RD862" s="16"/>
      <c r="RE862" s="16"/>
      <c r="RF862" s="16"/>
      <c r="RG862" s="16"/>
      <c r="RH862" s="16"/>
      <c r="RI862" s="16"/>
      <c r="RJ862" s="16"/>
      <c r="RK862" s="16"/>
      <c r="RL862" s="16"/>
      <c r="RM862" s="16"/>
      <c r="RN862" s="16"/>
      <c r="RO862" s="16"/>
      <c r="RP862" s="16"/>
      <c r="RQ862" s="16"/>
      <c r="RR862" s="16"/>
      <c r="RS862" s="16"/>
      <c r="RT862" s="16"/>
      <c r="RU862" s="16"/>
      <c r="RV862" s="16"/>
      <c r="RW862" s="16"/>
      <c r="RX862" s="16"/>
      <c r="RY862" s="16"/>
      <c r="RZ862" s="16"/>
      <c r="SA862" s="16"/>
      <c r="SB862" s="16"/>
      <c r="SC862" s="16"/>
      <c r="SD862" s="16"/>
      <c r="SE862" s="16"/>
      <c r="SF862" s="16"/>
      <c r="SG862" s="16"/>
      <c r="SH862" s="16"/>
      <c r="SI862" s="16"/>
      <c r="SJ862" s="16"/>
      <c r="SK862" s="16"/>
      <c r="SL862" s="16"/>
      <c r="SM862" s="16"/>
      <c r="SN862" s="16"/>
      <c r="SO862" s="16"/>
      <c r="SP862" s="16"/>
      <c r="SQ862" s="16"/>
      <c r="SR862" s="16"/>
      <c r="SS862" s="16"/>
      <c r="ST862" s="16"/>
      <c r="SU862" s="16"/>
      <c r="SV862" s="16"/>
      <c r="SW862" s="16"/>
      <c r="SX862" s="16"/>
      <c r="SY862" s="16"/>
      <c r="SZ862" s="16"/>
      <c r="TA862" s="16"/>
      <c r="TB862" s="16"/>
      <c r="TC862" s="16"/>
      <c r="TD862" s="16"/>
      <c r="TE862" s="16"/>
      <c r="TF862" s="16"/>
      <c r="TG862" s="16"/>
      <c r="TH862" s="16"/>
      <c r="TI862" s="16"/>
      <c r="TJ862" s="16"/>
      <c r="TK862" s="16"/>
      <c r="TL862" s="16"/>
      <c r="TM862" s="16"/>
      <c r="TN862" s="16"/>
      <c r="TO862" s="16"/>
      <c r="TP862" s="16"/>
      <c r="TQ862" s="16"/>
      <c r="TR862" s="16"/>
      <c r="TS862" s="16"/>
      <c r="TT862" s="16"/>
      <c r="TU862" s="16"/>
      <c r="TV862" s="16"/>
      <c r="TW862" s="16"/>
      <c r="TX862" s="16"/>
      <c r="TY862" s="16"/>
      <c r="TZ862" s="16"/>
      <c r="UA862" s="16"/>
      <c r="UB862" s="16"/>
      <c r="UC862" s="16"/>
      <c r="UD862" s="16"/>
      <c r="UE862" s="16"/>
      <c r="UF862" s="16"/>
      <c r="UG862" s="16"/>
      <c r="UH862" s="16"/>
      <c r="UI862" s="16"/>
      <c r="UJ862" s="16"/>
      <c r="UK862" s="16"/>
      <c r="UL862" s="16"/>
      <c r="UM862" s="16"/>
      <c r="UN862" s="16"/>
      <c r="UO862" s="16"/>
      <c r="UP862" s="16"/>
      <c r="UQ862" s="16"/>
      <c r="UR862" s="16"/>
      <c r="US862" s="16"/>
      <c r="UT862" s="16"/>
      <c r="UU862" s="16"/>
      <c r="UV862" s="16"/>
      <c r="UW862" s="16"/>
      <c r="UX862" s="16"/>
      <c r="UY862" s="16"/>
      <c r="UZ862" s="16"/>
      <c r="VA862" s="16"/>
      <c r="VB862" s="16"/>
      <c r="VC862" s="16"/>
      <c r="VD862" s="16"/>
      <c r="VE862" s="16"/>
      <c r="VF862" s="16"/>
      <c r="VG862" s="16"/>
      <c r="VH862" s="16"/>
      <c r="VI862" s="16"/>
      <c r="VJ862" s="16"/>
      <c r="VK862" s="16"/>
      <c r="VL862" s="16"/>
      <c r="VM862" s="16"/>
      <c r="VN862" s="16"/>
      <c r="VO862" s="16"/>
      <c r="VP862" s="16"/>
      <c r="VQ862" s="16"/>
      <c r="VR862" s="16"/>
      <c r="VS862" s="16"/>
      <c r="VT862" s="16"/>
      <c r="VU862" s="16"/>
      <c r="VV862" s="16"/>
      <c r="VW862" s="16"/>
      <c r="VX862" s="16"/>
      <c r="VY862" s="16"/>
      <c r="VZ862" s="16"/>
      <c r="WA862" s="16"/>
      <c r="WB862" s="16"/>
      <c r="WC862" s="16"/>
      <c r="WD862" s="16"/>
      <c r="WE862" s="16"/>
      <c r="WF862" s="16"/>
      <c r="WG862" s="16"/>
      <c r="WH862" s="16"/>
      <c r="WI862" s="16"/>
      <c r="WJ862" s="16"/>
      <c r="WK862" s="16"/>
      <c r="WL862" s="16"/>
      <c r="WM862" s="16"/>
      <c r="WN862" s="16"/>
      <c r="WO862" s="16"/>
      <c r="WP862" s="16"/>
      <c r="WQ862" s="16"/>
      <c r="WR862" s="16"/>
      <c r="WS862" s="16"/>
      <c r="WT862" s="16"/>
      <c r="WU862" s="16"/>
      <c r="WV862" s="16"/>
      <c r="WW862" s="16"/>
      <c r="WX862" s="16"/>
      <c r="WY862" s="16"/>
      <c r="WZ862" s="16"/>
      <c r="XA862" s="16"/>
      <c r="XB862" s="16"/>
      <c r="XC862" s="16"/>
      <c r="XD862" s="16"/>
      <c r="XE862" s="16"/>
      <c r="XF862" s="16"/>
      <c r="XG862" s="16"/>
      <c r="XH862" s="16"/>
      <c r="XI862" s="16"/>
      <c r="XJ862" s="16"/>
      <c r="XK862" s="16"/>
      <c r="XL862" s="16"/>
      <c r="XM862" s="16"/>
      <c r="XN862" s="16"/>
      <c r="XO862" s="16"/>
      <c r="XP862" s="16"/>
      <c r="XQ862" s="16"/>
      <c r="XR862" s="16"/>
      <c r="XS862" s="16"/>
      <c r="XT862" s="16"/>
      <c r="XU862" s="16"/>
      <c r="XV862" s="16"/>
      <c r="XW862" s="16"/>
      <c r="XX862" s="16"/>
      <c r="XY862" s="16"/>
      <c r="XZ862" s="16"/>
      <c r="YA862" s="16"/>
      <c r="YB862" s="16"/>
      <c r="YC862" s="16"/>
      <c r="YD862" s="16"/>
      <c r="YE862" s="16"/>
      <c r="YF862" s="16"/>
      <c r="YG862" s="16"/>
      <c r="YH862" s="16"/>
      <c r="YI862" s="16"/>
      <c r="YJ862" s="16"/>
      <c r="YK862" s="16"/>
      <c r="YL862" s="16"/>
      <c r="YM862" s="16"/>
      <c r="YN862" s="16"/>
      <c r="YO862" s="16"/>
      <c r="YP862" s="16"/>
      <c r="YQ862" s="16"/>
      <c r="YR862" s="16"/>
      <c r="YS862" s="16"/>
      <c r="YT862" s="16"/>
      <c r="YU862" s="16"/>
      <c r="YV862" s="16"/>
      <c r="YW862" s="16"/>
      <c r="YX862" s="16"/>
      <c r="YY862" s="16"/>
      <c r="YZ862" s="16"/>
      <c r="ZA862" s="16"/>
      <c r="ZB862" s="16"/>
      <c r="ZC862" s="16"/>
      <c r="ZD862" s="16"/>
      <c r="ZE862" s="16"/>
      <c r="ZF862" s="16"/>
      <c r="ZG862" s="16"/>
      <c r="ZH862" s="16"/>
      <c r="ZI862" s="16"/>
      <c r="ZJ862" s="16"/>
      <c r="ZK862" s="16"/>
      <c r="ZL862" s="16"/>
      <c r="ZM862" s="16"/>
      <c r="ZN862" s="16"/>
      <c r="ZO862" s="16"/>
      <c r="ZP862" s="16"/>
      <c r="ZQ862" s="16"/>
      <c r="ZR862" s="16"/>
      <c r="ZS862" s="16"/>
      <c r="ZT862" s="16"/>
      <c r="ZU862" s="16"/>
      <c r="ZV862" s="16"/>
      <c r="ZW862" s="16"/>
      <c r="ZX862" s="16"/>
      <c r="ZY862" s="16"/>
      <c r="ZZ862" s="16"/>
      <c r="AAA862" s="16"/>
      <c r="AAB862" s="16"/>
      <c r="AAC862" s="16"/>
      <c r="AAD862" s="16"/>
      <c r="AAE862" s="16"/>
      <c r="AAF862" s="16"/>
      <c r="AAG862" s="16"/>
      <c r="AAH862" s="16"/>
      <c r="AAI862" s="16"/>
      <c r="AAJ862" s="16"/>
      <c r="AAK862" s="16"/>
      <c r="AAL862" s="16"/>
      <c r="AAM862" s="16"/>
      <c r="AAN862" s="16"/>
      <c r="AAO862" s="16"/>
      <c r="AAP862" s="16"/>
      <c r="AAQ862" s="16"/>
      <c r="AAR862" s="16"/>
      <c r="AAS862" s="16"/>
      <c r="AAT862" s="16"/>
      <c r="AAU862" s="16"/>
      <c r="AAV862" s="16"/>
      <c r="AAW862" s="16"/>
      <c r="AAX862" s="16"/>
      <c r="AAY862" s="16"/>
      <c r="AAZ862" s="16"/>
      <c r="ABA862" s="16"/>
      <c r="ABB862" s="16"/>
      <c r="ABC862" s="16"/>
      <c r="ABD862" s="16"/>
      <c r="ABE862" s="16"/>
      <c r="ABF862" s="16"/>
      <c r="ABG862" s="16"/>
      <c r="ABH862" s="16"/>
    </row>
    <row r="863" spans="1:1924 2448:3041 3636:4300" s="50" customFormat="1" ht="45.75" customHeight="1">
      <c r="A863" s="589">
        <f>1+A862</f>
        <v>861</v>
      </c>
      <c r="B863" s="403" t="s">
        <v>8371</v>
      </c>
      <c r="C863" s="156" t="s">
        <v>8372</v>
      </c>
      <c r="D863" s="156" t="s">
        <v>8373</v>
      </c>
      <c r="E863" s="156">
        <v>45548</v>
      </c>
      <c r="F863" s="156">
        <v>45552</v>
      </c>
      <c r="G863" s="156">
        <v>45642</v>
      </c>
      <c r="H863" s="156" t="s">
        <v>94</v>
      </c>
      <c r="I863" s="156" t="s">
        <v>95</v>
      </c>
      <c r="J863" s="156" t="s">
        <v>8374</v>
      </c>
      <c r="K863" s="251">
        <v>1072713145</v>
      </c>
      <c r="L863" s="156">
        <v>2</v>
      </c>
      <c r="M863" s="156" t="s">
        <v>97</v>
      </c>
      <c r="N863" s="156" t="s">
        <v>5078</v>
      </c>
      <c r="O863" s="156" t="s">
        <v>427</v>
      </c>
      <c r="P863" s="156" t="s">
        <v>8375</v>
      </c>
      <c r="Q863" s="156" t="s">
        <v>8376</v>
      </c>
      <c r="R863" s="143">
        <f>+G863-F863</f>
        <v>90</v>
      </c>
      <c r="S863" s="134" t="s">
        <v>8377</v>
      </c>
      <c r="T863" s="253">
        <v>15833333</v>
      </c>
      <c r="U863" s="156" t="s">
        <v>8378</v>
      </c>
      <c r="V863" s="253">
        <f>5233333+10600000</f>
        <v>15833333</v>
      </c>
      <c r="W863" s="156">
        <v>45551</v>
      </c>
      <c r="X863" s="156" t="s">
        <v>103</v>
      </c>
      <c r="Y863" s="317">
        <f>+Z863+AA863+AB863</f>
        <v>15833333</v>
      </c>
      <c r="Z863" s="156">
        <v>15833333</v>
      </c>
      <c r="AA863" s="156">
        <v>0</v>
      </c>
      <c r="AB863" s="156">
        <f>+AC863+AD863+AE863+AF863+AG863+AH863+AI863+AJ863</f>
        <v>0</v>
      </c>
      <c r="AC863" s="156">
        <v>0</v>
      </c>
      <c r="AD863" s="156">
        <v>0</v>
      </c>
      <c r="AE863" s="156">
        <v>0</v>
      </c>
      <c r="AF863" s="156">
        <v>0</v>
      </c>
      <c r="AG863" s="156">
        <v>0</v>
      </c>
      <c r="AH863" s="156">
        <v>0</v>
      </c>
      <c r="AI863" s="156">
        <v>0</v>
      </c>
      <c r="AJ863" s="156">
        <v>0</v>
      </c>
      <c r="AK863" s="156" t="s">
        <v>104</v>
      </c>
      <c r="AL863" s="103" t="s">
        <v>8379</v>
      </c>
      <c r="AM863" s="156" t="s">
        <v>7181</v>
      </c>
      <c r="AN863" s="156">
        <v>79434454</v>
      </c>
      <c r="AO863" s="156" t="s">
        <v>114</v>
      </c>
      <c r="AP863" s="156" t="s">
        <v>114</v>
      </c>
      <c r="AQ863" s="156" t="s">
        <v>114</v>
      </c>
      <c r="AR863" s="156" t="s">
        <v>114</v>
      </c>
      <c r="AS863" s="156" t="s">
        <v>109</v>
      </c>
      <c r="AT863" s="156" t="s">
        <v>578</v>
      </c>
      <c r="AU863" s="156" t="s">
        <v>392</v>
      </c>
      <c r="AV863" s="156"/>
      <c r="AW863" s="156"/>
      <c r="AX863" s="156" t="s">
        <v>578</v>
      </c>
      <c r="AY863" s="156" t="s">
        <v>108</v>
      </c>
      <c r="AZ863" s="156"/>
      <c r="BA863" s="156"/>
      <c r="BB863" s="156"/>
      <c r="BC863" s="156"/>
      <c r="BD863" s="156"/>
      <c r="BE863" s="156"/>
      <c r="BF863" s="156"/>
      <c r="BG863" s="156"/>
      <c r="BH863" s="153">
        <f>T863+BB863</f>
        <v>15833333</v>
      </c>
      <c r="BI863" s="304" t="s">
        <v>135</v>
      </c>
      <c r="BJ863" s="240"/>
      <c r="BK863" s="240" t="s">
        <v>114</v>
      </c>
      <c r="BL863" s="240"/>
      <c r="BM863" s="398" t="s">
        <v>136</v>
      </c>
      <c r="BN863" s="156" t="s">
        <v>115</v>
      </c>
      <c r="BO863" s="156">
        <v>27</v>
      </c>
      <c r="BP863" s="156">
        <v>35477</v>
      </c>
      <c r="BQ863" s="156" t="s">
        <v>578</v>
      </c>
      <c r="BR863" s="156" t="s">
        <v>114</v>
      </c>
      <c r="BS863" s="156" t="s">
        <v>114</v>
      </c>
      <c r="BT863" s="156" t="s">
        <v>114</v>
      </c>
      <c r="BU863" s="156" t="s">
        <v>8380</v>
      </c>
      <c r="BV863" s="156">
        <v>3155194077</v>
      </c>
      <c r="BW863" s="156" t="s">
        <v>8381</v>
      </c>
      <c r="BX863" s="156" t="s">
        <v>139</v>
      </c>
      <c r="BY863" s="156" t="s">
        <v>119</v>
      </c>
      <c r="BZ863" s="156" t="s">
        <v>8382</v>
      </c>
      <c r="CA863" s="157" t="s">
        <v>7581</v>
      </c>
      <c r="CB863" s="157" t="s">
        <v>7581</v>
      </c>
      <c r="CC863" s="157" t="s">
        <v>1018</v>
      </c>
      <c r="CD863" s="157"/>
      <c r="CE863" s="156"/>
      <c r="CF863" s="156"/>
      <c r="CG863" s="156"/>
      <c r="CH863" s="156"/>
      <c r="CI863" s="156"/>
      <c r="CJ863" s="156"/>
      <c r="CK863" s="156"/>
      <c r="CL863" s="156"/>
      <c r="CM863" s="157" t="s">
        <v>109</v>
      </c>
      <c r="CN863" s="156"/>
      <c r="CO863" s="297"/>
    </row>
    <row r="864" spans="1:1924 2448:3041 3636:4300" s="50" customFormat="1" ht="45.75" customHeight="1">
      <c r="A864" s="625">
        <f>1+A863</f>
        <v>862</v>
      </c>
      <c r="B864" s="610" t="s">
        <v>8383</v>
      </c>
      <c r="C864" s="603" t="s">
        <v>8384</v>
      </c>
      <c r="D864" s="651" t="s">
        <v>6692</v>
      </c>
      <c r="E864" s="601">
        <v>45548</v>
      </c>
      <c r="F864" s="652">
        <v>45548</v>
      </c>
      <c r="G864" s="652">
        <v>45646</v>
      </c>
      <c r="H864" s="603" t="s">
        <v>94</v>
      </c>
      <c r="I864" s="653" t="s">
        <v>95</v>
      </c>
      <c r="J864" s="603" t="s">
        <v>8385</v>
      </c>
      <c r="K864" s="654">
        <v>80399530</v>
      </c>
      <c r="L864" s="603">
        <v>6</v>
      </c>
      <c r="M864" s="655" t="s">
        <v>97</v>
      </c>
      <c r="N864" s="656" t="s">
        <v>5078</v>
      </c>
      <c r="O864" s="610" t="s">
        <v>3281</v>
      </c>
      <c r="P864" s="603" t="s">
        <v>8386</v>
      </c>
      <c r="Q864" s="603" t="s">
        <v>7949</v>
      </c>
      <c r="R864" s="657">
        <f>+G864-F864</f>
        <v>98</v>
      </c>
      <c r="S864" s="603" t="s">
        <v>8387</v>
      </c>
      <c r="T864" s="658">
        <v>23283333</v>
      </c>
      <c r="U864" s="659" t="s">
        <v>8388</v>
      </c>
      <c r="V864" s="658">
        <f>+T864</f>
        <v>23283333</v>
      </c>
      <c r="W864" s="660">
        <v>45551</v>
      </c>
      <c r="X864" s="661" t="s">
        <v>103</v>
      </c>
      <c r="Y864" s="662">
        <f>+Z864+AA864+AB864</f>
        <v>23283333</v>
      </c>
      <c r="Z864" s="663">
        <v>23283333</v>
      </c>
      <c r="AA864" s="664">
        <v>0</v>
      </c>
      <c r="AB864" s="665">
        <f>+AC864+AD864+AE864+AF864+AG864+AH864+AI864+AJ864</f>
        <v>0</v>
      </c>
      <c r="AC864" s="664">
        <v>0</v>
      </c>
      <c r="AD864" s="664">
        <v>0</v>
      </c>
      <c r="AE864" s="664">
        <v>0</v>
      </c>
      <c r="AF864" s="664">
        <v>0</v>
      </c>
      <c r="AG864" s="664">
        <v>0</v>
      </c>
      <c r="AH864" s="664">
        <v>0</v>
      </c>
      <c r="AI864" s="664">
        <v>0</v>
      </c>
      <c r="AJ864" s="664">
        <v>0</v>
      </c>
      <c r="AK864" s="666" t="s">
        <v>104</v>
      </c>
      <c r="AL864" s="667" t="s">
        <v>8389</v>
      </c>
      <c r="AM864" s="603" t="s">
        <v>2362</v>
      </c>
      <c r="AN864" s="668">
        <v>80190721</v>
      </c>
      <c r="AO864" s="666" t="s">
        <v>114</v>
      </c>
      <c r="AP864" s="603" t="s">
        <v>114</v>
      </c>
      <c r="AQ864" s="669" t="s">
        <v>114</v>
      </c>
      <c r="AR864" s="666" t="s">
        <v>114</v>
      </c>
      <c r="AS864" s="603" t="s">
        <v>109</v>
      </c>
      <c r="AT864" s="666" t="s">
        <v>578</v>
      </c>
      <c r="AU864" s="666" t="s">
        <v>392</v>
      </c>
      <c r="AV864" s="603"/>
      <c r="AW864" s="603"/>
      <c r="AX864" s="603" t="s">
        <v>109</v>
      </c>
      <c r="AY864" s="603" t="s">
        <v>108</v>
      </c>
      <c r="AZ864" s="670"/>
      <c r="BA864" s="603"/>
      <c r="BB864" s="671"/>
      <c r="BC864" s="670"/>
      <c r="BD864" s="657"/>
      <c r="BE864" s="657"/>
      <c r="BF864" s="657"/>
      <c r="BG864" s="670"/>
      <c r="BH864" s="672">
        <f>T864+BB864</f>
        <v>23283333</v>
      </c>
      <c r="BI864" s="608" t="s">
        <v>259</v>
      </c>
      <c r="BJ864" s="201"/>
      <c r="BK864" s="208" t="s">
        <v>114</v>
      </c>
      <c r="BL864" s="240"/>
      <c r="BM864" s="161" t="s">
        <v>6996</v>
      </c>
      <c r="BN864" s="292" t="s">
        <v>115</v>
      </c>
      <c r="BO864" s="208">
        <f>2024-1968</f>
        <v>56</v>
      </c>
      <c r="BP864" s="208">
        <v>31614</v>
      </c>
      <c r="BQ864" s="208" t="s">
        <v>578</v>
      </c>
      <c r="BR864" s="208" t="s">
        <v>114</v>
      </c>
      <c r="BS864" s="208" t="s">
        <v>114</v>
      </c>
      <c r="BT864" s="208" t="s">
        <v>114</v>
      </c>
      <c r="BU864" s="237" t="s">
        <v>2786</v>
      </c>
      <c r="BV864" s="208">
        <v>3138268018</v>
      </c>
      <c r="BW864" s="278" t="s">
        <v>2787</v>
      </c>
      <c r="BX864" s="224" t="s">
        <v>1030</v>
      </c>
      <c r="BY864" s="208" t="s">
        <v>119</v>
      </c>
      <c r="BZ864" s="293" t="s">
        <v>2788</v>
      </c>
      <c r="CA864" s="611" t="s">
        <v>7581</v>
      </c>
      <c r="CB864" s="611" t="s">
        <v>109</v>
      </c>
      <c r="CC864" s="611" t="s">
        <v>109</v>
      </c>
      <c r="CD864" s="613" t="s">
        <v>3513</v>
      </c>
      <c r="CE864" s="605"/>
      <c r="CF864" s="605"/>
      <c r="CG864" s="605"/>
      <c r="CH864" s="605"/>
      <c r="CI864" s="605"/>
      <c r="CJ864" s="605"/>
      <c r="CK864" s="605"/>
      <c r="CL864" s="605"/>
      <c r="CM864" s="611" t="s">
        <v>109</v>
      </c>
      <c r="CN864" s="605"/>
      <c r="CO864" s="297"/>
    </row>
    <row r="865" spans="1:9582" s="50" customFormat="1" ht="45.75" customHeight="1">
      <c r="A865" s="589">
        <f>1+A864</f>
        <v>863</v>
      </c>
      <c r="B865" s="403" t="s">
        <v>8390</v>
      </c>
      <c r="C865" s="156" t="s">
        <v>8391</v>
      </c>
      <c r="D865" s="156" t="s">
        <v>8144</v>
      </c>
      <c r="E865" s="156">
        <v>45548</v>
      </c>
      <c r="F865" s="156">
        <v>45551</v>
      </c>
      <c r="G865" s="156">
        <v>45656</v>
      </c>
      <c r="H865" s="156" t="s">
        <v>94</v>
      </c>
      <c r="I865" s="156" t="s">
        <v>95</v>
      </c>
      <c r="J865" s="156" t="s">
        <v>8392</v>
      </c>
      <c r="K865" s="251">
        <v>1072645487</v>
      </c>
      <c r="L865" s="156">
        <v>4</v>
      </c>
      <c r="M865" s="156" t="s">
        <v>97</v>
      </c>
      <c r="N865" s="156" t="s">
        <v>5078</v>
      </c>
      <c r="O865" s="156" t="s">
        <v>783</v>
      </c>
      <c r="P865" s="156" t="s">
        <v>8393</v>
      </c>
      <c r="Q865" s="156" t="s">
        <v>8394</v>
      </c>
      <c r="R865" s="143">
        <f>+G865-F865</f>
        <v>105</v>
      </c>
      <c r="S865" s="134" t="s">
        <v>8395</v>
      </c>
      <c r="T865" s="253">
        <v>20670000</v>
      </c>
      <c r="U865" s="156" t="s">
        <v>8396</v>
      </c>
      <c r="V865" s="253">
        <f>+T865</f>
        <v>20670000</v>
      </c>
      <c r="W865" s="156">
        <v>45551</v>
      </c>
      <c r="X865" s="156" t="s">
        <v>103</v>
      </c>
      <c r="Y865" s="317">
        <f>+Z865+AA865+AB865</f>
        <v>20670000</v>
      </c>
      <c r="Z865" s="156">
        <v>20670000</v>
      </c>
      <c r="AA865" s="156">
        <v>0</v>
      </c>
      <c r="AB865" s="156">
        <f>+AC865+AD865+AE865+AF865+AG865+AH865+AI865+AJ865</f>
        <v>0</v>
      </c>
      <c r="AC865" s="156">
        <v>0</v>
      </c>
      <c r="AD865" s="156">
        <v>0</v>
      </c>
      <c r="AE865" s="156">
        <v>0</v>
      </c>
      <c r="AF865" s="156">
        <v>0</v>
      </c>
      <c r="AG865" s="156">
        <v>0</v>
      </c>
      <c r="AH865" s="156">
        <v>0</v>
      </c>
      <c r="AI865" s="156">
        <v>0</v>
      </c>
      <c r="AJ865" s="156">
        <v>0</v>
      </c>
      <c r="AK865" s="156" t="s">
        <v>104</v>
      </c>
      <c r="AL865" s="103" t="s">
        <v>8397</v>
      </c>
      <c r="AM865" s="156" t="s">
        <v>8398</v>
      </c>
      <c r="AN865" s="156">
        <v>35475547</v>
      </c>
      <c r="AO865" s="156" t="s">
        <v>114</v>
      </c>
      <c r="AP865" s="156" t="s">
        <v>114</v>
      </c>
      <c r="AQ865" s="156" t="s">
        <v>114</v>
      </c>
      <c r="AR865" s="156" t="s">
        <v>114</v>
      </c>
      <c r="AS865" s="156" t="s">
        <v>109</v>
      </c>
      <c r="AT865" s="156" t="s">
        <v>109</v>
      </c>
      <c r="AU865" s="156" t="s">
        <v>392</v>
      </c>
      <c r="AV865" s="156"/>
      <c r="AW865" s="156"/>
      <c r="AX865" s="156" t="s">
        <v>109</v>
      </c>
      <c r="AY865" s="156" t="s">
        <v>108</v>
      </c>
      <c r="AZ865" s="156"/>
      <c r="BA865" s="156"/>
      <c r="BB865" s="156"/>
      <c r="BC865" s="156"/>
      <c r="BD865" s="156"/>
      <c r="BE865" s="156"/>
      <c r="BF865" s="156"/>
      <c r="BG865" s="156"/>
      <c r="BH865" s="153">
        <f>T865+BB865</f>
        <v>20670000</v>
      </c>
      <c r="BI865" s="304" t="s">
        <v>135</v>
      </c>
      <c r="BJ865" s="240"/>
      <c r="BK865" s="240" t="s">
        <v>114</v>
      </c>
      <c r="BL865" s="240"/>
      <c r="BM865" s="398" t="s">
        <v>136</v>
      </c>
      <c r="BN865" s="156" t="s">
        <v>161</v>
      </c>
      <c r="BO865" s="156">
        <v>37</v>
      </c>
      <c r="BP865" s="156">
        <v>32080</v>
      </c>
      <c r="BQ865" s="156" t="s">
        <v>114</v>
      </c>
      <c r="BR865" s="156" t="s">
        <v>108</v>
      </c>
      <c r="BS865" s="156" t="s">
        <v>108</v>
      </c>
      <c r="BT865" s="156" t="s">
        <v>108</v>
      </c>
      <c r="BU865" s="156" t="s">
        <v>8399</v>
      </c>
      <c r="BV865" s="156">
        <v>3102545232</v>
      </c>
      <c r="BW865" s="156" t="s">
        <v>8400</v>
      </c>
      <c r="BX865" s="156" t="s">
        <v>304</v>
      </c>
      <c r="BY865" s="156" t="s">
        <v>119</v>
      </c>
      <c r="BZ865" s="156">
        <v>264349333</v>
      </c>
      <c r="CA865" s="157" t="s">
        <v>7581</v>
      </c>
      <c r="CB865" s="157" t="s">
        <v>109</v>
      </c>
      <c r="CC865" s="157" t="s">
        <v>109</v>
      </c>
      <c r="CD865" s="157" t="s">
        <v>109</v>
      </c>
      <c r="CE865" s="156"/>
      <c r="CF865" s="156"/>
      <c r="CG865" s="156"/>
      <c r="CH865" s="156"/>
      <c r="CI865" s="156"/>
      <c r="CJ865" s="156"/>
      <c r="CK865" s="156"/>
      <c r="CL865" s="156"/>
      <c r="CM865" s="157" t="s">
        <v>109</v>
      </c>
      <c r="CN865" s="156"/>
    </row>
    <row r="866" spans="1:9582" s="50" customFormat="1" ht="45.75" customHeight="1">
      <c r="A866" s="571">
        <f>1+A865</f>
        <v>864</v>
      </c>
      <c r="B866" s="218" t="s">
        <v>8401</v>
      </c>
      <c r="C866" s="201" t="s">
        <v>8402</v>
      </c>
      <c r="D866" s="205" t="s">
        <v>6692</v>
      </c>
      <c r="E866" s="202">
        <v>45548</v>
      </c>
      <c r="F866" s="203">
        <v>45554</v>
      </c>
      <c r="G866" s="203">
        <v>45646</v>
      </c>
      <c r="H866" s="201" t="s">
        <v>94</v>
      </c>
      <c r="I866" s="206" t="s">
        <v>180</v>
      </c>
      <c r="J866" s="201" t="s">
        <v>8403</v>
      </c>
      <c r="K866" s="271">
        <v>80397937</v>
      </c>
      <c r="L866" s="201">
        <v>0</v>
      </c>
      <c r="M866" s="272" t="s">
        <v>97</v>
      </c>
      <c r="N866" s="208" t="s">
        <v>5078</v>
      </c>
      <c r="O866" s="218" t="s">
        <v>3608</v>
      </c>
      <c r="P866" s="201" t="s">
        <v>8162</v>
      </c>
      <c r="Q866" s="201" t="s">
        <v>8171</v>
      </c>
      <c r="R866" s="210">
        <f>+G866-F866</f>
        <v>92</v>
      </c>
      <c r="S866" s="201" t="s">
        <v>8404</v>
      </c>
      <c r="T866" s="273">
        <v>12666667</v>
      </c>
      <c r="U866" s="274" t="s">
        <v>8405</v>
      </c>
      <c r="V866" s="273">
        <f>+T866</f>
        <v>12666667</v>
      </c>
      <c r="W866" s="275">
        <v>45551</v>
      </c>
      <c r="X866" s="276" t="s">
        <v>103</v>
      </c>
      <c r="Y866" s="313">
        <f>+Z866+AA866+AB866</f>
        <v>12666667</v>
      </c>
      <c r="Z866" s="215">
        <v>12666667</v>
      </c>
      <c r="AA866" s="216">
        <v>0</v>
      </c>
      <c r="AB866" s="217">
        <f>+AC866+AD866+AE866+AF866+AG866+AH866+AI866+AJ866</f>
        <v>0</v>
      </c>
      <c r="AC866" s="216">
        <v>0</v>
      </c>
      <c r="AD866" s="216">
        <v>0</v>
      </c>
      <c r="AE866" s="216">
        <v>0</v>
      </c>
      <c r="AF866" s="216">
        <v>0</v>
      </c>
      <c r="AG866" s="216">
        <v>0</v>
      </c>
      <c r="AH866" s="216">
        <v>0</v>
      </c>
      <c r="AI866" s="216">
        <v>0</v>
      </c>
      <c r="AJ866" s="216">
        <v>0</v>
      </c>
      <c r="AK866" s="209" t="s">
        <v>104</v>
      </c>
      <c r="AL866" s="191" t="s">
        <v>8406</v>
      </c>
      <c r="AM866" s="201" t="s">
        <v>8407</v>
      </c>
      <c r="AN866" s="207">
        <v>20455955</v>
      </c>
      <c r="AO866" s="209" t="s">
        <v>114</v>
      </c>
      <c r="AP866" s="201" t="s">
        <v>114</v>
      </c>
      <c r="AQ866" s="277" t="s">
        <v>114</v>
      </c>
      <c r="AR866" s="209" t="s">
        <v>114</v>
      </c>
      <c r="AS866" s="201" t="s">
        <v>109</v>
      </c>
      <c r="AT866" s="209" t="s">
        <v>109</v>
      </c>
      <c r="AU866" s="209" t="s">
        <v>392</v>
      </c>
      <c r="AV866" s="201"/>
      <c r="AW866" s="201"/>
      <c r="AX866" s="201" t="s">
        <v>109</v>
      </c>
      <c r="AY866" s="201" t="s">
        <v>108</v>
      </c>
      <c r="AZ866" s="240"/>
      <c r="BA866" s="201"/>
      <c r="BB866" s="241"/>
      <c r="BC866" s="240"/>
      <c r="BD866" s="210"/>
      <c r="BE866" s="210"/>
      <c r="BF866" s="210"/>
      <c r="BG866" s="240"/>
      <c r="BH866" s="221">
        <f>T866+BB866</f>
        <v>12666667</v>
      </c>
      <c r="BI866" s="201" t="s">
        <v>259</v>
      </c>
      <c r="BJ866" s="201"/>
      <c r="BK866" s="208" t="s">
        <v>114</v>
      </c>
      <c r="BL866" s="240"/>
      <c r="BM866" s="398" t="s">
        <v>8408</v>
      </c>
      <c r="BN866" s="292" t="s">
        <v>917</v>
      </c>
      <c r="BO866" s="208">
        <v>61</v>
      </c>
      <c r="BP866" s="208">
        <v>22979</v>
      </c>
      <c r="BQ866" s="208" t="s">
        <v>578</v>
      </c>
      <c r="BR866" s="208" t="s">
        <v>108</v>
      </c>
      <c r="BS866" s="208" t="s">
        <v>108</v>
      </c>
      <c r="BT866" s="208" t="s">
        <v>108</v>
      </c>
      <c r="BU866" s="237" t="s">
        <v>2833</v>
      </c>
      <c r="BV866" s="208">
        <v>3102052622</v>
      </c>
      <c r="BW866" s="278" t="s">
        <v>2834</v>
      </c>
      <c r="BX866" s="224" t="s">
        <v>304</v>
      </c>
      <c r="BY866" s="208" t="s">
        <v>119</v>
      </c>
      <c r="BZ866" s="293">
        <v>264229386</v>
      </c>
      <c r="CA866" s="324" t="s">
        <v>3259</v>
      </c>
      <c r="CB866" s="320" t="s">
        <v>7581</v>
      </c>
      <c r="CC866" s="320" t="s">
        <v>7581</v>
      </c>
      <c r="CD866" s="322"/>
      <c r="CE866" s="223"/>
      <c r="CF866" s="223"/>
      <c r="CG866" s="223"/>
      <c r="CH866" s="223"/>
      <c r="CI866" s="223"/>
      <c r="CJ866" s="223"/>
      <c r="CK866" s="223"/>
      <c r="CL866" s="223"/>
      <c r="CM866" s="306"/>
      <c r="CN866" s="223"/>
      <c r="CO866" s="297"/>
    </row>
    <row r="867" spans="1:9582" s="50" customFormat="1" ht="45.75" customHeight="1">
      <c r="A867" s="589">
        <f>1+A866</f>
        <v>865</v>
      </c>
      <c r="B867" s="403" t="s">
        <v>8409</v>
      </c>
      <c r="C867" s="156" t="s">
        <v>8410</v>
      </c>
      <c r="D867" s="156" t="s">
        <v>8144</v>
      </c>
      <c r="E867" s="156">
        <v>45548</v>
      </c>
      <c r="F867" s="156">
        <v>45552</v>
      </c>
      <c r="G867" s="156">
        <v>45646</v>
      </c>
      <c r="H867" s="156" t="s">
        <v>94</v>
      </c>
      <c r="I867" s="156" t="s">
        <v>95</v>
      </c>
      <c r="J867" s="156" t="s">
        <v>8411</v>
      </c>
      <c r="K867" s="251">
        <v>1053803512</v>
      </c>
      <c r="L867" s="156">
        <v>1</v>
      </c>
      <c r="M867" s="156" t="s">
        <v>97</v>
      </c>
      <c r="N867" s="156" t="s">
        <v>5078</v>
      </c>
      <c r="O867" s="156" t="s">
        <v>3586</v>
      </c>
      <c r="P867" s="156" t="s">
        <v>8412</v>
      </c>
      <c r="Q867" s="156" t="s">
        <v>7576</v>
      </c>
      <c r="R867" s="143">
        <f>+G867-F867</f>
        <v>94</v>
      </c>
      <c r="S867" s="134" t="s">
        <v>8413</v>
      </c>
      <c r="T867" s="253">
        <v>22603000</v>
      </c>
      <c r="U867" s="156" t="s">
        <v>8414</v>
      </c>
      <c r="V867" s="253">
        <f>+T867</f>
        <v>22603000</v>
      </c>
      <c r="W867" s="156">
        <v>45551</v>
      </c>
      <c r="X867" s="156" t="s">
        <v>103</v>
      </c>
      <c r="Y867" s="317">
        <f>+Z867+AA867+AB867</f>
        <v>22603000</v>
      </c>
      <c r="Z867" s="156">
        <v>22603000</v>
      </c>
      <c r="AA867" s="156">
        <v>0</v>
      </c>
      <c r="AB867" s="156">
        <f>+AC867+AD867+AE867+AF867+AG867+AH867+AI867+AJ867</f>
        <v>0</v>
      </c>
      <c r="AC867" s="156">
        <v>0</v>
      </c>
      <c r="AD867" s="156">
        <v>0</v>
      </c>
      <c r="AE867" s="156">
        <v>0</v>
      </c>
      <c r="AF867" s="156">
        <v>0</v>
      </c>
      <c r="AG867" s="156">
        <v>0</v>
      </c>
      <c r="AH867" s="156">
        <v>0</v>
      </c>
      <c r="AI867" s="156">
        <v>0</v>
      </c>
      <c r="AJ867" s="156">
        <v>0</v>
      </c>
      <c r="AK867" s="156" t="s">
        <v>104</v>
      </c>
      <c r="AL867" s="103" t="s">
        <v>8415</v>
      </c>
      <c r="AM867" s="156" t="s">
        <v>8416</v>
      </c>
      <c r="AN867" s="156">
        <v>52154129</v>
      </c>
      <c r="AO867" s="156" t="s">
        <v>114</v>
      </c>
      <c r="AP867" s="156" t="s">
        <v>114</v>
      </c>
      <c r="AQ867" s="156" t="s">
        <v>114</v>
      </c>
      <c r="AR867" s="156" t="s">
        <v>114</v>
      </c>
      <c r="AS867" s="156" t="s">
        <v>109</v>
      </c>
      <c r="AT867" s="156" t="s">
        <v>109</v>
      </c>
      <c r="AU867" s="156" t="s">
        <v>392</v>
      </c>
      <c r="AV867" s="156"/>
      <c r="AW867" s="156"/>
      <c r="AX867" s="156" t="s">
        <v>109</v>
      </c>
      <c r="AY867" s="156" t="s">
        <v>108</v>
      </c>
      <c r="AZ867" s="156"/>
      <c r="BA867" s="156"/>
      <c r="BB867" s="156"/>
      <c r="BC867" s="156"/>
      <c r="BD867" s="156"/>
      <c r="BE867" s="156"/>
      <c r="BF867" s="156"/>
      <c r="BG867" s="156"/>
      <c r="BH867" s="153">
        <f>T867+BB867</f>
        <v>22603000</v>
      </c>
      <c r="BI867" s="304" t="s">
        <v>135</v>
      </c>
      <c r="BJ867" s="240"/>
      <c r="BK867" s="240" t="s">
        <v>114</v>
      </c>
      <c r="BL867" s="240"/>
      <c r="BM867" s="398" t="s">
        <v>136</v>
      </c>
      <c r="BN867" s="156" t="s">
        <v>161</v>
      </c>
      <c r="BO867" s="156">
        <v>35</v>
      </c>
      <c r="BP867" s="156">
        <v>32712</v>
      </c>
      <c r="BQ867" s="156" t="s">
        <v>114</v>
      </c>
      <c r="BR867" s="156" t="s">
        <v>108</v>
      </c>
      <c r="BS867" s="156" t="s">
        <v>108</v>
      </c>
      <c r="BT867" s="156" t="s">
        <v>108</v>
      </c>
      <c r="BU867" s="156" t="s">
        <v>8417</v>
      </c>
      <c r="BV867" s="156">
        <v>311364785</v>
      </c>
      <c r="BW867" s="156" t="s">
        <v>8418</v>
      </c>
      <c r="BX867" s="156" t="s">
        <v>839</v>
      </c>
      <c r="BY867" s="156" t="s">
        <v>119</v>
      </c>
      <c r="BZ867" s="156" t="s">
        <v>8419</v>
      </c>
      <c r="CA867" s="157" t="s">
        <v>7581</v>
      </c>
      <c r="CB867" s="157" t="s">
        <v>109</v>
      </c>
      <c r="CC867" s="157" t="s">
        <v>109</v>
      </c>
      <c r="CD867" s="152" t="s">
        <v>109</v>
      </c>
      <c r="CE867" s="156"/>
      <c r="CF867" s="156"/>
      <c r="CG867" s="156"/>
      <c r="CH867" s="156"/>
      <c r="CI867" s="156"/>
      <c r="CJ867" s="156"/>
      <c r="CK867" s="156"/>
      <c r="CL867" s="156"/>
      <c r="CM867" s="157" t="s">
        <v>109</v>
      </c>
      <c r="CN867" s="156"/>
    </row>
    <row r="868" spans="1:9582" s="50" customFormat="1" ht="45.75" customHeight="1">
      <c r="A868" s="589">
        <f>1+A867</f>
        <v>866</v>
      </c>
      <c r="B868" s="403" t="s">
        <v>8420</v>
      </c>
      <c r="C868" s="156" t="s">
        <v>8421</v>
      </c>
      <c r="D868" s="156" t="s">
        <v>645</v>
      </c>
      <c r="E868" s="156">
        <v>45548</v>
      </c>
      <c r="F868" s="152">
        <v>45552</v>
      </c>
      <c r="G868" s="152">
        <v>45646</v>
      </c>
      <c r="H868" s="156" t="s">
        <v>94</v>
      </c>
      <c r="I868" s="156" t="s">
        <v>95</v>
      </c>
      <c r="J868" s="301" t="s">
        <v>8422</v>
      </c>
      <c r="K868" s="251">
        <v>79865891</v>
      </c>
      <c r="L868" s="156">
        <v>5</v>
      </c>
      <c r="M868" s="156" t="s">
        <v>97</v>
      </c>
      <c r="N868" s="156" t="s">
        <v>5078</v>
      </c>
      <c r="O868" s="156" t="s">
        <v>5700</v>
      </c>
      <c r="P868" s="156" t="s">
        <v>8328</v>
      </c>
      <c r="Q868" s="156" t="s">
        <v>8171</v>
      </c>
      <c r="R868" s="143">
        <f>+G868-F868</f>
        <v>94</v>
      </c>
      <c r="S868" s="134" t="s">
        <v>7815</v>
      </c>
      <c r="T868" s="253">
        <v>10666667</v>
      </c>
      <c r="U868" s="156" t="s">
        <v>8423</v>
      </c>
      <c r="V868" s="253">
        <f>+T868</f>
        <v>10666667</v>
      </c>
      <c r="W868" s="156">
        <v>45551</v>
      </c>
      <c r="X868" s="156" t="s">
        <v>4996</v>
      </c>
      <c r="Y868" s="317">
        <f>+Z868+AA868+AB868</f>
        <v>10666667</v>
      </c>
      <c r="Z868" s="156">
        <v>0</v>
      </c>
      <c r="AA868" s="156">
        <v>0</v>
      </c>
      <c r="AB868" s="156">
        <f>+AC868+AD868+AE868+AF868+AG868+AH868+AI868+AJ868</f>
        <v>10666667</v>
      </c>
      <c r="AC868" s="156">
        <v>0</v>
      </c>
      <c r="AD868" s="156">
        <v>0</v>
      </c>
      <c r="AE868" s="156">
        <v>0</v>
      </c>
      <c r="AF868" s="156">
        <v>0</v>
      </c>
      <c r="AG868" s="156">
        <v>10666667</v>
      </c>
      <c r="AH868" s="156">
        <v>0</v>
      </c>
      <c r="AI868" s="156">
        <v>0</v>
      </c>
      <c r="AJ868" s="156">
        <v>0</v>
      </c>
      <c r="AK868" s="156" t="s">
        <v>104</v>
      </c>
      <c r="AL868" s="103" t="s">
        <v>8424</v>
      </c>
      <c r="AM868" s="156" t="s">
        <v>7249</v>
      </c>
      <c r="AN868" s="156">
        <v>52285927</v>
      </c>
      <c r="AO868" s="156" t="s">
        <v>114</v>
      </c>
      <c r="AP868" s="156" t="s">
        <v>114</v>
      </c>
      <c r="AQ868" s="156" t="s">
        <v>114</v>
      </c>
      <c r="AR868" s="156" t="s">
        <v>114</v>
      </c>
      <c r="AS868" s="156" t="s">
        <v>109</v>
      </c>
      <c r="AT868" s="156" t="s">
        <v>109</v>
      </c>
      <c r="AU868" s="156" t="s">
        <v>392</v>
      </c>
      <c r="AV868" s="156"/>
      <c r="AW868" s="156"/>
      <c r="AX868" s="156" t="s">
        <v>109</v>
      </c>
      <c r="AY868" s="156" t="s">
        <v>108</v>
      </c>
      <c r="AZ868" s="156"/>
      <c r="BA868" s="156"/>
      <c r="BB868" s="156"/>
      <c r="BC868" s="156"/>
      <c r="BD868" s="156"/>
      <c r="BE868" s="156"/>
      <c r="BF868" s="156"/>
      <c r="BG868" s="156"/>
      <c r="BH868" s="153">
        <f>T868+BB868</f>
        <v>10666667</v>
      </c>
      <c r="BI868" s="437" t="s">
        <v>259</v>
      </c>
      <c r="BJ868" s="240"/>
      <c r="BK868" s="240" t="s">
        <v>114</v>
      </c>
      <c r="BL868" s="240"/>
      <c r="BM868" s="346" t="s">
        <v>7125</v>
      </c>
      <c r="BN868" s="156" t="s">
        <v>917</v>
      </c>
      <c r="BO868" s="156">
        <v>47</v>
      </c>
      <c r="BP868" s="156">
        <v>28276</v>
      </c>
      <c r="BQ868" s="156" t="s">
        <v>109</v>
      </c>
      <c r="BR868" s="156" t="s">
        <v>108</v>
      </c>
      <c r="BS868" s="156" t="s">
        <v>108</v>
      </c>
      <c r="BT868" s="156" t="s">
        <v>108</v>
      </c>
      <c r="BU868" s="156" t="s">
        <v>8425</v>
      </c>
      <c r="BV868" s="156">
        <v>3004450715</v>
      </c>
      <c r="BW868" s="156" t="s">
        <v>8426</v>
      </c>
      <c r="BX868" s="156" t="s">
        <v>881</v>
      </c>
      <c r="BY868" s="156" t="s">
        <v>119</v>
      </c>
      <c r="BZ868" s="156">
        <v>23367552930</v>
      </c>
      <c r="CA868" s="157" t="s">
        <v>7581</v>
      </c>
      <c r="CB868" s="157" t="s">
        <v>109</v>
      </c>
      <c r="CC868" s="157" t="s">
        <v>109</v>
      </c>
      <c r="CD868" s="280" t="s">
        <v>8135</v>
      </c>
      <c r="CE868" s="156"/>
      <c r="CF868" s="156"/>
      <c r="CG868" s="156"/>
      <c r="CH868" s="156"/>
      <c r="CI868" s="156"/>
      <c r="CJ868" s="156"/>
      <c r="CK868" s="156"/>
      <c r="CL868" s="156"/>
      <c r="CM868" s="157"/>
      <c r="CN868" s="156"/>
      <c r="CO868" s="297"/>
    </row>
    <row r="869" spans="1:9582" s="50" customFormat="1" ht="45.75" customHeight="1">
      <c r="A869" s="589">
        <f>1+A868</f>
        <v>867</v>
      </c>
      <c r="B869" s="403" t="s">
        <v>8427</v>
      </c>
      <c r="C869" s="156" t="s">
        <v>8428</v>
      </c>
      <c r="D869" s="156" t="s">
        <v>645</v>
      </c>
      <c r="E869" s="156">
        <v>45548</v>
      </c>
      <c r="F869" s="156">
        <v>45552</v>
      </c>
      <c r="G869" s="156">
        <v>45646</v>
      </c>
      <c r="H869" s="156" t="s">
        <v>94</v>
      </c>
      <c r="I869" s="156" t="s">
        <v>180</v>
      </c>
      <c r="J869" s="156" t="s">
        <v>8429</v>
      </c>
      <c r="K869" s="251">
        <v>2993513</v>
      </c>
      <c r="L869" s="156">
        <v>4</v>
      </c>
      <c r="M869" s="156" t="s">
        <v>97</v>
      </c>
      <c r="N869" s="156" t="s">
        <v>5078</v>
      </c>
      <c r="O869" s="156" t="s">
        <v>3608</v>
      </c>
      <c r="P869" s="156" t="s">
        <v>7374</v>
      </c>
      <c r="Q869" s="156" t="s">
        <v>8430</v>
      </c>
      <c r="R869" s="143">
        <f>+G869-F869</f>
        <v>94</v>
      </c>
      <c r="S869" s="134" t="s">
        <v>8431</v>
      </c>
      <c r="T869" s="253">
        <v>12642667</v>
      </c>
      <c r="U869" s="156" t="s">
        <v>8432</v>
      </c>
      <c r="V869" s="253">
        <f>+T869</f>
        <v>12642667</v>
      </c>
      <c r="W869" s="156">
        <v>45551</v>
      </c>
      <c r="X869" s="156" t="s">
        <v>103</v>
      </c>
      <c r="Y869" s="317">
        <f>+Z869+AA869+AB869</f>
        <v>12642667</v>
      </c>
      <c r="Z869" s="156">
        <v>12642667</v>
      </c>
      <c r="AA869" s="156">
        <v>0</v>
      </c>
      <c r="AB869" s="156">
        <f>+AC869+AD869+AE869+AF869+AG869+AH869+AI869+AJ869</f>
        <v>0</v>
      </c>
      <c r="AC869" s="156">
        <v>0</v>
      </c>
      <c r="AD869" s="156">
        <v>0</v>
      </c>
      <c r="AE869" s="156">
        <v>0</v>
      </c>
      <c r="AF869" s="156">
        <v>0</v>
      </c>
      <c r="AG869" s="156">
        <v>0</v>
      </c>
      <c r="AH869" s="156">
        <v>0</v>
      </c>
      <c r="AI869" s="156">
        <v>0</v>
      </c>
      <c r="AJ869" s="156">
        <v>0</v>
      </c>
      <c r="AK869" s="156" t="s">
        <v>104</v>
      </c>
      <c r="AL869" s="103" t="s">
        <v>8433</v>
      </c>
      <c r="AM869" s="156" t="s">
        <v>7433</v>
      </c>
      <c r="AN869" s="156">
        <v>35472476</v>
      </c>
      <c r="AO869" s="156" t="s">
        <v>114</v>
      </c>
      <c r="AP869" s="156" t="s">
        <v>114</v>
      </c>
      <c r="AQ869" s="156" t="s">
        <v>114</v>
      </c>
      <c r="AR869" s="156" t="s">
        <v>114</v>
      </c>
      <c r="AS869" s="156" t="s">
        <v>109</v>
      </c>
      <c r="AT869" s="156" t="s">
        <v>109</v>
      </c>
      <c r="AU869" s="156" t="s">
        <v>392</v>
      </c>
      <c r="AV869" s="156"/>
      <c r="AW869" s="156"/>
      <c r="AX869" s="156" t="s">
        <v>109</v>
      </c>
      <c r="AY869" s="156" t="s">
        <v>108</v>
      </c>
      <c r="AZ869" s="156"/>
      <c r="BA869" s="156"/>
      <c r="BB869" s="156"/>
      <c r="BC869" s="156"/>
      <c r="BD869" s="156"/>
      <c r="BE869" s="156"/>
      <c r="BF869" s="156"/>
      <c r="BG869" s="156"/>
      <c r="BH869" s="153">
        <f>T869+BB869</f>
        <v>12642667</v>
      </c>
      <c r="BI869" s="437" t="s">
        <v>259</v>
      </c>
      <c r="BJ869" s="240"/>
      <c r="BK869" s="240" t="s">
        <v>114</v>
      </c>
      <c r="BL869" s="240"/>
      <c r="BM869" s="346" t="s">
        <v>8434</v>
      </c>
      <c r="BN869" s="156" t="s">
        <v>917</v>
      </c>
      <c r="BO869" s="156">
        <f>2024-1955</f>
        <v>69</v>
      </c>
      <c r="BP869" s="156">
        <v>20302</v>
      </c>
      <c r="BQ869" s="156" t="s">
        <v>108</v>
      </c>
      <c r="BR869" s="156" t="s">
        <v>108</v>
      </c>
      <c r="BS869" s="156" t="s">
        <v>108</v>
      </c>
      <c r="BT869" s="156" t="s">
        <v>108</v>
      </c>
      <c r="BU869" s="156" t="s">
        <v>2481</v>
      </c>
      <c r="BV869" s="156">
        <v>3142043006</v>
      </c>
      <c r="BW869" s="156" t="s">
        <v>2482</v>
      </c>
      <c r="BX869" s="156" t="s">
        <v>881</v>
      </c>
      <c r="BY869" s="156" t="s">
        <v>119</v>
      </c>
      <c r="BZ869" s="156">
        <v>94680265423</v>
      </c>
      <c r="CA869" s="358" t="s">
        <v>7581</v>
      </c>
      <c r="CB869" s="358" t="s">
        <v>109</v>
      </c>
      <c r="CC869" s="358"/>
      <c r="CD869" s="443"/>
      <c r="CE869" s="443"/>
      <c r="CF869" s="443"/>
      <c r="CG869" s="443"/>
      <c r="CH869" s="443"/>
      <c r="CI869" s="443"/>
      <c r="CJ869" s="443"/>
      <c r="CK869" s="443"/>
      <c r="CL869" s="443"/>
      <c r="CM869" s="358" t="s">
        <v>109</v>
      </c>
      <c r="CN869" s="443"/>
    </row>
    <row r="870" spans="1:9582" s="290" customFormat="1" ht="45.75" customHeight="1">
      <c r="A870" s="589">
        <f>1+A869</f>
        <v>868</v>
      </c>
      <c r="B870" s="403" t="s">
        <v>8435</v>
      </c>
      <c r="C870" s="156" t="s">
        <v>8436</v>
      </c>
      <c r="D870" s="156" t="s">
        <v>645</v>
      </c>
      <c r="E870" s="156">
        <v>45548</v>
      </c>
      <c r="F870" s="143">
        <v>45552</v>
      </c>
      <c r="G870" s="143">
        <v>45646</v>
      </c>
      <c r="H870" s="391" t="s">
        <v>94</v>
      </c>
      <c r="I870" s="391" t="s">
        <v>180</v>
      </c>
      <c r="J870" s="495" t="s">
        <v>8437</v>
      </c>
      <c r="K870" s="447">
        <v>2995431</v>
      </c>
      <c r="L870" s="448">
        <v>8</v>
      </c>
      <c r="M870" s="448" t="s">
        <v>97</v>
      </c>
      <c r="N870" s="448" t="s">
        <v>5078</v>
      </c>
      <c r="O870" s="448" t="s">
        <v>783</v>
      </c>
      <c r="P870" s="448" t="s">
        <v>7430</v>
      </c>
      <c r="Q870" s="448" t="s">
        <v>8430</v>
      </c>
      <c r="R870" s="448">
        <f>+G870-F870</f>
        <v>94</v>
      </c>
      <c r="S870" s="448" t="s">
        <v>8431</v>
      </c>
      <c r="T870" s="391">
        <v>12642667</v>
      </c>
      <c r="U870" s="448" t="s">
        <v>8438</v>
      </c>
      <c r="V870" s="328">
        <f>+T870</f>
        <v>12642667</v>
      </c>
      <c r="W870" s="328">
        <v>45551</v>
      </c>
      <c r="X870" s="328" t="s">
        <v>103</v>
      </c>
      <c r="Y870" s="328">
        <f>+Z870+AA870+AB870</f>
        <v>12642667</v>
      </c>
      <c r="Z870" s="16">
        <v>12642667</v>
      </c>
      <c r="AA870" s="16">
        <v>0</v>
      </c>
      <c r="AB870" s="16">
        <f>+AC870+AD870+AE870+AF870+AG870+AH870+AI870+AJ870</f>
        <v>0</v>
      </c>
      <c r="AC870" s="16">
        <v>0</v>
      </c>
      <c r="AD870" s="16">
        <v>0</v>
      </c>
      <c r="AE870" s="16">
        <v>0</v>
      </c>
      <c r="AF870" s="16">
        <v>0</v>
      </c>
      <c r="AG870" s="16">
        <v>0</v>
      </c>
      <c r="AH870" s="16">
        <v>0</v>
      </c>
      <c r="AI870" s="16">
        <v>0</v>
      </c>
      <c r="AJ870" s="16">
        <v>0</v>
      </c>
      <c r="AK870" s="16" t="s">
        <v>104</v>
      </c>
      <c r="AL870" s="16" t="s">
        <v>8439</v>
      </c>
      <c r="AM870" s="16" t="s">
        <v>7433</v>
      </c>
      <c r="AN870" s="16">
        <v>35472476</v>
      </c>
      <c r="AO870" s="16" t="s">
        <v>114</v>
      </c>
      <c r="AP870" s="16" t="s">
        <v>114</v>
      </c>
      <c r="AQ870" s="16" t="s">
        <v>114</v>
      </c>
      <c r="AR870" s="16" t="s">
        <v>114</v>
      </c>
      <c r="AS870" s="16" t="s">
        <v>109</v>
      </c>
      <c r="AT870" s="16" t="s">
        <v>109</v>
      </c>
      <c r="AU870" s="16" t="s">
        <v>392</v>
      </c>
      <c r="AV870" s="16"/>
      <c r="AW870" s="16"/>
      <c r="AX870" s="16" t="s">
        <v>109</v>
      </c>
      <c r="AY870" s="16" t="s">
        <v>108</v>
      </c>
      <c r="AZ870" s="16"/>
      <c r="BA870" s="16"/>
      <c r="BB870" s="16"/>
      <c r="BC870" s="16"/>
      <c r="BD870" s="16"/>
      <c r="BE870" s="16"/>
      <c r="BF870" s="16"/>
      <c r="BG870" s="16"/>
      <c r="BH870" s="16">
        <f>T870+BB870</f>
        <v>12642667</v>
      </c>
      <c r="BI870" s="349" t="s">
        <v>113</v>
      </c>
      <c r="BJ870" s="16"/>
      <c r="BK870" s="16" t="s">
        <v>114</v>
      </c>
      <c r="BL870" s="16"/>
      <c r="BM870" s="449"/>
      <c r="BN870" s="16" t="s">
        <v>917</v>
      </c>
      <c r="BO870" s="16">
        <v>63</v>
      </c>
      <c r="BP870" s="16">
        <v>45416</v>
      </c>
      <c r="BQ870" s="16" t="s">
        <v>114</v>
      </c>
      <c r="BR870" s="16" t="s">
        <v>114</v>
      </c>
      <c r="BS870" s="16" t="s">
        <v>114</v>
      </c>
      <c r="BT870" s="16" t="s">
        <v>114</v>
      </c>
      <c r="BU870" s="16" t="s">
        <v>5540</v>
      </c>
      <c r="BV870" s="16">
        <v>3103661845</v>
      </c>
      <c r="BW870" s="16" t="s">
        <v>5541</v>
      </c>
      <c r="BX870" s="16" t="s">
        <v>118</v>
      </c>
      <c r="BY870" s="16" t="s">
        <v>119</v>
      </c>
      <c r="BZ870" s="16" t="s">
        <v>5542</v>
      </c>
      <c r="CA870" s="446" t="s">
        <v>7581</v>
      </c>
      <c r="CB870" s="446" t="s">
        <v>109</v>
      </c>
      <c r="CC870" s="446" t="s">
        <v>109</v>
      </c>
      <c r="CD870" s="446" t="s">
        <v>109</v>
      </c>
      <c r="CE870" s="446"/>
      <c r="CF870" s="446"/>
      <c r="CG870" s="446"/>
      <c r="CH870" s="446"/>
      <c r="CI870" s="446"/>
      <c r="CJ870" s="446"/>
      <c r="CK870" s="446"/>
      <c r="CL870" s="446"/>
      <c r="CM870" s="446" t="s">
        <v>109</v>
      </c>
      <c r="CN870" s="446"/>
      <c r="CO870" s="50"/>
      <c r="CP870" s="50"/>
      <c r="CQ870" s="50"/>
      <c r="CR870" s="50"/>
      <c r="CS870" s="50"/>
      <c r="CT870" s="50"/>
      <c r="CU870" s="50"/>
      <c r="CV870" s="50"/>
      <c r="CW870" s="50"/>
      <c r="CX870" s="50"/>
      <c r="CY870" s="50"/>
      <c r="CZ870" s="50"/>
      <c r="DA870" s="50"/>
      <c r="DB870" s="50"/>
      <c r="DC870" s="50"/>
      <c r="DD870" s="50"/>
      <c r="DE870" s="50"/>
      <c r="DF870" s="50"/>
      <c r="DG870" s="50"/>
      <c r="DH870" s="50"/>
      <c r="DI870" s="50"/>
      <c r="DJ870" s="50"/>
      <c r="DK870" s="50"/>
      <c r="DL870" s="50"/>
      <c r="DM870" s="50"/>
      <c r="DN870" s="50"/>
      <c r="DO870" s="50"/>
      <c r="DP870" s="50"/>
      <c r="DQ870" s="50"/>
      <c r="DR870" s="50"/>
      <c r="DS870" s="50"/>
      <c r="DT870" s="50"/>
      <c r="DU870" s="50"/>
      <c r="DV870" s="50"/>
      <c r="DW870" s="50"/>
      <c r="DX870" s="50"/>
      <c r="DY870" s="50"/>
      <c r="DZ870" s="50"/>
      <c r="EA870" s="50"/>
      <c r="EB870" s="50"/>
      <c r="EC870" s="50"/>
      <c r="ED870" s="50"/>
      <c r="EE870" s="50"/>
      <c r="EF870" s="50"/>
      <c r="EG870" s="50"/>
      <c r="EH870" s="50"/>
      <c r="EI870" s="50"/>
      <c r="EJ870" s="50"/>
      <c r="EK870" s="50"/>
      <c r="EL870" s="50"/>
      <c r="EM870" s="50"/>
      <c r="EN870" s="50"/>
      <c r="EO870" s="50"/>
      <c r="EP870" s="50"/>
      <c r="EQ870" s="50"/>
      <c r="ER870" s="50"/>
      <c r="ES870" s="50"/>
      <c r="ET870" s="50"/>
      <c r="EU870" s="50"/>
      <c r="EV870" s="50"/>
      <c r="EW870" s="50"/>
      <c r="EX870" s="50"/>
      <c r="EY870" s="50"/>
      <c r="EZ870" s="50"/>
      <c r="FA870" s="50"/>
      <c r="FB870" s="50"/>
      <c r="FC870" s="50"/>
      <c r="FD870" s="50"/>
      <c r="FE870" s="50"/>
      <c r="FF870" s="50"/>
      <c r="FG870" s="50"/>
      <c r="FH870" s="50"/>
      <c r="FI870" s="50"/>
      <c r="FJ870" s="50"/>
      <c r="FK870" s="50"/>
      <c r="FL870" s="50"/>
      <c r="FM870" s="50"/>
      <c r="FN870" s="50"/>
      <c r="FO870" s="50"/>
      <c r="FP870" s="50"/>
      <c r="FQ870" s="50"/>
      <c r="FR870" s="50"/>
      <c r="FS870" s="50"/>
      <c r="FT870" s="50"/>
      <c r="FU870" s="50"/>
      <c r="FV870" s="50"/>
      <c r="FW870" s="50"/>
      <c r="FX870" s="50"/>
      <c r="FY870" s="50"/>
      <c r="FZ870" s="50"/>
      <c r="GA870" s="50"/>
      <c r="GB870" s="50"/>
      <c r="GC870" s="50"/>
      <c r="GD870" s="50"/>
      <c r="GE870" s="50"/>
      <c r="GF870" s="50"/>
      <c r="GG870" s="50"/>
      <c r="GH870" s="50"/>
      <c r="GI870" s="50"/>
      <c r="GJ870" s="50"/>
      <c r="GK870" s="50"/>
      <c r="GL870" s="50"/>
      <c r="GM870" s="50"/>
      <c r="GN870" s="50"/>
      <c r="GO870" s="50"/>
      <c r="GP870" s="50"/>
      <c r="GQ870" s="50"/>
      <c r="GR870" s="50"/>
      <c r="GS870" s="50"/>
      <c r="GT870" s="50"/>
      <c r="GU870" s="50"/>
      <c r="GV870" s="16"/>
      <c r="GW870" s="16"/>
      <c r="GX870" s="16"/>
      <c r="GY870" s="16"/>
      <c r="GZ870" s="16"/>
      <c r="HA870" s="16"/>
      <c r="HB870" s="16"/>
      <c r="HC870" s="16"/>
      <c r="HD870" s="16"/>
      <c r="HE870" s="16"/>
      <c r="HF870" s="16"/>
      <c r="HG870" s="16"/>
      <c r="HH870" s="16"/>
      <c r="HI870" s="16"/>
      <c r="HJ870" s="16"/>
      <c r="HK870" s="16"/>
      <c r="HL870" s="16"/>
      <c r="HM870" s="16"/>
      <c r="HN870" s="16"/>
      <c r="HO870" s="16"/>
      <c r="HP870" s="16"/>
      <c r="HQ870" s="16"/>
      <c r="HR870" s="16"/>
      <c r="HS870" s="16"/>
      <c r="HT870" s="16"/>
      <c r="HU870" s="16"/>
      <c r="HV870" s="16"/>
      <c r="HW870" s="16"/>
      <c r="HX870" s="16"/>
      <c r="HY870" s="16"/>
      <c r="HZ870" s="16"/>
      <c r="IA870" s="16"/>
      <c r="IB870" s="16"/>
      <c r="IC870" s="16"/>
      <c r="ID870" s="16"/>
      <c r="IE870" s="16"/>
      <c r="IF870" s="16"/>
      <c r="IG870" s="16"/>
      <c r="IH870" s="16"/>
      <c r="II870" s="16"/>
      <c r="IJ870" s="16"/>
      <c r="IK870" s="16"/>
      <c r="IL870" s="16"/>
      <c r="IM870" s="16"/>
      <c r="IN870" s="16"/>
      <c r="IO870" s="16"/>
      <c r="IP870" s="16"/>
      <c r="IQ870" s="16"/>
      <c r="IR870" s="16"/>
      <c r="IS870" s="16"/>
      <c r="IT870" s="16"/>
      <c r="IU870" s="16"/>
      <c r="IV870" s="16"/>
      <c r="IW870" s="16"/>
      <c r="IX870" s="16"/>
      <c r="IY870" s="16"/>
      <c r="IZ870" s="16"/>
      <c r="JA870" s="16"/>
      <c r="JB870" s="16"/>
      <c r="JC870" s="16"/>
      <c r="JD870" s="16"/>
      <c r="JE870" s="16"/>
      <c r="JF870" s="16"/>
      <c r="JG870" s="16"/>
      <c r="JH870" s="16"/>
      <c r="JI870" s="16"/>
      <c r="JJ870" s="16"/>
      <c r="JK870" s="16"/>
      <c r="JL870" s="16"/>
      <c r="JM870" s="16"/>
      <c r="JN870" s="16"/>
      <c r="JO870" s="16"/>
      <c r="JP870" s="16"/>
      <c r="JQ870" s="16"/>
      <c r="JR870" s="16"/>
      <c r="JS870" s="16"/>
      <c r="JT870" s="16"/>
      <c r="JU870" s="16"/>
      <c r="JV870" s="16"/>
      <c r="JW870" s="16"/>
      <c r="JX870" s="16"/>
      <c r="JY870" s="16"/>
      <c r="JZ870" s="16"/>
      <c r="KA870" s="16"/>
      <c r="KB870" s="16"/>
      <c r="KC870" s="16"/>
      <c r="KD870" s="16"/>
      <c r="KE870" s="16"/>
      <c r="KF870" s="16"/>
      <c r="KG870" s="16"/>
      <c r="KH870" s="16"/>
      <c r="KI870" s="16"/>
      <c r="KJ870" s="16"/>
      <c r="KK870" s="16"/>
      <c r="KL870" s="16"/>
      <c r="KM870" s="16"/>
      <c r="KN870" s="16"/>
      <c r="KO870" s="16"/>
      <c r="KP870" s="16"/>
      <c r="KQ870" s="16"/>
      <c r="KR870" s="16"/>
      <c r="KS870" s="16"/>
      <c r="KT870" s="16"/>
      <c r="KU870" s="16"/>
      <c r="KV870" s="16"/>
      <c r="KW870" s="16"/>
      <c r="KX870" s="16"/>
      <c r="KY870" s="16"/>
      <c r="KZ870" s="16"/>
      <c r="LA870" s="16"/>
      <c r="LB870" s="16"/>
      <c r="LC870" s="16"/>
      <c r="LD870" s="16"/>
      <c r="LE870" s="16"/>
      <c r="LF870" s="16"/>
      <c r="LG870" s="16"/>
      <c r="LH870" s="16"/>
      <c r="LI870" s="16"/>
      <c r="LJ870" s="16"/>
      <c r="LK870" s="16"/>
      <c r="LL870" s="16"/>
      <c r="LM870" s="16"/>
      <c r="LN870" s="16"/>
      <c r="LO870" s="16"/>
      <c r="LP870" s="16"/>
      <c r="LQ870" s="16"/>
      <c r="LR870" s="16"/>
      <c r="LS870" s="16"/>
      <c r="LT870" s="16"/>
      <c r="LU870" s="16"/>
      <c r="LV870" s="16"/>
      <c r="LW870" s="16"/>
      <c r="LX870" s="16"/>
      <c r="LY870" s="16"/>
      <c r="LZ870" s="16"/>
      <c r="MA870" s="16"/>
      <c r="MB870" s="16"/>
      <c r="MC870" s="16"/>
      <c r="MD870" s="16"/>
      <c r="ME870" s="16"/>
      <c r="MF870" s="16"/>
      <c r="MG870" s="16"/>
      <c r="MH870" s="16"/>
      <c r="MI870" s="16"/>
      <c r="MJ870" s="16"/>
      <c r="MK870" s="16"/>
      <c r="ML870" s="16"/>
      <c r="MM870" s="16"/>
      <c r="MN870" s="16"/>
      <c r="MO870" s="16"/>
      <c r="MP870" s="16"/>
      <c r="MQ870" s="16"/>
      <c r="MR870" s="16"/>
      <c r="MS870" s="16"/>
      <c r="MT870" s="16"/>
      <c r="MU870" s="16"/>
      <c r="MV870" s="16"/>
      <c r="MW870" s="16"/>
      <c r="MX870" s="16"/>
      <c r="MY870" s="16"/>
      <c r="MZ870" s="16"/>
      <c r="NA870" s="16"/>
      <c r="NB870" s="16"/>
      <c r="NC870" s="16"/>
      <c r="ND870" s="16"/>
      <c r="NE870" s="16"/>
      <c r="NF870" s="16"/>
      <c r="NG870" s="16"/>
      <c r="NH870" s="16"/>
      <c r="NI870" s="16"/>
      <c r="NJ870" s="16"/>
      <c r="NK870" s="16"/>
      <c r="NL870" s="16"/>
      <c r="NM870" s="16"/>
      <c r="NN870" s="16"/>
      <c r="NO870" s="16"/>
      <c r="NP870" s="16"/>
      <c r="NQ870" s="16"/>
      <c r="NR870" s="16"/>
      <c r="NS870" s="16"/>
      <c r="NT870" s="16"/>
      <c r="NU870" s="16"/>
      <c r="NV870" s="16"/>
      <c r="NW870" s="16"/>
      <c r="NX870" s="16"/>
      <c r="NY870" s="16"/>
      <c r="NZ870" s="16"/>
      <c r="OA870" s="16"/>
      <c r="OB870" s="16"/>
      <c r="OC870" s="16"/>
      <c r="OD870" s="16"/>
      <c r="OE870" s="16"/>
      <c r="OF870" s="16"/>
      <c r="OG870" s="16"/>
      <c r="OH870" s="16"/>
      <c r="OI870" s="16"/>
      <c r="OJ870" s="16"/>
      <c r="OK870" s="16"/>
      <c r="OL870" s="16"/>
      <c r="OM870" s="16"/>
      <c r="ON870" s="16"/>
      <c r="OO870" s="16"/>
      <c r="OP870" s="16"/>
      <c r="OQ870" s="16"/>
      <c r="OR870" s="16"/>
      <c r="OS870" s="16"/>
      <c r="OT870" s="16"/>
      <c r="OU870" s="16"/>
      <c r="OV870" s="16"/>
      <c r="OW870" s="16"/>
      <c r="OX870" s="16"/>
      <c r="OY870" s="16"/>
      <c r="OZ870" s="16"/>
      <c r="PA870" s="16"/>
      <c r="PB870" s="16"/>
      <c r="PC870" s="16"/>
      <c r="PD870" s="16"/>
      <c r="PE870" s="16"/>
      <c r="PF870" s="16"/>
      <c r="PG870" s="16"/>
      <c r="PH870" s="16"/>
      <c r="PI870" s="16"/>
      <c r="PJ870" s="16"/>
      <c r="PK870" s="16"/>
      <c r="PL870" s="16"/>
      <c r="PM870" s="16"/>
      <c r="PN870" s="16"/>
      <c r="PO870" s="16"/>
      <c r="PP870" s="16"/>
      <c r="PQ870" s="16"/>
      <c r="PR870" s="16"/>
      <c r="PS870" s="16"/>
      <c r="PT870" s="16"/>
      <c r="PU870" s="16"/>
      <c r="PV870" s="16"/>
      <c r="PW870" s="16"/>
      <c r="PX870" s="16"/>
      <c r="PY870" s="16"/>
      <c r="PZ870" s="16"/>
      <c r="QA870" s="16"/>
      <c r="QB870" s="16"/>
      <c r="QC870" s="16"/>
      <c r="QD870" s="16"/>
      <c r="QE870" s="16"/>
      <c r="QF870" s="16"/>
      <c r="QG870" s="16"/>
      <c r="QH870" s="16"/>
      <c r="QI870" s="16"/>
      <c r="QJ870" s="16"/>
      <c r="QK870" s="16"/>
      <c r="QL870" s="16"/>
      <c r="QM870" s="16"/>
      <c r="QN870" s="16"/>
      <c r="QO870" s="16"/>
      <c r="QP870" s="16"/>
      <c r="QQ870" s="16"/>
      <c r="QR870" s="16"/>
      <c r="QS870" s="16"/>
      <c r="QT870" s="16"/>
      <c r="QU870" s="16"/>
      <c r="QV870" s="16"/>
      <c r="QW870" s="16"/>
      <c r="QX870" s="16"/>
      <c r="QY870" s="16"/>
      <c r="QZ870" s="16"/>
      <c r="RA870" s="16"/>
      <c r="RB870" s="16"/>
      <c r="RC870" s="16"/>
      <c r="RD870" s="16"/>
      <c r="RE870" s="16"/>
      <c r="RF870" s="16"/>
      <c r="RG870" s="16"/>
      <c r="RH870" s="16"/>
      <c r="RI870" s="16"/>
      <c r="RJ870" s="16"/>
      <c r="RK870" s="16"/>
      <c r="RL870" s="16"/>
      <c r="RM870" s="16"/>
      <c r="RN870" s="16"/>
      <c r="RO870" s="16"/>
      <c r="RP870" s="16"/>
      <c r="RQ870" s="16"/>
      <c r="RR870" s="16"/>
      <c r="RS870" s="16"/>
      <c r="RT870" s="16"/>
      <c r="RU870" s="16"/>
      <c r="RV870" s="16"/>
      <c r="RW870" s="16"/>
      <c r="RX870" s="16"/>
      <c r="RY870" s="16"/>
      <c r="RZ870" s="16"/>
      <c r="SA870" s="16"/>
      <c r="SB870" s="16"/>
      <c r="SC870" s="16"/>
      <c r="SD870" s="16"/>
      <c r="SE870" s="16"/>
      <c r="SF870" s="16"/>
      <c r="SG870" s="16"/>
      <c r="SH870" s="16"/>
      <c r="SI870" s="16"/>
      <c r="SJ870" s="16"/>
      <c r="SK870" s="16"/>
      <c r="SL870" s="16"/>
      <c r="SM870" s="16"/>
      <c r="SN870" s="16"/>
      <c r="SO870" s="16"/>
      <c r="SP870" s="16"/>
      <c r="SQ870" s="16"/>
      <c r="SR870" s="16"/>
      <c r="SS870" s="16"/>
      <c r="ST870" s="16"/>
      <c r="SU870" s="16"/>
      <c r="SV870" s="16"/>
      <c r="SW870" s="16"/>
      <c r="SX870" s="16"/>
      <c r="SY870" s="16"/>
      <c r="SZ870" s="16"/>
      <c r="TA870" s="16"/>
      <c r="TB870" s="16"/>
      <c r="TC870" s="16"/>
      <c r="TD870" s="16"/>
      <c r="TE870" s="16"/>
      <c r="TF870" s="16"/>
      <c r="TG870" s="16"/>
      <c r="TH870" s="16"/>
      <c r="TI870" s="16"/>
      <c r="TJ870" s="16"/>
      <c r="TK870" s="16"/>
      <c r="TL870" s="16"/>
      <c r="TM870" s="16"/>
      <c r="TN870" s="16"/>
      <c r="TO870" s="16"/>
      <c r="TP870" s="16"/>
      <c r="TQ870" s="16"/>
      <c r="TR870" s="16"/>
      <c r="TS870" s="16"/>
      <c r="TT870" s="16"/>
      <c r="TU870" s="16"/>
      <c r="TV870" s="16"/>
      <c r="TW870" s="16"/>
      <c r="TX870" s="16"/>
      <c r="TY870" s="16"/>
      <c r="TZ870" s="16"/>
      <c r="UA870" s="16"/>
      <c r="UB870" s="16"/>
      <c r="UC870" s="16"/>
      <c r="UD870" s="16"/>
      <c r="UE870" s="16"/>
      <c r="UF870" s="16"/>
      <c r="UG870" s="16"/>
      <c r="UH870" s="16"/>
      <c r="UI870" s="16"/>
      <c r="UJ870" s="16"/>
      <c r="UK870" s="16"/>
      <c r="UL870" s="16"/>
      <c r="UM870" s="16"/>
      <c r="UN870" s="16"/>
      <c r="UO870" s="16"/>
      <c r="UP870" s="16"/>
      <c r="UQ870" s="16"/>
      <c r="UR870" s="16"/>
      <c r="US870" s="16"/>
      <c r="UT870" s="16"/>
      <c r="UU870" s="16"/>
      <c r="UV870" s="16"/>
      <c r="UW870" s="16"/>
      <c r="UX870" s="16"/>
      <c r="UY870" s="16"/>
      <c r="UZ870" s="16"/>
      <c r="VA870" s="16"/>
      <c r="VB870" s="16"/>
      <c r="VC870" s="16"/>
      <c r="VD870" s="16"/>
      <c r="VE870" s="16"/>
      <c r="VF870" s="16"/>
      <c r="VG870" s="16"/>
      <c r="VH870" s="16"/>
      <c r="VI870" s="16"/>
      <c r="VJ870" s="16"/>
      <c r="VK870" s="16"/>
      <c r="VL870" s="16"/>
      <c r="VM870" s="16"/>
      <c r="VN870" s="16"/>
      <c r="VO870" s="16"/>
      <c r="VP870" s="16"/>
      <c r="VQ870" s="16"/>
      <c r="VR870" s="16"/>
      <c r="VS870" s="16"/>
      <c r="VT870" s="16"/>
      <c r="VU870" s="16"/>
      <c r="VV870" s="16"/>
      <c r="VW870" s="16"/>
      <c r="VX870" s="16"/>
      <c r="VY870" s="16"/>
      <c r="VZ870" s="16"/>
      <c r="WA870" s="16"/>
      <c r="WB870" s="16"/>
      <c r="WC870" s="16"/>
      <c r="WD870" s="16"/>
      <c r="WE870" s="16"/>
      <c r="WF870" s="16"/>
      <c r="WG870" s="16"/>
      <c r="WH870" s="16"/>
      <c r="WI870" s="16"/>
      <c r="WJ870" s="16"/>
      <c r="WK870" s="16"/>
      <c r="WL870" s="16"/>
      <c r="WM870" s="16"/>
      <c r="WN870" s="16"/>
      <c r="WO870" s="16"/>
      <c r="WP870" s="16"/>
      <c r="WQ870" s="16"/>
      <c r="WR870" s="16"/>
      <c r="WS870" s="16"/>
      <c r="WT870" s="16"/>
      <c r="WU870" s="16"/>
      <c r="WV870" s="16"/>
      <c r="WW870" s="16"/>
      <c r="WX870" s="16"/>
      <c r="WY870" s="16"/>
      <c r="WZ870" s="16"/>
      <c r="XA870" s="16"/>
      <c r="XB870" s="16"/>
      <c r="XC870" s="16"/>
      <c r="XD870" s="16"/>
      <c r="XE870" s="16"/>
      <c r="XF870" s="16"/>
      <c r="XG870" s="16"/>
      <c r="XH870" s="16"/>
      <c r="XI870" s="16"/>
      <c r="XJ870" s="16"/>
      <c r="XK870" s="16"/>
      <c r="XL870" s="16"/>
      <c r="XM870" s="16"/>
      <c r="XN870" s="16"/>
      <c r="XO870" s="16"/>
      <c r="XP870" s="16"/>
      <c r="XQ870" s="16"/>
      <c r="XR870" s="16"/>
      <c r="XS870" s="16"/>
      <c r="XT870" s="16"/>
      <c r="XU870" s="16"/>
      <c r="XV870" s="16"/>
      <c r="XW870" s="16"/>
      <c r="XX870" s="16"/>
      <c r="XY870" s="16"/>
      <c r="XZ870" s="16"/>
      <c r="YA870" s="16"/>
      <c r="YB870" s="16"/>
      <c r="YC870" s="16"/>
      <c r="YD870" s="16"/>
      <c r="YE870" s="16"/>
      <c r="YF870" s="16"/>
      <c r="YG870" s="16"/>
      <c r="YH870" s="16"/>
      <c r="YI870" s="16"/>
      <c r="YJ870" s="16"/>
      <c r="YK870" s="16"/>
      <c r="YL870" s="16"/>
      <c r="YM870" s="16"/>
      <c r="YN870" s="16"/>
      <c r="YO870" s="16"/>
      <c r="GCN870" s="348"/>
      <c r="GCO870" s="156"/>
      <c r="GCP870" s="156"/>
      <c r="GCQ870" s="156"/>
      <c r="GCR870" s="156"/>
      <c r="GCS870" s="143"/>
      <c r="GCT870" s="143"/>
      <c r="GCU870" s="391"/>
      <c r="GCV870" s="391"/>
      <c r="GCW870" s="391"/>
      <c r="GCX870" s="447"/>
      <c r="GCY870" s="448"/>
      <c r="GCZ870" s="448"/>
      <c r="GDA870" s="448"/>
      <c r="GDB870" s="448"/>
      <c r="GDC870" s="448"/>
      <c r="GDD870" s="448"/>
      <c r="GDE870" s="448"/>
      <c r="GDF870" s="448"/>
      <c r="GDG870" s="391"/>
      <c r="GDH870" s="448"/>
      <c r="GDI870" s="328"/>
      <c r="GDJ870" s="328"/>
      <c r="GDK870" s="328"/>
      <c r="GDL870" s="328"/>
      <c r="GDM870" s="16"/>
      <c r="GDN870" s="16"/>
      <c r="GDO870" s="16"/>
      <c r="GDP870" s="16"/>
      <c r="GDQ870" s="16"/>
      <c r="GDR870" s="16"/>
      <c r="GDS870" s="16"/>
      <c r="GDT870" s="16"/>
      <c r="GDU870" s="16"/>
      <c r="GDV870" s="16"/>
      <c r="GDW870" s="16"/>
      <c r="GDX870" s="16"/>
      <c r="GDY870" s="16"/>
      <c r="GDZ870" s="16"/>
      <c r="GEA870" s="16"/>
      <c r="GEB870" s="16"/>
      <c r="GEC870" s="16"/>
      <c r="GED870" s="16"/>
      <c r="GEE870" s="16"/>
      <c r="GEF870" s="16"/>
      <c r="GEG870" s="16"/>
      <c r="GEH870" s="16"/>
      <c r="GEI870" s="16"/>
      <c r="GEJ870" s="16"/>
      <c r="GEK870" s="16"/>
      <c r="GEL870" s="16"/>
      <c r="GEM870" s="16"/>
      <c r="GEN870" s="16"/>
      <c r="GEO870" s="16"/>
      <c r="GEP870" s="16"/>
      <c r="GEQ870" s="16"/>
      <c r="GER870" s="16"/>
      <c r="GES870" s="16"/>
      <c r="GET870" s="16"/>
      <c r="GEU870" s="16"/>
      <c r="GEV870" s="16"/>
      <c r="GEW870" s="16"/>
      <c r="GEX870" s="16"/>
      <c r="GEY870" s="16"/>
      <c r="GEZ870" s="16"/>
      <c r="GFA870" s="16"/>
      <c r="GFB870" s="16"/>
      <c r="GFC870" s="16"/>
      <c r="GFD870" s="16"/>
      <c r="GFE870" s="16"/>
      <c r="GFF870" s="16"/>
      <c r="GFG870" s="16"/>
      <c r="GFH870" s="16"/>
      <c r="GFI870" s="16"/>
      <c r="GFJ870" s="16"/>
      <c r="GFK870" s="16"/>
      <c r="GFL870" s="16"/>
      <c r="GFM870" s="16"/>
      <c r="GFN870" s="16"/>
      <c r="GFO870" s="16"/>
      <c r="GFP870" s="16"/>
      <c r="GFQ870" s="16"/>
      <c r="GFR870" s="16"/>
      <c r="GFS870" s="16"/>
      <c r="GFT870" s="16"/>
      <c r="GFU870" s="16"/>
      <c r="GFV870" s="16"/>
      <c r="GFW870" s="16"/>
      <c r="GFX870" s="16"/>
      <c r="GFY870" s="16"/>
      <c r="GFZ870" s="16"/>
      <c r="GGA870" s="16"/>
      <c r="GGB870" s="16"/>
      <c r="GGC870" s="16"/>
      <c r="GGD870" s="16"/>
      <c r="GGE870" s="16"/>
      <c r="GGF870" s="16"/>
      <c r="GGG870" s="16"/>
      <c r="GGH870" s="16"/>
      <c r="GGI870" s="16"/>
      <c r="GGJ870" s="16"/>
      <c r="GGK870" s="16"/>
      <c r="GGL870" s="16"/>
      <c r="GGM870" s="16"/>
      <c r="GGN870" s="16"/>
      <c r="GGO870" s="16"/>
      <c r="GGP870" s="16"/>
      <c r="GGQ870" s="16"/>
      <c r="GGR870" s="16"/>
      <c r="GGS870" s="16"/>
      <c r="GGT870" s="16"/>
      <c r="GGU870" s="16"/>
      <c r="GGV870" s="16"/>
      <c r="GGW870" s="16"/>
      <c r="GGX870" s="16"/>
      <c r="GGY870" s="16"/>
      <c r="GGZ870" s="16"/>
      <c r="GHA870" s="16"/>
      <c r="GHB870" s="16"/>
      <c r="GHC870" s="16"/>
      <c r="GHD870" s="16"/>
      <c r="GHE870" s="16"/>
      <c r="GHF870" s="16"/>
      <c r="GHG870" s="16"/>
      <c r="GHH870" s="16"/>
      <c r="GHI870" s="16"/>
      <c r="GHJ870" s="16"/>
      <c r="GHK870" s="16"/>
      <c r="GHL870" s="16"/>
      <c r="GHM870" s="16"/>
      <c r="GHN870" s="16"/>
      <c r="GHO870" s="16"/>
      <c r="GHP870" s="16"/>
      <c r="GHQ870" s="16"/>
      <c r="GHR870" s="16"/>
      <c r="GHS870" s="16"/>
      <c r="GHT870" s="16"/>
      <c r="GHU870" s="16"/>
      <c r="GHV870" s="16"/>
      <c r="GHW870" s="16"/>
      <c r="GHX870" s="16"/>
      <c r="GHY870" s="16"/>
      <c r="GHZ870" s="16"/>
      <c r="GIA870" s="16"/>
      <c r="GIB870" s="16"/>
      <c r="GIC870" s="16"/>
      <c r="GID870" s="16"/>
      <c r="GIE870" s="16"/>
      <c r="GIF870" s="16"/>
      <c r="GIG870" s="16"/>
      <c r="GIH870" s="16"/>
      <c r="GII870" s="16"/>
      <c r="GIJ870" s="16"/>
      <c r="GIK870" s="16"/>
      <c r="GIL870" s="16"/>
      <c r="GIM870" s="16"/>
      <c r="GIN870" s="16"/>
      <c r="GIO870" s="16"/>
      <c r="GIP870" s="16"/>
      <c r="GIQ870" s="16"/>
      <c r="GIR870" s="16"/>
      <c r="GIS870" s="16"/>
      <c r="GIT870" s="16"/>
      <c r="GIU870" s="16"/>
      <c r="GIV870" s="16"/>
      <c r="GIW870" s="16"/>
      <c r="GIX870" s="16"/>
      <c r="GIY870" s="16"/>
      <c r="GIZ870" s="16"/>
      <c r="GJA870" s="16"/>
      <c r="GJB870" s="16"/>
      <c r="GJC870" s="16"/>
      <c r="GJD870" s="16"/>
      <c r="GJE870" s="16"/>
      <c r="GJF870" s="16"/>
      <c r="GJG870" s="16"/>
      <c r="GJH870" s="16"/>
      <c r="GJI870" s="16"/>
      <c r="GJJ870" s="16"/>
      <c r="GJK870" s="16"/>
      <c r="GJL870" s="16"/>
      <c r="GJM870" s="16"/>
      <c r="GJN870" s="16"/>
      <c r="GJO870" s="16"/>
      <c r="GJP870" s="16"/>
      <c r="GJQ870" s="16"/>
      <c r="GJR870" s="16"/>
      <c r="GJS870" s="16"/>
      <c r="GJT870" s="16"/>
      <c r="GJU870" s="16"/>
      <c r="GJV870" s="16"/>
      <c r="GJW870" s="16"/>
      <c r="GJX870" s="16"/>
      <c r="GJY870" s="16"/>
      <c r="GJZ870" s="16"/>
      <c r="GKA870" s="16"/>
      <c r="GKB870" s="16"/>
      <c r="GKC870" s="16"/>
      <c r="GKD870" s="16"/>
      <c r="GKE870" s="16"/>
      <c r="GKF870" s="16"/>
      <c r="GKG870" s="16"/>
      <c r="GKH870" s="16"/>
      <c r="GKI870" s="16"/>
      <c r="GKJ870" s="16"/>
      <c r="GKK870" s="16"/>
      <c r="GKL870" s="16"/>
      <c r="GKM870" s="16"/>
      <c r="GKN870" s="16"/>
      <c r="GKO870" s="16"/>
      <c r="GKP870" s="16"/>
      <c r="GKQ870" s="16"/>
      <c r="GKR870" s="16"/>
      <c r="GKS870" s="16"/>
      <c r="GKT870" s="16"/>
      <c r="GKU870" s="16"/>
      <c r="GKV870" s="16"/>
      <c r="GKW870" s="16"/>
      <c r="GKX870" s="16"/>
      <c r="GKY870" s="16"/>
      <c r="GKZ870" s="16"/>
      <c r="GLA870" s="16"/>
      <c r="GLB870" s="16"/>
      <c r="GLC870" s="16"/>
      <c r="GLD870" s="16"/>
      <c r="GLE870" s="16"/>
      <c r="GLF870" s="16"/>
      <c r="GLG870" s="16"/>
      <c r="GLH870" s="16"/>
      <c r="GLI870" s="16"/>
      <c r="GLJ870" s="16"/>
      <c r="GLK870" s="16"/>
      <c r="GLL870" s="16"/>
      <c r="GLM870" s="16"/>
      <c r="GLN870" s="16"/>
      <c r="GLO870" s="16"/>
      <c r="GLP870" s="16"/>
      <c r="GLQ870" s="16"/>
      <c r="GLR870" s="16"/>
      <c r="GLS870" s="16"/>
      <c r="GLT870" s="16"/>
      <c r="GLU870" s="16"/>
      <c r="GLV870" s="16"/>
      <c r="GLW870" s="16"/>
      <c r="GLX870" s="16"/>
      <c r="GLY870" s="16"/>
      <c r="GLZ870" s="16"/>
      <c r="GMA870" s="16"/>
      <c r="GMB870" s="16"/>
      <c r="GMC870" s="16"/>
      <c r="GMD870" s="16"/>
      <c r="GME870" s="16"/>
      <c r="GMF870" s="16"/>
      <c r="GMG870" s="16"/>
      <c r="GMH870" s="16"/>
      <c r="GMI870" s="16"/>
      <c r="GMJ870" s="16"/>
      <c r="GMK870" s="16"/>
      <c r="GML870" s="16"/>
      <c r="GMM870" s="16"/>
      <c r="GMN870" s="16"/>
      <c r="GMO870" s="16"/>
      <c r="GMP870" s="16"/>
      <c r="GMQ870" s="16"/>
      <c r="GMR870" s="16"/>
      <c r="GMS870" s="16"/>
      <c r="GMT870" s="16"/>
      <c r="GMU870" s="16"/>
      <c r="GMV870" s="16"/>
      <c r="GMW870" s="16"/>
      <c r="GMX870" s="16"/>
      <c r="GMY870" s="16"/>
      <c r="GMZ870" s="16"/>
      <c r="GNA870" s="16"/>
      <c r="GNB870" s="16"/>
      <c r="GNC870" s="16"/>
      <c r="GND870" s="16"/>
      <c r="GNE870" s="16"/>
      <c r="GNF870" s="16"/>
      <c r="GNG870" s="16"/>
      <c r="GNH870" s="16"/>
      <c r="GNI870" s="16"/>
      <c r="GNJ870" s="16"/>
      <c r="GNK870" s="16"/>
      <c r="GNL870" s="16"/>
      <c r="GNM870" s="16"/>
      <c r="GNN870" s="16"/>
      <c r="GNO870" s="16"/>
      <c r="GNP870" s="16"/>
      <c r="GNQ870" s="16"/>
      <c r="GNR870" s="16"/>
      <c r="GNS870" s="16"/>
      <c r="GNT870" s="16"/>
      <c r="GNU870" s="16"/>
      <c r="GNV870" s="16"/>
      <c r="GNW870" s="16"/>
      <c r="GNX870" s="16"/>
      <c r="GNY870" s="16"/>
      <c r="GNZ870" s="16"/>
      <c r="GOA870" s="16"/>
      <c r="GOB870" s="16"/>
      <c r="GOC870" s="16"/>
      <c r="GOD870" s="16"/>
      <c r="GOE870" s="16"/>
      <c r="GOF870" s="16"/>
      <c r="GOG870" s="16"/>
      <c r="GOH870" s="16"/>
      <c r="GOI870" s="16"/>
      <c r="GOJ870" s="16"/>
      <c r="GOK870" s="16"/>
      <c r="GOL870" s="16"/>
      <c r="GOM870" s="16"/>
      <c r="GON870" s="16"/>
      <c r="GOO870" s="16"/>
      <c r="GOP870" s="16"/>
      <c r="GOQ870" s="16"/>
      <c r="GOR870" s="16"/>
      <c r="GOS870" s="16"/>
      <c r="GOT870" s="16"/>
      <c r="GOU870" s="16"/>
      <c r="GOV870" s="16"/>
      <c r="GOW870" s="16"/>
      <c r="GOX870" s="16"/>
      <c r="GOY870" s="16"/>
      <c r="GOZ870" s="16"/>
      <c r="GPA870" s="16"/>
      <c r="GPB870" s="16"/>
      <c r="GPC870" s="16"/>
      <c r="GPD870" s="16"/>
      <c r="GPE870" s="16"/>
      <c r="GPF870" s="16"/>
      <c r="GPG870" s="16"/>
      <c r="GPH870" s="16"/>
      <c r="GPI870" s="16"/>
      <c r="GPJ870" s="16"/>
      <c r="GPK870" s="16"/>
      <c r="GPL870" s="16"/>
      <c r="GPM870" s="16"/>
      <c r="GPN870" s="16"/>
      <c r="GPO870" s="16"/>
      <c r="GPP870" s="16"/>
      <c r="GPQ870" s="16"/>
      <c r="GPR870" s="16"/>
      <c r="GPS870" s="16"/>
      <c r="GPT870" s="16"/>
      <c r="GPU870" s="16"/>
      <c r="GPV870" s="16"/>
      <c r="GPW870" s="16"/>
      <c r="GPX870" s="16"/>
      <c r="GPY870" s="16"/>
      <c r="GPZ870" s="16"/>
      <c r="GQA870" s="16"/>
      <c r="GQB870" s="16"/>
      <c r="GQC870" s="16"/>
      <c r="GQD870" s="16"/>
      <c r="GQE870" s="16"/>
      <c r="GQF870" s="16"/>
      <c r="GQG870" s="16"/>
      <c r="GQH870" s="16"/>
      <c r="GQI870" s="16"/>
      <c r="GQJ870" s="16"/>
      <c r="GQK870" s="16"/>
      <c r="GQL870" s="16"/>
      <c r="GQM870" s="16"/>
      <c r="GQN870" s="16"/>
      <c r="GQO870" s="16"/>
      <c r="GQP870" s="16"/>
      <c r="GQQ870" s="16"/>
      <c r="GQR870" s="16"/>
      <c r="GQS870" s="16"/>
      <c r="GQT870" s="16"/>
      <c r="GQU870" s="16"/>
      <c r="GQV870" s="16"/>
      <c r="GQW870" s="16"/>
      <c r="GQX870" s="16"/>
      <c r="GQY870" s="16"/>
      <c r="GQZ870" s="16"/>
      <c r="GRA870" s="16"/>
      <c r="GRB870" s="16"/>
      <c r="GRC870" s="16"/>
      <c r="GRD870" s="16"/>
      <c r="GRE870" s="16"/>
      <c r="GRF870" s="16"/>
      <c r="GRG870" s="16"/>
      <c r="GRH870" s="16"/>
      <c r="GRI870" s="16"/>
      <c r="GRJ870" s="16"/>
      <c r="GRK870" s="16"/>
      <c r="GRL870" s="16"/>
      <c r="GRM870" s="16"/>
      <c r="GRN870" s="16"/>
      <c r="GRO870" s="16"/>
      <c r="GRP870" s="16"/>
      <c r="GRQ870" s="16"/>
      <c r="GRR870" s="16"/>
      <c r="GRS870" s="16"/>
      <c r="GRT870" s="16"/>
      <c r="GRU870" s="16"/>
      <c r="GRV870" s="16"/>
      <c r="GRW870" s="16"/>
      <c r="GRX870" s="16"/>
      <c r="GRY870" s="16"/>
      <c r="GRZ870" s="16"/>
      <c r="GSA870" s="16"/>
      <c r="GSB870" s="16"/>
      <c r="GSC870" s="16"/>
      <c r="GSD870" s="16"/>
      <c r="GSE870" s="16"/>
      <c r="GSF870" s="16"/>
      <c r="GSG870" s="16"/>
      <c r="GSH870" s="16"/>
      <c r="GSI870" s="16"/>
      <c r="GSJ870" s="16"/>
      <c r="GSK870" s="16"/>
      <c r="GSL870" s="16"/>
      <c r="GSM870" s="16"/>
      <c r="GSN870" s="16"/>
      <c r="GSO870" s="16"/>
      <c r="GSP870" s="16"/>
      <c r="GSQ870" s="16"/>
      <c r="GSR870" s="16"/>
      <c r="GSS870" s="16"/>
      <c r="GST870" s="16"/>
      <c r="GSU870" s="16"/>
      <c r="GSV870" s="16"/>
      <c r="GSW870" s="16"/>
      <c r="GSX870" s="16"/>
      <c r="GSY870" s="16"/>
      <c r="GSZ870" s="16"/>
      <c r="GTA870" s="16"/>
      <c r="GTB870" s="16"/>
      <c r="GTC870" s="16"/>
      <c r="GTD870" s="16"/>
      <c r="GTE870" s="16"/>
      <c r="GTF870" s="16"/>
      <c r="GTG870" s="16"/>
      <c r="GTH870" s="16"/>
      <c r="GTI870" s="16"/>
      <c r="GTJ870" s="16"/>
      <c r="GTK870" s="16"/>
      <c r="GTL870" s="16"/>
      <c r="GTM870" s="16"/>
      <c r="GTN870" s="16"/>
      <c r="GTO870" s="16"/>
      <c r="GTP870" s="16"/>
      <c r="GTQ870" s="16"/>
      <c r="GTR870" s="16"/>
      <c r="GTS870" s="16"/>
      <c r="GTT870" s="16"/>
      <c r="GTU870" s="16"/>
      <c r="GTV870" s="16"/>
      <c r="GTW870" s="16"/>
      <c r="GTX870" s="16"/>
      <c r="GTY870" s="16"/>
      <c r="GTZ870" s="16"/>
      <c r="GUA870" s="16"/>
      <c r="GUB870" s="16"/>
      <c r="GUC870" s="16"/>
      <c r="GUD870" s="16"/>
      <c r="GUE870" s="16"/>
      <c r="GUF870" s="16"/>
      <c r="GUG870" s="16"/>
      <c r="GUH870" s="16"/>
      <c r="GUI870" s="16"/>
      <c r="GUJ870" s="16"/>
      <c r="GUK870" s="16"/>
      <c r="GUL870" s="16"/>
      <c r="GUM870" s="16"/>
      <c r="GUN870" s="16"/>
      <c r="GUO870" s="16"/>
      <c r="GUP870" s="16"/>
      <c r="GUQ870" s="16"/>
      <c r="GUR870" s="16"/>
      <c r="GUS870" s="16"/>
      <c r="GUT870" s="16"/>
      <c r="GUU870" s="16"/>
      <c r="GUV870" s="16"/>
      <c r="GUW870" s="16"/>
      <c r="GUX870" s="16"/>
      <c r="GUY870" s="16"/>
      <c r="GUZ870" s="16"/>
      <c r="GVA870" s="16"/>
      <c r="GVB870" s="16"/>
      <c r="GVC870" s="16"/>
      <c r="GVD870" s="16"/>
      <c r="GVE870" s="16"/>
      <c r="GVF870" s="16"/>
      <c r="GVG870" s="16"/>
      <c r="GVH870" s="16"/>
      <c r="GVI870" s="16"/>
      <c r="GVJ870" s="16"/>
      <c r="GVK870" s="16"/>
      <c r="GVL870" s="16"/>
      <c r="GVM870" s="16"/>
      <c r="GVN870" s="16"/>
      <c r="GVO870" s="16"/>
      <c r="GVP870" s="16"/>
      <c r="GVQ870" s="16"/>
      <c r="GVR870" s="16"/>
      <c r="GVS870" s="16"/>
      <c r="GVT870" s="16"/>
      <c r="GVU870" s="16"/>
      <c r="GVV870" s="16"/>
      <c r="GVW870" s="16"/>
      <c r="GVX870" s="16"/>
      <c r="GVY870" s="16"/>
      <c r="GVZ870" s="16"/>
      <c r="GWA870" s="16"/>
      <c r="GWB870" s="16"/>
      <c r="GWC870" s="16"/>
      <c r="GWD870" s="16"/>
      <c r="GWE870" s="16"/>
      <c r="GWF870" s="16"/>
      <c r="GWG870" s="16"/>
      <c r="GWH870" s="16"/>
      <c r="GWI870" s="16"/>
      <c r="GWJ870" s="16"/>
      <c r="GWK870" s="16"/>
      <c r="GWL870" s="16"/>
      <c r="GWM870" s="16"/>
      <c r="GWN870" s="16"/>
      <c r="GWO870" s="16"/>
      <c r="GWP870" s="16"/>
      <c r="GWQ870" s="16"/>
      <c r="GWR870" s="16"/>
      <c r="GWS870" s="16"/>
      <c r="GWT870" s="16"/>
      <c r="GWU870" s="16"/>
      <c r="GWV870" s="16"/>
      <c r="GWW870" s="16"/>
      <c r="GWX870" s="16"/>
      <c r="GWY870" s="16"/>
      <c r="GWZ870" s="16"/>
      <c r="GXA870" s="16"/>
      <c r="GXB870" s="16"/>
      <c r="GXC870" s="16"/>
      <c r="GXD870" s="16"/>
      <c r="GXE870" s="16"/>
      <c r="GXF870" s="16"/>
      <c r="GXG870" s="16"/>
      <c r="GXH870" s="16"/>
      <c r="GXI870" s="16"/>
      <c r="GXJ870" s="16"/>
      <c r="GXK870" s="16"/>
      <c r="GXL870" s="16"/>
      <c r="GXM870" s="16"/>
      <c r="GXN870" s="16"/>
      <c r="GXO870" s="16"/>
      <c r="GXP870" s="16"/>
      <c r="GXQ870" s="16"/>
      <c r="GXR870" s="16"/>
      <c r="GXS870" s="16"/>
      <c r="GXT870" s="16"/>
      <c r="GXU870" s="16"/>
      <c r="GXV870" s="16"/>
      <c r="GXW870" s="16"/>
      <c r="GXX870" s="16"/>
      <c r="GXY870" s="16"/>
      <c r="GXZ870" s="16"/>
      <c r="GYA870" s="16"/>
      <c r="GYB870" s="16"/>
      <c r="GYC870" s="16"/>
      <c r="GYD870" s="16"/>
      <c r="GYE870" s="16"/>
      <c r="GYF870" s="16"/>
      <c r="GYG870" s="16"/>
      <c r="GYH870" s="16"/>
      <c r="GYI870" s="16"/>
      <c r="GYJ870" s="16"/>
      <c r="GYK870" s="16"/>
      <c r="GYL870" s="16"/>
      <c r="GYM870" s="16"/>
      <c r="GYN870" s="16"/>
      <c r="GYO870" s="16"/>
      <c r="GYP870" s="16"/>
      <c r="GYQ870" s="16"/>
      <c r="GYR870" s="16"/>
      <c r="GYS870" s="16"/>
      <c r="GYT870" s="16"/>
      <c r="GYU870" s="16"/>
      <c r="GYV870" s="16"/>
      <c r="GYW870" s="16"/>
      <c r="GYX870" s="16"/>
      <c r="GYY870" s="16"/>
      <c r="GYZ870" s="16"/>
      <c r="GZA870" s="16"/>
      <c r="GZB870" s="16"/>
      <c r="GZC870" s="16"/>
      <c r="GZD870" s="16"/>
      <c r="GZE870" s="16"/>
      <c r="GZF870" s="16"/>
      <c r="GZG870" s="16"/>
      <c r="GZH870" s="16"/>
      <c r="GZI870" s="16"/>
      <c r="GZJ870" s="16"/>
      <c r="GZK870" s="16"/>
      <c r="GZL870" s="16"/>
      <c r="GZM870" s="16"/>
      <c r="GZN870" s="16"/>
      <c r="GZO870" s="16"/>
      <c r="GZP870" s="16"/>
      <c r="GZQ870" s="16"/>
      <c r="GZR870" s="16"/>
      <c r="GZS870" s="16"/>
      <c r="GZT870" s="16"/>
      <c r="GZU870" s="16"/>
      <c r="GZV870" s="16"/>
      <c r="GZW870" s="16"/>
      <c r="GZX870" s="16"/>
      <c r="GZY870" s="16"/>
      <c r="GZZ870" s="16"/>
      <c r="HAA870" s="16"/>
      <c r="HAB870" s="16"/>
      <c r="HAC870" s="16"/>
      <c r="HAD870" s="16"/>
      <c r="HAE870" s="16"/>
      <c r="HAF870" s="16"/>
      <c r="HAG870" s="16"/>
      <c r="HAH870" s="16"/>
      <c r="HAI870" s="16"/>
      <c r="HAJ870" s="16"/>
      <c r="HAK870" s="16"/>
      <c r="HAL870" s="16"/>
      <c r="HAM870" s="16"/>
      <c r="HAN870" s="16"/>
      <c r="HAO870" s="16"/>
      <c r="HAP870" s="16"/>
      <c r="HAQ870" s="16"/>
      <c r="HAR870" s="16"/>
      <c r="HAS870" s="16"/>
      <c r="HAT870" s="16"/>
      <c r="HAU870" s="16"/>
      <c r="HAV870" s="16"/>
      <c r="HAW870" s="16"/>
      <c r="HAX870" s="16"/>
      <c r="HAY870" s="16"/>
      <c r="HAZ870" s="16"/>
      <c r="HBA870" s="16"/>
      <c r="HBB870" s="16"/>
      <c r="HBC870" s="16"/>
      <c r="HBD870" s="16"/>
      <c r="HBE870" s="16"/>
      <c r="HBF870" s="16"/>
      <c r="HBG870" s="16"/>
      <c r="HBH870" s="16"/>
      <c r="HBI870" s="16"/>
      <c r="HBJ870" s="16"/>
      <c r="HBK870" s="16"/>
      <c r="HBL870" s="16"/>
      <c r="HBM870" s="16"/>
      <c r="HBN870" s="16"/>
      <c r="HBO870" s="16"/>
      <c r="HBP870" s="16"/>
      <c r="HBQ870" s="16"/>
      <c r="HBR870" s="16"/>
      <c r="HBS870" s="16"/>
      <c r="HBT870" s="16"/>
      <c r="HBU870" s="16"/>
      <c r="HBV870" s="16"/>
      <c r="HBW870" s="16"/>
      <c r="HBX870" s="16"/>
      <c r="HBY870" s="16"/>
      <c r="HBZ870" s="16"/>
      <c r="HCA870" s="16"/>
      <c r="HCB870" s="16"/>
    </row>
    <row r="871" spans="1:9582" s="290" customFormat="1" ht="45.75" customHeight="1">
      <c r="A871" s="589">
        <f>1+A870</f>
        <v>869</v>
      </c>
      <c r="B871" s="403" t="s">
        <v>8440</v>
      </c>
      <c r="C871" s="156" t="s">
        <v>8441</v>
      </c>
      <c r="D871" s="156" t="s">
        <v>6934</v>
      </c>
      <c r="E871" s="156">
        <v>45551</v>
      </c>
      <c r="F871" s="156">
        <v>45552</v>
      </c>
      <c r="G871" s="156">
        <v>45646</v>
      </c>
      <c r="H871" s="156" t="s">
        <v>94</v>
      </c>
      <c r="I871" s="156" t="s">
        <v>95</v>
      </c>
      <c r="J871" s="301" t="s">
        <v>8442</v>
      </c>
      <c r="K871" s="251">
        <v>1072664457</v>
      </c>
      <c r="L871" s="156">
        <v>4</v>
      </c>
      <c r="M871" s="156" t="s">
        <v>97</v>
      </c>
      <c r="N871" s="156" t="s">
        <v>5078</v>
      </c>
      <c r="O871" s="156" t="s">
        <v>6113</v>
      </c>
      <c r="P871" s="156" t="s">
        <v>7053</v>
      </c>
      <c r="Q871" s="156" t="s">
        <v>8443</v>
      </c>
      <c r="R871" s="143">
        <f>+G871-F871</f>
        <v>94</v>
      </c>
      <c r="S871" s="134" t="s">
        <v>8444</v>
      </c>
      <c r="T871" s="253">
        <v>13458333</v>
      </c>
      <c r="U871" s="156" t="s">
        <v>8445</v>
      </c>
      <c r="V871" s="253">
        <f>+T871</f>
        <v>13458333</v>
      </c>
      <c r="W871" s="156">
        <v>45551</v>
      </c>
      <c r="X871" s="156" t="s">
        <v>8347</v>
      </c>
      <c r="Y871" s="317">
        <f>+Z871+AA871+AB871</f>
        <v>13458333</v>
      </c>
      <c r="Z871" s="156">
        <v>0</v>
      </c>
      <c r="AA871" s="156">
        <v>0</v>
      </c>
      <c r="AB871" s="156">
        <v>13458333</v>
      </c>
      <c r="AC871" s="156">
        <v>0</v>
      </c>
      <c r="AD871" s="156">
        <v>0</v>
      </c>
      <c r="AE871" s="156">
        <v>13458333</v>
      </c>
      <c r="AF871" s="156">
        <v>0</v>
      </c>
      <c r="AG871" s="156">
        <v>0</v>
      </c>
      <c r="AH871" s="156">
        <v>0</v>
      </c>
      <c r="AI871" s="156">
        <v>0</v>
      </c>
      <c r="AJ871" s="156">
        <v>0</v>
      </c>
      <c r="AK871" s="156" t="s">
        <v>104</v>
      </c>
      <c r="AL871" s="103" t="s">
        <v>8446</v>
      </c>
      <c r="AM871" s="156" t="s">
        <v>7058</v>
      </c>
      <c r="AN871" s="156">
        <v>1072660994</v>
      </c>
      <c r="AO871" s="156" t="s">
        <v>114</v>
      </c>
      <c r="AP871" s="156" t="s">
        <v>114</v>
      </c>
      <c r="AQ871" s="156" t="s">
        <v>114</v>
      </c>
      <c r="AR871" s="156" t="s">
        <v>114</v>
      </c>
      <c r="AS871" s="156" t="s">
        <v>109</v>
      </c>
      <c r="AT871" s="156" t="s">
        <v>109</v>
      </c>
      <c r="AU871" s="156" t="s">
        <v>392</v>
      </c>
      <c r="AV871" s="156"/>
      <c r="AW871" s="156"/>
      <c r="AX871" s="156" t="s">
        <v>109</v>
      </c>
      <c r="AY871" s="156" t="s">
        <v>108</v>
      </c>
      <c r="AZ871" s="156"/>
      <c r="BA871" s="156"/>
      <c r="BB871" s="156"/>
      <c r="BC871" s="156"/>
      <c r="BD871" s="156"/>
      <c r="BE871" s="156"/>
      <c r="BF871" s="156"/>
      <c r="BG871" s="156"/>
      <c r="BH871" s="153">
        <f>T871+BB871</f>
        <v>13458333</v>
      </c>
      <c r="BI871" s="349" t="s">
        <v>113</v>
      </c>
      <c r="BJ871" s="240"/>
      <c r="BK871" s="240" t="s">
        <v>114</v>
      </c>
      <c r="BL871" s="240"/>
      <c r="BM871" s="459"/>
      <c r="BN871" s="156" t="s">
        <v>161</v>
      </c>
      <c r="BO871" s="156">
        <v>32</v>
      </c>
      <c r="BP871" s="156">
        <v>33689</v>
      </c>
      <c r="BQ871" s="156" t="s">
        <v>114</v>
      </c>
      <c r="BR871" s="156" t="s">
        <v>114</v>
      </c>
      <c r="BS871" s="156" t="s">
        <v>114</v>
      </c>
      <c r="BT871" s="156" t="s">
        <v>114</v>
      </c>
      <c r="BU871" s="156" t="s">
        <v>8350</v>
      </c>
      <c r="BV871" s="156">
        <v>3144122186</v>
      </c>
      <c r="BW871" s="156" t="s">
        <v>8447</v>
      </c>
      <c r="BX871" s="156" t="s">
        <v>118</v>
      </c>
      <c r="BY871" s="156" t="s">
        <v>119</v>
      </c>
      <c r="BZ871" s="156">
        <v>69800028442</v>
      </c>
      <c r="CA871" s="391" t="s">
        <v>7581</v>
      </c>
      <c r="CB871" s="391" t="s">
        <v>109</v>
      </c>
      <c r="CC871" s="391" t="s">
        <v>109</v>
      </c>
      <c r="CD871" s="448"/>
      <c r="CE871" s="448"/>
      <c r="CF871" s="448"/>
      <c r="CG871" s="448"/>
      <c r="CH871" s="448"/>
      <c r="CI871" s="448"/>
      <c r="CJ871" s="448"/>
      <c r="CK871" s="448"/>
      <c r="CL871" s="448"/>
      <c r="CM871" s="391" t="s">
        <v>109</v>
      </c>
      <c r="CN871" s="448"/>
      <c r="CO871" s="297"/>
      <c r="CP871" s="297"/>
      <c r="CQ871" s="297"/>
      <c r="CR871" s="297"/>
      <c r="CS871" s="50"/>
      <c r="CT871" s="50"/>
      <c r="CU871" s="50"/>
      <c r="CV871" s="50"/>
      <c r="CW871" s="50"/>
      <c r="CX871" s="50"/>
      <c r="CY871" s="50"/>
      <c r="CZ871" s="50"/>
      <c r="DA871" s="50"/>
      <c r="DB871" s="50"/>
      <c r="DC871" s="50"/>
      <c r="DD871" s="50"/>
      <c r="DE871" s="50"/>
      <c r="DF871" s="50"/>
      <c r="DG871" s="50"/>
      <c r="DH871" s="50"/>
      <c r="DI871" s="50"/>
      <c r="DJ871" s="50"/>
      <c r="DK871" s="50"/>
      <c r="DL871" s="50"/>
      <c r="DM871" s="50"/>
      <c r="DN871" s="50"/>
      <c r="DO871" s="50"/>
      <c r="DP871" s="50"/>
      <c r="DQ871" s="50"/>
      <c r="DR871" s="50"/>
      <c r="DS871" s="50"/>
      <c r="DT871" s="50"/>
      <c r="DU871" s="50"/>
      <c r="DV871" s="50"/>
      <c r="DW871" s="50"/>
      <c r="DX871" s="50"/>
      <c r="DY871" s="50"/>
      <c r="DZ871" s="50"/>
      <c r="EA871" s="50"/>
      <c r="EB871" s="50"/>
      <c r="EC871" s="50"/>
      <c r="ED871" s="50"/>
      <c r="EE871" s="50"/>
      <c r="EF871" s="50"/>
      <c r="EG871" s="50"/>
      <c r="EH871" s="50"/>
      <c r="EI871" s="50"/>
      <c r="EJ871" s="50"/>
      <c r="EK871" s="50"/>
      <c r="EL871" s="50"/>
      <c r="EM871" s="50"/>
      <c r="EN871" s="50"/>
      <c r="EO871" s="50"/>
      <c r="EP871" s="50"/>
      <c r="EQ871" s="50"/>
      <c r="ER871" s="50"/>
      <c r="ES871" s="50"/>
      <c r="ET871" s="50"/>
      <c r="EU871" s="50"/>
      <c r="EV871" s="50"/>
      <c r="EW871" s="50"/>
      <c r="EX871" s="50"/>
      <c r="EY871" s="50"/>
      <c r="EZ871" s="50"/>
      <c r="FA871" s="50"/>
      <c r="FB871" s="50"/>
      <c r="FC871" s="50"/>
      <c r="FD871" s="50"/>
      <c r="FE871" s="50"/>
      <c r="FF871" s="50"/>
      <c r="FG871" s="50"/>
      <c r="FH871" s="50"/>
      <c r="FI871" s="50"/>
      <c r="FJ871" s="50"/>
      <c r="FK871" s="50"/>
      <c r="FL871" s="50"/>
      <c r="FM871" s="50"/>
      <c r="FN871" s="50"/>
      <c r="FO871" s="50"/>
      <c r="FP871" s="50"/>
      <c r="FQ871" s="50"/>
      <c r="FR871" s="50"/>
      <c r="FS871" s="50"/>
      <c r="FT871" s="50"/>
      <c r="FU871" s="50"/>
      <c r="FV871" s="50"/>
      <c r="FW871" s="50"/>
      <c r="FX871" s="50"/>
      <c r="FY871" s="50"/>
      <c r="FZ871" s="50"/>
      <c r="GA871" s="50"/>
      <c r="GB871" s="50"/>
      <c r="GC871" s="50"/>
      <c r="GD871" s="50"/>
      <c r="GE871" s="50"/>
      <c r="GF871" s="50"/>
      <c r="GG871" s="50"/>
      <c r="GH871" s="50"/>
      <c r="GI871" s="50"/>
      <c r="GJ871" s="50"/>
      <c r="GK871" s="50"/>
      <c r="GL871" s="50"/>
      <c r="GM871" s="50"/>
      <c r="GN871" s="50"/>
      <c r="GO871" s="50"/>
      <c r="GP871" s="50"/>
      <c r="GQ871" s="50"/>
      <c r="GR871" s="50"/>
      <c r="GS871" s="50"/>
      <c r="GT871" s="50"/>
      <c r="GU871" s="50"/>
      <c r="GV871" s="16"/>
      <c r="GW871" s="16"/>
      <c r="GX871" s="16"/>
      <c r="GY871" s="16"/>
      <c r="GZ871" s="16"/>
      <c r="HA871" s="16"/>
      <c r="HB871" s="16"/>
      <c r="HC871" s="16"/>
      <c r="HD871" s="16"/>
      <c r="HE871" s="16"/>
      <c r="HF871" s="16"/>
      <c r="HG871" s="16"/>
      <c r="HH871" s="16"/>
      <c r="HI871" s="16"/>
      <c r="HJ871" s="16"/>
      <c r="HK871" s="16"/>
      <c r="HL871" s="16"/>
      <c r="HM871" s="16"/>
      <c r="HN871" s="16"/>
      <c r="HO871" s="16"/>
      <c r="HP871" s="16"/>
      <c r="HQ871" s="16"/>
      <c r="HR871" s="16"/>
      <c r="HS871" s="16"/>
      <c r="HT871" s="16"/>
      <c r="HU871" s="16"/>
      <c r="HV871" s="16"/>
      <c r="HW871" s="16"/>
      <c r="HX871" s="16"/>
      <c r="HY871" s="16"/>
      <c r="HZ871" s="16"/>
      <c r="IA871" s="16"/>
      <c r="IB871" s="16"/>
      <c r="IC871" s="16"/>
      <c r="ID871" s="16"/>
      <c r="IE871" s="16"/>
      <c r="IF871" s="16"/>
      <c r="IG871" s="16"/>
      <c r="IH871" s="16"/>
      <c r="II871" s="16"/>
      <c r="IJ871" s="16"/>
      <c r="IK871" s="16"/>
      <c r="IL871" s="16"/>
      <c r="IM871" s="16"/>
      <c r="IN871" s="16"/>
      <c r="IO871" s="16"/>
      <c r="IP871" s="16"/>
      <c r="IQ871" s="16"/>
      <c r="IR871" s="16"/>
      <c r="IS871" s="16"/>
      <c r="IT871" s="16"/>
      <c r="IU871" s="16"/>
      <c r="IV871" s="16"/>
      <c r="IW871" s="16"/>
      <c r="IX871" s="16"/>
      <c r="IY871" s="16"/>
      <c r="IZ871" s="16"/>
      <c r="JA871" s="16"/>
      <c r="JB871" s="16"/>
      <c r="JC871" s="16"/>
      <c r="JD871" s="16"/>
      <c r="JE871" s="16"/>
      <c r="JF871" s="16"/>
      <c r="JG871" s="16"/>
      <c r="JH871" s="16"/>
      <c r="JI871" s="16"/>
      <c r="JJ871" s="16"/>
      <c r="JK871" s="16"/>
      <c r="JL871" s="16"/>
      <c r="JM871" s="16"/>
      <c r="JN871" s="16"/>
      <c r="JO871" s="16"/>
      <c r="JP871" s="16"/>
      <c r="JQ871" s="16"/>
      <c r="JR871" s="16"/>
      <c r="JS871" s="16"/>
      <c r="JT871" s="16"/>
      <c r="JU871" s="16"/>
      <c r="JV871" s="16"/>
      <c r="JW871" s="16"/>
      <c r="JX871" s="16"/>
      <c r="JY871" s="16"/>
      <c r="JZ871" s="16"/>
      <c r="KA871" s="16"/>
      <c r="KB871" s="16"/>
      <c r="KC871" s="16"/>
      <c r="KD871" s="16"/>
      <c r="KE871" s="16"/>
      <c r="KF871" s="16"/>
      <c r="KG871" s="16"/>
      <c r="KH871" s="16"/>
      <c r="KI871" s="16"/>
      <c r="KJ871" s="16"/>
      <c r="KK871" s="16"/>
      <c r="KL871" s="16"/>
      <c r="KM871" s="16"/>
      <c r="KN871" s="16"/>
      <c r="KO871" s="16"/>
      <c r="KP871" s="16"/>
      <c r="KQ871" s="16"/>
      <c r="KR871" s="16"/>
      <c r="KS871" s="16"/>
      <c r="KT871" s="16"/>
      <c r="KU871" s="16"/>
      <c r="KV871" s="16"/>
      <c r="KW871" s="16"/>
      <c r="KX871" s="16"/>
      <c r="KY871" s="16"/>
      <c r="KZ871" s="16"/>
      <c r="LA871" s="16"/>
      <c r="LB871" s="16"/>
      <c r="LC871" s="16"/>
      <c r="LD871" s="16"/>
      <c r="LE871" s="16"/>
      <c r="LF871" s="16"/>
      <c r="LG871" s="16"/>
      <c r="LH871" s="16"/>
      <c r="LI871" s="16"/>
      <c r="LJ871" s="16"/>
      <c r="LK871" s="16"/>
      <c r="LL871" s="16"/>
      <c r="LM871" s="16"/>
      <c r="LN871" s="16"/>
      <c r="LO871" s="16"/>
      <c r="LP871" s="16"/>
      <c r="LQ871" s="16"/>
      <c r="LR871" s="16"/>
      <c r="LS871" s="16"/>
      <c r="LT871" s="16"/>
      <c r="LU871" s="16"/>
      <c r="LV871" s="16"/>
      <c r="LW871" s="16"/>
      <c r="LX871" s="16"/>
      <c r="LY871" s="16"/>
      <c r="LZ871" s="16"/>
      <c r="MA871" s="16"/>
      <c r="MB871" s="16"/>
      <c r="MC871" s="16"/>
      <c r="MD871" s="16"/>
      <c r="ME871" s="16"/>
      <c r="MF871" s="16"/>
      <c r="MG871" s="16"/>
      <c r="MH871" s="16"/>
      <c r="MI871" s="16"/>
      <c r="MJ871" s="16"/>
      <c r="MK871" s="16"/>
      <c r="ML871" s="16"/>
      <c r="MM871" s="16"/>
      <c r="MN871" s="16"/>
      <c r="MO871" s="16"/>
      <c r="MP871" s="16"/>
      <c r="MQ871" s="16"/>
      <c r="MR871" s="16"/>
      <c r="MS871" s="16"/>
      <c r="MT871" s="16"/>
      <c r="MU871" s="16"/>
      <c r="MV871" s="16"/>
      <c r="MW871" s="16"/>
      <c r="MX871" s="16"/>
      <c r="MY871" s="16"/>
      <c r="MZ871" s="16"/>
      <c r="NA871" s="16"/>
      <c r="NB871" s="16"/>
      <c r="NC871" s="16"/>
      <c r="ND871" s="16"/>
      <c r="NE871" s="16"/>
      <c r="NF871" s="16"/>
      <c r="NG871" s="16"/>
      <c r="NH871" s="16"/>
      <c r="NI871" s="16"/>
      <c r="NJ871" s="16"/>
      <c r="NK871" s="16"/>
      <c r="NL871" s="16"/>
      <c r="NM871" s="16"/>
      <c r="NN871" s="16"/>
      <c r="NO871" s="16"/>
      <c r="NP871" s="16"/>
      <c r="NQ871" s="16"/>
      <c r="NR871" s="16"/>
      <c r="NS871" s="16"/>
      <c r="NT871" s="16"/>
      <c r="NU871" s="16"/>
      <c r="NV871" s="16"/>
      <c r="NW871" s="16"/>
      <c r="NX871" s="16"/>
      <c r="NY871" s="16"/>
      <c r="NZ871" s="16"/>
      <c r="OA871" s="16"/>
      <c r="OB871" s="16"/>
      <c r="OC871" s="16"/>
      <c r="OD871" s="16"/>
      <c r="OE871" s="16"/>
      <c r="OF871" s="16"/>
      <c r="OG871" s="16"/>
      <c r="OH871" s="16"/>
      <c r="OI871" s="16"/>
      <c r="OJ871" s="16"/>
      <c r="OK871" s="16"/>
      <c r="OL871" s="16"/>
      <c r="OM871" s="16"/>
      <c r="ON871" s="16"/>
      <c r="OO871" s="16"/>
      <c r="OP871" s="16"/>
      <c r="OQ871" s="16"/>
      <c r="OR871" s="16"/>
      <c r="OS871" s="16"/>
      <c r="OT871" s="16"/>
      <c r="OU871" s="16"/>
      <c r="OV871" s="16"/>
      <c r="OW871" s="16"/>
      <c r="OX871" s="16"/>
      <c r="OY871" s="16"/>
      <c r="OZ871" s="16"/>
      <c r="PA871" s="16"/>
      <c r="PB871" s="16"/>
      <c r="PC871" s="16"/>
      <c r="PD871" s="16"/>
      <c r="PE871" s="16"/>
      <c r="PF871" s="16"/>
      <c r="PG871" s="16"/>
      <c r="PH871" s="16"/>
      <c r="PI871" s="16"/>
      <c r="PJ871" s="16"/>
      <c r="PK871" s="16"/>
      <c r="PL871" s="16"/>
      <c r="PM871" s="16"/>
      <c r="PN871" s="16"/>
      <c r="PO871" s="16"/>
      <c r="PP871" s="16"/>
      <c r="PQ871" s="16"/>
      <c r="PR871" s="16"/>
      <c r="PS871" s="16"/>
      <c r="PT871" s="16"/>
      <c r="PU871" s="16"/>
      <c r="PV871" s="16"/>
      <c r="PW871" s="16"/>
      <c r="PX871" s="16"/>
      <c r="PY871" s="16"/>
      <c r="PZ871" s="16"/>
      <c r="QA871" s="16"/>
      <c r="QB871" s="16"/>
      <c r="QC871" s="16"/>
      <c r="QD871" s="16"/>
      <c r="QE871" s="16"/>
      <c r="QF871" s="16"/>
      <c r="QG871" s="16"/>
      <c r="QH871" s="16"/>
      <c r="QI871" s="16"/>
      <c r="QJ871" s="16"/>
      <c r="QK871" s="16"/>
      <c r="QL871" s="16"/>
      <c r="QM871" s="16"/>
      <c r="QN871" s="16"/>
      <c r="QO871" s="16"/>
      <c r="QP871" s="16"/>
      <c r="QQ871" s="16"/>
      <c r="QR871" s="16"/>
      <c r="QS871" s="16"/>
      <c r="QT871" s="16"/>
      <c r="QU871" s="16"/>
      <c r="QV871" s="16"/>
      <c r="QW871" s="16"/>
      <c r="QX871" s="16"/>
      <c r="QY871" s="16"/>
      <c r="QZ871" s="16"/>
      <c r="RA871" s="16"/>
      <c r="RB871" s="16"/>
      <c r="RC871" s="16"/>
      <c r="RD871" s="16"/>
      <c r="RE871" s="16"/>
      <c r="RF871" s="16"/>
      <c r="RG871" s="16"/>
      <c r="RH871" s="16"/>
      <c r="RI871" s="16"/>
      <c r="RJ871" s="16"/>
      <c r="RK871" s="16"/>
      <c r="RL871" s="16"/>
      <c r="RM871" s="16"/>
      <c r="RN871" s="16"/>
      <c r="RO871" s="16"/>
      <c r="RP871" s="16"/>
      <c r="RQ871" s="16"/>
      <c r="RR871" s="16"/>
      <c r="RS871" s="16"/>
      <c r="RT871" s="16"/>
      <c r="RU871" s="16"/>
      <c r="RV871" s="16"/>
      <c r="RW871" s="16"/>
      <c r="RX871" s="16"/>
      <c r="RY871" s="16"/>
      <c r="RZ871" s="16"/>
      <c r="SA871" s="16"/>
      <c r="SB871" s="16"/>
      <c r="SC871" s="16"/>
      <c r="SD871" s="16"/>
      <c r="SE871" s="16"/>
      <c r="SF871" s="16"/>
      <c r="SG871" s="16"/>
      <c r="SH871" s="16"/>
      <c r="SI871" s="16"/>
      <c r="SJ871" s="16"/>
      <c r="SK871" s="16"/>
      <c r="SL871" s="16"/>
      <c r="SM871" s="16"/>
      <c r="SN871" s="16"/>
      <c r="SO871" s="16"/>
      <c r="SP871" s="16"/>
      <c r="SQ871" s="16"/>
      <c r="SR871" s="16"/>
      <c r="SS871" s="16"/>
      <c r="ST871" s="16"/>
      <c r="SU871" s="16"/>
      <c r="SV871" s="16"/>
      <c r="SW871" s="16"/>
      <c r="SX871" s="16"/>
      <c r="SY871" s="16"/>
      <c r="SZ871" s="16"/>
      <c r="TA871" s="16"/>
      <c r="TB871" s="16"/>
      <c r="TC871" s="16"/>
      <c r="TD871" s="16"/>
      <c r="TE871" s="16"/>
      <c r="TF871" s="16"/>
      <c r="TG871" s="16"/>
      <c r="TH871" s="16"/>
      <c r="TI871" s="16"/>
      <c r="TJ871" s="16"/>
      <c r="TK871" s="16"/>
      <c r="TL871" s="16"/>
      <c r="TM871" s="16"/>
      <c r="TN871" s="16"/>
      <c r="TO871" s="16"/>
      <c r="TP871" s="16"/>
      <c r="TQ871" s="16"/>
      <c r="TR871" s="16"/>
      <c r="TS871" s="16"/>
      <c r="TT871" s="16"/>
      <c r="TU871" s="16"/>
      <c r="TV871" s="16"/>
      <c r="TW871" s="16"/>
      <c r="TX871" s="16"/>
      <c r="TY871" s="16"/>
      <c r="TZ871" s="16"/>
      <c r="UA871" s="16"/>
      <c r="UB871" s="16"/>
      <c r="UC871" s="16"/>
      <c r="UD871" s="16"/>
      <c r="UE871" s="16"/>
      <c r="UF871" s="16"/>
      <c r="UG871" s="16"/>
      <c r="UH871" s="16"/>
      <c r="UI871" s="16"/>
      <c r="UJ871" s="16"/>
      <c r="UK871" s="16"/>
      <c r="UL871" s="16"/>
      <c r="UM871" s="16"/>
      <c r="UN871" s="16"/>
      <c r="UO871" s="16"/>
      <c r="UP871" s="16"/>
      <c r="UQ871" s="16"/>
      <c r="UR871" s="16"/>
      <c r="US871" s="16"/>
      <c r="UT871" s="16"/>
      <c r="UU871" s="16"/>
      <c r="UV871" s="16"/>
      <c r="UW871" s="16"/>
      <c r="UX871" s="16"/>
      <c r="UY871" s="16"/>
      <c r="UZ871" s="16"/>
      <c r="VA871" s="16"/>
      <c r="VB871" s="16"/>
      <c r="VC871" s="16"/>
      <c r="VD871" s="16"/>
      <c r="VE871" s="16"/>
      <c r="VF871" s="16"/>
      <c r="VG871" s="16"/>
      <c r="VH871" s="16"/>
      <c r="VI871" s="16"/>
      <c r="VJ871" s="16"/>
      <c r="VK871" s="16"/>
      <c r="VL871" s="16"/>
      <c r="VM871" s="16"/>
      <c r="VN871" s="16"/>
      <c r="VO871" s="16"/>
      <c r="VP871" s="16"/>
      <c r="VQ871" s="16"/>
      <c r="VR871" s="16"/>
      <c r="VS871" s="16"/>
      <c r="VT871" s="16"/>
      <c r="VU871" s="16"/>
      <c r="VV871" s="16"/>
      <c r="VW871" s="16"/>
      <c r="VX871" s="16"/>
      <c r="VY871" s="16"/>
      <c r="VZ871" s="16"/>
      <c r="WA871" s="16"/>
      <c r="WB871" s="16"/>
      <c r="WC871" s="16"/>
      <c r="WD871" s="16"/>
      <c r="WE871" s="16"/>
      <c r="WF871" s="16"/>
      <c r="WG871" s="16"/>
      <c r="WH871" s="16"/>
      <c r="WI871" s="16"/>
      <c r="WJ871" s="16"/>
      <c r="WK871" s="16"/>
      <c r="WL871" s="16"/>
      <c r="WM871" s="16"/>
      <c r="WN871" s="16"/>
      <c r="WO871" s="16"/>
      <c r="WP871" s="16"/>
      <c r="WQ871" s="16"/>
      <c r="WR871" s="16"/>
      <c r="WS871" s="16"/>
      <c r="WT871" s="16"/>
      <c r="WU871" s="16"/>
      <c r="WV871" s="16"/>
      <c r="WW871" s="16"/>
      <c r="WX871" s="16"/>
      <c r="WY871" s="16"/>
      <c r="WZ871" s="16"/>
      <c r="XA871" s="16"/>
      <c r="XB871" s="16"/>
      <c r="XC871" s="16"/>
      <c r="XD871" s="16"/>
      <c r="XE871" s="16"/>
      <c r="XF871" s="16"/>
      <c r="XG871" s="16"/>
      <c r="XH871" s="16"/>
      <c r="XI871" s="16"/>
      <c r="XJ871" s="16"/>
      <c r="XK871" s="16"/>
      <c r="XL871" s="16"/>
      <c r="XM871" s="16"/>
      <c r="XN871" s="16"/>
      <c r="XO871" s="16"/>
      <c r="XP871" s="16"/>
      <c r="XQ871" s="16"/>
      <c r="XR871" s="16"/>
      <c r="XS871" s="16"/>
      <c r="XT871" s="16"/>
      <c r="XU871" s="16"/>
      <c r="XV871" s="16"/>
      <c r="XW871" s="16"/>
      <c r="XX871" s="16"/>
      <c r="XY871" s="16"/>
      <c r="XZ871" s="16"/>
      <c r="YA871" s="16"/>
      <c r="YB871" s="16"/>
      <c r="YC871" s="16"/>
      <c r="YD871" s="16"/>
      <c r="YE871" s="16"/>
      <c r="YF871" s="16"/>
      <c r="YG871" s="16"/>
      <c r="YH871" s="16"/>
      <c r="YI871" s="16"/>
      <c r="YJ871" s="16"/>
      <c r="YK871" s="16"/>
      <c r="YL871" s="16"/>
      <c r="YM871" s="16"/>
      <c r="YN871" s="16"/>
      <c r="YO871" s="16"/>
      <c r="YP871" s="16"/>
      <c r="YQ871" s="16"/>
      <c r="YR871" s="16"/>
      <c r="YS871" s="16"/>
      <c r="YT871" s="16"/>
      <c r="YU871" s="16"/>
      <c r="YV871" s="16"/>
      <c r="YW871" s="16"/>
      <c r="YX871" s="16"/>
      <c r="YY871" s="16"/>
      <c r="YZ871" s="16"/>
      <c r="ZA871" s="16"/>
      <c r="ZB871" s="16"/>
      <c r="ZC871" s="16"/>
      <c r="ZD871" s="16"/>
      <c r="ZE871" s="16"/>
      <c r="ZF871" s="16"/>
      <c r="ZG871" s="16"/>
      <c r="ZH871" s="16"/>
      <c r="ZI871" s="16"/>
      <c r="ZJ871" s="16"/>
      <c r="ZK871" s="16"/>
      <c r="ZL871" s="16"/>
      <c r="ZM871" s="16"/>
      <c r="ZN871" s="16"/>
      <c r="ZO871" s="16"/>
      <c r="ZP871" s="16"/>
      <c r="ZQ871" s="16"/>
      <c r="ZR871" s="16"/>
      <c r="ZS871" s="16"/>
      <c r="ZT871" s="16"/>
      <c r="ZU871" s="16"/>
      <c r="ZV871" s="16"/>
      <c r="ZW871" s="16"/>
      <c r="ZX871" s="16"/>
      <c r="ZY871" s="16"/>
      <c r="ZZ871" s="16"/>
      <c r="AAA871" s="16"/>
      <c r="AAB871" s="16"/>
      <c r="AAC871" s="16"/>
      <c r="AAD871" s="16"/>
      <c r="AAE871" s="16"/>
      <c r="AAF871" s="16"/>
      <c r="AAG871" s="16"/>
      <c r="AAH871" s="16"/>
      <c r="AAI871" s="16"/>
      <c r="AAJ871" s="16"/>
      <c r="AAK871" s="16"/>
      <c r="AAL871" s="16"/>
      <c r="AAM871" s="16"/>
      <c r="AAN871" s="16"/>
      <c r="AAO871" s="16"/>
      <c r="AAP871" s="16"/>
      <c r="AAQ871" s="16"/>
      <c r="AAR871" s="16"/>
      <c r="AAS871" s="16"/>
      <c r="AAT871" s="16"/>
      <c r="AAU871" s="16"/>
      <c r="AAV871" s="16"/>
      <c r="AAW871" s="16"/>
      <c r="AAX871" s="16"/>
      <c r="AAY871" s="16"/>
      <c r="AAZ871" s="16"/>
      <c r="ABA871" s="16"/>
      <c r="ABB871" s="16"/>
      <c r="ABC871" s="16"/>
      <c r="ABD871" s="16"/>
      <c r="ABE871" s="16"/>
      <c r="ABF871" s="16"/>
      <c r="ABG871" s="16"/>
      <c r="ABH871" s="16"/>
    </row>
    <row r="872" spans="1:9582" s="50" customFormat="1" ht="45.75" customHeight="1">
      <c r="A872" s="589">
        <f>1+A871</f>
        <v>870</v>
      </c>
      <c r="B872" s="403" t="s">
        <v>8448</v>
      </c>
      <c r="C872" s="156" t="s">
        <v>8449</v>
      </c>
      <c r="D872" s="560" t="s">
        <v>645</v>
      </c>
      <c r="E872" s="156">
        <v>45551</v>
      </c>
      <c r="F872" s="564">
        <v>45553</v>
      </c>
      <c r="G872" s="564">
        <v>45646</v>
      </c>
      <c r="H872" s="560" t="s">
        <v>94</v>
      </c>
      <c r="I872" s="560" t="s">
        <v>180</v>
      </c>
      <c r="J872" s="301" t="s">
        <v>8450</v>
      </c>
      <c r="K872" s="544">
        <v>80398809</v>
      </c>
      <c r="L872" s="560">
        <v>0</v>
      </c>
      <c r="M872" s="560" t="s">
        <v>97</v>
      </c>
      <c r="N872" s="560" t="s">
        <v>5078</v>
      </c>
      <c r="O872" s="560" t="s">
        <v>99</v>
      </c>
      <c r="P872" s="560" t="s">
        <v>8248</v>
      </c>
      <c r="Q872" s="560" t="s">
        <v>8443</v>
      </c>
      <c r="R872" s="547">
        <f>+G872-F872</f>
        <v>93</v>
      </c>
      <c r="S872" s="540" t="s">
        <v>8249</v>
      </c>
      <c r="T872" s="548">
        <v>9500000</v>
      </c>
      <c r="U872" s="560" t="s">
        <v>8451</v>
      </c>
      <c r="V872" s="548">
        <f>+T872</f>
        <v>9500000</v>
      </c>
      <c r="W872" s="560">
        <v>45551</v>
      </c>
      <c r="X872" s="560" t="s">
        <v>103</v>
      </c>
      <c r="Y872" s="565">
        <f>+Z872+AA872+AB872</f>
        <v>9500000</v>
      </c>
      <c r="Z872" s="560">
        <v>9500000</v>
      </c>
      <c r="AA872" s="560">
        <v>0</v>
      </c>
      <c r="AB872" s="560">
        <v>0</v>
      </c>
      <c r="AC872" s="560">
        <v>0</v>
      </c>
      <c r="AD872" s="560">
        <v>0</v>
      </c>
      <c r="AE872" s="560">
        <v>0</v>
      </c>
      <c r="AF872" s="560">
        <v>0</v>
      </c>
      <c r="AG872" s="560">
        <v>0</v>
      </c>
      <c r="AH872" s="560">
        <v>0</v>
      </c>
      <c r="AI872" s="560">
        <v>0</v>
      </c>
      <c r="AJ872" s="560">
        <v>0</v>
      </c>
      <c r="AK872" s="560" t="s">
        <v>104</v>
      </c>
      <c r="AL872" s="557" t="s">
        <v>8452</v>
      </c>
      <c r="AM872" s="560" t="s">
        <v>7116</v>
      </c>
      <c r="AN872" s="560">
        <v>35472453</v>
      </c>
      <c r="AO872" s="560" t="s">
        <v>114</v>
      </c>
      <c r="AP872" s="560" t="s">
        <v>114</v>
      </c>
      <c r="AQ872" s="560" t="s">
        <v>114</v>
      </c>
      <c r="AR872" s="560" t="s">
        <v>114</v>
      </c>
      <c r="AS872" s="560" t="s">
        <v>109</v>
      </c>
      <c r="AT872" s="560" t="s">
        <v>109</v>
      </c>
      <c r="AU872" s="560" t="s">
        <v>392</v>
      </c>
      <c r="AV872" s="560"/>
      <c r="AW872" s="560"/>
      <c r="AX872" s="560" t="s">
        <v>109</v>
      </c>
      <c r="AY872" s="560" t="s">
        <v>108</v>
      </c>
      <c r="AZ872" s="560"/>
      <c r="BA872" s="560"/>
      <c r="BB872" s="560"/>
      <c r="BC872" s="560"/>
      <c r="BD872" s="560"/>
      <c r="BE872" s="560"/>
      <c r="BF872" s="560"/>
      <c r="BG872" s="560"/>
      <c r="BH872" s="562">
        <f>T872+BB872</f>
        <v>9500000</v>
      </c>
      <c r="BI872" s="349" t="s">
        <v>113</v>
      </c>
      <c r="BJ872" s="560"/>
      <c r="BK872" s="560" t="s">
        <v>114</v>
      </c>
      <c r="BL872" s="560"/>
      <c r="BM872" s="166"/>
      <c r="BN872" s="560" t="s">
        <v>917</v>
      </c>
      <c r="BO872" s="560">
        <f>2024-1966</f>
        <v>58</v>
      </c>
      <c r="BP872" s="560">
        <v>37475</v>
      </c>
      <c r="BQ872" s="560" t="s">
        <v>114</v>
      </c>
      <c r="BR872" s="560" t="s">
        <v>114</v>
      </c>
      <c r="BS872" s="560" t="s">
        <v>114</v>
      </c>
      <c r="BT872" s="560" t="s">
        <v>114</v>
      </c>
      <c r="BU872" s="560" t="s">
        <v>2471</v>
      </c>
      <c r="BV872" s="560">
        <v>3168781351</v>
      </c>
      <c r="BW872" s="560" t="s">
        <v>4634</v>
      </c>
      <c r="BX872" s="560" t="s">
        <v>881</v>
      </c>
      <c r="BY872" s="560" t="s">
        <v>119</v>
      </c>
      <c r="BZ872" s="560">
        <v>94691704933</v>
      </c>
      <c r="CA872" s="157" t="s">
        <v>7581</v>
      </c>
      <c r="CB872" s="157" t="s">
        <v>109</v>
      </c>
      <c r="CC872" s="157" t="s">
        <v>109</v>
      </c>
      <c r="CD872" s="358" t="s">
        <v>109</v>
      </c>
      <c r="CE872" s="156"/>
      <c r="CF872" s="156"/>
      <c r="CG872" s="156"/>
      <c r="CH872" s="156"/>
      <c r="CI872" s="156"/>
      <c r="CJ872" s="156"/>
      <c r="CK872" s="156"/>
      <c r="CL872" s="156"/>
      <c r="CM872" s="157" t="s">
        <v>109</v>
      </c>
      <c r="CN872" s="156"/>
      <c r="CO872" s="297"/>
    </row>
    <row r="873" spans="1:9582" s="50" customFormat="1" ht="45.75" customHeight="1">
      <c r="A873" s="571">
        <f>1+A872</f>
        <v>871</v>
      </c>
      <c r="B873" s="218" t="s">
        <v>8453</v>
      </c>
      <c r="C873" s="201" t="s">
        <v>8454</v>
      </c>
      <c r="D873" s="205" t="s">
        <v>645</v>
      </c>
      <c r="E873" s="202">
        <v>45551</v>
      </c>
      <c r="F873" s="203">
        <v>45552</v>
      </c>
      <c r="G873" s="203">
        <v>45646</v>
      </c>
      <c r="H873" s="201" t="s">
        <v>94</v>
      </c>
      <c r="I873" s="206" t="s">
        <v>95</v>
      </c>
      <c r="J873" s="201" t="s">
        <v>8455</v>
      </c>
      <c r="K873" s="271">
        <v>1072716642</v>
      </c>
      <c r="L873" s="201">
        <v>5</v>
      </c>
      <c r="M873" s="272" t="s">
        <v>97</v>
      </c>
      <c r="N873" s="208" t="s">
        <v>5078</v>
      </c>
      <c r="O873" s="218" t="s">
        <v>99</v>
      </c>
      <c r="P873" s="201" t="s">
        <v>8456</v>
      </c>
      <c r="Q873" s="201" t="s">
        <v>8457</v>
      </c>
      <c r="R873" s="210">
        <f>+G873-F873</f>
        <v>94</v>
      </c>
      <c r="S873" s="201" t="s">
        <v>7815</v>
      </c>
      <c r="T873" s="273">
        <v>10666667</v>
      </c>
      <c r="U873" s="274" t="s">
        <v>8458</v>
      </c>
      <c r="V873" s="273">
        <f>+T873</f>
        <v>10666667</v>
      </c>
      <c r="W873" s="275">
        <v>45551</v>
      </c>
      <c r="X873" s="276" t="s">
        <v>103</v>
      </c>
      <c r="Y873" s="313">
        <f>+Z873+AA873+AB873</f>
        <v>10666667</v>
      </c>
      <c r="Z873" s="215">
        <v>10666667</v>
      </c>
      <c r="AA873" s="216">
        <v>0</v>
      </c>
      <c r="AB873" s="217">
        <v>0</v>
      </c>
      <c r="AC873" s="216">
        <v>0</v>
      </c>
      <c r="AD873" s="216">
        <v>0</v>
      </c>
      <c r="AE873" s="216">
        <v>0</v>
      </c>
      <c r="AF873" s="216">
        <v>0</v>
      </c>
      <c r="AG873" s="216">
        <v>0</v>
      </c>
      <c r="AH873" s="216">
        <v>0</v>
      </c>
      <c r="AI873" s="216">
        <v>0</v>
      </c>
      <c r="AJ873" s="216">
        <v>0</v>
      </c>
      <c r="AK873" s="209" t="s">
        <v>104</v>
      </c>
      <c r="AL873" s="191" t="s">
        <v>8459</v>
      </c>
      <c r="AM873" s="201" t="s">
        <v>4792</v>
      </c>
      <c r="AN873" s="207">
        <v>1070919155</v>
      </c>
      <c r="AO873" s="209" t="s">
        <v>114</v>
      </c>
      <c r="AP873" s="201" t="s">
        <v>114</v>
      </c>
      <c r="AQ873" s="277" t="s">
        <v>114</v>
      </c>
      <c r="AR873" s="209" t="s">
        <v>114</v>
      </c>
      <c r="AS873" s="201" t="s">
        <v>109</v>
      </c>
      <c r="AT873" s="209" t="s">
        <v>109</v>
      </c>
      <c r="AU873" s="209" t="s">
        <v>392</v>
      </c>
      <c r="AV873" s="201"/>
      <c r="AW873" s="201"/>
      <c r="AX873" s="201" t="s">
        <v>109</v>
      </c>
      <c r="AY873" s="201" t="s">
        <v>108</v>
      </c>
      <c r="AZ873" s="240"/>
      <c r="BA873" s="201"/>
      <c r="BB873" s="241"/>
      <c r="BC873" s="240"/>
      <c r="BD873" s="210"/>
      <c r="BE873" s="210"/>
      <c r="BF873" s="210"/>
      <c r="BG873" s="240"/>
      <c r="BH873" s="221">
        <f>T873+BB873</f>
        <v>10666667</v>
      </c>
      <c r="BI873" s="349" t="s">
        <v>113</v>
      </c>
      <c r="BJ873" s="155"/>
      <c r="BK873" s="162" t="s">
        <v>114</v>
      </c>
      <c r="BL873" s="295"/>
      <c r="BM873" s="398" t="s">
        <v>8460</v>
      </c>
      <c r="BN873" s="292" t="s">
        <v>964</v>
      </c>
      <c r="BO873" s="208">
        <v>26</v>
      </c>
      <c r="BP873" s="208">
        <v>24326</v>
      </c>
      <c r="BQ873" s="208" t="s">
        <v>114</v>
      </c>
      <c r="BR873" s="208" t="s">
        <v>114</v>
      </c>
      <c r="BS873" s="208" t="s">
        <v>114</v>
      </c>
      <c r="BT873" s="208" t="s">
        <v>114</v>
      </c>
      <c r="BU873" s="237" t="s">
        <v>4446</v>
      </c>
      <c r="BV873" s="208">
        <v>3192304056</v>
      </c>
      <c r="BW873" s="278" t="s">
        <v>4447</v>
      </c>
      <c r="BX873" s="224" t="s">
        <v>881</v>
      </c>
      <c r="BY873" s="208" t="s">
        <v>119</v>
      </c>
      <c r="BZ873" s="293">
        <v>94607448803</v>
      </c>
      <c r="CA873" s="320" t="s">
        <v>7581</v>
      </c>
      <c r="CB873" s="320" t="s">
        <v>109</v>
      </c>
      <c r="CC873" s="582" t="s">
        <v>109</v>
      </c>
      <c r="CD873" s="578" t="s">
        <v>8461</v>
      </c>
      <c r="CE873" s="579"/>
      <c r="CF873" s="223"/>
      <c r="CG873" s="223"/>
      <c r="CH873" s="223"/>
      <c r="CI873" s="223"/>
      <c r="CJ873" s="223"/>
      <c r="CK873" s="223"/>
      <c r="CL873" s="223"/>
      <c r="CM873" s="582" t="s">
        <v>109</v>
      </c>
      <c r="CN873" s="223"/>
      <c r="CO873" s="297"/>
    </row>
    <row r="874" spans="1:9582" s="50" customFormat="1" ht="45.75" customHeight="1">
      <c r="A874" s="589">
        <f>1+A879</f>
        <v>873</v>
      </c>
      <c r="B874" s="403" t="s">
        <v>8462</v>
      </c>
      <c r="C874" s="156" t="s">
        <v>8463</v>
      </c>
      <c r="D874" s="156" t="s">
        <v>645</v>
      </c>
      <c r="E874" s="156">
        <v>45551</v>
      </c>
      <c r="F874" s="152">
        <v>45553</v>
      </c>
      <c r="G874" s="152">
        <v>45646</v>
      </c>
      <c r="H874" s="156" t="s">
        <v>94</v>
      </c>
      <c r="I874" s="156" t="s">
        <v>180</v>
      </c>
      <c r="J874" s="301" t="s">
        <v>8464</v>
      </c>
      <c r="K874" s="251">
        <v>1026283749</v>
      </c>
      <c r="L874" s="156">
        <v>7</v>
      </c>
      <c r="M874" s="156" t="s">
        <v>97</v>
      </c>
      <c r="N874" s="156" t="s">
        <v>5078</v>
      </c>
      <c r="O874" s="156" t="s">
        <v>783</v>
      </c>
      <c r="P874" s="156" t="s">
        <v>8465</v>
      </c>
      <c r="Q874" s="156" t="s">
        <v>8466</v>
      </c>
      <c r="R874" s="143">
        <f>+G874-F874</f>
        <v>93</v>
      </c>
      <c r="S874" s="134" t="s">
        <v>8467</v>
      </c>
      <c r="T874" s="253">
        <v>9533333</v>
      </c>
      <c r="U874" s="156" t="s">
        <v>8468</v>
      </c>
      <c r="V874" s="253">
        <f>+T874</f>
        <v>9533333</v>
      </c>
      <c r="W874" s="156">
        <v>45552</v>
      </c>
      <c r="X874" s="156" t="s">
        <v>103</v>
      </c>
      <c r="Y874" s="317">
        <f>+Z874+AA874+AB874</f>
        <v>9533333</v>
      </c>
      <c r="Z874" s="156">
        <v>9533333</v>
      </c>
      <c r="AA874" s="156">
        <v>0</v>
      </c>
      <c r="AB874" s="156">
        <v>0</v>
      </c>
      <c r="AC874" s="156">
        <v>0</v>
      </c>
      <c r="AD874" s="156">
        <v>0</v>
      </c>
      <c r="AE874" s="156">
        <v>0</v>
      </c>
      <c r="AF874" s="156">
        <v>0</v>
      </c>
      <c r="AG874" s="156">
        <v>0</v>
      </c>
      <c r="AH874" s="156">
        <v>0</v>
      </c>
      <c r="AI874" s="156">
        <v>0</v>
      </c>
      <c r="AJ874" s="156">
        <v>0</v>
      </c>
      <c r="AK874" s="156" t="s">
        <v>104</v>
      </c>
      <c r="AL874" s="103" t="s">
        <v>8469</v>
      </c>
      <c r="AM874" s="156" t="s">
        <v>4792</v>
      </c>
      <c r="AN874" s="156">
        <v>1070919155</v>
      </c>
      <c r="AO874" s="156" t="s">
        <v>114</v>
      </c>
      <c r="AP874" s="156" t="s">
        <v>114</v>
      </c>
      <c r="AQ874" s="156" t="s">
        <v>114</v>
      </c>
      <c r="AR874" s="156" t="s">
        <v>114</v>
      </c>
      <c r="AS874" s="156" t="s">
        <v>109</v>
      </c>
      <c r="AT874" s="156" t="s">
        <v>109</v>
      </c>
      <c r="AU874" s="156" t="s">
        <v>392</v>
      </c>
      <c r="AV874" s="156"/>
      <c r="AW874" s="156"/>
      <c r="AX874" s="156" t="s">
        <v>109</v>
      </c>
      <c r="AY874" s="156" t="s">
        <v>108</v>
      </c>
      <c r="AZ874" s="156"/>
      <c r="BA874" s="156"/>
      <c r="BB874" s="156"/>
      <c r="BC874" s="156"/>
      <c r="BD874" s="156"/>
      <c r="BE874" s="156"/>
      <c r="BF874" s="156"/>
      <c r="BG874" s="156"/>
      <c r="BH874" s="153">
        <f>T874+BB874</f>
        <v>9533333</v>
      </c>
      <c r="BI874" s="437" t="s">
        <v>259</v>
      </c>
      <c r="BJ874" s="240"/>
      <c r="BK874" s="240" t="s">
        <v>114</v>
      </c>
      <c r="BL874" s="240"/>
      <c r="BM874" s="346" t="s">
        <v>7125</v>
      </c>
      <c r="BN874" s="156" t="s">
        <v>917</v>
      </c>
      <c r="BO874" s="156">
        <v>31</v>
      </c>
      <c r="BP874" s="156">
        <v>34069</v>
      </c>
      <c r="BQ874" s="156" t="s">
        <v>578</v>
      </c>
      <c r="BR874" s="156" t="s">
        <v>114</v>
      </c>
      <c r="BS874" s="156" t="s">
        <v>114</v>
      </c>
      <c r="BT874" s="156" t="s">
        <v>114</v>
      </c>
      <c r="BU874" s="156" t="s">
        <v>5215</v>
      </c>
      <c r="BV874" s="156">
        <v>3003611696</v>
      </c>
      <c r="BW874" s="156" t="s">
        <v>5216</v>
      </c>
      <c r="BX874" s="156" t="s">
        <v>839</v>
      </c>
      <c r="BY874" s="156" t="s">
        <v>119</v>
      </c>
      <c r="BZ874" s="156" t="s">
        <v>8470</v>
      </c>
      <c r="CA874" s="157" t="s">
        <v>7581</v>
      </c>
      <c r="CB874" s="157" t="s">
        <v>109</v>
      </c>
      <c r="CC874" s="157" t="s">
        <v>109</v>
      </c>
      <c r="CD874" s="645" t="s">
        <v>6379</v>
      </c>
      <c r="CE874" s="156"/>
      <c r="CF874" s="156"/>
      <c r="CG874" s="156"/>
      <c r="CH874" s="156"/>
      <c r="CI874" s="156"/>
      <c r="CJ874" s="156"/>
      <c r="CK874" s="156"/>
      <c r="CL874" s="156"/>
      <c r="CM874" s="157" t="s">
        <v>109</v>
      </c>
      <c r="CN874" s="156"/>
      <c r="CO874" s="297"/>
    </row>
    <row r="875" spans="1:9582" s="50" customFormat="1" ht="45.75" customHeight="1">
      <c r="A875" s="589">
        <f>1+A874</f>
        <v>874</v>
      </c>
      <c r="B875" s="403" t="s">
        <v>8471</v>
      </c>
      <c r="C875" s="156" t="s">
        <v>8472</v>
      </c>
      <c r="D875" s="156" t="s">
        <v>8473</v>
      </c>
      <c r="E875" s="156">
        <v>45551</v>
      </c>
      <c r="F875" s="152">
        <v>45553</v>
      </c>
      <c r="G875" s="152">
        <v>45646</v>
      </c>
      <c r="H875" s="156" t="s">
        <v>94</v>
      </c>
      <c r="I875" s="156" t="s">
        <v>95</v>
      </c>
      <c r="J875" s="301" t="s">
        <v>8474</v>
      </c>
      <c r="K875" s="251">
        <v>53016601</v>
      </c>
      <c r="L875" s="156">
        <v>1</v>
      </c>
      <c r="M875" s="156" t="s">
        <v>97</v>
      </c>
      <c r="N875" s="156" t="s">
        <v>5078</v>
      </c>
      <c r="O875" s="156" t="s">
        <v>857</v>
      </c>
      <c r="P875" s="156" t="s">
        <v>8475</v>
      </c>
      <c r="Q875" s="156" t="s">
        <v>7576</v>
      </c>
      <c r="R875" s="143">
        <f>+G875-F875</f>
        <v>93</v>
      </c>
      <c r="S875" s="134" t="s">
        <v>8476</v>
      </c>
      <c r="T875" s="253">
        <v>24447500</v>
      </c>
      <c r="U875" s="156" t="s">
        <v>8477</v>
      </c>
      <c r="V875" s="253">
        <f>+T875</f>
        <v>24447500</v>
      </c>
      <c r="W875" s="156">
        <v>45552</v>
      </c>
      <c r="X875" s="156" t="s">
        <v>103</v>
      </c>
      <c r="Y875" s="317">
        <f>+Z875+AA875+AB875</f>
        <v>24447500</v>
      </c>
      <c r="Z875" s="156">
        <v>24447500</v>
      </c>
      <c r="AA875" s="156">
        <v>0</v>
      </c>
      <c r="AB875" s="156">
        <v>0</v>
      </c>
      <c r="AC875" s="156">
        <v>0</v>
      </c>
      <c r="AD875" s="156">
        <v>0</v>
      </c>
      <c r="AE875" s="156">
        <v>0</v>
      </c>
      <c r="AF875" s="156">
        <v>0</v>
      </c>
      <c r="AG875" s="156">
        <v>0</v>
      </c>
      <c r="AH875" s="156">
        <v>0</v>
      </c>
      <c r="AI875" s="156">
        <v>0</v>
      </c>
      <c r="AJ875" s="156">
        <v>0</v>
      </c>
      <c r="AK875" s="156" t="s">
        <v>104</v>
      </c>
      <c r="AL875" s="103" t="s">
        <v>8478</v>
      </c>
      <c r="AM875" s="156" t="s">
        <v>6627</v>
      </c>
      <c r="AN875" s="156">
        <v>35197268</v>
      </c>
      <c r="AO875" s="156" t="s">
        <v>114</v>
      </c>
      <c r="AP875" s="156" t="s">
        <v>114</v>
      </c>
      <c r="AQ875" s="156" t="s">
        <v>114</v>
      </c>
      <c r="AR875" s="156" t="s">
        <v>114</v>
      </c>
      <c r="AS875" s="156" t="s">
        <v>109</v>
      </c>
      <c r="AT875" s="156" t="s">
        <v>109</v>
      </c>
      <c r="AU875" s="156" t="s">
        <v>392</v>
      </c>
      <c r="AV875" s="156"/>
      <c r="AW875" s="156"/>
      <c r="AX875" s="156" t="s">
        <v>109</v>
      </c>
      <c r="AY875" s="156" t="s">
        <v>108</v>
      </c>
      <c r="AZ875" s="156"/>
      <c r="BA875" s="156"/>
      <c r="BB875" s="156"/>
      <c r="BC875" s="156"/>
      <c r="BD875" s="156"/>
      <c r="BE875" s="156"/>
      <c r="BF875" s="156"/>
      <c r="BG875" s="156"/>
      <c r="BH875" s="153">
        <f>T875+BB875</f>
        <v>24447500</v>
      </c>
      <c r="BI875" s="296" t="s">
        <v>135</v>
      </c>
      <c r="BJ875" s="240"/>
      <c r="BK875" s="240" t="s">
        <v>114</v>
      </c>
      <c r="BL875" s="240"/>
      <c r="BM875" s="438" t="s">
        <v>136</v>
      </c>
      <c r="BN875" s="156" t="s">
        <v>964</v>
      </c>
      <c r="BO875" s="156">
        <f>2024-1985</f>
        <v>39</v>
      </c>
      <c r="BP875" s="156">
        <v>31119</v>
      </c>
      <c r="BQ875" s="156" t="s">
        <v>114</v>
      </c>
      <c r="BR875" s="156" t="s">
        <v>114</v>
      </c>
      <c r="BS875" s="156" t="s">
        <v>114</v>
      </c>
      <c r="BT875" s="156" t="s">
        <v>114</v>
      </c>
      <c r="BU875" s="156" t="s">
        <v>8479</v>
      </c>
      <c r="BV875" s="156">
        <v>3015786685</v>
      </c>
      <c r="BW875" s="156" t="s">
        <v>8480</v>
      </c>
      <c r="BX875" s="156" t="s">
        <v>657</v>
      </c>
      <c r="BY875" s="156" t="s">
        <v>119</v>
      </c>
      <c r="BZ875" s="156" t="s">
        <v>8481</v>
      </c>
      <c r="CA875" s="157" t="s">
        <v>109</v>
      </c>
      <c r="CB875" s="157" t="s">
        <v>109</v>
      </c>
      <c r="CC875" s="157" t="s">
        <v>109</v>
      </c>
      <c r="CD875" s="157"/>
      <c r="CE875" s="156"/>
      <c r="CF875" s="156"/>
      <c r="CG875" s="156"/>
      <c r="CH875" s="156"/>
      <c r="CI875" s="156"/>
      <c r="CJ875" s="156"/>
      <c r="CK875" s="156"/>
      <c r="CL875" s="156"/>
      <c r="CM875" s="157" t="s">
        <v>109</v>
      </c>
      <c r="CN875" s="156"/>
      <c r="CO875" s="297"/>
    </row>
    <row r="876" spans="1:9582" s="50" customFormat="1" ht="45.75" customHeight="1">
      <c r="A876" s="571">
        <f>1+A875</f>
        <v>875</v>
      </c>
      <c r="B876" s="218" t="s">
        <v>8482</v>
      </c>
      <c r="C876" s="201" t="s">
        <v>8483</v>
      </c>
      <c r="D876" s="205" t="s">
        <v>645</v>
      </c>
      <c r="E876" s="202">
        <v>45551</v>
      </c>
      <c r="F876" s="203">
        <v>45558</v>
      </c>
      <c r="G876" s="203">
        <v>45646</v>
      </c>
      <c r="H876" s="201" t="s">
        <v>94</v>
      </c>
      <c r="I876" s="206" t="s">
        <v>95</v>
      </c>
      <c r="J876" s="201" t="s">
        <v>8484</v>
      </c>
      <c r="K876" s="271">
        <v>1110474036</v>
      </c>
      <c r="L876" s="201">
        <v>9</v>
      </c>
      <c r="M876" s="272" t="s">
        <v>97</v>
      </c>
      <c r="N876" s="208" t="s">
        <v>5078</v>
      </c>
      <c r="O876" s="218" t="s">
        <v>783</v>
      </c>
      <c r="P876" s="201" t="s">
        <v>7814</v>
      </c>
      <c r="Q876" s="201" t="s">
        <v>8329</v>
      </c>
      <c r="R876" s="210">
        <f>+G876-F876</f>
        <v>88</v>
      </c>
      <c r="S876" s="201" t="s">
        <v>8485</v>
      </c>
      <c r="T876" s="273">
        <v>10667667</v>
      </c>
      <c r="U876" s="274" t="s">
        <v>8486</v>
      </c>
      <c r="V876" s="273">
        <f>+T876</f>
        <v>10667667</v>
      </c>
      <c r="W876" s="275">
        <v>45552</v>
      </c>
      <c r="X876" s="276" t="s">
        <v>103</v>
      </c>
      <c r="Y876" s="313">
        <f>+Z876+AA876+AB876</f>
        <v>10667667</v>
      </c>
      <c r="Z876" s="215">
        <v>10667667</v>
      </c>
      <c r="AA876" s="216">
        <v>0</v>
      </c>
      <c r="AB876" s="217">
        <v>0</v>
      </c>
      <c r="AC876" s="216">
        <v>0</v>
      </c>
      <c r="AD876" s="216">
        <v>0</v>
      </c>
      <c r="AE876" s="216">
        <v>0</v>
      </c>
      <c r="AF876" s="216">
        <v>0</v>
      </c>
      <c r="AG876" s="216">
        <v>0</v>
      </c>
      <c r="AH876" s="216">
        <v>0</v>
      </c>
      <c r="AI876" s="216">
        <v>0</v>
      </c>
      <c r="AJ876" s="216">
        <v>0</v>
      </c>
      <c r="AK876" s="209" t="s">
        <v>104</v>
      </c>
      <c r="AL876" s="191" t="s">
        <v>8487</v>
      </c>
      <c r="AM876" s="201" t="s">
        <v>7967</v>
      </c>
      <c r="AN876" s="207">
        <v>35419855</v>
      </c>
      <c r="AO876" s="209" t="s">
        <v>114</v>
      </c>
      <c r="AP876" s="201" t="s">
        <v>114</v>
      </c>
      <c r="AQ876" s="277" t="s">
        <v>114</v>
      </c>
      <c r="AR876" s="209" t="s">
        <v>114</v>
      </c>
      <c r="AS876" s="201" t="s">
        <v>109</v>
      </c>
      <c r="AT876" s="209" t="s">
        <v>109</v>
      </c>
      <c r="AU876" s="209" t="s">
        <v>392</v>
      </c>
      <c r="AV876" s="201"/>
      <c r="AW876" s="201"/>
      <c r="AX876" s="201"/>
      <c r="AY876" s="201" t="s">
        <v>108</v>
      </c>
      <c r="AZ876" s="240"/>
      <c r="BA876" s="201"/>
      <c r="BB876" s="241"/>
      <c r="BC876" s="240"/>
      <c r="BD876" s="210"/>
      <c r="BE876" s="210"/>
      <c r="BF876" s="210"/>
      <c r="BG876" s="240"/>
      <c r="BH876" s="221">
        <f>T876+BB876</f>
        <v>10667667</v>
      </c>
      <c r="BI876" s="224" t="s">
        <v>135</v>
      </c>
      <c r="BJ876" s="201"/>
      <c r="BK876" s="208" t="s">
        <v>114</v>
      </c>
      <c r="BL876" s="240"/>
      <c r="BM876" s="398" t="s">
        <v>136</v>
      </c>
      <c r="BN876" s="292" t="s">
        <v>964</v>
      </c>
      <c r="BO876" s="208">
        <f>2024-1985</f>
        <v>39</v>
      </c>
      <c r="BP876" s="208">
        <v>31119</v>
      </c>
      <c r="BQ876" s="208" t="s">
        <v>114</v>
      </c>
      <c r="BR876" s="208" t="s">
        <v>114</v>
      </c>
      <c r="BS876" s="208" t="s">
        <v>114</v>
      </c>
      <c r="BT876" s="208" t="s">
        <v>114</v>
      </c>
      <c r="BU876" s="237" t="s">
        <v>8479</v>
      </c>
      <c r="BV876" s="208">
        <v>3015786685</v>
      </c>
      <c r="BW876" s="278" t="s">
        <v>8480</v>
      </c>
      <c r="BX876" s="224" t="s">
        <v>657</v>
      </c>
      <c r="BY876" s="208" t="s">
        <v>119</v>
      </c>
      <c r="BZ876" s="293" t="s">
        <v>8481</v>
      </c>
      <c r="CA876" s="320" t="s">
        <v>109</v>
      </c>
      <c r="CB876" s="320" t="s">
        <v>109</v>
      </c>
      <c r="CC876" s="322" t="s">
        <v>2396</v>
      </c>
      <c r="CD876" s="322"/>
      <c r="CE876" s="223"/>
      <c r="CF876" s="223"/>
      <c r="CG876" s="223"/>
      <c r="CH876" s="223"/>
      <c r="CI876" s="223"/>
      <c r="CJ876" s="223"/>
      <c r="CK876" s="223"/>
      <c r="CL876" s="223"/>
      <c r="CM876" s="306"/>
      <c r="CN876" s="223"/>
      <c r="CO876" s="297"/>
    </row>
    <row r="877" spans="1:9582" s="50" customFormat="1" ht="45.75" customHeight="1">
      <c r="A877" s="571">
        <f>1+A876</f>
        <v>876</v>
      </c>
      <c r="B877" s="218" t="s">
        <v>8488</v>
      </c>
      <c r="C877" s="201" t="s">
        <v>8489</v>
      </c>
      <c r="D877" s="205" t="s">
        <v>8490</v>
      </c>
      <c r="E877" s="202">
        <v>45552</v>
      </c>
      <c r="F877" s="203">
        <v>45558</v>
      </c>
      <c r="G877" s="203">
        <v>45643</v>
      </c>
      <c r="H877" s="201" t="s">
        <v>94</v>
      </c>
      <c r="I877" s="206" t="s">
        <v>95</v>
      </c>
      <c r="J877" s="201" t="s">
        <v>3478</v>
      </c>
      <c r="K877" s="271">
        <v>80449201</v>
      </c>
      <c r="L877" s="201">
        <v>3</v>
      </c>
      <c r="M877" s="272" t="s">
        <v>97</v>
      </c>
      <c r="N877" s="208" t="s">
        <v>5078</v>
      </c>
      <c r="O877" s="218" t="s">
        <v>427</v>
      </c>
      <c r="P877" s="201" t="s">
        <v>3479</v>
      </c>
      <c r="Q877" s="201" t="s">
        <v>8491</v>
      </c>
      <c r="R877" s="210">
        <f>+G877-F877</f>
        <v>85</v>
      </c>
      <c r="S877" s="201" t="s">
        <v>208</v>
      </c>
      <c r="T877" s="273">
        <v>15000000</v>
      </c>
      <c r="U877" s="274" t="s">
        <v>8492</v>
      </c>
      <c r="V877" s="273">
        <f>+T877</f>
        <v>15000000</v>
      </c>
      <c r="W877" s="275">
        <v>45552</v>
      </c>
      <c r="X877" s="276" t="s">
        <v>103</v>
      </c>
      <c r="Y877" s="313">
        <f>+Z877+AA877+AB877</f>
        <v>15000000</v>
      </c>
      <c r="Z877" s="215">
        <v>15000000</v>
      </c>
      <c r="AA877" s="216">
        <v>0</v>
      </c>
      <c r="AB877" s="217">
        <v>0</v>
      </c>
      <c r="AC877" s="216">
        <v>0</v>
      </c>
      <c r="AD877" s="216">
        <v>0</v>
      </c>
      <c r="AE877" s="216">
        <v>0</v>
      </c>
      <c r="AF877" s="216">
        <v>0</v>
      </c>
      <c r="AG877" s="216">
        <v>0</v>
      </c>
      <c r="AH877" s="216">
        <v>0</v>
      </c>
      <c r="AI877" s="216">
        <v>0</v>
      </c>
      <c r="AJ877" s="216">
        <v>0</v>
      </c>
      <c r="AK877" s="209" t="s">
        <v>104</v>
      </c>
      <c r="AL877" s="191" t="s">
        <v>8493</v>
      </c>
      <c r="AM877" s="201" t="s">
        <v>7722</v>
      </c>
      <c r="AN877" s="207">
        <v>20493796</v>
      </c>
      <c r="AO877" s="209" t="s">
        <v>114</v>
      </c>
      <c r="AP877" s="201" t="s">
        <v>114</v>
      </c>
      <c r="AQ877" s="277" t="s">
        <v>114</v>
      </c>
      <c r="AR877" s="209" t="s">
        <v>114</v>
      </c>
      <c r="AS877" s="201" t="s">
        <v>109</v>
      </c>
      <c r="AT877" s="209" t="s">
        <v>109</v>
      </c>
      <c r="AU877" s="209" t="s">
        <v>392</v>
      </c>
      <c r="AV877" s="201"/>
      <c r="AW877" s="201"/>
      <c r="AX877" s="201" t="s">
        <v>109</v>
      </c>
      <c r="AY877" s="201" t="s">
        <v>108</v>
      </c>
      <c r="AZ877" s="240"/>
      <c r="BA877" s="201"/>
      <c r="BB877" s="241"/>
      <c r="BC877" s="240"/>
      <c r="BD877" s="210"/>
      <c r="BE877" s="210"/>
      <c r="BF877" s="210"/>
      <c r="BG877" s="240"/>
      <c r="BH877" s="221">
        <f>T877+BB877</f>
        <v>15000000</v>
      </c>
      <c r="BI877" s="398" t="s">
        <v>259</v>
      </c>
      <c r="BJ877" s="201"/>
      <c r="BK877" s="208" t="s">
        <v>114</v>
      </c>
      <c r="BL877" s="240"/>
      <c r="BM877" s="398" t="s">
        <v>6996</v>
      </c>
      <c r="BN877" s="292" t="s">
        <v>964</v>
      </c>
      <c r="BO877" s="208">
        <f>2024-1985</f>
        <v>39</v>
      </c>
      <c r="BP877" s="208">
        <v>31119</v>
      </c>
      <c r="BQ877" s="208" t="s">
        <v>114</v>
      </c>
      <c r="BR877" s="208" t="s">
        <v>114</v>
      </c>
      <c r="BS877" s="208" t="s">
        <v>114</v>
      </c>
      <c r="BT877" s="208" t="s">
        <v>114</v>
      </c>
      <c r="BU877" s="237" t="s">
        <v>8479</v>
      </c>
      <c r="BV877" s="208">
        <v>3015786685</v>
      </c>
      <c r="BW877" s="278" t="s">
        <v>8480</v>
      </c>
      <c r="BX877" s="224" t="s">
        <v>657</v>
      </c>
      <c r="BY877" s="208" t="s">
        <v>119</v>
      </c>
      <c r="BZ877" s="293" t="s">
        <v>8481</v>
      </c>
      <c r="CA877" s="320" t="s">
        <v>109</v>
      </c>
      <c r="CB877" s="320" t="s">
        <v>109</v>
      </c>
      <c r="CC877" s="322" t="s">
        <v>3513</v>
      </c>
      <c r="CD877" s="322"/>
      <c r="CE877" s="223"/>
      <c r="CF877" s="223"/>
      <c r="CG877" s="223"/>
      <c r="CH877" s="223"/>
      <c r="CI877" s="223"/>
      <c r="CJ877" s="223"/>
      <c r="CK877" s="223"/>
      <c r="CL877" s="223"/>
      <c r="CM877" s="306"/>
      <c r="CN877" s="223"/>
      <c r="CO877" s="297"/>
    </row>
    <row r="878" spans="1:9582" s="50" customFormat="1" ht="45.75" customHeight="1">
      <c r="A878" s="589">
        <f>1+A877</f>
        <v>877</v>
      </c>
      <c r="B878" s="403" t="s">
        <v>8494</v>
      </c>
      <c r="C878" s="156" t="s">
        <v>8495</v>
      </c>
      <c r="D878" s="156" t="s">
        <v>645</v>
      </c>
      <c r="E878" s="301">
        <v>45552</v>
      </c>
      <c r="F878" s="458">
        <v>45553</v>
      </c>
      <c r="G878" s="458">
        <v>45646</v>
      </c>
      <c r="H878" s="358" t="s">
        <v>94</v>
      </c>
      <c r="I878" s="358" t="s">
        <v>180</v>
      </c>
      <c r="J878" s="301" t="s">
        <v>8496</v>
      </c>
      <c r="K878" s="443">
        <v>79626705</v>
      </c>
      <c r="L878" s="443">
        <v>9</v>
      </c>
      <c r="M878" s="443" t="s">
        <v>97</v>
      </c>
      <c r="N878" s="443" t="s">
        <v>5078</v>
      </c>
      <c r="O878" s="443" t="s">
        <v>993</v>
      </c>
      <c r="P878" s="443" t="s">
        <v>8248</v>
      </c>
      <c r="Q878" s="443" t="s">
        <v>8443</v>
      </c>
      <c r="R878" s="443">
        <f>+G878-F878</f>
        <v>93</v>
      </c>
      <c r="S878" s="443" t="s">
        <v>8249</v>
      </c>
      <c r="T878" s="358">
        <v>9500000</v>
      </c>
      <c r="U878" s="443" t="s">
        <v>8497</v>
      </c>
      <c r="V878" s="297">
        <f>+T878</f>
        <v>9500000</v>
      </c>
      <c r="W878" s="297">
        <v>45552</v>
      </c>
      <c r="X878" s="297" t="s">
        <v>103</v>
      </c>
      <c r="Y878" s="297">
        <f>+Z878+AA878+AB878</f>
        <v>9500000</v>
      </c>
      <c r="Z878" s="50">
        <v>9500000</v>
      </c>
      <c r="AA878" s="50">
        <v>0</v>
      </c>
      <c r="AB878" s="50">
        <v>0</v>
      </c>
      <c r="AC878" s="50">
        <v>0</v>
      </c>
      <c r="AD878" s="50">
        <v>0</v>
      </c>
      <c r="AE878" s="50">
        <v>0</v>
      </c>
      <c r="AF878" s="50">
        <v>0</v>
      </c>
      <c r="AG878" s="50">
        <v>0</v>
      </c>
      <c r="AH878" s="50">
        <v>0</v>
      </c>
      <c r="AI878" s="50">
        <v>0</v>
      </c>
      <c r="AJ878" s="50">
        <v>0</v>
      </c>
      <c r="AK878" s="50" t="s">
        <v>104</v>
      </c>
      <c r="AL878" s="50" t="s">
        <v>8498</v>
      </c>
      <c r="AM878" s="50" t="s">
        <v>1829</v>
      </c>
      <c r="AN878" s="50">
        <v>15668923</v>
      </c>
      <c r="AO878" s="50" t="s">
        <v>114</v>
      </c>
      <c r="AP878" s="50" t="s">
        <v>114</v>
      </c>
      <c r="AQ878" s="50" t="s">
        <v>114</v>
      </c>
      <c r="AR878" s="50" t="s">
        <v>114</v>
      </c>
      <c r="AS878" s="50" t="s">
        <v>109</v>
      </c>
      <c r="AT878" s="50" t="s">
        <v>109</v>
      </c>
      <c r="AU878" s="50" t="s">
        <v>392</v>
      </c>
      <c r="AX878" s="50" t="s">
        <v>109</v>
      </c>
      <c r="AY878" s="50" t="s">
        <v>108</v>
      </c>
      <c r="BH878" s="50">
        <f>T878+BB878</f>
        <v>9500000</v>
      </c>
      <c r="BI878" s="349" t="s">
        <v>113</v>
      </c>
      <c r="BK878" s="50" t="s">
        <v>114</v>
      </c>
      <c r="BM878" s="458"/>
      <c r="BN878" s="50" t="s">
        <v>917</v>
      </c>
      <c r="BO878" s="50">
        <v>50</v>
      </c>
      <c r="BP878" s="50">
        <v>27349</v>
      </c>
      <c r="BQ878" s="50" t="s">
        <v>578</v>
      </c>
      <c r="BR878" s="50" t="s">
        <v>114</v>
      </c>
      <c r="BS878" s="50" t="s">
        <v>114</v>
      </c>
      <c r="BT878" s="50" t="s">
        <v>114</v>
      </c>
      <c r="BU878" s="50" t="s">
        <v>5435</v>
      </c>
      <c r="BV878" s="50">
        <v>3229484688</v>
      </c>
      <c r="BW878" s="50" t="s">
        <v>5436</v>
      </c>
      <c r="BX878" s="50" t="s">
        <v>118</v>
      </c>
      <c r="BY878" s="50" t="s">
        <v>119</v>
      </c>
      <c r="BZ878" s="50" t="s">
        <v>5437</v>
      </c>
      <c r="CA878" s="358" t="s">
        <v>7581</v>
      </c>
      <c r="CB878" s="358" t="s">
        <v>109</v>
      </c>
      <c r="CC878" s="358" t="s">
        <v>109</v>
      </c>
      <c r="CD878" s="443"/>
      <c r="CE878" s="443"/>
      <c r="CF878" s="443"/>
      <c r="CG878" s="443"/>
      <c r="CH878" s="443"/>
      <c r="CI878" s="443"/>
      <c r="CJ878" s="443"/>
      <c r="CK878" s="443"/>
      <c r="CL878" s="443"/>
      <c r="CM878" s="358" t="s">
        <v>109</v>
      </c>
      <c r="CN878" s="443"/>
      <c r="EC878" s="16"/>
      <c r="ED878" s="16"/>
      <c r="EE878" s="16"/>
      <c r="EF878" s="16"/>
      <c r="EG878" s="16"/>
      <c r="EH878" s="16"/>
      <c r="EI878" s="16"/>
      <c r="EJ878" s="16"/>
      <c r="EK878" s="16"/>
      <c r="EL878" s="16"/>
      <c r="EM878" s="16"/>
      <c r="EN878" s="16"/>
      <c r="EO878" s="16"/>
      <c r="EP878" s="16"/>
      <c r="EQ878" s="16"/>
      <c r="ER878" s="16"/>
      <c r="ES878" s="16"/>
      <c r="ET878" s="16"/>
      <c r="EU878" s="16"/>
      <c r="EV878" s="16"/>
      <c r="EW878" s="16"/>
      <c r="EX878" s="16"/>
      <c r="EY878" s="16"/>
      <c r="EZ878" s="16"/>
      <c r="FA878" s="16"/>
      <c r="FB878" s="16"/>
      <c r="FC878" s="16"/>
      <c r="FD878" s="16"/>
      <c r="FE878" s="16"/>
      <c r="FF878" s="16"/>
      <c r="FG878" s="16"/>
      <c r="FH878" s="16"/>
      <c r="FI878" s="16"/>
      <c r="FJ878" s="16"/>
      <c r="FK878" s="16"/>
      <c r="FL878" s="16"/>
      <c r="FM878" s="16"/>
      <c r="FN878" s="16"/>
      <c r="FO878" s="16"/>
      <c r="FP878" s="16"/>
      <c r="FQ878" s="16"/>
      <c r="FR878" s="16"/>
      <c r="FS878" s="16"/>
      <c r="FT878" s="16"/>
      <c r="FU878" s="16"/>
      <c r="FV878" s="16"/>
      <c r="FW878" s="16"/>
      <c r="FX878" s="16"/>
      <c r="FY878" s="16"/>
      <c r="FZ878" s="16"/>
      <c r="GA878" s="16"/>
      <c r="GB878" s="16"/>
      <c r="GC878" s="16"/>
      <c r="GD878" s="16"/>
      <c r="GE878" s="16"/>
      <c r="GF878" s="16"/>
      <c r="GG878" s="16"/>
      <c r="GH878" s="16"/>
      <c r="GI878" s="16"/>
      <c r="GJ878" s="16"/>
      <c r="GK878" s="16"/>
      <c r="GL878" s="16"/>
      <c r="GM878" s="16"/>
      <c r="GN878" s="16"/>
      <c r="GO878" s="16"/>
      <c r="GP878" s="16"/>
      <c r="GQ878" s="16"/>
      <c r="GR878" s="16"/>
      <c r="GS878" s="16"/>
      <c r="GT878" s="16"/>
      <c r="GU878" s="16"/>
      <c r="GV878" s="16"/>
      <c r="GW878" s="16"/>
      <c r="GX878" s="16"/>
      <c r="GY878" s="16"/>
      <c r="GZ878" s="16"/>
      <c r="HA878" s="16"/>
      <c r="HB878" s="16"/>
      <c r="HC878" s="16"/>
      <c r="HD878" s="16"/>
      <c r="HE878" s="16"/>
      <c r="HF878" s="16"/>
      <c r="HG878" s="16"/>
      <c r="HH878" s="16"/>
      <c r="HI878" s="16"/>
      <c r="HJ878" s="16"/>
      <c r="HK878" s="16"/>
      <c r="HL878" s="16"/>
      <c r="HM878" s="16"/>
      <c r="HN878" s="16"/>
      <c r="HO878" s="16"/>
      <c r="HP878" s="16"/>
      <c r="HQ878" s="16"/>
      <c r="HR878" s="16"/>
      <c r="HS878" s="16"/>
      <c r="HT878" s="16"/>
      <c r="HU878" s="16"/>
      <c r="HV878" s="16"/>
      <c r="HW878" s="16"/>
      <c r="HX878" s="16"/>
      <c r="HY878" s="16"/>
      <c r="HZ878" s="16"/>
      <c r="IA878" s="16"/>
      <c r="IB878" s="16"/>
      <c r="IC878" s="16"/>
      <c r="ID878" s="16"/>
      <c r="IE878" s="16"/>
      <c r="IF878" s="16"/>
      <c r="IG878" s="16"/>
      <c r="IH878" s="16"/>
      <c r="II878" s="16"/>
      <c r="IJ878" s="16"/>
      <c r="IK878" s="16"/>
      <c r="IL878" s="16"/>
      <c r="IM878" s="16"/>
      <c r="IN878" s="16"/>
      <c r="IO878" s="16"/>
      <c r="IP878" s="16"/>
      <c r="IQ878" s="16"/>
      <c r="IR878" s="16"/>
      <c r="IS878" s="16"/>
      <c r="IT878" s="16"/>
      <c r="IU878" s="16"/>
      <c r="IV878" s="16"/>
      <c r="IW878" s="16"/>
      <c r="IX878" s="16"/>
      <c r="IY878" s="16"/>
      <c r="IZ878" s="16"/>
      <c r="JA878" s="16"/>
      <c r="JB878" s="16"/>
      <c r="JC878" s="16"/>
      <c r="JD878" s="16"/>
      <c r="JE878" s="16"/>
      <c r="JF878" s="16"/>
      <c r="JG878" s="16"/>
      <c r="JH878" s="16"/>
      <c r="JI878" s="16"/>
      <c r="JJ878" s="16"/>
      <c r="JK878" s="16"/>
      <c r="JL878" s="16"/>
      <c r="JM878" s="16"/>
      <c r="JN878" s="16"/>
      <c r="JO878" s="16"/>
      <c r="JP878" s="16"/>
      <c r="JQ878" s="16"/>
      <c r="JR878" s="16"/>
      <c r="JS878" s="16"/>
      <c r="JT878" s="16"/>
      <c r="JU878" s="16"/>
      <c r="JV878" s="16"/>
      <c r="JW878" s="16"/>
      <c r="JX878" s="16"/>
      <c r="JY878" s="16"/>
      <c r="JZ878" s="16"/>
      <c r="KA878" s="16"/>
      <c r="KB878" s="16"/>
      <c r="KC878" s="16"/>
      <c r="KD878" s="16"/>
      <c r="KE878" s="16"/>
      <c r="KF878" s="16"/>
      <c r="KG878" s="16"/>
      <c r="KH878" s="16"/>
      <c r="KI878" s="16"/>
      <c r="KJ878" s="16"/>
      <c r="KK878" s="16"/>
      <c r="KL878" s="16"/>
      <c r="KM878" s="16"/>
      <c r="KN878" s="16"/>
      <c r="KO878" s="16"/>
      <c r="KP878" s="16"/>
      <c r="KQ878" s="16"/>
      <c r="KR878" s="16"/>
      <c r="KS878" s="16"/>
      <c r="KT878" s="16"/>
      <c r="KU878" s="16"/>
      <c r="KV878" s="16"/>
      <c r="KW878" s="16"/>
      <c r="KX878" s="16"/>
      <c r="KY878" s="16"/>
      <c r="KZ878" s="16"/>
      <c r="LA878" s="16"/>
      <c r="LB878" s="16"/>
      <c r="LC878" s="16"/>
      <c r="LD878" s="16"/>
      <c r="LE878" s="16"/>
      <c r="LF878" s="16"/>
      <c r="LG878" s="16"/>
      <c r="LH878" s="16"/>
      <c r="LI878" s="16"/>
      <c r="LJ878" s="16"/>
      <c r="LK878" s="16"/>
      <c r="LL878" s="16"/>
      <c r="LM878" s="16"/>
      <c r="LN878" s="16"/>
      <c r="LO878" s="16"/>
      <c r="LP878" s="16"/>
      <c r="LQ878" s="16"/>
      <c r="LR878" s="16"/>
      <c r="LS878" s="16"/>
      <c r="LT878" s="16"/>
      <c r="LU878" s="16"/>
      <c r="LV878" s="16"/>
      <c r="LW878" s="16"/>
      <c r="LX878" s="16"/>
      <c r="LY878" s="16"/>
      <c r="LZ878" s="16"/>
      <c r="MA878" s="16"/>
      <c r="MB878" s="16"/>
      <c r="MC878" s="16"/>
      <c r="MD878" s="16"/>
      <c r="ME878" s="16"/>
      <c r="MF878" s="16"/>
      <c r="MG878" s="16"/>
      <c r="MH878" s="16"/>
      <c r="MI878" s="16"/>
      <c r="MJ878" s="16"/>
      <c r="MK878" s="16"/>
      <c r="ML878" s="16"/>
      <c r="MM878" s="16"/>
      <c r="MN878" s="16"/>
      <c r="MO878" s="16"/>
      <c r="MP878" s="16"/>
      <c r="MQ878" s="16"/>
      <c r="MR878" s="16"/>
      <c r="MS878" s="16"/>
      <c r="MT878" s="16"/>
      <c r="MU878" s="16"/>
      <c r="MV878" s="16"/>
      <c r="MW878" s="16"/>
      <c r="MX878" s="16"/>
      <c r="MY878" s="16"/>
      <c r="MZ878" s="16"/>
      <c r="NA878" s="16"/>
      <c r="NB878" s="16"/>
      <c r="NC878" s="16"/>
      <c r="ND878" s="16"/>
      <c r="NE878" s="16"/>
      <c r="NF878" s="16"/>
      <c r="NG878" s="16"/>
      <c r="NH878" s="16"/>
      <c r="NI878" s="16"/>
      <c r="NJ878" s="16"/>
      <c r="NK878" s="16"/>
      <c r="NL878" s="16"/>
      <c r="NM878" s="16"/>
      <c r="NN878" s="16"/>
      <c r="NO878" s="16"/>
      <c r="NP878" s="16"/>
      <c r="NQ878" s="16"/>
      <c r="NR878" s="16"/>
      <c r="NS878" s="16"/>
      <c r="NT878" s="16"/>
      <c r="NU878" s="16"/>
      <c r="NV878" s="16"/>
      <c r="NW878" s="16"/>
      <c r="NX878" s="16"/>
      <c r="NY878" s="16"/>
      <c r="NZ878" s="16"/>
      <c r="OA878" s="16"/>
      <c r="OB878" s="16"/>
      <c r="OC878" s="16"/>
      <c r="OD878" s="16"/>
      <c r="OE878" s="16"/>
      <c r="OF878" s="16"/>
      <c r="OG878" s="16"/>
      <c r="OH878" s="16"/>
      <c r="OI878" s="16"/>
      <c r="OJ878" s="16"/>
      <c r="OK878" s="16"/>
      <c r="OL878" s="16"/>
      <c r="OM878" s="16"/>
      <c r="ON878" s="16"/>
      <c r="OO878" s="16"/>
      <c r="OP878" s="16"/>
      <c r="OQ878" s="16"/>
      <c r="OR878" s="16"/>
      <c r="OS878" s="16"/>
      <c r="OT878" s="16"/>
      <c r="OU878" s="16"/>
      <c r="OV878" s="16"/>
      <c r="OW878" s="16"/>
      <c r="OX878" s="16"/>
      <c r="OY878" s="16"/>
      <c r="OZ878" s="16"/>
      <c r="PA878" s="16"/>
      <c r="PB878" s="16"/>
      <c r="PC878" s="16"/>
      <c r="PD878" s="16"/>
      <c r="PE878" s="16"/>
      <c r="PF878" s="16"/>
      <c r="PG878" s="16"/>
      <c r="PH878" s="16"/>
      <c r="PI878" s="16"/>
      <c r="PJ878" s="16"/>
      <c r="PK878" s="16"/>
      <c r="PL878" s="16"/>
      <c r="PM878" s="16"/>
      <c r="PN878" s="16"/>
      <c r="PO878" s="16"/>
      <c r="PP878" s="16"/>
      <c r="PQ878" s="16"/>
      <c r="PR878" s="16"/>
      <c r="PS878" s="16"/>
      <c r="PT878" s="16"/>
      <c r="PU878" s="16"/>
      <c r="PV878" s="16"/>
      <c r="PW878" s="16"/>
      <c r="PX878" s="16"/>
      <c r="PY878" s="16"/>
      <c r="PZ878" s="16"/>
      <c r="QA878" s="16"/>
      <c r="QB878" s="16"/>
      <c r="QC878" s="16"/>
      <c r="QD878" s="16"/>
      <c r="QE878" s="16"/>
      <c r="QF878" s="16"/>
      <c r="QG878" s="16"/>
      <c r="QH878" s="16"/>
      <c r="QI878" s="16"/>
      <c r="QJ878" s="16"/>
      <c r="QK878" s="16"/>
      <c r="QL878" s="16"/>
      <c r="QM878" s="16"/>
      <c r="QN878" s="16"/>
      <c r="QO878" s="16"/>
      <c r="QP878" s="16"/>
      <c r="QQ878" s="16"/>
      <c r="QR878" s="16"/>
      <c r="QS878" s="16"/>
      <c r="QT878" s="16"/>
      <c r="QU878" s="16"/>
      <c r="QV878" s="16"/>
      <c r="QW878" s="16"/>
      <c r="QX878" s="16"/>
      <c r="QY878" s="16"/>
      <c r="QZ878" s="16"/>
      <c r="RA878" s="16"/>
      <c r="RB878" s="16"/>
      <c r="RC878" s="16"/>
      <c r="RD878" s="16"/>
      <c r="RE878" s="16"/>
      <c r="RF878" s="16"/>
      <c r="RG878" s="16"/>
      <c r="RH878" s="16"/>
      <c r="RI878" s="16"/>
      <c r="RJ878" s="16"/>
      <c r="RK878" s="16"/>
      <c r="RL878" s="16"/>
      <c r="RM878" s="16"/>
      <c r="RN878" s="16"/>
      <c r="RO878" s="16"/>
      <c r="RP878" s="16"/>
      <c r="RQ878" s="16"/>
      <c r="RR878" s="16"/>
      <c r="RS878" s="16"/>
      <c r="RT878" s="16"/>
      <c r="RU878" s="16"/>
      <c r="RV878" s="16"/>
      <c r="RW878" s="16"/>
      <c r="RX878" s="16"/>
      <c r="RY878" s="16"/>
      <c r="RZ878" s="16"/>
      <c r="SA878" s="16"/>
      <c r="SB878" s="16"/>
      <c r="SC878" s="16"/>
      <c r="SD878" s="16"/>
      <c r="SE878" s="16"/>
      <c r="SF878" s="16"/>
      <c r="SG878" s="16"/>
      <c r="SH878" s="16"/>
      <c r="SI878" s="16"/>
      <c r="SJ878" s="16"/>
      <c r="SK878" s="16"/>
      <c r="SL878" s="16"/>
      <c r="SM878" s="16"/>
      <c r="SN878" s="16"/>
      <c r="SO878" s="16"/>
      <c r="SP878" s="16"/>
      <c r="SQ878" s="16"/>
      <c r="SR878" s="16"/>
      <c r="SS878" s="16"/>
      <c r="ST878" s="16"/>
      <c r="SU878" s="16"/>
      <c r="SV878" s="16"/>
      <c r="SW878" s="16"/>
      <c r="SX878" s="16"/>
      <c r="SY878" s="16"/>
      <c r="SZ878" s="16"/>
      <c r="TA878" s="16"/>
      <c r="TB878" s="16"/>
      <c r="TC878" s="16"/>
      <c r="TD878" s="16"/>
      <c r="TE878" s="16"/>
      <c r="TF878" s="16"/>
      <c r="TG878" s="16"/>
      <c r="TH878" s="16"/>
      <c r="TI878" s="16"/>
      <c r="TJ878" s="16"/>
      <c r="TK878" s="16"/>
      <c r="TL878" s="16"/>
      <c r="TM878" s="16"/>
      <c r="TN878" s="16"/>
      <c r="TO878" s="16"/>
      <c r="TP878" s="16"/>
      <c r="TQ878" s="16"/>
      <c r="TR878" s="16"/>
      <c r="TS878" s="16"/>
      <c r="TT878" s="16"/>
      <c r="TU878" s="16"/>
      <c r="TV878" s="16"/>
      <c r="TW878" s="16"/>
      <c r="TX878" s="16"/>
      <c r="TY878" s="16"/>
      <c r="TZ878" s="16"/>
      <c r="UA878" s="16"/>
      <c r="UB878" s="16"/>
      <c r="UC878" s="16"/>
      <c r="UD878" s="16"/>
      <c r="UE878" s="16"/>
      <c r="UF878" s="16"/>
      <c r="UG878" s="16"/>
      <c r="UH878" s="16"/>
      <c r="UI878" s="16"/>
      <c r="UJ878" s="16"/>
      <c r="UK878" s="16"/>
      <c r="UL878" s="16"/>
      <c r="UM878" s="16"/>
      <c r="UN878" s="16"/>
      <c r="UO878" s="16"/>
      <c r="UP878" s="16"/>
      <c r="UQ878" s="16"/>
      <c r="UR878" s="16"/>
      <c r="US878" s="16"/>
      <c r="UT878" s="16"/>
      <c r="UU878" s="16"/>
      <c r="UV878" s="16"/>
      <c r="UW878" s="16"/>
      <c r="UX878" s="16"/>
      <c r="UY878" s="16"/>
      <c r="UZ878" s="16"/>
      <c r="VA878" s="16"/>
      <c r="VB878" s="16"/>
      <c r="VC878" s="16"/>
      <c r="VD878" s="16"/>
      <c r="VE878" s="16"/>
      <c r="VF878" s="16"/>
      <c r="VG878" s="16"/>
      <c r="VH878" s="16"/>
      <c r="VI878" s="16"/>
      <c r="VJ878" s="16"/>
      <c r="VK878" s="16"/>
      <c r="VL878" s="16"/>
      <c r="VM878" s="16"/>
      <c r="VN878" s="16"/>
      <c r="VO878" s="16"/>
      <c r="VP878" s="16"/>
      <c r="VQ878" s="16"/>
      <c r="VR878" s="16"/>
      <c r="VS878" s="16"/>
      <c r="VT878" s="16"/>
      <c r="VU878" s="16"/>
      <c r="VV878" s="16"/>
      <c r="VW878" s="16"/>
      <c r="VX878" s="16"/>
      <c r="VY878" s="16"/>
      <c r="VZ878" s="16"/>
      <c r="WA878" s="16"/>
      <c r="WB878" s="16"/>
      <c r="WC878" s="16"/>
      <c r="WD878" s="16"/>
      <c r="WE878" s="16"/>
      <c r="WF878" s="16"/>
      <c r="WG878" s="16"/>
      <c r="WH878" s="16"/>
      <c r="WI878" s="16"/>
      <c r="WJ878" s="16"/>
      <c r="WK878" s="16"/>
      <c r="WL878" s="16"/>
      <c r="WM878" s="16"/>
      <c r="WN878" s="16"/>
      <c r="WO878" s="16"/>
      <c r="WP878" s="16"/>
      <c r="WQ878" s="16"/>
      <c r="WR878" s="16"/>
      <c r="WS878" s="16"/>
      <c r="WT878" s="16"/>
      <c r="WU878" s="16"/>
      <c r="WV878" s="16"/>
      <c r="WW878" s="16"/>
      <c r="WX878" s="16"/>
      <c r="WY878" s="16"/>
      <c r="WZ878" s="16"/>
      <c r="XA878" s="16"/>
      <c r="XB878" s="16"/>
      <c r="XC878" s="16"/>
      <c r="XD878" s="16"/>
      <c r="XE878" s="16"/>
      <c r="XF878" s="16"/>
      <c r="XG878" s="16"/>
      <c r="XH878" s="16"/>
      <c r="XI878" s="16"/>
      <c r="XJ878" s="16"/>
      <c r="XK878" s="16"/>
      <c r="XL878" s="16"/>
      <c r="XM878" s="16"/>
      <c r="XN878" s="16"/>
      <c r="XO878" s="16"/>
      <c r="XP878" s="16"/>
      <c r="XQ878" s="16"/>
      <c r="XR878" s="16"/>
      <c r="XS878" s="16"/>
      <c r="XT878" s="16"/>
      <c r="XU878" s="16"/>
      <c r="XV878" s="16"/>
      <c r="XW878" s="16"/>
      <c r="XX878" s="16"/>
      <c r="XY878" s="16"/>
      <c r="XZ878" s="16"/>
      <c r="YA878" s="16"/>
      <c r="YB878" s="16"/>
      <c r="YC878" s="16"/>
      <c r="YD878" s="16"/>
      <c r="YE878" s="16"/>
      <c r="YF878" s="16"/>
      <c r="YG878" s="16"/>
      <c r="YH878" s="16"/>
      <c r="YI878" s="16"/>
      <c r="YJ878" s="16"/>
      <c r="YK878" s="16"/>
      <c r="YL878" s="16"/>
      <c r="YM878" s="16"/>
      <c r="YN878" s="16"/>
      <c r="YO878" s="16"/>
      <c r="YP878" s="290"/>
      <c r="YQ878" s="290"/>
      <c r="YR878" s="290"/>
      <c r="YS878" s="290"/>
      <c r="YT878" s="290"/>
      <c r="YU878" s="290"/>
      <c r="YV878" s="290"/>
      <c r="YW878" s="290"/>
      <c r="YX878" s="290"/>
      <c r="YY878" s="290"/>
      <c r="YZ878" s="290"/>
      <c r="ZA878" s="290"/>
      <c r="ZB878" s="290"/>
      <c r="ZC878" s="290"/>
      <c r="ZD878" s="290"/>
      <c r="ZE878" s="290"/>
      <c r="ZF878" s="290"/>
      <c r="ZG878" s="290"/>
      <c r="ZH878" s="290"/>
      <c r="ZI878" s="290"/>
      <c r="ZJ878" s="290"/>
      <c r="ZK878" s="290"/>
      <c r="ZL878" s="290"/>
      <c r="ZM878" s="290"/>
      <c r="ZN878" s="290"/>
      <c r="ZO878" s="290"/>
      <c r="ZP878" s="290"/>
      <c r="ZQ878" s="290"/>
      <c r="ZR878" s="290"/>
      <c r="ZS878" s="290"/>
      <c r="ZT878" s="290"/>
      <c r="ZU878" s="290"/>
      <c r="ZV878" s="290"/>
      <c r="ZW878" s="290"/>
      <c r="ZX878" s="290"/>
      <c r="ZY878" s="290"/>
      <c r="ZZ878" s="290"/>
      <c r="AAA878" s="290"/>
      <c r="AAB878" s="290"/>
      <c r="AAC878" s="290"/>
      <c r="AAD878" s="290"/>
      <c r="AAE878" s="290"/>
      <c r="AAF878" s="290"/>
      <c r="AAG878" s="290"/>
      <c r="AAH878" s="290"/>
      <c r="AAI878" s="290"/>
      <c r="AAJ878" s="290"/>
      <c r="AAK878" s="290"/>
      <c r="AAL878" s="290"/>
      <c r="AAM878" s="290"/>
      <c r="AAN878" s="290"/>
      <c r="AAO878" s="290"/>
      <c r="AAP878" s="290"/>
      <c r="AAQ878" s="290"/>
      <c r="AAR878" s="290"/>
      <c r="AAS878" s="290"/>
      <c r="AAT878" s="290"/>
      <c r="AAU878" s="290"/>
      <c r="AAV878" s="290"/>
      <c r="AAW878" s="290"/>
      <c r="AAX878" s="290"/>
      <c r="AAY878" s="290"/>
      <c r="AAZ878" s="290"/>
      <c r="ABA878" s="290"/>
      <c r="ABB878" s="290"/>
      <c r="ABC878" s="290"/>
      <c r="ABD878" s="290"/>
      <c r="ABE878" s="290"/>
      <c r="ABF878" s="290"/>
      <c r="ABG878" s="290"/>
      <c r="ABH878" s="290"/>
      <c r="ABI878" s="290"/>
      <c r="ABJ878" s="290"/>
      <c r="ABK878" s="290"/>
      <c r="ABL878" s="290"/>
      <c r="ABM878" s="290"/>
      <c r="ABN878" s="290"/>
      <c r="ABO878" s="290"/>
      <c r="ABP878" s="290"/>
      <c r="ABQ878" s="290"/>
      <c r="ABR878" s="290"/>
      <c r="ABS878" s="290"/>
      <c r="ABT878" s="290"/>
      <c r="ABU878" s="290"/>
      <c r="ABV878" s="290"/>
      <c r="ABW878" s="290"/>
      <c r="ABX878" s="290"/>
      <c r="ABY878" s="290"/>
      <c r="ABZ878" s="290"/>
      <c r="ACA878" s="290"/>
      <c r="ACB878" s="290"/>
      <c r="ACC878" s="290"/>
      <c r="ACD878" s="290"/>
      <c r="ACE878" s="290"/>
      <c r="ACF878" s="290"/>
      <c r="ACG878" s="290"/>
      <c r="ACH878" s="290"/>
      <c r="ACI878" s="290"/>
      <c r="ACJ878" s="290"/>
      <c r="ACK878" s="290"/>
      <c r="ACL878" s="290"/>
      <c r="ACM878" s="290"/>
      <c r="ACN878" s="290"/>
      <c r="ACO878" s="290"/>
      <c r="ACP878" s="290"/>
      <c r="ACQ878" s="290"/>
      <c r="ACR878" s="290"/>
      <c r="ACS878" s="290"/>
      <c r="ACT878" s="290"/>
      <c r="ACU878" s="290"/>
      <c r="ACV878" s="290"/>
      <c r="ACW878" s="290"/>
      <c r="ACX878" s="290"/>
      <c r="ACY878" s="290"/>
      <c r="ACZ878" s="290"/>
      <c r="ADA878" s="290"/>
      <c r="ADB878" s="290"/>
      <c r="ADC878" s="290"/>
      <c r="ADD878" s="290"/>
      <c r="ADE878" s="290"/>
      <c r="ADF878" s="290"/>
      <c r="ADG878" s="290"/>
      <c r="ADH878" s="290"/>
      <c r="ADI878" s="290"/>
      <c r="ADJ878" s="290"/>
      <c r="ADK878" s="290"/>
      <c r="ADL878" s="290"/>
      <c r="ADM878" s="290"/>
      <c r="ADN878" s="290"/>
      <c r="ADO878" s="290"/>
      <c r="ADP878" s="290"/>
      <c r="ADQ878" s="290"/>
      <c r="ADR878" s="290"/>
      <c r="ADS878" s="290"/>
      <c r="ADT878" s="290"/>
      <c r="ADU878" s="290"/>
      <c r="ADV878" s="290"/>
      <c r="ADW878" s="290"/>
      <c r="ADX878" s="290"/>
      <c r="ADY878" s="290"/>
      <c r="ADZ878" s="290"/>
      <c r="AEA878" s="290"/>
      <c r="AEB878" s="290"/>
      <c r="AEC878" s="290"/>
      <c r="AED878" s="290"/>
      <c r="AEE878" s="290"/>
      <c r="AEF878" s="290"/>
      <c r="AEG878" s="290"/>
      <c r="AEH878" s="290"/>
      <c r="AEI878" s="290"/>
      <c r="AEJ878" s="290"/>
      <c r="AEK878" s="290"/>
      <c r="AEL878" s="290"/>
      <c r="AEM878" s="290"/>
      <c r="AEN878" s="290"/>
      <c r="AEO878" s="290"/>
      <c r="AEP878" s="290"/>
      <c r="AEQ878" s="290"/>
      <c r="AER878" s="290"/>
      <c r="AES878" s="290"/>
      <c r="AET878" s="290"/>
      <c r="AEU878" s="290"/>
      <c r="AEV878" s="290"/>
      <c r="AEW878" s="290"/>
      <c r="AEX878" s="290"/>
      <c r="AEY878" s="290"/>
      <c r="AEZ878" s="290"/>
      <c r="AFA878" s="290"/>
      <c r="AFB878" s="290"/>
      <c r="AFC878" s="290"/>
      <c r="AFD878" s="290"/>
      <c r="AFE878" s="290"/>
      <c r="AFF878" s="290"/>
      <c r="AFG878" s="290"/>
      <c r="AFH878" s="290"/>
      <c r="AFI878" s="290"/>
      <c r="AFJ878" s="290"/>
      <c r="AFK878" s="290"/>
      <c r="AFL878" s="290"/>
      <c r="AFM878" s="290"/>
      <c r="AFN878" s="290"/>
      <c r="AFO878" s="290"/>
      <c r="AFP878" s="290"/>
      <c r="AFQ878" s="290"/>
      <c r="AFR878" s="290"/>
      <c r="AFS878" s="290"/>
      <c r="AFT878" s="290"/>
      <c r="AFU878" s="290"/>
      <c r="AFV878" s="290"/>
      <c r="AFW878" s="290"/>
      <c r="AFX878" s="290"/>
      <c r="AFY878" s="290"/>
      <c r="AFZ878" s="290"/>
      <c r="AGA878" s="290"/>
      <c r="AGB878" s="290"/>
      <c r="AGC878" s="290"/>
      <c r="AGD878" s="290"/>
      <c r="AGE878" s="290"/>
      <c r="AGF878" s="290"/>
      <c r="AGG878" s="290"/>
      <c r="AGH878" s="290"/>
      <c r="AGI878" s="290"/>
      <c r="AGJ878" s="290"/>
      <c r="AGK878" s="290"/>
      <c r="AGL878" s="290"/>
      <c r="AGM878" s="290"/>
      <c r="AGN878" s="290"/>
      <c r="AGO878" s="290"/>
      <c r="AGP878" s="290"/>
      <c r="AGQ878" s="290"/>
      <c r="AGR878" s="290"/>
      <c r="AGS878" s="290"/>
      <c r="AGT878" s="290"/>
      <c r="AGU878" s="290"/>
      <c r="AGV878" s="290"/>
      <c r="AGW878" s="290"/>
      <c r="AGX878" s="290"/>
      <c r="AGY878" s="290"/>
      <c r="AGZ878" s="290"/>
      <c r="AHA878" s="290"/>
      <c r="AHB878" s="290"/>
      <c r="AHC878" s="290"/>
      <c r="AHD878" s="290"/>
      <c r="AHE878" s="290"/>
      <c r="AHF878" s="290"/>
      <c r="AHG878" s="290"/>
      <c r="AHH878" s="290"/>
      <c r="AHI878" s="290"/>
      <c r="AHJ878" s="290"/>
      <c r="AHK878" s="290"/>
      <c r="AHL878" s="290"/>
      <c r="AHM878" s="290"/>
      <c r="AHN878" s="290"/>
      <c r="AHO878" s="290"/>
      <c r="AHP878" s="290"/>
      <c r="AHQ878" s="290"/>
      <c r="AHR878" s="290"/>
      <c r="AHS878" s="290"/>
      <c r="AHT878" s="290"/>
      <c r="AHU878" s="290"/>
      <c r="AHV878" s="290"/>
      <c r="AHW878" s="290"/>
      <c r="AHX878" s="290"/>
      <c r="AHY878" s="290"/>
      <c r="AHZ878" s="290"/>
      <c r="AIA878" s="290"/>
      <c r="AIB878" s="290"/>
      <c r="AIC878" s="290"/>
      <c r="AID878" s="290"/>
      <c r="AIE878" s="290"/>
      <c r="AIF878" s="290"/>
      <c r="AIG878" s="290"/>
      <c r="AIH878" s="290"/>
      <c r="AII878" s="290"/>
      <c r="AIJ878" s="290"/>
      <c r="AIK878" s="290"/>
      <c r="AIL878" s="290"/>
      <c r="AIM878" s="290"/>
      <c r="AIN878" s="290"/>
      <c r="AIO878" s="290"/>
      <c r="AIP878" s="290"/>
      <c r="AIQ878" s="290"/>
      <c r="AIR878" s="290"/>
      <c r="AIS878" s="290"/>
      <c r="AIT878" s="290"/>
      <c r="AIU878" s="290"/>
      <c r="AIV878" s="290"/>
      <c r="AIW878" s="290"/>
      <c r="AIX878" s="290"/>
      <c r="AIY878" s="290"/>
      <c r="AIZ878" s="290"/>
      <c r="AJA878" s="290"/>
      <c r="AJB878" s="290"/>
      <c r="AJC878" s="290"/>
      <c r="AJD878" s="290"/>
      <c r="AJE878" s="290"/>
      <c r="AJF878" s="290"/>
      <c r="AJG878" s="290"/>
      <c r="AJH878" s="290"/>
      <c r="AJI878" s="290"/>
      <c r="AJJ878" s="290"/>
      <c r="AJK878" s="290"/>
      <c r="AJL878" s="290"/>
      <c r="AJM878" s="290"/>
      <c r="AJN878" s="290"/>
      <c r="AJO878" s="290"/>
      <c r="AJP878" s="290"/>
      <c r="AJQ878" s="290"/>
      <c r="AJR878" s="290"/>
      <c r="AJS878" s="290"/>
      <c r="AJT878" s="290"/>
      <c r="AJU878" s="290"/>
      <c r="AJV878" s="290"/>
      <c r="AJW878" s="290"/>
      <c r="AJX878" s="290"/>
      <c r="AJY878" s="290"/>
      <c r="AJZ878" s="290"/>
      <c r="AKA878" s="290"/>
      <c r="AKB878" s="290"/>
      <c r="AKC878" s="290"/>
      <c r="AKD878" s="290"/>
      <c r="AKE878" s="290"/>
      <c r="AKF878" s="290"/>
      <c r="AKG878" s="290"/>
      <c r="AKH878" s="290"/>
      <c r="AKI878" s="290"/>
      <c r="AKJ878" s="290"/>
      <c r="AKK878" s="290"/>
      <c r="AKL878" s="290"/>
      <c r="AKM878" s="290"/>
      <c r="AKN878" s="290"/>
      <c r="AKO878" s="290"/>
      <c r="AKP878" s="290"/>
      <c r="AKQ878" s="290"/>
      <c r="AKR878" s="290"/>
      <c r="AKS878" s="290"/>
      <c r="AKT878" s="290"/>
      <c r="AKU878" s="290"/>
      <c r="AKV878" s="290"/>
      <c r="AKW878" s="290"/>
      <c r="AKX878" s="290"/>
      <c r="AKY878" s="290"/>
      <c r="AKZ878" s="290"/>
      <c r="ALA878" s="290"/>
      <c r="ALB878" s="290"/>
      <c r="ALC878" s="290"/>
      <c r="ALD878" s="290"/>
      <c r="ALE878" s="290"/>
      <c r="ALF878" s="290"/>
      <c r="ALG878" s="290"/>
      <c r="ALH878" s="290"/>
      <c r="ALI878" s="290"/>
      <c r="ALJ878" s="290"/>
      <c r="ALK878" s="290"/>
      <c r="ALL878" s="290"/>
      <c r="ALM878" s="290"/>
      <c r="ALN878" s="290"/>
      <c r="ALO878" s="290"/>
      <c r="ALP878" s="290"/>
      <c r="ALQ878" s="290"/>
      <c r="ALR878" s="290"/>
      <c r="ALS878" s="290"/>
      <c r="ALT878" s="290"/>
      <c r="ALU878" s="290"/>
      <c r="ALV878" s="290"/>
      <c r="ALW878" s="290"/>
      <c r="ALX878" s="290"/>
      <c r="ALY878" s="290"/>
      <c r="ALZ878" s="290"/>
      <c r="AMA878" s="290"/>
      <c r="AMB878" s="290"/>
      <c r="AMC878" s="290"/>
      <c r="AMD878" s="290"/>
      <c r="AME878" s="290"/>
      <c r="AMF878" s="290"/>
      <c r="AMG878" s="290"/>
      <c r="AMH878" s="290"/>
      <c r="AMI878" s="290"/>
      <c r="AMJ878" s="290"/>
      <c r="AMK878" s="290"/>
      <c r="AML878" s="290"/>
      <c r="AMM878" s="290"/>
      <c r="AMN878" s="290"/>
      <c r="AMO878" s="290"/>
      <c r="AMP878" s="290"/>
      <c r="AMQ878" s="290"/>
      <c r="AMR878" s="290"/>
      <c r="AMS878" s="290"/>
      <c r="AMT878" s="290"/>
      <c r="AMU878" s="290"/>
      <c r="AMV878" s="290"/>
      <c r="AMW878" s="290"/>
      <c r="AMX878" s="290"/>
      <c r="AMY878" s="290"/>
      <c r="AMZ878" s="290"/>
      <c r="ANA878" s="290"/>
      <c r="ANB878" s="290"/>
      <c r="ANC878" s="290"/>
      <c r="AND878" s="290"/>
      <c r="ANE878" s="290"/>
      <c r="ANF878" s="290"/>
      <c r="ANG878" s="290"/>
      <c r="ANH878" s="290"/>
      <c r="ANI878" s="290"/>
      <c r="ANJ878" s="290"/>
      <c r="ANK878" s="290"/>
      <c r="ANL878" s="290"/>
      <c r="ANM878" s="290"/>
      <c r="ANN878" s="290"/>
      <c r="ANO878" s="290"/>
      <c r="ANP878" s="290"/>
      <c r="ANQ878" s="290"/>
      <c r="ANR878" s="290"/>
      <c r="ANS878" s="290"/>
      <c r="ANT878" s="290"/>
      <c r="ANU878" s="290"/>
      <c r="ANV878" s="290"/>
      <c r="ANW878" s="290"/>
      <c r="ANX878" s="290"/>
      <c r="ANY878" s="290"/>
      <c r="ANZ878" s="290"/>
      <c r="AOA878" s="290"/>
      <c r="AOB878" s="290"/>
      <c r="AOC878" s="290"/>
      <c r="AOD878" s="290"/>
      <c r="AOE878" s="290"/>
      <c r="AOF878" s="290"/>
      <c r="AOG878" s="290"/>
      <c r="AOH878" s="290"/>
      <c r="AOI878" s="290"/>
      <c r="AOJ878" s="290"/>
      <c r="AOK878" s="290"/>
      <c r="AOL878" s="290"/>
      <c r="AOM878" s="290"/>
      <c r="AON878" s="290"/>
      <c r="AOO878" s="290"/>
      <c r="AOP878" s="290"/>
      <c r="AOQ878" s="290"/>
      <c r="AOR878" s="290"/>
      <c r="AOS878" s="290"/>
      <c r="AOT878" s="290"/>
      <c r="AOU878" s="290"/>
      <c r="AOV878" s="290"/>
      <c r="AOW878" s="290"/>
      <c r="AOX878" s="290"/>
      <c r="AOY878" s="290"/>
      <c r="AOZ878" s="290"/>
      <c r="APA878" s="290"/>
      <c r="APB878" s="290"/>
      <c r="APC878" s="290"/>
      <c r="APD878" s="290"/>
      <c r="APE878" s="290"/>
      <c r="APF878" s="290"/>
      <c r="APG878" s="290"/>
      <c r="APH878" s="290"/>
      <c r="API878" s="290"/>
      <c r="APJ878" s="290"/>
      <c r="APK878" s="290"/>
      <c r="APL878" s="290"/>
      <c r="APM878" s="290"/>
      <c r="APN878" s="290"/>
      <c r="APO878" s="290"/>
      <c r="APP878" s="290"/>
      <c r="APQ878" s="290"/>
      <c r="APR878" s="290"/>
      <c r="APS878" s="290"/>
      <c r="APT878" s="290"/>
      <c r="APU878" s="290"/>
      <c r="APV878" s="290"/>
      <c r="APW878" s="290"/>
      <c r="APX878" s="290"/>
      <c r="APY878" s="290"/>
      <c r="APZ878" s="290"/>
      <c r="AQA878" s="290"/>
      <c r="AQB878" s="290"/>
      <c r="AQC878" s="290"/>
      <c r="AQD878" s="290"/>
      <c r="AQE878" s="290"/>
      <c r="AQF878" s="290"/>
      <c r="AQG878" s="290"/>
      <c r="AQH878" s="290"/>
      <c r="AQI878" s="290"/>
      <c r="AQJ878" s="290"/>
      <c r="AQK878" s="290"/>
      <c r="AQL878" s="290"/>
      <c r="AQM878" s="290"/>
      <c r="AQN878" s="290"/>
      <c r="AQO878" s="290"/>
      <c r="AQP878" s="290"/>
      <c r="AQQ878" s="290"/>
      <c r="AQR878" s="290"/>
      <c r="AQS878" s="290"/>
      <c r="AQT878" s="290"/>
      <c r="AQU878" s="290"/>
      <c r="AQV878" s="290"/>
      <c r="AQW878" s="290"/>
      <c r="AQX878" s="290"/>
      <c r="AQY878" s="290"/>
      <c r="AQZ878" s="290"/>
      <c r="ARA878" s="290"/>
      <c r="ARB878" s="290"/>
      <c r="ARC878" s="290"/>
      <c r="ARD878" s="290"/>
      <c r="ARE878" s="290"/>
      <c r="ARF878" s="290"/>
      <c r="ARG878" s="290"/>
      <c r="ARH878" s="290"/>
      <c r="ARI878" s="290"/>
      <c r="ARJ878" s="290"/>
      <c r="ARK878" s="290"/>
      <c r="ARL878" s="290"/>
      <c r="ARM878" s="290"/>
      <c r="ARN878" s="290"/>
      <c r="ARO878" s="290"/>
      <c r="ARP878" s="290"/>
      <c r="ARQ878" s="290"/>
      <c r="ARR878" s="290"/>
      <c r="ARS878" s="290"/>
      <c r="ART878" s="290"/>
      <c r="ARU878" s="290"/>
      <c r="ARV878" s="290"/>
      <c r="ARW878" s="290"/>
      <c r="ARX878" s="290"/>
      <c r="ARY878" s="290"/>
      <c r="ARZ878" s="290"/>
      <c r="ASA878" s="290"/>
      <c r="ASB878" s="290"/>
      <c r="ASC878" s="290"/>
      <c r="ASD878" s="290"/>
      <c r="ASE878" s="290"/>
      <c r="ASF878" s="290"/>
      <c r="ASG878" s="290"/>
      <c r="ASH878" s="290"/>
      <c r="ASI878" s="290"/>
      <c r="ASJ878" s="290"/>
      <c r="ASK878" s="290"/>
      <c r="ASL878" s="290"/>
      <c r="ASM878" s="290"/>
      <c r="ASN878" s="290"/>
      <c r="ASO878" s="290"/>
      <c r="ASP878" s="290"/>
      <c r="ASQ878" s="290"/>
      <c r="ASR878" s="290"/>
      <c r="ASS878" s="290"/>
      <c r="AST878" s="290"/>
      <c r="ASU878" s="290"/>
      <c r="ASV878" s="290"/>
      <c r="ASW878" s="290"/>
      <c r="ASX878" s="290"/>
      <c r="ASY878" s="290"/>
      <c r="ASZ878" s="290"/>
      <c r="ATA878" s="290"/>
      <c r="ATB878" s="290"/>
      <c r="ATC878" s="290"/>
      <c r="ATD878" s="290"/>
      <c r="ATE878" s="290"/>
      <c r="ATF878" s="290"/>
      <c r="ATG878" s="290"/>
      <c r="ATH878" s="290"/>
      <c r="ATI878" s="290"/>
      <c r="ATJ878" s="290"/>
      <c r="ATK878" s="290"/>
      <c r="ATL878" s="290"/>
      <c r="ATM878" s="290"/>
      <c r="ATN878" s="290"/>
      <c r="ATO878" s="290"/>
      <c r="ATP878" s="290"/>
      <c r="ATQ878" s="290"/>
      <c r="ATR878" s="290"/>
      <c r="ATS878" s="290"/>
      <c r="ATT878" s="290"/>
      <c r="ATU878" s="290"/>
      <c r="ATV878" s="290"/>
      <c r="ATW878" s="290"/>
      <c r="ATX878" s="290"/>
      <c r="ATY878" s="290"/>
      <c r="ATZ878" s="290"/>
      <c r="AUA878" s="290"/>
      <c r="AUB878" s="290"/>
      <c r="AUC878" s="290"/>
      <c r="AUD878" s="290"/>
      <c r="AUE878" s="290"/>
      <c r="AUF878" s="290"/>
      <c r="AUG878" s="290"/>
      <c r="AUH878" s="290"/>
      <c r="AUI878" s="290"/>
      <c r="AUJ878" s="290"/>
      <c r="AUK878" s="290"/>
      <c r="AUL878" s="290"/>
      <c r="AUM878" s="290"/>
      <c r="AUN878" s="290"/>
      <c r="AUO878" s="290"/>
      <c r="AUP878" s="290"/>
      <c r="AUQ878" s="290"/>
      <c r="AUR878" s="290"/>
      <c r="AUS878" s="290"/>
      <c r="AUT878" s="290"/>
      <c r="AUU878" s="290"/>
      <c r="AUV878" s="290"/>
      <c r="AUW878" s="290"/>
      <c r="AUX878" s="290"/>
      <c r="AUY878" s="290"/>
      <c r="AUZ878" s="290"/>
      <c r="AVA878" s="290"/>
      <c r="AVB878" s="290"/>
      <c r="AVC878" s="290"/>
      <c r="AVD878" s="290"/>
      <c r="AVE878" s="290"/>
      <c r="AVF878" s="290"/>
      <c r="AVG878" s="290"/>
      <c r="AVH878" s="290"/>
      <c r="AVI878" s="290"/>
      <c r="AVJ878" s="290"/>
      <c r="AVK878" s="290"/>
      <c r="AVL878" s="290"/>
      <c r="AVM878" s="290"/>
      <c r="AVN878" s="290"/>
      <c r="AVO878" s="290"/>
      <c r="AVP878" s="290"/>
      <c r="AVQ878" s="290"/>
      <c r="AVR878" s="290"/>
      <c r="AVS878" s="290"/>
      <c r="AVT878" s="290"/>
      <c r="AVU878" s="290"/>
      <c r="AVV878" s="290"/>
      <c r="AVW878" s="290"/>
      <c r="AVX878" s="290"/>
      <c r="AVY878" s="290"/>
      <c r="AVZ878" s="290"/>
      <c r="AWA878" s="290"/>
      <c r="AWB878" s="290"/>
      <c r="AWC878" s="290"/>
      <c r="AWD878" s="290"/>
      <c r="AWE878" s="290"/>
      <c r="AWF878" s="290"/>
      <c r="AWG878" s="290"/>
      <c r="AWH878" s="290"/>
      <c r="AWI878" s="290"/>
      <c r="AWJ878" s="290"/>
      <c r="AWK878" s="290"/>
      <c r="AWL878" s="290"/>
      <c r="AWM878" s="290"/>
      <c r="AWN878" s="290"/>
      <c r="AWO878" s="290"/>
      <c r="AWP878" s="290"/>
      <c r="AWQ878" s="290"/>
      <c r="AWR878" s="290"/>
      <c r="AWS878" s="290"/>
      <c r="AWT878" s="290"/>
      <c r="AWU878" s="290"/>
      <c r="AWV878" s="290"/>
      <c r="AWW878" s="290"/>
      <c r="AWX878" s="290"/>
      <c r="AWY878" s="290"/>
      <c r="AWZ878" s="290"/>
      <c r="AXA878" s="290"/>
      <c r="AXB878" s="290"/>
      <c r="AXC878" s="290"/>
      <c r="AXD878" s="290"/>
      <c r="AXE878" s="290"/>
      <c r="AXF878" s="290"/>
      <c r="AXG878" s="290"/>
      <c r="AXH878" s="290"/>
      <c r="AXI878" s="290"/>
      <c r="AXJ878" s="290"/>
      <c r="AXK878" s="290"/>
      <c r="AXL878" s="290"/>
      <c r="AXM878" s="290"/>
      <c r="AXN878" s="290"/>
      <c r="AXO878" s="290"/>
      <c r="AXP878" s="290"/>
      <c r="AXQ878" s="290"/>
      <c r="AXR878" s="290"/>
      <c r="AXS878" s="290"/>
      <c r="AXT878" s="290"/>
      <c r="AXU878" s="290"/>
      <c r="AXV878" s="290"/>
      <c r="AXW878" s="290"/>
      <c r="AXX878" s="290"/>
      <c r="AXY878" s="290"/>
      <c r="AXZ878" s="290"/>
      <c r="AYA878" s="290"/>
      <c r="AYB878" s="290"/>
      <c r="AYC878" s="290"/>
      <c r="AYD878" s="290"/>
      <c r="AYE878" s="290"/>
      <c r="AYF878" s="290"/>
      <c r="AYG878" s="290"/>
      <c r="AYH878" s="290"/>
      <c r="AYI878" s="290"/>
      <c r="AYJ878" s="290"/>
      <c r="AYK878" s="290"/>
      <c r="AYL878" s="290"/>
      <c r="AYM878" s="290"/>
      <c r="AYN878" s="290"/>
      <c r="AYO878" s="290"/>
      <c r="AYP878" s="290"/>
      <c r="AYQ878" s="290"/>
      <c r="AYR878" s="290"/>
      <c r="AYS878" s="290"/>
      <c r="AYT878" s="290"/>
      <c r="AYU878" s="290"/>
      <c r="AYV878" s="290"/>
      <c r="AYW878" s="290"/>
      <c r="AYX878" s="290"/>
      <c r="AYY878" s="290"/>
      <c r="AYZ878" s="290"/>
      <c r="AZA878" s="290"/>
      <c r="AZB878" s="290"/>
      <c r="AZC878" s="290"/>
      <c r="AZD878" s="290"/>
      <c r="AZE878" s="290"/>
      <c r="AZF878" s="290"/>
      <c r="AZG878" s="290"/>
      <c r="AZH878" s="290"/>
      <c r="AZI878" s="290"/>
      <c r="AZJ878" s="290"/>
      <c r="AZK878" s="290"/>
      <c r="AZL878" s="290"/>
      <c r="AZM878" s="290"/>
      <c r="AZN878" s="290"/>
      <c r="AZO878" s="290"/>
      <c r="AZP878" s="290"/>
      <c r="AZQ878" s="290"/>
      <c r="AZR878" s="290"/>
      <c r="AZS878" s="290"/>
      <c r="AZT878" s="290"/>
      <c r="AZU878" s="290"/>
      <c r="AZV878" s="290"/>
      <c r="AZW878" s="290"/>
      <c r="AZX878" s="290"/>
      <c r="AZY878" s="290"/>
      <c r="AZZ878" s="290"/>
      <c r="BAA878" s="290"/>
      <c r="BAB878" s="290"/>
      <c r="BAC878" s="290"/>
      <c r="BAD878" s="290"/>
      <c r="BAE878" s="290"/>
      <c r="BAF878" s="290"/>
      <c r="BAG878" s="290"/>
      <c r="BAH878" s="290"/>
      <c r="BAI878" s="290"/>
      <c r="BAJ878" s="290"/>
      <c r="BAK878" s="290"/>
      <c r="BAL878" s="290"/>
      <c r="BAM878" s="290"/>
      <c r="BAN878" s="290"/>
      <c r="BAO878" s="290"/>
      <c r="BAP878" s="290"/>
      <c r="BAQ878" s="290"/>
      <c r="BAR878" s="290"/>
      <c r="BAS878" s="290"/>
      <c r="BAT878" s="290"/>
      <c r="BAU878" s="290"/>
      <c r="BAV878" s="290"/>
      <c r="BAW878" s="290"/>
      <c r="BAX878" s="290"/>
      <c r="BAY878" s="290"/>
      <c r="BAZ878" s="290"/>
      <c r="BBA878" s="290"/>
      <c r="BBB878" s="290"/>
      <c r="BBC878" s="290"/>
      <c r="BBD878" s="290"/>
      <c r="BBE878" s="290"/>
      <c r="BBF878" s="290"/>
      <c r="BBG878" s="290"/>
      <c r="BBH878" s="290"/>
      <c r="BBI878" s="290"/>
      <c r="BBJ878" s="290"/>
      <c r="BBK878" s="290"/>
      <c r="BBL878" s="290"/>
      <c r="BBM878" s="290"/>
      <c r="BBN878" s="290"/>
      <c r="BBO878" s="290"/>
      <c r="BBP878" s="290"/>
      <c r="BBQ878" s="290"/>
      <c r="BBR878" s="290"/>
      <c r="BBS878" s="290"/>
      <c r="BBT878" s="290"/>
      <c r="BBU878" s="290"/>
      <c r="BBV878" s="290"/>
      <c r="BBW878" s="290"/>
      <c r="BBX878" s="290"/>
      <c r="BBY878" s="290"/>
      <c r="BBZ878" s="290"/>
      <c r="BCA878" s="290"/>
      <c r="BCB878" s="290"/>
      <c r="BCC878" s="290"/>
      <c r="BCD878" s="290"/>
      <c r="BCE878" s="290"/>
      <c r="BCF878" s="290"/>
      <c r="BCG878" s="290"/>
      <c r="BCH878" s="290"/>
      <c r="BCI878" s="290"/>
      <c r="BCJ878" s="290"/>
      <c r="BCK878" s="290"/>
      <c r="BCL878" s="290"/>
      <c r="BCM878" s="290"/>
      <c r="BCN878" s="290"/>
      <c r="BCO878" s="290"/>
      <c r="BCP878" s="290"/>
      <c r="BCQ878" s="290"/>
      <c r="BCR878" s="290"/>
      <c r="BCS878" s="290"/>
      <c r="BCT878" s="290"/>
      <c r="BCU878" s="290"/>
      <c r="BCV878" s="290"/>
      <c r="BCW878" s="290"/>
      <c r="BCX878" s="290"/>
      <c r="BCY878" s="290"/>
      <c r="BCZ878" s="290"/>
      <c r="BDA878" s="290"/>
      <c r="BDB878" s="290"/>
      <c r="BDC878" s="290"/>
      <c r="BDD878" s="290"/>
      <c r="BDE878" s="290"/>
      <c r="BDF878" s="290"/>
      <c r="BDG878" s="290"/>
      <c r="BDH878" s="290"/>
      <c r="BDI878" s="290"/>
      <c r="BDJ878" s="290"/>
      <c r="BDK878" s="290"/>
      <c r="BDL878" s="290"/>
      <c r="BDM878" s="290"/>
      <c r="BDN878" s="290"/>
      <c r="BDO878" s="290"/>
      <c r="BDP878" s="290"/>
      <c r="BDQ878" s="290"/>
      <c r="BDR878" s="290"/>
      <c r="BDS878" s="290"/>
      <c r="BDT878" s="290"/>
      <c r="BDU878" s="290"/>
      <c r="BDV878" s="290"/>
      <c r="BDW878" s="290"/>
      <c r="BDX878" s="290"/>
      <c r="BDY878" s="290"/>
      <c r="BDZ878" s="290"/>
      <c r="BEA878" s="290"/>
      <c r="BEB878" s="290"/>
      <c r="BEC878" s="290"/>
      <c r="BED878" s="290"/>
      <c r="BEE878" s="290"/>
      <c r="BEF878" s="290"/>
      <c r="BEG878" s="290"/>
      <c r="BEH878" s="290"/>
      <c r="BEI878" s="290"/>
      <c r="BEJ878" s="290"/>
      <c r="BEK878" s="290"/>
      <c r="BEL878" s="290"/>
      <c r="BEM878" s="290"/>
      <c r="BEN878" s="290"/>
      <c r="BEO878" s="290"/>
      <c r="BEP878" s="290"/>
      <c r="BEQ878" s="290"/>
      <c r="BER878" s="290"/>
      <c r="BES878" s="290"/>
      <c r="BET878" s="290"/>
      <c r="BEU878" s="290"/>
      <c r="BEV878" s="290"/>
      <c r="BEW878" s="290"/>
      <c r="BEX878" s="290"/>
      <c r="BEY878" s="290"/>
      <c r="BEZ878" s="290"/>
      <c r="BFA878" s="290"/>
      <c r="BFB878" s="290"/>
      <c r="BFC878" s="290"/>
      <c r="BFD878" s="290"/>
      <c r="BFE878" s="290"/>
      <c r="BFF878" s="290"/>
      <c r="BFG878" s="290"/>
      <c r="BFH878" s="290"/>
      <c r="BFI878" s="290"/>
      <c r="BFJ878" s="290"/>
      <c r="BFK878" s="290"/>
      <c r="BFL878" s="290"/>
      <c r="BFM878" s="290"/>
      <c r="BFN878" s="290"/>
      <c r="BFO878" s="290"/>
      <c r="BFP878" s="290"/>
      <c r="BFQ878" s="290"/>
      <c r="BFR878" s="290"/>
      <c r="BFS878" s="290"/>
      <c r="BFT878" s="290"/>
      <c r="BFU878" s="290"/>
      <c r="BFV878" s="290"/>
      <c r="BFW878" s="290"/>
      <c r="BFX878" s="290"/>
      <c r="BFY878" s="290"/>
      <c r="BFZ878" s="290"/>
      <c r="BGA878" s="290"/>
      <c r="BGB878" s="290"/>
      <c r="BGC878" s="290"/>
      <c r="BGD878" s="290"/>
      <c r="BGE878" s="290"/>
      <c r="BGF878" s="290"/>
      <c r="BGG878" s="290"/>
      <c r="BGH878" s="290"/>
      <c r="BGI878" s="290"/>
      <c r="BGJ878" s="290"/>
      <c r="BGK878" s="290"/>
      <c r="BGL878" s="290"/>
      <c r="BGM878" s="290"/>
      <c r="BGN878" s="290"/>
      <c r="BGO878" s="290"/>
      <c r="BGP878" s="290"/>
      <c r="BGQ878" s="290"/>
      <c r="BGR878" s="290"/>
      <c r="BGS878" s="290"/>
      <c r="BGT878" s="290"/>
      <c r="BGU878" s="290"/>
      <c r="BGV878" s="290"/>
      <c r="BGW878" s="290"/>
      <c r="BGX878" s="290"/>
      <c r="BGY878" s="290"/>
      <c r="BGZ878" s="290"/>
      <c r="BHA878" s="290"/>
      <c r="BHB878" s="290"/>
      <c r="BHC878" s="290"/>
      <c r="BHD878" s="290"/>
      <c r="BHE878" s="290"/>
      <c r="BHF878" s="290"/>
      <c r="BHG878" s="290"/>
      <c r="BHH878" s="290"/>
      <c r="BHI878" s="290"/>
      <c r="BHJ878" s="290"/>
      <c r="BHK878" s="290"/>
      <c r="BHL878" s="290"/>
      <c r="BHM878" s="290"/>
      <c r="BHN878" s="290"/>
      <c r="BHO878" s="290"/>
      <c r="BHP878" s="290"/>
      <c r="BHQ878" s="290"/>
      <c r="BHR878" s="290"/>
      <c r="BHS878" s="290"/>
      <c r="BHT878" s="290"/>
      <c r="BHU878" s="290"/>
      <c r="BHV878" s="290"/>
      <c r="BHW878" s="290"/>
      <c r="BHX878" s="290"/>
      <c r="BHY878" s="290"/>
      <c r="BHZ878" s="290"/>
      <c r="BIA878" s="290"/>
      <c r="BIB878" s="290"/>
      <c r="BIC878" s="290"/>
      <c r="BID878" s="290"/>
      <c r="BIE878" s="290"/>
      <c r="BIF878" s="290"/>
      <c r="BIG878" s="290"/>
      <c r="BIH878" s="290"/>
      <c r="BII878" s="290"/>
      <c r="BIJ878" s="290"/>
      <c r="BIK878" s="290"/>
      <c r="BIL878" s="290"/>
      <c r="BIM878" s="290"/>
      <c r="BIN878" s="290"/>
      <c r="BIO878" s="290"/>
      <c r="BIP878" s="290"/>
      <c r="BIQ878" s="290"/>
      <c r="BIR878" s="290"/>
      <c r="BIS878" s="290"/>
      <c r="BIT878" s="290"/>
      <c r="BIU878" s="290"/>
      <c r="BIV878" s="290"/>
      <c r="BIW878" s="290"/>
      <c r="BIX878" s="290"/>
      <c r="BIY878" s="290"/>
      <c r="BIZ878" s="290"/>
      <c r="BJA878" s="290"/>
      <c r="BJB878" s="290"/>
      <c r="BJC878" s="290"/>
      <c r="BJD878" s="290"/>
      <c r="BJE878" s="290"/>
      <c r="BJF878" s="290"/>
      <c r="BJG878" s="290"/>
      <c r="BJH878" s="290"/>
      <c r="BJI878" s="290"/>
      <c r="BJJ878" s="290"/>
      <c r="BJK878" s="290"/>
      <c r="BJL878" s="290"/>
      <c r="BJM878" s="290"/>
      <c r="BJN878" s="290"/>
      <c r="BJO878" s="290"/>
      <c r="BJP878" s="290"/>
      <c r="BJQ878" s="290"/>
      <c r="BJR878" s="290"/>
      <c r="BJS878" s="290"/>
      <c r="BJT878" s="290"/>
      <c r="BJU878" s="290"/>
      <c r="BJV878" s="290"/>
      <c r="BJW878" s="290"/>
      <c r="BJX878" s="290"/>
      <c r="BJY878" s="290"/>
      <c r="BJZ878" s="290"/>
      <c r="BKA878" s="290"/>
      <c r="BKB878" s="290"/>
      <c r="BKC878" s="290"/>
      <c r="BKD878" s="290"/>
      <c r="BKE878" s="290"/>
      <c r="BKF878" s="290"/>
      <c r="BKG878" s="290"/>
      <c r="BKH878" s="290"/>
      <c r="BKI878" s="290"/>
      <c r="BKJ878" s="290"/>
      <c r="BKK878" s="290"/>
      <c r="BKL878" s="290"/>
      <c r="BKM878" s="290"/>
      <c r="BKN878" s="290"/>
      <c r="BKO878" s="290"/>
      <c r="BKP878" s="290"/>
      <c r="BKQ878" s="290"/>
      <c r="BKR878" s="290"/>
      <c r="BKS878" s="290"/>
      <c r="BKT878" s="290"/>
      <c r="BKU878" s="290"/>
      <c r="BKV878" s="290"/>
      <c r="BKW878" s="290"/>
      <c r="BKX878" s="290"/>
      <c r="BKY878" s="290"/>
      <c r="BKZ878" s="290"/>
      <c r="BLA878" s="290"/>
      <c r="BLB878" s="290"/>
      <c r="BLC878" s="290"/>
      <c r="BLD878" s="290"/>
      <c r="BLE878" s="290"/>
      <c r="BLF878" s="290"/>
      <c r="BLG878" s="290"/>
      <c r="BLH878" s="290"/>
      <c r="BLI878" s="290"/>
      <c r="BLJ878" s="290"/>
      <c r="BLK878" s="290"/>
      <c r="BLL878" s="290"/>
      <c r="BLM878" s="290"/>
      <c r="BLN878" s="290"/>
      <c r="BLO878" s="290"/>
      <c r="BLP878" s="290"/>
      <c r="BLQ878" s="290"/>
      <c r="BLR878" s="290"/>
      <c r="BLS878" s="290"/>
      <c r="BLT878" s="290"/>
      <c r="BLU878" s="290"/>
      <c r="BLV878" s="290"/>
      <c r="BLW878" s="290"/>
      <c r="BLX878" s="290"/>
      <c r="BLY878" s="290"/>
      <c r="BLZ878" s="290"/>
      <c r="BMA878" s="290"/>
      <c r="BMB878" s="290"/>
      <c r="BMC878" s="290"/>
      <c r="BMD878" s="290"/>
      <c r="BME878" s="290"/>
      <c r="BMF878" s="290"/>
      <c r="BMG878" s="290"/>
      <c r="BMH878" s="290"/>
      <c r="BMI878" s="290"/>
      <c r="BMJ878" s="290"/>
      <c r="BMK878" s="290"/>
      <c r="BML878" s="290"/>
      <c r="BMM878" s="290"/>
      <c r="BMN878" s="290"/>
      <c r="BMO878" s="290"/>
      <c r="BMP878" s="290"/>
      <c r="BMQ878" s="290"/>
      <c r="BMR878" s="290"/>
      <c r="BMS878" s="290"/>
      <c r="BMT878" s="290"/>
      <c r="BMU878" s="290"/>
      <c r="BMV878" s="290"/>
      <c r="BMW878" s="290"/>
      <c r="BMX878" s="290"/>
      <c r="BMY878" s="290"/>
      <c r="BMZ878" s="290"/>
      <c r="BNA878" s="290"/>
      <c r="BNB878" s="290"/>
      <c r="BNC878" s="290"/>
      <c r="BND878" s="290"/>
      <c r="BNE878" s="290"/>
      <c r="BNF878" s="290"/>
      <c r="BNG878" s="290"/>
      <c r="BNH878" s="290"/>
      <c r="BNI878" s="290"/>
      <c r="BNJ878" s="290"/>
      <c r="BNK878" s="290"/>
      <c r="BNL878" s="290"/>
      <c r="BNM878" s="290"/>
      <c r="BNN878" s="290"/>
      <c r="BNO878" s="290"/>
      <c r="BNP878" s="290"/>
      <c r="BNQ878" s="290"/>
      <c r="BNR878" s="290"/>
      <c r="BNS878" s="290"/>
      <c r="BNT878" s="290"/>
      <c r="BNU878" s="290"/>
      <c r="BNV878" s="290"/>
      <c r="BNW878" s="290"/>
      <c r="BNX878" s="290"/>
      <c r="BNY878" s="290"/>
      <c r="BNZ878" s="290"/>
      <c r="BOA878" s="290"/>
      <c r="BOB878" s="290"/>
      <c r="BOC878" s="290"/>
      <c r="BOD878" s="290"/>
      <c r="BOE878" s="290"/>
      <c r="BOF878" s="290"/>
      <c r="BOG878" s="290"/>
      <c r="BOH878" s="290"/>
      <c r="BOI878" s="290"/>
      <c r="BOJ878" s="290"/>
      <c r="BOK878" s="290"/>
      <c r="BOL878" s="290"/>
      <c r="BOM878" s="290"/>
      <c r="BON878" s="290"/>
      <c r="BOO878" s="290"/>
      <c r="BOP878" s="290"/>
      <c r="BOQ878" s="290"/>
      <c r="BOR878" s="290"/>
      <c r="BOS878" s="290"/>
      <c r="BOT878" s="290"/>
      <c r="BOU878" s="290"/>
      <c r="BOV878" s="290"/>
      <c r="BOW878" s="290"/>
      <c r="BOX878" s="290"/>
      <c r="BOY878" s="290"/>
      <c r="BOZ878" s="290"/>
      <c r="BPA878" s="290"/>
      <c r="BPB878" s="290"/>
      <c r="BPC878" s="290"/>
      <c r="BPD878" s="290"/>
      <c r="BPE878" s="290"/>
      <c r="BPF878" s="290"/>
      <c r="BPG878" s="290"/>
      <c r="BPH878" s="290"/>
      <c r="BPI878" s="290"/>
      <c r="BPJ878" s="290"/>
      <c r="BPK878" s="290"/>
      <c r="BPL878" s="290"/>
      <c r="BPM878" s="290"/>
      <c r="BPN878" s="290"/>
      <c r="BPO878" s="290"/>
      <c r="BPP878" s="290"/>
      <c r="BPQ878" s="290"/>
      <c r="BPR878" s="290"/>
      <c r="BPS878" s="290"/>
      <c r="BPT878" s="290"/>
      <c r="BPU878" s="290"/>
      <c r="BPV878" s="290"/>
      <c r="BPW878" s="290"/>
      <c r="BPX878" s="290"/>
      <c r="BPY878" s="290"/>
      <c r="BPZ878" s="290"/>
      <c r="BQA878" s="290"/>
      <c r="BQB878" s="290"/>
      <c r="BQC878" s="290"/>
      <c r="BQD878" s="290"/>
      <c r="BQE878" s="290"/>
      <c r="BQF878" s="290"/>
      <c r="BQG878" s="290"/>
      <c r="BQH878" s="290"/>
      <c r="BQI878" s="290"/>
      <c r="BQJ878" s="290"/>
      <c r="BQK878" s="290"/>
      <c r="BQL878" s="290"/>
      <c r="BQM878" s="290"/>
      <c r="BQN878" s="290"/>
      <c r="BQO878" s="290"/>
      <c r="BQP878" s="290"/>
      <c r="BQQ878" s="290"/>
      <c r="BQR878" s="290"/>
      <c r="BQS878" s="290"/>
      <c r="BQT878" s="290"/>
      <c r="BQU878" s="290"/>
      <c r="BQV878" s="290"/>
      <c r="BQW878" s="290"/>
      <c r="BQX878" s="290"/>
      <c r="BQY878" s="290"/>
      <c r="BQZ878" s="290"/>
      <c r="BRA878" s="290"/>
      <c r="BRB878" s="290"/>
      <c r="BRC878" s="290"/>
      <c r="BRD878" s="290"/>
      <c r="BRE878" s="290"/>
      <c r="BRF878" s="290"/>
      <c r="BRG878" s="290"/>
      <c r="BRH878" s="290"/>
      <c r="BRI878" s="290"/>
      <c r="BRJ878" s="290"/>
      <c r="BRK878" s="290"/>
      <c r="BRL878" s="290"/>
      <c r="BRM878" s="290"/>
      <c r="BRN878" s="290"/>
      <c r="BRO878" s="290"/>
      <c r="BRP878" s="290"/>
      <c r="BRQ878" s="290"/>
      <c r="BRR878" s="290"/>
      <c r="BRS878" s="290"/>
      <c r="BRT878" s="290"/>
      <c r="BRU878" s="290"/>
      <c r="BRV878" s="290"/>
      <c r="BRW878" s="290"/>
      <c r="BRX878" s="290"/>
      <c r="BRY878" s="290"/>
      <c r="BRZ878" s="290"/>
      <c r="BSA878" s="290"/>
      <c r="BSB878" s="290"/>
      <c r="BSC878" s="290"/>
      <c r="BSD878" s="290"/>
      <c r="BSE878" s="290"/>
      <c r="BSF878" s="290"/>
      <c r="BSG878" s="290"/>
      <c r="BSH878" s="290"/>
      <c r="BSI878" s="290"/>
      <c r="BSJ878" s="290"/>
      <c r="BSK878" s="290"/>
      <c r="BSL878" s="290"/>
      <c r="BSM878" s="290"/>
      <c r="BSN878" s="290"/>
      <c r="BSO878" s="290"/>
      <c r="BSP878" s="290"/>
      <c r="BSQ878" s="290"/>
      <c r="BSR878" s="290"/>
      <c r="BSS878" s="290"/>
      <c r="BST878" s="290"/>
      <c r="BSU878" s="290"/>
      <c r="BSV878" s="290"/>
      <c r="BSW878" s="290"/>
      <c r="BSX878" s="290"/>
      <c r="BSY878" s="290"/>
      <c r="BSZ878" s="290"/>
      <c r="BTA878" s="290"/>
      <c r="BTB878" s="290"/>
      <c r="BTC878" s="290"/>
      <c r="BTD878" s="290"/>
      <c r="BTE878" s="290"/>
      <c r="BTF878" s="290"/>
      <c r="BTG878" s="290"/>
      <c r="BTH878" s="290"/>
      <c r="BTI878" s="290"/>
      <c r="BTJ878" s="290"/>
      <c r="BTK878" s="290"/>
      <c r="BTL878" s="290"/>
      <c r="BTM878" s="290"/>
      <c r="BTN878" s="290"/>
      <c r="BTO878" s="290"/>
      <c r="BTP878" s="290"/>
      <c r="BTQ878" s="290"/>
      <c r="BTR878" s="290"/>
      <c r="BTS878" s="290"/>
      <c r="BTT878" s="290"/>
      <c r="BTU878" s="290"/>
      <c r="BTV878" s="290"/>
      <c r="BTW878" s="290"/>
      <c r="BTX878" s="290"/>
      <c r="BTY878" s="290"/>
      <c r="BTZ878" s="290"/>
      <c r="BUA878" s="290"/>
      <c r="BUB878" s="290"/>
      <c r="BUC878" s="290"/>
      <c r="BUD878" s="290"/>
      <c r="BUE878" s="290"/>
      <c r="BUF878" s="290"/>
      <c r="BUG878" s="290"/>
      <c r="BUH878" s="290"/>
      <c r="BUI878" s="290"/>
      <c r="BUJ878" s="290"/>
      <c r="BUK878" s="290"/>
      <c r="BUL878" s="290"/>
      <c r="BUM878" s="290"/>
      <c r="BUN878" s="290"/>
      <c r="BUO878" s="290"/>
      <c r="BUP878" s="290"/>
      <c r="BUQ878" s="290"/>
      <c r="BUR878" s="290"/>
      <c r="BUS878" s="290"/>
      <c r="BUT878" s="290"/>
      <c r="BUU878" s="290"/>
      <c r="BUV878" s="290"/>
      <c r="BUW878" s="290"/>
      <c r="BUX878" s="290"/>
      <c r="BUY878" s="290"/>
      <c r="BUZ878" s="290"/>
      <c r="BVA878" s="290"/>
      <c r="BVB878" s="290"/>
      <c r="BVC878" s="290"/>
      <c r="BVD878" s="290"/>
      <c r="BVE878" s="290"/>
      <c r="BVF878" s="290"/>
      <c r="BVG878" s="290"/>
      <c r="BVH878" s="290"/>
      <c r="BVI878" s="290"/>
      <c r="BVJ878" s="290"/>
      <c r="BVK878" s="290"/>
      <c r="BVL878" s="290"/>
      <c r="BVM878" s="290"/>
      <c r="BVN878" s="290"/>
      <c r="BVO878" s="290"/>
      <c r="BVP878" s="290"/>
      <c r="BVQ878" s="290"/>
      <c r="BVR878" s="290"/>
      <c r="BVS878" s="290"/>
      <c r="BVT878" s="290"/>
      <c r="BVU878" s="290"/>
      <c r="BVV878" s="290"/>
      <c r="BVW878" s="290"/>
      <c r="BVX878" s="290"/>
      <c r="BVY878" s="290"/>
      <c r="BVZ878" s="290"/>
      <c r="BWA878" s="290"/>
      <c r="BWB878" s="290"/>
      <c r="BWC878" s="290"/>
      <c r="BWD878" s="290"/>
      <c r="BWE878" s="290"/>
      <c r="BWF878" s="290"/>
      <c r="BWG878" s="290"/>
      <c r="BWH878" s="290"/>
      <c r="BWI878" s="290"/>
      <c r="BWJ878" s="290"/>
      <c r="BWK878" s="290"/>
      <c r="BWL878" s="290"/>
      <c r="BWM878" s="290"/>
      <c r="BWN878" s="290"/>
      <c r="BWO878" s="290"/>
      <c r="BWP878" s="290"/>
      <c r="BWQ878" s="290"/>
      <c r="BWR878" s="290"/>
      <c r="BWS878" s="290"/>
      <c r="BWT878" s="290"/>
      <c r="BWU878" s="290"/>
      <c r="BWV878" s="290"/>
      <c r="BWW878" s="290"/>
      <c r="BWX878" s="290"/>
      <c r="BWY878" s="290"/>
      <c r="BWZ878" s="290"/>
      <c r="BXA878" s="290"/>
      <c r="BXB878" s="290"/>
      <c r="BXC878" s="290"/>
      <c r="BXD878" s="290"/>
      <c r="BXE878" s="290"/>
      <c r="BXF878" s="290"/>
      <c r="BXG878" s="290"/>
      <c r="BXH878" s="290"/>
      <c r="BXI878" s="290"/>
      <c r="BXJ878" s="290"/>
      <c r="BXK878" s="290"/>
      <c r="BXL878" s="290"/>
      <c r="BXM878" s="290"/>
      <c r="BXN878" s="290"/>
      <c r="BXO878" s="290"/>
      <c r="BXP878" s="290"/>
      <c r="BXQ878" s="290"/>
      <c r="BXR878" s="290"/>
      <c r="BXS878" s="290"/>
      <c r="BXT878" s="290"/>
      <c r="BXU878" s="290"/>
      <c r="BXV878" s="290"/>
      <c r="BXW878" s="290"/>
      <c r="BXX878" s="290"/>
      <c r="BXY878" s="290"/>
      <c r="BXZ878" s="290"/>
      <c r="BYA878" s="290"/>
      <c r="BYB878" s="290"/>
      <c r="BYC878" s="290"/>
      <c r="BYD878" s="290"/>
      <c r="BYE878" s="290"/>
      <c r="BYF878" s="290"/>
      <c r="BYG878" s="290"/>
      <c r="BYH878" s="290"/>
      <c r="BYI878" s="290"/>
      <c r="BYJ878" s="290"/>
      <c r="BYK878" s="290"/>
      <c r="BYL878" s="290"/>
      <c r="BYM878" s="290"/>
      <c r="BYN878" s="290"/>
      <c r="BYO878" s="290"/>
      <c r="BYP878" s="290"/>
      <c r="BYQ878" s="290"/>
      <c r="BYR878" s="290"/>
      <c r="BYS878" s="290"/>
      <c r="BYT878" s="290"/>
      <c r="BYU878" s="290"/>
      <c r="BYV878" s="290"/>
      <c r="BYW878" s="290"/>
      <c r="BYX878" s="290"/>
      <c r="BYY878" s="290"/>
      <c r="BYZ878" s="290"/>
      <c r="BZA878" s="290"/>
      <c r="BZB878" s="290"/>
      <c r="BZC878" s="290"/>
      <c r="BZD878" s="290"/>
      <c r="BZE878" s="290"/>
      <c r="BZF878" s="290"/>
      <c r="BZG878" s="290"/>
      <c r="BZH878" s="290"/>
      <c r="BZI878" s="290"/>
      <c r="BZJ878" s="290"/>
      <c r="BZK878" s="290"/>
      <c r="BZL878" s="290"/>
      <c r="BZM878" s="290"/>
      <c r="BZN878" s="290"/>
      <c r="BZO878" s="290"/>
      <c r="BZP878" s="290"/>
      <c r="BZQ878" s="290"/>
      <c r="BZR878" s="290"/>
      <c r="BZS878" s="290"/>
      <c r="BZT878" s="290"/>
      <c r="BZU878" s="290"/>
      <c r="BZV878" s="290"/>
      <c r="BZW878" s="290"/>
      <c r="BZX878" s="290"/>
      <c r="BZY878" s="290"/>
      <c r="BZZ878" s="290"/>
      <c r="CAA878" s="290"/>
      <c r="CAB878" s="290"/>
      <c r="CAC878" s="290"/>
      <c r="CAD878" s="290"/>
      <c r="CAE878" s="290"/>
      <c r="CAF878" s="290"/>
      <c r="CAG878" s="290"/>
      <c r="CAH878" s="290"/>
      <c r="CAI878" s="290"/>
      <c r="CAJ878" s="290"/>
      <c r="CAK878" s="290"/>
      <c r="CAL878" s="290"/>
      <c r="CAM878" s="290"/>
      <c r="CAN878" s="290"/>
      <c r="CAO878" s="290"/>
      <c r="CAP878" s="290"/>
      <c r="CAQ878" s="290"/>
      <c r="CAR878" s="290"/>
      <c r="CAS878" s="290"/>
      <c r="CAT878" s="290"/>
      <c r="CAU878" s="290"/>
      <c r="CAV878" s="290"/>
      <c r="CAW878" s="290"/>
      <c r="CAX878" s="290"/>
      <c r="CAY878" s="290"/>
      <c r="CAZ878" s="290"/>
      <c r="CBA878" s="290"/>
      <c r="CBB878" s="290"/>
      <c r="CBC878" s="290"/>
      <c r="CBD878" s="290"/>
      <c r="CBE878" s="290"/>
      <c r="CBF878" s="290"/>
      <c r="CBG878" s="290"/>
      <c r="CBH878" s="290"/>
      <c r="CBI878" s="290"/>
      <c r="CBJ878" s="290"/>
      <c r="CBK878" s="290"/>
      <c r="CBL878" s="290"/>
      <c r="CBM878" s="290"/>
      <c r="CBN878" s="290"/>
      <c r="CBO878" s="290"/>
      <c r="CBP878" s="290"/>
      <c r="CBQ878" s="290"/>
      <c r="CBR878" s="290"/>
      <c r="CBS878" s="290"/>
      <c r="CBT878" s="290"/>
      <c r="CBU878" s="290"/>
      <c r="CBV878" s="290"/>
      <c r="CBW878" s="290"/>
      <c r="CBX878" s="290"/>
      <c r="CBY878" s="290"/>
      <c r="CBZ878" s="290"/>
      <c r="CCA878" s="290"/>
      <c r="CCB878" s="290"/>
      <c r="CCC878" s="290"/>
      <c r="CCD878" s="290"/>
      <c r="CCE878" s="290"/>
      <c r="CCF878" s="290"/>
      <c r="CCG878" s="290"/>
      <c r="CCH878" s="290"/>
      <c r="CCI878" s="290"/>
      <c r="CCJ878" s="290"/>
      <c r="CCK878" s="290"/>
      <c r="CCL878" s="290"/>
      <c r="CCM878" s="290"/>
      <c r="CCN878" s="290"/>
      <c r="CCO878" s="290"/>
      <c r="CCP878" s="290"/>
      <c r="CCQ878" s="290"/>
      <c r="CCR878" s="290"/>
      <c r="CCS878" s="290"/>
      <c r="CCT878" s="290"/>
      <c r="CCU878" s="290"/>
      <c r="CCV878" s="290"/>
      <c r="CCW878" s="290"/>
      <c r="CCX878" s="290"/>
      <c r="CCY878" s="290"/>
      <c r="CCZ878" s="290"/>
      <c r="CDA878" s="290"/>
      <c r="CDB878" s="290"/>
      <c r="CDC878" s="290"/>
      <c r="CDD878" s="290"/>
      <c r="CDE878" s="290"/>
      <c r="CDF878" s="290"/>
      <c r="CDG878" s="290"/>
      <c r="CDH878" s="290"/>
      <c r="CDI878" s="290"/>
      <c r="CDJ878" s="290"/>
      <c r="CDK878" s="290"/>
      <c r="CDL878" s="290"/>
      <c r="CDM878" s="290"/>
      <c r="CDN878" s="290"/>
      <c r="CDO878" s="290"/>
      <c r="CDP878" s="290"/>
      <c r="CDQ878" s="290"/>
      <c r="CDR878" s="290"/>
      <c r="CDS878" s="290"/>
      <c r="CDT878" s="290"/>
      <c r="CDU878" s="290"/>
      <c r="CDV878" s="290"/>
      <c r="CDW878" s="290"/>
      <c r="CDX878" s="290"/>
      <c r="CDY878" s="290"/>
      <c r="CDZ878" s="290"/>
      <c r="CEA878" s="290"/>
      <c r="CEB878" s="290"/>
      <c r="CEC878" s="290"/>
      <c r="CED878" s="290"/>
      <c r="CEE878" s="290"/>
      <c r="CEF878" s="290"/>
      <c r="CEG878" s="290"/>
      <c r="CEH878" s="290"/>
      <c r="CEI878" s="290"/>
      <c r="CEJ878" s="290"/>
      <c r="CEK878" s="290"/>
      <c r="CEL878" s="290"/>
      <c r="CEM878" s="290"/>
      <c r="CEN878" s="290"/>
      <c r="CEO878" s="290"/>
      <c r="CEP878" s="290"/>
      <c r="CEQ878" s="290"/>
      <c r="CER878" s="290"/>
      <c r="CES878" s="290"/>
      <c r="CET878" s="290"/>
      <c r="CEU878" s="290"/>
      <c r="CEV878" s="290"/>
      <c r="CEW878" s="290"/>
      <c r="CEX878" s="290"/>
      <c r="CEY878" s="290"/>
      <c r="CEZ878" s="290"/>
      <c r="CFA878" s="290"/>
      <c r="CFB878" s="290"/>
      <c r="CFC878" s="290"/>
      <c r="CFD878" s="290"/>
      <c r="CFE878" s="290"/>
      <c r="CFF878" s="290"/>
      <c r="CFG878" s="290"/>
      <c r="CFH878" s="290"/>
      <c r="CFI878" s="290"/>
      <c r="CFJ878" s="290"/>
      <c r="CFK878" s="290"/>
      <c r="CFL878" s="290"/>
      <c r="CFM878" s="290"/>
      <c r="CFN878" s="290"/>
      <c r="CFO878" s="290"/>
      <c r="CFP878" s="290"/>
      <c r="CFQ878" s="290"/>
      <c r="CFR878" s="290"/>
      <c r="CFS878" s="290"/>
      <c r="CFT878" s="290"/>
      <c r="CFU878" s="290"/>
      <c r="CFV878" s="290"/>
      <c r="CFW878" s="290"/>
      <c r="CFX878" s="290"/>
      <c r="CFY878" s="290"/>
      <c r="CFZ878" s="290"/>
      <c r="CGA878" s="290"/>
      <c r="CGB878" s="290"/>
      <c r="CGC878" s="290"/>
      <c r="CGD878" s="290"/>
      <c r="CGE878" s="290"/>
      <c r="CGF878" s="290"/>
      <c r="CGG878" s="290"/>
      <c r="CGH878" s="290"/>
      <c r="CGI878" s="290"/>
      <c r="CGJ878" s="290"/>
      <c r="CGK878" s="290"/>
      <c r="CGL878" s="290"/>
      <c r="CGM878" s="290"/>
      <c r="CGN878" s="290"/>
      <c r="CGO878" s="290"/>
      <c r="CGP878" s="290"/>
      <c r="CGQ878" s="290"/>
      <c r="CGR878" s="290"/>
      <c r="CGS878" s="290"/>
      <c r="CGT878" s="290"/>
      <c r="CGU878" s="290"/>
      <c r="CGV878" s="290"/>
      <c r="CGW878" s="290"/>
      <c r="CGX878" s="290"/>
      <c r="CGY878" s="290"/>
      <c r="CGZ878" s="290"/>
      <c r="CHA878" s="290"/>
      <c r="CHB878" s="290"/>
      <c r="CHC878" s="290"/>
      <c r="CHD878" s="290"/>
      <c r="CHE878" s="290"/>
      <c r="CHF878" s="290"/>
      <c r="CHG878" s="290"/>
      <c r="CHH878" s="290"/>
      <c r="CHI878" s="290"/>
      <c r="CHJ878" s="290"/>
      <c r="CHK878" s="290"/>
      <c r="CHL878" s="290"/>
      <c r="CHM878" s="290"/>
      <c r="CHN878" s="290"/>
      <c r="CHO878" s="290"/>
      <c r="CHP878" s="290"/>
      <c r="CHQ878" s="290"/>
      <c r="CHR878" s="290"/>
      <c r="CHS878" s="290"/>
      <c r="CHT878" s="290"/>
      <c r="CHU878" s="290"/>
      <c r="CHV878" s="290"/>
      <c r="CHW878" s="290"/>
      <c r="CHX878" s="290"/>
      <c r="CHY878" s="290"/>
      <c r="CHZ878" s="290"/>
      <c r="CIA878" s="290"/>
      <c r="CIB878" s="290"/>
      <c r="CIC878" s="290"/>
      <c r="CID878" s="290"/>
      <c r="CIE878" s="290"/>
      <c r="CIF878" s="290"/>
      <c r="CIG878" s="290"/>
      <c r="CIH878" s="290"/>
      <c r="CII878" s="290"/>
      <c r="CIJ878" s="290"/>
      <c r="CIK878" s="290"/>
      <c r="CIL878" s="290"/>
      <c r="CIM878" s="290"/>
      <c r="CIN878" s="290"/>
      <c r="CIO878" s="290"/>
      <c r="CIP878" s="290"/>
      <c r="CIQ878" s="290"/>
      <c r="CIR878" s="290"/>
      <c r="CIS878" s="290"/>
      <c r="CIT878" s="290"/>
      <c r="CIU878" s="290"/>
      <c r="CIV878" s="290"/>
      <c r="CIW878" s="290"/>
      <c r="CIX878" s="290"/>
      <c r="CIY878" s="290"/>
      <c r="CIZ878" s="290"/>
      <c r="CJA878" s="290"/>
      <c r="CJB878" s="290"/>
      <c r="CJC878" s="290"/>
      <c r="CJD878" s="290"/>
      <c r="CJE878" s="290"/>
      <c r="CJF878" s="290"/>
      <c r="CJG878" s="290"/>
      <c r="CJH878" s="290"/>
      <c r="CJI878" s="290"/>
      <c r="CJJ878" s="290"/>
      <c r="CJK878" s="290"/>
      <c r="CJL878" s="290"/>
      <c r="CJM878" s="290"/>
      <c r="CJN878" s="290"/>
      <c r="CJO878" s="290"/>
      <c r="CJP878" s="290"/>
      <c r="CJQ878" s="290"/>
      <c r="CJR878" s="290"/>
      <c r="CJS878" s="290"/>
      <c r="CJT878" s="290"/>
      <c r="CJU878" s="290"/>
      <c r="CJV878" s="290"/>
      <c r="CJW878" s="290"/>
      <c r="CJX878" s="290"/>
      <c r="CJY878" s="290"/>
      <c r="CJZ878" s="290"/>
      <c r="CKA878" s="290"/>
      <c r="CKB878" s="290"/>
      <c r="CKC878" s="290"/>
      <c r="CKD878" s="290"/>
      <c r="CKE878" s="290"/>
      <c r="CKF878" s="290"/>
      <c r="CKG878" s="290"/>
      <c r="CKH878" s="290"/>
      <c r="CKI878" s="290"/>
      <c r="CKJ878" s="290"/>
      <c r="CKK878" s="290"/>
      <c r="CKL878" s="290"/>
      <c r="CKM878" s="290"/>
      <c r="CKN878" s="290"/>
      <c r="CKO878" s="290"/>
      <c r="CKP878" s="290"/>
      <c r="CKQ878" s="290"/>
      <c r="CKR878" s="290"/>
      <c r="CKS878" s="290"/>
      <c r="CKT878" s="290"/>
      <c r="CKU878" s="290"/>
      <c r="CKV878" s="290"/>
      <c r="CKW878" s="290"/>
      <c r="CKX878" s="290"/>
      <c r="CKY878" s="290"/>
      <c r="CKZ878" s="290"/>
      <c r="CLA878" s="290"/>
      <c r="CLB878" s="290"/>
      <c r="CLC878" s="290"/>
      <c r="CLD878" s="290"/>
      <c r="CLE878" s="290"/>
      <c r="CLF878" s="290"/>
      <c r="CLG878" s="290"/>
      <c r="CLH878" s="290"/>
      <c r="CLI878" s="290"/>
      <c r="CLJ878" s="290"/>
      <c r="CLK878" s="290"/>
      <c r="CLL878" s="290"/>
      <c r="CLM878" s="290"/>
      <c r="CLN878" s="290"/>
      <c r="CLO878" s="290"/>
      <c r="CLP878" s="290"/>
      <c r="CLQ878" s="290"/>
      <c r="CLR878" s="290"/>
      <c r="CLS878" s="290"/>
      <c r="CLT878" s="290"/>
      <c r="CLU878" s="290"/>
      <c r="CLV878" s="290"/>
      <c r="CLW878" s="290"/>
      <c r="CLX878" s="290"/>
      <c r="CLY878" s="290"/>
      <c r="CLZ878" s="290"/>
      <c r="CMA878" s="290"/>
      <c r="CMB878" s="290"/>
      <c r="CMC878" s="290"/>
      <c r="CMD878" s="290"/>
      <c r="CME878" s="290"/>
      <c r="CMF878" s="290"/>
      <c r="CMG878" s="290"/>
      <c r="CMH878" s="290"/>
      <c r="CMI878" s="290"/>
      <c r="CMJ878" s="290"/>
      <c r="CMK878" s="290"/>
      <c r="CML878" s="290"/>
      <c r="CMM878" s="290"/>
      <c r="CMN878" s="290"/>
      <c r="CMO878" s="290"/>
      <c r="CMP878" s="290"/>
      <c r="CMQ878" s="290"/>
      <c r="CMR878" s="290"/>
      <c r="CMS878" s="290"/>
      <c r="CMT878" s="290"/>
      <c r="CMU878" s="290"/>
      <c r="CMV878" s="290"/>
      <c r="CMW878" s="290"/>
      <c r="CMX878" s="290"/>
      <c r="CMY878" s="290"/>
      <c r="CMZ878" s="290"/>
      <c r="CNA878" s="290"/>
      <c r="CNB878" s="290"/>
      <c r="CNC878" s="290"/>
      <c r="CND878" s="290"/>
      <c r="CNE878" s="290"/>
      <c r="CNF878" s="290"/>
      <c r="CNG878" s="290"/>
      <c r="CNH878" s="290"/>
      <c r="CNI878" s="290"/>
      <c r="CNJ878" s="290"/>
      <c r="CNK878" s="290"/>
      <c r="CNL878" s="290"/>
      <c r="CNM878" s="290"/>
      <c r="CNN878" s="290"/>
      <c r="CNO878" s="290"/>
      <c r="CNP878" s="290"/>
      <c r="CNQ878" s="290"/>
      <c r="CNR878" s="290"/>
      <c r="CNS878" s="290"/>
      <c r="CNT878" s="290"/>
      <c r="CNU878" s="290"/>
      <c r="CNV878" s="290"/>
      <c r="CNW878" s="290"/>
      <c r="CNX878" s="290"/>
      <c r="CNY878" s="290"/>
      <c r="CNZ878" s="290"/>
      <c r="COA878" s="290"/>
      <c r="COB878" s="290"/>
      <c r="COC878" s="290"/>
      <c r="COD878" s="290"/>
      <c r="COE878" s="290"/>
      <c r="COF878" s="290"/>
      <c r="COG878" s="290"/>
      <c r="COH878" s="290"/>
      <c r="COI878" s="290"/>
      <c r="COJ878" s="290"/>
      <c r="COK878" s="290"/>
      <c r="COL878" s="290"/>
      <c r="COM878" s="290"/>
      <c r="CON878" s="290"/>
      <c r="COO878" s="290"/>
      <c r="COP878" s="290"/>
      <c r="COQ878" s="290"/>
      <c r="COR878" s="290"/>
      <c r="COS878" s="290"/>
      <c r="COT878" s="290"/>
      <c r="COU878" s="290"/>
      <c r="COV878" s="290"/>
      <c r="COW878" s="290"/>
      <c r="COX878" s="290"/>
      <c r="COY878" s="290"/>
      <c r="COZ878" s="290"/>
      <c r="CPA878" s="290"/>
      <c r="CPB878" s="290"/>
      <c r="CPC878" s="290"/>
      <c r="CPD878" s="290"/>
      <c r="CPE878" s="290"/>
      <c r="CPF878" s="290"/>
      <c r="CPG878" s="290"/>
      <c r="CPH878" s="290"/>
      <c r="CPI878" s="290"/>
      <c r="CPJ878" s="290"/>
      <c r="CPK878" s="290"/>
      <c r="CPL878" s="290"/>
      <c r="CPM878" s="290"/>
      <c r="CPN878" s="290"/>
      <c r="CPO878" s="290"/>
      <c r="CPP878" s="290"/>
      <c r="CPQ878" s="290"/>
      <c r="CPR878" s="290"/>
      <c r="CPS878" s="290"/>
      <c r="CPT878" s="290"/>
      <c r="CPU878" s="290"/>
      <c r="CPV878" s="290"/>
      <c r="CPW878" s="290"/>
      <c r="CPX878" s="290"/>
      <c r="CPY878" s="290"/>
      <c r="CPZ878" s="290"/>
      <c r="CQA878" s="290"/>
      <c r="CQB878" s="290"/>
      <c r="CQC878" s="290"/>
      <c r="CQD878" s="290"/>
      <c r="CQE878" s="290"/>
      <c r="CQF878" s="290"/>
      <c r="CQG878" s="290"/>
      <c r="CQH878" s="290"/>
      <c r="CQI878" s="290"/>
      <c r="CQJ878" s="290"/>
      <c r="CQK878" s="290"/>
      <c r="CQL878" s="290"/>
      <c r="CQM878" s="290"/>
      <c r="CQN878" s="290"/>
      <c r="CQO878" s="290"/>
      <c r="CQP878" s="290"/>
      <c r="CQQ878" s="290"/>
      <c r="CQR878" s="290"/>
      <c r="CQS878" s="290"/>
      <c r="CQT878" s="290"/>
      <c r="CQU878" s="290"/>
      <c r="CQV878" s="290"/>
      <c r="CQW878" s="290"/>
      <c r="CQX878" s="290"/>
      <c r="CQY878" s="290"/>
      <c r="CQZ878" s="290"/>
      <c r="CRA878" s="290"/>
      <c r="CRB878" s="290"/>
      <c r="CRC878" s="290"/>
      <c r="CRD878" s="290"/>
      <c r="CRE878" s="290"/>
      <c r="CRF878" s="290"/>
      <c r="CRG878" s="290"/>
      <c r="CRH878" s="290"/>
      <c r="CRI878" s="290"/>
      <c r="CRJ878" s="290"/>
      <c r="CRK878" s="290"/>
      <c r="CRL878" s="290"/>
      <c r="CRM878" s="290"/>
      <c r="CRN878" s="290"/>
      <c r="CRO878" s="290"/>
      <c r="CRP878" s="290"/>
      <c r="CRQ878" s="290"/>
      <c r="CRR878" s="290"/>
      <c r="CRS878" s="290"/>
      <c r="CRT878" s="290"/>
      <c r="CRU878" s="290"/>
      <c r="CRV878" s="290"/>
      <c r="CRW878" s="290"/>
      <c r="CRX878" s="290"/>
      <c r="CRY878" s="290"/>
      <c r="CRZ878" s="290"/>
      <c r="CSA878" s="290"/>
      <c r="CSB878" s="290"/>
      <c r="CSC878" s="290"/>
      <c r="CSD878" s="290"/>
      <c r="CSE878" s="290"/>
      <c r="CSF878" s="290"/>
      <c r="CSG878" s="290"/>
      <c r="CSH878" s="290"/>
      <c r="CSI878" s="290"/>
      <c r="CSJ878" s="290"/>
      <c r="CSK878" s="290"/>
      <c r="CSL878" s="290"/>
      <c r="CSM878" s="290"/>
      <c r="CSN878" s="290"/>
      <c r="CSO878" s="290"/>
      <c r="CSP878" s="290"/>
      <c r="CSQ878" s="290"/>
      <c r="CSR878" s="290"/>
      <c r="CSS878" s="290"/>
      <c r="CST878" s="290"/>
      <c r="CSU878" s="290"/>
      <c r="CSV878" s="290"/>
      <c r="CSW878" s="290"/>
      <c r="CSX878" s="290"/>
      <c r="CSY878" s="290"/>
      <c r="CSZ878" s="290"/>
      <c r="CTA878" s="290"/>
      <c r="CTB878" s="290"/>
      <c r="CTC878" s="290"/>
      <c r="CTD878" s="290"/>
      <c r="CTE878" s="290"/>
      <c r="CTF878" s="290"/>
      <c r="CTG878" s="290"/>
      <c r="CTH878" s="290"/>
      <c r="CTI878" s="290"/>
      <c r="CTJ878" s="290"/>
      <c r="CTK878" s="290"/>
      <c r="CTL878" s="290"/>
      <c r="CTM878" s="290"/>
      <c r="CTN878" s="290"/>
      <c r="CTO878" s="290"/>
      <c r="CTP878" s="290"/>
      <c r="CTQ878" s="290"/>
      <c r="CTR878" s="290"/>
      <c r="CTS878" s="290"/>
      <c r="CTT878" s="290"/>
      <c r="CTU878" s="290"/>
      <c r="CTV878" s="290"/>
      <c r="CTW878" s="290"/>
      <c r="CTX878" s="290"/>
      <c r="CTY878" s="290"/>
      <c r="CTZ878" s="290"/>
      <c r="CUA878" s="290"/>
      <c r="CUB878" s="290"/>
      <c r="CUC878" s="290"/>
      <c r="CUD878" s="290"/>
      <c r="CUE878" s="290"/>
      <c r="CUF878" s="290"/>
      <c r="CUG878" s="290"/>
      <c r="CUH878" s="290"/>
      <c r="CUI878" s="290"/>
      <c r="CUJ878" s="290"/>
      <c r="CUK878" s="290"/>
      <c r="CUL878" s="290"/>
      <c r="CUM878" s="290"/>
      <c r="CUN878" s="290"/>
      <c r="CUO878" s="290"/>
      <c r="CUP878" s="290"/>
      <c r="CUQ878" s="290"/>
      <c r="CUR878" s="290"/>
      <c r="CUS878" s="290"/>
      <c r="CUT878" s="290"/>
      <c r="CUU878" s="290"/>
      <c r="CUV878" s="290"/>
      <c r="CUW878" s="290"/>
      <c r="CUX878" s="290"/>
      <c r="CUY878" s="290"/>
      <c r="CUZ878" s="290"/>
      <c r="CVA878" s="290"/>
      <c r="CVB878" s="290"/>
      <c r="CVC878" s="290"/>
      <c r="CVD878" s="290"/>
      <c r="CVE878" s="290"/>
      <c r="CVF878" s="290"/>
      <c r="CVG878" s="290"/>
      <c r="CVH878" s="290"/>
      <c r="CVI878" s="290"/>
      <c r="CVJ878" s="290"/>
      <c r="CVK878" s="290"/>
      <c r="CVL878" s="290"/>
      <c r="CVM878" s="290"/>
      <c r="CVN878" s="290"/>
      <c r="CVO878" s="290"/>
      <c r="CVP878" s="290"/>
      <c r="CVQ878" s="290"/>
      <c r="CVR878" s="290"/>
      <c r="CVS878" s="290"/>
      <c r="CVT878" s="290"/>
      <c r="CVU878" s="290"/>
      <c r="CVV878" s="290"/>
      <c r="CVW878" s="290"/>
      <c r="CVX878" s="290"/>
      <c r="CVY878" s="290"/>
      <c r="CVZ878" s="290"/>
      <c r="CWA878" s="290"/>
      <c r="CWB878" s="290"/>
      <c r="CWC878" s="290"/>
      <c r="CWD878" s="290"/>
      <c r="CWE878" s="290"/>
      <c r="CWF878" s="290"/>
      <c r="CWG878" s="290"/>
      <c r="CWH878" s="290"/>
      <c r="CWI878" s="290"/>
      <c r="CWJ878" s="290"/>
      <c r="CWK878" s="290"/>
      <c r="CWL878" s="290"/>
      <c r="CWM878" s="290"/>
      <c r="CWN878" s="290"/>
      <c r="CWO878" s="290"/>
      <c r="CWP878" s="290"/>
      <c r="CWQ878" s="290"/>
      <c r="CWR878" s="290"/>
      <c r="CWS878" s="290"/>
      <c r="CWT878" s="290"/>
      <c r="CWU878" s="290"/>
      <c r="CWV878" s="290"/>
      <c r="CWW878" s="290"/>
      <c r="CWX878" s="290"/>
      <c r="CWY878" s="290"/>
      <c r="CWZ878" s="290"/>
      <c r="CXA878" s="290"/>
      <c r="CXB878" s="290"/>
      <c r="CXC878" s="290"/>
      <c r="CXD878" s="290"/>
      <c r="CXE878" s="290"/>
      <c r="CXF878" s="290"/>
      <c r="CXG878" s="290"/>
      <c r="CXH878" s="290"/>
      <c r="CXI878" s="290"/>
      <c r="CXJ878" s="290"/>
      <c r="CXK878" s="290"/>
      <c r="CXL878" s="290"/>
      <c r="CXM878" s="290"/>
      <c r="CXN878" s="290"/>
      <c r="CXO878" s="290"/>
      <c r="CXP878" s="290"/>
      <c r="CXQ878" s="290"/>
      <c r="CXR878" s="290"/>
      <c r="CXS878" s="290"/>
      <c r="CXT878" s="290"/>
      <c r="CXU878" s="290"/>
      <c r="CXV878" s="290"/>
      <c r="CXW878" s="290"/>
      <c r="CXX878" s="290"/>
      <c r="CXY878" s="290"/>
      <c r="CXZ878" s="290"/>
      <c r="CYA878" s="290"/>
      <c r="CYB878" s="290"/>
      <c r="CYC878" s="290"/>
      <c r="CYD878" s="290"/>
      <c r="CYE878" s="290"/>
      <c r="CYF878" s="290"/>
      <c r="CYG878" s="290"/>
      <c r="CYH878" s="290"/>
      <c r="CYI878" s="290"/>
      <c r="CYJ878" s="290"/>
      <c r="CYK878" s="290"/>
      <c r="CYL878" s="290"/>
      <c r="CYM878" s="290"/>
      <c r="CYN878" s="290"/>
      <c r="CYO878" s="290"/>
      <c r="CYP878" s="290"/>
      <c r="CYQ878" s="290"/>
      <c r="CYR878" s="290"/>
      <c r="CYS878" s="290"/>
      <c r="CYT878" s="290"/>
      <c r="CYU878" s="290"/>
      <c r="CYV878" s="290"/>
      <c r="CYW878" s="290"/>
      <c r="CYX878" s="290"/>
      <c r="CYY878" s="290"/>
      <c r="CYZ878" s="290"/>
      <c r="CZA878" s="290"/>
      <c r="CZB878" s="290"/>
      <c r="CZC878" s="290"/>
      <c r="CZD878" s="290"/>
      <c r="CZE878" s="290"/>
      <c r="CZF878" s="290"/>
      <c r="CZG878" s="290"/>
      <c r="CZH878" s="290"/>
      <c r="CZI878" s="290"/>
      <c r="CZJ878" s="290"/>
      <c r="CZK878" s="290"/>
      <c r="CZL878" s="290"/>
      <c r="CZM878" s="290"/>
      <c r="CZN878" s="290"/>
      <c r="CZO878" s="290"/>
      <c r="CZP878" s="290"/>
      <c r="CZQ878" s="290"/>
      <c r="CZR878" s="290"/>
      <c r="CZS878" s="290"/>
      <c r="CZT878" s="290"/>
      <c r="CZU878" s="290"/>
      <c r="CZV878" s="290"/>
      <c r="CZW878" s="290"/>
      <c r="CZX878" s="290"/>
      <c r="CZY878" s="290"/>
      <c r="CZZ878" s="290"/>
      <c r="DAA878" s="290"/>
      <c r="DAB878" s="290"/>
      <c r="DAC878" s="290"/>
      <c r="DAD878" s="290"/>
      <c r="DAE878" s="290"/>
      <c r="DAF878" s="290"/>
      <c r="DAG878" s="290"/>
      <c r="DAH878" s="290"/>
      <c r="DAI878" s="290"/>
      <c r="DAJ878" s="290"/>
      <c r="DAK878" s="290"/>
      <c r="DAL878" s="290"/>
      <c r="DAM878" s="290"/>
      <c r="DAN878" s="290"/>
      <c r="DAO878" s="290"/>
      <c r="DAP878" s="290"/>
      <c r="DAQ878" s="290"/>
      <c r="DAR878" s="290"/>
      <c r="DAS878" s="290"/>
      <c r="DAT878" s="290"/>
      <c r="DAU878" s="290"/>
      <c r="DAV878" s="290"/>
      <c r="DAW878" s="290"/>
      <c r="DAX878" s="290"/>
      <c r="DAY878" s="290"/>
      <c r="DAZ878" s="290"/>
      <c r="DBA878" s="290"/>
      <c r="DBB878" s="290"/>
      <c r="DBC878" s="290"/>
      <c r="DBD878" s="290"/>
      <c r="DBE878" s="290"/>
      <c r="DBF878" s="290"/>
      <c r="DBG878" s="290"/>
      <c r="DBH878" s="290"/>
      <c r="DBI878" s="290"/>
      <c r="DBJ878" s="290"/>
      <c r="DBK878" s="290"/>
      <c r="DBL878" s="290"/>
      <c r="DBM878" s="290"/>
      <c r="DBN878" s="290"/>
      <c r="DBO878" s="290"/>
      <c r="DBP878" s="290"/>
      <c r="DBQ878" s="290"/>
      <c r="DBR878" s="290"/>
      <c r="DBS878" s="290"/>
      <c r="DBT878" s="290"/>
      <c r="DBU878" s="290"/>
      <c r="DBV878" s="290"/>
      <c r="DBW878" s="290"/>
      <c r="DBX878" s="290"/>
      <c r="DBY878" s="290"/>
      <c r="DBZ878" s="290"/>
      <c r="DCA878" s="290"/>
      <c r="DCB878" s="290"/>
      <c r="DCC878" s="290"/>
      <c r="DCD878" s="290"/>
      <c r="DCE878" s="290"/>
      <c r="DCF878" s="290"/>
      <c r="DCG878" s="290"/>
      <c r="DCH878" s="290"/>
      <c r="DCI878" s="290"/>
      <c r="DCJ878" s="290"/>
      <c r="DCK878" s="290"/>
      <c r="DCL878" s="290"/>
      <c r="DCM878" s="290"/>
      <c r="DCN878" s="290"/>
      <c r="DCO878" s="290"/>
      <c r="DCP878" s="290"/>
      <c r="DCQ878" s="290"/>
      <c r="DCR878" s="290"/>
      <c r="DCS878" s="290"/>
      <c r="DCT878" s="290"/>
      <c r="DCU878" s="290"/>
      <c r="DCV878" s="290"/>
      <c r="DCW878" s="290"/>
      <c r="DCX878" s="290"/>
      <c r="DCY878" s="290"/>
      <c r="DCZ878" s="290"/>
      <c r="DDA878" s="290"/>
      <c r="DDB878" s="290"/>
      <c r="DDC878" s="290"/>
      <c r="DDD878" s="290"/>
      <c r="DDE878" s="290"/>
      <c r="DDF878" s="290"/>
      <c r="DDG878" s="290"/>
      <c r="DDH878" s="290"/>
      <c r="DDI878" s="290"/>
      <c r="DDJ878" s="290"/>
      <c r="DDK878" s="290"/>
      <c r="DDL878" s="290"/>
      <c r="DDM878" s="290"/>
      <c r="DDN878" s="290"/>
      <c r="DDO878" s="290"/>
      <c r="DDP878" s="290"/>
      <c r="DDQ878" s="290"/>
      <c r="DDR878" s="290"/>
      <c r="DDS878" s="290"/>
      <c r="DDT878" s="290"/>
      <c r="DDU878" s="290"/>
      <c r="DDV878" s="290"/>
      <c r="DDW878" s="290"/>
      <c r="DDX878" s="290"/>
      <c r="DDY878" s="290"/>
      <c r="DDZ878" s="290"/>
      <c r="DEA878" s="290"/>
      <c r="DEB878" s="290"/>
      <c r="DEC878" s="290"/>
      <c r="DED878" s="290"/>
      <c r="DEE878" s="290"/>
      <c r="DEF878" s="290"/>
      <c r="DEG878" s="290"/>
      <c r="DEH878" s="290"/>
      <c r="DEI878" s="290"/>
      <c r="DEJ878" s="290"/>
      <c r="DEK878" s="290"/>
      <c r="DEL878" s="290"/>
      <c r="DEM878" s="290"/>
      <c r="DEN878" s="290"/>
      <c r="DEO878" s="290"/>
      <c r="DEP878" s="290"/>
      <c r="DEQ878" s="290"/>
      <c r="DER878" s="290"/>
      <c r="DES878" s="290"/>
      <c r="DET878" s="290"/>
      <c r="DEU878" s="290"/>
      <c r="DEV878" s="290"/>
      <c r="DEW878" s="290"/>
      <c r="DEX878" s="290"/>
      <c r="DEY878" s="290"/>
      <c r="DEZ878" s="290"/>
      <c r="DFA878" s="290"/>
      <c r="DFB878" s="290"/>
      <c r="DFC878" s="290"/>
      <c r="DFD878" s="290"/>
      <c r="DFE878" s="290"/>
      <c r="DFF878" s="290"/>
      <c r="DFG878" s="290"/>
      <c r="DFH878" s="290"/>
      <c r="DFI878" s="290"/>
      <c r="DFJ878" s="290"/>
      <c r="DFK878" s="290"/>
      <c r="DFL878" s="290"/>
      <c r="DFM878" s="290"/>
      <c r="DFN878" s="290"/>
      <c r="DFO878" s="290"/>
      <c r="DFP878" s="290"/>
      <c r="DFQ878" s="290"/>
      <c r="DFR878" s="290"/>
      <c r="DFS878" s="290"/>
      <c r="DFT878" s="290"/>
      <c r="DFU878" s="290"/>
      <c r="DFV878" s="290"/>
      <c r="DFW878" s="290"/>
      <c r="DFX878" s="290"/>
      <c r="DFY878" s="290"/>
      <c r="DFZ878" s="290"/>
      <c r="DGA878" s="290"/>
      <c r="DGB878" s="290"/>
      <c r="DGC878" s="290"/>
      <c r="DGD878" s="290"/>
      <c r="DGE878" s="290"/>
      <c r="DGF878" s="290"/>
      <c r="DGG878" s="290"/>
      <c r="DGH878" s="290"/>
      <c r="DGI878" s="290"/>
      <c r="DGJ878" s="290"/>
      <c r="DGK878" s="290"/>
      <c r="DGL878" s="290"/>
      <c r="DGM878" s="290"/>
      <c r="DGN878" s="290"/>
      <c r="DGO878" s="290"/>
      <c r="DGP878" s="290"/>
      <c r="DGQ878" s="290"/>
      <c r="DGR878" s="290"/>
      <c r="DGS878" s="290"/>
      <c r="DGT878" s="290"/>
      <c r="DGU878" s="290"/>
      <c r="DGV878" s="290"/>
      <c r="DGW878" s="290"/>
      <c r="DGX878" s="290"/>
      <c r="DGY878" s="290"/>
      <c r="DGZ878" s="290"/>
      <c r="DHA878" s="290"/>
      <c r="DHB878" s="290"/>
      <c r="DHC878" s="290"/>
      <c r="DHD878" s="290"/>
      <c r="DHE878" s="290"/>
      <c r="DHF878" s="290"/>
      <c r="DHG878" s="290"/>
      <c r="DHH878" s="290"/>
      <c r="DHI878" s="290"/>
      <c r="DHJ878" s="290"/>
      <c r="DHK878" s="290"/>
      <c r="DHL878" s="290"/>
      <c r="DHM878" s="290"/>
      <c r="DHN878" s="290"/>
      <c r="DHO878" s="290"/>
      <c r="DHP878" s="290"/>
      <c r="DHQ878" s="290"/>
      <c r="DHR878" s="290"/>
      <c r="DHS878" s="290"/>
      <c r="DHT878" s="290"/>
      <c r="DHU878" s="290"/>
      <c r="DHV878" s="290"/>
      <c r="DHW878" s="290"/>
      <c r="DHX878" s="290"/>
      <c r="DHY878" s="290"/>
      <c r="DHZ878" s="290"/>
      <c r="DIA878" s="290"/>
      <c r="DIB878" s="290"/>
      <c r="DIC878" s="290"/>
      <c r="DID878" s="290"/>
      <c r="DIE878" s="290"/>
      <c r="DIF878" s="290"/>
      <c r="DIG878" s="290"/>
      <c r="DIH878" s="290"/>
      <c r="DII878" s="290"/>
      <c r="DIJ878" s="290"/>
      <c r="DIK878" s="290"/>
      <c r="DIL878" s="290"/>
      <c r="DIM878" s="290"/>
      <c r="DIN878" s="290"/>
      <c r="DIO878" s="290"/>
      <c r="DIP878" s="290"/>
      <c r="DIQ878" s="290"/>
      <c r="DIR878" s="290"/>
      <c r="DIS878" s="290"/>
      <c r="DIT878" s="290"/>
      <c r="DIU878" s="290"/>
      <c r="DIV878" s="290"/>
      <c r="DIW878" s="290"/>
      <c r="DIX878" s="290"/>
      <c r="DIY878" s="290"/>
      <c r="DIZ878" s="290"/>
      <c r="DJA878" s="290"/>
      <c r="DJB878" s="290"/>
      <c r="DJC878" s="290"/>
      <c r="DJD878" s="290"/>
      <c r="DJE878" s="290"/>
      <c r="DJF878" s="290"/>
      <c r="DJG878" s="290"/>
      <c r="DJH878" s="290"/>
      <c r="DJI878" s="290"/>
      <c r="DJJ878" s="290"/>
      <c r="DJK878" s="290"/>
      <c r="DJL878" s="290"/>
      <c r="DJM878" s="290"/>
      <c r="DJN878" s="290"/>
      <c r="DJO878" s="290"/>
      <c r="DJP878" s="290"/>
      <c r="DJQ878" s="290"/>
      <c r="DJR878" s="290"/>
      <c r="DJS878" s="290"/>
      <c r="DJT878" s="290"/>
      <c r="DJU878" s="290"/>
      <c r="DJV878" s="290"/>
      <c r="DJW878" s="290"/>
      <c r="DJX878" s="290"/>
      <c r="DJY878" s="290"/>
      <c r="DJZ878" s="290"/>
      <c r="DKA878" s="290"/>
      <c r="DKB878" s="290"/>
      <c r="DKC878" s="290"/>
      <c r="DKD878" s="290"/>
      <c r="DKE878" s="290"/>
      <c r="DKF878" s="290"/>
      <c r="DKG878" s="290"/>
      <c r="DKH878" s="290"/>
      <c r="DKI878" s="290"/>
      <c r="DKJ878" s="290"/>
      <c r="DKK878" s="290"/>
      <c r="DKL878" s="290"/>
      <c r="DKM878" s="290"/>
      <c r="DKN878" s="290"/>
      <c r="DKO878" s="290"/>
      <c r="DKP878" s="290"/>
      <c r="DKQ878" s="290"/>
      <c r="DKR878" s="290"/>
      <c r="DKS878" s="290"/>
      <c r="DKT878" s="290"/>
      <c r="DKU878" s="290"/>
      <c r="DKV878" s="290"/>
      <c r="DKW878" s="290"/>
      <c r="DKX878" s="290"/>
      <c r="DKY878" s="290"/>
      <c r="DKZ878" s="290"/>
      <c r="DLA878" s="290"/>
      <c r="DLB878" s="290"/>
      <c r="DLC878" s="290"/>
      <c r="DLD878" s="290"/>
      <c r="DLE878" s="290"/>
      <c r="DLF878" s="290"/>
      <c r="DLG878" s="290"/>
      <c r="DLH878" s="290"/>
      <c r="DLI878" s="290"/>
      <c r="DLJ878" s="290"/>
      <c r="DLK878" s="290"/>
      <c r="DLL878" s="290"/>
      <c r="DLM878" s="290"/>
      <c r="DLN878" s="290"/>
      <c r="DLO878" s="290"/>
      <c r="DLP878" s="290"/>
      <c r="DLQ878" s="290"/>
      <c r="DLR878" s="290"/>
      <c r="DLS878" s="290"/>
      <c r="DLT878" s="290"/>
      <c r="DLU878" s="290"/>
      <c r="DLV878" s="290"/>
      <c r="DLW878" s="290"/>
      <c r="DLX878" s="290"/>
      <c r="DLY878" s="290"/>
      <c r="DLZ878" s="290"/>
      <c r="DMA878" s="290"/>
      <c r="DMB878" s="290"/>
      <c r="DMC878" s="290"/>
      <c r="DMD878" s="290"/>
      <c r="DME878" s="290"/>
      <c r="DMF878" s="290"/>
      <c r="DMG878" s="290"/>
      <c r="DMH878" s="290"/>
      <c r="DMI878" s="290"/>
      <c r="DMJ878" s="290"/>
      <c r="DMK878" s="290"/>
      <c r="DML878" s="290"/>
      <c r="DMM878" s="290"/>
      <c r="DMN878" s="290"/>
      <c r="DMO878" s="290"/>
      <c r="DMP878" s="290"/>
      <c r="DMQ878" s="290"/>
      <c r="DMR878" s="290"/>
      <c r="DMS878" s="290"/>
      <c r="DMT878" s="290"/>
      <c r="DMU878" s="290"/>
      <c r="DMV878" s="290"/>
      <c r="DMW878" s="290"/>
      <c r="DMX878" s="290"/>
      <c r="DMY878" s="290"/>
      <c r="DMZ878" s="290"/>
      <c r="DNA878" s="290"/>
      <c r="DNB878" s="290"/>
      <c r="DNC878" s="290"/>
      <c r="DND878" s="290"/>
      <c r="DNE878" s="290"/>
      <c r="DNF878" s="290"/>
      <c r="DNG878" s="290"/>
      <c r="DNH878" s="290"/>
      <c r="DNI878" s="290"/>
      <c r="DNJ878" s="290"/>
      <c r="DNK878" s="290"/>
      <c r="DNL878" s="290"/>
      <c r="DNM878" s="290"/>
      <c r="DNN878" s="290"/>
      <c r="DNO878" s="290"/>
      <c r="DNP878" s="290"/>
      <c r="DNQ878" s="290"/>
      <c r="DNR878" s="290"/>
      <c r="DNS878" s="290"/>
      <c r="DNT878" s="290"/>
      <c r="DNU878" s="290"/>
      <c r="DNV878" s="290"/>
      <c r="DNW878" s="290"/>
      <c r="DNX878" s="290"/>
      <c r="DNY878" s="290"/>
      <c r="DNZ878" s="290"/>
      <c r="DOA878" s="290"/>
      <c r="DOB878" s="290"/>
      <c r="DOC878" s="290"/>
      <c r="DOD878" s="290"/>
      <c r="DOE878" s="290"/>
      <c r="DOF878" s="290"/>
      <c r="DOG878" s="290"/>
      <c r="DOH878" s="290"/>
      <c r="DOI878" s="290"/>
      <c r="DOJ878" s="290"/>
      <c r="DOK878" s="290"/>
      <c r="DOL878" s="290"/>
      <c r="DOM878" s="290"/>
      <c r="DON878" s="290"/>
      <c r="DOO878" s="290"/>
      <c r="DOP878" s="290"/>
      <c r="DOQ878" s="290"/>
      <c r="DOR878" s="290"/>
      <c r="DOS878" s="290"/>
      <c r="DOT878" s="290"/>
      <c r="DOU878" s="290"/>
      <c r="DOV878" s="290"/>
      <c r="DOW878" s="290"/>
      <c r="DOX878" s="290"/>
      <c r="DOY878" s="290"/>
      <c r="DOZ878" s="290"/>
      <c r="DPA878" s="290"/>
      <c r="DPB878" s="290"/>
      <c r="DPC878" s="290"/>
      <c r="DPD878" s="290"/>
      <c r="DPE878" s="290"/>
      <c r="DPF878" s="290"/>
      <c r="DPG878" s="290"/>
      <c r="DPH878" s="290"/>
      <c r="DPI878" s="290"/>
      <c r="DPJ878" s="290"/>
      <c r="DPK878" s="290"/>
      <c r="DPL878" s="290"/>
      <c r="DPM878" s="290"/>
      <c r="DPN878" s="290"/>
      <c r="DPO878" s="290"/>
      <c r="DPP878" s="290"/>
      <c r="DPQ878" s="290"/>
      <c r="DPR878" s="290"/>
      <c r="DPS878" s="290"/>
      <c r="DPT878" s="290"/>
      <c r="DPU878" s="290"/>
      <c r="DPV878" s="290"/>
      <c r="DPW878" s="290"/>
      <c r="DPX878" s="290"/>
      <c r="DPY878" s="290"/>
      <c r="DPZ878" s="290"/>
      <c r="DQA878" s="290"/>
      <c r="DQB878" s="290"/>
      <c r="DQC878" s="290"/>
      <c r="DQD878" s="290"/>
      <c r="DQE878" s="290"/>
      <c r="DQF878" s="290"/>
      <c r="DQG878" s="290"/>
      <c r="DQH878" s="290"/>
      <c r="DQI878" s="290"/>
      <c r="DQJ878" s="290"/>
      <c r="DQK878" s="290"/>
      <c r="DQL878" s="290"/>
      <c r="DQM878" s="290"/>
      <c r="DQN878" s="290"/>
      <c r="DQO878" s="290"/>
      <c r="DQP878" s="290"/>
      <c r="DQQ878" s="290"/>
      <c r="DQR878" s="290"/>
      <c r="DQS878" s="290"/>
      <c r="DQT878" s="290"/>
      <c r="DQU878" s="290"/>
      <c r="DQV878" s="290"/>
      <c r="DQW878" s="290"/>
      <c r="DQX878" s="290"/>
      <c r="DQY878" s="290"/>
      <c r="DQZ878" s="290"/>
      <c r="DRA878" s="290"/>
      <c r="DRB878" s="290"/>
      <c r="DRC878" s="290"/>
      <c r="DRD878" s="290"/>
      <c r="DRE878" s="290"/>
      <c r="DRF878" s="290"/>
      <c r="DRG878" s="290"/>
      <c r="DRH878" s="290"/>
      <c r="DRI878" s="290"/>
      <c r="DRJ878" s="290"/>
      <c r="DRK878" s="290"/>
      <c r="DRL878" s="290"/>
      <c r="DRM878" s="290"/>
      <c r="DRN878" s="290"/>
      <c r="DRO878" s="290"/>
      <c r="DRP878" s="290"/>
      <c r="DRQ878" s="290"/>
      <c r="DRR878" s="290"/>
      <c r="DRS878" s="290"/>
      <c r="DRT878" s="290"/>
      <c r="DRU878" s="290"/>
      <c r="DRV878" s="290"/>
      <c r="DRW878" s="290"/>
      <c r="DRX878" s="290"/>
      <c r="DRY878" s="290"/>
      <c r="DRZ878" s="290"/>
      <c r="DSA878" s="290"/>
      <c r="DSB878" s="290"/>
      <c r="DSC878" s="290"/>
      <c r="DSD878" s="290"/>
      <c r="DSE878" s="290"/>
      <c r="DSF878" s="290"/>
      <c r="DSG878" s="290"/>
      <c r="DSH878" s="290"/>
      <c r="DSI878" s="290"/>
      <c r="DSJ878" s="290"/>
      <c r="DSK878" s="290"/>
      <c r="DSL878" s="290"/>
      <c r="DSM878" s="290"/>
      <c r="DSN878" s="290"/>
      <c r="DSO878" s="290"/>
      <c r="DSP878" s="290"/>
      <c r="DSQ878" s="290"/>
      <c r="DSR878" s="290"/>
      <c r="DSS878" s="290"/>
      <c r="DST878" s="290"/>
      <c r="DSU878" s="290"/>
      <c r="DSV878" s="290"/>
      <c r="DSW878" s="290"/>
      <c r="DSX878" s="290"/>
      <c r="DSY878" s="290"/>
      <c r="DSZ878" s="290"/>
      <c r="DTA878" s="290"/>
      <c r="DTB878" s="290"/>
      <c r="DTC878" s="290"/>
      <c r="DTD878" s="290"/>
      <c r="DTE878" s="290"/>
      <c r="DTF878" s="290"/>
      <c r="DTG878" s="290"/>
      <c r="DTH878" s="290"/>
      <c r="DTI878" s="290"/>
      <c r="DTJ878" s="290"/>
      <c r="DTK878" s="290"/>
      <c r="DTL878" s="290"/>
      <c r="DTM878" s="290"/>
      <c r="DTN878" s="290"/>
      <c r="DTO878" s="290"/>
      <c r="DTP878" s="290"/>
      <c r="DTQ878" s="290"/>
      <c r="DTR878" s="290"/>
      <c r="DTS878" s="290"/>
      <c r="DTT878" s="290"/>
      <c r="DTU878" s="290"/>
      <c r="DTV878" s="290"/>
      <c r="DTW878" s="290"/>
      <c r="DTX878" s="290"/>
      <c r="DTY878" s="290"/>
      <c r="DTZ878" s="290"/>
      <c r="DUA878" s="290"/>
      <c r="DUB878" s="290"/>
      <c r="DUC878" s="290"/>
      <c r="DUD878" s="290"/>
      <c r="DUE878" s="290"/>
      <c r="DUF878" s="290"/>
      <c r="DUG878" s="290"/>
      <c r="DUH878" s="290"/>
      <c r="DUI878" s="290"/>
      <c r="DUJ878" s="290"/>
      <c r="DUK878" s="290"/>
      <c r="DUL878" s="290"/>
      <c r="DUM878" s="290"/>
      <c r="DUN878" s="290"/>
      <c r="DUO878" s="290"/>
      <c r="DUP878" s="290"/>
      <c r="DUQ878" s="290"/>
      <c r="DUR878" s="290"/>
      <c r="DUS878" s="290"/>
      <c r="DUT878" s="290"/>
      <c r="DUU878" s="290"/>
      <c r="DUV878" s="290"/>
      <c r="DUW878" s="290"/>
      <c r="DUX878" s="290"/>
      <c r="DUY878" s="290"/>
      <c r="DUZ878" s="290"/>
      <c r="DVA878" s="290"/>
      <c r="DVB878" s="290"/>
      <c r="DVC878" s="290"/>
      <c r="DVD878" s="290"/>
      <c r="DVE878" s="290"/>
      <c r="DVF878" s="290"/>
      <c r="DVG878" s="290"/>
      <c r="DVH878" s="290"/>
      <c r="DVI878" s="290"/>
      <c r="DVJ878" s="290"/>
      <c r="DVK878" s="290"/>
      <c r="DVL878" s="290"/>
      <c r="DVM878" s="290"/>
      <c r="DVN878" s="290"/>
      <c r="DVO878" s="290"/>
      <c r="DVP878" s="290"/>
      <c r="DVQ878" s="290"/>
      <c r="DVR878" s="290"/>
      <c r="DVS878" s="290"/>
      <c r="DVT878" s="290"/>
      <c r="DVU878" s="290"/>
      <c r="DVV878" s="290"/>
      <c r="DVW878" s="290"/>
      <c r="DVX878" s="290"/>
      <c r="DVY878" s="290"/>
      <c r="DVZ878" s="290"/>
      <c r="DWA878" s="290"/>
      <c r="DWB878" s="290"/>
      <c r="DWC878" s="290"/>
      <c r="DWD878" s="290"/>
      <c r="DWE878" s="290"/>
      <c r="DWF878" s="290"/>
      <c r="DWG878" s="290"/>
      <c r="DWH878" s="290"/>
      <c r="DWI878" s="290"/>
      <c r="DWJ878" s="290"/>
      <c r="DWK878" s="290"/>
      <c r="DWL878" s="290"/>
      <c r="DWM878" s="290"/>
      <c r="DWN878" s="290"/>
      <c r="DWO878" s="290"/>
      <c r="DWP878" s="290"/>
      <c r="DWQ878" s="290"/>
      <c r="DWR878" s="290"/>
      <c r="DWS878" s="290"/>
      <c r="DWT878" s="290"/>
      <c r="DWU878" s="290"/>
      <c r="DWV878" s="290"/>
      <c r="DWW878" s="290"/>
      <c r="DWX878" s="290"/>
      <c r="DWY878" s="290"/>
      <c r="DWZ878" s="290"/>
      <c r="DXA878" s="290"/>
      <c r="DXB878" s="290"/>
      <c r="DXC878" s="290"/>
      <c r="DXD878" s="290"/>
      <c r="DXE878" s="290"/>
      <c r="DXF878" s="290"/>
      <c r="DXG878" s="290"/>
      <c r="DXH878" s="290"/>
      <c r="DXI878" s="290"/>
      <c r="DXJ878" s="290"/>
      <c r="DXK878" s="290"/>
      <c r="DXL878" s="290"/>
      <c r="DXM878" s="290"/>
      <c r="DXN878" s="290"/>
      <c r="DXO878" s="290"/>
      <c r="DXP878" s="290"/>
      <c r="DXQ878" s="290"/>
      <c r="DXR878" s="290"/>
      <c r="DXS878" s="290"/>
      <c r="DXT878" s="290"/>
      <c r="DXU878" s="290"/>
      <c r="DXV878" s="290"/>
      <c r="DXW878" s="290"/>
      <c r="DXX878" s="290"/>
      <c r="DXY878" s="290"/>
      <c r="DXZ878" s="290"/>
      <c r="DYA878" s="290"/>
      <c r="DYB878" s="290"/>
      <c r="DYC878" s="290"/>
      <c r="DYD878" s="290"/>
      <c r="DYE878" s="290"/>
      <c r="DYF878" s="290"/>
      <c r="DYG878" s="290"/>
      <c r="DYH878" s="290"/>
      <c r="DYI878" s="290"/>
      <c r="DYJ878" s="290"/>
      <c r="DYK878" s="290"/>
      <c r="DYL878" s="290"/>
      <c r="DYM878" s="290"/>
      <c r="DYN878" s="290"/>
      <c r="DYO878" s="290"/>
      <c r="DYP878" s="290"/>
      <c r="DYQ878" s="290"/>
      <c r="DYR878" s="290"/>
      <c r="DYS878" s="290"/>
      <c r="DYT878" s="290"/>
      <c r="DYU878" s="290"/>
      <c r="DYV878" s="290"/>
      <c r="DYW878" s="290"/>
      <c r="DYX878" s="290"/>
      <c r="DYY878" s="290"/>
      <c r="DYZ878" s="290"/>
      <c r="DZA878" s="290"/>
      <c r="DZB878" s="290"/>
      <c r="DZC878" s="290"/>
      <c r="DZD878" s="290"/>
      <c r="DZE878" s="290"/>
      <c r="DZF878" s="290"/>
      <c r="DZG878" s="290"/>
      <c r="DZH878" s="290"/>
      <c r="DZI878" s="290"/>
      <c r="DZJ878" s="290"/>
      <c r="DZK878" s="290"/>
      <c r="DZL878" s="290"/>
      <c r="DZM878" s="290"/>
      <c r="DZN878" s="290"/>
      <c r="DZO878" s="290"/>
      <c r="DZP878" s="290"/>
      <c r="DZQ878" s="290"/>
      <c r="DZR878" s="290"/>
      <c r="DZS878" s="290"/>
      <c r="DZT878" s="290"/>
      <c r="DZU878" s="290"/>
      <c r="DZV878" s="290"/>
      <c r="DZW878" s="290"/>
      <c r="DZX878" s="290"/>
      <c r="DZY878" s="290"/>
      <c r="DZZ878" s="290"/>
      <c r="EAA878" s="290"/>
      <c r="EAB878" s="290"/>
      <c r="EAC878" s="290"/>
      <c r="EAD878" s="290"/>
      <c r="EAE878" s="290"/>
      <c r="EAF878" s="290"/>
      <c r="EAG878" s="290"/>
      <c r="EAH878" s="290"/>
      <c r="EAI878" s="290"/>
      <c r="EAJ878" s="290"/>
      <c r="EAK878" s="290"/>
      <c r="EAL878" s="290"/>
      <c r="EAM878" s="290"/>
      <c r="EAN878" s="290"/>
      <c r="EAO878" s="290"/>
      <c r="EAP878" s="290"/>
      <c r="EAQ878" s="290"/>
      <c r="EAR878" s="290"/>
      <c r="EAS878" s="290"/>
      <c r="EAT878" s="290"/>
      <c r="EAU878" s="290"/>
      <c r="EAV878" s="290"/>
      <c r="EAW878" s="290"/>
      <c r="EAX878" s="290"/>
      <c r="EAY878" s="290"/>
      <c r="EAZ878" s="290"/>
      <c r="EBA878" s="290"/>
      <c r="EBB878" s="290"/>
      <c r="EBC878" s="290"/>
      <c r="EBD878" s="290"/>
      <c r="EBE878" s="290"/>
      <c r="EBF878" s="290"/>
      <c r="EBG878" s="290"/>
      <c r="EBH878" s="290"/>
      <c r="EBI878" s="290"/>
      <c r="EBJ878" s="290"/>
      <c r="EBK878" s="290"/>
      <c r="EBL878" s="290"/>
      <c r="EBM878" s="290"/>
      <c r="EBN878" s="290"/>
      <c r="EBO878" s="290"/>
      <c r="EBP878" s="290"/>
      <c r="EBQ878" s="290"/>
      <c r="EBR878" s="290"/>
      <c r="EBS878" s="290"/>
      <c r="EBT878" s="290"/>
      <c r="EBU878" s="290"/>
      <c r="EBV878" s="290"/>
      <c r="EBW878" s="290"/>
      <c r="EBX878" s="290"/>
      <c r="EBY878" s="290"/>
      <c r="EBZ878" s="290"/>
      <c r="ECA878" s="290"/>
      <c r="ECB878" s="290"/>
      <c r="ECC878" s="290"/>
      <c r="ECD878" s="290"/>
      <c r="ECE878" s="290"/>
      <c r="ECF878" s="290"/>
      <c r="ECG878" s="290"/>
      <c r="ECH878" s="290"/>
      <c r="ECI878" s="290"/>
      <c r="ECJ878" s="290"/>
      <c r="ECK878" s="290"/>
      <c r="ECL878" s="290"/>
      <c r="ECM878" s="290"/>
      <c r="ECN878" s="290"/>
      <c r="ECO878" s="290"/>
      <c r="ECP878" s="290"/>
      <c r="ECQ878" s="290"/>
      <c r="ECR878" s="290"/>
      <c r="ECS878" s="290"/>
      <c r="ECT878" s="290"/>
      <c r="ECU878" s="290"/>
      <c r="ECV878" s="290"/>
      <c r="ECW878" s="290"/>
      <c r="ECX878" s="290"/>
      <c r="ECY878" s="290"/>
      <c r="ECZ878" s="290"/>
      <c r="EDA878" s="290"/>
      <c r="EDB878" s="290"/>
      <c r="EDC878" s="290"/>
      <c r="EDD878" s="290"/>
      <c r="EDE878" s="290"/>
      <c r="EDF878" s="290"/>
      <c r="EDG878" s="290"/>
      <c r="EDH878" s="290"/>
      <c r="EDI878" s="290"/>
      <c r="EDJ878" s="290"/>
      <c r="EDK878" s="290"/>
      <c r="EDL878" s="290"/>
      <c r="EDM878" s="290"/>
      <c r="EDN878" s="290"/>
      <c r="EDO878" s="290"/>
      <c r="EDP878" s="290"/>
      <c r="EDQ878" s="290"/>
      <c r="EDR878" s="290"/>
      <c r="EDS878" s="290"/>
      <c r="EDT878" s="290"/>
      <c r="EDU878" s="290"/>
      <c r="EDV878" s="290"/>
      <c r="EDW878" s="290"/>
      <c r="EDX878" s="290"/>
      <c r="EDY878" s="290"/>
      <c r="EDZ878" s="290"/>
      <c r="EEA878" s="290"/>
      <c r="EEB878" s="290"/>
      <c r="EEC878" s="290"/>
      <c r="EED878" s="290"/>
      <c r="EEE878" s="290"/>
      <c r="EEF878" s="290"/>
      <c r="EEG878" s="290"/>
      <c r="EEH878" s="290"/>
      <c r="EEI878" s="290"/>
      <c r="EEJ878" s="290"/>
      <c r="EEK878" s="290"/>
      <c r="EEL878" s="290"/>
      <c r="EEM878" s="290"/>
      <c r="EEN878" s="290"/>
      <c r="EEO878" s="290"/>
      <c r="EEP878" s="290"/>
      <c r="EEQ878" s="290"/>
      <c r="EER878" s="290"/>
      <c r="EES878" s="290"/>
      <c r="EET878" s="290"/>
      <c r="EEU878" s="290"/>
      <c r="EEV878" s="290"/>
      <c r="EEW878" s="290"/>
      <c r="EEX878" s="290"/>
      <c r="EEY878" s="290"/>
      <c r="EEZ878" s="290"/>
      <c r="EFA878" s="290"/>
      <c r="EFB878" s="290"/>
      <c r="EFC878" s="290"/>
      <c r="EFD878" s="290"/>
      <c r="EFE878" s="290"/>
      <c r="EFF878" s="290"/>
      <c r="EFG878" s="290"/>
      <c r="EFH878" s="290"/>
      <c r="EFI878" s="290"/>
      <c r="EFJ878" s="290"/>
      <c r="EFK878" s="290"/>
      <c r="EFL878" s="290"/>
      <c r="EFM878" s="290"/>
      <c r="EFN878" s="290"/>
      <c r="EFO878" s="290"/>
      <c r="EFP878" s="290"/>
      <c r="EFQ878" s="290"/>
      <c r="EFR878" s="290"/>
      <c r="EFS878" s="290"/>
      <c r="EFT878" s="290"/>
      <c r="EFU878" s="290"/>
      <c r="EFV878" s="290"/>
      <c r="EFW878" s="290"/>
      <c r="EFX878" s="290"/>
      <c r="EFY878" s="290"/>
      <c r="EFZ878" s="290"/>
      <c r="EGA878" s="290"/>
      <c r="EGB878" s="290"/>
      <c r="EGC878" s="290"/>
      <c r="EGD878" s="290"/>
      <c r="EGE878" s="290"/>
      <c r="EGF878" s="290"/>
      <c r="EGG878" s="290"/>
      <c r="EGH878" s="290"/>
      <c r="EGI878" s="290"/>
      <c r="EGJ878" s="290"/>
      <c r="EGK878" s="290"/>
      <c r="EGL878" s="290"/>
      <c r="EGM878" s="290"/>
      <c r="EGN878" s="290"/>
      <c r="EGO878" s="290"/>
      <c r="EGP878" s="290"/>
      <c r="EGQ878" s="290"/>
      <c r="EGR878" s="290"/>
      <c r="EGS878" s="290"/>
      <c r="EGT878" s="290"/>
      <c r="EGU878" s="290"/>
      <c r="EGV878" s="290"/>
      <c r="EGW878" s="290"/>
      <c r="EGX878" s="290"/>
      <c r="EGY878" s="290"/>
      <c r="EGZ878" s="290"/>
      <c r="EHA878" s="290"/>
      <c r="EHB878" s="290"/>
      <c r="EHC878" s="290"/>
      <c r="EHD878" s="290"/>
      <c r="EHE878" s="290"/>
      <c r="EHF878" s="290"/>
      <c r="EHG878" s="290"/>
      <c r="EHH878" s="290"/>
      <c r="EHI878" s="290"/>
      <c r="EHJ878" s="290"/>
      <c r="EHK878" s="290"/>
      <c r="EHL878" s="290"/>
      <c r="EHM878" s="290"/>
      <c r="EHN878" s="290"/>
      <c r="EHO878" s="290"/>
      <c r="EHP878" s="290"/>
      <c r="EHQ878" s="290"/>
      <c r="EHR878" s="290"/>
      <c r="EHS878" s="290"/>
      <c r="EHT878" s="290"/>
      <c r="EHU878" s="290"/>
      <c r="EHV878" s="290"/>
      <c r="EHW878" s="290"/>
      <c r="EHX878" s="290"/>
      <c r="EHY878" s="290"/>
      <c r="EHZ878" s="290"/>
      <c r="EIA878" s="290"/>
      <c r="EIB878" s="290"/>
      <c r="EIC878" s="290"/>
      <c r="EID878" s="290"/>
      <c r="EIE878" s="290"/>
      <c r="EIF878" s="290"/>
      <c r="EIG878" s="290"/>
      <c r="EIH878" s="290"/>
      <c r="EII878" s="290"/>
      <c r="EIJ878" s="290"/>
      <c r="EIK878" s="290"/>
      <c r="EIL878" s="290"/>
      <c r="EIM878" s="290"/>
      <c r="EIN878" s="290"/>
      <c r="EIO878" s="290"/>
      <c r="EIP878" s="290"/>
      <c r="EIQ878" s="290"/>
      <c r="EIR878" s="290"/>
      <c r="EIS878" s="290"/>
      <c r="EIT878" s="290"/>
      <c r="EIU878" s="290"/>
      <c r="EIV878" s="290"/>
      <c r="EIW878" s="290"/>
      <c r="EIX878" s="290"/>
      <c r="EIY878" s="290"/>
      <c r="EIZ878" s="290"/>
      <c r="EJA878" s="290"/>
      <c r="EJB878" s="290"/>
      <c r="EJC878" s="290"/>
      <c r="EJD878" s="290"/>
      <c r="EJE878" s="290"/>
      <c r="EJF878" s="290"/>
      <c r="EJG878" s="290"/>
      <c r="EJH878" s="290"/>
      <c r="EJI878" s="290"/>
      <c r="EJJ878" s="290"/>
      <c r="EJK878" s="290"/>
      <c r="EJL878" s="290"/>
      <c r="EJM878" s="290"/>
      <c r="EJN878" s="290"/>
      <c r="EJO878" s="290"/>
      <c r="EJP878" s="290"/>
      <c r="EJQ878" s="290"/>
      <c r="EJR878" s="290"/>
      <c r="EJS878" s="290"/>
      <c r="EJT878" s="290"/>
      <c r="EJU878" s="290"/>
      <c r="EJV878" s="290"/>
      <c r="EJW878" s="290"/>
      <c r="EJX878" s="290"/>
      <c r="EJY878" s="290"/>
      <c r="EJZ878" s="290"/>
      <c r="EKA878" s="290"/>
      <c r="EKB878" s="290"/>
      <c r="EKC878" s="290"/>
      <c r="EKD878" s="290"/>
      <c r="EKE878" s="290"/>
      <c r="EKF878" s="290"/>
      <c r="EKG878" s="290"/>
      <c r="EKH878" s="290"/>
      <c r="EKI878" s="290"/>
      <c r="EKJ878" s="290"/>
      <c r="EKK878" s="290"/>
      <c r="EKL878" s="290"/>
      <c r="EKM878" s="290"/>
      <c r="EKN878" s="290"/>
      <c r="EKO878" s="290"/>
      <c r="EKP878" s="290"/>
      <c r="EKQ878" s="290"/>
      <c r="EKR878" s="290"/>
      <c r="EKS878" s="290"/>
      <c r="EKT878" s="290"/>
      <c r="EKU878" s="290"/>
      <c r="EKV878" s="290"/>
      <c r="EKW878" s="290"/>
      <c r="EKX878" s="290"/>
      <c r="EKY878" s="290"/>
      <c r="EKZ878" s="290"/>
      <c r="ELA878" s="290"/>
      <c r="ELB878" s="290"/>
      <c r="ELC878" s="290"/>
      <c r="ELD878" s="290"/>
      <c r="ELE878" s="290"/>
      <c r="ELF878" s="290"/>
      <c r="ELG878" s="290"/>
      <c r="ELH878" s="290"/>
      <c r="ELI878" s="290"/>
      <c r="ELJ878" s="290"/>
      <c r="ELK878" s="290"/>
      <c r="ELL878" s="290"/>
      <c r="ELM878" s="290"/>
      <c r="ELN878" s="290"/>
      <c r="ELO878" s="290"/>
      <c r="ELP878" s="290"/>
      <c r="ELQ878" s="290"/>
      <c r="ELR878" s="290"/>
      <c r="ELS878" s="290"/>
      <c r="ELT878" s="290"/>
      <c r="ELU878" s="290"/>
      <c r="ELV878" s="290"/>
      <c r="ELW878" s="290"/>
      <c r="ELX878" s="290"/>
      <c r="ELY878" s="290"/>
      <c r="ELZ878" s="290"/>
      <c r="EMA878" s="290"/>
      <c r="EMB878" s="290"/>
      <c r="EMC878" s="290"/>
      <c r="EMD878" s="290"/>
      <c r="EME878" s="290"/>
      <c r="EMF878" s="290"/>
      <c r="EMG878" s="290"/>
      <c r="EMH878" s="290"/>
      <c r="EMI878" s="290"/>
      <c r="EMJ878" s="290"/>
      <c r="EMK878" s="290"/>
      <c r="EML878" s="290"/>
      <c r="EMM878" s="290"/>
      <c r="EMN878" s="290"/>
      <c r="EMO878" s="290"/>
      <c r="EMP878" s="290"/>
      <c r="EMQ878" s="290"/>
      <c r="EMR878" s="290"/>
      <c r="EMS878" s="290"/>
      <c r="EMT878" s="290"/>
      <c r="EMU878" s="290"/>
      <c r="EMV878" s="290"/>
      <c r="EMW878" s="290"/>
      <c r="EMX878" s="290"/>
      <c r="EMY878" s="290"/>
      <c r="EMZ878" s="290"/>
      <c r="ENA878" s="290"/>
      <c r="ENB878" s="290"/>
      <c r="ENC878" s="290"/>
      <c r="END878" s="290"/>
      <c r="ENE878" s="290"/>
      <c r="ENF878" s="290"/>
      <c r="ENG878" s="290"/>
      <c r="ENH878" s="290"/>
      <c r="ENI878" s="290"/>
      <c r="ENJ878" s="290"/>
      <c r="ENK878" s="290"/>
      <c r="ENL878" s="290"/>
      <c r="ENM878" s="290"/>
      <c r="ENN878" s="290"/>
      <c r="ENO878" s="290"/>
      <c r="ENP878" s="290"/>
      <c r="ENQ878" s="290"/>
      <c r="ENR878" s="290"/>
      <c r="ENS878" s="290"/>
      <c r="ENT878" s="290"/>
      <c r="ENU878" s="290"/>
      <c r="ENV878" s="290"/>
      <c r="ENW878" s="290"/>
      <c r="ENX878" s="290"/>
      <c r="ENY878" s="290"/>
      <c r="ENZ878" s="290"/>
      <c r="EOA878" s="290"/>
      <c r="EOB878" s="290"/>
      <c r="EOC878" s="290"/>
      <c r="EOD878" s="290"/>
      <c r="EOE878" s="290"/>
      <c r="EOF878" s="290"/>
      <c r="EOG878" s="290"/>
      <c r="EOH878" s="290"/>
      <c r="EOI878" s="290"/>
      <c r="EOJ878" s="290"/>
      <c r="EOK878" s="290"/>
      <c r="EOL878" s="290"/>
      <c r="EOM878" s="290"/>
      <c r="EON878" s="290"/>
      <c r="EOO878" s="290"/>
      <c r="EOP878" s="290"/>
      <c r="EOQ878" s="290"/>
      <c r="EOR878" s="290"/>
      <c r="EOS878" s="290"/>
      <c r="EOT878" s="290"/>
      <c r="EOU878" s="290"/>
      <c r="EOV878" s="290"/>
      <c r="EOW878" s="290"/>
      <c r="EOX878" s="290"/>
      <c r="EOY878" s="290"/>
      <c r="EOZ878" s="290"/>
      <c r="EPA878" s="290"/>
      <c r="EPB878" s="290"/>
      <c r="EPC878" s="290"/>
      <c r="EPD878" s="290"/>
      <c r="EPE878" s="290"/>
      <c r="EPF878" s="290"/>
      <c r="EPG878" s="290"/>
      <c r="EPH878" s="290"/>
      <c r="EPI878" s="290"/>
      <c r="EPJ878" s="290"/>
      <c r="EPK878" s="290"/>
      <c r="EPL878" s="290"/>
      <c r="EPM878" s="290"/>
      <c r="EPN878" s="290"/>
      <c r="EPO878" s="290"/>
      <c r="EPP878" s="290"/>
      <c r="EPQ878" s="290"/>
      <c r="EPR878" s="290"/>
      <c r="EPS878" s="290"/>
      <c r="EPT878" s="290"/>
      <c r="EPU878" s="290"/>
      <c r="EPV878" s="290"/>
      <c r="EPW878" s="290"/>
      <c r="EPX878" s="290"/>
      <c r="EPY878" s="290"/>
      <c r="EPZ878" s="290"/>
      <c r="EQA878" s="290"/>
      <c r="EQB878" s="290"/>
      <c r="EQC878" s="290"/>
      <c r="EQD878" s="290"/>
      <c r="EQE878" s="290"/>
      <c r="EQF878" s="290"/>
      <c r="EQG878" s="290"/>
      <c r="EQH878" s="290"/>
      <c r="EQI878" s="290"/>
      <c r="EQJ878" s="290"/>
      <c r="EQK878" s="290"/>
      <c r="EQL878" s="290"/>
      <c r="EQM878" s="290"/>
      <c r="EQN878" s="290"/>
      <c r="EQO878" s="290"/>
      <c r="EQP878" s="290"/>
      <c r="EQQ878" s="290"/>
      <c r="EQR878" s="290"/>
      <c r="EQS878" s="290"/>
      <c r="EQT878" s="290"/>
      <c r="EQU878" s="290"/>
      <c r="EQV878" s="290"/>
      <c r="EQW878" s="290"/>
      <c r="EQX878" s="290"/>
      <c r="EQY878" s="290"/>
      <c r="EQZ878" s="290"/>
      <c r="ERA878" s="290"/>
      <c r="ERB878" s="290"/>
      <c r="ERC878" s="290"/>
      <c r="ERD878" s="290"/>
      <c r="ERE878" s="290"/>
      <c r="ERF878" s="290"/>
      <c r="ERG878" s="290"/>
      <c r="ERH878" s="290"/>
      <c r="ERI878" s="290"/>
      <c r="ERJ878" s="290"/>
      <c r="ERK878" s="290"/>
      <c r="ERL878" s="290"/>
      <c r="ERM878" s="290"/>
      <c r="ERN878" s="290"/>
      <c r="ERO878" s="290"/>
      <c r="ERP878" s="290"/>
      <c r="ERQ878" s="290"/>
      <c r="ERR878" s="290"/>
      <c r="ERS878" s="290"/>
      <c r="ERT878" s="290"/>
      <c r="ERU878" s="290"/>
      <c r="ERV878" s="290"/>
      <c r="ERW878" s="290"/>
      <c r="ERX878" s="290"/>
      <c r="ERY878" s="290"/>
      <c r="ERZ878" s="290"/>
      <c r="ESA878" s="290"/>
      <c r="ESB878" s="290"/>
      <c r="ESC878" s="290"/>
      <c r="ESD878" s="290"/>
      <c r="ESE878" s="290"/>
      <c r="ESF878" s="290"/>
      <c r="ESG878" s="290"/>
      <c r="ESH878" s="290"/>
      <c r="ESI878" s="290"/>
      <c r="ESJ878" s="290"/>
      <c r="ESK878" s="290"/>
      <c r="ESL878" s="290"/>
      <c r="ESM878" s="290"/>
      <c r="ESN878" s="290"/>
      <c r="ESO878" s="290"/>
      <c r="ESP878" s="290"/>
      <c r="ESQ878" s="290"/>
      <c r="ESR878" s="290"/>
      <c r="ESS878" s="290"/>
      <c r="EST878" s="290"/>
      <c r="ESU878" s="290"/>
      <c r="ESV878" s="290"/>
      <c r="ESW878" s="290"/>
      <c r="ESX878" s="290"/>
      <c r="ESY878" s="290"/>
      <c r="ESZ878" s="290"/>
      <c r="ETA878" s="290"/>
      <c r="ETB878" s="290"/>
      <c r="ETC878" s="290"/>
      <c r="ETD878" s="290"/>
      <c r="ETE878" s="290"/>
      <c r="ETF878" s="290"/>
      <c r="ETG878" s="290"/>
      <c r="ETH878" s="290"/>
      <c r="ETI878" s="290"/>
      <c r="ETJ878" s="290"/>
      <c r="ETK878" s="290"/>
      <c r="ETL878" s="290"/>
      <c r="ETM878" s="290"/>
      <c r="ETN878" s="290"/>
      <c r="ETO878" s="290"/>
      <c r="ETP878" s="290"/>
      <c r="ETQ878" s="290"/>
      <c r="ETR878" s="290"/>
      <c r="ETS878" s="290"/>
      <c r="ETT878" s="290"/>
      <c r="ETU878" s="290"/>
      <c r="ETV878" s="290"/>
      <c r="ETW878" s="290"/>
      <c r="ETX878" s="290"/>
      <c r="ETY878" s="290"/>
      <c r="ETZ878" s="290"/>
      <c r="EUA878" s="290"/>
      <c r="EUB878" s="290"/>
      <c r="EUC878" s="290"/>
      <c r="EUD878" s="290"/>
      <c r="EUE878" s="290"/>
      <c r="EUF878" s="290"/>
      <c r="EUG878" s="290"/>
      <c r="EUH878" s="290"/>
      <c r="EUI878" s="290"/>
      <c r="EUJ878" s="290"/>
      <c r="EUK878" s="290"/>
      <c r="EUL878" s="290"/>
      <c r="EUM878" s="290"/>
      <c r="EUN878" s="290"/>
      <c r="EUO878" s="290"/>
      <c r="EUP878" s="290"/>
      <c r="EUQ878" s="290"/>
      <c r="EUR878" s="290"/>
      <c r="EUS878" s="290"/>
      <c r="EUT878" s="290"/>
      <c r="EUU878" s="290"/>
      <c r="EUV878" s="290"/>
      <c r="EUW878" s="290"/>
      <c r="EUX878" s="290"/>
      <c r="EUY878" s="290"/>
      <c r="EUZ878" s="290"/>
      <c r="EVA878" s="290"/>
      <c r="EVB878" s="290"/>
      <c r="EVC878" s="290"/>
      <c r="EVD878" s="290"/>
      <c r="EVE878" s="290"/>
      <c r="EVF878" s="290"/>
      <c r="EVG878" s="290"/>
      <c r="EVH878" s="290"/>
      <c r="EVI878" s="290"/>
      <c r="EVJ878" s="290"/>
      <c r="EVK878" s="290"/>
      <c r="EVL878" s="290"/>
      <c r="EVM878" s="290"/>
      <c r="EVN878" s="290"/>
      <c r="EVO878" s="290"/>
      <c r="EVP878" s="290"/>
      <c r="EVQ878" s="290"/>
      <c r="EVR878" s="290"/>
      <c r="EVS878" s="290"/>
      <c r="EVT878" s="290"/>
      <c r="EVU878" s="290"/>
      <c r="EVV878" s="290"/>
      <c r="EVW878" s="290"/>
      <c r="EVX878" s="290"/>
      <c r="EVY878" s="290"/>
      <c r="EVZ878" s="290"/>
      <c r="EWA878" s="290"/>
      <c r="EWB878" s="290"/>
      <c r="EWC878" s="290"/>
      <c r="EWD878" s="290"/>
      <c r="EWE878" s="290"/>
      <c r="EWF878" s="290"/>
      <c r="EWG878" s="290"/>
      <c r="EWH878" s="290"/>
      <c r="EWI878" s="290"/>
      <c r="EWJ878" s="290"/>
      <c r="EWK878" s="290"/>
      <c r="EWL878" s="290"/>
      <c r="EWM878" s="290"/>
      <c r="EWN878" s="290"/>
      <c r="EWO878" s="290"/>
      <c r="EWP878" s="290"/>
      <c r="EWQ878" s="290"/>
      <c r="EWR878" s="290"/>
      <c r="EWS878" s="290"/>
      <c r="EWT878" s="290"/>
      <c r="EWU878" s="290"/>
      <c r="EWV878" s="290"/>
      <c r="EWW878" s="290"/>
      <c r="EWX878" s="290"/>
      <c r="EWY878" s="290"/>
      <c r="EWZ878" s="290"/>
      <c r="EXA878" s="290"/>
      <c r="EXB878" s="290"/>
      <c r="EXC878" s="290"/>
      <c r="EXD878" s="290"/>
      <c r="EXE878" s="290"/>
      <c r="EXF878" s="290"/>
      <c r="EXG878" s="290"/>
      <c r="EXH878" s="290"/>
      <c r="EXI878" s="290"/>
      <c r="EXJ878" s="290"/>
      <c r="EXK878" s="290"/>
      <c r="EXL878" s="290"/>
      <c r="EXM878" s="290"/>
      <c r="EXN878" s="290"/>
      <c r="EXO878" s="290"/>
      <c r="EXP878" s="290"/>
      <c r="EXQ878" s="290"/>
      <c r="EXR878" s="290"/>
      <c r="EXS878" s="290"/>
      <c r="EXT878" s="290"/>
      <c r="EXU878" s="290"/>
      <c r="EXV878" s="290"/>
      <c r="EXW878" s="290"/>
      <c r="EXX878" s="290"/>
      <c r="EXY878" s="290"/>
      <c r="EXZ878" s="290"/>
      <c r="EYA878" s="290"/>
      <c r="EYB878" s="290"/>
      <c r="EYC878" s="290"/>
      <c r="EYD878" s="290"/>
      <c r="EYE878" s="290"/>
      <c r="EYF878" s="290"/>
      <c r="EYG878" s="290"/>
      <c r="EYH878" s="290"/>
      <c r="EYI878" s="290"/>
      <c r="EYJ878" s="290"/>
      <c r="EYK878" s="290"/>
      <c r="EYL878" s="290"/>
      <c r="EYM878" s="290"/>
      <c r="EYN878" s="290"/>
      <c r="EYO878" s="290"/>
      <c r="EYP878" s="290"/>
      <c r="EYQ878" s="290"/>
      <c r="EYR878" s="290"/>
      <c r="EYS878" s="290"/>
      <c r="EYT878" s="290"/>
      <c r="EYU878" s="290"/>
      <c r="EYV878" s="290"/>
      <c r="EYW878" s="290"/>
      <c r="EYX878" s="290"/>
      <c r="EYY878" s="290"/>
      <c r="EYZ878" s="290"/>
      <c r="EZA878" s="290"/>
      <c r="EZB878" s="290"/>
      <c r="EZC878" s="290"/>
      <c r="EZD878" s="290"/>
      <c r="EZE878" s="290"/>
      <c r="EZF878" s="290"/>
      <c r="EZG878" s="290"/>
      <c r="EZH878" s="290"/>
      <c r="EZI878" s="290"/>
      <c r="EZJ878" s="290"/>
      <c r="EZK878" s="290"/>
      <c r="EZL878" s="290"/>
      <c r="EZM878" s="290"/>
      <c r="EZN878" s="290"/>
      <c r="EZO878" s="290"/>
      <c r="EZP878" s="290"/>
      <c r="EZQ878" s="290"/>
      <c r="EZR878" s="290"/>
      <c r="EZS878" s="290"/>
      <c r="EZT878" s="290"/>
      <c r="EZU878" s="290"/>
      <c r="EZV878" s="290"/>
      <c r="EZW878" s="290"/>
      <c r="EZX878" s="290"/>
      <c r="EZY878" s="290"/>
      <c r="EZZ878" s="290"/>
      <c r="FAA878" s="290"/>
      <c r="FAB878" s="290"/>
      <c r="FAC878" s="290"/>
      <c r="FAD878" s="290"/>
      <c r="FAE878" s="290"/>
      <c r="FAF878" s="290"/>
      <c r="FAG878" s="290"/>
      <c r="FAH878" s="290"/>
      <c r="FAI878" s="290"/>
      <c r="FAJ878" s="290"/>
      <c r="FAK878" s="290"/>
      <c r="FAL878" s="290"/>
      <c r="FAM878" s="290"/>
      <c r="FAN878" s="290"/>
      <c r="FAO878" s="290"/>
      <c r="FAP878" s="290"/>
      <c r="FAQ878" s="290"/>
      <c r="FAR878" s="290"/>
      <c r="FAS878" s="290"/>
      <c r="FAT878" s="290"/>
      <c r="FAU878" s="290"/>
      <c r="FAV878" s="290"/>
      <c r="FAW878" s="290"/>
      <c r="FAX878" s="290"/>
      <c r="FAY878" s="290"/>
      <c r="FAZ878" s="290"/>
      <c r="FBA878" s="290"/>
      <c r="FBB878" s="290"/>
      <c r="FBC878" s="290"/>
      <c r="FBD878" s="290"/>
      <c r="FBE878" s="290"/>
      <c r="FBF878" s="290"/>
      <c r="FBG878" s="290"/>
      <c r="FBH878" s="290"/>
      <c r="FBI878" s="290"/>
      <c r="FBJ878" s="290"/>
      <c r="FBK878" s="290"/>
      <c r="FBL878" s="290"/>
      <c r="FBM878" s="290"/>
      <c r="FBN878" s="290"/>
      <c r="FBO878" s="290"/>
      <c r="FBP878" s="290"/>
      <c r="FBQ878" s="290"/>
      <c r="FBR878" s="290"/>
      <c r="FBS878" s="290"/>
      <c r="FBT878" s="290"/>
      <c r="FBU878" s="290"/>
      <c r="FBV878" s="290"/>
      <c r="FBW878" s="290"/>
      <c r="FBX878" s="290"/>
      <c r="FBY878" s="290"/>
      <c r="FBZ878" s="290"/>
      <c r="FCA878" s="290"/>
      <c r="FCB878" s="290"/>
      <c r="FCC878" s="290"/>
      <c r="FCD878" s="290"/>
      <c r="FCE878" s="290"/>
      <c r="FCF878" s="290"/>
      <c r="FCG878" s="290"/>
      <c r="FCH878" s="290"/>
      <c r="FCI878" s="290"/>
      <c r="FCJ878" s="290"/>
      <c r="FCK878" s="290"/>
      <c r="FCL878" s="290"/>
      <c r="FCM878" s="290"/>
      <c r="FCN878" s="290"/>
      <c r="FCO878" s="290"/>
      <c r="FCP878" s="290"/>
      <c r="FCQ878" s="290"/>
      <c r="FCR878" s="290"/>
      <c r="FCS878" s="290"/>
      <c r="FCT878" s="290"/>
      <c r="FCU878" s="290"/>
      <c r="FCV878" s="290"/>
      <c r="FCW878" s="290"/>
      <c r="FCX878" s="290"/>
      <c r="FCY878" s="290"/>
      <c r="FCZ878" s="290"/>
      <c r="FDA878" s="290"/>
      <c r="FDB878" s="290"/>
      <c r="FDC878" s="290"/>
      <c r="FDD878" s="290"/>
      <c r="FDE878" s="290"/>
      <c r="FDF878" s="290"/>
      <c r="FDG878" s="290"/>
      <c r="FDH878" s="290"/>
      <c r="FDI878" s="290"/>
      <c r="FDJ878" s="290"/>
      <c r="FDK878" s="290"/>
      <c r="FDL878" s="290"/>
      <c r="FDM878" s="290"/>
      <c r="FDN878" s="290"/>
      <c r="FDO878" s="290"/>
      <c r="FDP878" s="290"/>
      <c r="FDQ878" s="290"/>
      <c r="FDR878" s="290"/>
      <c r="FDS878" s="290"/>
      <c r="FDT878" s="290"/>
      <c r="FDU878" s="290"/>
      <c r="FDV878" s="290"/>
      <c r="FDW878" s="290"/>
      <c r="FDX878" s="290"/>
      <c r="FDY878" s="290"/>
      <c r="FDZ878" s="290"/>
      <c r="FEA878" s="290"/>
      <c r="FEB878" s="290"/>
      <c r="FEC878" s="290"/>
      <c r="FED878" s="290"/>
      <c r="FEE878" s="290"/>
      <c r="FEF878" s="290"/>
      <c r="FEG878" s="290"/>
      <c r="FEH878" s="290"/>
      <c r="FEI878" s="290"/>
      <c r="FEJ878" s="290"/>
      <c r="FEK878" s="290"/>
      <c r="FEL878" s="290"/>
      <c r="FEM878" s="290"/>
      <c r="FEN878" s="290"/>
      <c r="FEO878" s="290"/>
      <c r="FEP878" s="290"/>
      <c r="FEQ878" s="290"/>
      <c r="FER878" s="290"/>
      <c r="FES878" s="290"/>
      <c r="FET878" s="290"/>
      <c r="FEU878" s="290"/>
      <c r="FEV878" s="290"/>
      <c r="FEW878" s="290"/>
      <c r="FEX878" s="290"/>
      <c r="FEY878" s="290"/>
      <c r="FEZ878" s="290"/>
      <c r="FFA878" s="290"/>
      <c r="FFB878" s="290"/>
      <c r="FFC878" s="290"/>
      <c r="FFD878" s="290"/>
      <c r="FFE878" s="290"/>
      <c r="FFF878" s="290"/>
      <c r="FFG878" s="290"/>
      <c r="FFH878" s="290"/>
      <c r="FFI878" s="290"/>
      <c r="FFJ878" s="290"/>
      <c r="FFK878" s="290"/>
      <c r="FFL878" s="290"/>
      <c r="FFM878" s="290"/>
      <c r="FFN878" s="290"/>
      <c r="FFO878" s="290"/>
      <c r="FFP878" s="290"/>
      <c r="FFQ878" s="290"/>
      <c r="FFR878" s="290"/>
      <c r="FFS878" s="290"/>
      <c r="FFT878" s="290"/>
      <c r="FFU878" s="290"/>
      <c r="FFV878" s="290"/>
      <c r="FFW878" s="290"/>
      <c r="FFX878" s="290"/>
      <c r="FFY878" s="290"/>
      <c r="FFZ878" s="290"/>
      <c r="FGA878" s="290"/>
      <c r="FGB878" s="290"/>
      <c r="FGC878" s="290"/>
      <c r="FGD878" s="290"/>
      <c r="FGE878" s="290"/>
      <c r="FGF878" s="290"/>
      <c r="FGG878" s="290"/>
      <c r="FGH878" s="290"/>
      <c r="FGI878" s="290"/>
      <c r="FGJ878" s="290"/>
      <c r="FGK878" s="290"/>
      <c r="FGL878" s="290"/>
      <c r="FGM878" s="290"/>
      <c r="FGN878" s="290"/>
      <c r="FGO878" s="290"/>
      <c r="FGP878" s="290"/>
      <c r="FGQ878" s="290"/>
      <c r="FGR878" s="290"/>
      <c r="FGS878" s="290"/>
      <c r="FGT878" s="290"/>
      <c r="FGU878" s="290"/>
      <c r="FGV878" s="290"/>
      <c r="FGW878" s="290"/>
      <c r="FGX878" s="290"/>
      <c r="FGY878" s="290"/>
      <c r="FGZ878" s="290"/>
      <c r="FHA878" s="290"/>
      <c r="FHB878" s="290"/>
      <c r="FHC878" s="290"/>
      <c r="FHD878" s="290"/>
      <c r="FHE878" s="290"/>
      <c r="FHF878" s="290"/>
      <c r="FHG878" s="290"/>
      <c r="FHH878" s="290"/>
      <c r="FHI878" s="290"/>
      <c r="FHJ878" s="290"/>
      <c r="FHK878" s="290"/>
      <c r="FHL878" s="290"/>
      <c r="FHM878" s="290"/>
      <c r="FHN878" s="290"/>
      <c r="FHO878" s="290"/>
      <c r="FHP878" s="290"/>
      <c r="FHQ878" s="290"/>
      <c r="FHR878" s="290"/>
      <c r="FHS878" s="290"/>
      <c r="FHT878" s="290"/>
      <c r="FHU878" s="290"/>
      <c r="FHV878" s="290"/>
      <c r="FHW878" s="290"/>
      <c r="FHX878" s="290"/>
      <c r="FHY878" s="290"/>
      <c r="FHZ878" s="290"/>
      <c r="FIA878" s="290"/>
      <c r="FIB878" s="290"/>
      <c r="FIC878" s="290"/>
      <c r="FID878" s="290"/>
      <c r="FIE878" s="290"/>
      <c r="FIF878" s="290"/>
      <c r="FIG878" s="290"/>
      <c r="FIH878" s="290"/>
      <c r="FII878" s="290"/>
      <c r="FIJ878" s="290"/>
      <c r="FIK878" s="290"/>
      <c r="FIL878" s="290"/>
      <c r="FIM878" s="290"/>
      <c r="FIN878" s="290"/>
      <c r="FIO878" s="290"/>
      <c r="FIP878" s="290"/>
      <c r="FIQ878" s="290"/>
      <c r="FIR878" s="290"/>
      <c r="FIS878" s="290"/>
      <c r="FIT878" s="290"/>
      <c r="FIU878" s="290"/>
      <c r="FIV878" s="290"/>
      <c r="FIW878" s="290"/>
      <c r="FIX878" s="290"/>
      <c r="FIY878" s="290"/>
      <c r="FIZ878" s="290"/>
      <c r="FJA878" s="290"/>
      <c r="FJB878" s="290"/>
      <c r="FJC878" s="290"/>
      <c r="FJD878" s="290"/>
      <c r="FJE878" s="290"/>
      <c r="FJF878" s="290"/>
      <c r="FJG878" s="290"/>
      <c r="FJH878" s="290"/>
      <c r="FJI878" s="290"/>
      <c r="FJJ878" s="290"/>
      <c r="FJK878" s="290"/>
      <c r="FJL878" s="290"/>
      <c r="FJM878" s="290"/>
      <c r="FJN878" s="290"/>
      <c r="FJO878" s="290"/>
      <c r="FJP878" s="290"/>
      <c r="FJQ878" s="290"/>
      <c r="FJR878" s="290"/>
      <c r="FJS878" s="290"/>
      <c r="FJT878" s="290"/>
      <c r="FJU878" s="290"/>
      <c r="FJV878" s="290"/>
      <c r="FJW878" s="290"/>
      <c r="FJX878" s="290"/>
      <c r="FJY878" s="290"/>
      <c r="FJZ878" s="290"/>
      <c r="FKA878" s="290"/>
      <c r="FKB878" s="290"/>
      <c r="FKC878" s="290"/>
      <c r="FKD878" s="290"/>
      <c r="FKE878" s="290"/>
      <c r="FKF878" s="290"/>
      <c r="FKG878" s="290"/>
      <c r="FKH878" s="290"/>
      <c r="FKI878" s="290"/>
      <c r="FKJ878" s="290"/>
      <c r="FKK878" s="290"/>
      <c r="FKL878" s="290"/>
      <c r="FKM878" s="290"/>
      <c r="FKN878" s="290"/>
      <c r="FKO878" s="290"/>
      <c r="FKP878" s="290"/>
      <c r="FKQ878" s="290"/>
      <c r="FKR878" s="290"/>
      <c r="FKS878" s="290"/>
      <c r="FKT878" s="290"/>
      <c r="FKU878" s="290"/>
      <c r="FKV878" s="290"/>
      <c r="FKW878" s="290"/>
      <c r="FKX878" s="290"/>
      <c r="FKY878" s="290"/>
      <c r="FKZ878" s="290"/>
      <c r="FLA878" s="290"/>
      <c r="FLB878" s="290"/>
      <c r="FLC878" s="290"/>
      <c r="FLD878" s="290"/>
      <c r="FLE878" s="290"/>
      <c r="FLF878" s="290"/>
      <c r="FLG878" s="290"/>
      <c r="FLH878" s="290"/>
      <c r="FLI878" s="290"/>
      <c r="FLJ878" s="290"/>
      <c r="FLK878" s="290"/>
      <c r="FLL878" s="290"/>
      <c r="FLM878" s="290"/>
      <c r="FLN878" s="290"/>
      <c r="FLO878" s="290"/>
      <c r="FLP878" s="290"/>
      <c r="FLQ878" s="290"/>
      <c r="FLR878" s="290"/>
      <c r="FLS878" s="290"/>
      <c r="FLT878" s="290"/>
      <c r="FLU878" s="290"/>
      <c r="FLV878" s="290"/>
      <c r="FLW878" s="290"/>
      <c r="FLX878" s="290"/>
      <c r="FLY878" s="290"/>
      <c r="FLZ878" s="290"/>
      <c r="FMA878" s="290"/>
      <c r="FMB878" s="290"/>
      <c r="FMC878" s="290"/>
      <c r="FMD878" s="290"/>
      <c r="FME878" s="290"/>
      <c r="FMF878" s="290"/>
      <c r="FMG878" s="290"/>
      <c r="FMH878" s="290"/>
      <c r="FMI878" s="290"/>
      <c r="FMJ878" s="290"/>
      <c r="FMK878" s="290"/>
      <c r="FML878" s="290"/>
      <c r="FMM878" s="290"/>
      <c r="FMN878" s="290"/>
      <c r="FMO878" s="290"/>
      <c r="FMP878" s="290"/>
      <c r="FMQ878" s="290"/>
      <c r="FMR878" s="290"/>
      <c r="FMS878" s="290"/>
      <c r="FMT878" s="290"/>
      <c r="FMU878" s="290"/>
      <c r="FMV878" s="290"/>
      <c r="FMW878" s="290"/>
      <c r="FMX878" s="290"/>
      <c r="FMY878" s="290"/>
      <c r="FMZ878" s="290"/>
      <c r="FNA878" s="290"/>
      <c r="FNB878" s="290"/>
      <c r="FNC878" s="290"/>
      <c r="FND878" s="290"/>
      <c r="FNE878" s="290"/>
      <c r="FNF878" s="290"/>
      <c r="FNG878" s="290"/>
      <c r="FNH878" s="290"/>
      <c r="FNI878" s="290"/>
      <c r="FNJ878" s="290"/>
      <c r="FNK878" s="290"/>
      <c r="FNL878" s="290"/>
      <c r="FNM878" s="290"/>
      <c r="FNN878" s="290"/>
      <c r="FNO878" s="290"/>
      <c r="FNP878" s="290"/>
      <c r="FNQ878" s="290"/>
      <c r="FNR878" s="290"/>
      <c r="FNS878" s="290"/>
      <c r="FNT878" s="290"/>
      <c r="FNU878" s="290"/>
      <c r="FNV878" s="290"/>
      <c r="FNW878" s="290"/>
      <c r="FNX878" s="290"/>
      <c r="FNY878" s="290"/>
      <c r="FNZ878" s="290"/>
      <c r="FOA878" s="290"/>
      <c r="FOB878" s="290"/>
      <c r="FOC878" s="290"/>
      <c r="FOD878" s="290"/>
      <c r="FOE878" s="290"/>
      <c r="FOF878" s="290"/>
      <c r="FOG878" s="290"/>
      <c r="FOH878" s="290"/>
      <c r="FOI878" s="290"/>
      <c r="FOJ878" s="290"/>
      <c r="FOK878" s="290"/>
      <c r="FOL878" s="290"/>
      <c r="FOM878" s="290"/>
      <c r="FON878" s="290"/>
      <c r="FOO878" s="290"/>
      <c r="FOP878" s="290"/>
      <c r="FOQ878" s="290"/>
      <c r="FOR878" s="290"/>
      <c r="FOS878" s="290"/>
      <c r="FOT878" s="290"/>
      <c r="FOU878" s="290"/>
      <c r="FOV878" s="290"/>
      <c r="FOW878" s="290"/>
      <c r="FOX878" s="290"/>
      <c r="FOY878" s="290"/>
      <c r="FOZ878" s="290"/>
      <c r="FPA878" s="290"/>
      <c r="FPB878" s="290"/>
      <c r="FPC878" s="290"/>
      <c r="FPD878" s="290"/>
      <c r="FPE878" s="290"/>
      <c r="FPF878" s="290"/>
      <c r="FPG878" s="290"/>
      <c r="FPH878" s="290"/>
      <c r="FPI878" s="290"/>
      <c r="FPJ878" s="290"/>
      <c r="FPK878" s="290"/>
      <c r="FPL878" s="290"/>
      <c r="FPM878" s="290"/>
      <c r="FPN878" s="290"/>
      <c r="FPO878" s="290"/>
      <c r="FPP878" s="290"/>
      <c r="FPQ878" s="290"/>
      <c r="FPR878" s="290"/>
      <c r="FPS878" s="290"/>
      <c r="FPT878" s="290"/>
      <c r="FPU878" s="290"/>
      <c r="FPV878" s="290"/>
      <c r="FPW878" s="290"/>
      <c r="FPX878" s="290"/>
      <c r="FPY878" s="290"/>
      <c r="FPZ878" s="290"/>
      <c r="FQA878" s="290"/>
      <c r="FQB878" s="290"/>
      <c r="FQC878" s="290"/>
      <c r="FQD878" s="290"/>
      <c r="FQE878" s="290"/>
      <c r="FQF878" s="290"/>
      <c r="FQG878" s="290"/>
      <c r="FQH878" s="290"/>
      <c r="FQI878" s="290"/>
      <c r="FQJ878" s="290"/>
      <c r="FQK878" s="290"/>
      <c r="FQL878" s="290"/>
      <c r="FQM878" s="290"/>
      <c r="FQN878" s="290"/>
      <c r="FQO878" s="290"/>
      <c r="FQP878" s="290"/>
      <c r="FQQ878" s="290"/>
      <c r="FQR878" s="290"/>
      <c r="FQS878" s="290"/>
      <c r="FQT878" s="290"/>
      <c r="FQU878" s="290"/>
      <c r="FQV878" s="290"/>
      <c r="FQW878" s="290"/>
      <c r="FQX878" s="290"/>
      <c r="FQY878" s="290"/>
      <c r="FQZ878" s="290"/>
      <c r="FRA878" s="290"/>
      <c r="FRB878" s="290"/>
      <c r="FRC878" s="290"/>
      <c r="FRD878" s="290"/>
      <c r="FRE878" s="290"/>
      <c r="FRF878" s="290"/>
      <c r="FRG878" s="290"/>
      <c r="FRH878" s="290"/>
      <c r="FRI878" s="290"/>
      <c r="FRJ878" s="290"/>
      <c r="FRK878" s="290"/>
      <c r="FRL878" s="290"/>
      <c r="FRM878" s="290"/>
      <c r="FRN878" s="290"/>
      <c r="FRO878" s="290"/>
      <c r="FRP878" s="290"/>
      <c r="FRQ878" s="290"/>
      <c r="FRR878" s="290"/>
      <c r="FRS878" s="290"/>
      <c r="FRT878" s="290"/>
      <c r="FRU878" s="290"/>
      <c r="FRV878" s="290"/>
      <c r="FRW878" s="290"/>
      <c r="FRX878" s="290"/>
      <c r="FRY878" s="290"/>
      <c r="FRZ878" s="290"/>
      <c r="FSA878" s="290"/>
      <c r="FSB878" s="290"/>
      <c r="FSC878" s="290"/>
      <c r="FSD878" s="290"/>
      <c r="FSE878" s="290"/>
      <c r="FSF878" s="290"/>
      <c r="FSG878" s="290"/>
      <c r="FSH878" s="290"/>
      <c r="FSI878" s="290"/>
      <c r="FSJ878" s="290"/>
      <c r="FSK878" s="290"/>
      <c r="FSL878" s="290"/>
      <c r="FSM878" s="290"/>
      <c r="FSN878" s="290"/>
      <c r="FSO878" s="290"/>
      <c r="FSP878" s="290"/>
      <c r="FSQ878" s="290"/>
      <c r="FSR878" s="290"/>
      <c r="FSS878" s="290"/>
      <c r="FST878" s="290"/>
      <c r="FSU878" s="290"/>
      <c r="FSV878" s="290"/>
      <c r="FSW878" s="290"/>
      <c r="FSX878" s="290"/>
      <c r="FSY878" s="290"/>
      <c r="FSZ878" s="290"/>
      <c r="FTA878" s="290"/>
      <c r="FTB878" s="290"/>
      <c r="FTC878" s="290"/>
      <c r="FTD878" s="290"/>
      <c r="FTE878" s="290"/>
      <c r="FTF878" s="290"/>
      <c r="FTG878" s="290"/>
      <c r="FTH878" s="290"/>
      <c r="FTI878" s="290"/>
      <c r="FTJ878" s="290"/>
      <c r="FTK878" s="290"/>
      <c r="FTL878" s="290"/>
      <c r="FTM878" s="290"/>
      <c r="FTN878" s="290"/>
      <c r="FTO878" s="290"/>
      <c r="FTP878" s="290"/>
      <c r="FTQ878" s="290"/>
      <c r="FTR878" s="290"/>
      <c r="FTS878" s="290"/>
      <c r="FTT878" s="290"/>
      <c r="FTU878" s="290"/>
      <c r="FTV878" s="290"/>
      <c r="FTW878" s="290"/>
      <c r="FTX878" s="290"/>
      <c r="FTY878" s="290"/>
      <c r="FTZ878" s="290"/>
      <c r="FUA878" s="290"/>
      <c r="FUB878" s="290"/>
      <c r="FUC878" s="290"/>
      <c r="FUD878" s="290"/>
      <c r="FUE878" s="290"/>
      <c r="FUF878" s="290"/>
      <c r="FUG878" s="290"/>
      <c r="FUH878" s="290"/>
      <c r="FUI878" s="290"/>
      <c r="FUJ878" s="290"/>
      <c r="FUK878" s="290"/>
      <c r="FUL878" s="290"/>
      <c r="FUM878" s="290"/>
      <c r="FUN878" s="290"/>
      <c r="FUO878" s="290"/>
      <c r="FUP878" s="290"/>
      <c r="FUQ878" s="290"/>
      <c r="FUR878" s="290"/>
      <c r="FUS878" s="290"/>
      <c r="FUT878" s="290"/>
      <c r="FUU878" s="290"/>
      <c r="FUV878" s="290"/>
      <c r="FUW878" s="290"/>
      <c r="FUX878" s="290"/>
      <c r="FUY878" s="290"/>
      <c r="FUZ878" s="290"/>
      <c r="FVA878" s="290"/>
      <c r="FVB878" s="290"/>
      <c r="FVC878" s="290"/>
      <c r="FVD878" s="290"/>
      <c r="FVE878" s="290"/>
      <c r="FVF878" s="290"/>
      <c r="FVG878" s="290"/>
      <c r="FVH878" s="290"/>
      <c r="FVI878" s="290"/>
      <c r="FVJ878" s="290"/>
      <c r="FVK878" s="290"/>
      <c r="FVL878" s="290"/>
      <c r="FVM878" s="290"/>
      <c r="FVN878" s="290"/>
      <c r="FVO878" s="290"/>
      <c r="FVP878" s="290"/>
      <c r="FVQ878" s="290"/>
      <c r="FVR878" s="290"/>
      <c r="FVS878" s="290"/>
      <c r="FVT878" s="290"/>
      <c r="FVU878" s="290"/>
      <c r="FVV878" s="290"/>
      <c r="FVW878" s="290"/>
      <c r="FVX878" s="290"/>
      <c r="FVY878" s="290"/>
      <c r="FVZ878" s="290"/>
      <c r="FWA878" s="290"/>
      <c r="FWB878" s="290"/>
      <c r="FWC878" s="290"/>
      <c r="FWD878" s="290"/>
      <c r="FWE878" s="290"/>
      <c r="FWF878" s="290"/>
      <c r="FWG878" s="290"/>
      <c r="FWH878" s="290"/>
      <c r="FWI878" s="290"/>
      <c r="FWJ878" s="290"/>
      <c r="FWK878" s="290"/>
      <c r="FWL878" s="290"/>
      <c r="FWM878" s="290"/>
      <c r="FWN878" s="290"/>
      <c r="FWO878" s="290"/>
      <c r="FWP878" s="290"/>
      <c r="FWQ878" s="290"/>
      <c r="FWR878" s="290"/>
      <c r="FWS878" s="290"/>
      <c r="FWT878" s="290"/>
      <c r="FWU878" s="290"/>
      <c r="FWV878" s="290"/>
      <c r="FWW878" s="290"/>
      <c r="FWX878" s="290"/>
      <c r="FWY878" s="290"/>
      <c r="FWZ878" s="290"/>
      <c r="FXA878" s="290"/>
      <c r="FXB878" s="290"/>
      <c r="FXC878" s="290"/>
      <c r="FXD878" s="290"/>
      <c r="FXE878" s="290"/>
      <c r="FXF878" s="290"/>
      <c r="FXG878" s="290"/>
      <c r="FXH878" s="290"/>
      <c r="FXI878" s="290"/>
      <c r="FXJ878" s="290"/>
      <c r="FXK878" s="290"/>
      <c r="FXL878" s="290"/>
      <c r="FXM878" s="290"/>
      <c r="FXN878" s="290"/>
      <c r="FXO878" s="290"/>
      <c r="FXP878" s="290"/>
      <c r="FXQ878" s="290"/>
      <c r="FXR878" s="290"/>
      <c r="FXS878" s="290"/>
      <c r="FXT878" s="290"/>
      <c r="FXU878" s="290"/>
      <c r="FXV878" s="290"/>
      <c r="FXW878" s="290"/>
      <c r="FXX878" s="290"/>
      <c r="FXY878" s="290"/>
      <c r="FXZ878" s="290"/>
      <c r="FYA878" s="290"/>
      <c r="FYB878" s="290"/>
      <c r="FYC878" s="290"/>
      <c r="FYD878" s="290"/>
      <c r="FYE878" s="290"/>
      <c r="FYF878" s="290"/>
      <c r="FYG878" s="290"/>
      <c r="FYH878" s="290"/>
      <c r="FYI878" s="290"/>
      <c r="FYJ878" s="290"/>
      <c r="FYK878" s="290"/>
      <c r="FYL878" s="290"/>
      <c r="FYM878" s="290"/>
      <c r="FYN878" s="290"/>
      <c r="FYO878" s="290"/>
      <c r="FYP878" s="290"/>
      <c r="FYQ878" s="290"/>
      <c r="FYR878" s="290"/>
      <c r="FYS878" s="290"/>
      <c r="FYT878" s="290"/>
      <c r="FYU878" s="290"/>
      <c r="FYV878" s="290"/>
      <c r="FYW878" s="290"/>
      <c r="FYX878" s="290"/>
      <c r="FYY878" s="290"/>
      <c r="FYZ878" s="290"/>
      <c r="FZA878" s="290"/>
      <c r="FZB878" s="290"/>
      <c r="FZC878" s="290"/>
      <c r="FZD878" s="290"/>
      <c r="FZE878" s="290"/>
      <c r="FZF878" s="290"/>
      <c r="FZG878" s="290"/>
      <c r="FZH878" s="290"/>
      <c r="FZI878" s="290"/>
      <c r="FZJ878" s="290"/>
      <c r="FZK878" s="290"/>
      <c r="FZL878" s="290"/>
      <c r="FZM878" s="290"/>
      <c r="FZN878" s="290"/>
      <c r="FZO878" s="290"/>
      <c r="FZP878" s="290"/>
      <c r="FZQ878" s="290"/>
      <c r="FZR878" s="290"/>
      <c r="FZS878" s="290"/>
      <c r="FZT878" s="290"/>
      <c r="FZU878" s="290"/>
      <c r="FZV878" s="290"/>
      <c r="FZW878" s="290"/>
      <c r="FZX878" s="290"/>
      <c r="FZY878" s="290"/>
      <c r="FZZ878" s="290"/>
      <c r="GAA878" s="290"/>
      <c r="GAB878" s="290"/>
      <c r="GAC878" s="290"/>
      <c r="GAD878" s="290"/>
      <c r="GAE878" s="290"/>
      <c r="GAF878" s="290"/>
      <c r="GAG878" s="290"/>
      <c r="GAH878" s="290"/>
      <c r="GAI878" s="290"/>
      <c r="GAJ878" s="290"/>
      <c r="GAK878" s="290"/>
      <c r="GAL878" s="290"/>
      <c r="GAM878" s="290"/>
      <c r="GAN878" s="290"/>
      <c r="GAO878" s="290"/>
      <c r="GAP878" s="290"/>
      <c r="GAQ878" s="290"/>
      <c r="GAR878" s="290"/>
      <c r="GAS878" s="290"/>
      <c r="GAT878" s="290"/>
      <c r="GAU878" s="290"/>
      <c r="GAV878" s="290"/>
      <c r="GAW878" s="290"/>
      <c r="GAX878" s="290"/>
      <c r="GAY878" s="290"/>
      <c r="GAZ878" s="290"/>
      <c r="GBA878" s="290"/>
      <c r="GBB878" s="290"/>
      <c r="GBC878" s="290"/>
      <c r="GBD878" s="290"/>
      <c r="GBE878" s="290"/>
      <c r="GBF878" s="290"/>
      <c r="GBG878" s="290"/>
      <c r="GBH878" s="290"/>
      <c r="GBI878" s="290"/>
      <c r="GBJ878" s="290"/>
      <c r="GBK878" s="290"/>
      <c r="GBL878" s="290"/>
      <c r="GBM878" s="290"/>
      <c r="GBN878" s="290"/>
      <c r="GBO878" s="290"/>
      <c r="GBP878" s="290"/>
      <c r="GBQ878" s="290"/>
      <c r="GBR878" s="290"/>
      <c r="GBS878" s="290"/>
      <c r="GBT878" s="290"/>
      <c r="GBU878" s="290"/>
      <c r="GBV878" s="290"/>
      <c r="GBW878" s="290"/>
      <c r="GBX878" s="290"/>
      <c r="GBY878" s="290"/>
      <c r="GBZ878" s="290"/>
      <c r="GCA878" s="290"/>
      <c r="GCB878" s="290"/>
      <c r="GCC878" s="290"/>
      <c r="GCD878" s="290"/>
      <c r="GCE878" s="290"/>
      <c r="GCF878" s="290"/>
      <c r="GCG878" s="290"/>
      <c r="GCH878" s="290"/>
      <c r="GCI878" s="290"/>
      <c r="GCJ878" s="290"/>
      <c r="GCK878" s="290"/>
      <c r="GCL878" s="290"/>
      <c r="GCM878" s="290"/>
      <c r="GCN878" s="290"/>
      <c r="GCO878" s="290"/>
      <c r="GCP878" s="290"/>
      <c r="GCQ878" s="290"/>
      <c r="GCR878" s="290"/>
      <c r="GCS878" s="290"/>
      <c r="GCT878" s="290"/>
      <c r="GCU878" s="290"/>
      <c r="GCV878" s="290"/>
      <c r="GCW878" s="290"/>
      <c r="GCX878" s="290"/>
      <c r="GCY878" s="290"/>
      <c r="GCZ878" s="290"/>
      <c r="GDA878" s="290"/>
      <c r="GDB878" s="290"/>
      <c r="GDC878" s="290"/>
      <c r="GDD878" s="290"/>
      <c r="GDE878" s="290"/>
      <c r="GDF878" s="290"/>
      <c r="GDG878" s="290"/>
      <c r="GDH878" s="290"/>
      <c r="GDI878" s="290"/>
      <c r="GDJ878" s="290"/>
      <c r="GDK878" s="290"/>
      <c r="GDL878" s="290"/>
      <c r="GDM878" s="290"/>
      <c r="GDN878" s="290"/>
      <c r="GDO878" s="290"/>
      <c r="GDP878" s="290"/>
      <c r="GDQ878" s="290"/>
      <c r="GDR878" s="290"/>
      <c r="GDS878" s="290"/>
      <c r="GDT878" s="290"/>
      <c r="GDU878" s="290"/>
      <c r="GDV878" s="290"/>
      <c r="GDW878" s="290"/>
      <c r="GDX878" s="290"/>
      <c r="GDY878" s="290"/>
      <c r="GDZ878" s="290"/>
      <c r="GEA878" s="290"/>
      <c r="GEB878" s="290"/>
      <c r="GEC878" s="290"/>
      <c r="GED878" s="290"/>
      <c r="GEE878" s="290"/>
      <c r="GEF878" s="290"/>
      <c r="GEG878" s="290"/>
      <c r="GEH878" s="290"/>
      <c r="GEI878" s="290"/>
      <c r="GEJ878" s="290"/>
      <c r="GEK878" s="290"/>
      <c r="GEL878" s="290"/>
      <c r="GEM878" s="290"/>
      <c r="GEN878" s="290"/>
      <c r="GEO878" s="290"/>
      <c r="GEP878" s="290"/>
      <c r="GEQ878" s="290"/>
      <c r="GER878" s="290"/>
      <c r="GES878" s="290"/>
      <c r="GET878" s="290"/>
      <c r="GEU878" s="290"/>
      <c r="GEV878" s="290"/>
      <c r="GEW878" s="290"/>
      <c r="GEX878" s="290"/>
      <c r="GEY878" s="290"/>
      <c r="GEZ878" s="290"/>
      <c r="GFA878" s="290"/>
      <c r="GFB878" s="290"/>
      <c r="GFC878" s="290"/>
      <c r="GFD878" s="290"/>
      <c r="GFE878" s="290"/>
      <c r="GFF878" s="290"/>
      <c r="GFG878" s="290"/>
      <c r="GFH878" s="290"/>
      <c r="GFI878" s="290"/>
      <c r="GFJ878" s="290"/>
      <c r="GFK878" s="290"/>
      <c r="GFL878" s="290"/>
      <c r="GFM878" s="290"/>
      <c r="GFN878" s="290"/>
      <c r="GFO878" s="290"/>
      <c r="GFP878" s="290"/>
      <c r="GFQ878" s="290"/>
      <c r="GFR878" s="290"/>
      <c r="GFS878" s="290"/>
      <c r="GFT878" s="290"/>
      <c r="GFU878" s="290"/>
      <c r="GFV878" s="290"/>
      <c r="GFW878" s="290"/>
      <c r="GFX878" s="290"/>
      <c r="GFY878" s="290"/>
      <c r="GFZ878" s="290"/>
      <c r="GGA878" s="290"/>
      <c r="GGB878" s="290"/>
      <c r="GGC878" s="290"/>
      <c r="GGD878" s="290"/>
      <c r="GGE878" s="290"/>
      <c r="GGF878" s="290"/>
      <c r="GGG878" s="290"/>
      <c r="GGH878" s="290"/>
      <c r="GGI878" s="290"/>
      <c r="GGJ878" s="290"/>
      <c r="GGK878" s="290"/>
      <c r="GGL878" s="290"/>
      <c r="GGM878" s="290"/>
      <c r="GGN878" s="290"/>
      <c r="GGO878" s="290"/>
      <c r="GGP878" s="290"/>
      <c r="GGQ878" s="290"/>
      <c r="GGR878" s="290"/>
      <c r="GGS878" s="290"/>
      <c r="GGT878" s="290"/>
      <c r="GGU878" s="290"/>
      <c r="GGV878" s="290"/>
      <c r="GGW878" s="290"/>
      <c r="GGX878" s="290"/>
      <c r="GGY878" s="290"/>
      <c r="GGZ878" s="290"/>
      <c r="GHA878" s="290"/>
      <c r="GHB878" s="290"/>
      <c r="GHC878" s="290"/>
      <c r="GHD878" s="290"/>
      <c r="GHE878" s="290"/>
      <c r="GHF878" s="290"/>
      <c r="GHG878" s="290"/>
      <c r="GHH878" s="290"/>
      <c r="GHI878" s="290"/>
      <c r="GHJ878" s="290"/>
      <c r="GHK878" s="290"/>
      <c r="GHL878" s="290"/>
      <c r="GHM878" s="290"/>
      <c r="GHN878" s="290"/>
      <c r="GHO878" s="290"/>
      <c r="GHP878" s="290"/>
      <c r="GHQ878" s="290"/>
      <c r="GHR878" s="290"/>
      <c r="GHS878" s="290"/>
      <c r="GHT878" s="290"/>
      <c r="GHU878" s="290"/>
      <c r="GHV878" s="290"/>
      <c r="GHW878" s="290"/>
      <c r="GHX878" s="290"/>
      <c r="GHY878" s="290"/>
      <c r="GHZ878" s="290"/>
      <c r="GIA878" s="290"/>
      <c r="GIB878" s="290"/>
      <c r="GIC878" s="290"/>
      <c r="GID878" s="290"/>
      <c r="GIE878" s="290"/>
      <c r="GIF878" s="290"/>
      <c r="GIG878" s="290"/>
      <c r="GIH878" s="290"/>
      <c r="GII878" s="290"/>
      <c r="GIJ878" s="290"/>
      <c r="GIK878" s="290"/>
      <c r="GIL878" s="290"/>
      <c r="GIM878" s="290"/>
      <c r="GIN878" s="290"/>
      <c r="GIO878" s="290"/>
      <c r="GIP878" s="290"/>
      <c r="GIQ878" s="290"/>
      <c r="GIR878" s="290"/>
      <c r="GIS878" s="290"/>
      <c r="GIT878" s="290"/>
      <c r="GIU878" s="290"/>
      <c r="GIV878" s="290"/>
      <c r="GIW878" s="290"/>
      <c r="GIX878" s="290"/>
      <c r="GIY878" s="290"/>
      <c r="GIZ878" s="290"/>
      <c r="GJA878" s="290"/>
      <c r="GJB878" s="290"/>
      <c r="GJC878" s="290"/>
      <c r="GJD878" s="290"/>
      <c r="GJE878" s="290"/>
      <c r="GJF878" s="290"/>
      <c r="GJG878" s="290"/>
      <c r="GJH878" s="290"/>
      <c r="GJI878" s="290"/>
      <c r="GJJ878" s="290"/>
      <c r="GJK878" s="290"/>
      <c r="GJL878" s="290"/>
      <c r="GJM878" s="290"/>
      <c r="GJN878" s="290"/>
      <c r="GJO878" s="290"/>
      <c r="GJP878" s="290"/>
      <c r="GJQ878" s="290"/>
      <c r="GJR878" s="290"/>
      <c r="GJS878" s="290"/>
      <c r="GJT878" s="290"/>
      <c r="GJU878" s="290"/>
      <c r="GJV878" s="290"/>
      <c r="GJW878" s="290"/>
      <c r="GJX878" s="290"/>
      <c r="GJY878" s="290"/>
      <c r="GJZ878" s="290"/>
      <c r="GKA878" s="290"/>
      <c r="GKB878" s="290"/>
      <c r="GKC878" s="290"/>
      <c r="GKD878" s="290"/>
      <c r="GKE878" s="290"/>
      <c r="GKF878" s="290"/>
      <c r="GKG878" s="290"/>
      <c r="GKH878" s="290"/>
      <c r="GKI878" s="290"/>
      <c r="GKJ878" s="290"/>
      <c r="GKK878" s="290"/>
      <c r="GKL878" s="290"/>
      <c r="GKM878" s="290"/>
      <c r="GKN878" s="290"/>
      <c r="GKO878" s="290"/>
      <c r="GKP878" s="290"/>
      <c r="GKQ878" s="290"/>
      <c r="GKR878" s="290"/>
      <c r="GKS878" s="290"/>
      <c r="GKT878" s="290"/>
      <c r="GKU878" s="290"/>
      <c r="GKV878" s="290"/>
      <c r="GKW878" s="290"/>
      <c r="GKX878" s="290"/>
      <c r="GKY878" s="290"/>
      <c r="GKZ878" s="290"/>
      <c r="GLA878" s="290"/>
      <c r="GLB878" s="290"/>
      <c r="GLC878" s="290"/>
      <c r="GLD878" s="290"/>
      <c r="GLE878" s="290"/>
      <c r="GLF878" s="290"/>
      <c r="GLG878" s="290"/>
      <c r="GLH878" s="290"/>
      <c r="GLI878" s="290"/>
      <c r="GLJ878" s="290"/>
      <c r="GLK878" s="290"/>
      <c r="GLL878" s="290"/>
      <c r="GLM878" s="290"/>
      <c r="GLN878" s="290"/>
      <c r="GLO878" s="290"/>
      <c r="GLP878" s="290"/>
      <c r="GLQ878" s="290"/>
      <c r="GLR878" s="290"/>
      <c r="GLS878" s="290"/>
      <c r="GLT878" s="290"/>
      <c r="GLU878" s="290"/>
      <c r="GLV878" s="290"/>
      <c r="GLW878" s="290"/>
      <c r="GLX878" s="290"/>
      <c r="GLY878" s="290"/>
      <c r="GLZ878" s="290"/>
      <c r="GMA878" s="290"/>
      <c r="GMB878" s="290"/>
      <c r="GMC878" s="290"/>
      <c r="GMD878" s="290"/>
      <c r="GME878" s="290"/>
      <c r="GMF878" s="290"/>
      <c r="GMG878" s="290"/>
      <c r="GMH878" s="290"/>
      <c r="GMI878" s="290"/>
      <c r="GMJ878" s="290"/>
      <c r="GMK878" s="290"/>
      <c r="GML878" s="290"/>
      <c r="GMM878" s="290"/>
      <c r="GMN878" s="290"/>
      <c r="GMO878" s="290"/>
      <c r="GMP878" s="290"/>
      <c r="GMQ878" s="290"/>
      <c r="GMR878" s="290"/>
      <c r="GMS878" s="290"/>
      <c r="GMT878" s="290"/>
      <c r="GMU878" s="290"/>
      <c r="GMV878" s="290"/>
      <c r="GMW878" s="290"/>
      <c r="GMX878" s="290"/>
      <c r="GMY878" s="290"/>
      <c r="GMZ878" s="290"/>
      <c r="GNA878" s="290"/>
      <c r="GNB878" s="290"/>
      <c r="GNC878" s="290"/>
      <c r="GND878" s="290"/>
      <c r="GNE878" s="290"/>
      <c r="GNF878" s="290"/>
      <c r="GNG878" s="290"/>
      <c r="GNH878" s="290"/>
      <c r="GNI878" s="290"/>
      <c r="GNJ878" s="290"/>
      <c r="GNK878" s="290"/>
      <c r="GNL878" s="290"/>
      <c r="GNM878" s="290"/>
      <c r="GNN878" s="290"/>
      <c r="GNO878" s="290"/>
      <c r="GNP878" s="290"/>
      <c r="GNQ878" s="290"/>
      <c r="GNR878" s="290"/>
      <c r="GNS878" s="290"/>
      <c r="GNT878" s="290"/>
      <c r="GNU878" s="290"/>
      <c r="GNV878" s="290"/>
      <c r="GNW878" s="290"/>
      <c r="GNX878" s="290"/>
      <c r="GNY878" s="290"/>
      <c r="GNZ878" s="290"/>
      <c r="GOA878" s="290"/>
      <c r="GOB878" s="290"/>
      <c r="GOC878" s="290"/>
      <c r="GOD878" s="290"/>
      <c r="GOE878" s="290"/>
      <c r="GOF878" s="290"/>
      <c r="GOG878" s="290"/>
      <c r="GOH878" s="290"/>
      <c r="GOI878" s="290"/>
      <c r="GOJ878" s="290"/>
      <c r="GOK878" s="290"/>
      <c r="GOL878" s="290"/>
      <c r="GOM878" s="290"/>
      <c r="GON878" s="290"/>
      <c r="GOO878" s="290"/>
      <c r="GOP878" s="290"/>
      <c r="GOQ878" s="290"/>
      <c r="GOR878" s="290"/>
      <c r="GOS878" s="290"/>
      <c r="GOT878" s="290"/>
      <c r="GOU878" s="290"/>
      <c r="GOV878" s="290"/>
      <c r="GOW878" s="290"/>
      <c r="GOX878" s="290"/>
      <c r="GOY878" s="290"/>
      <c r="GOZ878" s="290"/>
      <c r="GPA878" s="290"/>
      <c r="GPB878" s="290"/>
      <c r="GPC878" s="290"/>
      <c r="GPD878" s="290"/>
      <c r="GPE878" s="290"/>
      <c r="GPF878" s="290"/>
      <c r="GPG878" s="290"/>
      <c r="GPH878" s="290"/>
      <c r="GPI878" s="290"/>
      <c r="GPJ878" s="290"/>
      <c r="GPK878" s="290"/>
      <c r="GPL878" s="290"/>
      <c r="GPM878" s="290"/>
      <c r="GPN878" s="290"/>
      <c r="GPO878" s="290"/>
      <c r="GPP878" s="290"/>
      <c r="GPQ878" s="290"/>
      <c r="GPR878" s="290"/>
      <c r="GPS878" s="290"/>
      <c r="GPT878" s="290"/>
      <c r="GPU878" s="290"/>
      <c r="GPV878" s="290"/>
      <c r="GPW878" s="290"/>
      <c r="GPX878" s="290"/>
      <c r="GPY878" s="290"/>
      <c r="GPZ878" s="290"/>
      <c r="GQA878" s="290"/>
      <c r="GQB878" s="290"/>
      <c r="GQC878" s="290"/>
      <c r="GQD878" s="290"/>
      <c r="GQE878" s="290"/>
      <c r="GQF878" s="290"/>
      <c r="GQG878" s="290"/>
      <c r="GQH878" s="290"/>
      <c r="GQI878" s="290"/>
      <c r="GQJ878" s="290"/>
      <c r="GQK878" s="290"/>
      <c r="GQL878" s="290"/>
      <c r="GQM878" s="290"/>
      <c r="GQN878" s="290"/>
      <c r="GQO878" s="290"/>
      <c r="GQP878" s="290"/>
      <c r="GQQ878" s="290"/>
      <c r="GQR878" s="290"/>
      <c r="GQS878" s="290"/>
      <c r="GQT878" s="290"/>
      <c r="GQU878" s="290"/>
      <c r="GQV878" s="290"/>
      <c r="GQW878" s="290"/>
      <c r="GQX878" s="290"/>
      <c r="GQY878" s="290"/>
      <c r="GQZ878" s="290"/>
      <c r="GRA878" s="290"/>
      <c r="GRB878" s="290"/>
      <c r="GRC878" s="290"/>
      <c r="GRD878" s="290"/>
      <c r="GRE878" s="290"/>
      <c r="GRF878" s="290"/>
      <c r="GRG878" s="290"/>
      <c r="GRH878" s="290"/>
      <c r="GRI878" s="290"/>
      <c r="GRJ878" s="290"/>
      <c r="GRK878" s="290"/>
      <c r="GRL878" s="290"/>
      <c r="GRM878" s="290"/>
      <c r="GRN878" s="290"/>
      <c r="GRO878" s="290"/>
      <c r="GRP878" s="290"/>
      <c r="GRQ878" s="290"/>
      <c r="GRR878" s="290"/>
      <c r="GRS878" s="290"/>
      <c r="GRT878" s="290"/>
      <c r="GRU878" s="290"/>
      <c r="GRV878" s="290"/>
      <c r="GRW878" s="290"/>
      <c r="GRX878" s="290"/>
      <c r="GRY878" s="290"/>
      <c r="GRZ878" s="290"/>
      <c r="GSA878" s="290"/>
      <c r="GSB878" s="290"/>
      <c r="GSC878" s="290"/>
      <c r="GSD878" s="290"/>
      <c r="GSE878" s="290"/>
      <c r="GSF878" s="290"/>
      <c r="GSG878" s="290"/>
      <c r="GSH878" s="290"/>
      <c r="GSI878" s="290"/>
      <c r="GSJ878" s="290"/>
      <c r="GSK878" s="290"/>
      <c r="GSL878" s="290"/>
      <c r="GSM878" s="290"/>
      <c r="GSN878" s="290"/>
      <c r="GSO878" s="290"/>
      <c r="GSP878" s="290"/>
      <c r="GSQ878" s="290"/>
      <c r="GSR878" s="290"/>
      <c r="GSS878" s="290"/>
      <c r="GST878" s="290"/>
      <c r="GSU878" s="290"/>
      <c r="GSV878" s="290"/>
      <c r="GSW878" s="290"/>
      <c r="GSX878" s="290"/>
      <c r="GSY878" s="290"/>
      <c r="GSZ878" s="290"/>
      <c r="GTA878" s="290"/>
      <c r="GTB878" s="290"/>
      <c r="GTC878" s="290"/>
      <c r="GTD878" s="290"/>
      <c r="GTE878" s="290"/>
      <c r="GTF878" s="290"/>
      <c r="GTG878" s="290"/>
      <c r="GTH878" s="290"/>
      <c r="GTI878" s="290"/>
      <c r="GTJ878" s="290"/>
      <c r="GTK878" s="290"/>
      <c r="GTL878" s="290"/>
      <c r="GTM878" s="290"/>
      <c r="GTN878" s="290"/>
      <c r="GTO878" s="290"/>
      <c r="GTP878" s="290"/>
      <c r="GTQ878" s="290"/>
      <c r="GTR878" s="290"/>
      <c r="GTS878" s="290"/>
      <c r="GTT878" s="290"/>
      <c r="GTU878" s="290"/>
      <c r="GTV878" s="290"/>
      <c r="GTW878" s="290"/>
      <c r="GTX878" s="290"/>
      <c r="GTY878" s="290"/>
      <c r="GTZ878" s="290"/>
      <c r="GUA878" s="290"/>
      <c r="GUB878" s="290"/>
      <c r="GUC878" s="290"/>
      <c r="GUD878" s="290"/>
      <c r="GUE878" s="290"/>
      <c r="GUF878" s="290"/>
      <c r="GUG878" s="290"/>
      <c r="GUH878" s="290"/>
      <c r="GUI878" s="290"/>
      <c r="GUJ878" s="290"/>
      <c r="GUK878" s="290"/>
      <c r="GUL878" s="290"/>
      <c r="GUM878" s="290"/>
      <c r="GUN878" s="290"/>
      <c r="GUO878" s="290"/>
      <c r="GUP878" s="290"/>
      <c r="GUQ878" s="290"/>
      <c r="GUR878" s="290"/>
      <c r="GUS878" s="290"/>
      <c r="GUT878" s="290"/>
      <c r="GUU878" s="290"/>
      <c r="GUV878" s="290"/>
      <c r="GUW878" s="290"/>
      <c r="GUX878" s="290"/>
      <c r="GUY878" s="290"/>
      <c r="GUZ878" s="290"/>
      <c r="GVA878" s="290"/>
      <c r="GVB878" s="290"/>
      <c r="GVC878" s="290"/>
      <c r="GVD878" s="290"/>
      <c r="GVE878" s="290"/>
      <c r="GVF878" s="290"/>
      <c r="GVG878" s="290"/>
      <c r="GVH878" s="290"/>
      <c r="GVI878" s="290"/>
      <c r="GVJ878" s="290"/>
      <c r="GVK878" s="290"/>
      <c r="GVL878" s="290"/>
      <c r="GVM878" s="290"/>
      <c r="GVN878" s="290"/>
      <c r="GVO878" s="290"/>
      <c r="GVP878" s="290"/>
      <c r="GVQ878" s="290"/>
      <c r="GVR878" s="290"/>
      <c r="GVS878" s="290"/>
      <c r="GVT878" s="290"/>
      <c r="GVU878" s="290"/>
      <c r="GVV878" s="290"/>
      <c r="GVW878" s="290"/>
      <c r="GVX878" s="290"/>
      <c r="GVY878" s="290"/>
      <c r="GVZ878" s="290"/>
      <c r="GWA878" s="290"/>
      <c r="GWB878" s="290"/>
      <c r="GWC878" s="290"/>
      <c r="GWD878" s="290"/>
      <c r="GWE878" s="290"/>
      <c r="GWF878" s="290"/>
      <c r="GWG878" s="290"/>
      <c r="GWH878" s="290"/>
      <c r="GWI878" s="290"/>
      <c r="GWJ878" s="290"/>
      <c r="GWK878" s="290"/>
      <c r="GWL878" s="290"/>
      <c r="GWM878" s="290"/>
      <c r="GWN878" s="290"/>
      <c r="GWO878" s="290"/>
      <c r="GWP878" s="290"/>
      <c r="GWQ878" s="290"/>
      <c r="GWR878" s="290"/>
      <c r="GWS878" s="290"/>
      <c r="GWT878" s="290"/>
      <c r="GWU878" s="290"/>
      <c r="GWV878" s="290"/>
      <c r="GWW878" s="290"/>
      <c r="GWX878" s="290"/>
      <c r="GWY878" s="290"/>
      <c r="GWZ878" s="290"/>
      <c r="GXA878" s="290"/>
      <c r="GXB878" s="290"/>
      <c r="GXC878" s="290"/>
      <c r="GXD878" s="290"/>
      <c r="GXE878" s="290"/>
      <c r="GXF878" s="290"/>
      <c r="GXG878" s="290"/>
      <c r="GXH878" s="290"/>
      <c r="GXI878" s="290"/>
      <c r="GXJ878" s="290"/>
      <c r="GXK878" s="290"/>
      <c r="GXL878" s="290"/>
      <c r="GXM878" s="290"/>
      <c r="GXN878" s="290"/>
      <c r="GXO878" s="290"/>
      <c r="GXP878" s="290"/>
      <c r="GXQ878" s="290"/>
      <c r="GXR878" s="290"/>
      <c r="GXS878" s="290"/>
      <c r="GXT878" s="290"/>
      <c r="GXU878" s="290"/>
      <c r="GXV878" s="290"/>
      <c r="GXW878" s="290"/>
      <c r="GXX878" s="290"/>
      <c r="GXY878" s="290"/>
      <c r="GXZ878" s="290"/>
      <c r="GYA878" s="290"/>
      <c r="GYB878" s="290"/>
      <c r="GYC878" s="290"/>
      <c r="GYD878" s="290"/>
      <c r="GYE878" s="290"/>
      <c r="GYF878" s="290"/>
      <c r="GYG878" s="290"/>
      <c r="GYH878" s="290"/>
      <c r="GYI878" s="290"/>
      <c r="GYJ878" s="290"/>
      <c r="GYK878" s="290"/>
      <c r="GYL878" s="290"/>
      <c r="GYM878" s="290"/>
      <c r="GYN878" s="290"/>
      <c r="GYO878" s="290"/>
      <c r="GYP878" s="290"/>
      <c r="GYQ878" s="290"/>
      <c r="GYR878" s="290"/>
      <c r="GYS878" s="290"/>
      <c r="GYT878" s="290"/>
      <c r="GYU878" s="290"/>
      <c r="GYV878" s="290"/>
      <c r="GYW878" s="290"/>
      <c r="GYX878" s="290"/>
      <c r="GYY878" s="290"/>
      <c r="GYZ878" s="290"/>
      <c r="GZA878" s="290"/>
      <c r="GZB878" s="290"/>
      <c r="GZC878" s="290"/>
      <c r="GZD878" s="290"/>
      <c r="GZE878" s="290"/>
      <c r="GZF878" s="290"/>
      <c r="GZG878" s="290"/>
      <c r="GZH878" s="290"/>
      <c r="GZI878" s="290"/>
      <c r="GZJ878" s="290"/>
      <c r="GZK878" s="290"/>
      <c r="GZL878" s="290"/>
      <c r="GZM878" s="290"/>
      <c r="GZN878" s="290"/>
      <c r="GZO878" s="290"/>
      <c r="GZP878" s="290"/>
      <c r="GZQ878" s="290"/>
      <c r="GZR878" s="290"/>
      <c r="GZS878" s="290"/>
      <c r="GZT878" s="290"/>
      <c r="GZU878" s="290"/>
      <c r="GZV878" s="290"/>
      <c r="GZW878" s="290"/>
      <c r="GZX878" s="290"/>
      <c r="GZY878" s="290"/>
      <c r="GZZ878" s="290"/>
      <c r="HAA878" s="290"/>
      <c r="HAB878" s="290"/>
      <c r="HAC878" s="290"/>
      <c r="HAD878" s="290"/>
      <c r="HAE878" s="290"/>
      <c r="HAF878" s="290"/>
      <c r="HAG878" s="290"/>
      <c r="HAH878" s="290"/>
      <c r="HAI878" s="290"/>
      <c r="HAJ878" s="290"/>
      <c r="HAK878" s="290"/>
      <c r="HAL878" s="290"/>
      <c r="HAM878" s="290"/>
      <c r="HAN878" s="290"/>
      <c r="HAO878" s="290"/>
      <c r="HAP878" s="290"/>
      <c r="HAQ878" s="290"/>
      <c r="HAR878" s="290"/>
      <c r="HAS878" s="290"/>
      <c r="HAT878" s="290"/>
      <c r="HAU878" s="290"/>
      <c r="HAV878" s="290"/>
      <c r="HAW878" s="290"/>
      <c r="HAX878" s="290"/>
      <c r="HAY878" s="290"/>
      <c r="HAZ878" s="290"/>
      <c r="HBA878" s="290"/>
      <c r="HBB878" s="290"/>
      <c r="HBC878" s="290"/>
      <c r="HBD878" s="290"/>
      <c r="HBE878" s="290"/>
      <c r="HBF878" s="290"/>
      <c r="HBG878" s="290"/>
      <c r="HBH878" s="290"/>
      <c r="HBI878" s="290"/>
      <c r="HBJ878" s="290"/>
      <c r="HBK878" s="290"/>
      <c r="HBL878" s="290"/>
      <c r="HBM878" s="290"/>
      <c r="HBN878" s="290"/>
      <c r="HBO878" s="290"/>
      <c r="HBP878" s="290"/>
      <c r="HBQ878" s="290"/>
      <c r="HBR878" s="290"/>
      <c r="HBS878" s="290"/>
      <c r="HBT878" s="290"/>
      <c r="HBU878" s="290"/>
      <c r="HBV878" s="290"/>
      <c r="HBW878" s="290"/>
      <c r="HBX878" s="290"/>
      <c r="HBY878" s="290"/>
      <c r="HBZ878" s="290"/>
      <c r="HCA878" s="290"/>
      <c r="HCB878" s="290"/>
      <c r="HCC878" s="290"/>
      <c r="HCD878" s="290"/>
      <c r="HCE878" s="290"/>
      <c r="HCF878" s="290"/>
      <c r="HCG878" s="290"/>
      <c r="HCH878" s="290"/>
      <c r="HCI878" s="290"/>
      <c r="HCJ878" s="290"/>
      <c r="HCK878" s="290"/>
      <c r="HCL878" s="290"/>
      <c r="HCM878" s="290"/>
      <c r="HCN878" s="290"/>
      <c r="HCO878" s="290"/>
      <c r="HCP878" s="290"/>
      <c r="HCQ878" s="290"/>
      <c r="HCR878" s="290"/>
      <c r="HCS878" s="290"/>
      <c r="HCT878" s="290"/>
      <c r="HCU878" s="290"/>
      <c r="HCV878" s="290"/>
      <c r="HCW878" s="290"/>
      <c r="HCX878" s="290"/>
      <c r="HCY878" s="290"/>
      <c r="HCZ878" s="290"/>
      <c r="HDA878" s="290"/>
      <c r="HDB878" s="290"/>
      <c r="HDC878" s="290"/>
      <c r="HDD878" s="290"/>
      <c r="HDE878" s="290"/>
      <c r="HDF878" s="290"/>
      <c r="HDG878" s="290"/>
      <c r="HDH878" s="290"/>
      <c r="HDI878" s="290"/>
      <c r="HDJ878" s="290"/>
      <c r="HDK878" s="290"/>
      <c r="HDL878" s="290"/>
      <c r="HDM878" s="290"/>
      <c r="HDN878" s="290"/>
      <c r="HDO878" s="290"/>
      <c r="HDP878" s="290"/>
      <c r="HDQ878" s="290"/>
      <c r="HDR878" s="290"/>
      <c r="HDS878" s="290"/>
      <c r="HDT878" s="290"/>
      <c r="HDU878" s="290"/>
      <c r="HDV878" s="290"/>
      <c r="HDW878" s="290"/>
      <c r="HDX878" s="290"/>
      <c r="HDY878" s="290"/>
      <c r="HDZ878" s="290"/>
      <c r="HEA878" s="290"/>
      <c r="HEB878" s="290"/>
      <c r="HEC878" s="290"/>
      <c r="HED878" s="290"/>
      <c r="HEE878" s="290"/>
      <c r="HEF878" s="290"/>
      <c r="HEG878" s="290"/>
      <c r="HEH878" s="290"/>
      <c r="HEI878" s="290"/>
      <c r="HEJ878" s="290"/>
      <c r="HEK878" s="290"/>
      <c r="HEL878" s="290"/>
      <c r="HEM878" s="290"/>
      <c r="HEN878" s="290"/>
      <c r="HEO878" s="290"/>
      <c r="HEP878" s="290"/>
      <c r="HEQ878" s="290"/>
      <c r="HER878" s="290"/>
      <c r="HES878" s="290"/>
      <c r="HET878" s="290"/>
      <c r="HEU878" s="290"/>
      <c r="HEV878" s="290"/>
      <c r="HEW878" s="290"/>
      <c r="HEX878" s="290"/>
      <c r="HEY878" s="290"/>
      <c r="HEZ878" s="290"/>
      <c r="HFA878" s="290"/>
      <c r="HFB878" s="290"/>
      <c r="HFC878" s="290"/>
      <c r="HFD878" s="290"/>
      <c r="HFE878" s="290"/>
      <c r="HFF878" s="290"/>
      <c r="HFG878" s="290"/>
      <c r="HFH878" s="290"/>
      <c r="HFI878" s="290"/>
      <c r="HFJ878" s="290"/>
      <c r="HFK878" s="290"/>
      <c r="HFL878" s="290"/>
      <c r="HFM878" s="290"/>
      <c r="HFN878" s="290"/>
      <c r="HFO878" s="290"/>
      <c r="HFP878" s="290"/>
      <c r="HFQ878" s="290"/>
      <c r="HFR878" s="290"/>
      <c r="HFS878" s="290"/>
      <c r="HFT878" s="290"/>
      <c r="HFU878" s="290"/>
      <c r="HFV878" s="290"/>
      <c r="HFW878" s="290"/>
      <c r="HFX878" s="290"/>
      <c r="HFY878" s="290"/>
      <c r="HFZ878" s="290"/>
      <c r="HGA878" s="290"/>
      <c r="HGB878" s="290"/>
      <c r="HGC878" s="290"/>
      <c r="HGD878" s="290"/>
      <c r="HGE878" s="290"/>
      <c r="HGF878" s="290"/>
      <c r="HGG878" s="290"/>
      <c r="HGH878" s="290"/>
      <c r="HGI878" s="290"/>
      <c r="HGJ878" s="290"/>
      <c r="HGK878" s="290"/>
      <c r="HGL878" s="290"/>
      <c r="HGM878" s="290"/>
      <c r="HGN878" s="290"/>
      <c r="HGO878" s="290"/>
      <c r="HGP878" s="290"/>
      <c r="HGQ878" s="290"/>
      <c r="HGR878" s="290"/>
      <c r="HGS878" s="290"/>
      <c r="HGT878" s="290"/>
      <c r="HGU878" s="290"/>
      <c r="HGV878" s="290"/>
      <c r="HGW878" s="290"/>
      <c r="HGX878" s="290"/>
      <c r="HGY878" s="290"/>
      <c r="HGZ878" s="290"/>
      <c r="HHA878" s="290"/>
      <c r="HHB878" s="290"/>
      <c r="HHC878" s="290"/>
      <c r="HHD878" s="290"/>
      <c r="HHE878" s="290"/>
      <c r="HHF878" s="290"/>
      <c r="HHG878" s="290"/>
      <c r="HHH878" s="290"/>
      <c r="HHI878" s="290"/>
      <c r="HHJ878" s="290"/>
      <c r="HHK878" s="290"/>
      <c r="HHL878" s="290"/>
      <c r="HHM878" s="290"/>
      <c r="HHN878" s="290"/>
      <c r="HHO878" s="290"/>
      <c r="HHP878" s="290"/>
      <c r="HHQ878" s="290"/>
      <c r="HHR878" s="290"/>
      <c r="HHS878" s="290"/>
      <c r="HHT878" s="290"/>
      <c r="HHU878" s="290"/>
      <c r="HHV878" s="290"/>
      <c r="HHW878" s="290"/>
      <c r="HHX878" s="290"/>
      <c r="HHY878" s="290"/>
      <c r="HHZ878" s="290"/>
      <c r="HIA878" s="290"/>
      <c r="HIB878" s="290"/>
      <c r="HIC878" s="290"/>
      <c r="HID878" s="290"/>
      <c r="HIE878" s="290"/>
      <c r="HIF878" s="290"/>
      <c r="HIG878" s="290"/>
      <c r="HIH878" s="290"/>
      <c r="HII878" s="290"/>
      <c r="HIJ878" s="290"/>
      <c r="HIK878" s="290"/>
      <c r="HIL878" s="290"/>
      <c r="HIM878" s="290"/>
      <c r="HIN878" s="290"/>
      <c r="HIO878" s="290"/>
      <c r="HIP878" s="290"/>
      <c r="HIQ878" s="290"/>
      <c r="HIR878" s="290"/>
      <c r="HIS878" s="290"/>
      <c r="HIT878" s="290"/>
      <c r="HIU878" s="290"/>
      <c r="HIV878" s="290"/>
      <c r="HIW878" s="290"/>
      <c r="HIX878" s="290"/>
      <c r="HIY878" s="290"/>
      <c r="HIZ878" s="290"/>
      <c r="HJA878" s="290"/>
      <c r="HJB878" s="290"/>
      <c r="HJC878" s="290"/>
      <c r="HJD878" s="290"/>
      <c r="HJE878" s="290"/>
      <c r="HJF878" s="290"/>
      <c r="HJG878" s="290"/>
      <c r="HJH878" s="290"/>
      <c r="HJI878" s="290"/>
      <c r="HJJ878" s="290"/>
      <c r="HJK878" s="290"/>
      <c r="HJL878" s="290"/>
      <c r="HJM878" s="290"/>
      <c r="HJN878" s="290"/>
      <c r="HJO878" s="290"/>
      <c r="HJP878" s="290"/>
      <c r="HJQ878" s="290"/>
      <c r="HJR878" s="290"/>
      <c r="HJS878" s="290"/>
      <c r="HJT878" s="290"/>
      <c r="HJU878" s="290"/>
      <c r="HJV878" s="290"/>
      <c r="HJW878" s="290"/>
      <c r="HJX878" s="290"/>
      <c r="HJY878" s="290"/>
      <c r="HJZ878" s="290"/>
      <c r="HKA878" s="290"/>
      <c r="HKB878" s="290"/>
      <c r="HKC878" s="290"/>
      <c r="HKD878" s="290"/>
      <c r="HKE878" s="290"/>
      <c r="HKF878" s="290"/>
      <c r="HKG878" s="290"/>
      <c r="HKH878" s="290"/>
      <c r="HKI878" s="290"/>
      <c r="HKJ878" s="290"/>
      <c r="HKK878" s="290"/>
      <c r="HKL878" s="290"/>
      <c r="HKM878" s="290"/>
      <c r="HKN878" s="290"/>
      <c r="HKO878" s="290"/>
      <c r="HKP878" s="290"/>
      <c r="HKQ878" s="290"/>
      <c r="HKR878" s="290"/>
      <c r="HKS878" s="290"/>
      <c r="HKT878" s="290"/>
      <c r="HKU878" s="290"/>
      <c r="HKV878" s="290"/>
      <c r="HKW878" s="290"/>
      <c r="HKX878" s="290"/>
      <c r="HKY878" s="290"/>
      <c r="HKZ878" s="290"/>
      <c r="HLA878" s="290"/>
      <c r="HLB878" s="290"/>
      <c r="HLC878" s="290"/>
      <c r="HLD878" s="290"/>
      <c r="HLE878" s="290"/>
      <c r="HLF878" s="290"/>
      <c r="HLG878" s="290"/>
      <c r="HLH878" s="290"/>
      <c r="HLI878" s="290"/>
      <c r="HLJ878" s="290"/>
      <c r="HLK878" s="290"/>
      <c r="HLL878" s="290"/>
      <c r="HLM878" s="290"/>
      <c r="HLN878" s="290"/>
      <c r="HLO878" s="290"/>
      <c r="HLP878" s="290"/>
      <c r="HLQ878" s="290"/>
      <c r="HLR878" s="290"/>
      <c r="HLS878" s="290"/>
      <c r="HLT878" s="290"/>
      <c r="HLU878" s="290"/>
      <c r="HLV878" s="290"/>
      <c r="HLW878" s="290"/>
      <c r="HLX878" s="290"/>
      <c r="HLY878" s="290"/>
      <c r="HLZ878" s="290"/>
      <c r="HMA878" s="290"/>
      <c r="HMB878" s="290"/>
      <c r="HMC878" s="290"/>
      <c r="HMD878" s="290"/>
      <c r="HME878" s="290"/>
      <c r="HMF878" s="290"/>
      <c r="HMG878" s="290"/>
      <c r="HMH878" s="290"/>
      <c r="HMI878" s="290"/>
      <c r="HMJ878" s="290"/>
      <c r="HMK878" s="290"/>
      <c r="HML878" s="290"/>
      <c r="HMM878" s="290"/>
      <c r="HMN878" s="290"/>
      <c r="HMO878" s="290"/>
      <c r="HMP878" s="290"/>
      <c r="HMQ878" s="290"/>
      <c r="HMR878" s="290"/>
      <c r="HMS878" s="290"/>
      <c r="HMT878" s="290"/>
      <c r="HMU878" s="290"/>
      <c r="HMV878" s="290"/>
      <c r="HMW878" s="290"/>
      <c r="HMX878" s="290"/>
      <c r="HMY878" s="290"/>
      <c r="HMZ878" s="290"/>
      <c r="HNA878" s="290"/>
      <c r="HNB878" s="290"/>
      <c r="HNC878" s="290"/>
      <c r="HND878" s="290"/>
      <c r="HNE878" s="290"/>
      <c r="HNF878" s="290"/>
      <c r="HNG878" s="290"/>
      <c r="HNH878" s="290"/>
      <c r="HNI878" s="290"/>
      <c r="HNJ878" s="290"/>
      <c r="HNK878" s="290"/>
      <c r="HNL878" s="290"/>
      <c r="HNM878" s="290"/>
      <c r="HNN878" s="290"/>
      <c r="HNO878" s="290"/>
      <c r="HNP878" s="290"/>
      <c r="HNQ878" s="290"/>
      <c r="HNR878" s="290"/>
      <c r="HNS878" s="290"/>
      <c r="HNT878" s="290"/>
      <c r="HNU878" s="290"/>
      <c r="HNV878" s="290"/>
      <c r="HNW878" s="290"/>
      <c r="HNX878" s="290"/>
      <c r="HNY878" s="290"/>
      <c r="HNZ878" s="290"/>
      <c r="HOA878" s="290"/>
      <c r="HOB878" s="290"/>
      <c r="HOC878" s="290"/>
      <c r="HOD878" s="290"/>
      <c r="HOE878" s="290"/>
      <c r="HOF878" s="290"/>
      <c r="HOG878" s="290"/>
      <c r="HOH878" s="290"/>
      <c r="HOI878" s="290"/>
      <c r="HOJ878" s="290"/>
      <c r="HOK878" s="290"/>
      <c r="HOL878" s="290"/>
      <c r="HOM878" s="290"/>
      <c r="HON878" s="290"/>
      <c r="HOO878" s="290"/>
      <c r="HOP878" s="290"/>
      <c r="HOQ878" s="290"/>
      <c r="HOR878" s="290"/>
      <c r="HOS878" s="290"/>
      <c r="HOT878" s="290"/>
      <c r="HOU878" s="290"/>
      <c r="HOV878" s="290"/>
      <c r="HOW878" s="290"/>
      <c r="HOX878" s="290"/>
      <c r="HOY878" s="290"/>
      <c r="HOZ878" s="290"/>
      <c r="HPA878" s="290"/>
      <c r="HPB878" s="290"/>
      <c r="HPC878" s="290"/>
      <c r="HPD878" s="290"/>
      <c r="HPE878" s="290"/>
      <c r="HPF878" s="290"/>
      <c r="HPG878" s="290"/>
      <c r="HPH878" s="290"/>
      <c r="HPI878" s="290"/>
      <c r="HPJ878" s="290"/>
      <c r="HPK878" s="290"/>
      <c r="HPL878" s="290"/>
      <c r="HPM878" s="290"/>
      <c r="HPN878" s="290"/>
      <c r="HPO878" s="290"/>
      <c r="HPP878" s="290"/>
      <c r="HPQ878" s="290"/>
      <c r="HPR878" s="290"/>
      <c r="HPS878" s="290"/>
      <c r="HPT878" s="290"/>
      <c r="HPU878" s="290"/>
      <c r="HPV878" s="290"/>
      <c r="HPW878" s="290"/>
      <c r="HPX878" s="290"/>
      <c r="HPY878" s="290"/>
      <c r="HPZ878" s="290"/>
      <c r="HQA878" s="290"/>
      <c r="HQB878" s="290"/>
      <c r="HQC878" s="290"/>
      <c r="HQD878" s="290"/>
      <c r="HQE878" s="290"/>
      <c r="HQF878" s="290"/>
      <c r="HQG878" s="290"/>
      <c r="HQH878" s="290"/>
      <c r="HQI878" s="290"/>
      <c r="HQJ878" s="290"/>
      <c r="HQK878" s="290"/>
      <c r="HQL878" s="290"/>
      <c r="HQM878" s="290"/>
      <c r="HQN878" s="290"/>
      <c r="HQO878" s="290"/>
      <c r="HQP878" s="290"/>
      <c r="HQQ878" s="290"/>
      <c r="HQR878" s="290"/>
      <c r="HQS878" s="290"/>
      <c r="HQT878" s="290"/>
      <c r="HQU878" s="290"/>
      <c r="HQV878" s="290"/>
      <c r="HQW878" s="290"/>
      <c r="HQX878" s="290"/>
      <c r="HQY878" s="290"/>
      <c r="HQZ878" s="290"/>
      <c r="HRA878" s="290"/>
      <c r="HRB878" s="290"/>
      <c r="HRC878" s="290"/>
      <c r="HRD878" s="290"/>
      <c r="HRE878" s="290"/>
      <c r="HRF878" s="290"/>
      <c r="HRG878" s="290"/>
      <c r="HRH878" s="290"/>
      <c r="HRI878" s="290"/>
      <c r="HRJ878" s="290"/>
      <c r="HRK878" s="290"/>
      <c r="HRL878" s="290"/>
      <c r="HRM878" s="290"/>
      <c r="HRN878" s="290"/>
      <c r="HRO878" s="290"/>
      <c r="HRP878" s="290"/>
      <c r="HRQ878" s="290"/>
      <c r="HRR878" s="290"/>
      <c r="HRS878" s="290"/>
      <c r="HRT878" s="290"/>
      <c r="HRU878" s="290"/>
      <c r="HRV878" s="290"/>
      <c r="HRW878" s="290"/>
      <c r="HRX878" s="290"/>
      <c r="HRY878" s="290"/>
      <c r="HRZ878" s="290"/>
      <c r="HSA878" s="290"/>
      <c r="HSB878" s="290"/>
      <c r="HSC878" s="290"/>
      <c r="HSD878" s="290"/>
      <c r="HSE878" s="290"/>
      <c r="HSF878" s="290"/>
      <c r="HSG878" s="290"/>
      <c r="HSH878" s="290"/>
      <c r="HSI878" s="290"/>
      <c r="HSJ878" s="290"/>
      <c r="HSK878" s="290"/>
      <c r="HSL878" s="290"/>
      <c r="HSM878" s="290"/>
      <c r="HSN878" s="290"/>
      <c r="HSO878" s="290"/>
      <c r="HSP878" s="290"/>
      <c r="HSQ878" s="290"/>
      <c r="HSR878" s="290"/>
      <c r="HSS878" s="290"/>
      <c r="HST878" s="290"/>
      <c r="HSU878" s="290"/>
      <c r="HSV878" s="290"/>
      <c r="HSW878" s="290"/>
      <c r="HSX878" s="290"/>
      <c r="HSY878" s="290"/>
      <c r="HSZ878" s="290"/>
      <c r="HTA878" s="290"/>
      <c r="HTB878" s="290"/>
      <c r="HTC878" s="290"/>
      <c r="HTD878" s="290"/>
      <c r="HTE878" s="290"/>
      <c r="HTF878" s="290"/>
      <c r="HTG878" s="290"/>
      <c r="HTH878" s="290"/>
      <c r="HTI878" s="290"/>
      <c r="HTJ878" s="290"/>
      <c r="HTK878" s="290"/>
      <c r="HTL878" s="290"/>
      <c r="HTM878" s="290"/>
      <c r="HTN878" s="290"/>
      <c r="HTO878" s="290"/>
      <c r="HTP878" s="290"/>
      <c r="HTQ878" s="290"/>
      <c r="HTR878" s="290"/>
      <c r="HTS878" s="290"/>
      <c r="HTT878" s="290"/>
      <c r="HTU878" s="290"/>
      <c r="HTV878" s="290"/>
      <c r="HTW878" s="290"/>
      <c r="HTX878" s="290"/>
      <c r="HTY878" s="290"/>
      <c r="HTZ878" s="290"/>
      <c r="HUA878" s="290"/>
      <c r="HUB878" s="290"/>
      <c r="HUC878" s="290"/>
      <c r="HUD878" s="290"/>
      <c r="HUE878" s="290"/>
      <c r="HUF878" s="290"/>
      <c r="HUG878" s="290"/>
      <c r="HUH878" s="290"/>
      <c r="HUI878" s="290"/>
      <c r="HUJ878" s="290"/>
      <c r="HUK878" s="290"/>
      <c r="HUL878" s="290"/>
      <c r="HUM878" s="290"/>
      <c r="HUN878" s="290"/>
      <c r="HUO878" s="290"/>
      <c r="HUP878" s="290"/>
      <c r="HUQ878" s="290"/>
      <c r="HUR878" s="290"/>
      <c r="HUS878" s="290"/>
      <c r="HUT878" s="290"/>
      <c r="HUU878" s="290"/>
      <c r="HUV878" s="290"/>
      <c r="HUW878" s="290"/>
      <c r="HUX878" s="290"/>
      <c r="HUY878" s="290"/>
      <c r="HUZ878" s="290"/>
      <c r="HVA878" s="290"/>
      <c r="HVB878" s="290"/>
      <c r="HVC878" s="290"/>
      <c r="HVD878" s="290"/>
      <c r="HVE878" s="290"/>
      <c r="HVF878" s="290"/>
      <c r="HVG878" s="290"/>
      <c r="HVH878" s="290"/>
      <c r="HVI878" s="290"/>
      <c r="HVJ878" s="290"/>
      <c r="HVK878" s="290"/>
      <c r="HVL878" s="290"/>
      <c r="HVM878" s="290"/>
      <c r="HVN878" s="290"/>
      <c r="HVO878" s="290"/>
      <c r="HVP878" s="290"/>
      <c r="HVQ878" s="290"/>
      <c r="HVR878" s="290"/>
      <c r="HVS878" s="290"/>
      <c r="HVT878" s="290"/>
      <c r="HVU878" s="290"/>
      <c r="HVV878" s="290"/>
      <c r="HVW878" s="290"/>
      <c r="HVX878" s="290"/>
      <c r="HVY878" s="290"/>
      <c r="HVZ878" s="290"/>
      <c r="HWA878" s="290"/>
      <c r="HWB878" s="290"/>
      <c r="HWC878" s="290"/>
      <c r="HWD878" s="290"/>
      <c r="HWE878" s="290"/>
      <c r="HWF878" s="290"/>
      <c r="HWG878" s="290"/>
      <c r="HWH878" s="290"/>
      <c r="HWI878" s="290"/>
      <c r="HWJ878" s="290"/>
      <c r="HWK878" s="290"/>
      <c r="HWL878" s="290"/>
      <c r="HWM878" s="290"/>
      <c r="HWN878" s="290"/>
      <c r="HWO878" s="290"/>
      <c r="HWP878" s="290"/>
      <c r="HWQ878" s="290"/>
      <c r="HWR878" s="290"/>
      <c r="HWS878" s="290"/>
      <c r="HWT878" s="290"/>
      <c r="HWU878" s="290"/>
      <c r="HWV878" s="290"/>
      <c r="HWW878" s="290"/>
      <c r="HWX878" s="290"/>
      <c r="HWY878" s="290"/>
      <c r="HWZ878" s="290"/>
      <c r="HXA878" s="290"/>
      <c r="HXB878" s="290"/>
      <c r="HXC878" s="290"/>
      <c r="HXD878" s="290"/>
      <c r="HXE878" s="290"/>
      <c r="HXF878" s="290"/>
      <c r="HXG878" s="290"/>
      <c r="HXH878" s="290"/>
      <c r="HXI878" s="290"/>
      <c r="HXJ878" s="290"/>
      <c r="HXK878" s="290"/>
      <c r="HXL878" s="290"/>
      <c r="HXM878" s="290"/>
      <c r="HXN878" s="290"/>
      <c r="HXO878" s="290"/>
      <c r="HXP878" s="290"/>
      <c r="HXQ878" s="290"/>
      <c r="HXR878" s="290"/>
      <c r="HXS878" s="290"/>
      <c r="HXT878" s="290"/>
      <c r="HXU878" s="290"/>
      <c r="HXV878" s="290"/>
      <c r="HXW878" s="290"/>
      <c r="HXX878" s="290"/>
      <c r="HXY878" s="290"/>
      <c r="HXZ878" s="290"/>
      <c r="HYA878" s="290"/>
      <c r="HYB878" s="290"/>
      <c r="HYC878" s="290"/>
      <c r="HYD878" s="290"/>
      <c r="HYE878" s="290"/>
      <c r="HYF878" s="290"/>
      <c r="HYG878" s="290"/>
      <c r="HYH878" s="290"/>
      <c r="HYI878" s="290"/>
      <c r="HYJ878" s="290"/>
      <c r="HYK878" s="290"/>
      <c r="HYL878" s="290"/>
      <c r="HYM878" s="290"/>
      <c r="HYN878" s="290"/>
      <c r="HYO878" s="290"/>
      <c r="HYP878" s="290"/>
      <c r="HYQ878" s="290"/>
      <c r="HYR878" s="290"/>
      <c r="HYS878" s="290"/>
      <c r="HYT878" s="290"/>
      <c r="HYU878" s="290"/>
      <c r="HYV878" s="290"/>
      <c r="HYW878" s="290"/>
      <c r="HYX878" s="290"/>
      <c r="HYY878" s="290"/>
      <c r="HYZ878" s="290"/>
      <c r="HZA878" s="290"/>
      <c r="HZB878" s="290"/>
      <c r="HZC878" s="290"/>
      <c r="HZD878" s="290"/>
      <c r="HZE878" s="290"/>
      <c r="HZF878" s="290"/>
      <c r="HZG878" s="290"/>
      <c r="HZH878" s="290"/>
      <c r="HZI878" s="290"/>
      <c r="HZJ878" s="290"/>
      <c r="HZK878" s="290"/>
      <c r="HZL878" s="290"/>
      <c r="HZM878" s="290"/>
      <c r="HZN878" s="290"/>
      <c r="HZO878" s="290"/>
      <c r="HZP878" s="290"/>
      <c r="HZQ878" s="290"/>
      <c r="HZR878" s="290"/>
      <c r="HZS878" s="290"/>
      <c r="HZT878" s="290"/>
      <c r="HZU878" s="290"/>
      <c r="HZV878" s="290"/>
      <c r="HZW878" s="290"/>
      <c r="HZX878" s="290"/>
      <c r="HZY878" s="290"/>
      <c r="HZZ878" s="290"/>
      <c r="IAA878" s="290"/>
      <c r="IAB878" s="290"/>
      <c r="IAC878" s="290"/>
      <c r="IAD878" s="290"/>
      <c r="IAE878" s="290"/>
      <c r="IAF878" s="290"/>
      <c r="IAG878" s="290"/>
      <c r="IAH878" s="290"/>
      <c r="IAI878" s="290"/>
      <c r="IAJ878" s="290"/>
      <c r="IAK878" s="290"/>
      <c r="IAL878" s="290"/>
      <c r="IAM878" s="290"/>
      <c r="IAN878" s="290"/>
      <c r="IAO878" s="290"/>
      <c r="IAP878" s="290"/>
      <c r="IAQ878" s="290"/>
      <c r="IAR878" s="290"/>
      <c r="IAS878" s="290"/>
      <c r="IAT878" s="290"/>
      <c r="IAU878" s="290"/>
      <c r="IAV878" s="290"/>
      <c r="IAW878" s="290"/>
      <c r="IAX878" s="290"/>
      <c r="IAY878" s="290"/>
      <c r="IAZ878" s="290"/>
      <c r="IBA878" s="290"/>
      <c r="IBB878" s="290"/>
      <c r="IBC878" s="290"/>
      <c r="IBD878" s="290"/>
      <c r="IBE878" s="290"/>
      <c r="IBF878" s="290"/>
      <c r="IBG878" s="290"/>
      <c r="IBH878" s="290"/>
      <c r="IBI878" s="290"/>
      <c r="IBJ878" s="290"/>
      <c r="IBK878" s="290"/>
      <c r="IBL878" s="290"/>
      <c r="IBM878" s="290"/>
      <c r="IBN878" s="290"/>
      <c r="IBO878" s="290"/>
      <c r="IBP878" s="290"/>
      <c r="IBQ878" s="290"/>
      <c r="IBR878" s="290"/>
      <c r="IBS878" s="290"/>
      <c r="IBT878" s="290"/>
      <c r="IBU878" s="290"/>
      <c r="IBV878" s="290"/>
      <c r="IBW878" s="290"/>
      <c r="IBX878" s="290"/>
      <c r="IBY878" s="290"/>
      <c r="IBZ878" s="290"/>
      <c r="ICA878" s="290"/>
      <c r="ICB878" s="290"/>
      <c r="ICC878" s="290"/>
      <c r="ICD878" s="290"/>
      <c r="ICE878" s="290"/>
      <c r="ICF878" s="290"/>
      <c r="ICG878" s="290"/>
      <c r="ICH878" s="290"/>
      <c r="ICI878" s="290"/>
      <c r="ICJ878" s="290"/>
      <c r="ICK878" s="290"/>
      <c r="ICL878" s="290"/>
      <c r="ICM878" s="290"/>
      <c r="ICN878" s="290"/>
      <c r="ICO878" s="290"/>
      <c r="ICP878" s="290"/>
      <c r="ICQ878" s="290"/>
      <c r="ICR878" s="290"/>
      <c r="ICS878" s="290"/>
      <c r="ICT878" s="290"/>
      <c r="ICU878" s="290"/>
      <c r="ICV878" s="290"/>
      <c r="ICW878" s="290"/>
      <c r="ICX878" s="290"/>
      <c r="ICY878" s="290"/>
      <c r="ICZ878" s="290"/>
      <c r="IDA878" s="290"/>
      <c r="IDB878" s="290"/>
      <c r="IDC878" s="290"/>
      <c r="IDD878" s="290"/>
      <c r="IDE878" s="290"/>
      <c r="IDF878" s="290"/>
      <c r="IDG878" s="290"/>
      <c r="IDH878" s="290"/>
      <c r="IDI878" s="290"/>
      <c r="IDJ878" s="290"/>
      <c r="IDK878" s="290"/>
      <c r="IDL878" s="290"/>
      <c r="IDM878" s="290"/>
      <c r="IDN878" s="290"/>
      <c r="IDO878" s="290"/>
      <c r="IDP878" s="290"/>
      <c r="IDQ878" s="290"/>
      <c r="IDR878" s="290"/>
      <c r="IDS878" s="290"/>
      <c r="IDT878" s="290"/>
      <c r="IDU878" s="290"/>
      <c r="IDV878" s="290"/>
      <c r="IDW878" s="290"/>
      <c r="IDX878" s="290"/>
      <c r="IDY878" s="290"/>
      <c r="IDZ878" s="290"/>
      <c r="IEA878" s="290"/>
      <c r="IEB878" s="290"/>
      <c r="IEC878" s="290"/>
      <c r="IED878" s="290"/>
      <c r="IEE878" s="290"/>
      <c r="IEF878" s="290"/>
      <c r="IEG878" s="290"/>
      <c r="IEH878" s="290"/>
      <c r="IEI878" s="290"/>
      <c r="IEJ878" s="290"/>
      <c r="IEK878" s="290"/>
      <c r="IEL878" s="290"/>
      <c r="IEM878" s="290"/>
      <c r="IEN878" s="290"/>
      <c r="IEO878" s="290"/>
      <c r="IEP878" s="290"/>
      <c r="IEQ878" s="290"/>
      <c r="IER878" s="290"/>
      <c r="IES878" s="290"/>
      <c r="IET878" s="290"/>
      <c r="IEU878" s="290"/>
      <c r="IEV878" s="290"/>
      <c r="IEW878" s="290"/>
      <c r="IEX878" s="290"/>
      <c r="IEY878" s="290"/>
      <c r="IEZ878" s="290"/>
      <c r="IFA878" s="290"/>
      <c r="IFB878" s="290"/>
      <c r="IFC878" s="290"/>
      <c r="IFD878" s="290"/>
      <c r="IFE878" s="290"/>
      <c r="IFF878" s="290"/>
      <c r="IFG878" s="290"/>
      <c r="IFH878" s="290"/>
      <c r="IFI878" s="290"/>
      <c r="IFJ878" s="290"/>
      <c r="IFK878" s="290"/>
      <c r="IFL878" s="290"/>
      <c r="IFM878" s="290"/>
      <c r="IFN878" s="290"/>
      <c r="IFO878" s="290"/>
      <c r="IFP878" s="290"/>
      <c r="IFQ878" s="290"/>
      <c r="IFR878" s="290"/>
      <c r="IFS878" s="290"/>
      <c r="IFT878" s="290"/>
      <c r="IFU878" s="290"/>
      <c r="IFV878" s="290"/>
      <c r="IFW878" s="290"/>
      <c r="IFX878" s="290"/>
      <c r="IFY878" s="290"/>
      <c r="IFZ878" s="290"/>
      <c r="IGA878" s="290"/>
      <c r="IGB878" s="290"/>
      <c r="IGC878" s="290"/>
      <c r="IGD878" s="290"/>
      <c r="IGE878" s="290"/>
      <c r="IGF878" s="290"/>
      <c r="IGG878" s="290"/>
      <c r="IGH878" s="290"/>
      <c r="IGI878" s="290"/>
      <c r="IGJ878" s="290"/>
      <c r="IGK878" s="290"/>
      <c r="IGL878" s="290"/>
      <c r="IGM878" s="290"/>
      <c r="IGN878" s="290"/>
      <c r="IGO878" s="290"/>
      <c r="IGP878" s="290"/>
      <c r="IGQ878" s="290"/>
      <c r="IGR878" s="290"/>
      <c r="IGS878" s="290"/>
      <c r="IGT878" s="290"/>
      <c r="IGU878" s="290"/>
      <c r="IGV878" s="290"/>
      <c r="IGW878" s="290"/>
      <c r="IGX878" s="290"/>
      <c r="IGY878" s="290"/>
      <c r="IGZ878" s="290"/>
      <c r="IHA878" s="290"/>
      <c r="IHB878" s="290"/>
      <c r="IHC878" s="290"/>
      <c r="IHD878" s="290"/>
      <c r="IHE878" s="290"/>
      <c r="IHF878" s="290"/>
      <c r="IHG878" s="290"/>
      <c r="IHH878" s="290"/>
      <c r="IHI878" s="290"/>
      <c r="IHJ878" s="290"/>
      <c r="IHK878" s="290"/>
      <c r="IHL878" s="290"/>
      <c r="IHM878" s="290"/>
      <c r="IHN878" s="290"/>
      <c r="IHO878" s="290"/>
      <c r="IHP878" s="290"/>
      <c r="IHQ878" s="290"/>
      <c r="IHR878" s="290"/>
      <c r="IHS878" s="290"/>
      <c r="IHT878" s="290"/>
      <c r="IHU878" s="290"/>
      <c r="IHV878" s="290"/>
      <c r="IHW878" s="290"/>
      <c r="IHX878" s="290"/>
      <c r="IHY878" s="290"/>
      <c r="IHZ878" s="290"/>
      <c r="IIA878" s="290"/>
      <c r="IIB878" s="290"/>
      <c r="IIC878" s="290"/>
      <c r="IID878" s="290"/>
      <c r="IIE878" s="290"/>
      <c r="IIF878" s="290"/>
      <c r="IIG878" s="290"/>
      <c r="IIH878" s="290"/>
      <c r="III878" s="290"/>
      <c r="IIJ878" s="290"/>
      <c r="IIK878" s="290"/>
      <c r="IIL878" s="290"/>
      <c r="IIM878" s="290"/>
      <c r="IIN878" s="290"/>
      <c r="IIO878" s="290"/>
      <c r="IIP878" s="290"/>
      <c r="IIQ878" s="290"/>
      <c r="IIR878" s="290"/>
      <c r="IIS878" s="290"/>
      <c r="IIT878" s="290"/>
      <c r="IIU878" s="290"/>
      <c r="IIV878" s="290"/>
      <c r="IIW878" s="290"/>
      <c r="IIX878" s="290"/>
      <c r="IIY878" s="290"/>
      <c r="IIZ878" s="290"/>
      <c r="IJA878" s="290"/>
      <c r="IJB878" s="290"/>
      <c r="IJC878" s="290"/>
      <c r="IJD878" s="290"/>
      <c r="IJE878" s="290"/>
      <c r="IJF878" s="290"/>
      <c r="IJG878" s="290"/>
      <c r="IJH878" s="290"/>
      <c r="IJI878" s="290"/>
      <c r="IJJ878" s="290"/>
      <c r="IJK878" s="290"/>
      <c r="IJL878" s="290"/>
      <c r="IJM878" s="290"/>
      <c r="IJN878" s="290"/>
      <c r="IJO878" s="290"/>
      <c r="IJP878" s="290"/>
      <c r="IJQ878" s="290"/>
      <c r="IJR878" s="290"/>
      <c r="IJS878" s="290"/>
      <c r="IJT878" s="290"/>
      <c r="IJU878" s="290"/>
      <c r="IJV878" s="290"/>
      <c r="IJW878" s="290"/>
      <c r="IJX878" s="290"/>
      <c r="IJY878" s="290"/>
      <c r="IJZ878" s="290"/>
      <c r="IKA878" s="290"/>
      <c r="IKB878" s="290"/>
      <c r="IKC878" s="290"/>
      <c r="IKD878" s="290"/>
      <c r="IKE878" s="290"/>
      <c r="IKF878" s="290"/>
      <c r="IKG878" s="290"/>
      <c r="IKH878" s="290"/>
      <c r="IKI878" s="290"/>
      <c r="IKJ878" s="290"/>
      <c r="IKK878" s="290"/>
      <c r="IKL878" s="290"/>
      <c r="IKM878" s="290"/>
      <c r="IKN878" s="290"/>
      <c r="IKO878" s="290"/>
      <c r="IKP878" s="290"/>
      <c r="IKQ878" s="290"/>
      <c r="IKR878" s="290"/>
      <c r="IKS878" s="290"/>
      <c r="IKT878" s="290"/>
      <c r="IKU878" s="290"/>
      <c r="IKV878" s="290"/>
      <c r="IKW878" s="290"/>
      <c r="IKX878" s="290"/>
      <c r="IKY878" s="290"/>
      <c r="IKZ878" s="290"/>
      <c r="ILA878" s="290"/>
      <c r="ILB878" s="290"/>
      <c r="ILC878" s="290"/>
      <c r="ILD878" s="290"/>
      <c r="ILE878" s="290"/>
      <c r="ILF878" s="290"/>
      <c r="ILG878" s="290"/>
      <c r="ILH878" s="290"/>
      <c r="ILI878" s="290"/>
      <c r="ILJ878" s="290"/>
      <c r="ILK878" s="290"/>
      <c r="ILL878" s="290"/>
      <c r="ILM878" s="290"/>
      <c r="ILN878" s="290"/>
      <c r="ILO878" s="290"/>
      <c r="ILP878" s="290"/>
      <c r="ILQ878" s="290"/>
      <c r="ILR878" s="290"/>
      <c r="ILS878" s="290"/>
      <c r="ILT878" s="290"/>
      <c r="ILU878" s="290"/>
      <c r="ILV878" s="290"/>
      <c r="ILW878" s="290"/>
      <c r="ILX878" s="290"/>
      <c r="ILY878" s="290"/>
      <c r="ILZ878" s="290"/>
      <c r="IMA878" s="290"/>
      <c r="IMB878" s="290"/>
      <c r="IMC878" s="290"/>
      <c r="IMD878" s="290"/>
      <c r="IME878" s="290"/>
      <c r="IMF878" s="290"/>
      <c r="IMG878" s="290"/>
      <c r="IMH878" s="290"/>
      <c r="IMI878" s="290"/>
      <c r="IMJ878" s="290"/>
      <c r="IMK878" s="290"/>
      <c r="IML878" s="290"/>
      <c r="IMM878" s="290"/>
      <c r="IMN878" s="290"/>
      <c r="IMO878" s="290"/>
      <c r="IMP878" s="290"/>
      <c r="IMQ878" s="290"/>
      <c r="IMR878" s="290"/>
      <c r="IMS878" s="290"/>
      <c r="IMT878" s="290"/>
      <c r="IMU878" s="290"/>
      <c r="IMV878" s="290"/>
      <c r="IMW878" s="290"/>
      <c r="IMX878" s="290"/>
      <c r="IMY878" s="290"/>
      <c r="IMZ878" s="290"/>
      <c r="INA878" s="290"/>
      <c r="INB878" s="290"/>
      <c r="INC878" s="290"/>
      <c r="IND878" s="290"/>
      <c r="INE878" s="290"/>
      <c r="INF878" s="290"/>
      <c r="ING878" s="290"/>
      <c r="INH878" s="290"/>
      <c r="INI878" s="290"/>
      <c r="INJ878" s="290"/>
      <c r="INK878" s="290"/>
      <c r="INL878" s="290"/>
      <c r="INM878" s="290"/>
      <c r="INN878" s="290"/>
      <c r="INO878" s="290"/>
      <c r="INP878" s="290"/>
      <c r="INQ878" s="290"/>
      <c r="INR878" s="290"/>
      <c r="INS878" s="290"/>
      <c r="INT878" s="290"/>
      <c r="INU878" s="290"/>
      <c r="INV878" s="290"/>
      <c r="INW878" s="290"/>
      <c r="INX878" s="290"/>
      <c r="INY878" s="290"/>
      <c r="INZ878" s="290"/>
      <c r="IOA878" s="290"/>
      <c r="IOB878" s="290"/>
      <c r="IOC878" s="290"/>
      <c r="IOD878" s="290"/>
      <c r="IOE878" s="290"/>
      <c r="IOF878" s="290"/>
      <c r="IOG878" s="290"/>
      <c r="IOH878" s="290"/>
      <c r="IOI878" s="290"/>
      <c r="IOJ878" s="290"/>
      <c r="IOK878" s="290"/>
      <c r="IOL878" s="290"/>
      <c r="IOM878" s="290"/>
      <c r="ION878" s="290"/>
      <c r="IOO878" s="290"/>
      <c r="IOP878" s="290"/>
      <c r="IOQ878" s="290"/>
      <c r="IOR878" s="290"/>
      <c r="IOS878" s="290"/>
      <c r="IOT878" s="290"/>
      <c r="IOU878" s="290"/>
      <c r="IOV878" s="290"/>
      <c r="IOW878" s="290"/>
      <c r="IOX878" s="290"/>
      <c r="IOY878" s="290"/>
      <c r="IOZ878" s="290"/>
      <c r="IPA878" s="290"/>
      <c r="IPB878" s="290"/>
      <c r="IPC878" s="290"/>
      <c r="IPD878" s="290"/>
      <c r="IPE878" s="290"/>
      <c r="IPF878" s="290"/>
      <c r="IPG878" s="290"/>
      <c r="IPH878" s="290"/>
      <c r="IPI878" s="290"/>
      <c r="IPJ878" s="290"/>
      <c r="IPK878" s="290"/>
      <c r="IPL878" s="290"/>
      <c r="IPM878" s="290"/>
      <c r="IPN878" s="290"/>
      <c r="IPO878" s="290"/>
      <c r="IPP878" s="290"/>
      <c r="IPQ878" s="290"/>
      <c r="IPR878" s="290"/>
      <c r="IPS878" s="290"/>
      <c r="IPT878" s="290"/>
      <c r="IPU878" s="290"/>
      <c r="IPV878" s="290"/>
      <c r="IPW878" s="290"/>
      <c r="IPX878" s="290"/>
      <c r="IPY878" s="290"/>
      <c r="IPZ878" s="290"/>
      <c r="IQA878" s="290"/>
      <c r="IQB878" s="290"/>
      <c r="IQC878" s="290"/>
      <c r="IQD878" s="290"/>
      <c r="IQE878" s="290"/>
      <c r="IQF878" s="290"/>
      <c r="IQG878" s="290"/>
      <c r="IQH878" s="290"/>
      <c r="IQI878" s="290"/>
      <c r="IQJ878" s="290"/>
      <c r="IQK878" s="290"/>
      <c r="IQL878" s="290"/>
      <c r="IQM878" s="290"/>
      <c r="IQN878" s="290"/>
      <c r="IQO878" s="290"/>
      <c r="IQP878" s="290"/>
      <c r="IQQ878" s="290"/>
      <c r="IQR878" s="290"/>
      <c r="IQS878" s="290"/>
      <c r="IQT878" s="290"/>
      <c r="IQU878" s="290"/>
      <c r="IQV878" s="290"/>
      <c r="IQW878" s="290"/>
      <c r="IQX878" s="290"/>
      <c r="IQY878" s="290"/>
      <c r="IQZ878" s="290"/>
      <c r="IRA878" s="290"/>
      <c r="IRB878" s="290"/>
      <c r="IRC878" s="290"/>
      <c r="IRD878" s="290"/>
      <c r="IRE878" s="290"/>
      <c r="IRF878" s="290"/>
      <c r="IRG878" s="290"/>
      <c r="IRH878" s="290"/>
      <c r="IRI878" s="290"/>
      <c r="IRJ878" s="290"/>
      <c r="IRK878" s="290"/>
      <c r="IRL878" s="290"/>
      <c r="IRM878" s="290"/>
      <c r="IRN878" s="290"/>
      <c r="IRO878" s="290"/>
      <c r="IRP878" s="290"/>
      <c r="IRQ878" s="290"/>
      <c r="IRR878" s="290"/>
      <c r="IRS878" s="290"/>
      <c r="IRT878" s="290"/>
      <c r="IRU878" s="290"/>
      <c r="IRV878" s="290"/>
      <c r="IRW878" s="290"/>
      <c r="IRX878" s="290"/>
      <c r="IRY878" s="290"/>
      <c r="IRZ878" s="290"/>
      <c r="ISA878" s="290"/>
      <c r="ISB878" s="290"/>
      <c r="ISC878" s="290"/>
      <c r="ISD878" s="290"/>
      <c r="ISE878" s="290"/>
      <c r="ISF878" s="290"/>
      <c r="ISG878" s="290"/>
      <c r="ISH878" s="290"/>
      <c r="ISI878" s="290"/>
      <c r="ISJ878" s="290"/>
      <c r="ISK878" s="290"/>
      <c r="ISL878" s="290"/>
      <c r="ISM878" s="290"/>
      <c r="ISN878" s="290"/>
      <c r="ISO878" s="290"/>
      <c r="ISP878" s="290"/>
      <c r="ISQ878" s="290"/>
      <c r="ISR878" s="290"/>
      <c r="ISS878" s="290"/>
      <c r="IST878" s="290"/>
      <c r="ISU878" s="290"/>
      <c r="ISV878" s="290"/>
      <c r="ISW878" s="290"/>
      <c r="ISX878" s="290"/>
      <c r="ISY878" s="290"/>
      <c r="ISZ878" s="290"/>
      <c r="ITA878" s="290"/>
      <c r="ITB878" s="290"/>
      <c r="ITC878" s="290"/>
      <c r="ITD878" s="290"/>
      <c r="ITE878" s="290"/>
      <c r="ITF878" s="290"/>
      <c r="ITG878" s="290"/>
      <c r="ITH878" s="290"/>
      <c r="ITI878" s="290"/>
      <c r="ITJ878" s="290"/>
      <c r="ITK878" s="290"/>
      <c r="ITL878" s="290"/>
      <c r="ITM878" s="290"/>
      <c r="ITN878" s="290"/>
      <c r="ITO878" s="290"/>
      <c r="ITP878" s="290"/>
      <c r="ITQ878" s="290"/>
      <c r="ITR878" s="290"/>
      <c r="ITS878" s="290"/>
      <c r="ITT878" s="290"/>
      <c r="ITU878" s="290"/>
      <c r="ITV878" s="290"/>
      <c r="ITW878" s="290"/>
      <c r="ITX878" s="290"/>
      <c r="ITY878" s="290"/>
      <c r="ITZ878" s="290"/>
      <c r="IUA878" s="290"/>
      <c r="IUB878" s="290"/>
      <c r="IUC878" s="290"/>
      <c r="IUD878" s="290"/>
      <c r="IUE878" s="290"/>
      <c r="IUF878" s="290"/>
      <c r="IUG878" s="290"/>
      <c r="IUH878" s="290"/>
      <c r="IUI878" s="290"/>
      <c r="IUJ878" s="290"/>
      <c r="IUK878" s="290"/>
      <c r="IUL878" s="290"/>
      <c r="IUM878" s="290"/>
      <c r="IUN878" s="290"/>
      <c r="IUO878" s="290"/>
      <c r="IUP878" s="290"/>
      <c r="IUQ878" s="290"/>
      <c r="IUR878" s="290"/>
      <c r="IUS878" s="290"/>
      <c r="IUT878" s="290"/>
      <c r="IUU878" s="290"/>
      <c r="IUV878" s="290"/>
      <c r="IUW878" s="290"/>
      <c r="IUX878" s="290"/>
      <c r="IUY878" s="290"/>
      <c r="IUZ878" s="290"/>
      <c r="IVA878" s="290"/>
      <c r="IVB878" s="290"/>
      <c r="IVC878" s="290"/>
      <c r="IVD878" s="290"/>
      <c r="IVE878" s="290"/>
      <c r="IVF878" s="290"/>
      <c r="IVG878" s="290"/>
      <c r="IVH878" s="290"/>
      <c r="IVI878" s="290"/>
      <c r="IVJ878" s="290"/>
      <c r="IVK878" s="290"/>
      <c r="IVL878" s="290"/>
      <c r="IVM878" s="290"/>
      <c r="IVN878" s="290"/>
      <c r="IVO878" s="290"/>
      <c r="IVP878" s="290"/>
      <c r="IVQ878" s="290"/>
      <c r="IVR878" s="290"/>
      <c r="IVS878" s="290"/>
      <c r="IVT878" s="290"/>
      <c r="IVU878" s="290"/>
      <c r="IVV878" s="290"/>
      <c r="IVW878" s="290"/>
      <c r="IVX878" s="290"/>
      <c r="IVY878" s="290"/>
      <c r="IVZ878" s="290"/>
      <c r="IWA878" s="290"/>
      <c r="IWB878" s="290"/>
      <c r="IWC878" s="290"/>
      <c r="IWD878" s="290"/>
      <c r="IWE878" s="290"/>
      <c r="IWF878" s="290"/>
      <c r="IWG878" s="290"/>
      <c r="IWH878" s="290"/>
      <c r="IWI878" s="290"/>
      <c r="IWJ878" s="290"/>
      <c r="IWK878" s="290"/>
      <c r="IWL878" s="290"/>
      <c r="IWM878" s="290"/>
      <c r="IWN878" s="290"/>
      <c r="IWO878" s="290"/>
      <c r="IWP878" s="290"/>
      <c r="IWQ878" s="290"/>
      <c r="IWR878" s="290"/>
      <c r="IWS878" s="290"/>
      <c r="IWT878" s="290"/>
      <c r="IWU878" s="290"/>
      <c r="IWV878" s="290"/>
      <c r="IWW878" s="290"/>
      <c r="IWX878" s="290"/>
      <c r="IWY878" s="290"/>
      <c r="IWZ878" s="290"/>
      <c r="IXA878" s="290"/>
      <c r="IXB878" s="290"/>
      <c r="IXC878" s="290"/>
      <c r="IXD878" s="290"/>
      <c r="IXE878" s="290"/>
      <c r="IXF878" s="290"/>
      <c r="IXG878" s="290"/>
      <c r="IXH878" s="290"/>
      <c r="IXI878" s="290"/>
      <c r="IXJ878" s="290"/>
      <c r="IXK878" s="290"/>
      <c r="IXL878" s="290"/>
      <c r="IXM878" s="290"/>
      <c r="IXN878" s="290"/>
      <c r="IXO878" s="290"/>
      <c r="IXP878" s="290"/>
      <c r="IXQ878" s="290"/>
      <c r="IXR878" s="290"/>
      <c r="IXS878" s="290"/>
      <c r="IXT878" s="290"/>
      <c r="IXU878" s="290"/>
      <c r="IXV878" s="290"/>
      <c r="IXW878" s="290"/>
      <c r="IXX878" s="290"/>
      <c r="IXY878" s="290"/>
      <c r="IXZ878" s="290"/>
      <c r="IYA878" s="290"/>
      <c r="IYB878" s="290"/>
      <c r="IYC878" s="290"/>
      <c r="IYD878" s="290"/>
      <c r="IYE878" s="290"/>
      <c r="IYF878" s="290"/>
      <c r="IYG878" s="290"/>
      <c r="IYH878" s="290"/>
      <c r="IYI878" s="290"/>
      <c r="IYJ878" s="290"/>
      <c r="IYK878" s="290"/>
      <c r="IYL878" s="290"/>
      <c r="IYM878" s="290"/>
      <c r="IYN878" s="290"/>
      <c r="IYO878" s="290"/>
      <c r="IYP878" s="290"/>
      <c r="IYQ878" s="290"/>
      <c r="IYR878" s="290"/>
      <c r="IYS878" s="290"/>
      <c r="IYT878" s="290"/>
      <c r="IYU878" s="290"/>
      <c r="IYV878" s="290"/>
      <c r="IYW878" s="290"/>
      <c r="IYX878" s="290"/>
      <c r="IYY878" s="290"/>
      <c r="IYZ878" s="290"/>
      <c r="IZA878" s="290"/>
      <c r="IZB878" s="290"/>
      <c r="IZC878" s="290"/>
      <c r="IZD878" s="290"/>
      <c r="IZE878" s="290"/>
      <c r="IZF878" s="290"/>
      <c r="IZG878" s="290"/>
      <c r="IZH878" s="290"/>
      <c r="IZI878" s="290"/>
      <c r="IZJ878" s="290"/>
      <c r="IZK878" s="290"/>
      <c r="IZL878" s="290"/>
      <c r="IZM878" s="290"/>
      <c r="IZN878" s="290"/>
      <c r="IZO878" s="290"/>
      <c r="IZP878" s="290"/>
      <c r="IZQ878" s="290"/>
      <c r="IZR878" s="290"/>
      <c r="IZS878" s="290"/>
      <c r="IZT878" s="290"/>
      <c r="IZU878" s="290"/>
      <c r="IZV878" s="290"/>
      <c r="IZW878" s="290"/>
      <c r="IZX878" s="290"/>
      <c r="IZY878" s="290"/>
      <c r="IZZ878" s="290"/>
      <c r="JAA878" s="290"/>
      <c r="JAB878" s="290"/>
      <c r="JAC878" s="290"/>
      <c r="JAD878" s="290"/>
      <c r="JAE878" s="290"/>
      <c r="JAF878" s="290"/>
      <c r="JAG878" s="290"/>
      <c r="JAH878" s="290"/>
      <c r="JAI878" s="290"/>
      <c r="JAJ878" s="290"/>
      <c r="JAK878" s="290"/>
      <c r="JAL878" s="290"/>
      <c r="JAM878" s="290"/>
      <c r="JAN878" s="290"/>
      <c r="JAO878" s="290"/>
      <c r="JAP878" s="290"/>
      <c r="JAQ878" s="290"/>
      <c r="JAR878" s="290"/>
      <c r="JAS878" s="290"/>
      <c r="JAT878" s="290"/>
      <c r="JAU878" s="290"/>
      <c r="JAV878" s="290"/>
      <c r="JAW878" s="290"/>
      <c r="JAX878" s="290"/>
      <c r="JAY878" s="290"/>
      <c r="JAZ878" s="290"/>
      <c r="JBA878" s="290"/>
      <c r="JBB878" s="290"/>
      <c r="JBC878" s="290"/>
      <c r="JBD878" s="290"/>
      <c r="JBE878" s="290"/>
      <c r="JBF878" s="290"/>
      <c r="JBG878" s="290"/>
      <c r="JBH878" s="290"/>
      <c r="JBI878" s="290"/>
      <c r="JBJ878" s="290"/>
      <c r="JBK878" s="290"/>
      <c r="JBL878" s="290"/>
      <c r="JBM878" s="290"/>
      <c r="JBN878" s="290"/>
      <c r="JBO878" s="290"/>
      <c r="JBP878" s="290"/>
      <c r="JBQ878" s="290"/>
      <c r="JBR878" s="290"/>
      <c r="JBS878" s="290"/>
      <c r="JBT878" s="290"/>
      <c r="JBU878" s="290"/>
      <c r="JBV878" s="290"/>
      <c r="JBW878" s="290"/>
      <c r="JBX878" s="290"/>
      <c r="JBY878" s="290"/>
      <c r="JBZ878" s="290"/>
      <c r="JCA878" s="290"/>
      <c r="JCB878" s="290"/>
      <c r="JCC878" s="290"/>
      <c r="JCD878" s="290"/>
      <c r="JCE878" s="290"/>
      <c r="JCF878" s="290"/>
      <c r="JCG878" s="290"/>
      <c r="JCH878" s="290"/>
      <c r="JCI878" s="290"/>
      <c r="JCJ878" s="290"/>
      <c r="JCK878" s="290"/>
      <c r="JCL878" s="290"/>
      <c r="JCM878" s="290"/>
      <c r="JCN878" s="290"/>
      <c r="JCO878" s="290"/>
      <c r="JCP878" s="290"/>
      <c r="JCQ878" s="290"/>
      <c r="JCR878" s="290"/>
      <c r="JCS878" s="290"/>
      <c r="JCT878" s="290"/>
      <c r="JCU878" s="290"/>
      <c r="JCV878" s="290"/>
      <c r="JCW878" s="290"/>
      <c r="JCX878" s="290"/>
      <c r="JCY878" s="290"/>
      <c r="JCZ878" s="290"/>
      <c r="JDA878" s="290"/>
      <c r="JDB878" s="290"/>
      <c r="JDC878" s="290"/>
      <c r="JDD878" s="290"/>
      <c r="JDE878" s="290"/>
      <c r="JDF878" s="290"/>
      <c r="JDG878" s="290"/>
      <c r="JDH878" s="290"/>
      <c r="JDI878" s="290"/>
      <c r="JDJ878" s="290"/>
      <c r="JDK878" s="290"/>
      <c r="JDL878" s="290"/>
      <c r="JDM878" s="290"/>
      <c r="JDN878" s="290"/>
      <c r="JDO878" s="290"/>
      <c r="JDP878" s="290"/>
      <c r="JDQ878" s="290"/>
      <c r="JDR878" s="290"/>
      <c r="JDS878" s="290"/>
      <c r="JDT878" s="290"/>
      <c r="JDU878" s="290"/>
      <c r="JDV878" s="290"/>
      <c r="JDW878" s="290"/>
      <c r="JDX878" s="290"/>
      <c r="JDY878" s="290"/>
      <c r="JDZ878" s="290"/>
      <c r="JEA878" s="290"/>
      <c r="JEB878" s="290"/>
      <c r="JEC878" s="290"/>
      <c r="JED878" s="290"/>
      <c r="JEE878" s="290"/>
      <c r="JEF878" s="290"/>
      <c r="JEG878" s="290"/>
      <c r="JEH878" s="290"/>
      <c r="JEI878" s="290"/>
      <c r="JEJ878" s="290"/>
      <c r="JEK878" s="290"/>
      <c r="JEL878" s="290"/>
      <c r="JEM878" s="290"/>
      <c r="JEN878" s="290"/>
      <c r="JEO878" s="290"/>
      <c r="JEP878" s="290"/>
      <c r="JEQ878" s="290"/>
      <c r="JER878" s="290"/>
      <c r="JES878" s="290"/>
      <c r="JET878" s="290"/>
      <c r="JEU878" s="290"/>
      <c r="JEV878" s="290"/>
      <c r="JEW878" s="290"/>
      <c r="JEX878" s="290"/>
      <c r="JEY878" s="290"/>
      <c r="JEZ878" s="290"/>
      <c r="JFA878" s="290"/>
      <c r="JFB878" s="290"/>
      <c r="JFC878" s="290"/>
      <c r="JFD878" s="290"/>
      <c r="JFE878" s="290"/>
      <c r="JFF878" s="290"/>
      <c r="JFG878" s="290"/>
      <c r="JFH878" s="290"/>
      <c r="JFI878" s="290"/>
      <c r="JFJ878" s="290"/>
      <c r="JFK878" s="290"/>
      <c r="JFL878" s="290"/>
      <c r="JFM878" s="290"/>
      <c r="JFN878" s="290"/>
      <c r="JFO878" s="290"/>
      <c r="JFP878" s="290"/>
      <c r="JFQ878" s="290"/>
      <c r="JFR878" s="290"/>
      <c r="JFS878" s="290"/>
      <c r="JFT878" s="290"/>
      <c r="JFU878" s="290"/>
      <c r="JFV878" s="290"/>
      <c r="JFW878" s="290"/>
      <c r="JFX878" s="290"/>
      <c r="JFY878" s="290"/>
      <c r="JFZ878" s="290"/>
      <c r="JGA878" s="290"/>
      <c r="JGB878" s="290"/>
      <c r="JGC878" s="290"/>
      <c r="JGD878" s="290"/>
      <c r="JGE878" s="290"/>
      <c r="JGF878" s="290"/>
      <c r="JGG878" s="290"/>
      <c r="JGH878" s="290"/>
      <c r="JGI878" s="290"/>
      <c r="JGJ878" s="290"/>
      <c r="JGK878" s="290"/>
      <c r="JGL878" s="290"/>
      <c r="JGM878" s="290"/>
      <c r="JGN878" s="290"/>
      <c r="JGO878" s="290"/>
      <c r="JGP878" s="290"/>
      <c r="JGQ878" s="290"/>
      <c r="JGR878" s="290"/>
      <c r="JGS878" s="290"/>
      <c r="JGT878" s="290"/>
      <c r="JGU878" s="290"/>
      <c r="JGV878" s="290"/>
      <c r="JGW878" s="290"/>
      <c r="JGX878" s="290"/>
      <c r="JGY878" s="290"/>
      <c r="JGZ878" s="290"/>
      <c r="JHA878" s="290"/>
      <c r="JHB878" s="290"/>
      <c r="JHC878" s="290"/>
      <c r="JHD878" s="290"/>
      <c r="JHE878" s="290"/>
      <c r="JHF878" s="290"/>
      <c r="JHG878" s="290"/>
      <c r="JHH878" s="290"/>
      <c r="JHI878" s="290"/>
      <c r="JHJ878" s="290"/>
      <c r="JHK878" s="290"/>
      <c r="JHL878" s="290"/>
      <c r="JHM878" s="290"/>
      <c r="JHN878" s="290"/>
      <c r="JHO878" s="290"/>
      <c r="JHP878" s="290"/>
      <c r="JHQ878" s="290"/>
      <c r="JHR878" s="290"/>
      <c r="JHS878" s="290"/>
      <c r="JHT878" s="290"/>
      <c r="JHU878" s="290"/>
      <c r="JHV878" s="290"/>
      <c r="JHW878" s="290"/>
      <c r="JHX878" s="290"/>
      <c r="JHY878" s="290"/>
      <c r="JHZ878" s="290"/>
      <c r="JIA878" s="290"/>
      <c r="JIB878" s="290"/>
      <c r="JIC878" s="290"/>
      <c r="JID878" s="290"/>
      <c r="JIE878" s="290"/>
      <c r="JIF878" s="290"/>
      <c r="JIG878" s="290"/>
      <c r="JIH878" s="290"/>
      <c r="JII878" s="290"/>
      <c r="JIJ878" s="290"/>
      <c r="JIK878" s="290"/>
      <c r="JIL878" s="290"/>
      <c r="JIM878" s="290"/>
      <c r="JIN878" s="290"/>
      <c r="JIO878" s="290"/>
      <c r="JIP878" s="290"/>
      <c r="JIQ878" s="290"/>
      <c r="JIR878" s="290"/>
      <c r="JIS878" s="290"/>
      <c r="JIT878" s="290"/>
      <c r="JIU878" s="290"/>
      <c r="JIV878" s="290"/>
      <c r="JIW878" s="290"/>
      <c r="JIX878" s="290"/>
      <c r="JIY878" s="290"/>
      <c r="JIZ878" s="290"/>
      <c r="JJA878" s="290"/>
      <c r="JJB878" s="290"/>
      <c r="JJC878" s="290"/>
      <c r="JJD878" s="290"/>
      <c r="JJE878" s="290"/>
      <c r="JJF878" s="290"/>
      <c r="JJG878" s="290"/>
      <c r="JJH878" s="290"/>
      <c r="JJI878" s="290"/>
      <c r="JJJ878" s="290"/>
      <c r="JJK878" s="290"/>
      <c r="JJL878" s="290"/>
      <c r="JJM878" s="290"/>
      <c r="JJN878" s="290"/>
      <c r="JJO878" s="290"/>
      <c r="JJP878" s="290"/>
      <c r="JJQ878" s="290"/>
      <c r="JJR878" s="290"/>
      <c r="JJS878" s="290"/>
      <c r="JJT878" s="290"/>
      <c r="JJU878" s="290"/>
      <c r="JJV878" s="290"/>
      <c r="JJW878" s="290"/>
      <c r="JJX878" s="290"/>
      <c r="JJY878" s="290"/>
      <c r="JJZ878" s="290"/>
      <c r="JKA878" s="290"/>
      <c r="JKB878" s="290"/>
      <c r="JKC878" s="290"/>
      <c r="JKD878" s="290"/>
      <c r="JKE878" s="290"/>
      <c r="JKF878" s="290"/>
      <c r="JKG878" s="290"/>
      <c r="JKH878" s="290"/>
      <c r="JKI878" s="290"/>
      <c r="JKJ878" s="290"/>
      <c r="JKK878" s="290"/>
      <c r="JKL878" s="290"/>
      <c r="JKM878" s="290"/>
      <c r="JKN878" s="290"/>
      <c r="JKO878" s="290"/>
      <c r="JKP878" s="290"/>
      <c r="JKQ878" s="290"/>
      <c r="JKR878" s="290"/>
      <c r="JKS878" s="290"/>
      <c r="JKT878" s="290"/>
      <c r="JKU878" s="290"/>
      <c r="JKV878" s="290"/>
      <c r="JKW878" s="290"/>
      <c r="JKX878" s="290"/>
      <c r="JKY878" s="290"/>
      <c r="JKZ878" s="290"/>
      <c r="JLA878" s="290"/>
      <c r="JLB878" s="290"/>
      <c r="JLC878" s="290"/>
      <c r="JLD878" s="290"/>
      <c r="JLE878" s="290"/>
      <c r="JLF878" s="290"/>
      <c r="JLG878" s="290"/>
      <c r="JLH878" s="290"/>
      <c r="JLI878" s="290"/>
      <c r="JLJ878" s="290"/>
      <c r="JLK878" s="290"/>
      <c r="JLL878" s="290"/>
      <c r="JLM878" s="290"/>
      <c r="JLN878" s="290"/>
      <c r="JLO878" s="290"/>
      <c r="JLP878" s="290"/>
      <c r="JLQ878" s="290"/>
      <c r="JLR878" s="290"/>
      <c r="JLS878" s="290"/>
      <c r="JLT878" s="290"/>
      <c r="JLU878" s="290"/>
      <c r="JLV878" s="290"/>
      <c r="JLW878" s="290"/>
      <c r="JLX878" s="290"/>
      <c r="JLY878" s="290"/>
      <c r="JLZ878" s="290"/>
      <c r="JMA878" s="290"/>
      <c r="JMB878" s="290"/>
      <c r="JMC878" s="290"/>
      <c r="JMD878" s="290"/>
      <c r="JME878" s="290"/>
      <c r="JMF878" s="290"/>
      <c r="JMG878" s="290"/>
      <c r="JMH878" s="290"/>
      <c r="JMI878" s="290"/>
      <c r="JMJ878" s="290"/>
      <c r="JMK878" s="290"/>
      <c r="JML878" s="290"/>
      <c r="JMM878" s="290"/>
      <c r="JMN878" s="290"/>
      <c r="JMO878" s="290"/>
      <c r="JMP878" s="290"/>
      <c r="JMQ878" s="290"/>
      <c r="JMR878" s="290"/>
      <c r="JMS878" s="290"/>
      <c r="JMT878" s="290"/>
      <c r="JMU878" s="290"/>
      <c r="JMV878" s="290"/>
      <c r="JMW878" s="290"/>
      <c r="JMX878" s="290"/>
      <c r="JMY878" s="290"/>
      <c r="JMZ878" s="290"/>
      <c r="JNA878" s="290"/>
      <c r="JNB878" s="290"/>
      <c r="JNC878" s="290"/>
      <c r="JND878" s="290"/>
      <c r="JNE878" s="290"/>
      <c r="JNF878" s="290"/>
      <c r="JNG878" s="290"/>
      <c r="JNH878" s="290"/>
      <c r="JNI878" s="290"/>
      <c r="JNJ878" s="290"/>
      <c r="JNK878" s="290"/>
      <c r="JNL878" s="290"/>
      <c r="JNM878" s="290"/>
      <c r="JNN878" s="290"/>
      <c r="JNO878" s="290"/>
      <c r="JNP878" s="290"/>
      <c r="JNQ878" s="290"/>
      <c r="JNR878" s="290"/>
      <c r="JNS878" s="290"/>
      <c r="JNT878" s="290"/>
      <c r="JNU878" s="290"/>
      <c r="JNV878" s="290"/>
      <c r="JNW878" s="290"/>
      <c r="JNX878" s="290"/>
      <c r="JNY878" s="290"/>
      <c r="JNZ878" s="290"/>
      <c r="JOA878" s="290"/>
      <c r="JOB878" s="290"/>
      <c r="JOC878" s="290"/>
      <c r="JOD878" s="290"/>
      <c r="JOE878" s="290"/>
      <c r="JOF878" s="290"/>
      <c r="JOG878" s="290"/>
      <c r="JOH878" s="290"/>
      <c r="JOI878" s="290"/>
      <c r="JOJ878" s="290"/>
      <c r="JOK878" s="290"/>
      <c r="JOL878" s="290"/>
      <c r="JOM878" s="290"/>
      <c r="JON878" s="290"/>
      <c r="JOO878" s="290"/>
      <c r="JOP878" s="290"/>
      <c r="JOQ878" s="290"/>
      <c r="JOR878" s="290"/>
      <c r="JOS878" s="290"/>
      <c r="JOT878" s="290"/>
      <c r="JOU878" s="290"/>
      <c r="JOV878" s="290"/>
      <c r="JOW878" s="290"/>
      <c r="JOX878" s="290"/>
      <c r="JOY878" s="290"/>
      <c r="JOZ878" s="290"/>
      <c r="JPA878" s="290"/>
      <c r="JPB878" s="290"/>
      <c r="JPC878" s="290"/>
      <c r="JPD878" s="290"/>
      <c r="JPE878" s="290"/>
      <c r="JPF878" s="290"/>
      <c r="JPG878" s="290"/>
      <c r="JPH878" s="290"/>
      <c r="JPI878" s="290"/>
      <c r="JPJ878" s="290"/>
      <c r="JPK878" s="290"/>
      <c r="JPL878" s="290"/>
      <c r="JPM878" s="290"/>
      <c r="JPN878" s="290"/>
      <c r="JPO878" s="290"/>
      <c r="JPP878" s="290"/>
      <c r="JPQ878" s="290"/>
      <c r="JPR878" s="290"/>
      <c r="JPS878" s="290"/>
      <c r="JPT878" s="290"/>
      <c r="JPU878" s="290"/>
      <c r="JPV878" s="290"/>
      <c r="JPW878" s="290"/>
      <c r="JPX878" s="290"/>
      <c r="JPY878" s="290"/>
      <c r="JPZ878" s="290"/>
      <c r="JQA878" s="290"/>
      <c r="JQB878" s="290"/>
      <c r="JQC878" s="290"/>
      <c r="JQD878" s="290"/>
      <c r="JQE878" s="290"/>
      <c r="JQF878" s="290"/>
      <c r="JQG878" s="290"/>
      <c r="JQH878" s="290"/>
      <c r="JQI878" s="290"/>
      <c r="JQJ878" s="290"/>
      <c r="JQK878" s="290"/>
      <c r="JQL878" s="290"/>
      <c r="JQM878" s="290"/>
      <c r="JQN878" s="290"/>
      <c r="JQO878" s="290"/>
      <c r="JQP878" s="290"/>
      <c r="JQQ878" s="290"/>
      <c r="JQR878" s="290"/>
      <c r="JQS878" s="290"/>
      <c r="JQT878" s="290"/>
      <c r="JQU878" s="290"/>
      <c r="JQV878" s="290"/>
      <c r="JQW878" s="290"/>
      <c r="JQX878" s="290"/>
      <c r="JQY878" s="290"/>
      <c r="JQZ878" s="290"/>
      <c r="JRA878" s="290"/>
      <c r="JRB878" s="290"/>
      <c r="JRC878" s="290"/>
      <c r="JRD878" s="290"/>
      <c r="JRE878" s="290"/>
      <c r="JRF878" s="290"/>
      <c r="JRG878" s="290"/>
      <c r="JRH878" s="290"/>
      <c r="JRI878" s="290"/>
      <c r="JRJ878" s="290"/>
      <c r="JRK878" s="290"/>
      <c r="JRL878" s="290"/>
      <c r="JRM878" s="290"/>
      <c r="JRN878" s="290"/>
      <c r="JRO878" s="290"/>
      <c r="JRP878" s="290"/>
      <c r="JRQ878" s="290"/>
      <c r="JRR878" s="290"/>
      <c r="JRS878" s="290"/>
      <c r="JRT878" s="290"/>
      <c r="JRU878" s="290"/>
      <c r="JRV878" s="290"/>
      <c r="JRW878" s="290"/>
      <c r="JRX878" s="290"/>
      <c r="JRY878" s="290"/>
      <c r="JRZ878" s="290"/>
      <c r="JSA878" s="290"/>
      <c r="JSB878" s="290"/>
      <c r="JSC878" s="290"/>
      <c r="JSD878" s="290"/>
      <c r="JSE878" s="290"/>
      <c r="JSF878" s="290"/>
      <c r="JSG878" s="290"/>
      <c r="JSH878" s="290"/>
      <c r="JSI878" s="290"/>
      <c r="JSJ878" s="290"/>
      <c r="JSK878" s="290"/>
      <c r="JSL878" s="290"/>
      <c r="JSM878" s="290"/>
      <c r="JSN878" s="290"/>
      <c r="JSO878" s="290"/>
      <c r="JSP878" s="290"/>
      <c r="JSQ878" s="290"/>
      <c r="JSR878" s="290"/>
      <c r="JSS878" s="290"/>
      <c r="JST878" s="290"/>
      <c r="JSU878" s="290"/>
      <c r="JSV878" s="290"/>
      <c r="JSW878" s="290"/>
      <c r="JSX878" s="290"/>
      <c r="JSY878" s="290"/>
      <c r="JSZ878" s="290"/>
      <c r="JTA878" s="290"/>
      <c r="JTB878" s="290"/>
      <c r="JTC878" s="290"/>
      <c r="JTD878" s="290"/>
      <c r="JTE878" s="290"/>
      <c r="JTF878" s="290"/>
      <c r="JTG878" s="290"/>
      <c r="JTH878" s="290"/>
      <c r="JTI878" s="290"/>
      <c r="JTJ878" s="290"/>
      <c r="JTK878" s="290"/>
      <c r="JTL878" s="290"/>
      <c r="JTM878" s="290"/>
      <c r="JTN878" s="290"/>
      <c r="JTO878" s="290"/>
      <c r="JTP878" s="290"/>
      <c r="JTQ878" s="290"/>
      <c r="JTR878" s="290"/>
      <c r="JTS878" s="290"/>
      <c r="JTT878" s="290"/>
      <c r="JTU878" s="290"/>
      <c r="JTV878" s="290"/>
      <c r="JTW878" s="290"/>
      <c r="JTX878" s="290"/>
      <c r="JTY878" s="290"/>
      <c r="JTZ878" s="290"/>
      <c r="JUA878" s="290"/>
      <c r="JUB878" s="290"/>
      <c r="JUC878" s="290"/>
      <c r="JUD878" s="290"/>
      <c r="JUE878" s="290"/>
      <c r="JUF878" s="290"/>
      <c r="JUG878" s="290"/>
      <c r="JUH878" s="290"/>
      <c r="JUI878" s="290"/>
      <c r="JUJ878" s="290"/>
      <c r="JUK878" s="290"/>
      <c r="JUL878" s="290"/>
      <c r="JUM878" s="290"/>
      <c r="JUN878" s="290"/>
      <c r="JUO878" s="290"/>
      <c r="JUP878" s="290"/>
      <c r="JUQ878" s="290"/>
      <c r="JUR878" s="290"/>
      <c r="JUS878" s="290"/>
      <c r="JUT878" s="290"/>
      <c r="JUU878" s="290"/>
      <c r="JUV878" s="290"/>
      <c r="JUW878" s="290"/>
      <c r="JUX878" s="290"/>
      <c r="JUY878" s="290"/>
      <c r="JUZ878" s="290"/>
      <c r="JVA878" s="290"/>
      <c r="JVB878" s="290"/>
      <c r="JVC878" s="290"/>
      <c r="JVD878" s="290"/>
      <c r="JVE878" s="290"/>
      <c r="JVF878" s="290"/>
      <c r="JVG878" s="290"/>
      <c r="JVH878" s="290"/>
      <c r="JVI878" s="290"/>
      <c r="JVJ878" s="290"/>
      <c r="JVK878" s="290"/>
      <c r="JVL878" s="290"/>
      <c r="JVM878" s="290"/>
      <c r="JVN878" s="290"/>
      <c r="JVO878" s="290"/>
      <c r="JVP878" s="290"/>
      <c r="JVQ878" s="290"/>
      <c r="JVR878" s="290"/>
      <c r="JVS878" s="290"/>
      <c r="JVT878" s="290"/>
      <c r="JVU878" s="290"/>
      <c r="JVV878" s="290"/>
      <c r="JVW878" s="290"/>
      <c r="JVX878" s="290"/>
      <c r="JVY878" s="290"/>
      <c r="JVZ878" s="290"/>
      <c r="JWA878" s="290"/>
      <c r="JWB878" s="290"/>
      <c r="JWC878" s="290"/>
      <c r="JWD878" s="290"/>
      <c r="JWE878" s="290"/>
      <c r="JWF878" s="290"/>
      <c r="JWG878" s="290"/>
      <c r="JWH878" s="290"/>
      <c r="JWI878" s="290"/>
      <c r="JWJ878" s="290"/>
      <c r="JWK878" s="290"/>
      <c r="JWL878" s="290"/>
      <c r="JWM878" s="290"/>
      <c r="JWN878" s="290"/>
      <c r="JWO878" s="290"/>
      <c r="JWP878" s="290"/>
      <c r="JWQ878" s="290"/>
      <c r="JWR878" s="290"/>
      <c r="JWS878" s="290"/>
      <c r="JWT878" s="290"/>
      <c r="JWU878" s="290"/>
      <c r="JWV878" s="290"/>
      <c r="JWW878" s="290"/>
      <c r="JWX878" s="290"/>
      <c r="JWY878" s="290"/>
      <c r="JWZ878" s="290"/>
      <c r="JXA878" s="290"/>
      <c r="JXB878" s="290"/>
      <c r="JXC878" s="290"/>
      <c r="JXD878" s="290"/>
      <c r="JXE878" s="290"/>
      <c r="JXF878" s="290"/>
      <c r="JXG878" s="290"/>
      <c r="JXH878" s="290"/>
      <c r="JXI878" s="290"/>
      <c r="JXJ878" s="290"/>
      <c r="JXK878" s="290"/>
      <c r="JXL878" s="290"/>
      <c r="JXM878" s="290"/>
      <c r="JXN878" s="290"/>
      <c r="JXO878" s="290"/>
      <c r="JXP878" s="290"/>
      <c r="JXQ878" s="290"/>
      <c r="JXR878" s="290"/>
      <c r="JXS878" s="290"/>
      <c r="JXT878" s="290"/>
      <c r="JXU878" s="290"/>
      <c r="JXV878" s="290"/>
      <c r="JXW878" s="290"/>
      <c r="JXX878" s="290"/>
      <c r="JXY878" s="290"/>
      <c r="JXZ878" s="290"/>
      <c r="JYA878" s="290"/>
      <c r="JYB878" s="290"/>
      <c r="JYC878" s="290"/>
      <c r="JYD878" s="290"/>
      <c r="JYE878" s="290"/>
      <c r="JYF878" s="290"/>
      <c r="JYG878" s="290"/>
      <c r="JYH878" s="290"/>
      <c r="JYI878" s="290"/>
      <c r="JYJ878" s="290"/>
      <c r="JYK878" s="290"/>
      <c r="JYL878" s="290"/>
      <c r="JYM878" s="290"/>
      <c r="JYN878" s="290"/>
      <c r="JYO878" s="290"/>
      <c r="JYP878" s="290"/>
      <c r="JYQ878" s="290"/>
      <c r="JYR878" s="290"/>
      <c r="JYS878" s="290"/>
      <c r="JYT878" s="290"/>
      <c r="JYU878" s="290"/>
      <c r="JYV878" s="290"/>
      <c r="JYW878" s="290"/>
      <c r="JYX878" s="290"/>
      <c r="JYY878" s="290"/>
      <c r="JYZ878" s="290"/>
      <c r="JZA878" s="290"/>
      <c r="JZB878" s="290"/>
      <c r="JZC878" s="290"/>
      <c r="JZD878" s="290"/>
      <c r="JZE878" s="290"/>
      <c r="JZF878" s="290"/>
      <c r="JZG878" s="290"/>
      <c r="JZH878" s="290"/>
      <c r="JZI878" s="290"/>
      <c r="JZJ878" s="290"/>
      <c r="JZK878" s="290"/>
      <c r="JZL878" s="290"/>
      <c r="JZM878" s="290"/>
      <c r="JZN878" s="290"/>
      <c r="JZO878" s="290"/>
      <c r="JZP878" s="290"/>
      <c r="JZQ878" s="290"/>
      <c r="JZR878" s="290"/>
      <c r="JZS878" s="290"/>
      <c r="JZT878" s="290"/>
      <c r="JZU878" s="290"/>
      <c r="JZV878" s="290"/>
      <c r="JZW878" s="290"/>
      <c r="JZX878" s="290"/>
      <c r="JZY878" s="290"/>
      <c r="JZZ878" s="290"/>
      <c r="KAA878" s="290"/>
      <c r="KAB878" s="290"/>
      <c r="KAC878" s="290"/>
      <c r="KAD878" s="290"/>
      <c r="KAE878" s="290"/>
      <c r="KAF878" s="290"/>
      <c r="KAG878" s="290"/>
      <c r="KAH878" s="290"/>
      <c r="KAI878" s="290"/>
      <c r="KAJ878" s="290"/>
      <c r="KAK878" s="290"/>
      <c r="KAL878" s="290"/>
      <c r="KAM878" s="290"/>
      <c r="KAN878" s="290"/>
      <c r="KAO878" s="290"/>
      <c r="KAP878" s="290"/>
      <c r="KAQ878" s="290"/>
      <c r="KAR878" s="290"/>
      <c r="KAS878" s="290"/>
      <c r="KAT878" s="290"/>
      <c r="KAU878" s="290"/>
      <c r="KAV878" s="290"/>
      <c r="KAW878" s="290"/>
      <c r="KAX878" s="290"/>
      <c r="KAY878" s="290"/>
      <c r="KAZ878" s="290"/>
      <c r="KBA878" s="290"/>
      <c r="KBB878" s="290"/>
      <c r="KBC878" s="290"/>
      <c r="KBD878" s="290"/>
      <c r="KBE878" s="290"/>
      <c r="KBF878" s="290"/>
      <c r="KBG878" s="290"/>
      <c r="KBH878" s="290"/>
      <c r="KBI878" s="290"/>
      <c r="KBJ878" s="290"/>
      <c r="KBK878" s="290"/>
      <c r="KBL878" s="290"/>
      <c r="KBM878" s="290"/>
      <c r="KBN878" s="290"/>
      <c r="KBO878" s="290"/>
      <c r="KBP878" s="290"/>
      <c r="KBQ878" s="290"/>
      <c r="KBR878" s="290"/>
      <c r="KBS878" s="290"/>
      <c r="KBT878" s="290"/>
      <c r="KBU878" s="290"/>
      <c r="KBV878" s="290"/>
      <c r="KBW878" s="290"/>
      <c r="KBX878" s="290"/>
      <c r="KBY878" s="290"/>
      <c r="KBZ878" s="290"/>
      <c r="KCA878" s="290"/>
      <c r="KCB878" s="290"/>
      <c r="KCC878" s="290"/>
      <c r="KCD878" s="290"/>
      <c r="KCE878" s="290"/>
      <c r="KCF878" s="290"/>
      <c r="KCG878" s="290"/>
      <c r="KCH878" s="290"/>
      <c r="KCI878" s="290"/>
      <c r="KCJ878" s="290"/>
      <c r="KCK878" s="290"/>
      <c r="KCL878" s="290"/>
      <c r="KCM878" s="290"/>
      <c r="KCN878" s="290"/>
      <c r="KCO878" s="290"/>
      <c r="KCP878" s="290"/>
      <c r="KCQ878" s="290"/>
      <c r="KCR878" s="290"/>
      <c r="KCS878" s="290"/>
      <c r="KCT878" s="290"/>
      <c r="KCU878" s="290"/>
      <c r="KCV878" s="290"/>
      <c r="KCW878" s="290"/>
      <c r="KCX878" s="290"/>
      <c r="KCY878" s="290"/>
      <c r="KCZ878" s="290"/>
      <c r="KDA878" s="290"/>
      <c r="KDB878" s="290"/>
      <c r="KDC878" s="290"/>
      <c r="KDD878" s="290"/>
      <c r="KDE878" s="290"/>
      <c r="KDF878" s="290"/>
      <c r="KDG878" s="290"/>
      <c r="KDH878" s="290"/>
      <c r="KDI878" s="290"/>
      <c r="KDJ878" s="290"/>
      <c r="KDK878" s="290"/>
      <c r="KDL878" s="290"/>
      <c r="KDM878" s="290"/>
      <c r="KDN878" s="290"/>
      <c r="KDO878" s="290"/>
      <c r="KDP878" s="290"/>
      <c r="KDQ878" s="290"/>
      <c r="KDR878" s="290"/>
      <c r="KDS878" s="290"/>
      <c r="KDT878" s="290"/>
      <c r="KDU878" s="290"/>
      <c r="KDV878" s="290"/>
      <c r="KDW878" s="290"/>
      <c r="KDX878" s="290"/>
      <c r="KDY878" s="290"/>
      <c r="KDZ878" s="290"/>
      <c r="KEA878" s="290"/>
      <c r="KEB878" s="290"/>
      <c r="KEC878" s="290"/>
      <c r="KED878" s="290"/>
      <c r="KEE878" s="290"/>
      <c r="KEF878" s="290"/>
      <c r="KEG878" s="290"/>
      <c r="KEH878" s="290"/>
      <c r="KEI878" s="290"/>
      <c r="KEJ878" s="290"/>
      <c r="KEK878" s="290"/>
      <c r="KEL878" s="290"/>
      <c r="KEM878" s="290"/>
      <c r="KEN878" s="290"/>
      <c r="KEO878" s="290"/>
      <c r="KEP878" s="290"/>
      <c r="KEQ878" s="290"/>
      <c r="KER878" s="290"/>
      <c r="KES878" s="290"/>
      <c r="KET878" s="290"/>
      <c r="KEU878" s="290"/>
      <c r="KEV878" s="290"/>
      <c r="KEW878" s="290"/>
      <c r="KEX878" s="290"/>
      <c r="KEY878" s="290"/>
      <c r="KEZ878" s="290"/>
      <c r="KFA878" s="290"/>
      <c r="KFB878" s="290"/>
      <c r="KFC878" s="290"/>
      <c r="KFD878" s="290"/>
      <c r="KFE878" s="290"/>
      <c r="KFF878" s="290"/>
      <c r="KFG878" s="290"/>
      <c r="KFH878" s="290"/>
      <c r="KFI878" s="290"/>
      <c r="KFJ878" s="290"/>
      <c r="KFK878" s="290"/>
      <c r="KFL878" s="290"/>
      <c r="KFM878" s="290"/>
      <c r="KFN878" s="290"/>
      <c r="KFO878" s="290"/>
      <c r="KFP878" s="290"/>
      <c r="KFQ878" s="290"/>
      <c r="KFR878" s="290"/>
      <c r="KFS878" s="290"/>
      <c r="KFT878" s="290"/>
      <c r="KFU878" s="290"/>
      <c r="KFV878" s="290"/>
      <c r="KFW878" s="290"/>
      <c r="KFX878" s="290"/>
      <c r="KFY878" s="290"/>
      <c r="KFZ878" s="290"/>
      <c r="KGA878" s="290"/>
      <c r="KGB878" s="290"/>
      <c r="KGC878" s="290"/>
      <c r="KGD878" s="290"/>
      <c r="KGE878" s="290"/>
      <c r="KGF878" s="290"/>
      <c r="KGG878" s="290"/>
      <c r="KGH878" s="290"/>
      <c r="KGI878" s="290"/>
      <c r="KGJ878" s="290"/>
      <c r="KGK878" s="290"/>
      <c r="KGL878" s="290"/>
      <c r="KGM878" s="290"/>
      <c r="KGN878" s="290"/>
      <c r="KGO878" s="290"/>
      <c r="KGP878" s="290"/>
      <c r="KGQ878" s="290"/>
      <c r="KGR878" s="290"/>
      <c r="KGS878" s="290"/>
      <c r="KGT878" s="290"/>
      <c r="KGU878" s="290"/>
      <c r="KGV878" s="290"/>
      <c r="KGW878" s="290"/>
      <c r="KGX878" s="290"/>
      <c r="KGY878" s="290"/>
      <c r="KGZ878" s="290"/>
      <c r="KHA878" s="290"/>
      <c r="KHB878" s="290"/>
      <c r="KHC878" s="290"/>
      <c r="KHD878" s="290"/>
      <c r="KHE878" s="290"/>
      <c r="KHF878" s="290"/>
      <c r="KHG878" s="290"/>
      <c r="KHH878" s="290"/>
      <c r="KHI878" s="290"/>
      <c r="KHJ878" s="290"/>
      <c r="KHK878" s="290"/>
      <c r="KHL878" s="290"/>
      <c r="KHM878" s="290"/>
      <c r="KHN878" s="290"/>
      <c r="KHO878" s="290"/>
      <c r="KHP878" s="290"/>
      <c r="KHQ878" s="290"/>
      <c r="KHR878" s="290"/>
      <c r="KHS878" s="290"/>
      <c r="KHT878" s="290"/>
      <c r="KHU878" s="290"/>
      <c r="KHV878" s="290"/>
      <c r="KHW878" s="290"/>
      <c r="KHX878" s="290"/>
      <c r="KHY878" s="290"/>
      <c r="KHZ878" s="290"/>
      <c r="KIA878" s="290"/>
      <c r="KIB878" s="290"/>
      <c r="KIC878" s="290"/>
      <c r="KID878" s="290"/>
      <c r="KIE878" s="290"/>
      <c r="KIF878" s="290"/>
      <c r="KIG878" s="290"/>
      <c r="KIH878" s="290"/>
      <c r="KII878" s="290"/>
      <c r="KIJ878" s="290"/>
      <c r="KIK878" s="290"/>
      <c r="KIL878" s="290"/>
      <c r="KIM878" s="290"/>
      <c r="KIN878" s="290"/>
      <c r="KIO878" s="290"/>
      <c r="KIP878" s="290"/>
      <c r="KIQ878" s="290"/>
      <c r="KIR878" s="290"/>
      <c r="KIS878" s="290"/>
      <c r="KIT878" s="290"/>
      <c r="KIU878" s="290"/>
      <c r="KIV878" s="290"/>
      <c r="KIW878" s="290"/>
      <c r="KIX878" s="290"/>
      <c r="KIY878" s="290"/>
      <c r="KIZ878" s="290"/>
      <c r="KJA878" s="290"/>
      <c r="KJB878" s="290"/>
      <c r="KJC878" s="290"/>
      <c r="KJD878" s="290"/>
      <c r="KJE878" s="290"/>
      <c r="KJF878" s="290"/>
      <c r="KJG878" s="290"/>
      <c r="KJH878" s="290"/>
      <c r="KJI878" s="290"/>
      <c r="KJJ878" s="290"/>
      <c r="KJK878" s="290"/>
      <c r="KJL878" s="290"/>
      <c r="KJM878" s="290"/>
      <c r="KJN878" s="290"/>
      <c r="KJO878" s="290"/>
      <c r="KJP878" s="290"/>
      <c r="KJQ878" s="290"/>
      <c r="KJR878" s="290"/>
      <c r="KJS878" s="290"/>
      <c r="KJT878" s="290"/>
      <c r="KJU878" s="290"/>
      <c r="KJV878" s="290"/>
      <c r="KJW878" s="290"/>
      <c r="KJX878" s="290"/>
      <c r="KJY878" s="290"/>
      <c r="KJZ878" s="290"/>
      <c r="KKA878" s="290"/>
      <c r="KKB878" s="290"/>
      <c r="KKC878" s="290"/>
      <c r="KKD878" s="290"/>
      <c r="KKE878" s="290"/>
      <c r="KKF878" s="290"/>
      <c r="KKG878" s="290"/>
      <c r="KKH878" s="290"/>
      <c r="KKI878" s="290"/>
      <c r="KKJ878" s="290"/>
      <c r="KKK878" s="290"/>
      <c r="KKL878" s="290"/>
      <c r="KKM878" s="290"/>
      <c r="KKN878" s="290"/>
      <c r="KKO878" s="290"/>
      <c r="KKP878" s="290"/>
      <c r="KKQ878" s="290"/>
      <c r="KKR878" s="290"/>
      <c r="KKS878" s="290"/>
      <c r="KKT878" s="290"/>
      <c r="KKU878" s="290"/>
      <c r="KKV878" s="290"/>
      <c r="KKW878" s="290"/>
      <c r="KKX878" s="290"/>
      <c r="KKY878" s="290"/>
      <c r="KKZ878" s="290"/>
      <c r="KLA878" s="290"/>
      <c r="KLB878" s="290"/>
      <c r="KLC878" s="290"/>
      <c r="KLD878" s="290"/>
      <c r="KLE878" s="290"/>
      <c r="KLF878" s="290"/>
      <c r="KLG878" s="290"/>
      <c r="KLH878" s="290"/>
      <c r="KLI878" s="290"/>
      <c r="KLJ878" s="290"/>
      <c r="KLK878" s="290"/>
      <c r="KLL878" s="290"/>
      <c r="KLM878" s="290"/>
      <c r="KLN878" s="290"/>
      <c r="KLO878" s="290"/>
      <c r="KLP878" s="290"/>
      <c r="KLQ878" s="290"/>
      <c r="KLR878" s="290"/>
      <c r="KLS878" s="290"/>
      <c r="KLT878" s="290"/>
      <c r="KLU878" s="290"/>
      <c r="KLV878" s="290"/>
      <c r="KLW878" s="290"/>
      <c r="KLX878" s="290"/>
      <c r="KLY878" s="290"/>
      <c r="KLZ878" s="290"/>
      <c r="KMA878" s="290"/>
      <c r="KMB878" s="290"/>
      <c r="KMC878" s="290"/>
      <c r="KMD878" s="290"/>
      <c r="KME878" s="290"/>
      <c r="KMF878" s="290"/>
      <c r="KMG878" s="290"/>
      <c r="KMH878" s="290"/>
      <c r="KMI878" s="290"/>
      <c r="KMJ878" s="290"/>
      <c r="KMK878" s="290"/>
      <c r="KML878" s="290"/>
      <c r="KMM878" s="290"/>
      <c r="KMN878" s="290"/>
      <c r="KMO878" s="290"/>
      <c r="KMP878" s="290"/>
      <c r="KMQ878" s="290"/>
      <c r="KMR878" s="290"/>
      <c r="KMS878" s="290"/>
      <c r="KMT878" s="290"/>
      <c r="KMU878" s="290"/>
      <c r="KMV878" s="290"/>
      <c r="KMW878" s="290"/>
      <c r="KMX878" s="290"/>
      <c r="KMY878" s="290"/>
      <c r="KMZ878" s="290"/>
      <c r="KNA878" s="290"/>
      <c r="KNB878" s="290"/>
      <c r="KNC878" s="290"/>
      <c r="KND878" s="290"/>
      <c r="KNE878" s="290"/>
      <c r="KNF878" s="290"/>
      <c r="KNG878" s="290"/>
      <c r="KNH878" s="290"/>
      <c r="KNI878" s="290"/>
      <c r="KNJ878" s="290"/>
      <c r="KNK878" s="290"/>
      <c r="KNL878" s="290"/>
      <c r="KNM878" s="290"/>
      <c r="KNN878" s="290"/>
      <c r="KNO878" s="290"/>
      <c r="KNP878" s="290"/>
      <c r="KNQ878" s="290"/>
      <c r="KNR878" s="290"/>
      <c r="KNS878" s="290"/>
      <c r="KNT878" s="290"/>
      <c r="KNU878" s="290"/>
      <c r="KNV878" s="290"/>
      <c r="KNW878" s="290"/>
      <c r="KNX878" s="290"/>
      <c r="KNY878" s="290"/>
      <c r="KNZ878" s="290"/>
      <c r="KOA878" s="290"/>
      <c r="KOB878" s="290"/>
      <c r="KOC878" s="290"/>
      <c r="KOD878" s="290"/>
      <c r="KOE878" s="290"/>
      <c r="KOF878" s="290"/>
      <c r="KOG878" s="290"/>
      <c r="KOH878" s="290"/>
      <c r="KOI878" s="290"/>
      <c r="KOJ878" s="290"/>
      <c r="KOK878" s="290"/>
      <c r="KOL878" s="290"/>
      <c r="KOM878" s="290"/>
      <c r="KON878" s="290"/>
      <c r="KOO878" s="290"/>
      <c r="KOP878" s="290"/>
      <c r="KOQ878" s="290"/>
      <c r="KOR878" s="290"/>
      <c r="KOS878" s="290"/>
      <c r="KOT878" s="290"/>
      <c r="KOU878" s="290"/>
      <c r="KOV878" s="290"/>
      <c r="KOW878" s="290"/>
      <c r="KOX878" s="290"/>
      <c r="KOY878" s="290"/>
      <c r="KOZ878" s="290"/>
      <c r="KPA878" s="290"/>
      <c r="KPB878" s="290"/>
      <c r="KPC878" s="290"/>
      <c r="KPD878" s="290"/>
      <c r="KPE878" s="290"/>
      <c r="KPF878" s="290"/>
      <c r="KPG878" s="290"/>
      <c r="KPH878" s="290"/>
      <c r="KPI878" s="290"/>
      <c r="KPJ878" s="290"/>
      <c r="KPK878" s="290"/>
      <c r="KPL878" s="290"/>
      <c r="KPM878" s="290"/>
      <c r="KPN878" s="290"/>
      <c r="KPO878" s="290"/>
      <c r="KPP878" s="290"/>
      <c r="KPQ878" s="290"/>
      <c r="KPR878" s="290"/>
      <c r="KPS878" s="290"/>
      <c r="KPT878" s="290"/>
      <c r="KPU878" s="290"/>
      <c r="KPV878" s="290"/>
      <c r="KPW878" s="290"/>
      <c r="KPX878" s="290"/>
      <c r="KPY878" s="290"/>
      <c r="KPZ878" s="290"/>
      <c r="KQA878" s="290"/>
      <c r="KQB878" s="290"/>
      <c r="KQC878" s="290"/>
      <c r="KQD878" s="290"/>
      <c r="KQE878" s="290"/>
      <c r="KQF878" s="290"/>
      <c r="KQG878" s="290"/>
      <c r="KQH878" s="290"/>
      <c r="KQI878" s="290"/>
      <c r="KQJ878" s="290"/>
      <c r="KQK878" s="290"/>
      <c r="KQL878" s="290"/>
      <c r="KQM878" s="290"/>
      <c r="KQN878" s="290"/>
      <c r="KQO878" s="290"/>
      <c r="KQP878" s="290"/>
      <c r="KQQ878" s="290"/>
      <c r="KQR878" s="290"/>
      <c r="KQS878" s="290"/>
      <c r="KQT878" s="290"/>
      <c r="KQU878" s="290"/>
      <c r="KQV878" s="290"/>
      <c r="KQW878" s="290"/>
      <c r="KQX878" s="290"/>
      <c r="KQY878" s="290"/>
      <c r="KQZ878" s="290"/>
      <c r="KRA878" s="290"/>
      <c r="KRB878" s="290"/>
      <c r="KRC878" s="290"/>
      <c r="KRD878" s="290"/>
      <c r="KRE878" s="290"/>
      <c r="KRF878" s="290"/>
      <c r="KRG878" s="290"/>
      <c r="KRH878" s="290"/>
      <c r="KRI878" s="290"/>
      <c r="KRJ878" s="290"/>
      <c r="KRK878" s="290"/>
      <c r="KRL878" s="290"/>
      <c r="KRM878" s="290"/>
      <c r="KRN878" s="290"/>
      <c r="KRO878" s="290"/>
      <c r="KRP878" s="290"/>
      <c r="KRQ878" s="290"/>
      <c r="KRR878" s="290"/>
      <c r="KRS878" s="290"/>
      <c r="KRT878" s="290"/>
      <c r="KRU878" s="290"/>
      <c r="KRV878" s="290"/>
      <c r="KRW878" s="290"/>
      <c r="KRX878" s="290"/>
      <c r="KRY878" s="290"/>
      <c r="KRZ878" s="290"/>
      <c r="KSA878" s="290"/>
      <c r="KSB878" s="290"/>
      <c r="KSC878" s="290"/>
      <c r="KSD878" s="290"/>
      <c r="KSE878" s="290"/>
      <c r="KSF878" s="290"/>
      <c r="KSG878" s="290"/>
      <c r="KSH878" s="290"/>
      <c r="KSI878" s="290"/>
      <c r="KSJ878" s="290"/>
      <c r="KSK878" s="290"/>
      <c r="KSL878" s="290"/>
      <c r="KSM878" s="290"/>
      <c r="KSN878" s="290"/>
      <c r="KSO878" s="290"/>
      <c r="KSP878" s="290"/>
      <c r="KSQ878" s="290"/>
      <c r="KSR878" s="290"/>
      <c r="KSS878" s="290"/>
      <c r="KST878" s="290"/>
      <c r="KSU878" s="290"/>
      <c r="KSV878" s="290"/>
      <c r="KSW878" s="290"/>
      <c r="KSX878" s="290"/>
      <c r="KSY878" s="290"/>
      <c r="KSZ878" s="290"/>
      <c r="KTA878" s="290"/>
      <c r="KTB878" s="290"/>
      <c r="KTC878" s="290"/>
      <c r="KTD878" s="290"/>
      <c r="KTE878" s="290"/>
      <c r="KTF878" s="290"/>
      <c r="KTG878" s="290"/>
      <c r="KTH878" s="290"/>
      <c r="KTI878" s="290"/>
      <c r="KTJ878" s="290"/>
      <c r="KTK878" s="290"/>
      <c r="KTL878" s="290"/>
      <c r="KTM878" s="290"/>
      <c r="KTN878" s="290"/>
      <c r="KTO878" s="290"/>
      <c r="KTP878" s="290"/>
      <c r="KTQ878" s="290"/>
      <c r="KTR878" s="290"/>
      <c r="KTS878" s="290"/>
      <c r="KTT878" s="290"/>
      <c r="KTU878" s="290"/>
      <c r="KTV878" s="290"/>
      <c r="KTW878" s="290"/>
      <c r="KTX878" s="290"/>
      <c r="KTY878" s="290"/>
      <c r="KTZ878" s="290"/>
      <c r="KUA878" s="290"/>
      <c r="KUB878" s="290"/>
      <c r="KUC878" s="290"/>
      <c r="KUD878" s="290"/>
      <c r="KUE878" s="290"/>
      <c r="KUF878" s="290"/>
      <c r="KUG878" s="290"/>
      <c r="KUH878" s="290"/>
      <c r="KUI878" s="290"/>
      <c r="KUJ878" s="290"/>
      <c r="KUK878" s="290"/>
      <c r="KUL878" s="290"/>
      <c r="KUM878" s="290"/>
      <c r="KUN878" s="290"/>
      <c r="KUO878" s="290"/>
      <c r="KUP878" s="290"/>
      <c r="KUQ878" s="290"/>
      <c r="KUR878" s="290"/>
      <c r="KUS878" s="290"/>
      <c r="KUT878" s="290"/>
      <c r="KUU878" s="290"/>
      <c r="KUV878" s="290"/>
      <c r="KUW878" s="290"/>
      <c r="KUX878" s="290"/>
      <c r="KUY878" s="290"/>
      <c r="KUZ878" s="290"/>
      <c r="KVA878" s="290"/>
      <c r="KVB878" s="290"/>
      <c r="KVC878" s="290"/>
      <c r="KVD878" s="290"/>
      <c r="KVE878" s="290"/>
      <c r="KVF878" s="290"/>
      <c r="KVG878" s="290"/>
      <c r="KVH878" s="290"/>
      <c r="KVI878" s="290"/>
      <c r="KVJ878" s="290"/>
      <c r="KVK878" s="290"/>
      <c r="KVL878" s="290"/>
      <c r="KVM878" s="290"/>
      <c r="KVN878" s="290"/>
      <c r="KVO878" s="290"/>
      <c r="KVP878" s="290"/>
      <c r="KVQ878" s="290"/>
      <c r="KVR878" s="290"/>
      <c r="KVS878" s="290"/>
      <c r="KVT878" s="290"/>
      <c r="KVU878" s="290"/>
      <c r="KVV878" s="290"/>
      <c r="KVW878" s="290"/>
      <c r="KVX878" s="290"/>
      <c r="KVY878" s="290"/>
      <c r="KVZ878" s="290"/>
      <c r="KWA878" s="290"/>
      <c r="KWB878" s="290"/>
      <c r="KWC878" s="290"/>
      <c r="KWD878" s="290"/>
      <c r="KWE878" s="290"/>
      <c r="KWF878" s="290"/>
      <c r="KWG878" s="290"/>
      <c r="KWH878" s="290"/>
      <c r="KWI878" s="290"/>
      <c r="KWJ878" s="290"/>
      <c r="KWK878" s="290"/>
      <c r="KWL878" s="290"/>
      <c r="KWM878" s="290"/>
      <c r="KWN878" s="290"/>
      <c r="KWO878" s="290"/>
      <c r="KWP878" s="290"/>
      <c r="KWQ878" s="290"/>
      <c r="KWR878" s="290"/>
      <c r="KWS878" s="290"/>
      <c r="KWT878" s="290"/>
      <c r="KWU878" s="290"/>
      <c r="KWV878" s="290"/>
      <c r="KWW878" s="290"/>
      <c r="KWX878" s="290"/>
      <c r="KWY878" s="290"/>
      <c r="KWZ878" s="290"/>
      <c r="KXA878" s="290"/>
      <c r="KXB878" s="290"/>
      <c r="KXC878" s="290"/>
      <c r="KXD878" s="290"/>
      <c r="KXE878" s="290"/>
      <c r="KXF878" s="290"/>
      <c r="KXG878" s="290"/>
      <c r="KXH878" s="290"/>
      <c r="KXI878" s="290"/>
      <c r="KXJ878" s="290"/>
      <c r="KXK878" s="290"/>
      <c r="KXL878" s="290"/>
      <c r="KXM878" s="290"/>
      <c r="KXN878" s="290"/>
      <c r="KXO878" s="290"/>
      <c r="KXP878" s="290"/>
      <c r="KXQ878" s="290"/>
      <c r="KXR878" s="290"/>
      <c r="KXS878" s="290"/>
      <c r="KXT878" s="290"/>
      <c r="KXU878" s="290"/>
      <c r="KXV878" s="290"/>
      <c r="KXW878" s="290"/>
      <c r="KXX878" s="290"/>
      <c r="KXY878" s="290"/>
      <c r="KXZ878" s="290"/>
      <c r="KYA878" s="290"/>
      <c r="KYB878" s="290"/>
      <c r="KYC878" s="290"/>
      <c r="KYD878" s="290"/>
      <c r="KYE878" s="290"/>
      <c r="KYF878" s="290"/>
      <c r="KYG878" s="290"/>
      <c r="KYH878" s="290"/>
      <c r="KYI878" s="290"/>
      <c r="KYJ878" s="290"/>
      <c r="KYK878" s="290"/>
      <c r="KYL878" s="290"/>
      <c r="KYM878" s="290"/>
      <c r="KYN878" s="290"/>
      <c r="KYO878" s="290"/>
      <c r="KYP878" s="290"/>
      <c r="KYQ878" s="290"/>
      <c r="KYR878" s="290"/>
      <c r="KYS878" s="290"/>
      <c r="KYT878" s="290"/>
      <c r="KYU878" s="290"/>
      <c r="KYV878" s="290"/>
      <c r="KYW878" s="290"/>
      <c r="KYX878" s="290"/>
      <c r="KYY878" s="290"/>
      <c r="KYZ878" s="290"/>
      <c r="KZA878" s="290"/>
      <c r="KZB878" s="290"/>
      <c r="KZC878" s="290"/>
      <c r="KZD878" s="290"/>
      <c r="KZE878" s="290"/>
      <c r="KZF878" s="290"/>
      <c r="KZG878" s="290"/>
      <c r="KZH878" s="290"/>
      <c r="KZI878" s="290"/>
      <c r="KZJ878" s="290"/>
      <c r="KZK878" s="290"/>
      <c r="KZL878" s="290"/>
      <c r="KZM878" s="290"/>
      <c r="KZN878" s="290"/>
      <c r="KZO878" s="290"/>
      <c r="KZP878" s="290"/>
      <c r="KZQ878" s="290"/>
      <c r="KZR878" s="290"/>
      <c r="KZS878" s="290"/>
      <c r="KZT878" s="290"/>
      <c r="KZU878" s="290"/>
      <c r="KZV878" s="290"/>
      <c r="KZW878" s="290"/>
      <c r="KZX878" s="290"/>
      <c r="KZY878" s="290"/>
      <c r="KZZ878" s="290"/>
      <c r="LAA878" s="290"/>
      <c r="LAB878" s="290"/>
      <c r="LAC878" s="290"/>
      <c r="LAD878" s="290"/>
      <c r="LAE878" s="290"/>
      <c r="LAF878" s="290"/>
      <c r="LAG878" s="290"/>
      <c r="LAH878" s="290"/>
      <c r="LAI878" s="290"/>
      <c r="LAJ878" s="290"/>
      <c r="LAK878" s="290"/>
      <c r="LAL878" s="290"/>
      <c r="LAM878" s="290"/>
      <c r="LAN878" s="290"/>
      <c r="LAO878" s="290"/>
      <c r="LAP878" s="290"/>
      <c r="LAQ878" s="290"/>
      <c r="LAR878" s="290"/>
      <c r="LAS878" s="290"/>
      <c r="LAT878" s="290"/>
      <c r="LAU878" s="290"/>
      <c r="LAV878" s="290"/>
      <c r="LAW878" s="290"/>
      <c r="LAX878" s="290"/>
      <c r="LAY878" s="290"/>
      <c r="LAZ878" s="290"/>
      <c r="LBA878" s="290"/>
      <c r="LBB878" s="290"/>
      <c r="LBC878" s="290"/>
      <c r="LBD878" s="290"/>
      <c r="LBE878" s="290"/>
      <c r="LBF878" s="290"/>
      <c r="LBG878" s="290"/>
      <c r="LBH878" s="290"/>
      <c r="LBI878" s="290"/>
      <c r="LBJ878" s="290"/>
      <c r="LBK878" s="290"/>
      <c r="LBL878" s="290"/>
      <c r="LBM878" s="290"/>
      <c r="LBN878" s="290"/>
      <c r="LBO878" s="290"/>
      <c r="LBP878" s="290"/>
      <c r="LBQ878" s="290"/>
      <c r="LBR878" s="290"/>
      <c r="LBS878" s="290"/>
      <c r="LBT878" s="290"/>
      <c r="LBU878" s="290"/>
      <c r="LBV878" s="290"/>
      <c r="LBW878" s="290"/>
      <c r="LBX878" s="290"/>
      <c r="LBY878" s="290"/>
      <c r="LBZ878" s="290"/>
      <c r="LCA878" s="290"/>
      <c r="LCB878" s="290"/>
      <c r="LCC878" s="290"/>
      <c r="LCD878" s="290"/>
      <c r="LCE878" s="290"/>
      <c r="LCF878" s="290"/>
      <c r="LCG878" s="290"/>
      <c r="LCH878" s="290"/>
      <c r="LCI878" s="290"/>
      <c r="LCJ878" s="290"/>
      <c r="LCK878" s="290"/>
      <c r="LCL878" s="290"/>
      <c r="LCM878" s="290"/>
      <c r="LCN878" s="290"/>
      <c r="LCO878" s="290"/>
      <c r="LCP878" s="290"/>
      <c r="LCQ878" s="290"/>
      <c r="LCR878" s="290"/>
      <c r="LCS878" s="290"/>
      <c r="LCT878" s="290"/>
      <c r="LCU878" s="290"/>
      <c r="LCV878" s="290"/>
      <c r="LCW878" s="290"/>
      <c r="LCX878" s="290"/>
      <c r="LCY878" s="290"/>
      <c r="LCZ878" s="290"/>
      <c r="LDA878" s="290"/>
      <c r="LDB878" s="290"/>
      <c r="LDC878" s="290"/>
      <c r="LDD878" s="290"/>
      <c r="LDE878" s="290"/>
      <c r="LDF878" s="290"/>
      <c r="LDG878" s="290"/>
      <c r="LDH878" s="290"/>
      <c r="LDI878" s="290"/>
      <c r="LDJ878" s="290"/>
      <c r="LDK878" s="290"/>
      <c r="LDL878" s="290"/>
      <c r="LDM878" s="290"/>
      <c r="LDN878" s="290"/>
      <c r="LDO878" s="290"/>
      <c r="LDP878" s="290"/>
      <c r="LDQ878" s="290"/>
      <c r="LDR878" s="290"/>
      <c r="LDS878" s="290"/>
      <c r="LDT878" s="290"/>
      <c r="LDU878" s="290"/>
      <c r="LDV878" s="290"/>
      <c r="LDW878" s="290"/>
      <c r="LDX878" s="290"/>
      <c r="LDY878" s="290"/>
      <c r="LDZ878" s="290"/>
      <c r="LEA878" s="290"/>
      <c r="LEB878" s="290"/>
      <c r="LEC878" s="290"/>
      <c r="LED878" s="290"/>
      <c r="LEE878" s="290"/>
      <c r="LEF878" s="290"/>
      <c r="LEG878" s="290"/>
      <c r="LEH878" s="290"/>
      <c r="LEI878" s="290"/>
      <c r="LEJ878" s="290"/>
      <c r="LEK878" s="290"/>
      <c r="LEL878" s="290"/>
      <c r="LEM878" s="290"/>
      <c r="LEN878" s="290"/>
      <c r="LEO878" s="290"/>
      <c r="LEP878" s="290"/>
      <c r="LEQ878" s="290"/>
      <c r="LER878" s="290"/>
      <c r="LES878" s="290"/>
      <c r="LET878" s="290"/>
      <c r="LEU878" s="290"/>
      <c r="LEV878" s="290"/>
      <c r="LEW878" s="290"/>
      <c r="LEX878" s="290"/>
      <c r="LEY878" s="290"/>
      <c r="LEZ878" s="290"/>
      <c r="LFA878" s="290"/>
      <c r="LFB878" s="290"/>
      <c r="LFC878" s="290"/>
      <c r="LFD878" s="290"/>
      <c r="LFE878" s="290"/>
      <c r="LFF878" s="290"/>
      <c r="LFG878" s="290"/>
      <c r="LFH878" s="290"/>
      <c r="LFI878" s="290"/>
      <c r="LFJ878" s="290"/>
      <c r="LFK878" s="290"/>
      <c r="LFL878" s="290"/>
      <c r="LFM878" s="290"/>
      <c r="LFN878" s="290"/>
      <c r="LFO878" s="290"/>
      <c r="LFP878" s="290"/>
      <c r="LFQ878" s="290"/>
      <c r="LFR878" s="290"/>
      <c r="LFS878" s="290"/>
      <c r="LFT878" s="290"/>
      <c r="LFU878" s="290"/>
      <c r="LFV878" s="290"/>
      <c r="LFW878" s="290"/>
      <c r="LFX878" s="290"/>
      <c r="LFY878" s="290"/>
      <c r="LFZ878" s="290"/>
      <c r="LGA878" s="290"/>
      <c r="LGB878" s="290"/>
      <c r="LGC878" s="290"/>
      <c r="LGD878" s="290"/>
      <c r="LGE878" s="290"/>
      <c r="LGF878" s="290"/>
      <c r="LGG878" s="290"/>
      <c r="LGH878" s="290"/>
      <c r="LGI878" s="290"/>
      <c r="LGJ878" s="290"/>
      <c r="LGK878" s="290"/>
      <c r="LGL878" s="290"/>
      <c r="LGM878" s="290"/>
      <c r="LGN878" s="290"/>
      <c r="LGO878" s="290"/>
      <c r="LGP878" s="290"/>
      <c r="LGQ878" s="290"/>
      <c r="LGR878" s="290"/>
      <c r="LGS878" s="290"/>
      <c r="LGT878" s="290"/>
      <c r="LGU878" s="290"/>
      <c r="LGV878" s="290"/>
      <c r="LGW878" s="290"/>
      <c r="LGX878" s="290"/>
      <c r="LGY878" s="290"/>
      <c r="LGZ878" s="290"/>
      <c r="LHA878" s="290"/>
      <c r="LHB878" s="290"/>
      <c r="LHC878" s="290"/>
      <c r="LHD878" s="290"/>
      <c r="LHE878" s="290"/>
      <c r="LHF878" s="290"/>
      <c r="LHG878" s="290"/>
      <c r="LHH878" s="290"/>
      <c r="LHI878" s="290"/>
      <c r="LHJ878" s="290"/>
      <c r="LHK878" s="290"/>
      <c r="LHL878" s="290"/>
      <c r="LHM878" s="290"/>
      <c r="LHN878" s="290"/>
      <c r="LHO878" s="290"/>
      <c r="LHP878" s="290"/>
      <c r="LHQ878" s="290"/>
      <c r="LHR878" s="290"/>
      <c r="LHS878" s="290"/>
      <c r="LHT878" s="290"/>
      <c r="LHU878" s="290"/>
      <c r="LHV878" s="290"/>
      <c r="LHW878" s="290"/>
      <c r="LHX878" s="290"/>
      <c r="LHY878" s="290"/>
      <c r="LHZ878" s="290"/>
      <c r="LIA878" s="290"/>
      <c r="LIB878" s="290"/>
      <c r="LIC878" s="290"/>
      <c r="LID878" s="290"/>
      <c r="LIE878" s="290"/>
      <c r="LIF878" s="290"/>
      <c r="LIG878" s="290"/>
      <c r="LIH878" s="290"/>
      <c r="LII878" s="290"/>
      <c r="LIJ878" s="290"/>
      <c r="LIK878" s="290"/>
      <c r="LIL878" s="290"/>
      <c r="LIM878" s="290"/>
      <c r="LIN878" s="290"/>
      <c r="LIO878" s="290"/>
      <c r="LIP878" s="290"/>
      <c r="LIQ878" s="290"/>
      <c r="LIR878" s="290"/>
      <c r="LIS878" s="290"/>
      <c r="LIT878" s="290"/>
      <c r="LIU878" s="290"/>
      <c r="LIV878" s="290"/>
      <c r="LIW878" s="290"/>
      <c r="LIX878" s="290"/>
      <c r="LIY878" s="290"/>
      <c r="LIZ878" s="290"/>
      <c r="LJA878" s="290"/>
      <c r="LJB878" s="290"/>
      <c r="LJC878" s="290"/>
      <c r="LJD878" s="290"/>
      <c r="LJE878" s="290"/>
      <c r="LJF878" s="290"/>
      <c r="LJG878" s="290"/>
      <c r="LJH878" s="290"/>
      <c r="LJI878" s="290"/>
      <c r="LJJ878" s="290"/>
      <c r="LJK878" s="290"/>
      <c r="LJL878" s="290"/>
      <c r="LJM878" s="290"/>
      <c r="LJN878" s="290"/>
      <c r="LJO878" s="290"/>
      <c r="LJP878" s="290"/>
      <c r="LJQ878" s="290"/>
      <c r="LJR878" s="290"/>
      <c r="LJS878" s="290"/>
      <c r="LJT878" s="290"/>
      <c r="LJU878" s="290"/>
      <c r="LJV878" s="290"/>
      <c r="LJW878" s="290"/>
      <c r="LJX878" s="290"/>
      <c r="LJY878" s="290"/>
      <c r="LJZ878" s="290"/>
      <c r="LKA878" s="290"/>
      <c r="LKB878" s="290"/>
      <c r="LKC878" s="290"/>
      <c r="LKD878" s="290"/>
      <c r="LKE878" s="290"/>
      <c r="LKF878" s="290"/>
      <c r="LKG878" s="290"/>
      <c r="LKH878" s="290"/>
      <c r="LKI878" s="290"/>
      <c r="LKJ878" s="290"/>
      <c r="LKK878" s="290"/>
      <c r="LKL878" s="290"/>
      <c r="LKM878" s="290"/>
      <c r="LKN878" s="290"/>
      <c r="LKO878" s="290"/>
      <c r="LKP878" s="290"/>
      <c r="LKQ878" s="290"/>
      <c r="LKR878" s="290"/>
      <c r="LKS878" s="290"/>
      <c r="LKT878" s="290"/>
      <c r="LKU878" s="290"/>
      <c r="LKV878" s="290"/>
      <c r="LKW878" s="290"/>
      <c r="LKX878" s="290"/>
      <c r="LKY878" s="290"/>
      <c r="LKZ878" s="290"/>
      <c r="LLA878" s="290"/>
      <c r="LLB878" s="290"/>
      <c r="LLC878" s="290"/>
      <c r="LLD878" s="290"/>
      <c r="LLE878" s="290"/>
      <c r="LLF878" s="290"/>
      <c r="LLG878" s="290"/>
      <c r="LLH878" s="290"/>
      <c r="LLI878" s="290"/>
      <c r="LLJ878" s="290"/>
      <c r="LLK878" s="290"/>
      <c r="LLL878" s="290"/>
      <c r="LLM878" s="290"/>
      <c r="LLN878" s="290"/>
      <c r="LLO878" s="290"/>
      <c r="LLP878" s="290"/>
      <c r="LLQ878" s="290"/>
      <c r="LLR878" s="290"/>
      <c r="LLS878" s="290"/>
      <c r="LLT878" s="290"/>
      <c r="LLU878" s="290"/>
      <c r="LLV878" s="290"/>
      <c r="LLW878" s="290"/>
      <c r="LLX878" s="290"/>
      <c r="LLY878" s="290"/>
      <c r="LLZ878" s="290"/>
      <c r="LMA878" s="290"/>
      <c r="LMB878" s="290"/>
      <c r="LMC878" s="290"/>
      <c r="LMD878" s="290"/>
      <c r="LME878" s="290"/>
      <c r="LMF878" s="290"/>
      <c r="LMG878" s="290"/>
      <c r="LMH878" s="290"/>
      <c r="LMI878" s="290"/>
      <c r="LMJ878" s="290"/>
      <c r="LMK878" s="290"/>
      <c r="LML878" s="290"/>
      <c r="LMM878" s="290"/>
      <c r="LMN878" s="290"/>
      <c r="LMO878" s="290"/>
      <c r="LMP878" s="290"/>
      <c r="LMQ878" s="290"/>
      <c r="LMR878" s="290"/>
      <c r="LMS878" s="290"/>
      <c r="LMT878" s="290"/>
      <c r="LMU878" s="290"/>
      <c r="LMV878" s="290"/>
      <c r="LMW878" s="290"/>
      <c r="LMX878" s="290"/>
      <c r="LMY878" s="290"/>
      <c r="LMZ878" s="290"/>
      <c r="LNA878" s="290"/>
      <c r="LNB878" s="290"/>
      <c r="LNC878" s="290"/>
      <c r="LND878" s="290"/>
      <c r="LNE878" s="290"/>
      <c r="LNF878" s="290"/>
      <c r="LNG878" s="290"/>
      <c r="LNH878" s="290"/>
      <c r="LNI878" s="290"/>
      <c r="LNJ878" s="290"/>
      <c r="LNK878" s="290"/>
      <c r="LNL878" s="290"/>
      <c r="LNM878" s="290"/>
      <c r="LNN878" s="290"/>
      <c r="LNO878" s="290"/>
      <c r="LNP878" s="290"/>
      <c r="LNQ878" s="290"/>
      <c r="LNR878" s="290"/>
      <c r="LNS878" s="290"/>
      <c r="LNT878" s="290"/>
      <c r="LNU878" s="290"/>
      <c r="LNV878" s="290"/>
      <c r="LNW878" s="290"/>
      <c r="LNX878" s="290"/>
      <c r="LNY878" s="290"/>
      <c r="LNZ878" s="290"/>
      <c r="LOA878" s="290"/>
      <c r="LOB878" s="290"/>
      <c r="LOC878" s="290"/>
      <c r="LOD878" s="290"/>
      <c r="LOE878" s="290"/>
      <c r="LOF878" s="290"/>
      <c r="LOG878" s="290"/>
      <c r="LOH878" s="290"/>
      <c r="LOI878" s="290"/>
      <c r="LOJ878" s="290"/>
      <c r="LOK878" s="290"/>
      <c r="LOL878" s="290"/>
      <c r="LOM878" s="290"/>
      <c r="LON878" s="290"/>
      <c r="LOO878" s="290"/>
      <c r="LOP878" s="290"/>
      <c r="LOQ878" s="290"/>
      <c r="LOR878" s="290"/>
      <c r="LOS878" s="290"/>
      <c r="LOT878" s="290"/>
      <c r="LOU878" s="290"/>
      <c r="LOV878" s="290"/>
      <c r="LOW878" s="290"/>
      <c r="LOX878" s="290"/>
      <c r="LOY878" s="290"/>
      <c r="LOZ878" s="290"/>
      <c r="LPA878" s="290"/>
      <c r="LPB878" s="290"/>
      <c r="LPC878" s="290"/>
      <c r="LPD878" s="290"/>
      <c r="LPE878" s="290"/>
      <c r="LPF878" s="290"/>
      <c r="LPG878" s="290"/>
      <c r="LPH878" s="290"/>
      <c r="LPI878" s="290"/>
      <c r="LPJ878" s="290"/>
      <c r="LPK878" s="290"/>
      <c r="LPL878" s="290"/>
      <c r="LPM878" s="290"/>
      <c r="LPN878" s="290"/>
      <c r="LPO878" s="290"/>
      <c r="LPP878" s="290"/>
      <c r="LPQ878" s="290"/>
      <c r="LPR878" s="290"/>
      <c r="LPS878" s="290"/>
      <c r="LPT878" s="290"/>
      <c r="LPU878" s="290"/>
      <c r="LPV878" s="290"/>
      <c r="LPW878" s="290"/>
      <c r="LPX878" s="290"/>
      <c r="LPY878" s="290"/>
      <c r="LPZ878" s="290"/>
      <c r="LQA878" s="290"/>
      <c r="LQB878" s="290"/>
      <c r="LQC878" s="290"/>
      <c r="LQD878" s="290"/>
      <c r="LQE878" s="290"/>
      <c r="LQF878" s="290"/>
      <c r="LQG878" s="290"/>
      <c r="LQH878" s="290"/>
      <c r="LQI878" s="290"/>
      <c r="LQJ878" s="290"/>
      <c r="LQK878" s="290"/>
      <c r="LQL878" s="290"/>
      <c r="LQM878" s="290"/>
      <c r="LQN878" s="290"/>
      <c r="LQO878" s="290"/>
      <c r="LQP878" s="290"/>
      <c r="LQQ878" s="290"/>
      <c r="LQR878" s="290"/>
      <c r="LQS878" s="290"/>
      <c r="LQT878" s="290"/>
      <c r="LQU878" s="290"/>
      <c r="LQV878" s="290"/>
      <c r="LQW878" s="290"/>
      <c r="LQX878" s="290"/>
      <c r="LQY878" s="290"/>
      <c r="LQZ878" s="290"/>
      <c r="LRA878" s="290"/>
      <c r="LRB878" s="290"/>
      <c r="LRC878" s="290"/>
      <c r="LRD878" s="290"/>
      <c r="LRE878" s="290"/>
      <c r="LRF878" s="290"/>
      <c r="LRG878" s="290"/>
      <c r="LRH878" s="290"/>
      <c r="LRI878" s="290"/>
      <c r="LRJ878" s="290"/>
      <c r="LRK878" s="290"/>
      <c r="LRL878" s="290"/>
      <c r="LRM878" s="290"/>
      <c r="LRN878" s="290"/>
      <c r="LRO878" s="290"/>
      <c r="LRP878" s="290"/>
      <c r="LRQ878" s="290"/>
      <c r="LRR878" s="290"/>
      <c r="LRS878" s="290"/>
      <c r="LRT878" s="290"/>
      <c r="LRU878" s="290"/>
      <c r="LRV878" s="290"/>
      <c r="LRW878" s="290"/>
      <c r="LRX878" s="290"/>
      <c r="LRY878" s="290"/>
      <c r="LRZ878" s="290"/>
      <c r="LSA878" s="290"/>
      <c r="LSB878" s="290"/>
      <c r="LSC878" s="290"/>
      <c r="LSD878" s="290"/>
      <c r="LSE878" s="290"/>
      <c r="LSF878" s="290"/>
      <c r="LSG878" s="290"/>
      <c r="LSH878" s="290"/>
      <c r="LSI878" s="290"/>
      <c r="LSJ878" s="290"/>
      <c r="LSK878" s="290"/>
      <c r="LSL878" s="290"/>
      <c r="LSM878" s="290"/>
      <c r="LSN878" s="290"/>
      <c r="LSO878" s="290"/>
      <c r="LSP878" s="290"/>
      <c r="LSQ878" s="290"/>
      <c r="LSR878" s="290"/>
      <c r="LSS878" s="290"/>
      <c r="LST878" s="290"/>
      <c r="LSU878" s="290"/>
      <c r="LSV878" s="290"/>
      <c r="LSW878" s="290"/>
      <c r="LSX878" s="290"/>
      <c r="LSY878" s="290"/>
      <c r="LSZ878" s="290"/>
      <c r="LTA878" s="290"/>
      <c r="LTB878" s="290"/>
      <c r="LTC878" s="290"/>
      <c r="LTD878" s="290"/>
      <c r="LTE878" s="290"/>
      <c r="LTF878" s="290"/>
      <c r="LTG878" s="290"/>
      <c r="LTH878" s="290"/>
      <c r="LTI878" s="290"/>
      <c r="LTJ878" s="290"/>
      <c r="LTK878" s="290"/>
      <c r="LTL878" s="290"/>
      <c r="LTM878" s="290"/>
      <c r="LTN878" s="290"/>
      <c r="LTO878" s="290"/>
      <c r="LTP878" s="290"/>
      <c r="LTQ878" s="290"/>
      <c r="LTR878" s="290"/>
      <c r="LTS878" s="290"/>
      <c r="LTT878" s="290"/>
      <c r="LTU878" s="290"/>
      <c r="LTV878" s="290"/>
      <c r="LTW878" s="290"/>
      <c r="LTX878" s="290"/>
      <c r="LTY878" s="290"/>
      <c r="LTZ878" s="290"/>
      <c r="LUA878" s="290"/>
      <c r="LUB878" s="290"/>
      <c r="LUC878" s="290"/>
      <c r="LUD878" s="290"/>
      <c r="LUE878" s="290"/>
      <c r="LUF878" s="290"/>
      <c r="LUG878" s="290"/>
      <c r="LUH878" s="290"/>
      <c r="LUI878" s="290"/>
      <c r="LUJ878" s="290"/>
      <c r="LUK878" s="290"/>
      <c r="LUL878" s="290"/>
      <c r="LUM878" s="290"/>
      <c r="LUN878" s="290"/>
      <c r="LUO878" s="290"/>
      <c r="LUP878" s="290"/>
      <c r="LUQ878" s="290"/>
      <c r="LUR878" s="290"/>
      <c r="LUS878" s="290"/>
      <c r="LUT878" s="290"/>
      <c r="LUU878" s="290"/>
      <c r="LUV878" s="290"/>
      <c r="LUW878" s="290"/>
      <c r="LUX878" s="290"/>
      <c r="LUY878" s="290"/>
      <c r="LUZ878" s="290"/>
      <c r="LVA878" s="290"/>
      <c r="LVB878" s="290"/>
      <c r="LVC878" s="290"/>
      <c r="LVD878" s="290"/>
      <c r="LVE878" s="290"/>
      <c r="LVF878" s="290"/>
      <c r="LVG878" s="290"/>
      <c r="LVH878" s="290"/>
      <c r="LVI878" s="290"/>
      <c r="LVJ878" s="290"/>
      <c r="LVK878" s="290"/>
      <c r="LVL878" s="290"/>
      <c r="LVM878" s="290"/>
      <c r="LVN878" s="290"/>
      <c r="LVO878" s="290"/>
      <c r="LVP878" s="290"/>
      <c r="LVQ878" s="290"/>
      <c r="LVR878" s="290"/>
      <c r="LVS878" s="290"/>
      <c r="LVT878" s="290"/>
      <c r="LVU878" s="290"/>
      <c r="LVV878" s="290"/>
      <c r="LVW878" s="290"/>
      <c r="LVX878" s="290"/>
      <c r="LVY878" s="290"/>
      <c r="LVZ878" s="290"/>
      <c r="LWA878" s="290"/>
      <c r="LWB878" s="290"/>
      <c r="LWC878" s="290"/>
      <c r="LWD878" s="290"/>
      <c r="LWE878" s="290"/>
      <c r="LWF878" s="290"/>
      <c r="LWG878" s="290"/>
      <c r="LWH878" s="290"/>
      <c r="LWI878" s="290"/>
      <c r="LWJ878" s="290"/>
      <c r="LWK878" s="290"/>
      <c r="LWL878" s="290"/>
      <c r="LWM878" s="290"/>
      <c r="LWN878" s="290"/>
      <c r="LWO878" s="290"/>
      <c r="LWP878" s="290"/>
      <c r="LWQ878" s="290"/>
      <c r="LWR878" s="290"/>
      <c r="LWS878" s="290"/>
      <c r="LWT878" s="290"/>
      <c r="LWU878" s="290"/>
      <c r="LWV878" s="290"/>
      <c r="LWW878" s="290"/>
      <c r="LWX878" s="290"/>
      <c r="LWY878" s="290"/>
      <c r="LWZ878" s="290"/>
      <c r="LXA878" s="290"/>
      <c r="LXB878" s="290"/>
      <c r="LXC878" s="290"/>
      <c r="LXD878" s="290"/>
      <c r="LXE878" s="290"/>
      <c r="LXF878" s="290"/>
      <c r="LXG878" s="290"/>
      <c r="LXH878" s="290"/>
      <c r="LXI878" s="290"/>
      <c r="LXJ878" s="290"/>
      <c r="LXK878" s="290"/>
      <c r="LXL878" s="290"/>
      <c r="LXM878" s="290"/>
      <c r="LXN878" s="290"/>
      <c r="LXO878" s="290"/>
      <c r="LXP878" s="290"/>
      <c r="LXQ878" s="290"/>
      <c r="LXR878" s="290"/>
      <c r="LXS878" s="290"/>
      <c r="LXT878" s="290"/>
      <c r="LXU878" s="290"/>
      <c r="LXV878" s="290"/>
      <c r="LXW878" s="290"/>
      <c r="LXX878" s="290"/>
      <c r="LXY878" s="290"/>
      <c r="LXZ878" s="290"/>
      <c r="LYA878" s="290"/>
      <c r="LYB878" s="290"/>
      <c r="LYC878" s="290"/>
      <c r="LYD878" s="290"/>
      <c r="LYE878" s="290"/>
      <c r="LYF878" s="290"/>
      <c r="LYG878" s="290"/>
      <c r="LYH878" s="290"/>
      <c r="LYI878" s="290"/>
      <c r="LYJ878" s="290"/>
      <c r="LYK878" s="290"/>
      <c r="LYL878" s="290"/>
      <c r="LYM878" s="290"/>
      <c r="LYN878" s="290"/>
      <c r="LYO878" s="290"/>
      <c r="LYP878" s="290"/>
      <c r="LYQ878" s="290"/>
      <c r="LYR878" s="290"/>
      <c r="LYS878" s="290"/>
      <c r="LYT878" s="290"/>
      <c r="LYU878" s="290"/>
      <c r="LYV878" s="290"/>
      <c r="LYW878" s="290"/>
      <c r="LYX878" s="290"/>
      <c r="LYY878" s="290"/>
      <c r="LYZ878" s="290"/>
      <c r="LZA878" s="290"/>
      <c r="LZB878" s="290"/>
      <c r="LZC878" s="290"/>
      <c r="LZD878" s="290"/>
      <c r="LZE878" s="290"/>
      <c r="LZF878" s="290"/>
      <c r="LZG878" s="290"/>
      <c r="LZH878" s="290"/>
      <c r="LZI878" s="290"/>
      <c r="LZJ878" s="290"/>
      <c r="LZK878" s="290"/>
      <c r="LZL878" s="290"/>
      <c r="LZM878" s="290"/>
      <c r="LZN878" s="290"/>
      <c r="LZO878" s="290"/>
      <c r="LZP878" s="290"/>
      <c r="LZQ878" s="290"/>
      <c r="LZR878" s="290"/>
      <c r="LZS878" s="290"/>
      <c r="LZT878" s="290"/>
      <c r="LZU878" s="290"/>
      <c r="LZV878" s="290"/>
      <c r="LZW878" s="290"/>
      <c r="LZX878" s="290"/>
      <c r="LZY878" s="290"/>
      <c r="LZZ878" s="290"/>
      <c r="MAA878" s="290"/>
      <c r="MAB878" s="290"/>
      <c r="MAC878" s="290"/>
      <c r="MAD878" s="290"/>
      <c r="MAE878" s="290"/>
      <c r="MAF878" s="290"/>
      <c r="MAG878" s="290"/>
      <c r="MAH878" s="290"/>
      <c r="MAI878" s="290"/>
      <c r="MAJ878" s="290"/>
      <c r="MAK878" s="290"/>
      <c r="MAL878" s="290"/>
      <c r="MAM878" s="290"/>
      <c r="MAN878" s="290"/>
      <c r="MAO878" s="290"/>
      <c r="MAP878" s="290"/>
      <c r="MAQ878" s="290"/>
      <c r="MAR878" s="290"/>
      <c r="MAS878" s="290"/>
      <c r="MAT878" s="290"/>
      <c r="MAU878" s="290"/>
      <c r="MAV878" s="290"/>
      <c r="MAW878" s="290"/>
      <c r="MAX878" s="290"/>
      <c r="MAY878" s="290"/>
      <c r="MAZ878" s="290"/>
      <c r="MBA878" s="290"/>
      <c r="MBB878" s="290"/>
      <c r="MBC878" s="290"/>
      <c r="MBD878" s="290"/>
      <c r="MBE878" s="290"/>
      <c r="MBF878" s="290"/>
      <c r="MBG878" s="290"/>
      <c r="MBH878" s="290"/>
      <c r="MBI878" s="290"/>
      <c r="MBJ878" s="290"/>
      <c r="MBK878" s="290"/>
      <c r="MBL878" s="290"/>
      <c r="MBM878" s="290"/>
      <c r="MBN878" s="290"/>
      <c r="MBO878" s="290"/>
      <c r="MBP878" s="290"/>
      <c r="MBQ878" s="290"/>
      <c r="MBR878" s="290"/>
      <c r="MBS878" s="290"/>
      <c r="MBT878" s="290"/>
      <c r="MBU878" s="290"/>
      <c r="MBV878" s="290"/>
      <c r="MBW878" s="290"/>
      <c r="MBX878" s="290"/>
      <c r="MBY878" s="290"/>
      <c r="MBZ878" s="290"/>
      <c r="MCA878" s="290"/>
      <c r="MCB878" s="290"/>
      <c r="MCC878" s="290"/>
      <c r="MCD878" s="290"/>
      <c r="MCE878" s="290"/>
      <c r="MCF878" s="290"/>
      <c r="MCG878" s="290"/>
      <c r="MCH878" s="290"/>
      <c r="MCI878" s="290"/>
      <c r="MCJ878" s="290"/>
      <c r="MCK878" s="290"/>
      <c r="MCL878" s="290"/>
      <c r="MCM878" s="290"/>
      <c r="MCN878" s="290"/>
      <c r="MCO878" s="290"/>
      <c r="MCP878" s="290"/>
      <c r="MCQ878" s="290"/>
      <c r="MCR878" s="290"/>
      <c r="MCS878" s="290"/>
      <c r="MCT878" s="290"/>
      <c r="MCU878" s="290"/>
      <c r="MCV878" s="290"/>
      <c r="MCW878" s="290"/>
      <c r="MCX878" s="290"/>
      <c r="MCY878" s="290"/>
      <c r="MCZ878" s="290"/>
      <c r="MDA878" s="290"/>
      <c r="MDB878" s="290"/>
      <c r="MDC878" s="290"/>
      <c r="MDD878" s="290"/>
      <c r="MDE878" s="290"/>
      <c r="MDF878" s="290"/>
      <c r="MDG878" s="290"/>
      <c r="MDH878" s="290"/>
      <c r="MDI878" s="290"/>
      <c r="MDJ878" s="290"/>
      <c r="MDK878" s="290"/>
      <c r="MDL878" s="290"/>
      <c r="MDM878" s="290"/>
      <c r="MDN878" s="290"/>
      <c r="MDO878" s="290"/>
      <c r="MDP878" s="290"/>
      <c r="MDQ878" s="290"/>
      <c r="MDR878" s="290"/>
      <c r="MDS878" s="290"/>
      <c r="MDT878" s="290"/>
      <c r="MDU878" s="290"/>
      <c r="MDV878" s="290"/>
      <c r="MDW878" s="290"/>
      <c r="MDX878" s="290"/>
      <c r="MDY878" s="290"/>
      <c r="MDZ878" s="290"/>
      <c r="MEA878" s="290"/>
      <c r="MEB878" s="290"/>
      <c r="MEC878" s="290"/>
      <c r="MED878" s="290"/>
      <c r="MEE878" s="290"/>
      <c r="MEF878" s="290"/>
      <c r="MEG878" s="290"/>
      <c r="MEH878" s="290"/>
      <c r="MEI878" s="290"/>
      <c r="MEJ878" s="290"/>
      <c r="MEK878" s="290"/>
      <c r="MEL878" s="290"/>
      <c r="MEM878" s="290"/>
      <c r="MEN878" s="290"/>
      <c r="MEO878" s="290"/>
      <c r="MEP878" s="290"/>
      <c r="MEQ878" s="290"/>
      <c r="MER878" s="290"/>
      <c r="MES878" s="290"/>
      <c r="MET878" s="290"/>
      <c r="MEU878" s="290"/>
      <c r="MEV878" s="290"/>
      <c r="MEW878" s="290"/>
      <c r="MEX878" s="290"/>
      <c r="MEY878" s="290"/>
      <c r="MEZ878" s="290"/>
      <c r="MFA878" s="290"/>
      <c r="MFB878" s="290"/>
      <c r="MFC878" s="290"/>
      <c r="MFD878" s="290"/>
      <c r="MFE878" s="290"/>
      <c r="MFF878" s="290"/>
      <c r="MFG878" s="290"/>
      <c r="MFH878" s="290"/>
      <c r="MFI878" s="290"/>
      <c r="MFJ878" s="290"/>
      <c r="MFK878" s="290"/>
      <c r="MFL878" s="290"/>
      <c r="MFM878" s="290"/>
      <c r="MFN878" s="290"/>
      <c r="MFO878" s="290"/>
      <c r="MFP878" s="290"/>
      <c r="MFQ878" s="290"/>
      <c r="MFR878" s="290"/>
      <c r="MFS878" s="290"/>
      <c r="MFT878" s="290"/>
      <c r="MFU878" s="290"/>
      <c r="MFV878" s="290"/>
      <c r="MFW878" s="290"/>
      <c r="MFX878" s="290"/>
      <c r="MFY878" s="290"/>
      <c r="MFZ878" s="290"/>
      <c r="MGA878" s="290"/>
      <c r="MGB878" s="290"/>
      <c r="MGC878" s="290"/>
      <c r="MGD878" s="290"/>
      <c r="MGE878" s="290"/>
      <c r="MGF878" s="290"/>
      <c r="MGG878" s="290"/>
      <c r="MGH878" s="290"/>
      <c r="MGI878" s="290"/>
      <c r="MGJ878" s="290"/>
      <c r="MGK878" s="290"/>
      <c r="MGL878" s="290"/>
      <c r="MGM878" s="290"/>
      <c r="MGN878" s="290"/>
      <c r="MGO878" s="290"/>
      <c r="MGP878" s="290"/>
      <c r="MGQ878" s="290"/>
      <c r="MGR878" s="290"/>
      <c r="MGS878" s="290"/>
      <c r="MGT878" s="290"/>
      <c r="MGU878" s="290"/>
      <c r="MGV878" s="290"/>
      <c r="MGW878" s="290"/>
      <c r="MGX878" s="290"/>
      <c r="MGY878" s="290"/>
      <c r="MGZ878" s="290"/>
      <c r="MHA878" s="290"/>
      <c r="MHB878" s="290"/>
      <c r="MHC878" s="290"/>
      <c r="MHD878" s="290"/>
      <c r="MHE878" s="290"/>
      <c r="MHF878" s="290"/>
      <c r="MHG878" s="290"/>
      <c r="MHH878" s="290"/>
      <c r="MHI878" s="290"/>
      <c r="MHJ878" s="290"/>
      <c r="MHK878" s="290"/>
      <c r="MHL878" s="290"/>
      <c r="MHM878" s="290"/>
      <c r="MHN878" s="290"/>
      <c r="MHO878" s="290"/>
      <c r="MHP878" s="290"/>
      <c r="MHQ878" s="290"/>
      <c r="MHR878" s="290"/>
      <c r="MHS878" s="290"/>
      <c r="MHT878" s="290"/>
      <c r="MHU878" s="290"/>
      <c r="MHV878" s="290"/>
      <c r="MHW878" s="290"/>
      <c r="MHX878" s="290"/>
      <c r="MHY878" s="290"/>
      <c r="MHZ878" s="290"/>
      <c r="MIA878" s="290"/>
      <c r="MIB878" s="290"/>
      <c r="MIC878" s="290"/>
      <c r="MID878" s="290"/>
      <c r="MIE878" s="290"/>
      <c r="MIF878" s="290"/>
      <c r="MIG878" s="290"/>
      <c r="MIH878" s="290"/>
      <c r="MII878" s="290"/>
      <c r="MIJ878" s="290"/>
      <c r="MIK878" s="290"/>
      <c r="MIL878" s="290"/>
      <c r="MIM878" s="290"/>
      <c r="MIN878" s="290"/>
      <c r="MIO878" s="290"/>
      <c r="MIP878" s="290"/>
      <c r="MIQ878" s="290"/>
      <c r="MIR878" s="290"/>
      <c r="MIS878" s="290"/>
      <c r="MIT878" s="290"/>
      <c r="MIU878" s="290"/>
      <c r="MIV878" s="290"/>
      <c r="MIW878" s="290"/>
      <c r="MIX878" s="290"/>
      <c r="MIY878" s="290"/>
      <c r="MIZ878" s="290"/>
      <c r="MJA878" s="290"/>
      <c r="MJB878" s="290"/>
      <c r="MJC878" s="290"/>
      <c r="MJD878" s="290"/>
      <c r="MJE878" s="290"/>
      <c r="MJF878" s="290"/>
      <c r="MJG878" s="290"/>
      <c r="MJH878" s="290"/>
      <c r="MJI878" s="290"/>
      <c r="MJJ878" s="290"/>
      <c r="MJK878" s="290"/>
      <c r="MJL878" s="290"/>
      <c r="MJM878" s="290"/>
      <c r="MJN878" s="290"/>
      <c r="MJO878" s="290"/>
      <c r="MJP878" s="290"/>
      <c r="MJQ878" s="290"/>
      <c r="MJR878" s="290"/>
      <c r="MJS878" s="290"/>
      <c r="MJT878" s="290"/>
      <c r="MJU878" s="290"/>
      <c r="MJV878" s="290"/>
      <c r="MJW878" s="290"/>
      <c r="MJX878" s="290"/>
      <c r="MJY878" s="290"/>
      <c r="MJZ878" s="290"/>
      <c r="MKA878" s="290"/>
      <c r="MKB878" s="290"/>
      <c r="MKC878" s="290"/>
      <c r="MKD878" s="290"/>
      <c r="MKE878" s="290"/>
      <c r="MKF878" s="290"/>
      <c r="MKG878" s="290"/>
      <c r="MKH878" s="290"/>
      <c r="MKI878" s="290"/>
      <c r="MKJ878" s="290"/>
      <c r="MKK878" s="290"/>
      <c r="MKL878" s="290"/>
      <c r="MKM878" s="290"/>
      <c r="MKN878" s="290"/>
      <c r="MKO878" s="290"/>
      <c r="MKP878" s="290"/>
      <c r="MKQ878" s="290"/>
      <c r="MKR878" s="290"/>
      <c r="MKS878" s="290"/>
      <c r="MKT878" s="290"/>
      <c r="MKU878" s="290"/>
      <c r="MKV878" s="290"/>
      <c r="MKW878" s="290"/>
      <c r="MKX878" s="290"/>
      <c r="MKY878" s="290"/>
      <c r="MKZ878" s="290"/>
      <c r="MLA878" s="290"/>
      <c r="MLB878" s="290"/>
      <c r="MLC878" s="290"/>
      <c r="MLD878" s="290"/>
      <c r="MLE878" s="290"/>
      <c r="MLF878" s="290"/>
      <c r="MLG878" s="290"/>
      <c r="MLH878" s="290"/>
      <c r="MLI878" s="290"/>
      <c r="MLJ878" s="290"/>
      <c r="MLK878" s="290"/>
      <c r="MLL878" s="290"/>
      <c r="MLM878" s="290"/>
      <c r="MLN878" s="290"/>
      <c r="MLO878" s="290"/>
      <c r="MLP878" s="290"/>
      <c r="MLQ878" s="290"/>
      <c r="MLR878" s="290"/>
      <c r="MLS878" s="290"/>
      <c r="MLT878" s="290"/>
      <c r="MLU878" s="290"/>
      <c r="MLV878" s="290"/>
      <c r="MLW878" s="290"/>
      <c r="MLX878" s="290"/>
      <c r="MLY878" s="290"/>
      <c r="MLZ878" s="290"/>
      <c r="MMA878" s="290"/>
      <c r="MMB878" s="290"/>
      <c r="MMC878" s="290"/>
      <c r="MMD878" s="290"/>
      <c r="MME878" s="290"/>
      <c r="MMF878" s="290"/>
      <c r="MMG878" s="290"/>
      <c r="MMH878" s="290"/>
      <c r="MMI878" s="290"/>
      <c r="MMJ878" s="290"/>
      <c r="MMK878" s="290"/>
      <c r="MML878" s="290"/>
      <c r="MMM878" s="290"/>
      <c r="MMN878" s="290"/>
      <c r="MMO878" s="290"/>
      <c r="MMP878" s="290"/>
      <c r="MMQ878" s="290"/>
      <c r="MMR878" s="290"/>
      <c r="MMS878" s="290"/>
      <c r="MMT878" s="290"/>
      <c r="MMU878" s="290"/>
      <c r="MMV878" s="290"/>
      <c r="MMW878" s="290"/>
      <c r="MMX878" s="290"/>
      <c r="MMY878" s="290"/>
      <c r="MMZ878" s="290"/>
      <c r="MNA878" s="290"/>
      <c r="MNB878" s="290"/>
      <c r="MNC878" s="290"/>
      <c r="MND878" s="290"/>
      <c r="MNE878" s="290"/>
      <c r="MNF878" s="290"/>
      <c r="MNG878" s="290"/>
      <c r="MNH878" s="290"/>
      <c r="MNI878" s="290"/>
      <c r="MNJ878" s="290"/>
      <c r="MNK878" s="290"/>
      <c r="MNL878" s="290"/>
      <c r="MNM878" s="290"/>
      <c r="MNN878" s="290"/>
      <c r="MNO878" s="290"/>
      <c r="MNP878" s="290"/>
      <c r="MNQ878" s="290"/>
      <c r="MNR878" s="290"/>
      <c r="MNS878" s="290"/>
      <c r="MNT878" s="290"/>
      <c r="MNU878" s="290"/>
      <c r="MNV878" s="290"/>
      <c r="MNW878" s="290"/>
      <c r="MNX878" s="290"/>
      <c r="MNY878" s="290"/>
      <c r="MNZ878" s="290"/>
      <c r="MOA878" s="290"/>
      <c r="MOB878" s="290"/>
      <c r="MOC878" s="290"/>
      <c r="MOD878" s="290"/>
      <c r="MOE878" s="290"/>
      <c r="MOF878" s="290"/>
      <c r="MOG878" s="290"/>
      <c r="MOH878" s="290"/>
      <c r="MOI878" s="290"/>
      <c r="MOJ878" s="290"/>
      <c r="MOK878" s="290"/>
      <c r="MOL878" s="290"/>
      <c r="MOM878" s="290"/>
      <c r="MON878" s="290"/>
      <c r="MOO878" s="290"/>
      <c r="MOP878" s="290"/>
      <c r="MOQ878" s="290"/>
      <c r="MOR878" s="290"/>
      <c r="MOS878" s="290"/>
      <c r="MOT878" s="290"/>
      <c r="MOU878" s="290"/>
      <c r="MOV878" s="290"/>
      <c r="MOW878" s="290"/>
      <c r="MOX878" s="290"/>
      <c r="MOY878" s="290"/>
      <c r="MOZ878" s="290"/>
      <c r="MPA878" s="290"/>
      <c r="MPB878" s="290"/>
      <c r="MPC878" s="290"/>
      <c r="MPD878" s="290"/>
      <c r="MPE878" s="290"/>
      <c r="MPF878" s="290"/>
      <c r="MPG878" s="290"/>
      <c r="MPH878" s="290"/>
      <c r="MPI878" s="290"/>
      <c r="MPJ878" s="290"/>
      <c r="MPK878" s="290"/>
      <c r="MPL878" s="290"/>
      <c r="MPM878" s="290"/>
      <c r="MPN878" s="290"/>
      <c r="MPO878" s="290"/>
      <c r="MPP878" s="290"/>
      <c r="MPQ878" s="290"/>
      <c r="MPR878" s="290"/>
      <c r="MPS878" s="290"/>
      <c r="MPT878" s="290"/>
      <c r="MPU878" s="290"/>
      <c r="MPV878" s="290"/>
      <c r="MPW878" s="290"/>
      <c r="MPX878" s="290"/>
      <c r="MPY878" s="290"/>
      <c r="MPZ878" s="290"/>
      <c r="MQA878" s="290"/>
      <c r="MQB878" s="290"/>
      <c r="MQC878" s="290"/>
      <c r="MQD878" s="290"/>
      <c r="MQE878" s="290"/>
      <c r="MQF878" s="290"/>
      <c r="MQG878" s="290"/>
      <c r="MQH878" s="290"/>
      <c r="MQI878" s="290"/>
      <c r="MQJ878" s="290"/>
      <c r="MQK878" s="290"/>
      <c r="MQL878" s="290"/>
      <c r="MQM878" s="290"/>
      <c r="MQN878" s="290"/>
      <c r="MQO878" s="290"/>
      <c r="MQP878" s="290"/>
      <c r="MQQ878" s="290"/>
      <c r="MQR878" s="290"/>
      <c r="MQS878" s="290"/>
      <c r="MQT878" s="290"/>
      <c r="MQU878" s="290"/>
      <c r="MQV878" s="290"/>
      <c r="MQW878" s="290"/>
      <c r="MQX878" s="290"/>
      <c r="MQY878" s="290"/>
      <c r="MQZ878" s="290"/>
      <c r="MRA878" s="290"/>
      <c r="MRB878" s="290"/>
      <c r="MRC878" s="290"/>
      <c r="MRD878" s="290"/>
      <c r="MRE878" s="290"/>
      <c r="MRF878" s="290"/>
      <c r="MRG878" s="290"/>
      <c r="MRH878" s="290"/>
      <c r="MRI878" s="290"/>
      <c r="MRJ878" s="290"/>
      <c r="MRK878" s="290"/>
      <c r="MRL878" s="290"/>
      <c r="MRM878" s="290"/>
      <c r="MRN878" s="290"/>
      <c r="MRO878" s="290"/>
      <c r="MRP878" s="290"/>
      <c r="MRQ878" s="290"/>
      <c r="MRR878" s="290"/>
      <c r="MRS878" s="290"/>
      <c r="MRT878" s="290"/>
      <c r="MRU878" s="290"/>
      <c r="MRV878" s="290"/>
      <c r="MRW878" s="290"/>
      <c r="MRX878" s="290"/>
      <c r="MRY878" s="290"/>
      <c r="MRZ878" s="290"/>
      <c r="MSA878" s="290"/>
      <c r="MSB878" s="290"/>
      <c r="MSC878" s="290"/>
      <c r="MSD878" s="290"/>
      <c r="MSE878" s="290"/>
      <c r="MSF878" s="290"/>
      <c r="MSG878" s="290"/>
      <c r="MSH878" s="290"/>
      <c r="MSI878" s="290"/>
      <c r="MSJ878" s="290"/>
      <c r="MSK878" s="290"/>
      <c r="MSL878" s="290"/>
      <c r="MSM878" s="290"/>
      <c r="MSN878" s="290"/>
      <c r="MSO878" s="290"/>
      <c r="MSP878" s="290"/>
      <c r="MSQ878" s="290"/>
      <c r="MSR878" s="290"/>
      <c r="MSS878" s="290"/>
      <c r="MST878" s="290"/>
      <c r="MSU878" s="290"/>
      <c r="MSV878" s="290"/>
      <c r="MSW878" s="290"/>
      <c r="MSX878" s="290"/>
      <c r="MSY878" s="290"/>
      <c r="MSZ878" s="290"/>
      <c r="MTA878" s="290"/>
      <c r="MTB878" s="290"/>
      <c r="MTC878" s="290"/>
      <c r="MTD878" s="290"/>
      <c r="MTE878" s="290"/>
      <c r="MTF878" s="290"/>
      <c r="MTG878" s="290"/>
      <c r="MTH878" s="290"/>
      <c r="MTI878" s="290"/>
      <c r="MTJ878" s="290"/>
      <c r="MTK878" s="290"/>
      <c r="MTL878" s="290"/>
      <c r="MTM878" s="290"/>
      <c r="MTN878" s="290"/>
      <c r="MTO878" s="290"/>
      <c r="MTP878" s="290"/>
      <c r="MTQ878" s="290"/>
      <c r="MTR878" s="290"/>
      <c r="MTS878" s="290"/>
      <c r="MTT878" s="290"/>
      <c r="MTU878" s="290"/>
      <c r="MTV878" s="290"/>
      <c r="MTW878" s="290"/>
      <c r="MTX878" s="290"/>
      <c r="MTY878" s="290"/>
      <c r="MTZ878" s="290"/>
      <c r="MUA878" s="290"/>
      <c r="MUB878" s="290"/>
      <c r="MUC878" s="290"/>
      <c r="MUD878" s="290"/>
      <c r="MUE878" s="290"/>
      <c r="MUF878" s="290"/>
      <c r="MUG878" s="290"/>
      <c r="MUH878" s="290"/>
      <c r="MUI878" s="290"/>
      <c r="MUJ878" s="290"/>
      <c r="MUK878" s="290"/>
      <c r="MUL878" s="290"/>
      <c r="MUM878" s="290"/>
      <c r="MUN878" s="290"/>
      <c r="MUO878" s="290"/>
      <c r="MUP878" s="290"/>
      <c r="MUQ878" s="290"/>
      <c r="MUR878" s="290"/>
      <c r="MUS878" s="290"/>
      <c r="MUT878" s="290"/>
      <c r="MUU878" s="290"/>
      <c r="MUV878" s="290"/>
      <c r="MUW878" s="290"/>
      <c r="MUX878" s="290"/>
      <c r="MUY878" s="290"/>
      <c r="MUZ878" s="290"/>
      <c r="MVA878" s="290"/>
      <c r="MVB878" s="290"/>
      <c r="MVC878" s="290"/>
      <c r="MVD878" s="290"/>
      <c r="MVE878" s="290"/>
      <c r="MVF878" s="290"/>
      <c r="MVG878" s="290"/>
      <c r="MVH878" s="290"/>
      <c r="MVI878" s="290"/>
      <c r="MVJ878" s="290"/>
      <c r="MVK878" s="290"/>
      <c r="MVL878" s="290"/>
      <c r="MVM878" s="290"/>
      <c r="MVN878" s="290"/>
      <c r="MVO878" s="290"/>
      <c r="MVP878" s="290"/>
      <c r="MVQ878" s="290"/>
      <c r="MVR878" s="290"/>
      <c r="MVS878" s="290"/>
      <c r="MVT878" s="290"/>
      <c r="MVU878" s="290"/>
      <c r="MVV878" s="290"/>
      <c r="MVW878" s="290"/>
      <c r="MVX878" s="290"/>
      <c r="MVY878" s="290"/>
      <c r="MVZ878" s="290"/>
      <c r="MWA878" s="290"/>
      <c r="MWB878" s="290"/>
      <c r="MWC878" s="290"/>
      <c r="MWD878" s="290"/>
      <c r="MWE878" s="290"/>
      <c r="MWF878" s="290"/>
      <c r="MWG878" s="290"/>
      <c r="MWH878" s="290"/>
      <c r="MWI878" s="290"/>
      <c r="MWJ878" s="290"/>
      <c r="MWK878" s="290"/>
      <c r="MWL878" s="290"/>
      <c r="MWM878" s="290"/>
      <c r="MWN878" s="290"/>
      <c r="MWO878" s="290"/>
      <c r="MWP878" s="290"/>
      <c r="MWQ878" s="290"/>
      <c r="MWR878" s="290"/>
      <c r="MWS878" s="290"/>
      <c r="MWT878" s="290"/>
      <c r="MWU878" s="290"/>
      <c r="MWV878" s="290"/>
      <c r="MWW878" s="290"/>
      <c r="MWX878" s="290"/>
      <c r="MWY878" s="290"/>
      <c r="MWZ878" s="290"/>
      <c r="MXA878" s="290"/>
      <c r="MXB878" s="290"/>
      <c r="MXC878" s="290"/>
      <c r="MXD878" s="290"/>
      <c r="MXE878" s="290"/>
      <c r="MXF878" s="290"/>
      <c r="MXG878" s="290"/>
      <c r="MXH878" s="290"/>
      <c r="MXI878" s="290"/>
      <c r="MXJ878" s="290"/>
      <c r="MXK878" s="290"/>
      <c r="MXL878" s="290"/>
      <c r="MXM878" s="290"/>
      <c r="MXN878" s="290"/>
      <c r="MXO878" s="290"/>
      <c r="MXP878" s="290"/>
      <c r="MXQ878" s="290"/>
      <c r="MXR878" s="290"/>
      <c r="MXS878" s="290"/>
      <c r="MXT878" s="290"/>
      <c r="MXU878" s="290"/>
      <c r="MXV878" s="290"/>
      <c r="MXW878" s="290"/>
      <c r="MXX878" s="290"/>
      <c r="MXY878" s="290"/>
      <c r="MXZ878" s="290"/>
      <c r="MYA878" s="290"/>
      <c r="MYB878" s="290"/>
      <c r="MYC878" s="290"/>
      <c r="MYD878" s="290"/>
      <c r="MYE878" s="290"/>
      <c r="MYF878" s="290"/>
      <c r="MYG878" s="290"/>
      <c r="MYH878" s="290"/>
      <c r="MYI878" s="290"/>
      <c r="MYJ878" s="290"/>
      <c r="MYK878" s="290"/>
      <c r="MYL878" s="290"/>
      <c r="MYM878" s="290"/>
      <c r="MYN878" s="290"/>
      <c r="MYO878" s="290"/>
      <c r="MYP878" s="290"/>
      <c r="MYQ878" s="290"/>
      <c r="MYR878" s="290"/>
      <c r="MYS878" s="290"/>
      <c r="MYT878" s="290"/>
      <c r="MYU878" s="290"/>
      <c r="MYV878" s="290"/>
      <c r="MYW878" s="290"/>
      <c r="MYX878" s="290"/>
      <c r="MYY878" s="290"/>
      <c r="MYZ878" s="290"/>
      <c r="MZA878" s="290"/>
      <c r="MZB878" s="290"/>
      <c r="MZC878" s="290"/>
      <c r="MZD878" s="290"/>
      <c r="MZE878" s="290"/>
      <c r="MZF878" s="290"/>
      <c r="MZG878" s="290"/>
      <c r="MZH878" s="290"/>
      <c r="MZI878" s="290"/>
      <c r="MZJ878" s="290"/>
      <c r="MZK878" s="290"/>
      <c r="MZL878" s="290"/>
      <c r="MZM878" s="290"/>
      <c r="MZN878" s="290"/>
      <c r="MZO878" s="290"/>
      <c r="MZP878" s="290"/>
      <c r="MZQ878" s="290"/>
      <c r="MZR878" s="290"/>
      <c r="MZS878" s="290"/>
      <c r="MZT878" s="290"/>
      <c r="MZU878" s="290"/>
      <c r="MZV878" s="290"/>
      <c r="MZW878" s="290"/>
      <c r="MZX878" s="290"/>
      <c r="MZY878" s="290"/>
      <c r="MZZ878" s="290"/>
      <c r="NAA878" s="290"/>
      <c r="NAB878" s="290"/>
      <c r="NAC878" s="290"/>
      <c r="NAD878" s="290"/>
      <c r="NAE878" s="290"/>
      <c r="NAF878" s="290"/>
      <c r="NAG878" s="290"/>
      <c r="NAH878" s="290"/>
      <c r="NAI878" s="290"/>
      <c r="NAJ878" s="290"/>
      <c r="NAK878" s="290"/>
      <c r="NAL878" s="290"/>
      <c r="NAM878" s="290"/>
      <c r="NAN878" s="290"/>
      <c r="NAO878" s="290"/>
      <c r="NAP878" s="290"/>
      <c r="NAQ878" s="290"/>
      <c r="NAR878" s="290"/>
      <c r="NAS878" s="290"/>
      <c r="NAT878" s="290"/>
      <c r="NAU878" s="290"/>
      <c r="NAV878" s="490"/>
      <c r="NAW878" s="156"/>
      <c r="NAX878" s="156"/>
      <c r="NAY878" s="156"/>
      <c r="NAZ878" s="301"/>
      <c r="NBA878" s="458"/>
      <c r="NBB878" s="458"/>
    </row>
    <row r="879" spans="1:9582" s="290" customFormat="1" ht="45.75" customHeight="1">
      <c r="A879" s="589">
        <f>1+A873</f>
        <v>872</v>
      </c>
      <c r="B879" s="403" t="s">
        <v>8499</v>
      </c>
      <c r="C879" s="156" t="s">
        <v>8500</v>
      </c>
      <c r="D879" s="156" t="s">
        <v>8501</v>
      </c>
      <c r="E879" s="156">
        <v>45551</v>
      </c>
      <c r="F879" s="156">
        <v>45553</v>
      </c>
      <c r="G879" s="156">
        <v>45643</v>
      </c>
      <c r="H879" s="156" t="s">
        <v>94</v>
      </c>
      <c r="I879" s="156" t="s">
        <v>95</v>
      </c>
      <c r="J879" s="301" t="s">
        <v>8502</v>
      </c>
      <c r="K879" s="251">
        <v>1072652557</v>
      </c>
      <c r="L879" s="156">
        <v>0</v>
      </c>
      <c r="M879" s="156" t="s">
        <v>97</v>
      </c>
      <c r="N879" s="156" t="s">
        <v>5078</v>
      </c>
      <c r="O879" s="156" t="s">
        <v>857</v>
      </c>
      <c r="P879" s="156" t="s">
        <v>8503</v>
      </c>
      <c r="Q879" s="156" t="s">
        <v>7596</v>
      </c>
      <c r="R879" s="143">
        <f>+G879-F879</f>
        <v>90</v>
      </c>
      <c r="S879" s="134" t="s">
        <v>8504</v>
      </c>
      <c r="T879" s="253">
        <v>13800000</v>
      </c>
      <c r="U879" s="156" t="s">
        <v>8505</v>
      </c>
      <c r="V879" s="253">
        <f>+T879</f>
        <v>13800000</v>
      </c>
      <c r="W879" s="156">
        <v>45552</v>
      </c>
      <c r="X879" s="156" t="s">
        <v>103</v>
      </c>
      <c r="Y879" s="317">
        <f>+Z879+AA879+AB879</f>
        <v>13800000</v>
      </c>
      <c r="Z879" s="156">
        <v>13800000</v>
      </c>
      <c r="AA879" s="156">
        <v>0</v>
      </c>
      <c r="AB879" s="156">
        <v>0</v>
      </c>
      <c r="AC879" s="156">
        <v>0</v>
      </c>
      <c r="AD879" s="156">
        <v>0</v>
      </c>
      <c r="AE879" s="156">
        <v>0</v>
      </c>
      <c r="AF879" s="156">
        <v>0</v>
      </c>
      <c r="AG879" s="156">
        <v>0</v>
      </c>
      <c r="AH879" s="156">
        <v>0</v>
      </c>
      <c r="AI879" s="156">
        <v>0</v>
      </c>
      <c r="AJ879" s="156">
        <v>0</v>
      </c>
      <c r="AK879" s="156" t="s">
        <v>104</v>
      </c>
      <c r="AL879" s="103" t="s">
        <v>8506</v>
      </c>
      <c r="AM879" s="156" t="s">
        <v>7276</v>
      </c>
      <c r="AN879" s="156">
        <v>79987745</v>
      </c>
      <c r="AO879" s="156" t="s">
        <v>114</v>
      </c>
      <c r="AP879" s="156" t="s">
        <v>114</v>
      </c>
      <c r="AQ879" s="156" t="s">
        <v>114</v>
      </c>
      <c r="AR879" s="156" t="s">
        <v>114</v>
      </c>
      <c r="AS879" s="156" t="s">
        <v>109</v>
      </c>
      <c r="AT879" s="156" t="s">
        <v>109</v>
      </c>
      <c r="AU879" s="156" t="s">
        <v>392</v>
      </c>
      <c r="AV879" s="156"/>
      <c r="AW879" s="156"/>
      <c r="AX879" s="156" t="s">
        <v>109</v>
      </c>
      <c r="AY879" s="156" t="s">
        <v>108</v>
      </c>
      <c r="AZ879" s="156"/>
      <c r="BA879" s="156"/>
      <c r="BB879" s="156"/>
      <c r="BC879" s="156"/>
      <c r="BD879" s="156"/>
      <c r="BE879" s="156"/>
      <c r="BF879" s="156"/>
      <c r="BG879" s="156"/>
      <c r="BH879" s="153">
        <f>T879+BB879</f>
        <v>13800000</v>
      </c>
      <c r="BI879" s="349" t="s">
        <v>113</v>
      </c>
      <c r="BJ879" s="240"/>
      <c r="BK879" s="240" t="s">
        <v>114</v>
      </c>
      <c r="BL879" s="240"/>
      <c r="BM879" s="458"/>
      <c r="BN879" s="156" t="s">
        <v>917</v>
      </c>
      <c r="BO879" s="156">
        <v>35</v>
      </c>
      <c r="BP879" s="156">
        <v>32667</v>
      </c>
      <c r="BQ879" s="156" t="s">
        <v>578</v>
      </c>
      <c r="BR879" s="156" t="s">
        <v>114</v>
      </c>
      <c r="BS879" s="156" t="s">
        <v>114</v>
      </c>
      <c r="BT879" s="156" t="s">
        <v>114</v>
      </c>
      <c r="BU879" s="156" t="s">
        <v>8507</v>
      </c>
      <c r="BV879" s="156">
        <v>3002053571</v>
      </c>
      <c r="BW879" s="156" t="s">
        <v>8508</v>
      </c>
      <c r="BX879" s="156" t="s">
        <v>881</v>
      </c>
      <c r="BY879" s="156" t="s">
        <v>119</v>
      </c>
      <c r="BZ879" s="156">
        <v>73063337291</v>
      </c>
      <c r="CA879" s="358" t="s">
        <v>7581</v>
      </c>
      <c r="CB879" s="358" t="s">
        <v>109</v>
      </c>
      <c r="CC879" s="358" t="s">
        <v>109</v>
      </c>
      <c r="CD879" s="443"/>
      <c r="CE879" s="443"/>
      <c r="CF879" s="443"/>
      <c r="CG879" s="443"/>
      <c r="CH879" s="443"/>
      <c r="CI879" s="443"/>
      <c r="CJ879" s="443"/>
      <c r="CK879" s="443"/>
      <c r="CL879" s="443"/>
      <c r="CM879" s="358" t="s">
        <v>109</v>
      </c>
      <c r="CN879" s="443"/>
      <c r="CO879" s="297"/>
      <c r="CP879" s="297"/>
      <c r="CQ879" s="297"/>
      <c r="CR879" s="297"/>
      <c r="CS879" s="50"/>
      <c r="CT879" s="50"/>
      <c r="CU879" s="50"/>
      <c r="CV879" s="50"/>
      <c r="CW879" s="50"/>
      <c r="CX879" s="50"/>
      <c r="CY879" s="50"/>
      <c r="CZ879" s="50"/>
      <c r="DA879" s="50"/>
      <c r="DB879" s="50"/>
      <c r="DC879" s="50"/>
      <c r="DD879" s="50"/>
      <c r="DE879" s="50"/>
      <c r="DF879" s="50"/>
      <c r="DG879" s="50"/>
      <c r="DH879" s="50"/>
      <c r="DI879" s="50"/>
      <c r="DJ879" s="50"/>
      <c r="DK879" s="50"/>
      <c r="DL879" s="50"/>
      <c r="DM879" s="50"/>
      <c r="DN879" s="50"/>
      <c r="DO879" s="50"/>
      <c r="DP879" s="50"/>
      <c r="DQ879" s="50"/>
      <c r="DR879" s="50"/>
      <c r="DS879" s="50"/>
      <c r="DT879" s="50"/>
      <c r="DU879" s="50"/>
      <c r="DV879" s="50"/>
      <c r="DW879" s="50"/>
      <c r="DX879" s="50"/>
      <c r="DY879" s="50"/>
      <c r="DZ879" s="50"/>
      <c r="EA879" s="50"/>
      <c r="EB879" s="50"/>
      <c r="EC879" s="50"/>
      <c r="ED879" s="50"/>
      <c r="EE879" s="50"/>
      <c r="EF879" s="50"/>
      <c r="EG879" s="50"/>
      <c r="EH879" s="50"/>
      <c r="EI879" s="50"/>
      <c r="EJ879" s="50"/>
      <c r="EK879" s="50"/>
      <c r="EL879" s="50"/>
      <c r="EM879" s="50"/>
      <c r="EN879" s="50"/>
      <c r="EO879" s="50"/>
      <c r="EP879" s="50"/>
      <c r="EQ879" s="50"/>
      <c r="ER879" s="50"/>
      <c r="ES879" s="50"/>
      <c r="ET879" s="50"/>
      <c r="EU879" s="50"/>
      <c r="EV879" s="50"/>
      <c r="EW879" s="50"/>
      <c r="EX879" s="50"/>
      <c r="EY879" s="50"/>
      <c r="EZ879" s="50"/>
      <c r="FA879" s="50"/>
      <c r="FB879" s="50"/>
      <c r="FC879" s="50"/>
      <c r="FD879" s="50"/>
      <c r="FE879" s="50"/>
      <c r="FF879" s="50"/>
      <c r="FG879" s="50"/>
      <c r="FH879" s="50"/>
      <c r="FI879" s="50"/>
      <c r="FJ879" s="50"/>
      <c r="FK879" s="50"/>
      <c r="FL879" s="50"/>
      <c r="FM879" s="50"/>
      <c r="FN879" s="50"/>
      <c r="FO879" s="50"/>
      <c r="FP879" s="50"/>
      <c r="FQ879" s="50"/>
      <c r="FR879" s="50"/>
      <c r="FS879" s="50"/>
      <c r="FT879" s="50"/>
      <c r="FU879" s="50"/>
      <c r="FV879" s="50"/>
      <c r="FW879" s="50"/>
      <c r="FX879" s="50"/>
      <c r="FY879" s="50"/>
      <c r="FZ879" s="50"/>
      <c r="GA879" s="50"/>
      <c r="GB879" s="50"/>
      <c r="GC879" s="50"/>
      <c r="GD879" s="50"/>
      <c r="GE879" s="50"/>
      <c r="GF879" s="50"/>
      <c r="GG879" s="50"/>
      <c r="GH879" s="50"/>
      <c r="GI879" s="50"/>
      <c r="GJ879" s="50"/>
      <c r="GK879" s="50"/>
      <c r="GL879" s="50"/>
      <c r="GM879" s="50"/>
      <c r="GN879" s="50"/>
      <c r="GO879" s="50"/>
      <c r="GP879" s="50"/>
      <c r="GQ879" s="50"/>
      <c r="GR879" s="50"/>
      <c r="GS879" s="50"/>
      <c r="GT879" s="50"/>
      <c r="GU879" s="50"/>
      <c r="GV879" s="16"/>
      <c r="GW879" s="16"/>
      <c r="GX879" s="16"/>
      <c r="GY879" s="16"/>
      <c r="GZ879" s="16"/>
      <c r="HA879" s="16"/>
      <c r="HB879" s="16"/>
      <c r="HC879" s="16"/>
      <c r="HD879" s="16"/>
      <c r="HE879" s="16"/>
      <c r="HF879" s="16"/>
      <c r="HG879" s="16"/>
      <c r="HH879" s="16"/>
      <c r="HI879" s="16"/>
      <c r="HJ879" s="16"/>
      <c r="HK879" s="16"/>
      <c r="HL879" s="16"/>
      <c r="HM879" s="16"/>
      <c r="HN879" s="16"/>
      <c r="HO879" s="16"/>
      <c r="HP879" s="16"/>
      <c r="HQ879" s="16"/>
      <c r="HR879" s="16"/>
      <c r="HS879" s="16"/>
      <c r="HT879" s="16"/>
      <c r="HU879" s="16"/>
      <c r="HV879" s="16"/>
      <c r="HW879" s="16"/>
      <c r="HX879" s="16"/>
      <c r="HY879" s="16"/>
      <c r="HZ879" s="16"/>
      <c r="IA879" s="16"/>
      <c r="IB879" s="16"/>
      <c r="IC879" s="16"/>
      <c r="ID879" s="16"/>
      <c r="IE879" s="16"/>
      <c r="IF879" s="16"/>
      <c r="IG879" s="16"/>
      <c r="IH879" s="16"/>
      <c r="II879" s="16"/>
      <c r="IJ879" s="16"/>
      <c r="IK879" s="16"/>
      <c r="IL879" s="16"/>
      <c r="IM879" s="16"/>
      <c r="IN879" s="16"/>
      <c r="IO879" s="16"/>
      <c r="IP879" s="16"/>
      <c r="IQ879" s="16"/>
      <c r="IR879" s="16"/>
      <c r="IS879" s="16"/>
      <c r="IT879" s="16"/>
      <c r="IU879" s="16"/>
      <c r="IV879" s="16"/>
      <c r="IW879" s="16"/>
      <c r="IX879" s="16"/>
      <c r="IY879" s="16"/>
      <c r="IZ879" s="16"/>
      <c r="JA879" s="16"/>
      <c r="JB879" s="16"/>
      <c r="JC879" s="16"/>
      <c r="JD879" s="16"/>
      <c r="JE879" s="16"/>
      <c r="JF879" s="16"/>
      <c r="JG879" s="16"/>
      <c r="JH879" s="16"/>
      <c r="JI879" s="16"/>
      <c r="JJ879" s="16"/>
      <c r="JK879" s="16"/>
      <c r="JL879" s="16"/>
      <c r="JM879" s="16"/>
      <c r="JN879" s="16"/>
      <c r="JO879" s="16"/>
      <c r="JP879" s="16"/>
      <c r="JQ879" s="16"/>
      <c r="JR879" s="16"/>
      <c r="JS879" s="16"/>
      <c r="JT879" s="16"/>
      <c r="JU879" s="16"/>
      <c r="JV879" s="16"/>
      <c r="JW879" s="16"/>
      <c r="JX879" s="16"/>
      <c r="JY879" s="16"/>
      <c r="JZ879" s="16"/>
      <c r="KA879" s="16"/>
      <c r="KB879" s="16"/>
      <c r="KC879" s="16"/>
      <c r="KD879" s="16"/>
      <c r="KE879" s="16"/>
      <c r="KF879" s="16"/>
      <c r="KG879" s="16"/>
      <c r="KH879" s="16"/>
      <c r="KI879" s="16"/>
      <c r="KJ879" s="16"/>
      <c r="KK879" s="16"/>
      <c r="KL879" s="16"/>
      <c r="KM879" s="16"/>
      <c r="KN879" s="16"/>
      <c r="KO879" s="16"/>
      <c r="KP879" s="16"/>
      <c r="KQ879" s="16"/>
      <c r="KR879" s="16"/>
      <c r="KS879" s="16"/>
      <c r="KT879" s="16"/>
      <c r="KU879" s="16"/>
      <c r="KV879" s="16"/>
      <c r="KW879" s="16"/>
      <c r="KX879" s="16"/>
      <c r="KY879" s="16"/>
      <c r="KZ879" s="16"/>
      <c r="LA879" s="16"/>
      <c r="LB879" s="16"/>
      <c r="LC879" s="16"/>
      <c r="LD879" s="16"/>
      <c r="LE879" s="16"/>
      <c r="LF879" s="16"/>
      <c r="LG879" s="16"/>
      <c r="LH879" s="16"/>
      <c r="LI879" s="16"/>
      <c r="LJ879" s="16"/>
      <c r="LK879" s="16"/>
      <c r="LL879" s="16"/>
      <c r="LM879" s="16"/>
      <c r="LN879" s="16"/>
      <c r="LO879" s="16"/>
      <c r="LP879" s="16"/>
      <c r="LQ879" s="16"/>
      <c r="LR879" s="16"/>
      <c r="LS879" s="16"/>
      <c r="LT879" s="16"/>
      <c r="LU879" s="16"/>
      <c r="LV879" s="16"/>
      <c r="LW879" s="16"/>
      <c r="LX879" s="16"/>
      <c r="LY879" s="16"/>
      <c r="LZ879" s="16"/>
      <c r="MA879" s="16"/>
      <c r="MB879" s="16"/>
      <c r="MC879" s="16"/>
      <c r="MD879" s="16"/>
      <c r="ME879" s="16"/>
      <c r="MF879" s="16"/>
      <c r="MG879" s="16"/>
      <c r="MH879" s="16"/>
      <c r="MI879" s="16"/>
      <c r="MJ879" s="16"/>
      <c r="MK879" s="16"/>
      <c r="ML879" s="16"/>
      <c r="MM879" s="16"/>
      <c r="MN879" s="16"/>
      <c r="MO879" s="16"/>
      <c r="MP879" s="16"/>
      <c r="MQ879" s="16"/>
      <c r="MR879" s="16"/>
      <c r="MS879" s="16"/>
      <c r="MT879" s="16"/>
      <c r="MU879" s="16"/>
      <c r="MV879" s="16"/>
      <c r="MW879" s="16"/>
      <c r="MX879" s="16"/>
      <c r="MY879" s="16"/>
      <c r="MZ879" s="16"/>
      <c r="NA879" s="16"/>
      <c r="NB879" s="16"/>
      <c r="NC879" s="16"/>
      <c r="ND879" s="16"/>
      <c r="NE879" s="16"/>
      <c r="NF879" s="16"/>
      <c r="NG879" s="16"/>
      <c r="NH879" s="16"/>
      <c r="NI879" s="16"/>
      <c r="NJ879" s="16"/>
      <c r="NK879" s="16"/>
      <c r="NL879" s="16"/>
      <c r="NM879" s="16"/>
      <c r="NN879" s="16"/>
      <c r="NO879" s="16"/>
      <c r="NP879" s="16"/>
      <c r="NQ879" s="16"/>
      <c r="NR879" s="16"/>
      <c r="NS879" s="16"/>
      <c r="NT879" s="16"/>
      <c r="NU879" s="16"/>
      <c r="NV879" s="16"/>
      <c r="NW879" s="16"/>
      <c r="NX879" s="16"/>
      <c r="NY879" s="16"/>
      <c r="NZ879" s="16"/>
      <c r="OA879" s="16"/>
      <c r="OB879" s="16"/>
      <c r="OC879" s="16"/>
      <c r="OD879" s="16"/>
      <c r="OE879" s="16"/>
      <c r="OF879" s="16"/>
      <c r="OG879" s="16"/>
      <c r="OH879" s="16"/>
      <c r="OI879" s="16"/>
      <c r="OJ879" s="16"/>
      <c r="OK879" s="16"/>
      <c r="OL879" s="16"/>
      <c r="OM879" s="16"/>
      <c r="ON879" s="16"/>
      <c r="OO879" s="16"/>
      <c r="OP879" s="16"/>
      <c r="OQ879" s="16"/>
      <c r="OR879" s="16"/>
      <c r="OS879" s="16"/>
      <c r="OT879" s="16"/>
      <c r="OU879" s="16"/>
      <c r="OV879" s="16"/>
      <c r="OW879" s="16"/>
      <c r="OX879" s="16"/>
      <c r="OY879" s="16"/>
      <c r="OZ879" s="16"/>
      <c r="PA879" s="16"/>
      <c r="PB879" s="16"/>
      <c r="PC879" s="16"/>
      <c r="PD879" s="16"/>
      <c r="PE879" s="16"/>
      <c r="PF879" s="16"/>
      <c r="PG879" s="16"/>
      <c r="PH879" s="16"/>
      <c r="PI879" s="16"/>
      <c r="PJ879" s="16"/>
      <c r="PK879" s="16"/>
      <c r="PL879" s="16"/>
      <c r="PM879" s="16"/>
      <c r="PN879" s="16"/>
      <c r="PO879" s="16"/>
      <c r="PP879" s="16"/>
      <c r="PQ879" s="16"/>
      <c r="PR879" s="16"/>
      <c r="PS879" s="16"/>
      <c r="PT879" s="16"/>
      <c r="PU879" s="16"/>
      <c r="PV879" s="16"/>
      <c r="PW879" s="16"/>
      <c r="PX879" s="16"/>
      <c r="PY879" s="16"/>
      <c r="PZ879" s="16"/>
      <c r="QA879" s="16"/>
      <c r="QB879" s="16"/>
      <c r="QC879" s="16"/>
      <c r="QD879" s="16"/>
      <c r="QE879" s="16"/>
      <c r="QF879" s="16"/>
      <c r="QG879" s="16"/>
      <c r="QH879" s="16"/>
      <c r="QI879" s="16"/>
      <c r="QJ879" s="16"/>
      <c r="QK879" s="16"/>
      <c r="QL879" s="16"/>
      <c r="QM879" s="16"/>
      <c r="QN879" s="16"/>
      <c r="QO879" s="16"/>
      <c r="QP879" s="16"/>
      <c r="QQ879" s="16"/>
      <c r="QR879" s="16"/>
      <c r="QS879" s="16"/>
      <c r="QT879" s="16"/>
      <c r="QU879" s="16"/>
      <c r="QV879" s="16"/>
      <c r="QW879" s="16"/>
      <c r="QX879" s="16"/>
      <c r="QY879" s="16"/>
      <c r="QZ879" s="16"/>
      <c r="RA879" s="16"/>
      <c r="RB879" s="16"/>
      <c r="RC879" s="16"/>
      <c r="RD879" s="16"/>
      <c r="RE879" s="16"/>
      <c r="RF879" s="16"/>
      <c r="RG879" s="16"/>
      <c r="RH879" s="16"/>
      <c r="RI879" s="16"/>
      <c r="RJ879" s="16"/>
      <c r="RK879" s="16"/>
      <c r="RL879" s="16"/>
      <c r="RM879" s="16"/>
      <c r="RN879" s="16"/>
      <c r="RO879" s="16"/>
      <c r="RP879" s="16"/>
      <c r="RQ879" s="16"/>
      <c r="RR879" s="16"/>
      <c r="RS879" s="16"/>
      <c r="RT879" s="16"/>
      <c r="RU879" s="16"/>
      <c r="RV879" s="16"/>
      <c r="RW879" s="16"/>
      <c r="RX879" s="16"/>
      <c r="RY879" s="16"/>
      <c r="RZ879" s="16"/>
      <c r="SA879" s="16"/>
      <c r="SB879" s="16"/>
      <c r="SC879" s="16"/>
      <c r="SD879" s="16"/>
      <c r="SE879" s="16"/>
      <c r="SF879" s="16"/>
      <c r="SG879" s="16"/>
      <c r="SH879" s="16"/>
      <c r="SI879" s="16"/>
      <c r="SJ879" s="16"/>
      <c r="SK879" s="16"/>
      <c r="SL879" s="16"/>
      <c r="SM879" s="16"/>
      <c r="SN879" s="16"/>
      <c r="SO879" s="16"/>
      <c r="SP879" s="16"/>
      <c r="SQ879" s="16"/>
      <c r="SR879" s="16"/>
      <c r="SS879" s="16"/>
      <c r="ST879" s="16"/>
      <c r="SU879" s="16"/>
      <c r="SV879" s="16"/>
      <c r="SW879" s="16"/>
      <c r="SX879" s="16"/>
      <c r="SY879" s="16"/>
      <c r="SZ879" s="16"/>
      <c r="TA879" s="16"/>
      <c r="TB879" s="16"/>
      <c r="TC879" s="16"/>
      <c r="TD879" s="16"/>
      <c r="TE879" s="16"/>
      <c r="TF879" s="16"/>
      <c r="TG879" s="16"/>
      <c r="TH879" s="16"/>
      <c r="TI879" s="16"/>
      <c r="TJ879" s="16"/>
      <c r="TK879" s="16"/>
      <c r="TL879" s="16"/>
      <c r="TM879" s="16"/>
      <c r="TN879" s="16"/>
      <c r="TO879" s="16"/>
      <c r="TP879" s="16"/>
      <c r="TQ879" s="16"/>
      <c r="TR879" s="16"/>
      <c r="TS879" s="16"/>
      <c r="TT879" s="16"/>
      <c r="TU879" s="16"/>
      <c r="TV879" s="16"/>
      <c r="TW879" s="16"/>
      <c r="TX879" s="16"/>
      <c r="TY879" s="16"/>
      <c r="TZ879" s="16"/>
      <c r="UA879" s="16"/>
      <c r="UB879" s="16"/>
      <c r="UC879" s="16"/>
      <c r="UD879" s="16"/>
      <c r="UE879" s="16"/>
      <c r="UF879" s="16"/>
      <c r="UG879" s="16"/>
      <c r="UH879" s="16"/>
      <c r="UI879" s="16"/>
      <c r="UJ879" s="16"/>
      <c r="UK879" s="16"/>
      <c r="UL879" s="16"/>
      <c r="UM879" s="16"/>
      <c r="UN879" s="16"/>
      <c r="UO879" s="16"/>
      <c r="UP879" s="16"/>
      <c r="UQ879" s="16"/>
      <c r="UR879" s="16"/>
      <c r="US879" s="16"/>
      <c r="UT879" s="16"/>
      <c r="UU879" s="16"/>
      <c r="UV879" s="16"/>
      <c r="UW879" s="16"/>
      <c r="UX879" s="16"/>
      <c r="UY879" s="16"/>
      <c r="UZ879" s="16"/>
      <c r="VA879" s="16"/>
      <c r="VB879" s="16"/>
      <c r="VC879" s="16"/>
      <c r="VD879" s="16"/>
      <c r="VE879" s="16"/>
      <c r="VF879" s="16"/>
      <c r="VG879" s="16"/>
      <c r="VH879" s="16"/>
      <c r="VI879" s="16"/>
      <c r="VJ879" s="16"/>
      <c r="VK879" s="16"/>
      <c r="VL879" s="16"/>
      <c r="VM879" s="16"/>
      <c r="VN879" s="16"/>
      <c r="VO879" s="16"/>
      <c r="VP879" s="16"/>
      <c r="VQ879" s="16"/>
      <c r="VR879" s="16"/>
      <c r="VS879" s="16"/>
      <c r="VT879" s="16"/>
      <c r="VU879" s="16"/>
      <c r="VV879" s="16"/>
      <c r="VW879" s="16"/>
      <c r="VX879" s="16"/>
      <c r="VY879" s="16"/>
      <c r="VZ879" s="16"/>
      <c r="WA879" s="16"/>
      <c r="WB879" s="16"/>
      <c r="WC879" s="16"/>
      <c r="WD879" s="16"/>
      <c r="WE879" s="16"/>
      <c r="WF879" s="16"/>
      <c r="WG879" s="16"/>
      <c r="WH879" s="16"/>
      <c r="WI879" s="16"/>
      <c r="WJ879" s="16"/>
      <c r="WK879" s="16"/>
      <c r="WL879" s="16"/>
      <c r="WM879" s="16"/>
      <c r="WN879" s="16"/>
      <c r="WO879" s="16"/>
      <c r="WP879" s="16"/>
      <c r="WQ879" s="16"/>
      <c r="WR879" s="16"/>
      <c r="WS879" s="16"/>
      <c r="WT879" s="16"/>
      <c r="WU879" s="16"/>
      <c r="WV879" s="16"/>
      <c r="WW879" s="16"/>
      <c r="WX879" s="16"/>
      <c r="WY879" s="16"/>
      <c r="WZ879" s="16"/>
      <c r="XA879" s="16"/>
      <c r="XB879" s="16"/>
      <c r="XC879" s="16"/>
      <c r="XD879" s="16"/>
      <c r="XE879" s="16"/>
      <c r="XF879" s="16"/>
      <c r="XG879" s="16"/>
      <c r="XH879" s="16"/>
      <c r="XI879" s="16"/>
      <c r="XJ879" s="16"/>
      <c r="XK879" s="16"/>
      <c r="XL879" s="16"/>
      <c r="XM879" s="16"/>
      <c r="XN879" s="16"/>
      <c r="XO879" s="16"/>
      <c r="XP879" s="16"/>
      <c r="XQ879" s="16"/>
      <c r="XR879" s="16"/>
      <c r="XS879" s="16"/>
      <c r="XT879" s="16"/>
      <c r="XU879" s="16"/>
      <c r="XV879" s="16"/>
      <c r="XW879" s="16"/>
      <c r="XX879" s="16"/>
      <c r="XY879" s="16"/>
      <c r="XZ879" s="16"/>
      <c r="YA879" s="16"/>
      <c r="YB879" s="16"/>
      <c r="YC879" s="16"/>
      <c r="YD879" s="16"/>
      <c r="YE879" s="16"/>
      <c r="YF879" s="16"/>
      <c r="YG879" s="16"/>
      <c r="YH879" s="16"/>
      <c r="YI879" s="16"/>
      <c r="YJ879" s="16"/>
      <c r="YK879" s="16"/>
      <c r="YL879" s="16"/>
      <c r="YM879" s="16"/>
      <c r="YN879" s="16"/>
      <c r="YO879" s="16"/>
      <c r="YP879" s="16"/>
      <c r="YQ879" s="16"/>
      <c r="YR879" s="16"/>
      <c r="YS879" s="16"/>
      <c r="YT879" s="16"/>
      <c r="YU879" s="16"/>
      <c r="YV879" s="16"/>
      <c r="YW879" s="16"/>
      <c r="YX879" s="16"/>
      <c r="YY879" s="16"/>
      <c r="YZ879" s="16"/>
      <c r="ZA879" s="16"/>
      <c r="ZB879" s="16"/>
      <c r="ZC879" s="16"/>
      <c r="ZD879" s="16"/>
      <c r="ZE879" s="16"/>
      <c r="ZF879" s="16"/>
      <c r="ZG879" s="16"/>
      <c r="ZH879" s="16"/>
      <c r="ZI879" s="16"/>
      <c r="ZJ879" s="16"/>
      <c r="ZK879" s="16"/>
      <c r="ZL879" s="16"/>
      <c r="ZM879" s="16"/>
      <c r="ZN879" s="16"/>
      <c r="ZO879" s="16"/>
      <c r="ZP879" s="16"/>
      <c r="ZQ879" s="16"/>
      <c r="ZR879" s="16"/>
      <c r="ZS879" s="16"/>
      <c r="ZT879" s="16"/>
      <c r="ZU879" s="16"/>
      <c r="ZV879" s="16"/>
      <c r="ZW879" s="16"/>
      <c r="ZX879" s="16"/>
      <c r="ZY879" s="16"/>
      <c r="ZZ879" s="16"/>
      <c r="AAA879" s="16"/>
      <c r="AAB879" s="16"/>
      <c r="AAC879" s="16"/>
      <c r="AAD879" s="16"/>
      <c r="AAE879" s="16"/>
      <c r="AAF879" s="16"/>
      <c r="AAG879" s="16"/>
      <c r="AAH879" s="16"/>
      <c r="AAI879" s="16"/>
      <c r="AAJ879" s="16"/>
      <c r="AAK879" s="16"/>
      <c r="AAL879" s="16"/>
      <c r="AAM879" s="16"/>
      <c r="AAN879" s="16"/>
      <c r="AAO879" s="16"/>
      <c r="AAP879" s="16"/>
      <c r="AAQ879" s="16"/>
      <c r="AAR879" s="16"/>
      <c r="AAS879" s="16"/>
      <c r="AAT879" s="16"/>
      <c r="AAU879" s="16"/>
      <c r="AAV879" s="16"/>
      <c r="AAW879" s="16"/>
      <c r="AAX879" s="16"/>
      <c r="AAY879" s="16"/>
      <c r="AAZ879" s="16"/>
      <c r="ABA879" s="16"/>
      <c r="ABB879" s="16"/>
      <c r="ABC879" s="16"/>
      <c r="ABD879" s="16"/>
      <c r="ABE879" s="16"/>
      <c r="ABF879" s="16"/>
      <c r="ABG879" s="16"/>
      <c r="ABH879" s="16"/>
    </row>
    <row r="880" spans="1:9582" s="290" customFormat="1" ht="45.75" customHeight="1">
      <c r="A880" s="589">
        <f>1+A878</f>
        <v>878</v>
      </c>
      <c r="B880" s="403" t="s">
        <v>8509</v>
      </c>
      <c r="C880" s="156" t="s">
        <v>8510</v>
      </c>
      <c r="D880" s="156" t="s">
        <v>645</v>
      </c>
      <c r="E880" s="156">
        <v>45552</v>
      </c>
      <c r="F880" s="143">
        <v>45554</v>
      </c>
      <c r="G880" s="143">
        <v>45646</v>
      </c>
      <c r="H880" s="157" t="s">
        <v>94</v>
      </c>
      <c r="I880" s="157" t="s">
        <v>180</v>
      </c>
      <c r="J880" s="166" t="s">
        <v>8511</v>
      </c>
      <c r="K880" s="156">
        <v>1072660798</v>
      </c>
      <c r="L880" s="156">
        <v>2</v>
      </c>
      <c r="M880" s="156" t="s">
        <v>97</v>
      </c>
      <c r="N880" s="156" t="s">
        <v>5078</v>
      </c>
      <c r="O880" s="156" t="s">
        <v>5700</v>
      </c>
      <c r="P880" s="156" t="s">
        <v>8512</v>
      </c>
      <c r="Q880" s="156" t="s">
        <v>7576</v>
      </c>
      <c r="R880" s="156">
        <f>+G880-F880</f>
        <v>92</v>
      </c>
      <c r="S880" s="156" t="s">
        <v>8513</v>
      </c>
      <c r="T880" s="157">
        <v>12068000</v>
      </c>
      <c r="U880" s="156" t="s">
        <v>8514</v>
      </c>
      <c r="V880" s="328">
        <f>+T880</f>
        <v>12068000</v>
      </c>
      <c r="W880" s="328">
        <v>45553</v>
      </c>
      <c r="X880" s="328" t="s">
        <v>103</v>
      </c>
      <c r="Y880" s="328">
        <f>+Z880+AA880+AB880</f>
        <v>12068000</v>
      </c>
      <c r="Z880" s="16">
        <v>12068000</v>
      </c>
      <c r="AA880" s="16">
        <v>0</v>
      </c>
      <c r="AB880" s="16">
        <v>0</v>
      </c>
      <c r="AC880" s="16">
        <v>0</v>
      </c>
      <c r="AD880" s="16">
        <v>0</v>
      </c>
      <c r="AE880" s="16">
        <v>0</v>
      </c>
      <c r="AF880" s="16">
        <v>0</v>
      </c>
      <c r="AG880" s="16">
        <v>0</v>
      </c>
      <c r="AH880" s="16">
        <v>0</v>
      </c>
      <c r="AI880" s="16">
        <v>0</v>
      </c>
      <c r="AJ880" s="16">
        <v>0</v>
      </c>
      <c r="AK880" s="16" t="s">
        <v>104</v>
      </c>
      <c r="AL880" s="16" t="s">
        <v>8515</v>
      </c>
      <c r="AM880" s="16" t="s">
        <v>2860</v>
      </c>
      <c r="AN880" s="16">
        <v>43543658</v>
      </c>
      <c r="AO880" s="16" t="s">
        <v>114</v>
      </c>
      <c r="AP880" s="16" t="s">
        <v>114</v>
      </c>
      <c r="AQ880" s="16" t="s">
        <v>114</v>
      </c>
      <c r="AR880" s="16" t="s">
        <v>114</v>
      </c>
      <c r="AS880" s="16" t="s">
        <v>109</v>
      </c>
      <c r="AT880" s="16" t="s">
        <v>109</v>
      </c>
      <c r="AU880" s="16" t="s">
        <v>392</v>
      </c>
      <c r="AV880" s="16"/>
      <c r="AW880" s="16"/>
      <c r="AX880" s="16" t="s">
        <v>109</v>
      </c>
      <c r="AY880" s="16" t="s">
        <v>108</v>
      </c>
      <c r="AZ880" s="16"/>
      <c r="BA880" s="16"/>
      <c r="BB880" s="16"/>
      <c r="BC880" s="16"/>
      <c r="BD880" s="16"/>
      <c r="BE880" s="16"/>
      <c r="BF880" s="16"/>
      <c r="BG880" s="16"/>
      <c r="BH880" s="16">
        <f>T880+BB880</f>
        <v>12068000</v>
      </c>
      <c r="BI880" s="349" t="s">
        <v>113</v>
      </c>
      <c r="BJ880" s="16"/>
      <c r="BK880" s="16" t="s">
        <v>114</v>
      </c>
      <c r="BL880" s="16"/>
      <c r="BM880" s="449"/>
      <c r="BN880" s="16" t="s">
        <v>917</v>
      </c>
      <c r="BO880" s="16">
        <v>33</v>
      </c>
      <c r="BP880" s="16">
        <v>33396</v>
      </c>
      <c r="BQ880" s="16" t="s">
        <v>578</v>
      </c>
      <c r="BR880" s="16" t="s">
        <v>114</v>
      </c>
      <c r="BS880" s="16" t="s">
        <v>114</v>
      </c>
      <c r="BT880" s="16" t="s">
        <v>114</v>
      </c>
      <c r="BU880" s="16" t="s">
        <v>4388</v>
      </c>
      <c r="BV880" s="16">
        <v>3163943019</v>
      </c>
      <c r="BW880" s="16" t="s">
        <v>4389</v>
      </c>
      <c r="BX880" s="16" t="s">
        <v>191</v>
      </c>
      <c r="BY880" s="16" t="s">
        <v>119</v>
      </c>
      <c r="BZ880" s="16">
        <v>24090955301</v>
      </c>
      <c r="CA880" s="446" t="s">
        <v>109</v>
      </c>
      <c r="CB880" s="446" t="s">
        <v>109</v>
      </c>
      <c r="CC880" s="446" t="s">
        <v>109</v>
      </c>
      <c r="CD880" s="446" t="s">
        <v>109</v>
      </c>
      <c r="CE880" s="446"/>
      <c r="CF880" s="446"/>
      <c r="CG880" s="446"/>
      <c r="CH880" s="446"/>
      <c r="CI880" s="446"/>
      <c r="CJ880" s="446"/>
      <c r="CK880" s="446"/>
      <c r="CL880" s="446"/>
      <c r="CM880" s="446" t="s">
        <v>109</v>
      </c>
      <c r="CN880" s="446"/>
      <c r="CO880" s="50"/>
      <c r="CP880" s="50"/>
      <c r="CQ880" s="50"/>
      <c r="CR880" s="50"/>
      <c r="CS880" s="50"/>
      <c r="CT880" s="50"/>
      <c r="CU880" s="50"/>
      <c r="CV880" s="50"/>
      <c r="CW880" s="50"/>
      <c r="CX880" s="50"/>
      <c r="CY880" s="50"/>
      <c r="CZ880" s="50"/>
      <c r="DA880" s="50"/>
      <c r="DB880" s="50"/>
      <c r="DC880" s="50"/>
      <c r="DD880" s="50"/>
      <c r="DE880" s="50"/>
      <c r="DF880" s="50"/>
      <c r="DG880" s="50"/>
      <c r="DH880" s="50"/>
      <c r="DI880" s="50"/>
      <c r="DJ880" s="50"/>
      <c r="DK880" s="50"/>
      <c r="DL880" s="50"/>
      <c r="DM880" s="50"/>
      <c r="DN880" s="50"/>
      <c r="DO880" s="50"/>
      <c r="DP880" s="50"/>
      <c r="DQ880" s="50"/>
      <c r="DR880" s="50"/>
      <c r="DS880" s="50"/>
      <c r="DT880" s="50"/>
      <c r="DU880" s="50"/>
      <c r="DV880" s="50"/>
      <c r="DW880" s="50"/>
      <c r="DX880" s="50"/>
      <c r="DY880" s="50"/>
      <c r="DZ880" s="50"/>
      <c r="EA880" s="50"/>
      <c r="EB880" s="50"/>
      <c r="EC880" s="50"/>
      <c r="ED880" s="50"/>
      <c r="EE880" s="50"/>
      <c r="EF880" s="50"/>
      <c r="EG880" s="50"/>
      <c r="EH880" s="50"/>
      <c r="EI880" s="50"/>
      <c r="EJ880" s="50"/>
      <c r="EK880" s="50"/>
      <c r="EL880" s="50"/>
      <c r="EM880" s="50"/>
      <c r="EN880" s="50"/>
      <c r="EO880" s="50"/>
      <c r="EP880" s="50"/>
      <c r="EQ880" s="50"/>
      <c r="ER880" s="50"/>
      <c r="ES880" s="50"/>
      <c r="ET880" s="50"/>
      <c r="EU880" s="50"/>
      <c r="EV880" s="50"/>
      <c r="EW880" s="50"/>
      <c r="EX880" s="50"/>
      <c r="EY880" s="50"/>
      <c r="EZ880" s="50"/>
      <c r="FA880" s="50"/>
      <c r="FB880" s="50"/>
      <c r="FC880" s="50"/>
      <c r="FD880" s="50"/>
      <c r="FE880" s="50"/>
      <c r="FF880" s="50"/>
      <c r="FG880" s="50"/>
      <c r="FH880" s="50"/>
      <c r="FI880" s="50"/>
      <c r="FJ880" s="50"/>
      <c r="FK880" s="50"/>
      <c r="FL880" s="50"/>
      <c r="FM880" s="50"/>
      <c r="FN880" s="50"/>
      <c r="FO880" s="50"/>
      <c r="FP880" s="50"/>
      <c r="FQ880" s="50"/>
      <c r="FR880" s="50"/>
      <c r="FS880" s="50"/>
      <c r="FT880" s="50"/>
      <c r="FU880" s="50"/>
      <c r="FV880" s="50"/>
      <c r="FW880" s="50"/>
      <c r="FX880" s="50"/>
      <c r="FY880" s="50"/>
      <c r="FZ880" s="50"/>
      <c r="GA880" s="50"/>
      <c r="GB880" s="50"/>
      <c r="GC880" s="50"/>
      <c r="GD880" s="50"/>
      <c r="GE880" s="50"/>
      <c r="GF880" s="50"/>
      <c r="GG880" s="50"/>
      <c r="GH880" s="50"/>
      <c r="GI880" s="50"/>
      <c r="GJ880" s="50"/>
      <c r="GK880" s="50"/>
      <c r="GL880" s="50"/>
      <c r="GM880" s="50"/>
      <c r="GN880" s="50"/>
      <c r="GO880" s="50"/>
      <c r="GP880" s="50"/>
      <c r="GQ880" s="50"/>
      <c r="GR880" s="50"/>
      <c r="GS880" s="50"/>
      <c r="GT880" s="50"/>
      <c r="GU880" s="50"/>
      <c r="GV880" s="16"/>
      <c r="GW880" s="16"/>
      <c r="GX880" s="16"/>
      <c r="GY880" s="16"/>
      <c r="GZ880" s="16"/>
      <c r="HA880" s="16"/>
      <c r="HB880" s="16"/>
      <c r="HC880" s="16"/>
      <c r="HD880" s="16"/>
      <c r="HE880" s="16"/>
      <c r="HF880" s="16"/>
      <c r="HG880" s="16"/>
      <c r="HH880" s="16"/>
      <c r="HI880" s="16"/>
      <c r="HJ880" s="16"/>
      <c r="HK880" s="16"/>
      <c r="HL880" s="16"/>
      <c r="HM880" s="16"/>
      <c r="HN880" s="16"/>
      <c r="HO880" s="16"/>
      <c r="HP880" s="16"/>
      <c r="HQ880" s="16"/>
      <c r="HR880" s="16"/>
      <c r="HS880" s="16"/>
      <c r="HT880" s="16"/>
      <c r="HU880" s="16"/>
      <c r="HV880" s="16"/>
      <c r="HW880" s="16"/>
      <c r="HX880" s="16"/>
      <c r="HY880" s="16"/>
      <c r="HZ880" s="16"/>
      <c r="IA880" s="16"/>
      <c r="IB880" s="16"/>
      <c r="IC880" s="16"/>
      <c r="ID880" s="16"/>
      <c r="IE880" s="16"/>
      <c r="IF880" s="16"/>
      <c r="IG880" s="16"/>
      <c r="IH880" s="16"/>
      <c r="II880" s="16"/>
      <c r="IJ880" s="16"/>
      <c r="IK880" s="16"/>
      <c r="IL880" s="16"/>
      <c r="IM880" s="16"/>
      <c r="IN880" s="16"/>
      <c r="IO880" s="16"/>
      <c r="IP880" s="16"/>
      <c r="IQ880" s="16"/>
      <c r="IR880" s="16"/>
      <c r="IS880" s="16"/>
      <c r="IT880" s="16"/>
      <c r="IU880" s="16"/>
      <c r="IV880" s="16"/>
      <c r="IW880" s="16"/>
      <c r="IX880" s="16"/>
      <c r="IY880" s="16"/>
      <c r="IZ880" s="16"/>
      <c r="JA880" s="16"/>
      <c r="JB880" s="16"/>
      <c r="JC880" s="16"/>
      <c r="JD880" s="16"/>
      <c r="JE880" s="16"/>
      <c r="JF880" s="16"/>
      <c r="JG880" s="16"/>
      <c r="JH880" s="16"/>
      <c r="JI880" s="16"/>
      <c r="JJ880" s="16"/>
      <c r="JK880" s="16"/>
      <c r="JL880" s="16"/>
      <c r="JM880" s="16"/>
      <c r="JN880" s="16"/>
      <c r="JO880" s="16"/>
      <c r="JP880" s="16"/>
      <c r="JQ880" s="16"/>
      <c r="JR880" s="16"/>
      <c r="JS880" s="16"/>
      <c r="JT880" s="16"/>
      <c r="JU880" s="16"/>
      <c r="JV880" s="16"/>
      <c r="JW880" s="16"/>
      <c r="JX880" s="16"/>
      <c r="JY880" s="16"/>
      <c r="JZ880" s="16"/>
      <c r="KA880" s="16"/>
      <c r="KB880" s="16"/>
      <c r="KC880" s="16"/>
      <c r="KD880" s="16"/>
      <c r="KE880" s="16"/>
      <c r="KF880" s="16"/>
      <c r="KG880" s="16"/>
      <c r="KH880" s="16"/>
      <c r="KI880" s="16"/>
      <c r="KJ880" s="16"/>
      <c r="KK880" s="16"/>
      <c r="KL880" s="16"/>
      <c r="KM880" s="16"/>
      <c r="KN880" s="16"/>
      <c r="KO880" s="16"/>
      <c r="KP880" s="16"/>
      <c r="KQ880" s="16"/>
      <c r="KR880" s="16"/>
      <c r="KS880" s="16"/>
      <c r="KT880" s="16"/>
      <c r="KU880" s="16"/>
      <c r="KV880" s="16"/>
      <c r="KW880" s="16"/>
      <c r="KX880" s="16"/>
      <c r="KY880" s="16"/>
      <c r="KZ880" s="16"/>
      <c r="LA880" s="16"/>
      <c r="LB880" s="16"/>
      <c r="LC880" s="16"/>
      <c r="LD880" s="16"/>
      <c r="LE880" s="16"/>
      <c r="LF880" s="16"/>
      <c r="LG880" s="16"/>
      <c r="LH880" s="16"/>
      <c r="LI880" s="16"/>
      <c r="LJ880" s="16"/>
      <c r="LK880" s="16"/>
      <c r="LL880" s="16"/>
      <c r="LM880" s="16"/>
      <c r="LN880" s="16"/>
      <c r="LO880" s="16"/>
      <c r="LP880" s="16"/>
      <c r="LQ880" s="16"/>
      <c r="LR880" s="16"/>
      <c r="LS880" s="16"/>
      <c r="LT880" s="16"/>
      <c r="LU880" s="16"/>
      <c r="LV880" s="16"/>
      <c r="LW880" s="16"/>
      <c r="LX880" s="16"/>
      <c r="LY880" s="16"/>
      <c r="LZ880" s="16"/>
      <c r="MA880" s="16"/>
      <c r="MB880" s="16"/>
      <c r="MC880" s="16"/>
      <c r="MD880" s="16"/>
      <c r="ME880" s="16"/>
      <c r="MF880" s="16"/>
      <c r="MG880" s="16"/>
      <c r="MH880" s="16"/>
      <c r="MI880" s="16"/>
      <c r="MJ880" s="16"/>
      <c r="MK880" s="16"/>
      <c r="ML880" s="16"/>
      <c r="MM880" s="16"/>
      <c r="MN880" s="16"/>
      <c r="MO880" s="16"/>
      <c r="MP880" s="16"/>
      <c r="MQ880" s="16"/>
      <c r="MR880" s="16"/>
      <c r="MS880" s="16"/>
      <c r="MT880" s="16"/>
      <c r="MU880" s="16"/>
      <c r="MV880" s="16"/>
      <c r="MW880" s="16"/>
      <c r="MX880" s="16"/>
      <c r="MY880" s="16"/>
      <c r="MZ880" s="16"/>
      <c r="NA880" s="16"/>
      <c r="NB880" s="16"/>
      <c r="NC880" s="16"/>
      <c r="ND880" s="16"/>
      <c r="NE880" s="16"/>
      <c r="NF880" s="16"/>
      <c r="NG880" s="16"/>
      <c r="NH880" s="16"/>
      <c r="NI880" s="16"/>
      <c r="NJ880" s="16"/>
      <c r="NK880" s="16"/>
      <c r="NL880" s="16"/>
      <c r="NM880" s="16"/>
      <c r="NN880" s="16"/>
      <c r="NO880" s="16"/>
      <c r="NP880" s="16"/>
      <c r="NQ880" s="16"/>
      <c r="NR880" s="16"/>
      <c r="NS880" s="16"/>
      <c r="NT880" s="16"/>
      <c r="NU880" s="16"/>
      <c r="NV880" s="16"/>
      <c r="NW880" s="16"/>
      <c r="NX880" s="16"/>
      <c r="NY880" s="16"/>
      <c r="NZ880" s="16"/>
      <c r="OA880" s="16"/>
      <c r="OB880" s="16"/>
      <c r="OC880" s="16"/>
      <c r="OD880" s="16"/>
      <c r="OE880" s="16"/>
      <c r="OF880" s="16"/>
      <c r="OG880" s="16"/>
      <c r="OH880" s="16"/>
      <c r="OI880" s="16"/>
      <c r="OJ880" s="16"/>
      <c r="OK880" s="16"/>
      <c r="OL880" s="16"/>
      <c r="OM880" s="16"/>
      <c r="ON880" s="16"/>
      <c r="OO880" s="16"/>
      <c r="OP880" s="16"/>
      <c r="OQ880" s="16"/>
      <c r="OR880" s="16"/>
      <c r="OS880" s="16"/>
      <c r="OT880" s="16"/>
      <c r="OU880" s="16"/>
      <c r="OV880" s="16"/>
      <c r="OW880" s="16"/>
      <c r="OX880" s="16"/>
      <c r="OY880" s="16"/>
      <c r="OZ880" s="16"/>
      <c r="PA880" s="16"/>
      <c r="PB880" s="16"/>
      <c r="PC880" s="16"/>
      <c r="PD880" s="16"/>
      <c r="PE880" s="16"/>
      <c r="PF880" s="16"/>
      <c r="PG880" s="16"/>
      <c r="PH880" s="16"/>
      <c r="PI880" s="16"/>
      <c r="PJ880" s="16"/>
      <c r="PK880" s="16"/>
      <c r="PL880" s="16"/>
      <c r="PM880" s="16"/>
      <c r="PN880" s="16"/>
      <c r="PO880" s="16"/>
      <c r="PP880" s="16"/>
      <c r="PQ880" s="16"/>
      <c r="PR880" s="16"/>
      <c r="PS880" s="16"/>
      <c r="PT880" s="16"/>
      <c r="PU880" s="16"/>
      <c r="PV880" s="16"/>
      <c r="PW880" s="16"/>
      <c r="PX880" s="16"/>
      <c r="PY880" s="16"/>
      <c r="PZ880" s="16"/>
      <c r="QA880" s="16"/>
      <c r="QB880" s="16"/>
      <c r="QC880" s="16"/>
      <c r="QD880" s="16"/>
      <c r="QE880" s="16"/>
      <c r="QF880" s="16"/>
      <c r="QG880" s="16"/>
      <c r="QH880" s="16"/>
      <c r="QI880" s="16"/>
      <c r="QJ880" s="16"/>
      <c r="QK880" s="16"/>
      <c r="QL880" s="16"/>
      <c r="QM880" s="16"/>
      <c r="QN880" s="16"/>
      <c r="QO880" s="16"/>
      <c r="QP880" s="16"/>
      <c r="QQ880" s="16"/>
      <c r="QR880" s="16"/>
      <c r="QS880" s="16"/>
      <c r="QT880" s="16"/>
      <c r="QU880" s="16"/>
      <c r="QV880" s="16"/>
      <c r="QW880" s="16"/>
      <c r="QX880" s="16"/>
      <c r="QY880" s="16"/>
      <c r="QZ880" s="16"/>
      <c r="RA880" s="16"/>
      <c r="RB880" s="16"/>
      <c r="RC880" s="16"/>
      <c r="RD880" s="16"/>
      <c r="RE880" s="16"/>
      <c r="RF880" s="16"/>
      <c r="RG880" s="16"/>
      <c r="RH880" s="16"/>
      <c r="RI880" s="16"/>
      <c r="RJ880" s="16"/>
      <c r="RK880" s="16"/>
      <c r="RL880" s="16"/>
      <c r="RM880" s="16"/>
      <c r="RN880" s="16"/>
      <c r="RO880" s="16"/>
      <c r="RP880" s="16"/>
      <c r="RQ880" s="16"/>
      <c r="RR880" s="16"/>
      <c r="RS880" s="16"/>
      <c r="RT880" s="16"/>
      <c r="RU880" s="16"/>
      <c r="RV880" s="16"/>
      <c r="RW880" s="16"/>
      <c r="RX880" s="16"/>
      <c r="RY880" s="16"/>
      <c r="RZ880" s="16"/>
      <c r="SA880" s="16"/>
      <c r="SB880" s="16"/>
      <c r="SC880" s="16"/>
      <c r="SD880" s="16"/>
      <c r="SE880" s="16"/>
      <c r="SF880" s="16"/>
      <c r="SG880" s="16"/>
      <c r="SH880" s="16"/>
      <c r="SI880" s="16"/>
      <c r="SJ880" s="16"/>
      <c r="SK880" s="16"/>
      <c r="SL880" s="16"/>
      <c r="SM880" s="16"/>
      <c r="SN880" s="16"/>
      <c r="SO880" s="16"/>
      <c r="SP880" s="16"/>
      <c r="SQ880" s="16"/>
      <c r="SR880" s="16"/>
      <c r="SS880" s="16"/>
      <c r="ST880" s="16"/>
      <c r="SU880" s="16"/>
      <c r="SV880" s="16"/>
      <c r="SW880" s="16"/>
      <c r="SX880" s="16"/>
      <c r="SY880" s="16"/>
      <c r="SZ880" s="16"/>
      <c r="TA880" s="16"/>
      <c r="TB880" s="16"/>
      <c r="TC880" s="16"/>
      <c r="TD880" s="16"/>
      <c r="TE880" s="16"/>
      <c r="TF880" s="16"/>
      <c r="TG880" s="16"/>
      <c r="TH880" s="16"/>
      <c r="TI880" s="16"/>
      <c r="TJ880" s="16"/>
      <c r="TK880" s="16"/>
      <c r="TL880" s="16"/>
      <c r="TM880" s="16"/>
      <c r="TN880" s="16"/>
      <c r="TO880" s="16"/>
      <c r="TP880" s="16"/>
      <c r="TQ880" s="16"/>
      <c r="TR880" s="16"/>
      <c r="TS880" s="16"/>
      <c r="TT880" s="16"/>
      <c r="TU880" s="16"/>
      <c r="TV880" s="16"/>
      <c r="TW880" s="16"/>
      <c r="TX880" s="16"/>
      <c r="TY880" s="16"/>
      <c r="TZ880" s="16"/>
      <c r="UA880" s="16"/>
      <c r="UB880" s="16"/>
      <c r="UC880" s="16"/>
      <c r="UD880" s="16"/>
      <c r="UE880" s="16"/>
      <c r="UF880" s="16"/>
      <c r="UG880" s="16"/>
      <c r="UH880" s="16"/>
      <c r="UI880" s="16"/>
      <c r="UJ880" s="16"/>
      <c r="UK880" s="16"/>
      <c r="UL880" s="16"/>
      <c r="UM880" s="16"/>
      <c r="UN880" s="16"/>
      <c r="UO880" s="16"/>
      <c r="UP880" s="16"/>
      <c r="UQ880" s="16"/>
      <c r="UR880" s="16"/>
      <c r="US880" s="16"/>
      <c r="UT880" s="16"/>
      <c r="UU880" s="16"/>
      <c r="UV880" s="16"/>
      <c r="UW880" s="16"/>
      <c r="UX880" s="16"/>
      <c r="UY880" s="16"/>
      <c r="UZ880" s="16"/>
      <c r="VA880" s="16"/>
      <c r="VB880" s="16"/>
      <c r="VC880" s="16"/>
      <c r="VD880" s="16"/>
      <c r="VE880" s="16"/>
      <c r="VF880" s="16"/>
      <c r="VG880" s="16"/>
      <c r="VH880" s="16"/>
      <c r="VI880" s="16"/>
      <c r="VJ880" s="16"/>
      <c r="VK880" s="16"/>
      <c r="VL880" s="16"/>
      <c r="VM880" s="16"/>
      <c r="VN880" s="16"/>
      <c r="VO880" s="16"/>
      <c r="VP880" s="16"/>
      <c r="VQ880" s="16"/>
      <c r="VR880" s="16"/>
      <c r="VS880" s="16"/>
      <c r="VT880" s="16"/>
      <c r="VU880" s="16"/>
      <c r="VV880" s="16"/>
      <c r="VW880" s="16"/>
      <c r="VX880" s="16"/>
      <c r="VY880" s="16"/>
      <c r="VZ880" s="16"/>
      <c r="WA880" s="16"/>
      <c r="WB880" s="16"/>
      <c r="WC880" s="16"/>
      <c r="WD880" s="16"/>
      <c r="WE880" s="16"/>
      <c r="WF880" s="16"/>
      <c r="WG880" s="16"/>
      <c r="WH880" s="16"/>
      <c r="WI880" s="16"/>
      <c r="WJ880" s="16"/>
      <c r="WK880" s="16"/>
      <c r="WL880" s="16"/>
      <c r="WM880" s="16"/>
      <c r="WN880" s="16"/>
      <c r="WO880" s="16"/>
      <c r="WP880" s="16"/>
      <c r="WQ880" s="16"/>
      <c r="WR880" s="16"/>
      <c r="WS880" s="16"/>
      <c r="WT880" s="16"/>
      <c r="WU880" s="16"/>
      <c r="WV880" s="16"/>
      <c r="WW880" s="16"/>
      <c r="WX880" s="16"/>
      <c r="WY880" s="16"/>
      <c r="WZ880" s="16"/>
      <c r="XA880" s="16"/>
      <c r="XB880" s="16"/>
      <c r="XC880" s="16"/>
      <c r="XD880" s="16"/>
      <c r="XE880" s="16"/>
      <c r="XF880" s="16"/>
      <c r="XG880" s="16"/>
      <c r="XH880" s="16"/>
      <c r="XI880" s="16"/>
      <c r="XJ880" s="16"/>
      <c r="XK880" s="16"/>
      <c r="XL880" s="16"/>
      <c r="XM880" s="16"/>
      <c r="XN880" s="16"/>
      <c r="XO880" s="16"/>
      <c r="XP880" s="16"/>
      <c r="XQ880" s="16"/>
      <c r="XR880" s="16"/>
      <c r="XS880" s="16"/>
      <c r="XT880" s="16"/>
      <c r="XU880" s="16"/>
      <c r="XV880" s="16"/>
      <c r="XW880" s="16"/>
      <c r="XX880" s="16"/>
      <c r="XY880" s="16"/>
      <c r="XZ880" s="16"/>
      <c r="YA880" s="16"/>
      <c r="YB880" s="16"/>
      <c r="YC880" s="16"/>
      <c r="YD880" s="16"/>
      <c r="YE880" s="16"/>
      <c r="YF880" s="16"/>
      <c r="YG880" s="16"/>
      <c r="YH880" s="16"/>
      <c r="YI880" s="16"/>
      <c r="YJ880" s="16"/>
      <c r="YK880" s="16"/>
      <c r="YL880" s="16"/>
      <c r="YM880" s="16"/>
      <c r="YN880" s="16"/>
      <c r="YO880" s="16"/>
      <c r="NDH880" s="348"/>
      <c r="NDI880" s="156"/>
      <c r="NDJ880" s="156"/>
      <c r="NDK880" s="156"/>
      <c r="NDL880" s="156"/>
      <c r="NDM880" s="143"/>
      <c r="NDN880" s="143"/>
    </row>
    <row r="881" spans="1:9582" s="50" customFormat="1" ht="45.75" customHeight="1">
      <c r="A881" s="589">
        <f>1+A880</f>
        <v>879</v>
      </c>
      <c r="B881" s="403" t="s">
        <v>8516</v>
      </c>
      <c r="C881" s="156" t="s">
        <v>8517</v>
      </c>
      <c r="D881" s="156" t="s">
        <v>645</v>
      </c>
      <c r="E881" s="156">
        <v>45552</v>
      </c>
      <c r="F881" s="390">
        <v>45553</v>
      </c>
      <c r="G881" s="390">
        <v>45646</v>
      </c>
      <c r="H881" s="392" t="s">
        <v>94</v>
      </c>
      <c r="I881" s="392" t="s">
        <v>180</v>
      </c>
      <c r="J881" s="166" t="s">
        <v>8518</v>
      </c>
      <c r="K881" s="392">
        <v>1023007392</v>
      </c>
      <c r="L881" s="392">
        <v>9</v>
      </c>
      <c r="M881" s="392" t="s">
        <v>97</v>
      </c>
      <c r="N881" s="392" t="s">
        <v>5078</v>
      </c>
      <c r="O881" s="392" t="s">
        <v>993</v>
      </c>
      <c r="P881" s="392" t="s">
        <v>8248</v>
      </c>
      <c r="Q881" s="392" t="s">
        <v>8443</v>
      </c>
      <c r="R881" s="392">
        <f>+G881-F881</f>
        <v>93</v>
      </c>
      <c r="S881" s="392" t="s">
        <v>8249</v>
      </c>
      <c r="T881" s="392">
        <v>9500000</v>
      </c>
      <c r="U881" s="392" t="s">
        <v>8519</v>
      </c>
      <c r="V881" s="297">
        <f>+T881</f>
        <v>9500000</v>
      </c>
      <c r="W881" s="297">
        <v>45552</v>
      </c>
      <c r="X881" s="297" t="s">
        <v>103</v>
      </c>
      <c r="Y881" s="297">
        <f>+Z881+AA881+AB881</f>
        <v>9500000</v>
      </c>
      <c r="Z881" s="297">
        <v>9500000</v>
      </c>
      <c r="AA881" s="297">
        <v>0</v>
      </c>
      <c r="AB881" s="297">
        <v>0</v>
      </c>
      <c r="AC881" s="297">
        <v>0</v>
      </c>
      <c r="AD881" s="297">
        <v>0</v>
      </c>
      <c r="AE881" s="297">
        <v>0</v>
      </c>
      <c r="AF881" s="297">
        <v>0</v>
      </c>
      <c r="AG881" s="297">
        <v>0</v>
      </c>
      <c r="AH881" s="297">
        <v>0</v>
      </c>
      <c r="AI881" s="297">
        <v>0</v>
      </c>
      <c r="AJ881" s="297">
        <v>0</v>
      </c>
      <c r="AK881" s="297" t="s">
        <v>104</v>
      </c>
      <c r="AL881" s="297" t="s">
        <v>8520</v>
      </c>
      <c r="AM881" s="297" t="s">
        <v>7116</v>
      </c>
      <c r="AN881" s="297">
        <v>35472453</v>
      </c>
      <c r="AO881" s="297" t="s">
        <v>114</v>
      </c>
      <c r="AP881" s="297" t="s">
        <v>114</v>
      </c>
      <c r="AQ881" s="297" t="s">
        <v>114</v>
      </c>
      <c r="AR881" s="297" t="s">
        <v>114</v>
      </c>
      <c r="AS881" s="297" t="s">
        <v>109</v>
      </c>
      <c r="AT881" s="297" t="s">
        <v>109</v>
      </c>
      <c r="AU881" s="297" t="s">
        <v>392</v>
      </c>
      <c r="AV881" s="297"/>
      <c r="AW881" s="297"/>
      <c r="AX881" s="297" t="s">
        <v>109</v>
      </c>
      <c r="AY881" s="297" t="s">
        <v>108</v>
      </c>
      <c r="AZ881" s="297"/>
      <c r="BA881" s="297"/>
      <c r="BB881" s="297"/>
      <c r="BC881" s="297"/>
      <c r="BD881" s="297"/>
      <c r="BE881" s="297"/>
      <c r="BF881" s="297"/>
      <c r="BG881" s="297"/>
      <c r="BH881" s="297">
        <f>T881+BB881</f>
        <v>9500000</v>
      </c>
      <c r="BI881" s="349" t="s">
        <v>113</v>
      </c>
      <c r="BJ881" s="297"/>
      <c r="BK881" s="297" t="s">
        <v>114</v>
      </c>
      <c r="BL881" s="297"/>
      <c r="BM881" s="390"/>
      <c r="BN881" s="297" t="s">
        <v>115</v>
      </c>
      <c r="BO881" s="297">
        <v>29</v>
      </c>
      <c r="BP881" s="297">
        <v>34962</v>
      </c>
      <c r="BQ881" s="297" t="s">
        <v>578</v>
      </c>
      <c r="BR881" s="297" t="s">
        <v>114</v>
      </c>
      <c r="BS881" s="297" t="s">
        <v>114</v>
      </c>
      <c r="BT881" s="297" t="s">
        <v>114</v>
      </c>
      <c r="BU881" s="297" t="s">
        <v>4464</v>
      </c>
      <c r="BV881" s="297">
        <v>3178696357</v>
      </c>
      <c r="BW881" s="297" t="s">
        <v>4465</v>
      </c>
      <c r="BX881" s="297" t="s">
        <v>1247</v>
      </c>
      <c r="BY881" s="297" t="s">
        <v>119</v>
      </c>
      <c r="BZ881" s="297">
        <v>24069651023</v>
      </c>
      <c r="CA881" s="392" t="s">
        <v>109</v>
      </c>
      <c r="CB881" s="392" t="s">
        <v>109</v>
      </c>
      <c r="CC881" s="392" t="s">
        <v>109</v>
      </c>
      <c r="CD881" s="392" t="s">
        <v>109</v>
      </c>
      <c r="CE881" s="392"/>
      <c r="CF881" s="392"/>
      <c r="CG881" s="392"/>
      <c r="CH881" s="392"/>
      <c r="CI881" s="392"/>
      <c r="CJ881" s="392"/>
      <c r="CK881" s="392"/>
      <c r="CL881" s="392"/>
      <c r="CM881" s="392" t="s">
        <v>109</v>
      </c>
      <c r="CN881" s="392"/>
      <c r="CO881" s="297"/>
      <c r="EC881" s="328"/>
      <c r="ED881" s="328"/>
      <c r="EE881" s="328"/>
      <c r="EF881" s="328"/>
      <c r="EG881" s="328"/>
      <c r="EH881" s="328"/>
      <c r="EI881" s="328"/>
      <c r="EJ881" s="328"/>
      <c r="EK881" s="328"/>
      <c r="EL881" s="328"/>
      <c r="EM881" s="328"/>
      <c r="EN881" s="328"/>
      <c r="EO881" s="328"/>
      <c r="EP881" s="328"/>
      <c r="EQ881" s="328"/>
      <c r="ER881" s="328"/>
      <c r="ES881" s="328"/>
      <c r="ET881" s="328"/>
      <c r="EU881" s="328"/>
      <c r="EV881" s="328"/>
      <c r="EW881" s="328"/>
      <c r="EX881" s="328"/>
      <c r="EY881" s="328"/>
      <c r="EZ881" s="328"/>
      <c r="FA881" s="328"/>
      <c r="FB881" s="328"/>
      <c r="FC881" s="328"/>
      <c r="FD881" s="328"/>
      <c r="FE881" s="328"/>
      <c r="FF881" s="328"/>
      <c r="FG881" s="328"/>
      <c r="FH881" s="328"/>
      <c r="FI881" s="328"/>
      <c r="FJ881" s="328"/>
      <c r="FK881" s="328"/>
      <c r="FL881" s="328"/>
      <c r="FM881" s="328"/>
      <c r="FN881" s="328"/>
      <c r="FO881" s="328"/>
      <c r="FP881" s="328"/>
      <c r="FQ881" s="328"/>
      <c r="FR881" s="328"/>
      <c r="FS881" s="328"/>
      <c r="FT881" s="328"/>
      <c r="FU881" s="328"/>
      <c r="FV881" s="328"/>
      <c r="FW881" s="328"/>
      <c r="FX881" s="328"/>
      <c r="FY881" s="328"/>
      <c r="FZ881" s="328"/>
      <c r="GA881" s="328"/>
      <c r="GB881" s="328"/>
      <c r="GC881" s="328"/>
      <c r="GD881" s="328"/>
      <c r="GE881" s="328"/>
      <c r="GF881" s="328"/>
      <c r="GG881" s="328"/>
      <c r="GH881" s="328"/>
      <c r="GI881" s="328"/>
      <c r="GJ881" s="328"/>
      <c r="GK881" s="328"/>
      <c r="GL881" s="328"/>
      <c r="GM881" s="328"/>
      <c r="GN881" s="328"/>
      <c r="GO881" s="328"/>
      <c r="GP881" s="328"/>
      <c r="GQ881" s="328"/>
      <c r="GR881" s="328"/>
      <c r="GS881" s="328"/>
      <c r="GT881" s="328"/>
      <c r="GU881" s="328"/>
      <c r="GV881" s="328"/>
      <c r="GW881" s="328"/>
      <c r="GX881" s="328"/>
      <c r="GY881" s="328"/>
      <c r="GZ881" s="328"/>
      <c r="HA881" s="328"/>
      <c r="HB881" s="328"/>
      <c r="HC881" s="328"/>
      <c r="HD881" s="328"/>
      <c r="HE881" s="328"/>
      <c r="HF881" s="328"/>
      <c r="HG881" s="328"/>
      <c r="HH881" s="328"/>
      <c r="HI881" s="328"/>
      <c r="HJ881" s="328"/>
      <c r="HK881" s="328"/>
      <c r="HL881" s="328"/>
      <c r="HM881" s="328"/>
      <c r="HN881" s="328"/>
      <c r="HO881" s="328"/>
      <c r="HP881" s="328"/>
      <c r="HQ881" s="328"/>
      <c r="HR881" s="328"/>
      <c r="HS881" s="328"/>
      <c r="HT881" s="328"/>
      <c r="HU881" s="328"/>
      <c r="HV881" s="328"/>
      <c r="HW881" s="328"/>
      <c r="HX881" s="328"/>
      <c r="HY881" s="328"/>
      <c r="HZ881" s="328"/>
      <c r="IA881" s="328"/>
      <c r="IB881" s="328"/>
      <c r="IC881" s="328"/>
      <c r="ID881" s="328"/>
      <c r="IE881" s="328"/>
      <c r="IF881" s="328"/>
      <c r="IG881" s="328"/>
      <c r="IH881" s="328"/>
      <c r="II881" s="328"/>
      <c r="IJ881" s="328"/>
      <c r="IK881" s="328"/>
      <c r="IL881" s="328"/>
      <c r="IM881" s="328"/>
      <c r="IN881" s="328"/>
      <c r="IO881" s="328"/>
      <c r="IP881" s="328"/>
      <c r="IQ881" s="328"/>
      <c r="IR881" s="328"/>
      <c r="IS881" s="328"/>
      <c r="IT881" s="328"/>
      <c r="IU881" s="328"/>
      <c r="IV881" s="328"/>
      <c r="IW881" s="328"/>
      <c r="IX881" s="328"/>
      <c r="IY881" s="328"/>
      <c r="IZ881" s="328"/>
      <c r="JA881" s="328"/>
      <c r="JB881" s="328"/>
      <c r="JC881" s="328"/>
      <c r="JD881" s="328"/>
      <c r="JE881" s="328"/>
      <c r="JF881" s="328"/>
      <c r="JG881" s="328"/>
      <c r="JH881" s="328"/>
      <c r="JI881" s="328"/>
      <c r="JJ881" s="328"/>
      <c r="JK881" s="328"/>
      <c r="JL881" s="328"/>
      <c r="JM881" s="328"/>
      <c r="JN881" s="328"/>
      <c r="JO881" s="328"/>
      <c r="JP881" s="328"/>
      <c r="JQ881" s="328"/>
      <c r="JR881" s="328"/>
      <c r="JS881" s="328"/>
      <c r="JT881" s="328"/>
      <c r="JU881" s="328"/>
      <c r="JV881" s="328"/>
      <c r="JW881" s="328"/>
      <c r="JX881" s="328"/>
      <c r="JY881" s="328"/>
      <c r="JZ881" s="328"/>
      <c r="KA881" s="328"/>
      <c r="KB881" s="328"/>
      <c r="KC881" s="328"/>
      <c r="KD881" s="328"/>
      <c r="KE881" s="328"/>
      <c r="KF881" s="328"/>
      <c r="KG881" s="328"/>
      <c r="KH881" s="328"/>
      <c r="KI881" s="328"/>
      <c r="KJ881" s="328"/>
      <c r="KK881" s="328"/>
      <c r="KL881" s="328"/>
      <c r="KM881" s="328"/>
      <c r="KN881" s="328"/>
      <c r="KO881" s="328"/>
      <c r="KP881" s="328"/>
      <c r="KQ881" s="328"/>
      <c r="KR881" s="328"/>
      <c r="KS881" s="328"/>
      <c r="KT881" s="328"/>
      <c r="KU881" s="328"/>
      <c r="KV881" s="328"/>
      <c r="KW881" s="328"/>
      <c r="KX881" s="328"/>
      <c r="KY881" s="328"/>
      <c r="KZ881" s="328"/>
      <c r="LA881" s="328"/>
      <c r="LB881" s="328"/>
      <c r="LC881" s="328"/>
      <c r="LD881" s="328"/>
      <c r="LE881" s="328"/>
      <c r="LF881" s="328"/>
      <c r="LG881" s="328"/>
      <c r="LH881" s="328"/>
      <c r="LI881" s="328"/>
      <c r="LJ881" s="328"/>
      <c r="LK881" s="328"/>
      <c r="LL881" s="328"/>
      <c r="LM881" s="328"/>
      <c r="LN881" s="328"/>
      <c r="LO881" s="328"/>
      <c r="LP881" s="328"/>
      <c r="LQ881" s="328"/>
      <c r="LR881" s="328"/>
      <c r="LS881" s="328"/>
      <c r="LT881" s="328"/>
      <c r="LU881" s="328"/>
      <c r="LV881" s="328"/>
      <c r="LW881" s="328"/>
      <c r="LX881" s="328"/>
      <c r="LY881" s="328"/>
      <c r="LZ881" s="328"/>
      <c r="MA881" s="328"/>
      <c r="MB881" s="328"/>
      <c r="MC881" s="328"/>
      <c r="MD881" s="328"/>
      <c r="ME881" s="328"/>
      <c r="MF881" s="328"/>
      <c r="MG881" s="328"/>
      <c r="MH881" s="328"/>
      <c r="MI881" s="328"/>
      <c r="MJ881" s="328"/>
      <c r="MK881" s="328"/>
      <c r="ML881" s="328"/>
      <c r="MM881" s="328"/>
      <c r="MN881" s="328"/>
      <c r="MO881" s="328"/>
      <c r="MP881" s="328"/>
      <c r="MQ881" s="328"/>
      <c r="MR881" s="328"/>
      <c r="MS881" s="328"/>
      <c r="MT881" s="328"/>
      <c r="MU881" s="328"/>
      <c r="MV881" s="328"/>
      <c r="MW881" s="328"/>
      <c r="MX881" s="328"/>
      <c r="MY881" s="328"/>
      <c r="MZ881" s="328"/>
      <c r="NA881" s="328"/>
      <c r="NB881" s="328"/>
      <c r="NC881" s="328"/>
      <c r="ND881" s="328"/>
      <c r="NE881" s="328"/>
      <c r="NF881" s="328"/>
      <c r="NG881" s="328"/>
      <c r="NH881" s="328"/>
      <c r="NI881" s="328"/>
      <c r="NJ881" s="328"/>
      <c r="NK881" s="328"/>
      <c r="NL881" s="328"/>
      <c r="NM881" s="328"/>
      <c r="NN881" s="328"/>
      <c r="NO881" s="328"/>
      <c r="NP881" s="328"/>
      <c r="NQ881" s="328"/>
      <c r="NR881" s="328"/>
      <c r="NS881" s="328"/>
      <c r="NT881" s="328"/>
      <c r="NU881" s="328"/>
      <c r="NV881" s="328"/>
      <c r="NW881" s="328"/>
      <c r="NX881" s="328"/>
      <c r="NY881" s="328"/>
      <c r="NZ881" s="328"/>
      <c r="OA881" s="328"/>
      <c r="OB881" s="328"/>
      <c r="OC881" s="328"/>
      <c r="OD881" s="328"/>
      <c r="OE881" s="328"/>
      <c r="OF881" s="328"/>
      <c r="OG881" s="328"/>
      <c r="OH881" s="328"/>
      <c r="OI881" s="328"/>
      <c r="OJ881" s="328"/>
      <c r="OK881" s="328"/>
      <c r="OL881" s="328"/>
      <c r="OM881" s="328"/>
      <c r="ON881" s="328"/>
      <c r="OO881" s="328"/>
      <c r="OP881" s="328"/>
      <c r="OQ881" s="328"/>
      <c r="OR881" s="328"/>
      <c r="OS881" s="328"/>
      <c r="OT881" s="328"/>
      <c r="OU881" s="328"/>
      <c r="OV881" s="328"/>
      <c r="OW881" s="328"/>
      <c r="OX881" s="328"/>
      <c r="OY881" s="328"/>
      <c r="OZ881" s="328"/>
      <c r="PA881" s="328"/>
      <c r="PB881" s="328"/>
      <c r="PC881" s="328"/>
      <c r="PD881" s="328"/>
      <c r="PE881" s="328"/>
      <c r="PF881" s="328"/>
      <c r="PG881" s="328"/>
      <c r="PH881" s="328"/>
      <c r="PI881" s="328"/>
      <c r="PJ881" s="328"/>
      <c r="PK881" s="328"/>
      <c r="PL881" s="328"/>
      <c r="PM881" s="328"/>
      <c r="PN881" s="328"/>
      <c r="PO881" s="328"/>
      <c r="PP881" s="328"/>
      <c r="PQ881" s="328"/>
      <c r="PR881" s="328"/>
      <c r="PS881" s="328"/>
      <c r="PT881" s="328"/>
      <c r="PU881" s="328"/>
      <c r="PV881" s="328"/>
      <c r="PW881" s="328"/>
      <c r="PX881" s="328"/>
      <c r="PY881" s="328"/>
      <c r="PZ881" s="328"/>
      <c r="QA881" s="328"/>
      <c r="QB881" s="328"/>
      <c r="QC881" s="328"/>
      <c r="QD881" s="328"/>
      <c r="QE881" s="328"/>
      <c r="QF881" s="328"/>
      <c r="QG881" s="328"/>
      <c r="QH881" s="328"/>
      <c r="QI881" s="328"/>
      <c r="QJ881" s="328"/>
      <c r="QK881" s="328"/>
      <c r="QL881" s="328"/>
      <c r="QM881" s="328"/>
      <c r="QN881" s="328"/>
      <c r="QO881" s="328"/>
      <c r="QP881" s="328"/>
      <c r="QQ881" s="328"/>
      <c r="QR881" s="328"/>
      <c r="QS881" s="328"/>
      <c r="QT881" s="328"/>
      <c r="QU881" s="328"/>
      <c r="QV881" s="328"/>
      <c r="QW881" s="328"/>
      <c r="QX881" s="328"/>
      <c r="QY881" s="328"/>
      <c r="QZ881" s="328"/>
      <c r="RA881" s="328"/>
      <c r="RB881" s="328"/>
      <c r="RC881" s="328"/>
      <c r="RD881" s="328"/>
      <c r="RE881" s="328"/>
      <c r="RF881" s="328"/>
      <c r="RG881" s="328"/>
      <c r="RH881" s="328"/>
      <c r="RI881" s="328"/>
      <c r="RJ881" s="328"/>
      <c r="RK881" s="328"/>
      <c r="RL881" s="328"/>
      <c r="RM881" s="328"/>
      <c r="RN881" s="328"/>
      <c r="RO881" s="328"/>
      <c r="RP881" s="328"/>
      <c r="RQ881" s="328"/>
      <c r="RR881" s="328"/>
      <c r="RS881" s="328"/>
      <c r="RT881" s="328"/>
      <c r="RU881" s="328"/>
      <c r="RV881" s="328"/>
      <c r="RW881" s="328"/>
      <c r="RX881" s="328"/>
      <c r="RY881" s="328"/>
      <c r="RZ881" s="328"/>
      <c r="SA881" s="328"/>
      <c r="SB881" s="328"/>
      <c r="SC881" s="328"/>
      <c r="SD881" s="328"/>
      <c r="SE881" s="328"/>
      <c r="SF881" s="328"/>
      <c r="SG881" s="328"/>
      <c r="SH881" s="328"/>
      <c r="SI881" s="328"/>
      <c r="SJ881" s="328"/>
      <c r="SK881" s="328"/>
      <c r="SL881" s="328"/>
      <c r="SM881" s="328"/>
      <c r="SN881" s="328"/>
      <c r="SO881" s="328"/>
      <c r="SP881" s="328"/>
      <c r="SQ881" s="328"/>
      <c r="SR881" s="328"/>
      <c r="SS881" s="328"/>
      <c r="ST881" s="328"/>
      <c r="SU881" s="328"/>
      <c r="SV881" s="328"/>
      <c r="SW881" s="328"/>
      <c r="SX881" s="328"/>
      <c r="SY881" s="328"/>
      <c r="SZ881" s="328"/>
      <c r="TA881" s="328"/>
      <c r="TB881" s="328"/>
      <c r="TC881" s="328"/>
      <c r="TD881" s="328"/>
      <c r="TE881" s="328"/>
      <c r="TF881" s="328"/>
      <c r="TG881" s="328"/>
      <c r="TH881" s="328"/>
      <c r="TI881" s="328"/>
      <c r="TJ881" s="328"/>
      <c r="TK881" s="328"/>
      <c r="TL881" s="328"/>
      <c r="TM881" s="328"/>
      <c r="TN881" s="328"/>
      <c r="TO881" s="328"/>
      <c r="TP881" s="328"/>
      <c r="TQ881" s="328"/>
      <c r="TR881" s="328"/>
      <c r="TS881" s="328"/>
      <c r="TT881" s="328"/>
      <c r="TU881" s="328"/>
      <c r="TV881" s="328"/>
      <c r="TW881" s="328"/>
      <c r="TX881" s="328"/>
      <c r="TY881" s="328"/>
      <c r="TZ881" s="328"/>
      <c r="UA881" s="328"/>
      <c r="UB881" s="328"/>
      <c r="UC881" s="328"/>
      <c r="UD881" s="328"/>
      <c r="UE881" s="328"/>
      <c r="UF881" s="328"/>
      <c r="UG881" s="328"/>
      <c r="UH881" s="328"/>
      <c r="UI881" s="328"/>
      <c r="UJ881" s="328"/>
      <c r="UK881" s="328"/>
      <c r="UL881" s="328"/>
      <c r="UM881" s="328"/>
      <c r="UN881" s="328"/>
      <c r="UO881" s="328"/>
      <c r="UP881" s="328"/>
      <c r="UQ881" s="328"/>
      <c r="UR881" s="328"/>
      <c r="US881" s="328"/>
      <c r="UT881" s="328"/>
      <c r="UU881" s="328"/>
      <c r="UV881" s="328"/>
      <c r="UW881" s="328"/>
      <c r="UX881" s="328"/>
      <c r="UY881" s="328"/>
      <c r="UZ881" s="328"/>
      <c r="VA881" s="328"/>
      <c r="VB881" s="328"/>
      <c r="VC881" s="328"/>
      <c r="VD881" s="328"/>
      <c r="VE881" s="328"/>
      <c r="VF881" s="328"/>
      <c r="VG881" s="328"/>
      <c r="VH881" s="328"/>
      <c r="VI881" s="328"/>
      <c r="VJ881" s="328"/>
      <c r="VK881" s="328"/>
      <c r="VL881" s="328"/>
      <c r="VM881" s="328"/>
      <c r="VN881" s="328"/>
      <c r="VO881" s="328"/>
      <c r="VP881" s="328"/>
      <c r="VQ881" s="328"/>
      <c r="VR881" s="328"/>
      <c r="VS881" s="328"/>
      <c r="VT881" s="328"/>
      <c r="VU881" s="328"/>
      <c r="VV881" s="328"/>
      <c r="VW881" s="347"/>
      <c r="VX881" s="347"/>
      <c r="VY881" s="347"/>
      <c r="VZ881" s="347"/>
      <c r="WA881" s="347"/>
      <c r="WB881" s="347"/>
      <c r="WC881" s="347"/>
      <c r="WD881" s="347"/>
      <c r="WE881" s="347"/>
      <c r="WF881" s="347"/>
      <c r="WG881" s="347"/>
      <c r="WH881" s="347"/>
      <c r="WI881" s="347"/>
      <c r="WJ881" s="347"/>
      <c r="WK881" s="347"/>
      <c r="WL881" s="347"/>
      <c r="WM881" s="347"/>
      <c r="WN881" s="347"/>
      <c r="WO881" s="347"/>
      <c r="WP881" s="347"/>
      <c r="WQ881" s="347"/>
      <c r="WR881" s="347"/>
      <c r="WS881" s="347"/>
      <c r="WT881" s="347"/>
      <c r="WU881" s="347"/>
      <c r="WV881" s="347"/>
      <c r="WW881" s="347"/>
      <c r="WX881" s="347"/>
      <c r="WY881" s="347"/>
      <c r="WZ881" s="347"/>
      <c r="XA881" s="347"/>
      <c r="XB881" s="347"/>
      <c r="XC881" s="347"/>
      <c r="XD881" s="347"/>
      <c r="XE881" s="347"/>
      <c r="XF881" s="347"/>
      <c r="XG881" s="347"/>
      <c r="XH881" s="347"/>
      <c r="XI881" s="347"/>
      <c r="XJ881" s="347"/>
      <c r="XK881" s="347"/>
      <c r="XL881" s="347"/>
      <c r="XM881" s="347"/>
      <c r="XN881" s="347"/>
      <c r="XO881" s="347"/>
      <c r="XP881" s="347"/>
      <c r="XQ881" s="347"/>
      <c r="XR881" s="347"/>
      <c r="XS881" s="347"/>
      <c r="XT881" s="347"/>
      <c r="XU881" s="347"/>
      <c r="XV881" s="347"/>
      <c r="XW881" s="347"/>
      <c r="XX881" s="347"/>
      <c r="XY881" s="347"/>
      <c r="XZ881" s="347"/>
      <c r="YA881" s="347"/>
      <c r="YB881" s="347"/>
      <c r="YC881" s="347"/>
      <c r="YD881" s="347"/>
      <c r="YE881" s="347"/>
      <c r="YF881" s="347"/>
      <c r="YG881" s="347"/>
      <c r="YH881" s="347"/>
      <c r="YI881" s="347"/>
      <c r="YJ881" s="347"/>
      <c r="YK881" s="347"/>
      <c r="YL881" s="347"/>
      <c r="YM881" s="347"/>
      <c r="YN881" s="347"/>
      <c r="YO881" s="347"/>
      <c r="YP881" s="347"/>
      <c r="YQ881" s="347"/>
      <c r="YR881" s="347"/>
      <c r="YS881" s="347"/>
      <c r="YT881" s="347"/>
      <c r="YU881" s="347"/>
      <c r="YV881" s="347"/>
      <c r="YW881" s="347"/>
      <c r="YX881" s="347"/>
      <c r="YY881" s="347"/>
      <c r="YZ881" s="347"/>
      <c r="ZA881" s="347"/>
      <c r="ZB881" s="347"/>
      <c r="ZC881" s="347"/>
      <c r="ZD881" s="347"/>
      <c r="ZE881" s="347"/>
      <c r="ZF881" s="347"/>
      <c r="ZG881" s="347"/>
      <c r="ZH881" s="347"/>
      <c r="ZI881" s="347"/>
      <c r="ZJ881" s="347"/>
      <c r="ZK881" s="347"/>
      <c r="ZL881" s="347"/>
      <c r="ZM881" s="347"/>
      <c r="ZN881" s="347"/>
      <c r="ZO881" s="347"/>
      <c r="ZP881" s="347"/>
      <c r="ZQ881" s="347"/>
      <c r="ZR881" s="347"/>
      <c r="ZS881" s="347"/>
      <c r="ZT881" s="347"/>
      <c r="ZU881" s="347"/>
      <c r="ZV881" s="347"/>
      <c r="ZW881" s="347"/>
      <c r="ZX881" s="347"/>
      <c r="ZY881" s="347"/>
      <c r="ZZ881" s="347"/>
      <c r="AAA881" s="347"/>
      <c r="AAB881" s="347"/>
      <c r="AAC881" s="347"/>
      <c r="AAD881" s="347"/>
      <c r="AAE881" s="347"/>
      <c r="AAF881" s="347"/>
      <c r="AAG881" s="347"/>
      <c r="AAH881" s="347"/>
      <c r="AAI881" s="347"/>
      <c r="AAJ881" s="347"/>
      <c r="AAK881" s="347"/>
      <c r="AAL881" s="347"/>
      <c r="AAM881" s="347"/>
      <c r="AAN881" s="347"/>
      <c r="AAO881" s="347"/>
      <c r="AAP881" s="347"/>
      <c r="AAQ881" s="347"/>
      <c r="AAR881" s="347"/>
      <c r="AAS881" s="347"/>
      <c r="AAT881" s="347"/>
      <c r="AAU881" s="347"/>
      <c r="AAV881" s="347"/>
      <c r="AAW881" s="347"/>
      <c r="AAX881" s="347"/>
      <c r="AAY881" s="347"/>
      <c r="AAZ881" s="347"/>
      <c r="ABA881" s="347"/>
      <c r="ABB881" s="347"/>
      <c r="ABC881" s="347"/>
      <c r="ABD881" s="347"/>
      <c r="ABE881" s="347"/>
      <c r="ABF881" s="347"/>
      <c r="ABG881" s="347"/>
      <c r="ABH881" s="347"/>
      <c r="ABI881" s="347"/>
      <c r="ABJ881" s="347"/>
      <c r="ABK881" s="347"/>
      <c r="ABL881" s="347"/>
      <c r="ABM881" s="347"/>
      <c r="ABN881" s="347"/>
      <c r="ABO881" s="347"/>
      <c r="ABP881" s="347"/>
      <c r="ABQ881" s="347"/>
      <c r="ABR881" s="347"/>
      <c r="ABS881" s="347"/>
      <c r="ABT881" s="347"/>
      <c r="ABU881" s="347"/>
      <c r="ABV881" s="347"/>
      <c r="ABW881" s="347"/>
      <c r="ABX881" s="347"/>
      <c r="ABY881" s="347"/>
      <c r="ABZ881" s="347"/>
      <c r="ACA881" s="347"/>
      <c r="ACB881" s="347"/>
      <c r="ACC881" s="347"/>
      <c r="ACD881" s="347"/>
      <c r="ACE881" s="347"/>
      <c r="ACF881" s="347"/>
      <c r="ACG881" s="347"/>
      <c r="ACH881" s="347"/>
      <c r="ACI881" s="347"/>
      <c r="ACJ881" s="347"/>
      <c r="ACK881" s="347"/>
      <c r="ACL881" s="347"/>
      <c r="ACM881" s="347"/>
      <c r="ACN881" s="347"/>
      <c r="ACO881" s="347"/>
      <c r="ACP881" s="347"/>
      <c r="ACQ881" s="347"/>
      <c r="ACR881" s="347"/>
      <c r="ACS881" s="347"/>
      <c r="ACT881" s="347"/>
      <c r="ACU881" s="347"/>
      <c r="ACV881" s="347"/>
      <c r="ACW881" s="347"/>
      <c r="ACX881" s="347"/>
      <c r="ACY881" s="347"/>
      <c r="ACZ881" s="347"/>
      <c r="ADA881" s="347"/>
      <c r="ADB881" s="347"/>
      <c r="ADC881" s="347"/>
      <c r="ADD881" s="347"/>
      <c r="ADE881" s="347"/>
      <c r="ADF881" s="347"/>
      <c r="ADG881" s="347"/>
      <c r="ADH881" s="347"/>
      <c r="ADI881" s="347"/>
      <c r="ADJ881" s="347"/>
      <c r="ADK881" s="347"/>
      <c r="ADL881" s="347"/>
      <c r="ADM881" s="347"/>
      <c r="ADN881" s="347"/>
      <c r="ADO881" s="347"/>
      <c r="ADP881" s="347"/>
      <c r="ADQ881" s="347"/>
      <c r="ADR881" s="347"/>
      <c r="ADS881" s="347"/>
      <c r="ADT881" s="347"/>
      <c r="ADU881" s="347"/>
      <c r="ADV881" s="347"/>
      <c r="ADW881" s="347"/>
      <c r="ADX881" s="347"/>
      <c r="ADY881" s="347"/>
      <c r="ADZ881" s="347"/>
      <c r="AEA881" s="347"/>
      <c r="AEB881" s="347"/>
      <c r="AEC881" s="347"/>
      <c r="AED881" s="347"/>
      <c r="AEE881" s="347"/>
      <c r="AEF881" s="347"/>
      <c r="AEG881" s="347"/>
      <c r="AEH881" s="347"/>
      <c r="AEI881" s="347"/>
      <c r="AEJ881" s="347"/>
      <c r="AEK881" s="347"/>
      <c r="AEL881" s="347"/>
      <c r="AEM881" s="347"/>
      <c r="AEN881" s="347"/>
      <c r="AEO881" s="347"/>
      <c r="AEP881" s="347"/>
      <c r="AEQ881" s="347"/>
      <c r="AER881" s="347"/>
      <c r="AES881" s="347"/>
      <c r="AET881" s="347"/>
      <c r="AEU881" s="347"/>
      <c r="AEV881" s="347"/>
      <c r="AEW881" s="347"/>
      <c r="AEX881" s="347"/>
      <c r="AEY881" s="347"/>
      <c r="AEZ881" s="347"/>
      <c r="AFA881" s="347"/>
      <c r="AFB881" s="347"/>
      <c r="AFC881" s="347"/>
      <c r="AFD881" s="347"/>
      <c r="AFE881" s="347"/>
      <c r="AFF881" s="347"/>
      <c r="AFG881" s="347"/>
      <c r="AFH881" s="347"/>
      <c r="AFI881" s="347"/>
      <c r="AFJ881" s="347"/>
      <c r="AFK881" s="347"/>
      <c r="AFL881" s="347"/>
      <c r="AFM881" s="347"/>
      <c r="AFN881" s="347"/>
      <c r="AFO881" s="347"/>
      <c r="AFP881" s="347"/>
      <c r="AFQ881" s="347"/>
      <c r="AFR881" s="347"/>
      <c r="AFS881" s="347"/>
      <c r="AFT881" s="347"/>
      <c r="AFU881" s="347"/>
      <c r="AFV881" s="347"/>
      <c r="AFW881" s="347"/>
      <c r="AFX881" s="347"/>
      <c r="AFY881" s="347"/>
      <c r="AFZ881" s="347"/>
      <c r="AGA881" s="347"/>
      <c r="AGB881" s="347"/>
      <c r="AGC881" s="347"/>
      <c r="AGD881" s="347"/>
      <c r="AGE881" s="347"/>
      <c r="AGF881" s="347"/>
      <c r="AGG881" s="347"/>
      <c r="AGH881" s="347"/>
      <c r="AGI881" s="347"/>
      <c r="AGJ881" s="347"/>
      <c r="AGK881" s="347"/>
      <c r="AGL881" s="347"/>
      <c r="AGM881" s="347"/>
      <c r="AGN881" s="347"/>
      <c r="AGO881" s="347"/>
      <c r="AGP881" s="347"/>
      <c r="AGQ881" s="347"/>
      <c r="AGR881" s="347"/>
      <c r="AGS881" s="347"/>
      <c r="AGT881" s="347"/>
      <c r="AGU881" s="347"/>
      <c r="AGV881" s="347"/>
      <c r="AGW881" s="347"/>
      <c r="AGX881" s="347"/>
      <c r="AGY881" s="347"/>
      <c r="AGZ881" s="347"/>
      <c r="AHA881" s="347"/>
      <c r="AHB881" s="347"/>
      <c r="AHC881" s="347"/>
      <c r="AHD881" s="347"/>
      <c r="AHE881" s="347"/>
      <c r="AHF881" s="347"/>
      <c r="AHG881" s="347"/>
      <c r="AHH881" s="347"/>
      <c r="AHI881" s="347"/>
      <c r="AHJ881" s="347"/>
      <c r="AHK881" s="347"/>
      <c r="AHL881" s="347"/>
      <c r="AHM881" s="347"/>
      <c r="AHN881" s="347"/>
      <c r="AHO881" s="347"/>
      <c r="AHP881" s="347"/>
      <c r="AHQ881" s="347"/>
      <c r="AHR881" s="347"/>
      <c r="AHS881" s="347"/>
      <c r="AHT881" s="347"/>
      <c r="AHU881" s="347"/>
      <c r="AHV881" s="347"/>
      <c r="AHW881" s="347"/>
      <c r="AHX881" s="347"/>
      <c r="AHY881" s="347"/>
      <c r="AHZ881" s="347"/>
      <c r="AIA881" s="347"/>
      <c r="AIB881" s="347"/>
      <c r="AIC881" s="347"/>
      <c r="AID881" s="347"/>
      <c r="AIE881" s="347"/>
      <c r="AIF881" s="347"/>
      <c r="AIG881" s="347"/>
      <c r="AIH881" s="347"/>
      <c r="AII881" s="347"/>
      <c r="AIJ881" s="347"/>
      <c r="AIK881" s="347"/>
      <c r="AIL881" s="347"/>
      <c r="AIM881" s="347"/>
      <c r="AIN881" s="347"/>
      <c r="AIO881" s="347"/>
      <c r="AIP881" s="347"/>
      <c r="AIQ881" s="347"/>
      <c r="AIR881" s="347"/>
      <c r="AIS881" s="347"/>
      <c r="AIT881" s="347"/>
      <c r="AIU881" s="347"/>
      <c r="AIV881" s="347"/>
      <c r="AIW881" s="347"/>
      <c r="AIX881" s="347"/>
      <c r="AIY881" s="347"/>
      <c r="AIZ881" s="347"/>
      <c r="AJA881" s="347"/>
      <c r="AJB881" s="347"/>
      <c r="AJC881" s="347"/>
      <c r="AJD881" s="347"/>
      <c r="AJE881" s="347"/>
      <c r="AJF881" s="347"/>
      <c r="AJG881" s="347"/>
      <c r="AJH881" s="347"/>
      <c r="AJI881" s="347"/>
      <c r="AJJ881" s="347"/>
      <c r="AJK881" s="347"/>
      <c r="AJL881" s="347"/>
      <c r="AJM881" s="347"/>
      <c r="AJN881" s="347"/>
      <c r="AJO881" s="347"/>
      <c r="AJP881" s="347"/>
      <c r="AJQ881" s="347"/>
      <c r="AJR881" s="347"/>
      <c r="AJS881" s="347"/>
      <c r="AJT881" s="347"/>
      <c r="AJU881" s="347"/>
      <c r="AJV881" s="347"/>
      <c r="AJW881" s="347"/>
      <c r="AJX881" s="347"/>
      <c r="AJY881" s="347"/>
      <c r="AJZ881" s="347"/>
      <c r="AKA881" s="347"/>
      <c r="AKB881" s="347"/>
      <c r="AKC881" s="347"/>
      <c r="AKD881" s="347"/>
      <c r="AKE881" s="347"/>
      <c r="AKF881" s="347"/>
      <c r="AKG881" s="347"/>
      <c r="AKH881" s="347"/>
      <c r="AKI881" s="347"/>
      <c r="AKJ881" s="347"/>
      <c r="AKK881" s="347"/>
      <c r="AKL881" s="347"/>
      <c r="AKM881" s="347"/>
      <c r="AKN881" s="347"/>
      <c r="AKO881" s="347"/>
      <c r="AKP881" s="347"/>
      <c r="AKQ881" s="347"/>
      <c r="AKR881" s="347"/>
      <c r="AKS881" s="347"/>
      <c r="AKT881" s="347"/>
      <c r="AKU881" s="347"/>
      <c r="AKV881" s="347"/>
      <c r="AKW881" s="347"/>
      <c r="AKX881" s="347"/>
      <c r="AKY881" s="347"/>
      <c r="AKZ881" s="347"/>
      <c r="ALA881" s="347"/>
      <c r="ALB881" s="347"/>
      <c r="ALC881" s="347"/>
      <c r="ALD881" s="347"/>
      <c r="ALE881" s="347"/>
      <c r="ALF881" s="347"/>
      <c r="ALG881" s="347"/>
      <c r="ALH881" s="347"/>
      <c r="ALI881" s="347"/>
      <c r="ALJ881" s="347"/>
      <c r="ALK881" s="347"/>
      <c r="ALL881" s="347"/>
      <c r="ALM881" s="347"/>
      <c r="ALN881" s="347"/>
      <c r="ALO881" s="347"/>
      <c r="ALP881" s="347"/>
      <c r="ALQ881" s="347"/>
      <c r="ALR881" s="347"/>
      <c r="ALS881" s="347"/>
      <c r="ALT881" s="347"/>
      <c r="ALU881" s="347"/>
      <c r="ALV881" s="347"/>
      <c r="ALW881" s="347"/>
      <c r="ALX881" s="347"/>
      <c r="ALY881" s="347"/>
      <c r="ALZ881" s="347"/>
      <c r="AMA881" s="347"/>
      <c r="AMB881" s="347"/>
      <c r="AMC881" s="347"/>
      <c r="AMD881" s="347"/>
      <c r="AME881" s="347"/>
      <c r="AMF881" s="347"/>
      <c r="AMG881" s="347"/>
      <c r="AMH881" s="347"/>
      <c r="AMI881" s="347"/>
      <c r="AMJ881" s="347"/>
      <c r="AMK881" s="347"/>
      <c r="AML881" s="347"/>
      <c r="AMM881" s="347"/>
      <c r="AMN881" s="347"/>
      <c r="AMO881" s="347"/>
      <c r="AMP881" s="347"/>
      <c r="AMQ881" s="347"/>
      <c r="AMR881" s="347"/>
      <c r="AMS881" s="347"/>
      <c r="AMT881" s="347"/>
      <c r="AMU881" s="347"/>
      <c r="AMV881" s="347"/>
      <c r="AMW881" s="347"/>
      <c r="AMX881" s="347"/>
      <c r="AMY881" s="347"/>
      <c r="AMZ881" s="347"/>
      <c r="ANA881" s="347"/>
      <c r="ANB881" s="347"/>
      <c r="ANC881" s="347"/>
      <c r="AND881" s="347"/>
      <c r="ANE881" s="347"/>
      <c r="ANF881" s="347"/>
      <c r="ANG881" s="347"/>
      <c r="ANH881" s="347"/>
      <c r="ANI881" s="347"/>
      <c r="ANJ881" s="347"/>
      <c r="ANK881" s="347"/>
      <c r="ANL881" s="347"/>
      <c r="ANM881" s="347"/>
      <c r="ANN881" s="347"/>
      <c r="ANO881" s="347"/>
      <c r="ANP881" s="347"/>
      <c r="ANQ881" s="347"/>
      <c r="ANR881" s="347"/>
      <c r="ANS881" s="347"/>
      <c r="ANT881" s="347"/>
      <c r="ANU881" s="347"/>
      <c r="ANV881" s="347"/>
      <c r="ANW881" s="347"/>
      <c r="ANX881" s="347"/>
      <c r="ANY881" s="347"/>
      <c r="ANZ881" s="347"/>
      <c r="AOA881" s="347"/>
      <c r="AOB881" s="347"/>
      <c r="AOC881" s="347"/>
      <c r="AOD881" s="347"/>
      <c r="AOE881" s="347"/>
      <c r="AOF881" s="347"/>
      <c r="AOG881" s="347"/>
      <c r="AOH881" s="347"/>
      <c r="AOI881" s="347"/>
      <c r="AOJ881" s="347"/>
      <c r="AOK881" s="347"/>
      <c r="AOL881" s="347"/>
      <c r="AOM881" s="347"/>
      <c r="AON881" s="347"/>
      <c r="AOO881" s="347"/>
      <c r="AOP881" s="347"/>
      <c r="AOQ881" s="347"/>
      <c r="AOR881" s="347"/>
      <c r="AOS881" s="347"/>
      <c r="AOT881" s="347"/>
      <c r="AOU881" s="347"/>
      <c r="AOV881" s="347"/>
      <c r="AOW881" s="347"/>
      <c r="AOX881" s="347"/>
      <c r="AOY881" s="347"/>
      <c r="AOZ881" s="347"/>
      <c r="APA881" s="347"/>
      <c r="APB881" s="347"/>
      <c r="APC881" s="347"/>
      <c r="APD881" s="347"/>
      <c r="APE881" s="347"/>
      <c r="APF881" s="347"/>
      <c r="APG881" s="347"/>
      <c r="APH881" s="347"/>
      <c r="API881" s="347"/>
      <c r="APJ881" s="347"/>
      <c r="APK881" s="347"/>
      <c r="APL881" s="347"/>
      <c r="APM881" s="347"/>
      <c r="APN881" s="347"/>
      <c r="APO881" s="347"/>
      <c r="APP881" s="347"/>
      <c r="APQ881" s="347"/>
      <c r="APR881" s="347"/>
      <c r="APS881" s="347"/>
      <c r="APT881" s="347"/>
      <c r="APU881" s="347"/>
      <c r="APV881" s="347"/>
      <c r="APW881" s="347"/>
      <c r="APX881" s="347"/>
      <c r="APY881" s="347"/>
      <c r="APZ881" s="347"/>
      <c r="AQA881" s="347"/>
      <c r="AQB881" s="347"/>
      <c r="AQC881" s="347"/>
      <c r="AQD881" s="347"/>
      <c r="AQE881" s="347"/>
      <c r="AQF881" s="347"/>
      <c r="AQG881" s="347"/>
      <c r="AQH881" s="347"/>
      <c r="AQI881" s="347"/>
      <c r="AQJ881" s="347"/>
      <c r="AQK881" s="347"/>
      <c r="AQL881" s="347"/>
      <c r="AQM881" s="347"/>
      <c r="AQN881" s="347"/>
      <c r="AQO881" s="347"/>
      <c r="AQP881" s="347"/>
      <c r="AQQ881" s="347"/>
      <c r="AQR881" s="347"/>
      <c r="AQS881" s="347"/>
      <c r="AQT881" s="347"/>
      <c r="AQU881" s="347"/>
      <c r="AQV881" s="347"/>
      <c r="AQW881" s="347"/>
      <c r="AQX881" s="347"/>
      <c r="AQY881" s="347"/>
      <c r="AQZ881" s="347"/>
      <c r="ARA881" s="347"/>
      <c r="ARB881" s="347"/>
      <c r="ARC881" s="347"/>
      <c r="ARD881" s="347"/>
      <c r="ARE881" s="347"/>
      <c r="ARF881" s="347"/>
      <c r="ARG881" s="347"/>
      <c r="ARH881" s="347"/>
      <c r="ARI881" s="347"/>
      <c r="ARJ881" s="347"/>
      <c r="ARK881" s="347"/>
      <c r="ARL881" s="347"/>
      <c r="ARM881" s="347"/>
      <c r="ARN881" s="347"/>
      <c r="ARO881" s="347"/>
      <c r="ARP881" s="347"/>
      <c r="ARQ881" s="347"/>
      <c r="ARR881" s="347"/>
      <c r="ARS881" s="347"/>
      <c r="ART881" s="347"/>
      <c r="ARU881" s="347"/>
      <c r="ARV881" s="347"/>
      <c r="ARW881" s="347"/>
      <c r="ARX881" s="347"/>
      <c r="ARY881" s="347"/>
      <c r="ARZ881" s="347"/>
      <c r="ASA881" s="347"/>
      <c r="ASB881" s="347"/>
      <c r="ASC881" s="347"/>
      <c r="ASD881" s="347"/>
      <c r="ASE881" s="347"/>
      <c r="ASF881" s="347"/>
      <c r="ASG881" s="347"/>
      <c r="ASH881" s="347"/>
      <c r="ASI881" s="347"/>
      <c r="ASJ881" s="347"/>
      <c r="ASK881" s="347"/>
      <c r="ASL881" s="347"/>
      <c r="ASM881" s="347"/>
      <c r="ASN881" s="347"/>
      <c r="ASO881" s="347"/>
      <c r="ASP881" s="347"/>
      <c r="ASQ881" s="347"/>
      <c r="ASR881" s="347"/>
      <c r="ASS881" s="347"/>
      <c r="AST881" s="347"/>
      <c r="ASU881" s="347"/>
      <c r="ASV881" s="347"/>
      <c r="ASW881" s="347"/>
      <c r="ASX881" s="347"/>
      <c r="ASY881" s="347"/>
      <c r="ASZ881" s="347"/>
      <c r="ATA881" s="347"/>
      <c r="ATB881" s="347"/>
      <c r="ATC881" s="347"/>
      <c r="ATD881" s="347"/>
      <c r="ATE881" s="347"/>
      <c r="ATF881" s="347"/>
      <c r="ATG881" s="347"/>
      <c r="ATH881" s="347"/>
      <c r="ATI881" s="347"/>
      <c r="ATJ881" s="347"/>
      <c r="ATK881" s="347"/>
      <c r="ATL881" s="347"/>
      <c r="ATM881" s="347"/>
      <c r="ATN881" s="347"/>
      <c r="ATO881" s="347"/>
      <c r="ATP881" s="347"/>
      <c r="ATQ881" s="347"/>
      <c r="ATR881" s="347"/>
      <c r="ATS881" s="347"/>
      <c r="ATT881" s="347"/>
      <c r="ATU881" s="347"/>
      <c r="ATV881" s="347"/>
      <c r="ATW881" s="347"/>
      <c r="ATX881" s="347"/>
      <c r="ATY881" s="347"/>
      <c r="ATZ881" s="347"/>
      <c r="AUA881" s="347"/>
      <c r="AUB881" s="347"/>
      <c r="AUC881" s="347"/>
      <c r="AUD881" s="347"/>
      <c r="AUE881" s="347"/>
      <c r="AUF881" s="347"/>
      <c r="AUG881" s="347"/>
      <c r="AUH881" s="347"/>
      <c r="AUI881" s="347"/>
      <c r="AUJ881" s="347"/>
      <c r="AUK881" s="347"/>
      <c r="AUL881" s="347"/>
      <c r="AUM881" s="347"/>
      <c r="AUN881" s="347"/>
      <c r="AUO881" s="347"/>
      <c r="AUP881" s="347"/>
      <c r="AUQ881" s="347"/>
      <c r="AUR881" s="347"/>
      <c r="AUS881" s="347"/>
      <c r="AUT881" s="347"/>
      <c r="AUU881" s="347"/>
      <c r="AUV881" s="347"/>
      <c r="AUW881" s="347"/>
      <c r="AUX881" s="347"/>
      <c r="AUY881" s="347"/>
      <c r="AUZ881" s="347"/>
      <c r="AVA881" s="347"/>
      <c r="AVB881" s="347"/>
      <c r="AVC881" s="347"/>
      <c r="AVD881" s="347"/>
      <c r="AVE881" s="347"/>
      <c r="AVF881" s="347"/>
      <c r="AVG881" s="347"/>
      <c r="AVH881" s="347"/>
      <c r="AVI881" s="347"/>
      <c r="AVJ881" s="347"/>
      <c r="AVK881" s="347"/>
      <c r="AVL881" s="347"/>
      <c r="AVM881" s="347"/>
      <c r="AVN881" s="347"/>
      <c r="AVO881" s="347"/>
      <c r="AVP881" s="347"/>
      <c r="AVQ881" s="347"/>
      <c r="AVR881" s="347"/>
      <c r="AVS881" s="347"/>
      <c r="AVT881" s="347"/>
      <c r="AVU881" s="347"/>
      <c r="AVV881" s="347"/>
      <c r="AVW881" s="347"/>
      <c r="AVX881" s="347"/>
      <c r="AVY881" s="347"/>
      <c r="AVZ881" s="347"/>
      <c r="AWA881" s="347"/>
      <c r="AWB881" s="347"/>
      <c r="AWC881" s="347"/>
      <c r="AWD881" s="347"/>
      <c r="AWE881" s="347"/>
      <c r="AWF881" s="347"/>
      <c r="AWG881" s="347"/>
      <c r="AWH881" s="347"/>
      <c r="AWI881" s="347"/>
      <c r="AWJ881" s="347"/>
      <c r="AWK881" s="347"/>
      <c r="AWL881" s="347"/>
      <c r="AWM881" s="347"/>
      <c r="AWN881" s="347"/>
      <c r="AWO881" s="347"/>
      <c r="AWP881" s="347"/>
      <c r="AWQ881" s="347"/>
      <c r="AWR881" s="347"/>
      <c r="AWS881" s="347"/>
      <c r="AWT881" s="347"/>
      <c r="AWU881" s="347"/>
      <c r="AWV881" s="347"/>
      <c r="AWW881" s="347"/>
      <c r="AWX881" s="347"/>
      <c r="AWY881" s="347"/>
      <c r="AWZ881" s="347"/>
      <c r="AXA881" s="347"/>
      <c r="AXB881" s="347"/>
      <c r="AXC881" s="347"/>
      <c r="AXD881" s="347"/>
      <c r="AXE881" s="347"/>
      <c r="AXF881" s="347"/>
      <c r="AXG881" s="347"/>
      <c r="AXH881" s="347"/>
      <c r="AXI881" s="347"/>
      <c r="AXJ881" s="347"/>
      <c r="AXK881" s="347"/>
      <c r="AXL881" s="347"/>
      <c r="AXM881" s="347"/>
      <c r="AXN881" s="347"/>
      <c r="AXO881" s="347"/>
      <c r="AXP881" s="347"/>
      <c r="AXQ881" s="347"/>
      <c r="AXR881" s="347"/>
      <c r="AXS881" s="347"/>
      <c r="AXT881" s="347"/>
      <c r="AXU881" s="347"/>
      <c r="AXV881" s="347"/>
      <c r="AXW881" s="347"/>
      <c r="AXX881" s="347"/>
      <c r="AXY881" s="347"/>
      <c r="AXZ881" s="347"/>
      <c r="AYA881" s="347"/>
      <c r="AYB881" s="347"/>
      <c r="AYC881" s="347"/>
      <c r="AYD881" s="347"/>
      <c r="AYE881" s="347"/>
      <c r="AYF881" s="347"/>
      <c r="AYG881" s="347"/>
      <c r="AYH881" s="347"/>
      <c r="AYI881" s="347"/>
      <c r="AYJ881" s="347"/>
      <c r="AYK881" s="347"/>
      <c r="AYL881" s="347"/>
      <c r="AYM881" s="347"/>
      <c r="AYN881" s="347"/>
      <c r="AYO881" s="347"/>
      <c r="AYP881" s="347"/>
      <c r="AYQ881" s="347"/>
      <c r="AYR881" s="347"/>
      <c r="AYS881" s="347"/>
      <c r="AYT881" s="347"/>
      <c r="AYU881" s="347"/>
      <c r="AYV881" s="347"/>
      <c r="AYW881" s="347"/>
      <c r="AYX881" s="347"/>
      <c r="AYY881" s="347"/>
      <c r="AYZ881" s="347"/>
      <c r="AZA881" s="347"/>
      <c r="AZB881" s="347"/>
      <c r="AZC881" s="347"/>
      <c r="AZD881" s="347"/>
      <c r="AZE881" s="347"/>
      <c r="AZF881" s="347"/>
      <c r="AZG881" s="347"/>
      <c r="AZH881" s="347"/>
      <c r="AZI881" s="347"/>
      <c r="AZJ881" s="347"/>
      <c r="AZK881" s="347"/>
      <c r="AZL881" s="347"/>
      <c r="AZM881" s="347"/>
      <c r="AZN881" s="347"/>
      <c r="AZO881" s="347"/>
      <c r="AZP881" s="347"/>
      <c r="AZQ881" s="347"/>
      <c r="AZR881" s="347"/>
      <c r="AZS881" s="347"/>
      <c r="AZT881" s="347"/>
      <c r="AZU881" s="347"/>
      <c r="AZV881" s="347"/>
      <c r="AZW881" s="347"/>
      <c r="AZX881" s="347"/>
      <c r="AZY881" s="347"/>
      <c r="AZZ881" s="347"/>
      <c r="BAA881" s="347"/>
      <c r="BAB881" s="347"/>
      <c r="BAC881" s="347"/>
      <c r="BAD881" s="347"/>
      <c r="BAE881" s="347"/>
      <c r="BAF881" s="347"/>
      <c r="BAG881" s="347"/>
      <c r="BAH881" s="347"/>
      <c r="BAI881" s="347"/>
      <c r="BAJ881" s="347"/>
      <c r="BAK881" s="347"/>
      <c r="BAL881" s="347"/>
      <c r="BAM881" s="347"/>
      <c r="BAN881" s="347"/>
      <c r="BAO881" s="347"/>
      <c r="BAP881" s="347"/>
      <c r="BAQ881" s="347"/>
      <c r="BAR881" s="347"/>
      <c r="BAS881" s="347"/>
      <c r="BAT881" s="347"/>
      <c r="BAU881" s="347"/>
      <c r="BAV881" s="347"/>
      <c r="BAW881" s="347"/>
      <c r="BAX881" s="347"/>
      <c r="BAY881" s="347"/>
      <c r="BAZ881" s="347"/>
      <c r="BBA881" s="347"/>
      <c r="BBB881" s="347"/>
      <c r="BBC881" s="347"/>
      <c r="BBD881" s="347"/>
      <c r="BBE881" s="347"/>
      <c r="BBF881" s="347"/>
      <c r="BBG881" s="347"/>
      <c r="BBH881" s="347"/>
      <c r="BBI881" s="347"/>
      <c r="BBJ881" s="347"/>
      <c r="BBK881" s="347"/>
      <c r="BBL881" s="347"/>
      <c r="BBM881" s="347"/>
      <c r="BBN881" s="347"/>
      <c r="BBO881" s="347"/>
      <c r="BBP881" s="347"/>
      <c r="BBQ881" s="347"/>
      <c r="BBR881" s="347"/>
      <c r="BBS881" s="347"/>
      <c r="BBT881" s="347"/>
      <c r="BBU881" s="347"/>
      <c r="BBV881" s="347"/>
      <c r="BBW881" s="347"/>
      <c r="BBX881" s="347"/>
      <c r="BBY881" s="347"/>
      <c r="BBZ881" s="347"/>
      <c r="BCA881" s="347"/>
      <c r="BCB881" s="347"/>
      <c r="BCC881" s="347"/>
      <c r="BCD881" s="347"/>
      <c r="BCE881" s="347"/>
      <c r="BCF881" s="347"/>
      <c r="BCG881" s="347"/>
      <c r="BCH881" s="347"/>
      <c r="BCI881" s="347"/>
      <c r="BCJ881" s="347"/>
      <c r="BCK881" s="347"/>
      <c r="BCL881" s="347"/>
      <c r="BCM881" s="347"/>
      <c r="BCN881" s="347"/>
      <c r="BCO881" s="347"/>
      <c r="BCP881" s="347"/>
      <c r="BCQ881" s="347"/>
      <c r="BCR881" s="347"/>
      <c r="BCS881" s="347"/>
      <c r="BCT881" s="347"/>
      <c r="BCU881" s="347"/>
      <c r="BCV881" s="347"/>
      <c r="BCW881" s="347"/>
      <c r="BCX881" s="347"/>
      <c r="BCY881" s="347"/>
      <c r="BCZ881" s="347"/>
      <c r="BDA881" s="347"/>
      <c r="BDB881" s="347"/>
      <c r="BDC881" s="347"/>
      <c r="BDD881" s="347"/>
      <c r="BDE881" s="347"/>
      <c r="BDF881" s="347"/>
      <c r="BDG881" s="347"/>
      <c r="BDH881" s="347"/>
      <c r="BDI881" s="347"/>
      <c r="BDJ881" s="347"/>
      <c r="BDK881" s="347"/>
      <c r="BDL881" s="347"/>
      <c r="BDM881" s="347"/>
      <c r="BDN881" s="347"/>
      <c r="BDO881" s="347"/>
      <c r="BDP881" s="347"/>
      <c r="BDQ881" s="347"/>
      <c r="BDR881" s="347"/>
      <c r="BDS881" s="347"/>
      <c r="BDT881" s="347"/>
      <c r="BDU881" s="347"/>
      <c r="BDV881" s="347"/>
      <c r="BDW881" s="347"/>
      <c r="BDX881" s="347"/>
      <c r="BDY881" s="347"/>
      <c r="BDZ881" s="347"/>
      <c r="BEA881" s="347"/>
      <c r="BEB881" s="347"/>
      <c r="BEC881" s="347"/>
      <c r="BED881" s="347"/>
      <c r="BEE881" s="347"/>
      <c r="BEF881" s="347"/>
      <c r="BEG881" s="347"/>
      <c r="BEH881" s="347"/>
      <c r="BEI881" s="347"/>
      <c r="BEJ881" s="347"/>
      <c r="BEK881" s="347"/>
      <c r="BEL881" s="347"/>
      <c r="BEM881" s="347"/>
      <c r="BEN881" s="347"/>
      <c r="BEO881" s="347"/>
      <c r="BEP881" s="347"/>
      <c r="BEQ881" s="347"/>
      <c r="BER881" s="347"/>
      <c r="BES881" s="347"/>
      <c r="BET881" s="347"/>
      <c r="BEU881" s="347"/>
      <c r="BEV881" s="347"/>
      <c r="BEW881" s="347"/>
      <c r="BEX881" s="347"/>
      <c r="BEY881" s="347"/>
      <c r="BEZ881" s="347"/>
      <c r="BFA881" s="347"/>
      <c r="BFB881" s="347"/>
      <c r="BFC881" s="347"/>
      <c r="BFD881" s="347"/>
      <c r="BFE881" s="347"/>
      <c r="BFF881" s="347"/>
      <c r="BFG881" s="347"/>
      <c r="BFH881" s="347"/>
      <c r="BFI881" s="347"/>
      <c r="BFJ881" s="347"/>
      <c r="BFK881" s="347"/>
      <c r="BFL881" s="347"/>
      <c r="BFM881" s="347"/>
      <c r="BFN881" s="347"/>
      <c r="BFO881" s="347"/>
      <c r="BFP881" s="347"/>
      <c r="BFQ881" s="347"/>
      <c r="BFR881" s="347"/>
      <c r="BFS881" s="347"/>
      <c r="BFT881" s="347"/>
      <c r="BFU881" s="347"/>
      <c r="BFV881" s="347"/>
      <c r="BFW881" s="347"/>
      <c r="BFX881" s="347"/>
      <c r="BFY881" s="347"/>
      <c r="BFZ881" s="347"/>
      <c r="BGA881" s="347"/>
      <c r="BGB881" s="347"/>
      <c r="BGC881" s="347"/>
      <c r="BGD881" s="347"/>
      <c r="BGE881" s="347"/>
      <c r="BGF881" s="347"/>
      <c r="BGG881" s="347"/>
      <c r="BGH881" s="347"/>
      <c r="BGI881" s="347"/>
      <c r="BGJ881" s="347"/>
      <c r="BGK881" s="347"/>
      <c r="BGL881" s="347"/>
      <c r="BGM881" s="347"/>
      <c r="BGN881" s="347"/>
      <c r="BGO881" s="347"/>
      <c r="BGP881" s="347"/>
      <c r="BGQ881" s="347"/>
      <c r="BGR881" s="347"/>
      <c r="BGS881" s="347"/>
      <c r="BGT881" s="347"/>
      <c r="BGU881" s="347"/>
      <c r="BGV881" s="347"/>
      <c r="BGW881" s="347"/>
      <c r="BGX881" s="347"/>
      <c r="BGY881" s="347"/>
      <c r="BGZ881" s="347"/>
      <c r="BHA881" s="347"/>
      <c r="BHB881" s="347"/>
      <c r="BHC881" s="347"/>
      <c r="BHD881" s="347"/>
      <c r="BHE881" s="347"/>
      <c r="BHF881" s="347"/>
      <c r="BHG881" s="347"/>
      <c r="BHH881" s="347"/>
      <c r="BHI881" s="347"/>
      <c r="BHJ881" s="347"/>
      <c r="BHK881" s="347"/>
      <c r="BHL881" s="347"/>
      <c r="BHM881" s="347"/>
      <c r="BHN881" s="347"/>
      <c r="BHO881" s="347"/>
      <c r="BHP881" s="347"/>
      <c r="BHQ881" s="347"/>
      <c r="BHR881" s="347"/>
      <c r="BHS881" s="347"/>
      <c r="BHT881" s="347"/>
      <c r="BHU881" s="347"/>
      <c r="BHV881" s="347"/>
      <c r="BHW881" s="347"/>
      <c r="BHX881" s="347"/>
      <c r="BHY881" s="347"/>
      <c r="BHZ881" s="347"/>
      <c r="BIA881" s="347"/>
      <c r="BIB881" s="347"/>
      <c r="BIC881" s="347"/>
      <c r="BID881" s="347"/>
      <c r="BIE881" s="347"/>
      <c r="BIF881" s="347"/>
      <c r="BIG881" s="347"/>
      <c r="BIH881" s="347"/>
      <c r="BII881" s="347"/>
      <c r="BIJ881" s="347"/>
      <c r="BIK881" s="347"/>
      <c r="BIL881" s="347"/>
      <c r="BIM881" s="347"/>
      <c r="BIN881" s="347"/>
      <c r="BIO881" s="347"/>
      <c r="BIP881" s="347"/>
      <c r="BIQ881" s="347"/>
      <c r="BIR881" s="347"/>
      <c r="BIS881" s="347"/>
      <c r="BIT881" s="347"/>
      <c r="BIU881" s="347"/>
      <c r="BIV881" s="347"/>
      <c r="BIW881" s="347"/>
      <c r="BIX881" s="347"/>
      <c r="BIY881" s="347"/>
      <c r="BIZ881" s="347"/>
      <c r="BJA881" s="347"/>
      <c r="BJB881" s="347"/>
      <c r="BJC881" s="347"/>
      <c r="BJD881" s="347"/>
      <c r="BJE881" s="347"/>
      <c r="BJF881" s="347"/>
      <c r="BJG881" s="347"/>
      <c r="BJH881" s="347"/>
      <c r="BJI881" s="347"/>
      <c r="BJJ881" s="347"/>
      <c r="BJK881" s="347"/>
      <c r="BJL881" s="347"/>
      <c r="BJM881" s="347"/>
      <c r="BJN881" s="347"/>
      <c r="BJO881" s="347"/>
      <c r="BJP881" s="347"/>
      <c r="BJQ881" s="347"/>
      <c r="BJR881" s="347"/>
      <c r="BJS881" s="347"/>
      <c r="BJT881" s="347"/>
      <c r="BJU881" s="347"/>
      <c r="BJV881" s="347"/>
      <c r="BJW881" s="347"/>
      <c r="BJX881" s="347"/>
      <c r="BJY881" s="347"/>
      <c r="BJZ881" s="347"/>
      <c r="BKA881" s="347"/>
      <c r="BKB881" s="347"/>
      <c r="BKC881" s="347"/>
      <c r="BKD881" s="347"/>
      <c r="BKE881" s="347"/>
      <c r="BKF881" s="347"/>
      <c r="BKG881" s="347"/>
      <c r="BKH881" s="347"/>
      <c r="BKI881" s="347"/>
      <c r="BKJ881" s="347"/>
      <c r="BKK881" s="347"/>
      <c r="BKL881" s="347"/>
      <c r="BKM881" s="347"/>
      <c r="BKN881" s="347"/>
      <c r="BKO881" s="347"/>
      <c r="BKP881" s="347"/>
      <c r="BKQ881" s="347"/>
      <c r="BKR881" s="347"/>
      <c r="BKS881" s="347"/>
      <c r="BKT881" s="347"/>
      <c r="BKU881" s="347"/>
      <c r="BKV881" s="347"/>
      <c r="BKW881" s="347"/>
      <c r="BKX881" s="347"/>
      <c r="BKY881" s="347"/>
      <c r="BKZ881" s="347"/>
      <c r="BLA881" s="347"/>
      <c r="BLB881" s="347"/>
      <c r="BLC881" s="347"/>
      <c r="BLD881" s="347"/>
      <c r="BLE881" s="347"/>
      <c r="BLF881" s="347"/>
      <c r="BLG881" s="347"/>
      <c r="BLH881" s="347"/>
      <c r="BLI881" s="347"/>
      <c r="BLJ881" s="347"/>
      <c r="BLK881" s="347"/>
      <c r="BLL881" s="347"/>
      <c r="BLM881" s="347"/>
      <c r="BLN881" s="347"/>
      <c r="BLO881" s="347"/>
      <c r="BLP881" s="347"/>
      <c r="BLQ881" s="347"/>
      <c r="BLR881" s="347"/>
      <c r="BLS881" s="347"/>
      <c r="BLT881" s="347"/>
      <c r="BLU881" s="347"/>
      <c r="BLV881" s="347"/>
      <c r="BLW881" s="347"/>
      <c r="BLX881" s="347"/>
      <c r="BLY881" s="347"/>
      <c r="BLZ881" s="347"/>
      <c r="BMA881" s="347"/>
      <c r="BMB881" s="347"/>
      <c r="BMC881" s="347"/>
      <c r="BMD881" s="347"/>
      <c r="BME881" s="347"/>
      <c r="BMF881" s="347"/>
      <c r="BMG881" s="347"/>
      <c r="BMH881" s="347"/>
      <c r="BMI881" s="347"/>
      <c r="BMJ881" s="347"/>
      <c r="BMK881" s="347"/>
      <c r="BML881" s="347"/>
      <c r="BMM881" s="347"/>
      <c r="BMN881" s="347"/>
      <c r="BMO881" s="347"/>
      <c r="BMP881" s="347"/>
      <c r="BMQ881" s="347"/>
      <c r="BMR881" s="347"/>
      <c r="BMS881" s="347"/>
      <c r="BMT881" s="347"/>
      <c r="BMU881" s="347"/>
      <c r="BMV881" s="347"/>
      <c r="BMW881" s="347"/>
      <c r="BMX881" s="347"/>
      <c r="BMY881" s="347"/>
      <c r="BMZ881" s="347"/>
      <c r="BNA881" s="347"/>
      <c r="BNB881" s="347"/>
      <c r="BNC881" s="347"/>
      <c r="BND881" s="347"/>
      <c r="BNE881" s="347"/>
      <c r="BNF881" s="347"/>
      <c r="BNG881" s="347"/>
      <c r="BNH881" s="347"/>
      <c r="BNI881" s="347"/>
      <c r="BNJ881" s="347"/>
      <c r="BNK881" s="347"/>
      <c r="BNL881" s="347"/>
      <c r="BNM881" s="347"/>
      <c r="BNN881" s="347"/>
      <c r="BNO881" s="347"/>
      <c r="BNP881" s="347"/>
      <c r="BNQ881" s="347"/>
      <c r="BNR881" s="347"/>
      <c r="BNS881" s="347"/>
      <c r="BNT881" s="347"/>
      <c r="BNU881" s="347"/>
      <c r="BNV881" s="347"/>
      <c r="BNW881" s="347"/>
      <c r="BNX881" s="347"/>
      <c r="BNY881" s="347"/>
      <c r="BNZ881" s="347"/>
      <c r="BOA881" s="347"/>
      <c r="BOB881" s="347"/>
      <c r="BOC881" s="347"/>
      <c r="BOD881" s="347"/>
      <c r="BOE881" s="347"/>
      <c r="BOF881" s="347"/>
      <c r="BOG881" s="347"/>
      <c r="BOH881" s="347"/>
      <c r="BOI881" s="347"/>
      <c r="BOJ881" s="347"/>
      <c r="BOK881" s="347"/>
      <c r="BOL881" s="347"/>
      <c r="BOM881" s="347"/>
      <c r="BON881" s="347"/>
      <c r="BOO881" s="347"/>
      <c r="BOP881" s="347"/>
      <c r="BOQ881" s="347"/>
      <c r="BOR881" s="347"/>
      <c r="BOS881" s="347"/>
      <c r="BOT881" s="347"/>
      <c r="BOU881" s="347"/>
      <c r="BOV881" s="347"/>
      <c r="BOW881" s="347"/>
      <c r="BOX881" s="347"/>
      <c r="BOY881" s="347"/>
      <c r="BOZ881" s="347"/>
      <c r="BPA881" s="347"/>
      <c r="BPB881" s="347"/>
      <c r="BPC881" s="347"/>
      <c r="BPD881" s="347"/>
      <c r="BPE881" s="347"/>
      <c r="BPF881" s="347"/>
      <c r="BPG881" s="347"/>
      <c r="BPH881" s="347"/>
      <c r="BPI881" s="347"/>
      <c r="BPJ881" s="347"/>
      <c r="BPK881" s="347"/>
      <c r="BPL881" s="347"/>
      <c r="BPM881" s="347"/>
      <c r="BPN881" s="347"/>
      <c r="BPO881" s="347"/>
      <c r="BPP881" s="347"/>
      <c r="BPQ881" s="347"/>
      <c r="BPR881" s="347"/>
      <c r="BPS881" s="347"/>
      <c r="BPT881" s="347"/>
      <c r="BPU881" s="347"/>
      <c r="BPV881" s="347"/>
      <c r="BPW881" s="347"/>
      <c r="BPX881" s="347"/>
      <c r="BPY881" s="347"/>
      <c r="BPZ881" s="347"/>
      <c r="BQA881" s="347"/>
      <c r="BQB881" s="347"/>
      <c r="BQC881" s="347"/>
      <c r="BQD881" s="347"/>
      <c r="BQE881" s="347"/>
      <c r="BQF881" s="347"/>
      <c r="BQG881" s="347"/>
      <c r="BQH881" s="347"/>
      <c r="BQI881" s="347"/>
      <c r="BQJ881" s="347"/>
      <c r="BQK881" s="347"/>
      <c r="BQL881" s="347"/>
      <c r="BQM881" s="347"/>
      <c r="BQN881" s="347"/>
      <c r="BQO881" s="347"/>
      <c r="BQP881" s="347"/>
      <c r="BQQ881" s="347"/>
      <c r="BQR881" s="347"/>
      <c r="BQS881" s="347"/>
      <c r="BQT881" s="347"/>
      <c r="BQU881" s="347"/>
      <c r="BQV881" s="347"/>
      <c r="BQW881" s="347"/>
      <c r="BQX881" s="347"/>
      <c r="BQY881" s="347"/>
      <c r="BQZ881" s="347"/>
      <c r="BRA881" s="347"/>
      <c r="BRB881" s="347"/>
      <c r="BRC881" s="347"/>
      <c r="BRD881" s="347"/>
      <c r="BRE881" s="347"/>
      <c r="BRF881" s="347"/>
      <c r="BRG881" s="347"/>
      <c r="BRH881" s="347"/>
      <c r="BRI881" s="347"/>
      <c r="BRJ881" s="347"/>
      <c r="BRK881" s="347"/>
      <c r="BRL881" s="347"/>
      <c r="BRM881" s="347"/>
      <c r="BRN881" s="347"/>
      <c r="BRO881" s="347"/>
      <c r="BRP881" s="347"/>
      <c r="BRQ881" s="347"/>
      <c r="BRR881" s="347"/>
      <c r="BRS881" s="347"/>
      <c r="BRT881" s="347"/>
      <c r="BRU881" s="347"/>
      <c r="BRV881" s="347"/>
      <c r="BRW881" s="347"/>
      <c r="BRX881" s="347"/>
      <c r="BRY881" s="347"/>
      <c r="BRZ881" s="347"/>
      <c r="BSA881" s="347"/>
      <c r="BSB881" s="347"/>
      <c r="BSC881" s="347"/>
      <c r="BSD881" s="347"/>
      <c r="BSE881" s="347"/>
      <c r="BSF881" s="347"/>
      <c r="BSG881" s="347"/>
      <c r="BSH881" s="347"/>
      <c r="BSI881" s="347"/>
      <c r="BSJ881" s="347"/>
      <c r="BSK881" s="347"/>
      <c r="BSL881" s="347"/>
      <c r="BSM881" s="347"/>
      <c r="BSN881" s="347"/>
      <c r="BSO881" s="347"/>
      <c r="BSP881" s="347"/>
      <c r="BSQ881" s="347"/>
      <c r="BSR881" s="347"/>
      <c r="BSS881" s="347"/>
      <c r="BST881" s="347"/>
      <c r="BSU881" s="347"/>
      <c r="BSV881" s="347"/>
      <c r="BSW881" s="347"/>
      <c r="BSX881" s="347"/>
      <c r="BSY881" s="347"/>
      <c r="BSZ881" s="347"/>
      <c r="BTA881" s="347"/>
      <c r="BTB881" s="347"/>
      <c r="BTC881" s="347"/>
      <c r="BTD881" s="347"/>
      <c r="BTE881" s="347"/>
      <c r="BTF881" s="347"/>
      <c r="BTG881" s="347"/>
      <c r="BTH881" s="347"/>
      <c r="BTI881" s="347"/>
      <c r="BTJ881" s="347"/>
      <c r="BTK881" s="347"/>
      <c r="BTL881" s="347"/>
      <c r="BTM881" s="347"/>
      <c r="BTN881" s="347"/>
      <c r="BTO881" s="347"/>
      <c r="BTP881" s="347"/>
      <c r="BTQ881" s="347"/>
      <c r="BTR881" s="347"/>
      <c r="BTS881" s="347"/>
      <c r="BTT881" s="347"/>
      <c r="BTU881" s="347"/>
      <c r="BTV881" s="347"/>
      <c r="BTW881" s="347"/>
      <c r="BTX881" s="347"/>
      <c r="BTY881" s="347"/>
      <c r="BTZ881" s="347"/>
      <c r="BUA881" s="347"/>
      <c r="BUB881" s="347"/>
      <c r="BUC881" s="347"/>
      <c r="BUD881" s="347"/>
      <c r="BUE881" s="347"/>
      <c r="BUF881" s="347"/>
      <c r="BUG881" s="347"/>
      <c r="BUH881" s="347"/>
      <c r="BUI881" s="347"/>
      <c r="BUJ881" s="347"/>
      <c r="BUK881" s="347"/>
      <c r="BUL881" s="347"/>
      <c r="BUM881" s="347"/>
      <c r="BUN881" s="347"/>
      <c r="BUO881" s="347"/>
      <c r="BUP881" s="347"/>
      <c r="BUQ881" s="347"/>
      <c r="BUR881" s="347"/>
      <c r="BUS881" s="347"/>
      <c r="BUT881" s="347"/>
      <c r="BUU881" s="347"/>
      <c r="BUV881" s="347"/>
      <c r="BUW881" s="347"/>
      <c r="BUX881" s="347"/>
      <c r="BUY881" s="347"/>
      <c r="BUZ881" s="347"/>
      <c r="BVA881" s="347"/>
      <c r="BVB881" s="347"/>
      <c r="BVC881" s="347"/>
      <c r="BVD881" s="347"/>
      <c r="BVE881" s="347"/>
      <c r="BVF881" s="347"/>
      <c r="BVG881" s="347"/>
      <c r="BVH881" s="347"/>
      <c r="BVI881" s="347"/>
      <c r="BVJ881" s="347"/>
      <c r="BVK881" s="347"/>
      <c r="BVL881" s="347"/>
      <c r="BVM881" s="347"/>
      <c r="BVN881" s="347"/>
      <c r="BVO881" s="347"/>
      <c r="BVP881" s="347"/>
      <c r="BVQ881" s="347"/>
      <c r="BVR881" s="347"/>
      <c r="BVS881" s="347"/>
      <c r="BVT881" s="347"/>
      <c r="BVU881" s="347"/>
      <c r="BVV881" s="347"/>
      <c r="BVW881" s="347"/>
      <c r="BVX881" s="347"/>
      <c r="BVY881" s="347"/>
      <c r="BVZ881" s="347"/>
      <c r="BWA881" s="347"/>
      <c r="BWB881" s="347"/>
      <c r="BWC881" s="347"/>
      <c r="BWD881" s="347"/>
      <c r="BWE881" s="347"/>
      <c r="BWF881" s="347"/>
      <c r="BWG881" s="347"/>
      <c r="BWH881" s="347"/>
      <c r="BWI881" s="347"/>
      <c r="BWJ881" s="347"/>
      <c r="BWK881" s="347"/>
      <c r="BWL881" s="347"/>
      <c r="BWM881" s="347"/>
      <c r="BWN881" s="347"/>
      <c r="BWO881" s="347"/>
      <c r="BWP881" s="347"/>
      <c r="BWQ881" s="347"/>
      <c r="BWR881" s="347"/>
      <c r="BWS881" s="347"/>
      <c r="BWT881" s="347"/>
      <c r="BWU881" s="347"/>
      <c r="BWV881" s="347"/>
      <c r="BWW881" s="347"/>
      <c r="BWX881" s="347"/>
      <c r="BWY881" s="347"/>
      <c r="BWZ881" s="347"/>
      <c r="BXA881" s="347"/>
      <c r="BXB881" s="347"/>
      <c r="BXC881" s="347"/>
      <c r="BXD881" s="347"/>
      <c r="BXE881" s="347"/>
      <c r="BXF881" s="347"/>
      <c r="BXG881" s="347"/>
      <c r="BXH881" s="347"/>
      <c r="BXI881" s="347"/>
      <c r="BXJ881" s="347"/>
      <c r="BXK881" s="347"/>
      <c r="BXL881" s="347"/>
      <c r="BXM881" s="347"/>
      <c r="BXN881" s="347"/>
      <c r="BXO881" s="347"/>
      <c r="BXP881" s="347"/>
      <c r="BXQ881" s="347"/>
      <c r="BXR881" s="347"/>
      <c r="BXS881" s="347"/>
      <c r="BXT881" s="347"/>
      <c r="BXU881" s="347"/>
      <c r="BXV881" s="347"/>
      <c r="BXW881" s="347"/>
      <c r="BXX881" s="347"/>
      <c r="BXY881" s="347"/>
      <c r="BXZ881" s="347"/>
      <c r="BYA881" s="347"/>
      <c r="BYB881" s="347"/>
      <c r="BYC881" s="347"/>
      <c r="BYD881" s="347"/>
      <c r="BYE881" s="347"/>
      <c r="BYF881" s="347"/>
      <c r="BYG881" s="347"/>
      <c r="BYH881" s="347"/>
      <c r="BYI881" s="347"/>
      <c r="BYJ881" s="347"/>
      <c r="BYK881" s="347"/>
      <c r="BYL881" s="347"/>
      <c r="BYM881" s="347"/>
      <c r="BYN881" s="347"/>
      <c r="BYO881" s="347"/>
      <c r="BYP881" s="347"/>
      <c r="BYQ881" s="347"/>
      <c r="BYR881" s="347"/>
      <c r="BYS881" s="347"/>
      <c r="BYT881" s="347"/>
      <c r="BYU881" s="347"/>
      <c r="BYV881" s="347"/>
      <c r="BYW881" s="347"/>
      <c r="BYX881" s="347"/>
      <c r="BYY881" s="347"/>
      <c r="BYZ881" s="347"/>
      <c r="BZA881" s="347"/>
      <c r="BZB881" s="347"/>
      <c r="BZC881" s="347"/>
      <c r="BZD881" s="347"/>
      <c r="BZE881" s="347"/>
      <c r="BZF881" s="347"/>
      <c r="BZG881" s="347"/>
      <c r="BZH881" s="347"/>
      <c r="BZI881" s="347"/>
      <c r="BZJ881" s="347"/>
      <c r="BZK881" s="347"/>
      <c r="BZL881" s="347"/>
      <c r="BZM881" s="347"/>
      <c r="BZN881" s="347"/>
      <c r="BZO881" s="347"/>
      <c r="BZP881" s="347"/>
      <c r="BZQ881" s="347"/>
      <c r="BZR881" s="347"/>
      <c r="BZS881" s="347"/>
      <c r="BZT881" s="347"/>
      <c r="BZU881" s="347"/>
      <c r="BZV881" s="347"/>
      <c r="BZW881" s="347"/>
      <c r="BZX881" s="347"/>
      <c r="BZY881" s="347"/>
      <c r="BZZ881" s="347"/>
      <c r="CAA881" s="347"/>
      <c r="CAB881" s="347"/>
      <c r="CAC881" s="347"/>
      <c r="CAD881" s="347"/>
      <c r="CAE881" s="347"/>
      <c r="CAF881" s="347"/>
      <c r="CAG881" s="347"/>
      <c r="CAH881" s="347"/>
      <c r="CAI881" s="347"/>
      <c r="CAJ881" s="347"/>
      <c r="CAK881" s="347"/>
      <c r="CAL881" s="347"/>
      <c r="CAM881" s="347"/>
      <c r="CAN881" s="347"/>
      <c r="CAO881" s="347"/>
      <c r="CAP881" s="347"/>
      <c r="CAQ881" s="347"/>
      <c r="CAR881" s="347"/>
      <c r="CAS881" s="347"/>
      <c r="CAT881" s="347"/>
      <c r="CAU881" s="347"/>
      <c r="CAV881" s="347"/>
      <c r="CAW881" s="347"/>
      <c r="CAX881" s="347"/>
      <c r="CAY881" s="347"/>
      <c r="CAZ881" s="347"/>
      <c r="CBA881" s="347"/>
      <c r="CBB881" s="347"/>
      <c r="CBC881" s="347"/>
      <c r="CBD881" s="347"/>
      <c r="CBE881" s="347"/>
      <c r="CBF881" s="347"/>
      <c r="CBG881" s="347"/>
      <c r="CBH881" s="347"/>
      <c r="CBI881" s="347"/>
      <c r="CBJ881" s="347"/>
      <c r="CBK881" s="347"/>
      <c r="CBL881" s="347"/>
      <c r="CBM881" s="347"/>
      <c r="CBN881" s="347"/>
      <c r="CBO881" s="347"/>
      <c r="CBP881" s="347"/>
      <c r="CBQ881" s="347"/>
      <c r="CBR881" s="347"/>
      <c r="CBS881" s="347"/>
      <c r="CBT881" s="347"/>
      <c r="CBU881" s="347"/>
      <c r="CBV881" s="347"/>
      <c r="CBW881" s="347"/>
      <c r="CBX881" s="347"/>
      <c r="CBY881" s="347"/>
      <c r="CBZ881" s="347"/>
      <c r="CCA881" s="347"/>
      <c r="CCB881" s="347"/>
      <c r="CCC881" s="347"/>
      <c r="CCD881" s="347"/>
      <c r="CCE881" s="347"/>
      <c r="CCF881" s="347"/>
      <c r="CCG881" s="347"/>
      <c r="CCH881" s="347"/>
      <c r="CCI881" s="347"/>
      <c r="CCJ881" s="347"/>
      <c r="CCK881" s="347"/>
      <c r="CCL881" s="347"/>
      <c r="CCM881" s="347"/>
      <c r="CCN881" s="347"/>
      <c r="CCO881" s="347"/>
      <c r="CCP881" s="347"/>
      <c r="CCQ881" s="347"/>
      <c r="CCR881" s="347"/>
      <c r="CCS881" s="347"/>
      <c r="CCT881" s="347"/>
      <c r="CCU881" s="347"/>
      <c r="CCV881" s="347"/>
      <c r="CCW881" s="347"/>
      <c r="CCX881" s="347"/>
      <c r="CCY881" s="347"/>
      <c r="CCZ881" s="347"/>
      <c r="CDA881" s="347"/>
      <c r="CDB881" s="347"/>
      <c r="CDC881" s="347"/>
      <c r="CDD881" s="347"/>
      <c r="CDE881" s="347"/>
      <c r="CDF881" s="347"/>
      <c r="CDG881" s="347"/>
      <c r="CDH881" s="347"/>
      <c r="CDI881" s="347"/>
      <c r="CDJ881" s="347"/>
      <c r="CDK881" s="347"/>
      <c r="CDL881" s="347"/>
      <c r="CDM881" s="347"/>
      <c r="CDN881" s="347"/>
      <c r="CDO881" s="347"/>
      <c r="CDP881" s="347"/>
      <c r="CDQ881" s="347"/>
      <c r="CDR881" s="347"/>
      <c r="CDS881" s="347"/>
      <c r="CDT881" s="347"/>
      <c r="CDU881" s="347"/>
      <c r="CDV881" s="347"/>
      <c r="CDW881" s="347"/>
      <c r="CDX881" s="347"/>
      <c r="CDY881" s="347"/>
      <c r="CDZ881" s="347"/>
      <c r="CEA881" s="347"/>
      <c r="CEB881" s="347"/>
      <c r="CEC881" s="347"/>
      <c r="CED881" s="347"/>
      <c r="CEE881" s="347"/>
      <c r="CEF881" s="347"/>
      <c r="CEG881" s="347"/>
      <c r="CEH881" s="347"/>
      <c r="CEI881" s="347"/>
      <c r="CEJ881" s="347"/>
      <c r="CEK881" s="347"/>
      <c r="CEL881" s="347"/>
      <c r="CEM881" s="347"/>
      <c r="CEN881" s="347"/>
      <c r="CEO881" s="347"/>
      <c r="CEP881" s="347"/>
      <c r="CEQ881" s="347"/>
      <c r="CER881" s="347"/>
      <c r="CES881" s="347"/>
      <c r="CET881" s="347"/>
      <c r="CEU881" s="347"/>
      <c r="CEV881" s="347"/>
      <c r="CEW881" s="347"/>
      <c r="CEX881" s="347"/>
      <c r="CEY881" s="347"/>
      <c r="CEZ881" s="347"/>
      <c r="CFA881" s="347"/>
      <c r="CFB881" s="347"/>
      <c r="CFC881" s="347"/>
      <c r="CFD881" s="347"/>
      <c r="CFE881" s="347"/>
      <c r="CFF881" s="347"/>
      <c r="CFG881" s="347"/>
      <c r="CFH881" s="347"/>
      <c r="CFI881" s="347"/>
      <c r="CFJ881" s="347"/>
      <c r="CFK881" s="347"/>
      <c r="CFL881" s="347"/>
      <c r="CFM881" s="347"/>
      <c r="CFN881" s="347"/>
      <c r="CFO881" s="347"/>
      <c r="CFP881" s="347"/>
      <c r="CFQ881" s="347"/>
      <c r="CFR881" s="347"/>
      <c r="CFS881" s="347"/>
      <c r="CFT881" s="347"/>
      <c r="CFU881" s="347"/>
      <c r="CFV881" s="347"/>
      <c r="CFW881" s="347"/>
      <c r="CFX881" s="347"/>
      <c r="CFY881" s="347"/>
      <c r="CFZ881" s="347"/>
      <c r="CGA881" s="347"/>
      <c r="CGB881" s="347"/>
      <c r="CGC881" s="347"/>
      <c r="CGD881" s="347"/>
      <c r="CGE881" s="347"/>
      <c r="CGF881" s="347"/>
      <c r="CGG881" s="347"/>
      <c r="CGH881" s="347"/>
      <c r="CGI881" s="347"/>
      <c r="CGJ881" s="347"/>
      <c r="CGK881" s="347"/>
      <c r="CGL881" s="347"/>
      <c r="CGM881" s="347"/>
      <c r="CGN881" s="347"/>
      <c r="CGO881" s="347"/>
      <c r="CGP881" s="347"/>
      <c r="CGQ881" s="347"/>
      <c r="CGR881" s="347"/>
      <c r="CGS881" s="347"/>
      <c r="CGT881" s="347"/>
      <c r="CGU881" s="347"/>
      <c r="CGV881" s="347"/>
      <c r="CGW881" s="347"/>
      <c r="CGX881" s="347"/>
      <c r="CGY881" s="347"/>
      <c r="CGZ881" s="347"/>
      <c r="CHA881" s="347"/>
      <c r="CHB881" s="347"/>
      <c r="CHC881" s="347"/>
      <c r="CHD881" s="347"/>
      <c r="CHE881" s="347"/>
      <c r="CHF881" s="347"/>
      <c r="CHG881" s="347"/>
      <c r="CHH881" s="347"/>
      <c r="CHI881" s="347"/>
      <c r="CHJ881" s="347"/>
      <c r="CHK881" s="347"/>
      <c r="CHL881" s="347"/>
      <c r="CHM881" s="347"/>
      <c r="CHN881" s="347"/>
      <c r="CHO881" s="347"/>
      <c r="CHP881" s="347"/>
      <c r="CHQ881" s="347"/>
      <c r="CHR881" s="347"/>
      <c r="CHS881" s="347"/>
      <c r="CHT881" s="347"/>
      <c r="CHU881" s="347"/>
      <c r="CHV881" s="347"/>
      <c r="CHW881" s="347"/>
      <c r="CHX881" s="347"/>
      <c r="CHY881" s="347"/>
      <c r="CHZ881" s="347"/>
      <c r="CIA881" s="347"/>
      <c r="CIB881" s="347"/>
      <c r="CIC881" s="347"/>
      <c r="CID881" s="347"/>
      <c r="CIE881" s="347"/>
      <c r="CIF881" s="347"/>
      <c r="CIG881" s="347"/>
      <c r="CIH881" s="347"/>
      <c r="CII881" s="347"/>
      <c r="CIJ881" s="347"/>
      <c r="CIK881" s="347"/>
      <c r="CIL881" s="347"/>
      <c r="CIM881" s="347"/>
      <c r="CIN881" s="347"/>
      <c r="CIO881" s="347"/>
      <c r="CIP881" s="347"/>
      <c r="CIQ881" s="347"/>
      <c r="CIR881" s="347"/>
      <c r="CIS881" s="347"/>
      <c r="CIT881" s="347"/>
      <c r="CIU881" s="347"/>
      <c r="CIV881" s="347"/>
      <c r="CIW881" s="347"/>
      <c r="CIX881" s="347"/>
      <c r="CIY881" s="347"/>
      <c r="CIZ881" s="347"/>
      <c r="CJA881" s="347"/>
      <c r="CJB881" s="347"/>
      <c r="CJC881" s="347"/>
      <c r="CJD881" s="347"/>
      <c r="CJE881" s="347"/>
      <c r="CJF881" s="347"/>
      <c r="CJG881" s="347"/>
      <c r="CJH881" s="347"/>
      <c r="CJI881" s="347"/>
      <c r="CJJ881" s="347"/>
      <c r="CJK881" s="347"/>
      <c r="CJL881" s="347"/>
      <c r="CJM881" s="347"/>
      <c r="CJN881" s="347"/>
      <c r="CJO881" s="347"/>
      <c r="CJP881" s="347"/>
      <c r="CJQ881" s="347"/>
      <c r="CJR881" s="347"/>
      <c r="CJS881" s="347"/>
      <c r="CJT881" s="347"/>
      <c r="CJU881" s="347"/>
      <c r="CJV881" s="347"/>
      <c r="CJW881" s="347"/>
      <c r="CJX881" s="347"/>
      <c r="CJY881" s="347"/>
      <c r="CJZ881" s="347"/>
      <c r="CKA881" s="347"/>
      <c r="CKB881" s="347"/>
      <c r="CKC881" s="347"/>
      <c r="CKD881" s="347"/>
      <c r="CKE881" s="347"/>
      <c r="CKF881" s="347"/>
      <c r="CKG881" s="347"/>
      <c r="CKH881" s="347"/>
      <c r="CKI881" s="347"/>
      <c r="CKJ881" s="347"/>
      <c r="CKK881" s="347"/>
      <c r="CKL881" s="347"/>
      <c r="CKM881" s="347"/>
      <c r="CKN881" s="347"/>
      <c r="CKO881" s="347"/>
      <c r="CKP881" s="347"/>
      <c r="CKQ881" s="347"/>
      <c r="CKR881" s="347"/>
      <c r="CKS881" s="347"/>
      <c r="CKT881" s="347"/>
      <c r="CKU881" s="347"/>
      <c r="CKV881" s="347"/>
      <c r="CKW881" s="347"/>
      <c r="CKX881" s="347"/>
      <c r="CKY881" s="347"/>
      <c r="CKZ881" s="347"/>
      <c r="CLA881" s="347"/>
      <c r="CLB881" s="347"/>
      <c r="CLC881" s="347"/>
      <c r="CLD881" s="347"/>
      <c r="CLE881" s="347"/>
      <c r="CLF881" s="347"/>
      <c r="CLG881" s="347"/>
      <c r="CLH881" s="347"/>
      <c r="CLI881" s="347"/>
      <c r="CLJ881" s="347"/>
      <c r="CLK881" s="347"/>
      <c r="CLL881" s="347"/>
      <c r="CLM881" s="347"/>
      <c r="CLN881" s="347"/>
      <c r="CLO881" s="347"/>
      <c r="CLP881" s="347"/>
      <c r="CLQ881" s="347"/>
      <c r="CLR881" s="347"/>
      <c r="CLS881" s="347"/>
      <c r="CLT881" s="347"/>
      <c r="CLU881" s="347"/>
      <c r="CLV881" s="347"/>
      <c r="CLW881" s="347"/>
      <c r="CLX881" s="347"/>
      <c r="CLY881" s="347"/>
      <c r="CLZ881" s="347"/>
      <c r="CMA881" s="347"/>
      <c r="CMB881" s="347"/>
      <c r="CMC881" s="347"/>
      <c r="CMD881" s="347"/>
      <c r="CME881" s="347"/>
      <c r="CMF881" s="347"/>
      <c r="CMG881" s="347"/>
      <c r="CMH881" s="347"/>
      <c r="CMI881" s="347"/>
      <c r="CMJ881" s="347"/>
      <c r="CMK881" s="347"/>
      <c r="CML881" s="347"/>
      <c r="CMM881" s="347"/>
      <c r="CMN881" s="347"/>
      <c r="CMO881" s="347"/>
      <c r="CMP881" s="347"/>
      <c r="CMQ881" s="347"/>
      <c r="CMR881" s="347"/>
      <c r="CMS881" s="347"/>
      <c r="CMT881" s="347"/>
      <c r="CMU881" s="347"/>
      <c r="CMV881" s="347"/>
      <c r="CMW881" s="347"/>
      <c r="CMX881" s="347"/>
      <c r="CMY881" s="347"/>
      <c r="CMZ881" s="347"/>
      <c r="CNA881" s="347"/>
      <c r="CNB881" s="347"/>
      <c r="CNC881" s="347"/>
      <c r="CND881" s="347"/>
      <c r="CNE881" s="347"/>
      <c r="CNF881" s="347"/>
      <c r="CNG881" s="347"/>
      <c r="CNH881" s="347"/>
      <c r="CNI881" s="347"/>
      <c r="CNJ881" s="347"/>
      <c r="CNK881" s="347"/>
      <c r="CNL881" s="347"/>
      <c r="CNM881" s="347"/>
      <c r="CNN881" s="347"/>
      <c r="CNO881" s="347"/>
      <c r="CNP881" s="347"/>
      <c r="CNQ881" s="347"/>
      <c r="CNR881" s="347"/>
      <c r="CNS881" s="347"/>
      <c r="CNT881" s="347"/>
      <c r="CNU881" s="347"/>
      <c r="CNV881" s="347"/>
      <c r="CNW881" s="347"/>
      <c r="CNX881" s="347"/>
      <c r="CNY881" s="347"/>
      <c r="CNZ881" s="347"/>
      <c r="COA881" s="347"/>
      <c r="COB881" s="347"/>
      <c r="COC881" s="347"/>
      <c r="COD881" s="347"/>
      <c r="COE881" s="347"/>
      <c r="COF881" s="347"/>
      <c r="COG881" s="347"/>
      <c r="COH881" s="347"/>
      <c r="COI881" s="347"/>
      <c r="COJ881" s="347"/>
      <c r="COK881" s="347"/>
      <c r="COL881" s="347"/>
      <c r="COM881" s="347"/>
      <c r="CON881" s="347"/>
      <c r="COO881" s="347"/>
      <c r="COP881" s="347"/>
      <c r="COQ881" s="347"/>
      <c r="COR881" s="347"/>
      <c r="COS881" s="347"/>
      <c r="COT881" s="347"/>
      <c r="COU881" s="347"/>
      <c r="COV881" s="347"/>
      <c r="COW881" s="347"/>
      <c r="COX881" s="347"/>
      <c r="COY881" s="347"/>
      <c r="COZ881" s="347"/>
      <c r="CPA881" s="347"/>
      <c r="CPB881" s="347"/>
      <c r="CPC881" s="347"/>
      <c r="CPD881" s="347"/>
      <c r="CPE881" s="347"/>
      <c r="CPF881" s="347"/>
      <c r="CPG881" s="347"/>
      <c r="CPH881" s="347"/>
      <c r="CPI881" s="347"/>
      <c r="CPJ881" s="347"/>
      <c r="CPK881" s="347"/>
      <c r="CPL881" s="347"/>
      <c r="CPM881" s="347"/>
      <c r="CPN881" s="347"/>
      <c r="CPO881" s="347"/>
      <c r="CPP881" s="347"/>
      <c r="CPQ881" s="347"/>
      <c r="CPR881" s="347"/>
      <c r="CPS881" s="347"/>
      <c r="CPT881" s="347"/>
      <c r="CPU881" s="347"/>
      <c r="CPV881" s="347"/>
      <c r="CPW881" s="347"/>
      <c r="CPX881" s="347"/>
      <c r="CPY881" s="347"/>
      <c r="CPZ881" s="347"/>
      <c r="CQA881" s="347"/>
      <c r="CQB881" s="347"/>
      <c r="CQC881" s="347"/>
      <c r="CQD881" s="347"/>
      <c r="CQE881" s="347"/>
      <c r="CQF881" s="347"/>
      <c r="CQG881" s="347"/>
      <c r="CQH881" s="347"/>
      <c r="CQI881" s="347"/>
      <c r="CQJ881" s="347"/>
      <c r="CQK881" s="347"/>
      <c r="CQL881" s="347"/>
      <c r="CQM881" s="347"/>
      <c r="CQN881" s="347"/>
      <c r="CQO881" s="347"/>
      <c r="CQP881" s="347"/>
      <c r="CQQ881" s="347"/>
      <c r="CQR881" s="347"/>
      <c r="CQS881" s="347"/>
      <c r="CQT881" s="347"/>
      <c r="CQU881" s="347"/>
      <c r="CQV881" s="347"/>
      <c r="CQW881" s="347"/>
      <c r="CQX881" s="347"/>
      <c r="CQY881" s="347"/>
      <c r="CQZ881" s="347"/>
      <c r="CRA881" s="347"/>
      <c r="CRB881" s="347"/>
      <c r="CRC881" s="347"/>
      <c r="CRD881" s="347"/>
      <c r="CRE881" s="347"/>
      <c r="CRF881" s="347"/>
      <c r="CRG881" s="347"/>
      <c r="CRH881" s="347"/>
      <c r="CRI881" s="347"/>
      <c r="CRJ881" s="347"/>
      <c r="CRK881" s="347"/>
      <c r="CRL881" s="347"/>
      <c r="CRM881" s="347"/>
      <c r="CRN881" s="347"/>
      <c r="CRO881" s="347"/>
      <c r="CRP881" s="347"/>
      <c r="CRQ881" s="347"/>
      <c r="CRR881" s="347"/>
      <c r="CRS881" s="347"/>
      <c r="CRT881" s="347"/>
      <c r="CRU881" s="347"/>
      <c r="CRV881" s="347"/>
      <c r="CRW881" s="347"/>
      <c r="CRX881" s="347"/>
      <c r="CRY881" s="347"/>
      <c r="CRZ881" s="347"/>
      <c r="CSA881" s="347"/>
      <c r="CSB881" s="347"/>
      <c r="CSC881" s="347"/>
      <c r="CSD881" s="347"/>
      <c r="CSE881" s="347"/>
      <c r="CSF881" s="347"/>
      <c r="CSG881" s="347"/>
      <c r="CSH881" s="347"/>
      <c r="CSI881" s="347"/>
      <c r="CSJ881" s="347"/>
      <c r="CSK881" s="347"/>
      <c r="CSL881" s="347"/>
      <c r="CSM881" s="347"/>
      <c r="CSN881" s="347"/>
      <c r="CSO881" s="347"/>
      <c r="CSP881" s="347"/>
      <c r="CSQ881" s="347"/>
      <c r="CSR881" s="347"/>
      <c r="CSS881" s="347"/>
      <c r="CST881" s="347"/>
      <c r="CSU881" s="347"/>
      <c r="CSV881" s="347"/>
      <c r="CSW881" s="347"/>
      <c r="CSX881" s="347"/>
      <c r="CSY881" s="347"/>
      <c r="CSZ881" s="347"/>
      <c r="CTA881" s="347"/>
      <c r="CTB881" s="347"/>
      <c r="CTC881" s="347"/>
      <c r="CTD881" s="347"/>
      <c r="CTE881" s="347"/>
      <c r="CTF881" s="347"/>
      <c r="CTG881" s="347"/>
      <c r="CTH881" s="347"/>
      <c r="CTI881" s="347"/>
      <c r="CTJ881" s="347"/>
      <c r="CTK881" s="347"/>
      <c r="CTL881" s="347"/>
      <c r="CTM881" s="347"/>
      <c r="CTN881" s="347"/>
      <c r="CTO881" s="347"/>
      <c r="CTP881" s="347"/>
      <c r="CTQ881" s="347"/>
      <c r="CTR881" s="347"/>
      <c r="CTS881" s="347"/>
      <c r="CTT881" s="347"/>
      <c r="CTU881" s="347"/>
      <c r="CTV881" s="347"/>
      <c r="CTW881" s="347"/>
      <c r="CTX881" s="347"/>
      <c r="CTY881" s="347"/>
      <c r="CTZ881" s="347"/>
      <c r="CUA881" s="347"/>
      <c r="CUB881" s="347"/>
      <c r="CUC881" s="347"/>
      <c r="CUD881" s="347"/>
      <c r="CUE881" s="347"/>
      <c r="CUF881" s="347"/>
      <c r="CUG881" s="347"/>
      <c r="CUH881" s="347"/>
      <c r="CUI881" s="347"/>
      <c r="CUJ881" s="347"/>
      <c r="CUK881" s="347"/>
      <c r="CUL881" s="347"/>
      <c r="CUM881" s="347"/>
      <c r="CUN881" s="347"/>
      <c r="CUO881" s="347"/>
      <c r="CUP881" s="347"/>
      <c r="CUQ881" s="347"/>
      <c r="CUR881" s="347"/>
      <c r="CUS881" s="347"/>
      <c r="CUT881" s="347"/>
      <c r="CUU881" s="347"/>
      <c r="CUV881" s="347"/>
      <c r="CUW881" s="347"/>
      <c r="CUX881" s="347"/>
      <c r="CUY881" s="347"/>
      <c r="CUZ881" s="347"/>
      <c r="CVA881" s="347"/>
      <c r="CVB881" s="347"/>
      <c r="CVC881" s="347"/>
      <c r="CVD881" s="347"/>
      <c r="CVE881" s="347"/>
      <c r="CVF881" s="347"/>
      <c r="CVG881" s="347"/>
      <c r="CVH881" s="347"/>
      <c r="CVI881" s="347"/>
      <c r="CVJ881" s="347"/>
      <c r="CVK881" s="347"/>
      <c r="CVL881" s="347"/>
      <c r="CVM881" s="347"/>
      <c r="CVN881" s="347"/>
      <c r="CVO881" s="347"/>
      <c r="CVP881" s="347"/>
      <c r="CVQ881" s="347"/>
      <c r="CVR881" s="347"/>
      <c r="CVS881" s="347"/>
      <c r="CVT881" s="347"/>
      <c r="CVU881" s="347"/>
      <c r="CVV881" s="347"/>
      <c r="CVW881" s="347"/>
      <c r="CVX881" s="347"/>
      <c r="CVY881" s="347"/>
      <c r="CVZ881" s="347"/>
      <c r="CWA881" s="347"/>
      <c r="CWB881" s="347"/>
      <c r="CWC881" s="347"/>
      <c r="CWD881" s="347"/>
      <c r="CWE881" s="347"/>
      <c r="CWF881" s="347"/>
      <c r="CWG881" s="347"/>
      <c r="CWH881" s="347"/>
      <c r="CWI881" s="347"/>
      <c r="CWJ881" s="347"/>
      <c r="CWK881" s="347"/>
      <c r="CWL881" s="347"/>
      <c r="CWM881" s="347"/>
      <c r="CWN881" s="347"/>
      <c r="CWO881" s="347"/>
      <c r="CWP881" s="347"/>
      <c r="CWQ881" s="347"/>
      <c r="CWR881" s="347"/>
      <c r="CWS881" s="347"/>
      <c r="CWT881" s="347"/>
      <c r="CWU881" s="347"/>
      <c r="CWV881" s="347"/>
      <c r="CWW881" s="347"/>
      <c r="CWX881" s="347"/>
      <c r="CWY881" s="347"/>
      <c r="CWZ881" s="347"/>
      <c r="CXA881" s="347"/>
      <c r="CXB881" s="347"/>
      <c r="CXC881" s="347"/>
      <c r="CXD881" s="347"/>
      <c r="CXE881" s="347"/>
      <c r="CXF881" s="347"/>
      <c r="CXG881" s="347"/>
      <c r="CXH881" s="347"/>
      <c r="CXI881" s="347"/>
      <c r="CXJ881" s="347"/>
      <c r="CXK881" s="347"/>
      <c r="CXL881" s="347"/>
      <c r="CXM881" s="347"/>
      <c r="CXN881" s="347"/>
      <c r="CXO881" s="347"/>
      <c r="CXP881" s="347"/>
      <c r="CXQ881" s="347"/>
      <c r="CXR881" s="347"/>
      <c r="CXS881" s="347"/>
      <c r="CXT881" s="347"/>
      <c r="CXU881" s="347"/>
      <c r="CXV881" s="347"/>
      <c r="CXW881" s="347"/>
      <c r="CXX881" s="347"/>
      <c r="CXY881" s="347"/>
      <c r="CXZ881" s="347"/>
      <c r="CYA881" s="347"/>
      <c r="CYB881" s="347"/>
      <c r="CYC881" s="347"/>
      <c r="CYD881" s="347"/>
      <c r="CYE881" s="347"/>
      <c r="CYF881" s="347"/>
      <c r="CYG881" s="347"/>
      <c r="CYH881" s="347"/>
      <c r="CYI881" s="347"/>
      <c r="CYJ881" s="347"/>
      <c r="CYK881" s="347"/>
      <c r="CYL881" s="347"/>
      <c r="CYM881" s="347"/>
      <c r="CYN881" s="347"/>
      <c r="CYO881" s="347"/>
      <c r="CYP881" s="347"/>
      <c r="CYQ881" s="347"/>
      <c r="CYR881" s="347"/>
      <c r="CYS881" s="347"/>
      <c r="CYT881" s="347"/>
      <c r="CYU881" s="347"/>
      <c r="CYV881" s="347"/>
      <c r="CYW881" s="347"/>
      <c r="CYX881" s="347"/>
      <c r="CYY881" s="347"/>
      <c r="CYZ881" s="347"/>
      <c r="CZA881" s="347"/>
      <c r="CZB881" s="347"/>
      <c r="CZC881" s="347"/>
      <c r="CZD881" s="347"/>
      <c r="CZE881" s="347"/>
      <c r="CZF881" s="347"/>
      <c r="CZG881" s="347"/>
      <c r="CZH881" s="347"/>
      <c r="CZI881" s="347"/>
      <c r="CZJ881" s="347"/>
      <c r="CZK881" s="347"/>
      <c r="CZL881" s="347"/>
      <c r="CZM881" s="347"/>
      <c r="CZN881" s="347"/>
      <c r="CZO881" s="347"/>
      <c r="CZP881" s="347"/>
      <c r="CZQ881" s="347"/>
      <c r="CZR881" s="347"/>
      <c r="CZS881" s="347"/>
      <c r="CZT881" s="347"/>
      <c r="CZU881" s="347"/>
      <c r="CZV881" s="347"/>
      <c r="CZW881" s="347"/>
      <c r="CZX881" s="347"/>
      <c r="CZY881" s="347"/>
      <c r="CZZ881" s="347"/>
      <c r="DAA881" s="347"/>
      <c r="DAB881" s="347"/>
      <c r="DAC881" s="347"/>
      <c r="DAD881" s="347"/>
      <c r="DAE881" s="347"/>
      <c r="DAF881" s="347"/>
      <c r="DAG881" s="347"/>
      <c r="DAH881" s="347"/>
      <c r="DAI881" s="347"/>
      <c r="DAJ881" s="347"/>
      <c r="DAK881" s="347"/>
      <c r="DAL881" s="347"/>
      <c r="DAM881" s="347"/>
      <c r="DAN881" s="347"/>
      <c r="DAO881" s="347"/>
      <c r="DAP881" s="347"/>
      <c r="DAQ881" s="347"/>
      <c r="DAR881" s="347"/>
      <c r="DAS881" s="347"/>
      <c r="DAT881" s="347"/>
      <c r="DAU881" s="347"/>
      <c r="DAV881" s="347"/>
      <c r="DAW881" s="347"/>
      <c r="DAX881" s="347"/>
      <c r="DAY881" s="347"/>
      <c r="DAZ881" s="347"/>
      <c r="DBA881" s="347"/>
      <c r="DBB881" s="347"/>
      <c r="DBC881" s="347"/>
      <c r="DBD881" s="347"/>
      <c r="DBE881" s="347"/>
      <c r="DBF881" s="347"/>
      <c r="DBG881" s="347"/>
      <c r="DBH881" s="347"/>
      <c r="DBI881" s="347"/>
      <c r="DBJ881" s="347"/>
      <c r="DBK881" s="347"/>
      <c r="DBL881" s="347"/>
      <c r="DBM881" s="347"/>
      <c r="DBN881" s="347"/>
      <c r="DBO881" s="347"/>
      <c r="DBP881" s="347"/>
      <c r="DBQ881" s="347"/>
      <c r="DBR881" s="347"/>
      <c r="DBS881" s="347"/>
      <c r="DBT881" s="347"/>
      <c r="DBU881" s="347"/>
      <c r="DBV881" s="347"/>
      <c r="DBW881" s="347"/>
      <c r="DBX881" s="347"/>
      <c r="DBY881" s="347"/>
      <c r="DBZ881" s="347"/>
      <c r="DCA881" s="347"/>
      <c r="DCB881" s="347"/>
      <c r="DCC881" s="347"/>
      <c r="DCD881" s="347"/>
      <c r="DCE881" s="347"/>
      <c r="DCF881" s="347"/>
      <c r="DCG881" s="347"/>
      <c r="DCH881" s="347"/>
      <c r="DCI881" s="347"/>
      <c r="DCJ881" s="347"/>
      <c r="DCK881" s="347"/>
      <c r="DCL881" s="347"/>
      <c r="DCM881" s="347"/>
      <c r="DCN881" s="347"/>
      <c r="DCO881" s="347"/>
      <c r="DCP881" s="347"/>
      <c r="DCQ881" s="347"/>
      <c r="DCR881" s="347"/>
      <c r="DCS881" s="347"/>
      <c r="DCT881" s="347"/>
      <c r="DCU881" s="347"/>
      <c r="DCV881" s="347"/>
      <c r="DCW881" s="347"/>
      <c r="DCX881" s="347"/>
      <c r="DCY881" s="347"/>
      <c r="DCZ881" s="347"/>
      <c r="DDA881" s="347"/>
      <c r="DDB881" s="347"/>
      <c r="DDC881" s="347"/>
      <c r="DDD881" s="347"/>
      <c r="DDE881" s="347"/>
      <c r="DDF881" s="347"/>
      <c r="DDG881" s="347"/>
      <c r="DDH881" s="347"/>
      <c r="DDI881" s="347"/>
      <c r="DDJ881" s="347"/>
      <c r="DDK881" s="347"/>
      <c r="DDL881" s="347"/>
      <c r="DDM881" s="347"/>
      <c r="DDN881" s="347"/>
      <c r="DDO881" s="347"/>
      <c r="DDP881" s="347"/>
      <c r="DDQ881" s="347"/>
      <c r="DDR881" s="347"/>
      <c r="DDS881" s="347"/>
      <c r="DDT881" s="347"/>
      <c r="DDU881" s="347"/>
      <c r="DDV881" s="347"/>
      <c r="DDW881" s="347"/>
      <c r="DDX881" s="347"/>
      <c r="DDY881" s="347"/>
      <c r="DDZ881" s="347"/>
      <c r="DEA881" s="347"/>
      <c r="DEB881" s="347"/>
      <c r="DEC881" s="347"/>
      <c r="DED881" s="347"/>
      <c r="DEE881" s="347"/>
      <c r="DEF881" s="347"/>
      <c r="DEG881" s="347"/>
      <c r="DEH881" s="347"/>
      <c r="DEI881" s="347"/>
      <c r="DEJ881" s="347"/>
      <c r="DEK881" s="347"/>
      <c r="DEL881" s="347"/>
      <c r="DEM881" s="347"/>
      <c r="DEN881" s="347"/>
      <c r="DEO881" s="347"/>
      <c r="DEP881" s="347"/>
      <c r="DEQ881" s="347"/>
      <c r="DER881" s="347"/>
      <c r="DES881" s="347"/>
      <c r="DET881" s="347"/>
      <c r="DEU881" s="347"/>
      <c r="DEV881" s="347"/>
      <c r="DEW881" s="347"/>
      <c r="DEX881" s="347"/>
      <c r="DEY881" s="347"/>
      <c r="DEZ881" s="347"/>
      <c r="DFA881" s="347"/>
      <c r="DFB881" s="347"/>
      <c r="DFC881" s="347"/>
      <c r="DFD881" s="347"/>
      <c r="DFE881" s="347"/>
      <c r="DFF881" s="347"/>
      <c r="DFG881" s="347"/>
      <c r="DFH881" s="347"/>
      <c r="DFI881" s="347"/>
      <c r="DFJ881" s="347"/>
      <c r="DFK881" s="347"/>
      <c r="DFL881" s="347"/>
      <c r="DFM881" s="347"/>
      <c r="DFN881" s="347"/>
      <c r="DFO881" s="347"/>
      <c r="DFP881" s="347"/>
      <c r="DFQ881" s="347"/>
      <c r="DFR881" s="347"/>
      <c r="DFS881" s="347"/>
      <c r="DFT881" s="347"/>
      <c r="DFU881" s="347"/>
      <c r="DFV881" s="347"/>
      <c r="DFW881" s="347"/>
      <c r="DFX881" s="347"/>
      <c r="DFY881" s="347"/>
      <c r="DFZ881" s="347"/>
      <c r="DGA881" s="347"/>
      <c r="DGB881" s="347"/>
      <c r="DGC881" s="347"/>
      <c r="DGD881" s="347"/>
      <c r="DGE881" s="347"/>
      <c r="DGF881" s="347"/>
      <c r="DGG881" s="347"/>
      <c r="DGH881" s="347"/>
      <c r="DGI881" s="347"/>
      <c r="DGJ881" s="347"/>
      <c r="DGK881" s="347"/>
      <c r="DGL881" s="347"/>
      <c r="DGM881" s="347"/>
      <c r="DGN881" s="347"/>
      <c r="DGO881" s="347"/>
      <c r="DGP881" s="347"/>
      <c r="DGQ881" s="347"/>
      <c r="DGR881" s="347"/>
      <c r="DGS881" s="347"/>
      <c r="DGT881" s="347"/>
      <c r="DGU881" s="347"/>
      <c r="DGV881" s="347"/>
      <c r="DGW881" s="347"/>
      <c r="DGX881" s="347"/>
      <c r="DGY881" s="347"/>
      <c r="DGZ881" s="347"/>
      <c r="DHA881" s="347"/>
      <c r="DHB881" s="347"/>
      <c r="DHC881" s="347"/>
      <c r="DHD881" s="347"/>
      <c r="DHE881" s="347"/>
      <c r="DHF881" s="347"/>
      <c r="DHG881" s="347"/>
      <c r="DHH881" s="347"/>
      <c r="DHI881" s="347"/>
      <c r="DHJ881" s="347"/>
      <c r="DHK881" s="347"/>
      <c r="DHL881" s="347"/>
      <c r="DHM881" s="347"/>
      <c r="DHN881" s="347"/>
      <c r="DHO881" s="347"/>
      <c r="DHP881" s="347"/>
      <c r="DHQ881" s="347"/>
      <c r="DHR881" s="347"/>
      <c r="DHS881" s="347"/>
      <c r="DHT881" s="347"/>
      <c r="DHU881" s="347"/>
      <c r="DHV881" s="347"/>
      <c r="DHW881" s="347"/>
      <c r="DHX881" s="347"/>
      <c r="DHY881" s="347"/>
      <c r="DHZ881" s="347"/>
      <c r="DIA881" s="347"/>
      <c r="DIB881" s="347"/>
      <c r="DIC881" s="347"/>
      <c r="DID881" s="347"/>
      <c r="DIE881" s="347"/>
      <c r="DIF881" s="347"/>
      <c r="DIG881" s="347"/>
      <c r="DIH881" s="347"/>
      <c r="DII881" s="347"/>
      <c r="DIJ881" s="347"/>
      <c r="DIK881" s="347"/>
      <c r="DIL881" s="347"/>
      <c r="DIM881" s="347"/>
      <c r="DIN881" s="347"/>
      <c r="DIO881" s="347"/>
      <c r="DIP881" s="347"/>
      <c r="DIQ881" s="347"/>
      <c r="DIR881" s="347"/>
      <c r="DIS881" s="347"/>
      <c r="DIT881" s="347"/>
      <c r="DIU881" s="347"/>
      <c r="DIV881" s="347"/>
      <c r="DIW881" s="347"/>
      <c r="DIX881" s="347"/>
      <c r="DIY881" s="347"/>
      <c r="DIZ881" s="347"/>
      <c r="DJA881" s="347"/>
      <c r="DJB881" s="347"/>
      <c r="DJC881" s="347"/>
      <c r="DJD881" s="347"/>
      <c r="DJE881" s="347"/>
      <c r="DJF881" s="347"/>
      <c r="DJG881" s="347"/>
      <c r="DJH881" s="347"/>
      <c r="DJI881" s="347"/>
      <c r="DJJ881" s="347"/>
      <c r="DJK881" s="347"/>
      <c r="DJL881" s="347"/>
      <c r="DJM881" s="347"/>
      <c r="DJN881" s="347"/>
      <c r="DJO881" s="347"/>
      <c r="DJP881" s="347"/>
      <c r="DJQ881" s="347"/>
      <c r="DJR881" s="347"/>
      <c r="DJS881" s="347"/>
      <c r="DJT881" s="347"/>
      <c r="DJU881" s="347"/>
      <c r="DJV881" s="347"/>
      <c r="DJW881" s="347"/>
      <c r="DJX881" s="347"/>
      <c r="DJY881" s="347"/>
      <c r="DJZ881" s="347"/>
      <c r="DKA881" s="347"/>
      <c r="DKB881" s="347"/>
      <c r="DKC881" s="347"/>
      <c r="DKD881" s="347"/>
      <c r="DKE881" s="347"/>
      <c r="DKF881" s="347"/>
      <c r="DKG881" s="347"/>
      <c r="DKH881" s="347"/>
      <c r="DKI881" s="347"/>
      <c r="DKJ881" s="347"/>
      <c r="DKK881" s="347"/>
      <c r="DKL881" s="347"/>
      <c r="DKM881" s="347"/>
      <c r="DKN881" s="347"/>
      <c r="DKO881" s="347"/>
      <c r="DKP881" s="347"/>
      <c r="DKQ881" s="347"/>
      <c r="DKR881" s="347"/>
      <c r="DKS881" s="347"/>
      <c r="DKT881" s="347"/>
      <c r="DKU881" s="347"/>
      <c r="DKV881" s="347"/>
      <c r="DKW881" s="347"/>
      <c r="DKX881" s="347"/>
      <c r="DKY881" s="347"/>
      <c r="DKZ881" s="347"/>
      <c r="DLA881" s="347"/>
      <c r="DLB881" s="347"/>
      <c r="DLC881" s="347"/>
      <c r="DLD881" s="347"/>
      <c r="DLE881" s="347"/>
      <c r="DLF881" s="347"/>
      <c r="DLG881" s="347"/>
      <c r="DLH881" s="347"/>
      <c r="DLI881" s="347"/>
      <c r="DLJ881" s="347"/>
      <c r="DLK881" s="347"/>
      <c r="DLL881" s="347"/>
      <c r="DLM881" s="347"/>
      <c r="DLN881" s="347"/>
      <c r="DLO881" s="347"/>
      <c r="DLP881" s="347"/>
      <c r="DLQ881" s="347"/>
      <c r="DLR881" s="347"/>
      <c r="DLS881" s="347"/>
      <c r="DLT881" s="347"/>
      <c r="DLU881" s="347"/>
      <c r="DLV881" s="347"/>
      <c r="DLW881" s="347"/>
      <c r="DLX881" s="347"/>
      <c r="DLY881" s="347"/>
      <c r="DLZ881" s="347"/>
      <c r="DMA881" s="347"/>
      <c r="DMB881" s="347"/>
      <c r="DMC881" s="347"/>
      <c r="DMD881" s="347"/>
      <c r="DME881" s="347"/>
      <c r="DMF881" s="347"/>
      <c r="DMG881" s="347"/>
      <c r="DMH881" s="347"/>
      <c r="DMI881" s="347"/>
      <c r="DMJ881" s="347"/>
      <c r="DMK881" s="347"/>
      <c r="DML881" s="347"/>
      <c r="DMM881" s="347"/>
      <c r="DMN881" s="347"/>
      <c r="DMO881" s="347"/>
      <c r="DMP881" s="347"/>
      <c r="DMQ881" s="347"/>
      <c r="DMR881" s="347"/>
      <c r="DMS881" s="347"/>
      <c r="DMT881" s="347"/>
      <c r="DMU881" s="347"/>
      <c r="DMV881" s="347"/>
      <c r="DMW881" s="347"/>
      <c r="DMX881" s="347"/>
      <c r="DMY881" s="347"/>
      <c r="DMZ881" s="347"/>
      <c r="DNA881" s="347"/>
      <c r="DNB881" s="347"/>
      <c r="DNC881" s="347"/>
      <c r="DND881" s="347"/>
      <c r="DNE881" s="347"/>
      <c r="DNF881" s="347"/>
      <c r="DNG881" s="347"/>
      <c r="DNH881" s="347"/>
      <c r="DNI881" s="347"/>
      <c r="DNJ881" s="347"/>
      <c r="DNK881" s="347"/>
      <c r="DNL881" s="347"/>
      <c r="DNM881" s="347"/>
      <c r="DNN881" s="347"/>
      <c r="DNO881" s="347"/>
      <c r="DNP881" s="347"/>
      <c r="DNQ881" s="347"/>
      <c r="DNR881" s="347"/>
      <c r="DNS881" s="347"/>
      <c r="DNT881" s="347"/>
      <c r="DNU881" s="347"/>
      <c r="DNV881" s="347"/>
      <c r="DNW881" s="347"/>
      <c r="DNX881" s="347"/>
      <c r="DNY881" s="347"/>
      <c r="DNZ881" s="347"/>
      <c r="DOA881" s="347"/>
      <c r="DOB881" s="347"/>
      <c r="DOC881" s="347"/>
      <c r="DOD881" s="347"/>
      <c r="DOE881" s="347"/>
      <c r="DOF881" s="347"/>
      <c r="DOG881" s="347"/>
      <c r="DOH881" s="347"/>
      <c r="DOI881" s="347"/>
      <c r="DOJ881" s="347"/>
      <c r="DOK881" s="347"/>
      <c r="DOL881" s="347"/>
      <c r="DOM881" s="347"/>
      <c r="DON881" s="347"/>
      <c r="DOO881" s="347"/>
      <c r="DOP881" s="347"/>
      <c r="DOQ881" s="347"/>
      <c r="DOR881" s="347"/>
      <c r="DOS881" s="347"/>
      <c r="DOT881" s="347"/>
      <c r="DOU881" s="347"/>
      <c r="DOV881" s="347"/>
      <c r="DOW881" s="347"/>
      <c r="DOX881" s="347"/>
      <c r="DOY881" s="347"/>
      <c r="DOZ881" s="347"/>
      <c r="DPA881" s="347"/>
      <c r="DPB881" s="347"/>
      <c r="DPC881" s="347"/>
      <c r="DPD881" s="347"/>
      <c r="DPE881" s="347"/>
      <c r="DPF881" s="347"/>
      <c r="DPG881" s="347"/>
      <c r="DPH881" s="347"/>
      <c r="DPI881" s="347"/>
      <c r="DPJ881" s="347"/>
      <c r="DPK881" s="347"/>
      <c r="DPL881" s="347"/>
      <c r="DPM881" s="347"/>
      <c r="DPN881" s="347"/>
      <c r="DPO881" s="347"/>
      <c r="DPP881" s="347"/>
      <c r="DPQ881" s="347"/>
      <c r="DPR881" s="347"/>
      <c r="DPS881" s="347"/>
      <c r="DPT881" s="347"/>
      <c r="DPU881" s="347"/>
      <c r="DPV881" s="347"/>
      <c r="DPW881" s="347"/>
      <c r="DPX881" s="347"/>
      <c r="DPY881" s="347"/>
      <c r="DPZ881" s="347"/>
      <c r="DQA881" s="347"/>
      <c r="DQB881" s="347"/>
      <c r="DQC881" s="347"/>
      <c r="DQD881" s="347"/>
      <c r="DQE881" s="347"/>
      <c r="DQF881" s="347"/>
      <c r="DQG881" s="347"/>
      <c r="DQH881" s="347"/>
      <c r="DQI881" s="347"/>
      <c r="DQJ881" s="347"/>
      <c r="DQK881" s="347"/>
      <c r="DQL881" s="347"/>
      <c r="DQM881" s="347"/>
      <c r="DQN881" s="347"/>
      <c r="DQO881" s="347"/>
      <c r="DQP881" s="347"/>
      <c r="DQQ881" s="347"/>
      <c r="DQR881" s="347"/>
      <c r="DQS881" s="347"/>
      <c r="DQT881" s="347"/>
      <c r="DQU881" s="347"/>
      <c r="DQV881" s="347"/>
      <c r="DQW881" s="347"/>
      <c r="DQX881" s="347"/>
      <c r="DQY881" s="347"/>
      <c r="DQZ881" s="347"/>
      <c r="DRA881" s="347"/>
      <c r="DRB881" s="347"/>
      <c r="DRC881" s="347"/>
      <c r="DRD881" s="347"/>
      <c r="DRE881" s="347"/>
      <c r="DRF881" s="347"/>
      <c r="DRG881" s="347"/>
      <c r="DRH881" s="347"/>
      <c r="DRI881" s="347"/>
      <c r="DRJ881" s="347"/>
      <c r="DRK881" s="347"/>
      <c r="DRL881" s="347"/>
      <c r="DRM881" s="347"/>
      <c r="DRN881" s="347"/>
      <c r="DRO881" s="347"/>
      <c r="DRP881" s="347"/>
      <c r="DRQ881" s="347"/>
      <c r="DRR881" s="347"/>
      <c r="DRS881" s="347"/>
      <c r="DRT881" s="347"/>
      <c r="DRU881" s="347"/>
      <c r="DRV881" s="347"/>
      <c r="DRW881" s="347"/>
      <c r="DRX881" s="347"/>
      <c r="DRY881" s="347"/>
      <c r="DRZ881" s="347"/>
      <c r="DSA881" s="347"/>
      <c r="DSB881" s="347"/>
      <c r="DSC881" s="347"/>
      <c r="DSD881" s="347"/>
      <c r="DSE881" s="347"/>
      <c r="DSF881" s="347"/>
      <c r="DSG881" s="347"/>
      <c r="DSH881" s="347"/>
      <c r="DSI881" s="347"/>
      <c r="DSJ881" s="347"/>
      <c r="DSK881" s="347"/>
      <c r="DSL881" s="347"/>
      <c r="DSM881" s="347"/>
      <c r="DSN881" s="347"/>
      <c r="DSO881" s="347"/>
      <c r="DSP881" s="347"/>
      <c r="DSQ881" s="347"/>
      <c r="DSR881" s="347"/>
      <c r="DSS881" s="347"/>
      <c r="DST881" s="347"/>
      <c r="DSU881" s="347"/>
      <c r="DSV881" s="347"/>
      <c r="DSW881" s="347"/>
      <c r="DSX881" s="347"/>
      <c r="DSY881" s="347"/>
      <c r="DSZ881" s="347"/>
      <c r="DTA881" s="347"/>
      <c r="DTB881" s="347"/>
      <c r="DTC881" s="347"/>
      <c r="DTD881" s="347"/>
      <c r="DTE881" s="347"/>
      <c r="DTF881" s="347"/>
      <c r="DTG881" s="347"/>
      <c r="DTH881" s="347"/>
      <c r="DTI881" s="347"/>
      <c r="DTJ881" s="347"/>
      <c r="DTK881" s="347"/>
      <c r="DTL881" s="347"/>
      <c r="DTM881" s="347"/>
      <c r="DTN881" s="347"/>
      <c r="DTO881" s="347"/>
      <c r="DTP881" s="347"/>
      <c r="DTQ881" s="347"/>
      <c r="DTR881" s="347"/>
      <c r="DTS881" s="347"/>
      <c r="DTT881" s="347"/>
      <c r="DTU881" s="347"/>
      <c r="DTV881" s="347"/>
      <c r="DTW881" s="347"/>
      <c r="DTX881" s="347"/>
      <c r="DTY881" s="347"/>
      <c r="DTZ881" s="347"/>
      <c r="DUA881" s="347"/>
      <c r="DUB881" s="347"/>
      <c r="DUC881" s="347"/>
      <c r="DUD881" s="347"/>
      <c r="DUE881" s="347"/>
      <c r="DUF881" s="347"/>
      <c r="DUG881" s="347"/>
      <c r="DUH881" s="347"/>
      <c r="DUI881" s="347"/>
      <c r="DUJ881" s="347"/>
      <c r="DUK881" s="347"/>
      <c r="DUL881" s="347"/>
      <c r="DUM881" s="347"/>
      <c r="DUN881" s="347"/>
      <c r="DUO881" s="347"/>
      <c r="DUP881" s="347"/>
      <c r="DUQ881" s="347"/>
      <c r="DUR881" s="347"/>
      <c r="DUS881" s="347"/>
      <c r="DUT881" s="347"/>
      <c r="DUU881" s="347"/>
      <c r="DUV881" s="347"/>
      <c r="DUW881" s="347"/>
      <c r="DUX881" s="347"/>
      <c r="DUY881" s="347"/>
      <c r="DUZ881" s="347"/>
      <c r="DVA881" s="347"/>
      <c r="DVB881" s="347"/>
      <c r="DVC881" s="347"/>
      <c r="DVD881" s="347"/>
      <c r="DVE881" s="347"/>
      <c r="DVF881" s="347"/>
      <c r="DVG881" s="347"/>
      <c r="DVH881" s="347"/>
      <c r="DVI881" s="347"/>
      <c r="DVJ881" s="347"/>
      <c r="DVK881" s="347"/>
      <c r="DVL881" s="347"/>
      <c r="DVM881" s="347"/>
      <c r="DVN881" s="347"/>
      <c r="DVO881" s="347"/>
      <c r="DVP881" s="347"/>
      <c r="DVQ881" s="347"/>
      <c r="DVR881" s="347"/>
      <c r="DVS881" s="347"/>
      <c r="DVT881" s="347"/>
      <c r="DVU881" s="347"/>
      <c r="DVV881" s="347"/>
      <c r="DVW881" s="347"/>
      <c r="DVX881" s="347"/>
      <c r="DVY881" s="347"/>
      <c r="DVZ881" s="347"/>
      <c r="DWA881" s="347"/>
      <c r="DWB881" s="347"/>
      <c r="DWC881" s="347"/>
      <c r="DWD881" s="347"/>
      <c r="DWE881" s="347"/>
      <c r="DWF881" s="347"/>
      <c r="DWG881" s="347"/>
      <c r="DWH881" s="347"/>
      <c r="DWI881" s="347"/>
      <c r="DWJ881" s="347"/>
      <c r="DWK881" s="347"/>
      <c r="DWL881" s="347"/>
      <c r="DWM881" s="347"/>
      <c r="DWN881" s="347"/>
      <c r="DWO881" s="347"/>
      <c r="DWP881" s="347"/>
      <c r="DWQ881" s="347"/>
      <c r="DWR881" s="347"/>
      <c r="DWS881" s="347"/>
      <c r="DWT881" s="347"/>
      <c r="DWU881" s="347"/>
      <c r="DWV881" s="347"/>
      <c r="DWW881" s="347"/>
      <c r="DWX881" s="347"/>
      <c r="DWY881" s="347"/>
      <c r="DWZ881" s="347"/>
      <c r="DXA881" s="347"/>
      <c r="DXB881" s="347"/>
      <c r="DXC881" s="347"/>
      <c r="DXD881" s="347"/>
      <c r="DXE881" s="347"/>
      <c r="DXF881" s="347"/>
      <c r="DXG881" s="347"/>
      <c r="DXH881" s="347"/>
      <c r="DXI881" s="347"/>
      <c r="DXJ881" s="347"/>
      <c r="DXK881" s="347"/>
      <c r="DXL881" s="347"/>
      <c r="DXM881" s="347"/>
      <c r="DXN881" s="347"/>
      <c r="DXO881" s="347"/>
      <c r="DXP881" s="347"/>
      <c r="DXQ881" s="347"/>
      <c r="DXR881" s="347"/>
      <c r="DXS881" s="347"/>
      <c r="DXT881" s="347"/>
      <c r="DXU881" s="347"/>
      <c r="DXV881" s="347"/>
      <c r="DXW881" s="347"/>
      <c r="DXX881" s="347"/>
      <c r="DXY881" s="347"/>
      <c r="DXZ881" s="347"/>
      <c r="DYA881" s="347"/>
      <c r="DYB881" s="347"/>
      <c r="DYC881" s="347"/>
      <c r="DYD881" s="347"/>
      <c r="DYE881" s="347"/>
      <c r="DYF881" s="347"/>
      <c r="DYG881" s="347"/>
      <c r="DYH881" s="347"/>
      <c r="DYI881" s="347"/>
      <c r="DYJ881" s="347"/>
      <c r="DYK881" s="347"/>
      <c r="DYL881" s="347"/>
      <c r="DYM881" s="347"/>
      <c r="DYN881" s="347"/>
      <c r="DYO881" s="347"/>
      <c r="DYP881" s="347"/>
      <c r="DYQ881" s="347"/>
      <c r="DYR881" s="347"/>
      <c r="DYS881" s="347"/>
      <c r="DYT881" s="347"/>
      <c r="DYU881" s="347"/>
      <c r="DYV881" s="347"/>
      <c r="DYW881" s="347"/>
      <c r="DYX881" s="347"/>
      <c r="DYY881" s="347"/>
      <c r="DYZ881" s="347"/>
      <c r="DZA881" s="347"/>
      <c r="DZB881" s="347"/>
      <c r="DZC881" s="347"/>
      <c r="DZD881" s="347"/>
      <c r="DZE881" s="347"/>
      <c r="DZF881" s="347"/>
      <c r="DZG881" s="347"/>
      <c r="DZH881" s="347"/>
      <c r="DZI881" s="347"/>
      <c r="DZJ881" s="347"/>
      <c r="DZK881" s="347"/>
      <c r="DZL881" s="347"/>
      <c r="DZM881" s="347"/>
      <c r="DZN881" s="347"/>
      <c r="DZO881" s="347"/>
      <c r="DZP881" s="347"/>
      <c r="DZQ881" s="347"/>
      <c r="DZR881" s="347"/>
      <c r="DZS881" s="347"/>
      <c r="DZT881" s="347"/>
      <c r="DZU881" s="347"/>
      <c r="DZV881" s="347"/>
      <c r="DZW881" s="347"/>
      <c r="DZX881" s="347"/>
      <c r="DZY881" s="347"/>
      <c r="DZZ881" s="347"/>
      <c r="EAA881" s="347"/>
      <c r="EAB881" s="347"/>
      <c r="EAC881" s="347"/>
      <c r="EAD881" s="347"/>
      <c r="EAE881" s="347"/>
      <c r="EAF881" s="347"/>
      <c r="EAG881" s="347"/>
      <c r="EAH881" s="347"/>
      <c r="EAI881" s="347"/>
      <c r="EAJ881" s="347"/>
      <c r="EAK881" s="347"/>
      <c r="EAL881" s="347"/>
      <c r="EAM881" s="347"/>
      <c r="EAN881" s="347"/>
      <c r="EAO881" s="347"/>
      <c r="EAP881" s="347"/>
      <c r="EAQ881" s="347"/>
      <c r="EAR881" s="347"/>
      <c r="EAS881" s="347"/>
      <c r="EAT881" s="347"/>
      <c r="EAU881" s="347"/>
      <c r="EAV881" s="347"/>
      <c r="EAW881" s="347"/>
      <c r="EAX881" s="347"/>
      <c r="EAY881" s="347"/>
      <c r="EAZ881" s="347"/>
      <c r="EBA881" s="347"/>
      <c r="EBB881" s="347"/>
      <c r="EBC881" s="347"/>
      <c r="EBD881" s="347"/>
      <c r="EBE881" s="347"/>
      <c r="EBF881" s="347"/>
      <c r="EBG881" s="347"/>
      <c r="EBH881" s="347"/>
      <c r="EBI881" s="347"/>
      <c r="EBJ881" s="347"/>
      <c r="EBK881" s="347"/>
      <c r="EBL881" s="347"/>
      <c r="EBM881" s="347"/>
      <c r="EBN881" s="347"/>
      <c r="EBO881" s="347"/>
      <c r="EBP881" s="347"/>
      <c r="EBQ881" s="347"/>
      <c r="EBR881" s="347"/>
      <c r="EBS881" s="347"/>
      <c r="EBT881" s="347"/>
      <c r="EBU881" s="347"/>
      <c r="EBV881" s="347"/>
      <c r="EBW881" s="347"/>
      <c r="EBX881" s="347"/>
      <c r="EBY881" s="347"/>
      <c r="EBZ881" s="347"/>
      <c r="ECA881" s="347"/>
      <c r="ECB881" s="347"/>
      <c r="ECC881" s="347"/>
      <c r="ECD881" s="347"/>
      <c r="ECE881" s="347"/>
      <c r="ECF881" s="347"/>
      <c r="ECG881" s="347"/>
      <c r="ECH881" s="347"/>
      <c r="ECI881" s="347"/>
      <c r="ECJ881" s="347"/>
      <c r="ECK881" s="347"/>
      <c r="ECL881" s="347"/>
      <c r="ECM881" s="347"/>
      <c r="ECN881" s="347"/>
      <c r="ECO881" s="347"/>
      <c r="ECP881" s="347"/>
      <c r="ECQ881" s="347"/>
      <c r="ECR881" s="347"/>
      <c r="ECS881" s="347"/>
      <c r="ECT881" s="347"/>
      <c r="ECU881" s="347"/>
      <c r="ECV881" s="347"/>
      <c r="ECW881" s="347"/>
      <c r="ECX881" s="347"/>
      <c r="ECY881" s="347"/>
      <c r="ECZ881" s="347"/>
      <c r="EDA881" s="347"/>
      <c r="EDB881" s="347"/>
      <c r="EDC881" s="347"/>
      <c r="EDD881" s="347"/>
      <c r="EDE881" s="347"/>
      <c r="EDF881" s="347"/>
      <c r="EDG881" s="347"/>
      <c r="EDH881" s="347"/>
      <c r="EDI881" s="347"/>
      <c r="EDJ881" s="347"/>
      <c r="EDK881" s="347"/>
      <c r="EDL881" s="347"/>
      <c r="EDM881" s="347"/>
      <c r="EDN881" s="347"/>
      <c r="EDO881" s="347"/>
      <c r="EDP881" s="347"/>
      <c r="EDQ881" s="347"/>
      <c r="EDR881" s="347"/>
      <c r="EDS881" s="347"/>
      <c r="EDT881" s="347"/>
      <c r="EDU881" s="347"/>
      <c r="EDV881" s="347"/>
      <c r="EDW881" s="347"/>
      <c r="EDX881" s="347"/>
      <c r="EDY881" s="347"/>
      <c r="EDZ881" s="347"/>
      <c r="EEA881" s="347"/>
      <c r="EEB881" s="347"/>
      <c r="EEC881" s="347"/>
      <c r="EED881" s="347"/>
      <c r="EEE881" s="347"/>
      <c r="EEF881" s="347"/>
      <c r="EEG881" s="347"/>
      <c r="EEH881" s="347"/>
      <c r="EEI881" s="347"/>
      <c r="EEJ881" s="347"/>
      <c r="EEK881" s="347"/>
      <c r="EEL881" s="347"/>
      <c r="EEM881" s="347"/>
      <c r="EEN881" s="347"/>
      <c r="EEO881" s="347"/>
      <c r="EEP881" s="347"/>
      <c r="EEQ881" s="347"/>
      <c r="EER881" s="347"/>
      <c r="EES881" s="347"/>
      <c r="EET881" s="347"/>
      <c r="EEU881" s="347"/>
      <c r="EEV881" s="347"/>
      <c r="EEW881" s="347"/>
      <c r="EEX881" s="347"/>
      <c r="EEY881" s="347"/>
      <c r="EEZ881" s="347"/>
      <c r="EFA881" s="347"/>
      <c r="EFB881" s="347"/>
      <c r="EFC881" s="347"/>
      <c r="EFD881" s="347"/>
      <c r="EFE881" s="347"/>
      <c r="EFF881" s="347"/>
      <c r="EFG881" s="347"/>
      <c r="EFH881" s="347"/>
      <c r="EFI881" s="347"/>
      <c r="EFJ881" s="347"/>
      <c r="EFK881" s="347"/>
      <c r="EFL881" s="347"/>
      <c r="EFM881" s="347"/>
      <c r="EFN881" s="347"/>
      <c r="EFO881" s="347"/>
      <c r="EFP881" s="347"/>
      <c r="EFQ881" s="347"/>
      <c r="EFR881" s="347"/>
      <c r="EFS881" s="347"/>
      <c r="EFT881" s="347"/>
      <c r="EFU881" s="347"/>
      <c r="EFV881" s="347"/>
      <c r="EFW881" s="347"/>
      <c r="EFX881" s="347"/>
      <c r="EFY881" s="347"/>
      <c r="EFZ881" s="347"/>
      <c r="EGA881" s="347"/>
      <c r="EGB881" s="347"/>
      <c r="EGC881" s="347"/>
      <c r="EGD881" s="347"/>
      <c r="EGE881" s="347"/>
      <c r="EGF881" s="347"/>
      <c r="EGG881" s="347"/>
      <c r="EGH881" s="347"/>
      <c r="EGI881" s="347"/>
      <c r="EGJ881" s="347"/>
      <c r="EGK881" s="347"/>
      <c r="EGL881" s="347"/>
      <c r="EGM881" s="347"/>
      <c r="EGN881" s="347"/>
      <c r="EGO881" s="347"/>
      <c r="EGP881" s="347"/>
      <c r="EGQ881" s="347"/>
      <c r="EGR881" s="347"/>
      <c r="EGS881" s="347"/>
      <c r="EGT881" s="347"/>
      <c r="EGU881" s="347"/>
      <c r="EGV881" s="347"/>
      <c r="EGW881" s="347"/>
      <c r="EGX881" s="347"/>
      <c r="EGY881" s="347"/>
      <c r="EGZ881" s="347"/>
      <c r="EHA881" s="347"/>
      <c r="EHB881" s="347"/>
      <c r="EHC881" s="347"/>
      <c r="EHD881" s="347"/>
      <c r="EHE881" s="347"/>
      <c r="EHF881" s="347"/>
      <c r="EHG881" s="347"/>
      <c r="EHH881" s="347"/>
      <c r="EHI881" s="347"/>
      <c r="EHJ881" s="347"/>
      <c r="EHK881" s="347"/>
      <c r="EHL881" s="347"/>
      <c r="EHM881" s="347"/>
      <c r="EHN881" s="347"/>
      <c r="EHO881" s="347"/>
      <c r="EHP881" s="347"/>
      <c r="EHQ881" s="347"/>
      <c r="EHR881" s="347"/>
      <c r="EHS881" s="347"/>
      <c r="EHT881" s="347"/>
      <c r="EHU881" s="347"/>
      <c r="EHV881" s="347"/>
      <c r="EHW881" s="347"/>
      <c r="EHX881" s="347"/>
      <c r="EHY881" s="347"/>
      <c r="EHZ881" s="347"/>
      <c r="EIA881" s="347"/>
      <c r="EIB881" s="347"/>
      <c r="EIC881" s="347"/>
      <c r="EID881" s="347"/>
      <c r="EIE881" s="347"/>
      <c r="EIF881" s="347"/>
      <c r="EIG881" s="347"/>
      <c r="EIH881" s="347"/>
      <c r="EII881" s="347"/>
      <c r="EIJ881" s="347"/>
      <c r="EIK881" s="347"/>
      <c r="EIL881" s="347"/>
      <c r="EIM881" s="347"/>
      <c r="EIN881" s="347"/>
      <c r="EIO881" s="347"/>
      <c r="EIP881" s="347"/>
      <c r="EIQ881" s="347"/>
      <c r="EIR881" s="347"/>
      <c r="EIS881" s="347"/>
      <c r="EIT881" s="347"/>
      <c r="EIU881" s="347"/>
      <c r="EIV881" s="347"/>
      <c r="EIW881" s="347"/>
      <c r="EIX881" s="347"/>
      <c r="EIY881" s="347"/>
      <c r="EIZ881" s="347"/>
      <c r="EJA881" s="347"/>
      <c r="EJB881" s="347"/>
      <c r="EJC881" s="347"/>
      <c r="EJD881" s="347"/>
      <c r="EJE881" s="347"/>
      <c r="EJF881" s="347"/>
      <c r="EJG881" s="347"/>
      <c r="EJH881" s="347"/>
      <c r="EJI881" s="347"/>
      <c r="EJJ881" s="347"/>
      <c r="EJK881" s="347"/>
      <c r="EJL881" s="347"/>
      <c r="EJM881" s="347"/>
      <c r="EJN881" s="347"/>
      <c r="EJO881" s="347"/>
      <c r="EJP881" s="347"/>
      <c r="EJQ881" s="347"/>
      <c r="EJR881" s="347"/>
      <c r="EJS881" s="347"/>
      <c r="EJT881" s="347"/>
      <c r="EJU881" s="347"/>
      <c r="EJV881" s="347"/>
      <c r="EJW881" s="347"/>
      <c r="EJX881" s="347"/>
      <c r="EJY881" s="347"/>
      <c r="EJZ881" s="347"/>
      <c r="EKA881" s="347"/>
      <c r="EKB881" s="347"/>
      <c r="EKC881" s="347"/>
      <c r="EKD881" s="347"/>
      <c r="EKE881" s="347"/>
      <c r="EKF881" s="347"/>
      <c r="EKG881" s="347"/>
      <c r="EKH881" s="347"/>
      <c r="EKI881" s="347"/>
      <c r="EKJ881" s="347"/>
      <c r="EKK881" s="347"/>
      <c r="EKL881" s="347"/>
      <c r="EKM881" s="347"/>
      <c r="EKN881" s="347"/>
      <c r="EKO881" s="347"/>
      <c r="EKP881" s="347"/>
      <c r="EKQ881" s="347"/>
      <c r="EKR881" s="347"/>
      <c r="EKS881" s="347"/>
      <c r="EKT881" s="347"/>
      <c r="EKU881" s="347"/>
      <c r="EKV881" s="347"/>
      <c r="EKW881" s="347"/>
      <c r="EKX881" s="347"/>
      <c r="EKY881" s="347"/>
      <c r="EKZ881" s="347"/>
      <c r="ELA881" s="347"/>
      <c r="ELB881" s="347"/>
      <c r="ELC881" s="347"/>
      <c r="ELD881" s="347"/>
      <c r="ELE881" s="347"/>
      <c r="ELF881" s="347"/>
      <c r="ELG881" s="347"/>
      <c r="ELH881" s="347"/>
      <c r="ELI881" s="347"/>
      <c r="ELJ881" s="347"/>
      <c r="ELK881" s="347"/>
      <c r="ELL881" s="347"/>
      <c r="ELM881" s="347"/>
      <c r="ELN881" s="347"/>
      <c r="ELO881" s="347"/>
      <c r="ELP881" s="347"/>
      <c r="ELQ881" s="347"/>
      <c r="ELR881" s="347"/>
      <c r="ELS881" s="347"/>
      <c r="ELT881" s="347"/>
      <c r="ELU881" s="347"/>
      <c r="ELV881" s="347"/>
      <c r="ELW881" s="347"/>
      <c r="ELX881" s="347"/>
      <c r="ELY881" s="347"/>
      <c r="ELZ881" s="347"/>
      <c r="EMA881" s="347"/>
      <c r="EMB881" s="347"/>
      <c r="EMC881" s="347"/>
      <c r="EMD881" s="347"/>
      <c r="EME881" s="347"/>
      <c r="EMF881" s="347"/>
      <c r="EMG881" s="347"/>
      <c r="EMH881" s="347"/>
      <c r="EMI881" s="347"/>
      <c r="EMJ881" s="347"/>
      <c r="EMK881" s="347"/>
      <c r="EML881" s="347"/>
      <c r="EMM881" s="347"/>
      <c r="EMN881" s="347"/>
      <c r="EMO881" s="347"/>
      <c r="EMP881" s="347"/>
      <c r="EMQ881" s="347"/>
      <c r="EMR881" s="347"/>
      <c r="EMS881" s="347"/>
      <c r="EMT881" s="347"/>
      <c r="EMU881" s="347"/>
      <c r="EMV881" s="347"/>
      <c r="EMW881" s="347"/>
      <c r="EMX881" s="347"/>
      <c r="EMY881" s="347"/>
      <c r="EMZ881" s="347"/>
      <c r="ENA881" s="347"/>
      <c r="ENB881" s="347"/>
      <c r="ENC881" s="347"/>
      <c r="END881" s="347"/>
      <c r="ENE881" s="347"/>
      <c r="ENF881" s="347"/>
      <c r="ENG881" s="347"/>
      <c r="ENH881" s="347"/>
      <c r="ENI881" s="347"/>
      <c r="ENJ881" s="347"/>
      <c r="ENK881" s="347"/>
      <c r="ENL881" s="347"/>
      <c r="ENM881" s="347"/>
      <c r="ENN881" s="347"/>
      <c r="ENO881" s="347"/>
      <c r="ENP881" s="347"/>
      <c r="ENQ881" s="347"/>
      <c r="ENR881" s="347"/>
      <c r="ENS881" s="347"/>
      <c r="ENT881" s="347"/>
      <c r="ENU881" s="347"/>
      <c r="ENV881" s="347"/>
      <c r="ENW881" s="347"/>
      <c r="ENX881" s="347"/>
      <c r="ENY881" s="347"/>
      <c r="ENZ881" s="347"/>
      <c r="EOA881" s="347"/>
      <c r="EOB881" s="347"/>
      <c r="EOC881" s="347"/>
      <c r="EOD881" s="347"/>
      <c r="EOE881" s="347"/>
      <c r="EOF881" s="347"/>
      <c r="EOG881" s="347"/>
      <c r="EOH881" s="347"/>
      <c r="EOI881" s="347"/>
      <c r="EOJ881" s="347"/>
      <c r="EOK881" s="347"/>
      <c r="EOL881" s="347"/>
      <c r="EOM881" s="347"/>
      <c r="EON881" s="347"/>
      <c r="EOO881" s="347"/>
      <c r="EOP881" s="347"/>
      <c r="EOQ881" s="347"/>
      <c r="EOR881" s="347"/>
      <c r="EOS881" s="347"/>
      <c r="EOT881" s="347"/>
      <c r="EOU881" s="347"/>
      <c r="EOV881" s="347"/>
      <c r="EOW881" s="347"/>
      <c r="EOX881" s="347"/>
      <c r="EOY881" s="347"/>
      <c r="EOZ881" s="347"/>
      <c r="EPA881" s="347"/>
      <c r="EPB881" s="347"/>
      <c r="EPC881" s="347"/>
      <c r="EPD881" s="347"/>
      <c r="EPE881" s="347"/>
      <c r="EPF881" s="347"/>
      <c r="EPG881" s="347"/>
      <c r="EPH881" s="347"/>
      <c r="EPI881" s="347"/>
      <c r="EPJ881" s="347"/>
      <c r="EPK881" s="347"/>
      <c r="EPL881" s="347"/>
      <c r="EPM881" s="347"/>
      <c r="EPN881" s="347"/>
      <c r="EPO881" s="347"/>
      <c r="EPP881" s="347"/>
      <c r="EPQ881" s="347"/>
      <c r="EPR881" s="347"/>
      <c r="EPS881" s="347"/>
      <c r="EPT881" s="347"/>
      <c r="EPU881" s="347"/>
      <c r="EPV881" s="347"/>
      <c r="EPW881" s="347"/>
      <c r="EPX881" s="347"/>
      <c r="EPY881" s="347"/>
      <c r="EPZ881" s="347"/>
      <c r="EQA881" s="347"/>
      <c r="EQB881" s="347"/>
      <c r="EQC881" s="347"/>
      <c r="EQD881" s="347"/>
      <c r="EQE881" s="347"/>
      <c r="EQF881" s="347"/>
      <c r="EQG881" s="347"/>
      <c r="EQH881" s="347"/>
      <c r="EQI881" s="347"/>
      <c r="EQJ881" s="347"/>
      <c r="EQK881" s="347"/>
      <c r="EQL881" s="347"/>
      <c r="EQM881" s="347"/>
      <c r="EQN881" s="347"/>
      <c r="EQO881" s="347"/>
      <c r="EQP881" s="347"/>
      <c r="EQQ881" s="347"/>
      <c r="EQR881" s="347"/>
      <c r="EQS881" s="347"/>
      <c r="EQT881" s="347"/>
      <c r="EQU881" s="347"/>
      <c r="EQV881" s="347"/>
      <c r="EQW881" s="347"/>
      <c r="EQX881" s="347"/>
      <c r="EQY881" s="347"/>
      <c r="EQZ881" s="347"/>
      <c r="ERA881" s="347"/>
      <c r="ERB881" s="347"/>
      <c r="ERC881" s="347"/>
      <c r="ERD881" s="347"/>
      <c r="ERE881" s="347"/>
      <c r="ERF881" s="347"/>
      <c r="ERG881" s="347"/>
      <c r="ERH881" s="347"/>
      <c r="ERI881" s="347"/>
      <c r="ERJ881" s="347"/>
      <c r="ERK881" s="347"/>
      <c r="ERL881" s="347"/>
      <c r="ERM881" s="347"/>
      <c r="ERN881" s="347"/>
      <c r="ERO881" s="347"/>
      <c r="ERP881" s="347"/>
      <c r="ERQ881" s="347"/>
      <c r="ERR881" s="347"/>
      <c r="ERS881" s="347"/>
      <c r="ERT881" s="347"/>
      <c r="ERU881" s="347"/>
      <c r="ERV881" s="347"/>
      <c r="ERW881" s="347"/>
      <c r="ERX881" s="347"/>
      <c r="ERY881" s="347"/>
      <c r="ERZ881" s="347"/>
      <c r="ESA881" s="347"/>
      <c r="ESB881" s="347"/>
      <c r="ESC881" s="347"/>
      <c r="ESD881" s="347"/>
      <c r="ESE881" s="347"/>
      <c r="ESF881" s="347"/>
      <c r="ESG881" s="347"/>
      <c r="ESH881" s="347"/>
      <c r="ESI881" s="347"/>
      <c r="ESJ881" s="347"/>
      <c r="ESK881" s="347"/>
      <c r="ESL881" s="347"/>
      <c r="ESM881" s="347"/>
      <c r="ESN881" s="347"/>
      <c r="ESO881" s="347"/>
      <c r="ESP881" s="347"/>
      <c r="ESQ881" s="347"/>
      <c r="ESR881" s="347"/>
      <c r="ESS881" s="347"/>
      <c r="EST881" s="347"/>
      <c r="ESU881" s="347"/>
      <c r="ESV881" s="347"/>
      <c r="ESW881" s="347"/>
      <c r="ESX881" s="347"/>
      <c r="ESY881" s="347"/>
      <c r="ESZ881" s="347"/>
      <c r="ETA881" s="347"/>
      <c r="ETB881" s="347"/>
      <c r="ETC881" s="347"/>
      <c r="ETD881" s="347"/>
      <c r="ETE881" s="347"/>
      <c r="ETF881" s="347"/>
      <c r="ETG881" s="347"/>
      <c r="ETH881" s="347"/>
      <c r="ETI881" s="347"/>
      <c r="ETJ881" s="347"/>
      <c r="ETK881" s="347"/>
      <c r="ETL881" s="347"/>
      <c r="ETM881" s="347"/>
      <c r="ETN881" s="347"/>
      <c r="ETO881" s="347"/>
      <c r="ETP881" s="347"/>
      <c r="ETQ881" s="347"/>
      <c r="ETR881" s="347"/>
      <c r="ETS881" s="347"/>
      <c r="ETT881" s="347"/>
      <c r="ETU881" s="347"/>
      <c r="ETV881" s="347"/>
      <c r="ETW881" s="347"/>
      <c r="ETX881" s="347"/>
      <c r="ETY881" s="347"/>
      <c r="ETZ881" s="347"/>
      <c r="EUA881" s="347"/>
      <c r="EUB881" s="347"/>
      <c r="EUC881" s="347"/>
      <c r="EUD881" s="347"/>
      <c r="EUE881" s="347"/>
      <c r="EUF881" s="347"/>
      <c r="EUG881" s="347"/>
      <c r="EUH881" s="347"/>
      <c r="EUI881" s="347"/>
      <c r="EUJ881" s="347"/>
      <c r="EUK881" s="347"/>
      <c r="EUL881" s="347"/>
      <c r="EUM881" s="347"/>
      <c r="EUN881" s="347"/>
      <c r="EUO881" s="347"/>
      <c r="EUP881" s="347"/>
      <c r="EUQ881" s="347"/>
      <c r="EUR881" s="347"/>
      <c r="EUS881" s="347"/>
      <c r="EUT881" s="347"/>
      <c r="EUU881" s="347"/>
      <c r="EUV881" s="347"/>
      <c r="EUW881" s="347"/>
      <c r="EUX881" s="347"/>
      <c r="EUY881" s="347"/>
      <c r="EUZ881" s="347"/>
      <c r="EVA881" s="347"/>
      <c r="EVB881" s="347"/>
      <c r="EVC881" s="347"/>
      <c r="EVD881" s="347"/>
      <c r="EVE881" s="347"/>
      <c r="EVF881" s="347"/>
      <c r="EVG881" s="347"/>
      <c r="EVH881" s="347"/>
      <c r="EVI881" s="347"/>
      <c r="EVJ881" s="347"/>
      <c r="EVK881" s="347"/>
      <c r="EVL881" s="347"/>
      <c r="EVM881" s="347"/>
      <c r="EVN881" s="347"/>
      <c r="EVO881" s="347"/>
      <c r="EVP881" s="347"/>
      <c r="EVQ881" s="347"/>
      <c r="EVR881" s="347"/>
      <c r="EVS881" s="347"/>
      <c r="EVT881" s="347"/>
      <c r="EVU881" s="347"/>
      <c r="EVV881" s="347"/>
      <c r="EVW881" s="347"/>
      <c r="EVX881" s="347"/>
      <c r="EVY881" s="347"/>
      <c r="EVZ881" s="347"/>
      <c r="EWA881" s="347"/>
      <c r="EWB881" s="347"/>
      <c r="EWC881" s="347"/>
      <c r="EWD881" s="347"/>
      <c r="EWE881" s="347"/>
      <c r="EWF881" s="347"/>
      <c r="EWG881" s="347"/>
      <c r="EWH881" s="347"/>
      <c r="EWI881" s="347"/>
      <c r="EWJ881" s="347"/>
      <c r="EWK881" s="347"/>
      <c r="EWL881" s="347"/>
      <c r="EWM881" s="347"/>
      <c r="EWN881" s="347"/>
      <c r="EWO881" s="347"/>
      <c r="EWP881" s="347"/>
      <c r="EWQ881" s="347"/>
      <c r="EWR881" s="347"/>
      <c r="EWS881" s="347"/>
      <c r="EWT881" s="347"/>
      <c r="EWU881" s="347"/>
      <c r="EWV881" s="347"/>
      <c r="EWW881" s="347"/>
      <c r="EWX881" s="347"/>
      <c r="EWY881" s="347"/>
      <c r="EWZ881" s="347"/>
      <c r="EXA881" s="347"/>
      <c r="EXB881" s="347"/>
      <c r="EXC881" s="347"/>
      <c r="EXD881" s="347"/>
      <c r="EXE881" s="347"/>
      <c r="EXF881" s="347"/>
      <c r="EXG881" s="347"/>
      <c r="EXH881" s="347"/>
      <c r="EXI881" s="347"/>
      <c r="EXJ881" s="347"/>
      <c r="EXK881" s="347"/>
      <c r="EXL881" s="347"/>
      <c r="EXM881" s="347"/>
      <c r="EXN881" s="347"/>
      <c r="EXO881" s="347"/>
      <c r="EXP881" s="347"/>
      <c r="EXQ881" s="347"/>
      <c r="EXR881" s="347"/>
      <c r="EXS881" s="347"/>
      <c r="EXT881" s="347"/>
      <c r="EXU881" s="347"/>
      <c r="EXV881" s="347"/>
      <c r="EXW881" s="347"/>
      <c r="EXX881" s="347"/>
      <c r="EXY881" s="347"/>
      <c r="EXZ881" s="347"/>
      <c r="EYA881" s="347"/>
      <c r="EYB881" s="347"/>
      <c r="EYC881" s="347"/>
      <c r="EYD881" s="347"/>
      <c r="EYE881" s="347"/>
      <c r="EYF881" s="347"/>
      <c r="EYG881" s="347"/>
      <c r="EYH881" s="347"/>
      <c r="EYI881" s="347"/>
      <c r="EYJ881" s="347"/>
      <c r="EYK881" s="347"/>
      <c r="EYL881" s="347"/>
      <c r="EYM881" s="347"/>
      <c r="EYN881" s="347"/>
      <c r="EYO881" s="347"/>
      <c r="EYP881" s="347"/>
      <c r="EYQ881" s="347"/>
      <c r="EYR881" s="347"/>
      <c r="EYS881" s="347"/>
      <c r="EYT881" s="347"/>
      <c r="EYU881" s="347"/>
      <c r="EYV881" s="347"/>
      <c r="EYW881" s="347"/>
      <c r="EYX881" s="347"/>
      <c r="EYY881" s="347"/>
      <c r="EYZ881" s="347"/>
      <c r="EZA881" s="347"/>
      <c r="EZB881" s="347"/>
      <c r="EZC881" s="347"/>
      <c r="EZD881" s="347"/>
      <c r="EZE881" s="347"/>
      <c r="EZF881" s="347"/>
      <c r="EZG881" s="347"/>
      <c r="EZH881" s="347"/>
      <c r="EZI881" s="347"/>
      <c r="EZJ881" s="347"/>
      <c r="EZK881" s="347"/>
      <c r="EZL881" s="347"/>
      <c r="EZM881" s="347"/>
      <c r="EZN881" s="347"/>
      <c r="EZO881" s="347"/>
      <c r="EZP881" s="347"/>
      <c r="EZQ881" s="347"/>
      <c r="EZR881" s="347"/>
      <c r="EZS881" s="347"/>
      <c r="EZT881" s="347"/>
      <c r="EZU881" s="347"/>
      <c r="EZV881" s="347"/>
      <c r="EZW881" s="347"/>
      <c r="EZX881" s="347"/>
      <c r="EZY881" s="347"/>
      <c r="EZZ881" s="347"/>
      <c r="FAA881" s="347"/>
      <c r="FAB881" s="347"/>
      <c r="FAC881" s="347"/>
      <c r="FAD881" s="347"/>
      <c r="FAE881" s="347"/>
      <c r="FAF881" s="347"/>
      <c r="FAG881" s="347"/>
      <c r="FAH881" s="347"/>
      <c r="FAI881" s="347"/>
      <c r="FAJ881" s="347"/>
      <c r="FAK881" s="347"/>
      <c r="FAL881" s="347"/>
      <c r="FAM881" s="347"/>
      <c r="FAN881" s="347"/>
      <c r="FAO881" s="347"/>
      <c r="FAP881" s="347"/>
      <c r="FAQ881" s="347"/>
      <c r="FAR881" s="347"/>
      <c r="FAS881" s="347"/>
      <c r="FAT881" s="347"/>
      <c r="FAU881" s="347"/>
      <c r="FAV881" s="347"/>
      <c r="FAW881" s="347"/>
      <c r="FAX881" s="347"/>
      <c r="FAY881" s="347"/>
      <c r="FAZ881" s="347"/>
      <c r="FBA881" s="347"/>
      <c r="FBB881" s="347"/>
      <c r="FBC881" s="347"/>
      <c r="FBD881" s="347"/>
      <c r="FBE881" s="347"/>
      <c r="FBF881" s="347"/>
      <c r="FBG881" s="347"/>
      <c r="FBH881" s="347"/>
      <c r="FBI881" s="347"/>
      <c r="FBJ881" s="347"/>
      <c r="FBK881" s="347"/>
      <c r="FBL881" s="347"/>
      <c r="FBM881" s="347"/>
      <c r="FBN881" s="347"/>
      <c r="FBO881" s="347"/>
      <c r="FBP881" s="347"/>
      <c r="FBQ881" s="347"/>
      <c r="FBR881" s="347"/>
      <c r="FBS881" s="347"/>
      <c r="FBT881" s="347"/>
      <c r="FBU881" s="347"/>
      <c r="FBV881" s="347"/>
      <c r="FBW881" s="347"/>
      <c r="FBX881" s="347"/>
      <c r="FBY881" s="347"/>
      <c r="FBZ881" s="347"/>
      <c r="FCA881" s="347"/>
      <c r="FCB881" s="347"/>
      <c r="FCC881" s="347"/>
      <c r="FCD881" s="347"/>
      <c r="FCE881" s="347"/>
      <c r="FCF881" s="347"/>
      <c r="FCG881" s="347"/>
      <c r="FCH881" s="347"/>
      <c r="FCI881" s="347"/>
      <c r="FCJ881" s="347"/>
      <c r="FCK881" s="347"/>
      <c r="FCL881" s="347"/>
      <c r="FCM881" s="347"/>
      <c r="FCN881" s="347"/>
      <c r="FCO881" s="347"/>
      <c r="FCP881" s="347"/>
      <c r="FCQ881" s="347"/>
      <c r="FCR881" s="347"/>
      <c r="FCS881" s="347"/>
      <c r="FCT881" s="347"/>
      <c r="FCU881" s="347"/>
      <c r="FCV881" s="347"/>
      <c r="FCW881" s="347"/>
      <c r="FCX881" s="347"/>
      <c r="FCY881" s="347"/>
      <c r="FCZ881" s="347"/>
      <c r="FDA881" s="347"/>
      <c r="FDB881" s="347"/>
      <c r="FDC881" s="347"/>
      <c r="FDD881" s="347"/>
      <c r="FDE881" s="347"/>
      <c r="FDF881" s="347"/>
      <c r="FDG881" s="347"/>
      <c r="FDH881" s="347"/>
      <c r="FDI881" s="347"/>
      <c r="FDJ881" s="347"/>
      <c r="FDK881" s="347"/>
      <c r="FDL881" s="347"/>
      <c r="FDM881" s="347"/>
      <c r="FDN881" s="347"/>
      <c r="FDO881" s="347"/>
      <c r="FDP881" s="347"/>
      <c r="FDQ881" s="347"/>
      <c r="FDR881" s="347"/>
      <c r="FDS881" s="347"/>
      <c r="FDT881" s="347"/>
      <c r="FDU881" s="347"/>
      <c r="FDV881" s="347"/>
      <c r="FDW881" s="347"/>
      <c r="FDX881" s="347"/>
      <c r="FDY881" s="347"/>
      <c r="FDZ881" s="347"/>
      <c r="FEA881" s="347"/>
      <c r="FEB881" s="347"/>
      <c r="FEC881" s="347"/>
      <c r="FED881" s="347"/>
      <c r="FEE881" s="347"/>
      <c r="FEF881" s="347"/>
      <c r="FEG881" s="347"/>
      <c r="FEH881" s="347"/>
      <c r="FEI881" s="347"/>
      <c r="FEJ881" s="347"/>
      <c r="FEK881" s="347"/>
      <c r="FEL881" s="347"/>
      <c r="FEM881" s="347"/>
      <c r="FEN881" s="347"/>
      <c r="FEO881" s="347"/>
      <c r="FEP881" s="347"/>
      <c r="FEQ881" s="347"/>
      <c r="FER881" s="347"/>
      <c r="FES881" s="347"/>
      <c r="FET881" s="347"/>
      <c r="FEU881" s="347"/>
      <c r="FEV881" s="347"/>
      <c r="FEW881" s="347"/>
      <c r="FEX881" s="347"/>
      <c r="FEY881" s="347"/>
      <c r="FEZ881" s="347"/>
      <c r="FFA881" s="347"/>
      <c r="FFB881" s="347"/>
      <c r="FFC881" s="347"/>
      <c r="FFD881" s="347"/>
      <c r="FFE881" s="347"/>
      <c r="FFF881" s="347"/>
      <c r="FFG881" s="347"/>
      <c r="FFH881" s="347"/>
      <c r="FFI881" s="347"/>
      <c r="FFJ881" s="347"/>
      <c r="FFK881" s="347"/>
      <c r="FFL881" s="347"/>
      <c r="FFM881" s="347"/>
      <c r="FFN881" s="347"/>
      <c r="FFO881" s="347"/>
      <c r="FFP881" s="347"/>
      <c r="FFQ881" s="347"/>
      <c r="FFR881" s="347"/>
      <c r="FFS881" s="347"/>
      <c r="FFT881" s="347"/>
      <c r="FFU881" s="347"/>
      <c r="FFV881" s="347"/>
      <c r="FFW881" s="347"/>
      <c r="FFX881" s="347"/>
      <c r="FFY881" s="347"/>
      <c r="FFZ881" s="347"/>
      <c r="FGA881" s="347"/>
      <c r="FGB881" s="347"/>
      <c r="FGC881" s="347"/>
      <c r="FGD881" s="347"/>
      <c r="FGE881" s="347"/>
      <c r="FGF881" s="347"/>
      <c r="FGG881" s="347"/>
      <c r="FGH881" s="347"/>
      <c r="FGI881" s="347"/>
      <c r="FGJ881" s="347"/>
      <c r="FGK881" s="347"/>
      <c r="FGL881" s="347"/>
      <c r="FGM881" s="347"/>
      <c r="FGN881" s="347"/>
      <c r="FGO881" s="347"/>
      <c r="FGP881" s="347"/>
      <c r="FGQ881" s="347"/>
      <c r="FGR881" s="347"/>
      <c r="FGS881" s="347"/>
      <c r="FGT881" s="347"/>
      <c r="FGU881" s="347"/>
      <c r="FGV881" s="347"/>
      <c r="FGW881" s="347"/>
      <c r="FGX881" s="347"/>
      <c r="FGY881" s="347"/>
      <c r="FGZ881" s="347"/>
      <c r="FHA881" s="347"/>
      <c r="FHB881" s="347"/>
      <c r="FHC881" s="347"/>
      <c r="FHD881" s="347"/>
      <c r="FHE881" s="347"/>
      <c r="FHF881" s="347"/>
      <c r="FHG881" s="347"/>
      <c r="FHH881" s="347"/>
      <c r="FHI881" s="347"/>
      <c r="FHJ881" s="347"/>
      <c r="FHK881" s="347"/>
      <c r="FHL881" s="347"/>
      <c r="FHM881" s="347"/>
      <c r="FHN881" s="347"/>
      <c r="FHO881" s="347"/>
      <c r="FHP881" s="347"/>
      <c r="FHQ881" s="347"/>
      <c r="FHR881" s="347"/>
      <c r="FHS881" s="347"/>
      <c r="FHT881" s="347"/>
      <c r="FHU881" s="347"/>
      <c r="FHV881" s="347"/>
      <c r="FHW881" s="347"/>
      <c r="FHX881" s="347"/>
      <c r="FHY881" s="347"/>
      <c r="FHZ881" s="347"/>
      <c r="FIA881" s="347"/>
      <c r="FIB881" s="347"/>
      <c r="FIC881" s="347"/>
      <c r="FID881" s="347"/>
      <c r="FIE881" s="347"/>
      <c r="FIF881" s="347"/>
      <c r="FIG881" s="347"/>
      <c r="FIH881" s="347"/>
      <c r="FII881" s="347"/>
      <c r="FIJ881" s="347"/>
      <c r="FIK881" s="347"/>
      <c r="FIL881" s="347"/>
      <c r="FIM881" s="347"/>
      <c r="FIN881" s="347"/>
      <c r="FIO881" s="347"/>
      <c r="FIP881" s="347"/>
      <c r="FIQ881" s="347"/>
      <c r="FIR881" s="347"/>
      <c r="FIS881" s="347"/>
      <c r="FIT881" s="347"/>
      <c r="FIU881" s="347"/>
      <c r="FIV881" s="347"/>
      <c r="FIW881" s="347"/>
      <c r="FIX881" s="347"/>
      <c r="FIY881" s="347"/>
      <c r="FIZ881" s="347"/>
      <c r="FJA881" s="347"/>
      <c r="FJB881" s="347"/>
      <c r="FJC881" s="347"/>
      <c r="FJD881" s="347"/>
      <c r="FJE881" s="347"/>
      <c r="FJF881" s="347"/>
      <c r="FJG881" s="347"/>
      <c r="FJH881" s="347"/>
      <c r="FJI881" s="347"/>
      <c r="FJJ881" s="347"/>
      <c r="FJK881" s="347"/>
      <c r="FJL881" s="347"/>
      <c r="FJM881" s="347"/>
      <c r="FJN881" s="347"/>
      <c r="FJO881" s="347"/>
      <c r="FJP881" s="347"/>
      <c r="FJQ881" s="347"/>
      <c r="FJR881" s="347"/>
      <c r="FJS881" s="347"/>
      <c r="FJT881" s="347"/>
      <c r="FJU881" s="347"/>
      <c r="FJV881" s="347"/>
      <c r="FJW881" s="347"/>
      <c r="FJX881" s="347"/>
      <c r="FJY881" s="347"/>
      <c r="FJZ881" s="347"/>
      <c r="FKA881" s="347"/>
      <c r="FKB881" s="347"/>
      <c r="FKC881" s="347"/>
      <c r="FKD881" s="347"/>
      <c r="FKE881" s="347"/>
      <c r="FKF881" s="347"/>
      <c r="FKG881" s="347"/>
      <c r="FKH881" s="347"/>
      <c r="FKI881" s="347"/>
      <c r="FKJ881" s="347"/>
      <c r="FKK881" s="347"/>
      <c r="FKL881" s="347"/>
      <c r="FKM881" s="347"/>
      <c r="FKN881" s="347"/>
      <c r="FKO881" s="347"/>
      <c r="FKP881" s="347"/>
      <c r="FKQ881" s="347"/>
      <c r="FKR881" s="347"/>
      <c r="FKS881" s="347"/>
      <c r="FKT881" s="347"/>
      <c r="FKU881" s="347"/>
      <c r="FKV881" s="347"/>
      <c r="FKW881" s="347"/>
      <c r="FKX881" s="347"/>
      <c r="FKY881" s="347"/>
      <c r="FKZ881" s="347"/>
      <c r="FLA881" s="347"/>
      <c r="FLB881" s="347"/>
      <c r="FLC881" s="347"/>
      <c r="FLD881" s="347"/>
      <c r="FLE881" s="347"/>
      <c r="FLF881" s="347"/>
      <c r="FLG881" s="347"/>
      <c r="FLH881" s="347"/>
      <c r="FLI881" s="347"/>
      <c r="FLJ881" s="347"/>
      <c r="FLK881" s="347"/>
      <c r="FLL881" s="347"/>
      <c r="FLM881" s="347"/>
      <c r="FLN881" s="347"/>
      <c r="FLO881" s="347"/>
      <c r="FLP881" s="347"/>
      <c r="FLQ881" s="347"/>
      <c r="FLR881" s="347"/>
      <c r="FLS881" s="347"/>
      <c r="FLT881" s="347"/>
      <c r="FLU881" s="347"/>
      <c r="FLV881" s="347"/>
      <c r="FLW881" s="347"/>
      <c r="FLX881" s="347"/>
      <c r="FLY881" s="347"/>
      <c r="FLZ881" s="347"/>
      <c r="FMA881" s="347"/>
      <c r="FMB881" s="347"/>
      <c r="FMC881" s="347"/>
      <c r="FMD881" s="347"/>
      <c r="FME881" s="347"/>
      <c r="FMF881" s="347"/>
      <c r="FMG881" s="347"/>
      <c r="FMH881" s="347"/>
      <c r="FMI881" s="347"/>
      <c r="FMJ881" s="347"/>
      <c r="FMK881" s="347"/>
      <c r="FML881" s="347"/>
      <c r="FMM881" s="347"/>
      <c r="FMN881" s="347"/>
      <c r="FMO881" s="347"/>
      <c r="FMP881" s="347"/>
      <c r="FMQ881" s="347"/>
      <c r="FMR881" s="347"/>
      <c r="FMS881" s="347"/>
      <c r="FMT881" s="347"/>
      <c r="FMU881" s="347"/>
      <c r="FMV881" s="347"/>
      <c r="FMW881" s="347"/>
      <c r="FMX881" s="347"/>
      <c r="FMY881" s="347"/>
      <c r="FMZ881" s="347"/>
      <c r="FNA881" s="347"/>
      <c r="FNB881" s="347"/>
      <c r="FNC881" s="347"/>
      <c r="FND881" s="347"/>
      <c r="FNE881" s="347"/>
      <c r="FNF881" s="347"/>
      <c r="FNG881" s="347"/>
      <c r="FNH881" s="347"/>
      <c r="FNI881" s="347"/>
      <c r="FNJ881" s="347"/>
      <c r="FNK881" s="347"/>
      <c r="FNL881" s="347"/>
      <c r="FNM881" s="347"/>
      <c r="FNN881" s="347"/>
      <c r="FNO881" s="347"/>
      <c r="FNP881" s="347"/>
      <c r="FNQ881" s="347"/>
      <c r="FNR881" s="347"/>
      <c r="FNS881" s="347"/>
      <c r="FNT881" s="347"/>
      <c r="FNU881" s="347"/>
      <c r="FNV881" s="347"/>
      <c r="FNW881" s="347"/>
      <c r="FNX881" s="347"/>
      <c r="FNY881" s="347"/>
      <c r="FNZ881" s="347"/>
      <c r="FOA881" s="347"/>
      <c r="FOB881" s="347"/>
      <c r="FOC881" s="347"/>
      <c r="FOD881" s="347"/>
      <c r="FOE881" s="347"/>
      <c r="FOF881" s="347"/>
      <c r="FOG881" s="347"/>
      <c r="FOH881" s="347"/>
      <c r="FOI881" s="347"/>
      <c r="FOJ881" s="347"/>
      <c r="FOK881" s="347"/>
      <c r="FOL881" s="347"/>
      <c r="FOM881" s="347"/>
      <c r="FON881" s="347"/>
      <c r="FOO881" s="347"/>
      <c r="FOP881" s="347"/>
      <c r="FOQ881" s="347"/>
      <c r="FOR881" s="347"/>
      <c r="FOS881" s="347"/>
      <c r="FOT881" s="347"/>
      <c r="FOU881" s="347"/>
      <c r="FOV881" s="347"/>
      <c r="FOW881" s="347"/>
      <c r="FOX881" s="347"/>
      <c r="FOY881" s="347"/>
      <c r="FOZ881" s="347"/>
      <c r="FPA881" s="347"/>
      <c r="FPB881" s="347"/>
      <c r="FPC881" s="347"/>
      <c r="FPD881" s="347"/>
      <c r="FPE881" s="347"/>
      <c r="FPF881" s="347"/>
      <c r="FPG881" s="347"/>
      <c r="FPH881" s="347"/>
      <c r="FPI881" s="347"/>
      <c r="FPJ881" s="347"/>
      <c r="FPK881" s="347"/>
      <c r="FPL881" s="347"/>
      <c r="FPM881" s="347"/>
      <c r="FPN881" s="347"/>
      <c r="FPO881" s="347"/>
      <c r="FPP881" s="347"/>
      <c r="FPQ881" s="347"/>
      <c r="FPR881" s="347"/>
      <c r="FPS881" s="347"/>
      <c r="FPT881" s="347"/>
      <c r="FPU881" s="347"/>
      <c r="FPV881" s="347"/>
      <c r="FPW881" s="347"/>
      <c r="FPX881" s="347"/>
      <c r="FPY881" s="347"/>
      <c r="FPZ881" s="347"/>
      <c r="FQA881" s="347"/>
      <c r="FQB881" s="347"/>
      <c r="FQC881" s="347"/>
      <c r="FQD881" s="347"/>
      <c r="FQE881" s="347"/>
      <c r="FQF881" s="347"/>
      <c r="FQG881" s="347"/>
      <c r="FQH881" s="347"/>
      <c r="FQI881" s="347"/>
      <c r="FQJ881" s="347"/>
      <c r="FQK881" s="347"/>
      <c r="FQL881" s="347"/>
      <c r="FQM881" s="347"/>
      <c r="FQN881" s="347"/>
      <c r="FQO881" s="347"/>
      <c r="FQP881" s="347"/>
      <c r="FQQ881" s="347"/>
      <c r="FQR881" s="347"/>
      <c r="FQS881" s="347"/>
      <c r="FQT881" s="347"/>
      <c r="FQU881" s="347"/>
      <c r="FQV881" s="347"/>
      <c r="FQW881" s="347"/>
      <c r="FQX881" s="347"/>
      <c r="FQY881" s="347"/>
      <c r="FQZ881" s="347"/>
      <c r="FRA881" s="347"/>
      <c r="FRB881" s="347"/>
      <c r="FRC881" s="347"/>
      <c r="FRD881" s="347"/>
      <c r="FRE881" s="347"/>
      <c r="FRF881" s="347"/>
      <c r="FRG881" s="347"/>
      <c r="FRH881" s="347"/>
      <c r="FRI881" s="347"/>
      <c r="FRJ881" s="347"/>
      <c r="FRK881" s="347"/>
      <c r="FRL881" s="347"/>
      <c r="FRM881" s="347"/>
      <c r="FRN881" s="347"/>
      <c r="FRO881" s="347"/>
      <c r="FRP881" s="347"/>
      <c r="FRQ881" s="347"/>
      <c r="FRR881" s="347"/>
      <c r="FRS881" s="347"/>
      <c r="FRT881" s="347"/>
      <c r="FRU881" s="347"/>
      <c r="FRV881" s="347"/>
      <c r="FRW881" s="347"/>
      <c r="FRX881" s="347"/>
      <c r="FRY881" s="347"/>
      <c r="FRZ881" s="347"/>
      <c r="FSA881" s="347"/>
      <c r="FSB881" s="347"/>
      <c r="FSC881" s="347"/>
      <c r="FSD881" s="347"/>
      <c r="FSE881" s="347"/>
      <c r="FSF881" s="347"/>
      <c r="FSG881" s="347"/>
      <c r="FSH881" s="347"/>
      <c r="FSI881" s="347"/>
      <c r="FSJ881" s="347"/>
      <c r="FSK881" s="347"/>
      <c r="FSL881" s="347"/>
      <c r="FSM881" s="347"/>
      <c r="FSN881" s="347"/>
      <c r="FSO881" s="347"/>
      <c r="FSP881" s="347"/>
      <c r="FSQ881" s="347"/>
      <c r="FSR881" s="347"/>
      <c r="FSS881" s="347"/>
      <c r="FST881" s="347"/>
      <c r="FSU881" s="347"/>
      <c r="FSV881" s="347"/>
      <c r="FSW881" s="347"/>
      <c r="FSX881" s="347"/>
      <c r="FSY881" s="347"/>
      <c r="FSZ881" s="347"/>
      <c r="FTA881" s="347"/>
      <c r="FTB881" s="347"/>
      <c r="FTC881" s="347"/>
      <c r="FTD881" s="347"/>
      <c r="FTE881" s="347"/>
      <c r="FTF881" s="347"/>
      <c r="FTG881" s="347"/>
      <c r="FTH881" s="347"/>
      <c r="FTI881" s="347"/>
      <c r="FTJ881" s="347"/>
      <c r="FTK881" s="347"/>
      <c r="FTL881" s="347"/>
      <c r="FTM881" s="347"/>
      <c r="FTN881" s="347"/>
      <c r="FTO881" s="347"/>
      <c r="FTP881" s="347"/>
      <c r="FTQ881" s="347"/>
      <c r="FTR881" s="347"/>
      <c r="FTS881" s="347"/>
      <c r="FTT881" s="347"/>
      <c r="FTU881" s="347"/>
      <c r="FTV881" s="347"/>
      <c r="FTW881" s="347"/>
      <c r="FTX881" s="347"/>
      <c r="FTY881" s="347"/>
      <c r="FTZ881" s="347"/>
      <c r="FUA881" s="347"/>
      <c r="FUB881" s="347"/>
      <c r="FUC881" s="347"/>
      <c r="FUD881" s="347"/>
      <c r="FUE881" s="347"/>
      <c r="FUF881" s="347"/>
      <c r="FUG881" s="347"/>
      <c r="FUH881" s="347"/>
      <c r="FUI881" s="347"/>
      <c r="FUJ881" s="347"/>
      <c r="FUK881" s="347"/>
      <c r="FUL881" s="347"/>
      <c r="FUM881" s="347"/>
      <c r="FUN881" s="347"/>
      <c r="FUO881" s="347"/>
      <c r="FUP881" s="347"/>
      <c r="FUQ881" s="347"/>
      <c r="FUR881" s="347"/>
      <c r="FUS881" s="347"/>
      <c r="FUT881" s="347"/>
      <c r="FUU881" s="347"/>
      <c r="FUV881" s="347"/>
      <c r="FUW881" s="347"/>
      <c r="FUX881" s="347"/>
      <c r="FUY881" s="347"/>
      <c r="FUZ881" s="347"/>
      <c r="FVA881" s="347"/>
      <c r="FVB881" s="347"/>
      <c r="FVC881" s="347"/>
      <c r="FVD881" s="347"/>
      <c r="FVE881" s="347"/>
      <c r="FVF881" s="347"/>
      <c r="FVG881" s="347"/>
      <c r="FVH881" s="347"/>
      <c r="FVI881" s="347"/>
      <c r="FVJ881" s="347"/>
      <c r="FVK881" s="347"/>
      <c r="FVL881" s="347"/>
      <c r="FVM881" s="347"/>
      <c r="FVN881" s="347"/>
      <c r="FVO881" s="347"/>
      <c r="FVP881" s="347"/>
      <c r="FVQ881" s="347"/>
      <c r="FVR881" s="347"/>
      <c r="FVS881" s="347"/>
      <c r="FVT881" s="347"/>
      <c r="FVU881" s="347"/>
      <c r="FVV881" s="347"/>
      <c r="FVW881" s="347"/>
      <c r="FVX881" s="347"/>
      <c r="FVY881" s="347"/>
      <c r="FVZ881" s="347"/>
      <c r="FWA881" s="347"/>
      <c r="FWB881" s="347"/>
      <c r="FWC881" s="347"/>
      <c r="FWD881" s="347"/>
      <c r="FWE881" s="347"/>
      <c r="FWF881" s="347"/>
      <c r="FWG881" s="347"/>
      <c r="FWH881" s="347"/>
      <c r="FWI881" s="347"/>
      <c r="FWJ881" s="347"/>
      <c r="FWK881" s="347"/>
      <c r="FWL881" s="347"/>
      <c r="FWM881" s="347"/>
      <c r="FWN881" s="347"/>
      <c r="FWO881" s="347"/>
      <c r="FWP881" s="347"/>
      <c r="FWQ881" s="347"/>
      <c r="FWR881" s="347"/>
      <c r="FWS881" s="347"/>
      <c r="FWT881" s="347"/>
      <c r="FWU881" s="347"/>
      <c r="FWV881" s="347"/>
      <c r="FWW881" s="347"/>
      <c r="FWX881" s="347"/>
      <c r="FWY881" s="347"/>
      <c r="FWZ881" s="347"/>
      <c r="FXA881" s="347"/>
      <c r="FXB881" s="347"/>
      <c r="FXC881" s="347"/>
      <c r="FXD881" s="347"/>
      <c r="FXE881" s="347"/>
      <c r="FXF881" s="347"/>
      <c r="FXG881" s="347"/>
      <c r="FXH881" s="347"/>
      <c r="FXI881" s="347"/>
      <c r="FXJ881" s="347"/>
      <c r="FXK881" s="347"/>
      <c r="FXL881" s="347"/>
      <c r="FXM881" s="347"/>
      <c r="FXN881" s="347"/>
      <c r="FXO881" s="347"/>
      <c r="FXP881" s="347"/>
      <c r="FXQ881" s="347"/>
      <c r="FXR881" s="347"/>
      <c r="FXS881" s="347"/>
      <c r="FXT881" s="347"/>
      <c r="FXU881" s="347"/>
      <c r="FXV881" s="347"/>
      <c r="FXW881" s="347"/>
      <c r="FXX881" s="347"/>
      <c r="FXY881" s="347"/>
      <c r="FXZ881" s="347"/>
      <c r="FYA881" s="347"/>
      <c r="FYB881" s="347"/>
      <c r="FYC881" s="347"/>
      <c r="FYD881" s="347"/>
      <c r="FYE881" s="347"/>
      <c r="FYF881" s="347"/>
      <c r="FYG881" s="347"/>
      <c r="FYH881" s="347"/>
      <c r="FYI881" s="347"/>
      <c r="FYJ881" s="347"/>
      <c r="FYK881" s="347"/>
      <c r="FYL881" s="347"/>
      <c r="FYM881" s="347"/>
      <c r="FYN881" s="347"/>
      <c r="FYO881" s="347"/>
      <c r="FYP881" s="347"/>
      <c r="FYQ881" s="347"/>
      <c r="FYR881" s="347"/>
      <c r="FYS881" s="347"/>
      <c r="FYT881" s="347"/>
      <c r="FYU881" s="347"/>
      <c r="FYV881" s="347"/>
      <c r="FYW881" s="347"/>
      <c r="FYX881" s="347"/>
      <c r="FYY881" s="347"/>
      <c r="FYZ881" s="347"/>
      <c r="FZA881" s="347"/>
      <c r="FZB881" s="347"/>
      <c r="FZC881" s="347"/>
      <c r="FZD881" s="347"/>
      <c r="FZE881" s="347"/>
      <c r="FZF881" s="347"/>
      <c r="FZG881" s="347"/>
      <c r="FZH881" s="347"/>
      <c r="FZI881" s="347"/>
      <c r="FZJ881" s="347"/>
      <c r="FZK881" s="347"/>
      <c r="FZL881" s="347"/>
      <c r="FZM881" s="347"/>
      <c r="FZN881" s="347"/>
      <c r="FZO881" s="347"/>
      <c r="FZP881" s="347"/>
      <c r="FZQ881" s="347"/>
      <c r="FZR881" s="347"/>
      <c r="FZS881" s="347"/>
      <c r="FZT881" s="347"/>
      <c r="FZU881" s="347"/>
      <c r="FZV881" s="347"/>
      <c r="FZW881" s="347"/>
      <c r="FZX881" s="347"/>
      <c r="FZY881" s="347"/>
      <c r="FZZ881" s="347"/>
      <c r="GAA881" s="347"/>
      <c r="GAB881" s="347"/>
      <c r="GAC881" s="347"/>
      <c r="GAD881" s="347"/>
      <c r="GAE881" s="347"/>
      <c r="GAF881" s="347"/>
      <c r="GAG881" s="347"/>
      <c r="GAH881" s="347"/>
      <c r="GAI881" s="347"/>
      <c r="GAJ881" s="347"/>
      <c r="GAK881" s="347"/>
      <c r="GAL881" s="347"/>
      <c r="GAM881" s="347"/>
      <c r="GAN881" s="347"/>
      <c r="GAO881" s="347"/>
      <c r="GAP881" s="347"/>
      <c r="GAQ881" s="347"/>
      <c r="GAR881" s="347"/>
      <c r="GAS881" s="347"/>
      <c r="GAT881" s="347"/>
      <c r="GAU881" s="347"/>
      <c r="GAV881" s="347"/>
      <c r="GAW881" s="347"/>
      <c r="GAX881" s="347"/>
      <c r="GAY881" s="347"/>
      <c r="GAZ881" s="347"/>
      <c r="GBA881" s="347"/>
      <c r="GBB881" s="347"/>
      <c r="GBC881" s="347"/>
      <c r="GBD881" s="347"/>
      <c r="GBE881" s="347"/>
      <c r="GBF881" s="347"/>
      <c r="GBG881" s="347"/>
      <c r="GBH881" s="347"/>
      <c r="GBI881" s="347"/>
      <c r="GBJ881" s="347"/>
      <c r="GBK881" s="347"/>
      <c r="GBL881" s="347"/>
      <c r="GBM881" s="347"/>
      <c r="GBN881" s="347"/>
      <c r="GBO881" s="347"/>
      <c r="GBP881" s="347"/>
      <c r="GBQ881" s="347"/>
      <c r="GBR881" s="347"/>
      <c r="GBS881" s="347"/>
      <c r="GBT881" s="347"/>
      <c r="GBU881" s="347"/>
      <c r="GBV881" s="347"/>
      <c r="GBW881" s="347"/>
      <c r="GBX881" s="347"/>
      <c r="GBY881" s="347"/>
      <c r="GBZ881" s="347"/>
      <c r="GCA881" s="347"/>
      <c r="GCB881" s="347"/>
      <c r="GCC881" s="347"/>
      <c r="GCD881" s="347"/>
      <c r="GCE881" s="347"/>
      <c r="GCF881" s="347"/>
      <c r="GCG881" s="347"/>
      <c r="GCH881" s="347"/>
      <c r="GCI881" s="347"/>
      <c r="GCJ881" s="347"/>
      <c r="GCK881" s="347"/>
      <c r="GCL881" s="347"/>
      <c r="GCM881" s="347"/>
      <c r="GCN881" s="347"/>
      <c r="GCO881" s="347"/>
      <c r="GCP881" s="347"/>
      <c r="GCQ881" s="347"/>
      <c r="GCR881" s="347"/>
      <c r="GCS881" s="347"/>
      <c r="GCT881" s="347"/>
      <c r="GCU881" s="347"/>
      <c r="GCV881" s="347"/>
      <c r="GCW881" s="347"/>
      <c r="GCX881" s="347"/>
      <c r="GCY881" s="347"/>
      <c r="GCZ881" s="347"/>
      <c r="GDA881" s="347"/>
      <c r="GDB881" s="347"/>
      <c r="GDC881" s="347"/>
      <c r="GDD881" s="347"/>
      <c r="GDE881" s="347"/>
      <c r="GDF881" s="347"/>
      <c r="GDG881" s="347"/>
      <c r="GDH881" s="347"/>
      <c r="GDI881" s="347"/>
      <c r="GDJ881" s="347"/>
      <c r="GDK881" s="347"/>
      <c r="GDL881" s="347"/>
      <c r="GDM881" s="347"/>
      <c r="GDN881" s="347"/>
      <c r="GDO881" s="347"/>
      <c r="GDP881" s="347"/>
      <c r="GDQ881" s="347"/>
      <c r="GDR881" s="347"/>
      <c r="GDS881" s="347"/>
      <c r="GDT881" s="347"/>
      <c r="GDU881" s="347"/>
      <c r="GDV881" s="347"/>
      <c r="GDW881" s="347"/>
      <c r="GDX881" s="347"/>
      <c r="GDY881" s="347"/>
      <c r="GDZ881" s="347"/>
      <c r="GEA881" s="347"/>
      <c r="GEB881" s="347"/>
      <c r="GEC881" s="347"/>
      <c r="GED881" s="347"/>
      <c r="GEE881" s="347"/>
      <c r="GEF881" s="347"/>
      <c r="GEG881" s="347"/>
      <c r="GEH881" s="347"/>
      <c r="GEI881" s="347"/>
      <c r="GEJ881" s="347"/>
      <c r="GEK881" s="347"/>
      <c r="GEL881" s="347"/>
      <c r="GEM881" s="347"/>
      <c r="GEN881" s="347"/>
      <c r="GEO881" s="347"/>
      <c r="GEP881" s="347"/>
      <c r="GEQ881" s="347"/>
      <c r="GER881" s="347"/>
      <c r="GES881" s="347"/>
      <c r="GET881" s="347"/>
      <c r="GEU881" s="347"/>
      <c r="GEV881" s="347"/>
      <c r="GEW881" s="347"/>
      <c r="GEX881" s="347"/>
      <c r="GEY881" s="347"/>
      <c r="GEZ881" s="347"/>
      <c r="GFA881" s="347"/>
      <c r="GFB881" s="347"/>
      <c r="GFC881" s="347"/>
      <c r="GFD881" s="347"/>
      <c r="GFE881" s="347"/>
      <c r="GFF881" s="347"/>
      <c r="GFG881" s="347"/>
      <c r="GFH881" s="347"/>
      <c r="GFI881" s="347"/>
      <c r="GFJ881" s="347"/>
      <c r="GFK881" s="347"/>
      <c r="GFL881" s="347"/>
      <c r="GFM881" s="347"/>
      <c r="GFN881" s="347"/>
      <c r="GFO881" s="347"/>
      <c r="GFP881" s="347"/>
      <c r="GFQ881" s="347"/>
      <c r="GFR881" s="347"/>
      <c r="GFS881" s="347"/>
      <c r="GFT881" s="347"/>
      <c r="GFU881" s="347"/>
      <c r="GFV881" s="347"/>
      <c r="GFW881" s="347"/>
      <c r="GFX881" s="347"/>
      <c r="GFY881" s="347"/>
      <c r="GFZ881" s="347"/>
      <c r="GGA881" s="347"/>
      <c r="GGB881" s="347"/>
      <c r="GGC881" s="347"/>
      <c r="GGD881" s="347"/>
      <c r="GGE881" s="347"/>
      <c r="GGF881" s="347"/>
      <c r="GGG881" s="347"/>
      <c r="GGH881" s="347"/>
      <c r="GGI881" s="347"/>
      <c r="GGJ881" s="347"/>
      <c r="GGK881" s="347"/>
      <c r="GGL881" s="347"/>
      <c r="GGM881" s="347"/>
      <c r="GGN881" s="347"/>
      <c r="GGO881" s="347"/>
      <c r="GGP881" s="347"/>
      <c r="GGQ881" s="347"/>
      <c r="GGR881" s="347"/>
      <c r="GGS881" s="347"/>
      <c r="GGT881" s="347"/>
      <c r="GGU881" s="347"/>
      <c r="GGV881" s="347"/>
      <c r="GGW881" s="347"/>
      <c r="GGX881" s="347"/>
      <c r="GGY881" s="347"/>
      <c r="GGZ881" s="347"/>
      <c r="GHA881" s="347"/>
      <c r="GHB881" s="347"/>
      <c r="GHC881" s="347"/>
      <c r="GHD881" s="347"/>
      <c r="GHE881" s="347"/>
      <c r="GHF881" s="347"/>
      <c r="GHG881" s="347"/>
      <c r="GHH881" s="347"/>
      <c r="GHI881" s="347"/>
      <c r="GHJ881" s="347"/>
      <c r="GHK881" s="347"/>
      <c r="GHL881" s="347"/>
      <c r="GHM881" s="347"/>
      <c r="GHN881" s="347"/>
      <c r="GHO881" s="347"/>
      <c r="GHP881" s="347"/>
      <c r="GHQ881" s="347"/>
      <c r="GHR881" s="347"/>
      <c r="GHS881" s="347"/>
      <c r="GHT881" s="347"/>
      <c r="GHU881" s="347"/>
      <c r="GHV881" s="347"/>
      <c r="GHW881" s="347"/>
      <c r="GHX881" s="347"/>
      <c r="GHY881" s="347"/>
      <c r="GHZ881" s="347"/>
      <c r="GIA881" s="347"/>
      <c r="GIB881" s="347"/>
      <c r="GIC881" s="347"/>
      <c r="GID881" s="347"/>
      <c r="GIE881" s="347"/>
      <c r="GIF881" s="347"/>
      <c r="GIG881" s="347"/>
      <c r="GIH881" s="347"/>
      <c r="GII881" s="347"/>
      <c r="GIJ881" s="347"/>
      <c r="GIK881" s="347"/>
      <c r="GIL881" s="347"/>
      <c r="GIM881" s="347"/>
      <c r="GIN881" s="347"/>
      <c r="GIO881" s="347"/>
      <c r="GIP881" s="347"/>
      <c r="GIQ881" s="347"/>
      <c r="GIR881" s="347"/>
      <c r="GIS881" s="347"/>
      <c r="GIT881" s="347"/>
      <c r="GIU881" s="347"/>
      <c r="GIV881" s="347"/>
      <c r="GIW881" s="347"/>
      <c r="GIX881" s="347"/>
      <c r="GIY881" s="347"/>
      <c r="GIZ881" s="347"/>
      <c r="GJA881" s="347"/>
      <c r="GJB881" s="347"/>
      <c r="GJC881" s="347"/>
      <c r="GJD881" s="347"/>
      <c r="GJE881" s="347"/>
      <c r="GJF881" s="347"/>
      <c r="GJG881" s="347"/>
      <c r="GJH881" s="347"/>
      <c r="GJI881" s="347"/>
      <c r="GJJ881" s="347"/>
      <c r="GJK881" s="347"/>
      <c r="GJL881" s="347"/>
      <c r="GJM881" s="347"/>
      <c r="GJN881" s="347"/>
      <c r="GJO881" s="347"/>
      <c r="GJP881" s="347"/>
      <c r="GJQ881" s="347"/>
      <c r="GJR881" s="347"/>
      <c r="GJS881" s="347"/>
      <c r="GJT881" s="347"/>
      <c r="GJU881" s="347"/>
      <c r="GJV881" s="347"/>
      <c r="GJW881" s="347"/>
      <c r="GJX881" s="347"/>
      <c r="GJY881" s="347"/>
      <c r="GJZ881" s="347"/>
      <c r="GKA881" s="347"/>
      <c r="GKB881" s="347"/>
      <c r="GKC881" s="347"/>
      <c r="GKD881" s="347"/>
      <c r="GKE881" s="347"/>
      <c r="GKF881" s="347"/>
      <c r="GKG881" s="347"/>
      <c r="GKH881" s="347"/>
      <c r="GKI881" s="347"/>
      <c r="GKJ881" s="347"/>
      <c r="GKK881" s="347"/>
      <c r="GKL881" s="347"/>
      <c r="GKM881" s="347"/>
      <c r="GKN881" s="347"/>
      <c r="GKO881" s="347"/>
      <c r="GKP881" s="347"/>
      <c r="GKQ881" s="347"/>
      <c r="GKR881" s="347"/>
      <c r="GKS881" s="347"/>
      <c r="GKT881" s="347"/>
      <c r="GKU881" s="347"/>
      <c r="GKV881" s="347"/>
      <c r="GKW881" s="347"/>
      <c r="GKX881" s="347"/>
      <c r="GKY881" s="347"/>
      <c r="GKZ881" s="347"/>
      <c r="GLA881" s="347"/>
      <c r="GLB881" s="347"/>
      <c r="GLC881" s="347"/>
      <c r="GLD881" s="347"/>
      <c r="GLE881" s="347"/>
      <c r="GLF881" s="347"/>
      <c r="GLG881" s="347"/>
      <c r="GLH881" s="347"/>
      <c r="GLI881" s="347"/>
      <c r="GLJ881" s="347"/>
      <c r="GLK881" s="347"/>
      <c r="GLL881" s="347"/>
      <c r="GLM881" s="347"/>
      <c r="GLN881" s="347"/>
      <c r="GLO881" s="347"/>
      <c r="GLP881" s="347"/>
      <c r="GLQ881" s="347"/>
      <c r="GLR881" s="347"/>
      <c r="GLS881" s="347"/>
      <c r="GLT881" s="347"/>
      <c r="GLU881" s="347"/>
      <c r="GLV881" s="347"/>
      <c r="GLW881" s="347"/>
      <c r="GLX881" s="347"/>
      <c r="GLY881" s="347"/>
      <c r="GLZ881" s="347"/>
      <c r="GMA881" s="347"/>
      <c r="GMB881" s="347"/>
      <c r="GMC881" s="347"/>
      <c r="GMD881" s="347"/>
      <c r="GME881" s="347"/>
      <c r="GMF881" s="347"/>
      <c r="GMG881" s="347"/>
      <c r="GMH881" s="347"/>
      <c r="GMI881" s="347"/>
      <c r="GMJ881" s="347"/>
      <c r="GMK881" s="347"/>
      <c r="GML881" s="347"/>
      <c r="GMM881" s="347"/>
      <c r="GMN881" s="347"/>
      <c r="GMO881" s="347"/>
      <c r="GMP881" s="347"/>
      <c r="GMQ881" s="347"/>
      <c r="GMR881" s="347"/>
      <c r="GMS881" s="347"/>
      <c r="GMT881" s="347"/>
      <c r="GMU881" s="347"/>
      <c r="GMV881" s="347"/>
      <c r="GMW881" s="347"/>
      <c r="GMX881" s="347"/>
      <c r="GMY881" s="347"/>
      <c r="GMZ881" s="347"/>
      <c r="GNA881" s="347"/>
      <c r="GNB881" s="347"/>
      <c r="GNC881" s="347"/>
      <c r="GND881" s="347"/>
      <c r="GNE881" s="347"/>
      <c r="GNF881" s="347"/>
      <c r="GNG881" s="347"/>
      <c r="GNH881" s="347"/>
      <c r="GNI881" s="347"/>
      <c r="GNJ881" s="347"/>
      <c r="GNK881" s="347"/>
      <c r="GNL881" s="347"/>
      <c r="GNM881" s="347"/>
      <c r="GNN881" s="347"/>
      <c r="GNO881" s="347"/>
      <c r="GNP881" s="347"/>
      <c r="GNQ881" s="347"/>
      <c r="GNR881" s="347"/>
      <c r="GNS881" s="347"/>
      <c r="GNT881" s="347"/>
      <c r="GNU881" s="347"/>
      <c r="GNV881" s="347"/>
      <c r="GNW881" s="347"/>
      <c r="GNX881" s="347"/>
      <c r="GNY881" s="347"/>
      <c r="GNZ881" s="347"/>
      <c r="GOA881" s="347"/>
      <c r="GOB881" s="347"/>
      <c r="GOC881" s="347"/>
      <c r="GOD881" s="347"/>
      <c r="GOE881" s="347"/>
      <c r="GOF881" s="347"/>
      <c r="GOG881" s="347"/>
      <c r="GOH881" s="347"/>
      <c r="GOI881" s="347"/>
      <c r="GOJ881" s="347"/>
      <c r="GOK881" s="347"/>
      <c r="GOL881" s="347"/>
      <c r="GOM881" s="347"/>
      <c r="GON881" s="347"/>
      <c r="GOO881" s="347"/>
      <c r="GOP881" s="347"/>
      <c r="GOQ881" s="347"/>
      <c r="GOR881" s="347"/>
      <c r="GOS881" s="347"/>
      <c r="GOT881" s="347"/>
      <c r="GOU881" s="347"/>
      <c r="GOV881" s="347"/>
      <c r="GOW881" s="347"/>
      <c r="GOX881" s="347"/>
      <c r="GOY881" s="347"/>
      <c r="GOZ881" s="347"/>
      <c r="GPA881" s="347"/>
      <c r="GPB881" s="347"/>
      <c r="GPC881" s="347"/>
      <c r="GPD881" s="347"/>
      <c r="GPE881" s="347"/>
      <c r="GPF881" s="347"/>
      <c r="GPG881" s="347"/>
      <c r="GPH881" s="347"/>
      <c r="GPI881" s="347"/>
      <c r="GPJ881" s="347"/>
      <c r="GPK881" s="347"/>
      <c r="GPL881" s="347"/>
      <c r="GPM881" s="347"/>
      <c r="GPN881" s="347"/>
      <c r="GPO881" s="347"/>
      <c r="GPP881" s="347"/>
      <c r="GPQ881" s="347"/>
      <c r="GPR881" s="347"/>
      <c r="GPS881" s="347"/>
      <c r="GPT881" s="347"/>
      <c r="GPU881" s="347"/>
      <c r="GPV881" s="347"/>
      <c r="GPW881" s="347"/>
      <c r="GPX881" s="347"/>
      <c r="GPY881" s="347"/>
      <c r="GPZ881" s="347"/>
      <c r="GQA881" s="347"/>
      <c r="GQB881" s="347"/>
      <c r="GQC881" s="347"/>
      <c r="GQD881" s="347"/>
      <c r="GQE881" s="347"/>
      <c r="GQF881" s="347"/>
      <c r="GQG881" s="347"/>
      <c r="GQH881" s="347"/>
      <c r="GQI881" s="347"/>
      <c r="GQJ881" s="347"/>
      <c r="GQK881" s="347"/>
      <c r="GQL881" s="347"/>
      <c r="GQM881" s="347"/>
      <c r="GQN881" s="347"/>
      <c r="GQO881" s="347"/>
      <c r="GQP881" s="347"/>
      <c r="GQQ881" s="347"/>
      <c r="GQR881" s="347"/>
      <c r="GQS881" s="347"/>
      <c r="GQT881" s="347"/>
      <c r="GQU881" s="347"/>
      <c r="GQV881" s="347"/>
      <c r="GQW881" s="347"/>
      <c r="GQX881" s="347"/>
      <c r="GQY881" s="347"/>
      <c r="GQZ881" s="347"/>
      <c r="GRA881" s="347"/>
      <c r="GRB881" s="347"/>
      <c r="GRC881" s="347"/>
      <c r="GRD881" s="347"/>
      <c r="GRE881" s="347"/>
      <c r="GRF881" s="347"/>
      <c r="GRG881" s="347"/>
      <c r="GRH881" s="347"/>
      <c r="GRI881" s="347"/>
      <c r="GRJ881" s="347"/>
      <c r="GRK881" s="347"/>
      <c r="GRL881" s="347"/>
      <c r="GRM881" s="347"/>
      <c r="GRN881" s="347"/>
      <c r="GRO881" s="347"/>
      <c r="GRP881" s="347"/>
      <c r="GRQ881" s="347"/>
      <c r="GRR881" s="347"/>
      <c r="GRS881" s="347"/>
      <c r="GRT881" s="347"/>
      <c r="GRU881" s="347"/>
      <c r="GRV881" s="347"/>
      <c r="GRW881" s="347"/>
      <c r="GRX881" s="347"/>
      <c r="GRY881" s="347"/>
      <c r="GRZ881" s="347"/>
      <c r="GSA881" s="347"/>
      <c r="GSB881" s="347"/>
      <c r="GSC881" s="347"/>
      <c r="GSD881" s="347"/>
      <c r="GSE881" s="347"/>
      <c r="GSF881" s="347"/>
      <c r="GSG881" s="347"/>
      <c r="GSH881" s="347"/>
      <c r="GSI881" s="347"/>
      <c r="GSJ881" s="347"/>
      <c r="GSK881" s="347"/>
      <c r="GSL881" s="347"/>
      <c r="GSM881" s="347"/>
      <c r="GSN881" s="347"/>
      <c r="GSO881" s="347"/>
      <c r="GSP881" s="347"/>
      <c r="GSQ881" s="347"/>
      <c r="GSR881" s="347"/>
      <c r="GSS881" s="347"/>
      <c r="GST881" s="347"/>
      <c r="GSU881" s="347"/>
      <c r="GSV881" s="347"/>
      <c r="GSW881" s="347"/>
      <c r="GSX881" s="347"/>
      <c r="GSY881" s="347"/>
      <c r="GSZ881" s="347"/>
      <c r="GTA881" s="347"/>
      <c r="GTB881" s="347"/>
      <c r="GTC881" s="347"/>
      <c r="GTD881" s="347"/>
      <c r="GTE881" s="347"/>
      <c r="GTF881" s="347"/>
      <c r="GTG881" s="347"/>
      <c r="GTH881" s="347"/>
      <c r="GTI881" s="347"/>
      <c r="GTJ881" s="347"/>
      <c r="GTK881" s="347"/>
      <c r="GTL881" s="347"/>
      <c r="GTM881" s="347"/>
      <c r="GTN881" s="347"/>
      <c r="GTO881" s="347"/>
      <c r="GTP881" s="347"/>
      <c r="GTQ881" s="347"/>
      <c r="GTR881" s="347"/>
      <c r="GTS881" s="347"/>
      <c r="GTT881" s="347"/>
      <c r="GTU881" s="347"/>
      <c r="GTV881" s="347"/>
      <c r="GTW881" s="347"/>
      <c r="GTX881" s="347"/>
      <c r="GTY881" s="347"/>
      <c r="GTZ881" s="347"/>
      <c r="GUA881" s="347"/>
      <c r="GUB881" s="347"/>
      <c r="GUC881" s="347"/>
      <c r="GUD881" s="347"/>
      <c r="GUE881" s="347"/>
      <c r="GUF881" s="347"/>
      <c r="GUG881" s="347"/>
      <c r="GUH881" s="347"/>
      <c r="GUI881" s="347"/>
      <c r="GUJ881" s="347"/>
      <c r="GUK881" s="347"/>
      <c r="GUL881" s="347"/>
      <c r="GUM881" s="347"/>
      <c r="GUN881" s="347"/>
      <c r="GUO881" s="347"/>
      <c r="GUP881" s="347"/>
      <c r="GUQ881" s="347"/>
      <c r="GUR881" s="347"/>
      <c r="GUS881" s="347"/>
      <c r="GUT881" s="347"/>
      <c r="GUU881" s="347"/>
      <c r="GUV881" s="347"/>
      <c r="GUW881" s="347"/>
      <c r="GUX881" s="347"/>
      <c r="GUY881" s="347"/>
      <c r="GUZ881" s="347"/>
      <c r="GVA881" s="347"/>
      <c r="GVB881" s="347"/>
      <c r="GVC881" s="347"/>
      <c r="GVD881" s="347"/>
      <c r="GVE881" s="347"/>
      <c r="GVF881" s="347"/>
      <c r="GVG881" s="347"/>
      <c r="GVH881" s="347"/>
      <c r="GVI881" s="347"/>
      <c r="GVJ881" s="347"/>
      <c r="GVK881" s="347"/>
      <c r="GVL881" s="347"/>
      <c r="GVM881" s="347"/>
      <c r="GVN881" s="347"/>
      <c r="GVO881" s="347"/>
      <c r="GVP881" s="347"/>
      <c r="GVQ881" s="347"/>
      <c r="GVR881" s="347"/>
      <c r="GVS881" s="347"/>
      <c r="GVT881" s="347"/>
      <c r="GVU881" s="347"/>
      <c r="GVV881" s="347"/>
      <c r="GVW881" s="347"/>
      <c r="GVX881" s="347"/>
      <c r="GVY881" s="347"/>
      <c r="GVZ881" s="347"/>
      <c r="GWA881" s="347"/>
      <c r="GWB881" s="347"/>
      <c r="GWC881" s="347"/>
      <c r="GWD881" s="347"/>
      <c r="GWE881" s="347"/>
      <c r="GWF881" s="347"/>
      <c r="GWG881" s="347"/>
      <c r="GWH881" s="347"/>
      <c r="GWI881" s="347"/>
      <c r="GWJ881" s="347"/>
      <c r="GWK881" s="347"/>
      <c r="GWL881" s="347"/>
      <c r="GWM881" s="347"/>
      <c r="GWN881" s="347"/>
      <c r="GWO881" s="347"/>
      <c r="GWP881" s="347"/>
      <c r="GWQ881" s="347"/>
      <c r="GWR881" s="347"/>
      <c r="GWS881" s="347"/>
      <c r="GWT881" s="347"/>
      <c r="GWU881" s="347"/>
      <c r="GWV881" s="347"/>
      <c r="GWW881" s="347"/>
      <c r="GWX881" s="347"/>
      <c r="GWY881" s="347"/>
      <c r="GWZ881" s="347"/>
      <c r="GXA881" s="347"/>
      <c r="GXB881" s="347"/>
      <c r="GXC881" s="347"/>
      <c r="GXD881" s="347"/>
      <c r="GXE881" s="347"/>
      <c r="GXF881" s="347"/>
      <c r="GXG881" s="347"/>
      <c r="GXH881" s="347"/>
      <c r="GXI881" s="347"/>
      <c r="GXJ881" s="347"/>
      <c r="GXK881" s="347"/>
      <c r="GXL881" s="347"/>
      <c r="GXM881" s="347"/>
      <c r="GXN881" s="347"/>
      <c r="GXO881" s="347"/>
      <c r="GXP881" s="347"/>
      <c r="GXQ881" s="347"/>
      <c r="GXR881" s="347"/>
      <c r="GXS881" s="347"/>
      <c r="GXT881" s="347"/>
      <c r="GXU881" s="347"/>
      <c r="GXV881" s="347"/>
      <c r="GXW881" s="347"/>
      <c r="GXX881" s="347"/>
      <c r="GXY881" s="347"/>
      <c r="GXZ881" s="347"/>
      <c r="GYA881" s="347"/>
      <c r="GYB881" s="347"/>
      <c r="GYC881" s="347"/>
      <c r="GYD881" s="347"/>
      <c r="GYE881" s="347"/>
      <c r="GYF881" s="347"/>
      <c r="GYG881" s="347"/>
      <c r="GYH881" s="347"/>
      <c r="GYI881" s="347"/>
      <c r="GYJ881" s="347"/>
      <c r="GYK881" s="347"/>
      <c r="GYL881" s="347"/>
      <c r="GYM881" s="347"/>
      <c r="GYN881" s="347"/>
      <c r="GYO881" s="347"/>
      <c r="GYP881" s="347"/>
      <c r="GYQ881" s="347"/>
      <c r="GYR881" s="347"/>
      <c r="GYS881" s="347"/>
      <c r="GYT881" s="347"/>
      <c r="GYU881" s="347"/>
      <c r="GYV881" s="347"/>
      <c r="GYW881" s="347"/>
      <c r="GYX881" s="347"/>
      <c r="GYY881" s="347"/>
      <c r="GYZ881" s="347"/>
      <c r="GZA881" s="347"/>
      <c r="GZB881" s="347"/>
      <c r="GZC881" s="347"/>
      <c r="GZD881" s="347"/>
      <c r="GZE881" s="347"/>
      <c r="GZF881" s="347"/>
      <c r="GZG881" s="347"/>
      <c r="GZH881" s="347"/>
      <c r="GZI881" s="347"/>
      <c r="GZJ881" s="347"/>
      <c r="GZK881" s="347"/>
      <c r="GZL881" s="347"/>
      <c r="GZM881" s="347"/>
      <c r="GZN881" s="347"/>
      <c r="GZO881" s="347"/>
      <c r="GZP881" s="347"/>
      <c r="GZQ881" s="347"/>
      <c r="GZR881" s="347"/>
      <c r="GZS881" s="347"/>
      <c r="GZT881" s="347"/>
      <c r="GZU881" s="347"/>
      <c r="GZV881" s="347"/>
      <c r="GZW881" s="347"/>
      <c r="GZX881" s="347"/>
      <c r="GZY881" s="347"/>
      <c r="GZZ881" s="347"/>
      <c r="HAA881" s="347"/>
      <c r="HAB881" s="347"/>
      <c r="HAC881" s="347"/>
      <c r="HAD881" s="347"/>
      <c r="HAE881" s="347"/>
      <c r="HAF881" s="347"/>
      <c r="HAG881" s="347"/>
      <c r="HAH881" s="347"/>
      <c r="HAI881" s="347"/>
      <c r="HAJ881" s="347"/>
      <c r="HAK881" s="347"/>
      <c r="HAL881" s="347"/>
      <c r="HAM881" s="347"/>
      <c r="HAN881" s="347"/>
      <c r="HAO881" s="347"/>
      <c r="HAP881" s="347"/>
      <c r="HAQ881" s="347"/>
      <c r="HAR881" s="347"/>
      <c r="HAS881" s="347"/>
      <c r="HAT881" s="347"/>
      <c r="HAU881" s="347"/>
      <c r="HAV881" s="347"/>
      <c r="HAW881" s="347"/>
      <c r="HAX881" s="347"/>
      <c r="HAY881" s="347"/>
      <c r="HAZ881" s="347"/>
      <c r="HBA881" s="347"/>
      <c r="HBB881" s="347"/>
      <c r="HBC881" s="347"/>
      <c r="HBD881" s="347"/>
      <c r="HBE881" s="347"/>
      <c r="HBF881" s="347"/>
      <c r="HBG881" s="347"/>
      <c r="HBH881" s="347"/>
      <c r="HBI881" s="347"/>
      <c r="HBJ881" s="347"/>
      <c r="HBK881" s="347"/>
      <c r="HBL881" s="347"/>
      <c r="HBM881" s="347"/>
      <c r="HBN881" s="347"/>
      <c r="HBO881" s="347"/>
      <c r="HBP881" s="347"/>
      <c r="HBQ881" s="347"/>
      <c r="HBR881" s="347"/>
      <c r="HBS881" s="347"/>
      <c r="HBT881" s="347"/>
      <c r="HBU881" s="347"/>
      <c r="HBV881" s="347"/>
      <c r="HBW881" s="347"/>
      <c r="HBX881" s="347"/>
      <c r="HBY881" s="347"/>
      <c r="HBZ881" s="347"/>
      <c r="HCA881" s="347"/>
      <c r="HCB881" s="347"/>
      <c r="HCC881" s="347"/>
      <c r="HCD881" s="347"/>
      <c r="HCE881" s="347"/>
      <c r="HCF881" s="347"/>
      <c r="HCG881" s="347"/>
      <c r="HCH881" s="347"/>
      <c r="HCI881" s="347"/>
      <c r="HCJ881" s="347"/>
      <c r="HCK881" s="347"/>
      <c r="HCL881" s="347"/>
      <c r="HCM881" s="347"/>
      <c r="HCN881" s="347"/>
      <c r="HCO881" s="347"/>
      <c r="HCP881" s="347"/>
      <c r="HCQ881" s="347"/>
      <c r="HCR881" s="347"/>
      <c r="HCS881" s="347"/>
      <c r="HCT881" s="347"/>
      <c r="HCU881" s="347"/>
      <c r="HCV881" s="347"/>
      <c r="HCW881" s="347"/>
      <c r="HCX881" s="347"/>
      <c r="HCY881" s="347"/>
      <c r="HCZ881" s="347"/>
      <c r="HDA881" s="347"/>
      <c r="HDB881" s="347"/>
      <c r="HDC881" s="347"/>
      <c r="HDD881" s="347"/>
      <c r="HDE881" s="347"/>
      <c r="HDF881" s="347"/>
      <c r="HDG881" s="347"/>
      <c r="HDH881" s="347"/>
      <c r="HDI881" s="347"/>
      <c r="HDJ881" s="347"/>
      <c r="HDK881" s="347"/>
      <c r="HDL881" s="347"/>
      <c r="HDM881" s="347"/>
      <c r="HDN881" s="347"/>
      <c r="HDO881" s="347"/>
      <c r="HDP881" s="347"/>
      <c r="HDQ881" s="347"/>
      <c r="HDR881" s="347"/>
      <c r="HDS881" s="347"/>
      <c r="HDT881" s="347"/>
      <c r="HDU881" s="347"/>
      <c r="HDV881" s="347"/>
      <c r="HDW881" s="347"/>
      <c r="HDX881" s="347"/>
      <c r="HDY881" s="347"/>
      <c r="HDZ881" s="347"/>
      <c r="HEA881" s="347"/>
      <c r="HEB881" s="347"/>
      <c r="HEC881" s="347"/>
      <c r="HED881" s="347"/>
      <c r="HEE881" s="347"/>
      <c r="HEF881" s="347"/>
      <c r="HEG881" s="347"/>
      <c r="HEH881" s="347"/>
      <c r="HEI881" s="347"/>
      <c r="HEJ881" s="347"/>
      <c r="HEK881" s="347"/>
      <c r="HEL881" s="347"/>
      <c r="HEM881" s="347"/>
      <c r="HEN881" s="347"/>
      <c r="HEO881" s="347"/>
      <c r="HEP881" s="347"/>
      <c r="HEQ881" s="347"/>
      <c r="HER881" s="347"/>
      <c r="HES881" s="347"/>
      <c r="HET881" s="347"/>
      <c r="HEU881" s="347"/>
      <c r="HEV881" s="347"/>
      <c r="HEW881" s="347"/>
      <c r="HEX881" s="347"/>
      <c r="HEY881" s="347"/>
      <c r="HEZ881" s="347"/>
      <c r="HFA881" s="347"/>
      <c r="HFB881" s="347"/>
      <c r="HFC881" s="347"/>
      <c r="HFD881" s="347"/>
      <c r="HFE881" s="347"/>
      <c r="HFF881" s="347"/>
      <c r="HFG881" s="347"/>
      <c r="HFH881" s="347"/>
      <c r="HFI881" s="347"/>
      <c r="HFJ881" s="347"/>
      <c r="HFK881" s="347"/>
      <c r="HFL881" s="347"/>
      <c r="HFM881" s="347"/>
      <c r="HFN881" s="347"/>
      <c r="HFO881" s="347"/>
      <c r="HFP881" s="347"/>
      <c r="HFQ881" s="347"/>
      <c r="HFR881" s="347"/>
      <c r="HFS881" s="347"/>
      <c r="HFT881" s="347"/>
      <c r="HFU881" s="347"/>
      <c r="HFV881" s="347"/>
      <c r="HFW881" s="347"/>
      <c r="HFX881" s="347"/>
      <c r="HFY881" s="347"/>
      <c r="HFZ881" s="347"/>
      <c r="HGA881" s="347"/>
      <c r="HGB881" s="347"/>
      <c r="HGC881" s="347"/>
      <c r="HGD881" s="347"/>
      <c r="HGE881" s="347"/>
      <c r="HGF881" s="347"/>
      <c r="HGG881" s="347"/>
      <c r="HGH881" s="347"/>
      <c r="HGI881" s="347"/>
      <c r="HGJ881" s="347"/>
      <c r="HGK881" s="347"/>
      <c r="HGL881" s="347"/>
      <c r="HGM881" s="347"/>
      <c r="HGN881" s="347"/>
      <c r="HGO881" s="347"/>
      <c r="HGP881" s="347"/>
      <c r="HGQ881" s="347"/>
      <c r="HGR881" s="347"/>
      <c r="HGS881" s="347"/>
      <c r="HGT881" s="347"/>
      <c r="HGU881" s="347"/>
      <c r="HGV881" s="347"/>
      <c r="HGW881" s="347"/>
      <c r="HGX881" s="347"/>
      <c r="HGY881" s="347"/>
      <c r="HGZ881" s="347"/>
      <c r="HHA881" s="347"/>
      <c r="HHB881" s="347"/>
      <c r="HHC881" s="347"/>
      <c r="HHD881" s="347"/>
      <c r="HHE881" s="347"/>
      <c r="HHF881" s="347"/>
      <c r="HHG881" s="347"/>
      <c r="HHH881" s="347"/>
      <c r="HHI881" s="347"/>
      <c r="HHJ881" s="347"/>
      <c r="HHK881" s="347"/>
      <c r="HHL881" s="347"/>
      <c r="HHM881" s="347"/>
      <c r="HHN881" s="347"/>
      <c r="HHO881" s="347"/>
      <c r="HHP881" s="347"/>
      <c r="HHQ881" s="347"/>
      <c r="HHR881" s="347"/>
      <c r="HHS881" s="347"/>
      <c r="HHT881" s="347"/>
      <c r="HHU881" s="347"/>
      <c r="HHV881" s="347"/>
      <c r="HHW881" s="347"/>
      <c r="HHX881" s="347"/>
      <c r="HHY881" s="347"/>
      <c r="HHZ881" s="347"/>
      <c r="HIA881" s="347"/>
      <c r="HIB881" s="347"/>
      <c r="HIC881" s="347"/>
      <c r="HID881" s="347"/>
      <c r="HIE881" s="347"/>
      <c r="HIF881" s="347"/>
      <c r="HIG881" s="347"/>
      <c r="HIH881" s="347"/>
      <c r="HII881" s="347"/>
      <c r="HIJ881" s="347"/>
      <c r="HIK881" s="347"/>
      <c r="HIL881" s="347"/>
      <c r="HIM881" s="347"/>
      <c r="HIN881" s="347"/>
      <c r="HIO881" s="347"/>
      <c r="HIP881" s="347"/>
      <c r="HIQ881" s="347"/>
      <c r="HIR881" s="347"/>
      <c r="HIS881" s="347"/>
      <c r="HIT881" s="347"/>
      <c r="HIU881" s="347"/>
      <c r="HIV881" s="347"/>
      <c r="HIW881" s="347"/>
      <c r="HIX881" s="347"/>
      <c r="HIY881" s="347"/>
      <c r="HIZ881" s="347"/>
      <c r="HJA881" s="347"/>
      <c r="HJB881" s="347"/>
      <c r="HJC881" s="347"/>
      <c r="HJD881" s="347"/>
      <c r="HJE881" s="347"/>
      <c r="HJF881" s="347"/>
      <c r="HJG881" s="347"/>
      <c r="HJH881" s="347"/>
      <c r="HJI881" s="347"/>
      <c r="HJJ881" s="347"/>
      <c r="HJK881" s="347"/>
      <c r="HJL881" s="347"/>
      <c r="HJM881" s="347"/>
      <c r="HJN881" s="347"/>
      <c r="HJO881" s="347"/>
      <c r="HJP881" s="347"/>
      <c r="HJQ881" s="347"/>
      <c r="HJR881" s="347"/>
      <c r="HJS881" s="347"/>
      <c r="HJT881" s="347"/>
      <c r="HJU881" s="347"/>
      <c r="HJV881" s="347"/>
      <c r="HJW881" s="347"/>
      <c r="HJX881" s="347"/>
      <c r="HJY881" s="347"/>
      <c r="HJZ881" s="347"/>
      <c r="HKA881" s="347"/>
      <c r="HKB881" s="347"/>
      <c r="HKC881" s="347"/>
      <c r="HKD881" s="347"/>
      <c r="HKE881" s="347"/>
      <c r="HKF881" s="347"/>
      <c r="HKG881" s="347"/>
      <c r="HKH881" s="347"/>
      <c r="HKI881" s="347"/>
      <c r="HKJ881" s="347"/>
      <c r="HKK881" s="347"/>
      <c r="HKL881" s="347"/>
      <c r="HKM881" s="347"/>
      <c r="HKN881" s="347"/>
      <c r="HKO881" s="347"/>
      <c r="HKP881" s="347"/>
      <c r="HKQ881" s="347"/>
      <c r="HKR881" s="347"/>
      <c r="HKS881" s="347"/>
      <c r="HKT881" s="347"/>
      <c r="HKU881" s="347"/>
      <c r="HKV881" s="347"/>
      <c r="HKW881" s="347"/>
      <c r="HKX881" s="347"/>
      <c r="HKY881" s="347"/>
      <c r="HKZ881" s="347"/>
      <c r="HLA881" s="347"/>
      <c r="HLB881" s="347"/>
      <c r="HLC881" s="347"/>
      <c r="HLD881" s="347"/>
      <c r="HLE881" s="347"/>
      <c r="HLF881" s="347"/>
      <c r="HLG881" s="347"/>
      <c r="HLH881" s="347"/>
      <c r="HLI881" s="347"/>
      <c r="HLJ881" s="347"/>
      <c r="HLK881" s="347"/>
      <c r="HLL881" s="347"/>
      <c r="HLM881" s="347"/>
      <c r="HLN881" s="347"/>
      <c r="HLO881" s="347"/>
      <c r="HLP881" s="347"/>
      <c r="HLQ881" s="347"/>
      <c r="HLR881" s="347"/>
      <c r="HLS881" s="347"/>
      <c r="HLT881" s="347"/>
      <c r="HLU881" s="347"/>
      <c r="HLV881" s="347"/>
      <c r="HLW881" s="347"/>
      <c r="HLX881" s="347"/>
      <c r="HLY881" s="347"/>
      <c r="HLZ881" s="347"/>
      <c r="HMA881" s="347"/>
      <c r="HMB881" s="347"/>
      <c r="HMC881" s="347"/>
      <c r="HMD881" s="347"/>
      <c r="HME881" s="347"/>
      <c r="HMF881" s="347"/>
      <c r="HMG881" s="347"/>
      <c r="HMH881" s="347"/>
      <c r="HMI881" s="347"/>
      <c r="HMJ881" s="347"/>
      <c r="HMK881" s="347"/>
      <c r="HML881" s="347"/>
      <c r="HMM881" s="347"/>
      <c r="HMN881" s="347"/>
      <c r="HMO881" s="347"/>
      <c r="HMP881" s="347"/>
      <c r="HMQ881" s="347"/>
      <c r="HMR881" s="347"/>
      <c r="HMS881" s="347"/>
      <c r="HMT881" s="347"/>
      <c r="HMU881" s="347"/>
      <c r="HMV881" s="347"/>
      <c r="HMW881" s="347"/>
      <c r="HMX881" s="347"/>
      <c r="HMY881" s="347"/>
      <c r="HMZ881" s="347"/>
      <c r="HNA881" s="347"/>
      <c r="HNB881" s="347"/>
      <c r="HNC881" s="347"/>
      <c r="HND881" s="347"/>
      <c r="HNE881" s="347"/>
      <c r="HNF881" s="347"/>
      <c r="HNG881" s="347"/>
      <c r="HNH881" s="347"/>
      <c r="HNI881" s="347"/>
      <c r="HNJ881" s="347"/>
      <c r="HNK881" s="347"/>
      <c r="HNL881" s="347"/>
      <c r="HNM881" s="347"/>
      <c r="HNN881" s="347"/>
      <c r="HNO881" s="347"/>
      <c r="HNP881" s="347"/>
      <c r="HNQ881" s="347"/>
      <c r="HNR881" s="347"/>
      <c r="HNS881" s="347"/>
      <c r="HNT881" s="347"/>
      <c r="HNU881" s="347"/>
      <c r="HNV881" s="347"/>
      <c r="HNW881" s="347"/>
      <c r="HNX881" s="347"/>
      <c r="HNY881" s="347"/>
      <c r="HNZ881" s="347"/>
      <c r="HOA881" s="347"/>
      <c r="HOB881" s="347"/>
      <c r="HOC881" s="347"/>
      <c r="HOD881" s="347"/>
      <c r="HOE881" s="347"/>
      <c r="HOF881" s="347"/>
      <c r="HOG881" s="347"/>
      <c r="HOH881" s="347"/>
      <c r="HOI881" s="347"/>
      <c r="HOJ881" s="347"/>
      <c r="HOK881" s="347"/>
      <c r="HOL881" s="347"/>
      <c r="HOM881" s="347"/>
      <c r="HON881" s="347"/>
      <c r="HOO881" s="347"/>
      <c r="HOP881" s="347"/>
      <c r="HOQ881" s="347"/>
      <c r="HOR881" s="347"/>
      <c r="HOS881" s="347"/>
      <c r="HOT881" s="347"/>
      <c r="HOU881" s="347"/>
      <c r="HOV881" s="347"/>
      <c r="HOW881" s="347"/>
      <c r="HOX881" s="347"/>
      <c r="HOY881" s="347"/>
      <c r="HOZ881" s="347"/>
      <c r="HPA881" s="347"/>
      <c r="HPB881" s="347"/>
      <c r="HPC881" s="347"/>
      <c r="HPD881" s="347"/>
      <c r="HPE881" s="347"/>
      <c r="HPF881" s="347"/>
      <c r="HPG881" s="347"/>
      <c r="HPH881" s="347"/>
      <c r="HPI881" s="347"/>
      <c r="HPJ881" s="347"/>
      <c r="HPK881" s="347"/>
      <c r="HPL881" s="347"/>
      <c r="HPM881" s="347"/>
      <c r="HPN881" s="347"/>
      <c r="HPO881" s="347"/>
      <c r="HPP881" s="347"/>
      <c r="HPQ881" s="347"/>
      <c r="HPR881" s="347"/>
      <c r="HPS881" s="347"/>
      <c r="HPT881" s="347"/>
      <c r="HPU881" s="347"/>
      <c r="HPV881" s="347"/>
      <c r="HPW881" s="347"/>
      <c r="HPX881" s="347"/>
      <c r="HPY881" s="347"/>
      <c r="HPZ881" s="347"/>
      <c r="HQA881" s="347"/>
      <c r="HQB881" s="347"/>
      <c r="HQC881" s="347"/>
      <c r="HQD881" s="347"/>
      <c r="HQE881" s="347"/>
      <c r="HQF881" s="347"/>
      <c r="HQG881" s="347"/>
      <c r="HQH881" s="347"/>
      <c r="HQI881" s="347"/>
      <c r="HQJ881" s="347"/>
      <c r="HQK881" s="347"/>
      <c r="HQL881" s="347"/>
      <c r="HQM881" s="347"/>
      <c r="HQN881" s="347"/>
      <c r="HQO881" s="347"/>
      <c r="HQP881" s="347"/>
      <c r="HQQ881" s="347"/>
      <c r="HQR881" s="347"/>
      <c r="HQS881" s="347"/>
      <c r="HQT881" s="347"/>
      <c r="HQU881" s="347"/>
      <c r="HQV881" s="347"/>
      <c r="HQW881" s="347"/>
      <c r="HQX881" s="347"/>
      <c r="HQY881" s="347"/>
      <c r="HQZ881" s="347"/>
      <c r="HRA881" s="347"/>
      <c r="HRB881" s="347"/>
      <c r="HRC881" s="347"/>
      <c r="HRD881" s="347"/>
      <c r="HRE881" s="347"/>
      <c r="HRF881" s="347"/>
      <c r="HRG881" s="347"/>
      <c r="HRH881" s="347"/>
      <c r="HRI881" s="347"/>
      <c r="HRJ881" s="347"/>
      <c r="HRK881" s="347"/>
      <c r="HRL881" s="347"/>
      <c r="HRM881" s="347"/>
      <c r="HRN881" s="347"/>
      <c r="HRO881" s="347"/>
      <c r="HRP881" s="347"/>
      <c r="HRQ881" s="347"/>
      <c r="HRR881" s="347"/>
      <c r="HRS881" s="347"/>
      <c r="HRT881" s="347"/>
      <c r="HRU881" s="347"/>
      <c r="HRV881" s="347"/>
      <c r="HRW881" s="347"/>
      <c r="HRX881" s="347"/>
      <c r="HRY881" s="347"/>
      <c r="HRZ881" s="347"/>
      <c r="HSA881" s="347"/>
      <c r="HSB881" s="347"/>
      <c r="HSC881" s="347"/>
      <c r="HSD881" s="347"/>
      <c r="HSE881" s="347"/>
      <c r="HSF881" s="347"/>
      <c r="HSG881" s="347"/>
      <c r="HSH881" s="347"/>
      <c r="HSI881" s="347"/>
      <c r="HSJ881" s="347"/>
      <c r="HSK881" s="347"/>
      <c r="HSL881" s="347"/>
      <c r="HSM881" s="347"/>
      <c r="HSN881" s="347"/>
      <c r="HSO881" s="347"/>
      <c r="HSP881" s="347"/>
      <c r="HSQ881" s="347"/>
      <c r="HSR881" s="347"/>
      <c r="HSS881" s="347"/>
      <c r="HST881" s="347"/>
      <c r="HSU881" s="347"/>
      <c r="HSV881" s="347"/>
      <c r="HSW881" s="347"/>
      <c r="HSX881" s="347"/>
      <c r="HSY881" s="347"/>
      <c r="HSZ881" s="347"/>
      <c r="HTA881" s="347"/>
      <c r="HTB881" s="347"/>
      <c r="HTC881" s="347"/>
      <c r="HTD881" s="347"/>
      <c r="HTE881" s="347"/>
      <c r="HTF881" s="347"/>
      <c r="HTG881" s="347"/>
      <c r="HTH881" s="347"/>
      <c r="HTI881" s="347"/>
      <c r="HTJ881" s="347"/>
      <c r="HTK881" s="347"/>
      <c r="HTL881" s="347"/>
      <c r="HTM881" s="347"/>
      <c r="HTN881" s="347"/>
      <c r="HTO881" s="347"/>
      <c r="HTP881" s="347"/>
      <c r="HTQ881" s="347"/>
      <c r="HTR881" s="347"/>
      <c r="HTS881" s="347"/>
      <c r="HTT881" s="347"/>
      <c r="HTU881" s="347"/>
      <c r="HTV881" s="347"/>
      <c r="HTW881" s="347"/>
      <c r="HTX881" s="347"/>
      <c r="HTY881" s="347"/>
      <c r="HTZ881" s="347"/>
      <c r="HUA881" s="347"/>
      <c r="HUB881" s="347"/>
      <c r="HUC881" s="347"/>
      <c r="HUD881" s="347"/>
      <c r="HUE881" s="347"/>
      <c r="HUF881" s="347"/>
      <c r="HUG881" s="347"/>
      <c r="HUH881" s="347"/>
      <c r="HUI881" s="347"/>
      <c r="HUJ881" s="347"/>
      <c r="HUK881" s="347"/>
      <c r="HUL881" s="347"/>
      <c r="HUM881" s="347"/>
      <c r="HUN881" s="347"/>
      <c r="HUO881" s="347"/>
      <c r="HUP881" s="347"/>
      <c r="HUQ881" s="347"/>
      <c r="HUR881" s="347"/>
      <c r="HUS881" s="347"/>
      <c r="HUT881" s="347"/>
      <c r="HUU881" s="347"/>
      <c r="HUV881" s="347"/>
      <c r="HUW881" s="347"/>
      <c r="HUX881" s="347"/>
      <c r="HUY881" s="347"/>
      <c r="HUZ881" s="347"/>
      <c r="HVA881" s="347"/>
      <c r="HVB881" s="347"/>
      <c r="HVC881" s="347"/>
      <c r="HVD881" s="347"/>
      <c r="HVE881" s="347"/>
      <c r="HVF881" s="347"/>
      <c r="HVG881" s="347"/>
      <c r="HVH881" s="347"/>
      <c r="HVI881" s="347"/>
      <c r="HVJ881" s="347"/>
      <c r="HVK881" s="347"/>
      <c r="HVL881" s="347"/>
      <c r="HVM881" s="347"/>
      <c r="HVN881" s="347"/>
      <c r="HVO881" s="347"/>
      <c r="HVP881" s="347"/>
      <c r="HVQ881" s="347"/>
      <c r="HVR881" s="347"/>
      <c r="HVS881" s="347"/>
      <c r="HVT881" s="347"/>
      <c r="HVU881" s="347"/>
      <c r="HVV881" s="347"/>
      <c r="HVW881" s="347"/>
      <c r="HVX881" s="347"/>
      <c r="HVY881" s="347"/>
      <c r="HVZ881" s="347"/>
      <c r="HWA881" s="347"/>
      <c r="HWB881" s="347"/>
      <c r="HWC881" s="347"/>
      <c r="HWD881" s="347"/>
      <c r="HWE881" s="347"/>
      <c r="HWF881" s="347"/>
      <c r="HWG881" s="347"/>
      <c r="HWH881" s="347"/>
      <c r="HWI881" s="347"/>
      <c r="HWJ881" s="347"/>
      <c r="HWK881" s="347"/>
      <c r="HWL881" s="347"/>
      <c r="HWM881" s="347"/>
      <c r="HWN881" s="347"/>
      <c r="HWO881" s="347"/>
      <c r="HWP881" s="347"/>
      <c r="HWQ881" s="347"/>
      <c r="HWR881" s="347"/>
      <c r="HWS881" s="347"/>
      <c r="HWT881" s="347"/>
      <c r="HWU881" s="347"/>
      <c r="HWV881" s="347"/>
      <c r="HWW881" s="347"/>
      <c r="HWX881" s="347"/>
      <c r="HWY881" s="347"/>
      <c r="HWZ881" s="347"/>
      <c r="HXA881" s="347"/>
      <c r="HXB881" s="347"/>
      <c r="HXC881" s="347"/>
      <c r="HXD881" s="347"/>
      <c r="HXE881" s="347"/>
      <c r="HXF881" s="347"/>
      <c r="HXG881" s="347"/>
      <c r="HXH881" s="347"/>
      <c r="HXI881" s="347"/>
      <c r="HXJ881" s="347"/>
      <c r="HXK881" s="347"/>
      <c r="HXL881" s="347"/>
      <c r="HXM881" s="347"/>
      <c r="HXN881" s="347"/>
      <c r="HXO881" s="347"/>
      <c r="HXP881" s="347"/>
      <c r="HXQ881" s="347"/>
      <c r="HXR881" s="347"/>
      <c r="HXS881" s="347"/>
      <c r="HXT881" s="347"/>
      <c r="HXU881" s="347"/>
      <c r="HXV881" s="347"/>
      <c r="HXW881" s="347"/>
      <c r="HXX881" s="347"/>
      <c r="HXY881" s="347"/>
      <c r="HXZ881" s="347"/>
      <c r="HYA881" s="347"/>
      <c r="HYB881" s="347"/>
      <c r="HYC881" s="347"/>
      <c r="HYD881" s="347"/>
      <c r="HYE881" s="347"/>
      <c r="HYF881" s="347"/>
      <c r="HYG881" s="347"/>
      <c r="HYH881" s="347"/>
      <c r="HYI881" s="347"/>
      <c r="HYJ881" s="347"/>
      <c r="HYK881" s="347"/>
      <c r="HYL881" s="347"/>
      <c r="HYM881" s="347"/>
      <c r="HYN881" s="347"/>
      <c r="HYO881" s="347"/>
      <c r="HYP881" s="347"/>
      <c r="HYQ881" s="347"/>
      <c r="HYR881" s="347"/>
      <c r="HYS881" s="347"/>
      <c r="HYT881" s="347"/>
      <c r="HYU881" s="347"/>
      <c r="HYV881" s="347"/>
      <c r="HYW881" s="347"/>
      <c r="HYX881" s="347"/>
      <c r="HYY881" s="347"/>
      <c r="HYZ881" s="347"/>
      <c r="HZA881" s="347"/>
      <c r="HZB881" s="347"/>
      <c r="HZC881" s="347"/>
      <c r="HZD881" s="347"/>
      <c r="HZE881" s="347"/>
      <c r="HZF881" s="347"/>
      <c r="HZG881" s="347"/>
      <c r="HZH881" s="347"/>
      <c r="HZI881" s="347"/>
      <c r="HZJ881" s="347"/>
      <c r="HZK881" s="347"/>
      <c r="HZL881" s="347"/>
      <c r="HZM881" s="347"/>
      <c r="HZN881" s="347"/>
      <c r="HZO881" s="347"/>
      <c r="HZP881" s="347"/>
      <c r="HZQ881" s="347"/>
      <c r="HZR881" s="347"/>
      <c r="HZS881" s="347"/>
      <c r="HZT881" s="347"/>
      <c r="HZU881" s="347"/>
      <c r="HZV881" s="347"/>
      <c r="HZW881" s="347"/>
      <c r="HZX881" s="347"/>
      <c r="HZY881" s="347"/>
      <c r="HZZ881" s="347"/>
      <c r="IAA881" s="347"/>
      <c r="IAB881" s="347"/>
      <c r="IAC881" s="347"/>
      <c r="IAD881" s="347"/>
      <c r="IAE881" s="347"/>
      <c r="IAF881" s="347"/>
      <c r="IAG881" s="347"/>
      <c r="IAH881" s="347"/>
      <c r="IAI881" s="347"/>
      <c r="IAJ881" s="347"/>
      <c r="IAK881" s="347"/>
      <c r="IAL881" s="347"/>
      <c r="IAM881" s="347"/>
      <c r="IAN881" s="347"/>
      <c r="IAO881" s="347"/>
      <c r="IAP881" s="347"/>
      <c r="IAQ881" s="347"/>
      <c r="IAR881" s="347"/>
      <c r="IAS881" s="347"/>
      <c r="IAT881" s="347"/>
      <c r="IAU881" s="347"/>
      <c r="IAV881" s="347"/>
      <c r="IAW881" s="347"/>
      <c r="IAX881" s="347"/>
      <c r="IAY881" s="347"/>
      <c r="IAZ881" s="347"/>
      <c r="IBA881" s="347"/>
      <c r="IBB881" s="347"/>
      <c r="IBC881" s="347"/>
      <c r="IBD881" s="347"/>
      <c r="IBE881" s="347"/>
      <c r="IBF881" s="347"/>
      <c r="IBG881" s="347"/>
      <c r="IBH881" s="347"/>
      <c r="IBI881" s="347"/>
      <c r="IBJ881" s="347"/>
      <c r="IBK881" s="347"/>
      <c r="IBL881" s="347"/>
      <c r="IBM881" s="347"/>
      <c r="IBN881" s="347"/>
      <c r="IBO881" s="347"/>
      <c r="IBP881" s="347"/>
      <c r="IBQ881" s="347"/>
      <c r="IBR881" s="347"/>
      <c r="IBS881" s="347"/>
      <c r="IBT881" s="347"/>
      <c r="IBU881" s="347"/>
      <c r="IBV881" s="347"/>
      <c r="IBW881" s="347"/>
      <c r="IBX881" s="347"/>
      <c r="IBY881" s="347"/>
      <c r="IBZ881" s="347"/>
      <c r="ICA881" s="347"/>
      <c r="ICB881" s="347"/>
      <c r="ICC881" s="347"/>
      <c r="ICD881" s="347"/>
      <c r="ICE881" s="347"/>
      <c r="ICF881" s="347"/>
      <c r="ICG881" s="347"/>
      <c r="ICH881" s="347"/>
      <c r="ICI881" s="347"/>
      <c r="ICJ881" s="347"/>
      <c r="ICK881" s="347"/>
      <c r="ICL881" s="347"/>
      <c r="ICM881" s="347"/>
      <c r="ICN881" s="347"/>
      <c r="ICO881" s="347"/>
      <c r="ICP881" s="347"/>
      <c r="ICQ881" s="347"/>
      <c r="ICR881" s="347"/>
      <c r="ICS881" s="347"/>
      <c r="ICT881" s="347"/>
      <c r="ICU881" s="347"/>
      <c r="ICV881" s="347"/>
      <c r="ICW881" s="347"/>
      <c r="ICX881" s="347"/>
      <c r="ICY881" s="347"/>
      <c r="ICZ881" s="347"/>
      <c r="IDA881" s="347"/>
      <c r="IDB881" s="347"/>
      <c r="IDC881" s="347"/>
      <c r="IDD881" s="347"/>
      <c r="IDE881" s="347"/>
      <c r="IDF881" s="347"/>
      <c r="IDG881" s="347"/>
      <c r="IDH881" s="347"/>
      <c r="IDI881" s="347"/>
      <c r="IDJ881" s="347"/>
      <c r="IDK881" s="347"/>
      <c r="IDL881" s="347"/>
      <c r="IDM881" s="347"/>
      <c r="IDN881" s="347"/>
      <c r="IDO881" s="347"/>
      <c r="IDP881" s="347"/>
      <c r="IDQ881" s="347"/>
      <c r="IDR881" s="347"/>
      <c r="IDS881" s="347"/>
      <c r="IDT881" s="347"/>
      <c r="IDU881" s="347"/>
      <c r="IDV881" s="347"/>
      <c r="IDW881" s="347"/>
      <c r="IDX881" s="347"/>
      <c r="IDY881" s="347"/>
      <c r="IDZ881" s="347"/>
      <c r="IEA881" s="347"/>
      <c r="IEB881" s="347"/>
      <c r="IEC881" s="347"/>
      <c r="IED881" s="347"/>
      <c r="IEE881" s="347"/>
      <c r="IEF881" s="347"/>
      <c r="IEG881" s="347"/>
      <c r="IEH881" s="347"/>
      <c r="IEI881" s="347"/>
      <c r="IEJ881" s="347"/>
      <c r="IEK881" s="347"/>
      <c r="IEL881" s="347"/>
      <c r="IEM881" s="347"/>
      <c r="IEN881" s="347"/>
      <c r="IEO881" s="347"/>
      <c r="IEP881" s="347"/>
      <c r="IEQ881" s="347"/>
      <c r="IER881" s="347"/>
      <c r="IES881" s="347"/>
      <c r="IET881" s="347"/>
      <c r="IEU881" s="347"/>
      <c r="IEV881" s="347"/>
      <c r="IEW881" s="347"/>
      <c r="IEX881" s="347"/>
      <c r="IEY881" s="347"/>
      <c r="IEZ881" s="347"/>
      <c r="IFA881" s="347"/>
      <c r="IFB881" s="347"/>
      <c r="IFC881" s="347"/>
      <c r="IFD881" s="347"/>
      <c r="IFE881" s="347"/>
      <c r="IFF881" s="347"/>
      <c r="IFG881" s="347"/>
      <c r="IFH881" s="347"/>
      <c r="IFI881" s="347"/>
      <c r="IFJ881" s="347"/>
      <c r="IFK881" s="347"/>
      <c r="IFL881" s="347"/>
      <c r="IFM881" s="347"/>
      <c r="IFN881" s="347"/>
      <c r="IFO881" s="347"/>
      <c r="IFP881" s="347"/>
      <c r="IFQ881" s="347"/>
      <c r="IFR881" s="347"/>
      <c r="IFS881" s="347"/>
      <c r="IFT881" s="347"/>
      <c r="IFU881" s="347"/>
      <c r="IFV881" s="347"/>
      <c r="IFW881" s="347"/>
      <c r="IFX881" s="347"/>
      <c r="IFY881" s="347"/>
      <c r="IFZ881" s="347"/>
      <c r="IGA881" s="347"/>
      <c r="IGB881" s="347"/>
      <c r="IGC881" s="347"/>
      <c r="IGD881" s="347"/>
      <c r="IGE881" s="347"/>
      <c r="IGF881" s="347"/>
      <c r="IGG881" s="347"/>
      <c r="IGH881" s="347"/>
      <c r="IGI881" s="347"/>
      <c r="IGJ881" s="347"/>
      <c r="IGK881" s="347"/>
      <c r="IGL881" s="347"/>
      <c r="IGM881" s="347"/>
      <c r="IGN881" s="347"/>
      <c r="IGO881" s="347"/>
      <c r="IGP881" s="347"/>
      <c r="IGQ881" s="347"/>
      <c r="IGR881" s="347"/>
      <c r="IGS881" s="347"/>
      <c r="IGT881" s="347"/>
      <c r="IGU881" s="347"/>
      <c r="IGV881" s="347"/>
      <c r="IGW881" s="347"/>
      <c r="IGX881" s="347"/>
      <c r="IGY881" s="347"/>
      <c r="IGZ881" s="347"/>
      <c r="IHA881" s="347"/>
      <c r="IHB881" s="347"/>
      <c r="IHC881" s="347"/>
      <c r="IHD881" s="347"/>
      <c r="IHE881" s="347"/>
      <c r="IHF881" s="347"/>
      <c r="IHG881" s="347"/>
      <c r="IHH881" s="347"/>
      <c r="IHI881" s="347"/>
      <c r="IHJ881" s="347"/>
      <c r="IHK881" s="347"/>
      <c r="IHL881" s="347"/>
      <c r="IHM881" s="347"/>
      <c r="IHN881" s="347"/>
      <c r="IHO881" s="347"/>
      <c r="IHP881" s="347"/>
      <c r="IHQ881" s="347"/>
      <c r="IHR881" s="347"/>
      <c r="IHS881" s="347"/>
      <c r="IHT881" s="347"/>
      <c r="IHU881" s="347"/>
      <c r="IHV881" s="347"/>
      <c r="IHW881" s="347"/>
      <c r="IHX881" s="347"/>
      <c r="IHY881" s="347"/>
      <c r="IHZ881" s="347"/>
      <c r="IIA881" s="347"/>
      <c r="IIB881" s="347"/>
      <c r="IIC881" s="347"/>
      <c r="IID881" s="347"/>
      <c r="IIE881" s="347"/>
      <c r="IIF881" s="347"/>
      <c r="IIG881" s="347"/>
      <c r="IIH881" s="347"/>
      <c r="III881" s="347"/>
      <c r="IIJ881" s="347"/>
      <c r="IIK881" s="347"/>
      <c r="IIL881" s="347"/>
      <c r="IIM881" s="347"/>
      <c r="IIN881" s="347"/>
      <c r="IIO881" s="347"/>
      <c r="IIP881" s="347"/>
      <c r="IIQ881" s="347"/>
      <c r="IIR881" s="347"/>
      <c r="IIS881" s="347"/>
      <c r="IIT881" s="347"/>
      <c r="IIU881" s="347"/>
      <c r="IIV881" s="347"/>
      <c r="IIW881" s="347"/>
      <c r="IIX881" s="347"/>
      <c r="IIY881" s="347"/>
      <c r="IIZ881" s="347"/>
      <c r="IJA881" s="347"/>
      <c r="IJB881" s="347"/>
      <c r="IJC881" s="347"/>
      <c r="IJD881" s="347"/>
      <c r="IJE881" s="347"/>
      <c r="IJF881" s="347"/>
      <c r="IJG881" s="347"/>
      <c r="IJH881" s="347"/>
      <c r="IJI881" s="347"/>
      <c r="IJJ881" s="347"/>
      <c r="IJK881" s="347"/>
      <c r="IJL881" s="347"/>
      <c r="IJM881" s="347"/>
      <c r="IJN881" s="347"/>
      <c r="IJO881" s="347"/>
      <c r="IJP881" s="347"/>
      <c r="IJQ881" s="347"/>
      <c r="IJR881" s="347"/>
      <c r="IJS881" s="347"/>
      <c r="IJT881" s="347"/>
      <c r="IJU881" s="347"/>
      <c r="IJV881" s="347"/>
      <c r="IJW881" s="347"/>
      <c r="IJX881" s="347"/>
      <c r="IJY881" s="347"/>
      <c r="IJZ881" s="347"/>
      <c r="IKA881" s="347"/>
      <c r="IKB881" s="347"/>
      <c r="IKC881" s="347"/>
      <c r="IKD881" s="347"/>
      <c r="IKE881" s="347"/>
      <c r="IKF881" s="347"/>
      <c r="IKG881" s="347"/>
      <c r="IKH881" s="347"/>
      <c r="IKI881" s="347"/>
      <c r="IKJ881" s="347"/>
      <c r="IKK881" s="347"/>
      <c r="IKL881" s="347"/>
      <c r="IKM881" s="347"/>
      <c r="IKN881" s="347"/>
      <c r="IKO881" s="347"/>
      <c r="IKP881" s="347"/>
      <c r="IKQ881" s="347"/>
      <c r="IKR881" s="347"/>
      <c r="IKS881" s="347"/>
      <c r="IKT881" s="347"/>
      <c r="IKU881" s="347"/>
      <c r="IKV881" s="347"/>
      <c r="IKW881" s="347"/>
      <c r="IKX881" s="347"/>
      <c r="IKY881" s="347"/>
      <c r="IKZ881" s="347"/>
      <c r="ILA881" s="347"/>
      <c r="ILB881" s="347"/>
      <c r="ILC881" s="347"/>
      <c r="ILD881" s="347"/>
      <c r="ILE881" s="347"/>
      <c r="ILF881" s="347"/>
      <c r="ILG881" s="347"/>
      <c r="ILH881" s="347"/>
      <c r="ILI881" s="347"/>
      <c r="ILJ881" s="347"/>
      <c r="ILK881" s="347"/>
      <c r="ILL881" s="347"/>
      <c r="ILM881" s="347"/>
      <c r="ILN881" s="347"/>
      <c r="ILO881" s="347"/>
      <c r="ILP881" s="347"/>
      <c r="ILQ881" s="347"/>
      <c r="ILR881" s="347"/>
      <c r="ILS881" s="347"/>
      <c r="ILT881" s="347"/>
      <c r="ILU881" s="347"/>
      <c r="ILV881" s="347"/>
      <c r="ILW881" s="347"/>
      <c r="ILX881" s="347"/>
      <c r="ILY881" s="347"/>
      <c r="ILZ881" s="347"/>
      <c r="IMA881" s="347"/>
      <c r="IMB881" s="347"/>
      <c r="IMC881" s="347"/>
      <c r="IMD881" s="347"/>
      <c r="IME881" s="347"/>
      <c r="IMF881" s="347"/>
      <c r="IMG881" s="347"/>
      <c r="IMH881" s="347"/>
      <c r="IMI881" s="347"/>
      <c r="IMJ881" s="347"/>
      <c r="IMK881" s="347"/>
      <c r="IML881" s="347"/>
      <c r="IMM881" s="347"/>
      <c r="IMN881" s="347"/>
      <c r="IMO881" s="347"/>
      <c r="IMP881" s="347"/>
      <c r="IMQ881" s="347"/>
      <c r="IMR881" s="347"/>
      <c r="IMS881" s="347"/>
      <c r="IMT881" s="347"/>
      <c r="IMU881" s="347"/>
      <c r="IMV881" s="347"/>
      <c r="IMW881" s="347"/>
      <c r="IMX881" s="347"/>
      <c r="IMY881" s="347"/>
      <c r="IMZ881" s="347"/>
      <c r="INA881" s="347"/>
      <c r="INB881" s="347"/>
      <c r="INC881" s="347"/>
      <c r="IND881" s="347"/>
      <c r="INE881" s="347"/>
      <c r="INF881" s="347"/>
      <c r="ING881" s="347"/>
      <c r="INH881" s="347"/>
      <c r="INI881" s="347"/>
      <c r="INJ881" s="347"/>
      <c r="INK881" s="347"/>
      <c r="INL881" s="347"/>
      <c r="INM881" s="347"/>
      <c r="INN881" s="347"/>
      <c r="INO881" s="347"/>
      <c r="INP881" s="347"/>
      <c r="INQ881" s="347"/>
      <c r="INR881" s="347"/>
      <c r="INS881" s="347"/>
      <c r="INT881" s="347"/>
      <c r="INU881" s="347"/>
      <c r="INV881" s="347"/>
      <c r="INW881" s="347"/>
      <c r="INX881" s="347"/>
      <c r="INY881" s="347"/>
      <c r="INZ881" s="347"/>
      <c r="IOA881" s="347"/>
      <c r="IOB881" s="347"/>
      <c r="IOC881" s="347"/>
      <c r="IOD881" s="347"/>
      <c r="IOE881" s="347"/>
      <c r="IOF881" s="347"/>
      <c r="IOG881" s="347"/>
      <c r="IOH881" s="347"/>
      <c r="IOI881" s="347"/>
      <c r="IOJ881" s="347"/>
      <c r="IOK881" s="347"/>
      <c r="IOL881" s="347"/>
      <c r="IOM881" s="347"/>
      <c r="ION881" s="347"/>
      <c r="IOO881" s="347"/>
      <c r="IOP881" s="347"/>
      <c r="IOQ881" s="347"/>
      <c r="IOR881" s="347"/>
      <c r="IOS881" s="347"/>
      <c r="IOT881" s="347"/>
      <c r="IOU881" s="347"/>
      <c r="IOV881" s="347"/>
      <c r="IOW881" s="347"/>
      <c r="IOX881" s="347"/>
      <c r="IOY881" s="347"/>
      <c r="IOZ881" s="347"/>
      <c r="IPA881" s="347"/>
      <c r="IPB881" s="347"/>
      <c r="IPC881" s="347"/>
      <c r="IPD881" s="347"/>
      <c r="IPE881" s="347"/>
      <c r="IPF881" s="347"/>
      <c r="IPG881" s="347"/>
      <c r="IPH881" s="347"/>
      <c r="IPI881" s="347"/>
      <c r="IPJ881" s="347"/>
      <c r="IPK881" s="347"/>
      <c r="IPL881" s="347"/>
      <c r="IPM881" s="347"/>
      <c r="IPN881" s="347"/>
      <c r="IPO881" s="347"/>
      <c r="IPP881" s="347"/>
      <c r="IPQ881" s="347"/>
      <c r="IPR881" s="347"/>
      <c r="IPS881" s="347"/>
      <c r="IPT881" s="347"/>
      <c r="IPU881" s="347"/>
      <c r="IPV881" s="347"/>
      <c r="IPW881" s="347"/>
      <c r="IPX881" s="347"/>
      <c r="IPY881" s="347"/>
      <c r="IPZ881" s="347"/>
      <c r="IQA881" s="347"/>
      <c r="IQB881" s="347"/>
      <c r="IQC881" s="347"/>
      <c r="IQD881" s="347"/>
      <c r="IQE881" s="347"/>
      <c r="IQF881" s="347"/>
      <c r="IQG881" s="347"/>
      <c r="IQH881" s="347"/>
      <c r="IQI881" s="347"/>
      <c r="IQJ881" s="347"/>
      <c r="IQK881" s="347"/>
      <c r="IQL881" s="347"/>
      <c r="IQM881" s="347"/>
      <c r="IQN881" s="347"/>
      <c r="IQO881" s="347"/>
      <c r="IQP881" s="347"/>
      <c r="IQQ881" s="347"/>
      <c r="IQR881" s="347"/>
      <c r="IQS881" s="347"/>
      <c r="IQT881" s="347"/>
      <c r="IQU881" s="347"/>
      <c r="IQV881" s="347"/>
      <c r="IQW881" s="347"/>
      <c r="IQX881" s="347"/>
      <c r="IQY881" s="347"/>
      <c r="IQZ881" s="347"/>
      <c r="IRA881" s="347"/>
      <c r="IRB881" s="347"/>
      <c r="IRC881" s="347"/>
      <c r="IRD881" s="347"/>
      <c r="IRE881" s="347"/>
      <c r="IRF881" s="347"/>
      <c r="IRG881" s="347"/>
      <c r="IRH881" s="347"/>
      <c r="IRI881" s="347"/>
      <c r="IRJ881" s="347"/>
      <c r="IRK881" s="347"/>
      <c r="IRL881" s="347"/>
      <c r="IRM881" s="347"/>
      <c r="IRN881" s="347"/>
      <c r="IRO881" s="347"/>
      <c r="IRP881" s="347"/>
      <c r="IRQ881" s="347"/>
      <c r="IRR881" s="347"/>
      <c r="IRS881" s="347"/>
      <c r="IRT881" s="347"/>
      <c r="IRU881" s="347"/>
      <c r="IRV881" s="347"/>
      <c r="IRW881" s="347"/>
      <c r="IRX881" s="347"/>
      <c r="IRY881" s="347"/>
      <c r="IRZ881" s="347"/>
      <c r="ISA881" s="347"/>
      <c r="ISB881" s="347"/>
      <c r="ISC881" s="347"/>
      <c r="ISD881" s="347"/>
      <c r="ISE881" s="347"/>
      <c r="ISF881" s="347"/>
      <c r="ISG881" s="347"/>
      <c r="ISH881" s="347"/>
      <c r="ISI881" s="347"/>
      <c r="ISJ881" s="347"/>
      <c r="ISK881" s="347"/>
      <c r="ISL881" s="347"/>
      <c r="ISM881" s="347"/>
      <c r="ISN881" s="347"/>
      <c r="ISO881" s="347"/>
      <c r="ISP881" s="347"/>
      <c r="ISQ881" s="347"/>
      <c r="ISR881" s="347"/>
      <c r="ISS881" s="347"/>
      <c r="IST881" s="347"/>
      <c r="ISU881" s="347"/>
      <c r="ISV881" s="347"/>
      <c r="ISW881" s="347"/>
      <c r="ISX881" s="347"/>
      <c r="ISY881" s="347"/>
      <c r="ISZ881" s="347"/>
      <c r="ITA881" s="347"/>
      <c r="ITB881" s="347"/>
      <c r="ITC881" s="347"/>
      <c r="ITD881" s="347"/>
      <c r="ITE881" s="347"/>
      <c r="ITF881" s="347"/>
      <c r="ITG881" s="347"/>
      <c r="ITH881" s="347"/>
      <c r="ITI881" s="347"/>
      <c r="ITJ881" s="347"/>
      <c r="ITK881" s="347"/>
      <c r="ITL881" s="347"/>
      <c r="ITM881" s="347"/>
      <c r="ITN881" s="347"/>
      <c r="ITO881" s="347"/>
      <c r="ITP881" s="347"/>
      <c r="ITQ881" s="347"/>
      <c r="ITR881" s="347"/>
      <c r="ITS881" s="347"/>
      <c r="ITT881" s="347"/>
      <c r="ITU881" s="347"/>
      <c r="ITV881" s="347"/>
      <c r="ITW881" s="347"/>
      <c r="ITX881" s="347"/>
      <c r="ITY881" s="347"/>
      <c r="ITZ881" s="347"/>
      <c r="IUA881" s="347"/>
      <c r="IUB881" s="347"/>
      <c r="IUC881" s="347"/>
      <c r="IUD881" s="347"/>
      <c r="IUE881" s="347"/>
      <c r="IUF881" s="347"/>
      <c r="IUG881" s="347"/>
      <c r="IUH881" s="347"/>
      <c r="IUI881" s="347"/>
      <c r="IUJ881" s="347"/>
      <c r="IUK881" s="347"/>
      <c r="IUL881" s="347"/>
      <c r="IUM881" s="347"/>
      <c r="IUN881" s="347"/>
      <c r="IUO881" s="347"/>
      <c r="IUP881" s="347"/>
      <c r="IUQ881" s="347"/>
      <c r="IUR881" s="347"/>
      <c r="IUS881" s="347"/>
      <c r="IUT881" s="347"/>
      <c r="IUU881" s="347"/>
      <c r="IUV881" s="347"/>
      <c r="IUW881" s="347"/>
      <c r="IUX881" s="347"/>
      <c r="IUY881" s="347"/>
      <c r="IUZ881" s="347"/>
      <c r="IVA881" s="347"/>
      <c r="IVB881" s="347"/>
      <c r="IVC881" s="347"/>
      <c r="IVD881" s="347"/>
      <c r="IVE881" s="347"/>
      <c r="IVF881" s="347"/>
      <c r="IVG881" s="347"/>
      <c r="IVH881" s="347"/>
      <c r="IVI881" s="347"/>
      <c r="IVJ881" s="347"/>
      <c r="IVK881" s="347"/>
      <c r="IVL881" s="347"/>
      <c r="IVM881" s="347"/>
      <c r="IVN881" s="347"/>
      <c r="IVO881" s="347"/>
      <c r="IVP881" s="347"/>
      <c r="IVQ881" s="347"/>
      <c r="IVR881" s="347"/>
      <c r="IVS881" s="347"/>
      <c r="IVT881" s="347"/>
      <c r="IVU881" s="347"/>
      <c r="IVV881" s="347"/>
      <c r="IVW881" s="347"/>
      <c r="IVX881" s="347"/>
      <c r="IVY881" s="347"/>
      <c r="IVZ881" s="347"/>
      <c r="IWA881" s="347"/>
      <c r="IWB881" s="347"/>
      <c r="IWC881" s="347"/>
      <c r="IWD881" s="347"/>
      <c r="IWE881" s="347"/>
      <c r="IWF881" s="347"/>
      <c r="IWG881" s="347"/>
      <c r="IWH881" s="347"/>
      <c r="IWI881" s="347"/>
      <c r="IWJ881" s="347"/>
      <c r="IWK881" s="347"/>
      <c r="IWL881" s="347"/>
      <c r="IWM881" s="347"/>
      <c r="IWN881" s="347"/>
      <c r="IWO881" s="347"/>
      <c r="IWP881" s="347"/>
      <c r="IWQ881" s="347"/>
      <c r="IWR881" s="347"/>
      <c r="IWS881" s="347"/>
      <c r="IWT881" s="347"/>
      <c r="IWU881" s="347"/>
      <c r="IWV881" s="347"/>
      <c r="IWW881" s="347"/>
      <c r="IWX881" s="347"/>
      <c r="IWY881" s="347"/>
      <c r="IWZ881" s="347"/>
      <c r="IXA881" s="347"/>
      <c r="IXB881" s="347"/>
      <c r="IXC881" s="347"/>
      <c r="IXD881" s="347"/>
      <c r="IXE881" s="347"/>
      <c r="IXF881" s="347"/>
      <c r="IXG881" s="347"/>
      <c r="IXH881" s="347"/>
      <c r="IXI881" s="347"/>
      <c r="IXJ881" s="347"/>
      <c r="IXK881" s="347"/>
      <c r="IXL881" s="347"/>
      <c r="IXM881" s="347"/>
      <c r="IXN881" s="347"/>
      <c r="IXO881" s="347"/>
      <c r="IXP881" s="347"/>
      <c r="IXQ881" s="347"/>
      <c r="IXR881" s="347"/>
      <c r="IXS881" s="347"/>
      <c r="IXT881" s="347"/>
      <c r="IXU881" s="347"/>
      <c r="IXV881" s="347"/>
      <c r="IXW881" s="347"/>
      <c r="IXX881" s="347"/>
      <c r="IXY881" s="347"/>
      <c r="IXZ881" s="347"/>
      <c r="IYA881" s="347"/>
      <c r="IYB881" s="347"/>
      <c r="IYC881" s="347"/>
      <c r="IYD881" s="347"/>
      <c r="IYE881" s="347"/>
      <c r="IYF881" s="347"/>
      <c r="IYG881" s="347"/>
      <c r="IYH881" s="347"/>
      <c r="IYI881" s="347"/>
      <c r="IYJ881" s="347"/>
      <c r="IYK881" s="347"/>
      <c r="IYL881" s="347"/>
      <c r="IYM881" s="347"/>
      <c r="IYN881" s="347"/>
      <c r="IYO881" s="347"/>
      <c r="IYP881" s="347"/>
      <c r="IYQ881" s="347"/>
      <c r="IYR881" s="347"/>
      <c r="IYS881" s="347"/>
      <c r="IYT881" s="347"/>
      <c r="IYU881" s="347"/>
      <c r="IYV881" s="347"/>
      <c r="IYW881" s="347"/>
      <c r="IYX881" s="347"/>
      <c r="IYY881" s="347"/>
      <c r="IYZ881" s="347"/>
      <c r="IZA881" s="347"/>
      <c r="IZB881" s="347"/>
      <c r="IZC881" s="347"/>
      <c r="IZD881" s="347"/>
      <c r="IZE881" s="347"/>
      <c r="IZF881" s="347"/>
      <c r="IZG881" s="347"/>
      <c r="IZH881" s="347"/>
      <c r="IZI881" s="347"/>
      <c r="IZJ881" s="347"/>
      <c r="IZK881" s="347"/>
      <c r="IZL881" s="347"/>
      <c r="IZM881" s="347"/>
      <c r="IZN881" s="347"/>
      <c r="IZO881" s="347"/>
      <c r="IZP881" s="347"/>
      <c r="IZQ881" s="347"/>
      <c r="IZR881" s="347"/>
      <c r="IZS881" s="347"/>
      <c r="IZT881" s="347"/>
      <c r="IZU881" s="347"/>
      <c r="IZV881" s="347"/>
      <c r="IZW881" s="347"/>
      <c r="IZX881" s="347"/>
      <c r="IZY881" s="347"/>
      <c r="IZZ881" s="347"/>
      <c r="JAA881" s="347"/>
      <c r="JAB881" s="347"/>
      <c r="JAC881" s="347"/>
      <c r="JAD881" s="347"/>
      <c r="JAE881" s="347"/>
      <c r="JAF881" s="347"/>
      <c r="JAG881" s="347"/>
      <c r="JAH881" s="347"/>
      <c r="JAI881" s="347"/>
      <c r="JAJ881" s="347"/>
      <c r="JAK881" s="347"/>
      <c r="JAL881" s="347"/>
      <c r="JAM881" s="347"/>
      <c r="JAN881" s="347"/>
      <c r="JAO881" s="347"/>
      <c r="JAP881" s="347"/>
      <c r="JAQ881" s="347"/>
      <c r="JAR881" s="347"/>
      <c r="JAS881" s="347"/>
      <c r="JAT881" s="347"/>
      <c r="JAU881" s="347"/>
      <c r="JAV881" s="347"/>
      <c r="JAW881" s="347"/>
      <c r="JAX881" s="347"/>
      <c r="JAY881" s="347"/>
      <c r="JAZ881" s="347"/>
      <c r="JBA881" s="347"/>
      <c r="JBB881" s="347"/>
      <c r="JBC881" s="347"/>
      <c r="JBD881" s="347"/>
      <c r="JBE881" s="347"/>
      <c r="JBF881" s="347"/>
      <c r="JBG881" s="347"/>
      <c r="JBH881" s="347"/>
      <c r="JBI881" s="347"/>
      <c r="JBJ881" s="347"/>
      <c r="JBK881" s="347"/>
      <c r="JBL881" s="347"/>
      <c r="JBM881" s="347"/>
      <c r="JBN881" s="347"/>
      <c r="JBO881" s="347"/>
      <c r="JBP881" s="347"/>
      <c r="JBQ881" s="347"/>
      <c r="JBR881" s="347"/>
      <c r="JBS881" s="347"/>
      <c r="JBT881" s="347"/>
      <c r="JBU881" s="347"/>
      <c r="JBV881" s="347"/>
      <c r="JBW881" s="347"/>
      <c r="JBX881" s="347"/>
      <c r="JBY881" s="347"/>
      <c r="JBZ881" s="347"/>
      <c r="JCA881" s="347"/>
      <c r="JCB881" s="347"/>
      <c r="JCC881" s="347"/>
      <c r="JCD881" s="347"/>
      <c r="JCE881" s="347"/>
      <c r="JCF881" s="347"/>
      <c r="JCG881" s="347"/>
      <c r="JCH881" s="347"/>
      <c r="JCI881" s="347"/>
      <c r="JCJ881" s="347"/>
      <c r="JCK881" s="347"/>
      <c r="JCL881" s="347"/>
      <c r="JCM881" s="347"/>
      <c r="JCN881" s="347"/>
      <c r="JCO881" s="347"/>
      <c r="JCP881" s="347"/>
      <c r="JCQ881" s="347"/>
      <c r="JCR881" s="347"/>
      <c r="JCS881" s="347"/>
      <c r="JCT881" s="347"/>
      <c r="JCU881" s="347"/>
      <c r="JCV881" s="347"/>
      <c r="JCW881" s="347"/>
      <c r="JCX881" s="347"/>
      <c r="JCY881" s="347"/>
      <c r="JCZ881" s="347"/>
      <c r="JDA881" s="347"/>
      <c r="JDB881" s="347"/>
      <c r="JDC881" s="347"/>
      <c r="JDD881" s="347"/>
      <c r="JDE881" s="347"/>
      <c r="JDF881" s="347"/>
      <c r="JDG881" s="347"/>
      <c r="JDH881" s="347"/>
      <c r="JDI881" s="347"/>
      <c r="JDJ881" s="347"/>
      <c r="JDK881" s="347"/>
      <c r="JDL881" s="347"/>
      <c r="JDM881" s="347"/>
      <c r="JDN881" s="347"/>
      <c r="JDO881" s="347"/>
      <c r="JDP881" s="347"/>
      <c r="JDQ881" s="347"/>
      <c r="JDR881" s="347"/>
      <c r="JDS881" s="347"/>
      <c r="JDT881" s="347"/>
      <c r="JDU881" s="347"/>
      <c r="JDV881" s="347"/>
      <c r="JDW881" s="347"/>
      <c r="JDX881" s="347"/>
      <c r="JDY881" s="347"/>
      <c r="JDZ881" s="347"/>
      <c r="JEA881" s="347"/>
      <c r="JEB881" s="347"/>
      <c r="JEC881" s="347"/>
      <c r="JED881" s="347"/>
      <c r="JEE881" s="347"/>
      <c r="JEF881" s="347"/>
      <c r="JEG881" s="347"/>
      <c r="JEH881" s="347"/>
      <c r="JEI881" s="347"/>
      <c r="JEJ881" s="347"/>
      <c r="JEK881" s="347"/>
      <c r="JEL881" s="347"/>
      <c r="JEM881" s="347"/>
      <c r="JEN881" s="347"/>
      <c r="JEO881" s="347"/>
      <c r="JEP881" s="347"/>
      <c r="JEQ881" s="347"/>
      <c r="JER881" s="347"/>
      <c r="JES881" s="347"/>
      <c r="JET881" s="347"/>
      <c r="JEU881" s="347"/>
      <c r="JEV881" s="347"/>
      <c r="JEW881" s="347"/>
      <c r="JEX881" s="347"/>
      <c r="JEY881" s="347"/>
      <c r="JEZ881" s="347"/>
      <c r="JFA881" s="347"/>
      <c r="JFB881" s="347"/>
      <c r="JFC881" s="347"/>
      <c r="JFD881" s="347"/>
      <c r="JFE881" s="347"/>
      <c r="JFF881" s="347"/>
      <c r="JFG881" s="347"/>
      <c r="JFH881" s="347"/>
      <c r="JFI881" s="347"/>
      <c r="JFJ881" s="347"/>
      <c r="JFK881" s="347"/>
      <c r="JFL881" s="347"/>
      <c r="JFM881" s="347"/>
      <c r="JFN881" s="347"/>
      <c r="JFO881" s="347"/>
      <c r="JFP881" s="347"/>
      <c r="JFQ881" s="347"/>
      <c r="JFR881" s="347"/>
      <c r="JFS881" s="347"/>
      <c r="JFT881" s="347"/>
      <c r="JFU881" s="347"/>
      <c r="JFV881" s="347"/>
      <c r="JFW881" s="347"/>
      <c r="JFX881" s="347"/>
      <c r="JFY881" s="347"/>
      <c r="JFZ881" s="347"/>
      <c r="JGA881" s="347"/>
      <c r="JGB881" s="347"/>
      <c r="JGC881" s="347"/>
      <c r="JGD881" s="347"/>
      <c r="JGE881" s="347"/>
      <c r="JGF881" s="347"/>
      <c r="JGG881" s="347"/>
      <c r="JGH881" s="347"/>
      <c r="JGI881" s="347"/>
      <c r="JGJ881" s="347"/>
      <c r="JGK881" s="347"/>
      <c r="JGL881" s="347"/>
      <c r="JGM881" s="347"/>
      <c r="JGN881" s="347"/>
      <c r="JGO881" s="347"/>
      <c r="JGP881" s="347"/>
      <c r="JGQ881" s="347"/>
      <c r="JGR881" s="347"/>
      <c r="JGS881" s="347"/>
      <c r="JGT881" s="347"/>
      <c r="JGU881" s="347"/>
      <c r="JGV881" s="347"/>
      <c r="JGW881" s="347"/>
      <c r="JGX881" s="347"/>
      <c r="JGY881" s="347"/>
      <c r="JGZ881" s="347"/>
      <c r="JHA881" s="347"/>
      <c r="JHB881" s="347"/>
      <c r="JHC881" s="347"/>
      <c r="JHD881" s="347"/>
      <c r="JHE881" s="347"/>
      <c r="JHF881" s="347"/>
      <c r="JHG881" s="347"/>
      <c r="JHH881" s="347"/>
      <c r="JHI881" s="347"/>
      <c r="JHJ881" s="347"/>
      <c r="JHK881" s="347"/>
      <c r="JHL881" s="347"/>
      <c r="JHM881" s="347"/>
      <c r="JHN881" s="347"/>
      <c r="JHO881" s="347"/>
      <c r="JHP881" s="347"/>
      <c r="JHQ881" s="347"/>
      <c r="JHR881" s="347"/>
      <c r="JHS881" s="347"/>
      <c r="JHT881" s="347"/>
      <c r="JHU881" s="347"/>
      <c r="JHV881" s="347"/>
      <c r="JHW881" s="347"/>
      <c r="JHX881" s="347"/>
      <c r="JHY881" s="347"/>
      <c r="JHZ881" s="347"/>
      <c r="JIA881" s="347"/>
      <c r="JIB881" s="347"/>
      <c r="JIC881" s="347"/>
      <c r="JID881" s="347"/>
      <c r="JIE881" s="347"/>
      <c r="JIF881" s="347"/>
      <c r="JIG881" s="347"/>
      <c r="JIH881" s="347"/>
      <c r="JII881" s="347"/>
      <c r="JIJ881" s="347"/>
      <c r="JIK881" s="347"/>
      <c r="JIL881" s="347"/>
      <c r="JIM881" s="347"/>
      <c r="JIN881" s="347"/>
      <c r="JIO881" s="347"/>
      <c r="JIP881" s="347"/>
      <c r="JIQ881" s="347"/>
      <c r="JIR881" s="347"/>
      <c r="JIS881" s="347"/>
      <c r="JIT881" s="347"/>
      <c r="JIU881" s="347"/>
      <c r="JIV881" s="347"/>
      <c r="JIW881" s="347"/>
      <c r="JIX881" s="347"/>
      <c r="JIY881" s="347"/>
      <c r="JIZ881" s="347"/>
      <c r="JJA881" s="347"/>
      <c r="JJB881" s="347"/>
      <c r="JJC881" s="347"/>
      <c r="JJD881" s="347"/>
      <c r="JJE881" s="347"/>
      <c r="JJF881" s="347"/>
      <c r="JJG881" s="347"/>
      <c r="JJH881" s="347"/>
      <c r="JJI881" s="347"/>
      <c r="JJJ881" s="347"/>
      <c r="JJK881" s="347"/>
      <c r="JJL881" s="347"/>
      <c r="JJM881" s="347"/>
      <c r="JJN881" s="347"/>
      <c r="JJO881" s="347"/>
      <c r="JJP881" s="347"/>
      <c r="JJQ881" s="347"/>
      <c r="JJR881" s="347"/>
      <c r="JJS881" s="347"/>
      <c r="JJT881" s="347"/>
      <c r="JJU881" s="347"/>
      <c r="JJV881" s="347"/>
      <c r="JJW881" s="347"/>
      <c r="JJX881" s="347"/>
      <c r="JJY881" s="347"/>
      <c r="JJZ881" s="347"/>
      <c r="JKA881" s="347"/>
      <c r="JKB881" s="347"/>
      <c r="JKC881" s="347"/>
      <c r="JKD881" s="347"/>
      <c r="JKE881" s="347"/>
      <c r="JKF881" s="347"/>
      <c r="JKG881" s="347"/>
      <c r="JKH881" s="347"/>
      <c r="JKI881" s="347"/>
      <c r="JKJ881" s="347"/>
      <c r="JKK881" s="347"/>
      <c r="JKL881" s="347"/>
      <c r="JKM881" s="347"/>
      <c r="JKN881" s="347"/>
      <c r="JKO881" s="347"/>
      <c r="JKP881" s="347"/>
      <c r="JKQ881" s="347"/>
      <c r="JKR881" s="347"/>
      <c r="JKS881" s="347"/>
      <c r="JKT881" s="347"/>
      <c r="JKU881" s="347"/>
      <c r="JKV881" s="347"/>
      <c r="JKW881" s="347"/>
      <c r="JKX881" s="347"/>
      <c r="JKY881" s="347"/>
      <c r="JKZ881" s="347"/>
      <c r="JLA881" s="347"/>
      <c r="JLB881" s="347"/>
      <c r="JLC881" s="347"/>
      <c r="JLD881" s="347"/>
      <c r="JLE881" s="347"/>
      <c r="JLF881" s="347"/>
      <c r="JLG881" s="347"/>
      <c r="JLH881" s="347"/>
      <c r="JLI881" s="347"/>
      <c r="JLJ881" s="347"/>
      <c r="JLK881" s="347"/>
      <c r="JLL881" s="347"/>
      <c r="JLM881" s="347"/>
      <c r="JLN881" s="347"/>
      <c r="JLO881" s="347"/>
      <c r="JLP881" s="347"/>
      <c r="JLQ881" s="347"/>
      <c r="JLR881" s="347"/>
      <c r="JLS881" s="347"/>
      <c r="JLT881" s="347"/>
      <c r="JLU881" s="347"/>
      <c r="JLV881" s="347"/>
      <c r="JLW881" s="347"/>
      <c r="JLX881" s="347"/>
      <c r="JLY881" s="347"/>
      <c r="JLZ881" s="347"/>
      <c r="JMA881" s="347"/>
      <c r="JMB881" s="347"/>
      <c r="JMC881" s="347"/>
      <c r="JMD881" s="347"/>
      <c r="JME881" s="347"/>
      <c r="JMF881" s="347"/>
      <c r="JMG881" s="347"/>
      <c r="JMH881" s="347"/>
      <c r="JMI881" s="347"/>
      <c r="JMJ881" s="347"/>
      <c r="JMK881" s="347"/>
      <c r="JML881" s="347"/>
      <c r="JMM881" s="347"/>
      <c r="JMN881" s="347"/>
      <c r="JMO881" s="347"/>
      <c r="JMP881" s="347"/>
      <c r="JMQ881" s="347"/>
      <c r="JMR881" s="347"/>
      <c r="JMS881" s="347"/>
      <c r="JMT881" s="347"/>
      <c r="JMU881" s="347"/>
      <c r="JMV881" s="347"/>
      <c r="JMW881" s="347"/>
      <c r="JMX881" s="347"/>
      <c r="JMY881" s="347"/>
      <c r="JMZ881" s="347"/>
      <c r="JNA881" s="347"/>
      <c r="JNB881" s="347"/>
      <c r="JNC881" s="347"/>
      <c r="JND881" s="347"/>
      <c r="JNE881" s="347"/>
      <c r="JNF881" s="347"/>
      <c r="JNG881" s="347"/>
      <c r="JNH881" s="347"/>
      <c r="JNI881" s="347"/>
      <c r="JNJ881" s="347"/>
      <c r="JNK881" s="347"/>
      <c r="JNL881" s="347"/>
      <c r="JNM881" s="347"/>
      <c r="JNN881" s="347"/>
      <c r="JNO881" s="347"/>
      <c r="JNP881" s="347"/>
      <c r="JNQ881" s="347"/>
      <c r="JNR881" s="347"/>
      <c r="JNS881" s="347"/>
      <c r="JNT881" s="347"/>
      <c r="JNU881" s="347"/>
      <c r="JNV881" s="347"/>
      <c r="JNW881" s="347"/>
      <c r="JNX881" s="347"/>
      <c r="JNY881" s="347"/>
      <c r="JNZ881" s="347"/>
      <c r="JOA881" s="347"/>
      <c r="JOB881" s="347"/>
      <c r="JOC881" s="347"/>
      <c r="JOD881" s="347"/>
      <c r="JOE881" s="347"/>
      <c r="JOF881" s="347"/>
      <c r="JOG881" s="347"/>
      <c r="JOH881" s="347"/>
      <c r="JOI881" s="347"/>
      <c r="JOJ881" s="347"/>
      <c r="JOK881" s="347"/>
      <c r="JOL881" s="347"/>
      <c r="JOM881" s="347"/>
      <c r="JON881" s="347"/>
      <c r="JOO881" s="347"/>
      <c r="JOP881" s="347"/>
      <c r="JOQ881" s="347"/>
      <c r="JOR881" s="347"/>
      <c r="JOS881" s="347"/>
      <c r="JOT881" s="347"/>
      <c r="JOU881" s="347"/>
      <c r="JOV881" s="347"/>
      <c r="JOW881" s="347"/>
      <c r="JOX881" s="347"/>
      <c r="JOY881" s="347"/>
      <c r="JOZ881" s="347"/>
      <c r="JPA881" s="347"/>
      <c r="JPB881" s="347"/>
      <c r="JPC881" s="347"/>
      <c r="JPD881" s="347"/>
      <c r="JPE881" s="347"/>
      <c r="JPF881" s="347"/>
      <c r="JPG881" s="347"/>
      <c r="JPH881" s="347"/>
      <c r="JPI881" s="347"/>
      <c r="JPJ881" s="347"/>
      <c r="JPK881" s="347"/>
      <c r="JPL881" s="347"/>
      <c r="JPM881" s="347"/>
      <c r="JPN881" s="347"/>
      <c r="JPO881" s="347"/>
      <c r="JPP881" s="347"/>
      <c r="JPQ881" s="347"/>
      <c r="JPR881" s="347"/>
      <c r="JPS881" s="347"/>
      <c r="JPT881" s="347"/>
      <c r="JPU881" s="347"/>
      <c r="JPV881" s="347"/>
      <c r="JPW881" s="347"/>
      <c r="JPX881" s="347"/>
      <c r="JPY881" s="347"/>
      <c r="JPZ881" s="347"/>
      <c r="JQA881" s="347"/>
      <c r="JQB881" s="347"/>
      <c r="JQC881" s="347"/>
      <c r="JQD881" s="347"/>
      <c r="JQE881" s="347"/>
      <c r="JQF881" s="347"/>
      <c r="JQG881" s="347"/>
      <c r="JQH881" s="347"/>
      <c r="JQI881" s="347"/>
      <c r="JQJ881" s="347"/>
      <c r="JQK881" s="347"/>
      <c r="JQL881" s="347"/>
      <c r="JQM881" s="347"/>
      <c r="JQN881" s="347"/>
      <c r="JQO881" s="347"/>
      <c r="JQP881" s="347"/>
      <c r="JQQ881" s="347"/>
      <c r="JQR881" s="347"/>
      <c r="JQS881" s="347"/>
      <c r="JQT881" s="347"/>
      <c r="JQU881" s="347"/>
      <c r="JQV881" s="347"/>
      <c r="JQW881" s="347"/>
      <c r="JQX881" s="347"/>
      <c r="JQY881" s="347"/>
      <c r="JQZ881" s="347"/>
      <c r="JRA881" s="347"/>
      <c r="JRB881" s="347"/>
      <c r="JRC881" s="347"/>
      <c r="JRD881" s="347"/>
      <c r="JRE881" s="347"/>
      <c r="JRF881" s="347"/>
      <c r="JRG881" s="347"/>
      <c r="JRH881" s="347"/>
      <c r="JRI881" s="347"/>
      <c r="JRJ881" s="347"/>
      <c r="JRK881" s="347"/>
      <c r="JRL881" s="347"/>
      <c r="JRM881" s="347"/>
      <c r="JRN881" s="347"/>
      <c r="JRO881" s="347"/>
      <c r="JRP881" s="347"/>
      <c r="JRQ881" s="347"/>
      <c r="JRR881" s="347"/>
      <c r="JRS881" s="347"/>
      <c r="JRT881" s="347"/>
      <c r="JRU881" s="347"/>
      <c r="JRV881" s="347"/>
      <c r="JRW881" s="347"/>
      <c r="JRX881" s="347"/>
      <c r="JRY881" s="347"/>
      <c r="JRZ881" s="347"/>
      <c r="JSA881" s="347"/>
      <c r="JSB881" s="347"/>
      <c r="JSC881" s="347"/>
      <c r="JSD881" s="347"/>
      <c r="JSE881" s="347"/>
      <c r="JSF881" s="347"/>
      <c r="JSG881" s="347"/>
      <c r="JSH881" s="347"/>
      <c r="JSI881" s="347"/>
      <c r="JSJ881" s="347"/>
      <c r="JSK881" s="347"/>
      <c r="JSL881" s="347"/>
      <c r="JSM881" s="347"/>
      <c r="JSN881" s="347"/>
      <c r="JSO881" s="347"/>
      <c r="JSP881" s="347"/>
      <c r="JSQ881" s="347"/>
      <c r="JSR881" s="347"/>
      <c r="JSS881" s="347"/>
      <c r="JST881" s="347"/>
      <c r="JSU881" s="347"/>
      <c r="JSV881" s="347"/>
      <c r="JSW881" s="347"/>
      <c r="JSX881" s="347"/>
      <c r="JSY881" s="347"/>
      <c r="JSZ881" s="347"/>
      <c r="JTA881" s="347"/>
      <c r="JTB881" s="347"/>
      <c r="JTC881" s="347"/>
      <c r="JTD881" s="347"/>
      <c r="JTE881" s="347"/>
      <c r="JTF881" s="347"/>
      <c r="JTG881" s="347"/>
      <c r="JTH881" s="347"/>
      <c r="JTI881" s="347"/>
      <c r="JTJ881" s="347"/>
      <c r="JTK881" s="347"/>
      <c r="JTL881" s="347"/>
      <c r="JTM881" s="347"/>
      <c r="JTN881" s="347"/>
      <c r="JTO881" s="347"/>
      <c r="JTP881" s="347"/>
      <c r="JTQ881" s="347"/>
      <c r="JTR881" s="347"/>
      <c r="JTS881" s="347"/>
      <c r="JTT881" s="347"/>
      <c r="JTU881" s="347"/>
      <c r="JTV881" s="347"/>
      <c r="JTW881" s="347"/>
      <c r="JTX881" s="347"/>
      <c r="JTY881" s="347"/>
      <c r="JTZ881" s="347"/>
      <c r="JUA881" s="347"/>
      <c r="JUB881" s="347"/>
      <c r="JUC881" s="347"/>
      <c r="JUD881" s="347"/>
      <c r="JUE881" s="347"/>
      <c r="JUF881" s="347"/>
      <c r="JUG881" s="347"/>
      <c r="JUH881" s="347"/>
      <c r="JUI881" s="347"/>
      <c r="JUJ881" s="347"/>
      <c r="JUK881" s="347"/>
      <c r="JUL881" s="347"/>
      <c r="JUM881" s="347"/>
      <c r="JUN881" s="347"/>
      <c r="JUO881" s="347"/>
      <c r="JUP881" s="347"/>
      <c r="JUQ881" s="347"/>
      <c r="JUR881" s="347"/>
      <c r="JUS881" s="347"/>
      <c r="JUT881" s="347"/>
      <c r="JUU881" s="347"/>
      <c r="JUV881" s="347"/>
      <c r="JUW881" s="347"/>
      <c r="JUX881" s="347"/>
      <c r="JUY881" s="347"/>
      <c r="JUZ881" s="347"/>
      <c r="JVA881" s="347"/>
      <c r="JVB881" s="347"/>
      <c r="JVC881" s="347"/>
      <c r="JVD881" s="347"/>
      <c r="JVE881" s="347"/>
      <c r="JVF881" s="347"/>
      <c r="JVG881" s="347"/>
      <c r="JVH881" s="347"/>
      <c r="JVI881" s="347"/>
      <c r="JVJ881" s="347"/>
      <c r="JVK881" s="347"/>
      <c r="JVL881" s="347"/>
      <c r="JVM881" s="347"/>
      <c r="JVN881" s="347"/>
      <c r="JVO881" s="347"/>
      <c r="JVP881" s="347"/>
      <c r="JVQ881" s="347"/>
      <c r="JVR881" s="347"/>
      <c r="JVS881" s="347"/>
      <c r="JVT881" s="347"/>
      <c r="JVU881" s="347"/>
      <c r="JVV881" s="347"/>
      <c r="JVW881" s="347"/>
      <c r="JVX881" s="347"/>
      <c r="JVY881" s="347"/>
      <c r="JVZ881" s="347"/>
      <c r="JWA881" s="347"/>
      <c r="JWB881" s="347"/>
      <c r="JWC881" s="347"/>
      <c r="JWD881" s="347"/>
      <c r="JWE881" s="347"/>
      <c r="JWF881" s="347"/>
      <c r="JWG881" s="347"/>
      <c r="JWH881" s="347"/>
      <c r="JWI881" s="347"/>
      <c r="JWJ881" s="347"/>
      <c r="JWK881" s="347"/>
      <c r="JWL881" s="347"/>
      <c r="JWM881" s="347"/>
      <c r="JWN881" s="347"/>
      <c r="JWO881" s="347"/>
      <c r="JWP881" s="347"/>
      <c r="JWQ881" s="347"/>
      <c r="JWR881" s="347"/>
      <c r="JWS881" s="347"/>
      <c r="JWT881" s="347"/>
      <c r="JWU881" s="347"/>
      <c r="JWV881" s="347"/>
      <c r="JWW881" s="347"/>
      <c r="JWX881" s="347"/>
      <c r="JWY881" s="347"/>
      <c r="JWZ881" s="347"/>
      <c r="JXA881" s="347"/>
      <c r="JXB881" s="347"/>
      <c r="JXC881" s="347"/>
      <c r="JXD881" s="347"/>
      <c r="JXE881" s="347"/>
      <c r="JXF881" s="347"/>
      <c r="JXG881" s="347"/>
      <c r="JXH881" s="347"/>
      <c r="JXI881" s="347"/>
      <c r="JXJ881" s="347"/>
      <c r="JXK881" s="347"/>
      <c r="JXL881" s="347"/>
      <c r="JXM881" s="347"/>
      <c r="JXN881" s="347"/>
      <c r="JXO881" s="347"/>
      <c r="JXP881" s="347"/>
      <c r="JXQ881" s="347"/>
      <c r="JXR881" s="347"/>
      <c r="JXS881" s="347"/>
      <c r="JXT881" s="347"/>
      <c r="JXU881" s="347"/>
      <c r="JXV881" s="347"/>
      <c r="JXW881" s="347"/>
      <c r="JXX881" s="347"/>
      <c r="JXY881" s="347"/>
      <c r="JXZ881" s="347"/>
      <c r="JYA881" s="347"/>
      <c r="JYB881" s="347"/>
      <c r="JYC881" s="347"/>
      <c r="JYD881" s="347"/>
      <c r="JYE881" s="347"/>
      <c r="JYF881" s="347"/>
      <c r="JYG881" s="347"/>
      <c r="JYH881" s="347"/>
      <c r="JYI881" s="347"/>
      <c r="JYJ881" s="347"/>
      <c r="JYK881" s="347"/>
      <c r="JYL881" s="347"/>
      <c r="JYM881" s="347"/>
      <c r="JYN881" s="347"/>
      <c r="JYO881" s="347"/>
      <c r="JYP881" s="347"/>
      <c r="JYQ881" s="347"/>
      <c r="JYR881" s="347"/>
      <c r="JYS881" s="347"/>
      <c r="JYT881" s="347"/>
      <c r="JYU881" s="347"/>
      <c r="JYV881" s="347"/>
      <c r="JYW881" s="347"/>
      <c r="JYX881" s="347"/>
      <c r="JYY881" s="347"/>
      <c r="JYZ881" s="347"/>
      <c r="JZA881" s="347"/>
      <c r="JZB881" s="347"/>
      <c r="JZC881" s="347"/>
      <c r="JZD881" s="347"/>
      <c r="JZE881" s="347"/>
      <c r="JZF881" s="347"/>
      <c r="JZG881" s="347"/>
      <c r="JZH881" s="347"/>
      <c r="JZI881" s="347"/>
      <c r="JZJ881" s="347"/>
      <c r="JZK881" s="347"/>
      <c r="JZL881" s="347"/>
      <c r="JZM881" s="347"/>
      <c r="JZN881" s="347"/>
      <c r="JZO881" s="347"/>
      <c r="JZP881" s="347"/>
      <c r="JZQ881" s="347"/>
      <c r="JZR881" s="347"/>
      <c r="JZS881" s="347"/>
      <c r="JZT881" s="347"/>
      <c r="JZU881" s="347"/>
      <c r="JZV881" s="347"/>
      <c r="JZW881" s="347"/>
      <c r="JZX881" s="347"/>
      <c r="JZY881" s="347"/>
      <c r="JZZ881" s="347"/>
      <c r="KAA881" s="347"/>
      <c r="KAB881" s="347"/>
      <c r="KAC881" s="347"/>
      <c r="KAD881" s="347"/>
      <c r="KAE881" s="347"/>
      <c r="KAF881" s="347"/>
      <c r="KAG881" s="347"/>
      <c r="KAH881" s="347"/>
      <c r="KAI881" s="347"/>
      <c r="KAJ881" s="347"/>
      <c r="KAK881" s="347"/>
      <c r="KAL881" s="347"/>
      <c r="KAM881" s="347"/>
      <c r="KAN881" s="347"/>
      <c r="KAO881" s="347"/>
      <c r="KAP881" s="347"/>
      <c r="KAQ881" s="347"/>
      <c r="KAR881" s="347"/>
      <c r="KAS881" s="347"/>
      <c r="KAT881" s="347"/>
      <c r="KAU881" s="347"/>
      <c r="KAV881" s="347"/>
      <c r="KAW881" s="347"/>
      <c r="KAX881" s="347"/>
      <c r="KAY881" s="347"/>
      <c r="KAZ881" s="347"/>
      <c r="KBA881" s="347"/>
      <c r="KBB881" s="347"/>
      <c r="KBC881" s="347"/>
      <c r="KBD881" s="347"/>
      <c r="KBE881" s="347"/>
      <c r="KBF881" s="347"/>
      <c r="KBG881" s="347"/>
      <c r="KBH881" s="347"/>
      <c r="KBI881" s="347"/>
      <c r="KBJ881" s="347"/>
      <c r="KBK881" s="347"/>
      <c r="KBL881" s="347"/>
      <c r="KBM881" s="347"/>
      <c r="KBN881" s="347"/>
      <c r="KBO881" s="347"/>
      <c r="KBP881" s="347"/>
      <c r="KBQ881" s="347"/>
      <c r="KBR881" s="347"/>
      <c r="KBS881" s="347"/>
      <c r="KBT881" s="347"/>
      <c r="KBU881" s="347"/>
      <c r="KBV881" s="347"/>
      <c r="KBW881" s="347"/>
      <c r="KBX881" s="347"/>
      <c r="KBY881" s="347"/>
      <c r="KBZ881" s="347"/>
      <c r="KCA881" s="347"/>
      <c r="KCB881" s="347"/>
      <c r="KCC881" s="347"/>
      <c r="KCD881" s="347"/>
      <c r="KCE881" s="347"/>
      <c r="KCF881" s="347"/>
      <c r="KCG881" s="347"/>
      <c r="KCH881" s="347"/>
      <c r="KCI881" s="347"/>
      <c r="KCJ881" s="347"/>
      <c r="KCK881" s="347"/>
      <c r="KCL881" s="347"/>
      <c r="KCM881" s="347"/>
      <c r="KCN881" s="347"/>
      <c r="KCO881" s="347"/>
      <c r="KCP881" s="347"/>
      <c r="KCQ881" s="347"/>
      <c r="KCR881" s="347"/>
      <c r="KCS881" s="347"/>
      <c r="KCT881" s="347"/>
      <c r="KCU881" s="347"/>
      <c r="KCV881" s="347"/>
      <c r="KCW881" s="347"/>
      <c r="KCX881" s="347"/>
      <c r="KCY881" s="347"/>
      <c r="KCZ881" s="347"/>
      <c r="KDA881" s="347"/>
      <c r="KDB881" s="347"/>
      <c r="KDC881" s="347"/>
      <c r="KDD881" s="347"/>
      <c r="KDE881" s="347"/>
      <c r="KDF881" s="347"/>
      <c r="KDG881" s="347"/>
      <c r="KDH881" s="347"/>
      <c r="KDI881" s="347"/>
      <c r="KDJ881" s="347"/>
      <c r="KDK881" s="347"/>
      <c r="KDL881" s="347"/>
      <c r="KDM881" s="347"/>
      <c r="KDN881" s="347"/>
      <c r="KDO881" s="347"/>
      <c r="KDP881" s="347"/>
      <c r="KDQ881" s="347"/>
      <c r="KDR881" s="347"/>
      <c r="KDS881" s="347"/>
      <c r="KDT881" s="347"/>
      <c r="KDU881" s="347"/>
      <c r="KDV881" s="347"/>
      <c r="KDW881" s="347"/>
      <c r="KDX881" s="347"/>
      <c r="KDY881" s="347"/>
      <c r="KDZ881" s="347"/>
      <c r="KEA881" s="347"/>
      <c r="KEB881" s="347"/>
      <c r="KEC881" s="347"/>
      <c r="KED881" s="347"/>
      <c r="KEE881" s="347"/>
      <c r="KEF881" s="347"/>
      <c r="KEG881" s="347"/>
      <c r="KEH881" s="347"/>
      <c r="KEI881" s="347"/>
      <c r="KEJ881" s="347"/>
      <c r="KEK881" s="347"/>
      <c r="KEL881" s="347"/>
      <c r="KEM881" s="347"/>
      <c r="KEN881" s="347"/>
      <c r="KEO881" s="347"/>
      <c r="KEP881" s="347"/>
      <c r="KEQ881" s="347"/>
      <c r="KER881" s="347"/>
      <c r="KES881" s="347"/>
      <c r="KET881" s="347"/>
      <c r="KEU881" s="347"/>
      <c r="KEV881" s="347"/>
      <c r="KEW881" s="347"/>
      <c r="KEX881" s="347"/>
      <c r="KEY881" s="347"/>
      <c r="KEZ881" s="347"/>
      <c r="KFA881" s="347"/>
      <c r="KFB881" s="347"/>
      <c r="KFC881" s="347"/>
      <c r="KFD881" s="347"/>
      <c r="KFE881" s="347"/>
      <c r="KFF881" s="347"/>
      <c r="KFG881" s="347"/>
      <c r="KFH881" s="347"/>
      <c r="KFI881" s="347"/>
      <c r="KFJ881" s="347"/>
      <c r="KFK881" s="347"/>
      <c r="KFL881" s="347"/>
      <c r="KFM881" s="347"/>
      <c r="KFN881" s="347"/>
      <c r="KFO881" s="347"/>
      <c r="KFP881" s="347"/>
      <c r="KFQ881" s="347"/>
      <c r="KFR881" s="347"/>
      <c r="KFS881" s="347"/>
      <c r="KFT881" s="347"/>
      <c r="KFU881" s="347"/>
      <c r="KFV881" s="347"/>
      <c r="KFW881" s="347"/>
      <c r="KFX881" s="347"/>
      <c r="KFY881" s="347"/>
      <c r="KFZ881" s="347"/>
      <c r="KGA881" s="347"/>
      <c r="KGB881" s="347"/>
      <c r="KGC881" s="347"/>
      <c r="KGD881" s="347"/>
      <c r="KGE881" s="347"/>
      <c r="KGF881" s="347"/>
      <c r="KGG881" s="347"/>
      <c r="KGH881" s="347"/>
      <c r="KGI881" s="347"/>
      <c r="KGJ881" s="347"/>
      <c r="KGK881" s="347"/>
      <c r="KGL881" s="347"/>
      <c r="KGM881" s="347"/>
      <c r="KGN881" s="347"/>
      <c r="KGO881" s="347"/>
      <c r="KGP881" s="347"/>
      <c r="KGQ881" s="347"/>
      <c r="KGR881" s="347"/>
      <c r="KGS881" s="347"/>
      <c r="KGT881" s="347"/>
      <c r="KGU881" s="347"/>
      <c r="KGV881" s="347"/>
      <c r="KGW881" s="347"/>
      <c r="KGX881" s="347"/>
      <c r="KGY881" s="347"/>
      <c r="KGZ881" s="347"/>
      <c r="KHA881" s="347"/>
      <c r="KHB881" s="347"/>
      <c r="KHC881" s="347"/>
      <c r="KHD881" s="347"/>
      <c r="KHE881" s="347"/>
      <c r="KHF881" s="347"/>
      <c r="KHG881" s="347"/>
      <c r="KHH881" s="347"/>
      <c r="KHI881" s="347"/>
      <c r="KHJ881" s="347"/>
      <c r="KHK881" s="347"/>
      <c r="KHL881" s="347"/>
      <c r="KHM881" s="347"/>
      <c r="KHN881" s="347"/>
      <c r="KHO881" s="347"/>
      <c r="KHP881" s="347"/>
      <c r="KHQ881" s="347"/>
      <c r="KHR881" s="347"/>
      <c r="KHS881" s="347"/>
      <c r="KHT881" s="347"/>
      <c r="KHU881" s="347"/>
      <c r="KHV881" s="347"/>
      <c r="KHW881" s="347"/>
      <c r="KHX881" s="347"/>
      <c r="KHY881" s="347"/>
      <c r="KHZ881" s="347"/>
      <c r="KIA881" s="347"/>
      <c r="KIB881" s="347"/>
      <c r="KIC881" s="347"/>
      <c r="KID881" s="347"/>
      <c r="KIE881" s="347"/>
      <c r="KIF881" s="347"/>
      <c r="KIG881" s="347"/>
      <c r="KIH881" s="347"/>
      <c r="KII881" s="347"/>
      <c r="KIJ881" s="347"/>
      <c r="KIK881" s="347"/>
      <c r="KIL881" s="347"/>
      <c r="KIM881" s="347"/>
      <c r="KIN881" s="347"/>
      <c r="KIO881" s="347"/>
      <c r="KIP881" s="347"/>
      <c r="KIQ881" s="347"/>
      <c r="KIR881" s="347"/>
      <c r="KIS881" s="347"/>
      <c r="KIT881" s="347"/>
      <c r="KIU881" s="347"/>
      <c r="KIV881" s="347"/>
      <c r="KIW881" s="347"/>
      <c r="KIX881" s="347"/>
      <c r="KIY881" s="347"/>
      <c r="KIZ881" s="347"/>
      <c r="KJA881" s="347"/>
      <c r="KJB881" s="347"/>
      <c r="KJC881" s="347"/>
      <c r="KJD881" s="347"/>
      <c r="KJE881" s="347"/>
      <c r="KJF881" s="347"/>
      <c r="KJG881" s="347"/>
      <c r="KJH881" s="347"/>
      <c r="KJI881" s="347"/>
      <c r="KJJ881" s="347"/>
      <c r="KJK881" s="347"/>
      <c r="KJL881" s="347"/>
      <c r="KJM881" s="347"/>
      <c r="KJN881" s="347"/>
      <c r="KJO881" s="347"/>
      <c r="KJP881" s="347"/>
      <c r="KJQ881" s="347"/>
      <c r="KJR881" s="347"/>
      <c r="KJS881" s="347"/>
      <c r="KJT881" s="347"/>
      <c r="KJU881" s="347"/>
      <c r="KJV881" s="347"/>
      <c r="KJW881" s="347"/>
      <c r="KJX881" s="347"/>
      <c r="KJY881" s="347"/>
      <c r="KJZ881" s="347"/>
      <c r="KKA881" s="347"/>
      <c r="KKB881" s="347"/>
      <c r="KKC881" s="347"/>
      <c r="KKD881" s="347"/>
      <c r="KKE881" s="347"/>
      <c r="KKF881" s="347"/>
      <c r="KKG881" s="347"/>
      <c r="KKH881" s="347"/>
      <c r="KKI881" s="347"/>
      <c r="KKJ881" s="347"/>
      <c r="KKK881" s="347"/>
      <c r="KKL881" s="347"/>
      <c r="KKM881" s="347"/>
      <c r="KKN881" s="347"/>
      <c r="KKO881" s="347"/>
      <c r="KKP881" s="347"/>
      <c r="KKQ881" s="347"/>
      <c r="KKR881" s="347"/>
      <c r="KKS881" s="347"/>
      <c r="KKT881" s="347"/>
      <c r="KKU881" s="347"/>
      <c r="KKV881" s="347"/>
      <c r="KKW881" s="347"/>
      <c r="KKX881" s="347"/>
      <c r="KKY881" s="347"/>
      <c r="KKZ881" s="347"/>
      <c r="KLA881" s="347"/>
      <c r="KLB881" s="347"/>
      <c r="KLC881" s="347"/>
      <c r="KLD881" s="347"/>
      <c r="KLE881" s="347"/>
      <c r="KLF881" s="347"/>
      <c r="KLG881" s="347"/>
      <c r="KLH881" s="347"/>
      <c r="KLI881" s="347"/>
      <c r="KLJ881" s="347"/>
      <c r="KLK881" s="347"/>
      <c r="KLL881" s="347"/>
      <c r="KLM881" s="347"/>
      <c r="KLN881" s="347"/>
      <c r="KLO881" s="347"/>
      <c r="KLP881" s="347"/>
      <c r="KLQ881" s="347"/>
      <c r="KLR881" s="347"/>
      <c r="KLS881" s="347"/>
      <c r="KLT881" s="347"/>
      <c r="KLU881" s="347"/>
      <c r="KLV881" s="347"/>
      <c r="KLW881" s="347"/>
      <c r="KLX881" s="347"/>
      <c r="KLY881" s="347"/>
      <c r="KLZ881" s="347"/>
      <c r="KMA881" s="347"/>
      <c r="KMB881" s="347"/>
      <c r="KMC881" s="347"/>
      <c r="KMD881" s="347"/>
      <c r="KME881" s="347"/>
      <c r="KMF881" s="347"/>
      <c r="KMG881" s="347"/>
      <c r="KMH881" s="347"/>
      <c r="KMI881" s="347"/>
      <c r="KMJ881" s="347"/>
      <c r="KMK881" s="347"/>
      <c r="KML881" s="347"/>
      <c r="KMM881" s="347"/>
      <c r="KMN881" s="347"/>
      <c r="KMO881" s="347"/>
      <c r="KMP881" s="347"/>
      <c r="KMQ881" s="347"/>
      <c r="KMR881" s="347"/>
      <c r="KMS881" s="347"/>
      <c r="KMT881" s="347"/>
      <c r="KMU881" s="347"/>
      <c r="KMV881" s="347"/>
      <c r="KMW881" s="347"/>
      <c r="KMX881" s="347"/>
      <c r="KMY881" s="347"/>
      <c r="KMZ881" s="347"/>
      <c r="KNA881" s="347"/>
      <c r="KNB881" s="347"/>
      <c r="KNC881" s="347"/>
      <c r="KND881" s="347"/>
      <c r="KNE881" s="347"/>
      <c r="KNF881" s="347"/>
      <c r="KNG881" s="347"/>
      <c r="KNH881" s="347"/>
      <c r="KNI881" s="347"/>
      <c r="KNJ881" s="347"/>
      <c r="KNK881" s="347"/>
      <c r="KNL881" s="347"/>
      <c r="KNM881" s="347"/>
      <c r="KNN881" s="347"/>
      <c r="KNO881" s="347"/>
      <c r="KNP881" s="347"/>
      <c r="KNQ881" s="347"/>
      <c r="KNR881" s="347"/>
      <c r="KNS881" s="347"/>
      <c r="KNT881" s="347"/>
      <c r="KNU881" s="347"/>
      <c r="KNV881" s="347"/>
      <c r="KNW881" s="347"/>
      <c r="KNX881" s="347"/>
      <c r="KNY881" s="347"/>
      <c r="KNZ881" s="347"/>
      <c r="KOA881" s="347"/>
      <c r="KOB881" s="347"/>
      <c r="KOC881" s="347"/>
      <c r="KOD881" s="347"/>
      <c r="KOE881" s="347"/>
      <c r="KOF881" s="347"/>
      <c r="KOG881" s="347"/>
      <c r="KOH881" s="347"/>
      <c r="KOI881" s="347"/>
      <c r="KOJ881" s="347"/>
      <c r="KOK881" s="347"/>
      <c r="KOL881" s="347"/>
      <c r="KOM881" s="347"/>
      <c r="KON881" s="347"/>
      <c r="KOO881" s="347"/>
      <c r="KOP881" s="347"/>
      <c r="KOQ881" s="347"/>
      <c r="KOR881" s="347"/>
      <c r="KOS881" s="347"/>
      <c r="KOT881" s="347"/>
      <c r="KOU881" s="347"/>
      <c r="KOV881" s="347"/>
      <c r="KOW881" s="347"/>
      <c r="KOX881" s="347"/>
      <c r="KOY881" s="347"/>
      <c r="KOZ881" s="347"/>
      <c r="KPA881" s="347"/>
      <c r="KPB881" s="347"/>
      <c r="KPC881" s="347"/>
      <c r="KPD881" s="347"/>
      <c r="KPE881" s="347"/>
      <c r="KPF881" s="347"/>
      <c r="KPG881" s="347"/>
      <c r="KPH881" s="347"/>
      <c r="KPI881" s="347"/>
      <c r="KPJ881" s="347"/>
      <c r="KPK881" s="347"/>
      <c r="KPL881" s="347"/>
      <c r="KPM881" s="347"/>
      <c r="KPN881" s="347"/>
      <c r="KPO881" s="347"/>
      <c r="KPP881" s="347"/>
      <c r="KPQ881" s="347"/>
      <c r="KPR881" s="347"/>
      <c r="KPS881" s="347"/>
      <c r="KPT881" s="347"/>
      <c r="KPU881" s="347"/>
      <c r="KPV881" s="347"/>
      <c r="KPW881" s="347"/>
      <c r="KPX881" s="347"/>
      <c r="KPY881" s="347"/>
      <c r="KPZ881" s="347"/>
      <c r="KQA881" s="347"/>
      <c r="KQB881" s="347"/>
      <c r="KQC881" s="347"/>
      <c r="KQD881" s="347"/>
      <c r="KQE881" s="347"/>
      <c r="KQF881" s="347"/>
      <c r="KQG881" s="347"/>
      <c r="KQH881" s="347"/>
      <c r="KQI881" s="347"/>
      <c r="KQJ881" s="347"/>
      <c r="KQK881" s="347"/>
      <c r="KQL881" s="347"/>
      <c r="KQM881" s="347"/>
      <c r="KQN881" s="347"/>
      <c r="KQO881" s="347"/>
      <c r="KQP881" s="347"/>
      <c r="KQQ881" s="347"/>
      <c r="KQR881" s="347"/>
      <c r="KQS881" s="347"/>
      <c r="KQT881" s="347"/>
      <c r="KQU881" s="347"/>
      <c r="KQV881" s="347"/>
      <c r="KQW881" s="347"/>
      <c r="KQX881" s="347"/>
      <c r="KQY881" s="347"/>
      <c r="KQZ881" s="347"/>
      <c r="KRA881" s="347"/>
      <c r="KRB881" s="347"/>
      <c r="KRC881" s="347"/>
      <c r="KRD881" s="347"/>
      <c r="KRE881" s="347"/>
      <c r="KRF881" s="347"/>
      <c r="KRG881" s="347"/>
      <c r="KRH881" s="347"/>
      <c r="KRI881" s="347"/>
      <c r="KRJ881" s="347"/>
      <c r="KRK881" s="347"/>
      <c r="KRL881" s="347"/>
      <c r="KRM881" s="347"/>
      <c r="KRN881" s="347"/>
      <c r="KRO881" s="347"/>
      <c r="KRP881" s="347"/>
      <c r="KRQ881" s="347"/>
      <c r="KRR881" s="347"/>
      <c r="KRS881" s="347"/>
      <c r="KRT881" s="347"/>
      <c r="KRU881" s="347"/>
      <c r="KRV881" s="347"/>
      <c r="KRW881" s="347"/>
      <c r="KRX881" s="347"/>
      <c r="KRY881" s="347"/>
      <c r="KRZ881" s="347"/>
      <c r="KSA881" s="347"/>
      <c r="KSB881" s="347"/>
      <c r="KSC881" s="347"/>
      <c r="KSD881" s="347"/>
      <c r="KSE881" s="347"/>
      <c r="KSF881" s="347"/>
      <c r="KSG881" s="347"/>
      <c r="KSH881" s="347"/>
      <c r="KSI881" s="347"/>
      <c r="KSJ881" s="347"/>
      <c r="KSK881" s="347"/>
      <c r="KSL881" s="347"/>
      <c r="KSM881" s="347"/>
      <c r="KSN881" s="347"/>
      <c r="KSO881" s="347"/>
      <c r="KSP881" s="347"/>
      <c r="KSQ881" s="347"/>
      <c r="KSR881" s="347"/>
      <c r="KSS881" s="347"/>
      <c r="KST881" s="347"/>
      <c r="KSU881" s="347"/>
      <c r="KSV881" s="347"/>
      <c r="KSW881" s="347"/>
      <c r="KSX881" s="347"/>
      <c r="KSY881" s="347"/>
      <c r="KSZ881" s="347"/>
      <c r="KTA881" s="347"/>
      <c r="KTB881" s="347"/>
      <c r="KTC881" s="347"/>
      <c r="KTD881" s="347"/>
      <c r="KTE881" s="347"/>
      <c r="KTF881" s="347"/>
      <c r="KTG881" s="347"/>
      <c r="KTH881" s="347"/>
      <c r="KTI881" s="347"/>
      <c r="KTJ881" s="347"/>
      <c r="KTK881" s="347"/>
      <c r="KTL881" s="347"/>
      <c r="KTM881" s="347"/>
      <c r="KTN881" s="347"/>
      <c r="KTO881" s="347"/>
      <c r="KTP881" s="347"/>
      <c r="KTQ881" s="347"/>
      <c r="KTR881" s="347"/>
      <c r="KTS881" s="347"/>
      <c r="KTT881" s="347"/>
      <c r="KTU881" s="347"/>
      <c r="KTV881" s="347"/>
      <c r="KTW881" s="347"/>
      <c r="KTX881" s="347"/>
      <c r="KTY881" s="347"/>
      <c r="KTZ881" s="347"/>
      <c r="KUA881" s="347"/>
      <c r="KUB881" s="347"/>
      <c r="KUC881" s="347"/>
      <c r="KUD881" s="347"/>
      <c r="KUE881" s="347"/>
      <c r="KUF881" s="347"/>
      <c r="KUG881" s="347"/>
      <c r="KUH881" s="347"/>
      <c r="KUI881" s="347"/>
      <c r="KUJ881" s="347"/>
      <c r="KUK881" s="347"/>
      <c r="KUL881" s="347"/>
      <c r="KUM881" s="347"/>
      <c r="KUN881" s="347"/>
      <c r="KUO881" s="347"/>
      <c r="KUP881" s="347"/>
      <c r="KUQ881" s="347"/>
      <c r="KUR881" s="347"/>
      <c r="KUS881" s="347"/>
      <c r="KUT881" s="347"/>
      <c r="KUU881" s="347"/>
      <c r="KUV881" s="347"/>
      <c r="KUW881" s="347"/>
      <c r="KUX881" s="347"/>
      <c r="KUY881" s="347"/>
      <c r="KUZ881" s="347"/>
      <c r="KVA881" s="347"/>
      <c r="KVB881" s="347"/>
      <c r="KVC881" s="347"/>
      <c r="KVD881" s="347"/>
      <c r="KVE881" s="347"/>
      <c r="KVF881" s="347"/>
      <c r="KVG881" s="347"/>
      <c r="KVH881" s="347"/>
      <c r="KVI881" s="347"/>
      <c r="KVJ881" s="347"/>
      <c r="KVK881" s="347"/>
      <c r="KVL881" s="347"/>
      <c r="KVM881" s="347"/>
      <c r="KVN881" s="347"/>
      <c r="KVO881" s="347"/>
      <c r="KVP881" s="347"/>
      <c r="KVQ881" s="347"/>
      <c r="KVR881" s="347"/>
      <c r="KVS881" s="347"/>
      <c r="KVT881" s="347"/>
      <c r="KVU881" s="347"/>
      <c r="KVV881" s="347"/>
      <c r="KVW881" s="347"/>
      <c r="KVX881" s="347"/>
      <c r="KVY881" s="347"/>
      <c r="KVZ881" s="347"/>
      <c r="KWA881" s="347"/>
      <c r="KWB881" s="347"/>
      <c r="KWC881" s="347"/>
      <c r="KWD881" s="347"/>
      <c r="KWE881" s="347"/>
      <c r="KWF881" s="347"/>
      <c r="KWG881" s="347"/>
      <c r="KWH881" s="347"/>
      <c r="KWI881" s="347"/>
      <c r="KWJ881" s="347"/>
      <c r="KWK881" s="347"/>
      <c r="KWL881" s="347"/>
      <c r="KWM881" s="347"/>
      <c r="KWN881" s="347"/>
      <c r="KWO881" s="347"/>
      <c r="KWP881" s="347"/>
      <c r="KWQ881" s="347"/>
      <c r="KWR881" s="347"/>
      <c r="KWS881" s="347"/>
      <c r="KWT881" s="347"/>
      <c r="KWU881" s="347"/>
      <c r="KWV881" s="347"/>
      <c r="KWW881" s="347"/>
      <c r="KWX881" s="347"/>
      <c r="KWY881" s="347"/>
      <c r="KWZ881" s="347"/>
      <c r="KXA881" s="347"/>
      <c r="KXB881" s="347"/>
      <c r="KXC881" s="347"/>
      <c r="KXD881" s="347"/>
      <c r="KXE881" s="347"/>
      <c r="KXF881" s="347"/>
      <c r="KXG881" s="347"/>
      <c r="KXH881" s="347"/>
      <c r="KXI881" s="347"/>
      <c r="KXJ881" s="347"/>
      <c r="KXK881" s="347"/>
      <c r="KXL881" s="347"/>
      <c r="KXM881" s="347"/>
      <c r="KXN881" s="347"/>
      <c r="KXO881" s="347"/>
      <c r="KXP881" s="347"/>
      <c r="KXQ881" s="347"/>
      <c r="KXR881" s="347"/>
      <c r="KXS881" s="347"/>
      <c r="KXT881" s="347"/>
      <c r="KXU881" s="347"/>
      <c r="KXV881" s="347"/>
      <c r="KXW881" s="347"/>
      <c r="KXX881" s="347"/>
      <c r="KXY881" s="347"/>
      <c r="KXZ881" s="347"/>
      <c r="KYA881" s="347"/>
      <c r="KYB881" s="347"/>
      <c r="KYC881" s="347"/>
      <c r="KYD881" s="347"/>
      <c r="KYE881" s="347"/>
      <c r="KYF881" s="347"/>
      <c r="KYG881" s="347"/>
      <c r="KYH881" s="347"/>
      <c r="KYI881" s="347"/>
      <c r="KYJ881" s="347"/>
      <c r="KYK881" s="347"/>
      <c r="KYL881" s="347"/>
      <c r="KYM881" s="347"/>
      <c r="KYN881" s="347"/>
      <c r="KYO881" s="347"/>
      <c r="KYP881" s="347"/>
      <c r="KYQ881" s="347"/>
      <c r="KYR881" s="347"/>
      <c r="KYS881" s="347"/>
      <c r="KYT881" s="347"/>
      <c r="KYU881" s="347"/>
      <c r="KYV881" s="347"/>
      <c r="KYW881" s="347"/>
      <c r="KYX881" s="347"/>
      <c r="KYY881" s="347"/>
      <c r="KYZ881" s="347"/>
      <c r="KZA881" s="347"/>
      <c r="KZB881" s="347"/>
      <c r="KZC881" s="347"/>
      <c r="KZD881" s="347"/>
      <c r="KZE881" s="347"/>
      <c r="KZF881" s="347"/>
      <c r="KZG881" s="347"/>
      <c r="KZH881" s="347"/>
      <c r="KZI881" s="347"/>
      <c r="KZJ881" s="347"/>
      <c r="KZK881" s="347"/>
      <c r="KZL881" s="347"/>
      <c r="KZM881" s="347"/>
      <c r="KZN881" s="347"/>
      <c r="KZO881" s="347"/>
      <c r="KZP881" s="347"/>
      <c r="KZQ881" s="347"/>
      <c r="KZR881" s="347"/>
      <c r="KZS881" s="347"/>
      <c r="KZT881" s="347"/>
      <c r="KZU881" s="347"/>
      <c r="KZV881" s="347"/>
      <c r="KZW881" s="347"/>
      <c r="KZX881" s="347"/>
      <c r="KZY881" s="347"/>
      <c r="KZZ881" s="347"/>
      <c r="LAA881" s="347"/>
      <c r="LAB881" s="347"/>
      <c r="LAC881" s="347"/>
      <c r="LAD881" s="347"/>
      <c r="LAE881" s="347"/>
      <c r="LAF881" s="347"/>
      <c r="LAG881" s="347"/>
      <c r="LAH881" s="347"/>
      <c r="LAI881" s="347"/>
      <c r="LAJ881" s="347"/>
      <c r="LAK881" s="347"/>
      <c r="LAL881" s="347"/>
      <c r="LAM881" s="347"/>
      <c r="LAN881" s="347"/>
      <c r="LAO881" s="347"/>
      <c r="LAP881" s="347"/>
      <c r="LAQ881" s="347"/>
      <c r="LAR881" s="347"/>
      <c r="LAS881" s="347"/>
      <c r="LAT881" s="347"/>
      <c r="LAU881" s="347"/>
      <c r="LAV881" s="347"/>
      <c r="LAW881" s="347"/>
      <c r="LAX881" s="347"/>
      <c r="LAY881" s="347"/>
      <c r="LAZ881" s="347"/>
      <c r="LBA881" s="347"/>
      <c r="LBB881" s="347"/>
      <c r="LBC881" s="347"/>
      <c r="LBD881" s="347"/>
      <c r="LBE881" s="347"/>
      <c r="LBF881" s="347"/>
      <c r="LBG881" s="347"/>
      <c r="LBH881" s="347"/>
      <c r="LBI881" s="347"/>
      <c r="LBJ881" s="347"/>
      <c r="LBK881" s="347"/>
      <c r="LBL881" s="347"/>
      <c r="LBM881" s="347"/>
      <c r="LBN881" s="347"/>
      <c r="LBO881" s="347"/>
      <c r="LBP881" s="347"/>
      <c r="LBQ881" s="347"/>
      <c r="LBR881" s="347"/>
      <c r="LBS881" s="347"/>
      <c r="LBT881" s="347"/>
      <c r="LBU881" s="347"/>
      <c r="LBV881" s="347"/>
      <c r="LBW881" s="347"/>
      <c r="LBX881" s="347"/>
      <c r="LBY881" s="347"/>
      <c r="LBZ881" s="347"/>
      <c r="LCA881" s="347"/>
      <c r="LCB881" s="347"/>
      <c r="LCC881" s="347"/>
      <c r="LCD881" s="347"/>
      <c r="LCE881" s="347"/>
      <c r="LCF881" s="347"/>
      <c r="LCG881" s="347"/>
      <c r="LCH881" s="347"/>
      <c r="LCI881" s="347"/>
      <c r="LCJ881" s="347"/>
      <c r="LCK881" s="347"/>
      <c r="LCL881" s="347"/>
      <c r="LCM881" s="347"/>
      <c r="LCN881" s="347"/>
      <c r="LCO881" s="347"/>
      <c r="LCP881" s="347"/>
      <c r="LCQ881" s="347"/>
      <c r="LCR881" s="347"/>
      <c r="LCS881" s="347"/>
      <c r="LCT881" s="347"/>
      <c r="LCU881" s="347"/>
      <c r="LCV881" s="347"/>
      <c r="LCW881" s="347"/>
      <c r="LCX881" s="347"/>
      <c r="LCY881" s="347"/>
      <c r="LCZ881" s="347"/>
      <c r="LDA881" s="347"/>
      <c r="LDB881" s="347"/>
      <c r="LDC881" s="347"/>
      <c r="LDD881" s="347"/>
      <c r="LDE881" s="347"/>
      <c r="LDF881" s="347"/>
      <c r="LDG881" s="347"/>
      <c r="LDH881" s="347"/>
      <c r="LDI881" s="347"/>
      <c r="LDJ881" s="347"/>
      <c r="LDK881" s="347"/>
      <c r="LDL881" s="347"/>
      <c r="LDM881" s="347"/>
      <c r="LDN881" s="347"/>
      <c r="LDO881" s="347"/>
      <c r="LDP881" s="347"/>
      <c r="LDQ881" s="347"/>
      <c r="LDR881" s="347"/>
      <c r="LDS881" s="347"/>
      <c r="LDT881" s="347"/>
      <c r="LDU881" s="347"/>
      <c r="LDV881" s="347"/>
      <c r="LDW881" s="347"/>
      <c r="LDX881" s="347"/>
      <c r="LDY881" s="347"/>
      <c r="LDZ881" s="347"/>
      <c r="LEA881" s="347"/>
      <c r="LEB881" s="347"/>
      <c r="LEC881" s="347"/>
      <c r="LED881" s="347"/>
      <c r="LEE881" s="347"/>
      <c r="LEF881" s="347"/>
      <c r="LEG881" s="347"/>
      <c r="LEH881" s="347"/>
      <c r="LEI881" s="347"/>
      <c r="LEJ881" s="347"/>
      <c r="LEK881" s="347"/>
      <c r="LEL881" s="347"/>
      <c r="LEM881" s="347"/>
      <c r="LEN881" s="347"/>
      <c r="LEO881" s="347"/>
      <c r="LEP881" s="347"/>
      <c r="LEQ881" s="347"/>
      <c r="LER881" s="347"/>
      <c r="LES881" s="347"/>
      <c r="LET881" s="347"/>
      <c r="LEU881" s="347"/>
      <c r="LEV881" s="347"/>
      <c r="LEW881" s="347"/>
      <c r="LEX881" s="347"/>
      <c r="LEY881" s="347"/>
      <c r="LEZ881" s="347"/>
      <c r="LFA881" s="347"/>
      <c r="LFB881" s="347"/>
      <c r="LFC881" s="347"/>
      <c r="LFD881" s="347"/>
      <c r="LFE881" s="347"/>
      <c r="LFF881" s="347"/>
      <c r="LFG881" s="347"/>
      <c r="LFH881" s="347"/>
      <c r="LFI881" s="347"/>
      <c r="LFJ881" s="347"/>
      <c r="LFK881" s="347"/>
      <c r="LFL881" s="347"/>
      <c r="LFM881" s="347"/>
      <c r="LFN881" s="347"/>
      <c r="LFO881" s="347"/>
      <c r="LFP881" s="347"/>
      <c r="LFQ881" s="347"/>
      <c r="LFR881" s="347"/>
      <c r="LFS881" s="347"/>
      <c r="LFT881" s="347"/>
      <c r="LFU881" s="347"/>
      <c r="LFV881" s="347"/>
      <c r="LFW881" s="347"/>
      <c r="LFX881" s="347"/>
      <c r="LFY881" s="347"/>
      <c r="LFZ881" s="347"/>
      <c r="LGA881" s="347"/>
      <c r="LGB881" s="347"/>
      <c r="LGC881" s="347"/>
      <c r="LGD881" s="347"/>
      <c r="LGE881" s="347"/>
      <c r="LGF881" s="347"/>
      <c r="LGG881" s="347"/>
      <c r="LGH881" s="347"/>
      <c r="LGI881" s="347"/>
      <c r="LGJ881" s="347"/>
      <c r="LGK881" s="347"/>
      <c r="LGL881" s="347"/>
      <c r="LGM881" s="347"/>
      <c r="LGN881" s="347"/>
      <c r="LGO881" s="347"/>
      <c r="LGP881" s="347"/>
      <c r="LGQ881" s="347"/>
      <c r="LGR881" s="347"/>
      <c r="LGS881" s="347"/>
      <c r="LGT881" s="347"/>
      <c r="LGU881" s="347"/>
      <c r="LGV881" s="347"/>
      <c r="LGW881" s="347"/>
      <c r="LGX881" s="347"/>
      <c r="LGY881" s="347"/>
      <c r="LGZ881" s="347"/>
      <c r="LHA881" s="347"/>
      <c r="LHB881" s="347"/>
      <c r="LHC881" s="347"/>
      <c r="LHD881" s="347"/>
      <c r="LHE881" s="347"/>
      <c r="LHF881" s="347"/>
      <c r="LHG881" s="347"/>
      <c r="LHH881" s="347"/>
      <c r="LHI881" s="347"/>
      <c r="LHJ881" s="347"/>
      <c r="LHK881" s="347"/>
      <c r="LHL881" s="347"/>
      <c r="LHM881" s="347"/>
      <c r="LHN881" s="347"/>
      <c r="LHO881" s="347"/>
      <c r="LHP881" s="347"/>
      <c r="LHQ881" s="347"/>
      <c r="LHR881" s="347"/>
      <c r="LHS881" s="347"/>
      <c r="LHT881" s="347"/>
      <c r="LHU881" s="347"/>
      <c r="LHV881" s="347"/>
      <c r="LHW881" s="347"/>
      <c r="LHX881" s="347"/>
      <c r="LHY881" s="347"/>
      <c r="LHZ881" s="347"/>
      <c r="LIA881" s="347"/>
      <c r="LIB881" s="347"/>
      <c r="LIC881" s="347"/>
      <c r="LID881" s="347"/>
      <c r="LIE881" s="347"/>
      <c r="LIF881" s="347"/>
      <c r="LIG881" s="347"/>
      <c r="LIH881" s="347"/>
      <c r="LII881" s="347"/>
      <c r="LIJ881" s="347"/>
      <c r="LIK881" s="347"/>
      <c r="LIL881" s="347"/>
      <c r="LIM881" s="347"/>
      <c r="LIN881" s="347"/>
      <c r="LIO881" s="347"/>
      <c r="LIP881" s="347"/>
      <c r="LIQ881" s="347"/>
      <c r="LIR881" s="347"/>
      <c r="LIS881" s="347"/>
      <c r="LIT881" s="347"/>
      <c r="LIU881" s="347"/>
      <c r="LIV881" s="347"/>
      <c r="LIW881" s="347"/>
      <c r="LIX881" s="347"/>
      <c r="LIY881" s="347"/>
      <c r="LIZ881" s="347"/>
      <c r="LJA881" s="347"/>
      <c r="LJB881" s="347"/>
      <c r="LJC881" s="347"/>
      <c r="LJD881" s="347"/>
      <c r="LJE881" s="347"/>
      <c r="LJF881" s="347"/>
      <c r="LJG881" s="347"/>
      <c r="LJH881" s="347"/>
      <c r="LJI881" s="347"/>
      <c r="LJJ881" s="347"/>
      <c r="LJK881" s="347"/>
      <c r="LJL881" s="347"/>
      <c r="LJM881" s="347"/>
      <c r="LJN881" s="347"/>
      <c r="LJO881" s="347"/>
      <c r="LJP881" s="347"/>
      <c r="LJQ881" s="347"/>
      <c r="LJR881" s="347"/>
      <c r="LJS881" s="347"/>
      <c r="LJT881" s="347"/>
      <c r="LJU881" s="347"/>
      <c r="LJV881" s="347"/>
      <c r="LJW881" s="347"/>
      <c r="LJX881" s="347"/>
      <c r="LJY881" s="347"/>
      <c r="LJZ881" s="347"/>
      <c r="LKA881" s="347"/>
      <c r="LKB881" s="347"/>
      <c r="LKC881" s="347"/>
      <c r="LKD881" s="347"/>
      <c r="LKE881" s="347"/>
      <c r="LKF881" s="347"/>
      <c r="LKG881" s="347"/>
      <c r="LKH881" s="347"/>
      <c r="LKI881" s="347"/>
      <c r="LKJ881" s="347"/>
      <c r="LKK881" s="347"/>
      <c r="LKL881" s="347"/>
      <c r="LKM881" s="347"/>
      <c r="LKN881" s="347"/>
      <c r="LKO881" s="347"/>
      <c r="LKP881" s="347"/>
      <c r="LKQ881" s="347"/>
      <c r="LKR881" s="347"/>
      <c r="LKS881" s="347"/>
      <c r="LKT881" s="347"/>
      <c r="LKU881" s="347"/>
      <c r="LKV881" s="347"/>
      <c r="LKW881" s="347"/>
      <c r="LKX881" s="347"/>
      <c r="LKY881" s="347"/>
      <c r="LKZ881" s="347"/>
      <c r="LLA881" s="347"/>
      <c r="LLB881" s="347"/>
      <c r="LLC881" s="347"/>
      <c r="LLD881" s="347"/>
      <c r="LLE881" s="347"/>
      <c r="LLF881" s="347"/>
      <c r="LLG881" s="347"/>
      <c r="LLH881" s="347"/>
      <c r="LLI881" s="347"/>
      <c r="LLJ881" s="347"/>
      <c r="LLK881" s="347"/>
      <c r="LLL881" s="347"/>
      <c r="LLM881" s="347"/>
      <c r="LLN881" s="347"/>
      <c r="LLO881" s="347"/>
      <c r="LLP881" s="347"/>
      <c r="LLQ881" s="347"/>
      <c r="LLR881" s="347"/>
      <c r="LLS881" s="347"/>
      <c r="LLT881" s="347"/>
      <c r="LLU881" s="347"/>
      <c r="LLV881" s="347"/>
      <c r="LLW881" s="347"/>
      <c r="LLX881" s="347"/>
      <c r="LLY881" s="347"/>
      <c r="LLZ881" s="347"/>
      <c r="LMA881" s="347"/>
      <c r="LMB881" s="347"/>
      <c r="LMC881" s="347"/>
      <c r="LMD881" s="347"/>
      <c r="LME881" s="347"/>
      <c r="LMF881" s="347"/>
      <c r="LMG881" s="347"/>
      <c r="LMH881" s="347"/>
      <c r="LMI881" s="347"/>
      <c r="LMJ881" s="347"/>
      <c r="LMK881" s="347"/>
      <c r="LML881" s="347"/>
      <c r="LMM881" s="347"/>
      <c r="LMN881" s="347"/>
      <c r="LMO881" s="347"/>
      <c r="LMP881" s="347"/>
      <c r="LMQ881" s="347"/>
      <c r="LMR881" s="347"/>
      <c r="LMS881" s="347"/>
      <c r="LMT881" s="347"/>
      <c r="LMU881" s="347"/>
      <c r="LMV881" s="347"/>
      <c r="LMW881" s="347"/>
      <c r="LMX881" s="347"/>
      <c r="LMY881" s="347"/>
      <c r="LMZ881" s="347"/>
      <c r="LNA881" s="347"/>
      <c r="LNB881" s="347"/>
      <c r="LNC881" s="347"/>
      <c r="LND881" s="347"/>
      <c r="LNE881" s="347"/>
      <c r="LNF881" s="347"/>
      <c r="LNG881" s="347"/>
      <c r="LNH881" s="347"/>
      <c r="LNI881" s="347"/>
      <c r="LNJ881" s="347"/>
      <c r="LNK881" s="347"/>
      <c r="LNL881" s="347"/>
      <c r="LNM881" s="347"/>
      <c r="LNN881" s="347"/>
      <c r="LNO881" s="347"/>
      <c r="LNP881" s="347"/>
      <c r="LNQ881" s="347"/>
      <c r="LNR881" s="347"/>
      <c r="LNS881" s="347"/>
      <c r="LNT881" s="347"/>
      <c r="LNU881" s="347"/>
      <c r="LNV881" s="347"/>
      <c r="LNW881" s="347"/>
      <c r="LNX881" s="347"/>
      <c r="LNY881" s="347"/>
      <c r="LNZ881" s="347"/>
      <c r="LOA881" s="347"/>
      <c r="LOB881" s="347"/>
      <c r="LOC881" s="347"/>
      <c r="LOD881" s="347"/>
      <c r="LOE881" s="347"/>
      <c r="LOF881" s="347"/>
      <c r="LOG881" s="347"/>
      <c r="LOH881" s="347"/>
      <c r="LOI881" s="347"/>
      <c r="LOJ881" s="347"/>
      <c r="LOK881" s="347"/>
      <c r="LOL881" s="347"/>
      <c r="LOM881" s="347"/>
      <c r="LON881" s="347"/>
      <c r="LOO881" s="347"/>
      <c r="LOP881" s="347"/>
      <c r="LOQ881" s="347"/>
      <c r="LOR881" s="347"/>
      <c r="LOS881" s="347"/>
      <c r="LOT881" s="347"/>
      <c r="LOU881" s="347"/>
      <c r="LOV881" s="347"/>
      <c r="LOW881" s="347"/>
      <c r="LOX881" s="347"/>
      <c r="LOY881" s="347"/>
      <c r="LOZ881" s="347"/>
      <c r="LPA881" s="347"/>
      <c r="LPB881" s="347"/>
      <c r="LPC881" s="347"/>
      <c r="LPD881" s="347"/>
      <c r="LPE881" s="347"/>
      <c r="LPF881" s="347"/>
      <c r="LPG881" s="347"/>
      <c r="LPH881" s="347"/>
      <c r="LPI881" s="347"/>
      <c r="LPJ881" s="347"/>
      <c r="LPK881" s="347"/>
      <c r="LPL881" s="347"/>
      <c r="LPM881" s="347"/>
      <c r="LPN881" s="347"/>
      <c r="LPO881" s="347"/>
      <c r="LPP881" s="347"/>
      <c r="LPQ881" s="347"/>
      <c r="LPR881" s="347"/>
      <c r="LPS881" s="347"/>
      <c r="LPT881" s="347"/>
      <c r="LPU881" s="347"/>
      <c r="LPV881" s="347"/>
      <c r="LPW881" s="347"/>
      <c r="LPX881" s="347"/>
      <c r="LPY881" s="347"/>
      <c r="LPZ881" s="347"/>
      <c r="LQA881" s="347"/>
      <c r="LQB881" s="347"/>
      <c r="LQC881" s="347"/>
      <c r="LQD881" s="347"/>
      <c r="LQE881" s="347"/>
      <c r="LQF881" s="347"/>
      <c r="LQG881" s="347"/>
      <c r="LQH881" s="347"/>
      <c r="LQI881" s="347"/>
      <c r="LQJ881" s="347"/>
      <c r="LQK881" s="347"/>
      <c r="LQL881" s="347"/>
      <c r="LQM881" s="347"/>
      <c r="LQN881" s="347"/>
      <c r="LQO881" s="347"/>
      <c r="LQP881" s="347"/>
      <c r="LQQ881" s="347"/>
      <c r="LQR881" s="347"/>
      <c r="LQS881" s="347"/>
      <c r="LQT881" s="347"/>
      <c r="LQU881" s="347"/>
      <c r="LQV881" s="347"/>
      <c r="LQW881" s="347"/>
      <c r="LQX881" s="347"/>
      <c r="LQY881" s="347"/>
      <c r="LQZ881" s="347"/>
      <c r="LRA881" s="347"/>
      <c r="LRB881" s="347"/>
      <c r="LRC881" s="347"/>
      <c r="LRD881" s="347"/>
      <c r="LRE881" s="347"/>
      <c r="LRF881" s="347"/>
      <c r="LRG881" s="347"/>
      <c r="LRH881" s="347"/>
      <c r="LRI881" s="347"/>
      <c r="LRJ881" s="347"/>
      <c r="LRK881" s="347"/>
      <c r="LRL881" s="347"/>
      <c r="LRM881" s="347"/>
      <c r="LRN881" s="347"/>
      <c r="LRO881" s="347"/>
      <c r="LRP881" s="347"/>
      <c r="LRQ881" s="347"/>
      <c r="LRR881" s="347"/>
      <c r="LRS881" s="347"/>
      <c r="LRT881" s="347"/>
      <c r="LRU881" s="347"/>
      <c r="LRV881" s="347"/>
      <c r="LRW881" s="347"/>
      <c r="LRX881" s="347"/>
      <c r="LRY881" s="347"/>
      <c r="LRZ881" s="347"/>
      <c r="LSA881" s="347"/>
      <c r="LSB881" s="347"/>
      <c r="LSC881" s="347"/>
      <c r="LSD881" s="347"/>
      <c r="LSE881" s="347"/>
      <c r="LSF881" s="347"/>
      <c r="LSG881" s="347"/>
      <c r="LSH881" s="347"/>
      <c r="LSI881" s="347"/>
      <c r="LSJ881" s="347"/>
      <c r="LSK881" s="347"/>
      <c r="LSL881" s="347"/>
      <c r="LSM881" s="347"/>
      <c r="LSN881" s="347"/>
      <c r="LSO881" s="347"/>
      <c r="LSP881" s="347"/>
      <c r="LSQ881" s="347"/>
      <c r="LSR881" s="347"/>
      <c r="LSS881" s="347"/>
      <c r="LST881" s="347"/>
      <c r="LSU881" s="347"/>
      <c r="LSV881" s="347"/>
      <c r="LSW881" s="347"/>
      <c r="LSX881" s="347"/>
      <c r="LSY881" s="347"/>
      <c r="LSZ881" s="347"/>
      <c r="LTA881" s="347"/>
      <c r="LTB881" s="347"/>
      <c r="LTC881" s="347"/>
      <c r="LTD881" s="347"/>
      <c r="LTE881" s="347"/>
      <c r="LTF881" s="347"/>
      <c r="LTG881" s="347"/>
      <c r="LTH881" s="347"/>
      <c r="LTI881" s="347"/>
      <c r="LTJ881" s="347"/>
      <c r="LTK881" s="347"/>
      <c r="LTL881" s="347"/>
      <c r="LTM881" s="347"/>
      <c r="LTN881" s="347"/>
      <c r="LTO881" s="347"/>
      <c r="LTP881" s="347"/>
      <c r="LTQ881" s="347"/>
      <c r="LTR881" s="347"/>
      <c r="LTS881" s="347"/>
      <c r="LTT881" s="347"/>
      <c r="LTU881" s="347"/>
      <c r="LTV881" s="347"/>
      <c r="LTW881" s="347"/>
      <c r="LTX881" s="347"/>
      <c r="LTY881" s="347"/>
      <c r="LTZ881" s="347"/>
      <c r="LUA881" s="347"/>
      <c r="LUB881" s="347"/>
      <c r="LUC881" s="347"/>
      <c r="LUD881" s="347"/>
      <c r="LUE881" s="347"/>
      <c r="LUF881" s="347"/>
      <c r="LUG881" s="347"/>
      <c r="LUH881" s="347"/>
      <c r="LUI881" s="347"/>
      <c r="LUJ881" s="347"/>
      <c r="LUK881" s="347"/>
      <c r="LUL881" s="347"/>
      <c r="LUM881" s="347"/>
      <c r="LUN881" s="347"/>
      <c r="LUO881" s="347"/>
      <c r="LUP881" s="347"/>
      <c r="LUQ881" s="347"/>
      <c r="LUR881" s="347"/>
      <c r="LUS881" s="347"/>
      <c r="LUT881" s="347"/>
      <c r="LUU881" s="347"/>
      <c r="LUV881" s="347"/>
      <c r="LUW881" s="347"/>
      <c r="LUX881" s="347"/>
      <c r="LUY881" s="347"/>
      <c r="LUZ881" s="347"/>
      <c r="LVA881" s="347"/>
      <c r="LVB881" s="347"/>
      <c r="LVC881" s="347"/>
      <c r="LVD881" s="347"/>
      <c r="LVE881" s="347"/>
      <c r="LVF881" s="347"/>
      <c r="LVG881" s="347"/>
      <c r="LVH881" s="347"/>
      <c r="LVI881" s="347"/>
      <c r="LVJ881" s="347"/>
      <c r="LVK881" s="347"/>
      <c r="LVL881" s="347"/>
      <c r="LVM881" s="347"/>
      <c r="LVN881" s="347"/>
      <c r="LVO881" s="347"/>
      <c r="LVP881" s="347"/>
      <c r="LVQ881" s="347"/>
      <c r="LVR881" s="347"/>
      <c r="LVS881" s="347"/>
      <c r="LVT881" s="347"/>
      <c r="LVU881" s="347"/>
      <c r="LVV881" s="347"/>
      <c r="LVW881" s="347"/>
      <c r="LVX881" s="347"/>
      <c r="LVY881" s="347"/>
      <c r="LVZ881" s="347"/>
      <c r="LWA881" s="347"/>
      <c r="LWB881" s="347"/>
      <c r="LWC881" s="347"/>
      <c r="LWD881" s="347"/>
      <c r="LWE881" s="347"/>
      <c r="LWF881" s="347"/>
      <c r="LWG881" s="347"/>
      <c r="LWH881" s="347"/>
      <c r="LWI881" s="347"/>
      <c r="LWJ881" s="347"/>
      <c r="LWK881" s="347"/>
      <c r="LWL881" s="347"/>
      <c r="LWM881" s="347"/>
      <c r="LWN881" s="347"/>
      <c r="LWO881" s="347"/>
      <c r="LWP881" s="347"/>
      <c r="LWQ881" s="347"/>
      <c r="LWR881" s="347"/>
      <c r="LWS881" s="347"/>
      <c r="LWT881" s="347"/>
      <c r="LWU881" s="347"/>
      <c r="LWV881" s="347"/>
      <c r="LWW881" s="347"/>
      <c r="LWX881" s="347"/>
      <c r="LWY881" s="347"/>
      <c r="LWZ881" s="347"/>
      <c r="LXA881" s="347"/>
      <c r="LXB881" s="347"/>
      <c r="LXC881" s="347"/>
      <c r="LXD881" s="347"/>
      <c r="LXE881" s="347"/>
      <c r="LXF881" s="347"/>
      <c r="LXG881" s="347"/>
      <c r="LXH881" s="347"/>
      <c r="LXI881" s="347"/>
      <c r="LXJ881" s="347"/>
      <c r="LXK881" s="347"/>
      <c r="LXL881" s="347"/>
      <c r="LXM881" s="347"/>
      <c r="LXN881" s="347"/>
      <c r="LXO881" s="347"/>
      <c r="LXP881" s="347"/>
      <c r="LXQ881" s="347"/>
      <c r="LXR881" s="347"/>
      <c r="LXS881" s="347"/>
      <c r="LXT881" s="347"/>
      <c r="LXU881" s="347"/>
      <c r="LXV881" s="347"/>
      <c r="LXW881" s="347"/>
      <c r="LXX881" s="347"/>
      <c r="LXY881" s="347"/>
      <c r="LXZ881" s="347"/>
      <c r="LYA881" s="347"/>
      <c r="LYB881" s="347"/>
      <c r="LYC881" s="347"/>
      <c r="LYD881" s="347"/>
      <c r="LYE881" s="347"/>
      <c r="LYF881" s="347"/>
      <c r="LYG881" s="347"/>
      <c r="LYH881" s="347"/>
      <c r="LYI881" s="347"/>
      <c r="LYJ881" s="347"/>
      <c r="LYK881" s="347"/>
      <c r="LYL881" s="347"/>
      <c r="LYM881" s="347"/>
      <c r="LYN881" s="347"/>
      <c r="LYO881" s="347"/>
      <c r="LYP881" s="347"/>
      <c r="LYQ881" s="347"/>
      <c r="LYR881" s="347"/>
      <c r="LYS881" s="347"/>
      <c r="LYT881" s="347"/>
      <c r="LYU881" s="347"/>
      <c r="LYV881" s="347"/>
      <c r="LYW881" s="347"/>
      <c r="LYX881" s="347"/>
      <c r="LYY881" s="347"/>
      <c r="LYZ881" s="347"/>
      <c r="LZA881" s="347"/>
      <c r="LZB881" s="347"/>
      <c r="LZC881" s="347"/>
      <c r="LZD881" s="347"/>
      <c r="LZE881" s="347"/>
      <c r="LZF881" s="347"/>
      <c r="LZG881" s="347"/>
      <c r="LZH881" s="347"/>
      <c r="LZI881" s="347"/>
      <c r="LZJ881" s="347"/>
      <c r="LZK881" s="347"/>
      <c r="LZL881" s="347"/>
      <c r="LZM881" s="347"/>
      <c r="LZN881" s="347"/>
      <c r="LZO881" s="347"/>
      <c r="LZP881" s="347"/>
      <c r="LZQ881" s="347"/>
      <c r="LZR881" s="347"/>
      <c r="LZS881" s="347"/>
      <c r="LZT881" s="347"/>
      <c r="LZU881" s="347"/>
      <c r="LZV881" s="347"/>
      <c r="LZW881" s="347"/>
      <c r="LZX881" s="347"/>
      <c r="LZY881" s="347"/>
      <c r="LZZ881" s="347"/>
      <c r="MAA881" s="347"/>
      <c r="MAB881" s="347"/>
      <c r="MAC881" s="347"/>
      <c r="MAD881" s="347"/>
      <c r="MAE881" s="347"/>
      <c r="MAF881" s="347"/>
      <c r="MAG881" s="347"/>
      <c r="MAH881" s="347"/>
      <c r="MAI881" s="347"/>
      <c r="MAJ881" s="347"/>
      <c r="MAK881" s="347"/>
      <c r="MAL881" s="347"/>
      <c r="MAM881" s="347"/>
      <c r="MAN881" s="347"/>
      <c r="MAO881" s="347"/>
      <c r="MAP881" s="347"/>
      <c r="MAQ881" s="347"/>
      <c r="MAR881" s="347"/>
      <c r="MAS881" s="347"/>
      <c r="MAT881" s="347"/>
      <c r="MAU881" s="347"/>
      <c r="MAV881" s="347"/>
      <c r="MAW881" s="347"/>
      <c r="MAX881" s="347"/>
      <c r="MAY881" s="347"/>
      <c r="MAZ881" s="347"/>
      <c r="MBA881" s="347"/>
      <c r="MBB881" s="347"/>
      <c r="MBC881" s="347"/>
      <c r="MBD881" s="347"/>
      <c r="MBE881" s="347"/>
      <c r="MBF881" s="347"/>
      <c r="MBG881" s="347"/>
      <c r="MBH881" s="347"/>
      <c r="MBI881" s="347"/>
      <c r="MBJ881" s="347"/>
      <c r="MBK881" s="347"/>
      <c r="MBL881" s="347"/>
      <c r="MBM881" s="347"/>
      <c r="MBN881" s="347"/>
      <c r="MBO881" s="347"/>
      <c r="MBP881" s="347"/>
      <c r="MBQ881" s="347"/>
      <c r="MBR881" s="347"/>
      <c r="MBS881" s="347"/>
      <c r="MBT881" s="347"/>
      <c r="MBU881" s="347"/>
      <c r="MBV881" s="347"/>
      <c r="MBW881" s="347"/>
      <c r="MBX881" s="347"/>
      <c r="MBY881" s="347"/>
      <c r="MBZ881" s="347"/>
      <c r="MCA881" s="347"/>
      <c r="MCB881" s="347"/>
      <c r="MCC881" s="347"/>
      <c r="MCD881" s="347"/>
      <c r="MCE881" s="347"/>
      <c r="MCF881" s="347"/>
      <c r="MCG881" s="347"/>
      <c r="MCH881" s="347"/>
      <c r="MCI881" s="347"/>
      <c r="MCJ881" s="347"/>
      <c r="MCK881" s="347"/>
      <c r="MCL881" s="347"/>
      <c r="MCM881" s="347"/>
      <c r="MCN881" s="347"/>
      <c r="MCO881" s="347"/>
      <c r="MCP881" s="347"/>
      <c r="MCQ881" s="347"/>
      <c r="MCR881" s="347"/>
      <c r="MCS881" s="347"/>
      <c r="MCT881" s="347"/>
      <c r="MCU881" s="347"/>
      <c r="MCV881" s="347"/>
      <c r="MCW881" s="347"/>
      <c r="MCX881" s="347"/>
      <c r="MCY881" s="347"/>
      <c r="MCZ881" s="347"/>
      <c r="MDA881" s="347"/>
      <c r="MDB881" s="347"/>
      <c r="MDC881" s="347"/>
      <c r="MDD881" s="347"/>
      <c r="MDE881" s="347"/>
      <c r="MDF881" s="347"/>
      <c r="MDG881" s="347"/>
      <c r="MDH881" s="347"/>
      <c r="MDI881" s="347"/>
      <c r="MDJ881" s="347"/>
      <c r="MDK881" s="347"/>
      <c r="MDL881" s="347"/>
      <c r="MDM881" s="347"/>
      <c r="MDN881" s="347"/>
      <c r="MDO881" s="347"/>
      <c r="MDP881" s="347"/>
      <c r="MDQ881" s="347"/>
      <c r="MDR881" s="347"/>
      <c r="MDS881" s="347"/>
      <c r="MDT881" s="347"/>
      <c r="MDU881" s="347"/>
      <c r="MDV881" s="347"/>
      <c r="MDW881" s="347"/>
      <c r="MDX881" s="347"/>
      <c r="MDY881" s="347"/>
      <c r="MDZ881" s="347"/>
      <c r="MEA881" s="347"/>
      <c r="MEB881" s="347"/>
      <c r="MEC881" s="347"/>
      <c r="MED881" s="347"/>
      <c r="MEE881" s="347"/>
      <c r="MEF881" s="347"/>
      <c r="MEG881" s="347"/>
      <c r="MEH881" s="347"/>
      <c r="MEI881" s="347"/>
      <c r="MEJ881" s="347"/>
      <c r="MEK881" s="347"/>
      <c r="MEL881" s="347"/>
      <c r="MEM881" s="347"/>
      <c r="MEN881" s="347"/>
      <c r="MEO881" s="347"/>
      <c r="MEP881" s="347"/>
      <c r="MEQ881" s="347"/>
      <c r="MER881" s="347"/>
      <c r="MES881" s="347"/>
      <c r="MET881" s="347"/>
      <c r="MEU881" s="347"/>
      <c r="MEV881" s="347"/>
      <c r="MEW881" s="347"/>
      <c r="MEX881" s="347"/>
      <c r="MEY881" s="347"/>
      <c r="MEZ881" s="347"/>
      <c r="MFA881" s="347"/>
      <c r="MFB881" s="347"/>
      <c r="MFC881" s="347"/>
      <c r="MFD881" s="347"/>
      <c r="MFE881" s="347"/>
      <c r="MFF881" s="347"/>
      <c r="MFG881" s="347"/>
      <c r="MFH881" s="347"/>
      <c r="MFI881" s="347"/>
      <c r="MFJ881" s="347"/>
      <c r="MFK881" s="347"/>
      <c r="MFL881" s="347"/>
      <c r="MFM881" s="347"/>
      <c r="MFN881" s="347"/>
      <c r="MFO881" s="347"/>
      <c r="MFP881" s="347"/>
      <c r="MFQ881" s="347"/>
      <c r="MFR881" s="347"/>
      <c r="MFS881" s="347"/>
      <c r="MFT881" s="347"/>
      <c r="MFU881" s="347"/>
      <c r="MFV881" s="347"/>
      <c r="MFW881" s="347"/>
      <c r="MFX881" s="347"/>
      <c r="MFY881" s="347"/>
      <c r="MFZ881" s="347"/>
      <c r="MGA881" s="347"/>
      <c r="MGB881" s="347"/>
      <c r="MGC881" s="347"/>
      <c r="MGD881" s="347"/>
      <c r="MGE881" s="347"/>
      <c r="MGF881" s="347"/>
      <c r="MGG881" s="347"/>
      <c r="MGH881" s="347"/>
      <c r="MGI881" s="347"/>
      <c r="MGJ881" s="347"/>
      <c r="MGK881" s="347"/>
      <c r="MGL881" s="347"/>
      <c r="MGM881" s="347"/>
      <c r="MGN881" s="347"/>
      <c r="MGO881" s="347"/>
      <c r="MGP881" s="347"/>
      <c r="MGQ881" s="347"/>
      <c r="MGR881" s="347"/>
      <c r="MGS881" s="347"/>
      <c r="MGT881" s="347"/>
      <c r="MGU881" s="347"/>
      <c r="MGV881" s="347"/>
      <c r="MGW881" s="347"/>
      <c r="MGX881" s="347"/>
      <c r="MGY881" s="347"/>
      <c r="MGZ881" s="347"/>
      <c r="MHA881" s="347"/>
      <c r="MHB881" s="347"/>
      <c r="MHC881" s="347"/>
      <c r="MHD881" s="347"/>
      <c r="MHE881" s="347"/>
      <c r="MHF881" s="347"/>
      <c r="MHG881" s="347"/>
      <c r="MHH881" s="347"/>
      <c r="MHI881" s="347"/>
      <c r="MHJ881" s="347"/>
      <c r="MHK881" s="347"/>
      <c r="MHL881" s="347"/>
      <c r="MHM881" s="347"/>
      <c r="MHN881" s="347"/>
      <c r="MHO881" s="347"/>
      <c r="MHP881" s="347"/>
      <c r="MHQ881" s="347"/>
      <c r="MHR881" s="347"/>
      <c r="MHS881" s="347"/>
      <c r="MHT881" s="347"/>
      <c r="MHU881" s="347"/>
      <c r="MHV881" s="347"/>
      <c r="MHW881" s="347"/>
      <c r="MHX881" s="347"/>
      <c r="MHY881" s="347"/>
      <c r="MHZ881" s="347"/>
      <c r="MIA881" s="347"/>
      <c r="MIB881" s="347"/>
      <c r="MIC881" s="347"/>
      <c r="MID881" s="347"/>
      <c r="MIE881" s="347"/>
      <c r="MIF881" s="347"/>
      <c r="MIG881" s="347"/>
      <c r="MIH881" s="347"/>
      <c r="MII881" s="347"/>
      <c r="MIJ881" s="347"/>
      <c r="MIK881" s="347"/>
      <c r="MIL881" s="347"/>
      <c r="MIM881" s="347"/>
      <c r="MIN881" s="347"/>
      <c r="MIO881" s="347"/>
      <c r="MIP881" s="347"/>
      <c r="MIQ881" s="347"/>
      <c r="MIR881" s="347"/>
      <c r="MIS881" s="347"/>
      <c r="MIT881" s="347"/>
      <c r="MIU881" s="347"/>
      <c r="MIV881" s="347"/>
      <c r="MIW881" s="347"/>
      <c r="MIX881" s="347"/>
      <c r="MIY881" s="347"/>
      <c r="MIZ881" s="347"/>
      <c r="MJA881" s="347"/>
      <c r="MJB881" s="347"/>
      <c r="MJC881" s="347"/>
      <c r="MJD881" s="347"/>
      <c r="MJE881" s="347"/>
      <c r="MJF881" s="347"/>
      <c r="MJG881" s="347"/>
      <c r="MJH881" s="347"/>
      <c r="MJI881" s="347"/>
      <c r="MJJ881" s="347"/>
      <c r="MJK881" s="347"/>
      <c r="MJL881" s="347"/>
      <c r="MJM881" s="347"/>
      <c r="MJN881" s="347"/>
      <c r="MJO881" s="347"/>
      <c r="MJP881" s="347"/>
      <c r="MJQ881" s="347"/>
      <c r="MJR881" s="347"/>
      <c r="MJS881" s="347"/>
      <c r="MJT881" s="347"/>
      <c r="MJU881" s="347"/>
      <c r="MJV881" s="347"/>
      <c r="MJW881" s="347"/>
      <c r="MJX881" s="347"/>
      <c r="MJY881" s="347"/>
      <c r="MJZ881" s="347"/>
      <c r="MKA881" s="347"/>
      <c r="MKB881" s="347"/>
      <c r="MKC881" s="347"/>
      <c r="MKD881" s="347"/>
      <c r="MKE881" s="347"/>
      <c r="MKF881" s="347"/>
      <c r="MKG881" s="347"/>
      <c r="MKH881" s="347"/>
      <c r="MKI881" s="347"/>
      <c r="MKJ881" s="347"/>
      <c r="MKK881" s="347"/>
      <c r="MKL881" s="347"/>
      <c r="MKM881" s="347"/>
      <c r="MKN881" s="347"/>
      <c r="MKO881" s="347"/>
      <c r="MKP881" s="347"/>
      <c r="MKQ881" s="347"/>
      <c r="MKR881" s="347"/>
      <c r="MKS881" s="347"/>
      <c r="MKT881" s="347"/>
      <c r="MKU881" s="347"/>
      <c r="MKV881" s="347"/>
      <c r="MKW881" s="347"/>
      <c r="MKX881" s="347"/>
      <c r="MKY881" s="347"/>
      <c r="MKZ881" s="347"/>
      <c r="MLA881" s="347"/>
      <c r="MLB881" s="347"/>
      <c r="MLC881" s="347"/>
      <c r="MLD881" s="347"/>
      <c r="MLE881" s="347"/>
      <c r="MLF881" s="347"/>
      <c r="MLG881" s="347"/>
      <c r="MLH881" s="347"/>
      <c r="MLI881" s="347"/>
      <c r="MLJ881" s="347"/>
      <c r="MLK881" s="347"/>
      <c r="MLL881" s="347"/>
      <c r="MLM881" s="347"/>
      <c r="MLN881" s="347"/>
      <c r="MLO881" s="347"/>
      <c r="MLP881" s="347"/>
      <c r="MLQ881" s="347"/>
      <c r="MLR881" s="347"/>
      <c r="MLS881" s="347"/>
      <c r="MLT881" s="347"/>
      <c r="MLU881" s="347"/>
      <c r="MLV881" s="347"/>
      <c r="MLW881" s="347"/>
      <c r="MLX881" s="347"/>
      <c r="MLY881" s="347"/>
      <c r="MLZ881" s="347"/>
      <c r="MMA881" s="347"/>
      <c r="MMB881" s="347"/>
      <c r="MMC881" s="347"/>
      <c r="MMD881" s="347"/>
      <c r="MME881" s="347"/>
      <c r="MMF881" s="347"/>
      <c r="MMG881" s="347"/>
      <c r="MMH881" s="347"/>
      <c r="MMI881" s="347"/>
      <c r="MMJ881" s="347"/>
      <c r="MMK881" s="347"/>
      <c r="MML881" s="347"/>
      <c r="MMM881" s="347"/>
      <c r="MMN881" s="347"/>
      <c r="MMO881" s="347"/>
      <c r="MMP881" s="347"/>
      <c r="MMQ881" s="347"/>
      <c r="MMR881" s="347"/>
      <c r="MMS881" s="347"/>
      <c r="MMT881" s="347"/>
      <c r="MMU881" s="347"/>
      <c r="MMV881" s="347"/>
      <c r="MMW881" s="347"/>
      <c r="MMX881" s="347"/>
      <c r="MMY881" s="347"/>
      <c r="MMZ881" s="347"/>
      <c r="MNA881" s="347"/>
      <c r="MNB881" s="347"/>
      <c r="MNC881" s="347"/>
      <c r="MND881" s="347"/>
      <c r="MNE881" s="347"/>
      <c r="MNF881" s="347"/>
      <c r="MNG881" s="347"/>
      <c r="MNH881" s="347"/>
      <c r="MNI881" s="347"/>
      <c r="MNJ881" s="347"/>
      <c r="MNK881" s="347"/>
      <c r="MNL881" s="347"/>
      <c r="MNM881" s="347"/>
      <c r="MNN881" s="347"/>
      <c r="MNO881" s="347"/>
      <c r="MNP881" s="347"/>
      <c r="MNQ881" s="347"/>
      <c r="MNR881" s="347"/>
      <c r="MNS881" s="347"/>
      <c r="MNT881" s="347"/>
      <c r="MNU881" s="347"/>
      <c r="MNV881" s="347"/>
      <c r="MNW881" s="347"/>
      <c r="MNX881" s="347"/>
      <c r="MNY881" s="347"/>
      <c r="MNZ881" s="347"/>
      <c r="MOA881" s="347"/>
      <c r="MOB881" s="347"/>
      <c r="MOC881" s="347"/>
      <c r="MOD881" s="347"/>
      <c r="MOE881" s="347"/>
      <c r="MOF881" s="347"/>
      <c r="MOG881" s="347"/>
      <c r="MOH881" s="347"/>
      <c r="MOI881" s="347"/>
      <c r="MOJ881" s="347"/>
      <c r="MOK881" s="347"/>
      <c r="MOL881" s="347"/>
      <c r="MOM881" s="347"/>
      <c r="MON881" s="347"/>
      <c r="MOO881" s="347"/>
      <c r="MOP881" s="347"/>
      <c r="MOQ881" s="347"/>
      <c r="MOR881" s="347"/>
      <c r="MOS881" s="347"/>
      <c r="MOT881" s="347"/>
      <c r="MOU881" s="347"/>
      <c r="MOV881" s="347"/>
      <c r="MOW881" s="347"/>
      <c r="MOX881" s="347"/>
      <c r="MOY881" s="347"/>
      <c r="MOZ881" s="347"/>
      <c r="MPA881" s="347"/>
      <c r="MPB881" s="347"/>
      <c r="MPC881" s="347"/>
      <c r="MPD881" s="347"/>
      <c r="MPE881" s="347"/>
      <c r="MPF881" s="347"/>
      <c r="MPG881" s="347"/>
      <c r="MPH881" s="347"/>
      <c r="MPI881" s="347"/>
      <c r="MPJ881" s="347"/>
      <c r="MPK881" s="347"/>
      <c r="MPL881" s="347"/>
      <c r="MPM881" s="347"/>
      <c r="MPN881" s="347"/>
      <c r="MPO881" s="347"/>
      <c r="MPP881" s="347"/>
      <c r="MPQ881" s="347"/>
      <c r="MPR881" s="347"/>
      <c r="MPS881" s="347"/>
      <c r="MPT881" s="347"/>
      <c r="MPU881" s="347"/>
      <c r="MPV881" s="347"/>
      <c r="MPW881" s="347"/>
      <c r="MPX881" s="347"/>
      <c r="MPY881" s="347"/>
      <c r="MPZ881" s="347"/>
      <c r="MQA881" s="347"/>
      <c r="MQB881" s="347"/>
      <c r="MQC881" s="347"/>
      <c r="MQD881" s="347"/>
      <c r="MQE881" s="347"/>
      <c r="MQF881" s="347"/>
      <c r="MQG881" s="347"/>
      <c r="MQH881" s="347"/>
      <c r="MQI881" s="347"/>
      <c r="MQJ881" s="347"/>
      <c r="MQK881" s="347"/>
      <c r="MQL881" s="347"/>
      <c r="MQM881" s="347"/>
      <c r="MQN881" s="347"/>
      <c r="MQO881" s="347"/>
      <c r="MQP881" s="347"/>
      <c r="MQQ881" s="347"/>
      <c r="MQR881" s="347"/>
      <c r="MQS881" s="347"/>
      <c r="MQT881" s="347"/>
      <c r="MQU881" s="347"/>
      <c r="MQV881" s="347"/>
      <c r="MQW881" s="347"/>
      <c r="MQX881" s="347"/>
      <c r="MQY881" s="347"/>
      <c r="MQZ881" s="347"/>
      <c r="MRA881" s="347"/>
      <c r="MRB881" s="347"/>
      <c r="MRC881" s="347"/>
      <c r="MRD881" s="347"/>
      <c r="MRE881" s="347"/>
      <c r="MRF881" s="347"/>
      <c r="MRG881" s="347"/>
      <c r="MRH881" s="347"/>
      <c r="MRI881" s="347"/>
      <c r="MRJ881" s="347"/>
      <c r="MRK881" s="347"/>
      <c r="MRL881" s="347"/>
      <c r="MRM881" s="347"/>
      <c r="MRN881" s="347"/>
      <c r="MRO881" s="347"/>
      <c r="MRP881" s="347"/>
      <c r="MRQ881" s="347"/>
      <c r="MRR881" s="347"/>
      <c r="MRS881" s="347"/>
      <c r="MRT881" s="347"/>
      <c r="MRU881" s="347"/>
      <c r="MRV881" s="347"/>
      <c r="MRW881" s="347"/>
      <c r="MRX881" s="347"/>
      <c r="MRY881" s="347"/>
      <c r="MRZ881" s="347"/>
      <c r="MSA881" s="347"/>
      <c r="MSB881" s="347"/>
      <c r="MSC881" s="347"/>
      <c r="MSD881" s="347"/>
      <c r="MSE881" s="347"/>
      <c r="MSF881" s="347"/>
      <c r="MSG881" s="347"/>
      <c r="MSH881" s="347"/>
      <c r="MSI881" s="347"/>
      <c r="MSJ881" s="347"/>
      <c r="MSK881" s="347"/>
      <c r="MSL881" s="347"/>
      <c r="MSM881" s="347"/>
      <c r="MSN881" s="347"/>
      <c r="MSO881" s="347"/>
      <c r="MSP881" s="347"/>
      <c r="MSQ881" s="347"/>
      <c r="MSR881" s="347"/>
      <c r="MSS881" s="347"/>
      <c r="MST881" s="347"/>
      <c r="MSU881" s="347"/>
      <c r="MSV881" s="347"/>
      <c r="MSW881" s="347"/>
      <c r="MSX881" s="347"/>
      <c r="MSY881" s="347"/>
      <c r="MSZ881" s="347"/>
      <c r="MTA881" s="347"/>
      <c r="MTB881" s="347"/>
      <c r="MTC881" s="347"/>
      <c r="MTD881" s="347"/>
      <c r="MTE881" s="347"/>
      <c r="MTF881" s="347"/>
      <c r="MTG881" s="347"/>
      <c r="MTH881" s="347"/>
      <c r="MTI881" s="347"/>
      <c r="MTJ881" s="347"/>
      <c r="MTK881" s="347"/>
      <c r="MTL881" s="347"/>
      <c r="MTM881" s="347"/>
      <c r="MTN881" s="347"/>
      <c r="MTO881" s="347"/>
      <c r="MTP881" s="347"/>
      <c r="MTQ881" s="347"/>
      <c r="MTR881" s="347"/>
      <c r="MTS881" s="347"/>
      <c r="MTT881" s="347"/>
      <c r="MTU881" s="347"/>
      <c r="MTV881" s="347"/>
      <c r="MTW881" s="347"/>
      <c r="MTX881" s="347"/>
      <c r="MTY881" s="347"/>
      <c r="MTZ881" s="347"/>
      <c r="MUA881" s="347"/>
      <c r="MUB881" s="347"/>
      <c r="MUC881" s="347"/>
      <c r="MUD881" s="347"/>
      <c r="MUE881" s="347"/>
      <c r="MUF881" s="347"/>
      <c r="MUG881" s="347"/>
      <c r="MUH881" s="347"/>
      <c r="MUI881" s="347"/>
      <c r="MUJ881" s="347"/>
      <c r="MUK881" s="347"/>
      <c r="MUL881" s="347"/>
      <c r="MUM881" s="347"/>
      <c r="MUN881" s="347"/>
      <c r="MUO881" s="347"/>
      <c r="MUP881" s="347"/>
      <c r="MUQ881" s="347"/>
      <c r="MUR881" s="347"/>
      <c r="MUS881" s="347"/>
      <c r="MUT881" s="347"/>
      <c r="MUU881" s="347"/>
      <c r="MUV881" s="347"/>
      <c r="MUW881" s="347"/>
      <c r="MUX881" s="347"/>
      <c r="MUY881" s="347"/>
      <c r="MUZ881" s="347"/>
      <c r="MVA881" s="347"/>
      <c r="MVB881" s="347"/>
      <c r="MVC881" s="347"/>
      <c r="MVD881" s="347"/>
      <c r="MVE881" s="347"/>
      <c r="MVF881" s="347"/>
      <c r="MVG881" s="347"/>
      <c r="MVH881" s="347"/>
      <c r="MVI881" s="347"/>
      <c r="MVJ881" s="347"/>
      <c r="MVK881" s="347"/>
      <c r="MVL881" s="347"/>
      <c r="MVM881" s="347"/>
      <c r="MVN881" s="347"/>
      <c r="MVO881" s="347"/>
      <c r="MVP881" s="347"/>
      <c r="MVQ881" s="347"/>
      <c r="MVR881" s="347"/>
      <c r="MVS881" s="347"/>
      <c r="MVT881" s="347"/>
      <c r="MVU881" s="347"/>
      <c r="MVV881" s="347"/>
      <c r="MVW881" s="347"/>
      <c r="MVX881" s="347"/>
      <c r="MVY881" s="347"/>
      <c r="MVZ881" s="347"/>
      <c r="MWA881" s="347"/>
      <c r="MWB881" s="347"/>
      <c r="MWC881" s="347"/>
      <c r="MWD881" s="347"/>
      <c r="MWE881" s="347"/>
      <c r="MWF881" s="347"/>
      <c r="MWG881" s="347"/>
      <c r="MWH881" s="347"/>
      <c r="MWI881" s="347"/>
      <c r="MWJ881" s="347"/>
      <c r="MWK881" s="347"/>
      <c r="MWL881" s="347"/>
      <c r="MWM881" s="347"/>
      <c r="MWN881" s="347"/>
      <c r="MWO881" s="347"/>
      <c r="MWP881" s="347"/>
      <c r="MWQ881" s="347"/>
      <c r="MWR881" s="347"/>
      <c r="MWS881" s="347"/>
      <c r="MWT881" s="347"/>
      <c r="MWU881" s="347"/>
      <c r="MWV881" s="347"/>
      <c r="MWW881" s="347"/>
      <c r="MWX881" s="347"/>
      <c r="MWY881" s="347"/>
      <c r="MWZ881" s="347"/>
      <c r="MXA881" s="347"/>
      <c r="MXB881" s="347"/>
      <c r="MXC881" s="347"/>
      <c r="MXD881" s="347"/>
      <c r="MXE881" s="347"/>
      <c r="MXF881" s="347"/>
      <c r="MXG881" s="347"/>
      <c r="MXH881" s="347"/>
      <c r="MXI881" s="347"/>
      <c r="MXJ881" s="347"/>
      <c r="MXK881" s="347"/>
      <c r="MXL881" s="347"/>
      <c r="MXM881" s="347"/>
      <c r="MXN881" s="347"/>
      <c r="MXO881" s="347"/>
      <c r="MXP881" s="347"/>
      <c r="MXQ881" s="347"/>
      <c r="MXR881" s="347"/>
      <c r="MXS881" s="347"/>
      <c r="MXT881" s="347"/>
      <c r="MXU881" s="347"/>
      <c r="MXV881" s="347"/>
      <c r="MXW881" s="347"/>
      <c r="MXX881" s="347"/>
      <c r="MXY881" s="347"/>
      <c r="MXZ881" s="347"/>
      <c r="MYA881" s="347"/>
      <c r="MYB881" s="347"/>
      <c r="MYC881" s="347"/>
      <c r="MYD881" s="347"/>
      <c r="MYE881" s="347"/>
      <c r="MYF881" s="347"/>
      <c r="MYG881" s="347"/>
      <c r="MYH881" s="347"/>
      <c r="MYI881" s="347"/>
      <c r="MYJ881" s="347"/>
      <c r="MYK881" s="347"/>
      <c r="MYL881" s="347"/>
      <c r="MYM881" s="347"/>
      <c r="MYN881" s="347"/>
      <c r="MYO881" s="347"/>
      <c r="MYP881" s="347"/>
      <c r="MYQ881" s="347"/>
      <c r="MYR881" s="347"/>
      <c r="MYS881" s="347"/>
      <c r="MYT881" s="347"/>
      <c r="MYU881" s="347"/>
      <c r="MYV881" s="347"/>
      <c r="MYW881" s="347"/>
      <c r="MYX881" s="347"/>
      <c r="MYY881" s="347"/>
      <c r="MYZ881" s="347"/>
      <c r="MZA881" s="347"/>
      <c r="MZB881" s="347"/>
      <c r="MZC881" s="347"/>
      <c r="MZD881" s="347"/>
      <c r="MZE881" s="347"/>
      <c r="MZF881" s="347"/>
      <c r="MZG881" s="347"/>
      <c r="MZH881" s="347"/>
      <c r="MZI881" s="347"/>
      <c r="MZJ881" s="347"/>
      <c r="MZK881" s="347"/>
      <c r="MZL881" s="347"/>
      <c r="MZM881" s="347"/>
      <c r="MZN881" s="347"/>
      <c r="MZO881" s="347"/>
      <c r="MZP881" s="347"/>
      <c r="MZQ881" s="347"/>
      <c r="MZR881" s="347"/>
      <c r="MZS881" s="347"/>
      <c r="MZT881" s="347"/>
      <c r="MZU881" s="347"/>
      <c r="MZV881" s="347"/>
      <c r="MZW881" s="347"/>
      <c r="MZX881" s="347"/>
      <c r="MZY881" s="347"/>
      <c r="MZZ881" s="347"/>
      <c r="NAA881" s="347"/>
      <c r="NAB881" s="347"/>
      <c r="NAC881" s="347"/>
      <c r="NAD881" s="347"/>
      <c r="NAE881" s="347"/>
      <c r="NAF881" s="347"/>
      <c r="NAG881" s="347"/>
      <c r="NAH881" s="347"/>
      <c r="NAI881" s="347"/>
      <c r="NAJ881" s="347"/>
      <c r="NAK881" s="347"/>
      <c r="NAL881" s="347"/>
      <c r="NAM881" s="347"/>
      <c r="NAN881" s="347"/>
      <c r="NAO881" s="348"/>
      <c r="NAP881" s="156"/>
      <c r="NAQ881" s="156"/>
      <c r="NAR881" s="156"/>
      <c r="NAS881" s="156"/>
      <c r="NAT881" s="143"/>
      <c r="NAU881" s="143"/>
      <c r="NAV881" s="490"/>
      <c r="NAW881" s="156"/>
      <c r="NAX881" s="156"/>
      <c r="NAY881" s="156"/>
      <c r="NAZ881" s="166"/>
      <c r="NBA881" s="390"/>
      <c r="NBB881" s="390"/>
    </row>
    <row r="882" spans="1:9582" s="50" customFormat="1" ht="45.75" customHeight="1">
      <c r="A882" s="589">
        <f>1+A881</f>
        <v>880</v>
      </c>
      <c r="B882" s="403" t="s">
        <v>8521</v>
      </c>
      <c r="C882" s="156" t="s">
        <v>8522</v>
      </c>
      <c r="D882" s="156" t="s">
        <v>8490</v>
      </c>
      <c r="E882" s="156">
        <v>45552</v>
      </c>
      <c r="F882" s="152"/>
      <c r="G882" s="152"/>
      <c r="H882" s="156" t="s">
        <v>94</v>
      </c>
      <c r="I882" s="156" t="s">
        <v>95</v>
      </c>
      <c r="J882" s="301" t="s">
        <v>8523</v>
      </c>
      <c r="K882" s="251">
        <v>1072650344</v>
      </c>
      <c r="L882" s="156">
        <v>1</v>
      </c>
      <c r="M882" s="156" t="s">
        <v>97</v>
      </c>
      <c r="N882" s="156" t="s">
        <v>5078</v>
      </c>
      <c r="O882" s="156" t="s">
        <v>427</v>
      </c>
      <c r="P882" s="156" t="s">
        <v>8524</v>
      </c>
      <c r="Q882" s="156" t="s">
        <v>7596</v>
      </c>
      <c r="R882" s="143">
        <f>+G882-F882</f>
        <v>0</v>
      </c>
      <c r="S882" s="134" t="s">
        <v>8525</v>
      </c>
      <c r="T882" s="253">
        <v>16500000</v>
      </c>
      <c r="U882" s="156"/>
      <c r="V882" s="253">
        <f>+T882</f>
        <v>16500000</v>
      </c>
      <c r="W882" s="156"/>
      <c r="X882" s="156" t="s">
        <v>103</v>
      </c>
      <c r="Y882" s="317">
        <f>+Z882+AA882+AB882</f>
        <v>16500000</v>
      </c>
      <c r="Z882" s="156">
        <v>16500000</v>
      </c>
      <c r="AA882" s="156">
        <v>0</v>
      </c>
      <c r="AB882" s="156">
        <v>0</v>
      </c>
      <c r="AC882" s="156">
        <v>0</v>
      </c>
      <c r="AD882" s="156">
        <v>0</v>
      </c>
      <c r="AE882" s="156">
        <v>0</v>
      </c>
      <c r="AF882" s="156">
        <v>0</v>
      </c>
      <c r="AG882" s="156">
        <v>0</v>
      </c>
      <c r="AH882" s="156">
        <v>0</v>
      </c>
      <c r="AI882" s="156">
        <v>0</v>
      </c>
      <c r="AJ882" s="156">
        <v>0</v>
      </c>
      <c r="AK882" s="156" t="s">
        <v>104</v>
      </c>
      <c r="AL882" s="103" t="s">
        <v>8526</v>
      </c>
      <c r="AM882" s="156" t="s">
        <v>7722</v>
      </c>
      <c r="AN882" s="156">
        <v>20493796</v>
      </c>
      <c r="AO882" s="156" t="s">
        <v>114</v>
      </c>
      <c r="AP882" s="156" t="s">
        <v>114</v>
      </c>
      <c r="AQ882" s="156" t="s">
        <v>114</v>
      </c>
      <c r="AR882" s="156" t="s">
        <v>114</v>
      </c>
      <c r="AS882" s="156"/>
      <c r="AT882" s="156"/>
      <c r="AU882" s="156" t="s">
        <v>392</v>
      </c>
      <c r="AV882" s="156"/>
      <c r="AW882" s="156"/>
      <c r="AX882" s="156"/>
      <c r="AY882" s="156" t="s">
        <v>108</v>
      </c>
      <c r="AZ882" s="156"/>
      <c r="BA882" s="156"/>
      <c r="BB882" s="156"/>
      <c r="BC882" s="156"/>
      <c r="BD882" s="156"/>
      <c r="BE882" s="156"/>
      <c r="BF882" s="156"/>
      <c r="BG882" s="156"/>
      <c r="BH882" s="153">
        <f>T882+BB882</f>
        <v>16500000</v>
      </c>
      <c r="BI882" s="437" t="s">
        <v>259</v>
      </c>
      <c r="BJ882" s="240"/>
      <c r="BK882" s="240" t="s">
        <v>114</v>
      </c>
      <c r="BL882" s="240"/>
      <c r="BM882" s="161" t="s">
        <v>2539</v>
      </c>
      <c r="BN882" s="156" t="s">
        <v>161</v>
      </c>
      <c r="BO882" s="156">
        <v>36</v>
      </c>
      <c r="BP882" s="156">
        <v>32447</v>
      </c>
      <c r="BQ882" s="156" t="s">
        <v>114</v>
      </c>
      <c r="BR882" s="156" t="s">
        <v>114</v>
      </c>
      <c r="BS882" s="156" t="s">
        <v>114</v>
      </c>
      <c r="BT882" s="156" t="s">
        <v>114</v>
      </c>
      <c r="BU882" s="156" t="s">
        <v>5499</v>
      </c>
      <c r="BV882" s="156">
        <v>3194260335</v>
      </c>
      <c r="BW882" s="156" t="s">
        <v>5500</v>
      </c>
      <c r="BX882" s="156" t="s">
        <v>881</v>
      </c>
      <c r="BY882" s="156" t="s">
        <v>119</v>
      </c>
      <c r="BZ882" s="156">
        <v>33751614301</v>
      </c>
      <c r="CA882" s="157" t="s">
        <v>109</v>
      </c>
      <c r="CB882" s="157" t="s">
        <v>109</v>
      </c>
      <c r="CC882" s="157" t="s">
        <v>109</v>
      </c>
      <c r="CD882" s="307"/>
      <c r="CE882" s="156"/>
      <c r="CF882" s="156"/>
      <c r="CG882" s="156"/>
      <c r="CH882" s="156"/>
      <c r="CI882" s="156"/>
      <c r="CJ882" s="156"/>
      <c r="CK882" s="156"/>
      <c r="CL882" s="156"/>
      <c r="CM882" s="157" t="s">
        <v>109</v>
      </c>
      <c r="CN882" s="156"/>
      <c r="CO882" s="297"/>
    </row>
    <row r="883" spans="1:9582" s="50" customFormat="1" ht="45.75" customHeight="1">
      <c r="A883" s="589">
        <f>1+A882</f>
        <v>881</v>
      </c>
      <c r="B883" s="403" t="s">
        <v>8527</v>
      </c>
      <c r="C883" s="156" t="s">
        <v>8528</v>
      </c>
      <c r="D883" s="156" t="s">
        <v>645</v>
      </c>
      <c r="E883" s="156">
        <v>45552</v>
      </c>
      <c r="F883" s="156">
        <v>45554</v>
      </c>
      <c r="G883" s="156">
        <v>45646</v>
      </c>
      <c r="H883" s="156" t="s">
        <v>94</v>
      </c>
      <c r="I883" s="156" t="s">
        <v>180</v>
      </c>
      <c r="J883" s="301" t="s">
        <v>8529</v>
      </c>
      <c r="K883" s="251">
        <v>1072717732</v>
      </c>
      <c r="L883" s="156">
        <v>4</v>
      </c>
      <c r="M883" s="156" t="s">
        <v>97</v>
      </c>
      <c r="N883" s="156" t="s">
        <v>5078</v>
      </c>
      <c r="O883" s="156" t="s">
        <v>5700</v>
      </c>
      <c r="P883" s="156" t="s">
        <v>2857</v>
      </c>
      <c r="Q883" s="156" t="s">
        <v>8314</v>
      </c>
      <c r="R883" s="143">
        <f>+G883-F883</f>
        <v>92</v>
      </c>
      <c r="S883" s="134" t="s">
        <v>8530</v>
      </c>
      <c r="T883" s="253">
        <v>12642667</v>
      </c>
      <c r="U883" s="156" t="s">
        <v>8531</v>
      </c>
      <c r="V883" s="253">
        <f>+T883</f>
        <v>12642667</v>
      </c>
      <c r="W883" s="156">
        <v>45553</v>
      </c>
      <c r="X883" s="156" t="s">
        <v>103</v>
      </c>
      <c r="Y883" s="317">
        <f>+Z883+AA883+AB883</f>
        <v>12642667</v>
      </c>
      <c r="Z883" s="156">
        <v>12642667</v>
      </c>
      <c r="AA883" s="156">
        <v>0</v>
      </c>
      <c r="AB883" s="156">
        <v>0</v>
      </c>
      <c r="AC883" s="156">
        <v>0</v>
      </c>
      <c r="AD883" s="156">
        <v>0</v>
      </c>
      <c r="AE883" s="156">
        <v>0</v>
      </c>
      <c r="AF883" s="156">
        <v>0</v>
      </c>
      <c r="AG883" s="156">
        <v>0</v>
      </c>
      <c r="AH883" s="156">
        <v>0</v>
      </c>
      <c r="AI883" s="156">
        <v>0</v>
      </c>
      <c r="AJ883" s="156">
        <v>0</v>
      </c>
      <c r="AK883" s="156" t="s">
        <v>104</v>
      </c>
      <c r="AL883" s="103" t="s">
        <v>8532</v>
      </c>
      <c r="AM883" s="156" t="s">
        <v>2860</v>
      </c>
      <c r="AN883" s="156">
        <v>43543658</v>
      </c>
      <c r="AO883" s="156" t="s">
        <v>114</v>
      </c>
      <c r="AP883" s="156" t="s">
        <v>114</v>
      </c>
      <c r="AQ883" s="156" t="s">
        <v>114</v>
      </c>
      <c r="AR883" s="156" t="s">
        <v>114</v>
      </c>
      <c r="AS883" s="156" t="s">
        <v>109</v>
      </c>
      <c r="AT883" s="156" t="s">
        <v>109</v>
      </c>
      <c r="AU883" s="156" t="s">
        <v>392</v>
      </c>
      <c r="AV883" s="156"/>
      <c r="AW883" s="156"/>
      <c r="AX883" s="156" t="s">
        <v>109</v>
      </c>
      <c r="AY883" s="156" t="s">
        <v>108</v>
      </c>
      <c r="AZ883" s="156"/>
      <c r="BA883" s="156"/>
      <c r="BB883" s="156"/>
      <c r="BC883" s="156"/>
      <c r="BD883" s="156"/>
      <c r="BE883" s="156"/>
      <c r="BF883" s="156"/>
      <c r="BG883" s="156"/>
      <c r="BH883" s="153">
        <f>T883+BB883</f>
        <v>12642667</v>
      </c>
      <c r="BI883" s="437" t="s">
        <v>259</v>
      </c>
      <c r="BJ883" s="240"/>
      <c r="BK883" s="240" t="s">
        <v>114</v>
      </c>
      <c r="BL883" s="240"/>
      <c r="BM883" s="161" t="s">
        <v>2539</v>
      </c>
      <c r="BN883" s="156" t="s">
        <v>115</v>
      </c>
      <c r="BO883" s="156">
        <f>2024-1998</f>
        <v>26</v>
      </c>
      <c r="BP883" s="156">
        <v>35913</v>
      </c>
      <c r="BQ883" s="156" t="s">
        <v>109</v>
      </c>
      <c r="BR883" s="156" t="s">
        <v>114</v>
      </c>
      <c r="BS883" s="156" t="s">
        <v>114</v>
      </c>
      <c r="BT883" s="156" t="s">
        <v>114</v>
      </c>
      <c r="BU883" s="156" t="s">
        <v>8533</v>
      </c>
      <c r="BV883" s="156">
        <v>3104006948</v>
      </c>
      <c r="BW883" s="156" t="s">
        <v>8534</v>
      </c>
      <c r="BX883" s="156" t="s">
        <v>118</v>
      </c>
      <c r="BY883" s="156" t="s">
        <v>119</v>
      </c>
      <c r="BZ883" s="156">
        <v>87042047594</v>
      </c>
      <c r="CA883" s="157" t="s">
        <v>109</v>
      </c>
      <c r="CB883" s="157" t="s">
        <v>109</v>
      </c>
      <c r="CC883" s="157" t="s">
        <v>109</v>
      </c>
      <c r="CD883" s="157" t="s">
        <v>109</v>
      </c>
      <c r="CE883" s="156"/>
      <c r="CF883" s="156"/>
      <c r="CG883" s="156"/>
      <c r="CH883" s="156"/>
      <c r="CI883" s="156"/>
      <c r="CJ883" s="156"/>
      <c r="CK883" s="156"/>
      <c r="CL883" s="156"/>
      <c r="CM883" s="157" t="s">
        <v>109</v>
      </c>
      <c r="CN883" s="156"/>
      <c r="CO883" s="297"/>
    </row>
    <row r="884" spans="1:9582" s="290" customFormat="1" ht="45.75" customHeight="1">
      <c r="A884" s="589">
        <f>1+A883</f>
        <v>882</v>
      </c>
      <c r="B884" s="403" t="s">
        <v>8535</v>
      </c>
      <c r="C884" s="156" t="s">
        <v>8536</v>
      </c>
      <c r="D884" s="156" t="s">
        <v>645</v>
      </c>
      <c r="E884" s="156">
        <v>45552</v>
      </c>
      <c r="F884" s="143">
        <v>45554</v>
      </c>
      <c r="G884" s="143">
        <v>45646</v>
      </c>
      <c r="H884" s="157" t="s">
        <v>94</v>
      </c>
      <c r="I884" s="157" t="s">
        <v>95</v>
      </c>
      <c r="J884" s="166" t="s">
        <v>4816</v>
      </c>
      <c r="K884" s="156">
        <v>1072659841</v>
      </c>
      <c r="L884" s="156">
        <v>1</v>
      </c>
      <c r="M884" s="156" t="s">
        <v>97</v>
      </c>
      <c r="N884" s="156" t="s">
        <v>5078</v>
      </c>
      <c r="O884" s="156" t="s">
        <v>3586</v>
      </c>
      <c r="P884" s="156" t="s">
        <v>8537</v>
      </c>
      <c r="Q884" s="156" t="s">
        <v>7576</v>
      </c>
      <c r="R884" s="156">
        <f>+G884-F884</f>
        <v>92</v>
      </c>
      <c r="S884" s="156" t="s">
        <v>8538</v>
      </c>
      <c r="T884" s="157">
        <v>18550000</v>
      </c>
      <c r="U884" s="156" t="s">
        <v>8539</v>
      </c>
      <c r="V884" s="328">
        <f>+T884</f>
        <v>18550000</v>
      </c>
      <c r="W884" s="328">
        <v>45553</v>
      </c>
      <c r="X884" s="328" t="s">
        <v>103</v>
      </c>
      <c r="Y884" s="328">
        <f>+Z884+AA884+AB884</f>
        <v>18550000</v>
      </c>
      <c r="Z884" s="16">
        <v>18550000</v>
      </c>
      <c r="AA884" s="16">
        <v>0</v>
      </c>
      <c r="AB884" s="16">
        <v>0</v>
      </c>
      <c r="AC884" s="16">
        <v>0</v>
      </c>
      <c r="AD884" s="16">
        <v>0</v>
      </c>
      <c r="AE884" s="16">
        <v>0</v>
      </c>
      <c r="AF884" s="16">
        <v>0</v>
      </c>
      <c r="AG884" s="16">
        <v>0</v>
      </c>
      <c r="AH884" s="16">
        <v>0</v>
      </c>
      <c r="AI884" s="16">
        <v>0</v>
      </c>
      <c r="AJ884" s="16">
        <v>0</v>
      </c>
      <c r="AK884" s="16" t="s">
        <v>104</v>
      </c>
      <c r="AL884" s="16" t="s">
        <v>8540</v>
      </c>
      <c r="AM884" s="16" t="s">
        <v>2860</v>
      </c>
      <c r="AN884" s="16">
        <v>43543658</v>
      </c>
      <c r="AO884" s="16" t="s">
        <v>114</v>
      </c>
      <c r="AP884" s="16" t="s">
        <v>114</v>
      </c>
      <c r="AQ884" s="16" t="s">
        <v>114</v>
      </c>
      <c r="AR884" s="16" t="s">
        <v>114</v>
      </c>
      <c r="AS884" s="16" t="s">
        <v>109</v>
      </c>
      <c r="AT884" s="16" t="s">
        <v>109</v>
      </c>
      <c r="AU884" s="16" t="s">
        <v>392</v>
      </c>
      <c r="AV884" s="16"/>
      <c r="AW884" s="16"/>
      <c r="AX884" s="16" t="s">
        <v>109</v>
      </c>
      <c r="AY884" s="16" t="s">
        <v>108</v>
      </c>
      <c r="AZ884" s="16"/>
      <c r="BA884" s="16"/>
      <c r="BB884" s="16"/>
      <c r="BC884" s="16"/>
      <c r="BD884" s="16"/>
      <c r="BE884" s="16"/>
      <c r="BF884" s="16"/>
      <c r="BG884" s="16"/>
      <c r="BH884" s="16">
        <f>T884+BB884</f>
        <v>18550000</v>
      </c>
      <c r="BI884" s="349" t="s">
        <v>113</v>
      </c>
      <c r="BJ884" s="16"/>
      <c r="BK884" s="16" t="s">
        <v>114</v>
      </c>
      <c r="BL884" s="16"/>
      <c r="BM884" s="449"/>
      <c r="BN884" s="16" t="s">
        <v>161</v>
      </c>
      <c r="BO884" s="16">
        <v>33</v>
      </c>
      <c r="BP884" s="16">
        <v>33311</v>
      </c>
      <c r="BQ884" s="16" t="s">
        <v>114</v>
      </c>
      <c r="BR884" s="16" t="s">
        <v>114</v>
      </c>
      <c r="BS884" s="16" t="s">
        <v>114</v>
      </c>
      <c r="BT884" s="16" t="s">
        <v>114</v>
      </c>
      <c r="BU884" s="16" t="s">
        <v>4822</v>
      </c>
      <c r="BV884" s="16">
        <v>3115846476</v>
      </c>
      <c r="BW884" s="16" t="s">
        <v>4823</v>
      </c>
      <c r="BX884" s="16" t="s">
        <v>118</v>
      </c>
      <c r="BY884" s="16" t="s">
        <v>119</v>
      </c>
      <c r="BZ884" s="16">
        <v>58629692523</v>
      </c>
      <c r="CA884" s="446" t="s">
        <v>109</v>
      </c>
      <c r="CB884" s="446" t="s">
        <v>109</v>
      </c>
      <c r="CC884" s="446" t="s">
        <v>109</v>
      </c>
      <c r="CD884" s="446" t="s">
        <v>109</v>
      </c>
      <c r="CE884" s="446"/>
      <c r="CF884" s="446"/>
      <c r="CG884" s="446"/>
      <c r="CH884" s="446"/>
      <c r="CI884" s="446"/>
      <c r="CJ884" s="446"/>
      <c r="CK884" s="446"/>
      <c r="CL884" s="446"/>
      <c r="CM884" s="446" t="s">
        <v>109</v>
      </c>
      <c r="CN884" s="446"/>
      <c r="CO884" s="50"/>
      <c r="CP884" s="50"/>
      <c r="CQ884" s="50"/>
      <c r="CR884" s="50"/>
      <c r="CS884" s="50"/>
      <c r="CT884" s="50"/>
      <c r="CU884" s="50"/>
      <c r="CV884" s="50"/>
      <c r="CW884" s="50"/>
      <c r="CX884" s="50"/>
      <c r="CY884" s="50"/>
      <c r="CZ884" s="50"/>
      <c r="DA884" s="50"/>
      <c r="DB884" s="50"/>
      <c r="DC884" s="50"/>
      <c r="DD884" s="50"/>
      <c r="DE884" s="50"/>
      <c r="DF884" s="50"/>
      <c r="DG884" s="50"/>
      <c r="DH884" s="50"/>
      <c r="DI884" s="50"/>
      <c r="DJ884" s="50"/>
      <c r="DK884" s="50"/>
      <c r="DL884" s="50"/>
      <c r="DM884" s="50"/>
      <c r="DN884" s="50"/>
      <c r="DO884" s="50"/>
      <c r="DP884" s="50"/>
      <c r="DQ884" s="50"/>
      <c r="DR884" s="50"/>
      <c r="DS884" s="50"/>
      <c r="DT884" s="50"/>
      <c r="DU884" s="50"/>
      <c r="DV884" s="50"/>
      <c r="DW884" s="50"/>
      <c r="DX884" s="50"/>
      <c r="DY884" s="50"/>
      <c r="DZ884" s="50"/>
      <c r="EA884" s="50"/>
      <c r="EB884" s="50"/>
      <c r="EC884" s="50"/>
      <c r="ED884" s="50"/>
      <c r="EE884" s="50"/>
      <c r="EF884" s="50"/>
      <c r="EG884" s="50"/>
      <c r="EH884" s="50"/>
      <c r="EI884" s="50"/>
      <c r="EJ884" s="50"/>
      <c r="EK884" s="50"/>
      <c r="EL884" s="50"/>
      <c r="EM884" s="50"/>
      <c r="EN884" s="50"/>
      <c r="EO884" s="50"/>
      <c r="EP884" s="50"/>
      <c r="EQ884" s="50"/>
      <c r="ER884" s="50"/>
      <c r="ES884" s="50"/>
      <c r="ET884" s="50"/>
      <c r="EU884" s="50"/>
      <c r="EV884" s="50"/>
      <c r="EW884" s="50"/>
      <c r="EX884" s="50"/>
      <c r="EY884" s="50"/>
      <c r="EZ884" s="50"/>
      <c r="FA884" s="50"/>
      <c r="FB884" s="50"/>
      <c r="FC884" s="50"/>
      <c r="FD884" s="50"/>
      <c r="FE884" s="50"/>
      <c r="FF884" s="50"/>
      <c r="FG884" s="50"/>
      <c r="FH884" s="50"/>
      <c r="FI884" s="50"/>
      <c r="FJ884" s="50"/>
      <c r="FK884" s="50"/>
      <c r="FL884" s="50"/>
      <c r="FM884" s="50"/>
      <c r="FN884" s="50"/>
      <c r="FO884" s="50"/>
      <c r="FP884" s="50"/>
      <c r="FQ884" s="50"/>
      <c r="FR884" s="50"/>
      <c r="FS884" s="50"/>
      <c r="FT884" s="50"/>
      <c r="FU884" s="50"/>
      <c r="FV884" s="50"/>
      <c r="FW884" s="50"/>
      <c r="FX884" s="50"/>
      <c r="FY884" s="50"/>
      <c r="FZ884" s="50"/>
      <c r="GA884" s="50"/>
      <c r="GB884" s="50"/>
      <c r="GC884" s="50"/>
      <c r="GD884" s="50"/>
      <c r="GE884" s="50"/>
      <c r="GF884" s="50"/>
      <c r="GG884" s="50"/>
      <c r="GH884" s="50"/>
      <c r="GI884" s="50"/>
      <c r="GJ884" s="50"/>
      <c r="GK884" s="50"/>
      <c r="GL884" s="50"/>
      <c r="GM884" s="50"/>
      <c r="GN884" s="50"/>
      <c r="GO884" s="50"/>
      <c r="GP884" s="50"/>
      <c r="GQ884" s="50"/>
      <c r="GR884" s="50"/>
      <c r="GS884" s="50"/>
      <c r="GT884" s="50"/>
      <c r="GU884" s="50"/>
      <c r="GV884" s="16"/>
      <c r="GW884" s="16"/>
      <c r="GX884" s="16"/>
      <c r="GY884" s="16"/>
      <c r="GZ884" s="16"/>
      <c r="HA884" s="16"/>
      <c r="HB884" s="16"/>
      <c r="HC884" s="16"/>
      <c r="HD884" s="16"/>
      <c r="HE884" s="16"/>
      <c r="HF884" s="16"/>
      <c r="HG884" s="16"/>
      <c r="HH884" s="16"/>
      <c r="HI884" s="16"/>
      <c r="HJ884" s="16"/>
      <c r="HK884" s="16"/>
      <c r="HL884" s="16"/>
      <c r="HM884" s="16"/>
      <c r="HN884" s="16"/>
      <c r="HO884" s="16"/>
      <c r="HP884" s="16"/>
      <c r="HQ884" s="16"/>
      <c r="HR884" s="16"/>
      <c r="HS884" s="16"/>
      <c r="HT884" s="16"/>
      <c r="HU884" s="16"/>
      <c r="HV884" s="16"/>
      <c r="HW884" s="16"/>
      <c r="HX884" s="16"/>
      <c r="HY884" s="16"/>
      <c r="HZ884" s="16"/>
      <c r="IA884" s="16"/>
      <c r="IB884" s="16"/>
      <c r="IC884" s="16"/>
      <c r="ID884" s="16"/>
      <c r="IE884" s="16"/>
      <c r="IF884" s="16"/>
      <c r="IG884" s="16"/>
      <c r="IH884" s="16"/>
      <c r="II884" s="16"/>
      <c r="IJ884" s="16"/>
      <c r="IK884" s="16"/>
      <c r="IL884" s="16"/>
      <c r="IM884" s="16"/>
      <c r="IN884" s="16"/>
      <c r="IO884" s="16"/>
      <c r="IP884" s="16"/>
      <c r="IQ884" s="16"/>
      <c r="IR884" s="16"/>
      <c r="IS884" s="16"/>
      <c r="IT884" s="16"/>
      <c r="IU884" s="16"/>
      <c r="IV884" s="16"/>
      <c r="IW884" s="16"/>
      <c r="IX884" s="16"/>
      <c r="IY884" s="16"/>
      <c r="IZ884" s="16"/>
      <c r="JA884" s="16"/>
      <c r="JB884" s="16"/>
      <c r="JC884" s="16"/>
      <c r="JD884" s="16"/>
      <c r="JE884" s="16"/>
      <c r="JF884" s="16"/>
      <c r="JG884" s="16"/>
      <c r="JH884" s="16"/>
      <c r="JI884" s="16"/>
      <c r="JJ884" s="16"/>
      <c r="JK884" s="16"/>
      <c r="JL884" s="16"/>
      <c r="JM884" s="16"/>
      <c r="JN884" s="16"/>
      <c r="JO884" s="16"/>
      <c r="JP884" s="16"/>
      <c r="JQ884" s="16"/>
      <c r="JR884" s="16"/>
      <c r="JS884" s="16"/>
      <c r="JT884" s="16"/>
      <c r="JU884" s="16"/>
      <c r="JV884" s="16"/>
      <c r="JW884" s="16"/>
      <c r="JX884" s="16"/>
      <c r="JY884" s="16"/>
      <c r="JZ884" s="16"/>
      <c r="KA884" s="16"/>
      <c r="KB884" s="16"/>
      <c r="KC884" s="16"/>
      <c r="KD884" s="16"/>
      <c r="KE884" s="16"/>
      <c r="KF884" s="16"/>
      <c r="KG884" s="16"/>
      <c r="KH884" s="16"/>
      <c r="KI884" s="16"/>
      <c r="KJ884" s="16"/>
      <c r="KK884" s="16"/>
      <c r="KL884" s="16"/>
      <c r="KM884" s="16"/>
      <c r="KN884" s="16"/>
      <c r="KO884" s="16"/>
      <c r="KP884" s="16"/>
      <c r="KQ884" s="16"/>
      <c r="KR884" s="16"/>
      <c r="KS884" s="16"/>
      <c r="KT884" s="16"/>
      <c r="KU884" s="16"/>
      <c r="KV884" s="16"/>
      <c r="KW884" s="16"/>
      <c r="KX884" s="16"/>
      <c r="KY884" s="16"/>
      <c r="KZ884" s="16"/>
      <c r="LA884" s="16"/>
      <c r="LB884" s="16"/>
      <c r="LC884" s="16"/>
      <c r="LD884" s="16"/>
      <c r="LE884" s="16"/>
      <c r="LF884" s="16"/>
      <c r="LG884" s="16"/>
      <c r="LH884" s="16"/>
      <c r="LI884" s="16"/>
      <c r="LJ884" s="16"/>
      <c r="LK884" s="16"/>
      <c r="LL884" s="16"/>
      <c r="LM884" s="16"/>
      <c r="LN884" s="16"/>
      <c r="LO884" s="16"/>
      <c r="LP884" s="16"/>
      <c r="LQ884" s="16"/>
      <c r="LR884" s="16"/>
      <c r="LS884" s="16"/>
      <c r="LT884" s="16"/>
      <c r="LU884" s="16"/>
      <c r="LV884" s="16"/>
      <c r="LW884" s="16"/>
      <c r="LX884" s="16"/>
      <c r="LY884" s="16"/>
      <c r="LZ884" s="16"/>
      <c r="MA884" s="16"/>
      <c r="MB884" s="16"/>
      <c r="MC884" s="16"/>
      <c r="MD884" s="16"/>
      <c r="ME884" s="16"/>
      <c r="MF884" s="16"/>
      <c r="MG884" s="16"/>
      <c r="MH884" s="16"/>
      <c r="MI884" s="16"/>
      <c r="MJ884" s="16"/>
      <c r="MK884" s="16"/>
      <c r="ML884" s="16"/>
      <c r="MM884" s="16"/>
      <c r="MN884" s="16"/>
      <c r="MO884" s="16"/>
      <c r="MP884" s="16"/>
      <c r="MQ884" s="16"/>
      <c r="MR884" s="16"/>
      <c r="MS884" s="16"/>
      <c r="MT884" s="16"/>
      <c r="MU884" s="16"/>
      <c r="MV884" s="16"/>
      <c r="MW884" s="16"/>
      <c r="MX884" s="16"/>
      <c r="MY884" s="16"/>
      <c r="MZ884" s="16"/>
      <c r="NA884" s="16"/>
      <c r="NB884" s="16"/>
      <c r="NC884" s="16"/>
      <c r="ND884" s="16"/>
      <c r="NE884" s="16"/>
      <c r="NF884" s="16"/>
      <c r="NG884" s="16"/>
      <c r="NH884" s="16"/>
      <c r="NI884" s="16"/>
      <c r="NJ884" s="16"/>
      <c r="NK884" s="16"/>
      <c r="NL884" s="16"/>
      <c r="NM884" s="16"/>
      <c r="NN884" s="16"/>
      <c r="NO884" s="16"/>
      <c r="NP884" s="16"/>
      <c r="NQ884" s="16"/>
      <c r="NR884" s="16"/>
      <c r="NS884" s="16"/>
      <c r="NT884" s="16"/>
      <c r="NU884" s="16"/>
      <c r="NV884" s="16"/>
      <c r="NW884" s="16"/>
      <c r="NX884" s="16"/>
      <c r="NY884" s="16"/>
      <c r="NZ884" s="16"/>
      <c r="OA884" s="16"/>
      <c r="OB884" s="16"/>
      <c r="OC884" s="16"/>
      <c r="OD884" s="16"/>
      <c r="OE884" s="16"/>
      <c r="OF884" s="16"/>
      <c r="OG884" s="16"/>
      <c r="OH884" s="16"/>
      <c r="OI884" s="16"/>
      <c r="OJ884" s="16"/>
      <c r="OK884" s="16"/>
      <c r="OL884" s="16"/>
      <c r="OM884" s="16"/>
      <c r="ON884" s="16"/>
      <c r="OO884" s="16"/>
      <c r="OP884" s="16"/>
      <c r="OQ884" s="16"/>
      <c r="OR884" s="16"/>
      <c r="OS884" s="16"/>
      <c r="OT884" s="16"/>
      <c r="OU884" s="16"/>
      <c r="OV884" s="16"/>
      <c r="OW884" s="16"/>
      <c r="OX884" s="16"/>
      <c r="OY884" s="16"/>
      <c r="OZ884" s="16"/>
      <c r="PA884" s="16"/>
      <c r="PB884" s="16"/>
      <c r="PC884" s="16"/>
      <c r="PD884" s="16"/>
      <c r="PE884" s="16"/>
      <c r="PF884" s="16"/>
      <c r="PG884" s="16"/>
      <c r="PH884" s="16"/>
      <c r="PI884" s="16"/>
      <c r="PJ884" s="16"/>
      <c r="PK884" s="16"/>
      <c r="PL884" s="16"/>
      <c r="PM884" s="16"/>
      <c r="PN884" s="16"/>
      <c r="PO884" s="16"/>
      <c r="PP884" s="16"/>
      <c r="PQ884" s="16"/>
      <c r="PR884" s="16"/>
      <c r="PS884" s="16"/>
      <c r="PT884" s="16"/>
      <c r="PU884" s="16"/>
      <c r="PV884" s="16"/>
      <c r="PW884" s="16"/>
      <c r="PX884" s="16"/>
      <c r="PY884" s="16"/>
      <c r="PZ884" s="16"/>
      <c r="QA884" s="16"/>
      <c r="QB884" s="16"/>
      <c r="QC884" s="16"/>
      <c r="QD884" s="16"/>
      <c r="QE884" s="16"/>
      <c r="QF884" s="16"/>
      <c r="QG884" s="16"/>
      <c r="QH884" s="16"/>
      <c r="QI884" s="16"/>
      <c r="QJ884" s="16"/>
      <c r="QK884" s="16"/>
      <c r="QL884" s="16"/>
      <c r="QM884" s="16"/>
      <c r="QN884" s="16"/>
      <c r="QO884" s="16"/>
      <c r="QP884" s="16"/>
      <c r="QQ884" s="16"/>
      <c r="QR884" s="16"/>
      <c r="QS884" s="16"/>
      <c r="QT884" s="16"/>
      <c r="QU884" s="16"/>
      <c r="QV884" s="16"/>
      <c r="QW884" s="16"/>
      <c r="QX884" s="16"/>
      <c r="QY884" s="16"/>
      <c r="QZ884" s="16"/>
      <c r="RA884" s="16"/>
      <c r="RB884" s="16"/>
      <c r="RC884" s="16"/>
      <c r="RD884" s="16"/>
      <c r="RE884" s="16"/>
      <c r="RF884" s="16"/>
      <c r="RG884" s="16"/>
      <c r="RH884" s="16"/>
      <c r="RI884" s="16"/>
      <c r="RJ884" s="16"/>
      <c r="RK884" s="16"/>
      <c r="RL884" s="16"/>
      <c r="RM884" s="16"/>
      <c r="RN884" s="16"/>
      <c r="RO884" s="16"/>
      <c r="RP884" s="16"/>
      <c r="RQ884" s="16"/>
      <c r="RR884" s="16"/>
      <c r="RS884" s="16"/>
      <c r="RT884" s="16"/>
      <c r="RU884" s="16"/>
      <c r="RV884" s="16"/>
      <c r="RW884" s="16"/>
      <c r="RX884" s="16"/>
      <c r="RY884" s="16"/>
      <c r="RZ884" s="16"/>
      <c r="SA884" s="16"/>
      <c r="SB884" s="16"/>
      <c r="SC884" s="16"/>
      <c r="SD884" s="16"/>
      <c r="SE884" s="16"/>
      <c r="SF884" s="16"/>
      <c r="SG884" s="16"/>
      <c r="SH884" s="16"/>
      <c r="SI884" s="16"/>
      <c r="SJ884" s="16"/>
      <c r="SK884" s="16"/>
      <c r="SL884" s="16"/>
      <c r="SM884" s="16"/>
      <c r="SN884" s="16"/>
      <c r="SO884" s="16"/>
      <c r="SP884" s="16"/>
      <c r="SQ884" s="16"/>
      <c r="SR884" s="16"/>
      <c r="SS884" s="16"/>
      <c r="ST884" s="16"/>
      <c r="SU884" s="16"/>
      <c r="SV884" s="16"/>
      <c r="SW884" s="16"/>
      <c r="SX884" s="16"/>
      <c r="SY884" s="16"/>
      <c r="SZ884" s="16"/>
      <c r="TA884" s="16"/>
      <c r="TB884" s="16"/>
      <c r="TC884" s="16"/>
      <c r="TD884" s="16"/>
      <c r="TE884" s="16"/>
      <c r="TF884" s="16"/>
      <c r="TG884" s="16"/>
      <c r="TH884" s="16"/>
      <c r="TI884" s="16"/>
      <c r="TJ884" s="16"/>
      <c r="TK884" s="16"/>
      <c r="TL884" s="16"/>
      <c r="TM884" s="16"/>
      <c r="TN884" s="16"/>
      <c r="TO884" s="16"/>
      <c r="TP884" s="16"/>
      <c r="TQ884" s="16"/>
      <c r="TR884" s="16"/>
      <c r="TS884" s="16"/>
      <c r="TT884" s="16"/>
      <c r="TU884" s="16"/>
      <c r="TV884" s="16"/>
      <c r="TW884" s="16"/>
      <c r="TX884" s="16"/>
      <c r="TY884" s="16"/>
      <c r="TZ884" s="16"/>
      <c r="UA884" s="16"/>
      <c r="UB884" s="16"/>
      <c r="UC884" s="16"/>
      <c r="UD884" s="16"/>
      <c r="UE884" s="16"/>
      <c r="UF884" s="16"/>
      <c r="UG884" s="16"/>
      <c r="UH884" s="16"/>
      <c r="UI884" s="16"/>
      <c r="UJ884" s="16"/>
      <c r="UK884" s="16"/>
      <c r="UL884" s="16"/>
      <c r="UM884" s="16"/>
      <c r="UN884" s="16"/>
      <c r="UO884" s="16"/>
      <c r="UP884" s="16"/>
      <c r="UQ884" s="16"/>
      <c r="UR884" s="16"/>
      <c r="US884" s="16"/>
      <c r="UT884" s="16"/>
      <c r="UU884" s="16"/>
      <c r="UV884" s="16"/>
      <c r="UW884" s="16"/>
      <c r="UX884" s="16"/>
      <c r="UY884" s="16"/>
      <c r="UZ884" s="16"/>
      <c r="VA884" s="16"/>
      <c r="VB884" s="16"/>
      <c r="VC884" s="16"/>
      <c r="VD884" s="16"/>
      <c r="VE884" s="16"/>
      <c r="VF884" s="16"/>
      <c r="VG884" s="16"/>
      <c r="VH884" s="16"/>
      <c r="VI884" s="16"/>
      <c r="VJ884" s="16"/>
      <c r="VK884" s="16"/>
      <c r="VL884" s="16"/>
      <c r="VM884" s="16"/>
      <c r="VN884" s="16"/>
      <c r="VO884" s="16"/>
      <c r="VP884" s="16"/>
      <c r="VQ884" s="16"/>
      <c r="VR884" s="16"/>
      <c r="VS884" s="16"/>
      <c r="VT884" s="16"/>
      <c r="VU884" s="16"/>
      <c r="VV884" s="16"/>
      <c r="VW884" s="16"/>
      <c r="VX884" s="16"/>
      <c r="VY884" s="16"/>
      <c r="VZ884" s="16"/>
      <c r="WA884" s="16"/>
      <c r="WB884" s="16"/>
      <c r="WC884" s="16"/>
      <c r="WD884" s="16"/>
      <c r="WE884" s="16"/>
      <c r="WF884" s="16"/>
      <c r="WG884" s="16"/>
      <c r="WH884" s="16"/>
      <c r="WI884" s="16"/>
      <c r="WJ884" s="16"/>
      <c r="WK884" s="16"/>
      <c r="WL884" s="16"/>
      <c r="WM884" s="16"/>
      <c r="WN884" s="16"/>
      <c r="WO884" s="16"/>
      <c r="WP884" s="16"/>
      <c r="WQ884" s="16"/>
      <c r="WR884" s="16"/>
      <c r="WS884" s="16"/>
      <c r="WT884" s="16"/>
      <c r="WU884" s="16"/>
      <c r="WV884" s="16"/>
      <c r="WW884" s="16"/>
      <c r="WX884" s="16"/>
      <c r="WY884" s="16"/>
      <c r="WZ884" s="16"/>
      <c r="XA884" s="16"/>
      <c r="XB884" s="16"/>
      <c r="XC884" s="16"/>
      <c r="XD884" s="16"/>
      <c r="XE884" s="16"/>
      <c r="XF884" s="16"/>
      <c r="XG884" s="16"/>
      <c r="XH884" s="16"/>
      <c r="XI884" s="16"/>
      <c r="XJ884" s="16"/>
      <c r="XK884" s="16"/>
      <c r="XL884" s="16"/>
      <c r="XM884" s="16"/>
      <c r="XN884" s="16"/>
      <c r="XO884" s="16"/>
      <c r="XP884" s="16"/>
      <c r="XQ884" s="16"/>
      <c r="XR884" s="16"/>
      <c r="XS884" s="16"/>
      <c r="XT884" s="16"/>
      <c r="XU884" s="16"/>
      <c r="XV884" s="16"/>
      <c r="XW884" s="16"/>
      <c r="XX884" s="16"/>
      <c r="XY884" s="16"/>
      <c r="XZ884" s="16"/>
      <c r="YA884" s="16"/>
      <c r="YB884" s="16"/>
      <c r="YC884" s="16"/>
      <c r="YD884" s="16"/>
      <c r="YE884" s="16"/>
      <c r="YF884" s="16"/>
      <c r="YG884" s="16"/>
      <c r="YH884" s="16"/>
      <c r="YI884" s="16"/>
      <c r="YJ884" s="16"/>
      <c r="YK884" s="16"/>
      <c r="YL884" s="16"/>
      <c r="YM884" s="16"/>
      <c r="YN884" s="16"/>
      <c r="YO884" s="16"/>
      <c r="NDH884" s="348"/>
      <c r="NDI884" s="156"/>
      <c r="NDJ884" s="156"/>
      <c r="NDK884" s="156"/>
      <c r="NDL884" s="156"/>
      <c r="NDM884" s="143"/>
      <c r="NDN884" s="143"/>
    </row>
    <row r="885" spans="1:9582" s="290" customFormat="1" ht="45.75" customHeight="1">
      <c r="A885" s="589">
        <f>1+A884</f>
        <v>883</v>
      </c>
      <c r="B885" s="403" t="s">
        <v>8541</v>
      </c>
      <c r="C885" s="156" t="s">
        <v>8542</v>
      </c>
      <c r="D885" s="156" t="s">
        <v>645</v>
      </c>
      <c r="E885" s="156">
        <v>45552</v>
      </c>
      <c r="F885" s="143">
        <v>45558</v>
      </c>
      <c r="G885" s="143">
        <v>45646</v>
      </c>
      <c r="H885" s="157" t="s">
        <v>94</v>
      </c>
      <c r="I885" s="157" t="s">
        <v>95</v>
      </c>
      <c r="J885" s="166" t="s">
        <v>8543</v>
      </c>
      <c r="K885" s="156">
        <v>1015453871</v>
      </c>
      <c r="L885" s="156">
        <v>8</v>
      </c>
      <c r="M885" s="156" t="s">
        <v>97</v>
      </c>
      <c r="N885" s="156" t="s">
        <v>5078</v>
      </c>
      <c r="O885" s="156" t="s">
        <v>3586</v>
      </c>
      <c r="P885" s="156" t="s">
        <v>7814</v>
      </c>
      <c r="Q885" s="156" t="s">
        <v>7728</v>
      </c>
      <c r="R885" s="156">
        <f>+G885-F885</f>
        <v>88</v>
      </c>
      <c r="S885" s="156" t="s">
        <v>7815</v>
      </c>
      <c r="T885" s="157">
        <v>10666667</v>
      </c>
      <c r="U885" s="156" t="s">
        <v>8544</v>
      </c>
      <c r="V885" s="328">
        <f>+T885</f>
        <v>10666667</v>
      </c>
      <c r="W885" s="328">
        <v>45553</v>
      </c>
      <c r="X885" s="328" t="s">
        <v>103</v>
      </c>
      <c r="Y885" s="328">
        <f>+Z885+AA885+AB885</f>
        <v>10666667</v>
      </c>
      <c r="Z885" s="16">
        <v>10666667</v>
      </c>
      <c r="AA885" s="16">
        <v>0</v>
      </c>
      <c r="AB885" s="16">
        <v>0</v>
      </c>
      <c r="AC885" s="16">
        <v>0</v>
      </c>
      <c r="AD885" s="16">
        <v>0</v>
      </c>
      <c r="AE885" s="16">
        <v>0</v>
      </c>
      <c r="AF885" s="16">
        <v>0</v>
      </c>
      <c r="AG885" s="16">
        <v>0</v>
      </c>
      <c r="AH885" s="16">
        <v>0</v>
      </c>
      <c r="AI885" s="16">
        <v>0</v>
      </c>
      <c r="AJ885" s="16">
        <v>0</v>
      </c>
      <c r="AK885" s="16" t="s">
        <v>104</v>
      </c>
      <c r="AL885" s="16" t="s">
        <v>8545</v>
      </c>
      <c r="AM885" s="16" t="s">
        <v>4792</v>
      </c>
      <c r="AN885" s="16">
        <v>1070919155</v>
      </c>
      <c r="AO885" s="16" t="s">
        <v>114</v>
      </c>
      <c r="AP885" s="16" t="s">
        <v>114</v>
      </c>
      <c r="AQ885" s="16" t="s">
        <v>114</v>
      </c>
      <c r="AR885" s="16" t="s">
        <v>114</v>
      </c>
      <c r="AS885" s="16" t="s">
        <v>109</v>
      </c>
      <c r="AT885" s="16" t="s">
        <v>109</v>
      </c>
      <c r="AU885" s="16" t="s">
        <v>392</v>
      </c>
      <c r="AV885" s="16"/>
      <c r="AW885" s="16"/>
      <c r="AX885" s="16" t="s">
        <v>109</v>
      </c>
      <c r="AY885" s="16" t="s">
        <v>108</v>
      </c>
      <c r="AZ885" s="16"/>
      <c r="BA885" s="16"/>
      <c r="BB885" s="16"/>
      <c r="BC885" s="16"/>
      <c r="BD885" s="16"/>
      <c r="BE885" s="16"/>
      <c r="BF885" s="16"/>
      <c r="BG885" s="16"/>
      <c r="BH885" s="16">
        <f>T885+BB885</f>
        <v>10666667</v>
      </c>
      <c r="BI885" s="349" t="s">
        <v>113</v>
      </c>
      <c r="BJ885" s="16"/>
      <c r="BK885" s="16" t="s">
        <v>114</v>
      </c>
      <c r="BL885" s="16"/>
      <c r="BM885" s="449"/>
      <c r="BN885" s="16" t="s">
        <v>115</v>
      </c>
      <c r="BO885" s="16"/>
      <c r="BP885" s="16"/>
      <c r="BQ885" s="16"/>
      <c r="BR885" s="16" t="s">
        <v>114</v>
      </c>
      <c r="BS885" s="16" t="s">
        <v>114</v>
      </c>
      <c r="BT885" s="16" t="s">
        <v>114</v>
      </c>
      <c r="BU885" s="16" t="s">
        <v>8546</v>
      </c>
      <c r="BV885" s="16">
        <v>3112562556</v>
      </c>
      <c r="BW885" s="16" t="s">
        <v>8547</v>
      </c>
      <c r="BX885" s="16" t="s">
        <v>139</v>
      </c>
      <c r="BY885" s="16" t="s">
        <v>119</v>
      </c>
      <c r="BZ885" s="16">
        <v>488424644919</v>
      </c>
      <c r="CA885" s="446" t="s">
        <v>109</v>
      </c>
      <c r="CB885" s="446" t="s">
        <v>109</v>
      </c>
      <c r="CC885" s="446" t="s">
        <v>109</v>
      </c>
      <c r="CD885" s="446"/>
      <c r="CE885" s="446"/>
      <c r="CF885" s="446"/>
      <c r="CG885" s="446"/>
      <c r="CH885" s="446"/>
      <c r="CI885" s="446"/>
      <c r="CJ885" s="446"/>
      <c r="CK885" s="446"/>
      <c r="CL885" s="446"/>
      <c r="CM885" s="446" t="s">
        <v>109</v>
      </c>
      <c r="CN885" s="446"/>
      <c r="CO885" s="50"/>
      <c r="CP885" s="50"/>
      <c r="CQ885" s="50"/>
      <c r="CR885" s="50"/>
      <c r="CS885" s="50"/>
      <c r="CT885" s="50"/>
      <c r="CU885" s="50"/>
      <c r="CV885" s="50"/>
      <c r="CW885" s="50"/>
      <c r="CX885" s="50"/>
      <c r="CY885" s="50"/>
      <c r="CZ885" s="50"/>
      <c r="DA885" s="50"/>
      <c r="DB885" s="50"/>
      <c r="DC885" s="50"/>
      <c r="DD885" s="50"/>
      <c r="DE885" s="50"/>
      <c r="DF885" s="50"/>
      <c r="DG885" s="50"/>
      <c r="DH885" s="50"/>
      <c r="DI885" s="50"/>
      <c r="DJ885" s="50"/>
      <c r="DK885" s="50"/>
      <c r="DL885" s="50"/>
      <c r="DM885" s="50"/>
      <c r="DN885" s="50"/>
      <c r="DO885" s="50"/>
      <c r="DP885" s="50"/>
      <c r="DQ885" s="50"/>
      <c r="DR885" s="50"/>
      <c r="DS885" s="50"/>
      <c r="DT885" s="50"/>
      <c r="DU885" s="50"/>
      <c r="DV885" s="50"/>
      <c r="DW885" s="50"/>
      <c r="DX885" s="50"/>
      <c r="DY885" s="50"/>
      <c r="DZ885" s="50"/>
      <c r="EA885" s="50"/>
      <c r="EB885" s="50"/>
      <c r="EC885" s="50"/>
      <c r="ED885" s="50"/>
      <c r="EE885" s="50"/>
      <c r="EF885" s="50"/>
      <c r="EG885" s="50"/>
      <c r="EH885" s="50"/>
      <c r="EI885" s="50"/>
      <c r="EJ885" s="50"/>
      <c r="EK885" s="50"/>
      <c r="EL885" s="50"/>
      <c r="EM885" s="50"/>
      <c r="EN885" s="50"/>
      <c r="EO885" s="50"/>
      <c r="EP885" s="50"/>
      <c r="EQ885" s="50"/>
      <c r="ER885" s="50"/>
      <c r="ES885" s="50"/>
      <c r="ET885" s="50"/>
      <c r="EU885" s="50"/>
      <c r="EV885" s="50"/>
      <c r="EW885" s="50"/>
      <c r="EX885" s="50"/>
      <c r="EY885" s="50"/>
      <c r="EZ885" s="50"/>
      <c r="FA885" s="50"/>
      <c r="FB885" s="50"/>
      <c r="FC885" s="50"/>
      <c r="FD885" s="50"/>
      <c r="FE885" s="50"/>
      <c r="FF885" s="50"/>
      <c r="FG885" s="50"/>
      <c r="FH885" s="50"/>
      <c r="FI885" s="50"/>
      <c r="FJ885" s="50"/>
      <c r="FK885" s="50"/>
      <c r="FL885" s="50"/>
      <c r="FM885" s="50"/>
      <c r="FN885" s="50"/>
      <c r="FO885" s="50"/>
      <c r="FP885" s="50"/>
      <c r="FQ885" s="50"/>
      <c r="FR885" s="50"/>
      <c r="FS885" s="50"/>
      <c r="FT885" s="50"/>
      <c r="FU885" s="50"/>
      <c r="FV885" s="50"/>
      <c r="FW885" s="50"/>
      <c r="FX885" s="50"/>
      <c r="FY885" s="50"/>
      <c r="FZ885" s="50"/>
      <c r="GA885" s="50"/>
      <c r="GB885" s="50"/>
      <c r="GC885" s="50"/>
      <c r="GD885" s="50"/>
      <c r="GE885" s="50"/>
      <c r="GF885" s="50"/>
      <c r="GG885" s="50"/>
      <c r="GH885" s="50"/>
      <c r="GI885" s="50"/>
      <c r="GJ885" s="50"/>
      <c r="GK885" s="50"/>
      <c r="GL885" s="50"/>
      <c r="GM885" s="50"/>
      <c r="GN885" s="50"/>
      <c r="GO885" s="50"/>
      <c r="GP885" s="50"/>
      <c r="GQ885" s="50"/>
      <c r="GR885" s="50"/>
      <c r="GS885" s="50"/>
      <c r="GT885" s="50"/>
      <c r="GU885" s="50"/>
      <c r="GV885" s="16"/>
      <c r="GW885" s="16"/>
      <c r="GX885" s="16"/>
      <c r="GY885" s="16"/>
      <c r="GZ885" s="16"/>
      <c r="HA885" s="16"/>
      <c r="HB885" s="16"/>
      <c r="HC885" s="16"/>
      <c r="HD885" s="16"/>
      <c r="HE885" s="16"/>
      <c r="HF885" s="16"/>
      <c r="HG885" s="16"/>
      <c r="HH885" s="16"/>
      <c r="HI885" s="16"/>
      <c r="HJ885" s="16"/>
      <c r="HK885" s="16"/>
      <c r="HL885" s="16"/>
      <c r="HM885" s="16"/>
      <c r="HN885" s="16"/>
      <c r="HO885" s="16"/>
      <c r="HP885" s="16"/>
      <c r="HQ885" s="16"/>
      <c r="HR885" s="16"/>
      <c r="HS885" s="16"/>
      <c r="HT885" s="16"/>
      <c r="HU885" s="16"/>
      <c r="HV885" s="16"/>
      <c r="HW885" s="16"/>
      <c r="HX885" s="16"/>
      <c r="HY885" s="16"/>
      <c r="HZ885" s="16"/>
      <c r="IA885" s="16"/>
      <c r="IB885" s="16"/>
      <c r="IC885" s="16"/>
      <c r="ID885" s="16"/>
      <c r="IE885" s="16"/>
      <c r="IF885" s="16"/>
      <c r="IG885" s="16"/>
      <c r="IH885" s="16"/>
      <c r="II885" s="16"/>
      <c r="IJ885" s="16"/>
      <c r="IK885" s="16"/>
      <c r="IL885" s="16"/>
      <c r="IM885" s="16"/>
      <c r="IN885" s="16"/>
      <c r="IO885" s="16"/>
      <c r="IP885" s="16"/>
      <c r="IQ885" s="16"/>
      <c r="IR885" s="16"/>
      <c r="IS885" s="16"/>
      <c r="IT885" s="16"/>
      <c r="IU885" s="16"/>
      <c r="IV885" s="16"/>
      <c r="IW885" s="16"/>
      <c r="IX885" s="16"/>
      <c r="IY885" s="16"/>
      <c r="IZ885" s="16"/>
      <c r="JA885" s="16"/>
      <c r="JB885" s="16"/>
      <c r="JC885" s="16"/>
      <c r="JD885" s="16"/>
      <c r="JE885" s="16"/>
      <c r="JF885" s="16"/>
      <c r="JG885" s="16"/>
      <c r="JH885" s="16"/>
      <c r="JI885" s="16"/>
      <c r="JJ885" s="16"/>
      <c r="JK885" s="16"/>
      <c r="JL885" s="16"/>
      <c r="JM885" s="16"/>
      <c r="JN885" s="16"/>
      <c r="JO885" s="16"/>
      <c r="JP885" s="16"/>
      <c r="JQ885" s="16"/>
      <c r="JR885" s="16"/>
      <c r="JS885" s="16"/>
      <c r="JT885" s="16"/>
      <c r="JU885" s="16"/>
      <c r="JV885" s="16"/>
      <c r="JW885" s="16"/>
      <c r="JX885" s="16"/>
      <c r="JY885" s="16"/>
      <c r="JZ885" s="16"/>
      <c r="KA885" s="16"/>
      <c r="KB885" s="16"/>
      <c r="KC885" s="16"/>
      <c r="KD885" s="16"/>
      <c r="KE885" s="16"/>
      <c r="KF885" s="16"/>
      <c r="KG885" s="16"/>
      <c r="KH885" s="16"/>
      <c r="KI885" s="16"/>
      <c r="KJ885" s="16"/>
      <c r="KK885" s="16"/>
      <c r="KL885" s="16"/>
      <c r="KM885" s="16"/>
      <c r="KN885" s="16"/>
      <c r="KO885" s="16"/>
      <c r="KP885" s="16"/>
      <c r="KQ885" s="16"/>
      <c r="KR885" s="16"/>
      <c r="KS885" s="16"/>
      <c r="KT885" s="16"/>
      <c r="KU885" s="16"/>
      <c r="KV885" s="16"/>
      <c r="KW885" s="16"/>
      <c r="KX885" s="16"/>
      <c r="KY885" s="16"/>
      <c r="KZ885" s="16"/>
      <c r="LA885" s="16"/>
      <c r="LB885" s="16"/>
      <c r="LC885" s="16"/>
      <c r="LD885" s="16"/>
      <c r="LE885" s="16"/>
      <c r="LF885" s="16"/>
      <c r="LG885" s="16"/>
      <c r="LH885" s="16"/>
      <c r="LI885" s="16"/>
      <c r="LJ885" s="16"/>
      <c r="LK885" s="16"/>
      <c r="LL885" s="16"/>
      <c r="LM885" s="16"/>
      <c r="LN885" s="16"/>
      <c r="LO885" s="16"/>
      <c r="LP885" s="16"/>
      <c r="LQ885" s="16"/>
      <c r="LR885" s="16"/>
      <c r="LS885" s="16"/>
      <c r="LT885" s="16"/>
      <c r="LU885" s="16"/>
      <c r="LV885" s="16"/>
      <c r="LW885" s="16"/>
      <c r="LX885" s="16"/>
      <c r="LY885" s="16"/>
      <c r="LZ885" s="16"/>
      <c r="MA885" s="16"/>
      <c r="MB885" s="16"/>
      <c r="MC885" s="16"/>
      <c r="MD885" s="16"/>
      <c r="ME885" s="16"/>
      <c r="MF885" s="16"/>
      <c r="MG885" s="16"/>
      <c r="MH885" s="16"/>
      <c r="MI885" s="16"/>
      <c r="MJ885" s="16"/>
      <c r="MK885" s="16"/>
      <c r="ML885" s="16"/>
      <c r="MM885" s="16"/>
      <c r="MN885" s="16"/>
      <c r="MO885" s="16"/>
      <c r="MP885" s="16"/>
      <c r="MQ885" s="16"/>
      <c r="MR885" s="16"/>
      <c r="MS885" s="16"/>
      <c r="MT885" s="16"/>
      <c r="MU885" s="16"/>
      <c r="MV885" s="16"/>
      <c r="MW885" s="16"/>
      <c r="MX885" s="16"/>
      <c r="MY885" s="16"/>
      <c r="MZ885" s="16"/>
      <c r="NA885" s="16"/>
      <c r="NB885" s="16"/>
      <c r="NC885" s="16"/>
      <c r="ND885" s="16"/>
      <c r="NE885" s="16"/>
      <c r="NF885" s="16"/>
      <c r="NG885" s="16"/>
      <c r="NH885" s="16"/>
      <c r="NI885" s="16"/>
      <c r="NJ885" s="16"/>
      <c r="NK885" s="16"/>
      <c r="NL885" s="16"/>
      <c r="NM885" s="16"/>
      <c r="NN885" s="16"/>
      <c r="NO885" s="16"/>
      <c r="NP885" s="16"/>
      <c r="NQ885" s="16"/>
      <c r="NR885" s="16"/>
      <c r="NS885" s="16"/>
      <c r="NT885" s="16"/>
      <c r="NU885" s="16"/>
      <c r="NV885" s="16"/>
      <c r="NW885" s="16"/>
      <c r="NX885" s="16"/>
      <c r="NY885" s="16"/>
      <c r="NZ885" s="16"/>
      <c r="OA885" s="16"/>
      <c r="OB885" s="16"/>
      <c r="OC885" s="16"/>
      <c r="OD885" s="16"/>
      <c r="OE885" s="16"/>
      <c r="OF885" s="16"/>
      <c r="OG885" s="16"/>
      <c r="OH885" s="16"/>
      <c r="OI885" s="16"/>
      <c r="OJ885" s="16"/>
      <c r="OK885" s="16"/>
      <c r="OL885" s="16"/>
      <c r="OM885" s="16"/>
      <c r="ON885" s="16"/>
      <c r="OO885" s="16"/>
      <c r="OP885" s="16"/>
      <c r="OQ885" s="16"/>
      <c r="OR885" s="16"/>
      <c r="OS885" s="16"/>
      <c r="OT885" s="16"/>
      <c r="OU885" s="16"/>
      <c r="OV885" s="16"/>
      <c r="OW885" s="16"/>
      <c r="OX885" s="16"/>
      <c r="OY885" s="16"/>
      <c r="OZ885" s="16"/>
      <c r="PA885" s="16"/>
      <c r="PB885" s="16"/>
      <c r="PC885" s="16"/>
      <c r="PD885" s="16"/>
      <c r="PE885" s="16"/>
      <c r="PF885" s="16"/>
      <c r="PG885" s="16"/>
      <c r="PH885" s="16"/>
      <c r="PI885" s="16"/>
      <c r="PJ885" s="16"/>
      <c r="PK885" s="16"/>
      <c r="PL885" s="16"/>
      <c r="PM885" s="16"/>
      <c r="PN885" s="16"/>
      <c r="PO885" s="16"/>
      <c r="PP885" s="16"/>
      <c r="PQ885" s="16"/>
      <c r="PR885" s="16"/>
      <c r="PS885" s="16"/>
      <c r="PT885" s="16"/>
      <c r="PU885" s="16"/>
      <c r="PV885" s="16"/>
      <c r="PW885" s="16"/>
      <c r="PX885" s="16"/>
      <c r="PY885" s="16"/>
      <c r="PZ885" s="16"/>
      <c r="QA885" s="16"/>
      <c r="QB885" s="16"/>
      <c r="QC885" s="16"/>
      <c r="QD885" s="16"/>
      <c r="QE885" s="16"/>
      <c r="QF885" s="16"/>
      <c r="QG885" s="16"/>
      <c r="QH885" s="16"/>
      <c r="QI885" s="16"/>
      <c r="QJ885" s="16"/>
      <c r="QK885" s="16"/>
      <c r="QL885" s="16"/>
      <c r="QM885" s="16"/>
      <c r="QN885" s="16"/>
      <c r="QO885" s="16"/>
      <c r="QP885" s="16"/>
      <c r="QQ885" s="16"/>
      <c r="QR885" s="16"/>
      <c r="QS885" s="16"/>
      <c r="QT885" s="16"/>
      <c r="QU885" s="16"/>
      <c r="QV885" s="16"/>
      <c r="QW885" s="16"/>
      <c r="QX885" s="16"/>
      <c r="QY885" s="16"/>
      <c r="QZ885" s="16"/>
      <c r="RA885" s="16"/>
      <c r="RB885" s="16"/>
      <c r="RC885" s="16"/>
      <c r="RD885" s="16"/>
      <c r="RE885" s="16"/>
      <c r="RF885" s="16"/>
      <c r="RG885" s="16"/>
      <c r="RH885" s="16"/>
      <c r="RI885" s="16"/>
      <c r="RJ885" s="16"/>
      <c r="RK885" s="16"/>
      <c r="RL885" s="16"/>
      <c r="RM885" s="16"/>
      <c r="RN885" s="16"/>
      <c r="RO885" s="16"/>
      <c r="RP885" s="16"/>
      <c r="RQ885" s="16"/>
      <c r="RR885" s="16"/>
      <c r="RS885" s="16"/>
      <c r="RT885" s="16"/>
      <c r="RU885" s="16"/>
      <c r="RV885" s="16"/>
      <c r="RW885" s="16"/>
      <c r="RX885" s="16"/>
      <c r="RY885" s="16"/>
      <c r="RZ885" s="16"/>
      <c r="SA885" s="16"/>
      <c r="SB885" s="16"/>
      <c r="SC885" s="16"/>
      <c r="SD885" s="16"/>
      <c r="SE885" s="16"/>
      <c r="SF885" s="16"/>
      <c r="SG885" s="16"/>
      <c r="SH885" s="16"/>
      <c r="SI885" s="16"/>
      <c r="SJ885" s="16"/>
      <c r="SK885" s="16"/>
      <c r="SL885" s="16"/>
      <c r="SM885" s="16"/>
      <c r="SN885" s="16"/>
      <c r="SO885" s="16"/>
      <c r="SP885" s="16"/>
      <c r="SQ885" s="16"/>
      <c r="SR885" s="16"/>
      <c r="SS885" s="16"/>
      <c r="ST885" s="16"/>
      <c r="SU885" s="16"/>
      <c r="SV885" s="16"/>
      <c r="SW885" s="16"/>
      <c r="SX885" s="16"/>
      <c r="SY885" s="16"/>
      <c r="SZ885" s="16"/>
      <c r="TA885" s="16"/>
      <c r="TB885" s="16"/>
      <c r="TC885" s="16"/>
      <c r="TD885" s="16"/>
      <c r="TE885" s="16"/>
      <c r="TF885" s="16"/>
      <c r="TG885" s="16"/>
      <c r="TH885" s="16"/>
      <c r="TI885" s="16"/>
      <c r="TJ885" s="16"/>
      <c r="TK885" s="16"/>
      <c r="TL885" s="16"/>
      <c r="TM885" s="16"/>
      <c r="TN885" s="16"/>
      <c r="TO885" s="16"/>
      <c r="TP885" s="16"/>
      <c r="TQ885" s="16"/>
      <c r="TR885" s="16"/>
      <c r="TS885" s="16"/>
      <c r="TT885" s="16"/>
      <c r="TU885" s="16"/>
      <c r="TV885" s="16"/>
      <c r="TW885" s="16"/>
      <c r="TX885" s="16"/>
      <c r="TY885" s="16"/>
      <c r="TZ885" s="16"/>
      <c r="UA885" s="16"/>
      <c r="UB885" s="16"/>
      <c r="UC885" s="16"/>
      <c r="UD885" s="16"/>
      <c r="UE885" s="16"/>
      <c r="UF885" s="16"/>
      <c r="UG885" s="16"/>
      <c r="UH885" s="16"/>
      <c r="UI885" s="16"/>
      <c r="UJ885" s="16"/>
      <c r="UK885" s="16"/>
      <c r="UL885" s="16"/>
      <c r="UM885" s="16"/>
      <c r="UN885" s="16"/>
      <c r="UO885" s="16"/>
      <c r="UP885" s="16"/>
      <c r="UQ885" s="16"/>
      <c r="UR885" s="16"/>
      <c r="US885" s="16"/>
      <c r="UT885" s="16"/>
      <c r="UU885" s="16"/>
      <c r="UV885" s="16"/>
      <c r="UW885" s="16"/>
      <c r="UX885" s="16"/>
      <c r="UY885" s="16"/>
      <c r="UZ885" s="16"/>
      <c r="VA885" s="16"/>
      <c r="VB885" s="16"/>
      <c r="VC885" s="16"/>
      <c r="VD885" s="16"/>
      <c r="VE885" s="16"/>
      <c r="VF885" s="16"/>
      <c r="VG885" s="16"/>
      <c r="VH885" s="16"/>
      <c r="VI885" s="16"/>
      <c r="VJ885" s="16"/>
      <c r="VK885" s="16"/>
      <c r="VL885" s="16"/>
      <c r="VM885" s="16"/>
      <c r="VN885" s="16"/>
      <c r="VO885" s="16"/>
      <c r="VP885" s="16"/>
      <c r="VQ885" s="16"/>
      <c r="VR885" s="16"/>
      <c r="VS885" s="16"/>
      <c r="VT885" s="16"/>
      <c r="VU885" s="16"/>
      <c r="VV885" s="16"/>
      <c r="VW885" s="16"/>
      <c r="VX885" s="16"/>
      <c r="VY885" s="16"/>
      <c r="VZ885" s="16"/>
      <c r="WA885" s="16"/>
      <c r="WB885" s="16"/>
      <c r="WC885" s="16"/>
      <c r="WD885" s="16"/>
      <c r="WE885" s="16"/>
      <c r="WF885" s="16"/>
      <c r="WG885" s="16"/>
      <c r="WH885" s="16"/>
      <c r="WI885" s="16"/>
      <c r="WJ885" s="16"/>
      <c r="WK885" s="16"/>
      <c r="WL885" s="16"/>
      <c r="WM885" s="16"/>
      <c r="WN885" s="16"/>
      <c r="WO885" s="16"/>
      <c r="WP885" s="16"/>
      <c r="WQ885" s="16"/>
      <c r="WR885" s="16"/>
      <c r="WS885" s="16"/>
      <c r="WT885" s="16"/>
      <c r="WU885" s="16"/>
      <c r="WV885" s="16"/>
      <c r="WW885" s="16"/>
      <c r="WX885" s="16"/>
      <c r="WY885" s="16"/>
      <c r="WZ885" s="16"/>
      <c r="XA885" s="16"/>
      <c r="XB885" s="16"/>
      <c r="XC885" s="16"/>
      <c r="XD885" s="16"/>
      <c r="XE885" s="16"/>
      <c r="XF885" s="16"/>
      <c r="XG885" s="16"/>
      <c r="XH885" s="16"/>
      <c r="XI885" s="16"/>
      <c r="XJ885" s="16"/>
      <c r="XK885" s="16"/>
      <c r="XL885" s="16"/>
      <c r="XM885" s="16"/>
      <c r="XN885" s="16"/>
      <c r="XO885" s="16"/>
      <c r="XP885" s="16"/>
      <c r="XQ885" s="16"/>
      <c r="XR885" s="16"/>
      <c r="XS885" s="16"/>
      <c r="XT885" s="16"/>
      <c r="XU885" s="16"/>
      <c r="XV885" s="16"/>
      <c r="XW885" s="16"/>
      <c r="XX885" s="16"/>
      <c r="XY885" s="16"/>
      <c r="XZ885" s="16"/>
      <c r="YA885" s="16"/>
      <c r="YB885" s="16"/>
      <c r="YC885" s="16"/>
      <c r="YD885" s="16"/>
      <c r="YE885" s="16"/>
      <c r="YF885" s="16"/>
      <c r="YG885" s="16"/>
      <c r="YH885" s="16"/>
      <c r="YI885" s="16"/>
      <c r="YJ885" s="16"/>
      <c r="YK885" s="16"/>
      <c r="YL885" s="16"/>
      <c r="YM885" s="16"/>
      <c r="YN885" s="16"/>
      <c r="YO885" s="16"/>
      <c r="NDH885" s="348"/>
      <c r="NDI885" s="156"/>
      <c r="NDJ885" s="156"/>
      <c r="NDK885" s="156"/>
      <c r="NDL885" s="156"/>
      <c r="NDM885" s="143"/>
      <c r="NDN885" s="143"/>
    </row>
    <row r="886" spans="1:9582" s="50" customFormat="1" ht="45.75" customHeight="1">
      <c r="A886" s="571">
        <f>1+A885</f>
        <v>884</v>
      </c>
      <c r="B886" s="218" t="s">
        <v>8548</v>
      </c>
      <c r="C886" s="201" t="s">
        <v>8549</v>
      </c>
      <c r="D886" s="205" t="s">
        <v>645</v>
      </c>
      <c r="E886" s="202">
        <v>45552</v>
      </c>
      <c r="F886" s="203">
        <v>45555</v>
      </c>
      <c r="G886" s="203">
        <v>45646</v>
      </c>
      <c r="H886" s="201" t="s">
        <v>94</v>
      </c>
      <c r="I886" s="206" t="s">
        <v>95</v>
      </c>
      <c r="J886" s="201" t="s">
        <v>8550</v>
      </c>
      <c r="K886" s="271">
        <v>1075210919</v>
      </c>
      <c r="L886" s="201">
        <v>8</v>
      </c>
      <c r="M886" s="272" t="s">
        <v>97</v>
      </c>
      <c r="N886" s="208" t="s">
        <v>5078</v>
      </c>
      <c r="O886" s="218" t="s">
        <v>1061</v>
      </c>
      <c r="P886" s="201" t="s">
        <v>7814</v>
      </c>
      <c r="Q886" s="201" t="s">
        <v>7728</v>
      </c>
      <c r="R886" s="210">
        <f>+G886-F886</f>
        <v>91</v>
      </c>
      <c r="S886" s="201" t="s">
        <v>7815</v>
      </c>
      <c r="T886" s="273">
        <v>10666667</v>
      </c>
      <c r="U886" s="274" t="s">
        <v>8551</v>
      </c>
      <c r="V886" s="273">
        <f>+T886</f>
        <v>10666667</v>
      </c>
      <c r="W886" s="275">
        <v>45553</v>
      </c>
      <c r="X886" s="276" t="s">
        <v>103</v>
      </c>
      <c r="Y886" s="313">
        <f>+Z886+AA886+AB886</f>
        <v>10666667</v>
      </c>
      <c r="Z886" s="215">
        <v>10666667</v>
      </c>
      <c r="AA886" s="216">
        <v>0</v>
      </c>
      <c r="AB886" s="217">
        <v>0</v>
      </c>
      <c r="AC886" s="216">
        <v>0</v>
      </c>
      <c r="AD886" s="216">
        <v>0</v>
      </c>
      <c r="AE886" s="216">
        <v>0</v>
      </c>
      <c r="AF886" s="216">
        <v>0</v>
      </c>
      <c r="AG886" s="216">
        <v>0</v>
      </c>
      <c r="AH886" s="216">
        <v>0</v>
      </c>
      <c r="AI886" s="216">
        <v>0</v>
      </c>
      <c r="AJ886" s="216">
        <v>0</v>
      </c>
      <c r="AK886" s="209" t="s">
        <v>104</v>
      </c>
      <c r="AL886" s="191" t="s">
        <v>8552</v>
      </c>
      <c r="AM886" s="201" t="s">
        <v>7967</v>
      </c>
      <c r="AN886" s="207">
        <v>35419855</v>
      </c>
      <c r="AO886" s="209" t="s">
        <v>114</v>
      </c>
      <c r="AP886" s="201" t="s">
        <v>114</v>
      </c>
      <c r="AQ886" s="277" t="s">
        <v>114</v>
      </c>
      <c r="AR886" s="209" t="s">
        <v>114</v>
      </c>
      <c r="AS886" s="201" t="s">
        <v>109</v>
      </c>
      <c r="AT886" s="209" t="s">
        <v>109</v>
      </c>
      <c r="AU886" s="209" t="s">
        <v>392</v>
      </c>
      <c r="AV886" s="201"/>
      <c r="AW886" s="201"/>
      <c r="AX886" s="201" t="s">
        <v>109</v>
      </c>
      <c r="AY886" s="201" t="s">
        <v>108</v>
      </c>
      <c r="AZ886" s="240"/>
      <c r="BA886" s="201"/>
      <c r="BB886" s="241"/>
      <c r="BC886" s="240"/>
      <c r="BD886" s="210"/>
      <c r="BE886" s="210"/>
      <c r="BF886" s="210"/>
      <c r="BG886" s="240"/>
      <c r="BH886" s="221">
        <f>T886+BB886</f>
        <v>10666667</v>
      </c>
      <c r="BI886" s="304" t="s">
        <v>135</v>
      </c>
      <c r="BJ886" s="201"/>
      <c r="BK886" s="208" t="s">
        <v>114</v>
      </c>
      <c r="BL886" s="240"/>
      <c r="BM886" s="398" t="s">
        <v>136</v>
      </c>
      <c r="BN886" s="292" t="s">
        <v>917</v>
      </c>
      <c r="BO886" s="208">
        <v>38</v>
      </c>
      <c r="BP886" s="208">
        <v>31498</v>
      </c>
      <c r="BQ886" s="208" t="s">
        <v>578</v>
      </c>
      <c r="BR886" s="208" t="s">
        <v>114</v>
      </c>
      <c r="BS886" s="208" t="s">
        <v>114</v>
      </c>
      <c r="BT886" s="208" t="s">
        <v>114</v>
      </c>
      <c r="BU886" s="237" t="s">
        <v>5549</v>
      </c>
      <c r="BV886" s="208">
        <v>3164456944</v>
      </c>
      <c r="BW886" s="278" t="s">
        <v>5550</v>
      </c>
      <c r="BX886" s="224" t="s">
        <v>839</v>
      </c>
      <c r="BY886" s="208" t="s">
        <v>119</v>
      </c>
      <c r="BZ886" s="293">
        <v>466500021061</v>
      </c>
      <c r="CA886" s="320" t="s">
        <v>109</v>
      </c>
      <c r="CB886" s="320" t="s">
        <v>109</v>
      </c>
      <c r="CC886" s="320" t="s">
        <v>109</v>
      </c>
      <c r="CD886" s="320" t="s">
        <v>109</v>
      </c>
      <c r="CE886" s="223"/>
      <c r="CF886" s="223"/>
      <c r="CG886" s="223"/>
      <c r="CH886" s="223"/>
      <c r="CI886" s="223"/>
      <c r="CJ886" s="223"/>
      <c r="CK886" s="223"/>
      <c r="CL886" s="223"/>
      <c r="CM886" s="306"/>
      <c r="CN886" s="223"/>
      <c r="CO886" s="297"/>
    </row>
    <row r="887" spans="1:9582" s="50" customFormat="1" ht="45.75" customHeight="1">
      <c r="A887" s="571">
        <f>1+A886</f>
        <v>885</v>
      </c>
      <c r="B887" s="218" t="s">
        <v>8553</v>
      </c>
      <c r="C887" s="201" t="s">
        <v>8554</v>
      </c>
      <c r="D887" s="205" t="s">
        <v>645</v>
      </c>
      <c r="E887" s="202">
        <v>45552</v>
      </c>
      <c r="F887" s="203">
        <v>45555</v>
      </c>
      <c r="G887" s="203">
        <v>45646</v>
      </c>
      <c r="H887" s="201" t="s">
        <v>94</v>
      </c>
      <c r="I887" s="206" t="s">
        <v>95</v>
      </c>
      <c r="J887" s="201" t="s">
        <v>8555</v>
      </c>
      <c r="K887" s="271">
        <v>53911325</v>
      </c>
      <c r="L887" s="201">
        <v>0</v>
      </c>
      <c r="M887" s="272" t="s">
        <v>97</v>
      </c>
      <c r="N887" s="208" t="s">
        <v>5078</v>
      </c>
      <c r="O887" s="218" t="s">
        <v>3586</v>
      </c>
      <c r="P887" s="201" t="s">
        <v>8556</v>
      </c>
      <c r="Q887" s="201" t="s">
        <v>8200</v>
      </c>
      <c r="R887" s="210">
        <f>+G887-F887</f>
        <v>91</v>
      </c>
      <c r="S887" s="201" t="s">
        <v>8557</v>
      </c>
      <c r="T887" s="273">
        <v>19000000</v>
      </c>
      <c r="U887" s="274" t="s">
        <v>8558</v>
      </c>
      <c r="V887" s="273">
        <f>+T887</f>
        <v>19000000</v>
      </c>
      <c r="W887" s="275">
        <v>45554</v>
      </c>
      <c r="X887" s="276" t="s">
        <v>103</v>
      </c>
      <c r="Y887" s="313">
        <f>+Z887+AA887+AB887</f>
        <v>19000000</v>
      </c>
      <c r="Z887" s="215">
        <v>19000000</v>
      </c>
      <c r="AA887" s="216">
        <v>0</v>
      </c>
      <c r="AB887" s="217">
        <v>0</v>
      </c>
      <c r="AC887" s="216">
        <v>0</v>
      </c>
      <c r="AD887" s="216">
        <v>0</v>
      </c>
      <c r="AE887" s="216">
        <v>0</v>
      </c>
      <c r="AF887" s="216">
        <v>0</v>
      </c>
      <c r="AG887" s="216">
        <v>0</v>
      </c>
      <c r="AH887" s="216">
        <v>0</v>
      </c>
      <c r="AI887" s="216">
        <v>0</v>
      </c>
      <c r="AJ887" s="216">
        <v>0</v>
      </c>
      <c r="AK887" s="209" t="s">
        <v>104</v>
      </c>
      <c r="AL887" s="191" t="s">
        <v>8559</v>
      </c>
      <c r="AM887" s="201" t="s">
        <v>5243</v>
      </c>
      <c r="AN887" s="207">
        <v>57421677</v>
      </c>
      <c r="AO887" s="209" t="s">
        <v>114</v>
      </c>
      <c r="AP887" s="201" t="s">
        <v>114</v>
      </c>
      <c r="AQ887" s="277" t="s">
        <v>114</v>
      </c>
      <c r="AR887" s="209" t="s">
        <v>114</v>
      </c>
      <c r="AS887" s="201" t="s">
        <v>578</v>
      </c>
      <c r="AT887" s="209" t="s">
        <v>109</v>
      </c>
      <c r="AU887" s="209" t="s">
        <v>392</v>
      </c>
      <c r="AV887" s="201"/>
      <c r="AW887" s="201"/>
      <c r="AX887" s="201" t="s">
        <v>109</v>
      </c>
      <c r="AY887" s="201" t="s">
        <v>108</v>
      </c>
      <c r="AZ887" s="240"/>
      <c r="BA887" s="201"/>
      <c r="BB887" s="241"/>
      <c r="BC887" s="240"/>
      <c r="BD887" s="210"/>
      <c r="BE887" s="210"/>
      <c r="BF887" s="210"/>
      <c r="BG887" s="240"/>
      <c r="BH887" s="221">
        <f>T887+BB887</f>
        <v>19000000</v>
      </c>
      <c r="BI887" s="201" t="s">
        <v>259</v>
      </c>
      <c r="BJ887" s="201"/>
      <c r="BK887" s="208" t="s">
        <v>114</v>
      </c>
      <c r="BL887" s="240"/>
      <c r="BM887" s="398" t="s">
        <v>8408</v>
      </c>
      <c r="BN887" s="292" t="s">
        <v>161</v>
      </c>
      <c r="BO887" s="208"/>
      <c r="BP887" s="208"/>
      <c r="BQ887" s="208" t="s">
        <v>114</v>
      </c>
      <c r="BR887" s="208" t="s">
        <v>114</v>
      </c>
      <c r="BS887" s="208" t="s">
        <v>114</v>
      </c>
      <c r="BT887" s="208" t="s">
        <v>114</v>
      </c>
      <c r="BU887" s="237" t="s">
        <v>8560</v>
      </c>
      <c r="BV887" s="208">
        <v>3162367476</v>
      </c>
      <c r="BW887" s="278" t="s">
        <v>8561</v>
      </c>
      <c r="BX887" s="224"/>
      <c r="BY887" s="208"/>
      <c r="BZ887" s="293"/>
      <c r="CA887" s="320" t="s">
        <v>109</v>
      </c>
      <c r="CB887" s="320" t="s">
        <v>109</v>
      </c>
      <c r="CC887" s="322"/>
      <c r="CD887" s="322"/>
      <c r="CE887" s="223"/>
      <c r="CF887" s="223"/>
      <c r="CG887" s="223"/>
      <c r="CH887" s="223"/>
      <c r="CI887" s="223"/>
      <c r="CJ887" s="223"/>
      <c r="CK887" s="223"/>
      <c r="CL887" s="223"/>
      <c r="CM887" s="306"/>
      <c r="CN887" s="223"/>
      <c r="CO887" s="297"/>
    </row>
    <row r="888" spans="1:9582" s="50" customFormat="1" ht="45.75" customHeight="1">
      <c r="A888" s="589">
        <f>1+A887</f>
        <v>886</v>
      </c>
      <c r="B888" s="403" t="s">
        <v>8562</v>
      </c>
      <c r="C888" s="156" t="s">
        <v>8563</v>
      </c>
      <c r="D888" s="156" t="s">
        <v>108</v>
      </c>
      <c r="E888" s="156">
        <v>45553</v>
      </c>
      <c r="F888" s="156">
        <v>45553</v>
      </c>
      <c r="G888" s="156">
        <v>45657</v>
      </c>
      <c r="H888" s="156" t="s">
        <v>94</v>
      </c>
      <c r="I888" s="156" t="s">
        <v>7554</v>
      </c>
      <c r="J888" s="156" t="s">
        <v>8564</v>
      </c>
      <c r="K888" s="251">
        <v>860006848</v>
      </c>
      <c r="L888" s="156">
        <v>6</v>
      </c>
      <c r="M888" s="156" t="s">
        <v>926</v>
      </c>
      <c r="N888" s="156" t="s">
        <v>5078</v>
      </c>
      <c r="O888" s="156" t="s">
        <v>3608</v>
      </c>
      <c r="P888" s="156" t="s">
        <v>8565</v>
      </c>
      <c r="Q888" s="156" t="s">
        <v>8566</v>
      </c>
      <c r="R888" s="143">
        <f>+G888-F888</f>
        <v>104</v>
      </c>
      <c r="S888" s="134" t="s">
        <v>108</v>
      </c>
      <c r="T888" s="253">
        <v>0</v>
      </c>
      <c r="U888" s="156" t="s">
        <v>108</v>
      </c>
      <c r="V888" s="253">
        <f>+T888</f>
        <v>0</v>
      </c>
      <c r="W888" s="156" t="s">
        <v>108</v>
      </c>
      <c r="X888" s="156" t="s">
        <v>108</v>
      </c>
      <c r="Y888" s="317">
        <f>+Z888+AA888+AB888</f>
        <v>0</v>
      </c>
      <c r="Z888" s="156">
        <v>0</v>
      </c>
      <c r="AA888" s="156">
        <v>0</v>
      </c>
      <c r="AB888" s="156">
        <v>0</v>
      </c>
      <c r="AC888" s="156">
        <v>0</v>
      </c>
      <c r="AD888" s="156">
        <v>0</v>
      </c>
      <c r="AE888" s="156">
        <v>0</v>
      </c>
      <c r="AF888" s="156">
        <v>0</v>
      </c>
      <c r="AG888" s="156">
        <v>0</v>
      </c>
      <c r="AH888" s="156">
        <v>0</v>
      </c>
      <c r="AI888" s="156">
        <v>0</v>
      </c>
      <c r="AJ888" s="156">
        <v>0</v>
      </c>
      <c r="AK888" s="156" t="s">
        <v>104</v>
      </c>
      <c r="AL888" s="103" t="s">
        <v>8567</v>
      </c>
      <c r="AM888" s="156" t="s">
        <v>6823</v>
      </c>
      <c r="AN888" s="156">
        <v>80028843</v>
      </c>
      <c r="AO888" s="156" t="s">
        <v>114</v>
      </c>
      <c r="AP888" s="156" t="s">
        <v>114</v>
      </c>
      <c r="AQ888" s="156" t="s">
        <v>114</v>
      </c>
      <c r="AR888" s="156" t="s">
        <v>114</v>
      </c>
      <c r="AS888" s="156"/>
      <c r="AT888" s="156"/>
      <c r="AU888" s="156" t="s">
        <v>392</v>
      </c>
      <c r="AV888" s="156"/>
      <c r="AW888" s="156"/>
      <c r="AX888" s="156" t="s">
        <v>109</v>
      </c>
      <c r="AY888" s="156" t="s">
        <v>108</v>
      </c>
      <c r="AZ888" s="156"/>
      <c r="BA888" s="156"/>
      <c r="BB888" s="156"/>
      <c r="BC888" s="156"/>
      <c r="BD888" s="156"/>
      <c r="BE888" s="156"/>
      <c r="BF888" s="156"/>
      <c r="BG888" s="156"/>
      <c r="BH888" s="153">
        <f>T888+BB888</f>
        <v>0</v>
      </c>
      <c r="BI888" s="95" t="s">
        <v>135</v>
      </c>
      <c r="BJ888" s="240"/>
      <c r="BK888" s="240" t="s">
        <v>114</v>
      </c>
      <c r="BL888" s="240"/>
      <c r="BM888" s="437" t="s">
        <v>824</v>
      </c>
      <c r="BN888" s="156" t="s">
        <v>114</v>
      </c>
      <c r="BO888" s="156" t="s">
        <v>114</v>
      </c>
      <c r="BP888" s="156" t="s">
        <v>114</v>
      </c>
      <c r="BQ888" s="156" t="s">
        <v>114</v>
      </c>
      <c r="BR888" s="156" t="s">
        <v>114</v>
      </c>
      <c r="BS888" s="156" t="s">
        <v>114</v>
      </c>
      <c r="BT888" s="156" t="s">
        <v>114</v>
      </c>
      <c r="BU888" s="156" t="s">
        <v>8568</v>
      </c>
      <c r="BV888" s="156">
        <v>6012427030</v>
      </c>
      <c r="BW888" s="156" t="s">
        <v>8569</v>
      </c>
      <c r="BX888" s="156" t="s">
        <v>118</v>
      </c>
      <c r="BY888" s="156" t="s">
        <v>231</v>
      </c>
      <c r="BZ888" s="156">
        <v>10160279488</v>
      </c>
      <c r="CA888" s="157"/>
      <c r="CB888" s="157"/>
      <c r="CC888" s="157"/>
      <c r="CD888" s="156"/>
      <c r="CE888" s="156"/>
      <c r="CF888" s="156"/>
      <c r="CG888" s="156"/>
      <c r="CH888" s="156"/>
      <c r="CI888" s="156"/>
      <c r="CJ888" s="156"/>
      <c r="CK888" s="156"/>
      <c r="CL888" s="156"/>
      <c r="CM888" s="303"/>
      <c r="CN888" s="156"/>
    </row>
    <row r="889" spans="1:9582" s="50" customFormat="1" ht="81" customHeight="1">
      <c r="A889" s="589">
        <f>1+A888</f>
        <v>887</v>
      </c>
      <c r="B889" s="403" t="s">
        <v>8570</v>
      </c>
      <c r="C889" s="156" t="s">
        <v>8571</v>
      </c>
      <c r="D889" s="156" t="s">
        <v>8490</v>
      </c>
      <c r="E889" s="156">
        <v>45553</v>
      </c>
      <c r="F889" s="152">
        <v>45554</v>
      </c>
      <c r="G889" s="152">
        <v>45644</v>
      </c>
      <c r="H889" s="156" t="s">
        <v>94</v>
      </c>
      <c r="I889" s="156" t="s">
        <v>180</v>
      </c>
      <c r="J889" s="301" t="s">
        <v>8572</v>
      </c>
      <c r="K889" s="251">
        <v>79187474</v>
      </c>
      <c r="L889" s="156">
        <v>8</v>
      </c>
      <c r="M889" s="156" t="s">
        <v>97</v>
      </c>
      <c r="N889" s="156" t="s">
        <v>5078</v>
      </c>
      <c r="O889" s="156" t="s">
        <v>427</v>
      </c>
      <c r="P889" s="156" t="s">
        <v>8573</v>
      </c>
      <c r="Q889" s="156" t="s">
        <v>8491</v>
      </c>
      <c r="R889" s="143">
        <f>+G889-F889</f>
        <v>90</v>
      </c>
      <c r="S889" s="134" t="s">
        <v>8574</v>
      </c>
      <c r="T889" s="253">
        <v>12330000</v>
      </c>
      <c r="U889" s="156" t="s">
        <v>8575</v>
      </c>
      <c r="V889" s="253">
        <f>+T889</f>
        <v>12330000</v>
      </c>
      <c r="W889" s="156">
        <v>45553</v>
      </c>
      <c r="X889" s="156" t="s">
        <v>103</v>
      </c>
      <c r="Y889" s="317">
        <f>+Z889+AA889+AB889</f>
        <v>12330000</v>
      </c>
      <c r="Z889" s="156">
        <v>12330000</v>
      </c>
      <c r="AA889" s="156">
        <v>0</v>
      </c>
      <c r="AB889" s="156">
        <v>0</v>
      </c>
      <c r="AC889" s="156">
        <v>0</v>
      </c>
      <c r="AD889" s="156">
        <v>0</v>
      </c>
      <c r="AE889" s="156">
        <v>0</v>
      </c>
      <c r="AF889" s="156">
        <v>0</v>
      </c>
      <c r="AG889" s="156">
        <v>0</v>
      </c>
      <c r="AH889" s="156">
        <v>0</v>
      </c>
      <c r="AI889" s="156">
        <v>0</v>
      </c>
      <c r="AJ889" s="156">
        <v>0</v>
      </c>
      <c r="AK889" s="156" t="s">
        <v>104</v>
      </c>
      <c r="AL889" s="103" t="s">
        <v>8576</v>
      </c>
      <c r="AM889" s="156" t="s">
        <v>8577</v>
      </c>
      <c r="AN889" s="156">
        <v>52202481</v>
      </c>
      <c r="AO889" s="156" t="s">
        <v>114</v>
      </c>
      <c r="AP889" s="156" t="s">
        <v>114</v>
      </c>
      <c r="AQ889" s="156" t="s">
        <v>114</v>
      </c>
      <c r="AR889" s="156" t="s">
        <v>114</v>
      </c>
      <c r="AS889" s="156" t="s">
        <v>578</v>
      </c>
      <c r="AT889" s="156" t="s">
        <v>109</v>
      </c>
      <c r="AU889" s="156" t="s">
        <v>392</v>
      </c>
      <c r="AV889" s="156"/>
      <c r="AW889" s="156"/>
      <c r="AX889" s="156" t="s">
        <v>109</v>
      </c>
      <c r="AY889" s="156" t="s">
        <v>108</v>
      </c>
      <c r="AZ889" s="156"/>
      <c r="BA889" s="156"/>
      <c r="BB889" s="156"/>
      <c r="BC889" s="156"/>
      <c r="BD889" s="156"/>
      <c r="BE889" s="156"/>
      <c r="BF889" s="156"/>
      <c r="BG889" s="156"/>
      <c r="BH889" s="153">
        <f>T889+BB889</f>
        <v>12330000</v>
      </c>
      <c r="BI889" s="304" t="s">
        <v>135</v>
      </c>
      <c r="BJ889" s="240"/>
      <c r="BK889" s="240" t="s">
        <v>114</v>
      </c>
      <c r="BL889" s="240"/>
      <c r="BM889" s="161" t="s">
        <v>8578</v>
      </c>
      <c r="BN889" s="156" t="s">
        <v>917</v>
      </c>
      <c r="BO889" s="156">
        <v>52</v>
      </c>
      <c r="BP889" s="156">
        <v>26528</v>
      </c>
      <c r="BQ889" s="156" t="s">
        <v>114</v>
      </c>
      <c r="BR889" s="156" t="s">
        <v>114</v>
      </c>
      <c r="BS889" s="156" t="s">
        <v>114</v>
      </c>
      <c r="BT889" s="156" t="s">
        <v>114</v>
      </c>
      <c r="BU889" s="156" t="s">
        <v>3634</v>
      </c>
      <c r="BV889" s="156">
        <v>3107634694</v>
      </c>
      <c r="BW889" s="156" t="s">
        <v>8579</v>
      </c>
      <c r="BX889" s="156" t="s">
        <v>839</v>
      </c>
      <c r="BY889" s="156" t="s">
        <v>119</v>
      </c>
      <c r="BZ889" s="156" t="s">
        <v>8580</v>
      </c>
      <c r="CA889" s="157" t="s">
        <v>109</v>
      </c>
      <c r="CB889" s="280" t="s">
        <v>5735</v>
      </c>
      <c r="CC889" s="280" t="s">
        <v>5735</v>
      </c>
      <c r="CD889" s="307"/>
      <c r="CE889" s="156"/>
      <c r="CF889" s="156"/>
      <c r="CG889" s="156"/>
      <c r="CH889" s="156"/>
      <c r="CI889" s="156"/>
      <c r="CJ889" s="156"/>
      <c r="CK889" s="156"/>
      <c r="CL889" s="156"/>
      <c r="CM889" s="157" t="s">
        <v>109</v>
      </c>
      <c r="CN889" s="156"/>
      <c r="CO889" s="297"/>
    </row>
    <row r="890" spans="1:9582" s="290" customFormat="1" ht="45.75" customHeight="1">
      <c r="A890" s="589">
        <f>1+A889</f>
        <v>888</v>
      </c>
      <c r="B890" s="403" t="s">
        <v>8581</v>
      </c>
      <c r="C890" s="156" t="s">
        <v>8582</v>
      </c>
      <c r="D890" s="156" t="s">
        <v>645</v>
      </c>
      <c r="E890" s="156">
        <v>45553</v>
      </c>
      <c r="F890" s="446">
        <v>45554</v>
      </c>
      <c r="G890" s="446">
        <v>45644</v>
      </c>
      <c r="H890" s="446" t="s">
        <v>94</v>
      </c>
      <c r="I890" s="446" t="s">
        <v>95</v>
      </c>
      <c r="J890" s="449" t="s">
        <v>8583</v>
      </c>
      <c r="K890" s="446">
        <v>81720711</v>
      </c>
      <c r="L890" s="446">
        <v>2</v>
      </c>
      <c r="M890" s="446" t="s">
        <v>97</v>
      </c>
      <c r="N890" s="446" t="s">
        <v>5078</v>
      </c>
      <c r="O890" s="446" t="s">
        <v>8584</v>
      </c>
      <c r="P890" s="446" t="s">
        <v>8585</v>
      </c>
      <c r="Q890" s="446" t="s">
        <v>7596</v>
      </c>
      <c r="R890" s="446">
        <f>+G890-F890</f>
        <v>90</v>
      </c>
      <c r="S890" s="446" t="s">
        <v>8586</v>
      </c>
      <c r="T890" s="446">
        <v>9300000</v>
      </c>
      <c r="U890" s="446" t="s">
        <v>8587</v>
      </c>
      <c r="V890" s="16">
        <f>+T890</f>
        <v>9300000</v>
      </c>
      <c r="W890" s="16">
        <v>45553</v>
      </c>
      <c r="X890" s="16" t="s">
        <v>103</v>
      </c>
      <c r="Y890" s="16">
        <f>+Z890+AA890+AB890</f>
        <v>9300000</v>
      </c>
      <c r="Z890" s="16">
        <v>9300000</v>
      </c>
      <c r="AA890" s="16">
        <v>0</v>
      </c>
      <c r="AB890" s="16">
        <v>0</v>
      </c>
      <c r="AC890" s="16">
        <v>0</v>
      </c>
      <c r="AD890" s="16">
        <v>0</v>
      </c>
      <c r="AE890" s="16">
        <v>0</v>
      </c>
      <c r="AF890" s="16">
        <v>0</v>
      </c>
      <c r="AG890" s="16">
        <v>0</v>
      </c>
      <c r="AH890" s="16">
        <v>0</v>
      </c>
      <c r="AI890" s="16">
        <v>0</v>
      </c>
      <c r="AJ890" s="16">
        <v>0</v>
      </c>
      <c r="AK890" s="16" t="s">
        <v>104</v>
      </c>
      <c r="AL890" s="16" t="s">
        <v>8588</v>
      </c>
      <c r="AM890" s="16" t="s">
        <v>4792</v>
      </c>
      <c r="AN890" s="16">
        <v>1070919155</v>
      </c>
      <c r="AO890" s="16" t="s">
        <v>114</v>
      </c>
      <c r="AP890" s="16" t="s">
        <v>114</v>
      </c>
      <c r="AQ890" s="16" t="s">
        <v>114</v>
      </c>
      <c r="AR890" s="16" t="s">
        <v>114</v>
      </c>
      <c r="AS890" s="16" t="s">
        <v>578</v>
      </c>
      <c r="AT890" s="16" t="s">
        <v>109</v>
      </c>
      <c r="AU890" s="16" t="s">
        <v>392</v>
      </c>
      <c r="AV890" s="16"/>
      <c r="AW890" s="16"/>
      <c r="AX890" s="16" t="s">
        <v>109</v>
      </c>
      <c r="AY890" s="16" t="s">
        <v>108</v>
      </c>
      <c r="AZ890" s="16"/>
      <c r="BA890" s="16"/>
      <c r="BB890" s="16"/>
      <c r="BC890" s="16"/>
      <c r="BD890" s="16"/>
      <c r="BE890" s="16"/>
      <c r="BF890" s="16"/>
      <c r="BG890" s="16"/>
      <c r="BH890" s="16">
        <f>T890+BB890</f>
        <v>9300000</v>
      </c>
      <c r="BI890" s="349" t="s">
        <v>113</v>
      </c>
      <c r="BJ890" s="16"/>
      <c r="BK890" s="16" t="s">
        <v>114</v>
      </c>
      <c r="BL890" s="16"/>
      <c r="BM890" s="449"/>
      <c r="BN890" s="16" t="s">
        <v>115</v>
      </c>
      <c r="BO890" s="16">
        <v>39</v>
      </c>
      <c r="BP890" s="16">
        <v>31142</v>
      </c>
      <c r="BQ890" s="16" t="s">
        <v>109</v>
      </c>
      <c r="BR890" s="16" t="s">
        <v>114</v>
      </c>
      <c r="BS890" s="16" t="s">
        <v>114</v>
      </c>
      <c r="BT890" s="16" t="s">
        <v>114</v>
      </c>
      <c r="BU890" s="16" t="s">
        <v>4884</v>
      </c>
      <c r="BV890" s="16">
        <v>3208776937</v>
      </c>
      <c r="BW890" s="16" t="s">
        <v>4885</v>
      </c>
      <c r="BX890" s="16" t="s">
        <v>118</v>
      </c>
      <c r="BY890" s="16" t="s">
        <v>119</v>
      </c>
      <c r="BZ890" s="16">
        <v>33745486644</v>
      </c>
      <c r="CA890" s="446" t="s">
        <v>109</v>
      </c>
      <c r="CB890" s="446" t="s">
        <v>109</v>
      </c>
      <c r="CC890" s="446" t="s">
        <v>109</v>
      </c>
      <c r="CD890" s="109"/>
      <c r="CE890" s="109"/>
      <c r="CF890" s="109"/>
      <c r="CG890" s="109"/>
      <c r="CH890" s="109"/>
      <c r="CI890" s="109"/>
      <c r="CJ890" s="109"/>
      <c r="CK890" s="109"/>
      <c r="CL890" s="109"/>
      <c r="CM890" s="446" t="s">
        <v>109</v>
      </c>
      <c r="CN890" s="109"/>
      <c r="CO890" s="50"/>
      <c r="CP890" s="50"/>
      <c r="CQ890" s="50"/>
      <c r="CR890" s="50"/>
      <c r="CS890" s="50"/>
      <c r="CT890" s="50"/>
      <c r="CU890" s="50"/>
      <c r="CV890" s="50"/>
      <c r="CW890" s="50"/>
      <c r="CX890" s="50"/>
      <c r="CY890" s="50"/>
      <c r="CZ890" s="50"/>
      <c r="DA890" s="50"/>
      <c r="DB890" s="50"/>
      <c r="DC890" s="50"/>
      <c r="DD890" s="50"/>
      <c r="DE890" s="50"/>
      <c r="DF890" s="50"/>
      <c r="DG890" s="50"/>
      <c r="DH890" s="50"/>
      <c r="DI890" s="50"/>
      <c r="DJ890" s="50"/>
      <c r="DK890" s="50"/>
      <c r="DL890" s="50"/>
      <c r="DM890" s="50"/>
      <c r="DN890" s="50"/>
      <c r="DO890" s="50"/>
      <c r="DP890" s="50"/>
      <c r="DQ890" s="50"/>
      <c r="DR890" s="50"/>
      <c r="DS890" s="50"/>
      <c r="DT890" s="50"/>
      <c r="DU890" s="50"/>
      <c r="DV890" s="50"/>
      <c r="DW890" s="50"/>
      <c r="DX890" s="50"/>
      <c r="DY890" s="50"/>
      <c r="DZ890" s="50"/>
      <c r="EA890" s="50"/>
      <c r="EB890" s="50"/>
      <c r="EC890" s="50"/>
      <c r="ED890" s="50"/>
      <c r="EE890" s="50"/>
      <c r="EF890" s="50"/>
      <c r="EG890" s="50"/>
      <c r="EH890" s="50"/>
      <c r="EI890" s="50"/>
      <c r="EJ890" s="50"/>
      <c r="EK890" s="50"/>
      <c r="EL890" s="50"/>
      <c r="EM890" s="50"/>
      <c r="EN890" s="50"/>
      <c r="EO890" s="50"/>
      <c r="EP890" s="50"/>
      <c r="EQ890" s="50"/>
      <c r="ER890" s="50"/>
      <c r="ES890" s="50"/>
      <c r="ET890" s="50"/>
      <c r="EU890" s="50"/>
      <c r="EV890" s="50"/>
      <c r="EW890" s="50"/>
      <c r="EX890" s="50"/>
      <c r="EY890" s="50"/>
      <c r="EZ890" s="50"/>
      <c r="FA890" s="50"/>
      <c r="FB890" s="50"/>
      <c r="FC890" s="50"/>
      <c r="FD890" s="50"/>
      <c r="FE890" s="50"/>
      <c r="FF890" s="50"/>
      <c r="FG890" s="50"/>
      <c r="FH890" s="50"/>
      <c r="FI890" s="50"/>
      <c r="FJ890" s="50"/>
      <c r="FK890" s="50"/>
      <c r="FL890" s="50"/>
      <c r="FM890" s="50"/>
      <c r="FN890" s="50"/>
      <c r="FO890" s="50"/>
      <c r="FP890" s="50"/>
      <c r="FQ890" s="50"/>
      <c r="FR890" s="50"/>
      <c r="FS890" s="50"/>
      <c r="FT890" s="50"/>
      <c r="FU890" s="50"/>
      <c r="FV890" s="50"/>
      <c r="FW890" s="50"/>
      <c r="FX890" s="50"/>
      <c r="FY890" s="50"/>
      <c r="FZ890" s="50"/>
      <c r="GA890" s="50"/>
      <c r="GB890" s="50"/>
      <c r="GC890" s="50"/>
      <c r="GD890" s="50"/>
      <c r="GE890" s="50"/>
      <c r="GF890" s="50"/>
      <c r="GG890" s="50"/>
      <c r="GH890" s="50"/>
      <c r="GI890" s="50"/>
      <c r="GJ890" s="50"/>
      <c r="GK890" s="50"/>
      <c r="GL890" s="50"/>
      <c r="GM890" s="50"/>
      <c r="GN890" s="50"/>
      <c r="GO890" s="50"/>
      <c r="GP890" s="50"/>
      <c r="GQ890" s="50"/>
      <c r="GR890" s="50"/>
      <c r="GS890" s="50"/>
      <c r="GT890" s="50"/>
      <c r="GU890" s="50"/>
      <c r="GV890" s="16"/>
      <c r="GW890" s="16"/>
      <c r="GX890" s="16"/>
      <c r="GY890" s="16"/>
      <c r="GZ890" s="16"/>
      <c r="HA890" s="16"/>
      <c r="HB890" s="16"/>
      <c r="HC890" s="16"/>
      <c r="HD890" s="16"/>
      <c r="HE890" s="16"/>
      <c r="HF890" s="16"/>
      <c r="HG890" s="16"/>
      <c r="HH890" s="16"/>
      <c r="HI890" s="16"/>
      <c r="HJ890" s="16"/>
      <c r="HK890" s="16"/>
      <c r="HL890" s="16"/>
      <c r="HM890" s="16"/>
      <c r="HN890" s="16"/>
      <c r="HO890" s="16"/>
      <c r="HP890" s="16"/>
      <c r="HQ890" s="16"/>
      <c r="HR890" s="16"/>
      <c r="HS890" s="16"/>
      <c r="HT890" s="16"/>
      <c r="HU890" s="16"/>
      <c r="HV890" s="16"/>
      <c r="HW890" s="16"/>
      <c r="HX890" s="16"/>
      <c r="HY890" s="16"/>
      <c r="HZ890" s="16"/>
      <c r="IA890" s="16"/>
      <c r="IB890" s="16"/>
      <c r="IC890" s="16"/>
      <c r="ID890" s="16"/>
      <c r="IE890" s="16"/>
      <c r="IF890" s="16"/>
      <c r="IG890" s="16"/>
      <c r="IH890" s="16"/>
      <c r="II890" s="16"/>
      <c r="IJ890" s="16"/>
      <c r="IK890" s="16"/>
      <c r="IL890" s="16"/>
      <c r="IM890" s="16"/>
      <c r="IN890" s="16"/>
      <c r="IO890" s="16"/>
      <c r="IP890" s="16"/>
      <c r="IQ890" s="16"/>
      <c r="IR890" s="16"/>
      <c r="IS890" s="16"/>
      <c r="IT890" s="16"/>
      <c r="IU890" s="16"/>
      <c r="IV890" s="16"/>
      <c r="IW890" s="16"/>
      <c r="IX890" s="16"/>
      <c r="IY890" s="16"/>
      <c r="IZ890" s="16"/>
      <c r="JA890" s="16"/>
      <c r="JB890" s="16"/>
      <c r="JC890" s="16"/>
      <c r="JD890" s="16"/>
      <c r="JE890" s="16"/>
      <c r="JF890" s="16"/>
      <c r="JG890" s="16"/>
      <c r="JH890" s="16"/>
      <c r="JI890" s="16"/>
      <c r="JJ890" s="16"/>
      <c r="JK890" s="16"/>
      <c r="JL890" s="16"/>
      <c r="JM890" s="16"/>
      <c r="JN890" s="16"/>
      <c r="JO890" s="16"/>
      <c r="JP890" s="16"/>
      <c r="JQ890" s="16"/>
      <c r="JR890" s="16"/>
      <c r="JS890" s="16"/>
      <c r="JT890" s="16"/>
      <c r="JU890" s="16"/>
      <c r="JV890" s="16"/>
      <c r="JW890" s="16"/>
      <c r="JX890" s="16"/>
      <c r="JY890" s="16"/>
      <c r="JZ890" s="16"/>
      <c r="KA890" s="16"/>
      <c r="KB890" s="16"/>
      <c r="KC890" s="16"/>
      <c r="KD890" s="16"/>
      <c r="KE890" s="16"/>
      <c r="KF890" s="16"/>
      <c r="KG890" s="16"/>
      <c r="KH890" s="16"/>
      <c r="KI890" s="16"/>
      <c r="KJ890" s="16"/>
      <c r="KK890" s="16"/>
      <c r="KL890" s="16"/>
      <c r="KM890" s="16"/>
      <c r="KN890" s="16"/>
      <c r="KO890" s="16"/>
      <c r="KP890" s="16"/>
      <c r="KQ890" s="16"/>
      <c r="KR890" s="16"/>
      <c r="KS890" s="16"/>
      <c r="KT890" s="16"/>
      <c r="KU890" s="16"/>
      <c r="KV890" s="16"/>
      <c r="KW890" s="16"/>
      <c r="KX890" s="16"/>
      <c r="KY890" s="16"/>
      <c r="KZ890" s="16"/>
      <c r="LA890" s="16"/>
      <c r="LB890" s="16"/>
      <c r="LC890" s="16"/>
      <c r="LD890" s="16"/>
      <c r="LE890" s="16"/>
      <c r="LF890" s="16"/>
      <c r="LG890" s="16"/>
      <c r="LH890" s="16"/>
      <c r="LI890" s="16"/>
      <c r="LJ890" s="16"/>
      <c r="LK890" s="16"/>
      <c r="LL890" s="16"/>
      <c r="LM890" s="16"/>
      <c r="LN890" s="16"/>
      <c r="LO890" s="16"/>
      <c r="LP890" s="16"/>
      <c r="LQ890" s="16"/>
      <c r="LR890" s="16"/>
      <c r="LS890" s="16"/>
      <c r="LT890" s="16"/>
      <c r="LU890" s="16"/>
      <c r="LV890" s="16"/>
      <c r="LW890" s="16"/>
      <c r="LX890" s="16"/>
      <c r="LY890" s="16"/>
      <c r="LZ890" s="16"/>
      <c r="MA890" s="16"/>
      <c r="MB890" s="16"/>
      <c r="MC890" s="16"/>
      <c r="MD890" s="16"/>
      <c r="ME890" s="16"/>
      <c r="MF890" s="16"/>
      <c r="MG890" s="16"/>
      <c r="MH890" s="16"/>
      <c r="MI890" s="16"/>
      <c r="MJ890" s="16"/>
      <c r="MK890" s="16"/>
      <c r="ML890" s="16"/>
      <c r="MM890" s="16"/>
      <c r="MN890" s="16"/>
      <c r="MO890" s="16"/>
      <c r="MP890" s="16"/>
      <c r="MQ890" s="16"/>
      <c r="MR890" s="16"/>
      <c r="MS890" s="16"/>
      <c r="MT890" s="16"/>
      <c r="MU890" s="16"/>
      <c r="MV890" s="16"/>
      <c r="MW890" s="16"/>
      <c r="MX890" s="16"/>
      <c r="MY890" s="16"/>
      <c r="MZ890" s="16"/>
      <c r="NA890" s="16"/>
      <c r="NB890" s="16"/>
      <c r="NC890" s="16"/>
      <c r="ND890" s="16"/>
      <c r="NE890" s="16"/>
      <c r="NF890" s="16"/>
      <c r="NG890" s="16"/>
      <c r="NH890" s="16"/>
      <c r="NI890" s="16"/>
      <c r="NJ890" s="16"/>
      <c r="NK890" s="16"/>
      <c r="NL890" s="16"/>
      <c r="NM890" s="16"/>
      <c r="NN890" s="16"/>
      <c r="NO890" s="16"/>
      <c r="NP890" s="16"/>
      <c r="NQ890" s="16"/>
      <c r="NR890" s="16"/>
      <c r="NS890" s="16"/>
      <c r="NT890" s="16"/>
      <c r="NU890" s="16"/>
      <c r="NV890" s="16"/>
      <c r="NW890" s="16"/>
      <c r="NX890" s="16"/>
      <c r="NY890" s="16"/>
      <c r="NZ890" s="16"/>
      <c r="OA890" s="16"/>
      <c r="OB890" s="16"/>
      <c r="OC890" s="16"/>
      <c r="OD890" s="16"/>
      <c r="OE890" s="16"/>
      <c r="OF890" s="16"/>
      <c r="OG890" s="16"/>
      <c r="OH890" s="16"/>
      <c r="OI890" s="16"/>
      <c r="OJ890" s="16"/>
      <c r="OK890" s="16"/>
      <c r="OL890" s="16"/>
      <c r="OM890" s="16"/>
      <c r="ON890" s="16"/>
      <c r="OO890" s="16"/>
      <c r="OP890" s="16"/>
      <c r="OQ890" s="16"/>
      <c r="OR890" s="16"/>
      <c r="OS890" s="16"/>
      <c r="OT890" s="16"/>
      <c r="OU890" s="16"/>
      <c r="OV890" s="16"/>
      <c r="OW890" s="16"/>
      <c r="OX890" s="16"/>
      <c r="OY890" s="16"/>
      <c r="OZ890" s="16"/>
      <c r="PA890" s="16"/>
      <c r="PB890" s="16"/>
      <c r="PC890" s="16"/>
      <c r="PD890" s="16"/>
      <c r="PE890" s="16"/>
      <c r="PF890" s="16"/>
      <c r="PG890" s="16"/>
      <c r="PH890" s="16"/>
      <c r="PI890" s="16"/>
      <c r="PJ890" s="16"/>
      <c r="PK890" s="16"/>
      <c r="PL890" s="16"/>
      <c r="PM890" s="16"/>
      <c r="PN890" s="16"/>
      <c r="PO890" s="16"/>
      <c r="PP890" s="16"/>
      <c r="PQ890" s="16"/>
      <c r="PR890" s="16"/>
      <c r="PS890" s="16"/>
      <c r="PT890" s="16"/>
      <c r="PU890" s="16"/>
      <c r="PV890" s="16"/>
      <c r="PW890" s="16"/>
      <c r="PX890" s="16"/>
      <c r="PY890" s="16"/>
      <c r="PZ890" s="16"/>
      <c r="QA890" s="16"/>
      <c r="QB890" s="16"/>
      <c r="QC890" s="16"/>
      <c r="QD890" s="16"/>
      <c r="QE890" s="16"/>
      <c r="QF890" s="16"/>
      <c r="QG890" s="16"/>
      <c r="QH890" s="16"/>
      <c r="QI890" s="16"/>
      <c r="QJ890" s="16"/>
      <c r="QK890" s="16"/>
      <c r="QL890" s="16"/>
      <c r="QM890" s="16"/>
      <c r="QN890" s="16"/>
      <c r="QO890" s="16"/>
      <c r="QP890" s="16"/>
      <c r="QQ890" s="16"/>
      <c r="QR890" s="16"/>
      <c r="QS890" s="16"/>
      <c r="QT890" s="16"/>
      <c r="QU890" s="16"/>
      <c r="QV890" s="16"/>
      <c r="QW890" s="16"/>
      <c r="QX890" s="16"/>
      <c r="QY890" s="16"/>
      <c r="QZ890" s="16"/>
      <c r="RA890" s="16"/>
      <c r="RB890" s="16"/>
      <c r="RC890" s="16"/>
      <c r="RD890" s="16"/>
      <c r="RE890" s="16"/>
      <c r="RF890" s="16"/>
      <c r="RG890" s="16"/>
      <c r="RH890" s="16"/>
      <c r="RI890" s="16"/>
      <c r="RJ890" s="16"/>
      <c r="RK890" s="16"/>
      <c r="RL890" s="16"/>
      <c r="RM890" s="16"/>
      <c r="RN890" s="16"/>
      <c r="RO890" s="16"/>
      <c r="RP890" s="16"/>
      <c r="RQ890" s="16"/>
      <c r="RR890" s="16"/>
      <c r="RS890" s="16"/>
      <c r="RT890" s="16"/>
      <c r="RU890" s="16"/>
      <c r="RV890" s="16"/>
      <c r="RW890" s="16"/>
      <c r="RX890" s="16"/>
      <c r="RY890" s="16"/>
      <c r="RZ890" s="16"/>
      <c r="SA890" s="16"/>
      <c r="SB890" s="16"/>
      <c r="SC890" s="16"/>
      <c r="SD890" s="16"/>
      <c r="SE890" s="16"/>
      <c r="SF890" s="16"/>
      <c r="SG890" s="16"/>
      <c r="SH890" s="16"/>
      <c r="SI890" s="16"/>
      <c r="SJ890" s="16"/>
      <c r="SK890" s="16"/>
      <c r="SL890" s="16"/>
      <c r="SM890" s="16"/>
      <c r="SN890" s="16"/>
      <c r="SO890" s="16"/>
      <c r="SP890" s="16"/>
      <c r="SQ890" s="16"/>
      <c r="SR890" s="16"/>
      <c r="SS890" s="16"/>
      <c r="ST890" s="16"/>
      <c r="SU890" s="16"/>
      <c r="SV890" s="16"/>
      <c r="SW890" s="16"/>
      <c r="SX890" s="16"/>
      <c r="SY890" s="16"/>
      <c r="SZ890" s="16"/>
      <c r="TA890" s="16"/>
      <c r="TB890" s="16"/>
      <c r="TC890" s="16"/>
      <c r="TD890" s="16"/>
      <c r="TE890" s="16"/>
      <c r="TF890" s="16"/>
      <c r="TG890" s="16"/>
      <c r="TH890" s="16"/>
      <c r="TI890" s="16"/>
      <c r="TJ890" s="16"/>
      <c r="TK890" s="16"/>
      <c r="TL890" s="16"/>
      <c r="TM890" s="16"/>
      <c r="TN890" s="16"/>
      <c r="TO890" s="16"/>
      <c r="TP890" s="16"/>
      <c r="TQ890" s="16"/>
      <c r="TR890" s="16"/>
      <c r="TS890" s="16"/>
      <c r="TT890" s="16"/>
      <c r="TU890" s="16"/>
      <c r="TV890" s="16"/>
      <c r="TW890" s="16"/>
      <c r="TX890" s="16"/>
      <c r="TY890" s="16"/>
      <c r="TZ890" s="16"/>
      <c r="UA890" s="16"/>
      <c r="UB890" s="16"/>
      <c r="UC890" s="16"/>
      <c r="UD890" s="16"/>
      <c r="UE890" s="16"/>
      <c r="UF890" s="16"/>
      <c r="UG890" s="16"/>
      <c r="UH890" s="16"/>
      <c r="UI890" s="16"/>
      <c r="UJ890" s="16"/>
      <c r="UK890" s="16"/>
      <c r="UL890" s="16"/>
      <c r="UM890" s="16"/>
      <c r="UN890" s="16"/>
      <c r="UO890" s="16"/>
      <c r="UP890" s="16"/>
      <c r="UQ890" s="16"/>
      <c r="UR890" s="16"/>
      <c r="US890" s="16"/>
      <c r="UT890" s="16"/>
      <c r="UU890" s="16"/>
      <c r="UV890" s="16"/>
      <c r="UW890" s="16"/>
      <c r="UX890" s="16"/>
      <c r="UY890" s="16"/>
      <c r="UZ890" s="16"/>
      <c r="VA890" s="16"/>
      <c r="VB890" s="16"/>
      <c r="VC890" s="16"/>
      <c r="VD890" s="16"/>
      <c r="VE890" s="16"/>
      <c r="VF890" s="16"/>
      <c r="VG890" s="16"/>
      <c r="VH890" s="16"/>
      <c r="VI890" s="16"/>
      <c r="VJ890" s="16"/>
      <c r="VK890" s="16"/>
      <c r="VL890" s="16"/>
      <c r="VM890" s="16"/>
      <c r="VN890" s="16"/>
      <c r="VO890" s="16"/>
      <c r="VP890" s="16"/>
      <c r="VQ890" s="16"/>
      <c r="VR890" s="16"/>
      <c r="VS890" s="16"/>
      <c r="VT890" s="16"/>
      <c r="VU890" s="16"/>
      <c r="VV890" s="16"/>
      <c r="NAO890" s="348"/>
      <c r="NAP890" s="156"/>
      <c r="NAQ890" s="156"/>
      <c r="NAR890" s="156"/>
      <c r="NAS890" s="156"/>
      <c r="NAT890" s="143"/>
      <c r="NAU890" s="143"/>
      <c r="NDH890" s="348"/>
      <c r="NDI890" s="156"/>
      <c r="NDJ890" s="156"/>
      <c r="NDK890" s="156"/>
      <c r="NDL890" s="157"/>
      <c r="NDM890" s="446"/>
      <c r="NDN890" s="446"/>
    </row>
    <row r="891" spans="1:9582" s="50" customFormat="1" ht="45.75" customHeight="1">
      <c r="A891" s="589">
        <f>1+A890</f>
        <v>889</v>
      </c>
      <c r="B891" s="403" t="s">
        <v>8589</v>
      </c>
      <c r="C891" s="156" t="s">
        <v>8590</v>
      </c>
      <c r="D891" s="156" t="s">
        <v>8490</v>
      </c>
      <c r="E891" s="156">
        <v>45553</v>
      </c>
      <c r="F891" s="152">
        <v>45555</v>
      </c>
      <c r="G891" s="152">
        <v>45629</v>
      </c>
      <c r="H891" s="156" t="s">
        <v>94</v>
      </c>
      <c r="I891" s="156" t="s">
        <v>95</v>
      </c>
      <c r="J891" s="301" t="s">
        <v>8591</v>
      </c>
      <c r="K891" s="251">
        <v>35196659</v>
      </c>
      <c r="L891" s="156">
        <v>1</v>
      </c>
      <c r="M891" s="156" t="s">
        <v>97</v>
      </c>
      <c r="N891" s="156" t="s">
        <v>5078</v>
      </c>
      <c r="O891" s="156" t="s">
        <v>2287</v>
      </c>
      <c r="P891" s="156" t="s">
        <v>8592</v>
      </c>
      <c r="Q891" s="156" t="s">
        <v>8593</v>
      </c>
      <c r="R891" s="143">
        <f>+G891-F891</f>
        <v>74</v>
      </c>
      <c r="S891" s="134" t="s">
        <v>8594</v>
      </c>
      <c r="T891" s="253">
        <v>11250000</v>
      </c>
      <c r="U891" s="156" t="s">
        <v>8595</v>
      </c>
      <c r="V891" s="253">
        <f>+T891</f>
        <v>11250000</v>
      </c>
      <c r="W891" s="156">
        <v>45554</v>
      </c>
      <c r="X891" s="156" t="s">
        <v>103</v>
      </c>
      <c r="Y891" s="317">
        <f>+Z891+AA891+AB891</f>
        <v>11250000</v>
      </c>
      <c r="Z891" s="156">
        <v>11250000</v>
      </c>
      <c r="AA891" s="156">
        <v>0</v>
      </c>
      <c r="AB891" s="156">
        <v>0</v>
      </c>
      <c r="AC891" s="156">
        <v>0</v>
      </c>
      <c r="AD891" s="156">
        <v>0</v>
      </c>
      <c r="AE891" s="156">
        <v>0</v>
      </c>
      <c r="AF891" s="156">
        <v>0</v>
      </c>
      <c r="AG891" s="156">
        <v>0</v>
      </c>
      <c r="AH891" s="156">
        <v>0</v>
      </c>
      <c r="AI891" s="156">
        <v>0</v>
      </c>
      <c r="AJ891" s="156">
        <v>0</v>
      </c>
      <c r="AK891" s="156" t="s">
        <v>104</v>
      </c>
      <c r="AL891" s="103" t="s">
        <v>8596</v>
      </c>
      <c r="AM891" s="156" t="s">
        <v>8597</v>
      </c>
      <c r="AN891" s="156">
        <v>80500795</v>
      </c>
      <c r="AO891" s="156" t="s">
        <v>114</v>
      </c>
      <c r="AP891" s="156" t="s">
        <v>114</v>
      </c>
      <c r="AQ891" s="156" t="s">
        <v>114</v>
      </c>
      <c r="AR891" s="156" t="s">
        <v>114</v>
      </c>
      <c r="AS891" s="156" t="s">
        <v>578</v>
      </c>
      <c r="AT891" s="156" t="s">
        <v>109</v>
      </c>
      <c r="AU891" s="156" t="s">
        <v>392</v>
      </c>
      <c r="AV891" s="156"/>
      <c r="AW891" s="156"/>
      <c r="AX891" s="156" t="s">
        <v>109</v>
      </c>
      <c r="AY891" s="156" t="s">
        <v>108</v>
      </c>
      <c r="AZ891" s="156"/>
      <c r="BA891" s="156"/>
      <c r="BB891" s="156"/>
      <c r="BC891" s="156"/>
      <c r="BD891" s="156"/>
      <c r="BE891" s="156"/>
      <c r="BF891" s="156"/>
      <c r="BG891" s="156"/>
      <c r="BH891" s="153">
        <f>T891+BB891</f>
        <v>11250000</v>
      </c>
      <c r="BI891" s="437" t="s">
        <v>259</v>
      </c>
      <c r="BJ891" s="240"/>
      <c r="BK891" s="240" t="s">
        <v>114</v>
      </c>
      <c r="BL891" s="240"/>
      <c r="BM891" s="161" t="s">
        <v>2539</v>
      </c>
      <c r="BN891" s="156" t="s">
        <v>964</v>
      </c>
      <c r="BO891" s="156">
        <v>43</v>
      </c>
      <c r="BP891" s="156">
        <v>29392</v>
      </c>
      <c r="BQ891" s="156" t="s">
        <v>114</v>
      </c>
      <c r="BR891" s="156" t="s">
        <v>114</v>
      </c>
      <c r="BS891" s="156" t="s">
        <v>114</v>
      </c>
      <c r="BT891" s="156" t="s">
        <v>114</v>
      </c>
      <c r="BU891" s="156" t="s">
        <v>5073</v>
      </c>
      <c r="BV891" s="156">
        <v>3208737714</v>
      </c>
      <c r="BW891" s="156" t="s">
        <v>5074</v>
      </c>
      <c r="BX891" s="156" t="s">
        <v>118</v>
      </c>
      <c r="BY891" s="156" t="s">
        <v>119</v>
      </c>
      <c r="BZ891" s="156">
        <v>94695746215</v>
      </c>
      <c r="CA891" s="157" t="s">
        <v>109</v>
      </c>
      <c r="CB891" s="157" t="s">
        <v>109</v>
      </c>
      <c r="CC891" s="157" t="s">
        <v>109</v>
      </c>
      <c r="CD891" s="307"/>
      <c r="CE891" s="156"/>
      <c r="CF891" s="156"/>
      <c r="CG891" s="156"/>
      <c r="CH891" s="156"/>
      <c r="CI891" s="156"/>
      <c r="CJ891" s="156"/>
      <c r="CK891" s="156"/>
      <c r="CL891" s="156"/>
      <c r="CM891" s="157" t="s">
        <v>109</v>
      </c>
      <c r="CN891" s="156"/>
      <c r="CO891" s="297"/>
    </row>
    <row r="892" spans="1:9582" s="50" customFormat="1" ht="45.75" customHeight="1">
      <c r="A892" s="695">
        <f>1+A891</f>
        <v>890</v>
      </c>
      <c r="B892" s="403" t="s">
        <v>8598</v>
      </c>
      <c r="C892" s="156" t="s">
        <v>8599</v>
      </c>
      <c r="D892" s="156" t="s">
        <v>645</v>
      </c>
      <c r="E892" s="156">
        <v>45553</v>
      </c>
      <c r="F892" s="152">
        <v>45555</v>
      </c>
      <c r="G892" s="152">
        <v>45646</v>
      </c>
      <c r="H892" s="156" t="s">
        <v>94</v>
      </c>
      <c r="I892" s="156" t="s">
        <v>95</v>
      </c>
      <c r="J892" s="301" t="s">
        <v>8600</v>
      </c>
      <c r="K892" s="251">
        <v>1072640240</v>
      </c>
      <c r="L892" s="156">
        <v>1</v>
      </c>
      <c r="M892" s="156" t="s">
        <v>97</v>
      </c>
      <c r="N892" s="156" t="s">
        <v>5078</v>
      </c>
      <c r="O892" s="156" t="s">
        <v>783</v>
      </c>
      <c r="P892" s="156" t="s">
        <v>7814</v>
      </c>
      <c r="Q892" s="156" t="s">
        <v>7728</v>
      </c>
      <c r="R892" s="143">
        <f>+G892-F892</f>
        <v>91</v>
      </c>
      <c r="S892" s="134" t="s">
        <v>7815</v>
      </c>
      <c r="T892" s="253">
        <v>10666667</v>
      </c>
      <c r="U892" s="156" t="s">
        <v>8601</v>
      </c>
      <c r="V892" s="253">
        <f>+T892</f>
        <v>10666667</v>
      </c>
      <c r="W892" s="156">
        <v>45554</v>
      </c>
      <c r="X892" s="156" t="s">
        <v>103</v>
      </c>
      <c r="Y892" s="317">
        <f>+Z892+AA892+AB892</f>
        <v>10666667</v>
      </c>
      <c r="Z892" s="156">
        <v>10666667</v>
      </c>
      <c r="AA892" s="156">
        <v>0</v>
      </c>
      <c r="AB892" s="156">
        <v>0</v>
      </c>
      <c r="AC892" s="156">
        <v>0</v>
      </c>
      <c r="AD892" s="156">
        <v>0</v>
      </c>
      <c r="AE892" s="156">
        <v>0</v>
      </c>
      <c r="AF892" s="156">
        <v>0</v>
      </c>
      <c r="AG892" s="156">
        <v>0</v>
      </c>
      <c r="AH892" s="156">
        <v>0</v>
      </c>
      <c r="AI892" s="156">
        <v>0</v>
      </c>
      <c r="AJ892" s="156">
        <v>0</v>
      </c>
      <c r="AK892" s="156" t="s">
        <v>104</v>
      </c>
      <c r="AL892" s="103" t="s">
        <v>8602</v>
      </c>
      <c r="AM892" s="156" t="s">
        <v>8090</v>
      </c>
      <c r="AN892" s="156">
        <v>93204728</v>
      </c>
      <c r="AO892" s="156" t="s">
        <v>114</v>
      </c>
      <c r="AP892" s="156" t="s">
        <v>114</v>
      </c>
      <c r="AQ892" s="156" t="s">
        <v>114</v>
      </c>
      <c r="AR892" s="156" t="s">
        <v>114</v>
      </c>
      <c r="AS892" s="156" t="s">
        <v>578</v>
      </c>
      <c r="AT892" s="156" t="s">
        <v>109</v>
      </c>
      <c r="AU892" s="156" t="s">
        <v>392</v>
      </c>
      <c r="AV892" s="156"/>
      <c r="AW892" s="156"/>
      <c r="AX892" s="156" t="s">
        <v>109</v>
      </c>
      <c r="AY892" s="156" t="s">
        <v>108</v>
      </c>
      <c r="AZ892" s="156"/>
      <c r="BA892" s="156"/>
      <c r="BB892" s="156"/>
      <c r="BC892" s="156"/>
      <c r="BD892" s="156"/>
      <c r="BE892" s="156"/>
      <c r="BF892" s="156"/>
      <c r="BG892" s="156"/>
      <c r="BH892" s="153">
        <f>T892+BB892</f>
        <v>10666667</v>
      </c>
      <c r="BI892" s="437" t="s">
        <v>113</v>
      </c>
      <c r="BJ892" s="240"/>
      <c r="BK892" s="240" t="s">
        <v>114</v>
      </c>
      <c r="BL892" s="240"/>
      <c r="BM892" s="449"/>
      <c r="BN892" s="156" t="s">
        <v>917</v>
      </c>
      <c r="BO892" s="156">
        <v>38</v>
      </c>
      <c r="BP892" s="156">
        <v>31438</v>
      </c>
      <c r="BQ892" s="156" t="s">
        <v>578</v>
      </c>
      <c r="BR892" s="156" t="s">
        <v>108</v>
      </c>
      <c r="BS892" s="156" t="s">
        <v>108</v>
      </c>
      <c r="BT892" s="156" t="s">
        <v>108</v>
      </c>
      <c r="BU892" s="156" t="s">
        <v>3566</v>
      </c>
      <c r="BV892" s="156">
        <v>8618482</v>
      </c>
      <c r="BW892" s="156" t="s">
        <v>3567</v>
      </c>
      <c r="BX892" s="156" t="s">
        <v>118</v>
      </c>
      <c r="BY892" s="156" t="s">
        <v>119</v>
      </c>
      <c r="BZ892" s="156">
        <v>11323954781</v>
      </c>
      <c r="CA892" s="157" t="s">
        <v>109</v>
      </c>
      <c r="CB892" s="157" t="s">
        <v>109</v>
      </c>
      <c r="CC892" s="172" t="s">
        <v>109</v>
      </c>
      <c r="CD892" s="622" t="s">
        <v>109</v>
      </c>
      <c r="CE892" s="156"/>
      <c r="CF892" s="156"/>
      <c r="CG892" s="156"/>
      <c r="CH892" s="156"/>
      <c r="CI892" s="156"/>
      <c r="CJ892" s="156"/>
      <c r="CK892" s="156"/>
      <c r="CL892" s="156"/>
      <c r="CM892" s="152" t="s">
        <v>109</v>
      </c>
      <c r="CN892" s="156"/>
      <c r="CO892" s="297"/>
    </row>
    <row r="893" spans="1:9582" s="50" customFormat="1" ht="45.75" customHeight="1">
      <c r="A893" s="589">
        <f>1+A892</f>
        <v>891</v>
      </c>
      <c r="B893" s="403" t="s">
        <v>8603</v>
      </c>
      <c r="C893" s="156" t="s">
        <v>8604</v>
      </c>
      <c r="D893" s="156" t="s">
        <v>6692</v>
      </c>
      <c r="E893" s="156">
        <v>45554</v>
      </c>
      <c r="F893" s="156">
        <v>45566</v>
      </c>
      <c r="G893" s="156">
        <v>45642</v>
      </c>
      <c r="H893" s="156" t="s">
        <v>94</v>
      </c>
      <c r="I893" s="156" t="s">
        <v>1007</v>
      </c>
      <c r="J893" s="156" t="s">
        <v>8605</v>
      </c>
      <c r="K893" s="251">
        <v>800225340</v>
      </c>
      <c r="L893" s="156">
        <v>8</v>
      </c>
      <c r="M893" s="156" t="s">
        <v>926</v>
      </c>
      <c r="N893" s="156" t="s">
        <v>5078</v>
      </c>
      <c r="O893" s="156" t="s">
        <v>168</v>
      </c>
      <c r="P893" s="156" t="s">
        <v>8606</v>
      </c>
      <c r="Q893" s="156" t="s">
        <v>8607</v>
      </c>
      <c r="R893" s="143">
        <f>+G893-F893</f>
        <v>76</v>
      </c>
      <c r="S893" s="134" t="s">
        <v>8608</v>
      </c>
      <c r="T893" s="253">
        <v>57990000</v>
      </c>
      <c r="U893" s="156" t="s">
        <v>8609</v>
      </c>
      <c r="V893" s="253">
        <f>24000000+33990000</f>
        <v>57990000</v>
      </c>
      <c r="W893" s="156">
        <v>45555</v>
      </c>
      <c r="X893" s="156" t="s">
        <v>103</v>
      </c>
      <c r="Y893" s="317">
        <f>+Z893+AA893+AB893</f>
        <v>57990000</v>
      </c>
      <c r="Z893" s="156">
        <v>57990000</v>
      </c>
      <c r="AA893" s="156">
        <v>0</v>
      </c>
      <c r="AB893" s="156">
        <v>0</v>
      </c>
      <c r="AC893" s="156">
        <v>0</v>
      </c>
      <c r="AD893" s="156">
        <v>0</v>
      </c>
      <c r="AE893" s="156">
        <v>0</v>
      </c>
      <c r="AF893" s="156">
        <v>0</v>
      </c>
      <c r="AG893" s="156">
        <v>0</v>
      </c>
      <c r="AH893" s="156">
        <v>0</v>
      </c>
      <c r="AI893" s="156">
        <v>0</v>
      </c>
      <c r="AJ893" s="156">
        <v>0</v>
      </c>
      <c r="AK893" s="156" t="s">
        <v>104</v>
      </c>
      <c r="AL893" s="103" t="s">
        <v>8610</v>
      </c>
      <c r="AM893" s="156" t="s">
        <v>7920</v>
      </c>
      <c r="AN893" s="156">
        <v>1130618640</v>
      </c>
      <c r="AO893" s="156" t="s">
        <v>114</v>
      </c>
      <c r="AP893" s="156" t="s">
        <v>114</v>
      </c>
      <c r="AQ893" s="156" t="s">
        <v>114</v>
      </c>
      <c r="AR893" s="156" t="s">
        <v>114</v>
      </c>
      <c r="AS893" s="156" t="s">
        <v>114</v>
      </c>
      <c r="AT893" s="156" t="s">
        <v>109</v>
      </c>
      <c r="AU893" s="156" t="s">
        <v>392</v>
      </c>
      <c r="AV893" s="156"/>
      <c r="AW893" s="156"/>
      <c r="AX893" s="156" t="s">
        <v>109</v>
      </c>
      <c r="AY893" s="156" t="s">
        <v>108</v>
      </c>
      <c r="AZ893" s="156"/>
      <c r="BA893" s="156"/>
      <c r="BB893" s="156"/>
      <c r="BC893" s="156"/>
      <c r="BD893" s="156"/>
      <c r="BE893" s="156"/>
      <c r="BF893" s="156"/>
      <c r="BG893" s="156"/>
      <c r="BH893" s="153">
        <f>T893+BB893</f>
        <v>57990000</v>
      </c>
      <c r="BI893" s="304" t="s">
        <v>135</v>
      </c>
      <c r="BJ893" s="295"/>
      <c r="BK893" s="295" t="s">
        <v>114</v>
      </c>
      <c r="BL893" s="295"/>
      <c r="BM893" s="438" t="s">
        <v>136</v>
      </c>
      <c r="BN893" s="156" t="s">
        <v>114</v>
      </c>
      <c r="BO893" s="156" t="s">
        <v>114</v>
      </c>
      <c r="BP893" s="156" t="s">
        <v>114</v>
      </c>
      <c r="BQ893" s="156" t="s">
        <v>114</v>
      </c>
      <c r="BR893" s="156" t="s">
        <v>114</v>
      </c>
      <c r="BS893" s="156" t="s">
        <v>114</v>
      </c>
      <c r="BT893" s="156" t="s">
        <v>114</v>
      </c>
      <c r="BU893" s="156" t="s">
        <v>8611</v>
      </c>
      <c r="BV893" s="156" t="s">
        <v>8612</v>
      </c>
      <c r="BW893" s="156" t="s">
        <v>8613</v>
      </c>
      <c r="BX893" s="156" t="s">
        <v>8614</v>
      </c>
      <c r="BY893" s="156" t="s">
        <v>119</v>
      </c>
      <c r="BZ893" s="156">
        <v>701015185</v>
      </c>
      <c r="CA893" s="157" t="s">
        <v>109</v>
      </c>
      <c r="CB893" s="157"/>
      <c r="CC893" s="157"/>
      <c r="CD893" s="157"/>
      <c r="CE893" s="156"/>
      <c r="CF893" s="156"/>
      <c r="CG893" s="156"/>
      <c r="CH893" s="156"/>
      <c r="CI893" s="156"/>
      <c r="CJ893" s="156"/>
      <c r="CK893" s="156"/>
      <c r="CL893" s="156"/>
      <c r="CM893" s="157" t="s">
        <v>109</v>
      </c>
      <c r="CN893" s="152" t="s">
        <v>109</v>
      </c>
      <c r="CO893" s="297"/>
    </row>
    <row r="894" spans="1:9582" s="50" customFormat="1" ht="45.75" customHeight="1">
      <c r="A894" s="571">
        <f>1+A893</f>
        <v>892</v>
      </c>
      <c r="B894" s="218" t="s">
        <v>8615</v>
      </c>
      <c r="C894" s="201" t="s">
        <v>8616</v>
      </c>
      <c r="D894" s="205" t="s">
        <v>108</v>
      </c>
      <c r="E894" s="202">
        <v>45554</v>
      </c>
      <c r="F894" s="203">
        <v>45558</v>
      </c>
      <c r="G894" s="203">
        <v>45602</v>
      </c>
      <c r="H894" s="201" t="s">
        <v>1154</v>
      </c>
      <c r="I894" s="206" t="s">
        <v>3374</v>
      </c>
      <c r="J894" s="201" t="s">
        <v>8617</v>
      </c>
      <c r="K894" s="271">
        <v>800005014</v>
      </c>
      <c r="L894" s="201">
        <v>8</v>
      </c>
      <c r="M894" s="272" t="s">
        <v>926</v>
      </c>
      <c r="N894" s="208" t="s">
        <v>5078</v>
      </c>
      <c r="O894" s="218" t="s">
        <v>7614</v>
      </c>
      <c r="P894" s="201" t="s">
        <v>8618</v>
      </c>
      <c r="Q894" s="201" t="s">
        <v>8619</v>
      </c>
      <c r="R894" s="210">
        <f>+G894-F894</f>
        <v>44</v>
      </c>
      <c r="S894" s="201" t="s">
        <v>8620</v>
      </c>
      <c r="T894" s="273">
        <v>14466830</v>
      </c>
      <c r="U894" s="274" t="s">
        <v>8621</v>
      </c>
      <c r="V894" s="273">
        <f>+T894</f>
        <v>14466830</v>
      </c>
      <c r="W894" s="275">
        <v>45554</v>
      </c>
      <c r="X894" s="276" t="s">
        <v>103</v>
      </c>
      <c r="Y894" s="313">
        <f>+Z894+AA894+AB894</f>
        <v>14466830</v>
      </c>
      <c r="Z894" s="215">
        <v>14466830</v>
      </c>
      <c r="AA894" s="216">
        <v>0</v>
      </c>
      <c r="AB894" s="217">
        <v>0</v>
      </c>
      <c r="AC894" s="216">
        <v>0</v>
      </c>
      <c r="AD894" s="216">
        <v>0</v>
      </c>
      <c r="AE894" s="216">
        <v>0</v>
      </c>
      <c r="AF894" s="216">
        <v>0</v>
      </c>
      <c r="AG894" s="216">
        <v>0</v>
      </c>
      <c r="AH894" s="216">
        <v>0</v>
      </c>
      <c r="AI894" s="216">
        <v>0</v>
      </c>
      <c r="AJ894" s="216">
        <v>0</v>
      </c>
      <c r="AK894" s="209" t="s">
        <v>104</v>
      </c>
      <c r="AL894" s="191" t="s">
        <v>8622</v>
      </c>
      <c r="AM894" s="201" t="s">
        <v>8623</v>
      </c>
      <c r="AN894" s="207">
        <v>13542484</v>
      </c>
      <c r="AO894" s="209" t="s">
        <v>8624</v>
      </c>
      <c r="AP894" s="201" t="s">
        <v>8625</v>
      </c>
      <c r="AQ894" s="277">
        <v>45556</v>
      </c>
      <c r="AR894" s="209" t="s">
        <v>8626</v>
      </c>
      <c r="AS894" s="201" t="s">
        <v>114</v>
      </c>
      <c r="AT894" s="209" t="s">
        <v>109</v>
      </c>
      <c r="AU894" s="209" t="s">
        <v>392</v>
      </c>
      <c r="AV894" s="201"/>
      <c r="AW894" s="201"/>
      <c r="AX894" s="201" t="s">
        <v>109</v>
      </c>
      <c r="AY894" s="201" t="s">
        <v>108</v>
      </c>
      <c r="AZ894" s="240"/>
      <c r="BA894" s="201"/>
      <c r="BB894" s="241"/>
      <c r="BC894" s="240"/>
      <c r="BD894" s="210"/>
      <c r="BE894" s="210"/>
      <c r="BF894" s="210"/>
      <c r="BG894" s="240"/>
      <c r="BH894" s="221">
        <f>T894+BB894</f>
        <v>14466830</v>
      </c>
      <c r="BI894" s="304" t="s">
        <v>135</v>
      </c>
      <c r="BJ894" s="201"/>
      <c r="BK894" s="208"/>
      <c r="BL894" s="240"/>
      <c r="BM894" s="398" t="s">
        <v>136</v>
      </c>
      <c r="BN894" s="292" t="s">
        <v>114</v>
      </c>
      <c r="BO894" s="208" t="s">
        <v>114</v>
      </c>
      <c r="BP894" s="208" t="s">
        <v>114</v>
      </c>
      <c r="BQ894" s="208" t="s">
        <v>114</v>
      </c>
      <c r="BR894" s="208" t="s">
        <v>114</v>
      </c>
      <c r="BS894" s="208" t="s">
        <v>114</v>
      </c>
      <c r="BT894" s="208" t="s">
        <v>114</v>
      </c>
      <c r="BU894" s="237" t="s">
        <v>8627</v>
      </c>
      <c r="BV894" s="208">
        <v>3108077514</v>
      </c>
      <c r="BW894" s="278" t="s">
        <v>8628</v>
      </c>
      <c r="BX894" s="224"/>
      <c r="BY894" s="208"/>
      <c r="BZ894" s="293"/>
      <c r="CA894" s="320" t="s">
        <v>109</v>
      </c>
      <c r="CB894" s="320"/>
      <c r="CC894" s="322"/>
      <c r="CD894" s="322"/>
      <c r="CE894" s="223"/>
      <c r="CF894" s="223"/>
      <c r="CG894" s="223"/>
      <c r="CH894" s="223"/>
      <c r="CI894" s="223"/>
      <c r="CJ894" s="223"/>
      <c r="CK894" s="223"/>
      <c r="CL894" s="223"/>
      <c r="CM894" s="306"/>
      <c r="CN894" s="223"/>
      <c r="CO894" s="297"/>
    </row>
    <row r="895" spans="1:9582" s="50" customFormat="1" ht="45.75" customHeight="1">
      <c r="A895" s="589">
        <f>1+A894</f>
        <v>893</v>
      </c>
      <c r="B895" s="403" t="s">
        <v>8629</v>
      </c>
      <c r="C895" s="156" t="s">
        <v>8630</v>
      </c>
      <c r="D895" s="156" t="s">
        <v>6692</v>
      </c>
      <c r="E895" s="156">
        <v>45554</v>
      </c>
      <c r="F895" s="156">
        <v>45555</v>
      </c>
      <c r="G895" s="156">
        <v>45645</v>
      </c>
      <c r="H895" s="156" t="s">
        <v>94</v>
      </c>
      <c r="I895" s="156" t="s">
        <v>95</v>
      </c>
      <c r="J895" s="156" t="s">
        <v>8631</v>
      </c>
      <c r="K895" s="251">
        <v>1072713678</v>
      </c>
      <c r="L895" s="156">
        <v>6</v>
      </c>
      <c r="M895" s="156" t="s">
        <v>97</v>
      </c>
      <c r="N895" s="156" t="s">
        <v>5078</v>
      </c>
      <c r="O895" s="156" t="s">
        <v>168</v>
      </c>
      <c r="P895" s="156" t="s">
        <v>8632</v>
      </c>
      <c r="Q895" s="156" t="s">
        <v>2642</v>
      </c>
      <c r="R895" s="143">
        <f>+G895-F895</f>
        <v>90</v>
      </c>
      <c r="S895" s="134" t="s">
        <v>7587</v>
      </c>
      <c r="T895" s="253">
        <v>15900000</v>
      </c>
      <c r="U895" s="156" t="s">
        <v>8633</v>
      </c>
      <c r="V895" s="253">
        <f>+T895</f>
        <v>15900000</v>
      </c>
      <c r="W895" s="156">
        <v>45554</v>
      </c>
      <c r="X895" s="156" t="s">
        <v>103</v>
      </c>
      <c r="Y895" s="317">
        <f>+Z895+AA895+AB895</f>
        <v>15900000</v>
      </c>
      <c r="Z895" s="156">
        <v>15900000</v>
      </c>
      <c r="AA895" s="156">
        <v>0</v>
      </c>
      <c r="AB895" s="156">
        <v>0</v>
      </c>
      <c r="AC895" s="156">
        <v>0</v>
      </c>
      <c r="AD895" s="156">
        <v>0</v>
      </c>
      <c r="AE895" s="156">
        <v>0</v>
      </c>
      <c r="AF895" s="156">
        <v>0</v>
      </c>
      <c r="AG895" s="156">
        <v>0</v>
      </c>
      <c r="AH895" s="156">
        <v>0</v>
      </c>
      <c r="AI895" s="156">
        <v>0</v>
      </c>
      <c r="AJ895" s="156">
        <v>0</v>
      </c>
      <c r="AK895" s="156" t="s">
        <v>104</v>
      </c>
      <c r="AL895" s="103" t="s">
        <v>8634</v>
      </c>
      <c r="AM895" s="156" t="s">
        <v>4782</v>
      </c>
      <c r="AN895" s="156">
        <v>25290670</v>
      </c>
      <c r="AO895" s="156" t="s">
        <v>114</v>
      </c>
      <c r="AP895" s="156" t="s">
        <v>114</v>
      </c>
      <c r="AQ895" s="156" t="s">
        <v>114</v>
      </c>
      <c r="AR895" s="156" t="s">
        <v>114</v>
      </c>
      <c r="AS895" s="156" t="s">
        <v>109</v>
      </c>
      <c r="AT895" s="156" t="s">
        <v>109</v>
      </c>
      <c r="AU895" s="156" t="s">
        <v>392</v>
      </c>
      <c r="AV895" s="156"/>
      <c r="AW895" s="156"/>
      <c r="AX895" s="156" t="s">
        <v>109</v>
      </c>
      <c r="AY895" s="156" t="s">
        <v>108</v>
      </c>
      <c r="AZ895" s="156"/>
      <c r="BA895" s="156"/>
      <c r="BB895" s="156"/>
      <c r="BC895" s="156"/>
      <c r="BD895" s="156"/>
      <c r="BE895" s="156"/>
      <c r="BF895" s="156"/>
      <c r="BG895" s="156"/>
      <c r="BH895" s="153">
        <f>T895+BB895</f>
        <v>15900000</v>
      </c>
      <c r="BI895" s="304" t="s">
        <v>135</v>
      </c>
      <c r="BJ895" s="295"/>
      <c r="BK895" s="295" t="s">
        <v>114</v>
      </c>
      <c r="BL895" s="295"/>
      <c r="BM895" s="438" t="s">
        <v>136</v>
      </c>
      <c r="BN895" s="156" t="s">
        <v>964</v>
      </c>
      <c r="BO895" s="156">
        <v>27</v>
      </c>
      <c r="BP895" s="156">
        <v>35529</v>
      </c>
      <c r="BQ895" s="156" t="s">
        <v>114</v>
      </c>
      <c r="BR895" s="156" t="s">
        <v>114</v>
      </c>
      <c r="BS895" s="156" t="s">
        <v>114</v>
      </c>
      <c r="BT895" s="156" t="s">
        <v>114</v>
      </c>
      <c r="BU895" s="156" t="s">
        <v>8635</v>
      </c>
      <c r="BV895" s="156">
        <v>3046498735</v>
      </c>
      <c r="BW895" s="156" t="s">
        <v>8636</v>
      </c>
      <c r="BX895" s="156" t="s">
        <v>118</v>
      </c>
      <c r="BY895" s="156" t="s">
        <v>119</v>
      </c>
      <c r="BZ895" s="156">
        <v>33717534030</v>
      </c>
      <c r="CA895" s="157" t="s">
        <v>109</v>
      </c>
      <c r="CB895" s="157" t="s">
        <v>109</v>
      </c>
      <c r="CC895" s="157" t="s">
        <v>109</v>
      </c>
      <c r="CD895" s="157" t="s">
        <v>109</v>
      </c>
      <c r="CE895" s="156"/>
      <c r="CF895" s="156"/>
      <c r="CG895" s="156"/>
      <c r="CH895" s="156"/>
      <c r="CI895" s="156"/>
      <c r="CJ895" s="156"/>
      <c r="CK895" s="156"/>
      <c r="CL895" s="156"/>
      <c r="CM895" s="157" t="s">
        <v>109</v>
      </c>
      <c r="CN895" s="156"/>
    </row>
    <row r="896" spans="1:9582" s="50" customFormat="1" ht="45.75" customHeight="1">
      <c r="A896" s="589">
        <f>1+A895</f>
        <v>894</v>
      </c>
      <c r="B896" s="403" t="s">
        <v>8637</v>
      </c>
      <c r="C896" s="156" t="s">
        <v>8638</v>
      </c>
      <c r="D896" s="156" t="s">
        <v>6934</v>
      </c>
      <c r="E896" s="156">
        <v>45554</v>
      </c>
      <c r="F896" s="152">
        <v>45554</v>
      </c>
      <c r="G896" s="152">
        <v>45646</v>
      </c>
      <c r="H896" s="156" t="s">
        <v>94</v>
      </c>
      <c r="I896" s="156" t="s">
        <v>95</v>
      </c>
      <c r="J896" s="301" t="s">
        <v>8639</v>
      </c>
      <c r="K896" s="251">
        <v>55225496</v>
      </c>
      <c r="L896" s="156">
        <v>6</v>
      </c>
      <c r="M896" s="156" t="s">
        <v>97</v>
      </c>
      <c r="N896" s="156" t="s">
        <v>5078</v>
      </c>
      <c r="O896" s="156" t="s">
        <v>3586</v>
      </c>
      <c r="P896" s="156" t="s">
        <v>8640</v>
      </c>
      <c r="Q896" s="156" t="s">
        <v>2642</v>
      </c>
      <c r="R896" s="143">
        <f>+G896-F896</f>
        <v>92</v>
      </c>
      <c r="S896" s="134" t="s">
        <v>8641</v>
      </c>
      <c r="T896" s="253">
        <v>17100000</v>
      </c>
      <c r="U896" s="156"/>
      <c r="V896" s="253">
        <f>+T896</f>
        <v>17100000</v>
      </c>
      <c r="W896" s="156"/>
      <c r="X896" s="156" t="s">
        <v>8642</v>
      </c>
      <c r="Y896" s="317">
        <f>+Z896+AA896+AB896</f>
        <v>17100000</v>
      </c>
      <c r="Z896" s="156">
        <v>0</v>
      </c>
      <c r="AA896" s="156">
        <v>0</v>
      </c>
      <c r="AB896" s="156">
        <v>17100000</v>
      </c>
      <c r="AC896" s="156">
        <v>0</v>
      </c>
      <c r="AD896" s="156">
        <v>0</v>
      </c>
      <c r="AE896" s="156">
        <v>17100000</v>
      </c>
      <c r="AF896" s="156">
        <v>0</v>
      </c>
      <c r="AG896" s="156">
        <v>0</v>
      </c>
      <c r="AH896" s="156">
        <v>0</v>
      </c>
      <c r="AI896" s="156">
        <v>0</v>
      </c>
      <c r="AJ896" s="156">
        <v>0</v>
      </c>
      <c r="AK896" s="156" t="s">
        <v>104</v>
      </c>
      <c r="AL896" s="103" t="s">
        <v>8643</v>
      </c>
      <c r="AM896" s="156" t="s">
        <v>7689</v>
      </c>
      <c r="AN896" s="156">
        <v>20472825</v>
      </c>
      <c r="AO896" s="156" t="s">
        <v>114</v>
      </c>
      <c r="AP896" s="156" t="s">
        <v>114</v>
      </c>
      <c r="AQ896" s="156" t="s">
        <v>114</v>
      </c>
      <c r="AR896" s="156" t="s">
        <v>114</v>
      </c>
      <c r="AS896" s="156"/>
      <c r="AT896" s="156"/>
      <c r="AU896" s="156" t="s">
        <v>392</v>
      </c>
      <c r="AV896" s="156"/>
      <c r="AW896" s="156"/>
      <c r="AX896" s="156" t="s">
        <v>109</v>
      </c>
      <c r="AY896" s="156" t="s">
        <v>108</v>
      </c>
      <c r="AZ896" s="156"/>
      <c r="BA896" s="156"/>
      <c r="BB896" s="156"/>
      <c r="BC896" s="156"/>
      <c r="BD896" s="156"/>
      <c r="BE896" s="156"/>
      <c r="BF896" s="156"/>
      <c r="BG896" s="156"/>
      <c r="BH896" s="153">
        <f>T896+BB896</f>
        <v>17100000</v>
      </c>
      <c r="BI896" s="437" t="s">
        <v>259</v>
      </c>
      <c r="BJ896" s="240"/>
      <c r="BK896" s="240" t="s">
        <v>114</v>
      </c>
      <c r="BL896" s="240"/>
      <c r="BM896" s="346" t="s">
        <v>7570</v>
      </c>
      <c r="BN896" s="156" t="s">
        <v>964</v>
      </c>
      <c r="BO896" s="156"/>
      <c r="BP896" s="156"/>
      <c r="BQ896" s="156" t="s">
        <v>114</v>
      </c>
      <c r="BR896" s="156" t="s">
        <v>114</v>
      </c>
      <c r="BS896" s="156" t="s">
        <v>114</v>
      </c>
      <c r="BT896" s="156" t="s">
        <v>114</v>
      </c>
      <c r="BU896" s="156" t="s">
        <v>8644</v>
      </c>
      <c r="BV896" s="156">
        <v>3124219734</v>
      </c>
      <c r="BW896" s="156" t="s">
        <v>8645</v>
      </c>
      <c r="BX896" s="156" t="s">
        <v>118</v>
      </c>
      <c r="BY896" s="156" t="s">
        <v>119</v>
      </c>
      <c r="BZ896" s="156">
        <v>65040965381</v>
      </c>
      <c r="CA896" s="157" t="s">
        <v>109</v>
      </c>
      <c r="CB896" s="157" t="s">
        <v>109</v>
      </c>
      <c r="CC896" s="280" t="s">
        <v>109</v>
      </c>
      <c r="CD896" s="307"/>
      <c r="CE896" s="156"/>
      <c r="CF896" s="156"/>
      <c r="CG896" s="156"/>
      <c r="CH896" s="156"/>
      <c r="CI896" s="156"/>
      <c r="CJ896" s="156"/>
      <c r="CK896" s="156"/>
      <c r="CL896" s="156"/>
      <c r="CM896" s="152" t="s">
        <v>109</v>
      </c>
      <c r="CN896" s="156"/>
      <c r="CO896" s="297"/>
    </row>
    <row r="897" spans="1:736" s="50" customFormat="1" ht="45.75" customHeight="1">
      <c r="A897" s="589">
        <f>1+A896</f>
        <v>895</v>
      </c>
      <c r="B897" s="403" t="s">
        <v>8646</v>
      </c>
      <c r="C897" s="156" t="s">
        <v>8647</v>
      </c>
      <c r="D897" s="156" t="s">
        <v>6692</v>
      </c>
      <c r="E897" s="156">
        <v>45554</v>
      </c>
      <c r="F897" s="156">
        <v>45555</v>
      </c>
      <c r="G897" s="156">
        <v>45657</v>
      </c>
      <c r="H897" s="156" t="s">
        <v>94</v>
      </c>
      <c r="I897" s="156" t="s">
        <v>180</v>
      </c>
      <c r="J897" s="301" t="s">
        <v>8648</v>
      </c>
      <c r="K897" s="251">
        <v>1000156381</v>
      </c>
      <c r="L897" s="156">
        <v>2</v>
      </c>
      <c r="M897" s="156" t="s">
        <v>97</v>
      </c>
      <c r="N897" s="156" t="s">
        <v>5078</v>
      </c>
      <c r="O897" s="156" t="s">
        <v>5700</v>
      </c>
      <c r="P897" s="156" t="s">
        <v>7806</v>
      </c>
      <c r="Q897" s="156" t="s">
        <v>7870</v>
      </c>
      <c r="R897" s="143">
        <f>+G897-F897</f>
        <v>102</v>
      </c>
      <c r="S897" s="134" t="s">
        <v>7658</v>
      </c>
      <c r="T897" s="253">
        <v>12400000</v>
      </c>
      <c r="U897" s="156" t="s">
        <v>8649</v>
      </c>
      <c r="V897" s="253">
        <f>+T897</f>
        <v>12400000</v>
      </c>
      <c r="W897" s="156">
        <v>45554</v>
      </c>
      <c r="X897" s="156" t="s">
        <v>103</v>
      </c>
      <c r="Y897" s="317">
        <f>+Z897+AA897+AB897</f>
        <v>12400000</v>
      </c>
      <c r="Z897" s="156">
        <v>12400000</v>
      </c>
      <c r="AA897" s="156">
        <v>0</v>
      </c>
      <c r="AB897" s="156">
        <v>0</v>
      </c>
      <c r="AC897" s="156">
        <v>0</v>
      </c>
      <c r="AD897" s="156">
        <v>0</v>
      </c>
      <c r="AE897" s="156">
        <v>0</v>
      </c>
      <c r="AF897" s="156">
        <v>0</v>
      </c>
      <c r="AG897" s="156">
        <v>0</v>
      </c>
      <c r="AH897" s="156">
        <v>0</v>
      </c>
      <c r="AI897" s="156">
        <v>0</v>
      </c>
      <c r="AJ897" s="156">
        <v>0</v>
      </c>
      <c r="AK897" s="156" t="s">
        <v>104</v>
      </c>
      <c r="AL897" s="103" t="s">
        <v>8650</v>
      </c>
      <c r="AM897" s="156" t="s">
        <v>8651</v>
      </c>
      <c r="AN897" s="156">
        <v>80400341</v>
      </c>
      <c r="AO897" s="156" t="s">
        <v>114</v>
      </c>
      <c r="AP897" s="156" t="s">
        <v>114</v>
      </c>
      <c r="AQ897" s="156" t="s">
        <v>114</v>
      </c>
      <c r="AR897" s="156" t="s">
        <v>114</v>
      </c>
      <c r="AS897" s="156" t="s">
        <v>109</v>
      </c>
      <c r="AT897" s="156" t="s">
        <v>109</v>
      </c>
      <c r="AU897" s="156" t="s">
        <v>392</v>
      </c>
      <c r="AV897" s="156"/>
      <c r="AW897" s="156"/>
      <c r="AX897" s="156" t="s">
        <v>109</v>
      </c>
      <c r="AY897" s="156" t="s">
        <v>108</v>
      </c>
      <c r="AZ897" s="156"/>
      <c r="BA897" s="156"/>
      <c r="BB897" s="156"/>
      <c r="BC897" s="156"/>
      <c r="BD897" s="156"/>
      <c r="BE897" s="156"/>
      <c r="BF897" s="156"/>
      <c r="BG897" s="156"/>
      <c r="BH897" s="153">
        <f>T897+BB897</f>
        <v>12400000</v>
      </c>
      <c r="BI897" s="349" t="s">
        <v>113</v>
      </c>
      <c r="BJ897" s="240"/>
      <c r="BK897" s="240" t="s">
        <v>114</v>
      </c>
      <c r="BL897" s="240"/>
      <c r="BM897" s="437"/>
      <c r="BN897" s="156" t="s">
        <v>917</v>
      </c>
      <c r="BO897" s="156">
        <v>24</v>
      </c>
      <c r="BP897" s="156">
        <v>36431</v>
      </c>
      <c r="BQ897" s="156" t="s">
        <v>109</v>
      </c>
      <c r="BR897" s="156" t="s">
        <v>108</v>
      </c>
      <c r="BS897" s="156" t="s">
        <v>108</v>
      </c>
      <c r="BT897" s="156" t="s">
        <v>108</v>
      </c>
      <c r="BU897" s="156" t="s">
        <v>3351</v>
      </c>
      <c r="BV897" s="156">
        <v>3186847023</v>
      </c>
      <c r="BW897" s="156" t="s">
        <v>3352</v>
      </c>
      <c r="BX897" s="156" t="s">
        <v>839</v>
      </c>
      <c r="BY897" s="156" t="s">
        <v>119</v>
      </c>
      <c r="BZ897" s="156" t="s">
        <v>3353</v>
      </c>
      <c r="CA897" s="157" t="s">
        <v>109</v>
      </c>
      <c r="CB897" s="157" t="s">
        <v>109</v>
      </c>
      <c r="CC897" s="157"/>
      <c r="CD897" s="156"/>
      <c r="CE897" s="156"/>
      <c r="CF897" s="156"/>
      <c r="CG897" s="156"/>
      <c r="CH897" s="156"/>
      <c r="CI897" s="156"/>
      <c r="CJ897" s="156"/>
      <c r="CK897" s="156"/>
      <c r="CL897" s="156"/>
      <c r="CM897" s="157" t="s">
        <v>109</v>
      </c>
      <c r="CN897" s="156"/>
    </row>
    <row r="898" spans="1:736" s="290" customFormat="1" ht="45.75" customHeight="1">
      <c r="A898" s="589">
        <f>1+A897</f>
        <v>896</v>
      </c>
      <c r="B898" s="403" t="s">
        <v>8652</v>
      </c>
      <c r="C898" s="156" t="s">
        <v>8653</v>
      </c>
      <c r="D898" s="156" t="s">
        <v>6728</v>
      </c>
      <c r="E898" s="156">
        <v>45554</v>
      </c>
      <c r="F898" s="156">
        <v>45555</v>
      </c>
      <c r="G898" s="156">
        <v>45645</v>
      </c>
      <c r="H898" s="156" t="s">
        <v>94</v>
      </c>
      <c r="I898" s="156" t="s">
        <v>95</v>
      </c>
      <c r="J898" s="301" t="s">
        <v>4924</v>
      </c>
      <c r="K898" s="251">
        <v>1072717684</v>
      </c>
      <c r="L898" s="156">
        <v>9</v>
      </c>
      <c r="M898" s="156" t="s">
        <v>97</v>
      </c>
      <c r="N898" s="156" t="s">
        <v>5078</v>
      </c>
      <c r="O898" s="156" t="s">
        <v>857</v>
      </c>
      <c r="P898" s="156" t="s">
        <v>8654</v>
      </c>
      <c r="Q898" s="156" t="s">
        <v>7596</v>
      </c>
      <c r="R898" s="143">
        <f>+G898-F898</f>
        <v>90</v>
      </c>
      <c r="S898" s="134" t="s">
        <v>8641</v>
      </c>
      <c r="T898" s="253">
        <v>17100000</v>
      </c>
      <c r="U898" s="156" t="s">
        <v>8655</v>
      </c>
      <c r="V898" s="253">
        <f>+T898</f>
        <v>17100000</v>
      </c>
      <c r="W898" s="156">
        <v>45554</v>
      </c>
      <c r="X898" s="156" t="s">
        <v>103</v>
      </c>
      <c r="Y898" s="317">
        <f>+Z898+AA898+AB898</f>
        <v>17100000</v>
      </c>
      <c r="Z898" s="156">
        <v>17100000</v>
      </c>
      <c r="AA898" s="156">
        <v>0</v>
      </c>
      <c r="AB898" s="156">
        <v>0</v>
      </c>
      <c r="AC898" s="156">
        <v>0</v>
      </c>
      <c r="AD898" s="156">
        <v>0</v>
      </c>
      <c r="AE898" s="156">
        <v>0</v>
      </c>
      <c r="AF898" s="156">
        <v>0</v>
      </c>
      <c r="AG898" s="156">
        <v>0</v>
      </c>
      <c r="AH898" s="156">
        <v>0</v>
      </c>
      <c r="AI898" s="156">
        <v>0</v>
      </c>
      <c r="AJ898" s="156">
        <v>0</v>
      </c>
      <c r="AK898" s="156" t="s">
        <v>104</v>
      </c>
      <c r="AL898" s="103" t="s">
        <v>8656</v>
      </c>
      <c r="AM898" s="156" t="s">
        <v>7747</v>
      </c>
      <c r="AN898" s="156">
        <v>80398077</v>
      </c>
      <c r="AO898" s="156" t="s">
        <v>114</v>
      </c>
      <c r="AP898" s="156" t="s">
        <v>114</v>
      </c>
      <c r="AQ898" s="156" t="s">
        <v>114</v>
      </c>
      <c r="AR898" s="156" t="s">
        <v>114</v>
      </c>
      <c r="AS898" s="156" t="s">
        <v>109</v>
      </c>
      <c r="AT898" s="156" t="s">
        <v>109</v>
      </c>
      <c r="AU898" s="156" t="s">
        <v>392</v>
      </c>
      <c r="AV898" s="156"/>
      <c r="AW898" s="156"/>
      <c r="AX898" s="156" t="s">
        <v>109</v>
      </c>
      <c r="AY898" s="156" t="s">
        <v>108</v>
      </c>
      <c r="AZ898" s="156"/>
      <c r="BA898" s="156"/>
      <c r="BB898" s="156"/>
      <c r="BC898" s="156"/>
      <c r="BD898" s="156"/>
      <c r="BE898" s="156"/>
      <c r="BF898" s="156"/>
      <c r="BG898" s="156"/>
      <c r="BH898" s="153">
        <f>T898+BB898</f>
        <v>17100000</v>
      </c>
      <c r="BI898" s="349" t="s">
        <v>113</v>
      </c>
      <c r="BJ898" s="240"/>
      <c r="BK898" s="240" t="s">
        <v>114</v>
      </c>
      <c r="BL898" s="240"/>
      <c r="BM898" s="437"/>
      <c r="BN898" s="156" t="s">
        <v>161</v>
      </c>
      <c r="BO898" s="156">
        <v>26</v>
      </c>
      <c r="BP898" s="156">
        <v>35915</v>
      </c>
      <c r="BQ898" s="156" t="s">
        <v>114</v>
      </c>
      <c r="BR898" s="156" t="s">
        <v>114</v>
      </c>
      <c r="BS898" s="156" t="s">
        <v>114</v>
      </c>
      <c r="BT898" s="156" t="s">
        <v>114</v>
      </c>
      <c r="BU898" s="156" t="s">
        <v>4932</v>
      </c>
      <c r="BV898" s="156">
        <v>3202414146</v>
      </c>
      <c r="BW898" s="156" t="s">
        <v>4933</v>
      </c>
      <c r="BX898" s="156" t="s">
        <v>881</v>
      </c>
      <c r="BY898" s="156" t="s">
        <v>119</v>
      </c>
      <c r="BZ898" s="156">
        <v>33730207447</v>
      </c>
      <c r="CA898" s="157" t="s">
        <v>109</v>
      </c>
      <c r="CB898" s="157" t="s">
        <v>109</v>
      </c>
      <c r="CC898" s="157" t="s">
        <v>109</v>
      </c>
      <c r="CD898" s="156"/>
      <c r="CE898" s="156"/>
      <c r="CF898" s="156"/>
      <c r="CG898" s="156"/>
      <c r="CH898" s="156"/>
      <c r="CI898" s="156"/>
      <c r="CJ898" s="156"/>
      <c r="CK898" s="156"/>
      <c r="CL898" s="156"/>
      <c r="CM898" s="157" t="s">
        <v>109</v>
      </c>
      <c r="CN898" s="156"/>
      <c r="CO898" s="297"/>
      <c r="CP898" s="297"/>
      <c r="CQ898" s="297"/>
      <c r="CR898" s="297"/>
      <c r="CS898" s="50"/>
      <c r="CT898" s="50"/>
      <c r="CU898" s="50"/>
      <c r="CV898" s="50"/>
      <c r="CW898" s="50"/>
      <c r="CX898" s="50"/>
      <c r="CY898" s="50"/>
      <c r="CZ898" s="50"/>
      <c r="DA898" s="50"/>
      <c r="DB898" s="50"/>
      <c r="DC898" s="50"/>
      <c r="DD898" s="50"/>
      <c r="DE898" s="50"/>
      <c r="DF898" s="50"/>
      <c r="DG898" s="50"/>
      <c r="DH898" s="50"/>
      <c r="DI898" s="50"/>
      <c r="DJ898" s="50"/>
      <c r="DK898" s="50"/>
      <c r="DL898" s="50"/>
      <c r="DM898" s="50"/>
      <c r="DN898" s="50"/>
      <c r="DO898" s="50"/>
      <c r="DP898" s="50"/>
      <c r="DQ898" s="50"/>
      <c r="DR898" s="50"/>
      <c r="DS898" s="50"/>
      <c r="DT898" s="50"/>
      <c r="DU898" s="50"/>
      <c r="DV898" s="50"/>
      <c r="DW898" s="50"/>
      <c r="DX898" s="50"/>
      <c r="DY898" s="50"/>
      <c r="DZ898" s="50"/>
      <c r="EA898" s="50"/>
      <c r="EB898" s="50"/>
      <c r="EC898" s="50"/>
      <c r="ED898" s="50"/>
      <c r="EE898" s="50"/>
      <c r="EF898" s="50"/>
      <c r="EG898" s="50"/>
      <c r="EH898" s="50"/>
      <c r="EI898" s="50"/>
      <c r="EJ898" s="50"/>
      <c r="EK898" s="50"/>
      <c r="EL898" s="50"/>
      <c r="EM898" s="50"/>
      <c r="EN898" s="50"/>
      <c r="EO898" s="50"/>
      <c r="EP898" s="50"/>
      <c r="EQ898" s="50"/>
      <c r="ER898" s="50"/>
      <c r="ES898" s="50"/>
      <c r="ET898" s="50"/>
      <c r="EU898" s="50"/>
      <c r="EV898" s="50"/>
      <c r="EW898" s="50"/>
      <c r="EX898" s="50"/>
      <c r="EY898" s="50"/>
      <c r="EZ898" s="50"/>
      <c r="FA898" s="50"/>
      <c r="FB898" s="50"/>
      <c r="FC898" s="50"/>
      <c r="FD898" s="50"/>
      <c r="FE898" s="50"/>
      <c r="FF898" s="50"/>
      <c r="FG898" s="50"/>
      <c r="FH898" s="50"/>
      <c r="FI898" s="50"/>
      <c r="FJ898" s="50"/>
      <c r="FK898" s="50"/>
      <c r="FL898" s="50"/>
      <c r="FM898" s="50"/>
      <c r="FN898" s="50"/>
      <c r="FO898" s="50"/>
      <c r="FP898" s="50"/>
      <c r="FQ898" s="50"/>
      <c r="FR898" s="50"/>
      <c r="FS898" s="50"/>
      <c r="FT898" s="50"/>
      <c r="FU898" s="50"/>
      <c r="FV898" s="50"/>
      <c r="FW898" s="50"/>
      <c r="FX898" s="50"/>
      <c r="FY898" s="50"/>
      <c r="FZ898" s="50"/>
      <c r="GA898" s="50"/>
      <c r="GB898" s="50"/>
      <c r="GC898" s="50"/>
      <c r="GD898" s="50"/>
      <c r="GE898" s="50"/>
      <c r="GF898" s="50"/>
      <c r="GG898" s="50"/>
      <c r="GH898" s="50"/>
      <c r="GI898" s="50"/>
      <c r="GJ898" s="50"/>
      <c r="GK898" s="50"/>
      <c r="GL898" s="50"/>
      <c r="GM898" s="50"/>
      <c r="GN898" s="50"/>
      <c r="GO898" s="50"/>
      <c r="GP898" s="50"/>
      <c r="GQ898" s="50"/>
      <c r="GR898" s="50"/>
      <c r="GS898" s="50"/>
      <c r="GT898" s="50"/>
      <c r="GU898" s="50"/>
      <c r="GV898" s="16"/>
      <c r="GW898" s="16"/>
      <c r="GX898" s="16"/>
      <c r="GY898" s="16"/>
      <c r="GZ898" s="16"/>
      <c r="HA898" s="16"/>
      <c r="HB898" s="16"/>
      <c r="HC898" s="16"/>
      <c r="HD898" s="16"/>
      <c r="HE898" s="16"/>
      <c r="HF898" s="16"/>
      <c r="HG898" s="16"/>
      <c r="HH898" s="16"/>
      <c r="HI898" s="16"/>
      <c r="HJ898" s="16"/>
      <c r="HK898" s="16"/>
      <c r="HL898" s="16"/>
      <c r="HM898" s="16"/>
      <c r="HN898" s="16"/>
      <c r="HO898" s="16"/>
      <c r="HP898" s="16"/>
      <c r="HQ898" s="16"/>
      <c r="HR898" s="16"/>
      <c r="HS898" s="16"/>
      <c r="HT898" s="16"/>
      <c r="HU898" s="16"/>
      <c r="HV898" s="16"/>
      <c r="HW898" s="16"/>
      <c r="HX898" s="16"/>
      <c r="HY898" s="16"/>
      <c r="HZ898" s="16"/>
      <c r="IA898" s="16"/>
      <c r="IB898" s="16"/>
      <c r="IC898" s="16"/>
      <c r="ID898" s="16"/>
      <c r="IE898" s="16"/>
      <c r="IF898" s="16"/>
      <c r="IG898" s="16"/>
      <c r="IH898" s="16"/>
      <c r="II898" s="16"/>
      <c r="IJ898" s="16"/>
      <c r="IK898" s="16"/>
      <c r="IL898" s="16"/>
      <c r="IM898" s="16"/>
      <c r="IN898" s="16"/>
      <c r="IO898" s="16"/>
      <c r="IP898" s="16"/>
      <c r="IQ898" s="16"/>
      <c r="IR898" s="16"/>
      <c r="IS898" s="16"/>
      <c r="IT898" s="16"/>
      <c r="IU898" s="16"/>
      <c r="IV898" s="16"/>
      <c r="IW898" s="16"/>
      <c r="IX898" s="16"/>
      <c r="IY898" s="16"/>
      <c r="IZ898" s="16"/>
      <c r="JA898" s="16"/>
      <c r="JB898" s="16"/>
      <c r="JC898" s="16"/>
      <c r="JD898" s="16"/>
      <c r="JE898" s="16"/>
      <c r="JF898" s="16"/>
      <c r="JG898" s="16"/>
      <c r="JH898" s="16"/>
      <c r="JI898" s="16"/>
      <c r="JJ898" s="16"/>
      <c r="JK898" s="16"/>
      <c r="JL898" s="16"/>
      <c r="JM898" s="16"/>
      <c r="JN898" s="16"/>
      <c r="JO898" s="16"/>
      <c r="JP898" s="16"/>
      <c r="JQ898" s="16"/>
      <c r="JR898" s="16"/>
      <c r="JS898" s="16"/>
      <c r="JT898" s="16"/>
      <c r="JU898" s="16"/>
      <c r="JV898" s="16"/>
      <c r="JW898" s="16"/>
      <c r="JX898" s="16"/>
      <c r="JY898" s="16"/>
      <c r="JZ898" s="16"/>
      <c r="KA898" s="16"/>
      <c r="KB898" s="16"/>
      <c r="KC898" s="16"/>
      <c r="KD898" s="16"/>
      <c r="KE898" s="16"/>
      <c r="KF898" s="16"/>
      <c r="KG898" s="16"/>
      <c r="KH898" s="16"/>
      <c r="KI898" s="16"/>
      <c r="KJ898" s="16"/>
      <c r="KK898" s="16"/>
      <c r="KL898" s="16"/>
      <c r="KM898" s="16"/>
      <c r="KN898" s="16"/>
      <c r="KO898" s="16"/>
      <c r="KP898" s="16"/>
      <c r="KQ898" s="16"/>
      <c r="KR898" s="16"/>
      <c r="KS898" s="16"/>
      <c r="KT898" s="16"/>
      <c r="KU898" s="16"/>
      <c r="KV898" s="16"/>
      <c r="KW898" s="16"/>
      <c r="KX898" s="16"/>
      <c r="KY898" s="16"/>
      <c r="KZ898" s="16"/>
      <c r="LA898" s="16"/>
      <c r="LB898" s="16"/>
      <c r="LC898" s="16"/>
      <c r="LD898" s="16"/>
      <c r="LE898" s="16"/>
      <c r="LF898" s="16"/>
      <c r="LG898" s="16"/>
      <c r="LH898" s="16"/>
      <c r="LI898" s="16"/>
      <c r="LJ898" s="16"/>
      <c r="LK898" s="16"/>
      <c r="LL898" s="16"/>
      <c r="LM898" s="16"/>
      <c r="LN898" s="16"/>
      <c r="LO898" s="16"/>
      <c r="LP898" s="16"/>
      <c r="LQ898" s="16"/>
      <c r="LR898" s="16"/>
      <c r="LS898" s="16"/>
      <c r="LT898" s="16"/>
      <c r="LU898" s="16"/>
      <c r="LV898" s="16"/>
      <c r="LW898" s="16"/>
      <c r="LX898" s="16"/>
      <c r="LY898" s="16"/>
      <c r="LZ898" s="16"/>
      <c r="MA898" s="16"/>
      <c r="MB898" s="16"/>
      <c r="MC898" s="16"/>
      <c r="MD898" s="16"/>
      <c r="ME898" s="16"/>
      <c r="MF898" s="16"/>
      <c r="MG898" s="16"/>
      <c r="MH898" s="16"/>
      <c r="MI898" s="16"/>
      <c r="MJ898" s="16"/>
      <c r="MK898" s="16"/>
      <c r="ML898" s="16"/>
      <c r="MM898" s="16"/>
      <c r="MN898" s="16"/>
      <c r="MO898" s="16"/>
      <c r="MP898" s="16"/>
      <c r="MQ898" s="16"/>
      <c r="MR898" s="16"/>
      <c r="MS898" s="16"/>
      <c r="MT898" s="16"/>
      <c r="MU898" s="16"/>
      <c r="MV898" s="16"/>
      <c r="MW898" s="16"/>
      <c r="MX898" s="16"/>
      <c r="MY898" s="16"/>
      <c r="MZ898" s="16"/>
      <c r="NA898" s="16"/>
      <c r="NB898" s="16"/>
      <c r="NC898" s="16"/>
      <c r="ND898" s="16"/>
      <c r="NE898" s="16"/>
      <c r="NF898" s="16"/>
      <c r="NG898" s="16"/>
      <c r="NH898" s="16"/>
      <c r="NI898" s="16"/>
      <c r="NJ898" s="16"/>
      <c r="NK898" s="16"/>
      <c r="NL898" s="16"/>
      <c r="NM898" s="16"/>
      <c r="NN898" s="16"/>
      <c r="NO898" s="16"/>
      <c r="NP898" s="16"/>
      <c r="NQ898" s="16"/>
      <c r="NR898" s="16"/>
      <c r="NS898" s="16"/>
      <c r="NT898" s="16"/>
      <c r="NU898" s="16"/>
      <c r="NV898" s="16"/>
      <c r="NW898" s="16"/>
      <c r="NX898" s="16"/>
      <c r="NY898" s="16"/>
      <c r="NZ898" s="16"/>
      <c r="OA898" s="16"/>
      <c r="OB898" s="16"/>
      <c r="OC898" s="16"/>
      <c r="OD898" s="16"/>
      <c r="OE898" s="16"/>
      <c r="OF898" s="16"/>
      <c r="OG898" s="16"/>
      <c r="OH898" s="16"/>
      <c r="OI898" s="16"/>
      <c r="OJ898" s="16"/>
      <c r="OK898" s="16"/>
      <c r="OL898" s="16"/>
      <c r="OM898" s="16"/>
      <c r="ON898" s="16"/>
      <c r="OO898" s="16"/>
      <c r="OP898" s="16"/>
      <c r="OQ898" s="16"/>
      <c r="OR898" s="16"/>
      <c r="OS898" s="16"/>
      <c r="OT898" s="16"/>
      <c r="OU898" s="16"/>
      <c r="OV898" s="16"/>
      <c r="OW898" s="16"/>
      <c r="OX898" s="16"/>
      <c r="OY898" s="16"/>
      <c r="OZ898" s="16"/>
      <c r="PA898" s="16"/>
      <c r="PB898" s="16"/>
      <c r="PC898" s="16"/>
      <c r="PD898" s="16"/>
      <c r="PE898" s="16"/>
      <c r="PF898" s="16"/>
      <c r="PG898" s="16"/>
      <c r="PH898" s="16"/>
      <c r="PI898" s="16"/>
      <c r="PJ898" s="16"/>
      <c r="PK898" s="16"/>
      <c r="PL898" s="16"/>
      <c r="PM898" s="16"/>
      <c r="PN898" s="16"/>
      <c r="PO898" s="16"/>
      <c r="PP898" s="16"/>
      <c r="PQ898" s="16"/>
      <c r="PR898" s="16"/>
      <c r="PS898" s="16"/>
      <c r="PT898" s="16"/>
      <c r="PU898" s="16"/>
      <c r="PV898" s="16"/>
      <c r="PW898" s="16"/>
      <c r="PX898" s="16"/>
      <c r="PY898" s="16"/>
      <c r="PZ898" s="16"/>
      <c r="QA898" s="16"/>
      <c r="QB898" s="16"/>
      <c r="QC898" s="16"/>
      <c r="QD898" s="16"/>
      <c r="QE898" s="16"/>
      <c r="QF898" s="16"/>
      <c r="QG898" s="16"/>
      <c r="QH898" s="16"/>
      <c r="QI898" s="16"/>
      <c r="QJ898" s="16"/>
      <c r="QK898" s="16"/>
      <c r="QL898" s="16"/>
      <c r="QM898" s="16"/>
      <c r="QN898" s="16"/>
      <c r="QO898" s="16"/>
      <c r="QP898" s="16"/>
      <c r="QQ898" s="16"/>
      <c r="QR898" s="16"/>
      <c r="QS898" s="16"/>
      <c r="QT898" s="16"/>
      <c r="QU898" s="16"/>
      <c r="QV898" s="16"/>
      <c r="QW898" s="16"/>
      <c r="QX898" s="16"/>
      <c r="QY898" s="16"/>
      <c r="QZ898" s="16"/>
      <c r="RA898" s="16"/>
      <c r="RB898" s="16"/>
      <c r="RC898" s="16"/>
      <c r="RD898" s="16"/>
      <c r="RE898" s="16"/>
      <c r="RF898" s="16"/>
      <c r="RG898" s="16"/>
      <c r="RH898" s="16"/>
      <c r="RI898" s="16"/>
      <c r="RJ898" s="16"/>
      <c r="RK898" s="16"/>
      <c r="RL898" s="16"/>
      <c r="RM898" s="16"/>
      <c r="RN898" s="16"/>
      <c r="RO898" s="16"/>
      <c r="RP898" s="16"/>
      <c r="RQ898" s="16"/>
      <c r="RR898" s="16"/>
      <c r="RS898" s="16"/>
      <c r="RT898" s="16"/>
      <c r="RU898" s="16"/>
      <c r="RV898" s="16"/>
      <c r="RW898" s="16"/>
      <c r="RX898" s="16"/>
      <c r="RY898" s="16"/>
      <c r="RZ898" s="16"/>
      <c r="SA898" s="16"/>
      <c r="SB898" s="16"/>
      <c r="SC898" s="16"/>
      <c r="SD898" s="16"/>
      <c r="SE898" s="16"/>
      <c r="SF898" s="16"/>
      <c r="SG898" s="16"/>
      <c r="SH898" s="16"/>
      <c r="SI898" s="16"/>
      <c r="SJ898" s="16"/>
      <c r="SK898" s="16"/>
      <c r="SL898" s="16"/>
      <c r="SM898" s="16"/>
      <c r="SN898" s="16"/>
      <c r="SO898" s="16"/>
      <c r="SP898" s="16"/>
      <c r="SQ898" s="16"/>
      <c r="SR898" s="16"/>
      <c r="SS898" s="16"/>
      <c r="ST898" s="16"/>
      <c r="SU898" s="16"/>
      <c r="SV898" s="16"/>
      <c r="SW898" s="16"/>
      <c r="SX898" s="16"/>
      <c r="SY898" s="16"/>
      <c r="SZ898" s="16"/>
      <c r="TA898" s="16"/>
      <c r="TB898" s="16"/>
      <c r="TC898" s="16"/>
      <c r="TD898" s="16"/>
      <c r="TE898" s="16"/>
      <c r="TF898" s="16"/>
      <c r="TG898" s="16"/>
      <c r="TH898" s="16"/>
      <c r="TI898" s="16"/>
      <c r="TJ898" s="16"/>
      <c r="TK898" s="16"/>
      <c r="TL898" s="16"/>
      <c r="TM898" s="16"/>
      <c r="TN898" s="16"/>
      <c r="TO898" s="16"/>
      <c r="TP898" s="16"/>
      <c r="TQ898" s="16"/>
      <c r="TR898" s="16"/>
      <c r="TS898" s="16"/>
      <c r="TT898" s="16"/>
      <c r="TU898" s="16"/>
      <c r="TV898" s="16"/>
      <c r="TW898" s="16"/>
      <c r="TX898" s="16"/>
      <c r="TY898" s="16"/>
      <c r="TZ898" s="16"/>
      <c r="UA898" s="16"/>
      <c r="UB898" s="16"/>
      <c r="UC898" s="16"/>
      <c r="UD898" s="16"/>
      <c r="UE898" s="16"/>
      <c r="UF898" s="16"/>
      <c r="UG898" s="16"/>
      <c r="UH898" s="16"/>
      <c r="UI898" s="16"/>
      <c r="UJ898" s="16"/>
      <c r="UK898" s="16"/>
      <c r="UL898" s="16"/>
      <c r="UM898" s="16"/>
      <c r="UN898" s="16"/>
      <c r="UO898" s="16"/>
      <c r="UP898" s="16"/>
      <c r="UQ898" s="16"/>
      <c r="UR898" s="16"/>
      <c r="US898" s="16"/>
      <c r="UT898" s="16"/>
      <c r="UU898" s="16"/>
      <c r="UV898" s="16"/>
      <c r="UW898" s="16"/>
      <c r="UX898" s="16"/>
      <c r="UY898" s="16"/>
      <c r="UZ898" s="16"/>
      <c r="VA898" s="16"/>
      <c r="VB898" s="16"/>
      <c r="VC898" s="16"/>
      <c r="VD898" s="16"/>
      <c r="VE898" s="16"/>
      <c r="VF898" s="16"/>
      <c r="VG898" s="16"/>
      <c r="VH898" s="16"/>
      <c r="VI898" s="16"/>
      <c r="VJ898" s="16"/>
      <c r="VK898" s="16"/>
      <c r="VL898" s="16"/>
      <c r="VM898" s="16"/>
      <c r="VN898" s="16"/>
      <c r="VO898" s="16"/>
      <c r="VP898" s="16"/>
      <c r="VQ898" s="16"/>
      <c r="VR898" s="16"/>
      <c r="VS898" s="16"/>
      <c r="VT898" s="16"/>
      <c r="VU898" s="16"/>
      <c r="VV898" s="16"/>
      <c r="VW898" s="16"/>
      <c r="VX898" s="16"/>
      <c r="VY898" s="16"/>
      <c r="VZ898" s="16"/>
      <c r="WA898" s="16"/>
      <c r="WB898" s="16"/>
      <c r="WC898" s="16"/>
      <c r="WD898" s="16"/>
      <c r="WE898" s="16"/>
      <c r="WF898" s="16"/>
      <c r="WG898" s="16"/>
      <c r="WH898" s="16"/>
      <c r="WI898" s="16"/>
      <c r="WJ898" s="16"/>
      <c r="WK898" s="16"/>
      <c r="WL898" s="16"/>
      <c r="WM898" s="16"/>
      <c r="WN898" s="16"/>
      <c r="WO898" s="16"/>
      <c r="WP898" s="16"/>
      <c r="WQ898" s="16"/>
      <c r="WR898" s="16"/>
      <c r="WS898" s="16"/>
      <c r="WT898" s="16"/>
      <c r="WU898" s="16"/>
      <c r="WV898" s="16"/>
      <c r="WW898" s="16"/>
      <c r="WX898" s="16"/>
      <c r="WY898" s="16"/>
      <c r="WZ898" s="16"/>
      <c r="XA898" s="16"/>
      <c r="XB898" s="16"/>
      <c r="XC898" s="16"/>
      <c r="XD898" s="16"/>
      <c r="XE898" s="16"/>
      <c r="XF898" s="16"/>
      <c r="XG898" s="16"/>
      <c r="XH898" s="16"/>
      <c r="XI898" s="16"/>
      <c r="XJ898" s="16"/>
      <c r="XK898" s="16"/>
      <c r="XL898" s="16"/>
      <c r="XM898" s="16"/>
      <c r="XN898" s="16"/>
      <c r="XO898" s="16"/>
      <c r="XP898" s="16"/>
      <c r="XQ898" s="16"/>
      <c r="XR898" s="16"/>
      <c r="XS898" s="16"/>
      <c r="XT898" s="16"/>
      <c r="XU898" s="16"/>
      <c r="XV898" s="16"/>
      <c r="XW898" s="16"/>
      <c r="XX898" s="16"/>
      <c r="XY898" s="16"/>
      <c r="XZ898" s="16"/>
      <c r="YA898" s="16"/>
      <c r="YB898" s="16"/>
      <c r="YC898" s="16"/>
      <c r="YD898" s="16"/>
      <c r="YE898" s="16"/>
      <c r="YF898" s="16"/>
      <c r="YG898" s="16"/>
      <c r="YH898" s="16"/>
      <c r="YI898" s="16"/>
      <c r="YJ898" s="16"/>
      <c r="YK898" s="16"/>
      <c r="YL898" s="16"/>
      <c r="YM898" s="16"/>
      <c r="YN898" s="16"/>
      <c r="YO898" s="16"/>
      <c r="YP898" s="16"/>
      <c r="YQ898" s="16"/>
      <c r="YR898" s="16"/>
      <c r="YS898" s="16"/>
      <c r="YT898" s="16"/>
      <c r="YU898" s="16"/>
      <c r="YV898" s="16"/>
      <c r="YW898" s="16"/>
      <c r="YX898" s="16"/>
      <c r="YY898" s="16"/>
      <c r="YZ898" s="16"/>
      <c r="ZA898" s="16"/>
      <c r="ZB898" s="16"/>
      <c r="ZC898" s="16"/>
      <c r="ZD898" s="16"/>
      <c r="ZE898" s="16"/>
      <c r="ZF898" s="16"/>
      <c r="ZG898" s="16"/>
      <c r="ZH898" s="16"/>
      <c r="ZI898" s="16"/>
      <c r="ZJ898" s="16"/>
      <c r="ZK898" s="16"/>
      <c r="ZL898" s="16"/>
      <c r="ZM898" s="16"/>
      <c r="ZN898" s="16"/>
      <c r="ZO898" s="16"/>
      <c r="ZP898" s="16"/>
      <c r="ZQ898" s="16"/>
      <c r="ZR898" s="16"/>
      <c r="ZS898" s="16"/>
      <c r="ZT898" s="16"/>
      <c r="ZU898" s="16"/>
      <c r="ZV898" s="16"/>
      <c r="ZW898" s="16"/>
      <c r="ZX898" s="16"/>
      <c r="ZY898" s="16"/>
      <c r="ZZ898" s="16"/>
      <c r="AAA898" s="16"/>
      <c r="AAB898" s="16"/>
      <c r="AAC898" s="16"/>
      <c r="AAD898" s="16"/>
      <c r="AAE898" s="16"/>
      <c r="AAF898" s="16"/>
      <c r="AAG898" s="16"/>
      <c r="AAH898" s="16"/>
      <c r="AAI898" s="16"/>
      <c r="AAJ898" s="16"/>
      <c r="AAK898" s="16"/>
      <c r="AAL898" s="16"/>
      <c r="AAM898" s="16"/>
      <c r="AAN898" s="16"/>
      <c r="AAO898" s="16"/>
      <c r="AAP898" s="16"/>
      <c r="AAQ898" s="16"/>
      <c r="AAR898" s="16"/>
      <c r="AAS898" s="16"/>
      <c r="AAT898" s="16"/>
      <c r="AAU898" s="16"/>
      <c r="AAV898" s="16"/>
      <c r="AAW898" s="16"/>
      <c r="AAX898" s="16"/>
      <c r="AAY898" s="16"/>
      <c r="AAZ898" s="16"/>
      <c r="ABA898" s="16"/>
      <c r="ABB898" s="16"/>
      <c r="ABC898" s="16"/>
      <c r="ABD898" s="16"/>
      <c r="ABE898" s="16"/>
      <c r="ABF898" s="16"/>
      <c r="ABG898" s="16"/>
      <c r="ABH898" s="16"/>
    </row>
    <row r="899" spans="1:736" s="50" customFormat="1" ht="45.75" customHeight="1">
      <c r="A899" s="571">
        <f>1+A898</f>
        <v>897</v>
      </c>
      <c r="B899" s="218" t="s">
        <v>8657</v>
      </c>
      <c r="C899" s="201" t="s">
        <v>8658</v>
      </c>
      <c r="D899" s="205" t="s">
        <v>6692</v>
      </c>
      <c r="E899" s="202">
        <v>45554</v>
      </c>
      <c r="F899" s="203">
        <v>45555</v>
      </c>
      <c r="G899" s="203">
        <v>45646</v>
      </c>
      <c r="H899" s="201" t="s">
        <v>94</v>
      </c>
      <c r="I899" s="206" t="s">
        <v>95</v>
      </c>
      <c r="J899" s="201" t="s">
        <v>8659</v>
      </c>
      <c r="K899" s="271">
        <v>52863076</v>
      </c>
      <c r="L899" s="201">
        <v>1</v>
      </c>
      <c r="M899" s="272" t="s">
        <v>97</v>
      </c>
      <c r="N899" s="208" t="s">
        <v>5078</v>
      </c>
      <c r="O899" s="218" t="s">
        <v>427</v>
      </c>
      <c r="P899" s="201" t="s">
        <v>8660</v>
      </c>
      <c r="Q899" s="201" t="s">
        <v>2642</v>
      </c>
      <c r="R899" s="210">
        <f>+G899-F899</f>
        <v>91</v>
      </c>
      <c r="S899" s="201" t="s">
        <v>8661</v>
      </c>
      <c r="T899" s="273">
        <v>25380000</v>
      </c>
      <c r="U899" s="274" t="s">
        <v>8662</v>
      </c>
      <c r="V899" s="273">
        <f>+T899</f>
        <v>25380000</v>
      </c>
      <c r="W899" s="275">
        <v>45554</v>
      </c>
      <c r="X899" s="276" t="s">
        <v>103</v>
      </c>
      <c r="Y899" s="313">
        <f>+Z899+AA899+AB899</f>
        <v>25380000</v>
      </c>
      <c r="Z899" s="215">
        <v>25380000</v>
      </c>
      <c r="AA899" s="216">
        <v>0</v>
      </c>
      <c r="AB899" s="217">
        <v>0</v>
      </c>
      <c r="AC899" s="216">
        <v>0</v>
      </c>
      <c r="AD899" s="216">
        <v>0</v>
      </c>
      <c r="AE899" s="216">
        <v>0</v>
      </c>
      <c r="AF899" s="216">
        <v>0</v>
      </c>
      <c r="AG899" s="216">
        <v>0</v>
      </c>
      <c r="AH899" s="216">
        <v>0</v>
      </c>
      <c r="AI899" s="216">
        <v>0</v>
      </c>
      <c r="AJ899" s="216">
        <v>0</v>
      </c>
      <c r="AK899" s="209" t="s">
        <v>104</v>
      </c>
      <c r="AL899" s="191" t="s">
        <v>8663</v>
      </c>
      <c r="AM899" s="201" t="s">
        <v>8664</v>
      </c>
      <c r="AN899" s="207">
        <v>1072707243</v>
      </c>
      <c r="AO899" s="209" t="s">
        <v>114</v>
      </c>
      <c r="AP899" s="201" t="s">
        <v>114</v>
      </c>
      <c r="AQ899" s="277" t="s">
        <v>114</v>
      </c>
      <c r="AR899" s="209" t="s">
        <v>114</v>
      </c>
      <c r="AS899" s="201" t="s">
        <v>109</v>
      </c>
      <c r="AT899" s="209" t="s">
        <v>109</v>
      </c>
      <c r="AU899" s="209" t="s">
        <v>392</v>
      </c>
      <c r="AV899" s="201"/>
      <c r="AW899" s="201"/>
      <c r="AX899" s="201" t="s">
        <v>109</v>
      </c>
      <c r="AY899" s="201" t="s">
        <v>108</v>
      </c>
      <c r="AZ899" s="240"/>
      <c r="BA899" s="201"/>
      <c r="BB899" s="241"/>
      <c r="BC899" s="240"/>
      <c r="BD899" s="210"/>
      <c r="BE899" s="210"/>
      <c r="BF899" s="210"/>
      <c r="BG899" s="240"/>
      <c r="BH899" s="221">
        <f>T899+BB899</f>
        <v>25380000</v>
      </c>
      <c r="BI899" s="296" t="s">
        <v>135</v>
      </c>
      <c r="BJ899" s="201"/>
      <c r="BK899" s="208" t="s">
        <v>114</v>
      </c>
      <c r="BL899" s="240"/>
      <c r="BM899" s="398" t="s">
        <v>136</v>
      </c>
      <c r="BN899" s="292" t="s">
        <v>161</v>
      </c>
      <c r="BO899" s="208">
        <v>42</v>
      </c>
      <c r="BP899" s="208">
        <v>29688</v>
      </c>
      <c r="BQ899" s="208" t="s">
        <v>108</v>
      </c>
      <c r="BR899" s="208" t="s">
        <v>108</v>
      </c>
      <c r="BS899" s="208" t="s">
        <v>108</v>
      </c>
      <c r="BT899" s="208" t="s">
        <v>108</v>
      </c>
      <c r="BU899" s="237" t="s">
        <v>500</v>
      </c>
      <c r="BV899" s="208">
        <v>8636529</v>
      </c>
      <c r="BW899" s="278" t="s">
        <v>501</v>
      </c>
      <c r="BX899" s="224" t="s">
        <v>118</v>
      </c>
      <c r="BY899" s="208" t="s">
        <v>119</v>
      </c>
      <c r="BZ899" s="329">
        <v>33771188198</v>
      </c>
      <c r="CA899" s="320" t="s">
        <v>109</v>
      </c>
      <c r="CB899" s="320" t="s">
        <v>109</v>
      </c>
      <c r="CC899" s="320" t="s">
        <v>109</v>
      </c>
      <c r="CD899" s="322"/>
      <c r="CE899" s="223"/>
      <c r="CF899" s="223"/>
      <c r="CG899" s="223"/>
      <c r="CH899" s="223"/>
      <c r="CI899" s="223"/>
      <c r="CJ899" s="223"/>
      <c r="CK899" s="223"/>
      <c r="CL899" s="223"/>
      <c r="CM899" s="306"/>
      <c r="CN899" s="223"/>
      <c r="CO899" s="297"/>
    </row>
    <row r="900" spans="1:736" s="50" customFormat="1" ht="45.75" customHeight="1">
      <c r="A900" s="589">
        <f>1+A899</f>
        <v>898</v>
      </c>
      <c r="B900" s="151" t="s">
        <v>8665</v>
      </c>
      <c r="C900" s="156" t="s">
        <v>8666</v>
      </c>
      <c r="D900" s="156" t="s">
        <v>6692</v>
      </c>
      <c r="E900" s="156">
        <v>45554</v>
      </c>
      <c r="F900" s="152">
        <v>45555</v>
      </c>
      <c r="G900" s="152">
        <v>45657</v>
      </c>
      <c r="H900" s="156" t="s">
        <v>94</v>
      </c>
      <c r="I900" s="156" t="s">
        <v>180</v>
      </c>
      <c r="J900" s="301" t="s">
        <v>8667</v>
      </c>
      <c r="K900" s="251">
        <v>53101187</v>
      </c>
      <c r="L900" s="156">
        <v>5</v>
      </c>
      <c r="M900" s="156" t="s">
        <v>97</v>
      </c>
      <c r="N900" s="156" t="s">
        <v>5078</v>
      </c>
      <c r="O900" s="156" t="s">
        <v>5700</v>
      </c>
      <c r="P900" s="156" t="s">
        <v>7806</v>
      </c>
      <c r="Q900" s="156" t="s">
        <v>7870</v>
      </c>
      <c r="R900" s="143">
        <f>+G900-F900</f>
        <v>102</v>
      </c>
      <c r="S900" s="134" t="s">
        <v>7658</v>
      </c>
      <c r="T900" s="253">
        <v>12400000</v>
      </c>
      <c r="U900" s="156" t="s">
        <v>8668</v>
      </c>
      <c r="V900" s="253">
        <f>+T900</f>
        <v>12400000</v>
      </c>
      <c r="W900" s="156">
        <v>45554</v>
      </c>
      <c r="X900" s="156" t="s">
        <v>103</v>
      </c>
      <c r="Y900" s="317">
        <f>+Z900+AA900+AB900</f>
        <v>12400000</v>
      </c>
      <c r="Z900" s="156">
        <v>12400000</v>
      </c>
      <c r="AA900" s="156">
        <v>0</v>
      </c>
      <c r="AB900" s="156">
        <v>0</v>
      </c>
      <c r="AC900" s="156">
        <v>0</v>
      </c>
      <c r="AD900" s="156">
        <v>0</v>
      </c>
      <c r="AE900" s="156">
        <v>0</v>
      </c>
      <c r="AF900" s="156">
        <v>0</v>
      </c>
      <c r="AG900" s="156">
        <v>0</v>
      </c>
      <c r="AH900" s="156">
        <v>0</v>
      </c>
      <c r="AI900" s="156">
        <v>0</v>
      </c>
      <c r="AJ900" s="156">
        <v>0</v>
      </c>
      <c r="AK900" s="156" t="s">
        <v>104</v>
      </c>
      <c r="AL900" s="103" t="s">
        <v>8669</v>
      </c>
      <c r="AM900" s="156" t="s">
        <v>8651</v>
      </c>
      <c r="AN900" s="156">
        <v>80400341</v>
      </c>
      <c r="AO900" s="156" t="s">
        <v>114</v>
      </c>
      <c r="AP900" s="156" t="s">
        <v>114</v>
      </c>
      <c r="AQ900" s="156" t="s">
        <v>114</v>
      </c>
      <c r="AR900" s="156" t="s">
        <v>114</v>
      </c>
      <c r="AS900" s="156" t="s">
        <v>109</v>
      </c>
      <c r="AT900" s="156" t="s">
        <v>109</v>
      </c>
      <c r="AU900" s="156" t="s">
        <v>392</v>
      </c>
      <c r="AV900" s="156"/>
      <c r="AW900" s="156"/>
      <c r="AX900" s="156" t="s">
        <v>109</v>
      </c>
      <c r="AY900" s="156" t="s">
        <v>108</v>
      </c>
      <c r="AZ900" s="156"/>
      <c r="BA900" s="156"/>
      <c r="BB900" s="156"/>
      <c r="BC900" s="156"/>
      <c r="BD900" s="156"/>
      <c r="BE900" s="156"/>
      <c r="BF900" s="156"/>
      <c r="BG900" s="156"/>
      <c r="BH900" s="153">
        <f>T900+BB900</f>
        <v>12400000</v>
      </c>
      <c r="BI900" s="437" t="s">
        <v>259</v>
      </c>
      <c r="BJ900" s="240"/>
      <c r="BK900" s="240" t="s">
        <v>114</v>
      </c>
      <c r="BL900" s="240"/>
      <c r="BM900" s="346" t="s">
        <v>8670</v>
      </c>
      <c r="BN900" s="156" t="s">
        <v>964</v>
      </c>
      <c r="BO900" s="156">
        <v>38</v>
      </c>
      <c r="BP900" s="156"/>
      <c r="BQ900" s="156" t="s">
        <v>114</v>
      </c>
      <c r="BR900" s="156" t="s">
        <v>114</v>
      </c>
      <c r="BS900" s="156" t="s">
        <v>114</v>
      </c>
      <c r="BT900" s="156" t="s">
        <v>114</v>
      </c>
      <c r="BU900" s="156" t="s">
        <v>4576</v>
      </c>
      <c r="BV900" s="156">
        <v>3006923552</v>
      </c>
      <c r="BW900" s="156" t="s">
        <v>4577</v>
      </c>
      <c r="BX900" s="156" t="s">
        <v>881</v>
      </c>
      <c r="BY900" s="156" t="s">
        <v>119</v>
      </c>
      <c r="BZ900" s="156">
        <v>39211203629</v>
      </c>
      <c r="CA900" s="157" t="s">
        <v>109</v>
      </c>
      <c r="CB900" s="157" t="s">
        <v>109</v>
      </c>
      <c r="CC900" s="280" t="s">
        <v>7924</v>
      </c>
      <c r="CD900" s="307"/>
      <c r="CE900" s="156"/>
      <c r="CF900" s="156"/>
      <c r="CG900" s="156"/>
      <c r="CH900" s="156"/>
      <c r="CI900" s="156"/>
      <c r="CJ900" s="156"/>
      <c r="CK900" s="156"/>
      <c r="CL900" s="156"/>
      <c r="CM900" s="152" t="s">
        <v>109</v>
      </c>
      <c r="CN900" s="156"/>
      <c r="CO900" s="297"/>
    </row>
    <row r="901" spans="1:736" s="290" customFormat="1" ht="45.75" customHeight="1">
      <c r="A901" s="589">
        <f>1+A900</f>
        <v>899</v>
      </c>
      <c r="B901" s="403" t="s">
        <v>8671</v>
      </c>
      <c r="C901" s="156" t="s">
        <v>8672</v>
      </c>
      <c r="D901" s="156" t="s">
        <v>8673</v>
      </c>
      <c r="E901" s="156">
        <v>45554</v>
      </c>
      <c r="F901" s="156">
        <v>45558</v>
      </c>
      <c r="G901" s="156">
        <v>45646</v>
      </c>
      <c r="H901" s="156" t="s">
        <v>94</v>
      </c>
      <c r="I901" s="156" t="s">
        <v>95</v>
      </c>
      <c r="J901" s="301" t="s">
        <v>8674</v>
      </c>
      <c r="K901" s="251">
        <v>1075874696</v>
      </c>
      <c r="L901" s="156">
        <v>1</v>
      </c>
      <c r="M901" s="156" t="s">
        <v>97</v>
      </c>
      <c r="N901" s="156" t="s">
        <v>5078</v>
      </c>
      <c r="O901" s="156" t="s">
        <v>6113</v>
      </c>
      <c r="P901" s="156" t="s">
        <v>8675</v>
      </c>
      <c r="Q901" s="156" t="s">
        <v>7596</v>
      </c>
      <c r="R901" s="143">
        <f>+G901-F901</f>
        <v>88</v>
      </c>
      <c r="S901" s="134" t="s">
        <v>208</v>
      </c>
      <c r="T901" s="253">
        <v>15000000</v>
      </c>
      <c r="U901" s="156" t="s">
        <v>8676</v>
      </c>
      <c r="V901" s="253">
        <f>+T901</f>
        <v>15000000</v>
      </c>
      <c r="W901" s="156">
        <v>45554</v>
      </c>
      <c r="X901" s="156" t="s">
        <v>103</v>
      </c>
      <c r="Y901" s="317">
        <f>+Z901+AA901+AB901</f>
        <v>15000000</v>
      </c>
      <c r="Z901" s="156">
        <v>15000000</v>
      </c>
      <c r="AA901" s="156">
        <v>0</v>
      </c>
      <c r="AB901" s="156">
        <v>0</v>
      </c>
      <c r="AC901" s="156">
        <v>0</v>
      </c>
      <c r="AD901" s="156">
        <v>0</v>
      </c>
      <c r="AE901" s="156">
        <v>0</v>
      </c>
      <c r="AF901" s="156">
        <v>0</v>
      </c>
      <c r="AG901" s="156">
        <v>0</v>
      </c>
      <c r="AH901" s="156">
        <v>0</v>
      </c>
      <c r="AI901" s="156">
        <v>0</v>
      </c>
      <c r="AJ901" s="156">
        <v>0</v>
      </c>
      <c r="AK901" s="156" t="s">
        <v>104</v>
      </c>
      <c r="AL901" s="103" t="s">
        <v>8677</v>
      </c>
      <c r="AM901" s="156" t="s">
        <v>2422</v>
      </c>
      <c r="AN901" s="156">
        <v>35196208</v>
      </c>
      <c r="AO901" s="156" t="s">
        <v>114</v>
      </c>
      <c r="AP901" s="156" t="s">
        <v>114</v>
      </c>
      <c r="AQ901" s="156" t="s">
        <v>114</v>
      </c>
      <c r="AR901" s="156" t="s">
        <v>114</v>
      </c>
      <c r="AS901" s="156" t="s">
        <v>109</v>
      </c>
      <c r="AT901" s="156" t="s">
        <v>109</v>
      </c>
      <c r="AU901" s="156" t="s">
        <v>392</v>
      </c>
      <c r="AV901" s="156"/>
      <c r="AW901" s="156"/>
      <c r="AX901" s="156" t="s">
        <v>109</v>
      </c>
      <c r="AY901" s="156" t="s">
        <v>108</v>
      </c>
      <c r="AZ901" s="156"/>
      <c r="BA901" s="156"/>
      <c r="BB901" s="156"/>
      <c r="BC901" s="156"/>
      <c r="BD901" s="156"/>
      <c r="BE901" s="156"/>
      <c r="BF901" s="156"/>
      <c r="BG901" s="156"/>
      <c r="BH901" s="153">
        <f>T901+BB901</f>
        <v>15000000</v>
      </c>
      <c r="BI901" s="349" t="s">
        <v>113</v>
      </c>
      <c r="BJ901" s="240"/>
      <c r="BK901" s="240" t="s">
        <v>114</v>
      </c>
      <c r="BL901" s="240"/>
      <c r="BM901" s="437"/>
      <c r="BN901" s="156" t="s">
        <v>964</v>
      </c>
      <c r="BO901" s="156">
        <v>30</v>
      </c>
      <c r="BP901" s="156">
        <v>34421</v>
      </c>
      <c r="BQ901" s="156" t="s">
        <v>114</v>
      </c>
      <c r="BR901" s="156" t="s">
        <v>114</v>
      </c>
      <c r="BS901" s="156" t="s">
        <v>114</v>
      </c>
      <c r="BT901" s="156" t="s">
        <v>114</v>
      </c>
      <c r="BU901" s="156" t="s">
        <v>8678</v>
      </c>
      <c r="BV901" s="156">
        <v>3134621756</v>
      </c>
      <c r="BW901" s="156" t="s">
        <v>8679</v>
      </c>
      <c r="BX901" s="156" t="s">
        <v>839</v>
      </c>
      <c r="BY901" s="156" t="s">
        <v>5859</v>
      </c>
      <c r="BZ901" s="156" t="s">
        <v>8680</v>
      </c>
      <c r="CA901" s="157" t="s">
        <v>109</v>
      </c>
      <c r="CB901" s="157" t="s">
        <v>109</v>
      </c>
      <c r="CC901" s="157" t="s">
        <v>109</v>
      </c>
      <c r="CD901" s="156"/>
      <c r="CE901" s="156"/>
      <c r="CF901" s="156"/>
      <c r="CG901" s="156"/>
      <c r="CH901" s="156"/>
      <c r="CI901" s="156"/>
      <c r="CJ901" s="156"/>
      <c r="CK901" s="156"/>
      <c r="CL901" s="156"/>
      <c r="CM901" s="157" t="s">
        <v>109</v>
      </c>
      <c r="CN901" s="156"/>
      <c r="CO901" s="297"/>
      <c r="CP901" s="297"/>
      <c r="CQ901" s="297"/>
      <c r="CR901" s="297"/>
      <c r="CS901" s="50"/>
      <c r="CT901" s="50"/>
      <c r="CU901" s="50"/>
      <c r="CV901" s="50"/>
      <c r="CW901" s="50"/>
      <c r="CX901" s="50"/>
      <c r="CY901" s="50"/>
      <c r="CZ901" s="50"/>
      <c r="DA901" s="50"/>
      <c r="DB901" s="50"/>
      <c r="DC901" s="50"/>
      <c r="DD901" s="50"/>
      <c r="DE901" s="50"/>
      <c r="DF901" s="50"/>
      <c r="DG901" s="50"/>
      <c r="DH901" s="50"/>
      <c r="DI901" s="50"/>
      <c r="DJ901" s="50"/>
      <c r="DK901" s="50"/>
      <c r="DL901" s="50"/>
      <c r="DM901" s="50"/>
      <c r="DN901" s="50"/>
      <c r="DO901" s="50"/>
      <c r="DP901" s="50"/>
      <c r="DQ901" s="50"/>
      <c r="DR901" s="50"/>
      <c r="DS901" s="50"/>
      <c r="DT901" s="50"/>
      <c r="DU901" s="50"/>
      <c r="DV901" s="50"/>
      <c r="DW901" s="50"/>
      <c r="DX901" s="50"/>
      <c r="DY901" s="50"/>
      <c r="DZ901" s="50"/>
      <c r="EA901" s="50"/>
      <c r="EB901" s="50"/>
      <c r="EC901" s="50"/>
      <c r="ED901" s="50"/>
      <c r="EE901" s="50"/>
      <c r="EF901" s="50"/>
      <c r="EG901" s="50"/>
      <c r="EH901" s="50"/>
      <c r="EI901" s="50"/>
      <c r="EJ901" s="50"/>
      <c r="EK901" s="50"/>
      <c r="EL901" s="50"/>
      <c r="EM901" s="50"/>
      <c r="EN901" s="50"/>
      <c r="EO901" s="50"/>
      <c r="EP901" s="50"/>
      <c r="EQ901" s="50"/>
      <c r="ER901" s="50"/>
      <c r="ES901" s="50"/>
      <c r="ET901" s="50"/>
      <c r="EU901" s="50"/>
      <c r="EV901" s="50"/>
      <c r="EW901" s="50"/>
      <c r="EX901" s="50"/>
      <c r="EY901" s="50"/>
      <c r="EZ901" s="50"/>
      <c r="FA901" s="50"/>
      <c r="FB901" s="50"/>
      <c r="FC901" s="50"/>
      <c r="FD901" s="50"/>
      <c r="FE901" s="50"/>
      <c r="FF901" s="50"/>
      <c r="FG901" s="50"/>
      <c r="FH901" s="50"/>
      <c r="FI901" s="50"/>
      <c r="FJ901" s="50"/>
      <c r="FK901" s="50"/>
      <c r="FL901" s="50"/>
      <c r="FM901" s="50"/>
      <c r="FN901" s="50"/>
      <c r="FO901" s="50"/>
      <c r="FP901" s="50"/>
      <c r="FQ901" s="50"/>
      <c r="FR901" s="50"/>
      <c r="FS901" s="50"/>
      <c r="FT901" s="50"/>
      <c r="FU901" s="50"/>
      <c r="FV901" s="50"/>
      <c r="FW901" s="50"/>
      <c r="FX901" s="50"/>
      <c r="FY901" s="50"/>
      <c r="FZ901" s="50"/>
      <c r="GA901" s="50"/>
      <c r="GB901" s="50"/>
      <c r="GC901" s="50"/>
      <c r="GD901" s="50"/>
      <c r="GE901" s="50"/>
      <c r="GF901" s="50"/>
      <c r="GG901" s="50"/>
      <c r="GH901" s="50"/>
      <c r="GI901" s="50"/>
      <c r="GJ901" s="50"/>
      <c r="GK901" s="50"/>
      <c r="GL901" s="50"/>
      <c r="GM901" s="50"/>
      <c r="GN901" s="50"/>
      <c r="GO901" s="50"/>
      <c r="GP901" s="50"/>
      <c r="GQ901" s="50"/>
      <c r="GR901" s="50"/>
      <c r="GS901" s="50"/>
      <c r="GT901" s="50"/>
      <c r="GU901" s="50"/>
      <c r="GV901" s="16"/>
      <c r="GW901" s="16"/>
      <c r="GX901" s="16"/>
      <c r="GY901" s="16"/>
      <c r="GZ901" s="16"/>
      <c r="HA901" s="16"/>
      <c r="HB901" s="16"/>
      <c r="HC901" s="16"/>
      <c r="HD901" s="16"/>
      <c r="HE901" s="16"/>
      <c r="HF901" s="16"/>
      <c r="HG901" s="16"/>
      <c r="HH901" s="16"/>
      <c r="HI901" s="16"/>
      <c r="HJ901" s="16"/>
      <c r="HK901" s="16"/>
      <c r="HL901" s="16"/>
      <c r="HM901" s="16"/>
      <c r="HN901" s="16"/>
      <c r="HO901" s="16"/>
      <c r="HP901" s="16"/>
      <c r="HQ901" s="16"/>
      <c r="HR901" s="16"/>
      <c r="HS901" s="16"/>
      <c r="HT901" s="16"/>
      <c r="HU901" s="16"/>
      <c r="HV901" s="16"/>
      <c r="HW901" s="16"/>
      <c r="HX901" s="16"/>
      <c r="HY901" s="16"/>
      <c r="HZ901" s="16"/>
      <c r="IA901" s="16"/>
      <c r="IB901" s="16"/>
      <c r="IC901" s="16"/>
      <c r="ID901" s="16"/>
      <c r="IE901" s="16"/>
      <c r="IF901" s="16"/>
      <c r="IG901" s="16"/>
      <c r="IH901" s="16"/>
      <c r="II901" s="16"/>
      <c r="IJ901" s="16"/>
      <c r="IK901" s="16"/>
      <c r="IL901" s="16"/>
      <c r="IM901" s="16"/>
      <c r="IN901" s="16"/>
      <c r="IO901" s="16"/>
      <c r="IP901" s="16"/>
      <c r="IQ901" s="16"/>
      <c r="IR901" s="16"/>
      <c r="IS901" s="16"/>
      <c r="IT901" s="16"/>
      <c r="IU901" s="16"/>
      <c r="IV901" s="16"/>
      <c r="IW901" s="16"/>
      <c r="IX901" s="16"/>
      <c r="IY901" s="16"/>
      <c r="IZ901" s="16"/>
      <c r="JA901" s="16"/>
      <c r="JB901" s="16"/>
      <c r="JC901" s="16"/>
      <c r="JD901" s="16"/>
      <c r="JE901" s="16"/>
      <c r="JF901" s="16"/>
      <c r="JG901" s="16"/>
      <c r="JH901" s="16"/>
      <c r="JI901" s="16"/>
      <c r="JJ901" s="16"/>
      <c r="JK901" s="16"/>
      <c r="JL901" s="16"/>
      <c r="JM901" s="16"/>
      <c r="JN901" s="16"/>
      <c r="JO901" s="16"/>
      <c r="JP901" s="16"/>
      <c r="JQ901" s="16"/>
      <c r="JR901" s="16"/>
      <c r="JS901" s="16"/>
      <c r="JT901" s="16"/>
      <c r="JU901" s="16"/>
      <c r="JV901" s="16"/>
      <c r="JW901" s="16"/>
      <c r="JX901" s="16"/>
      <c r="JY901" s="16"/>
      <c r="JZ901" s="16"/>
      <c r="KA901" s="16"/>
      <c r="KB901" s="16"/>
      <c r="KC901" s="16"/>
      <c r="KD901" s="16"/>
      <c r="KE901" s="16"/>
      <c r="KF901" s="16"/>
      <c r="KG901" s="16"/>
      <c r="KH901" s="16"/>
      <c r="KI901" s="16"/>
      <c r="KJ901" s="16"/>
      <c r="KK901" s="16"/>
      <c r="KL901" s="16"/>
      <c r="KM901" s="16"/>
      <c r="KN901" s="16"/>
      <c r="KO901" s="16"/>
      <c r="KP901" s="16"/>
      <c r="KQ901" s="16"/>
      <c r="KR901" s="16"/>
      <c r="KS901" s="16"/>
      <c r="KT901" s="16"/>
      <c r="KU901" s="16"/>
      <c r="KV901" s="16"/>
      <c r="KW901" s="16"/>
      <c r="KX901" s="16"/>
      <c r="KY901" s="16"/>
      <c r="KZ901" s="16"/>
      <c r="LA901" s="16"/>
      <c r="LB901" s="16"/>
      <c r="LC901" s="16"/>
      <c r="LD901" s="16"/>
      <c r="LE901" s="16"/>
      <c r="LF901" s="16"/>
      <c r="LG901" s="16"/>
      <c r="LH901" s="16"/>
      <c r="LI901" s="16"/>
      <c r="LJ901" s="16"/>
      <c r="LK901" s="16"/>
      <c r="LL901" s="16"/>
      <c r="LM901" s="16"/>
      <c r="LN901" s="16"/>
      <c r="LO901" s="16"/>
      <c r="LP901" s="16"/>
      <c r="LQ901" s="16"/>
      <c r="LR901" s="16"/>
      <c r="LS901" s="16"/>
      <c r="LT901" s="16"/>
      <c r="LU901" s="16"/>
      <c r="LV901" s="16"/>
      <c r="LW901" s="16"/>
      <c r="LX901" s="16"/>
      <c r="LY901" s="16"/>
      <c r="LZ901" s="16"/>
      <c r="MA901" s="16"/>
      <c r="MB901" s="16"/>
      <c r="MC901" s="16"/>
      <c r="MD901" s="16"/>
      <c r="ME901" s="16"/>
      <c r="MF901" s="16"/>
      <c r="MG901" s="16"/>
      <c r="MH901" s="16"/>
      <c r="MI901" s="16"/>
      <c r="MJ901" s="16"/>
      <c r="MK901" s="16"/>
      <c r="ML901" s="16"/>
      <c r="MM901" s="16"/>
      <c r="MN901" s="16"/>
      <c r="MO901" s="16"/>
      <c r="MP901" s="16"/>
      <c r="MQ901" s="16"/>
      <c r="MR901" s="16"/>
      <c r="MS901" s="16"/>
      <c r="MT901" s="16"/>
      <c r="MU901" s="16"/>
      <c r="MV901" s="16"/>
      <c r="MW901" s="16"/>
      <c r="MX901" s="16"/>
      <c r="MY901" s="16"/>
      <c r="MZ901" s="16"/>
      <c r="NA901" s="16"/>
      <c r="NB901" s="16"/>
      <c r="NC901" s="16"/>
      <c r="ND901" s="16"/>
      <c r="NE901" s="16"/>
      <c r="NF901" s="16"/>
      <c r="NG901" s="16"/>
      <c r="NH901" s="16"/>
      <c r="NI901" s="16"/>
      <c r="NJ901" s="16"/>
      <c r="NK901" s="16"/>
      <c r="NL901" s="16"/>
      <c r="NM901" s="16"/>
      <c r="NN901" s="16"/>
      <c r="NO901" s="16"/>
      <c r="NP901" s="16"/>
      <c r="NQ901" s="16"/>
      <c r="NR901" s="16"/>
      <c r="NS901" s="16"/>
      <c r="NT901" s="16"/>
      <c r="NU901" s="16"/>
      <c r="NV901" s="16"/>
      <c r="NW901" s="16"/>
      <c r="NX901" s="16"/>
      <c r="NY901" s="16"/>
      <c r="NZ901" s="16"/>
      <c r="OA901" s="16"/>
      <c r="OB901" s="16"/>
      <c r="OC901" s="16"/>
      <c r="OD901" s="16"/>
      <c r="OE901" s="16"/>
      <c r="OF901" s="16"/>
      <c r="OG901" s="16"/>
      <c r="OH901" s="16"/>
      <c r="OI901" s="16"/>
      <c r="OJ901" s="16"/>
      <c r="OK901" s="16"/>
      <c r="OL901" s="16"/>
      <c r="OM901" s="16"/>
      <c r="ON901" s="16"/>
      <c r="OO901" s="16"/>
      <c r="OP901" s="16"/>
      <c r="OQ901" s="16"/>
      <c r="OR901" s="16"/>
      <c r="OS901" s="16"/>
      <c r="OT901" s="16"/>
      <c r="OU901" s="16"/>
      <c r="OV901" s="16"/>
      <c r="OW901" s="16"/>
      <c r="OX901" s="16"/>
      <c r="OY901" s="16"/>
      <c r="OZ901" s="16"/>
      <c r="PA901" s="16"/>
      <c r="PB901" s="16"/>
      <c r="PC901" s="16"/>
      <c r="PD901" s="16"/>
      <c r="PE901" s="16"/>
      <c r="PF901" s="16"/>
      <c r="PG901" s="16"/>
      <c r="PH901" s="16"/>
      <c r="PI901" s="16"/>
      <c r="PJ901" s="16"/>
      <c r="PK901" s="16"/>
      <c r="PL901" s="16"/>
      <c r="PM901" s="16"/>
      <c r="PN901" s="16"/>
      <c r="PO901" s="16"/>
      <c r="PP901" s="16"/>
      <c r="PQ901" s="16"/>
      <c r="PR901" s="16"/>
      <c r="PS901" s="16"/>
      <c r="PT901" s="16"/>
      <c r="PU901" s="16"/>
      <c r="PV901" s="16"/>
      <c r="PW901" s="16"/>
      <c r="PX901" s="16"/>
      <c r="PY901" s="16"/>
      <c r="PZ901" s="16"/>
      <c r="QA901" s="16"/>
      <c r="QB901" s="16"/>
      <c r="QC901" s="16"/>
      <c r="QD901" s="16"/>
      <c r="QE901" s="16"/>
      <c r="QF901" s="16"/>
      <c r="QG901" s="16"/>
      <c r="QH901" s="16"/>
      <c r="QI901" s="16"/>
      <c r="QJ901" s="16"/>
      <c r="QK901" s="16"/>
      <c r="QL901" s="16"/>
      <c r="QM901" s="16"/>
      <c r="QN901" s="16"/>
      <c r="QO901" s="16"/>
      <c r="QP901" s="16"/>
      <c r="QQ901" s="16"/>
      <c r="QR901" s="16"/>
      <c r="QS901" s="16"/>
      <c r="QT901" s="16"/>
      <c r="QU901" s="16"/>
      <c r="QV901" s="16"/>
      <c r="QW901" s="16"/>
      <c r="QX901" s="16"/>
      <c r="QY901" s="16"/>
      <c r="QZ901" s="16"/>
      <c r="RA901" s="16"/>
      <c r="RB901" s="16"/>
      <c r="RC901" s="16"/>
      <c r="RD901" s="16"/>
      <c r="RE901" s="16"/>
      <c r="RF901" s="16"/>
      <c r="RG901" s="16"/>
      <c r="RH901" s="16"/>
      <c r="RI901" s="16"/>
      <c r="RJ901" s="16"/>
      <c r="RK901" s="16"/>
      <c r="RL901" s="16"/>
      <c r="RM901" s="16"/>
      <c r="RN901" s="16"/>
      <c r="RO901" s="16"/>
      <c r="RP901" s="16"/>
      <c r="RQ901" s="16"/>
      <c r="RR901" s="16"/>
      <c r="RS901" s="16"/>
      <c r="RT901" s="16"/>
      <c r="RU901" s="16"/>
      <c r="RV901" s="16"/>
      <c r="RW901" s="16"/>
      <c r="RX901" s="16"/>
      <c r="RY901" s="16"/>
      <c r="RZ901" s="16"/>
      <c r="SA901" s="16"/>
      <c r="SB901" s="16"/>
      <c r="SC901" s="16"/>
      <c r="SD901" s="16"/>
      <c r="SE901" s="16"/>
      <c r="SF901" s="16"/>
      <c r="SG901" s="16"/>
      <c r="SH901" s="16"/>
      <c r="SI901" s="16"/>
      <c r="SJ901" s="16"/>
      <c r="SK901" s="16"/>
      <c r="SL901" s="16"/>
      <c r="SM901" s="16"/>
      <c r="SN901" s="16"/>
      <c r="SO901" s="16"/>
      <c r="SP901" s="16"/>
      <c r="SQ901" s="16"/>
      <c r="SR901" s="16"/>
      <c r="SS901" s="16"/>
      <c r="ST901" s="16"/>
      <c r="SU901" s="16"/>
      <c r="SV901" s="16"/>
      <c r="SW901" s="16"/>
      <c r="SX901" s="16"/>
      <c r="SY901" s="16"/>
      <c r="SZ901" s="16"/>
      <c r="TA901" s="16"/>
      <c r="TB901" s="16"/>
      <c r="TC901" s="16"/>
      <c r="TD901" s="16"/>
      <c r="TE901" s="16"/>
      <c r="TF901" s="16"/>
      <c r="TG901" s="16"/>
      <c r="TH901" s="16"/>
      <c r="TI901" s="16"/>
      <c r="TJ901" s="16"/>
      <c r="TK901" s="16"/>
      <c r="TL901" s="16"/>
      <c r="TM901" s="16"/>
      <c r="TN901" s="16"/>
      <c r="TO901" s="16"/>
      <c r="TP901" s="16"/>
      <c r="TQ901" s="16"/>
      <c r="TR901" s="16"/>
      <c r="TS901" s="16"/>
      <c r="TT901" s="16"/>
      <c r="TU901" s="16"/>
      <c r="TV901" s="16"/>
      <c r="TW901" s="16"/>
      <c r="TX901" s="16"/>
      <c r="TY901" s="16"/>
      <c r="TZ901" s="16"/>
      <c r="UA901" s="16"/>
      <c r="UB901" s="16"/>
      <c r="UC901" s="16"/>
      <c r="UD901" s="16"/>
      <c r="UE901" s="16"/>
      <c r="UF901" s="16"/>
      <c r="UG901" s="16"/>
      <c r="UH901" s="16"/>
      <c r="UI901" s="16"/>
      <c r="UJ901" s="16"/>
      <c r="UK901" s="16"/>
      <c r="UL901" s="16"/>
      <c r="UM901" s="16"/>
      <c r="UN901" s="16"/>
      <c r="UO901" s="16"/>
      <c r="UP901" s="16"/>
      <c r="UQ901" s="16"/>
      <c r="UR901" s="16"/>
      <c r="US901" s="16"/>
      <c r="UT901" s="16"/>
      <c r="UU901" s="16"/>
      <c r="UV901" s="16"/>
      <c r="UW901" s="16"/>
      <c r="UX901" s="16"/>
      <c r="UY901" s="16"/>
      <c r="UZ901" s="16"/>
      <c r="VA901" s="16"/>
      <c r="VB901" s="16"/>
      <c r="VC901" s="16"/>
      <c r="VD901" s="16"/>
      <c r="VE901" s="16"/>
      <c r="VF901" s="16"/>
      <c r="VG901" s="16"/>
      <c r="VH901" s="16"/>
      <c r="VI901" s="16"/>
      <c r="VJ901" s="16"/>
      <c r="VK901" s="16"/>
      <c r="VL901" s="16"/>
      <c r="VM901" s="16"/>
      <c r="VN901" s="16"/>
      <c r="VO901" s="16"/>
      <c r="VP901" s="16"/>
      <c r="VQ901" s="16"/>
      <c r="VR901" s="16"/>
      <c r="VS901" s="16"/>
      <c r="VT901" s="16"/>
      <c r="VU901" s="16"/>
      <c r="VV901" s="16"/>
      <c r="VW901" s="16"/>
      <c r="VX901" s="16"/>
      <c r="VY901" s="16"/>
      <c r="VZ901" s="16"/>
      <c r="WA901" s="16"/>
      <c r="WB901" s="16"/>
      <c r="WC901" s="16"/>
      <c r="WD901" s="16"/>
      <c r="WE901" s="16"/>
      <c r="WF901" s="16"/>
      <c r="WG901" s="16"/>
      <c r="WH901" s="16"/>
      <c r="WI901" s="16"/>
      <c r="WJ901" s="16"/>
      <c r="WK901" s="16"/>
      <c r="WL901" s="16"/>
      <c r="WM901" s="16"/>
      <c r="WN901" s="16"/>
      <c r="WO901" s="16"/>
      <c r="WP901" s="16"/>
      <c r="WQ901" s="16"/>
      <c r="WR901" s="16"/>
      <c r="WS901" s="16"/>
      <c r="WT901" s="16"/>
      <c r="WU901" s="16"/>
      <c r="WV901" s="16"/>
      <c r="WW901" s="16"/>
      <c r="WX901" s="16"/>
      <c r="WY901" s="16"/>
      <c r="WZ901" s="16"/>
      <c r="XA901" s="16"/>
      <c r="XB901" s="16"/>
      <c r="XC901" s="16"/>
      <c r="XD901" s="16"/>
      <c r="XE901" s="16"/>
      <c r="XF901" s="16"/>
      <c r="XG901" s="16"/>
      <c r="XH901" s="16"/>
      <c r="XI901" s="16"/>
      <c r="XJ901" s="16"/>
      <c r="XK901" s="16"/>
      <c r="XL901" s="16"/>
      <c r="XM901" s="16"/>
      <c r="XN901" s="16"/>
      <c r="XO901" s="16"/>
      <c r="XP901" s="16"/>
      <c r="XQ901" s="16"/>
      <c r="XR901" s="16"/>
      <c r="XS901" s="16"/>
      <c r="XT901" s="16"/>
      <c r="XU901" s="16"/>
      <c r="XV901" s="16"/>
      <c r="XW901" s="16"/>
      <c r="XX901" s="16"/>
      <c r="XY901" s="16"/>
      <c r="XZ901" s="16"/>
      <c r="YA901" s="16"/>
      <c r="YB901" s="16"/>
      <c r="YC901" s="16"/>
      <c r="YD901" s="16"/>
      <c r="YE901" s="16"/>
      <c r="YF901" s="16"/>
      <c r="YG901" s="16"/>
      <c r="YH901" s="16"/>
      <c r="YI901" s="16"/>
      <c r="YJ901" s="16"/>
      <c r="YK901" s="16"/>
      <c r="YL901" s="16"/>
      <c r="YM901" s="16"/>
      <c r="YN901" s="16"/>
      <c r="YO901" s="16"/>
      <c r="YP901" s="16"/>
      <c r="YQ901" s="16"/>
      <c r="YR901" s="16"/>
      <c r="YS901" s="16"/>
      <c r="YT901" s="16"/>
      <c r="YU901" s="16"/>
      <c r="YV901" s="16"/>
      <c r="YW901" s="16"/>
      <c r="YX901" s="16"/>
      <c r="YY901" s="16"/>
      <c r="YZ901" s="16"/>
      <c r="ZA901" s="16"/>
      <c r="ZB901" s="16"/>
      <c r="ZC901" s="16"/>
      <c r="ZD901" s="16"/>
      <c r="ZE901" s="16"/>
      <c r="ZF901" s="16"/>
      <c r="ZG901" s="16"/>
      <c r="ZH901" s="16"/>
      <c r="ZI901" s="16"/>
      <c r="ZJ901" s="16"/>
      <c r="ZK901" s="16"/>
      <c r="ZL901" s="16"/>
      <c r="ZM901" s="16"/>
      <c r="ZN901" s="16"/>
      <c r="ZO901" s="16"/>
      <c r="ZP901" s="16"/>
      <c r="ZQ901" s="16"/>
      <c r="ZR901" s="16"/>
      <c r="ZS901" s="16"/>
      <c r="ZT901" s="16"/>
      <c r="ZU901" s="16"/>
      <c r="ZV901" s="16"/>
      <c r="ZW901" s="16"/>
      <c r="ZX901" s="16"/>
      <c r="ZY901" s="16"/>
      <c r="ZZ901" s="16"/>
      <c r="AAA901" s="16"/>
      <c r="AAB901" s="16"/>
      <c r="AAC901" s="16"/>
      <c r="AAD901" s="16"/>
      <c r="AAE901" s="16"/>
      <c r="AAF901" s="16"/>
      <c r="AAG901" s="16"/>
      <c r="AAH901" s="16"/>
      <c r="AAI901" s="16"/>
      <c r="AAJ901" s="16"/>
      <c r="AAK901" s="16"/>
      <c r="AAL901" s="16"/>
      <c r="AAM901" s="16"/>
      <c r="AAN901" s="16"/>
      <c r="AAO901" s="16"/>
      <c r="AAP901" s="16"/>
      <c r="AAQ901" s="16"/>
      <c r="AAR901" s="16"/>
      <c r="AAS901" s="16"/>
      <c r="AAT901" s="16"/>
      <c r="AAU901" s="16"/>
      <c r="AAV901" s="16"/>
      <c r="AAW901" s="16"/>
      <c r="AAX901" s="16"/>
      <c r="AAY901" s="16"/>
      <c r="AAZ901" s="16"/>
      <c r="ABA901" s="16"/>
      <c r="ABB901" s="16"/>
      <c r="ABC901" s="16"/>
      <c r="ABD901" s="16"/>
      <c r="ABE901" s="16"/>
      <c r="ABF901" s="16"/>
      <c r="ABG901" s="16"/>
      <c r="ABH901" s="16"/>
    </row>
    <row r="902" spans="1:736" s="290" customFormat="1" ht="45.75" customHeight="1">
      <c r="A902" s="589">
        <f>1+A901</f>
        <v>900</v>
      </c>
      <c r="B902" s="403" t="s">
        <v>8681</v>
      </c>
      <c r="C902" s="156" t="s">
        <v>8682</v>
      </c>
      <c r="D902" s="156" t="s">
        <v>6692</v>
      </c>
      <c r="E902" s="156">
        <v>45554</v>
      </c>
      <c r="F902" s="156">
        <v>45558</v>
      </c>
      <c r="G902" s="156">
        <v>45646</v>
      </c>
      <c r="H902" s="156" t="s">
        <v>94</v>
      </c>
      <c r="I902" s="156" t="s">
        <v>95</v>
      </c>
      <c r="J902" s="301" t="s">
        <v>8683</v>
      </c>
      <c r="K902" s="251">
        <v>19299763</v>
      </c>
      <c r="L902" s="156">
        <v>4</v>
      </c>
      <c r="M902" s="156" t="s">
        <v>97</v>
      </c>
      <c r="N902" s="156" t="s">
        <v>5078</v>
      </c>
      <c r="O902" s="156" t="s">
        <v>6113</v>
      </c>
      <c r="P902" s="156" t="s">
        <v>8684</v>
      </c>
      <c r="Q902" s="156" t="s">
        <v>7728</v>
      </c>
      <c r="R902" s="143">
        <f>+G902-F902</f>
        <v>88</v>
      </c>
      <c r="S902" s="134" t="s">
        <v>8228</v>
      </c>
      <c r="T902" s="253">
        <v>21526667</v>
      </c>
      <c r="U902" s="156" t="s">
        <v>8685</v>
      </c>
      <c r="V902" s="253">
        <f>+T902</f>
        <v>21526667</v>
      </c>
      <c r="W902" s="156">
        <v>45555</v>
      </c>
      <c r="X902" s="156" t="s">
        <v>103</v>
      </c>
      <c r="Y902" s="317">
        <f>+Z902+AA902+AB902</f>
        <v>21526667</v>
      </c>
      <c r="Z902" s="156">
        <v>21526667</v>
      </c>
      <c r="AA902" s="156">
        <v>0</v>
      </c>
      <c r="AB902" s="156">
        <v>0</v>
      </c>
      <c r="AC902" s="156">
        <v>0</v>
      </c>
      <c r="AD902" s="156">
        <v>0</v>
      </c>
      <c r="AE902" s="156">
        <v>0</v>
      </c>
      <c r="AF902" s="156">
        <v>0</v>
      </c>
      <c r="AG902" s="156">
        <v>0</v>
      </c>
      <c r="AH902" s="156">
        <v>0</v>
      </c>
      <c r="AI902" s="156">
        <v>0</v>
      </c>
      <c r="AJ902" s="156">
        <v>0</v>
      </c>
      <c r="AK902" s="156" t="s">
        <v>104</v>
      </c>
      <c r="AL902" s="103" t="s">
        <v>8686</v>
      </c>
      <c r="AM902" s="156" t="s">
        <v>8166</v>
      </c>
      <c r="AN902" s="156">
        <v>20455955</v>
      </c>
      <c r="AO902" s="156" t="s">
        <v>114</v>
      </c>
      <c r="AP902" s="156" t="s">
        <v>114</v>
      </c>
      <c r="AQ902" s="156" t="s">
        <v>114</v>
      </c>
      <c r="AR902" s="156" t="s">
        <v>114</v>
      </c>
      <c r="AS902" s="156" t="s">
        <v>109</v>
      </c>
      <c r="AT902" s="156" t="s">
        <v>109</v>
      </c>
      <c r="AU902" s="156" t="s">
        <v>392</v>
      </c>
      <c r="AV902" s="156"/>
      <c r="AW902" s="156"/>
      <c r="AX902" s="156" t="s">
        <v>109</v>
      </c>
      <c r="AY902" s="156" t="s">
        <v>108</v>
      </c>
      <c r="AZ902" s="156"/>
      <c r="BA902" s="156"/>
      <c r="BB902" s="156"/>
      <c r="BC902" s="156"/>
      <c r="BD902" s="156"/>
      <c r="BE902" s="156"/>
      <c r="BF902" s="156"/>
      <c r="BG902" s="156"/>
      <c r="BH902" s="153">
        <f>T902+BB902</f>
        <v>21526667</v>
      </c>
      <c r="BI902" s="349" t="s">
        <v>113</v>
      </c>
      <c r="BJ902" s="240"/>
      <c r="BK902" s="240" t="s">
        <v>114</v>
      </c>
      <c r="BL902" s="240"/>
      <c r="BM902" s="437"/>
      <c r="BN902" s="156" t="s">
        <v>917</v>
      </c>
      <c r="BO902" s="156">
        <v>69</v>
      </c>
      <c r="BP902" s="156">
        <v>20115</v>
      </c>
      <c r="BQ902" s="156" t="s">
        <v>108</v>
      </c>
      <c r="BR902" s="156" t="s">
        <v>108</v>
      </c>
      <c r="BS902" s="156" t="s">
        <v>108</v>
      </c>
      <c r="BT902" s="156" t="s">
        <v>108</v>
      </c>
      <c r="BU902" s="156" t="s">
        <v>1925</v>
      </c>
      <c r="BV902" s="156">
        <v>3208977129</v>
      </c>
      <c r="BW902" s="156" t="s">
        <v>1926</v>
      </c>
      <c r="BX902" s="156" t="s">
        <v>304</v>
      </c>
      <c r="BY902" s="156" t="s">
        <v>119</v>
      </c>
      <c r="BZ902" s="156">
        <v>264048331</v>
      </c>
      <c r="CA902" s="157" t="s">
        <v>109</v>
      </c>
      <c r="CB902" s="157" t="s">
        <v>109</v>
      </c>
      <c r="CC902" s="157" t="s">
        <v>109</v>
      </c>
      <c r="CD902" s="156"/>
      <c r="CE902" s="156"/>
      <c r="CF902" s="156"/>
      <c r="CG902" s="156"/>
      <c r="CH902" s="156"/>
      <c r="CI902" s="156"/>
      <c r="CJ902" s="156"/>
      <c r="CK902" s="156"/>
      <c r="CL902" s="156"/>
      <c r="CM902" s="157" t="s">
        <v>109</v>
      </c>
      <c r="CN902" s="156"/>
      <c r="CO902" s="297"/>
      <c r="CP902" s="297"/>
      <c r="CQ902" s="297"/>
      <c r="CR902" s="297"/>
      <c r="CS902" s="50"/>
      <c r="CT902" s="50"/>
      <c r="CU902" s="50"/>
      <c r="CV902" s="50"/>
      <c r="CW902" s="50"/>
      <c r="CX902" s="50"/>
      <c r="CY902" s="50"/>
      <c r="CZ902" s="50"/>
      <c r="DA902" s="50"/>
      <c r="DB902" s="50"/>
      <c r="DC902" s="50"/>
      <c r="DD902" s="50"/>
      <c r="DE902" s="50"/>
      <c r="DF902" s="50"/>
      <c r="DG902" s="50"/>
      <c r="DH902" s="50"/>
      <c r="DI902" s="50"/>
      <c r="DJ902" s="50"/>
      <c r="DK902" s="50"/>
      <c r="DL902" s="50"/>
      <c r="DM902" s="50"/>
      <c r="DN902" s="50"/>
      <c r="DO902" s="50"/>
      <c r="DP902" s="50"/>
      <c r="DQ902" s="50"/>
      <c r="DR902" s="50"/>
      <c r="DS902" s="50"/>
      <c r="DT902" s="50"/>
      <c r="DU902" s="50"/>
      <c r="DV902" s="50"/>
      <c r="DW902" s="50"/>
      <c r="DX902" s="50"/>
      <c r="DY902" s="50"/>
      <c r="DZ902" s="50"/>
      <c r="EA902" s="50"/>
      <c r="EB902" s="50"/>
      <c r="EC902" s="50"/>
      <c r="ED902" s="50"/>
      <c r="EE902" s="50"/>
      <c r="EF902" s="50"/>
      <c r="EG902" s="50"/>
      <c r="EH902" s="50"/>
      <c r="EI902" s="50"/>
      <c r="EJ902" s="50"/>
      <c r="EK902" s="50"/>
      <c r="EL902" s="50"/>
      <c r="EM902" s="50"/>
      <c r="EN902" s="50"/>
      <c r="EO902" s="50"/>
      <c r="EP902" s="50"/>
      <c r="EQ902" s="50"/>
      <c r="ER902" s="50"/>
      <c r="ES902" s="50"/>
      <c r="ET902" s="50"/>
      <c r="EU902" s="50"/>
      <c r="EV902" s="50"/>
      <c r="EW902" s="50"/>
      <c r="EX902" s="50"/>
      <c r="EY902" s="50"/>
      <c r="EZ902" s="50"/>
      <c r="FA902" s="50"/>
      <c r="FB902" s="50"/>
      <c r="FC902" s="50"/>
      <c r="FD902" s="50"/>
      <c r="FE902" s="50"/>
      <c r="FF902" s="50"/>
      <c r="FG902" s="50"/>
      <c r="FH902" s="50"/>
      <c r="FI902" s="50"/>
      <c r="FJ902" s="50"/>
      <c r="FK902" s="50"/>
      <c r="FL902" s="50"/>
      <c r="FM902" s="50"/>
      <c r="FN902" s="50"/>
      <c r="FO902" s="50"/>
      <c r="FP902" s="50"/>
      <c r="FQ902" s="50"/>
      <c r="FR902" s="50"/>
      <c r="FS902" s="50"/>
      <c r="FT902" s="50"/>
      <c r="FU902" s="50"/>
      <c r="FV902" s="50"/>
      <c r="FW902" s="50"/>
      <c r="FX902" s="50"/>
      <c r="FY902" s="50"/>
      <c r="FZ902" s="50"/>
      <c r="GA902" s="50"/>
      <c r="GB902" s="50"/>
      <c r="GC902" s="50"/>
      <c r="GD902" s="50"/>
      <c r="GE902" s="50"/>
      <c r="GF902" s="50"/>
      <c r="GG902" s="50"/>
      <c r="GH902" s="50"/>
      <c r="GI902" s="50"/>
      <c r="GJ902" s="50"/>
      <c r="GK902" s="50"/>
      <c r="GL902" s="50"/>
      <c r="GM902" s="50"/>
      <c r="GN902" s="50"/>
      <c r="GO902" s="50"/>
      <c r="GP902" s="50"/>
      <c r="GQ902" s="50"/>
      <c r="GR902" s="50"/>
      <c r="GS902" s="50"/>
      <c r="GT902" s="50"/>
      <c r="GU902" s="50"/>
      <c r="GV902" s="16"/>
      <c r="GW902" s="16"/>
      <c r="GX902" s="16"/>
      <c r="GY902" s="16"/>
      <c r="GZ902" s="16"/>
      <c r="HA902" s="16"/>
      <c r="HB902" s="16"/>
      <c r="HC902" s="16"/>
      <c r="HD902" s="16"/>
      <c r="HE902" s="16"/>
      <c r="HF902" s="16"/>
      <c r="HG902" s="16"/>
      <c r="HH902" s="16"/>
      <c r="HI902" s="16"/>
      <c r="HJ902" s="16"/>
      <c r="HK902" s="16"/>
      <c r="HL902" s="16"/>
      <c r="HM902" s="16"/>
      <c r="HN902" s="16"/>
      <c r="HO902" s="16"/>
      <c r="HP902" s="16"/>
      <c r="HQ902" s="16"/>
      <c r="HR902" s="16"/>
      <c r="HS902" s="16"/>
      <c r="HT902" s="16"/>
      <c r="HU902" s="16"/>
      <c r="HV902" s="16"/>
      <c r="HW902" s="16"/>
      <c r="HX902" s="16"/>
      <c r="HY902" s="16"/>
      <c r="HZ902" s="16"/>
      <c r="IA902" s="16"/>
      <c r="IB902" s="16"/>
      <c r="IC902" s="16"/>
      <c r="ID902" s="16"/>
      <c r="IE902" s="16"/>
      <c r="IF902" s="16"/>
      <c r="IG902" s="16"/>
      <c r="IH902" s="16"/>
      <c r="II902" s="16"/>
      <c r="IJ902" s="16"/>
      <c r="IK902" s="16"/>
      <c r="IL902" s="16"/>
      <c r="IM902" s="16"/>
      <c r="IN902" s="16"/>
      <c r="IO902" s="16"/>
      <c r="IP902" s="16"/>
      <c r="IQ902" s="16"/>
      <c r="IR902" s="16"/>
      <c r="IS902" s="16"/>
      <c r="IT902" s="16"/>
      <c r="IU902" s="16"/>
      <c r="IV902" s="16"/>
      <c r="IW902" s="16"/>
      <c r="IX902" s="16"/>
      <c r="IY902" s="16"/>
      <c r="IZ902" s="16"/>
      <c r="JA902" s="16"/>
      <c r="JB902" s="16"/>
      <c r="JC902" s="16"/>
      <c r="JD902" s="16"/>
      <c r="JE902" s="16"/>
      <c r="JF902" s="16"/>
      <c r="JG902" s="16"/>
      <c r="JH902" s="16"/>
      <c r="JI902" s="16"/>
      <c r="JJ902" s="16"/>
      <c r="JK902" s="16"/>
      <c r="JL902" s="16"/>
      <c r="JM902" s="16"/>
      <c r="JN902" s="16"/>
      <c r="JO902" s="16"/>
      <c r="JP902" s="16"/>
      <c r="JQ902" s="16"/>
      <c r="JR902" s="16"/>
      <c r="JS902" s="16"/>
      <c r="JT902" s="16"/>
      <c r="JU902" s="16"/>
      <c r="JV902" s="16"/>
      <c r="JW902" s="16"/>
      <c r="JX902" s="16"/>
      <c r="JY902" s="16"/>
      <c r="JZ902" s="16"/>
      <c r="KA902" s="16"/>
      <c r="KB902" s="16"/>
      <c r="KC902" s="16"/>
      <c r="KD902" s="16"/>
      <c r="KE902" s="16"/>
      <c r="KF902" s="16"/>
      <c r="KG902" s="16"/>
      <c r="KH902" s="16"/>
      <c r="KI902" s="16"/>
      <c r="KJ902" s="16"/>
      <c r="KK902" s="16"/>
      <c r="KL902" s="16"/>
      <c r="KM902" s="16"/>
      <c r="KN902" s="16"/>
      <c r="KO902" s="16"/>
      <c r="KP902" s="16"/>
      <c r="KQ902" s="16"/>
      <c r="KR902" s="16"/>
      <c r="KS902" s="16"/>
      <c r="KT902" s="16"/>
      <c r="KU902" s="16"/>
      <c r="KV902" s="16"/>
      <c r="KW902" s="16"/>
      <c r="KX902" s="16"/>
      <c r="KY902" s="16"/>
      <c r="KZ902" s="16"/>
      <c r="LA902" s="16"/>
      <c r="LB902" s="16"/>
      <c r="LC902" s="16"/>
      <c r="LD902" s="16"/>
      <c r="LE902" s="16"/>
      <c r="LF902" s="16"/>
      <c r="LG902" s="16"/>
      <c r="LH902" s="16"/>
      <c r="LI902" s="16"/>
      <c r="LJ902" s="16"/>
      <c r="LK902" s="16"/>
      <c r="LL902" s="16"/>
      <c r="LM902" s="16"/>
      <c r="LN902" s="16"/>
      <c r="LO902" s="16"/>
      <c r="LP902" s="16"/>
      <c r="LQ902" s="16"/>
      <c r="LR902" s="16"/>
      <c r="LS902" s="16"/>
      <c r="LT902" s="16"/>
      <c r="LU902" s="16"/>
      <c r="LV902" s="16"/>
      <c r="LW902" s="16"/>
      <c r="LX902" s="16"/>
      <c r="LY902" s="16"/>
      <c r="LZ902" s="16"/>
      <c r="MA902" s="16"/>
      <c r="MB902" s="16"/>
      <c r="MC902" s="16"/>
      <c r="MD902" s="16"/>
      <c r="ME902" s="16"/>
      <c r="MF902" s="16"/>
      <c r="MG902" s="16"/>
      <c r="MH902" s="16"/>
      <c r="MI902" s="16"/>
      <c r="MJ902" s="16"/>
      <c r="MK902" s="16"/>
      <c r="ML902" s="16"/>
      <c r="MM902" s="16"/>
      <c r="MN902" s="16"/>
      <c r="MO902" s="16"/>
      <c r="MP902" s="16"/>
      <c r="MQ902" s="16"/>
      <c r="MR902" s="16"/>
      <c r="MS902" s="16"/>
      <c r="MT902" s="16"/>
      <c r="MU902" s="16"/>
      <c r="MV902" s="16"/>
      <c r="MW902" s="16"/>
      <c r="MX902" s="16"/>
      <c r="MY902" s="16"/>
      <c r="MZ902" s="16"/>
      <c r="NA902" s="16"/>
      <c r="NB902" s="16"/>
      <c r="NC902" s="16"/>
      <c r="ND902" s="16"/>
      <c r="NE902" s="16"/>
      <c r="NF902" s="16"/>
      <c r="NG902" s="16"/>
      <c r="NH902" s="16"/>
      <c r="NI902" s="16"/>
      <c r="NJ902" s="16"/>
      <c r="NK902" s="16"/>
      <c r="NL902" s="16"/>
      <c r="NM902" s="16"/>
      <c r="NN902" s="16"/>
      <c r="NO902" s="16"/>
      <c r="NP902" s="16"/>
      <c r="NQ902" s="16"/>
      <c r="NR902" s="16"/>
      <c r="NS902" s="16"/>
      <c r="NT902" s="16"/>
      <c r="NU902" s="16"/>
      <c r="NV902" s="16"/>
      <c r="NW902" s="16"/>
      <c r="NX902" s="16"/>
      <c r="NY902" s="16"/>
      <c r="NZ902" s="16"/>
      <c r="OA902" s="16"/>
      <c r="OB902" s="16"/>
      <c r="OC902" s="16"/>
      <c r="OD902" s="16"/>
      <c r="OE902" s="16"/>
      <c r="OF902" s="16"/>
      <c r="OG902" s="16"/>
      <c r="OH902" s="16"/>
      <c r="OI902" s="16"/>
      <c r="OJ902" s="16"/>
      <c r="OK902" s="16"/>
      <c r="OL902" s="16"/>
      <c r="OM902" s="16"/>
      <c r="ON902" s="16"/>
      <c r="OO902" s="16"/>
      <c r="OP902" s="16"/>
      <c r="OQ902" s="16"/>
      <c r="OR902" s="16"/>
      <c r="OS902" s="16"/>
      <c r="OT902" s="16"/>
      <c r="OU902" s="16"/>
      <c r="OV902" s="16"/>
      <c r="OW902" s="16"/>
      <c r="OX902" s="16"/>
      <c r="OY902" s="16"/>
      <c r="OZ902" s="16"/>
      <c r="PA902" s="16"/>
      <c r="PB902" s="16"/>
      <c r="PC902" s="16"/>
      <c r="PD902" s="16"/>
      <c r="PE902" s="16"/>
      <c r="PF902" s="16"/>
      <c r="PG902" s="16"/>
      <c r="PH902" s="16"/>
      <c r="PI902" s="16"/>
      <c r="PJ902" s="16"/>
      <c r="PK902" s="16"/>
      <c r="PL902" s="16"/>
      <c r="PM902" s="16"/>
      <c r="PN902" s="16"/>
      <c r="PO902" s="16"/>
      <c r="PP902" s="16"/>
      <c r="PQ902" s="16"/>
      <c r="PR902" s="16"/>
      <c r="PS902" s="16"/>
      <c r="PT902" s="16"/>
      <c r="PU902" s="16"/>
      <c r="PV902" s="16"/>
      <c r="PW902" s="16"/>
      <c r="PX902" s="16"/>
      <c r="PY902" s="16"/>
      <c r="PZ902" s="16"/>
      <c r="QA902" s="16"/>
      <c r="QB902" s="16"/>
      <c r="QC902" s="16"/>
      <c r="QD902" s="16"/>
      <c r="QE902" s="16"/>
      <c r="QF902" s="16"/>
      <c r="QG902" s="16"/>
      <c r="QH902" s="16"/>
      <c r="QI902" s="16"/>
      <c r="QJ902" s="16"/>
      <c r="QK902" s="16"/>
      <c r="QL902" s="16"/>
      <c r="QM902" s="16"/>
      <c r="QN902" s="16"/>
      <c r="QO902" s="16"/>
      <c r="QP902" s="16"/>
      <c r="QQ902" s="16"/>
      <c r="QR902" s="16"/>
      <c r="QS902" s="16"/>
      <c r="QT902" s="16"/>
      <c r="QU902" s="16"/>
      <c r="QV902" s="16"/>
      <c r="QW902" s="16"/>
      <c r="QX902" s="16"/>
      <c r="QY902" s="16"/>
      <c r="QZ902" s="16"/>
      <c r="RA902" s="16"/>
      <c r="RB902" s="16"/>
      <c r="RC902" s="16"/>
      <c r="RD902" s="16"/>
      <c r="RE902" s="16"/>
      <c r="RF902" s="16"/>
      <c r="RG902" s="16"/>
      <c r="RH902" s="16"/>
      <c r="RI902" s="16"/>
      <c r="RJ902" s="16"/>
      <c r="RK902" s="16"/>
      <c r="RL902" s="16"/>
      <c r="RM902" s="16"/>
      <c r="RN902" s="16"/>
      <c r="RO902" s="16"/>
      <c r="RP902" s="16"/>
      <c r="RQ902" s="16"/>
      <c r="RR902" s="16"/>
      <c r="RS902" s="16"/>
      <c r="RT902" s="16"/>
      <c r="RU902" s="16"/>
      <c r="RV902" s="16"/>
      <c r="RW902" s="16"/>
      <c r="RX902" s="16"/>
      <c r="RY902" s="16"/>
      <c r="RZ902" s="16"/>
      <c r="SA902" s="16"/>
      <c r="SB902" s="16"/>
      <c r="SC902" s="16"/>
      <c r="SD902" s="16"/>
      <c r="SE902" s="16"/>
      <c r="SF902" s="16"/>
      <c r="SG902" s="16"/>
      <c r="SH902" s="16"/>
      <c r="SI902" s="16"/>
      <c r="SJ902" s="16"/>
      <c r="SK902" s="16"/>
      <c r="SL902" s="16"/>
      <c r="SM902" s="16"/>
      <c r="SN902" s="16"/>
      <c r="SO902" s="16"/>
      <c r="SP902" s="16"/>
      <c r="SQ902" s="16"/>
      <c r="SR902" s="16"/>
      <c r="SS902" s="16"/>
      <c r="ST902" s="16"/>
      <c r="SU902" s="16"/>
      <c r="SV902" s="16"/>
      <c r="SW902" s="16"/>
      <c r="SX902" s="16"/>
      <c r="SY902" s="16"/>
      <c r="SZ902" s="16"/>
      <c r="TA902" s="16"/>
      <c r="TB902" s="16"/>
      <c r="TC902" s="16"/>
      <c r="TD902" s="16"/>
      <c r="TE902" s="16"/>
      <c r="TF902" s="16"/>
      <c r="TG902" s="16"/>
      <c r="TH902" s="16"/>
      <c r="TI902" s="16"/>
      <c r="TJ902" s="16"/>
      <c r="TK902" s="16"/>
      <c r="TL902" s="16"/>
      <c r="TM902" s="16"/>
      <c r="TN902" s="16"/>
      <c r="TO902" s="16"/>
      <c r="TP902" s="16"/>
      <c r="TQ902" s="16"/>
      <c r="TR902" s="16"/>
      <c r="TS902" s="16"/>
      <c r="TT902" s="16"/>
      <c r="TU902" s="16"/>
      <c r="TV902" s="16"/>
      <c r="TW902" s="16"/>
      <c r="TX902" s="16"/>
      <c r="TY902" s="16"/>
      <c r="TZ902" s="16"/>
      <c r="UA902" s="16"/>
      <c r="UB902" s="16"/>
      <c r="UC902" s="16"/>
      <c r="UD902" s="16"/>
      <c r="UE902" s="16"/>
      <c r="UF902" s="16"/>
      <c r="UG902" s="16"/>
      <c r="UH902" s="16"/>
      <c r="UI902" s="16"/>
      <c r="UJ902" s="16"/>
      <c r="UK902" s="16"/>
      <c r="UL902" s="16"/>
      <c r="UM902" s="16"/>
      <c r="UN902" s="16"/>
      <c r="UO902" s="16"/>
      <c r="UP902" s="16"/>
      <c r="UQ902" s="16"/>
      <c r="UR902" s="16"/>
      <c r="US902" s="16"/>
      <c r="UT902" s="16"/>
      <c r="UU902" s="16"/>
      <c r="UV902" s="16"/>
      <c r="UW902" s="16"/>
      <c r="UX902" s="16"/>
      <c r="UY902" s="16"/>
      <c r="UZ902" s="16"/>
      <c r="VA902" s="16"/>
      <c r="VB902" s="16"/>
      <c r="VC902" s="16"/>
      <c r="VD902" s="16"/>
      <c r="VE902" s="16"/>
      <c r="VF902" s="16"/>
      <c r="VG902" s="16"/>
      <c r="VH902" s="16"/>
      <c r="VI902" s="16"/>
      <c r="VJ902" s="16"/>
      <c r="VK902" s="16"/>
      <c r="VL902" s="16"/>
      <c r="VM902" s="16"/>
      <c r="VN902" s="16"/>
      <c r="VO902" s="16"/>
      <c r="VP902" s="16"/>
      <c r="VQ902" s="16"/>
      <c r="VR902" s="16"/>
      <c r="VS902" s="16"/>
      <c r="VT902" s="16"/>
      <c r="VU902" s="16"/>
      <c r="VV902" s="16"/>
      <c r="VW902" s="16"/>
      <c r="VX902" s="16"/>
      <c r="VY902" s="16"/>
      <c r="VZ902" s="16"/>
      <c r="WA902" s="16"/>
      <c r="WB902" s="16"/>
      <c r="WC902" s="16"/>
      <c r="WD902" s="16"/>
      <c r="WE902" s="16"/>
      <c r="WF902" s="16"/>
      <c r="WG902" s="16"/>
      <c r="WH902" s="16"/>
      <c r="WI902" s="16"/>
      <c r="WJ902" s="16"/>
      <c r="WK902" s="16"/>
      <c r="WL902" s="16"/>
      <c r="WM902" s="16"/>
      <c r="WN902" s="16"/>
      <c r="WO902" s="16"/>
      <c r="WP902" s="16"/>
      <c r="WQ902" s="16"/>
      <c r="WR902" s="16"/>
      <c r="WS902" s="16"/>
      <c r="WT902" s="16"/>
      <c r="WU902" s="16"/>
      <c r="WV902" s="16"/>
      <c r="WW902" s="16"/>
      <c r="WX902" s="16"/>
      <c r="WY902" s="16"/>
      <c r="WZ902" s="16"/>
      <c r="XA902" s="16"/>
      <c r="XB902" s="16"/>
      <c r="XC902" s="16"/>
      <c r="XD902" s="16"/>
      <c r="XE902" s="16"/>
      <c r="XF902" s="16"/>
      <c r="XG902" s="16"/>
      <c r="XH902" s="16"/>
      <c r="XI902" s="16"/>
      <c r="XJ902" s="16"/>
      <c r="XK902" s="16"/>
      <c r="XL902" s="16"/>
      <c r="XM902" s="16"/>
      <c r="XN902" s="16"/>
      <c r="XO902" s="16"/>
      <c r="XP902" s="16"/>
      <c r="XQ902" s="16"/>
      <c r="XR902" s="16"/>
      <c r="XS902" s="16"/>
      <c r="XT902" s="16"/>
      <c r="XU902" s="16"/>
      <c r="XV902" s="16"/>
      <c r="XW902" s="16"/>
      <c r="XX902" s="16"/>
      <c r="XY902" s="16"/>
      <c r="XZ902" s="16"/>
      <c r="YA902" s="16"/>
      <c r="YB902" s="16"/>
      <c r="YC902" s="16"/>
      <c r="YD902" s="16"/>
      <c r="YE902" s="16"/>
      <c r="YF902" s="16"/>
      <c r="YG902" s="16"/>
      <c r="YH902" s="16"/>
      <c r="YI902" s="16"/>
      <c r="YJ902" s="16"/>
      <c r="YK902" s="16"/>
      <c r="YL902" s="16"/>
      <c r="YM902" s="16"/>
      <c r="YN902" s="16"/>
      <c r="YO902" s="16"/>
      <c r="YP902" s="16"/>
      <c r="YQ902" s="16"/>
      <c r="YR902" s="16"/>
      <c r="YS902" s="16"/>
      <c r="YT902" s="16"/>
      <c r="YU902" s="16"/>
      <c r="YV902" s="16"/>
      <c r="YW902" s="16"/>
      <c r="YX902" s="16"/>
      <c r="YY902" s="16"/>
      <c r="YZ902" s="16"/>
      <c r="ZA902" s="16"/>
      <c r="ZB902" s="16"/>
      <c r="ZC902" s="16"/>
      <c r="ZD902" s="16"/>
      <c r="ZE902" s="16"/>
      <c r="ZF902" s="16"/>
      <c r="ZG902" s="16"/>
      <c r="ZH902" s="16"/>
      <c r="ZI902" s="16"/>
      <c r="ZJ902" s="16"/>
      <c r="ZK902" s="16"/>
      <c r="ZL902" s="16"/>
      <c r="ZM902" s="16"/>
      <c r="ZN902" s="16"/>
      <c r="ZO902" s="16"/>
      <c r="ZP902" s="16"/>
      <c r="ZQ902" s="16"/>
      <c r="ZR902" s="16"/>
      <c r="ZS902" s="16"/>
      <c r="ZT902" s="16"/>
      <c r="ZU902" s="16"/>
      <c r="ZV902" s="16"/>
      <c r="ZW902" s="16"/>
      <c r="ZX902" s="16"/>
      <c r="ZY902" s="16"/>
      <c r="ZZ902" s="16"/>
      <c r="AAA902" s="16"/>
      <c r="AAB902" s="16"/>
      <c r="AAC902" s="16"/>
      <c r="AAD902" s="16"/>
      <c r="AAE902" s="16"/>
      <c r="AAF902" s="16"/>
      <c r="AAG902" s="16"/>
      <c r="AAH902" s="16"/>
      <c r="AAI902" s="16"/>
      <c r="AAJ902" s="16"/>
      <c r="AAK902" s="16"/>
      <c r="AAL902" s="16"/>
      <c r="AAM902" s="16"/>
      <c r="AAN902" s="16"/>
      <c r="AAO902" s="16"/>
      <c r="AAP902" s="16"/>
      <c r="AAQ902" s="16"/>
      <c r="AAR902" s="16"/>
      <c r="AAS902" s="16"/>
      <c r="AAT902" s="16"/>
      <c r="AAU902" s="16"/>
      <c r="AAV902" s="16"/>
      <c r="AAW902" s="16"/>
      <c r="AAX902" s="16"/>
      <c r="AAY902" s="16"/>
      <c r="AAZ902" s="16"/>
      <c r="ABA902" s="16"/>
      <c r="ABB902" s="16"/>
      <c r="ABC902" s="16"/>
      <c r="ABD902" s="16"/>
      <c r="ABE902" s="16"/>
      <c r="ABF902" s="16"/>
      <c r="ABG902" s="16"/>
      <c r="ABH902" s="16"/>
    </row>
    <row r="903" spans="1:736" s="50" customFormat="1" ht="45.75" customHeight="1">
      <c r="A903" s="618">
        <f>1+A902</f>
        <v>901</v>
      </c>
      <c r="B903" s="151" t="s">
        <v>8687</v>
      </c>
      <c r="C903" s="134" t="s">
        <v>8688</v>
      </c>
      <c r="D903" s="205" t="s">
        <v>645</v>
      </c>
      <c r="E903" s="135">
        <v>45554</v>
      </c>
      <c r="F903" s="203">
        <v>45559</v>
      </c>
      <c r="G903" s="203">
        <v>45646</v>
      </c>
      <c r="H903" s="201" t="s">
        <v>94</v>
      </c>
      <c r="I903" s="206" t="s">
        <v>180</v>
      </c>
      <c r="J903" s="134" t="s">
        <v>8689</v>
      </c>
      <c r="K903" s="271">
        <v>1072702910</v>
      </c>
      <c r="L903" s="201">
        <v>3</v>
      </c>
      <c r="M903" s="272" t="s">
        <v>97</v>
      </c>
      <c r="N903" s="208" t="s">
        <v>5078</v>
      </c>
      <c r="O903" s="218" t="s">
        <v>4665</v>
      </c>
      <c r="P903" s="201" t="s">
        <v>8690</v>
      </c>
      <c r="Q903" s="201" t="s">
        <v>7596</v>
      </c>
      <c r="R903" s="210">
        <f>+G903-F903</f>
        <v>87</v>
      </c>
      <c r="S903" s="201" t="s">
        <v>8691</v>
      </c>
      <c r="T903" s="273">
        <v>8250000</v>
      </c>
      <c r="U903" s="274" t="s">
        <v>8692</v>
      </c>
      <c r="V903" s="273">
        <f>+T903</f>
        <v>8250000</v>
      </c>
      <c r="W903" s="275">
        <v>45555</v>
      </c>
      <c r="X903" s="276" t="s">
        <v>103</v>
      </c>
      <c r="Y903" s="313">
        <f>+Z903+AA903+AB903</f>
        <v>8250000</v>
      </c>
      <c r="Z903" s="215">
        <v>8250000</v>
      </c>
      <c r="AA903" s="216">
        <v>0</v>
      </c>
      <c r="AB903" s="217">
        <v>0</v>
      </c>
      <c r="AC903" s="216">
        <v>0</v>
      </c>
      <c r="AD903" s="216">
        <v>0</v>
      </c>
      <c r="AE903" s="216">
        <v>0</v>
      </c>
      <c r="AF903" s="216">
        <v>0</v>
      </c>
      <c r="AG903" s="216">
        <v>0</v>
      </c>
      <c r="AH903" s="216">
        <v>0</v>
      </c>
      <c r="AI903" s="216">
        <v>0</v>
      </c>
      <c r="AJ903" s="216">
        <v>0</v>
      </c>
      <c r="AK903" s="209" t="s">
        <v>104</v>
      </c>
      <c r="AL903" s="191" t="s">
        <v>8693</v>
      </c>
      <c r="AM903" s="201" t="s">
        <v>7116</v>
      </c>
      <c r="AN903" s="207">
        <v>35472453</v>
      </c>
      <c r="AO903" s="209" t="s">
        <v>114</v>
      </c>
      <c r="AP903" s="201" t="s">
        <v>114</v>
      </c>
      <c r="AQ903" s="277" t="s">
        <v>114</v>
      </c>
      <c r="AR903" s="209" t="s">
        <v>114</v>
      </c>
      <c r="AS903" s="201" t="s">
        <v>578</v>
      </c>
      <c r="AT903" s="209" t="s">
        <v>578</v>
      </c>
      <c r="AU903" s="209" t="s">
        <v>392</v>
      </c>
      <c r="AV903" s="201"/>
      <c r="AW903" s="201"/>
      <c r="AX903" s="201"/>
      <c r="AY903" s="201" t="s">
        <v>108</v>
      </c>
      <c r="AZ903" s="240"/>
      <c r="BA903" s="201"/>
      <c r="BB903" s="241"/>
      <c r="BC903" s="240"/>
      <c r="BD903" s="210"/>
      <c r="BE903" s="210"/>
      <c r="BF903" s="210"/>
      <c r="BG903" s="240"/>
      <c r="BH903" s="221">
        <f>T903+BB903</f>
        <v>8250000</v>
      </c>
      <c r="BI903" s="134" t="s">
        <v>259</v>
      </c>
      <c r="BJ903" s="201"/>
      <c r="BK903" s="208" t="s">
        <v>114</v>
      </c>
      <c r="BL903" s="240"/>
      <c r="BM903" s="166"/>
      <c r="BN903" s="292" t="s">
        <v>964</v>
      </c>
      <c r="BO903" s="208">
        <f>2024-1994</f>
        <v>30</v>
      </c>
      <c r="BP903" s="208">
        <v>34494</v>
      </c>
      <c r="BQ903" s="208" t="s">
        <v>108</v>
      </c>
      <c r="BR903" s="208" t="s">
        <v>108</v>
      </c>
      <c r="BS903" s="208" t="s">
        <v>108</v>
      </c>
      <c r="BT903" s="208" t="s">
        <v>108</v>
      </c>
      <c r="BU903" s="237" t="s">
        <v>8694</v>
      </c>
      <c r="BV903" s="208">
        <v>8620758</v>
      </c>
      <c r="BW903" s="278" t="s">
        <v>8695</v>
      </c>
      <c r="BX903" s="224" t="s">
        <v>881</v>
      </c>
      <c r="BY903" s="208" t="s">
        <v>119</v>
      </c>
      <c r="BZ903" s="293">
        <v>94665097433</v>
      </c>
      <c r="CA903" s="157" t="s">
        <v>109</v>
      </c>
      <c r="CB903" s="157" t="s">
        <v>109</v>
      </c>
      <c r="CC903" s="157" t="s">
        <v>109</v>
      </c>
      <c r="CD903" s="157"/>
      <c r="CE903" s="157"/>
      <c r="CF903" s="157"/>
      <c r="CG903" s="157"/>
      <c r="CH903" s="157"/>
      <c r="CI903" s="157"/>
      <c r="CJ903" s="157"/>
      <c r="CK903" s="157"/>
      <c r="CL903" s="157"/>
      <c r="CM903" s="157" t="s">
        <v>109</v>
      </c>
      <c r="CN903" s="157"/>
      <c r="CO903" s="297"/>
    </row>
    <row r="904" spans="1:736" s="50" customFormat="1" ht="45.75" customHeight="1">
      <c r="A904" s="618">
        <f>1+A903</f>
        <v>902</v>
      </c>
      <c r="B904" s="151" t="s">
        <v>8696</v>
      </c>
      <c r="C904" s="134" t="s">
        <v>8697</v>
      </c>
      <c r="D904" s="205" t="s">
        <v>645</v>
      </c>
      <c r="E904" s="135">
        <v>45554</v>
      </c>
      <c r="F904" s="203">
        <v>45558</v>
      </c>
      <c r="G904" s="203">
        <v>45646</v>
      </c>
      <c r="H904" s="201" t="s">
        <v>94</v>
      </c>
      <c r="I904" s="206" t="s">
        <v>180</v>
      </c>
      <c r="J904" s="134" t="s">
        <v>5002</v>
      </c>
      <c r="K904" s="271">
        <v>1072715062</v>
      </c>
      <c r="L904" s="201">
        <v>9</v>
      </c>
      <c r="M904" s="272" t="s">
        <v>97</v>
      </c>
      <c r="N904" s="208" t="s">
        <v>5078</v>
      </c>
      <c r="O904" s="218" t="s">
        <v>7751</v>
      </c>
      <c r="P904" s="201" t="s">
        <v>7374</v>
      </c>
      <c r="Q904" s="201" t="s">
        <v>8698</v>
      </c>
      <c r="R904" s="210">
        <f>+G904-F904</f>
        <v>88</v>
      </c>
      <c r="S904" s="201" t="s">
        <v>8234</v>
      </c>
      <c r="T904" s="273">
        <v>12642667</v>
      </c>
      <c r="U904" s="274" t="s">
        <v>8699</v>
      </c>
      <c r="V904" s="273">
        <f>+T904</f>
        <v>12642667</v>
      </c>
      <c r="W904" s="275">
        <v>45555</v>
      </c>
      <c r="X904" s="276" t="s">
        <v>103</v>
      </c>
      <c r="Y904" s="313">
        <f>+Z904+AA904+AB904</f>
        <v>12642667</v>
      </c>
      <c r="Z904" s="215">
        <v>12642667</v>
      </c>
      <c r="AA904" s="216">
        <v>0</v>
      </c>
      <c r="AB904" s="217">
        <v>0</v>
      </c>
      <c r="AC904" s="216">
        <v>0</v>
      </c>
      <c r="AD904" s="216">
        <v>0</v>
      </c>
      <c r="AE904" s="216">
        <v>0</v>
      </c>
      <c r="AF904" s="216">
        <v>0</v>
      </c>
      <c r="AG904" s="216">
        <v>0</v>
      </c>
      <c r="AH904" s="216">
        <v>0</v>
      </c>
      <c r="AI904" s="216">
        <v>0</v>
      </c>
      <c r="AJ904" s="216">
        <v>0</v>
      </c>
      <c r="AK904" s="209" t="s">
        <v>104</v>
      </c>
      <c r="AL904" s="191" t="s">
        <v>8700</v>
      </c>
      <c r="AM904" s="201" t="s">
        <v>7433</v>
      </c>
      <c r="AN904" s="207">
        <v>35472476</v>
      </c>
      <c r="AO904" s="209" t="s">
        <v>114</v>
      </c>
      <c r="AP904" s="201" t="s">
        <v>114</v>
      </c>
      <c r="AQ904" s="277" t="s">
        <v>114</v>
      </c>
      <c r="AR904" s="209" t="s">
        <v>114</v>
      </c>
      <c r="AS904" s="201" t="s">
        <v>578</v>
      </c>
      <c r="AT904" s="209" t="s">
        <v>578</v>
      </c>
      <c r="AU904" s="209" t="s">
        <v>392</v>
      </c>
      <c r="AV904" s="201"/>
      <c r="AW904" s="201"/>
      <c r="AX904" s="201" t="s">
        <v>109</v>
      </c>
      <c r="AY904" s="201" t="s">
        <v>108</v>
      </c>
      <c r="AZ904" s="240"/>
      <c r="BA904" s="201"/>
      <c r="BB904" s="241"/>
      <c r="BC904" s="240"/>
      <c r="BD904" s="210"/>
      <c r="BE904" s="210"/>
      <c r="BF904" s="210"/>
      <c r="BG904" s="240"/>
      <c r="BH904" s="221">
        <f>T904+BB904</f>
        <v>12642667</v>
      </c>
      <c r="BI904" s="134" t="s">
        <v>259</v>
      </c>
      <c r="BJ904" s="201"/>
      <c r="BK904" s="208" t="s">
        <v>114</v>
      </c>
      <c r="BL904" s="240"/>
      <c r="BM904" s="166"/>
      <c r="BN904" s="292" t="s">
        <v>161</v>
      </c>
      <c r="BO904" s="208">
        <v>26</v>
      </c>
      <c r="BP904" s="208">
        <v>35670</v>
      </c>
      <c r="BQ904" s="208" t="s">
        <v>114</v>
      </c>
      <c r="BR904" s="208" t="s">
        <v>114</v>
      </c>
      <c r="BS904" s="208" t="s">
        <v>114</v>
      </c>
      <c r="BT904" s="208" t="s">
        <v>114</v>
      </c>
      <c r="BU904" s="237" t="s">
        <v>5007</v>
      </c>
      <c r="BV904" s="208">
        <v>3115307695</v>
      </c>
      <c r="BW904" s="278" t="s">
        <v>5008</v>
      </c>
      <c r="BX904" s="224" t="s">
        <v>1643</v>
      </c>
      <c r="BY904" s="208" t="s">
        <v>119</v>
      </c>
      <c r="BZ904" s="293">
        <v>644713245</v>
      </c>
      <c r="CA904" s="157" t="s">
        <v>109</v>
      </c>
      <c r="CB904" s="157" t="s">
        <v>109</v>
      </c>
      <c r="CC904" s="157" t="s">
        <v>109</v>
      </c>
      <c r="CD904" s="157"/>
      <c r="CE904" s="157"/>
      <c r="CF904" s="157"/>
      <c r="CG904" s="157"/>
      <c r="CH904" s="157"/>
      <c r="CI904" s="157"/>
      <c r="CJ904" s="157"/>
      <c r="CK904" s="157"/>
      <c r="CL904" s="157"/>
      <c r="CM904" s="157" t="s">
        <v>109</v>
      </c>
      <c r="CN904" s="157"/>
      <c r="CO904" s="297"/>
    </row>
    <row r="905" spans="1:736" s="50" customFormat="1" ht="45.75" customHeight="1">
      <c r="A905" s="589">
        <f>1+A904</f>
        <v>903</v>
      </c>
      <c r="B905" s="403" t="s">
        <v>8701</v>
      </c>
      <c r="C905" s="156" t="s">
        <v>8702</v>
      </c>
      <c r="D905" s="156" t="s">
        <v>645</v>
      </c>
      <c r="E905" s="156">
        <v>45554</v>
      </c>
      <c r="F905" s="156">
        <v>45558</v>
      </c>
      <c r="G905" s="156">
        <v>45646</v>
      </c>
      <c r="H905" s="156" t="s">
        <v>94</v>
      </c>
      <c r="I905" s="156" t="s">
        <v>180</v>
      </c>
      <c r="J905" s="301" t="s">
        <v>5097</v>
      </c>
      <c r="K905" s="251">
        <v>11204197</v>
      </c>
      <c r="L905" s="156">
        <v>9</v>
      </c>
      <c r="M905" s="156" t="s">
        <v>97</v>
      </c>
      <c r="N905" s="156" t="s">
        <v>5078</v>
      </c>
      <c r="O905" s="156" t="s">
        <v>2287</v>
      </c>
      <c r="P905" s="156" t="s">
        <v>8248</v>
      </c>
      <c r="Q905" s="156" t="s">
        <v>8703</v>
      </c>
      <c r="R905" s="143">
        <f>+G905-F905</f>
        <v>88</v>
      </c>
      <c r="S905" s="134" t="s">
        <v>8704</v>
      </c>
      <c r="T905" s="253">
        <v>9221333</v>
      </c>
      <c r="U905" s="156" t="s">
        <v>8705</v>
      </c>
      <c r="V905" s="253">
        <f>+T905</f>
        <v>9221333</v>
      </c>
      <c r="W905" s="156">
        <v>45555</v>
      </c>
      <c r="X905" s="156" t="s">
        <v>103</v>
      </c>
      <c r="Y905" s="317">
        <f>+Z905+AA905+AB905</f>
        <v>9221333</v>
      </c>
      <c r="Z905" s="156">
        <v>9221333</v>
      </c>
      <c r="AA905" s="156">
        <v>0</v>
      </c>
      <c r="AB905" s="156">
        <v>0</v>
      </c>
      <c r="AC905" s="156">
        <v>0</v>
      </c>
      <c r="AD905" s="156">
        <v>0</v>
      </c>
      <c r="AE905" s="156">
        <v>0</v>
      </c>
      <c r="AF905" s="156">
        <v>0</v>
      </c>
      <c r="AG905" s="156">
        <v>0</v>
      </c>
      <c r="AH905" s="156">
        <v>0</v>
      </c>
      <c r="AI905" s="156">
        <v>0</v>
      </c>
      <c r="AJ905" s="156">
        <v>0</v>
      </c>
      <c r="AK905" s="156" t="s">
        <v>104</v>
      </c>
      <c r="AL905" s="103" t="s">
        <v>8706</v>
      </c>
      <c r="AM905" s="156" t="s">
        <v>7116</v>
      </c>
      <c r="AN905" s="156">
        <v>35472453</v>
      </c>
      <c r="AO905" s="156" t="s">
        <v>114</v>
      </c>
      <c r="AP905" s="156" t="s">
        <v>114</v>
      </c>
      <c r="AQ905" s="156" t="s">
        <v>114</v>
      </c>
      <c r="AR905" s="156" t="s">
        <v>114</v>
      </c>
      <c r="AS905" s="156" t="s">
        <v>578</v>
      </c>
      <c r="AT905" s="156" t="s">
        <v>578</v>
      </c>
      <c r="AU905" s="156" t="s">
        <v>392</v>
      </c>
      <c r="AV905" s="156"/>
      <c r="AW905" s="156"/>
      <c r="AX905" s="156" t="s">
        <v>578</v>
      </c>
      <c r="AY905" s="156" t="s">
        <v>108</v>
      </c>
      <c r="AZ905" s="156"/>
      <c r="BA905" s="156"/>
      <c r="BB905" s="156"/>
      <c r="BC905" s="156"/>
      <c r="BD905" s="156"/>
      <c r="BE905" s="156"/>
      <c r="BF905" s="156"/>
      <c r="BG905" s="156"/>
      <c r="BH905" s="153">
        <f>T905+BB905</f>
        <v>9221333</v>
      </c>
      <c r="BI905" s="349" t="s">
        <v>113</v>
      </c>
      <c r="BJ905" s="240"/>
      <c r="BK905" s="240" t="s">
        <v>114</v>
      </c>
      <c r="BL905" s="240"/>
      <c r="BM905" s="437"/>
      <c r="BN905" s="156" t="s">
        <v>917</v>
      </c>
      <c r="BO905" s="156">
        <v>42</v>
      </c>
      <c r="BP905" s="156">
        <v>29853</v>
      </c>
      <c r="BQ905" s="156" t="s">
        <v>578</v>
      </c>
      <c r="BR905" s="156" t="s">
        <v>114</v>
      </c>
      <c r="BS905" s="156" t="s">
        <v>114</v>
      </c>
      <c r="BT905" s="156" t="s">
        <v>114</v>
      </c>
      <c r="BU905" s="156" t="s">
        <v>5102</v>
      </c>
      <c r="BV905" s="156">
        <v>3203318529</v>
      </c>
      <c r="BW905" s="156" t="s">
        <v>5103</v>
      </c>
      <c r="BX905" s="156" t="s">
        <v>118</v>
      </c>
      <c r="BY905" s="156" t="s">
        <v>119</v>
      </c>
      <c r="BZ905" s="156">
        <v>91254876351</v>
      </c>
      <c r="CA905" s="157" t="s">
        <v>109</v>
      </c>
      <c r="CB905" s="157" t="s">
        <v>109</v>
      </c>
      <c r="CC905" s="157" t="s">
        <v>109</v>
      </c>
      <c r="CD905" s="156"/>
      <c r="CE905" s="156"/>
      <c r="CF905" s="156"/>
      <c r="CG905" s="156"/>
      <c r="CH905" s="156"/>
      <c r="CI905" s="156"/>
      <c r="CJ905" s="156"/>
      <c r="CK905" s="156"/>
      <c r="CL905" s="156"/>
      <c r="CM905" s="157" t="s">
        <v>109</v>
      </c>
      <c r="CN905" s="156"/>
      <c r="CO905" s="297"/>
      <c r="CP905" s="297"/>
      <c r="CQ905" s="297"/>
      <c r="CR905" s="297"/>
      <c r="GV905" s="328"/>
      <c r="GW905" s="328"/>
      <c r="GX905" s="328"/>
      <c r="GY905" s="328"/>
      <c r="GZ905" s="328"/>
      <c r="HA905" s="328"/>
      <c r="HB905" s="328"/>
      <c r="HC905" s="328"/>
      <c r="HD905" s="328"/>
      <c r="HE905" s="328"/>
      <c r="HF905" s="328"/>
      <c r="HG905" s="328"/>
      <c r="HH905" s="328"/>
      <c r="HI905" s="328"/>
      <c r="HJ905" s="328"/>
      <c r="HK905" s="328"/>
      <c r="HL905" s="328"/>
      <c r="HM905" s="328"/>
      <c r="HN905" s="328"/>
      <c r="HO905" s="328"/>
      <c r="HP905" s="328"/>
      <c r="HQ905" s="328"/>
      <c r="HR905" s="328"/>
      <c r="HS905" s="328"/>
      <c r="HT905" s="328"/>
      <c r="HU905" s="328"/>
      <c r="HV905" s="328"/>
      <c r="HW905" s="328"/>
      <c r="HX905" s="328"/>
      <c r="HY905" s="328"/>
      <c r="HZ905" s="328"/>
      <c r="IA905" s="328"/>
      <c r="IB905" s="328"/>
      <c r="IC905" s="328"/>
      <c r="ID905" s="328"/>
      <c r="IE905" s="328"/>
      <c r="IF905" s="328"/>
      <c r="IG905" s="328"/>
      <c r="IH905" s="328"/>
      <c r="II905" s="328"/>
      <c r="IJ905" s="328"/>
      <c r="IK905" s="328"/>
      <c r="IL905" s="328"/>
      <c r="IM905" s="328"/>
      <c r="IN905" s="328"/>
      <c r="IO905" s="328"/>
      <c r="IP905" s="328"/>
      <c r="IQ905" s="328"/>
      <c r="IR905" s="328"/>
      <c r="IS905" s="328"/>
      <c r="IT905" s="328"/>
      <c r="IU905" s="328"/>
      <c r="IV905" s="328"/>
      <c r="IW905" s="328"/>
      <c r="IX905" s="328"/>
      <c r="IY905" s="328"/>
      <c r="IZ905" s="328"/>
      <c r="JA905" s="328"/>
      <c r="JB905" s="328"/>
      <c r="JC905" s="328"/>
      <c r="JD905" s="328"/>
      <c r="JE905" s="328"/>
      <c r="JF905" s="328"/>
      <c r="JG905" s="328"/>
      <c r="JH905" s="328"/>
      <c r="JI905" s="328"/>
      <c r="JJ905" s="328"/>
      <c r="JK905" s="328"/>
      <c r="JL905" s="328"/>
      <c r="JM905" s="328"/>
      <c r="JN905" s="328"/>
      <c r="JO905" s="328"/>
      <c r="JP905" s="328"/>
      <c r="JQ905" s="328"/>
      <c r="JR905" s="328"/>
      <c r="JS905" s="328"/>
      <c r="JT905" s="328"/>
      <c r="JU905" s="328"/>
      <c r="JV905" s="328"/>
      <c r="JW905" s="328"/>
      <c r="JX905" s="328"/>
      <c r="JY905" s="328"/>
      <c r="JZ905" s="328"/>
      <c r="KA905" s="328"/>
      <c r="KB905" s="328"/>
      <c r="KC905" s="328"/>
      <c r="KD905" s="328"/>
      <c r="KE905" s="328"/>
      <c r="KF905" s="328"/>
      <c r="KG905" s="328"/>
      <c r="KH905" s="328"/>
      <c r="KI905" s="328"/>
      <c r="KJ905" s="328"/>
      <c r="KK905" s="328"/>
      <c r="KL905" s="328"/>
      <c r="KM905" s="328"/>
      <c r="KN905" s="328"/>
      <c r="KO905" s="328"/>
      <c r="KP905" s="328"/>
      <c r="KQ905" s="328"/>
      <c r="KR905" s="328"/>
      <c r="KS905" s="328"/>
      <c r="KT905" s="328"/>
      <c r="KU905" s="328"/>
      <c r="KV905" s="328"/>
      <c r="KW905" s="328"/>
      <c r="KX905" s="328"/>
      <c r="KY905" s="328"/>
      <c r="KZ905" s="328"/>
      <c r="LA905" s="328"/>
      <c r="LB905" s="328"/>
      <c r="LC905" s="328"/>
      <c r="LD905" s="328"/>
      <c r="LE905" s="328"/>
      <c r="LF905" s="328"/>
      <c r="LG905" s="328"/>
      <c r="LH905" s="328"/>
      <c r="LI905" s="328"/>
      <c r="LJ905" s="328"/>
      <c r="LK905" s="328"/>
      <c r="LL905" s="328"/>
      <c r="LM905" s="328"/>
      <c r="LN905" s="328"/>
      <c r="LO905" s="328"/>
      <c r="LP905" s="328"/>
      <c r="LQ905" s="328"/>
      <c r="LR905" s="328"/>
      <c r="LS905" s="328"/>
      <c r="LT905" s="328"/>
      <c r="LU905" s="328"/>
      <c r="LV905" s="328"/>
      <c r="LW905" s="328"/>
      <c r="LX905" s="328"/>
      <c r="LY905" s="328"/>
      <c r="LZ905" s="328"/>
      <c r="MA905" s="328"/>
      <c r="MB905" s="328"/>
      <c r="MC905" s="328"/>
      <c r="MD905" s="328"/>
      <c r="ME905" s="328"/>
      <c r="MF905" s="328"/>
      <c r="MG905" s="328"/>
      <c r="MH905" s="328"/>
      <c r="MI905" s="328"/>
      <c r="MJ905" s="328"/>
      <c r="MK905" s="328"/>
      <c r="ML905" s="328"/>
      <c r="MM905" s="328"/>
      <c r="MN905" s="328"/>
      <c r="MO905" s="328"/>
      <c r="MP905" s="328"/>
      <c r="MQ905" s="328"/>
      <c r="MR905" s="328"/>
      <c r="MS905" s="328"/>
      <c r="MT905" s="328"/>
      <c r="MU905" s="328"/>
      <c r="MV905" s="328"/>
      <c r="MW905" s="328"/>
      <c r="MX905" s="328"/>
      <c r="MY905" s="328"/>
      <c r="MZ905" s="328"/>
      <c r="NA905" s="328"/>
      <c r="NB905" s="328"/>
      <c r="NC905" s="328"/>
      <c r="ND905" s="328"/>
      <c r="NE905" s="328"/>
      <c r="NF905" s="328"/>
      <c r="NG905" s="328"/>
      <c r="NH905" s="328"/>
      <c r="NI905" s="328"/>
      <c r="NJ905" s="328"/>
      <c r="NK905" s="328"/>
      <c r="NL905" s="328"/>
      <c r="NM905" s="328"/>
      <c r="NN905" s="328"/>
      <c r="NO905" s="328"/>
      <c r="NP905" s="328"/>
      <c r="NQ905" s="328"/>
      <c r="NR905" s="328"/>
      <c r="NS905" s="328"/>
      <c r="NT905" s="328"/>
      <c r="NU905" s="328"/>
      <c r="NV905" s="328"/>
      <c r="NW905" s="328"/>
      <c r="NX905" s="328"/>
      <c r="NY905" s="328"/>
      <c r="NZ905" s="328"/>
      <c r="OA905" s="328"/>
      <c r="OB905" s="328"/>
      <c r="OC905" s="328"/>
      <c r="OD905" s="328"/>
      <c r="OE905" s="328"/>
      <c r="OF905" s="328"/>
      <c r="OG905" s="328"/>
      <c r="OH905" s="328"/>
      <c r="OI905" s="328"/>
      <c r="OJ905" s="328"/>
      <c r="OK905" s="328"/>
      <c r="OL905" s="328"/>
      <c r="OM905" s="328"/>
      <c r="ON905" s="328"/>
      <c r="OO905" s="328"/>
      <c r="OP905" s="328"/>
      <c r="OQ905" s="328"/>
      <c r="OR905" s="328"/>
      <c r="OS905" s="328"/>
      <c r="OT905" s="328"/>
      <c r="OU905" s="328"/>
      <c r="OV905" s="328"/>
      <c r="OW905" s="328"/>
      <c r="OX905" s="328"/>
      <c r="OY905" s="328"/>
      <c r="OZ905" s="328"/>
      <c r="PA905" s="328"/>
      <c r="PB905" s="328"/>
      <c r="PC905" s="328"/>
      <c r="PD905" s="328"/>
      <c r="PE905" s="328"/>
      <c r="PF905" s="328"/>
      <c r="PG905" s="328"/>
      <c r="PH905" s="328"/>
      <c r="PI905" s="328"/>
      <c r="PJ905" s="328"/>
      <c r="PK905" s="328"/>
      <c r="PL905" s="328"/>
      <c r="PM905" s="328"/>
      <c r="PN905" s="328"/>
      <c r="PO905" s="328"/>
      <c r="PP905" s="328"/>
      <c r="PQ905" s="328"/>
      <c r="PR905" s="328"/>
      <c r="PS905" s="328"/>
      <c r="PT905" s="328"/>
      <c r="PU905" s="328"/>
      <c r="PV905" s="328"/>
      <c r="PW905" s="328"/>
      <c r="PX905" s="328"/>
      <c r="PY905" s="328"/>
      <c r="PZ905" s="328"/>
      <c r="QA905" s="328"/>
      <c r="QB905" s="328"/>
      <c r="QC905" s="328"/>
      <c r="QD905" s="328"/>
      <c r="QE905" s="328"/>
      <c r="QF905" s="328"/>
      <c r="QG905" s="328"/>
      <c r="QH905" s="328"/>
      <c r="QI905" s="328"/>
      <c r="QJ905" s="328"/>
      <c r="QK905" s="328"/>
      <c r="QL905" s="328"/>
      <c r="QM905" s="328"/>
      <c r="QN905" s="328"/>
      <c r="QO905" s="328"/>
      <c r="QP905" s="328"/>
      <c r="QQ905" s="328"/>
      <c r="QR905" s="328"/>
      <c r="QS905" s="328"/>
      <c r="QT905" s="328"/>
      <c r="QU905" s="328"/>
      <c r="QV905" s="328"/>
      <c r="QW905" s="328"/>
      <c r="QX905" s="328"/>
      <c r="QY905" s="328"/>
      <c r="QZ905" s="328"/>
      <c r="RA905" s="328"/>
      <c r="RB905" s="328"/>
      <c r="RC905" s="328"/>
      <c r="RD905" s="328"/>
      <c r="RE905" s="328"/>
      <c r="RF905" s="328"/>
      <c r="RG905" s="328"/>
      <c r="RH905" s="328"/>
      <c r="RI905" s="328"/>
      <c r="RJ905" s="328"/>
      <c r="RK905" s="328"/>
      <c r="RL905" s="328"/>
      <c r="RM905" s="328"/>
      <c r="RN905" s="328"/>
      <c r="RO905" s="328"/>
      <c r="RP905" s="328"/>
      <c r="RQ905" s="328"/>
      <c r="RR905" s="328"/>
      <c r="RS905" s="328"/>
      <c r="RT905" s="328"/>
      <c r="RU905" s="328"/>
      <c r="RV905" s="328"/>
      <c r="RW905" s="328"/>
      <c r="RX905" s="328"/>
      <c r="RY905" s="328"/>
      <c r="RZ905" s="328"/>
      <c r="SA905" s="328"/>
      <c r="SB905" s="328"/>
      <c r="SC905" s="328"/>
      <c r="SD905" s="328"/>
      <c r="SE905" s="328"/>
      <c r="SF905" s="328"/>
      <c r="SG905" s="328"/>
      <c r="SH905" s="328"/>
      <c r="SI905" s="328"/>
      <c r="SJ905" s="328"/>
      <c r="SK905" s="328"/>
      <c r="SL905" s="328"/>
      <c r="SM905" s="328"/>
      <c r="SN905" s="328"/>
      <c r="SO905" s="328"/>
      <c r="SP905" s="328"/>
      <c r="SQ905" s="328"/>
      <c r="SR905" s="328"/>
      <c r="SS905" s="328"/>
      <c r="ST905" s="328"/>
      <c r="SU905" s="328"/>
      <c r="SV905" s="328"/>
      <c r="SW905" s="328"/>
      <c r="SX905" s="328"/>
      <c r="SY905" s="328"/>
      <c r="SZ905" s="328"/>
      <c r="TA905" s="328"/>
      <c r="TB905" s="328"/>
      <c r="TC905" s="328"/>
      <c r="TD905" s="328"/>
      <c r="TE905" s="328"/>
      <c r="TF905" s="328"/>
      <c r="TG905" s="328"/>
      <c r="TH905" s="328"/>
      <c r="TI905" s="328"/>
      <c r="TJ905" s="328"/>
      <c r="TK905" s="328"/>
      <c r="TL905" s="328"/>
      <c r="TM905" s="328"/>
      <c r="TN905" s="328"/>
      <c r="TO905" s="328"/>
      <c r="TP905" s="328"/>
      <c r="TQ905" s="328"/>
      <c r="TR905" s="328"/>
      <c r="TS905" s="328"/>
      <c r="TT905" s="328"/>
      <c r="TU905" s="328"/>
      <c r="TV905" s="328"/>
      <c r="TW905" s="328"/>
      <c r="TX905" s="328"/>
      <c r="TY905" s="328"/>
      <c r="TZ905" s="328"/>
      <c r="UA905" s="328"/>
      <c r="UB905" s="328"/>
      <c r="UC905" s="328"/>
      <c r="UD905" s="328"/>
      <c r="UE905" s="328"/>
      <c r="UF905" s="328"/>
      <c r="UG905" s="328"/>
      <c r="UH905" s="328"/>
      <c r="UI905" s="328"/>
      <c r="UJ905" s="328"/>
      <c r="UK905" s="328"/>
      <c r="UL905" s="328"/>
      <c r="UM905" s="328"/>
      <c r="UN905" s="328"/>
      <c r="UO905" s="328"/>
      <c r="UP905" s="328"/>
      <c r="UQ905" s="328"/>
      <c r="UR905" s="328"/>
      <c r="US905" s="328"/>
      <c r="UT905" s="328"/>
      <c r="UU905" s="328"/>
      <c r="UV905" s="328"/>
      <c r="UW905" s="328"/>
      <c r="UX905" s="328"/>
      <c r="UY905" s="328"/>
      <c r="UZ905" s="328"/>
      <c r="VA905" s="328"/>
      <c r="VB905" s="328"/>
      <c r="VC905" s="328"/>
      <c r="VD905" s="328"/>
      <c r="VE905" s="328"/>
      <c r="VF905" s="328"/>
      <c r="VG905" s="328"/>
      <c r="VH905" s="328"/>
      <c r="VI905" s="328"/>
      <c r="VJ905" s="328"/>
      <c r="VK905" s="328"/>
      <c r="VL905" s="328"/>
      <c r="VM905" s="328"/>
      <c r="VN905" s="328"/>
      <c r="VO905" s="328"/>
      <c r="VP905" s="328"/>
      <c r="VQ905" s="328"/>
      <c r="VR905" s="328"/>
      <c r="VS905" s="328"/>
      <c r="VT905" s="328"/>
      <c r="VU905" s="328"/>
      <c r="VV905" s="328"/>
      <c r="VW905" s="328"/>
      <c r="VX905" s="328"/>
      <c r="VY905" s="328"/>
      <c r="VZ905" s="328"/>
      <c r="WA905" s="328"/>
      <c r="WB905" s="328"/>
      <c r="WC905" s="328"/>
      <c r="WD905" s="328"/>
      <c r="WE905" s="328"/>
      <c r="WF905" s="328"/>
      <c r="WG905" s="328"/>
      <c r="WH905" s="328"/>
      <c r="WI905" s="328"/>
      <c r="WJ905" s="328"/>
      <c r="WK905" s="328"/>
      <c r="WL905" s="328"/>
      <c r="WM905" s="328"/>
      <c r="WN905" s="328"/>
      <c r="WO905" s="328"/>
      <c r="WP905" s="328"/>
      <c r="WQ905" s="328"/>
      <c r="WR905" s="328"/>
      <c r="WS905" s="328"/>
      <c r="WT905" s="328"/>
      <c r="WU905" s="328"/>
      <c r="WV905" s="328"/>
      <c r="WW905" s="328"/>
      <c r="WX905" s="328"/>
      <c r="WY905" s="328"/>
      <c r="WZ905" s="328"/>
      <c r="XA905" s="328"/>
      <c r="XB905" s="328"/>
      <c r="XC905" s="328"/>
      <c r="XD905" s="328"/>
      <c r="XE905" s="328"/>
      <c r="XF905" s="328"/>
      <c r="XG905" s="328"/>
      <c r="XH905" s="328"/>
      <c r="XI905" s="328"/>
      <c r="XJ905" s="328"/>
      <c r="XK905" s="328"/>
      <c r="XL905" s="328"/>
      <c r="XM905" s="328"/>
      <c r="XN905" s="328"/>
      <c r="XO905" s="328"/>
      <c r="XP905" s="328"/>
      <c r="XQ905" s="328"/>
      <c r="XR905" s="328"/>
      <c r="XS905" s="328"/>
      <c r="XT905" s="328"/>
      <c r="XU905" s="328"/>
      <c r="XV905" s="328"/>
      <c r="XW905" s="328"/>
      <c r="XX905" s="328"/>
      <c r="XY905" s="328"/>
      <c r="XZ905" s="328"/>
      <c r="YA905" s="328"/>
      <c r="YB905" s="328"/>
      <c r="YC905" s="328"/>
      <c r="YD905" s="328"/>
      <c r="YE905" s="328"/>
      <c r="YF905" s="328"/>
      <c r="YG905" s="328"/>
      <c r="YH905" s="328"/>
      <c r="YI905" s="328"/>
      <c r="YJ905" s="328"/>
      <c r="YK905" s="328"/>
      <c r="YL905" s="328"/>
      <c r="YM905" s="328"/>
      <c r="YN905" s="328"/>
      <c r="YO905" s="328"/>
      <c r="YP905" s="328"/>
      <c r="YQ905" s="328"/>
      <c r="YR905" s="328"/>
      <c r="YS905" s="328"/>
      <c r="YT905" s="328"/>
      <c r="YU905" s="328"/>
      <c r="YV905" s="328"/>
      <c r="YW905" s="328"/>
      <c r="YX905" s="328"/>
      <c r="YY905" s="328"/>
      <c r="YZ905" s="328"/>
      <c r="ZA905" s="328"/>
      <c r="ZB905" s="328"/>
      <c r="ZC905" s="328"/>
      <c r="ZD905" s="328"/>
      <c r="ZE905" s="328"/>
      <c r="ZF905" s="328"/>
      <c r="ZG905" s="328"/>
      <c r="ZH905" s="328"/>
      <c r="ZI905" s="328"/>
      <c r="ZJ905" s="328"/>
      <c r="ZK905" s="328"/>
      <c r="ZL905" s="328"/>
      <c r="ZM905" s="328"/>
      <c r="ZN905" s="328"/>
      <c r="ZO905" s="328"/>
      <c r="ZP905" s="328"/>
      <c r="ZQ905" s="328"/>
      <c r="ZR905" s="328"/>
      <c r="ZS905" s="328"/>
      <c r="ZT905" s="328"/>
      <c r="ZU905" s="328"/>
      <c r="ZV905" s="328"/>
      <c r="ZW905" s="328"/>
      <c r="ZX905" s="328"/>
      <c r="ZY905" s="328"/>
      <c r="ZZ905" s="328"/>
      <c r="AAA905" s="328"/>
      <c r="AAB905" s="328"/>
      <c r="AAC905" s="328"/>
      <c r="AAD905" s="328"/>
      <c r="AAE905" s="328"/>
      <c r="AAF905" s="328"/>
      <c r="AAG905" s="328"/>
      <c r="AAH905" s="328"/>
      <c r="AAI905" s="328"/>
      <c r="AAJ905" s="328"/>
      <c r="AAK905" s="328"/>
      <c r="AAL905" s="328"/>
      <c r="AAM905" s="328"/>
      <c r="AAN905" s="328"/>
      <c r="AAO905" s="328"/>
      <c r="AAP905" s="328"/>
      <c r="AAQ905" s="328"/>
      <c r="AAR905" s="328"/>
      <c r="AAS905" s="328"/>
      <c r="AAT905" s="328"/>
      <c r="AAU905" s="328"/>
      <c r="AAV905" s="328"/>
      <c r="AAW905" s="328"/>
      <c r="AAX905" s="328"/>
      <c r="AAY905" s="328"/>
      <c r="AAZ905" s="328"/>
      <c r="ABA905" s="328"/>
      <c r="ABB905" s="328"/>
      <c r="ABC905" s="328"/>
      <c r="ABD905" s="328"/>
      <c r="ABE905" s="328"/>
      <c r="ABF905" s="328"/>
      <c r="ABG905" s="328"/>
      <c r="ABH905" s="328"/>
    </row>
    <row r="906" spans="1:736" s="50" customFormat="1" ht="45.75" customHeight="1">
      <c r="A906" s="589">
        <f>1+A905</f>
        <v>904</v>
      </c>
      <c r="B906" s="151" t="s">
        <v>8707</v>
      </c>
      <c r="C906" s="156" t="s">
        <v>8708</v>
      </c>
      <c r="D906" s="156" t="s">
        <v>6393</v>
      </c>
      <c r="E906" s="156">
        <v>45554</v>
      </c>
      <c r="F906" s="152">
        <v>45555</v>
      </c>
      <c r="G906" s="152">
        <v>45645</v>
      </c>
      <c r="H906" s="156" t="s">
        <v>94</v>
      </c>
      <c r="I906" s="156" t="s">
        <v>180</v>
      </c>
      <c r="J906" s="301" t="s">
        <v>8709</v>
      </c>
      <c r="K906" s="251">
        <v>35474478</v>
      </c>
      <c r="L906" s="156">
        <v>8</v>
      </c>
      <c r="M906" s="156" t="s">
        <v>97</v>
      </c>
      <c r="N906" s="156" t="s">
        <v>5078</v>
      </c>
      <c r="O906" s="156" t="s">
        <v>6113</v>
      </c>
      <c r="P906" s="156" t="s">
        <v>6394</v>
      </c>
      <c r="Q906" s="156" t="s">
        <v>7596</v>
      </c>
      <c r="R906" s="143">
        <f>+G906-F906</f>
        <v>90</v>
      </c>
      <c r="S906" s="134" t="s">
        <v>8710</v>
      </c>
      <c r="T906" s="253">
        <v>9324000</v>
      </c>
      <c r="U906" s="156" t="s">
        <v>8711</v>
      </c>
      <c r="V906" s="253">
        <f>+T906</f>
        <v>9324000</v>
      </c>
      <c r="W906" s="156">
        <v>45555</v>
      </c>
      <c r="X906" s="156" t="s">
        <v>103</v>
      </c>
      <c r="Y906" s="317">
        <f>+Z906+AA906+AB906</f>
        <v>9324000</v>
      </c>
      <c r="Z906" s="156">
        <v>9324000</v>
      </c>
      <c r="AA906" s="156">
        <v>0</v>
      </c>
      <c r="AB906" s="156">
        <v>0</v>
      </c>
      <c r="AC906" s="156">
        <v>0</v>
      </c>
      <c r="AD906" s="156">
        <v>0</v>
      </c>
      <c r="AE906" s="156">
        <v>0</v>
      </c>
      <c r="AF906" s="156">
        <v>0</v>
      </c>
      <c r="AG906" s="156">
        <v>0</v>
      </c>
      <c r="AH906" s="156">
        <v>0</v>
      </c>
      <c r="AI906" s="156">
        <v>0</v>
      </c>
      <c r="AJ906" s="156">
        <v>0</v>
      </c>
      <c r="AK906" s="156" t="s">
        <v>104</v>
      </c>
      <c r="AL906" s="103" t="s">
        <v>8712</v>
      </c>
      <c r="AM906" s="156" t="s">
        <v>6422</v>
      </c>
      <c r="AN906" s="156">
        <v>1072640905</v>
      </c>
      <c r="AO906" s="156" t="s">
        <v>114</v>
      </c>
      <c r="AP906" s="156" t="s">
        <v>114</v>
      </c>
      <c r="AQ906" s="156" t="s">
        <v>114</v>
      </c>
      <c r="AR906" s="156" t="s">
        <v>114</v>
      </c>
      <c r="AS906" s="156" t="s">
        <v>578</v>
      </c>
      <c r="AT906" s="156" t="s">
        <v>578</v>
      </c>
      <c r="AU906" s="156" t="s">
        <v>392</v>
      </c>
      <c r="AV906" s="156"/>
      <c r="AW906" s="156"/>
      <c r="AX906" s="156" t="s">
        <v>109</v>
      </c>
      <c r="AY906" s="156" t="s">
        <v>108</v>
      </c>
      <c r="AZ906" s="156"/>
      <c r="BA906" s="156"/>
      <c r="BB906" s="156"/>
      <c r="BC906" s="156"/>
      <c r="BD906" s="156"/>
      <c r="BE906" s="156"/>
      <c r="BF906" s="156"/>
      <c r="BG906" s="156"/>
      <c r="BH906" s="153">
        <f>T906+BB906</f>
        <v>9324000</v>
      </c>
      <c r="BI906" s="437" t="s">
        <v>259</v>
      </c>
      <c r="BJ906" s="240"/>
      <c r="BK906" s="240" t="s">
        <v>114</v>
      </c>
      <c r="BL906" s="240"/>
      <c r="BM906" s="161" t="s">
        <v>2539</v>
      </c>
      <c r="BN906" s="156" t="s">
        <v>161</v>
      </c>
      <c r="BO906" s="156"/>
      <c r="BP906" s="156"/>
      <c r="BQ906" s="156" t="s">
        <v>114</v>
      </c>
      <c r="BR906" s="156" t="s">
        <v>114</v>
      </c>
      <c r="BS906" s="156" t="s">
        <v>114</v>
      </c>
      <c r="BT906" s="156" t="s">
        <v>114</v>
      </c>
      <c r="BU906" s="156" t="s">
        <v>8713</v>
      </c>
      <c r="BV906" s="156">
        <v>8638107</v>
      </c>
      <c r="BW906" s="156" t="s">
        <v>8714</v>
      </c>
      <c r="BX906" s="156" t="s">
        <v>139</v>
      </c>
      <c r="BY906" s="156" t="s">
        <v>119</v>
      </c>
      <c r="BZ906" s="156" t="s">
        <v>8715</v>
      </c>
      <c r="CA906" s="157" t="s">
        <v>109</v>
      </c>
      <c r="CB906" s="157" t="s">
        <v>109</v>
      </c>
      <c r="CC906" s="157" t="s">
        <v>109</v>
      </c>
      <c r="CD906" s="307"/>
      <c r="CE906" s="156"/>
      <c r="CF906" s="156"/>
      <c r="CG906" s="156"/>
      <c r="CH906" s="156"/>
      <c r="CI906" s="156"/>
      <c r="CJ906" s="156"/>
      <c r="CK906" s="156"/>
      <c r="CL906" s="156"/>
      <c r="CM906" s="152"/>
      <c r="CN906" s="156"/>
      <c r="CO906" s="297"/>
    </row>
    <row r="907" spans="1:736" s="50" customFormat="1" ht="45.75" customHeight="1">
      <c r="A907" s="589">
        <f>1+A906</f>
        <v>905</v>
      </c>
      <c r="B907" s="403" t="s">
        <v>8716</v>
      </c>
      <c r="C907" s="156" t="s">
        <v>8717</v>
      </c>
      <c r="D907" s="156" t="s">
        <v>108</v>
      </c>
      <c r="E907" s="156">
        <v>45554</v>
      </c>
      <c r="F907" s="156">
        <v>45566</v>
      </c>
      <c r="G907" s="156">
        <v>45646</v>
      </c>
      <c r="H907" s="156" t="s">
        <v>94</v>
      </c>
      <c r="I907" s="156" t="s">
        <v>452</v>
      </c>
      <c r="J907" s="156" t="s">
        <v>8718</v>
      </c>
      <c r="K907" s="251">
        <v>900237101</v>
      </c>
      <c r="L907" s="156">
        <v>9</v>
      </c>
      <c r="M907" s="156" t="s">
        <v>926</v>
      </c>
      <c r="N907" s="156" t="s">
        <v>5078</v>
      </c>
      <c r="O907" s="156" t="s">
        <v>3608</v>
      </c>
      <c r="P907" s="156" t="s">
        <v>8719</v>
      </c>
      <c r="Q907" s="156" t="s">
        <v>8720</v>
      </c>
      <c r="R907" s="143">
        <f>+G907-F907</f>
        <v>80</v>
      </c>
      <c r="S907" s="134" t="s">
        <v>8721</v>
      </c>
      <c r="T907" s="253">
        <v>190597998</v>
      </c>
      <c r="U907" s="156" t="s">
        <v>8722</v>
      </c>
      <c r="V907" s="253">
        <f>+T907</f>
        <v>190597998</v>
      </c>
      <c r="W907" s="156">
        <v>45555</v>
      </c>
      <c r="X907" s="156" t="s">
        <v>103</v>
      </c>
      <c r="Y907" s="317">
        <f>+Z907+AA907+AB907</f>
        <v>190597998</v>
      </c>
      <c r="Z907" s="156">
        <v>190597998</v>
      </c>
      <c r="AA907" s="156">
        <v>0</v>
      </c>
      <c r="AB907" s="156">
        <v>0</v>
      </c>
      <c r="AC907" s="156">
        <v>0</v>
      </c>
      <c r="AD907" s="156">
        <v>0</v>
      </c>
      <c r="AE907" s="156">
        <v>0</v>
      </c>
      <c r="AF907" s="156">
        <v>0</v>
      </c>
      <c r="AG907" s="156">
        <v>0</v>
      </c>
      <c r="AH907" s="156">
        <v>0</v>
      </c>
      <c r="AI907" s="156">
        <v>0</v>
      </c>
      <c r="AJ907" s="156">
        <v>0</v>
      </c>
      <c r="AK907" s="156" t="s">
        <v>104</v>
      </c>
      <c r="AL907" s="103" t="s">
        <v>8723</v>
      </c>
      <c r="AM907" s="156" t="s">
        <v>7712</v>
      </c>
      <c r="AN907" s="156">
        <v>35197268</v>
      </c>
      <c r="AO907" s="156" t="s">
        <v>8724</v>
      </c>
      <c r="AP907" s="156" t="s">
        <v>8725</v>
      </c>
      <c r="AQ907" s="156">
        <v>45566</v>
      </c>
      <c r="AR907" s="156" t="s">
        <v>8724</v>
      </c>
      <c r="AS907" s="156" t="s">
        <v>114</v>
      </c>
      <c r="AT907" s="156" t="s">
        <v>578</v>
      </c>
      <c r="AU907" s="156" t="s">
        <v>392</v>
      </c>
      <c r="AV907" s="156"/>
      <c r="AW907" s="156"/>
      <c r="AX907" s="156" t="s">
        <v>578</v>
      </c>
      <c r="AY907" s="156" t="s">
        <v>108</v>
      </c>
      <c r="AZ907" s="156"/>
      <c r="BA907" s="156"/>
      <c r="BB907" s="156"/>
      <c r="BC907" s="156"/>
      <c r="BD907" s="156"/>
      <c r="BE907" s="156"/>
      <c r="BF907" s="156"/>
      <c r="BG907" s="156"/>
      <c r="BH907" s="153">
        <f>T907+BB907</f>
        <v>190597998</v>
      </c>
      <c r="BI907" s="304" t="s">
        <v>135</v>
      </c>
      <c r="BJ907" s="240"/>
      <c r="BK907" s="240" t="s">
        <v>114</v>
      </c>
      <c r="BL907" s="240"/>
      <c r="BM907" s="398" t="s">
        <v>136</v>
      </c>
      <c r="BN907" s="156" t="s">
        <v>108</v>
      </c>
      <c r="BO907" s="156" t="s">
        <v>108</v>
      </c>
      <c r="BP907" s="156" t="s">
        <v>108</v>
      </c>
      <c r="BQ907" s="156" t="s">
        <v>108</v>
      </c>
      <c r="BR907" s="156" t="s">
        <v>108</v>
      </c>
      <c r="BS907" s="156" t="s">
        <v>108</v>
      </c>
      <c r="BT907" s="156" t="s">
        <v>108</v>
      </c>
      <c r="BU907" s="156" t="s">
        <v>688</v>
      </c>
      <c r="BV907" s="156">
        <v>3183589176</v>
      </c>
      <c r="BW907" s="156" t="s">
        <v>689</v>
      </c>
      <c r="BX907" s="156" t="s">
        <v>304</v>
      </c>
      <c r="BY907" s="156" t="s">
        <v>231</v>
      </c>
      <c r="BZ907" s="156">
        <v>112170923</v>
      </c>
      <c r="CA907" s="157" t="s">
        <v>109</v>
      </c>
      <c r="CB907" s="157" t="s">
        <v>109</v>
      </c>
      <c r="CC907" s="280" t="s">
        <v>1018</v>
      </c>
      <c r="CD907" s="156"/>
      <c r="CE907" s="156"/>
      <c r="CF907" s="156"/>
      <c r="CG907" s="156"/>
      <c r="CH907" s="156"/>
      <c r="CI907" s="156"/>
      <c r="CJ907" s="156"/>
      <c r="CK907" s="156"/>
      <c r="CL907" s="156"/>
      <c r="CM907" s="157" t="s">
        <v>109</v>
      </c>
      <c r="CN907" s="156"/>
    </row>
    <row r="908" spans="1:736" s="50" customFormat="1" ht="45.75" customHeight="1">
      <c r="A908" s="589">
        <f>1+A907</f>
        <v>906</v>
      </c>
      <c r="B908" s="403" t="s">
        <v>8726</v>
      </c>
      <c r="C908" s="156" t="s">
        <v>8727</v>
      </c>
      <c r="D908" s="156" t="s">
        <v>8011</v>
      </c>
      <c r="E908" s="156">
        <v>45554</v>
      </c>
      <c r="F908" s="156">
        <v>45558</v>
      </c>
      <c r="G908" s="156">
        <v>45630</v>
      </c>
      <c r="H908" s="156" t="s">
        <v>94</v>
      </c>
      <c r="I908" s="156" t="s">
        <v>95</v>
      </c>
      <c r="J908" s="156" t="s">
        <v>8728</v>
      </c>
      <c r="K908" s="251">
        <v>1072710120</v>
      </c>
      <c r="L908" s="156">
        <v>5</v>
      </c>
      <c r="M908" s="156" t="s">
        <v>97</v>
      </c>
      <c r="N908" s="156" t="s">
        <v>5078</v>
      </c>
      <c r="O908" s="156" t="s">
        <v>427</v>
      </c>
      <c r="P908" s="156" t="s">
        <v>6202</v>
      </c>
      <c r="Q908" s="156" t="s">
        <v>8729</v>
      </c>
      <c r="R908" s="143">
        <f>+G908-F908</f>
        <v>72</v>
      </c>
      <c r="S908" s="134" t="s">
        <v>8730</v>
      </c>
      <c r="T908" s="253">
        <v>11250000</v>
      </c>
      <c r="U908" s="156" t="s">
        <v>8731</v>
      </c>
      <c r="V908" s="253">
        <f>+T908</f>
        <v>11250000</v>
      </c>
      <c r="W908" s="156">
        <v>45555</v>
      </c>
      <c r="X908" s="156" t="s">
        <v>103</v>
      </c>
      <c r="Y908" s="317">
        <f>+Z908+AA908+AB908</f>
        <v>11250000</v>
      </c>
      <c r="Z908" s="156">
        <v>11250000</v>
      </c>
      <c r="AA908" s="156">
        <v>0</v>
      </c>
      <c r="AB908" s="156">
        <v>0</v>
      </c>
      <c r="AC908" s="156">
        <v>0</v>
      </c>
      <c r="AD908" s="156">
        <v>0</v>
      </c>
      <c r="AE908" s="156">
        <v>0</v>
      </c>
      <c r="AF908" s="156">
        <v>0</v>
      </c>
      <c r="AG908" s="156">
        <v>0</v>
      </c>
      <c r="AH908" s="156">
        <v>0</v>
      </c>
      <c r="AI908" s="156">
        <v>0</v>
      </c>
      <c r="AJ908" s="156">
        <v>0</v>
      </c>
      <c r="AK908" s="156" t="s">
        <v>104</v>
      </c>
      <c r="AL908" s="103" t="s">
        <v>8732</v>
      </c>
      <c r="AM908" s="156" t="s">
        <v>8733</v>
      </c>
      <c r="AN908" s="156">
        <v>1088245667</v>
      </c>
      <c r="AO908" s="156" t="s">
        <v>114</v>
      </c>
      <c r="AP908" s="156" t="s">
        <v>114</v>
      </c>
      <c r="AQ908" s="156" t="s">
        <v>114</v>
      </c>
      <c r="AR908" s="156" t="s">
        <v>114</v>
      </c>
      <c r="AS908" s="156" t="s">
        <v>578</v>
      </c>
      <c r="AT908" s="156" t="s">
        <v>578</v>
      </c>
      <c r="AU908" s="156" t="s">
        <v>392</v>
      </c>
      <c r="AV908" s="156"/>
      <c r="AW908" s="156"/>
      <c r="AX908" s="156" t="s">
        <v>109</v>
      </c>
      <c r="AY908" s="156" t="s">
        <v>108</v>
      </c>
      <c r="AZ908" s="156"/>
      <c r="BA908" s="156"/>
      <c r="BB908" s="156"/>
      <c r="BC908" s="156"/>
      <c r="BD908" s="156"/>
      <c r="BE908" s="156"/>
      <c r="BF908" s="156"/>
      <c r="BG908" s="156"/>
      <c r="BH908" s="153">
        <f>T908+BB908</f>
        <v>11250000</v>
      </c>
      <c r="BI908" s="304" t="s">
        <v>135</v>
      </c>
      <c r="BJ908" s="240"/>
      <c r="BK908" s="240" t="s">
        <v>114</v>
      </c>
      <c r="BL908" s="240"/>
      <c r="BM908" s="398" t="s">
        <v>136</v>
      </c>
      <c r="BN908" s="156" t="s">
        <v>161</v>
      </c>
      <c r="BO908" s="156">
        <v>28</v>
      </c>
      <c r="BP908" s="156">
        <v>35206</v>
      </c>
      <c r="BQ908" s="156" t="s">
        <v>108</v>
      </c>
      <c r="BR908" s="156" t="s">
        <v>108</v>
      </c>
      <c r="BS908" s="156" t="s">
        <v>108</v>
      </c>
      <c r="BT908" s="156" t="s">
        <v>108</v>
      </c>
      <c r="BU908" s="156" t="s">
        <v>8734</v>
      </c>
      <c r="BV908" s="156" t="s">
        <v>8735</v>
      </c>
      <c r="BW908" s="156" t="s">
        <v>8736</v>
      </c>
      <c r="BX908" s="156" t="s">
        <v>118</v>
      </c>
      <c r="BY908" s="156" t="s">
        <v>119</v>
      </c>
      <c r="BZ908" s="156">
        <v>33631122430</v>
      </c>
      <c r="CA908" s="157" t="s">
        <v>109</v>
      </c>
      <c r="CB908" s="157" t="s">
        <v>109</v>
      </c>
      <c r="CC908" s="280" t="s">
        <v>7924</v>
      </c>
      <c r="CD908" s="156"/>
      <c r="CE908" s="156"/>
      <c r="CF908" s="156"/>
      <c r="CG908" s="156"/>
      <c r="CH908" s="156"/>
      <c r="CI908" s="156"/>
      <c r="CJ908" s="156"/>
      <c r="CK908" s="156"/>
      <c r="CL908" s="156"/>
      <c r="CM908" s="157" t="s">
        <v>109</v>
      </c>
      <c r="CN908" s="156"/>
    </row>
    <row r="909" spans="1:736" s="50" customFormat="1" ht="45.75" customHeight="1">
      <c r="A909" s="589">
        <f>1+A908</f>
        <v>907</v>
      </c>
      <c r="B909" s="403" t="s">
        <v>8737</v>
      </c>
      <c r="C909" s="156" t="s">
        <v>8738</v>
      </c>
      <c r="D909" s="156" t="s">
        <v>8011</v>
      </c>
      <c r="E909" s="156">
        <v>45554</v>
      </c>
      <c r="F909" s="156">
        <v>45558</v>
      </c>
      <c r="G909" s="156">
        <v>45646</v>
      </c>
      <c r="H909" s="156" t="s">
        <v>94</v>
      </c>
      <c r="I909" s="156" t="s">
        <v>180</v>
      </c>
      <c r="J909" s="156" t="s">
        <v>8739</v>
      </c>
      <c r="K909" s="251">
        <v>35198782</v>
      </c>
      <c r="L909" s="156">
        <v>9</v>
      </c>
      <c r="M909" s="156" t="s">
        <v>97</v>
      </c>
      <c r="N909" s="156" t="s">
        <v>5078</v>
      </c>
      <c r="O909" s="156" t="s">
        <v>99</v>
      </c>
      <c r="P909" s="156" t="s">
        <v>8740</v>
      </c>
      <c r="Q909" s="156" t="s">
        <v>7596</v>
      </c>
      <c r="R909" s="143">
        <f>+G909-F909</f>
        <v>88</v>
      </c>
      <c r="S909" s="134" t="s">
        <v>8741</v>
      </c>
      <c r="T909" s="253">
        <v>12600000</v>
      </c>
      <c r="U909" s="156" t="s">
        <v>8742</v>
      </c>
      <c r="V909" s="253">
        <f>+T909</f>
        <v>12600000</v>
      </c>
      <c r="W909" s="156">
        <v>45555</v>
      </c>
      <c r="X909" s="156" t="s">
        <v>103</v>
      </c>
      <c r="Y909" s="317">
        <f>+Z909+AA909+AB909</f>
        <v>12600000</v>
      </c>
      <c r="Z909" s="156">
        <v>12600000</v>
      </c>
      <c r="AA909" s="156">
        <v>0</v>
      </c>
      <c r="AB909" s="156">
        <v>0</v>
      </c>
      <c r="AC909" s="156">
        <v>0</v>
      </c>
      <c r="AD909" s="156">
        <v>0</v>
      </c>
      <c r="AE909" s="156">
        <v>0</v>
      </c>
      <c r="AF909" s="156">
        <v>0</v>
      </c>
      <c r="AG909" s="156">
        <v>0</v>
      </c>
      <c r="AH909" s="156">
        <v>0</v>
      </c>
      <c r="AI909" s="156">
        <v>0</v>
      </c>
      <c r="AJ909" s="156">
        <v>0</v>
      </c>
      <c r="AK909" s="156" t="s">
        <v>104</v>
      </c>
      <c r="AL909" s="103" t="s">
        <v>8743</v>
      </c>
      <c r="AM909" s="156" t="s">
        <v>7580</v>
      </c>
      <c r="AN909" s="156">
        <v>52739853</v>
      </c>
      <c r="AO909" s="156" t="s">
        <v>114</v>
      </c>
      <c r="AP909" s="156" t="s">
        <v>114</v>
      </c>
      <c r="AQ909" s="156" t="s">
        <v>114</v>
      </c>
      <c r="AR909" s="156" t="s">
        <v>114</v>
      </c>
      <c r="AS909" s="156" t="s">
        <v>578</v>
      </c>
      <c r="AT909" s="156" t="s">
        <v>578</v>
      </c>
      <c r="AU909" s="156" t="s">
        <v>392</v>
      </c>
      <c r="AV909" s="156"/>
      <c r="AW909" s="156"/>
      <c r="AX909" s="156" t="s">
        <v>109</v>
      </c>
      <c r="AY909" s="156" t="s">
        <v>108</v>
      </c>
      <c r="AZ909" s="156"/>
      <c r="BA909" s="156"/>
      <c r="BB909" s="156"/>
      <c r="BC909" s="156"/>
      <c r="BD909" s="156"/>
      <c r="BE909" s="156"/>
      <c r="BF909" s="156"/>
      <c r="BG909" s="156"/>
      <c r="BH909" s="153">
        <f>T909+BB909</f>
        <v>12600000</v>
      </c>
      <c r="BI909" s="684" t="s">
        <v>259</v>
      </c>
      <c r="BJ909" s="240"/>
      <c r="BK909" s="240" t="s">
        <v>114</v>
      </c>
      <c r="BL909" s="240"/>
      <c r="BM909" s="161" t="s">
        <v>2539</v>
      </c>
      <c r="BN909" s="156" t="s">
        <v>161</v>
      </c>
      <c r="BO909" s="156">
        <f>2024-1982</f>
        <v>42</v>
      </c>
      <c r="BP909" s="156">
        <v>30161</v>
      </c>
      <c r="BQ909" s="156" t="s">
        <v>108</v>
      </c>
      <c r="BR909" s="156" t="s">
        <v>108</v>
      </c>
      <c r="BS909" s="156" t="s">
        <v>108</v>
      </c>
      <c r="BT909" s="156" t="s">
        <v>108</v>
      </c>
      <c r="BU909" s="156" t="s">
        <v>8744</v>
      </c>
      <c r="BV909" s="156">
        <v>3249676442</v>
      </c>
      <c r="BW909" s="156" t="s">
        <v>8745</v>
      </c>
      <c r="BX909" s="156" t="s">
        <v>118</v>
      </c>
      <c r="BY909" s="156" t="s">
        <v>119</v>
      </c>
      <c r="BZ909" s="156">
        <v>68232168432</v>
      </c>
      <c r="CA909" s="157" t="s">
        <v>109</v>
      </c>
      <c r="CB909" s="157" t="s">
        <v>109</v>
      </c>
      <c r="CC909" s="280" t="s">
        <v>109</v>
      </c>
      <c r="CD909" s="156"/>
      <c r="CE909" s="156"/>
      <c r="CF909" s="156"/>
      <c r="CG909" s="156"/>
      <c r="CH909" s="156"/>
      <c r="CI909" s="156"/>
      <c r="CJ909" s="156"/>
      <c r="CK909" s="156"/>
      <c r="CL909" s="156"/>
      <c r="CM909" s="157" t="s">
        <v>109</v>
      </c>
      <c r="CN909" s="156"/>
    </row>
    <row r="910" spans="1:736" s="290" customFormat="1" ht="45.75" customHeight="1">
      <c r="A910" s="589">
        <f>1+A909</f>
        <v>908</v>
      </c>
      <c r="B910" s="403" t="s">
        <v>8746</v>
      </c>
      <c r="C910" s="156" t="s">
        <v>8747</v>
      </c>
      <c r="D910" s="156" t="s">
        <v>6393</v>
      </c>
      <c r="E910" s="156">
        <v>45554</v>
      </c>
      <c r="F910" s="156">
        <v>45555</v>
      </c>
      <c r="G910" s="156">
        <v>45645</v>
      </c>
      <c r="H910" s="156" t="s">
        <v>94</v>
      </c>
      <c r="I910" s="156" t="s">
        <v>180</v>
      </c>
      <c r="J910" s="301" t="s">
        <v>8748</v>
      </c>
      <c r="K910" s="251">
        <v>52106785</v>
      </c>
      <c r="L910" s="156">
        <v>9</v>
      </c>
      <c r="M910" s="156" t="s">
        <v>97</v>
      </c>
      <c r="N910" s="156" t="s">
        <v>5078</v>
      </c>
      <c r="O910" s="156" t="s">
        <v>427</v>
      </c>
      <c r="P910" s="156" t="s">
        <v>6394</v>
      </c>
      <c r="Q910" s="156" t="s">
        <v>7596</v>
      </c>
      <c r="R910" s="143">
        <f>+G910-F910</f>
        <v>90</v>
      </c>
      <c r="S910" s="134" t="s">
        <v>8749</v>
      </c>
      <c r="T910" s="253">
        <v>9324000</v>
      </c>
      <c r="U910" s="156" t="s">
        <v>8750</v>
      </c>
      <c r="V910" s="253">
        <f>+T910</f>
        <v>9324000</v>
      </c>
      <c r="W910" s="156">
        <v>45555</v>
      </c>
      <c r="X910" s="156" t="s">
        <v>103</v>
      </c>
      <c r="Y910" s="317">
        <f>+Z910+AA910+AB910</f>
        <v>9324000</v>
      </c>
      <c r="Z910" s="156">
        <v>9324000</v>
      </c>
      <c r="AA910" s="156">
        <v>0</v>
      </c>
      <c r="AB910" s="156">
        <v>0</v>
      </c>
      <c r="AC910" s="156">
        <v>0</v>
      </c>
      <c r="AD910" s="156">
        <v>0</v>
      </c>
      <c r="AE910" s="156">
        <v>0</v>
      </c>
      <c r="AF910" s="156">
        <v>0</v>
      </c>
      <c r="AG910" s="156">
        <v>0</v>
      </c>
      <c r="AH910" s="156">
        <v>0</v>
      </c>
      <c r="AI910" s="156">
        <v>0</v>
      </c>
      <c r="AJ910" s="156">
        <v>0</v>
      </c>
      <c r="AK910" s="156" t="s">
        <v>104</v>
      </c>
      <c r="AL910" s="103" t="s">
        <v>8751</v>
      </c>
      <c r="AM910" s="156" t="s">
        <v>6422</v>
      </c>
      <c r="AN910" s="156">
        <v>1072640905</v>
      </c>
      <c r="AO910" s="156" t="s">
        <v>114</v>
      </c>
      <c r="AP910" s="156" t="s">
        <v>114</v>
      </c>
      <c r="AQ910" s="156" t="s">
        <v>114</v>
      </c>
      <c r="AR910" s="156" t="s">
        <v>114</v>
      </c>
      <c r="AS910" s="156" t="s">
        <v>578</v>
      </c>
      <c r="AT910" s="156" t="s">
        <v>578</v>
      </c>
      <c r="AU910" s="156" t="s">
        <v>392</v>
      </c>
      <c r="AV910" s="156"/>
      <c r="AW910" s="156"/>
      <c r="AX910" s="156" t="s">
        <v>109</v>
      </c>
      <c r="AY910" s="156" t="s">
        <v>108</v>
      </c>
      <c r="AZ910" s="156"/>
      <c r="BA910" s="156"/>
      <c r="BB910" s="156"/>
      <c r="BC910" s="156"/>
      <c r="BD910" s="156"/>
      <c r="BE910" s="156"/>
      <c r="BF910" s="156"/>
      <c r="BG910" s="156"/>
      <c r="BH910" s="153">
        <f>T910+BB910</f>
        <v>9324000</v>
      </c>
      <c r="BI910" s="349" t="s">
        <v>113</v>
      </c>
      <c r="BJ910" s="240"/>
      <c r="BK910" s="240" t="s">
        <v>114</v>
      </c>
      <c r="BL910" s="240"/>
      <c r="BM910" s="437"/>
      <c r="BN910" s="156" t="s">
        <v>161</v>
      </c>
      <c r="BO910" s="156"/>
      <c r="BP910" s="156">
        <v>26843</v>
      </c>
      <c r="BQ910" s="156" t="s">
        <v>108</v>
      </c>
      <c r="BR910" s="156" t="s">
        <v>108</v>
      </c>
      <c r="BS910" s="156" t="s">
        <v>108</v>
      </c>
      <c r="BT910" s="156" t="s">
        <v>108</v>
      </c>
      <c r="BU910" s="156" t="s">
        <v>8752</v>
      </c>
      <c r="BV910" s="156">
        <v>3125786391</v>
      </c>
      <c r="BW910" s="156" t="s">
        <v>8753</v>
      </c>
      <c r="BX910" s="156" t="s">
        <v>4813</v>
      </c>
      <c r="BY910" s="156" t="s">
        <v>119</v>
      </c>
      <c r="BZ910" s="156">
        <v>24138351306</v>
      </c>
      <c r="CA910" s="157" t="s">
        <v>109</v>
      </c>
      <c r="CB910" s="157" t="s">
        <v>109</v>
      </c>
      <c r="CC910" s="157" t="s">
        <v>109</v>
      </c>
      <c r="CD910" s="156"/>
      <c r="CE910" s="156"/>
      <c r="CF910" s="156"/>
      <c r="CG910" s="156"/>
      <c r="CH910" s="156"/>
      <c r="CI910" s="156"/>
      <c r="CJ910" s="156"/>
      <c r="CK910" s="156"/>
      <c r="CL910" s="156"/>
      <c r="CM910" s="157" t="s">
        <v>109</v>
      </c>
      <c r="CN910" s="156"/>
      <c r="CO910" s="297"/>
      <c r="CP910" s="297"/>
      <c r="CQ910" s="297"/>
      <c r="CR910" s="297"/>
      <c r="CS910" s="50"/>
      <c r="CT910" s="50"/>
      <c r="CU910" s="50"/>
      <c r="CV910" s="50"/>
      <c r="CW910" s="50"/>
      <c r="CX910" s="50"/>
      <c r="CY910" s="50"/>
      <c r="CZ910" s="50"/>
      <c r="DA910" s="50"/>
      <c r="DB910" s="50"/>
      <c r="DC910" s="50"/>
      <c r="DD910" s="50"/>
      <c r="DE910" s="50"/>
      <c r="DF910" s="50"/>
      <c r="DG910" s="50"/>
      <c r="DH910" s="50"/>
      <c r="DI910" s="50"/>
      <c r="DJ910" s="50"/>
      <c r="DK910" s="50"/>
      <c r="DL910" s="50"/>
      <c r="DM910" s="50"/>
      <c r="DN910" s="50"/>
      <c r="DO910" s="50"/>
      <c r="DP910" s="50"/>
      <c r="DQ910" s="50"/>
      <c r="DR910" s="50"/>
      <c r="DS910" s="50"/>
      <c r="DT910" s="50"/>
      <c r="DU910" s="50"/>
      <c r="DV910" s="50"/>
      <c r="DW910" s="50"/>
      <c r="DX910" s="50"/>
      <c r="DY910" s="50"/>
      <c r="DZ910" s="50"/>
      <c r="EA910" s="50"/>
      <c r="EB910" s="50"/>
      <c r="EC910" s="50"/>
      <c r="ED910" s="50"/>
      <c r="EE910" s="50"/>
      <c r="EF910" s="50"/>
      <c r="EG910" s="50"/>
      <c r="EH910" s="50"/>
      <c r="EI910" s="50"/>
      <c r="EJ910" s="50"/>
      <c r="EK910" s="50"/>
      <c r="EL910" s="50"/>
      <c r="EM910" s="50"/>
      <c r="EN910" s="50"/>
      <c r="EO910" s="50"/>
      <c r="EP910" s="50"/>
      <c r="EQ910" s="50"/>
      <c r="ER910" s="50"/>
      <c r="ES910" s="50"/>
      <c r="ET910" s="50"/>
      <c r="EU910" s="50"/>
      <c r="EV910" s="50"/>
      <c r="EW910" s="50"/>
      <c r="EX910" s="50"/>
      <c r="EY910" s="50"/>
      <c r="EZ910" s="50"/>
      <c r="FA910" s="50"/>
      <c r="FB910" s="50"/>
      <c r="FC910" s="50"/>
      <c r="FD910" s="50"/>
      <c r="FE910" s="50"/>
      <c r="FF910" s="50"/>
      <c r="FG910" s="50"/>
      <c r="FH910" s="50"/>
      <c r="FI910" s="50"/>
      <c r="FJ910" s="50"/>
      <c r="FK910" s="50"/>
      <c r="FL910" s="50"/>
      <c r="FM910" s="50"/>
      <c r="FN910" s="50"/>
      <c r="FO910" s="50"/>
      <c r="FP910" s="50"/>
      <c r="FQ910" s="50"/>
      <c r="FR910" s="50"/>
      <c r="FS910" s="50"/>
      <c r="FT910" s="50"/>
      <c r="FU910" s="50"/>
      <c r="FV910" s="50"/>
      <c r="FW910" s="50"/>
      <c r="FX910" s="50"/>
      <c r="FY910" s="50"/>
      <c r="FZ910" s="50"/>
      <c r="GA910" s="50"/>
      <c r="GB910" s="50"/>
      <c r="GC910" s="50"/>
      <c r="GD910" s="50"/>
      <c r="GE910" s="50"/>
      <c r="GF910" s="50"/>
      <c r="GG910" s="50"/>
      <c r="GH910" s="50"/>
      <c r="GI910" s="50"/>
      <c r="GJ910" s="50"/>
      <c r="GK910" s="50"/>
      <c r="GL910" s="50"/>
      <c r="GM910" s="50"/>
      <c r="GN910" s="50"/>
      <c r="GO910" s="50"/>
      <c r="GP910" s="50"/>
      <c r="GQ910" s="50"/>
      <c r="GR910" s="50"/>
      <c r="GS910" s="50"/>
      <c r="GT910" s="50"/>
      <c r="GU910" s="50"/>
      <c r="GV910" s="16"/>
      <c r="GW910" s="16"/>
      <c r="GX910" s="16"/>
      <c r="GY910" s="16"/>
      <c r="GZ910" s="16"/>
      <c r="HA910" s="16"/>
      <c r="HB910" s="16"/>
      <c r="HC910" s="16"/>
      <c r="HD910" s="16"/>
      <c r="HE910" s="16"/>
      <c r="HF910" s="16"/>
      <c r="HG910" s="16"/>
      <c r="HH910" s="16"/>
      <c r="HI910" s="16"/>
      <c r="HJ910" s="16"/>
      <c r="HK910" s="16"/>
      <c r="HL910" s="16"/>
      <c r="HM910" s="16"/>
      <c r="HN910" s="16"/>
      <c r="HO910" s="16"/>
      <c r="HP910" s="16"/>
      <c r="HQ910" s="16"/>
      <c r="HR910" s="16"/>
      <c r="HS910" s="16"/>
      <c r="HT910" s="16"/>
      <c r="HU910" s="16"/>
      <c r="HV910" s="16"/>
      <c r="HW910" s="16"/>
      <c r="HX910" s="16"/>
      <c r="HY910" s="16"/>
      <c r="HZ910" s="16"/>
      <c r="IA910" s="16"/>
      <c r="IB910" s="16"/>
      <c r="IC910" s="16"/>
      <c r="ID910" s="16"/>
      <c r="IE910" s="16"/>
      <c r="IF910" s="16"/>
      <c r="IG910" s="16"/>
      <c r="IH910" s="16"/>
      <c r="II910" s="16"/>
      <c r="IJ910" s="16"/>
      <c r="IK910" s="16"/>
      <c r="IL910" s="16"/>
      <c r="IM910" s="16"/>
      <c r="IN910" s="16"/>
      <c r="IO910" s="16"/>
      <c r="IP910" s="16"/>
      <c r="IQ910" s="16"/>
      <c r="IR910" s="16"/>
      <c r="IS910" s="16"/>
      <c r="IT910" s="16"/>
      <c r="IU910" s="16"/>
      <c r="IV910" s="16"/>
      <c r="IW910" s="16"/>
      <c r="IX910" s="16"/>
      <c r="IY910" s="16"/>
      <c r="IZ910" s="16"/>
      <c r="JA910" s="16"/>
      <c r="JB910" s="16"/>
      <c r="JC910" s="16"/>
      <c r="JD910" s="16"/>
      <c r="JE910" s="16"/>
      <c r="JF910" s="16"/>
      <c r="JG910" s="16"/>
      <c r="JH910" s="16"/>
      <c r="JI910" s="16"/>
      <c r="JJ910" s="16"/>
      <c r="JK910" s="16"/>
      <c r="JL910" s="16"/>
      <c r="JM910" s="16"/>
      <c r="JN910" s="16"/>
      <c r="JO910" s="16"/>
      <c r="JP910" s="16"/>
      <c r="JQ910" s="16"/>
      <c r="JR910" s="16"/>
      <c r="JS910" s="16"/>
      <c r="JT910" s="16"/>
      <c r="JU910" s="16"/>
      <c r="JV910" s="16"/>
      <c r="JW910" s="16"/>
      <c r="JX910" s="16"/>
      <c r="JY910" s="16"/>
      <c r="JZ910" s="16"/>
      <c r="KA910" s="16"/>
      <c r="KB910" s="16"/>
      <c r="KC910" s="16"/>
      <c r="KD910" s="16"/>
      <c r="KE910" s="16"/>
      <c r="KF910" s="16"/>
      <c r="KG910" s="16"/>
      <c r="KH910" s="16"/>
      <c r="KI910" s="16"/>
      <c r="KJ910" s="16"/>
      <c r="KK910" s="16"/>
      <c r="KL910" s="16"/>
      <c r="KM910" s="16"/>
      <c r="KN910" s="16"/>
      <c r="KO910" s="16"/>
      <c r="KP910" s="16"/>
      <c r="KQ910" s="16"/>
      <c r="KR910" s="16"/>
      <c r="KS910" s="16"/>
      <c r="KT910" s="16"/>
      <c r="KU910" s="16"/>
      <c r="KV910" s="16"/>
      <c r="KW910" s="16"/>
      <c r="KX910" s="16"/>
      <c r="KY910" s="16"/>
      <c r="KZ910" s="16"/>
      <c r="LA910" s="16"/>
      <c r="LB910" s="16"/>
      <c r="LC910" s="16"/>
      <c r="LD910" s="16"/>
      <c r="LE910" s="16"/>
      <c r="LF910" s="16"/>
      <c r="LG910" s="16"/>
      <c r="LH910" s="16"/>
      <c r="LI910" s="16"/>
      <c r="LJ910" s="16"/>
      <c r="LK910" s="16"/>
      <c r="LL910" s="16"/>
      <c r="LM910" s="16"/>
      <c r="LN910" s="16"/>
      <c r="LO910" s="16"/>
      <c r="LP910" s="16"/>
      <c r="LQ910" s="16"/>
      <c r="LR910" s="16"/>
      <c r="LS910" s="16"/>
      <c r="LT910" s="16"/>
      <c r="LU910" s="16"/>
      <c r="LV910" s="16"/>
      <c r="LW910" s="16"/>
      <c r="LX910" s="16"/>
      <c r="LY910" s="16"/>
      <c r="LZ910" s="16"/>
      <c r="MA910" s="16"/>
      <c r="MB910" s="16"/>
      <c r="MC910" s="16"/>
      <c r="MD910" s="16"/>
      <c r="ME910" s="16"/>
      <c r="MF910" s="16"/>
      <c r="MG910" s="16"/>
      <c r="MH910" s="16"/>
      <c r="MI910" s="16"/>
      <c r="MJ910" s="16"/>
      <c r="MK910" s="16"/>
      <c r="ML910" s="16"/>
      <c r="MM910" s="16"/>
      <c r="MN910" s="16"/>
      <c r="MO910" s="16"/>
      <c r="MP910" s="16"/>
      <c r="MQ910" s="16"/>
      <c r="MR910" s="16"/>
      <c r="MS910" s="16"/>
      <c r="MT910" s="16"/>
      <c r="MU910" s="16"/>
      <c r="MV910" s="16"/>
      <c r="MW910" s="16"/>
      <c r="MX910" s="16"/>
      <c r="MY910" s="16"/>
      <c r="MZ910" s="16"/>
      <c r="NA910" s="16"/>
      <c r="NB910" s="16"/>
      <c r="NC910" s="16"/>
      <c r="ND910" s="16"/>
      <c r="NE910" s="16"/>
      <c r="NF910" s="16"/>
      <c r="NG910" s="16"/>
      <c r="NH910" s="16"/>
      <c r="NI910" s="16"/>
      <c r="NJ910" s="16"/>
      <c r="NK910" s="16"/>
      <c r="NL910" s="16"/>
      <c r="NM910" s="16"/>
      <c r="NN910" s="16"/>
      <c r="NO910" s="16"/>
      <c r="NP910" s="16"/>
      <c r="NQ910" s="16"/>
      <c r="NR910" s="16"/>
      <c r="NS910" s="16"/>
      <c r="NT910" s="16"/>
      <c r="NU910" s="16"/>
      <c r="NV910" s="16"/>
      <c r="NW910" s="16"/>
      <c r="NX910" s="16"/>
      <c r="NY910" s="16"/>
      <c r="NZ910" s="16"/>
      <c r="OA910" s="16"/>
      <c r="OB910" s="16"/>
      <c r="OC910" s="16"/>
      <c r="OD910" s="16"/>
      <c r="OE910" s="16"/>
      <c r="OF910" s="16"/>
      <c r="OG910" s="16"/>
      <c r="OH910" s="16"/>
      <c r="OI910" s="16"/>
      <c r="OJ910" s="16"/>
      <c r="OK910" s="16"/>
      <c r="OL910" s="16"/>
      <c r="OM910" s="16"/>
      <c r="ON910" s="16"/>
      <c r="OO910" s="16"/>
      <c r="OP910" s="16"/>
      <c r="OQ910" s="16"/>
      <c r="OR910" s="16"/>
      <c r="OS910" s="16"/>
      <c r="OT910" s="16"/>
      <c r="OU910" s="16"/>
      <c r="OV910" s="16"/>
      <c r="OW910" s="16"/>
      <c r="OX910" s="16"/>
      <c r="OY910" s="16"/>
      <c r="OZ910" s="16"/>
      <c r="PA910" s="16"/>
      <c r="PB910" s="16"/>
      <c r="PC910" s="16"/>
      <c r="PD910" s="16"/>
      <c r="PE910" s="16"/>
      <c r="PF910" s="16"/>
      <c r="PG910" s="16"/>
      <c r="PH910" s="16"/>
      <c r="PI910" s="16"/>
      <c r="PJ910" s="16"/>
      <c r="PK910" s="16"/>
      <c r="PL910" s="16"/>
      <c r="PM910" s="16"/>
      <c r="PN910" s="16"/>
      <c r="PO910" s="16"/>
      <c r="PP910" s="16"/>
      <c r="PQ910" s="16"/>
      <c r="PR910" s="16"/>
      <c r="PS910" s="16"/>
      <c r="PT910" s="16"/>
      <c r="PU910" s="16"/>
      <c r="PV910" s="16"/>
      <c r="PW910" s="16"/>
      <c r="PX910" s="16"/>
      <c r="PY910" s="16"/>
      <c r="PZ910" s="16"/>
      <c r="QA910" s="16"/>
      <c r="QB910" s="16"/>
      <c r="QC910" s="16"/>
      <c r="QD910" s="16"/>
      <c r="QE910" s="16"/>
      <c r="QF910" s="16"/>
      <c r="QG910" s="16"/>
      <c r="QH910" s="16"/>
      <c r="QI910" s="16"/>
      <c r="QJ910" s="16"/>
      <c r="QK910" s="16"/>
      <c r="QL910" s="16"/>
      <c r="QM910" s="16"/>
      <c r="QN910" s="16"/>
      <c r="QO910" s="16"/>
      <c r="QP910" s="16"/>
      <c r="QQ910" s="16"/>
      <c r="QR910" s="16"/>
      <c r="QS910" s="16"/>
      <c r="QT910" s="16"/>
      <c r="QU910" s="16"/>
      <c r="QV910" s="16"/>
      <c r="QW910" s="16"/>
      <c r="QX910" s="16"/>
      <c r="QY910" s="16"/>
      <c r="QZ910" s="16"/>
      <c r="RA910" s="16"/>
      <c r="RB910" s="16"/>
      <c r="RC910" s="16"/>
      <c r="RD910" s="16"/>
      <c r="RE910" s="16"/>
      <c r="RF910" s="16"/>
      <c r="RG910" s="16"/>
      <c r="RH910" s="16"/>
      <c r="RI910" s="16"/>
      <c r="RJ910" s="16"/>
      <c r="RK910" s="16"/>
      <c r="RL910" s="16"/>
      <c r="RM910" s="16"/>
      <c r="RN910" s="16"/>
      <c r="RO910" s="16"/>
      <c r="RP910" s="16"/>
      <c r="RQ910" s="16"/>
      <c r="RR910" s="16"/>
      <c r="RS910" s="16"/>
      <c r="RT910" s="16"/>
      <c r="RU910" s="16"/>
      <c r="RV910" s="16"/>
      <c r="RW910" s="16"/>
      <c r="RX910" s="16"/>
      <c r="RY910" s="16"/>
      <c r="RZ910" s="16"/>
      <c r="SA910" s="16"/>
      <c r="SB910" s="16"/>
      <c r="SC910" s="16"/>
      <c r="SD910" s="16"/>
      <c r="SE910" s="16"/>
      <c r="SF910" s="16"/>
      <c r="SG910" s="16"/>
      <c r="SH910" s="16"/>
      <c r="SI910" s="16"/>
      <c r="SJ910" s="16"/>
      <c r="SK910" s="16"/>
      <c r="SL910" s="16"/>
      <c r="SM910" s="16"/>
      <c r="SN910" s="16"/>
      <c r="SO910" s="16"/>
      <c r="SP910" s="16"/>
      <c r="SQ910" s="16"/>
      <c r="SR910" s="16"/>
      <c r="SS910" s="16"/>
      <c r="ST910" s="16"/>
      <c r="SU910" s="16"/>
      <c r="SV910" s="16"/>
      <c r="SW910" s="16"/>
      <c r="SX910" s="16"/>
      <c r="SY910" s="16"/>
      <c r="SZ910" s="16"/>
      <c r="TA910" s="16"/>
      <c r="TB910" s="16"/>
      <c r="TC910" s="16"/>
      <c r="TD910" s="16"/>
      <c r="TE910" s="16"/>
      <c r="TF910" s="16"/>
      <c r="TG910" s="16"/>
      <c r="TH910" s="16"/>
      <c r="TI910" s="16"/>
      <c r="TJ910" s="16"/>
      <c r="TK910" s="16"/>
      <c r="TL910" s="16"/>
      <c r="TM910" s="16"/>
      <c r="TN910" s="16"/>
      <c r="TO910" s="16"/>
      <c r="TP910" s="16"/>
      <c r="TQ910" s="16"/>
      <c r="TR910" s="16"/>
      <c r="TS910" s="16"/>
      <c r="TT910" s="16"/>
      <c r="TU910" s="16"/>
      <c r="TV910" s="16"/>
      <c r="TW910" s="16"/>
      <c r="TX910" s="16"/>
      <c r="TY910" s="16"/>
      <c r="TZ910" s="16"/>
      <c r="UA910" s="16"/>
      <c r="UB910" s="16"/>
      <c r="UC910" s="16"/>
      <c r="UD910" s="16"/>
      <c r="UE910" s="16"/>
      <c r="UF910" s="16"/>
      <c r="UG910" s="16"/>
      <c r="UH910" s="16"/>
      <c r="UI910" s="16"/>
      <c r="UJ910" s="16"/>
      <c r="UK910" s="16"/>
      <c r="UL910" s="16"/>
      <c r="UM910" s="16"/>
      <c r="UN910" s="16"/>
      <c r="UO910" s="16"/>
      <c r="UP910" s="16"/>
      <c r="UQ910" s="16"/>
      <c r="UR910" s="16"/>
      <c r="US910" s="16"/>
      <c r="UT910" s="16"/>
      <c r="UU910" s="16"/>
      <c r="UV910" s="16"/>
      <c r="UW910" s="16"/>
      <c r="UX910" s="16"/>
      <c r="UY910" s="16"/>
      <c r="UZ910" s="16"/>
      <c r="VA910" s="16"/>
      <c r="VB910" s="16"/>
      <c r="VC910" s="16"/>
      <c r="VD910" s="16"/>
      <c r="VE910" s="16"/>
      <c r="VF910" s="16"/>
      <c r="VG910" s="16"/>
      <c r="VH910" s="16"/>
      <c r="VI910" s="16"/>
      <c r="VJ910" s="16"/>
      <c r="VK910" s="16"/>
      <c r="VL910" s="16"/>
      <c r="VM910" s="16"/>
      <c r="VN910" s="16"/>
      <c r="VO910" s="16"/>
      <c r="VP910" s="16"/>
      <c r="VQ910" s="16"/>
      <c r="VR910" s="16"/>
      <c r="VS910" s="16"/>
      <c r="VT910" s="16"/>
      <c r="VU910" s="16"/>
      <c r="VV910" s="16"/>
      <c r="VW910" s="16"/>
      <c r="VX910" s="16"/>
      <c r="VY910" s="16"/>
      <c r="VZ910" s="16"/>
      <c r="WA910" s="16"/>
      <c r="WB910" s="16"/>
      <c r="WC910" s="16"/>
      <c r="WD910" s="16"/>
      <c r="WE910" s="16"/>
      <c r="WF910" s="16"/>
      <c r="WG910" s="16"/>
      <c r="WH910" s="16"/>
      <c r="WI910" s="16"/>
      <c r="WJ910" s="16"/>
      <c r="WK910" s="16"/>
      <c r="WL910" s="16"/>
      <c r="WM910" s="16"/>
      <c r="WN910" s="16"/>
      <c r="WO910" s="16"/>
      <c r="WP910" s="16"/>
      <c r="WQ910" s="16"/>
      <c r="WR910" s="16"/>
      <c r="WS910" s="16"/>
      <c r="WT910" s="16"/>
      <c r="WU910" s="16"/>
      <c r="WV910" s="16"/>
      <c r="WW910" s="16"/>
      <c r="WX910" s="16"/>
      <c r="WY910" s="16"/>
      <c r="WZ910" s="16"/>
      <c r="XA910" s="16"/>
      <c r="XB910" s="16"/>
      <c r="XC910" s="16"/>
      <c r="XD910" s="16"/>
      <c r="XE910" s="16"/>
      <c r="XF910" s="16"/>
      <c r="XG910" s="16"/>
      <c r="XH910" s="16"/>
      <c r="XI910" s="16"/>
      <c r="XJ910" s="16"/>
      <c r="XK910" s="16"/>
      <c r="XL910" s="16"/>
      <c r="XM910" s="16"/>
      <c r="XN910" s="16"/>
      <c r="XO910" s="16"/>
      <c r="XP910" s="16"/>
      <c r="XQ910" s="16"/>
      <c r="XR910" s="16"/>
      <c r="XS910" s="16"/>
      <c r="XT910" s="16"/>
      <c r="XU910" s="16"/>
      <c r="XV910" s="16"/>
      <c r="XW910" s="16"/>
      <c r="XX910" s="16"/>
      <c r="XY910" s="16"/>
      <c r="XZ910" s="16"/>
      <c r="YA910" s="16"/>
      <c r="YB910" s="16"/>
      <c r="YC910" s="16"/>
      <c r="YD910" s="16"/>
      <c r="YE910" s="16"/>
      <c r="YF910" s="16"/>
      <c r="YG910" s="16"/>
      <c r="YH910" s="16"/>
      <c r="YI910" s="16"/>
      <c r="YJ910" s="16"/>
      <c r="YK910" s="16"/>
      <c r="YL910" s="16"/>
      <c r="YM910" s="16"/>
      <c r="YN910" s="16"/>
      <c r="YO910" s="16"/>
      <c r="YP910" s="16"/>
      <c r="YQ910" s="16"/>
      <c r="YR910" s="16"/>
      <c r="YS910" s="16"/>
      <c r="YT910" s="16"/>
      <c r="YU910" s="16"/>
      <c r="YV910" s="16"/>
      <c r="YW910" s="16"/>
      <c r="YX910" s="16"/>
      <c r="YY910" s="16"/>
      <c r="YZ910" s="16"/>
      <c r="ZA910" s="16"/>
      <c r="ZB910" s="16"/>
      <c r="ZC910" s="16"/>
      <c r="ZD910" s="16"/>
      <c r="ZE910" s="16"/>
      <c r="ZF910" s="16"/>
      <c r="ZG910" s="16"/>
      <c r="ZH910" s="16"/>
      <c r="ZI910" s="16"/>
      <c r="ZJ910" s="16"/>
      <c r="ZK910" s="16"/>
      <c r="ZL910" s="16"/>
      <c r="ZM910" s="16"/>
      <c r="ZN910" s="16"/>
      <c r="ZO910" s="16"/>
      <c r="ZP910" s="16"/>
      <c r="ZQ910" s="16"/>
      <c r="ZR910" s="16"/>
      <c r="ZS910" s="16"/>
      <c r="ZT910" s="16"/>
      <c r="ZU910" s="16"/>
      <c r="ZV910" s="16"/>
      <c r="ZW910" s="16"/>
      <c r="ZX910" s="16"/>
      <c r="ZY910" s="16"/>
      <c r="ZZ910" s="16"/>
      <c r="AAA910" s="16"/>
      <c r="AAB910" s="16"/>
      <c r="AAC910" s="16"/>
      <c r="AAD910" s="16"/>
      <c r="AAE910" s="16"/>
      <c r="AAF910" s="16"/>
      <c r="AAG910" s="16"/>
      <c r="AAH910" s="16"/>
      <c r="AAI910" s="16"/>
      <c r="AAJ910" s="16"/>
      <c r="AAK910" s="16"/>
      <c r="AAL910" s="16"/>
      <c r="AAM910" s="16"/>
      <c r="AAN910" s="16"/>
      <c r="AAO910" s="16"/>
      <c r="AAP910" s="16"/>
      <c r="AAQ910" s="16"/>
      <c r="AAR910" s="16"/>
      <c r="AAS910" s="16"/>
      <c r="AAT910" s="16"/>
      <c r="AAU910" s="16"/>
      <c r="AAV910" s="16"/>
      <c r="AAW910" s="16"/>
      <c r="AAX910" s="16"/>
      <c r="AAY910" s="16"/>
      <c r="AAZ910" s="16"/>
      <c r="ABA910" s="16"/>
      <c r="ABB910" s="16"/>
      <c r="ABC910" s="16"/>
      <c r="ABD910" s="16"/>
      <c r="ABE910" s="16"/>
      <c r="ABF910" s="16"/>
      <c r="ABG910" s="16"/>
      <c r="ABH910" s="16"/>
    </row>
    <row r="911" spans="1:736" s="50" customFormat="1" ht="45.75" customHeight="1">
      <c r="A911" s="589">
        <f>1+A910</f>
        <v>909</v>
      </c>
      <c r="B911" s="403" t="s">
        <v>8754</v>
      </c>
      <c r="C911" s="156" t="s">
        <v>8755</v>
      </c>
      <c r="D911" s="156" t="s">
        <v>6393</v>
      </c>
      <c r="E911" s="156">
        <v>45554</v>
      </c>
      <c r="F911" s="156">
        <v>45555</v>
      </c>
      <c r="G911" s="156">
        <v>45645</v>
      </c>
      <c r="H911" s="156" t="s">
        <v>94</v>
      </c>
      <c r="I911" s="156" t="s">
        <v>180</v>
      </c>
      <c r="J911" s="156" t="s">
        <v>8756</v>
      </c>
      <c r="K911" s="251">
        <v>1014738125</v>
      </c>
      <c r="L911" s="156">
        <v>2</v>
      </c>
      <c r="M911" s="156" t="s">
        <v>97</v>
      </c>
      <c r="N911" s="156" t="s">
        <v>5078</v>
      </c>
      <c r="O911" s="156" t="s">
        <v>427</v>
      </c>
      <c r="P911" s="156" t="s">
        <v>6394</v>
      </c>
      <c r="Q911" s="156" t="s">
        <v>7596</v>
      </c>
      <c r="R911" s="143">
        <f>+G911-F911</f>
        <v>90</v>
      </c>
      <c r="S911" s="134" t="s">
        <v>8749</v>
      </c>
      <c r="T911" s="253">
        <v>9324000</v>
      </c>
      <c r="U911" s="156" t="s">
        <v>8757</v>
      </c>
      <c r="V911" s="253">
        <f>+T911</f>
        <v>9324000</v>
      </c>
      <c r="W911" s="156">
        <v>45555</v>
      </c>
      <c r="X911" s="156" t="s">
        <v>103</v>
      </c>
      <c r="Y911" s="317">
        <f>+Z911+AA911+AB911</f>
        <v>9324000</v>
      </c>
      <c r="Z911" s="156">
        <v>9324000</v>
      </c>
      <c r="AA911" s="156">
        <v>0</v>
      </c>
      <c r="AB911" s="156">
        <v>0</v>
      </c>
      <c r="AC911" s="156">
        <v>0</v>
      </c>
      <c r="AD911" s="156">
        <v>0</v>
      </c>
      <c r="AE911" s="156">
        <v>0</v>
      </c>
      <c r="AF911" s="156">
        <v>0</v>
      </c>
      <c r="AG911" s="156">
        <v>0</v>
      </c>
      <c r="AH911" s="156">
        <v>0</v>
      </c>
      <c r="AI911" s="156">
        <v>0</v>
      </c>
      <c r="AJ911" s="156">
        <v>0</v>
      </c>
      <c r="AK911" s="156" t="s">
        <v>104</v>
      </c>
      <c r="AL911" s="103" t="s">
        <v>8758</v>
      </c>
      <c r="AM911" s="156" t="s">
        <v>6422</v>
      </c>
      <c r="AN911" s="156">
        <v>1072640905</v>
      </c>
      <c r="AO911" s="156" t="s">
        <v>114</v>
      </c>
      <c r="AP911" s="156" t="s">
        <v>114</v>
      </c>
      <c r="AQ911" s="156" t="s">
        <v>114</v>
      </c>
      <c r="AR911" s="156" t="s">
        <v>114</v>
      </c>
      <c r="AS911" s="156" t="s">
        <v>578</v>
      </c>
      <c r="AT911" s="156" t="s">
        <v>578</v>
      </c>
      <c r="AU911" s="156" t="s">
        <v>392</v>
      </c>
      <c r="AV911" s="156"/>
      <c r="AW911" s="156"/>
      <c r="AX911" s="156" t="s">
        <v>109</v>
      </c>
      <c r="AY911" s="156" t="s">
        <v>108</v>
      </c>
      <c r="AZ911" s="156"/>
      <c r="BA911" s="156"/>
      <c r="BB911" s="156"/>
      <c r="BC911" s="156"/>
      <c r="BD911" s="156"/>
      <c r="BE911" s="156"/>
      <c r="BF911" s="156"/>
      <c r="BG911" s="156"/>
      <c r="BH911" s="153">
        <f>T911+BB911</f>
        <v>9324000</v>
      </c>
      <c r="BI911" s="437" t="s">
        <v>259</v>
      </c>
      <c r="BJ911" s="240"/>
      <c r="BK911" s="240" t="s">
        <v>114</v>
      </c>
      <c r="BL911" s="240"/>
      <c r="BM911" s="161" t="s">
        <v>2539</v>
      </c>
      <c r="BN911" s="156" t="s">
        <v>161</v>
      </c>
      <c r="BO911" s="156">
        <f>2024-2005</f>
        <v>19</v>
      </c>
      <c r="BP911" s="156">
        <v>38407</v>
      </c>
      <c r="BQ911" s="156" t="s">
        <v>108</v>
      </c>
      <c r="BR911" s="156" t="s">
        <v>108</v>
      </c>
      <c r="BS911" s="156" t="s">
        <v>108</v>
      </c>
      <c r="BT911" s="156" t="s">
        <v>108</v>
      </c>
      <c r="BU911" s="156" t="s">
        <v>8759</v>
      </c>
      <c r="BV911" s="156">
        <v>3104443563</v>
      </c>
      <c r="BW911" s="156" t="s">
        <v>8760</v>
      </c>
      <c r="BX911" s="156" t="s">
        <v>4813</v>
      </c>
      <c r="BY911" s="156" t="s">
        <v>119</v>
      </c>
      <c r="BZ911" s="156">
        <v>24134781309</v>
      </c>
      <c r="CA911" s="157" t="s">
        <v>109</v>
      </c>
      <c r="CB911" s="157" t="s">
        <v>109</v>
      </c>
      <c r="CC911" s="157" t="s">
        <v>109</v>
      </c>
      <c r="CD911" s="156"/>
      <c r="CE911" s="156"/>
      <c r="CF911" s="156"/>
      <c r="CG911" s="156"/>
      <c r="CH911" s="156"/>
      <c r="CI911" s="156"/>
      <c r="CJ911" s="156"/>
      <c r="CK911" s="156"/>
      <c r="CL911" s="156"/>
      <c r="CM911" s="157"/>
      <c r="CN911" s="156"/>
    </row>
    <row r="912" spans="1:736" s="50" customFormat="1" ht="45.75" customHeight="1">
      <c r="A912" s="589">
        <f>1+A911</f>
        <v>910</v>
      </c>
      <c r="B912" s="403" t="s">
        <v>8761</v>
      </c>
      <c r="C912" s="156" t="s">
        <v>8762</v>
      </c>
      <c r="D912" s="156" t="s">
        <v>108</v>
      </c>
      <c r="E912" s="156">
        <v>45555</v>
      </c>
      <c r="F912" s="156">
        <v>45559</v>
      </c>
      <c r="G912" s="156">
        <v>45576</v>
      </c>
      <c r="H912" s="156" t="s">
        <v>94</v>
      </c>
      <c r="I912" s="156" t="s">
        <v>95</v>
      </c>
      <c r="J912" s="156" t="s">
        <v>8763</v>
      </c>
      <c r="K912" s="251">
        <v>800214001</v>
      </c>
      <c r="L912" s="156">
        <v>9</v>
      </c>
      <c r="M912" s="156" t="s">
        <v>926</v>
      </c>
      <c r="N912" s="156" t="s">
        <v>5078</v>
      </c>
      <c r="O912" s="156" t="s">
        <v>5898</v>
      </c>
      <c r="P912" s="156" t="s">
        <v>8764</v>
      </c>
      <c r="Q912" s="156" t="s">
        <v>8765</v>
      </c>
      <c r="R912" s="143">
        <f>+G912-F912</f>
        <v>17</v>
      </c>
      <c r="S912" s="134" t="s">
        <v>8766</v>
      </c>
      <c r="T912" s="253">
        <v>71400000</v>
      </c>
      <c r="U912" s="156" t="s">
        <v>8767</v>
      </c>
      <c r="V912" s="253">
        <f>+T912</f>
        <v>71400000</v>
      </c>
      <c r="W912" s="156">
        <v>45555</v>
      </c>
      <c r="X912" s="156" t="s">
        <v>103</v>
      </c>
      <c r="Y912" s="317">
        <f>+Z912+AA912+AB912</f>
        <v>71400000</v>
      </c>
      <c r="Z912" s="156">
        <v>71400000</v>
      </c>
      <c r="AA912" s="156">
        <v>0</v>
      </c>
      <c r="AB912" s="156">
        <v>0</v>
      </c>
      <c r="AC912" s="156">
        <v>0</v>
      </c>
      <c r="AD912" s="156">
        <v>0</v>
      </c>
      <c r="AE912" s="156">
        <v>0</v>
      </c>
      <c r="AF912" s="156">
        <v>0</v>
      </c>
      <c r="AG912" s="156">
        <v>0</v>
      </c>
      <c r="AH912" s="156">
        <v>0</v>
      </c>
      <c r="AI912" s="156">
        <v>0</v>
      </c>
      <c r="AJ912" s="156">
        <v>0</v>
      </c>
      <c r="AK912" s="156" t="s">
        <v>104</v>
      </c>
      <c r="AL912" s="103" t="s">
        <v>8768</v>
      </c>
      <c r="AM912" s="156" t="s">
        <v>8769</v>
      </c>
      <c r="AN912" s="156">
        <v>53910682</v>
      </c>
      <c r="AO912" s="156" t="s">
        <v>8770</v>
      </c>
      <c r="AP912" s="156" t="s">
        <v>1618</v>
      </c>
      <c r="AQ912" s="156">
        <v>45559</v>
      </c>
      <c r="AR912" s="156" t="s">
        <v>8770</v>
      </c>
      <c r="AS912" s="156" t="s">
        <v>114</v>
      </c>
      <c r="AT912" s="156" t="s">
        <v>109</v>
      </c>
      <c r="AU912" s="156" t="s">
        <v>392</v>
      </c>
      <c r="AV912" s="156"/>
      <c r="AW912" s="156"/>
      <c r="AX912" s="156" t="s">
        <v>109</v>
      </c>
      <c r="AY912" s="156" t="s">
        <v>108</v>
      </c>
      <c r="AZ912" s="156"/>
      <c r="BA912" s="156"/>
      <c r="BB912" s="156"/>
      <c r="BC912" s="156"/>
      <c r="BD912" s="156"/>
      <c r="BE912" s="156"/>
      <c r="BF912" s="156"/>
      <c r="BG912" s="156"/>
      <c r="BH912" s="153">
        <f>T912+BB912</f>
        <v>71400000</v>
      </c>
      <c r="BI912" s="304" t="s">
        <v>135</v>
      </c>
      <c r="BJ912" s="240"/>
      <c r="BK912" s="240"/>
      <c r="BL912" s="240"/>
      <c r="BM912" s="398" t="s">
        <v>136</v>
      </c>
      <c r="BN912" s="156" t="s">
        <v>108</v>
      </c>
      <c r="BO912" s="156" t="s">
        <v>108</v>
      </c>
      <c r="BP912" s="156" t="s">
        <v>108</v>
      </c>
      <c r="BQ912" s="156" t="s">
        <v>108</v>
      </c>
      <c r="BR912" s="156" t="s">
        <v>108</v>
      </c>
      <c r="BS912" s="156" t="s">
        <v>108</v>
      </c>
      <c r="BT912" s="156" t="s">
        <v>108</v>
      </c>
      <c r="BU912" s="156" t="s">
        <v>8771</v>
      </c>
      <c r="BV912" s="156" t="s">
        <v>8772</v>
      </c>
      <c r="BW912" s="156" t="s">
        <v>8773</v>
      </c>
      <c r="BX912" s="156" t="s">
        <v>118</v>
      </c>
      <c r="BY912" s="156" t="s">
        <v>119</v>
      </c>
      <c r="BZ912" s="156">
        <v>20534320999</v>
      </c>
      <c r="CA912" s="157" t="s">
        <v>109</v>
      </c>
      <c r="CB912" s="157"/>
      <c r="CC912" s="157"/>
      <c r="CD912" s="156"/>
      <c r="CE912" s="156"/>
      <c r="CF912" s="156"/>
      <c r="CG912" s="156"/>
      <c r="CH912" s="156"/>
      <c r="CI912" s="156"/>
      <c r="CJ912" s="156"/>
      <c r="CK912" s="156"/>
      <c r="CL912" s="156"/>
      <c r="CM912" s="157" t="s">
        <v>109</v>
      </c>
      <c r="CN912" s="156"/>
    </row>
    <row r="913" spans="1:736" s="50" customFormat="1" ht="45.75" customHeight="1">
      <c r="A913" s="589">
        <f>1+A912</f>
        <v>911</v>
      </c>
      <c r="B913" s="403" t="s">
        <v>8774</v>
      </c>
      <c r="C913" s="156" t="s">
        <v>8775</v>
      </c>
      <c r="D913" s="156" t="s">
        <v>108</v>
      </c>
      <c r="E913" s="156">
        <v>45555</v>
      </c>
      <c r="F913" s="156">
        <v>45558</v>
      </c>
      <c r="G913" s="156">
        <v>45657</v>
      </c>
      <c r="H913" s="156" t="s">
        <v>94</v>
      </c>
      <c r="I913" s="156" t="s">
        <v>7554</v>
      </c>
      <c r="J913" s="156" t="s">
        <v>8776</v>
      </c>
      <c r="K913" s="251">
        <v>800116217</v>
      </c>
      <c r="L913" s="156">
        <v>2</v>
      </c>
      <c r="M913" s="156" t="s">
        <v>926</v>
      </c>
      <c r="N913" s="156" t="s">
        <v>5078</v>
      </c>
      <c r="O913" s="156" t="s">
        <v>993</v>
      </c>
      <c r="P913" s="156" t="s">
        <v>8777</v>
      </c>
      <c r="Q913" s="156" t="s">
        <v>8566</v>
      </c>
      <c r="R913" s="143">
        <f>+G913-F913</f>
        <v>99</v>
      </c>
      <c r="S913" s="134" t="s">
        <v>108</v>
      </c>
      <c r="T913" s="253">
        <v>0</v>
      </c>
      <c r="U913" s="156" t="s">
        <v>108</v>
      </c>
      <c r="V913" s="253">
        <f>+T913</f>
        <v>0</v>
      </c>
      <c r="W913" s="156" t="s">
        <v>108</v>
      </c>
      <c r="X913" s="156" t="s">
        <v>108</v>
      </c>
      <c r="Y913" s="317">
        <f>+Z913+AA913+AB913</f>
        <v>0</v>
      </c>
      <c r="Z913" s="156">
        <v>0</v>
      </c>
      <c r="AA913" s="156">
        <v>0</v>
      </c>
      <c r="AB913" s="156">
        <v>0</v>
      </c>
      <c r="AC913" s="156">
        <v>0</v>
      </c>
      <c r="AD913" s="156">
        <v>0</v>
      </c>
      <c r="AE913" s="156">
        <v>0</v>
      </c>
      <c r="AF913" s="156">
        <v>0</v>
      </c>
      <c r="AG913" s="156">
        <v>0</v>
      </c>
      <c r="AH913" s="156">
        <v>0</v>
      </c>
      <c r="AI913" s="156">
        <v>0</v>
      </c>
      <c r="AJ913" s="156">
        <v>0</v>
      </c>
      <c r="AK913" s="156" t="s">
        <v>104</v>
      </c>
      <c r="AL913" s="103" t="s">
        <v>8778</v>
      </c>
      <c r="AM913" s="156" t="s">
        <v>6823</v>
      </c>
      <c r="AN913" s="156">
        <v>80028843</v>
      </c>
      <c r="AO913" s="156" t="s">
        <v>114</v>
      </c>
      <c r="AP913" s="156" t="s">
        <v>114</v>
      </c>
      <c r="AQ913" s="156" t="s">
        <v>114</v>
      </c>
      <c r="AR913" s="156" t="s">
        <v>114</v>
      </c>
      <c r="AS913" s="156" t="s">
        <v>114</v>
      </c>
      <c r="AT913" s="156" t="s">
        <v>114</v>
      </c>
      <c r="AU913" s="156" t="s">
        <v>392</v>
      </c>
      <c r="AV913" s="156"/>
      <c r="AW913" s="156"/>
      <c r="AX913" s="156" t="s">
        <v>109</v>
      </c>
      <c r="AY913" s="156" t="s">
        <v>108</v>
      </c>
      <c r="AZ913" s="156"/>
      <c r="BA913" s="156"/>
      <c r="BB913" s="156"/>
      <c r="BC913" s="156"/>
      <c r="BD913" s="156"/>
      <c r="BE913" s="156"/>
      <c r="BF913" s="156"/>
      <c r="BG913" s="156"/>
      <c r="BH913" s="153">
        <f>T913+BB913</f>
        <v>0</v>
      </c>
      <c r="BI913" s="158" t="s">
        <v>135</v>
      </c>
      <c r="BJ913" s="240"/>
      <c r="BK913" s="240"/>
      <c r="BL913" s="240"/>
      <c r="BM913" s="437" t="s">
        <v>824</v>
      </c>
      <c r="BN913" s="156" t="s">
        <v>108</v>
      </c>
      <c r="BO913" s="156" t="s">
        <v>108</v>
      </c>
      <c r="BP913" s="156" t="s">
        <v>108</v>
      </c>
      <c r="BQ913" s="156" t="s">
        <v>108</v>
      </c>
      <c r="BR913" s="156" t="s">
        <v>108</v>
      </c>
      <c r="BS913" s="156" t="s">
        <v>108</v>
      </c>
      <c r="BT913" s="156" t="s">
        <v>108</v>
      </c>
      <c r="BU913" s="156"/>
      <c r="BV913" s="156" t="s">
        <v>8779</v>
      </c>
      <c r="BW913" s="156"/>
      <c r="BX913" s="156" t="s">
        <v>108</v>
      </c>
      <c r="BY913" s="156" t="s">
        <v>108</v>
      </c>
      <c r="BZ913" s="156" t="s">
        <v>108</v>
      </c>
      <c r="CA913" s="157"/>
      <c r="CB913" s="157"/>
      <c r="CC913" s="157"/>
      <c r="CD913" s="156"/>
      <c r="CE913" s="156"/>
      <c r="CF913" s="156"/>
      <c r="CG913" s="156"/>
      <c r="CH913" s="156"/>
      <c r="CI913" s="156"/>
      <c r="CJ913" s="156"/>
      <c r="CK913" s="156"/>
      <c r="CL913" s="156"/>
      <c r="CM913" s="157"/>
      <c r="CN913" s="156"/>
    </row>
    <row r="914" spans="1:736" s="50" customFormat="1" ht="45.75" customHeight="1">
      <c r="A914" s="589">
        <f>1+A913</f>
        <v>912</v>
      </c>
      <c r="B914" s="403" t="s">
        <v>8780</v>
      </c>
      <c r="C914" s="156" t="s">
        <v>8781</v>
      </c>
      <c r="D914" s="156" t="s">
        <v>6692</v>
      </c>
      <c r="E914" s="156">
        <v>45555</v>
      </c>
      <c r="F914" s="156">
        <v>45555</v>
      </c>
      <c r="G914" s="156">
        <v>45656</v>
      </c>
      <c r="H914" s="156" t="s">
        <v>94</v>
      </c>
      <c r="I914" s="156" t="s">
        <v>180</v>
      </c>
      <c r="J914" s="156" t="s">
        <v>8782</v>
      </c>
      <c r="K914" s="251">
        <v>51975696</v>
      </c>
      <c r="L914" s="156">
        <v>5</v>
      </c>
      <c r="M914" s="156" t="s">
        <v>97</v>
      </c>
      <c r="N914" s="156" t="s">
        <v>5078</v>
      </c>
      <c r="O914" s="156" t="s">
        <v>1061</v>
      </c>
      <c r="P914" s="156" t="s">
        <v>8783</v>
      </c>
      <c r="Q914" s="156" t="s">
        <v>7728</v>
      </c>
      <c r="R914" s="143">
        <f>+G914-F914</f>
        <v>101</v>
      </c>
      <c r="S914" s="134" t="s">
        <v>8172</v>
      </c>
      <c r="T914" s="253">
        <v>12666667</v>
      </c>
      <c r="U914" s="156" t="s">
        <v>8784</v>
      </c>
      <c r="V914" s="253">
        <f>+T914</f>
        <v>12666667</v>
      </c>
      <c r="W914" s="156">
        <v>45555</v>
      </c>
      <c r="X914" s="156" t="s">
        <v>103</v>
      </c>
      <c r="Y914" s="317">
        <f>+Z914+AA914+AB914</f>
        <v>12666667</v>
      </c>
      <c r="Z914" s="156">
        <v>12666667</v>
      </c>
      <c r="AA914" s="156">
        <v>0</v>
      </c>
      <c r="AB914" s="156">
        <v>0</v>
      </c>
      <c r="AC914" s="156">
        <v>0</v>
      </c>
      <c r="AD914" s="156">
        <v>0</v>
      </c>
      <c r="AE914" s="156">
        <v>0</v>
      </c>
      <c r="AF914" s="156">
        <v>0</v>
      </c>
      <c r="AG914" s="156">
        <v>0</v>
      </c>
      <c r="AH914" s="156">
        <v>0</v>
      </c>
      <c r="AI914" s="156">
        <v>0</v>
      </c>
      <c r="AJ914" s="156">
        <v>0</v>
      </c>
      <c r="AK914" s="156" t="s">
        <v>104</v>
      </c>
      <c r="AL914" s="103" t="s">
        <v>8785</v>
      </c>
      <c r="AM914" s="156" t="s">
        <v>5243</v>
      </c>
      <c r="AN914" s="156">
        <v>57421677</v>
      </c>
      <c r="AO914" s="156" t="s">
        <v>114</v>
      </c>
      <c r="AP914" s="156" t="s">
        <v>114</v>
      </c>
      <c r="AQ914" s="156" t="s">
        <v>114</v>
      </c>
      <c r="AR914" s="156" t="s">
        <v>114</v>
      </c>
      <c r="AS914" s="156" t="s">
        <v>109</v>
      </c>
      <c r="AT914" s="156" t="s">
        <v>109</v>
      </c>
      <c r="AU914" s="156" t="s">
        <v>392</v>
      </c>
      <c r="AV914" s="156"/>
      <c r="AW914" s="156"/>
      <c r="AX914" s="156" t="s">
        <v>109</v>
      </c>
      <c r="AY914" s="156" t="s">
        <v>108</v>
      </c>
      <c r="AZ914" s="156"/>
      <c r="BA914" s="156"/>
      <c r="BB914" s="156"/>
      <c r="BC914" s="156"/>
      <c r="BD914" s="156"/>
      <c r="BE914" s="156"/>
      <c r="BF914" s="156"/>
      <c r="BG914" s="156"/>
      <c r="BH914" s="153">
        <f>T914+BB914</f>
        <v>12666667</v>
      </c>
      <c r="BI914" s="437" t="s">
        <v>259</v>
      </c>
      <c r="BJ914" s="240"/>
      <c r="BK914" s="240" t="s">
        <v>114</v>
      </c>
      <c r="BL914" s="240"/>
      <c r="BM914" s="161" t="s">
        <v>2539</v>
      </c>
      <c r="BN914" s="156" t="s">
        <v>161</v>
      </c>
      <c r="BO914" s="156">
        <v>49</v>
      </c>
      <c r="BP914" s="156">
        <v>27593</v>
      </c>
      <c r="BQ914" s="156" t="s">
        <v>108</v>
      </c>
      <c r="BR914" s="156" t="s">
        <v>108</v>
      </c>
      <c r="BS914" s="156" t="s">
        <v>108</v>
      </c>
      <c r="BT914" s="156" t="s">
        <v>108</v>
      </c>
      <c r="BU914" s="156" t="s">
        <v>8786</v>
      </c>
      <c r="BV914" s="156">
        <v>3014396969</v>
      </c>
      <c r="BW914" s="156" t="s">
        <v>8787</v>
      </c>
      <c r="BX914" s="156" t="s">
        <v>839</v>
      </c>
      <c r="BY914" s="156" t="s">
        <v>119</v>
      </c>
      <c r="BZ914" s="156">
        <v>451770051352</v>
      </c>
      <c r="CA914" s="157" t="s">
        <v>109</v>
      </c>
      <c r="CB914" s="157" t="s">
        <v>109</v>
      </c>
      <c r="CC914" s="157" t="s">
        <v>109</v>
      </c>
      <c r="CD914" s="156" t="s">
        <v>109</v>
      </c>
      <c r="CE914" s="156"/>
      <c r="CF914" s="156"/>
      <c r="CG914" s="156"/>
      <c r="CH914" s="156"/>
      <c r="CI914" s="156"/>
      <c r="CJ914" s="156"/>
      <c r="CK914" s="156"/>
      <c r="CL914" s="156"/>
      <c r="CM914" s="157" t="s">
        <v>109</v>
      </c>
      <c r="CN914" s="156"/>
    </row>
    <row r="915" spans="1:736" s="347" customFormat="1" ht="45.75" customHeight="1">
      <c r="A915" s="589">
        <f>1+A914</f>
        <v>913</v>
      </c>
      <c r="B915" s="403" t="s">
        <v>8788</v>
      </c>
      <c r="C915" s="156" t="s">
        <v>8789</v>
      </c>
      <c r="D915" s="156" t="s">
        <v>645</v>
      </c>
      <c r="E915" s="156">
        <v>45555</v>
      </c>
      <c r="F915" s="156">
        <v>45558</v>
      </c>
      <c r="G915" s="156">
        <v>45646</v>
      </c>
      <c r="H915" s="156" t="s">
        <v>94</v>
      </c>
      <c r="I915" s="156" t="s">
        <v>180</v>
      </c>
      <c r="J915" s="301" t="s">
        <v>8790</v>
      </c>
      <c r="K915" s="251">
        <v>35500895</v>
      </c>
      <c r="L915" s="156">
        <v>8</v>
      </c>
      <c r="M915" s="156" t="s">
        <v>97</v>
      </c>
      <c r="N915" s="156" t="s">
        <v>5078</v>
      </c>
      <c r="O915" s="156" t="s">
        <v>3586</v>
      </c>
      <c r="P915" s="156" t="s">
        <v>8512</v>
      </c>
      <c r="Q915" s="156" t="s">
        <v>8791</v>
      </c>
      <c r="R915" s="143">
        <f>+G915-F915</f>
        <v>88</v>
      </c>
      <c r="S915" s="134" t="s">
        <v>7664</v>
      </c>
      <c r="T915" s="253">
        <v>12642667</v>
      </c>
      <c r="U915" s="156" t="s">
        <v>8792</v>
      </c>
      <c r="V915" s="253">
        <f>+T915</f>
        <v>12642667</v>
      </c>
      <c r="W915" s="156">
        <v>45555</v>
      </c>
      <c r="X915" s="156" t="s">
        <v>103</v>
      </c>
      <c r="Y915" s="317">
        <f>+Z915+AA915+AB915</f>
        <v>12642667</v>
      </c>
      <c r="Z915" s="156">
        <v>12642667</v>
      </c>
      <c r="AA915" s="156">
        <v>0</v>
      </c>
      <c r="AB915" s="156">
        <v>0</v>
      </c>
      <c r="AC915" s="156">
        <v>0</v>
      </c>
      <c r="AD915" s="156">
        <v>0</v>
      </c>
      <c r="AE915" s="156">
        <v>0</v>
      </c>
      <c r="AF915" s="156">
        <v>0</v>
      </c>
      <c r="AG915" s="156">
        <v>0</v>
      </c>
      <c r="AH915" s="156">
        <v>0</v>
      </c>
      <c r="AI915" s="156">
        <v>0</v>
      </c>
      <c r="AJ915" s="156">
        <v>0</v>
      </c>
      <c r="AK915" s="156" t="s">
        <v>104</v>
      </c>
      <c r="AL915" s="103" t="s">
        <v>8793</v>
      </c>
      <c r="AM915" s="156" t="s">
        <v>2860</v>
      </c>
      <c r="AN915" s="156">
        <v>43543658</v>
      </c>
      <c r="AO915" s="156" t="s">
        <v>114</v>
      </c>
      <c r="AP915" s="156" t="s">
        <v>114</v>
      </c>
      <c r="AQ915" s="156" t="s">
        <v>114</v>
      </c>
      <c r="AR915" s="156" t="s">
        <v>114</v>
      </c>
      <c r="AS915" s="156" t="s">
        <v>109</v>
      </c>
      <c r="AT915" s="156" t="s">
        <v>109</v>
      </c>
      <c r="AU915" s="156" t="s">
        <v>392</v>
      </c>
      <c r="AV915" s="156"/>
      <c r="AW915" s="156"/>
      <c r="AX915" s="156" t="s">
        <v>109</v>
      </c>
      <c r="AY915" s="156" t="s">
        <v>108</v>
      </c>
      <c r="AZ915" s="156"/>
      <c r="BA915" s="156"/>
      <c r="BB915" s="156"/>
      <c r="BC915" s="156"/>
      <c r="BD915" s="156"/>
      <c r="BE915" s="156"/>
      <c r="BF915" s="156"/>
      <c r="BG915" s="156"/>
      <c r="BH915" s="153">
        <f>T915+BB915</f>
        <v>12642667</v>
      </c>
      <c r="BI915" s="349" t="s">
        <v>113</v>
      </c>
      <c r="BJ915" s="240"/>
      <c r="BK915" s="240" t="s">
        <v>114</v>
      </c>
      <c r="BL915" s="240"/>
      <c r="BM915" s="437"/>
      <c r="BN915" s="156" t="s">
        <v>161</v>
      </c>
      <c r="BO915" s="156">
        <v>61</v>
      </c>
      <c r="BP915" s="156">
        <v>22962</v>
      </c>
      <c r="BQ915" s="156" t="s">
        <v>108</v>
      </c>
      <c r="BR915" s="156" t="s">
        <v>108</v>
      </c>
      <c r="BS915" s="156" t="s">
        <v>108</v>
      </c>
      <c r="BT915" s="156" t="s">
        <v>108</v>
      </c>
      <c r="BU915" s="156" t="s">
        <v>2625</v>
      </c>
      <c r="BV915" s="156">
        <v>3223670392</v>
      </c>
      <c r="BW915" s="156" t="s">
        <v>2626</v>
      </c>
      <c r="BX915" s="156" t="s">
        <v>881</v>
      </c>
      <c r="BY915" s="156" t="s">
        <v>119</v>
      </c>
      <c r="BZ915" s="156">
        <v>33746825302</v>
      </c>
      <c r="CA915" s="157" t="s">
        <v>109</v>
      </c>
      <c r="CB915" s="157" t="s">
        <v>109</v>
      </c>
      <c r="CC915" s="157" t="s">
        <v>109</v>
      </c>
      <c r="CD915" s="156"/>
      <c r="CE915" s="156"/>
      <c r="CF915" s="156"/>
      <c r="CG915" s="156"/>
      <c r="CH915" s="156"/>
      <c r="CI915" s="156"/>
      <c r="CJ915" s="156"/>
      <c r="CK915" s="156"/>
      <c r="CL915" s="156"/>
      <c r="CM915" s="157" t="s">
        <v>109</v>
      </c>
      <c r="CN915" s="156"/>
      <c r="CO915" s="297"/>
      <c r="CP915" s="297"/>
      <c r="CQ915" s="297"/>
      <c r="CR915" s="297"/>
      <c r="CS915" s="297"/>
      <c r="CT915" s="297"/>
      <c r="CU915" s="297"/>
      <c r="CV915" s="297"/>
      <c r="CW915" s="297"/>
      <c r="CX915" s="297"/>
      <c r="CY915" s="297"/>
      <c r="CZ915" s="297"/>
      <c r="DA915" s="297"/>
      <c r="DB915" s="297"/>
      <c r="DC915" s="297"/>
      <c r="DD915" s="297"/>
      <c r="DE915" s="297"/>
      <c r="DF915" s="297"/>
      <c r="DG915" s="297"/>
      <c r="DH915" s="297"/>
      <c r="DI915" s="297"/>
      <c r="DJ915" s="297"/>
      <c r="DK915" s="297"/>
      <c r="DL915" s="297"/>
      <c r="DM915" s="297"/>
      <c r="DN915" s="297"/>
      <c r="DO915" s="297"/>
      <c r="DP915" s="297"/>
      <c r="DQ915" s="297"/>
      <c r="DR915" s="297"/>
      <c r="DS915" s="297"/>
      <c r="DT915" s="297"/>
      <c r="DU915" s="297"/>
      <c r="DV915" s="297"/>
      <c r="DW915" s="297"/>
      <c r="DX915" s="297"/>
      <c r="DY915" s="297"/>
      <c r="DZ915" s="297"/>
      <c r="EA915" s="297"/>
      <c r="EB915" s="297"/>
      <c r="EC915" s="297"/>
      <c r="ED915" s="297"/>
      <c r="EE915" s="297"/>
      <c r="EF915" s="297"/>
      <c r="EG915" s="297"/>
      <c r="EH915" s="297"/>
      <c r="EI915" s="297"/>
      <c r="EJ915" s="297"/>
      <c r="EK915" s="297"/>
      <c r="EL915" s="297"/>
      <c r="EM915" s="297"/>
      <c r="EN915" s="297"/>
      <c r="EO915" s="297"/>
      <c r="EP915" s="297"/>
      <c r="EQ915" s="297"/>
      <c r="ER915" s="297"/>
      <c r="ES915" s="297"/>
      <c r="ET915" s="297"/>
      <c r="EU915" s="297"/>
      <c r="EV915" s="297"/>
      <c r="EW915" s="297"/>
      <c r="EX915" s="297"/>
      <c r="EY915" s="297"/>
      <c r="EZ915" s="297"/>
      <c r="FA915" s="297"/>
      <c r="FB915" s="297"/>
      <c r="FC915" s="297"/>
      <c r="FD915" s="297"/>
      <c r="FE915" s="297"/>
      <c r="FF915" s="297"/>
      <c r="FG915" s="297"/>
      <c r="FH915" s="297"/>
      <c r="FI915" s="297"/>
      <c r="FJ915" s="297"/>
      <c r="FK915" s="297"/>
      <c r="FL915" s="297"/>
      <c r="FM915" s="297"/>
      <c r="FN915" s="297"/>
      <c r="FO915" s="297"/>
      <c r="FP915" s="297"/>
      <c r="FQ915" s="297"/>
      <c r="FR915" s="297"/>
      <c r="FS915" s="297"/>
      <c r="FT915" s="297"/>
      <c r="FU915" s="297"/>
      <c r="FV915" s="297"/>
      <c r="FW915" s="297"/>
      <c r="FX915" s="297"/>
      <c r="FY915" s="297"/>
      <c r="FZ915" s="297"/>
      <c r="GA915" s="297"/>
      <c r="GB915" s="297"/>
      <c r="GC915" s="297"/>
      <c r="GD915" s="297"/>
      <c r="GE915" s="297"/>
      <c r="GF915" s="297"/>
      <c r="GG915" s="297"/>
      <c r="GH915" s="297"/>
      <c r="GI915" s="297"/>
      <c r="GJ915" s="297"/>
      <c r="GK915" s="297"/>
      <c r="GL915" s="297"/>
      <c r="GM915" s="297"/>
      <c r="GN915" s="297"/>
      <c r="GO915" s="297"/>
      <c r="GP915" s="297"/>
      <c r="GQ915" s="297"/>
      <c r="GR915" s="297"/>
      <c r="GS915" s="297"/>
      <c r="GT915" s="297"/>
      <c r="GU915" s="297"/>
      <c r="GV915" s="328"/>
      <c r="GW915" s="328"/>
      <c r="GX915" s="328"/>
      <c r="GY915" s="328"/>
      <c r="GZ915" s="328"/>
      <c r="HA915" s="328"/>
      <c r="HB915" s="328"/>
      <c r="HC915" s="328"/>
      <c r="HD915" s="328"/>
      <c r="HE915" s="328"/>
      <c r="HF915" s="328"/>
      <c r="HG915" s="328"/>
      <c r="HH915" s="328"/>
      <c r="HI915" s="328"/>
      <c r="HJ915" s="328"/>
      <c r="HK915" s="328"/>
      <c r="HL915" s="328"/>
      <c r="HM915" s="328"/>
      <c r="HN915" s="328"/>
      <c r="HO915" s="328"/>
      <c r="HP915" s="328"/>
      <c r="HQ915" s="328"/>
      <c r="HR915" s="328"/>
      <c r="HS915" s="328"/>
      <c r="HT915" s="328"/>
      <c r="HU915" s="328"/>
      <c r="HV915" s="328"/>
      <c r="HW915" s="328"/>
      <c r="HX915" s="328"/>
      <c r="HY915" s="328"/>
      <c r="HZ915" s="328"/>
      <c r="IA915" s="328"/>
      <c r="IB915" s="328"/>
      <c r="IC915" s="328"/>
      <c r="ID915" s="328"/>
      <c r="IE915" s="328"/>
      <c r="IF915" s="328"/>
      <c r="IG915" s="328"/>
      <c r="IH915" s="328"/>
      <c r="II915" s="328"/>
      <c r="IJ915" s="328"/>
      <c r="IK915" s="328"/>
      <c r="IL915" s="328"/>
      <c r="IM915" s="328"/>
      <c r="IN915" s="328"/>
      <c r="IO915" s="328"/>
      <c r="IP915" s="328"/>
      <c r="IQ915" s="328"/>
      <c r="IR915" s="328"/>
      <c r="IS915" s="328"/>
      <c r="IT915" s="328"/>
      <c r="IU915" s="328"/>
      <c r="IV915" s="328"/>
      <c r="IW915" s="328"/>
      <c r="IX915" s="328"/>
      <c r="IY915" s="328"/>
      <c r="IZ915" s="328"/>
      <c r="JA915" s="328"/>
      <c r="JB915" s="328"/>
      <c r="JC915" s="328"/>
      <c r="JD915" s="328"/>
      <c r="JE915" s="328"/>
      <c r="JF915" s="328"/>
      <c r="JG915" s="328"/>
      <c r="JH915" s="328"/>
      <c r="JI915" s="328"/>
      <c r="JJ915" s="328"/>
      <c r="JK915" s="328"/>
      <c r="JL915" s="328"/>
      <c r="JM915" s="328"/>
      <c r="JN915" s="328"/>
      <c r="JO915" s="328"/>
      <c r="JP915" s="328"/>
      <c r="JQ915" s="328"/>
      <c r="JR915" s="328"/>
      <c r="JS915" s="328"/>
      <c r="JT915" s="328"/>
      <c r="JU915" s="328"/>
      <c r="JV915" s="328"/>
      <c r="JW915" s="328"/>
      <c r="JX915" s="328"/>
      <c r="JY915" s="328"/>
      <c r="JZ915" s="328"/>
      <c r="KA915" s="328"/>
      <c r="KB915" s="328"/>
      <c r="KC915" s="328"/>
      <c r="KD915" s="328"/>
      <c r="KE915" s="328"/>
      <c r="KF915" s="328"/>
      <c r="KG915" s="328"/>
      <c r="KH915" s="328"/>
      <c r="KI915" s="328"/>
      <c r="KJ915" s="328"/>
      <c r="KK915" s="328"/>
      <c r="KL915" s="328"/>
      <c r="KM915" s="328"/>
      <c r="KN915" s="328"/>
      <c r="KO915" s="328"/>
      <c r="KP915" s="328"/>
      <c r="KQ915" s="328"/>
      <c r="KR915" s="328"/>
      <c r="KS915" s="328"/>
      <c r="KT915" s="328"/>
      <c r="KU915" s="328"/>
      <c r="KV915" s="328"/>
      <c r="KW915" s="328"/>
      <c r="KX915" s="328"/>
      <c r="KY915" s="328"/>
      <c r="KZ915" s="328"/>
      <c r="LA915" s="328"/>
      <c r="LB915" s="328"/>
      <c r="LC915" s="328"/>
      <c r="LD915" s="328"/>
      <c r="LE915" s="328"/>
      <c r="LF915" s="328"/>
      <c r="LG915" s="328"/>
      <c r="LH915" s="328"/>
      <c r="LI915" s="328"/>
      <c r="LJ915" s="328"/>
      <c r="LK915" s="328"/>
      <c r="LL915" s="328"/>
      <c r="LM915" s="328"/>
      <c r="LN915" s="328"/>
      <c r="LO915" s="328"/>
      <c r="LP915" s="328"/>
      <c r="LQ915" s="328"/>
      <c r="LR915" s="328"/>
      <c r="LS915" s="328"/>
      <c r="LT915" s="328"/>
      <c r="LU915" s="328"/>
      <c r="LV915" s="328"/>
      <c r="LW915" s="328"/>
      <c r="LX915" s="328"/>
      <c r="LY915" s="328"/>
      <c r="LZ915" s="328"/>
      <c r="MA915" s="328"/>
      <c r="MB915" s="328"/>
      <c r="MC915" s="328"/>
      <c r="MD915" s="328"/>
      <c r="ME915" s="328"/>
      <c r="MF915" s="328"/>
      <c r="MG915" s="328"/>
      <c r="MH915" s="328"/>
      <c r="MI915" s="328"/>
      <c r="MJ915" s="328"/>
      <c r="MK915" s="328"/>
      <c r="ML915" s="328"/>
      <c r="MM915" s="328"/>
      <c r="MN915" s="328"/>
      <c r="MO915" s="328"/>
      <c r="MP915" s="328"/>
      <c r="MQ915" s="328"/>
      <c r="MR915" s="328"/>
      <c r="MS915" s="328"/>
      <c r="MT915" s="328"/>
      <c r="MU915" s="328"/>
      <c r="MV915" s="328"/>
      <c r="MW915" s="328"/>
      <c r="MX915" s="328"/>
      <c r="MY915" s="328"/>
      <c r="MZ915" s="328"/>
      <c r="NA915" s="328"/>
      <c r="NB915" s="328"/>
      <c r="NC915" s="328"/>
      <c r="ND915" s="328"/>
      <c r="NE915" s="328"/>
      <c r="NF915" s="328"/>
      <c r="NG915" s="328"/>
      <c r="NH915" s="328"/>
      <c r="NI915" s="328"/>
      <c r="NJ915" s="328"/>
      <c r="NK915" s="328"/>
      <c r="NL915" s="328"/>
      <c r="NM915" s="328"/>
      <c r="NN915" s="328"/>
      <c r="NO915" s="328"/>
      <c r="NP915" s="328"/>
      <c r="NQ915" s="328"/>
      <c r="NR915" s="328"/>
      <c r="NS915" s="328"/>
      <c r="NT915" s="328"/>
      <c r="NU915" s="328"/>
      <c r="NV915" s="328"/>
      <c r="NW915" s="328"/>
      <c r="NX915" s="328"/>
      <c r="NY915" s="328"/>
      <c r="NZ915" s="328"/>
      <c r="OA915" s="328"/>
      <c r="OB915" s="328"/>
      <c r="OC915" s="328"/>
      <c r="OD915" s="328"/>
      <c r="OE915" s="328"/>
      <c r="OF915" s="328"/>
      <c r="OG915" s="328"/>
      <c r="OH915" s="328"/>
      <c r="OI915" s="328"/>
      <c r="OJ915" s="328"/>
      <c r="OK915" s="328"/>
      <c r="OL915" s="328"/>
      <c r="OM915" s="328"/>
      <c r="ON915" s="328"/>
      <c r="OO915" s="328"/>
      <c r="OP915" s="328"/>
      <c r="OQ915" s="328"/>
      <c r="OR915" s="328"/>
      <c r="OS915" s="328"/>
      <c r="OT915" s="328"/>
      <c r="OU915" s="328"/>
      <c r="OV915" s="328"/>
      <c r="OW915" s="328"/>
      <c r="OX915" s="328"/>
      <c r="OY915" s="328"/>
      <c r="OZ915" s="328"/>
      <c r="PA915" s="328"/>
      <c r="PB915" s="328"/>
      <c r="PC915" s="328"/>
      <c r="PD915" s="328"/>
      <c r="PE915" s="328"/>
      <c r="PF915" s="328"/>
      <c r="PG915" s="328"/>
      <c r="PH915" s="328"/>
      <c r="PI915" s="328"/>
      <c r="PJ915" s="328"/>
      <c r="PK915" s="328"/>
      <c r="PL915" s="328"/>
      <c r="PM915" s="328"/>
      <c r="PN915" s="328"/>
      <c r="PO915" s="328"/>
      <c r="PP915" s="328"/>
      <c r="PQ915" s="328"/>
      <c r="PR915" s="328"/>
      <c r="PS915" s="328"/>
      <c r="PT915" s="328"/>
      <c r="PU915" s="328"/>
      <c r="PV915" s="328"/>
      <c r="PW915" s="328"/>
      <c r="PX915" s="328"/>
      <c r="PY915" s="328"/>
      <c r="PZ915" s="328"/>
      <c r="QA915" s="328"/>
      <c r="QB915" s="328"/>
      <c r="QC915" s="328"/>
      <c r="QD915" s="328"/>
      <c r="QE915" s="328"/>
      <c r="QF915" s="328"/>
      <c r="QG915" s="328"/>
      <c r="QH915" s="328"/>
      <c r="QI915" s="328"/>
      <c r="QJ915" s="328"/>
      <c r="QK915" s="328"/>
      <c r="QL915" s="328"/>
      <c r="QM915" s="328"/>
      <c r="QN915" s="328"/>
      <c r="QO915" s="328"/>
      <c r="QP915" s="328"/>
      <c r="QQ915" s="328"/>
      <c r="QR915" s="328"/>
      <c r="QS915" s="328"/>
      <c r="QT915" s="328"/>
      <c r="QU915" s="328"/>
      <c r="QV915" s="328"/>
      <c r="QW915" s="328"/>
      <c r="QX915" s="328"/>
      <c r="QY915" s="328"/>
      <c r="QZ915" s="328"/>
      <c r="RA915" s="328"/>
      <c r="RB915" s="328"/>
      <c r="RC915" s="328"/>
      <c r="RD915" s="328"/>
      <c r="RE915" s="328"/>
      <c r="RF915" s="328"/>
      <c r="RG915" s="328"/>
      <c r="RH915" s="328"/>
      <c r="RI915" s="328"/>
      <c r="RJ915" s="328"/>
      <c r="RK915" s="328"/>
      <c r="RL915" s="328"/>
      <c r="RM915" s="328"/>
      <c r="RN915" s="328"/>
      <c r="RO915" s="328"/>
      <c r="RP915" s="328"/>
      <c r="RQ915" s="328"/>
      <c r="RR915" s="328"/>
      <c r="RS915" s="328"/>
      <c r="RT915" s="328"/>
      <c r="RU915" s="328"/>
      <c r="RV915" s="328"/>
      <c r="RW915" s="328"/>
      <c r="RX915" s="328"/>
      <c r="RY915" s="328"/>
      <c r="RZ915" s="328"/>
      <c r="SA915" s="328"/>
      <c r="SB915" s="328"/>
      <c r="SC915" s="328"/>
      <c r="SD915" s="328"/>
      <c r="SE915" s="328"/>
      <c r="SF915" s="328"/>
      <c r="SG915" s="328"/>
      <c r="SH915" s="328"/>
      <c r="SI915" s="328"/>
      <c r="SJ915" s="328"/>
      <c r="SK915" s="328"/>
      <c r="SL915" s="328"/>
      <c r="SM915" s="328"/>
      <c r="SN915" s="328"/>
      <c r="SO915" s="328"/>
      <c r="SP915" s="328"/>
      <c r="SQ915" s="328"/>
      <c r="SR915" s="328"/>
      <c r="SS915" s="328"/>
      <c r="ST915" s="328"/>
      <c r="SU915" s="328"/>
      <c r="SV915" s="328"/>
      <c r="SW915" s="328"/>
      <c r="SX915" s="328"/>
      <c r="SY915" s="328"/>
      <c r="SZ915" s="328"/>
      <c r="TA915" s="328"/>
      <c r="TB915" s="328"/>
      <c r="TC915" s="328"/>
      <c r="TD915" s="328"/>
      <c r="TE915" s="328"/>
      <c r="TF915" s="328"/>
      <c r="TG915" s="328"/>
      <c r="TH915" s="328"/>
      <c r="TI915" s="328"/>
      <c r="TJ915" s="328"/>
      <c r="TK915" s="328"/>
      <c r="TL915" s="328"/>
      <c r="TM915" s="328"/>
      <c r="TN915" s="328"/>
      <c r="TO915" s="328"/>
      <c r="TP915" s="328"/>
      <c r="TQ915" s="328"/>
      <c r="TR915" s="328"/>
      <c r="TS915" s="328"/>
      <c r="TT915" s="328"/>
      <c r="TU915" s="328"/>
      <c r="TV915" s="328"/>
      <c r="TW915" s="328"/>
      <c r="TX915" s="328"/>
      <c r="TY915" s="328"/>
      <c r="TZ915" s="328"/>
      <c r="UA915" s="328"/>
      <c r="UB915" s="328"/>
      <c r="UC915" s="328"/>
      <c r="UD915" s="328"/>
      <c r="UE915" s="328"/>
      <c r="UF915" s="328"/>
      <c r="UG915" s="328"/>
      <c r="UH915" s="328"/>
      <c r="UI915" s="328"/>
      <c r="UJ915" s="328"/>
      <c r="UK915" s="328"/>
      <c r="UL915" s="328"/>
      <c r="UM915" s="328"/>
      <c r="UN915" s="328"/>
      <c r="UO915" s="328"/>
      <c r="UP915" s="328"/>
      <c r="UQ915" s="328"/>
      <c r="UR915" s="328"/>
      <c r="US915" s="328"/>
      <c r="UT915" s="328"/>
      <c r="UU915" s="328"/>
      <c r="UV915" s="328"/>
      <c r="UW915" s="328"/>
      <c r="UX915" s="328"/>
      <c r="UY915" s="328"/>
      <c r="UZ915" s="328"/>
      <c r="VA915" s="328"/>
      <c r="VB915" s="328"/>
      <c r="VC915" s="328"/>
      <c r="VD915" s="328"/>
      <c r="VE915" s="328"/>
      <c r="VF915" s="328"/>
      <c r="VG915" s="328"/>
      <c r="VH915" s="328"/>
      <c r="VI915" s="328"/>
      <c r="VJ915" s="328"/>
      <c r="VK915" s="328"/>
      <c r="VL915" s="328"/>
      <c r="VM915" s="328"/>
      <c r="VN915" s="328"/>
      <c r="VO915" s="328"/>
      <c r="VP915" s="328"/>
      <c r="VQ915" s="328"/>
      <c r="VR915" s="328"/>
      <c r="VS915" s="328"/>
      <c r="VT915" s="328"/>
      <c r="VU915" s="328"/>
      <c r="VV915" s="328"/>
      <c r="VW915" s="328"/>
      <c r="VX915" s="328"/>
      <c r="VY915" s="328"/>
      <c r="VZ915" s="328"/>
      <c r="WA915" s="328"/>
      <c r="WB915" s="328"/>
      <c r="WC915" s="328"/>
      <c r="WD915" s="328"/>
      <c r="WE915" s="328"/>
      <c r="WF915" s="328"/>
      <c r="WG915" s="328"/>
      <c r="WH915" s="328"/>
      <c r="WI915" s="328"/>
      <c r="WJ915" s="328"/>
      <c r="WK915" s="328"/>
      <c r="WL915" s="328"/>
      <c r="WM915" s="328"/>
      <c r="WN915" s="328"/>
      <c r="WO915" s="328"/>
      <c r="WP915" s="328"/>
      <c r="WQ915" s="328"/>
      <c r="WR915" s="328"/>
      <c r="WS915" s="328"/>
      <c r="WT915" s="328"/>
      <c r="WU915" s="328"/>
      <c r="WV915" s="328"/>
      <c r="WW915" s="328"/>
      <c r="WX915" s="328"/>
      <c r="WY915" s="328"/>
      <c r="WZ915" s="328"/>
      <c r="XA915" s="328"/>
      <c r="XB915" s="328"/>
      <c r="XC915" s="328"/>
      <c r="XD915" s="328"/>
      <c r="XE915" s="328"/>
      <c r="XF915" s="328"/>
      <c r="XG915" s="328"/>
      <c r="XH915" s="328"/>
      <c r="XI915" s="328"/>
      <c r="XJ915" s="328"/>
      <c r="XK915" s="328"/>
      <c r="XL915" s="328"/>
      <c r="XM915" s="328"/>
      <c r="XN915" s="328"/>
      <c r="XO915" s="328"/>
      <c r="XP915" s="328"/>
      <c r="XQ915" s="328"/>
      <c r="XR915" s="328"/>
      <c r="XS915" s="328"/>
      <c r="XT915" s="328"/>
      <c r="XU915" s="328"/>
      <c r="XV915" s="328"/>
      <c r="XW915" s="328"/>
      <c r="XX915" s="328"/>
      <c r="XY915" s="328"/>
      <c r="XZ915" s="328"/>
      <c r="YA915" s="328"/>
      <c r="YB915" s="328"/>
      <c r="YC915" s="328"/>
      <c r="YD915" s="328"/>
      <c r="YE915" s="328"/>
      <c r="YF915" s="328"/>
      <c r="YG915" s="328"/>
      <c r="YH915" s="328"/>
      <c r="YI915" s="328"/>
      <c r="YJ915" s="328"/>
      <c r="YK915" s="328"/>
      <c r="YL915" s="328"/>
      <c r="YM915" s="328"/>
      <c r="YN915" s="328"/>
      <c r="YO915" s="328"/>
      <c r="YP915" s="328"/>
      <c r="YQ915" s="328"/>
      <c r="YR915" s="328"/>
      <c r="YS915" s="328"/>
      <c r="YT915" s="328"/>
      <c r="YU915" s="328"/>
      <c r="YV915" s="328"/>
      <c r="YW915" s="328"/>
      <c r="YX915" s="328"/>
      <c r="YY915" s="328"/>
      <c r="YZ915" s="328"/>
      <c r="ZA915" s="328"/>
      <c r="ZB915" s="328"/>
      <c r="ZC915" s="328"/>
      <c r="ZD915" s="328"/>
      <c r="ZE915" s="328"/>
      <c r="ZF915" s="328"/>
      <c r="ZG915" s="328"/>
      <c r="ZH915" s="328"/>
      <c r="ZI915" s="328"/>
      <c r="ZJ915" s="328"/>
      <c r="ZK915" s="328"/>
      <c r="ZL915" s="328"/>
      <c r="ZM915" s="328"/>
      <c r="ZN915" s="328"/>
      <c r="ZO915" s="328"/>
      <c r="ZP915" s="328"/>
      <c r="ZQ915" s="328"/>
      <c r="ZR915" s="328"/>
      <c r="ZS915" s="328"/>
      <c r="ZT915" s="328"/>
      <c r="ZU915" s="328"/>
      <c r="ZV915" s="328"/>
      <c r="ZW915" s="328"/>
      <c r="ZX915" s="328"/>
      <c r="ZY915" s="328"/>
      <c r="ZZ915" s="328"/>
      <c r="AAA915" s="328"/>
      <c r="AAB915" s="328"/>
      <c r="AAC915" s="328"/>
      <c r="AAD915" s="328"/>
      <c r="AAE915" s="328"/>
      <c r="AAF915" s="328"/>
      <c r="AAG915" s="328"/>
      <c r="AAH915" s="328"/>
      <c r="AAI915" s="328"/>
      <c r="AAJ915" s="328"/>
      <c r="AAK915" s="328"/>
      <c r="AAL915" s="328"/>
      <c r="AAM915" s="328"/>
      <c r="AAN915" s="328"/>
      <c r="AAO915" s="328"/>
      <c r="AAP915" s="328"/>
      <c r="AAQ915" s="328"/>
      <c r="AAR915" s="328"/>
      <c r="AAS915" s="328"/>
      <c r="AAT915" s="328"/>
      <c r="AAU915" s="328"/>
      <c r="AAV915" s="328"/>
      <c r="AAW915" s="328"/>
      <c r="AAX915" s="328"/>
      <c r="AAY915" s="328"/>
      <c r="AAZ915" s="328"/>
      <c r="ABA915" s="328"/>
      <c r="ABB915" s="328"/>
      <c r="ABC915" s="328"/>
      <c r="ABD915" s="328"/>
      <c r="ABE915" s="328"/>
      <c r="ABF915" s="328"/>
      <c r="ABG915" s="328"/>
      <c r="ABH915" s="328"/>
    </row>
    <row r="916" spans="1:736" s="50" customFormat="1" ht="45.75" customHeight="1">
      <c r="A916" s="571">
        <f>1+A915</f>
        <v>914</v>
      </c>
      <c r="B916" s="218" t="s">
        <v>8794</v>
      </c>
      <c r="C916" s="201" t="s">
        <v>8795</v>
      </c>
      <c r="D916" s="205" t="s">
        <v>645</v>
      </c>
      <c r="E916" s="202">
        <v>45555</v>
      </c>
      <c r="F916" s="203">
        <v>45558</v>
      </c>
      <c r="G916" s="203">
        <v>45646</v>
      </c>
      <c r="H916" s="201" t="s">
        <v>94</v>
      </c>
      <c r="I916" s="206" t="s">
        <v>95</v>
      </c>
      <c r="J916" s="201" t="s">
        <v>3668</v>
      </c>
      <c r="K916" s="271">
        <v>1072671062</v>
      </c>
      <c r="L916" s="201">
        <v>8</v>
      </c>
      <c r="M916" s="272" t="s">
        <v>97</v>
      </c>
      <c r="N916" s="208" t="s">
        <v>5078</v>
      </c>
      <c r="O916" s="218" t="s">
        <v>783</v>
      </c>
      <c r="P916" s="201" t="s">
        <v>7814</v>
      </c>
      <c r="Q916" s="201" t="s">
        <v>8171</v>
      </c>
      <c r="R916" s="210">
        <f>+G916-F916</f>
        <v>88</v>
      </c>
      <c r="S916" s="201" t="s">
        <v>8796</v>
      </c>
      <c r="T916" s="273">
        <v>10667667</v>
      </c>
      <c r="U916" s="274" t="s">
        <v>8797</v>
      </c>
      <c r="V916" s="273">
        <f>+T916</f>
        <v>10667667</v>
      </c>
      <c r="W916" s="275">
        <v>45555</v>
      </c>
      <c r="X916" s="276" t="s">
        <v>103</v>
      </c>
      <c r="Y916" s="313">
        <f>+Z916+AA916+AB916</f>
        <v>10666667</v>
      </c>
      <c r="Z916" s="215">
        <v>10666667</v>
      </c>
      <c r="AA916" s="216">
        <v>0</v>
      </c>
      <c r="AB916" s="217">
        <v>0</v>
      </c>
      <c r="AC916" s="216">
        <v>0</v>
      </c>
      <c r="AD916" s="216">
        <v>0</v>
      </c>
      <c r="AE916" s="216">
        <v>0</v>
      </c>
      <c r="AF916" s="216">
        <v>0</v>
      </c>
      <c r="AG916" s="216">
        <v>0</v>
      </c>
      <c r="AH916" s="216">
        <v>0</v>
      </c>
      <c r="AI916" s="216">
        <v>0</v>
      </c>
      <c r="AJ916" s="216">
        <v>0</v>
      </c>
      <c r="AK916" s="209" t="s">
        <v>104</v>
      </c>
      <c r="AL916" s="191" t="s">
        <v>8798</v>
      </c>
      <c r="AM916" s="201" t="s">
        <v>4792</v>
      </c>
      <c r="AN916" s="207">
        <v>1070919155</v>
      </c>
      <c r="AO916" s="209" t="s">
        <v>114</v>
      </c>
      <c r="AP916" s="201" t="s">
        <v>114</v>
      </c>
      <c r="AQ916" s="277" t="s">
        <v>114</v>
      </c>
      <c r="AR916" s="209" t="s">
        <v>114</v>
      </c>
      <c r="AS916" s="201" t="s">
        <v>109</v>
      </c>
      <c r="AT916" s="209" t="s">
        <v>109</v>
      </c>
      <c r="AU916" s="209" t="s">
        <v>392</v>
      </c>
      <c r="AV916" s="201"/>
      <c r="AW916" s="201"/>
      <c r="AX916" s="201" t="s">
        <v>109</v>
      </c>
      <c r="AY916" s="201" t="s">
        <v>108</v>
      </c>
      <c r="AZ916" s="240"/>
      <c r="BA916" s="201"/>
      <c r="BB916" s="241"/>
      <c r="BC916" s="240"/>
      <c r="BD916" s="210"/>
      <c r="BE916" s="210"/>
      <c r="BF916" s="210"/>
      <c r="BG916" s="240"/>
      <c r="BH916" s="221">
        <f>T916+BB916</f>
        <v>10667667</v>
      </c>
      <c r="BI916" s="349" t="s">
        <v>113</v>
      </c>
      <c r="BJ916" s="201"/>
      <c r="BK916" s="208" t="s">
        <v>114</v>
      </c>
      <c r="BL916" s="240"/>
      <c r="BM916" s="398" t="s">
        <v>8799</v>
      </c>
      <c r="BN916" s="292" t="s">
        <v>161</v>
      </c>
      <c r="BO916" s="208">
        <v>61</v>
      </c>
      <c r="BP916" s="208">
        <v>22962</v>
      </c>
      <c r="BQ916" s="208" t="s">
        <v>108</v>
      </c>
      <c r="BR916" s="208" t="s">
        <v>108</v>
      </c>
      <c r="BS916" s="208" t="s">
        <v>108</v>
      </c>
      <c r="BT916" s="208" t="s">
        <v>108</v>
      </c>
      <c r="BU916" s="237" t="s">
        <v>2625</v>
      </c>
      <c r="BV916" s="208">
        <v>3223670392</v>
      </c>
      <c r="BW916" s="278" t="s">
        <v>2626</v>
      </c>
      <c r="BX916" s="224" t="s">
        <v>881</v>
      </c>
      <c r="BY916" s="208" t="s">
        <v>119</v>
      </c>
      <c r="BZ916" s="329">
        <v>33746825302</v>
      </c>
      <c r="CA916" s="320" t="s">
        <v>109</v>
      </c>
      <c r="CB916" s="320" t="s">
        <v>109</v>
      </c>
      <c r="CC916" s="322" t="s">
        <v>8461</v>
      </c>
      <c r="CD916" s="322"/>
      <c r="CE916" s="223"/>
      <c r="CF916" s="223"/>
      <c r="CG916" s="223"/>
      <c r="CH916" s="223"/>
      <c r="CI916" s="223"/>
      <c r="CJ916" s="223"/>
      <c r="CK916" s="223"/>
      <c r="CL916" s="223"/>
      <c r="CM916" s="223" t="s">
        <v>109</v>
      </c>
      <c r="CN916" s="223"/>
    </row>
    <row r="917" spans="1:736" s="50" customFormat="1" ht="45.75" customHeight="1">
      <c r="A917" s="589">
        <f>1+A916</f>
        <v>915</v>
      </c>
      <c r="B917" s="403" t="s">
        <v>8800</v>
      </c>
      <c r="C917" s="156" t="s">
        <v>8801</v>
      </c>
      <c r="D917" s="156" t="s">
        <v>645</v>
      </c>
      <c r="E917" s="156">
        <v>45555</v>
      </c>
      <c r="F917" s="156">
        <v>45559</v>
      </c>
      <c r="G917" s="156">
        <v>45646</v>
      </c>
      <c r="H917" s="156" t="s">
        <v>94</v>
      </c>
      <c r="I917" s="156" t="s">
        <v>95</v>
      </c>
      <c r="J917" s="301" t="s">
        <v>8802</v>
      </c>
      <c r="K917" s="251">
        <v>1040749714</v>
      </c>
      <c r="L917" s="156">
        <v>2</v>
      </c>
      <c r="M917" s="156" t="s">
        <v>97</v>
      </c>
      <c r="N917" s="156" t="s">
        <v>5078</v>
      </c>
      <c r="O917" s="156" t="s">
        <v>5700</v>
      </c>
      <c r="P917" s="156" t="s">
        <v>4564</v>
      </c>
      <c r="Q917" s="156" t="s">
        <v>8803</v>
      </c>
      <c r="R917" s="143">
        <f>+G917-F917</f>
        <v>87</v>
      </c>
      <c r="S917" s="134" t="s">
        <v>8804</v>
      </c>
      <c r="T917" s="253">
        <v>18550000</v>
      </c>
      <c r="U917" s="156" t="s">
        <v>8805</v>
      </c>
      <c r="V917" s="253">
        <f>+T917</f>
        <v>18550000</v>
      </c>
      <c r="W917" s="156">
        <v>45555</v>
      </c>
      <c r="X917" s="156" t="s">
        <v>103</v>
      </c>
      <c r="Y917" s="317">
        <f>+Z917+AA917+AB917</f>
        <v>18500000</v>
      </c>
      <c r="Z917" s="156">
        <v>18500000</v>
      </c>
      <c r="AA917" s="156">
        <v>0</v>
      </c>
      <c r="AB917" s="156">
        <v>0</v>
      </c>
      <c r="AC917" s="156">
        <v>0</v>
      </c>
      <c r="AD917" s="156">
        <v>0</v>
      </c>
      <c r="AE917" s="156">
        <v>0</v>
      </c>
      <c r="AF917" s="156">
        <v>0</v>
      </c>
      <c r="AG917" s="156">
        <v>0</v>
      </c>
      <c r="AH917" s="156">
        <v>0</v>
      </c>
      <c r="AI917" s="156">
        <v>0</v>
      </c>
      <c r="AJ917" s="156">
        <v>0</v>
      </c>
      <c r="AK917" s="156" t="s">
        <v>104</v>
      </c>
      <c r="AL917" s="103" t="s">
        <v>8806</v>
      </c>
      <c r="AM917" s="156" t="s">
        <v>8807</v>
      </c>
      <c r="AN917" s="156">
        <v>43667009</v>
      </c>
      <c r="AO917" s="156" t="s">
        <v>114</v>
      </c>
      <c r="AP917" s="156" t="s">
        <v>114</v>
      </c>
      <c r="AQ917" s="156" t="s">
        <v>114</v>
      </c>
      <c r="AR917" s="156" t="s">
        <v>114</v>
      </c>
      <c r="AS917" s="156" t="s">
        <v>109</v>
      </c>
      <c r="AT917" s="156" t="s">
        <v>109</v>
      </c>
      <c r="AU917" s="156" t="s">
        <v>392</v>
      </c>
      <c r="AV917" s="156"/>
      <c r="AW917" s="156"/>
      <c r="AX917" s="156" t="s">
        <v>109</v>
      </c>
      <c r="AY917" s="156" t="s">
        <v>108</v>
      </c>
      <c r="AZ917" s="156"/>
      <c r="BA917" s="156"/>
      <c r="BB917" s="156"/>
      <c r="BC917" s="156"/>
      <c r="BD917" s="156"/>
      <c r="BE917" s="156"/>
      <c r="BF917" s="156"/>
      <c r="BG917" s="156"/>
      <c r="BH917" s="153">
        <f>T917+BB917</f>
        <v>18550000</v>
      </c>
      <c r="BI917" s="349" t="s">
        <v>113</v>
      </c>
      <c r="BJ917" s="240"/>
      <c r="BK917" s="240" t="s">
        <v>114</v>
      </c>
      <c r="BL917" s="240"/>
      <c r="BM917" s="437"/>
      <c r="BN917" s="156" t="s">
        <v>161</v>
      </c>
      <c r="BO917" s="156">
        <v>61</v>
      </c>
      <c r="BP917" s="156">
        <v>22962</v>
      </c>
      <c r="BQ917" s="156" t="s">
        <v>108</v>
      </c>
      <c r="BR917" s="156" t="s">
        <v>108</v>
      </c>
      <c r="BS917" s="156" t="s">
        <v>108</v>
      </c>
      <c r="BT917" s="156" t="s">
        <v>108</v>
      </c>
      <c r="BU917" s="156" t="s">
        <v>2625</v>
      </c>
      <c r="BV917" s="156">
        <v>3223670392</v>
      </c>
      <c r="BW917" s="156" t="s">
        <v>2626</v>
      </c>
      <c r="BX917" s="156" t="s">
        <v>881</v>
      </c>
      <c r="BY917" s="156" t="s">
        <v>119</v>
      </c>
      <c r="BZ917" s="156">
        <v>33746825302</v>
      </c>
      <c r="CA917" s="157" t="s">
        <v>109</v>
      </c>
      <c r="CB917" s="157" t="s">
        <v>109</v>
      </c>
      <c r="CC917" s="157" t="s">
        <v>109</v>
      </c>
      <c r="CD917" s="156"/>
      <c r="CE917" s="156"/>
      <c r="CF917" s="156"/>
      <c r="CG917" s="156"/>
      <c r="CH917" s="156"/>
      <c r="CI917" s="156"/>
      <c r="CJ917" s="156"/>
      <c r="CK917" s="156"/>
      <c r="CL917" s="156"/>
      <c r="CM917" s="157" t="s">
        <v>109</v>
      </c>
      <c r="CN917" s="156"/>
      <c r="CO917" s="297"/>
      <c r="CP917" s="297"/>
      <c r="CQ917" s="297"/>
      <c r="CR917" s="297"/>
      <c r="CS917" s="297"/>
      <c r="CT917" s="297"/>
      <c r="CU917" s="297"/>
      <c r="CV917" s="297"/>
      <c r="CW917" s="297"/>
      <c r="CX917" s="297"/>
      <c r="CY917" s="297"/>
      <c r="CZ917" s="297"/>
      <c r="DA917" s="297"/>
      <c r="DB917" s="297"/>
      <c r="DC917" s="297"/>
      <c r="DD917" s="297"/>
      <c r="DE917" s="297"/>
      <c r="DF917" s="297"/>
      <c r="DG917" s="297"/>
      <c r="DH917" s="297"/>
      <c r="DI917" s="297"/>
      <c r="DJ917" s="297"/>
      <c r="DK917" s="297"/>
      <c r="DL917" s="297"/>
      <c r="DM917" s="297"/>
      <c r="DN917" s="297"/>
      <c r="DO917" s="297"/>
      <c r="DP917" s="297"/>
      <c r="DQ917" s="297"/>
      <c r="DR917" s="297"/>
      <c r="DS917" s="297"/>
      <c r="DT917" s="297"/>
      <c r="DU917" s="297"/>
      <c r="DV917" s="297"/>
      <c r="DW917" s="297"/>
      <c r="DX917" s="297"/>
      <c r="DY917" s="297"/>
      <c r="DZ917" s="297"/>
      <c r="EA917" s="297"/>
      <c r="EB917" s="297"/>
      <c r="EC917" s="297"/>
      <c r="ED917" s="297"/>
      <c r="EE917" s="297"/>
      <c r="EF917" s="297"/>
      <c r="EG917" s="297"/>
      <c r="EH917" s="297"/>
      <c r="EI917" s="297"/>
      <c r="EJ917" s="297"/>
      <c r="EK917" s="297"/>
      <c r="EL917" s="297"/>
      <c r="EM917" s="297"/>
      <c r="EN917" s="297"/>
      <c r="EO917" s="297"/>
      <c r="EP917" s="297"/>
      <c r="EQ917" s="297"/>
      <c r="ER917" s="297"/>
      <c r="ES917" s="297"/>
      <c r="ET917" s="297"/>
      <c r="EU917" s="297"/>
      <c r="EV917" s="297"/>
      <c r="EW917" s="297"/>
      <c r="EX917" s="297"/>
      <c r="EY917" s="297"/>
      <c r="EZ917" s="297"/>
      <c r="FA917" s="297"/>
      <c r="FB917" s="297"/>
      <c r="FC917" s="297"/>
      <c r="FD917" s="297"/>
      <c r="FE917" s="297"/>
      <c r="FF917" s="297"/>
      <c r="FG917" s="297"/>
      <c r="FH917" s="297"/>
      <c r="FI917" s="297"/>
      <c r="FJ917" s="297"/>
      <c r="FK917" s="297"/>
      <c r="FL917" s="297"/>
      <c r="FM917" s="297"/>
      <c r="FN917" s="297"/>
      <c r="FO917" s="297"/>
      <c r="FP917" s="297"/>
      <c r="FQ917" s="297"/>
      <c r="FR917" s="297"/>
      <c r="FS917" s="297"/>
      <c r="FT917" s="297"/>
      <c r="FU917" s="297"/>
      <c r="FV917" s="297"/>
      <c r="FW917" s="297"/>
      <c r="FX917" s="297"/>
      <c r="FY917" s="297"/>
      <c r="FZ917" s="297"/>
      <c r="GA917" s="297"/>
      <c r="GB917" s="297"/>
      <c r="GC917" s="297"/>
      <c r="GD917" s="297"/>
      <c r="GE917" s="297"/>
      <c r="GF917" s="297"/>
      <c r="GG917" s="297"/>
      <c r="GH917" s="297"/>
      <c r="GI917" s="297"/>
      <c r="GJ917" s="297"/>
      <c r="GK917" s="297"/>
      <c r="GL917" s="297"/>
      <c r="GM917" s="297"/>
      <c r="GN917" s="297"/>
      <c r="GO917" s="297"/>
      <c r="GP917" s="297"/>
      <c r="GQ917" s="297"/>
      <c r="GR917" s="297"/>
      <c r="GS917" s="297"/>
      <c r="GT917" s="297"/>
      <c r="GU917" s="297"/>
      <c r="GV917" s="328"/>
      <c r="GW917" s="328"/>
      <c r="GX917" s="328"/>
      <c r="GY917" s="328"/>
      <c r="GZ917" s="328"/>
      <c r="HA917" s="328"/>
      <c r="HB917" s="328"/>
      <c r="HC917" s="328"/>
      <c r="HD917" s="328"/>
      <c r="HE917" s="328"/>
      <c r="HF917" s="328"/>
      <c r="HG917" s="328"/>
      <c r="HH917" s="328"/>
      <c r="HI917" s="328"/>
      <c r="HJ917" s="328"/>
      <c r="HK917" s="328"/>
      <c r="HL917" s="328"/>
      <c r="HM917" s="328"/>
      <c r="HN917" s="328"/>
      <c r="HO917" s="328"/>
      <c r="HP917" s="328"/>
      <c r="HQ917" s="328"/>
      <c r="HR917" s="328"/>
      <c r="HS917" s="328"/>
      <c r="HT917" s="328"/>
      <c r="HU917" s="328"/>
      <c r="HV917" s="328"/>
      <c r="HW917" s="328"/>
      <c r="HX917" s="328"/>
      <c r="HY917" s="328"/>
      <c r="HZ917" s="328"/>
      <c r="IA917" s="328"/>
      <c r="IB917" s="328"/>
      <c r="IC917" s="328"/>
      <c r="ID917" s="328"/>
      <c r="IE917" s="328"/>
      <c r="IF917" s="328"/>
      <c r="IG917" s="328"/>
      <c r="IH917" s="328"/>
      <c r="II917" s="328"/>
      <c r="IJ917" s="328"/>
      <c r="IK917" s="328"/>
      <c r="IL917" s="328"/>
      <c r="IM917" s="328"/>
      <c r="IN917" s="328"/>
      <c r="IO917" s="328"/>
      <c r="IP917" s="328"/>
      <c r="IQ917" s="328"/>
      <c r="IR917" s="328"/>
      <c r="IS917" s="328"/>
      <c r="IT917" s="328"/>
      <c r="IU917" s="328"/>
      <c r="IV917" s="328"/>
      <c r="IW917" s="328"/>
      <c r="IX917" s="328"/>
      <c r="IY917" s="328"/>
      <c r="IZ917" s="328"/>
      <c r="JA917" s="328"/>
      <c r="JB917" s="328"/>
      <c r="JC917" s="328"/>
      <c r="JD917" s="328"/>
      <c r="JE917" s="328"/>
      <c r="JF917" s="328"/>
      <c r="JG917" s="328"/>
      <c r="JH917" s="328"/>
      <c r="JI917" s="328"/>
      <c r="JJ917" s="328"/>
      <c r="JK917" s="328"/>
      <c r="JL917" s="328"/>
      <c r="JM917" s="328"/>
      <c r="JN917" s="328"/>
      <c r="JO917" s="328"/>
      <c r="JP917" s="328"/>
      <c r="JQ917" s="328"/>
      <c r="JR917" s="328"/>
      <c r="JS917" s="328"/>
      <c r="JT917" s="328"/>
      <c r="JU917" s="328"/>
      <c r="JV917" s="328"/>
      <c r="JW917" s="328"/>
      <c r="JX917" s="328"/>
      <c r="JY917" s="328"/>
      <c r="JZ917" s="328"/>
      <c r="KA917" s="328"/>
      <c r="KB917" s="328"/>
      <c r="KC917" s="328"/>
      <c r="KD917" s="328"/>
      <c r="KE917" s="328"/>
      <c r="KF917" s="328"/>
      <c r="KG917" s="328"/>
      <c r="KH917" s="328"/>
      <c r="KI917" s="328"/>
      <c r="KJ917" s="328"/>
      <c r="KK917" s="328"/>
      <c r="KL917" s="328"/>
      <c r="KM917" s="328"/>
      <c r="KN917" s="328"/>
      <c r="KO917" s="328"/>
      <c r="KP917" s="328"/>
      <c r="KQ917" s="328"/>
      <c r="KR917" s="328"/>
      <c r="KS917" s="328"/>
      <c r="KT917" s="328"/>
      <c r="KU917" s="328"/>
      <c r="KV917" s="328"/>
      <c r="KW917" s="328"/>
      <c r="KX917" s="328"/>
      <c r="KY917" s="328"/>
      <c r="KZ917" s="328"/>
      <c r="LA917" s="328"/>
      <c r="LB917" s="328"/>
      <c r="LC917" s="328"/>
      <c r="LD917" s="328"/>
      <c r="LE917" s="328"/>
      <c r="LF917" s="328"/>
      <c r="LG917" s="328"/>
      <c r="LH917" s="328"/>
      <c r="LI917" s="328"/>
      <c r="LJ917" s="328"/>
      <c r="LK917" s="328"/>
      <c r="LL917" s="328"/>
      <c r="LM917" s="328"/>
      <c r="LN917" s="328"/>
      <c r="LO917" s="328"/>
      <c r="LP917" s="328"/>
      <c r="LQ917" s="328"/>
      <c r="LR917" s="328"/>
      <c r="LS917" s="328"/>
      <c r="LT917" s="328"/>
      <c r="LU917" s="328"/>
      <c r="LV917" s="328"/>
      <c r="LW917" s="328"/>
      <c r="LX917" s="328"/>
      <c r="LY917" s="328"/>
      <c r="LZ917" s="328"/>
      <c r="MA917" s="328"/>
      <c r="MB917" s="328"/>
      <c r="MC917" s="328"/>
      <c r="MD917" s="328"/>
      <c r="ME917" s="328"/>
      <c r="MF917" s="328"/>
      <c r="MG917" s="328"/>
      <c r="MH917" s="328"/>
      <c r="MI917" s="328"/>
      <c r="MJ917" s="328"/>
      <c r="MK917" s="328"/>
      <c r="ML917" s="328"/>
      <c r="MM917" s="328"/>
      <c r="MN917" s="328"/>
      <c r="MO917" s="328"/>
      <c r="MP917" s="328"/>
      <c r="MQ917" s="328"/>
      <c r="MR917" s="328"/>
      <c r="MS917" s="328"/>
      <c r="MT917" s="328"/>
      <c r="MU917" s="328"/>
      <c r="MV917" s="328"/>
      <c r="MW917" s="328"/>
      <c r="MX917" s="328"/>
      <c r="MY917" s="328"/>
      <c r="MZ917" s="328"/>
      <c r="NA917" s="328"/>
      <c r="NB917" s="328"/>
      <c r="NC917" s="328"/>
      <c r="ND917" s="328"/>
      <c r="NE917" s="328"/>
      <c r="NF917" s="328"/>
      <c r="NG917" s="328"/>
      <c r="NH917" s="328"/>
      <c r="NI917" s="328"/>
      <c r="NJ917" s="328"/>
      <c r="NK917" s="328"/>
      <c r="NL917" s="328"/>
      <c r="NM917" s="328"/>
      <c r="NN917" s="328"/>
      <c r="NO917" s="328"/>
      <c r="NP917" s="328"/>
      <c r="NQ917" s="328"/>
      <c r="NR917" s="328"/>
      <c r="NS917" s="328"/>
      <c r="NT917" s="328"/>
      <c r="NU917" s="328"/>
      <c r="NV917" s="328"/>
      <c r="NW917" s="328"/>
      <c r="NX917" s="328"/>
      <c r="NY917" s="328"/>
      <c r="NZ917" s="328"/>
      <c r="OA917" s="328"/>
      <c r="OB917" s="328"/>
      <c r="OC917" s="328"/>
      <c r="OD917" s="328"/>
      <c r="OE917" s="328"/>
      <c r="OF917" s="328"/>
      <c r="OG917" s="328"/>
      <c r="OH917" s="328"/>
      <c r="OI917" s="328"/>
      <c r="OJ917" s="328"/>
      <c r="OK917" s="328"/>
      <c r="OL917" s="328"/>
      <c r="OM917" s="328"/>
      <c r="ON917" s="328"/>
      <c r="OO917" s="328"/>
      <c r="OP917" s="328"/>
      <c r="OQ917" s="328"/>
      <c r="OR917" s="328"/>
      <c r="OS917" s="328"/>
      <c r="OT917" s="328"/>
      <c r="OU917" s="328"/>
      <c r="OV917" s="328"/>
      <c r="OW917" s="328"/>
      <c r="OX917" s="328"/>
      <c r="OY917" s="328"/>
      <c r="OZ917" s="328"/>
      <c r="PA917" s="328"/>
      <c r="PB917" s="328"/>
      <c r="PC917" s="328"/>
      <c r="PD917" s="328"/>
      <c r="PE917" s="328"/>
      <c r="PF917" s="328"/>
      <c r="PG917" s="328"/>
      <c r="PH917" s="328"/>
      <c r="PI917" s="328"/>
      <c r="PJ917" s="328"/>
      <c r="PK917" s="328"/>
      <c r="PL917" s="328"/>
      <c r="PM917" s="328"/>
      <c r="PN917" s="328"/>
      <c r="PO917" s="328"/>
      <c r="PP917" s="328"/>
      <c r="PQ917" s="328"/>
      <c r="PR917" s="328"/>
      <c r="PS917" s="328"/>
      <c r="PT917" s="328"/>
      <c r="PU917" s="328"/>
      <c r="PV917" s="328"/>
      <c r="PW917" s="328"/>
      <c r="PX917" s="328"/>
      <c r="PY917" s="328"/>
      <c r="PZ917" s="328"/>
      <c r="QA917" s="328"/>
      <c r="QB917" s="328"/>
      <c r="QC917" s="328"/>
      <c r="QD917" s="328"/>
      <c r="QE917" s="328"/>
      <c r="QF917" s="328"/>
      <c r="QG917" s="328"/>
      <c r="QH917" s="328"/>
      <c r="QI917" s="328"/>
      <c r="QJ917" s="328"/>
      <c r="QK917" s="328"/>
      <c r="QL917" s="328"/>
      <c r="QM917" s="328"/>
      <c r="QN917" s="328"/>
      <c r="QO917" s="328"/>
      <c r="QP917" s="328"/>
      <c r="QQ917" s="328"/>
      <c r="QR917" s="328"/>
      <c r="QS917" s="328"/>
      <c r="QT917" s="328"/>
      <c r="QU917" s="328"/>
      <c r="QV917" s="328"/>
      <c r="QW917" s="328"/>
      <c r="QX917" s="328"/>
      <c r="QY917" s="328"/>
      <c r="QZ917" s="328"/>
      <c r="RA917" s="328"/>
      <c r="RB917" s="328"/>
      <c r="RC917" s="328"/>
      <c r="RD917" s="328"/>
      <c r="RE917" s="328"/>
      <c r="RF917" s="328"/>
      <c r="RG917" s="328"/>
      <c r="RH917" s="328"/>
      <c r="RI917" s="328"/>
      <c r="RJ917" s="328"/>
      <c r="RK917" s="328"/>
      <c r="RL917" s="328"/>
      <c r="RM917" s="328"/>
      <c r="RN917" s="328"/>
      <c r="RO917" s="328"/>
      <c r="RP917" s="328"/>
      <c r="RQ917" s="328"/>
      <c r="RR917" s="328"/>
      <c r="RS917" s="328"/>
      <c r="RT917" s="328"/>
      <c r="RU917" s="328"/>
      <c r="RV917" s="328"/>
      <c r="RW917" s="328"/>
      <c r="RX917" s="328"/>
      <c r="RY917" s="328"/>
      <c r="RZ917" s="328"/>
      <c r="SA917" s="328"/>
      <c r="SB917" s="328"/>
      <c r="SC917" s="328"/>
      <c r="SD917" s="328"/>
      <c r="SE917" s="328"/>
      <c r="SF917" s="328"/>
      <c r="SG917" s="328"/>
      <c r="SH917" s="328"/>
      <c r="SI917" s="328"/>
      <c r="SJ917" s="328"/>
      <c r="SK917" s="328"/>
      <c r="SL917" s="328"/>
      <c r="SM917" s="328"/>
      <c r="SN917" s="328"/>
      <c r="SO917" s="328"/>
      <c r="SP917" s="328"/>
      <c r="SQ917" s="328"/>
      <c r="SR917" s="328"/>
      <c r="SS917" s="328"/>
      <c r="ST917" s="328"/>
      <c r="SU917" s="328"/>
      <c r="SV917" s="328"/>
      <c r="SW917" s="328"/>
      <c r="SX917" s="328"/>
      <c r="SY917" s="328"/>
      <c r="SZ917" s="328"/>
      <c r="TA917" s="328"/>
      <c r="TB917" s="328"/>
      <c r="TC917" s="328"/>
      <c r="TD917" s="328"/>
      <c r="TE917" s="328"/>
      <c r="TF917" s="328"/>
      <c r="TG917" s="328"/>
      <c r="TH917" s="328"/>
      <c r="TI917" s="328"/>
      <c r="TJ917" s="328"/>
      <c r="TK917" s="328"/>
      <c r="TL917" s="328"/>
      <c r="TM917" s="328"/>
      <c r="TN917" s="328"/>
      <c r="TO917" s="328"/>
      <c r="TP917" s="328"/>
      <c r="TQ917" s="328"/>
      <c r="TR917" s="328"/>
      <c r="TS917" s="328"/>
      <c r="TT917" s="328"/>
      <c r="TU917" s="328"/>
      <c r="TV917" s="328"/>
      <c r="TW917" s="328"/>
      <c r="TX917" s="328"/>
      <c r="TY917" s="328"/>
      <c r="TZ917" s="328"/>
      <c r="UA917" s="328"/>
      <c r="UB917" s="328"/>
      <c r="UC917" s="328"/>
      <c r="UD917" s="328"/>
      <c r="UE917" s="328"/>
      <c r="UF917" s="328"/>
      <c r="UG917" s="328"/>
      <c r="UH917" s="328"/>
      <c r="UI917" s="328"/>
      <c r="UJ917" s="328"/>
      <c r="UK917" s="328"/>
      <c r="UL917" s="328"/>
      <c r="UM917" s="328"/>
      <c r="UN917" s="328"/>
      <c r="UO917" s="328"/>
      <c r="UP917" s="328"/>
      <c r="UQ917" s="328"/>
      <c r="UR917" s="328"/>
      <c r="US917" s="328"/>
      <c r="UT917" s="328"/>
      <c r="UU917" s="328"/>
      <c r="UV917" s="328"/>
      <c r="UW917" s="328"/>
      <c r="UX917" s="328"/>
      <c r="UY917" s="328"/>
      <c r="UZ917" s="328"/>
      <c r="VA917" s="328"/>
      <c r="VB917" s="328"/>
      <c r="VC917" s="328"/>
      <c r="VD917" s="328"/>
      <c r="VE917" s="328"/>
      <c r="VF917" s="328"/>
      <c r="VG917" s="328"/>
      <c r="VH917" s="328"/>
      <c r="VI917" s="328"/>
      <c r="VJ917" s="328"/>
      <c r="VK917" s="328"/>
      <c r="VL917" s="328"/>
      <c r="VM917" s="328"/>
      <c r="VN917" s="328"/>
      <c r="VO917" s="328"/>
      <c r="VP917" s="328"/>
      <c r="VQ917" s="328"/>
      <c r="VR917" s="328"/>
      <c r="VS917" s="328"/>
      <c r="VT917" s="328"/>
      <c r="VU917" s="328"/>
      <c r="VV917" s="328"/>
      <c r="VW917" s="328"/>
      <c r="VX917" s="328"/>
      <c r="VY917" s="328"/>
      <c r="VZ917" s="328"/>
      <c r="WA917" s="328"/>
      <c r="WB917" s="328"/>
      <c r="WC917" s="328"/>
      <c r="WD917" s="328"/>
      <c r="WE917" s="328"/>
      <c r="WF917" s="328"/>
      <c r="WG917" s="328"/>
      <c r="WH917" s="328"/>
      <c r="WI917" s="328"/>
      <c r="WJ917" s="328"/>
      <c r="WK917" s="328"/>
      <c r="WL917" s="328"/>
      <c r="WM917" s="328"/>
      <c r="WN917" s="328"/>
      <c r="WO917" s="328"/>
      <c r="WP917" s="328"/>
      <c r="WQ917" s="328"/>
      <c r="WR917" s="328"/>
      <c r="WS917" s="328"/>
      <c r="WT917" s="328"/>
      <c r="WU917" s="328"/>
      <c r="WV917" s="328"/>
      <c r="WW917" s="328"/>
      <c r="WX917" s="328"/>
      <c r="WY917" s="328"/>
      <c r="WZ917" s="328"/>
      <c r="XA917" s="328"/>
      <c r="XB917" s="328"/>
      <c r="XC917" s="328"/>
      <c r="XD917" s="328"/>
      <c r="XE917" s="328"/>
      <c r="XF917" s="328"/>
      <c r="XG917" s="328"/>
      <c r="XH917" s="328"/>
      <c r="XI917" s="328"/>
      <c r="XJ917" s="328"/>
      <c r="XK917" s="328"/>
      <c r="XL917" s="328"/>
      <c r="XM917" s="328"/>
      <c r="XN917" s="328"/>
      <c r="XO917" s="328"/>
      <c r="XP917" s="328"/>
      <c r="XQ917" s="328"/>
      <c r="XR917" s="328"/>
      <c r="XS917" s="328"/>
      <c r="XT917" s="328"/>
      <c r="XU917" s="328"/>
      <c r="XV917" s="328"/>
      <c r="XW917" s="328"/>
      <c r="XX917" s="328"/>
      <c r="XY917" s="328"/>
      <c r="XZ917" s="328"/>
      <c r="YA917" s="328"/>
      <c r="YB917" s="328"/>
      <c r="YC917" s="328"/>
      <c r="YD917" s="328"/>
      <c r="YE917" s="328"/>
      <c r="YF917" s="328"/>
      <c r="YG917" s="328"/>
      <c r="YH917" s="328"/>
      <c r="YI917" s="328"/>
      <c r="YJ917" s="328"/>
      <c r="YK917" s="328"/>
      <c r="YL917" s="328"/>
      <c r="YM917" s="328"/>
      <c r="YN917" s="328"/>
      <c r="YO917" s="328"/>
      <c r="YP917" s="328"/>
      <c r="YQ917" s="328"/>
      <c r="YR917" s="328"/>
      <c r="YS917" s="328"/>
      <c r="YT917" s="328"/>
      <c r="YU917" s="328"/>
      <c r="YV917" s="328"/>
      <c r="YW917" s="328"/>
      <c r="YX917" s="328"/>
      <c r="YY917" s="328"/>
      <c r="YZ917" s="328"/>
      <c r="ZA917" s="328"/>
      <c r="ZB917" s="328"/>
      <c r="ZC917" s="328"/>
      <c r="ZD917" s="328"/>
      <c r="ZE917" s="328"/>
      <c r="ZF917" s="328"/>
      <c r="ZG917" s="328"/>
      <c r="ZH917" s="328"/>
      <c r="ZI917" s="328"/>
      <c r="ZJ917" s="328"/>
      <c r="ZK917" s="328"/>
      <c r="ZL917" s="328"/>
      <c r="ZM917" s="328"/>
      <c r="ZN917" s="328"/>
      <c r="ZO917" s="328"/>
      <c r="ZP917" s="328"/>
      <c r="ZQ917" s="328"/>
      <c r="ZR917" s="328"/>
      <c r="ZS917" s="328"/>
      <c r="ZT917" s="328"/>
      <c r="ZU917" s="328"/>
      <c r="ZV917" s="328"/>
      <c r="ZW917" s="328"/>
      <c r="ZX917" s="328"/>
      <c r="ZY917" s="328"/>
      <c r="ZZ917" s="328"/>
      <c r="AAA917" s="328"/>
      <c r="AAB917" s="328"/>
      <c r="AAC917" s="328"/>
      <c r="AAD917" s="328"/>
      <c r="AAE917" s="328"/>
      <c r="AAF917" s="328"/>
      <c r="AAG917" s="328"/>
      <c r="AAH917" s="328"/>
      <c r="AAI917" s="328"/>
      <c r="AAJ917" s="328"/>
      <c r="AAK917" s="328"/>
      <c r="AAL917" s="328"/>
      <c r="AAM917" s="328"/>
      <c r="AAN917" s="328"/>
      <c r="AAO917" s="328"/>
      <c r="AAP917" s="328"/>
      <c r="AAQ917" s="328"/>
      <c r="AAR917" s="328"/>
      <c r="AAS917" s="328"/>
      <c r="AAT917" s="328"/>
      <c r="AAU917" s="328"/>
      <c r="AAV917" s="328"/>
      <c r="AAW917" s="328"/>
      <c r="AAX917" s="328"/>
      <c r="AAY917" s="328"/>
      <c r="AAZ917" s="328"/>
      <c r="ABA917" s="328"/>
      <c r="ABB917" s="328"/>
      <c r="ABC917" s="328"/>
      <c r="ABD917" s="328"/>
      <c r="ABE917" s="328"/>
      <c r="ABF917" s="328"/>
      <c r="ABG917" s="328"/>
      <c r="ABH917" s="328"/>
    </row>
    <row r="918" spans="1:736" s="50" customFormat="1" ht="45.75" customHeight="1">
      <c r="A918" s="571">
        <f>1+A917</f>
        <v>916</v>
      </c>
      <c r="B918" s="218" t="s">
        <v>8808</v>
      </c>
      <c r="C918" s="201" t="s">
        <v>8809</v>
      </c>
      <c r="D918" s="205" t="s">
        <v>8011</v>
      </c>
      <c r="E918" s="202">
        <v>45555</v>
      </c>
      <c r="F918" s="203">
        <v>45558</v>
      </c>
      <c r="G918" s="203">
        <v>45646</v>
      </c>
      <c r="H918" s="201" t="s">
        <v>94</v>
      </c>
      <c r="I918" s="206" t="s">
        <v>95</v>
      </c>
      <c r="J918" s="201" t="s">
        <v>8810</v>
      </c>
      <c r="K918" s="271">
        <v>2994845</v>
      </c>
      <c r="L918" s="201">
        <v>9</v>
      </c>
      <c r="M918" s="272" t="s">
        <v>97</v>
      </c>
      <c r="N918" s="208" t="s">
        <v>5078</v>
      </c>
      <c r="O918" s="218" t="s">
        <v>4665</v>
      </c>
      <c r="P918" s="201" t="s">
        <v>8811</v>
      </c>
      <c r="Q918" s="201" t="s">
        <v>8812</v>
      </c>
      <c r="R918" s="210">
        <f>+G918-F918</f>
        <v>88</v>
      </c>
      <c r="S918" s="201" t="s">
        <v>8813</v>
      </c>
      <c r="T918" s="273">
        <v>17966666</v>
      </c>
      <c r="U918" s="274" t="s">
        <v>8814</v>
      </c>
      <c r="V918" s="273">
        <f>+T918</f>
        <v>17966666</v>
      </c>
      <c r="W918" s="275">
        <v>45555</v>
      </c>
      <c r="X918" s="276" t="s">
        <v>103</v>
      </c>
      <c r="Y918" s="313">
        <f>+Z918+AA918+AB918</f>
        <v>17966666</v>
      </c>
      <c r="Z918" s="215">
        <v>17966666</v>
      </c>
      <c r="AA918" s="216">
        <v>0</v>
      </c>
      <c r="AB918" s="217">
        <v>0</v>
      </c>
      <c r="AC918" s="216">
        <v>0</v>
      </c>
      <c r="AD918" s="216">
        <v>0</v>
      </c>
      <c r="AE918" s="216">
        <v>0</v>
      </c>
      <c r="AF918" s="216">
        <v>0</v>
      </c>
      <c r="AG918" s="216">
        <v>0</v>
      </c>
      <c r="AH918" s="216">
        <v>0</v>
      </c>
      <c r="AI918" s="216">
        <v>0</v>
      </c>
      <c r="AJ918" s="216">
        <v>0</v>
      </c>
      <c r="AK918" s="209" t="s">
        <v>104</v>
      </c>
      <c r="AL918" s="191" t="s">
        <v>8815</v>
      </c>
      <c r="AM918" s="201" t="s">
        <v>6986</v>
      </c>
      <c r="AN918" s="207">
        <v>26559977</v>
      </c>
      <c r="AO918" s="209" t="s">
        <v>114</v>
      </c>
      <c r="AP918" s="201" t="s">
        <v>114</v>
      </c>
      <c r="AQ918" s="277" t="s">
        <v>114</v>
      </c>
      <c r="AR918" s="209" t="s">
        <v>114</v>
      </c>
      <c r="AS918" s="201" t="s">
        <v>109</v>
      </c>
      <c r="AT918" s="209" t="s">
        <v>109</v>
      </c>
      <c r="AU918" s="209" t="s">
        <v>392</v>
      </c>
      <c r="AV918" s="201"/>
      <c r="AW918" s="201"/>
      <c r="AX918" s="201" t="s">
        <v>109</v>
      </c>
      <c r="AY918" s="201" t="s">
        <v>108</v>
      </c>
      <c r="AZ918" s="240"/>
      <c r="BA918" s="201"/>
      <c r="BB918" s="241"/>
      <c r="BC918" s="240"/>
      <c r="BD918" s="210"/>
      <c r="BE918" s="210"/>
      <c r="BF918" s="210"/>
      <c r="BG918" s="240"/>
      <c r="BH918" s="221">
        <f>T918+BB918</f>
        <v>17966666</v>
      </c>
      <c r="BI918" s="637" t="s">
        <v>259</v>
      </c>
      <c r="BJ918" s="201"/>
      <c r="BK918" s="208" t="s">
        <v>114</v>
      </c>
      <c r="BL918" s="240"/>
      <c r="BM918" s="644" t="s">
        <v>8816</v>
      </c>
      <c r="BN918" s="292" t="s">
        <v>917</v>
      </c>
      <c r="BO918" s="208">
        <v>63</v>
      </c>
      <c r="BP918" s="208">
        <v>22550</v>
      </c>
      <c r="BQ918" s="208" t="s">
        <v>114</v>
      </c>
      <c r="BR918" s="208" t="s">
        <v>114</v>
      </c>
      <c r="BS918" s="208" t="s">
        <v>114</v>
      </c>
      <c r="BT918" s="208" t="s">
        <v>114</v>
      </c>
      <c r="BU918" s="237" t="s">
        <v>4592</v>
      </c>
      <c r="BV918" s="208">
        <v>3144046614</v>
      </c>
      <c r="BW918" s="278" t="s">
        <v>4593</v>
      </c>
      <c r="BX918" s="224" t="s">
        <v>881</v>
      </c>
      <c r="BY918" s="208" t="s">
        <v>119</v>
      </c>
      <c r="BZ918" s="293">
        <v>33767468640</v>
      </c>
      <c r="CA918" s="320" t="s">
        <v>109</v>
      </c>
      <c r="CB918" s="320" t="s">
        <v>109</v>
      </c>
      <c r="CC918" s="322" t="s">
        <v>3513</v>
      </c>
      <c r="CD918" s="322"/>
      <c r="CE918" s="223"/>
      <c r="CF918" s="223"/>
      <c r="CG918" s="223"/>
      <c r="CH918" s="223"/>
      <c r="CI918" s="223"/>
      <c r="CJ918" s="223"/>
      <c r="CK918" s="223"/>
      <c r="CL918" s="223"/>
      <c r="CM918" s="539" t="s">
        <v>109</v>
      </c>
      <c r="CN918" s="223"/>
    </row>
    <row r="919" spans="1:736" s="50" customFormat="1" ht="45.75" customHeight="1">
      <c r="A919" s="589">
        <f>1+A918</f>
        <v>917</v>
      </c>
      <c r="B919" s="403" t="s">
        <v>8817</v>
      </c>
      <c r="C919" s="156" t="s">
        <v>8818</v>
      </c>
      <c r="D919" s="156" t="s">
        <v>8473</v>
      </c>
      <c r="E919" s="156">
        <v>45555</v>
      </c>
      <c r="F919" s="156">
        <v>45562</v>
      </c>
      <c r="G919" s="156">
        <v>45646</v>
      </c>
      <c r="H919" s="156" t="s">
        <v>94</v>
      </c>
      <c r="I919" s="156" t="s">
        <v>180</v>
      </c>
      <c r="J919" s="301" t="s">
        <v>8819</v>
      </c>
      <c r="K919" s="251" t="s">
        <v>8820</v>
      </c>
      <c r="L919" s="156">
        <v>5</v>
      </c>
      <c r="M919" s="156" t="s">
        <v>97</v>
      </c>
      <c r="N919" s="156" t="s">
        <v>5078</v>
      </c>
      <c r="O919" s="156" t="s">
        <v>993</v>
      </c>
      <c r="P919" s="156" t="s">
        <v>8002</v>
      </c>
      <c r="Q919" s="156" t="s">
        <v>8821</v>
      </c>
      <c r="R919" s="143">
        <f>+G919-F919</f>
        <v>84</v>
      </c>
      <c r="S919" s="134" t="s">
        <v>8710</v>
      </c>
      <c r="T919" s="253">
        <v>9324000</v>
      </c>
      <c r="U919" s="156" t="s">
        <v>8822</v>
      </c>
      <c r="V919" s="253">
        <f>+T919</f>
        <v>9324000</v>
      </c>
      <c r="W919" s="156">
        <v>45555</v>
      </c>
      <c r="X919" s="156" t="s">
        <v>103</v>
      </c>
      <c r="Y919" s="317">
        <f>+Z919+AA919+AB919</f>
        <v>9324000</v>
      </c>
      <c r="Z919" s="156">
        <v>9324000</v>
      </c>
      <c r="AA919" s="156">
        <v>0</v>
      </c>
      <c r="AB919" s="156">
        <v>0</v>
      </c>
      <c r="AC919" s="156">
        <v>0</v>
      </c>
      <c r="AD919" s="156">
        <v>0</v>
      </c>
      <c r="AE919" s="156">
        <v>0</v>
      </c>
      <c r="AF919" s="156">
        <v>0</v>
      </c>
      <c r="AG919" s="156">
        <v>0</v>
      </c>
      <c r="AH919" s="156">
        <v>0</v>
      </c>
      <c r="AI919" s="156">
        <v>0</v>
      </c>
      <c r="AJ919" s="156">
        <v>0</v>
      </c>
      <c r="AK919" s="156" t="s">
        <v>104</v>
      </c>
      <c r="AL919" s="103" t="s">
        <v>8823</v>
      </c>
      <c r="AM919" s="156" t="s">
        <v>8824</v>
      </c>
      <c r="AN919" s="156">
        <v>35199249</v>
      </c>
      <c r="AO919" s="156" t="s">
        <v>114</v>
      </c>
      <c r="AP919" s="156" t="s">
        <v>114</v>
      </c>
      <c r="AQ919" s="156" t="s">
        <v>114</v>
      </c>
      <c r="AR919" s="156" t="s">
        <v>114</v>
      </c>
      <c r="AS919" s="156" t="s">
        <v>578</v>
      </c>
      <c r="AT919" s="156" t="s">
        <v>109</v>
      </c>
      <c r="AU919" s="156" t="s">
        <v>392</v>
      </c>
      <c r="AV919" s="156"/>
      <c r="AW919" s="156"/>
      <c r="AX919" s="156" t="s">
        <v>109</v>
      </c>
      <c r="AY919" s="156" t="s">
        <v>108</v>
      </c>
      <c r="AZ919" s="156"/>
      <c r="BA919" s="156"/>
      <c r="BB919" s="156"/>
      <c r="BC919" s="156"/>
      <c r="BD919" s="156"/>
      <c r="BE919" s="156"/>
      <c r="BF919" s="156"/>
      <c r="BG919" s="156"/>
      <c r="BH919" s="153">
        <f>T919+BB919</f>
        <v>9324000</v>
      </c>
      <c r="BI919" s="604" t="s">
        <v>259</v>
      </c>
      <c r="BJ919" s="240"/>
      <c r="BK919" s="240" t="s">
        <v>114</v>
      </c>
      <c r="BL919" s="240"/>
      <c r="BM919" s="161" t="s">
        <v>2539</v>
      </c>
      <c r="BN919" s="156" t="s">
        <v>917</v>
      </c>
      <c r="BO919" s="156"/>
      <c r="BP919" s="156"/>
      <c r="BQ919" s="156"/>
      <c r="BR919" s="156" t="s">
        <v>114</v>
      </c>
      <c r="BS919" s="156" t="s">
        <v>114</v>
      </c>
      <c r="BT919" s="156" t="s">
        <v>114</v>
      </c>
      <c r="BU919" s="156" t="s">
        <v>8825</v>
      </c>
      <c r="BV919" s="156">
        <v>3222129464</v>
      </c>
      <c r="BW919" s="156" t="s">
        <v>8826</v>
      </c>
      <c r="BX919" s="156"/>
      <c r="BY919" s="156"/>
      <c r="BZ919" s="156"/>
      <c r="CA919" s="157" t="s">
        <v>109</v>
      </c>
      <c r="CB919" s="157" t="s">
        <v>109</v>
      </c>
      <c r="CC919" s="157" t="s">
        <v>109</v>
      </c>
      <c r="CD919" s="156"/>
      <c r="CE919" s="156"/>
      <c r="CF919" s="156"/>
      <c r="CG919" s="156"/>
      <c r="CH919" s="156"/>
      <c r="CI919" s="156"/>
      <c r="CJ919" s="156"/>
      <c r="CK919" s="156"/>
      <c r="CL919" s="156"/>
      <c r="CM919" s="157" t="s">
        <v>109</v>
      </c>
      <c r="CN919" s="156"/>
    </row>
    <row r="920" spans="1:736" s="290" customFormat="1" ht="45.75" customHeight="1">
      <c r="A920" s="589">
        <f>1+A919</f>
        <v>918</v>
      </c>
      <c r="B920" s="403" t="s">
        <v>8827</v>
      </c>
      <c r="C920" s="156" t="s">
        <v>8828</v>
      </c>
      <c r="D920" s="156" t="s">
        <v>6692</v>
      </c>
      <c r="E920" s="156">
        <v>45555</v>
      </c>
      <c r="F920" s="156">
        <v>45561</v>
      </c>
      <c r="G920" s="156">
        <v>45646</v>
      </c>
      <c r="H920" s="156" t="s">
        <v>94</v>
      </c>
      <c r="I920" s="156" t="s">
        <v>95</v>
      </c>
      <c r="J920" s="301" t="s">
        <v>8829</v>
      </c>
      <c r="K920" s="251">
        <v>52104205</v>
      </c>
      <c r="L920" s="156">
        <v>1</v>
      </c>
      <c r="M920" s="156" t="s">
        <v>97</v>
      </c>
      <c r="N920" s="156" t="s">
        <v>5078</v>
      </c>
      <c r="O920" s="156" t="s">
        <v>993</v>
      </c>
      <c r="P920" s="156" t="s">
        <v>8556</v>
      </c>
      <c r="Q920" s="156" t="s">
        <v>8171</v>
      </c>
      <c r="R920" s="143">
        <f>+G920-F920</f>
        <v>85</v>
      </c>
      <c r="S920" s="134" t="s">
        <v>8830</v>
      </c>
      <c r="T920" s="253">
        <v>19000000</v>
      </c>
      <c r="U920" s="156" t="s">
        <v>8831</v>
      </c>
      <c r="V920" s="253">
        <f>+T920</f>
        <v>19000000</v>
      </c>
      <c r="W920" s="156">
        <v>45555</v>
      </c>
      <c r="X920" s="156" t="s">
        <v>103</v>
      </c>
      <c r="Y920" s="317">
        <f>+Z920+AA920+AB920</f>
        <v>19000000</v>
      </c>
      <c r="Z920" s="156">
        <v>19000000</v>
      </c>
      <c r="AA920" s="156">
        <v>0</v>
      </c>
      <c r="AB920" s="156">
        <v>0</v>
      </c>
      <c r="AC920" s="156">
        <v>0</v>
      </c>
      <c r="AD920" s="156">
        <v>0</v>
      </c>
      <c r="AE920" s="156">
        <v>0</v>
      </c>
      <c r="AF920" s="156">
        <v>0</v>
      </c>
      <c r="AG920" s="156">
        <v>0</v>
      </c>
      <c r="AH920" s="156">
        <v>0</v>
      </c>
      <c r="AI920" s="156">
        <v>0</v>
      </c>
      <c r="AJ920" s="156">
        <v>0</v>
      </c>
      <c r="AK920" s="156" t="s">
        <v>104</v>
      </c>
      <c r="AL920" s="103" t="s">
        <v>8832</v>
      </c>
      <c r="AM920" s="156" t="s">
        <v>5243</v>
      </c>
      <c r="AN920" s="156">
        <v>57421677</v>
      </c>
      <c r="AO920" s="156" t="s">
        <v>114</v>
      </c>
      <c r="AP920" s="156" t="s">
        <v>114</v>
      </c>
      <c r="AQ920" s="156" t="s">
        <v>114</v>
      </c>
      <c r="AR920" s="156" t="s">
        <v>114</v>
      </c>
      <c r="AS920" s="156" t="s">
        <v>578</v>
      </c>
      <c r="AT920" s="156" t="s">
        <v>109</v>
      </c>
      <c r="AU920" s="156" t="s">
        <v>392</v>
      </c>
      <c r="AV920" s="156"/>
      <c r="AW920" s="156"/>
      <c r="AX920" s="156"/>
      <c r="AY920" s="156" t="s">
        <v>108</v>
      </c>
      <c r="AZ920" s="156"/>
      <c r="BA920" s="156"/>
      <c r="BB920" s="156"/>
      <c r="BC920" s="156"/>
      <c r="BD920" s="156"/>
      <c r="BE920" s="156"/>
      <c r="BF920" s="156"/>
      <c r="BG920" s="156"/>
      <c r="BH920" s="153">
        <f>T920+BB920</f>
        <v>19000000</v>
      </c>
      <c r="BI920" s="349" t="s">
        <v>113</v>
      </c>
      <c r="BJ920" s="240"/>
      <c r="BK920" s="240" t="s">
        <v>114</v>
      </c>
      <c r="BL920" s="240"/>
      <c r="BM920" s="437"/>
      <c r="BN920" s="156" t="s">
        <v>964</v>
      </c>
      <c r="BO920" s="156">
        <v>51</v>
      </c>
      <c r="BP920" s="156">
        <v>26562</v>
      </c>
      <c r="BQ920" s="156" t="s">
        <v>108</v>
      </c>
      <c r="BR920" s="156" t="s">
        <v>108</v>
      </c>
      <c r="BS920" s="156" t="s">
        <v>108</v>
      </c>
      <c r="BT920" s="156" t="s">
        <v>108</v>
      </c>
      <c r="BU920" s="156" t="s">
        <v>2052</v>
      </c>
      <c r="BV920" s="156">
        <v>3102009455</v>
      </c>
      <c r="BW920" s="156" t="s">
        <v>2053</v>
      </c>
      <c r="BX920" s="156" t="s">
        <v>1247</v>
      </c>
      <c r="BY920" s="156" t="s">
        <v>119</v>
      </c>
      <c r="BZ920" s="156">
        <v>24032017892</v>
      </c>
      <c r="CA920" s="157" t="s">
        <v>109</v>
      </c>
      <c r="CB920" s="157" t="s">
        <v>109</v>
      </c>
      <c r="CC920" s="157" t="s">
        <v>109</v>
      </c>
      <c r="CD920" s="156"/>
      <c r="CE920" s="156"/>
      <c r="CF920" s="156"/>
      <c r="CG920" s="156"/>
      <c r="CH920" s="156"/>
      <c r="CI920" s="156"/>
      <c r="CJ920" s="156"/>
      <c r="CK920" s="156"/>
      <c r="CL920" s="156"/>
      <c r="CM920" s="157" t="s">
        <v>109</v>
      </c>
      <c r="CN920" s="156"/>
      <c r="CO920" s="297"/>
      <c r="CP920" s="297"/>
      <c r="CQ920" s="297"/>
      <c r="CR920" s="297"/>
      <c r="CS920" s="50"/>
      <c r="CT920" s="50"/>
      <c r="CU920" s="50"/>
      <c r="CV920" s="50"/>
      <c r="CW920" s="50"/>
      <c r="CX920" s="50"/>
      <c r="CY920" s="50"/>
      <c r="CZ920" s="50"/>
      <c r="DA920" s="50"/>
      <c r="DB920" s="50"/>
      <c r="DC920" s="50"/>
      <c r="DD920" s="50"/>
      <c r="DE920" s="50"/>
      <c r="DF920" s="50"/>
      <c r="DG920" s="50"/>
      <c r="DH920" s="50"/>
      <c r="DI920" s="50"/>
      <c r="DJ920" s="50"/>
      <c r="DK920" s="50"/>
      <c r="DL920" s="50"/>
      <c r="DM920" s="50"/>
      <c r="DN920" s="50"/>
      <c r="DO920" s="50"/>
      <c r="DP920" s="50"/>
      <c r="DQ920" s="50"/>
      <c r="DR920" s="50"/>
      <c r="DS920" s="50"/>
      <c r="DT920" s="50"/>
      <c r="DU920" s="50"/>
      <c r="DV920" s="50"/>
      <c r="DW920" s="50"/>
      <c r="DX920" s="50"/>
      <c r="DY920" s="50"/>
      <c r="DZ920" s="50"/>
      <c r="EA920" s="50"/>
      <c r="EB920" s="50"/>
      <c r="EC920" s="50"/>
      <c r="ED920" s="50"/>
      <c r="EE920" s="50"/>
      <c r="EF920" s="50"/>
      <c r="EG920" s="50"/>
      <c r="EH920" s="50"/>
      <c r="EI920" s="50"/>
      <c r="EJ920" s="50"/>
      <c r="EK920" s="50"/>
      <c r="EL920" s="50"/>
      <c r="EM920" s="50"/>
      <c r="EN920" s="50"/>
      <c r="EO920" s="50"/>
      <c r="EP920" s="50"/>
      <c r="EQ920" s="50"/>
      <c r="ER920" s="50"/>
      <c r="ES920" s="50"/>
      <c r="ET920" s="50"/>
      <c r="EU920" s="50"/>
      <c r="EV920" s="50"/>
      <c r="EW920" s="50"/>
      <c r="EX920" s="50"/>
      <c r="EY920" s="50"/>
      <c r="EZ920" s="50"/>
      <c r="FA920" s="50"/>
      <c r="FB920" s="50"/>
      <c r="FC920" s="50"/>
      <c r="FD920" s="50"/>
      <c r="FE920" s="50"/>
      <c r="FF920" s="50"/>
      <c r="FG920" s="50"/>
      <c r="FH920" s="50"/>
      <c r="FI920" s="50"/>
      <c r="FJ920" s="50"/>
      <c r="FK920" s="50"/>
      <c r="FL920" s="50"/>
      <c r="FM920" s="50"/>
      <c r="FN920" s="50"/>
      <c r="FO920" s="50"/>
      <c r="FP920" s="50"/>
      <c r="FQ920" s="50"/>
      <c r="FR920" s="50"/>
      <c r="FS920" s="50"/>
      <c r="FT920" s="50"/>
      <c r="FU920" s="50"/>
      <c r="FV920" s="50"/>
      <c r="FW920" s="50"/>
      <c r="FX920" s="50"/>
      <c r="FY920" s="50"/>
      <c r="FZ920" s="50"/>
      <c r="GA920" s="50"/>
      <c r="GB920" s="50"/>
      <c r="GC920" s="50"/>
      <c r="GD920" s="50"/>
      <c r="GE920" s="50"/>
      <c r="GF920" s="50"/>
      <c r="GG920" s="50"/>
      <c r="GH920" s="50"/>
      <c r="GI920" s="50"/>
      <c r="GJ920" s="50"/>
      <c r="GK920" s="50"/>
      <c r="GL920" s="50"/>
      <c r="GM920" s="50"/>
      <c r="GN920" s="50"/>
      <c r="GO920" s="50"/>
      <c r="GP920" s="50"/>
      <c r="GQ920" s="50"/>
      <c r="GR920" s="50"/>
      <c r="GS920" s="50"/>
      <c r="GT920" s="50"/>
      <c r="GU920" s="50"/>
      <c r="GV920" s="16"/>
      <c r="GW920" s="16"/>
      <c r="GX920" s="16"/>
      <c r="GY920" s="16"/>
      <c r="GZ920" s="16"/>
      <c r="HA920" s="16"/>
      <c r="HB920" s="16"/>
      <c r="HC920" s="16"/>
      <c r="HD920" s="16"/>
      <c r="HE920" s="16"/>
      <c r="HF920" s="16"/>
      <c r="HG920" s="16"/>
      <c r="HH920" s="16"/>
      <c r="HI920" s="16"/>
      <c r="HJ920" s="16"/>
      <c r="HK920" s="16"/>
      <c r="HL920" s="16"/>
      <c r="HM920" s="16"/>
      <c r="HN920" s="16"/>
      <c r="HO920" s="16"/>
      <c r="HP920" s="16"/>
      <c r="HQ920" s="16"/>
      <c r="HR920" s="16"/>
      <c r="HS920" s="16"/>
      <c r="HT920" s="16"/>
      <c r="HU920" s="16"/>
      <c r="HV920" s="16"/>
      <c r="HW920" s="16"/>
      <c r="HX920" s="16"/>
      <c r="HY920" s="16"/>
      <c r="HZ920" s="16"/>
      <c r="IA920" s="16"/>
      <c r="IB920" s="16"/>
      <c r="IC920" s="16"/>
      <c r="ID920" s="16"/>
      <c r="IE920" s="16"/>
      <c r="IF920" s="16"/>
      <c r="IG920" s="16"/>
      <c r="IH920" s="16"/>
      <c r="II920" s="16"/>
      <c r="IJ920" s="16"/>
      <c r="IK920" s="16"/>
      <c r="IL920" s="16"/>
      <c r="IM920" s="16"/>
      <c r="IN920" s="16"/>
      <c r="IO920" s="16"/>
      <c r="IP920" s="16"/>
      <c r="IQ920" s="16"/>
      <c r="IR920" s="16"/>
      <c r="IS920" s="16"/>
      <c r="IT920" s="16"/>
      <c r="IU920" s="16"/>
      <c r="IV920" s="16"/>
      <c r="IW920" s="16"/>
      <c r="IX920" s="16"/>
      <c r="IY920" s="16"/>
      <c r="IZ920" s="16"/>
      <c r="JA920" s="16"/>
      <c r="JB920" s="16"/>
      <c r="JC920" s="16"/>
      <c r="JD920" s="16"/>
      <c r="JE920" s="16"/>
      <c r="JF920" s="16"/>
      <c r="JG920" s="16"/>
      <c r="JH920" s="16"/>
      <c r="JI920" s="16"/>
      <c r="JJ920" s="16"/>
      <c r="JK920" s="16"/>
      <c r="JL920" s="16"/>
      <c r="JM920" s="16"/>
      <c r="JN920" s="16"/>
      <c r="JO920" s="16"/>
      <c r="JP920" s="16"/>
      <c r="JQ920" s="16"/>
      <c r="JR920" s="16"/>
      <c r="JS920" s="16"/>
      <c r="JT920" s="16"/>
      <c r="JU920" s="16"/>
      <c r="JV920" s="16"/>
      <c r="JW920" s="16"/>
      <c r="JX920" s="16"/>
      <c r="JY920" s="16"/>
      <c r="JZ920" s="16"/>
      <c r="KA920" s="16"/>
      <c r="KB920" s="16"/>
      <c r="KC920" s="16"/>
      <c r="KD920" s="16"/>
      <c r="KE920" s="16"/>
      <c r="KF920" s="16"/>
      <c r="KG920" s="16"/>
      <c r="KH920" s="16"/>
      <c r="KI920" s="16"/>
      <c r="KJ920" s="16"/>
      <c r="KK920" s="16"/>
      <c r="KL920" s="16"/>
      <c r="KM920" s="16"/>
      <c r="KN920" s="16"/>
      <c r="KO920" s="16"/>
      <c r="KP920" s="16"/>
      <c r="KQ920" s="16"/>
      <c r="KR920" s="16"/>
      <c r="KS920" s="16"/>
      <c r="KT920" s="16"/>
      <c r="KU920" s="16"/>
      <c r="KV920" s="16"/>
      <c r="KW920" s="16"/>
      <c r="KX920" s="16"/>
      <c r="KY920" s="16"/>
      <c r="KZ920" s="16"/>
      <c r="LA920" s="16"/>
      <c r="LB920" s="16"/>
      <c r="LC920" s="16"/>
      <c r="LD920" s="16"/>
      <c r="LE920" s="16"/>
      <c r="LF920" s="16"/>
      <c r="LG920" s="16"/>
      <c r="LH920" s="16"/>
      <c r="LI920" s="16"/>
      <c r="LJ920" s="16"/>
      <c r="LK920" s="16"/>
      <c r="LL920" s="16"/>
      <c r="LM920" s="16"/>
      <c r="LN920" s="16"/>
      <c r="LO920" s="16"/>
      <c r="LP920" s="16"/>
      <c r="LQ920" s="16"/>
      <c r="LR920" s="16"/>
      <c r="LS920" s="16"/>
      <c r="LT920" s="16"/>
      <c r="LU920" s="16"/>
      <c r="LV920" s="16"/>
      <c r="LW920" s="16"/>
      <c r="LX920" s="16"/>
      <c r="LY920" s="16"/>
      <c r="LZ920" s="16"/>
      <c r="MA920" s="16"/>
      <c r="MB920" s="16"/>
      <c r="MC920" s="16"/>
      <c r="MD920" s="16"/>
      <c r="ME920" s="16"/>
      <c r="MF920" s="16"/>
      <c r="MG920" s="16"/>
      <c r="MH920" s="16"/>
      <c r="MI920" s="16"/>
      <c r="MJ920" s="16"/>
      <c r="MK920" s="16"/>
      <c r="ML920" s="16"/>
      <c r="MM920" s="16"/>
      <c r="MN920" s="16"/>
      <c r="MO920" s="16"/>
      <c r="MP920" s="16"/>
      <c r="MQ920" s="16"/>
      <c r="MR920" s="16"/>
      <c r="MS920" s="16"/>
      <c r="MT920" s="16"/>
      <c r="MU920" s="16"/>
      <c r="MV920" s="16"/>
      <c r="MW920" s="16"/>
      <c r="MX920" s="16"/>
      <c r="MY920" s="16"/>
      <c r="MZ920" s="16"/>
      <c r="NA920" s="16"/>
      <c r="NB920" s="16"/>
      <c r="NC920" s="16"/>
      <c r="ND920" s="16"/>
      <c r="NE920" s="16"/>
      <c r="NF920" s="16"/>
      <c r="NG920" s="16"/>
      <c r="NH920" s="16"/>
      <c r="NI920" s="16"/>
      <c r="NJ920" s="16"/>
      <c r="NK920" s="16"/>
      <c r="NL920" s="16"/>
      <c r="NM920" s="16"/>
      <c r="NN920" s="16"/>
      <c r="NO920" s="16"/>
      <c r="NP920" s="16"/>
      <c r="NQ920" s="16"/>
      <c r="NR920" s="16"/>
      <c r="NS920" s="16"/>
      <c r="NT920" s="16"/>
      <c r="NU920" s="16"/>
      <c r="NV920" s="16"/>
      <c r="NW920" s="16"/>
      <c r="NX920" s="16"/>
      <c r="NY920" s="16"/>
      <c r="NZ920" s="16"/>
      <c r="OA920" s="16"/>
      <c r="OB920" s="16"/>
      <c r="OC920" s="16"/>
      <c r="OD920" s="16"/>
      <c r="OE920" s="16"/>
      <c r="OF920" s="16"/>
      <c r="OG920" s="16"/>
      <c r="OH920" s="16"/>
      <c r="OI920" s="16"/>
      <c r="OJ920" s="16"/>
      <c r="OK920" s="16"/>
      <c r="OL920" s="16"/>
      <c r="OM920" s="16"/>
      <c r="ON920" s="16"/>
      <c r="OO920" s="16"/>
      <c r="OP920" s="16"/>
      <c r="OQ920" s="16"/>
      <c r="OR920" s="16"/>
      <c r="OS920" s="16"/>
      <c r="OT920" s="16"/>
      <c r="OU920" s="16"/>
      <c r="OV920" s="16"/>
      <c r="OW920" s="16"/>
      <c r="OX920" s="16"/>
      <c r="OY920" s="16"/>
      <c r="OZ920" s="16"/>
      <c r="PA920" s="16"/>
      <c r="PB920" s="16"/>
      <c r="PC920" s="16"/>
      <c r="PD920" s="16"/>
      <c r="PE920" s="16"/>
      <c r="PF920" s="16"/>
      <c r="PG920" s="16"/>
      <c r="PH920" s="16"/>
      <c r="PI920" s="16"/>
      <c r="PJ920" s="16"/>
      <c r="PK920" s="16"/>
      <c r="PL920" s="16"/>
      <c r="PM920" s="16"/>
      <c r="PN920" s="16"/>
      <c r="PO920" s="16"/>
      <c r="PP920" s="16"/>
      <c r="PQ920" s="16"/>
      <c r="PR920" s="16"/>
      <c r="PS920" s="16"/>
      <c r="PT920" s="16"/>
      <c r="PU920" s="16"/>
      <c r="PV920" s="16"/>
      <c r="PW920" s="16"/>
      <c r="PX920" s="16"/>
      <c r="PY920" s="16"/>
      <c r="PZ920" s="16"/>
      <c r="QA920" s="16"/>
      <c r="QB920" s="16"/>
      <c r="QC920" s="16"/>
      <c r="QD920" s="16"/>
      <c r="QE920" s="16"/>
      <c r="QF920" s="16"/>
      <c r="QG920" s="16"/>
      <c r="QH920" s="16"/>
      <c r="QI920" s="16"/>
      <c r="QJ920" s="16"/>
      <c r="QK920" s="16"/>
      <c r="QL920" s="16"/>
      <c r="QM920" s="16"/>
      <c r="QN920" s="16"/>
      <c r="QO920" s="16"/>
      <c r="QP920" s="16"/>
      <c r="QQ920" s="16"/>
      <c r="QR920" s="16"/>
      <c r="QS920" s="16"/>
      <c r="QT920" s="16"/>
      <c r="QU920" s="16"/>
      <c r="QV920" s="16"/>
      <c r="QW920" s="16"/>
      <c r="QX920" s="16"/>
      <c r="QY920" s="16"/>
      <c r="QZ920" s="16"/>
      <c r="RA920" s="16"/>
      <c r="RB920" s="16"/>
      <c r="RC920" s="16"/>
      <c r="RD920" s="16"/>
      <c r="RE920" s="16"/>
      <c r="RF920" s="16"/>
      <c r="RG920" s="16"/>
      <c r="RH920" s="16"/>
      <c r="RI920" s="16"/>
      <c r="RJ920" s="16"/>
      <c r="RK920" s="16"/>
      <c r="RL920" s="16"/>
      <c r="RM920" s="16"/>
      <c r="RN920" s="16"/>
      <c r="RO920" s="16"/>
      <c r="RP920" s="16"/>
      <c r="RQ920" s="16"/>
      <c r="RR920" s="16"/>
      <c r="RS920" s="16"/>
      <c r="RT920" s="16"/>
      <c r="RU920" s="16"/>
      <c r="RV920" s="16"/>
      <c r="RW920" s="16"/>
      <c r="RX920" s="16"/>
      <c r="RY920" s="16"/>
      <c r="RZ920" s="16"/>
      <c r="SA920" s="16"/>
      <c r="SB920" s="16"/>
      <c r="SC920" s="16"/>
      <c r="SD920" s="16"/>
      <c r="SE920" s="16"/>
      <c r="SF920" s="16"/>
      <c r="SG920" s="16"/>
      <c r="SH920" s="16"/>
      <c r="SI920" s="16"/>
      <c r="SJ920" s="16"/>
      <c r="SK920" s="16"/>
      <c r="SL920" s="16"/>
      <c r="SM920" s="16"/>
      <c r="SN920" s="16"/>
      <c r="SO920" s="16"/>
      <c r="SP920" s="16"/>
      <c r="SQ920" s="16"/>
      <c r="SR920" s="16"/>
      <c r="SS920" s="16"/>
      <c r="ST920" s="16"/>
      <c r="SU920" s="16"/>
      <c r="SV920" s="16"/>
      <c r="SW920" s="16"/>
      <c r="SX920" s="16"/>
      <c r="SY920" s="16"/>
      <c r="SZ920" s="16"/>
      <c r="TA920" s="16"/>
      <c r="TB920" s="16"/>
      <c r="TC920" s="16"/>
      <c r="TD920" s="16"/>
      <c r="TE920" s="16"/>
      <c r="TF920" s="16"/>
      <c r="TG920" s="16"/>
      <c r="TH920" s="16"/>
      <c r="TI920" s="16"/>
      <c r="TJ920" s="16"/>
      <c r="TK920" s="16"/>
      <c r="TL920" s="16"/>
      <c r="TM920" s="16"/>
      <c r="TN920" s="16"/>
      <c r="TO920" s="16"/>
      <c r="TP920" s="16"/>
      <c r="TQ920" s="16"/>
      <c r="TR920" s="16"/>
      <c r="TS920" s="16"/>
      <c r="TT920" s="16"/>
      <c r="TU920" s="16"/>
      <c r="TV920" s="16"/>
      <c r="TW920" s="16"/>
      <c r="TX920" s="16"/>
      <c r="TY920" s="16"/>
      <c r="TZ920" s="16"/>
      <c r="UA920" s="16"/>
      <c r="UB920" s="16"/>
      <c r="UC920" s="16"/>
      <c r="UD920" s="16"/>
      <c r="UE920" s="16"/>
      <c r="UF920" s="16"/>
      <c r="UG920" s="16"/>
      <c r="UH920" s="16"/>
      <c r="UI920" s="16"/>
      <c r="UJ920" s="16"/>
      <c r="UK920" s="16"/>
      <c r="UL920" s="16"/>
      <c r="UM920" s="16"/>
      <c r="UN920" s="16"/>
      <c r="UO920" s="16"/>
      <c r="UP920" s="16"/>
      <c r="UQ920" s="16"/>
      <c r="UR920" s="16"/>
      <c r="US920" s="16"/>
      <c r="UT920" s="16"/>
      <c r="UU920" s="16"/>
      <c r="UV920" s="16"/>
      <c r="UW920" s="16"/>
      <c r="UX920" s="16"/>
      <c r="UY920" s="16"/>
      <c r="UZ920" s="16"/>
      <c r="VA920" s="16"/>
      <c r="VB920" s="16"/>
      <c r="VC920" s="16"/>
      <c r="VD920" s="16"/>
      <c r="VE920" s="16"/>
      <c r="VF920" s="16"/>
      <c r="VG920" s="16"/>
      <c r="VH920" s="16"/>
      <c r="VI920" s="16"/>
      <c r="VJ920" s="16"/>
      <c r="VK920" s="16"/>
      <c r="VL920" s="16"/>
      <c r="VM920" s="16"/>
      <c r="VN920" s="16"/>
      <c r="VO920" s="16"/>
      <c r="VP920" s="16"/>
      <c r="VQ920" s="16"/>
      <c r="VR920" s="16"/>
      <c r="VS920" s="16"/>
      <c r="VT920" s="16"/>
      <c r="VU920" s="16"/>
      <c r="VV920" s="16"/>
      <c r="VW920" s="16"/>
      <c r="VX920" s="16"/>
      <c r="VY920" s="16"/>
      <c r="VZ920" s="16"/>
      <c r="WA920" s="16"/>
      <c r="WB920" s="16"/>
      <c r="WC920" s="16"/>
      <c r="WD920" s="16"/>
      <c r="WE920" s="16"/>
      <c r="WF920" s="16"/>
      <c r="WG920" s="16"/>
      <c r="WH920" s="16"/>
      <c r="WI920" s="16"/>
      <c r="WJ920" s="16"/>
      <c r="WK920" s="16"/>
      <c r="WL920" s="16"/>
      <c r="WM920" s="16"/>
      <c r="WN920" s="16"/>
      <c r="WO920" s="16"/>
      <c r="WP920" s="16"/>
      <c r="WQ920" s="16"/>
      <c r="WR920" s="16"/>
      <c r="WS920" s="16"/>
      <c r="WT920" s="16"/>
      <c r="WU920" s="16"/>
      <c r="WV920" s="16"/>
      <c r="WW920" s="16"/>
      <c r="WX920" s="16"/>
      <c r="WY920" s="16"/>
      <c r="WZ920" s="16"/>
      <c r="XA920" s="16"/>
      <c r="XB920" s="16"/>
      <c r="XC920" s="16"/>
      <c r="XD920" s="16"/>
      <c r="XE920" s="16"/>
      <c r="XF920" s="16"/>
      <c r="XG920" s="16"/>
      <c r="XH920" s="16"/>
      <c r="XI920" s="16"/>
      <c r="XJ920" s="16"/>
      <c r="XK920" s="16"/>
      <c r="XL920" s="16"/>
      <c r="XM920" s="16"/>
      <c r="XN920" s="16"/>
      <c r="XO920" s="16"/>
      <c r="XP920" s="16"/>
      <c r="XQ920" s="16"/>
      <c r="XR920" s="16"/>
      <c r="XS920" s="16"/>
      <c r="XT920" s="16"/>
      <c r="XU920" s="16"/>
      <c r="XV920" s="16"/>
      <c r="XW920" s="16"/>
      <c r="XX920" s="16"/>
      <c r="XY920" s="16"/>
      <c r="XZ920" s="16"/>
      <c r="YA920" s="16"/>
      <c r="YB920" s="16"/>
      <c r="YC920" s="16"/>
      <c r="YD920" s="16"/>
      <c r="YE920" s="16"/>
      <c r="YF920" s="16"/>
      <c r="YG920" s="16"/>
      <c r="YH920" s="16"/>
      <c r="YI920" s="16"/>
      <c r="YJ920" s="16"/>
      <c r="YK920" s="16"/>
      <c r="YL920" s="16"/>
      <c r="YM920" s="16"/>
      <c r="YN920" s="16"/>
      <c r="YO920" s="16"/>
      <c r="YP920" s="16"/>
      <c r="YQ920" s="16"/>
      <c r="YR920" s="16"/>
      <c r="YS920" s="16"/>
      <c r="YT920" s="16"/>
      <c r="YU920" s="16"/>
      <c r="YV920" s="16"/>
      <c r="YW920" s="16"/>
      <c r="YX920" s="16"/>
      <c r="YY920" s="16"/>
      <c r="YZ920" s="16"/>
      <c r="ZA920" s="16"/>
      <c r="ZB920" s="16"/>
      <c r="ZC920" s="16"/>
      <c r="ZD920" s="16"/>
      <c r="ZE920" s="16"/>
      <c r="ZF920" s="16"/>
      <c r="ZG920" s="16"/>
      <c r="ZH920" s="16"/>
      <c r="ZI920" s="16"/>
      <c r="ZJ920" s="16"/>
      <c r="ZK920" s="16"/>
      <c r="ZL920" s="16"/>
      <c r="ZM920" s="16"/>
      <c r="ZN920" s="16"/>
      <c r="ZO920" s="16"/>
      <c r="ZP920" s="16"/>
      <c r="ZQ920" s="16"/>
      <c r="ZR920" s="16"/>
      <c r="ZS920" s="16"/>
      <c r="ZT920" s="16"/>
      <c r="ZU920" s="16"/>
      <c r="ZV920" s="16"/>
      <c r="ZW920" s="16"/>
      <c r="ZX920" s="16"/>
      <c r="ZY920" s="16"/>
      <c r="ZZ920" s="16"/>
      <c r="AAA920" s="16"/>
      <c r="AAB920" s="16"/>
      <c r="AAC920" s="16"/>
      <c r="AAD920" s="16"/>
      <c r="AAE920" s="16"/>
      <c r="AAF920" s="16"/>
      <c r="AAG920" s="16"/>
      <c r="AAH920" s="16"/>
      <c r="AAI920" s="16"/>
      <c r="AAJ920" s="16"/>
      <c r="AAK920" s="16"/>
      <c r="AAL920" s="16"/>
      <c r="AAM920" s="16"/>
      <c r="AAN920" s="16"/>
      <c r="AAO920" s="16"/>
      <c r="AAP920" s="16"/>
      <c r="AAQ920" s="16"/>
      <c r="AAR920" s="16"/>
      <c r="AAS920" s="16"/>
      <c r="AAT920" s="16"/>
      <c r="AAU920" s="16"/>
      <c r="AAV920" s="16"/>
      <c r="AAW920" s="16"/>
      <c r="AAX920" s="16"/>
      <c r="AAY920" s="16"/>
      <c r="AAZ920" s="16"/>
      <c r="ABA920" s="16"/>
      <c r="ABB920" s="16"/>
      <c r="ABC920" s="16"/>
      <c r="ABD920" s="16"/>
      <c r="ABE920" s="16"/>
      <c r="ABF920" s="16"/>
      <c r="ABG920" s="16"/>
      <c r="ABH920" s="16"/>
    </row>
    <row r="921" spans="1:736" s="290" customFormat="1" ht="45.75" customHeight="1">
      <c r="A921" s="589">
        <f>1+A920</f>
        <v>919</v>
      </c>
      <c r="B921" s="403" t="s">
        <v>8833</v>
      </c>
      <c r="C921" s="156" t="s">
        <v>8834</v>
      </c>
      <c r="D921" s="156" t="s">
        <v>6692</v>
      </c>
      <c r="E921" s="156">
        <v>45555</v>
      </c>
      <c r="F921" s="156">
        <v>45559</v>
      </c>
      <c r="G921" s="156">
        <v>45646</v>
      </c>
      <c r="H921" s="156" t="s">
        <v>94</v>
      </c>
      <c r="I921" s="156" t="s">
        <v>180</v>
      </c>
      <c r="J921" s="301" t="s">
        <v>8835</v>
      </c>
      <c r="K921" s="251">
        <v>52109858</v>
      </c>
      <c r="L921" s="156">
        <v>1</v>
      </c>
      <c r="M921" s="156" t="s">
        <v>97</v>
      </c>
      <c r="N921" s="156" t="s">
        <v>5078</v>
      </c>
      <c r="O921" s="156" t="s">
        <v>2287</v>
      </c>
      <c r="P921" s="156" t="s">
        <v>8836</v>
      </c>
      <c r="Q921" s="156" t="s">
        <v>7728</v>
      </c>
      <c r="R921" s="143">
        <f>+G921-F921</f>
        <v>87</v>
      </c>
      <c r="S921" s="134" t="s">
        <v>8837</v>
      </c>
      <c r="T921" s="253">
        <v>10350000</v>
      </c>
      <c r="U921" s="156" t="s">
        <v>8838</v>
      </c>
      <c r="V921" s="253">
        <f>+T921</f>
        <v>10350000</v>
      </c>
      <c r="W921" s="156">
        <v>45555</v>
      </c>
      <c r="X921" s="156" t="s">
        <v>103</v>
      </c>
      <c r="Y921" s="317">
        <f>+Z921+AA921+AB921</f>
        <v>10350000</v>
      </c>
      <c r="Z921" s="156">
        <v>10350000</v>
      </c>
      <c r="AA921" s="156">
        <v>0</v>
      </c>
      <c r="AB921" s="156">
        <v>0</v>
      </c>
      <c r="AC921" s="156">
        <v>0</v>
      </c>
      <c r="AD921" s="156">
        <v>0</v>
      </c>
      <c r="AE921" s="156">
        <v>0</v>
      </c>
      <c r="AF921" s="156">
        <v>0</v>
      </c>
      <c r="AG921" s="156">
        <v>0</v>
      </c>
      <c r="AH921" s="156">
        <v>0</v>
      </c>
      <c r="AI921" s="156">
        <v>0</v>
      </c>
      <c r="AJ921" s="156">
        <v>0</v>
      </c>
      <c r="AK921" s="156" t="s">
        <v>104</v>
      </c>
      <c r="AL921" s="103" t="s">
        <v>8839</v>
      </c>
      <c r="AM921" s="156" t="s">
        <v>2362</v>
      </c>
      <c r="AN921" s="156">
        <v>80190721</v>
      </c>
      <c r="AO921" s="156" t="s">
        <v>114</v>
      </c>
      <c r="AP921" s="156" t="s">
        <v>114</v>
      </c>
      <c r="AQ921" s="156" t="s">
        <v>114</v>
      </c>
      <c r="AR921" s="156" t="s">
        <v>114</v>
      </c>
      <c r="AS921" s="156" t="s">
        <v>578</v>
      </c>
      <c r="AT921" s="156" t="s">
        <v>109</v>
      </c>
      <c r="AU921" s="156" t="s">
        <v>392</v>
      </c>
      <c r="AV921" s="156"/>
      <c r="AW921" s="156"/>
      <c r="AX921" s="156"/>
      <c r="AY921" s="156" t="s">
        <v>108</v>
      </c>
      <c r="AZ921" s="156"/>
      <c r="BA921" s="156"/>
      <c r="BB921" s="156"/>
      <c r="BC921" s="156"/>
      <c r="BD921" s="156"/>
      <c r="BE921" s="156"/>
      <c r="BF921" s="156"/>
      <c r="BG921" s="156"/>
      <c r="BH921" s="153">
        <f>T921+BB921</f>
        <v>10350000</v>
      </c>
      <c r="BI921" s="349" t="s">
        <v>113</v>
      </c>
      <c r="BJ921" s="240"/>
      <c r="BK921" s="240" t="s">
        <v>114</v>
      </c>
      <c r="BL921" s="240"/>
      <c r="BM921" s="437"/>
      <c r="BN921" s="156" t="s">
        <v>964</v>
      </c>
      <c r="BO921" s="156">
        <f>2024-1974</f>
        <v>50</v>
      </c>
      <c r="BP921" s="156">
        <v>27262</v>
      </c>
      <c r="BQ921" s="156" t="s">
        <v>108</v>
      </c>
      <c r="BR921" s="156" t="s">
        <v>108</v>
      </c>
      <c r="BS921" s="156" t="s">
        <v>108</v>
      </c>
      <c r="BT921" s="156" t="s">
        <v>108</v>
      </c>
      <c r="BU921" s="156" t="s">
        <v>8840</v>
      </c>
      <c r="BV921" s="156">
        <v>3153040358</v>
      </c>
      <c r="BW921" s="156" t="s">
        <v>8841</v>
      </c>
      <c r="BX921" s="156" t="s">
        <v>139</v>
      </c>
      <c r="BY921" s="156" t="s">
        <v>119</v>
      </c>
      <c r="BZ921" s="156" t="s">
        <v>8842</v>
      </c>
      <c r="CA921" s="157" t="s">
        <v>109</v>
      </c>
      <c r="CB921" s="157" t="s">
        <v>109</v>
      </c>
      <c r="CC921" s="157" t="s">
        <v>109</v>
      </c>
      <c r="CD921" s="156"/>
      <c r="CE921" s="156"/>
      <c r="CF921" s="156"/>
      <c r="CG921" s="156"/>
      <c r="CH921" s="156"/>
      <c r="CI921" s="156"/>
      <c r="CJ921" s="156"/>
      <c r="CK921" s="156"/>
      <c r="CL921" s="156"/>
      <c r="CM921" s="157" t="s">
        <v>109</v>
      </c>
      <c r="CN921" s="156"/>
      <c r="CO921" s="297"/>
      <c r="CP921" s="297"/>
      <c r="CQ921" s="297"/>
      <c r="CR921" s="297"/>
      <c r="CS921" s="50"/>
      <c r="CT921" s="50"/>
      <c r="CU921" s="50"/>
      <c r="CV921" s="50"/>
      <c r="CW921" s="50"/>
      <c r="CX921" s="50"/>
      <c r="CY921" s="50"/>
      <c r="CZ921" s="50"/>
      <c r="DA921" s="50"/>
      <c r="DB921" s="50"/>
      <c r="DC921" s="50"/>
      <c r="DD921" s="50"/>
      <c r="DE921" s="50"/>
      <c r="DF921" s="50"/>
      <c r="DG921" s="50"/>
      <c r="DH921" s="50"/>
      <c r="DI921" s="50"/>
      <c r="DJ921" s="50"/>
      <c r="DK921" s="50"/>
      <c r="DL921" s="50"/>
      <c r="DM921" s="50"/>
      <c r="DN921" s="50"/>
      <c r="DO921" s="50"/>
      <c r="DP921" s="50"/>
      <c r="DQ921" s="50"/>
      <c r="DR921" s="50"/>
      <c r="DS921" s="50"/>
      <c r="DT921" s="50"/>
      <c r="DU921" s="50"/>
      <c r="DV921" s="50"/>
      <c r="DW921" s="50"/>
      <c r="DX921" s="50"/>
      <c r="DY921" s="50"/>
      <c r="DZ921" s="50"/>
      <c r="EA921" s="50"/>
      <c r="EB921" s="50"/>
      <c r="EC921" s="50"/>
      <c r="ED921" s="50"/>
      <c r="EE921" s="50"/>
      <c r="EF921" s="50"/>
      <c r="EG921" s="50"/>
      <c r="EH921" s="50"/>
      <c r="EI921" s="50"/>
      <c r="EJ921" s="50"/>
      <c r="EK921" s="50"/>
      <c r="EL921" s="50"/>
      <c r="EM921" s="50"/>
      <c r="EN921" s="50"/>
      <c r="EO921" s="50"/>
      <c r="EP921" s="50"/>
      <c r="EQ921" s="50"/>
      <c r="ER921" s="50"/>
      <c r="ES921" s="50"/>
      <c r="ET921" s="50"/>
      <c r="EU921" s="50"/>
      <c r="EV921" s="50"/>
      <c r="EW921" s="50"/>
      <c r="EX921" s="50"/>
      <c r="EY921" s="50"/>
      <c r="EZ921" s="50"/>
      <c r="FA921" s="50"/>
      <c r="FB921" s="50"/>
      <c r="FC921" s="50"/>
      <c r="FD921" s="50"/>
      <c r="FE921" s="50"/>
      <c r="FF921" s="50"/>
      <c r="FG921" s="50"/>
      <c r="FH921" s="50"/>
      <c r="FI921" s="50"/>
      <c r="FJ921" s="50"/>
      <c r="FK921" s="50"/>
      <c r="FL921" s="50"/>
      <c r="FM921" s="50"/>
      <c r="FN921" s="50"/>
      <c r="FO921" s="50"/>
      <c r="FP921" s="50"/>
      <c r="FQ921" s="50"/>
      <c r="FR921" s="50"/>
      <c r="FS921" s="50"/>
      <c r="FT921" s="50"/>
      <c r="FU921" s="50"/>
      <c r="FV921" s="50"/>
      <c r="FW921" s="50"/>
      <c r="FX921" s="50"/>
      <c r="FY921" s="50"/>
      <c r="FZ921" s="50"/>
      <c r="GA921" s="50"/>
      <c r="GB921" s="50"/>
      <c r="GC921" s="50"/>
      <c r="GD921" s="50"/>
      <c r="GE921" s="50"/>
      <c r="GF921" s="50"/>
      <c r="GG921" s="50"/>
      <c r="GH921" s="50"/>
      <c r="GI921" s="50"/>
      <c r="GJ921" s="50"/>
      <c r="GK921" s="50"/>
      <c r="GL921" s="50"/>
      <c r="GM921" s="50"/>
      <c r="GN921" s="50"/>
      <c r="GO921" s="50"/>
      <c r="GP921" s="50"/>
      <c r="GQ921" s="50"/>
      <c r="GR921" s="50"/>
      <c r="GS921" s="50"/>
      <c r="GT921" s="50"/>
      <c r="GU921" s="50"/>
      <c r="GV921" s="16"/>
      <c r="GW921" s="16"/>
      <c r="GX921" s="16"/>
      <c r="GY921" s="16"/>
      <c r="GZ921" s="16"/>
      <c r="HA921" s="16"/>
      <c r="HB921" s="16"/>
      <c r="HC921" s="16"/>
      <c r="HD921" s="16"/>
      <c r="HE921" s="16"/>
      <c r="HF921" s="16"/>
      <c r="HG921" s="16"/>
      <c r="HH921" s="16"/>
      <c r="HI921" s="16"/>
      <c r="HJ921" s="16"/>
      <c r="HK921" s="16"/>
      <c r="HL921" s="16"/>
      <c r="HM921" s="16"/>
      <c r="HN921" s="16"/>
      <c r="HO921" s="16"/>
      <c r="HP921" s="16"/>
      <c r="HQ921" s="16"/>
      <c r="HR921" s="16"/>
      <c r="HS921" s="16"/>
      <c r="HT921" s="16"/>
      <c r="HU921" s="16"/>
      <c r="HV921" s="16"/>
      <c r="HW921" s="16"/>
      <c r="HX921" s="16"/>
      <c r="HY921" s="16"/>
      <c r="HZ921" s="16"/>
      <c r="IA921" s="16"/>
      <c r="IB921" s="16"/>
      <c r="IC921" s="16"/>
      <c r="ID921" s="16"/>
      <c r="IE921" s="16"/>
      <c r="IF921" s="16"/>
      <c r="IG921" s="16"/>
      <c r="IH921" s="16"/>
      <c r="II921" s="16"/>
      <c r="IJ921" s="16"/>
      <c r="IK921" s="16"/>
      <c r="IL921" s="16"/>
      <c r="IM921" s="16"/>
      <c r="IN921" s="16"/>
      <c r="IO921" s="16"/>
      <c r="IP921" s="16"/>
      <c r="IQ921" s="16"/>
      <c r="IR921" s="16"/>
      <c r="IS921" s="16"/>
      <c r="IT921" s="16"/>
      <c r="IU921" s="16"/>
      <c r="IV921" s="16"/>
      <c r="IW921" s="16"/>
      <c r="IX921" s="16"/>
      <c r="IY921" s="16"/>
      <c r="IZ921" s="16"/>
      <c r="JA921" s="16"/>
      <c r="JB921" s="16"/>
      <c r="JC921" s="16"/>
      <c r="JD921" s="16"/>
      <c r="JE921" s="16"/>
      <c r="JF921" s="16"/>
      <c r="JG921" s="16"/>
      <c r="JH921" s="16"/>
      <c r="JI921" s="16"/>
      <c r="JJ921" s="16"/>
      <c r="JK921" s="16"/>
      <c r="JL921" s="16"/>
      <c r="JM921" s="16"/>
      <c r="JN921" s="16"/>
      <c r="JO921" s="16"/>
      <c r="JP921" s="16"/>
      <c r="JQ921" s="16"/>
      <c r="JR921" s="16"/>
      <c r="JS921" s="16"/>
      <c r="JT921" s="16"/>
      <c r="JU921" s="16"/>
      <c r="JV921" s="16"/>
      <c r="JW921" s="16"/>
      <c r="JX921" s="16"/>
      <c r="JY921" s="16"/>
      <c r="JZ921" s="16"/>
      <c r="KA921" s="16"/>
      <c r="KB921" s="16"/>
      <c r="KC921" s="16"/>
      <c r="KD921" s="16"/>
      <c r="KE921" s="16"/>
      <c r="KF921" s="16"/>
      <c r="KG921" s="16"/>
      <c r="KH921" s="16"/>
      <c r="KI921" s="16"/>
      <c r="KJ921" s="16"/>
      <c r="KK921" s="16"/>
      <c r="KL921" s="16"/>
      <c r="KM921" s="16"/>
      <c r="KN921" s="16"/>
      <c r="KO921" s="16"/>
      <c r="KP921" s="16"/>
      <c r="KQ921" s="16"/>
      <c r="KR921" s="16"/>
      <c r="KS921" s="16"/>
      <c r="KT921" s="16"/>
      <c r="KU921" s="16"/>
      <c r="KV921" s="16"/>
      <c r="KW921" s="16"/>
      <c r="KX921" s="16"/>
      <c r="KY921" s="16"/>
      <c r="KZ921" s="16"/>
      <c r="LA921" s="16"/>
      <c r="LB921" s="16"/>
      <c r="LC921" s="16"/>
      <c r="LD921" s="16"/>
      <c r="LE921" s="16"/>
      <c r="LF921" s="16"/>
      <c r="LG921" s="16"/>
      <c r="LH921" s="16"/>
      <c r="LI921" s="16"/>
      <c r="LJ921" s="16"/>
      <c r="LK921" s="16"/>
      <c r="LL921" s="16"/>
      <c r="LM921" s="16"/>
      <c r="LN921" s="16"/>
      <c r="LO921" s="16"/>
      <c r="LP921" s="16"/>
      <c r="LQ921" s="16"/>
      <c r="LR921" s="16"/>
      <c r="LS921" s="16"/>
      <c r="LT921" s="16"/>
      <c r="LU921" s="16"/>
      <c r="LV921" s="16"/>
      <c r="LW921" s="16"/>
      <c r="LX921" s="16"/>
      <c r="LY921" s="16"/>
      <c r="LZ921" s="16"/>
      <c r="MA921" s="16"/>
      <c r="MB921" s="16"/>
      <c r="MC921" s="16"/>
      <c r="MD921" s="16"/>
      <c r="ME921" s="16"/>
      <c r="MF921" s="16"/>
      <c r="MG921" s="16"/>
      <c r="MH921" s="16"/>
      <c r="MI921" s="16"/>
      <c r="MJ921" s="16"/>
      <c r="MK921" s="16"/>
      <c r="ML921" s="16"/>
      <c r="MM921" s="16"/>
      <c r="MN921" s="16"/>
      <c r="MO921" s="16"/>
      <c r="MP921" s="16"/>
      <c r="MQ921" s="16"/>
      <c r="MR921" s="16"/>
      <c r="MS921" s="16"/>
      <c r="MT921" s="16"/>
      <c r="MU921" s="16"/>
      <c r="MV921" s="16"/>
      <c r="MW921" s="16"/>
      <c r="MX921" s="16"/>
      <c r="MY921" s="16"/>
      <c r="MZ921" s="16"/>
      <c r="NA921" s="16"/>
      <c r="NB921" s="16"/>
      <c r="NC921" s="16"/>
      <c r="ND921" s="16"/>
      <c r="NE921" s="16"/>
      <c r="NF921" s="16"/>
      <c r="NG921" s="16"/>
      <c r="NH921" s="16"/>
      <c r="NI921" s="16"/>
      <c r="NJ921" s="16"/>
      <c r="NK921" s="16"/>
      <c r="NL921" s="16"/>
      <c r="NM921" s="16"/>
      <c r="NN921" s="16"/>
      <c r="NO921" s="16"/>
      <c r="NP921" s="16"/>
      <c r="NQ921" s="16"/>
      <c r="NR921" s="16"/>
      <c r="NS921" s="16"/>
      <c r="NT921" s="16"/>
      <c r="NU921" s="16"/>
      <c r="NV921" s="16"/>
      <c r="NW921" s="16"/>
      <c r="NX921" s="16"/>
      <c r="NY921" s="16"/>
      <c r="NZ921" s="16"/>
      <c r="OA921" s="16"/>
      <c r="OB921" s="16"/>
      <c r="OC921" s="16"/>
      <c r="OD921" s="16"/>
      <c r="OE921" s="16"/>
      <c r="OF921" s="16"/>
      <c r="OG921" s="16"/>
      <c r="OH921" s="16"/>
      <c r="OI921" s="16"/>
      <c r="OJ921" s="16"/>
      <c r="OK921" s="16"/>
      <c r="OL921" s="16"/>
      <c r="OM921" s="16"/>
      <c r="ON921" s="16"/>
      <c r="OO921" s="16"/>
      <c r="OP921" s="16"/>
      <c r="OQ921" s="16"/>
      <c r="OR921" s="16"/>
      <c r="OS921" s="16"/>
      <c r="OT921" s="16"/>
      <c r="OU921" s="16"/>
      <c r="OV921" s="16"/>
      <c r="OW921" s="16"/>
      <c r="OX921" s="16"/>
      <c r="OY921" s="16"/>
      <c r="OZ921" s="16"/>
      <c r="PA921" s="16"/>
      <c r="PB921" s="16"/>
      <c r="PC921" s="16"/>
      <c r="PD921" s="16"/>
      <c r="PE921" s="16"/>
      <c r="PF921" s="16"/>
      <c r="PG921" s="16"/>
      <c r="PH921" s="16"/>
      <c r="PI921" s="16"/>
      <c r="PJ921" s="16"/>
      <c r="PK921" s="16"/>
      <c r="PL921" s="16"/>
      <c r="PM921" s="16"/>
      <c r="PN921" s="16"/>
      <c r="PO921" s="16"/>
      <c r="PP921" s="16"/>
      <c r="PQ921" s="16"/>
      <c r="PR921" s="16"/>
      <c r="PS921" s="16"/>
      <c r="PT921" s="16"/>
      <c r="PU921" s="16"/>
      <c r="PV921" s="16"/>
      <c r="PW921" s="16"/>
      <c r="PX921" s="16"/>
      <c r="PY921" s="16"/>
      <c r="PZ921" s="16"/>
      <c r="QA921" s="16"/>
      <c r="QB921" s="16"/>
      <c r="QC921" s="16"/>
      <c r="QD921" s="16"/>
      <c r="QE921" s="16"/>
      <c r="QF921" s="16"/>
      <c r="QG921" s="16"/>
      <c r="QH921" s="16"/>
      <c r="QI921" s="16"/>
      <c r="QJ921" s="16"/>
      <c r="QK921" s="16"/>
      <c r="QL921" s="16"/>
      <c r="QM921" s="16"/>
      <c r="QN921" s="16"/>
      <c r="QO921" s="16"/>
      <c r="QP921" s="16"/>
      <c r="QQ921" s="16"/>
      <c r="QR921" s="16"/>
      <c r="QS921" s="16"/>
      <c r="QT921" s="16"/>
      <c r="QU921" s="16"/>
      <c r="QV921" s="16"/>
      <c r="QW921" s="16"/>
      <c r="QX921" s="16"/>
      <c r="QY921" s="16"/>
      <c r="QZ921" s="16"/>
      <c r="RA921" s="16"/>
      <c r="RB921" s="16"/>
      <c r="RC921" s="16"/>
      <c r="RD921" s="16"/>
      <c r="RE921" s="16"/>
      <c r="RF921" s="16"/>
      <c r="RG921" s="16"/>
      <c r="RH921" s="16"/>
      <c r="RI921" s="16"/>
      <c r="RJ921" s="16"/>
      <c r="RK921" s="16"/>
      <c r="RL921" s="16"/>
      <c r="RM921" s="16"/>
      <c r="RN921" s="16"/>
      <c r="RO921" s="16"/>
      <c r="RP921" s="16"/>
      <c r="RQ921" s="16"/>
      <c r="RR921" s="16"/>
      <c r="RS921" s="16"/>
      <c r="RT921" s="16"/>
      <c r="RU921" s="16"/>
      <c r="RV921" s="16"/>
      <c r="RW921" s="16"/>
      <c r="RX921" s="16"/>
      <c r="RY921" s="16"/>
      <c r="RZ921" s="16"/>
      <c r="SA921" s="16"/>
      <c r="SB921" s="16"/>
      <c r="SC921" s="16"/>
      <c r="SD921" s="16"/>
      <c r="SE921" s="16"/>
      <c r="SF921" s="16"/>
      <c r="SG921" s="16"/>
      <c r="SH921" s="16"/>
      <c r="SI921" s="16"/>
      <c r="SJ921" s="16"/>
      <c r="SK921" s="16"/>
      <c r="SL921" s="16"/>
      <c r="SM921" s="16"/>
      <c r="SN921" s="16"/>
      <c r="SO921" s="16"/>
      <c r="SP921" s="16"/>
      <c r="SQ921" s="16"/>
      <c r="SR921" s="16"/>
      <c r="SS921" s="16"/>
      <c r="ST921" s="16"/>
      <c r="SU921" s="16"/>
      <c r="SV921" s="16"/>
      <c r="SW921" s="16"/>
      <c r="SX921" s="16"/>
      <c r="SY921" s="16"/>
      <c r="SZ921" s="16"/>
      <c r="TA921" s="16"/>
      <c r="TB921" s="16"/>
      <c r="TC921" s="16"/>
      <c r="TD921" s="16"/>
      <c r="TE921" s="16"/>
      <c r="TF921" s="16"/>
      <c r="TG921" s="16"/>
      <c r="TH921" s="16"/>
      <c r="TI921" s="16"/>
      <c r="TJ921" s="16"/>
      <c r="TK921" s="16"/>
      <c r="TL921" s="16"/>
      <c r="TM921" s="16"/>
      <c r="TN921" s="16"/>
      <c r="TO921" s="16"/>
      <c r="TP921" s="16"/>
      <c r="TQ921" s="16"/>
      <c r="TR921" s="16"/>
      <c r="TS921" s="16"/>
      <c r="TT921" s="16"/>
      <c r="TU921" s="16"/>
      <c r="TV921" s="16"/>
      <c r="TW921" s="16"/>
      <c r="TX921" s="16"/>
      <c r="TY921" s="16"/>
      <c r="TZ921" s="16"/>
      <c r="UA921" s="16"/>
      <c r="UB921" s="16"/>
      <c r="UC921" s="16"/>
      <c r="UD921" s="16"/>
      <c r="UE921" s="16"/>
      <c r="UF921" s="16"/>
      <c r="UG921" s="16"/>
      <c r="UH921" s="16"/>
      <c r="UI921" s="16"/>
      <c r="UJ921" s="16"/>
      <c r="UK921" s="16"/>
      <c r="UL921" s="16"/>
      <c r="UM921" s="16"/>
      <c r="UN921" s="16"/>
      <c r="UO921" s="16"/>
      <c r="UP921" s="16"/>
      <c r="UQ921" s="16"/>
      <c r="UR921" s="16"/>
      <c r="US921" s="16"/>
      <c r="UT921" s="16"/>
      <c r="UU921" s="16"/>
      <c r="UV921" s="16"/>
      <c r="UW921" s="16"/>
      <c r="UX921" s="16"/>
      <c r="UY921" s="16"/>
      <c r="UZ921" s="16"/>
      <c r="VA921" s="16"/>
      <c r="VB921" s="16"/>
      <c r="VC921" s="16"/>
      <c r="VD921" s="16"/>
      <c r="VE921" s="16"/>
      <c r="VF921" s="16"/>
      <c r="VG921" s="16"/>
      <c r="VH921" s="16"/>
      <c r="VI921" s="16"/>
      <c r="VJ921" s="16"/>
      <c r="VK921" s="16"/>
      <c r="VL921" s="16"/>
      <c r="VM921" s="16"/>
      <c r="VN921" s="16"/>
      <c r="VO921" s="16"/>
      <c r="VP921" s="16"/>
      <c r="VQ921" s="16"/>
      <c r="VR921" s="16"/>
      <c r="VS921" s="16"/>
      <c r="VT921" s="16"/>
      <c r="VU921" s="16"/>
      <c r="VV921" s="16"/>
      <c r="VW921" s="16"/>
      <c r="VX921" s="16"/>
      <c r="VY921" s="16"/>
      <c r="VZ921" s="16"/>
      <c r="WA921" s="16"/>
      <c r="WB921" s="16"/>
      <c r="WC921" s="16"/>
      <c r="WD921" s="16"/>
      <c r="WE921" s="16"/>
      <c r="WF921" s="16"/>
      <c r="WG921" s="16"/>
      <c r="WH921" s="16"/>
      <c r="WI921" s="16"/>
      <c r="WJ921" s="16"/>
      <c r="WK921" s="16"/>
      <c r="WL921" s="16"/>
      <c r="WM921" s="16"/>
      <c r="WN921" s="16"/>
      <c r="WO921" s="16"/>
      <c r="WP921" s="16"/>
      <c r="WQ921" s="16"/>
      <c r="WR921" s="16"/>
      <c r="WS921" s="16"/>
      <c r="WT921" s="16"/>
      <c r="WU921" s="16"/>
      <c r="WV921" s="16"/>
      <c r="WW921" s="16"/>
      <c r="WX921" s="16"/>
      <c r="WY921" s="16"/>
      <c r="WZ921" s="16"/>
      <c r="XA921" s="16"/>
      <c r="XB921" s="16"/>
      <c r="XC921" s="16"/>
      <c r="XD921" s="16"/>
      <c r="XE921" s="16"/>
      <c r="XF921" s="16"/>
      <c r="XG921" s="16"/>
      <c r="XH921" s="16"/>
      <c r="XI921" s="16"/>
      <c r="XJ921" s="16"/>
      <c r="XK921" s="16"/>
      <c r="XL921" s="16"/>
      <c r="XM921" s="16"/>
      <c r="XN921" s="16"/>
      <c r="XO921" s="16"/>
      <c r="XP921" s="16"/>
      <c r="XQ921" s="16"/>
      <c r="XR921" s="16"/>
      <c r="XS921" s="16"/>
      <c r="XT921" s="16"/>
      <c r="XU921" s="16"/>
      <c r="XV921" s="16"/>
      <c r="XW921" s="16"/>
      <c r="XX921" s="16"/>
      <c r="XY921" s="16"/>
      <c r="XZ921" s="16"/>
      <c r="YA921" s="16"/>
      <c r="YB921" s="16"/>
      <c r="YC921" s="16"/>
      <c r="YD921" s="16"/>
      <c r="YE921" s="16"/>
      <c r="YF921" s="16"/>
      <c r="YG921" s="16"/>
      <c r="YH921" s="16"/>
      <c r="YI921" s="16"/>
      <c r="YJ921" s="16"/>
      <c r="YK921" s="16"/>
      <c r="YL921" s="16"/>
      <c r="YM921" s="16"/>
      <c r="YN921" s="16"/>
      <c r="YO921" s="16"/>
      <c r="YP921" s="16"/>
      <c r="YQ921" s="16"/>
      <c r="YR921" s="16"/>
      <c r="YS921" s="16"/>
      <c r="YT921" s="16"/>
      <c r="YU921" s="16"/>
      <c r="YV921" s="16"/>
      <c r="YW921" s="16"/>
      <c r="YX921" s="16"/>
      <c r="YY921" s="16"/>
      <c r="YZ921" s="16"/>
      <c r="ZA921" s="16"/>
      <c r="ZB921" s="16"/>
      <c r="ZC921" s="16"/>
      <c r="ZD921" s="16"/>
      <c r="ZE921" s="16"/>
      <c r="ZF921" s="16"/>
      <c r="ZG921" s="16"/>
      <c r="ZH921" s="16"/>
      <c r="ZI921" s="16"/>
      <c r="ZJ921" s="16"/>
      <c r="ZK921" s="16"/>
      <c r="ZL921" s="16"/>
      <c r="ZM921" s="16"/>
      <c r="ZN921" s="16"/>
      <c r="ZO921" s="16"/>
      <c r="ZP921" s="16"/>
      <c r="ZQ921" s="16"/>
      <c r="ZR921" s="16"/>
      <c r="ZS921" s="16"/>
      <c r="ZT921" s="16"/>
      <c r="ZU921" s="16"/>
      <c r="ZV921" s="16"/>
      <c r="ZW921" s="16"/>
      <c r="ZX921" s="16"/>
      <c r="ZY921" s="16"/>
      <c r="ZZ921" s="16"/>
      <c r="AAA921" s="16"/>
      <c r="AAB921" s="16"/>
      <c r="AAC921" s="16"/>
      <c r="AAD921" s="16"/>
      <c r="AAE921" s="16"/>
      <c r="AAF921" s="16"/>
      <c r="AAG921" s="16"/>
      <c r="AAH921" s="16"/>
      <c r="AAI921" s="16"/>
      <c r="AAJ921" s="16"/>
      <c r="AAK921" s="16"/>
      <c r="AAL921" s="16"/>
      <c r="AAM921" s="16"/>
      <c r="AAN921" s="16"/>
      <c r="AAO921" s="16"/>
      <c r="AAP921" s="16"/>
      <c r="AAQ921" s="16"/>
      <c r="AAR921" s="16"/>
      <c r="AAS921" s="16"/>
      <c r="AAT921" s="16"/>
      <c r="AAU921" s="16"/>
      <c r="AAV921" s="16"/>
      <c r="AAW921" s="16"/>
      <c r="AAX921" s="16"/>
      <c r="AAY921" s="16"/>
      <c r="AAZ921" s="16"/>
      <c r="ABA921" s="16"/>
      <c r="ABB921" s="16"/>
      <c r="ABC921" s="16"/>
      <c r="ABD921" s="16"/>
      <c r="ABE921" s="16"/>
      <c r="ABF921" s="16"/>
      <c r="ABG921" s="16"/>
      <c r="ABH921" s="16"/>
    </row>
    <row r="922" spans="1:736" s="50" customFormat="1" ht="45.75" customHeight="1">
      <c r="A922" s="589">
        <f>1+A921</f>
        <v>920</v>
      </c>
      <c r="B922" s="403" t="s">
        <v>8843</v>
      </c>
      <c r="C922" s="156" t="s">
        <v>8844</v>
      </c>
      <c r="D922" s="156" t="s">
        <v>6692</v>
      </c>
      <c r="E922" s="156">
        <v>45555</v>
      </c>
      <c r="F922" s="156">
        <v>45560</v>
      </c>
      <c r="G922" s="156">
        <v>45646</v>
      </c>
      <c r="H922" s="156" t="s">
        <v>94</v>
      </c>
      <c r="I922" s="156" t="s">
        <v>95</v>
      </c>
      <c r="J922" s="301" t="s">
        <v>8845</v>
      </c>
      <c r="K922" s="251">
        <v>35479043</v>
      </c>
      <c r="L922" s="156">
        <v>0</v>
      </c>
      <c r="M922" s="156" t="s">
        <v>97</v>
      </c>
      <c r="N922" s="156" t="s">
        <v>5078</v>
      </c>
      <c r="O922" s="156" t="s">
        <v>993</v>
      </c>
      <c r="P922" s="156" t="s">
        <v>8846</v>
      </c>
      <c r="Q922" s="156" t="s">
        <v>7596</v>
      </c>
      <c r="R922" s="143">
        <f>+G922-F922</f>
        <v>86</v>
      </c>
      <c r="S922" s="134" t="s">
        <v>1900</v>
      </c>
      <c r="T922" s="253">
        <v>15000000</v>
      </c>
      <c r="U922" s="156" t="s">
        <v>8847</v>
      </c>
      <c r="V922" s="253">
        <f>+T922</f>
        <v>15000000</v>
      </c>
      <c r="W922" s="156">
        <v>45555</v>
      </c>
      <c r="X922" s="156" t="s">
        <v>103</v>
      </c>
      <c r="Y922" s="317">
        <f>+Z922+AA922+AB922</f>
        <v>15000000</v>
      </c>
      <c r="Z922" s="156">
        <v>15000000</v>
      </c>
      <c r="AA922" s="156">
        <v>0</v>
      </c>
      <c r="AB922" s="156">
        <v>0</v>
      </c>
      <c r="AC922" s="156">
        <v>0</v>
      </c>
      <c r="AD922" s="156">
        <v>0</v>
      </c>
      <c r="AE922" s="156">
        <v>0</v>
      </c>
      <c r="AF922" s="156">
        <v>0</v>
      </c>
      <c r="AG922" s="156">
        <v>0</v>
      </c>
      <c r="AH922" s="156">
        <v>0</v>
      </c>
      <c r="AI922" s="156">
        <v>0</v>
      </c>
      <c r="AJ922" s="156">
        <v>0</v>
      </c>
      <c r="AK922" s="156" t="s">
        <v>104</v>
      </c>
      <c r="AL922" s="103" t="s">
        <v>8848</v>
      </c>
      <c r="AM922" s="156" t="s">
        <v>2362</v>
      </c>
      <c r="AN922" s="156">
        <v>80190721</v>
      </c>
      <c r="AO922" s="156" t="s">
        <v>114</v>
      </c>
      <c r="AP922" s="156" t="s">
        <v>114</v>
      </c>
      <c r="AQ922" s="156" t="s">
        <v>114</v>
      </c>
      <c r="AR922" s="156" t="s">
        <v>114</v>
      </c>
      <c r="AS922" s="156" t="s">
        <v>578</v>
      </c>
      <c r="AT922" s="156" t="s">
        <v>109</v>
      </c>
      <c r="AU922" s="156" t="s">
        <v>392</v>
      </c>
      <c r="AV922" s="156"/>
      <c r="AW922" s="156"/>
      <c r="AX922" s="156"/>
      <c r="AY922" s="156" t="s">
        <v>108</v>
      </c>
      <c r="AZ922" s="156"/>
      <c r="BA922" s="156"/>
      <c r="BB922" s="156"/>
      <c r="BC922" s="156"/>
      <c r="BD922" s="156"/>
      <c r="BE922" s="156"/>
      <c r="BF922" s="156"/>
      <c r="BG922" s="156"/>
      <c r="BH922" s="153">
        <f>T922+BB922</f>
        <v>15000000</v>
      </c>
      <c r="BI922" s="438" t="s">
        <v>135</v>
      </c>
      <c r="BJ922" s="295"/>
      <c r="BK922" s="295" t="s">
        <v>114</v>
      </c>
      <c r="BL922" s="295"/>
      <c r="BM922" s="473" t="s">
        <v>136</v>
      </c>
      <c r="BN922" s="156" t="s">
        <v>964</v>
      </c>
      <c r="BO922" s="156">
        <v>48</v>
      </c>
      <c r="BP922" s="156">
        <v>28010</v>
      </c>
      <c r="BQ922" s="156" t="s">
        <v>108</v>
      </c>
      <c r="BR922" s="156" t="s">
        <v>108</v>
      </c>
      <c r="BS922" s="156" t="s">
        <v>108</v>
      </c>
      <c r="BT922" s="156" t="s">
        <v>108</v>
      </c>
      <c r="BU922" s="156" t="s">
        <v>8849</v>
      </c>
      <c r="BV922" s="156" t="s">
        <v>8850</v>
      </c>
      <c r="BW922" s="156" t="s">
        <v>8851</v>
      </c>
      <c r="BX922" s="156"/>
      <c r="BY922" s="156"/>
      <c r="BZ922" s="156"/>
      <c r="CA922" s="157" t="s">
        <v>109</v>
      </c>
      <c r="CB922" s="157" t="s">
        <v>109</v>
      </c>
      <c r="CC922" s="157" t="s">
        <v>8852</v>
      </c>
      <c r="CD922" s="156"/>
      <c r="CE922" s="156"/>
      <c r="CF922" s="156"/>
      <c r="CG922" s="156"/>
      <c r="CH922" s="156"/>
      <c r="CI922" s="156"/>
      <c r="CJ922" s="156"/>
      <c r="CK922" s="156"/>
      <c r="CL922" s="156"/>
      <c r="CM922" s="157"/>
      <c r="CN922" s="156"/>
      <c r="CO922" s="297"/>
      <c r="CP922" s="297"/>
      <c r="CQ922" s="297"/>
      <c r="CR922" s="297"/>
      <c r="GV922" s="16"/>
      <c r="GW922" s="16"/>
      <c r="GX922" s="16"/>
      <c r="GY922" s="16"/>
      <c r="GZ922" s="16"/>
      <c r="HA922" s="16"/>
      <c r="HB922" s="16"/>
      <c r="HC922" s="16"/>
      <c r="HD922" s="16"/>
      <c r="HE922" s="16"/>
      <c r="HF922" s="16"/>
      <c r="HG922" s="16"/>
      <c r="HH922" s="16"/>
      <c r="HI922" s="16"/>
      <c r="HJ922" s="16"/>
      <c r="HK922" s="16"/>
      <c r="HL922" s="16"/>
      <c r="HM922" s="16"/>
      <c r="HN922" s="16"/>
      <c r="HO922" s="16"/>
      <c r="HP922" s="16"/>
      <c r="HQ922" s="16"/>
      <c r="HR922" s="16"/>
      <c r="HS922" s="16"/>
      <c r="HT922" s="16"/>
      <c r="HU922" s="16"/>
      <c r="HV922" s="16"/>
      <c r="HW922" s="16"/>
      <c r="HX922" s="16"/>
      <c r="HY922" s="16"/>
      <c r="HZ922" s="16"/>
      <c r="IA922" s="16"/>
      <c r="IB922" s="16"/>
      <c r="IC922" s="16"/>
      <c r="ID922" s="16"/>
      <c r="IE922" s="16"/>
      <c r="IF922" s="16"/>
      <c r="IG922" s="16"/>
      <c r="IH922" s="16"/>
      <c r="II922" s="16"/>
      <c r="IJ922" s="16"/>
      <c r="IK922" s="16"/>
      <c r="IL922" s="16"/>
      <c r="IM922" s="16"/>
      <c r="IN922" s="16"/>
      <c r="IO922" s="16"/>
      <c r="IP922" s="16"/>
      <c r="IQ922" s="16"/>
      <c r="IR922" s="16"/>
      <c r="IS922" s="16"/>
      <c r="IT922" s="16"/>
      <c r="IU922" s="16"/>
      <c r="IV922" s="16"/>
      <c r="IW922" s="16"/>
      <c r="IX922" s="16"/>
      <c r="IY922" s="16"/>
      <c r="IZ922" s="16"/>
      <c r="JA922" s="16"/>
      <c r="JB922" s="16"/>
      <c r="JC922" s="16"/>
      <c r="JD922" s="16"/>
      <c r="JE922" s="16"/>
      <c r="JF922" s="16"/>
      <c r="JG922" s="16"/>
      <c r="JH922" s="16"/>
      <c r="JI922" s="16"/>
      <c r="JJ922" s="16"/>
      <c r="JK922" s="16"/>
      <c r="JL922" s="16"/>
      <c r="JM922" s="16"/>
      <c r="JN922" s="16"/>
      <c r="JO922" s="16"/>
      <c r="JP922" s="16"/>
      <c r="JQ922" s="16"/>
      <c r="JR922" s="16"/>
      <c r="JS922" s="16"/>
      <c r="JT922" s="16"/>
      <c r="JU922" s="16"/>
      <c r="JV922" s="16"/>
      <c r="JW922" s="16"/>
      <c r="JX922" s="16"/>
      <c r="JY922" s="16"/>
      <c r="JZ922" s="16"/>
      <c r="KA922" s="16"/>
      <c r="KB922" s="16"/>
      <c r="KC922" s="16"/>
      <c r="KD922" s="16"/>
      <c r="KE922" s="16"/>
      <c r="KF922" s="16"/>
      <c r="KG922" s="16"/>
      <c r="KH922" s="16"/>
      <c r="KI922" s="16"/>
      <c r="KJ922" s="16"/>
      <c r="KK922" s="16"/>
      <c r="KL922" s="16"/>
      <c r="KM922" s="16"/>
      <c r="KN922" s="16"/>
      <c r="KO922" s="16"/>
      <c r="KP922" s="16"/>
      <c r="KQ922" s="16"/>
      <c r="KR922" s="16"/>
      <c r="KS922" s="16"/>
      <c r="KT922" s="16"/>
      <c r="KU922" s="16"/>
      <c r="KV922" s="16"/>
      <c r="KW922" s="16"/>
      <c r="KX922" s="16"/>
      <c r="KY922" s="16"/>
      <c r="KZ922" s="16"/>
      <c r="LA922" s="16"/>
      <c r="LB922" s="16"/>
      <c r="LC922" s="16"/>
      <c r="LD922" s="16"/>
      <c r="LE922" s="16"/>
      <c r="LF922" s="16"/>
      <c r="LG922" s="16"/>
      <c r="LH922" s="16"/>
      <c r="LI922" s="16"/>
      <c r="LJ922" s="16"/>
      <c r="LK922" s="16"/>
      <c r="LL922" s="16"/>
      <c r="LM922" s="16"/>
      <c r="LN922" s="16"/>
      <c r="LO922" s="16"/>
      <c r="LP922" s="16"/>
      <c r="LQ922" s="16"/>
      <c r="LR922" s="16"/>
      <c r="LS922" s="16"/>
      <c r="LT922" s="16"/>
      <c r="LU922" s="16"/>
      <c r="LV922" s="16"/>
      <c r="LW922" s="16"/>
      <c r="LX922" s="16"/>
      <c r="LY922" s="16"/>
      <c r="LZ922" s="16"/>
      <c r="MA922" s="16"/>
      <c r="MB922" s="16"/>
      <c r="MC922" s="16"/>
      <c r="MD922" s="16"/>
      <c r="ME922" s="16"/>
      <c r="MF922" s="16"/>
      <c r="MG922" s="16"/>
      <c r="MH922" s="16"/>
      <c r="MI922" s="16"/>
      <c r="MJ922" s="16"/>
      <c r="MK922" s="16"/>
      <c r="ML922" s="16"/>
      <c r="MM922" s="16"/>
      <c r="MN922" s="16"/>
      <c r="MO922" s="16"/>
      <c r="MP922" s="16"/>
      <c r="MQ922" s="16"/>
      <c r="MR922" s="16"/>
      <c r="MS922" s="16"/>
      <c r="MT922" s="16"/>
      <c r="MU922" s="16"/>
      <c r="MV922" s="16"/>
      <c r="MW922" s="16"/>
      <c r="MX922" s="16"/>
      <c r="MY922" s="16"/>
      <c r="MZ922" s="16"/>
      <c r="NA922" s="16"/>
      <c r="NB922" s="16"/>
      <c r="NC922" s="16"/>
      <c r="ND922" s="16"/>
      <c r="NE922" s="16"/>
      <c r="NF922" s="16"/>
      <c r="NG922" s="16"/>
      <c r="NH922" s="16"/>
      <c r="NI922" s="16"/>
      <c r="NJ922" s="16"/>
      <c r="NK922" s="16"/>
      <c r="NL922" s="16"/>
      <c r="NM922" s="16"/>
      <c r="NN922" s="16"/>
      <c r="NO922" s="16"/>
      <c r="NP922" s="16"/>
      <c r="NQ922" s="16"/>
      <c r="NR922" s="16"/>
      <c r="NS922" s="16"/>
      <c r="NT922" s="16"/>
      <c r="NU922" s="16"/>
      <c r="NV922" s="16"/>
      <c r="NW922" s="16"/>
      <c r="NX922" s="16"/>
      <c r="NY922" s="16"/>
      <c r="NZ922" s="16"/>
      <c r="OA922" s="16"/>
      <c r="OB922" s="16"/>
      <c r="OC922" s="16"/>
      <c r="OD922" s="16"/>
      <c r="OE922" s="16"/>
      <c r="OF922" s="16"/>
      <c r="OG922" s="16"/>
      <c r="OH922" s="16"/>
      <c r="OI922" s="16"/>
      <c r="OJ922" s="16"/>
      <c r="OK922" s="16"/>
      <c r="OL922" s="16"/>
      <c r="OM922" s="16"/>
      <c r="ON922" s="16"/>
      <c r="OO922" s="16"/>
      <c r="OP922" s="16"/>
      <c r="OQ922" s="16"/>
      <c r="OR922" s="16"/>
      <c r="OS922" s="16"/>
      <c r="OT922" s="16"/>
      <c r="OU922" s="16"/>
      <c r="OV922" s="16"/>
      <c r="OW922" s="16"/>
      <c r="OX922" s="16"/>
      <c r="OY922" s="16"/>
      <c r="OZ922" s="16"/>
      <c r="PA922" s="16"/>
      <c r="PB922" s="16"/>
      <c r="PC922" s="16"/>
      <c r="PD922" s="16"/>
      <c r="PE922" s="16"/>
      <c r="PF922" s="16"/>
      <c r="PG922" s="16"/>
      <c r="PH922" s="16"/>
      <c r="PI922" s="16"/>
      <c r="PJ922" s="16"/>
      <c r="PK922" s="16"/>
      <c r="PL922" s="16"/>
      <c r="PM922" s="16"/>
      <c r="PN922" s="16"/>
      <c r="PO922" s="16"/>
      <c r="PP922" s="16"/>
      <c r="PQ922" s="16"/>
      <c r="PR922" s="16"/>
      <c r="PS922" s="16"/>
      <c r="PT922" s="16"/>
      <c r="PU922" s="16"/>
      <c r="PV922" s="16"/>
      <c r="PW922" s="16"/>
      <c r="PX922" s="16"/>
      <c r="PY922" s="16"/>
      <c r="PZ922" s="16"/>
      <c r="QA922" s="16"/>
      <c r="QB922" s="16"/>
      <c r="QC922" s="16"/>
      <c r="QD922" s="16"/>
      <c r="QE922" s="16"/>
      <c r="QF922" s="16"/>
      <c r="QG922" s="16"/>
      <c r="QH922" s="16"/>
      <c r="QI922" s="16"/>
      <c r="QJ922" s="16"/>
      <c r="QK922" s="16"/>
      <c r="QL922" s="16"/>
      <c r="QM922" s="16"/>
      <c r="QN922" s="16"/>
      <c r="QO922" s="16"/>
      <c r="QP922" s="16"/>
      <c r="QQ922" s="16"/>
      <c r="QR922" s="16"/>
      <c r="QS922" s="16"/>
      <c r="QT922" s="16"/>
      <c r="QU922" s="16"/>
      <c r="QV922" s="16"/>
      <c r="QW922" s="16"/>
      <c r="QX922" s="16"/>
      <c r="QY922" s="16"/>
      <c r="QZ922" s="16"/>
      <c r="RA922" s="16"/>
      <c r="RB922" s="16"/>
      <c r="RC922" s="16"/>
      <c r="RD922" s="16"/>
      <c r="RE922" s="16"/>
      <c r="RF922" s="16"/>
      <c r="RG922" s="16"/>
      <c r="RH922" s="16"/>
      <c r="RI922" s="16"/>
      <c r="RJ922" s="16"/>
      <c r="RK922" s="16"/>
      <c r="RL922" s="16"/>
      <c r="RM922" s="16"/>
      <c r="RN922" s="16"/>
      <c r="RO922" s="16"/>
      <c r="RP922" s="16"/>
      <c r="RQ922" s="16"/>
      <c r="RR922" s="16"/>
      <c r="RS922" s="16"/>
      <c r="RT922" s="16"/>
      <c r="RU922" s="16"/>
      <c r="RV922" s="16"/>
      <c r="RW922" s="16"/>
      <c r="RX922" s="16"/>
      <c r="RY922" s="16"/>
      <c r="RZ922" s="16"/>
      <c r="SA922" s="16"/>
      <c r="SB922" s="16"/>
      <c r="SC922" s="16"/>
      <c r="SD922" s="16"/>
      <c r="SE922" s="16"/>
      <c r="SF922" s="16"/>
      <c r="SG922" s="16"/>
      <c r="SH922" s="16"/>
      <c r="SI922" s="16"/>
      <c r="SJ922" s="16"/>
      <c r="SK922" s="16"/>
      <c r="SL922" s="16"/>
      <c r="SM922" s="16"/>
      <c r="SN922" s="16"/>
      <c r="SO922" s="16"/>
      <c r="SP922" s="16"/>
      <c r="SQ922" s="16"/>
      <c r="SR922" s="16"/>
      <c r="SS922" s="16"/>
      <c r="ST922" s="16"/>
      <c r="SU922" s="16"/>
      <c r="SV922" s="16"/>
      <c r="SW922" s="16"/>
      <c r="SX922" s="16"/>
      <c r="SY922" s="16"/>
      <c r="SZ922" s="16"/>
      <c r="TA922" s="16"/>
      <c r="TB922" s="16"/>
      <c r="TC922" s="16"/>
      <c r="TD922" s="16"/>
      <c r="TE922" s="16"/>
      <c r="TF922" s="16"/>
      <c r="TG922" s="16"/>
      <c r="TH922" s="16"/>
      <c r="TI922" s="16"/>
      <c r="TJ922" s="16"/>
      <c r="TK922" s="16"/>
      <c r="TL922" s="16"/>
      <c r="TM922" s="16"/>
      <c r="TN922" s="16"/>
      <c r="TO922" s="16"/>
      <c r="TP922" s="16"/>
      <c r="TQ922" s="16"/>
      <c r="TR922" s="16"/>
      <c r="TS922" s="16"/>
      <c r="TT922" s="16"/>
      <c r="TU922" s="16"/>
      <c r="TV922" s="16"/>
      <c r="TW922" s="16"/>
      <c r="TX922" s="16"/>
      <c r="TY922" s="16"/>
      <c r="TZ922" s="16"/>
      <c r="UA922" s="16"/>
      <c r="UB922" s="16"/>
      <c r="UC922" s="16"/>
      <c r="UD922" s="16"/>
      <c r="UE922" s="16"/>
      <c r="UF922" s="16"/>
      <c r="UG922" s="16"/>
      <c r="UH922" s="16"/>
      <c r="UI922" s="16"/>
      <c r="UJ922" s="16"/>
      <c r="UK922" s="16"/>
      <c r="UL922" s="16"/>
      <c r="UM922" s="16"/>
      <c r="UN922" s="16"/>
      <c r="UO922" s="16"/>
      <c r="UP922" s="16"/>
      <c r="UQ922" s="16"/>
      <c r="UR922" s="16"/>
      <c r="US922" s="16"/>
      <c r="UT922" s="16"/>
      <c r="UU922" s="16"/>
      <c r="UV922" s="16"/>
      <c r="UW922" s="16"/>
      <c r="UX922" s="16"/>
      <c r="UY922" s="16"/>
      <c r="UZ922" s="16"/>
      <c r="VA922" s="16"/>
      <c r="VB922" s="16"/>
      <c r="VC922" s="16"/>
      <c r="VD922" s="16"/>
      <c r="VE922" s="16"/>
      <c r="VF922" s="16"/>
      <c r="VG922" s="16"/>
      <c r="VH922" s="16"/>
      <c r="VI922" s="16"/>
      <c r="VJ922" s="16"/>
      <c r="VK922" s="16"/>
      <c r="VL922" s="16"/>
      <c r="VM922" s="16"/>
      <c r="VN922" s="16"/>
      <c r="VO922" s="16"/>
      <c r="VP922" s="16"/>
      <c r="VQ922" s="16"/>
      <c r="VR922" s="16"/>
      <c r="VS922" s="16"/>
      <c r="VT922" s="16"/>
      <c r="VU922" s="16"/>
      <c r="VV922" s="16"/>
      <c r="VW922" s="16"/>
      <c r="VX922" s="16"/>
      <c r="VY922" s="16"/>
      <c r="VZ922" s="16"/>
      <c r="WA922" s="16"/>
      <c r="WB922" s="16"/>
      <c r="WC922" s="16"/>
      <c r="WD922" s="16"/>
      <c r="WE922" s="16"/>
      <c r="WF922" s="16"/>
      <c r="WG922" s="16"/>
      <c r="WH922" s="16"/>
      <c r="WI922" s="16"/>
      <c r="WJ922" s="16"/>
      <c r="WK922" s="16"/>
      <c r="WL922" s="16"/>
      <c r="WM922" s="16"/>
      <c r="WN922" s="16"/>
      <c r="WO922" s="16"/>
      <c r="WP922" s="16"/>
      <c r="WQ922" s="16"/>
      <c r="WR922" s="16"/>
      <c r="WS922" s="16"/>
      <c r="WT922" s="16"/>
      <c r="WU922" s="16"/>
      <c r="WV922" s="16"/>
      <c r="WW922" s="16"/>
      <c r="WX922" s="16"/>
      <c r="WY922" s="16"/>
      <c r="WZ922" s="16"/>
      <c r="XA922" s="16"/>
      <c r="XB922" s="16"/>
      <c r="XC922" s="16"/>
      <c r="XD922" s="16"/>
      <c r="XE922" s="16"/>
      <c r="XF922" s="16"/>
      <c r="XG922" s="16"/>
      <c r="XH922" s="16"/>
      <c r="XI922" s="16"/>
      <c r="XJ922" s="16"/>
      <c r="XK922" s="16"/>
      <c r="XL922" s="16"/>
      <c r="XM922" s="16"/>
      <c r="XN922" s="16"/>
      <c r="XO922" s="16"/>
      <c r="XP922" s="16"/>
      <c r="XQ922" s="16"/>
      <c r="XR922" s="16"/>
      <c r="XS922" s="16"/>
      <c r="XT922" s="16"/>
      <c r="XU922" s="16"/>
      <c r="XV922" s="16"/>
      <c r="XW922" s="16"/>
      <c r="XX922" s="16"/>
      <c r="XY922" s="16"/>
      <c r="XZ922" s="16"/>
      <c r="YA922" s="16"/>
      <c r="YB922" s="16"/>
      <c r="YC922" s="16"/>
      <c r="YD922" s="16"/>
      <c r="YE922" s="16"/>
      <c r="YF922" s="16"/>
      <c r="YG922" s="16"/>
      <c r="YH922" s="16"/>
      <c r="YI922" s="16"/>
      <c r="YJ922" s="16"/>
      <c r="YK922" s="16"/>
      <c r="YL922" s="16"/>
      <c r="YM922" s="16"/>
      <c r="YN922" s="16"/>
      <c r="YO922" s="16"/>
      <c r="YP922" s="16"/>
      <c r="YQ922" s="16"/>
      <c r="YR922" s="16"/>
      <c r="YS922" s="16"/>
      <c r="YT922" s="16"/>
      <c r="YU922" s="16"/>
      <c r="YV922" s="16"/>
      <c r="YW922" s="16"/>
      <c r="YX922" s="16"/>
      <c r="YY922" s="16"/>
      <c r="YZ922" s="16"/>
      <c r="ZA922" s="16"/>
      <c r="ZB922" s="16"/>
      <c r="ZC922" s="16"/>
      <c r="ZD922" s="16"/>
      <c r="ZE922" s="16"/>
      <c r="ZF922" s="16"/>
      <c r="ZG922" s="16"/>
      <c r="ZH922" s="16"/>
      <c r="ZI922" s="16"/>
      <c r="ZJ922" s="16"/>
      <c r="ZK922" s="16"/>
      <c r="ZL922" s="16"/>
      <c r="ZM922" s="16"/>
      <c r="ZN922" s="16"/>
      <c r="ZO922" s="16"/>
      <c r="ZP922" s="16"/>
      <c r="ZQ922" s="16"/>
      <c r="ZR922" s="16"/>
      <c r="ZS922" s="16"/>
      <c r="ZT922" s="16"/>
      <c r="ZU922" s="16"/>
      <c r="ZV922" s="16"/>
      <c r="ZW922" s="16"/>
      <c r="ZX922" s="16"/>
      <c r="ZY922" s="16"/>
      <c r="ZZ922" s="16"/>
      <c r="AAA922" s="16"/>
      <c r="AAB922" s="16"/>
      <c r="AAC922" s="16"/>
      <c r="AAD922" s="16"/>
      <c r="AAE922" s="16"/>
      <c r="AAF922" s="16"/>
      <c r="AAG922" s="16"/>
      <c r="AAH922" s="16"/>
      <c r="AAI922" s="16"/>
      <c r="AAJ922" s="16"/>
      <c r="AAK922" s="16"/>
      <c r="AAL922" s="16"/>
      <c r="AAM922" s="16"/>
      <c r="AAN922" s="16"/>
      <c r="AAO922" s="16"/>
      <c r="AAP922" s="16"/>
      <c r="AAQ922" s="16"/>
      <c r="AAR922" s="16"/>
      <c r="AAS922" s="16"/>
      <c r="AAT922" s="16"/>
      <c r="AAU922" s="16"/>
      <c r="AAV922" s="16"/>
      <c r="AAW922" s="16"/>
      <c r="AAX922" s="16"/>
      <c r="AAY922" s="16"/>
      <c r="AAZ922" s="16"/>
      <c r="ABA922" s="16"/>
      <c r="ABB922" s="16"/>
      <c r="ABC922" s="16"/>
      <c r="ABD922" s="16"/>
      <c r="ABE922" s="16"/>
      <c r="ABF922" s="16"/>
      <c r="ABG922" s="16"/>
      <c r="ABH922" s="16"/>
    </row>
    <row r="923" spans="1:736" s="50" customFormat="1" ht="45.75" customHeight="1">
      <c r="A923" s="589">
        <f>1+A922</f>
        <v>921</v>
      </c>
      <c r="B923" s="403" t="s">
        <v>8853</v>
      </c>
      <c r="C923" s="156" t="s">
        <v>8854</v>
      </c>
      <c r="D923" s="156" t="s">
        <v>6692</v>
      </c>
      <c r="E923" s="156">
        <v>45555</v>
      </c>
      <c r="F923" s="156">
        <v>45559</v>
      </c>
      <c r="G923" s="156">
        <v>45646</v>
      </c>
      <c r="H923" s="156" t="s">
        <v>94</v>
      </c>
      <c r="I923" s="156" t="s">
        <v>180</v>
      </c>
      <c r="J923" s="301" t="s">
        <v>8855</v>
      </c>
      <c r="K923" s="251">
        <v>35476799</v>
      </c>
      <c r="L923" s="156">
        <v>6</v>
      </c>
      <c r="M923" s="156" t="s">
        <v>97</v>
      </c>
      <c r="N923" s="156" t="s">
        <v>5078</v>
      </c>
      <c r="O923" s="156" t="s">
        <v>1061</v>
      </c>
      <c r="P923" s="156" t="s">
        <v>8856</v>
      </c>
      <c r="Q923" s="156" t="s">
        <v>8457</v>
      </c>
      <c r="R923" s="143">
        <f>+G923-F923</f>
        <v>87</v>
      </c>
      <c r="S923" s="134" t="s">
        <v>8172</v>
      </c>
      <c r="T923" s="253">
        <v>12666667</v>
      </c>
      <c r="U923" s="156" t="s">
        <v>8857</v>
      </c>
      <c r="V923" s="253">
        <f>+T923</f>
        <v>12666667</v>
      </c>
      <c r="W923" s="156">
        <v>45555</v>
      </c>
      <c r="X923" s="156" t="s">
        <v>103</v>
      </c>
      <c r="Y923" s="317">
        <f>+Z923+AA923+AB923</f>
        <v>12666667</v>
      </c>
      <c r="Z923" s="156">
        <v>12666667</v>
      </c>
      <c r="AA923" s="156">
        <v>0</v>
      </c>
      <c r="AB923" s="156">
        <v>0</v>
      </c>
      <c r="AC923" s="156">
        <v>0</v>
      </c>
      <c r="AD923" s="156">
        <v>0</v>
      </c>
      <c r="AE923" s="156">
        <v>0</v>
      </c>
      <c r="AF923" s="156">
        <v>0</v>
      </c>
      <c r="AG923" s="156">
        <v>0</v>
      </c>
      <c r="AH923" s="156">
        <v>0</v>
      </c>
      <c r="AI923" s="156">
        <v>0</v>
      </c>
      <c r="AJ923" s="156">
        <v>0</v>
      </c>
      <c r="AK923" s="156" t="s">
        <v>104</v>
      </c>
      <c r="AL923" s="103" t="s">
        <v>8858</v>
      </c>
      <c r="AM923" s="156" t="s">
        <v>8859</v>
      </c>
      <c r="AN923" s="156">
        <v>80190721</v>
      </c>
      <c r="AO923" s="156" t="s">
        <v>114</v>
      </c>
      <c r="AP923" s="156" t="s">
        <v>114</v>
      </c>
      <c r="AQ923" s="156" t="s">
        <v>114</v>
      </c>
      <c r="AR923" s="156" t="s">
        <v>114</v>
      </c>
      <c r="AS923" s="156" t="s">
        <v>109</v>
      </c>
      <c r="AT923" s="156" t="s">
        <v>109</v>
      </c>
      <c r="AU923" s="156" t="s">
        <v>392</v>
      </c>
      <c r="AV923" s="156"/>
      <c r="AW923" s="156"/>
      <c r="AX923" s="156"/>
      <c r="AY923" s="156" t="s">
        <v>108</v>
      </c>
      <c r="AZ923" s="156"/>
      <c r="BA923" s="156"/>
      <c r="BB923" s="156"/>
      <c r="BC923" s="156"/>
      <c r="BD923" s="156"/>
      <c r="BE923" s="156"/>
      <c r="BF923" s="156"/>
      <c r="BG923" s="156"/>
      <c r="BH923" s="153">
        <f>T923+BB923</f>
        <v>12666667</v>
      </c>
      <c r="BI923" s="438" t="s">
        <v>135</v>
      </c>
      <c r="BJ923" s="295"/>
      <c r="BK923" s="295" t="s">
        <v>114</v>
      </c>
      <c r="BL923" s="295"/>
      <c r="BM923" s="473" t="s">
        <v>136</v>
      </c>
      <c r="BN923" s="156" t="s">
        <v>964</v>
      </c>
      <c r="BO923" s="156">
        <v>51</v>
      </c>
      <c r="BP923" s="156">
        <v>26537</v>
      </c>
      <c r="BQ923" s="156" t="s">
        <v>108</v>
      </c>
      <c r="BR923" s="156" t="s">
        <v>108</v>
      </c>
      <c r="BS923" s="156" t="s">
        <v>108</v>
      </c>
      <c r="BT923" s="156" t="s">
        <v>108</v>
      </c>
      <c r="BU923" s="156" t="s">
        <v>2363</v>
      </c>
      <c r="BV923" s="156">
        <v>3106898050</v>
      </c>
      <c r="BW923" s="156" t="s">
        <v>2364</v>
      </c>
      <c r="BX923" s="156" t="s">
        <v>139</v>
      </c>
      <c r="BY923" s="156" t="s">
        <v>119</v>
      </c>
      <c r="BZ923" s="156" t="s">
        <v>2365</v>
      </c>
      <c r="CA923" s="157" t="s">
        <v>109</v>
      </c>
      <c r="CB923" s="157" t="s">
        <v>109</v>
      </c>
      <c r="CC923" s="157" t="s">
        <v>109</v>
      </c>
      <c r="CD923" s="156"/>
      <c r="CE923" s="156"/>
      <c r="CF923" s="156"/>
      <c r="CG923" s="156"/>
      <c r="CH923" s="156"/>
      <c r="CI923" s="156"/>
      <c r="CJ923" s="156"/>
      <c r="CK923" s="156"/>
      <c r="CL923" s="156"/>
      <c r="CM923" s="157" t="s">
        <v>109</v>
      </c>
      <c r="CN923" s="156"/>
      <c r="CO923" s="297"/>
      <c r="CP923" s="297"/>
      <c r="CQ923" s="297"/>
      <c r="CR923" s="297"/>
      <c r="GV923" s="16"/>
      <c r="GW923" s="16"/>
      <c r="GX923" s="16"/>
      <c r="GY923" s="16"/>
      <c r="GZ923" s="16"/>
      <c r="HA923" s="16"/>
      <c r="HB923" s="16"/>
      <c r="HC923" s="16"/>
      <c r="HD923" s="16"/>
      <c r="HE923" s="16"/>
      <c r="HF923" s="16"/>
      <c r="HG923" s="16"/>
      <c r="HH923" s="16"/>
      <c r="HI923" s="16"/>
      <c r="HJ923" s="16"/>
      <c r="HK923" s="16"/>
      <c r="HL923" s="16"/>
      <c r="HM923" s="16"/>
      <c r="HN923" s="16"/>
      <c r="HO923" s="16"/>
      <c r="HP923" s="16"/>
      <c r="HQ923" s="16"/>
      <c r="HR923" s="16"/>
      <c r="HS923" s="16"/>
      <c r="HT923" s="16"/>
      <c r="HU923" s="16"/>
      <c r="HV923" s="16"/>
      <c r="HW923" s="16"/>
      <c r="HX923" s="16"/>
      <c r="HY923" s="16"/>
      <c r="HZ923" s="16"/>
      <c r="IA923" s="16"/>
      <c r="IB923" s="16"/>
      <c r="IC923" s="16"/>
      <c r="ID923" s="16"/>
      <c r="IE923" s="16"/>
      <c r="IF923" s="16"/>
      <c r="IG923" s="16"/>
      <c r="IH923" s="16"/>
      <c r="II923" s="16"/>
      <c r="IJ923" s="16"/>
      <c r="IK923" s="16"/>
      <c r="IL923" s="16"/>
      <c r="IM923" s="16"/>
      <c r="IN923" s="16"/>
      <c r="IO923" s="16"/>
      <c r="IP923" s="16"/>
      <c r="IQ923" s="16"/>
      <c r="IR923" s="16"/>
      <c r="IS923" s="16"/>
      <c r="IT923" s="16"/>
      <c r="IU923" s="16"/>
      <c r="IV923" s="16"/>
      <c r="IW923" s="16"/>
      <c r="IX923" s="16"/>
      <c r="IY923" s="16"/>
      <c r="IZ923" s="16"/>
      <c r="JA923" s="16"/>
      <c r="JB923" s="16"/>
      <c r="JC923" s="16"/>
      <c r="JD923" s="16"/>
      <c r="JE923" s="16"/>
      <c r="JF923" s="16"/>
      <c r="JG923" s="16"/>
      <c r="JH923" s="16"/>
      <c r="JI923" s="16"/>
      <c r="JJ923" s="16"/>
      <c r="JK923" s="16"/>
      <c r="JL923" s="16"/>
      <c r="JM923" s="16"/>
      <c r="JN923" s="16"/>
      <c r="JO923" s="16"/>
      <c r="JP923" s="16"/>
      <c r="JQ923" s="16"/>
      <c r="JR923" s="16"/>
      <c r="JS923" s="16"/>
      <c r="JT923" s="16"/>
      <c r="JU923" s="16"/>
      <c r="JV923" s="16"/>
      <c r="JW923" s="16"/>
      <c r="JX923" s="16"/>
      <c r="JY923" s="16"/>
      <c r="JZ923" s="16"/>
      <c r="KA923" s="16"/>
      <c r="KB923" s="16"/>
      <c r="KC923" s="16"/>
      <c r="KD923" s="16"/>
      <c r="KE923" s="16"/>
      <c r="KF923" s="16"/>
      <c r="KG923" s="16"/>
      <c r="KH923" s="16"/>
      <c r="KI923" s="16"/>
      <c r="KJ923" s="16"/>
      <c r="KK923" s="16"/>
      <c r="KL923" s="16"/>
      <c r="KM923" s="16"/>
      <c r="KN923" s="16"/>
      <c r="KO923" s="16"/>
      <c r="KP923" s="16"/>
      <c r="KQ923" s="16"/>
      <c r="KR923" s="16"/>
      <c r="KS923" s="16"/>
      <c r="KT923" s="16"/>
      <c r="KU923" s="16"/>
      <c r="KV923" s="16"/>
      <c r="KW923" s="16"/>
      <c r="KX923" s="16"/>
      <c r="KY923" s="16"/>
      <c r="KZ923" s="16"/>
      <c r="LA923" s="16"/>
      <c r="LB923" s="16"/>
      <c r="LC923" s="16"/>
      <c r="LD923" s="16"/>
      <c r="LE923" s="16"/>
      <c r="LF923" s="16"/>
      <c r="LG923" s="16"/>
      <c r="LH923" s="16"/>
      <c r="LI923" s="16"/>
      <c r="LJ923" s="16"/>
      <c r="LK923" s="16"/>
      <c r="LL923" s="16"/>
      <c r="LM923" s="16"/>
      <c r="LN923" s="16"/>
      <c r="LO923" s="16"/>
      <c r="LP923" s="16"/>
      <c r="LQ923" s="16"/>
      <c r="LR923" s="16"/>
      <c r="LS923" s="16"/>
      <c r="LT923" s="16"/>
      <c r="LU923" s="16"/>
      <c r="LV923" s="16"/>
      <c r="LW923" s="16"/>
      <c r="LX923" s="16"/>
      <c r="LY923" s="16"/>
      <c r="LZ923" s="16"/>
      <c r="MA923" s="16"/>
      <c r="MB923" s="16"/>
      <c r="MC923" s="16"/>
      <c r="MD923" s="16"/>
      <c r="ME923" s="16"/>
      <c r="MF923" s="16"/>
      <c r="MG923" s="16"/>
      <c r="MH923" s="16"/>
      <c r="MI923" s="16"/>
      <c r="MJ923" s="16"/>
      <c r="MK923" s="16"/>
      <c r="ML923" s="16"/>
      <c r="MM923" s="16"/>
      <c r="MN923" s="16"/>
      <c r="MO923" s="16"/>
      <c r="MP923" s="16"/>
      <c r="MQ923" s="16"/>
      <c r="MR923" s="16"/>
      <c r="MS923" s="16"/>
      <c r="MT923" s="16"/>
      <c r="MU923" s="16"/>
      <c r="MV923" s="16"/>
      <c r="MW923" s="16"/>
      <c r="MX923" s="16"/>
      <c r="MY923" s="16"/>
      <c r="MZ923" s="16"/>
      <c r="NA923" s="16"/>
      <c r="NB923" s="16"/>
      <c r="NC923" s="16"/>
      <c r="ND923" s="16"/>
      <c r="NE923" s="16"/>
      <c r="NF923" s="16"/>
      <c r="NG923" s="16"/>
      <c r="NH923" s="16"/>
      <c r="NI923" s="16"/>
      <c r="NJ923" s="16"/>
      <c r="NK923" s="16"/>
      <c r="NL923" s="16"/>
      <c r="NM923" s="16"/>
      <c r="NN923" s="16"/>
      <c r="NO923" s="16"/>
      <c r="NP923" s="16"/>
      <c r="NQ923" s="16"/>
      <c r="NR923" s="16"/>
      <c r="NS923" s="16"/>
      <c r="NT923" s="16"/>
      <c r="NU923" s="16"/>
      <c r="NV923" s="16"/>
      <c r="NW923" s="16"/>
      <c r="NX923" s="16"/>
      <c r="NY923" s="16"/>
      <c r="NZ923" s="16"/>
      <c r="OA923" s="16"/>
      <c r="OB923" s="16"/>
      <c r="OC923" s="16"/>
      <c r="OD923" s="16"/>
      <c r="OE923" s="16"/>
      <c r="OF923" s="16"/>
      <c r="OG923" s="16"/>
      <c r="OH923" s="16"/>
      <c r="OI923" s="16"/>
      <c r="OJ923" s="16"/>
      <c r="OK923" s="16"/>
      <c r="OL923" s="16"/>
      <c r="OM923" s="16"/>
      <c r="ON923" s="16"/>
      <c r="OO923" s="16"/>
      <c r="OP923" s="16"/>
      <c r="OQ923" s="16"/>
      <c r="OR923" s="16"/>
      <c r="OS923" s="16"/>
      <c r="OT923" s="16"/>
      <c r="OU923" s="16"/>
      <c r="OV923" s="16"/>
      <c r="OW923" s="16"/>
      <c r="OX923" s="16"/>
      <c r="OY923" s="16"/>
      <c r="OZ923" s="16"/>
      <c r="PA923" s="16"/>
      <c r="PB923" s="16"/>
      <c r="PC923" s="16"/>
      <c r="PD923" s="16"/>
      <c r="PE923" s="16"/>
      <c r="PF923" s="16"/>
      <c r="PG923" s="16"/>
      <c r="PH923" s="16"/>
      <c r="PI923" s="16"/>
      <c r="PJ923" s="16"/>
      <c r="PK923" s="16"/>
      <c r="PL923" s="16"/>
      <c r="PM923" s="16"/>
      <c r="PN923" s="16"/>
      <c r="PO923" s="16"/>
      <c r="PP923" s="16"/>
      <c r="PQ923" s="16"/>
      <c r="PR923" s="16"/>
      <c r="PS923" s="16"/>
      <c r="PT923" s="16"/>
      <c r="PU923" s="16"/>
      <c r="PV923" s="16"/>
      <c r="PW923" s="16"/>
      <c r="PX923" s="16"/>
      <c r="PY923" s="16"/>
      <c r="PZ923" s="16"/>
      <c r="QA923" s="16"/>
      <c r="QB923" s="16"/>
      <c r="QC923" s="16"/>
      <c r="QD923" s="16"/>
      <c r="QE923" s="16"/>
      <c r="QF923" s="16"/>
      <c r="QG923" s="16"/>
      <c r="QH923" s="16"/>
      <c r="QI923" s="16"/>
      <c r="QJ923" s="16"/>
      <c r="QK923" s="16"/>
      <c r="QL923" s="16"/>
      <c r="QM923" s="16"/>
      <c r="QN923" s="16"/>
      <c r="QO923" s="16"/>
      <c r="QP923" s="16"/>
      <c r="QQ923" s="16"/>
      <c r="QR923" s="16"/>
      <c r="QS923" s="16"/>
      <c r="QT923" s="16"/>
      <c r="QU923" s="16"/>
      <c r="QV923" s="16"/>
      <c r="QW923" s="16"/>
      <c r="QX923" s="16"/>
      <c r="QY923" s="16"/>
      <c r="QZ923" s="16"/>
      <c r="RA923" s="16"/>
      <c r="RB923" s="16"/>
      <c r="RC923" s="16"/>
      <c r="RD923" s="16"/>
      <c r="RE923" s="16"/>
      <c r="RF923" s="16"/>
      <c r="RG923" s="16"/>
      <c r="RH923" s="16"/>
      <c r="RI923" s="16"/>
      <c r="RJ923" s="16"/>
      <c r="RK923" s="16"/>
      <c r="RL923" s="16"/>
      <c r="RM923" s="16"/>
      <c r="RN923" s="16"/>
      <c r="RO923" s="16"/>
      <c r="RP923" s="16"/>
      <c r="RQ923" s="16"/>
      <c r="RR923" s="16"/>
      <c r="RS923" s="16"/>
      <c r="RT923" s="16"/>
      <c r="RU923" s="16"/>
      <c r="RV923" s="16"/>
      <c r="RW923" s="16"/>
      <c r="RX923" s="16"/>
      <c r="RY923" s="16"/>
      <c r="RZ923" s="16"/>
      <c r="SA923" s="16"/>
      <c r="SB923" s="16"/>
      <c r="SC923" s="16"/>
      <c r="SD923" s="16"/>
      <c r="SE923" s="16"/>
      <c r="SF923" s="16"/>
      <c r="SG923" s="16"/>
      <c r="SH923" s="16"/>
      <c r="SI923" s="16"/>
      <c r="SJ923" s="16"/>
      <c r="SK923" s="16"/>
      <c r="SL923" s="16"/>
      <c r="SM923" s="16"/>
      <c r="SN923" s="16"/>
      <c r="SO923" s="16"/>
      <c r="SP923" s="16"/>
      <c r="SQ923" s="16"/>
      <c r="SR923" s="16"/>
      <c r="SS923" s="16"/>
      <c r="ST923" s="16"/>
      <c r="SU923" s="16"/>
      <c r="SV923" s="16"/>
      <c r="SW923" s="16"/>
      <c r="SX923" s="16"/>
      <c r="SY923" s="16"/>
      <c r="SZ923" s="16"/>
      <c r="TA923" s="16"/>
      <c r="TB923" s="16"/>
      <c r="TC923" s="16"/>
      <c r="TD923" s="16"/>
      <c r="TE923" s="16"/>
      <c r="TF923" s="16"/>
      <c r="TG923" s="16"/>
      <c r="TH923" s="16"/>
      <c r="TI923" s="16"/>
      <c r="TJ923" s="16"/>
      <c r="TK923" s="16"/>
      <c r="TL923" s="16"/>
      <c r="TM923" s="16"/>
      <c r="TN923" s="16"/>
      <c r="TO923" s="16"/>
      <c r="TP923" s="16"/>
      <c r="TQ923" s="16"/>
      <c r="TR923" s="16"/>
      <c r="TS923" s="16"/>
      <c r="TT923" s="16"/>
      <c r="TU923" s="16"/>
      <c r="TV923" s="16"/>
      <c r="TW923" s="16"/>
      <c r="TX923" s="16"/>
      <c r="TY923" s="16"/>
      <c r="TZ923" s="16"/>
      <c r="UA923" s="16"/>
      <c r="UB923" s="16"/>
      <c r="UC923" s="16"/>
      <c r="UD923" s="16"/>
      <c r="UE923" s="16"/>
      <c r="UF923" s="16"/>
      <c r="UG923" s="16"/>
      <c r="UH923" s="16"/>
      <c r="UI923" s="16"/>
      <c r="UJ923" s="16"/>
      <c r="UK923" s="16"/>
      <c r="UL923" s="16"/>
      <c r="UM923" s="16"/>
      <c r="UN923" s="16"/>
      <c r="UO923" s="16"/>
      <c r="UP923" s="16"/>
      <c r="UQ923" s="16"/>
      <c r="UR923" s="16"/>
      <c r="US923" s="16"/>
      <c r="UT923" s="16"/>
      <c r="UU923" s="16"/>
      <c r="UV923" s="16"/>
      <c r="UW923" s="16"/>
      <c r="UX923" s="16"/>
      <c r="UY923" s="16"/>
      <c r="UZ923" s="16"/>
      <c r="VA923" s="16"/>
      <c r="VB923" s="16"/>
      <c r="VC923" s="16"/>
      <c r="VD923" s="16"/>
      <c r="VE923" s="16"/>
      <c r="VF923" s="16"/>
      <c r="VG923" s="16"/>
      <c r="VH923" s="16"/>
      <c r="VI923" s="16"/>
      <c r="VJ923" s="16"/>
      <c r="VK923" s="16"/>
      <c r="VL923" s="16"/>
      <c r="VM923" s="16"/>
      <c r="VN923" s="16"/>
      <c r="VO923" s="16"/>
      <c r="VP923" s="16"/>
      <c r="VQ923" s="16"/>
      <c r="VR923" s="16"/>
      <c r="VS923" s="16"/>
      <c r="VT923" s="16"/>
      <c r="VU923" s="16"/>
      <c r="VV923" s="16"/>
      <c r="VW923" s="16"/>
      <c r="VX923" s="16"/>
      <c r="VY923" s="16"/>
      <c r="VZ923" s="16"/>
      <c r="WA923" s="16"/>
      <c r="WB923" s="16"/>
      <c r="WC923" s="16"/>
      <c r="WD923" s="16"/>
      <c r="WE923" s="16"/>
      <c r="WF923" s="16"/>
      <c r="WG923" s="16"/>
      <c r="WH923" s="16"/>
      <c r="WI923" s="16"/>
      <c r="WJ923" s="16"/>
      <c r="WK923" s="16"/>
      <c r="WL923" s="16"/>
      <c r="WM923" s="16"/>
      <c r="WN923" s="16"/>
      <c r="WO923" s="16"/>
      <c r="WP923" s="16"/>
      <c r="WQ923" s="16"/>
      <c r="WR923" s="16"/>
      <c r="WS923" s="16"/>
      <c r="WT923" s="16"/>
      <c r="WU923" s="16"/>
      <c r="WV923" s="16"/>
      <c r="WW923" s="16"/>
      <c r="WX923" s="16"/>
      <c r="WY923" s="16"/>
      <c r="WZ923" s="16"/>
      <c r="XA923" s="16"/>
      <c r="XB923" s="16"/>
      <c r="XC923" s="16"/>
      <c r="XD923" s="16"/>
      <c r="XE923" s="16"/>
      <c r="XF923" s="16"/>
      <c r="XG923" s="16"/>
      <c r="XH923" s="16"/>
      <c r="XI923" s="16"/>
      <c r="XJ923" s="16"/>
      <c r="XK923" s="16"/>
      <c r="XL923" s="16"/>
      <c r="XM923" s="16"/>
      <c r="XN923" s="16"/>
      <c r="XO923" s="16"/>
      <c r="XP923" s="16"/>
      <c r="XQ923" s="16"/>
      <c r="XR923" s="16"/>
      <c r="XS923" s="16"/>
      <c r="XT923" s="16"/>
      <c r="XU923" s="16"/>
      <c r="XV923" s="16"/>
      <c r="XW923" s="16"/>
      <c r="XX923" s="16"/>
      <c r="XY923" s="16"/>
      <c r="XZ923" s="16"/>
      <c r="YA923" s="16"/>
      <c r="YB923" s="16"/>
      <c r="YC923" s="16"/>
      <c r="YD923" s="16"/>
      <c r="YE923" s="16"/>
      <c r="YF923" s="16"/>
      <c r="YG923" s="16"/>
      <c r="YH923" s="16"/>
      <c r="YI923" s="16"/>
      <c r="YJ923" s="16"/>
      <c r="YK923" s="16"/>
      <c r="YL923" s="16"/>
      <c r="YM923" s="16"/>
      <c r="YN923" s="16"/>
      <c r="YO923" s="16"/>
      <c r="YP923" s="16"/>
      <c r="YQ923" s="16"/>
      <c r="YR923" s="16"/>
      <c r="YS923" s="16"/>
      <c r="YT923" s="16"/>
      <c r="YU923" s="16"/>
      <c r="YV923" s="16"/>
      <c r="YW923" s="16"/>
      <c r="YX923" s="16"/>
      <c r="YY923" s="16"/>
      <c r="YZ923" s="16"/>
      <c r="ZA923" s="16"/>
      <c r="ZB923" s="16"/>
      <c r="ZC923" s="16"/>
      <c r="ZD923" s="16"/>
      <c r="ZE923" s="16"/>
      <c r="ZF923" s="16"/>
      <c r="ZG923" s="16"/>
      <c r="ZH923" s="16"/>
      <c r="ZI923" s="16"/>
      <c r="ZJ923" s="16"/>
      <c r="ZK923" s="16"/>
      <c r="ZL923" s="16"/>
      <c r="ZM923" s="16"/>
      <c r="ZN923" s="16"/>
      <c r="ZO923" s="16"/>
      <c r="ZP923" s="16"/>
      <c r="ZQ923" s="16"/>
      <c r="ZR923" s="16"/>
      <c r="ZS923" s="16"/>
      <c r="ZT923" s="16"/>
      <c r="ZU923" s="16"/>
      <c r="ZV923" s="16"/>
      <c r="ZW923" s="16"/>
      <c r="ZX923" s="16"/>
      <c r="ZY923" s="16"/>
      <c r="ZZ923" s="16"/>
      <c r="AAA923" s="16"/>
      <c r="AAB923" s="16"/>
      <c r="AAC923" s="16"/>
      <c r="AAD923" s="16"/>
      <c r="AAE923" s="16"/>
      <c r="AAF923" s="16"/>
      <c r="AAG923" s="16"/>
      <c r="AAH923" s="16"/>
      <c r="AAI923" s="16"/>
      <c r="AAJ923" s="16"/>
      <c r="AAK923" s="16"/>
      <c r="AAL923" s="16"/>
      <c r="AAM923" s="16"/>
      <c r="AAN923" s="16"/>
      <c r="AAO923" s="16"/>
      <c r="AAP923" s="16"/>
      <c r="AAQ923" s="16"/>
      <c r="AAR923" s="16"/>
      <c r="AAS923" s="16"/>
      <c r="AAT923" s="16"/>
      <c r="AAU923" s="16"/>
      <c r="AAV923" s="16"/>
      <c r="AAW923" s="16"/>
      <c r="AAX923" s="16"/>
      <c r="AAY923" s="16"/>
      <c r="AAZ923" s="16"/>
      <c r="ABA923" s="16"/>
      <c r="ABB923" s="16"/>
      <c r="ABC923" s="16"/>
      <c r="ABD923" s="16"/>
      <c r="ABE923" s="16"/>
      <c r="ABF923" s="16"/>
      <c r="ABG923" s="16"/>
      <c r="ABH923" s="16"/>
    </row>
    <row r="924" spans="1:736" s="290" customFormat="1" ht="45.75" customHeight="1">
      <c r="A924" s="589">
        <f>1+A923</f>
        <v>922</v>
      </c>
      <c r="B924" s="403" t="s">
        <v>8860</v>
      </c>
      <c r="C924" s="156" t="s">
        <v>8861</v>
      </c>
      <c r="D924" s="156" t="s">
        <v>6692</v>
      </c>
      <c r="E924" s="156">
        <v>45555</v>
      </c>
      <c r="F924" s="156">
        <v>45559</v>
      </c>
      <c r="G924" s="156">
        <v>45646</v>
      </c>
      <c r="H924" s="156" t="s">
        <v>94</v>
      </c>
      <c r="I924" s="156" t="s">
        <v>95</v>
      </c>
      <c r="J924" s="301" t="s">
        <v>8862</v>
      </c>
      <c r="K924" s="251">
        <v>1072701414</v>
      </c>
      <c r="L924" s="156">
        <v>7</v>
      </c>
      <c r="M924" s="156" t="s">
        <v>97</v>
      </c>
      <c r="N924" s="156" t="s">
        <v>5078</v>
      </c>
      <c r="O924" s="156" t="s">
        <v>1061</v>
      </c>
      <c r="P924" s="156" t="s">
        <v>8684</v>
      </c>
      <c r="Q924" s="156" t="s">
        <v>7728</v>
      </c>
      <c r="R924" s="143">
        <f>+G924-F924</f>
        <v>87</v>
      </c>
      <c r="S924" s="134" t="s">
        <v>8228</v>
      </c>
      <c r="T924" s="253">
        <v>21526667</v>
      </c>
      <c r="U924" s="156" t="s">
        <v>8863</v>
      </c>
      <c r="V924" s="253">
        <f>+T924</f>
        <v>21526667</v>
      </c>
      <c r="W924" s="156">
        <v>45555</v>
      </c>
      <c r="X924" s="156" t="s">
        <v>103</v>
      </c>
      <c r="Y924" s="317">
        <f>+Z924+AA924+AB924</f>
        <v>21526667</v>
      </c>
      <c r="Z924" s="156">
        <v>21526667</v>
      </c>
      <c r="AA924" s="156">
        <v>0</v>
      </c>
      <c r="AB924" s="156">
        <v>0</v>
      </c>
      <c r="AC924" s="156">
        <v>0</v>
      </c>
      <c r="AD924" s="156">
        <v>0</v>
      </c>
      <c r="AE924" s="156">
        <v>0</v>
      </c>
      <c r="AF924" s="156">
        <v>0</v>
      </c>
      <c r="AG924" s="156">
        <v>0</v>
      </c>
      <c r="AH924" s="156">
        <v>0</v>
      </c>
      <c r="AI924" s="156">
        <v>0</v>
      </c>
      <c r="AJ924" s="156">
        <v>0</v>
      </c>
      <c r="AK924" s="156" t="s">
        <v>104</v>
      </c>
      <c r="AL924" s="103" t="s">
        <v>8864</v>
      </c>
      <c r="AM924" s="156" t="s">
        <v>8166</v>
      </c>
      <c r="AN924" s="156">
        <v>20455955</v>
      </c>
      <c r="AO924" s="156" t="s">
        <v>114</v>
      </c>
      <c r="AP924" s="156" t="s">
        <v>114</v>
      </c>
      <c r="AQ924" s="156" t="s">
        <v>114</v>
      </c>
      <c r="AR924" s="156" t="s">
        <v>114</v>
      </c>
      <c r="AS924" s="156" t="s">
        <v>109</v>
      </c>
      <c r="AT924" s="156" t="s">
        <v>109</v>
      </c>
      <c r="AU924" s="156" t="s">
        <v>392</v>
      </c>
      <c r="AV924" s="156"/>
      <c r="AW924" s="156"/>
      <c r="AX924" s="156" t="s">
        <v>109</v>
      </c>
      <c r="AY924" s="156" t="s">
        <v>108</v>
      </c>
      <c r="AZ924" s="156"/>
      <c r="BA924" s="156"/>
      <c r="BB924" s="156"/>
      <c r="BC924" s="156"/>
      <c r="BD924" s="156"/>
      <c r="BE924" s="156"/>
      <c r="BF924" s="156"/>
      <c r="BG924" s="156"/>
      <c r="BH924" s="153">
        <f>T924+BB924</f>
        <v>21526667</v>
      </c>
      <c r="BI924" s="349" t="s">
        <v>113</v>
      </c>
      <c r="BJ924" s="240"/>
      <c r="BK924" s="240" t="s">
        <v>114</v>
      </c>
      <c r="BL924" s="240"/>
      <c r="BM924" s="437"/>
      <c r="BN924" s="156" t="s">
        <v>917</v>
      </c>
      <c r="BO924" s="156">
        <f>2024-1993</f>
        <v>31</v>
      </c>
      <c r="BP924" s="156">
        <v>34316</v>
      </c>
      <c r="BQ924" s="156" t="s">
        <v>578</v>
      </c>
      <c r="BR924" s="156" t="s">
        <v>108</v>
      </c>
      <c r="BS924" s="156" t="s">
        <v>108</v>
      </c>
      <c r="BT924" s="156" t="s">
        <v>108</v>
      </c>
      <c r="BU924" s="156" t="s">
        <v>1280</v>
      </c>
      <c r="BV924" s="156">
        <v>3138998526</v>
      </c>
      <c r="BW924" s="156" t="s">
        <v>2176</v>
      </c>
      <c r="BX924" s="156" t="s">
        <v>881</v>
      </c>
      <c r="BY924" s="156" t="s">
        <v>119</v>
      </c>
      <c r="BZ924" s="156">
        <v>33717457558</v>
      </c>
      <c r="CA924" s="157" t="s">
        <v>109</v>
      </c>
      <c r="CB924" s="157" t="s">
        <v>109</v>
      </c>
      <c r="CC924" s="157" t="s">
        <v>109</v>
      </c>
      <c r="CD924" s="156"/>
      <c r="CE924" s="156"/>
      <c r="CF924" s="156"/>
      <c r="CG924" s="156"/>
      <c r="CH924" s="156"/>
      <c r="CI924" s="156"/>
      <c r="CJ924" s="156"/>
      <c r="CK924" s="156"/>
      <c r="CL924" s="156"/>
      <c r="CM924" s="157" t="s">
        <v>109</v>
      </c>
      <c r="CN924" s="156"/>
      <c r="CO924" s="297"/>
      <c r="CP924" s="297"/>
      <c r="CQ924" s="297"/>
      <c r="CR924" s="297"/>
      <c r="CS924" s="50"/>
      <c r="CT924" s="50"/>
      <c r="CU924" s="50"/>
      <c r="CV924" s="50"/>
      <c r="CW924" s="50"/>
      <c r="CX924" s="50"/>
      <c r="CY924" s="50"/>
      <c r="CZ924" s="50"/>
      <c r="DA924" s="50"/>
      <c r="DB924" s="50"/>
      <c r="DC924" s="50"/>
      <c r="DD924" s="50"/>
      <c r="DE924" s="50"/>
      <c r="DF924" s="50"/>
      <c r="DG924" s="50"/>
      <c r="DH924" s="50"/>
      <c r="DI924" s="50"/>
      <c r="DJ924" s="50"/>
      <c r="DK924" s="50"/>
      <c r="DL924" s="50"/>
      <c r="DM924" s="50"/>
      <c r="DN924" s="50"/>
      <c r="DO924" s="50"/>
      <c r="DP924" s="50"/>
      <c r="DQ924" s="50"/>
      <c r="DR924" s="50"/>
      <c r="DS924" s="50"/>
      <c r="DT924" s="50"/>
      <c r="DU924" s="50"/>
      <c r="DV924" s="50"/>
      <c r="DW924" s="50"/>
      <c r="DX924" s="50"/>
      <c r="DY924" s="50"/>
      <c r="DZ924" s="50"/>
      <c r="EA924" s="50"/>
      <c r="EB924" s="50"/>
      <c r="EC924" s="50"/>
      <c r="ED924" s="50"/>
      <c r="EE924" s="50"/>
      <c r="EF924" s="50"/>
      <c r="EG924" s="50"/>
      <c r="EH924" s="50"/>
      <c r="EI924" s="50"/>
      <c r="EJ924" s="50"/>
      <c r="EK924" s="50"/>
      <c r="EL924" s="50"/>
      <c r="EM924" s="50"/>
      <c r="EN924" s="50"/>
      <c r="EO924" s="50"/>
      <c r="EP924" s="50"/>
      <c r="EQ924" s="50"/>
      <c r="ER924" s="50"/>
      <c r="ES924" s="50"/>
      <c r="ET924" s="50"/>
      <c r="EU924" s="50"/>
      <c r="EV924" s="50"/>
      <c r="EW924" s="50"/>
      <c r="EX924" s="50"/>
      <c r="EY924" s="50"/>
      <c r="EZ924" s="50"/>
      <c r="FA924" s="50"/>
      <c r="FB924" s="50"/>
      <c r="FC924" s="50"/>
      <c r="FD924" s="50"/>
      <c r="FE924" s="50"/>
      <c r="FF924" s="50"/>
      <c r="FG924" s="50"/>
      <c r="FH924" s="50"/>
      <c r="FI924" s="50"/>
      <c r="FJ924" s="50"/>
      <c r="FK924" s="50"/>
      <c r="FL924" s="50"/>
      <c r="FM924" s="50"/>
      <c r="FN924" s="50"/>
      <c r="FO924" s="50"/>
      <c r="FP924" s="50"/>
      <c r="FQ924" s="50"/>
      <c r="FR924" s="50"/>
      <c r="FS924" s="50"/>
      <c r="FT924" s="50"/>
      <c r="FU924" s="50"/>
      <c r="FV924" s="50"/>
      <c r="FW924" s="50"/>
      <c r="FX924" s="50"/>
      <c r="FY924" s="50"/>
      <c r="FZ924" s="50"/>
      <c r="GA924" s="50"/>
      <c r="GB924" s="50"/>
      <c r="GC924" s="50"/>
      <c r="GD924" s="50"/>
      <c r="GE924" s="50"/>
      <c r="GF924" s="50"/>
      <c r="GG924" s="50"/>
      <c r="GH924" s="50"/>
      <c r="GI924" s="50"/>
      <c r="GJ924" s="50"/>
      <c r="GK924" s="50"/>
      <c r="GL924" s="50"/>
      <c r="GM924" s="50"/>
      <c r="GN924" s="50"/>
      <c r="GO924" s="50"/>
      <c r="GP924" s="50"/>
      <c r="GQ924" s="50"/>
      <c r="GR924" s="50"/>
      <c r="GS924" s="50"/>
      <c r="GT924" s="50"/>
      <c r="GU924" s="50"/>
      <c r="GV924" s="16"/>
      <c r="GW924" s="16"/>
      <c r="GX924" s="16"/>
      <c r="GY924" s="16"/>
      <c r="GZ924" s="16"/>
      <c r="HA924" s="16"/>
      <c r="HB924" s="16"/>
      <c r="HC924" s="16"/>
      <c r="HD924" s="16"/>
      <c r="HE924" s="16"/>
      <c r="HF924" s="16"/>
      <c r="HG924" s="16"/>
      <c r="HH924" s="16"/>
      <c r="HI924" s="16"/>
      <c r="HJ924" s="16"/>
      <c r="HK924" s="16"/>
      <c r="HL924" s="16"/>
      <c r="HM924" s="16"/>
      <c r="HN924" s="16"/>
      <c r="HO924" s="16"/>
      <c r="HP924" s="16"/>
      <c r="HQ924" s="16"/>
      <c r="HR924" s="16"/>
      <c r="HS924" s="16"/>
      <c r="HT924" s="16"/>
      <c r="HU924" s="16"/>
      <c r="HV924" s="16"/>
      <c r="HW924" s="16"/>
      <c r="HX924" s="16"/>
      <c r="HY924" s="16"/>
      <c r="HZ924" s="16"/>
      <c r="IA924" s="16"/>
      <c r="IB924" s="16"/>
      <c r="IC924" s="16"/>
      <c r="ID924" s="16"/>
      <c r="IE924" s="16"/>
      <c r="IF924" s="16"/>
      <c r="IG924" s="16"/>
      <c r="IH924" s="16"/>
      <c r="II924" s="16"/>
      <c r="IJ924" s="16"/>
      <c r="IK924" s="16"/>
      <c r="IL924" s="16"/>
      <c r="IM924" s="16"/>
      <c r="IN924" s="16"/>
      <c r="IO924" s="16"/>
      <c r="IP924" s="16"/>
      <c r="IQ924" s="16"/>
      <c r="IR924" s="16"/>
      <c r="IS924" s="16"/>
      <c r="IT924" s="16"/>
      <c r="IU924" s="16"/>
      <c r="IV924" s="16"/>
      <c r="IW924" s="16"/>
      <c r="IX924" s="16"/>
      <c r="IY924" s="16"/>
      <c r="IZ924" s="16"/>
      <c r="JA924" s="16"/>
      <c r="JB924" s="16"/>
      <c r="JC924" s="16"/>
      <c r="JD924" s="16"/>
      <c r="JE924" s="16"/>
      <c r="JF924" s="16"/>
      <c r="JG924" s="16"/>
      <c r="JH924" s="16"/>
      <c r="JI924" s="16"/>
      <c r="JJ924" s="16"/>
      <c r="JK924" s="16"/>
      <c r="JL924" s="16"/>
      <c r="JM924" s="16"/>
      <c r="JN924" s="16"/>
      <c r="JO924" s="16"/>
      <c r="JP924" s="16"/>
      <c r="JQ924" s="16"/>
      <c r="JR924" s="16"/>
      <c r="JS924" s="16"/>
      <c r="JT924" s="16"/>
      <c r="JU924" s="16"/>
      <c r="JV924" s="16"/>
      <c r="JW924" s="16"/>
      <c r="JX924" s="16"/>
      <c r="JY924" s="16"/>
      <c r="JZ924" s="16"/>
      <c r="KA924" s="16"/>
      <c r="KB924" s="16"/>
      <c r="KC924" s="16"/>
      <c r="KD924" s="16"/>
      <c r="KE924" s="16"/>
      <c r="KF924" s="16"/>
      <c r="KG924" s="16"/>
      <c r="KH924" s="16"/>
      <c r="KI924" s="16"/>
      <c r="KJ924" s="16"/>
      <c r="KK924" s="16"/>
      <c r="KL924" s="16"/>
      <c r="KM924" s="16"/>
      <c r="KN924" s="16"/>
      <c r="KO924" s="16"/>
      <c r="KP924" s="16"/>
      <c r="KQ924" s="16"/>
      <c r="KR924" s="16"/>
      <c r="KS924" s="16"/>
      <c r="KT924" s="16"/>
      <c r="KU924" s="16"/>
      <c r="KV924" s="16"/>
      <c r="KW924" s="16"/>
      <c r="KX924" s="16"/>
      <c r="KY924" s="16"/>
      <c r="KZ924" s="16"/>
      <c r="LA924" s="16"/>
      <c r="LB924" s="16"/>
      <c r="LC924" s="16"/>
      <c r="LD924" s="16"/>
      <c r="LE924" s="16"/>
      <c r="LF924" s="16"/>
      <c r="LG924" s="16"/>
      <c r="LH924" s="16"/>
      <c r="LI924" s="16"/>
      <c r="LJ924" s="16"/>
      <c r="LK924" s="16"/>
      <c r="LL924" s="16"/>
      <c r="LM924" s="16"/>
      <c r="LN924" s="16"/>
      <c r="LO924" s="16"/>
      <c r="LP924" s="16"/>
      <c r="LQ924" s="16"/>
      <c r="LR924" s="16"/>
      <c r="LS924" s="16"/>
      <c r="LT924" s="16"/>
      <c r="LU924" s="16"/>
      <c r="LV924" s="16"/>
      <c r="LW924" s="16"/>
      <c r="LX924" s="16"/>
      <c r="LY924" s="16"/>
      <c r="LZ924" s="16"/>
      <c r="MA924" s="16"/>
      <c r="MB924" s="16"/>
      <c r="MC924" s="16"/>
      <c r="MD924" s="16"/>
      <c r="ME924" s="16"/>
      <c r="MF924" s="16"/>
      <c r="MG924" s="16"/>
      <c r="MH924" s="16"/>
      <c r="MI924" s="16"/>
      <c r="MJ924" s="16"/>
      <c r="MK924" s="16"/>
      <c r="ML924" s="16"/>
      <c r="MM924" s="16"/>
      <c r="MN924" s="16"/>
      <c r="MO924" s="16"/>
      <c r="MP924" s="16"/>
      <c r="MQ924" s="16"/>
      <c r="MR924" s="16"/>
      <c r="MS924" s="16"/>
      <c r="MT924" s="16"/>
      <c r="MU924" s="16"/>
      <c r="MV924" s="16"/>
      <c r="MW924" s="16"/>
      <c r="MX924" s="16"/>
      <c r="MY924" s="16"/>
      <c r="MZ924" s="16"/>
      <c r="NA924" s="16"/>
      <c r="NB924" s="16"/>
      <c r="NC924" s="16"/>
      <c r="ND924" s="16"/>
      <c r="NE924" s="16"/>
      <c r="NF924" s="16"/>
      <c r="NG924" s="16"/>
      <c r="NH924" s="16"/>
      <c r="NI924" s="16"/>
      <c r="NJ924" s="16"/>
      <c r="NK924" s="16"/>
      <c r="NL924" s="16"/>
      <c r="NM924" s="16"/>
      <c r="NN924" s="16"/>
      <c r="NO924" s="16"/>
      <c r="NP924" s="16"/>
      <c r="NQ924" s="16"/>
      <c r="NR924" s="16"/>
      <c r="NS924" s="16"/>
      <c r="NT924" s="16"/>
      <c r="NU924" s="16"/>
      <c r="NV924" s="16"/>
      <c r="NW924" s="16"/>
      <c r="NX924" s="16"/>
      <c r="NY924" s="16"/>
      <c r="NZ924" s="16"/>
      <c r="OA924" s="16"/>
      <c r="OB924" s="16"/>
      <c r="OC924" s="16"/>
      <c r="OD924" s="16"/>
      <c r="OE924" s="16"/>
      <c r="OF924" s="16"/>
      <c r="OG924" s="16"/>
      <c r="OH924" s="16"/>
      <c r="OI924" s="16"/>
      <c r="OJ924" s="16"/>
      <c r="OK924" s="16"/>
      <c r="OL924" s="16"/>
      <c r="OM924" s="16"/>
      <c r="ON924" s="16"/>
      <c r="OO924" s="16"/>
      <c r="OP924" s="16"/>
      <c r="OQ924" s="16"/>
      <c r="OR924" s="16"/>
      <c r="OS924" s="16"/>
      <c r="OT924" s="16"/>
      <c r="OU924" s="16"/>
      <c r="OV924" s="16"/>
      <c r="OW924" s="16"/>
      <c r="OX924" s="16"/>
      <c r="OY924" s="16"/>
      <c r="OZ924" s="16"/>
      <c r="PA924" s="16"/>
      <c r="PB924" s="16"/>
      <c r="PC924" s="16"/>
      <c r="PD924" s="16"/>
      <c r="PE924" s="16"/>
      <c r="PF924" s="16"/>
      <c r="PG924" s="16"/>
      <c r="PH924" s="16"/>
      <c r="PI924" s="16"/>
      <c r="PJ924" s="16"/>
      <c r="PK924" s="16"/>
      <c r="PL924" s="16"/>
      <c r="PM924" s="16"/>
      <c r="PN924" s="16"/>
      <c r="PO924" s="16"/>
      <c r="PP924" s="16"/>
      <c r="PQ924" s="16"/>
      <c r="PR924" s="16"/>
      <c r="PS924" s="16"/>
      <c r="PT924" s="16"/>
      <c r="PU924" s="16"/>
      <c r="PV924" s="16"/>
      <c r="PW924" s="16"/>
      <c r="PX924" s="16"/>
      <c r="PY924" s="16"/>
      <c r="PZ924" s="16"/>
      <c r="QA924" s="16"/>
      <c r="QB924" s="16"/>
      <c r="QC924" s="16"/>
      <c r="QD924" s="16"/>
      <c r="QE924" s="16"/>
      <c r="QF924" s="16"/>
      <c r="QG924" s="16"/>
      <c r="QH924" s="16"/>
      <c r="QI924" s="16"/>
      <c r="QJ924" s="16"/>
      <c r="QK924" s="16"/>
      <c r="QL924" s="16"/>
      <c r="QM924" s="16"/>
      <c r="QN924" s="16"/>
      <c r="QO924" s="16"/>
      <c r="QP924" s="16"/>
      <c r="QQ924" s="16"/>
      <c r="QR924" s="16"/>
      <c r="QS924" s="16"/>
      <c r="QT924" s="16"/>
      <c r="QU924" s="16"/>
      <c r="QV924" s="16"/>
      <c r="QW924" s="16"/>
      <c r="QX924" s="16"/>
      <c r="QY924" s="16"/>
      <c r="QZ924" s="16"/>
      <c r="RA924" s="16"/>
      <c r="RB924" s="16"/>
      <c r="RC924" s="16"/>
      <c r="RD924" s="16"/>
      <c r="RE924" s="16"/>
      <c r="RF924" s="16"/>
      <c r="RG924" s="16"/>
      <c r="RH924" s="16"/>
      <c r="RI924" s="16"/>
      <c r="RJ924" s="16"/>
      <c r="RK924" s="16"/>
      <c r="RL924" s="16"/>
      <c r="RM924" s="16"/>
      <c r="RN924" s="16"/>
      <c r="RO924" s="16"/>
      <c r="RP924" s="16"/>
      <c r="RQ924" s="16"/>
      <c r="RR924" s="16"/>
      <c r="RS924" s="16"/>
      <c r="RT924" s="16"/>
      <c r="RU924" s="16"/>
      <c r="RV924" s="16"/>
      <c r="RW924" s="16"/>
      <c r="RX924" s="16"/>
      <c r="RY924" s="16"/>
      <c r="RZ924" s="16"/>
      <c r="SA924" s="16"/>
      <c r="SB924" s="16"/>
      <c r="SC924" s="16"/>
      <c r="SD924" s="16"/>
      <c r="SE924" s="16"/>
      <c r="SF924" s="16"/>
      <c r="SG924" s="16"/>
      <c r="SH924" s="16"/>
      <c r="SI924" s="16"/>
      <c r="SJ924" s="16"/>
      <c r="SK924" s="16"/>
      <c r="SL924" s="16"/>
      <c r="SM924" s="16"/>
      <c r="SN924" s="16"/>
      <c r="SO924" s="16"/>
      <c r="SP924" s="16"/>
      <c r="SQ924" s="16"/>
      <c r="SR924" s="16"/>
      <c r="SS924" s="16"/>
      <c r="ST924" s="16"/>
      <c r="SU924" s="16"/>
      <c r="SV924" s="16"/>
      <c r="SW924" s="16"/>
      <c r="SX924" s="16"/>
      <c r="SY924" s="16"/>
      <c r="SZ924" s="16"/>
      <c r="TA924" s="16"/>
      <c r="TB924" s="16"/>
      <c r="TC924" s="16"/>
      <c r="TD924" s="16"/>
      <c r="TE924" s="16"/>
      <c r="TF924" s="16"/>
      <c r="TG924" s="16"/>
      <c r="TH924" s="16"/>
      <c r="TI924" s="16"/>
      <c r="TJ924" s="16"/>
      <c r="TK924" s="16"/>
      <c r="TL924" s="16"/>
      <c r="TM924" s="16"/>
      <c r="TN924" s="16"/>
      <c r="TO924" s="16"/>
      <c r="TP924" s="16"/>
      <c r="TQ924" s="16"/>
      <c r="TR924" s="16"/>
      <c r="TS924" s="16"/>
      <c r="TT924" s="16"/>
      <c r="TU924" s="16"/>
      <c r="TV924" s="16"/>
      <c r="TW924" s="16"/>
      <c r="TX924" s="16"/>
      <c r="TY924" s="16"/>
      <c r="TZ924" s="16"/>
      <c r="UA924" s="16"/>
      <c r="UB924" s="16"/>
      <c r="UC924" s="16"/>
      <c r="UD924" s="16"/>
      <c r="UE924" s="16"/>
      <c r="UF924" s="16"/>
      <c r="UG924" s="16"/>
      <c r="UH924" s="16"/>
      <c r="UI924" s="16"/>
      <c r="UJ924" s="16"/>
      <c r="UK924" s="16"/>
      <c r="UL924" s="16"/>
      <c r="UM924" s="16"/>
      <c r="UN924" s="16"/>
      <c r="UO924" s="16"/>
      <c r="UP924" s="16"/>
      <c r="UQ924" s="16"/>
      <c r="UR924" s="16"/>
      <c r="US924" s="16"/>
      <c r="UT924" s="16"/>
      <c r="UU924" s="16"/>
      <c r="UV924" s="16"/>
      <c r="UW924" s="16"/>
      <c r="UX924" s="16"/>
      <c r="UY924" s="16"/>
      <c r="UZ924" s="16"/>
      <c r="VA924" s="16"/>
      <c r="VB924" s="16"/>
      <c r="VC924" s="16"/>
      <c r="VD924" s="16"/>
      <c r="VE924" s="16"/>
      <c r="VF924" s="16"/>
      <c r="VG924" s="16"/>
      <c r="VH924" s="16"/>
      <c r="VI924" s="16"/>
      <c r="VJ924" s="16"/>
      <c r="VK924" s="16"/>
      <c r="VL924" s="16"/>
      <c r="VM924" s="16"/>
      <c r="VN924" s="16"/>
      <c r="VO924" s="16"/>
      <c r="VP924" s="16"/>
      <c r="VQ924" s="16"/>
      <c r="VR924" s="16"/>
      <c r="VS924" s="16"/>
      <c r="VT924" s="16"/>
      <c r="VU924" s="16"/>
      <c r="VV924" s="16"/>
      <c r="VW924" s="16"/>
      <c r="VX924" s="16"/>
      <c r="VY924" s="16"/>
      <c r="VZ924" s="16"/>
      <c r="WA924" s="16"/>
      <c r="WB924" s="16"/>
      <c r="WC924" s="16"/>
      <c r="WD924" s="16"/>
      <c r="WE924" s="16"/>
      <c r="WF924" s="16"/>
      <c r="WG924" s="16"/>
      <c r="WH924" s="16"/>
      <c r="WI924" s="16"/>
      <c r="WJ924" s="16"/>
      <c r="WK924" s="16"/>
      <c r="WL924" s="16"/>
      <c r="WM924" s="16"/>
      <c r="WN924" s="16"/>
      <c r="WO924" s="16"/>
      <c r="WP924" s="16"/>
      <c r="WQ924" s="16"/>
      <c r="WR924" s="16"/>
      <c r="WS924" s="16"/>
      <c r="WT924" s="16"/>
      <c r="WU924" s="16"/>
      <c r="WV924" s="16"/>
      <c r="WW924" s="16"/>
      <c r="WX924" s="16"/>
      <c r="WY924" s="16"/>
      <c r="WZ924" s="16"/>
      <c r="XA924" s="16"/>
      <c r="XB924" s="16"/>
      <c r="XC924" s="16"/>
      <c r="XD924" s="16"/>
      <c r="XE924" s="16"/>
      <c r="XF924" s="16"/>
      <c r="XG924" s="16"/>
      <c r="XH924" s="16"/>
      <c r="XI924" s="16"/>
      <c r="XJ924" s="16"/>
      <c r="XK924" s="16"/>
      <c r="XL924" s="16"/>
      <c r="XM924" s="16"/>
      <c r="XN924" s="16"/>
      <c r="XO924" s="16"/>
      <c r="XP924" s="16"/>
      <c r="XQ924" s="16"/>
      <c r="XR924" s="16"/>
      <c r="XS924" s="16"/>
      <c r="XT924" s="16"/>
      <c r="XU924" s="16"/>
      <c r="XV924" s="16"/>
      <c r="XW924" s="16"/>
      <c r="XX924" s="16"/>
      <c r="XY924" s="16"/>
      <c r="XZ924" s="16"/>
      <c r="YA924" s="16"/>
      <c r="YB924" s="16"/>
      <c r="YC924" s="16"/>
      <c r="YD924" s="16"/>
      <c r="YE924" s="16"/>
      <c r="YF924" s="16"/>
      <c r="YG924" s="16"/>
      <c r="YH924" s="16"/>
      <c r="YI924" s="16"/>
      <c r="YJ924" s="16"/>
      <c r="YK924" s="16"/>
      <c r="YL924" s="16"/>
      <c r="YM924" s="16"/>
      <c r="YN924" s="16"/>
      <c r="YO924" s="16"/>
      <c r="YP924" s="16"/>
      <c r="YQ924" s="16"/>
      <c r="YR924" s="16"/>
      <c r="YS924" s="16"/>
      <c r="YT924" s="16"/>
      <c r="YU924" s="16"/>
      <c r="YV924" s="16"/>
      <c r="YW924" s="16"/>
      <c r="YX924" s="16"/>
      <c r="YY924" s="16"/>
      <c r="YZ924" s="16"/>
      <c r="ZA924" s="16"/>
      <c r="ZB924" s="16"/>
      <c r="ZC924" s="16"/>
      <c r="ZD924" s="16"/>
      <c r="ZE924" s="16"/>
      <c r="ZF924" s="16"/>
      <c r="ZG924" s="16"/>
      <c r="ZH924" s="16"/>
      <c r="ZI924" s="16"/>
      <c r="ZJ924" s="16"/>
      <c r="ZK924" s="16"/>
      <c r="ZL924" s="16"/>
      <c r="ZM924" s="16"/>
      <c r="ZN924" s="16"/>
      <c r="ZO924" s="16"/>
      <c r="ZP924" s="16"/>
      <c r="ZQ924" s="16"/>
      <c r="ZR924" s="16"/>
      <c r="ZS924" s="16"/>
      <c r="ZT924" s="16"/>
      <c r="ZU924" s="16"/>
      <c r="ZV924" s="16"/>
      <c r="ZW924" s="16"/>
      <c r="ZX924" s="16"/>
      <c r="ZY924" s="16"/>
      <c r="ZZ924" s="16"/>
      <c r="AAA924" s="16"/>
      <c r="AAB924" s="16"/>
      <c r="AAC924" s="16"/>
      <c r="AAD924" s="16"/>
      <c r="AAE924" s="16"/>
      <c r="AAF924" s="16"/>
      <c r="AAG924" s="16"/>
      <c r="AAH924" s="16"/>
      <c r="AAI924" s="16"/>
      <c r="AAJ924" s="16"/>
      <c r="AAK924" s="16"/>
      <c r="AAL924" s="16"/>
      <c r="AAM924" s="16"/>
      <c r="AAN924" s="16"/>
      <c r="AAO924" s="16"/>
      <c r="AAP924" s="16"/>
      <c r="AAQ924" s="16"/>
      <c r="AAR924" s="16"/>
      <c r="AAS924" s="16"/>
      <c r="AAT924" s="16"/>
      <c r="AAU924" s="16"/>
      <c r="AAV924" s="16"/>
      <c r="AAW924" s="16"/>
      <c r="AAX924" s="16"/>
      <c r="AAY924" s="16"/>
      <c r="AAZ924" s="16"/>
      <c r="ABA924" s="16"/>
      <c r="ABB924" s="16"/>
      <c r="ABC924" s="16"/>
      <c r="ABD924" s="16"/>
      <c r="ABE924" s="16"/>
      <c r="ABF924" s="16"/>
      <c r="ABG924" s="16"/>
      <c r="ABH924" s="16"/>
    </row>
    <row r="925" spans="1:736" s="50" customFormat="1" ht="45.75" customHeight="1">
      <c r="A925" s="589">
        <f>1+A924</f>
        <v>923</v>
      </c>
      <c r="B925" s="403" t="s">
        <v>8865</v>
      </c>
      <c r="C925" s="156" t="s">
        <v>8866</v>
      </c>
      <c r="D925" s="156" t="s">
        <v>8373</v>
      </c>
      <c r="E925" s="156">
        <v>45555</v>
      </c>
      <c r="F925" s="156">
        <v>45559</v>
      </c>
      <c r="G925" s="156">
        <v>45646</v>
      </c>
      <c r="H925" s="156" t="s">
        <v>94</v>
      </c>
      <c r="I925" s="156" t="s">
        <v>95</v>
      </c>
      <c r="J925" s="301" t="s">
        <v>8867</v>
      </c>
      <c r="K925" s="251">
        <v>53066456</v>
      </c>
      <c r="L925" s="156">
        <v>1</v>
      </c>
      <c r="M925" s="156" t="s">
        <v>97</v>
      </c>
      <c r="N925" s="156" t="s">
        <v>5078</v>
      </c>
      <c r="O925" s="156" t="s">
        <v>6113</v>
      </c>
      <c r="P925" s="156" t="s">
        <v>8868</v>
      </c>
      <c r="Q925" s="156" t="s">
        <v>8443</v>
      </c>
      <c r="R925" s="143">
        <f>+G925-F925</f>
        <v>87</v>
      </c>
      <c r="S925" s="134" t="s">
        <v>8869</v>
      </c>
      <c r="T925" s="253">
        <v>33313333</v>
      </c>
      <c r="U925" s="156" t="s">
        <v>8870</v>
      </c>
      <c r="V925" s="253">
        <f>+T925</f>
        <v>33313333</v>
      </c>
      <c r="W925" s="156">
        <v>45555</v>
      </c>
      <c r="X925" s="156" t="s">
        <v>103</v>
      </c>
      <c r="Y925" s="317">
        <f>+Z925+AA925+AB925</f>
        <v>33313333</v>
      </c>
      <c r="Z925" s="156">
        <v>33313333</v>
      </c>
      <c r="AA925" s="156">
        <v>0</v>
      </c>
      <c r="AB925" s="156">
        <v>0</v>
      </c>
      <c r="AC925" s="156">
        <v>0</v>
      </c>
      <c r="AD925" s="156">
        <v>0</v>
      </c>
      <c r="AE925" s="156">
        <v>0</v>
      </c>
      <c r="AF925" s="156">
        <v>0</v>
      </c>
      <c r="AG925" s="156">
        <v>0</v>
      </c>
      <c r="AH925" s="156">
        <v>0</v>
      </c>
      <c r="AI925" s="156">
        <v>0</v>
      </c>
      <c r="AJ925" s="156">
        <v>0</v>
      </c>
      <c r="AK925" s="156" t="s">
        <v>104</v>
      </c>
      <c r="AL925" s="103" t="s">
        <v>8871</v>
      </c>
      <c r="AM925" s="156" t="s">
        <v>8872</v>
      </c>
      <c r="AN925" s="156">
        <v>80398755</v>
      </c>
      <c r="AO925" s="156" t="s">
        <v>114</v>
      </c>
      <c r="AP925" s="156" t="s">
        <v>114</v>
      </c>
      <c r="AQ925" s="156" t="s">
        <v>114</v>
      </c>
      <c r="AR925" s="156" t="s">
        <v>114</v>
      </c>
      <c r="AS925" s="156" t="s">
        <v>109</v>
      </c>
      <c r="AT925" s="156" t="s">
        <v>109</v>
      </c>
      <c r="AU925" s="156" t="s">
        <v>392</v>
      </c>
      <c r="AV925" s="156"/>
      <c r="AW925" s="156"/>
      <c r="AX925" s="156" t="s">
        <v>109</v>
      </c>
      <c r="AY925" s="156" t="s">
        <v>108</v>
      </c>
      <c r="AZ925" s="156"/>
      <c r="BA925" s="156"/>
      <c r="BB925" s="156"/>
      <c r="BC925" s="156"/>
      <c r="BD925" s="156"/>
      <c r="BE925" s="156"/>
      <c r="BF925" s="156"/>
      <c r="BG925" s="156"/>
      <c r="BH925" s="153">
        <f>T925+BB925</f>
        <v>33313333</v>
      </c>
      <c r="BI925" s="438" t="s">
        <v>135</v>
      </c>
      <c r="BJ925" s="240"/>
      <c r="BK925" s="240" t="s">
        <v>114</v>
      </c>
      <c r="BL925" s="240"/>
      <c r="BM925" s="438" t="s">
        <v>136</v>
      </c>
      <c r="BN925" s="156" t="s">
        <v>964</v>
      </c>
      <c r="BO925" s="156">
        <f>2024-1984</f>
        <v>40</v>
      </c>
      <c r="BP925" s="156">
        <v>30989</v>
      </c>
      <c r="BQ925" s="156" t="s">
        <v>114</v>
      </c>
      <c r="BR925" s="156" t="s">
        <v>114</v>
      </c>
      <c r="BS925" s="156" t="s">
        <v>114</v>
      </c>
      <c r="BT925" s="156" t="s">
        <v>114</v>
      </c>
      <c r="BU925" s="156" t="s">
        <v>8873</v>
      </c>
      <c r="BV925" s="156">
        <v>3163688436</v>
      </c>
      <c r="BW925" s="156" t="s">
        <v>8874</v>
      </c>
      <c r="BX925" s="156" t="s">
        <v>881</v>
      </c>
      <c r="BY925" s="156" t="s">
        <v>119</v>
      </c>
      <c r="BZ925" s="156" t="s">
        <v>8875</v>
      </c>
      <c r="CA925" s="157" t="s">
        <v>109</v>
      </c>
      <c r="CB925" s="157" t="s">
        <v>109</v>
      </c>
      <c r="CC925" s="280" t="s">
        <v>6121</v>
      </c>
      <c r="CD925" s="156"/>
      <c r="CE925" s="156"/>
      <c r="CF925" s="156"/>
      <c r="CG925" s="156"/>
      <c r="CH925" s="156"/>
      <c r="CI925" s="156"/>
      <c r="CJ925" s="156"/>
      <c r="CK925" s="156"/>
      <c r="CL925" s="156"/>
      <c r="CM925" s="157" t="s">
        <v>109</v>
      </c>
      <c r="CN925" s="156"/>
      <c r="CO925" s="297"/>
      <c r="CP925" s="297"/>
      <c r="CQ925" s="297"/>
      <c r="CR925" s="297"/>
      <c r="GV925" s="16"/>
      <c r="GW925" s="16"/>
      <c r="GX925" s="16"/>
      <c r="GY925" s="16"/>
      <c r="GZ925" s="16"/>
      <c r="HA925" s="16"/>
      <c r="HB925" s="16"/>
      <c r="HC925" s="16"/>
      <c r="HD925" s="16"/>
      <c r="HE925" s="16"/>
      <c r="HF925" s="16"/>
      <c r="HG925" s="16"/>
      <c r="HH925" s="16"/>
      <c r="HI925" s="16"/>
      <c r="HJ925" s="16"/>
      <c r="HK925" s="16"/>
      <c r="HL925" s="16"/>
      <c r="HM925" s="16"/>
      <c r="HN925" s="16"/>
      <c r="HO925" s="16"/>
      <c r="HP925" s="16"/>
      <c r="HQ925" s="16"/>
      <c r="HR925" s="16"/>
      <c r="HS925" s="16"/>
      <c r="HT925" s="16"/>
      <c r="HU925" s="16"/>
      <c r="HV925" s="16"/>
      <c r="HW925" s="16"/>
      <c r="HX925" s="16"/>
      <c r="HY925" s="16"/>
      <c r="HZ925" s="16"/>
      <c r="IA925" s="16"/>
      <c r="IB925" s="16"/>
      <c r="IC925" s="16"/>
      <c r="ID925" s="16"/>
      <c r="IE925" s="16"/>
      <c r="IF925" s="16"/>
      <c r="IG925" s="16"/>
      <c r="IH925" s="16"/>
      <c r="II925" s="16"/>
      <c r="IJ925" s="16"/>
      <c r="IK925" s="16"/>
      <c r="IL925" s="16"/>
      <c r="IM925" s="16"/>
      <c r="IN925" s="16"/>
      <c r="IO925" s="16"/>
      <c r="IP925" s="16"/>
      <c r="IQ925" s="16"/>
      <c r="IR925" s="16"/>
      <c r="IS925" s="16"/>
      <c r="IT925" s="16"/>
      <c r="IU925" s="16"/>
      <c r="IV925" s="16"/>
      <c r="IW925" s="16"/>
      <c r="IX925" s="16"/>
      <c r="IY925" s="16"/>
      <c r="IZ925" s="16"/>
      <c r="JA925" s="16"/>
      <c r="JB925" s="16"/>
      <c r="JC925" s="16"/>
      <c r="JD925" s="16"/>
      <c r="JE925" s="16"/>
      <c r="JF925" s="16"/>
      <c r="JG925" s="16"/>
      <c r="JH925" s="16"/>
      <c r="JI925" s="16"/>
      <c r="JJ925" s="16"/>
      <c r="JK925" s="16"/>
      <c r="JL925" s="16"/>
      <c r="JM925" s="16"/>
      <c r="JN925" s="16"/>
      <c r="JO925" s="16"/>
      <c r="JP925" s="16"/>
      <c r="JQ925" s="16"/>
      <c r="JR925" s="16"/>
      <c r="JS925" s="16"/>
      <c r="JT925" s="16"/>
      <c r="JU925" s="16"/>
      <c r="JV925" s="16"/>
      <c r="JW925" s="16"/>
      <c r="JX925" s="16"/>
      <c r="JY925" s="16"/>
      <c r="JZ925" s="16"/>
      <c r="KA925" s="16"/>
      <c r="KB925" s="16"/>
      <c r="KC925" s="16"/>
      <c r="KD925" s="16"/>
      <c r="KE925" s="16"/>
      <c r="KF925" s="16"/>
      <c r="KG925" s="16"/>
      <c r="KH925" s="16"/>
      <c r="KI925" s="16"/>
      <c r="KJ925" s="16"/>
      <c r="KK925" s="16"/>
      <c r="KL925" s="16"/>
      <c r="KM925" s="16"/>
      <c r="KN925" s="16"/>
      <c r="KO925" s="16"/>
      <c r="KP925" s="16"/>
      <c r="KQ925" s="16"/>
      <c r="KR925" s="16"/>
      <c r="KS925" s="16"/>
      <c r="KT925" s="16"/>
      <c r="KU925" s="16"/>
      <c r="KV925" s="16"/>
      <c r="KW925" s="16"/>
      <c r="KX925" s="16"/>
      <c r="KY925" s="16"/>
      <c r="KZ925" s="16"/>
      <c r="LA925" s="16"/>
      <c r="LB925" s="16"/>
      <c r="LC925" s="16"/>
      <c r="LD925" s="16"/>
      <c r="LE925" s="16"/>
      <c r="LF925" s="16"/>
      <c r="LG925" s="16"/>
      <c r="LH925" s="16"/>
      <c r="LI925" s="16"/>
      <c r="LJ925" s="16"/>
      <c r="LK925" s="16"/>
      <c r="LL925" s="16"/>
      <c r="LM925" s="16"/>
      <c r="LN925" s="16"/>
      <c r="LO925" s="16"/>
      <c r="LP925" s="16"/>
      <c r="LQ925" s="16"/>
      <c r="LR925" s="16"/>
      <c r="LS925" s="16"/>
      <c r="LT925" s="16"/>
      <c r="LU925" s="16"/>
      <c r="LV925" s="16"/>
      <c r="LW925" s="16"/>
      <c r="LX925" s="16"/>
      <c r="LY925" s="16"/>
      <c r="LZ925" s="16"/>
      <c r="MA925" s="16"/>
      <c r="MB925" s="16"/>
      <c r="MC925" s="16"/>
      <c r="MD925" s="16"/>
      <c r="ME925" s="16"/>
      <c r="MF925" s="16"/>
      <c r="MG925" s="16"/>
      <c r="MH925" s="16"/>
      <c r="MI925" s="16"/>
      <c r="MJ925" s="16"/>
      <c r="MK925" s="16"/>
      <c r="ML925" s="16"/>
      <c r="MM925" s="16"/>
      <c r="MN925" s="16"/>
      <c r="MO925" s="16"/>
      <c r="MP925" s="16"/>
      <c r="MQ925" s="16"/>
      <c r="MR925" s="16"/>
      <c r="MS925" s="16"/>
      <c r="MT925" s="16"/>
      <c r="MU925" s="16"/>
      <c r="MV925" s="16"/>
      <c r="MW925" s="16"/>
      <c r="MX925" s="16"/>
      <c r="MY925" s="16"/>
      <c r="MZ925" s="16"/>
      <c r="NA925" s="16"/>
      <c r="NB925" s="16"/>
      <c r="NC925" s="16"/>
      <c r="ND925" s="16"/>
      <c r="NE925" s="16"/>
      <c r="NF925" s="16"/>
      <c r="NG925" s="16"/>
      <c r="NH925" s="16"/>
      <c r="NI925" s="16"/>
      <c r="NJ925" s="16"/>
      <c r="NK925" s="16"/>
      <c r="NL925" s="16"/>
      <c r="NM925" s="16"/>
      <c r="NN925" s="16"/>
      <c r="NO925" s="16"/>
      <c r="NP925" s="16"/>
      <c r="NQ925" s="16"/>
      <c r="NR925" s="16"/>
      <c r="NS925" s="16"/>
      <c r="NT925" s="16"/>
      <c r="NU925" s="16"/>
      <c r="NV925" s="16"/>
      <c r="NW925" s="16"/>
      <c r="NX925" s="16"/>
      <c r="NY925" s="16"/>
      <c r="NZ925" s="16"/>
      <c r="OA925" s="16"/>
      <c r="OB925" s="16"/>
      <c r="OC925" s="16"/>
      <c r="OD925" s="16"/>
      <c r="OE925" s="16"/>
      <c r="OF925" s="16"/>
      <c r="OG925" s="16"/>
      <c r="OH925" s="16"/>
      <c r="OI925" s="16"/>
      <c r="OJ925" s="16"/>
      <c r="OK925" s="16"/>
      <c r="OL925" s="16"/>
      <c r="OM925" s="16"/>
      <c r="ON925" s="16"/>
      <c r="OO925" s="16"/>
      <c r="OP925" s="16"/>
      <c r="OQ925" s="16"/>
      <c r="OR925" s="16"/>
      <c r="OS925" s="16"/>
      <c r="OT925" s="16"/>
      <c r="OU925" s="16"/>
      <c r="OV925" s="16"/>
      <c r="OW925" s="16"/>
      <c r="OX925" s="16"/>
      <c r="OY925" s="16"/>
      <c r="OZ925" s="16"/>
      <c r="PA925" s="16"/>
      <c r="PB925" s="16"/>
      <c r="PC925" s="16"/>
      <c r="PD925" s="16"/>
      <c r="PE925" s="16"/>
      <c r="PF925" s="16"/>
      <c r="PG925" s="16"/>
      <c r="PH925" s="16"/>
      <c r="PI925" s="16"/>
      <c r="PJ925" s="16"/>
      <c r="PK925" s="16"/>
      <c r="PL925" s="16"/>
      <c r="PM925" s="16"/>
      <c r="PN925" s="16"/>
      <c r="PO925" s="16"/>
      <c r="PP925" s="16"/>
      <c r="PQ925" s="16"/>
      <c r="PR925" s="16"/>
      <c r="PS925" s="16"/>
      <c r="PT925" s="16"/>
      <c r="PU925" s="16"/>
      <c r="PV925" s="16"/>
      <c r="PW925" s="16"/>
      <c r="PX925" s="16"/>
      <c r="PY925" s="16"/>
      <c r="PZ925" s="16"/>
      <c r="QA925" s="16"/>
      <c r="QB925" s="16"/>
      <c r="QC925" s="16"/>
      <c r="QD925" s="16"/>
      <c r="QE925" s="16"/>
      <c r="QF925" s="16"/>
      <c r="QG925" s="16"/>
      <c r="QH925" s="16"/>
      <c r="QI925" s="16"/>
      <c r="QJ925" s="16"/>
      <c r="QK925" s="16"/>
      <c r="QL925" s="16"/>
      <c r="QM925" s="16"/>
      <c r="QN925" s="16"/>
      <c r="QO925" s="16"/>
      <c r="QP925" s="16"/>
      <c r="QQ925" s="16"/>
      <c r="QR925" s="16"/>
      <c r="QS925" s="16"/>
      <c r="QT925" s="16"/>
      <c r="QU925" s="16"/>
      <c r="QV925" s="16"/>
      <c r="QW925" s="16"/>
      <c r="QX925" s="16"/>
      <c r="QY925" s="16"/>
      <c r="QZ925" s="16"/>
      <c r="RA925" s="16"/>
      <c r="RB925" s="16"/>
      <c r="RC925" s="16"/>
      <c r="RD925" s="16"/>
      <c r="RE925" s="16"/>
      <c r="RF925" s="16"/>
      <c r="RG925" s="16"/>
      <c r="RH925" s="16"/>
      <c r="RI925" s="16"/>
      <c r="RJ925" s="16"/>
      <c r="RK925" s="16"/>
      <c r="RL925" s="16"/>
      <c r="RM925" s="16"/>
      <c r="RN925" s="16"/>
      <c r="RO925" s="16"/>
      <c r="RP925" s="16"/>
      <c r="RQ925" s="16"/>
      <c r="RR925" s="16"/>
      <c r="RS925" s="16"/>
      <c r="RT925" s="16"/>
      <c r="RU925" s="16"/>
      <c r="RV925" s="16"/>
      <c r="RW925" s="16"/>
      <c r="RX925" s="16"/>
      <c r="RY925" s="16"/>
      <c r="RZ925" s="16"/>
      <c r="SA925" s="16"/>
      <c r="SB925" s="16"/>
      <c r="SC925" s="16"/>
      <c r="SD925" s="16"/>
      <c r="SE925" s="16"/>
      <c r="SF925" s="16"/>
      <c r="SG925" s="16"/>
      <c r="SH925" s="16"/>
      <c r="SI925" s="16"/>
      <c r="SJ925" s="16"/>
      <c r="SK925" s="16"/>
      <c r="SL925" s="16"/>
      <c r="SM925" s="16"/>
      <c r="SN925" s="16"/>
      <c r="SO925" s="16"/>
      <c r="SP925" s="16"/>
      <c r="SQ925" s="16"/>
      <c r="SR925" s="16"/>
      <c r="SS925" s="16"/>
      <c r="ST925" s="16"/>
      <c r="SU925" s="16"/>
      <c r="SV925" s="16"/>
      <c r="SW925" s="16"/>
      <c r="SX925" s="16"/>
      <c r="SY925" s="16"/>
      <c r="SZ925" s="16"/>
      <c r="TA925" s="16"/>
      <c r="TB925" s="16"/>
      <c r="TC925" s="16"/>
      <c r="TD925" s="16"/>
      <c r="TE925" s="16"/>
      <c r="TF925" s="16"/>
      <c r="TG925" s="16"/>
      <c r="TH925" s="16"/>
      <c r="TI925" s="16"/>
      <c r="TJ925" s="16"/>
      <c r="TK925" s="16"/>
      <c r="TL925" s="16"/>
      <c r="TM925" s="16"/>
      <c r="TN925" s="16"/>
      <c r="TO925" s="16"/>
      <c r="TP925" s="16"/>
      <c r="TQ925" s="16"/>
      <c r="TR925" s="16"/>
      <c r="TS925" s="16"/>
      <c r="TT925" s="16"/>
      <c r="TU925" s="16"/>
      <c r="TV925" s="16"/>
      <c r="TW925" s="16"/>
      <c r="TX925" s="16"/>
      <c r="TY925" s="16"/>
      <c r="TZ925" s="16"/>
      <c r="UA925" s="16"/>
      <c r="UB925" s="16"/>
      <c r="UC925" s="16"/>
      <c r="UD925" s="16"/>
      <c r="UE925" s="16"/>
      <c r="UF925" s="16"/>
      <c r="UG925" s="16"/>
      <c r="UH925" s="16"/>
      <c r="UI925" s="16"/>
      <c r="UJ925" s="16"/>
      <c r="UK925" s="16"/>
      <c r="UL925" s="16"/>
      <c r="UM925" s="16"/>
      <c r="UN925" s="16"/>
      <c r="UO925" s="16"/>
      <c r="UP925" s="16"/>
      <c r="UQ925" s="16"/>
      <c r="UR925" s="16"/>
      <c r="US925" s="16"/>
      <c r="UT925" s="16"/>
      <c r="UU925" s="16"/>
      <c r="UV925" s="16"/>
      <c r="UW925" s="16"/>
      <c r="UX925" s="16"/>
      <c r="UY925" s="16"/>
      <c r="UZ925" s="16"/>
      <c r="VA925" s="16"/>
      <c r="VB925" s="16"/>
      <c r="VC925" s="16"/>
      <c r="VD925" s="16"/>
      <c r="VE925" s="16"/>
      <c r="VF925" s="16"/>
      <c r="VG925" s="16"/>
      <c r="VH925" s="16"/>
      <c r="VI925" s="16"/>
      <c r="VJ925" s="16"/>
      <c r="VK925" s="16"/>
      <c r="VL925" s="16"/>
      <c r="VM925" s="16"/>
      <c r="VN925" s="16"/>
      <c r="VO925" s="16"/>
      <c r="VP925" s="16"/>
      <c r="VQ925" s="16"/>
      <c r="VR925" s="16"/>
      <c r="VS925" s="16"/>
      <c r="VT925" s="16"/>
      <c r="VU925" s="16"/>
      <c r="VV925" s="16"/>
      <c r="VW925" s="16"/>
      <c r="VX925" s="16"/>
      <c r="VY925" s="16"/>
      <c r="VZ925" s="16"/>
      <c r="WA925" s="16"/>
      <c r="WB925" s="16"/>
      <c r="WC925" s="16"/>
      <c r="WD925" s="16"/>
      <c r="WE925" s="16"/>
      <c r="WF925" s="16"/>
      <c r="WG925" s="16"/>
      <c r="WH925" s="16"/>
      <c r="WI925" s="16"/>
      <c r="WJ925" s="16"/>
      <c r="WK925" s="16"/>
      <c r="WL925" s="16"/>
      <c r="WM925" s="16"/>
      <c r="WN925" s="16"/>
      <c r="WO925" s="16"/>
      <c r="WP925" s="16"/>
      <c r="WQ925" s="16"/>
      <c r="WR925" s="16"/>
      <c r="WS925" s="16"/>
      <c r="WT925" s="16"/>
      <c r="WU925" s="16"/>
      <c r="WV925" s="16"/>
      <c r="WW925" s="16"/>
      <c r="WX925" s="16"/>
      <c r="WY925" s="16"/>
      <c r="WZ925" s="16"/>
      <c r="XA925" s="16"/>
      <c r="XB925" s="16"/>
      <c r="XC925" s="16"/>
      <c r="XD925" s="16"/>
      <c r="XE925" s="16"/>
      <c r="XF925" s="16"/>
      <c r="XG925" s="16"/>
      <c r="XH925" s="16"/>
      <c r="XI925" s="16"/>
      <c r="XJ925" s="16"/>
      <c r="XK925" s="16"/>
      <c r="XL925" s="16"/>
      <c r="XM925" s="16"/>
      <c r="XN925" s="16"/>
      <c r="XO925" s="16"/>
      <c r="XP925" s="16"/>
      <c r="XQ925" s="16"/>
      <c r="XR925" s="16"/>
      <c r="XS925" s="16"/>
      <c r="XT925" s="16"/>
      <c r="XU925" s="16"/>
      <c r="XV925" s="16"/>
      <c r="XW925" s="16"/>
      <c r="XX925" s="16"/>
      <c r="XY925" s="16"/>
      <c r="XZ925" s="16"/>
      <c r="YA925" s="16"/>
      <c r="YB925" s="16"/>
      <c r="YC925" s="16"/>
      <c r="YD925" s="16"/>
      <c r="YE925" s="16"/>
      <c r="YF925" s="16"/>
      <c r="YG925" s="16"/>
      <c r="YH925" s="16"/>
      <c r="YI925" s="16"/>
      <c r="YJ925" s="16"/>
      <c r="YK925" s="16"/>
      <c r="YL925" s="16"/>
      <c r="YM925" s="16"/>
      <c r="YN925" s="16"/>
      <c r="YO925" s="16"/>
      <c r="YP925" s="16"/>
      <c r="YQ925" s="16"/>
      <c r="YR925" s="16"/>
      <c r="YS925" s="16"/>
      <c r="YT925" s="16"/>
      <c r="YU925" s="16"/>
      <c r="YV925" s="16"/>
      <c r="YW925" s="16"/>
      <c r="YX925" s="16"/>
      <c r="YY925" s="16"/>
      <c r="YZ925" s="16"/>
      <c r="ZA925" s="16"/>
      <c r="ZB925" s="16"/>
      <c r="ZC925" s="16"/>
      <c r="ZD925" s="16"/>
      <c r="ZE925" s="16"/>
      <c r="ZF925" s="16"/>
      <c r="ZG925" s="16"/>
      <c r="ZH925" s="16"/>
      <c r="ZI925" s="16"/>
      <c r="ZJ925" s="16"/>
      <c r="ZK925" s="16"/>
      <c r="ZL925" s="16"/>
      <c r="ZM925" s="16"/>
      <c r="ZN925" s="16"/>
      <c r="ZO925" s="16"/>
      <c r="ZP925" s="16"/>
      <c r="ZQ925" s="16"/>
      <c r="ZR925" s="16"/>
      <c r="ZS925" s="16"/>
      <c r="ZT925" s="16"/>
      <c r="ZU925" s="16"/>
      <c r="ZV925" s="16"/>
      <c r="ZW925" s="16"/>
      <c r="ZX925" s="16"/>
      <c r="ZY925" s="16"/>
      <c r="ZZ925" s="16"/>
      <c r="AAA925" s="16"/>
      <c r="AAB925" s="16"/>
      <c r="AAC925" s="16"/>
      <c r="AAD925" s="16"/>
      <c r="AAE925" s="16"/>
      <c r="AAF925" s="16"/>
      <c r="AAG925" s="16"/>
      <c r="AAH925" s="16"/>
      <c r="AAI925" s="16"/>
      <c r="AAJ925" s="16"/>
      <c r="AAK925" s="16"/>
      <c r="AAL925" s="16"/>
      <c r="AAM925" s="16"/>
      <c r="AAN925" s="16"/>
      <c r="AAO925" s="16"/>
      <c r="AAP925" s="16"/>
      <c r="AAQ925" s="16"/>
      <c r="AAR925" s="16"/>
      <c r="AAS925" s="16"/>
      <c r="AAT925" s="16"/>
      <c r="AAU925" s="16"/>
      <c r="AAV925" s="16"/>
      <c r="AAW925" s="16"/>
      <c r="AAX925" s="16"/>
      <c r="AAY925" s="16"/>
      <c r="AAZ925" s="16"/>
      <c r="ABA925" s="16"/>
      <c r="ABB925" s="16"/>
      <c r="ABC925" s="16"/>
      <c r="ABD925" s="16"/>
      <c r="ABE925" s="16"/>
      <c r="ABF925" s="16"/>
      <c r="ABG925" s="16"/>
      <c r="ABH925" s="16"/>
    </row>
    <row r="926" spans="1:736" s="290" customFormat="1" ht="45.75" customHeight="1">
      <c r="A926" s="589">
        <f>1+A925</f>
        <v>924</v>
      </c>
      <c r="B926" s="403" t="s">
        <v>8876</v>
      </c>
      <c r="C926" s="156" t="s">
        <v>8877</v>
      </c>
      <c r="D926" s="156" t="s">
        <v>6230</v>
      </c>
      <c r="E926" s="156">
        <v>45555</v>
      </c>
      <c r="F926" s="156">
        <v>45558</v>
      </c>
      <c r="G926" s="156">
        <v>45646</v>
      </c>
      <c r="H926" s="156" t="s">
        <v>94</v>
      </c>
      <c r="I926" s="156" t="s">
        <v>95</v>
      </c>
      <c r="J926" s="301" t="s">
        <v>8878</v>
      </c>
      <c r="K926" s="251">
        <v>1070016086</v>
      </c>
      <c r="L926" s="156">
        <v>9</v>
      </c>
      <c r="M926" s="156" t="s">
        <v>97</v>
      </c>
      <c r="N926" s="156" t="s">
        <v>5078</v>
      </c>
      <c r="O926" s="156" t="s">
        <v>6113</v>
      </c>
      <c r="P926" s="156" t="s">
        <v>8879</v>
      </c>
      <c r="Q926" s="156" t="s">
        <v>7728</v>
      </c>
      <c r="R926" s="143">
        <f>+G926-F926</f>
        <v>88</v>
      </c>
      <c r="S926" s="134" t="s">
        <v>8880</v>
      </c>
      <c r="T926" s="253">
        <v>16666667</v>
      </c>
      <c r="U926" s="156" t="s">
        <v>8881</v>
      </c>
      <c r="V926" s="253">
        <f>+T926</f>
        <v>16666667</v>
      </c>
      <c r="W926" s="156">
        <v>45555</v>
      </c>
      <c r="X926" s="156" t="s">
        <v>103</v>
      </c>
      <c r="Y926" s="317">
        <f>+Z926+AA926+AB926</f>
        <v>16666667</v>
      </c>
      <c r="Z926" s="156">
        <v>16666667</v>
      </c>
      <c r="AA926" s="156">
        <v>0</v>
      </c>
      <c r="AB926" s="156">
        <v>0</v>
      </c>
      <c r="AC926" s="156">
        <v>0</v>
      </c>
      <c r="AD926" s="156">
        <v>0</v>
      </c>
      <c r="AE926" s="156">
        <v>0</v>
      </c>
      <c r="AF926" s="156">
        <v>0</v>
      </c>
      <c r="AG926" s="156">
        <v>0</v>
      </c>
      <c r="AH926" s="156">
        <v>0</v>
      </c>
      <c r="AI926" s="156">
        <v>0</v>
      </c>
      <c r="AJ926" s="156">
        <v>0</v>
      </c>
      <c r="AK926" s="156" t="s">
        <v>104</v>
      </c>
      <c r="AL926" s="103" t="s">
        <v>8882</v>
      </c>
      <c r="AM926" s="156" t="s">
        <v>8883</v>
      </c>
      <c r="AN926" s="156">
        <v>1072649000</v>
      </c>
      <c r="AO926" s="156" t="s">
        <v>114</v>
      </c>
      <c r="AP926" s="156" t="s">
        <v>114</v>
      </c>
      <c r="AQ926" s="156" t="s">
        <v>114</v>
      </c>
      <c r="AR926" s="156" t="s">
        <v>114</v>
      </c>
      <c r="AS926" s="156" t="s">
        <v>109</v>
      </c>
      <c r="AT926" s="156" t="s">
        <v>109</v>
      </c>
      <c r="AU926" s="156" t="s">
        <v>392</v>
      </c>
      <c r="AV926" s="156"/>
      <c r="AW926" s="156"/>
      <c r="AX926" s="156" t="s">
        <v>109</v>
      </c>
      <c r="AY926" s="156" t="s">
        <v>108</v>
      </c>
      <c r="AZ926" s="156"/>
      <c r="BA926" s="156"/>
      <c r="BB926" s="156"/>
      <c r="BC926" s="156"/>
      <c r="BD926" s="156"/>
      <c r="BE926" s="156"/>
      <c r="BF926" s="156"/>
      <c r="BG926" s="156"/>
      <c r="BH926" s="153">
        <f>T926+BB926</f>
        <v>16666667</v>
      </c>
      <c r="BI926" s="349" t="s">
        <v>113</v>
      </c>
      <c r="BJ926" s="240"/>
      <c r="BK926" s="240" t="s">
        <v>114</v>
      </c>
      <c r="BL926" s="240"/>
      <c r="BM926" s="437"/>
      <c r="BN926" s="156" t="s">
        <v>964</v>
      </c>
      <c r="BO926" s="156">
        <f>2024-1995</f>
        <v>29</v>
      </c>
      <c r="BP926" s="156">
        <v>34910</v>
      </c>
      <c r="BQ926" s="156" t="s">
        <v>114</v>
      </c>
      <c r="BR926" s="156" t="s">
        <v>114</v>
      </c>
      <c r="BS926" s="156" t="s">
        <v>114</v>
      </c>
      <c r="BT926" s="156" t="s">
        <v>114</v>
      </c>
      <c r="BU926" s="156" t="s">
        <v>8884</v>
      </c>
      <c r="BV926" s="156">
        <v>3133068232</v>
      </c>
      <c r="BW926" s="156" t="s">
        <v>8885</v>
      </c>
      <c r="BX926" s="156" t="s">
        <v>4813</v>
      </c>
      <c r="BY926" s="156" t="s">
        <v>119</v>
      </c>
      <c r="BZ926" s="156">
        <v>24101687368</v>
      </c>
      <c r="CA926" s="157" t="s">
        <v>109</v>
      </c>
      <c r="CB926" s="157" t="s">
        <v>109</v>
      </c>
      <c r="CC926" s="157" t="s">
        <v>109</v>
      </c>
      <c r="CD926" s="156"/>
      <c r="CE926" s="156"/>
      <c r="CF926" s="156"/>
      <c r="CG926" s="156"/>
      <c r="CH926" s="156"/>
      <c r="CI926" s="156"/>
      <c r="CJ926" s="156"/>
      <c r="CK926" s="156"/>
      <c r="CL926" s="156"/>
      <c r="CM926" s="157" t="s">
        <v>109</v>
      </c>
      <c r="CN926" s="156"/>
      <c r="CO926" s="297"/>
      <c r="CP926" s="297"/>
      <c r="CQ926" s="297"/>
      <c r="CR926" s="297"/>
      <c r="CS926" s="50"/>
      <c r="CT926" s="50"/>
      <c r="CU926" s="50"/>
      <c r="CV926" s="50"/>
      <c r="CW926" s="50"/>
      <c r="CX926" s="50"/>
      <c r="CY926" s="50"/>
      <c r="CZ926" s="50"/>
      <c r="DA926" s="50"/>
      <c r="DB926" s="50"/>
      <c r="DC926" s="50"/>
      <c r="DD926" s="50"/>
      <c r="DE926" s="50"/>
      <c r="DF926" s="50"/>
      <c r="DG926" s="50"/>
      <c r="DH926" s="50"/>
      <c r="DI926" s="50"/>
      <c r="DJ926" s="50"/>
      <c r="DK926" s="50"/>
      <c r="DL926" s="50"/>
      <c r="DM926" s="50"/>
      <c r="DN926" s="50"/>
      <c r="DO926" s="50"/>
      <c r="DP926" s="50"/>
      <c r="DQ926" s="50"/>
      <c r="DR926" s="50"/>
      <c r="DS926" s="50"/>
      <c r="DT926" s="50"/>
      <c r="DU926" s="50"/>
      <c r="DV926" s="50"/>
      <c r="DW926" s="50"/>
      <c r="DX926" s="50"/>
      <c r="DY926" s="50"/>
      <c r="DZ926" s="50"/>
      <c r="EA926" s="50"/>
      <c r="EB926" s="50"/>
      <c r="EC926" s="50"/>
      <c r="ED926" s="50"/>
      <c r="EE926" s="50"/>
      <c r="EF926" s="50"/>
      <c r="EG926" s="50"/>
      <c r="EH926" s="50"/>
      <c r="EI926" s="50"/>
      <c r="EJ926" s="50"/>
      <c r="EK926" s="50"/>
      <c r="EL926" s="50"/>
      <c r="EM926" s="50"/>
      <c r="EN926" s="50"/>
      <c r="EO926" s="50"/>
      <c r="EP926" s="50"/>
      <c r="EQ926" s="50"/>
      <c r="ER926" s="50"/>
      <c r="ES926" s="50"/>
      <c r="ET926" s="50"/>
      <c r="EU926" s="50"/>
      <c r="EV926" s="50"/>
      <c r="EW926" s="50"/>
      <c r="EX926" s="50"/>
      <c r="EY926" s="50"/>
      <c r="EZ926" s="50"/>
      <c r="FA926" s="50"/>
      <c r="FB926" s="50"/>
      <c r="FC926" s="50"/>
      <c r="FD926" s="50"/>
      <c r="FE926" s="50"/>
      <c r="FF926" s="50"/>
      <c r="FG926" s="50"/>
      <c r="FH926" s="50"/>
      <c r="FI926" s="50"/>
      <c r="FJ926" s="50"/>
      <c r="FK926" s="50"/>
      <c r="FL926" s="50"/>
      <c r="FM926" s="50"/>
      <c r="FN926" s="50"/>
      <c r="FO926" s="50"/>
      <c r="FP926" s="50"/>
      <c r="FQ926" s="50"/>
      <c r="FR926" s="50"/>
      <c r="FS926" s="50"/>
      <c r="FT926" s="50"/>
      <c r="FU926" s="50"/>
      <c r="FV926" s="50"/>
      <c r="FW926" s="50"/>
      <c r="FX926" s="50"/>
      <c r="FY926" s="50"/>
      <c r="FZ926" s="50"/>
      <c r="GA926" s="50"/>
      <c r="GB926" s="50"/>
      <c r="GC926" s="50"/>
      <c r="GD926" s="50"/>
      <c r="GE926" s="50"/>
      <c r="GF926" s="50"/>
      <c r="GG926" s="50"/>
      <c r="GH926" s="50"/>
      <c r="GI926" s="50"/>
      <c r="GJ926" s="50"/>
      <c r="GK926" s="50"/>
      <c r="GL926" s="50"/>
      <c r="GM926" s="50"/>
      <c r="GN926" s="50"/>
      <c r="GO926" s="50"/>
      <c r="GP926" s="50"/>
      <c r="GQ926" s="50"/>
      <c r="GR926" s="50"/>
      <c r="GS926" s="50"/>
      <c r="GT926" s="50"/>
      <c r="GU926" s="50"/>
      <c r="GV926" s="16"/>
      <c r="GW926" s="16"/>
      <c r="GX926" s="16"/>
      <c r="GY926" s="16"/>
      <c r="GZ926" s="16"/>
      <c r="HA926" s="16"/>
      <c r="HB926" s="16"/>
      <c r="HC926" s="16"/>
      <c r="HD926" s="16"/>
      <c r="HE926" s="16"/>
      <c r="HF926" s="16"/>
      <c r="HG926" s="16"/>
      <c r="HH926" s="16"/>
      <c r="HI926" s="16"/>
      <c r="HJ926" s="16"/>
      <c r="HK926" s="16"/>
      <c r="HL926" s="16"/>
      <c r="HM926" s="16"/>
      <c r="HN926" s="16"/>
      <c r="HO926" s="16"/>
      <c r="HP926" s="16"/>
      <c r="HQ926" s="16"/>
      <c r="HR926" s="16"/>
      <c r="HS926" s="16"/>
      <c r="HT926" s="16"/>
      <c r="HU926" s="16"/>
      <c r="HV926" s="16"/>
      <c r="HW926" s="16"/>
      <c r="HX926" s="16"/>
      <c r="HY926" s="16"/>
      <c r="HZ926" s="16"/>
      <c r="IA926" s="16"/>
      <c r="IB926" s="16"/>
      <c r="IC926" s="16"/>
      <c r="ID926" s="16"/>
      <c r="IE926" s="16"/>
      <c r="IF926" s="16"/>
      <c r="IG926" s="16"/>
      <c r="IH926" s="16"/>
      <c r="II926" s="16"/>
      <c r="IJ926" s="16"/>
      <c r="IK926" s="16"/>
      <c r="IL926" s="16"/>
      <c r="IM926" s="16"/>
      <c r="IN926" s="16"/>
      <c r="IO926" s="16"/>
      <c r="IP926" s="16"/>
      <c r="IQ926" s="16"/>
      <c r="IR926" s="16"/>
      <c r="IS926" s="16"/>
      <c r="IT926" s="16"/>
      <c r="IU926" s="16"/>
      <c r="IV926" s="16"/>
      <c r="IW926" s="16"/>
      <c r="IX926" s="16"/>
      <c r="IY926" s="16"/>
      <c r="IZ926" s="16"/>
      <c r="JA926" s="16"/>
      <c r="JB926" s="16"/>
      <c r="JC926" s="16"/>
      <c r="JD926" s="16"/>
      <c r="JE926" s="16"/>
      <c r="JF926" s="16"/>
      <c r="JG926" s="16"/>
      <c r="JH926" s="16"/>
      <c r="JI926" s="16"/>
      <c r="JJ926" s="16"/>
      <c r="JK926" s="16"/>
      <c r="JL926" s="16"/>
      <c r="JM926" s="16"/>
      <c r="JN926" s="16"/>
      <c r="JO926" s="16"/>
      <c r="JP926" s="16"/>
      <c r="JQ926" s="16"/>
      <c r="JR926" s="16"/>
      <c r="JS926" s="16"/>
      <c r="JT926" s="16"/>
      <c r="JU926" s="16"/>
      <c r="JV926" s="16"/>
      <c r="JW926" s="16"/>
      <c r="JX926" s="16"/>
      <c r="JY926" s="16"/>
      <c r="JZ926" s="16"/>
      <c r="KA926" s="16"/>
      <c r="KB926" s="16"/>
      <c r="KC926" s="16"/>
      <c r="KD926" s="16"/>
      <c r="KE926" s="16"/>
      <c r="KF926" s="16"/>
      <c r="KG926" s="16"/>
      <c r="KH926" s="16"/>
      <c r="KI926" s="16"/>
      <c r="KJ926" s="16"/>
      <c r="KK926" s="16"/>
      <c r="KL926" s="16"/>
      <c r="KM926" s="16"/>
      <c r="KN926" s="16"/>
      <c r="KO926" s="16"/>
      <c r="KP926" s="16"/>
      <c r="KQ926" s="16"/>
      <c r="KR926" s="16"/>
      <c r="KS926" s="16"/>
      <c r="KT926" s="16"/>
      <c r="KU926" s="16"/>
      <c r="KV926" s="16"/>
      <c r="KW926" s="16"/>
      <c r="KX926" s="16"/>
      <c r="KY926" s="16"/>
      <c r="KZ926" s="16"/>
      <c r="LA926" s="16"/>
      <c r="LB926" s="16"/>
      <c r="LC926" s="16"/>
      <c r="LD926" s="16"/>
      <c r="LE926" s="16"/>
      <c r="LF926" s="16"/>
      <c r="LG926" s="16"/>
      <c r="LH926" s="16"/>
      <c r="LI926" s="16"/>
      <c r="LJ926" s="16"/>
      <c r="LK926" s="16"/>
      <c r="LL926" s="16"/>
      <c r="LM926" s="16"/>
      <c r="LN926" s="16"/>
      <c r="LO926" s="16"/>
      <c r="LP926" s="16"/>
      <c r="LQ926" s="16"/>
      <c r="LR926" s="16"/>
      <c r="LS926" s="16"/>
      <c r="LT926" s="16"/>
      <c r="LU926" s="16"/>
      <c r="LV926" s="16"/>
      <c r="LW926" s="16"/>
      <c r="LX926" s="16"/>
      <c r="LY926" s="16"/>
      <c r="LZ926" s="16"/>
      <c r="MA926" s="16"/>
      <c r="MB926" s="16"/>
      <c r="MC926" s="16"/>
      <c r="MD926" s="16"/>
      <c r="ME926" s="16"/>
      <c r="MF926" s="16"/>
      <c r="MG926" s="16"/>
      <c r="MH926" s="16"/>
      <c r="MI926" s="16"/>
      <c r="MJ926" s="16"/>
      <c r="MK926" s="16"/>
      <c r="ML926" s="16"/>
      <c r="MM926" s="16"/>
      <c r="MN926" s="16"/>
      <c r="MO926" s="16"/>
      <c r="MP926" s="16"/>
      <c r="MQ926" s="16"/>
      <c r="MR926" s="16"/>
      <c r="MS926" s="16"/>
      <c r="MT926" s="16"/>
      <c r="MU926" s="16"/>
      <c r="MV926" s="16"/>
      <c r="MW926" s="16"/>
      <c r="MX926" s="16"/>
      <c r="MY926" s="16"/>
      <c r="MZ926" s="16"/>
      <c r="NA926" s="16"/>
      <c r="NB926" s="16"/>
      <c r="NC926" s="16"/>
      <c r="ND926" s="16"/>
      <c r="NE926" s="16"/>
      <c r="NF926" s="16"/>
      <c r="NG926" s="16"/>
      <c r="NH926" s="16"/>
      <c r="NI926" s="16"/>
      <c r="NJ926" s="16"/>
      <c r="NK926" s="16"/>
      <c r="NL926" s="16"/>
      <c r="NM926" s="16"/>
      <c r="NN926" s="16"/>
      <c r="NO926" s="16"/>
      <c r="NP926" s="16"/>
      <c r="NQ926" s="16"/>
      <c r="NR926" s="16"/>
      <c r="NS926" s="16"/>
      <c r="NT926" s="16"/>
      <c r="NU926" s="16"/>
      <c r="NV926" s="16"/>
      <c r="NW926" s="16"/>
      <c r="NX926" s="16"/>
      <c r="NY926" s="16"/>
      <c r="NZ926" s="16"/>
      <c r="OA926" s="16"/>
      <c r="OB926" s="16"/>
      <c r="OC926" s="16"/>
      <c r="OD926" s="16"/>
      <c r="OE926" s="16"/>
      <c r="OF926" s="16"/>
      <c r="OG926" s="16"/>
      <c r="OH926" s="16"/>
      <c r="OI926" s="16"/>
      <c r="OJ926" s="16"/>
      <c r="OK926" s="16"/>
      <c r="OL926" s="16"/>
      <c r="OM926" s="16"/>
      <c r="ON926" s="16"/>
      <c r="OO926" s="16"/>
      <c r="OP926" s="16"/>
      <c r="OQ926" s="16"/>
      <c r="OR926" s="16"/>
      <c r="OS926" s="16"/>
      <c r="OT926" s="16"/>
      <c r="OU926" s="16"/>
      <c r="OV926" s="16"/>
      <c r="OW926" s="16"/>
      <c r="OX926" s="16"/>
      <c r="OY926" s="16"/>
      <c r="OZ926" s="16"/>
      <c r="PA926" s="16"/>
      <c r="PB926" s="16"/>
      <c r="PC926" s="16"/>
      <c r="PD926" s="16"/>
      <c r="PE926" s="16"/>
      <c r="PF926" s="16"/>
      <c r="PG926" s="16"/>
      <c r="PH926" s="16"/>
      <c r="PI926" s="16"/>
      <c r="PJ926" s="16"/>
      <c r="PK926" s="16"/>
      <c r="PL926" s="16"/>
      <c r="PM926" s="16"/>
      <c r="PN926" s="16"/>
      <c r="PO926" s="16"/>
      <c r="PP926" s="16"/>
      <c r="PQ926" s="16"/>
      <c r="PR926" s="16"/>
      <c r="PS926" s="16"/>
      <c r="PT926" s="16"/>
      <c r="PU926" s="16"/>
      <c r="PV926" s="16"/>
      <c r="PW926" s="16"/>
      <c r="PX926" s="16"/>
      <c r="PY926" s="16"/>
      <c r="PZ926" s="16"/>
      <c r="QA926" s="16"/>
      <c r="QB926" s="16"/>
      <c r="QC926" s="16"/>
      <c r="QD926" s="16"/>
      <c r="QE926" s="16"/>
      <c r="QF926" s="16"/>
      <c r="QG926" s="16"/>
      <c r="QH926" s="16"/>
      <c r="QI926" s="16"/>
      <c r="QJ926" s="16"/>
      <c r="QK926" s="16"/>
      <c r="QL926" s="16"/>
      <c r="QM926" s="16"/>
      <c r="QN926" s="16"/>
      <c r="QO926" s="16"/>
      <c r="QP926" s="16"/>
      <c r="QQ926" s="16"/>
      <c r="QR926" s="16"/>
      <c r="QS926" s="16"/>
      <c r="QT926" s="16"/>
      <c r="QU926" s="16"/>
      <c r="QV926" s="16"/>
      <c r="QW926" s="16"/>
      <c r="QX926" s="16"/>
      <c r="QY926" s="16"/>
      <c r="QZ926" s="16"/>
      <c r="RA926" s="16"/>
      <c r="RB926" s="16"/>
      <c r="RC926" s="16"/>
      <c r="RD926" s="16"/>
      <c r="RE926" s="16"/>
      <c r="RF926" s="16"/>
      <c r="RG926" s="16"/>
      <c r="RH926" s="16"/>
      <c r="RI926" s="16"/>
      <c r="RJ926" s="16"/>
      <c r="RK926" s="16"/>
      <c r="RL926" s="16"/>
      <c r="RM926" s="16"/>
      <c r="RN926" s="16"/>
      <c r="RO926" s="16"/>
      <c r="RP926" s="16"/>
      <c r="RQ926" s="16"/>
      <c r="RR926" s="16"/>
      <c r="RS926" s="16"/>
      <c r="RT926" s="16"/>
      <c r="RU926" s="16"/>
      <c r="RV926" s="16"/>
      <c r="RW926" s="16"/>
      <c r="RX926" s="16"/>
      <c r="RY926" s="16"/>
      <c r="RZ926" s="16"/>
      <c r="SA926" s="16"/>
      <c r="SB926" s="16"/>
      <c r="SC926" s="16"/>
      <c r="SD926" s="16"/>
      <c r="SE926" s="16"/>
      <c r="SF926" s="16"/>
      <c r="SG926" s="16"/>
      <c r="SH926" s="16"/>
      <c r="SI926" s="16"/>
      <c r="SJ926" s="16"/>
      <c r="SK926" s="16"/>
      <c r="SL926" s="16"/>
      <c r="SM926" s="16"/>
      <c r="SN926" s="16"/>
      <c r="SO926" s="16"/>
      <c r="SP926" s="16"/>
      <c r="SQ926" s="16"/>
      <c r="SR926" s="16"/>
      <c r="SS926" s="16"/>
      <c r="ST926" s="16"/>
      <c r="SU926" s="16"/>
      <c r="SV926" s="16"/>
      <c r="SW926" s="16"/>
      <c r="SX926" s="16"/>
      <c r="SY926" s="16"/>
      <c r="SZ926" s="16"/>
      <c r="TA926" s="16"/>
      <c r="TB926" s="16"/>
      <c r="TC926" s="16"/>
      <c r="TD926" s="16"/>
      <c r="TE926" s="16"/>
      <c r="TF926" s="16"/>
      <c r="TG926" s="16"/>
      <c r="TH926" s="16"/>
      <c r="TI926" s="16"/>
      <c r="TJ926" s="16"/>
      <c r="TK926" s="16"/>
      <c r="TL926" s="16"/>
      <c r="TM926" s="16"/>
      <c r="TN926" s="16"/>
      <c r="TO926" s="16"/>
      <c r="TP926" s="16"/>
      <c r="TQ926" s="16"/>
      <c r="TR926" s="16"/>
      <c r="TS926" s="16"/>
      <c r="TT926" s="16"/>
      <c r="TU926" s="16"/>
      <c r="TV926" s="16"/>
      <c r="TW926" s="16"/>
      <c r="TX926" s="16"/>
      <c r="TY926" s="16"/>
      <c r="TZ926" s="16"/>
      <c r="UA926" s="16"/>
      <c r="UB926" s="16"/>
      <c r="UC926" s="16"/>
      <c r="UD926" s="16"/>
      <c r="UE926" s="16"/>
      <c r="UF926" s="16"/>
      <c r="UG926" s="16"/>
      <c r="UH926" s="16"/>
      <c r="UI926" s="16"/>
      <c r="UJ926" s="16"/>
      <c r="UK926" s="16"/>
      <c r="UL926" s="16"/>
      <c r="UM926" s="16"/>
      <c r="UN926" s="16"/>
      <c r="UO926" s="16"/>
      <c r="UP926" s="16"/>
      <c r="UQ926" s="16"/>
      <c r="UR926" s="16"/>
      <c r="US926" s="16"/>
      <c r="UT926" s="16"/>
      <c r="UU926" s="16"/>
      <c r="UV926" s="16"/>
      <c r="UW926" s="16"/>
      <c r="UX926" s="16"/>
      <c r="UY926" s="16"/>
      <c r="UZ926" s="16"/>
      <c r="VA926" s="16"/>
      <c r="VB926" s="16"/>
      <c r="VC926" s="16"/>
      <c r="VD926" s="16"/>
      <c r="VE926" s="16"/>
      <c r="VF926" s="16"/>
      <c r="VG926" s="16"/>
      <c r="VH926" s="16"/>
      <c r="VI926" s="16"/>
      <c r="VJ926" s="16"/>
      <c r="VK926" s="16"/>
      <c r="VL926" s="16"/>
      <c r="VM926" s="16"/>
      <c r="VN926" s="16"/>
      <c r="VO926" s="16"/>
      <c r="VP926" s="16"/>
      <c r="VQ926" s="16"/>
      <c r="VR926" s="16"/>
      <c r="VS926" s="16"/>
      <c r="VT926" s="16"/>
      <c r="VU926" s="16"/>
      <c r="VV926" s="16"/>
      <c r="VW926" s="16"/>
      <c r="VX926" s="16"/>
      <c r="VY926" s="16"/>
      <c r="VZ926" s="16"/>
      <c r="WA926" s="16"/>
      <c r="WB926" s="16"/>
      <c r="WC926" s="16"/>
      <c r="WD926" s="16"/>
      <c r="WE926" s="16"/>
      <c r="WF926" s="16"/>
      <c r="WG926" s="16"/>
      <c r="WH926" s="16"/>
      <c r="WI926" s="16"/>
      <c r="WJ926" s="16"/>
      <c r="WK926" s="16"/>
      <c r="WL926" s="16"/>
      <c r="WM926" s="16"/>
      <c r="WN926" s="16"/>
      <c r="WO926" s="16"/>
      <c r="WP926" s="16"/>
      <c r="WQ926" s="16"/>
      <c r="WR926" s="16"/>
      <c r="WS926" s="16"/>
      <c r="WT926" s="16"/>
      <c r="WU926" s="16"/>
      <c r="WV926" s="16"/>
      <c r="WW926" s="16"/>
      <c r="WX926" s="16"/>
      <c r="WY926" s="16"/>
      <c r="WZ926" s="16"/>
      <c r="XA926" s="16"/>
      <c r="XB926" s="16"/>
      <c r="XC926" s="16"/>
      <c r="XD926" s="16"/>
      <c r="XE926" s="16"/>
      <c r="XF926" s="16"/>
      <c r="XG926" s="16"/>
      <c r="XH926" s="16"/>
      <c r="XI926" s="16"/>
      <c r="XJ926" s="16"/>
      <c r="XK926" s="16"/>
      <c r="XL926" s="16"/>
      <c r="XM926" s="16"/>
      <c r="XN926" s="16"/>
      <c r="XO926" s="16"/>
      <c r="XP926" s="16"/>
      <c r="XQ926" s="16"/>
      <c r="XR926" s="16"/>
      <c r="XS926" s="16"/>
      <c r="XT926" s="16"/>
      <c r="XU926" s="16"/>
      <c r="XV926" s="16"/>
      <c r="XW926" s="16"/>
      <c r="XX926" s="16"/>
      <c r="XY926" s="16"/>
      <c r="XZ926" s="16"/>
      <c r="YA926" s="16"/>
      <c r="YB926" s="16"/>
      <c r="YC926" s="16"/>
      <c r="YD926" s="16"/>
      <c r="YE926" s="16"/>
      <c r="YF926" s="16"/>
      <c r="YG926" s="16"/>
      <c r="YH926" s="16"/>
      <c r="YI926" s="16"/>
      <c r="YJ926" s="16"/>
      <c r="YK926" s="16"/>
      <c r="YL926" s="16"/>
      <c r="YM926" s="16"/>
      <c r="YN926" s="16"/>
      <c r="YO926" s="16"/>
      <c r="YP926" s="16"/>
      <c r="YQ926" s="16"/>
      <c r="YR926" s="16"/>
      <c r="YS926" s="16"/>
      <c r="YT926" s="16"/>
      <c r="YU926" s="16"/>
      <c r="YV926" s="16"/>
      <c r="YW926" s="16"/>
      <c r="YX926" s="16"/>
      <c r="YY926" s="16"/>
      <c r="YZ926" s="16"/>
      <c r="ZA926" s="16"/>
      <c r="ZB926" s="16"/>
      <c r="ZC926" s="16"/>
      <c r="ZD926" s="16"/>
      <c r="ZE926" s="16"/>
      <c r="ZF926" s="16"/>
      <c r="ZG926" s="16"/>
      <c r="ZH926" s="16"/>
      <c r="ZI926" s="16"/>
      <c r="ZJ926" s="16"/>
      <c r="ZK926" s="16"/>
      <c r="ZL926" s="16"/>
      <c r="ZM926" s="16"/>
      <c r="ZN926" s="16"/>
      <c r="ZO926" s="16"/>
      <c r="ZP926" s="16"/>
      <c r="ZQ926" s="16"/>
      <c r="ZR926" s="16"/>
      <c r="ZS926" s="16"/>
      <c r="ZT926" s="16"/>
      <c r="ZU926" s="16"/>
      <c r="ZV926" s="16"/>
      <c r="ZW926" s="16"/>
      <c r="ZX926" s="16"/>
      <c r="ZY926" s="16"/>
      <c r="ZZ926" s="16"/>
      <c r="AAA926" s="16"/>
      <c r="AAB926" s="16"/>
      <c r="AAC926" s="16"/>
      <c r="AAD926" s="16"/>
      <c r="AAE926" s="16"/>
      <c r="AAF926" s="16"/>
      <c r="AAG926" s="16"/>
      <c r="AAH926" s="16"/>
      <c r="AAI926" s="16"/>
      <c r="AAJ926" s="16"/>
      <c r="AAK926" s="16"/>
      <c r="AAL926" s="16"/>
      <c r="AAM926" s="16"/>
      <c r="AAN926" s="16"/>
      <c r="AAO926" s="16"/>
      <c r="AAP926" s="16"/>
      <c r="AAQ926" s="16"/>
      <c r="AAR926" s="16"/>
      <c r="AAS926" s="16"/>
      <c r="AAT926" s="16"/>
      <c r="AAU926" s="16"/>
      <c r="AAV926" s="16"/>
      <c r="AAW926" s="16"/>
      <c r="AAX926" s="16"/>
      <c r="AAY926" s="16"/>
      <c r="AAZ926" s="16"/>
      <c r="ABA926" s="16"/>
      <c r="ABB926" s="16"/>
      <c r="ABC926" s="16"/>
      <c r="ABD926" s="16"/>
      <c r="ABE926" s="16"/>
      <c r="ABF926" s="16"/>
      <c r="ABG926" s="16"/>
      <c r="ABH926" s="16"/>
    </row>
    <row r="927" spans="1:736" s="50" customFormat="1" ht="45.75" customHeight="1">
      <c r="A927" s="589">
        <f>1+A926</f>
        <v>925</v>
      </c>
      <c r="B927" s="403" t="s">
        <v>8886</v>
      </c>
      <c r="C927" s="156" t="s">
        <v>8887</v>
      </c>
      <c r="D927" s="156" t="s">
        <v>645</v>
      </c>
      <c r="E927" s="156">
        <v>45555</v>
      </c>
      <c r="F927" s="156">
        <v>45558</v>
      </c>
      <c r="G927" s="156">
        <v>45646</v>
      </c>
      <c r="H927" s="156" t="s">
        <v>94</v>
      </c>
      <c r="I927" s="156" t="s">
        <v>95</v>
      </c>
      <c r="J927" s="301" t="s">
        <v>8888</v>
      </c>
      <c r="K927" s="251">
        <v>52543646</v>
      </c>
      <c r="L927" s="156">
        <v>7</v>
      </c>
      <c r="M927" s="156" t="s">
        <v>97</v>
      </c>
      <c r="N927" s="156" t="s">
        <v>5078</v>
      </c>
      <c r="O927" s="156" t="s">
        <v>6113</v>
      </c>
      <c r="P927" s="156" t="s">
        <v>8889</v>
      </c>
      <c r="Q927" s="156" t="s">
        <v>7576</v>
      </c>
      <c r="R927" s="143">
        <f>+G927-F927</f>
        <v>88</v>
      </c>
      <c r="S927" s="134" t="s">
        <v>8538</v>
      </c>
      <c r="T927" s="253">
        <v>18550000</v>
      </c>
      <c r="U927" s="156" t="s">
        <v>8890</v>
      </c>
      <c r="V927" s="253">
        <f>+T927</f>
        <v>18550000</v>
      </c>
      <c r="W927" s="156">
        <v>45555</v>
      </c>
      <c r="X927" s="156" t="s">
        <v>103</v>
      </c>
      <c r="Y927" s="317">
        <f>+Z927+AA927+AB927</f>
        <v>18550000</v>
      </c>
      <c r="Z927" s="156">
        <v>18550000</v>
      </c>
      <c r="AA927" s="156">
        <v>0</v>
      </c>
      <c r="AB927" s="156">
        <v>0</v>
      </c>
      <c r="AC927" s="156">
        <v>0</v>
      </c>
      <c r="AD927" s="156">
        <v>0</v>
      </c>
      <c r="AE927" s="156">
        <v>0</v>
      </c>
      <c r="AF927" s="156">
        <v>0</v>
      </c>
      <c r="AG927" s="156">
        <v>0</v>
      </c>
      <c r="AH927" s="156">
        <v>0</v>
      </c>
      <c r="AI927" s="156">
        <v>0</v>
      </c>
      <c r="AJ927" s="156">
        <v>0</v>
      </c>
      <c r="AK927" s="156" t="s">
        <v>104</v>
      </c>
      <c r="AL927" s="103" t="s">
        <v>8891</v>
      </c>
      <c r="AM927" s="156" t="s">
        <v>2860</v>
      </c>
      <c r="AN927" s="156">
        <v>43543658</v>
      </c>
      <c r="AO927" s="156" t="s">
        <v>114</v>
      </c>
      <c r="AP927" s="156" t="s">
        <v>114</v>
      </c>
      <c r="AQ927" s="156" t="s">
        <v>114</v>
      </c>
      <c r="AR927" s="156" t="s">
        <v>114</v>
      </c>
      <c r="AS927" s="156" t="s">
        <v>109</v>
      </c>
      <c r="AT927" s="156" t="s">
        <v>109</v>
      </c>
      <c r="AU927" s="156" t="s">
        <v>392</v>
      </c>
      <c r="AV927" s="156"/>
      <c r="AW927" s="156"/>
      <c r="AX927" s="156" t="s">
        <v>109</v>
      </c>
      <c r="AY927" s="156" t="s">
        <v>108</v>
      </c>
      <c r="AZ927" s="156"/>
      <c r="BA927" s="156"/>
      <c r="BB927" s="156"/>
      <c r="BC927" s="156"/>
      <c r="BD927" s="156"/>
      <c r="BE927" s="156"/>
      <c r="BF927" s="156"/>
      <c r="BG927" s="156"/>
      <c r="BH927" s="153">
        <f>T927+BB927</f>
        <v>18550000</v>
      </c>
      <c r="BI927" s="349" t="s">
        <v>113</v>
      </c>
      <c r="BJ927" s="240"/>
      <c r="BK927" s="240" t="s">
        <v>114</v>
      </c>
      <c r="BL927" s="240"/>
      <c r="BM927" s="437"/>
      <c r="BN927" s="156" t="s">
        <v>964</v>
      </c>
      <c r="BO927" s="156">
        <f>2024-1995</f>
        <v>29</v>
      </c>
      <c r="BP927" s="156">
        <v>34910</v>
      </c>
      <c r="BQ927" s="156" t="s">
        <v>114</v>
      </c>
      <c r="BR927" s="156" t="s">
        <v>114</v>
      </c>
      <c r="BS927" s="156" t="s">
        <v>114</v>
      </c>
      <c r="BT927" s="156" t="s">
        <v>114</v>
      </c>
      <c r="BU927" s="156" t="s">
        <v>8884</v>
      </c>
      <c r="BV927" s="156">
        <v>3133068232</v>
      </c>
      <c r="BW927" s="156" t="s">
        <v>8885</v>
      </c>
      <c r="BX927" s="156" t="s">
        <v>4813</v>
      </c>
      <c r="BY927" s="156" t="s">
        <v>119</v>
      </c>
      <c r="BZ927" s="156">
        <v>24101687368</v>
      </c>
      <c r="CA927" s="157" t="s">
        <v>109</v>
      </c>
      <c r="CB927" s="157" t="s">
        <v>109</v>
      </c>
      <c r="CC927" s="157" t="s">
        <v>109</v>
      </c>
      <c r="CD927" s="156"/>
      <c r="CE927" s="156"/>
      <c r="CF927" s="156"/>
      <c r="CG927" s="156"/>
      <c r="CH927" s="156"/>
      <c r="CI927" s="156"/>
      <c r="CJ927" s="156"/>
      <c r="CK927" s="156"/>
      <c r="CL927" s="156"/>
      <c r="CM927" s="157" t="s">
        <v>109</v>
      </c>
      <c r="CN927" s="156"/>
      <c r="CO927" s="297"/>
      <c r="CP927" s="297"/>
      <c r="CQ927" s="297"/>
      <c r="CR927" s="297"/>
      <c r="GV927" s="328"/>
      <c r="GW927" s="328"/>
      <c r="GX927" s="328"/>
      <c r="GY927" s="328"/>
      <c r="GZ927" s="328"/>
      <c r="HA927" s="328"/>
      <c r="HB927" s="328"/>
      <c r="HC927" s="328"/>
      <c r="HD927" s="328"/>
      <c r="HE927" s="328"/>
      <c r="HF927" s="328"/>
      <c r="HG927" s="328"/>
      <c r="HH927" s="328"/>
      <c r="HI927" s="328"/>
      <c r="HJ927" s="328"/>
      <c r="HK927" s="328"/>
      <c r="HL927" s="328"/>
      <c r="HM927" s="328"/>
      <c r="HN927" s="328"/>
      <c r="HO927" s="328"/>
      <c r="HP927" s="328"/>
      <c r="HQ927" s="328"/>
      <c r="HR927" s="328"/>
      <c r="HS927" s="328"/>
      <c r="HT927" s="328"/>
      <c r="HU927" s="328"/>
      <c r="HV927" s="328"/>
      <c r="HW927" s="328"/>
      <c r="HX927" s="328"/>
      <c r="HY927" s="328"/>
      <c r="HZ927" s="328"/>
      <c r="IA927" s="328"/>
      <c r="IB927" s="328"/>
      <c r="IC927" s="328"/>
      <c r="ID927" s="328"/>
      <c r="IE927" s="328"/>
      <c r="IF927" s="328"/>
      <c r="IG927" s="328"/>
      <c r="IH927" s="328"/>
      <c r="II927" s="328"/>
      <c r="IJ927" s="328"/>
      <c r="IK927" s="328"/>
      <c r="IL927" s="328"/>
      <c r="IM927" s="328"/>
      <c r="IN927" s="328"/>
      <c r="IO927" s="328"/>
      <c r="IP927" s="328"/>
      <c r="IQ927" s="328"/>
      <c r="IR927" s="328"/>
      <c r="IS927" s="328"/>
      <c r="IT927" s="328"/>
      <c r="IU927" s="328"/>
      <c r="IV927" s="328"/>
      <c r="IW927" s="328"/>
      <c r="IX927" s="328"/>
      <c r="IY927" s="328"/>
      <c r="IZ927" s="328"/>
      <c r="JA927" s="328"/>
      <c r="JB927" s="328"/>
      <c r="JC927" s="328"/>
      <c r="JD927" s="328"/>
      <c r="JE927" s="328"/>
      <c r="JF927" s="328"/>
      <c r="JG927" s="328"/>
      <c r="JH927" s="328"/>
      <c r="JI927" s="328"/>
      <c r="JJ927" s="328"/>
      <c r="JK927" s="328"/>
      <c r="JL927" s="328"/>
      <c r="JM927" s="328"/>
      <c r="JN927" s="328"/>
      <c r="JO927" s="328"/>
      <c r="JP927" s="328"/>
      <c r="JQ927" s="328"/>
      <c r="JR927" s="328"/>
      <c r="JS927" s="328"/>
      <c r="JT927" s="328"/>
      <c r="JU927" s="328"/>
      <c r="JV927" s="328"/>
      <c r="JW927" s="328"/>
      <c r="JX927" s="328"/>
      <c r="JY927" s="328"/>
      <c r="JZ927" s="328"/>
      <c r="KA927" s="328"/>
      <c r="KB927" s="328"/>
      <c r="KC927" s="328"/>
      <c r="KD927" s="328"/>
      <c r="KE927" s="328"/>
      <c r="KF927" s="328"/>
      <c r="KG927" s="328"/>
      <c r="KH927" s="328"/>
      <c r="KI927" s="328"/>
      <c r="KJ927" s="328"/>
      <c r="KK927" s="328"/>
      <c r="KL927" s="328"/>
      <c r="KM927" s="328"/>
      <c r="KN927" s="328"/>
      <c r="KO927" s="328"/>
      <c r="KP927" s="328"/>
      <c r="KQ927" s="328"/>
      <c r="KR927" s="328"/>
      <c r="KS927" s="328"/>
      <c r="KT927" s="328"/>
      <c r="KU927" s="328"/>
      <c r="KV927" s="328"/>
      <c r="KW927" s="328"/>
      <c r="KX927" s="328"/>
      <c r="KY927" s="328"/>
      <c r="KZ927" s="328"/>
      <c r="LA927" s="328"/>
      <c r="LB927" s="328"/>
      <c r="LC927" s="328"/>
      <c r="LD927" s="328"/>
      <c r="LE927" s="328"/>
      <c r="LF927" s="328"/>
      <c r="LG927" s="328"/>
      <c r="LH927" s="328"/>
      <c r="LI927" s="328"/>
      <c r="LJ927" s="328"/>
      <c r="LK927" s="328"/>
      <c r="LL927" s="328"/>
      <c r="LM927" s="328"/>
      <c r="LN927" s="328"/>
      <c r="LO927" s="328"/>
      <c r="LP927" s="328"/>
      <c r="LQ927" s="328"/>
      <c r="LR927" s="328"/>
      <c r="LS927" s="328"/>
      <c r="LT927" s="328"/>
      <c r="LU927" s="328"/>
      <c r="LV927" s="328"/>
      <c r="LW927" s="328"/>
      <c r="LX927" s="328"/>
      <c r="LY927" s="328"/>
      <c r="LZ927" s="328"/>
      <c r="MA927" s="328"/>
      <c r="MB927" s="328"/>
      <c r="MC927" s="328"/>
      <c r="MD927" s="328"/>
      <c r="ME927" s="328"/>
      <c r="MF927" s="328"/>
      <c r="MG927" s="328"/>
      <c r="MH927" s="328"/>
      <c r="MI927" s="328"/>
      <c r="MJ927" s="328"/>
      <c r="MK927" s="328"/>
      <c r="ML927" s="328"/>
      <c r="MM927" s="328"/>
      <c r="MN927" s="328"/>
      <c r="MO927" s="328"/>
      <c r="MP927" s="328"/>
      <c r="MQ927" s="328"/>
      <c r="MR927" s="328"/>
      <c r="MS927" s="328"/>
      <c r="MT927" s="328"/>
      <c r="MU927" s="328"/>
      <c r="MV927" s="328"/>
      <c r="MW927" s="328"/>
      <c r="MX927" s="328"/>
      <c r="MY927" s="328"/>
      <c r="MZ927" s="328"/>
      <c r="NA927" s="328"/>
      <c r="NB927" s="328"/>
      <c r="NC927" s="328"/>
      <c r="ND927" s="328"/>
      <c r="NE927" s="328"/>
      <c r="NF927" s="328"/>
      <c r="NG927" s="328"/>
      <c r="NH927" s="328"/>
      <c r="NI927" s="328"/>
      <c r="NJ927" s="328"/>
      <c r="NK927" s="328"/>
      <c r="NL927" s="328"/>
      <c r="NM927" s="328"/>
      <c r="NN927" s="328"/>
      <c r="NO927" s="328"/>
      <c r="NP927" s="328"/>
      <c r="NQ927" s="328"/>
      <c r="NR927" s="328"/>
      <c r="NS927" s="328"/>
      <c r="NT927" s="328"/>
      <c r="NU927" s="328"/>
      <c r="NV927" s="328"/>
      <c r="NW927" s="328"/>
      <c r="NX927" s="328"/>
      <c r="NY927" s="328"/>
      <c r="NZ927" s="328"/>
      <c r="OA927" s="328"/>
      <c r="OB927" s="328"/>
      <c r="OC927" s="328"/>
      <c r="OD927" s="328"/>
      <c r="OE927" s="328"/>
      <c r="OF927" s="328"/>
      <c r="OG927" s="328"/>
      <c r="OH927" s="328"/>
      <c r="OI927" s="328"/>
      <c r="OJ927" s="328"/>
      <c r="OK927" s="328"/>
      <c r="OL927" s="328"/>
      <c r="OM927" s="328"/>
      <c r="ON927" s="328"/>
      <c r="OO927" s="328"/>
      <c r="OP927" s="328"/>
      <c r="OQ927" s="328"/>
      <c r="OR927" s="328"/>
      <c r="OS927" s="328"/>
      <c r="OT927" s="328"/>
      <c r="OU927" s="328"/>
      <c r="OV927" s="328"/>
      <c r="OW927" s="328"/>
      <c r="OX927" s="328"/>
      <c r="OY927" s="328"/>
      <c r="OZ927" s="328"/>
      <c r="PA927" s="328"/>
      <c r="PB927" s="328"/>
      <c r="PC927" s="328"/>
      <c r="PD927" s="328"/>
      <c r="PE927" s="328"/>
      <c r="PF927" s="328"/>
      <c r="PG927" s="328"/>
      <c r="PH927" s="328"/>
      <c r="PI927" s="328"/>
      <c r="PJ927" s="328"/>
      <c r="PK927" s="328"/>
      <c r="PL927" s="328"/>
      <c r="PM927" s="328"/>
      <c r="PN927" s="328"/>
      <c r="PO927" s="328"/>
      <c r="PP927" s="328"/>
      <c r="PQ927" s="328"/>
      <c r="PR927" s="328"/>
      <c r="PS927" s="328"/>
      <c r="PT927" s="328"/>
      <c r="PU927" s="328"/>
      <c r="PV927" s="328"/>
      <c r="PW927" s="328"/>
      <c r="PX927" s="328"/>
      <c r="PY927" s="328"/>
      <c r="PZ927" s="328"/>
      <c r="QA927" s="328"/>
      <c r="QB927" s="328"/>
      <c r="QC927" s="328"/>
      <c r="QD927" s="328"/>
      <c r="QE927" s="328"/>
      <c r="QF927" s="328"/>
      <c r="QG927" s="328"/>
      <c r="QH927" s="328"/>
      <c r="QI927" s="328"/>
      <c r="QJ927" s="328"/>
      <c r="QK927" s="328"/>
      <c r="QL927" s="328"/>
      <c r="QM927" s="328"/>
      <c r="QN927" s="328"/>
      <c r="QO927" s="328"/>
      <c r="QP927" s="328"/>
      <c r="QQ927" s="328"/>
      <c r="QR927" s="328"/>
      <c r="QS927" s="328"/>
      <c r="QT927" s="328"/>
      <c r="QU927" s="328"/>
      <c r="QV927" s="328"/>
      <c r="QW927" s="328"/>
      <c r="QX927" s="328"/>
      <c r="QY927" s="328"/>
      <c r="QZ927" s="328"/>
      <c r="RA927" s="328"/>
      <c r="RB927" s="328"/>
      <c r="RC927" s="328"/>
      <c r="RD927" s="328"/>
      <c r="RE927" s="328"/>
      <c r="RF927" s="328"/>
      <c r="RG927" s="328"/>
      <c r="RH927" s="328"/>
      <c r="RI927" s="328"/>
      <c r="RJ927" s="328"/>
      <c r="RK927" s="328"/>
      <c r="RL927" s="328"/>
      <c r="RM927" s="328"/>
      <c r="RN927" s="328"/>
      <c r="RO927" s="328"/>
      <c r="RP927" s="328"/>
      <c r="RQ927" s="328"/>
      <c r="RR927" s="328"/>
      <c r="RS927" s="328"/>
      <c r="RT927" s="328"/>
      <c r="RU927" s="328"/>
      <c r="RV927" s="328"/>
      <c r="RW927" s="328"/>
      <c r="RX927" s="328"/>
      <c r="RY927" s="328"/>
      <c r="RZ927" s="328"/>
      <c r="SA927" s="328"/>
      <c r="SB927" s="328"/>
      <c r="SC927" s="328"/>
      <c r="SD927" s="328"/>
      <c r="SE927" s="328"/>
      <c r="SF927" s="328"/>
      <c r="SG927" s="328"/>
      <c r="SH927" s="328"/>
      <c r="SI927" s="328"/>
      <c r="SJ927" s="328"/>
      <c r="SK927" s="328"/>
      <c r="SL927" s="328"/>
      <c r="SM927" s="328"/>
      <c r="SN927" s="328"/>
      <c r="SO927" s="328"/>
      <c r="SP927" s="328"/>
      <c r="SQ927" s="328"/>
      <c r="SR927" s="328"/>
      <c r="SS927" s="328"/>
      <c r="ST927" s="328"/>
      <c r="SU927" s="328"/>
      <c r="SV927" s="328"/>
      <c r="SW927" s="328"/>
      <c r="SX927" s="328"/>
      <c r="SY927" s="328"/>
      <c r="SZ927" s="328"/>
      <c r="TA927" s="328"/>
      <c r="TB927" s="328"/>
      <c r="TC927" s="328"/>
      <c r="TD927" s="328"/>
      <c r="TE927" s="328"/>
      <c r="TF927" s="328"/>
      <c r="TG927" s="328"/>
      <c r="TH927" s="328"/>
      <c r="TI927" s="328"/>
      <c r="TJ927" s="328"/>
      <c r="TK927" s="328"/>
      <c r="TL927" s="328"/>
      <c r="TM927" s="328"/>
      <c r="TN927" s="328"/>
      <c r="TO927" s="328"/>
      <c r="TP927" s="328"/>
      <c r="TQ927" s="328"/>
      <c r="TR927" s="328"/>
      <c r="TS927" s="328"/>
      <c r="TT927" s="328"/>
      <c r="TU927" s="328"/>
      <c r="TV927" s="328"/>
      <c r="TW927" s="328"/>
      <c r="TX927" s="328"/>
      <c r="TY927" s="328"/>
      <c r="TZ927" s="328"/>
      <c r="UA927" s="328"/>
      <c r="UB927" s="328"/>
      <c r="UC927" s="328"/>
      <c r="UD927" s="328"/>
      <c r="UE927" s="328"/>
      <c r="UF927" s="328"/>
      <c r="UG927" s="328"/>
      <c r="UH927" s="328"/>
      <c r="UI927" s="328"/>
      <c r="UJ927" s="328"/>
      <c r="UK927" s="328"/>
      <c r="UL927" s="328"/>
      <c r="UM927" s="328"/>
      <c r="UN927" s="328"/>
      <c r="UO927" s="328"/>
      <c r="UP927" s="328"/>
      <c r="UQ927" s="328"/>
      <c r="UR927" s="328"/>
      <c r="US927" s="328"/>
      <c r="UT927" s="328"/>
      <c r="UU927" s="328"/>
      <c r="UV927" s="328"/>
      <c r="UW927" s="328"/>
      <c r="UX927" s="328"/>
      <c r="UY927" s="328"/>
      <c r="UZ927" s="328"/>
      <c r="VA927" s="328"/>
      <c r="VB927" s="328"/>
      <c r="VC927" s="328"/>
      <c r="VD927" s="328"/>
      <c r="VE927" s="328"/>
      <c r="VF927" s="328"/>
      <c r="VG927" s="328"/>
      <c r="VH927" s="328"/>
      <c r="VI927" s="328"/>
      <c r="VJ927" s="328"/>
      <c r="VK927" s="328"/>
      <c r="VL927" s="328"/>
      <c r="VM927" s="328"/>
      <c r="VN927" s="328"/>
      <c r="VO927" s="328"/>
      <c r="VP927" s="328"/>
      <c r="VQ927" s="328"/>
      <c r="VR927" s="328"/>
      <c r="VS927" s="328"/>
      <c r="VT927" s="328"/>
      <c r="VU927" s="328"/>
      <c r="VV927" s="328"/>
      <c r="VW927" s="328"/>
      <c r="VX927" s="328"/>
      <c r="VY927" s="328"/>
      <c r="VZ927" s="328"/>
      <c r="WA927" s="328"/>
      <c r="WB927" s="328"/>
      <c r="WC927" s="328"/>
      <c r="WD927" s="328"/>
      <c r="WE927" s="328"/>
      <c r="WF927" s="328"/>
      <c r="WG927" s="328"/>
      <c r="WH927" s="328"/>
      <c r="WI927" s="328"/>
      <c r="WJ927" s="328"/>
      <c r="WK927" s="328"/>
      <c r="WL927" s="328"/>
      <c r="WM927" s="328"/>
      <c r="WN927" s="328"/>
      <c r="WO927" s="328"/>
      <c r="WP927" s="328"/>
      <c r="WQ927" s="328"/>
      <c r="WR927" s="328"/>
      <c r="WS927" s="328"/>
      <c r="WT927" s="328"/>
      <c r="WU927" s="328"/>
      <c r="WV927" s="328"/>
      <c r="WW927" s="328"/>
      <c r="WX927" s="328"/>
      <c r="WY927" s="328"/>
      <c r="WZ927" s="328"/>
      <c r="XA927" s="328"/>
      <c r="XB927" s="328"/>
      <c r="XC927" s="328"/>
      <c r="XD927" s="328"/>
      <c r="XE927" s="328"/>
      <c r="XF927" s="328"/>
      <c r="XG927" s="328"/>
      <c r="XH927" s="328"/>
      <c r="XI927" s="328"/>
      <c r="XJ927" s="328"/>
      <c r="XK927" s="328"/>
      <c r="XL927" s="328"/>
      <c r="XM927" s="328"/>
      <c r="XN927" s="328"/>
      <c r="XO927" s="328"/>
      <c r="XP927" s="328"/>
      <c r="XQ927" s="328"/>
      <c r="XR927" s="328"/>
      <c r="XS927" s="328"/>
      <c r="XT927" s="328"/>
      <c r="XU927" s="328"/>
      <c r="XV927" s="328"/>
      <c r="XW927" s="328"/>
      <c r="XX927" s="328"/>
      <c r="XY927" s="328"/>
      <c r="XZ927" s="328"/>
      <c r="YA927" s="328"/>
      <c r="YB927" s="328"/>
      <c r="YC927" s="328"/>
      <c r="YD927" s="328"/>
      <c r="YE927" s="328"/>
      <c r="YF927" s="328"/>
      <c r="YG927" s="328"/>
      <c r="YH927" s="328"/>
      <c r="YI927" s="328"/>
      <c r="YJ927" s="328"/>
      <c r="YK927" s="328"/>
      <c r="YL927" s="328"/>
      <c r="YM927" s="328"/>
      <c r="YN927" s="328"/>
      <c r="YO927" s="328"/>
      <c r="YP927" s="328"/>
      <c r="YQ927" s="328"/>
      <c r="YR927" s="328"/>
      <c r="YS927" s="328"/>
      <c r="YT927" s="328"/>
      <c r="YU927" s="328"/>
      <c r="YV927" s="328"/>
      <c r="YW927" s="328"/>
      <c r="YX927" s="328"/>
      <c r="YY927" s="328"/>
      <c r="YZ927" s="328"/>
      <c r="ZA927" s="328"/>
      <c r="ZB927" s="328"/>
      <c r="ZC927" s="328"/>
      <c r="ZD927" s="328"/>
      <c r="ZE927" s="328"/>
      <c r="ZF927" s="328"/>
      <c r="ZG927" s="328"/>
      <c r="ZH927" s="328"/>
      <c r="ZI927" s="328"/>
      <c r="ZJ927" s="328"/>
      <c r="ZK927" s="328"/>
      <c r="ZL927" s="328"/>
      <c r="ZM927" s="328"/>
      <c r="ZN927" s="328"/>
      <c r="ZO927" s="328"/>
      <c r="ZP927" s="328"/>
      <c r="ZQ927" s="328"/>
      <c r="ZR927" s="328"/>
      <c r="ZS927" s="328"/>
      <c r="ZT927" s="328"/>
      <c r="ZU927" s="328"/>
      <c r="ZV927" s="328"/>
      <c r="ZW927" s="328"/>
      <c r="ZX927" s="328"/>
      <c r="ZY927" s="328"/>
      <c r="ZZ927" s="328"/>
      <c r="AAA927" s="328"/>
      <c r="AAB927" s="328"/>
      <c r="AAC927" s="328"/>
      <c r="AAD927" s="328"/>
      <c r="AAE927" s="328"/>
      <c r="AAF927" s="328"/>
      <c r="AAG927" s="328"/>
      <c r="AAH927" s="328"/>
      <c r="AAI927" s="328"/>
      <c r="AAJ927" s="328"/>
      <c r="AAK927" s="328"/>
      <c r="AAL927" s="328"/>
      <c r="AAM927" s="328"/>
      <c r="AAN927" s="328"/>
      <c r="AAO927" s="328"/>
      <c r="AAP927" s="328"/>
      <c r="AAQ927" s="328"/>
      <c r="AAR927" s="328"/>
      <c r="AAS927" s="328"/>
      <c r="AAT927" s="328"/>
      <c r="AAU927" s="328"/>
      <c r="AAV927" s="328"/>
      <c r="AAW927" s="328"/>
      <c r="AAX927" s="328"/>
      <c r="AAY927" s="328"/>
      <c r="AAZ927" s="328"/>
      <c r="ABA927" s="328"/>
      <c r="ABB927" s="328"/>
      <c r="ABC927" s="328"/>
      <c r="ABD927" s="328"/>
      <c r="ABE927" s="328"/>
      <c r="ABF927" s="328"/>
      <c r="ABG927" s="328"/>
      <c r="ABH927" s="328"/>
    </row>
    <row r="928" spans="1:736" s="290" customFormat="1" ht="45.75" customHeight="1">
      <c r="A928" s="589">
        <f>1+A927</f>
        <v>926</v>
      </c>
      <c r="B928" s="403" t="s">
        <v>8892</v>
      </c>
      <c r="C928" s="156" t="s">
        <v>8893</v>
      </c>
      <c r="D928" s="156" t="s">
        <v>6692</v>
      </c>
      <c r="E928" s="156">
        <v>45555</v>
      </c>
      <c r="F928" s="156">
        <v>45558</v>
      </c>
      <c r="G928" s="156">
        <v>45653</v>
      </c>
      <c r="H928" s="156" t="s">
        <v>94</v>
      </c>
      <c r="I928" s="156" t="s">
        <v>95</v>
      </c>
      <c r="J928" s="301" t="s">
        <v>8894</v>
      </c>
      <c r="K928" s="251">
        <v>35196305</v>
      </c>
      <c r="L928" s="156">
        <v>1</v>
      </c>
      <c r="M928" s="156" t="s">
        <v>97</v>
      </c>
      <c r="N928" s="156" t="s">
        <v>5078</v>
      </c>
      <c r="O928" s="156" t="s">
        <v>5898</v>
      </c>
      <c r="P928" s="156" t="s">
        <v>8895</v>
      </c>
      <c r="Q928" s="156" t="s">
        <v>8896</v>
      </c>
      <c r="R928" s="143">
        <f>+G928-F928</f>
        <v>95</v>
      </c>
      <c r="S928" s="134" t="s">
        <v>8897</v>
      </c>
      <c r="T928" s="253">
        <v>18050000</v>
      </c>
      <c r="U928" s="156" t="s">
        <v>8898</v>
      </c>
      <c r="V928" s="253">
        <f>+T928</f>
        <v>18050000</v>
      </c>
      <c r="W928" s="156">
        <v>45555</v>
      </c>
      <c r="X928" s="156" t="s">
        <v>103</v>
      </c>
      <c r="Y928" s="317">
        <f>+Z928+AA928+AB928</f>
        <v>18050000</v>
      </c>
      <c r="Z928" s="156">
        <v>18050000</v>
      </c>
      <c r="AA928" s="156">
        <v>0</v>
      </c>
      <c r="AB928" s="156">
        <v>0</v>
      </c>
      <c r="AC928" s="156">
        <v>0</v>
      </c>
      <c r="AD928" s="156">
        <v>0</v>
      </c>
      <c r="AE928" s="156">
        <v>0</v>
      </c>
      <c r="AF928" s="156">
        <v>0</v>
      </c>
      <c r="AG928" s="156">
        <v>0</v>
      </c>
      <c r="AH928" s="156">
        <v>0</v>
      </c>
      <c r="AI928" s="156">
        <v>0</v>
      </c>
      <c r="AJ928" s="156">
        <v>0</v>
      </c>
      <c r="AK928" s="156" t="s">
        <v>104</v>
      </c>
      <c r="AL928" s="103" t="s">
        <v>8899</v>
      </c>
      <c r="AM928" s="156" t="s">
        <v>188</v>
      </c>
      <c r="AN928" s="156">
        <v>23561243</v>
      </c>
      <c r="AO928" s="156" t="s">
        <v>114</v>
      </c>
      <c r="AP928" s="156" t="s">
        <v>114</v>
      </c>
      <c r="AQ928" s="156" t="s">
        <v>114</v>
      </c>
      <c r="AR928" s="156" t="s">
        <v>114</v>
      </c>
      <c r="AS928" s="156" t="s">
        <v>578</v>
      </c>
      <c r="AT928" s="156" t="s">
        <v>109</v>
      </c>
      <c r="AU928" s="156" t="s">
        <v>392</v>
      </c>
      <c r="AV928" s="156"/>
      <c r="AW928" s="156"/>
      <c r="AX928" s="156" t="s">
        <v>109</v>
      </c>
      <c r="AY928" s="156" t="s">
        <v>108</v>
      </c>
      <c r="AZ928" s="156"/>
      <c r="BA928" s="156"/>
      <c r="BB928" s="156"/>
      <c r="BC928" s="156"/>
      <c r="BD928" s="156"/>
      <c r="BE928" s="156"/>
      <c r="BF928" s="156"/>
      <c r="BG928" s="156"/>
      <c r="BH928" s="153">
        <f>T928+BB928</f>
        <v>18050000</v>
      </c>
      <c r="BI928" s="349" t="s">
        <v>113</v>
      </c>
      <c r="BJ928" s="240"/>
      <c r="BK928" s="240" t="s">
        <v>114</v>
      </c>
      <c r="BL928" s="240"/>
      <c r="BM928" s="437"/>
      <c r="BN928" s="156" t="s">
        <v>964</v>
      </c>
      <c r="BO928" s="156">
        <v>44</v>
      </c>
      <c r="BP928" s="156">
        <v>29266</v>
      </c>
      <c r="BQ928" s="156" t="s">
        <v>114</v>
      </c>
      <c r="BR928" s="156" t="s">
        <v>114</v>
      </c>
      <c r="BS928" s="156" t="s">
        <v>114</v>
      </c>
      <c r="BT928" s="156" t="s">
        <v>114</v>
      </c>
      <c r="BU928" s="156" t="s">
        <v>4086</v>
      </c>
      <c r="BV928" s="156">
        <v>3204885220</v>
      </c>
      <c r="BW928" s="156" t="s">
        <v>4087</v>
      </c>
      <c r="BX928" s="156" t="s">
        <v>4813</v>
      </c>
      <c r="BY928" s="156" t="s">
        <v>119</v>
      </c>
      <c r="BZ928" s="156">
        <v>24094182028</v>
      </c>
      <c r="CA928" s="157" t="s">
        <v>109</v>
      </c>
      <c r="CB928" s="157" t="s">
        <v>109</v>
      </c>
      <c r="CC928" s="157" t="s">
        <v>109</v>
      </c>
      <c r="CD928" s="156"/>
      <c r="CE928" s="156"/>
      <c r="CF928" s="156"/>
      <c r="CG928" s="156"/>
      <c r="CH928" s="156"/>
      <c r="CI928" s="156"/>
      <c r="CJ928" s="156"/>
      <c r="CK928" s="156"/>
      <c r="CL928" s="156"/>
      <c r="CM928" s="157" t="s">
        <v>109</v>
      </c>
      <c r="CN928" s="156"/>
      <c r="CO928" s="297"/>
      <c r="CP928" s="297"/>
      <c r="CQ928" s="297"/>
      <c r="CR928" s="297"/>
      <c r="CS928" s="50"/>
      <c r="CT928" s="50"/>
      <c r="CU928" s="50"/>
      <c r="CV928" s="50"/>
      <c r="CW928" s="50"/>
      <c r="CX928" s="50"/>
      <c r="CY928" s="50"/>
      <c r="CZ928" s="50"/>
      <c r="DA928" s="50"/>
      <c r="DB928" s="50"/>
      <c r="DC928" s="50"/>
      <c r="DD928" s="50"/>
      <c r="DE928" s="50"/>
      <c r="DF928" s="50"/>
      <c r="DG928" s="50"/>
      <c r="DH928" s="50"/>
      <c r="DI928" s="50"/>
      <c r="DJ928" s="50"/>
      <c r="DK928" s="50"/>
      <c r="DL928" s="50"/>
      <c r="DM928" s="50"/>
      <c r="DN928" s="50"/>
      <c r="DO928" s="50"/>
      <c r="DP928" s="50"/>
      <c r="DQ928" s="50"/>
      <c r="DR928" s="50"/>
      <c r="DS928" s="50"/>
      <c r="DT928" s="50"/>
      <c r="DU928" s="50"/>
      <c r="DV928" s="50"/>
      <c r="DW928" s="50"/>
      <c r="DX928" s="50"/>
      <c r="DY928" s="50"/>
      <c r="DZ928" s="50"/>
      <c r="EA928" s="50"/>
      <c r="EB928" s="50"/>
      <c r="EC928" s="50"/>
      <c r="ED928" s="50"/>
      <c r="EE928" s="50"/>
      <c r="EF928" s="50"/>
      <c r="EG928" s="50"/>
      <c r="EH928" s="50"/>
      <c r="EI928" s="50"/>
      <c r="EJ928" s="50"/>
      <c r="EK928" s="50"/>
      <c r="EL928" s="50"/>
      <c r="EM928" s="50"/>
      <c r="EN928" s="50"/>
      <c r="EO928" s="50"/>
      <c r="EP928" s="50"/>
      <c r="EQ928" s="50"/>
      <c r="ER928" s="50"/>
      <c r="ES928" s="50"/>
      <c r="ET928" s="50"/>
      <c r="EU928" s="50"/>
      <c r="EV928" s="50"/>
      <c r="EW928" s="50"/>
      <c r="EX928" s="50"/>
      <c r="EY928" s="50"/>
      <c r="EZ928" s="50"/>
      <c r="FA928" s="50"/>
      <c r="FB928" s="50"/>
      <c r="FC928" s="50"/>
      <c r="FD928" s="50"/>
      <c r="FE928" s="50"/>
      <c r="FF928" s="50"/>
      <c r="FG928" s="50"/>
      <c r="FH928" s="50"/>
      <c r="FI928" s="50"/>
      <c r="FJ928" s="50"/>
      <c r="FK928" s="50"/>
      <c r="FL928" s="50"/>
      <c r="FM928" s="50"/>
      <c r="FN928" s="50"/>
      <c r="FO928" s="50"/>
      <c r="FP928" s="50"/>
      <c r="FQ928" s="50"/>
      <c r="FR928" s="50"/>
      <c r="FS928" s="50"/>
      <c r="FT928" s="50"/>
      <c r="FU928" s="50"/>
      <c r="FV928" s="50"/>
      <c r="FW928" s="50"/>
      <c r="FX928" s="50"/>
      <c r="FY928" s="50"/>
      <c r="FZ928" s="50"/>
      <c r="GA928" s="50"/>
      <c r="GB928" s="50"/>
      <c r="GC928" s="50"/>
      <c r="GD928" s="50"/>
      <c r="GE928" s="50"/>
      <c r="GF928" s="50"/>
      <c r="GG928" s="50"/>
      <c r="GH928" s="50"/>
      <c r="GI928" s="50"/>
      <c r="GJ928" s="50"/>
      <c r="GK928" s="50"/>
      <c r="GL928" s="50"/>
      <c r="GM928" s="50"/>
      <c r="GN928" s="50"/>
      <c r="GO928" s="50"/>
      <c r="GP928" s="50"/>
      <c r="GQ928" s="50"/>
      <c r="GR928" s="50"/>
      <c r="GS928" s="50"/>
      <c r="GT928" s="50"/>
      <c r="GU928" s="50"/>
      <c r="GV928" s="16"/>
      <c r="GW928" s="16"/>
      <c r="GX928" s="16"/>
      <c r="GY928" s="16"/>
      <c r="GZ928" s="16"/>
      <c r="HA928" s="16"/>
      <c r="HB928" s="16"/>
      <c r="HC928" s="16"/>
      <c r="HD928" s="16"/>
      <c r="HE928" s="16"/>
      <c r="HF928" s="16"/>
      <c r="HG928" s="16"/>
      <c r="HH928" s="16"/>
      <c r="HI928" s="16"/>
      <c r="HJ928" s="16"/>
      <c r="HK928" s="16"/>
      <c r="HL928" s="16"/>
      <c r="HM928" s="16"/>
      <c r="HN928" s="16"/>
      <c r="HO928" s="16"/>
      <c r="HP928" s="16"/>
      <c r="HQ928" s="16"/>
      <c r="HR928" s="16"/>
      <c r="HS928" s="16"/>
      <c r="HT928" s="16"/>
      <c r="HU928" s="16"/>
      <c r="HV928" s="16"/>
      <c r="HW928" s="16"/>
      <c r="HX928" s="16"/>
      <c r="HY928" s="16"/>
      <c r="HZ928" s="16"/>
      <c r="IA928" s="16"/>
      <c r="IB928" s="16"/>
      <c r="IC928" s="16"/>
      <c r="ID928" s="16"/>
      <c r="IE928" s="16"/>
      <c r="IF928" s="16"/>
      <c r="IG928" s="16"/>
      <c r="IH928" s="16"/>
      <c r="II928" s="16"/>
      <c r="IJ928" s="16"/>
      <c r="IK928" s="16"/>
      <c r="IL928" s="16"/>
      <c r="IM928" s="16"/>
      <c r="IN928" s="16"/>
      <c r="IO928" s="16"/>
      <c r="IP928" s="16"/>
      <c r="IQ928" s="16"/>
      <c r="IR928" s="16"/>
      <c r="IS928" s="16"/>
      <c r="IT928" s="16"/>
      <c r="IU928" s="16"/>
      <c r="IV928" s="16"/>
      <c r="IW928" s="16"/>
      <c r="IX928" s="16"/>
      <c r="IY928" s="16"/>
      <c r="IZ928" s="16"/>
      <c r="JA928" s="16"/>
      <c r="JB928" s="16"/>
      <c r="JC928" s="16"/>
      <c r="JD928" s="16"/>
      <c r="JE928" s="16"/>
      <c r="JF928" s="16"/>
      <c r="JG928" s="16"/>
      <c r="JH928" s="16"/>
      <c r="JI928" s="16"/>
      <c r="JJ928" s="16"/>
      <c r="JK928" s="16"/>
      <c r="JL928" s="16"/>
      <c r="JM928" s="16"/>
      <c r="JN928" s="16"/>
      <c r="JO928" s="16"/>
      <c r="JP928" s="16"/>
      <c r="JQ928" s="16"/>
      <c r="JR928" s="16"/>
      <c r="JS928" s="16"/>
      <c r="JT928" s="16"/>
      <c r="JU928" s="16"/>
      <c r="JV928" s="16"/>
      <c r="JW928" s="16"/>
      <c r="JX928" s="16"/>
      <c r="JY928" s="16"/>
      <c r="JZ928" s="16"/>
      <c r="KA928" s="16"/>
      <c r="KB928" s="16"/>
      <c r="KC928" s="16"/>
      <c r="KD928" s="16"/>
      <c r="KE928" s="16"/>
      <c r="KF928" s="16"/>
      <c r="KG928" s="16"/>
      <c r="KH928" s="16"/>
      <c r="KI928" s="16"/>
      <c r="KJ928" s="16"/>
      <c r="KK928" s="16"/>
      <c r="KL928" s="16"/>
      <c r="KM928" s="16"/>
      <c r="KN928" s="16"/>
      <c r="KO928" s="16"/>
      <c r="KP928" s="16"/>
      <c r="KQ928" s="16"/>
      <c r="KR928" s="16"/>
      <c r="KS928" s="16"/>
      <c r="KT928" s="16"/>
      <c r="KU928" s="16"/>
      <c r="KV928" s="16"/>
      <c r="KW928" s="16"/>
      <c r="KX928" s="16"/>
      <c r="KY928" s="16"/>
      <c r="KZ928" s="16"/>
      <c r="LA928" s="16"/>
      <c r="LB928" s="16"/>
      <c r="LC928" s="16"/>
      <c r="LD928" s="16"/>
      <c r="LE928" s="16"/>
      <c r="LF928" s="16"/>
      <c r="LG928" s="16"/>
      <c r="LH928" s="16"/>
      <c r="LI928" s="16"/>
      <c r="LJ928" s="16"/>
      <c r="LK928" s="16"/>
      <c r="LL928" s="16"/>
      <c r="LM928" s="16"/>
      <c r="LN928" s="16"/>
      <c r="LO928" s="16"/>
      <c r="LP928" s="16"/>
      <c r="LQ928" s="16"/>
      <c r="LR928" s="16"/>
      <c r="LS928" s="16"/>
      <c r="LT928" s="16"/>
      <c r="LU928" s="16"/>
      <c r="LV928" s="16"/>
      <c r="LW928" s="16"/>
      <c r="LX928" s="16"/>
      <c r="LY928" s="16"/>
      <c r="LZ928" s="16"/>
      <c r="MA928" s="16"/>
      <c r="MB928" s="16"/>
      <c r="MC928" s="16"/>
      <c r="MD928" s="16"/>
      <c r="ME928" s="16"/>
      <c r="MF928" s="16"/>
      <c r="MG928" s="16"/>
      <c r="MH928" s="16"/>
      <c r="MI928" s="16"/>
      <c r="MJ928" s="16"/>
      <c r="MK928" s="16"/>
      <c r="ML928" s="16"/>
      <c r="MM928" s="16"/>
      <c r="MN928" s="16"/>
      <c r="MO928" s="16"/>
      <c r="MP928" s="16"/>
      <c r="MQ928" s="16"/>
      <c r="MR928" s="16"/>
      <c r="MS928" s="16"/>
      <c r="MT928" s="16"/>
      <c r="MU928" s="16"/>
      <c r="MV928" s="16"/>
      <c r="MW928" s="16"/>
      <c r="MX928" s="16"/>
      <c r="MY928" s="16"/>
      <c r="MZ928" s="16"/>
      <c r="NA928" s="16"/>
      <c r="NB928" s="16"/>
      <c r="NC928" s="16"/>
      <c r="ND928" s="16"/>
      <c r="NE928" s="16"/>
      <c r="NF928" s="16"/>
      <c r="NG928" s="16"/>
      <c r="NH928" s="16"/>
      <c r="NI928" s="16"/>
      <c r="NJ928" s="16"/>
      <c r="NK928" s="16"/>
      <c r="NL928" s="16"/>
      <c r="NM928" s="16"/>
      <c r="NN928" s="16"/>
      <c r="NO928" s="16"/>
      <c r="NP928" s="16"/>
      <c r="NQ928" s="16"/>
      <c r="NR928" s="16"/>
      <c r="NS928" s="16"/>
      <c r="NT928" s="16"/>
      <c r="NU928" s="16"/>
      <c r="NV928" s="16"/>
      <c r="NW928" s="16"/>
      <c r="NX928" s="16"/>
      <c r="NY928" s="16"/>
      <c r="NZ928" s="16"/>
      <c r="OA928" s="16"/>
      <c r="OB928" s="16"/>
      <c r="OC928" s="16"/>
      <c r="OD928" s="16"/>
      <c r="OE928" s="16"/>
      <c r="OF928" s="16"/>
      <c r="OG928" s="16"/>
      <c r="OH928" s="16"/>
      <c r="OI928" s="16"/>
      <c r="OJ928" s="16"/>
      <c r="OK928" s="16"/>
      <c r="OL928" s="16"/>
      <c r="OM928" s="16"/>
      <c r="ON928" s="16"/>
      <c r="OO928" s="16"/>
      <c r="OP928" s="16"/>
      <c r="OQ928" s="16"/>
      <c r="OR928" s="16"/>
      <c r="OS928" s="16"/>
      <c r="OT928" s="16"/>
      <c r="OU928" s="16"/>
      <c r="OV928" s="16"/>
      <c r="OW928" s="16"/>
      <c r="OX928" s="16"/>
      <c r="OY928" s="16"/>
      <c r="OZ928" s="16"/>
      <c r="PA928" s="16"/>
      <c r="PB928" s="16"/>
      <c r="PC928" s="16"/>
      <c r="PD928" s="16"/>
      <c r="PE928" s="16"/>
      <c r="PF928" s="16"/>
      <c r="PG928" s="16"/>
      <c r="PH928" s="16"/>
      <c r="PI928" s="16"/>
      <c r="PJ928" s="16"/>
      <c r="PK928" s="16"/>
      <c r="PL928" s="16"/>
      <c r="PM928" s="16"/>
      <c r="PN928" s="16"/>
      <c r="PO928" s="16"/>
      <c r="PP928" s="16"/>
      <c r="PQ928" s="16"/>
      <c r="PR928" s="16"/>
      <c r="PS928" s="16"/>
      <c r="PT928" s="16"/>
      <c r="PU928" s="16"/>
      <c r="PV928" s="16"/>
      <c r="PW928" s="16"/>
      <c r="PX928" s="16"/>
      <c r="PY928" s="16"/>
      <c r="PZ928" s="16"/>
      <c r="QA928" s="16"/>
      <c r="QB928" s="16"/>
      <c r="QC928" s="16"/>
      <c r="QD928" s="16"/>
      <c r="QE928" s="16"/>
      <c r="QF928" s="16"/>
      <c r="QG928" s="16"/>
      <c r="QH928" s="16"/>
      <c r="QI928" s="16"/>
      <c r="QJ928" s="16"/>
      <c r="QK928" s="16"/>
      <c r="QL928" s="16"/>
      <c r="QM928" s="16"/>
      <c r="QN928" s="16"/>
      <c r="QO928" s="16"/>
      <c r="QP928" s="16"/>
      <c r="QQ928" s="16"/>
      <c r="QR928" s="16"/>
      <c r="QS928" s="16"/>
      <c r="QT928" s="16"/>
      <c r="QU928" s="16"/>
      <c r="QV928" s="16"/>
      <c r="QW928" s="16"/>
      <c r="QX928" s="16"/>
      <c r="QY928" s="16"/>
      <c r="QZ928" s="16"/>
      <c r="RA928" s="16"/>
      <c r="RB928" s="16"/>
      <c r="RC928" s="16"/>
      <c r="RD928" s="16"/>
      <c r="RE928" s="16"/>
      <c r="RF928" s="16"/>
      <c r="RG928" s="16"/>
      <c r="RH928" s="16"/>
      <c r="RI928" s="16"/>
      <c r="RJ928" s="16"/>
      <c r="RK928" s="16"/>
      <c r="RL928" s="16"/>
      <c r="RM928" s="16"/>
      <c r="RN928" s="16"/>
      <c r="RO928" s="16"/>
      <c r="RP928" s="16"/>
      <c r="RQ928" s="16"/>
      <c r="RR928" s="16"/>
      <c r="RS928" s="16"/>
      <c r="RT928" s="16"/>
      <c r="RU928" s="16"/>
      <c r="RV928" s="16"/>
      <c r="RW928" s="16"/>
      <c r="RX928" s="16"/>
      <c r="RY928" s="16"/>
      <c r="RZ928" s="16"/>
      <c r="SA928" s="16"/>
      <c r="SB928" s="16"/>
      <c r="SC928" s="16"/>
      <c r="SD928" s="16"/>
      <c r="SE928" s="16"/>
      <c r="SF928" s="16"/>
      <c r="SG928" s="16"/>
      <c r="SH928" s="16"/>
      <c r="SI928" s="16"/>
      <c r="SJ928" s="16"/>
      <c r="SK928" s="16"/>
      <c r="SL928" s="16"/>
      <c r="SM928" s="16"/>
      <c r="SN928" s="16"/>
      <c r="SO928" s="16"/>
      <c r="SP928" s="16"/>
      <c r="SQ928" s="16"/>
      <c r="SR928" s="16"/>
      <c r="SS928" s="16"/>
      <c r="ST928" s="16"/>
      <c r="SU928" s="16"/>
      <c r="SV928" s="16"/>
      <c r="SW928" s="16"/>
      <c r="SX928" s="16"/>
      <c r="SY928" s="16"/>
      <c r="SZ928" s="16"/>
      <c r="TA928" s="16"/>
      <c r="TB928" s="16"/>
      <c r="TC928" s="16"/>
      <c r="TD928" s="16"/>
      <c r="TE928" s="16"/>
      <c r="TF928" s="16"/>
      <c r="TG928" s="16"/>
      <c r="TH928" s="16"/>
      <c r="TI928" s="16"/>
      <c r="TJ928" s="16"/>
      <c r="TK928" s="16"/>
      <c r="TL928" s="16"/>
      <c r="TM928" s="16"/>
      <c r="TN928" s="16"/>
      <c r="TO928" s="16"/>
      <c r="TP928" s="16"/>
      <c r="TQ928" s="16"/>
      <c r="TR928" s="16"/>
      <c r="TS928" s="16"/>
      <c r="TT928" s="16"/>
      <c r="TU928" s="16"/>
      <c r="TV928" s="16"/>
      <c r="TW928" s="16"/>
      <c r="TX928" s="16"/>
      <c r="TY928" s="16"/>
      <c r="TZ928" s="16"/>
      <c r="UA928" s="16"/>
      <c r="UB928" s="16"/>
      <c r="UC928" s="16"/>
      <c r="UD928" s="16"/>
      <c r="UE928" s="16"/>
      <c r="UF928" s="16"/>
      <c r="UG928" s="16"/>
      <c r="UH928" s="16"/>
      <c r="UI928" s="16"/>
      <c r="UJ928" s="16"/>
      <c r="UK928" s="16"/>
      <c r="UL928" s="16"/>
      <c r="UM928" s="16"/>
      <c r="UN928" s="16"/>
      <c r="UO928" s="16"/>
      <c r="UP928" s="16"/>
      <c r="UQ928" s="16"/>
      <c r="UR928" s="16"/>
      <c r="US928" s="16"/>
      <c r="UT928" s="16"/>
      <c r="UU928" s="16"/>
      <c r="UV928" s="16"/>
      <c r="UW928" s="16"/>
      <c r="UX928" s="16"/>
      <c r="UY928" s="16"/>
      <c r="UZ928" s="16"/>
      <c r="VA928" s="16"/>
      <c r="VB928" s="16"/>
      <c r="VC928" s="16"/>
      <c r="VD928" s="16"/>
      <c r="VE928" s="16"/>
      <c r="VF928" s="16"/>
      <c r="VG928" s="16"/>
      <c r="VH928" s="16"/>
      <c r="VI928" s="16"/>
      <c r="VJ928" s="16"/>
      <c r="VK928" s="16"/>
      <c r="VL928" s="16"/>
      <c r="VM928" s="16"/>
      <c r="VN928" s="16"/>
      <c r="VO928" s="16"/>
      <c r="VP928" s="16"/>
      <c r="VQ928" s="16"/>
      <c r="VR928" s="16"/>
      <c r="VS928" s="16"/>
      <c r="VT928" s="16"/>
      <c r="VU928" s="16"/>
      <c r="VV928" s="16"/>
      <c r="VW928" s="16"/>
      <c r="VX928" s="16"/>
      <c r="VY928" s="16"/>
      <c r="VZ928" s="16"/>
      <c r="WA928" s="16"/>
      <c r="WB928" s="16"/>
      <c r="WC928" s="16"/>
      <c r="WD928" s="16"/>
      <c r="WE928" s="16"/>
      <c r="WF928" s="16"/>
      <c r="WG928" s="16"/>
      <c r="WH928" s="16"/>
      <c r="WI928" s="16"/>
      <c r="WJ928" s="16"/>
      <c r="WK928" s="16"/>
      <c r="WL928" s="16"/>
      <c r="WM928" s="16"/>
      <c r="WN928" s="16"/>
      <c r="WO928" s="16"/>
      <c r="WP928" s="16"/>
      <c r="WQ928" s="16"/>
      <c r="WR928" s="16"/>
      <c r="WS928" s="16"/>
      <c r="WT928" s="16"/>
      <c r="WU928" s="16"/>
      <c r="WV928" s="16"/>
      <c r="WW928" s="16"/>
      <c r="WX928" s="16"/>
      <c r="WY928" s="16"/>
      <c r="WZ928" s="16"/>
      <c r="XA928" s="16"/>
      <c r="XB928" s="16"/>
      <c r="XC928" s="16"/>
      <c r="XD928" s="16"/>
      <c r="XE928" s="16"/>
      <c r="XF928" s="16"/>
      <c r="XG928" s="16"/>
      <c r="XH928" s="16"/>
      <c r="XI928" s="16"/>
      <c r="XJ928" s="16"/>
      <c r="XK928" s="16"/>
      <c r="XL928" s="16"/>
      <c r="XM928" s="16"/>
      <c r="XN928" s="16"/>
      <c r="XO928" s="16"/>
      <c r="XP928" s="16"/>
      <c r="XQ928" s="16"/>
      <c r="XR928" s="16"/>
      <c r="XS928" s="16"/>
      <c r="XT928" s="16"/>
      <c r="XU928" s="16"/>
      <c r="XV928" s="16"/>
      <c r="XW928" s="16"/>
      <c r="XX928" s="16"/>
      <c r="XY928" s="16"/>
      <c r="XZ928" s="16"/>
      <c r="YA928" s="16"/>
      <c r="YB928" s="16"/>
      <c r="YC928" s="16"/>
      <c r="YD928" s="16"/>
      <c r="YE928" s="16"/>
      <c r="YF928" s="16"/>
      <c r="YG928" s="16"/>
      <c r="YH928" s="16"/>
      <c r="YI928" s="16"/>
      <c r="YJ928" s="16"/>
      <c r="YK928" s="16"/>
      <c r="YL928" s="16"/>
      <c r="YM928" s="16"/>
      <c r="YN928" s="16"/>
      <c r="YO928" s="16"/>
      <c r="YP928" s="16"/>
      <c r="YQ928" s="16"/>
      <c r="YR928" s="16"/>
      <c r="YS928" s="16"/>
      <c r="YT928" s="16"/>
      <c r="YU928" s="16"/>
      <c r="YV928" s="16"/>
      <c r="YW928" s="16"/>
      <c r="YX928" s="16"/>
      <c r="YY928" s="16"/>
      <c r="YZ928" s="16"/>
      <c r="ZA928" s="16"/>
      <c r="ZB928" s="16"/>
      <c r="ZC928" s="16"/>
      <c r="ZD928" s="16"/>
      <c r="ZE928" s="16"/>
      <c r="ZF928" s="16"/>
      <c r="ZG928" s="16"/>
      <c r="ZH928" s="16"/>
      <c r="ZI928" s="16"/>
      <c r="ZJ928" s="16"/>
      <c r="ZK928" s="16"/>
      <c r="ZL928" s="16"/>
      <c r="ZM928" s="16"/>
      <c r="ZN928" s="16"/>
      <c r="ZO928" s="16"/>
      <c r="ZP928" s="16"/>
      <c r="ZQ928" s="16"/>
      <c r="ZR928" s="16"/>
      <c r="ZS928" s="16"/>
      <c r="ZT928" s="16"/>
      <c r="ZU928" s="16"/>
      <c r="ZV928" s="16"/>
      <c r="ZW928" s="16"/>
      <c r="ZX928" s="16"/>
      <c r="ZY928" s="16"/>
      <c r="ZZ928" s="16"/>
      <c r="AAA928" s="16"/>
      <c r="AAB928" s="16"/>
      <c r="AAC928" s="16"/>
      <c r="AAD928" s="16"/>
      <c r="AAE928" s="16"/>
      <c r="AAF928" s="16"/>
      <c r="AAG928" s="16"/>
      <c r="AAH928" s="16"/>
      <c r="AAI928" s="16"/>
      <c r="AAJ928" s="16"/>
      <c r="AAK928" s="16"/>
      <c r="AAL928" s="16"/>
      <c r="AAM928" s="16"/>
      <c r="AAN928" s="16"/>
      <c r="AAO928" s="16"/>
      <c r="AAP928" s="16"/>
      <c r="AAQ928" s="16"/>
      <c r="AAR928" s="16"/>
      <c r="AAS928" s="16"/>
      <c r="AAT928" s="16"/>
      <c r="AAU928" s="16"/>
      <c r="AAV928" s="16"/>
      <c r="AAW928" s="16"/>
      <c r="AAX928" s="16"/>
      <c r="AAY928" s="16"/>
      <c r="AAZ928" s="16"/>
      <c r="ABA928" s="16"/>
      <c r="ABB928" s="16"/>
      <c r="ABC928" s="16"/>
      <c r="ABD928" s="16"/>
      <c r="ABE928" s="16"/>
      <c r="ABF928" s="16"/>
      <c r="ABG928" s="16"/>
      <c r="ABH928" s="16"/>
    </row>
    <row r="929" spans="1:9582" s="50" customFormat="1" ht="45.75" customHeight="1">
      <c r="A929" s="589">
        <f>1+A928</f>
        <v>927</v>
      </c>
      <c r="B929" s="403" t="s">
        <v>8900</v>
      </c>
      <c r="C929" s="156" t="s">
        <v>8901</v>
      </c>
      <c r="D929" s="156" t="s">
        <v>6230</v>
      </c>
      <c r="E929" s="156">
        <v>45555</v>
      </c>
      <c r="F929" s="156">
        <v>45558</v>
      </c>
      <c r="G929" s="156">
        <v>45653</v>
      </c>
      <c r="H929" s="156" t="s">
        <v>94</v>
      </c>
      <c r="I929" s="156" t="s">
        <v>95</v>
      </c>
      <c r="J929" s="301" t="s">
        <v>8902</v>
      </c>
      <c r="K929" s="251">
        <v>1072702294</v>
      </c>
      <c r="L929" s="156">
        <v>4</v>
      </c>
      <c r="M929" s="156" t="s">
        <v>97</v>
      </c>
      <c r="N929" s="156" t="s">
        <v>5078</v>
      </c>
      <c r="O929" s="156" t="s">
        <v>5898</v>
      </c>
      <c r="P929" s="156" t="s">
        <v>8903</v>
      </c>
      <c r="Q929" s="156" t="s">
        <v>8904</v>
      </c>
      <c r="R929" s="143">
        <f>+G929-F929</f>
        <v>95</v>
      </c>
      <c r="S929" s="134" t="s">
        <v>8905</v>
      </c>
      <c r="T929" s="253">
        <v>14250000</v>
      </c>
      <c r="U929" s="156" t="s">
        <v>8906</v>
      </c>
      <c r="V929" s="253">
        <f>+T929</f>
        <v>14250000</v>
      </c>
      <c r="W929" s="156">
        <v>45555</v>
      </c>
      <c r="X929" s="156" t="s">
        <v>103</v>
      </c>
      <c r="Y929" s="317">
        <f>+Z929+AA929+AB929</f>
        <v>14250000</v>
      </c>
      <c r="Z929" s="156">
        <v>14250000</v>
      </c>
      <c r="AA929" s="156">
        <v>0</v>
      </c>
      <c r="AB929" s="156">
        <v>0</v>
      </c>
      <c r="AC929" s="156">
        <v>0</v>
      </c>
      <c r="AD929" s="156">
        <v>0</v>
      </c>
      <c r="AE929" s="156">
        <v>0</v>
      </c>
      <c r="AF929" s="156">
        <v>0</v>
      </c>
      <c r="AG929" s="156">
        <v>0</v>
      </c>
      <c r="AH929" s="156">
        <v>0</v>
      </c>
      <c r="AI929" s="156">
        <v>0</v>
      </c>
      <c r="AJ929" s="156">
        <v>0</v>
      </c>
      <c r="AK929" s="156" t="s">
        <v>104</v>
      </c>
      <c r="AL929" s="103" t="s">
        <v>8907</v>
      </c>
      <c r="AM929" s="156" t="s">
        <v>188</v>
      </c>
      <c r="AN929" s="156">
        <v>23561243</v>
      </c>
      <c r="AO929" s="156" t="s">
        <v>114</v>
      </c>
      <c r="AP929" s="156" t="s">
        <v>114</v>
      </c>
      <c r="AQ929" s="156" t="s">
        <v>114</v>
      </c>
      <c r="AR929" s="156" t="s">
        <v>114</v>
      </c>
      <c r="AS929" s="156" t="s">
        <v>578</v>
      </c>
      <c r="AT929" s="156" t="s">
        <v>109</v>
      </c>
      <c r="AU929" s="156" t="s">
        <v>392</v>
      </c>
      <c r="AV929" s="156"/>
      <c r="AW929" s="156"/>
      <c r="AX929" s="156" t="s">
        <v>109</v>
      </c>
      <c r="AY929" s="156" t="s">
        <v>108</v>
      </c>
      <c r="AZ929" s="156"/>
      <c r="BA929" s="156"/>
      <c r="BB929" s="156"/>
      <c r="BC929" s="156"/>
      <c r="BD929" s="156"/>
      <c r="BE929" s="156"/>
      <c r="BF929" s="156"/>
      <c r="BG929" s="156"/>
      <c r="BH929" s="153">
        <f>T929+BB929</f>
        <v>14250000</v>
      </c>
      <c r="BI929" s="349" t="s">
        <v>113</v>
      </c>
      <c r="BJ929" s="240"/>
      <c r="BK929" s="240" t="s">
        <v>114</v>
      </c>
      <c r="BL929" s="240"/>
      <c r="BM929" s="437"/>
      <c r="BN929" s="156" t="s">
        <v>161</v>
      </c>
      <c r="BO929" s="156">
        <f>2024-1994</f>
        <v>30</v>
      </c>
      <c r="BP929" s="156">
        <v>34396</v>
      </c>
      <c r="BQ929" s="156" t="s">
        <v>114</v>
      </c>
      <c r="BR929" s="156" t="s">
        <v>114</v>
      </c>
      <c r="BS929" s="156" t="s">
        <v>114</v>
      </c>
      <c r="BT929" s="156" t="s">
        <v>114</v>
      </c>
      <c r="BU929" s="156" t="s">
        <v>7529</v>
      </c>
      <c r="BV929" s="156">
        <v>8639286</v>
      </c>
      <c r="BW929" s="156" t="s">
        <v>8908</v>
      </c>
      <c r="BX929" s="156" t="s">
        <v>4813</v>
      </c>
      <c r="BY929" s="156" t="s">
        <v>119</v>
      </c>
      <c r="BZ929" s="156">
        <v>24103340797</v>
      </c>
      <c r="CA929" s="157" t="s">
        <v>109</v>
      </c>
      <c r="CB929" s="157" t="s">
        <v>109</v>
      </c>
      <c r="CC929" s="157" t="s">
        <v>109</v>
      </c>
      <c r="CD929" s="156" t="s">
        <v>109</v>
      </c>
      <c r="CE929" s="156"/>
      <c r="CF929" s="156"/>
      <c r="CG929" s="156"/>
      <c r="CH929" s="156"/>
      <c r="CI929" s="156"/>
      <c r="CJ929" s="156"/>
      <c r="CK929" s="156"/>
      <c r="CL929" s="156"/>
      <c r="CM929" s="157" t="s">
        <v>109</v>
      </c>
      <c r="CN929" s="156"/>
      <c r="CO929" s="297"/>
      <c r="CP929" s="297"/>
      <c r="CQ929" s="297"/>
      <c r="CR929" s="297"/>
      <c r="GV929" s="16"/>
      <c r="GW929" s="16"/>
      <c r="GX929" s="16"/>
      <c r="GY929" s="16"/>
      <c r="GZ929" s="16"/>
      <c r="HA929" s="16"/>
      <c r="HB929" s="16"/>
      <c r="HC929" s="16"/>
      <c r="HD929" s="16"/>
      <c r="HE929" s="16"/>
      <c r="HF929" s="16"/>
      <c r="HG929" s="16"/>
      <c r="HH929" s="16"/>
      <c r="HI929" s="16"/>
      <c r="HJ929" s="16"/>
      <c r="HK929" s="16"/>
      <c r="HL929" s="16"/>
      <c r="HM929" s="16"/>
      <c r="HN929" s="16"/>
      <c r="HO929" s="16"/>
      <c r="HP929" s="16"/>
      <c r="HQ929" s="16"/>
      <c r="HR929" s="16"/>
      <c r="HS929" s="16"/>
      <c r="HT929" s="16"/>
      <c r="HU929" s="16"/>
      <c r="HV929" s="16"/>
      <c r="HW929" s="16"/>
      <c r="HX929" s="16"/>
      <c r="HY929" s="16"/>
      <c r="HZ929" s="16"/>
      <c r="IA929" s="16"/>
      <c r="IB929" s="16"/>
      <c r="IC929" s="16"/>
      <c r="ID929" s="16"/>
      <c r="IE929" s="16"/>
      <c r="IF929" s="16"/>
      <c r="IG929" s="16"/>
      <c r="IH929" s="16"/>
      <c r="II929" s="16"/>
      <c r="IJ929" s="16"/>
      <c r="IK929" s="16"/>
      <c r="IL929" s="16"/>
      <c r="IM929" s="16"/>
      <c r="IN929" s="16"/>
      <c r="IO929" s="16"/>
      <c r="IP929" s="16"/>
      <c r="IQ929" s="16"/>
      <c r="IR929" s="16"/>
      <c r="IS929" s="16"/>
      <c r="IT929" s="16"/>
      <c r="IU929" s="16"/>
      <c r="IV929" s="16"/>
      <c r="IW929" s="16"/>
      <c r="IX929" s="16"/>
      <c r="IY929" s="16"/>
      <c r="IZ929" s="16"/>
      <c r="JA929" s="16"/>
      <c r="JB929" s="16"/>
      <c r="JC929" s="16"/>
      <c r="JD929" s="16"/>
      <c r="JE929" s="16"/>
      <c r="JF929" s="16"/>
      <c r="JG929" s="16"/>
      <c r="JH929" s="16"/>
      <c r="JI929" s="16"/>
      <c r="JJ929" s="16"/>
      <c r="JK929" s="16"/>
      <c r="JL929" s="16"/>
      <c r="JM929" s="16"/>
      <c r="JN929" s="16"/>
      <c r="JO929" s="16"/>
      <c r="JP929" s="16"/>
      <c r="JQ929" s="16"/>
      <c r="JR929" s="16"/>
      <c r="JS929" s="16"/>
      <c r="JT929" s="16"/>
      <c r="JU929" s="16"/>
      <c r="JV929" s="16"/>
      <c r="JW929" s="16"/>
      <c r="JX929" s="16"/>
      <c r="JY929" s="16"/>
      <c r="JZ929" s="16"/>
      <c r="KA929" s="16"/>
      <c r="KB929" s="16"/>
      <c r="KC929" s="16"/>
      <c r="KD929" s="16"/>
      <c r="KE929" s="16"/>
      <c r="KF929" s="16"/>
      <c r="KG929" s="16"/>
      <c r="KH929" s="16"/>
      <c r="KI929" s="16"/>
      <c r="KJ929" s="16"/>
      <c r="KK929" s="16"/>
      <c r="KL929" s="16"/>
      <c r="KM929" s="16"/>
      <c r="KN929" s="16"/>
      <c r="KO929" s="16"/>
      <c r="KP929" s="16"/>
      <c r="KQ929" s="16"/>
      <c r="KR929" s="16"/>
      <c r="KS929" s="16"/>
      <c r="KT929" s="16"/>
      <c r="KU929" s="16"/>
      <c r="KV929" s="16"/>
      <c r="KW929" s="16"/>
      <c r="KX929" s="16"/>
      <c r="KY929" s="16"/>
      <c r="KZ929" s="16"/>
      <c r="LA929" s="16"/>
      <c r="LB929" s="16"/>
      <c r="LC929" s="16"/>
      <c r="LD929" s="16"/>
      <c r="LE929" s="16"/>
      <c r="LF929" s="16"/>
      <c r="LG929" s="16"/>
      <c r="LH929" s="16"/>
      <c r="LI929" s="16"/>
      <c r="LJ929" s="16"/>
      <c r="LK929" s="16"/>
      <c r="LL929" s="16"/>
      <c r="LM929" s="16"/>
      <c r="LN929" s="16"/>
      <c r="LO929" s="16"/>
      <c r="LP929" s="16"/>
      <c r="LQ929" s="16"/>
      <c r="LR929" s="16"/>
      <c r="LS929" s="16"/>
      <c r="LT929" s="16"/>
      <c r="LU929" s="16"/>
      <c r="LV929" s="16"/>
      <c r="LW929" s="16"/>
      <c r="LX929" s="16"/>
      <c r="LY929" s="16"/>
      <c r="LZ929" s="16"/>
      <c r="MA929" s="16"/>
      <c r="MB929" s="16"/>
      <c r="MC929" s="16"/>
      <c r="MD929" s="16"/>
      <c r="ME929" s="16"/>
      <c r="MF929" s="16"/>
      <c r="MG929" s="16"/>
      <c r="MH929" s="16"/>
      <c r="MI929" s="16"/>
      <c r="MJ929" s="16"/>
      <c r="MK929" s="16"/>
      <c r="ML929" s="16"/>
      <c r="MM929" s="16"/>
      <c r="MN929" s="16"/>
      <c r="MO929" s="16"/>
      <c r="MP929" s="16"/>
      <c r="MQ929" s="16"/>
      <c r="MR929" s="16"/>
      <c r="MS929" s="16"/>
      <c r="MT929" s="16"/>
      <c r="MU929" s="16"/>
      <c r="MV929" s="16"/>
      <c r="MW929" s="16"/>
      <c r="MX929" s="16"/>
      <c r="MY929" s="16"/>
      <c r="MZ929" s="16"/>
      <c r="NA929" s="16"/>
      <c r="NB929" s="16"/>
      <c r="NC929" s="16"/>
      <c r="ND929" s="16"/>
      <c r="NE929" s="16"/>
      <c r="NF929" s="16"/>
      <c r="NG929" s="16"/>
      <c r="NH929" s="16"/>
      <c r="NI929" s="16"/>
      <c r="NJ929" s="16"/>
      <c r="NK929" s="16"/>
      <c r="NL929" s="16"/>
      <c r="NM929" s="16"/>
      <c r="NN929" s="16"/>
      <c r="NO929" s="16"/>
      <c r="NP929" s="16"/>
      <c r="NQ929" s="16"/>
      <c r="NR929" s="16"/>
      <c r="NS929" s="16"/>
      <c r="NT929" s="16"/>
      <c r="NU929" s="16"/>
      <c r="NV929" s="16"/>
      <c r="NW929" s="16"/>
      <c r="NX929" s="16"/>
      <c r="NY929" s="16"/>
      <c r="NZ929" s="16"/>
      <c r="OA929" s="16"/>
      <c r="OB929" s="16"/>
      <c r="OC929" s="16"/>
      <c r="OD929" s="16"/>
      <c r="OE929" s="16"/>
      <c r="OF929" s="16"/>
      <c r="OG929" s="16"/>
      <c r="OH929" s="16"/>
      <c r="OI929" s="16"/>
      <c r="OJ929" s="16"/>
      <c r="OK929" s="16"/>
      <c r="OL929" s="16"/>
      <c r="OM929" s="16"/>
      <c r="ON929" s="16"/>
      <c r="OO929" s="16"/>
      <c r="OP929" s="16"/>
      <c r="OQ929" s="16"/>
      <c r="OR929" s="16"/>
      <c r="OS929" s="16"/>
      <c r="OT929" s="16"/>
      <c r="OU929" s="16"/>
      <c r="OV929" s="16"/>
      <c r="OW929" s="16"/>
      <c r="OX929" s="16"/>
      <c r="OY929" s="16"/>
      <c r="OZ929" s="16"/>
      <c r="PA929" s="16"/>
      <c r="PB929" s="16"/>
      <c r="PC929" s="16"/>
      <c r="PD929" s="16"/>
      <c r="PE929" s="16"/>
      <c r="PF929" s="16"/>
      <c r="PG929" s="16"/>
      <c r="PH929" s="16"/>
      <c r="PI929" s="16"/>
      <c r="PJ929" s="16"/>
      <c r="PK929" s="16"/>
      <c r="PL929" s="16"/>
      <c r="PM929" s="16"/>
      <c r="PN929" s="16"/>
      <c r="PO929" s="16"/>
      <c r="PP929" s="16"/>
      <c r="PQ929" s="16"/>
      <c r="PR929" s="16"/>
      <c r="PS929" s="16"/>
      <c r="PT929" s="16"/>
      <c r="PU929" s="16"/>
      <c r="PV929" s="16"/>
      <c r="PW929" s="16"/>
      <c r="PX929" s="16"/>
      <c r="PY929" s="16"/>
      <c r="PZ929" s="16"/>
      <c r="QA929" s="16"/>
      <c r="QB929" s="16"/>
      <c r="QC929" s="16"/>
      <c r="QD929" s="16"/>
      <c r="QE929" s="16"/>
      <c r="QF929" s="16"/>
      <c r="QG929" s="16"/>
      <c r="QH929" s="16"/>
      <c r="QI929" s="16"/>
      <c r="QJ929" s="16"/>
      <c r="QK929" s="16"/>
      <c r="QL929" s="16"/>
      <c r="QM929" s="16"/>
      <c r="QN929" s="16"/>
      <c r="QO929" s="16"/>
      <c r="QP929" s="16"/>
      <c r="QQ929" s="16"/>
      <c r="QR929" s="16"/>
      <c r="QS929" s="16"/>
      <c r="QT929" s="16"/>
      <c r="QU929" s="16"/>
      <c r="QV929" s="16"/>
      <c r="QW929" s="16"/>
      <c r="QX929" s="16"/>
      <c r="QY929" s="16"/>
      <c r="QZ929" s="16"/>
      <c r="RA929" s="16"/>
      <c r="RB929" s="16"/>
      <c r="RC929" s="16"/>
      <c r="RD929" s="16"/>
      <c r="RE929" s="16"/>
      <c r="RF929" s="16"/>
      <c r="RG929" s="16"/>
      <c r="RH929" s="16"/>
      <c r="RI929" s="16"/>
      <c r="RJ929" s="16"/>
      <c r="RK929" s="16"/>
      <c r="RL929" s="16"/>
      <c r="RM929" s="16"/>
      <c r="RN929" s="16"/>
      <c r="RO929" s="16"/>
      <c r="RP929" s="16"/>
      <c r="RQ929" s="16"/>
      <c r="RR929" s="16"/>
      <c r="RS929" s="16"/>
      <c r="RT929" s="16"/>
      <c r="RU929" s="16"/>
      <c r="RV929" s="16"/>
      <c r="RW929" s="16"/>
      <c r="RX929" s="16"/>
      <c r="RY929" s="16"/>
      <c r="RZ929" s="16"/>
      <c r="SA929" s="16"/>
      <c r="SB929" s="16"/>
      <c r="SC929" s="16"/>
      <c r="SD929" s="16"/>
      <c r="SE929" s="16"/>
      <c r="SF929" s="16"/>
      <c r="SG929" s="16"/>
      <c r="SH929" s="16"/>
      <c r="SI929" s="16"/>
      <c r="SJ929" s="16"/>
      <c r="SK929" s="16"/>
      <c r="SL929" s="16"/>
      <c r="SM929" s="16"/>
      <c r="SN929" s="16"/>
      <c r="SO929" s="16"/>
      <c r="SP929" s="16"/>
      <c r="SQ929" s="16"/>
      <c r="SR929" s="16"/>
      <c r="SS929" s="16"/>
      <c r="ST929" s="16"/>
      <c r="SU929" s="16"/>
      <c r="SV929" s="16"/>
      <c r="SW929" s="16"/>
      <c r="SX929" s="16"/>
      <c r="SY929" s="16"/>
      <c r="SZ929" s="16"/>
      <c r="TA929" s="16"/>
      <c r="TB929" s="16"/>
      <c r="TC929" s="16"/>
      <c r="TD929" s="16"/>
      <c r="TE929" s="16"/>
      <c r="TF929" s="16"/>
      <c r="TG929" s="16"/>
      <c r="TH929" s="16"/>
      <c r="TI929" s="16"/>
      <c r="TJ929" s="16"/>
      <c r="TK929" s="16"/>
      <c r="TL929" s="16"/>
      <c r="TM929" s="16"/>
      <c r="TN929" s="16"/>
      <c r="TO929" s="16"/>
      <c r="TP929" s="16"/>
      <c r="TQ929" s="16"/>
      <c r="TR929" s="16"/>
      <c r="TS929" s="16"/>
      <c r="TT929" s="16"/>
      <c r="TU929" s="16"/>
      <c r="TV929" s="16"/>
      <c r="TW929" s="16"/>
      <c r="TX929" s="16"/>
      <c r="TY929" s="16"/>
      <c r="TZ929" s="16"/>
      <c r="UA929" s="16"/>
      <c r="UB929" s="16"/>
      <c r="UC929" s="16"/>
      <c r="UD929" s="16"/>
      <c r="UE929" s="16"/>
      <c r="UF929" s="16"/>
      <c r="UG929" s="16"/>
      <c r="UH929" s="16"/>
      <c r="UI929" s="16"/>
      <c r="UJ929" s="16"/>
      <c r="UK929" s="16"/>
      <c r="UL929" s="16"/>
      <c r="UM929" s="16"/>
      <c r="UN929" s="16"/>
      <c r="UO929" s="16"/>
      <c r="UP929" s="16"/>
      <c r="UQ929" s="16"/>
      <c r="UR929" s="16"/>
      <c r="US929" s="16"/>
      <c r="UT929" s="16"/>
      <c r="UU929" s="16"/>
      <c r="UV929" s="16"/>
      <c r="UW929" s="16"/>
      <c r="UX929" s="16"/>
      <c r="UY929" s="16"/>
      <c r="UZ929" s="16"/>
      <c r="VA929" s="16"/>
      <c r="VB929" s="16"/>
      <c r="VC929" s="16"/>
      <c r="VD929" s="16"/>
      <c r="VE929" s="16"/>
      <c r="VF929" s="16"/>
      <c r="VG929" s="16"/>
      <c r="VH929" s="16"/>
      <c r="VI929" s="16"/>
      <c r="VJ929" s="16"/>
      <c r="VK929" s="16"/>
      <c r="VL929" s="16"/>
      <c r="VM929" s="16"/>
      <c r="VN929" s="16"/>
      <c r="VO929" s="16"/>
      <c r="VP929" s="16"/>
      <c r="VQ929" s="16"/>
      <c r="VR929" s="16"/>
      <c r="VS929" s="16"/>
      <c r="VT929" s="16"/>
      <c r="VU929" s="16"/>
      <c r="VV929" s="16"/>
      <c r="VW929" s="16"/>
      <c r="VX929" s="16"/>
      <c r="VY929" s="16"/>
      <c r="VZ929" s="16"/>
      <c r="WA929" s="16"/>
      <c r="WB929" s="16"/>
      <c r="WC929" s="16"/>
      <c r="WD929" s="16"/>
      <c r="WE929" s="16"/>
      <c r="WF929" s="16"/>
      <c r="WG929" s="16"/>
      <c r="WH929" s="16"/>
      <c r="WI929" s="16"/>
      <c r="WJ929" s="16"/>
      <c r="WK929" s="16"/>
      <c r="WL929" s="16"/>
      <c r="WM929" s="16"/>
      <c r="WN929" s="16"/>
      <c r="WO929" s="16"/>
      <c r="WP929" s="16"/>
      <c r="WQ929" s="16"/>
      <c r="WR929" s="16"/>
      <c r="WS929" s="16"/>
      <c r="WT929" s="16"/>
      <c r="WU929" s="16"/>
      <c r="WV929" s="16"/>
      <c r="WW929" s="16"/>
      <c r="WX929" s="16"/>
      <c r="WY929" s="16"/>
      <c r="WZ929" s="16"/>
      <c r="XA929" s="16"/>
      <c r="XB929" s="16"/>
      <c r="XC929" s="16"/>
      <c r="XD929" s="16"/>
      <c r="XE929" s="16"/>
      <c r="XF929" s="16"/>
      <c r="XG929" s="16"/>
      <c r="XH929" s="16"/>
      <c r="XI929" s="16"/>
      <c r="XJ929" s="16"/>
      <c r="XK929" s="16"/>
      <c r="XL929" s="16"/>
      <c r="XM929" s="16"/>
      <c r="XN929" s="16"/>
      <c r="XO929" s="16"/>
      <c r="XP929" s="16"/>
      <c r="XQ929" s="16"/>
      <c r="XR929" s="16"/>
      <c r="XS929" s="16"/>
      <c r="XT929" s="16"/>
      <c r="XU929" s="16"/>
      <c r="XV929" s="16"/>
      <c r="XW929" s="16"/>
      <c r="XX929" s="16"/>
      <c r="XY929" s="16"/>
      <c r="XZ929" s="16"/>
      <c r="YA929" s="16"/>
      <c r="YB929" s="16"/>
      <c r="YC929" s="16"/>
      <c r="YD929" s="16"/>
      <c r="YE929" s="16"/>
      <c r="YF929" s="16"/>
      <c r="YG929" s="16"/>
      <c r="YH929" s="16"/>
      <c r="YI929" s="16"/>
      <c r="YJ929" s="16"/>
      <c r="YK929" s="16"/>
      <c r="YL929" s="16"/>
      <c r="YM929" s="16"/>
      <c r="YN929" s="16"/>
      <c r="YO929" s="16"/>
      <c r="YP929" s="16"/>
      <c r="YQ929" s="16"/>
      <c r="YR929" s="16"/>
      <c r="YS929" s="16"/>
      <c r="YT929" s="16"/>
      <c r="YU929" s="16"/>
      <c r="YV929" s="16"/>
      <c r="YW929" s="16"/>
      <c r="YX929" s="16"/>
      <c r="YY929" s="16"/>
      <c r="YZ929" s="16"/>
      <c r="ZA929" s="16"/>
      <c r="ZB929" s="16"/>
      <c r="ZC929" s="16"/>
      <c r="ZD929" s="16"/>
      <c r="ZE929" s="16"/>
      <c r="ZF929" s="16"/>
      <c r="ZG929" s="16"/>
      <c r="ZH929" s="16"/>
      <c r="ZI929" s="16"/>
      <c r="ZJ929" s="16"/>
      <c r="ZK929" s="16"/>
      <c r="ZL929" s="16"/>
      <c r="ZM929" s="16"/>
      <c r="ZN929" s="16"/>
      <c r="ZO929" s="16"/>
      <c r="ZP929" s="16"/>
      <c r="ZQ929" s="16"/>
      <c r="ZR929" s="16"/>
      <c r="ZS929" s="16"/>
      <c r="ZT929" s="16"/>
      <c r="ZU929" s="16"/>
      <c r="ZV929" s="16"/>
      <c r="ZW929" s="16"/>
      <c r="ZX929" s="16"/>
      <c r="ZY929" s="16"/>
      <c r="ZZ929" s="16"/>
      <c r="AAA929" s="16"/>
      <c r="AAB929" s="16"/>
      <c r="AAC929" s="16"/>
      <c r="AAD929" s="16"/>
      <c r="AAE929" s="16"/>
      <c r="AAF929" s="16"/>
      <c r="AAG929" s="16"/>
      <c r="AAH929" s="16"/>
      <c r="AAI929" s="16"/>
      <c r="AAJ929" s="16"/>
      <c r="AAK929" s="16"/>
      <c r="AAL929" s="16"/>
      <c r="AAM929" s="16"/>
      <c r="AAN929" s="16"/>
      <c r="AAO929" s="16"/>
      <c r="AAP929" s="16"/>
      <c r="AAQ929" s="16"/>
      <c r="AAR929" s="16"/>
      <c r="AAS929" s="16"/>
      <c r="AAT929" s="16"/>
      <c r="AAU929" s="16"/>
      <c r="AAV929" s="16"/>
      <c r="AAW929" s="16"/>
      <c r="AAX929" s="16"/>
      <c r="AAY929" s="16"/>
      <c r="AAZ929" s="16"/>
      <c r="ABA929" s="16"/>
      <c r="ABB929" s="16"/>
      <c r="ABC929" s="16"/>
      <c r="ABD929" s="16"/>
      <c r="ABE929" s="16"/>
      <c r="ABF929" s="16"/>
      <c r="ABG929" s="16"/>
      <c r="ABH929" s="16"/>
      <c r="ABI929" s="290"/>
      <c r="ABJ929" s="290"/>
      <c r="ABK929" s="290"/>
      <c r="ABL929" s="290"/>
      <c r="ABM929" s="290"/>
      <c r="ABN929" s="290"/>
      <c r="ABO929" s="290"/>
      <c r="ABP929" s="290"/>
      <c r="ABQ929" s="290"/>
      <c r="ABR929" s="290"/>
      <c r="ABS929" s="290"/>
      <c r="ABT929" s="290"/>
      <c r="ABU929" s="290"/>
      <c r="ABV929" s="290"/>
      <c r="ABW929" s="290"/>
      <c r="ABX929" s="290"/>
      <c r="ABY929" s="290"/>
      <c r="ABZ929" s="290"/>
      <c r="ACA929" s="290"/>
      <c r="ACB929" s="290"/>
      <c r="ACC929" s="290"/>
      <c r="ACD929" s="290"/>
      <c r="ACE929" s="290"/>
      <c r="ACF929" s="290"/>
      <c r="ACG929" s="290"/>
      <c r="ACH929" s="290"/>
      <c r="ACI929" s="290"/>
      <c r="ACJ929" s="290"/>
      <c r="ACK929" s="290"/>
      <c r="ACL929" s="290"/>
      <c r="ACM929" s="290"/>
      <c r="ACN929" s="290"/>
      <c r="ACO929" s="290"/>
      <c r="ACP929" s="290"/>
      <c r="ACQ929" s="290"/>
      <c r="ACR929" s="290"/>
      <c r="ACS929" s="290"/>
      <c r="ACT929" s="290"/>
      <c r="ACU929" s="290"/>
      <c r="ACV929" s="290"/>
      <c r="ACW929" s="290"/>
      <c r="ACX929" s="290"/>
      <c r="ACY929" s="290"/>
      <c r="ACZ929" s="290"/>
      <c r="ADA929" s="290"/>
      <c r="ADB929" s="290"/>
      <c r="ADC929" s="290"/>
      <c r="ADD929" s="290"/>
      <c r="ADE929" s="290"/>
      <c r="ADF929" s="290"/>
      <c r="ADG929" s="290"/>
      <c r="ADH929" s="290"/>
      <c r="ADI929" s="290"/>
      <c r="ADJ929" s="290"/>
      <c r="ADK929" s="290"/>
      <c r="ADL929" s="290"/>
      <c r="ADM929" s="290"/>
      <c r="ADN929" s="290"/>
      <c r="ADO929" s="290"/>
      <c r="ADP929" s="290"/>
      <c r="ADQ929" s="290"/>
      <c r="ADR929" s="290"/>
      <c r="ADS929" s="290"/>
      <c r="ADT929" s="290"/>
      <c r="ADU929" s="290"/>
      <c r="ADV929" s="290"/>
      <c r="ADW929" s="290"/>
      <c r="ADX929" s="290"/>
      <c r="ADY929" s="290"/>
      <c r="ADZ929" s="290"/>
      <c r="AEA929" s="290"/>
      <c r="AEB929" s="290"/>
      <c r="AEC929" s="290"/>
      <c r="AED929" s="290"/>
      <c r="AEE929" s="290"/>
      <c r="AEF929" s="290"/>
      <c r="AEG929" s="290"/>
      <c r="AEH929" s="290"/>
      <c r="AEI929" s="290"/>
      <c r="AEJ929" s="290"/>
      <c r="AEK929" s="290"/>
      <c r="AEL929" s="290"/>
      <c r="AEM929" s="290"/>
      <c r="AEN929" s="290"/>
      <c r="AEO929" s="290"/>
      <c r="AEP929" s="290"/>
      <c r="AEQ929" s="290"/>
      <c r="AER929" s="290"/>
      <c r="AES929" s="290"/>
      <c r="AET929" s="290"/>
      <c r="AEU929" s="290"/>
      <c r="AEV929" s="290"/>
      <c r="AEW929" s="290"/>
      <c r="AEX929" s="290"/>
      <c r="AEY929" s="290"/>
      <c r="AEZ929" s="290"/>
      <c r="AFA929" s="290"/>
      <c r="AFB929" s="290"/>
      <c r="AFC929" s="290"/>
      <c r="AFD929" s="290"/>
      <c r="AFE929" s="290"/>
      <c r="AFF929" s="290"/>
      <c r="AFG929" s="290"/>
      <c r="AFH929" s="290"/>
      <c r="AFI929" s="290"/>
      <c r="AFJ929" s="290"/>
      <c r="AFK929" s="290"/>
      <c r="AFL929" s="290"/>
      <c r="AFM929" s="290"/>
      <c r="AFN929" s="290"/>
      <c r="AFO929" s="290"/>
      <c r="AFP929" s="290"/>
      <c r="AFQ929" s="290"/>
      <c r="AFR929" s="290"/>
      <c r="AFS929" s="290"/>
      <c r="AFT929" s="290"/>
      <c r="AFU929" s="290"/>
      <c r="AFV929" s="290"/>
      <c r="AFW929" s="290"/>
      <c r="AFX929" s="290"/>
      <c r="AFY929" s="290"/>
      <c r="AFZ929" s="290"/>
      <c r="AGA929" s="290"/>
      <c r="AGB929" s="290"/>
      <c r="AGC929" s="290"/>
      <c r="AGD929" s="290"/>
      <c r="AGE929" s="290"/>
      <c r="AGF929" s="290"/>
      <c r="AGG929" s="290"/>
      <c r="AGH929" s="290"/>
      <c r="AGI929" s="290"/>
      <c r="AGJ929" s="290"/>
      <c r="AGK929" s="290"/>
      <c r="AGL929" s="290"/>
      <c r="AGM929" s="290"/>
      <c r="AGN929" s="290"/>
      <c r="AGO929" s="290"/>
      <c r="AGP929" s="290"/>
      <c r="AGQ929" s="290"/>
      <c r="AGR929" s="290"/>
      <c r="AGS929" s="290"/>
      <c r="AGT929" s="290"/>
      <c r="AGU929" s="290"/>
      <c r="AGV929" s="290"/>
      <c r="AGW929" s="290"/>
      <c r="AGX929" s="290"/>
      <c r="AGY929" s="290"/>
      <c r="AGZ929" s="290"/>
      <c r="AHA929" s="290"/>
      <c r="AHB929" s="290"/>
      <c r="AHC929" s="290"/>
      <c r="AHD929" s="290"/>
      <c r="AHE929" s="290"/>
      <c r="AHF929" s="290"/>
      <c r="AHG929" s="290"/>
      <c r="AHH929" s="290"/>
      <c r="AHI929" s="290"/>
      <c r="AHJ929" s="290"/>
      <c r="AHK929" s="290"/>
      <c r="AHL929" s="290"/>
      <c r="AHM929" s="290"/>
      <c r="AHN929" s="290"/>
      <c r="AHO929" s="290"/>
      <c r="AHP929" s="290"/>
      <c r="AHQ929" s="290"/>
      <c r="AHR929" s="290"/>
      <c r="AHS929" s="290"/>
      <c r="AHT929" s="290"/>
      <c r="AHU929" s="290"/>
      <c r="AHV929" s="290"/>
      <c r="AHW929" s="290"/>
      <c r="AHX929" s="290"/>
      <c r="AHY929" s="290"/>
      <c r="AHZ929" s="290"/>
      <c r="AIA929" s="290"/>
      <c r="AIB929" s="290"/>
      <c r="AIC929" s="290"/>
      <c r="AID929" s="290"/>
      <c r="AIE929" s="290"/>
      <c r="AIF929" s="290"/>
      <c r="AIG929" s="290"/>
      <c r="AIH929" s="290"/>
      <c r="AII929" s="290"/>
      <c r="AIJ929" s="290"/>
      <c r="AIK929" s="290"/>
      <c r="AIL929" s="290"/>
      <c r="AIM929" s="290"/>
      <c r="AIN929" s="290"/>
      <c r="AIO929" s="290"/>
      <c r="AIP929" s="290"/>
      <c r="AIQ929" s="290"/>
      <c r="AIR929" s="290"/>
      <c r="AIS929" s="290"/>
      <c r="AIT929" s="290"/>
      <c r="AIU929" s="290"/>
      <c r="AIV929" s="290"/>
      <c r="AIW929" s="290"/>
      <c r="AIX929" s="290"/>
      <c r="AIY929" s="290"/>
      <c r="AIZ929" s="290"/>
      <c r="AJA929" s="290"/>
      <c r="AJB929" s="290"/>
      <c r="AJC929" s="290"/>
      <c r="AJD929" s="290"/>
      <c r="AJE929" s="290"/>
      <c r="AJF929" s="290"/>
      <c r="AJG929" s="290"/>
      <c r="AJH929" s="290"/>
      <c r="AJI929" s="290"/>
      <c r="AJJ929" s="290"/>
      <c r="AJK929" s="290"/>
      <c r="AJL929" s="290"/>
      <c r="AJM929" s="290"/>
      <c r="AJN929" s="290"/>
      <c r="AJO929" s="290"/>
      <c r="AJP929" s="290"/>
      <c r="AJQ929" s="290"/>
      <c r="AJR929" s="290"/>
      <c r="AJS929" s="290"/>
      <c r="AJT929" s="290"/>
      <c r="AJU929" s="290"/>
      <c r="AJV929" s="290"/>
      <c r="AJW929" s="290"/>
      <c r="AJX929" s="290"/>
      <c r="AJY929" s="290"/>
      <c r="AJZ929" s="290"/>
      <c r="AKA929" s="290"/>
      <c r="AKB929" s="290"/>
      <c r="AKC929" s="290"/>
      <c r="AKD929" s="290"/>
      <c r="AKE929" s="290"/>
      <c r="AKF929" s="290"/>
      <c r="AKG929" s="290"/>
      <c r="AKH929" s="290"/>
      <c r="AKI929" s="290"/>
      <c r="AKJ929" s="290"/>
      <c r="AKK929" s="290"/>
      <c r="AKL929" s="290"/>
      <c r="AKM929" s="290"/>
      <c r="AKN929" s="290"/>
      <c r="AKO929" s="290"/>
      <c r="AKP929" s="290"/>
      <c r="AKQ929" s="290"/>
      <c r="AKR929" s="290"/>
      <c r="AKS929" s="290"/>
      <c r="AKT929" s="290"/>
      <c r="AKU929" s="290"/>
      <c r="AKV929" s="290"/>
      <c r="AKW929" s="290"/>
      <c r="AKX929" s="290"/>
      <c r="AKY929" s="290"/>
      <c r="AKZ929" s="290"/>
      <c r="ALA929" s="290"/>
      <c r="ALB929" s="290"/>
      <c r="ALC929" s="290"/>
      <c r="ALD929" s="290"/>
      <c r="ALE929" s="290"/>
      <c r="ALF929" s="290"/>
      <c r="ALG929" s="290"/>
      <c r="ALH929" s="290"/>
      <c r="ALI929" s="290"/>
      <c r="ALJ929" s="290"/>
      <c r="ALK929" s="290"/>
      <c r="ALL929" s="290"/>
      <c r="ALM929" s="290"/>
      <c r="ALN929" s="290"/>
      <c r="ALO929" s="290"/>
      <c r="ALP929" s="290"/>
      <c r="ALQ929" s="290"/>
      <c r="ALR929" s="290"/>
      <c r="ALS929" s="290"/>
      <c r="ALT929" s="290"/>
      <c r="ALU929" s="290"/>
      <c r="ALV929" s="290"/>
      <c r="ALW929" s="290"/>
      <c r="ALX929" s="290"/>
      <c r="ALY929" s="290"/>
      <c r="ALZ929" s="290"/>
      <c r="AMA929" s="290"/>
      <c r="AMB929" s="290"/>
      <c r="AMC929" s="290"/>
      <c r="AMD929" s="290"/>
      <c r="AME929" s="290"/>
      <c r="AMF929" s="290"/>
      <c r="AMG929" s="290"/>
      <c r="AMH929" s="290"/>
      <c r="AMI929" s="290"/>
      <c r="AMJ929" s="290"/>
      <c r="AMK929" s="290"/>
      <c r="AML929" s="290"/>
      <c r="AMM929" s="290"/>
      <c r="AMN929" s="290"/>
      <c r="AMO929" s="290"/>
      <c r="AMP929" s="290"/>
      <c r="AMQ929" s="290"/>
      <c r="AMR929" s="290"/>
      <c r="AMS929" s="290"/>
      <c r="AMT929" s="290"/>
      <c r="AMU929" s="290"/>
      <c r="AMV929" s="290"/>
      <c r="AMW929" s="290"/>
      <c r="AMX929" s="290"/>
      <c r="AMY929" s="290"/>
      <c r="AMZ929" s="290"/>
      <c r="ANA929" s="290"/>
      <c r="ANB929" s="290"/>
      <c r="ANC929" s="290"/>
      <c r="AND929" s="290"/>
      <c r="ANE929" s="290"/>
      <c r="ANF929" s="290"/>
      <c r="ANG929" s="290"/>
      <c r="ANH929" s="290"/>
      <c r="ANI929" s="290"/>
      <c r="ANJ929" s="290"/>
      <c r="ANK929" s="290"/>
      <c r="ANL929" s="290"/>
      <c r="ANM929" s="290"/>
      <c r="ANN929" s="290"/>
      <c r="ANO929" s="290"/>
      <c r="ANP929" s="290"/>
      <c r="ANQ929" s="290"/>
      <c r="ANR929" s="290"/>
      <c r="ANS929" s="290"/>
      <c r="ANT929" s="290"/>
      <c r="ANU929" s="290"/>
      <c r="ANV929" s="290"/>
      <c r="ANW929" s="290"/>
      <c r="ANX929" s="290"/>
      <c r="ANY929" s="290"/>
      <c r="ANZ929" s="290"/>
      <c r="AOA929" s="290"/>
      <c r="AOB929" s="290"/>
      <c r="AOC929" s="290"/>
      <c r="AOD929" s="290"/>
      <c r="AOE929" s="290"/>
      <c r="AOF929" s="290"/>
      <c r="AOG929" s="290"/>
      <c r="AOH929" s="290"/>
      <c r="AOI929" s="290"/>
      <c r="AOJ929" s="290"/>
      <c r="AOK929" s="290"/>
      <c r="AOL929" s="290"/>
      <c r="AOM929" s="290"/>
      <c r="AON929" s="290"/>
      <c r="AOO929" s="290"/>
      <c r="AOP929" s="290"/>
      <c r="AOQ929" s="290"/>
      <c r="AOR929" s="290"/>
      <c r="AOS929" s="290"/>
      <c r="AOT929" s="290"/>
      <c r="AOU929" s="290"/>
      <c r="AOV929" s="290"/>
      <c r="AOW929" s="290"/>
      <c r="AOX929" s="290"/>
      <c r="AOY929" s="290"/>
      <c r="AOZ929" s="290"/>
      <c r="APA929" s="290"/>
      <c r="APB929" s="290"/>
      <c r="APC929" s="290"/>
      <c r="APD929" s="290"/>
      <c r="APE929" s="290"/>
      <c r="APF929" s="290"/>
      <c r="APG929" s="290"/>
      <c r="APH929" s="290"/>
      <c r="API929" s="290"/>
      <c r="APJ929" s="290"/>
      <c r="APK929" s="290"/>
      <c r="APL929" s="290"/>
      <c r="APM929" s="290"/>
      <c r="APN929" s="290"/>
      <c r="APO929" s="290"/>
      <c r="APP929" s="290"/>
      <c r="APQ929" s="290"/>
      <c r="APR929" s="290"/>
      <c r="APS929" s="290"/>
      <c r="APT929" s="290"/>
      <c r="APU929" s="290"/>
      <c r="APV929" s="290"/>
      <c r="APW929" s="290"/>
      <c r="APX929" s="290"/>
      <c r="APY929" s="290"/>
      <c r="APZ929" s="290"/>
      <c r="AQA929" s="290"/>
      <c r="AQB929" s="290"/>
      <c r="AQC929" s="290"/>
      <c r="AQD929" s="290"/>
      <c r="AQE929" s="290"/>
      <c r="AQF929" s="290"/>
      <c r="AQG929" s="290"/>
      <c r="AQH929" s="290"/>
      <c r="AQI929" s="290"/>
      <c r="AQJ929" s="290"/>
      <c r="AQK929" s="290"/>
      <c r="AQL929" s="290"/>
      <c r="AQM929" s="290"/>
      <c r="AQN929" s="290"/>
      <c r="AQO929" s="290"/>
      <c r="AQP929" s="290"/>
      <c r="AQQ929" s="290"/>
      <c r="AQR929" s="290"/>
      <c r="AQS929" s="290"/>
      <c r="AQT929" s="290"/>
      <c r="AQU929" s="290"/>
      <c r="AQV929" s="290"/>
      <c r="AQW929" s="290"/>
      <c r="AQX929" s="290"/>
      <c r="AQY929" s="290"/>
      <c r="AQZ929" s="290"/>
      <c r="ARA929" s="290"/>
      <c r="ARB929" s="290"/>
      <c r="ARC929" s="290"/>
      <c r="ARD929" s="290"/>
      <c r="ARE929" s="290"/>
      <c r="ARF929" s="290"/>
      <c r="ARG929" s="290"/>
      <c r="ARH929" s="290"/>
      <c r="ARI929" s="290"/>
      <c r="ARJ929" s="290"/>
      <c r="ARK929" s="290"/>
      <c r="ARL929" s="290"/>
      <c r="ARM929" s="290"/>
      <c r="ARN929" s="290"/>
      <c r="ARO929" s="290"/>
      <c r="ARP929" s="290"/>
      <c r="ARQ929" s="290"/>
      <c r="ARR929" s="290"/>
      <c r="ARS929" s="290"/>
      <c r="ART929" s="290"/>
      <c r="ARU929" s="290"/>
      <c r="ARV929" s="290"/>
      <c r="ARW929" s="290"/>
      <c r="ARX929" s="290"/>
      <c r="ARY929" s="290"/>
      <c r="ARZ929" s="290"/>
      <c r="ASA929" s="290"/>
      <c r="ASB929" s="290"/>
      <c r="ASC929" s="290"/>
      <c r="ASD929" s="290"/>
      <c r="ASE929" s="290"/>
      <c r="ASF929" s="290"/>
      <c r="ASG929" s="290"/>
      <c r="ASH929" s="290"/>
      <c r="ASI929" s="290"/>
      <c r="ASJ929" s="290"/>
      <c r="ASK929" s="290"/>
      <c r="ASL929" s="290"/>
      <c r="ASM929" s="290"/>
      <c r="ASN929" s="290"/>
      <c r="ASO929" s="290"/>
      <c r="ASP929" s="290"/>
      <c r="ASQ929" s="290"/>
      <c r="ASR929" s="290"/>
      <c r="ASS929" s="290"/>
      <c r="AST929" s="290"/>
      <c r="ASU929" s="290"/>
      <c r="ASV929" s="290"/>
      <c r="ASW929" s="290"/>
      <c r="ASX929" s="290"/>
      <c r="ASY929" s="290"/>
      <c r="ASZ929" s="290"/>
      <c r="ATA929" s="290"/>
      <c r="ATB929" s="290"/>
      <c r="ATC929" s="290"/>
      <c r="ATD929" s="290"/>
      <c r="ATE929" s="290"/>
      <c r="ATF929" s="290"/>
      <c r="ATG929" s="290"/>
      <c r="ATH929" s="290"/>
      <c r="ATI929" s="290"/>
      <c r="ATJ929" s="290"/>
      <c r="ATK929" s="290"/>
      <c r="ATL929" s="290"/>
      <c r="ATM929" s="290"/>
      <c r="ATN929" s="290"/>
      <c r="ATO929" s="290"/>
      <c r="ATP929" s="290"/>
      <c r="ATQ929" s="290"/>
      <c r="ATR929" s="290"/>
      <c r="ATS929" s="290"/>
      <c r="ATT929" s="290"/>
      <c r="ATU929" s="290"/>
      <c r="ATV929" s="290"/>
      <c r="ATW929" s="290"/>
      <c r="ATX929" s="290"/>
      <c r="ATY929" s="290"/>
      <c r="ATZ929" s="290"/>
      <c r="AUA929" s="290"/>
      <c r="AUB929" s="290"/>
      <c r="AUC929" s="290"/>
      <c r="AUD929" s="290"/>
      <c r="AUE929" s="290"/>
      <c r="AUF929" s="290"/>
      <c r="AUG929" s="290"/>
      <c r="AUH929" s="290"/>
      <c r="AUI929" s="290"/>
      <c r="AUJ929" s="290"/>
      <c r="AUK929" s="290"/>
      <c r="AUL929" s="290"/>
      <c r="AUM929" s="290"/>
      <c r="AUN929" s="290"/>
      <c r="AUO929" s="290"/>
      <c r="AUP929" s="290"/>
      <c r="AUQ929" s="290"/>
      <c r="AUR929" s="290"/>
      <c r="AUS929" s="290"/>
      <c r="AUT929" s="290"/>
      <c r="AUU929" s="290"/>
      <c r="AUV929" s="290"/>
      <c r="AUW929" s="290"/>
      <c r="AUX929" s="290"/>
      <c r="AUY929" s="290"/>
      <c r="AUZ929" s="290"/>
      <c r="AVA929" s="290"/>
      <c r="AVB929" s="290"/>
      <c r="AVC929" s="290"/>
      <c r="AVD929" s="290"/>
      <c r="AVE929" s="290"/>
      <c r="AVF929" s="290"/>
      <c r="AVG929" s="290"/>
      <c r="AVH929" s="290"/>
      <c r="AVI929" s="290"/>
      <c r="AVJ929" s="290"/>
      <c r="AVK929" s="290"/>
      <c r="AVL929" s="290"/>
      <c r="AVM929" s="290"/>
      <c r="AVN929" s="290"/>
      <c r="AVO929" s="290"/>
      <c r="AVP929" s="290"/>
      <c r="AVQ929" s="290"/>
      <c r="AVR929" s="290"/>
      <c r="AVS929" s="290"/>
      <c r="AVT929" s="290"/>
      <c r="AVU929" s="290"/>
      <c r="AVV929" s="290"/>
      <c r="AVW929" s="290"/>
      <c r="AVX929" s="290"/>
      <c r="AVY929" s="290"/>
      <c r="AVZ929" s="290"/>
      <c r="AWA929" s="290"/>
      <c r="AWB929" s="290"/>
      <c r="AWC929" s="290"/>
      <c r="AWD929" s="290"/>
      <c r="AWE929" s="290"/>
      <c r="AWF929" s="290"/>
      <c r="AWG929" s="290"/>
      <c r="AWH929" s="290"/>
      <c r="AWI929" s="290"/>
      <c r="AWJ929" s="290"/>
      <c r="AWK929" s="290"/>
      <c r="AWL929" s="290"/>
      <c r="AWM929" s="290"/>
      <c r="AWN929" s="290"/>
      <c r="AWO929" s="290"/>
      <c r="AWP929" s="290"/>
      <c r="AWQ929" s="290"/>
      <c r="AWR929" s="290"/>
      <c r="AWS929" s="290"/>
      <c r="AWT929" s="290"/>
      <c r="AWU929" s="290"/>
      <c r="AWV929" s="290"/>
      <c r="AWW929" s="290"/>
      <c r="AWX929" s="290"/>
      <c r="AWY929" s="290"/>
      <c r="AWZ929" s="290"/>
      <c r="AXA929" s="290"/>
      <c r="AXB929" s="290"/>
      <c r="AXC929" s="290"/>
      <c r="AXD929" s="290"/>
      <c r="AXE929" s="290"/>
      <c r="AXF929" s="290"/>
      <c r="AXG929" s="290"/>
      <c r="AXH929" s="290"/>
      <c r="AXI929" s="290"/>
      <c r="AXJ929" s="290"/>
      <c r="AXK929" s="290"/>
      <c r="AXL929" s="290"/>
      <c r="AXM929" s="290"/>
      <c r="AXN929" s="290"/>
      <c r="AXO929" s="290"/>
      <c r="AXP929" s="290"/>
      <c r="AXQ929" s="290"/>
      <c r="AXR929" s="290"/>
      <c r="AXS929" s="290"/>
      <c r="AXT929" s="290"/>
      <c r="AXU929" s="290"/>
      <c r="AXV929" s="290"/>
      <c r="AXW929" s="290"/>
      <c r="AXX929" s="290"/>
      <c r="AXY929" s="290"/>
      <c r="AXZ929" s="290"/>
      <c r="AYA929" s="290"/>
      <c r="AYB929" s="290"/>
      <c r="AYC929" s="290"/>
      <c r="AYD929" s="290"/>
      <c r="AYE929" s="290"/>
      <c r="AYF929" s="290"/>
      <c r="AYG929" s="290"/>
      <c r="AYH929" s="290"/>
      <c r="AYI929" s="290"/>
      <c r="AYJ929" s="290"/>
      <c r="AYK929" s="290"/>
      <c r="AYL929" s="290"/>
      <c r="AYM929" s="290"/>
      <c r="AYN929" s="290"/>
      <c r="AYO929" s="290"/>
      <c r="AYP929" s="290"/>
      <c r="AYQ929" s="290"/>
      <c r="AYR929" s="290"/>
      <c r="AYS929" s="290"/>
      <c r="AYT929" s="290"/>
      <c r="AYU929" s="290"/>
      <c r="AYV929" s="290"/>
      <c r="AYW929" s="290"/>
      <c r="AYX929" s="290"/>
      <c r="AYY929" s="290"/>
      <c r="AYZ929" s="290"/>
      <c r="AZA929" s="290"/>
      <c r="AZB929" s="290"/>
      <c r="AZC929" s="290"/>
      <c r="AZD929" s="290"/>
      <c r="AZE929" s="290"/>
      <c r="AZF929" s="290"/>
      <c r="AZG929" s="290"/>
      <c r="AZH929" s="290"/>
      <c r="AZI929" s="290"/>
      <c r="AZJ929" s="290"/>
      <c r="AZK929" s="290"/>
      <c r="AZL929" s="290"/>
      <c r="AZM929" s="290"/>
      <c r="AZN929" s="290"/>
      <c r="AZO929" s="290"/>
      <c r="AZP929" s="290"/>
      <c r="AZQ929" s="290"/>
      <c r="AZR929" s="290"/>
      <c r="AZS929" s="290"/>
      <c r="AZT929" s="290"/>
      <c r="AZU929" s="290"/>
      <c r="AZV929" s="290"/>
      <c r="AZW929" s="290"/>
      <c r="AZX929" s="290"/>
      <c r="AZY929" s="290"/>
      <c r="AZZ929" s="290"/>
      <c r="BAA929" s="290"/>
      <c r="BAB929" s="290"/>
      <c r="BAC929" s="290"/>
      <c r="BAD929" s="290"/>
      <c r="BAE929" s="290"/>
      <c r="BAF929" s="290"/>
      <c r="BAG929" s="290"/>
      <c r="BAH929" s="290"/>
      <c r="BAI929" s="290"/>
      <c r="BAJ929" s="290"/>
      <c r="BAK929" s="290"/>
      <c r="BAL929" s="290"/>
      <c r="BAM929" s="290"/>
      <c r="BAN929" s="290"/>
      <c r="BAO929" s="290"/>
      <c r="BAP929" s="290"/>
      <c r="BAQ929" s="290"/>
      <c r="BAR929" s="290"/>
      <c r="BAS929" s="290"/>
      <c r="BAT929" s="290"/>
      <c r="BAU929" s="290"/>
      <c r="BAV929" s="290"/>
      <c r="BAW929" s="290"/>
      <c r="BAX929" s="290"/>
      <c r="BAY929" s="290"/>
      <c r="BAZ929" s="290"/>
      <c r="BBA929" s="290"/>
      <c r="BBB929" s="290"/>
      <c r="BBC929" s="290"/>
      <c r="BBD929" s="290"/>
      <c r="BBE929" s="290"/>
      <c r="BBF929" s="290"/>
      <c r="BBG929" s="290"/>
      <c r="BBH929" s="290"/>
      <c r="BBI929" s="290"/>
      <c r="BBJ929" s="290"/>
      <c r="BBK929" s="290"/>
      <c r="BBL929" s="290"/>
      <c r="BBM929" s="290"/>
      <c r="BBN929" s="290"/>
      <c r="BBO929" s="290"/>
      <c r="BBP929" s="290"/>
      <c r="BBQ929" s="290"/>
      <c r="BBR929" s="290"/>
      <c r="BBS929" s="290"/>
      <c r="BBT929" s="290"/>
      <c r="BBU929" s="290"/>
      <c r="BBV929" s="290"/>
      <c r="BBW929" s="290"/>
      <c r="BBX929" s="290"/>
      <c r="BBY929" s="290"/>
      <c r="BBZ929" s="290"/>
      <c r="BCA929" s="290"/>
      <c r="BCB929" s="290"/>
      <c r="BCC929" s="290"/>
      <c r="BCD929" s="290"/>
      <c r="BCE929" s="290"/>
      <c r="BCF929" s="290"/>
      <c r="BCG929" s="290"/>
      <c r="BCH929" s="290"/>
      <c r="BCI929" s="290"/>
      <c r="BCJ929" s="290"/>
      <c r="BCK929" s="290"/>
      <c r="BCL929" s="290"/>
      <c r="BCM929" s="290"/>
      <c r="BCN929" s="290"/>
      <c r="BCO929" s="290"/>
      <c r="BCP929" s="290"/>
      <c r="BCQ929" s="290"/>
      <c r="BCR929" s="290"/>
      <c r="BCS929" s="290"/>
      <c r="BCT929" s="290"/>
      <c r="BCU929" s="290"/>
      <c r="BCV929" s="290"/>
      <c r="BCW929" s="290"/>
      <c r="BCX929" s="290"/>
      <c r="BCY929" s="290"/>
      <c r="BCZ929" s="290"/>
      <c r="BDA929" s="290"/>
      <c r="BDB929" s="290"/>
      <c r="BDC929" s="290"/>
      <c r="BDD929" s="290"/>
      <c r="BDE929" s="290"/>
      <c r="BDF929" s="290"/>
      <c r="BDG929" s="290"/>
      <c r="BDH929" s="290"/>
      <c r="BDI929" s="290"/>
      <c r="BDJ929" s="290"/>
      <c r="BDK929" s="290"/>
      <c r="BDL929" s="290"/>
      <c r="BDM929" s="290"/>
      <c r="BDN929" s="290"/>
      <c r="BDO929" s="290"/>
      <c r="BDP929" s="290"/>
      <c r="BDQ929" s="290"/>
      <c r="BDR929" s="290"/>
      <c r="BDS929" s="290"/>
      <c r="BDT929" s="290"/>
      <c r="BDU929" s="290"/>
      <c r="BDV929" s="290"/>
      <c r="BDW929" s="290"/>
      <c r="BDX929" s="290"/>
      <c r="BDY929" s="290"/>
      <c r="BDZ929" s="290"/>
      <c r="BEA929" s="290"/>
      <c r="BEB929" s="290"/>
      <c r="BEC929" s="290"/>
      <c r="BED929" s="290"/>
      <c r="BEE929" s="290"/>
      <c r="BEF929" s="290"/>
      <c r="BEG929" s="290"/>
      <c r="BEH929" s="290"/>
      <c r="BEI929" s="290"/>
      <c r="BEJ929" s="290"/>
      <c r="BEK929" s="290"/>
      <c r="BEL929" s="290"/>
      <c r="BEM929" s="290"/>
      <c r="BEN929" s="290"/>
      <c r="BEO929" s="290"/>
      <c r="BEP929" s="290"/>
      <c r="BEQ929" s="290"/>
      <c r="BER929" s="290"/>
      <c r="BES929" s="290"/>
      <c r="BET929" s="290"/>
      <c r="BEU929" s="290"/>
      <c r="BEV929" s="290"/>
      <c r="BEW929" s="290"/>
      <c r="BEX929" s="290"/>
      <c r="BEY929" s="290"/>
      <c r="BEZ929" s="290"/>
      <c r="BFA929" s="290"/>
      <c r="BFB929" s="290"/>
      <c r="BFC929" s="290"/>
      <c r="BFD929" s="290"/>
      <c r="BFE929" s="290"/>
      <c r="BFF929" s="290"/>
      <c r="BFG929" s="290"/>
      <c r="BFH929" s="290"/>
      <c r="BFI929" s="290"/>
      <c r="BFJ929" s="290"/>
      <c r="BFK929" s="290"/>
      <c r="BFL929" s="290"/>
      <c r="BFM929" s="290"/>
      <c r="BFN929" s="290"/>
      <c r="BFO929" s="290"/>
      <c r="BFP929" s="290"/>
      <c r="BFQ929" s="290"/>
      <c r="BFR929" s="290"/>
      <c r="BFS929" s="290"/>
      <c r="BFT929" s="290"/>
      <c r="BFU929" s="290"/>
      <c r="BFV929" s="290"/>
      <c r="BFW929" s="290"/>
      <c r="BFX929" s="290"/>
      <c r="BFY929" s="290"/>
      <c r="BFZ929" s="290"/>
      <c r="BGA929" s="290"/>
      <c r="BGB929" s="290"/>
      <c r="BGC929" s="290"/>
      <c r="BGD929" s="290"/>
      <c r="BGE929" s="290"/>
      <c r="BGF929" s="290"/>
      <c r="BGG929" s="290"/>
      <c r="BGH929" s="290"/>
      <c r="BGI929" s="290"/>
      <c r="BGJ929" s="290"/>
      <c r="BGK929" s="290"/>
      <c r="BGL929" s="290"/>
      <c r="BGM929" s="290"/>
      <c r="BGN929" s="290"/>
      <c r="BGO929" s="290"/>
      <c r="BGP929" s="290"/>
      <c r="BGQ929" s="290"/>
      <c r="BGR929" s="290"/>
      <c r="BGS929" s="290"/>
      <c r="BGT929" s="290"/>
      <c r="BGU929" s="290"/>
      <c r="BGV929" s="290"/>
      <c r="BGW929" s="290"/>
      <c r="BGX929" s="290"/>
      <c r="BGY929" s="290"/>
      <c r="BGZ929" s="290"/>
      <c r="BHA929" s="290"/>
      <c r="BHB929" s="290"/>
      <c r="BHC929" s="290"/>
      <c r="BHD929" s="290"/>
      <c r="BHE929" s="290"/>
      <c r="BHF929" s="290"/>
      <c r="BHG929" s="290"/>
      <c r="BHH929" s="290"/>
      <c r="BHI929" s="290"/>
      <c r="BHJ929" s="290"/>
      <c r="BHK929" s="290"/>
      <c r="BHL929" s="290"/>
      <c r="BHM929" s="290"/>
      <c r="BHN929" s="290"/>
      <c r="BHO929" s="290"/>
      <c r="BHP929" s="290"/>
      <c r="BHQ929" s="290"/>
      <c r="BHR929" s="290"/>
      <c r="BHS929" s="290"/>
      <c r="BHT929" s="290"/>
      <c r="BHU929" s="290"/>
      <c r="BHV929" s="290"/>
      <c r="BHW929" s="290"/>
      <c r="BHX929" s="290"/>
      <c r="BHY929" s="290"/>
      <c r="BHZ929" s="290"/>
      <c r="BIA929" s="290"/>
      <c r="BIB929" s="290"/>
      <c r="BIC929" s="290"/>
      <c r="BID929" s="290"/>
      <c r="BIE929" s="290"/>
      <c r="BIF929" s="290"/>
      <c r="BIG929" s="290"/>
      <c r="BIH929" s="290"/>
      <c r="BII929" s="290"/>
      <c r="BIJ929" s="290"/>
      <c r="BIK929" s="290"/>
      <c r="BIL929" s="290"/>
      <c r="BIM929" s="290"/>
      <c r="BIN929" s="290"/>
      <c r="BIO929" s="290"/>
      <c r="BIP929" s="290"/>
      <c r="BIQ929" s="290"/>
      <c r="BIR929" s="290"/>
      <c r="BIS929" s="290"/>
      <c r="BIT929" s="290"/>
      <c r="BIU929" s="290"/>
      <c r="BIV929" s="290"/>
      <c r="BIW929" s="290"/>
      <c r="BIX929" s="290"/>
      <c r="BIY929" s="290"/>
      <c r="BIZ929" s="290"/>
      <c r="BJA929" s="290"/>
      <c r="BJB929" s="290"/>
      <c r="BJC929" s="290"/>
      <c r="BJD929" s="290"/>
      <c r="BJE929" s="290"/>
      <c r="BJF929" s="290"/>
      <c r="BJG929" s="290"/>
      <c r="BJH929" s="290"/>
      <c r="BJI929" s="290"/>
      <c r="BJJ929" s="290"/>
      <c r="BJK929" s="290"/>
      <c r="BJL929" s="290"/>
      <c r="BJM929" s="290"/>
      <c r="BJN929" s="290"/>
      <c r="BJO929" s="290"/>
      <c r="BJP929" s="290"/>
      <c r="BJQ929" s="290"/>
      <c r="BJR929" s="290"/>
      <c r="BJS929" s="290"/>
      <c r="BJT929" s="290"/>
      <c r="BJU929" s="290"/>
      <c r="BJV929" s="290"/>
      <c r="BJW929" s="290"/>
      <c r="BJX929" s="290"/>
      <c r="BJY929" s="290"/>
      <c r="BJZ929" s="290"/>
      <c r="BKA929" s="290"/>
      <c r="BKB929" s="290"/>
      <c r="BKC929" s="290"/>
      <c r="BKD929" s="290"/>
      <c r="BKE929" s="290"/>
      <c r="BKF929" s="290"/>
      <c r="BKG929" s="290"/>
      <c r="BKH929" s="290"/>
      <c r="BKI929" s="290"/>
      <c r="BKJ929" s="290"/>
      <c r="BKK929" s="290"/>
      <c r="BKL929" s="290"/>
      <c r="BKM929" s="290"/>
      <c r="BKN929" s="290"/>
      <c r="BKO929" s="290"/>
      <c r="BKP929" s="290"/>
      <c r="BKQ929" s="290"/>
      <c r="BKR929" s="290"/>
      <c r="BKS929" s="290"/>
      <c r="BKT929" s="290"/>
      <c r="BKU929" s="290"/>
      <c r="BKV929" s="290"/>
      <c r="BKW929" s="290"/>
      <c r="BKX929" s="290"/>
      <c r="BKY929" s="290"/>
      <c r="BKZ929" s="290"/>
      <c r="BLA929" s="290"/>
      <c r="BLB929" s="290"/>
      <c r="BLC929" s="290"/>
      <c r="BLD929" s="290"/>
      <c r="BLE929" s="290"/>
      <c r="BLF929" s="290"/>
      <c r="BLG929" s="290"/>
      <c r="BLH929" s="290"/>
      <c r="BLI929" s="290"/>
      <c r="BLJ929" s="290"/>
      <c r="BLK929" s="290"/>
      <c r="BLL929" s="290"/>
      <c r="BLM929" s="290"/>
      <c r="BLN929" s="290"/>
      <c r="BLO929" s="290"/>
      <c r="BLP929" s="290"/>
      <c r="BLQ929" s="290"/>
      <c r="BLR929" s="290"/>
      <c r="BLS929" s="290"/>
      <c r="BLT929" s="290"/>
      <c r="BLU929" s="290"/>
      <c r="BLV929" s="290"/>
      <c r="BLW929" s="290"/>
      <c r="BLX929" s="290"/>
      <c r="BLY929" s="290"/>
      <c r="BLZ929" s="290"/>
      <c r="BMA929" s="290"/>
      <c r="BMB929" s="290"/>
      <c r="BMC929" s="290"/>
      <c r="BMD929" s="290"/>
      <c r="BME929" s="290"/>
      <c r="BMF929" s="290"/>
      <c r="BMG929" s="290"/>
      <c r="BMH929" s="290"/>
      <c r="BMI929" s="290"/>
      <c r="BMJ929" s="290"/>
      <c r="BMK929" s="290"/>
      <c r="BML929" s="290"/>
      <c r="BMM929" s="290"/>
      <c r="BMN929" s="290"/>
      <c r="BMO929" s="290"/>
      <c r="BMP929" s="290"/>
      <c r="BMQ929" s="290"/>
      <c r="BMR929" s="290"/>
      <c r="BMS929" s="290"/>
      <c r="BMT929" s="290"/>
      <c r="BMU929" s="290"/>
      <c r="BMV929" s="290"/>
      <c r="BMW929" s="290"/>
      <c r="BMX929" s="290"/>
      <c r="BMY929" s="290"/>
      <c r="BMZ929" s="290"/>
      <c r="BNA929" s="290"/>
      <c r="BNB929" s="290"/>
      <c r="BNC929" s="290"/>
      <c r="BND929" s="290"/>
      <c r="BNE929" s="290"/>
      <c r="BNF929" s="290"/>
      <c r="BNG929" s="290"/>
      <c r="BNH929" s="290"/>
      <c r="BNI929" s="290"/>
      <c r="BNJ929" s="290"/>
      <c r="BNK929" s="290"/>
      <c r="BNL929" s="290"/>
      <c r="BNM929" s="290"/>
      <c r="BNN929" s="290"/>
      <c r="BNO929" s="290"/>
      <c r="BNP929" s="290"/>
      <c r="BNQ929" s="290"/>
      <c r="BNR929" s="290"/>
      <c r="BNS929" s="290"/>
      <c r="BNT929" s="290"/>
      <c r="BNU929" s="290"/>
      <c r="BNV929" s="290"/>
      <c r="BNW929" s="290"/>
      <c r="BNX929" s="290"/>
      <c r="BNY929" s="290"/>
      <c r="BNZ929" s="290"/>
      <c r="BOA929" s="290"/>
      <c r="BOB929" s="290"/>
      <c r="BOC929" s="290"/>
      <c r="BOD929" s="290"/>
      <c r="BOE929" s="290"/>
      <c r="BOF929" s="290"/>
      <c r="BOG929" s="290"/>
      <c r="BOH929" s="290"/>
      <c r="BOI929" s="290"/>
      <c r="BOJ929" s="290"/>
      <c r="BOK929" s="290"/>
      <c r="BOL929" s="290"/>
      <c r="BOM929" s="290"/>
      <c r="BON929" s="290"/>
      <c r="BOO929" s="290"/>
      <c r="BOP929" s="290"/>
      <c r="BOQ929" s="290"/>
      <c r="BOR929" s="290"/>
      <c r="BOS929" s="290"/>
      <c r="BOT929" s="290"/>
      <c r="BOU929" s="290"/>
      <c r="BOV929" s="290"/>
      <c r="BOW929" s="290"/>
      <c r="BOX929" s="290"/>
      <c r="BOY929" s="290"/>
      <c r="BOZ929" s="290"/>
      <c r="BPA929" s="290"/>
      <c r="BPB929" s="290"/>
      <c r="BPC929" s="290"/>
      <c r="BPD929" s="290"/>
      <c r="BPE929" s="290"/>
      <c r="BPF929" s="290"/>
      <c r="BPG929" s="290"/>
      <c r="BPH929" s="290"/>
      <c r="BPI929" s="290"/>
      <c r="BPJ929" s="290"/>
      <c r="BPK929" s="290"/>
      <c r="BPL929" s="290"/>
      <c r="BPM929" s="290"/>
      <c r="BPN929" s="290"/>
      <c r="BPO929" s="290"/>
      <c r="BPP929" s="290"/>
      <c r="BPQ929" s="290"/>
      <c r="BPR929" s="290"/>
      <c r="BPS929" s="290"/>
      <c r="BPT929" s="290"/>
      <c r="BPU929" s="290"/>
      <c r="BPV929" s="290"/>
      <c r="BPW929" s="290"/>
      <c r="BPX929" s="290"/>
      <c r="BPY929" s="290"/>
      <c r="BPZ929" s="290"/>
      <c r="BQA929" s="290"/>
      <c r="BQB929" s="290"/>
      <c r="BQC929" s="290"/>
      <c r="BQD929" s="290"/>
      <c r="BQE929" s="290"/>
      <c r="BQF929" s="290"/>
      <c r="BQG929" s="290"/>
      <c r="BQH929" s="290"/>
      <c r="BQI929" s="290"/>
      <c r="BQJ929" s="290"/>
      <c r="BQK929" s="290"/>
      <c r="BQL929" s="290"/>
      <c r="BQM929" s="290"/>
      <c r="BQN929" s="290"/>
      <c r="BQO929" s="290"/>
      <c r="BQP929" s="290"/>
      <c r="BQQ929" s="290"/>
      <c r="BQR929" s="290"/>
      <c r="BQS929" s="290"/>
      <c r="BQT929" s="290"/>
      <c r="BQU929" s="290"/>
      <c r="BQV929" s="290"/>
      <c r="BQW929" s="290"/>
      <c r="BQX929" s="290"/>
      <c r="BQY929" s="290"/>
      <c r="BQZ929" s="290"/>
      <c r="BRA929" s="290"/>
      <c r="BRB929" s="290"/>
      <c r="BRC929" s="290"/>
      <c r="BRD929" s="290"/>
      <c r="BRE929" s="290"/>
      <c r="BRF929" s="290"/>
      <c r="BRG929" s="290"/>
      <c r="BRH929" s="290"/>
      <c r="BRI929" s="290"/>
      <c r="BRJ929" s="290"/>
      <c r="BRK929" s="290"/>
      <c r="BRL929" s="290"/>
      <c r="BRM929" s="290"/>
      <c r="BRN929" s="290"/>
      <c r="BRO929" s="290"/>
      <c r="BRP929" s="290"/>
      <c r="BRQ929" s="290"/>
      <c r="BRR929" s="290"/>
      <c r="BRS929" s="290"/>
      <c r="BRT929" s="290"/>
      <c r="BRU929" s="290"/>
      <c r="BRV929" s="290"/>
      <c r="BRW929" s="290"/>
      <c r="BRX929" s="290"/>
      <c r="BRY929" s="290"/>
      <c r="BRZ929" s="290"/>
      <c r="BSA929" s="290"/>
      <c r="BSB929" s="290"/>
      <c r="BSC929" s="290"/>
      <c r="BSD929" s="290"/>
      <c r="BSE929" s="290"/>
      <c r="BSF929" s="290"/>
      <c r="BSG929" s="290"/>
      <c r="BSH929" s="290"/>
      <c r="BSI929" s="290"/>
      <c r="BSJ929" s="290"/>
      <c r="BSK929" s="290"/>
      <c r="BSL929" s="290"/>
      <c r="BSM929" s="290"/>
      <c r="BSN929" s="290"/>
      <c r="BSO929" s="290"/>
      <c r="BSP929" s="290"/>
      <c r="BSQ929" s="290"/>
      <c r="BSR929" s="290"/>
      <c r="BSS929" s="290"/>
      <c r="BST929" s="290"/>
      <c r="BSU929" s="290"/>
      <c r="BSV929" s="290"/>
      <c r="BSW929" s="290"/>
      <c r="BSX929" s="290"/>
      <c r="BSY929" s="290"/>
      <c r="BSZ929" s="290"/>
      <c r="BTA929" s="290"/>
      <c r="BTB929" s="290"/>
      <c r="BTC929" s="290"/>
      <c r="BTD929" s="290"/>
      <c r="BTE929" s="290"/>
      <c r="BTF929" s="290"/>
      <c r="BTG929" s="290"/>
      <c r="BTH929" s="290"/>
      <c r="BTI929" s="290"/>
      <c r="BTJ929" s="290"/>
      <c r="BTK929" s="290"/>
      <c r="BTL929" s="290"/>
      <c r="BTM929" s="290"/>
      <c r="BTN929" s="290"/>
      <c r="BTO929" s="290"/>
      <c r="BTP929" s="290"/>
      <c r="BTQ929" s="290"/>
      <c r="BTR929" s="290"/>
      <c r="BTS929" s="290"/>
      <c r="BTT929" s="290"/>
      <c r="BTU929" s="290"/>
      <c r="BTV929" s="290"/>
      <c r="BTW929" s="290"/>
      <c r="BTX929" s="290"/>
      <c r="BTY929" s="290"/>
      <c r="BTZ929" s="290"/>
      <c r="BUA929" s="290"/>
      <c r="BUB929" s="290"/>
      <c r="BUC929" s="290"/>
      <c r="BUD929" s="290"/>
      <c r="BUE929" s="290"/>
      <c r="BUF929" s="290"/>
      <c r="BUG929" s="290"/>
      <c r="BUH929" s="290"/>
      <c r="BUI929" s="290"/>
      <c r="BUJ929" s="290"/>
      <c r="BUK929" s="290"/>
      <c r="BUL929" s="290"/>
      <c r="BUM929" s="290"/>
      <c r="BUN929" s="290"/>
      <c r="BUO929" s="290"/>
      <c r="BUP929" s="290"/>
      <c r="BUQ929" s="290"/>
      <c r="BUR929" s="290"/>
      <c r="BUS929" s="290"/>
      <c r="BUT929" s="290"/>
      <c r="BUU929" s="290"/>
      <c r="BUV929" s="290"/>
      <c r="BUW929" s="290"/>
      <c r="BUX929" s="290"/>
      <c r="BUY929" s="290"/>
      <c r="BUZ929" s="290"/>
      <c r="BVA929" s="290"/>
      <c r="BVB929" s="290"/>
      <c r="BVC929" s="290"/>
      <c r="BVD929" s="290"/>
      <c r="BVE929" s="290"/>
      <c r="BVF929" s="290"/>
      <c r="BVG929" s="290"/>
      <c r="BVH929" s="290"/>
      <c r="BVI929" s="290"/>
      <c r="BVJ929" s="290"/>
      <c r="BVK929" s="290"/>
      <c r="BVL929" s="290"/>
      <c r="BVM929" s="290"/>
      <c r="BVN929" s="290"/>
      <c r="BVO929" s="290"/>
      <c r="BVP929" s="290"/>
      <c r="BVQ929" s="290"/>
      <c r="BVR929" s="290"/>
      <c r="BVS929" s="290"/>
      <c r="BVT929" s="290"/>
      <c r="BVU929" s="290"/>
      <c r="BVV929" s="290"/>
      <c r="BVW929" s="290"/>
      <c r="BVX929" s="290"/>
      <c r="BVY929" s="290"/>
      <c r="BVZ929" s="290"/>
      <c r="BWA929" s="290"/>
      <c r="BWB929" s="290"/>
      <c r="BWC929" s="290"/>
      <c r="BWD929" s="290"/>
      <c r="BWE929" s="290"/>
      <c r="BWF929" s="290"/>
      <c r="BWG929" s="290"/>
      <c r="BWH929" s="290"/>
      <c r="BWI929" s="290"/>
      <c r="BWJ929" s="290"/>
      <c r="BWK929" s="290"/>
      <c r="BWL929" s="290"/>
      <c r="BWM929" s="290"/>
      <c r="BWN929" s="290"/>
      <c r="BWO929" s="290"/>
      <c r="BWP929" s="290"/>
      <c r="BWQ929" s="290"/>
      <c r="BWR929" s="290"/>
      <c r="BWS929" s="290"/>
      <c r="BWT929" s="290"/>
      <c r="BWU929" s="290"/>
      <c r="BWV929" s="290"/>
      <c r="BWW929" s="290"/>
      <c r="BWX929" s="290"/>
      <c r="BWY929" s="290"/>
      <c r="BWZ929" s="290"/>
      <c r="BXA929" s="290"/>
      <c r="BXB929" s="290"/>
      <c r="BXC929" s="290"/>
      <c r="BXD929" s="290"/>
      <c r="BXE929" s="290"/>
      <c r="BXF929" s="290"/>
      <c r="BXG929" s="290"/>
      <c r="BXH929" s="290"/>
      <c r="BXI929" s="290"/>
      <c r="BXJ929" s="290"/>
      <c r="BXK929" s="290"/>
      <c r="BXL929" s="290"/>
      <c r="BXM929" s="290"/>
      <c r="BXN929" s="290"/>
      <c r="BXO929" s="290"/>
      <c r="BXP929" s="290"/>
      <c r="BXQ929" s="290"/>
      <c r="BXR929" s="290"/>
      <c r="BXS929" s="290"/>
      <c r="BXT929" s="290"/>
      <c r="BXU929" s="290"/>
      <c r="BXV929" s="290"/>
      <c r="BXW929" s="290"/>
      <c r="BXX929" s="290"/>
      <c r="BXY929" s="290"/>
      <c r="BXZ929" s="290"/>
      <c r="BYA929" s="290"/>
      <c r="BYB929" s="290"/>
      <c r="BYC929" s="290"/>
      <c r="BYD929" s="290"/>
      <c r="BYE929" s="290"/>
      <c r="BYF929" s="290"/>
      <c r="BYG929" s="290"/>
      <c r="BYH929" s="290"/>
      <c r="BYI929" s="290"/>
      <c r="BYJ929" s="290"/>
      <c r="BYK929" s="290"/>
      <c r="BYL929" s="290"/>
      <c r="BYM929" s="290"/>
      <c r="BYN929" s="290"/>
      <c r="BYO929" s="290"/>
      <c r="BYP929" s="290"/>
      <c r="BYQ929" s="290"/>
      <c r="BYR929" s="290"/>
      <c r="BYS929" s="290"/>
      <c r="BYT929" s="290"/>
      <c r="BYU929" s="290"/>
      <c r="BYV929" s="290"/>
      <c r="BYW929" s="290"/>
      <c r="BYX929" s="290"/>
      <c r="BYY929" s="290"/>
      <c r="BYZ929" s="290"/>
      <c r="BZA929" s="290"/>
      <c r="BZB929" s="290"/>
      <c r="BZC929" s="290"/>
      <c r="BZD929" s="290"/>
      <c r="BZE929" s="290"/>
      <c r="BZF929" s="290"/>
      <c r="BZG929" s="290"/>
      <c r="BZH929" s="290"/>
      <c r="BZI929" s="290"/>
      <c r="BZJ929" s="290"/>
      <c r="BZK929" s="290"/>
      <c r="BZL929" s="290"/>
      <c r="BZM929" s="290"/>
      <c r="BZN929" s="290"/>
      <c r="BZO929" s="290"/>
      <c r="BZP929" s="290"/>
      <c r="BZQ929" s="290"/>
      <c r="BZR929" s="290"/>
      <c r="BZS929" s="290"/>
      <c r="BZT929" s="290"/>
      <c r="BZU929" s="290"/>
      <c r="BZV929" s="290"/>
      <c r="BZW929" s="290"/>
      <c r="BZX929" s="290"/>
      <c r="BZY929" s="290"/>
      <c r="BZZ929" s="290"/>
      <c r="CAA929" s="290"/>
      <c r="CAB929" s="290"/>
      <c r="CAC929" s="290"/>
      <c r="CAD929" s="290"/>
      <c r="CAE929" s="290"/>
      <c r="CAF929" s="290"/>
      <c r="CAG929" s="290"/>
      <c r="CAH929" s="290"/>
      <c r="CAI929" s="290"/>
      <c r="CAJ929" s="290"/>
      <c r="CAK929" s="290"/>
      <c r="CAL929" s="290"/>
      <c r="CAM929" s="290"/>
      <c r="CAN929" s="290"/>
      <c r="CAO929" s="290"/>
      <c r="CAP929" s="290"/>
      <c r="CAQ929" s="290"/>
      <c r="CAR929" s="290"/>
      <c r="CAS929" s="290"/>
      <c r="CAT929" s="290"/>
      <c r="CAU929" s="290"/>
      <c r="CAV929" s="290"/>
      <c r="CAW929" s="290"/>
      <c r="CAX929" s="290"/>
      <c r="CAY929" s="290"/>
      <c r="CAZ929" s="290"/>
      <c r="CBA929" s="290"/>
      <c r="CBB929" s="290"/>
      <c r="CBC929" s="290"/>
      <c r="CBD929" s="290"/>
      <c r="CBE929" s="290"/>
      <c r="CBF929" s="290"/>
      <c r="CBG929" s="290"/>
      <c r="CBH929" s="290"/>
      <c r="CBI929" s="290"/>
      <c r="CBJ929" s="290"/>
      <c r="CBK929" s="290"/>
      <c r="CBL929" s="290"/>
      <c r="CBM929" s="290"/>
      <c r="CBN929" s="290"/>
      <c r="CBO929" s="290"/>
      <c r="CBP929" s="290"/>
      <c r="CBQ929" s="290"/>
      <c r="CBR929" s="290"/>
      <c r="CBS929" s="290"/>
      <c r="CBT929" s="290"/>
      <c r="CBU929" s="290"/>
      <c r="CBV929" s="290"/>
      <c r="CBW929" s="290"/>
      <c r="CBX929" s="290"/>
      <c r="CBY929" s="290"/>
      <c r="CBZ929" s="290"/>
      <c r="CCA929" s="290"/>
      <c r="CCB929" s="290"/>
      <c r="CCC929" s="290"/>
      <c r="CCD929" s="290"/>
      <c r="CCE929" s="290"/>
      <c r="CCF929" s="290"/>
      <c r="CCG929" s="290"/>
      <c r="CCH929" s="290"/>
      <c r="CCI929" s="290"/>
      <c r="CCJ929" s="290"/>
      <c r="CCK929" s="290"/>
      <c r="CCL929" s="290"/>
      <c r="CCM929" s="290"/>
      <c r="CCN929" s="290"/>
      <c r="CCO929" s="290"/>
      <c r="CCP929" s="290"/>
      <c r="CCQ929" s="290"/>
      <c r="CCR929" s="290"/>
      <c r="CCS929" s="290"/>
      <c r="CCT929" s="290"/>
      <c r="CCU929" s="290"/>
      <c r="CCV929" s="290"/>
      <c r="CCW929" s="290"/>
      <c r="CCX929" s="290"/>
      <c r="CCY929" s="290"/>
      <c r="CCZ929" s="290"/>
      <c r="CDA929" s="290"/>
      <c r="CDB929" s="290"/>
      <c r="CDC929" s="290"/>
      <c r="CDD929" s="290"/>
      <c r="CDE929" s="290"/>
      <c r="CDF929" s="290"/>
      <c r="CDG929" s="290"/>
      <c r="CDH929" s="290"/>
      <c r="CDI929" s="290"/>
      <c r="CDJ929" s="290"/>
      <c r="CDK929" s="290"/>
      <c r="CDL929" s="290"/>
      <c r="CDM929" s="290"/>
      <c r="CDN929" s="290"/>
      <c r="CDO929" s="290"/>
      <c r="CDP929" s="290"/>
      <c r="CDQ929" s="290"/>
      <c r="CDR929" s="290"/>
      <c r="CDS929" s="290"/>
      <c r="CDT929" s="290"/>
      <c r="CDU929" s="290"/>
      <c r="CDV929" s="290"/>
      <c r="CDW929" s="290"/>
      <c r="CDX929" s="290"/>
      <c r="CDY929" s="290"/>
      <c r="CDZ929" s="290"/>
      <c r="CEA929" s="290"/>
      <c r="CEB929" s="290"/>
      <c r="CEC929" s="290"/>
      <c r="CED929" s="290"/>
      <c r="CEE929" s="290"/>
      <c r="CEF929" s="290"/>
      <c r="CEG929" s="290"/>
      <c r="CEH929" s="290"/>
      <c r="CEI929" s="290"/>
      <c r="CEJ929" s="290"/>
      <c r="CEK929" s="290"/>
      <c r="CEL929" s="290"/>
      <c r="CEM929" s="290"/>
      <c r="CEN929" s="290"/>
      <c r="CEO929" s="290"/>
      <c r="CEP929" s="290"/>
      <c r="CEQ929" s="290"/>
      <c r="CER929" s="290"/>
      <c r="CES929" s="290"/>
      <c r="CET929" s="290"/>
      <c r="CEU929" s="290"/>
      <c r="CEV929" s="290"/>
      <c r="CEW929" s="290"/>
      <c r="CEX929" s="290"/>
      <c r="CEY929" s="290"/>
      <c r="CEZ929" s="290"/>
      <c r="CFA929" s="290"/>
      <c r="CFB929" s="290"/>
      <c r="CFC929" s="290"/>
      <c r="CFD929" s="290"/>
      <c r="CFE929" s="290"/>
      <c r="CFF929" s="290"/>
      <c r="CFG929" s="290"/>
      <c r="CFH929" s="290"/>
      <c r="CFI929" s="290"/>
      <c r="CFJ929" s="290"/>
      <c r="CFK929" s="290"/>
      <c r="CFL929" s="290"/>
      <c r="CFM929" s="290"/>
      <c r="CFN929" s="290"/>
      <c r="CFO929" s="290"/>
      <c r="CFP929" s="290"/>
      <c r="CFQ929" s="290"/>
      <c r="CFR929" s="290"/>
      <c r="CFS929" s="290"/>
      <c r="CFT929" s="290"/>
      <c r="CFU929" s="290"/>
      <c r="CFV929" s="290"/>
      <c r="CFW929" s="290"/>
      <c r="CFX929" s="290"/>
      <c r="CFY929" s="290"/>
      <c r="CFZ929" s="290"/>
      <c r="CGA929" s="290"/>
      <c r="CGB929" s="290"/>
      <c r="CGC929" s="290"/>
      <c r="CGD929" s="290"/>
      <c r="CGE929" s="290"/>
      <c r="CGF929" s="290"/>
      <c r="CGG929" s="290"/>
      <c r="CGH929" s="290"/>
      <c r="CGI929" s="290"/>
      <c r="CGJ929" s="290"/>
      <c r="CGK929" s="290"/>
      <c r="CGL929" s="290"/>
      <c r="CGM929" s="290"/>
      <c r="CGN929" s="290"/>
      <c r="CGO929" s="290"/>
      <c r="CGP929" s="290"/>
      <c r="CGQ929" s="290"/>
      <c r="CGR929" s="290"/>
      <c r="CGS929" s="290"/>
      <c r="CGT929" s="290"/>
      <c r="CGU929" s="290"/>
      <c r="CGV929" s="290"/>
      <c r="CGW929" s="290"/>
      <c r="CGX929" s="290"/>
      <c r="CGY929" s="290"/>
      <c r="CGZ929" s="290"/>
      <c r="CHA929" s="290"/>
      <c r="CHB929" s="290"/>
      <c r="CHC929" s="290"/>
      <c r="CHD929" s="290"/>
      <c r="CHE929" s="290"/>
      <c r="CHF929" s="290"/>
      <c r="CHG929" s="290"/>
      <c r="CHH929" s="290"/>
      <c r="CHI929" s="290"/>
      <c r="CHJ929" s="290"/>
      <c r="CHK929" s="290"/>
      <c r="CHL929" s="290"/>
      <c r="CHM929" s="290"/>
      <c r="CHN929" s="290"/>
      <c r="CHO929" s="290"/>
      <c r="CHP929" s="290"/>
      <c r="CHQ929" s="290"/>
      <c r="CHR929" s="290"/>
      <c r="CHS929" s="290"/>
      <c r="CHT929" s="290"/>
      <c r="CHU929" s="290"/>
      <c r="CHV929" s="290"/>
      <c r="CHW929" s="290"/>
      <c r="CHX929" s="290"/>
      <c r="CHY929" s="290"/>
      <c r="CHZ929" s="290"/>
      <c r="CIA929" s="290"/>
      <c r="CIB929" s="290"/>
      <c r="CIC929" s="290"/>
      <c r="CID929" s="290"/>
      <c r="CIE929" s="290"/>
      <c r="CIF929" s="290"/>
      <c r="CIG929" s="290"/>
      <c r="CIH929" s="290"/>
      <c r="CII929" s="290"/>
      <c r="CIJ929" s="290"/>
      <c r="CIK929" s="290"/>
      <c r="CIL929" s="290"/>
      <c r="CIM929" s="290"/>
      <c r="CIN929" s="290"/>
      <c r="CIO929" s="290"/>
      <c r="CIP929" s="290"/>
      <c r="CIQ929" s="290"/>
      <c r="CIR929" s="290"/>
      <c r="CIS929" s="290"/>
      <c r="CIT929" s="290"/>
      <c r="CIU929" s="290"/>
      <c r="CIV929" s="290"/>
      <c r="CIW929" s="290"/>
      <c r="CIX929" s="290"/>
      <c r="CIY929" s="290"/>
      <c r="CIZ929" s="290"/>
      <c r="CJA929" s="290"/>
      <c r="CJB929" s="290"/>
      <c r="CJC929" s="290"/>
      <c r="CJD929" s="290"/>
      <c r="CJE929" s="290"/>
      <c r="CJF929" s="290"/>
      <c r="CJG929" s="290"/>
      <c r="CJH929" s="290"/>
      <c r="CJI929" s="290"/>
      <c r="CJJ929" s="290"/>
      <c r="CJK929" s="290"/>
      <c r="CJL929" s="290"/>
      <c r="CJM929" s="290"/>
      <c r="CJN929" s="290"/>
      <c r="CJO929" s="290"/>
      <c r="CJP929" s="290"/>
      <c r="CJQ929" s="290"/>
      <c r="CJR929" s="290"/>
      <c r="CJS929" s="290"/>
      <c r="CJT929" s="290"/>
      <c r="CJU929" s="290"/>
      <c r="CJV929" s="290"/>
      <c r="CJW929" s="290"/>
      <c r="CJX929" s="290"/>
      <c r="CJY929" s="290"/>
      <c r="CJZ929" s="290"/>
      <c r="CKA929" s="290"/>
      <c r="CKB929" s="290"/>
      <c r="CKC929" s="290"/>
      <c r="CKD929" s="290"/>
      <c r="CKE929" s="290"/>
      <c r="CKF929" s="290"/>
      <c r="CKG929" s="290"/>
      <c r="CKH929" s="290"/>
      <c r="CKI929" s="290"/>
      <c r="CKJ929" s="290"/>
      <c r="CKK929" s="290"/>
      <c r="CKL929" s="290"/>
      <c r="CKM929" s="290"/>
      <c r="CKN929" s="290"/>
      <c r="CKO929" s="290"/>
      <c r="CKP929" s="290"/>
      <c r="CKQ929" s="290"/>
      <c r="CKR929" s="290"/>
      <c r="CKS929" s="290"/>
      <c r="CKT929" s="290"/>
      <c r="CKU929" s="290"/>
      <c r="CKV929" s="290"/>
      <c r="CKW929" s="290"/>
      <c r="CKX929" s="290"/>
      <c r="CKY929" s="290"/>
      <c r="CKZ929" s="290"/>
      <c r="CLA929" s="290"/>
      <c r="CLB929" s="290"/>
      <c r="CLC929" s="290"/>
      <c r="CLD929" s="290"/>
      <c r="CLE929" s="290"/>
      <c r="CLF929" s="290"/>
      <c r="CLG929" s="290"/>
      <c r="CLH929" s="290"/>
      <c r="CLI929" s="290"/>
      <c r="CLJ929" s="290"/>
      <c r="CLK929" s="290"/>
      <c r="CLL929" s="290"/>
      <c r="CLM929" s="290"/>
      <c r="CLN929" s="290"/>
      <c r="CLO929" s="290"/>
      <c r="CLP929" s="290"/>
      <c r="CLQ929" s="290"/>
      <c r="CLR929" s="290"/>
      <c r="CLS929" s="290"/>
      <c r="CLT929" s="290"/>
      <c r="CLU929" s="290"/>
      <c r="CLV929" s="290"/>
      <c r="CLW929" s="290"/>
      <c r="CLX929" s="290"/>
      <c r="CLY929" s="290"/>
      <c r="CLZ929" s="290"/>
      <c r="CMA929" s="290"/>
      <c r="CMB929" s="290"/>
      <c r="CMC929" s="290"/>
      <c r="CMD929" s="290"/>
      <c r="CME929" s="290"/>
      <c r="CMF929" s="290"/>
      <c r="CMG929" s="290"/>
      <c r="CMH929" s="290"/>
      <c r="CMI929" s="290"/>
      <c r="CMJ929" s="290"/>
      <c r="CMK929" s="290"/>
      <c r="CML929" s="290"/>
      <c r="CMM929" s="290"/>
      <c r="CMN929" s="290"/>
      <c r="CMO929" s="290"/>
      <c r="CMP929" s="290"/>
      <c r="CMQ929" s="290"/>
      <c r="CMR929" s="290"/>
      <c r="CMS929" s="290"/>
      <c r="CMT929" s="290"/>
      <c r="CMU929" s="290"/>
      <c r="CMV929" s="290"/>
      <c r="CMW929" s="290"/>
      <c r="CMX929" s="290"/>
      <c r="CMY929" s="290"/>
      <c r="CMZ929" s="290"/>
      <c r="CNA929" s="290"/>
      <c r="CNB929" s="290"/>
      <c r="CNC929" s="290"/>
      <c r="CND929" s="290"/>
      <c r="CNE929" s="290"/>
      <c r="CNF929" s="290"/>
      <c r="CNG929" s="290"/>
      <c r="CNH929" s="290"/>
      <c r="CNI929" s="290"/>
      <c r="CNJ929" s="290"/>
      <c r="CNK929" s="290"/>
      <c r="CNL929" s="290"/>
      <c r="CNM929" s="290"/>
      <c r="CNN929" s="290"/>
      <c r="CNO929" s="290"/>
      <c r="CNP929" s="290"/>
      <c r="CNQ929" s="290"/>
      <c r="CNR929" s="290"/>
      <c r="CNS929" s="290"/>
      <c r="CNT929" s="290"/>
      <c r="CNU929" s="290"/>
      <c r="CNV929" s="290"/>
      <c r="CNW929" s="290"/>
      <c r="CNX929" s="290"/>
      <c r="CNY929" s="290"/>
      <c r="CNZ929" s="290"/>
      <c r="COA929" s="290"/>
      <c r="COB929" s="290"/>
      <c r="COC929" s="290"/>
      <c r="COD929" s="290"/>
      <c r="COE929" s="290"/>
      <c r="COF929" s="290"/>
      <c r="COG929" s="290"/>
      <c r="COH929" s="290"/>
      <c r="COI929" s="290"/>
      <c r="COJ929" s="290"/>
      <c r="COK929" s="290"/>
      <c r="COL929" s="290"/>
      <c r="COM929" s="290"/>
      <c r="CON929" s="290"/>
      <c r="COO929" s="290"/>
      <c r="COP929" s="290"/>
      <c r="COQ929" s="290"/>
      <c r="COR929" s="290"/>
      <c r="COS929" s="290"/>
      <c r="COT929" s="290"/>
      <c r="COU929" s="290"/>
      <c r="COV929" s="290"/>
      <c r="COW929" s="290"/>
      <c r="COX929" s="290"/>
      <c r="COY929" s="290"/>
      <c r="COZ929" s="290"/>
      <c r="CPA929" s="290"/>
      <c r="CPB929" s="290"/>
      <c r="CPC929" s="290"/>
      <c r="CPD929" s="290"/>
      <c r="CPE929" s="290"/>
      <c r="CPF929" s="290"/>
      <c r="CPG929" s="290"/>
      <c r="CPH929" s="290"/>
      <c r="CPI929" s="290"/>
      <c r="CPJ929" s="290"/>
      <c r="CPK929" s="290"/>
      <c r="CPL929" s="290"/>
      <c r="CPM929" s="290"/>
      <c r="CPN929" s="290"/>
      <c r="CPO929" s="290"/>
      <c r="CPP929" s="290"/>
      <c r="CPQ929" s="290"/>
      <c r="CPR929" s="290"/>
      <c r="CPS929" s="290"/>
      <c r="CPT929" s="290"/>
      <c r="CPU929" s="290"/>
      <c r="CPV929" s="290"/>
      <c r="CPW929" s="290"/>
      <c r="CPX929" s="290"/>
      <c r="CPY929" s="290"/>
      <c r="CPZ929" s="290"/>
      <c r="CQA929" s="290"/>
      <c r="CQB929" s="290"/>
      <c r="CQC929" s="290"/>
      <c r="CQD929" s="290"/>
      <c r="CQE929" s="290"/>
      <c r="CQF929" s="290"/>
      <c r="CQG929" s="290"/>
      <c r="CQH929" s="290"/>
      <c r="CQI929" s="290"/>
      <c r="CQJ929" s="290"/>
      <c r="CQK929" s="290"/>
      <c r="CQL929" s="290"/>
      <c r="CQM929" s="290"/>
      <c r="CQN929" s="290"/>
      <c r="CQO929" s="290"/>
      <c r="CQP929" s="290"/>
      <c r="CQQ929" s="290"/>
      <c r="CQR929" s="290"/>
      <c r="CQS929" s="290"/>
      <c r="CQT929" s="290"/>
      <c r="CQU929" s="290"/>
      <c r="CQV929" s="290"/>
      <c r="CQW929" s="290"/>
      <c r="CQX929" s="290"/>
      <c r="CQY929" s="290"/>
      <c r="CQZ929" s="290"/>
      <c r="CRA929" s="290"/>
      <c r="CRB929" s="290"/>
      <c r="CRC929" s="290"/>
      <c r="CRD929" s="290"/>
      <c r="CRE929" s="290"/>
      <c r="CRF929" s="290"/>
      <c r="CRG929" s="290"/>
      <c r="CRH929" s="290"/>
      <c r="CRI929" s="290"/>
      <c r="CRJ929" s="290"/>
      <c r="CRK929" s="290"/>
      <c r="CRL929" s="290"/>
      <c r="CRM929" s="290"/>
      <c r="CRN929" s="290"/>
      <c r="CRO929" s="290"/>
      <c r="CRP929" s="290"/>
      <c r="CRQ929" s="290"/>
      <c r="CRR929" s="290"/>
      <c r="CRS929" s="290"/>
      <c r="CRT929" s="290"/>
      <c r="CRU929" s="290"/>
      <c r="CRV929" s="290"/>
      <c r="CRW929" s="290"/>
      <c r="CRX929" s="290"/>
      <c r="CRY929" s="290"/>
      <c r="CRZ929" s="290"/>
      <c r="CSA929" s="290"/>
      <c r="CSB929" s="290"/>
      <c r="CSC929" s="290"/>
      <c r="CSD929" s="290"/>
      <c r="CSE929" s="290"/>
      <c r="CSF929" s="290"/>
      <c r="CSG929" s="290"/>
      <c r="CSH929" s="290"/>
      <c r="CSI929" s="290"/>
      <c r="CSJ929" s="290"/>
      <c r="CSK929" s="290"/>
      <c r="CSL929" s="290"/>
      <c r="CSM929" s="290"/>
      <c r="CSN929" s="290"/>
      <c r="CSO929" s="290"/>
      <c r="CSP929" s="290"/>
      <c r="CSQ929" s="290"/>
      <c r="CSR929" s="290"/>
      <c r="CSS929" s="290"/>
      <c r="CST929" s="290"/>
      <c r="CSU929" s="290"/>
      <c r="CSV929" s="290"/>
      <c r="CSW929" s="290"/>
      <c r="CSX929" s="290"/>
      <c r="CSY929" s="290"/>
      <c r="CSZ929" s="290"/>
      <c r="CTA929" s="290"/>
      <c r="CTB929" s="290"/>
      <c r="CTC929" s="290"/>
      <c r="CTD929" s="290"/>
      <c r="CTE929" s="290"/>
      <c r="CTF929" s="290"/>
      <c r="CTG929" s="290"/>
      <c r="CTH929" s="290"/>
      <c r="CTI929" s="290"/>
      <c r="CTJ929" s="290"/>
      <c r="CTK929" s="290"/>
      <c r="CTL929" s="290"/>
      <c r="CTM929" s="290"/>
      <c r="CTN929" s="290"/>
      <c r="CTO929" s="290"/>
      <c r="CTP929" s="290"/>
      <c r="CTQ929" s="290"/>
      <c r="CTR929" s="290"/>
      <c r="CTS929" s="290"/>
      <c r="CTT929" s="290"/>
      <c r="CTU929" s="290"/>
      <c r="CTV929" s="290"/>
      <c r="CTW929" s="290"/>
      <c r="CTX929" s="290"/>
      <c r="CTY929" s="290"/>
      <c r="CTZ929" s="290"/>
      <c r="CUA929" s="290"/>
      <c r="CUB929" s="290"/>
      <c r="CUC929" s="290"/>
      <c r="CUD929" s="290"/>
      <c r="CUE929" s="290"/>
      <c r="CUF929" s="290"/>
      <c r="CUG929" s="290"/>
      <c r="CUH929" s="290"/>
      <c r="CUI929" s="290"/>
      <c r="CUJ929" s="290"/>
      <c r="CUK929" s="290"/>
      <c r="CUL929" s="290"/>
      <c r="CUM929" s="290"/>
      <c r="CUN929" s="290"/>
      <c r="CUO929" s="290"/>
      <c r="CUP929" s="290"/>
      <c r="CUQ929" s="290"/>
      <c r="CUR929" s="290"/>
      <c r="CUS929" s="290"/>
      <c r="CUT929" s="290"/>
      <c r="CUU929" s="290"/>
      <c r="CUV929" s="290"/>
      <c r="CUW929" s="290"/>
      <c r="CUX929" s="290"/>
      <c r="CUY929" s="290"/>
      <c r="CUZ929" s="290"/>
      <c r="CVA929" s="290"/>
      <c r="CVB929" s="290"/>
      <c r="CVC929" s="290"/>
      <c r="CVD929" s="290"/>
      <c r="CVE929" s="290"/>
      <c r="CVF929" s="290"/>
      <c r="CVG929" s="290"/>
      <c r="CVH929" s="290"/>
      <c r="CVI929" s="290"/>
      <c r="CVJ929" s="290"/>
      <c r="CVK929" s="290"/>
      <c r="CVL929" s="290"/>
      <c r="CVM929" s="290"/>
      <c r="CVN929" s="290"/>
      <c r="CVO929" s="290"/>
      <c r="CVP929" s="290"/>
      <c r="CVQ929" s="290"/>
      <c r="CVR929" s="290"/>
      <c r="CVS929" s="290"/>
      <c r="CVT929" s="290"/>
      <c r="CVU929" s="290"/>
      <c r="CVV929" s="290"/>
      <c r="CVW929" s="290"/>
      <c r="CVX929" s="290"/>
      <c r="CVY929" s="290"/>
      <c r="CVZ929" s="290"/>
      <c r="CWA929" s="290"/>
      <c r="CWB929" s="290"/>
      <c r="CWC929" s="290"/>
      <c r="CWD929" s="290"/>
      <c r="CWE929" s="290"/>
      <c r="CWF929" s="290"/>
      <c r="CWG929" s="290"/>
      <c r="CWH929" s="290"/>
      <c r="CWI929" s="290"/>
      <c r="CWJ929" s="290"/>
      <c r="CWK929" s="290"/>
      <c r="CWL929" s="290"/>
      <c r="CWM929" s="290"/>
      <c r="CWN929" s="290"/>
      <c r="CWO929" s="290"/>
      <c r="CWP929" s="290"/>
      <c r="CWQ929" s="290"/>
      <c r="CWR929" s="290"/>
      <c r="CWS929" s="290"/>
      <c r="CWT929" s="290"/>
      <c r="CWU929" s="290"/>
      <c r="CWV929" s="290"/>
      <c r="CWW929" s="290"/>
      <c r="CWX929" s="290"/>
      <c r="CWY929" s="290"/>
      <c r="CWZ929" s="290"/>
      <c r="CXA929" s="290"/>
      <c r="CXB929" s="290"/>
      <c r="CXC929" s="290"/>
      <c r="CXD929" s="290"/>
      <c r="CXE929" s="290"/>
      <c r="CXF929" s="290"/>
      <c r="CXG929" s="290"/>
      <c r="CXH929" s="290"/>
      <c r="CXI929" s="290"/>
      <c r="CXJ929" s="290"/>
      <c r="CXK929" s="290"/>
      <c r="CXL929" s="290"/>
      <c r="CXM929" s="290"/>
      <c r="CXN929" s="290"/>
      <c r="CXO929" s="290"/>
      <c r="CXP929" s="290"/>
      <c r="CXQ929" s="290"/>
      <c r="CXR929" s="290"/>
      <c r="CXS929" s="290"/>
      <c r="CXT929" s="290"/>
      <c r="CXU929" s="290"/>
      <c r="CXV929" s="290"/>
      <c r="CXW929" s="290"/>
      <c r="CXX929" s="290"/>
      <c r="CXY929" s="290"/>
      <c r="CXZ929" s="290"/>
      <c r="CYA929" s="290"/>
      <c r="CYB929" s="290"/>
      <c r="CYC929" s="290"/>
      <c r="CYD929" s="290"/>
      <c r="CYE929" s="290"/>
      <c r="CYF929" s="290"/>
      <c r="CYG929" s="290"/>
      <c r="CYH929" s="290"/>
      <c r="CYI929" s="290"/>
      <c r="CYJ929" s="290"/>
      <c r="CYK929" s="290"/>
      <c r="CYL929" s="290"/>
      <c r="CYM929" s="290"/>
      <c r="CYN929" s="290"/>
      <c r="CYO929" s="290"/>
      <c r="CYP929" s="290"/>
      <c r="CYQ929" s="290"/>
      <c r="CYR929" s="290"/>
      <c r="CYS929" s="290"/>
      <c r="CYT929" s="290"/>
      <c r="CYU929" s="290"/>
      <c r="CYV929" s="290"/>
      <c r="CYW929" s="290"/>
      <c r="CYX929" s="290"/>
      <c r="CYY929" s="290"/>
      <c r="CYZ929" s="290"/>
      <c r="CZA929" s="290"/>
      <c r="CZB929" s="290"/>
      <c r="CZC929" s="290"/>
      <c r="CZD929" s="290"/>
      <c r="CZE929" s="290"/>
      <c r="CZF929" s="290"/>
      <c r="CZG929" s="290"/>
      <c r="CZH929" s="290"/>
      <c r="CZI929" s="290"/>
      <c r="CZJ929" s="290"/>
      <c r="CZK929" s="290"/>
      <c r="CZL929" s="290"/>
      <c r="CZM929" s="290"/>
      <c r="CZN929" s="290"/>
      <c r="CZO929" s="290"/>
      <c r="CZP929" s="290"/>
      <c r="CZQ929" s="290"/>
      <c r="CZR929" s="290"/>
      <c r="CZS929" s="290"/>
      <c r="CZT929" s="290"/>
      <c r="CZU929" s="290"/>
      <c r="CZV929" s="290"/>
      <c r="CZW929" s="290"/>
      <c r="CZX929" s="290"/>
      <c r="CZY929" s="290"/>
      <c r="CZZ929" s="290"/>
      <c r="DAA929" s="290"/>
      <c r="DAB929" s="290"/>
      <c r="DAC929" s="290"/>
      <c r="DAD929" s="290"/>
      <c r="DAE929" s="290"/>
      <c r="DAF929" s="290"/>
      <c r="DAG929" s="290"/>
      <c r="DAH929" s="290"/>
      <c r="DAI929" s="290"/>
      <c r="DAJ929" s="290"/>
      <c r="DAK929" s="290"/>
      <c r="DAL929" s="290"/>
      <c r="DAM929" s="290"/>
      <c r="DAN929" s="290"/>
      <c r="DAO929" s="290"/>
      <c r="DAP929" s="290"/>
      <c r="DAQ929" s="290"/>
      <c r="DAR929" s="290"/>
      <c r="DAS929" s="290"/>
      <c r="DAT929" s="290"/>
      <c r="DAU929" s="290"/>
      <c r="DAV929" s="290"/>
      <c r="DAW929" s="290"/>
      <c r="DAX929" s="290"/>
      <c r="DAY929" s="290"/>
      <c r="DAZ929" s="290"/>
      <c r="DBA929" s="290"/>
      <c r="DBB929" s="290"/>
      <c r="DBC929" s="290"/>
      <c r="DBD929" s="290"/>
      <c r="DBE929" s="290"/>
      <c r="DBF929" s="290"/>
      <c r="DBG929" s="290"/>
      <c r="DBH929" s="290"/>
      <c r="DBI929" s="290"/>
      <c r="DBJ929" s="290"/>
      <c r="DBK929" s="290"/>
      <c r="DBL929" s="290"/>
      <c r="DBM929" s="290"/>
      <c r="DBN929" s="290"/>
      <c r="DBO929" s="290"/>
      <c r="DBP929" s="290"/>
      <c r="DBQ929" s="290"/>
      <c r="DBR929" s="290"/>
      <c r="DBS929" s="290"/>
      <c r="DBT929" s="290"/>
      <c r="DBU929" s="290"/>
      <c r="DBV929" s="290"/>
      <c r="DBW929" s="290"/>
      <c r="DBX929" s="290"/>
      <c r="DBY929" s="290"/>
      <c r="DBZ929" s="290"/>
      <c r="DCA929" s="290"/>
      <c r="DCB929" s="290"/>
      <c r="DCC929" s="290"/>
      <c r="DCD929" s="290"/>
      <c r="DCE929" s="290"/>
      <c r="DCF929" s="290"/>
      <c r="DCG929" s="290"/>
      <c r="DCH929" s="290"/>
      <c r="DCI929" s="290"/>
      <c r="DCJ929" s="290"/>
      <c r="DCK929" s="290"/>
      <c r="DCL929" s="290"/>
      <c r="DCM929" s="290"/>
      <c r="DCN929" s="290"/>
      <c r="DCO929" s="290"/>
      <c r="DCP929" s="290"/>
      <c r="DCQ929" s="290"/>
      <c r="DCR929" s="290"/>
      <c r="DCS929" s="290"/>
      <c r="DCT929" s="290"/>
      <c r="DCU929" s="290"/>
      <c r="DCV929" s="290"/>
      <c r="DCW929" s="290"/>
      <c r="DCX929" s="290"/>
      <c r="DCY929" s="290"/>
      <c r="DCZ929" s="290"/>
      <c r="DDA929" s="290"/>
      <c r="DDB929" s="290"/>
      <c r="DDC929" s="290"/>
      <c r="DDD929" s="290"/>
      <c r="DDE929" s="290"/>
      <c r="DDF929" s="290"/>
      <c r="DDG929" s="290"/>
      <c r="DDH929" s="290"/>
      <c r="DDI929" s="290"/>
      <c r="DDJ929" s="290"/>
      <c r="DDK929" s="290"/>
      <c r="DDL929" s="290"/>
      <c r="DDM929" s="290"/>
      <c r="DDN929" s="290"/>
      <c r="DDO929" s="290"/>
      <c r="DDP929" s="290"/>
      <c r="DDQ929" s="290"/>
      <c r="DDR929" s="290"/>
      <c r="DDS929" s="290"/>
      <c r="DDT929" s="290"/>
      <c r="DDU929" s="290"/>
      <c r="DDV929" s="290"/>
      <c r="DDW929" s="290"/>
      <c r="DDX929" s="290"/>
      <c r="DDY929" s="290"/>
      <c r="DDZ929" s="290"/>
      <c r="DEA929" s="290"/>
      <c r="DEB929" s="290"/>
      <c r="DEC929" s="290"/>
      <c r="DED929" s="290"/>
      <c r="DEE929" s="290"/>
      <c r="DEF929" s="290"/>
      <c r="DEG929" s="290"/>
      <c r="DEH929" s="290"/>
      <c r="DEI929" s="290"/>
      <c r="DEJ929" s="290"/>
      <c r="DEK929" s="290"/>
      <c r="DEL929" s="290"/>
      <c r="DEM929" s="290"/>
      <c r="DEN929" s="290"/>
      <c r="DEO929" s="290"/>
      <c r="DEP929" s="290"/>
      <c r="DEQ929" s="290"/>
      <c r="DER929" s="290"/>
      <c r="DES929" s="290"/>
      <c r="DET929" s="290"/>
      <c r="DEU929" s="290"/>
      <c r="DEV929" s="290"/>
      <c r="DEW929" s="290"/>
      <c r="DEX929" s="290"/>
      <c r="DEY929" s="290"/>
      <c r="DEZ929" s="290"/>
      <c r="DFA929" s="290"/>
      <c r="DFB929" s="290"/>
      <c r="DFC929" s="290"/>
      <c r="DFD929" s="290"/>
      <c r="DFE929" s="290"/>
      <c r="DFF929" s="290"/>
      <c r="DFG929" s="290"/>
      <c r="DFH929" s="290"/>
      <c r="DFI929" s="290"/>
      <c r="DFJ929" s="290"/>
      <c r="DFK929" s="290"/>
      <c r="DFL929" s="290"/>
      <c r="DFM929" s="290"/>
      <c r="DFN929" s="290"/>
      <c r="DFO929" s="290"/>
      <c r="DFP929" s="290"/>
      <c r="DFQ929" s="290"/>
      <c r="DFR929" s="290"/>
      <c r="DFS929" s="290"/>
      <c r="DFT929" s="290"/>
      <c r="DFU929" s="290"/>
      <c r="DFV929" s="290"/>
      <c r="DFW929" s="290"/>
      <c r="DFX929" s="290"/>
      <c r="DFY929" s="290"/>
      <c r="DFZ929" s="290"/>
      <c r="DGA929" s="290"/>
      <c r="DGB929" s="290"/>
      <c r="DGC929" s="290"/>
      <c r="DGD929" s="290"/>
      <c r="DGE929" s="290"/>
      <c r="DGF929" s="290"/>
      <c r="DGG929" s="290"/>
      <c r="DGH929" s="290"/>
      <c r="DGI929" s="290"/>
      <c r="DGJ929" s="290"/>
      <c r="DGK929" s="290"/>
      <c r="DGL929" s="290"/>
      <c r="DGM929" s="290"/>
      <c r="DGN929" s="290"/>
      <c r="DGO929" s="290"/>
      <c r="DGP929" s="290"/>
      <c r="DGQ929" s="290"/>
      <c r="DGR929" s="290"/>
      <c r="DGS929" s="290"/>
      <c r="DGT929" s="290"/>
      <c r="DGU929" s="290"/>
      <c r="DGV929" s="290"/>
      <c r="DGW929" s="290"/>
      <c r="DGX929" s="290"/>
      <c r="DGY929" s="290"/>
      <c r="DGZ929" s="290"/>
      <c r="DHA929" s="290"/>
      <c r="DHB929" s="290"/>
      <c r="DHC929" s="290"/>
      <c r="DHD929" s="290"/>
      <c r="DHE929" s="290"/>
      <c r="DHF929" s="290"/>
      <c r="DHG929" s="290"/>
      <c r="DHH929" s="290"/>
      <c r="DHI929" s="290"/>
      <c r="DHJ929" s="290"/>
      <c r="DHK929" s="290"/>
      <c r="DHL929" s="290"/>
      <c r="DHM929" s="290"/>
      <c r="DHN929" s="290"/>
      <c r="DHO929" s="290"/>
      <c r="DHP929" s="290"/>
      <c r="DHQ929" s="290"/>
      <c r="DHR929" s="290"/>
      <c r="DHS929" s="290"/>
      <c r="DHT929" s="290"/>
      <c r="DHU929" s="290"/>
      <c r="DHV929" s="290"/>
      <c r="DHW929" s="290"/>
      <c r="DHX929" s="290"/>
      <c r="DHY929" s="290"/>
      <c r="DHZ929" s="290"/>
      <c r="DIA929" s="290"/>
      <c r="DIB929" s="290"/>
      <c r="DIC929" s="290"/>
      <c r="DID929" s="290"/>
      <c r="DIE929" s="290"/>
      <c r="DIF929" s="290"/>
      <c r="DIG929" s="290"/>
      <c r="DIH929" s="290"/>
      <c r="DII929" s="290"/>
      <c r="DIJ929" s="290"/>
      <c r="DIK929" s="290"/>
      <c r="DIL929" s="290"/>
      <c r="DIM929" s="290"/>
      <c r="DIN929" s="290"/>
      <c r="DIO929" s="290"/>
      <c r="DIP929" s="290"/>
      <c r="DIQ929" s="290"/>
      <c r="DIR929" s="290"/>
      <c r="DIS929" s="290"/>
      <c r="DIT929" s="290"/>
      <c r="DIU929" s="290"/>
      <c r="DIV929" s="290"/>
      <c r="DIW929" s="290"/>
      <c r="DIX929" s="290"/>
      <c r="DIY929" s="290"/>
      <c r="DIZ929" s="290"/>
      <c r="DJA929" s="290"/>
      <c r="DJB929" s="290"/>
      <c r="DJC929" s="290"/>
      <c r="DJD929" s="290"/>
      <c r="DJE929" s="290"/>
      <c r="DJF929" s="290"/>
      <c r="DJG929" s="290"/>
      <c r="DJH929" s="290"/>
      <c r="DJI929" s="290"/>
      <c r="DJJ929" s="290"/>
      <c r="DJK929" s="290"/>
      <c r="DJL929" s="290"/>
      <c r="DJM929" s="290"/>
      <c r="DJN929" s="290"/>
      <c r="DJO929" s="290"/>
      <c r="DJP929" s="290"/>
      <c r="DJQ929" s="290"/>
      <c r="DJR929" s="290"/>
      <c r="DJS929" s="290"/>
      <c r="DJT929" s="290"/>
      <c r="DJU929" s="290"/>
      <c r="DJV929" s="290"/>
      <c r="DJW929" s="290"/>
      <c r="DJX929" s="290"/>
      <c r="DJY929" s="290"/>
      <c r="DJZ929" s="290"/>
      <c r="DKA929" s="290"/>
      <c r="DKB929" s="290"/>
      <c r="DKC929" s="290"/>
      <c r="DKD929" s="290"/>
      <c r="DKE929" s="290"/>
      <c r="DKF929" s="290"/>
      <c r="DKG929" s="290"/>
      <c r="DKH929" s="290"/>
      <c r="DKI929" s="290"/>
      <c r="DKJ929" s="290"/>
      <c r="DKK929" s="290"/>
      <c r="DKL929" s="290"/>
      <c r="DKM929" s="290"/>
      <c r="DKN929" s="290"/>
      <c r="DKO929" s="290"/>
      <c r="DKP929" s="290"/>
      <c r="DKQ929" s="290"/>
      <c r="DKR929" s="290"/>
      <c r="DKS929" s="290"/>
      <c r="DKT929" s="290"/>
      <c r="DKU929" s="290"/>
      <c r="DKV929" s="290"/>
      <c r="DKW929" s="290"/>
      <c r="DKX929" s="290"/>
      <c r="DKY929" s="290"/>
      <c r="DKZ929" s="290"/>
      <c r="DLA929" s="290"/>
      <c r="DLB929" s="290"/>
      <c r="DLC929" s="290"/>
      <c r="DLD929" s="290"/>
      <c r="DLE929" s="290"/>
      <c r="DLF929" s="290"/>
      <c r="DLG929" s="290"/>
      <c r="DLH929" s="290"/>
      <c r="DLI929" s="290"/>
      <c r="DLJ929" s="290"/>
      <c r="DLK929" s="290"/>
      <c r="DLL929" s="290"/>
      <c r="DLM929" s="290"/>
      <c r="DLN929" s="290"/>
      <c r="DLO929" s="290"/>
      <c r="DLP929" s="290"/>
      <c r="DLQ929" s="290"/>
      <c r="DLR929" s="290"/>
      <c r="DLS929" s="290"/>
      <c r="DLT929" s="290"/>
      <c r="DLU929" s="290"/>
      <c r="DLV929" s="290"/>
      <c r="DLW929" s="290"/>
      <c r="DLX929" s="290"/>
      <c r="DLY929" s="290"/>
      <c r="DLZ929" s="290"/>
      <c r="DMA929" s="290"/>
      <c r="DMB929" s="290"/>
      <c r="DMC929" s="290"/>
      <c r="DMD929" s="290"/>
      <c r="DME929" s="290"/>
      <c r="DMF929" s="290"/>
      <c r="DMG929" s="290"/>
      <c r="DMH929" s="290"/>
      <c r="DMI929" s="290"/>
      <c r="DMJ929" s="290"/>
      <c r="DMK929" s="290"/>
      <c r="DML929" s="290"/>
      <c r="DMM929" s="290"/>
      <c r="DMN929" s="290"/>
      <c r="DMO929" s="290"/>
      <c r="DMP929" s="290"/>
      <c r="DMQ929" s="290"/>
      <c r="DMR929" s="290"/>
      <c r="DMS929" s="290"/>
      <c r="DMT929" s="290"/>
      <c r="DMU929" s="290"/>
      <c r="DMV929" s="290"/>
      <c r="DMW929" s="290"/>
      <c r="DMX929" s="290"/>
      <c r="DMY929" s="290"/>
      <c r="DMZ929" s="290"/>
      <c r="DNA929" s="290"/>
      <c r="DNB929" s="290"/>
      <c r="DNC929" s="290"/>
      <c r="DND929" s="290"/>
      <c r="DNE929" s="290"/>
      <c r="DNF929" s="290"/>
      <c r="DNG929" s="290"/>
      <c r="DNH929" s="290"/>
      <c r="DNI929" s="290"/>
      <c r="DNJ929" s="290"/>
      <c r="DNK929" s="290"/>
      <c r="DNL929" s="290"/>
      <c r="DNM929" s="290"/>
      <c r="DNN929" s="290"/>
      <c r="DNO929" s="290"/>
      <c r="DNP929" s="290"/>
      <c r="DNQ929" s="290"/>
      <c r="DNR929" s="290"/>
      <c r="DNS929" s="290"/>
      <c r="DNT929" s="290"/>
      <c r="DNU929" s="290"/>
      <c r="DNV929" s="290"/>
      <c r="DNW929" s="290"/>
      <c r="DNX929" s="290"/>
      <c r="DNY929" s="290"/>
      <c r="DNZ929" s="290"/>
      <c r="DOA929" s="290"/>
      <c r="DOB929" s="290"/>
      <c r="DOC929" s="290"/>
      <c r="DOD929" s="290"/>
      <c r="DOE929" s="290"/>
      <c r="DOF929" s="290"/>
      <c r="DOG929" s="290"/>
      <c r="DOH929" s="290"/>
      <c r="DOI929" s="290"/>
      <c r="DOJ929" s="290"/>
      <c r="DOK929" s="290"/>
      <c r="DOL929" s="290"/>
      <c r="DOM929" s="290"/>
      <c r="DON929" s="290"/>
      <c r="DOO929" s="290"/>
      <c r="DOP929" s="290"/>
      <c r="DOQ929" s="290"/>
      <c r="DOR929" s="290"/>
      <c r="DOS929" s="290"/>
      <c r="DOT929" s="290"/>
      <c r="DOU929" s="290"/>
      <c r="DOV929" s="290"/>
      <c r="DOW929" s="290"/>
      <c r="DOX929" s="290"/>
      <c r="DOY929" s="290"/>
      <c r="DOZ929" s="290"/>
      <c r="DPA929" s="290"/>
      <c r="DPB929" s="290"/>
      <c r="DPC929" s="290"/>
      <c r="DPD929" s="290"/>
      <c r="DPE929" s="290"/>
      <c r="DPF929" s="290"/>
      <c r="DPG929" s="290"/>
      <c r="DPH929" s="290"/>
      <c r="DPI929" s="290"/>
      <c r="DPJ929" s="290"/>
      <c r="DPK929" s="290"/>
      <c r="DPL929" s="290"/>
      <c r="DPM929" s="290"/>
      <c r="DPN929" s="290"/>
      <c r="DPO929" s="290"/>
      <c r="DPP929" s="290"/>
      <c r="DPQ929" s="290"/>
      <c r="DPR929" s="290"/>
      <c r="DPS929" s="290"/>
      <c r="DPT929" s="290"/>
      <c r="DPU929" s="290"/>
      <c r="DPV929" s="290"/>
      <c r="DPW929" s="290"/>
      <c r="DPX929" s="290"/>
      <c r="DPY929" s="290"/>
      <c r="DPZ929" s="290"/>
      <c r="DQA929" s="290"/>
      <c r="DQB929" s="290"/>
      <c r="DQC929" s="290"/>
      <c r="DQD929" s="290"/>
      <c r="DQE929" s="290"/>
      <c r="DQF929" s="290"/>
      <c r="DQG929" s="290"/>
      <c r="DQH929" s="290"/>
      <c r="DQI929" s="290"/>
      <c r="DQJ929" s="290"/>
      <c r="DQK929" s="290"/>
      <c r="DQL929" s="290"/>
      <c r="DQM929" s="290"/>
      <c r="DQN929" s="290"/>
      <c r="DQO929" s="290"/>
      <c r="DQP929" s="290"/>
      <c r="DQQ929" s="290"/>
      <c r="DQR929" s="290"/>
      <c r="DQS929" s="290"/>
      <c r="DQT929" s="290"/>
      <c r="DQU929" s="290"/>
      <c r="DQV929" s="290"/>
      <c r="DQW929" s="290"/>
      <c r="DQX929" s="290"/>
      <c r="DQY929" s="290"/>
      <c r="DQZ929" s="290"/>
      <c r="DRA929" s="290"/>
      <c r="DRB929" s="290"/>
      <c r="DRC929" s="290"/>
      <c r="DRD929" s="290"/>
      <c r="DRE929" s="290"/>
      <c r="DRF929" s="290"/>
      <c r="DRG929" s="290"/>
      <c r="DRH929" s="290"/>
      <c r="DRI929" s="290"/>
      <c r="DRJ929" s="290"/>
      <c r="DRK929" s="290"/>
      <c r="DRL929" s="290"/>
      <c r="DRM929" s="290"/>
      <c r="DRN929" s="290"/>
      <c r="DRO929" s="290"/>
      <c r="DRP929" s="290"/>
      <c r="DRQ929" s="290"/>
      <c r="DRR929" s="290"/>
      <c r="DRS929" s="290"/>
      <c r="DRT929" s="290"/>
      <c r="DRU929" s="290"/>
      <c r="DRV929" s="290"/>
      <c r="DRW929" s="290"/>
      <c r="DRX929" s="290"/>
      <c r="DRY929" s="290"/>
      <c r="DRZ929" s="290"/>
      <c r="DSA929" s="290"/>
      <c r="DSB929" s="290"/>
      <c r="DSC929" s="290"/>
      <c r="DSD929" s="290"/>
      <c r="DSE929" s="290"/>
      <c r="DSF929" s="290"/>
      <c r="DSG929" s="290"/>
      <c r="DSH929" s="290"/>
      <c r="DSI929" s="290"/>
      <c r="DSJ929" s="290"/>
      <c r="DSK929" s="290"/>
      <c r="DSL929" s="290"/>
      <c r="DSM929" s="290"/>
      <c r="DSN929" s="290"/>
      <c r="DSO929" s="290"/>
      <c r="DSP929" s="290"/>
      <c r="DSQ929" s="290"/>
      <c r="DSR929" s="290"/>
      <c r="DSS929" s="290"/>
      <c r="DST929" s="290"/>
      <c r="DSU929" s="290"/>
      <c r="DSV929" s="290"/>
      <c r="DSW929" s="290"/>
      <c r="DSX929" s="290"/>
      <c r="DSY929" s="290"/>
      <c r="DSZ929" s="290"/>
      <c r="DTA929" s="290"/>
      <c r="DTB929" s="290"/>
      <c r="DTC929" s="290"/>
      <c r="DTD929" s="290"/>
      <c r="DTE929" s="290"/>
      <c r="DTF929" s="290"/>
      <c r="DTG929" s="290"/>
      <c r="DTH929" s="290"/>
      <c r="DTI929" s="290"/>
      <c r="DTJ929" s="290"/>
      <c r="DTK929" s="290"/>
      <c r="DTL929" s="290"/>
      <c r="DTM929" s="290"/>
      <c r="DTN929" s="290"/>
      <c r="DTO929" s="290"/>
      <c r="DTP929" s="290"/>
      <c r="DTQ929" s="290"/>
      <c r="DTR929" s="290"/>
      <c r="DTS929" s="290"/>
      <c r="DTT929" s="290"/>
      <c r="DTU929" s="290"/>
      <c r="DTV929" s="290"/>
      <c r="DTW929" s="290"/>
      <c r="DTX929" s="290"/>
      <c r="DTY929" s="290"/>
      <c r="DTZ929" s="290"/>
      <c r="DUA929" s="290"/>
      <c r="DUB929" s="290"/>
      <c r="DUC929" s="290"/>
      <c r="DUD929" s="290"/>
      <c r="DUE929" s="290"/>
      <c r="DUF929" s="290"/>
      <c r="DUG929" s="290"/>
      <c r="DUH929" s="290"/>
      <c r="DUI929" s="290"/>
      <c r="DUJ929" s="290"/>
      <c r="DUK929" s="290"/>
      <c r="DUL929" s="290"/>
      <c r="DUM929" s="290"/>
      <c r="DUN929" s="290"/>
      <c r="DUO929" s="290"/>
      <c r="DUP929" s="290"/>
      <c r="DUQ929" s="290"/>
      <c r="DUR929" s="290"/>
      <c r="DUS929" s="290"/>
      <c r="DUT929" s="290"/>
      <c r="DUU929" s="290"/>
      <c r="DUV929" s="290"/>
      <c r="DUW929" s="290"/>
      <c r="DUX929" s="290"/>
      <c r="DUY929" s="290"/>
      <c r="DUZ929" s="290"/>
      <c r="DVA929" s="290"/>
      <c r="DVB929" s="290"/>
      <c r="DVC929" s="290"/>
      <c r="DVD929" s="290"/>
      <c r="DVE929" s="290"/>
      <c r="DVF929" s="290"/>
      <c r="DVG929" s="290"/>
      <c r="DVH929" s="290"/>
      <c r="DVI929" s="290"/>
      <c r="DVJ929" s="290"/>
      <c r="DVK929" s="290"/>
      <c r="DVL929" s="290"/>
      <c r="DVM929" s="290"/>
      <c r="DVN929" s="290"/>
      <c r="DVO929" s="290"/>
      <c r="DVP929" s="290"/>
      <c r="DVQ929" s="290"/>
      <c r="DVR929" s="290"/>
      <c r="DVS929" s="290"/>
      <c r="DVT929" s="290"/>
      <c r="DVU929" s="290"/>
      <c r="DVV929" s="290"/>
      <c r="DVW929" s="290"/>
      <c r="DVX929" s="290"/>
      <c r="DVY929" s="290"/>
      <c r="DVZ929" s="290"/>
      <c r="DWA929" s="290"/>
      <c r="DWB929" s="290"/>
      <c r="DWC929" s="290"/>
      <c r="DWD929" s="290"/>
      <c r="DWE929" s="290"/>
      <c r="DWF929" s="290"/>
      <c r="DWG929" s="290"/>
      <c r="DWH929" s="290"/>
      <c r="DWI929" s="290"/>
      <c r="DWJ929" s="290"/>
      <c r="DWK929" s="290"/>
      <c r="DWL929" s="290"/>
      <c r="DWM929" s="290"/>
      <c r="DWN929" s="290"/>
      <c r="DWO929" s="290"/>
      <c r="DWP929" s="290"/>
      <c r="DWQ929" s="290"/>
      <c r="DWR929" s="290"/>
      <c r="DWS929" s="290"/>
      <c r="DWT929" s="290"/>
      <c r="DWU929" s="290"/>
      <c r="DWV929" s="290"/>
      <c r="DWW929" s="290"/>
      <c r="DWX929" s="290"/>
      <c r="DWY929" s="290"/>
      <c r="DWZ929" s="290"/>
      <c r="DXA929" s="290"/>
      <c r="DXB929" s="290"/>
      <c r="DXC929" s="290"/>
      <c r="DXD929" s="290"/>
      <c r="DXE929" s="290"/>
      <c r="DXF929" s="290"/>
      <c r="DXG929" s="290"/>
      <c r="DXH929" s="290"/>
      <c r="DXI929" s="290"/>
      <c r="DXJ929" s="290"/>
      <c r="DXK929" s="290"/>
      <c r="DXL929" s="290"/>
      <c r="DXM929" s="290"/>
      <c r="DXN929" s="290"/>
      <c r="DXO929" s="290"/>
      <c r="DXP929" s="290"/>
      <c r="DXQ929" s="290"/>
      <c r="DXR929" s="290"/>
      <c r="DXS929" s="290"/>
      <c r="DXT929" s="290"/>
      <c r="DXU929" s="290"/>
      <c r="DXV929" s="290"/>
      <c r="DXW929" s="290"/>
      <c r="DXX929" s="290"/>
      <c r="DXY929" s="290"/>
      <c r="DXZ929" s="290"/>
      <c r="DYA929" s="290"/>
      <c r="DYB929" s="290"/>
      <c r="DYC929" s="290"/>
      <c r="DYD929" s="290"/>
      <c r="DYE929" s="290"/>
      <c r="DYF929" s="290"/>
      <c r="DYG929" s="290"/>
      <c r="DYH929" s="290"/>
      <c r="DYI929" s="290"/>
      <c r="DYJ929" s="290"/>
      <c r="DYK929" s="290"/>
      <c r="DYL929" s="290"/>
      <c r="DYM929" s="290"/>
      <c r="DYN929" s="290"/>
      <c r="DYO929" s="290"/>
      <c r="DYP929" s="290"/>
      <c r="DYQ929" s="290"/>
      <c r="DYR929" s="290"/>
      <c r="DYS929" s="290"/>
      <c r="DYT929" s="290"/>
      <c r="DYU929" s="290"/>
      <c r="DYV929" s="290"/>
      <c r="DYW929" s="290"/>
      <c r="DYX929" s="290"/>
      <c r="DYY929" s="290"/>
      <c r="DYZ929" s="290"/>
      <c r="DZA929" s="290"/>
      <c r="DZB929" s="290"/>
      <c r="DZC929" s="290"/>
      <c r="DZD929" s="290"/>
      <c r="DZE929" s="290"/>
      <c r="DZF929" s="290"/>
      <c r="DZG929" s="290"/>
      <c r="DZH929" s="290"/>
      <c r="DZI929" s="290"/>
      <c r="DZJ929" s="290"/>
      <c r="DZK929" s="290"/>
      <c r="DZL929" s="290"/>
      <c r="DZM929" s="290"/>
      <c r="DZN929" s="290"/>
      <c r="DZO929" s="290"/>
      <c r="DZP929" s="290"/>
      <c r="DZQ929" s="290"/>
      <c r="DZR929" s="290"/>
      <c r="DZS929" s="290"/>
      <c r="DZT929" s="290"/>
      <c r="DZU929" s="290"/>
      <c r="DZV929" s="290"/>
      <c r="DZW929" s="290"/>
      <c r="DZX929" s="290"/>
      <c r="DZY929" s="290"/>
      <c r="DZZ929" s="290"/>
      <c r="EAA929" s="290"/>
      <c r="EAB929" s="290"/>
      <c r="EAC929" s="290"/>
      <c r="EAD929" s="290"/>
      <c r="EAE929" s="290"/>
      <c r="EAF929" s="290"/>
      <c r="EAG929" s="290"/>
      <c r="EAH929" s="290"/>
      <c r="EAI929" s="290"/>
      <c r="EAJ929" s="290"/>
      <c r="EAK929" s="290"/>
      <c r="EAL929" s="290"/>
      <c r="EAM929" s="290"/>
      <c r="EAN929" s="290"/>
      <c r="EAO929" s="290"/>
      <c r="EAP929" s="290"/>
      <c r="EAQ929" s="290"/>
      <c r="EAR929" s="290"/>
      <c r="EAS929" s="290"/>
      <c r="EAT929" s="290"/>
      <c r="EAU929" s="290"/>
      <c r="EAV929" s="290"/>
      <c r="EAW929" s="290"/>
      <c r="EAX929" s="290"/>
      <c r="EAY929" s="290"/>
      <c r="EAZ929" s="290"/>
      <c r="EBA929" s="290"/>
      <c r="EBB929" s="290"/>
      <c r="EBC929" s="290"/>
      <c r="EBD929" s="290"/>
      <c r="EBE929" s="290"/>
      <c r="EBF929" s="290"/>
      <c r="EBG929" s="290"/>
      <c r="EBH929" s="290"/>
      <c r="EBI929" s="290"/>
      <c r="EBJ929" s="290"/>
      <c r="EBK929" s="290"/>
      <c r="EBL929" s="290"/>
      <c r="EBM929" s="290"/>
      <c r="EBN929" s="290"/>
      <c r="EBO929" s="290"/>
      <c r="EBP929" s="290"/>
      <c r="EBQ929" s="290"/>
      <c r="EBR929" s="290"/>
      <c r="EBS929" s="290"/>
      <c r="EBT929" s="290"/>
      <c r="EBU929" s="290"/>
      <c r="EBV929" s="290"/>
      <c r="EBW929" s="290"/>
      <c r="EBX929" s="290"/>
      <c r="EBY929" s="290"/>
      <c r="EBZ929" s="290"/>
      <c r="ECA929" s="290"/>
      <c r="ECB929" s="290"/>
      <c r="ECC929" s="290"/>
      <c r="ECD929" s="290"/>
      <c r="ECE929" s="290"/>
      <c r="ECF929" s="290"/>
      <c r="ECG929" s="290"/>
      <c r="ECH929" s="290"/>
      <c r="ECI929" s="290"/>
      <c r="ECJ929" s="290"/>
      <c r="ECK929" s="290"/>
      <c r="ECL929" s="290"/>
      <c r="ECM929" s="290"/>
      <c r="ECN929" s="290"/>
      <c r="ECO929" s="290"/>
      <c r="ECP929" s="290"/>
      <c r="ECQ929" s="290"/>
      <c r="ECR929" s="290"/>
      <c r="ECS929" s="290"/>
      <c r="ECT929" s="290"/>
      <c r="ECU929" s="290"/>
      <c r="ECV929" s="290"/>
      <c r="ECW929" s="290"/>
      <c r="ECX929" s="290"/>
      <c r="ECY929" s="290"/>
      <c r="ECZ929" s="290"/>
      <c r="EDA929" s="290"/>
      <c r="EDB929" s="290"/>
      <c r="EDC929" s="290"/>
      <c r="EDD929" s="290"/>
      <c r="EDE929" s="290"/>
      <c r="EDF929" s="290"/>
      <c r="EDG929" s="290"/>
      <c r="EDH929" s="290"/>
      <c r="EDI929" s="290"/>
      <c r="EDJ929" s="290"/>
      <c r="EDK929" s="290"/>
      <c r="EDL929" s="290"/>
      <c r="EDM929" s="290"/>
      <c r="EDN929" s="290"/>
      <c r="EDO929" s="290"/>
      <c r="EDP929" s="290"/>
      <c r="EDQ929" s="290"/>
      <c r="EDR929" s="290"/>
      <c r="EDS929" s="290"/>
      <c r="EDT929" s="290"/>
      <c r="EDU929" s="290"/>
      <c r="EDV929" s="290"/>
      <c r="EDW929" s="290"/>
      <c r="EDX929" s="290"/>
      <c r="EDY929" s="290"/>
      <c r="EDZ929" s="290"/>
      <c r="EEA929" s="290"/>
      <c r="EEB929" s="290"/>
      <c r="EEC929" s="290"/>
      <c r="EED929" s="290"/>
      <c r="EEE929" s="290"/>
      <c r="EEF929" s="290"/>
      <c r="EEG929" s="290"/>
      <c r="EEH929" s="290"/>
      <c r="EEI929" s="290"/>
      <c r="EEJ929" s="290"/>
      <c r="EEK929" s="290"/>
      <c r="EEL929" s="290"/>
      <c r="EEM929" s="290"/>
      <c r="EEN929" s="290"/>
      <c r="EEO929" s="290"/>
      <c r="EEP929" s="290"/>
      <c r="EEQ929" s="290"/>
      <c r="EER929" s="290"/>
      <c r="EES929" s="290"/>
      <c r="EET929" s="290"/>
      <c r="EEU929" s="290"/>
      <c r="EEV929" s="290"/>
      <c r="EEW929" s="290"/>
      <c r="EEX929" s="290"/>
      <c r="EEY929" s="290"/>
      <c r="EEZ929" s="290"/>
      <c r="EFA929" s="290"/>
      <c r="EFB929" s="290"/>
      <c r="EFC929" s="290"/>
      <c r="EFD929" s="290"/>
      <c r="EFE929" s="290"/>
      <c r="EFF929" s="290"/>
      <c r="EFG929" s="290"/>
      <c r="EFH929" s="290"/>
      <c r="EFI929" s="290"/>
      <c r="EFJ929" s="290"/>
      <c r="EFK929" s="290"/>
      <c r="EFL929" s="290"/>
      <c r="EFM929" s="290"/>
      <c r="EFN929" s="290"/>
      <c r="EFO929" s="290"/>
      <c r="EFP929" s="290"/>
      <c r="EFQ929" s="290"/>
      <c r="EFR929" s="290"/>
      <c r="EFS929" s="290"/>
      <c r="EFT929" s="290"/>
      <c r="EFU929" s="290"/>
      <c r="EFV929" s="290"/>
      <c r="EFW929" s="290"/>
      <c r="EFX929" s="290"/>
      <c r="EFY929" s="290"/>
      <c r="EFZ929" s="290"/>
      <c r="EGA929" s="290"/>
      <c r="EGB929" s="290"/>
      <c r="EGC929" s="290"/>
      <c r="EGD929" s="290"/>
      <c r="EGE929" s="290"/>
      <c r="EGF929" s="290"/>
      <c r="EGG929" s="290"/>
      <c r="EGH929" s="290"/>
      <c r="EGI929" s="290"/>
      <c r="EGJ929" s="290"/>
      <c r="EGK929" s="290"/>
      <c r="EGL929" s="290"/>
      <c r="EGM929" s="290"/>
      <c r="EGN929" s="290"/>
      <c r="EGO929" s="290"/>
      <c r="EGP929" s="290"/>
      <c r="EGQ929" s="290"/>
      <c r="EGR929" s="290"/>
      <c r="EGS929" s="290"/>
      <c r="EGT929" s="290"/>
      <c r="EGU929" s="290"/>
      <c r="EGV929" s="290"/>
      <c r="EGW929" s="290"/>
      <c r="EGX929" s="290"/>
      <c r="EGY929" s="290"/>
      <c r="EGZ929" s="290"/>
      <c r="EHA929" s="290"/>
      <c r="EHB929" s="290"/>
      <c r="EHC929" s="290"/>
      <c r="EHD929" s="290"/>
      <c r="EHE929" s="290"/>
      <c r="EHF929" s="290"/>
      <c r="EHG929" s="290"/>
      <c r="EHH929" s="290"/>
      <c r="EHI929" s="290"/>
      <c r="EHJ929" s="290"/>
      <c r="EHK929" s="290"/>
      <c r="EHL929" s="290"/>
      <c r="EHM929" s="290"/>
      <c r="EHN929" s="290"/>
      <c r="EHO929" s="290"/>
      <c r="EHP929" s="290"/>
      <c r="EHQ929" s="290"/>
      <c r="EHR929" s="290"/>
      <c r="EHS929" s="290"/>
      <c r="EHT929" s="290"/>
      <c r="EHU929" s="290"/>
      <c r="EHV929" s="290"/>
      <c r="EHW929" s="290"/>
      <c r="EHX929" s="290"/>
      <c r="EHY929" s="290"/>
      <c r="EHZ929" s="290"/>
      <c r="EIA929" s="290"/>
      <c r="EIB929" s="290"/>
      <c r="EIC929" s="290"/>
      <c r="EID929" s="290"/>
      <c r="EIE929" s="290"/>
      <c r="EIF929" s="290"/>
      <c r="EIG929" s="290"/>
      <c r="EIH929" s="290"/>
      <c r="EII929" s="290"/>
      <c r="EIJ929" s="290"/>
      <c r="EIK929" s="290"/>
      <c r="EIL929" s="290"/>
      <c r="EIM929" s="290"/>
      <c r="EIN929" s="290"/>
      <c r="EIO929" s="290"/>
      <c r="EIP929" s="290"/>
      <c r="EIQ929" s="290"/>
      <c r="EIR929" s="290"/>
      <c r="EIS929" s="290"/>
      <c r="EIT929" s="290"/>
      <c r="EIU929" s="290"/>
      <c r="EIV929" s="290"/>
      <c r="EIW929" s="290"/>
      <c r="EIX929" s="290"/>
      <c r="EIY929" s="290"/>
      <c r="EIZ929" s="290"/>
      <c r="EJA929" s="290"/>
      <c r="EJB929" s="290"/>
      <c r="EJC929" s="290"/>
      <c r="EJD929" s="290"/>
      <c r="EJE929" s="290"/>
      <c r="EJF929" s="290"/>
      <c r="EJG929" s="290"/>
      <c r="EJH929" s="290"/>
      <c r="EJI929" s="290"/>
      <c r="EJJ929" s="290"/>
      <c r="EJK929" s="290"/>
      <c r="EJL929" s="290"/>
      <c r="EJM929" s="290"/>
      <c r="EJN929" s="290"/>
      <c r="EJO929" s="290"/>
      <c r="EJP929" s="290"/>
      <c r="EJQ929" s="290"/>
      <c r="EJR929" s="290"/>
      <c r="EJS929" s="290"/>
      <c r="EJT929" s="290"/>
      <c r="EJU929" s="290"/>
      <c r="EJV929" s="290"/>
      <c r="EJW929" s="290"/>
      <c r="EJX929" s="290"/>
      <c r="EJY929" s="290"/>
      <c r="EJZ929" s="290"/>
      <c r="EKA929" s="290"/>
      <c r="EKB929" s="290"/>
      <c r="EKC929" s="290"/>
      <c r="EKD929" s="290"/>
      <c r="EKE929" s="290"/>
      <c r="EKF929" s="290"/>
      <c r="EKG929" s="290"/>
      <c r="EKH929" s="290"/>
      <c r="EKI929" s="290"/>
      <c r="EKJ929" s="290"/>
      <c r="EKK929" s="290"/>
      <c r="EKL929" s="290"/>
      <c r="EKM929" s="290"/>
      <c r="EKN929" s="290"/>
      <c r="EKO929" s="290"/>
      <c r="EKP929" s="290"/>
      <c r="EKQ929" s="290"/>
      <c r="EKR929" s="290"/>
      <c r="EKS929" s="290"/>
      <c r="EKT929" s="290"/>
      <c r="EKU929" s="290"/>
      <c r="EKV929" s="290"/>
      <c r="EKW929" s="290"/>
      <c r="EKX929" s="290"/>
      <c r="EKY929" s="290"/>
      <c r="EKZ929" s="290"/>
      <c r="ELA929" s="290"/>
      <c r="ELB929" s="290"/>
      <c r="ELC929" s="290"/>
      <c r="ELD929" s="290"/>
      <c r="ELE929" s="290"/>
      <c r="ELF929" s="290"/>
      <c r="ELG929" s="290"/>
      <c r="ELH929" s="290"/>
      <c r="ELI929" s="290"/>
      <c r="ELJ929" s="290"/>
      <c r="ELK929" s="290"/>
      <c r="ELL929" s="290"/>
      <c r="ELM929" s="290"/>
      <c r="ELN929" s="290"/>
      <c r="ELO929" s="290"/>
      <c r="ELP929" s="290"/>
      <c r="ELQ929" s="290"/>
      <c r="ELR929" s="290"/>
      <c r="ELS929" s="290"/>
      <c r="ELT929" s="290"/>
      <c r="ELU929" s="290"/>
      <c r="ELV929" s="290"/>
      <c r="ELW929" s="290"/>
      <c r="ELX929" s="290"/>
      <c r="ELY929" s="290"/>
      <c r="ELZ929" s="290"/>
      <c r="EMA929" s="290"/>
      <c r="EMB929" s="290"/>
      <c r="EMC929" s="290"/>
      <c r="EMD929" s="290"/>
      <c r="EME929" s="290"/>
      <c r="EMF929" s="290"/>
      <c r="EMG929" s="290"/>
      <c r="EMH929" s="290"/>
      <c r="EMI929" s="290"/>
      <c r="EMJ929" s="290"/>
      <c r="EMK929" s="290"/>
      <c r="EML929" s="290"/>
      <c r="EMM929" s="290"/>
      <c r="EMN929" s="290"/>
      <c r="EMO929" s="290"/>
      <c r="EMP929" s="290"/>
      <c r="EMQ929" s="290"/>
      <c r="EMR929" s="290"/>
      <c r="EMS929" s="290"/>
      <c r="EMT929" s="290"/>
      <c r="EMU929" s="290"/>
      <c r="EMV929" s="290"/>
      <c r="EMW929" s="290"/>
      <c r="EMX929" s="290"/>
      <c r="EMY929" s="290"/>
      <c r="EMZ929" s="290"/>
      <c r="ENA929" s="290"/>
      <c r="ENB929" s="290"/>
      <c r="ENC929" s="290"/>
      <c r="END929" s="290"/>
      <c r="ENE929" s="290"/>
      <c r="ENF929" s="290"/>
      <c r="ENG929" s="290"/>
      <c r="ENH929" s="290"/>
      <c r="ENI929" s="290"/>
      <c r="ENJ929" s="290"/>
      <c r="ENK929" s="290"/>
      <c r="ENL929" s="290"/>
      <c r="ENM929" s="290"/>
      <c r="ENN929" s="290"/>
      <c r="ENO929" s="290"/>
      <c r="ENP929" s="290"/>
      <c r="ENQ929" s="290"/>
      <c r="ENR929" s="290"/>
      <c r="ENS929" s="290"/>
      <c r="ENT929" s="290"/>
      <c r="ENU929" s="290"/>
      <c r="ENV929" s="290"/>
      <c r="ENW929" s="290"/>
      <c r="ENX929" s="290"/>
      <c r="ENY929" s="290"/>
      <c r="ENZ929" s="290"/>
      <c r="EOA929" s="290"/>
      <c r="EOB929" s="290"/>
      <c r="EOC929" s="290"/>
      <c r="EOD929" s="290"/>
      <c r="EOE929" s="290"/>
      <c r="EOF929" s="290"/>
      <c r="EOG929" s="290"/>
      <c r="EOH929" s="290"/>
      <c r="EOI929" s="290"/>
      <c r="EOJ929" s="290"/>
      <c r="EOK929" s="290"/>
      <c r="EOL929" s="290"/>
      <c r="EOM929" s="290"/>
      <c r="EON929" s="290"/>
      <c r="EOO929" s="290"/>
      <c r="EOP929" s="290"/>
      <c r="EOQ929" s="290"/>
      <c r="EOR929" s="290"/>
      <c r="EOS929" s="290"/>
      <c r="EOT929" s="290"/>
      <c r="EOU929" s="290"/>
      <c r="EOV929" s="290"/>
      <c r="EOW929" s="290"/>
      <c r="EOX929" s="290"/>
      <c r="EOY929" s="290"/>
      <c r="EOZ929" s="290"/>
      <c r="EPA929" s="290"/>
      <c r="EPB929" s="290"/>
      <c r="EPC929" s="290"/>
      <c r="EPD929" s="290"/>
      <c r="EPE929" s="290"/>
      <c r="EPF929" s="290"/>
      <c r="EPG929" s="290"/>
      <c r="EPH929" s="290"/>
      <c r="EPI929" s="290"/>
      <c r="EPJ929" s="290"/>
      <c r="EPK929" s="290"/>
      <c r="EPL929" s="290"/>
      <c r="EPM929" s="290"/>
      <c r="EPN929" s="290"/>
      <c r="EPO929" s="290"/>
      <c r="EPP929" s="290"/>
      <c r="EPQ929" s="290"/>
      <c r="EPR929" s="290"/>
      <c r="EPS929" s="290"/>
      <c r="EPT929" s="290"/>
      <c r="EPU929" s="290"/>
      <c r="EPV929" s="290"/>
      <c r="EPW929" s="290"/>
      <c r="EPX929" s="290"/>
      <c r="EPY929" s="290"/>
      <c r="EPZ929" s="290"/>
      <c r="EQA929" s="290"/>
      <c r="EQB929" s="290"/>
      <c r="EQC929" s="290"/>
      <c r="EQD929" s="290"/>
      <c r="EQE929" s="290"/>
      <c r="EQF929" s="290"/>
      <c r="EQG929" s="290"/>
      <c r="EQH929" s="290"/>
      <c r="EQI929" s="290"/>
      <c r="EQJ929" s="290"/>
      <c r="EQK929" s="290"/>
      <c r="EQL929" s="290"/>
      <c r="EQM929" s="290"/>
      <c r="EQN929" s="290"/>
      <c r="EQO929" s="290"/>
      <c r="EQP929" s="290"/>
      <c r="EQQ929" s="290"/>
      <c r="EQR929" s="290"/>
      <c r="EQS929" s="290"/>
      <c r="EQT929" s="290"/>
      <c r="EQU929" s="290"/>
      <c r="EQV929" s="290"/>
      <c r="EQW929" s="290"/>
      <c r="EQX929" s="290"/>
      <c r="EQY929" s="290"/>
      <c r="EQZ929" s="290"/>
      <c r="ERA929" s="290"/>
      <c r="ERB929" s="290"/>
      <c r="ERC929" s="290"/>
      <c r="ERD929" s="290"/>
      <c r="ERE929" s="290"/>
      <c r="ERF929" s="290"/>
      <c r="ERG929" s="290"/>
      <c r="ERH929" s="290"/>
      <c r="ERI929" s="290"/>
      <c r="ERJ929" s="290"/>
      <c r="ERK929" s="290"/>
      <c r="ERL929" s="290"/>
      <c r="ERM929" s="290"/>
      <c r="ERN929" s="290"/>
      <c r="ERO929" s="290"/>
      <c r="ERP929" s="290"/>
      <c r="ERQ929" s="290"/>
      <c r="ERR929" s="290"/>
      <c r="ERS929" s="290"/>
      <c r="ERT929" s="290"/>
      <c r="ERU929" s="290"/>
      <c r="ERV929" s="290"/>
      <c r="ERW929" s="290"/>
      <c r="ERX929" s="290"/>
      <c r="ERY929" s="290"/>
      <c r="ERZ929" s="290"/>
      <c r="ESA929" s="290"/>
      <c r="ESB929" s="290"/>
      <c r="ESC929" s="290"/>
      <c r="ESD929" s="290"/>
      <c r="ESE929" s="290"/>
      <c r="ESF929" s="290"/>
      <c r="ESG929" s="290"/>
      <c r="ESH929" s="290"/>
      <c r="ESI929" s="290"/>
      <c r="ESJ929" s="290"/>
      <c r="ESK929" s="290"/>
      <c r="ESL929" s="290"/>
      <c r="ESM929" s="290"/>
      <c r="ESN929" s="290"/>
      <c r="ESO929" s="290"/>
      <c r="ESP929" s="290"/>
      <c r="ESQ929" s="290"/>
      <c r="ESR929" s="290"/>
      <c r="ESS929" s="290"/>
      <c r="EST929" s="290"/>
      <c r="ESU929" s="290"/>
      <c r="ESV929" s="290"/>
      <c r="ESW929" s="290"/>
      <c r="ESX929" s="290"/>
      <c r="ESY929" s="290"/>
      <c r="ESZ929" s="290"/>
      <c r="ETA929" s="290"/>
      <c r="ETB929" s="290"/>
      <c r="ETC929" s="290"/>
      <c r="ETD929" s="290"/>
      <c r="ETE929" s="290"/>
      <c r="ETF929" s="290"/>
      <c r="ETG929" s="290"/>
      <c r="ETH929" s="290"/>
      <c r="ETI929" s="290"/>
      <c r="ETJ929" s="290"/>
      <c r="ETK929" s="290"/>
      <c r="ETL929" s="290"/>
      <c r="ETM929" s="290"/>
      <c r="ETN929" s="290"/>
      <c r="ETO929" s="290"/>
      <c r="ETP929" s="290"/>
      <c r="ETQ929" s="290"/>
      <c r="ETR929" s="290"/>
      <c r="ETS929" s="290"/>
      <c r="ETT929" s="290"/>
      <c r="ETU929" s="290"/>
      <c r="ETV929" s="290"/>
      <c r="ETW929" s="290"/>
      <c r="ETX929" s="290"/>
      <c r="ETY929" s="290"/>
      <c r="ETZ929" s="290"/>
      <c r="EUA929" s="290"/>
      <c r="EUB929" s="290"/>
      <c r="EUC929" s="290"/>
      <c r="EUD929" s="290"/>
      <c r="EUE929" s="290"/>
      <c r="EUF929" s="290"/>
      <c r="EUG929" s="290"/>
      <c r="EUH929" s="290"/>
      <c r="EUI929" s="290"/>
      <c r="EUJ929" s="290"/>
      <c r="EUK929" s="290"/>
      <c r="EUL929" s="290"/>
      <c r="EUM929" s="290"/>
      <c r="EUN929" s="290"/>
      <c r="EUO929" s="290"/>
      <c r="EUP929" s="290"/>
      <c r="EUQ929" s="290"/>
      <c r="EUR929" s="290"/>
      <c r="EUS929" s="290"/>
      <c r="EUT929" s="290"/>
      <c r="EUU929" s="290"/>
      <c r="EUV929" s="290"/>
      <c r="EUW929" s="290"/>
      <c r="EUX929" s="290"/>
      <c r="EUY929" s="290"/>
      <c r="EUZ929" s="290"/>
      <c r="EVA929" s="290"/>
      <c r="EVB929" s="290"/>
      <c r="EVC929" s="290"/>
      <c r="EVD929" s="290"/>
      <c r="EVE929" s="290"/>
      <c r="EVF929" s="290"/>
      <c r="EVG929" s="290"/>
      <c r="EVH929" s="290"/>
      <c r="EVI929" s="290"/>
      <c r="EVJ929" s="290"/>
      <c r="EVK929" s="290"/>
      <c r="EVL929" s="290"/>
      <c r="EVM929" s="290"/>
      <c r="EVN929" s="290"/>
      <c r="EVO929" s="290"/>
      <c r="EVP929" s="290"/>
      <c r="EVQ929" s="290"/>
      <c r="EVR929" s="290"/>
      <c r="EVS929" s="290"/>
      <c r="EVT929" s="290"/>
      <c r="EVU929" s="290"/>
      <c r="EVV929" s="290"/>
      <c r="EVW929" s="290"/>
      <c r="EVX929" s="290"/>
      <c r="EVY929" s="290"/>
      <c r="EVZ929" s="290"/>
      <c r="EWA929" s="290"/>
      <c r="EWB929" s="290"/>
      <c r="EWC929" s="290"/>
      <c r="EWD929" s="290"/>
      <c r="EWE929" s="290"/>
      <c r="EWF929" s="290"/>
      <c r="EWG929" s="290"/>
      <c r="EWH929" s="290"/>
      <c r="EWI929" s="290"/>
      <c r="EWJ929" s="290"/>
      <c r="EWK929" s="290"/>
      <c r="EWL929" s="290"/>
      <c r="EWM929" s="290"/>
      <c r="EWN929" s="290"/>
      <c r="EWO929" s="290"/>
      <c r="EWP929" s="290"/>
      <c r="EWQ929" s="290"/>
      <c r="EWR929" s="290"/>
      <c r="EWS929" s="290"/>
      <c r="EWT929" s="290"/>
      <c r="EWU929" s="290"/>
      <c r="EWV929" s="290"/>
      <c r="EWW929" s="290"/>
      <c r="EWX929" s="290"/>
      <c r="EWY929" s="290"/>
      <c r="EWZ929" s="290"/>
      <c r="EXA929" s="290"/>
      <c r="EXB929" s="290"/>
      <c r="EXC929" s="290"/>
      <c r="EXD929" s="290"/>
      <c r="EXE929" s="290"/>
      <c r="EXF929" s="290"/>
      <c r="EXG929" s="290"/>
      <c r="EXH929" s="290"/>
      <c r="EXI929" s="290"/>
      <c r="EXJ929" s="290"/>
      <c r="EXK929" s="290"/>
      <c r="EXL929" s="290"/>
      <c r="EXM929" s="290"/>
      <c r="EXN929" s="290"/>
      <c r="EXO929" s="290"/>
      <c r="EXP929" s="290"/>
      <c r="EXQ929" s="290"/>
      <c r="EXR929" s="290"/>
      <c r="EXS929" s="290"/>
      <c r="EXT929" s="290"/>
      <c r="EXU929" s="290"/>
      <c r="EXV929" s="290"/>
      <c r="EXW929" s="290"/>
      <c r="EXX929" s="290"/>
      <c r="EXY929" s="290"/>
      <c r="EXZ929" s="290"/>
      <c r="EYA929" s="290"/>
      <c r="EYB929" s="290"/>
      <c r="EYC929" s="290"/>
      <c r="EYD929" s="290"/>
      <c r="EYE929" s="290"/>
      <c r="EYF929" s="290"/>
      <c r="EYG929" s="290"/>
      <c r="EYH929" s="290"/>
      <c r="EYI929" s="290"/>
      <c r="EYJ929" s="290"/>
      <c r="EYK929" s="290"/>
      <c r="EYL929" s="290"/>
      <c r="EYM929" s="290"/>
      <c r="EYN929" s="290"/>
      <c r="EYO929" s="290"/>
      <c r="EYP929" s="290"/>
      <c r="EYQ929" s="290"/>
      <c r="EYR929" s="290"/>
      <c r="EYS929" s="290"/>
      <c r="EYT929" s="290"/>
      <c r="EYU929" s="290"/>
      <c r="EYV929" s="290"/>
      <c r="EYW929" s="290"/>
      <c r="EYX929" s="290"/>
      <c r="EYY929" s="290"/>
      <c r="EYZ929" s="290"/>
      <c r="EZA929" s="290"/>
      <c r="EZB929" s="290"/>
      <c r="EZC929" s="290"/>
      <c r="EZD929" s="290"/>
      <c r="EZE929" s="290"/>
      <c r="EZF929" s="290"/>
      <c r="EZG929" s="290"/>
      <c r="EZH929" s="290"/>
      <c r="EZI929" s="290"/>
      <c r="EZJ929" s="290"/>
      <c r="EZK929" s="290"/>
      <c r="EZL929" s="290"/>
      <c r="EZM929" s="290"/>
      <c r="EZN929" s="290"/>
      <c r="EZO929" s="290"/>
      <c r="EZP929" s="290"/>
      <c r="EZQ929" s="290"/>
      <c r="EZR929" s="290"/>
      <c r="EZS929" s="290"/>
      <c r="EZT929" s="290"/>
      <c r="EZU929" s="290"/>
      <c r="EZV929" s="290"/>
      <c r="EZW929" s="290"/>
      <c r="EZX929" s="290"/>
      <c r="EZY929" s="290"/>
      <c r="EZZ929" s="290"/>
      <c r="FAA929" s="290"/>
      <c r="FAB929" s="290"/>
      <c r="FAC929" s="290"/>
      <c r="FAD929" s="290"/>
      <c r="FAE929" s="290"/>
      <c r="FAF929" s="290"/>
      <c r="FAG929" s="290"/>
      <c r="FAH929" s="290"/>
      <c r="FAI929" s="290"/>
      <c r="FAJ929" s="290"/>
      <c r="FAK929" s="290"/>
      <c r="FAL929" s="290"/>
      <c r="FAM929" s="290"/>
      <c r="FAN929" s="290"/>
      <c r="FAO929" s="290"/>
      <c r="FAP929" s="290"/>
      <c r="FAQ929" s="290"/>
      <c r="FAR929" s="290"/>
      <c r="FAS929" s="290"/>
      <c r="FAT929" s="290"/>
      <c r="FAU929" s="290"/>
      <c r="FAV929" s="290"/>
      <c r="FAW929" s="290"/>
      <c r="FAX929" s="290"/>
      <c r="FAY929" s="290"/>
      <c r="FAZ929" s="290"/>
      <c r="FBA929" s="290"/>
      <c r="FBB929" s="290"/>
      <c r="FBC929" s="290"/>
      <c r="FBD929" s="290"/>
      <c r="FBE929" s="290"/>
      <c r="FBF929" s="290"/>
      <c r="FBG929" s="290"/>
      <c r="FBH929" s="290"/>
      <c r="FBI929" s="290"/>
      <c r="FBJ929" s="290"/>
      <c r="FBK929" s="290"/>
      <c r="FBL929" s="290"/>
      <c r="FBM929" s="290"/>
      <c r="FBN929" s="290"/>
      <c r="FBO929" s="290"/>
      <c r="FBP929" s="290"/>
      <c r="FBQ929" s="290"/>
      <c r="FBR929" s="290"/>
      <c r="FBS929" s="290"/>
      <c r="FBT929" s="290"/>
      <c r="FBU929" s="290"/>
      <c r="FBV929" s="290"/>
      <c r="FBW929" s="290"/>
      <c r="FBX929" s="290"/>
      <c r="FBY929" s="290"/>
      <c r="FBZ929" s="290"/>
      <c r="FCA929" s="290"/>
      <c r="FCB929" s="290"/>
      <c r="FCC929" s="290"/>
      <c r="FCD929" s="290"/>
      <c r="FCE929" s="290"/>
      <c r="FCF929" s="290"/>
      <c r="FCG929" s="290"/>
      <c r="FCH929" s="290"/>
      <c r="FCI929" s="290"/>
      <c r="FCJ929" s="290"/>
      <c r="FCK929" s="290"/>
      <c r="FCL929" s="290"/>
      <c r="FCM929" s="290"/>
      <c r="FCN929" s="290"/>
      <c r="FCO929" s="290"/>
      <c r="FCP929" s="290"/>
      <c r="FCQ929" s="290"/>
      <c r="FCR929" s="290"/>
      <c r="FCS929" s="290"/>
      <c r="FCT929" s="290"/>
      <c r="FCU929" s="290"/>
      <c r="FCV929" s="290"/>
      <c r="FCW929" s="290"/>
      <c r="FCX929" s="290"/>
      <c r="FCY929" s="290"/>
      <c r="FCZ929" s="290"/>
      <c r="FDA929" s="290"/>
      <c r="FDB929" s="290"/>
      <c r="FDC929" s="290"/>
      <c r="FDD929" s="290"/>
      <c r="FDE929" s="290"/>
      <c r="FDF929" s="290"/>
      <c r="FDG929" s="290"/>
      <c r="FDH929" s="290"/>
      <c r="FDI929" s="290"/>
      <c r="FDJ929" s="290"/>
      <c r="FDK929" s="290"/>
      <c r="FDL929" s="290"/>
      <c r="FDM929" s="290"/>
      <c r="FDN929" s="290"/>
      <c r="FDO929" s="290"/>
      <c r="FDP929" s="290"/>
      <c r="FDQ929" s="290"/>
      <c r="FDR929" s="290"/>
      <c r="FDS929" s="290"/>
      <c r="FDT929" s="290"/>
      <c r="FDU929" s="290"/>
      <c r="FDV929" s="290"/>
      <c r="FDW929" s="290"/>
      <c r="FDX929" s="290"/>
      <c r="FDY929" s="290"/>
      <c r="FDZ929" s="290"/>
      <c r="FEA929" s="290"/>
      <c r="FEB929" s="290"/>
      <c r="FEC929" s="290"/>
      <c r="FED929" s="290"/>
      <c r="FEE929" s="290"/>
      <c r="FEF929" s="290"/>
      <c r="FEG929" s="290"/>
      <c r="FEH929" s="290"/>
      <c r="FEI929" s="290"/>
      <c r="FEJ929" s="290"/>
      <c r="FEK929" s="290"/>
      <c r="FEL929" s="290"/>
      <c r="FEM929" s="290"/>
      <c r="FEN929" s="290"/>
      <c r="FEO929" s="290"/>
      <c r="FEP929" s="290"/>
      <c r="FEQ929" s="290"/>
      <c r="FER929" s="290"/>
      <c r="FES929" s="290"/>
      <c r="FET929" s="290"/>
      <c r="FEU929" s="290"/>
      <c r="FEV929" s="290"/>
      <c r="FEW929" s="290"/>
      <c r="FEX929" s="290"/>
      <c r="FEY929" s="290"/>
      <c r="FEZ929" s="290"/>
      <c r="FFA929" s="290"/>
      <c r="FFB929" s="290"/>
      <c r="FFC929" s="290"/>
      <c r="FFD929" s="290"/>
      <c r="FFE929" s="290"/>
      <c r="FFF929" s="290"/>
      <c r="FFG929" s="290"/>
      <c r="FFH929" s="290"/>
      <c r="FFI929" s="290"/>
      <c r="FFJ929" s="290"/>
      <c r="FFK929" s="290"/>
      <c r="FFL929" s="290"/>
      <c r="FFM929" s="290"/>
      <c r="FFN929" s="290"/>
      <c r="FFO929" s="290"/>
      <c r="FFP929" s="290"/>
      <c r="FFQ929" s="290"/>
      <c r="FFR929" s="290"/>
      <c r="FFS929" s="290"/>
      <c r="FFT929" s="290"/>
      <c r="FFU929" s="290"/>
      <c r="FFV929" s="290"/>
      <c r="FFW929" s="290"/>
      <c r="FFX929" s="290"/>
      <c r="FFY929" s="290"/>
      <c r="FFZ929" s="290"/>
      <c r="FGA929" s="290"/>
      <c r="FGB929" s="290"/>
      <c r="FGC929" s="290"/>
      <c r="FGD929" s="290"/>
      <c r="FGE929" s="290"/>
      <c r="FGF929" s="290"/>
      <c r="FGG929" s="290"/>
      <c r="FGH929" s="290"/>
      <c r="FGI929" s="290"/>
      <c r="FGJ929" s="290"/>
      <c r="FGK929" s="290"/>
      <c r="FGL929" s="290"/>
      <c r="FGM929" s="290"/>
      <c r="FGN929" s="290"/>
      <c r="FGO929" s="290"/>
      <c r="FGP929" s="290"/>
      <c r="FGQ929" s="290"/>
      <c r="FGR929" s="290"/>
      <c r="FGS929" s="290"/>
      <c r="FGT929" s="290"/>
      <c r="FGU929" s="290"/>
      <c r="FGV929" s="290"/>
      <c r="FGW929" s="290"/>
      <c r="FGX929" s="290"/>
      <c r="FGY929" s="290"/>
      <c r="FGZ929" s="290"/>
      <c r="FHA929" s="290"/>
      <c r="FHB929" s="290"/>
      <c r="FHC929" s="290"/>
      <c r="FHD929" s="290"/>
      <c r="FHE929" s="290"/>
      <c r="FHF929" s="290"/>
      <c r="FHG929" s="290"/>
      <c r="FHH929" s="290"/>
      <c r="FHI929" s="290"/>
      <c r="FHJ929" s="290"/>
      <c r="FHK929" s="290"/>
      <c r="FHL929" s="290"/>
      <c r="FHM929" s="290"/>
      <c r="FHN929" s="290"/>
      <c r="FHO929" s="290"/>
      <c r="FHP929" s="290"/>
      <c r="FHQ929" s="290"/>
      <c r="FHR929" s="290"/>
      <c r="FHS929" s="290"/>
      <c r="FHT929" s="290"/>
      <c r="FHU929" s="290"/>
      <c r="FHV929" s="290"/>
      <c r="FHW929" s="290"/>
      <c r="FHX929" s="290"/>
      <c r="FHY929" s="290"/>
      <c r="FHZ929" s="290"/>
      <c r="FIA929" s="290"/>
      <c r="FIB929" s="290"/>
      <c r="FIC929" s="290"/>
      <c r="FID929" s="290"/>
      <c r="FIE929" s="290"/>
      <c r="FIF929" s="290"/>
      <c r="FIG929" s="290"/>
      <c r="FIH929" s="290"/>
      <c r="FII929" s="290"/>
      <c r="FIJ929" s="290"/>
      <c r="FIK929" s="290"/>
      <c r="FIL929" s="290"/>
      <c r="FIM929" s="290"/>
      <c r="FIN929" s="290"/>
      <c r="FIO929" s="290"/>
      <c r="FIP929" s="290"/>
      <c r="FIQ929" s="290"/>
      <c r="FIR929" s="290"/>
      <c r="FIS929" s="290"/>
      <c r="FIT929" s="290"/>
      <c r="FIU929" s="290"/>
      <c r="FIV929" s="290"/>
      <c r="FIW929" s="290"/>
      <c r="FIX929" s="290"/>
      <c r="FIY929" s="290"/>
      <c r="FIZ929" s="290"/>
      <c r="FJA929" s="290"/>
      <c r="FJB929" s="290"/>
      <c r="FJC929" s="290"/>
      <c r="FJD929" s="290"/>
      <c r="FJE929" s="290"/>
      <c r="FJF929" s="290"/>
      <c r="FJG929" s="290"/>
      <c r="FJH929" s="290"/>
      <c r="FJI929" s="290"/>
      <c r="FJJ929" s="290"/>
      <c r="FJK929" s="290"/>
      <c r="FJL929" s="290"/>
      <c r="FJM929" s="290"/>
      <c r="FJN929" s="290"/>
      <c r="FJO929" s="290"/>
      <c r="FJP929" s="290"/>
      <c r="FJQ929" s="290"/>
      <c r="FJR929" s="290"/>
      <c r="FJS929" s="290"/>
      <c r="FJT929" s="290"/>
      <c r="FJU929" s="290"/>
      <c r="FJV929" s="290"/>
      <c r="FJW929" s="290"/>
      <c r="FJX929" s="290"/>
      <c r="FJY929" s="290"/>
      <c r="FJZ929" s="290"/>
      <c r="FKA929" s="290"/>
      <c r="FKB929" s="290"/>
      <c r="FKC929" s="290"/>
      <c r="FKD929" s="290"/>
      <c r="FKE929" s="290"/>
      <c r="FKF929" s="290"/>
      <c r="FKG929" s="290"/>
      <c r="FKH929" s="290"/>
      <c r="FKI929" s="290"/>
      <c r="FKJ929" s="290"/>
      <c r="FKK929" s="290"/>
      <c r="FKL929" s="290"/>
      <c r="FKM929" s="290"/>
      <c r="FKN929" s="290"/>
      <c r="FKO929" s="290"/>
      <c r="FKP929" s="290"/>
      <c r="FKQ929" s="290"/>
      <c r="FKR929" s="290"/>
      <c r="FKS929" s="290"/>
      <c r="FKT929" s="290"/>
      <c r="FKU929" s="290"/>
      <c r="FKV929" s="290"/>
      <c r="FKW929" s="290"/>
      <c r="FKX929" s="290"/>
      <c r="FKY929" s="290"/>
      <c r="FKZ929" s="290"/>
      <c r="FLA929" s="290"/>
      <c r="FLB929" s="290"/>
      <c r="FLC929" s="290"/>
      <c r="FLD929" s="290"/>
      <c r="FLE929" s="290"/>
      <c r="FLF929" s="290"/>
      <c r="FLG929" s="290"/>
      <c r="FLH929" s="290"/>
      <c r="FLI929" s="290"/>
      <c r="FLJ929" s="290"/>
      <c r="FLK929" s="290"/>
      <c r="FLL929" s="290"/>
      <c r="FLM929" s="290"/>
      <c r="FLN929" s="290"/>
      <c r="FLO929" s="290"/>
      <c r="FLP929" s="290"/>
      <c r="FLQ929" s="290"/>
      <c r="FLR929" s="290"/>
      <c r="FLS929" s="290"/>
      <c r="FLT929" s="290"/>
      <c r="FLU929" s="290"/>
      <c r="FLV929" s="290"/>
      <c r="FLW929" s="290"/>
      <c r="FLX929" s="290"/>
      <c r="FLY929" s="290"/>
      <c r="FLZ929" s="290"/>
      <c r="FMA929" s="290"/>
      <c r="FMB929" s="290"/>
      <c r="FMC929" s="290"/>
      <c r="FMD929" s="290"/>
      <c r="FME929" s="290"/>
      <c r="FMF929" s="290"/>
      <c r="FMG929" s="290"/>
      <c r="FMH929" s="290"/>
      <c r="FMI929" s="290"/>
      <c r="FMJ929" s="290"/>
      <c r="FMK929" s="290"/>
      <c r="FML929" s="290"/>
      <c r="FMM929" s="290"/>
      <c r="FMN929" s="290"/>
      <c r="FMO929" s="290"/>
      <c r="FMP929" s="290"/>
      <c r="FMQ929" s="290"/>
      <c r="FMR929" s="290"/>
      <c r="FMS929" s="290"/>
      <c r="FMT929" s="290"/>
      <c r="FMU929" s="290"/>
      <c r="FMV929" s="290"/>
      <c r="FMW929" s="290"/>
      <c r="FMX929" s="290"/>
      <c r="FMY929" s="290"/>
      <c r="FMZ929" s="290"/>
      <c r="FNA929" s="290"/>
      <c r="FNB929" s="290"/>
      <c r="FNC929" s="290"/>
      <c r="FND929" s="290"/>
      <c r="FNE929" s="290"/>
      <c r="FNF929" s="290"/>
      <c r="FNG929" s="290"/>
      <c r="FNH929" s="290"/>
      <c r="FNI929" s="290"/>
      <c r="FNJ929" s="290"/>
      <c r="FNK929" s="290"/>
      <c r="FNL929" s="290"/>
      <c r="FNM929" s="290"/>
      <c r="FNN929" s="290"/>
      <c r="FNO929" s="290"/>
      <c r="FNP929" s="290"/>
      <c r="FNQ929" s="290"/>
      <c r="FNR929" s="290"/>
      <c r="FNS929" s="290"/>
      <c r="FNT929" s="290"/>
      <c r="FNU929" s="290"/>
      <c r="FNV929" s="290"/>
      <c r="FNW929" s="290"/>
      <c r="FNX929" s="290"/>
      <c r="FNY929" s="290"/>
      <c r="FNZ929" s="290"/>
      <c r="FOA929" s="290"/>
      <c r="FOB929" s="290"/>
      <c r="FOC929" s="290"/>
      <c r="FOD929" s="290"/>
      <c r="FOE929" s="290"/>
      <c r="FOF929" s="290"/>
      <c r="FOG929" s="290"/>
      <c r="FOH929" s="290"/>
      <c r="FOI929" s="290"/>
      <c r="FOJ929" s="290"/>
      <c r="FOK929" s="290"/>
      <c r="FOL929" s="290"/>
      <c r="FOM929" s="290"/>
      <c r="FON929" s="290"/>
      <c r="FOO929" s="290"/>
      <c r="FOP929" s="290"/>
      <c r="FOQ929" s="290"/>
      <c r="FOR929" s="290"/>
      <c r="FOS929" s="290"/>
      <c r="FOT929" s="290"/>
      <c r="FOU929" s="290"/>
      <c r="FOV929" s="290"/>
      <c r="FOW929" s="290"/>
      <c r="FOX929" s="290"/>
      <c r="FOY929" s="290"/>
      <c r="FOZ929" s="290"/>
      <c r="FPA929" s="290"/>
      <c r="FPB929" s="290"/>
      <c r="FPC929" s="290"/>
      <c r="FPD929" s="290"/>
      <c r="FPE929" s="290"/>
      <c r="FPF929" s="290"/>
      <c r="FPG929" s="290"/>
      <c r="FPH929" s="290"/>
      <c r="FPI929" s="290"/>
      <c r="FPJ929" s="290"/>
      <c r="FPK929" s="290"/>
      <c r="FPL929" s="290"/>
      <c r="FPM929" s="290"/>
      <c r="FPN929" s="290"/>
      <c r="FPO929" s="290"/>
      <c r="FPP929" s="290"/>
      <c r="FPQ929" s="290"/>
      <c r="FPR929" s="290"/>
      <c r="FPS929" s="290"/>
      <c r="FPT929" s="290"/>
      <c r="FPU929" s="290"/>
      <c r="FPV929" s="290"/>
      <c r="FPW929" s="290"/>
      <c r="FPX929" s="290"/>
      <c r="FPY929" s="290"/>
      <c r="FPZ929" s="290"/>
      <c r="FQA929" s="290"/>
      <c r="FQB929" s="290"/>
      <c r="FQC929" s="290"/>
      <c r="FQD929" s="290"/>
      <c r="FQE929" s="290"/>
      <c r="FQF929" s="290"/>
      <c r="FQG929" s="290"/>
      <c r="FQH929" s="290"/>
      <c r="FQI929" s="290"/>
      <c r="FQJ929" s="290"/>
      <c r="FQK929" s="290"/>
      <c r="FQL929" s="290"/>
      <c r="FQM929" s="290"/>
      <c r="FQN929" s="290"/>
      <c r="FQO929" s="290"/>
      <c r="FQP929" s="290"/>
      <c r="FQQ929" s="290"/>
      <c r="FQR929" s="290"/>
      <c r="FQS929" s="290"/>
      <c r="FQT929" s="290"/>
      <c r="FQU929" s="290"/>
      <c r="FQV929" s="290"/>
      <c r="FQW929" s="290"/>
      <c r="FQX929" s="290"/>
      <c r="FQY929" s="290"/>
      <c r="FQZ929" s="290"/>
      <c r="FRA929" s="290"/>
      <c r="FRB929" s="290"/>
      <c r="FRC929" s="290"/>
      <c r="FRD929" s="290"/>
      <c r="FRE929" s="290"/>
      <c r="FRF929" s="290"/>
      <c r="FRG929" s="290"/>
      <c r="FRH929" s="290"/>
      <c r="FRI929" s="290"/>
      <c r="FRJ929" s="290"/>
      <c r="FRK929" s="290"/>
      <c r="FRL929" s="290"/>
      <c r="FRM929" s="290"/>
      <c r="FRN929" s="290"/>
      <c r="FRO929" s="290"/>
      <c r="FRP929" s="290"/>
      <c r="FRQ929" s="290"/>
      <c r="FRR929" s="290"/>
      <c r="FRS929" s="290"/>
      <c r="FRT929" s="290"/>
      <c r="FRU929" s="290"/>
      <c r="FRV929" s="290"/>
      <c r="FRW929" s="290"/>
      <c r="FRX929" s="290"/>
      <c r="FRY929" s="290"/>
      <c r="FRZ929" s="290"/>
      <c r="FSA929" s="290"/>
      <c r="FSB929" s="290"/>
      <c r="FSC929" s="290"/>
      <c r="FSD929" s="290"/>
      <c r="FSE929" s="290"/>
      <c r="FSF929" s="290"/>
      <c r="FSG929" s="290"/>
      <c r="FSH929" s="290"/>
      <c r="FSI929" s="290"/>
      <c r="FSJ929" s="290"/>
      <c r="FSK929" s="290"/>
      <c r="FSL929" s="290"/>
      <c r="FSM929" s="290"/>
      <c r="FSN929" s="290"/>
      <c r="FSO929" s="290"/>
      <c r="FSP929" s="290"/>
      <c r="FSQ929" s="290"/>
      <c r="FSR929" s="290"/>
      <c r="FSS929" s="290"/>
      <c r="FST929" s="290"/>
      <c r="FSU929" s="290"/>
      <c r="FSV929" s="290"/>
      <c r="FSW929" s="290"/>
      <c r="FSX929" s="290"/>
      <c r="FSY929" s="290"/>
      <c r="FSZ929" s="290"/>
      <c r="FTA929" s="290"/>
      <c r="FTB929" s="290"/>
      <c r="FTC929" s="290"/>
      <c r="FTD929" s="290"/>
      <c r="FTE929" s="290"/>
      <c r="FTF929" s="290"/>
      <c r="FTG929" s="290"/>
      <c r="FTH929" s="290"/>
      <c r="FTI929" s="290"/>
      <c r="FTJ929" s="290"/>
      <c r="FTK929" s="290"/>
      <c r="FTL929" s="290"/>
      <c r="FTM929" s="290"/>
      <c r="FTN929" s="290"/>
      <c r="FTO929" s="290"/>
      <c r="FTP929" s="290"/>
      <c r="FTQ929" s="290"/>
      <c r="FTR929" s="290"/>
      <c r="FTS929" s="290"/>
      <c r="FTT929" s="290"/>
      <c r="FTU929" s="290"/>
      <c r="FTV929" s="290"/>
      <c r="FTW929" s="290"/>
      <c r="FTX929" s="290"/>
      <c r="FTY929" s="290"/>
      <c r="FTZ929" s="290"/>
      <c r="FUA929" s="290"/>
      <c r="FUB929" s="290"/>
      <c r="FUC929" s="290"/>
      <c r="FUD929" s="290"/>
      <c r="FUE929" s="290"/>
      <c r="FUF929" s="290"/>
      <c r="FUG929" s="290"/>
      <c r="FUH929" s="290"/>
      <c r="FUI929" s="290"/>
      <c r="FUJ929" s="290"/>
      <c r="FUK929" s="290"/>
      <c r="FUL929" s="290"/>
      <c r="FUM929" s="290"/>
      <c r="FUN929" s="290"/>
      <c r="FUO929" s="290"/>
      <c r="FUP929" s="290"/>
      <c r="FUQ929" s="290"/>
      <c r="FUR929" s="290"/>
      <c r="FUS929" s="290"/>
      <c r="FUT929" s="290"/>
      <c r="FUU929" s="290"/>
      <c r="FUV929" s="290"/>
      <c r="FUW929" s="290"/>
      <c r="FUX929" s="290"/>
      <c r="FUY929" s="290"/>
      <c r="FUZ929" s="290"/>
      <c r="FVA929" s="290"/>
      <c r="FVB929" s="290"/>
      <c r="FVC929" s="290"/>
      <c r="FVD929" s="290"/>
      <c r="FVE929" s="290"/>
      <c r="FVF929" s="290"/>
      <c r="FVG929" s="290"/>
      <c r="FVH929" s="290"/>
      <c r="FVI929" s="290"/>
      <c r="FVJ929" s="290"/>
      <c r="FVK929" s="290"/>
      <c r="FVL929" s="290"/>
      <c r="FVM929" s="290"/>
      <c r="FVN929" s="290"/>
      <c r="FVO929" s="290"/>
      <c r="FVP929" s="290"/>
      <c r="FVQ929" s="290"/>
      <c r="FVR929" s="290"/>
      <c r="FVS929" s="290"/>
      <c r="FVT929" s="290"/>
      <c r="FVU929" s="290"/>
      <c r="FVV929" s="290"/>
      <c r="FVW929" s="290"/>
      <c r="FVX929" s="290"/>
      <c r="FVY929" s="290"/>
      <c r="FVZ929" s="290"/>
      <c r="FWA929" s="290"/>
      <c r="FWB929" s="290"/>
      <c r="FWC929" s="290"/>
      <c r="FWD929" s="290"/>
      <c r="FWE929" s="290"/>
      <c r="FWF929" s="290"/>
      <c r="FWG929" s="290"/>
      <c r="FWH929" s="290"/>
      <c r="FWI929" s="290"/>
      <c r="FWJ929" s="290"/>
      <c r="FWK929" s="290"/>
      <c r="FWL929" s="290"/>
      <c r="FWM929" s="290"/>
      <c r="FWN929" s="290"/>
      <c r="FWO929" s="290"/>
      <c r="FWP929" s="290"/>
      <c r="FWQ929" s="290"/>
      <c r="FWR929" s="290"/>
      <c r="FWS929" s="290"/>
      <c r="FWT929" s="290"/>
      <c r="FWU929" s="290"/>
      <c r="FWV929" s="290"/>
      <c r="FWW929" s="290"/>
      <c r="FWX929" s="290"/>
      <c r="FWY929" s="290"/>
      <c r="FWZ929" s="290"/>
      <c r="FXA929" s="290"/>
      <c r="FXB929" s="290"/>
      <c r="FXC929" s="290"/>
      <c r="FXD929" s="290"/>
      <c r="FXE929" s="290"/>
      <c r="FXF929" s="290"/>
      <c r="FXG929" s="290"/>
      <c r="FXH929" s="290"/>
      <c r="FXI929" s="290"/>
      <c r="FXJ929" s="290"/>
      <c r="FXK929" s="290"/>
      <c r="FXL929" s="290"/>
      <c r="FXM929" s="290"/>
      <c r="FXN929" s="290"/>
      <c r="FXO929" s="290"/>
      <c r="FXP929" s="290"/>
      <c r="FXQ929" s="290"/>
      <c r="FXR929" s="290"/>
      <c r="FXS929" s="290"/>
      <c r="FXT929" s="290"/>
      <c r="FXU929" s="290"/>
      <c r="FXV929" s="290"/>
      <c r="FXW929" s="290"/>
      <c r="FXX929" s="290"/>
      <c r="FXY929" s="290"/>
      <c r="FXZ929" s="290"/>
      <c r="FYA929" s="290"/>
      <c r="FYB929" s="290"/>
      <c r="FYC929" s="290"/>
      <c r="FYD929" s="290"/>
      <c r="FYE929" s="290"/>
      <c r="FYF929" s="290"/>
      <c r="FYG929" s="290"/>
      <c r="FYH929" s="290"/>
      <c r="FYI929" s="290"/>
      <c r="FYJ929" s="290"/>
      <c r="FYK929" s="290"/>
      <c r="FYL929" s="290"/>
      <c r="FYM929" s="290"/>
      <c r="FYN929" s="290"/>
      <c r="FYO929" s="290"/>
      <c r="FYP929" s="290"/>
      <c r="FYQ929" s="290"/>
      <c r="FYR929" s="290"/>
      <c r="FYS929" s="290"/>
      <c r="FYT929" s="290"/>
      <c r="FYU929" s="290"/>
      <c r="FYV929" s="290"/>
      <c r="FYW929" s="290"/>
      <c r="FYX929" s="290"/>
      <c r="FYY929" s="290"/>
      <c r="FYZ929" s="290"/>
      <c r="FZA929" s="290"/>
      <c r="FZB929" s="290"/>
      <c r="FZC929" s="290"/>
      <c r="FZD929" s="290"/>
      <c r="FZE929" s="290"/>
      <c r="FZF929" s="290"/>
      <c r="FZG929" s="290"/>
      <c r="FZH929" s="290"/>
      <c r="FZI929" s="290"/>
      <c r="FZJ929" s="290"/>
      <c r="FZK929" s="290"/>
      <c r="FZL929" s="290"/>
      <c r="FZM929" s="290"/>
      <c r="FZN929" s="290"/>
      <c r="FZO929" s="290"/>
      <c r="FZP929" s="290"/>
      <c r="FZQ929" s="290"/>
      <c r="FZR929" s="290"/>
      <c r="FZS929" s="290"/>
      <c r="FZT929" s="290"/>
      <c r="FZU929" s="290"/>
      <c r="FZV929" s="290"/>
      <c r="FZW929" s="290"/>
      <c r="FZX929" s="290"/>
      <c r="FZY929" s="290"/>
      <c r="FZZ929" s="290"/>
      <c r="GAA929" s="290"/>
      <c r="GAB929" s="290"/>
      <c r="GAC929" s="290"/>
      <c r="GAD929" s="290"/>
      <c r="GAE929" s="290"/>
      <c r="GAF929" s="290"/>
      <c r="GAG929" s="290"/>
      <c r="GAH929" s="290"/>
      <c r="GAI929" s="290"/>
      <c r="GAJ929" s="290"/>
      <c r="GAK929" s="290"/>
      <c r="GAL929" s="290"/>
      <c r="GAM929" s="290"/>
      <c r="GAN929" s="290"/>
      <c r="GAO929" s="290"/>
      <c r="GAP929" s="290"/>
      <c r="GAQ929" s="290"/>
      <c r="GAR929" s="290"/>
      <c r="GAS929" s="290"/>
      <c r="GAT929" s="290"/>
      <c r="GAU929" s="290"/>
      <c r="GAV929" s="290"/>
      <c r="GAW929" s="290"/>
      <c r="GAX929" s="290"/>
      <c r="GAY929" s="290"/>
      <c r="GAZ929" s="290"/>
      <c r="GBA929" s="290"/>
      <c r="GBB929" s="290"/>
      <c r="GBC929" s="290"/>
      <c r="GBD929" s="290"/>
      <c r="GBE929" s="290"/>
      <c r="GBF929" s="290"/>
      <c r="GBG929" s="290"/>
      <c r="GBH929" s="290"/>
      <c r="GBI929" s="290"/>
      <c r="GBJ929" s="290"/>
      <c r="GBK929" s="290"/>
      <c r="GBL929" s="290"/>
      <c r="GBM929" s="290"/>
      <c r="GBN929" s="290"/>
      <c r="GBO929" s="290"/>
      <c r="GBP929" s="290"/>
      <c r="GBQ929" s="290"/>
      <c r="GBR929" s="290"/>
      <c r="GBS929" s="290"/>
      <c r="GBT929" s="290"/>
      <c r="GBU929" s="290"/>
      <c r="GBV929" s="290"/>
      <c r="GBW929" s="290"/>
      <c r="GBX929" s="290"/>
      <c r="GBY929" s="290"/>
      <c r="GBZ929" s="290"/>
      <c r="GCA929" s="290"/>
      <c r="GCB929" s="290"/>
      <c r="GCC929" s="290"/>
      <c r="GCD929" s="290"/>
      <c r="GCE929" s="290"/>
      <c r="GCF929" s="290"/>
      <c r="GCG929" s="290"/>
      <c r="GCH929" s="290"/>
      <c r="GCI929" s="290"/>
      <c r="GCJ929" s="290"/>
      <c r="GCK929" s="290"/>
      <c r="GCL929" s="290"/>
      <c r="GCM929" s="290"/>
      <c r="GCN929" s="290"/>
      <c r="GCO929" s="290"/>
      <c r="GCP929" s="290"/>
      <c r="GCQ929" s="290"/>
      <c r="GCR929" s="290"/>
      <c r="GCS929" s="290"/>
      <c r="GCT929" s="290"/>
      <c r="GCU929" s="290"/>
      <c r="GCV929" s="290"/>
      <c r="GCW929" s="290"/>
      <c r="GCX929" s="290"/>
      <c r="GCY929" s="290"/>
      <c r="GCZ929" s="290"/>
      <c r="GDA929" s="290"/>
      <c r="GDB929" s="290"/>
      <c r="GDC929" s="290"/>
      <c r="GDD929" s="290"/>
      <c r="GDE929" s="290"/>
      <c r="GDF929" s="290"/>
      <c r="GDG929" s="290"/>
      <c r="GDH929" s="290"/>
      <c r="GDI929" s="290"/>
      <c r="GDJ929" s="290"/>
      <c r="GDK929" s="290"/>
      <c r="GDL929" s="290"/>
      <c r="GDM929" s="290"/>
      <c r="GDN929" s="290"/>
      <c r="GDO929" s="290"/>
      <c r="GDP929" s="290"/>
      <c r="GDQ929" s="290"/>
      <c r="GDR929" s="290"/>
      <c r="GDS929" s="290"/>
      <c r="GDT929" s="290"/>
      <c r="GDU929" s="290"/>
      <c r="GDV929" s="290"/>
      <c r="GDW929" s="290"/>
      <c r="GDX929" s="290"/>
      <c r="GDY929" s="290"/>
      <c r="GDZ929" s="290"/>
      <c r="GEA929" s="290"/>
      <c r="GEB929" s="290"/>
      <c r="GEC929" s="290"/>
      <c r="GED929" s="290"/>
      <c r="GEE929" s="290"/>
      <c r="GEF929" s="290"/>
      <c r="GEG929" s="290"/>
      <c r="GEH929" s="290"/>
      <c r="GEI929" s="290"/>
      <c r="GEJ929" s="290"/>
      <c r="GEK929" s="290"/>
      <c r="GEL929" s="290"/>
      <c r="GEM929" s="290"/>
      <c r="GEN929" s="290"/>
      <c r="GEO929" s="290"/>
      <c r="GEP929" s="290"/>
      <c r="GEQ929" s="290"/>
      <c r="GER929" s="290"/>
      <c r="GES929" s="290"/>
      <c r="GET929" s="290"/>
      <c r="GEU929" s="290"/>
      <c r="GEV929" s="290"/>
      <c r="GEW929" s="290"/>
      <c r="GEX929" s="290"/>
      <c r="GEY929" s="290"/>
      <c r="GEZ929" s="290"/>
      <c r="GFA929" s="290"/>
      <c r="GFB929" s="290"/>
      <c r="GFC929" s="290"/>
      <c r="GFD929" s="290"/>
      <c r="GFE929" s="290"/>
      <c r="GFF929" s="290"/>
      <c r="GFG929" s="290"/>
      <c r="GFH929" s="290"/>
      <c r="GFI929" s="290"/>
      <c r="GFJ929" s="290"/>
      <c r="GFK929" s="290"/>
      <c r="GFL929" s="290"/>
      <c r="GFM929" s="290"/>
      <c r="GFN929" s="290"/>
      <c r="GFO929" s="290"/>
      <c r="GFP929" s="290"/>
      <c r="GFQ929" s="290"/>
      <c r="GFR929" s="290"/>
      <c r="GFS929" s="290"/>
      <c r="GFT929" s="290"/>
      <c r="GFU929" s="290"/>
      <c r="GFV929" s="290"/>
      <c r="GFW929" s="290"/>
      <c r="GFX929" s="290"/>
      <c r="GFY929" s="290"/>
      <c r="GFZ929" s="290"/>
      <c r="GGA929" s="290"/>
      <c r="GGB929" s="290"/>
      <c r="GGC929" s="290"/>
      <c r="GGD929" s="290"/>
      <c r="GGE929" s="290"/>
      <c r="GGF929" s="290"/>
      <c r="GGG929" s="290"/>
      <c r="GGH929" s="290"/>
      <c r="GGI929" s="290"/>
      <c r="GGJ929" s="290"/>
      <c r="GGK929" s="290"/>
      <c r="GGL929" s="290"/>
      <c r="GGM929" s="290"/>
      <c r="GGN929" s="290"/>
      <c r="GGO929" s="290"/>
      <c r="GGP929" s="290"/>
      <c r="GGQ929" s="290"/>
      <c r="GGR929" s="290"/>
      <c r="GGS929" s="290"/>
      <c r="GGT929" s="290"/>
      <c r="GGU929" s="290"/>
      <c r="GGV929" s="290"/>
      <c r="GGW929" s="290"/>
      <c r="GGX929" s="290"/>
      <c r="GGY929" s="290"/>
      <c r="GGZ929" s="290"/>
      <c r="GHA929" s="290"/>
      <c r="GHB929" s="290"/>
      <c r="GHC929" s="290"/>
      <c r="GHD929" s="290"/>
      <c r="GHE929" s="290"/>
      <c r="GHF929" s="290"/>
      <c r="GHG929" s="290"/>
      <c r="GHH929" s="290"/>
      <c r="GHI929" s="290"/>
      <c r="GHJ929" s="290"/>
      <c r="GHK929" s="290"/>
      <c r="GHL929" s="290"/>
      <c r="GHM929" s="290"/>
      <c r="GHN929" s="290"/>
      <c r="GHO929" s="290"/>
      <c r="GHP929" s="290"/>
      <c r="GHQ929" s="290"/>
      <c r="GHR929" s="290"/>
      <c r="GHS929" s="290"/>
      <c r="GHT929" s="290"/>
      <c r="GHU929" s="290"/>
      <c r="GHV929" s="290"/>
      <c r="GHW929" s="290"/>
      <c r="GHX929" s="290"/>
      <c r="GHY929" s="290"/>
      <c r="GHZ929" s="290"/>
      <c r="GIA929" s="290"/>
      <c r="GIB929" s="290"/>
      <c r="GIC929" s="290"/>
      <c r="GID929" s="290"/>
      <c r="GIE929" s="290"/>
      <c r="GIF929" s="290"/>
      <c r="GIG929" s="290"/>
      <c r="GIH929" s="290"/>
      <c r="GII929" s="290"/>
      <c r="GIJ929" s="290"/>
      <c r="GIK929" s="290"/>
      <c r="GIL929" s="290"/>
      <c r="GIM929" s="290"/>
      <c r="GIN929" s="290"/>
      <c r="GIO929" s="290"/>
      <c r="GIP929" s="290"/>
      <c r="GIQ929" s="290"/>
      <c r="GIR929" s="290"/>
      <c r="GIS929" s="290"/>
      <c r="GIT929" s="290"/>
      <c r="GIU929" s="290"/>
      <c r="GIV929" s="290"/>
      <c r="GIW929" s="290"/>
      <c r="GIX929" s="290"/>
      <c r="GIY929" s="290"/>
      <c r="GIZ929" s="290"/>
      <c r="GJA929" s="290"/>
      <c r="GJB929" s="290"/>
      <c r="GJC929" s="290"/>
      <c r="GJD929" s="290"/>
      <c r="GJE929" s="290"/>
      <c r="GJF929" s="290"/>
      <c r="GJG929" s="290"/>
      <c r="GJH929" s="290"/>
      <c r="GJI929" s="290"/>
      <c r="GJJ929" s="290"/>
      <c r="GJK929" s="290"/>
      <c r="GJL929" s="290"/>
      <c r="GJM929" s="290"/>
      <c r="GJN929" s="290"/>
      <c r="GJO929" s="290"/>
      <c r="GJP929" s="290"/>
      <c r="GJQ929" s="290"/>
      <c r="GJR929" s="290"/>
      <c r="GJS929" s="290"/>
      <c r="GJT929" s="290"/>
      <c r="GJU929" s="290"/>
      <c r="GJV929" s="290"/>
      <c r="GJW929" s="290"/>
      <c r="GJX929" s="290"/>
      <c r="GJY929" s="290"/>
      <c r="GJZ929" s="290"/>
      <c r="GKA929" s="290"/>
      <c r="GKB929" s="290"/>
      <c r="GKC929" s="290"/>
      <c r="GKD929" s="290"/>
      <c r="GKE929" s="290"/>
      <c r="GKF929" s="290"/>
      <c r="GKG929" s="290"/>
      <c r="GKH929" s="290"/>
      <c r="GKI929" s="290"/>
      <c r="GKJ929" s="290"/>
      <c r="GKK929" s="290"/>
      <c r="GKL929" s="290"/>
      <c r="GKM929" s="290"/>
      <c r="GKN929" s="290"/>
      <c r="GKO929" s="290"/>
      <c r="GKP929" s="290"/>
      <c r="GKQ929" s="290"/>
      <c r="GKR929" s="290"/>
      <c r="GKS929" s="290"/>
      <c r="GKT929" s="290"/>
      <c r="GKU929" s="290"/>
      <c r="GKV929" s="290"/>
      <c r="GKW929" s="290"/>
      <c r="GKX929" s="290"/>
      <c r="GKY929" s="290"/>
      <c r="GKZ929" s="290"/>
      <c r="GLA929" s="290"/>
      <c r="GLB929" s="290"/>
      <c r="GLC929" s="290"/>
      <c r="GLD929" s="290"/>
      <c r="GLE929" s="290"/>
      <c r="GLF929" s="290"/>
      <c r="GLG929" s="290"/>
      <c r="GLH929" s="290"/>
      <c r="GLI929" s="290"/>
      <c r="GLJ929" s="290"/>
      <c r="GLK929" s="290"/>
      <c r="GLL929" s="290"/>
      <c r="GLM929" s="290"/>
      <c r="GLN929" s="290"/>
      <c r="GLO929" s="290"/>
      <c r="GLP929" s="290"/>
      <c r="GLQ929" s="290"/>
      <c r="GLR929" s="290"/>
      <c r="GLS929" s="290"/>
      <c r="GLT929" s="290"/>
      <c r="GLU929" s="290"/>
      <c r="GLV929" s="290"/>
      <c r="GLW929" s="290"/>
      <c r="GLX929" s="290"/>
      <c r="GLY929" s="290"/>
      <c r="GLZ929" s="290"/>
      <c r="GMA929" s="290"/>
      <c r="GMB929" s="290"/>
      <c r="GMC929" s="290"/>
      <c r="GMD929" s="290"/>
      <c r="GME929" s="290"/>
      <c r="GMF929" s="290"/>
      <c r="GMG929" s="290"/>
      <c r="GMH929" s="290"/>
      <c r="GMI929" s="290"/>
      <c r="GMJ929" s="290"/>
      <c r="GMK929" s="290"/>
      <c r="GML929" s="290"/>
      <c r="GMM929" s="290"/>
      <c r="GMN929" s="290"/>
      <c r="GMO929" s="290"/>
      <c r="GMP929" s="290"/>
      <c r="GMQ929" s="290"/>
      <c r="GMR929" s="290"/>
      <c r="GMS929" s="290"/>
      <c r="GMT929" s="290"/>
      <c r="GMU929" s="290"/>
      <c r="GMV929" s="290"/>
      <c r="GMW929" s="290"/>
      <c r="GMX929" s="290"/>
      <c r="GMY929" s="290"/>
      <c r="GMZ929" s="290"/>
      <c r="GNA929" s="290"/>
      <c r="GNB929" s="290"/>
      <c r="GNC929" s="290"/>
      <c r="GND929" s="290"/>
      <c r="GNE929" s="290"/>
      <c r="GNF929" s="290"/>
      <c r="GNG929" s="290"/>
      <c r="GNH929" s="290"/>
      <c r="GNI929" s="290"/>
      <c r="GNJ929" s="290"/>
      <c r="GNK929" s="290"/>
      <c r="GNL929" s="290"/>
      <c r="GNM929" s="290"/>
      <c r="GNN929" s="290"/>
      <c r="GNO929" s="290"/>
      <c r="GNP929" s="290"/>
      <c r="GNQ929" s="290"/>
      <c r="GNR929" s="290"/>
      <c r="GNS929" s="290"/>
      <c r="GNT929" s="290"/>
      <c r="GNU929" s="290"/>
      <c r="GNV929" s="290"/>
      <c r="GNW929" s="290"/>
      <c r="GNX929" s="290"/>
      <c r="GNY929" s="290"/>
      <c r="GNZ929" s="290"/>
      <c r="GOA929" s="290"/>
      <c r="GOB929" s="290"/>
      <c r="GOC929" s="290"/>
      <c r="GOD929" s="290"/>
      <c r="GOE929" s="290"/>
      <c r="GOF929" s="290"/>
      <c r="GOG929" s="290"/>
      <c r="GOH929" s="290"/>
      <c r="GOI929" s="290"/>
      <c r="GOJ929" s="290"/>
      <c r="GOK929" s="290"/>
      <c r="GOL929" s="290"/>
      <c r="GOM929" s="290"/>
      <c r="GON929" s="290"/>
      <c r="GOO929" s="290"/>
      <c r="GOP929" s="290"/>
      <c r="GOQ929" s="290"/>
      <c r="GOR929" s="290"/>
      <c r="GOS929" s="290"/>
      <c r="GOT929" s="290"/>
      <c r="GOU929" s="290"/>
      <c r="GOV929" s="290"/>
      <c r="GOW929" s="290"/>
      <c r="GOX929" s="290"/>
      <c r="GOY929" s="290"/>
      <c r="GOZ929" s="290"/>
      <c r="GPA929" s="290"/>
      <c r="GPB929" s="290"/>
      <c r="GPC929" s="290"/>
      <c r="GPD929" s="290"/>
      <c r="GPE929" s="290"/>
      <c r="GPF929" s="290"/>
      <c r="GPG929" s="290"/>
      <c r="GPH929" s="290"/>
      <c r="GPI929" s="290"/>
      <c r="GPJ929" s="290"/>
      <c r="GPK929" s="290"/>
      <c r="GPL929" s="290"/>
      <c r="GPM929" s="290"/>
      <c r="GPN929" s="290"/>
      <c r="GPO929" s="290"/>
      <c r="GPP929" s="290"/>
      <c r="GPQ929" s="290"/>
      <c r="GPR929" s="290"/>
      <c r="GPS929" s="290"/>
      <c r="GPT929" s="290"/>
      <c r="GPU929" s="290"/>
      <c r="GPV929" s="290"/>
      <c r="GPW929" s="290"/>
      <c r="GPX929" s="290"/>
      <c r="GPY929" s="290"/>
      <c r="GPZ929" s="290"/>
      <c r="GQA929" s="290"/>
      <c r="GQB929" s="290"/>
      <c r="GQC929" s="290"/>
      <c r="GQD929" s="290"/>
      <c r="GQE929" s="290"/>
      <c r="GQF929" s="290"/>
      <c r="GQG929" s="290"/>
      <c r="GQH929" s="290"/>
      <c r="GQI929" s="290"/>
      <c r="GQJ929" s="290"/>
      <c r="GQK929" s="290"/>
      <c r="GQL929" s="290"/>
      <c r="GQM929" s="290"/>
      <c r="GQN929" s="290"/>
      <c r="GQO929" s="290"/>
      <c r="GQP929" s="290"/>
      <c r="GQQ929" s="290"/>
      <c r="GQR929" s="290"/>
      <c r="GQS929" s="290"/>
      <c r="GQT929" s="290"/>
      <c r="GQU929" s="290"/>
      <c r="GQV929" s="290"/>
      <c r="GQW929" s="290"/>
      <c r="GQX929" s="290"/>
      <c r="GQY929" s="290"/>
      <c r="GQZ929" s="290"/>
      <c r="GRA929" s="290"/>
      <c r="GRB929" s="290"/>
      <c r="GRC929" s="290"/>
      <c r="GRD929" s="290"/>
      <c r="GRE929" s="290"/>
      <c r="GRF929" s="290"/>
      <c r="GRG929" s="290"/>
      <c r="GRH929" s="290"/>
      <c r="GRI929" s="290"/>
      <c r="GRJ929" s="290"/>
      <c r="GRK929" s="290"/>
      <c r="GRL929" s="290"/>
      <c r="GRM929" s="290"/>
      <c r="GRN929" s="290"/>
      <c r="GRO929" s="290"/>
      <c r="GRP929" s="290"/>
      <c r="GRQ929" s="290"/>
      <c r="GRR929" s="290"/>
      <c r="GRS929" s="290"/>
      <c r="GRT929" s="290"/>
      <c r="GRU929" s="290"/>
      <c r="GRV929" s="290"/>
      <c r="GRW929" s="290"/>
      <c r="GRX929" s="290"/>
      <c r="GRY929" s="290"/>
      <c r="GRZ929" s="290"/>
      <c r="GSA929" s="290"/>
      <c r="GSB929" s="290"/>
      <c r="GSC929" s="290"/>
      <c r="GSD929" s="290"/>
      <c r="GSE929" s="290"/>
      <c r="GSF929" s="290"/>
      <c r="GSG929" s="290"/>
      <c r="GSH929" s="290"/>
      <c r="GSI929" s="290"/>
      <c r="GSJ929" s="290"/>
      <c r="GSK929" s="290"/>
      <c r="GSL929" s="290"/>
      <c r="GSM929" s="290"/>
      <c r="GSN929" s="290"/>
      <c r="GSO929" s="290"/>
      <c r="GSP929" s="290"/>
      <c r="GSQ929" s="290"/>
      <c r="GSR929" s="290"/>
      <c r="GSS929" s="290"/>
      <c r="GST929" s="290"/>
      <c r="GSU929" s="290"/>
      <c r="GSV929" s="290"/>
      <c r="GSW929" s="290"/>
      <c r="GSX929" s="290"/>
      <c r="GSY929" s="290"/>
      <c r="GSZ929" s="290"/>
      <c r="GTA929" s="290"/>
      <c r="GTB929" s="290"/>
      <c r="GTC929" s="290"/>
      <c r="GTD929" s="290"/>
      <c r="GTE929" s="290"/>
      <c r="GTF929" s="290"/>
      <c r="GTG929" s="290"/>
      <c r="GTH929" s="290"/>
      <c r="GTI929" s="290"/>
      <c r="GTJ929" s="290"/>
      <c r="GTK929" s="290"/>
      <c r="GTL929" s="290"/>
      <c r="GTM929" s="290"/>
      <c r="GTN929" s="290"/>
      <c r="GTO929" s="290"/>
      <c r="GTP929" s="290"/>
      <c r="GTQ929" s="290"/>
      <c r="GTR929" s="290"/>
      <c r="GTS929" s="290"/>
      <c r="GTT929" s="290"/>
      <c r="GTU929" s="290"/>
      <c r="GTV929" s="290"/>
      <c r="GTW929" s="290"/>
      <c r="GTX929" s="290"/>
      <c r="GTY929" s="290"/>
      <c r="GTZ929" s="290"/>
      <c r="GUA929" s="290"/>
      <c r="GUB929" s="290"/>
      <c r="GUC929" s="290"/>
      <c r="GUD929" s="290"/>
      <c r="GUE929" s="290"/>
      <c r="GUF929" s="290"/>
      <c r="GUG929" s="290"/>
      <c r="GUH929" s="290"/>
      <c r="GUI929" s="290"/>
      <c r="GUJ929" s="290"/>
      <c r="GUK929" s="290"/>
      <c r="GUL929" s="290"/>
      <c r="GUM929" s="290"/>
      <c r="GUN929" s="290"/>
      <c r="GUO929" s="290"/>
      <c r="GUP929" s="290"/>
      <c r="GUQ929" s="290"/>
      <c r="GUR929" s="290"/>
      <c r="GUS929" s="290"/>
      <c r="GUT929" s="290"/>
      <c r="GUU929" s="290"/>
      <c r="GUV929" s="290"/>
      <c r="GUW929" s="290"/>
      <c r="GUX929" s="290"/>
      <c r="GUY929" s="290"/>
      <c r="GUZ929" s="290"/>
      <c r="GVA929" s="290"/>
      <c r="GVB929" s="290"/>
      <c r="GVC929" s="290"/>
      <c r="GVD929" s="290"/>
      <c r="GVE929" s="290"/>
      <c r="GVF929" s="290"/>
      <c r="GVG929" s="290"/>
      <c r="GVH929" s="290"/>
      <c r="GVI929" s="290"/>
      <c r="GVJ929" s="290"/>
      <c r="GVK929" s="290"/>
      <c r="GVL929" s="290"/>
      <c r="GVM929" s="290"/>
      <c r="GVN929" s="290"/>
      <c r="GVO929" s="290"/>
      <c r="GVP929" s="290"/>
      <c r="GVQ929" s="290"/>
      <c r="GVR929" s="290"/>
      <c r="GVS929" s="290"/>
      <c r="GVT929" s="290"/>
      <c r="GVU929" s="290"/>
      <c r="GVV929" s="290"/>
      <c r="GVW929" s="290"/>
      <c r="GVX929" s="290"/>
      <c r="GVY929" s="290"/>
      <c r="GVZ929" s="290"/>
      <c r="GWA929" s="290"/>
      <c r="GWB929" s="290"/>
      <c r="GWC929" s="290"/>
      <c r="GWD929" s="290"/>
      <c r="GWE929" s="290"/>
      <c r="GWF929" s="290"/>
      <c r="GWG929" s="290"/>
      <c r="GWH929" s="290"/>
      <c r="GWI929" s="290"/>
      <c r="GWJ929" s="290"/>
      <c r="GWK929" s="290"/>
      <c r="GWL929" s="290"/>
      <c r="GWM929" s="290"/>
      <c r="GWN929" s="290"/>
      <c r="GWO929" s="290"/>
      <c r="GWP929" s="290"/>
      <c r="GWQ929" s="290"/>
      <c r="GWR929" s="290"/>
      <c r="GWS929" s="290"/>
      <c r="GWT929" s="290"/>
      <c r="GWU929" s="290"/>
      <c r="GWV929" s="290"/>
      <c r="GWW929" s="290"/>
      <c r="GWX929" s="290"/>
      <c r="GWY929" s="290"/>
      <c r="GWZ929" s="290"/>
      <c r="GXA929" s="290"/>
      <c r="GXB929" s="290"/>
      <c r="GXC929" s="290"/>
      <c r="GXD929" s="290"/>
      <c r="GXE929" s="290"/>
      <c r="GXF929" s="290"/>
      <c r="GXG929" s="290"/>
      <c r="GXH929" s="290"/>
      <c r="GXI929" s="290"/>
      <c r="GXJ929" s="290"/>
      <c r="GXK929" s="290"/>
      <c r="GXL929" s="290"/>
      <c r="GXM929" s="290"/>
      <c r="GXN929" s="290"/>
      <c r="GXO929" s="290"/>
      <c r="GXP929" s="290"/>
      <c r="GXQ929" s="290"/>
      <c r="GXR929" s="290"/>
      <c r="GXS929" s="290"/>
      <c r="GXT929" s="290"/>
      <c r="GXU929" s="290"/>
      <c r="GXV929" s="290"/>
      <c r="GXW929" s="290"/>
      <c r="GXX929" s="290"/>
      <c r="GXY929" s="290"/>
      <c r="GXZ929" s="290"/>
      <c r="GYA929" s="290"/>
      <c r="GYB929" s="290"/>
      <c r="GYC929" s="290"/>
      <c r="GYD929" s="290"/>
      <c r="GYE929" s="290"/>
      <c r="GYF929" s="290"/>
      <c r="GYG929" s="290"/>
      <c r="GYH929" s="290"/>
      <c r="GYI929" s="290"/>
      <c r="GYJ929" s="290"/>
      <c r="GYK929" s="290"/>
      <c r="GYL929" s="290"/>
      <c r="GYM929" s="290"/>
      <c r="GYN929" s="290"/>
      <c r="GYO929" s="290"/>
      <c r="GYP929" s="290"/>
      <c r="GYQ929" s="290"/>
      <c r="GYR929" s="290"/>
      <c r="GYS929" s="290"/>
      <c r="GYT929" s="290"/>
      <c r="GYU929" s="290"/>
      <c r="GYV929" s="290"/>
      <c r="GYW929" s="290"/>
      <c r="GYX929" s="290"/>
      <c r="GYY929" s="290"/>
      <c r="GYZ929" s="290"/>
      <c r="GZA929" s="290"/>
      <c r="GZB929" s="290"/>
      <c r="GZC929" s="290"/>
      <c r="GZD929" s="290"/>
      <c r="GZE929" s="290"/>
      <c r="GZF929" s="290"/>
      <c r="GZG929" s="290"/>
      <c r="GZH929" s="290"/>
      <c r="GZI929" s="290"/>
      <c r="GZJ929" s="290"/>
      <c r="GZK929" s="290"/>
      <c r="GZL929" s="290"/>
      <c r="GZM929" s="290"/>
      <c r="GZN929" s="290"/>
      <c r="GZO929" s="290"/>
      <c r="GZP929" s="290"/>
      <c r="GZQ929" s="290"/>
      <c r="GZR929" s="290"/>
      <c r="GZS929" s="290"/>
      <c r="GZT929" s="290"/>
      <c r="GZU929" s="290"/>
      <c r="GZV929" s="290"/>
      <c r="GZW929" s="290"/>
      <c r="GZX929" s="290"/>
      <c r="GZY929" s="290"/>
      <c r="GZZ929" s="290"/>
      <c r="HAA929" s="290"/>
      <c r="HAB929" s="290"/>
      <c r="HAC929" s="290"/>
      <c r="HAD929" s="290"/>
      <c r="HAE929" s="290"/>
      <c r="HAF929" s="290"/>
      <c r="HAG929" s="290"/>
      <c r="HAH929" s="290"/>
      <c r="HAI929" s="290"/>
      <c r="HAJ929" s="290"/>
      <c r="HAK929" s="290"/>
      <c r="HAL929" s="290"/>
      <c r="HAM929" s="290"/>
      <c r="HAN929" s="290"/>
      <c r="HAO929" s="290"/>
      <c r="HAP929" s="290"/>
      <c r="HAQ929" s="290"/>
      <c r="HAR929" s="290"/>
      <c r="HAS929" s="290"/>
      <c r="HAT929" s="290"/>
      <c r="HAU929" s="290"/>
      <c r="HAV929" s="290"/>
      <c r="HAW929" s="290"/>
      <c r="HAX929" s="290"/>
      <c r="HAY929" s="290"/>
      <c r="HAZ929" s="290"/>
      <c r="HBA929" s="290"/>
      <c r="HBB929" s="290"/>
      <c r="HBC929" s="290"/>
      <c r="HBD929" s="290"/>
      <c r="HBE929" s="290"/>
      <c r="HBF929" s="290"/>
      <c r="HBG929" s="290"/>
      <c r="HBH929" s="290"/>
      <c r="HBI929" s="290"/>
      <c r="HBJ929" s="290"/>
      <c r="HBK929" s="290"/>
      <c r="HBL929" s="290"/>
      <c r="HBM929" s="290"/>
      <c r="HBN929" s="290"/>
      <c r="HBO929" s="290"/>
      <c r="HBP929" s="290"/>
      <c r="HBQ929" s="290"/>
      <c r="HBR929" s="290"/>
      <c r="HBS929" s="290"/>
      <c r="HBT929" s="290"/>
      <c r="HBU929" s="290"/>
      <c r="HBV929" s="290"/>
      <c r="HBW929" s="290"/>
      <c r="HBX929" s="290"/>
      <c r="HBY929" s="290"/>
      <c r="HBZ929" s="290"/>
      <c r="HCA929" s="290"/>
      <c r="HCB929" s="290"/>
      <c r="HCC929" s="290"/>
      <c r="HCD929" s="290"/>
      <c r="HCE929" s="290"/>
      <c r="HCF929" s="290"/>
      <c r="HCG929" s="290"/>
      <c r="HCH929" s="290"/>
      <c r="HCI929" s="290"/>
      <c r="HCJ929" s="290"/>
      <c r="HCK929" s="290"/>
      <c r="HCL929" s="290"/>
      <c r="HCM929" s="290"/>
      <c r="HCN929" s="290"/>
      <c r="HCO929" s="290"/>
      <c r="HCP929" s="290"/>
      <c r="HCQ929" s="290"/>
      <c r="HCR929" s="290"/>
      <c r="HCS929" s="290"/>
      <c r="HCT929" s="290"/>
      <c r="HCU929" s="290"/>
      <c r="HCV929" s="290"/>
      <c r="HCW929" s="290"/>
      <c r="HCX929" s="290"/>
      <c r="HCY929" s="290"/>
      <c r="HCZ929" s="290"/>
      <c r="HDA929" s="290"/>
      <c r="HDB929" s="290"/>
      <c r="HDC929" s="290"/>
      <c r="HDD929" s="290"/>
      <c r="HDE929" s="290"/>
      <c r="HDF929" s="290"/>
      <c r="HDG929" s="290"/>
      <c r="HDH929" s="290"/>
      <c r="HDI929" s="290"/>
      <c r="HDJ929" s="290"/>
      <c r="HDK929" s="290"/>
      <c r="HDL929" s="290"/>
      <c r="HDM929" s="290"/>
      <c r="HDN929" s="290"/>
      <c r="HDO929" s="290"/>
      <c r="HDP929" s="290"/>
      <c r="HDQ929" s="290"/>
      <c r="HDR929" s="290"/>
      <c r="HDS929" s="290"/>
      <c r="HDT929" s="290"/>
      <c r="HDU929" s="290"/>
      <c r="HDV929" s="290"/>
      <c r="HDW929" s="290"/>
      <c r="HDX929" s="290"/>
      <c r="HDY929" s="290"/>
      <c r="HDZ929" s="290"/>
      <c r="HEA929" s="290"/>
      <c r="HEB929" s="290"/>
      <c r="HEC929" s="290"/>
      <c r="HED929" s="290"/>
      <c r="HEE929" s="290"/>
      <c r="HEF929" s="290"/>
      <c r="HEG929" s="290"/>
      <c r="HEH929" s="290"/>
      <c r="HEI929" s="290"/>
      <c r="HEJ929" s="290"/>
      <c r="HEK929" s="290"/>
      <c r="HEL929" s="290"/>
      <c r="HEM929" s="290"/>
      <c r="HEN929" s="290"/>
      <c r="HEO929" s="290"/>
      <c r="HEP929" s="290"/>
      <c r="HEQ929" s="290"/>
      <c r="HER929" s="290"/>
      <c r="HES929" s="290"/>
      <c r="HET929" s="290"/>
      <c r="HEU929" s="290"/>
      <c r="HEV929" s="290"/>
      <c r="HEW929" s="290"/>
      <c r="HEX929" s="290"/>
      <c r="HEY929" s="290"/>
      <c r="HEZ929" s="290"/>
      <c r="HFA929" s="290"/>
      <c r="HFB929" s="290"/>
      <c r="HFC929" s="290"/>
      <c r="HFD929" s="290"/>
      <c r="HFE929" s="290"/>
      <c r="HFF929" s="290"/>
      <c r="HFG929" s="290"/>
      <c r="HFH929" s="290"/>
      <c r="HFI929" s="290"/>
      <c r="HFJ929" s="290"/>
      <c r="HFK929" s="290"/>
      <c r="HFL929" s="290"/>
      <c r="HFM929" s="290"/>
      <c r="HFN929" s="290"/>
      <c r="HFO929" s="290"/>
      <c r="HFP929" s="290"/>
      <c r="HFQ929" s="290"/>
      <c r="HFR929" s="290"/>
      <c r="HFS929" s="290"/>
      <c r="HFT929" s="290"/>
      <c r="HFU929" s="290"/>
      <c r="HFV929" s="290"/>
      <c r="HFW929" s="290"/>
      <c r="HFX929" s="290"/>
      <c r="HFY929" s="290"/>
      <c r="HFZ929" s="290"/>
      <c r="HGA929" s="290"/>
      <c r="HGB929" s="290"/>
      <c r="HGC929" s="290"/>
      <c r="HGD929" s="290"/>
      <c r="HGE929" s="290"/>
      <c r="HGF929" s="290"/>
      <c r="HGG929" s="290"/>
      <c r="HGH929" s="290"/>
      <c r="HGI929" s="290"/>
      <c r="HGJ929" s="290"/>
      <c r="HGK929" s="290"/>
      <c r="HGL929" s="290"/>
      <c r="HGM929" s="290"/>
      <c r="HGN929" s="290"/>
      <c r="HGO929" s="290"/>
      <c r="HGP929" s="290"/>
      <c r="HGQ929" s="290"/>
      <c r="HGR929" s="290"/>
      <c r="HGS929" s="290"/>
      <c r="HGT929" s="290"/>
      <c r="HGU929" s="290"/>
      <c r="HGV929" s="290"/>
      <c r="HGW929" s="290"/>
      <c r="HGX929" s="290"/>
      <c r="HGY929" s="290"/>
      <c r="HGZ929" s="290"/>
      <c r="HHA929" s="290"/>
      <c r="HHB929" s="290"/>
      <c r="HHC929" s="290"/>
      <c r="HHD929" s="290"/>
      <c r="HHE929" s="290"/>
      <c r="HHF929" s="290"/>
      <c r="HHG929" s="290"/>
      <c r="HHH929" s="290"/>
      <c r="HHI929" s="290"/>
      <c r="HHJ929" s="290"/>
      <c r="HHK929" s="290"/>
      <c r="HHL929" s="290"/>
      <c r="HHM929" s="290"/>
      <c r="HHN929" s="290"/>
      <c r="HHO929" s="290"/>
      <c r="HHP929" s="290"/>
      <c r="HHQ929" s="290"/>
      <c r="HHR929" s="290"/>
      <c r="HHS929" s="290"/>
      <c r="HHT929" s="290"/>
      <c r="HHU929" s="290"/>
      <c r="HHV929" s="290"/>
      <c r="HHW929" s="290"/>
      <c r="HHX929" s="290"/>
      <c r="HHY929" s="290"/>
      <c r="HHZ929" s="290"/>
      <c r="HIA929" s="290"/>
      <c r="HIB929" s="290"/>
      <c r="HIC929" s="290"/>
      <c r="HID929" s="290"/>
      <c r="HIE929" s="290"/>
      <c r="HIF929" s="290"/>
      <c r="HIG929" s="290"/>
      <c r="HIH929" s="290"/>
      <c r="HII929" s="290"/>
      <c r="HIJ929" s="290"/>
      <c r="HIK929" s="290"/>
      <c r="HIL929" s="290"/>
      <c r="HIM929" s="290"/>
      <c r="HIN929" s="290"/>
      <c r="HIO929" s="290"/>
      <c r="HIP929" s="290"/>
      <c r="HIQ929" s="290"/>
      <c r="HIR929" s="290"/>
      <c r="HIS929" s="290"/>
      <c r="HIT929" s="290"/>
      <c r="HIU929" s="290"/>
      <c r="HIV929" s="290"/>
      <c r="HIW929" s="290"/>
      <c r="HIX929" s="290"/>
      <c r="HIY929" s="290"/>
      <c r="HIZ929" s="290"/>
      <c r="HJA929" s="290"/>
      <c r="HJB929" s="290"/>
      <c r="HJC929" s="290"/>
      <c r="HJD929" s="290"/>
      <c r="HJE929" s="290"/>
      <c r="HJF929" s="290"/>
      <c r="HJG929" s="290"/>
      <c r="HJH929" s="290"/>
      <c r="HJI929" s="290"/>
      <c r="HJJ929" s="290"/>
      <c r="HJK929" s="290"/>
      <c r="HJL929" s="290"/>
      <c r="HJM929" s="290"/>
      <c r="HJN929" s="290"/>
      <c r="HJO929" s="290"/>
      <c r="HJP929" s="290"/>
      <c r="HJQ929" s="290"/>
      <c r="HJR929" s="290"/>
      <c r="HJS929" s="290"/>
      <c r="HJT929" s="290"/>
      <c r="HJU929" s="290"/>
      <c r="HJV929" s="290"/>
      <c r="HJW929" s="290"/>
      <c r="HJX929" s="290"/>
      <c r="HJY929" s="290"/>
      <c r="HJZ929" s="290"/>
      <c r="HKA929" s="290"/>
      <c r="HKB929" s="290"/>
      <c r="HKC929" s="290"/>
      <c r="HKD929" s="290"/>
      <c r="HKE929" s="290"/>
      <c r="HKF929" s="290"/>
      <c r="HKG929" s="290"/>
      <c r="HKH929" s="290"/>
      <c r="HKI929" s="290"/>
      <c r="HKJ929" s="290"/>
      <c r="HKK929" s="290"/>
      <c r="HKL929" s="290"/>
      <c r="HKM929" s="290"/>
      <c r="HKN929" s="290"/>
      <c r="HKO929" s="290"/>
      <c r="HKP929" s="290"/>
      <c r="HKQ929" s="290"/>
      <c r="HKR929" s="290"/>
      <c r="HKS929" s="290"/>
      <c r="HKT929" s="290"/>
      <c r="HKU929" s="290"/>
      <c r="HKV929" s="290"/>
      <c r="HKW929" s="290"/>
      <c r="HKX929" s="290"/>
      <c r="HKY929" s="290"/>
      <c r="HKZ929" s="290"/>
      <c r="HLA929" s="290"/>
      <c r="HLB929" s="290"/>
      <c r="HLC929" s="290"/>
      <c r="HLD929" s="290"/>
      <c r="HLE929" s="290"/>
      <c r="HLF929" s="290"/>
      <c r="HLG929" s="290"/>
      <c r="HLH929" s="290"/>
      <c r="HLI929" s="290"/>
      <c r="HLJ929" s="290"/>
      <c r="HLK929" s="290"/>
      <c r="HLL929" s="290"/>
      <c r="HLM929" s="290"/>
      <c r="HLN929" s="290"/>
      <c r="HLO929" s="290"/>
      <c r="HLP929" s="290"/>
      <c r="HLQ929" s="290"/>
      <c r="HLR929" s="290"/>
      <c r="HLS929" s="290"/>
      <c r="HLT929" s="290"/>
      <c r="HLU929" s="290"/>
      <c r="HLV929" s="290"/>
      <c r="HLW929" s="290"/>
      <c r="HLX929" s="290"/>
      <c r="HLY929" s="290"/>
      <c r="HLZ929" s="290"/>
      <c r="HMA929" s="290"/>
      <c r="HMB929" s="290"/>
      <c r="HMC929" s="290"/>
      <c r="HMD929" s="290"/>
      <c r="HME929" s="290"/>
      <c r="HMF929" s="290"/>
      <c r="HMG929" s="290"/>
      <c r="HMH929" s="290"/>
      <c r="HMI929" s="290"/>
      <c r="HMJ929" s="290"/>
      <c r="HMK929" s="290"/>
      <c r="HML929" s="290"/>
      <c r="HMM929" s="290"/>
      <c r="HMN929" s="290"/>
      <c r="HMO929" s="290"/>
      <c r="HMP929" s="290"/>
      <c r="HMQ929" s="290"/>
      <c r="HMR929" s="290"/>
      <c r="HMS929" s="290"/>
      <c r="HMT929" s="290"/>
      <c r="HMU929" s="290"/>
      <c r="HMV929" s="290"/>
      <c r="HMW929" s="290"/>
      <c r="HMX929" s="290"/>
      <c r="HMY929" s="290"/>
      <c r="HMZ929" s="290"/>
      <c r="HNA929" s="290"/>
      <c r="HNB929" s="290"/>
      <c r="HNC929" s="290"/>
      <c r="HND929" s="290"/>
      <c r="HNE929" s="290"/>
      <c r="HNF929" s="290"/>
      <c r="HNG929" s="290"/>
      <c r="HNH929" s="290"/>
      <c r="HNI929" s="290"/>
      <c r="HNJ929" s="290"/>
      <c r="HNK929" s="290"/>
      <c r="HNL929" s="290"/>
      <c r="HNM929" s="290"/>
      <c r="HNN929" s="290"/>
      <c r="HNO929" s="290"/>
      <c r="HNP929" s="290"/>
      <c r="HNQ929" s="290"/>
      <c r="HNR929" s="290"/>
      <c r="HNS929" s="290"/>
      <c r="HNT929" s="290"/>
      <c r="HNU929" s="290"/>
      <c r="HNV929" s="290"/>
      <c r="HNW929" s="290"/>
      <c r="HNX929" s="290"/>
      <c r="HNY929" s="290"/>
      <c r="HNZ929" s="290"/>
      <c r="HOA929" s="290"/>
      <c r="HOB929" s="290"/>
      <c r="HOC929" s="290"/>
      <c r="HOD929" s="290"/>
      <c r="HOE929" s="290"/>
      <c r="HOF929" s="290"/>
      <c r="HOG929" s="290"/>
      <c r="HOH929" s="290"/>
      <c r="HOI929" s="290"/>
      <c r="HOJ929" s="290"/>
      <c r="HOK929" s="290"/>
      <c r="HOL929" s="290"/>
      <c r="HOM929" s="290"/>
      <c r="HON929" s="290"/>
      <c r="HOO929" s="290"/>
      <c r="HOP929" s="290"/>
      <c r="HOQ929" s="290"/>
      <c r="HOR929" s="290"/>
      <c r="HOS929" s="290"/>
      <c r="HOT929" s="290"/>
      <c r="HOU929" s="290"/>
      <c r="HOV929" s="290"/>
      <c r="HOW929" s="290"/>
      <c r="HOX929" s="290"/>
      <c r="HOY929" s="290"/>
      <c r="HOZ929" s="290"/>
      <c r="HPA929" s="290"/>
      <c r="HPB929" s="290"/>
      <c r="HPC929" s="290"/>
      <c r="HPD929" s="290"/>
      <c r="HPE929" s="290"/>
      <c r="HPF929" s="290"/>
      <c r="HPG929" s="290"/>
      <c r="HPH929" s="290"/>
      <c r="HPI929" s="290"/>
      <c r="HPJ929" s="290"/>
      <c r="HPK929" s="290"/>
      <c r="HPL929" s="290"/>
      <c r="HPM929" s="290"/>
      <c r="HPN929" s="290"/>
      <c r="HPO929" s="290"/>
      <c r="HPP929" s="290"/>
      <c r="HPQ929" s="290"/>
      <c r="HPR929" s="290"/>
      <c r="HPS929" s="290"/>
      <c r="HPT929" s="290"/>
      <c r="HPU929" s="290"/>
      <c r="HPV929" s="290"/>
      <c r="HPW929" s="290"/>
      <c r="HPX929" s="290"/>
      <c r="HPY929" s="290"/>
      <c r="HPZ929" s="290"/>
      <c r="HQA929" s="290"/>
      <c r="HQB929" s="290"/>
      <c r="HQC929" s="290"/>
      <c r="HQD929" s="290"/>
      <c r="HQE929" s="290"/>
      <c r="HQF929" s="290"/>
      <c r="HQG929" s="290"/>
      <c r="HQH929" s="290"/>
      <c r="HQI929" s="290"/>
      <c r="HQJ929" s="290"/>
      <c r="HQK929" s="290"/>
      <c r="HQL929" s="290"/>
      <c r="HQM929" s="290"/>
      <c r="HQN929" s="290"/>
      <c r="HQO929" s="290"/>
      <c r="HQP929" s="290"/>
      <c r="HQQ929" s="290"/>
      <c r="HQR929" s="290"/>
      <c r="HQS929" s="290"/>
      <c r="HQT929" s="290"/>
      <c r="HQU929" s="290"/>
      <c r="HQV929" s="290"/>
      <c r="HQW929" s="290"/>
      <c r="HQX929" s="290"/>
      <c r="HQY929" s="290"/>
      <c r="HQZ929" s="290"/>
      <c r="HRA929" s="290"/>
      <c r="HRB929" s="290"/>
      <c r="HRC929" s="290"/>
      <c r="HRD929" s="290"/>
      <c r="HRE929" s="290"/>
      <c r="HRF929" s="290"/>
      <c r="HRG929" s="290"/>
      <c r="HRH929" s="290"/>
      <c r="HRI929" s="290"/>
      <c r="HRJ929" s="290"/>
      <c r="HRK929" s="290"/>
      <c r="HRL929" s="290"/>
      <c r="HRM929" s="290"/>
      <c r="HRN929" s="290"/>
      <c r="HRO929" s="290"/>
      <c r="HRP929" s="290"/>
      <c r="HRQ929" s="290"/>
      <c r="HRR929" s="290"/>
      <c r="HRS929" s="290"/>
      <c r="HRT929" s="290"/>
      <c r="HRU929" s="290"/>
      <c r="HRV929" s="290"/>
      <c r="HRW929" s="290"/>
      <c r="HRX929" s="290"/>
      <c r="HRY929" s="290"/>
      <c r="HRZ929" s="290"/>
      <c r="HSA929" s="290"/>
      <c r="HSB929" s="290"/>
      <c r="HSC929" s="290"/>
      <c r="HSD929" s="290"/>
      <c r="HSE929" s="290"/>
      <c r="HSF929" s="290"/>
      <c r="HSG929" s="290"/>
      <c r="HSH929" s="290"/>
      <c r="HSI929" s="290"/>
      <c r="HSJ929" s="290"/>
      <c r="HSK929" s="290"/>
      <c r="HSL929" s="290"/>
      <c r="HSM929" s="290"/>
      <c r="HSN929" s="290"/>
      <c r="HSO929" s="290"/>
      <c r="HSP929" s="290"/>
      <c r="HSQ929" s="290"/>
      <c r="HSR929" s="290"/>
      <c r="HSS929" s="290"/>
      <c r="HST929" s="290"/>
      <c r="HSU929" s="290"/>
      <c r="HSV929" s="290"/>
      <c r="HSW929" s="290"/>
      <c r="HSX929" s="290"/>
      <c r="HSY929" s="290"/>
      <c r="HSZ929" s="290"/>
      <c r="HTA929" s="290"/>
      <c r="HTB929" s="290"/>
      <c r="HTC929" s="290"/>
      <c r="HTD929" s="290"/>
      <c r="HTE929" s="290"/>
      <c r="HTF929" s="290"/>
      <c r="HTG929" s="290"/>
      <c r="HTH929" s="290"/>
      <c r="HTI929" s="290"/>
      <c r="HTJ929" s="290"/>
      <c r="HTK929" s="290"/>
      <c r="HTL929" s="290"/>
      <c r="HTM929" s="290"/>
      <c r="HTN929" s="290"/>
      <c r="HTO929" s="290"/>
      <c r="HTP929" s="290"/>
      <c r="HTQ929" s="290"/>
      <c r="HTR929" s="290"/>
      <c r="HTS929" s="290"/>
      <c r="HTT929" s="290"/>
      <c r="HTU929" s="290"/>
      <c r="HTV929" s="290"/>
      <c r="HTW929" s="290"/>
      <c r="HTX929" s="290"/>
      <c r="HTY929" s="290"/>
      <c r="HTZ929" s="290"/>
      <c r="HUA929" s="290"/>
      <c r="HUB929" s="290"/>
      <c r="HUC929" s="290"/>
      <c r="HUD929" s="290"/>
      <c r="HUE929" s="290"/>
      <c r="HUF929" s="290"/>
      <c r="HUG929" s="290"/>
      <c r="HUH929" s="290"/>
      <c r="HUI929" s="290"/>
      <c r="HUJ929" s="290"/>
      <c r="HUK929" s="290"/>
      <c r="HUL929" s="290"/>
      <c r="HUM929" s="290"/>
      <c r="HUN929" s="290"/>
      <c r="HUO929" s="290"/>
      <c r="HUP929" s="290"/>
      <c r="HUQ929" s="290"/>
      <c r="HUR929" s="290"/>
      <c r="HUS929" s="290"/>
      <c r="HUT929" s="290"/>
      <c r="HUU929" s="290"/>
      <c r="HUV929" s="290"/>
      <c r="HUW929" s="290"/>
      <c r="HUX929" s="290"/>
      <c r="HUY929" s="290"/>
      <c r="HUZ929" s="290"/>
      <c r="HVA929" s="290"/>
      <c r="HVB929" s="290"/>
      <c r="HVC929" s="290"/>
      <c r="HVD929" s="290"/>
      <c r="HVE929" s="290"/>
      <c r="HVF929" s="290"/>
      <c r="HVG929" s="290"/>
      <c r="HVH929" s="290"/>
      <c r="HVI929" s="290"/>
      <c r="HVJ929" s="290"/>
      <c r="HVK929" s="290"/>
      <c r="HVL929" s="290"/>
      <c r="HVM929" s="290"/>
      <c r="HVN929" s="290"/>
      <c r="HVO929" s="290"/>
      <c r="HVP929" s="290"/>
      <c r="HVQ929" s="290"/>
      <c r="HVR929" s="290"/>
      <c r="HVS929" s="290"/>
      <c r="HVT929" s="290"/>
      <c r="HVU929" s="290"/>
      <c r="HVV929" s="290"/>
      <c r="HVW929" s="290"/>
      <c r="HVX929" s="290"/>
      <c r="HVY929" s="290"/>
      <c r="HVZ929" s="290"/>
      <c r="HWA929" s="290"/>
      <c r="HWB929" s="290"/>
      <c r="HWC929" s="290"/>
      <c r="HWD929" s="290"/>
      <c r="HWE929" s="290"/>
      <c r="HWF929" s="290"/>
      <c r="HWG929" s="290"/>
      <c r="HWH929" s="290"/>
      <c r="HWI929" s="290"/>
      <c r="HWJ929" s="290"/>
      <c r="HWK929" s="290"/>
      <c r="HWL929" s="290"/>
      <c r="HWM929" s="290"/>
      <c r="HWN929" s="290"/>
      <c r="HWO929" s="290"/>
      <c r="HWP929" s="290"/>
      <c r="HWQ929" s="290"/>
      <c r="HWR929" s="290"/>
      <c r="HWS929" s="290"/>
      <c r="HWT929" s="290"/>
      <c r="HWU929" s="290"/>
      <c r="HWV929" s="290"/>
      <c r="HWW929" s="290"/>
      <c r="HWX929" s="290"/>
      <c r="HWY929" s="290"/>
      <c r="HWZ929" s="290"/>
      <c r="HXA929" s="290"/>
      <c r="HXB929" s="290"/>
      <c r="HXC929" s="290"/>
      <c r="HXD929" s="290"/>
      <c r="HXE929" s="290"/>
      <c r="HXF929" s="290"/>
      <c r="HXG929" s="290"/>
      <c r="HXH929" s="290"/>
      <c r="HXI929" s="290"/>
      <c r="HXJ929" s="290"/>
      <c r="HXK929" s="290"/>
      <c r="HXL929" s="290"/>
      <c r="HXM929" s="290"/>
      <c r="HXN929" s="290"/>
      <c r="HXO929" s="290"/>
      <c r="HXP929" s="290"/>
      <c r="HXQ929" s="290"/>
      <c r="HXR929" s="290"/>
      <c r="HXS929" s="290"/>
      <c r="HXT929" s="290"/>
      <c r="HXU929" s="290"/>
      <c r="HXV929" s="290"/>
      <c r="HXW929" s="290"/>
      <c r="HXX929" s="290"/>
      <c r="HXY929" s="290"/>
      <c r="HXZ929" s="290"/>
      <c r="HYA929" s="290"/>
      <c r="HYB929" s="290"/>
      <c r="HYC929" s="290"/>
      <c r="HYD929" s="290"/>
      <c r="HYE929" s="290"/>
      <c r="HYF929" s="290"/>
      <c r="HYG929" s="290"/>
      <c r="HYH929" s="290"/>
      <c r="HYI929" s="290"/>
      <c r="HYJ929" s="290"/>
      <c r="HYK929" s="290"/>
      <c r="HYL929" s="290"/>
      <c r="HYM929" s="290"/>
      <c r="HYN929" s="290"/>
      <c r="HYO929" s="290"/>
      <c r="HYP929" s="290"/>
      <c r="HYQ929" s="290"/>
      <c r="HYR929" s="290"/>
      <c r="HYS929" s="290"/>
      <c r="HYT929" s="290"/>
      <c r="HYU929" s="290"/>
      <c r="HYV929" s="290"/>
      <c r="HYW929" s="290"/>
      <c r="HYX929" s="290"/>
      <c r="HYY929" s="290"/>
      <c r="HYZ929" s="290"/>
      <c r="HZA929" s="290"/>
      <c r="HZB929" s="290"/>
      <c r="HZC929" s="290"/>
      <c r="HZD929" s="290"/>
      <c r="HZE929" s="290"/>
      <c r="HZF929" s="290"/>
      <c r="HZG929" s="290"/>
      <c r="HZH929" s="290"/>
      <c r="HZI929" s="290"/>
      <c r="HZJ929" s="290"/>
      <c r="HZK929" s="290"/>
      <c r="HZL929" s="290"/>
      <c r="HZM929" s="290"/>
      <c r="HZN929" s="290"/>
      <c r="HZO929" s="290"/>
      <c r="HZP929" s="290"/>
      <c r="HZQ929" s="290"/>
      <c r="HZR929" s="290"/>
      <c r="HZS929" s="290"/>
      <c r="HZT929" s="290"/>
      <c r="HZU929" s="290"/>
      <c r="HZV929" s="290"/>
      <c r="HZW929" s="290"/>
      <c r="HZX929" s="290"/>
      <c r="HZY929" s="290"/>
      <c r="HZZ929" s="290"/>
      <c r="IAA929" s="290"/>
      <c r="IAB929" s="290"/>
      <c r="IAC929" s="290"/>
      <c r="IAD929" s="290"/>
      <c r="IAE929" s="290"/>
      <c r="IAF929" s="290"/>
      <c r="IAG929" s="290"/>
      <c r="IAH929" s="290"/>
      <c r="IAI929" s="290"/>
      <c r="IAJ929" s="290"/>
      <c r="IAK929" s="290"/>
      <c r="IAL929" s="290"/>
      <c r="IAM929" s="290"/>
      <c r="IAN929" s="290"/>
      <c r="IAO929" s="290"/>
      <c r="IAP929" s="290"/>
      <c r="IAQ929" s="290"/>
      <c r="IAR929" s="290"/>
      <c r="IAS929" s="290"/>
      <c r="IAT929" s="290"/>
      <c r="IAU929" s="290"/>
      <c r="IAV929" s="290"/>
      <c r="IAW929" s="290"/>
      <c r="IAX929" s="290"/>
      <c r="IAY929" s="290"/>
      <c r="IAZ929" s="290"/>
      <c r="IBA929" s="290"/>
      <c r="IBB929" s="290"/>
      <c r="IBC929" s="290"/>
      <c r="IBD929" s="290"/>
      <c r="IBE929" s="290"/>
      <c r="IBF929" s="290"/>
      <c r="IBG929" s="290"/>
      <c r="IBH929" s="290"/>
      <c r="IBI929" s="290"/>
      <c r="IBJ929" s="290"/>
      <c r="IBK929" s="290"/>
      <c r="IBL929" s="290"/>
      <c r="IBM929" s="290"/>
      <c r="IBN929" s="290"/>
      <c r="IBO929" s="290"/>
      <c r="IBP929" s="290"/>
      <c r="IBQ929" s="290"/>
      <c r="IBR929" s="290"/>
      <c r="IBS929" s="290"/>
      <c r="IBT929" s="290"/>
      <c r="IBU929" s="290"/>
      <c r="IBV929" s="290"/>
      <c r="IBW929" s="290"/>
      <c r="IBX929" s="290"/>
      <c r="IBY929" s="290"/>
      <c r="IBZ929" s="290"/>
      <c r="ICA929" s="290"/>
      <c r="ICB929" s="290"/>
      <c r="ICC929" s="290"/>
      <c r="ICD929" s="290"/>
      <c r="ICE929" s="290"/>
      <c r="ICF929" s="290"/>
      <c r="ICG929" s="290"/>
      <c r="ICH929" s="290"/>
      <c r="ICI929" s="290"/>
      <c r="ICJ929" s="290"/>
      <c r="ICK929" s="290"/>
      <c r="ICL929" s="290"/>
      <c r="ICM929" s="290"/>
      <c r="ICN929" s="290"/>
      <c r="ICO929" s="290"/>
      <c r="ICP929" s="290"/>
      <c r="ICQ929" s="290"/>
      <c r="ICR929" s="290"/>
      <c r="ICS929" s="290"/>
      <c r="ICT929" s="290"/>
      <c r="ICU929" s="290"/>
      <c r="ICV929" s="290"/>
      <c r="ICW929" s="290"/>
      <c r="ICX929" s="290"/>
      <c r="ICY929" s="290"/>
      <c r="ICZ929" s="290"/>
      <c r="IDA929" s="290"/>
      <c r="IDB929" s="290"/>
      <c r="IDC929" s="290"/>
      <c r="IDD929" s="290"/>
      <c r="IDE929" s="290"/>
      <c r="IDF929" s="290"/>
      <c r="IDG929" s="290"/>
      <c r="IDH929" s="290"/>
      <c r="IDI929" s="290"/>
      <c r="IDJ929" s="290"/>
      <c r="IDK929" s="290"/>
      <c r="IDL929" s="290"/>
      <c r="IDM929" s="290"/>
      <c r="IDN929" s="290"/>
      <c r="IDO929" s="290"/>
      <c r="IDP929" s="290"/>
      <c r="IDQ929" s="290"/>
      <c r="IDR929" s="290"/>
      <c r="IDS929" s="290"/>
      <c r="IDT929" s="290"/>
      <c r="IDU929" s="290"/>
      <c r="IDV929" s="290"/>
      <c r="IDW929" s="290"/>
      <c r="IDX929" s="290"/>
      <c r="IDY929" s="290"/>
      <c r="IDZ929" s="290"/>
      <c r="IEA929" s="290"/>
      <c r="IEB929" s="290"/>
      <c r="IEC929" s="290"/>
      <c r="IED929" s="290"/>
      <c r="IEE929" s="290"/>
      <c r="IEF929" s="290"/>
      <c r="IEG929" s="290"/>
      <c r="IEH929" s="290"/>
      <c r="IEI929" s="290"/>
      <c r="IEJ929" s="290"/>
      <c r="IEK929" s="290"/>
      <c r="IEL929" s="290"/>
      <c r="IEM929" s="290"/>
      <c r="IEN929" s="290"/>
      <c r="IEO929" s="290"/>
      <c r="IEP929" s="290"/>
      <c r="IEQ929" s="290"/>
      <c r="IER929" s="290"/>
      <c r="IES929" s="290"/>
      <c r="IET929" s="290"/>
      <c r="IEU929" s="290"/>
      <c r="IEV929" s="290"/>
      <c r="IEW929" s="290"/>
      <c r="IEX929" s="290"/>
      <c r="IEY929" s="290"/>
      <c r="IEZ929" s="290"/>
      <c r="IFA929" s="290"/>
      <c r="IFB929" s="290"/>
      <c r="IFC929" s="290"/>
      <c r="IFD929" s="290"/>
      <c r="IFE929" s="290"/>
      <c r="IFF929" s="290"/>
      <c r="IFG929" s="290"/>
      <c r="IFH929" s="290"/>
      <c r="IFI929" s="290"/>
      <c r="IFJ929" s="290"/>
      <c r="IFK929" s="290"/>
      <c r="IFL929" s="290"/>
      <c r="IFM929" s="290"/>
      <c r="IFN929" s="290"/>
      <c r="IFO929" s="290"/>
      <c r="IFP929" s="290"/>
      <c r="IFQ929" s="290"/>
      <c r="IFR929" s="290"/>
      <c r="IFS929" s="290"/>
      <c r="IFT929" s="290"/>
      <c r="IFU929" s="290"/>
      <c r="IFV929" s="290"/>
      <c r="IFW929" s="290"/>
      <c r="IFX929" s="290"/>
      <c r="IFY929" s="290"/>
      <c r="IFZ929" s="290"/>
      <c r="IGA929" s="290"/>
      <c r="IGB929" s="290"/>
      <c r="IGC929" s="290"/>
      <c r="IGD929" s="290"/>
      <c r="IGE929" s="290"/>
      <c r="IGF929" s="290"/>
      <c r="IGG929" s="290"/>
      <c r="IGH929" s="290"/>
      <c r="IGI929" s="290"/>
      <c r="IGJ929" s="290"/>
      <c r="IGK929" s="290"/>
      <c r="IGL929" s="290"/>
      <c r="IGM929" s="290"/>
      <c r="IGN929" s="290"/>
      <c r="IGO929" s="290"/>
      <c r="IGP929" s="290"/>
      <c r="IGQ929" s="290"/>
      <c r="IGR929" s="290"/>
      <c r="IGS929" s="290"/>
      <c r="IGT929" s="290"/>
      <c r="IGU929" s="290"/>
      <c r="IGV929" s="290"/>
      <c r="IGW929" s="290"/>
      <c r="IGX929" s="290"/>
      <c r="IGY929" s="290"/>
      <c r="IGZ929" s="290"/>
      <c r="IHA929" s="290"/>
      <c r="IHB929" s="290"/>
      <c r="IHC929" s="290"/>
      <c r="IHD929" s="290"/>
      <c r="IHE929" s="290"/>
      <c r="IHF929" s="290"/>
      <c r="IHG929" s="290"/>
      <c r="IHH929" s="290"/>
      <c r="IHI929" s="290"/>
      <c r="IHJ929" s="290"/>
      <c r="IHK929" s="290"/>
      <c r="IHL929" s="290"/>
      <c r="IHM929" s="290"/>
      <c r="IHN929" s="290"/>
      <c r="IHO929" s="290"/>
      <c r="IHP929" s="290"/>
      <c r="IHQ929" s="290"/>
      <c r="IHR929" s="290"/>
      <c r="IHS929" s="290"/>
      <c r="IHT929" s="290"/>
      <c r="IHU929" s="290"/>
      <c r="IHV929" s="290"/>
      <c r="IHW929" s="290"/>
      <c r="IHX929" s="290"/>
      <c r="IHY929" s="290"/>
      <c r="IHZ929" s="290"/>
      <c r="IIA929" s="290"/>
      <c r="IIB929" s="290"/>
      <c r="IIC929" s="290"/>
      <c r="IID929" s="290"/>
      <c r="IIE929" s="290"/>
      <c r="IIF929" s="290"/>
      <c r="IIG929" s="290"/>
      <c r="IIH929" s="290"/>
      <c r="III929" s="290"/>
      <c r="IIJ929" s="290"/>
      <c r="IIK929" s="290"/>
      <c r="IIL929" s="290"/>
      <c r="IIM929" s="290"/>
      <c r="IIN929" s="290"/>
      <c r="IIO929" s="290"/>
      <c r="IIP929" s="290"/>
      <c r="IIQ929" s="290"/>
      <c r="IIR929" s="290"/>
      <c r="IIS929" s="290"/>
      <c r="IIT929" s="290"/>
      <c r="IIU929" s="290"/>
      <c r="IIV929" s="290"/>
      <c r="IIW929" s="290"/>
      <c r="IIX929" s="290"/>
      <c r="IIY929" s="290"/>
      <c r="IIZ929" s="290"/>
      <c r="IJA929" s="290"/>
      <c r="IJB929" s="290"/>
      <c r="IJC929" s="290"/>
      <c r="IJD929" s="290"/>
      <c r="IJE929" s="290"/>
      <c r="IJF929" s="290"/>
      <c r="IJG929" s="290"/>
      <c r="IJH929" s="290"/>
      <c r="IJI929" s="290"/>
      <c r="IJJ929" s="290"/>
      <c r="IJK929" s="290"/>
      <c r="IJL929" s="290"/>
      <c r="IJM929" s="290"/>
      <c r="IJN929" s="290"/>
      <c r="IJO929" s="290"/>
      <c r="IJP929" s="290"/>
      <c r="IJQ929" s="290"/>
      <c r="IJR929" s="290"/>
      <c r="IJS929" s="290"/>
      <c r="IJT929" s="290"/>
      <c r="IJU929" s="290"/>
      <c r="IJV929" s="290"/>
      <c r="IJW929" s="290"/>
      <c r="IJX929" s="290"/>
      <c r="IJY929" s="290"/>
      <c r="IJZ929" s="290"/>
      <c r="IKA929" s="290"/>
      <c r="IKB929" s="290"/>
      <c r="IKC929" s="290"/>
      <c r="IKD929" s="290"/>
      <c r="IKE929" s="290"/>
      <c r="IKF929" s="290"/>
      <c r="IKG929" s="290"/>
      <c r="IKH929" s="290"/>
      <c r="IKI929" s="290"/>
      <c r="IKJ929" s="290"/>
      <c r="IKK929" s="290"/>
      <c r="IKL929" s="290"/>
      <c r="IKM929" s="290"/>
      <c r="IKN929" s="290"/>
      <c r="IKO929" s="290"/>
      <c r="IKP929" s="290"/>
      <c r="IKQ929" s="290"/>
      <c r="IKR929" s="290"/>
      <c r="IKS929" s="290"/>
      <c r="IKT929" s="290"/>
      <c r="IKU929" s="290"/>
      <c r="IKV929" s="290"/>
      <c r="IKW929" s="290"/>
      <c r="IKX929" s="290"/>
      <c r="IKY929" s="290"/>
      <c r="IKZ929" s="290"/>
      <c r="ILA929" s="290"/>
      <c r="ILB929" s="290"/>
      <c r="ILC929" s="290"/>
      <c r="ILD929" s="290"/>
      <c r="ILE929" s="290"/>
      <c r="ILF929" s="290"/>
      <c r="ILG929" s="290"/>
      <c r="ILH929" s="290"/>
      <c r="ILI929" s="290"/>
      <c r="ILJ929" s="290"/>
      <c r="ILK929" s="290"/>
      <c r="ILL929" s="290"/>
      <c r="ILM929" s="290"/>
      <c r="ILN929" s="290"/>
      <c r="ILO929" s="290"/>
      <c r="ILP929" s="290"/>
      <c r="ILQ929" s="290"/>
      <c r="ILR929" s="290"/>
      <c r="ILS929" s="290"/>
      <c r="ILT929" s="290"/>
      <c r="ILU929" s="290"/>
      <c r="ILV929" s="290"/>
      <c r="ILW929" s="290"/>
      <c r="ILX929" s="290"/>
      <c r="ILY929" s="290"/>
      <c r="ILZ929" s="290"/>
      <c r="IMA929" s="290"/>
      <c r="IMB929" s="290"/>
      <c r="IMC929" s="290"/>
      <c r="IMD929" s="290"/>
      <c r="IME929" s="290"/>
      <c r="IMF929" s="290"/>
      <c r="IMG929" s="290"/>
      <c r="IMH929" s="290"/>
      <c r="IMI929" s="290"/>
      <c r="IMJ929" s="290"/>
      <c r="IMK929" s="290"/>
      <c r="IML929" s="290"/>
      <c r="IMM929" s="290"/>
      <c r="IMN929" s="290"/>
      <c r="IMO929" s="290"/>
      <c r="IMP929" s="290"/>
      <c r="IMQ929" s="290"/>
      <c r="IMR929" s="290"/>
      <c r="IMS929" s="290"/>
      <c r="IMT929" s="290"/>
      <c r="IMU929" s="290"/>
      <c r="IMV929" s="290"/>
      <c r="IMW929" s="290"/>
      <c r="IMX929" s="290"/>
      <c r="IMY929" s="290"/>
      <c r="IMZ929" s="290"/>
      <c r="INA929" s="290"/>
      <c r="INB929" s="290"/>
      <c r="INC929" s="290"/>
      <c r="IND929" s="290"/>
      <c r="INE929" s="290"/>
      <c r="INF929" s="290"/>
      <c r="ING929" s="290"/>
      <c r="INH929" s="290"/>
      <c r="INI929" s="290"/>
      <c r="INJ929" s="290"/>
      <c r="INK929" s="290"/>
      <c r="INL929" s="290"/>
      <c r="INM929" s="290"/>
      <c r="INN929" s="290"/>
      <c r="INO929" s="290"/>
      <c r="INP929" s="290"/>
      <c r="INQ929" s="290"/>
      <c r="INR929" s="290"/>
      <c r="INS929" s="290"/>
      <c r="INT929" s="290"/>
      <c r="INU929" s="290"/>
      <c r="INV929" s="290"/>
      <c r="INW929" s="290"/>
      <c r="INX929" s="290"/>
      <c r="INY929" s="290"/>
      <c r="INZ929" s="290"/>
      <c r="IOA929" s="290"/>
      <c r="IOB929" s="290"/>
      <c r="IOC929" s="290"/>
      <c r="IOD929" s="290"/>
      <c r="IOE929" s="290"/>
      <c r="IOF929" s="290"/>
      <c r="IOG929" s="290"/>
      <c r="IOH929" s="290"/>
      <c r="IOI929" s="290"/>
      <c r="IOJ929" s="290"/>
      <c r="IOK929" s="290"/>
      <c r="IOL929" s="290"/>
      <c r="IOM929" s="290"/>
      <c r="ION929" s="290"/>
      <c r="IOO929" s="290"/>
      <c r="IOP929" s="290"/>
      <c r="IOQ929" s="290"/>
      <c r="IOR929" s="290"/>
      <c r="IOS929" s="290"/>
      <c r="IOT929" s="290"/>
      <c r="IOU929" s="290"/>
      <c r="IOV929" s="290"/>
      <c r="IOW929" s="290"/>
      <c r="IOX929" s="290"/>
      <c r="IOY929" s="290"/>
      <c r="IOZ929" s="290"/>
      <c r="IPA929" s="290"/>
      <c r="IPB929" s="290"/>
      <c r="IPC929" s="290"/>
      <c r="IPD929" s="290"/>
      <c r="IPE929" s="290"/>
      <c r="IPF929" s="290"/>
      <c r="IPG929" s="290"/>
      <c r="IPH929" s="290"/>
      <c r="IPI929" s="290"/>
      <c r="IPJ929" s="290"/>
      <c r="IPK929" s="290"/>
      <c r="IPL929" s="290"/>
      <c r="IPM929" s="290"/>
      <c r="IPN929" s="290"/>
      <c r="IPO929" s="290"/>
      <c r="IPP929" s="290"/>
      <c r="IPQ929" s="290"/>
      <c r="IPR929" s="290"/>
      <c r="IPS929" s="290"/>
      <c r="IPT929" s="290"/>
      <c r="IPU929" s="290"/>
      <c r="IPV929" s="290"/>
      <c r="IPW929" s="290"/>
      <c r="IPX929" s="290"/>
      <c r="IPY929" s="290"/>
      <c r="IPZ929" s="290"/>
      <c r="IQA929" s="290"/>
      <c r="IQB929" s="290"/>
      <c r="IQC929" s="290"/>
      <c r="IQD929" s="290"/>
      <c r="IQE929" s="290"/>
      <c r="IQF929" s="290"/>
      <c r="IQG929" s="290"/>
      <c r="IQH929" s="290"/>
      <c r="IQI929" s="290"/>
      <c r="IQJ929" s="290"/>
      <c r="IQK929" s="290"/>
      <c r="IQL929" s="290"/>
      <c r="IQM929" s="290"/>
      <c r="IQN929" s="290"/>
      <c r="IQO929" s="290"/>
      <c r="IQP929" s="290"/>
      <c r="IQQ929" s="290"/>
      <c r="IQR929" s="290"/>
      <c r="IQS929" s="290"/>
      <c r="IQT929" s="290"/>
      <c r="IQU929" s="290"/>
      <c r="IQV929" s="290"/>
      <c r="IQW929" s="290"/>
      <c r="IQX929" s="290"/>
      <c r="IQY929" s="290"/>
      <c r="IQZ929" s="290"/>
      <c r="IRA929" s="290"/>
      <c r="IRB929" s="290"/>
      <c r="IRC929" s="290"/>
      <c r="IRD929" s="290"/>
      <c r="IRE929" s="290"/>
      <c r="IRF929" s="290"/>
      <c r="IRG929" s="290"/>
      <c r="IRH929" s="290"/>
      <c r="IRI929" s="290"/>
      <c r="IRJ929" s="290"/>
      <c r="IRK929" s="290"/>
      <c r="IRL929" s="290"/>
      <c r="IRM929" s="290"/>
      <c r="IRN929" s="290"/>
      <c r="IRO929" s="290"/>
      <c r="IRP929" s="290"/>
      <c r="IRQ929" s="290"/>
      <c r="IRR929" s="290"/>
      <c r="IRS929" s="290"/>
      <c r="IRT929" s="290"/>
      <c r="IRU929" s="290"/>
      <c r="IRV929" s="290"/>
      <c r="IRW929" s="290"/>
      <c r="IRX929" s="290"/>
      <c r="IRY929" s="290"/>
      <c r="IRZ929" s="290"/>
      <c r="ISA929" s="290"/>
      <c r="ISB929" s="290"/>
      <c r="ISC929" s="290"/>
      <c r="ISD929" s="290"/>
      <c r="ISE929" s="290"/>
      <c r="ISF929" s="290"/>
      <c r="ISG929" s="290"/>
      <c r="ISH929" s="290"/>
      <c r="ISI929" s="290"/>
      <c r="ISJ929" s="290"/>
      <c r="ISK929" s="290"/>
      <c r="ISL929" s="290"/>
      <c r="ISM929" s="290"/>
      <c r="ISN929" s="290"/>
      <c r="ISO929" s="290"/>
      <c r="ISP929" s="290"/>
      <c r="ISQ929" s="290"/>
      <c r="ISR929" s="290"/>
      <c r="ISS929" s="290"/>
      <c r="IST929" s="290"/>
      <c r="ISU929" s="290"/>
      <c r="ISV929" s="290"/>
      <c r="ISW929" s="290"/>
      <c r="ISX929" s="290"/>
      <c r="ISY929" s="290"/>
      <c r="ISZ929" s="290"/>
      <c r="ITA929" s="290"/>
      <c r="ITB929" s="290"/>
      <c r="ITC929" s="290"/>
      <c r="ITD929" s="290"/>
      <c r="ITE929" s="290"/>
      <c r="ITF929" s="290"/>
      <c r="ITG929" s="290"/>
      <c r="ITH929" s="290"/>
      <c r="ITI929" s="290"/>
      <c r="ITJ929" s="290"/>
      <c r="ITK929" s="290"/>
      <c r="ITL929" s="290"/>
      <c r="ITM929" s="290"/>
      <c r="ITN929" s="290"/>
      <c r="ITO929" s="290"/>
      <c r="ITP929" s="290"/>
      <c r="ITQ929" s="290"/>
      <c r="ITR929" s="290"/>
      <c r="ITS929" s="290"/>
      <c r="ITT929" s="290"/>
      <c r="ITU929" s="290"/>
      <c r="ITV929" s="290"/>
      <c r="ITW929" s="290"/>
      <c r="ITX929" s="290"/>
      <c r="ITY929" s="290"/>
      <c r="ITZ929" s="290"/>
      <c r="IUA929" s="290"/>
      <c r="IUB929" s="290"/>
      <c r="IUC929" s="290"/>
      <c r="IUD929" s="290"/>
      <c r="IUE929" s="290"/>
      <c r="IUF929" s="290"/>
      <c r="IUG929" s="290"/>
      <c r="IUH929" s="290"/>
      <c r="IUI929" s="290"/>
      <c r="IUJ929" s="290"/>
      <c r="IUK929" s="290"/>
      <c r="IUL929" s="290"/>
      <c r="IUM929" s="290"/>
      <c r="IUN929" s="290"/>
      <c r="IUO929" s="290"/>
      <c r="IUP929" s="290"/>
      <c r="IUQ929" s="290"/>
      <c r="IUR929" s="290"/>
      <c r="IUS929" s="290"/>
      <c r="IUT929" s="290"/>
      <c r="IUU929" s="290"/>
      <c r="IUV929" s="290"/>
      <c r="IUW929" s="290"/>
      <c r="IUX929" s="290"/>
      <c r="IUY929" s="290"/>
      <c r="IUZ929" s="290"/>
      <c r="IVA929" s="290"/>
      <c r="IVB929" s="290"/>
      <c r="IVC929" s="290"/>
      <c r="IVD929" s="290"/>
      <c r="IVE929" s="290"/>
      <c r="IVF929" s="290"/>
      <c r="IVG929" s="290"/>
      <c r="IVH929" s="290"/>
      <c r="IVI929" s="290"/>
      <c r="IVJ929" s="290"/>
      <c r="IVK929" s="290"/>
      <c r="IVL929" s="290"/>
      <c r="IVM929" s="290"/>
      <c r="IVN929" s="290"/>
      <c r="IVO929" s="290"/>
      <c r="IVP929" s="290"/>
      <c r="IVQ929" s="290"/>
      <c r="IVR929" s="290"/>
      <c r="IVS929" s="290"/>
      <c r="IVT929" s="290"/>
      <c r="IVU929" s="290"/>
      <c r="IVV929" s="290"/>
      <c r="IVW929" s="290"/>
      <c r="IVX929" s="290"/>
      <c r="IVY929" s="290"/>
      <c r="IVZ929" s="290"/>
      <c r="IWA929" s="290"/>
      <c r="IWB929" s="290"/>
      <c r="IWC929" s="290"/>
      <c r="IWD929" s="290"/>
      <c r="IWE929" s="290"/>
      <c r="IWF929" s="290"/>
      <c r="IWG929" s="290"/>
      <c r="IWH929" s="290"/>
      <c r="IWI929" s="290"/>
      <c r="IWJ929" s="290"/>
      <c r="IWK929" s="290"/>
      <c r="IWL929" s="290"/>
      <c r="IWM929" s="290"/>
      <c r="IWN929" s="290"/>
      <c r="IWO929" s="290"/>
      <c r="IWP929" s="290"/>
      <c r="IWQ929" s="290"/>
      <c r="IWR929" s="290"/>
      <c r="IWS929" s="290"/>
      <c r="IWT929" s="290"/>
      <c r="IWU929" s="290"/>
      <c r="IWV929" s="290"/>
      <c r="IWW929" s="290"/>
      <c r="IWX929" s="290"/>
      <c r="IWY929" s="290"/>
      <c r="IWZ929" s="290"/>
      <c r="IXA929" s="290"/>
      <c r="IXB929" s="290"/>
      <c r="IXC929" s="290"/>
      <c r="IXD929" s="290"/>
      <c r="IXE929" s="290"/>
      <c r="IXF929" s="290"/>
      <c r="IXG929" s="290"/>
      <c r="IXH929" s="290"/>
      <c r="IXI929" s="290"/>
      <c r="IXJ929" s="290"/>
      <c r="IXK929" s="290"/>
      <c r="IXL929" s="290"/>
      <c r="IXM929" s="290"/>
      <c r="IXN929" s="290"/>
      <c r="IXO929" s="290"/>
      <c r="IXP929" s="290"/>
      <c r="IXQ929" s="290"/>
      <c r="IXR929" s="290"/>
      <c r="IXS929" s="290"/>
      <c r="IXT929" s="290"/>
      <c r="IXU929" s="290"/>
      <c r="IXV929" s="290"/>
      <c r="IXW929" s="290"/>
      <c r="IXX929" s="290"/>
      <c r="IXY929" s="290"/>
      <c r="IXZ929" s="290"/>
      <c r="IYA929" s="290"/>
      <c r="IYB929" s="290"/>
      <c r="IYC929" s="290"/>
      <c r="IYD929" s="290"/>
      <c r="IYE929" s="290"/>
      <c r="IYF929" s="290"/>
      <c r="IYG929" s="290"/>
      <c r="IYH929" s="290"/>
      <c r="IYI929" s="290"/>
      <c r="IYJ929" s="290"/>
      <c r="IYK929" s="290"/>
      <c r="IYL929" s="290"/>
      <c r="IYM929" s="290"/>
      <c r="IYN929" s="290"/>
      <c r="IYO929" s="290"/>
      <c r="IYP929" s="290"/>
      <c r="IYQ929" s="290"/>
      <c r="IYR929" s="290"/>
      <c r="IYS929" s="290"/>
      <c r="IYT929" s="290"/>
      <c r="IYU929" s="290"/>
      <c r="IYV929" s="290"/>
      <c r="IYW929" s="290"/>
      <c r="IYX929" s="290"/>
      <c r="IYY929" s="290"/>
      <c r="IYZ929" s="290"/>
      <c r="IZA929" s="290"/>
      <c r="IZB929" s="290"/>
      <c r="IZC929" s="290"/>
      <c r="IZD929" s="290"/>
      <c r="IZE929" s="290"/>
      <c r="IZF929" s="290"/>
      <c r="IZG929" s="290"/>
      <c r="IZH929" s="290"/>
      <c r="IZI929" s="290"/>
      <c r="IZJ929" s="290"/>
      <c r="IZK929" s="290"/>
      <c r="IZL929" s="290"/>
      <c r="IZM929" s="290"/>
      <c r="IZN929" s="290"/>
      <c r="IZO929" s="290"/>
      <c r="IZP929" s="290"/>
      <c r="IZQ929" s="290"/>
      <c r="IZR929" s="290"/>
      <c r="IZS929" s="290"/>
      <c r="IZT929" s="290"/>
      <c r="IZU929" s="290"/>
      <c r="IZV929" s="290"/>
      <c r="IZW929" s="290"/>
      <c r="IZX929" s="290"/>
      <c r="IZY929" s="290"/>
      <c r="IZZ929" s="290"/>
      <c r="JAA929" s="290"/>
      <c r="JAB929" s="290"/>
      <c r="JAC929" s="290"/>
      <c r="JAD929" s="290"/>
      <c r="JAE929" s="290"/>
      <c r="JAF929" s="290"/>
      <c r="JAG929" s="290"/>
      <c r="JAH929" s="290"/>
      <c r="JAI929" s="290"/>
      <c r="JAJ929" s="290"/>
      <c r="JAK929" s="290"/>
      <c r="JAL929" s="290"/>
      <c r="JAM929" s="290"/>
      <c r="JAN929" s="290"/>
      <c r="JAO929" s="290"/>
      <c r="JAP929" s="290"/>
      <c r="JAQ929" s="290"/>
      <c r="JAR929" s="290"/>
      <c r="JAS929" s="290"/>
      <c r="JAT929" s="290"/>
      <c r="JAU929" s="290"/>
      <c r="JAV929" s="290"/>
      <c r="JAW929" s="290"/>
      <c r="JAX929" s="290"/>
      <c r="JAY929" s="290"/>
      <c r="JAZ929" s="290"/>
      <c r="JBA929" s="290"/>
      <c r="JBB929" s="290"/>
      <c r="JBC929" s="290"/>
      <c r="JBD929" s="290"/>
      <c r="JBE929" s="290"/>
      <c r="JBF929" s="290"/>
      <c r="JBG929" s="290"/>
      <c r="JBH929" s="290"/>
      <c r="JBI929" s="290"/>
      <c r="JBJ929" s="290"/>
      <c r="JBK929" s="290"/>
      <c r="JBL929" s="290"/>
      <c r="JBM929" s="290"/>
      <c r="JBN929" s="290"/>
      <c r="JBO929" s="290"/>
      <c r="JBP929" s="290"/>
      <c r="JBQ929" s="290"/>
      <c r="JBR929" s="290"/>
      <c r="JBS929" s="290"/>
      <c r="JBT929" s="290"/>
      <c r="JBU929" s="290"/>
      <c r="JBV929" s="290"/>
      <c r="JBW929" s="290"/>
      <c r="JBX929" s="290"/>
      <c r="JBY929" s="290"/>
      <c r="JBZ929" s="290"/>
      <c r="JCA929" s="290"/>
      <c r="JCB929" s="290"/>
      <c r="JCC929" s="290"/>
      <c r="JCD929" s="290"/>
      <c r="JCE929" s="290"/>
      <c r="JCF929" s="290"/>
      <c r="JCG929" s="290"/>
      <c r="JCH929" s="290"/>
      <c r="JCI929" s="290"/>
      <c r="JCJ929" s="290"/>
      <c r="JCK929" s="290"/>
      <c r="JCL929" s="290"/>
      <c r="JCM929" s="290"/>
      <c r="JCN929" s="290"/>
      <c r="JCO929" s="290"/>
      <c r="JCP929" s="290"/>
      <c r="JCQ929" s="290"/>
      <c r="JCR929" s="290"/>
      <c r="JCS929" s="290"/>
      <c r="JCT929" s="290"/>
      <c r="JCU929" s="290"/>
      <c r="JCV929" s="290"/>
      <c r="JCW929" s="290"/>
      <c r="JCX929" s="290"/>
      <c r="JCY929" s="290"/>
      <c r="JCZ929" s="290"/>
      <c r="JDA929" s="290"/>
      <c r="JDB929" s="290"/>
      <c r="JDC929" s="290"/>
      <c r="JDD929" s="290"/>
      <c r="JDE929" s="290"/>
      <c r="JDF929" s="290"/>
      <c r="JDG929" s="290"/>
      <c r="JDH929" s="290"/>
      <c r="JDI929" s="290"/>
      <c r="JDJ929" s="290"/>
      <c r="JDK929" s="290"/>
      <c r="JDL929" s="290"/>
      <c r="JDM929" s="290"/>
      <c r="JDN929" s="290"/>
      <c r="JDO929" s="290"/>
      <c r="JDP929" s="290"/>
      <c r="JDQ929" s="290"/>
      <c r="JDR929" s="290"/>
      <c r="JDS929" s="290"/>
      <c r="JDT929" s="290"/>
      <c r="JDU929" s="290"/>
      <c r="JDV929" s="290"/>
      <c r="JDW929" s="290"/>
      <c r="JDX929" s="290"/>
      <c r="JDY929" s="290"/>
      <c r="JDZ929" s="290"/>
      <c r="JEA929" s="290"/>
      <c r="JEB929" s="290"/>
      <c r="JEC929" s="290"/>
      <c r="JED929" s="290"/>
      <c r="JEE929" s="290"/>
      <c r="JEF929" s="290"/>
      <c r="JEG929" s="290"/>
      <c r="JEH929" s="290"/>
      <c r="JEI929" s="290"/>
      <c r="JEJ929" s="290"/>
      <c r="JEK929" s="290"/>
      <c r="JEL929" s="290"/>
      <c r="JEM929" s="290"/>
      <c r="JEN929" s="290"/>
      <c r="JEO929" s="290"/>
      <c r="JEP929" s="290"/>
      <c r="JEQ929" s="290"/>
      <c r="JER929" s="290"/>
      <c r="JES929" s="290"/>
      <c r="JET929" s="290"/>
      <c r="JEU929" s="290"/>
      <c r="JEV929" s="290"/>
      <c r="JEW929" s="290"/>
      <c r="JEX929" s="290"/>
      <c r="JEY929" s="290"/>
      <c r="JEZ929" s="290"/>
      <c r="JFA929" s="290"/>
      <c r="JFB929" s="290"/>
      <c r="JFC929" s="290"/>
      <c r="JFD929" s="290"/>
      <c r="JFE929" s="290"/>
      <c r="JFF929" s="290"/>
      <c r="JFG929" s="290"/>
      <c r="JFH929" s="290"/>
      <c r="JFI929" s="290"/>
      <c r="JFJ929" s="290"/>
      <c r="JFK929" s="290"/>
      <c r="JFL929" s="290"/>
      <c r="JFM929" s="290"/>
      <c r="JFN929" s="290"/>
      <c r="JFO929" s="290"/>
      <c r="JFP929" s="290"/>
      <c r="JFQ929" s="290"/>
      <c r="JFR929" s="290"/>
      <c r="JFS929" s="290"/>
      <c r="JFT929" s="290"/>
      <c r="JFU929" s="290"/>
      <c r="JFV929" s="290"/>
      <c r="JFW929" s="290"/>
      <c r="JFX929" s="290"/>
      <c r="JFY929" s="290"/>
      <c r="JFZ929" s="290"/>
      <c r="JGA929" s="290"/>
      <c r="JGB929" s="290"/>
      <c r="JGC929" s="290"/>
      <c r="JGD929" s="290"/>
      <c r="JGE929" s="290"/>
      <c r="JGF929" s="290"/>
      <c r="JGG929" s="290"/>
      <c r="JGH929" s="290"/>
      <c r="JGI929" s="290"/>
      <c r="JGJ929" s="290"/>
      <c r="JGK929" s="290"/>
      <c r="JGL929" s="290"/>
      <c r="JGM929" s="290"/>
      <c r="JGN929" s="290"/>
      <c r="JGO929" s="290"/>
      <c r="JGP929" s="290"/>
      <c r="JGQ929" s="290"/>
      <c r="JGR929" s="290"/>
      <c r="JGS929" s="290"/>
      <c r="JGT929" s="290"/>
      <c r="JGU929" s="290"/>
      <c r="JGV929" s="290"/>
      <c r="JGW929" s="290"/>
      <c r="JGX929" s="290"/>
      <c r="JGY929" s="290"/>
      <c r="JGZ929" s="290"/>
      <c r="JHA929" s="290"/>
      <c r="JHB929" s="290"/>
      <c r="JHC929" s="290"/>
      <c r="JHD929" s="290"/>
      <c r="JHE929" s="290"/>
      <c r="JHF929" s="290"/>
      <c r="JHG929" s="290"/>
      <c r="JHH929" s="290"/>
      <c r="JHI929" s="290"/>
      <c r="JHJ929" s="290"/>
      <c r="JHK929" s="290"/>
      <c r="JHL929" s="290"/>
      <c r="JHM929" s="290"/>
      <c r="JHN929" s="290"/>
      <c r="JHO929" s="290"/>
      <c r="JHP929" s="290"/>
      <c r="JHQ929" s="290"/>
      <c r="JHR929" s="290"/>
      <c r="JHS929" s="290"/>
      <c r="JHT929" s="290"/>
      <c r="JHU929" s="290"/>
      <c r="JHV929" s="290"/>
      <c r="JHW929" s="290"/>
      <c r="JHX929" s="290"/>
      <c r="JHY929" s="290"/>
      <c r="JHZ929" s="290"/>
      <c r="JIA929" s="290"/>
      <c r="JIB929" s="290"/>
      <c r="JIC929" s="290"/>
      <c r="JID929" s="290"/>
      <c r="JIE929" s="290"/>
      <c r="JIF929" s="290"/>
      <c r="JIG929" s="290"/>
      <c r="JIH929" s="290"/>
      <c r="JII929" s="290"/>
      <c r="JIJ929" s="290"/>
      <c r="JIK929" s="290"/>
      <c r="JIL929" s="290"/>
      <c r="JIM929" s="290"/>
      <c r="JIN929" s="290"/>
      <c r="JIO929" s="290"/>
      <c r="JIP929" s="290"/>
      <c r="JIQ929" s="290"/>
      <c r="JIR929" s="290"/>
      <c r="JIS929" s="290"/>
      <c r="JIT929" s="290"/>
      <c r="JIU929" s="290"/>
      <c r="JIV929" s="290"/>
      <c r="JIW929" s="290"/>
      <c r="JIX929" s="290"/>
      <c r="JIY929" s="290"/>
      <c r="JIZ929" s="290"/>
      <c r="JJA929" s="290"/>
      <c r="JJB929" s="290"/>
      <c r="JJC929" s="290"/>
      <c r="JJD929" s="290"/>
      <c r="JJE929" s="290"/>
      <c r="JJF929" s="290"/>
      <c r="JJG929" s="290"/>
      <c r="JJH929" s="290"/>
      <c r="JJI929" s="290"/>
      <c r="JJJ929" s="290"/>
      <c r="JJK929" s="290"/>
      <c r="JJL929" s="290"/>
      <c r="JJM929" s="290"/>
      <c r="JJN929" s="290"/>
      <c r="JJO929" s="290"/>
      <c r="JJP929" s="290"/>
      <c r="JJQ929" s="290"/>
      <c r="JJR929" s="290"/>
      <c r="JJS929" s="290"/>
      <c r="JJT929" s="290"/>
      <c r="JJU929" s="290"/>
      <c r="JJV929" s="290"/>
      <c r="JJW929" s="290"/>
      <c r="JJX929" s="290"/>
      <c r="JJY929" s="290"/>
      <c r="JJZ929" s="290"/>
      <c r="JKA929" s="290"/>
      <c r="JKB929" s="290"/>
      <c r="JKC929" s="290"/>
      <c r="JKD929" s="290"/>
      <c r="JKE929" s="290"/>
      <c r="JKF929" s="290"/>
      <c r="JKG929" s="290"/>
      <c r="JKH929" s="290"/>
      <c r="JKI929" s="290"/>
      <c r="JKJ929" s="290"/>
      <c r="JKK929" s="290"/>
      <c r="JKL929" s="290"/>
      <c r="JKM929" s="290"/>
      <c r="JKN929" s="290"/>
      <c r="JKO929" s="290"/>
      <c r="JKP929" s="290"/>
      <c r="JKQ929" s="290"/>
      <c r="JKR929" s="290"/>
      <c r="JKS929" s="290"/>
      <c r="JKT929" s="290"/>
      <c r="JKU929" s="290"/>
      <c r="JKV929" s="290"/>
      <c r="JKW929" s="290"/>
      <c r="JKX929" s="290"/>
      <c r="JKY929" s="290"/>
      <c r="JKZ929" s="290"/>
      <c r="JLA929" s="290"/>
      <c r="JLB929" s="290"/>
      <c r="JLC929" s="290"/>
      <c r="JLD929" s="290"/>
      <c r="JLE929" s="290"/>
      <c r="JLF929" s="290"/>
      <c r="JLG929" s="290"/>
      <c r="JLH929" s="290"/>
      <c r="JLI929" s="290"/>
      <c r="JLJ929" s="290"/>
      <c r="JLK929" s="290"/>
      <c r="JLL929" s="290"/>
      <c r="JLM929" s="290"/>
      <c r="JLN929" s="290"/>
      <c r="JLO929" s="290"/>
      <c r="JLP929" s="290"/>
      <c r="JLQ929" s="290"/>
      <c r="JLR929" s="290"/>
      <c r="JLS929" s="290"/>
      <c r="JLT929" s="290"/>
      <c r="JLU929" s="290"/>
      <c r="JLV929" s="290"/>
      <c r="JLW929" s="290"/>
      <c r="JLX929" s="290"/>
      <c r="JLY929" s="290"/>
      <c r="JLZ929" s="290"/>
      <c r="JMA929" s="290"/>
      <c r="JMB929" s="290"/>
      <c r="JMC929" s="290"/>
      <c r="JMD929" s="290"/>
      <c r="JME929" s="290"/>
      <c r="JMF929" s="290"/>
      <c r="JMG929" s="290"/>
      <c r="JMH929" s="290"/>
      <c r="JMI929" s="290"/>
      <c r="JMJ929" s="290"/>
      <c r="JMK929" s="290"/>
      <c r="JML929" s="290"/>
      <c r="JMM929" s="290"/>
      <c r="JMN929" s="290"/>
      <c r="JMO929" s="290"/>
      <c r="JMP929" s="290"/>
      <c r="JMQ929" s="290"/>
      <c r="JMR929" s="290"/>
      <c r="JMS929" s="290"/>
      <c r="JMT929" s="290"/>
      <c r="JMU929" s="290"/>
      <c r="JMV929" s="290"/>
      <c r="JMW929" s="290"/>
      <c r="JMX929" s="290"/>
      <c r="JMY929" s="290"/>
      <c r="JMZ929" s="290"/>
      <c r="JNA929" s="290"/>
      <c r="JNB929" s="290"/>
      <c r="JNC929" s="290"/>
      <c r="JND929" s="290"/>
      <c r="JNE929" s="290"/>
      <c r="JNF929" s="290"/>
      <c r="JNG929" s="290"/>
      <c r="JNH929" s="290"/>
      <c r="JNI929" s="290"/>
      <c r="JNJ929" s="290"/>
      <c r="JNK929" s="290"/>
      <c r="JNL929" s="290"/>
      <c r="JNM929" s="290"/>
      <c r="JNN929" s="290"/>
      <c r="JNO929" s="290"/>
      <c r="JNP929" s="290"/>
      <c r="JNQ929" s="290"/>
      <c r="JNR929" s="290"/>
      <c r="JNS929" s="290"/>
      <c r="JNT929" s="290"/>
      <c r="JNU929" s="290"/>
      <c r="JNV929" s="290"/>
      <c r="JNW929" s="290"/>
      <c r="JNX929" s="290"/>
      <c r="JNY929" s="290"/>
      <c r="JNZ929" s="290"/>
      <c r="JOA929" s="290"/>
      <c r="JOB929" s="290"/>
      <c r="JOC929" s="290"/>
      <c r="JOD929" s="290"/>
      <c r="JOE929" s="290"/>
      <c r="JOF929" s="290"/>
      <c r="JOG929" s="290"/>
      <c r="JOH929" s="290"/>
      <c r="JOI929" s="290"/>
      <c r="JOJ929" s="290"/>
      <c r="JOK929" s="290"/>
      <c r="JOL929" s="290"/>
      <c r="JOM929" s="290"/>
      <c r="JON929" s="290"/>
      <c r="JOO929" s="290"/>
      <c r="JOP929" s="290"/>
      <c r="JOQ929" s="290"/>
      <c r="JOR929" s="290"/>
      <c r="JOS929" s="290"/>
      <c r="JOT929" s="290"/>
      <c r="JOU929" s="290"/>
      <c r="JOV929" s="290"/>
      <c r="JOW929" s="290"/>
      <c r="JOX929" s="290"/>
      <c r="JOY929" s="290"/>
      <c r="JOZ929" s="290"/>
      <c r="JPA929" s="290"/>
      <c r="JPB929" s="290"/>
      <c r="JPC929" s="290"/>
      <c r="JPD929" s="290"/>
      <c r="JPE929" s="290"/>
      <c r="JPF929" s="290"/>
      <c r="JPG929" s="290"/>
      <c r="JPH929" s="290"/>
      <c r="JPI929" s="290"/>
      <c r="JPJ929" s="290"/>
      <c r="JPK929" s="290"/>
      <c r="JPL929" s="290"/>
      <c r="JPM929" s="290"/>
      <c r="JPN929" s="290"/>
      <c r="JPO929" s="290"/>
      <c r="JPP929" s="290"/>
      <c r="JPQ929" s="290"/>
      <c r="JPR929" s="290"/>
      <c r="JPS929" s="290"/>
      <c r="JPT929" s="290"/>
      <c r="JPU929" s="290"/>
      <c r="JPV929" s="290"/>
      <c r="JPW929" s="290"/>
      <c r="JPX929" s="290"/>
      <c r="JPY929" s="290"/>
      <c r="JPZ929" s="290"/>
      <c r="JQA929" s="290"/>
      <c r="JQB929" s="290"/>
      <c r="JQC929" s="290"/>
      <c r="JQD929" s="290"/>
      <c r="JQE929" s="290"/>
      <c r="JQF929" s="290"/>
      <c r="JQG929" s="290"/>
      <c r="JQH929" s="290"/>
      <c r="JQI929" s="290"/>
      <c r="JQJ929" s="290"/>
      <c r="JQK929" s="290"/>
      <c r="JQL929" s="290"/>
      <c r="JQM929" s="290"/>
      <c r="JQN929" s="290"/>
      <c r="JQO929" s="290"/>
      <c r="JQP929" s="290"/>
      <c r="JQQ929" s="290"/>
      <c r="JQR929" s="290"/>
      <c r="JQS929" s="290"/>
      <c r="JQT929" s="290"/>
      <c r="JQU929" s="290"/>
      <c r="JQV929" s="290"/>
      <c r="JQW929" s="290"/>
      <c r="JQX929" s="290"/>
      <c r="JQY929" s="290"/>
      <c r="JQZ929" s="290"/>
      <c r="JRA929" s="290"/>
      <c r="JRB929" s="290"/>
      <c r="JRC929" s="290"/>
      <c r="JRD929" s="290"/>
      <c r="JRE929" s="290"/>
      <c r="JRF929" s="290"/>
      <c r="JRG929" s="290"/>
      <c r="JRH929" s="290"/>
      <c r="JRI929" s="290"/>
      <c r="JRJ929" s="290"/>
      <c r="JRK929" s="290"/>
      <c r="JRL929" s="290"/>
      <c r="JRM929" s="290"/>
      <c r="JRN929" s="290"/>
      <c r="JRO929" s="290"/>
      <c r="JRP929" s="290"/>
      <c r="JRQ929" s="290"/>
      <c r="JRR929" s="290"/>
      <c r="JRS929" s="290"/>
      <c r="JRT929" s="290"/>
      <c r="JRU929" s="290"/>
      <c r="JRV929" s="290"/>
      <c r="JRW929" s="290"/>
      <c r="JRX929" s="290"/>
      <c r="JRY929" s="290"/>
      <c r="JRZ929" s="290"/>
      <c r="JSA929" s="290"/>
      <c r="JSB929" s="290"/>
      <c r="JSC929" s="290"/>
      <c r="JSD929" s="290"/>
      <c r="JSE929" s="290"/>
      <c r="JSF929" s="290"/>
      <c r="JSG929" s="290"/>
      <c r="JSH929" s="290"/>
      <c r="JSI929" s="290"/>
      <c r="JSJ929" s="290"/>
      <c r="JSK929" s="290"/>
      <c r="JSL929" s="290"/>
      <c r="JSM929" s="290"/>
      <c r="JSN929" s="290"/>
      <c r="JSO929" s="290"/>
      <c r="JSP929" s="290"/>
      <c r="JSQ929" s="290"/>
      <c r="JSR929" s="290"/>
      <c r="JSS929" s="290"/>
      <c r="JST929" s="290"/>
      <c r="JSU929" s="290"/>
      <c r="JSV929" s="290"/>
      <c r="JSW929" s="290"/>
      <c r="JSX929" s="290"/>
      <c r="JSY929" s="290"/>
      <c r="JSZ929" s="290"/>
      <c r="JTA929" s="290"/>
      <c r="JTB929" s="290"/>
      <c r="JTC929" s="290"/>
      <c r="JTD929" s="290"/>
      <c r="JTE929" s="290"/>
      <c r="JTF929" s="290"/>
      <c r="JTG929" s="290"/>
      <c r="JTH929" s="290"/>
      <c r="JTI929" s="290"/>
      <c r="JTJ929" s="290"/>
      <c r="JTK929" s="290"/>
      <c r="JTL929" s="290"/>
      <c r="JTM929" s="290"/>
      <c r="JTN929" s="290"/>
      <c r="JTO929" s="290"/>
      <c r="JTP929" s="290"/>
      <c r="JTQ929" s="290"/>
      <c r="JTR929" s="290"/>
      <c r="JTS929" s="290"/>
      <c r="JTT929" s="290"/>
      <c r="JTU929" s="290"/>
      <c r="JTV929" s="290"/>
      <c r="JTW929" s="290"/>
      <c r="JTX929" s="290"/>
      <c r="JTY929" s="290"/>
      <c r="JTZ929" s="290"/>
      <c r="JUA929" s="290"/>
      <c r="JUB929" s="290"/>
      <c r="JUC929" s="290"/>
      <c r="JUD929" s="290"/>
      <c r="JUE929" s="290"/>
      <c r="JUF929" s="290"/>
      <c r="JUG929" s="290"/>
      <c r="JUH929" s="290"/>
      <c r="JUI929" s="290"/>
      <c r="JUJ929" s="290"/>
      <c r="JUK929" s="290"/>
      <c r="JUL929" s="290"/>
      <c r="JUM929" s="290"/>
      <c r="JUN929" s="290"/>
      <c r="JUO929" s="290"/>
      <c r="JUP929" s="290"/>
      <c r="JUQ929" s="290"/>
      <c r="JUR929" s="290"/>
      <c r="JUS929" s="290"/>
      <c r="JUT929" s="290"/>
      <c r="JUU929" s="290"/>
      <c r="JUV929" s="290"/>
      <c r="JUW929" s="290"/>
      <c r="JUX929" s="290"/>
      <c r="JUY929" s="290"/>
      <c r="JUZ929" s="290"/>
      <c r="JVA929" s="290"/>
      <c r="JVB929" s="290"/>
      <c r="JVC929" s="290"/>
      <c r="JVD929" s="290"/>
      <c r="JVE929" s="290"/>
      <c r="JVF929" s="290"/>
      <c r="JVG929" s="290"/>
      <c r="JVH929" s="290"/>
      <c r="JVI929" s="290"/>
      <c r="JVJ929" s="290"/>
      <c r="JVK929" s="290"/>
      <c r="JVL929" s="290"/>
      <c r="JVM929" s="290"/>
      <c r="JVN929" s="290"/>
      <c r="JVO929" s="290"/>
      <c r="JVP929" s="290"/>
      <c r="JVQ929" s="290"/>
      <c r="JVR929" s="290"/>
      <c r="JVS929" s="290"/>
      <c r="JVT929" s="290"/>
      <c r="JVU929" s="290"/>
      <c r="JVV929" s="290"/>
      <c r="JVW929" s="290"/>
      <c r="JVX929" s="290"/>
      <c r="JVY929" s="290"/>
      <c r="JVZ929" s="290"/>
      <c r="JWA929" s="290"/>
      <c r="JWB929" s="290"/>
      <c r="JWC929" s="290"/>
      <c r="JWD929" s="290"/>
      <c r="JWE929" s="290"/>
      <c r="JWF929" s="290"/>
      <c r="JWG929" s="290"/>
      <c r="JWH929" s="290"/>
      <c r="JWI929" s="290"/>
      <c r="JWJ929" s="290"/>
      <c r="JWK929" s="290"/>
      <c r="JWL929" s="290"/>
      <c r="JWM929" s="290"/>
      <c r="JWN929" s="290"/>
      <c r="JWO929" s="290"/>
      <c r="JWP929" s="290"/>
      <c r="JWQ929" s="290"/>
      <c r="JWR929" s="290"/>
      <c r="JWS929" s="290"/>
      <c r="JWT929" s="290"/>
      <c r="JWU929" s="290"/>
      <c r="JWV929" s="290"/>
      <c r="JWW929" s="290"/>
      <c r="JWX929" s="290"/>
      <c r="JWY929" s="290"/>
      <c r="JWZ929" s="290"/>
      <c r="JXA929" s="290"/>
      <c r="JXB929" s="290"/>
      <c r="JXC929" s="290"/>
      <c r="JXD929" s="290"/>
      <c r="JXE929" s="290"/>
      <c r="JXF929" s="290"/>
      <c r="JXG929" s="290"/>
      <c r="JXH929" s="290"/>
      <c r="JXI929" s="290"/>
      <c r="JXJ929" s="290"/>
      <c r="JXK929" s="290"/>
      <c r="JXL929" s="290"/>
      <c r="JXM929" s="290"/>
      <c r="JXN929" s="290"/>
      <c r="JXO929" s="290"/>
      <c r="JXP929" s="290"/>
      <c r="JXQ929" s="290"/>
      <c r="JXR929" s="290"/>
      <c r="JXS929" s="290"/>
      <c r="JXT929" s="290"/>
      <c r="JXU929" s="290"/>
      <c r="JXV929" s="290"/>
      <c r="JXW929" s="290"/>
      <c r="JXX929" s="290"/>
      <c r="JXY929" s="290"/>
      <c r="JXZ929" s="290"/>
      <c r="JYA929" s="290"/>
      <c r="JYB929" s="290"/>
      <c r="JYC929" s="290"/>
      <c r="JYD929" s="290"/>
      <c r="JYE929" s="290"/>
      <c r="JYF929" s="290"/>
      <c r="JYG929" s="290"/>
      <c r="JYH929" s="290"/>
      <c r="JYI929" s="290"/>
      <c r="JYJ929" s="290"/>
      <c r="JYK929" s="290"/>
      <c r="JYL929" s="290"/>
      <c r="JYM929" s="290"/>
      <c r="JYN929" s="290"/>
      <c r="JYO929" s="290"/>
      <c r="JYP929" s="290"/>
      <c r="JYQ929" s="290"/>
      <c r="JYR929" s="290"/>
      <c r="JYS929" s="290"/>
      <c r="JYT929" s="290"/>
      <c r="JYU929" s="290"/>
      <c r="JYV929" s="290"/>
      <c r="JYW929" s="290"/>
      <c r="JYX929" s="290"/>
      <c r="JYY929" s="290"/>
      <c r="JYZ929" s="290"/>
      <c r="JZA929" s="290"/>
      <c r="JZB929" s="290"/>
      <c r="JZC929" s="290"/>
      <c r="JZD929" s="290"/>
      <c r="JZE929" s="290"/>
      <c r="JZF929" s="290"/>
      <c r="JZG929" s="290"/>
      <c r="JZH929" s="290"/>
      <c r="JZI929" s="290"/>
      <c r="JZJ929" s="290"/>
      <c r="JZK929" s="290"/>
      <c r="JZL929" s="290"/>
      <c r="JZM929" s="290"/>
      <c r="JZN929" s="290"/>
      <c r="JZO929" s="290"/>
      <c r="JZP929" s="290"/>
      <c r="JZQ929" s="290"/>
      <c r="JZR929" s="290"/>
      <c r="JZS929" s="290"/>
      <c r="JZT929" s="290"/>
      <c r="JZU929" s="290"/>
      <c r="JZV929" s="290"/>
      <c r="JZW929" s="290"/>
      <c r="JZX929" s="290"/>
      <c r="JZY929" s="290"/>
      <c r="JZZ929" s="290"/>
      <c r="KAA929" s="290"/>
      <c r="KAB929" s="290"/>
      <c r="KAC929" s="290"/>
      <c r="KAD929" s="290"/>
      <c r="KAE929" s="290"/>
      <c r="KAF929" s="290"/>
      <c r="KAG929" s="290"/>
      <c r="KAH929" s="290"/>
      <c r="KAI929" s="290"/>
      <c r="KAJ929" s="290"/>
      <c r="KAK929" s="290"/>
      <c r="KAL929" s="290"/>
      <c r="KAM929" s="290"/>
      <c r="KAN929" s="290"/>
      <c r="KAO929" s="290"/>
      <c r="KAP929" s="290"/>
      <c r="KAQ929" s="290"/>
      <c r="KAR929" s="290"/>
      <c r="KAS929" s="290"/>
      <c r="KAT929" s="290"/>
      <c r="KAU929" s="290"/>
      <c r="KAV929" s="290"/>
      <c r="KAW929" s="290"/>
      <c r="KAX929" s="290"/>
      <c r="KAY929" s="290"/>
      <c r="KAZ929" s="290"/>
      <c r="KBA929" s="290"/>
      <c r="KBB929" s="290"/>
      <c r="KBC929" s="290"/>
      <c r="KBD929" s="290"/>
      <c r="KBE929" s="290"/>
      <c r="KBF929" s="290"/>
      <c r="KBG929" s="290"/>
      <c r="KBH929" s="290"/>
      <c r="KBI929" s="290"/>
      <c r="KBJ929" s="290"/>
      <c r="KBK929" s="290"/>
      <c r="KBL929" s="290"/>
      <c r="KBM929" s="290"/>
      <c r="KBN929" s="290"/>
      <c r="KBO929" s="290"/>
      <c r="KBP929" s="290"/>
      <c r="KBQ929" s="290"/>
      <c r="KBR929" s="290"/>
      <c r="KBS929" s="290"/>
      <c r="KBT929" s="290"/>
      <c r="KBU929" s="290"/>
      <c r="KBV929" s="290"/>
      <c r="KBW929" s="290"/>
      <c r="KBX929" s="290"/>
      <c r="KBY929" s="290"/>
      <c r="KBZ929" s="290"/>
      <c r="KCA929" s="290"/>
      <c r="KCB929" s="290"/>
      <c r="KCC929" s="290"/>
      <c r="KCD929" s="290"/>
      <c r="KCE929" s="290"/>
      <c r="KCF929" s="290"/>
      <c r="KCG929" s="290"/>
      <c r="KCH929" s="290"/>
      <c r="KCI929" s="290"/>
      <c r="KCJ929" s="290"/>
      <c r="KCK929" s="290"/>
      <c r="KCL929" s="290"/>
      <c r="KCM929" s="290"/>
      <c r="KCN929" s="290"/>
      <c r="KCO929" s="290"/>
      <c r="KCP929" s="290"/>
      <c r="KCQ929" s="290"/>
      <c r="KCR929" s="290"/>
      <c r="KCS929" s="290"/>
      <c r="KCT929" s="290"/>
      <c r="KCU929" s="290"/>
      <c r="KCV929" s="290"/>
      <c r="KCW929" s="290"/>
      <c r="KCX929" s="290"/>
      <c r="KCY929" s="290"/>
      <c r="KCZ929" s="290"/>
      <c r="KDA929" s="290"/>
      <c r="KDB929" s="290"/>
      <c r="KDC929" s="290"/>
      <c r="KDD929" s="290"/>
      <c r="KDE929" s="290"/>
      <c r="KDF929" s="290"/>
      <c r="KDG929" s="290"/>
      <c r="KDH929" s="290"/>
      <c r="KDI929" s="290"/>
      <c r="KDJ929" s="290"/>
      <c r="KDK929" s="290"/>
      <c r="KDL929" s="290"/>
      <c r="KDM929" s="290"/>
      <c r="KDN929" s="290"/>
      <c r="KDO929" s="290"/>
      <c r="KDP929" s="290"/>
      <c r="KDQ929" s="290"/>
      <c r="KDR929" s="290"/>
      <c r="KDS929" s="290"/>
      <c r="KDT929" s="290"/>
      <c r="KDU929" s="290"/>
      <c r="KDV929" s="290"/>
      <c r="KDW929" s="290"/>
      <c r="KDX929" s="290"/>
      <c r="KDY929" s="290"/>
      <c r="KDZ929" s="290"/>
      <c r="KEA929" s="290"/>
      <c r="KEB929" s="290"/>
      <c r="KEC929" s="290"/>
      <c r="KED929" s="290"/>
      <c r="KEE929" s="290"/>
      <c r="KEF929" s="290"/>
      <c r="KEG929" s="290"/>
      <c r="KEH929" s="290"/>
      <c r="KEI929" s="290"/>
      <c r="KEJ929" s="290"/>
      <c r="KEK929" s="290"/>
      <c r="KEL929" s="290"/>
      <c r="KEM929" s="290"/>
      <c r="KEN929" s="290"/>
      <c r="KEO929" s="290"/>
      <c r="KEP929" s="290"/>
      <c r="KEQ929" s="290"/>
      <c r="KER929" s="290"/>
      <c r="KES929" s="290"/>
      <c r="KET929" s="290"/>
      <c r="KEU929" s="290"/>
      <c r="KEV929" s="290"/>
      <c r="KEW929" s="290"/>
      <c r="KEX929" s="290"/>
      <c r="KEY929" s="290"/>
      <c r="KEZ929" s="290"/>
      <c r="KFA929" s="290"/>
      <c r="KFB929" s="290"/>
      <c r="KFC929" s="290"/>
      <c r="KFD929" s="290"/>
      <c r="KFE929" s="290"/>
      <c r="KFF929" s="290"/>
      <c r="KFG929" s="290"/>
      <c r="KFH929" s="290"/>
      <c r="KFI929" s="290"/>
      <c r="KFJ929" s="290"/>
      <c r="KFK929" s="290"/>
      <c r="KFL929" s="290"/>
      <c r="KFM929" s="290"/>
      <c r="KFN929" s="290"/>
      <c r="KFO929" s="290"/>
      <c r="KFP929" s="290"/>
      <c r="KFQ929" s="290"/>
      <c r="KFR929" s="290"/>
      <c r="KFS929" s="290"/>
      <c r="KFT929" s="290"/>
      <c r="KFU929" s="290"/>
      <c r="KFV929" s="290"/>
      <c r="KFW929" s="290"/>
      <c r="KFX929" s="290"/>
      <c r="KFY929" s="290"/>
      <c r="KFZ929" s="290"/>
      <c r="KGA929" s="290"/>
      <c r="KGB929" s="290"/>
      <c r="KGC929" s="290"/>
      <c r="KGD929" s="290"/>
      <c r="KGE929" s="290"/>
      <c r="KGF929" s="290"/>
      <c r="KGG929" s="290"/>
      <c r="KGH929" s="290"/>
      <c r="KGI929" s="290"/>
      <c r="KGJ929" s="290"/>
      <c r="KGK929" s="290"/>
      <c r="KGL929" s="290"/>
      <c r="KGM929" s="290"/>
      <c r="KGN929" s="290"/>
      <c r="KGO929" s="290"/>
      <c r="KGP929" s="290"/>
      <c r="KGQ929" s="290"/>
      <c r="KGR929" s="290"/>
      <c r="KGS929" s="290"/>
      <c r="KGT929" s="290"/>
      <c r="KGU929" s="290"/>
      <c r="KGV929" s="290"/>
      <c r="KGW929" s="290"/>
      <c r="KGX929" s="290"/>
      <c r="KGY929" s="290"/>
      <c r="KGZ929" s="290"/>
      <c r="KHA929" s="290"/>
      <c r="KHB929" s="290"/>
      <c r="KHC929" s="290"/>
      <c r="KHD929" s="290"/>
      <c r="KHE929" s="290"/>
      <c r="KHF929" s="290"/>
      <c r="KHG929" s="290"/>
      <c r="KHH929" s="290"/>
      <c r="KHI929" s="290"/>
      <c r="KHJ929" s="290"/>
      <c r="KHK929" s="290"/>
      <c r="KHL929" s="290"/>
      <c r="KHM929" s="290"/>
      <c r="KHN929" s="290"/>
      <c r="KHO929" s="290"/>
      <c r="KHP929" s="290"/>
      <c r="KHQ929" s="290"/>
      <c r="KHR929" s="290"/>
      <c r="KHS929" s="290"/>
      <c r="KHT929" s="290"/>
      <c r="KHU929" s="290"/>
      <c r="KHV929" s="290"/>
      <c r="KHW929" s="290"/>
      <c r="KHX929" s="290"/>
      <c r="KHY929" s="290"/>
      <c r="KHZ929" s="290"/>
      <c r="KIA929" s="290"/>
      <c r="KIB929" s="290"/>
      <c r="KIC929" s="290"/>
      <c r="KID929" s="290"/>
      <c r="KIE929" s="290"/>
      <c r="KIF929" s="290"/>
      <c r="KIG929" s="290"/>
      <c r="KIH929" s="290"/>
      <c r="KII929" s="290"/>
      <c r="KIJ929" s="290"/>
      <c r="KIK929" s="290"/>
      <c r="KIL929" s="290"/>
      <c r="KIM929" s="290"/>
      <c r="KIN929" s="290"/>
      <c r="KIO929" s="290"/>
      <c r="KIP929" s="290"/>
      <c r="KIQ929" s="290"/>
      <c r="KIR929" s="290"/>
      <c r="KIS929" s="290"/>
      <c r="KIT929" s="290"/>
      <c r="KIU929" s="290"/>
      <c r="KIV929" s="290"/>
      <c r="KIW929" s="290"/>
      <c r="KIX929" s="290"/>
      <c r="KIY929" s="290"/>
      <c r="KIZ929" s="290"/>
      <c r="KJA929" s="290"/>
      <c r="KJB929" s="290"/>
      <c r="KJC929" s="290"/>
      <c r="KJD929" s="290"/>
      <c r="KJE929" s="290"/>
      <c r="KJF929" s="290"/>
      <c r="KJG929" s="290"/>
      <c r="KJH929" s="290"/>
      <c r="KJI929" s="290"/>
      <c r="KJJ929" s="290"/>
      <c r="KJK929" s="290"/>
      <c r="KJL929" s="290"/>
      <c r="KJM929" s="290"/>
      <c r="KJN929" s="290"/>
      <c r="KJO929" s="290"/>
      <c r="KJP929" s="290"/>
      <c r="KJQ929" s="290"/>
      <c r="KJR929" s="290"/>
      <c r="KJS929" s="290"/>
      <c r="KJT929" s="290"/>
      <c r="KJU929" s="290"/>
      <c r="KJV929" s="290"/>
      <c r="KJW929" s="290"/>
      <c r="KJX929" s="290"/>
      <c r="KJY929" s="290"/>
      <c r="KJZ929" s="290"/>
      <c r="KKA929" s="290"/>
      <c r="KKB929" s="290"/>
      <c r="KKC929" s="290"/>
      <c r="KKD929" s="290"/>
      <c r="KKE929" s="290"/>
      <c r="KKF929" s="290"/>
      <c r="KKG929" s="290"/>
      <c r="KKH929" s="290"/>
      <c r="KKI929" s="290"/>
      <c r="KKJ929" s="290"/>
      <c r="KKK929" s="290"/>
      <c r="KKL929" s="290"/>
      <c r="KKM929" s="290"/>
      <c r="KKN929" s="290"/>
      <c r="KKO929" s="290"/>
      <c r="KKP929" s="290"/>
      <c r="KKQ929" s="290"/>
      <c r="KKR929" s="290"/>
      <c r="KKS929" s="290"/>
      <c r="KKT929" s="290"/>
      <c r="KKU929" s="290"/>
      <c r="KKV929" s="290"/>
      <c r="KKW929" s="290"/>
      <c r="KKX929" s="290"/>
      <c r="KKY929" s="290"/>
      <c r="KKZ929" s="290"/>
      <c r="KLA929" s="290"/>
      <c r="KLB929" s="290"/>
      <c r="KLC929" s="290"/>
      <c r="KLD929" s="290"/>
      <c r="KLE929" s="290"/>
      <c r="KLF929" s="290"/>
      <c r="KLG929" s="290"/>
      <c r="KLH929" s="290"/>
      <c r="KLI929" s="290"/>
      <c r="KLJ929" s="290"/>
      <c r="KLK929" s="290"/>
      <c r="KLL929" s="290"/>
      <c r="KLM929" s="290"/>
      <c r="KLN929" s="290"/>
      <c r="KLO929" s="290"/>
      <c r="KLP929" s="290"/>
      <c r="KLQ929" s="290"/>
      <c r="KLR929" s="290"/>
      <c r="KLS929" s="290"/>
      <c r="KLT929" s="290"/>
      <c r="KLU929" s="290"/>
      <c r="KLV929" s="290"/>
      <c r="KLW929" s="290"/>
      <c r="KLX929" s="290"/>
      <c r="KLY929" s="290"/>
      <c r="KLZ929" s="290"/>
      <c r="KMA929" s="290"/>
      <c r="KMB929" s="290"/>
      <c r="KMC929" s="290"/>
      <c r="KMD929" s="290"/>
      <c r="KME929" s="290"/>
      <c r="KMF929" s="290"/>
      <c r="KMG929" s="290"/>
      <c r="KMH929" s="290"/>
      <c r="KMI929" s="290"/>
      <c r="KMJ929" s="290"/>
      <c r="KMK929" s="290"/>
      <c r="KML929" s="290"/>
      <c r="KMM929" s="290"/>
      <c r="KMN929" s="290"/>
      <c r="KMO929" s="290"/>
      <c r="KMP929" s="290"/>
      <c r="KMQ929" s="290"/>
      <c r="KMR929" s="290"/>
      <c r="KMS929" s="290"/>
      <c r="KMT929" s="290"/>
      <c r="KMU929" s="290"/>
      <c r="KMV929" s="290"/>
      <c r="KMW929" s="290"/>
      <c r="KMX929" s="290"/>
      <c r="KMY929" s="290"/>
      <c r="KMZ929" s="290"/>
      <c r="KNA929" s="290"/>
      <c r="KNB929" s="290"/>
      <c r="KNC929" s="290"/>
      <c r="KND929" s="290"/>
      <c r="KNE929" s="290"/>
      <c r="KNF929" s="290"/>
      <c r="KNG929" s="290"/>
      <c r="KNH929" s="290"/>
      <c r="KNI929" s="290"/>
      <c r="KNJ929" s="290"/>
      <c r="KNK929" s="290"/>
      <c r="KNL929" s="290"/>
      <c r="KNM929" s="290"/>
      <c r="KNN929" s="290"/>
      <c r="KNO929" s="290"/>
      <c r="KNP929" s="290"/>
      <c r="KNQ929" s="290"/>
      <c r="KNR929" s="290"/>
      <c r="KNS929" s="290"/>
      <c r="KNT929" s="290"/>
      <c r="KNU929" s="290"/>
      <c r="KNV929" s="290"/>
      <c r="KNW929" s="290"/>
      <c r="KNX929" s="290"/>
      <c r="KNY929" s="290"/>
      <c r="KNZ929" s="290"/>
      <c r="KOA929" s="290"/>
      <c r="KOB929" s="290"/>
      <c r="KOC929" s="290"/>
      <c r="KOD929" s="290"/>
      <c r="KOE929" s="290"/>
      <c r="KOF929" s="290"/>
      <c r="KOG929" s="290"/>
      <c r="KOH929" s="290"/>
      <c r="KOI929" s="290"/>
      <c r="KOJ929" s="290"/>
      <c r="KOK929" s="290"/>
      <c r="KOL929" s="290"/>
      <c r="KOM929" s="290"/>
      <c r="KON929" s="290"/>
      <c r="KOO929" s="290"/>
      <c r="KOP929" s="290"/>
      <c r="KOQ929" s="290"/>
      <c r="KOR929" s="290"/>
      <c r="KOS929" s="290"/>
      <c r="KOT929" s="290"/>
      <c r="KOU929" s="290"/>
      <c r="KOV929" s="290"/>
      <c r="KOW929" s="290"/>
      <c r="KOX929" s="290"/>
      <c r="KOY929" s="290"/>
      <c r="KOZ929" s="290"/>
      <c r="KPA929" s="290"/>
      <c r="KPB929" s="290"/>
      <c r="KPC929" s="290"/>
      <c r="KPD929" s="290"/>
      <c r="KPE929" s="290"/>
      <c r="KPF929" s="290"/>
      <c r="KPG929" s="290"/>
      <c r="KPH929" s="290"/>
      <c r="KPI929" s="290"/>
      <c r="KPJ929" s="290"/>
      <c r="KPK929" s="290"/>
      <c r="KPL929" s="290"/>
      <c r="KPM929" s="290"/>
      <c r="KPN929" s="290"/>
      <c r="KPO929" s="290"/>
      <c r="KPP929" s="290"/>
      <c r="KPQ929" s="290"/>
      <c r="KPR929" s="290"/>
      <c r="KPS929" s="290"/>
      <c r="KPT929" s="290"/>
      <c r="KPU929" s="290"/>
      <c r="KPV929" s="290"/>
      <c r="KPW929" s="290"/>
      <c r="KPX929" s="290"/>
      <c r="KPY929" s="290"/>
      <c r="KPZ929" s="290"/>
      <c r="KQA929" s="290"/>
      <c r="KQB929" s="290"/>
      <c r="KQC929" s="290"/>
      <c r="KQD929" s="290"/>
      <c r="KQE929" s="290"/>
      <c r="KQF929" s="290"/>
      <c r="KQG929" s="290"/>
      <c r="KQH929" s="290"/>
      <c r="KQI929" s="290"/>
      <c r="KQJ929" s="290"/>
      <c r="KQK929" s="290"/>
      <c r="KQL929" s="290"/>
      <c r="KQM929" s="290"/>
      <c r="KQN929" s="290"/>
      <c r="KQO929" s="290"/>
      <c r="KQP929" s="290"/>
      <c r="KQQ929" s="290"/>
      <c r="KQR929" s="290"/>
      <c r="KQS929" s="290"/>
      <c r="KQT929" s="290"/>
      <c r="KQU929" s="290"/>
      <c r="KQV929" s="290"/>
      <c r="KQW929" s="290"/>
      <c r="KQX929" s="290"/>
      <c r="KQY929" s="290"/>
      <c r="KQZ929" s="290"/>
      <c r="KRA929" s="290"/>
      <c r="KRB929" s="290"/>
      <c r="KRC929" s="290"/>
      <c r="KRD929" s="290"/>
      <c r="KRE929" s="290"/>
      <c r="KRF929" s="290"/>
      <c r="KRG929" s="290"/>
      <c r="KRH929" s="290"/>
      <c r="KRI929" s="290"/>
      <c r="KRJ929" s="290"/>
      <c r="KRK929" s="290"/>
      <c r="KRL929" s="290"/>
      <c r="KRM929" s="290"/>
      <c r="KRN929" s="290"/>
      <c r="KRO929" s="290"/>
      <c r="KRP929" s="290"/>
      <c r="KRQ929" s="290"/>
      <c r="KRR929" s="290"/>
      <c r="KRS929" s="290"/>
      <c r="KRT929" s="290"/>
      <c r="KRU929" s="290"/>
      <c r="KRV929" s="290"/>
      <c r="KRW929" s="290"/>
      <c r="KRX929" s="290"/>
      <c r="KRY929" s="290"/>
      <c r="KRZ929" s="290"/>
      <c r="KSA929" s="290"/>
      <c r="KSB929" s="290"/>
      <c r="KSC929" s="290"/>
      <c r="KSD929" s="290"/>
      <c r="KSE929" s="290"/>
      <c r="KSF929" s="290"/>
      <c r="KSG929" s="290"/>
      <c r="KSH929" s="290"/>
      <c r="KSI929" s="290"/>
      <c r="KSJ929" s="290"/>
      <c r="KSK929" s="290"/>
      <c r="KSL929" s="290"/>
      <c r="KSM929" s="290"/>
      <c r="KSN929" s="290"/>
      <c r="KSO929" s="290"/>
      <c r="KSP929" s="290"/>
      <c r="KSQ929" s="290"/>
      <c r="KSR929" s="290"/>
      <c r="KSS929" s="290"/>
      <c r="KST929" s="290"/>
      <c r="KSU929" s="290"/>
      <c r="KSV929" s="290"/>
      <c r="KSW929" s="290"/>
      <c r="KSX929" s="290"/>
      <c r="KSY929" s="290"/>
      <c r="KSZ929" s="290"/>
      <c r="KTA929" s="290"/>
      <c r="KTB929" s="290"/>
      <c r="KTC929" s="290"/>
      <c r="KTD929" s="290"/>
      <c r="KTE929" s="290"/>
      <c r="KTF929" s="290"/>
      <c r="KTG929" s="290"/>
      <c r="KTH929" s="290"/>
      <c r="KTI929" s="290"/>
      <c r="KTJ929" s="290"/>
      <c r="KTK929" s="290"/>
      <c r="KTL929" s="290"/>
      <c r="KTM929" s="290"/>
      <c r="KTN929" s="290"/>
      <c r="KTO929" s="290"/>
      <c r="KTP929" s="290"/>
      <c r="KTQ929" s="290"/>
      <c r="KTR929" s="290"/>
      <c r="KTS929" s="290"/>
      <c r="KTT929" s="290"/>
      <c r="KTU929" s="290"/>
      <c r="KTV929" s="290"/>
      <c r="KTW929" s="290"/>
      <c r="KTX929" s="290"/>
      <c r="KTY929" s="290"/>
      <c r="KTZ929" s="290"/>
      <c r="KUA929" s="290"/>
      <c r="KUB929" s="290"/>
      <c r="KUC929" s="290"/>
      <c r="KUD929" s="290"/>
      <c r="KUE929" s="290"/>
      <c r="KUF929" s="290"/>
      <c r="KUG929" s="290"/>
      <c r="KUH929" s="290"/>
      <c r="KUI929" s="290"/>
      <c r="KUJ929" s="290"/>
      <c r="KUK929" s="290"/>
      <c r="KUL929" s="290"/>
      <c r="KUM929" s="290"/>
      <c r="KUN929" s="290"/>
      <c r="KUO929" s="290"/>
      <c r="KUP929" s="290"/>
      <c r="KUQ929" s="290"/>
      <c r="KUR929" s="290"/>
      <c r="KUS929" s="290"/>
      <c r="KUT929" s="290"/>
      <c r="KUU929" s="290"/>
      <c r="KUV929" s="290"/>
      <c r="KUW929" s="290"/>
      <c r="KUX929" s="290"/>
      <c r="KUY929" s="290"/>
      <c r="KUZ929" s="290"/>
      <c r="KVA929" s="290"/>
      <c r="KVB929" s="290"/>
      <c r="KVC929" s="290"/>
      <c r="KVD929" s="290"/>
      <c r="KVE929" s="290"/>
      <c r="KVF929" s="290"/>
      <c r="KVG929" s="290"/>
      <c r="KVH929" s="290"/>
      <c r="KVI929" s="290"/>
      <c r="KVJ929" s="290"/>
      <c r="KVK929" s="290"/>
      <c r="KVL929" s="290"/>
      <c r="KVM929" s="290"/>
      <c r="KVN929" s="290"/>
      <c r="KVO929" s="290"/>
      <c r="KVP929" s="290"/>
      <c r="KVQ929" s="290"/>
      <c r="KVR929" s="290"/>
      <c r="KVS929" s="290"/>
      <c r="KVT929" s="290"/>
      <c r="KVU929" s="290"/>
      <c r="KVV929" s="290"/>
      <c r="KVW929" s="290"/>
      <c r="KVX929" s="290"/>
      <c r="KVY929" s="290"/>
      <c r="KVZ929" s="290"/>
      <c r="KWA929" s="290"/>
      <c r="KWB929" s="290"/>
      <c r="KWC929" s="290"/>
      <c r="KWD929" s="290"/>
      <c r="KWE929" s="290"/>
      <c r="KWF929" s="290"/>
      <c r="KWG929" s="290"/>
      <c r="KWH929" s="290"/>
      <c r="KWI929" s="290"/>
      <c r="KWJ929" s="290"/>
      <c r="KWK929" s="290"/>
      <c r="KWL929" s="290"/>
      <c r="KWM929" s="290"/>
      <c r="KWN929" s="290"/>
      <c r="KWO929" s="290"/>
      <c r="KWP929" s="290"/>
      <c r="KWQ929" s="290"/>
      <c r="KWR929" s="290"/>
      <c r="KWS929" s="290"/>
      <c r="KWT929" s="290"/>
      <c r="KWU929" s="290"/>
      <c r="KWV929" s="290"/>
      <c r="KWW929" s="290"/>
      <c r="KWX929" s="290"/>
      <c r="KWY929" s="290"/>
      <c r="KWZ929" s="290"/>
      <c r="KXA929" s="290"/>
      <c r="KXB929" s="290"/>
      <c r="KXC929" s="290"/>
      <c r="KXD929" s="290"/>
      <c r="KXE929" s="290"/>
      <c r="KXF929" s="290"/>
      <c r="KXG929" s="290"/>
      <c r="KXH929" s="290"/>
      <c r="KXI929" s="290"/>
      <c r="KXJ929" s="290"/>
      <c r="KXK929" s="290"/>
      <c r="KXL929" s="290"/>
      <c r="KXM929" s="290"/>
      <c r="KXN929" s="290"/>
      <c r="KXO929" s="290"/>
      <c r="KXP929" s="290"/>
      <c r="KXQ929" s="290"/>
      <c r="KXR929" s="290"/>
      <c r="KXS929" s="290"/>
      <c r="KXT929" s="290"/>
      <c r="KXU929" s="290"/>
      <c r="KXV929" s="290"/>
      <c r="KXW929" s="290"/>
      <c r="KXX929" s="290"/>
      <c r="KXY929" s="290"/>
      <c r="KXZ929" s="290"/>
      <c r="KYA929" s="290"/>
      <c r="KYB929" s="290"/>
      <c r="KYC929" s="290"/>
      <c r="KYD929" s="290"/>
      <c r="KYE929" s="290"/>
      <c r="KYF929" s="290"/>
      <c r="KYG929" s="290"/>
      <c r="KYH929" s="290"/>
      <c r="KYI929" s="290"/>
      <c r="KYJ929" s="290"/>
      <c r="KYK929" s="290"/>
      <c r="KYL929" s="290"/>
      <c r="KYM929" s="290"/>
      <c r="KYN929" s="290"/>
      <c r="KYO929" s="290"/>
      <c r="KYP929" s="290"/>
      <c r="KYQ929" s="290"/>
      <c r="KYR929" s="290"/>
      <c r="KYS929" s="290"/>
      <c r="KYT929" s="290"/>
      <c r="KYU929" s="290"/>
      <c r="KYV929" s="290"/>
      <c r="KYW929" s="290"/>
      <c r="KYX929" s="290"/>
      <c r="KYY929" s="290"/>
      <c r="KYZ929" s="290"/>
      <c r="KZA929" s="290"/>
      <c r="KZB929" s="290"/>
      <c r="KZC929" s="290"/>
      <c r="KZD929" s="290"/>
      <c r="KZE929" s="290"/>
      <c r="KZF929" s="290"/>
      <c r="KZG929" s="290"/>
      <c r="KZH929" s="290"/>
      <c r="KZI929" s="290"/>
      <c r="KZJ929" s="290"/>
      <c r="KZK929" s="290"/>
      <c r="KZL929" s="290"/>
      <c r="KZM929" s="290"/>
      <c r="KZN929" s="290"/>
      <c r="KZO929" s="290"/>
      <c r="KZP929" s="290"/>
      <c r="KZQ929" s="290"/>
      <c r="KZR929" s="290"/>
      <c r="KZS929" s="290"/>
      <c r="KZT929" s="290"/>
      <c r="KZU929" s="290"/>
      <c r="KZV929" s="290"/>
      <c r="KZW929" s="290"/>
      <c r="KZX929" s="290"/>
      <c r="KZY929" s="290"/>
      <c r="KZZ929" s="290"/>
      <c r="LAA929" s="290"/>
      <c r="LAB929" s="290"/>
      <c r="LAC929" s="290"/>
      <c r="LAD929" s="290"/>
      <c r="LAE929" s="290"/>
      <c r="LAF929" s="290"/>
      <c r="LAG929" s="290"/>
      <c r="LAH929" s="290"/>
      <c r="LAI929" s="290"/>
      <c r="LAJ929" s="290"/>
      <c r="LAK929" s="290"/>
      <c r="LAL929" s="290"/>
      <c r="LAM929" s="290"/>
      <c r="LAN929" s="290"/>
      <c r="LAO929" s="290"/>
      <c r="LAP929" s="290"/>
      <c r="LAQ929" s="290"/>
      <c r="LAR929" s="290"/>
      <c r="LAS929" s="290"/>
      <c r="LAT929" s="290"/>
      <c r="LAU929" s="290"/>
      <c r="LAV929" s="290"/>
      <c r="LAW929" s="290"/>
      <c r="LAX929" s="290"/>
      <c r="LAY929" s="290"/>
      <c r="LAZ929" s="290"/>
      <c r="LBA929" s="290"/>
      <c r="LBB929" s="290"/>
      <c r="LBC929" s="290"/>
      <c r="LBD929" s="290"/>
      <c r="LBE929" s="290"/>
      <c r="LBF929" s="290"/>
      <c r="LBG929" s="290"/>
      <c r="LBH929" s="290"/>
      <c r="LBI929" s="290"/>
      <c r="LBJ929" s="290"/>
      <c r="LBK929" s="290"/>
      <c r="LBL929" s="290"/>
      <c r="LBM929" s="290"/>
      <c r="LBN929" s="290"/>
      <c r="LBO929" s="290"/>
      <c r="LBP929" s="290"/>
      <c r="LBQ929" s="290"/>
      <c r="LBR929" s="290"/>
      <c r="LBS929" s="290"/>
      <c r="LBT929" s="290"/>
      <c r="LBU929" s="290"/>
      <c r="LBV929" s="290"/>
      <c r="LBW929" s="290"/>
      <c r="LBX929" s="290"/>
      <c r="LBY929" s="290"/>
      <c r="LBZ929" s="290"/>
      <c r="LCA929" s="290"/>
      <c r="LCB929" s="290"/>
      <c r="LCC929" s="290"/>
      <c r="LCD929" s="290"/>
      <c r="LCE929" s="290"/>
      <c r="LCF929" s="290"/>
      <c r="LCG929" s="290"/>
      <c r="LCH929" s="290"/>
      <c r="LCI929" s="290"/>
      <c r="LCJ929" s="290"/>
      <c r="LCK929" s="290"/>
      <c r="LCL929" s="290"/>
      <c r="LCM929" s="290"/>
      <c r="LCN929" s="290"/>
      <c r="LCO929" s="290"/>
      <c r="LCP929" s="290"/>
      <c r="LCQ929" s="290"/>
      <c r="LCR929" s="290"/>
      <c r="LCS929" s="290"/>
      <c r="LCT929" s="290"/>
      <c r="LCU929" s="290"/>
      <c r="LCV929" s="290"/>
      <c r="LCW929" s="290"/>
      <c r="LCX929" s="290"/>
      <c r="LCY929" s="290"/>
      <c r="LCZ929" s="290"/>
      <c r="LDA929" s="290"/>
      <c r="LDB929" s="290"/>
      <c r="LDC929" s="290"/>
      <c r="LDD929" s="290"/>
      <c r="LDE929" s="290"/>
      <c r="LDF929" s="290"/>
      <c r="LDG929" s="290"/>
      <c r="LDH929" s="290"/>
      <c r="LDI929" s="290"/>
      <c r="LDJ929" s="290"/>
      <c r="LDK929" s="290"/>
      <c r="LDL929" s="290"/>
      <c r="LDM929" s="290"/>
      <c r="LDN929" s="290"/>
      <c r="LDO929" s="290"/>
      <c r="LDP929" s="290"/>
      <c r="LDQ929" s="290"/>
      <c r="LDR929" s="290"/>
      <c r="LDS929" s="290"/>
      <c r="LDT929" s="290"/>
      <c r="LDU929" s="290"/>
      <c r="LDV929" s="290"/>
      <c r="LDW929" s="290"/>
      <c r="LDX929" s="290"/>
      <c r="LDY929" s="290"/>
      <c r="LDZ929" s="290"/>
      <c r="LEA929" s="290"/>
      <c r="LEB929" s="290"/>
      <c r="LEC929" s="290"/>
      <c r="LED929" s="290"/>
      <c r="LEE929" s="290"/>
      <c r="LEF929" s="290"/>
      <c r="LEG929" s="290"/>
      <c r="LEH929" s="290"/>
      <c r="LEI929" s="290"/>
      <c r="LEJ929" s="290"/>
      <c r="LEK929" s="290"/>
      <c r="LEL929" s="290"/>
      <c r="LEM929" s="290"/>
      <c r="LEN929" s="290"/>
      <c r="LEO929" s="290"/>
      <c r="LEP929" s="290"/>
      <c r="LEQ929" s="290"/>
      <c r="LER929" s="290"/>
      <c r="LES929" s="290"/>
      <c r="LET929" s="290"/>
      <c r="LEU929" s="290"/>
      <c r="LEV929" s="290"/>
      <c r="LEW929" s="290"/>
      <c r="LEX929" s="290"/>
      <c r="LEY929" s="290"/>
      <c r="LEZ929" s="290"/>
      <c r="LFA929" s="290"/>
      <c r="LFB929" s="290"/>
      <c r="LFC929" s="290"/>
      <c r="LFD929" s="290"/>
      <c r="LFE929" s="290"/>
      <c r="LFF929" s="290"/>
      <c r="LFG929" s="290"/>
      <c r="LFH929" s="290"/>
      <c r="LFI929" s="290"/>
      <c r="LFJ929" s="290"/>
      <c r="LFK929" s="290"/>
      <c r="LFL929" s="290"/>
      <c r="LFM929" s="290"/>
      <c r="LFN929" s="290"/>
      <c r="LFO929" s="290"/>
      <c r="LFP929" s="290"/>
      <c r="LFQ929" s="290"/>
      <c r="LFR929" s="290"/>
      <c r="LFS929" s="290"/>
      <c r="LFT929" s="290"/>
      <c r="LFU929" s="290"/>
      <c r="LFV929" s="290"/>
      <c r="LFW929" s="290"/>
      <c r="LFX929" s="290"/>
      <c r="LFY929" s="290"/>
      <c r="LFZ929" s="290"/>
      <c r="LGA929" s="290"/>
      <c r="LGB929" s="290"/>
      <c r="LGC929" s="290"/>
      <c r="LGD929" s="290"/>
      <c r="LGE929" s="290"/>
      <c r="LGF929" s="290"/>
      <c r="LGG929" s="290"/>
      <c r="LGH929" s="290"/>
      <c r="LGI929" s="290"/>
      <c r="LGJ929" s="290"/>
      <c r="LGK929" s="290"/>
      <c r="LGL929" s="290"/>
      <c r="LGM929" s="290"/>
      <c r="LGN929" s="290"/>
      <c r="LGO929" s="290"/>
      <c r="LGP929" s="290"/>
      <c r="LGQ929" s="290"/>
      <c r="LGR929" s="290"/>
      <c r="LGS929" s="290"/>
      <c r="LGT929" s="290"/>
      <c r="LGU929" s="290"/>
      <c r="LGV929" s="290"/>
      <c r="LGW929" s="290"/>
      <c r="LGX929" s="290"/>
      <c r="LGY929" s="290"/>
      <c r="LGZ929" s="290"/>
      <c r="LHA929" s="290"/>
      <c r="LHB929" s="290"/>
      <c r="LHC929" s="290"/>
      <c r="LHD929" s="290"/>
      <c r="LHE929" s="290"/>
      <c r="LHF929" s="290"/>
      <c r="LHG929" s="290"/>
      <c r="LHH929" s="290"/>
      <c r="LHI929" s="290"/>
      <c r="LHJ929" s="290"/>
      <c r="LHK929" s="290"/>
      <c r="LHL929" s="290"/>
      <c r="LHM929" s="290"/>
      <c r="LHN929" s="290"/>
      <c r="LHO929" s="290"/>
      <c r="LHP929" s="290"/>
      <c r="LHQ929" s="290"/>
      <c r="LHR929" s="290"/>
      <c r="LHS929" s="290"/>
      <c r="LHT929" s="290"/>
      <c r="LHU929" s="290"/>
      <c r="LHV929" s="290"/>
      <c r="LHW929" s="290"/>
      <c r="LHX929" s="290"/>
      <c r="LHY929" s="290"/>
      <c r="LHZ929" s="290"/>
      <c r="LIA929" s="290"/>
      <c r="LIB929" s="290"/>
      <c r="LIC929" s="290"/>
      <c r="LID929" s="290"/>
      <c r="LIE929" s="290"/>
      <c r="LIF929" s="290"/>
      <c r="LIG929" s="290"/>
      <c r="LIH929" s="290"/>
      <c r="LII929" s="290"/>
      <c r="LIJ929" s="290"/>
      <c r="LIK929" s="290"/>
      <c r="LIL929" s="290"/>
      <c r="LIM929" s="290"/>
      <c r="LIN929" s="290"/>
      <c r="LIO929" s="290"/>
      <c r="LIP929" s="290"/>
      <c r="LIQ929" s="290"/>
      <c r="LIR929" s="290"/>
      <c r="LIS929" s="290"/>
      <c r="LIT929" s="290"/>
      <c r="LIU929" s="290"/>
      <c r="LIV929" s="290"/>
      <c r="LIW929" s="290"/>
      <c r="LIX929" s="290"/>
      <c r="LIY929" s="290"/>
      <c r="LIZ929" s="290"/>
      <c r="LJA929" s="290"/>
      <c r="LJB929" s="290"/>
      <c r="LJC929" s="290"/>
      <c r="LJD929" s="290"/>
      <c r="LJE929" s="290"/>
      <c r="LJF929" s="290"/>
      <c r="LJG929" s="290"/>
      <c r="LJH929" s="290"/>
      <c r="LJI929" s="290"/>
      <c r="LJJ929" s="290"/>
      <c r="LJK929" s="290"/>
      <c r="LJL929" s="290"/>
      <c r="LJM929" s="290"/>
      <c r="LJN929" s="290"/>
      <c r="LJO929" s="290"/>
      <c r="LJP929" s="290"/>
      <c r="LJQ929" s="290"/>
      <c r="LJR929" s="290"/>
      <c r="LJS929" s="290"/>
      <c r="LJT929" s="290"/>
      <c r="LJU929" s="290"/>
      <c r="LJV929" s="290"/>
      <c r="LJW929" s="290"/>
      <c r="LJX929" s="290"/>
      <c r="LJY929" s="290"/>
      <c r="LJZ929" s="290"/>
      <c r="LKA929" s="290"/>
      <c r="LKB929" s="290"/>
      <c r="LKC929" s="290"/>
      <c r="LKD929" s="290"/>
      <c r="LKE929" s="290"/>
      <c r="LKF929" s="290"/>
      <c r="LKG929" s="290"/>
      <c r="LKH929" s="290"/>
      <c r="LKI929" s="290"/>
      <c r="LKJ929" s="290"/>
      <c r="LKK929" s="290"/>
      <c r="LKL929" s="290"/>
      <c r="LKM929" s="290"/>
      <c r="LKN929" s="290"/>
      <c r="LKO929" s="290"/>
      <c r="LKP929" s="290"/>
      <c r="LKQ929" s="290"/>
      <c r="LKR929" s="290"/>
      <c r="LKS929" s="290"/>
      <c r="LKT929" s="290"/>
      <c r="LKU929" s="290"/>
      <c r="LKV929" s="290"/>
      <c r="LKW929" s="290"/>
      <c r="LKX929" s="290"/>
      <c r="LKY929" s="290"/>
      <c r="LKZ929" s="290"/>
      <c r="LLA929" s="290"/>
      <c r="LLB929" s="290"/>
      <c r="LLC929" s="290"/>
      <c r="LLD929" s="290"/>
      <c r="LLE929" s="290"/>
      <c r="LLF929" s="290"/>
      <c r="LLG929" s="290"/>
      <c r="LLH929" s="290"/>
      <c r="LLI929" s="290"/>
      <c r="LLJ929" s="290"/>
      <c r="LLK929" s="290"/>
      <c r="LLL929" s="290"/>
      <c r="LLM929" s="290"/>
      <c r="LLN929" s="290"/>
      <c r="LLO929" s="290"/>
      <c r="LLP929" s="290"/>
      <c r="LLQ929" s="290"/>
      <c r="LLR929" s="290"/>
      <c r="LLS929" s="290"/>
      <c r="LLT929" s="290"/>
      <c r="LLU929" s="290"/>
      <c r="LLV929" s="290"/>
      <c r="LLW929" s="290"/>
      <c r="LLX929" s="290"/>
      <c r="LLY929" s="290"/>
      <c r="LLZ929" s="290"/>
      <c r="LMA929" s="290"/>
      <c r="LMB929" s="290"/>
      <c r="LMC929" s="290"/>
      <c r="LMD929" s="290"/>
      <c r="LME929" s="290"/>
      <c r="LMF929" s="290"/>
      <c r="LMG929" s="290"/>
      <c r="LMH929" s="290"/>
      <c r="LMI929" s="290"/>
      <c r="LMJ929" s="290"/>
      <c r="LMK929" s="290"/>
      <c r="LML929" s="290"/>
      <c r="LMM929" s="290"/>
      <c r="LMN929" s="290"/>
      <c r="LMO929" s="290"/>
      <c r="LMP929" s="290"/>
      <c r="LMQ929" s="290"/>
      <c r="LMR929" s="290"/>
      <c r="LMS929" s="290"/>
      <c r="LMT929" s="290"/>
      <c r="LMU929" s="290"/>
      <c r="LMV929" s="290"/>
      <c r="LMW929" s="290"/>
      <c r="LMX929" s="290"/>
      <c r="LMY929" s="290"/>
      <c r="LMZ929" s="290"/>
      <c r="LNA929" s="290"/>
      <c r="LNB929" s="290"/>
      <c r="LNC929" s="290"/>
      <c r="LND929" s="290"/>
      <c r="LNE929" s="290"/>
      <c r="LNF929" s="290"/>
      <c r="LNG929" s="290"/>
      <c r="LNH929" s="290"/>
      <c r="LNI929" s="290"/>
      <c r="LNJ929" s="290"/>
      <c r="LNK929" s="290"/>
      <c r="LNL929" s="290"/>
      <c r="LNM929" s="290"/>
      <c r="LNN929" s="290"/>
      <c r="LNO929" s="290"/>
      <c r="LNP929" s="290"/>
      <c r="LNQ929" s="290"/>
      <c r="LNR929" s="290"/>
      <c r="LNS929" s="290"/>
      <c r="LNT929" s="290"/>
      <c r="LNU929" s="290"/>
      <c r="LNV929" s="290"/>
      <c r="LNW929" s="290"/>
      <c r="LNX929" s="290"/>
      <c r="LNY929" s="290"/>
      <c r="LNZ929" s="290"/>
      <c r="LOA929" s="290"/>
      <c r="LOB929" s="290"/>
      <c r="LOC929" s="290"/>
      <c r="LOD929" s="290"/>
      <c r="LOE929" s="290"/>
      <c r="LOF929" s="290"/>
      <c r="LOG929" s="290"/>
      <c r="LOH929" s="290"/>
      <c r="LOI929" s="290"/>
      <c r="LOJ929" s="290"/>
      <c r="LOK929" s="290"/>
      <c r="LOL929" s="290"/>
      <c r="LOM929" s="290"/>
      <c r="LON929" s="290"/>
      <c r="LOO929" s="290"/>
      <c r="LOP929" s="290"/>
      <c r="LOQ929" s="290"/>
      <c r="LOR929" s="290"/>
      <c r="LOS929" s="290"/>
      <c r="LOT929" s="290"/>
      <c r="LOU929" s="290"/>
      <c r="LOV929" s="290"/>
      <c r="LOW929" s="290"/>
      <c r="LOX929" s="290"/>
      <c r="LOY929" s="290"/>
      <c r="LOZ929" s="290"/>
      <c r="LPA929" s="290"/>
      <c r="LPB929" s="290"/>
      <c r="LPC929" s="290"/>
      <c r="LPD929" s="290"/>
      <c r="LPE929" s="290"/>
      <c r="LPF929" s="290"/>
      <c r="LPG929" s="290"/>
      <c r="LPH929" s="290"/>
      <c r="LPI929" s="290"/>
      <c r="LPJ929" s="290"/>
      <c r="LPK929" s="290"/>
      <c r="LPL929" s="290"/>
      <c r="LPM929" s="290"/>
      <c r="LPN929" s="290"/>
      <c r="LPO929" s="290"/>
      <c r="LPP929" s="290"/>
      <c r="LPQ929" s="290"/>
      <c r="LPR929" s="290"/>
      <c r="LPS929" s="290"/>
      <c r="LPT929" s="290"/>
      <c r="LPU929" s="290"/>
      <c r="LPV929" s="290"/>
      <c r="LPW929" s="290"/>
      <c r="LPX929" s="290"/>
      <c r="LPY929" s="290"/>
      <c r="LPZ929" s="290"/>
      <c r="LQA929" s="290"/>
      <c r="LQB929" s="290"/>
      <c r="LQC929" s="290"/>
      <c r="LQD929" s="290"/>
      <c r="LQE929" s="290"/>
      <c r="LQF929" s="290"/>
      <c r="LQG929" s="290"/>
      <c r="LQH929" s="290"/>
      <c r="LQI929" s="290"/>
      <c r="LQJ929" s="290"/>
      <c r="LQK929" s="290"/>
      <c r="LQL929" s="290"/>
      <c r="LQM929" s="290"/>
      <c r="LQN929" s="290"/>
      <c r="LQO929" s="290"/>
      <c r="LQP929" s="290"/>
      <c r="LQQ929" s="290"/>
      <c r="LQR929" s="290"/>
      <c r="LQS929" s="290"/>
      <c r="LQT929" s="290"/>
      <c r="LQU929" s="290"/>
      <c r="LQV929" s="290"/>
      <c r="LQW929" s="290"/>
      <c r="LQX929" s="290"/>
      <c r="LQY929" s="290"/>
      <c r="LQZ929" s="290"/>
      <c r="LRA929" s="290"/>
      <c r="LRB929" s="290"/>
      <c r="LRC929" s="290"/>
      <c r="LRD929" s="290"/>
      <c r="LRE929" s="290"/>
      <c r="LRF929" s="290"/>
      <c r="LRG929" s="290"/>
      <c r="LRH929" s="290"/>
      <c r="LRI929" s="290"/>
      <c r="LRJ929" s="290"/>
      <c r="LRK929" s="290"/>
      <c r="LRL929" s="290"/>
      <c r="LRM929" s="290"/>
      <c r="LRN929" s="290"/>
      <c r="LRO929" s="290"/>
      <c r="LRP929" s="290"/>
      <c r="LRQ929" s="290"/>
      <c r="LRR929" s="290"/>
      <c r="LRS929" s="290"/>
      <c r="LRT929" s="290"/>
      <c r="LRU929" s="290"/>
      <c r="LRV929" s="290"/>
      <c r="LRW929" s="290"/>
      <c r="LRX929" s="290"/>
      <c r="LRY929" s="290"/>
      <c r="LRZ929" s="290"/>
      <c r="LSA929" s="290"/>
      <c r="LSB929" s="290"/>
      <c r="LSC929" s="290"/>
      <c r="LSD929" s="290"/>
      <c r="LSE929" s="290"/>
      <c r="LSF929" s="290"/>
      <c r="LSG929" s="290"/>
      <c r="LSH929" s="290"/>
      <c r="LSI929" s="290"/>
      <c r="LSJ929" s="290"/>
      <c r="LSK929" s="290"/>
      <c r="LSL929" s="290"/>
      <c r="LSM929" s="290"/>
      <c r="LSN929" s="290"/>
      <c r="LSO929" s="290"/>
      <c r="LSP929" s="290"/>
      <c r="LSQ929" s="290"/>
      <c r="LSR929" s="290"/>
      <c r="LSS929" s="290"/>
      <c r="LST929" s="290"/>
      <c r="LSU929" s="290"/>
      <c r="LSV929" s="290"/>
      <c r="LSW929" s="290"/>
      <c r="LSX929" s="290"/>
      <c r="LSY929" s="290"/>
      <c r="LSZ929" s="290"/>
      <c r="LTA929" s="290"/>
      <c r="LTB929" s="290"/>
      <c r="LTC929" s="290"/>
      <c r="LTD929" s="290"/>
      <c r="LTE929" s="290"/>
      <c r="LTF929" s="290"/>
      <c r="LTG929" s="290"/>
      <c r="LTH929" s="290"/>
      <c r="LTI929" s="290"/>
      <c r="LTJ929" s="290"/>
      <c r="LTK929" s="290"/>
      <c r="LTL929" s="290"/>
      <c r="LTM929" s="290"/>
      <c r="LTN929" s="290"/>
      <c r="LTO929" s="290"/>
      <c r="LTP929" s="290"/>
      <c r="LTQ929" s="290"/>
      <c r="LTR929" s="290"/>
      <c r="LTS929" s="290"/>
      <c r="LTT929" s="290"/>
      <c r="LTU929" s="290"/>
      <c r="LTV929" s="290"/>
      <c r="LTW929" s="290"/>
      <c r="LTX929" s="290"/>
      <c r="LTY929" s="290"/>
      <c r="LTZ929" s="290"/>
      <c r="LUA929" s="290"/>
      <c r="LUB929" s="290"/>
      <c r="LUC929" s="290"/>
      <c r="LUD929" s="290"/>
      <c r="LUE929" s="290"/>
      <c r="LUF929" s="290"/>
      <c r="LUG929" s="290"/>
      <c r="LUH929" s="290"/>
      <c r="LUI929" s="290"/>
      <c r="LUJ929" s="290"/>
      <c r="LUK929" s="290"/>
      <c r="LUL929" s="290"/>
      <c r="LUM929" s="290"/>
      <c r="LUN929" s="290"/>
      <c r="LUO929" s="290"/>
      <c r="LUP929" s="290"/>
      <c r="LUQ929" s="290"/>
      <c r="LUR929" s="290"/>
      <c r="LUS929" s="290"/>
      <c r="LUT929" s="290"/>
      <c r="LUU929" s="290"/>
      <c r="LUV929" s="290"/>
      <c r="LUW929" s="290"/>
      <c r="LUX929" s="290"/>
      <c r="LUY929" s="290"/>
      <c r="LUZ929" s="290"/>
      <c r="LVA929" s="290"/>
      <c r="LVB929" s="290"/>
      <c r="LVC929" s="290"/>
      <c r="LVD929" s="290"/>
      <c r="LVE929" s="290"/>
      <c r="LVF929" s="290"/>
      <c r="LVG929" s="290"/>
      <c r="LVH929" s="290"/>
      <c r="LVI929" s="290"/>
      <c r="LVJ929" s="290"/>
      <c r="LVK929" s="290"/>
      <c r="LVL929" s="290"/>
      <c r="LVM929" s="290"/>
      <c r="LVN929" s="290"/>
      <c r="LVO929" s="290"/>
      <c r="LVP929" s="290"/>
      <c r="LVQ929" s="290"/>
      <c r="LVR929" s="290"/>
      <c r="LVS929" s="290"/>
      <c r="LVT929" s="290"/>
      <c r="LVU929" s="290"/>
      <c r="LVV929" s="290"/>
      <c r="LVW929" s="290"/>
      <c r="LVX929" s="290"/>
      <c r="LVY929" s="290"/>
      <c r="LVZ929" s="290"/>
      <c r="LWA929" s="290"/>
      <c r="LWB929" s="290"/>
      <c r="LWC929" s="290"/>
      <c r="LWD929" s="290"/>
      <c r="LWE929" s="290"/>
      <c r="LWF929" s="290"/>
      <c r="LWG929" s="290"/>
      <c r="LWH929" s="290"/>
      <c r="LWI929" s="290"/>
      <c r="LWJ929" s="290"/>
      <c r="LWK929" s="290"/>
      <c r="LWL929" s="290"/>
      <c r="LWM929" s="290"/>
      <c r="LWN929" s="290"/>
      <c r="LWO929" s="290"/>
      <c r="LWP929" s="290"/>
      <c r="LWQ929" s="290"/>
      <c r="LWR929" s="290"/>
      <c r="LWS929" s="290"/>
      <c r="LWT929" s="290"/>
      <c r="LWU929" s="290"/>
      <c r="LWV929" s="290"/>
      <c r="LWW929" s="290"/>
      <c r="LWX929" s="290"/>
      <c r="LWY929" s="290"/>
      <c r="LWZ929" s="290"/>
      <c r="LXA929" s="290"/>
      <c r="LXB929" s="290"/>
      <c r="LXC929" s="290"/>
      <c r="LXD929" s="290"/>
      <c r="LXE929" s="290"/>
      <c r="LXF929" s="290"/>
      <c r="LXG929" s="290"/>
      <c r="LXH929" s="290"/>
      <c r="LXI929" s="290"/>
      <c r="LXJ929" s="290"/>
      <c r="LXK929" s="290"/>
      <c r="LXL929" s="290"/>
      <c r="LXM929" s="290"/>
      <c r="LXN929" s="290"/>
      <c r="LXO929" s="290"/>
      <c r="LXP929" s="290"/>
      <c r="LXQ929" s="290"/>
      <c r="LXR929" s="290"/>
      <c r="LXS929" s="290"/>
      <c r="LXT929" s="290"/>
      <c r="LXU929" s="290"/>
      <c r="LXV929" s="290"/>
      <c r="LXW929" s="290"/>
      <c r="LXX929" s="290"/>
      <c r="LXY929" s="290"/>
      <c r="LXZ929" s="290"/>
      <c r="LYA929" s="290"/>
      <c r="LYB929" s="290"/>
      <c r="LYC929" s="290"/>
      <c r="LYD929" s="290"/>
      <c r="LYE929" s="290"/>
      <c r="LYF929" s="290"/>
      <c r="LYG929" s="290"/>
      <c r="LYH929" s="290"/>
      <c r="LYI929" s="290"/>
      <c r="LYJ929" s="290"/>
      <c r="LYK929" s="290"/>
      <c r="LYL929" s="290"/>
      <c r="LYM929" s="290"/>
      <c r="LYN929" s="290"/>
      <c r="LYO929" s="290"/>
      <c r="LYP929" s="290"/>
      <c r="LYQ929" s="290"/>
      <c r="LYR929" s="290"/>
      <c r="LYS929" s="290"/>
      <c r="LYT929" s="290"/>
      <c r="LYU929" s="290"/>
      <c r="LYV929" s="290"/>
      <c r="LYW929" s="290"/>
      <c r="LYX929" s="290"/>
      <c r="LYY929" s="290"/>
      <c r="LYZ929" s="290"/>
      <c r="LZA929" s="290"/>
      <c r="LZB929" s="290"/>
      <c r="LZC929" s="290"/>
      <c r="LZD929" s="290"/>
      <c r="LZE929" s="290"/>
      <c r="LZF929" s="290"/>
      <c r="LZG929" s="290"/>
      <c r="LZH929" s="290"/>
      <c r="LZI929" s="290"/>
      <c r="LZJ929" s="290"/>
      <c r="LZK929" s="290"/>
      <c r="LZL929" s="290"/>
      <c r="LZM929" s="290"/>
      <c r="LZN929" s="290"/>
      <c r="LZO929" s="290"/>
      <c r="LZP929" s="290"/>
      <c r="LZQ929" s="290"/>
      <c r="LZR929" s="290"/>
      <c r="LZS929" s="290"/>
      <c r="LZT929" s="290"/>
      <c r="LZU929" s="290"/>
      <c r="LZV929" s="290"/>
      <c r="LZW929" s="290"/>
      <c r="LZX929" s="290"/>
      <c r="LZY929" s="290"/>
      <c r="LZZ929" s="290"/>
      <c r="MAA929" s="290"/>
      <c r="MAB929" s="290"/>
      <c r="MAC929" s="290"/>
      <c r="MAD929" s="290"/>
      <c r="MAE929" s="290"/>
      <c r="MAF929" s="290"/>
      <c r="MAG929" s="290"/>
      <c r="MAH929" s="290"/>
      <c r="MAI929" s="290"/>
      <c r="MAJ929" s="290"/>
      <c r="MAK929" s="290"/>
      <c r="MAL929" s="290"/>
      <c r="MAM929" s="290"/>
      <c r="MAN929" s="290"/>
      <c r="MAO929" s="290"/>
      <c r="MAP929" s="290"/>
      <c r="MAQ929" s="290"/>
      <c r="MAR929" s="290"/>
      <c r="MAS929" s="290"/>
      <c r="MAT929" s="290"/>
      <c r="MAU929" s="290"/>
      <c r="MAV929" s="290"/>
      <c r="MAW929" s="290"/>
      <c r="MAX929" s="290"/>
      <c r="MAY929" s="290"/>
      <c r="MAZ929" s="290"/>
      <c r="MBA929" s="290"/>
      <c r="MBB929" s="290"/>
      <c r="MBC929" s="290"/>
      <c r="MBD929" s="290"/>
      <c r="MBE929" s="290"/>
      <c r="MBF929" s="290"/>
      <c r="MBG929" s="290"/>
      <c r="MBH929" s="290"/>
      <c r="MBI929" s="290"/>
      <c r="MBJ929" s="290"/>
      <c r="MBK929" s="290"/>
      <c r="MBL929" s="290"/>
      <c r="MBM929" s="290"/>
      <c r="MBN929" s="290"/>
      <c r="MBO929" s="290"/>
      <c r="MBP929" s="290"/>
      <c r="MBQ929" s="290"/>
      <c r="MBR929" s="290"/>
      <c r="MBS929" s="290"/>
      <c r="MBT929" s="290"/>
      <c r="MBU929" s="290"/>
      <c r="MBV929" s="290"/>
      <c r="MBW929" s="290"/>
      <c r="MBX929" s="290"/>
      <c r="MBY929" s="290"/>
      <c r="MBZ929" s="290"/>
      <c r="MCA929" s="290"/>
      <c r="MCB929" s="290"/>
      <c r="MCC929" s="290"/>
      <c r="MCD929" s="290"/>
      <c r="MCE929" s="290"/>
      <c r="MCF929" s="290"/>
      <c r="MCG929" s="290"/>
      <c r="MCH929" s="290"/>
      <c r="MCI929" s="290"/>
      <c r="MCJ929" s="290"/>
      <c r="MCK929" s="290"/>
      <c r="MCL929" s="290"/>
      <c r="MCM929" s="290"/>
      <c r="MCN929" s="290"/>
      <c r="MCO929" s="290"/>
      <c r="MCP929" s="290"/>
      <c r="MCQ929" s="290"/>
      <c r="MCR929" s="290"/>
      <c r="MCS929" s="290"/>
      <c r="MCT929" s="290"/>
      <c r="MCU929" s="290"/>
      <c r="MCV929" s="290"/>
      <c r="MCW929" s="290"/>
      <c r="MCX929" s="290"/>
      <c r="MCY929" s="290"/>
      <c r="MCZ929" s="290"/>
      <c r="MDA929" s="290"/>
      <c r="MDB929" s="290"/>
      <c r="MDC929" s="290"/>
      <c r="MDD929" s="290"/>
      <c r="MDE929" s="290"/>
      <c r="MDF929" s="290"/>
      <c r="MDG929" s="290"/>
      <c r="MDH929" s="290"/>
      <c r="MDI929" s="290"/>
      <c r="MDJ929" s="290"/>
      <c r="MDK929" s="290"/>
      <c r="MDL929" s="290"/>
      <c r="MDM929" s="290"/>
      <c r="MDN929" s="290"/>
      <c r="MDO929" s="290"/>
      <c r="MDP929" s="290"/>
      <c r="MDQ929" s="290"/>
      <c r="MDR929" s="290"/>
      <c r="MDS929" s="290"/>
      <c r="MDT929" s="290"/>
      <c r="MDU929" s="290"/>
      <c r="MDV929" s="290"/>
      <c r="MDW929" s="290"/>
      <c r="MDX929" s="290"/>
      <c r="MDY929" s="290"/>
      <c r="MDZ929" s="290"/>
      <c r="MEA929" s="290"/>
      <c r="MEB929" s="290"/>
      <c r="MEC929" s="290"/>
      <c r="MED929" s="290"/>
      <c r="MEE929" s="290"/>
      <c r="MEF929" s="290"/>
      <c r="MEG929" s="290"/>
      <c r="MEH929" s="290"/>
      <c r="MEI929" s="290"/>
      <c r="MEJ929" s="290"/>
      <c r="MEK929" s="290"/>
      <c r="MEL929" s="290"/>
      <c r="MEM929" s="290"/>
      <c r="MEN929" s="290"/>
      <c r="MEO929" s="290"/>
      <c r="MEP929" s="290"/>
      <c r="MEQ929" s="290"/>
      <c r="MER929" s="290"/>
      <c r="MES929" s="290"/>
      <c r="MET929" s="290"/>
      <c r="MEU929" s="290"/>
      <c r="MEV929" s="290"/>
      <c r="MEW929" s="290"/>
      <c r="MEX929" s="290"/>
      <c r="MEY929" s="290"/>
      <c r="MEZ929" s="290"/>
      <c r="MFA929" s="290"/>
      <c r="MFB929" s="290"/>
      <c r="MFC929" s="290"/>
      <c r="MFD929" s="290"/>
      <c r="MFE929" s="290"/>
      <c r="MFF929" s="290"/>
      <c r="MFG929" s="290"/>
      <c r="MFH929" s="290"/>
      <c r="MFI929" s="290"/>
      <c r="MFJ929" s="290"/>
      <c r="MFK929" s="290"/>
      <c r="MFL929" s="290"/>
      <c r="MFM929" s="290"/>
      <c r="MFN929" s="290"/>
      <c r="MFO929" s="290"/>
      <c r="MFP929" s="290"/>
      <c r="MFQ929" s="290"/>
      <c r="MFR929" s="290"/>
      <c r="MFS929" s="290"/>
      <c r="MFT929" s="290"/>
      <c r="MFU929" s="290"/>
      <c r="MFV929" s="290"/>
      <c r="MFW929" s="290"/>
      <c r="MFX929" s="290"/>
      <c r="MFY929" s="290"/>
      <c r="MFZ929" s="290"/>
      <c r="MGA929" s="290"/>
      <c r="MGB929" s="290"/>
      <c r="MGC929" s="290"/>
      <c r="MGD929" s="290"/>
      <c r="MGE929" s="290"/>
      <c r="MGF929" s="290"/>
      <c r="MGG929" s="290"/>
      <c r="MGH929" s="290"/>
      <c r="MGI929" s="290"/>
      <c r="MGJ929" s="290"/>
      <c r="MGK929" s="290"/>
      <c r="MGL929" s="290"/>
      <c r="MGM929" s="290"/>
      <c r="MGN929" s="290"/>
      <c r="MGO929" s="290"/>
      <c r="MGP929" s="290"/>
      <c r="MGQ929" s="290"/>
      <c r="MGR929" s="290"/>
      <c r="MGS929" s="290"/>
      <c r="MGT929" s="290"/>
      <c r="MGU929" s="290"/>
      <c r="MGV929" s="290"/>
      <c r="MGW929" s="290"/>
      <c r="MGX929" s="290"/>
      <c r="MGY929" s="290"/>
      <c r="MGZ929" s="290"/>
      <c r="MHA929" s="290"/>
      <c r="MHB929" s="290"/>
      <c r="MHC929" s="290"/>
      <c r="MHD929" s="290"/>
      <c r="MHE929" s="290"/>
      <c r="MHF929" s="290"/>
      <c r="MHG929" s="290"/>
      <c r="MHH929" s="290"/>
      <c r="MHI929" s="290"/>
      <c r="MHJ929" s="290"/>
      <c r="MHK929" s="290"/>
      <c r="MHL929" s="290"/>
      <c r="MHM929" s="290"/>
      <c r="MHN929" s="290"/>
      <c r="MHO929" s="290"/>
      <c r="MHP929" s="290"/>
      <c r="MHQ929" s="290"/>
      <c r="MHR929" s="290"/>
      <c r="MHS929" s="290"/>
      <c r="MHT929" s="290"/>
      <c r="MHU929" s="290"/>
      <c r="MHV929" s="290"/>
      <c r="MHW929" s="290"/>
      <c r="MHX929" s="290"/>
      <c r="MHY929" s="290"/>
      <c r="MHZ929" s="290"/>
      <c r="MIA929" s="290"/>
      <c r="MIB929" s="290"/>
      <c r="MIC929" s="290"/>
      <c r="MID929" s="290"/>
      <c r="MIE929" s="290"/>
      <c r="MIF929" s="290"/>
      <c r="MIG929" s="290"/>
      <c r="MIH929" s="290"/>
      <c r="MII929" s="290"/>
      <c r="MIJ929" s="290"/>
      <c r="MIK929" s="290"/>
      <c r="MIL929" s="290"/>
      <c r="MIM929" s="290"/>
      <c r="MIN929" s="290"/>
      <c r="MIO929" s="290"/>
      <c r="MIP929" s="290"/>
      <c r="MIQ929" s="290"/>
      <c r="MIR929" s="290"/>
      <c r="MIS929" s="290"/>
      <c r="MIT929" s="290"/>
      <c r="MIU929" s="290"/>
      <c r="MIV929" s="290"/>
      <c r="MIW929" s="290"/>
      <c r="MIX929" s="290"/>
      <c r="MIY929" s="290"/>
      <c r="MIZ929" s="290"/>
      <c r="MJA929" s="290"/>
      <c r="MJB929" s="290"/>
      <c r="MJC929" s="290"/>
      <c r="MJD929" s="290"/>
      <c r="MJE929" s="290"/>
      <c r="MJF929" s="290"/>
      <c r="MJG929" s="290"/>
      <c r="MJH929" s="290"/>
      <c r="MJI929" s="290"/>
      <c r="MJJ929" s="290"/>
      <c r="MJK929" s="290"/>
      <c r="MJL929" s="290"/>
      <c r="MJM929" s="290"/>
      <c r="MJN929" s="290"/>
      <c r="MJO929" s="290"/>
      <c r="MJP929" s="290"/>
      <c r="MJQ929" s="290"/>
      <c r="MJR929" s="290"/>
      <c r="MJS929" s="290"/>
      <c r="MJT929" s="290"/>
      <c r="MJU929" s="290"/>
      <c r="MJV929" s="290"/>
      <c r="MJW929" s="290"/>
      <c r="MJX929" s="290"/>
      <c r="MJY929" s="290"/>
      <c r="MJZ929" s="290"/>
      <c r="MKA929" s="290"/>
      <c r="MKB929" s="290"/>
      <c r="MKC929" s="290"/>
      <c r="MKD929" s="290"/>
      <c r="MKE929" s="290"/>
      <c r="MKF929" s="290"/>
      <c r="MKG929" s="290"/>
      <c r="MKH929" s="290"/>
      <c r="MKI929" s="290"/>
      <c r="MKJ929" s="290"/>
      <c r="MKK929" s="290"/>
      <c r="MKL929" s="290"/>
      <c r="MKM929" s="290"/>
      <c r="MKN929" s="290"/>
      <c r="MKO929" s="290"/>
      <c r="MKP929" s="290"/>
      <c r="MKQ929" s="290"/>
      <c r="MKR929" s="290"/>
      <c r="MKS929" s="290"/>
      <c r="MKT929" s="290"/>
      <c r="MKU929" s="290"/>
      <c r="MKV929" s="290"/>
      <c r="MKW929" s="290"/>
      <c r="MKX929" s="290"/>
      <c r="MKY929" s="290"/>
      <c r="MKZ929" s="290"/>
      <c r="MLA929" s="290"/>
      <c r="MLB929" s="290"/>
      <c r="MLC929" s="290"/>
      <c r="MLD929" s="290"/>
      <c r="MLE929" s="290"/>
      <c r="MLF929" s="290"/>
      <c r="MLG929" s="290"/>
      <c r="MLH929" s="290"/>
      <c r="MLI929" s="290"/>
      <c r="MLJ929" s="290"/>
      <c r="MLK929" s="290"/>
      <c r="MLL929" s="290"/>
      <c r="MLM929" s="290"/>
      <c r="MLN929" s="290"/>
      <c r="MLO929" s="290"/>
      <c r="MLP929" s="290"/>
      <c r="MLQ929" s="290"/>
      <c r="MLR929" s="290"/>
      <c r="MLS929" s="290"/>
      <c r="MLT929" s="290"/>
      <c r="MLU929" s="290"/>
      <c r="MLV929" s="290"/>
      <c r="MLW929" s="290"/>
      <c r="MLX929" s="290"/>
      <c r="MLY929" s="290"/>
      <c r="MLZ929" s="290"/>
      <c r="MMA929" s="290"/>
      <c r="MMB929" s="290"/>
      <c r="MMC929" s="290"/>
      <c r="MMD929" s="290"/>
      <c r="MME929" s="290"/>
      <c r="MMF929" s="290"/>
      <c r="MMG929" s="290"/>
      <c r="MMH929" s="290"/>
      <c r="MMI929" s="290"/>
      <c r="MMJ929" s="290"/>
      <c r="MMK929" s="290"/>
      <c r="MML929" s="290"/>
      <c r="MMM929" s="290"/>
      <c r="MMN929" s="290"/>
      <c r="MMO929" s="290"/>
      <c r="MMP929" s="290"/>
      <c r="MMQ929" s="290"/>
      <c r="MMR929" s="290"/>
      <c r="MMS929" s="290"/>
      <c r="MMT929" s="290"/>
      <c r="MMU929" s="290"/>
      <c r="MMV929" s="290"/>
      <c r="MMW929" s="290"/>
      <c r="MMX929" s="290"/>
      <c r="MMY929" s="290"/>
      <c r="MMZ929" s="290"/>
      <c r="MNA929" s="290"/>
      <c r="MNB929" s="290"/>
      <c r="MNC929" s="290"/>
      <c r="MND929" s="290"/>
      <c r="MNE929" s="290"/>
      <c r="MNF929" s="290"/>
      <c r="MNG929" s="290"/>
      <c r="MNH929" s="290"/>
      <c r="MNI929" s="290"/>
      <c r="MNJ929" s="290"/>
      <c r="MNK929" s="290"/>
      <c r="MNL929" s="290"/>
      <c r="MNM929" s="290"/>
      <c r="MNN929" s="290"/>
      <c r="MNO929" s="290"/>
      <c r="MNP929" s="290"/>
      <c r="MNQ929" s="290"/>
      <c r="MNR929" s="290"/>
      <c r="MNS929" s="290"/>
      <c r="MNT929" s="290"/>
      <c r="MNU929" s="290"/>
      <c r="MNV929" s="290"/>
      <c r="MNW929" s="290"/>
      <c r="MNX929" s="290"/>
      <c r="MNY929" s="290"/>
      <c r="MNZ929" s="290"/>
      <c r="MOA929" s="290"/>
      <c r="MOB929" s="290"/>
      <c r="MOC929" s="290"/>
      <c r="MOD929" s="290"/>
      <c r="MOE929" s="290"/>
      <c r="MOF929" s="290"/>
      <c r="MOG929" s="290"/>
      <c r="MOH929" s="290"/>
      <c r="MOI929" s="290"/>
      <c r="MOJ929" s="290"/>
      <c r="MOK929" s="290"/>
      <c r="MOL929" s="290"/>
      <c r="MOM929" s="290"/>
      <c r="MON929" s="290"/>
      <c r="MOO929" s="290"/>
      <c r="MOP929" s="290"/>
      <c r="MOQ929" s="290"/>
      <c r="MOR929" s="290"/>
      <c r="MOS929" s="290"/>
      <c r="MOT929" s="290"/>
      <c r="MOU929" s="290"/>
      <c r="MOV929" s="290"/>
      <c r="MOW929" s="290"/>
      <c r="MOX929" s="290"/>
      <c r="MOY929" s="290"/>
      <c r="MOZ929" s="290"/>
      <c r="MPA929" s="290"/>
      <c r="MPB929" s="290"/>
      <c r="MPC929" s="290"/>
      <c r="MPD929" s="290"/>
      <c r="MPE929" s="290"/>
      <c r="MPF929" s="290"/>
      <c r="MPG929" s="290"/>
      <c r="MPH929" s="290"/>
      <c r="MPI929" s="290"/>
      <c r="MPJ929" s="290"/>
      <c r="MPK929" s="290"/>
      <c r="MPL929" s="290"/>
      <c r="MPM929" s="290"/>
      <c r="MPN929" s="290"/>
      <c r="MPO929" s="290"/>
      <c r="MPP929" s="290"/>
      <c r="MPQ929" s="290"/>
      <c r="MPR929" s="290"/>
      <c r="MPS929" s="290"/>
      <c r="MPT929" s="290"/>
      <c r="MPU929" s="290"/>
      <c r="MPV929" s="290"/>
      <c r="MPW929" s="290"/>
      <c r="MPX929" s="290"/>
      <c r="MPY929" s="290"/>
      <c r="MPZ929" s="290"/>
      <c r="MQA929" s="290"/>
      <c r="MQB929" s="290"/>
      <c r="MQC929" s="290"/>
      <c r="MQD929" s="290"/>
      <c r="MQE929" s="290"/>
      <c r="MQF929" s="290"/>
      <c r="MQG929" s="290"/>
      <c r="MQH929" s="290"/>
      <c r="MQI929" s="290"/>
      <c r="MQJ929" s="290"/>
      <c r="MQK929" s="290"/>
      <c r="MQL929" s="290"/>
      <c r="MQM929" s="290"/>
      <c r="MQN929" s="290"/>
      <c r="MQO929" s="290"/>
      <c r="MQP929" s="290"/>
      <c r="MQQ929" s="290"/>
      <c r="MQR929" s="290"/>
      <c r="MQS929" s="290"/>
      <c r="MQT929" s="290"/>
      <c r="MQU929" s="290"/>
      <c r="MQV929" s="290"/>
      <c r="MQW929" s="290"/>
      <c r="MQX929" s="290"/>
      <c r="MQY929" s="290"/>
      <c r="MQZ929" s="290"/>
      <c r="MRA929" s="290"/>
      <c r="MRB929" s="290"/>
      <c r="MRC929" s="290"/>
      <c r="MRD929" s="290"/>
      <c r="MRE929" s="290"/>
      <c r="MRF929" s="290"/>
      <c r="MRG929" s="290"/>
      <c r="MRH929" s="290"/>
      <c r="MRI929" s="290"/>
      <c r="MRJ929" s="290"/>
      <c r="MRK929" s="290"/>
      <c r="MRL929" s="290"/>
      <c r="MRM929" s="290"/>
      <c r="MRN929" s="290"/>
      <c r="MRO929" s="290"/>
      <c r="MRP929" s="290"/>
      <c r="MRQ929" s="290"/>
      <c r="MRR929" s="290"/>
      <c r="MRS929" s="290"/>
      <c r="MRT929" s="290"/>
      <c r="MRU929" s="290"/>
      <c r="MRV929" s="290"/>
      <c r="MRW929" s="290"/>
      <c r="MRX929" s="290"/>
      <c r="MRY929" s="290"/>
      <c r="MRZ929" s="290"/>
      <c r="MSA929" s="290"/>
      <c r="MSB929" s="290"/>
      <c r="MSC929" s="290"/>
      <c r="MSD929" s="290"/>
      <c r="MSE929" s="290"/>
      <c r="MSF929" s="290"/>
      <c r="MSG929" s="290"/>
      <c r="MSH929" s="290"/>
      <c r="MSI929" s="290"/>
      <c r="MSJ929" s="290"/>
      <c r="MSK929" s="290"/>
      <c r="MSL929" s="290"/>
      <c r="MSM929" s="290"/>
      <c r="MSN929" s="290"/>
      <c r="MSO929" s="290"/>
      <c r="MSP929" s="290"/>
      <c r="MSQ929" s="290"/>
      <c r="MSR929" s="290"/>
      <c r="MSS929" s="290"/>
      <c r="MST929" s="290"/>
      <c r="MSU929" s="290"/>
      <c r="MSV929" s="290"/>
      <c r="MSW929" s="290"/>
      <c r="MSX929" s="290"/>
      <c r="MSY929" s="290"/>
      <c r="MSZ929" s="290"/>
      <c r="MTA929" s="290"/>
      <c r="MTB929" s="290"/>
      <c r="MTC929" s="290"/>
      <c r="MTD929" s="290"/>
      <c r="MTE929" s="290"/>
      <c r="MTF929" s="290"/>
      <c r="MTG929" s="290"/>
      <c r="MTH929" s="290"/>
      <c r="MTI929" s="290"/>
      <c r="MTJ929" s="290"/>
      <c r="MTK929" s="290"/>
      <c r="MTL929" s="290"/>
      <c r="MTM929" s="290"/>
      <c r="MTN929" s="290"/>
      <c r="MTO929" s="290"/>
      <c r="MTP929" s="290"/>
      <c r="MTQ929" s="290"/>
      <c r="MTR929" s="290"/>
      <c r="MTS929" s="290"/>
      <c r="MTT929" s="290"/>
      <c r="MTU929" s="290"/>
      <c r="MTV929" s="290"/>
      <c r="MTW929" s="290"/>
      <c r="MTX929" s="290"/>
      <c r="MTY929" s="290"/>
      <c r="MTZ929" s="290"/>
      <c r="MUA929" s="290"/>
      <c r="MUB929" s="290"/>
      <c r="MUC929" s="290"/>
      <c r="MUD929" s="290"/>
      <c r="MUE929" s="290"/>
      <c r="MUF929" s="290"/>
      <c r="MUG929" s="290"/>
      <c r="MUH929" s="290"/>
      <c r="MUI929" s="290"/>
      <c r="MUJ929" s="290"/>
      <c r="MUK929" s="290"/>
      <c r="MUL929" s="290"/>
      <c r="MUM929" s="290"/>
      <c r="MUN929" s="290"/>
      <c r="MUO929" s="290"/>
      <c r="MUP929" s="290"/>
      <c r="MUQ929" s="290"/>
      <c r="MUR929" s="290"/>
      <c r="MUS929" s="290"/>
      <c r="MUT929" s="290"/>
      <c r="MUU929" s="290"/>
      <c r="MUV929" s="290"/>
      <c r="MUW929" s="290"/>
      <c r="MUX929" s="290"/>
      <c r="MUY929" s="290"/>
      <c r="MUZ929" s="290"/>
      <c r="MVA929" s="290"/>
      <c r="MVB929" s="290"/>
      <c r="MVC929" s="290"/>
      <c r="MVD929" s="290"/>
      <c r="MVE929" s="290"/>
      <c r="MVF929" s="290"/>
      <c r="MVG929" s="290"/>
      <c r="MVH929" s="290"/>
      <c r="MVI929" s="290"/>
      <c r="MVJ929" s="290"/>
      <c r="MVK929" s="290"/>
      <c r="MVL929" s="290"/>
      <c r="MVM929" s="290"/>
      <c r="MVN929" s="290"/>
      <c r="MVO929" s="290"/>
      <c r="MVP929" s="290"/>
      <c r="MVQ929" s="290"/>
      <c r="MVR929" s="290"/>
      <c r="MVS929" s="290"/>
      <c r="MVT929" s="290"/>
      <c r="MVU929" s="290"/>
      <c r="MVV929" s="290"/>
      <c r="MVW929" s="290"/>
      <c r="MVX929" s="290"/>
      <c r="MVY929" s="290"/>
      <c r="MVZ929" s="290"/>
      <c r="MWA929" s="290"/>
      <c r="MWB929" s="290"/>
      <c r="MWC929" s="290"/>
      <c r="MWD929" s="290"/>
      <c r="MWE929" s="290"/>
      <c r="MWF929" s="290"/>
      <c r="MWG929" s="290"/>
      <c r="MWH929" s="290"/>
      <c r="MWI929" s="290"/>
      <c r="MWJ929" s="290"/>
      <c r="MWK929" s="290"/>
      <c r="MWL929" s="290"/>
      <c r="MWM929" s="290"/>
      <c r="MWN929" s="290"/>
      <c r="MWO929" s="290"/>
      <c r="MWP929" s="290"/>
      <c r="MWQ929" s="290"/>
      <c r="MWR929" s="290"/>
      <c r="MWS929" s="290"/>
      <c r="MWT929" s="290"/>
      <c r="MWU929" s="290"/>
      <c r="MWV929" s="290"/>
      <c r="MWW929" s="290"/>
      <c r="MWX929" s="290"/>
      <c r="MWY929" s="290"/>
      <c r="MWZ929" s="290"/>
      <c r="MXA929" s="290"/>
      <c r="MXB929" s="290"/>
      <c r="MXC929" s="290"/>
      <c r="MXD929" s="290"/>
      <c r="MXE929" s="290"/>
      <c r="MXF929" s="290"/>
      <c r="MXG929" s="290"/>
      <c r="MXH929" s="290"/>
      <c r="MXI929" s="290"/>
      <c r="MXJ929" s="290"/>
      <c r="MXK929" s="290"/>
      <c r="MXL929" s="290"/>
      <c r="MXM929" s="290"/>
      <c r="MXN929" s="290"/>
      <c r="MXO929" s="290"/>
      <c r="MXP929" s="290"/>
      <c r="MXQ929" s="290"/>
      <c r="MXR929" s="290"/>
      <c r="MXS929" s="290"/>
      <c r="MXT929" s="290"/>
      <c r="MXU929" s="290"/>
      <c r="MXV929" s="290"/>
      <c r="MXW929" s="290"/>
      <c r="MXX929" s="290"/>
      <c r="MXY929" s="290"/>
      <c r="MXZ929" s="290"/>
      <c r="MYA929" s="290"/>
      <c r="MYB929" s="290"/>
      <c r="MYC929" s="290"/>
      <c r="MYD929" s="290"/>
      <c r="MYE929" s="290"/>
      <c r="MYF929" s="290"/>
      <c r="MYG929" s="290"/>
      <c r="MYH929" s="290"/>
      <c r="MYI929" s="290"/>
      <c r="MYJ929" s="290"/>
      <c r="MYK929" s="290"/>
      <c r="MYL929" s="290"/>
      <c r="MYM929" s="290"/>
      <c r="MYN929" s="290"/>
      <c r="MYO929" s="290"/>
      <c r="MYP929" s="290"/>
      <c r="MYQ929" s="290"/>
      <c r="MYR929" s="290"/>
      <c r="MYS929" s="290"/>
      <c r="MYT929" s="290"/>
      <c r="MYU929" s="290"/>
      <c r="MYV929" s="290"/>
      <c r="MYW929" s="290"/>
      <c r="MYX929" s="290"/>
      <c r="MYY929" s="290"/>
      <c r="MYZ929" s="290"/>
      <c r="MZA929" s="290"/>
      <c r="MZB929" s="290"/>
      <c r="MZC929" s="290"/>
      <c r="MZD929" s="290"/>
      <c r="MZE929" s="290"/>
      <c r="MZF929" s="290"/>
      <c r="MZG929" s="290"/>
      <c r="MZH929" s="290"/>
      <c r="MZI929" s="290"/>
      <c r="MZJ929" s="290"/>
      <c r="MZK929" s="290"/>
      <c r="MZL929" s="290"/>
      <c r="MZM929" s="290"/>
      <c r="MZN929" s="290"/>
      <c r="MZO929" s="290"/>
      <c r="MZP929" s="290"/>
      <c r="MZQ929" s="290"/>
      <c r="MZR929" s="290"/>
      <c r="MZS929" s="290"/>
      <c r="MZT929" s="290"/>
      <c r="MZU929" s="290"/>
      <c r="MZV929" s="290"/>
      <c r="MZW929" s="290"/>
      <c r="MZX929" s="290"/>
      <c r="MZY929" s="290"/>
      <c r="MZZ929" s="290"/>
      <c r="NAA929" s="290"/>
      <c r="NAB929" s="290"/>
      <c r="NAC929" s="290"/>
      <c r="NAD929" s="290"/>
      <c r="NAE929" s="290"/>
      <c r="NAF929" s="290"/>
      <c r="NAG929" s="290"/>
      <c r="NAH929" s="290"/>
      <c r="NAI929" s="290"/>
      <c r="NAJ929" s="290"/>
      <c r="NAK929" s="290"/>
      <c r="NAL929" s="290"/>
      <c r="NAM929" s="290"/>
      <c r="NAN929" s="290"/>
      <c r="NAO929" s="290"/>
      <c r="NAP929" s="290"/>
      <c r="NAQ929" s="290"/>
      <c r="NAR929" s="290"/>
      <c r="NAS929" s="290"/>
      <c r="NAT929" s="290"/>
      <c r="NAU929" s="290"/>
      <c r="NAV929" s="290"/>
      <c r="NAW929" s="290"/>
      <c r="NAX929" s="290"/>
      <c r="NAY929" s="290"/>
      <c r="NAZ929" s="290"/>
      <c r="NBA929" s="290"/>
      <c r="NBB929" s="290"/>
      <c r="NBC929" s="290"/>
      <c r="NBD929" s="290"/>
      <c r="NBE929" s="290"/>
      <c r="NBF929" s="290"/>
      <c r="NBG929" s="290"/>
      <c r="NBH929" s="290"/>
      <c r="NBI929" s="290"/>
      <c r="NBJ929" s="290"/>
      <c r="NBK929" s="290"/>
      <c r="NBL929" s="290"/>
      <c r="NBM929" s="290"/>
      <c r="NBN929" s="290"/>
      <c r="NBO929" s="290"/>
      <c r="NBP929" s="290"/>
      <c r="NBQ929" s="290"/>
      <c r="NBR929" s="290"/>
      <c r="NBS929" s="290"/>
      <c r="NBT929" s="290"/>
      <c r="NBU929" s="290"/>
      <c r="NBV929" s="290"/>
      <c r="NBW929" s="290"/>
      <c r="NBX929" s="290"/>
      <c r="NBY929" s="290"/>
      <c r="NBZ929" s="290"/>
      <c r="NCA929" s="290"/>
      <c r="NCB929" s="290"/>
      <c r="NCC929" s="290"/>
      <c r="NCD929" s="290"/>
      <c r="NCE929" s="290"/>
      <c r="NCF929" s="290"/>
      <c r="NCG929" s="290"/>
      <c r="NCH929" s="290"/>
      <c r="NCI929" s="290"/>
      <c r="NCJ929" s="290"/>
      <c r="NCK929" s="290"/>
      <c r="NCL929" s="290"/>
      <c r="NCM929" s="290"/>
      <c r="NCN929" s="290"/>
      <c r="NCO929" s="290"/>
      <c r="NCP929" s="290"/>
      <c r="NCQ929" s="290"/>
      <c r="NCR929" s="290"/>
      <c r="NCS929" s="290"/>
      <c r="NCT929" s="290"/>
      <c r="NCU929" s="290"/>
      <c r="NCV929" s="290"/>
      <c r="NCW929" s="290"/>
      <c r="NCX929" s="290"/>
      <c r="NCY929" s="290"/>
      <c r="NCZ929" s="290"/>
      <c r="NDA929" s="290"/>
      <c r="NDB929" s="290"/>
      <c r="NDC929" s="290"/>
      <c r="NDD929" s="290"/>
      <c r="NDE929" s="290"/>
      <c r="NDF929" s="290"/>
      <c r="NDG929" s="290"/>
      <c r="NDH929" s="290"/>
      <c r="NDI929" s="290"/>
      <c r="NDJ929" s="290"/>
      <c r="NDK929" s="290"/>
      <c r="NDL929" s="290"/>
      <c r="NDM929" s="290"/>
      <c r="NDN929" s="290"/>
    </row>
    <row r="930" spans="1:9582" s="50" customFormat="1" ht="45.75" customHeight="1">
      <c r="A930" s="589">
        <f>1+A929</f>
        <v>928</v>
      </c>
      <c r="B930" s="403" t="s">
        <v>8909</v>
      </c>
      <c r="C930" s="156" t="s">
        <v>8910</v>
      </c>
      <c r="D930" s="156" t="s">
        <v>6230</v>
      </c>
      <c r="E930" s="156">
        <v>45558</v>
      </c>
      <c r="F930" s="156">
        <v>45558</v>
      </c>
      <c r="G930" s="156">
        <v>45653</v>
      </c>
      <c r="H930" s="156" t="s">
        <v>94</v>
      </c>
      <c r="I930" s="156" t="s">
        <v>95</v>
      </c>
      <c r="J930" s="301" t="s">
        <v>8911</v>
      </c>
      <c r="K930" s="251">
        <v>35479654</v>
      </c>
      <c r="L930" s="156">
        <v>0</v>
      </c>
      <c r="M930" s="156" t="s">
        <v>97</v>
      </c>
      <c r="N930" s="156" t="s">
        <v>5078</v>
      </c>
      <c r="O930" s="156" t="s">
        <v>5898</v>
      </c>
      <c r="P930" s="156" t="s">
        <v>8895</v>
      </c>
      <c r="Q930" s="156" t="s">
        <v>8896</v>
      </c>
      <c r="R930" s="143">
        <f>+G930-F930</f>
        <v>95</v>
      </c>
      <c r="S930" s="134" t="s">
        <v>8897</v>
      </c>
      <c r="T930" s="253">
        <v>18050000</v>
      </c>
      <c r="U930" s="156" t="s">
        <v>8912</v>
      </c>
      <c r="V930" s="253">
        <f>+T930</f>
        <v>18050000</v>
      </c>
      <c r="W930" s="156">
        <v>45558</v>
      </c>
      <c r="X930" s="156" t="s">
        <v>103</v>
      </c>
      <c r="Y930" s="317">
        <f>+Z930+AA930+AB930</f>
        <v>18050000</v>
      </c>
      <c r="Z930" s="156">
        <v>18050000</v>
      </c>
      <c r="AA930" s="156">
        <v>0</v>
      </c>
      <c r="AB930" s="156">
        <v>0</v>
      </c>
      <c r="AC930" s="156">
        <v>0</v>
      </c>
      <c r="AD930" s="156">
        <v>0</v>
      </c>
      <c r="AE930" s="156">
        <v>0</v>
      </c>
      <c r="AF930" s="156">
        <v>0</v>
      </c>
      <c r="AG930" s="156">
        <v>0</v>
      </c>
      <c r="AH930" s="156">
        <v>0</v>
      </c>
      <c r="AI930" s="156">
        <v>0</v>
      </c>
      <c r="AJ930" s="156">
        <v>0</v>
      </c>
      <c r="AK930" s="156" t="s">
        <v>104</v>
      </c>
      <c r="AL930" s="103" t="s">
        <v>8913</v>
      </c>
      <c r="AM930" s="156" t="s">
        <v>188</v>
      </c>
      <c r="AN930" s="156">
        <v>23561243</v>
      </c>
      <c r="AO930" s="156" t="s">
        <v>114</v>
      </c>
      <c r="AP930" s="156" t="s">
        <v>114</v>
      </c>
      <c r="AQ930" s="156" t="s">
        <v>114</v>
      </c>
      <c r="AR930" s="156" t="s">
        <v>114</v>
      </c>
      <c r="AS930" s="156" t="s">
        <v>578</v>
      </c>
      <c r="AT930" s="156" t="s">
        <v>109</v>
      </c>
      <c r="AU930" s="156" t="s">
        <v>392</v>
      </c>
      <c r="AV930" s="156"/>
      <c r="AW930" s="156"/>
      <c r="AX930" s="156" t="s">
        <v>109</v>
      </c>
      <c r="AY930" s="156" t="s">
        <v>108</v>
      </c>
      <c r="AZ930" s="156"/>
      <c r="BA930" s="156"/>
      <c r="BB930" s="156"/>
      <c r="BC930" s="156"/>
      <c r="BD930" s="156"/>
      <c r="BE930" s="156"/>
      <c r="BF930" s="156"/>
      <c r="BG930" s="156"/>
      <c r="BH930" s="153">
        <f>T930+BB930</f>
        <v>18050000</v>
      </c>
      <c r="BI930" s="349" t="s">
        <v>113</v>
      </c>
      <c r="BJ930" s="240"/>
      <c r="BK930" s="240" t="s">
        <v>114</v>
      </c>
      <c r="BL930" s="240"/>
      <c r="BM930" s="437"/>
      <c r="BN930" s="156" t="s">
        <v>161</v>
      </c>
      <c r="BO930" s="156">
        <v>46</v>
      </c>
      <c r="BP930" s="156">
        <v>28557</v>
      </c>
      <c r="BQ930" s="156" t="s">
        <v>114</v>
      </c>
      <c r="BR930" s="156" t="s">
        <v>114</v>
      </c>
      <c r="BS930" s="156" t="s">
        <v>114</v>
      </c>
      <c r="BT930" s="156" t="s">
        <v>114</v>
      </c>
      <c r="BU930" s="156" t="s">
        <v>8914</v>
      </c>
      <c r="BV930" s="156">
        <v>8844625</v>
      </c>
      <c r="BW930" s="156" t="s">
        <v>8915</v>
      </c>
      <c r="BX930" s="156" t="s">
        <v>881</v>
      </c>
      <c r="BY930" s="156" t="s">
        <v>119</v>
      </c>
      <c r="BZ930" s="156">
        <v>33767879968</v>
      </c>
      <c r="CA930" s="157" t="s">
        <v>109</v>
      </c>
      <c r="CB930" s="157" t="s">
        <v>109</v>
      </c>
      <c r="CC930" s="157" t="s">
        <v>109</v>
      </c>
      <c r="CD930" s="156" t="s">
        <v>109</v>
      </c>
      <c r="CE930" s="156"/>
      <c r="CF930" s="156"/>
      <c r="CG930" s="156"/>
      <c r="CH930" s="156"/>
      <c r="CI930" s="156"/>
      <c r="CJ930" s="156"/>
      <c r="CK930" s="156"/>
      <c r="CL930" s="156"/>
      <c r="CM930" s="157" t="s">
        <v>109</v>
      </c>
      <c r="CN930" s="156"/>
      <c r="CO930" s="297"/>
      <c r="CP930" s="297"/>
      <c r="CQ930" s="297"/>
      <c r="CR930" s="297"/>
      <c r="GV930" s="16"/>
      <c r="GW930" s="16"/>
      <c r="GX930" s="16"/>
      <c r="GY930" s="16"/>
      <c r="GZ930" s="16"/>
      <c r="HA930" s="16"/>
      <c r="HB930" s="16"/>
      <c r="HC930" s="16"/>
      <c r="HD930" s="16"/>
      <c r="HE930" s="16"/>
      <c r="HF930" s="16"/>
      <c r="HG930" s="16"/>
      <c r="HH930" s="16"/>
      <c r="HI930" s="16"/>
      <c r="HJ930" s="16"/>
      <c r="HK930" s="16"/>
      <c r="HL930" s="16"/>
      <c r="HM930" s="16"/>
      <c r="HN930" s="16"/>
      <c r="HO930" s="16"/>
      <c r="HP930" s="16"/>
      <c r="HQ930" s="16"/>
      <c r="HR930" s="16"/>
      <c r="HS930" s="16"/>
      <c r="HT930" s="16"/>
      <c r="HU930" s="16"/>
      <c r="HV930" s="16"/>
      <c r="HW930" s="16"/>
      <c r="HX930" s="16"/>
      <c r="HY930" s="16"/>
      <c r="HZ930" s="16"/>
      <c r="IA930" s="16"/>
      <c r="IB930" s="16"/>
      <c r="IC930" s="16"/>
      <c r="ID930" s="16"/>
      <c r="IE930" s="16"/>
      <c r="IF930" s="16"/>
      <c r="IG930" s="16"/>
      <c r="IH930" s="16"/>
      <c r="II930" s="16"/>
      <c r="IJ930" s="16"/>
      <c r="IK930" s="16"/>
      <c r="IL930" s="16"/>
      <c r="IM930" s="16"/>
      <c r="IN930" s="16"/>
      <c r="IO930" s="16"/>
      <c r="IP930" s="16"/>
      <c r="IQ930" s="16"/>
      <c r="IR930" s="16"/>
      <c r="IS930" s="16"/>
      <c r="IT930" s="16"/>
      <c r="IU930" s="16"/>
      <c r="IV930" s="16"/>
      <c r="IW930" s="16"/>
      <c r="IX930" s="16"/>
      <c r="IY930" s="16"/>
      <c r="IZ930" s="16"/>
      <c r="JA930" s="16"/>
      <c r="JB930" s="16"/>
      <c r="JC930" s="16"/>
      <c r="JD930" s="16"/>
      <c r="JE930" s="16"/>
      <c r="JF930" s="16"/>
      <c r="JG930" s="16"/>
      <c r="JH930" s="16"/>
      <c r="JI930" s="16"/>
      <c r="JJ930" s="16"/>
      <c r="JK930" s="16"/>
      <c r="JL930" s="16"/>
      <c r="JM930" s="16"/>
      <c r="JN930" s="16"/>
      <c r="JO930" s="16"/>
      <c r="JP930" s="16"/>
      <c r="JQ930" s="16"/>
      <c r="JR930" s="16"/>
      <c r="JS930" s="16"/>
      <c r="JT930" s="16"/>
      <c r="JU930" s="16"/>
      <c r="JV930" s="16"/>
      <c r="JW930" s="16"/>
      <c r="JX930" s="16"/>
      <c r="JY930" s="16"/>
      <c r="JZ930" s="16"/>
      <c r="KA930" s="16"/>
      <c r="KB930" s="16"/>
      <c r="KC930" s="16"/>
      <c r="KD930" s="16"/>
      <c r="KE930" s="16"/>
      <c r="KF930" s="16"/>
      <c r="KG930" s="16"/>
      <c r="KH930" s="16"/>
      <c r="KI930" s="16"/>
      <c r="KJ930" s="16"/>
      <c r="KK930" s="16"/>
      <c r="KL930" s="16"/>
      <c r="KM930" s="16"/>
      <c r="KN930" s="16"/>
      <c r="KO930" s="16"/>
      <c r="KP930" s="16"/>
      <c r="KQ930" s="16"/>
      <c r="KR930" s="16"/>
      <c r="KS930" s="16"/>
      <c r="KT930" s="16"/>
      <c r="KU930" s="16"/>
      <c r="KV930" s="16"/>
      <c r="KW930" s="16"/>
      <c r="KX930" s="16"/>
      <c r="KY930" s="16"/>
      <c r="KZ930" s="16"/>
      <c r="LA930" s="16"/>
      <c r="LB930" s="16"/>
      <c r="LC930" s="16"/>
      <c r="LD930" s="16"/>
      <c r="LE930" s="16"/>
      <c r="LF930" s="16"/>
      <c r="LG930" s="16"/>
      <c r="LH930" s="16"/>
      <c r="LI930" s="16"/>
      <c r="LJ930" s="16"/>
      <c r="LK930" s="16"/>
      <c r="LL930" s="16"/>
      <c r="LM930" s="16"/>
      <c r="LN930" s="16"/>
      <c r="LO930" s="16"/>
      <c r="LP930" s="16"/>
      <c r="LQ930" s="16"/>
      <c r="LR930" s="16"/>
      <c r="LS930" s="16"/>
      <c r="LT930" s="16"/>
      <c r="LU930" s="16"/>
      <c r="LV930" s="16"/>
      <c r="LW930" s="16"/>
      <c r="LX930" s="16"/>
      <c r="LY930" s="16"/>
      <c r="LZ930" s="16"/>
      <c r="MA930" s="16"/>
      <c r="MB930" s="16"/>
      <c r="MC930" s="16"/>
      <c r="MD930" s="16"/>
      <c r="ME930" s="16"/>
      <c r="MF930" s="16"/>
      <c r="MG930" s="16"/>
      <c r="MH930" s="16"/>
      <c r="MI930" s="16"/>
      <c r="MJ930" s="16"/>
      <c r="MK930" s="16"/>
      <c r="ML930" s="16"/>
      <c r="MM930" s="16"/>
      <c r="MN930" s="16"/>
      <c r="MO930" s="16"/>
      <c r="MP930" s="16"/>
      <c r="MQ930" s="16"/>
      <c r="MR930" s="16"/>
      <c r="MS930" s="16"/>
      <c r="MT930" s="16"/>
      <c r="MU930" s="16"/>
      <c r="MV930" s="16"/>
      <c r="MW930" s="16"/>
      <c r="MX930" s="16"/>
      <c r="MY930" s="16"/>
      <c r="MZ930" s="16"/>
      <c r="NA930" s="16"/>
      <c r="NB930" s="16"/>
      <c r="NC930" s="16"/>
      <c r="ND930" s="16"/>
      <c r="NE930" s="16"/>
      <c r="NF930" s="16"/>
      <c r="NG930" s="16"/>
      <c r="NH930" s="16"/>
      <c r="NI930" s="16"/>
      <c r="NJ930" s="16"/>
      <c r="NK930" s="16"/>
      <c r="NL930" s="16"/>
      <c r="NM930" s="16"/>
      <c r="NN930" s="16"/>
      <c r="NO930" s="16"/>
      <c r="NP930" s="16"/>
      <c r="NQ930" s="16"/>
      <c r="NR930" s="16"/>
      <c r="NS930" s="16"/>
      <c r="NT930" s="16"/>
      <c r="NU930" s="16"/>
      <c r="NV930" s="16"/>
      <c r="NW930" s="16"/>
      <c r="NX930" s="16"/>
      <c r="NY930" s="16"/>
      <c r="NZ930" s="16"/>
      <c r="OA930" s="16"/>
      <c r="OB930" s="16"/>
      <c r="OC930" s="16"/>
      <c r="OD930" s="16"/>
      <c r="OE930" s="16"/>
      <c r="OF930" s="16"/>
      <c r="OG930" s="16"/>
      <c r="OH930" s="16"/>
      <c r="OI930" s="16"/>
      <c r="OJ930" s="16"/>
      <c r="OK930" s="16"/>
      <c r="OL930" s="16"/>
      <c r="OM930" s="16"/>
      <c r="ON930" s="16"/>
      <c r="OO930" s="16"/>
      <c r="OP930" s="16"/>
      <c r="OQ930" s="16"/>
      <c r="OR930" s="16"/>
      <c r="OS930" s="16"/>
      <c r="OT930" s="16"/>
      <c r="OU930" s="16"/>
      <c r="OV930" s="16"/>
      <c r="OW930" s="16"/>
      <c r="OX930" s="16"/>
      <c r="OY930" s="16"/>
      <c r="OZ930" s="16"/>
      <c r="PA930" s="16"/>
      <c r="PB930" s="16"/>
      <c r="PC930" s="16"/>
      <c r="PD930" s="16"/>
      <c r="PE930" s="16"/>
      <c r="PF930" s="16"/>
      <c r="PG930" s="16"/>
      <c r="PH930" s="16"/>
      <c r="PI930" s="16"/>
      <c r="PJ930" s="16"/>
      <c r="PK930" s="16"/>
      <c r="PL930" s="16"/>
      <c r="PM930" s="16"/>
      <c r="PN930" s="16"/>
      <c r="PO930" s="16"/>
      <c r="PP930" s="16"/>
      <c r="PQ930" s="16"/>
      <c r="PR930" s="16"/>
      <c r="PS930" s="16"/>
      <c r="PT930" s="16"/>
      <c r="PU930" s="16"/>
      <c r="PV930" s="16"/>
      <c r="PW930" s="16"/>
      <c r="PX930" s="16"/>
      <c r="PY930" s="16"/>
      <c r="PZ930" s="16"/>
      <c r="QA930" s="16"/>
      <c r="QB930" s="16"/>
      <c r="QC930" s="16"/>
      <c r="QD930" s="16"/>
      <c r="QE930" s="16"/>
      <c r="QF930" s="16"/>
      <c r="QG930" s="16"/>
      <c r="QH930" s="16"/>
      <c r="QI930" s="16"/>
      <c r="QJ930" s="16"/>
      <c r="QK930" s="16"/>
      <c r="QL930" s="16"/>
      <c r="QM930" s="16"/>
      <c r="QN930" s="16"/>
      <c r="QO930" s="16"/>
      <c r="QP930" s="16"/>
      <c r="QQ930" s="16"/>
      <c r="QR930" s="16"/>
      <c r="QS930" s="16"/>
      <c r="QT930" s="16"/>
      <c r="QU930" s="16"/>
      <c r="QV930" s="16"/>
      <c r="QW930" s="16"/>
      <c r="QX930" s="16"/>
      <c r="QY930" s="16"/>
      <c r="QZ930" s="16"/>
      <c r="RA930" s="16"/>
      <c r="RB930" s="16"/>
      <c r="RC930" s="16"/>
      <c r="RD930" s="16"/>
      <c r="RE930" s="16"/>
      <c r="RF930" s="16"/>
      <c r="RG930" s="16"/>
      <c r="RH930" s="16"/>
      <c r="RI930" s="16"/>
      <c r="RJ930" s="16"/>
      <c r="RK930" s="16"/>
      <c r="RL930" s="16"/>
      <c r="RM930" s="16"/>
      <c r="RN930" s="16"/>
      <c r="RO930" s="16"/>
      <c r="RP930" s="16"/>
      <c r="RQ930" s="16"/>
      <c r="RR930" s="16"/>
      <c r="RS930" s="16"/>
      <c r="RT930" s="16"/>
      <c r="RU930" s="16"/>
      <c r="RV930" s="16"/>
      <c r="RW930" s="16"/>
      <c r="RX930" s="16"/>
      <c r="RY930" s="16"/>
      <c r="RZ930" s="16"/>
      <c r="SA930" s="16"/>
      <c r="SB930" s="16"/>
      <c r="SC930" s="16"/>
      <c r="SD930" s="16"/>
      <c r="SE930" s="16"/>
      <c r="SF930" s="16"/>
      <c r="SG930" s="16"/>
      <c r="SH930" s="16"/>
      <c r="SI930" s="16"/>
      <c r="SJ930" s="16"/>
      <c r="SK930" s="16"/>
      <c r="SL930" s="16"/>
      <c r="SM930" s="16"/>
      <c r="SN930" s="16"/>
      <c r="SO930" s="16"/>
      <c r="SP930" s="16"/>
      <c r="SQ930" s="16"/>
      <c r="SR930" s="16"/>
      <c r="SS930" s="16"/>
      <c r="ST930" s="16"/>
      <c r="SU930" s="16"/>
      <c r="SV930" s="16"/>
      <c r="SW930" s="16"/>
      <c r="SX930" s="16"/>
      <c r="SY930" s="16"/>
      <c r="SZ930" s="16"/>
      <c r="TA930" s="16"/>
      <c r="TB930" s="16"/>
      <c r="TC930" s="16"/>
      <c r="TD930" s="16"/>
      <c r="TE930" s="16"/>
      <c r="TF930" s="16"/>
      <c r="TG930" s="16"/>
      <c r="TH930" s="16"/>
      <c r="TI930" s="16"/>
      <c r="TJ930" s="16"/>
      <c r="TK930" s="16"/>
      <c r="TL930" s="16"/>
      <c r="TM930" s="16"/>
      <c r="TN930" s="16"/>
      <c r="TO930" s="16"/>
      <c r="TP930" s="16"/>
      <c r="TQ930" s="16"/>
      <c r="TR930" s="16"/>
      <c r="TS930" s="16"/>
      <c r="TT930" s="16"/>
      <c r="TU930" s="16"/>
      <c r="TV930" s="16"/>
      <c r="TW930" s="16"/>
      <c r="TX930" s="16"/>
      <c r="TY930" s="16"/>
      <c r="TZ930" s="16"/>
      <c r="UA930" s="16"/>
      <c r="UB930" s="16"/>
      <c r="UC930" s="16"/>
      <c r="UD930" s="16"/>
      <c r="UE930" s="16"/>
      <c r="UF930" s="16"/>
      <c r="UG930" s="16"/>
      <c r="UH930" s="16"/>
      <c r="UI930" s="16"/>
      <c r="UJ930" s="16"/>
      <c r="UK930" s="16"/>
      <c r="UL930" s="16"/>
      <c r="UM930" s="16"/>
      <c r="UN930" s="16"/>
      <c r="UO930" s="16"/>
      <c r="UP930" s="16"/>
      <c r="UQ930" s="16"/>
      <c r="UR930" s="16"/>
      <c r="US930" s="16"/>
      <c r="UT930" s="16"/>
      <c r="UU930" s="16"/>
      <c r="UV930" s="16"/>
      <c r="UW930" s="16"/>
      <c r="UX930" s="16"/>
      <c r="UY930" s="16"/>
      <c r="UZ930" s="16"/>
      <c r="VA930" s="16"/>
      <c r="VB930" s="16"/>
      <c r="VC930" s="16"/>
      <c r="VD930" s="16"/>
      <c r="VE930" s="16"/>
      <c r="VF930" s="16"/>
      <c r="VG930" s="16"/>
      <c r="VH930" s="16"/>
      <c r="VI930" s="16"/>
      <c r="VJ930" s="16"/>
      <c r="VK930" s="16"/>
      <c r="VL930" s="16"/>
      <c r="VM930" s="16"/>
      <c r="VN930" s="16"/>
      <c r="VO930" s="16"/>
      <c r="VP930" s="16"/>
      <c r="VQ930" s="16"/>
      <c r="VR930" s="16"/>
      <c r="VS930" s="16"/>
      <c r="VT930" s="16"/>
      <c r="VU930" s="16"/>
      <c r="VV930" s="16"/>
      <c r="VW930" s="16"/>
      <c r="VX930" s="16"/>
      <c r="VY930" s="16"/>
      <c r="VZ930" s="16"/>
      <c r="WA930" s="16"/>
      <c r="WB930" s="16"/>
      <c r="WC930" s="16"/>
      <c r="WD930" s="16"/>
      <c r="WE930" s="16"/>
      <c r="WF930" s="16"/>
      <c r="WG930" s="16"/>
      <c r="WH930" s="16"/>
      <c r="WI930" s="16"/>
      <c r="WJ930" s="16"/>
      <c r="WK930" s="16"/>
      <c r="WL930" s="16"/>
      <c r="WM930" s="16"/>
      <c r="WN930" s="16"/>
      <c r="WO930" s="16"/>
      <c r="WP930" s="16"/>
      <c r="WQ930" s="16"/>
      <c r="WR930" s="16"/>
      <c r="WS930" s="16"/>
      <c r="WT930" s="16"/>
      <c r="WU930" s="16"/>
      <c r="WV930" s="16"/>
      <c r="WW930" s="16"/>
      <c r="WX930" s="16"/>
      <c r="WY930" s="16"/>
      <c r="WZ930" s="16"/>
      <c r="XA930" s="16"/>
      <c r="XB930" s="16"/>
      <c r="XC930" s="16"/>
      <c r="XD930" s="16"/>
      <c r="XE930" s="16"/>
      <c r="XF930" s="16"/>
      <c r="XG930" s="16"/>
      <c r="XH930" s="16"/>
      <c r="XI930" s="16"/>
      <c r="XJ930" s="16"/>
      <c r="XK930" s="16"/>
      <c r="XL930" s="16"/>
      <c r="XM930" s="16"/>
      <c r="XN930" s="16"/>
      <c r="XO930" s="16"/>
      <c r="XP930" s="16"/>
      <c r="XQ930" s="16"/>
      <c r="XR930" s="16"/>
      <c r="XS930" s="16"/>
      <c r="XT930" s="16"/>
      <c r="XU930" s="16"/>
      <c r="XV930" s="16"/>
      <c r="XW930" s="16"/>
      <c r="XX930" s="16"/>
      <c r="XY930" s="16"/>
      <c r="XZ930" s="16"/>
      <c r="YA930" s="16"/>
      <c r="YB930" s="16"/>
      <c r="YC930" s="16"/>
      <c r="YD930" s="16"/>
      <c r="YE930" s="16"/>
      <c r="YF930" s="16"/>
      <c r="YG930" s="16"/>
      <c r="YH930" s="16"/>
      <c r="YI930" s="16"/>
      <c r="YJ930" s="16"/>
      <c r="YK930" s="16"/>
      <c r="YL930" s="16"/>
      <c r="YM930" s="16"/>
      <c r="YN930" s="16"/>
      <c r="YO930" s="16"/>
      <c r="YP930" s="16"/>
      <c r="YQ930" s="16"/>
      <c r="YR930" s="16"/>
      <c r="YS930" s="16"/>
      <c r="YT930" s="16"/>
      <c r="YU930" s="16"/>
      <c r="YV930" s="16"/>
      <c r="YW930" s="16"/>
      <c r="YX930" s="16"/>
      <c r="YY930" s="16"/>
      <c r="YZ930" s="16"/>
      <c r="ZA930" s="16"/>
      <c r="ZB930" s="16"/>
      <c r="ZC930" s="16"/>
      <c r="ZD930" s="16"/>
      <c r="ZE930" s="16"/>
      <c r="ZF930" s="16"/>
      <c r="ZG930" s="16"/>
      <c r="ZH930" s="16"/>
      <c r="ZI930" s="16"/>
      <c r="ZJ930" s="16"/>
      <c r="ZK930" s="16"/>
      <c r="ZL930" s="16"/>
      <c r="ZM930" s="16"/>
      <c r="ZN930" s="16"/>
      <c r="ZO930" s="16"/>
      <c r="ZP930" s="16"/>
      <c r="ZQ930" s="16"/>
      <c r="ZR930" s="16"/>
      <c r="ZS930" s="16"/>
      <c r="ZT930" s="16"/>
      <c r="ZU930" s="16"/>
      <c r="ZV930" s="16"/>
      <c r="ZW930" s="16"/>
      <c r="ZX930" s="16"/>
      <c r="ZY930" s="16"/>
      <c r="ZZ930" s="16"/>
      <c r="AAA930" s="16"/>
      <c r="AAB930" s="16"/>
      <c r="AAC930" s="16"/>
      <c r="AAD930" s="16"/>
      <c r="AAE930" s="16"/>
      <c r="AAF930" s="16"/>
      <c r="AAG930" s="16"/>
      <c r="AAH930" s="16"/>
      <c r="AAI930" s="16"/>
      <c r="AAJ930" s="16"/>
      <c r="AAK930" s="16"/>
      <c r="AAL930" s="16"/>
      <c r="AAM930" s="16"/>
      <c r="AAN930" s="16"/>
      <c r="AAO930" s="16"/>
      <c r="AAP930" s="16"/>
      <c r="AAQ930" s="16"/>
      <c r="AAR930" s="16"/>
      <c r="AAS930" s="16"/>
      <c r="AAT930" s="16"/>
      <c r="AAU930" s="16"/>
      <c r="AAV930" s="16"/>
      <c r="AAW930" s="16"/>
      <c r="AAX930" s="16"/>
      <c r="AAY930" s="16"/>
      <c r="AAZ930" s="16"/>
      <c r="ABA930" s="16"/>
      <c r="ABB930" s="16"/>
      <c r="ABC930" s="16"/>
      <c r="ABD930" s="16"/>
      <c r="ABE930" s="16"/>
      <c r="ABF930" s="16"/>
      <c r="ABG930" s="16"/>
      <c r="ABH930" s="16"/>
      <c r="ABI930" s="290"/>
      <c r="ABJ930" s="290"/>
      <c r="ABK930" s="290"/>
      <c r="ABL930" s="290"/>
      <c r="ABM930" s="290"/>
      <c r="ABN930" s="290"/>
      <c r="ABO930" s="290"/>
      <c r="ABP930" s="290"/>
      <c r="ABQ930" s="290"/>
      <c r="ABR930" s="290"/>
      <c r="ABS930" s="290"/>
      <c r="ABT930" s="290"/>
      <c r="ABU930" s="290"/>
      <c r="ABV930" s="290"/>
      <c r="ABW930" s="290"/>
      <c r="ABX930" s="290"/>
      <c r="ABY930" s="290"/>
      <c r="ABZ930" s="290"/>
      <c r="ACA930" s="290"/>
      <c r="ACB930" s="290"/>
      <c r="ACC930" s="290"/>
      <c r="ACD930" s="290"/>
      <c r="ACE930" s="290"/>
      <c r="ACF930" s="290"/>
      <c r="ACG930" s="290"/>
      <c r="ACH930" s="290"/>
      <c r="ACI930" s="290"/>
      <c r="ACJ930" s="290"/>
      <c r="ACK930" s="290"/>
      <c r="ACL930" s="290"/>
      <c r="ACM930" s="290"/>
      <c r="ACN930" s="290"/>
      <c r="ACO930" s="290"/>
      <c r="ACP930" s="290"/>
      <c r="ACQ930" s="290"/>
      <c r="ACR930" s="290"/>
      <c r="ACS930" s="290"/>
      <c r="ACT930" s="290"/>
      <c r="ACU930" s="290"/>
      <c r="ACV930" s="290"/>
      <c r="ACW930" s="290"/>
      <c r="ACX930" s="290"/>
      <c r="ACY930" s="290"/>
      <c r="ACZ930" s="290"/>
      <c r="ADA930" s="290"/>
      <c r="ADB930" s="290"/>
      <c r="ADC930" s="290"/>
      <c r="ADD930" s="290"/>
      <c r="ADE930" s="290"/>
      <c r="ADF930" s="290"/>
      <c r="ADG930" s="290"/>
      <c r="ADH930" s="290"/>
      <c r="ADI930" s="290"/>
      <c r="ADJ930" s="290"/>
      <c r="ADK930" s="290"/>
      <c r="ADL930" s="290"/>
      <c r="ADM930" s="290"/>
      <c r="ADN930" s="290"/>
      <c r="ADO930" s="290"/>
      <c r="ADP930" s="290"/>
      <c r="ADQ930" s="290"/>
      <c r="ADR930" s="290"/>
      <c r="ADS930" s="290"/>
      <c r="ADT930" s="290"/>
      <c r="ADU930" s="290"/>
      <c r="ADV930" s="290"/>
      <c r="ADW930" s="290"/>
      <c r="ADX930" s="290"/>
      <c r="ADY930" s="290"/>
      <c r="ADZ930" s="290"/>
      <c r="AEA930" s="290"/>
      <c r="AEB930" s="290"/>
      <c r="AEC930" s="290"/>
      <c r="AED930" s="290"/>
      <c r="AEE930" s="290"/>
      <c r="AEF930" s="290"/>
      <c r="AEG930" s="290"/>
      <c r="AEH930" s="290"/>
      <c r="AEI930" s="290"/>
      <c r="AEJ930" s="290"/>
      <c r="AEK930" s="290"/>
      <c r="AEL930" s="290"/>
      <c r="AEM930" s="290"/>
      <c r="AEN930" s="290"/>
      <c r="AEO930" s="290"/>
      <c r="AEP930" s="290"/>
      <c r="AEQ930" s="290"/>
      <c r="AER930" s="290"/>
      <c r="AES930" s="290"/>
      <c r="AET930" s="290"/>
      <c r="AEU930" s="290"/>
      <c r="AEV930" s="290"/>
      <c r="AEW930" s="290"/>
      <c r="AEX930" s="290"/>
      <c r="AEY930" s="290"/>
      <c r="AEZ930" s="290"/>
      <c r="AFA930" s="290"/>
      <c r="AFB930" s="290"/>
      <c r="AFC930" s="290"/>
      <c r="AFD930" s="290"/>
      <c r="AFE930" s="290"/>
      <c r="AFF930" s="290"/>
      <c r="AFG930" s="290"/>
      <c r="AFH930" s="290"/>
      <c r="AFI930" s="290"/>
      <c r="AFJ930" s="290"/>
      <c r="AFK930" s="290"/>
      <c r="AFL930" s="290"/>
      <c r="AFM930" s="290"/>
      <c r="AFN930" s="290"/>
      <c r="AFO930" s="290"/>
      <c r="AFP930" s="290"/>
      <c r="AFQ930" s="290"/>
      <c r="AFR930" s="290"/>
      <c r="AFS930" s="290"/>
      <c r="AFT930" s="290"/>
      <c r="AFU930" s="290"/>
      <c r="AFV930" s="290"/>
      <c r="AFW930" s="290"/>
      <c r="AFX930" s="290"/>
      <c r="AFY930" s="290"/>
      <c r="AFZ930" s="290"/>
      <c r="AGA930" s="290"/>
      <c r="AGB930" s="290"/>
      <c r="AGC930" s="290"/>
      <c r="AGD930" s="290"/>
      <c r="AGE930" s="290"/>
      <c r="AGF930" s="290"/>
      <c r="AGG930" s="290"/>
      <c r="AGH930" s="290"/>
      <c r="AGI930" s="290"/>
      <c r="AGJ930" s="290"/>
      <c r="AGK930" s="290"/>
      <c r="AGL930" s="290"/>
      <c r="AGM930" s="290"/>
      <c r="AGN930" s="290"/>
      <c r="AGO930" s="290"/>
      <c r="AGP930" s="290"/>
      <c r="AGQ930" s="290"/>
      <c r="AGR930" s="290"/>
      <c r="AGS930" s="290"/>
      <c r="AGT930" s="290"/>
      <c r="AGU930" s="290"/>
      <c r="AGV930" s="290"/>
      <c r="AGW930" s="290"/>
      <c r="AGX930" s="290"/>
      <c r="AGY930" s="290"/>
      <c r="AGZ930" s="290"/>
      <c r="AHA930" s="290"/>
      <c r="AHB930" s="290"/>
      <c r="AHC930" s="290"/>
      <c r="AHD930" s="290"/>
      <c r="AHE930" s="290"/>
      <c r="AHF930" s="290"/>
      <c r="AHG930" s="290"/>
      <c r="AHH930" s="290"/>
      <c r="AHI930" s="290"/>
      <c r="AHJ930" s="290"/>
      <c r="AHK930" s="290"/>
      <c r="AHL930" s="290"/>
      <c r="AHM930" s="290"/>
      <c r="AHN930" s="290"/>
      <c r="AHO930" s="290"/>
      <c r="AHP930" s="290"/>
      <c r="AHQ930" s="290"/>
      <c r="AHR930" s="290"/>
      <c r="AHS930" s="290"/>
      <c r="AHT930" s="290"/>
      <c r="AHU930" s="290"/>
      <c r="AHV930" s="290"/>
      <c r="AHW930" s="290"/>
      <c r="AHX930" s="290"/>
      <c r="AHY930" s="290"/>
      <c r="AHZ930" s="290"/>
      <c r="AIA930" s="290"/>
      <c r="AIB930" s="290"/>
      <c r="AIC930" s="290"/>
      <c r="AID930" s="290"/>
      <c r="AIE930" s="290"/>
      <c r="AIF930" s="290"/>
      <c r="AIG930" s="290"/>
      <c r="AIH930" s="290"/>
      <c r="AII930" s="290"/>
      <c r="AIJ930" s="290"/>
      <c r="AIK930" s="290"/>
      <c r="AIL930" s="290"/>
      <c r="AIM930" s="290"/>
      <c r="AIN930" s="290"/>
      <c r="AIO930" s="290"/>
      <c r="AIP930" s="290"/>
      <c r="AIQ930" s="290"/>
      <c r="AIR930" s="290"/>
      <c r="AIS930" s="290"/>
      <c r="AIT930" s="290"/>
      <c r="AIU930" s="290"/>
      <c r="AIV930" s="290"/>
      <c r="AIW930" s="290"/>
      <c r="AIX930" s="290"/>
      <c r="AIY930" s="290"/>
      <c r="AIZ930" s="290"/>
      <c r="AJA930" s="290"/>
      <c r="AJB930" s="290"/>
      <c r="AJC930" s="290"/>
      <c r="AJD930" s="290"/>
      <c r="AJE930" s="290"/>
      <c r="AJF930" s="290"/>
      <c r="AJG930" s="290"/>
      <c r="AJH930" s="290"/>
      <c r="AJI930" s="290"/>
      <c r="AJJ930" s="290"/>
      <c r="AJK930" s="290"/>
      <c r="AJL930" s="290"/>
      <c r="AJM930" s="290"/>
      <c r="AJN930" s="290"/>
      <c r="AJO930" s="290"/>
      <c r="AJP930" s="290"/>
      <c r="AJQ930" s="290"/>
      <c r="AJR930" s="290"/>
      <c r="AJS930" s="290"/>
      <c r="AJT930" s="290"/>
      <c r="AJU930" s="290"/>
      <c r="AJV930" s="290"/>
      <c r="AJW930" s="290"/>
      <c r="AJX930" s="290"/>
      <c r="AJY930" s="290"/>
      <c r="AJZ930" s="290"/>
      <c r="AKA930" s="290"/>
      <c r="AKB930" s="290"/>
      <c r="AKC930" s="290"/>
      <c r="AKD930" s="290"/>
      <c r="AKE930" s="290"/>
      <c r="AKF930" s="290"/>
      <c r="AKG930" s="290"/>
      <c r="AKH930" s="290"/>
      <c r="AKI930" s="290"/>
      <c r="AKJ930" s="290"/>
      <c r="AKK930" s="290"/>
      <c r="AKL930" s="290"/>
      <c r="AKM930" s="290"/>
      <c r="AKN930" s="290"/>
      <c r="AKO930" s="290"/>
      <c r="AKP930" s="290"/>
      <c r="AKQ930" s="290"/>
      <c r="AKR930" s="290"/>
      <c r="AKS930" s="290"/>
      <c r="AKT930" s="290"/>
      <c r="AKU930" s="290"/>
      <c r="AKV930" s="290"/>
      <c r="AKW930" s="290"/>
      <c r="AKX930" s="290"/>
      <c r="AKY930" s="290"/>
      <c r="AKZ930" s="290"/>
      <c r="ALA930" s="290"/>
      <c r="ALB930" s="290"/>
      <c r="ALC930" s="290"/>
      <c r="ALD930" s="290"/>
      <c r="ALE930" s="290"/>
      <c r="ALF930" s="290"/>
      <c r="ALG930" s="290"/>
      <c r="ALH930" s="290"/>
      <c r="ALI930" s="290"/>
      <c r="ALJ930" s="290"/>
      <c r="ALK930" s="290"/>
      <c r="ALL930" s="290"/>
      <c r="ALM930" s="290"/>
      <c r="ALN930" s="290"/>
      <c r="ALO930" s="290"/>
      <c r="ALP930" s="290"/>
      <c r="ALQ930" s="290"/>
      <c r="ALR930" s="290"/>
      <c r="ALS930" s="290"/>
      <c r="ALT930" s="290"/>
      <c r="ALU930" s="290"/>
      <c r="ALV930" s="290"/>
      <c r="ALW930" s="290"/>
      <c r="ALX930" s="290"/>
      <c r="ALY930" s="290"/>
      <c r="ALZ930" s="290"/>
      <c r="AMA930" s="290"/>
      <c r="AMB930" s="290"/>
      <c r="AMC930" s="290"/>
      <c r="AMD930" s="290"/>
      <c r="AME930" s="290"/>
      <c r="AMF930" s="290"/>
      <c r="AMG930" s="290"/>
      <c r="AMH930" s="290"/>
      <c r="AMI930" s="290"/>
      <c r="AMJ930" s="290"/>
      <c r="AMK930" s="290"/>
      <c r="AML930" s="290"/>
      <c r="AMM930" s="290"/>
      <c r="AMN930" s="290"/>
      <c r="AMO930" s="290"/>
      <c r="AMP930" s="290"/>
      <c r="AMQ930" s="290"/>
      <c r="AMR930" s="290"/>
      <c r="AMS930" s="290"/>
      <c r="AMT930" s="290"/>
      <c r="AMU930" s="290"/>
      <c r="AMV930" s="290"/>
      <c r="AMW930" s="290"/>
      <c r="AMX930" s="290"/>
      <c r="AMY930" s="290"/>
      <c r="AMZ930" s="290"/>
      <c r="ANA930" s="290"/>
      <c r="ANB930" s="290"/>
      <c r="ANC930" s="290"/>
      <c r="AND930" s="290"/>
      <c r="ANE930" s="290"/>
      <c r="ANF930" s="290"/>
      <c r="ANG930" s="290"/>
      <c r="ANH930" s="290"/>
      <c r="ANI930" s="290"/>
      <c r="ANJ930" s="290"/>
      <c r="ANK930" s="290"/>
      <c r="ANL930" s="290"/>
      <c r="ANM930" s="290"/>
      <c r="ANN930" s="290"/>
      <c r="ANO930" s="290"/>
      <c r="ANP930" s="290"/>
      <c r="ANQ930" s="290"/>
      <c r="ANR930" s="290"/>
      <c r="ANS930" s="290"/>
      <c r="ANT930" s="290"/>
      <c r="ANU930" s="290"/>
      <c r="ANV930" s="290"/>
      <c r="ANW930" s="290"/>
      <c r="ANX930" s="290"/>
      <c r="ANY930" s="290"/>
      <c r="ANZ930" s="290"/>
      <c r="AOA930" s="290"/>
      <c r="AOB930" s="290"/>
      <c r="AOC930" s="290"/>
      <c r="AOD930" s="290"/>
      <c r="AOE930" s="290"/>
      <c r="AOF930" s="290"/>
      <c r="AOG930" s="290"/>
      <c r="AOH930" s="290"/>
      <c r="AOI930" s="290"/>
      <c r="AOJ930" s="290"/>
      <c r="AOK930" s="290"/>
      <c r="AOL930" s="290"/>
      <c r="AOM930" s="290"/>
      <c r="AON930" s="290"/>
      <c r="AOO930" s="290"/>
      <c r="AOP930" s="290"/>
      <c r="AOQ930" s="290"/>
      <c r="AOR930" s="290"/>
      <c r="AOS930" s="290"/>
      <c r="AOT930" s="290"/>
      <c r="AOU930" s="290"/>
      <c r="AOV930" s="290"/>
      <c r="AOW930" s="290"/>
      <c r="AOX930" s="290"/>
      <c r="AOY930" s="290"/>
      <c r="AOZ930" s="290"/>
      <c r="APA930" s="290"/>
      <c r="APB930" s="290"/>
      <c r="APC930" s="290"/>
      <c r="APD930" s="290"/>
      <c r="APE930" s="290"/>
      <c r="APF930" s="290"/>
      <c r="APG930" s="290"/>
      <c r="APH930" s="290"/>
      <c r="API930" s="290"/>
      <c r="APJ930" s="290"/>
      <c r="APK930" s="290"/>
      <c r="APL930" s="290"/>
      <c r="APM930" s="290"/>
      <c r="APN930" s="290"/>
      <c r="APO930" s="290"/>
      <c r="APP930" s="290"/>
      <c r="APQ930" s="290"/>
      <c r="APR930" s="290"/>
      <c r="APS930" s="290"/>
      <c r="APT930" s="290"/>
      <c r="APU930" s="290"/>
      <c r="APV930" s="290"/>
      <c r="APW930" s="290"/>
      <c r="APX930" s="290"/>
      <c r="APY930" s="290"/>
      <c r="APZ930" s="290"/>
      <c r="AQA930" s="290"/>
      <c r="AQB930" s="290"/>
      <c r="AQC930" s="290"/>
      <c r="AQD930" s="290"/>
      <c r="AQE930" s="290"/>
      <c r="AQF930" s="290"/>
      <c r="AQG930" s="290"/>
      <c r="AQH930" s="290"/>
      <c r="AQI930" s="290"/>
      <c r="AQJ930" s="290"/>
      <c r="AQK930" s="290"/>
      <c r="AQL930" s="290"/>
      <c r="AQM930" s="290"/>
      <c r="AQN930" s="290"/>
      <c r="AQO930" s="290"/>
      <c r="AQP930" s="290"/>
      <c r="AQQ930" s="290"/>
      <c r="AQR930" s="290"/>
      <c r="AQS930" s="290"/>
      <c r="AQT930" s="290"/>
      <c r="AQU930" s="290"/>
      <c r="AQV930" s="290"/>
      <c r="AQW930" s="290"/>
      <c r="AQX930" s="290"/>
      <c r="AQY930" s="290"/>
      <c r="AQZ930" s="290"/>
      <c r="ARA930" s="290"/>
      <c r="ARB930" s="290"/>
      <c r="ARC930" s="290"/>
      <c r="ARD930" s="290"/>
      <c r="ARE930" s="290"/>
      <c r="ARF930" s="290"/>
      <c r="ARG930" s="290"/>
      <c r="ARH930" s="290"/>
      <c r="ARI930" s="290"/>
      <c r="ARJ930" s="290"/>
      <c r="ARK930" s="290"/>
      <c r="ARL930" s="290"/>
      <c r="ARM930" s="290"/>
      <c r="ARN930" s="290"/>
      <c r="ARO930" s="290"/>
      <c r="ARP930" s="290"/>
      <c r="ARQ930" s="290"/>
      <c r="ARR930" s="290"/>
      <c r="ARS930" s="290"/>
      <c r="ART930" s="290"/>
      <c r="ARU930" s="290"/>
      <c r="ARV930" s="290"/>
      <c r="ARW930" s="290"/>
      <c r="ARX930" s="290"/>
      <c r="ARY930" s="290"/>
      <c r="ARZ930" s="290"/>
      <c r="ASA930" s="290"/>
      <c r="ASB930" s="290"/>
      <c r="ASC930" s="290"/>
      <c r="ASD930" s="290"/>
      <c r="ASE930" s="290"/>
      <c r="ASF930" s="290"/>
      <c r="ASG930" s="290"/>
      <c r="ASH930" s="290"/>
      <c r="ASI930" s="290"/>
      <c r="ASJ930" s="290"/>
      <c r="ASK930" s="290"/>
      <c r="ASL930" s="290"/>
      <c r="ASM930" s="290"/>
      <c r="ASN930" s="290"/>
      <c r="ASO930" s="290"/>
      <c r="ASP930" s="290"/>
      <c r="ASQ930" s="290"/>
      <c r="ASR930" s="290"/>
      <c r="ASS930" s="290"/>
      <c r="AST930" s="290"/>
      <c r="ASU930" s="290"/>
      <c r="ASV930" s="290"/>
      <c r="ASW930" s="290"/>
      <c r="ASX930" s="290"/>
      <c r="ASY930" s="290"/>
      <c r="ASZ930" s="290"/>
      <c r="ATA930" s="290"/>
      <c r="ATB930" s="290"/>
      <c r="ATC930" s="290"/>
      <c r="ATD930" s="290"/>
      <c r="ATE930" s="290"/>
      <c r="ATF930" s="290"/>
      <c r="ATG930" s="290"/>
      <c r="ATH930" s="290"/>
      <c r="ATI930" s="290"/>
      <c r="ATJ930" s="290"/>
      <c r="ATK930" s="290"/>
      <c r="ATL930" s="290"/>
      <c r="ATM930" s="290"/>
      <c r="ATN930" s="290"/>
      <c r="ATO930" s="290"/>
      <c r="ATP930" s="290"/>
      <c r="ATQ930" s="290"/>
      <c r="ATR930" s="290"/>
      <c r="ATS930" s="290"/>
      <c r="ATT930" s="290"/>
      <c r="ATU930" s="290"/>
      <c r="ATV930" s="290"/>
      <c r="ATW930" s="290"/>
      <c r="ATX930" s="290"/>
      <c r="ATY930" s="290"/>
      <c r="ATZ930" s="290"/>
      <c r="AUA930" s="290"/>
      <c r="AUB930" s="290"/>
      <c r="AUC930" s="290"/>
      <c r="AUD930" s="290"/>
      <c r="AUE930" s="290"/>
      <c r="AUF930" s="290"/>
      <c r="AUG930" s="290"/>
      <c r="AUH930" s="290"/>
      <c r="AUI930" s="290"/>
      <c r="AUJ930" s="290"/>
      <c r="AUK930" s="290"/>
      <c r="AUL930" s="290"/>
      <c r="AUM930" s="290"/>
      <c r="AUN930" s="290"/>
      <c r="AUO930" s="290"/>
      <c r="AUP930" s="290"/>
      <c r="AUQ930" s="290"/>
      <c r="AUR930" s="290"/>
      <c r="AUS930" s="290"/>
      <c r="AUT930" s="290"/>
      <c r="AUU930" s="290"/>
      <c r="AUV930" s="290"/>
      <c r="AUW930" s="290"/>
      <c r="AUX930" s="290"/>
      <c r="AUY930" s="290"/>
      <c r="AUZ930" s="290"/>
      <c r="AVA930" s="290"/>
      <c r="AVB930" s="290"/>
      <c r="AVC930" s="290"/>
      <c r="AVD930" s="290"/>
      <c r="AVE930" s="290"/>
      <c r="AVF930" s="290"/>
      <c r="AVG930" s="290"/>
      <c r="AVH930" s="290"/>
      <c r="AVI930" s="290"/>
      <c r="AVJ930" s="290"/>
      <c r="AVK930" s="290"/>
      <c r="AVL930" s="290"/>
      <c r="AVM930" s="290"/>
      <c r="AVN930" s="290"/>
      <c r="AVO930" s="290"/>
      <c r="AVP930" s="290"/>
      <c r="AVQ930" s="290"/>
      <c r="AVR930" s="290"/>
      <c r="AVS930" s="290"/>
      <c r="AVT930" s="290"/>
      <c r="AVU930" s="290"/>
      <c r="AVV930" s="290"/>
      <c r="AVW930" s="290"/>
      <c r="AVX930" s="290"/>
      <c r="AVY930" s="290"/>
      <c r="AVZ930" s="290"/>
      <c r="AWA930" s="290"/>
      <c r="AWB930" s="290"/>
      <c r="AWC930" s="290"/>
      <c r="AWD930" s="290"/>
      <c r="AWE930" s="290"/>
      <c r="AWF930" s="290"/>
      <c r="AWG930" s="290"/>
      <c r="AWH930" s="290"/>
      <c r="AWI930" s="290"/>
      <c r="AWJ930" s="290"/>
      <c r="AWK930" s="290"/>
      <c r="AWL930" s="290"/>
      <c r="AWM930" s="290"/>
      <c r="AWN930" s="290"/>
      <c r="AWO930" s="290"/>
      <c r="AWP930" s="290"/>
      <c r="AWQ930" s="290"/>
      <c r="AWR930" s="290"/>
      <c r="AWS930" s="290"/>
      <c r="AWT930" s="290"/>
      <c r="AWU930" s="290"/>
      <c r="AWV930" s="290"/>
      <c r="AWW930" s="290"/>
      <c r="AWX930" s="290"/>
      <c r="AWY930" s="290"/>
      <c r="AWZ930" s="290"/>
      <c r="AXA930" s="290"/>
      <c r="AXB930" s="290"/>
      <c r="AXC930" s="290"/>
      <c r="AXD930" s="290"/>
      <c r="AXE930" s="290"/>
      <c r="AXF930" s="290"/>
      <c r="AXG930" s="290"/>
      <c r="AXH930" s="290"/>
      <c r="AXI930" s="290"/>
      <c r="AXJ930" s="290"/>
      <c r="AXK930" s="290"/>
      <c r="AXL930" s="290"/>
      <c r="AXM930" s="290"/>
      <c r="AXN930" s="290"/>
      <c r="AXO930" s="290"/>
      <c r="AXP930" s="290"/>
      <c r="AXQ930" s="290"/>
      <c r="AXR930" s="290"/>
      <c r="AXS930" s="290"/>
      <c r="AXT930" s="290"/>
      <c r="AXU930" s="290"/>
      <c r="AXV930" s="290"/>
      <c r="AXW930" s="290"/>
      <c r="AXX930" s="290"/>
      <c r="AXY930" s="290"/>
      <c r="AXZ930" s="290"/>
      <c r="AYA930" s="290"/>
      <c r="AYB930" s="290"/>
      <c r="AYC930" s="290"/>
      <c r="AYD930" s="290"/>
      <c r="AYE930" s="290"/>
      <c r="AYF930" s="290"/>
      <c r="AYG930" s="290"/>
      <c r="AYH930" s="290"/>
      <c r="AYI930" s="290"/>
      <c r="AYJ930" s="290"/>
      <c r="AYK930" s="290"/>
      <c r="AYL930" s="290"/>
      <c r="AYM930" s="290"/>
      <c r="AYN930" s="290"/>
      <c r="AYO930" s="290"/>
      <c r="AYP930" s="290"/>
      <c r="AYQ930" s="290"/>
      <c r="AYR930" s="290"/>
      <c r="AYS930" s="290"/>
      <c r="AYT930" s="290"/>
      <c r="AYU930" s="290"/>
      <c r="AYV930" s="290"/>
      <c r="AYW930" s="290"/>
      <c r="AYX930" s="290"/>
      <c r="AYY930" s="290"/>
      <c r="AYZ930" s="290"/>
      <c r="AZA930" s="290"/>
      <c r="AZB930" s="290"/>
      <c r="AZC930" s="290"/>
      <c r="AZD930" s="290"/>
      <c r="AZE930" s="290"/>
      <c r="AZF930" s="290"/>
      <c r="AZG930" s="290"/>
      <c r="AZH930" s="290"/>
      <c r="AZI930" s="290"/>
      <c r="AZJ930" s="290"/>
      <c r="AZK930" s="290"/>
      <c r="AZL930" s="290"/>
      <c r="AZM930" s="290"/>
      <c r="AZN930" s="290"/>
      <c r="AZO930" s="290"/>
      <c r="AZP930" s="290"/>
      <c r="AZQ930" s="290"/>
      <c r="AZR930" s="290"/>
      <c r="AZS930" s="290"/>
      <c r="AZT930" s="290"/>
      <c r="AZU930" s="290"/>
      <c r="AZV930" s="290"/>
      <c r="AZW930" s="290"/>
      <c r="AZX930" s="290"/>
      <c r="AZY930" s="290"/>
      <c r="AZZ930" s="290"/>
      <c r="BAA930" s="290"/>
      <c r="BAB930" s="290"/>
      <c r="BAC930" s="290"/>
      <c r="BAD930" s="290"/>
      <c r="BAE930" s="290"/>
      <c r="BAF930" s="290"/>
      <c r="BAG930" s="290"/>
      <c r="BAH930" s="290"/>
      <c r="BAI930" s="290"/>
      <c r="BAJ930" s="290"/>
      <c r="BAK930" s="290"/>
      <c r="BAL930" s="290"/>
      <c r="BAM930" s="290"/>
      <c r="BAN930" s="290"/>
      <c r="BAO930" s="290"/>
      <c r="BAP930" s="290"/>
      <c r="BAQ930" s="290"/>
      <c r="BAR930" s="290"/>
      <c r="BAS930" s="290"/>
      <c r="BAT930" s="290"/>
      <c r="BAU930" s="290"/>
      <c r="BAV930" s="290"/>
      <c r="BAW930" s="290"/>
      <c r="BAX930" s="290"/>
      <c r="BAY930" s="290"/>
      <c r="BAZ930" s="290"/>
      <c r="BBA930" s="290"/>
      <c r="BBB930" s="290"/>
      <c r="BBC930" s="290"/>
      <c r="BBD930" s="290"/>
      <c r="BBE930" s="290"/>
      <c r="BBF930" s="290"/>
      <c r="BBG930" s="290"/>
      <c r="BBH930" s="290"/>
      <c r="BBI930" s="290"/>
      <c r="BBJ930" s="290"/>
      <c r="BBK930" s="290"/>
      <c r="BBL930" s="290"/>
      <c r="BBM930" s="290"/>
      <c r="BBN930" s="290"/>
      <c r="BBO930" s="290"/>
      <c r="BBP930" s="290"/>
      <c r="BBQ930" s="290"/>
      <c r="BBR930" s="290"/>
      <c r="BBS930" s="290"/>
      <c r="BBT930" s="290"/>
      <c r="BBU930" s="290"/>
      <c r="BBV930" s="290"/>
      <c r="BBW930" s="290"/>
      <c r="BBX930" s="290"/>
      <c r="BBY930" s="290"/>
      <c r="BBZ930" s="290"/>
      <c r="BCA930" s="290"/>
      <c r="BCB930" s="290"/>
      <c r="BCC930" s="290"/>
      <c r="BCD930" s="290"/>
      <c r="BCE930" s="290"/>
      <c r="BCF930" s="290"/>
      <c r="BCG930" s="290"/>
      <c r="BCH930" s="290"/>
      <c r="BCI930" s="290"/>
      <c r="BCJ930" s="290"/>
      <c r="BCK930" s="290"/>
      <c r="BCL930" s="290"/>
      <c r="BCM930" s="290"/>
      <c r="BCN930" s="290"/>
      <c r="BCO930" s="290"/>
      <c r="BCP930" s="290"/>
      <c r="BCQ930" s="290"/>
      <c r="BCR930" s="290"/>
      <c r="BCS930" s="290"/>
      <c r="BCT930" s="290"/>
      <c r="BCU930" s="290"/>
      <c r="BCV930" s="290"/>
      <c r="BCW930" s="290"/>
      <c r="BCX930" s="290"/>
      <c r="BCY930" s="290"/>
      <c r="BCZ930" s="290"/>
      <c r="BDA930" s="290"/>
      <c r="BDB930" s="290"/>
      <c r="BDC930" s="290"/>
      <c r="BDD930" s="290"/>
      <c r="BDE930" s="290"/>
      <c r="BDF930" s="290"/>
      <c r="BDG930" s="290"/>
      <c r="BDH930" s="290"/>
      <c r="BDI930" s="290"/>
      <c r="BDJ930" s="290"/>
      <c r="BDK930" s="290"/>
      <c r="BDL930" s="290"/>
      <c r="BDM930" s="290"/>
      <c r="BDN930" s="290"/>
      <c r="BDO930" s="290"/>
      <c r="BDP930" s="290"/>
      <c r="BDQ930" s="290"/>
      <c r="BDR930" s="290"/>
      <c r="BDS930" s="290"/>
      <c r="BDT930" s="290"/>
      <c r="BDU930" s="290"/>
      <c r="BDV930" s="290"/>
      <c r="BDW930" s="290"/>
      <c r="BDX930" s="290"/>
      <c r="BDY930" s="290"/>
      <c r="BDZ930" s="290"/>
      <c r="BEA930" s="290"/>
      <c r="BEB930" s="290"/>
      <c r="BEC930" s="290"/>
      <c r="BED930" s="290"/>
      <c r="BEE930" s="290"/>
      <c r="BEF930" s="290"/>
      <c r="BEG930" s="290"/>
      <c r="BEH930" s="290"/>
      <c r="BEI930" s="290"/>
      <c r="BEJ930" s="290"/>
      <c r="BEK930" s="290"/>
      <c r="BEL930" s="290"/>
      <c r="BEM930" s="290"/>
      <c r="BEN930" s="290"/>
      <c r="BEO930" s="290"/>
      <c r="BEP930" s="290"/>
      <c r="BEQ930" s="290"/>
      <c r="BER930" s="290"/>
      <c r="BES930" s="290"/>
      <c r="BET930" s="290"/>
      <c r="BEU930" s="290"/>
      <c r="BEV930" s="290"/>
      <c r="BEW930" s="290"/>
      <c r="BEX930" s="290"/>
      <c r="BEY930" s="290"/>
      <c r="BEZ930" s="290"/>
      <c r="BFA930" s="290"/>
      <c r="BFB930" s="290"/>
      <c r="BFC930" s="290"/>
      <c r="BFD930" s="290"/>
      <c r="BFE930" s="290"/>
      <c r="BFF930" s="290"/>
      <c r="BFG930" s="290"/>
      <c r="BFH930" s="290"/>
      <c r="BFI930" s="290"/>
      <c r="BFJ930" s="290"/>
      <c r="BFK930" s="290"/>
      <c r="BFL930" s="290"/>
      <c r="BFM930" s="290"/>
      <c r="BFN930" s="290"/>
      <c r="BFO930" s="290"/>
      <c r="BFP930" s="290"/>
      <c r="BFQ930" s="290"/>
      <c r="BFR930" s="290"/>
      <c r="BFS930" s="290"/>
      <c r="BFT930" s="290"/>
      <c r="BFU930" s="290"/>
      <c r="BFV930" s="290"/>
      <c r="BFW930" s="290"/>
      <c r="BFX930" s="290"/>
      <c r="BFY930" s="290"/>
      <c r="BFZ930" s="290"/>
      <c r="BGA930" s="290"/>
      <c r="BGB930" s="290"/>
      <c r="BGC930" s="290"/>
      <c r="BGD930" s="290"/>
      <c r="BGE930" s="290"/>
      <c r="BGF930" s="290"/>
      <c r="BGG930" s="290"/>
      <c r="BGH930" s="290"/>
      <c r="BGI930" s="290"/>
      <c r="BGJ930" s="290"/>
      <c r="BGK930" s="290"/>
      <c r="BGL930" s="290"/>
      <c r="BGM930" s="290"/>
      <c r="BGN930" s="290"/>
      <c r="BGO930" s="290"/>
      <c r="BGP930" s="290"/>
      <c r="BGQ930" s="290"/>
      <c r="BGR930" s="290"/>
      <c r="BGS930" s="290"/>
      <c r="BGT930" s="290"/>
      <c r="BGU930" s="290"/>
      <c r="BGV930" s="290"/>
      <c r="BGW930" s="290"/>
      <c r="BGX930" s="290"/>
      <c r="BGY930" s="290"/>
      <c r="BGZ930" s="290"/>
      <c r="BHA930" s="290"/>
      <c r="BHB930" s="290"/>
      <c r="BHC930" s="290"/>
      <c r="BHD930" s="290"/>
      <c r="BHE930" s="290"/>
      <c r="BHF930" s="290"/>
      <c r="BHG930" s="290"/>
      <c r="BHH930" s="290"/>
      <c r="BHI930" s="290"/>
      <c r="BHJ930" s="290"/>
      <c r="BHK930" s="290"/>
      <c r="BHL930" s="290"/>
      <c r="BHM930" s="290"/>
      <c r="BHN930" s="290"/>
      <c r="BHO930" s="290"/>
      <c r="BHP930" s="290"/>
      <c r="BHQ930" s="290"/>
      <c r="BHR930" s="290"/>
      <c r="BHS930" s="290"/>
      <c r="BHT930" s="290"/>
      <c r="BHU930" s="290"/>
      <c r="BHV930" s="290"/>
      <c r="BHW930" s="290"/>
      <c r="BHX930" s="290"/>
      <c r="BHY930" s="290"/>
      <c r="BHZ930" s="290"/>
      <c r="BIA930" s="290"/>
      <c r="BIB930" s="290"/>
      <c r="BIC930" s="290"/>
      <c r="BID930" s="290"/>
      <c r="BIE930" s="290"/>
      <c r="BIF930" s="290"/>
      <c r="BIG930" s="290"/>
      <c r="BIH930" s="290"/>
      <c r="BII930" s="290"/>
      <c r="BIJ930" s="290"/>
      <c r="BIK930" s="290"/>
      <c r="BIL930" s="290"/>
      <c r="BIM930" s="290"/>
      <c r="BIN930" s="290"/>
      <c r="BIO930" s="290"/>
      <c r="BIP930" s="290"/>
      <c r="BIQ930" s="290"/>
      <c r="BIR930" s="290"/>
      <c r="BIS930" s="290"/>
      <c r="BIT930" s="290"/>
      <c r="BIU930" s="290"/>
      <c r="BIV930" s="290"/>
      <c r="BIW930" s="290"/>
      <c r="BIX930" s="290"/>
      <c r="BIY930" s="290"/>
      <c r="BIZ930" s="290"/>
      <c r="BJA930" s="290"/>
      <c r="BJB930" s="290"/>
      <c r="BJC930" s="290"/>
      <c r="BJD930" s="290"/>
      <c r="BJE930" s="290"/>
      <c r="BJF930" s="290"/>
      <c r="BJG930" s="290"/>
      <c r="BJH930" s="290"/>
      <c r="BJI930" s="290"/>
      <c r="BJJ930" s="290"/>
      <c r="BJK930" s="290"/>
      <c r="BJL930" s="290"/>
      <c r="BJM930" s="290"/>
      <c r="BJN930" s="290"/>
      <c r="BJO930" s="290"/>
      <c r="BJP930" s="290"/>
      <c r="BJQ930" s="290"/>
      <c r="BJR930" s="290"/>
      <c r="BJS930" s="290"/>
      <c r="BJT930" s="290"/>
      <c r="BJU930" s="290"/>
      <c r="BJV930" s="290"/>
      <c r="BJW930" s="290"/>
      <c r="BJX930" s="290"/>
      <c r="BJY930" s="290"/>
      <c r="BJZ930" s="290"/>
      <c r="BKA930" s="290"/>
      <c r="BKB930" s="290"/>
      <c r="BKC930" s="290"/>
      <c r="BKD930" s="290"/>
      <c r="BKE930" s="290"/>
      <c r="BKF930" s="290"/>
      <c r="BKG930" s="290"/>
      <c r="BKH930" s="290"/>
      <c r="BKI930" s="290"/>
      <c r="BKJ930" s="290"/>
      <c r="BKK930" s="290"/>
      <c r="BKL930" s="290"/>
      <c r="BKM930" s="290"/>
      <c r="BKN930" s="290"/>
      <c r="BKO930" s="290"/>
      <c r="BKP930" s="290"/>
      <c r="BKQ930" s="290"/>
      <c r="BKR930" s="290"/>
      <c r="BKS930" s="290"/>
      <c r="BKT930" s="290"/>
      <c r="BKU930" s="290"/>
      <c r="BKV930" s="290"/>
      <c r="BKW930" s="290"/>
      <c r="BKX930" s="290"/>
      <c r="BKY930" s="290"/>
      <c r="BKZ930" s="290"/>
      <c r="BLA930" s="290"/>
      <c r="BLB930" s="290"/>
      <c r="BLC930" s="290"/>
      <c r="BLD930" s="290"/>
      <c r="BLE930" s="290"/>
      <c r="BLF930" s="290"/>
      <c r="BLG930" s="290"/>
      <c r="BLH930" s="290"/>
      <c r="BLI930" s="290"/>
      <c r="BLJ930" s="290"/>
      <c r="BLK930" s="290"/>
      <c r="BLL930" s="290"/>
      <c r="BLM930" s="290"/>
      <c r="BLN930" s="290"/>
      <c r="BLO930" s="290"/>
      <c r="BLP930" s="290"/>
      <c r="BLQ930" s="290"/>
      <c r="BLR930" s="290"/>
      <c r="BLS930" s="290"/>
      <c r="BLT930" s="290"/>
      <c r="BLU930" s="290"/>
      <c r="BLV930" s="290"/>
      <c r="BLW930" s="290"/>
      <c r="BLX930" s="290"/>
      <c r="BLY930" s="290"/>
      <c r="BLZ930" s="290"/>
      <c r="BMA930" s="290"/>
      <c r="BMB930" s="290"/>
      <c r="BMC930" s="290"/>
      <c r="BMD930" s="290"/>
      <c r="BME930" s="290"/>
      <c r="BMF930" s="290"/>
      <c r="BMG930" s="290"/>
      <c r="BMH930" s="290"/>
      <c r="BMI930" s="290"/>
      <c r="BMJ930" s="290"/>
      <c r="BMK930" s="290"/>
      <c r="BML930" s="290"/>
      <c r="BMM930" s="290"/>
      <c r="BMN930" s="290"/>
      <c r="BMO930" s="290"/>
      <c r="BMP930" s="290"/>
      <c r="BMQ930" s="290"/>
      <c r="BMR930" s="290"/>
      <c r="BMS930" s="290"/>
      <c r="BMT930" s="290"/>
      <c r="BMU930" s="290"/>
      <c r="BMV930" s="290"/>
      <c r="BMW930" s="290"/>
      <c r="BMX930" s="290"/>
      <c r="BMY930" s="290"/>
      <c r="BMZ930" s="290"/>
      <c r="BNA930" s="290"/>
      <c r="BNB930" s="290"/>
      <c r="BNC930" s="290"/>
      <c r="BND930" s="290"/>
      <c r="BNE930" s="290"/>
      <c r="BNF930" s="290"/>
      <c r="BNG930" s="290"/>
      <c r="BNH930" s="290"/>
      <c r="BNI930" s="290"/>
      <c r="BNJ930" s="290"/>
      <c r="BNK930" s="290"/>
      <c r="BNL930" s="290"/>
      <c r="BNM930" s="290"/>
      <c r="BNN930" s="290"/>
      <c r="BNO930" s="290"/>
      <c r="BNP930" s="290"/>
      <c r="BNQ930" s="290"/>
      <c r="BNR930" s="290"/>
      <c r="BNS930" s="290"/>
      <c r="BNT930" s="290"/>
      <c r="BNU930" s="290"/>
      <c r="BNV930" s="290"/>
      <c r="BNW930" s="290"/>
      <c r="BNX930" s="290"/>
      <c r="BNY930" s="290"/>
      <c r="BNZ930" s="290"/>
      <c r="BOA930" s="290"/>
      <c r="BOB930" s="290"/>
      <c r="BOC930" s="290"/>
      <c r="BOD930" s="290"/>
      <c r="BOE930" s="290"/>
      <c r="BOF930" s="290"/>
      <c r="BOG930" s="290"/>
      <c r="BOH930" s="290"/>
      <c r="BOI930" s="290"/>
      <c r="BOJ930" s="290"/>
      <c r="BOK930" s="290"/>
      <c r="BOL930" s="290"/>
      <c r="BOM930" s="290"/>
      <c r="BON930" s="290"/>
      <c r="BOO930" s="290"/>
      <c r="BOP930" s="290"/>
      <c r="BOQ930" s="290"/>
      <c r="BOR930" s="290"/>
      <c r="BOS930" s="290"/>
      <c r="BOT930" s="290"/>
      <c r="BOU930" s="290"/>
      <c r="BOV930" s="290"/>
      <c r="BOW930" s="290"/>
      <c r="BOX930" s="290"/>
      <c r="BOY930" s="290"/>
      <c r="BOZ930" s="290"/>
      <c r="BPA930" s="290"/>
      <c r="BPB930" s="290"/>
      <c r="BPC930" s="290"/>
      <c r="BPD930" s="290"/>
      <c r="BPE930" s="290"/>
      <c r="BPF930" s="290"/>
      <c r="BPG930" s="290"/>
      <c r="BPH930" s="290"/>
      <c r="BPI930" s="290"/>
      <c r="BPJ930" s="290"/>
      <c r="BPK930" s="290"/>
      <c r="BPL930" s="290"/>
      <c r="BPM930" s="290"/>
      <c r="BPN930" s="290"/>
      <c r="BPO930" s="290"/>
      <c r="BPP930" s="290"/>
      <c r="BPQ930" s="290"/>
      <c r="BPR930" s="290"/>
      <c r="BPS930" s="290"/>
      <c r="BPT930" s="290"/>
      <c r="BPU930" s="290"/>
      <c r="BPV930" s="290"/>
      <c r="BPW930" s="290"/>
      <c r="BPX930" s="290"/>
      <c r="BPY930" s="290"/>
      <c r="BPZ930" s="290"/>
      <c r="BQA930" s="290"/>
      <c r="BQB930" s="290"/>
      <c r="BQC930" s="290"/>
      <c r="BQD930" s="290"/>
      <c r="BQE930" s="290"/>
      <c r="BQF930" s="290"/>
      <c r="BQG930" s="290"/>
      <c r="BQH930" s="290"/>
      <c r="BQI930" s="290"/>
      <c r="BQJ930" s="290"/>
      <c r="BQK930" s="290"/>
      <c r="BQL930" s="290"/>
      <c r="BQM930" s="290"/>
      <c r="BQN930" s="290"/>
      <c r="BQO930" s="290"/>
      <c r="BQP930" s="290"/>
      <c r="BQQ930" s="290"/>
      <c r="BQR930" s="290"/>
      <c r="BQS930" s="290"/>
      <c r="BQT930" s="290"/>
      <c r="BQU930" s="290"/>
      <c r="BQV930" s="290"/>
      <c r="BQW930" s="290"/>
      <c r="BQX930" s="290"/>
      <c r="BQY930" s="290"/>
      <c r="BQZ930" s="290"/>
      <c r="BRA930" s="290"/>
      <c r="BRB930" s="290"/>
      <c r="BRC930" s="290"/>
      <c r="BRD930" s="290"/>
      <c r="BRE930" s="290"/>
      <c r="BRF930" s="290"/>
      <c r="BRG930" s="290"/>
      <c r="BRH930" s="290"/>
      <c r="BRI930" s="290"/>
      <c r="BRJ930" s="290"/>
      <c r="BRK930" s="290"/>
      <c r="BRL930" s="290"/>
      <c r="BRM930" s="290"/>
      <c r="BRN930" s="290"/>
      <c r="BRO930" s="290"/>
      <c r="BRP930" s="290"/>
      <c r="BRQ930" s="290"/>
      <c r="BRR930" s="290"/>
      <c r="BRS930" s="290"/>
      <c r="BRT930" s="290"/>
      <c r="BRU930" s="290"/>
      <c r="BRV930" s="290"/>
      <c r="BRW930" s="290"/>
      <c r="BRX930" s="290"/>
      <c r="BRY930" s="290"/>
      <c r="BRZ930" s="290"/>
      <c r="BSA930" s="290"/>
      <c r="BSB930" s="290"/>
      <c r="BSC930" s="290"/>
      <c r="BSD930" s="290"/>
      <c r="BSE930" s="290"/>
      <c r="BSF930" s="290"/>
      <c r="BSG930" s="290"/>
      <c r="BSH930" s="290"/>
      <c r="BSI930" s="290"/>
      <c r="BSJ930" s="290"/>
      <c r="BSK930" s="290"/>
      <c r="BSL930" s="290"/>
      <c r="BSM930" s="290"/>
      <c r="BSN930" s="290"/>
      <c r="BSO930" s="290"/>
      <c r="BSP930" s="290"/>
      <c r="BSQ930" s="290"/>
      <c r="BSR930" s="290"/>
      <c r="BSS930" s="290"/>
      <c r="BST930" s="290"/>
      <c r="BSU930" s="290"/>
      <c r="BSV930" s="290"/>
      <c r="BSW930" s="290"/>
      <c r="BSX930" s="290"/>
      <c r="BSY930" s="290"/>
      <c r="BSZ930" s="290"/>
      <c r="BTA930" s="290"/>
      <c r="BTB930" s="290"/>
      <c r="BTC930" s="290"/>
      <c r="BTD930" s="290"/>
      <c r="BTE930" s="290"/>
      <c r="BTF930" s="290"/>
      <c r="BTG930" s="290"/>
      <c r="BTH930" s="290"/>
      <c r="BTI930" s="290"/>
      <c r="BTJ930" s="290"/>
      <c r="BTK930" s="290"/>
      <c r="BTL930" s="290"/>
      <c r="BTM930" s="290"/>
      <c r="BTN930" s="290"/>
      <c r="BTO930" s="290"/>
      <c r="BTP930" s="290"/>
      <c r="BTQ930" s="290"/>
      <c r="BTR930" s="290"/>
      <c r="BTS930" s="290"/>
      <c r="BTT930" s="290"/>
      <c r="BTU930" s="290"/>
      <c r="BTV930" s="290"/>
      <c r="BTW930" s="290"/>
      <c r="BTX930" s="290"/>
      <c r="BTY930" s="290"/>
      <c r="BTZ930" s="290"/>
      <c r="BUA930" s="290"/>
      <c r="BUB930" s="290"/>
      <c r="BUC930" s="290"/>
      <c r="BUD930" s="290"/>
      <c r="BUE930" s="290"/>
      <c r="BUF930" s="290"/>
      <c r="BUG930" s="290"/>
      <c r="BUH930" s="290"/>
      <c r="BUI930" s="290"/>
      <c r="BUJ930" s="290"/>
      <c r="BUK930" s="290"/>
      <c r="BUL930" s="290"/>
      <c r="BUM930" s="290"/>
      <c r="BUN930" s="290"/>
      <c r="BUO930" s="290"/>
      <c r="BUP930" s="290"/>
      <c r="BUQ930" s="290"/>
      <c r="BUR930" s="290"/>
      <c r="BUS930" s="290"/>
      <c r="BUT930" s="290"/>
      <c r="BUU930" s="290"/>
      <c r="BUV930" s="290"/>
      <c r="BUW930" s="290"/>
      <c r="BUX930" s="290"/>
      <c r="BUY930" s="290"/>
      <c r="BUZ930" s="290"/>
      <c r="BVA930" s="290"/>
      <c r="BVB930" s="290"/>
      <c r="BVC930" s="290"/>
      <c r="BVD930" s="290"/>
      <c r="BVE930" s="290"/>
      <c r="BVF930" s="290"/>
      <c r="BVG930" s="290"/>
      <c r="BVH930" s="290"/>
      <c r="BVI930" s="290"/>
      <c r="BVJ930" s="290"/>
      <c r="BVK930" s="290"/>
      <c r="BVL930" s="290"/>
      <c r="BVM930" s="290"/>
      <c r="BVN930" s="290"/>
      <c r="BVO930" s="290"/>
      <c r="BVP930" s="290"/>
      <c r="BVQ930" s="290"/>
      <c r="BVR930" s="290"/>
      <c r="BVS930" s="290"/>
      <c r="BVT930" s="290"/>
      <c r="BVU930" s="290"/>
      <c r="BVV930" s="290"/>
      <c r="BVW930" s="290"/>
      <c r="BVX930" s="290"/>
      <c r="BVY930" s="290"/>
      <c r="BVZ930" s="290"/>
      <c r="BWA930" s="290"/>
      <c r="BWB930" s="290"/>
      <c r="BWC930" s="290"/>
      <c r="BWD930" s="290"/>
      <c r="BWE930" s="290"/>
      <c r="BWF930" s="290"/>
      <c r="BWG930" s="290"/>
      <c r="BWH930" s="290"/>
      <c r="BWI930" s="290"/>
      <c r="BWJ930" s="290"/>
      <c r="BWK930" s="290"/>
      <c r="BWL930" s="290"/>
      <c r="BWM930" s="290"/>
      <c r="BWN930" s="290"/>
      <c r="BWO930" s="290"/>
      <c r="BWP930" s="290"/>
      <c r="BWQ930" s="290"/>
      <c r="BWR930" s="290"/>
      <c r="BWS930" s="290"/>
      <c r="BWT930" s="290"/>
      <c r="BWU930" s="290"/>
      <c r="BWV930" s="290"/>
      <c r="BWW930" s="290"/>
      <c r="BWX930" s="290"/>
      <c r="BWY930" s="290"/>
      <c r="BWZ930" s="290"/>
      <c r="BXA930" s="290"/>
      <c r="BXB930" s="290"/>
      <c r="BXC930" s="290"/>
      <c r="BXD930" s="290"/>
      <c r="BXE930" s="290"/>
      <c r="BXF930" s="290"/>
      <c r="BXG930" s="290"/>
      <c r="BXH930" s="290"/>
      <c r="BXI930" s="290"/>
      <c r="BXJ930" s="290"/>
      <c r="BXK930" s="290"/>
      <c r="BXL930" s="290"/>
      <c r="BXM930" s="290"/>
      <c r="BXN930" s="290"/>
      <c r="BXO930" s="290"/>
      <c r="BXP930" s="290"/>
      <c r="BXQ930" s="290"/>
      <c r="BXR930" s="290"/>
      <c r="BXS930" s="290"/>
      <c r="BXT930" s="290"/>
      <c r="BXU930" s="290"/>
      <c r="BXV930" s="290"/>
      <c r="BXW930" s="290"/>
      <c r="BXX930" s="290"/>
      <c r="BXY930" s="290"/>
      <c r="BXZ930" s="290"/>
      <c r="BYA930" s="290"/>
      <c r="BYB930" s="290"/>
      <c r="BYC930" s="290"/>
      <c r="BYD930" s="290"/>
      <c r="BYE930" s="290"/>
      <c r="BYF930" s="290"/>
      <c r="BYG930" s="290"/>
      <c r="BYH930" s="290"/>
      <c r="BYI930" s="290"/>
      <c r="BYJ930" s="290"/>
      <c r="BYK930" s="290"/>
      <c r="BYL930" s="290"/>
      <c r="BYM930" s="290"/>
      <c r="BYN930" s="290"/>
      <c r="BYO930" s="290"/>
      <c r="BYP930" s="290"/>
      <c r="BYQ930" s="290"/>
      <c r="BYR930" s="290"/>
      <c r="BYS930" s="290"/>
      <c r="BYT930" s="290"/>
      <c r="BYU930" s="290"/>
      <c r="BYV930" s="290"/>
      <c r="BYW930" s="290"/>
      <c r="BYX930" s="290"/>
      <c r="BYY930" s="290"/>
      <c r="BYZ930" s="290"/>
      <c r="BZA930" s="290"/>
      <c r="BZB930" s="290"/>
      <c r="BZC930" s="290"/>
      <c r="BZD930" s="290"/>
      <c r="BZE930" s="290"/>
      <c r="BZF930" s="290"/>
      <c r="BZG930" s="290"/>
      <c r="BZH930" s="290"/>
      <c r="BZI930" s="290"/>
      <c r="BZJ930" s="290"/>
      <c r="BZK930" s="290"/>
      <c r="BZL930" s="290"/>
      <c r="BZM930" s="290"/>
      <c r="BZN930" s="290"/>
      <c r="BZO930" s="290"/>
      <c r="BZP930" s="290"/>
      <c r="BZQ930" s="290"/>
      <c r="BZR930" s="290"/>
      <c r="BZS930" s="290"/>
      <c r="BZT930" s="290"/>
      <c r="BZU930" s="290"/>
      <c r="BZV930" s="290"/>
      <c r="BZW930" s="290"/>
      <c r="BZX930" s="290"/>
      <c r="BZY930" s="290"/>
      <c r="BZZ930" s="290"/>
      <c r="CAA930" s="290"/>
      <c r="CAB930" s="290"/>
      <c r="CAC930" s="290"/>
      <c r="CAD930" s="290"/>
      <c r="CAE930" s="290"/>
      <c r="CAF930" s="290"/>
      <c r="CAG930" s="290"/>
      <c r="CAH930" s="290"/>
      <c r="CAI930" s="290"/>
      <c r="CAJ930" s="290"/>
      <c r="CAK930" s="290"/>
      <c r="CAL930" s="290"/>
      <c r="CAM930" s="290"/>
      <c r="CAN930" s="290"/>
      <c r="CAO930" s="290"/>
      <c r="CAP930" s="290"/>
      <c r="CAQ930" s="290"/>
      <c r="CAR930" s="290"/>
      <c r="CAS930" s="290"/>
      <c r="CAT930" s="290"/>
      <c r="CAU930" s="290"/>
      <c r="CAV930" s="290"/>
      <c r="CAW930" s="290"/>
      <c r="CAX930" s="290"/>
      <c r="CAY930" s="290"/>
      <c r="CAZ930" s="290"/>
      <c r="CBA930" s="290"/>
      <c r="CBB930" s="290"/>
      <c r="CBC930" s="290"/>
      <c r="CBD930" s="290"/>
      <c r="CBE930" s="290"/>
      <c r="CBF930" s="290"/>
      <c r="CBG930" s="290"/>
      <c r="CBH930" s="290"/>
      <c r="CBI930" s="290"/>
      <c r="CBJ930" s="290"/>
      <c r="CBK930" s="290"/>
      <c r="CBL930" s="290"/>
      <c r="CBM930" s="290"/>
      <c r="CBN930" s="290"/>
      <c r="CBO930" s="290"/>
      <c r="CBP930" s="290"/>
      <c r="CBQ930" s="290"/>
      <c r="CBR930" s="290"/>
      <c r="CBS930" s="290"/>
      <c r="CBT930" s="290"/>
      <c r="CBU930" s="290"/>
      <c r="CBV930" s="290"/>
      <c r="CBW930" s="290"/>
      <c r="CBX930" s="290"/>
      <c r="CBY930" s="290"/>
      <c r="CBZ930" s="290"/>
      <c r="CCA930" s="290"/>
      <c r="CCB930" s="290"/>
      <c r="CCC930" s="290"/>
      <c r="CCD930" s="290"/>
      <c r="CCE930" s="290"/>
      <c r="CCF930" s="290"/>
      <c r="CCG930" s="290"/>
      <c r="CCH930" s="290"/>
      <c r="CCI930" s="290"/>
      <c r="CCJ930" s="290"/>
      <c r="CCK930" s="290"/>
      <c r="CCL930" s="290"/>
      <c r="CCM930" s="290"/>
      <c r="CCN930" s="290"/>
      <c r="CCO930" s="290"/>
      <c r="CCP930" s="290"/>
      <c r="CCQ930" s="290"/>
      <c r="CCR930" s="290"/>
      <c r="CCS930" s="290"/>
      <c r="CCT930" s="290"/>
      <c r="CCU930" s="290"/>
      <c r="CCV930" s="290"/>
      <c r="CCW930" s="290"/>
      <c r="CCX930" s="290"/>
      <c r="CCY930" s="290"/>
      <c r="CCZ930" s="290"/>
      <c r="CDA930" s="290"/>
      <c r="CDB930" s="290"/>
      <c r="CDC930" s="290"/>
      <c r="CDD930" s="290"/>
      <c r="CDE930" s="290"/>
      <c r="CDF930" s="290"/>
      <c r="CDG930" s="290"/>
      <c r="CDH930" s="290"/>
      <c r="CDI930" s="290"/>
      <c r="CDJ930" s="290"/>
      <c r="CDK930" s="290"/>
      <c r="CDL930" s="290"/>
      <c r="CDM930" s="290"/>
      <c r="CDN930" s="290"/>
      <c r="CDO930" s="290"/>
      <c r="CDP930" s="290"/>
      <c r="CDQ930" s="290"/>
      <c r="CDR930" s="290"/>
      <c r="CDS930" s="290"/>
      <c r="CDT930" s="290"/>
      <c r="CDU930" s="290"/>
      <c r="CDV930" s="290"/>
      <c r="CDW930" s="290"/>
      <c r="CDX930" s="290"/>
      <c r="CDY930" s="290"/>
      <c r="CDZ930" s="290"/>
      <c r="CEA930" s="290"/>
      <c r="CEB930" s="290"/>
      <c r="CEC930" s="290"/>
      <c r="CED930" s="290"/>
      <c r="CEE930" s="290"/>
      <c r="CEF930" s="290"/>
      <c r="CEG930" s="290"/>
      <c r="CEH930" s="290"/>
      <c r="CEI930" s="290"/>
      <c r="CEJ930" s="290"/>
      <c r="CEK930" s="290"/>
      <c r="CEL930" s="290"/>
      <c r="CEM930" s="290"/>
      <c r="CEN930" s="290"/>
      <c r="CEO930" s="290"/>
      <c r="CEP930" s="290"/>
      <c r="CEQ930" s="290"/>
      <c r="CER930" s="290"/>
      <c r="CES930" s="290"/>
      <c r="CET930" s="290"/>
      <c r="CEU930" s="290"/>
      <c r="CEV930" s="290"/>
      <c r="CEW930" s="290"/>
      <c r="CEX930" s="290"/>
      <c r="CEY930" s="290"/>
      <c r="CEZ930" s="290"/>
      <c r="CFA930" s="290"/>
      <c r="CFB930" s="290"/>
      <c r="CFC930" s="290"/>
      <c r="CFD930" s="290"/>
      <c r="CFE930" s="290"/>
      <c r="CFF930" s="290"/>
      <c r="CFG930" s="290"/>
      <c r="CFH930" s="290"/>
      <c r="CFI930" s="290"/>
      <c r="CFJ930" s="290"/>
      <c r="CFK930" s="290"/>
      <c r="CFL930" s="290"/>
      <c r="CFM930" s="290"/>
      <c r="CFN930" s="290"/>
      <c r="CFO930" s="290"/>
      <c r="CFP930" s="290"/>
      <c r="CFQ930" s="290"/>
      <c r="CFR930" s="290"/>
      <c r="CFS930" s="290"/>
      <c r="CFT930" s="290"/>
      <c r="CFU930" s="290"/>
      <c r="CFV930" s="290"/>
      <c r="CFW930" s="290"/>
      <c r="CFX930" s="290"/>
      <c r="CFY930" s="290"/>
      <c r="CFZ930" s="290"/>
      <c r="CGA930" s="290"/>
      <c r="CGB930" s="290"/>
      <c r="CGC930" s="290"/>
      <c r="CGD930" s="290"/>
      <c r="CGE930" s="290"/>
      <c r="CGF930" s="290"/>
      <c r="CGG930" s="290"/>
      <c r="CGH930" s="290"/>
      <c r="CGI930" s="290"/>
      <c r="CGJ930" s="290"/>
      <c r="CGK930" s="290"/>
      <c r="CGL930" s="290"/>
      <c r="CGM930" s="290"/>
      <c r="CGN930" s="290"/>
      <c r="CGO930" s="290"/>
      <c r="CGP930" s="290"/>
      <c r="CGQ930" s="290"/>
      <c r="CGR930" s="290"/>
      <c r="CGS930" s="290"/>
      <c r="CGT930" s="290"/>
      <c r="CGU930" s="290"/>
      <c r="CGV930" s="290"/>
      <c r="CGW930" s="290"/>
      <c r="CGX930" s="290"/>
      <c r="CGY930" s="290"/>
      <c r="CGZ930" s="290"/>
      <c r="CHA930" s="290"/>
      <c r="CHB930" s="290"/>
      <c r="CHC930" s="290"/>
      <c r="CHD930" s="290"/>
      <c r="CHE930" s="290"/>
      <c r="CHF930" s="290"/>
      <c r="CHG930" s="290"/>
      <c r="CHH930" s="290"/>
      <c r="CHI930" s="290"/>
      <c r="CHJ930" s="290"/>
      <c r="CHK930" s="290"/>
      <c r="CHL930" s="290"/>
      <c r="CHM930" s="290"/>
      <c r="CHN930" s="290"/>
      <c r="CHO930" s="290"/>
      <c r="CHP930" s="290"/>
      <c r="CHQ930" s="290"/>
      <c r="CHR930" s="290"/>
      <c r="CHS930" s="290"/>
      <c r="CHT930" s="290"/>
      <c r="CHU930" s="290"/>
      <c r="CHV930" s="290"/>
      <c r="CHW930" s="290"/>
      <c r="CHX930" s="290"/>
      <c r="CHY930" s="290"/>
      <c r="CHZ930" s="290"/>
      <c r="CIA930" s="290"/>
      <c r="CIB930" s="290"/>
      <c r="CIC930" s="290"/>
      <c r="CID930" s="290"/>
      <c r="CIE930" s="290"/>
      <c r="CIF930" s="290"/>
      <c r="CIG930" s="290"/>
      <c r="CIH930" s="290"/>
      <c r="CII930" s="290"/>
      <c r="CIJ930" s="290"/>
      <c r="CIK930" s="290"/>
      <c r="CIL930" s="290"/>
      <c r="CIM930" s="290"/>
      <c r="CIN930" s="290"/>
      <c r="CIO930" s="290"/>
      <c r="CIP930" s="290"/>
      <c r="CIQ930" s="290"/>
      <c r="CIR930" s="290"/>
      <c r="CIS930" s="290"/>
      <c r="CIT930" s="290"/>
      <c r="CIU930" s="290"/>
      <c r="CIV930" s="290"/>
      <c r="CIW930" s="290"/>
      <c r="CIX930" s="290"/>
      <c r="CIY930" s="290"/>
      <c r="CIZ930" s="290"/>
      <c r="CJA930" s="290"/>
      <c r="CJB930" s="290"/>
      <c r="CJC930" s="290"/>
      <c r="CJD930" s="290"/>
      <c r="CJE930" s="290"/>
      <c r="CJF930" s="290"/>
      <c r="CJG930" s="290"/>
      <c r="CJH930" s="290"/>
      <c r="CJI930" s="290"/>
      <c r="CJJ930" s="290"/>
      <c r="CJK930" s="290"/>
      <c r="CJL930" s="290"/>
      <c r="CJM930" s="290"/>
      <c r="CJN930" s="290"/>
      <c r="CJO930" s="290"/>
      <c r="CJP930" s="290"/>
      <c r="CJQ930" s="290"/>
      <c r="CJR930" s="290"/>
      <c r="CJS930" s="290"/>
      <c r="CJT930" s="290"/>
      <c r="CJU930" s="290"/>
      <c r="CJV930" s="290"/>
      <c r="CJW930" s="290"/>
      <c r="CJX930" s="290"/>
      <c r="CJY930" s="290"/>
      <c r="CJZ930" s="290"/>
      <c r="CKA930" s="290"/>
      <c r="CKB930" s="290"/>
      <c r="CKC930" s="290"/>
      <c r="CKD930" s="290"/>
      <c r="CKE930" s="290"/>
      <c r="CKF930" s="290"/>
      <c r="CKG930" s="290"/>
      <c r="CKH930" s="290"/>
      <c r="CKI930" s="290"/>
      <c r="CKJ930" s="290"/>
      <c r="CKK930" s="290"/>
      <c r="CKL930" s="290"/>
      <c r="CKM930" s="290"/>
      <c r="CKN930" s="290"/>
      <c r="CKO930" s="290"/>
      <c r="CKP930" s="290"/>
      <c r="CKQ930" s="290"/>
      <c r="CKR930" s="290"/>
      <c r="CKS930" s="290"/>
      <c r="CKT930" s="290"/>
      <c r="CKU930" s="290"/>
      <c r="CKV930" s="290"/>
      <c r="CKW930" s="290"/>
      <c r="CKX930" s="290"/>
      <c r="CKY930" s="290"/>
      <c r="CKZ930" s="290"/>
      <c r="CLA930" s="290"/>
      <c r="CLB930" s="290"/>
      <c r="CLC930" s="290"/>
      <c r="CLD930" s="290"/>
      <c r="CLE930" s="290"/>
      <c r="CLF930" s="290"/>
      <c r="CLG930" s="290"/>
      <c r="CLH930" s="290"/>
      <c r="CLI930" s="290"/>
      <c r="CLJ930" s="290"/>
      <c r="CLK930" s="290"/>
      <c r="CLL930" s="290"/>
      <c r="CLM930" s="290"/>
      <c r="CLN930" s="290"/>
      <c r="CLO930" s="290"/>
      <c r="CLP930" s="290"/>
      <c r="CLQ930" s="290"/>
      <c r="CLR930" s="290"/>
      <c r="CLS930" s="290"/>
      <c r="CLT930" s="290"/>
      <c r="CLU930" s="290"/>
      <c r="CLV930" s="290"/>
      <c r="CLW930" s="290"/>
      <c r="CLX930" s="290"/>
      <c r="CLY930" s="290"/>
      <c r="CLZ930" s="290"/>
      <c r="CMA930" s="290"/>
      <c r="CMB930" s="290"/>
      <c r="CMC930" s="290"/>
      <c r="CMD930" s="290"/>
      <c r="CME930" s="290"/>
      <c r="CMF930" s="290"/>
      <c r="CMG930" s="290"/>
      <c r="CMH930" s="290"/>
      <c r="CMI930" s="290"/>
      <c r="CMJ930" s="290"/>
      <c r="CMK930" s="290"/>
      <c r="CML930" s="290"/>
      <c r="CMM930" s="290"/>
      <c r="CMN930" s="290"/>
      <c r="CMO930" s="290"/>
      <c r="CMP930" s="290"/>
      <c r="CMQ930" s="290"/>
      <c r="CMR930" s="290"/>
      <c r="CMS930" s="290"/>
      <c r="CMT930" s="290"/>
      <c r="CMU930" s="290"/>
      <c r="CMV930" s="290"/>
      <c r="CMW930" s="290"/>
      <c r="CMX930" s="290"/>
      <c r="CMY930" s="290"/>
      <c r="CMZ930" s="290"/>
      <c r="CNA930" s="290"/>
      <c r="CNB930" s="290"/>
      <c r="CNC930" s="290"/>
      <c r="CND930" s="290"/>
      <c r="CNE930" s="290"/>
      <c r="CNF930" s="290"/>
      <c r="CNG930" s="290"/>
      <c r="CNH930" s="290"/>
      <c r="CNI930" s="290"/>
      <c r="CNJ930" s="290"/>
      <c r="CNK930" s="290"/>
      <c r="CNL930" s="290"/>
      <c r="CNM930" s="290"/>
      <c r="CNN930" s="290"/>
      <c r="CNO930" s="290"/>
      <c r="CNP930" s="290"/>
      <c r="CNQ930" s="290"/>
      <c r="CNR930" s="290"/>
      <c r="CNS930" s="290"/>
      <c r="CNT930" s="290"/>
      <c r="CNU930" s="290"/>
      <c r="CNV930" s="290"/>
      <c r="CNW930" s="290"/>
      <c r="CNX930" s="290"/>
      <c r="CNY930" s="290"/>
      <c r="CNZ930" s="290"/>
      <c r="COA930" s="290"/>
      <c r="COB930" s="290"/>
      <c r="COC930" s="290"/>
      <c r="COD930" s="290"/>
      <c r="COE930" s="290"/>
      <c r="COF930" s="290"/>
      <c r="COG930" s="290"/>
      <c r="COH930" s="290"/>
      <c r="COI930" s="290"/>
      <c r="COJ930" s="290"/>
      <c r="COK930" s="290"/>
      <c r="COL930" s="290"/>
      <c r="COM930" s="290"/>
      <c r="CON930" s="290"/>
      <c r="COO930" s="290"/>
      <c r="COP930" s="290"/>
      <c r="COQ930" s="290"/>
      <c r="COR930" s="290"/>
      <c r="COS930" s="290"/>
      <c r="COT930" s="290"/>
      <c r="COU930" s="290"/>
      <c r="COV930" s="290"/>
      <c r="COW930" s="290"/>
      <c r="COX930" s="290"/>
      <c r="COY930" s="290"/>
      <c r="COZ930" s="290"/>
      <c r="CPA930" s="290"/>
      <c r="CPB930" s="290"/>
      <c r="CPC930" s="290"/>
      <c r="CPD930" s="290"/>
      <c r="CPE930" s="290"/>
      <c r="CPF930" s="290"/>
      <c r="CPG930" s="290"/>
      <c r="CPH930" s="290"/>
      <c r="CPI930" s="290"/>
      <c r="CPJ930" s="290"/>
      <c r="CPK930" s="290"/>
      <c r="CPL930" s="290"/>
      <c r="CPM930" s="290"/>
      <c r="CPN930" s="290"/>
      <c r="CPO930" s="290"/>
      <c r="CPP930" s="290"/>
      <c r="CPQ930" s="290"/>
      <c r="CPR930" s="290"/>
      <c r="CPS930" s="290"/>
      <c r="CPT930" s="290"/>
      <c r="CPU930" s="290"/>
      <c r="CPV930" s="290"/>
      <c r="CPW930" s="290"/>
      <c r="CPX930" s="290"/>
      <c r="CPY930" s="290"/>
      <c r="CPZ930" s="290"/>
      <c r="CQA930" s="290"/>
      <c r="CQB930" s="290"/>
      <c r="CQC930" s="290"/>
      <c r="CQD930" s="290"/>
      <c r="CQE930" s="290"/>
      <c r="CQF930" s="290"/>
      <c r="CQG930" s="290"/>
      <c r="CQH930" s="290"/>
      <c r="CQI930" s="290"/>
      <c r="CQJ930" s="290"/>
      <c r="CQK930" s="290"/>
      <c r="CQL930" s="290"/>
      <c r="CQM930" s="290"/>
      <c r="CQN930" s="290"/>
      <c r="CQO930" s="290"/>
      <c r="CQP930" s="290"/>
      <c r="CQQ930" s="290"/>
      <c r="CQR930" s="290"/>
      <c r="CQS930" s="290"/>
      <c r="CQT930" s="290"/>
      <c r="CQU930" s="290"/>
      <c r="CQV930" s="290"/>
      <c r="CQW930" s="290"/>
      <c r="CQX930" s="290"/>
      <c r="CQY930" s="290"/>
      <c r="CQZ930" s="290"/>
      <c r="CRA930" s="290"/>
      <c r="CRB930" s="290"/>
      <c r="CRC930" s="290"/>
      <c r="CRD930" s="290"/>
      <c r="CRE930" s="290"/>
      <c r="CRF930" s="290"/>
      <c r="CRG930" s="290"/>
      <c r="CRH930" s="290"/>
      <c r="CRI930" s="290"/>
      <c r="CRJ930" s="290"/>
      <c r="CRK930" s="290"/>
      <c r="CRL930" s="290"/>
      <c r="CRM930" s="290"/>
      <c r="CRN930" s="290"/>
      <c r="CRO930" s="290"/>
      <c r="CRP930" s="290"/>
      <c r="CRQ930" s="290"/>
      <c r="CRR930" s="290"/>
      <c r="CRS930" s="290"/>
      <c r="CRT930" s="290"/>
      <c r="CRU930" s="290"/>
      <c r="CRV930" s="290"/>
      <c r="CRW930" s="290"/>
      <c r="CRX930" s="290"/>
      <c r="CRY930" s="290"/>
      <c r="CRZ930" s="290"/>
      <c r="CSA930" s="290"/>
      <c r="CSB930" s="290"/>
      <c r="CSC930" s="290"/>
      <c r="CSD930" s="290"/>
      <c r="CSE930" s="290"/>
      <c r="CSF930" s="290"/>
      <c r="CSG930" s="290"/>
      <c r="CSH930" s="290"/>
      <c r="CSI930" s="290"/>
      <c r="CSJ930" s="290"/>
      <c r="CSK930" s="290"/>
      <c r="CSL930" s="290"/>
      <c r="CSM930" s="290"/>
      <c r="CSN930" s="290"/>
      <c r="CSO930" s="290"/>
      <c r="CSP930" s="290"/>
      <c r="CSQ930" s="290"/>
      <c r="CSR930" s="290"/>
      <c r="CSS930" s="290"/>
      <c r="CST930" s="290"/>
      <c r="CSU930" s="290"/>
      <c r="CSV930" s="290"/>
      <c r="CSW930" s="290"/>
      <c r="CSX930" s="290"/>
      <c r="CSY930" s="290"/>
      <c r="CSZ930" s="290"/>
      <c r="CTA930" s="290"/>
      <c r="CTB930" s="290"/>
      <c r="CTC930" s="290"/>
      <c r="CTD930" s="290"/>
      <c r="CTE930" s="290"/>
      <c r="CTF930" s="290"/>
      <c r="CTG930" s="290"/>
      <c r="CTH930" s="290"/>
      <c r="CTI930" s="290"/>
      <c r="CTJ930" s="290"/>
      <c r="CTK930" s="290"/>
      <c r="CTL930" s="290"/>
      <c r="CTM930" s="290"/>
      <c r="CTN930" s="290"/>
      <c r="CTO930" s="290"/>
      <c r="CTP930" s="290"/>
      <c r="CTQ930" s="290"/>
      <c r="CTR930" s="290"/>
      <c r="CTS930" s="290"/>
      <c r="CTT930" s="290"/>
      <c r="CTU930" s="290"/>
      <c r="CTV930" s="290"/>
      <c r="CTW930" s="290"/>
      <c r="CTX930" s="290"/>
      <c r="CTY930" s="290"/>
      <c r="CTZ930" s="290"/>
      <c r="CUA930" s="290"/>
      <c r="CUB930" s="290"/>
      <c r="CUC930" s="290"/>
      <c r="CUD930" s="290"/>
      <c r="CUE930" s="290"/>
      <c r="CUF930" s="290"/>
      <c r="CUG930" s="290"/>
      <c r="CUH930" s="290"/>
      <c r="CUI930" s="290"/>
      <c r="CUJ930" s="290"/>
      <c r="CUK930" s="290"/>
      <c r="CUL930" s="290"/>
      <c r="CUM930" s="290"/>
      <c r="CUN930" s="290"/>
      <c r="CUO930" s="290"/>
      <c r="CUP930" s="290"/>
      <c r="CUQ930" s="290"/>
      <c r="CUR930" s="290"/>
      <c r="CUS930" s="290"/>
      <c r="CUT930" s="290"/>
      <c r="CUU930" s="290"/>
      <c r="CUV930" s="290"/>
      <c r="CUW930" s="290"/>
      <c r="CUX930" s="290"/>
      <c r="CUY930" s="290"/>
      <c r="CUZ930" s="290"/>
      <c r="CVA930" s="290"/>
      <c r="CVB930" s="290"/>
      <c r="CVC930" s="290"/>
      <c r="CVD930" s="290"/>
      <c r="CVE930" s="290"/>
      <c r="CVF930" s="290"/>
      <c r="CVG930" s="290"/>
      <c r="CVH930" s="290"/>
      <c r="CVI930" s="290"/>
      <c r="CVJ930" s="290"/>
      <c r="CVK930" s="290"/>
      <c r="CVL930" s="290"/>
      <c r="CVM930" s="290"/>
      <c r="CVN930" s="290"/>
      <c r="CVO930" s="290"/>
      <c r="CVP930" s="290"/>
      <c r="CVQ930" s="290"/>
      <c r="CVR930" s="290"/>
      <c r="CVS930" s="290"/>
      <c r="CVT930" s="290"/>
      <c r="CVU930" s="290"/>
      <c r="CVV930" s="290"/>
      <c r="CVW930" s="290"/>
      <c r="CVX930" s="290"/>
      <c r="CVY930" s="290"/>
      <c r="CVZ930" s="290"/>
      <c r="CWA930" s="290"/>
      <c r="CWB930" s="290"/>
      <c r="CWC930" s="290"/>
      <c r="CWD930" s="290"/>
      <c r="CWE930" s="290"/>
      <c r="CWF930" s="290"/>
      <c r="CWG930" s="290"/>
      <c r="CWH930" s="290"/>
      <c r="CWI930" s="290"/>
      <c r="CWJ930" s="290"/>
      <c r="CWK930" s="290"/>
      <c r="CWL930" s="290"/>
      <c r="CWM930" s="290"/>
      <c r="CWN930" s="290"/>
      <c r="CWO930" s="290"/>
      <c r="CWP930" s="290"/>
      <c r="CWQ930" s="290"/>
      <c r="CWR930" s="290"/>
      <c r="CWS930" s="290"/>
      <c r="CWT930" s="290"/>
      <c r="CWU930" s="290"/>
      <c r="CWV930" s="290"/>
      <c r="CWW930" s="290"/>
      <c r="CWX930" s="290"/>
      <c r="CWY930" s="290"/>
      <c r="CWZ930" s="290"/>
      <c r="CXA930" s="290"/>
      <c r="CXB930" s="290"/>
      <c r="CXC930" s="290"/>
      <c r="CXD930" s="290"/>
      <c r="CXE930" s="290"/>
      <c r="CXF930" s="290"/>
      <c r="CXG930" s="290"/>
      <c r="CXH930" s="290"/>
      <c r="CXI930" s="290"/>
      <c r="CXJ930" s="290"/>
      <c r="CXK930" s="290"/>
      <c r="CXL930" s="290"/>
      <c r="CXM930" s="290"/>
      <c r="CXN930" s="290"/>
      <c r="CXO930" s="290"/>
      <c r="CXP930" s="290"/>
      <c r="CXQ930" s="290"/>
      <c r="CXR930" s="290"/>
      <c r="CXS930" s="290"/>
      <c r="CXT930" s="290"/>
      <c r="CXU930" s="290"/>
      <c r="CXV930" s="290"/>
      <c r="CXW930" s="290"/>
      <c r="CXX930" s="290"/>
      <c r="CXY930" s="290"/>
      <c r="CXZ930" s="290"/>
      <c r="CYA930" s="290"/>
      <c r="CYB930" s="290"/>
      <c r="CYC930" s="290"/>
      <c r="CYD930" s="290"/>
      <c r="CYE930" s="290"/>
      <c r="CYF930" s="290"/>
      <c r="CYG930" s="290"/>
      <c r="CYH930" s="290"/>
      <c r="CYI930" s="290"/>
      <c r="CYJ930" s="290"/>
      <c r="CYK930" s="290"/>
      <c r="CYL930" s="290"/>
      <c r="CYM930" s="290"/>
      <c r="CYN930" s="290"/>
      <c r="CYO930" s="290"/>
      <c r="CYP930" s="290"/>
      <c r="CYQ930" s="290"/>
      <c r="CYR930" s="290"/>
      <c r="CYS930" s="290"/>
      <c r="CYT930" s="290"/>
      <c r="CYU930" s="290"/>
      <c r="CYV930" s="290"/>
      <c r="CYW930" s="290"/>
      <c r="CYX930" s="290"/>
      <c r="CYY930" s="290"/>
      <c r="CYZ930" s="290"/>
      <c r="CZA930" s="290"/>
      <c r="CZB930" s="290"/>
      <c r="CZC930" s="290"/>
      <c r="CZD930" s="290"/>
      <c r="CZE930" s="290"/>
      <c r="CZF930" s="290"/>
      <c r="CZG930" s="290"/>
      <c r="CZH930" s="290"/>
      <c r="CZI930" s="290"/>
      <c r="CZJ930" s="290"/>
      <c r="CZK930" s="290"/>
      <c r="CZL930" s="290"/>
      <c r="CZM930" s="290"/>
      <c r="CZN930" s="290"/>
      <c r="CZO930" s="290"/>
      <c r="CZP930" s="290"/>
      <c r="CZQ930" s="290"/>
      <c r="CZR930" s="290"/>
      <c r="CZS930" s="290"/>
      <c r="CZT930" s="290"/>
      <c r="CZU930" s="290"/>
      <c r="CZV930" s="290"/>
      <c r="CZW930" s="290"/>
      <c r="CZX930" s="290"/>
      <c r="CZY930" s="290"/>
      <c r="CZZ930" s="290"/>
      <c r="DAA930" s="290"/>
      <c r="DAB930" s="290"/>
      <c r="DAC930" s="290"/>
      <c r="DAD930" s="290"/>
      <c r="DAE930" s="290"/>
      <c r="DAF930" s="290"/>
      <c r="DAG930" s="290"/>
      <c r="DAH930" s="290"/>
      <c r="DAI930" s="290"/>
      <c r="DAJ930" s="290"/>
      <c r="DAK930" s="290"/>
      <c r="DAL930" s="290"/>
      <c r="DAM930" s="290"/>
      <c r="DAN930" s="290"/>
      <c r="DAO930" s="290"/>
      <c r="DAP930" s="290"/>
      <c r="DAQ930" s="290"/>
      <c r="DAR930" s="290"/>
      <c r="DAS930" s="290"/>
      <c r="DAT930" s="290"/>
      <c r="DAU930" s="290"/>
      <c r="DAV930" s="290"/>
      <c r="DAW930" s="290"/>
      <c r="DAX930" s="290"/>
      <c r="DAY930" s="290"/>
      <c r="DAZ930" s="290"/>
      <c r="DBA930" s="290"/>
      <c r="DBB930" s="290"/>
      <c r="DBC930" s="290"/>
      <c r="DBD930" s="290"/>
      <c r="DBE930" s="290"/>
      <c r="DBF930" s="290"/>
      <c r="DBG930" s="290"/>
      <c r="DBH930" s="290"/>
      <c r="DBI930" s="290"/>
      <c r="DBJ930" s="290"/>
      <c r="DBK930" s="290"/>
      <c r="DBL930" s="290"/>
      <c r="DBM930" s="290"/>
      <c r="DBN930" s="290"/>
      <c r="DBO930" s="290"/>
      <c r="DBP930" s="290"/>
      <c r="DBQ930" s="290"/>
      <c r="DBR930" s="290"/>
      <c r="DBS930" s="290"/>
      <c r="DBT930" s="290"/>
      <c r="DBU930" s="290"/>
      <c r="DBV930" s="290"/>
      <c r="DBW930" s="290"/>
      <c r="DBX930" s="290"/>
      <c r="DBY930" s="290"/>
      <c r="DBZ930" s="290"/>
      <c r="DCA930" s="290"/>
      <c r="DCB930" s="290"/>
      <c r="DCC930" s="290"/>
      <c r="DCD930" s="290"/>
      <c r="DCE930" s="290"/>
      <c r="DCF930" s="290"/>
      <c r="DCG930" s="290"/>
      <c r="DCH930" s="290"/>
      <c r="DCI930" s="290"/>
      <c r="DCJ930" s="290"/>
      <c r="DCK930" s="290"/>
      <c r="DCL930" s="290"/>
      <c r="DCM930" s="290"/>
      <c r="DCN930" s="290"/>
      <c r="DCO930" s="290"/>
      <c r="DCP930" s="290"/>
      <c r="DCQ930" s="290"/>
      <c r="DCR930" s="290"/>
      <c r="DCS930" s="290"/>
      <c r="DCT930" s="290"/>
      <c r="DCU930" s="290"/>
      <c r="DCV930" s="290"/>
      <c r="DCW930" s="290"/>
      <c r="DCX930" s="290"/>
      <c r="DCY930" s="290"/>
      <c r="DCZ930" s="290"/>
      <c r="DDA930" s="290"/>
      <c r="DDB930" s="290"/>
      <c r="DDC930" s="290"/>
      <c r="DDD930" s="290"/>
      <c r="DDE930" s="290"/>
      <c r="DDF930" s="290"/>
      <c r="DDG930" s="290"/>
      <c r="DDH930" s="290"/>
      <c r="DDI930" s="290"/>
      <c r="DDJ930" s="290"/>
      <c r="DDK930" s="290"/>
      <c r="DDL930" s="290"/>
      <c r="DDM930" s="290"/>
      <c r="DDN930" s="290"/>
      <c r="DDO930" s="290"/>
      <c r="DDP930" s="290"/>
      <c r="DDQ930" s="290"/>
      <c r="DDR930" s="290"/>
      <c r="DDS930" s="290"/>
      <c r="DDT930" s="290"/>
      <c r="DDU930" s="290"/>
      <c r="DDV930" s="290"/>
      <c r="DDW930" s="290"/>
      <c r="DDX930" s="290"/>
      <c r="DDY930" s="290"/>
      <c r="DDZ930" s="290"/>
      <c r="DEA930" s="290"/>
      <c r="DEB930" s="290"/>
      <c r="DEC930" s="290"/>
      <c r="DED930" s="290"/>
      <c r="DEE930" s="290"/>
      <c r="DEF930" s="290"/>
      <c r="DEG930" s="290"/>
      <c r="DEH930" s="290"/>
      <c r="DEI930" s="290"/>
      <c r="DEJ930" s="290"/>
      <c r="DEK930" s="290"/>
      <c r="DEL930" s="290"/>
      <c r="DEM930" s="290"/>
      <c r="DEN930" s="290"/>
      <c r="DEO930" s="290"/>
      <c r="DEP930" s="290"/>
      <c r="DEQ930" s="290"/>
      <c r="DER930" s="290"/>
      <c r="DES930" s="290"/>
      <c r="DET930" s="290"/>
      <c r="DEU930" s="290"/>
      <c r="DEV930" s="290"/>
      <c r="DEW930" s="290"/>
      <c r="DEX930" s="290"/>
      <c r="DEY930" s="290"/>
      <c r="DEZ930" s="290"/>
      <c r="DFA930" s="290"/>
      <c r="DFB930" s="290"/>
      <c r="DFC930" s="290"/>
      <c r="DFD930" s="290"/>
      <c r="DFE930" s="290"/>
      <c r="DFF930" s="290"/>
      <c r="DFG930" s="290"/>
      <c r="DFH930" s="290"/>
      <c r="DFI930" s="290"/>
      <c r="DFJ930" s="290"/>
      <c r="DFK930" s="290"/>
      <c r="DFL930" s="290"/>
      <c r="DFM930" s="290"/>
      <c r="DFN930" s="290"/>
      <c r="DFO930" s="290"/>
      <c r="DFP930" s="290"/>
      <c r="DFQ930" s="290"/>
      <c r="DFR930" s="290"/>
      <c r="DFS930" s="290"/>
      <c r="DFT930" s="290"/>
      <c r="DFU930" s="290"/>
      <c r="DFV930" s="290"/>
      <c r="DFW930" s="290"/>
      <c r="DFX930" s="290"/>
      <c r="DFY930" s="290"/>
      <c r="DFZ930" s="290"/>
      <c r="DGA930" s="290"/>
      <c r="DGB930" s="290"/>
      <c r="DGC930" s="290"/>
      <c r="DGD930" s="290"/>
      <c r="DGE930" s="290"/>
      <c r="DGF930" s="290"/>
      <c r="DGG930" s="290"/>
      <c r="DGH930" s="290"/>
      <c r="DGI930" s="290"/>
      <c r="DGJ930" s="290"/>
      <c r="DGK930" s="290"/>
      <c r="DGL930" s="290"/>
      <c r="DGM930" s="290"/>
      <c r="DGN930" s="290"/>
      <c r="DGO930" s="290"/>
      <c r="DGP930" s="290"/>
      <c r="DGQ930" s="290"/>
      <c r="DGR930" s="290"/>
      <c r="DGS930" s="290"/>
      <c r="DGT930" s="290"/>
      <c r="DGU930" s="290"/>
      <c r="DGV930" s="290"/>
      <c r="DGW930" s="290"/>
      <c r="DGX930" s="290"/>
      <c r="DGY930" s="290"/>
      <c r="DGZ930" s="290"/>
      <c r="DHA930" s="290"/>
      <c r="DHB930" s="290"/>
      <c r="DHC930" s="290"/>
      <c r="DHD930" s="290"/>
      <c r="DHE930" s="290"/>
      <c r="DHF930" s="290"/>
      <c r="DHG930" s="290"/>
      <c r="DHH930" s="290"/>
      <c r="DHI930" s="290"/>
      <c r="DHJ930" s="290"/>
      <c r="DHK930" s="290"/>
      <c r="DHL930" s="290"/>
      <c r="DHM930" s="290"/>
      <c r="DHN930" s="290"/>
      <c r="DHO930" s="290"/>
      <c r="DHP930" s="290"/>
      <c r="DHQ930" s="290"/>
      <c r="DHR930" s="290"/>
      <c r="DHS930" s="290"/>
      <c r="DHT930" s="290"/>
      <c r="DHU930" s="290"/>
      <c r="DHV930" s="290"/>
      <c r="DHW930" s="290"/>
      <c r="DHX930" s="290"/>
      <c r="DHY930" s="290"/>
      <c r="DHZ930" s="290"/>
      <c r="DIA930" s="290"/>
      <c r="DIB930" s="290"/>
      <c r="DIC930" s="290"/>
      <c r="DID930" s="290"/>
      <c r="DIE930" s="290"/>
      <c r="DIF930" s="290"/>
      <c r="DIG930" s="290"/>
      <c r="DIH930" s="290"/>
      <c r="DII930" s="290"/>
      <c r="DIJ930" s="290"/>
      <c r="DIK930" s="290"/>
      <c r="DIL930" s="290"/>
      <c r="DIM930" s="290"/>
      <c r="DIN930" s="290"/>
      <c r="DIO930" s="290"/>
      <c r="DIP930" s="290"/>
      <c r="DIQ930" s="290"/>
      <c r="DIR930" s="290"/>
      <c r="DIS930" s="290"/>
      <c r="DIT930" s="290"/>
      <c r="DIU930" s="290"/>
      <c r="DIV930" s="290"/>
      <c r="DIW930" s="290"/>
      <c r="DIX930" s="290"/>
      <c r="DIY930" s="290"/>
      <c r="DIZ930" s="290"/>
      <c r="DJA930" s="290"/>
      <c r="DJB930" s="290"/>
      <c r="DJC930" s="290"/>
      <c r="DJD930" s="290"/>
      <c r="DJE930" s="290"/>
      <c r="DJF930" s="290"/>
      <c r="DJG930" s="290"/>
      <c r="DJH930" s="290"/>
      <c r="DJI930" s="290"/>
      <c r="DJJ930" s="290"/>
      <c r="DJK930" s="290"/>
      <c r="DJL930" s="290"/>
      <c r="DJM930" s="290"/>
      <c r="DJN930" s="290"/>
      <c r="DJO930" s="290"/>
      <c r="DJP930" s="290"/>
      <c r="DJQ930" s="290"/>
      <c r="DJR930" s="290"/>
      <c r="DJS930" s="290"/>
      <c r="DJT930" s="290"/>
      <c r="DJU930" s="290"/>
      <c r="DJV930" s="290"/>
      <c r="DJW930" s="290"/>
      <c r="DJX930" s="290"/>
      <c r="DJY930" s="290"/>
      <c r="DJZ930" s="290"/>
      <c r="DKA930" s="290"/>
      <c r="DKB930" s="290"/>
      <c r="DKC930" s="290"/>
      <c r="DKD930" s="290"/>
      <c r="DKE930" s="290"/>
      <c r="DKF930" s="290"/>
      <c r="DKG930" s="290"/>
      <c r="DKH930" s="290"/>
      <c r="DKI930" s="290"/>
      <c r="DKJ930" s="290"/>
      <c r="DKK930" s="290"/>
      <c r="DKL930" s="290"/>
      <c r="DKM930" s="290"/>
      <c r="DKN930" s="290"/>
      <c r="DKO930" s="290"/>
      <c r="DKP930" s="290"/>
      <c r="DKQ930" s="290"/>
      <c r="DKR930" s="290"/>
      <c r="DKS930" s="290"/>
      <c r="DKT930" s="290"/>
      <c r="DKU930" s="290"/>
      <c r="DKV930" s="290"/>
      <c r="DKW930" s="290"/>
      <c r="DKX930" s="290"/>
      <c r="DKY930" s="290"/>
      <c r="DKZ930" s="290"/>
      <c r="DLA930" s="290"/>
      <c r="DLB930" s="290"/>
      <c r="DLC930" s="290"/>
      <c r="DLD930" s="290"/>
      <c r="DLE930" s="290"/>
      <c r="DLF930" s="290"/>
      <c r="DLG930" s="290"/>
      <c r="DLH930" s="290"/>
      <c r="DLI930" s="290"/>
      <c r="DLJ930" s="290"/>
      <c r="DLK930" s="290"/>
      <c r="DLL930" s="290"/>
      <c r="DLM930" s="290"/>
      <c r="DLN930" s="290"/>
      <c r="DLO930" s="290"/>
      <c r="DLP930" s="290"/>
      <c r="DLQ930" s="290"/>
      <c r="DLR930" s="290"/>
      <c r="DLS930" s="290"/>
      <c r="DLT930" s="290"/>
      <c r="DLU930" s="290"/>
      <c r="DLV930" s="290"/>
      <c r="DLW930" s="290"/>
      <c r="DLX930" s="290"/>
      <c r="DLY930" s="290"/>
      <c r="DLZ930" s="290"/>
      <c r="DMA930" s="290"/>
      <c r="DMB930" s="290"/>
      <c r="DMC930" s="290"/>
      <c r="DMD930" s="290"/>
      <c r="DME930" s="290"/>
      <c r="DMF930" s="290"/>
      <c r="DMG930" s="290"/>
      <c r="DMH930" s="290"/>
      <c r="DMI930" s="290"/>
      <c r="DMJ930" s="290"/>
      <c r="DMK930" s="290"/>
      <c r="DML930" s="290"/>
      <c r="DMM930" s="290"/>
      <c r="DMN930" s="290"/>
      <c r="DMO930" s="290"/>
      <c r="DMP930" s="290"/>
      <c r="DMQ930" s="290"/>
      <c r="DMR930" s="290"/>
      <c r="DMS930" s="290"/>
      <c r="DMT930" s="290"/>
      <c r="DMU930" s="290"/>
      <c r="DMV930" s="290"/>
      <c r="DMW930" s="290"/>
      <c r="DMX930" s="290"/>
      <c r="DMY930" s="290"/>
      <c r="DMZ930" s="290"/>
      <c r="DNA930" s="290"/>
      <c r="DNB930" s="290"/>
      <c r="DNC930" s="290"/>
      <c r="DND930" s="290"/>
      <c r="DNE930" s="290"/>
      <c r="DNF930" s="290"/>
      <c r="DNG930" s="290"/>
      <c r="DNH930" s="290"/>
      <c r="DNI930" s="290"/>
      <c r="DNJ930" s="290"/>
      <c r="DNK930" s="290"/>
      <c r="DNL930" s="290"/>
      <c r="DNM930" s="290"/>
      <c r="DNN930" s="290"/>
      <c r="DNO930" s="290"/>
      <c r="DNP930" s="290"/>
      <c r="DNQ930" s="290"/>
      <c r="DNR930" s="290"/>
      <c r="DNS930" s="290"/>
      <c r="DNT930" s="290"/>
      <c r="DNU930" s="290"/>
      <c r="DNV930" s="290"/>
      <c r="DNW930" s="290"/>
      <c r="DNX930" s="290"/>
      <c r="DNY930" s="290"/>
      <c r="DNZ930" s="290"/>
      <c r="DOA930" s="290"/>
      <c r="DOB930" s="290"/>
      <c r="DOC930" s="290"/>
      <c r="DOD930" s="290"/>
      <c r="DOE930" s="290"/>
      <c r="DOF930" s="290"/>
      <c r="DOG930" s="290"/>
      <c r="DOH930" s="290"/>
      <c r="DOI930" s="290"/>
      <c r="DOJ930" s="290"/>
      <c r="DOK930" s="290"/>
      <c r="DOL930" s="290"/>
      <c r="DOM930" s="290"/>
      <c r="DON930" s="290"/>
      <c r="DOO930" s="290"/>
      <c r="DOP930" s="290"/>
      <c r="DOQ930" s="290"/>
      <c r="DOR930" s="290"/>
      <c r="DOS930" s="290"/>
      <c r="DOT930" s="290"/>
      <c r="DOU930" s="290"/>
      <c r="DOV930" s="290"/>
      <c r="DOW930" s="290"/>
      <c r="DOX930" s="290"/>
      <c r="DOY930" s="290"/>
      <c r="DOZ930" s="290"/>
      <c r="DPA930" s="290"/>
      <c r="DPB930" s="290"/>
      <c r="DPC930" s="290"/>
      <c r="DPD930" s="290"/>
      <c r="DPE930" s="290"/>
      <c r="DPF930" s="290"/>
      <c r="DPG930" s="290"/>
      <c r="DPH930" s="290"/>
      <c r="DPI930" s="290"/>
      <c r="DPJ930" s="290"/>
      <c r="DPK930" s="290"/>
      <c r="DPL930" s="290"/>
      <c r="DPM930" s="290"/>
      <c r="DPN930" s="290"/>
      <c r="DPO930" s="290"/>
      <c r="DPP930" s="290"/>
      <c r="DPQ930" s="290"/>
      <c r="DPR930" s="290"/>
      <c r="DPS930" s="290"/>
      <c r="DPT930" s="290"/>
      <c r="DPU930" s="290"/>
      <c r="DPV930" s="290"/>
      <c r="DPW930" s="290"/>
      <c r="DPX930" s="290"/>
      <c r="DPY930" s="290"/>
      <c r="DPZ930" s="290"/>
      <c r="DQA930" s="290"/>
      <c r="DQB930" s="290"/>
      <c r="DQC930" s="290"/>
      <c r="DQD930" s="290"/>
      <c r="DQE930" s="290"/>
      <c r="DQF930" s="290"/>
      <c r="DQG930" s="290"/>
      <c r="DQH930" s="290"/>
      <c r="DQI930" s="290"/>
      <c r="DQJ930" s="290"/>
      <c r="DQK930" s="290"/>
      <c r="DQL930" s="290"/>
      <c r="DQM930" s="290"/>
      <c r="DQN930" s="290"/>
      <c r="DQO930" s="290"/>
      <c r="DQP930" s="290"/>
      <c r="DQQ930" s="290"/>
      <c r="DQR930" s="290"/>
      <c r="DQS930" s="290"/>
      <c r="DQT930" s="290"/>
      <c r="DQU930" s="290"/>
      <c r="DQV930" s="290"/>
      <c r="DQW930" s="290"/>
      <c r="DQX930" s="290"/>
      <c r="DQY930" s="290"/>
      <c r="DQZ930" s="290"/>
      <c r="DRA930" s="290"/>
      <c r="DRB930" s="290"/>
      <c r="DRC930" s="290"/>
      <c r="DRD930" s="290"/>
      <c r="DRE930" s="290"/>
      <c r="DRF930" s="290"/>
      <c r="DRG930" s="290"/>
      <c r="DRH930" s="290"/>
      <c r="DRI930" s="290"/>
      <c r="DRJ930" s="290"/>
      <c r="DRK930" s="290"/>
      <c r="DRL930" s="290"/>
      <c r="DRM930" s="290"/>
      <c r="DRN930" s="290"/>
      <c r="DRO930" s="290"/>
      <c r="DRP930" s="290"/>
      <c r="DRQ930" s="290"/>
      <c r="DRR930" s="290"/>
      <c r="DRS930" s="290"/>
      <c r="DRT930" s="290"/>
      <c r="DRU930" s="290"/>
      <c r="DRV930" s="290"/>
      <c r="DRW930" s="290"/>
      <c r="DRX930" s="290"/>
      <c r="DRY930" s="290"/>
      <c r="DRZ930" s="290"/>
      <c r="DSA930" s="290"/>
      <c r="DSB930" s="290"/>
      <c r="DSC930" s="290"/>
      <c r="DSD930" s="290"/>
      <c r="DSE930" s="290"/>
      <c r="DSF930" s="290"/>
      <c r="DSG930" s="290"/>
      <c r="DSH930" s="290"/>
      <c r="DSI930" s="290"/>
      <c r="DSJ930" s="290"/>
      <c r="DSK930" s="290"/>
      <c r="DSL930" s="290"/>
      <c r="DSM930" s="290"/>
      <c r="DSN930" s="290"/>
      <c r="DSO930" s="290"/>
      <c r="DSP930" s="290"/>
      <c r="DSQ930" s="290"/>
      <c r="DSR930" s="290"/>
      <c r="DSS930" s="290"/>
      <c r="DST930" s="290"/>
      <c r="DSU930" s="290"/>
      <c r="DSV930" s="290"/>
      <c r="DSW930" s="290"/>
      <c r="DSX930" s="290"/>
      <c r="DSY930" s="290"/>
      <c r="DSZ930" s="290"/>
      <c r="DTA930" s="290"/>
      <c r="DTB930" s="290"/>
      <c r="DTC930" s="290"/>
      <c r="DTD930" s="290"/>
      <c r="DTE930" s="290"/>
      <c r="DTF930" s="290"/>
      <c r="DTG930" s="290"/>
      <c r="DTH930" s="290"/>
      <c r="DTI930" s="290"/>
      <c r="DTJ930" s="290"/>
      <c r="DTK930" s="290"/>
      <c r="DTL930" s="290"/>
      <c r="DTM930" s="290"/>
      <c r="DTN930" s="290"/>
      <c r="DTO930" s="290"/>
      <c r="DTP930" s="290"/>
      <c r="DTQ930" s="290"/>
      <c r="DTR930" s="290"/>
      <c r="DTS930" s="290"/>
      <c r="DTT930" s="290"/>
      <c r="DTU930" s="290"/>
      <c r="DTV930" s="290"/>
      <c r="DTW930" s="290"/>
      <c r="DTX930" s="290"/>
      <c r="DTY930" s="290"/>
      <c r="DTZ930" s="290"/>
      <c r="DUA930" s="290"/>
      <c r="DUB930" s="290"/>
      <c r="DUC930" s="290"/>
      <c r="DUD930" s="290"/>
      <c r="DUE930" s="290"/>
      <c r="DUF930" s="290"/>
      <c r="DUG930" s="290"/>
      <c r="DUH930" s="290"/>
      <c r="DUI930" s="290"/>
      <c r="DUJ930" s="290"/>
      <c r="DUK930" s="290"/>
      <c r="DUL930" s="290"/>
      <c r="DUM930" s="290"/>
      <c r="DUN930" s="290"/>
      <c r="DUO930" s="290"/>
      <c r="DUP930" s="290"/>
      <c r="DUQ930" s="290"/>
      <c r="DUR930" s="290"/>
      <c r="DUS930" s="290"/>
      <c r="DUT930" s="290"/>
      <c r="DUU930" s="290"/>
      <c r="DUV930" s="290"/>
      <c r="DUW930" s="290"/>
      <c r="DUX930" s="290"/>
      <c r="DUY930" s="290"/>
      <c r="DUZ930" s="290"/>
      <c r="DVA930" s="290"/>
      <c r="DVB930" s="290"/>
      <c r="DVC930" s="290"/>
      <c r="DVD930" s="290"/>
      <c r="DVE930" s="290"/>
      <c r="DVF930" s="290"/>
      <c r="DVG930" s="290"/>
      <c r="DVH930" s="290"/>
      <c r="DVI930" s="290"/>
      <c r="DVJ930" s="290"/>
      <c r="DVK930" s="290"/>
      <c r="DVL930" s="290"/>
      <c r="DVM930" s="290"/>
      <c r="DVN930" s="290"/>
      <c r="DVO930" s="290"/>
      <c r="DVP930" s="290"/>
      <c r="DVQ930" s="290"/>
      <c r="DVR930" s="290"/>
      <c r="DVS930" s="290"/>
      <c r="DVT930" s="290"/>
      <c r="DVU930" s="290"/>
      <c r="DVV930" s="290"/>
      <c r="DVW930" s="290"/>
      <c r="DVX930" s="290"/>
      <c r="DVY930" s="290"/>
      <c r="DVZ930" s="290"/>
      <c r="DWA930" s="290"/>
      <c r="DWB930" s="290"/>
      <c r="DWC930" s="290"/>
      <c r="DWD930" s="290"/>
      <c r="DWE930" s="290"/>
      <c r="DWF930" s="290"/>
      <c r="DWG930" s="290"/>
      <c r="DWH930" s="290"/>
      <c r="DWI930" s="290"/>
      <c r="DWJ930" s="290"/>
      <c r="DWK930" s="290"/>
      <c r="DWL930" s="290"/>
      <c r="DWM930" s="290"/>
      <c r="DWN930" s="290"/>
      <c r="DWO930" s="290"/>
      <c r="DWP930" s="290"/>
      <c r="DWQ930" s="290"/>
      <c r="DWR930" s="290"/>
      <c r="DWS930" s="290"/>
      <c r="DWT930" s="290"/>
      <c r="DWU930" s="290"/>
      <c r="DWV930" s="290"/>
      <c r="DWW930" s="290"/>
      <c r="DWX930" s="290"/>
      <c r="DWY930" s="290"/>
      <c r="DWZ930" s="290"/>
      <c r="DXA930" s="290"/>
      <c r="DXB930" s="290"/>
      <c r="DXC930" s="290"/>
      <c r="DXD930" s="290"/>
      <c r="DXE930" s="290"/>
      <c r="DXF930" s="290"/>
      <c r="DXG930" s="290"/>
      <c r="DXH930" s="290"/>
      <c r="DXI930" s="290"/>
      <c r="DXJ930" s="290"/>
      <c r="DXK930" s="290"/>
      <c r="DXL930" s="290"/>
      <c r="DXM930" s="290"/>
      <c r="DXN930" s="290"/>
      <c r="DXO930" s="290"/>
      <c r="DXP930" s="290"/>
      <c r="DXQ930" s="290"/>
      <c r="DXR930" s="290"/>
      <c r="DXS930" s="290"/>
      <c r="DXT930" s="290"/>
      <c r="DXU930" s="290"/>
      <c r="DXV930" s="290"/>
      <c r="DXW930" s="290"/>
      <c r="DXX930" s="290"/>
      <c r="DXY930" s="290"/>
      <c r="DXZ930" s="290"/>
      <c r="DYA930" s="290"/>
      <c r="DYB930" s="290"/>
      <c r="DYC930" s="290"/>
      <c r="DYD930" s="290"/>
      <c r="DYE930" s="290"/>
      <c r="DYF930" s="290"/>
      <c r="DYG930" s="290"/>
      <c r="DYH930" s="290"/>
      <c r="DYI930" s="290"/>
      <c r="DYJ930" s="290"/>
      <c r="DYK930" s="290"/>
      <c r="DYL930" s="290"/>
      <c r="DYM930" s="290"/>
      <c r="DYN930" s="290"/>
      <c r="DYO930" s="290"/>
      <c r="DYP930" s="290"/>
      <c r="DYQ930" s="290"/>
      <c r="DYR930" s="290"/>
      <c r="DYS930" s="290"/>
      <c r="DYT930" s="290"/>
      <c r="DYU930" s="290"/>
      <c r="DYV930" s="290"/>
      <c r="DYW930" s="290"/>
      <c r="DYX930" s="290"/>
      <c r="DYY930" s="290"/>
      <c r="DYZ930" s="290"/>
      <c r="DZA930" s="290"/>
      <c r="DZB930" s="290"/>
      <c r="DZC930" s="290"/>
      <c r="DZD930" s="290"/>
      <c r="DZE930" s="290"/>
      <c r="DZF930" s="290"/>
      <c r="DZG930" s="290"/>
      <c r="DZH930" s="290"/>
      <c r="DZI930" s="290"/>
      <c r="DZJ930" s="290"/>
      <c r="DZK930" s="290"/>
      <c r="DZL930" s="290"/>
      <c r="DZM930" s="290"/>
      <c r="DZN930" s="290"/>
      <c r="DZO930" s="290"/>
      <c r="DZP930" s="290"/>
      <c r="DZQ930" s="290"/>
      <c r="DZR930" s="290"/>
      <c r="DZS930" s="290"/>
      <c r="DZT930" s="290"/>
      <c r="DZU930" s="290"/>
      <c r="DZV930" s="290"/>
      <c r="DZW930" s="290"/>
      <c r="DZX930" s="290"/>
      <c r="DZY930" s="290"/>
      <c r="DZZ930" s="290"/>
      <c r="EAA930" s="290"/>
      <c r="EAB930" s="290"/>
      <c r="EAC930" s="290"/>
      <c r="EAD930" s="290"/>
      <c r="EAE930" s="290"/>
      <c r="EAF930" s="290"/>
      <c r="EAG930" s="290"/>
      <c r="EAH930" s="290"/>
      <c r="EAI930" s="290"/>
      <c r="EAJ930" s="290"/>
      <c r="EAK930" s="290"/>
      <c r="EAL930" s="290"/>
      <c r="EAM930" s="290"/>
      <c r="EAN930" s="290"/>
      <c r="EAO930" s="290"/>
      <c r="EAP930" s="290"/>
      <c r="EAQ930" s="290"/>
      <c r="EAR930" s="290"/>
      <c r="EAS930" s="290"/>
      <c r="EAT930" s="290"/>
      <c r="EAU930" s="290"/>
      <c r="EAV930" s="290"/>
      <c r="EAW930" s="290"/>
      <c r="EAX930" s="290"/>
      <c r="EAY930" s="290"/>
      <c r="EAZ930" s="290"/>
      <c r="EBA930" s="290"/>
      <c r="EBB930" s="290"/>
      <c r="EBC930" s="290"/>
      <c r="EBD930" s="290"/>
      <c r="EBE930" s="290"/>
      <c r="EBF930" s="290"/>
      <c r="EBG930" s="290"/>
      <c r="EBH930" s="290"/>
      <c r="EBI930" s="290"/>
      <c r="EBJ930" s="290"/>
      <c r="EBK930" s="290"/>
      <c r="EBL930" s="290"/>
      <c r="EBM930" s="290"/>
      <c r="EBN930" s="290"/>
      <c r="EBO930" s="290"/>
      <c r="EBP930" s="290"/>
      <c r="EBQ930" s="290"/>
      <c r="EBR930" s="290"/>
      <c r="EBS930" s="290"/>
      <c r="EBT930" s="290"/>
      <c r="EBU930" s="290"/>
      <c r="EBV930" s="290"/>
      <c r="EBW930" s="290"/>
      <c r="EBX930" s="290"/>
      <c r="EBY930" s="290"/>
      <c r="EBZ930" s="290"/>
      <c r="ECA930" s="290"/>
      <c r="ECB930" s="290"/>
      <c r="ECC930" s="290"/>
      <c r="ECD930" s="290"/>
      <c r="ECE930" s="290"/>
      <c r="ECF930" s="290"/>
      <c r="ECG930" s="290"/>
      <c r="ECH930" s="290"/>
      <c r="ECI930" s="290"/>
      <c r="ECJ930" s="290"/>
      <c r="ECK930" s="290"/>
      <c r="ECL930" s="290"/>
      <c r="ECM930" s="290"/>
      <c r="ECN930" s="290"/>
      <c r="ECO930" s="290"/>
      <c r="ECP930" s="290"/>
      <c r="ECQ930" s="290"/>
      <c r="ECR930" s="290"/>
      <c r="ECS930" s="290"/>
      <c r="ECT930" s="290"/>
      <c r="ECU930" s="290"/>
      <c r="ECV930" s="290"/>
      <c r="ECW930" s="290"/>
      <c r="ECX930" s="290"/>
      <c r="ECY930" s="290"/>
      <c r="ECZ930" s="290"/>
      <c r="EDA930" s="290"/>
      <c r="EDB930" s="290"/>
      <c r="EDC930" s="290"/>
      <c r="EDD930" s="290"/>
      <c r="EDE930" s="290"/>
      <c r="EDF930" s="290"/>
      <c r="EDG930" s="290"/>
      <c r="EDH930" s="290"/>
      <c r="EDI930" s="290"/>
      <c r="EDJ930" s="290"/>
      <c r="EDK930" s="290"/>
      <c r="EDL930" s="290"/>
      <c r="EDM930" s="290"/>
      <c r="EDN930" s="290"/>
      <c r="EDO930" s="290"/>
      <c r="EDP930" s="290"/>
      <c r="EDQ930" s="290"/>
      <c r="EDR930" s="290"/>
      <c r="EDS930" s="290"/>
      <c r="EDT930" s="290"/>
      <c r="EDU930" s="290"/>
      <c r="EDV930" s="290"/>
      <c r="EDW930" s="290"/>
      <c r="EDX930" s="290"/>
      <c r="EDY930" s="290"/>
      <c r="EDZ930" s="290"/>
      <c r="EEA930" s="290"/>
      <c r="EEB930" s="290"/>
      <c r="EEC930" s="290"/>
      <c r="EED930" s="290"/>
      <c r="EEE930" s="290"/>
      <c r="EEF930" s="290"/>
      <c r="EEG930" s="290"/>
      <c r="EEH930" s="290"/>
      <c r="EEI930" s="290"/>
      <c r="EEJ930" s="290"/>
      <c r="EEK930" s="290"/>
      <c r="EEL930" s="290"/>
      <c r="EEM930" s="290"/>
      <c r="EEN930" s="290"/>
      <c r="EEO930" s="290"/>
      <c r="EEP930" s="290"/>
      <c r="EEQ930" s="290"/>
      <c r="EER930" s="290"/>
      <c r="EES930" s="290"/>
      <c r="EET930" s="290"/>
      <c r="EEU930" s="290"/>
      <c r="EEV930" s="290"/>
      <c r="EEW930" s="290"/>
      <c r="EEX930" s="290"/>
      <c r="EEY930" s="290"/>
      <c r="EEZ930" s="290"/>
      <c r="EFA930" s="290"/>
      <c r="EFB930" s="290"/>
      <c r="EFC930" s="290"/>
      <c r="EFD930" s="290"/>
      <c r="EFE930" s="290"/>
      <c r="EFF930" s="290"/>
      <c r="EFG930" s="290"/>
      <c r="EFH930" s="290"/>
      <c r="EFI930" s="290"/>
      <c r="EFJ930" s="290"/>
      <c r="EFK930" s="290"/>
      <c r="EFL930" s="290"/>
      <c r="EFM930" s="290"/>
      <c r="EFN930" s="290"/>
      <c r="EFO930" s="290"/>
      <c r="EFP930" s="290"/>
      <c r="EFQ930" s="290"/>
      <c r="EFR930" s="290"/>
      <c r="EFS930" s="290"/>
      <c r="EFT930" s="290"/>
      <c r="EFU930" s="290"/>
      <c r="EFV930" s="290"/>
      <c r="EFW930" s="290"/>
      <c r="EFX930" s="290"/>
      <c r="EFY930" s="290"/>
      <c r="EFZ930" s="290"/>
      <c r="EGA930" s="290"/>
      <c r="EGB930" s="290"/>
      <c r="EGC930" s="290"/>
      <c r="EGD930" s="290"/>
      <c r="EGE930" s="290"/>
      <c r="EGF930" s="290"/>
      <c r="EGG930" s="290"/>
      <c r="EGH930" s="290"/>
      <c r="EGI930" s="290"/>
      <c r="EGJ930" s="290"/>
      <c r="EGK930" s="290"/>
      <c r="EGL930" s="290"/>
      <c r="EGM930" s="290"/>
      <c r="EGN930" s="290"/>
      <c r="EGO930" s="290"/>
      <c r="EGP930" s="290"/>
      <c r="EGQ930" s="290"/>
      <c r="EGR930" s="290"/>
      <c r="EGS930" s="290"/>
      <c r="EGT930" s="290"/>
      <c r="EGU930" s="290"/>
      <c r="EGV930" s="290"/>
      <c r="EGW930" s="290"/>
      <c r="EGX930" s="290"/>
      <c r="EGY930" s="290"/>
      <c r="EGZ930" s="290"/>
      <c r="EHA930" s="290"/>
      <c r="EHB930" s="290"/>
      <c r="EHC930" s="290"/>
      <c r="EHD930" s="290"/>
      <c r="EHE930" s="290"/>
      <c r="EHF930" s="290"/>
      <c r="EHG930" s="290"/>
      <c r="EHH930" s="290"/>
      <c r="EHI930" s="290"/>
      <c r="EHJ930" s="290"/>
      <c r="EHK930" s="290"/>
      <c r="EHL930" s="290"/>
      <c r="EHM930" s="290"/>
      <c r="EHN930" s="290"/>
      <c r="EHO930" s="290"/>
      <c r="EHP930" s="290"/>
      <c r="EHQ930" s="290"/>
      <c r="EHR930" s="290"/>
      <c r="EHS930" s="290"/>
      <c r="EHT930" s="290"/>
      <c r="EHU930" s="290"/>
      <c r="EHV930" s="290"/>
      <c r="EHW930" s="290"/>
      <c r="EHX930" s="290"/>
      <c r="EHY930" s="290"/>
      <c r="EHZ930" s="290"/>
      <c r="EIA930" s="290"/>
      <c r="EIB930" s="290"/>
      <c r="EIC930" s="290"/>
      <c r="EID930" s="290"/>
      <c r="EIE930" s="290"/>
      <c r="EIF930" s="290"/>
      <c r="EIG930" s="290"/>
      <c r="EIH930" s="290"/>
      <c r="EII930" s="290"/>
      <c r="EIJ930" s="290"/>
      <c r="EIK930" s="290"/>
      <c r="EIL930" s="290"/>
      <c r="EIM930" s="290"/>
      <c r="EIN930" s="290"/>
      <c r="EIO930" s="290"/>
      <c r="EIP930" s="290"/>
      <c r="EIQ930" s="290"/>
      <c r="EIR930" s="290"/>
      <c r="EIS930" s="290"/>
      <c r="EIT930" s="290"/>
      <c r="EIU930" s="290"/>
      <c r="EIV930" s="290"/>
      <c r="EIW930" s="290"/>
      <c r="EIX930" s="290"/>
      <c r="EIY930" s="290"/>
      <c r="EIZ930" s="290"/>
      <c r="EJA930" s="290"/>
      <c r="EJB930" s="290"/>
      <c r="EJC930" s="290"/>
      <c r="EJD930" s="290"/>
      <c r="EJE930" s="290"/>
      <c r="EJF930" s="290"/>
      <c r="EJG930" s="290"/>
      <c r="EJH930" s="290"/>
      <c r="EJI930" s="290"/>
      <c r="EJJ930" s="290"/>
      <c r="EJK930" s="290"/>
      <c r="EJL930" s="290"/>
      <c r="EJM930" s="290"/>
      <c r="EJN930" s="290"/>
      <c r="EJO930" s="290"/>
      <c r="EJP930" s="290"/>
      <c r="EJQ930" s="290"/>
      <c r="EJR930" s="290"/>
      <c r="EJS930" s="290"/>
      <c r="EJT930" s="290"/>
      <c r="EJU930" s="290"/>
      <c r="EJV930" s="290"/>
      <c r="EJW930" s="290"/>
      <c r="EJX930" s="290"/>
      <c r="EJY930" s="290"/>
      <c r="EJZ930" s="290"/>
      <c r="EKA930" s="290"/>
      <c r="EKB930" s="290"/>
      <c r="EKC930" s="290"/>
      <c r="EKD930" s="290"/>
      <c r="EKE930" s="290"/>
      <c r="EKF930" s="290"/>
      <c r="EKG930" s="290"/>
      <c r="EKH930" s="290"/>
      <c r="EKI930" s="290"/>
      <c r="EKJ930" s="290"/>
      <c r="EKK930" s="290"/>
      <c r="EKL930" s="290"/>
      <c r="EKM930" s="290"/>
      <c r="EKN930" s="290"/>
      <c r="EKO930" s="290"/>
      <c r="EKP930" s="290"/>
      <c r="EKQ930" s="290"/>
      <c r="EKR930" s="290"/>
      <c r="EKS930" s="290"/>
      <c r="EKT930" s="290"/>
      <c r="EKU930" s="290"/>
      <c r="EKV930" s="290"/>
      <c r="EKW930" s="290"/>
      <c r="EKX930" s="290"/>
      <c r="EKY930" s="290"/>
      <c r="EKZ930" s="290"/>
      <c r="ELA930" s="290"/>
      <c r="ELB930" s="290"/>
      <c r="ELC930" s="290"/>
      <c r="ELD930" s="290"/>
      <c r="ELE930" s="290"/>
      <c r="ELF930" s="290"/>
      <c r="ELG930" s="290"/>
      <c r="ELH930" s="290"/>
      <c r="ELI930" s="290"/>
      <c r="ELJ930" s="290"/>
      <c r="ELK930" s="290"/>
      <c r="ELL930" s="290"/>
      <c r="ELM930" s="290"/>
      <c r="ELN930" s="290"/>
      <c r="ELO930" s="290"/>
      <c r="ELP930" s="290"/>
      <c r="ELQ930" s="290"/>
      <c r="ELR930" s="290"/>
      <c r="ELS930" s="290"/>
      <c r="ELT930" s="290"/>
      <c r="ELU930" s="290"/>
      <c r="ELV930" s="290"/>
      <c r="ELW930" s="290"/>
      <c r="ELX930" s="290"/>
      <c r="ELY930" s="290"/>
      <c r="ELZ930" s="290"/>
      <c r="EMA930" s="290"/>
      <c r="EMB930" s="290"/>
      <c r="EMC930" s="290"/>
      <c r="EMD930" s="290"/>
      <c r="EME930" s="290"/>
      <c r="EMF930" s="290"/>
      <c r="EMG930" s="290"/>
      <c r="EMH930" s="290"/>
      <c r="EMI930" s="290"/>
      <c r="EMJ930" s="290"/>
      <c r="EMK930" s="290"/>
      <c r="EML930" s="290"/>
      <c r="EMM930" s="290"/>
      <c r="EMN930" s="290"/>
      <c r="EMO930" s="290"/>
      <c r="EMP930" s="290"/>
      <c r="EMQ930" s="290"/>
      <c r="EMR930" s="290"/>
      <c r="EMS930" s="290"/>
      <c r="EMT930" s="290"/>
      <c r="EMU930" s="290"/>
      <c r="EMV930" s="290"/>
      <c r="EMW930" s="290"/>
      <c r="EMX930" s="290"/>
      <c r="EMY930" s="290"/>
      <c r="EMZ930" s="290"/>
      <c r="ENA930" s="290"/>
      <c r="ENB930" s="290"/>
      <c r="ENC930" s="290"/>
      <c r="END930" s="290"/>
      <c r="ENE930" s="290"/>
      <c r="ENF930" s="290"/>
      <c r="ENG930" s="290"/>
      <c r="ENH930" s="290"/>
      <c r="ENI930" s="290"/>
      <c r="ENJ930" s="290"/>
      <c r="ENK930" s="290"/>
      <c r="ENL930" s="290"/>
      <c r="ENM930" s="290"/>
      <c r="ENN930" s="290"/>
      <c r="ENO930" s="290"/>
      <c r="ENP930" s="290"/>
      <c r="ENQ930" s="290"/>
      <c r="ENR930" s="290"/>
      <c r="ENS930" s="290"/>
      <c r="ENT930" s="290"/>
      <c r="ENU930" s="290"/>
      <c r="ENV930" s="290"/>
      <c r="ENW930" s="290"/>
      <c r="ENX930" s="290"/>
      <c r="ENY930" s="290"/>
      <c r="ENZ930" s="290"/>
      <c r="EOA930" s="290"/>
      <c r="EOB930" s="290"/>
      <c r="EOC930" s="290"/>
      <c r="EOD930" s="290"/>
      <c r="EOE930" s="290"/>
      <c r="EOF930" s="290"/>
      <c r="EOG930" s="290"/>
      <c r="EOH930" s="290"/>
      <c r="EOI930" s="290"/>
      <c r="EOJ930" s="290"/>
      <c r="EOK930" s="290"/>
      <c r="EOL930" s="290"/>
      <c r="EOM930" s="290"/>
      <c r="EON930" s="290"/>
      <c r="EOO930" s="290"/>
      <c r="EOP930" s="290"/>
      <c r="EOQ930" s="290"/>
      <c r="EOR930" s="290"/>
      <c r="EOS930" s="290"/>
      <c r="EOT930" s="290"/>
      <c r="EOU930" s="290"/>
      <c r="EOV930" s="290"/>
      <c r="EOW930" s="290"/>
      <c r="EOX930" s="290"/>
      <c r="EOY930" s="290"/>
      <c r="EOZ930" s="290"/>
      <c r="EPA930" s="290"/>
      <c r="EPB930" s="290"/>
      <c r="EPC930" s="290"/>
      <c r="EPD930" s="290"/>
      <c r="EPE930" s="290"/>
      <c r="EPF930" s="290"/>
      <c r="EPG930" s="290"/>
      <c r="EPH930" s="290"/>
      <c r="EPI930" s="290"/>
      <c r="EPJ930" s="290"/>
      <c r="EPK930" s="290"/>
      <c r="EPL930" s="290"/>
      <c r="EPM930" s="290"/>
      <c r="EPN930" s="290"/>
      <c r="EPO930" s="290"/>
      <c r="EPP930" s="290"/>
      <c r="EPQ930" s="290"/>
      <c r="EPR930" s="290"/>
      <c r="EPS930" s="290"/>
      <c r="EPT930" s="290"/>
      <c r="EPU930" s="290"/>
      <c r="EPV930" s="290"/>
      <c r="EPW930" s="290"/>
      <c r="EPX930" s="290"/>
      <c r="EPY930" s="290"/>
      <c r="EPZ930" s="290"/>
      <c r="EQA930" s="290"/>
      <c r="EQB930" s="290"/>
      <c r="EQC930" s="290"/>
      <c r="EQD930" s="290"/>
      <c r="EQE930" s="290"/>
      <c r="EQF930" s="290"/>
      <c r="EQG930" s="290"/>
      <c r="EQH930" s="290"/>
      <c r="EQI930" s="290"/>
      <c r="EQJ930" s="290"/>
      <c r="EQK930" s="290"/>
      <c r="EQL930" s="290"/>
      <c r="EQM930" s="290"/>
      <c r="EQN930" s="290"/>
      <c r="EQO930" s="290"/>
      <c r="EQP930" s="290"/>
      <c r="EQQ930" s="290"/>
      <c r="EQR930" s="290"/>
      <c r="EQS930" s="290"/>
      <c r="EQT930" s="290"/>
      <c r="EQU930" s="290"/>
      <c r="EQV930" s="290"/>
      <c r="EQW930" s="290"/>
      <c r="EQX930" s="290"/>
      <c r="EQY930" s="290"/>
      <c r="EQZ930" s="290"/>
      <c r="ERA930" s="290"/>
      <c r="ERB930" s="290"/>
      <c r="ERC930" s="290"/>
      <c r="ERD930" s="290"/>
      <c r="ERE930" s="290"/>
      <c r="ERF930" s="290"/>
      <c r="ERG930" s="290"/>
      <c r="ERH930" s="290"/>
      <c r="ERI930" s="290"/>
      <c r="ERJ930" s="290"/>
      <c r="ERK930" s="290"/>
      <c r="ERL930" s="290"/>
      <c r="ERM930" s="290"/>
      <c r="ERN930" s="290"/>
      <c r="ERO930" s="290"/>
      <c r="ERP930" s="290"/>
      <c r="ERQ930" s="290"/>
      <c r="ERR930" s="290"/>
      <c r="ERS930" s="290"/>
      <c r="ERT930" s="290"/>
      <c r="ERU930" s="290"/>
      <c r="ERV930" s="290"/>
      <c r="ERW930" s="290"/>
      <c r="ERX930" s="290"/>
      <c r="ERY930" s="290"/>
      <c r="ERZ930" s="290"/>
      <c r="ESA930" s="290"/>
      <c r="ESB930" s="290"/>
      <c r="ESC930" s="290"/>
      <c r="ESD930" s="290"/>
      <c r="ESE930" s="290"/>
      <c r="ESF930" s="290"/>
      <c r="ESG930" s="290"/>
      <c r="ESH930" s="290"/>
      <c r="ESI930" s="290"/>
      <c r="ESJ930" s="290"/>
      <c r="ESK930" s="290"/>
      <c r="ESL930" s="290"/>
      <c r="ESM930" s="290"/>
      <c r="ESN930" s="290"/>
      <c r="ESO930" s="290"/>
      <c r="ESP930" s="290"/>
      <c r="ESQ930" s="290"/>
      <c r="ESR930" s="290"/>
      <c r="ESS930" s="290"/>
      <c r="EST930" s="290"/>
      <c r="ESU930" s="290"/>
      <c r="ESV930" s="290"/>
      <c r="ESW930" s="290"/>
      <c r="ESX930" s="290"/>
      <c r="ESY930" s="290"/>
      <c r="ESZ930" s="290"/>
      <c r="ETA930" s="290"/>
      <c r="ETB930" s="290"/>
      <c r="ETC930" s="290"/>
      <c r="ETD930" s="290"/>
      <c r="ETE930" s="290"/>
      <c r="ETF930" s="290"/>
      <c r="ETG930" s="290"/>
      <c r="ETH930" s="290"/>
      <c r="ETI930" s="290"/>
      <c r="ETJ930" s="290"/>
      <c r="ETK930" s="290"/>
      <c r="ETL930" s="290"/>
      <c r="ETM930" s="290"/>
      <c r="ETN930" s="290"/>
      <c r="ETO930" s="290"/>
      <c r="ETP930" s="290"/>
      <c r="ETQ930" s="290"/>
      <c r="ETR930" s="290"/>
      <c r="ETS930" s="290"/>
      <c r="ETT930" s="290"/>
      <c r="ETU930" s="290"/>
      <c r="ETV930" s="290"/>
      <c r="ETW930" s="290"/>
      <c r="ETX930" s="290"/>
      <c r="ETY930" s="290"/>
      <c r="ETZ930" s="290"/>
      <c r="EUA930" s="290"/>
      <c r="EUB930" s="290"/>
      <c r="EUC930" s="290"/>
      <c r="EUD930" s="290"/>
      <c r="EUE930" s="290"/>
      <c r="EUF930" s="290"/>
      <c r="EUG930" s="290"/>
      <c r="EUH930" s="290"/>
      <c r="EUI930" s="290"/>
      <c r="EUJ930" s="290"/>
      <c r="EUK930" s="290"/>
      <c r="EUL930" s="290"/>
      <c r="EUM930" s="290"/>
      <c r="EUN930" s="290"/>
      <c r="EUO930" s="290"/>
      <c r="EUP930" s="290"/>
      <c r="EUQ930" s="290"/>
      <c r="EUR930" s="290"/>
      <c r="EUS930" s="290"/>
      <c r="EUT930" s="290"/>
      <c r="EUU930" s="290"/>
      <c r="EUV930" s="290"/>
      <c r="EUW930" s="290"/>
      <c r="EUX930" s="290"/>
      <c r="EUY930" s="290"/>
      <c r="EUZ930" s="290"/>
      <c r="EVA930" s="290"/>
      <c r="EVB930" s="290"/>
      <c r="EVC930" s="290"/>
      <c r="EVD930" s="290"/>
      <c r="EVE930" s="290"/>
      <c r="EVF930" s="290"/>
      <c r="EVG930" s="290"/>
      <c r="EVH930" s="290"/>
      <c r="EVI930" s="290"/>
      <c r="EVJ930" s="290"/>
      <c r="EVK930" s="290"/>
      <c r="EVL930" s="290"/>
      <c r="EVM930" s="290"/>
      <c r="EVN930" s="290"/>
      <c r="EVO930" s="290"/>
      <c r="EVP930" s="290"/>
      <c r="EVQ930" s="290"/>
      <c r="EVR930" s="290"/>
      <c r="EVS930" s="290"/>
      <c r="EVT930" s="290"/>
      <c r="EVU930" s="290"/>
      <c r="EVV930" s="290"/>
      <c r="EVW930" s="290"/>
      <c r="EVX930" s="290"/>
      <c r="EVY930" s="290"/>
      <c r="EVZ930" s="290"/>
      <c r="EWA930" s="290"/>
      <c r="EWB930" s="290"/>
      <c r="EWC930" s="290"/>
      <c r="EWD930" s="290"/>
      <c r="EWE930" s="290"/>
      <c r="EWF930" s="290"/>
      <c r="EWG930" s="290"/>
      <c r="EWH930" s="290"/>
      <c r="EWI930" s="290"/>
      <c r="EWJ930" s="290"/>
      <c r="EWK930" s="290"/>
      <c r="EWL930" s="290"/>
      <c r="EWM930" s="290"/>
      <c r="EWN930" s="290"/>
      <c r="EWO930" s="290"/>
      <c r="EWP930" s="290"/>
      <c r="EWQ930" s="290"/>
      <c r="EWR930" s="290"/>
      <c r="EWS930" s="290"/>
      <c r="EWT930" s="290"/>
      <c r="EWU930" s="290"/>
      <c r="EWV930" s="290"/>
      <c r="EWW930" s="290"/>
      <c r="EWX930" s="290"/>
      <c r="EWY930" s="290"/>
      <c r="EWZ930" s="290"/>
      <c r="EXA930" s="290"/>
      <c r="EXB930" s="290"/>
      <c r="EXC930" s="290"/>
      <c r="EXD930" s="290"/>
      <c r="EXE930" s="290"/>
      <c r="EXF930" s="290"/>
      <c r="EXG930" s="290"/>
      <c r="EXH930" s="290"/>
      <c r="EXI930" s="290"/>
      <c r="EXJ930" s="290"/>
      <c r="EXK930" s="290"/>
      <c r="EXL930" s="290"/>
      <c r="EXM930" s="290"/>
      <c r="EXN930" s="290"/>
      <c r="EXO930" s="290"/>
      <c r="EXP930" s="290"/>
      <c r="EXQ930" s="290"/>
      <c r="EXR930" s="290"/>
      <c r="EXS930" s="290"/>
      <c r="EXT930" s="290"/>
      <c r="EXU930" s="290"/>
      <c r="EXV930" s="290"/>
      <c r="EXW930" s="290"/>
      <c r="EXX930" s="290"/>
      <c r="EXY930" s="290"/>
      <c r="EXZ930" s="290"/>
      <c r="EYA930" s="290"/>
      <c r="EYB930" s="290"/>
      <c r="EYC930" s="290"/>
      <c r="EYD930" s="290"/>
      <c r="EYE930" s="290"/>
      <c r="EYF930" s="290"/>
      <c r="EYG930" s="290"/>
      <c r="EYH930" s="290"/>
      <c r="EYI930" s="290"/>
      <c r="EYJ930" s="290"/>
      <c r="EYK930" s="290"/>
      <c r="EYL930" s="290"/>
      <c r="EYM930" s="290"/>
      <c r="EYN930" s="290"/>
      <c r="EYO930" s="290"/>
      <c r="EYP930" s="290"/>
      <c r="EYQ930" s="290"/>
      <c r="EYR930" s="290"/>
      <c r="EYS930" s="290"/>
      <c r="EYT930" s="290"/>
      <c r="EYU930" s="290"/>
      <c r="EYV930" s="290"/>
      <c r="EYW930" s="290"/>
      <c r="EYX930" s="290"/>
      <c r="EYY930" s="290"/>
      <c r="EYZ930" s="290"/>
      <c r="EZA930" s="290"/>
      <c r="EZB930" s="290"/>
      <c r="EZC930" s="290"/>
      <c r="EZD930" s="290"/>
      <c r="EZE930" s="290"/>
      <c r="EZF930" s="290"/>
      <c r="EZG930" s="290"/>
      <c r="EZH930" s="290"/>
      <c r="EZI930" s="290"/>
      <c r="EZJ930" s="290"/>
      <c r="EZK930" s="290"/>
      <c r="EZL930" s="290"/>
      <c r="EZM930" s="290"/>
      <c r="EZN930" s="290"/>
      <c r="EZO930" s="290"/>
      <c r="EZP930" s="290"/>
      <c r="EZQ930" s="290"/>
      <c r="EZR930" s="290"/>
      <c r="EZS930" s="290"/>
      <c r="EZT930" s="290"/>
      <c r="EZU930" s="290"/>
      <c r="EZV930" s="290"/>
      <c r="EZW930" s="290"/>
      <c r="EZX930" s="290"/>
      <c r="EZY930" s="290"/>
      <c r="EZZ930" s="290"/>
      <c r="FAA930" s="290"/>
      <c r="FAB930" s="290"/>
      <c r="FAC930" s="290"/>
      <c r="FAD930" s="290"/>
      <c r="FAE930" s="290"/>
      <c r="FAF930" s="290"/>
      <c r="FAG930" s="290"/>
      <c r="FAH930" s="290"/>
      <c r="FAI930" s="290"/>
      <c r="FAJ930" s="290"/>
      <c r="FAK930" s="290"/>
      <c r="FAL930" s="290"/>
      <c r="FAM930" s="290"/>
      <c r="FAN930" s="290"/>
      <c r="FAO930" s="290"/>
      <c r="FAP930" s="290"/>
      <c r="FAQ930" s="290"/>
      <c r="FAR930" s="290"/>
      <c r="FAS930" s="290"/>
      <c r="FAT930" s="290"/>
      <c r="FAU930" s="290"/>
      <c r="FAV930" s="290"/>
      <c r="FAW930" s="290"/>
      <c r="FAX930" s="290"/>
      <c r="FAY930" s="290"/>
      <c r="FAZ930" s="290"/>
      <c r="FBA930" s="290"/>
      <c r="FBB930" s="290"/>
      <c r="FBC930" s="290"/>
      <c r="FBD930" s="290"/>
      <c r="FBE930" s="290"/>
      <c r="FBF930" s="290"/>
      <c r="FBG930" s="290"/>
      <c r="FBH930" s="290"/>
      <c r="FBI930" s="290"/>
      <c r="FBJ930" s="290"/>
      <c r="FBK930" s="290"/>
      <c r="FBL930" s="290"/>
      <c r="FBM930" s="290"/>
      <c r="FBN930" s="290"/>
      <c r="FBO930" s="290"/>
      <c r="FBP930" s="290"/>
      <c r="FBQ930" s="290"/>
      <c r="FBR930" s="290"/>
      <c r="FBS930" s="290"/>
      <c r="FBT930" s="290"/>
      <c r="FBU930" s="290"/>
      <c r="FBV930" s="290"/>
      <c r="FBW930" s="290"/>
      <c r="FBX930" s="290"/>
      <c r="FBY930" s="290"/>
      <c r="FBZ930" s="290"/>
      <c r="FCA930" s="290"/>
      <c r="FCB930" s="290"/>
      <c r="FCC930" s="290"/>
      <c r="FCD930" s="290"/>
      <c r="FCE930" s="290"/>
      <c r="FCF930" s="290"/>
      <c r="FCG930" s="290"/>
      <c r="FCH930" s="290"/>
      <c r="FCI930" s="290"/>
      <c r="FCJ930" s="290"/>
      <c r="FCK930" s="290"/>
      <c r="FCL930" s="290"/>
      <c r="FCM930" s="290"/>
      <c r="FCN930" s="290"/>
      <c r="FCO930" s="290"/>
      <c r="FCP930" s="290"/>
      <c r="FCQ930" s="290"/>
      <c r="FCR930" s="290"/>
      <c r="FCS930" s="290"/>
      <c r="FCT930" s="290"/>
      <c r="FCU930" s="290"/>
      <c r="FCV930" s="290"/>
      <c r="FCW930" s="290"/>
      <c r="FCX930" s="290"/>
      <c r="FCY930" s="290"/>
      <c r="FCZ930" s="290"/>
      <c r="FDA930" s="290"/>
      <c r="FDB930" s="290"/>
      <c r="FDC930" s="290"/>
      <c r="FDD930" s="290"/>
      <c r="FDE930" s="290"/>
      <c r="FDF930" s="290"/>
      <c r="FDG930" s="290"/>
      <c r="FDH930" s="290"/>
      <c r="FDI930" s="290"/>
      <c r="FDJ930" s="290"/>
      <c r="FDK930" s="290"/>
      <c r="FDL930" s="290"/>
      <c r="FDM930" s="290"/>
      <c r="FDN930" s="290"/>
      <c r="FDO930" s="290"/>
      <c r="FDP930" s="290"/>
      <c r="FDQ930" s="290"/>
      <c r="FDR930" s="290"/>
      <c r="FDS930" s="290"/>
      <c r="FDT930" s="290"/>
      <c r="FDU930" s="290"/>
      <c r="FDV930" s="290"/>
      <c r="FDW930" s="290"/>
      <c r="FDX930" s="290"/>
      <c r="FDY930" s="290"/>
      <c r="FDZ930" s="290"/>
      <c r="FEA930" s="290"/>
      <c r="FEB930" s="290"/>
      <c r="FEC930" s="290"/>
      <c r="FED930" s="290"/>
      <c r="FEE930" s="290"/>
      <c r="FEF930" s="290"/>
      <c r="FEG930" s="290"/>
      <c r="FEH930" s="290"/>
      <c r="FEI930" s="290"/>
      <c r="FEJ930" s="290"/>
      <c r="FEK930" s="290"/>
      <c r="FEL930" s="290"/>
      <c r="FEM930" s="290"/>
      <c r="FEN930" s="290"/>
      <c r="FEO930" s="290"/>
      <c r="FEP930" s="290"/>
      <c r="FEQ930" s="290"/>
      <c r="FER930" s="290"/>
      <c r="FES930" s="290"/>
      <c r="FET930" s="290"/>
      <c r="FEU930" s="290"/>
      <c r="FEV930" s="290"/>
      <c r="FEW930" s="290"/>
      <c r="FEX930" s="290"/>
      <c r="FEY930" s="290"/>
      <c r="FEZ930" s="290"/>
      <c r="FFA930" s="290"/>
      <c r="FFB930" s="290"/>
      <c r="FFC930" s="290"/>
      <c r="FFD930" s="290"/>
      <c r="FFE930" s="290"/>
      <c r="FFF930" s="290"/>
      <c r="FFG930" s="290"/>
      <c r="FFH930" s="290"/>
      <c r="FFI930" s="290"/>
      <c r="FFJ930" s="290"/>
      <c r="FFK930" s="290"/>
      <c r="FFL930" s="290"/>
      <c r="FFM930" s="290"/>
      <c r="FFN930" s="290"/>
      <c r="FFO930" s="290"/>
      <c r="FFP930" s="290"/>
      <c r="FFQ930" s="290"/>
      <c r="FFR930" s="290"/>
      <c r="FFS930" s="290"/>
      <c r="FFT930" s="290"/>
      <c r="FFU930" s="290"/>
      <c r="FFV930" s="290"/>
      <c r="FFW930" s="290"/>
      <c r="FFX930" s="290"/>
      <c r="FFY930" s="290"/>
      <c r="FFZ930" s="290"/>
      <c r="FGA930" s="290"/>
      <c r="FGB930" s="290"/>
      <c r="FGC930" s="290"/>
      <c r="FGD930" s="290"/>
      <c r="FGE930" s="290"/>
      <c r="FGF930" s="290"/>
      <c r="FGG930" s="290"/>
      <c r="FGH930" s="290"/>
      <c r="FGI930" s="290"/>
      <c r="FGJ930" s="290"/>
      <c r="FGK930" s="290"/>
      <c r="FGL930" s="290"/>
      <c r="FGM930" s="290"/>
      <c r="FGN930" s="290"/>
      <c r="FGO930" s="290"/>
      <c r="FGP930" s="290"/>
      <c r="FGQ930" s="290"/>
      <c r="FGR930" s="290"/>
      <c r="FGS930" s="290"/>
      <c r="FGT930" s="290"/>
      <c r="FGU930" s="290"/>
      <c r="FGV930" s="290"/>
      <c r="FGW930" s="290"/>
      <c r="FGX930" s="290"/>
      <c r="FGY930" s="290"/>
      <c r="FGZ930" s="290"/>
      <c r="FHA930" s="290"/>
      <c r="FHB930" s="290"/>
      <c r="FHC930" s="290"/>
      <c r="FHD930" s="290"/>
      <c r="FHE930" s="290"/>
      <c r="FHF930" s="290"/>
      <c r="FHG930" s="290"/>
      <c r="FHH930" s="290"/>
      <c r="FHI930" s="290"/>
      <c r="FHJ930" s="290"/>
      <c r="FHK930" s="290"/>
      <c r="FHL930" s="290"/>
      <c r="FHM930" s="290"/>
      <c r="FHN930" s="290"/>
      <c r="FHO930" s="290"/>
      <c r="FHP930" s="290"/>
      <c r="FHQ930" s="290"/>
      <c r="FHR930" s="290"/>
      <c r="FHS930" s="290"/>
      <c r="FHT930" s="290"/>
      <c r="FHU930" s="290"/>
      <c r="FHV930" s="290"/>
      <c r="FHW930" s="290"/>
      <c r="FHX930" s="290"/>
      <c r="FHY930" s="290"/>
      <c r="FHZ930" s="290"/>
      <c r="FIA930" s="290"/>
      <c r="FIB930" s="290"/>
      <c r="FIC930" s="290"/>
      <c r="FID930" s="290"/>
      <c r="FIE930" s="290"/>
      <c r="FIF930" s="290"/>
      <c r="FIG930" s="290"/>
      <c r="FIH930" s="290"/>
      <c r="FII930" s="290"/>
      <c r="FIJ930" s="290"/>
      <c r="FIK930" s="290"/>
      <c r="FIL930" s="290"/>
      <c r="FIM930" s="290"/>
      <c r="FIN930" s="290"/>
      <c r="FIO930" s="290"/>
      <c r="FIP930" s="290"/>
      <c r="FIQ930" s="290"/>
      <c r="FIR930" s="290"/>
      <c r="FIS930" s="290"/>
      <c r="FIT930" s="290"/>
      <c r="FIU930" s="290"/>
      <c r="FIV930" s="290"/>
      <c r="FIW930" s="290"/>
      <c r="FIX930" s="290"/>
      <c r="FIY930" s="290"/>
      <c r="FIZ930" s="290"/>
      <c r="FJA930" s="290"/>
      <c r="FJB930" s="290"/>
      <c r="FJC930" s="290"/>
      <c r="FJD930" s="290"/>
      <c r="FJE930" s="290"/>
      <c r="FJF930" s="290"/>
      <c r="FJG930" s="290"/>
      <c r="FJH930" s="290"/>
      <c r="FJI930" s="290"/>
      <c r="FJJ930" s="290"/>
      <c r="FJK930" s="290"/>
      <c r="FJL930" s="290"/>
      <c r="FJM930" s="290"/>
      <c r="FJN930" s="290"/>
      <c r="FJO930" s="290"/>
      <c r="FJP930" s="290"/>
      <c r="FJQ930" s="290"/>
      <c r="FJR930" s="290"/>
      <c r="FJS930" s="290"/>
      <c r="FJT930" s="290"/>
      <c r="FJU930" s="290"/>
      <c r="FJV930" s="290"/>
      <c r="FJW930" s="290"/>
      <c r="FJX930" s="290"/>
      <c r="FJY930" s="290"/>
      <c r="FJZ930" s="290"/>
      <c r="FKA930" s="290"/>
      <c r="FKB930" s="290"/>
      <c r="FKC930" s="290"/>
      <c r="FKD930" s="290"/>
      <c r="FKE930" s="290"/>
      <c r="FKF930" s="290"/>
      <c r="FKG930" s="290"/>
      <c r="FKH930" s="290"/>
      <c r="FKI930" s="290"/>
      <c r="FKJ930" s="290"/>
      <c r="FKK930" s="290"/>
      <c r="FKL930" s="290"/>
      <c r="FKM930" s="290"/>
      <c r="FKN930" s="290"/>
      <c r="FKO930" s="290"/>
      <c r="FKP930" s="290"/>
      <c r="FKQ930" s="290"/>
      <c r="FKR930" s="290"/>
      <c r="FKS930" s="290"/>
      <c r="FKT930" s="290"/>
      <c r="FKU930" s="290"/>
      <c r="FKV930" s="290"/>
      <c r="FKW930" s="290"/>
      <c r="FKX930" s="290"/>
      <c r="FKY930" s="290"/>
      <c r="FKZ930" s="290"/>
      <c r="FLA930" s="290"/>
      <c r="FLB930" s="290"/>
      <c r="FLC930" s="290"/>
      <c r="FLD930" s="290"/>
      <c r="FLE930" s="290"/>
      <c r="FLF930" s="290"/>
      <c r="FLG930" s="290"/>
      <c r="FLH930" s="290"/>
      <c r="FLI930" s="290"/>
      <c r="FLJ930" s="290"/>
      <c r="FLK930" s="290"/>
      <c r="FLL930" s="290"/>
      <c r="FLM930" s="290"/>
      <c r="FLN930" s="290"/>
      <c r="FLO930" s="290"/>
      <c r="FLP930" s="290"/>
      <c r="FLQ930" s="290"/>
      <c r="FLR930" s="290"/>
      <c r="FLS930" s="290"/>
      <c r="FLT930" s="290"/>
      <c r="FLU930" s="290"/>
      <c r="FLV930" s="290"/>
      <c r="FLW930" s="290"/>
      <c r="FLX930" s="290"/>
      <c r="FLY930" s="290"/>
      <c r="FLZ930" s="290"/>
      <c r="FMA930" s="290"/>
      <c r="FMB930" s="290"/>
      <c r="FMC930" s="290"/>
      <c r="FMD930" s="290"/>
      <c r="FME930" s="290"/>
      <c r="FMF930" s="290"/>
      <c r="FMG930" s="290"/>
      <c r="FMH930" s="290"/>
      <c r="FMI930" s="290"/>
      <c r="FMJ930" s="290"/>
      <c r="FMK930" s="290"/>
      <c r="FML930" s="290"/>
      <c r="FMM930" s="290"/>
      <c r="FMN930" s="290"/>
      <c r="FMO930" s="290"/>
      <c r="FMP930" s="290"/>
      <c r="FMQ930" s="290"/>
      <c r="FMR930" s="290"/>
      <c r="FMS930" s="290"/>
      <c r="FMT930" s="290"/>
      <c r="FMU930" s="290"/>
      <c r="FMV930" s="290"/>
      <c r="FMW930" s="290"/>
      <c r="FMX930" s="290"/>
      <c r="FMY930" s="290"/>
      <c r="FMZ930" s="290"/>
      <c r="FNA930" s="290"/>
      <c r="FNB930" s="290"/>
      <c r="FNC930" s="290"/>
      <c r="FND930" s="290"/>
      <c r="FNE930" s="290"/>
      <c r="FNF930" s="290"/>
      <c r="FNG930" s="290"/>
      <c r="FNH930" s="290"/>
      <c r="FNI930" s="290"/>
      <c r="FNJ930" s="290"/>
      <c r="FNK930" s="290"/>
      <c r="FNL930" s="290"/>
      <c r="FNM930" s="290"/>
      <c r="FNN930" s="290"/>
      <c r="FNO930" s="290"/>
      <c r="FNP930" s="290"/>
      <c r="FNQ930" s="290"/>
      <c r="FNR930" s="290"/>
      <c r="FNS930" s="290"/>
      <c r="FNT930" s="290"/>
      <c r="FNU930" s="290"/>
      <c r="FNV930" s="290"/>
      <c r="FNW930" s="290"/>
      <c r="FNX930" s="290"/>
      <c r="FNY930" s="290"/>
      <c r="FNZ930" s="290"/>
      <c r="FOA930" s="290"/>
      <c r="FOB930" s="290"/>
      <c r="FOC930" s="290"/>
      <c r="FOD930" s="290"/>
      <c r="FOE930" s="290"/>
      <c r="FOF930" s="290"/>
      <c r="FOG930" s="290"/>
      <c r="FOH930" s="290"/>
      <c r="FOI930" s="290"/>
      <c r="FOJ930" s="290"/>
      <c r="FOK930" s="290"/>
      <c r="FOL930" s="290"/>
      <c r="FOM930" s="290"/>
      <c r="FON930" s="290"/>
      <c r="FOO930" s="290"/>
      <c r="FOP930" s="290"/>
      <c r="FOQ930" s="290"/>
      <c r="FOR930" s="290"/>
      <c r="FOS930" s="290"/>
      <c r="FOT930" s="290"/>
      <c r="FOU930" s="290"/>
      <c r="FOV930" s="290"/>
      <c r="FOW930" s="290"/>
      <c r="FOX930" s="290"/>
      <c r="FOY930" s="290"/>
      <c r="FOZ930" s="290"/>
      <c r="FPA930" s="290"/>
      <c r="FPB930" s="290"/>
      <c r="FPC930" s="290"/>
      <c r="FPD930" s="290"/>
      <c r="FPE930" s="290"/>
      <c r="FPF930" s="290"/>
      <c r="FPG930" s="290"/>
      <c r="FPH930" s="290"/>
      <c r="FPI930" s="290"/>
      <c r="FPJ930" s="290"/>
      <c r="FPK930" s="290"/>
      <c r="FPL930" s="290"/>
      <c r="FPM930" s="290"/>
      <c r="FPN930" s="290"/>
      <c r="FPO930" s="290"/>
      <c r="FPP930" s="290"/>
      <c r="FPQ930" s="290"/>
      <c r="FPR930" s="290"/>
      <c r="FPS930" s="290"/>
      <c r="FPT930" s="290"/>
      <c r="FPU930" s="290"/>
      <c r="FPV930" s="290"/>
      <c r="FPW930" s="290"/>
      <c r="FPX930" s="290"/>
      <c r="FPY930" s="290"/>
      <c r="FPZ930" s="290"/>
      <c r="FQA930" s="290"/>
      <c r="FQB930" s="290"/>
      <c r="FQC930" s="290"/>
      <c r="FQD930" s="290"/>
      <c r="FQE930" s="290"/>
      <c r="FQF930" s="290"/>
      <c r="FQG930" s="290"/>
      <c r="FQH930" s="290"/>
      <c r="FQI930" s="290"/>
      <c r="FQJ930" s="290"/>
      <c r="FQK930" s="290"/>
      <c r="FQL930" s="290"/>
      <c r="FQM930" s="290"/>
      <c r="FQN930" s="290"/>
      <c r="FQO930" s="290"/>
      <c r="FQP930" s="290"/>
      <c r="FQQ930" s="290"/>
      <c r="FQR930" s="290"/>
      <c r="FQS930" s="290"/>
      <c r="FQT930" s="290"/>
      <c r="FQU930" s="290"/>
      <c r="FQV930" s="290"/>
      <c r="FQW930" s="290"/>
      <c r="FQX930" s="290"/>
      <c r="FQY930" s="290"/>
      <c r="FQZ930" s="290"/>
      <c r="FRA930" s="290"/>
      <c r="FRB930" s="290"/>
      <c r="FRC930" s="290"/>
      <c r="FRD930" s="290"/>
      <c r="FRE930" s="290"/>
      <c r="FRF930" s="290"/>
      <c r="FRG930" s="290"/>
      <c r="FRH930" s="290"/>
      <c r="FRI930" s="290"/>
      <c r="FRJ930" s="290"/>
      <c r="FRK930" s="290"/>
      <c r="FRL930" s="290"/>
      <c r="FRM930" s="290"/>
      <c r="FRN930" s="290"/>
      <c r="FRO930" s="290"/>
      <c r="FRP930" s="290"/>
      <c r="FRQ930" s="290"/>
      <c r="FRR930" s="290"/>
      <c r="FRS930" s="290"/>
      <c r="FRT930" s="290"/>
      <c r="FRU930" s="290"/>
      <c r="FRV930" s="290"/>
      <c r="FRW930" s="290"/>
      <c r="FRX930" s="290"/>
      <c r="FRY930" s="290"/>
      <c r="FRZ930" s="290"/>
      <c r="FSA930" s="290"/>
      <c r="FSB930" s="290"/>
      <c r="FSC930" s="290"/>
      <c r="FSD930" s="290"/>
      <c r="FSE930" s="290"/>
      <c r="FSF930" s="290"/>
      <c r="FSG930" s="290"/>
      <c r="FSH930" s="290"/>
      <c r="FSI930" s="290"/>
      <c r="FSJ930" s="290"/>
      <c r="FSK930" s="290"/>
      <c r="FSL930" s="290"/>
      <c r="FSM930" s="290"/>
      <c r="FSN930" s="290"/>
      <c r="FSO930" s="290"/>
      <c r="FSP930" s="290"/>
      <c r="FSQ930" s="290"/>
      <c r="FSR930" s="290"/>
      <c r="FSS930" s="290"/>
      <c r="FST930" s="290"/>
      <c r="FSU930" s="290"/>
      <c r="FSV930" s="290"/>
      <c r="FSW930" s="290"/>
      <c r="FSX930" s="290"/>
      <c r="FSY930" s="290"/>
      <c r="FSZ930" s="290"/>
      <c r="FTA930" s="290"/>
      <c r="FTB930" s="290"/>
      <c r="FTC930" s="290"/>
      <c r="FTD930" s="290"/>
      <c r="FTE930" s="290"/>
      <c r="FTF930" s="290"/>
      <c r="FTG930" s="290"/>
      <c r="FTH930" s="290"/>
      <c r="FTI930" s="290"/>
      <c r="FTJ930" s="290"/>
      <c r="FTK930" s="290"/>
      <c r="FTL930" s="290"/>
      <c r="FTM930" s="290"/>
      <c r="FTN930" s="290"/>
      <c r="FTO930" s="290"/>
      <c r="FTP930" s="290"/>
      <c r="FTQ930" s="290"/>
      <c r="FTR930" s="290"/>
      <c r="FTS930" s="290"/>
      <c r="FTT930" s="290"/>
      <c r="FTU930" s="290"/>
      <c r="FTV930" s="290"/>
      <c r="FTW930" s="290"/>
      <c r="FTX930" s="290"/>
      <c r="FTY930" s="290"/>
      <c r="FTZ930" s="290"/>
      <c r="FUA930" s="290"/>
      <c r="FUB930" s="290"/>
      <c r="FUC930" s="290"/>
      <c r="FUD930" s="290"/>
      <c r="FUE930" s="290"/>
      <c r="FUF930" s="290"/>
      <c r="FUG930" s="290"/>
      <c r="FUH930" s="290"/>
      <c r="FUI930" s="290"/>
      <c r="FUJ930" s="290"/>
      <c r="FUK930" s="290"/>
      <c r="FUL930" s="290"/>
      <c r="FUM930" s="290"/>
      <c r="FUN930" s="290"/>
      <c r="FUO930" s="290"/>
      <c r="FUP930" s="290"/>
      <c r="FUQ930" s="290"/>
      <c r="FUR930" s="290"/>
      <c r="FUS930" s="290"/>
      <c r="FUT930" s="290"/>
      <c r="FUU930" s="290"/>
      <c r="FUV930" s="290"/>
      <c r="FUW930" s="290"/>
      <c r="FUX930" s="290"/>
      <c r="FUY930" s="290"/>
      <c r="FUZ930" s="290"/>
      <c r="FVA930" s="290"/>
      <c r="FVB930" s="290"/>
      <c r="FVC930" s="290"/>
      <c r="FVD930" s="290"/>
      <c r="FVE930" s="290"/>
      <c r="FVF930" s="290"/>
      <c r="FVG930" s="290"/>
      <c r="FVH930" s="290"/>
      <c r="FVI930" s="290"/>
      <c r="FVJ930" s="290"/>
      <c r="FVK930" s="290"/>
      <c r="FVL930" s="290"/>
      <c r="FVM930" s="290"/>
      <c r="FVN930" s="290"/>
      <c r="FVO930" s="290"/>
      <c r="FVP930" s="290"/>
      <c r="FVQ930" s="290"/>
      <c r="FVR930" s="290"/>
      <c r="FVS930" s="290"/>
      <c r="FVT930" s="290"/>
      <c r="FVU930" s="290"/>
      <c r="FVV930" s="290"/>
      <c r="FVW930" s="290"/>
      <c r="FVX930" s="290"/>
      <c r="FVY930" s="290"/>
      <c r="FVZ930" s="290"/>
      <c r="FWA930" s="290"/>
      <c r="FWB930" s="290"/>
      <c r="FWC930" s="290"/>
      <c r="FWD930" s="290"/>
      <c r="FWE930" s="290"/>
      <c r="FWF930" s="290"/>
      <c r="FWG930" s="290"/>
      <c r="FWH930" s="290"/>
      <c r="FWI930" s="290"/>
      <c r="FWJ930" s="290"/>
      <c r="FWK930" s="290"/>
      <c r="FWL930" s="290"/>
      <c r="FWM930" s="290"/>
      <c r="FWN930" s="290"/>
      <c r="FWO930" s="290"/>
      <c r="FWP930" s="290"/>
      <c r="FWQ930" s="290"/>
      <c r="FWR930" s="290"/>
      <c r="FWS930" s="290"/>
      <c r="FWT930" s="290"/>
      <c r="FWU930" s="290"/>
      <c r="FWV930" s="290"/>
      <c r="FWW930" s="290"/>
      <c r="FWX930" s="290"/>
      <c r="FWY930" s="290"/>
      <c r="FWZ930" s="290"/>
      <c r="FXA930" s="290"/>
      <c r="FXB930" s="290"/>
      <c r="FXC930" s="290"/>
      <c r="FXD930" s="290"/>
      <c r="FXE930" s="290"/>
      <c r="FXF930" s="290"/>
      <c r="FXG930" s="290"/>
      <c r="FXH930" s="290"/>
      <c r="FXI930" s="290"/>
      <c r="FXJ930" s="290"/>
      <c r="FXK930" s="290"/>
      <c r="FXL930" s="290"/>
      <c r="FXM930" s="290"/>
      <c r="FXN930" s="290"/>
      <c r="FXO930" s="290"/>
      <c r="FXP930" s="290"/>
      <c r="FXQ930" s="290"/>
      <c r="FXR930" s="290"/>
      <c r="FXS930" s="290"/>
      <c r="FXT930" s="290"/>
      <c r="FXU930" s="290"/>
      <c r="FXV930" s="290"/>
      <c r="FXW930" s="290"/>
      <c r="FXX930" s="290"/>
      <c r="FXY930" s="290"/>
      <c r="FXZ930" s="290"/>
      <c r="FYA930" s="290"/>
      <c r="FYB930" s="290"/>
      <c r="FYC930" s="290"/>
      <c r="FYD930" s="290"/>
      <c r="FYE930" s="290"/>
      <c r="FYF930" s="290"/>
      <c r="FYG930" s="290"/>
      <c r="FYH930" s="290"/>
      <c r="FYI930" s="290"/>
      <c r="FYJ930" s="290"/>
      <c r="FYK930" s="290"/>
      <c r="FYL930" s="290"/>
      <c r="FYM930" s="290"/>
      <c r="FYN930" s="290"/>
      <c r="FYO930" s="290"/>
      <c r="FYP930" s="290"/>
      <c r="FYQ930" s="290"/>
      <c r="FYR930" s="290"/>
      <c r="FYS930" s="290"/>
      <c r="FYT930" s="290"/>
      <c r="FYU930" s="290"/>
      <c r="FYV930" s="290"/>
      <c r="FYW930" s="290"/>
      <c r="FYX930" s="290"/>
      <c r="FYY930" s="290"/>
      <c r="FYZ930" s="290"/>
      <c r="FZA930" s="290"/>
      <c r="FZB930" s="290"/>
      <c r="FZC930" s="290"/>
      <c r="FZD930" s="290"/>
      <c r="FZE930" s="290"/>
      <c r="FZF930" s="290"/>
      <c r="FZG930" s="290"/>
      <c r="FZH930" s="290"/>
      <c r="FZI930" s="290"/>
      <c r="FZJ930" s="290"/>
      <c r="FZK930" s="290"/>
      <c r="FZL930" s="290"/>
      <c r="FZM930" s="290"/>
      <c r="FZN930" s="290"/>
      <c r="FZO930" s="290"/>
      <c r="FZP930" s="290"/>
      <c r="FZQ930" s="290"/>
      <c r="FZR930" s="290"/>
      <c r="FZS930" s="290"/>
      <c r="FZT930" s="290"/>
      <c r="FZU930" s="290"/>
      <c r="FZV930" s="290"/>
      <c r="FZW930" s="290"/>
      <c r="FZX930" s="290"/>
      <c r="FZY930" s="290"/>
      <c r="FZZ930" s="290"/>
      <c r="GAA930" s="290"/>
      <c r="GAB930" s="290"/>
      <c r="GAC930" s="290"/>
      <c r="GAD930" s="290"/>
      <c r="GAE930" s="290"/>
      <c r="GAF930" s="290"/>
      <c r="GAG930" s="290"/>
      <c r="GAH930" s="290"/>
      <c r="GAI930" s="290"/>
      <c r="GAJ930" s="290"/>
      <c r="GAK930" s="290"/>
      <c r="GAL930" s="290"/>
      <c r="GAM930" s="290"/>
      <c r="GAN930" s="290"/>
      <c r="GAO930" s="290"/>
      <c r="GAP930" s="290"/>
      <c r="GAQ930" s="290"/>
      <c r="GAR930" s="290"/>
      <c r="GAS930" s="290"/>
      <c r="GAT930" s="290"/>
      <c r="GAU930" s="290"/>
      <c r="GAV930" s="290"/>
      <c r="GAW930" s="290"/>
      <c r="GAX930" s="290"/>
      <c r="GAY930" s="290"/>
      <c r="GAZ930" s="290"/>
      <c r="GBA930" s="290"/>
      <c r="GBB930" s="290"/>
      <c r="GBC930" s="290"/>
      <c r="GBD930" s="290"/>
      <c r="GBE930" s="290"/>
      <c r="GBF930" s="290"/>
      <c r="GBG930" s="290"/>
      <c r="GBH930" s="290"/>
      <c r="GBI930" s="290"/>
      <c r="GBJ930" s="290"/>
      <c r="GBK930" s="290"/>
      <c r="GBL930" s="290"/>
      <c r="GBM930" s="290"/>
      <c r="GBN930" s="290"/>
      <c r="GBO930" s="290"/>
      <c r="GBP930" s="290"/>
      <c r="GBQ930" s="290"/>
      <c r="GBR930" s="290"/>
      <c r="GBS930" s="290"/>
      <c r="GBT930" s="290"/>
      <c r="GBU930" s="290"/>
      <c r="GBV930" s="290"/>
      <c r="GBW930" s="290"/>
      <c r="GBX930" s="290"/>
      <c r="GBY930" s="290"/>
      <c r="GBZ930" s="290"/>
      <c r="GCA930" s="290"/>
      <c r="GCB930" s="290"/>
      <c r="GCC930" s="290"/>
      <c r="GCD930" s="290"/>
      <c r="GCE930" s="290"/>
      <c r="GCF930" s="290"/>
      <c r="GCG930" s="290"/>
      <c r="GCH930" s="290"/>
      <c r="GCI930" s="290"/>
      <c r="GCJ930" s="290"/>
      <c r="GCK930" s="290"/>
      <c r="GCL930" s="290"/>
      <c r="GCM930" s="290"/>
      <c r="GCN930" s="290"/>
      <c r="GCO930" s="290"/>
      <c r="GCP930" s="290"/>
      <c r="GCQ930" s="290"/>
      <c r="GCR930" s="290"/>
      <c r="GCS930" s="290"/>
      <c r="GCT930" s="290"/>
      <c r="GCU930" s="290"/>
      <c r="GCV930" s="290"/>
      <c r="GCW930" s="290"/>
      <c r="GCX930" s="290"/>
      <c r="GCY930" s="290"/>
      <c r="GCZ930" s="290"/>
      <c r="GDA930" s="290"/>
      <c r="GDB930" s="290"/>
      <c r="GDC930" s="290"/>
      <c r="GDD930" s="290"/>
      <c r="GDE930" s="290"/>
      <c r="GDF930" s="290"/>
      <c r="GDG930" s="290"/>
      <c r="GDH930" s="290"/>
      <c r="GDI930" s="290"/>
      <c r="GDJ930" s="290"/>
      <c r="GDK930" s="290"/>
      <c r="GDL930" s="290"/>
      <c r="GDM930" s="290"/>
      <c r="GDN930" s="290"/>
      <c r="GDO930" s="290"/>
      <c r="GDP930" s="290"/>
      <c r="GDQ930" s="290"/>
      <c r="GDR930" s="290"/>
      <c r="GDS930" s="290"/>
      <c r="GDT930" s="290"/>
      <c r="GDU930" s="290"/>
      <c r="GDV930" s="290"/>
      <c r="GDW930" s="290"/>
      <c r="GDX930" s="290"/>
      <c r="GDY930" s="290"/>
      <c r="GDZ930" s="290"/>
      <c r="GEA930" s="290"/>
      <c r="GEB930" s="290"/>
      <c r="GEC930" s="290"/>
      <c r="GED930" s="290"/>
      <c r="GEE930" s="290"/>
      <c r="GEF930" s="290"/>
      <c r="GEG930" s="290"/>
      <c r="GEH930" s="290"/>
      <c r="GEI930" s="290"/>
      <c r="GEJ930" s="290"/>
      <c r="GEK930" s="290"/>
      <c r="GEL930" s="290"/>
      <c r="GEM930" s="290"/>
      <c r="GEN930" s="290"/>
      <c r="GEO930" s="290"/>
      <c r="GEP930" s="290"/>
      <c r="GEQ930" s="290"/>
      <c r="GER930" s="290"/>
      <c r="GES930" s="290"/>
      <c r="GET930" s="290"/>
      <c r="GEU930" s="290"/>
      <c r="GEV930" s="290"/>
      <c r="GEW930" s="290"/>
      <c r="GEX930" s="290"/>
      <c r="GEY930" s="290"/>
      <c r="GEZ930" s="290"/>
      <c r="GFA930" s="290"/>
      <c r="GFB930" s="290"/>
      <c r="GFC930" s="290"/>
      <c r="GFD930" s="290"/>
      <c r="GFE930" s="290"/>
      <c r="GFF930" s="290"/>
      <c r="GFG930" s="290"/>
      <c r="GFH930" s="290"/>
      <c r="GFI930" s="290"/>
      <c r="GFJ930" s="290"/>
      <c r="GFK930" s="290"/>
      <c r="GFL930" s="290"/>
      <c r="GFM930" s="290"/>
      <c r="GFN930" s="290"/>
      <c r="GFO930" s="290"/>
      <c r="GFP930" s="290"/>
      <c r="GFQ930" s="290"/>
      <c r="GFR930" s="290"/>
      <c r="GFS930" s="290"/>
      <c r="GFT930" s="290"/>
      <c r="GFU930" s="290"/>
      <c r="GFV930" s="290"/>
      <c r="GFW930" s="290"/>
      <c r="GFX930" s="290"/>
      <c r="GFY930" s="290"/>
      <c r="GFZ930" s="290"/>
      <c r="GGA930" s="290"/>
      <c r="GGB930" s="290"/>
      <c r="GGC930" s="290"/>
      <c r="GGD930" s="290"/>
      <c r="GGE930" s="290"/>
      <c r="GGF930" s="290"/>
      <c r="GGG930" s="290"/>
      <c r="GGH930" s="290"/>
      <c r="GGI930" s="290"/>
      <c r="GGJ930" s="290"/>
      <c r="GGK930" s="290"/>
      <c r="GGL930" s="290"/>
      <c r="GGM930" s="290"/>
      <c r="GGN930" s="290"/>
      <c r="GGO930" s="290"/>
      <c r="GGP930" s="290"/>
      <c r="GGQ930" s="290"/>
      <c r="GGR930" s="290"/>
      <c r="GGS930" s="290"/>
      <c r="GGT930" s="290"/>
      <c r="GGU930" s="290"/>
      <c r="GGV930" s="290"/>
      <c r="GGW930" s="290"/>
      <c r="GGX930" s="290"/>
      <c r="GGY930" s="290"/>
      <c r="GGZ930" s="290"/>
      <c r="GHA930" s="290"/>
      <c r="GHB930" s="290"/>
      <c r="GHC930" s="290"/>
      <c r="GHD930" s="290"/>
      <c r="GHE930" s="290"/>
      <c r="GHF930" s="290"/>
      <c r="GHG930" s="290"/>
      <c r="GHH930" s="290"/>
      <c r="GHI930" s="290"/>
      <c r="GHJ930" s="290"/>
      <c r="GHK930" s="290"/>
      <c r="GHL930" s="290"/>
      <c r="GHM930" s="290"/>
      <c r="GHN930" s="290"/>
      <c r="GHO930" s="290"/>
      <c r="GHP930" s="290"/>
      <c r="GHQ930" s="290"/>
      <c r="GHR930" s="290"/>
      <c r="GHS930" s="290"/>
      <c r="GHT930" s="290"/>
      <c r="GHU930" s="290"/>
      <c r="GHV930" s="290"/>
      <c r="GHW930" s="290"/>
      <c r="GHX930" s="290"/>
      <c r="GHY930" s="290"/>
      <c r="GHZ930" s="290"/>
      <c r="GIA930" s="290"/>
      <c r="GIB930" s="290"/>
      <c r="GIC930" s="290"/>
      <c r="GID930" s="290"/>
      <c r="GIE930" s="290"/>
      <c r="GIF930" s="290"/>
      <c r="GIG930" s="290"/>
      <c r="GIH930" s="290"/>
      <c r="GII930" s="290"/>
      <c r="GIJ930" s="290"/>
      <c r="GIK930" s="290"/>
      <c r="GIL930" s="290"/>
      <c r="GIM930" s="290"/>
      <c r="GIN930" s="290"/>
      <c r="GIO930" s="290"/>
      <c r="GIP930" s="290"/>
      <c r="GIQ930" s="290"/>
      <c r="GIR930" s="290"/>
      <c r="GIS930" s="290"/>
      <c r="GIT930" s="290"/>
      <c r="GIU930" s="290"/>
      <c r="GIV930" s="290"/>
      <c r="GIW930" s="290"/>
      <c r="GIX930" s="290"/>
      <c r="GIY930" s="290"/>
      <c r="GIZ930" s="290"/>
      <c r="GJA930" s="290"/>
      <c r="GJB930" s="290"/>
      <c r="GJC930" s="290"/>
      <c r="GJD930" s="290"/>
      <c r="GJE930" s="290"/>
      <c r="GJF930" s="290"/>
      <c r="GJG930" s="290"/>
      <c r="GJH930" s="290"/>
      <c r="GJI930" s="290"/>
      <c r="GJJ930" s="290"/>
      <c r="GJK930" s="290"/>
      <c r="GJL930" s="290"/>
      <c r="GJM930" s="290"/>
      <c r="GJN930" s="290"/>
      <c r="GJO930" s="290"/>
      <c r="GJP930" s="290"/>
      <c r="GJQ930" s="290"/>
      <c r="GJR930" s="290"/>
      <c r="GJS930" s="290"/>
      <c r="GJT930" s="290"/>
      <c r="GJU930" s="290"/>
      <c r="GJV930" s="290"/>
      <c r="GJW930" s="290"/>
      <c r="GJX930" s="290"/>
      <c r="GJY930" s="290"/>
      <c r="GJZ930" s="290"/>
      <c r="GKA930" s="290"/>
      <c r="GKB930" s="290"/>
      <c r="GKC930" s="290"/>
      <c r="GKD930" s="290"/>
      <c r="GKE930" s="290"/>
      <c r="GKF930" s="290"/>
      <c r="GKG930" s="290"/>
      <c r="GKH930" s="290"/>
      <c r="GKI930" s="290"/>
      <c r="GKJ930" s="290"/>
      <c r="GKK930" s="290"/>
      <c r="GKL930" s="290"/>
      <c r="GKM930" s="290"/>
      <c r="GKN930" s="290"/>
      <c r="GKO930" s="290"/>
      <c r="GKP930" s="290"/>
      <c r="GKQ930" s="290"/>
      <c r="GKR930" s="290"/>
      <c r="GKS930" s="290"/>
      <c r="GKT930" s="290"/>
      <c r="GKU930" s="290"/>
      <c r="GKV930" s="290"/>
      <c r="GKW930" s="290"/>
      <c r="GKX930" s="290"/>
      <c r="GKY930" s="290"/>
      <c r="GKZ930" s="290"/>
      <c r="GLA930" s="290"/>
      <c r="GLB930" s="290"/>
      <c r="GLC930" s="290"/>
      <c r="GLD930" s="290"/>
      <c r="GLE930" s="290"/>
      <c r="GLF930" s="290"/>
      <c r="GLG930" s="290"/>
      <c r="GLH930" s="290"/>
      <c r="GLI930" s="290"/>
      <c r="GLJ930" s="290"/>
      <c r="GLK930" s="290"/>
      <c r="GLL930" s="290"/>
      <c r="GLM930" s="290"/>
      <c r="GLN930" s="290"/>
      <c r="GLO930" s="290"/>
      <c r="GLP930" s="290"/>
      <c r="GLQ930" s="290"/>
      <c r="GLR930" s="290"/>
      <c r="GLS930" s="290"/>
      <c r="GLT930" s="290"/>
      <c r="GLU930" s="290"/>
      <c r="GLV930" s="290"/>
      <c r="GLW930" s="290"/>
      <c r="GLX930" s="290"/>
      <c r="GLY930" s="290"/>
      <c r="GLZ930" s="290"/>
      <c r="GMA930" s="290"/>
      <c r="GMB930" s="290"/>
      <c r="GMC930" s="290"/>
      <c r="GMD930" s="290"/>
      <c r="GME930" s="290"/>
      <c r="GMF930" s="290"/>
      <c r="GMG930" s="290"/>
      <c r="GMH930" s="290"/>
      <c r="GMI930" s="290"/>
      <c r="GMJ930" s="290"/>
      <c r="GMK930" s="290"/>
      <c r="GML930" s="290"/>
      <c r="GMM930" s="290"/>
      <c r="GMN930" s="290"/>
      <c r="GMO930" s="290"/>
      <c r="GMP930" s="290"/>
      <c r="GMQ930" s="290"/>
      <c r="GMR930" s="290"/>
      <c r="GMS930" s="290"/>
      <c r="GMT930" s="290"/>
      <c r="GMU930" s="290"/>
      <c r="GMV930" s="290"/>
      <c r="GMW930" s="290"/>
      <c r="GMX930" s="290"/>
      <c r="GMY930" s="290"/>
      <c r="GMZ930" s="290"/>
      <c r="GNA930" s="290"/>
      <c r="GNB930" s="290"/>
      <c r="GNC930" s="290"/>
      <c r="GND930" s="290"/>
      <c r="GNE930" s="290"/>
      <c r="GNF930" s="290"/>
      <c r="GNG930" s="290"/>
      <c r="GNH930" s="290"/>
      <c r="GNI930" s="290"/>
      <c r="GNJ930" s="290"/>
      <c r="GNK930" s="290"/>
      <c r="GNL930" s="290"/>
      <c r="GNM930" s="290"/>
      <c r="GNN930" s="290"/>
      <c r="GNO930" s="290"/>
      <c r="GNP930" s="290"/>
      <c r="GNQ930" s="290"/>
      <c r="GNR930" s="290"/>
      <c r="GNS930" s="290"/>
      <c r="GNT930" s="290"/>
      <c r="GNU930" s="290"/>
      <c r="GNV930" s="290"/>
      <c r="GNW930" s="290"/>
      <c r="GNX930" s="290"/>
      <c r="GNY930" s="290"/>
      <c r="GNZ930" s="290"/>
      <c r="GOA930" s="290"/>
      <c r="GOB930" s="290"/>
      <c r="GOC930" s="290"/>
      <c r="GOD930" s="290"/>
      <c r="GOE930" s="290"/>
      <c r="GOF930" s="290"/>
      <c r="GOG930" s="290"/>
      <c r="GOH930" s="290"/>
      <c r="GOI930" s="290"/>
      <c r="GOJ930" s="290"/>
      <c r="GOK930" s="290"/>
      <c r="GOL930" s="290"/>
      <c r="GOM930" s="290"/>
      <c r="GON930" s="290"/>
      <c r="GOO930" s="290"/>
      <c r="GOP930" s="290"/>
      <c r="GOQ930" s="290"/>
      <c r="GOR930" s="290"/>
      <c r="GOS930" s="290"/>
      <c r="GOT930" s="290"/>
      <c r="GOU930" s="290"/>
      <c r="GOV930" s="290"/>
      <c r="GOW930" s="290"/>
      <c r="GOX930" s="290"/>
      <c r="GOY930" s="290"/>
      <c r="GOZ930" s="290"/>
      <c r="GPA930" s="290"/>
      <c r="GPB930" s="290"/>
      <c r="GPC930" s="290"/>
      <c r="GPD930" s="290"/>
      <c r="GPE930" s="290"/>
      <c r="GPF930" s="290"/>
      <c r="GPG930" s="290"/>
      <c r="GPH930" s="290"/>
      <c r="GPI930" s="290"/>
      <c r="GPJ930" s="290"/>
      <c r="GPK930" s="290"/>
      <c r="GPL930" s="290"/>
      <c r="GPM930" s="290"/>
      <c r="GPN930" s="290"/>
      <c r="GPO930" s="290"/>
      <c r="GPP930" s="290"/>
      <c r="GPQ930" s="290"/>
      <c r="GPR930" s="290"/>
      <c r="GPS930" s="290"/>
      <c r="GPT930" s="290"/>
      <c r="GPU930" s="290"/>
      <c r="GPV930" s="290"/>
      <c r="GPW930" s="290"/>
      <c r="GPX930" s="290"/>
      <c r="GPY930" s="290"/>
      <c r="GPZ930" s="290"/>
      <c r="GQA930" s="290"/>
      <c r="GQB930" s="290"/>
      <c r="GQC930" s="290"/>
      <c r="GQD930" s="290"/>
      <c r="GQE930" s="290"/>
      <c r="GQF930" s="290"/>
      <c r="GQG930" s="290"/>
      <c r="GQH930" s="290"/>
      <c r="GQI930" s="290"/>
      <c r="GQJ930" s="290"/>
      <c r="GQK930" s="290"/>
      <c r="GQL930" s="290"/>
      <c r="GQM930" s="290"/>
      <c r="GQN930" s="290"/>
      <c r="GQO930" s="290"/>
      <c r="GQP930" s="290"/>
      <c r="GQQ930" s="290"/>
      <c r="GQR930" s="290"/>
      <c r="GQS930" s="290"/>
      <c r="GQT930" s="290"/>
      <c r="GQU930" s="290"/>
      <c r="GQV930" s="290"/>
      <c r="GQW930" s="290"/>
      <c r="GQX930" s="290"/>
      <c r="GQY930" s="290"/>
      <c r="GQZ930" s="290"/>
      <c r="GRA930" s="290"/>
      <c r="GRB930" s="290"/>
      <c r="GRC930" s="290"/>
      <c r="GRD930" s="290"/>
      <c r="GRE930" s="290"/>
      <c r="GRF930" s="290"/>
      <c r="GRG930" s="290"/>
      <c r="GRH930" s="290"/>
      <c r="GRI930" s="290"/>
      <c r="GRJ930" s="290"/>
      <c r="GRK930" s="290"/>
      <c r="GRL930" s="290"/>
      <c r="GRM930" s="290"/>
      <c r="GRN930" s="290"/>
      <c r="GRO930" s="290"/>
      <c r="GRP930" s="290"/>
      <c r="GRQ930" s="290"/>
      <c r="GRR930" s="290"/>
      <c r="GRS930" s="290"/>
      <c r="GRT930" s="290"/>
      <c r="GRU930" s="290"/>
      <c r="GRV930" s="290"/>
      <c r="GRW930" s="290"/>
      <c r="GRX930" s="290"/>
      <c r="GRY930" s="290"/>
      <c r="GRZ930" s="290"/>
      <c r="GSA930" s="290"/>
      <c r="GSB930" s="290"/>
      <c r="GSC930" s="290"/>
      <c r="GSD930" s="290"/>
      <c r="GSE930" s="290"/>
      <c r="GSF930" s="290"/>
      <c r="GSG930" s="290"/>
      <c r="GSH930" s="290"/>
      <c r="GSI930" s="290"/>
      <c r="GSJ930" s="290"/>
      <c r="GSK930" s="290"/>
      <c r="GSL930" s="290"/>
      <c r="GSM930" s="290"/>
      <c r="GSN930" s="290"/>
      <c r="GSO930" s="290"/>
      <c r="GSP930" s="290"/>
      <c r="GSQ930" s="290"/>
      <c r="GSR930" s="290"/>
      <c r="GSS930" s="290"/>
      <c r="GST930" s="290"/>
      <c r="GSU930" s="290"/>
      <c r="GSV930" s="290"/>
      <c r="GSW930" s="290"/>
      <c r="GSX930" s="290"/>
      <c r="GSY930" s="290"/>
      <c r="GSZ930" s="290"/>
      <c r="GTA930" s="290"/>
      <c r="GTB930" s="290"/>
      <c r="GTC930" s="290"/>
      <c r="GTD930" s="290"/>
      <c r="GTE930" s="290"/>
      <c r="GTF930" s="290"/>
      <c r="GTG930" s="290"/>
      <c r="GTH930" s="290"/>
      <c r="GTI930" s="290"/>
      <c r="GTJ930" s="290"/>
      <c r="GTK930" s="290"/>
      <c r="GTL930" s="290"/>
      <c r="GTM930" s="290"/>
      <c r="GTN930" s="290"/>
      <c r="GTO930" s="290"/>
      <c r="GTP930" s="290"/>
      <c r="GTQ930" s="290"/>
      <c r="GTR930" s="290"/>
      <c r="GTS930" s="290"/>
      <c r="GTT930" s="290"/>
      <c r="GTU930" s="290"/>
      <c r="GTV930" s="290"/>
      <c r="GTW930" s="290"/>
      <c r="GTX930" s="290"/>
      <c r="GTY930" s="290"/>
      <c r="GTZ930" s="290"/>
      <c r="GUA930" s="290"/>
      <c r="GUB930" s="290"/>
      <c r="GUC930" s="290"/>
      <c r="GUD930" s="290"/>
      <c r="GUE930" s="290"/>
      <c r="GUF930" s="290"/>
      <c r="GUG930" s="290"/>
      <c r="GUH930" s="290"/>
      <c r="GUI930" s="290"/>
      <c r="GUJ930" s="290"/>
      <c r="GUK930" s="290"/>
      <c r="GUL930" s="290"/>
      <c r="GUM930" s="290"/>
      <c r="GUN930" s="290"/>
      <c r="GUO930" s="290"/>
      <c r="GUP930" s="290"/>
      <c r="GUQ930" s="290"/>
      <c r="GUR930" s="290"/>
      <c r="GUS930" s="290"/>
      <c r="GUT930" s="290"/>
      <c r="GUU930" s="290"/>
      <c r="GUV930" s="290"/>
      <c r="GUW930" s="290"/>
      <c r="GUX930" s="290"/>
      <c r="GUY930" s="290"/>
      <c r="GUZ930" s="290"/>
      <c r="GVA930" s="290"/>
      <c r="GVB930" s="290"/>
      <c r="GVC930" s="290"/>
      <c r="GVD930" s="290"/>
      <c r="GVE930" s="290"/>
      <c r="GVF930" s="290"/>
      <c r="GVG930" s="290"/>
      <c r="GVH930" s="290"/>
      <c r="GVI930" s="290"/>
      <c r="GVJ930" s="290"/>
      <c r="GVK930" s="290"/>
      <c r="GVL930" s="290"/>
      <c r="GVM930" s="290"/>
      <c r="GVN930" s="290"/>
      <c r="GVO930" s="290"/>
      <c r="GVP930" s="290"/>
      <c r="GVQ930" s="290"/>
      <c r="GVR930" s="290"/>
      <c r="GVS930" s="290"/>
      <c r="GVT930" s="290"/>
      <c r="GVU930" s="290"/>
      <c r="GVV930" s="290"/>
      <c r="GVW930" s="290"/>
      <c r="GVX930" s="290"/>
      <c r="GVY930" s="290"/>
      <c r="GVZ930" s="290"/>
      <c r="GWA930" s="290"/>
      <c r="GWB930" s="290"/>
      <c r="GWC930" s="290"/>
      <c r="GWD930" s="290"/>
      <c r="GWE930" s="290"/>
      <c r="GWF930" s="290"/>
      <c r="GWG930" s="290"/>
      <c r="GWH930" s="290"/>
      <c r="GWI930" s="290"/>
      <c r="GWJ930" s="290"/>
      <c r="GWK930" s="290"/>
      <c r="GWL930" s="290"/>
      <c r="GWM930" s="290"/>
      <c r="GWN930" s="290"/>
      <c r="GWO930" s="290"/>
      <c r="GWP930" s="290"/>
      <c r="GWQ930" s="290"/>
      <c r="GWR930" s="290"/>
      <c r="GWS930" s="290"/>
      <c r="GWT930" s="290"/>
      <c r="GWU930" s="290"/>
      <c r="GWV930" s="290"/>
      <c r="GWW930" s="290"/>
      <c r="GWX930" s="290"/>
      <c r="GWY930" s="290"/>
      <c r="GWZ930" s="290"/>
      <c r="GXA930" s="290"/>
      <c r="GXB930" s="290"/>
      <c r="GXC930" s="290"/>
      <c r="GXD930" s="290"/>
      <c r="GXE930" s="290"/>
      <c r="GXF930" s="290"/>
      <c r="GXG930" s="290"/>
      <c r="GXH930" s="290"/>
      <c r="GXI930" s="290"/>
      <c r="GXJ930" s="290"/>
      <c r="GXK930" s="290"/>
      <c r="GXL930" s="290"/>
      <c r="GXM930" s="290"/>
      <c r="GXN930" s="290"/>
      <c r="GXO930" s="290"/>
      <c r="GXP930" s="290"/>
      <c r="GXQ930" s="290"/>
      <c r="GXR930" s="290"/>
      <c r="GXS930" s="290"/>
      <c r="GXT930" s="290"/>
      <c r="GXU930" s="290"/>
      <c r="GXV930" s="290"/>
      <c r="GXW930" s="290"/>
      <c r="GXX930" s="290"/>
      <c r="GXY930" s="290"/>
      <c r="GXZ930" s="290"/>
      <c r="GYA930" s="290"/>
      <c r="GYB930" s="290"/>
      <c r="GYC930" s="290"/>
      <c r="GYD930" s="290"/>
      <c r="GYE930" s="290"/>
      <c r="GYF930" s="290"/>
      <c r="GYG930" s="290"/>
      <c r="GYH930" s="290"/>
      <c r="GYI930" s="290"/>
      <c r="GYJ930" s="290"/>
      <c r="GYK930" s="290"/>
      <c r="GYL930" s="290"/>
      <c r="GYM930" s="290"/>
      <c r="GYN930" s="290"/>
      <c r="GYO930" s="290"/>
      <c r="GYP930" s="290"/>
      <c r="GYQ930" s="290"/>
      <c r="GYR930" s="290"/>
      <c r="GYS930" s="290"/>
      <c r="GYT930" s="290"/>
      <c r="GYU930" s="290"/>
      <c r="GYV930" s="290"/>
      <c r="GYW930" s="290"/>
      <c r="GYX930" s="290"/>
      <c r="GYY930" s="290"/>
      <c r="GYZ930" s="290"/>
      <c r="GZA930" s="290"/>
      <c r="GZB930" s="290"/>
      <c r="GZC930" s="290"/>
      <c r="GZD930" s="290"/>
      <c r="GZE930" s="290"/>
      <c r="GZF930" s="290"/>
      <c r="GZG930" s="290"/>
      <c r="GZH930" s="290"/>
      <c r="GZI930" s="290"/>
      <c r="GZJ930" s="290"/>
      <c r="GZK930" s="290"/>
      <c r="GZL930" s="290"/>
      <c r="GZM930" s="290"/>
      <c r="GZN930" s="290"/>
      <c r="GZO930" s="290"/>
      <c r="GZP930" s="290"/>
      <c r="GZQ930" s="290"/>
      <c r="GZR930" s="290"/>
      <c r="GZS930" s="290"/>
      <c r="GZT930" s="290"/>
      <c r="GZU930" s="290"/>
      <c r="GZV930" s="290"/>
      <c r="GZW930" s="290"/>
      <c r="GZX930" s="290"/>
      <c r="GZY930" s="290"/>
      <c r="GZZ930" s="290"/>
      <c r="HAA930" s="290"/>
      <c r="HAB930" s="290"/>
      <c r="HAC930" s="290"/>
      <c r="HAD930" s="290"/>
      <c r="HAE930" s="290"/>
      <c r="HAF930" s="290"/>
      <c r="HAG930" s="290"/>
      <c r="HAH930" s="290"/>
      <c r="HAI930" s="290"/>
      <c r="HAJ930" s="290"/>
      <c r="HAK930" s="290"/>
      <c r="HAL930" s="290"/>
      <c r="HAM930" s="290"/>
      <c r="HAN930" s="290"/>
      <c r="HAO930" s="290"/>
      <c r="HAP930" s="290"/>
      <c r="HAQ930" s="290"/>
      <c r="HAR930" s="290"/>
      <c r="HAS930" s="290"/>
      <c r="HAT930" s="290"/>
      <c r="HAU930" s="290"/>
      <c r="HAV930" s="290"/>
      <c r="HAW930" s="290"/>
      <c r="HAX930" s="290"/>
      <c r="HAY930" s="290"/>
      <c r="HAZ930" s="290"/>
      <c r="HBA930" s="290"/>
      <c r="HBB930" s="290"/>
      <c r="HBC930" s="290"/>
      <c r="HBD930" s="290"/>
      <c r="HBE930" s="290"/>
      <c r="HBF930" s="290"/>
      <c r="HBG930" s="290"/>
      <c r="HBH930" s="290"/>
      <c r="HBI930" s="290"/>
      <c r="HBJ930" s="290"/>
      <c r="HBK930" s="290"/>
      <c r="HBL930" s="290"/>
      <c r="HBM930" s="290"/>
      <c r="HBN930" s="290"/>
      <c r="HBO930" s="290"/>
      <c r="HBP930" s="290"/>
      <c r="HBQ930" s="290"/>
      <c r="HBR930" s="290"/>
      <c r="HBS930" s="290"/>
      <c r="HBT930" s="290"/>
      <c r="HBU930" s="290"/>
      <c r="HBV930" s="290"/>
      <c r="HBW930" s="290"/>
      <c r="HBX930" s="290"/>
      <c r="HBY930" s="290"/>
      <c r="HBZ930" s="290"/>
      <c r="HCA930" s="290"/>
      <c r="HCB930" s="290"/>
      <c r="HCC930" s="290"/>
      <c r="HCD930" s="290"/>
      <c r="HCE930" s="290"/>
      <c r="HCF930" s="290"/>
      <c r="HCG930" s="290"/>
      <c r="HCH930" s="290"/>
      <c r="HCI930" s="290"/>
      <c r="HCJ930" s="290"/>
      <c r="HCK930" s="290"/>
      <c r="HCL930" s="290"/>
      <c r="HCM930" s="290"/>
      <c r="HCN930" s="290"/>
      <c r="HCO930" s="290"/>
      <c r="HCP930" s="290"/>
      <c r="HCQ930" s="290"/>
      <c r="HCR930" s="290"/>
      <c r="HCS930" s="290"/>
      <c r="HCT930" s="290"/>
      <c r="HCU930" s="290"/>
      <c r="HCV930" s="290"/>
      <c r="HCW930" s="290"/>
      <c r="HCX930" s="290"/>
      <c r="HCY930" s="290"/>
      <c r="HCZ930" s="290"/>
      <c r="HDA930" s="290"/>
      <c r="HDB930" s="290"/>
      <c r="HDC930" s="290"/>
      <c r="HDD930" s="290"/>
      <c r="HDE930" s="290"/>
      <c r="HDF930" s="290"/>
      <c r="HDG930" s="290"/>
      <c r="HDH930" s="290"/>
      <c r="HDI930" s="290"/>
      <c r="HDJ930" s="290"/>
      <c r="HDK930" s="290"/>
      <c r="HDL930" s="290"/>
      <c r="HDM930" s="290"/>
      <c r="HDN930" s="290"/>
      <c r="HDO930" s="290"/>
      <c r="HDP930" s="290"/>
      <c r="HDQ930" s="290"/>
      <c r="HDR930" s="290"/>
      <c r="HDS930" s="290"/>
      <c r="HDT930" s="290"/>
      <c r="HDU930" s="290"/>
      <c r="HDV930" s="290"/>
      <c r="HDW930" s="290"/>
      <c r="HDX930" s="290"/>
      <c r="HDY930" s="290"/>
      <c r="HDZ930" s="290"/>
      <c r="HEA930" s="290"/>
      <c r="HEB930" s="290"/>
      <c r="HEC930" s="290"/>
      <c r="HED930" s="290"/>
      <c r="HEE930" s="290"/>
      <c r="HEF930" s="290"/>
      <c r="HEG930" s="290"/>
      <c r="HEH930" s="290"/>
      <c r="HEI930" s="290"/>
      <c r="HEJ930" s="290"/>
      <c r="HEK930" s="290"/>
      <c r="HEL930" s="290"/>
      <c r="HEM930" s="290"/>
      <c r="HEN930" s="290"/>
      <c r="HEO930" s="290"/>
      <c r="HEP930" s="290"/>
      <c r="HEQ930" s="290"/>
      <c r="HER930" s="290"/>
      <c r="HES930" s="290"/>
      <c r="HET930" s="290"/>
      <c r="HEU930" s="290"/>
      <c r="HEV930" s="290"/>
      <c r="HEW930" s="290"/>
      <c r="HEX930" s="290"/>
      <c r="HEY930" s="290"/>
      <c r="HEZ930" s="290"/>
      <c r="HFA930" s="290"/>
      <c r="HFB930" s="290"/>
      <c r="HFC930" s="290"/>
      <c r="HFD930" s="290"/>
      <c r="HFE930" s="290"/>
      <c r="HFF930" s="290"/>
      <c r="HFG930" s="290"/>
      <c r="HFH930" s="290"/>
      <c r="HFI930" s="290"/>
      <c r="HFJ930" s="290"/>
      <c r="HFK930" s="290"/>
      <c r="HFL930" s="290"/>
      <c r="HFM930" s="290"/>
      <c r="HFN930" s="290"/>
      <c r="HFO930" s="290"/>
      <c r="HFP930" s="290"/>
      <c r="HFQ930" s="290"/>
      <c r="HFR930" s="290"/>
      <c r="HFS930" s="290"/>
      <c r="HFT930" s="290"/>
      <c r="HFU930" s="290"/>
      <c r="HFV930" s="290"/>
      <c r="HFW930" s="290"/>
      <c r="HFX930" s="290"/>
      <c r="HFY930" s="290"/>
      <c r="HFZ930" s="290"/>
      <c r="HGA930" s="290"/>
      <c r="HGB930" s="290"/>
      <c r="HGC930" s="290"/>
      <c r="HGD930" s="290"/>
      <c r="HGE930" s="290"/>
      <c r="HGF930" s="290"/>
      <c r="HGG930" s="290"/>
      <c r="HGH930" s="290"/>
      <c r="HGI930" s="290"/>
      <c r="HGJ930" s="290"/>
      <c r="HGK930" s="290"/>
      <c r="HGL930" s="290"/>
      <c r="HGM930" s="290"/>
      <c r="HGN930" s="290"/>
      <c r="HGO930" s="290"/>
      <c r="HGP930" s="290"/>
      <c r="HGQ930" s="290"/>
      <c r="HGR930" s="290"/>
      <c r="HGS930" s="290"/>
      <c r="HGT930" s="290"/>
      <c r="HGU930" s="290"/>
      <c r="HGV930" s="290"/>
      <c r="HGW930" s="290"/>
      <c r="HGX930" s="290"/>
      <c r="HGY930" s="290"/>
      <c r="HGZ930" s="290"/>
      <c r="HHA930" s="290"/>
      <c r="HHB930" s="290"/>
      <c r="HHC930" s="290"/>
      <c r="HHD930" s="290"/>
      <c r="HHE930" s="290"/>
      <c r="HHF930" s="290"/>
      <c r="HHG930" s="290"/>
      <c r="HHH930" s="290"/>
      <c r="HHI930" s="290"/>
      <c r="HHJ930" s="290"/>
      <c r="HHK930" s="290"/>
      <c r="HHL930" s="290"/>
      <c r="HHM930" s="290"/>
      <c r="HHN930" s="290"/>
      <c r="HHO930" s="290"/>
      <c r="HHP930" s="290"/>
      <c r="HHQ930" s="290"/>
      <c r="HHR930" s="290"/>
      <c r="HHS930" s="290"/>
      <c r="HHT930" s="290"/>
      <c r="HHU930" s="290"/>
      <c r="HHV930" s="290"/>
      <c r="HHW930" s="290"/>
      <c r="HHX930" s="290"/>
      <c r="HHY930" s="290"/>
      <c r="HHZ930" s="290"/>
      <c r="HIA930" s="290"/>
      <c r="HIB930" s="290"/>
      <c r="HIC930" s="290"/>
      <c r="HID930" s="290"/>
      <c r="HIE930" s="290"/>
      <c r="HIF930" s="290"/>
      <c r="HIG930" s="290"/>
      <c r="HIH930" s="290"/>
      <c r="HII930" s="290"/>
      <c r="HIJ930" s="290"/>
      <c r="HIK930" s="290"/>
      <c r="HIL930" s="290"/>
      <c r="HIM930" s="290"/>
      <c r="HIN930" s="290"/>
      <c r="HIO930" s="290"/>
      <c r="HIP930" s="290"/>
      <c r="HIQ930" s="290"/>
      <c r="HIR930" s="290"/>
      <c r="HIS930" s="290"/>
      <c r="HIT930" s="290"/>
      <c r="HIU930" s="290"/>
      <c r="HIV930" s="290"/>
      <c r="HIW930" s="290"/>
      <c r="HIX930" s="290"/>
      <c r="HIY930" s="290"/>
      <c r="HIZ930" s="290"/>
      <c r="HJA930" s="290"/>
      <c r="HJB930" s="290"/>
      <c r="HJC930" s="290"/>
      <c r="HJD930" s="290"/>
      <c r="HJE930" s="290"/>
      <c r="HJF930" s="290"/>
      <c r="HJG930" s="290"/>
      <c r="HJH930" s="290"/>
      <c r="HJI930" s="290"/>
      <c r="HJJ930" s="290"/>
      <c r="HJK930" s="290"/>
      <c r="HJL930" s="290"/>
      <c r="HJM930" s="290"/>
      <c r="HJN930" s="290"/>
      <c r="HJO930" s="290"/>
      <c r="HJP930" s="290"/>
      <c r="HJQ930" s="290"/>
      <c r="HJR930" s="290"/>
      <c r="HJS930" s="290"/>
      <c r="HJT930" s="290"/>
      <c r="HJU930" s="290"/>
      <c r="HJV930" s="290"/>
      <c r="HJW930" s="290"/>
      <c r="HJX930" s="290"/>
      <c r="HJY930" s="290"/>
      <c r="HJZ930" s="290"/>
      <c r="HKA930" s="290"/>
      <c r="HKB930" s="290"/>
      <c r="HKC930" s="290"/>
      <c r="HKD930" s="290"/>
      <c r="HKE930" s="290"/>
      <c r="HKF930" s="290"/>
      <c r="HKG930" s="290"/>
      <c r="HKH930" s="290"/>
      <c r="HKI930" s="290"/>
      <c r="HKJ930" s="290"/>
      <c r="HKK930" s="290"/>
      <c r="HKL930" s="290"/>
      <c r="HKM930" s="290"/>
      <c r="HKN930" s="290"/>
      <c r="HKO930" s="290"/>
      <c r="HKP930" s="290"/>
      <c r="HKQ930" s="290"/>
      <c r="HKR930" s="290"/>
      <c r="HKS930" s="290"/>
      <c r="HKT930" s="290"/>
      <c r="HKU930" s="290"/>
      <c r="HKV930" s="290"/>
      <c r="HKW930" s="290"/>
      <c r="HKX930" s="290"/>
      <c r="HKY930" s="290"/>
      <c r="HKZ930" s="290"/>
      <c r="HLA930" s="290"/>
      <c r="HLB930" s="290"/>
      <c r="HLC930" s="290"/>
      <c r="HLD930" s="290"/>
      <c r="HLE930" s="290"/>
      <c r="HLF930" s="290"/>
      <c r="HLG930" s="290"/>
      <c r="HLH930" s="290"/>
      <c r="HLI930" s="290"/>
      <c r="HLJ930" s="290"/>
      <c r="HLK930" s="290"/>
      <c r="HLL930" s="290"/>
      <c r="HLM930" s="290"/>
      <c r="HLN930" s="290"/>
      <c r="HLO930" s="290"/>
      <c r="HLP930" s="290"/>
      <c r="HLQ930" s="290"/>
      <c r="HLR930" s="290"/>
      <c r="HLS930" s="290"/>
      <c r="HLT930" s="290"/>
      <c r="HLU930" s="290"/>
      <c r="HLV930" s="290"/>
      <c r="HLW930" s="290"/>
      <c r="HLX930" s="290"/>
      <c r="HLY930" s="290"/>
      <c r="HLZ930" s="290"/>
      <c r="HMA930" s="290"/>
      <c r="HMB930" s="290"/>
      <c r="HMC930" s="290"/>
      <c r="HMD930" s="290"/>
      <c r="HME930" s="290"/>
      <c r="HMF930" s="290"/>
      <c r="HMG930" s="290"/>
      <c r="HMH930" s="290"/>
      <c r="HMI930" s="290"/>
      <c r="HMJ930" s="290"/>
      <c r="HMK930" s="290"/>
      <c r="HML930" s="290"/>
      <c r="HMM930" s="290"/>
      <c r="HMN930" s="290"/>
      <c r="HMO930" s="290"/>
      <c r="HMP930" s="290"/>
      <c r="HMQ930" s="290"/>
      <c r="HMR930" s="290"/>
      <c r="HMS930" s="290"/>
      <c r="HMT930" s="290"/>
      <c r="HMU930" s="290"/>
      <c r="HMV930" s="290"/>
      <c r="HMW930" s="290"/>
      <c r="HMX930" s="290"/>
      <c r="HMY930" s="290"/>
      <c r="HMZ930" s="290"/>
      <c r="HNA930" s="290"/>
      <c r="HNB930" s="290"/>
      <c r="HNC930" s="290"/>
      <c r="HND930" s="290"/>
      <c r="HNE930" s="290"/>
      <c r="HNF930" s="290"/>
      <c r="HNG930" s="290"/>
      <c r="HNH930" s="290"/>
      <c r="HNI930" s="290"/>
      <c r="HNJ930" s="290"/>
      <c r="HNK930" s="290"/>
      <c r="HNL930" s="290"/>
      <c r="HNM930" s="290"/>
      <c r="HNN930" s="290"/>
      <c r="HNO930" s="290"/>
      <c r="HNP930" s="290"/>
      <c r="HNQ930" s="290"/>
      <c r="HNR930" s="290"/>
      <c r="HNS930" s="290"/>
      <c r="HNT930" s="290"/>
      <c r="HNU930" s="290"/>
      <c r="HNV930" s="290"/>
      <c r="HNW930" s="290"/>
      <c r="HNX930" s="290"/>
      <c r="HNY930" s="290"/>
      <c r="HNZ930" s="290"/>
      <c r="HOA930" s="290"/>
      <c r="HOB930" s="290"/>
      <c r="HOC930" s="290"/>
      <c r="HOD930" s="290"/>
      <c r="HOE930" s="290"/>
      <c r="HOF930" s="290"/>
      <c r="HOG930" s="290"/>
      <c r="HOH930" s="290"/>
      <c r="HOI930" s="290"/>
      <c r="HOJ930" s="290"/>
      <c r="HOK930" s="290"/>
      <c r="HOL930" s="290"/>
      <c r="HOM930" s="290"/>
      <c r="HON930" s="290"/>
      <c r="HOO930" s="290"/>
      <c r="HOP930" s="290"/>
      <c r="HOQ930" s="290"/>
      <c r="HOR930" s="290"/>
      <c r="HOS930" s="290"/>
      <c r="HOT930" s="290"/>
      <c r="HOU930" s="290"/>
      <c r="HOV930" s="290"/>
      <c r="HOW930" s="290"/>
      <c r="HOX930" s="290"/>
      <c r="HOY930" s="290"/>
      <c r="HOZ930" s="290"/>
      <c r="HPA930" s="290"/>
      <c r="HPB930" s="290"/>
      <c r="HPC930" s="290"/>
      <c r="HPD930" s="290"/>
      <c r="HPE930" s="290"/>
      <c r="HPF930" s="290"/>
      <c r="HPG930" s="290"/>
      <c r="HPH930" s="290"/>
      <c r="HPI930" s="290"/>
      <c r="HPJ930" s="290"/>
      <c r="HPK930" s="290"/>
      <c r="HPL930" s="290"/>
      <c r="HPM930" s="290"/>
      <c r="HPN930" s="290"/>
      <c r="HPO930" s="290"/>
      <c r="HPP930" s="290"/>
      <c r="HPQ930" s="290"/>
      <c r="HPR930" s="290"/>
      <c r="HPS930" s="290"/>
      <c r="HPT930" s="290"/>
      <c r="HPU930" s="290"/>
      <c r="HPV930" s="290"/>
      <c r="HPW930" s="290"/>
      <c r="HPX930" s="290"/>
      <c r="HPY930" s="290"/>
      <c r="HPZ930" s="290"/>
      <c r="HQA930" s="290"/>
      <c r="HQB930" s="290"/>
      <c r="HQC930" s="290"/>
      <c r="HQD930" s="290"/>
      <c r="HQE930" s="290"/>
      <c r="HQF930" s="290"/>
      <c r="HQG930" s="290"/>
      <c r="HQH930" s="290"/>
      <c r="HQI930" s="290"/>
      <c r="HQJ930" s="290"/>
      <c r="HQK930" s="290"/>
      <c r="HQL930" s="290"/>
      <c r="HQM930" s="290"/>
      <c r="HQN930" s="290"/>
      <c r="HQO930" s="290"/>
      <c r="HQP930" s="290"/>
      <c r="HQQ930" s="290"/>
      <c r="HQR930" s="290"/>
      <c r="HQS930" s="290"/>
      <c r="HQT930" s="290"/>
      <c r="HQU930" s="290"/>
      <c r="HQV930" s="290"/>
      <c r="HQW930" s="290"/>
      <c r="HQX930" s="290"/>
      <c r="HQY930" s="290"/>
      <c r="HQZ930" s="290"/>
      <c r="HRA930" s="290"/>
      <c r="HRB930" s="290"/>
      <c r="HRC930" s="290"/>
      <c r="HRD930" s="290"/>
      <c r="HRE930" s="290"/>
      <c r="HRF930" s="290"/>
      <c r="HRG930" s="290"/>
      <c r="HRH930" s="290"/>
      <c r="HRI930" s="290"/>
      <c r="HRJ930" s="290"/>
      <c r="HRK930" s="290"/>
      <c r="HRL930" s="290"/>
      <c r="HRM930" s="290"/>
      <c r="HRN930" s="290"/>
      <c r="HRO930" s="290"/>
      <c r="HRP930" s="290"/>
      <c r="HRQ930" s="290"/>
      <c r="HRR930" s="290"/>
      <c r="HRS930" s="290"/>
      <c r="HRT930" s="290"/>
      <c r="HRU930" s="290"/>
      <c r="HRV930" s="290"/>
      <c r="HRW930" s="290"/>
      <c r="HRX930" s="290"/>
      <c r="HRY930" s="290"/>
      <c r="HRZ930" s="290"/>
      <c r="HSA930" s="290"/>
      <c r="HSB930" s="290"/>
      <c r="HSC930" s="290"/>
      <c r="HSD930" s="290"/>
      <c r="HSE930" s="290"/>
      <c r="HSF930" s="290"/>
      <c r="HSG930" s="290"/>
      <c r="HSH930" s="290"/>
      <c r="HSI930" s="290"/>
      <c r="HSJ930" s="290"/>
      <c r="HSK930" s="290"/>
      <c r="HSL930" s="290"/>
      <c r="HSM930" s="290"/>
      <c r="HSN930" s="290"/>
      <c r="HSO930" s="290"/>
      <c r="HSP930" s="290"/>
      <c r="HSQ930" s="290"/>
      <c r="HSR930" s="290"/>
      <c r="HSS930" s="290"/>
      <c r="HST930" s="290"/>
      <c r="HSU930" s="290"/>
      <c r="HSV930" s="290"/>
      <c r="HSW930" s="290"/>
      <c r="HSX930" s="290"/>
      <c r="HSY930" s="290"/>
      <c r="HSZ930" s="290"/>
      <c r="HTA930" s="290"/>
      <c r="HTB930" s="290"/>
      <c r="HTC930" s="290"/>
      <c r="HTD930" s="290"/>
      <c r="HTE930" s="290"/>
      <c r="HTF930" s="290"/>
      <c r="HTG930" s="290"/>
      <c r="HTH930" s="290"/>
      <c r="HTI930" s="290"/>
      <c r="HTJ930" s="290"/>
      <c r="HTK930" s="290"/>
      <c r="HTL930" s="290"/>
      <c r="HTM930" s="290"/>
      <c r="HTN930" s="290"/>
      <c r="HTO930" s="290"/>
      <c r="HTP930" s="290"/>
      <c r="HTQ930" s="290"/>
      <c r="HTR930" s="290"/>
      <c r="HTS930" s="290"/>
      <c r="HTT930" s="290"/>
      <c r="HTU930" s="290"/>
      <c r="HTV930" s="290"/>
      <c r="HTW930" s="290"/>
      <c r="HTX930" s="290"/>
      <c r="HTY930" s="290"/>
      <c r="HTZ930" s="290"/>
      <c r="HUA930" s="290"/>
      <c r="HUB930" s="290"/>
      <c r="HUC930" s="290"/>
      <c r="HUD930" s="290"/>
      <c r="HUE930" s="290"/>
      <c r="HUF930" s="290"/>
      <c r="HUG930" s="290"/>
      <c r="HUH930" s="290"/>
      <c r="HUI930" s="290"/>
      <c r="HUJ930" s="290"/>
      <c r="HUK930" s="290"/>
      <c r="HUL930" s="290"/>
      <c r="HUM930" s="290"/>
      <c r="HUN930" s="290"/>
      <c r="HUO930" s="290"/>
      <c r="HUP930" s="290"/>
      <c r="HUQ930" s="290"/>
      <c r="HUR930" s="290"/>
      <c r="HUS930" s="290"/>
      <c r="HUT930" s="290"/>
      <c r="HUU930" s="290"/>
      <c r="HUV930" s="290"/>
      <c r="HUW930" s="290"/>
      <c r="HUX930" s="290"/>
      <c r="HUY930" s="290"/>
      <c r="HUZ930" s="290"/>
      <c r="HVA930" s="290"/>
      <c r="HVB930" s="290"/>
      <c r="HVC930" s="290"/>
      <c r="HVD930" s="290"/>
      <c r="HVE930" s="290"/>
      <c r="HVF930" s="290"/>
      <c r="HVG930" s="290"/>
      <c r="HVH930" s="290"/>
      <c r="HVI930" s="290"/>
      <c r="HVJ930" s="290"/>
      <c r="HVK930" s="290"/>
      <c r="HVL930" s="290"/>
      <c r="HVM930" s="290"/>
      <c r="HVN930" s="290"/>
      <c r="HVO930" s="290"/>
      <c r="HVP930" s="290"/>
      <c r="HVQ930" s="290"/>
      <c r="HVR930" s="290"/>
      <c r="HVS930" s="290"/>
      <c r="HVT930" s="290"/>
      <c r="HVU930" s="290"/>
      <c r="HVV930" s="290"/>
      <c r="HVW930" s="290"/>
      <c r="HVX930" s="290"/>
      <c r="HVY930" s="290"/>
      <c r="HVZ930" s="290"/>
      <c r="HWA930" s="290"/>
      <c r="HWB930" s="290"/>
      <c r="HWC930" s="290"/>
      <c r="HWD930" s="290"/>
      <c r="HWE930" s="290"/>
      <c r="HWF930" s="290"/>
      <c r="HWG930" s="290"/>
      <c r="HWH930" s="290"/>
      <c r="HWI930" s="290"/>
      <c r="HWJ930" s="290"/>
      <c r="HWK930" s="290"/>
      <c r="HWL930" s="290"/>
      <c r="HWM930" s="290"/>
      <c r="HWN930" s="290"/>
      <c r="HWO930" s="290"/>
      <c r="HWP930" s="290"/>
      <c r="HWQ930" s="290"/>
      <c r="HWR930" s="290"/>
      <c r="HWS930" s="290"/>
      <c r="HWT930" s="290"/>
      <c r="HWU930" s="290"/>
      <c r="HWV930" s="290"/>
      <c r="HWW930" s="290"/>
      <c r="HWX930" s="290"/>
      <c r="HWY930" s="290"/>
      <c r="HWZ930" s="290"/>
      <c r="HXA930" s="290"/>
      <c r="HXB930" s="290"/>
      <c r="HXC930" s="290"/>
      <c r="HXD930" s="290"/>
      <c r="HXE930" s="290"/>
      <c r="HXF930" s="290"/>
      <c r="HXG930" s="290"/>
      <c r="HXH930" s="290"/>
      <c r="HXI930" s="290"/>
      <c r="HXJ930" s="290"/>
      <c r="HXK930" s="290"/>
      <c r="HXL930" s="290"/>
      <c r="HXM930" s="290"/>
      <c r="HXN930" s="290"/>
      <c r="HXO930" s="290"/>
      <c r="HXP930" s="290"/>
      <c r="HXQ930" s="290"/>
      <c r="HXR930" s="290"/>
      <c r="HXS930" s="290"/>
      <c r="HXT930" s="290"/>
      <c r="HXU930" s="290"/>
      <c r="HXV930" s="290"/>
      <c r="HXW930" s="290"/>
      <c r="HXX930" s="290"/>
      <c r="HXY930" s="290"/>
      <c r="HXZ930" s="290"/>
      <c r="HYA930" s="290"/>
      <c r="HYB930" s="290"/>
      <c r="HYC930" s="290"/>
      <c r="HYD930" s="290"/>
      <c r="HYE930" s="290"/>
      <c r="HYF930" s="290"/>
      <c r="HYG930" s="290"/>
      <c r="HYH930" s="290"/>
      <c r="HYI930" s="290"/>
      <c r="HYJ930" s="290"/>
      <c r="HYK930" s="290"/>
      <c r="HYL930" s="290"/>
      <c r="HYM930" s="290"/>
      <c r="HYN930" s="290"/>
      <c r="HYO930" s="290"/>
      <c r="HYP930" s="290"/>
      <c r="HYQ930" s="290"/>
      <c r="HYR930" s="290"/>
      <c r="HYS930" s="290"/>
      <c r="HYT930" s="290"/>
      <c r="HYU930" s="290"/>
      <c r="HYV930" s="290"/>
      <c r="HYW930" s="290"/>
      <c r="HYX930" s="290"/>
      <c r="HYY930" s="290"/>
      <c r="HYZ930" s="290"/>
      <c r="HZA930" s="290"/>
      <c r="HZB930" s="290"/>
      <c r="HZC930" s="290"/>
      <c r="HZD930" s="290"/>
      <c r="HZE930" s="290"/>
      <c r="HZF930" s="290"/>
      <c r="HZG930" s="290"/>
      <c r="HZH930" s="290"/>
      <c r="HZI930" s="290"/>
      <c r="HZJ930" s="290"/>
      <c r="HZK930" s="290"/>
      <c r="HZL930" s="290"/>
      <c r="HZM930" s="290"/>
      <c r="HZN930" s="290"/>
      <c r="HZO930" s="290"/>
      <c r="HZP930" s="290"/>
      <c r="HZQ930" s="290"/>
      <c r="HZR930" s="290"/>
      <c r="HZS930" s="290"/>
      <c r="HZT930" s="290"/>
      <c r="HZU930" s="290"/>
      <c r="HZV930" s="290"/>
      <c r="HZW930" s="290"/>
      <c r="HZX930" s="290"/>
      <c r="HZY930" s="290"/>
      <c r="HZZ930" s="290"/>
      <c r="IAA930" s="290"/>
      <c r="IAB930" s="290"/>
      <c r="IAC930" s="290"/>
      <c r="IAD930" s="290"/>
      <c r="IAE930" s="290"/>
      <c r="IAF930" s="290"/>
      <c r="IAG930" s="290"/>
      <c r="IAH930" s="290"/>
      <c r="IAI930" s="290"/>
      <c r="IAJ930" s="290"/>
      <c r="IAK930" s="290"/>
      <c r="IAL930" s="290"/>
      <c r="IAM930" s="290"/>
      <c r="IAN930" s="290"/>
      <c r="IAO930" s="290"/>
      <c r="IAP930" s="290"/>
      <c r="IAQ930" s="290"/>
      <c r="IAR930" s="290"/>
      <c r="IAS930" s="290"/>
      <c r="IAT930" s="290"/>
      <c r="IAU930" s="290"/>
      <c r="IAV930" s="290"/>
      <c r="IAW930" s="290"/>
      <c r="IAX930" s="290"/>
      <c r="IAY930" s="290"/>
      <c r="IAZ930" s="290"/>
      <c r="IBA930" s="290"/>
      <c r="IBB930" s="290"/>
      <c r="IBC930" s="290"/>
      <c r="IBD930" s="290"/>
      <c r="IBE930" s="290"/>
      <c r="IBF930" s="290"/>
      <c r="IBG930" s="290"/>
      <c r="IBH930" s="290"/>
      <c r="IBI930" s="290"/>
      <c r="IBJ930" s="290"/>
      <c r="IBK930" s="290"/>
      <c r="IBL930" s="290"/>
      <c r="IBM930" s="290"/>
      <c r="IBN930" s="290"/>
      <c r="IBO930" s="290"/>
      <c r="IBP930" s="290"/>
      <c r="IBQ930" s="290"/>
      <c r="IBR930" s="290"/>
      <c r="IBS930" s="290"/>
      <c r="IBT930" s="290"/>
      <c r="IBU930" s="290"/>
      <c r="IBV930" s="290"/>
      <c r="IBW930" s="290"/>
      <c r="IBX930" s="290"/>
      <c r="IBY930" s="290"/>
      <c r="IBZ930" s="290"/>
      <c r="ICA930" s="290"/>
      <c r="ICB930" s="290"/>
      <c r="ICC930" s="290"/>
      <c r="ICD930" s="290"/>
      <c r="ICE930" s="290"/>
      <c r="ICF930" s="290"/>
      <c r="ICG930" s="290"/>
      <c r="ICH930" s="290"/>
      <c r="ICI930" s="290"/>
      <c r="ICJ930" s="290"/>
      <c r="ICK930" s="290"/>
      <c r="ICL930" s="290"/>
      <c r="ICM930" s="290"/>
      <c r="ICN930" s="290"/>
      <c r="ICO930" s="290"/>
      <c r="ICP930" s="290"/>
      <c r="ICQ930" s="290"/>
      <c r="ICR930" s="290"/>
      <c r="ICS930" s="290"/>
      <c r="ICT930" s="290"/>
      <c r="ICU930" s="290"/>
      <c r="ICV930" s="290"/>
      <c r="ICW930" s="290"/>
      <c r="ICX930" s="290"/>
      <c r="ICY930" s="290"/>
      <c r="ICZ930" s="290"/>
      <c r="IDA930" s="290"/>
      <c r="IDB930" s="290"/>
      <c r="IDC930" s="290"/>
      <c r="IDD930" s="290"/>
      <c r="IDE930" s="290"/>
      <c r="IDF930" s="290"/>
      <c r="IDG930" s="290"/>
      <c r="IDH930" s="290"/>
      <c r="IDI930" s="290"/>
      <c r="IDJ930" s="290"/>
      <c r="IDK930" s="290"/>
      <c r="IDL930" s="290"/>
      <c r="IDM930" s="290"/>
      <c r="IDN930" s="290"/>
      <c r="IDO930" s="290"/>
      <c r="IDP930" s="290"/>
      <c r="IDQ930" s="290"/>
      <c r="IDR930" s="290"/>
      <c r="IDS930" s="290"/>
      <c r="IDT930" s="290"/>
      <c r="IDU930" s="290"/>
      <c r="IDV930" s="290"/>
      <c r="IDW930" s="290"/>
      <c r="IDX930" s="290"/>
      <c r="IDY930" s="290"/>
      <c r="IDZ930" s="290"/>
      <c r="IEA930" s="290"/>
      <c r="IEB930" s="290"/>
      <c r="IEC930" s="290"/>
      <c r="IED930" s="290"/>
      <c r="IEE930" s="290"/>
      <c r="IEF930" s="290"/>
      <c r="IEG930" s="290"/>
      <c r="IEH930" s="290"/>
      <c r="IEI930" s="290"/>
      <c r="IEJ930" s="290"/>
      <c r="IEK930" s="290"/>
      <c r="IEL930" s="290"/>
      <c r="IEM930" s="290"/>
      <c r="IEN930" s="290"/>
      <c r="IEO930" s="290"/>
      <c r="IEP930" s="290"/>
      <c r="IEQ930" s="290"/>
      <c r="IER930" s="290"/>
      <c r="IES930" s="290"/>
      <c r="IET930" s="290"/>
      <c r="IEU930" s="290"/>
      <c r="IEV930" s="290"/>
      <c r="IEW930" s="290"/>
      <c r="IEX930" s="290"/>
      <c r="IEY930" s="290"/>
      <c r="IEZ930" s="290"/>
      <c r="IFA930" s="290"/>
      <c r="IFB930" s="290"/>
      <c r="IFC930" s="290"/>
      <c r="IFD930" s="290"/>
      <c r="IFE930" s="290"/>
      <c r="IFF930" s="290"/>
      <c r="IFG930" s="290"/>
      <c r="IFH930" s="290"/>
      <c r="IFI930" s="290"/>
      <c r="IFJ930" s="290"/>
      <c r="IFK930" s="290"/>
      <c r="IFL930" s="290"/>
      <c r="IFM930" s="290"/>
      <c r="IFN930" s="290"/>
      <c r="IFO930" s="290"/>
      <c r="IFP930" s="290"/>
      <c r="IFQ930" s="290"/>
      <c r="IFR930" s="290"/>
      <c r="IFS930" s="290"/>
      <c r="IFT930" s="290"/>
      <c r="IFU930" s="290"/>
      <c r="IFV930" s="290"/>
      <c r="IFW930" s="290"/>
      <c r="IFX930" s="290"/>
      <c r="IFY930" s="290"/>
      <c r="IFZ930" s="290"/>
      <c r="IGA930" s="290"/>
      <c r="IGB930" s="290"/>
      <c r="IGC930" s="290"/>
      <c r="IGD930" s="290"/>
      <c r="IGE930" s="290"/>
      <c r="IGF930" s="290"/>
      <c r="IGG930" s="290"/>
      <c r="IGH930" s="290"/>
      <c r="IGI930" s="290"/>
      <c r="IGJ930" s="290"/>
      <c r="IGK930" s="290"/>
      <c r="IGL930" s="290"/>
      <c r="IGM930" s="290"/>
      <c r="IGN930" s="290"/>
      <c r="IGO930" s="290"/>
      <c r="IGP930" s="290"/>
      <c r="IGQ930" s="290"/>
      <c r="IGR930" s="290"/>
      <c r="IGS930" s="290"/>
      <c r="IGT930" s="290"/>
      <c r="IGU930" s="290"/>
      <c r="IGV930" s="290"/>
      <c r="IGW930" s="290"/>
      <c r="IGX930" s="290"/>
      <c r="IGY930" s="290"/>
      <c r="IGZ930" s="290"/>
      <c r="IHA930" s="290"/>
      <c r="IHB930" s="290"/>
      <c r="IHC930" s="290"/>
      <c r="IHD930" s="290"/>
      <c r="IHE930" s="290"/>
      <c r="IHF930" s="290"/>
      <c r="IHG930" s="290"/>
      <c r="IHH930" s="290"/>
      <c r="IHI930" s="290"/>
      <c r="IHJ930" s="290"/>
      <c r="IHK930" s="290"/>
      <c r="IHL930" s="290"/>
      <c r="IHM930" s="290"/>
      <c r="IHN930" s="290"/>
      <c r="IHO930" s="290"/>
      <c r="IHP930" s="290"/>
      <c r="IHQ930" s="290"/>
      <c r="IHR930" s="290"/>
      <c r="IHS930" s="290"/>
      <c r="IHT930" s="290"/>
      <c r="IHU930" s="290"/>
      <c r="IHV930" s="290"/>
      <c r="IHW930" s="290"/>
      <c r="IHX930" s="290"/>
      <c r="IHY930" s="290"/>
      <c r="IHZ930" s="290"/>
      <c r="IIA930" s="290"/>
      <c r="IIB930" s="290"/>
      <c r="IIC930" s="290"/>
      <c r="IID930" s="290"/>
      <c r="IIE930" s="290"/>
      <c r="IIF930" s="290"/>
      <c r="IIG930" s="290"/>
      <c r="IIH930" s="290"/>
      <c r="III930" s="290"/>
      <c r="IIJ930" s="290"/>
      <c r="IIK930" s="290"/>
      <c r="IIL930" s="290"/>
      <c r="IIM930" s="290"/>
      <c r="IIN930" s="290"/>
      <c r="IIO930" s="290"/>
      <c r="IIP930" s="290"/>
      <c r="IIQ930" s="290"/>
      <c r="IIR930" s="290"/>
      <c r="IIS930" s="290"/>
      <c r="IIT930" s="290"/>
      <c r="IIU930" s="290"/>
      <c r="IIV930" s="290"/>
      <c r="IIW930" s="290"/>
      <c r="IIX930" s="290"/>
      <c r="IIY930" s="290"/>
      <c r="IIZ930" s="290"/>
      <c r="IJA930" s="290"/>
      <c r="IJB930" s="290"/>
      <c r="IJC930" s="290"/>
      <c r="IJD930" s="290"/>
      <c r="IJE930" s="290"/>
      <c r="IJF930" s="290"/>
      <c r="IJG930" s="290"/>
      <c r="IJH930" s="290"/>
      <c r="IJI930" s="290"/>
      <c r="IJJ930" s="290"/>
      <c r="IJK930" s="290"/>
      <c r="IJL930" s="290"/>
      <c r="IJM930" s="290"/>
      <c r="IJN930" s="290"/>
      <c r="IJO930" s="290"/>
      <c r="IJP930" s="290"/>
      <c r="IJQ930" s="290"/>
      <c r="IJR930" s="290"/>
      <c r="IJS930" s="290"/>
      <c r="IJT930" s="290"/>
      <c r="IJU930" s="290"/>
      <c r="IJV930" s="290"/>
      <c r="IJW930" s="290"/>
      <c r="IJX930" s="290"/>
      <c r="IJY930" s="290"/>
      <c r="IJZ930" s="290"/>
      <c r="IKA930" s="290"/>
      <c r="IKB930" s="290"/>
      <c r="IKC930" s="290"/>
      <c r="IKD930" s="290"/>
      <c r="IKE930" s="290"/>
      <c r="IKF930" s="290"/>
      <c r="IKG930" s="290"/>
      <c r="IKH930" s="290"/>
      <c r="IKI930" s="290"/>
      <c r="IKJ930" s="290"/>
      <c r="IKK930" s="290"/>
      <c r="IKL930" s="290"/>
      <c r="IKM930" s="290"/>
      <c r="IKN930" s="290"/>
      <c r="IKO930" s="290"/>
      <c r="IKP930" s="290"/>
      <c r="IKQ930" s="290"/>
      <c r="IKR930" s="290"/>
      <c r="IKS930" s="290"/>
      <c r="IKT930" s="290"/>
      <c r="IKU930" s="290"/>
      <c r="IKV930" s="290"/>
      <c r="IKW930" s="290"/>
      <c r="IKX930" s="290"/>
      <c r="IKY930" s="290"/>
      <c r="IKZ930" s="290"/>
      <c r="ILA930" s="290"/>
      <c r="ILB930" s="290"/>
      <c r="ILC930" s="290"/>
      <c r="ILD930" s="290"/>
      <c r="ILE930" s="290"/>
      <c r="ILF930" s="290"/>
      <c r="ILG930" s="290"/>
      <c r="ILH930" s="290"/>
      <c r="ILI930" s="290"/>
      <c r="ILJ930" s="290"/>
      <c r="ILK930" s="290"/>
      <c r="ILL930" s="290"/>
      <c r="ILM930" s="290"/>
      <c r="ILN930" s="290"/>
      <c r="ILO930" s="290"/>
      <c r="ILP930" s="290"/>
      <c r="ILQ930" s="290"/>
      <c r="ILR930" s="290"/>
      <c r="ILS930" s="290"/>
      <c r="ILT930" s="290"/>
      <c r="ILU930" s="290"/>
      <c r="ILV930" s="290"/>
      <c r="ILW930" s="290"/>
      <c r="ILX930" s="290"/>
      <c r="ILY930" s="290"/>
      <c r="ILZ930" s="290"/>
      <c r="IMA930" s="290"/>
      <c r="IMB930" s="290"/>
      <c r="IMC930" s="290"/>
      <c r="IMD930" s="290"/>
      <c r="IME930" s="290"/>
      <c r="IMF930" s="290"/>
      <c r="IMG930" s="290"/>
      <c r="IMH930" s="290"/>
      <c r="IMI930" s="290"/>
      <c r="IMJ930" s="290"/>
      <c r="IMK930" s="290"/>
      <c r="IML930" s="290"/>
      <c r="IMM930" s="290"/>
      <c r="IMN930" s="290"/>
      <c r="IMO930" s="290"/>
      <c r="IMP930" s="290"/>
      <c r="IMQ930" s="290"/>
      <c r="IMR930" s="290"/>
      <c r="IMS930" s="290"/>
      <c r="IMT930" s="290"/>
      <c r="IMU930" s="290"/>
      <c r="IMV930" s="290"/>
      <c r="IMW930" s="290"/>
      <c r="IMX930" s="290"/>
      <c r="IMY930" s="290"/>
      <c r="IMZ930" s="290"/>
      <c r="INA930" s="290"/>
      <c r="INB930" s="290"/>
      <c r="INC930" s="290"/>
      <c r="IND930" s="290"/>
      <c r="INE930" s="290"/>
      <c r="INF930" s="290"/>
      <c r="ING930" s="290"/>
      <c r="INH930" s="290"/>
      <c r="INI930" s="290"/>
      <c r="INJ930" s="290"/>
      <c r="INK930" s="290"/>
      <c r="INL930" s="290"/>
      <c r="INM930" s="290"/>
      <c r="INN930" s="290"/>
      <c r="INO930" s="290"/>
      <c r="INP930" s="290"/>
      <c r="INQ930" s="290"/>
      <c r="INR930" s="290"/>
      <c r="INS930" s="290"/>
      <c r="INT930" s="290"/>
      <c r="INU930" s="290"/>
      <c r="INV930" s="290"/>
      <c r="INW930" s="290"/>
      <c r="INX930" s="290"/>
      <c r="INY930" s="290"/>
      <c r="INZ930" s="290"/>
      <c r="IOA930" s="290"/>
      <c r="IOB930" s="290"/>
      <c r="IOC930" s="290"/>
      <c r="IOD930" s="290"/>
      <c r="IOE930" s="290"/>
      <c r="IOF930" s="290"/>
      <c r="IOG930" s="290"/>
      <c r="IOH930" s="290"/>
      <c r="IOI930" s="290"/>
      <c r="IOJ930" s="290"/>
      <c r="IOK930" s="290"/>
      <c r="IOL930" s="290"/>
      <c r="IOM930" s="290"/>
      <c r="ION930" s="290"/>
      <c r="IOO930" s="290"/>
      <c r="IOP930" s="290"/>
      <c r="IOQ930" s="290"/>
      <c r="IOR930" s="290"/>
      <c r="IOS930" s="290"/>
      <c r="IOT930" s="290"/>
      <c r="IOU930" s="290"/>
      <c r="IOV930" s="290"/>
      <c r="IOW930" s="290"/>
      <c r="IOX930" s="290"/>
      <c r="IOY930" s="290"/>
      <c r="IOZ930" s="290"/>
      <c r="IPA930" s="290"/>
      <c r="IPB930" s="290"/>
      <c r="IPC930" s="290"/>
      <c r="IPD930" s="290"/>
      <c r="IPE930" s="290"/>
      <c r="IPF930" s="290"/>
      <c r="IPG930" s="290"/>
      <c r="IPH930" s="290"/>
      <c r="IPI930" s="290"/>
      <c r="IPJ930" s="290"/>
      <c r="IPK930" s="290"/>
      <c r="IPL930" s="290"/>
      <c r="IPM930" s="290"/>
      <c r="IPN930" s="290"/>
      <c r="IPO930" s="290"/>
      <c r="IPP930" s="290"/>
      <c r="IPQ930" s="290"/>
      <c r="IPR930" s="290"/>
      <c r="IPS930" s="290"/>
      <c r="IPT930" s="290"/>
      <c r="IPU930" s="290"/>
      <c r="IPV930" s="290"/>
      <c r="IPW930" s="290"/>
      <c r="IPX930" s="290"/>
      <c r="IPY930" s="290"/>
      <c r="IPZ930" s="290"/>
      <c r="IQA930" s="290"/>
      <c r="IQB930" s="290"/>
      <c r="IQC930" s="290"/>
      <c r="IQD930" s="290"/>
      <c r="IQE930" s="290"/>
      <c r="IQF930" s="290"/>
      <c r="IQG930" s="290"/>
      <c r="IQH930" s="290"/>
      <c r="IQI930" s="290"/>
      <c r="IQJ930" s="290"/>
      <c r="IQK930" s="290"/>
      <c r="IQL930" s="290"/>
      <c r="IQM930" s="290"/>
      <c r="IQN930" s="290"/>
      <c r="IQO930" s="290"/>
      <c r="IQP930" s="290"/>
      <c r="IQQ930" s="290"/>
      <c r="IQR930" s="290"/>
      <c r="IQS930" s="290"/>
      <c r="IQT930" s="290"/>
      <c r="IQU930" s="290"/>
      <c r="IQV930" s="290"/>
      <c r="IQW930" s="290"/>
      <c r="IQX930" s="290"/>
      <c r="IQY930" s="290"/>
      <c r="IQZ930" s="290"/>
      <c r="IRA930" s="290"/>
      <c r="IRB930" s="290"/>
      <c r="IRC930" s="290"/>
      <c r="IRD930" s="290"/>
      <c r="IRE930" s="290"/>
      <c r="IRF930" s="290"/>
      <c r="IRG930" s="290"/>
      <c r="IRH930" s="290"/>
      <c r="IRI930" s="290"/>
      <c r="IRJ930" s="290"/>
      <c r="IRK930" s="290"/>
      <c r="IRL930" s="290"/>
      <c r="IRM930" s="290"/>
      <c r="IRN930" s="290"/>
      <c r="IRO930" s="290"/>
      <c r="IRP930" s="290"/>
      <c r="IRQ930" s="290"/>
      <c r="IRR930" s="290"/>
      <c r="IRS930" s="290"/>
      <c r="IRT930" s="290"/>
      <c r="IRU930" s="290"/>
      <c r="IRV930" s="290"/>
      <c r="IRW930" s="290"/>
      <c r="IRX930" s="290"/>
      <c r="IRY930" s="290"/>
      <c r="IRZ930" s="290"/>
      <c r="ISA930" s="290"/>
      <c r="ISB930" s="290"/>
      <c r="ISC930" s="290"/>
      <c r="ISD930" s="290"/>
      <c r="ISE930" s="290"/>
      <c r="ISF930" s="290"/>
      <c r="ISG930" s="290"/>
      <c r="ISH930" s="290"/>
      <c r="ISI930" s="290"/>
      <c r="ISJ930" s="290"/>
      <c r="ISK930" s="290"/>
      <c r="ISL930" s="290"/>
      <c r="ISM930" s="290"/>
      <c r="ISN930" s="290"/>
      <c r="ISO930" s="290"/>
      <c r="ISP930" s="290"/>
      <c r="ISQ930" s="290"/>
      <c r="ISR930" s="290"/>
      <c r="ISS930" s="290"/>
      <c r="IST930" s="290"/>
      <c r="ISU930" s="290"/>
      <c r="ISV930" s="290"/>
      <c r="ISW930" s="290"/>
      <c r="ISX930" s="290"/>
      <c r="ISY930" s="290"/>
      <c r="ISZ930" s="290"/>
      <c r="ITA930" s="290"/>
      <c r="ITB930" s="290"/>
      <c r="ITC930" s="290"/>
      <c r="ITD930" s="290"/>
      <c r="ITE930" s="290"/>
      <c r="ITF930" s="290"/>
      <c r="ITG930" s="290"/>
      <c r="ITH930" s="290"/>
      <c r="ITI930" s="290"/>
      <c r="ITJ930" s="290"/>
      <c r="ITK930" s="290"/>
      <c r="ITL930" s="290"/>
      <c r="ITM930" s="290"/>
      <c r="ITN930" s="290"/>
      <c r="ITO930" s="290"/>
      <c r="ITP930" s="290"/>
      <c r="ITQ930" s="290"/>
      <c r="ITR930" s="290"/>
      <c r="ITS930" s="290"/>
      <c r="ITT930" s="290"/>
      <c r="ITU930" s="290"/>
      <c r="ITV930" s="290"/>
      <c r="ITW930" s="290"/>
      <c r="ITX930" s="290"/>
      <c r="ITY930" s="290"/>
      <c r="ITZ930" s="290"/>
      <c r="IUA930" s="290"/>
      <c r="IUB930" s="290"/>
      <c r="IUC930" s="290"/>
      <c r="IUD930" s="290"/>
      <c r="IUE930" s="290"/>
      <c r="IUF930" s="290"/>
      <c r="IUG930" s="290"/>
      <c r="IUH930" s="290"/>
      <c r="IUI930" s="290"/>
      <c r="IUJ930" s="290"/>
      <c r="IUK930" s="290"/>
      <c r="IUL930" s="290"/>
      <c r="IUM930" s="290"/>
      <c r="IUN930" s="290"/>
      <c r="IUO930" s="290"/>
      <c r="IUP930" s="290"/>
      <c r="IUQ930" s="290"/>
      <c r="IUR930" s="290"/>
      <c r="IUS930" s="290"/>
      <c r="IUT930" s="290"/>
      <c r="IUU930" s="290"/>
      <c r="IUV930" s="290"/>
      <c r="IUW930" s="290"/>
      <c r="IUX930" s="290"/>
      <c r="IUY930" s="290"/>
      <c r="IUZ930" s="290"/>
      <c r="IVA930" s="290"/>
      <c r="IVB930" s="290"/>
      <c r="IVC930" s="290"/>
      <c r="IVD930" s="290"/>
      <c r="IVE930" s="290"/>
      <c r="IVF930" s="290"/>
      <c r="IVG930" s="290"/>
      <c r="IVH930" s="290"/>
      <c r="IVI930" s="290"/>
      <c r="IVJ930" s="290"/>
      <c r="IVK930" s="290"/>
      <c r="IVL930" s="290"/>
      <c r="IVM930" s="290"/>
      <c r="IVN930" s="290"/>
      <c r="IVO930" s="290"/>
      <c r="IVP930" s="290"/>
      <c r="IVQ930" s="290"/>
      <c r="IVR930" s="290"/>
      <c r="IVS930" s="290"/>
      <c r="IVT930" s="290"/>
      <c r="IVU930" s="290"/>
      <c r="IVV930" s="290"/>
      <c r="IVW930" s="290"/>
      <c r="IVX930" s="290"/>
      <c r="IVY930" s="290"/>
      <c r="IVZ930" s="290"/>
      <c r="IWA930" s="290"/>
      <c r="IWB930" s="290"/>
      <c r="IWC930" s="290"/>
      <c r="IWD930" s="290"/>
      <c r="IWE930" s="290"/>
      <c r="IWF930" s="290"/>
      <c r="IWG930" s="290"/>
      <c r="IWH930" s="290"/>
      <c r="IWI930" s="290"/>
      <c r="IWJ930" s="290"/>
      <c r="IWK930" s="290"/>
      <c r="IWL930" s="290"/>
      <c r="IWM930" s="290"/>
      <c r="IWN930" s="290"/>
      <c r="IWO930" s="290"/>
      <c r="IWP930" s="290"/>
      <c r="IWQ930" s="290"/>
      <c r="IWR930" s="290"/>
      <c r="IWS930" s="290"/>
      <c r="IWT930" s="290"/>
      <c r="IWU930" s="290"/>
      <c r="IWV930" s="290"/>
      <c r="IWW930" s="290"/>
      <c r="IWX930" s="290"/>
      <c r="IWY930" s="290"/>
      <c r="IWZ930" s="290"/>
      <c r="IXA930" s="290"/>
      <c r="IXB930" s="290"/>
      <c r="IXC930" s="290"/>
      <c r="IXD930" s="290"/>
      <c r="IXE930" s="290"/>
      <c r="IXF930" s="290"/>
      <c r="IXG930" s="290"/>
      <c r="IXH930" s="290"/>
      <c r="IXI930" s="290"/>
      <c r="IXJ930" s="290"/>
      <c r="IXK930" s="290"/>
      <c r="IXL930" s="290"/>
      <c r="IXM930" s="290"/>
      <c r="IXN930" s="290"/>
      <c r="IXO930" s="290"/>
      <c r="IXP930" s="290"/>
      <c r="IXQ930" s="290"/>
      <c r="IXR930" s="290"/>
      <c r="IXS930" s="290"/>
      <c r="IXT930" s="290"/>
      <c r="IXU930" s="290"/>
      <c r="IXV930" s="290"/>
      <c r="IXW930" s="290"/>
      <c r="IXX930" s="290"/>
      <c r="IXY930" s="290"/>
      <c r="IXZ930" s="290"/>
      <c r="IYA930" s="290"/>
      <c r="IYB930" s="290"/>
      <c r="IYC930" s="290"/>
      <c r="IYD930" s="290"/>
      <c r="IYE930" s="290"/>
      <c r="IYF930" s="290"/>
      <c r="IYG930" s="290"/>
      <c r="IYH930" s="290"/>
      <c r="IYI930" s="290"/>
      <c r="IYJ930" s="290"/>
      <c r="IYK930" s="290"/>
      <c r="IYL930" s="290"/>
      <c r="IYM930" s="290"/>
      <c r="IYN930" s="290"/>
      <c r="IYO930" s="290"/>
      <c r="IYP930" s="290"/>
      <c r="IYQ930" s="290"/>
      <c r="IYR930" s="290"/>
      <c r="IYS930" s="290"/>
      <c r="IYT930" s="290"/>
      <c r="IYU930" s="290"/>
      <c r="IYV930" s="290"/>
      <c r="IYW930" s="290"/>
      <c r="IYX930" s="290"/>
      <c r="IYY930" s="290"/>
      <c r="IYZ930" s="290"/>
      <c r="IZA930" s="290"/>
      <c r="IZB930" s="290"/>
      <c r="IZC930" s="290"/>
      <c r="IZD930" s="290"/>
      <c r="IZE930" s="290"/>
      <c r="IZF930" s="290"/>
      <c r="IZG930" s="290"/>
      <c r="IZH930" s="290"/>
      <c r="IZI930" s="290"/>
      <c r="IZJ930" s="290"/>
      <c r="IZK930" s="290"/>
      <c r="IZL930" s="290"/>
      <c r="IZM930" s="290"/>
      <c r="IZN930" s="290"/>
      <c r="IZO930" s="290"/>
      <c r="IZP930" s="290"/>
      <c r="IZQ930" s="290"/>
      <c r="IZR930" s="290"/>
      <c r="IZS930" s="290"/>
      <c r="IZT930" s="290"/>
      <c r="IZU930" s="290"/>
      <c r="IZV930" s="290"/>
      <c r="IZW930" s="290"/>
      <c r="IZX930" s="290"/>
      <c r="IZY930" s="290"/>
      <c r="IZZ930" s="290"/>
      <c r="JAA930" s="290"/>
      <c r="JAB930" s="290"/>
      <c r="JAC930" s="290"/>
      <c r="JAD930" s="290"/>
      <c r="JAE930" s="290"/>
      <c r="JAF930" s="290"/>
      <c r="JAG930" s="290"/>
      <c r="JAH930" s="290"/>
      <c r="JAI930" s="290"/>
      <c r="JAJ930" s="290"/>
      <c r="JAK930" s="290"/>
      <c r="JAL930" s="290"/>
      <c r="JAM930" s="290"/>
      <c r="JAN930" s="290"/>
      <c r="JAO930" s="290"/>
      <c r="JAP930" s="290"/>
      <c r="JAQ930" s="290"/>
      <c r="JAR930" s="290"/>
      <c r="JAS930" s="290"/>
      <c r="JAT930" s="290"/>
      <c r="JAU930" s="290"/>
      <c r="JAV930" s="290"/>
      <c r="JAW930" s="290"/>
      <c r="JAX930" s="290"/>
      <c r="JAY930" s="290"/>
      <c r="JAZ930" s="290"/>
      <c r="JBA930" s="290"/>
      <c r="JBB930" s="290"/>
      <c r="JBC930" s="290"/>
      <c r="JBD930" s="290"/>
      <c r="JBE930" s="290"/>
      <c r="JBF930" s="290"/>
      <c r="JBG930" s="290"/>
      <c r="JBH930" s="290"/>
      <c r="JBI930" s="290"/>
      <c r="JBJ930" s="290"/>
      <c r="JBK930" s="290"/>
      <c r="JBL930" s="290"/>
      <c r="JBM930" s="290"/>
      <c r="JBN930" s="290"/>
      <c r="JBO930" s="290"/>
      <c r="JBP930" s="290"/>
      <c r="JBQ930" s="290"/>
      <c r="JBR930" s="290"/>
      <c r="JBS930" s="290"/>
      <c r="JBT930" s="290"/>
      <c r="JBU930" s="290"/>
      <c r="JBV930" s="290"/>
      <c r="JBW930" s="290"/>
      <c r="JBX930" s="290"/>
      <c r="JBY930" s="290"/>
      <c r="JBZ930" s="290"/>
      <c r="JCA930" s="290"/>
      <c r="JCB930" s="290"/>
      <c r="JCC930" s="290"/>
      <c r="JCD930" s="290"/>
      <c r="JCE930" s="290"/>
      <c r="JCF930" s="290"/>
      <c r="JCG930" s="290"/>
      <c r="JCH930" s="290"/>
      <c r="JCI930" s="290"/>
      <c r="JCJ930" s="290"/>
      <c r="JCK930" s="290"/>
      <c r="JCL930" s="290"/>
      <c r="JCM930" s="290"/>
      <c r="JCN930" s="290"/>
      <c r="JCO930" s="290"/>
      <c r="JCP930" s="290"/>
      <c r="JCQ930" s="290"/>
      <c r="JCR930" s="290"/>
      <c r="JCS930" s="290"/>
      <c r="JCT930" s="290"/>
      <c r="JCU930" s="290"/>
      <c r="JCV930" s="290"/>
      <c r="JCW930" s="290"/>
      <c r="JCX930" s="290"/>
      <c r="JCY930" s="290"/>
      <c r="JCZ930" s="290"/>
      <c r="JDA930" s="290"/>
      <c r="JDB930" s="290"/>
      <c r="JDC930" s="290"/>
      <c r="JDD930" s="290"/>
      <c r="JDE930" s="290"/>
      <c r="JDF930" s="290"/>
      <c r="JDG930" s="290"/>
      <c r="JDH930" s="290"/>
      <c r="JDI930" s="290"/>
      <c r="JDJ930" s="290"/>
      <c r="JDK930" s="290"/>
      <c r="JDL930" s="290"/>
      <c r="JDM930" s="290"/>
      <c r="JDN930" s="290"/>
      <c r="JDO930" s="290"/>
      <c r="JDP930" s="290"/>
      <c r="JDQ930" s="290"/>
      <c r="JDR930" s="290"/>
      <c r="JDS930" s="290"/>
      <c r="JDT930" s="290"/>
      <c r="JDU930" s="290"/>
      <c r="JDV930" s="290"/>
      <c r="JDW930" s="290"/>
      <c r="JDX930" s="290"/>
      <c r="JDY930" s="290"/>
      <c r="JDZ930" s="290"/>
      <c r="JEA930" s="290"/>
      <c r="JEB930" s="290"/>
      <c r="JEC930" s="290"/>
      <c r="JED930" s="290"/>
      <c r="JEE930" s="290"/>
      <c r="JEF930" s="290"/>
      <c r="JEG930" s="290"/>
      <c r="JEH930" s="290"/>
      <c r="JEI930" s="290"/>
      <c r="JEJ930" s="290"/>
      <c r="JEK930" s="290"/>
      <c r="JEL930" s="290"/>
      <c r="JEM930" s="290"/>
      <c r="JEN930" s="290"/>
      <c r="JEO930" s="290"/>
      <c r="JEP930" s="290"/>
      <c r="JEQ930" s="290"/>
      <c r="JER930" s="290"/>
      <c r="JES930" s="290"/>
      <c r="JET930" s="290"/>
      <c r="JEU930" s="290"/>
      <c r="JEV930" s="290"/>
      <c r="JEW930" s="290"/>
      <c r="JEX930" s="290"/>
      <c r="JEY930" s="290"/>
      <c r="JEZ930" s="290"/>
      <c r="JFA930" s="290"/>
      <c r="JFB930" s="290"/>
      <c r="JFC930" s="290"/>
      <c r="JFD930" s="290"/>
      <c r="JFE930" s="290"/>
      <c r="JFF930" s="290"/>
      <c r="JFG930" s="290"/>
      <c r="JFH930" s="290"/>
      <c r="JFI930" s="290"/>
      <c r="JFJ930" s="290"/>
      <c r="JFK930" s="290"/>
      <c r="JFL930" s="290"/>
      <c r="JFM930" s="290"/>
      <c r="JFN930" s="290"/>
      <c r="JFO930" s="290"/>
      <c r="JFP930" s="290"/>
      <c r="JFQ930" s="290"/>
      <c r="JFR930" s="290"/>
      <c r="JFS930" s="290"/>
      <c r="JFT930" s="290"/>
      <c r="JFU930" s="290"/>
      <c r="JFV930" s="290"/>
      <c r="JFW930" s="290"/>
      <c r="JFX930" s="290"/>
      <c r="JFY930" s="290"/>
      <c r="JFZ930" s="290"/>
      <c r="JGA930" s="290"/>
      <c r="JGB930" s="290"/>
      <c r="JGC930" s="290"/>
      <c r="JGD930" s="290"/>
      <c r="JGE930" s="290"/>
      <c r="JGF930" s="290"/>
      <c r="JGG930" s="290"/>
      <c r="JGH930" s="290"/>
      <c r="JGI930" s="290"/>
      <c r="JGJ930" s="290"/>
      <c r="JGK930" s="290"/>
      <c r="JGL930" s="290"/>
      <c r="JGM930" s="290"/>
      <c r="JGN930" s="290"/>
      <c r="JGO930" s="290"/>
      <c r="JGP930" s="290"/>
      <c r="JGQ930" s="290"/>
      <c r="JGR930" s="290"/>
      <c r="JGS930" s="290"/>
      <c r="JGT930" s="290"/>
      <c r="JGU930" s="290"/>
      <c r="JGV930" s="290"/>
      <c r="JGW930" s="290"/>
      <c r="JGX930" s="290"/>
      <c r="JGY930" s="290"/>
      <c r="JGZ930" s="290"/>
      <c r="JHA930" s="290"/>
      <c r="JHB930" s="290"/>
      <c r="JHC930" s="290"/>
      <c r="JHD930" s="290"/>
      <c r="JHE930" s="290"/>
      <c r="JHF930" s="290"/>
      <c r="JHG930" s="290"/>
      <c r="JHH930" s="290"/>
      <c r="JHI930" s="290"/>
      <c r="JHJ930" s="290"/>
      <c r="JHK930" s="290"/>
      <c r="JHL930" s="290"/>
      <c r="JHM930" s="290"/>
      <c r="JHN930" s="290"/>
      <c r="JHO930" s="290"/>
      <c r="JHP930" s="290"/>
      <c r="JHQ930" s="290"/>
      <c r="JHR930" s="290"/>
      <c r="JHS930" s="290"/>
      <c r="JHT930" s="290"/>
      <c r="JHU930" s="290"/>
      <c r="JHV930" s="290"/>
      <c r="JHW930" s="290"/>
      <c r="JHX930" s="290"/>
      <c r="JHY930" s="290"/>
      <c r="JHZ930" s="290"/>
      <c r="JIA930" s="290"/>
      <c r="JIB930" s="290"/>
      <c r="JIC930" s="290"/>
      <c r="JID930" s="290"/>
      <c r="JIE930" s="290"/>
      <c r="JIF930" s="290"/>
      <c r="JIG930" s="290"/>
      <c r="JIH930" s="290"/>
      <c r="JII930" s="290"/>
      <c r="JIJ930" s="290"/>
      <c r="JIK930" s="290"/>
      <c r="JIL930" s="290"/>
      <c r="JIM930" s="290"/>
      <c r="JIN930" s="290"/>
      <c r="JIO930" s="290"/>
      <c r="JIP930" s="290"/>
      <c r="JIQ930" s="290"/>
      <c r="JIR930" s="290"/>
      <c r="JIS930" s="290"/>
      <c r="JIT930" s="290"/>
      <c r="JIU930" s="290"/>
      <c r="JIV930" s="290"/>
      <c r="JIW930" s="290"/>
      <c r="JIX930" s="290"/>
      <c r="JIY930" s="290"/>
      <c r="JIZ930" s="290"/>
      <c r="JJA930" s="290"/>
      <c r="JJB930" s="290"/>
      <c r="JJC930" s="290"/>
      <c r="JJD930" s="290"/>
      <c r="JJE930" s="290"/>
      <c r="JJF930" s="290"/>
      <c r="JJG930" s="290"/>
      <c r="JJH930" s="290"/>
      <c r="JJI930" s="290"/>
      <c r="JJJ930" s="290"/>
      <c r="JJK930" s="290"/>
      <c r="JJL930" s="290"/>
      <c r="JJM930" s="290"/>
      <c r="JJN930" s="290"/>
      <c r="JJO930" s="290"/>
      <c r="JJP930" s="290"/>
      <c r="JJQ930" s="290"/>
      <c r="JJR930" s="290"/>
      <c r="JJS930" s="290"/>
      <c r="JJT930" s="290"/>
      <c r="JJU930" s="290"/>
      <c r="JJV930" s="290"/>
      <c r="JJW930" s="290"/>
      <c r="JJX930" s="290"/>
      <c r="JJY930" s="290"/>
      <c r="JJZ930" s="290"/>
      <c r="JKA930" s="290"/>
      <c r="JKB930" s="290"/>
      <c r="JKC930" s="290"/>
      <c r="JKD930" s="290"/>
      <c r="JKE930" s="290"/>
      <c r="JKF930" s="290"/>
      <c r="JKG930" s="290"/>
      <c r="JKH930" s="290"/>
      <c r="JKI930" s="290"/>
      <c r="JKJ930" s="290"/>
      <c r="JKK930" s="290"/>
      <c r="JKL930" s="290"/>
      <c r="JKM930" s="290"/>
      <c r="JKN930" s="290"/>
      <c r="JKO930" s="290"/>
      <c r="JKP930" s="290"/>
      <c r="JKQ930" s="290"/>
      <c r="JKR930" s="290"/>
      <c r="JKS930" s="290"/>
      <c r="JKT930" s="290"/>
      <c r="JKU930" s="290"/>
      <c r="JKV930" s="290"/>
      <c r="JKW930" s="290"/>
      <c r="JKX930" s="290"/>
      <c r="JKY930" s="290"/>
      <c r="JKZ930" s="290"/>
      <c r="JLA930" s="290"/>
      <c r="JLB930" s="290"/>
      <c r="JLC930" s="290"/>
      <c r="JLD930" s="290"/>
      <c r="JLE930" s="290"/>
      <c r="JLF930" s="290"/>
      <c r="JLG930" s="290"/>
      <c r="JLH930" s="290"/>
      <c r="JLI930" s="290"/>
      <c r="JLJ930" s="290"/>
      <c r="JLK930" s="290"/>
      <c r="JLL930" s="290"/>
      <c r="JLM930" s="290"/>
      <c r="JLN930" s="290"/>
      <c r="JLO930" s="290"/>
      <c r="JLP930" s="290"/>
      <c r="JLQ930" s="290"/>
      <c r="JLR930" s="290"/>
      <c r="JLS930" s="290"/>
      <c r="JLT930" s="290"/>
      <c r="JLU930" s="290"/>
      <c r="JLV930" s="290"/>
      <c r="JLW930" s="290"/>
      <c r="JLX930" s="290"/>
      <c r="JLY930" s="290"/>
      <c r="JLZ930" s="290"/>
      <c r="JMA930" s="290"/>
      <c r="JMB930" s="290"/>
      <c r="JMC930" s="290"/>
      <c r="JMD930" s="290"/>
      <c r="JME930" s="290"/>
      <c r="JMF930" s="290"/>
      <c r="JMG930" s="290"/>
      <c r="JMH930" s="290"/>
      <c r="JMI930" s="290"/>
      <c r="JMJ930" s="290"/>
      <c r="JMK930" s="290"/>
      <c r="JML930" s="290"/>
      <c r="JMM930" s="290"/>
      <c r="JMN930" s="290"/>
      <c r="JMO930" s="290"/>
      <c r="JMP930" s="290"/>
      <c r="JMQ930" s="290"/>
      <c r="JMR930" s="290"/>
      <c r="JMS930" s="290"/>
      <c r="JMT930" s="290"/>
      <c r="JMU930" s="290"/>
      <c r="JMV930" s="290"/>
      <c r="JMW930" s="290"/>
      <c r="JMX930" s="290"/>
      <c r="JMY930" s="290"/>
      <c r="JMZ930" s="290"/>
      <c r="JNA930" s="290"/>
      <c r="JNB930" s="290"/>
      <c r="JNC930" s="290"/>
      <c r="JND930" s="290"/>
      <c r="JNE930" s="290"/>
      <c r="JNF930" s="290"/>
      <c r="JNG930" s="290"/>
      <c r="JNH930" s="290"/>
      <c r="JNI930" s="290"/>
      <c r="JNJ930" s="290"/>
      <c r="JNK930" s="290"/>
      <c r="JNL930" s="290"/>
      <c r="JNM930" s="290"/>
      <c r="JNN930" s="290"/>
      <c r="JNO930" s="290"/>
      <c r="JNP930" s="290"/>
      <c r="JNQ930" s="290"/>
      <c r="JNR930" s="290"/>
      <c r="JNS930" s="290"/>
      <c r="JNT930" s="290"/>
      <c r="JNU930" s="290"/>
      <c r="JNV930" s="290"/>
      <c r="JNW930" s="290"/>
      <c r="JNX930" s="290"/>
      <c r="JNY930" s="290"/>
      <c r="JNZ930" s="290"/>
      <c r="JOA930" s="290"/>
      <c r="JOB930" s="290"/>
      <c r="JOC930" s="290"/>
      <c r="JOD930" s="290"/>
      <c r="JOE930" s="290"/>
      <c r="JOF930" s="290"/>
      <c r="JOG930" s="290"/>
      <c r="JOH930" s="290"/>
      <c r="JOI930" s="290"/>
      <c r="JOJ930" s="290"/>
      <c r="JOK930" s="290"/>
      <c r="JOL930" s="290"/>
      <c r="JOM930" s="290"/>
      <c r="JON930" s="290"/>
      <c r="JOO930" s="290"/>
      <c r="JOP930" s="290"/>
      <c r="JOQ930" s="290"/>
      <c r="JOR930" s="290"/>
      <c r="JOS930" s="290"/>
      <c r="JOT930" s="290"/>
      <c r="JOU930" s="290"/>
      <c r="JOV930" s="290"/>
      <c r="JOW930" s="290"/>
      <c r="JOX930" s="290"/>
      <c r="JOY930" s="290"/>
      <c r="JOZ930" s="290"/>
      <c r="JPA930" s="290"/>
      <c r="JPB930" s="290"/>
      <c r="JPC930" s="290"/>
      <c r="JPD930" s="290"/>
      <c r="JPE930" s="290"/>
      <c r="JPF930" s="290"/>
      <c r="JPG930" s="290"/>
      <c r="JPH930" s="290"/>
      <c r="JPI930" s="290"/>
      <c r="JPJ930" s="290"/>
      <c r="JPK930" s="290"/>
      <c r="JPL930" s="290"/>
      <c r="JPM930" s="290"/>
      <c r="JPN930" s="290"/>
      <c r="JPO930" s="290"/>
      <c r="JPP930" s="290"/>
      <c r="JPQ930" s="290"/>
      <c r="JPR930" s="290"/>
      <c r="JPS930" s="290"/>
      <c r="JPT930" s="290"/>
      <c r="JPU930" s="290"/>
      <c r="JPV930" s="290"/>
      <c r="JPW930" s="290"/>
      <c r="JPX930" s="290"/>
      <c r="JPY930" s="290"/>
      <c r="JPZ930" s="290"/>
      <c r="JQA930" s="290"/>
      <c r="JQB930" s="290"/>
      <c r="JQC930" s="290"/>
      <c r="JQD930" s="290"/>
      <c r="JQE930" s="290"/>
      <c r="JQF930" s="290"/>
      <c r="JQG930" s="290"/>
      <c r="JQH930" s="290"/>
      <c r="JQI930" s="290"/>
      <c r="JQJ930" s="290"/>
      <c r="JQK930" s="290"/>
      <c r="JQL930" s="290"/>
      <c r="JQM930" s="290"/>
      <c r="JQN930" s="290"/>
      <c r="JQO930" s="290"/>
      <c r="JQP930" s="290"/>
      <c r="JQQ930" s="290"/>
      <c r="JQR930" s="290"/>
      <c r="JQS930" s="290"/>
      <c r="JQT930" s="290"/>
      <c r="JQU930" s="290"/>
      <c r="JQV930" s="290"/>
      <c r="JQW930" s="290"/>
      <c r="JQX930" s="290"/>
      <c r="JQY930" s="290"/>
      <c r="JQZ930" s="290"/>
      <c r="JRA930" s="290"/>
      <c r="JRB930" s="290"/>
      <c r="JRC930" s="290"/>
      <c r="JRD930" s="290"/>
      <c r="JRE930" s="290"/>
      <c r="JRF930" s="290"/>
      <c r="JRG930" s="290"/>
      <c r="JRH930" s="290"/>
      <c r="JRI930" s="290"/>
      <c r="JRJ930" s="290"/>
      <c r="JRK930" s="290"/>
      <c r="JRL930" s="290"/>
      <c r="JRM930" s="290"/>
      <c r="JRN930" s="290"/>
      <c r="JRO930" s="290"/>
      <c r="JRP930" s="290"/>
      <c r="JRQ930" s="290"/>
      <c r="JRR930" s="290"/>
      <c r="JRS930" s="290"/>
      <c r="JRT930" s="290"/>
      <c r="JRU930" s="290"/>
      <c r="JRV930" s="290"/>
      <c r="JRW930" s="290"/>
      <c r="JRX930" s="290"/>
      <c r="JRY930" s="290"/>
      <c r="JRZ930" s="290"/>
      <c r="JSA930" s="290"/>
      <c r="JSB930" s="290"/>
      <c r="JSC930" s="290"/>
      <c r="JSD930" s="290"/>
      <c r="JSE930" s="290"/>
      <c r="JSF930" s="290"/>
      <c r="JSG930" s="290"/>
      <c r="JSH930" s="290"/>
      <c r="JSI930" s="290"/>
      <c r="JSJ930" s="290"/>
      <c r="JSK930" s="290"/>
      <c r="JSL930" s="290"/>
      <c r="JSM930" s="290"/>
      <c r="JSN930" s="290"/>
      <c r="JSO930" s="290"/>
      <c r="JSP930" s="290"/>
      <c r="JSQ930" s="290"/>
      <c r="JSR930" s="290"/>
      <c r="JSS930" s="290"/>
      <c r="JST930" s="290"/>
      <c r="JSU930" s="290"/>
      <c r="JSV930" s="290"/>
      <c r="JSW930" s="290"/>
      <c r="JSX930" s="290"/>
      <c r="JSY930" s="290"/>
      <c r="JSZ930" s="290"/>
      <c r="JTA930" s="290"/>
      <c r="JTB930" s="290"/>
      <c r="JTC930" s="290"/>
      <c r="JTD930" s="290"/>
      <c r="JTE930" s="290"/>
      <c r="JTF930" s="290"/>
      <c r="JTG930" s="290"/>
      <c r="JTH930" s="290"/>
      <c r="JTI930" s="290"/>
      <c r="JTJ930" s="290"/>
      <c r="JTK930" s="290"/>
      <c r="JTL930" s="290"/>
      <c r="JTM930" s="290"/>
      <c r="JTN930" s="290"/>
      <c r="JTO930" s="290"/>
      <c r="JTP930" s="290"/>
      <c r="JTQ930" s="290"/>
      <c r="JTR930" s="290"/>
      <c r="JTS930" s="290"/>
      <c r="JTT930" s="290"/>
      <c r="JTU930" s="290"/>
      <c r="JTV930" s="290"/>
      <c r="JTW930" s="290"/>
      <c r="JTX930" s="290"/>
      <c r="JTY930" s="290"/>
      <c r="JTZ930" s="290"/>
      <c r="JUA930" s="290"/>
      <c r="JUB930" s="290"/>
      <c r="JUC930" s="290"/>
      <c r="JUD930" s="290"/>
      <c r="JUE930" s="290"/>
      <c r="JUF930" s="290"/>
      <c r="JUG930" s="290"/>
      <c r="JUH930" s="290"/>
      <c r="JUI930" s="290"/>
      <c r="JUJ930" s="290"/>
      <c r="JUK930" s="290"/>
      <c r="JUL930" s="290"/>
      <c r="JUM930" s="290"/>
      <c r="JUN930" s="290"/>
      <c r="JUO930" s="290"/>
      <c r="JUP930" s="290"/>
      <c r="JUQ930" s="290"/>
      <c r="JUR930" s="290"/>
      <c r="JUS930" s="290"/>
      <c r="JUT930" s="290"/>
      <c r="JUU930" s="290"/>
      <c r="JUV930" s="290"/>
      <c r="JUW930" s="290"/>
      <c r="JUX930" s="290"/>
      <c r="JUY930" s="290"/>
      <c r="JUZ930" s="290"/>
      <c r="JVA930" s="290"/>
      <c r="JVB930" s="290"/>
      <c r="JVC930" s="290"/>
      <c r="JVD930" s="290"/>
      <c r="JVE930" s="290"/>
      <c r="JVF930" s="290"/>
      <c r="JVG930" s="290"/>
      <c r="JVH930" s="290"/>
      <c r="JVI930" s="290"/>
      <c r="JVJ930" s="290"/>
      <c r="JVK930" s="290"/>
      <c r="JVL930" s="290"/>
      <c r="JVM930" s="290"/>
      <c r="JVN930" s="290"/>
      <c r="JVO930" s="290"/>
      <c r="JVP930" s="290"/>
      <c r="JVQ930" s="290"/>
      <c r="JVR930" s="290"/>
      <c r="JVS930" s="290"/>
      <c r="JVT930" s="290"/>
      <c r="JVU930" s="290"/>
      <c r="JVV930" s="290"/>
      <c r="JVW930" s="290"/>
      <c r="JVX930" s="290"/>
      <c r="JVY930" s="290"/>
      <c r="JVZ930" s="290"/>
      <c r="JWA930" s="290"/>
      <c r="JWB930" s="290"/>
      <c r="JWC930" s="290"/>
      <c r="JWD930" s="290"/>
      <c r="JWE930" s="290"/>
      <c r="JWF930" s="290"/>
      <c r="JWG930" s="290"/>
      <c r="JWH930" s="290"/>
      <c r="JWI930" s="290"/>
      <c r="JWJ930" s="290"/>
      <c r="JWK930" s="290"/>
      <c r="JWL930" s="290"/>
      <c r="JWM930" s="290"/>
      <c r="JWN930" s="290"/>
      <c r="JWO930" s="290"/>
      <c r="JWP930" s="290"/>
      <c r="JWQ930" s="290"/>
      <c r="JWR930" s="290"/>
      <c r="JWS930" s="290"/>
      <c r="JWT930" s="290"/>
      <c r="JWU930" s="290"/>
      <c r="JWV930" s="290"/>
      <c r="JWW930" s="290"/>
      <c r="JWX930" s="290"/>
      <c r="JWY930" s="290"/>
      <c r="JWZ930" s="290"/>
      <c r="JXA930" s="290"/>
      <c r="JXB930" s="290"/>
      <c r="JXC930" s="290"/>
      <c r="JXD930" s="290"/>
      <c r="JXE930" s="290"/>
      <c r="JXF930" s="290"/>
      <c r="JXG930" s="290"/>
      <c r="JXH930" s="290"/>
      <c r="JXI930" s="290"/>
      <c r="JXJ930" s="290"/>
      <c r="JXK930" s="290"/>
      <c r="JXL930" s="290"/>
      <c r="JXM930" s="290"/>
      <c r="JXN930" s="290"/>
      <c r="JXO930" s="290"/>
      <c r="JXP930" s="290"/>
      <c r="JXQ930" s="290"/>
      <c r="JXR930" s="290"/>
      <c r="JXS930" s="290"/>
      <c r="JXT930" s="290"/>
      <c r="JXU930" s="290"/>
      <c r="JXV930" s="290"/>
      <c r="JXW930" s="290"/>
      <c r="JXX930" s="290"/>
      <c r="JXY930" s="290"/>
      <c r="JXZ930" s="290"/>
      <c r="JYA930" s="290"/>
      <c r="JYB930" s="290"/>
      <c r="JYC930" s="290"/>
      <c r="JYD930" s="290"/>
      <c r="JYE930" s="290"/>
      <c r="JYF930" s="290"/>
      <c r="JYG930" s="290"/>
      <c r="JYH930" s="290"/>
      <c r="JYI930" s="290"/>
      <c r="JYJ930" s="290"/>
      <c r="JYK930" s="290"/>
      <c r="JYL930" s="290"/>
      <c r="JYM930" s="290"/>
      <c r="JYN930" s="290"/>
      <c r="JYO930" s="290"/>
      <c r="JYP930" s="290"/>
      <c r="JYQ930" s="290"/>
      <c r="JYR930" s="290"/>
      <c r="JYS930" s="290"/>
      <c r="JYT930" s="290"/>
      <c r="JYU930" s="290"/>
      <c r="JYV930" s="290"/>
      <c r="JYW930" s="290"/>
      <c r="JYX930" s="290"/>
      <c r="JYY930" s="290"/>
      <c r="JYZ930" s="290"/>
      <c r="JZA930" s="290"/>
      <c r="JZB930" s="290"/>
      <c r="JZC930" s="290"/>
      <c r="JZD930" s="290"/>
      <c r="JZE930" s="290"/>
      <c r="JZF930" s="290"/>
      <c r="JZG930" s="290"/>
      <c r="JZH930" s="290"/>
      <c r="JZI930" s="290"/>
      <c r="JZJ930" s="290"/>
      <c r="JZK930" s="290"/>
      <c r="JZL930" s="290"/>
      <c r="JZM930" s="290"/>
      <c r="JZN930" s="290"/>
      <c r="JZO930" s="290"/>
      <c r="JZP930" s="290"/>
      <c r="JZQ930" s="290"/>
      <c r="JZR930" s="290"/>
      <c r="JZS930" s="290"/>
      <c r="JZT930" s="290"/>
      <c r="JZU930" s="290"/>
      <c r="JZV930" s="290"/>
      <c r="JZW930" s="290"/>
      <c r="JZX930" s="290"/>
      <c r="JZY930" s="290"/>
      <c r="JZZ930" s="290"/>
      <c r="KAA930" s="290"/>
      <c r="KAB930" s="290"/>
      <c r="KAC930" s="290"/>
      <c r="KAD930" s="290"/>
      <c r="KAE930" s="290"/>
      <c r="KAF930" s="290"/>
      <c r="KAG930" s="290"/>
      <c r="KAH930" s="290"/>
      <c r="KAI930" s="290"/>
      <c r="KAJ930" s="290"/>
      <c r="KAK930" s="290"/>
      <c r="KAL930" s="290"/>
      <c r="KAM930" s="290"/>
      <c r="KAN930" s="290"/>
      <c r="KAO930" s="290"/>
      <c r="KAP930" s="290"/>
      <c r="KAQ930" s="290"/>
      <c r="KAR930" s="290"/>
      <c r="KAS930" s="290"/>
      <c r="KAT930" s="290"/>
      <c r="KAU930" s="290"/>
      <c r="KAV930" s="290"/>
      <c r="KAW930" s="290"/>
      <c r="KAX930" s="290"/>
      <c r="KAY930" s="290"/>
      <c r="KAZ930" s="290"/>
      <c r="KBA930" s="290"/>
      <c r="KBB930" s="290"/>
      <c r="KBC930" s="290"/>
      <c r="KBD930" s="290"/>
      <c r="KBE930" s="290"/>
      <c r="KBF930" s="290"/>
      <c r="KBG930" s="290"/>
      <c r="KBH930" s="290"/>
      <c r="KBI930" s="290"/>
      <c r="KBJ930" s="290"/>
      <c r="KBK930" s="290"/>
      <c r="KBL930" s="290"/>
      <c r="KBM930" s="290"/>
      <c r="KBN930" s="290"/>
      <c r="KBO930" s="290"/>
      <c r="KBP930" s="290"/>
      <c r="KBQ930" s="290"/>
      <c r="KBR930" s="290"/>
      <c r="KBS930" s="290"/>
      <c r="KBT930" s="290"/>
      <c r="KBU930" s="290"/>
      <c r="KBV930" s="290"/>
      <c r="KBW930" s="290"/>
      <c r="KBX930" s="290"/>
      <c r="KBY930" s="290"/>
      <c r="KBZ930" s="290"/>
      <c r="KCA930" s="290"/>
      <c r="KCB930" s="290"/>
      <c r="KCC930" s="290"/>
      <c r="KCD930" s="290"/>
      <c r="KCE930" s="290"/>
      <c r="KCF930" s="290"/>
      <c r="KCG930" s="290"/>
      <c r="KCH930" s="290"/>
      <c r="KCI930" s="290"/>
      <c r="KCJ930" s="290"/>
      <c r="KCK930" s="290"/>
      <c r="KCL930" s="290"/>
      <c r="KCM930" s="290"/>
      <c r="KCN930" s="290"/>
      <c r="KCO930" s="290"/>
      <c r="KCP930" s="290"/>
      <c r="KCQ930" s="290"/>
      <c r="KCR930" s="290"/>
      <c r="KCS930" s="290"/>
      <c r="KCT930" s="290"/>
      <c r="KCU930" s="290"/>
      <c r="KCV930" s="290"/>
      <c r="KCW930" s="290"/>
      <c r="KCX930" s="290"/>
      <c r="KCY930" s="290"/>
      <c r="KCZ930" s="290"/>
      <c r="KDA930" s="290"/>
      <c r="KDB930" s="290"/>
      <c r="KDC930" s="290"/>
      <c r="KDD930" s="290"/>
      <c r="KDE930" s="290"/>
      <c r="KDF930" s="290"/>
      <c r="KDG930" s="290"/>
      <c r="KDH930" s="290"/>
      <c r="KDI930" s="290"/>
      <c r="KDJ930" s="290"/>
      <c r="KDK930" s="290"/>
      <c r="KDL930" s="290"/>
      <c r="KDM930" s="290"/>
      <c r="KDN930" s="290"/>
      <c r="KDO930" s="290"/>
      <c r="KDP930" s="290"/>
      <c r="KDQ930" s="290"/>
      <c r="KDR930" s="290"/>
      <c r="KDS930" s="290"/>
      <c r="KDT930" s="290"/>
      <c r="KDU930" s="290"/>
      <c r="KDV930" s="290"/>
      <c r="KDW930" s="290"/>
      <c r="KDX930" s="290"/>
      <c r="KDY930" s="290"/>
      <c r="KDZ930" s="290"/>
      <c r="KEA930" s="290"/>
      <c r="KEB930" s="290"/>
      <c r="KEC930" s="290"/>
      <c r="KED930" s="290"/>
      <c r="KEE930" s="290"/>
      <c r="KEF930" s="290"/>
      <c r="KEG930" s="290"/>
      <c r="KEH930" s="290"/>
      <c r="KEI930" s="290"/>
      <c r="KEJ930" s="290"/>
      <c r="KEK930" s="290"/>
      <c r="KEL930" s="290"/>
      <c r="KEM930" s="290"/>
      <c r="KEN930" s="290"/>
      <c r="KEO930" s="290"/>
      <c r="KEP930" s="290"/>
      <c r="KEQ930" s="290"/>
      <c r="KER930" s="290"/>
      <c r="KES930" s="290"/>
      <c r="KET930" s="290"/>
      <c r="KEU930" s="290"/>
      <c r="KEV930" s="290"/>
      <c r="KEW930" s="290"/>
      <c r="KEX930" s="290"/>
      <c r="KEY930" s="290"/>
      <c r="KEZ930" s="290"/>
      <c r="KFA930" s="290"/>
      <c r="KFB930" s="290"/>
      <c r="KFC930" s="290"/>
      <c r="KFD930" s="290"/>
      <c r="KFE930" s="290"/>
      <c r="KFF930" s="290"/>
      <c r="KFG930" s="290"/>
      <c r="KFH930" s="290"/>
      <c r="KFI930" s="290"/>
      <c r="KFJ930" s="290"/>
      <c r="KFK930" s="290"/>
      <c r="KFL930" s="290"/>
      <c r="KFM930" s="290"/>
      <c r="KFN930" s="290"/>
      <c r="KFO930" s="290"/>
      <c r="KFP930" s="290"/>
      <c r="KFQ930" s="290"/>
      <c r="KFR930" s="290"/>
      <c r="KFS930" s="290"/>
      <c r="KFT930" s="290"/>
      <c r="KFU930" s="290"/>
      <c r="KFV930" s="290"/>
      <c r="KFW930" s="290"/>
      <c r="KFX930" s="290"/>
      <c r="KFY930" s="290"/>
      <c r="KFZ930" s="290"/>
      <c r="KGA930" s="290"/>
      <c r="KGB930" s="290"/>
      <c r="KGC930" s="290"/>
      <c r="KGD930" s="290"/>
      <c r="KGE930" s="290"/>
      <c r="KGF930" s="290"/>
      <c r="KGG930" s="290"/>
      <c r="KGH930" s="290"/>
      <c r="KGI930" s="290"/>
      <c r="KGJ930" s="290"/>
      <c r="KGK930" s="290"/>
      <c r="KGL930" s="290"/>
      <c r="KGM930" s="290"/>
      <c r="KGN930" s="290"/>
      <c r="KGO930" s="290"/>
      <c r="KGP930" s="290"/>
      <c r="KGQ930" s="290"/>
      <c r="KGR930" s="290"/>
      <c r="KGS930" s="290"/>
      <c r="KGT930" s="290"/>
      <c r="KGU930" s="290"/>
      <c r="KGV930" s="290"/>
      <c r="KGW930" s="290"/>
      <c r="KGX930" s="290"/>
      <c r="KGY930" s="290"/>
      <c r="KGZ930" s="290"/>
      <c r="KHA930" s="290"/>
      <c r="KHB930" s="290"/>
      <c r="KHC930" s="290"/>
      <c r="KHD930" s="290"/>
      <c r="KHE930" s="290"/>
      <c r="KHF930" s="290"/>
      <c r="KHG930" s="290"/>
      <c r="KHH930" s="290"/>
      <c r="KHI930" s="290"/>
      <c r="KHJ930" s="290"/>
      <c r="KHK930" s="290"/>
      <c r="KHL930" s="290"/>
      <c r="KHM930" s="290"/>
      <c r="KHN930" s="290"/>
      <c r="KHO930" s="290"/>
      <c r="KHP930" s="290"/>
      <c r="KHQ930" s="290"/>
      <c r="KHR930" s="290"/>
      <c r="KHS930" s="290"/>
      <c r="KHT930" s="290"/>
      <c r="KHU930" s="290"/>
      <c r="KHV930" s="290"/>
      <c r="KHW930" s="290"/>
      <c r="KHX930" s="290"/>
      <c r="KHY930" s="290"/>
      <c r="KHZ930" s="290"/>
      <c r="KIA930" s="290"/>
      <c r="KIB930" s="290"/>
      <c r="KIC930" s="290"/>
      <c r="KID930" s="290"/>
      <c r="KIE930" s="290"/>
      <c r="KIF930" s="290"/>
      <c r="KIG930" s="290"/>
      <c r="KIH930" s="290"/>
      <c r="KII930" s="290"/>
      <c r="KIJ930" s="290"/>
      <c r="KIK930" s="290"/>
      <c r="KIL930" s="290"/>
      <c r="KIM930" s="290"/>
      <c r="KIN930" s="290"/>
      <c r="KIO930" s="290"/>
      <c r="KIP930" s="290"/>
      <c r="KIQ930" s="290"/>
      <c r="KIR930" s="290"/>
      <c r="KIS930" s="290"/>
      <c r="KIT930" s="290"/>
      <c r="KIU930" s="290"/>
      <c r="KIV930" s="290"/>
      <c r="KIW930" s="290"/>
      <c r="KIX930" s="290"/>
      <c r="KIY930" s="290"/>
      <c r="KIZ930" s="290"/>
      <c r="KJA930" s="290"/>
      <c r="KJB930" s="290"/>
      <c r="KJC930" s="290"/>
      <c r="KJD930" s="290"/>
      <c r="KJE930" s="290"/>
      <c r="KJF930" s="290"/>
      <c r="KJG930" s="290"/>
      <c r="KJH930" s="290"/>
      <c r="KJI930" s="290"/>
      <c r="KJJ930" s="290"/>
      <c r="KJK930" s="290"/>
      <c r="KJL930" s="290"/>
      <c r="KJM930" s="290"/>
      <c r="KJN930" s="290"/>
      <c r="KJO930" s="290"/>
      <c r="KJP930" s="290"/>
      <c r="KJQ930" s="290"/>
      <c r="KJR930" s="290"/>
      <c r="KJS930" s="290"/>
      <c r="KJT930" s="290"/>
      <c r="KJU930" s="290"/>
      <c r="KJV930" s="290"/>
      <c r="KJW930" s="290"/>
      <c r="KJX930" s="290"/>
      <c r="KJY930" s="290"/>
      <c r="KJZ930" s="290"/>
      <c r="KKA930" s="290"/>
      <c r="KKB930" s="290"/>
      <c r="KKC930" s="290"/>
      <c r="KKD930" s="290"/>
      <c r="KKE930" s="290"/>
      <c r="KKF930" s="290"/>
      <c r="KKG930" s="290"/>
      <c r="KKH930" s="290"/>
      <c r="KKI930" s="290"/>
      <c r="KKJ930" s="290"/>
      <c r="KKK930" s="290"/>
      <c r="KKL930" s="290"/>
      <c r="KKM930" s="290"/>
      <c r="KKN930" s="290"/>
      <c r="KKO930" s="290"/>
      <c r="KKP930" s="290"/>
      <c r="KKQ930" s="290"/>
      <c r="KKR930" s="290"/>
      <c r="KKS930" s="290"/>
      <c r="KKT930" s="290"/>
      <c r="KKU930" s="290"/>
      <c r="KKV930" s="290"/>
      <c r="KKW930" s="290"/>
      <c r="KKX930" s="290"/>
      <c r="KKY930" s="290"/>
      <c r="KKZ930" s="290"/>
      <c r="KLA930" s="290"/>
      <c r="KLB930" s="290"/>
      <c r="KLC930" s="290"/>
      <c r="KLD930" s="290"/>
      <c r="KLE930" s="290"/>
      <c r="KLF930" s="290"/>
      <c r="KLG930" s="290"/>
      <c r="KLH930" s="290"/>
      <c r="KLI930" s="290"/>
      <c r="KLJ930" s="290"/>
      <c r="KLK930" s="290"/>
      <c r="KLL930" s="290"/>
      <c r="KLM930" s="290"/>
      <c r="KLN930" s="290"/>
      <c r="KLO930" s="290"/>
      <c r="KLP930" s="290"/>
      <c r="KLQ930" s="290"/>
      <c r="KLR930" s="290"/>
      <c r="KLS930" s="290"/>
      <c r="KLT930" s="290"/>
      <c r="KLU930" s="290"/>
      <c r="KLV930" s="290"/>
      <c r="KLW930" s="290"/>
      <c r="KLX930" s="290"/>
      <c r="KLY930" s="290"/>
      <c r="KLZ930" s="290"/>
      <c r="KMA930" s="290"/>
      <c r="KMB930" s="290"/>
      <c r="KMC930" s="290"/>
      <c r="KMD930" s="290"/>
      <c r="KME930" s="290"/>
      <c r="KMF930" s="290"/>
      <c r="KMG930" s="290"/>
      <c r="KMH930" s="290"/>
      <c r="KMI930" s="290"/>
      <c r="KMJ930" s="290"/>
      <c r="KMK930" s="290"/>
      <c r="KML930" s="290"/>
      <c r="KMM930" s="290"/>
      <c r="KMN930" s="290"/>
      <c r="KMO930" s="290"/>
      <c r="KMP930" s="290"/>
      <c r="KMQ930" s="290"/>
      <c r="KMR930" s="290"/>
      <c r="KMS930" s="290"/>
      <c r="KMT930" s="290"/>
      <c r="KMU930" s="290"/>
      <c r="KMV930" s="290"/>
      <c r="KMW930" s="290"/>
      <c r="KMX930" s="290"/>
      <c r="KMY930" s="290"/>
      <c r="KMZ930" s="290"/>
      <c r="KNA930" s="290"/>
      <c r="KNB930" s="290"/>
      <c r="KNC930" s="290"/>
      <c r="KND930" s="290"/>
      <c r="KNE930" s="290"/>
      <c r="KNF930" s="290"/>
      <c r="KNG930" s="290"/>
      <c r="KNH930" s="290"/>
      <c r="KNI930" s="290"/>
      <c r="KNJ930" s="290"/>
      <c r="KNK930" s="290"/>
      <c r="KNL930" s="290"/>
      <c r="KNM930" s="290"/>
      <c r="KNN930" s="290"/>
      <c r="KNO930" s="290"/>
      <c r="KNP930" s="290"/>
      <c r="KNQ930" s="290"/>
      <c r="KNR930" s="290"/>
      <c r="KNS930" s="290"/>
      <c r="KNT930" s="290"/>
      <c r="KNU930" s="290"/>
      <c r="KNV930" s="290"/>
      <c r="KNW930" s="290"/>
      <c r="KNX930" s="290"/>
      <c r="KNY930" s="290"/>
      <c r="KNZ930" s="290"/>
      <c r="KOA930" s="290"/>
      <c r="KOB930" s="290"/>
      <c r="KOC930" s="290"/>
      <c r="KOD930" s="290"/>
      <c r="KOE930" s="290"/>
      <c r="KOF930" s="290"/>
      <c r="KOG930" s="290"/>
      <c r="KOH930" s="290"/>
      <c r="KOI930" s="290"/>
      <c r="KOJ930" s="290"/>
      <c r="KOK930" s="290"/>
      <c r="KOL930" s="290"/>
      <c r="KOM930" s="290"/>
      <c r="KON930" s="290"/>
      <c r="KOO930" s="290"/>
      <c r="KOP930" s="290"/>
      <c r="KOQ930" s="290"/>
      <c r="KOR930" s="290"/>
      <c r="KOS930" s="290"/>
      <c r="KOT930" s="290"/>
      <c r="KOU930" s="290"/>
      <c r="KOV930" s="290"/>
      <c r="KOW930" s="290"/>
      <c r="KOX930" s="290"/>
      <c r="KOY930" s="290"/>
      <c r="KOZ930" s="290"/>
      <c r="KPA930" s="290"/>
      <c r="KPB930" s="290"/>
      <c r="KPC930" s="290"/>
      <c r="KPD930" s="290"/>
      <c r="KPE930" s="290"/>
      <c r="KPF930" s="290"/>
      <c r="KPG930" s="290"/>
      <c r="KPH930" s="290"/>
      <c r="KPI930" s="290"/>
      <c r="KPJ930" s="290"/>
      <c r="KPK930" s="290"/>
      <c r="KPL930" s="290"/>
      <c r="KPM930" s="290"/>
      <c r="KPN930" s="290"/>
      <c r="KPO930" s="290"/>
      <c r="KPP930" s="290"/>
      <c r="KPQ930" s="290"/>
      <c r="KPR930" s="290"/>
      <c r="KPS930" s="290"/>
      <c r="KPT930" s="290"/>
      <c r="KPU930" s="290"/>
      <c r="KPV930" s="290"/>
      <c r="KPW930" s="290"/>
      <c r="KPX930" s="290"/>
      <c r="KPY930" s="290"/>
      <c r="KPZ930" s="290"/>
      <c r="KQA930" s="290"/>
      <c r="KQB930" s="290"/>
      <c r="KQC930" s="290"/>
      <c r="KQD930" s="290"/>
      <c r="KQE930" s="290"/>
      <c r="KQF930" s="290"/>
      <c r="KQG930" s="290"/>
      <c r="KQH930" s="290"/>
      <c r="KQI930" s="290"/>
      <c r="KQJ930" s="290"/>
      <c r="KQK930" s="290"/>
      <c r="KQL930" s="290"/>
      <c r="KQM930" s="290"/>
      <c r="KQN930" s="290"/>
      <c r="KQO930" s="290"/>
      <c r="KQP930" s="290"/>
      <c r="KQQ930" s="290"/>
      <c r="KQR930" s="290"/>
      <c r="KQS930" s="290"/>
      <c r="KQT930" s="290"/>
      <c r="KQU930" s="290"/>
      <c r="KQV930" s="290"/>
      <c r="KQW930" s="290"/>
      <c r="KQX930" s="290"/>
      <c r="KQY930" s="290"/>
      <c r="KQZ930" s="290"/>
      <c r="KRA930" s="290"/>
      <c r="KRB930" s="290"/>
      <c r="KRC930" s="290"/>
      <c r="KRD930" s="290"/>
      <c r="KRE930" s="290"/>
      <c r="KRF930" s="290"/>
      <c r="KRG930" s="290"/>
      <c r="KRH930" s="290"/>
      <c r="KRI930" s="290"/>
      <c r="KRJ930" s="290"/>
      <c r="KRK930" s="290"/>
      <c r="KRL930" s="290"/>
      <c r="KRM930" s="290"/>
      <c r="KRN930" s="290"/>
      <c r="KRO930" s="290"/>
      <c r="KRP930" s="290"/>
      <c r="KRQ930" s="290"/>
      <c r="KRR930" s="290"/>
      <c r="KRS930" s="290"/>
      <c r="KRT930" s="290"/>
      <c r="KRU930" s="290"/>
      <c r="KRV930" s="290"/>
      <c r="KRW930" s="290"/>
      <c r="KRX930" s="290"/>
      <c r="KRY930" s="290"/>
      <c r="KRZ930" s="290"/>
      <c r="KSA930" s="290"/>
      <c r="KSB930" s="290"/>
      <c r="KSC930" s="290"/>
      <c r="KSD930" s="290"/>
      <c r="KSE930" s="290"/>
      <c r="KSF930" s="290"/>
      <c r="KSG930" s="290"/>
      <c r="KSH930" s="290"/>
      <c r="KSI930" s="290"/>
      <c r="KSJ930" s="290"/>
      <c r="KSK930" s="290"/>
      <c r="KSL930" s="290"/>
      <c r="KSM930" s="290"/>
      <c r="KSN930" s="290"/>
      <c r="KSO930" s="290"/>
      <c r="KSP930" s="290"/>
      <c r="KSQ930" s="290"/>
      <c r="KSR930" s="290"/>
      <c r="KSS930" s="290"/>
      <c r="KST930" s="290"/>
      <c r="KSU930" s="290"/>
      <c r="KSV930" s="290"/>
      <c r="KSW930" s="290"/>
      <c r="KSX930" s="290"/>
      <c r="KSY930" s="290"/>
      <c r="KSZ930" s="290"/>
      <c r="KTA930" s="290"/>
      <c r="KTB930" s="290"/>
      <c r="KTC930" s="290"/>
      <c r="KTD930" s="290"/>
      <c r="KTE930" s="290"/>
      <c r="KTF930" s="290"/>
      <c r="KTG930" s="290"/>
      <c r="KTH930" s="290"/>
      <c r="KTI930" s="290"/>
      <c r="KTJ930" s="290"/>
      <c r="KTK930" s="290"/>
      <c r="KTL930" s="290"/>
      <c r="KTM930" s="290"/>
      <c r="KTN930" s="290"/>
      <c r="KTO930" s="290"/>
      <c r="KTP930" s="290"/>
      <c r="KTQ930" s="290"/>
      <c r="KTR930" s="290"/>
      <c r="KTS930" s="290"/>
      <c r="KTT930" s="290"/>
      <c r="KTU930" s="290"/>
      <c r="KTV930" s="290"/>
      <c r="KTW930" s="290"/>
      <c r="KTX930" s="290"/>
      <c r="KTY930" s="290"/>
      <c r="KTZ930" s="290"/>
      <c r="KUA930" s="290"/>
      <c r="KUB930" s="290"/>
      <c r="KUC930" s="290"/>
      <c r="KUD930" s="290"/>
      <c r="KUE930" s="290"/>
      <c r="KUF930" s="290"/>
      <c r="KUG930" s="290"/>
      <c r="KUH930" s="290"/>
      <c r="KUI930" s="290"/>
      <c r="KUJ930" s="290"/>
      <c r="KUK930" s="290"/>
      <c r="KUL930" s="290"/>
      <c r="KUM930" s="290"/>
      <c r="KUN930" s="290"/>
      <c r="KUO930" s="290"/>
      <c r="KUP930" s="290"/>
      <c r="KUQ930" s="290"/>
      <c r="KUR930" s="290"/>
      <c r="KUS930" s="290"/>
      <c r="KUT930" s="290"/>
      <c r="KUU930" s="290"/>
      <c r="KUV930" s="290"/>
      <c r="KUW930" s="290"/>
      <c r="KUX930" s="290"/>
      <c r="KUY930" s="290"/>
      <c r="KUZ930" s="290"/>
      <c r="KVA930" s="290"/>
      <c r="KVB930" s="290"/>
      <c r="KVC930" s="290"/>
      <c r="KVD930" s="290"/>
      <c r="KVE930" s="290"/>
      <c r="KVF930" s="290"/>
      <c r="KVG930" s="290"/>
      <c r="KVH930" s="290"/>
      <c r="KVI930" s="290"/>
      <c r="KVJ930" s="290"/>
      <c r="KVK930" s="290"/>
      <c r="KVL930" s="290"/>
      <c r="KVM930" s="290"/>
      <c r="KVN930" s="290"/>
      <c r="KVO930" s="290"/>
      <c r="KVP930" s="290"/>
      <c r="KVQ930" s="290"/>
      <c r="KVR930" s="290"/>
      <c r="KVS930" s="290"/>
      <c r="KVT930" s="290"/>
      <c r="KVU930" s="290"/>
      <c r="KVV930" s="290"/>
      <c r="KVW930" s="290"/>
      <c r="KVX930" s="290"/>
      <c r="KVY930" s="290"/>
      <c r="KVZ930" s="290"/>
      <c r="KWA930" s="290"/>
      <c r="KWB930" s="290"/>
      <c r="KWC930" s="290"/>
      <c r="KWD930" s="290"/>
      <c r="KWE930" s="290"/>
      <c r="KWF930" s="290"/>
      <c r="KWG930" s="290"/>
      <c r="KWH930" s="290"/>
      <c r="KWI930" s="290"/>
      <c r="KWJ930" s="290"/>
      <c r="KWK930" s="290"/>
      <c r="KWL930" s="290"/>
      <c r="KWM930" s="290"/>
      <c r="KWN930" s="290"/>
      <c r="KWO930" s="290"/>
      <c r="KWP930" s="290"/>
      <c r="KWQ930" s="290"/>
      <c r="KWR930" s="290"/>
      <c r="KWS930" s="290"/>
      <c r="KWT930" s="290"/>
      <c r="KWU930" s="290"/>
      <c r="KWV930" s="290"/>
      <c r="KWW930" s="290"/>
      <c r="KWX930" s="290"/>
      <c r="KWY930" s="290"/>
      <c r="KWZ930" s="290"/>
      <c r="KXA930" s="290"/>
      <c r="KXB930" s="290"/>
      <c r="KXC930" s="290"/>
      <c r="KXD930" s="290"/>
      <c r="KXE930" s="290"/>
      <c r="KXF930" s="290"/>
      <c r="KXG930" s="290"/>
      <c r="KXH930" s="290"/>
      <c r="KXI930" s="290"/>
      <c r="KXJ930" s="290"/>
      <c r="KXK930" s="290"/>
      <c r="KXL930" s="290"/>
      <c r="KXM930" s="290"/>
      <c r="KXN930" s="290"/>
      <c r="KXO930" s="290"/>
      <c r="KXP930" s="290"/>
      <c r="KXQ930" s="290"/>
      <c r="KXR930" s="290"/>
      <c r="KXS930" s="290"/>
      <c r="KXT930" s="290"/>
      <c r="KXU930" s="290"/>
      <c r="KXV930" s="290"/>
      <c r="KXW930" s="290"/>
      <c r="KXX930" s="290"/>
      <c r="KXY930" s="290"/>
      <c r="KXZ930" s="290"/>
      <c r="KYA930" s="290"/>
      <c r="KYB930" s="290"/>
      <c r="KYC930" s="290"/>
      <c r="KYD930" s="290"/>
      <c r="KYE930" s="290"/>
      <c r="KYF930" s="290"/>
      <c r="KYG930" s="290"/>
      <c r="KYH930" s="290"/>
      <c r="KYI930" s="290"/>
      <c r="KYJ930" s="290"/>
      <c r="KYK930" s="290"/>
      <c r="KYL930" s="290"/>
      <c r="KYM930" s="290"/>
      <c r="KYN930" s="290"/>
      <c r="KYO930" s="290"/>
      <c r="KYP930" s="290"/>
      <c r="KYQ930" s="290"/>
      <c r="KYR930" s="290"/>
      <c r="KYS930" s="290"/>
      <c r="KYT930" s="290"/>
      <c r="KYU930" s="290"/>
      <c r="KYV930" s="290"/>
      <c r="KYW930" s="290"/>
      <c r="KYX930" s="290"/>
      <c r="KYY930" s="290"/>
      <c r="KYZ930" s="290"/>
      <c r="KZA930" s="290"/>
      <c r="KZB930" s="290"/>
      <c r="KZC930" s="290"/>
      <c r="KZD930" s="290"/>
      <c r="KZE930" s="290"/>
      <c r="KZF930" s="290"/>
      <c r="KZG930" s="290"/>
      <c r="KZH930" s="290"/>
      <c r="KZI930" s="290"/>
      <c r="KZJ930" s="290"/>
      <c r="KZK930" s="290"/>
      <c r="KZL930" s="290"/>
      <c r="KZM930" s="290"/>
      <c r="KZN930" s="290"/>
      <c r="KZO930" s="290"/>
      <c r="KZP930" s="290"/>
      <c r="KZQ930" s="290"/>
      <c r="KZR930" s="290"/>
      <c r="KZS930" s="290"/>
      <c r="KZT930" s="290"/>
      <c r="KZU930" s="290"/>
      <c r="KZV930" s="290"/>
      <c r="KZW930" s="290"/>
      <c r="KZX930" s="290"/>
      <c r="KZY930" s="290"/>
      <c r="KZZ930" s="290"/>
      <c r="LAA930" s="290"/>
      <c r="LAB930" s="290"/>
      <c r="LAC930" s="290"/>
      <c r="LAD930" s="290"/>
      <c r="LAE930" s="290"/>
      <c r="LAF930" s="290"/>
      <c r="LAG930" s="290"/>
      <c r="LAH930" s="290"/>
      <c r="LAI930" s="290"/>
      <c r="LAJ930" s="290"/>
      <c r="LAK930" s="290"/>
      <c r="LAL930" s="290"/>
      <c r="LAM930" s="290"/>
      <c r="LAN930" s="290"/>
      <c r="LAO930" s="290"/>
      <c r="LAP930" s="290"/>
      <c r="LAQ930" s="290"/>
      <c r="LAR930" s="290"/>
      <c r="LAS930" s="290"/>
      <c r="LAT930" s="290"/>
      <c r="LAU930" s="290"/>
      <c r="LAV930" s="290"/>
      <c r="LAW930" s="290"/>
      <c r="LAX930" s="290"/>
      <c r="LAY930" s="290"/>
      <c r="LAZ930" s="290"/>
      <c r="LBA930" s="290"/>
      <c r="LBB930" s="290"/>
      <c r="LBC930" s="290"/>
      <c r="LBD930" s="290"/>
      <c r="LBE930" s="290"/>
      <c r="LBF930" s="290"/>
      <c r="LBG930" s="290"/>
      <c r="LBH930" s="290"/>
      <c r="LBI930" s="290"/>
      <c r="LBJ930" s="290"/>
      <c r="LBK930" s="290"/>
      <c r="LBL930" s="290"/>
      <c r="LBM930" s="290"/>
      <c r="LBN930" s="290"/>
      <c r="LBO930" s="290"/>
      <c r="LBP930" s="290"/>
      <c r="LBQ930" s="290"/>
      <c r="LBR930" s="290"/>
      <c r="LBS930" s="290"/>
      <c r="LBT930" s="290"/>
      <c r="LBU930" s="290"/>
      <c r="LBV930" s="290"/>
      <c r="LBW930" s="290"/>
      <c r="LBX930" s="290"/>
      <c r="LBY930" s="290"/>
      <c r="LBZ930" s="290"/>
      <c r="LCA930" s="290"/>
      <c r="LCB930" s="290"/>
      <c r="LCC930" s="290"/>
      <c r="LCD930" s="290"/>
      <c r="LCE930" s="290"/>
      <c r="LCF930" s="290"/>
      <c r="LCG930" s="290"/>
      <c r="LCH930" s="290"/>
      <c r="LCI930" s="290"/>
      <c r="LCJ930" s="290"/>
      <c r="LCK930" s="290"/>
      <c r="LCL930" s="290"/>
      <c r="LCM930" s="290"/>
      <c r="LCN930" s="290"/>
      <c r="LCO930" s="290"/>
      <c r="LCP930" s="290"/>
      <c r="LCQ930" s="290"/>
      <c r="LCR930" s="290"/>
      <c r="LCS930" s="290"/>
      <c r="LCT930" s="290"/>
      <c r="LCU930" s="290"/>
      <c r="LCV930" s="290"/>
      <c r="LCW930" s="290"/>
      <c r="LCX930" s="290"/>
      <c r="LCY930" s="290"/>
      <c r="LCZ930" s="290"/>
      <c r="LDA930" s="290"/>
      <c r="LDB930" s="290"/>
      <c r="LDC930" s="290"/>
      <c r="LDD930" s="290"/>
      <c r="LDE930" s="290"/>
      <c r="LDF930" s="290"/>
      <c r="LDG930" s="290"/>
      <c r="LDH930" s="290"/>
      <c r="LDI930" s="290"/>
      <c r="LDJ930" s="290"/>
      <c r="LDK930" s="290"/>
      <c r="LDL930" s="290"/>
      <c r="LDM930" s="290"/>
      <c r="LDN930" s="290"/>
      <c r="LDO930" s="290"/>
      <c r="LDP930" s="290"/>
      <c r="LDQ930" s="290"/>
      <c r="LDR930" s="290"/>
      <c r="LDS930" s="290"/>
      <c r="LDT930" s="290"/>
      <c r="LDU930" s="290"/>
      <c r="LDV930" s="290"/>
      <c r="LDW930" s="290"/>
      <c r="LDX930" s="290"/>
      <c r="LDY930" s="290"/>
      <c r="LDZ930" s="290"/>
      <c r="LEA930" s="290"/>
      <c r="LEB930" s="290"/>
      <c r="LEC930" s="290"/>
      <c r="LED930" s="290"/>
      <c r="LEE930" s="290"/>
      <c r="LEF930" s="290"/>
      <c r="LEG930" s="290"/>
      <c r="LEH930" s="290"/>
      <c r="LEI930" s="290"/>
      <c r="LEJ930" s="290"/>
      <c r="LEK930" s="290"/>
      <c r="LEL930" s="290"/>
      <c r="LEM930" s="290"/>
      <c r="LEN930" s="290"/>
      <c r="LEO930" s="290"/>
      <c r="LEP930" s="290"/>
      <c r="LEQ930" s="290"/>
      <c r="LER930" s="290"/>
      <c r="LES930" s="290"/>
      <c r="LET930" s="290"/>
      <c r="LEU930" s="290"/>
      <c r="LEV930" s="290"/>
      <c r="LEW930" s="290"/>
      <c r="LEX930" s="290"/>
      <c r="LEY930" s="290"/>
      <c r="LEZ930" s="290"/>
      <c r="LFA930" s="290"/>
      <c r="LFB930" s="290"/>
      <c r="LFC930" s="290"/>
      <c r="LFD930" s="290"/>
      <c r="LFE930" s="290"/>
      <c r="LFF930" s="290"/>
      <c r="LFG930" s="290"/>
      <c r="LFH930" s="290"/>
      <c r="LFI930" s="290"/>
      <c r="LFJ930" s="290"/>
      <c r="LFK930" s="290"/>
      <c r="LFL930" s="290"/>
      <c r="LFM930" s="290"/>
      <c r="LFN930" s="290"/>
      <c r="LFO930" s="290"/>
      <c r="LFP930" s="290"/>
      <c r="LFQ930" s="290"/>
      <c r="LFR930" s="290"/>
      <c r="LFS930" s="290"/>
      <c r="LFT930" s="290"/>
      <c r="LFU930" s="290"/>
      <c r="LFV930" s="290"/>
      <c r="LFW930" s="290"/>
      <c r="LFX930" s="290"/>
      <c r="LFY930" s="290"/>
      <c r="LFZ930" s="290"/>
      <c r="LGA930" s="290"/>
      <c r="LGB930" s="290"/>
      <c r="LGC930" s="290"/>
      <c r="LGD930" s="290"/>
      <c r="LGE930" s="290"/>
      <c r="LGF930" s="290"/>
      <c r="LGG930" s="290"/>
      <c r="LGH930" s="290"/>
      <c r="LGI930" s="290"/>
      <c r="LGJ930" s="290"/>
      <c r="LGK930" s="290"/>
      <c r="LGL930" s="290"/>
      <c r="LGM930" s="290"/>
      <c r="LGN930" s="290"/>
      <c r="LGO930" s="290"/>
      <c r="LGP930" s="290"/>
      <c r="LGQ930" s="290"/>
      <c r="LGR930" s="290"/>
      <c r="LGS930" s="290"/>
      <c r="LGT930" s="290"/>
      <c r="LGU930" s="290"/>
      <c r="LGV930" s="290"/>
      <c r="LGW930" s="290"/>
      <c r="LGX930" s="290"/>
      <c r="LGY930" s="290"/>
      <c r="LGZ930" s="290"/>
      <c r="LHA930" s="290"/>
      <c r="LHB930" s="290"/>
      <c r="LHC930" s="290"/>
      <c r="LHD930" s="290"/>
      <c r="LHE930" s="290"/>
      <c r="LHF930" s="290"/>
      <c r="LHG930" s="290"/>
      <c r="LHH930" s="290"/>
      <c r="LHI930" s="290"/>
      <c r="LHJ930" s="290"/>
      <c r="LHK930" s="290"/>
      <c r="LHL930" s="290"/>
      <c r="LHM930" s="290"/>
      <c r="LHN930" s="290"/>
      <c r="LHO930" s="290"/>
      <c r="LHP930" s="290"/>
      <c r="LHQ930" s="290"/>
      <c r="LHR930" s="290"/>
      <c r="LHS930" s="290"/>
      <c r="LHT930" s="290"/>
      <c r="LHU930" s="290"/>
      <c r="LHV930" s="290"/>
      <c r="LHW930" s="290"/>
      <c r="LHX930" s="290"/>
      <c r="LHY930" s="290"/>
      <c r="LHZ930" s="290"/>
      <c r="LIA930" s="290"/>
      <c r="LIB930" s="290"/>
      <c r="LIC930" s="290"/>
      <c r="LID930" s="290"/>
      <c r="LIE930" s="290"/>
      <c r="LIF930" s="290"/>
      <c r="LIG930" s="290"/>
      <c r="LIH930" s="290"/>
      <c r="LII930" s="290"/>
      <c r="LIJ930" s="290"/>
      <c r="LIK930" s="290"/>
      <c r="LIL930" s="290"/>
      <c r="LIM930" s="290"/>
      <c r="LIN930" s="290"/>
      <c r="LIO930" s="290"/>
      <c r="LIP930" s="290"/>
      <c r="LIQ930" s="290"/>
      <c r="LIR930" s="290"/>
      <c r="LIS930" s="290"/>
      <c r="LIT930" s="290"/>
      <c r="LIU930" s="290"/>
      <c r="LIV930" s="290"/>
      <c r="LIW930" s="290"/>
      <c r="LIX930" s="290"/>
      <c r="LIY930" s="290"/>
      <c r="LIZ930" s="290"/>
      <c r="LJA930" s="290"/>
      <c r="LJB930" s="290"/>
      <c r="LJC930" s="290"/>
      <c r="LJD930" s="290"/>
      <c r="LJE930" s="290"/>
      <c r="LJF930" s="290"/>
      <c r="LJG930" s="290"/>
      <c r="LJH930" s="290"/>
      <c r="LJI930" s="290"/>
      <c r="LJJ930" s="290"/>
      <c r="LJK930" s="290"/>
      <c r="LJL930" s="290"/>
      <c r="LJM930" s="290"/>
      <c r="LJN930" s="290"/>
      <c r="LJO930" s="290"/>
      <c r="LJP930" s="290"/>
      <c r="LJQ930" s="290"/>
      <c r="LJR930" s="290"/>
      <c r="LJS930" s="290"/>
      <c r="LJT930" s="290"/>
      <c r="LJU930" s="290"/>
      <c r="LJV930" s="290"/>
      <c r="LJW930" s="290"/>
      <c r="LJX930" s="290"/>
      <c r="LJY930" s="290"/>
      <c r="LJZ930" s="290"/>
      <c r="LKA930" s="290"/>
      <c r="LKB930" s="290"/>
      <c r="LKC930" s="290"/>
      <c r="LKD930" s="290"/>
      <c r="LKE930" s="290"/>
      <c r="LKF930" s="290"/>
      <c r="LKG930" s="290"/>
      <c r="LKH930" s="290"/>
      <c r="LKI930" s="290"/>
      <c r="LKJ930" s="290"/>
      <c r="LKK930" s="290"/>
      <c r="LKL930" s="290"/>
      <c r="LKM930" s="290"/>
      <c r="LKN930" s="290"/>
      <c r="LKO930" s="290"/>
      <c r="LKP930" s="290"/>
      <c r="LKQ930" s="290"/>
      <c r="LKR930" s="290"/>
      <c r="LKS930" s="290"/>
      <c r="LKT930" s="290"/>
      <c r="LKU930" s="290"/>
      <c r="LKV930" s="290"/>
      <c r="LKW930" s="290"/>
      <c r="LKX930" s="290"/>
      <c r="LKY930" s="290"/>
      <c r="LKZ930" s="290"/>
      <c r="LLA930" s="290"/>
      <c r="LLB930" s="290"/>
      <c r="LLC930" s="290"/>
      <c r="LLD930" s="290"/>
      <c r="LLE930" s="290"/>
      <c r="LLF930" s="290"/>
      <c r="LLG930" s="290"/>
      <c r="LLH930" s="290"/>
      <c r="LLI930" s="290"/>
      <c r="LLJ930" s="290"/>
      <c r="LLK930" s="290"/>
      <c r="LLL930" s="290"/>
      <c r="LLM930" s="290"/>
      <c r="LLN930" s="290"/>
      <c r="LLO930" s="290"/>
      <c r="LLP930" s="290"/>
      <c r="LLQ930" s="290"/>
      <c r="LLR930" s="290"/>
      <c r="LLS930" s="290"/>
      <c r="LLT930" s="290"/>
      <c r="LLU930" s="290"/>
      <c r="LLV930" s="290"/>
      <c r="LLW930" s="290"/>
      <c r="LLX930" s="290"/>
      <c r="LLY930" s="290"/>
      <c r="LLZ930" s="290"/>
      <c r="LMA930" s="290"/>
      <c r="LMB930" s="290"/>
      <c r="LMC930" s="290"/>
      <c r="LMD930" s="290"/>
      <c r="LME930" s="290"/>
      <c r="LMF930" s="290"/>
      <c r="LMG930" s="290"/>
      <c r="LMH930" s="290"/>
      <c r="LMI930" s="290"/>
      <c r="LMJ930" s="290"/>
      <c r="LMK930" s="290"/>
      <c r="LML930" s="290"/>
      <c r="LMM930" s="290"/>
      <c r="LMN930" s="290"/>
      <c r="LMO930" s="290"/>
      <c r="LMP930" s="290"/>
      <c r="LMQ930" s="290"/>
      <c r="LMR930" s="290"/>
      <c r="LMS930" s="290"/>
      <c r="LMT930" s="290"/>
      <c r="LMU930" s="290"/>
      <c r="LMV930" s="290"/>
      <c r="LMW930" s="290"/>
      <c r="LMX930" s="290"/>
      <c r="LMY930" s="290"/>
      <c r="LMZ930" s="290"/>
      <c r="LNA930" s="290"/>
      <c r="LNB930" s="290"/>
      <c r="LNC930" s="290"/>
      <c r="LND930" s="290"/>
      <c r="LNE930" s="290"/>
      <c r="LNF930" s="290"/>
      <c r="LNG930" s="290"/>
      <c r="LNH930" s="290"/>
      <c r="LNI930" s="290"/>
      <c r="LNJ930" s="290"/>
      <c r="LNK930" s="290"/>
      <c r="LNL930" s="290"/>
      <c r="LNM930" s="290"/>
      <c r="LNN930" s="290"/>
      <c r="LNO930" s="290"/>
      <c r="LNP930" s="290"/>
      <c r="LNQ930" s="290"/>
      <c r="LNR930" s="290"/>
      <c r="LNS930" s="290"/>
      <c r="LNT930" s="290"/>
      <c r="LNU930" s="290"/>
      <c r="LNV930" s="290"/>
      <c r="LNW930" s="290"/>
      <c r="LNX930" s="290"/>
      <c r="LNY930" s="290"/>
      <c r="LNZ930" s="290"/>
      <c r="LOA930" s="290"/>
      <c r="LOB930" s="290"/>
      <c r="LOC930" s="290"/>
      <c r="LOD930" s="290"/>
      <c r="LOE930" s="290"/>
      <c r="LOF930" s="290"/>
      <c r="LOG930" s="290"/>
      <c r="LOH930" s="290"/>
      <c r="LOI930" s="290"/>
      <c r="LOJ930" s="290"/>
      <c r="LOK930" s="290"/>
      <c r="LOL930" s="290"/>
      <c r="LOM930" s="290"/>
      <c r="LON930" s="290"/>
      <c r="LOO930" s="290"/>
      <c r="LOP930" s="290"/>
      <c r="LOQ930" s="290"/>
      <c r="LOR930" s="290"/>
      <c r="LOS930" s="290"/>
      <c r="LOT930" s="290"/>
      <c r="LOU930" s="290"/>
      <c r="LOV930" s="290"/>
      <c r="LOW930" s="290"/>
      <c r="LOX930" s="290"/>
      <c r="LOY930" s="290"/>
      <c r="LOZ930" s="290"/>
      <c r="LPA930" s="290"/>
      <c r="LPB930" s="290"/>
      <c r="LPC930" s="290"/>
      <c r="LPD930" s="290"/>
      <c r="LPE930" s="290"/>
      <c r="LPF930" s="290"/>
      <c r="LPG930" s="290"/>
      <c r="LPH930" s="290"/>
      <c r="LPI930" s="290"/>
      <c r="LPJ930" s="290"/>
      <c r="LPK930" s="290"/>
      <c r="LPL930" s="290"/>
      <c r="LPM930" s="290"/>
      <c r="LPN930" s="290"/>
      <c r="LPO930" s="290"/>
      <c r="LPP930" s="290"/>
      <c r="LPQ930" s="290"/>
      <c r="LPR930" s="290"/>
      <c r="LPS930" s="290"/>
      <c r="LPT930" s="290"/>
      <c r="LPU930" s="290"/>
      <c r="LPV930" s="290"/>
      <c r="LPW930" s="290"/>
      <c r="LPX930" s="290"/>
      <c r="LPY930" s="290"/>
      <c r="LPZ930" s="290"/>
      <c r="LQA930" s="290"/>
      <c r="LQB930" s="290"/>
      <c r="LQC930" s="290"/>
      <c r="LQD930" s="290"/>
      <c r="LQE930" s="290"/>
      <c r="LQF930" s="290"/>
      <c r="LQG930" s="290"/>
      <c r="LQH930" s="290"/>
      <c r="LQI930" s="290"/>
      <c r="LQJ930" s="290"/>
      <c r="LQK930" s="290"/>
      <c r="LQL930" s="290"/>
      <c r="LQM930" s="290"/>
      <c r="LQN930" s="290"/>
      <c r="LQO930" s="290"/>
      <c r="LQP930" s="290"/>
      <c r="LQQ930" s="290"/>
      <c r="LQR930" s="290"/>
      <c r="LQS930" s="290"/>
      <c r="LQT930" s="290"/>
      <c r="LQU930" s="290"/>
      <c r="LQV930" s="290"/>
      <c r="LQW930" s="290"/>
      <c r="LQX930" s="290"/>
      <c r="LQY930" s="290"/>
      <c r="LQZ930" s="290"/>
      <c r="LRA930" s="290"/>
      <c r="LRB930" s="290"/>
      <c r="LRC930" s="290"/>
      <c r="LRD930" s="290"/>
      <c r="LRE930" s="290"/>
      <c r="LRF930" s="290"/>
      <c r="LRG930" s="290"/>
      <c r="LRH930" s="290"/>
      <c r="LRI930" s="290"/>
      <c r="LRJ930" s="290"/>
      <c r="LRK930" s="290"/>
      <c r="LRL930" s="290"/>
      <c r="LRM930" s="290"/>
      <c r="LRN930" s="290"/>
      <c r="LRO930" s="290"/>
      <c r="LRP930" s="290"/>
      <c r="LRQ930" s="290"/>
      <c r="LRR930" s="290"/>
      <c r="LRS930" s="290"/>
      <c r="LRT930" s="290"/>
      <c r="LRU930" s="290"/>
      <c r="LRV930" s="290"/>
      <c r="LRW930" s="290"/>
      <c r="LRX930" s="290"/>
      <c r="LRY930" s="290"/>
      <c r="LRZ930" s="290"/>
      <c r="LSA930" s="290"/>
      <c r="LSB930" s="290"/>
      <c r="LSC930" s="290"/>
      <c r="LSD930" s="290"/>
      <c r="LSE930" s="290"/>
      <c r="LSF930" s="290"/>
      <c r="LSG930" s="290"/>
      <c r="LSH930" s="290"/>
      <c r="LSI930" s="290"/>
      <c r="LSJ930" s="290"/>
      <c r="LSK930" s="290"/>
      <c r="LSL930" s="290"/>
      <c r="LSM930" s="290"/>
      <c r="LSN930" s="290"/>
      <c r="LSO930" s="290"/>
      <c r="LSP930" s="290"/>
      <c r="LSQ930" s="290"/>
      <c r="LSR930" s="290"/>
      <c r="LSS930" s="290"/>
      <c r="LST930" s="290"/>
      <c r="LSU930" s="290"/>
      <c r="LSV930" s="290"/>
      <c r="LSW930" s="290"/>
      <c r="LSX930" s="290"/>
      <c r="LSY930" s="290"/>
      <c r="LSZ930" s="290"/>
      <c r="LTA930" s="290"/>
      <c r="LTB930" s="290"/>
      <c r="LTC930" s="290"/>
      <c r="LTD930" s="290"/>
      <c r="LTE930" s="290"/>
      <c r="LTF930" s="290"/>
      <c r="LTG930" s="290"/>
      <c r="LTH930" s="290"/>
      <c r="LTI930" s="290"/>
      <c r="LTJ930" s="290"/>
      <c r="LTK930" s="290"/>
      <c r="LTL930" s="290"/>
      <c r="LTM930" s="290"/>
      <c r="LTN930" s="290"/>
      <c r="LTO930" s="290"/>
      <c r="LTP930" s="290"/>
      <c r="LTQ930" s="290"/>
      <c r="LTR930" s="290"/>
      <c r="LTS930" s="290"/>
      <c r="LTT930" s="290"/>
      <c r="LTU930" s="290"/>
      <c r="LTV930" s="290"/>
      <c r="LTW930" s="290"/>
      <c r="LTX930" s="290"/>
      <c r="LTY930" s="290"/>
      <c r="LTZ930" s="290"/>
      <c r="LUA930" s="290"/>
      <c r="LUB930" s="290"/>
      <c r="LUC930" s="290"/>
      <c r="LUD930" s="290"/>
      <c r="LUE930" s="290"/>
      <c r="LUF930" s="290"/>
      <c r="LUG930" s="290"/>
      <c r="LUH930" s="290"/>
      <c r="LUI930" s="290"/>
      <c r="LUJ930" s="290"/>
      <c r="LUK930" s="290"/>
      <c r="LUL930" s="290"/>
      <c r="LUM930" s="290"/>
      <c r="LUN930" s="290"/>
      <c r="LUO930" s="290"/>
      <c r="LUP930" s="290"/>
      <c r="LUQ930" s="290"/>
      <c r="LUR930" s="290"/>
      <c r="LUS930" s="290"/>
      <c r="LUT930" s="290"/>
      <c r="LUU930" s="290"/>
      <c r="LUV930" s="290"/>
      <c r="LUW930" s="290"/>
      <c r="LUX930" s="290"/>
      <c r="LUY930" s="290"/>
      <c r="LUZ930" s="290"/>
      <c r="LVA930" s="290"/>
      <c r="LVB930" s="290"/>
      <c r="LVC930" s="290"/>
      <c r="LVD930" s="290"/>
      <c r="LVE930" s="290"/>
      <c r="LVF930" s="290"/>
      <c r="LVG930" s="290"/>
      <c r="LVH930" s="290"/>
      <c r="LVI930" s="290"/>
      <c r="LVJ930" s="290"/>
      <c r="LVK930" s="290"/>
      <c r="LVL930" s="290"/>
      <c r="LVM930" s="290"/>
      <c r="LVN930" s="290"/>
      <c r="LVO930" s="290"/>
      <c r="LVP930" s="290"/>
      <c r="LVQ930" s="290"/>
      <c r="LVR930" s="290"/>
      <c r="LVS930" s="290"/>
      <c r="LVT930" s="290"/>
      <c r="LVU930" s="290"/>
      <c r="LVV930" s="290"/>
      <c r="LVW930" s="290"/>
      <c r="LVX930" s="290"/>
      <c r="LVY930" s="290"/>
      <c r="LVZ930" s="290"/>
      <c r="LWA930" s="290"/>
      <c r="LWB930" s="290"/>
      <c r="LWC930" s="290"/>
      <c r="LWD930" s="290"/>
      <c r="LWE930" s="290"/>
      <c r="LWF930" s="290"/>
      <c r="LWG930" s="290"/>
      <c r="LWH930" s="290"/>
      <c r="LWI930" s="290"/>
      <c r="LWJ930" s="290"/>
      <c r="LWK930" s="290"/>
      <c r="LWL930" s="290"/>
      <c r="LWM930" s="290"/>
      <c r="LWN930" s="290"/>
      <c r="LWO930" s="290"/>
      <c r="LWP930" s="290"/>
      <c r="LWQ930" s="290"/>
      <c r="LWR930" s="290"/>
      <c r="LWS930" s="290"/>
      <c r="LWT930" s="290"/>
      <c r="LWU930" s="290"/>
      <c r="LWV930" s="290"/>
      <c r="LWW930" s="290"/>
      <c r="LWX930" s="290"/>
      <c r="LWY930" s="290"/>
      <c r="LWZ930" s="290"/>
      <c r="LXA930" s="290"/>
      <c r="LXB930" s="290"/>
      <c r="LXC930" s="290"/>
      <c r="LXD930" s="290"/>
      <c r="LXE930" s="290"/>
      <c r="LXF930" s="290"/>
      <c r="LXG930" s="290"/>
      <c r="LXH930" s="290"/>
      <c r="LXI930" s="290"/>
      <c r="LXJ930" s="290"/>
      <c r="LXK930" s="290"/>
      <c r="LXL930" s="290"/>
      <c r="LXM930" s="290"/>
      <c r="LXN930" s="290"/>
      <c r="LXO930" s="290"/>
      <c r="LXP930" s="290"/>
      <c r="LXQ930" s="290"/>
      <c r="LXR930" s="290"/>
      <c r="LXS930" s="290"/>
      <c r="LXT930" s="290"/>
      <c r="LXU930" s="290"/>
      <c r="LXV930" s="290"/>
      <c r="LXW930" s="290"/>
      <c r="LXX930" s="290"/>
      <c r="LXY930" s="290"/>
      <c r="LXZ930" s="290"/>
      <c r="LYA930" s="290"/>
      <c r="LYB930" s="290"/>
      <c r="LYC930" s="290"/>
      <c r="LYD930" s="290"/>
      <c r="LYE930" s="290"/>
      <c r="LYF930" s="290"/>
      <c r="LYG930" s="290"/>
      <c r="LYH930" s="290"/>
      <c r="LYI930" s="290"/>
      <c r="LYJ930" s="290"/>
      <c r="LYK930" s="290"/>
      <c r="LYL930" s="290"/>
      <c r="LYM930" s="290"/>
      <c r="LYN930" s="290"/>
      <c r="LYO930" s="290"/>
      <c r="LYP930" s="290"/>
      <c r="LYQ930" s="290"/>
      <c r="LYR930" s="290"/>
      <c r="LYS930" s="290"/>
      <c r="LYT930" s="290"/>
      <c r="LYU930" s="290"/>
      <c r="LYV930" s="290"/>
      <c r="LYW930" s="290"/>
      <c r="LYX930" s="290"/>
      <c r="LYY930" s="290"/>
      <c r="LYZ930" s="290"/>
      <c r="LZA930" s="290"/>
      <c r="LZB930" s="290"/>
      <c r="LZC930" s="290"/>
      <c r="LZD930" s="290"/>
      <c r="LZE930" s="290"/>
      <c r="LZF930" s="290"/>
      <c r="LZG930" s="290"/>
      <c r="LZH930" s="290"/>
      <c r="LZI930" s="290"/>
      <c r="LZJ930" s="290"/>
      <c r="LZK930" s="290"/>
      <c r="LZL930" s="290"/>
      <c r="LZM930" s="290"/>
      <c r="LZN930" s="290"/>
      <c r="LZO930" s="290"/>
      <c r="LZP930" s="290"/>
      <c r="LZQ930" s="290"/>
      <c r="LZR930" s="290"/>
      <c r="LZS930" s="290"/>
      <c r="LZT930" s="290"/>
      <c r="LZU930" s="290"/>
      <c r="LZV930" s="290"/>
      <c r="LZW930" s="290"/>
      <c r="LZX930" s="290"/>
      <c r="LZY930" s="290"/>
      <c r="LZZ930" s="290"/>
      <c r="MAA930" s="290"/>
      <c r="MAB930" s="290"/>
      <c r="MAC930" s="290"/>
      <c r="MAD930" s="290"/>
      <c r="MAE930" s="290"/>
      <c r="MAF930" s="290"/>
      <c r="MAG930" s="290"/>
      <c r="MAH930" s="290"/>
      <c r="MAI930" s="290"/>
      <c r="MAJ930" s="290"/>
      <c r="MAK930" s="290"/>
      <c r="MAL930" s="290"/>
      <c r="MAM930" s="290"/>
      <c r="MAN930" s="290"/>
      <c r="MAO930" s="290"/>
      <c r="MAP930" s="290"/>
      <c r="MAQ930" s="290"/>
      <c r="MAR930" s="290"/>
      <c r="MAS930" s="290"/>
      <c r="MAT930" s="290"/>
      <c r="MAU930" s="290"/>
      <c r="MAV930" s="290"/>
      <c r="MAW930" s="290"/>
      <c r="MAX930" s="290"/>
      <c r="MAY930" s="290"/>
      <c r="MAZ930" s="290"/>
      <c r="MBA930" s="290"/>
      <c r="MBB930" s="290"/>
      <c r="MBC930" s="290"/>
      <c r="MBD930" s="290"/>
      <c r="MBE930" s="290"/>
      <c r="MBF930" s="290"/>
      <c r="MBG930" s="290"/>
      <c r="MBH930" s="290"/>
      <c r="MBI930" s="290"/>
      <c r="MBJ930" s="290"/>
      <c r="MBK930" s="290"/>
      <c r="MBL930" s="290"/>
      <c r="MBM930" s="290"/>
      <c r="MBN930" s="290"/>
      <c r="MBO930" s="290"/>
      <c r="MBP930" s="290"/>
      <c r="MBQ930" s="290"/>
      <c r="MBR930" s="290"/>
      <c r="MBS930" s="290"/>
      <c r="MBT930" s="290"/>
      <c r="MBU930" s="290"/>
      <c r="MBV930" s="290"/>
      <c r="MBW930" s="290"/>
      <c r="MBX930" s="290"/>
      <c r="MBY930" s="290"/>
      <c r="MBZ930" s="290"/>
      <c r="MCA930" s="290"/>
      <c r="MCB930" s="290"/>
      <c r="MCC930" s="290"/>
      <c r="MCD930" s="290"/>
      <c r="MCE930" s="290"/>
      <c r="MCF930" s="290"/>
      <c r="MCG930" s="290"/>
      <c r="MCH930" s="290"/>
      <c r="MCI930" s="290"/>
      <c r="MCJ930" s="290"/>
      <c r="MCK930" s="290"/>
      <c r="MCL930" s="290"/>
      <c r="MCM930" s="290"/>
      <c r="MCN930" s="290"/>
      <c r="MCO930" s="290"/>
      <c r="MCP930" s="290"/>
      <c r="MCQ930" s="290"/>
      <c r="MCR930" s="290"/>
      <c r="MCS930" s="290"/>
      <c r="MCT930" s="290"/>
      <c r="MCU930" s="290"/>
      <c r="MCV930" s="290"/>
      <c r="MCW930" s="290"/>
      <c r="MCX930" s="290"/>
      <c r="MCY930" s="290"/>
      <c r="MCZ930" s="290"/>
      <c r="MDA930" s="290"/>
      <c r="MDB930" s="290"/>
      <c r="MDC930" s="290"/>
      <c r="MDD930" s="290"/>
      <c r="MDE930" s="290"/>
      <c r="MDF930" s="290"/>
      <c r="MDG930" s="290"/>
      <c r="MDH930" s="290"/>
      <c r="MDI930" s="290"/>
      <c r="MDJ930" s="290"/>
      <c r="MDK930" s="290"/>
      <c r="MDL930" s="290"/>
      <c r="MDM930" s="290"/>
      <c r="MDN930" s="290"/>
      <c r="MDO930" s="290"/>
      <c r="MDP930" s="290"/>
      <c r="MDQ930" s="290"/>
      <c r="MDR930" s="290"/>
      <c r="MDS930" s="290"/>
      <c r="MDT930" s="290"/>
      <c r="MDU930" s="290"/>
      <c r="MDV930" s="290"/>
      <c r="MDW930" s="290"/>
      <c r="MDX930" s="290"/>
      <c r="MDY930" s="290"/>
      <c r="MDZ930" s="290"/>
      <c r="MEA930" s="290"/>
      <c r="MEB930" s="290"/>
      <c r="MEC930" s="290"/>
      <c r="MED930" s="290"/>
      <c r="MEE930" s="290"/>
      <c r="MEF930" s="290"/>
      <c r="MEG930" s="290"/>
      <c r="MEH930" s="290"/>
      <c r="MEI930" s="290"/>
      <c r="MEJ930" s="290"/>
      <c r="MEK930" s="290"/>
      <c r="MEL930" s="290"/>
      <c r="MEM930" s="290"/>
      <c r="MEN930" s="290"/>
      <c r="MEO930" s="290"/>
      <c r="MEP930" s="290"/>
      <c r="MEQ930" s="290"/>
      <c r="MER930" s="290"/>
      <c r="MES930" s="290"/>
      <c r="MET930" s="290"/>
      <c r="MEU930" s="290"/>
      <c r="MEV930" s="290"/>
      <c r="MEW930" s="290"/>
      <c r="MEX930" s="290"/>
      <c r="MEY930" s="290"/>
      <c r="MEZ930" s="290"/>
      <c r="MFA930" s="290"/>
      <c r="MFB930" s="290"/>
      <c r="MFC930" s="290"/>
      <c r="MFD930" s="290"/>
      <c r="MFE930" s="290"/>
      <c r="MFF930" s="290"/>
      <c r="MFG930" s="290"/>
      <c r="MFH930" s="290"/>
      <c r="MFI930" s="290"/>
      <c r="MFJ930" s="290"/>
      <c r="MFK930" s="290"/>
      <c r="MFL930" s="290"/>
      <c r="MFM930" s="290"/>
      <c r="MFN930" s="290"/>
      <c r="MFO930" s="290"/>
      <c r="MFP930" s="290"/>
      <c r="MFQ930" s="290"/>
      <c r="MFR930" s="290"/>
      <c r="MFS930" s="290"/>
      <c r="MFT930" s="290"/>
      <c r="MFU930" s="290"/>
      <c r="MFV930" s="290"/>
      <c r="MFW930" s="290"/>
      <c r="MFX930" s="290"/>
      <c r="MFY930" s="290"/>
      <c r="MFZ930" s="290"/>
      <c r="MGA930" s="290"/>
      <c r="MGB930" s="290"/>
      <c r="MGC930" s="290"/>
      <c r="MGD930" s="290"/>
      <c r="MGE930" s="290"/>
      <c r="MGF930" s="290"/>
      <c r="MGG930" s="290"/>
      <c r="MGH930" s="290"/>
      <c r="MGI930" s="290"/>
      <c r="MGJ930" s="290"/>
      <c r="MGK930" s="290"/>
      <c r="MGL930" s="290"/>
      <c r="MGM930" s="290"/>
      <c r="MGN930" s="290"/>
      <c r="MGO930" s="290"/>
      <c r="MGP930" s="290"/>
      <c r="MGQ930" s="290"/>
      <c r="MGR930" s="290"/>
      <c r="MGS930" s="290"/>
      <c r="MGT930" s="290"/>
      <c r="MGU930" s="290"/>
      <c r="MGV930" s="290"/>
      <c r="MGW930" s="290"/>
      <c r="MGX930" s="290"/>
      <c r="MGY930" s="290"/>
      <c r="MGZ930" s="290"/>
      <c r="MHA930" s="290"/>
      <c r="MHB930" s="290"/>
      <c r="MHC930" s="290"/>
      <c r="MHD930" s="290"/>
      <c r="MHE930" s="290"/>
      <c r="MHF930" s="290"/>
      <c r="MHG930" s="290"/>
      <c r="MHH930" s="290"/>
      <c r="MHI930" s="290"/>
      <c r="MHJ930" s="290"/>
      <c r="MHK930" s="290"/>
      <c r="MHL930" s="290"/>
      <c r="MHM930" s="290"/>
      <c r="MHN930" s="290"/>
      <c r="MHO930" s="290"/>
      <c r="MHP930" s="290"/>
      <c r="MHQ930" s="290"/>
      <c r="MHR930" s="290"/>
      <c r="MHS930" s="290"/>
      <c r="MHT930" s="290"/>
      <c r="MHU930" s="290"/>
      <c r="MHV930" s="290"/>
      <c r="MHW930" s="290"/>
      <c r="MHX930" s="290"/>
      <c r="MHY930" s="290"/>
      <c r="MHZ930" s="290"/>
      <c r="MIA930" s="290"/>
      <c r="MIB930" s="290"/>
      <c r="MIC930" s="290"/>
      <c r="MID930" s="290"/>
      <c r="MIE930" s="290"/>
      <c r="MIF930" s="290"/>
      <c r="MIG930" s="290"/>
      <c r="MIH930" s="290"/>
      <c r="MII930" s="290"/>
      <c r="MIJ930" s="290"/>
      <c r="MIK930" s="290"/>
      <c r="MIL930" s="290"/>
      <c r="MIM930" s="290"/>
      <c r="MIN930" s="290"/>
      <c r="MIO930" s="290"/>
      <c r="MIP930" s="290"/>
      <c r="MIQ930" s="290"/>
      <c r="MIR930" s="290"/>
      <c r="MIS930" s="290"/>
      <c r="MIT930" s="290"/>
      <c r="MIU930" s="290"/>
      <c r="MIV930" s="290"/>
      <c r="MIW930" s="290"/>
      <c r="MIX930" s="290"/>
      <c r="MIY930" s="290"/>
      <c r="MIZ930" s="290"/>
      <c r="MJA930" s="290"/>
      <c r="MJB930" s="290"/>
      <c r="MJC930" s="290"/>
      <c r="MJD930" s="290"/>
      <c r="MJE930" s="290"/>
      <c r="MJF930" s="290"/>
      <c r="MJG930" s="290"/>
      <c r="MJH930" s="290"/>
      <c r="MJI930" s="290"/>
      <c r="MJJ930" s="290"/>
      <c r="MJK930" s="290"/>
      <c r="MJL930" s="290"/>
      <c r="MJM930" s="290"/>
      <c r="MJN930" s="290"/>
      <c r="MJO930" s="290"/>
      <c r="MJP930" s="290"/>
      <c r="MJQ930" s="290"/>
      <c r="MJR930" s="290"/>
      <c r="MJS930" s="290"/>
      <c r="MJT930" s="290"/>
      <c r="MJU930" s="290"/>
      <c r="MJV930" s="290"/>
      <c r="MJW930" s="290"/>
      <c r="MJX930" s="290"/>
      <c r="MJY930" s="290"/>
      <c r="MJZ930" s="290"/>
      <c r="MKA930" s="290"/>
      <c r="MKB930" s="290"/>
      <c r="MKC930" s="290"/>
      <c r="MKD930" s="290"/>
      <c r="MKE930" s="290"/>
      <c r="MKF930" s="290"/>
      <c r="MKG930" s="290"/>
      <c r="MKH930" s="290"/>
      <c r="MKI930" s="290"/>
      <c r="MKJ930" s="290"/>
      <c r="MKK930" s="290"/>
      <c r="MKL930" s="290"/>
      <c r="MKM930" s="290"/>
      <c r="MKN930" s="290"/>
      <c r="MKO930" s="290"/>
      <c r="MKP930" s="290"/>
      <c r="MKQ930" s="290"/>
      <c r="MKR930" s="290"/>
      <c r="MKS930" s="290"/>
      <c r="MKT930" s="290"/>
      <c r="MKU930" s="290"/>
      <c r="MKV930" s="290"/>
      <c r="MKW930" s="290"/>
      <c r="MKX930" s="290"/>
      <c r="MKY930" s="290"/>
      <c r="MKZ930" s="290"/>
      <c r="MLA930" s="290"/>
      <c r="MLB930" s="290"/>
      <c r="MLC930" s="290"/>
      <c r="MLD930" s="290"/>
      <c r="MLE930" s="290"/>
      <c r="MLF930" s="290"/>
      <c r="MLG930" s="290"/>
      <c r="MLH930" s="290"/>
      <c r="MLI930" s="290"/>
      <c r="MLJ930" s="290"/>
      <c r="MLK930" s="290"/>
      <c r="MLL930" s="290"/>
      <c r="MLM930" s="290"/>
      <c r="MLN930" s="290"/>
      <c r="MLO930" s="290"/>
      <c r="MLP930" s="290"/>
      <c r="MLQ930" s="290"/>
      <c r="MLR930" s="290"/>
      <c r="MLS930" s="290"/>
      <c r="MLT930" s="290"/>
      <c r="MLU930" s="290"/>
      <c r="MLV930" s="290"/>
      <c r="MLW930" s="290"/>
      <c r="MLX930" s="290"/>
      <c r="MLY930" s="290"/>
      <c r="MLZ930" s="290"/>
      <c r="MMA930" s="290"/>
      <c r="MMB930" s="290"/>
      <c r="MMC930" s="290"/>
      <c r="MMD930" s="290"/>
      <c r="MME930" s="290"/>
      <c r="MMF930" s="290"/>
      <c r="MMG930" s="290"/>
      <c r="MMH930" s="290"/>
      <c r="MMI930" s="290"/>
      <c r="MMJ930" s="290"/>
      <c r="MMK930" s="290"/>
      <c r="MML930" s="290"/>
      <c r="MMM930" s="290"/>
      <c r="MMN930" s="290"/>
      <c r="MMO930" s="290"/>
      <c r="MMP930" s="290"/>
      <c r="MMQ930" s="290"/>
      <c r="MMR930" s="290"/>
      <c r="MMS930" s="290"/>
      <c r="MMT930" s="290"/>
      <c r="MMU930" s="290"/>
      <c r="MMV930" s="290"/>
      <c r="MMW930" s="290"/>
      <c r="MMX930" s="290"/>
      <c r="MMY930" s="290"/>
      <c r="MMZ930" s="290"/>
      <c r="MNA930" s="290"/>
      <c r="MNB930" s="290"/>
      <c r="MNC930" s="290"/>
      <c r="MND930" s="290"/>
      <c r="MNE930" s="290"/>
      <c r="MNF930" s="290"/>
      <c r="MNG930" s="290"/>
      <c r="MNH930" s="290"/>
      <c r="MNI930" s="290"/>
      <c r="MNJ930" s="290"/>
      <c r="MNK930" s="290"/>
      <c r="MNL930" s="290"/>
      <c r="MNM930" s="290"/>
      <c r="MNN930" s="290"/>
      <c r="MNO930" s="290"/>
      <c r="MNP930" s="290"/>
      <c r="MNQ930" s="290"/>
      <c r="MNR930" s="290"/>
      <c r="MNS930" s="290"/>
      <c r="MNT930" s="290"/>
      <c r="MNU930" s="290"/>
      <c r="MNV930" s="290"/>
      <c r="MNW930" s="290"/>
      <c r="MNX930" s="290"/>
      <c r="MNY930" s="290"/>
      <c r="MNZ930" s="290"/>
      <c r="MOA930" s="290"/>
      <c r="MOB930" s="290"/>
      <c r="MOC930" s="290"/>
      <c r="MOD930" s="290"/>
      <c r="MOE930" s="290"/>
      <c r="MOF930" s="290"/>
      <c r="MOG930" s="290"/>
      <c r="MOH930" s="290"/>
      <c r="MOI930" s="290"/>
      <c r="MOJ930" s="290"/>
      <c r="MOK930" s="290"/>
      <c r="MOL930" s="290"/>
      <c r="MOM930" s="290"/>
      <c r="MON930" s="290"/>
      <c r="MOO930" s="290"/>
      <c r="MOP930" s="290"/>
      <c r="MOQ930" s="290"/>
      <c r="MOR930" s="290"/>
      <c r="MOS930" s="290"/>
      <c r="MOT930" s="290"/>
      <c r="MOU930" s="290"/>
      <c r="MOV930" s="290"/>
      <c r="MOW930" s="290"/>
      <c r="MOX930" s="290"/>
      <c r="MOY930" s="290"/>
      <c r="MOZ930" s="290"/>
      <c r="MPA930" s="290"/>
      <c r="MPB930" s="290"/>
      <c r="MPC930" s="290"/>
      <c r="MPD930" s="290"/>
      <c r="MPE930" s="290"/>
      <c r="MPF930" s="290"/>
      <c r="MPG930" s="290"/>
      <c r="MPH930" s="290"/>
      <c r="MPI930" s="290"/>
      <c r="MPJ930" s="290"/>
      <c r="MPK930" s="290"/>
      <c r="MPL930" s="290"/>
      <c r="MPM930" s="290"/>
      <c r="MPN930" s="290"/>
      <c r="MPO930" s="290"/>
      <c r="MPP930" s="290"/>
      <c r="MPQ930" s="290"/>
      <c r="MPR930" s="290"/>
      <c r="MPS930" s="290"/>
      <c r="MPT930" s="290"/>
      <c r="MPU930" s="290"/>
      <c r="MPV930" s="290"/>
      <c r="MPW930" s="290"/>
      <c r="MPX930" s="290"/>
      <c r="MPY930" s="290"/>
      <c r="MPZ930" s="290"/>
      <c r="MQA930" s="290"/>
      <c r="MQB930" s="290"/>
      <c r="MQC930" s="290"/>
      <c r="MQD930" s="290"/>
      <c r="MQE930" s="290"/>
      <c r="MQF930" s="290"/>
      <c r="MQG930" s="290"/>
      <c r="MQH930" s="290"/>
      <c r="MQI930" s="290"/>
      <c r="MQJ930" s="290"/>
      <c r="MQK930" s="290"/>
      <c r="MQL930" s="290"/>
      <c r="MQM930" s="290"/>
      <c r="MQN930" s="290"/>
      <c r="MQO930" s="290"/>
      <c r="MQP930" s="290"/>
      <c r="MQQ930" s="290"/>
      <c r="MQR930" s="290"/>
      <c r="MQS930" s="290"/>
      <c r="MQT930" s="290"/>
      <c r="MQU930" s="290"/>
      <c r="MQV930" s="290"/>
      <c r="MQW930" s="290"/>
      <c r="MQX930" s="290"/>
      <c r="MQY930" s="290"/>
      <c r="MQZ930" s="290"/>
      <c r="MRA930" s="290"/>
      <c r="MRB930" s="290"/>
      <c r="MRC930" s="290"/>
      <c r="MRD930" s="290"/>
      <c r="MRE930" s="290"/>
      <c r="MRF930" s="290"/>
      <c r="MRG930" s="290"/>
      <c r="MRH930" s="290"/>
      <c r="MRI930" s="290"/>
      <c r="MRJ930" s="290"/>
      <c r="MRK930" s="290"/>
      <c r="MRL930" s="290"/>
      <c r="MRM930" s="290"/>
      <c r="MRN930" s="290"/>
      <c r="MRO930" s="290"/>
      <c r="MRP930" s="290"/>
      <c r="MRQ930" s="290"/>
      <c r="MRR930" s="290"/>
      <c r="MRS930" s="290"/>
      <c r="MRT930" s="290"/>
      <c r="MRU930" s="290"/>
      <c r="MRV930" s="290"/>
      <c r="MRW930" s="290"/>
      <c r="MRX930" s="290"/>
      <c r="MRY930" s="290"/>
      <c r="MRZ930" s="290"/>
      <c r="MSA930" s="290"/>
      <c r="MSB930" s="290"/>
      <c r="MSC930" s="290"/>
      <c r="MSD930" s="290"/>
      <c r="MSE930" s="290"/>
      <c r="MSF930" s="290"/>
      <c r="MSG930" s="290"/>
      <c r="MSH930" s="290"/>
      <c r="MSI930" s="290"/>
      <c r="MSJ930" s="290"/>
      <c r="MSK930" s="290"/>
      <c r="MSL930" s="290"/>
      <c r="MSM930" s="290"/>
      <c r="MSN930" s="290"/>
      <c r="MSO930" s="290"/>
      <c r="MSP930" s="290"/>
      <c r="MSQ930" s="290"/>
      <c r="MSR930" s="290"/>
      <c r="MSS930" s="290"/>
      <c r="MST930" s="290"/>
      <c r="MSU930" s="290"/>
      <c r="MSV930" s="290"/>
      <c r="MSW930" s="290"/>
      <c r="MSX930" s="290"/>
      <c r="MSY930" s="290"/>
      <c r="MSZ930" s="290"/>
      <c r="MTA930" s="290"/>
      <c r="MTB930" s="290"/>
      <c r="MTC930" s="290"/>
      <c r="MTD930" s="290"/>
      <c r="MTE930" s="290"/>
      <c r="MTF930" s="290"/>
      <c r="MTG930" s="290"/>
      <c r="MTH930" s="290"/>
      <c r="MTI930" s="290"/>
      <c r="MTJ930" s="290"/>
      <c r="MTK930" s="290"/>
      <c r="MTL930" s="290"/>
      <c r="MTM930" s="290"/>
      <c r="MTN930" s="290"/>
      <c r="MTO930" s="290"/>
      <c r="MTP930" s="290"/>
      <c r="MTQ930" s="290"/>
      <c r="MTR930" s="290"/>
      <c r="MTS930" s="290"/>
      <c r="MTT930" s="290"/>
      <c r="MTU930" s="290"/>
      <c r="MTV930" s="290"/>
      <c r="MTW930" s="290"/>
      <c r="MTX930" s="290"/>
      <c r="MTY930" s="290"/>
      <c r="MTZ930" s="290"/>
      <c r="MUA930" s="290"/>
      <c r="MUB930" s="290"/>
      <c r="MUC930" s="290"/>
      <c r="MUD930" s="290"/>
      <c r="MUE930" s="290"/>
      <c r="MUF930" s="290"/>
      <c r="MUG930" s="290"/>
      <c r="MUH930" s="290"/>
      <c r="MUI930" s="290"/>
      <c r="MUJ930" s="290"/>
      <c r="MUK930" s="290"/>
      <c r="MUL930" s="290"/>
      <c r="MUM930" s="290"/>
      <c r="MUN930" s="290"/>
      <c r="MUO930" s="290"/>
      <c r="MUP930" s="290"/>
      <c r="MUQ930" s="290"/>
      <c r="MUR930" s="290"/>
      <c r="MUS930" s="290"/>
      <c r="MUT930" s="290"/>
      <c r="MUU930" s="290"/>
      <c r="MUV930" s="290"/>
      <c r="MUW930" s="290"/>
      <c r="MUX930" s="290"/>
      <c r="MUY930" s="290"/>
      <c r="MUZ930" s="290"/>
      <c r="MVA930" s="290"/>
      <c r="MVB930" s="290"/>
      <c r="MVC930" s="290"/>
      <c r="MVD930" s="290"/>
      <c r="MVE930" s="290"/>
      <c r="MVF930" s="290"/>
      <c r="MVG930" s="290"/>
      <c r="MVH930" s="290"/>
      <c r="MVI930" s="290"/>
      <c r="MVJ930" s="290"/>
      <c r="MVK930" s="290"/>
      <c r="MVL930" s="290"/>
      <c r="MVM930" s="290"/>
      <c r="MVN930" s="290"/>
      <c r="MVO930" s="290"/>
      <c r="MVP930" s="290"/>
      <c r="MVQ930" s="290"/>
      <c r="MVR930" s="290"/>
      <c r="MVS930" s="290"/>
      <c r="MVT930" s="290"/>
      <c r="MVU930" s="290"/>
      <c r="MVV930" s="290"/>
      <c r="MVW930" s="290"/>
      <c r="MVX930" s="290"/>
      <c r="MVY930" s="290"/>
      <c r="MVZ930" s="290"/>
      <c r="MWA930" s="290"/>
      <c r="MWB930" s="290"/>
      <c r="MWC930" s="290"/>
      <c r="MWD930" s="290"/>
      <c r="MWE930" s="290"/>
      <c r="MWF930" s="290"/>
      <c r="MWG930" s="290"/>
      <c r="MWH930" s="290"/>
      <c r="MWI930" s="290"/>
      <c r="MWJ930" s="290"/>
      <c r="MWK930" s="290"/>
      <c r="MWL930" s="290"/>
      <c r="MWM930" s="290"/>
      <c r="MWN930" s="290"/>
      <c r="MWO930" s="290"/>
      <c r="MWP930" s="290"/>
      <c r="MWQ930" s="290"/>
      <c r="MWR930" s="290"/>
      <c r="MWS930" s="290"/>
      <c r="MWT930" s="290"/>
      <c r="MWU930" s="290"/>
      <c r="MWV930" s="290"/>
      <c r="MWW930" s="290"/>
      <c r="MWX930" s="290"/>
      <c r="MWY930" s="290"/>
      <c r="MWZ930" s="290"/>
      <c r="MXA930" s="290"/>
      <c r="MXB930" s="290"/>
      <c r="MXC930" s="290"/>
      <c r="MXD930" s="290"/>
      <c r="MXE930" s="290"/>
      <c r="MXF930" s="290"/>
      <c r="MXG930" s="290"/>
      <c r="MXH930" s="290"/>
      <c r="MXI930" s="290"/>
      <c r="MXJ930" s="290"/>
      <c r="MXK930" s="290"/>
      <c r="MXL930" s="290"/>
      <c r="MXM930" s="290"/>
      <c r="MXN930" s="290"/>
      <c r="MXO930" s="290"/>
      <c r="MXP930" s="290"/>
      <c r="MXQ930" s="290"/>
      <c r="MXR930" s="290"/>
      <c r="MXS930" s="290"/>
      <c r="MXT930" s="290"/>
      <c r="MXU930" s="290"/>
      <c r="MXV930" s="290"/>
      <c r="MXW930" s="290"/>
      <c r="MXX930" s="290"/>
      <c r="MXY930" s="290"/>
      <c r="MXZ930" s="290"/>
      <c r="MYA930" s="290"/>
      <c r="MYB930" s="290"/>
      <c r="MYC930" s="290"/>
      <c r="MYD930" s="290"/>
      <c r="MYE930" s="290"/>
      <c r="MYF930" s="290"/>
      <c r="MYG930" s="290"/>
      <c r="MYH930" s="290"/>
      <c r="MYI930" s="290"/>
      <c r="MYJ930" s="290"/>
      <c r="MYK930" s="290"/>
      <c r="MYL930" s="290"/>
      <c r="MYM930" s="290"/>
      <c r="MYN930" s="290"/>
      <c r="MYO930" s="290"/>
      <c r="MYP930" s="290"/>
      <c r="MYQ930" s="290"/>
      <c r="MYR930" s="290"/>
      <c r="MYS930" s="290"/>
      <c r="MYT930" s="290"/>
      <c r="MYU930" s="290"/>
      <c r="MYV930" s="290"/>
      <c r="MYW930" s="290"/>
      <c r="MYX930" s="290"/>
      <c r="MYY930" s="290"/>
      <c r="MYZ930" s="290"/>
      <c r="MZA930" s="290"/>
      <c r="MZB930" s="290"/>
      <c r="MZC930" s="290"/>
      <c r="MZD930" s="290"/>
      <c r="MZE930" s="290"/>
      <c r="MZF930" s="290"/>
      <c r="MZG930" s="290"/>
      <c r="MZH930" s="290"/>
      <c r="MZI930" s="290"/>
      <c r="MZJ930" s="290"/>
      <c r="MZK930" s="290"/>
      <c r="MZL930" s="290"/>
      <c r="MZM930" s="290"/>
      <c r="MZN930" s="290"/>
      <c r="MZO930" s="290"/>
      <c r="MZP930" s="290"/>
      <c r="MZQ930" s="290"/>
      <c r="MZR930" s="290"/>
      <c r="MZS930" s="290"/>
      <c r="MZT930" s="290"/>
      <c r="MZU930" s="290"/>
      <c r="MZV930" s="290"/>
      <c r="MZW930" s="290"/>
      <c r="MZX930" s="290"/>
      <c r="MZY930" s="290"/>
      <c r="MZZ930" s="290"/>
      <c r="NAA930" s="290"/>
      <c r="NAB930" s="290"/>
      <c r="NAC930" s="290"/>
      <c r="NAD930" s="290"/>
      <c r="NAE930" s="290"/>
      <c r="NAF930" s="290"/>
      <c r="NAG930" s="290"/>
      <c r="NAH930" s="290"/>
      <c r="NAI930" s="290"/>
      <c r="NAJ930" s="290"/>
      <c r="NAK930" s="290"/>
      <c r="NAL930" s="290"/>
      <c r="NAM930" s="290"/>
      <c r="NAN930" s="290"/>
      <c r="NAO930" s="290"/>
      <c r="NAP930" s="290"/>
      <c r="NAQ930" s="290"/>
      <c r="NAR930" s="290"/>
      <c r="NAS930" s="290"/>
      <c r="NAT930" s="290"/>
      <c r="NAU930" s="290"/>
      <c r="NAV930" s="290"/>
      <c r="NAW930" s="290"/>
      <c r="NAX930" s="290"/>
      <c r="NAY930" s="290"/>
      <c r="NAZ930" s="290"/>
      <c r="NBA930" s="290"/>
      <c r="NBB930" s="290"/>
      <c r="NBC930" s="290"/>
      <c r="NBD930" s="290"/>
      <c r="NBE930" s="290"/>
      <c r="NBF930" s="290"/>
      <c r="NBG930" s="290"/>
      <c r="NBH930" s="290"/>
      <c r="NBI930" s="290"/>
      <c r="NBJ930" s="290"/>
      <c r="NBK930" s="290"/>
      <c r="NBL930" s="290"/>
      <c r="NBM930" s="290"/>
      <c r="NBN930" s="290"/>
      <c r="NBO930" s="290"/>
      <c r="NBP930" s="290"/>
      <c r="NBQ930" s="290"/>
      <c r="NBR930" s="290"/>
      <c r="NBS930" s="290"/>
      <c r="NBT930" s="290"/>
      <c r="NBU930" s="290"/>
      <c r="NBV930" s="290"/>
      <c r="NBW930" s="290"/>
      <c r="NBX930" s="290"/>
      <c r="NBY930" s="290"/>
      <c r="NBZ930" s="290"/>
      <c r="NCA930" s="290"/>
      <c r="NCB930" s="290"/>
      <c r="NCC930" s="290"/>
      <c r="NCD930" s="290"/>
      <c r="NCE930" s="290"/>
      <c r="NCF930" s="290"/>
      <c r="NCG930" s="290"/>
      <c r="NCH930" s="290"/>
      <c r="NCI930" s="290"/>
      <c r="NCJ930" s="290"/>
      <c r="NCK930" s="290"/>
      <c r="NCL930" s="290"/>
      <c r="NCM930" s="290"/>
      <c r="NCN930" s="290"/>
      <c r="NCO930" s="290"/>
      <c r="NCP930" s="290"/>
      <c r="NCQ930" s="290"/>
      <c r="NCR930" s="290"/>
      <c r="NCS930" s="290"/>
      <c r="NCT930" s="290"/>
      <c r="NCU930" s="290"/>
      <c r="NCV930" s="290"/>
      <c r="NCW930" s="290"/>
      <c r="NCX930" s="290"/>
      <c r="NCY930" s="290"/>
      <c r="NCZ930" s="290"/>
      <c r="NDA930" s="290"/>
      <c r="NDB930" s="290"/>
      <c r="NDC930" s="290"/>
      <c r="NDD930" s="290"/>
      <c r="NDE930" s="290"/>
      <c r="NDF930" s="290"/>
      <c r="NDG930" s="290"/>
      <c r="NDH930" s="290"/>
      <c r="NDI930" s="290"/>
      <c r="NDJ930" s="290"/>
      <c r="NDK930" s="290"/>
      <c r="NDL930" s="290"/>
      <c r="NDM930" s="290"/>
      <c r="NDN930" s="290"/>
    </row>
    <row r="931" spans="1:9582" s="50" customFormat="1" ht="45.75" customHeight="1">
      <c r="A931" s="571">
        <f>1+A930</f>
        <v>929</v>
      </c>
      <c r="B931" s="218" t="s">
        <v>8916</v>
      </c>
      <c r="C931" s="201" t="s">
        <v>8917</v>
      </c>
      <c r="D931" s="205" t="s">
        <v>645</v>
      </c>
      <c r="E931" s="202">
        <v>45558</v>
      </c>
      <c r="F931" s="203">
        <v>45559</v>
      </c>
      <c r="G931" s="203">
        <v>45646</v>
      </c>
      <c r="H931" s="201" t="s">
        <v>94</v>
      </c>
      <c r="I931" s="206" t="s">
        <v>180</v>
      </c>
      <c r="J931" s="201" t="s">
        <v>4647</v>
      </c>
      <c r="K931" s="271">
        <v>1072711258</v>
      </c>
      <c r="L931" s="201">
        <v>7</v>
      </c>
      <c r="M931" s="272" t="s">
        <v>97</v>
      </c>
      <c r="N931" s="208" t="s">
        <v>5078</v>
      </c>
      <c r="O931" s="218" t="s">
        <v>1061</v>
      </c>
      <c r="P931" s="201" t="s">
        <v>8918</v>
      </c>
      <c r="Q931" s="201" t="s">
        <v>7596</v>
      </c>
      <c r="R931" s="210">
        <f>+G931-F931</f>
        <v>87</v>
      </c>
      <c r="S931" s="201" t="s">
        <v>8691</v>
      </c>
      <c r="T931" s="273">
        <v>8250000</v>
      </c>
      <c r="U931" s="274" t="s">
        <v>8919</v>
      </c>
      <c r="V931" s="273">
        <f>+T931</f>
        <v>8250000</v>
      </c>
      <c r="W931" s="275">
        <v>45558</v>
      </c>
      <c r="X931" s="276" t="s">
        <v>103</v>
      </c>
      <c r="Y931" s="313">
        <f>+Z931+AA931+AB931</f>
        <v>8250000</v>
      </c>
      <c r="Z931" s="215">
        <v>8250000</v>
      </c>
      <c r="AA931" s="216">
        <v>0</v>
      </c>
      <c r="AB931" s="217">
        <v>0</v>
      </c>
      <c r="AC931" s="216">
        <v>0</v>
      </c>
      <c r="AD931" s="216">
        <v>0</v>
      </c>
      <c r="AE931" s="216">
        <v>0</v>
      </c>
      <c r="AF931" s="216">
        <v>0</v>
      </c>
      <c r="AG931" s="216">
        <v>0</v>
      </c>
      <c r="AH931" s="216">
        <v>0</v>
      </c>
      <c r="AI931" s="216">
        <v>0</v>
      </c>
      <c r="AJ931" s="216">
        <v>0</v>
      </c>
      <c r="AK931" s="209" t="s">
        <v>104</v>
      </c>
      <c r="AL931" s="191" t="s">
        <v>8920</v>
      </c>
      <c r="AM931" s="201" t="s">
        <v>7116</v>
      </c>
      <c r="AN931" s="207">
        <v>35472453</v>
      </c>
      <c r="AO931" s="209" t="s">
        <v>114</v>
      </c>
      <c r="AP931" s="201" t="s">
        <v>114</v>
      </c>
      <c r="AQ931" s="277" t="s">
        <v>114</v>
      </c>
      <c r="AR931" s="209" t="s">
        <v>114</v>
      </c>
      <c r="AS931" s="201" t="s">
        <v>578</v>
      </c>
      <c r="AT931" s="209" t="s">
        <v>109</v>
      </c>
      <c r="AU931" s="209" t="s">
        <v>392</v>
      </c>
      <c r="AV931" s="201"/>
      <c r="AW931" s="201"/>
      <c r="AX931" s="201"/>
      <c r="AY931" s="201" t="s">
        <v>108</v>
      </c>
      <c r="AZ931" s="240"/>
      <c r="BA931" s="201"/>
      <c r="BB931" s="241"/>
      <c r="BC931" s="240"/>
      <c r="BD931" s="210"/>
      <c r="BE931" s="210"/>
      <c r="BF931" s="210"/>
      <c r="BG931" s="240"/>
      <c r="BH931" s="221">
        <f>T931+BB931</f>
        <v>8250000</v>
      </c>
      <c r="BI931" s="537" t="s">
        <v>135</v>
      </c>
      <c r="BJ931" s="201"/>
      <c r="BK931" s="208" t="s">
        <v>114</v>
      </c>
      <c r="BL931" s="240"/>
      <c r="BM931" s="470" t="s">
        <v>8921</v>
      </c>
      <c r="BN931" s="292" t="s">
        <v>964</v>
      </c>
      <c r="BO931" s="208">
        <f>2024-1996</f>
        <v>28</v>
      </c>
      <c r="BP931" s="208">
        <v>35298</v>
      </c>
      <c r="BQ931" s="208" t="s">
        <v>114</v>
      </c>
      <c r="BR931" s="208" t="s">
        <v>114</v>
      </c>
      <c r="BS931" s="208" t="s">
        <v>114</v>
      </c>
      <c r="BT931" s="208" t="s">
        <v>114</v>
      </c>
      <c r="BU931" s="237" t="s">
        <v>4651</v>
      </c>
      <c r="BV931" s="208">
        <v>3155420413</v>
      </c>
      <c r="BW931" s="278" t="s">
        <v>4652</v>
      </c>
      <c r="BX931" s="224" t="s">
        <v>881</v>
      </c>
      <c r="BY931" s="208" t="s">
        <v>119</v>
      </c>
      <c r="BZ931" s="293">
        <v>33706598281</v>
      </c>
      <c r="CA931" s="320" t="s">
        <v>109</v>
      </c>
      <c r="CB931" s="320" t="s">
        <v>109</v>
      </c>
      <c r="CC931" s="452" t="s">
        <v>8922</v>
      </c>
      <c r="CD931" s="322"/>
      <c r="CE931" s="320"/>
      <c r="CF931" s="320"/>
      <c r="CG931" s="320"/>
      <c r="CH931" s="320"/>
      <c r="CI931" s="320"/>
      <c r="CJ931" s="320"/>
      <c r="CK931" s="320"/>
      <c r="CL931" s="320"/>
      <c r="CM931" s="445" t="s">
        <v>109</v>
      </c>
      <c r="CN931" s="320"/>
    </row>
    <row r="932" spans="1:9582" s="290" customFormat="1" ht="45.75" customHeight="1">
      <c r="A932" s="589">
        <f>1+A943</f>
        <v>931</v>
      </c>
      <c r="B932" s="403" t="s">
        <v>8923</v>
      </c>
      <c r="C932" s="156" t="s">
        <v>8924</v>
      </c>
      <c r="D932" s="156" t="s">
        <v>645</v>
      </c>
      <c r="E932" s="301">
        <v>45558</v>
      </c>
      <c r="F932" s="437">
        <v>45559</v>
      </c>
      <c r="G932" s="437">
        <v>45646</v>
      </c>
      <c r="H932" s="157" t="s">
        <v>94</v>
      </c>
      <c r="I932" s="157" t="s">
        <v>95</v>
      </c>
      <c r="J932" s="166" t="s">
        <v>8925</v>
      </c>
      <c r="K932" s="156">
        <v>80165183</v>
      </c>
      <c r="L932" s="156">
        <v>9</v>
      </c>
      <c r="M932" s="156" t="s">
        <v>97</v>
      </c>
      <c r="N932" s="156" t="s">
        <v>5078</v>
      </c>
      <c r="O932" s="156" t="s">
        <v>1061</v>
      </c>
      <c r="P932" s="156" t="s">
        <v>8265</v>
      </c>
      <c r="Q932" s="156" t="s">
        <v>7596</v>
      </c>
      <c r="R932" s="156">
        <f>+G932-F932</f>
        <v>87</v>
      </c>
      <c r="S932" s="156" t="s">
        <v>8926</v>
      </c>
      <c r="T932" s="157">
        <v>9900000</v>
      </c>
      <c r="U932" s="156" t="s">
        <v>8927</v>
      </c>
      <c r="V932" s="328">
        <f>+T932</f>
        <v>9900000</v>
      </c>
      <c r="W932" s="328">
        <v>45558</v>
      </c>
      <c r="X932" s="328" t="s">
        <v>103</v>
      </c>
      <c r="Y932" s="328">
        <f>+Z932+AA932+AB932</f>
        <v>9900000</v>
      </c>
      <c r="Z932" s="328">
        <v>9900000</v>
      </c>
      <c r="AA932" s="328">
        <v>0</v>
      </c>
      <c r="AB932" s="328">
        <v>0</v>
      </c>
      <c r="AC932" s="328">
        <v>0</v>
      </c>
      <c r="AD932" s="328">
        <v>0</v>
      </c>
      <c r="AE932" s="328">
        <v>0</v>
      </c>
      <c r="AF932" s="328">
        <v>0</v>
      </c>
      <c r="AG932" s="328">
        <v>0</v>
      </c>
      <c r="AH932" s="328">
        <v>0</v>
      </c>
      <c r="AI932" s="328">
        <v>0</v>
      </c>
      <c r="AJ932" s="328">
        <v>0</v>
      </c>
      <c r="AK932" s="328" t="s">
        <v>104</v>
      </c>
      <c r="AL932" s="328" t="s">
        <v>8928</v>
      </c>
      <c r="AM932" s="328" t="s">
        <v>4792</v>
      </c>
      <c r="AN932" s="328">
        <v>1070919155</v>
      </c>
      <c r="AO932" s="328" t="s">
        <v>114</v>
      </c>
      <c r="AP932" s="328" t="s">
        <v>114</v>
      </c>
      <c r="AQ932" s="328" t="s">
        <v>114</v>
      </c>
      <c r="AR932" s="328" t="s">
        <v>114</v>
      </c>
      <c r="AS932" s="328" t="s">
        <v>578</v>
      </c>
      <c r="AT932" s="328" t="s">
        <v>109</v>
      </c>
      <c r="AU932" s="328" t="s">
        <v>392</v>
      </c>
      <c r="AV932" s="328"/>
      <c r="AW932" s="328"/>
      <c r="AX932" s="328" t="s">
        <v>109</v>
      </c>
      <c r="AY932" s="328" t="s">
        <v>108</v>
      </c>
      <c r="AZ932" s="328"/>
      <c r="BA932" s="328"/>
      <c r="BB932" s="328"/>
      <c r="BC932" s="328"/>
      <c r="BD932" s="328"/>
      <c r="BE932" s="328"/>
      <c r="BF932" s="328"/>
      <c r="BG932" s="328"/>
      <c r="BH932" s="328">
        <f>T932+BB932</f>
        <v>9900000</v>
      </c>
      <c r="BI932" s="349" t="s">
        <v>113</v>
      </c>
      <c r="BJ932" s="328"/>
      <c r="BK932" s="328" t="s">
        <v>114</v>
      </c>
      <c r="BL932" s="328"/>
      <c r="BM932" s="497"/>
      <c r="BN932" s="328" t="s">
        <v>964</v>
      </c>
      <c r="BO932" s="328">
        <v>55</v>
      </c>
      <c r="BP932" s="328">
        <v>25126</v>
      </c>
      <c r="BQ932" s="328" t="s">
        <v>114</v>
      </c>
      <c r="BR932" s="328" t="s">
        <v>114</v>
      </c>
      <c r="BS932" s="328" t="s">
        <v>114</v>
      </c>
      <c r="BT932" s="328" t="s">
        <v>114</v>
      </c>
      <c r="BU932" s="328" t="s">
        <v>8929</v>
      </c>
      <c r="BV932" s="328">
        <v>3044187586</v>
      </c>
      <c r="BW932" s="328" t="s">
        <v>8930</v>
      </c>
      <c r="BX932" s="328" t="s">
        <v>839</v>
      </c>
      <c r="BY932" s="328" t="s">
        <v>119</v>
      </c>
      <c r="BZ932" s="328" t="s">
        <v>8931</v>
      </c>
      <c r="CA932" s="392" t="s">
        <v>109</v>
      </c>
      <c r="CB932" s="392" t="s">
        <v>109</v>
      </c>
      <c r="CC932" s="392" t="s">
        <v>109</v>
      </c>
      <c r="CD932" s="497"/>
      <c r="CE932" s="497"/>
      <c r="CF932" s="497"/>
      <c r="CG932" s="497"/>
      <c r="CH932" s="497"/>
      <c r="CI932" s="497"/>
      <c r="CJ932" s="497"/>
      <c r="CK932" s="497"/>
      <c r="CL932" s="497"/>
      <c r="CM932" s="392" t="s">
        <v>109</v>
      </c>
      <c r="CN932" s="497"/>
      <c r="CO932" s="297"/>
      <c r="CP932" s="297"/>
      <c r="CQ932" s="297"/>
      <c r="CR932" s="297"/>
      <c r="CS932" s="297"/>
      <c r="CT932" s="297"/>
      <c r="CU932" s="297"/>
      <c r="CV932" s="297"/>
      <c r="CW932" s="297"/>
      <c r="CX932" s="297"/>
      <c r="CY932" s="297"/>
      <c r="CZ932" s="297"/>
      <c r="DA932" s="297"/>
      <c r="DB932" s="297"/>
      <c r="DC932" s="297"/>
      <c r="DD932" s="297"/>
      <c r="DE932" s="297"/>
      <c r="DF932" s="297"/>
      <c r="DG932" s="297"/>
      <c r="DH932" s="297"/>
      <c r="DI932" s="297"/>
      <c r="DJ932" s="297"/>
      <c r="DK932" s="297"/>
      <c r="DL932" s="297"/>
      <c r="DM932" s="297"/>
      <c r="DN932" s="297"/>
      <c r="DO932" s="297"/>
      <c r="DP932" s="297"/>
      <c r="DQ932" s="297"/>
      <c r="DR932" s="297"/>
      <c r="DS932" s="297"/>
      <c r="DT932" s="297"/>
      <c r="DU932" s="297"/>
      <c r="DV932" s="297"/>
      <c r="DW932" s="297"/>
      <c r="DX932" s="297"/>
      <c r="DY932" s="297"/>
      <c r="DZ932" s="297"/>
      <c r="EA932" s="297"/>
      <c r="EB932" s="297"/>
      <c r="EC932" s="297"/>
      <c r="ED932" s="297"/>
      <c r="EE932" s="297"/>
      <c r="EF932" s="297"/>
      <c r="EG932" s="297"/>
      <c r="EH932" s="297"/>
      <c r="EI932" s="297"/>
      <c r="EJ932" s="297"/>
      <c r="EK932" s="297"/>
      <c r="EL932" s="297"/>
      <c r="EM932" s="297"/>
      <c r="EN932" s="297"/>
      <c r="EO932" s="297"/>
      <c r="EP932" s="297"/>
      <c r="EQ932" s="297"/>
      <c r="ER932" s="297"/>
      <c r="ES932" s="297"/>
      <c r="ET932" s="297"/>
      <c r="EU932" s="297"/>
      <c r="EV932" s="297"/>
      <c r="EW932" s="297"/>
      <c r="EX932" s="297"/>
      <c r="EY932" s="297"/>
      <c r="EZ932" s="297"/>
      <c r="FA932" s="297"/>
      <c r="FB932" s="297"/>
      <c r="FC932" s="297"/>
      <c r="FD932" s="297"/>
      <c r="FE932" s="297"/>
      <c r="FF932" s="297"/>
      <c r="FG932" s="297"/>
      <c r="FH932" s="297"/>
      <c r="FI932" s="297"/>
      <c r="FJ932" s="297"/>
      <c r="FK932" s="297"/>
      <c r="FL932" s="297"/>
      <c r="FM932" s="297"/>
      <c r="FN932" s="297"/>
      <c r="FO932" s="297"/>
      <c r="FP932" s="297"/>
      <c r="FQ932" s="297"/>
      <c r="FR932" s="297"/>
      <c r="FS932" s="297"/>
      <c r="FT932" s="297"/>
      <c r="FU932" s="297"/>
      <c r="FV932" s="297"/>
      <c r="FW932" s="297"/>
      <c r="FX932" s="297"/>
      <c r="FY932" s="297"/>
      <c r="FZ932" s="297"/>
      <c r="GA932" s="297"/>
      <c r="GB932" s="297"/>
      <c r="GC932" s="297"/>
      <c r="GD932" s="297"/>
      <c r="GE932" s="297"/>
      <c r="GF932" s="297"/>
      <c r="GG932" s="297"/>
      <c r="GH932" s="297"/>
      <c r="GI932" s="297"/>
      <c r="GJ932" s="297"/>
      <c r="GK932" s="297"/>
      <c r="GL932" s="297"/>
      <c r="GM932" s="297"/>
      <c r="GN932" s="297"/>
      <c r="GO932" s="297"/>
      <c r="GP932" s="297"/>
      <c r="GQ932" s="297"/>
      <c r="GR932" s="297"/>
      <c r="GS932" s="297"/>
      <c r="GT932" s="297"/>
      <c r="GU932" s="297"/>
      <c r="GV932" s="328"/>
      <c r="GW932" s="328"/>
      <c r="GX932" s="328"/>
      <c r="GY932" s="328"/>
      <c r="GZ932" s="328"/>
      <c r="HA932" s="328"/>
      <c r="HB932" s="328"/>
      <c r="HC932" s="328"/>
      <c r="HD932" s="328"/>
      <c r="HE932" s="328"/>
      <c r="HF932" s="328"/>
      <c r="HG932" s="328"/>
      <c r="HH932" s="328"/>
      <c r="HI932" s="328"/>
      <c r="HJ932" s="328"/>
      <c r="HK932" s="328"/>
      <c r="HL932" s="328"/>
      <c r="HM932" s="328"/>
      <c r="HN932" s="328"/>
      <c r="HO932" s="328"/>
      <c r="HP932" s="328"/>
      <c r="HQ932" s="328"/>
      <c r="HR932" s="328"/>
      <c r="HS932" s="328"/>
      <c r="HT932" s="328"/>
      <c r="HU932" s="328"/>
      <c r="HV932" s="328"/>
      <c r="HW932" s="328"/>
      <c r="HX932" s="328"/>
      <c r="HY932" s="328"/>
      <c r="HZ932" s="328"/>
      <c r="IA932" s="328"/>
      <c r="IB932" s="328"/>
      <c r="IC932" s="328"/>
      <c r="ID932" s="328"/>
      <c r="IE932" s="328"/>
      <c r="IF932" s="328"/>
      <c r="IG932" s="328"/>
      <c r="IH932" s="328"/>
      <c r="II932" s="328"/>
      <c r="IJ932" s="328"/>
      <c r="IK932" s="328"/>
      <c r="IL932" s="328"/>
      <c r="IM932" s="328"/>
      <c r="IN932" s="328"/>
      <c r="IO932" s="328"/>
      <c r="IP932" s="328"/>
      <c r="IQ932" s="328"/>
      <c r="IR932" s="328"/>
      <c r="IS932" s="328"/>
      <c r="IT932" s="328"/>
      <c r="IU932" s="328"/>
      <c r="IV932" s="328"/>
      <c r="IW932" s="328"/>
      <c r="IX932" s="328"/>
      <c r="IY932" s="328"/>
      <c r="IZ932" s="328"/>
      <c r="JA932" s="328"/>
      <c r="JB932" s="328"/>
      <c r="JC932" s="328"/>
      <c r="JD932" s="328"/>
      <c r="JE932" s="328"/>
      <c r="JF932" s="328"/>
      <c r="JG932" s="328"/>
      <c r="JH932" s="328"/>
      <c r="JI932" s="328"/>
      <c r="JJ932" s="328"/>
      <c r="JK932" s="328"/>
      <c r="JL932" s="328"/>
      <c r="JM932" s="328"/>
      <c r="JN932" s="328"/>
      <c r="JO932" s="328"/>
      <c r="JP932" s="328"/>
      <c r="JQ932" s="328"/>
      <c r="JR932" s="328"/>
      <c r="JS932" s="328"/>
      <c r="JT932" s="328"/>
      <c r="JU932" s="328"/>
      <c r="JV932" s="328"/>
      <c r="JW932" s="328"/>
      <c r="JX932" s="328"/>
      <c r="JY932" s="328"/>
      <c r="JZ932" s="328"/>
      <c r="KA932" s="328"/>
      <c r="KB932" s="328"/>
      <c r="KC932" s="328"/>
      <c r="KD932" s="328"/>
      <c r="KE932" s="328"/>
      <c r="KF932" s="328"/>
      <c r="KG932" s="328"/>
      <c r="KH932" s="328"/>
      <c r="KI932" s="328"/>
      <c r="KJ932" s="328"/>
      <c r="KK932" s="328"/>
      <c r="KL932" s="328"/>
      <c r="KM932" s="328"/>
      <c r="KN932" s="328"/>
      <c r="KO932" s="328"/>
      <c r="KP932" s="328"/>
      <c r="KQ932" s="328"/>
      <c r="KR932" s="328"/>
      <c r="KS932" s="328"/>
      <c r="KT932" s="328"/>
      <c r="KU932" s="328"/>
      <c r="KV932" s="328"/>
      <c r="KW932" s="328"/>
      <c r="KX932" s="328"/>
      <c r="KY932" s="328"/>
      <c r="KZ932" s="328"/>
      <c r="LA932" s="328"/>
      <c r="LB932" s="328"/>
      <c r="LC932" s="328"/>
      <c r="LD932" s="328"/>
      <c r="LE932" s="328"/>
      <c r="LF932" s="328"/>
      <c r="LG932" s="328"/>
      <c r="LH932" s="328"/>
      <c r="LI932" s="328"/>
      <c r="LJ932" s="328"/>
      <c r="LK932" s="328"/>
      <c r="LL932" s="328"/>
      <c r="LM932" s="328"/>
      <c r="LN932" s="328"/>
      <c r="LO932" s="328"/>
      <c r="LP932" s="328"/>
      <c r="LQ932" s="328"/>
      <c r="LR932" s="328"/>
      <c r="LS932" s="328"/>
      <c r="LT932" s="328"/>
      <c r="LU932" s="328"/>
      <c r="LV932" s="328"/>
      <c r="LW932" s="328"/>
      <c r="LX932" s="328"/>
      <c r="LY932" s="328"/>
      <c r="LZ932" s="328"/>
      <c r="MA932" s="328"/>
      <c r="MB932" s="328"/>
      <c r="MC932" s="328"/>
      <c r="MD932" s="328"/>
      <c r="ME932" s="328"/>
      <c r="MF932" s="328"/>
      <c r="MG932" s="328"/>
      <c r="MH932" s="328"/>
      <c r="MI932" s="328"/>
      <c r="MJ932" s="328"/>
      <c r="MK932" s="328"/>
      <c r="ML932" s="328"/>
      <c r="MM932" s="328"/>
      <c r="MN932" s="328"/>
      <c r="MO932" s="328"/>
      <c r="MP932" s="328"/>
      <c r="MQ932" s="328"/>
      <c r="MR932" s="328"/>
      <c r="MS932" s="328"/>
      <c r="MT932" s="328"/>
      <c r="MU932" s="328"/>
      <c r="MV932" s="328"/>
      <c r="MW932" s="328"/>
      <c r="MX932" s="328"/>
      <c r="MY932" s="328"/>
      <c r="MZ932" s="328"/>
      <c r="NA932" s="328"/>
      <c r="NB932" s="328"/>
      <c r="NC932" s="328"/>
      <c r="ND932" s="328"/>
      <c r="NE932" s="328"/>
      <c r="NF932" s="328"/>
      <c r="NG932" s="328"/>
      <c r="NH932" s="328"/>
      <c r="NI932" s="328"/>
      <c r="NJ932" s="328"/>
      <c r="NK932" s="328"/>
      <c r="NL932" s="328"/>
      <c r="NM932" s="328"/>
      <c r="NN932" s="328"/>
      <c r="NO932" s="328"/>
      <c r="NP932" s="328"/>
      <c r="NQ932" s="328"/>
      <c r="NR932" s="328"/>
      <c r="NS932" s="328"/>
      <c r="NT932" s="328"/>
      <c r="NU932" s="328"/>
      <c r="NV932" s="328"/>
      <c r="NW932" s="328"/>
      <c r="NX932" s="328"/>
      <c r="NY932" s="328"/>
      <c r="NZ932" s="328"/>
      <c r="OA932" s="328"/>
      <c r="OB932" s="328"/>
      <c r="OC932" s="328"/>
      <c r="OD932" s="328"/>
      <c r="OE932" s="328"/>
      <c r="OF932" s="328"/>
      <c r="OG932" s="328"/>
      <c r="OH932" s="328"/>
      <c r="OI932" s="328"/>
      <c r="OJ932" s="328"/>
      <c r="OK932" s="328"/>
      <c r="OL932" s="328"/>
      <c r="OM932" s="328"/>
      <c r="ON932" s="328"/>
      <c r="OO932" s="328"/>
      <c r="OP932" s="328"/>
      <c r="OQ932" s="328"/>
      <c r="OR932" s="328"/>
      <c r="OS932" s="328"/>
      <c r="OT932" s="328"/>
      <c r="OU932" s="328"/>
      <c r="OV932" s="328"/>
      <c r="OW932" s="328"/>
      <c r="OX932" s="328"/>
      <c r="OY932" s="328"/>
      <c r="OZ932" s="328"/>
      <c r="PA932" s="328"/>
      <c r="PB932" s="328"/>
      <c r="PC932" s="328"/>
      <c r="PD932" s="328"/>
      <c r="PE932" s="328"/>
      <c r="PF932" s="328"/>
      <c r="PG932" s="328"/>
      <c r="PH932" s="328"/>
      <c r="PI932" s="328"/>
      <c r="PJ932" s="328"/>
      <c r="PK932" s="328"/>
      <c r="PL932" s="328"/>
      <c r="PM932" s="328"/>
      <c r="PN932" s="328"/>
      <c r="PO932" s="328"/>
      <c r="PP932" s="328"/>
      <c r="PQ932" s="328"/>
      <c r="PR932" s="328"/>
      <c r="PS932" s="328"/>
      <c r="PT932" s="328"/>
      <c r="PU932" s="328"/>
      <c r="PV932" s="328"/>
      <c r="PW932" s="328"/>
      <c r="PX932" s="328"/>
      <c r="PY932" s="328"/>
      <c r="PZ932" s="328"/>
      <c r="QA932" s="328"/>
      <c r="QB932" s="328"/>
      <c r="QC932" s="328"/>
      <c r="QD932" s="328"/>
      <c r="QE932" s="328"/>
      <c r="QF932" s="328"/>
      <c r="QG932" s="328"/>
      <c r="QH932" s="328"/>
      <c r="QI932" s="328"/>
      <c r="QJ932" s="328"/>
      <c r="QK932" s="328"/>
      <c r="QL932" s="328"/>
      <c r="QM932" s="328"/>
      <c r="QN932" s="328"/>
      <c r="QO932" s="328"/>
      <c r="QP932" s="328"/>
      <c r="QQ932" s="328"/>
      <c r="QR932" s="328"/>
      <c r="QS932" s="328"/>
      <c r="QT932" s="328"/>
      <c r="QU932" s="328"/>
      <c r="QV932" s="328"/>
      <c r="QW932" s="328"/>
      <c r="QX932" s="328"/>
      <c r="QY932" s="328"/>
      <c r="QZ932" s="328"/>
      <c r="RA932" s="328"/>
      <c r="RB932" s="328"/>
      <c r="RC932" s="328"/>
      <c r="RD932" s="328"/>
      <c r="RE932" s="328"/>
      <c r="RF932" s="328"/>
      <c r="RG932" s="328"/>
      <c r="RH932" s="328"/>
      <c r="RI932" s="328"/>
      <c r="RJ932" s="328"/>
      <c r="RK932" s="328"/>
      <c r="RL932" s="328"/>
      <c r="RM932" s="328"/>
      <c r="RN932" s="328"/>
      <c r="RO932" s="328"/>
      <c r="RP932" s="328"/>
      <c r="RQ932" s="328"/>
      <c r="RR932" s="328"/>
      <c r="RS932" s="328"/>
      <c r="RT932" s="328"/>
      <c r="RU932" s="328"/>
      <c r="RV932" s="328"/>
      <c r="RW932" s="328"/>
      <c r="RX932" s="328"/>
      <c r="RY932" s="328"/>
      <c r="RZ932" s="328"/>
      <c r="SA932" s="328"/>
      <c r="SB932" s="328"/>
      <c r="SC932" s="328"/>
      <c r="SD932" s="328"/>
      <c r="SE932" s="328"/>
      <c r="SF932" s="328"/>
      <c r="SG932" s="328"/>
      <c r="SH932" s="328"/>
      <c r="SI932" s="328"/>
      <c r="SJ932" s="328"/>
      <c r="SK932" s="328"/>
      <c r="SL932" s="328"/>
      <c r="SM932" s="328"/>
      <c r="SN932" s="328"/>
      <c r="SO932" s="328"/>
      <c r="SP932" s="328"/>
      <c r="SQ932" s="328"/>
      <c r="SR932" s="328"/>
      <c r="SS932" s="328"/>
      <c r="ST932" s="328"/>
      <c r="SU932" s="328"/>
      <c r="SV932" s="328"/>
      <c r="SW932" s="328"/>
      <c r="SX932" s="328"/>
      <c r="SY932" s="328"/>
      <c r="SZ932" s="328"/>
      <c r="TA932" s="328"/>
      <c r="TB932" s="328"/>
      <c r="TC932" s="328"/>
      <c r="TD932" s="328"/>
      <c r="TE932" s="328"/>
      <c r="TF932" s="328"/>
      <c r="TG932" s="328"/>
      <c r="TH932" s="328"/>
      <c r="TI932" s="328"/>
      <c r="TJ932" s="328"/>
      <c r="TK932" s="328"/>
      <c r="TL932" s="328"/>
      <c r="TM932" s="328"/>
      <c r="TN932" s="328"/>
      <c r="TO932" s="328"/>
      <c r="TP932" s="328"/>
      <c r="TQ932" s="328"/>
      <c r="TR932" s="328"/>
      <c r="TS932" s="328"/>
      <c r="TT932" s="328"/>
      <c r="TU932" s="328"/>
      <c r="TV932" s="328"/>
      <c r="TW932" s="328"/>
      <c r="TX932" s="328"/>
      <c r="TY932" s="328"/>
      <c r="TZ932" s="328"/>
      <c r="UA932" s="328"/>
      <c r="UB932" s="328"/>
      <c r="UC932" s="328"/>
      <c r="UD932" s="328"/>
      <c r="UE932" s="328"/>
      <c r="UF932" s="328"/>
      <c r="UG932" s="328"/>
      <c r="UH932" s="328"/>
      <c r="UI932" s="328"/>
      <c r="UJ932" s="328"/>
      <c r="UK932" s="328"/>
      <c r="UL932" s="328"/>
      <c r="UM932" s="328"/>
      <c r="UN932" s="328"/>
      <c r="UO932" s="328"/>
      <c r="UP932" s="328"/>
      <c r="UQ932" s="328"/>
      <c r="UR932" s="328"/>
      <c r="US932" s="328"/>
      <c r="UT932" s="328"/>
      <c r="UU932" s="328"/>
      <c r="UV932" s="328"/>
      <c r="UW932" s="328"/>
      <c r="UX932" s="328"/>
      <c r="UY932" s="328"/>
      <c r="UZ932" s="328"/>
      <c r="VA932" s="328"/>
      <c r="VB932" s="328"/>
      <c r="VC932" s="328"/>
      <c r="VD932" s="328"/>
      <c r="VE932" s="328"/>
      <c r="VF932" s="328"/>
      <c r="VG932" s="328"/>
      <c r="VH932" s="328"/>
      <c r="VI932" s="328"/>
      <c r="VJ932" s="328"/>
      <c r="VK932" s="328"/>
      <c r="VL932" s="328"/>
      <c r="VM932" s="328"/>
      <c r="VN932" s="328"/>
      <c r="VO932" s="328"/>
      <c r="VP932" s="328"/>
      <c r="VQ932" s="328"/>
      <c r="VR932" s="328"/>
      <c r="VS932" s="328"/>
      <c r="VT932" s="328"/>
      <c r="VU932" s="328"/>
      <c r="VV932" s="328"/>
      <c r="VW932" s="328"/>
      <c r="VX932" s="328"/>
      <c r="VY932" s="328"/>
      <c r="VZ932" s="328"/>
      <c r="WA932" s="328"/>
      <c r="WB932" s="328"/>
      <c r="WC932" s="328"/>
      <c r="WD932" s="328"/>
      <c r="WE932" s="328"/>
      <c r="WF932" s="328"/>
      <c r="WG932" s="328"/>
      <c r="WH932" s="328"/>
      <c r="WI932" s="328"/>
      <c r="WJ932" s="328"/>
      <c r="WK932" s="328"/>
      <c r="WL932" s="328"/>
      <c r="WM932" s="328"/>
      <c r="WN932" s="328"/>
      <c r="WO932" s="328"/>
      <c r="WP932" s="328"/>
      <c r="WQ932" s="328"/>
      <c r="WR932" s="328"/>
      <c r="WS932" s="328"/>
      <c r="WT932" s="328"/>
      <c r="WU932" s="328"/>
      <c r="WV932" s="328"/>
      <c r="WW932" s="328"/>
      <c r="WX932" s="328"/>
      <c r="WY932" s="328"/>
      <c r="WZ932" s="328"/>
      <c r="XA932" s="328"/>
      <c r="XB932" s="328"/>
      <c r="XC932" s="328"/>
      <c r="XD932" s="328"/>
      <c r="XE932" s="328"/>
      <c r="XF932" s="328"/>
      <c r="XG932" s="328"/>
      <c r="XH932" s="328"/>
      <c r="XI932" s="328"/>
      <c r="XJ932" s="328"/>
      <c r="XK932" s="328"/>
      <c r="XL932" s="328"/>
      <c r="XM932" s="328"/>
      <c r="XN932" s="328"/>
      <c r="XO932" s="328"/>
      <c r="XP932" s="328"/>
      <c r="XQ932" s="328"/>
      <c r="XR932" s="328"/>
      <c r="XS932" s="328"/>
      <c r="XT932" s="328"/>
      <c r="XU932" s="328"/>
      <c r="XV932" s="328"/>
      <c r="XW932" s="328"/>
      <c r="XX932" s="328"/>
      <c r="XY932" s="328"/>
      <c r="XZ932" s="328"/>
      <c r="YA932" s="328"/>
      <c r="YB932" s="328"/>
      <c r="YC932" s="328"/>
      <c r="YD932" s="328"/>
      <c r="YE932" s="328"/>
      <c r="YF932" s="328"/>
      <c r="YG932" s="328"/>
      <c r="YH932" s="328"/>
      <c r="YI932" s="328"/>
      <c r="YJ932" s="328"/>
      <c r="YK932" s="328"/>
      <c r="YL932" s="328"/>
      <c r="YM932" s="328"/>
      <c r="YN932" s="328"/>
      <c r="YO932" s="328"/>
      <c r="NAV932" s="348"/>
      <c r="NAW932" s="156"/>
      <c r="NAX932" s="156"/>
      <c r="NAY932" s="156"/>
      <c r="NAZ932" s="301"/>
      <c r="NBA932" s="437"/>
      <c r="NBB932" s="437"/>
    </row>
    <row r="933" spans="1:9582" s="50" customFormat="1" ht="45.75" customHeight="1">
      <c r="A933" s="589">
        <f>1+A932</f>
        <v>932</v>
      </c>
      <c r="B933" s="403" t="s">
        <v>8932</v>
      </c>
      <c r="C933" s="156" t="s">
        <v>8933</v>
      </c>
      <c r="D933" s="156" t="s">
        <v>645</v>
      </c>
      <c r="E933" s="301">
        <v>45558</v>
      </c>
      <c r="F933" s="437">
        <v>45559</v>
      </c>
      <c r="G933" s="437">
        <v>45646</v>
      </c>
      <c r="H933" s="157" t="s">
        <v>94</v>
      </c>
      <c r="I933" s="157" t="s">
        <v>180</v>
      </c>
      <c r="J933" s="166" t="s">
        <v>3022</v>
      </c>
      <c r="K933" s="156">
        <v>1072670395</v>
      </c>
      <c r="L933" s="156">
        <v>0</v>
      </c>
      <c r="M933" s="156" t="s">
        <v>97</v>
      </c>
      <c r="N933" s="156" t="s">
        <v>5078</v>
      </c>
      <c r="O933" s="156" t="s">
        <v>993</v>
      </c>
      <c r="P933" s="156" t="s">
        <v>8934</v>
      </c>
      <c r="Q933" s="156" t="s">
        <v>8821</v>
      </c>
      <c r="R933" s="156">
        <f>+G933-F933</f>
        <v>87</v>
      </c>
      <c r="S933" s="156" t="s">
        <v>8935</v>
      </c>
      <c r="T933" s="157">
        <v>8250000</v>
      </c>
      <c r="U933" s="156" t="s">
        <v>8936</v>
      </c>
      <c r="V933" s="328">
        <f>+T933</f>
        <v>8250000</v>
      </c>
      <c r="W933" s="328">
        <v>45558</v>
      </c>
      <c r="X933" s="328" t="s">
        <v>103</v>
      </c>
      <c r="Y933" s="328">
        <f>+Z933+AA933+AB933</f>
        <v>8250000</v>
      </c>
      <c r="Z933" s="328">
        <v>8250000</v>
      </c>
      <c r="AA933" s="328">
        <v>0</v>
      </c>
      <c r="AB933" s="328">
        <v>0</v>
      </c>
      <c r="AC933" s="328">
        <v>0</v>
      </c>
      <c r="AD933" s="328">
        <v>0</v>
      </c>
      <c r="AE933" s="328">
        <v>0</v>
      </c>
      <c r="AF933" s="328">
        <v>0</v>
      </c>
      <c r="AG933" s="328">
        <v>0</v>
      </c>
      <c r="AH933" s="328">
        <v>0</v>
      </c>
      <c r="AI933" s="328">
        <v>0</v>
      </c>
      <c r="AJ933" s="328">
        <v>0</v>
      </c>
      <c r="AK933" s="328" t="s">
        <v>104</v>
      </c>
      <c r="AL933" s="328" t="s">
        <v>8937</v>
      </c>
      <c r="AM933" s="328" t="s">
        <v>1829</v>
      </c>
      <c r="AN933" s="328">
        <v>15668923</v>
      </c>
      <c r="AO933" s="328" t="s">
        <v>114</v>
      </c>
      <c r="AP933" s="328" t="s">
        <v>114</v>
      </c>
      <c r="AQ933" s="328" t="s">
        <v>114</v>
      </c>
      <c r="AR933" s="328" t="s">
        <v>114</v>
      </c>
      <c r="AS933" s="328" t="s">
        <v>578</v>
      </c>
      <c r="AT933" s="328" t="s">
        <v>109</v>
      </c>
      <c r="AU933" s="328" t="s">
        <v>392</v>
      </c>
      <c r="AV933" s="328"/>
      <c r="AW933" s="328"/>
      <c r="AX933" s="328" t="s">
        <v>109</v>
      </c>
      <c r="AY933" s="328" t="s">
        <v>108</v>
      </c>
      <c r="AZ933" s="328"/>
      <c r="BA933" s="328"/>
      <c r="BB933" s="328"/>
      <c r="BC933" s="328"/>
      <c r="BD933" s="328"/>
      <c r="BE933" s="328"/>
      <c r="BF933" s="328"/>
      <c r="BG933" s="328"/>
      <c r="BH933" s="328">
        <f>T933+BB933</f>
        <v>8250000</v>
      </c>
      <c r="BI933" s="349" t="s">
        <v>113</v>
      </c>
      <c r="BJ933" s="328"/>
      <c r="BK933" s="328" t="s">
        <v>114</v>
      </c>
      <c r="BL933" s="328"/>
      <c r="BM933" s="497"/>
      <c r="BN933" s="328" t="s">
        <v>964</v>
      </c>
      <c r="BO933" s="328">
        <v>55</v>
      </c>
      <c r="BP933" s="328">
        <v>25126</v>
      </c>
      <c r="BQ933" s="328" t="s">
        <v>114</v>
      </c>
      <c r="BR933" s="328" t="s">
        <v>114</v>
      </c>
      <c r="BS933" s="328" t="s">
        <v>114</v>
      </c>
      <c r="BT933" s="328" t="s">
        <v>114</v>
      </c>
      <c r="BU933" s="328" t="s">
        <v>8929</v>
      </c>
      <c r="BV933" s="328">
        <v>3044187586</v>
      </c>
      <c r="BW933" s="328" t="s">
        <v>8930</v>
      </c>
      <c r="BX933" s="328" t="s">
        <v>839</v>
      </c>
      <c r="BY933" s="328" t="s">
        <v>119</v>
      </c>
      <c r="BZ933" s="328" t="s">
        <v>8931</v>
      </c>
      <c r="CA933" s="392" t="s">
        <v>109</v>
      </c>
      <c r="CB933" s="392" t="s">
        <v>109</v>
      </c>
      <c r="CC933" s="392" t="s">
        <v>109</v>
      </c>
      <c r="CD933" s="497"/>
      <c r="CE933" s="497"/>
      <c r="CF933" s="497"/>
      <c r="CG933" s="497"/>
      <c r="CH933" s="497"/>
      <c r="CI933" s="497"/>
      <c r="CJ933" s="497"/>
      <c r="CK933" s="497"/>
      <c r="CL933" s="497"/>
      <c r="CM933" s="392" t="s">
        <v>109</v>
      </c>
      <c r="CN933" s="497"/>
      <c r="CO933" s="297"/>
      <c r="CP933" s="297"/>
      <c r="CQ933" s="297"/>
      <c r="CR933" s="297"/>
      <c r="CS933" s="297"/>
      <c r="CT933" s="297"/>
      <c r="CU933" s="297"/>
      <c r="CV933" s="297"/>
      <c r="CW933" s="297"/>
      <c r="CX933" s="297"/>
      <c r="CY933" s="297"/>
      <c r="CZ933" s="297"/>
      <c r="DA933" s="297"/>
      <c r="DB933" s="297"/>
      <c r="DC933" s="297"/>
      <c r="DD933" s="297"/>
      <c r="DE933" s="297"/>
      <c r="DF933" s="297"/>
      <c r="DG933" s="297"/>
      <c r="DH933" s="297"/>
      <c r="DI933" s="297"/>
      <c r="DJ933" s="297"/>
      <c r="DK933" s="297"/>
      <c r="DL933" s="297"/>
      <c r="DM933" s="297"/>
      <c r="DN933" s="297"/>
      <c r="DO933" s="297"/>
      <c r="DP933" s="297"/>
      <c r="DQ933" s="297"/>
      <c r="DR933" s="297"/>
      <c r="DS933" s="297"/>
      <c r="DT933" s="297"/>
      <c r="DU933" s="297"/>
      <c r="DV933" s="297"/>
      <c r="DW933" s="297"/>
      <c r="DX933" s="297"/>
      <c r="DY933" s="297"/>
      <c r="DZ933" s="297"/>
      <c r="EA933" s="297"/>
      <c r="EB933" s="297"/>
      <c r="EC933" s="297"/>
      <c r="ED933" s="297"/>
      <c r="EE933" s="297"/>
      <c r="EF933" s="297"/>
      <c r="EG933" s="297"/>
      <c r="EH933" s="297"/>
      <c r="EI933" s="297"/>
      <c r="EJ933" s="297"/>
      <c r="EK933" s="297"/>
      <c r="EL933" s="297"/>
      <c r="EM933" s="297"/>
      <c r="EN933" s="297"/>
      <c r="EO933" s="297"/>
      <c r="EP933" s="297"/>
      <c r="EQ933" s="297"/>
      <c r="ER933" s="297"/>
      <c r="ES933" s="297"/>
      <c r="ET933" s="297"/>
      <c r="EU933" s="297"/>
      <c r="EV933" s="297"/>
      <c r="EW933" s="297"/>
      <c r="EX933" s="297"/>
      <c r="EY933" s="297"/>
      <c r="EZ933" s="297"/>
      <c r="FA933" s="297"/>
      <c r="FB933" s="297"/>
      <c r="FC933" s="297"/>
      <c r="FD933" s="297"/>
      <c r="FE933" s="297"/>
      <c r="FF933" s="297"/>
      <c r="FG933" s="297"/>
      <c r="FH933" s="297"/>
      <c r="FI933" s="297"/>
      <c r="FJ933" s="297"/>
      <c r="FK933" s="297"/>
      <c r="FL933" s="297"/>
      <c r="FM933" s="297"/>
      <c r="FN933" s="297"/>
      <c r="FO933" s="297"/>
      <c r="FP933" s="297"/>
      <c r="FQ933" s="297"/>
      <c r="FR933" s="297"/>
      <c r="FS933" s="297"/>
      <c r="FT933" s="297"/>
      <c r="FU933" s="297"/>
      <c r="FV933" s="297"/>
      <c r="FW933" s="297"/>
      <c r="FX933" s="297"/>
      <c r="FY933" s="297"/>
      <c r="FZ933" s="297"/>
      <c r="GA933" s="297"/>
      <c r="GB933" s="297"/>
      <c r="GC933" s="297"/>
      <c r="GD933" s="297"/>
      <c r="GE933" s="297"/>
      <c r="GF933" s="297"/>
      <c r="GG933" s="297"/>
      <c r="GH933" s="297"/>
      <c r="GI933" s="297"/>
      <c r="GJ933" s="297"/>
      <c r="GK933" s="297"/>
      <c r="GL933" s="297"/>
      <c r="GM933" s="297"/>
      <c r="GN933" s="297"/>
      <c r="GO933" s="297"/>
      <c r="GP933" s="297"/>
      <c r="GQ933" s="297"/>
      <c r="GR933" s="297"/>
      <c r="GS933" s="297"/>
      <c r="GT933" s="297"/>
      <c r="GU933" s="297"/>
      <c r="GV933" s="328"/>
      <c r="GW933" s="328"/>
      <c r="GX933" s="328"/>
      <c r="GY933" s="328"/>
      <c r="GZ933" s="328"/>
      <c r="HA933" s="328"/>
      <c r="HB933" s="328"/>
      <c r="HC933" s="328"/>
      <c r="HD933" s="328"/>
      <c r="HE933" s="328"/>
      <c r="HF933" s="328"/>
      <c r="HG933" s="328"/>
      <c r="HH933" s="328"/>
      <c r="HI933" s="328"/>
      <c r="HJ933" s="328"/>
      <c r="HK933" s="328"/>
      <c r="HL933" s="328"/>
      <c r="HM933" s="328"/>
      <c r="HN933" s="328"/>
      <c r="HO933" s="328"/>
      <c r="HP933" s="328"/>
      <c r="HQ933" s="328"/>
      <c r="HR933" s="328"/>
      <c r="HS933" s="328"/>
      <c r="HT933" s="328"/>
      <c r="HU933" s="328"/>
      <c r="HV933" s="328"/>
      <c r="HW933" s="328"/>
      <c r="HX933" s="328"/>
      <c r="HY933" s="328"/>
      <c r="HZ933" s="328"/>
      <c r="IA933" s="328"/>
      <c r="IB933" s="328"/>
      <c r="IC933" s="328"/>
      <c r="ID933" s="328"/>
      <c r="IE933" s="328"/>
      <c r="IF933" s="328"/>
      <c r="IG933" s="328"/>
      <c r="IH933" s="328"/>
      <c r="II933" s="328"/>
      <c r="IJ933" s="328"/>
      <c r="IK933" s="328"/>
      <c r="IL933" s="328"/>
      <c r="IM933" s="328"/>
      <c r="IN933" s="328"/>
      <c r="IO933" s="328"/>
      <c r="IP933" s="328"/>
      <c r="IQ933" s="328"/>
      <c r="IR933" s="328"/>
      <c r="IS933" s="328"/>
      <c r="IT933" s="328"/>
      <c r="IU933" s="328"/>
      <c r="IV933" s="328"/>
      <c r="IW933" s="328"/>
      <c r="IX933" s="328"/>
      <c r="IY933" s="328"/>
      <c r="IZ933" s="328"/>
      <c r="JA933" s="328"/>
      <c r="JB933" s="328"/>
      <c r="JC933" s="328"/>
      <c r="JD933" s="328"/>
      <c r="JE933" s="328"/>
      <c r="JF933" s="328"/>
      <c r="JG933" s="328"/>
      <c r="JH933" s="328"/>
      <c r="JI933" s="328"/>
      <c r="JJ933" s="328"/>
      <c r="JK933" s="328"/>
      <c r="JL933" s="328"/>
      <c r="JM933" s="328"/>
      <c r="JN933" s="328"/>
      <c r="JO933" s="328"/>
      <c r="JP933" s="328"/>
      <c r="JQ933" s="328"/>
      <c r="JR933" s="328"/>
      <c r="JS933" s="328"/>
      <c r="JT933" s="328"/>
      <c r="JU933" s="328"/>
      <c r="JV933" s="328"/>
      <c r="JW933" s="328"/>
      <c r="JX933" s="328"/>
      <c r="JY933" s="328"/>
      <c r="JZ933" s="328"/>
      <c r="KA933" s="328"/>
      <c r="KB933" s="328"/>
      <c r="KC933" s="328"/>
      <c r="KD933" s="328"/>
      <c r="KE933" s="328"/>
      <c r="KF933" s="328"/>
      <c r="KG933" s="328"/>
      <c r="KH933" s="328"/>
      <c r="KI933" s="328"/>
      <c r="KJ933" s="328"/>
      <c r="KK933" s="328"/>
      <c r="KL933" s="328"/>
      <c r="KM933" s="328"/>
      <c r="KN933" s="328"/>
      <c r="KO933" s="328"/>
      <c r="KP933" s="328"/>
      <c r="KQ933" s="328"/>
      <c r="KR933" s="328"/>
      <c r="KS933" s="328"/>
      <c r="KT933" s="328"/>
      <c r="KU933" s="328"/>
      <c r="KV933" s="328"/>
      <c r="KW933" s="328"/>
      <c r="KX933" s="328"/>
      <c r="KY933" s="328"/>
      <c r="KZ933" s="328"/>
      <c r="LA933" s="328"/>
      <c r="LB933" s="328"/>
      <c r="LC933" s="328"/>
      <c r="LD933" s="328"/>
      <c r="LE933" s="328"/>
      <c r="LF933" s="328"/>
      <c r="LG933" s="328"/>
      <c r="LH933" s="328"/>
      <c r="LI933" s="328"/>
      <c r="LJ933" s="328"/>
      <c r="LK933" s="328"/>
      <c r="LL933" s="328"/>
      <c r="LM933" s="328"/>
      <c r="LN933" s="328"/>
      <c r="LO933" s="328"/>
      <c r="LP933" s="328"/>
      <c r="LQ933" s="328"/>
      <c r="LR933" s="328"/>
      <c r="LS933" s="328"/>
      <c r="LT933" s="328"/>
      <c r="LU933" s="328"/>
      <c r="LV933" s="328"/>
      <c r="LW933" s="328"/>
      <c r="LX933" s="328"/>
      <c r="LY933" s="328"/>
      <c r="LZ933" s="328"/>
      <c r="MA933" s="328"/>
      <c r="MB933" s="328"/>
      <c r="MC933" s="328"/>
      <c r="MD933" s="328"/>
      <c r="ME933" s="328"/>
      <c r="MF933" s="328"/>
      <c r="MG933" s="328"/>
      <c r="MH933" s="328"/>
      <c r="MI933" s="328"/>
      <c r="MJ933" s="328"/>
      <c r="MK933" s="328"/>
      <c r="ML933" s="328"/>
      <c r="MM933" s="328"/>
      <c r="MN933" s="328"/>
      <c r="MO933" s="328"/>
      <c r="MP933" s="328"/>
      <c r="MQ933" s="328"/>
      <c r="MR933" s="328"/>
      <c r="MS933" s="328"/>
      <c r="MT933" s="328"/>
      <c r="MU933" s="328"/>
      <c r="MV933" s="328"/>
      <c r="MW933" s="328"/>
      <c r="MX933" s="328"/>
      <c r="MY933" s="328"/>
      <c r="MZ933" s="328"/>
      <c r="NA933" s="328"/>
      <c r="NB933" s="328"/>
      <c r="NC933" s="328"/>
      <c r="ND933" s="328"/>
      <c r="NE933" s="328"/>
      <c r="NF933" s="328"/>
      <c r="NG933" s="328"/>
      <c r="NH933" s="328"/>
      <c r="NI933" s="328"/>
      <c r="NJ933" s="328"/>
      <c r="NK933" s="328"/>
      <c r="NL933" s="328"/>
      <c r="NM933" s="328"/>
      <c r="NN933" s="328"/>
      <c r="NO933" s="328"/>
      <c r="NP933" s="328"/>
      <c r="NQ933" s="328"/>
      <c r="NR933" s="328"/>
      <c r="NS933" s="328"/>
      <c r="NT933" s="328"/>
      <c r="NU933" s="328"/>
      <c r="NV933" s="328"/>
      <c r="NW933" s="328"/>
      <c r="NX933" s="328"/>
      <c r="NY933" s="328"/>
      <c r="NZ933" s="328"/>
      <c r="OA933" s="328"/>
      <c r="OB933" s="328"/>
      <c r="OC933" s="328"/>
      <c r="OD933" s="328"/>
      <c r="OE933" s="328"/>
      <c r="OF933" s="328"/>
      <c r="OG933" s="328"/>
      <c r="OH933" s="328"/>
      <c r="OI933" s="328"/>
      <c r="OJ933" s="328"/>
      <c r="OK933" s="328"/>
      <c r="OL933" s="328"/>
      <c r="OM933" s="328"/>
      <c r="ON933" s="328"/>
      <c r="OO933" s="328"/>
      <c r="OP933" s="328"/>
      <c r="OQ933" s="328"/>
      <c r="OR933" s="328"/>
      <c r="OS933" s="328"/>
      <c r="OT933" s="328"/>
      <c r="OU933" s="328"/>
      <c r="OV933" s="328"/>
      <c r="OW933" s="328"/>
      <c r="OX933" s="328"/>
      <c r="OY933" s="328"/>
      <c r="OZ933" s="328"/>
      <c r="PA933" s="328"/>
      <c r="PB933" s="328"/>
      <c r="PC933" s="328"/>
      <c r="PD933" s="328"/>
      <c r="PE933" s="328"/>
      <c r="PF933" s="328"/>
      <c r="PG933" s="328"/>
      <c r="PH933" s="328"/>
      <c r="PI933" s="328"/>
      <c r="PJ933" s="328"/>
      <c r="PK933" s="328"/>
      <c r="PL933" s="328"/>
      <c r="PM933" s="328"/>
      <c r="PN933" s="328"/>
      <c r="PO933" s="328"/>
      <c r="PP933" s="328"/>
      <c r="PQ933" s="328"/>
      <c r="PR933" s="328"/>
      <c r="PS933" s="328"/>
      <c r="PT933" s="328"/>
      <c r="PU933" s="328"/>
      <c r="PV933" s="328"/>
      <c r="PW933" s="328"/>
      <c r="PX933" s="328"/>
      <c r="PY933" s="328"/>
      <c r="PZ933" s="328"/>
      <c r="QA933" s="328"/>
      <c r="QB933" s="328"/>
      <c r="QC933" s="328"/>
      <c r="QD933" s="328"/>
      <c r="QE933" s="328"/>
      <c r="QF933" s="328"/>
      <c r="QG933" s="328"/>
      <c r="QH933" s="328"/>
      <c r="QI933" s="328"/>
      <c r="QJ933" s="328"/>
      <c r="QK933" s="328"/>
      <c r="QL933" s="328"/>
      <c r="QM933" s="328"/>
      <c r="QN933" s="328"/>
      <c r="QO933" s="328"/>
      <c r="QP933" s="328"/>
      <c r="QQ933" s="328"/>
      <c r="QR933" s="328"/>
      <c r="QS933" s="328"/>
      <c r="QT933" s="328"/>
      <c r="QU933" s="328"/>
      <c r="QV933" s="328"/>
      <c r="QW933" s="328"/>
      <c r="QX933" s="328"/>
      <c r="QY933" s="328"/>
      <c r="QZ933" s="328"/>
      <c r="RA933" s="328"/>
      <c r="RB933" s="328"/>
      <c r="RC933" s="328"/>
      <c r="RD933" s="328"/>
      <c r="RE933" s="328"/>
      <c r="RF933" s="328"/>
      <c r="RG933" s="328"/>
      <c r="RH933" s="328"/>
      <c r="RI933" s="328"/>
      <c r="RJ933" s="328"/>
      <c r="RK933" s="328"/>
      <c r="RL933" s="328"/>
      <c r="RM933" s="328"/>
      <c r="RN933" s="328"/>
      <c r="RO933" s="328"/>
      <c r="RP933" s="328"/>
      <c r="RQ933" s="328"/>
      <c r="RR933" s="328"/>
      <c r="RS933" s="328"/>
      <c r="RT933" s="328"/>
      <c r="RU933" s="328"/>
      <c r="RV933" s="328"/>
      <c r="RW933" s="328"/>
      <c r="RX933" s="328"/>
      <c r="RY933" s="328"/>
      <c r="RZ933" s="328"/>
      <c r="SA933" s="328"/>
      <c r="SB933" s="328"/>
      <c r="SC933" s="328"/>
      <c r="SD933" s="328"/>
      <c r="SE933" s="328"/>
      <c r="SF933" s="328"/>
      <c r="SG933" s="328"/>
      <c r="SH933" s="328"/>
      <c r="SI933" s="328"/>
      <c r="SJ933" s="328"/>
      <c r="SK933" s="328"/>
      <c r="SL933" s="328"/>
      <c r="SM933" s="328"/>
      <c r="SN933" s="328"/>
      <c r="SO933" s="328"/>
      <c r="SP933" s="328"/>
      <c r="SQ933" s="328"/>
      <c r="SR933" s="328"/>
      <c r="SS933" s="328"/>
      <c r="ST933" s="328"/>
      <c r="SU933" s="328"/>
      <c r="SV933" s="328"/>
      <c r="SW933" s="328"/>
      <c r="SX933" s="328"/>
      <c r="SY933" s="328"/>
      <c r="SZ933" s="328"/>
      <c r="TA933" s="328"/>
      <c r="TB933" s="328"/>
      <c r="TC933" s="328"/>
      <c r="TD933" s="328"/>
      <c r="TE933" s="328"/>
      <c r="TF933" s="328"/>
      <c r="TG933" s="328"/>
      <c r="TH933" s="328"/>
      <c r="TI933" s="328"/>
      <c r="TJ933" s="328"/>
      <c r="TK933" s="328"/>
      <c r="TL933" s="328"/>
      <c r="TM933" s="328"/>
      <c r="TN933" s="328"/>
      <c r="TO933" s="328"/>
      <c r="TP933" s="328"/>
      <c r="TQ933" s="328"/>
      <c r="TR933" s="328"/>
      <c r="TS933" s="328"/>
      <c r="TT933" s="328"/>
      <c r="TU933" s="328"/>
      <c r="TV933" s="328"/>
      <c r="TW933" s="328"/>
      <c r="TX933" s="328"/>
      <c r="TY933" s="328"/>
      <c r="TZ933" s="328"/>
      <c r="UA933" s="328"/>
      <c r="UB933" s="328"/>
      <c r="UC933" s="328"/>
      <c r="UD933" s="328"/>
      <c r="UE933" s="328"/>
      <c r="UF933" s="328"/>
      <c r="UG933" s="328"/>
      <c r="UH933" s="328"/>
      <c r="UI933" s="328"/>
      <c r="UJ933" s="328"/>
      <c r="UK933" s="328"/>
      <c r="UL933" s="328"/>
      <c r="UM933" s="328"/>
      <c r="UN933" s="328"/>
      <c r="UO933" s="328"/>
      <c r="UP933" s="328"/>
      <c r="UQ933" s="328"/>
      <c r="UR933" s="328"/>
      <c r="US933" s="328"/>
      <c r="UT933" s="328"/>
      <c r="UU933" s="328"/>
      <c r="UV933" s="328"/>
      <c r="UW933" s="328"/>
      <c r="UX933" s="328"/>
      <c r="UY933" s="328"/>
      <c r="UZ933" s="328"/>
      <c r="VA933" s="328"/>
      <c r="VB933" s="328"/>
      <c r="VC933" s="328"/>
      <c r="VD933" s="328"/>
      <c r="VE933" s="328"/>
      <c r="VF933" s="328"/>
      <c r="VG933" s="328"/>
      <c r="VH933" s="328"/>
      <c r="VI933" s="328"/>
      <c r="VJ933" s="328"/>
      <c r="VK933" s="328"/>
      <c r="VL933" s="328"/>
      <c r="VM933" s="328"/>
      <c r="VN933" s="328"/>
      <c r="VO933" s="328"/>
      <c r="VP933" s="328"/>
      <c r="VQ933" s="328"/>
      <c r="VR933" s="328"/>
      <c r="VS933" s="328"/>
      <c r="VT933" s="328"/>
      <c r="VU933" s="328"/>
      <c r="VV933" s="328"/>
      <c r="VW933" s="328"/>
      <c r="VX933" s="328"/>
      <c r="VY933" s="328"/>
      <c r="VZ933" s="328"/>
      <c r="WA933" s="328"/>
      <c r="WB933" s="328"/>
      <c r="WC933" s="328"/>
      <c r="WD933" s="328"/>
      <c r="WE933" s="328"/>
      <c r="WF933" s="328"/>
      <c r="WG933" s="328"/>
      <c r="WH933" s="328"/>
      <c r="WI933" s="328"/>
      <c r="WJ933" s="328"/>
      <c r="WK933" s="328"/>
      <c r="WL933" s="328"/>
      <c r="WM933" s="328"/>
      <c r="WN933" s="328"/>
      <c r="WO933" s="328"/>
      <c r="WP933" s="328"/>
      <c r="WQ933" s="328"/>
      <c r="WR933" s="328"/>
      <c r="WS933" s="328"/>
      <c r="WT933" s="328"/>
      <c r="WU933" s="328"/>
      <c r="WV933" s="328"/>
      <c r="WW933" s="328"/>
      <c r="WX933" s="328"/>
      <c r="WY933" s="328"/>
      <c r="WZ933" s="328"/>
      <c r="XA933" s="328"/>
      <c r="XB933" s="328"/>
      <c r="XC933" s="328"/>
      <c r="XD933" s="328"/>
      <c r="XE933" s="328"/>
      <c r="XF933" s="328"/>
      <c r="XG933" s="328"/>
      <c r="XH933" s="328"/>
      <c r="XI933" s="328"/>
      <c r="XJ933" s="328"/>
      <c r="XK933" s="328"/>
      <c r="XL933" s="328"/>
      <c r="XM933" s="328"/>
      <c r="XN933" s="328"/>
      <c r="XO933" s="328"/>
      <c r="XP933" s="328"/>
      <c r="XQ933" s="328"/>
      <c r="XR933" s="328"/>
      <c r="XS933" s="328"/>
      <c r="XT933" s="328"/>
      <c r="XU933" s="328"/>
      <c r="XV933" s="328"/>
      <c r="XW933" s="328"/>
      <c r="XX933" s="328"/>
      <c r="XY933" s="328"/>
      <c r="XZ933" s="328"/>
      <c r="YA933" s="328"/>
      <c r="YB933" s="328"/>
      <c r="YC933" s="328"/>
      <c r="YD933" s="328"/>
      <c r="YE933" s="328"/>
      <c r="YF933" s="328"/>
      <c r="YG933" s="328"/>
      <c r="YH933" s="328"/>
      <c r="YI933" s="328"/>
      <c r="YJ933" s="328"/>
      <c r="YK933" s="328"/>
      <c r="YL933" s="328"/>
      <c r="YM933" s="328"/>
      <c r="YN933" s="328"/>
      <c r="YO933" s="328"/>
      <c r="YP933" s="347"/>
      <c r="YQ933" s="347"/>
      <c r="YR933" s="347"/>
      <c r="YS933" s="347"/>
      <c r="YT933" s="347"/>
      <c r="YU933" s="347"/>
      <c r="YV933" s="347"/>
      <c r="YW933" s="347"/>
      <c r="YX933" s="347"/>
      <c r="YY933" s="347"/>
      <c r="YZ933" s="347"/>
      <c r="ZA933" s="347"/>
      <c r="ZB933" s="347"/>
      <c r="ZC933" s="347"/>
      <c r="ZD933" s="347"/>
      <c r="ZE933" s="347"/>
      <c r="ZF933" s="347"/>
      <c r="ZG933" s="347"/>
      <c r="ZH933" s="347"/>
      <c r="ZI933" s="347"/>
      <c r="ZJ933" s="347"/>
      <c r="ZK933" s="347"/>
      <c r="ZL933" s="347"/>
      <c r="ZM933" s="347"/>
      <c r="ZN933" s="347"/>
      <c r="ZO933" s="347"/>
      <c r="ZP933" s="347"/>
      <c r="ZQ933" s="347"/>
      <c r="ZR933" s="347"/>
      <c r="ZS933" s="347"/>
      <c r="ZT933" s="347"/>
      <c r="ZU933" s="347"/>
      <c r="ZV933" s="347"/>
      <c r="ZW933" s="347"/>
      <c r="ZX933" s="347"/>
      <c r="ZY933" s="347"/>
      <c r="ZZ933" s="347"/>
      <c r="AAA933" s="347"/>
      <c r="AAB933" s="347"/>
      <c r="AAC933" s="347"/>
      <c r="AAD933" s="347"/>
      <c r="AAE933" s="347"/>
      <c r="AAF933" s="347"/>
      <c r="AAG933" s="347"/>
      <c r="AAH933" s="347"/>
      <c r="AAI933" s="347"/>
      <c r="AAJ933" s="347"/>
      <c r="AAK933" s="347"/>
      <c r="AAL933" s="347"/>
      <c r="AAM933" s="347"/>
      <c r="AAN933" s="347"/>
      <c r="AAO933" s="347"/>
      <c r="AAP933" s="347"/>
      <c r="AAQ933" s="347"/>
      <c r="AAR933" s="347"/>
      <c r="AAS933" s="347"/>
      <c r="AAT933" s="347"/>
      <c r="AAU933" s="347"/>
      <c r="AAV933" s="347"/>
      <c r="AAW933" s="347"/>
      <c r="AAX933" s="347"/>
      <c r="AAY933" s="347"/>
      <c r="AAZ933" s="347"/>
      <c r="ABA933" s="347"/>
      <c r="ABB933" s="347"/>
      <c r="ABC933" s="347"/>
      <c r="ABD933" s="347"/>
      <c r="ABE933" s="347"/>
      <c r="ABF933" s="347"/>
      <c r="ABG933" s="347"/>
      <c r="ABH933" s="347"/>
      <c r="ABI933" s="347"/>
      <c r="ABJ933" s="347"/>
      <c r="ABK933" s="347"/>
      <c r="ABL933" s="347"/>
      <c r="ABM933" s="347"/>
      <c r="ABN933" s="347"/>
      <c r="ABO933" s="347"/>
      <c r="ABP933" s="347"/>
      <c r="ABQ933" s="347"/>
      <c r="ABR933" s="347"/>
      <c r="ABS933" s="347"/>
      <c r="ABT933" s="347"/>
      <c r="ABU933" s="347"/>
      <c r="ABV933" s="347"/>
      <c r="ABW933" s="347"/>
      <c r="ABX933" s="347"/>
      <c r="ABY933" s="347"/>
      <c r="ABZ933" s="347"/>
      <c r="ACA933" s="347"/>
      <c r="ACB933" s="347"/>
      <c r="ACC933" s="347"/>
      <c r="ACD933" s="347"/>
      <c r="ACE933" s="347"/>
      <c r="ACF933" s="347"/>
      <c r="ACG933" s="347"/>
      <c r="ACH933" s="347"/>
      <c r="ACI933" s="347"/>
      <c r="ACJ933" s="347"/>
      <c r="ACK933" s="347"/>
      <c r="ACL933" s="347"/>
      <c r="ACM933" s="347"/>
      <c r="ACN933" s="347"/>
      <c r="ACO933" s="347"/>
      <c r="ACP933" s="347"/>
      <c r="ACQ933" s="347"/>
      <c r="ACR933" s="347"/>
      <c r="ACS933" s="347"/>
      <c r="ACT933" s="347"/>
      <c r="ACU933" s="347"/>
      <c r="ACV933" s="347"/>
      <c r="ACW933" s="347"/>
      <c r="ACX933" s="347"/>
      <c r="ACY933" s="347"/>
      <c r="ACZ933" s="347"/>
      <c r="ADA933" s="347"/>
      <c r="ADB933" s="347"/>
      <c r="ADC933" s="347"/>
      <c r="ADD933" s="347"/>
      <c r="ADE933" s="347"/>
      <c r="ADF933" s="347"/>
      <c r="ADG933" s="347"/>
      <c r="ADH933" s="347"/>
      <c r="ADI933" s="347"/>
      <c r="ADJ933" s="347"/>
      <c r="ADK933" s="347"/>
      <c r="ADL933" s="347"/>
      <c r="ADM933" s="347"/>
      <c r="ADN933" s="347"/>
      <c r="ADO933" s="347"/>
      <c r="ADP933" s="347"/>
      <c r="ADQ933" s="347"/>
      <c r="ADR933" s="347"/>
      <c r="ADS933" s="347"/>
      <c r="ADT933" s="347"/>
      <c r="ADU933" s="347"/>
      <c r="ADV933" s="347"/>
      <c r="ADW933" s="347"/>
      <c r="ADX933" s="347"/>
      <c r="ADY933" s="347"/>
      <c r="ADZ933" s="347"/>
      <c r="AEA933" s="347"/>
      <c r="AEB933" s="347"/>
      <c r="AEC933" s="347"/>
      <c r="AED933" s="347"/>
      <c r="AEE933" s="347"/>
      <c r="AEF933" s="347"/>
      <c r="AEG933" s="347"/>
      <c r="AEH933" s="347"/>
      <c r="AEI933" s="347"/>
      <c r="AEJ933" s="347"/>
      <c r="AEK933" s="347"/>
      <c r="AEL933" s="347"/>
      <c r="AEM933" s="347"/>
      <c r="AEN933" s="347"/>
      <c r="AEO933" s="347"/>
      <c r="AEP933" s="347"/>
      <c r="AEQ933" s="347"/>
      <c r="AER933" s="347"/>
      <c r="AES933" s="347"/>
      <c r="AET933" s="347"/>
      <c r="AEU933" s="347"/>
      <c r="AEV933" s="347"/>
      <c r="AEW933" s="347"/>
      <c r="AEX933" s="347"/>
      <c r="AEY933" s="347"/>
      <c r="AEZ933" s="347"/>
      <c r="AFA933" s="347"/>
      <c r="AFB933" s="347"/>
      <c r="AFC933" s="347"/>
      <c r="AFD933" s="347"/>
      <c r="AFE933" s="347"/>
      <c r="AFF933" s="347"/>
      <c r="AFG933" s="347"/>
      <c r="AFH933" s="347"/>
      <c r="AFI933" s="347"/>
      <c r="AFJ933" s="347"/>
      <c r="AFK933" s="347"/>
      <c r="AFL933" s="347"/>
      <c r="AFM933" s="347"/>
      <c r="AFN933" s="347"/>
      <c r="AFO933" s="347"/>
      <c r="AFP933" s="347"/>
      <c r="AFQ933" s="347"/>
      <c r="AFR933" s="347"/>
      <c r="AFS933" s="347"/>
      <c r="AFT933" s="347"/>
      <c r="AFU933" s="347"/>
      <c r="AFV933" s="347"/>
      <c r="AFW933" s="347"/>
      <c r="AFX933" s="347"/>
      <c r="AFY933" s="347"/>
      <c r="AFZ933" s="347"/>
      <c r="AGA933" s="347"/>
      <c r="AGB933" s="347"/>
      <c r="AGC933" s="347"/>
      <c r="AGD933" s="347"/>
      <c r="AGE933" s="347"/>
      <c r="AGF933" s="347"/>
      <c r="AGG933" s="347"/>
      <c r="AGH933" s="347"/>
      <c r="AGI933" s="347"/>
      <c r="AGJ933" s="347"/>
      <c r="AGK933" s="347"/>
      <c r="AGL933" s="347"/>
      <c r="AGM933" s="347"/>
      <c r="AGN933" s="347"/>
      <c r="AGO933" s="347"/>
      <c r="AGP933" s="347"/>
      <c r="AGQ933" s="347"/>
      <c r="AGR933" s="347"/>
      <c r="AGS933" s="347"/>
      <c r="AGT933" s="347"/>
      <c r="AGU933" s="347"/>
      <c r="AGV933" s="347"/>
      <c r="AGW933" s="347"/>
      <c r="AGX933" s="347"/>
      <c r="AGY933" s="347"/>
      <c r="AGZ933" s="347"/>
      <c r="AHA933" s="347"/>
      <c r="AHB933" s="347"/>
      <c r="AHC933" s="347"/>
      <c r="AHD933" s="347"/>
      <c r="AHE933" s="347"/>
      <c r="AHF933" s="347"/>
      <c r="AHG933" s="347"/>
      <c r="AHH933" s="347"/>
      <c r="AHI933" s="347"/>
      <c r="AHJ933" s="347"/>
      <c r="AHK933" s="347"/>
      <c r="AHL933" s="347"/>
      <c r="AHM933" s="347"/>
      <c r="AHN933" s="347"/>
      <c r="AHO933" s="347"/>
      <c r="AHP933" s="347"/>
      <c r="AHQ933" s="347"/>
      <c r="AHR933" s="347"/>
      <c r="AHS933" s="347"/>
      <c r="AHT933" s="347"/>
      <c r="AHU933" s="347"/>
      <c r="AHV933" s="347"/>
      <c r="AHW933" s="347"/>
      <c r="AHX933" s="347"/>
      <c r="AHY933" s="347"/>
      <c r="AHZ933" s="347"/>
      <c r="AIA933" s="347"/>
      <c r="AIB933" s="347"/>
      <c r="AIC933" s="347"/>
      <c r="AID933" s="347"/>
      <c r="AIE933" s="347"/>
      <c r="AIF933" s="347"/>
      <c r="AIG933" s="347"/>
      <c r="AIH933" s="347"/>
      <c r="AII933" s="347"/>
      <c r="AIJ933" s="347"/>
      <c r="AIK933" s="347"/>
      <c r="AIL933" s="347"/>
      <c r="AIM933" s="347"/>
      <c r="AIN933" s="347"/>
      <c r="AIO933" s="347"/>
      <c r="AIP933" s="347"/>
      <c r="AIQ933" s="347"/>
      <c r="AIR933" s="347"/>
      <c r="AIS933" s="347"/>
      <c r="AIT933" s="347"/>
      <c r="AIU933" s="347"/>
      <c r="AIV933" s="347"/>
      <c r="AIW933" s="347"/>
      <c r="AIX933" s="347"/>
      <c r="AIY933" s="347"/>
      <c r="AIZ933" s="347"/>
      <c r="AJA933" s="347"/>
      <c r="AJB933" s="347"/>
      <c r="AJC933" s="347"/>
      <c r="AJD933" s="347"/>
      <c r="AJE933" s="347"/>
      <c r="AJF933" s="347"/>
      <c r="AJG933" s="347"/>
      <c r="AJH933" s="347"/>
      <c r="AJI933" s="347"/>
      <c r="AJJ933" s="347"/>
      <c r="AJK933" s="347"/>
      <c r="AJL933" s="347"/>
      <c r="AJM933" s="347"/>
      <c r="AJN933" s="347"/>
      <c r="AJO933" s="347"/>
      <c r="AJP933" s="347"/>
      <c r="AJQ933" s="347"/>
      <c r="AJR933" s="347"/>
      <c r="AJS933" s="347"/>
      <c r="AJT933" s="347"/>
      <c r="AJU933" s="347"/>
      <c r="AJV933" s="347"/>
      <c r="AJW933" s="347"/>
      <c r="AJX933" s="347"/>
      <c r="AJY933" s="347"/>
      <c r="AJZ933" s="347"/>
      <c r="AKA933" s="347"/>
      <c r="AKB933" s="347"/>
      <c r="AKC933" s="347"/>
      <c r="AKD933" s="347"/>
      <c r="AKE933" s="347"/>
      <c r="AKF933" s="347"/>
      <c r="AKG933" s="347"/>
      <c r="AKH933" s="347"/>
      <c r="AKI933" s="347"/>
      <c r="AKJ933" s="347"/>
      <c r="AKK933" s="347"/>
      <c r="AKL933" s="347"/>
      <c r="AKM933" s="347"/>
      <c r="AKN933" s="347"/>
      <c r="AKO933" s="347"/>
      <c r="AKP933" s="347"/>
      <c r="AKQ933" s="347"/>
      <c r="AKR933" s="347"/>
      <c r="AKS933" s="347"/>
      <c r="AKT933" s="347"/>
      <c r="AKU933" s="347"/>
      <c r="AKV933" s="347"/>
      <c r="AKW933" s="347"/>
      <c r="AKX933" s="347"/>
      <c r="AKY933" s="347"/>
      <c r="AKZ933" s="347"/>
      <c r="ALA933" s="347"/>
      <c r="ALB933" s="347"/>
      <c r="ALC933" s="347"/>
      <c r="ALD933" s="347"/>
      <c r="ALE933" s="347"/>
      <c r="ALF933" s="347"/>
      <c r="ALG933" s="347"/>
      <c r="ALH933" s="347"/>
      <c r="ALI933" s="347"/>
      <c r="ALJ933" s="347"/>
      <c r="ALK933" s="347"/>
      <c r="ALL933" s="347"/>
      <c r="ALM933" s="347"/>
      <c r="ALN933" s="347"/>
      <c r="ALO933" s="347"/>
      <c r="ALP933" s="347"/>
      <c r="ALQ933" s="347"/>
      <c r="ALR933" s="347"/>
      <c r="ALS933" s="347"/>
      <c r="ALT933" s="347"/>
      <c r="ALU933" s="347"/>
      <c r="ALV933" s="347"/>
      <c r="ALW933" s="347"/>
      <c r="ALX933" s="347"/>
      <c r="ALY933" s="347"/>
      <c r="ALZ933" s="347"/>
      <c r="AMA933" s="347"/>
      <c r="AMB933" s="347"/>
      <c r="AMC933" s="347"/>
      <c r="AMD933" s="347"/>
      <c r="AME933" s="347"/>
      <c r="AMF933" s="347"/>
      <c r="AMG933" s="347"/>
      <c r="AMH933" s="347"/>
      <c r="AMI933" s="347"/>
      <c r="AMJ933" s="347"/>
      <c r="AMK933" s="347"/>
      <c r="AML933" s="347"/>
      <c r="AMM933" s="347"/>
      <c r="AMN933" s="347"/>
      <c r="AMO933" s="347"/>
      <c r="AMP933" s="347"/>
      <c r="AMQ933" s="347"/>
      <c r="AMR933" s="347"/>
      <c r="AMS933" s="347"/>
      <c r="AMT933" s="347"/>
      <c r="AMU933" s="347"/>
      <c r="AMV933" s="347"/>
      <c r="AMW933" s="347"/>
      <c r="AMX933" s="347"/>
      <c r="AMY933" s="347"/>
      <c r="AMZ933" s="347"/>
      <c r="ANA933" s="347"/>
      <c r="ANB933" s="347"/>
      <c r="ANC933" s="347"/>
      <c r="AND933" s="347"/>
      <c r="ANE933" s="347"/>
      <c r="ANF933" s="347"/>
      <c r="ANG933" s="347"/>
      <c r="ANH933" s="347"/>
      <c r="ANI933" s="347"/>
      <c r="ANJ933" s="347"/>
      <c r="ANK933" s="347"/>
      <c r="ANL933" s="347"/>
      <c r="ANM933" s="347"/>
      <c r="ANN933" s="347"/>
      <c r="ANO933" s="347"/>
      <c r="ANP933" s="347"/>
      <c r="ANQ933" s="347"/>
      <c r="ANR933" s="347"/>
      <c r="ANS933" s="347"/>
      <c r="ANT933" s="347"/>
      <c r="ANU933" s="347"/>
      <c r="ANV933" s="347"/>
      <c r="ANW933" s="347"/>
      <c r="ANX933" s="347"/>
      <c r="ANY933" s="347"/>
      <c r="ANZ933" s="347"/>
      <c r="AOA933" s="347"/>
      <c r="AOB933" s="347"/>
      <c r="AOC933" s="347"/>
      <c r="AOD933" s="347"/>
      <c r="AOE933" s="347"/>
      <c r="AOF933" s="347"/>
      <c r="AOG933" s="347"/>
      <c r="AOH933" s="347"/>
      <c r="AOI933" s="347"/>
      <c r="AOJ933" s="347"/>
      <c r="AOK933" s="347"/>
      <c r="AOL933" s="347"/>
      <c r="AOM933" s="347"/>
      <c r="AON933" s="347"/>
      <c r="AOO933" s="347"/>
      <c r="AOP933" s="347"/>
      <c r="AOQ933" s="347"/>
      <c r="AOR933" s="347"/>
      <c r="AOS933" s="347"/>
      <c r="AOT933" s="347"/>
      <c r="AOU933" s="347"/>
      <c r="AOV933" s="347"/>
      <c r="AOW933" s="347"/>
      <c r="AOX933" s="347"/>
      <c r="AOY933" s="347"/>
      <c r="AOZ933" s="347"/>
      <c r="APA933" s="347"/>
      <c r="APB933" s="347"/>
      <c r="APC933" s="347"/>
      <c r="APD933" s="347"/>
      <c r="APE933" s="347"/>
      <c r="APF933" s="347"/>
      <c r="APG933" s="347"/>
      <c r="APH933" s="347"/>
      <c r="API933" s="347"/>
      <c r="APJ933" s="347"/>
      <c r="APK933" s="347"/>
      <c r="APL933" s="347"/>
      <c r="APM933" s="347"/>
      <c r="APN933" s="347"/>
      <c r="APO933" s="347"/>
      <c r="APP933" s="347"/>
      <c r="APQ933" s="347"/>
      <c r="APR933" s="347"/>
      <c r="APS933" s="347"/>
      <c r="APT933" s="347"/>
      <c r="APU933" s="347"/>
      <c r="APV933" s="347"/>
      <c r="APW933" s="347"/>
      <c r="APX933" s="347"/>
      <c r="APY933" s="347"/>
      <c r="APZ933" s="347"/>
      <c r="AQA933" s="347"/>
      <c r="AQB933" s="347"/>
      <c r="AQC933" s="347"/>
      <c r="AQD933" s="347"/>
      <c r="AQE933" s="347"/>
      <c r="AQF933" s="347"/>
      <c r="AQG933" s="347"/>
      <c r="AQH933" s="347"/>
      <c r="AQI933" s="347"/>
      <c r="AQJ933" s="347"/>
      <c r="AQK933" s="347"/>
      <c r="AQL933" s="347"/>
      <c r="AQM933" s="347"/>
      <c r="AQN933" s="347"/>
      <c r="AQO933" s="347"/>
      <c r="AQP933" s="347"/>
      <c r="AQQ933" s="347"/>
      <c r="AQR933" s="347"/>
      <c r="AQS933" s="347"/>
      <c r="AQT933" s="347"/>
      <c r="AQU933" s="347"/>
      <c r="AQV933" s="347"/>
      <c r="AQW933" s="347"/>
      <c r="AQX933" s="347"/>
      <c r="AQY933" s="347"/>
      <c r="AQZ933" s="347"/>
      <c r="ARA933" s="347"/>
      <c r="ARB933" s="347"/>
      <c r="ARC933" s="347"/>
      <c r="ARD933" s="347"/>
      <c r="ARE933" s="347"/>
      <c r="ARF933" s="347"/>
      <c r="ARG933" s="347"/>
      <c r="ARH933" s="347"/>
      <c r="ARI933" s="347"/>
      <c r="ARJ933" s="347"/>
      <c r="ARK933" s="347"/>
      <c r="ARL933" s="347"/>
      <c r="ARM933" s="347"/>
      <c r="ARN933" s="347"/>
      <c r="ARO933" s="347"/>
      <c r="ARP933" s="347"/>
      <c r="ARQ933" s="347"/>
      <c r="ARR933" s="347"/>
      <c r="ARS933" s="347"/>
      <c r="ART933" s="347"/>
      <c r="ARU933" s="347"/>
      <c r="ARV933" s="347"/>
      <c r="ARW933" s="347"/>
      <c r="ARX933" s="347"/>
      <c r="ARY933" s="347"/>
      <c r="ARZ933" s="347"/>
      <c r="ASA933" s="347"/>
      <c r="ASB933" s="347"/>
      <c r="ASC933" s="347"/>
      <c r="ASD933" s="347"/>
      <c r="ASE933" s="347"/>
      <c r="ASF933" s="347"/>
      <c r="ASG933" s="347"/>
      <c r="ASH933" s="347"/>
      <c r="ASI933" s="347"/>
      <c r="ASJ933" s="347"/>
      <c r="ASK933" s="347"/>
      <c r="ASL933" s="347"/>
      <c r="ASM933" s="347"/>
      <c r="ASN933" s="347"/>
      <c r="ASO933" s="347"/>
      <c r="ASP933" s="347"/>
      <c r="ASQ933" s="347"/>
      <c r="ASR933" s="347"/>
      <c r="ASS933" s="347"/>
      <c r="AST933" s="347"/>
      <c r="ASU933" s="347"/>
      <c r="ASV933" s="347"/>
      <c r="ASW933" s="347"/>
      <c r="ASX933" s="347"/>
      <c r="ASY933" s="347"/>
      <c r="ASZ933" s="347"/>
      <c r="ATA933" s="347"/>
      <c r="ATB933" s="347"/>
      <c r="ATC933" s="347"/>
      <c r="ATD933" s="347"/>
      <c r="ATE933" s="347"/>
      <c r="ATF933" s="347"/>
      <c r="ATG933" s="347"/>
      <c r="ATH933" s="347"/>
      <c r="ATI933" s="347"/>
      <c r="ATJ933" s="347"/>
      <c r="ATK933" s="347"/>
      <c r="ATL933" s="347"/>
      <c r="ATM933" s="347"/>
      <c r="ATN933" s="347"/>
      <c r="ATO933" s="347"/>
      <c r="ATP933" s="347"/>
      <c r="ATQ933" s="347"/>
      <c r="ATR933" s="347"/>
      <c r="ATS933" s="347"/>
      <c r="ATT933" s="347"/>
      <c r="ATU933" s="347"/>
      <c r="ATV933" s="347"/>
      <c r="ATW933" s="347"/>
      <c r="ATX933" s="347"/>
      <c r="ATY933" s="347"/>
      <c r="ATZ933" s="347"/>
      <c r="AUA933" s="347"/>
      <c r="AUB933" s="347"/>
      <c r="AUC933" s="347"/>
      <c r="AUD933" s="347"/>
      <c r="AUE933" s="347"/>
      <c r="AUF933" s="347"/>
      <c r="AUG933" s="347"/>
      <c r="AUH933" s="347"/>
      <c r="AUI933" s="347"/>
      <c r="AUJ933" s="347"/>
      <c r="AUK933" s="347"/>
      <c r="AUL933" s="347"/>
      <c r="AUM933" s="347"/>
      <c r="AUN933" s="347"/>
      <c r="AUO933" s="347"/>
      <c r="AUP933" s="347"/>
      <c r="AUQ933" s="347"/>
      <c r="AUR933" s="347"/>
      <c r="AUS933" s="347"/>
      <c r="AUT933" s="347"/>
      <c r="AUU933" s="347"/>
      <c r="AUV933" s="347"/>
      <c r="AUW933" s="347"/>
      <c r="AUX933" s="347"/>
      <c r="AUY933" s="347"/>
      <c r="AUZ933" s="347"/>
      <c r="AVA933" s="347"/>
      <c r="AVB933" s="347"/>
      <c r="AVC933" s="347"/>
      <c r="AVD933" s="347"/>
      <c r="AVE933" s="347"/>
      <c r="AVF933" s="347"/>
      <c r="AVG933" s="347"/>
      <c r="AVH933" s="347"/>
      <c r="AVI933" s="347"/>
      <c r="AVJ933" s="347"/>
      <c r="AVK933" s="347"/>
      <c r="AVL933" s="347"/>
      <c r="AVM933" s="347"/>
      <c r="AVN933" s="347"/>
      <c r="AVO933" s="347"/>
      <c r="AVP933" s="347"/>
      <c r="AVQ933" s="347"/>
      <c r="AVR933" s="347"/>
      <c r="AVS933" s="347"/>
      <c r="AVT933" s="347"/>
      <c r="AVU933" s="347"/>
      <c r="AVV933" s="347"/>
      <c r="AVW933" s="347"/>
      <c r="AVX933" s="347"/>
      <c r="AVY933" s="347"/>
      <c r="AVZ933" s="347"/>
      <c r="AWA933" s="347"/>
      <c r="AWB933" s="347"/>
      <c r="AWC933" s="347"/>
      <c r="AWD933" s="347"/>
      <c r="AWE933" s="347"/>
      <c r="AWF933" s="347"/>
      <c r="AWG933" s="347"/>
      <c r="AWH933" s="347"/>
      <c r="AWI933" s="347"/>
      <c r="AWJ933" s="347"/>
      <c r="AWK933" s="347"/>
      <c r="AWL933" s="347"/>
      <c r="AWM933" s="347"/>
      <c r="AWN933" s="347"/>
      <c r="AWO933" s="347"/>
      <c r="AWP933" s="347"/>
      <c r="AWQ933" s="347"/>
      <c r="AWR933" s="347"/>
      <c r="AWS933" s="347"/>
      <c r="AWT933" s="347"/>
      <c r="AWU933" s="347"/>
      <c r="AWV933" s="347"/>
      <c r="AWW933" s="347"/>
      <c r="AWX933" s="347"/>
      <c r="AWY933" s="347"/>
      <c r="AWZ933" s="347"/>
      <c r="AXA933" s="347"/>
      <c r="AXB933" s="347"/>
      <c r="AXC933" s="347"/>
      <c r="AXD933" s="347"/>
      <c r="AXE933" s="347"/>
      <c r="AXF933" s="347"/>
      <c r="AXG933" s="347"/>
      <c r="AXH933" s="347"/>
      <c r="AXI933" s="347"/>
      <c r="AXJ933" s="347"/>
      <c r="AXK933" s="347"/>
      <c r="AXL933" s="347"/>
      <c r="AXM933" s="347"/>
      <c r="AXN933" s="347"/>
      <c r="AXO933" s="347"/>
      <c r="AXP933" s="347"/>
      <c r="AXQ933" s="347"/>
      <c r="AXR933" s="347"/>
      <c r="AXS933" s="347"/>
      <c r="AXT933" s="347"/>
      <c r="AXU933" s="347"/>
      <c r="AXV933" s="347"/>
      <c r="AXW933" s="347"/>
      <c r="AXX933" s="347"/>
      <c r="AXY933" s="347"/>
      <c r="AXZ933" s="347"/>
      <c r="AYA933" s="347"/>
      <c r="AYB933" s="347"/>
      <c r="AYC933" s="347"/>
      <c r="AYD933" s="347"/>
      <c r="AYE933" s="347"/>
      <c r="AYF933" s="347"/>
      <c r="AYG933" s="347"/>
      <c r="AYH933" s="347"/>
      <c r="AYI933" s="347"/>
      <c r="AYJ933" s="347"/>
      <c r="AYK933" s="347"/>
      <c r="AYL933" s="347"/>
      <c r="AYM933" s="347"/>
      <c r="AYN933" s="347"/>
      <c r="AYO933" s="347"/>
      <c r="AYP933" s="347"/>
      <c r="AYQ933" s="347"/>
      <c r="AYR933" s="347"/>
      <c r="AYS933" s="347"/>
      <c r="AYT933" s="347"/>
      <c r="AYU933" s="347"/>
      <c r="AYV933" s="347"/>
      <c r="AYW933" s="347"/>
      <c r="AYX933" s="347"/>
      <c r="AYY933" s="347"/>
      <c r="AYZ933" s="347"/>
      <c r="AZA933" s="347"/>
      <c r="AZB933" s="347"/>
      <c r="AZC933" s="347"/>
      <c r="AZD933" s="347"/>
      <c r="AZE933" s="347"/>
      <c r="AZF933" s="347"/>
      <c r="AZG933" s="347"/>
      <c r="AZH933" s="347"/>
      <c r="AZI933" s="347"/>
      <c r="AZJ933" s="347"/>
      <c r="AZK933" s="347"/>
      <c r="AZL933" s="347"/>
      <c r="AZM933" s="347"/>
      <c r="AZN933" s="347"/>
      <c r="AZO933" s="347"/>
      <c r="AZP933" s="347"/>
      <c r="AZQ933" s="347"/>
      <c r="AZR933" s="347"/>
      <c r="AZS933" s="347"/>
      <c r="AZT933" s="347"/>
      <c r="AZU933" s="347"/>
      <c r="AZV933" s="347"/>
      <c r="AZW933" s="347"/>
      <c r="AZX933" s="347"/>
      <c r="AZY933" s="347"/>
      <c r="AZZ933" s="347"/>
      <c r="BAA933" s="347"/>
      <c r="BAB933" s="347"/>
      <c r="BAC933" s="347"/>
      <c r="BAD933" s="347"/>
      <c r="BAE933" s="347"/>
      <c r="BAF933" s="347"/>
      <c r="BAG933" s="347"/>
      <c r="BAH933" s="347"/>
      <c r="BAI933" s="347"/>
      <c r="BAJ933" s="347"/>
      <c r="BAK933" s="347"/>
      <c r="BAL933" s="347"/>
      <c r="BAM933" s="347"/>
      <c r="BAN933" s="347"/>
      <c r="BAO933" s="347"/>
      <c r="BAP933" s="347"/>
      <c r="BAQ933" s="347"/>
      <c r="BAR933" s="347"/>
      <c r="BAS933" s="347"/>
      <c r="BAT933" s="347"/>
      <c r="BAU933" s="347"/>
      <c r="BAV933" s="347"/>
      <c r="BAW933" s="347"/>
      <c r="BAX933" s="347"/>
      <c r="BAY933" s="347"/>
      <c r="BAZ933" s="347"/>
      <c r="BBA933" s="347"/>
      <c r="BBB933" s="347"/>
      <c r="BBC933" s="347"/>
      <c r="BBD933" s="347"/>
      <c r="BBE933" s="347"/>
      <c r="BBF933" s="347"/>
      <c r="BBG933" s="347"/>
      <c r="BBH933" s="347"/>
      <c r="BBI933" s="347"/>
      <c r="BBJ933" s="347"/>
      <c r="BBK933" s="347"/>
      <c r="BBL933" s="347"/>
      <c r="BBM933" s="347"/>
      <c r="BBN933" s="347"/>
      <c r="BBO933" s="347"/>
      <c r="BBP933" s="347"/>
      <c r="BBQ933" s="347"/>
      <c r="BBR933" s="347"/>
      <c r="BBS933" s="347"/>
      <c r="BBT933" s="347"/>
      <c r="BBU933" s="347"/>
      <c r="BBV933" s="347"/>
      <c r="BBW933" s="347"/>
      <c r="BBX933" s="347"/>
      <c r="BBY933" s="347"/>
      <c r="BBZ933" s="347"/>
      <c r="BCA933" s="347"/>
      <c r="BCB933" s="347"/>
      <c r="BCC933" s="347"/>
      <c r="BCD933" s="347"/>
      <c r="BCE933" s="347"/>
      <c r="BCF933" s="347"/>
      <c r="BCG933" s="347"/>
      <c r="BCH933" s="347"/>
      <c r="BCI933" s="347"/>
      <c r="BCJ933" s="347"/>
      <c r="BCK933" s="347"/>
      <c r="BCL933" s="347"/>
      <c r="BCM933" s="347"/>
      <c r="BCN933" s="347"/>
      <c r="BCO933" s="347"/>
      <c r="BCP933" s="347"/>
      <c r="BCQ933" s="347"/>
      <c r="BCR933" s="347"/>
      <c r="BCS933" s="347"/>
      <c r="BCT933" s="347"/>
      <c r="BCU933" s="347"/>
      <c r="BCV933" s="347"/>
      <c r="BCW933" s="347"/>
      <c r="BCX933" s="347"/>
      <c r="BCY933" s="347"/>
      <c r="BCZ933" s="347"/>
      <c r="BDA933" s="347"/>
      <c r="BDB933" s="347"/>
      <c r="BDC933" s="347"/>
      <c r="BDD933" s="347"/>
      <c r="BDE933" s="347"/>
      <c r="BDF933" s="347"/>
      <c r="BDG933" s="347"/>
      <c r="BDH933" s="347"/>
      <c r="BDI933" s="347"/>
      <c r="BDJ933" s="347"/>
      <c r="BDK933" s="347"/>
      <c r="BDL933" s="347"/>
      <c r="BDM933" s="347"/>
      <c r="BDN933" s="347"/>
      <c r="BDO933" s="347"/>
      <c r="BDP933" s="347"/>
      <c r="BDQ933" s="347"/>
      <c r="BDR933" s="347"/>
      <c r="BDS933" s="347"/>
      <c r="BDT933" s="347"/>
      <c r="BDU933" s="347"/>
      <c r="BDV933" s="347"/>
      <c r="BDW933" s="347"/>
      <c r="BDX933" s="347"/>
      <c r="BDY933" s="347"/>
      <c r="BDZ933" s="347"/>
      <c r="BEA933" s="347"/>
      <c r="BEB933" s="347"/>
      <c r="BEC933" s="347"/>
      <c r="BED933" s="347"/>
      <c r="BEE933" s="347"/>
      <c r="BEF933" s="347"/>
      <c r="BEG933" s="347"/>
      <c r="BEH933" s="347"/>
      <c r="BEI933" s="347"/>
      <c r="BEJ933" s="347"/>
      <c r="BEK933" s="347"/>
      <c r="BEL933" s="347"/>
      <c r="BEM933" s="347"/>
      <c r="BEN933" s="347"/>
      <c r="BEO933" s="347"/>
      <c r="BEP933" s="347"/>
      <c r="BEQ933" s="347"/>
      <c r="BER933" s="347"/>
      <c r="BES933" s="347"/>
      <c r="BET933" s="347"/>
      <c r="BEU933" s="347"/>
      <c r="BEV933" s="347"/>
      <c r="BEW933" s="347"/>
      <c r="BEX933" s="347"/>
      <c r="BEY933" s="347"/>
      <c r="BEZ933" s="347"/>
      <c r="BFA933" s="347"/>
      <c r="BFB933" s="347"/>
      <c r="BFC933" s="347"/>
      <c r="BFD933" s="347"/>
      <c r="BFE933" s="347"/>
      <c r="BFF933" s="347"/>
      <c r="BFG933" s="347"/>
      <c r="BFH933" s="347"/>
      <c r="BFI933" s="347"/>
      <c r="BFJ933" s="347"/>
      <c r="BFK933" s="347"/>
      <c r="BFL933" s="347"/>
      <c r="BFM933" s="347"/>
      <c r="BFN933" s="347"/>
      <c r="BFO933" s="347"/>
      <c r="BFP933" s="347"/>
      <c r="BFQ933" s="347"/>
      <c r="BFR933" s="347"/>
      <c r="BFS933" s="347"/>
      <c r="BFT933" s="347"/>
      <c r="BFU933" s="347"/>
      <c r="BFV933" s="347"/>
      <c r="BFW933" s="347"/>
      <c r="BFX933" s="347"/>
      <c r="BFY933" s="347"/>
      <c r="BFZ933" s="347"/>
      <c r="BGA933" s="347"/>
      <c r="BGB933" s="347"/>
      <c r="BGC933" s="347"/>
      <c r="BGD933" s="347"/>
      <c r="BGE933" s="347"/>
      <c r="BGF933" s="347"/>
      <c r="BGG933" s="347"/>
      <c r="BGH933" s="347"/>
      <c r="BGI933" s="347"/>
      <c r="BGJ933" s="347"/>
      <c r="BGK933" s="347"/>
      <c r="BGL933" s="347"/>
      <c r="BGM933" s="347"/>
      <c r="BGN933" s="347"/>
      <c r="BGO933" s="347"/>
      <c r="BGP933" s="347"/>
      <c r="BGQ933" s="347"/>
      <c r="BGR933" s="347"/>
      <c r="BGS933" s="347"/>
      <c r="BGT933" s="347"/>
      <c r="BGU933" s="347"/>
      <c r="BGV933" s="347"/>
      <c r="BGW933" s="347"/>
      <c r="BGX933" s="347"/>
      <c r="BGY933" s="347"/>
      <c r="BGZ933" s="347"/>
      <c r="BHA933" s="347"/>
      <c r="BHB933" s="347"/>
      <c r="BHC933" s="347"/>
      <c r="BHD933" s="347"/>
      <c r="BHE933" s="347"/>
      <c r="BHF933" s="347"/>
      <c r="BHG933" s="347"/>
      <c r="BHH933" s="347"/>
      <c r="BHI933" s="347"/>
      <c r="BHJ933" s="347"/>
      <c r="BHK933" s="347"/>
      <c r="BHL933" s="347"/>
      <c r="BHM933" s="347"/>
      <c r="BHN933" s="347"/>
      <c r="BHO933" s="347"/>
      <c r="BHP933" s="347"/>
      <c r="BHQ933" s="347"/>
      <c r="BHR933" s="347"/>
      <c r="BHS933" s="347"/>
      <c r="BHT933" s="347"/>
      <c r="BHU933" s="347"/>
      <c r="BHV933" s="347"/>
      <c r="BHW933" s="347"/>
      <c r="BHX933" s="347"/>
      <c r="BHY933" s="347"/>
      <c r="BHZ933" s="347"/>
      <c r="BIA933" s="347"/>
      <c r="BIB933" s="347"/>
      <c r="BIC933" s="347"/>
      <c r="BID933" s="347"/>
      <c r="BIE933" s="347"/>
      <c r="BIF933" s="347"/>
      <c r="BIG933" s="347"/>
      <c r="BIH933" s="347"/>
      <c r="BII933" s="347"/>
      <c r="BIJ933" s="347"/>
      <c r="BIK933" s="347"/>
      <c r="BIL933" s="347"/>
      <c r="BIM933" s="347"/>
      <c r="BIN933" s="347"/>
      <c r="BIO933" s="347"/>
      <c r="BIP933" s="347"/>
      <c r="BIQ933" s="347"/>
      <c r="BIR933" s="347"/>
      <c r="BIS933" s="347"/>
      <c r="BIT933" s="347"/>
      <c r="BIU933" s="347"/>
      <c r="BIV933" s="347"/>
      <c r="BIW933" s="347"/>
      <c r="BIX933" s="347"/>
      <c r="BIY933" s="347"/>
      <c r="BIZ933" s="347"/>
      <c r="BJA933" s="347"/>
      <c r="BJB933" s="347"/>
      <c r="BJC933" s="347"/>
      <c r="BJD933" s="347"/>
      <c r="BJE933" s="347"/>
      <c r="BJF933" s="347"/>
      <c r="BJG933" s="347"/>
      <c r="BJH933" s="347"/>
      <c r="BJI933" s="347"/>
      <c r="BJJ933" s="347"/>
      <c r="BJK933" s="347"/>
      <c r="BJL933" s="347"/>
      <c r="BJM933" s="347"/>
      <c r="BJN933" s="347"/>
      <c r="BJO933" s="347"/>
      <c r="BJP933" s="347"/>
      <c r="BJQ933" s="347"/>
      <c r="BJR933" s="347"/>
      <c r="BJS933" s="347"/>
      <c r="BJT933" s="347"/>
      <c r="BJU933" s="347"/>
      <c r="BJV933" s="347"/>
      <c r="BJW933" s="347"/>
      <c r="BJX933" s="347"/>
      <c r="BJY933" s="347"/>
      <c r="BJZ933" s="347"/>
      <c r="BKA933" s="347"/>
      <c r="BKB933" s="347"/>
      <c r="BKC933" s="347"/>
      <c r="BKD933" s="347"/>
      <c r="BKE933" s="347"/>
      <c r="BKF933" s="347"/>
      <c r="BKG933" s="347"/>
      <c r="BKH933" s="347"/>
      <c r="BKI933" s="347"/>
      <c r="BKJ933" s="347"/>
      <c r="BKK933" s="347"/>
      <c r="BKL933" s="347"/>
      <c r="BKM933" s="347"/>
      <c r="BKN933" s="347"/>
      <c r="BKO933" s="347"/>
      <c r="BKP933" s="347"/>
      <c r="BKQ933" s="347"/>
      <c r="BKR933" s="347"/>
      <c r="BKS933" s="347"/>
      <c r="BKT933" s="347"/>
      <c r="BKU933" s="347"/>
      <c r="BKV933" s="347"/>
      <c r="BKW933" s="347"/>
      <c r="BKX933" s="347"/>
      <c r="BKY933" s="347"/>
      <c r="BKZ933" s="347"/>
      <c r="BLA933" s="347"/>
      <c r="BLB933" s="347"/>
      <c r="BLC933" s="347"/>
      <c r="BLD933" s="347"/>
      <c r="BLE933" s="347"/>
      <c r="BLF933" s="347"/>
      <c r="BLG933" s="347"/>
      <c r="BLH933" s="347"/>
      <c r="BLI933" s="347"/>
      <c r="BLJ933" s="347"/>
      <c r="BLK933" s="347"/>
      <c r="BLL933" s="347"/>
      <c r="BLM933" s="347"/>
      <c r="BLN933" s="347"/>
      <c r="BLO933" s="347"/>
      <c r="BLP933" s="347"/>
      <c r="BLQ933" s="347"/>
      <c r="BLR933" s="347"/>
      <c r="BLS933" s="347"/>
      <c r="BLT933" s="347"/>
      <c r="BLU933" s="347"/>
      <c r="BLV933" s="347"/>
      <c r="BLW933" s="347"/>
      <c r="BLX933" s="347"/>
      <c r="BLY933" s="347"/>
      <c r="BLZ933" s="347"/>
      <c r="BMA933" s="347"/>
      <c r="BMB933" s="347"/>
      <c r="BMC933" s="347"/>
      <c r="BMD933" s="347"/>
      <c r="BME933" s="347"/>
      <c r="BMF933" s="347"/>
      <c r="BMG933" s="347"/>
      <c r="BMH933" s="347"/>
      <c r="BMI933" s="347"/>
      <c r="BMJ933" s="347"/>
      <c r="BMK933" s="347"/>
      <c r="BML933" s="347"/>
      <c r="BMM933" s="347"/>
      <c r="BMN933" s="347"/>
      <c r="BMO933" s="347"/>
      <c r="BMP933" s="347"/>
      <c r="BMQ933" s="347"/>
      <c r="BMR933" s="347"/>
      <c r="BMS933" s="347"/>
      <c r="BMT933" s="347"/>
      <c r="BMU933" s="347"/>
      <c r="BMV933" s="347"/>
      <c r="BMW933" s="347"/>
      <c r="BMX933" s="347"/>
      <c r="BMY933" s="347"/>
      <c r="BMZ933" s="347"/>
      <c r="BNA933" s="347"/>
      <c r="BNB933" s="347"/>
      <c r="BNC933" s="347"/>
      <c r="BND933" s="347"/>
      <c r="BNE933" s="347"/>
      <c r="BNF933" s="347"/>
      <c r="BNG933" s="347"/>
      <c r="BNH933" s="347"/>
      <c r="BNI933" s="347"/>
      <c r="BNJ933" s="347"/>
      <c r="BNK933" s="347"/>
      <c r="BNL933" s="347"/>
      <c r="BNM933" s="347"/>
      <c r="BNN933" s="347"/>
      <c r="BNO933" s="347"/>
      <c r="BNP933" s="347"/>
      <c r="BNQ933" s="347"/>
      <c r="BNR933" s="347"/>
      <c r="BNS933" s="347"/>
      <c r="BNT933" s="347"/>
      <c r="BNU933" s="347"/>
      <c r="BNV933" s="347"/>
      <c r="BNW933" s="347"/>
      <c r="BNX933" s="347"/>
      <c r="BNY933" s="347"/>
      <c r="BNZ933" s="347"/>
      <c r="BOA933" s="347"/>
      <c r="BOB933" s="347"/>
      <c r="BOC933" s="347"/>
      <c r="BOD933" s="347"/>
      <c r="BOE933" s="347"/>
      <c r="BOF933" s="347"/>
      <c r="BOG933" s="347"/>
      <c r="BOH933" s="347"/>
      <c r="BOI933" s="347"/>
      <c r="BOJ933" s="347"/>
      <c r="BOK933" s="347"/>
      <c r="BOL933" s="347"/>
      <c r="BOM933" s="347"/>
      <c r="BON933" s="347"/>
      <c r="BOO933" s="347"/>
      <c r="BOP933" s="347"/>
      <c r="BOQ933" s="347"/>
      <c r="BOR933" s="347"/>
      <c r="BOS933" s="347"/>
      <c r="BOT933" s="347"/>
      <c r="BOU933" s="347"/>
      <c r="BOV933" s="347"/>
      <c r="BOW933" s="347"/>
      <c r="BOX933" s="347"/>
      <c r="BOY933" s="347"/>
      <c r="BOZ933" s="347"/>
      <c r="BPA933" s="347"/>
      <c r="BPB933" s="347"/>
      <c r="BPC933" s="347"/>
      <c r="BPD933" s="347"/>
      <c r="BPE933" s="347"/>
      <c r="BPF933" s="347"/>
      <c r="BPG933" s="347"/>
      <c r="BPH933" s="347"/>
      <c r="BPI933" s="347"/>
      <c r="BPJ933" s="347"/>
      <c r="BPK933" s="347"/>
      <c r="BPL933" s="347"/>
      <c r="BPM933" s="347"/>
      <c r="BPN933" s="347"/>
      <c r="BPO933" s="347"/>
      <c r="BPP933" s="347"/>
      <c r="BPQ933" s="347"/>
      <c r="BPR933" s="347"/>
      <c r="BPS933" s="347"/>
      <c r="BPT933" s="347"/>
      <c r="BPU933" s="347"/>
      <c r="BPV933" s="347"/>
      <c r="BPW933" s="347"/>
      <c r="BPX933" s="347"/>
      <c r="BPY933" s="347"/>
      <c r="BPZ933" s="347"/>
      <c r="BQA933" s="347"/>
      <c r="BQB933" s="347"/>
      <c r="BQC933" s="347"/>
      <c r="BQD933" s="347"/>
      <c r="BQE933" s="347"/>
      <c r="BQF933" s="347"/>
      <c r="BQG933" s="347"/>
      <c r="BQH933" s="347"/>
      <c r="BQI933" s="347"/>
      <c r="BQJ933" s="347"/>
      <c r="BQK933" s="347"/>
      <c r="BQL933" s="347"/>
      <c r="BQM933" s="347"/>
      <c r="BQN933" s="347"/>
      <c r="BQO933" s="347"/>
      <c r="BQP933" s="347"/>
      <c r="BQQ933" s="347"/>
      <c r="BQR933" s="347"/>
      <c r="BQS933" s="347"/>
      <c r="BQT933" s="347"/>
      <c r="BQU933" s="347"/>
      <c r="BQV933" s="347"/>
      <c r="BQW933" s="347"/>
      <c r="BQX933" s="347"/>
      <c r="BQY933" s="347"/>
      <c r="BQZ933" s="347"/>
      <c r="BRA933" s="347"/>
      <c r="BRB933" s="347"/>
      <c r="BRC933" s="347"/>
      <c r="BRD933" s="347"/>
      <c r="BRE933" s="347"/>
      <c r="BRF933" s="347"/>
      <c r="BRG933" s="347"/>
      <c r="BRH933" s="347"/>
      <c r="BRI933" s="347"/>
      <c r="BRJ933" s="347"/>
      <c r="BRK933" s="347"/>
      <c r="BRL933" s="347"/>
      <c r="BRM933" s="347"/>
      <c r="BRN933" s="347"/>
      <c r="BRO933" s="347"/>
      <c r="BRP933" s="347"/>
      <c r="BRQ933" s="347"/>
      <c r="BRR933" s="347"/>
      <c r="BRS933" s="347"/>
      <c r="BRT933" s="347"/>
      <c r="BRU933" s="347"/>
      <c r="BRV933" s="347"/>
      <c r="BRW933" s="347"/>
      <c r="BRX933" s="347"/>
      <c r="BRY933" s="347"/>
      <c r="BRZ933" s="347"/>
      <c r="BSA933" s="347"/>
      <c r="BSB933" s="347"/>
      <c r="BSC933" s="347"/>
      <c r="BSD933" s="347"/>
      <c r="BSE933" s="347"/>
      <c r="BSF933" s="347"/>
      <c r="BSG933" s="347"/>
      <c r="BSH933" s="347"/>
      <c r="BSI933" s="347"/>
      <c r="BSJ933" s="347"/>
      <c r="BSK933" s="347"/>
      <c r="BSL933" s="347"/>
      <c r="BSM933" s="347"/>
      <c r="BSN933" s="347"/>
      <c r="BSO933" s="347"/>
      <c r="BSP933" s="347"/>
      <c r="BSQ933" s="347"/>
      <c r="BSR933" s="347"/>
      <c r="BSS933" s="347"/>
      <c r="BST933" s="347"/>
      <c r="BSU933" s="347"/>
      <c r="BSV933" s="347"/>
      <c r="BSW933" s="347"/>
      <c r="BSX933" s="347"/>
      <c r="BSY933" s="347"/>
      <c r="BSZ933" s="347"/>
      <c r="BTA933" s="347"/>
      <c r="BTB933" s="347"/>
      <c r="BTC933" s="347"/>
      <c r="BTD933" s="347"/>
      <c r="BTE933" s="347"/>
      <c r="BTF933" s="347"/>
      <c r="BTG933" s="347"/>
      <c r="BTH933" s="347"/>
      <c r="BTI933" s="347"/>
      <c r="BTJ933" s="347"/>
      <c r="BTK933" s="347"/>
      <c r="BTL933" s="347"/>
      <c r="BTM933" s="347"/>
      <c r="BTN933" s="347"/>
      <c r="BTO933" s="347"/>
      <c r="BTP933" s="347"/>
      <c r="BTQ933" s="347"/>
      <c r="BTR933" s="347"/>
      <c r="BTS933" s="347"/>
      <c r="BTT933" s="347"/>
      <c r="BTU933" s="347"/>
      <c r="BTV933" s="347"/>
      <c r="BTW933" s="347"/>
      <c r="BTX933" s="347"/>
      <c r="BTY933" s="347"/>
      <c r="BTZ933" s="347"/>
      <c r="BUA933" s="347"/>
      <c r="BUB933" s="347"/>
      <c r="BUC933" s="347"/>
      <c r="BUD933" s="347"/>
      <c r="BUE933" s="347"/>
      <c r="BUF933" s="347"/>
      <c r="BUG933" s="347"/>
      <c r="BUH933" s="347"/>
      <c r="BUI933" s="347"/>
      <c r="BUJ933" s="347"/>
      <c r="BUK933" s="347"/>
      <c r="BUL933" s="347"/>
      <c r="BUM933" s="347"/>
      <c r="BUN933" s="347"/>
      <c r="BUO933" s="347"/>
      <c r="BUP933" s="347"/>
      <c r="BUQ933" s="347"/>
      <c r="BUR933" s="347"/>
      <c r="BUS933" s="347"/>
      <c r="BUT933" s="347"/>
      <c r="BUU933" s="347"/>
      <c r="BUV933" s="347"/>
      <c r="BUW933" s="347"/>
      <c r="BUX933" s="347"/>
      <c r="BUY933" s="347"/>
      <c r="BUZ933" s="347"/>
      <c r="BVA933" s="347"/>
      <c r="BVB933" s="347"/>
      <c r="BVC933" s="347"/>
      <c r="BVD933" s="347"/>
      <c r="BVE933" s="347"/>
      <c r="BVF933" s="347"/>
      <c r="BVG933" s="347"/>
      <c r="BVH933" s="347"/>
      <c r="BVI933" s="347"/>
      <c r="BVJ933" s="347"/>
      <c r="BVK933" s="347"/>
      <c r="BVL933" s="347"/>
      <c r="BVM933" s="347"/>
      <c r="BVN933" s="347"/>
      <c r="BVO933" s="347"/>
      <c r="BVP933" s="347"/>
      <c r="BVQ933" s="347"/>
      <c r="BVR933" s="347"/>
      <c r="BVS933" s="347"/>
      <c r="BVT933" s="347"/>
      <c r="BVU933" s="347"/>
      <c r="BVV933" s="347"/>
      <c r="BVW933" s="347"/>
      <c r="BVX933" s="347"/>
      <c r="BVY933" s="347"/>
      <c r="BVZ933" s="347"/>
      <c r="BWA933" s="347"/>
      <c r="BWB933" s="347"/>
      <c r="BWC933" s="347"/>
      <c r="BWD933" s="347"/>
      <c r="BWE933" s="347"/>
      <c r="BWF933" s="347"/>
      <c r="BWG933" s="347"/>
      <c r="BWH933" s="347"/>
      <c r="BWI933" s="347"/>
      <c r="BWJ933" s="347"/>
      <c r="BWK933" s="347"/>
      <c r="BWL933" s="347"/>
      <c r="BWM933" s="347"/>
      <c r="BWN933" s="347"/>
      <c r="BWO933" s="347"/>
      <c r="BWP933" s="347"/>
      <c r="BWQ933" s="347"/>
      <c r="BWR933" s="347"/>
      <c r="BWS933" s="347"/>
      <c r="BWT933" s="347"/>
      <c r="BWU933" s="347"/>
      <c r="BWV933" s="347"/>
      <c r="BWW933" s="347"/>
      <c r="BWX933" s="347"/>
      <c r="BWY933" s="347"/>
      <c r="BWZ933" s="347"/>
      <c r="BXA933" s="347"/>
      <c r="BXB933" s="347"/>
      <c r="BXC933" s="347"/>
      <c r="BXD933" s="347"/>
      <c r="BXE933" s="347"/>
      <c r="BXF933" s="347"/>
      <c r="BXG933" s="347"/>
      <c r="BXH933" s="347"/>
      <c r="BXI933" s="347"/>
      <c r="BXJ933" s="347"/>
      <c r="BXK933" s="347"/>
      <c r="BXL933" s="347"/>
      <c r="BXM933" s="347"/>
      <c r="BXN933" s="347"/>
      <c r="BXO933" s="347"/>
      <c r="BXP933" s="347"/>
      <c r="BXQ933" s="347"/>
      <c r="BXR933" s="347"/>
      <c r="BXS933" s="347"/>
      <c r="BXT933" s="347"/>
      <c r="BXU933" s="347"/>
      <c r="BXV933" s="347"/>
      <c r="BXW933" s="347"/>
      <c r="BXX933" s="347"/>
      <c r="BXY933" s="347"/>
      <c r="BXZ933" s="347"/>
      <c r="BYA933" s="347"/>
      <c r="BYB933" s="347"/>
      <c r="BYC933" s="347"/>
      <c r="BYD933" s="347"/>
      <c r="BYE933" s="347"/>
      <c r="BYF933" s="347"/>
      <c r="BYG933" s="347"/>
      <c r="BYH933" s="347"/>
      <c r="BYI933" s="347"/>
      <c r="BYJ933" s="347"/>
      <c r="BYK933" s="347"/>
      <c r="BYL933" s="347"/>
      <c r="BYM933" s="347"/>
      <c r="BYN933" s="347"/>
      <c r="BYO933" s="347"/>
      <c r="BYP933" s="347"/>
      <c r="BYQ933" s="347"/>
      <c r="BYR933" s="347"/>
      <c r="BYS933" s="347"/>
      <c r="BYT933" s="347"/>
      <c r="BYU933" s="347"/>
      <c r="BYV933" s="347"/>
      <c r="BYW933" s="347"/>
      <c r="BYX933" s="347"/>
      <c r="BYY933" s="347"/>
      <c r="BYZ933" s="347"/>
      <c r="BZA933" s="347"/>
      <c r="BZB933" s="347"/>
      <c r="BZC933" s="347"/>
      <c r="BZD933" s="347"/>
      <c r="BZE933" s="347"/>
      <c r="BZF933" s="347"/>
      <c r="BZG933" s="347"/>
      <c r="BZH933" s="347"/>
      <c r="BZI933" s="347"/>
      <c r="BZJ933" s="347"/>
      <c r="BZK933" s="347"/>
      <c r="BZL933" s="347"/>
      <c r="BZM933" s="347"/>
      <c r="BZN933" s="347"/>
      <c r="BZO933" s="347"/>
      <c r="BZP933" s="347"/>
      <c r="BZQ933" s="347"/>
      <c r="BZR933" s="347"/>
      <c r="BZS933" s="347"/>
      <c r="BZT933" s="347"/>
      <c r="BZU933" s="347"/>
      <c r="BZV933" s="347"/>
      <c r="BZW933" s="347"/>
      <c r="BZX933" s="347"/>
      <c r="BZY933" s="347"/>
      <c r="BZZ933" s="347"/>
      <c r="CAA933" s="347"/>
      <c r="CAB933" s="347"/>
      <c r="CAC933" s="347"/>
      <c r="CAD933" s="347"/>
      <c r="CAE933" s="347"/>
      <c r="CAF933" s="347"/>
      <c r="CAG933" s="347"/>
      <c r="CAH933" s="347"/>
      <c r="CAI933" s="347"/>
      <c r="CAJ933" s="347"/>
      <c r="CAK933" s="347"/>
      <c r="CAL933" s="347"/>
      <c r="CAM933" s="347"/>
      <c r="CAN933" s="347"/>
      <c r="CAO933" s="347"/>
      <c r="CAP933" s="347"/>
      <c r="CAQ933" s="347"/>
      <c r="CAR933" s="347"/>
      <c r="CAS933" s="347"/>
      <c r="CAT933" s="347"/>
      <c r="CAU933" s="347"/>
      <c r="CAV933" s="347"/>
      <c r="CAW933" s="347"/>
      <c r="CAX933" s="347"/>
      <c r="CAY933" s="347"/>
      <c r="CAZ933" s="347"/>
      <c r="CBA933" s="347"/>
      <c r="CBB933" s="347"/>
      <c r="CBC933" s="347"/>
      <c r="CBD933" s="347"/>
      <c r="CBE933" s="347"/>
      <c r="CBF933" s="347"/>
      <c r="CBG933" s="347"/>
      <c r="CBH933" s="347"/>
      <c r="CBI933" s="347"/>
      <c r="CBJ933" s="347"/>
      <c r="CBK933" s="347"/>
      <c r="CBL933" s="347"/>
      <c r="CBM933" s="347"/>
      <c r="CBN933" s="347"/>
      <c r="CBO933" s="347"/>
      <c r="CBP933" s="347"/>
      <c r="CBQ933" s="347"/>
      <c r="CBR933" s="347"/>
      <c r="CBS933" s="347"/>
      <c r="CBT933" s="347"/>
      <c r="CBU933" s="347"/>
      <c r="CBV933" s="347"/>
      <c r="CBW933" s="347"/>
      <c r="CBX933" s="347"/>
      <c r="CBY933" s="347"/>
      <c r="CBZ933" s="347"/>
      <c r="CCA933" s="347"/>
      <c r="CCB933" s="347"/>
      <c r="CCC933" s="347"/>
      <c r="CCD933" s="347"/>
      <c r="CCE933" s="347"/>
      <c r="CCF933" s="347"/>
      <c r="CCG933" s="347"/>
      <c r="CCH933" s="347"/>
      <c r="CCI933" s="347"/>
      <c r="CCJ933" s="347"/>
      <c r="CCK933" s="347"/>
      <c r="CCL933" s="347"/>
      <c r="CCM933" s="347"/>
      <c r="CCN933" s="347"/>
      <c r="CCO933" s="347"/>
      <c r="CCP933" s="347"/>
      <c r="CCQ933" s="347"/>
      <c r="CCR933" s="347"/>
      <c r="CCS933" s="347"/>
      <c r="CCT933" s="347"/>
      <c r="CCU933" s="347"/>
      <c r="CCV933" s="347"/>
      <c r="CCW933" s="347"/>
      <c r="CCX933" s="347"/>
      <c r="CCY933" s="347"/>
      <c r="CCZ933" s="347"/>
      <c r="CDA933" s="347"/>
      <c r="CDB933" s="347"/>
      <c r="CDC933" s="347"/>
      <c r="CDD933" s="347"/>
      <c r="CDE933" s="347"/>
      <c r="CDF933" s="347"/>
      <c r="CDG933" s="347"/>
      <c r="CDH933" s="347"/>
      <c r="CDI933" s="347"/>
      <c r="CDJ933" s="347"/>
      <c r="CDK933" s="347"/>
      <c r="CDL933" s="347"/>
      <c r="CDM933" s="347"/>
      <c r="CDN933" s="347"/>
      <c r="CDO933" s="347"/>
      <c r="CDP933" s="347"/>
      <c r="CDQ933" s="347"/>
      <c r="CDR933" s="347"/>
      <c r="CDS933" s="347"/>
      <c r="CDT933" s="347"/>
      <c r="CDU933" s="347"/>
      <c r="CDV933" s="347"/>
      <c r="CDW933" s="347"/>
      <c r="CDX933" s="347"/>
      <c r="CDY933" s="347"/>
      <c r="CDZ933" s="347"/>
      <c r="CEA933" s="347"/>
      <c r="CEB933" s="347"/>
      <c r="CEC933" s="347"/>
      <c r="CED933" s="347"/>
      <c r="CEE933" s="347"/>
      <c r="CEF933" s="347"/>
      <c r="CEG933" s="347"/>
      <c r="CEH933" s="347"/>
      <c r="CEI933" s="347"/>
      <c r="CEJ933" s="347"/>
      <c r="CEK933" s="347"/>
      <c r="CEL933" s="347"/>
      <c r="CEM933" s="347"/>
      <c r="CEN933" s="347"/>
      <c r="CEO933" s="347"/>
      <c r="CEP933" s="347"/>
      <c r="CEQ933" s="347"/>
      <c r="CER933" s="347"/>
      <c r="CES933" s="347"/>
      <c r="CET933" s="347"/>
      <c r="CEU933" s="347"/>
      <c r="CEV933" s="347"/>
      <c r="CEW933" s="347"/>
      <c r="CEX933" s="347"/>
      <c r="CEY933" s="347"/>
      <c r="CEZ933" s="347"/>
      <c r="CFA933" s="347"/>
      <c r="CFB933" s="347"/>
      <c r="CFC933" s="347"/>
      <c r="CFD933" s="347"/>
      <c r="CFE933" s="347"/>
      <c r="CFF933" s="347"/>
      <c r="CFG933" s="347"/>
      <c r="CFH933" s="347"/>
      <c r="CFI933" s="347"/>
      <c r="CFJ933" s="347"/>
      <c r="CFK933" s="347"/>
      <c r="CFL933" s="347"/>
      <c r="CFM933" s="347"/>
      <c r="CFN933" s="347"/>
      <c r="CFO933" s="347"/>
      <c r="CFP933" s="347"/>
      <c r="CFQ933" s="347"/>
      <c r="CFR933" s="347"/>
      <c r="CFS933" s="347"/>
      <c r="CFT933" s="347"/>
      <c r="CFU933" s="347"/>
      <c r="CFV933" s="347"/>
      <c r="CFW933" s="347"/>
      <c r="CFX933" s="347"/>
      <c r="CFY933" s="347"/>
      <c r="CFZ933" s="347"/>
      <c r="CGA933" s="347"/>
      <c r="CGB933" s="347"/>
      <c r="CGC933" s="347"/>
      <c r="CGD933" s="347"/>
      <c r="CGE933" s="347"/>
      <c r="CGF933" s="347"/>
      <c r="CGG933" s="347"/>
      <c r="CGH933" s="347"/>
      <c r="CGI933" s="347"/>
      <c r="CGJ933" s="347"/>
      <c r="CGK933" s="347"/>
      <c r="CGL933" s="347"/>
      <c r="CGM933" s="347"/>
      <c r="CGN933" s="347"/>
      <c r="CGO933" s="347"/>
      <c r="CGP933" s="347"/>
      <c r="CGQ933" s="347"/>
      <c r="CGR933" s="347"/>
      <c r="CGS933" s="347"/>
      <c r="CGT933" s="347"/>
      <c r="CGU933" s="347"/>
      <c r="CGV933" s="347"/>
      <c r="CGW933" s="347"/>
      <c r="CGX933" s="347"/>
      <c r="CGY933" s="347"/>
      <c r="CGZ933" s="347"/>
      <c r="CHA933" s="347"/>
      <c r="CHB933" s="347"/>
      <c r="CHC933" s="347"/>
      <c r="CHD933" s="347"/>
      <c r="CHE933" s="347"/>
      <c r="CHF933" s="347"/>
      <c r="CHG933" s="347"/>
      <c r="CHH933" s="347"/>
      <c r="CHI933" s="347"/>
      <c r="CHJ933" s="347"/>
      <c r="CHK933" s="347"/>
      <c r="CHL933" s="347"/>
      <c r="CHM933" s="347"/>
      <c r="CHN933" s="347"/>
      <c r="CHO933" s="347"/>
      <c r="CHP933" s="347"/>
      <c r="CHQ933" s="347"/>
      <c r="CHR933" s="347"/>
      <c r="CHS933" s="347"/>
      <c r="CHT933" s="347"/>
      <c r="CHU933" s="347"/>
      <c r="CHV933" s="347"/>
      <c r="CHW933" s="347"/>
      <c r="CHX933" s="347"/>
      <c r="CHY933" s="347"/>
      <c r="CHZ933" s="347"/>
      <c r="CIA933" s="347"/>
      <c r="CIB933" s="347"/>
      <c r="CIC933" s="347"/>
      <c r="CID933" s="347"/>
      <c r="CIE933" s="347"/>
      <c r="CIF933" s="347"/>
      <c r="CIG933" s="347"/>
      <c r="CIH933" s="347"/>
      <c r="CII933" s="347"/>
      <c r="CIJ933" s="347"/>
      <c r="CIK933" s="347"/>
      <c r="CIL933" s="347"/>
      <c r="CIM933" s="347"/>
      <c r="CIN933" s="347"/>
      <c r="CIO933" s="347"/>
      <c r="CIP933" s="347"/>
      <c r="CIQ933" s="347"/>
      <c r="CIR933" s="347"/>
      <c r="CIS933" s="347"/>
      <c r="CIT933" s="347"/>
      <c r="CIU933" s="347"/>
      <c r="CIV933" s="347"/>
      <c r="CIW933" s="347"/>
      <c r="CIX933" s="347"/>
      <c r="CIY933" s="347"/>
      <c r="CIZ933" s="347"/>
      <c r="CJA933" s="347"/>
      <c r="CJB933" s="347"/>
      <c r="CJC933" s="347"/>
      <c r="CJD933" s="347"/>
      <c r="CJE933" s="347"/>
      <c r="CJF933" s="347"/>
      <c r="CJG933" s="347"/>
      <c r="CJH933" s="347"/>
      <c r="CJI933" s="347"/>
      <c r="CJJ933" s="347"/>
      <c r="CJK933" s="347"/>
      <c r="CJL933" s="347"/>
      <c r="CJM933" s="347"/>
      <c r="CJN933" s="347"/>
      <c r="CJO933" s="347"/>
      <c r="CJP933" s="347"/>
      <c r="CJQ933" s="347"/>
      <c r="CJR933" s="347"/>
      <c r="CJS933" s="347"/>
      <c r="CJT933" s="347"/>
      <c r="CJU933" s="347"/>
      <c r="CJV933" s="347"/>
      <c r="CJW933" s="347"/>
      <c r="CJX933" s="347"/>
      <c r="CJY933" s="347"/>
      <c r="CJZ933" s="347"/>
      <c r="CKA933" s="347"/>
      <c r="CKB933" s="347"/>
      <c r="CKC933" s="347"/>
      <c r="CKD933" s="347"/>
      <c r="CKE933" s="347"/>
      <c r="CKF933" s="347"/>
      <c r="CKG933" s="347"/>
      <c r="CKH933" s="347"/>
      <c r="CKI933" s="347"/>
      <c r="CKJ933" s="347"/>
      <c r="CKK933" s="347"/>
      <c r="CKL933" s="347"/>
      <c r="CKM933" s="347"/>
      <c r="CKN933" s="347"/>
      <c r="CKO933" s="347"/>
      <c r="CKP933" s="347"/>
      <c r="CKQ933" s="347"/>
      <c r="CKR933" s="347"/>
      <c r="CKS933" s="347"/>
      <c r="CKT933" s="347"/>
      <c r="CKU933" s="347"/>
      <c r="CKV933" s="347"/>
      <c r="CKW933" s="347"/>
      <c r="CKX933" s="347"/>
      <c r="CKY933" s="347"/>
      <c r="CKZ933" s="347"/>
      <c r="CLA933" s="347"/>
      <c r="CLB933" s="347"/>
      <c r="CLC933" s="347"/>
      <c r="CLD933" s="347"/>
      <c r="CLE933" s="347"/>
      <c r="CLF933" s="347"/>
      <c r="CLG933" s="347"/>
      <c r="CLH933" s="347"/>
      <c r="CLI933" s="347"/>
      <c r="CLJ933" s="347"/>
      <c r="CLK933" s="347"/>
      <c r="CLL933" s="347"/>
      <c r="CLM933" s="347"/>
      <c r="CLN933" s="347"/>
      <c r="CLO933" s="347"/>
      <c r="CLP933" s="347"/>
      <c r="CLQ933" s="347"/>
      <c r="CLR933" s="347"/>
      <c r="CLS933" s="347"/>
      <c r="CLT933" s="347"/>
      <c r="CLU933" s="347"/>
      <c r="CLV933" s="347"/>
      <c r="CLW933" s="347"/>
      <c r="CLX933" s="347"/>
      <c r="CLY933" s="347"/>
      <c r="CLZ933" s="347"/>
      <c r="CMA933" s="347"/>
      <c r="CMB933" s="347"/>
      <c r="CMC933" s="347"/>
      <c r="CMD933" s="347"/>
      <c r="CME933" s="347"/>
      <c r="CMF933" s="347"/>
      <c r="CMG933" s="347"/>
      <c r="CMH933" s="347"/>
      <c r="CMI933" s="347"/>
      <c r="CMJ933" s="347"/>
      <c r="CMK933" s="347"/>
      <c r="CML933" s="347"/>
      <c r="CMM933" s="347"/>
      <c r="CMN933" s="347"/>
      <c r="CMO933" s="347"/>
      <c r="CMP933" s="347"/>
      <c r="CMQ933" s="347"/>
      <c r="CMR933" s="347"/>
      <c r="CMS933" s="347"/>
      <c r="CMT933" s="347"/>
      <c r="CMU933" s="347"/>
      <c r="CMV933" s="347"/>
      <c r="CMW933" s="347"/>
      <c r="CMX933" s="347"/>
      <c r="CMY933" s="347"/>
      <c r="CMZ933" s="347"/>
      <c r="CNA933" s="347"/>
      <c r="CNB933" s="347"/>
      <c r="CNC933" s="347"/>
      <c r="CND933" s="347"/>
      <c r="CNE933" s="347"/>
      <c r="CNF933" s="347"/>
      <c r="CNG933" s="347"/>
      <c r="CNH933" s="347"/>
      <c r="CNI933" s="347"/>
      <c r="CNJ933" s="347"/>
      <c r="CNK933" s="347"/>
      <c r="CNL933" s="347"/>
      <c r="CNM933" s="347"/>
      <c r="CNN933" s="347"/>
      <c r="CNO933" s="347"/>
      <c r="CNP933" s="347"/>
      <c r="CNQ933" s="347"/>
      <c r="CNR933" s="347"/>
      <c r="CNS933" s="347"/>
      <c r="CNT933" s="347"/>
      <c r="CNU933" s="347"/>
      <c r="CNV933" s="347"/>
      <c r="CNW933" s="347"/>
      <c r="CNX933" s="347"/>
      <c r="CNY933" s="347"/>
      <c r="CNZ933" s="347"/>
      <c r="COA933" s="347"/>
      <c r="COB933" s="347"/>
      <c r="COC933" s="347"/>
      <c r="COD933" s="347"/>
      <c r="COE933" s="347"/>
      <c r="COF933" s="347"/>
      <c r="COG933" s="347"/>
      <c r="COH933" s="347"/>
      <c r="COI933" s="347"/>
      <c r="COJ933" s="347"/>
      <c r="COK933" s="347"/>
      <c r="COL933" s="347"/>
      <c r="COM933" s="347"/>
      <c r="CON933" s="347"/>
      <c r="COO933" s="347"/>
      <c r="COP933" s="347"/>
      <c r="COQ933" s="347"/>
      <c r="COR933" s="347"/>
      <c r="COS933" s="347"/>
      <c r="COT933" s="347"/>
      <c r="COU933" s="347"/>
      <c r="COV933" s="347"/>
      <c r="COW933" s="347"/>
      <c r="COX933" s="347"/>
      <c r="COY933" s="347"/>
      <c r="COZ933" s="347"/>
      <c r="CPA933" s="347"/>
      <c r="CPB933" s="347"/>
      <c r="CPC933" s="347"/>
      <c r="CPD933" s="347"/>
      <c r="CPE933" s="347"/>
      <c r="CPF933" s="347"/>
      <c r="CPG933" s="347"/>
      <c r="CPH933" s="347"/>
      <c r="CPI933" s="347"/>
      <c r="CPJ933" s="347"/>
      <c r="CPK933" s="347"/>
      <c r="CPL933" s="347"/>
      <c r="CPM933" s="347"/>
      <c r="CPN933" s="347"/>
      <c r="CPO933" s="347"/>
      <c r="CPP933" s="347"/>
      <c r="CPQ933" s="347"/>
      <c r="CPR933" s="347"/>
      <c r="CPS933" s="347"/>
      <c r="CPT933" s="347"/>
      <c r="CPU933" s="347"/>
      <c r="CPV933" s="347"/>
      <c r="CPW933" s="347"/>
      <c r="CPX933" s="347"/>
      <c r="CPY933" s="347"/>
      <c r="CPZ933" s="347"/>
      <c r="CQA933" s="347"/>
      <c r="CQB933" s="347"/>
      <c r="CQC933" s="347"/>
      <c r="CQD933" s="347"/>
      <c r="CQE933" s="347"/>
      <c r="CQF933" s="347"/>
      <c r="CQG933" s="347"/>
      <c r="CQH933" s="347"/>
      <c r="CQI933" s="347"/>
      <c r="CQJ933" s="347"/>
      <c r="CQK933" s="347"/>
      <c r="CQL933" s="347"/>
      <c r="CQM933" s="347"/>
      <c r="CQN933" s="347"/>
      <c r="CQO933" s="347"/>
      <c r="CQP933" s="347"/>
      <c r="CQQ933" s="347"/>
      <c r="CQR933" s="347"/>
      <c r="CQS933" s="347"/>
      <c r="CQT933" s="347"/>
      <c r="CQU933" s="347"/>
      <c r="CQV933" s="347"/>
      <c r="CQW933" s="347"/>
      <c r="CQX933" s="347"/>
      <c r="CQY933" s="347"/>
      <c r="CQZ933" s="347"/>
      <c r="CRA933" s="347"/>
      <c r="CRB933" s="347"/>
      <c r="CRC933" s="347"/>
      <c r="CRD933" s="347"/>
      <c r="CRE933" s="347"/>
      <c r="CRF933" s="347"/>
      <c r="CRG933" s="347"/>
      <c r="CRH933" s="347"/>
      <c r="CRI933" s="347"/>
      <c r="CRJ933" s="347"/>
      <c r="CRK933" s="347"/>
      <c r="CRL933" s="347"/>
      <c r="CRM933" s="347"/>
      <c r="CRN933" s="347"/>
      <c r="CRO933" s="347"/>
      <c r="CRP933" s="347"/>
      <c r="CRQ933" s="347"/>
      <c r="CRR933" s="347"/>
      <c r="CRS933" s="347"/>
      <c r="CRT933" s="347"/>
      <c r="CRU933" s="347"/>
      <c r="CRV933" s="347"/>
      <c r="CRW933" s="347"/>
      <c r="CRX933" s="347"/>
      <c r="CRY933" s="347"/>
      <c r="CRZ933" s="347"/>
      <c r="CSA933" s="347"/>
      <c r="CSB933" s="347"/>
      <c r="CSC933" s="347"/>
      <c r="CSD933" s="347"/>
      <c r="CSE933" s="347"/>
      <c r="CSF933" s="347"/>
      <c r="CSG933" s="347"/>
      <c r="CSH933" s="347"/>
      <c r="CSI933" s="347"/>
      <c r="CSJ933" s="347"/>
      <c r="CSK933" s="347"/>
      <c r="CSL933" s="347"/>
      <c r="CSM933" s="347"/>
      <c r="CSN933" s="347"/>
      <c r="CSO933" s="347"/>
      <c r="CSP933" s="347"/>
      <c r="CSQ933" s="347"/>
      <c r="CSR933" s="347"/>
      <c r="CSS933" s="347"/>
      <c r="CST933" s="347"/>
      <c r="CSU933" s="347"/>
      <c r="CSV933" s="347"/>
      <c r="CSW933" s="347"/>
      <c r="CSX933" s="347"/>
      <c r="CSY933" s="347"/>
      <c r="CSZ933" s="347"/>
      <c r="CTA933" s="347"/>
      <c r="CTB933" s="347"/>
      <c r="CTC933" s="347"/>
      <c r="CTD933" s="347"/>
      <c r="CTE933" s="347"/>
      <c r="CTF933" s="347"/>
      <c r="CTG933" s="347"/>
      <c r="CTH933" s="347"/>
      <c r="CTI933" s="347"/>
      <c r="CTJ933" s="347"/>
      <c r="CTK933" s="347"/>
      <c r="CTL933" s="347"/>
      <c r="CTM933" s="347"/>
      <c r="CTN933" s="347"/>
      <c r="CTO933" s="347"/>
      <c r="CTP933" s="347"/>
      <c r="CTQ933" s="347"/>
      <c r="CTR933" s="347"/>
      <c r="CTS933" s="347"/>
      <c r="CTT933" s="347"/>
      <c r="CTU933" s="347"/>
      <c r="CTV933" s="347"/>
      <c r="CTW933" s="347"/>
      <c r="CTX933" s="347"/>
      <c r="CTY933" s="347"/>
      <c r="CTZ933" s="347"/>
      <c r="CUA933" s="347"/>
      <c r="CUB933" s="347"/>
      <c r="CUC933" s="347"/>
      <c r="CUD933" s="347"/>
      <c r="CUE933" s="347"/>
      <c r="CUF933" s="347"/>
      <c r="CUG933" s="347"/>
      <c r="CUH933" s="347"/>
      <c r="CUI933" s="347"/>
      <c r="CUJ933" s="347"/>
      <c r="CUK933" s="347"/>
      <c r="CUL933" s="347"/>
      <c r="CUM933" s="347"/>
      <c r="CUN933" s="347"/>
      <c r="CUO933" s="347"/>
      <c r="CUP933" s="347"/>
      <c r="CUQ933" s="347"/>
      <c r="CUR933" s="347"/>
      <c r="CUS933" s="347"/>
      <c r="CUT933" s="347"/>
      <c r="CUU933" s="347"/>
      <c r="CUV933" s="347"/>
      <c r="CUW933" s="347"/>
      <c r="CUX933" s="347"/>
      <c r="CUY933" s="347"/>
      <c r="CUZ933" s="347"/>
      <c r="CVA933" s="347"/>
      <c r="CVB933" s="347"/>
      <c r="CVC933" s="347"/>
      <c r="CVD933" s="347"/>
      <c r="CVE933" s="347"/>
      <c r="CVF933" s="347"/>
      <c r="CVG933" s="347"/>
      <c r="CVH933" s="347"/>
      <c r="CVI933" s="347"/>
      <c r="CVJ933" s="347"/>
      <c r="CVK933" s="347"/>
      <c r="CVL933" s="347"/>
      <c r="CVM933" s="347"/>
      <c r="CVN933" s="347"/>
      <c r="CVO933" s="347"/>
      <c r="CVP933" s="347"/>
      <c r="CVQ933" s="347"/>
      <c r="CVR933" s="347"/>
      <c r="CVS933" s="347"/>
      <c r="CVT933" s="347"/>
      <c r="CVU933" s="347"/>
      <c r="CVV933" s="347"/>
      <c r="CVW933" s="347"/>
      <c r="CVX933" s="347"/>
      <c r="CVY933" s="347"/>
      <c r="CVZ933" s="347"/>
      <c r="CWA933" s="347"/>
      <c r="CWB933" s="347"/>
      <c r="CWC933" s="347"/>
      <c r="CWD933" s="347"/>
      <c r="CWE933" s="347"/>
      <c r="CWF933" s="347"/>
      <c r="CWG933" s="347"/>
      <c r="CWH933" s="347"/>
      <c r="CWI933" s="347"/>
      <c r="CWJ933" s="347"/>
      <c r="CWK933" s="347"/>
      <c r="CWL933" s="347"/>
      <c r="CWM933" s="347"/>
      <c r="CWN933" s="347"/>
      <c r="CWO933" s="347"/>
      <c r="CWP933" s="347"/>
      <c r="CWQ933" s="347"/>
      <c r="CWR933" s="347"/>
      <c r="CWS933" s="347"/>
      <c r="CWT933" s="347"/>
      <c r="CWU933" s="347"/>
      <c r="CWV933" s="347"/>
      <c r="CWW933" s="347"/>
      <c r="CWX933" s="347"/>
      <c r="CWY933" s="347"/>
      <c r="CWZ933" s="347"/>
      <c r="CXA933" s="347"/>
      <c r="CXB933" s="347"/>
      <c r="CXC933" s="347"/>
      <c r="CXD933" s="347"/>
      <c r="CXE933" s="347"/>
      <c r="CXF933" s="347"/>
      <c r="CXG933" s="347"/>
      <c r="CXH933" s="347"/>
      <c r="CXI933" s="347"/>
      <c r="CXJ933" s="347"/>
      <c r="CXK933" s="347"/>
      <c r="CXL933" s="347"/>
      <c r="CXM933" s="347"/>
      <c r="CXN933" s="347"/>
      <c r="CXO933" s="347"/>
      <c r="CXP933" s="347"/>
      <c r="CXQ933" s="347"/>
      <c r="CXR933" s="347"/>
      <c r="CXS933" s="347"/>
      <c r="CXT933" s="347"/>
      <c r="CXU933" s="347"/>
      <c r="CXV933" s="347"/>
      <c r="CXW933" s="347"/>
      <c r="CXX933" s="347"/>
      <c r="CXY933" s="347"/>
      <c r="CXZ933" s="347"/>
      <c r="CYA933" s="347"/>
      <c r="CYB933" s="347"/>
      <c r="CYC933" s="347"/>
      <c r="CYD933" s="347"/>
      <c r="CYE933" s="347"/>
      <c r="CYF933" s="347"/>
      <c r="CYG933" s="347"/>
      <c r="CYH933" s="347"/>
      <c r="CYI933" s="347"/>
      <c r="CYJ933" s="347"/>
      <c r="CYK933" s="347"/>
      <c r="CYL933" s="347"/>
      <c r="CYM933" s="347"/>
      <c r="CYN933" s="347"/>
      <c r="CYO933" s="347"/>
      <c r="CYP933" s="347"/>
      <c r="CYQ933" s="347"/>
      <c r="CYR933" s="347"/>
      <c r="CYS933" s="347"/>
      <c r="CYT933" s="347"/>
      <c r="CYU933" s="347"/>
      <c r="CYV933" s="347"/>
      <c r="CYW933" s="347"/>
      <c r="CYX933" s="347"/>
      <c r="CYY933" s="347"/>
      <c r="CYZ933" s="347"/>
      <c r="CZA933" s="347"/>
      <c r="CZB933" s="347"/>
      <c r="CZC933" s="347"/>
      <c r="CZD933" s="347"/>
      <c r="CZE933" s="347"/>
      <c r="CZF933" s="347"/>
      <c r="CZG933" s="347"/>
      <c r="CZH933" s="347"/>
      <c r="CZI933" s="347"/>
      <c r="CZJ933" s="347"/>
      <c r="CZK933" s="347"/>
      <c r="CZL933" s="347"/>
      <c r="CZM933" s="347"/>
      <c r="CZN933" s="347"/>
      <c r="CZO933" s="347"/>
      <c r="CZP933" s="347"/>
      <c r="CZQ933" s="347"/>
      <c r="CZR933" s="347"/>
      <c r="CZS933" s="347"/>
      <c r="CZT933" s="347"/>
      <c r="CZU933" s="347"/>
      <c r="CZV933" s="347"/>
      <c r="CZW933" s="347"/>
      <c r="CZX933" s="347"/>
      <c r="CZY933" s="347"/>
      <c r="CZZ933" s="347"/>
      <c r="DAA933" s="347"/>
      <c r="DAB933" s="347"/>
      <c r="DAC933" s="347"/>
      <c r="DAD933" s="347"/>
      <c r="DAE933" s="347"/>
      <c r="DAF933" s="347"/>
      <c r="DAG933" s="347"/>
      <c r="DAH933" s="347"/>
      <c r="DAI933" s="347"/>
      <c r="DAJ933" s="347"/>
      <c r="DAK933" s="347"/>
      <c r="DAL933" s="347"/>
      <c r="DAM933" s="347"/>
      <c r="DAN933" s="347"/>
      <c r="DAO933" s="347"/>
      <c r="DAP933" s="347"/>
      <c r="DAQ933" s="347"/>
      <c r="DAR933" s="347"/>
      <c r="DAS933" s="347"/>
      <c r="DAT933" s="347"/>
      <c r="DAU933" s="347"/>
      <c r="DAV933" s="347"/>
      <c r="DAW933" s="347"/>
      <c r="DAX933" s="347"/>
      <c r="DAY933" s="347"/>
      <c r="DAZ933" s="347"/>
      <c r="DBA933" s="347"/>
      <c r="DBB933" s="347"/>
      <c r="DBC933" s="347"/>
      <c r="DBD933" s="347"/>
      <c r="DBE933" s="347"/>
      <c r="DBF933" s="347"/>
      <c r="DBG933" s="347"/>
      <c r="DBH933" s="347"/>
      <c r="DBI933" s="347"/>
      <c r="DBJ933" s="347"/>
      <c r="DBK933" s="347"/>
      <c r="DBL933" s="347"/>
      <c r="DBM933" s="347"/>
      <c r="DBN933" s="347"/>
      <c r="DBO933" s="347"/>
      <c r="DBP933" s="347"/>
      <c r="DBQ933" s="347"/>
      <c r="DBR933" s="347"/>
      <c r="DBS933" s="347"/>
      <c r="DBT933" s="347"/>
      <c r="DBU933" s="347"/>
      <c r="DBV933" s="347"/>
      <c r="DBW933" s="347"/>
      <c r="DBX933" s="347"/>
      <c r="DBY933" s="347"/>
      <c r="DBZ933" s="347"/>
      <c r="DCA933" s="347"/>
      <c r="DCB933" s="347"/>
      <c r="DCC933" s="347"/>
      <c r="DCD933" s="347"/>
      <c r="DCE933" s="347"/>
      <c r="DCF933" s="347"/>
      <c r="DCG933" s="347"/>
      <c r="DCH933" s="347"/>
      <c r="DCI933" s="347"/>
      <c r="DCJ933" s="347"/>
      <c r="DCK933" s="347"/>
      <c r="DCL933" s="347"/>
      <c r="DCM933" s="347"/>
      <c r="DCN933" s="347"/>
      <c r="DCO933" s="347"/>
      <c r="DCP933" s="347"/>
      <c r="DCQ933" s="347"/>
      <c r="DCR933" s="347"/>
      <c r="DCS933" s="347"/>
      <c r="DCT933" s="347"/>
      <c r="DCU933" s="347"/>
      <c r="DCV933" s="347"/>
      <c r="DCW933" s="347"/>
      <c r="DCX933" s="347"/>
      <c r="DCY933" s="347"/>
      <c r="DCZ933" s="347"/>
      <c r="DDA933" s="347"/>
      <c r="DDB933" s="347"/>
      <c r="DDC933" s="347"/>
      <c r="DDD933" s="347"/>
      <c r="DDE933" s="347"/>
      <c r="DDF933" s="347"/>
      <c r="DDG933" s="347"/>
      <c r="DDH933" s="347"/>
      <c r="DDI933" s="347"/>
      <c r="DDJ933" s="347"/>
      <c r="DDK933" s="347"/>
      <c r="DDL933" s="347"/>
      <c r="DDM933" s="347"/>
      <c r="DDN933" s="347"/>
      <c r="DDO933" s="347"/>
      <c r="DDP933" s="347"/>
      <c r="DDQ933" s="347"/>
      <c r="DDR933" s="347"/>
      <c r="DDS933" s="347"/>
      <c r="DDT933" s="347"/>
      <c r="DDU933" s="347"/>
      <c r="DDV933" s="347"/>
      <c r="DDW933" s="347"/>
      <c r="DDX933" s="347"/>
      <c r="DDY933" s="347"/>
      <c r="DDZ933" s="347"/>
      <c r="DEA933" s="347"/>
      <c r="DEB933" s="347"/>
      <c r="DEC933" s="347"/>
      <c r="DED933" s="347"/>
      <c r="DEE933" s="347"/>
      <c r="DEF933" s="347"/>
      <c r="DEG933" s="347"/>
      <c r="DEH933" s="347"/>
      <c r="DEI933" s="347"/>
      <c r="DEJ933" s="347"/>
      <c r="DEK933" s="347"/>
      <c r="DEL933" s="347"/>
      <c r="DEM933" s="347"/>
      <c r="DEN933" s="347"/>
      <c r="DEO933" s="347"/>
      <c r="DEP933" s="347"/>
      <c r="DEQ933" s="347"/>
      <c r="DER933" s="347"/>
      <c r="DES933" s="347"/>
      <c r="DET933" s="347"/>
      <c r="DEU933" s="347"/>
      <c r="DEV933" s="347"/>
      <c r="DEW933" s="347"/>
      <c r="DEX933" s="347"/>
      <c r="DEY933" s="347"/>
      <c r="DEZ933" s="347"/>
      <c r="DFA933" s="347"/>
      <c r="DFB933" s="347"/>
      <c r="DFC933" s="347"/>
      <c r="DFD933" s="347"/>
      <c r="DFE933" s="347"/>
      <c r="DFF933" s="347"/>
      <c r="DFG933" s="347"/>
      <c r="DFH933" s="347"/>
      <c r="DFI933" s="347"/>
      <c r="DFJ933" s="347"/>
      <c r="DFK933" s="347"/>
      <c r="DFL933" s="347"/>
      <c r="DFM933" s="347"/>
      <c r="DFN933" s="347"/>
      <c r="DFO933" s="347"/>
      <c r="DFP933" s="347"/>
      <c r="DFQ933" s="347"/>
      <c r="DFR933" s="347"/>
      <c r="DFS933" s="347"/>
      <c r="DFT933" s="347"/>
      <c r="DFU933" s="347"/>
      <c r="DFV933" s="347"/>
      <c r="DFW933" s="347"/>
      <c r="DFX933" s="347"/>
      <c r="DFY933" s="347"/>
      <c r="DFZ933" s="347"/>
      <c r="DGA933" s="347"/>
      <c r="DGB933" s="347"/>
      <c r="DGC933" s="347"/>
      <c r="DGD933" s="347"/>
      <c r="DGE933" s="347"/>
      <c r="DGF933" s="347"/>
      <c r="DGG933" s="347"/>
      <c r="DGH933" s="347"/>
      <c r="DGI933" s="347"/>
      <c r="DGJ933" s="347"/>
      <c r="DGK933" s="347"/>
      <c r="DGL933" s="347"/>
      <c r="DGM933" s="347"/>
      <c r="DGN933" s="347"/>
      <c r="DGO933" s="347"/>
      <c r="DGP933" s="347"/>
      <c r="DGQ933" s="347"/>
      <c r="DGR933" s="347"/>
      <c r="DGS933" s="347"/>
      <c r="DGT933" s="347"/>
      <c r="DGU933" s="347"/>
      <c r="DGV933" s="347"/>
      <c r="DGW933" s="347"/>
      <c r="DGX933" s="347"/>
      <c r="DGY933" s="347"/>
      <c r="DGZ933" s="347"/>
      <c r="DHA933" s="347"/>
      <c r="DHB933" s="347"/>
      <c r="DHC933" s="347"/>
      <c r="DHD933" s="347"/>
      <c r="DHE933" s="347"/>
      <c r="DHF933" s="347"/>
      <c r="DHG933" s="347"/>
      <c r="DHH933" s="347"/>
      <c r="DHI933" s="347"/>
      <c r="DHJ933" s="347"/>
      <c r="DHK933" s="347"/>
      <c r="DHL933" s="347"/>
      <c r="DHM933" s="347"/>
      <c r="DHN933" s="347"/>
      <c r="DHO933" s="347"/>
      <c r="DHP933" s="347"/>
      <c r="DHQ933" s="347"/>
      <c r="DHR933" s="347"/>
      <c r="DHS933" s="347"/>
      <c r="DHT933" s="347"/>
      <c r="DHU933" s="347"/>
      <c r="DHV933" s="347"/>
      <c r="DHW933" s="347"/>
      <c r="DHX933" s="347"/>
      <c r="DHY933" s="347"/>
      <c r="DHZ933" s="347"/>
      <c r="DIA933" s="347"/>
      <c r="DIB933" s="347"/>
      <c r="DIC933" s="347"/>
      <c r="DID933" s="347"/>
      <c r="DIE933" s="347"/>
      <c r="DIF933" s="347"/>
      <c r="DIG933" s="347"/>
      <c r="DIH933" s="347"/>
      <c r="DII933" s="347"/>
      <c r="DIJ933" s="347"/>
      <c r="DIK933" s="347"/>
      <c r="DIL933" s="347"/>
      <c r="DIM933" s="347"/>
      <c r="DIN933" s="347"/>
      <c r="DIO933" s="347"/>
      <c r="DIP933" s="347"/>
      <c r="DIQ933" s="347"/>
      <c r="DIR933" s="347"/>
      <c r="DIS933" s="347"/>
      <c r="DIT933" s="347"/>
      <c r="DIU933" s="347"/>
      <c r="DIV933" s="347"/>
      <c r="DIW933" s="347"/>
      <c r="DIX933" s="347"/>
      <c r="DIY933" s="347"/>
      <c r="DIZ933" s="347"/>
      <c r="DJA933" s="347"/>
      <c r="DJB933" s="347"/>
      <c r="DJC933" s="347"/>
      <c r="DJD933" s="347"/>
      <c r="DJE933" s="347"/>
      <c r="DJF933" s="347"/>
      <c r="DJG933" s="347"/>
      <c r="DJH933" s="347"/>
      <c r="DJI933" s="347"/>
      <c r="DJJ933" s="347"/>
      <c r="DJK933" s="347"/>
      <c r="DJL933" s="347"/>
      <c r="DJM933" s="347"/>
      <c r="DJN933" s="347"/>
      <c r="DJO933" s="347"/>
      <c r="DJP933" s="347"/>
      <c r="DJQ933" s="347"/>
      <c r="DJR933" s="347"/>
      <c r="DJS933" s="347"/>
      <c r="DJT933" s="347"/>
      <c r="DJU933" s="347"/>
      <c r="DJV933" s="347"/>
      <c r="DJW933" s="347"/>
      <c r="DJX933" s="347"/>
      <c r="DJY933" s="347"/>
      <c r="DJZ933" s="347"/>
      <c r="DKA933" s="347"/>
      <c r="DKB933" s="347"/>
      <c r="DKC933" s="347"/>
      <c r="DKD933" s="347"/>
      <c r="DKE933" s="347"/>
      <c r="DKF933" s="347"/>
      <c r="DKG933" s="347"/>
      <c r="DKH933" s="347"/>
      <c r="DKI933" s="347"/>
      <c r="DKJ933" s="347"/>
      <c r="DKK933" s="347"/>
      <c r="DKL933" s="347"/>
      <c r="DKM933" s="347"/>
      <c r="DKN933" s="347"/>
      <c r="DKO933" s="347"/>
      <c r="DKP933" s="347"/>
      <c r="DKQ933" s="347"/>
      <c r="DKR933" s="347"/>
      <c r="DKS933" s="347"/>
      <c r="DKT933" s="347"/>
      <c r="DKU933" s="347"/>
      <c r="DKV933" s="347"/>
      <c r="DKW933" s="347"/>
      <c r="DKX933" s="347"/>
      <c r="DKY933" s="347"/>
      <c r="DKZ933" s="347"/>
      <c r="DLA933" s="347"/>
      <c r="DLB933" s="347"/>
      <c r="DLC933" s="347"/>
      <c r="DLD933" s="347"/>
      <c r="DLE933" s="347"/>
      <c r="DLF933" s="347"/>
      <c r="DLG933" s="347"/>
      <c r="DLH933" s="347"/>
      <c r="DLI933" s="347"/>
      <c r="DLJ933" s="347"/>
      <c r="DLK933" s="347"/>
      <c r="DLL933" s="347"/>
      <c r="DLM933" s="347"/>
      <c r="DLN933" s="347"/>
      <c r="DLO933" s="347"/>
      <c r="DLP933" s="347"/>
      <c r="DLQ933" s="347"/>
      <c r="DLR933" s="347"/>
      <c r="DLS933" s="347"/>
      <c r="DLT933" s="347"/>
      <c r="DLU933" s="347"/>
      <c r="DLV933" s="347"/>
      <c r="DLW933" s="347"/>
      <c r="DLX933" s="347"/>
      <c r="DLY933" s="347"/>
      <c r="DLZ933" s="347"/>
      <c r="DMA933" s="347"/>
      <c r="DMB933" s="347"/>
      <c r="DMC933" s="347"/>
      <c r="DMD933" s="347"/>
      <c r="DME933" s="347"/>
      <c r="DMF933" s="347"/>
      <c r="DMG933" s="347"/>
      <c r="DMH933" s="347"/>
      <c r="DMI933" s="347"/>
      <c r="DMJ933" s="347"/>
      <c r="DMK933" s="347"/>
      <c r="DML933" s="347"/>
      <c r="DMM933" s="347"/>
      <c r="DMN933" s="347"/>
      <c r="DMO933" s="347"/>
      <c r="DMP933" s="347"/>
      <c r="DMQ933" s="347"/>
      <c r="DMR933" s="347"/>
      <c r="DMS933" s="347"/>
      <c r="DMT933" s="347"/>
      <c r="DMU933" s="347"/>
      <c r="DMV933" s="347"/>
      <c r="DMW933" s="347"/>
      <c r="DMX933" s="347"/>
      <c r="DMY933" s="347"/>
      <c r="DMZ933" s="347"/>
      <c r="DNA933" s="347"/>
      <c r="DNB933" s="347"/>
      <c r="DNC933" s="347"/>
      <c r="DND933" s="347"/>
      <c r="DNE933" s="347"/>
      <c r="DNF933" s="347"/>
      <c r="DNG933" s="347"/>
      <c r="DNH933" s="347"/>
      <c r="DNI933" s="347"/>
      <c r="DNJ933" s="347"/>
      <c r="DNK933" s="347"/>
      <c r="DNL933" s="347"/>
      <c r="DNM933" s="347"/>
      <c r="DNN933" s="347"/>
      <c r="DNO933" s="347"/>
      <c r="DNP933" s="347"/>
      <c r="DNQ933" s="347"/>
      <c r="DNR933" s="347"/>
      <c r="DNS933" s="347"/>
      <c r="DNT933" s="347"/>
      <c r="DNU933" s="347"/>
      <c r="DNV933" s="347"/>
      <c r="DNW933" s="347"/>
      <c r="DNX933" s="347"/>
      <c r="DNY933" s="347"/>
      <c r="DNZ933" s="347"/>
      <c r="DOA933" s="347"/>
      <c r="DOB933" s="347"/>
      <c r="DOC933" s="347"/>
      <c r="DOD933" s="347"/>
      <c r="DOE933" s="347"/>
      <c r="DOF933" s="347"/>
      <c r="DOG933" s="347"/>
      <c r="DOH933" s="347"/>
      <c r="DOI933" s="347"/>
      <c r="DOJ933" s="347"/>
      <c r="DOK933" s="347"/>
      <c r="DOL933" s="347"/>
      <c r="DOM933" s="347"/>
      <c r="DON933" s="347"/>
      <c r="DOO933" s="347"/>
      <c r="DOP933" s="347"/>
      <c r="DOQ933" s="347"/>
      <c r="DOR933" s="347"/>
      <c r="DOS933" s="347"/>
      <c r="DOT933" s="347"/>
      <c r="DOU933" s="347"/>
      <c r="DOV933" s="347"/>
      <c r="DOW933" s="347"/>
      <c r="DOX933" s="347"/>
      <c r="DOY933" s="347"/>
      <c r="DOZ933" s="347"/>
      <c r="DPA933" s="347"/>
      <c r="DPB933" s="347"/>
      <c r="DPC933" s="347"/>
      <c r="DPD933" s="347"/>
      <c r="DPE933" s="347"/>
      <c r="DPF933" s="347"/>
      <c r="DPG933" s="347"/>
      <c r="DPH933" s="347"/>
      <c r="DPI933" s="347"/>
      <c r="DPJ933" s="347"/>
      <c r="DPK933" s="347"/>
      <c r="DPL933" s="347"/>
      <c r="DPM933" s="347"/>
      <c r="DPN933" s="347"/>
      <c r="DPO933" s="347"/>
      <c r="DPP933" s="347"/>
      <c r="DPQ933" s="347"/>
      <c r="DPR933" s="347"/>
      <c r="DPS933" s="347"/>
      <c r="DPT933" s="347"/>
      <c r="DPU933" s="347"/>
      <c r="DPV933" s="347"/>
      <c r="DPW933" s="347"/>
      <c r="DPX933" s="347"/>
      <c r="DPY933" s="347"/>
      <c r="DPZ933" s="347"/>
      <c r="DQA933" s="347"/>
      <c r="DQB933" s="347"/>
      <c r="DQC933" s="347"/>
      <c r="DQD933" s="347"/>
      <c r="DQE933" s="347"/>
      <c r="DQF933" s="347"/>
      <c r="DQG933" s="347"/>
      <c r="DQH933" s="347"/>
      <c r="DQI933" s="347"/>
      <c r="DQJ933" s="347"/>
      <c r="DQK933" s="347"/>
      <c r="DQL933" s="347"/>
      <c r="DQM933" s="347"/>
      <c r="DQN933" s="347"/>
      <c r="DQO933" s="347"/>
      <c r="DQP933" s="347"/>
      <c r="DQQ933" s="347"/>
      <c r="DQR933" s="347"/>
      <c r="DQS933" s="347"/>
      <c r="DQT933" s="347"/>
      <c r="DQU933" s="347"/>
      <c r="DQV933" s="347"/>
      <c r="DQW933" s="347"/>
      <c r="DQX933" s="347"/>
      <c r="DQY933" s="347"/>
      <c r="DQZ933" s="347"/>
      <c r="DRA933" s="347"/>
      <c r="DRB933" s="347"/>
      <c r="DRC933" s="347"/>
      <c r="DRD933" s="347"/>
      <c r="DRE933" s="347"/>
      <c r="DRF933" s="347"/>
      <c r="DRG933" s="347"/>
      <c r="DRH933" s="347"/>
      <c r="DRI933" s="347"/>
      <c r="DRJ933" s="347"/>
      <c r="DRK933" s="347"/>
      <c r="DRL933" s="347"/>
      <c r="DRM933" s="347"/>
      <c r="DRN933" s="347"/>
      <c r="DRO933" s="347"/>
      <c r="DRP933" s="347"/>
      <c r="DRQ933" s="347"/>
      <c r="DRR933" s="347"/>
      <c r="DRS933" s="347"/>
      <c r="DRT933" s="347"/>
      <c r="DRU933" s="347"/>
      <c r="DRV933" s="347"/>
      <c r="DRW933" s="347"/>
      <c r="DRX933" s="347"/>
      <c r="DRY933" s="347"/>
      <c r="DRZ933" s="347"/>
      <c r="DSA933" s="347"/>
      <c r="DSB933" s="347"/>
      <c r="DSC933" s="347"/>
      <c r="DSD933" s="347"/>
      <c r="DSE933" s="347"/>
      <c r="DSF933" s="347"/>
      <c r="DSG933" s="347"/>
      <c r="DSH933" s="347"/>
      <c r="DSI933" s="347"/>
      <c r="DSJ933" s="347"/>
      <c r="DSK933" s="347"/>
      <c r="DSL933" s="347"/>
      <c r="DSM933" s="347"/>
      <c r="DSN933" s="347"/>
      <c r="DSO933" s="347"/>
      <c r="DSP933" s="347"/>
      <c r="DSQ933" s="347"/>
      <c r="DSR933" s="347"/>
      <c r="DSS933" s="347"/>
      <c r="DST933" s="347"/>
      <c r="DSU933" s="347"/>
      <c r="DSV933" s="347"/>
      <c r="DSW933" s="347"/>
      <c r="DSX933" s="347"/>
      <c r="DSY933" s="347"/>
      <c r="DSZ933" s="347"/>
      <c r="DTA933" s="347"/>
      <c r="DTB933" s="347"/>
      <c r="DTC933" s="347"/>
      <c r="DTD933" s="347"/>
      <c r="DTE933" s="347"/>
      <c r="DTF933" s="347"/>
      <c r="DTG933" s="347"/>
      <c r="DTH933" s="347"/>
      <c r="DTI933" s="347"/>
      <c r="DTJ933" s="347"/>
      <c r="DTK933" s="347"/>
      <c r="DTL933" s="347"/>
      <c r="DTM933" s="347"/>
      <c r="DTN933" s="347"/>
      <c r="DTO933" s="347"/>
      <c r="DTP933" s="347"/>
      <c r="DTQ933" s="347"/>
      <c r="DTR933" s="347"/>
      <c r="DTS933" s="347"/>
      <c r="DTT933" s="347"/>
      <c r="DTU933" s="347"/>
      <c r="DTV933" s="347"/>
      <c r="DTW933" s="347"/>
      <c r="DTX933" s="347"/>
      <c r="DTY933" s="347"/>
      <c r="DTZ933" s="347"/>
      <c r="DUA933" s="347"/>
      <c r="DUB933" s="347"/>
      <c r="DUC933" s="347"/>
      <c r="DUD933" s="347"/>
      <c r="DUE933" s="347"/>
      <c r="DUF933" s="347"/>
      <c r="DUG933" s="347"/>
      <c r="DUH933" s="347"/>
      <c r="DUI933" s="347"/>
      <c r="DUJ933" s="347"/>
      <c r="DUK933" s="347"/>
      <c r="DUL933" s="347"/>
      <c r="DUM933" s="347"/>
      <c r="DUN933" s="347"/>
      <c r="DUO933" s="347"/>
      <c r="DUP933" s="347"/>
      <c r="DUQ933" s="347"/>
      <c r="DUR933" s="347"/>
      <c r="DUS933" s="347"/>
      <c r="DUT933" s="347"/>
      <c r="DUU933" s="347"/>
      <c r="DUV933" s="347"/>
      <c r="DUW933" s="347"/>
      <c r="DUX933" s="347"/>
      <c r="DUY933" s="347"/>
      <c r="DUZ933" s="347"/>
      <c r="DVA933" s="347"/>
      <c r="DVB933" s="347"/>
      <c r="DVC933" s="347"/>
      <c r="DVD933" s="347"/>
      <c r="DVE933" s="347"/>
      <c r="DVF933" s="347"/>
      <c r="DVG933" s="347"/>
      <c r="DVH933" s="347"/>
      <c r="DVI933" s="347"/>
      <c r="DVJ933" s="347"/>
      <c r="DVK933" s="347"/>
      <c r="DVL933" s="347"/>
      <c r="DVM933" s="347"/>
      <c r="DVN933" s="347"/>
      <c r="DVO933" s="347"/>
      <c r="DVP933" s="347"/>
      <c r="DVQ933" s="347"/>
      <c r="DVR933" s="347"/>
      <c r="DVS933" s="347"/>
      <c r="DVT933" s="347"/>
      <c r="DVU933" s="347"/>
      <c r="DVV933" s="347"/>
      <c r="DVW933" s="347"/>
      <c r="DVX933" s="347"/>
      <c r="DVY933" s="347"/>
      <c r="DVZ933" s="347"/>
      <c r="DWA933" s="347"/>
      <c r="DWB933" s="347"/>
      <c r="DWC933" s="347"/>
      <c r="DWD933" s="347"/>
      <c r="DWE933" s="347"/>
      <c r="DWF933" s="347"/>
      <c r="DWG933" s="347"/>
      <c r="DWH933" s="347"/>
      <c r="DWI933" s="347"/>
      <c r="DWJ933" s="347"/>
      <c r="DWK933" s="347"/>
      <c r="DWL933" s="347"/>
      <c r="DWM933" s="347"/>
      <c r="DWN933" s="347"/>
      <c r="DWO933" s="347"/>
      <c r="DWP933" s="347"/>
      <c r="DWQ933" s="347"/>
      <c r="DWR933" s="347"/>
      <c r="DWS933" s="347"/>
      <c r="DWT933" s="347"/>
      <c r="DWU933" s="347"/>
      <c r="DWV933" s="347"/>
      <c r="DWW933" s="347"/>
      <c r="DWX933" s="347"/>
      <c r="DWY933" s="347"/>
      <c r="DWZ933" s="347"/>
      <c r="DXA933" s="347"/>
      <c r="DXB933" s="347"/>
      <c r="DXC933" s="347"/>
      <c r="DXD933" s="347"/>
      <c r="DXE933" s="347"/>
      <c r="DXF933" s="347"/>
      <c r="DXG933" s="347"/>
      <c r="DXH933" s="347"/>
      <c r="DXI933" s="347"/>
      <c r="DXJ933" s="347"/>
      <c r="DXK933" s="347"/>
      <c r="DXL933" s="347"/>
      <c r="DXM933" s="347"/>
      <c r="DXN933" s="347"/>
      <c r="DXO933" s="347"/>
      <c r="DXP933" s="347"/>
      <c r="DXQ933" s="347"/>
      <c r="DXR933" s="347"/>
      <c r="DXS933" s="347"/>
      <c r="DXT933" s="347"/>
      <c r="DXU933" s="347"/>
      <c r="DXV933" s="347"/>
      <c r="DXW933" s="347"/>
      <c r="DXX933" s="347"/>
      <c r="DXY933" s="347"/>
      <c r="DXZ933" s="347"/>
      <c r="DYA933" s="347"/>
      <c r="DYB933" s="347"/>
      <c r="DYC933" s="347"/>
      <c r="DYD933" s="347"/>
      <c r="DYE933" s="347"/>
      <c r="DYF933" s="347"/>
      <c r="DYG933" s="347"/>
      <c r="DYH933" s="347"/>
      <c r="DYI933" s="347"/>
      <c r="DYJ933" s="347"/>
      <c r="DYK933" s="347"/>
      <c r="DYL933" s="347"/>
      <c r="DYM933" s="347"/>
      <c r="DYN933" s="347"/>
      <c r="DYO933" s="347"/>
      <c r="DYP933" s="347"/>
      <c r="DYQ933" s="347"/>
      <c r="DYR933" s="347"/>
      <c r="DYS933" s="347"/>
      <c r="DYT933" s="347"/>
      <c r="DYU933" s="347"/>
      <c r="DYV933" s="347"/>
      <c r="DYW933" s="347"/>
      <c r="DYX933" s="347"/>
      <c r="DYY933" s="347"/>
      <c r="DYZ933" s="347"/>
      <c r="DZA933" s="347"/>
      <c r="DZB933" s="347"/>
      <c r="DZC933" s="347"/>
      <c r="DZD933" s="347"/>
      <c r="DZE933" s="347"/>
      <c r="DZF933" s="347"/>
      <c r="DZG933" s="347"/>
      <c r="DZH933" s="347"/>
      <c r="DZI933" s="347"/>
      <c r="DZJ933" s="347"/>
      <c r="DZK933" s="347"/>
      <c r="DZL933" s="347"/>
      <c r="DZM933" s="347"/>
      <c r="DZN933" s="347"/>
      <c r="DZO933" s="347"/>
      <c r="DZP933" s="347"/>
      <c r="DZQ933" s="347"/>
      <c r="DZR933" s="347"/>
      <c r="DZS933" s="347"/>
      <c r="DZT933" s="347"/>
      <c r="DZU933" s="347"/>
      <c r="DZV933" s="347"/>
      <c r="DZW933" s="347"/>
      <c r="DZX933" s="347"/>
      <c r="DZY933" s="347"/>
      <c r="DZZ933" s="347"/>
      <c r="EAA933" s="347"/>
      <c r="EAB933" s="347"/>
      <c r="EAC933" s="347"/>
      <c r="EAD933" s="347"/>
      <c r="EAE933" s="347"/>
      <c r="EAF933" s="347"/>
      <c r="EAG933" s="347"/>
      <c r="EAH933" s="347"/>
      <c r="EAI933" s="347"/>
      <c r="EAJ933" s="347"/>
      <c r="EAK933" s="347"/>
      <c r="EAL933" s="347"/>
      <c r="EAM933" s="347"/>
      <c r="EAN933" s="347"/>
      <c r="EAO933" s="347"/>
      <c r="EAP933" s="347"/>
      <c r="EAQ933" s="347"/>
      <c r="EAR933" s="347"/>
      <c r="EAS933" s="347"/>
      <c r="EAT933" s="347"/>
      <c r="EAU933" s="347"/>
      <c r="EAV933" s="347"/>
      <c r="EAW933" s="347"/>
      <c r="EAX933" s="347"/>
      <c r="EAY933" s="347"/>
      <c r="EAZ933" s="347"/>
      <c r="EBA933" s="347"/>
      <c r="EBB933" s="347"/>
      <c r="EBC933" s="347"/>
      <c r="EBD933" s="347"/>
      <c r="EBE933" s="347"/>
      <c r="EBF933" s="347"/>
      <c r="EBG933" s="347"/>
      <c r="EBH933" s="347"/>
      <c r="EBI933" s="347"/>
      <c r="EBJ933" s="347"/>
      <c r="EBK933" s="347"/>
      <c r="EBL933" s="347"/>
      <c r="EBM933" s="347"/>
      <c r="EBN933" s="347"/>
      <c r="EBO933" s="347"/>
      <c r="EBP933" s="347"/>
      <c r="EBQ933" s="347"/>
      <c r="EBR933" s="347"/>
      <c r="EBS933" s="347"/>
      <c r="EBT933" s="347"/>
      <c r="EBU933" s="347"/>
      <c r="EBV933" s="347"/>
      <c r="EBW933" s="347"/>
      <c r="EBX933" s="347"/>
      <c r="EBY933" s="347"/>
      <c r="EBZ933" s="347"/>
      <c r="ECA933" s="347"/>
      <c r="ECB933" s="347"/>
      <c r="ECC933" s="347"/>
      <c r="ECD933" s="347"/>
      <c r="ECE933" s="347"/>
      <c r="ECF933" s="347"/>
      <c r="ECG933" s="347"/>
      <c r="ECH933" s="347"/>
      <c r="ECI933" s="347"/>
      <c r="ECJ933" s="347"/>
      <c r="ECK933" s="347"/>
      <c r="ECL933" s="347"/>
      <c r="ECM933" s="347"/>
      <c r="ECN933" s="347"/>
      <c r="ECO933" s="347"/>
      <c r="ECP933" s="347"/>
      <c r="ECQ933" s="347"/>
      <c r="ECR933" s="347"/>
      <c r="ECS933" s="347"/>
      <c r="ECT933" s="347"/>
      <c r="ECU933" s="347"/>
      <c r="ECV933" s="347"/>
      <c r="ECW933" s="347"/>
      <c r="ECX933" s="347"/>
      <c r="ECY933" s="347"/>
      <c r="ECZ933" s="347"/>
      <c r="EDA933" s="347"/>
      <c r="EDB933" s="347"/>
      <c r="EDC933" s="347"/>
      <c r="EDD933" s="347"/>
      <c r="EDE933" s="347"/>
      <c r="EDF933" s="347"/>
      <c r="EDG933" s="347"/>
      <c r="EDH933" s="347"/>
      <c r="EDI933" s="347"/>
      <c r="EDJ933" s="347"/>
      <c r="EDK933" s="347"/>
      <c r="EDL933" s="347"/>
      <c r="EDM933" s="347"/>
      <c r="EDN933" s="347"/>
      <c r="EDO933" s="347"/>
      <c r="EDP933" s="347"/>
      <c r="EDQ933" s="347"/>
      <c r="EDR933" s="347"/>
      <c r="EDS933" s="347"/>
      <c r="EDT933" s="347"/>
      <c r="EDU933" s="347"/>
      <c r="EDV933" s="347"/>
      <c r="EDW933" s="347"/>
      <c r="EDX933" s="347"/>
      <c r="EDY933" s="347"/>
      <c r="EDZ933" s="347"/>
      <c r="EEA933" s="347"/>
      <c r="EEB933" s="347"/>
      <c r="EEC933" s="347"/>
      <c r="EED933" s="347"/>
      <c r="EEE933" s="347"/>
      <c r="EEF933" s="347"/>
      <c r="EEG933" s="347"/>
      <c r="EEH933" s="347"/>
      <c r="EEI933" s="347"/>
      <c r="EEJ933" s="347"/>
      <c r="EEK933" s="347"/>
      <c r="EEL933" s="347"/>
      <c r="EEM933" s="347"/>
      <c r="EEN933" s="347"/>
      <c r="EEO933" s="347"/>
      <c r="EEP933" s="347"/>
      <c r="EEQ933" s="347"/>
      <c r="EER933" s="347"/>
      <c r="EES933" s="347"/>
      <c r="EET933" s="347"/>
      <c r="EEU933" s="347"/>
      <c r="EEV933" s="347"/>
      <c r="EEW933" s="347"/>
      <c r="EEX933" s="347"/>
      <c r="EEY933" s="347"/>
      <c r="EEZ933" s="347"/>
      <c r="EFA933" s="347"/>
      <c r="EFB933" s="347"/>
      <c r="EFC933" s="347"/>
      <c r="EFD933" s="347"/>
      <c r="EFE933" s="347"/>
      <c r="EFF933" s="347"/>
      <c r="EFG933" s="347"/>
      <c r="EFH933" s="347"/>
      <c r="EFI933" s="347"/>
      <c r="EFJ933" s="347"/>
      <c r="EFK933" s="347"/>
      <c r="EFL933" s="347"/>
      <c r="EFM933" s="347"/>
      <c r="EFN933" s="347"/>
      <c r="EFO933" s="347"/>
      <c r="EFP933" s="347"/>
      <c r="EFQ933" s="347"/>
      <c r="EFR933" s="347"/>
      <c r="EFS933" s="347"/>
      <c r="EFT933" s="347"/>
      <c r="EFU933" s="347"/>
      <c r="EFV933" s="347"/>
      <c r="EFW933" s="347"/>
      <c r="EFX933" s="347"/>
      <c r="EFY933" s="347"/>
      <c r="EFZ933" s="347"/>
      <c r="EGA933" s="347"/>
      <c r="EGB933" s="347"/>
      <c r="EGC933" s="347"/>
      <c r="EGD933" s="347"/>
      <c r="EGE933" s="347"/>
      <c r="EGF933" s="347"/>
      <c r="EGG933" s="347"/>
      <c r="EGH933" s="347"/>
      <c r="EGI933" s="347"/>
      <c r="EGJ933" s="347"/>
      <c r="EGK933" s="347"/>
      <c r="EGL933" s="347"/>
      <c r="EGM933" s="347"/>
      <c r="EGN933" s="347"/>
      <c r="EGO933" s="347"/>
      <c r="EGP933" s="347"/>
      <c r="EGQ933" s="347"/>
      <c r="EGR933" s="347"/>
      <c r="EGS933" s="347"/>
      <c r="EGT933" s="347"/>
      <c r="EGU933" s="347"/>
      <c r="EGV933" s="347"/>
      <c r="EGW933" s="347"/>
      <c r="EGX933" s="347"/>
      <c r="EGY933" s="347"/>
      <c r="EGZ933" s="347"/>
      <c r="EHA933" s="347"/>
      <c r="EHB933" s="347"/>
      <c r="EHC933" s="347"/>
      <c r="EHD933" s="347"/>
      <c r="EHE933" s="347"/>
      <c r="EHF933" s="347"/>
      <c r="EHG933" s="347"/>
      <c r="EHH933" s="347"/>
      <c r="EHI933" s="347"/>
      <c r="EHJ933" s="347"/>
      <c r="EHK933" s="347"/>
      <c r="EHL933" s="347"/>
      <c r="EHM933" s="347"/>
      <c r="EHN933" s="347"/>
      <c r="EHO933" s="347"/>
      <c r="EHP933" s="347"/>
      <c r="EHQ933" s="347"/>
      <c r="EHR933" s="347"/>
      <c r="EHS933" s="347"/>
      <c r="EHT933" s="347"/>
      <c r="EHU933" s="347"/>
      <c r="EHV933" s="347"/>
      <c r="EHW933" s="347"/>
      <c r="EHX933" s="347"/>
      <c r="EHY933" s="347"/>
      <c r="EHZ933" s="347"/>
      <c r="EIA933" s="347"/>
      <c r="EIB933" s="347"/>
      <c r="EIC933" s="347"/>
      <c r="EID933" s="347"/>
      <c r="EIE933" s="347"/>
      <c r="EIF933" s="347"/>
      <c r="EIG933" s="347"/>
      <c r="EIH933" s="347"/>
      <c r="EII933" s="347"/>
      <c r="EIJ933" s="347"/>
      <c r="EIK933" s="347"/>
      <c r="EIL933" s="347"/>
      <c r="EIM933" s="347"/>
      <c r="EIN933" s="347"/>
      <c r="EIO933" s="347"/>
      <c r="EIP933" s="347"/>
      <c r="EIQ933" s="347"/>
      <c r="EIR933" s="347"/>
      <c r="EIS933" s="347"/>
      <c r="EIT933" s="347"/>
      <c r="EIU933" s="347"/>
      <c r="EIV933" s="347"/>
      <c r="EIW933" s="347"/>
      <c r="EIX933" s="347"/>
      <c r="EIY933" s="347"/>
      <c r="EIZ933" s="347"/>
      <c r="EJA933" s="347"/>
      <c r="EJB933" s="347"/>
      <c r="EJC933" s="347"/>
      <c r="EJD933" s="347"/>
      <c r="EJE933" s="347"/>
      <c r="EJF933" s="347"/>
      <c r="EJG933" s="347"/>
      <c r="EJH933" s="347"/>
      <c r="EJI933" s="347"/>
      <c r="EJJ933" s="347"/>
      <c r="EJK933" s="347"/>
      <c r="EJL933" s="347"/>
      <c r="EJM933" s="347"/>
      <c r="EJN933" s="347"/>
      <c r="EJO933" s="347"/>
      <c r="EJP933" s="347"/>
      <c r="EJQ933" s="347"/>
      <c r="EJR933" s="347"/>
      <c r="EJS933" s="347"/>
      <c r="EJT933" s="347"/>
      <c r="EJU933" s="347"/>
      <c r="EJV933" s="347"/>
      <c r="EJW933" s="347"/>
      <c r="EJX933" s="347"/>
      <c r="EJY933" s="347"/>
      <c r="EJZ933" s="347"/>
      <c r="EKA933" s="347"/>
      <c r="EKB933" s="347"/>
      <c r="EKC933" s="347"/>
      <c r="EKD933" s="347"/>
      <c r="EKE933" s="347"/>
      <c r="EKF933" s="347"/>
      <c r="EKG933" s="347"/>
      <c r="EKH933" s="347"/>
      <c r="EKI933" s="347"/>
      <c r="EKJ933" s="347"/>
      <c r="EKK933" s="347"/>
      <c r="EKL933" s="347"/>
      <c r="EKM933" s="347"/>
      <c r="EKN933" s="347"/>
      <c r="EKO933" s="347"/>
      <c r="EKP933" s="347"/>
      <c r="EKQ933" s="347"/>
      <c r="EKR933" s="347"/>
      <c r="EKS933" s="347"/>
      <c r="EKT933" s="347"/>
      <c r="EKU933" s="347"/>
      <c r="EKV933" s="347"/>
      <c r="EKW933" s="347"/>
      <c r="EKX933" s="347"/>
      <c r="EKY933" s="347"/>
      <c r="EKZ933" s="347"/>
      <c r="ELA933" s="347"/>
      <c r="ELB933" s="347"/>
      <c r="ELC933" s="347"/>
      <c r="ELD933" s="347"/>
      <c r="ELE933" s="347"/>
      <c r="ELF933" s="347"/>
      <c r="ELG933" s="347"/>
      <c r="ELH933" s="347"/>
      <c r="ELI933" s="347"/>
      <c r="ELJ933" s="347"/>
      <c r="ELK933" s="347"/>
      <c r="ELL933" s="347"/>
      <c r="ELM933" s="347"/>
      <c r="ELN933" s="347"/>
      <c r="ELO933" s="347"/>
      <c r="ELP933" s="347"/>
      <c r="ELQ933" s="347"/>
      <c r="ELR933" s="347"/>
      <c r="ELS933" s="347"/>
      <c r="ELT933" s="347"/>
      <c r="ELU933" s="347"/>
      <c r="ELV933" s="347"/>
      <c r="ELW933" s="347"/>
      <c r="ELX933" s="347"/>
      <c r="ELY933" s="347"/>
      <c r="ELZ933" s="347"/>
      <c r="EMA933" s="347"/>
      <c r="EMB933" s="347"/>
      <c r="EMC933" s="347"/>
      <c r="EMD933" s="347"/>
      <c r="EME933" s="347"/>
      <c r="EMF933" s="347"/>
      <c r="EMG933" s="347"/>
      <c r="EMH933" s="347"/>
      <c r="EMI933" s="347"/>
      <c r="EMJ933" s="347"/>
      <c r="EMK933" s="347"/>
      <c r="EML933" s="347"/>
      <c r="EMM933" s="347"/>
      <c r="EMN933" s="347"/>
      <c r="EMO933" s="347"/>
      <c r="EMP933" s="347"/>
      <c r="EMQ933" s="347"/>
      <c r="EMR933" s="347"/>
      <c r="EMS933" s="347"/>
      <c r="EMT933" s="347"/>
      <c r="EMU933" s="347"/>
      <c r="EMV933" s="347"/>
      <c r="EMW933" s="347"/>
      <c r="EMX933" s="347"/>
      <c r="EMY933" s="347"/>
      <c r="EMZ933" s="347"/>
      <c r="ENA933" s="347"/>
      <c r="ENB933" s="347"/>
      <c r="ENC933" s="347"/>
      <c r="END933" s="347"/>
      <c r="ENE933" s="347"/>
      <c r="ENF933" s="347"/>
      <c r="ENG933" s="347"/>
      <c r="ENH933" s="347"/>
      <c r="ENI933" s="347"/>
      <c r="ENJ933" s="347"/>
      <c r="ENK933" s="347"/>
      <c r="ENL933" s="347"/>
      <c r="ENM933" s="347"/>
      <c r="ENN933" s="347"/>
      <c r="ENO933" s="347"/>
      <c r="ENP933" s="347"/>
      <c r="ENQ933" s="347"/>
      <c r="ENR933" s="347"/>
      <c r="ENS933" s="347"/>
      <c r="ENT933" s="347"/>
      <c r="ENU933" s="347"/>
      <c r="ENV933" s="347"/>
      <c r="ENW933" s="347"/>
      <c r="ENX933" s="347"/>
      <c r="ENY933" s="347"/>
      <c r="ENZ933" s="347"/>
      <c r="EOA933" s="347"/>
      <c r="EOB933" s="347"/>
      <c r="EOC933" s="347"/>
      <c r="EOD933" s="347"/>
      <c r="EOE933" s="347"/>
      <c r="EOF933" s="347"/>
      <c r="EOG933" s="347"/>
      <c r="EOH933" s="347"/>
      <c r="EOI933" s="347"/>
      <c r="EOJ933" s="347"/>
      <c r="EOK933" s="347"/>
      <c r="EOL933" s="347"/>
      <c r="EOM933" s="347"/>
      <c r="EON933" s="347"/>
      <c r="EOO933" s="347"/>
      <c r="EOP933" s="347"/>
      <c r="EOQ933" s="347"/>
      <c r="EOR933" s="347"/>
      <c r="EOS933" s="347"/>
      <c r="EOT933" s="347"/>
      <c r="EOU933" s="347"/>
      <c r="EOV933" s="347"/>
      <c r="EOW933" s="347"/>
      <c r="EOX933" s="347"/>
      <c r="EOY933" s="347"/>
      <c r="EOZ933" s="347"/>
      <c r="EPA933" s="347"/>
      <c r="EPB933" s="347"/>
      <c r="EPC933" s="347"/>
      <c r="EPD933" s="347"/>
      <c r="EPE933" s="347"/>
      <c r="EPF933" s="347"/>
      <c r="EPG933" s="347"/>
      <c r="EPH933" s="347"/>
      <c r="EPI933" s="347"/>
      <c r="EPJ933" s="347"/>
      <c r="EPK933" s="347"/>
      <c r="EPL933" s="347"/>
      <c r="EPM933" s="347"/>
      <c r="EPN933" s="347"/>
      <c r="EPO933" s="347"/>
      <c r="EPP933" s="347"/>
      <c r="EPQ933" s="347"/>
      <c r="EPR933" s="347"/>
      <c r="EPS933" s="347"/>
      <c r="EPT933" s="347"/>
      <c r="EPU933" s="347"/>
      <c r="EPV933" s="347"/>
      <c r="EPW933" s="347"/>
      <c r="EPX933" s="347"/>
      <c r="EPY933" s="347"/>
      <c r="EPZ933" s="347"/>
      <c r="EQA933" s="347"/>
      <c r="EQB933" s="347"/>
      <c r="EQC933" s="347"/>
      <c r="EQD933" s="347"/>
      <c r="EQE933" s="347"/>
      <c r="EQF933" s="347"/>
      <c r="EQG933" s="347"/>
      <c r="EQH933" s="347"/>
      <c r="EQI933" s="347"/>
      <c r="EQJ933" s="347"/>
      <c r="EQK933" s="347"/>
      <c r="EQL933" s="347"/>
      <c r="EQM933" s="347"/>
      <c r="EQN933" s="347"/>
      <c r="EQO933" s="347"/>
      <c r="EQP933" s="347"/>
      <c r="EQQ933" s="347"/>
      <c r="EQR933" s="347"/>
      <c r="EQS933" s="347"/>
      <c r="EQT933" s="347"/>
      <c r="EQU933" s="347"/>
      <c r="EQV933" s="347"/>
      <c r="EQW933" s="347"/>
      <c r="EQX933" s="347"/>
      <c r="EQY933" s="347"/>
      <c r="EQZ933" s="347"/>
      <c r="ERA933" s="347"/>
      <c r="ERB933" s="347"/>
      <c r="ERC933" s="347"/>
      <c r="ERD933" s="347"/>
      <c r="ERE933" s="347"/>
      <c r="ERF933" s="347"/>
      <c r="ERG933" s="347"/>
      <c r="ERH933" s="347"/>
      <c r="ERI933" s="347"/>
      <c r="ERJ933" s="347"/>
      <c r="ERK933" s="347"/>
      <c r="ERL933" s="347"/>
      <c r="ERM933" s="347"/>
      <c r="ERN933" s="347"/>
      <c r="ERO933" s="347"/>
      <c r="ERP933" s="347"/>
      <c r="ERQ933" s="347"/>
      <c r="ERR933" s="347"/>
      <c r="ERS933" s="347"/>
      <c r="ERT933" s="347"/>
      <c r="ERU933" s="347"/>
      <c r="ERV933" s="347"/>
      <c r="ERW933" s="347"/>
      <c r="ERX933" s="347"/>
      <c r="ERY933" s="347"/>
      <c r="ERZ933" s="347"/>
      <c r="ESA933" s="347"/>
      <c r="ESB933" s="347"/>
      <c r="ESC933" s="347"/>
      <c r="ESD933" s="347"/>
      <c r="ESE933" s="347"/>
      <c r="ESF933" s="347"/>
      <c r="ESG933" s="347"/>
      <c r="ESH933" s="347"/>
      <c r="ESI933" s="347"/>
      <c r="ESJ933" s="347"/>
      <c r="ESK933" s="347"/>
      <c r="ESL933" s="347"/>
      <c r="ESM933" s="347"/>
      <c r="ESN933" s="347"/>
      <c r="ESO933" s="347"/>
      <c r="ESP933" s="347"/>
      <c r="ESQ933" s="347"/>
      <c r="ESR933" s="347"/>
      <c r="ESS933" s="347"/>
      <c r="EST933" s="347"/>
      <c r="ESU933" s="347"/>
      <c r="ESV933" s="347"/>
      <c r="ESW933" s="347"/>
      <c r="ESX933" s="347"/>
      <c r="ESY933" s="347"/>
      <c r="ESZ933" s="347"/>
      <c r="ETA933" s="347"/>
      <c r="ETB933" s="347"/>
      <c r="ETC933" s="347"/>
      <c r="ETD933" s="347"/>
      <c r="ETE933" s="347"/>
      <c r="ETF933" s="347"/>
      <c r="ETG933" s="347"/>
      <c r="ETH933" s="347"/>
      <c r="ETI933" s="347"/>
      <c r="ETJ933" s="347"/>
      <c r="ETK933" s="347"/>
      <c r="ETL933" s="347"/>
      <c r="ETM933" s="347"/>
      <c r="ETN933" s="347"/>
      <c r="ETO933" s="347"/>
      <c r="ETP933" s="347"/>
      <c r="ETQ933" s="347"/>
      <c r="ETR933" s="347"/>
      <c r="ETS933" s="347"/>
      <c r="ETT933" s="347"/>
      <c r="ETU933" s="347"/>
      <c r="ETV933" s="347"/>
      <c r="ETW933" s="347"/>
      <c r="ETX933" s="347"/>
      <c r="ETY933" s="347"/>
      <c r="ETZ933" s="347"/>
      <c r="EUA933" s="347"/>
      <c r="EUB933" s="347"/>
      <c r="EUC933" s="347"/>
      <c r="EUD933" s="347"/>
      <c r="EUE933" s="347"/>
      <c r="EUF933" s="347"/>
      <c r="EUG933" s="347"/>
      <c r="EUH933" s="347"/>
      <c r="EUI933" s="347"/>
      <c r="EUJ933" s="347"/>
      <c r="EUK933" s="347"/>
      <c r="EUL933" s="347"/>
      <c r="EUM933" s="347"/>
      <c r="EUN933" s="347"/>
      <c r="EUO933" s="347"/>
      <c r="EUP933" s="347"/>
      <c r="EUQ933" s="347"/>
      <c r="EUR933" s="347"/>
      <c r="EUS933" s="347"/>
      <c r="EUT933" s="347"/>
      <c r="EUU933" s="347"/>
      <c r="EUV933" s="347"/>
      <c r="EUW933" s="347"/>
      <c r="EUX933" s="347"/>
      <c r="EUY933" s="347"/>
      <c r="EUZ933" s="347"/>
      <c r="EVA933" s="347"/>
      <c r="EVB933" s="347"/>
      <c r="EVC933" s="347"/>
      <c r="EVD933" s="347"/>
      <c r="EVE933" s="347"/>
      <c r="EVF933" s="347"/>
      <c r="EVG933" s="347"/>
      <c r="EVH933" s="347"/>
      <c r="EVI933" s="347"/>
      <c r="EVJ933" s="347"/>
      <c r="EVK933" s="347"/>
      <c r="EVL933" s="347"/>
      <c r="EVM933" s="347"/>
      <c r="EVN933" s="347"/>
      <c r="EVO933" s="347"/>
      <c r="EVP933" s="347"/>
      <c r="EVQ933" s="347"/>
      <c r="EVR933" s="347"/>
      <c r="EVS933" s="347"/>
      <c r="EVT933" s="347"/>
      <c r="EVU933" s="347"/>
      <c r="EVV933" s="347"/>
      <c r="EVW933" s="347"/>
      <c r="EVX933" s="347"/>
      <c r="EVY933" s="347"/>
      <c r="EVZ933" s="347"/>
      <c r="EWA933" s="347"/>
      <c r="EWB933" s="347"/>
      <c r="EWC933" s="347"/>
      <c r="EWD933" s="347"/>
      <c r="EWE933" s="347"/>
      <c r="EWF933" s="347"/>
      <c r="EWG933" s="347"/>
      <c r="EWH933" s="347"/>
      <c r="EWI933" s="347"/>
      <c r="EWJ933" s="347"/>
      <c r="EWK933" s="347"/>
      <c r="EWL933" s="347"/>
      <c r="EWM933" s="347"/>
      <c r="EWN933" s="347"/>
      <c r="EWO933" s="347"/>
      <c r="EWP933" s="347"/>
      <c r="EWQ933" s="347"/>
      <c r="EWR933" s="347"/>
      <c r="EWS933" s="347"/>
      <c r="EWT933" s="347"/>
      <c r="EWU933" s="347"/>
      <c r="EWV933" s="347"/>
      <c r="EWW933" s="347"/>
      <c r="EWX933" s="347"/>
      <c r="EWY933" s="347"/>
      <c r="EWZ933" s="347"/>
      <c r="EXA933" s="347"/>
      <c r="EXB933" s="347"/>
      <c r="EXC933" s="347"/>
      <c r="EXD933" s="347"/>
      <c r="EXE933" s="347"/>
      <c r="EXF933" s="347"/>
      <c r="EXG933" s="347"/>
      <c r="EXH933" s="347"/>
      <c r="EXI933" s="347"/>
      <c r="EXJ933" s="347"/>
      <c r="EXK933" s="347"/>
      <c r="EXL933" s="347"/>
      <c r="EXM933" s="347"/>
      <c r="EXN933" s="347"/>
      <c r="EXO933" s="347"/>
      <c r="EXP933" s="347"/>
      <c r="EXQ933" s="347"/>
      <c r="EXR933" s="347"/>
      <c r="EXS933" s="347"/>
      <c r="EXT933" s="347"/>
      <c r="EXU933" s="347"/>
      <c r="EXV933" s="347"/>
      <c r="EXW933" s="347"/>
      <c r="EXX933" s="347"/>
      <c r="EXY933" s="347"/>
      <c r="EXZ933" s="347"/>
      <c r="EYA933" s="347"/>
      <c r="EYB933" s="347"/>
      <c r="EYC933" s="347"/>
      <c r="EYD933" s="347"/>
      <c r="EYE933" s="347"/>
      <c r="EYF933" s="347"/>
      <c r="EYG933" s="347"/>
      <c r="EYH933" s="347"/>
      <c r="EYI933" s="347"/>
      <c r="EYJ933" s="347"/>
      <c r="EYK933" s="347"/>
      <c r="EYL933" s="347"/>
      <c r="EYM933" s="347"/>
      <c r="EYN933" s="347"/>
      <c r="EYO933" s="347"/>
      <c r="EYP933" s="347"/>
      <c r="EYQ933" s="347"/>
      <c r="EYR933" s="347"/>
      <c r="EYS933" s="347"/>
      <c r="EYT933" s="347"/>
      <c r="EYU933" s="347"/>
      <c r="EYV933" s="347"/>
      <c r="EYW933" s="347"/>
      <c r="EYX933" s="347"/>
      <c r="EYY933" s="347"/>
      <c r="EYZ933" s="347"/>
      <c r="EZA933" s="347"/>
      <c r="EZB933" s="347"/>
      <c r="EZC933" s="347"/>
      <c r="EZD933" s="347"/>
      <c r="EZE933" s="347"/>
      <c r="EZF933" s="347"/>
      <c r="EZG933" s="347"/>
      <c r="EZH933" s="347"/>
      <c r="EZI933" s="347"/>
      <c r="EZJ933" s="347"/>
      <c r="EZK933" s="347"/>
      <c r="EZL933" s="347"/>
      <c r="EZM933" s="347"/>
      <c r="EZN933" s="347"/>
      <c r="EZO933" s="347"/>
      <c r="EZP933" s="347"/>
      <c r="EZQ933" s="347"/>
      <c r="EZR933" s="347"/>
      <c r="EZS933" s="347"/>
      <c r="EZT933" s="347"/>
      <c r="EZU933" s="347"/>
      <c r="EZV933" s="347"/>
      <c r="EZW933" s="347"/>
      <c r="EZX933" s="347"/>
      <c r="EZY933" s="347"/>
      <c r="EZZ933" s="347"/>
      <c r="FAA933" s="347"/>
      <c r="FAB933" s="347"/>
      <c r="FAC933" s="347"/>
      <c r="FAD933" s="347"/>
      <c r="FAE933" s="347"/>
      <c r="FAF933" s="347"/>
      <c r="FAG933" s="347"/>
      <c r="FAH933" s="347"/>
      <c r="FAI933" s="347"/>
      <c r="FAJ933" s="347"/>
      <c r="FAK933" s="347"/>
      <c r="FAL933" s="347"/>
      <c r="FAM933" s="347"/>
      <c r="FAN933" s="347"/>
      <c r="FAO933" s="347"/>
      <c r="FAP933" s="347"/>
      <c r="FAQ933" s="347"/>
      <c r="FAR933" s="347"/>
      <c r="FAS933" s="347"/>
      <c r="FAT933" s="347"/>
      <c r="FAU933" s="347"/>
      <c r="FAV933" s="347"/>
      <c r="FAW933" s="347"/>
      <c r="FAX933" s="347"/>
      <c r="FAY933" s="347"/>
      <c r="FAZ933" s="347"/>
      <c r="FBA933" s="347"/>
      <c r="FBB933" s="347"/>
      <c r="FBC933" s="347"/>
      <c r="FBD933" s="347"/>
      <c r="FBE933" s="347"/>
      <c r="FBF933" s="347"/>
      <c r="FBG933" s="347"/>
      <c r="FBH933" s="347"/>
      <c r="FBI933" s="347"/>
      <c r="FBJ933" s="347"/>
      <c r="FBK933" s="347"/>
      <c r="FBL933" s="347"/>
      <c r="FBM933" s="347"/>
      <c r="FBN933" s="347"/>
      <c r="FBO933" s="347"/>
      <c r="FBP933" s="347"/>
      <c r="FBQ933" s="347"/>
      <c r="FBR933" s="347"/>
      <c r="FBS933" s="347"/>
      <c r="FBT933" s="347"/>
      <c r="FBU933" s="347"/>
      <c r="FBV933" s="347"/>
      <c r="FBW933" s="347"/>
      <c r="FBX933" s="347"/>
      <c r="FBY933" s="347"/>
      <c r="FBZ933" s="347"/>
      <c r="FCA933" s="347"/>
      <c r="FCB933" s="347"/>
      <c r="FCC933" s="347"/>
      <c r="FCD933" s="347"/>
      <c r="FCE933" s="347"/>
      <c r="FCF933" s="347"/>
      <c r="FCG933" s="347"/>
      <c r="FCH933" s="347"/>
      <c r="FCI933" s="347"/>
      <c r="FCJ933" s="347"/>
      <c r="FCK933" s="347"/>
      <c r="FCL933" s="347"/>
      <c r="FCM933" s="347"/>
      <c r="FCN933" s="347"/>
      <c r="FCO933" s="347"/>
      <c r="FCP933" s="347"/>
      <c r="FCQ933" s="347"/>
      <c r="FCR933" s="347"/>
      <c r="FCS933" s="347"/>
      <c r="FCT933" s="347"/>
      <c r="FCU933" s="347"/>
      <c r="FCV933" s="347"/>
      <c r="FCW933" s="347"/>
      <c r="FCX933" s="347"/>
      <c r="FCY933" s="347"/>
      <c r="FCZ933" s="347"/>
      <c r="FDA933" s="347"/>
      <c r="FDB933" s="347"/>
      <c r="FDC933" s="347"/>
      <c r="FDD933" s="347"/>
      <c r="FDE933" s="347"/>
      <c r="FDF933" s="347"/>
      <c r="FDG933" s="347"/>
      <c r="FDH933" s="347"/>
      <c r="FDI933" s="347"/>
      <c r="FDJ933" s="347"/>
      <c r="FDK933" s="347"/>
      <c r="FDL933" s="347"/>
      <c r="FDM933" s="347"/>
      <c r="FDN933" s="347"/>
      <c r="FDO933" s="347"/>
      <c r="FDP933" s="347"/>
      <c r="FDQ933" s="347"/>
      <c r="FDR933" s="347"/>
      <c r="FDS933" s="347"/>
      <c r="FDT933" s="347"/>
      <c r="FDU933" s="347"/>
      <c r="FDV933" s="347"/>
      <c r="FDW933" s="347"/>
      <c r="FDX933" s="347"/>
      <c r="FDY933" s="347"/>
      <c r="FDZ933" s="347"/>
      <c r="FEA933" s="347"/>
      <c r="FEB933" s="347"/>
      <c r="FEC933" s="347"/>
      <c r="FED933" s="347"/>
      <c r="FEE933" s="347"/>
      <c r="FEF933" s="347"/>
      <c r="FEG933" s="347"/>
      <c r="FEH933" s="347"/>
      <c r="FEI933" s="347"/>
      <c r="FEJ933" s="347"/>
      <c r="FEK933" s="347"/>
      <c r="FEL933" s="347"/>
      <c r="FEM933" s="347"/>
      <c r="FEN933" s="347"/>
      <c r="FEO933" s="347"/>
      <c r="FEP933" s="347"/>
      <c r="FEQ933" s="347"/>
      <c r="FER933" s="347"/>
      <c r="FES933" s="347"/>
      <c r="FET933" s="347"/>
      <c r="FEU933" s="347"/>
      <c r="FEV933" s="347"/>
      <c r="FEW933" s="347"/>
      <c r="FEX933" s="347"/>
      <c r="FEY933" s="347"/>
      <c r="FEZ933" s="347"/>
      <c r="FFA933" s="347"/>
      <c r="FFB933" s="347"/>
      <c r="FFC933" s="347"/>
      <c r="FFD933" s="347"/>
      <c r="FFE933" s="347"/>
      <c r="FFF933" s="347"/>
      <c r="FFG933" s="347"/>
      <c r="FFH933" s="347"/>
      <c r="FFI933" s="347"/>
      <c r="FFJ933" s="347"/>
      <c r="FFK933" s="347"/>
      <c r="FFL933" s="347"/>
      <c r="FFM933" s="347"/>
      <c r="FFN933" s="347"/>
      <c r="FFO933" s="347"/>
      <c r="FFP933" s="347"/>
      <c r="FFQ933" s="347"/>
      <c r="FFR933" s="347"/>
      <c r="FFS933" s="347"/>
      <c r="FFT933" s="347"/>
      <c r="FFU933" s="347"/>
      <c r="FFV933" s="347"/>
      <c r="FFW933" s="347"/>
      <c r="FFX933" s="347"/>
      <c r="FFY933" s="347"/>
      <c r="FFZ933" s="347"/>
      <c r="FGA933" s="347"/>
      <c r="FGB933" s="347"/>
      <c r="FGC933" s="347"/>
      <c r="FGD933" s="347"/>
      <c r="FGE933" s="347"/>
      <c r="FGF933" s="347"/>
      <c r="FGG933" s="347"/>
      <c r="FGH933" s="347"/>
      <c r="FGI933" s="347"/>
      <c r="FGJ933" s="347"/>
      <c r="FGK933" s="347"/>
      <c r="FGL933" s="347"/>
      <c r="FGM933" s="347"/>
      <c r="FGN933" s="347"/>
      <c r="FGO933" s="347"/>
      <c r="FGP933" s="347"/>
      <c r="FGQ933" s="347"/>
      <c r="FGR933" s="347"/>
      <c r="FGS933" s="347"/>
      <c r="FGT933" s="347"/>
      <c r="FGU933" s="347"/>
      <c r="FGV933" s="347"/>
      <c r="FGW933" s="347"/>
      <c r="FGX933" s="347"/>
      <c r="FGY933" s="347"/>
      <c r="FGZ933" s="347"/>
      <c r="FHA933" s="347"/>
      <c r="FHB933" s="347"/>
      <c r="FHC933" s="347"/>
      <c r="FHD933" s="347"/>
      <c r="FHE933" s="347"/>
      <c r="FHF933" s="347"/>
      <c r="FHG933" s="347"/>
      <c r="FHH933" s="347"/>
      <c r="FHI933" s="347"/>
      <c r="FHJ933" s="347"/>
      <c r="FHK933" s="347"/>
      <c r="FHL933" s="347"/>
      <c r="FHM933" s="347"/>
      <c r="FHN933" s="347"/>
      <c r="FHO933" s="347"/>
      <c r="FHP933" s="347"/>
      <c r="FHQ933" s="347"/>
      <c r="FHR933" s="347"/>
      <c r="FHS933" s="347"/>
      <c r="FHT933" s="347"/>
      <c r="FHU933" s="347"/>
      <c r="FHV933" s="347"/>
      <c r="FHW933" s="347"/>
      <c r="FHX933" s="347"/>
      <c r="FHY933" s="347"/>
      <c r="FHZ933" s="347"/>
      <c r="FIA933" s="347"/>
      <c r="FIB933" s="347"/>
      <c r="FIC933" s="347"/>
      <c r="FID933" s="347"/>
      <c r="FIE933" s="347"/>
      <c r="FIF933" s="347"/>
      <c r="FIG933" s="347"/>
      <c r="FIH933" s="347"/>
      <c r="FII933" s="347"/>
      <c r="FIJ933" s="347"/>
      <c r="FIK933" s="347"/>
      <c r="FIL933" s="347"/>
      <c r="FIM933" s="347"/>
      <c r="FIN933" s="347"/>
      <c r="FIO933" s="347"/>
      <c r="FIP933" s="347"/>
      <c r="FIQ933" s="347"/>
      <c r="FIR933" s="347"/>
      <c r="FIS933" s="347"/>
      <c r="FIT933" s="347"/>
      <c r="FIU933" s="347"/>
      <c r="FIV933" s="347"/>
      <c r="FIW933" s="347"/>
      <c r="FIX933" s="347"/>
      <c r="FIY933" s="347"/>
      <c r="FIZ933" s="347"/>
      <c r="FJA933" s="347"/>
      <c r="FJB933" s="347"/>
      <c r="FJC933" s="347"/>
      <c r="FJD933" s="347"/>
      <c r="FJE933" s="347"/>
      <c r="FJF933" s="347"/>
      <c r="FJG933" s="347"/>
      <c r="FJH933" s="347"/>
      <c r="FJI933" s="347"/>
      <c r="FJJ933" s="347"/>
      <c r="FJK933" s="347"/>
      <c r="FJL933" s="347"/>
      <c r="FJM933" s="347"/>
      <c r="FJN933" s="347"/>
      <c r="FJO933" s="347"/>
      <c r="FJP933" s="347"/>
      <c r="FJQ933" s="347"/>
      <c r="FJR933" s="347"/>
      <c r="FJS933" s="347"/>
      <c r="FJT933" s="347"/>
      <c r="FJU933" s="347"/>
      <c r="FJV933" s="347"/>
      <c r="FJW933" s="347"/>
      <c r="FJX933" s="347"/>
      <c r="FJY933" s="347"/>
      <c r="FJZ933" s="347"/>
      <c r="FKA933" s="347"/>
      <c r="FKB933" s="347"/>
      <c r="FKC933" s="347"/>
      <c r="FKD933" s="347"/>
      <c r="FKE933" s="347"/>
      <c r="FKF933" s="347"/>
      <c r="FKG933" s="347"/>
      <c r="FKH933" s="347"/>
      <c r="FKI933" s="347"/>
      <c r="FKJ933" s="347"/>
      <c r="FKK933" s="347"/>
      <c r="FKL933" s="347"/>
      <c r="FKM933" s="347"/>
      <c r="FKN933" s="347"/>
      <c r="FKO933" s="347"/>
      <c r="FKP933" s="347"/>
      <c r="FKQ933" s="347"/>
      <c r="FKR933" s="347"/>
      <c r="FKS933" s="347"/>
      <c r="FKT933" s="347"/>
      <c r="FKU933" s="347"/>
      <c r="FKV933" s="347"/>
      <c r="FKW933" s="347"/>
      <c r="FKX933" s="347"/>
      <c r="FKY933" s="347"/>
      <c r="FKZ933" s="347"/>
      <c r="FLA933" s="347"/>
      <c r="FLB933" s="347"/>
      <c r="FLC933" s="347"/>
      <c r="FLD933" s="347"/>
      <c r="FLE933" s="347"/>
      <c r="FLF933" s="347"/>
      <c r="FLG933" s="347"/>
      <c r="FLH933" s="347"/>
      <c r="FLI933" s="347"/>
      <c r="FLJ933" s="347"/>
      <c r="FLK933" s="347"/>
      <c r="FLL933" s="347"/>
      <c r="FLM933" s="347"/>
      <c r="FLN933" s="347"/>
      <c r="FLO933" s="347"/>
      <c r="FLP933" s="347"/>
      <c r="FLQ933" s="347"/>
      <c r="FLR933" s="347"/>
      <c r="FLS933" s="347"/>
      <c r="FLT933" s="347"/>
      <c r="FLU933" s="347"/>
      <c r="FLV933" s="347"/>
      <c r="FLW933" s="347"/>
      <c r="FLX933" s="347"/>
      <c r="FLY933" s="347"/>
      <c r="FLZ933" s="347"/>
      <c r="FMA933" s="347"/>
      <c r="FMB933" s="347"/>
      <c r="FMC933" s="347"/>
      <c r="FMD933" s="347"/>
      <c r="FME933" s="347"/>
      <c r="FMF933" s="347"/>
      <c r="FMG933" s="347"/>
      <c r="FMH933" s="347"/>
      <c r="FMI933" s="347"/>
      <c r="FMJ933" s="347"/>
      <c r="FMK933" s="347"/>
      <c r="FML933" s="347"/>
      <c r="FMM933" s="347"/>
      <c r="FMN933" s="347"/>
      <c r="FMO933" s="347"/>
      <c r="FMP933" s="347"/>
      <c r="FMQ933" s="347"/>
      <c r="FMR933" s="347"/>
      <c r="FMS933" s="347"/>
      <c r="FMT933" s="347"/>
      <c r="FMU933" s="347"/>
      <c r="FMV933" s="347"/>
      <c r="FMW933" s="347"/>
      <c r="FMX933" s="347"/>
      <c r="FMY933" s="347"/>
      <c r="FMZ933" s="347"/>
      <c r="FNA933" s="347"/>
      <c r="FNB933" s="347"/>
      <c r="FNC933" s="347"/>
      <c r="FND933" s="347"/>
      <c r="FNE933" s="347"/>
      <c r="FNF933" s="347"/>
      <c r="FNG933" s="347"/>
      <c r="FNH933" s="347"/>
      <c r="FNI933" s="347"/>
      <c r="FNJ933" s="347"/>
      <c r="FNK933" s="347"/>
      <c r="FNL933" s="347"/>
      <c r="FNM933" s="347"/>
      <c r="FNN933" s="347"/>
      <c r="FNO933" s="347"/>
      <c r="FNP933" s="347"/>
      <c r="FNQ933" s="347"/>
      <c r="FNR933" s="347"/>
      <c r="FNS933" s="347"/>
      <c r="FNT933" s="347"/>
      <c r="FNU933" s="347"/>
      <c r="FNV933" s="347"/>
      <c r="FNW933" s="347"/>
      <c r="FNX933" s="347"/>
      <c r="FNY933" s="347"/>
      <c r="FNZ933" s="347"/>
      <c r="FOA933" s="347"/>
      <c r="FOB933" s="347"/>
      <c r="FOC933" s="347"/>
      <c r="FOD933" s="347"/>
      <c r="FOE933" s="347"/>
      <c r="FOF933" s="347"/>
      <c r="FOG933" s="347"/>
      <c r="FOH933" s="347"/>
      <c r="FOI933" s="347"/>
      <c r="FOJ933" s="347"/>
      <c r="FOK933" s="347"/>
      <c r="FOL933" s="347"/>
      <c r="FOM933" s="347"/>
      <c r="FON933" s="347"/>
      <c r="FOO933" s="347"/>
      <c r="FOP933" s="347"/>
      <c r="FOQ933" s="347"/>
      <c r="FOR933" s="347"/>
      <c r="FOS933" s="347"/>
      <c r="FOT933" s="347"/>
      <c r="FOU933" s="347"/>
      <c r="FOV933" s="347"/>
      <c r="FOW933" s="347"/>
      <c r="FOX933" s="347"/>
      <c r="FOY933" s="347"/>
      <c r="FOZ933" s="347"/>
      <c r="FPA933" s="347"/>
      <c r="FPB933" s="347"/>
      <c r="FPC933" s="347"/>
      <c r="FPD933" s="347"/>
      <c r="FPE933" s="347"/>
      <c r="FPF933" s="347"/>
      <c r="FPG933" s="347"/>
      <c r="FPH933" s="347"/>
      <c r="FPI933" s="347"/>
      <c r="FPJ933" s="347"/>
      <c r="FPK933" s="347"/>
      <c r="FPL933" s="347"/>
      <c r="FPM933" s="347"/>
      <c r="FPN933" s="347"/>
      <c r="FPO933" s="347"/>
      <c r="FPP933" s="347"/>
      <c r="FPQ933" s="347"/>
      <c r="FPR933" s="347"/>
      <c r="FPS933" s="347"/>
      <c r="FPT933" s="347"/>
      <c r="FPU933" s="347"/>
      <c r="FPV933" s="347"/>
      <c r="FPW933" s="347"/>
      <c r="FPX933" s="347"/>
      <c r="FPY933" s="347"/>
      <c r="FPZ933" s="347"/>
      <c r="FQA933" s="347"/>
      <c r="FQB933" s="347"/>
      <c r="FQC933" s="347"/>
      <c r="FQD933" s="347"/>
      <c r="FQE933" s="347"/>
      <c r="FQF933" s="347"/>
      <c r="FQG933" s="347"/>
      <c r="FQH933" s="347"/>
      <c r="FQI933" s="347"/>
      <c r="FQJ933" s="347"/>
      <c r="FQK933" s="347"/>
      <c r="FQL933" s="347"/>
      <c r="FQM933" s="347"/>
      <c r="FQN933" s="347"/>
      <c r="FQO933" s="347"/>
      <c r="FQP933" s="347"/>
      <c r="FQQ933" s="347"/>
      <c r="FQR933" s="347"/>
      <c r="FQS933" s="347"/>
      <c r="FQT933" s="347"/>
      <c r="FQU933" s="347"/>
      <c r="FQV933" s="347"/>
      <c r="FQW933" s="347"/>
      <c r="FQX933" s="347"/>
      <c r="FQY933" s="347"/>
      <c r="FQZ933" s="347"/>
      <c r="FRA933" s="347"/>
      <c r="FRB933" s="347"/>
      <c r="FRC933" s="347"/>
      <c r="FRD933" s="347"/>
      <c r="FRE933" s="347"/>
      <c r="FRF933" s="347"/>
      <c r="FRG933" s="347"/>
      <c r="FRH933" s="347"/>
      <c r="FRI933" s="347"/>
      <c r="FRJ933" s="347"/>
      <c r="FRK933" s="347"/>
      <c r="FRL933" s="347"/>
      <c r="FRM933" s="347"/>
      <c r="FRN933" s="347"/>
      <c r="FRO933" s="347"/>
      <c r="FRP933" s="347"/>
      <c r="FRQ933" s="347"/>
      <c r="FRR933" s="347"/>
      <c r="FRS933" s="347"/>
      <c r="FRT933" s="347"/>
      <c r="FRU933" s="347"/>
      <c r="FRV933" s="347"/>
      <c r="FRW933" s="347"/>
      <c r="FRX933" s="347"/>
      <c r="FRY933" s="347"/>
      <c r="FRZ933" s="347"/>
      <c r="FSA933" s="347"/>
      <c r="FSB933" s="347"/>
      <c r="FSC933" s="347"/>
      <c r="FSD933" s="347"/>
      <c r="FSE933" s="347"/>
      <c r="FSF933" s="347"/>
      <c r="FSG933" s="347"/>
      <c r="FSH933" s="347"/>
      <c r="FSI933" s="347"/>
      <c r="FSJ933" s="347"/>
      <c r="FSK933" s="347"/>
      <c r="FSL933" s="347"/>
      <c r="FSM933" s="347"/>
      <c r="FSN933" s="347"/>
      <c r="FSO933" s="347"/>
      <c r="FSP933" s="347"/>
      <c r="FSQ933" s="347"/>
      <c r="FSR933" s="347"/>
      <c r="FSS933" s="347"/>
      <c r="FST933" s="347"/>
      <c r="FSU933" s="347"/>
      <c r="FSV933" s="347"/>
      <c r="FSW933" s="347"/>
      <c r="FSX933" s="347"/>
      <c r="FSY933" s="347"/>
      <c r="FSZ933" s="347"/>
      <c r="FTA933" s="347"/>
      <c r="FTB933" s="347"/>
      <c r="FTC933" s="347"/>
      <c r="FTD933" s="347"/>
      <c r="FTE933" s="347"/>
      <c r="FTF933" s="347"/>
      <c r="FTG933" s="347"/>
      <c r="FTH933" s="347"/>
      <c r="FTI933" s="347"/>
      <c r="FTJ933" s="347"/>
      <c r="FTK933" s="347"/>
      <c r="FTL933" s="347"/>
      <c r="FTM933" s="347"/>
      <c r="FTN933" s="347"/>
      <c r="FTO933" s="347"/>
      <c r="FTP933" s="347"/>
      <c r="FTQ933" s="347"/>
      <c r="FTR933" s="347"/>
      <c r="FTS933" s="347"/>
      <c r="FTT933" s="347"/>
      <c r="FTU933" s="347"/>
      <c r="FTV933" s="347"/>
      <c r="FTW933" s="347"/>
      <c r="FTX933" s="347"/>
      <c r="FTY933" s="347"/>
      <c r="FTZ933" s="347"/>
      <c r="FUA933" s="347"/>
      <c r="FUB933" s="347"/>
      <c r="FUC933" s="347"/>
      <c r="FUD933" s="347"/>
      <c r="FUE933" s="347"/>
      <c r="FUF933" s="347"/>
      <c r="FUG933" s="347"/>
      <c r="FUH933" s="347"/>
      <c r="FUI933" s="347"/>
      <c r="FUJ933" s="347"/>
      <c r="FUK933" s="347"/>
      <c r="FUL933" s="347"/>
      <c r="FUM933" s="347"/>
      <c r="FUN933" s="347"/>
      <c r="FUO933" s="347"/>
      <c r="FUP933" s="347"/>
      <c r="FUQ933" s="347"/>
      <c r="FUR933" s="347"/>
      <c r="FUS933" s="347"/>
      <c r="FUT933" s="347"/>
      <c r="FUU933" s="347"/>
      <c r="FUV933" s="347"/>
      <c r="FUW933" s="347"/>
      <c r="FUX933" s="347"/>
      <c r="FUY933" s="347"/>
      <c r="FUZ933" s="347"/>
      <c r="FVA933" s="347"/>
      <c r="FVB933" s="347"/>
      <c r="FVC933" s="347"/>
      <c r="FVD933" s="347"/>
      <c r="FVE933" s="347"/>
      <c r="FVF933" s="347"/>
      <c r="FVG933" s="347"/>
      <c r="FVH933" s="347"/>
      <c r="FVI933" s="347"/>
      <c r="FVJ933" s="347"/>
      <c r="FVK933" s="347"/>
      <c r="FVL933" s="347"/>
      <c r="FVM933" s="347"/>
      <c r="FVN933" s="347"/>
      <c r="FVO933" s="347"/>
      <c r="FVP933" s="347"/>
      <c r="FVQ933" s="347"/>
      <c r="FVR933" s="347"/>
      <c r="FVS933" s="347"/>
      <c r="FVT933" s="347"/>
      <c r="FVU933" s="347"/>
      <c r="FVV933" s="347"/>
      <c r="FVW933" s="347"/>
      <c r="FVX933" s="347"/>
      <c r="FVY933" s="347"/>
      <c r="FVZ933" s="347"/>
      <c r="FWA933" s="347"/>
      <c r="FWB933" s="347"/>
      <c r="FWC933" s="347"/>
      <c r="FWD933" s="347"/>
      <c r="FWE933" s="347"/>
      <c r="FWF933" s="347"/>
      <c r="FWG933" s="347"/>
      <c r="FWH933" s="347"/>
      <c r="FWI933" s="347"/>
      <c r="FWJ933" s="347"/>
      <c r="FWK933" s="347"/>
      <c r="FWL933" s="347"/>
      <c r="FWM933" s="347"/>
      <c r="FWN933" s="347"/>
      <c r="FWO933" s="347"/>
      <c r="FWP933" s="347"/>
      <c r="FWQ933" s="347"/>
      <c r="FWR933" s="347"/>
      <c r="FWS933" s="347"/>
      <c r="FWT933" s="347"/>
      <c r="FWU933" s="347"/>
      <c r="FWV933" s="347"/>
      <c r="FWW933" s="347"/>
      <c r="FWX933" s="347"/>
      <c r="FWY933" s="347"/>
      <c r="FWZ933" s="347"/>
      <c r="FXA933" s="347"/>
      <c r="FXB933" s="347"/>
      <c r="FXC933" s="347"/>
      <c r="FXD933" s="347"/>
      <c r="FXE933" s="347"/>
      <c r="FXF933" s="347"/>
      <c r="FXG933" s="347"/>
      <c r="FXH933" s="347"/>
      <c r="FXI933" s="347"/>
      <c r="FXJ933" s="347"/>
      <c r="FXK933" s="347"/>
      <c r="FXL933" s="347"/>
      <c r="FXM933" s="347"/>
      <c r="FXN933" s="347"/>
      <c r="FXO933" s="347"/>
      <c r="FXP933" s="347"/>
      <c r="FXQ933" s="347"/>
      <c r="FXR933" s="347"/>
      <c r="FXS933" s="347"/>
      <c r="FXT933" s="347"/>
      <c r="FXU933" s="347"/>
      <c r="FXV933" s="347"/>
      <c r="FXW933" s="347"/>
      <c r="FXX933" s="347"/>
      <c r="FXY933" s="347"/>
      <c r="FXZ933" s="347"/>
      <c r="FYA933" s="347"/>
      <c r="FYB933" s="347"/>
      <c r="FYC933" s="347"/>
      <c r="FYD933" s="347"/>
      <c r="FYE933" s="347"/>
      <c r="FYF933" s="347"/>
      <c r="FYG933" s="347"/>
      <c r="FYH933" s="347"/>
      <c r="FYI933" s="347"/>
      <c r="FYJ933" s="347"/>
      <c r="FYK933" s="347"/>
      <c r="FYL933" s="347"/>
      <c r="FYM933" s="347"/>
      <c r="FYN933" s="347"/>
      <c r="FYO933" s="347"/>
      <c r="FYP933" s="347"/>
      <c r="FYQ933" s="347"/>
      <c r="FYR933" s="347"/>
      <c r="FYS933" s="347"/>
      <c r="FYT933" s="347"/>
      <c r="FYU933" s="347"/>
      <c r="FYV933" s="347"/>
      <c r="FYW933" s="347"/>
      <c r="FYX933" s="347"/>
      <c r="FYY933" s="347"/>
      <c r="FYZ933" s="347"/>
      <c r="FZA933" s="347"/>
      <c r="FZB933" s="347"/>
      <c r="FZC933" s="347"/>
      <c r="FZD933" s="347"/>
      <c r="FZE933" s="347"/>
      <c r="FZF933" s="347"/>
      <c r="FZG933" s="347"/>
      <c r="FZH933" s="347"/>
      <c r="FZI933" s="347"/>
      <c r="FZJ933" s="347"/>
      <c r="FZK933" s="347"/>
      <c r="FZL933" s="347"/>
      <c r="FZM933" s="347"/>
      <c r="FZN933" s="347"/>
      <c r="FZO933" s="347"/>
      <c r="FZP933" s="347"/>
      <c r="FZQ933" s="347"/>
      <c r="FZR933" s="347"/>
      <c r="FZS933" s="347"/>
      <c r="FZT933" s="347"/>
      <c r="FZU933" s="347"/>
      <c r="FZV933" s="347"/>
      <c r="FZW933" s="347"/>
      <c r="FZX933" s="347"/>
      <c r="FZY933" s="347"/>
      <c r="FZZ933" s="347"/>
      <c r="GAA933" s="347"/>
      <c r="GAB933" s="347"/>
      <c r="GAC933" s="347"/>
      <c r="GAD933" s="347"/>
      <c r="GAE933" s="347"/>
      <c r="GAF933" s="347"/>
      <c r="GAG933" s="347"/>
      <c r="GAH933" s="347"/>
      <c r="GAI933" s="347"/>
      <c r="GAJ933" s="347"/>
      <c r="GAK933" s="347"/>
      <c r="GAL933" s="347"/>
      <c r="GAM933" s="347"/>
      <c r="GAN933" s="347"/>
      <c r="GAO933" s="347"/>
      <c r="GAP933" s="347"/>
      <c r="GAQ933" s="347"/>
      <c r="GAR933" s="347"/>
      <c r="GAS933" s="347"/>
      <c r="GAT933" s="347"/>
      <c r="GAU933" s="347"/>
      <c r="GAV933" s="347"/>
      <c r="GAW933" s="347"/>
      <c r="GAX933" s="347"/>
      <c r="GAY933" s="347"/>
      <c r="GAZ933" s="347"/>
      <c r="GBA933" s="347"/>
      <c r="GBB933" s="347"/>
      <c r="GBC933" s="347"/>
      <c r="GBD933" s="347"/>
      <c r="GBE933" s="347"/>
      <c r="GBF933" s="347"/>
      <c r="GBG933" s="347"/>
      <c r="GBH933" s="347"/>
      <c r="GBI933" s="347"/>
      <c r="GBJ933" s="347"/>
      <c r="GBK933" s="347"/>
      <c r="GBL933" s="347"/>
      <c r="GBM933" s="347"/>
      <c r="GBN933" s="347"/>
      <c r="GBO933" s="347"/>
      <c r="GBP933" s="347"/>
      <c r="GBQ933" s="347"/>
      <c r="GBR933" s="347"/>
      <c r="GBS933" s="347"/>
      <c r="GBT933" s="347"/>
      <c r="GBU933" s="347"/>
      <c r="GBV933" s="347"/>
      <c r="GBW933" s="347"/>
      <c r="GBX933" s="347"/>
      <c r="GBY933" s="347"/>
      <c r="GBZ933" s="347"/>
      <c r="GCA933" s="347"/>
      <c r="GCB933" s="347"/>
      <c r="GCC933" s="347"/>
      <c r="GCD933" s="347"/>
      <c r="GCE933" s="347"/>
      <c r="GCF933" s="347"/>
      <c r="GCG933" s="347"/>
      <c r="GCH933" s="347"/>
      <c r="GCI933" s="347"/>
      <c r="GCJ933" s="347"/>
      <c r="GCK933" s="347"/>
      <c r="GCL933" s="347"/>
      <c r="GCM933" s="347"/>
      <c r="GCN933" s="347"/>
      <c r="GCO933" s="347"/>
      <c r="GCP933" s="347"/>
      <c r="GCQ933" s="347"/>
      <c r="GCR933" s="347"/>
      <c r="GCS933" s="347"/>
      <c r="GCT933" s="347"/>
      <c r="GCU933" s="347"/>
      <c r="GCV933" s="347"/>
      <c r="GCW933" s="347"/>
      <c r="GCX933" s="347"/>
      <c r="GCY933" s="347"/>
      <c r="GCZ933" s="347"/>
      <c r="GDA933" s="347"/>
      <c r="GDB933" s="347"/>
      <c r="GDC933" s="347"/>
      <c r="GDD933" s="347"/>
      <c r="GDE933" s="347"/>
      <c r="GDF933" s="347"/>
      <c r="GDG933" s="347"/>
      <c r="GDH933" s="347"/>
      <c r="GDI933" s="347"/>
      <c r="GDJ933" s="347"/>
      <c r="GDK933" s="347"/>
      <c r="GDL933" s="347"/>
      <c r="GDM933" s="347"/>
      <c r="GDN933" s="347"/>
      <c r="GDO933" s="347"/>
      <c r="GDP933" s="347"/>
      <c r="GDQ933" s="347"/>
      <c r="GDR933" s="347"/>
      <c r="GDS933" s="347"/>
      <c r="GDT933" s="347"/>
      <c r="GDU933" s="347"/>
      <c r="GDV933" s="347"/>
      <c r="GDW933" s="347"/>
      <c r="GDX933" s="347"/>
      <c r="GDY933" s="347"/>
      <c r="GDZ933" s="347"/>
      <c r="GEA933" s="347"/>
      <c r="GEB933" s="347"/>
      <c r="GEC933" s="347"/>
      <c r="GED933" s="347"/>
      <c r="GEE933" s="347"/>
      <c r="GEF933" s="347"/>
      <c r="GEG933" s="347"/>
      <c r="GEH933" s="347"/>
      <c r="GEI933" s="347"/>
      <c r="GEJ933" s="347"/>
      <c r="GEK933" s="347"/>
      <c r="GEL933" s="347"/>
      <c r="GEM933" s="347"/>
      <c r="GEN933" s="347"/>
      <c r="GEO933" s="347"/>
      <c r="GEP933" s="347"/>
      <c r="GEQ933" s="347"/>
      <c r="GER933" s="347"/>
      <c r="GES933" s="347"/>
      <c r="GET933" s="347"/>
      <c r="GEU933" s="347"/>
      <c r="GEV933" s="347"/>
      <c r="GEW933" s="347"/>
      <c r="GEX933" s="347"/>
      <c r="GEY933" s="347"/>
      <c r="GEZ933" s="347"/>
      <c r="GFA933" s="347"/>
      <c r="GFB933" s="347"/>
      <c r="GFC933" s="347"/>
      <c r="GFD933" s="347"/>
      <c r="GFE933" s="347"/>
      <c r="GFF933" s="347"/>
      <c r="GFG933" s="347"/>
      <c r="GFH933" s="347"/>
      <c r="GFI933" s="347"/>
      <c r="GFJ933" s="347"/>
      <c r="GFK933" s="347"/>
      <c r="GFL933" s="347"/>
      <c r="GFM933" s="347"/>
      <c r="GFN933" s="347"/>
      <c r="GFO933" s="347"/>
      <c r="GFP933" s="347"/>
      <c r="GFQ933" s="347"/>
      <c r="GFR933" s="347"/>
      <c r="GFS933" s="347"/>
      <c r="GFT933" s="347"/>
      <c r="GFU933" s="347"/>
      <c r="GFV933" s="347"/>
      <c r="GFW933" s="347"/>
      <c r="GFX933" s="347"/>
      <c r="GFY933" s="347"/>
      <c r="GFZ933" s="347"/>
      <c r="GGA933" s="347"/>
      <c r="GGB933" s="347"/>
      <c r="GGC933" s="347"/>
      <c r="GGD933" s="347"/>
      <c r="GGE933" s="347"/>
      <c r="GGF933" s="347"/>
      <c r="GGG933" s="347"/>
      <c r="GGH933" s="347"/>
      <c r="GGI933" s="347"/>
      <c r="GGJ933" s="347"/>
      <c r="GGK933" s="347"/>
      <c r="GGL933" s="347"/>
      <c r="GGM933" s="347"/>
      <c r="GGN933" s="347"/>
      <c r="GGO933" s="347"/>
      <c r="GGP933" s="347"/>
      <c r="GGQ933" s="347"/>
      <c r="GGR933" s="347"/>
      <c r="GGS933" s="347"/>
      <c r="GGT933" s="347"/>
      <c r="GGU933" s="347"/>
      <c r="GGV933" s="347"/>
      <c r="GGW933" s="347"/>
      <c r="GGX933" s="347"/>
      <c r="GGY933" s="347"/>
      <c r="GGZ933" s="347"/>
      <c r="GHA933" s="347"/>
      <c r="GHB933" s="347"/>
      <c r="GHC933" s="347"/>
      <c r="GHD933" s="347"/>
      <c r="GHE933" s="347"/>
      <c r="GHF933" s="347"/>
      <c r="GHG933" s="347"/>
      <c r="GHH933" s="347"/>
      <c r="GHI933" s="347"/>
      <c r="GHJ933" s="347"/>
      <c r="GHK933" s="347"/>
      <c r="GHL933" s="347"/>
      <c r="GHM933" s="347"/>
      <c r="GHN933" s="347"/>
      <c r="GHO933" s="347"/>
      <c r="GHP933" s="347"/>
      <c r="GHQ933" s="347"/>
      <c r="GHR933" s="347"/>
      <c r="GHS933" s="347"/>
      <c r="GHT933" s="347"/>
      <c r="GHU933" s="347"/>
      <c r="GHV933" s="347"/>
      <c r="GHW933" s="347"/>
      <c r="GHX933" s="347"/>
      <c r="GHY933" s="347"/>
      <c r="GHZ933" s="347"/>
      <c r="GIA933" s="347"/>
      <c r="GIB933" s="347"/>
      <c r="GIC933" s="347"/>
      <c r="GID933" s="347"/>
      <c r="GIE933" s="347"/>
      <c r="GIF933" s="347"/>
      <c r="GIG933" s="347"/>
      <c r="GIH933" s="347"/>
      <c r="GII933" s="347"/>
      <c r="GIJ933" s="347"/>
      <c r="GIK933" s="347"/>
      <c r="GIL933" s="347"/>
      <c r="GIM933" s="347"/>
      <c r="GIN933" s="347"/>
      <c r="GIO933" s="347"/>
      <c r="GIP933" s="347"/>
      <c r="GIQ933" s="347"/>
      <c r="GIR933" s="347"/>
      <c r="GIS933" s="347"/>
      <c r="GIT933" s="347"/>
      <c r="GIU933" s="347"/>
      <c r="GIV933" s="347"/>
      <c r="GIW933" s="347"/>
      <c r="GIX933" s="347"/>
      <c r="GIY933" s="347"/>
      <c r="GIZ933" s="347"/>
      <c r="GJA933" s="347"/>
      <c r="GJB933" s="347"/>
      <c r="GJC933" s="347"/>
      <c r="GJD933" s="347"/>
      <c r="GJE933" s="347"/>
      <c r="GJF933" s="347"/>
      <c r="GJG933" s="347"/>
      <c r="GJH933" s="347"/>
      <c r="GJI933" s="347"/>
      <c r="GJJ933" s="347"/>
      <c r="GJK933" s="347"/>
      <c r="GJL933" s="347"/>
      <c r="GJM933" s="347"/>
      <c r="GJN933" s="347"/>
      <c r="GJO933" s="347"/>
      <c r="GJP933" s="347"/>
      <c r="GJQ933" s="347"/>
      <c r="GJR933" s="347"/>
      <c r="GJS933" s="347"/>
      <c r="GJT933" s="347"/>
      <c r="GJU933" s="347"/>
      <c r="GJV933" s="347"/>
      <c r="GJW933" s="347"/>
      <c r="GJX933" s="347"/>
      <c r="GJY933" s="347"/>
      <c r="GJZ933" s="347"/>
      <c r="GKA933" s="347"/>
      <c r="GKB933" s="347"/>
      <c r="GKC933" s="347"/>
      <c r="GKD933" s="347"/>
      <c r="GKE933" s="347"/>
      <c r="GKF933" s="347"/>
      <c r="GKG933" s="347"/>
      <c r="GKH933" s="347"/>
      <c r="GKI933" s="347"/>
      <c r="GKJ933" s="347"/>
      <c r="GKK933" s="347"/>
      <c r="GKL933" s="347"/>
      <c r="GKM933" s="347"/>
      <c r="GKN933" s="347"/>
      <c r="GKO933" s="347"/>
      <c r="GKP933" s="347"/>
      <c r="GKQ933" s="347"/>
      <c r="GKR933" s="347"/>
      <c r="GKS933" s="347"/>
      <c r="GKT933" s="347"/>
      <c r="GKU933" s="347"/>
      <c r="GKV933" s="347"/>
      <c r="GKW933" s="347"/>
      <c r="GKX933" s="347"/>
      <c r="GKY933" s="347"/>
      <c r="GKZ933" s="347"/>
      <c r="GLA933" s="347"/>
      <c r="GLB933" s="347"/>
      <c r="GLC933" s="347"/>
      <c r="GLD933" s="347"/>
      <c r="GLE933" s="347"/>
      <c r="GLF933" s="347"/>
      <c r="GLG933" s="347"/>
      <c r="GLH933" s="347"/>
      <c r="GLI933" s="347"/>
      <c r="GLJ933" s="347"/>
      <c r="GLK933" s="347"/>
      <c r="GLL933" s="347"/>
      <c r="GLM933" s="347"/>
      <c r="GLN933" s="347"/>
      <c r="GLO933" s="347"/>
      <c r="GLP933" s="347"/>
      <c r="GLQ933" s="347"/>
      <c r="GLR933" s="347"/>
      <c r="GLS933" s="347"/>
      <c r="GLT933" s="347"/>
      <c r="GLU933" s="347"/>
      <c r="GLV933" s="347"/>
      <c r="GLW933" s="347"/>
      <c r="GLX933" s="347"/>
      <c r="GLY933" s="347"/>
      <c r="GLZ933" s="347"/>
      <c r="GMA933" s="347"/>
      <c r="GMB933" s="347"/>
      <c r="GMC933" s="347"/>
      <c r="GMD933" s="347"/>
      <c r="GME933" s="347"/>
      <c r="GMF933" s="347"/>
      <c r="GMG933" s="347"/>
      <c r="GMH933" s="347"/>
      <c r="GMI933" s="347"/>
      <c r="GMJ933" s="347"/>
      <c r="GMK933" s="347"/>
      <c r="GML933" s="347"/>
      <c r="GMM933" s="347"/>
      <c r="GMN933" s="347"/>
      <c r="GMO933" s="347"/>
      <c r="GMP933" s="347"/>
      <c r="GMQ933" s="347"/>
      <c r="GMR933" s="347"/>
      <c r="GMS933" s="347"/>
      <c r="GMT933" s="347"/>
      <c r="GMU933" s="347"/>
      <c r="GMV933" s="347"/>
      <c r="GMW933" s="347"/>
      <c r="GMX933" s="347"/>
      <c r="GMY933" s="347"/>
      <c r="GMZ933" s="347"/>
      <c r="GNA933" s="347"/>
      <c r="GNB933" s="347"/>
      <c r="GNC933" s="347"/>
      <c r="GND933" s="347"/>
      <c r="GNE933" s="347"/>
      <c r="GNF933" s="347"/>
      <c r="GNG933" s="347"/>
      <c r="GNH933" s="347"/>
      <c r="GNI933" s="347"/>
      <c r="GNJ933" s="347"/>
      <c r="GNK933" s="347"/>
      <c r="GNL933" s="347"/>
      <c r="GNM933" s="347"/>
      <c r="GNN933" s="347"/>
      <c r="GNO933" s="347"/>
      <c r="GNP933" s="347"/>
      <c r="GNQ933" s="347"/>
      <c r="GNR933" s="347"/>
      <c r="GNS933" s="347"/>
      <c r="GNT933" s="347"/>
      <c r="GNU933" s="347"/>
      <c r="GNV933" s="347"/>
      <c r="GNW933" s="347"/>
      <c r="GNX933" s="347"/>
      <c r="GNY933" s="347"/>
      <c r="GNZ933" s="347"/>
      <c r="GOA933" s="347"/>
      <c r="GOB933" s="347"/>
      <c r="GOC933" s="347"/>
      <c r="GOD933" s="347"/>
      <c r="GOE933" s="347"/>
      <c r="GOF933" s="347"/>
      <c r="GOG933" s="347"/>
      <c r="GOH933" s="347"/>
      <c r="GOI933" s="347"/>
      <c r="GOJ933" s="347"/>
      <c r="GOK933" s="347"/>
      <c r="GOL933" s="347"/>
      <c r="GOM933" s="347"/>
      <c r="GON933" s="347"/>
      <c r="GOO933" s="347"/>
      <c r="GOP933" s="347"/>
      <c r="GOQ933" s="347"/>
      <c r="GOR933" s="347"/>
      <c r="GOS933" s="347"/>
      <c r="GOT933" s="347"/>
      <c r="GOU933" s="347"/>
      <c r="GOV933" s="347"/>
      <c r="GOW933" s="347"/>
      <c r="GOX933" s="347"/>
      <c r="GOY933" s="347"/>
      <c r="GOZ933" s="347"/>
      <c r="GPA933" s="347"/>
      <c r="GPB933" s="347"/>
      <c r="GPC933" s="347"/>
      <c r="GPD933" s="347"/>
      <c r="GPE933" s="347"/>
      <c r="GPF933" s="347"/>
      <c r="GPG933" s="347"/>
      <c r="GPH933" s="347"/>
      <c r="GPI933" s="347"/>
      <c r="GPJ933" s="347"/>
      <c r="GPK933" s="347"/>
      <c r="GPL933" s="347"/>
      <c r="GPM933" s="347"/>
      <c r="GPN933" s="347"/>
      <c r="GPO933" s="347"/>
      <c r="GPP933" s="347"/>
      <c r="GPQ933" s="347"/>
      <c r="GPR933" s="347"/>
      <c r="GPS933" s="347"/>
      <c r="GPT933" s="347"/>
      <c r="GPU933" s="347"/>
      <c r="GPV933" s="347"/>
      <c r="GPW933" s="347"/>
      <c r="GPX933" s="347"/>
      <c r="GPY933" s="347"/>
      <c r="GPZ933" s="347"/>
      <c r="GQA933" s="347"/>
      <c r="GQB933" s="347"/>
      <c r="GQC933" s="347"/>
      <c r="GQD933" s="347"/>
      <c r="GQE933" s="347"/>
      <c r="GQF933" s="347"/>
      <c r="GQG933" s="347"/>
      <c r="GQH933" s="347"/>
      <c r="GQI933" s="347"/>
      <c r="GQJ933" s="347"/>
      <c r="GQK933" s="347"/>
      <c r="GQL933" s="347"/>
      <c r="GQM933" s="347"/>
      <c r="GQN933" s="347"/>
      <c r="GQO933" s="347"/>
      <c r="GQP933" s="347"/>
      <c r="GQQ933" s="347"/>
      <c r="GQR933" s="347"/>
      <c r="GQS933" s="347"/>
      <c r="GQT933" s="347"/>
      <c r="GQU933" s="347"/>
      <c r="GQV933" s="347"/>
      <c r="GQW933" s="347"/>
      <c r="GQX933" s="347"/>
      <c r="GQY933" s="347"/>
      <c r="GQZ933" s="347"/>
      <c r="GRA933" s="347"/>
      <c r="GRB933" s="347"/>
      <c r="GRC933" s="347"/>
      <c r="GRD933" s="347"/>
      <c r="GRE933" s="347"/>
      <c r="GRF933" s="347"/>
      <c r="GRG933" s="347"/>
      <c r="GRH933" s="347"/>
      <c r="GRI933" s="347"/>
      <c r="GRJ933" s="347"/>
      <c r="GRK933" s="347"/>
      <c r="GRL933" s="347"/>
      <c r="GRM933" s="347"/>
      <c r="GRN933" s="347"/>
      <c r="GRO933" s="347"/>
      <c r="GRP933" s="347"/>
      <c r="GRQ933" s="347"/>
      <c r="GRR933" s="347"/>
      <c r="GRS933" s="347"/>
      <c r="GRT933" s="347"/>
      <c r="GRU933" s="347"/>
      <c r="GRV933" s="347"/>
      <c r="GRW933" s="347"/>
      <c r="GRX933" s="347"/>
      <c r="GRY933" s="347"/>
      <c r="GRZ933" s="347"/>
      <c r="GSA933" s="347"/>
      <c r="GSB933" s="347"/>
      <c r="GSC933" s="347"/>
      <c r="GSD933" s="347"/>
      <c r="GSE933" s="347"/>
      <c r="GSF933" s="347"/>
      <c r="GSG933" s="347"/>
      <c r="GSH933" s="347"/>
      <c r="GSI933" s="347"/>
      <c r="GSJ933" s="347"/>
      <c r="GSK933" s="347"/>
      <c r="GSL933" s="347"/>
      <c r="GSM933" s="347"/>
      <c r="GSN933" s="347"/>
      <c r="GSO933" s="347"/>
      <c r="GSP933" s="347"/>
      <c r="GSQ933" s="347"/>
      <c r="GSR933" s="347"/>
      <c r="GSS933" s="347"/>
      <c r="GST933" s="347"/>
      <c r="GSU933" s="347"/>
      <c r="GSV933" s="347"/>
      <c r="GSW933" s="347"/>
      <c r="GSX933" s="347"/>
      <c r="GSY933" s="347"/>
      <c r="GSZ933" s="347"/>
      <c r="GTA933" s="347"/>
      <c r="GTB933" s="347"/>
      <c r="GTC933" s="347"/>
      <c r="GTD933" s="347"/>
      <c r="GTE933" s="347"/>
      <c r="GTF933" s="347"/>
      <c r="GTG933" s="347"/>
      <c r="GTH933" s="347"/>
      <c r="GTI933" s="347"/>
      <c r="GTJ933" s="347"/>
      <c r="GTK933" s="347"/>
      <c r="GTL933" s="347"/>
      <c r="GTM933" s="347"/>
      <c r="GTN933" s="347"/>
      <c r="GTO933" s="347"/>
      <c r="GTP933" s="347"/>
      <c r="GTQ933" s="347"/>
      <c r="GTR933" s="347"/>
      <c r="GTS933" s="347"/>
      <c r="GTT933" s="347"/>
      <c r="GTU933" s="347"/>
      <c r="GTV933" s="347"/>
      <c r="GTW933" s="347"/>
      <c r="GTX933" s="347"/>
      <c r="GTY933" s="347"/>
      <c r="GTZ933" s="347"/>
      <c r="GUA933" s="347"/>
      <c r="GUB933" s="347"/>
      <c r="GUC933" s="347"/>
      <c r="GUD933" s="347"/>
      <c r="GUE933" s="347"/>
      <c r="GUF933" s="347"/>
      <c r="GUG933" s="347"/>
      <c r="GUH933" s="347"/>
      <c r="GUI933" s="347"/>
      <c r="GUJ933" s="347"/>
      <c r="GUK933" s="347"/>
      <c r="GUL933" s="347"/>
      <c r="GUM933" s="347"/>
      <c r="GUN933" s="347"/>
      <c r="GUO933" s="347"/>
      <c r="GUP933" s="347"/>
      <c r="GUQ933" s="347"/>
      <c r="GUR933" s="347"/>
      <c r="GUS933" s="347"/>
      <c r="GUT933" s="347"/>
      <c r="GUU933" s="347"/>
      <c r="GUV933" s="347"/>
      <c r="GUW933" s="347"/>
      <c r="GUX933" s="347"/>
      <c r="GUY933" s="347"/>
      <c r="GUZ933" s="347"/>
      <c r="GVA933" s="347"/>
      <c r="GVB933" s="347"/>
      <c r="GVC933" s="347"/>
      <c r="GVD933" s="347"/>
      <c r="GVE933" s="347"/>
      <c r="GVF933" s="347"/>
      <c r="GVG933" s="347"/>
      <c r="GVH933" s="347"/>
      <c r="GVI933" s="347"/>
      <c r="GVJ933" s="347"/>
      <c r="GVK933" s="347"/>
      <c r="GVL933" s="347"/>
      <c r="GVM933" s="347"/>
      <c r="GVN933" s="347"/>
      <c r="GVO933" s="347"/>
      <c r="GVP933" s="347"/>
      <c r="GVQ933" s="347"/>
      <c r="GVR933" s="347"/>
      <c r="GVS933" s="347"/>
      <c r="GVT933" s="347"/>
      <c r="GVU933" s="347"/>
      <c r="GVV933" s="347"/>
      <c r="GVW933" s="347"/>
      <c r="GVX933" s="347"/>
      <c r="GVY933" s="347"/>
      <c r="GVZ933" s="347"/>
      <c r="GWA933" s="347"/>
      <c r="GWB933" s="347"/>
      <c r="GWC933" s="347"/>
      <c r="GWD933" s="347"/>
      <c r="GWE933" s="347"/>
      <c r="GWF933" s="347"/>
      <c r="GWG933" s="347"/>
      <c r="GWH933" s="347"/>
      <c r="GWI933" s="347"/>
      <c r="GWJ933" s="347"/>
      <c r="GWK933" s="347"/>
      <c r="GWL933" s="347"/>
      <c r="GWM933" s="347"/>
      <c r="GWN933" s="347"/>
      <c r="GWO933" s="347"/>
      <c r="GWP933" s="347"/>
      <c r="GWQ933" s="347"/>
      <c r="GWR933" s="347"/>
      <c r="GWS933" s="347"/>
      <c r="GWT933" s="347"/>
      <c r="GWU933" s="347"/>
      <c r="GWV933" s="347"/>
      <c r="GWW933" s="347"/>
      <c r="GWX933" s="347"/>
      <c r="GWY933" s="347"/>
      <c r="GWZ933" s="347"/>
      <c r="GXA933" s="347"/>
      <c r="GXB933" s="347"/>
      <c r="GXC933" s="347"/>
      <c r="GXD933" s="347"/>
      <c r="GXE933" s="347"/>
      <c r="GXF933" s="347"/>
      <c r="GXG933" s="347"/>
      <c r="GXH933" s="347"/>
      <c r="GXI933" s="347"/>
      <c r="GXJ933" s="347"/>
      <c r="GXK933" s="347"/>
      <c r="GXL933" s="347"/>
      <c r="GXM933" s="347"/>
      <c r="GXN933" s="347"/>
      <c r="GXO933" s="347"/>
      <c r="GXP933" s="347"/>
      <c r="GXQ933" s="347"/>
      <c r="GXR933" s="347"/>
      <c r="GXS933" s="347"/>
      <c r="GXT933" s="347"/>
      <c r="GXU933" s="347"/>
      <c r="GXV933" s="347"/>
      <c r="GXW933" s="347"/>
      <c r="GXX933" s="347"/>
      <c r="GXY933" s="347"/>
      <c r="GXZ933" s="347"/>
      <c r="GYA933" s="347"/>
      <c r="GYB933" s="347"/>
      <c r="GYC933" s="347"/>
      <c r="GYD933" s="347"/>
      <c r="GYE933" s="347"/>
      <c r="GYF933" s="347"/>
      <c r="GYG933" s="347"/>
      <c r="GYH933" s="347"/>
      <c r="GYI933" s="347"/>
      <c r="GYJ933" s="347"/>
      <c r="GYK933" s="347"/>
      <c r="GYL933" s="347"/>
      <c r="GYM933" s="347"/>
      <c r="GYN933" s="347"/>
      <c r="GYO933" s="347"/>
      <c r="GYP933" s="347"/>
      <c r="GYQ933" s="347"/>
      <c r="GYR933" s="347"/>
      <c r="GYS933" s="347"/>
      <c r="GYT933" s="347"/>
      <c r="GYU933" s="347"/>
      <c r="GYV933" s="347"/>
      <c r="GYW933" s="347"/>
      <c r="GYX933" s="347"/>
      <c r="GYY933" s="347"/>
      <c r="GYZ933" s="347"/>
      <c r="GZA933" s="347"/>
      <c r="GZB933" s="347"/>
      <c r="GZC933" s="347"/>
      <c r="GZD933" s="347"/>
      <c r="GZE933" s="347"/>
      <c r="GZF933" s="347"/>
      <c r="GZG933" s="347"/>
      <c r="GZH933" s="347"/>
      <c r="GZI933" s="347"/>
      <c r="GZJ933" s="347"/>
      <c r="GZK933" s="347"/>
      <c r="GZL933" s="347"/>
      <c r="GZM933" s="347"/>
      <c r="GZN933" s="347"/>
      <c r="GZO933" s="347"/>
      <c r="GZP933" s="347"/>
      <c r="GZQ933" s="347"/>
      <c r="GZR933" s="347"/>
      <c r="GZS933" s="347"/>
      <c r="GZT933" s="347"/>
      <c r="GZU933" s="347"/>
      <c r="GZV933" s="347"/>
      <c r="GZW933" s="347"/>
      <c r="GZX933" s="347"/>
      <c r="GZY933" s="347"/>
      <c r="GZZ933" s="347"/>
      <c r="HAA933" s="347"/>
      <c r="HAB933" s="347"/>
      <c r="HAC933" s="347"/>
      <c r="HAD933" s="347"/>
      <c r="HAE933" s="347"/>
      <c r="HAF933" s="347"/>
      <c r="HAG933" s="347"/>
      <c r="HAH933" s="347"/>
      <c r="HAI933" s="347"/>
      <c r="HAJ933" s="347"/>
      <c r="HAK933" s="347"/>
      <c r="HAL933" s="347"/>
      <c r="HAM933" s="347"/>
      <c r="HAN933" s="347"/>
      <c r="HAO933" s="347"/>
      <c r="HAP933" s="347"/>
      <c r="HAQ933" s="347"/>
      <c r="HAR933" s="347"/>
      <c r="HAS933" s="347"/>
      <c r="HAT933" s="347"/>
      <c r="HAU933" s="347"/>
      <c r="HAV933" s="347"/>
      <c r="HAW933" s="347"/>
      <c r="HAX933" s="347"/>
      <c r="HAY933" s="347"/>
      <c r="HAZ933" s="347"/>
      <c r="HBA933" s="347"/>
      <c r="HBB933" s="347"/>
      <c r="HBC933" s="347"/>
      <c r="HBD933" s="347"/>
      <c r="HBE933" s="347"/>
      <c r="HBF933" s="347"/>
      <c r="HBG933" s="347"/>
      <c r="HBH933" s="347"/>
      <c r="HBI933" s="347"/>
      <c r="HBJ933" s="347"/>
      <c r="HBK933" s="347"/>
      <c r="HBL933" s="347"/>
      <c r="HBM933" s="347"/>
      <c r="HBN933" s="347"/>
      <c r="HBO933" s="347"/>
      <c r="HBP933" s="347"/>
      <c r="HBQ933" s="347"/>
      <c r="HBR933" s="347"/>
      <c r="HBS933" s="347"/>
      <c r="HBT933" s="347"/>
      <c r="HBU933" s="347"/>
      <c r="HBV933" s="347"/>
      <c r="HBW933" s="347"/>
      <c r="HBX933" s="347"/>
      <c r="HBY933" s="347"/>
      <c r="HBZ933" s="347"/>
      <c r="HCA933" s="347"/>
      <c r="HCB933" s="347"/>
      <c r="HCC933" s="347"/>
      <c r="HCD933" s="347"/>
      <c r="HCE933" s="347"/>
      <c r="HCF933" s="347"/>
      <c r="HCG933" s="347"/>
      <c r="HCH933" s="347"/>
      <c r="HCI933" s="347"/>
      <c r="HCJ933" s="347"/>
      <c r="HCK933" s="347"/>
      <c r="HCL933" s="347"/>
      <c r="HCM933" s="347"/>
      <c r="HCN933" s="347"/>
      <c r="HCO933" s="347"/>
      <c r="HCP933" s="347"/>
      <c r="HCQ933" s="347"/>
      <c r="HCR933" s="347"/>
      <c r="HCS933" s="347"/>
      <c r="HCT933" s="347"/>
      <c r="HCU933" s="347"/>
      <c r="HCV933" s="347"/>
      <c r="HCW933" s="347"/>
      <c r="HCX933" s="347"/>
      <c r="HCY933" s="347"/>
      <c r="HCZ933" s="347"/>
      <c r="HDA933" s="347"/>
      <c r="HDB933" s="347"/>
      <c r="HDC933" s="347"/>
      <c r="HDD933" s="347"/>
      <c r="HDE933" s="347"/>
      <c r="HDF933" s="347"/>
      <c r="HDG933" s="347"/>
      <c r="HDH933" s="347"/>
      <c r="HDI933" s="347"/>
      <c r="HDJ933" s="347"/>
      <c r="HDK933" s="347"/>
      <c r="HDL933" s="347"/>
      <c r="HDM933" s="347"/>
      <c r="HDN933" s="347"/>
      <c r="HDO933" s="347"/>
      <c r="HDP933" s="347"/>
      <c r="HDQ933" s="347"/>
      <c r="HDR933" s="347"/>
      <c r="HDS933" s="347"/>
      <c r="HDT933" s="347"/>
      <c r="HDU933" s="347"/>
      <c r="HDV933" s="347"/>
      <c r="HDW933" s="347"/>
      <c r="HDX933" s="347"/>
      <c r="HDY933" s="347"/>
      <c r="HDZ933" s="347"/>
      <c r="HEA933" s="347"/>
      <c r="HEB933" s="347"/>
      <c r="HEC933" s="347"/>
      <c r="HED933" s="347"/>
      <c r="HEE933" s="347"/>
      <c r="HEF933" s="347"/>
      <c r="HEG933" s="347"/>
      <c r="HEH933" s="347"/>
      <c r="HEI933" s="347"/>
      <c r="HEJ933" s="347"/>
      <c r="HEK933" s="347"/>
      <c r="HEL933" s="347"/>
      <c r="HEM933" s="347"/>
      <c r="HEN933" s="347"/>
      <c r="HEO933" s="347"/>
      <c r="HEP933" s="347"/>
      <c r="HEQ933" s="347"/>
      <c r="HER933" s="347"/>
      <c r="HES933" s="347"/>
      <c r="HET933" s="347"/>
      <c r="HEU933" s="347"/>
      <c r="HEV933" s="347"/>
      <c r="HEW933" s="347"/>
      <c r="HEX933" s="347"/>
      <c r="HEY933" s="347"/>
      <c r="HEZ933" s="347"/>
      <c r="HFA933" s="347"/>
      <c r="HFB933" s="347"/>
      <c r="HFC933" s="347"/>
      <c r="HFD933" s="347"/>
      <c r="HFE933" s="347"/>
      <c r="HFF933" s="347"/>
      <c r="HFG933" s="347"/>
      <c r="HFH933" s="347"/>
      <c r="HFI933" s="347"/>
      <c r="HFJ933" s="347"/>
      <c r="HFK933" s="347"/>
      <c r="HFL933" s="347"/>
      <c r="HFM933" s="347"/>
      <c r="HFN933" s="347"/>
      <c r="HFO933" s="347"/>
      <c r="HFP933" s="347"/>
      <c r="HFQ933" s="347"/>
      <c r="HFR933" s="347"/>
      <c r="HFS933" s="347"/>
      <c r="HFT933" s="347"/>
      <c r="HFU933" s="347"/>
      <c r="HFV933" s="347"/>
      <c r="HFW933" s="347"/>
      <c r="HFX933" s="347"/>
      <c r="HFY933" s="347"/>
      <c r="HFZ933" s="347"/>
      <c r="HGA933" s="347"/>
      <c r="HGB933" s="347"/>
      <c r="HGC933" s="347"/>
      <c r="HGD933" s="347"/>
      <c r="HGE933" s="347"/>
      <c r="HGF933" s="347"/>
      <c r="HGG933" s="347"/>
      <c r="HGH933" s="347"/>
      <c r="HGI933" s="347"/>
      <c r="HGJ933" s="347"/>
      <c r="HGK933" s="347"/>
      <c r="HGL933" s="347"/>
      <c r="HGM933" s="347"/>
      <c r="HGN933" s="347"/>
      <c r="HGO933" s="347"/>
      <c r="HGP933" s="347"/>
      <c r="HGQ933" s="347"/>
      <c r="HGR933" s="347"/>
      <c r="HGS933" s="347"/>
      <c r="HGT933" s="347"/>
      <c r="HGU933" s="347"/>
      <c r="HGV933" s="347"/>
      <c r="HGW933" s="347"/>
      <c r="HGX933" s="347"/>
      <c r="HGY933" s="347"/>
      <c r="HGZ933" s="347"/>
      <c r="HHA933" s="347"/>
      <c r="HHB933" s="347"/>
      <c r="HHC933" s="347"/>
      <c r="HHD933" s="347"/>
      <c r="HHE933" s="347"/>
      <c r="HHF933" s="347"/>
      <c r="HHG933" s="347"/>
      <c r="HHH933" s="347"/>
      <c r="HHI933" s="347"/>
      <c r="HHJ933" s="347"/>
      <c r="HHK933" s="347"/>
      <c r="HHL933" s="347"/>
      <c r="HHM933" s="347"/>
      <c r="HHN933" s="347"/>
      <c r="HHO933" s="347"/>
      <c r="HHP933" s="347"/>
      <c r="HHQ933" s="347"/>
      <c r="HHR933" s="347"/>
      <c r="HHS933" s="347"/>
      <c r="HHT933" s="347"/>
      <c r="HHU933" s="347"/>
      <c r="HHV933" s="347"/>
      <c r="HHW933" s="347"/>
      <c r="HHX933" s="347"/>
      <c r="HHY933" s="347"/>
      <c r="HHZ933" s="347"/>
      <c r="HIA933" s="347"/>
      <c r="HIB933" s="347"/>
      <c r="HIC933" s="347"/>
      <c r="HID933" s="347"/>
      <c r="HIE933" s="347"/>
      <c r="HIF933" s="347"/>
      <c r="HIG933" s="347"/>
      <c r="HIH933" s="347"/>
      <c r="HII933" s="347"/>
      <c r="HIJ933" s="347"/>
      <c r="HIK933" s="347"/>
      <c r="HIL933" s="347"/>
      <c r="HIM933" s="347"/>
      <c r="HIN933" s="347"/>
      <c r="HIO933" s="347"/>
      <c r="HIP933" s="347"/>
      <c r="HIQ933" s="347"/>
      <c r="HIR933" s="347"/>
      <c r="HIS933" s="347"/>
      <c r="HIT933" s="347"/>
      <c r="HIU933" s="347"/>
      <c r="HIV933" s="347"/>
      <c r="HIW933" s="347"/>
      <c r="HIX933" s="347"/>
      <c r="HIY933" s="347"/>
      <c r="HIZ933" s="347"/>
      <c r="HJA933" s="347"/>
      <c r="HJB933" s="347"/>
      <c r="HJC933" s="347"/>
      <c r="HJD933" s="347"/>
      <c r="HJE933" s="347"/>
      <c r="HJF933" s="347"/>
      <c r="HJG933" s="347"/>
      <c r="HJH933" s="347"/>
      <c r="HJI933" s="347"/>
      <c r="HJJ933" s="347"/>
      <c r="HJK933" s="347"/>
      <c r="HJL933" s="347"/>
      <c r="HJM933" s="347"/>
      <c r="HJN933" s="347"/>
      <c r="HJO933" s="347"/>
      <c r="HJP933" s="347"/>
      <c r="HJQ933" s="347"/>
      <c r="HJR933" s="347"/>
      <c r="HJS933" s="347"/>
      <c r="HJT933" s="347"/>
      <c r="HJU933" s="347"/>
      <c r="HJV933" s="347"/>
      <c r="HJW933" s="347"/>
      <c r="HJX933" s="347"/>
      <c r="HJY933" s="347"/>
      <c r="HJZ933" s="347"/>
      <c r="HKA933" s="347"/>
      <c r="HKB933" s="347"/>
      <c r="HKC933" s="347"/>
      <c r="HKD933" s="347"/>
      <c r="HKE933" s="347"/>
      <c r="HKF933" s="347"/>
      <c r="HKG933" s="347"/>
      <c r="HKH933" s="347"/>
      <c r="HKI933" s="347"/>
      <c r="HKJ933" s="347"/>
      <c r="HKK933" s="347"/>
      <c r="HKL933" s="347"/>
      <c r="HKM933" s="347"/>
      <c r="HKN933" s="347"/>
      <c r="HKO933" s="347"/>
      <c r="HKP933" s="347"/>
      <c r="HKQ933" s="347"/>
      <c r="HKR933" s="347"/>
      <c r="HKS933" s="347"/>
      <c r="HKT933" s="347"/>
      <c r="HKU933" s="347"/>
      <c r="HKV933" s="347"/>
      <c r="HKW933" s="347"/>
      <c r="HKX933" s="347"/>
      <c r="HKY933" s="347"/>
      <c r="HKZ933" s="347"/>
      <c r="HLA933" s="347"/>
      <c r="HLB933" s="347"/>
      <c r="HLC933" s="347"/>
      <c r="HLD933" s="347"/>
      <c r="HLE933" s="347"/>
      <c r="HLF933" s="347"/>
      <c r="HLG933" s="347"/>
      <c r="HLH933" s="347"/>
      <c r="HLI933" s="347"/>
      <c r="HLJ933" s="347"/>
      <c r="HLK933" s="347"/>
      <c r="HLL933" s="347"/>
      <c r="HLM933" s="347"/>
      <c r="HLN933" s="347"/>
      <c r="HLO933" s="347"/>
      <c r="HLP933" s="347"/>
      <c r="HLQ933" s="347"/>
      <c r="HLR933" s="347"/>
      <c r="HLS933" s="347"/>
      <c r="HLT933" s="347"/>
      <c r="HLU933" s="347"/>
      <c r="HLV933" s="347"/>
      <c r="HLW933" s="347"/>
      <c r="HLX933" s="347"/>
      <c r="HLY933" s="347"/>
      <c r="HLZ933" s="347"/>
      <c r="HMA933" s="347"/>
      <c r="HMB933" s="347"/>
      <c r="HMC933" s="347"/>
      <c r="HMD933" s="347"/>
      <c r="HME933" s="347"/>
      <c r="HMF933" s="347"/>
      <c r="HMG933" s="347"/>
      <c r="HMH933" s="347"/>
      <c r="HMI933" s="347"/>
      <c r="HMJ933" s="347"/>
      <c r="HMK933" s="347"/>
      <c r="HML933" s="347"/>
      <c r="HMM933" s="347"/>
      <c r="HMN933" s="347"/>
      <c r="HMO933" s="347"/>
      <c r="HMP933" s="347"/>
      <c r="HMQ933" s="347"/>
      <c r="HMR933" s="347"/>
      <c r="HMS933" s="347"/>
      <c r="HMT933" s="347"/>
      <c r="HMU933" s="347"/>
      <c r="HMV933" s="347"/>
      <c r="HMW933" s="347"/>
      <c r="HMX933" s="347"/>
      <c r="HMY933" s="347"/>
      <c r="HMZ933" s="347"/>
      <c r="HNA933" s="347"/>
      <c r="HNB933" s="347"/>
      <c r="HNC933" s="347"/>
      <c r="HND933" s="347"/>
      <c r="HNE933" s="347"/>
      <c r="HNF933" s="347"/>
      <c r="HNG933" s="347"/>
      <c r="HNH933" s="347"/>
      <c r="HNI933" s="347"/>
      <c r="HNJ933" s="347"/>
      <c r="HNK933" s="347"/>
      <c r="HNL933" s="347"/>
      <c r="HNM933" s="347"/>
      <c r="HNN933" s="347"/>
      <c r="HNO933" s="347"/>
      <c r="HNP933" s="347"/>
      <c r="HNQ933" s="347"/>
      <c r="HNR933" s="347"/>
      <c r="HNS933" s="347"/>
      <c r="HNT933" s="347"/>
      <c r="HNU933" s="347"/>
      <c r="HNV933" s="347"/>
      <c r="HNW933" s="347"/>
      <c r="HNX933" s="347"/>
      <c r="HNY933" s="347"/>
      <c r="HNZ933" s="347"/>
      <c r="HOA933" s="347"/>
      <c r="HOB933" s="347"/>
      <c r="HOC933" s="347"/>
      <c r="HOD933" s="347"/>
      <c r="HOE933" s="347"/>
      <c r="HOF933" s="347"/>
      <c r="HOG933" s="347"/>
      <c r="HOH933" s="347"/>
      <c r="HOI933" s="347"/>
      <c r="HOJ933" s="347"/>
      <c r="HOK933" s="347"/>
      <c r="HOL933" s="347"/>
      <c r="HOM933" s="347"/>
      <c r="HON933" s="347"/>
      <c r="HOO933" s="347"/>
      <c r="HOP933" s="347"/>
      <c r="HOQ933" s="347"/>
      <c r="HOR933" s="347"/>
      <c r="HOS933" s="347"/>
      <c r="HOT933" s="347"/>
      <c r="HOU933" s="347"/>
      <c r="HOV933" s="347"/>
      <c r="HOW933" s="347"/>
      <c r="HOX933" s="347"/>
      <c r="HOY933" s="347"/>
      <c r="HOZ933" s="347"/>
      <c r="HPA933" s="347"/>
      <c r="HPB933" s="347"/>
      <c r="HPC933" s="347"/>
      <c r="HPD933" s="347"/>
      <c r="HPE933" s="347"/>
      <c r="HPF933" s="347"/>
      <c r="HPG933" s="347"/>
      <c r="HPH933" s="347"/>
      <c r="HPI933" s="347"/>
      <c r="HPJ933" s="347"/>
      <c r="HPK933" s="347"/>
      <c r="HPL933" s="347"/>
      <c r="HPM933" s="347"/>
      <c r="HPN933" s="347"/>
      <c r="HPO933" s="347"/>
      <c r="HPP933" s="347"/>
      <c r="HPQ933" s="347"/>
      <c r="HPR933" s="347"/>
      <c r="HPS933" s="347"/>
      <c r="HPT933" s="347"/>
      <c r="HPU933" s="347"/>
      <c r="HPV933" s="347"/>
      <c r="HPW933" s="347"/>
      <c r="HPX933" s="347"/>
      <c r="HPY933" s="347"/>
      <c r="HPZ933" s="347"/>
      <c r="HQA933" s="347"/>
      <c r="HQB933" s="347"/>
      <c r="HQC933" s="347"/>
      <c r="HQD933" s="347"/>
      <c r="HQE933" s="347"/>
      <c r="HQF933" s="347"/>
      <c r="HQG933" s="347"/>
      <c r="HQH933" s="347"/>
      <c r="HQI933" s="347"/>
      <c r="HQJ933" s="347"/>
      <c r="HQK933" s="347"/>
      <c r="HQL933" s="347"/>
      <c r="HQM933" s="347"/>
      <c r="HQN933" s="347"/>
      <c r="HQO933" s="347"/>
      <c r="HQP933" s="347"/>
      <c r="HQQ933" s="347"/>
      <c r="HQR933" s="347"/>
      <c r="HQS933" s="347"/>
      <c r="HQT933" s="347"/>
      <c r="HQU933" s="347"/>
      <c r="HQV933" s="347"/>
      <c r="HQW933" s="347"/>
      <c r="HQX933" s="347"/>
      <c r="HQY933" s="347"/>
      <c r="HQZ933" s="347"/>
      <c r="HRA933" s="347"/>
      <c r="HRB933" s="347"/>
      <c r="HRC933" s="347"/>
      <c r="HRD933" s="347"/>
      <c r="HRE933" s="347"/>
      <c r="HRF933" s="347"/>
      <c r="HRG933" s="347"/>
      <c r="HRH933" s="347"/>
      <c r="HRI933" s="347"/>
      <c r="HRJ933" s="347"/>
      <c r="HRK933" s="347"/>
      <c r="HRL933" s="347"/>
      <c r="HRM933" s="347"/>
      <c r="HRN933" s="347"/>
      <c r="HRO933" s="347"/>
      <c r="HRP933" s="347"/>
      <c r="HRQ933" s="347"/>
      <c r="HRR933" s="347"/>
      <c r="HRS933" s="347"/>
      <c r="HRT933" s="347"/>
      <c r="HRU933" s="347"/>
      <c r="HRV933" s="347"/>
      <c r="HRW933" s="347"/>
      <c r="HRX933" s="347"/>
      <c r="HRY933" s="347"/>
      <c r="HRZ933" s="347"/>
      <c r="HSA933" s="347"/>
      <c r="HSB933" s="347"/>
      <c r="HSC933" s="347"/>
      <c r="HSD933" s="347"/>
      <c r="HSE933" s="347"/>
      <c r="HSF933" s="347"/>
      <c r="HSG933" s="347"/>
      <c r="HSH933" s="347"/>
      <c r="HSI933" s="347"/>
      <c r="HSJ933" s="347"/>
      <c r="HSK933" s="347"/>
      <c r="HSL933" s="347"/>
      <c r="HSM933" s="347"/>
      <c r="HSN933" s="347"/>
      <c r="HSO933" s="347"/>
      <c r="HSP933" s="347"/>
      <c r="HSQ933" s="347"/>
      <c r="HSR933" s="347"/>
      <c r="HSS933" s="347"/>
      <c r="HST933" s="347"/>
      <c r="HSU933" s="347"/>
      <c r="HSV933" s="347"/>
      <c r="HSW933" s="347"/>
      <c r="HSX933" s="347"/>
      <c r="HSY933" s="347"/>
      <c r="HSZ933" s="347"/>
      <c r="HTA933" s="347"/>
      <c r="HTB933" s="347"/>
      <c r="HTC933" s="347"/>
      <c r="HTD933" s="347"/>
      <c r="HTE933" s="347"/>
      <c r="HTF933" s="347"/>
      <c r="HTG933" s="347"/>
      <c r="HTH933" s="347"/>
      <c r="HTI933" s="347"/>
      <c r="HTJ933" s="347"/>
      <c r="HTK933" s="347"/>
      <c r="HTL933" s="347"/>
      <c r="HTM933" s="347"/>
      <c r="HTN933" s="347"/>
      <c r="HTO933" s="347"/>
      <c r="HTP933" s="347"/>
      <c r="HTQ933" s="347"/>
      <c r="HTR933" s="347"/>
      <c r="HTS933" s="347"/>
      <c r="HTT933" s="347"/>
      <c r="HTU933" s="347"/>
      <c r="HTV933" s="347"/>
      <c r="HTW933" s="347"/>
      <c r="HTX933" s="347"/>
      <c r="HTY933" s="347"/>
      <c r="HTZ933" s="347"/>
      <c r="HUA933" s="347"/>
      <c r="HUB933" s="347"/>
      <c r="HUC933" s="347"/>
      <c r="HUD933" s="347"/>
      <c r="HUE933" s="347"/>
      <c r="HUF933" s="347"/>
      <c r="HUG933" s="347"/>
      <c r="HUH933" s="347"/>
      <c r="HUI933" s="347"/>
      <c r="HUJ933" s="347"/>
      <c r="HUK933" s="347"/>
      <c r="HUL933" s="347"/>
      <c r="HUM933" s="347"/>
      <c r="HUN933" s="347"/>
      <c r="HUO933" s="347"/>
      <c r="HUP933" s="347"/>
      <c r="HUQ933" s="347"/>
      <c r="HUR933" s="347"/>
      <c r="HUS933" s="347"/>
      <c r="HUT933" s="347"/>
      <c r="HUU933" s="347"/>
      <c r="HUV933" s="347"/>
      <c r="HUW933" s="347"/>
      <c r="HUX933" s="347"/>
      <c r="HUY933" s="347"/>
      <c r="HUZ933" s="347"/>
      <c r="HVA933" s="347"/>
      <c r="HVB933" s="347"/>
      <c r="HVC933" s="347"/>
      <c r="HVD933" s="347"/>
      <c r="HVE933" s="347"/>
      <c r="HVF933" s="347"/>
      <c r="HVG933" s="347"/>
      <c r="HVH933" s="347"/>
      <c r="HVI933" s="347"/>
      <c r="HVJ933" s="347"/>
      <c r="HVK933" s="347"/>
      <c r="HVL933" s="347"/>
      <c r="HVM933" s="347"/>
      <c r="HVN933" s="347"/>
      <c r="HVO933" s="347"/>
      <c r="HVP933" s="347"/>
      <c r="HVQ933" s="347"/>
      <c r="HVR933" s="347"/>
      <c r="HVS933" s="347"/>
      <c r="HVT933" s="347"/>
      <c r="HVU933" s="347"/>
      <c r="HVV933" s="347"/>
      <c r="HVW933" s="347"/>
      <c r="HVX933" s="347"/>
      <c r="HVY933" s="347"/>
      <c r="HVZ933" s="347"/>
      <c r="HWA933" s="347"/>
      <c r="HWB933" s="347"/>
      <c r="HWC933" s="347"/>
      <c r="HWD933" s="347"/>
      <c r="HWE933" s="347"/>
      <c r="HWF933" s="347"/>
      <c r="HWG933" s="347"/>
      <c r="HWH933" s="347"/>
      <c r="HWI933" s="347"/>
      <c r="HWJ933" s="347"/>
      <c r="HWK933" s="347"/>
      <c r="HWL933" s="347"/>
      <c r="HWM933" s="347"/>
      <c r="HWN933" s="347"/>
      <c r="HWO933" s="347"/>
      <c r="HWP933" s="347"/>
      <c r="HWQ933" s="347"/>
      <c r="HWR933" s="347"/>
      <c r="HWS933" s="347"/>
      <c r="HWT933" s="347"/>
      <c r="HWU933" s="347"/>
      <c r="HWV933" s="347"/>
      <c r="HWW933" s="347"/>
      <c r="HWX933" s="347"/>
      <c r="HWY933" s="347"/>
      <c r="HWZ933" s="347"/>
      <c r="HXA933" s="347"/>
      <c r="HXB933" s="347"/>
      <c r="HXC933" s="347"/>
      <c r="HXD933" s="347"/>
      <c r="HXE933" s="347"/>
      <c r="HXF933" s="347"/>
      <c r="HXG933" s="347"/>
      <c r="HXH933" s="347"/>
      <c r="HXI933" s="347"/>
      <c r="HXJ933" s="347"/>
      <c r="HXK933" s="347"/>
      <c r="HXL933" s="347"/>
      <c r="HXM933" s="347"/>
      <c r="HXN933" s="347"/>
      <c r="HXO933" s="347"/>
      <c r="HXP933" s="347"/>
      <c r="HXQ933" s="347"/>
      <c r="HXR933" s="347"/>
      <c r="HXS933" s="347"/>
      <c r="HXT933" s="347"/>
      <c r="HXU933" s="347"/>
      <c r="HXV933" s="347"/>
      <c r="HXW933" s="347"/>
      <c r="HXX933" s="347"/>
      <c r="HXY933" s="347"/>
      <c r="HXZ933" s="347"/>
      <c r="HYA933" s="347"/>
      <c r="HYB933" s="347"/>
      <c r="HYC933" s="347"/>
      <c r="HYD933" s="347"/>
      <c r="HYE933" s="347"/>
      <c r="HYF933" s="347"/>
      <c r="HYG933" s="347"/>
      <c r="HYH933" s="347"/>
      <c r="HYI933" s="347"/>
      <c r="HYJ933" s="347"/>
      <c r="HYK933" s="347"/>
      <c r="HYL933" s="347"/>
      <c r="HYM933" s="347"/>
      <c r="HYN933" s="347"/>
      <c r="HYO933" s="347"/>
      <c r="HYP933" s="347"/>
      <c r="HYQ933" s="347"/>
      <c r="HYR933" s="347"/>
      <c r="HYS933" s="347"/>
      <c r="HYT933" s="347"/>
      <c r="HYU933" s="347"/>
      <c r="HYV933" s="347"/>
      <c r="HYW933" s="347"/>
      <c r="HYX933" s="347"/>
      <c r="HYY933" s="347"/>
      <c r="HYZ933" s="347"/>
      <c r="HZA933" s="347"/>
      <c r="HZB933" s="347"/>
      <c r="HZC933" s="347"/>
      <c r="HZD933" s="347"/>
      <c r="HZE933" s="347"/>
      <c r="HZF933" s="347"/>
      <c r="HZG933" s="347"/>
      <c r="HZH933" s="347"/>
      <c r="HZI933" s="347"/>
      <c r="HZJ933" s="347"/>
      <c r="HZK933" s="347"/>
      <c r="HZL933" s="347"/>
      <c r="HZM933" s="347"/>
      <c r="HZN933" s="347"/>
      <c r="HZO933" s="347"/>
      <c r="HZP933" s="347"/>
      <c r="HZQ933" s="347"/>
      <c r="HZR933" s="347"/>
      <c r="HZS933" s="347"/>
      <c r="HZT933" s="347"/>
      <c r="HZU933" s="347"/>
      <c r="HZV933" s="347"/>
      <c r="HZW933" s="347"/>
      <c r="HZX933" s="347"/>
      <c r="HZY933" s="347"/>
      <c r="HZZ933" s="347"/>
      <c r="IAA933" s="347"/>
      <c r="IAB933" s="347"/>
      <c r="IAC933" s="347"/>
      <c r="IAD933" s="347"/>
      <c r="IAE933" s="347"/>
      <c r="IAF933" s="347"/>
      <c r="IAG933" s="347"/>
      <c r="IAH933" s="347"/>
      <c r="IAI933" s="347"/>
      <c r="IAJ933" s="347"/>
      <c r="IAK933" s="347"/>
      <c r="IAL933" s="347"/>
      <c r="IAM933" s="347"/>
      <c r="IAN933" s="347"/>
      <c r="IAO933" s="347"/>
      <c r="IAP933" s="347"/>
      <c r="IAQ933" s="347"/>
      <c r="IAR933" s="347"/>
      <c r="IAS933" s="347"/>
      <c r="IAT933" s="347"/>
      <c r="IAU933" s="347"/>
      <c r="IAV933" s="347"/>
      <c r="IAW933" s="347"/>
      <c r="IAX933" s="347"/>
      <c r="IAY933" s="347"/>
      <c r="IAZ933" s="347"/>
      <c r="IBA933" s="347"/>
      <c r="IBB933" s="347"/>
      <c r="IBC933" s="347"/>
      <c r="IBD933" s="347"/>
      <c r="IBE933" s="347"/>
      <c r="IBF933" s="347"/>
      <c r="IBG933" s="347"/>
      <c r="IBH933" s="347"/>
      <c r="IBI933" s="347"/>
      <c r="IBJ933" s="347"/>
      <c r="IBK933" s="347"/>
      <c r="IBL933" s="347"/>
      <c r="IBM933" s="347"/>
      <c r="IBN933" s="347"/>
      <c r="IBO933" s="347"/>
      <c r="IBP933" s="347"/>
      <c r="IBQ933" s="347"/>
      <c r="IBR933" s="347"/>
      <c r="IBS933" s="347"/>
      <c r="IBT933" s="347"/>
      <c r="IBU933" s="347"/>
      <c r="IBV933" s="347"/>
      <c r="IBW933" s="347"/>
      <c r="IBX933" s="347"/>
      <c r="IBY933" s="347"/>
      <c r="IBZ933" s="347"/>
      <c r="ICA933" s="347"/>
      <c r="ICB933" s="347"/>
      <c r="ICC933" s="347"/>
      <c r="ICD933" s="347"/>
      <c r="ICE933" s="347"/>
      <c r="ICF933" s="347"/>
      <c r="ICG933" s="347"/>
      <c r="ICH933" s="347"/>
      <c r="ICI933" s="347"/>
      <c r="ICJ933" s="347"/>
      <c r="ICK933" s="347"/>
      <c r="ICL933" s="347"/>
      <c r="ICM933" s="347"/>
      <c r="ICN933" s="347"/>
      <c r="ICO933" s="347"/>
      <c r="ICP933" s="347"/>
      <c r="ICQ933" s="347"/>
      <c r="ICR933" s="347"/>
      <c r="ICS933" s="347"/>
      <c r="ICT933" s="347"/>
      <c r="ICU933" s="347"/>
      <c r="ICV933" s="347"/>
      <c r="ICW933" s="347"/>
      <c r="ICX933" s="347"/>
      <c r="ICY933" s="347"/>
      <c r="ICZ933" s="347"/>
      <c r="IDA933" s="347"/>
      <c r="IDB933" s="347"/>
      <c r="IDC933" s="347"/>
      <c r="IDD933" s="347"/>
      <c r="IDE933" s="347"/>
      <c r="IDF933" s="347"/>
      <c r="IDG933" s="347"/>
      <c r="IDH933" s="347"/>
      <c r="IDI933" s="347"/>
      <c r="IDJ933" s="347"/>
      <c r="IDK933" s="347"/>
      <c r="IDL933" s="347"/>
      <c r="IDM933" s="347"/>
      <c r="IDN933" s="347"/>
      <c r="IDO933" s="347"/>
      <c r="IDP933" s="347"/>
      <c r="IDQ933" s="347"/>
      <c r="IDR933" s="347"/>
      <c r="IDS933" s="347"/>
      <c r="IDT933" s="347"/>
      <c r="IDU933" s="347"/>
      <c r="IDV933" s="347"/>
      <c r="IDW933" s="347"/>
      <c r="IDX933" s="347"/>
      <c r="IDY933" s="347"/>
      <c r="IDZ933" s="347"/>
      <c r="IEA933" s="347"/>
      <c r="IEB933" s="347"/>
      <c r="IEC933" s="347"/>
      <c r="IED933" s="347"/>
      <c r="IEE933" s="347"/>
      <c r="IEF933" s="347"/>
      <c r="IEG933" s="347"/>
      <c r="IEH933" s="347"/>
      <c r="IEI933" s="347"/>
      <c r="IEJ933" s="347"/>
      <c r="IEK933" s="347"/>
      <c r="IEL933" s="347"/>
      <c r="IEM933" s="347"/>
      <c r="IEN933" s="347"/>
      <c r="IEO933" s="347"/>
      <c r="IEP933" s="347"/>
      <c r="IEQ933" s="347"/>
      <c r="IER933" s="347"/>
      <c r="IES933" s="347"/>
      <c r="IET933" s="347"/>
      <c r="IEU933" s="347"/>
      <c r="IEV933" s="347"/>
      <c r="IEW933" s="347"/>
      <c r="IEX933" s="347"/>
      <c r="IEY933" s="347"/>
      <c r="IEZ933" s="347"/>
      <c r="IFA933" s="347"/>
      <c r="IFB933" s="347"/>
      <c r="IFC933" s="347"/>
      <c r="IFD933" s="347"/>
      <c r="IFE933" s="347"/>
      <c r="IFF933" s="347"/>
      <c r="IFG933" s="347"/>
      <c r="IFH933" s="347"/>
      <c r="IFI933" s="347"/>
      <c r="IFJ933" s="347"/>
      <c r="IFK933" s="347"/>
      <c r="IFL933" s="347"/>
      <c r="IFM933" s="347"/>
      <c r="IFN933" s="347"/>
      <c r="IFO933" s="347"/>
      <c r="IFP933" s="347"/>
      <c r="IFQ933" s="347"/>
      <c r="IFR933" s="347"/>
      <c r="IFS933" s="347"/>
      <c r="IFT933" s="347"/>
      <c r="IFU933" s="347"/>
      <c r="IFV933" s="347"/>
      <c r="IFW933" s="347"/>
      <c r="IFX933" s="347"/>
      <c r="IFY933" s="347"/>
      <c r="IFZ933" s="347"/>
      <c r="IGA933" s="347"/>
      <c r="IGB933" s="347"/>
      <c r="IGC933" s="347"/>
      <c r="IGD933" s="347"/>
      <c r="IGE933" s="347"/>
      <c r="IGF933" s="347"/>
      <c r="IGG933" s="347"/>
      <c r="IGH933" s="347"/>
      <c r="IGI933" s="347"/>
      <c r="IGJ933" s="347"/>
      <c r="IGK933" s="347"/>
      <c r="IGL933" s="347"/>
      <c r="IGM933" s="347"/>
      <c r="IGN933" s="347"/>
      <c r="IGO933" s="347"/>
      <c r="IGP933" s="347"/>
      <c r="IGQ933" s="347"/>
      <c r="IGR933" s="347"/>
      <c r="IGS933" s="347"/>
      <c r="IGT933" s="347"/>
      <c r="IGU933" s="347"/>
      <c r="IGV933" s="347"/>
      <c r="IGW933" s="347"/>
      <c r="IGX933" s="347"/>
      <c r="IGY933" s="347"/>
      <c r="IGZ933" s="347"/>
      <c r="IHA933" s="347"/>
      <c r="IHB933" s="347"/>
      <c r="IHC933" s="347"/>
      <c r="IHD933" s="347"/>
      <c r="IHE933" s="347"/>
      <c r="IHF933" s="347"/>
      <c r="IHG933" s="347"/>
      <c r="IHH933" s="347"/>
      <c r="IHI933" s="347"/>
      <c r="IHJ933" s="347"/>
      <c r="IHK933" s="347"/>
      <c r="IHL933" s="347"/>
      <c r="IHM933" s="347"/>
      <c r="IHN933" s="347"/>
      <c r="IHO933" s="347"/>
      <c r="IHP933" s="347"/>
      <c r="IHQ933" s="347"/>
      <c r="IHR933" s="347"/>
      <c r="IHS933" s="347"/>
      <c r="IHT933" s="347"/>
      <c r="IHU933" s="347"/>
      <c r="IHV933" s="347"/>
      <c r="IHW933" s="347"/>
      <c r="IHX933" s="347"/>
      <c r="IHY933" s="347"/>
      <c r="IHZ933" s="347"/>
      <c r="IIA933" s="347"/>
      <c r="IIB933" s="347"/>
      <c r="IIC933" s="347"/>
      <c r="IID933" s="347"/>
      <c r="IIE933" s="347"/>
      <c r="IIF933" s="347"/>
      <c r="IIG933" s="347"/>
      <c r="IIH933" s="347"/>
      <c r="III933" s="347"/>
      <c r="IIJ933" s="347"/>
      <c r="IIK933" s="347"/>
      <c r="IIL933" s="347"/>
      <c r="IIM933" s="347"/>
      <c r="IIN933" s="347"/>
      <c r="IIO933" s="347"/>
      <c r="IIP933" s="347"/>
      <c r="IIQ933" s="347"/>
      <c r="IIR933" s="347"/>
      <c r="IIS933" s="347"/>
      <c r="IIT933" s="347"/>
      <c r="IIU933" s="347"/>
      <c r="IIV933" s="347"/>
      <c r="IIW933" s="347"/>
      <c r="IIX933" s="347"/>
      <c r="IIY933" s="347"/>
      <c r="IIZ933" s="347"/>
      <c r="IJA933" s="347"/>
      <c r="IJB933" s="347"/>
      <c r="IJC933" s="347"/>
      <c r="IJD933" s="347"/>
      <c r="IJE933" s="347"/>
      <c r="IJF933" s="347"/>
      <c r="IJG933" s="347"/>
      <c r="IJH933" s="347"/>
      <c r="IJI933" s="347"/>
      <c r="IJJ933" s="347"/>
      <c r="IJK933" s="347"/>
      <c r="IJL933" s="347"/>
      <c r="IJM933" s="347"/>
      <c r="IJN933" s="347"/>
      <c r="IJO933" s="347"/>
      <c r="IJP933" s="347"/>
      <c r="IJQ933" s="347"/>
      <c r="IJR933" s="347"/>
      <c r="IJS933" s="347"/>
      <c r="IJT933" s="347"/>
      <c r="IJU933" s="347"/>
      <c r="IJV933" s="347"/>
      <c r="IJW933" s="347"/>
      <c r="IJX933" s="347"/>
      <c r="IJY933" s="347"/>
      <c r="IJZ933" s="347"/>
      <c r="IKA933" s="347"/>
      <c r="IKB933" s="347"/>
      <c r="IKC933" s="347"/>
      <c r="IKD933" s="347"/>
      <c r="IKE933" s="347"/>
      <c r="IKF933" s="347"/>
      <c r="IKG933" s="347"/>
      <c r="IKH933" s="347"/>
      <c r="IKI933" s="347"/>
      <c r="IKJ933" s="347"/>
      <c r="IKK933" s="347"/>
      <c r="IKL933" s="347"/>
      <c r="IKM933" s="347"/>
      <c r="IKN933" s="347"/>
      <c r="IKO933" s="347"/>
      <c r="IKP933" s="347"/>
      <c r="IKQ933" s="347"/>
      <c r="IKR933" s="347"/>
      <c r="IKS933" s="347"/>
      <c r="IKT933" s="347"/>
      <c r="IKU933" s="347"/>
      <c r="IKV933" s="347"/>
      <c r="IKW933" s="347"/>
      <c r="IKX933" s="347"/>
      <c r="IKY933" s="347"/>
      <c r="IKZ933" s="347"/>
      <c r="ILA933" s="347"/>
      <c r="ILB933" s="347"/>
      <c r="ILC933" s="347"/>
      <c r="ILD933" s="347"/>
      <c r="ILE933" s="347"/>
      <c r="ILF933" s="347"/>
      <c r="ILG933" s="347"/>
      <c r="ILH933" s="347"/>
      <c r="ILI933" s="347"/>
      <c r="ILJ933" s="347"/>
      <c r="ILK933" s="347"/>
      <c r="ILL933" s="347"/>
      <c r="ILM933" s="347"/>
      <c r="ILN933" s="347"/>
      <c r="ILO933" s="347"/>
      <c r="ILP933" s="347"/>
      <c r="ILQ933" s="347"/>
      <c r="ILR933" s="347"/>
      <c r="ILS933" s="347"/>
      <c r="ILT933" s="347"/>
      <c r="ILU933" s="347"/>
      <c r="ILV933" s="347"/>
      <c r="ILW933" s="347"/>
      <c r="ILX933" s="347"/>
      <c r="ILY933" s="347"/>
      <c r="ILZ933" s="347"/>
      <c r="IMA933" s="347"/>
      <c r="IMB933" s="347"/>
      <c r="IMC933" s="347"/>
      <c r="IMD933" s="347"/>
      <c r="IME933" s="347"/>
      <c r="IMF933" s="347"/>
      <c r="IMG933" s="347"/>
      <c r="IMH933" s="347"/>
      <c r="IMI933" s="347"/>
      <c r="IMJ933" s="347"/>
      <c r="IMK933" s="347"/>
      <c r="IML933" s="347"/>
      <c r="IMM933" s="347"/>
      <c r="IMN933" s="347"/>
      <c r="IMO933" s="347"/>
      <c r="IMP933" s="347"/>
      <c r="IMQ933" s="347"/>
      <c r="IMR933" s="347"/>
      <c r="IMS933" s="347"/>
      <c r="IMT933" s="347"/>
      <c r="IMU933" s="347"/>
      <c r="IMV933" s="347"/>
      <c r="IMW933" s="347"/>
      <c r="IMX933" s="347"/>
      <c r="IMY933" s="347"/>
      <c r="IMZ933" s="347"/>
      <c r="INA933" s="347"/>
      <c r="INB933" s="347"/>
      <c r="INC933" s="347"/>
      <c r="IND933" s="347"/>
      <c r="INE933" s="347"/>
      <c r="INF933" s="347"/>
      <c r="ING933" s="347"/>
      <c r="INH933" s="347"/>
      <c r="INI933" s="347"/>
      <c r="INJ933" s="347"/>
      <c r="INK933" s="347"/>
      <c r="INL933" s="347"/>
      <c r="INM933" s="347"/>
      <c r="INN933" s="347"/>
      <c r="INO933" s="347"/>
      <c r="INP933" s="347"/>
      <c r="INQ933" s="347"/>
      <c r="INR933" s="347"/>
      <c r="INS933" s="347"/>
      <c r="INT933" s="347"/>
      <c r="INU933" s="347"/>
      <c r="INV933" s="347"/>
      <c r="INW933" s="347"/>
      <c r="INX933" s="347"/>
      <c r="INY933" s="347"/>
      <c r="INZ933" s="347"/>
      <c r="IOA933" s="347"/>
      <c r="IOB933" s="347"/>
      <c r="IOC933" s="347"/>
      <c r="IOD933" s="347"/>
      <c r="IOE933" s="347"/>
      <c r="IOF933" s="347"/>
      <c r="IOG933" s="347"/>
      <c r="IOH933" s="347"/>
      <c r="IOI933" s="347"/>
      <c r="IOJ933" s="347"/>
      <c r="IOK933" s="347"/>
      <c r="IOL933" s="347"/>
      <c r="IOM933" s="347"/>
      <c r="ION933" s="347"/>
      <c r="IOO933" s="347"/>
      <c r="IOP933" s="347"/>
      <c r="IOQ933" s="347"/>
      <c r="IOR933" s="347"/>
      <c r="IOS933" s="347"/>
      <c r="IOT933" s="347"/>
      <c r="IOU933" s="347"/>
      <c r="IOV933" s="347"/>
      <c r="IOW933" s="347"/>
      <c r="IOX933" s="347"/>
      <c r="IOY933" s="347"/>
      <c r="IOZ933" s="347"/>
      <c r="IPA933" s="347"/>
      <c r="IPB933" s="347"/>
      <c r="IPC933" s="347"/>
      <c r="IPD933" s="347"/>
      <c r="IPE933" s="347"/>
      <c r="IPF933" s="347"/>
      <c r="IPG933" s="347"/>
      <c r="IPH933" s="347"/>
      <c r="IPI933" s="347"/>
      <c r="IPJ933" s="347"/>
      <c r="IPK933" s="347"/>
      <c r="IPL933" s="347"/>
      <c r="IPM933" s="347"/>
      <c r="IPN933" s="347"/>
      <c r="IPO933" s="347"/>
      <c r="IPP933" s="347"/>
      <c r="IPQ933" s="347"/>
      <c r="IPR933" s="347"/>
      <c r="IPS933" s="347"/>
      <c r="IPT933" s="347"/>
      <c r="IPU933" s="347"/>
      <c r="IPV933" s="347"/>
      <c r="IPW933" s="347"/>
      <c r="IPX933" s="347"/>
      <c r="IPY933" s="347"/>
      <c r="IPZ933" s="347"/>
      <c r="IQA933" s="347"/>
      <c r="IQB933" s="347"/>
      <c r="IQC933" s="347"/>
      <c r="IQD933" s="347"/>
      <c r="IQE933" s="347"/>
      <c r="IQF933" s="347"/>
      <c r="IQG933" s="347"/>
      <c r="IQH933" s="347"/>
      <c r="IQI933" s="347"/>
      <c r="IQJ933" s="347"/>
      <c r="IQK933" s="347"/>
      <c r="IQL933" s="347"/>
      <c r="IQM933" s="347"/>
      <c r="IQN933" s="347"/>
      <c r="IQO933" s="347"/>
      <c r="IQP933" s="347"/>
      <c r="IQQ933" s="347"/>
      <c r="IQR933" s="347"/>
      <c r="IQS933" s="347"/>
      <c r="IQT933" s="347"/>
      <c r="IQU933" s="347"/>
      <c r="IQV933" s="347"/>
      <c r="IQW933" s="347"/>
      <c r="IQX933" s="347"/>
      <c r="IQY933" s="347"/>
      <c r="IQZ933" s="347"/>
      <c r="IRA933" s="347"/>
      <c r="IRB933" s="347"/>
      <c r="IRC933" s="347"/>
      <c r="IRD933" s="347"/>
      <c r="IRE933" s="347"/>
      <c r="IRF933" s="347"/>
      <c r="IRG933" s="347"/>
      <c r="IRH933" s="347"/>
      <c r="IRI933" s="347"/>
      <c r="IRJ933" s="347"/>
      <c r="IRK933" s="347"/>
      <c r="IRL933" s="347"/>
      <c r="IRM933" s="347"/>
      <c r="IRN933" s="347"/>
      <c r="IRO933" s="347"/>
      <c r="IRP933" s="347"/>
      <c r="IRQ933" s="347"/>
      <c r="IRR933" s="347"/>
      <c r="IRS933" s="347"/>
      <c r="IRT933" s="347"/>
      <c r="IRU933" s="347"/>
      <c r="IRV933" s="347"/>
      <c r="IRW933" s="347"/>
      <c r="IRX933" s="347"/>
      <c r="IRY933" s="347"/>
      <c r="IRZ933" s="347"/>
      <c r="ISA933" s="347"/>
      <c r="ISB933" s="347"/>
      <c r="ISC933" s="347"/>
      <c r="ISD933" s="347"/>
      <c r="ISE933" s="347"/>
      <c r="ISF933" s="347"/>
      <c r="ISG933" s="347"/>
      <c r="ISH933" s="347"/>
      <c r="ISI933" s="347"/>
      <c r="ISJ933" s="347"/>
      <c r="ISK933" s="347"/>
      <c r="ISL933" s="347"/>
      <c r="ISM933" s="347"/>
      <c r="ISN933" s="347"/>
      <c r="ISO933" s="347"/>
      <c r="ISP933" s="347"/>
      <c r="ISQ933" s="347"/>
      <c r="ISR933" s="347"/>
      <c r="ISS933" s="347"/>
      <c r="IST933" s="347"/>
      <c r="ISU933" s="347"/>
      <c r="ISV933" s="347"/>
      <c r="ISW933" s="347"/>
      <c r="ISX933" s="347"/>
      <c r="ISY933" s="347"/>
      <c r="ISZ933" s="347"/>
      <c r="ITA933" s="347"/>
      <c r="ITB933" s="347"/>
      <c r="ITC933" s="347"/>
      <c r="ITD933" s="347"/>
      <c r="ITE933" s="347"/>
      <c r="ITF933" s="347"/>
      <c r="ITG933" s="347"/>
      <c r="ITH933" s="347"/>
      <c r="ITI933" s="347"/>
      <c r="ITJ933" s="347"/>
      <c r="ITK933" s="347"/>
      <c r="ITL933" s="347"/>
      <c r="ITM933" s="347"/>
      <c r="ITN933" s="347"/>
      <c r="ITO933" s="347"/>
      <c r="ITP933" s="347"/>
      <c r="ITQ933" s="347"/>
      <c r="ITR933" s="347"/>
      <c r="ITS933" s="347"/>
      <c r="ITT933" s="347"/>
      <c r="ITU933" s="347"/>
      <c r="ITV933" s="347"/>
      <c r="ITW933" s="347"/>
      <c r="ITX933" s="347"/>
      <c r="ITY933" s="347"/>
      <c r="ITZ933" s="347"/>
      <c r="IUA933" s="347"/>
      <c r="IUB933" s="347"/>
      <c r="IUC933" s="347"/>
      <c r="IUD933" s="347"/>
      <c r="IUE933" s="347"/>
      <c r="IUF933" s="347"/>
      <c r="IUG933" s="347"/>
      <c r="IUH933" s="347"/>
      <c r="IUI933" s="347"/>
      <c r="IUJ933" s="347"/>
      <c r="IUK933" s="347"/>
      <c r="IUL933" s="347"/>
      <c r="IUM933" s="347"/>
      <c r="IUN933" s="347"/>
      <c r="IUO933" s="347"/>
      <c r="IUP933" s="347"/>
      <c r="IUQ933" s="347"/>
      <c r="IUR933" s="347"/>
      <c r="IUS933" s="347"/>
      <c r="IUT933" s="347"/>
      <c r="IUU933" s="347"/>
      <c r="IUV933" s="347"/>
      <c r="IUW933" s="347"/>
      <c r="IUX933" s="347"/>
      <c r="IUY933" s="347"/>
      <c r="IUZ933" s="347"/>
      <c r="IVA933" s="347"/>
      <c r="IVB933" s="347"/>
      <c r="IVC933" s="347"/>
      <c r="IVD933" s="347"/>
      <c r="IVE933" s="347"/>
      <c r="IVF933" s="347"/>
      <c r="IVG933" s="347"/>
      <c r="IVH933" s="347"/>
      <c r="IVI933" s="347"/>
      <c r="IVJ933" s="347"/>
      <c r="IVK933" s="347"/>
      <c r="IVL933" s="347"/>
      <c r="IVM933" s="347"/>
      <c r="IVN933" s="347"/>
      <c r="IVO933" s="347"/>
      <c r="IVP933" s="347"/>
      <c r="IVQ933" s="347"/>
      <c r="IVR933" s="347"/>
      <c r="IVS933" s="347"/>
      <c r="IVT933" s="347"/>
      <c r="IVU933" s="347"/>
      <c r="IVV933" s="347"/>
      <c r="IVW933" s="347"/>
      <c r="IVX933" s="347"/>
      <c r="IVY933" s="347"/>
      <c r="IVZ933" s="347"/>
      <c r="IWA933" s="347"/>
      <c r="IWB933" s="347"/>
      <c r="IWC933" s="347"/>
      <c r="IWD933" s="347"/>
      <c r="IWE933" s="347"/>
      <c r="IWF933" s="347"/>
      <c r="IWG933" s="347"/>
      <c r="IWH933" s="347"/>
      <c r="IWI933" s="347"/>
      <c r="IWJ933" s="347"/>
      <c r="IWK933" s="347"/>
      <c r="IWL933" s="347"/>
      <c r="IWM933" s="347"/>
      <c r="IWN933" s="347"/>
      <c r="IWO933" s="347"/>
      <c r="IWP933" s="347"/>
      <c r="IWQ933" s="347"/>
      <c r="IWR933" s="347"/>
      <c r="IWS933" s="347"/>
      <c r="IWT933" s="347"/>
      <c r="IWU933" s="347"/>
      <c r="IWV933" s="347"/>
      <c r="IWW933" s="347"/>
      <c r="IWX933" s="347"/>
      <c r="IWY933" s="347"/>
      <c r="IWZ933" s="347"/>
      <c r="IXA933" s="347"/>
      <c r="IXB933" s="347"/>
      <c r="IXC933" s="347"/>
      <c r="IXD933" s="347"/>
      <c r="IXE933" s="347"/>
      <c r="IXF933" s="347"/>
      <c r="IXG933" s="347"/>
      <c r="IXH933" s="347"/>
      <c r="IXI933" s="347"/>
      <c r="IXJ933" s="347"/>
      <c r="IXK933" s="347"/>
      <c r="IXL933" s="347"/>
      <c r="IXM933" s="347"/>
      <c r="IXN933" s="347"/>
      <c r="IXO933" s="347"/>
      <c r="IXP933" s="347"/>
      <c r="IXQ933" s="347"/>
      <c r="IXR933" s="347"/>
      <c r="IXS933" s="347"/>
      <c r="IXT933" s="347"/>
      <c r="IXU933" s="347"/>
      <c r="IXV933" s="347"/>
      <c r="IXW933" s="347"/>
      <c r="IXX933" s="347"/>
      <c r="IXY933" s="347"/>
      <c r="IXZ933" s="347"/>
      <c r="IYA933" s="347"/>
      <c r="IYB933" s="347"/>
      <c r="IYC933" s="347"/>
      <c r="IYD933" s="347"/>
      <c r="IYE933" s="347"/>
      <c r="IYF933" s="347"/>
      <c r="IYG933" s="347"/>
      <c r="IYH933" s="347"/>
      <c r="IYI933" s="347"/>
      <c r="IYJ933" s="347"/>
      <c r="IYK933" s="347"/>
      <c r="IYL933" s="347"/>
      <c r="IYM933" s="347"/>
      <c r="IYN933" s="347"/>
      <c r="IYO933" s="347"/>
      <c r="IYP933" s="347"/>
      <c r="IYQ933" s="347"/>
      <c r="IYR933" s="347"/>
      <c r="IYS933" s="347"/>
      <c r="IYT933" s="347"/>
      <c r="IYU933" s="347"/>
      <c r="IYV933" s="347"/>
      <c r="IYW933" s="347"/>
      <c r="IYX933" s="347"/>
      <c r="IYY933" s="347"/>
      <c r="IYZ933" s="347"/>
      <c r="IZA933" s="347"/>
      <c r="IZB933" s="347"/>
      <c r="IZC933" s="347"/>
      <c r="IZD933" s="347"/>
      <c r="IZE933" s="347"/>
      <c r="IZF933" s="347"/>
      <c r="IZG933" s="347"/>
      <c r="IZH933" s="347"/>
      <c r="IZI933" s="347"/>
      <c r="IZJ933" s="347"/>
      <c r="IZK933" s="347"/>
      <c r="IZL933" s="347"/>
      <c r="IZM933" s="347"/>
      <c r="IZN933" s="347"/>
      <c r="IZO933" s="347"/>
      <c r="IZP933" s="347"/>
      <c r="IZQ933" s="347"/>
      <c r="IZR933" s="347"/>
      <c r="IZS933" s="347"/>
      <c r="IZT933" s="347"/>
      <c r="IZU933" s="347"/>
      <c r="IZV933" s="347"/>
      <c r="IZW933" s="347"/>
      <c r="IZX933" s="347"/>
      <c r="IZY933" s="347"/>
      <c r="IZZ933" s="347"/>
      <c r="JAA933" s="347"/>
      <c r="JAB933" s="347"/>
      <c r="JAC933" s="347"/>
      <c r="JAD933" s="347"/>
      <c r="JAE933" s="347"/>
      <c r="JAF933" s="347"/>
      <c r="JAG933" s="347"/>
      <c r="JAH933" s="347"/>
      <c r="JAI933" s="347"/>
      <c r="JAJ933" s="347"/>
      <c r="JAK933" s="347"/>
      <c r="JAL933" s="347"/>
      <c r="JAM933" s="347"/>
      <c r="JAN933" s="347"/>
      <c r="JAO933" s="347"/>
      <c r="JAP933" s="347"/>
      <c r="JAQ933" s="347"/>
      <c r="JAR933" s="347"/>
      <c r="JAS933" s="347"/>
      <c r="JAT933" s="347"/>
      <c r="JAU933" s="347"/>
      <c r="JAV933" s="347"/>
      <c r="JAW933" s="347"/>
      <c r="JAX933" s="347"/>
      <c r="JAY933" s="347"/>
      <c r="JAZ933" s="347"/>
      <c r="JBA933" s="347"/>
      <c r="JBB933" s="347"/>
      <c r="JBC933" s="347"/>
      <c r="JBD933" s="347"/>
      <c r="JBE933" s="347"/>
      <c r="JBF933" s="347"/>
      <c r="JBG933" s="347"/>
      <c r="JBH933" s="347"/>
      <c r="JBI933" s="347"/>
      <c r="JBJ933" s="347"/>
      <c r="JBK933" s="347"/>
      <c r="JBL933" s="347"/>
      <c r="JBM933" s="347"/>
      <c r="JBN933" s="347"/>
      <c r="JBO933" s="347"/>
      <c r="JBP933" s="347"/>
      <c r="JBQ933" s="347"/>
      <c r="JBR933" s="347"/>
      <c r="JBS933" s="347"/>
      <c r="JBT933" s="347"/>
      <c r="JBU933" s="347"/>
      <c r="JBV933" s="347"/>
      <c r="JBW933" s="347"/>
      <c r="JBX933" s="347"/>
      <c r="JBY933" s="347"/>
      <c r="JBZ933" s="347"/>
      <c r="JCA933" s="347"/>
      <c r="JCB933" s="347"/>
      <c r="JCC933" s="347"/>
      <c r="JCD933" s="347"/>
      <c r="JCE933" s="347"/>
      <c r="JCF933" s="347"/>
      <c r="JCG933" s="347"/>
      <c r="JCH933" s="347"/>
      <c r="JCI933" s="347"/>
      <c r="JCJ933" s="347"/>
      <c r="JCK933" s="347"/>
      <c r="JCL933" s="347"/>
      <c r="JCM933" s="347"/>
      <c r="JCN933" s="347"/>
      <c r="JCO933" s="347"/>
      <c r="JCP933" s="347"/>
      <c r="JCQ933" s="347"/>
      <c r="JCR933" s="347"/>
      <c r="JCS933" s="347"/>
      <c r="JCT933" s="347"/>
      <c r="JCU933" s="347"/>
      <c r="JCV933" s="347"/>
      <c r="JCW933" s="347"/>
      <c r="JCX933" s="347"/>
      <c r="JCY933" s="347"/>
      <c r="JCZ933" s="347"/>
      <c r="JDA933" s="347"/>
      <c r="JDB933" s="347"/>
      <c r="JDC933" s="347"/>
      <c r="JDD933" s="347"/>
      <c r="JDE933" s="347"/>
      <c r="JDF933" s="347"/>
      <c r="JDG933" s="347"/>
      <c r="JDH933" s="347"/>
      <c r="JDI933" s="347"/>
      <c r="JDJ933" s="347"/>
      <c r="JDK933" s="347"/>
      <c r="JDL933" s="347"/>
      <c r="JDM933" s="347"/>
      <c r="JDN933" s="347"/>
      <c r="JDO933" s="347"/>
      <c r="JDP933" s="347"/>
      <c r="JDQ933" s="347"/>
      <c r="JDR933" s="347"/>
      <c r="JDS933" s="347"/>
      <c r="JDT933" s="347"/>
      <c r="JDU933" s="347"/>
      <c r="JDV933" s="347"/>
      <c r="JDW933" s="347"/>
      <c r="JDX933" s="347"/>
      <c r="JDY933" s="347"/>
      <c r="JDZ933" s="347"/>
      <c r="JEA933" s="347"/>
      <c r="JEB933" s="347"/>
      <c r="JEC933" s="347"/>
      <c r="JED933" s="347"/>
      <c r="JEE933" s="347"/>
      <c r="JEF933" s="347"/>
      <c r="JEG933" s="347"/>
      <c r="JEH933" s="347"/>
      <c r="JEI933" s="347"/>
      <c r="JEJ933" s="347"/>
      <c r="JEK933" s="347"/>
      <c r="JEL933" s="347"/>
      <c r="JEM933" s="347"/>
      <c r="JEN933" s="347"/>
      <c r="JEO933" s="347"/>
      <c r="JEP933" s="347"/>
      <c r="JEQ933" s="347"/>
      <c r="JER933" s="347"/>
      <c r="JES933" s="347"/>
      <c r="JET933" s="347"/>
      <c r="JEU933" s="347"/>
      <c r="JEV933" s="347"/>
      <c r="JEW933" s="347"/>
      <c r="JEX933" s="347"/>
      <c r="JEY933" s="347"/>
      <c r="JEZ933" s="347"/>
      <c r="JFA933" s="347"/>
      <c r="JFB933" s="347"/>
      <c r="JFC933" s="347"/>
      <c r="JFD933" s="347"/>
      <c r="JFE933" s="347"/>
      <c r="JFF933" s="347"/>
      <c r="JFG933" s="347"/>
      <c r="JFH933" s="347"/>
      <c r="JFI933" s="347"/>
      <c r="JFJ933" s="347"/>
      <c r="JFK933" s="347"/>
      <c r="JFL933" s="347"/>
      <c r="JFM933" s="347"/>
      <c r="JFN933" s="347"/>
      <c r="JFO933" s="347"/>
      <c r="JFP933" s="347"/>
      <c r="JFQ933" s="347"/>
      <c r="JFR933" s="347"/>
      <c r="JFS933" s="347"/>
      <c r="JFT933" s="347"/>
      <c r="JFU933" s="347"/>
      <c r="JFV933" s="347"/>
      <c r="JFW933" s="347"/>
      <c r="JFX933" s="347"/>
      <c r="JFY933" s="347"/>
      <c r="JFZ933" s="347"/>
      <c r="JGA933" s="347"/>
      <c r="JGB933" s="347"/>
      <c r="JGC933" s="347"/>
      <c r="JGD933" s="347"/>
      <c r="JGE933" s="347"/>
      <c r="JGF933" s="347"/>
      <c r="JGG933" s="347"/>
      <c r="JGH933" s="347"/>
      <c r="JGI933" s="347"/>
      <c r="JGJ933" s="347"/>
      <c r="JGK933" s="347"/>
      <c r="JGL933" s="347"/>
      <c r="JGM933" s="347"/>
      <c r="JGN933" s="347"/>
      <c r="JGO933" s="347"/>
      <c r="JGP933" s="347"/>
      <c r="JGQ933" s="347"/>
      <c r="JGR933" s="347"/>
      <c r="JGS933" s="347"/>
      <c r="JGT933" s="347"/>
      <c r="JGU933" s="347"/>
      <c r="JGV933" s="347"/>
      <c r="JGW933" s="347"/>
      <c r="JGX933" s="347"/>
      <c r="JGY933" s="347"/>
      <c r="JGZ933" s="347"/>
      <c r="JHA933" s="347"/>
      <c r="JHB933" s="347"/>
      <c r="JHC933" s="347"/>
      <c r="JHD933" s="347"/>
      <c r="JHE933" s="347"/>
      <c r="JHF933" s="347"/>
      <c r="JHG933" s="347"/>
      <c r="JHH933" s="347"/>
      <c r="JHI933" s="347"/>
      <c r="JHJ933" s="347"/>
      <c r="JHK933" s="347"/>
      <c r="JHL933" s="347"/>
      <c r="JHM933" s="347"/>
      <c r="JHN933" s="347"/>
      <c r="JHO933" s="347"/>
      <c r="JHP933" s="347"/>
      <c r="JHQ933" s="347"/>
      <c r="JHR933" s="347"/>
      <c r="JHS933" s="347"/>
      <c r="JHT933" s="347"/>
      <c r="JHU933" s="347"/>
      <c r="JHV933" s="347"/>
      <c r="JHW933" s="347"/>
      <c r="JHX933" s="347"/>
      <c r="JHY933" s="347"/>
      <c r="JHZ933" s="347"/>
      <c r="JIA933" s="347"/>
      <c r="JIB933" s="347"/>
      <c r="JIC933" s="347"/>
      <c r="JID933" s="347"/>
      <c r="JIE933" s="347"/>
      <c r="JIF933" s="347"/>
      <c r="JIG933" s="347"/>
      <c r="JIH933" s="347"/>
      <c r="JII933" s="347"/>
      <c r="JIJ933" s="347"/>
      <c r="JIK933" s="347"/>
      <c r="JIL933" s="347"/>
      <c r="JIM933" s="347"/>
      <c r="JIN933" s="347"/>
      <c r="JIO933" s="347"/>
      <c r="JIP933" s="347"/>
      <c r="JIQ933" s="347"/>
      <c r="JIR933" s="347"/>
      <c r="JIS933" s="347"/>
      <c r="JIT933" s="347"/>
      <c r="JIU933" s="347"/>
      <c r="JIV933" s="347"/>
      <c r="JIW933" s="347"/>
      <c r="JIX933" s="347"/>
      <c r="JIY933" s="347"/>
      <c r="JIZ933" s="347"/>
      <c r="JJA933" s="347"/>
      <c r="JJB933" s="347"/>
      <c r="JJC933" s="347"/>
      <c r="JJD933" s="347"/>
      <c r="JJE933" s="347"/>
      <c r="JJF933" s="347"/>
      <c r="JJG933" s="347"/>
      <c r="JJH933" s="347"/>
      <c r="JJI933" s="347"/>
      <c r="JJJ933" s="347"/>
      <c r="JJK933" s="347"/>
      <c r="JJL933" s="347"/>
      <c r="JJM933" s="347"/>
      <c r="JJN933" s="347"/>
      <c r="JJO933" s="347"/>
      <c r="JJP933" s="347"/>
      <c r="JJQ933" s="347"/>
      <c r="JJR933" s="347"/>
      <c r="JJS933" s="347"/>
      <c r="JJT933" s="347"/>
      <c r="JJU933" s="347"/>
      <c r="JJV933" s="347"/>
      <c r="JJW933" s="347"/>
      <c r="JJX933" s="347"/>
      <c r="JJY933" s="347"/>
      <c r="JJZ933" s="347"/>
      <c r="JKA933" s="347"/>
      <c r="JKB933" s="347"/>
      <c r="JKC933" s="347"/>
      <c r="JKD933" s="347"/>
      <c r="JKE933" s="347"/>
      <c r="JKF933" s="347"/>
      <c r="JKG933" s="347"/>
      <c r="JKH933" s="347"/>
      <c r="JKI933" s="347"/>
      <c r="JKJ933" s="347"/>
      <c r="JKK933" s="347"/>
      <c r="JKL933" s="347"/>
      <c r="JKM933" s="347"/>
      <c r="JKN933" s="347"/>
      <c r="JKO933" s="347"/>
      <c r="JKP933" s="347"/>
      <c r="JKQ933" s="347"/>
      <c r="JKR933" s="347"/>
      <c r="JKS933" s="347"/>
      <c r="JKT933" s="347"/>
      <c r="JKU933" s="347"/>
      <c r="JKV933" s="347"/>
      <c r="JKW933" s="347"/>
      <c r="JKX933" s="347"/>
      <c r="JKY933" s="347"/>
      <c r="JKZ933" s="347"/>
      <c r="JLA933" s="347"/>
      <c r="JLB933" s="347"/>
      <c r="JLC933" s="347"/>
      <c r="JLD933" s="347"/>
      <c r="JLE933" s="347"/>
      <c r="JLF933" s="347"/>
      <c r="JLG933" s="347"/>
      <c r="JLH933" s="347"/>
      <c r="JLI933" s="347"/>
      <c r="JLJ933" s="347"/>
      <c r="JLK933" s="347"/>
      <c r="JLL933" s="347"/>
      <c r="JLM933" s="347"/>
      <c r="JLN933" s="347"/>
      <c r="JLO933" s="347"/>
      <c r="JLP933" s="347"/>
      <c r="JLQ933" s="347"/>
      <c r="JLR933" s="347"/>
      <c r="JLS933" s="347"/>
      <c r="JLT933" s="347"/>
      <c r="JLU933" s="347"/>
      <c r="JLV933" s="347"/>
      <c r="JLW933" s="347"/>
      <c r="JLX933" s="347"/>
      <c r="JLY933" s="347"/>
      <c r="JLZ933" s="347"/>
      <c r="JMA933" s="347"/>
      <c r="JMB933" s="347"/>
      <c r="JMC933" s="347"/>
      <c r="JMD933" s="347"/>
      <c r="JME933" s="347"/>
      <c r="JMF933" s="347"/>
      <c r="JMG933" s="347"/>
      <c r="JMH933" s="347"/>
      <c r="JMI933" s="347"/>
      <c r="JMJ933" s="347"/>
      <c r="JMK933" s="347"/>
      <c r="JML933" s="347"/>
      <c r="JMM933" s="347"/>
      <c r="JMN933" s="347"/>
      <c r="JMO933" s="347"/>
      <c r="JMP933" s="347"/>
      <c r="JMQ933" s="347"/>
      <c r="JMR933" s="347"/>
      <c r="JMS933" s="347"/>
      <c r="JMT933" s="347"/>
      <c r="JMU933" s="347"/>
      <c r="JMV933" s="347"/>
      <c r="JMW933" s="347"/>
      <c r="JMX933" s="347"/>
      <c r="JMY933" s="347"/>
      <c r="JMZ933" s="347"/>
      <c r="JNA933" s="347"/>
      <c r="JNB933" s="347"/>
      <c r="JNC933" s="347"/>
      <c r="JND933" s="347"/>
      <c r="JNE933" s="347"/>
      <c r="JNF933" s="347"/>
      <c r="JNG933" s="347"/>
      <c r="JNH933" s="347"/>
      <c r="JNI933" s="347"/>
      <c r="JNJ933" s="347"/>
      <c r="JNK933" s="347"/>
      <c r="JNL933" s="347"/>
      <c r="JNM933" s="347"/>
      <c r="JNN933" s="347"/>
      <c r="JNO933" s="347"/>
      <c r="JNP933" s="347"/>
      <c r="JNQ933" s="347"/>
      <c r="JNR933" s="347"/>
      <c r="JNS933" s="347"/>
      <c r="JNT933" s="347"/>
      <c r="JNU933" s="347"/>
      <c r="JNV933" s="347"/>
      <c r="JNW933" s="347"/>
      <c r="JNX933" s="347"/>
      <c r="JNY933" s="347"/>
      <c r="JNZ933" s="347"/>
      <c r="JOA933" s="347"/>
      <c r="JOB933" s="347"/>
      <c r="JOC933" s="347"/>
      <c r="JOD933" s="347"/>
      <c r="JOE933" s="347"/>
      <c r="JOF933" s="347"/>
      <c r="JOG933" s="347"/>
      <c r="JOH933" s="347"/>
      <c r="JOI933" s="347"/>
      <c r="JOJ933" s="347"/>
      <c r="JOK933" s="347"/>
      <c r="JOL933" s="347"/>
      <c r="JOM933" s="347"/>
      <c r="JON933" s="347"/>
      <c r="JOO933" s="347"/>
      <c r="JOP933" s="347"/>
      <c r="JOQ933" s="347"/>
      <c r="JOR933" s="347"/>
      <c r="JOS933" s="347"/>
      <c r="JOT933" s="347"/>
      <c r="JOU933" s="347"/>
      <c r="JOV933" s="347"/>
      <c r="JOW933" s="347"/>
      <c r="JOX933" s="347"/>
      <c r="JOY933" s="347"/>
      <c r="JOZ933" s="347"/>
      <c r="JPA933" s="347"/>
      <c r="JPB933" s="347"/>
      <c r="JPC933" s="347"/>
      <c r="JPD933" s="347"/>
      <c r="JPE933" s="347"/>
      <c r="JPF933" s="347"/>
      <c r="JPG933" s="347"/>
      <c r="JPH933" s="347"/>
      <c r="JPI933" s="347"/>
      <c r="JPJ933" s="347"/>
      <c r="JPK933" s="347"/>
      <c r="JPL933" s="347"/>
      <c r="JPM933" s="347"/>
      <c r="JPN933" s="347"/>
      <c r="JPO933" s="347"/>
      <c r="JPP933" s="347"/>
      <c r="JPQ933" s="347"/>
      <c r="JPR933" s="347"/>
      <c r="JPS933" s="347"/>
      <c r="JPT933" s="347"/>
      <c r="JPU933" s="347"/>
      <c r="JPV933" s="347"/>
      <c r="JPW933" s="347"/>
      <c r="JPX933" s="347"/>
      <c r="JPY933" s="347"/>
      <c r="JPZ933" s="347"/>
      <c r="JQA933" s="347"/>
      <c r="JQB933" s="347"/>
      <c r="JQC933" s="347"/>
      <c r="JQD933" s="347"/>
      <c r="JQE933" s="347"/>
      <c r="JQF933" s="347"/>
      <c r="JQG933" s="347"/>
      <c r="JQH933" s="347"/>
      <c r="JQI933" s="347"/>
      <c r="JQJ933" s="347"/>
      <c r="JQK933" s="347"/>
      <c r="JQL933" s="347"/>
      <c r="JQM933" s="347"/>
      <c r="JQN933" s="347"/>
      <c r="JQO933" s="347"/>
      <c r="JQP933" s="347"/>
      <c r="JQQ933" s="347"/>
      <c r="JQR933" s="347"/>
      <c r="JQS933" s="347"/>
      <c r="JQT933" s="347"/>
      <c r="JQU933" s="347"/>
      <c r="JQV933" s="347"/>
      <c r="JQW933" s="347"/>
      <c r="JQX933" s="347"/>
      <c r="JQY933" s="347"/>
      <c r="JQZ933" s="347"/>
      <c r="JRA933" s="347"/>
      <c r="JRB933" s="347"/>
      <c r="JRC933" s="347"/>
      <c r="JRD933" s="347"/>
      <c r="JRE933" s="347"/>
      <c r="JRF933" s="347"/>
      <c r="JRG933" s="347"/>
      <c r="JRH933" s="347"/>
      <c r="JRI933" s="347"/>
      <c r="JRJ933" s="347"/>
      <c r="JRK933" s="347"/>
      <c r="JRL933" s="347"/>
      <c r="JRM933" s="347"/>
      <c r="JRN933" s="347"/>
      <c r="JRO933" s="347"/>
      <c r="JRP933" s="347"/>
      <c r="JRQ933" s="347"/>
      <c r="JRR933" s="347"/>
      <c r="JRS933" s="347"/>
      <c r="JRT933" s="347"/>
      <c r="JRU933" s="347"/>
      <c r="JRV933" s="347"/>
      <c r="JRW933" s="347"/>
      <c r="JRX933" s="347"/>
      <c r="JRY933" s="347"/>
      <c r="JRZ933" s="347"/>
      <c r="JSA933" s="347"/>
      <c r="JSB933" s="347"/>
      <c r="JSC933" s="347"/>
      <c r="JSD933" s="347"/>
      <c r="JSE933" s="347"/>
      <c r="JSF933" s="347"/>
      <c r="JSG933" s="347"/>
      <c r="JSH933" s="347"/>
      <c r="JSI933" s="347"/>
      <c r="JSJ933" s="347"/>
      <c r="JSK933" s="347"/>
      <c r="JSL933" s="347"/>
      <c r="JSM933" s="347"/>
      <c r="JSN933" s="347"/>
      <c r="JSO933" s="347"/>
      <c r="JSP933" s="347"/>
      <c r="JSQ933" s="347"/>
      <c r="JSR933" s="347"/>
      <c r="JSS933" s="347"/>
      <c r="JST933" s="347"/>
      <c r="JSU933" s="347"/>
      <c r="JSV933" s="347"/>
      <c r="JSW933" s="347"/>
      <c r="JSX933" s="347"/>
      <c r="JSY933" s="347"/>
      <c r="JSZ933" s="347"/>
      <c r="JTA933" s="347"/>
      <c r="JTB933" s="347"/>
      <c r="JTC933" s="347"/>
      <c r="JTD933" s="347"/>
      <c r="JTE933" s="347"/>
      <c r="JTF933" s="347"/>
      <c r="JTG933" s="347"/>
      <c r="JTH933" s="347"/>
      <c r="JTI933" s="347"/>
      <c r="JTJ933" s="347"/>
      <c r="JTK933" s="347"/>
      <c r="JTL933" s="347"/>
      <c r="JTM933" s="347"/>
      <c r="JTN933" s="347"/>
      <c r="JTO933" s="347"/>
      <c r="JTP933" s="347"/>
      <c r="JTQ933" s="347"/>
      <c r="JTR933" s="347"/>
      <c r="JTS933" s="347"/>
      <c r="JTT933" s="347"/>
      <c r="JTU933" s="347"/>
      <c r="JTV933" s="347"/>
      <c r="JTW933" s="347"/>
      <c r="JTX933" s="347"/>
      <c r="JTY933" s="347"/>
      <c r="JTZ933" s="347"/>
      <c r="JUA933" s="347"/>
      <c r="JUB933" s="347"/>
      <c r="JUC933" s="347"/>
      <c r="JUD933" s="347"/>
      <c r="JUE933" s="347"/>
      <c r="JUF933" s="347"/>
      <c r="JUG933" s="347"/>
      <c r="JUH933" s="347"/>
      <c r="JUI933" s="347"/>
      <c r="JUJ933" s="347"/>
      <c r="JUK933" s="347"/>
      <c r="JUL933" s="347"/>
      <c r="JUM933" s="347"/>
      <c r="JUN933" s="347"/>
      <c r="JUO933" s="347"/>
      <c r="JUP933" s="347"/>
      <c r="JUQ933" s="347"/>
      <c r="JUR933" s="347"/>
      <c r="JUS933" s="347"/>
      <c r="JUT933" s="347"/>
      <c r="JUU933" s="347"/>
      <c r="JUV933" s="347"/>
      <c r="JUW933" s="347"/>
      <c r="JUX933" s="347"/>
      <c r="JUY933" s="347"/>
      <c r="JUZ933" s="347"/>
      <c r="JVA933" s="347"/>
      <c r="JVB933" s="347"/>
      <c r="JVC933" s="347"/>
      <c r="JVD933" s="347"/>
      <c r="JVE933" s="347"/>
      <c r="JVF933" s="347"/>
      <c r="JVG933" s="347"/>
      <c r="JVH933" s="347"/>
      <c r="JVI933" s="347"/>
      <c r="JVJ933" s="347"/>
      <c r="JVK933" s="347"/>
      <c r="JVL933" s="347"/>
      <c r="JVM933" s="347"/>
      <c r="JVN933" s="347"/>
      <c r="JVO933" s="347"/>
      <c r="JVP933" s="347"/>
      <c r="JVQ933" s="347"/>
      <c r="JVR933" s="347"/>
      <c r="JVS933" s="347"/>
      <c r="JVT933" s="347"/>
      <c r="JVU933" s="347"/>
      <c r="JVV933" s="347"/>
      <c r="JVW933" s="347"/>
      <c r="JVX933" s="347"/>
      <c r="JVY933" s="347"/>
      <c r="JVZ933" s="347"/>
      <c r="JWA933" s="347"/>
      <c r="JWB933" s="347"/>
      <c r="JWC933" s="347"/>
      <c r="JWD933" s="347"/>
      <c r="JWE933" s="347"/>
      <c r="JWF933" s="347"/>
      <c r="JWG933" s="347"/>
      <c r="JWH933" s="347"/>
      <c r="JWI933" s="347"/>
      <c r="JWJ933" s="347"/>
      <c r="JWK933" s="347"/>
      <c r="JWL933" s="347"/>
      <c r="JWM933" s="347"/>
      <c r="JWN933" s="347"/>
      <c r="JWO933" s="347"/>
      <c r="JWP933" s="347"/>
      <c r="JWQ933" s="347"/>
      <c r="JWR933" s="347"/>
      <c r="JWS933" s="347"/>
      <c r="JWT933" s="347"/>
      <c r="JWU933" s="347"/>
      <c r="JWV933" s="347"/>
      <c r="JWW933" s="347"/>
      <c r="JWX933" s="347"/>
      <c r="JWY933" s="347"/>
      <c r="JWZ933" s="347"/>
      <c r="JXA933" s="347"/>
      <c r="JXB933" s="347"/>
      <c r="JXC933" s="347"/>
      <c r="JXD933" s="347"/>
      <c r="JXE933" s="347"/>
      <c r="JXF933" s="347"/>
      <c r="JXG933" s="347"/>
      <c r="JXH933" s="347"/>
      <c r="JXI933" s="347"/>
      <c r="JXJ933" s="347"/>
      <c r="JXK933" s="347"/>
      <c r="JXL933" s="347"/>
      <c r="JXM933" s="347"/>
      <c r="JXN933" s="347"/>
      <c r="JXO933" s="347"/>
      <c r="JXP933" s="347"/>
      <c r="JXQ933" s="347"/>
      <c r="JXR933" s="347"/>
      <c r="JXS933" s="347"/>
      <c r="JXT933" s="347"/>
      <c r="JXU933" s="347"/>
      <c r="JXV933" s="347"/>
      <c r="JXW933" s="347"/>
      <c r="JXX933" s="347"/>
      <c r="JXY933" s="347"/>
      <c r="JXZ933" s="347"/>
      <c r="JYA933" s="347"/>
      <c r="JYB933" s="347"/>
      <c r="JYC933" s="347"/>
      <c r="JYD933" s="347"/>
      <c r="JYE933" s="347"/>
      <c r="JYF933" s="347"/>
      <c r="JYG933" s="347"/>
      <c r="JYH933" s="347"/>
      <c r="JYI933" s="347"/>
      <c r="JYJ933" s="347"/>
      <c r="JYK933" s="347"/>
      <c r="JYL933" s="347"/>
      <c r="JYM933" s="347"/>
      <c r="JYN933" s="347"/>
      <c r="JYO933" s="347"/>
      <c r="JYP933" s="347"/>
      <c r="JYQ933" s="347"/>
      <c r="JYR933" s="347"/>
      <c r="JYS933" s="347"/>
      <c r="JYT933" s="347"/>
      <c r="JYU933" s="347"/>
      <c r="JYV933" s="347"/>
      <c r="JYW933" s="347"/>
      <c r="JYX933" s="347"/>
      <c r="JYY933" s="347"/>
      <c r="JYZ933" s="347"/>
      <c r="JZA933" s="347"/>
      <c r="JZB933" s="347"/>
      <c r="JZC933" s="347"/>
      <c r="JZD933" s="347"/>
      <c r="JZE933" s="347"/>
      <c r="JZF933" s="347"/>
      <c r="JZG933" s="347"/>
      <c r="JZH933" s="347"/>
      <c r="JZI933" s="347"/>
      <c r="JZJ933" s="347"/>
      <c r="JZK933" s="347"/>
      <c r="JZL933" s="347"/>
      <c r="JZM933" s="347"/>
      <c r="JZN933" s="347"/>
      <c r="JZO933" s="347"/>
      <c r="JZP933" s="347"/>
      <c r="JZQ933" s="347"/>
      <c r="JZR933" s="347"/>
      <c r="JZS933" s="347"/>
      <c r="JZT933" s="347"/>
      <c r="JZU933" s="347"/>
      <c r="JZV933" s="347"/>
      <c r="JZW933" s="347"/>
      <c r="JZX933" s="347"/>
      <c r="JZY933" s="347"/>
      <c r="JZZ933" s="347"/>
      <c r="KAA933" s="347"/>
      <c r="KAB933" s="347"/>
      <c r="KAC933" s="347"/>
      <c r="KAD933" s="347"/>
      <c r="KAE933" s="347"/>
      <c r="KAF933" s="347"/>
      <c r="KAG933" s="347"/>
      <c r="KAH933" s="347"/>
      <c r="KAI933" s="347"/>
      <c r="KAJ933" s="347"/>
      <c r="KAK933" s="347"/>
      <c r="KAL933" s="347"/>
      <c r="KAM933" s="347"/>
      <c r="KAN933" s="347"/>
      <c r="KAO933" s="347"/>
      <c r="KAP933" s="347"/>
      <c r="KAQ933" s="347"/>
      <c r="KAR933" s="347"/>
      <c r="KAS933" s="347"/>
      <c r="KAT933" s="347"/>
      <c r="KAU933" s="347"/>
      <c r="KAV933" s="347"/>
      <c r="KAW933" s="347"/>
      <c r="KAX933" s="347"/>
      <c r="KAY933" s="347"/>
      <c r="KAZ933" s="347"/>
      <c r="KBA933" s="347"/>
      <c r="KBB933" s="347"/>
      <c r="KBC933" s="347"/>
      <c r="KBD933" s="347"/>
      <c r="KBE933" s="347"/>
      <c r="KBF933" s="347"/>
      <c r="KBG933" s="347"/>
      <c r="KBH933" s="347"/>
      <c r="KBI933" s="347"/>
      <c r="KBJ933" s="347"/>
      <c r="KBK933" s="347"/>
      <c r="KBL933" s="347"/>
      <c r="KBM933" s="347"/>
      <c r="KBN933" s="347"/>
      <c r="KBO933" s="347"/>
      <c r="KBP933" s="347"/>
      <c r="KBQ933" s="347"/>
      <c r="KBR933" s="347"/>
      <c r="KBS933" s="347"/>
      <c r="KBT933" s="347"/>
      <c r="KBU933" s="347"/>
      <c r="KBV933" s="347"/>
      <c r="KBW933" s="347"/>
      <c r="KBX933" s="347"/>
      <c r="KBY933" s="347"/>
      <c r="KBZ933" s="347"/>
      <c r="KCA933" s="347"/>
      <c r="KCB933" s="347"/>
      <c r="KCC933" s="347"/>
      <c r="KCD933" s="347"/>
      <c r="KCE933" s="347"/>
      <c r="KCF933" s="347"/>
      <c r="KCG933" s="347"/>
      <c r="KCH933" s="347"/>
      <c r="KCI933" s="347"/>
      <c r="KCJ933" s="347"/>
      <c r="KCK933" s="347"/>
      <c r="KCL933" s="347"/>
      <c r="KCM933" s="347"/>
      <c r="KCN933" s="347"/>
      <c r="KCO933" s="347"/>
      <c r="KCP933" s="347"/>
      <c r="KCQ933" s="347"/>
      <c r="KCR933" s="347"/>
      <c r="KCS933" s="347"/>
      <c r="KCT933" s="347"/>
      <c r="KCU933" s="347"/>
      <c r="KCV933" s="347"/>
      <c r="KCW933" s="347"/>
      <c r="KCX933" s="347"/>
      <c r="KCY933" s="347"/>
      <c r="KCZ933" s="347"/>
      <c r="KDA933" s="347"/>
      <c r="KDB933" s="347"/>
      <c r="KDC933" s="347"/>
      <c r="KDD933" s="347"/>
      <c r="KDE933" s="347"/>
      <c r="KDF933" s="347"/>
      <c r="KDG933" s="347"/>
      <c r="KDH933" s="347"/>
      <c r="KDI933" s="347"/>
      <c r="KDJ933" s="347"/>
      <c r="KDK933" s="347"/>
      <c r="KDL933" s="347"/>
      <c r="KDM933" s="347"/>
      <c r="KDN933" s="347"/>
      <c r="KDO933" s="347"/>
      <c r="KDP933" s="347"/>
      <c r="KDQ933" s="347"/>
      <c r="KDR933" s="347"/>
      <c r="KDS933" s="347"/>
      <c r="KDT933" s="347"/>
      <c r="KDU933" s="347"/>
      <c r="KDV933" s="347"/>
      <c r="KDW933" s="347"/>
      <c r="KDX933" s="347"/>
      <c r="KDY933" s="347"/>
      <c r="KDZ933" s="347"/>
      <c r="KEA933" s="347"/>
      <c r="KEB933" s="347"/>
      <c r="KEC933" s="347"/>
      <c r="KED933" s="347"/>
      <c r="KEE933" s="347"/>
      <c r="KEF933" s="347"/>
      <c r="KEG933" s="347"/>
      <c r="KEH933" s="347"/>
      <c r="KEI933" s="347"/>
      <c r="KEJ933" s="347"/>
      <c r="KEK933" s="347"/>
      <c r="KEL933" s="347"/>
      <c r="KEM933" s="347"/>
      <c r="KEN933" s="347"/>
      <c r="KEO933" s="347"/>
      <c r="KEP933" s="347"/>
      <c r="KEQ933" s="347"/>
      <c r="KER933" s="347"/>
      <c r="KES933" s="347"/>
      <c r="KET933" s="347"/>
      <c r="KEU933" s="347"/>
      <c r="KEV933" s="347"/>
      <c r="KEW933" s="347"/>
      <c r="KEX933" s="347"/>
      <c r="KEY933" s="347"/>
      <c r="KEZ933" s="347"/>
      <c r="KFA933" s="347"/>
      <c r="KFB933" s="347"/>
      <c r="KFC933" s="347"/>
      <c r="KFD933" s="347"/>
      <c r="KFE933" s="347"/>
      <c r="KFF933" s="347"/>
      <c r="KFG933" s="347"/>
      <c r="KFH933" s="347"/>
      <c r="KFI933" s="347"/>
      <c r="KFJ933" s="347"/>
      <c r="KFK933" s="347"/>
      <c r="KFL933" s="347"/>
      <c r="KFM933" s="347"/>
      <c r="KFN933" s="347"/>
      <c r="KFO933" s="347"/>
      <c r="KFP933" s="347"/>
      <c r="KFQ933" s="347"/>
      <c r="KFR933" s="347"/>
      <c r="KFS933" s="347"/>
      <c r="KFT933" s="347"/>
      <c r="KFU933" s="347"/>
      <c r="KFV933" s="347"/>
      <c r="KFW933" s="347"/>
      <c r="KFX933" s="347"/>
      <c r="KFY933" s="347"/>
      <c r="KFZ933" s="347"/>
      <c r="KGA933" s="347"/>
      <c r="KGB933" s="347"/>
      <c r="KGC933" s="347"/>
      <c r="KGD933" s="347"/>
      <c r="KGE933" s="347"/>
      <c r="KGF933" s="347"/>
      <c r="KGG933" s="347"/>
      <c r="KGH933" s="347"/>
      <c r="KGI933" s="347"/>
      <c r="KGJ933" s="347"/>
      <c r="KGK933" s="347"/>
      <c r="KGL933" s="347"/>
      <c r="KGM933" s="347"/>
      <c r="KGN933" s="347"/>
      <c r="KGO933" s="347"/>
      <c r="KGP933" s="347"/>
      <c r="KGQ933" s="347"/>
      <c r="KGR933" s="347"/>
      <c r="KGS933" s="347"/>
      <c r="KGT933" s="347"/>
      <c r="KGU933" s="347"/>
      <c r="KGV933" s="347"/>
      <c r="KGW933" s="347"/>
      <c r="KGX933" s="347"/>
      <c r="KGY933" s="347"/>
      <c r="KGZ933" s="347"/>
      <c r="KHA933" s="347"/>
      <c r="KHB933" s="347"/>
      <c r="KHC933" s="347"/>
      <c r="KHD933" s="347"/>
      <c r="KHE933" s="347"/>
      <c r="KHF933" s="347"/>
      <c r="KHG933" s="347"/>
      <c r="KHH933" s="347"/>
      <c r="KHI933" s="347"/>
      <c r="KHJ933" s="347"/>
      <c r="KHK933" s="347"/>
      <c r="KHL933" s="347"/>
      <c r="KHM933" s="347"/>
      <c r="KHN933" s="347"/>
      <c r="KHO933" s="347"/>
      <c r="KHP933" s="347"/>
      <c r="KHQ933" s="347"/>
      <c r="KHR933" s="347"/>
      <c r="KHS933" s="347"/>
      <c r="KHT933" s="347"/>
      <c r="KHU933" s="347"/>
      <c r="KHV933" s="347"/>
      <c r="KHW933" s="347"/>
      <c r="KHX933" s="347"/>
      <c r="KHY933" s="347"/>
      <c r="KHZ933" s="347"/>
      <c r="KIA933" s="347"/>
      <c r="KIB933" s="347"/>
      <c r="KIC933" s="347"/>
      <c r="KID933" s="347"/>
      <c r="KIE933" s="347"/>
      <c r="KIF933" s="347"/>
      <c r="KIG933" s="347"/>
      <c r="KIH933" s="347"/>
      <c r="KII933" s="347"/>
      <c r="KIJ933" s="347"/>
      <c r="KIK933" s="347"/>
      <c r="KIL933" s="347"/>
      <c r="KIM933" s="347"/>
      <c r="KIN933" s="347"/>
      <c r="KIO933" s="347"/>
      <c r="KIP933" s="347"/>
      <c r="KIQ933" s="347"/>
      <c r="KIR933" s="347"/>
      <c r="KIS933" s="347"/>
      <c r="KIT933" s="347"/>
      <c r="KIU933" s="347"/>
      <c r="KIV933" s="347"/>
      <c r="KIW933" s="347"/>
      <c r="KIX933" s="347"/>
      <c r="KIY933" s="347"/>
      <c r="KIZ933" s="347"/>
      <c r="KJA933" s="347"/>
      <c r="KJB933" s="347"/>
      <c r="KJC933" s="347"/>
      <c r="KJD933" s="347"/>
      <c r="KJE933" s="347"/>
      <c r="KJF933" s="347"/>
      <c r="KJG933" s="347"/>
      <c r="KJH933" s="347"/>
      <c r="KJI933" s="347"/>
      <c r="KJJ933" s="347"/>
      <c r="KJK933" s="347"/>
      <c r="KJL933" s="347"/>
      <c r="KJM933" s="347"/>
      <c r="KJN933" s="347"/>
      <c r="KJO933" s="347"/>
      <c r="KJP933" s="347"/>
      <c r="KJQ933" s="347"/>
      <c r="KJR933" s="347"/>
      <c r="KJS933" s="347"/>
      <c r="KJT933" s="347"/>
      <c r="KJU933" s="347"/>
      <c r="KJV933" s="347"/>
      <c r="KJW933" s="347"/>
      <c r="KJX933" s="347"/>
      <c r="KJY933" s="347"/>
      <c r="KJZ933" s="347"/>
      <c r="KKA933" s="347"/>
      <c r="KKB933" s="347"/>
      <c r="KKC933" s="347"/>
      <c r="KKD933" s="347"/>
      <c r="KKE933" s="347"/>
      <c r="KKF933" s="347"/>
      <c r="KKG933" s="347"/>
      <c r="KKH933" s="347"/>
      <c r="KKI933" s="347"/>
      <c r="KKJ933" s="347"/>
      <c r="KKK933" s="347"/>
      <c r="KKL933" s="347"/>
      <c r="KKM933" s="347"/>
      <c r="KKN933" s="347"/>
      <c r="KKO933" s="347"/>
      <c r="KKP933" s="347"/>
      <c r="KKQ933" s="347"/>
      <c r="KKR933" s="347"/>
      <c r="KKS933" s="347"/>
      <c r="KKT933" s="347"/>
      <c r="KKU933" s="347"/>
      <c r="KKV933" s="347"/>
      <c r="KKW933" s="347"/>
      <c r="KKX933" s="347"/>
      <c r="KKY933" s="347"/>
      <c r="KKZ933" s="347"/>
      <c r="KLA933" s="347"/>
      <c r="KLB933" s="347"/>
      <c r="KLC933" s="347"/>
      <c r="KLD933" s="347"/>
      <c r="KLE933" s="347"/>
      <c r="KLF933" s="347"/>
      <c r="KLG933" s="347"/>
      <c r="KLH933" s="347"/>
      <c r="KLI933" s="347"/>
      <c r="KLJ933" s="347"/>
      <c r="KLK933" s="347"/>
      <c r="KLL933" s="347"/>
      <c r="KLM933" s="347"/>
      <c r="KLN933" s="347"/>
      <c r="KLO933" s="347"/>
      <c r="KLP933" s="347"/>
      <c r="KLQ933" s="347"/>
      <c r="KLR933" s="347"/>
      <c r="KLS933" s="347"/>
      <c r="KLT933" s="347"/>
      <c r="KLU933" s="347"/>
      <c r="KLV933" s="347"/>
      <c r="KLW933" s="347"/>
      <c r="KLX933" s="347"/>
      <c r="KLY933" s="347"/>
      <c r="KLZ933" s="347"/>
      <c r="KMA933" s="347"/>
      <c r="KMB933" s="347"/>
      <c r="KMC933" s="347"/>
      <c r="KMD933" s="347"/>
      <c r="KME933" s="347"/>
      <c r="KMF933" s="347"/>
      <c r="KMG933" s="347"/>
      <c r="KMH933" s="347"/>
      <c r="KMI933" s="347"/>
      <c r="KMJ933" s="347"/>
      <c r="KMK933" s="347"/>
      <c r="KML933" s="347"/>
      <c r="KMM933" s="347"/>
      <c r="KMN933" s="347"/>
      <c r="KMO933" s="347"/>
      <c r="KMP933" s="347"/>
      <c r="KMQ933" s="347"/>
      <c r="KMR933" s="347"/>
      <c r="KMS933" s="347"/>
      <c r="KMT933" s="347"/>
      <c r="KMU933" s="347"/>
      <c r="KMV933" s="347"/>
      <c r="KMW933" s="347"/>
      <c r="KMX933" s="347"/>
      <c r="KMY933" s="347"/>
      <c r="KMZ933" s="347"/>
      <c r="KNA933" s="347"/>
      <c r="KNB933" s="347"/>
      <c r="KNC933" s="347"/>
      <c r="KND933" s="347"/>
      <c r="KNE933" s="347"/>
      <c r="KNF933" s="347"/>
      <c r="KNG933" s="347"/>
      <c r="KNH933" s="347"/>
      <c r="KNI933" s="347"/>
      <c r="KNJ933" s="347"/>
      <c r="KNK933" s="347"/>
      <c r="KNL933" s="347"/>
      <c r="KNM933" s="347"/>
      <c r="KNN933" s="347"/>
      <c r="KNO933" s="347"/>
      <c r="KNP933" s="347"/>
      <c r="KNQ933" s="347"/>
      <c r="KNR933" s="347"/>
      <c r="KNS933" s="347"/>
      <c r="KNT933" s="347"/>
      <c r="KNU933" s="347"/>
      <c r="KNV933" s="347"/>
      <c r="KNW933" s="347"/>
      <c r="KNX933" s="347"/>
      <c r="KNY933" s="347"/>
      <c r="KNZ933" s="347"/>
      <c r="KOA933" s="347"/>
      <c r="KOB933" s="347"/>
      <c r="KOC933" s="347"/>
      <c r="KOD933" s="347"/>
      <c r="KOE933" s="347"/>
      <c r="KOF933" s="347"/>
      <c r="KOG933" s="347"/>
      <c r="KOH933" s="347"/>
      <c r="KOI933" s="347"/>
      <c r="KOJ933" s="347"/>
      <c r="KOK933" s="347"/>
      <c r="KOL933" s="347"/>
      <c r="KOM933" s="347"/>
      <c r="KON933" s="347"/>
      <c r="KOO933" s="347"/>
      <c r="KOP933" s="347"/>
      <c r="KOQ933" s="347"/>
      <c r="KOR933" s="347"/>
      <c r="KOS933" s="347"/>
      <c r="KOT933" s="347"/>
      <c r="KOU933" s="347"/>
      <c r="KOV933" s="347"/>
      <c r="KOW933" s="347"/>
      <c r="KOX933" s="347"/>
      <c r="KOY933" s="347"/>
      <c r="KOZ933" s="347"/>
      <c r="KPA933" s="347"/>
      <c r="KPB933" s="347"/>
      <c r="KPC933" s="347"/>
      <c r="KPD933" s="347"/>
      <c r="KPE933" s="347"/>
      <c r="KPF933" s="347"/>
      <c r="KPG933" s="347"/>
      <c r="KPH933" s="347"/>
      <c r="KPI933" s="347"/>
      <c r="KPJ933" s="347"/>
      <c r="KPK933" s="347"/>
      <c r="KPL933" s="347"/>
      <c r="KPM933" s="347"/>
      <c r="KPN933" s="347"/>
      <c r="KPO933" s="347"/>
      <c r="KPP933" s="347"/>
      <c r="KPQ933" s="347"/>
      <c r="KPR933" s="347"/>
      <c r="KPS933" s="347"/>
      <c r="KPT933" s="347"/>
      <c r="KPU933" s="347"/>
      <c r="KPV933" s="347"/>
      <c r="KPW933" s="347"/>
      <c r="KPX933" s="347"/>
      <c r="KPY933" s="347"/>
      <c r="KPZ933" s="347"/>
      <c r="KQA933" s="347"/>
      <c r="KQB933" s="347"/>
      <c r="KQC933" s="347"/>
      <c r="KQD933" s="347"/>
      <c r="KQE933" s="347"/>
      <c r="KQF933" s="347"/>
      <c r="KQG933" s="347"/>
      <c r="KQH933" s="347"/>
      <c r="KQI933" s="347"/>
      <c r="KQJ933" s="347"/>
      <c r="KQK933" s="347"/>
      <c r="KQL933" s="347"/>
      <c r="KQM933" s="347"/>
      <c r="KQN933" s="347"/>
      <c r="KQO933" s="347"/>
      <c r="KQP933" s="347"/>
      <c r="KQQ933" s="347"/>
      <c r="KQR933" s="347"/>
      <c r="KQS933" s="347"/>
      <c r="KQT933" s="347"/>
      <c r="KQU933" s="347"/>
      <c r="KQV933" s="347"/>
      <c r="KQW933" s="347"/>
      <c r="KQX933" s="347"/>
      <c r="KQY933" s="347"/>
      <c r="KQZ933" s="347"/>
      <c r="KRA933" s="347"/>
      <c r="KRB933" s="347"/>
      <c r="KRC933" s="347"/>
      <c r="KRD933" s="347"/>
      <c r="KRE933" s="347"/>
      <c r="KRF933" s="347"/>
      <c r="KRG933" s="347"/>
      <c r="KRH933" s="347"/>
      <c r="KRI933" s="347"/>
      <c r="KRJ933" s="347"/>
      <c r="KRK933" s="347"/>
      <c r="KRL933" s="347"/>
      <c r="KRM933" s="347"/>
      <c r="KRN933" s="347"/>
      <c r="KRO933" s="347"/>
      <c r="KRP933" s="347"/>
      <c r="KRQ933" s="347"/>
      <c r="KRR933" s="347"/>
      <c r="KRS933" s="347"/>
      <c r="KRT933" s="347"/>
      <c r="KRU933" s="347"/>
      <c r="KRV933" s="347"/>
      <c r="KRW933" s="347"/>
      <c r="KRX933" s="347"/>
      <c r="KRY933" s="347"/>
      <c r="KRZ933" s="347"/>
      <c r="KSA933" s="347"/>
      <c r="KSB933" s="347"/>
      <c r="KSC933" s="347"/>
      <c r="KSD933" s="347"/>
      <c r="KSE933" s="347"/>
      <c r="KSF933" s="347"/>
      <c r="KSG933" s="347"/>
      <c r="KSH933" s="347"/>
      <c r="KSI933" s="347"/>
      <c r="KSJ933" s="347"/>
      <c r="KSK933" s="347"/>
      <c r="KSL933" s="347"/>
      <c r="KSM933" s="347"/>
      <c r="KSN933" s="347"/>
      <c r="KSO933" s="347"/>
      <c r="KSP933" s="347"/>
      <c r="KSQ933" s="347"/>
      <c r="KSR933" s="347"/>
      <c r="KSS933" s="347"/>
      <c r="KST933" s="347"/>
      <c r="KSU933" s="347"/>
      <c r="KSV933" s="347"/>
      <c r="KSW933" s="347"/>
      <c r="KSX933" s="347"/>
      <c r="KSY933" s="347"/>
      <c r="KSZ933" s="347"/>
      <c r="KTA933" s="347"/>
      <c r="KTB933" s="347"/>
      <c r="KTC933" s="347"/>
      <c r="KTD933" s="347"/>
      <c r="KTE933" s="347"/>
      <c r="KTF933" s="347"/>
      <c r="KTG933" s="347"/>
      <c r="KTH933" s="347"/>
      <c r="KTI933" s="347"/>
      <c r="KTJ933" s="347"/>
      <c r="KTK933" s="347"/>
      <c r="KTL933" s="347"/>
      <c r="KTM933" s="347"/>
      <c r="KTN933" s="347"/>
      <c r="KTO933" s="347"/>
      <c r="KTP933" s="347"/>
      <c r="KTQ933" s="347"/>
      <c r="KTR933" s="347"/>
      <c r="KTS933" s="347"/>
      <c r="KTT933" s="347"/>
      <c r="KTU933" s="347"/>
      <c r="KTV933" s="347"/>
      <c r="KTW933" s="347"/>
      <c r="KTX933" s="347"/>
      <c r="KTY933" s="347"/>
      <c r="KTZ933" s="347"/>
      <c r="KUA933" s="347"/>
      <c r="KUB933" s="347"/>
      <c r="KUC933" s="347"/>
      <c r="KUD933" s="347"/>
      <c r="KUE933" s="347"/>
      <c r="KUF933" s="347"/>
      <c r="KUG933" s="347"/>
      <c r="KUH933" s="347"/>
      <c r="KUI933" s="347"/>
      <c r="KUJ933" s="347"/>
      <c r="KUK933" s="347"/>
      <c r="KUL933" s="347"/>
      <c r="KUM933" s="347"/>
      <c r="KUN933" s="347"/>
      <c r="KUO933" s="347"/>
      <c r="KUP933" s="347"/>
      <c r="KUQ933" s="347"/>
      <c r="KUR933" s="347"/>
      <c r="KUS933" s="347"/>
      <c r="KUT933" s="347"/>
      <c r="KUU933" s="347"/>
      <c r="KUV933" s="347"/>
      <c r="KUW933" s="347"/>
      <c r="KUX933" s="347"/>
      <c r="KUY933" s="347"/>
      <c r="KUZ933" s="347"/>
      <c r="KVA933" s="347"/>
      <c r="KVB933" s="347"/>
      <c r="KVC933" s="347"/>
      <c r="KVD933" s="347"/>
      <c r="KVE933" s="347"/>
      <c r="KVF933" s="347"/>
      <c r="KVG933" s="347"/>
      <c r="KVH933" s="347"/>
      <c r="KVI933" s="347"/>
      <c r="KVJ933" s="347"/>
      <c r="KVK933" s="347"/>
      <c r="KVL933" s="347"/>
      <c r="KVM933" s="347"/>
      <c r="KVN933" s="347"/>
      <c r="KVO933" s="347"/>
      <c r="KVP933" s="347"/>
      <c r="KVQ933" s="347"/>
      <c r="KVR933" s="347"/>
      <c r="KVS933" s="347"/>
      <c r="KVT933" s="347"/>
      <c r="KVU933" s="347"/>
      <c r="KVV933" s="347"/>
      <c r="KVW933" s="347"/>
      <c r="KVX933" s="347"/>
      <c r="KVY933" s="347"/>
      <c r="KVZ933" s="347"/>
      <c r="KWA933" s="347"/>
      <c r="KWB933" s="347"/>
      <c r="KWC933" s="347"/>
      <c r="KWD933" s="347"/>
      <c r="KWE933" s="347"/>
      <c r="KWF933" s="347"/>
      <c r="KWG933" s="347"/>
      <c r="KWH933" s="347"/>
      <c r="KWI933" s="347"/>
      <c r="KWJ933" s="347"/>
      <c r="KWK933" s="347"/>
      <c r="KWL933" s="347"/>
      <c r="KWM933" s="347"/>
      <c r="KWN933" s="347"/>
      <c r="KWO933" s="347"/>
      <c r="KWP933" s="347"/>
      <c r="KWQ933" s="347"/>
      <c r="KWR933" s="347"/>
      <c r="KWS933" s="347"/>
      <c r="KWT933" s="347"/>
      <c r="KWU933" s="347"/>
      <c r="KWV933" s="347"/>
      <c r="KWW933" s="347"/>
      <c r="KWX933" s="347"/>
      <c r="KWY933" s="347"/>
      <c r="KWZ933" s="347"/>
      <c r="KXA933" s="347"/>
      <c r="KXB933" s="347"/>
      <c r="KXC933" s="347"/>
      <c r="KXD933" s="347"/>
      <c r="KXE933" s="347"/>
      <c r="KXF933" s="347"/>
      <c r="KXG933" s="347"/>
      <c r="KXH933" s="347"/>
      <c r="KXI933" s="347"/>
      <c r="KXJ933" s="347"/>
      <c r="KXK933" s="347"/>
      <c r="KXL933" s="347"/>
      <c r="KXM933" s="347"/>
      <c r="KXN933" s="347"/>
      <c r="KXO933" s="347"/>
      <c r="KXP933" s="347"/>
      <c r="KXQ933" s="347"/>
      <c r="KXR933" s="347"/>
      <c r="KXS933" s="347"/>
      <c r="KXT933" s="347"/>
      <c r="KXU933" s="347"/>
      <c r="KXV933" s="347"/>
      <c r="KXW933" s="347"/>
      <c r="KXX933" s="347"/>
      <c r="KXY933" s="347"/>
      <c r="KXZ933" s="347"/>
      <c r="KYA933" s="347"/>
      <c r="KYB933" s="347"/>
      <c r="KYC933" s="347"/>
      <c r="KYD933" s="347"/>
      <c r="KYE933" s="347"/>
      <c r="KYF933" s="347"/>
      <c r="KYG933" s="347"/>
      <c r="KYH933" s="347"/>
      <c r="KYI933" s="347"/>
      <c r="KYJ933" s="347"/>
      <c r="KYK933" s="347"/>
      <c r="KYL933" s="347"/>
      <c r="KYM933" s="347"/>
      <c r="KYN933" s="347"/>
      <c r="KYO933" s="347"/>
      <c r="KYP933" s="347"/>
      <c r="KYQ933" s="347"/>
      <c r="KYR933" s="347"/>
      <c r="KYS933" s="347"/>
      <c r="KYT933" s="347"/>
      <c r="KYU933" s="347"/>
      <c r="KYV933" s="347"/>
      <c r="KYW933" s="347"/>
      <c r="KYX933" s="347"/>
      <c r="KYY933" s="347"/>
      <c r="KYZ933" s="347"/>
      <c r="KZA933" s="347"/>
      <c r="KZB933" s="347"/>
      <c r="KZC933" s="347"/>
      <c r="KZD933" s="347"/>
      <c r="KZE933" s="347"/>
      <c r="KZF933" s="347"/>
      <c r="KZG933" s="347"/>
      <c r="KZH933" s="347"/>
      <c r="KZI933" s="347"/>
      <c r="KZJ933" s="347"/>
      <c r="KZK933" s="347"/>
      <c r="KZL933" s="347"/>
      <c r="KZM933" s="347"/>
      <c r="KZN933" s="347"/>
      <c r="KZO933" s="347"/>
      <c r="KZP933" s="347"/>
      <c r="KZQ933" s="347"/>
      <c r="KZR933" s="347"/>
      <c r="KZS933" s="347"/>
      <c r="KZT933" s="347"/>
      <c r="KZU933" s="347"/>
      <c r="KZV933" s="347"/>
      <c r="KZW933" s="347"/>
      <c r="KZX933" s="347"/>
      <c r="KZY933" s="347"/>
      <c r="KZZ933" s="347"/>
      <c r="LAA933" s="347"/>
      <c r="LAB933" s="347"/>
      <c r="LAC933" s="347"/>
      <c r="LAD933" s="347"/>
      <c r="LAE933" s="347"/>
      <c r="LAF933" s="347"/>
      <c r="LAG933" s="347"/>
      <c r="LAH933" s="347"/>
      <c r="LAI933" s="347"/>
      <c r="LAJ933" s="347"/>
      <c r="LAK933" s="347"/>
      <c r="LAL933" s="347"/>
      <c r="LAM933" s="347"/>
      <c r="LAN933" s="347"/>
      <c r="LAO933" s="347"/>
      <c r="LAP933" s="347"/>
      <c r="LAQ933" s="347"/>
      <c r="LAR933" s="347"/>
      <c r="LAS933" s="347"/>
      <c r="LAT933" s="347"/>
      <c r="LAU933" s="347"/>
      <c r="LAV933" s="347"/>
      <c r="LAW933" s="347"/>
      <c r="LAX933" s="347"/>
      <c r="LAY933" s="347"/>
      <c r="LAZ933" s="347"/>
      <c r="LBA933" s="347"/>
      <c r="LBB933" s="347"/>
      <c r="LBC933" s="347"/>
      <c r="LBD933" s="347"/>
      <c r="LBE933" s="347"/>
      <c r="LBF933" s="347"/>
      <c r="LBG933" s="347"/>
      <c r="LBH933" s="347"/>
      <c r="LBI933" s="347"/>
      <c r="LBJ933" s="347"/>
      <c r="LBK933" s="347"/>
      <c r="LBL933" s="347"/>
      <c r="LBM933" s="347"/>
      <c r="LBN933" s="347"/>
      <c r="LBO933" s="347"/>
      <c r="LBP933" s="347"/>
      <c r="LBQ933" s="347"/>
      <c r="LBR933" s="347"/>
      <c r="LBS933" s="347"/>
      <c r="LBT933" s="347"/>
      <c r="LBU933" s="347"/>
      <c r="LBV933" s="347"/>
      <c r="LBW933" s="347"/>
      <c r="LBX933" s="347"/>
      <c r="LBY933" s="347"/>
      <c r="LBZ933" s="347"/>
      <c r="LCA933" s="347"/>
      <c r="LCB933" s="347"/>
      <c r="LCC933" s="347"/>
      <c r="LCD933" s="347"/>
      <c r="LCE933" s="347"/>
      <c r="LCF933" s="347"/>
      <c r="LCG933" s="347"/>
      <c r="LCH933" s="347"/>
      <c r="LCI933" s="347"/>
      <c r="LCJ933" s="347"/>
      <c r="LCK933" s="347"/>
      <c r="LCL933" s="347"/>
      <c r="LCM933" s="347"/>
      <c r="LCN933" s="347"/>
      <c r="LCO933" s="347"/>
      <c r="LCP933" s="347"/>
      <c r="LCQ933" s="347"/>
      <c r="LCR933" s="347"/>
      <c r="LCS933" s="347"/>
      <c r="LCT933" s="347"/>
      <c r="LCU933" s="347"/>
      <c r="LCV933" s="347"/>
      <c r="LCW933" s="347"/>
      <c r="LCX933" s="347"/>
      <c r="LCY933" s="347"/>
      <c r="LCZ933" s="347"/>
      <c r="LDA933" s="347"/>
      <c r="LDB933" s="347"/>
      <c r="LDC933" s="347"/>
      <c r="LDD933" s="347"/>
      <c r="LDE933" s="347"/>
      <c r="LDF933" s="347"/>
      <c r="LDG933" s="347"/>
      <c r="LDH933" s="347"/>
      <c r="LDI933" s="347"/>
      <c r="LDJ933" s="347"/>
      <c r="LDK933" s="347"/>
      <c r="LDL933" s="347"/>
      <c r="LDM933" s="347"/>
      <c r="LDN933" s="347"/>
      <c r="LDO933" s="347"/>
      <c r="LDP933" s="347"/>
      <c r="LDQ933" s="347"/>
      <c r="LDR933" s="347"/>
      <c r="LDS933" s="347"/>
      <c r="LDT933" s="347"/>
      <c r="LDU933" s="347"/>
      <c r="LDV933" s="347"/>
      <c r="LDW933" s="347"/>
      <c r="LDX933" s="347"/>
      <c r="LDY933" s="347"/>
      <c r="LDZ933" s="347"/>
      <c r="LEA933" s="347"/>
      <c r="LEB933" s="347"/>
      <c r="LEC933" s="347"/>
      <c r="LED933" s="347"/>
      <c r="LEE933" s="347"/>
      <c r="LEF933" s="347"/>
      <c r="LEG933" s="347"/>
      <c r="LEH933" s="347"/>
      <c r="LEI933" s="347"/>
      <c r="LEJ933" s="347"/>
      <c r="LEK933" s="347"/>
      <c r="LEL933" s="347"/>
      <c r="LEM933" s="347"/>
      <c r="LEN933" s="347"/>
      <c r="LEO933" s="347"/>
      <c r="LEP933" s="347"/>
      <c r="LEQ933" s="347"/>
      <c r="LER933" s="347"/>
      <c r="LES933" s="347"/>
      <c r="LET933" s="347"/>
      <c r="LEU933" s="347"/>
      <c r="LEV933" s="347"/>
      <c r="LEW933" s="347"/>
      <c r="LEX933" s="347"/>
      <c r="LEY933" s="347"/>
      <c r="LEZ933" s="347"/>
      <c r="LFA933" s="347"/>
      <c r="LFB933" s="347"/>
      <c r="LFC933" s="347"/>
      <c r="LFD933" s="347"/>
      <c r="LFE933" s="347"/>
      <c r="LFF933" s="347"/>
      <c r="LFG933" s="347"/>
      <c r="LFH933" s="347"/>
      <c r="LFI933" s="347"/>
      <c r="LFJ933" s="347"/>
      <c r="LFK933" s="347"/>
      <c r="LFL933" s="347"/>
      <c r="LFM933" s="347"/>
      <c r="LFN933" s="347"/>
      <c r="LFO933" s="347"/>
      <c r="LFP933" s="347"/>
      <c r="LFQ933" s="347"/>
      <c r="LFR933" s="347"/>
      <c r="LFS933" s="347"/>
      <c r="LFT933" s="347"/>
      <c r="LFU933" s="347"/>
      <c r="LFV933" s="347"/>
      <c r="LFW933" s="347"/>
      <c r="LFX933" s="347"/>
      <c r="LFY933" s="347"/>
      <c r="LFZ933" s="347"/>
      <c r="LGA933" s="347"/>
      <c r="LGB933" s="347"/>
      <c r="LGC933" s="347"/>
      <c r="LGD933" s="347"/>
      <c r="LGE933" s="347"/>
      <c r="LGF933" s="347"/>
      <c r="LGG933" s="347"/>
      <c r="LGH933" s="347"/>
      <c r="LGI933" s="347"/>
      <c r="LGJ933" s="347"/>
      <c r="LGK933" s="347"/>
      <c r="LGL933" s="347"/>
      <c r="LGM933" s="347"/>
      <c r="LGN933" s="347"/>
      <c r="LGO933" s="347"/>
      <c r="LGP933" s="347"/>
      <c r="LGQ933" s="347"/>
      <c r="LGR933" s="347"/>
      <c r="LGS933" s="347"/>
      <c r="LGT933" s="347"/>
      <c r="LGU933" s="347"/>
      <c r="LGV933" s="347"/>
      <c r="LGW933" s="347"/>
      <c r="LGX933" s="347"/>
      <c r="LGY933" s="347"/>
      <c r="LGZ933" s="347"/>
      <c r="LHA933" s="347"/>
      <c r="LHB933" s="347"/>
      <c r="LHC933" s="347"/>
      <c r="LHD933" s="347"/>
      <c r="LHE933" s="347"/>
      <c r="LHF933" s="347"/>
      <c r="LHG933" s="347"/>
      <c r="LHH933" s="347"/>
      <c r="LHI933" s="347"/>
      <c r="LHJ933" s="347"/>
      <c r="LHK933" s="347"/>
      <c r="LHL933" s="347"/>
      <c r="LHM933" s="347"/>
      <c r="LHN933" s="347"/>
      <c r="LHO933" s="347"/>
      <c r="LHP933" s="347"/>
      <c r="LHQ933" s="347"/>
      <c r="LHR933" s="347"/>
      <c r="LHS933" s="347"/>
      <c r="LHT933" s="347"/>
      <c r="LHU933" s="347"/>
      <c r="LHV933" s="347"/>
      <c r="LHW933" s="347"/>
      <c r="LHX933" s="347"/>
      <c r="LHY933" s="347"/>
      <c r="LHZ933" s="347"/>
      <c r="LIA933" s="347"/>
      <c r="LIB933" s="347"/>
      <c r="LIC933" s="347"/>
      <c r="LID933" s="347"/>
      <c r="LIE933" s="347"/>
      <c r="LIF933" s="347"/>
      <c r="LIG933" s="347"/>
      <c r="LIH933" s="347"/>
      <c r="LII933" s="347"/>
      <c r="LIJ933" s="347"/>
      <c r="LIK933" s="347"/>
      <c r="LIL933" s="347"/>
      <c r="LIM933" s="347"/>
      <c r="LIN933" s="347"/>
      <c r="LIO933" s="347"/>
      <c r="LIP933" s="347"/>
      <c r="LIQ933" s="347"/>
      <c r="LIR933" s="347"/>
      <c r="LIS933" s="347"/>
      <c r="LIT933" s="347"/>
      <c r="LIU933" s="347"/>
      <c r="LIV933" s="347"/>
      <c r="LIW933" s="347"/>
      <c r="LIX933" s="347"/>
      <c r="LIY933" s="347"/>
      <c r="LIZ933" s="347"/>
      <c r="LJA933" s="347"/>
      <c r="LJB933" s="347"/>
      <c r="LJC933" s="347"/>
      <c r="LJD933" s="347"/>
      <c r="LJE933" s="347"/>
      <c r="LJF933" s="347"/>
      <c r="LJG933" s="347"/>
      <c r="LJH933" s="347"/>
      <c r="LJI933" s="347"/>
      <c r="LJJ933" s="347"/>
      <c r="LJK933" s="347"/>
      <c r="LJL933" s="347"/>
      <c r="LJM933" s="347"/>
      <c r="LJN933" s="347"/>
      <c r="LJO933" s="347"/>
      <c r="LJP933" s="347"/>
      <c r="LJQ933" s="347"/>
      <c r="LJR933" s="347"/>
      <c r="LJS933" s="347"/>
      <c r="LJT933" s="347"/>
      <c r="LJU933" s="347"/>
      <c r="LJV933" s="347"/>
      <c r="LJW933" s="347"/>
      <c r="LJX933" s="347"/>
      <c r="LJY933" s="347"/>
      <c r="LJZ933" s="347"/>
      <c r="LKA933" s="347"/>
      <c r="LKB933" s="347"/>
      <c r="LKC933" s="347"/>
      <c r="LKD933" s="347"/>
      <c r="LKE933" s="347"/>
      <c r="LKF933" s="347"/>
      <c r="LKG933" s="347"/>
      <c r="LKH933" s="347"/>
      <c r="LKI933" s="347"/>
      <c r="LKJ933" s="347"/>
      <c r="LKK933" s="347"/>
      <c r="LKL933" s="347"/>
      <c r="LKM933" s="347"/>
      <c r="LKN933" s="347"/>
      <c r="LKO933" s="347"/>
      <c r="LKP933" s="347"/>
      <c r="LKQ933" s="347"/>
      <c r="LKR933" s="347"/>
      <c r="LKS933" s="347"/>
      <c r="LKT933" s="347"/>
      <c r="LKU933" s="347"/>
      <c r="LKV933" s="347"/>
      <c r="LKW933" s="347"/>
      <c r="LKX933" s="347"/>
      <c r="LKY933" s="347"/>
      <c r="LKZ933" s="347"/>
      <c r="LLA933" s="347"/>
      <c r="LLB933" s="347"/>
      <c r="LLC933" s="347"/>
      <c r="LLD933" s="347"/>
      <c r="LLE933" s="347"/>
      <c r="LLF933" s="347"/>
      <c r="LLG933" s="347"/>
      <c r="LLH933" s="347"/>
      <c r="LLI933" s="347"/>
      <c r="LLJ933" s="347"/>
      <c r="LLK933" s="347"/>
      <c r="LLL933" s="347"/>
      <c r="LLM933" s="347"/>
      <c r="LLN933" s="347"/>
      <c r="LLO933" s="347"/>
      <c r="LLP933" s="347"/>
      <c r="LLQ933" s="347"/>
      <c r="LLR933" s="347"/>
      <c r="LLS933" s="347"/>
      <c r="LLT933" s="347"/>
      <c r="LLU933" s="347"/>
      <c r="LLV933" s="347"/>
      <c r="LLW933" s="347"/>
      <c r="LLX933" s="347"/>
      <c r="LLY933" s="347"/>
      <c r="LLZ933" s="347"/>
      <c r="LMA933" s="347"/>
      <c r="LMB933" s="347"/>
      <c r="LMC933" s="347"/>
      <c r="LMD933" s="347"/>
      <c r="LME933" s="347"/>
      <c r="LMF933" s="347"/>
      <c r="LMG933" s="347"/>
      <c r="LMH933" s="347"/>
      <c r="LMI933" s="347"/>
      <c r="LMJ933" s="347"/>
      <c r="LMK933" s="347"/>
      <c r="LML933" s="347"/>
      <c r="LMM933" s="347"/>
      <c r="LMN933" s="347"/>
      <c r="LMO933" s="347"/>
      <c r="LMP933" s="347"/>
      <c r="LMQ933" s="347"/>
      <c r="LMR933" s="347"/>
      <c r="LMS933" s="347"/>
      <c r="LMT933" s="347"/>
      <c r="LMU933" s="347"/>
      <c r="LMV933" s="347"/>
      <c r="LMW933" s="347"/>
      <c r="LMX933" s="347"/>
      <c r="LMY933" s="347"/>
      <c r="LMZ933" s="347"/>
      <c r="LNA933" s="347"/>
      <c r="LNB933" s="347"/>
      <c r="LNC933" s="347"/>
      <c r="LND933" s="347"/>
      <c r="LNE933" s="347"/>
      <c r="LNF933" s="347"/>
      <c r="LNG933" s="347"/>
      <c r="LNH933" s="347"/>
      <c r="LNI933" s="347"/>
      <c r="LNJ933" s="347"/>
      <c r="LNK933" s="347"/>
      <c r="LNL933" s="347"/>
      <c r="LNM933" s="347"/>
      <c r="LNN933" s="347"/>
      <c r="LNO933" s="347"/>
      <c r="LNP933" s="347"/>
      <c r="LNQ933" s="347"/>
      <c r="LNR933" s="347"/>
      <c r="LNS933" s="347"/>
      <c r="LNT933" s="347"/>
      <c r="LNU933" s="347"/>
      <c r="LNV933" s="347"/>
      <c r="LNW933" s="347"/>
      <c r="LNX933" s="347"/>
      <c r="LNY933" s="347"/>
      <c r="LNZ933" s="347"/>
      <c r="LOA933" s="347"/>
      <c r="LOB933" s="347"/>
      <c r="LOC933" s="347"/>
      <c r="LOD933" s="347"/>
      <c r="LOE933" s="347"/>
      <c r="LOF933" s="347"/>
      <c r="LOG933" s="347"/>
      <c r="LOH933" s="347"/>
      <c r="LOI933" s="347"/>
      <c r="LOJ933" s="347"/>
      <c r="LOK933" s="347"/>
      <c r="LOL933" s="347"/>
      <c r="LOM933" s="347"/>
      <c r="LON933" s="347"/>
      <c r="LOO933" s="347"/>
      <c r="LOP933" s="347"/>
      <c r="LOQ933" s="347"/>
      <c r="LOR933" s="347"/>
      <c r="LOS933" s="347"/>
      <c r="LOT933" s="347"/>
      <c r="LOU933" s="347"/>
      <c r="LOV933" s="347"/>
      <c r="LOW933" s="347"/>
      <c r="LOX933" s="347"/>
      <c r="LOY933" s="347"/>
      <c r="LOZ933" s="347"/>
      <c r="LPA933" s="347"/>
      <c r="LPB933" s="347"/>
      <c r="LPC933" s="347"/>
      <c r="LPD933" s="347"/>
      <c r="LPE933" s="347"/>
      <c r="LPF933" s="347"/>
      <c r="LPG933" s="347"/>
      <c r="LPH933" s="347"/>
      <c r="LPI933" s="347"/>
      <c r="LPJ933" s="347"/>
      <c r="LPK933" s="347"/>
      <c r="LPL933" s="347"/>
      <c r="LPM933" s="347"/>
      <c r="LPN933" s="347"/>
      <c r="LPO933" s="347"/>
      <c r="LPP933" s="347"/>
      <c r="LPQ933" s="347"/>
      <c r="LPR933" s="347"/>
      <c r="LPS933" s="347"/>
      <c r="LPT933" s="347"/>
      <c r="LPU933" s="347"/>
      <c r="LPV933" s="347"/>
      <c r="LPW933" s="347"/>
      <c r="LPX933" s="347"/>
      <c r="LPY933" s="347"/>
      <c r="LPZ933" s="347"/>
      <c r="LQA933" s="347"/>
      <c r="LQB933" s="347"/>
      <c r="LQC933" s="347"/>
      <c r="LQD933" s="347"/>
      <c r="LQE933" s="347"/>
      <c r="LQF933" s="347"/>
      <c r="LQG933" s="347"/>
      <c r="LQH933" s="347"/>
      <c r="LQI933" s="347"/>
      <c r="LQJ933" s="347"/>
      <c r="LQK933" s="347"/>
      <c r="LQL933" s="347"/>
      <c r="LQM933" s="347"/>
      <c r="LQN933" s="347"/>
      <c r="LQO933" s="347"/>
      <c r="LQP933" s="347"/>
      <c r="LQQ933" s="347"/>
      <c r="LQR933" s="347"/>
      <c r="LQS933" s="347"/>
      <c r="LQT933" s="347"/>
      <c r="LQU933" s="347"/>
      <c r="LQV933" s="347"/>
      <c r="LQW933" s="347"/>
      <c r="LQX933" s="347"/>
      <c r="LQY933" s="347"/>
      <c r="LQZ933" s="347"/>
      <c r="LRA933" s="347"/>
      <c r="LRB933" s="347"/>
      <c r="LRC933" s="347"/>
      <c r="LRD933" s="347"/>
      <c r="LRE933" s="347"/>
      <c r="LRF933" s="347"/>
      <c r="LRG933" s="347"/>
      <c r="LRH933" s="347"/>
      <c r="LRI933" s="347"/>
      <c r="LRJ933" s="347"/>
      <c r="LRK933" s="347"/>
      <c r="LRL933" s="347"/>
      <c r="LRM933" s="347"/>
      <c r="LRN933" s="347"/>
      <c r="LRO933" s="347"/>
      <c r="LRP933" s="347"/>
      <c r="LRQ933" s="347"/>
      <c r="LRR933" s="347"/>
      <c r="LRS933" s="347"/>
      <c r="LRT933" s="347"/>
      <c r="LRU933" s="347"/>
      <c r="LRV933" s="347"/>
      <c r="LRW933" s="347"/>
      <c r="LRX933" s="347"/>
      <c r="LRY933" s="347"/>
      <c r="LRZ933" s="347"/>
      <c r="LSA933" s="347"/>
      <c r="LSB933" s="347"/>
      <c r="LSC933" s="347"/>
      <c r="LSD933" s="347"/>
      <c r="LSE933" s="347"/>
      <c r="LSF933" s="347"/>
      <c r="LSG933" s="347"/>
      <c r="LSH933" s="347"/>
      <c r="LSI933" s="347"/>
      <c r="LSJ933" s="347"/>
      <c r="LSK933" s="347"/>
      <c r="LSL933" s="347"/>
      <c r="LSM933" s="347"/>
      <c r="LSN933" s="347"/>
      <c r="LSO933" s="347"/>
      <c r="LSP933" s="347"/>
      <c r="LSQ933" s="347"/>
      <c r="LSR933" s="347"/>
      <c r="LSS933" s="347"/>
      <c r="LST933" s="347"/>
      <c r="LSU933" s="347"/>
      <c r="LSV933" s="347"/>
      <c r="LSW933" s="347"/>
      <c r="LSX933" s="347"/>
      <c r="LSY933" s="347"/>
      <c r="LSZ933" s="347"/>
      <c r="LTA933" s="347"/>
      <c r="LTB933" s="347"/>
      <c r="LTC933" s="347"/>
      <c r="LTD933" s="347"/>
      <c r="LTE933" s="347"/>
      <c r="LTF933" s="347"/>
      <c r="LTG933" s="347"/>
      <c r="LTH933" s="347"/>
      <c r="LTI933" s="347"/>
      <c r="LTJ933" s="347"/>
      <c r="LTK933" s="347"/>
      <c r="LTL933" s="347"/>
      <c r="LTM933" s="347"/>
      <c r="LTN933" s="347"/>
      <c r="LTO933" s="347"/>
      <c r="LTP933" s="347"/>
      <c r="LTQ933" s="347"/>
      <c r="LTR933" s="347"/>
      <c r="LTS933" s="347"/>
      <c r="LTT933" s="347"/>
      <c r="LTU933" s="347"/>
      <c r="LTV933" s="347"/>
      <c r="LTW933" s="347"/>
      <c r="LTX933" s="347"/>
      <c r="LTY933" s="347"/>
      <c r="LTZ933" s="347"/>
      <c r="LUA933" s="347"/>
      <c r="LUB933" s="347"/>
      <c r="LUC933" s="347"/>
      <c r="LUD933" s="347"/>
      <c r="LUE933" s="347"/>
      <c r="LUF933" s="347"/>
      <c r="LUG933" s="347"/>
      <c r="LUH933" s="347"/>
      <c r="LUI933" s="347"/>
      <c r="LUJ933" s="347"/>
      <c r="LUK933" s="347"/>
      <c r="LUL933" s="347"/>
      <c r="LUM933" s="347"/>
      <c r="LUN933" s="347"/>
      <c r="LUO933" s="347"/>
      <c r="LUP933" s="347"/>
      <c r="LUQ933" s="347"/>
      <c r="LUR933" s="347"/>
      <c r="LUS933" s="347"/>
      <c r="LUT933" s="347"/>
      <c r="LUU933" s="347"/>
      <c r="LUV933" s="347"/>
      <c r="LUW933" s="347"/>
      <c r="LUX933" s="347"/>
      <c r="LUY933" s="347"/>
      <c r="LUZ933" s="347"/>
      <c r="LVA933" s="347"/>
      <c r="LVB933" s="347"/>
      <c r="LVC933" s="347"/>
      <c r="LVD933" s="347"/>
      <c r="LVE933" s="347"/>
      <c r="LVF933" s="347"/>
      <c r="LVG933" s="347"/>
      <c r="LVH933" s="347"/>
      <c r="LVI933" s="347"/>
      <c r="LVJ933" s="347"/>
      <c r="LVK933" s="347"/>
      <c r="LVL933" s="347"/>
      <c r="LVM933" s="347"/>
      <c r="LVN933" s="347"/>
      <c r="LVO933" s="347"/>
      <c r="LVP933" s="347"/>
      <c r="LVQ933" s="347"/>
      <c r="LVR933" s="347"/>
      <c r="LVS933" s="347"/>
      <c r="LVT933" s="347"/>
      <c r="LVU933" s="347"/>
      <c r="LVV933" s="347"/>
      <c r="LVW933" s="347"/>
      <c r="LVX933" s="347"/>
      <c r="LVY933" s="347"/>
      <c r="LVZ933" s="347"/>
      <c r="LWA933" s="347"/>
      <c r="LWB933" s="347"/>
      <c r="LWC933" s="347"/>
      <c r="LWD933" s="347"/>
      <c r="LWE933" s="347"/>
      <c r="LWF933" s="347"/>
      <c r="LWG933" s="347"/>
      <c r="LWH933" s="347"/>
      <c r="LWI933" s="347"/>
      <c r="LWJ933" s="347"/>
      <c r="LWK933" s="347"/>
      <c r="LWL933" s="347"/>
      <c r="LWM933" s="347"/>
      <c r="LWN933" s="347"/>
      <c r="LWO933" s="347"/>
      <c r="LWP933" s="347"/>
      <c r="LWQ933" s="347"/>
      <c r="LWR933" s="347"/>
      <c r="LWS933" s="347"/>
      <c r="LWT933" s="347"/>
      <c r="LWU933" s="347"/>
      <c r="LWV933" s="347"/>
      <c r="LWW933" s="347"/>
      <c r="LWX933" s="347"/>
      <c r="LWY933" s="347"/>
      <c r="LWZ933" s="347"/>
      <c r="LXA933" s="347"/>
      <c r="LXB933" s="347"/>
      <c r="LXC933" s="347"/>
      <c r="LXD933" s="347"/>
      <c r="LXE933" s="347"/>
      <c r="LXF933" s="347"/>
      <c r="LXG933" s="347"/>
      <c r="LXH933" s="347"/>
      <c r="LXI933" s="347"/>
      <c r="LXJ933" s="347"/>
      <c r="LXK933" s="347"/>
      <c r="LXL933" s="347"/>
      <c r="LXM933" s="347"/>
      <c r="LXN933" s="347"/>
      <c r="LXO933" s="347"/>
      <c r="LXP933" s="347"/>
      <c r="LXQ933" s="347"/>
      <c r="LXR933" s="347"/>
      <c r="LXS933" s="347"/>
      <c r="LXT933" s="347"/>
      <c r="LXU933" s="347"/>
      <c r="LXV933" s="347"/>
      <c r="LXW933" s="347"/>
      <c r="LXX933" s="347"/>
      <c r="LXY933" s="347"/>
      <c r="LXZ933" s="347"/>
      <c r="LYA933" s="347"/>
      <c r="LYB933" s="347"/>
      <c r="LYC933" s="347"/>
      <c r="LYD933" s="347"/>
      <c r="LYE933" s="347"/>
      <c r="LYF933" s="347"/>
      <c r="LYG933" s="347"/>
      <c r="LYH933" s="347"/>
      <c r="LYI933" s="347"/>
      <c r="LYJ933" s="347"/>
      <c r="LYK933" s="347"/>
      <c r="LYL933" s="347"/>
      <c r="LYM933" s="347"/>
      <c r="LYN933" s="347"/>
      <c r="LYO933" s="347"/>
      <c r="LYP933" s="347"/>
      <c r="LYQ933" s="347"/>
      <c r="LYR933" s="347"/>
      <c r="LYS933" s="347"/>
      <c r="LYT933" s="347"/>
      <c r="LYU933" s="347"/>
      <c r="LYV933" s="347"/>
      <c r="LYW933" s="347"/>
      <c r="LYX933" s="347"/>
      <c r="LYY933" s="347"/>
      <c r="LYZ933" s="347"/>
      <c r="LZA933" s="347"/>
      <c r="LZB933" s="347"/>
      <c r="LZC933" s="347"/>
      <c r="LZD933" s="347"/>
      <c r="LZE933" s="347"/>
      <c r="LZF933" s="347"/>
      <c r="LZG933" s="347"/>
      <c r="LZH933" s="347"/>
      <c r="LZI933" s="347"/>
      <c r="LZJ933" s="347"/>
      <c r="LZK933" s="347"/>
      <c r="LZL933" s="347"/>
      <c r="LZM933" s="347"/>
      <c r="LZN933" s="347"/>
      <c r="LZO933" s="347"/>
      <c r="LZP933" s="347"/>
      <c r="LZQ933" s="347"/>
      <c r="LZR933" s="347"/>
      <c r="LZS933" s="347"/>
      <c r="LZT933" s="347"/>
      <c r="LZU933" s="347"/>
      <c r="LZV933" s="347"/>
      <c r="LZW933" s="347"/>
      <c r="LZX933" s="347"/>
      <c r="LZY933" s="347"/>
      <c r="LZZ933" s="347"/>
      <c r="MAA933" s="347"/>
      <c r="MAB933" s="347"/>
      <c r="MAC933" s="347"/>
      <c r="MAD933" s="347"/>
      <c r="MAE933" s="347"/>
      <c r="MAF933" s="347"/>
      <c r="MAG933" s="347"/>
      <c r="MAH933" s="347"/>
      <c r="MAI933" s="347"/>
      <c r="MAJ933" s="347"/>
      <c r="MAK933" s="347"/>
      <c r="MAL933" s="347"/>
      <c r="MAM933" s="347"/>
      <c r="MAN933" s="347"/>
      <c r="MAO933" s="347"/>
      <c r="MAP933" s="347"/>
      <c r="MAQ933" s="347"/>
      <c r="MAR933" s="347"/>
      <c r="MAS933" s="347"/>
      <c r="MAT933" s="347"/>
      <c r="MAU933" s="347"/>
      <c r="MAV933" s="347"/>
      <c r="MAW933" s="347"/>
      <c r="MAX933" s="347"/>
      <c r="MAY933" s="347"/>
      <c r="MAZ933" s="347"/>
      <c r="MBA933" s="347"/>
      <c r="MBB933" s="347"/>
      <c r="MBC933" s="347"/>
      <c r="MBD933" s="347"/>
      <c r="MBE933" s="347"/>
      <c r="MBF933" s="347"/>
      <c r="MBG933" s="347"/>
      <c r="MBH933" s="347"/>
      <c r="MBI933" s="347"/>
      <c r="MBJ933" s="347"/>
      <c r="MBK933" s="347"/>
      <c r="MBL933" s="347"/>
      <c r="MBM933" s="347"/>
      <c r="MBN933" s="347"/>
      <c r="MBO933" s="347"/>
      <c r="MBP933" s="347"/>
      <c r="MBQ933" s="347"/>
      <c r="MBR933" s="347"/>
      <c r="MBS933" s="347"/>
      <c r="MBT933" s="347"/>
      <c r="MBU933" s="347"/>
      <c r="MBV933" s="347"/>
      <c r="MBW933" s="347"/>
      <c r="MBX933" s="347"/>
      <c r="MBY933" s="347"/>
      <c r="MBZ933" s="347"/>
      <c r="MCA933" s="347"/>
      <c r="MCB933" s="347"/>
      <c r="MCC933" s="347"/>
      <c r="MCD933" s="347"/>
      <c r="MCE933" s="347"/>
      <c r="MCF933" s="347"/>
      <c r="MCG933" s="347"/>
      <c r="MCH933" s="347"/>
      <c r="MCI933" s="347"/>
      <c r="MCJ933" s="347"/>
      <c r="MCK933" s="347"/>
      <c r="MCL933" s="347"/>
      <c r="MCM933" s="347"/>
      <c r="MCN933" s="347"/>
      <c r="MCO933" s="347"/>
      <c r="MCP933" s="347"/>
      <c r="MCQ933" s="347"/>
      <c r="MCR933" s="347"/>
      <c r="MCS933" s="347"/>
      <c r="MCT933" s="347"/>
      <c r="MCU933" s="347"/>
      <c r="MCV933" s="347"/>
      <c r="MCW933" s="347"/>
      <c r="MCX933" s="347"/>
      <c r="MCY933" s="347"/>
      <c r="MCZ933" s="347"/>
      <c r="MDA933" s="347"/>
      <c r="MDB933" s="347"/>
      <c r="MDC933" s="347"/>
      <c r="MDD933" s="347"/>
      <c r="MDE933" s="347"/>
      <c r="MDF933" s="347"/>
      <c r="MDG933" s="347"/>
      <c r="MDH933" s="347"/>
      <c r="MDI933" s="347"/>
      <c r="MDJ933" s="347"/>
      <c r="MDK933" s="347"/>
      <c r="MDL933" s="347"/>
      <c r="MDM933" s="347"/>
      <c r="MDN933" s="347"/>
      <c r="MDO933" s="347"/>
      <c r="MDP933" s="347"/>
      <c r="MDQ933" s="347"/>
      <c r="MDR933" s="347"/>
      <c r="MDS933" s="347"/>
      <c r="MDT933" s="347"/>
      <c r="MDU933" s="347"/>
      <c r="MDV933" s="347"/>
      <c r="MDW933" s="347"/>
      <c r="MDX933" s="347"/>
      <c r="MDY933" s="347"/>
      <c r="MDZ933" s="347"/>
      <c r="MEA933" s="347"/>
      <c r="MEB933" s="347"/>
      <c r="MEC933" s="347"/>
      <c r="MED933" s="347"/>
      <c r="MEE933" s="347"/>
      <c r="MEF933" s="347"/>
      <c r="MEG933" s="347"/>
      <c r="MEH933" s="347"/>
      <c r="MEI933" s="347"/>
      <c r="MEJ933" s="347"/>
      <c r="MEK933" s="347"/>
      <c r="MEL933" s="347"/>
      <c r="MEM933" s="347"/>
      <c r="MEN933" s="347"/>
      <c r="MEO933" s="347"/>
      <c r="MEP933" s="347"/>
      <c r="MEQ933" s="347"/>
      <c r="MER933" s="347"/>
      <c r="MES933" s="347"/>
      <c r="MET933" s="347"/>
      <c r="MEU933" s="347"/>
      <c r="MEV933" s="347"/>
      <c r="MEW933" s="347"/>
      <c r="MEX933" s="347"/>
      <c r="MEY933" s="347"/>
      <c r="MEZ933" s="347"/>
      <c r="MFA933" s="347"/>
      <c r="MFB933" s="347"/>
      <c r="MFC933" s="347"/>
      <c r="MFD933" s="347"/>
      <c r="MFE933" s="347"/>
      <c r="MFF933" s="347"/>
      <c r="MFG933" s="347"/>
      <c r="MFH933" s="347"/>
      <c r="MFI933" s="347"/>
      <c r="MFJ933" s="347"/>
      <c r="MFK933" s="347"/>
      <c r="MFL933" s="347"/>
      <c r="MFM933" s="347"/>
      <c r="MFN933" s="347"/>
      <c r="MFO933" s="347"/>
      <c r="MFP933" s="347"/>
      <c r="MFQ933" s="347"/>
      <c r="MFR933" s="347"/>
      <c r="MFS933" s="347"/>
      <c r="MFT933" s="347"/>
      <c r="MFU933" s="347"/>
      <c r="MFV933" s="347"/>
      <c r="MFW933" s="347"/>
      <c r="MFX933" s="347"/>
      <c r="MFY933" s="347"/>
      <c r="MFZ933" s="347"/>
      <c r="MGA933" s="347"/>
      <c r="MGB933" s="347"/>
      <c r="MGC933" s="347"/>
      <c r="MGD933" s="347"/>
      <c r="MGE933" s="347"/>
      <c r="MGF933" s="347"/>
      <c r="MGG933" s="347"/>
      <c r="MGH933" s="347"/>
      <c r="MGI933" s="347"/>
      <c r="MGJ933" s="347"/>
      <c r="MGK933" s="347"/>
      <c r="MGL933" s="347"/>
      <c r="MGM933" s="347"/>
      <c r="MGN933" s="347"/>
      <c r="MGO933" s="347"/>
      <c r="MGP933" s="347"/>
      <c r="MGQ933" s="347"/>
      <c r="MGR933" s="347"/>
      <c r="MGS933" s="347"/>
      <c r="MGT933" s="347"/>
      <c r="MGU933" s="347"/>
      <c r="MGV933" s="347"/>
      <c r="MGW933" s="347"/>
      <c r="MGX933" s="347"/>
      <c r="MGY933" s="347"/>
      <c r="MGZ933" s="347"/>
      <c r="MHA933" s="347"/>
      <c r="MHB933" s="347"/>
      <c r="MHC933" s="347"/>
      <c r="MHD933" s="347"/>
      <c r="MHE933" s="347"/>
      <c r="MHF933" s="347"/>
      <c r="MHG933" s="347"/>
      <c r="MHH933" s="347"/>
      <c r="MHI933" s="347"/>
      <c r="MHJ933" s="347"/>
      <c r="MHK933" s="347"/>
      <c r="MHL933" s="347"/>
      <c r="MHM933" s="347"/>
      <c r="MHN933" s="347"/>
      <c r="MHO933" s="347"/>
      <c r="MHP933" s="347"/>
      <c r="MHQ933" s="347"/>
      <c r="MHR933" s="347"/>
      <c r="MHS933" s="347"/>
      <c r="MHT933" s="347"/>
      <c r="MHU933" s="347"/>
      <c r="MHV933" s="347"/>
      <c r="MHW933" s="347"/>
      <c r="MHX933" s="347"/>
      <c r="MHY933" s="347"/>
      <c r="MHZ933" s="347"/>
      <c r="MIA933" s="347"/>
      <c r="MIB933" s="347"/>
      <c r="MIC933" s="347"/>
      <c r="MID933" s="347"/>
      <c r="MIE933" s="347"/>
      <c r="MIF933" s="347"/>
      <c r="MIG933" s="347"/>
      <c r="MIH933" s="347"/>
      <c r="MII933" s="347"/>
      <c r="MIJ933" s="347"/>
      <c r="MIK933" s="347"/>
      <c r="MIL933" s="347"/>
      <c r="MIM933" s="347"/>
      <c r="MIN933" s="347"/>
      <c r="MIO933" s="347"/>
      <c r="MIP933" s="347"/>
      <c r="MIQ933" s="347"/>
      <c r="MIR933" s="347"/>
      <c r="MIS933" s="347"/>
      <c r="MIT933" s="347"/>
      <c r="MIU933" s="347"/>
      <c r="MIV933" s="347"/>
      <c r="MIW933" s="347"/>
      <c r="MIX933" s="347"/>
      <c r="MIY933" s="347"/>
      <c r="MIZ933" s="347"/>
      <c r="MJA933" s="347"/>
      <c r="MJB933" s="347"/>
      <c r="MJC933" s="347"/>
      <c r="MJD933" s="347"/>
      <c r="MJE933" s="347"/>
      <c r="MJF933" s="347"/>
      <c r="MJG933" s="347"/>
      <c r="MJH933" s="347"/>
      <c r="MJI933" s="347"/>
      <c r="MJJ933" s="347"/>
      <c r="MJK933" s="347"/>
      <c r="MJL933" s="347"/>
      <c r="MJM933" s="347"/>
      <c r="MJN933" s="347"/>
      <c r="MJO933" s="347"/>
      <c r="MJP933" s="347"/>
      <c r="MJQ933" s="347"/>
      <c r="MJR933" s="347"/>
      <c r="MJS933" s="347"/>
      <c r="MJT933" s="347"/>
      <c r="MJU933" s="347"/>
      <c r="MJV933" s="347"/>
      <c r="MJW933" s="347"/>
      <c r="MJX933" s="347"/>
      <c r="MJY933" s="347"/>
      <c r="MJZ933" s="347"/>
      <c r="MKA933" s="347"/>
      <c r="MKB933" s="347"/>
      <c r="MKC933" s="347"/>
      <c r="MKD933" s="347"/>
      <c r="MKE933" s="347"/>
      <c r="MKF933" s="347"/>
      <c r="MKG933" s="347"/>
      <c r="MKH933" s="347"/>
      <c r="MKI933" s="347"/>
      <c r="MKJ933" s="347"/>
      <c r="MKK933" s="347"/>
      <c r="MKL933" s="347"/>
      <c r="MKM933" s="347"/>
      <c r="MKN933" s="347"/>
      <c r="MKO933" s="347"/>
      <c r="MKP933" s="347"/>
      <c r="MKQ933" s="347"/>
      <c r="MKR933" s="347"/>
      <c r="MKS933" s="347"/>
      <c r="MKT933" s="347"/>
      <c r="MKU933" s="347"/>
      <c r="MKV933" s="347"/>
      <c r="MKW933" s="347"/>
      <c r="MKX933" s="347"/>
      <c r="MKY933" s="347"/>
      <c r="MKZ933" s="347"/>
      <c r="MLA933" s="347"/>
      <c r="MLB933" s="347"/>
      <c r="MLC933" s="347"/>
      <c r="MLD933" s="347"/>
      <c r="MLE933" s="347"/>
      <c r="MLF933" s="347"/>
      <c r="MLG933" s="347"/>
      <c r="MLH933" s="347"/>
      <c r="MLI933" s="347"/>
      <c r="MLJ933" s="347"/>
      <c r="MLK933" s="347"/>
      <c r="MLL933" s="347"/>
      <c r="MLM933" s="347"/>
      <c r="MLN933" s="347"/>
      <c r="MLO933" s="347"/>
      <c r="MLP933" s="347"/>
      <c r="MLQ933" s="347"/>
      <c r="MLR933" s="347"/>
      <c r="MLS933" s="347"/>
      <c r="MLT933" s="347"/>
      <c r="MLU933" s="347"/>
      <c r="MLV933" s="347"/>
      <c r="MLW933" s="347"/>
      <c r="MLX933" s="347"/>
      <c r="MLY933" s="347"/>
      <c r="MLZ933" s="347"/>
      <c r="MMA933" s="347"/>
      <c r="MMB933" s="347"/>
      <c r="MMC933" s="347"/>
      <c r="MMD933" s="347"/>
      <c r="MME933" s="347"/>
      <c r="MMF933" s="347"/>
      <c r="MMG933" s="347"/>
      <c r="MMH933" s="347"/>
      <c r="MMI933" s="347"/>
      <c r="MMJ933" s="347"/>
      <c r="MMK933" s="347"/>
      <c r="MML933" s="347"/>
      <c r="MMM933" s="347"/>
      <c r="MMN933" s="347"/>
      <c r="MMO933" s="347"/>
      <c r="MMP933" s="347"/>
      <c r="MMQ933" s="347"/>
      <c r="MMR933" s="347"/>
      <c r="MMS933" s="347"/>
      <c r="MMT933" s="347"/>
      <c r="MMU933" s="347"/>
      <c r="MMV933" s="347"/>
      <c r="MMW933" s="347"/>
      <c r="MMX933" s="347"/>
      <c r="MMY933" s="347"/>
      <c r="MMZ933" s="347"/>
      <c r="MNA933" s="347"/>
      <c r="MNB933" s="347"/>
      <c r="MNC933" s="347"/>
      <c r="MND933" s="347"/>
      <c r="MNE933" s="347"/>
      <c r="MNF933" s="347"/>
      <c r="MNG933" s="347"/>
      <c r="MNH933" s="347"/>
      <c r="MNI933" s="347"/>
      <c r="MNJ933" s="347"/>
      <c r="MNK933" s="347"/>
      <c r="MNL933" s="347"/>
      <c r="MNM933" s="347"/>
      <c r="MNN933" s="347"/>
      <c r="MNO933" s="347"/>
      <c r="MNP933" s="347"/>
      <c r="MNQ933" s="347"/>
      <c r="MNR933" s="347"/>
      <c r="MNS933" s="347"/>
      <c r="MNT933" s="347"/>
      <c r="MNU933" s="347"/>
      <c r="MNV933" s="347"/>
      <c r="MNW933" s="347"/>
      <c r="MNX933" s="347"/>
      <c r="MNY933" s="347"/>
      <c r="MNZ933" s="347"/>
      <c r="MOA933" s="347"/>
      <c r="MOB933" s="347"/>
      <c r="MOC933" s="347"/>
      <c r="MOD933" s="347"/>
      <c r="MOE933" s="347"/>
      <c r="MOF933" s="347"/>
      <c r="MOG933" s="347"/>
      <c r="MOH933" s="347"/>
      <c r="MOI933" s="347"/>
      <c r="MOJ933" s="347"/>
      <c r="MOK933" s="347"/>
      <c r="MOL933" s="347"/>
      <c r="MOM933" s="347"/>
      <c r="MON933" s="347"/>
      <c r="MOO933" s="347"/>
      <c r="MOP933" s="347"/>
      <c r="MOQ933" s="347"/>
      <c r="MOR933" s="347"/>
      <c r="MOS933" s="347"/>
      <c r="MOT933" s="347"/>
      <c r="MOU933" s="347"/>
      <c r="MOV933" s="347"/>
      <c r="MOW933" s="347"/>
      <c r="MOX933" s="347"/>
      <c r="MOY933" s="347"/>
      <c r="MOZ933" s="347"/>
      <c r="MPA933" s="347"/>
      <c r="MPB933" s="347"/>
      <c r="MPC933" s="347"/>
      <c r="MPD933" s="347"/>
      <c r="MPE933" s="347"/>
      <c r="MPF933" s="347"/>
      <c r="MPG933" s="347"/>
      <c r="MPH933" s="347"/>
      <c r="MPI933" s="347"/>
      <c r="MPJ933" s="347"/>
      <c r="MPK933" s="347"/>
      <c r="MPL933" s="347"/>
      <c r="MPM933" s="347"/>
      <c r="MPN933" s="347"/>
      <c r="MPO933" s="347"/>
      <c r="MPP933" s="347"/>
      <c r="MPQ933" s="347"/>
      <c r="MPR933" s="347"/>
      <c r="MPS933" s="347"/>
      <c r="MPT933" s="347"/>
      <c r="MPU933" s="347"/>
      <c r="MPV933" s="347"/>
      <c r="MPW933" s="347"/>
      <c r="MPX933" s="347"/>
      <c r="MPY933" s="347"/>
      <c r="MPZ933" s="347"/>
      <c r="MQA933" s="347"/>
      <c r="MQB933" s="347"/>
      <c r="MQC933" s="347"/>
      <c r="MQD933" s="347"/>
      <c r="MQE933" s="347"/>
      <c r="MQF933" s="347"/>
      <c r="MQG933" s="347"/>
      <c r="MQH933" s="347"/>
      <c r="MQI933" s="347"/>
      <c r="MQJ933" s="347"/>
      <c r="MQK933" s="347"/>
      <c r="MQL933" s="347"/>
      <c r="MQM933" s="347"/>
      <c r="MQN933" s="347"/>
      <c r="MQO933" s="347"/>
      <c r="MQP933" s="347"/>
      <c r="MQQ933" s="347"/>
      <c r="MQR933" s="347"/>
      <c r="MQS933" s="347"/>
      <c r="MQT933" s="347"/>
      <c r="MQU933" s="347"/>
      <c r="MQV933" s="347"/>
      <c r="MQW933" s="347"/>
      <c r="MQX933" s="347"/>
      <c r="MQY933" s="347"/>
      <c r="MQZ933" s="347"/>
      <c r="MRA933" s="347"/>
      <c r="MRB933" s="347"/>
      <c r="MRC933" s="347"/>
      <c r="MRD933" s="347"/>
      <c r="MRE933" s="347"/>
      <c r="MRF933" s="347"/>
      <c r="MRG933" s="347"/>
      <c r="MRH933" s="347"/>
      <c r="MRI933" s="347"/>
      <c r="MRJ933" s="347"/>
      <c r="MRK933" s="347"/>
      <c r="MRL933" s="347"/>
      <c r="MRM933" s="347"/>
      <c r="MRN933" s="347"/>
      <c r="MRO933" s="347"/>
      <c r="MRP933" s="347"/>
      <c r="MRQ933" s="347"/>
      <c r="MRR933" s="347"/>
      <c r="MRS933" s="347"/>
      <c r="MRT933" s="347"/>
      <c r="MRU933" s="347"/>
      <c r="MRV933" s="347"/>
      <c r="MRW933" s="347"/>
      <c r="MRX933" s="347"/>
      <c r="MRY933" s="347"/>
      <c r="MRZ933" s="347"/>
      <c r="MSA933" s="347"/>
      <c r="MSB933" s="347"/>
      <c r="MSC933" s="347"/>
      <c r="MSD933" s="347"/>
      <c r="MSE933" s="347"/>
      <c r="MSF933" s="347"/>
      <c r="MSG933" s="347"/>
      <c r="MSH933" s="347"/>
      <c r="MSI933" s="347"/>
      <c r="MSJ933" s="347"/>
      <c r="MSK933" s="347"/>
      <c r="MSL933" s="347"/>
      <c r="MSM933" s="347"/>
      <c r="MSN933" s="347"/>
      <c r="MSO933" s="347"/>
      <c r="MSP933" s="347"/>
      <c r="MSQ933" s="347"/>
      <c r="MSR933" s="347"/>
      <c r="MSS933" s="347"/>
      <c r="MST933" s="347"/>
      <c r="MSU933" s="347"/>
      <c r="MSV933" s="347"/>
      <c r="MSW933" s="347"/>
      <c r="MSX933" s="347"/>
      <c r="MSY933" s="347"/>
      <c r="MSZ933" s="347"/>
      <c r="MTA933" s="347"/>
      <c r="MTB933" s="347"/>
      <c r="MTC933" s="347"/>
      <c r="MTD933" s="347"/>
      <c r="MTE933" s="347"/>
      <c r="MTF933" s="347"/>
      <c r="MTG933" s="347"/>
      <c r="MTH933" s="347"/>
      <c r="MTI933" s="347"/>
      <c r="MTJ933" s="347"/>
      <c r="MTK933" s="347"/>
      <c r="MTL933" s="347"/>
      <c r="MTM933" s="347"/>
      <c r="MTN933" s="347"/>
      <c r="MTO933" s="347"/>
      <c r="MTP933" s="347"/>
      <c r="MTQ933" s="347"/>
      <c r="MTR933" s="347"/>
      <c r="MTS933" s="347"/>
      <c r="MTT933" s="347"/>
      <c r="MTU933" s="347"/>
      <c r="MTV933" s="347"/>
      <c r="MTW933" s="347"/>
      <c r="MTX933" s="347"/>
      <c r="MTY933" s="347"/>
      <c r="MTZ933" s="347"/>
      <c r="MUA933" s="347"/>
      <c r="MUB933" s="347"/>
      <c r="MUC933" s="347"/>
      <c r="MUD933" s="347"/>
      <c r="MUE933" s="347"/>
      <c r="MUF933" s="347"/>
      <c r="MUG933" s="347"/>
      <c r="MUH933" s="347"/>
      <c r="MUI933" s="347"/>
      <c r="MUJ933" s="347"/>
      <c r="MUK933" s="347"/>
      <c r="MUL933" s="347"/>
      <c r="MUM933" s="347"/>
      <c r="MUN933" s="347"/>
      <c r="MUO933" s="347"/>
      <c r="MUP933" s="347"/>
      <c r="MUQ933" s="347"/>
      <c r="MUR933" s="347"/>
      <c r="MUS933" s="347"/>
      <c r="MUT933" s="347"/>
      <c r="MUU933" s="347"/>
      <c r="MUV933" s="347"/>
      <c r="MUW933" s="347"/>
      <c r="MUX933" s="347"/>
      <c r="MUY933" s="347"/>
      <c r="MUZ933" s="347"/>
      <c r="MVA933" s="347"/>
      <c r="MVB933" s="347"/>
      <c r="MVC933" s="347"/>
      <c r="MVD933" s="347"/>
      <c r="MVE933" s="347"/>
      <c r="MVF933" s="347"/>
      <c r="MVG933" s="347"/>
      <c r="MVH933" s="347"/>
      <c r="MVI933" s="347"/>
      <c r="MVJ933" s="347"/>
      <c r="MVK933" s="347"/>
      <c r="MVL933" s="347"/>
      <c r="MVM933" s="347"/>
      <c r="MVN933" s="347"/>
      <c r="MVO933" s="347"/>
      <c r="MVP933" s="347"/>
      <c r="MVQ933" s="347"/>
      <c r="MVR933" s="347"/>
      <c r="MVS933" s="347"/>
      <c r="MVT933" s="347"/>
      <c r="MVU933" s="347"/>
      <c r="MVV933" s="347"/>
      <c r="MVW933" s="347"/>
      <c r="MVX933" s="347"/>
      <c r="MVY933" s="347"/>
      <c r="MVZ933" s="347"/>
      <c r="MWA933" s="347"/>
      <c r="MWB933" s="347"/>
      <c r="MWC933" s="347"/>
      <c r="MWD933" s="347"/>
      <c r="MWE933" s="347"/>
      <c r="MWF933" s="347"/>
      <c r="MWG933" s="347"/>
      <c r="MWH933" s="347"/>
      <c r="MWI933" s="347"/>
      <c r="MWJ933" s="347"/>
      <c r="MWK933" s="347"/>
      <c r="MWL933" s="347"/>
      <c r="MWM933" s="347"/>
      <c r="MWN933" s="347"/>
      <c r="MWO933" s="347"/>
      <c r="MWP933" s="347"/>
      <c r="MWQ933" s="347"/>
      <c r="MWR933" s="347"/>
      <c r="MWS933" s="347"/>
      <c r="MWT933" s="347"/>
      <c r="MWU933" s="347"/>
      <c r="MWV933" s="347"/>
      <c r="MWW933" s="347"/>
      <c r="MWX933" s="347"/>
      <c r="MWY933" s="347"/>
      <c r="MWZ933" s="347"/>
      <c r="MXA933" s="347"/>
      <c r="MXB933" s="347"/>
      <c r="MXC933" s="347"/>
      <c r="MXD933" s="347"/>
      <c r="MXE933" s="347"/>
      <c r="MXF933" s="347"/>
      <c r="MXG933" s="347"/>
      <c r="MXH933" s="347"/>
      <c r="MXI933" s="347"/>
      <c r="MXJ933" s="347"/>
      <c r="MXK933" s="347"/>
      <c r="MXL933" s="347"/>
      <c r="MXM933" s="347"/>
      <c r="MXN933" s="347"/>
      <c r="MXO933" s="347"/>
      <c r="MXP933" s="347"/>
      <c r="MXQ933" s="347"/>
      <c r="MXR933" s="347"/>
      <c r="MXS933" s="347"/>
      <c r="MXT933" s="347"/>
      <c r="MXU933" s="347"/>
      <c r="MXV933" s="347"/>
      <c r="MXW933" s="347"/>
      <c r="MXX933" s="347"/>
      <c r="MXY933" s="347"/>
      <c r="MXZ933" s="347"/>
      <c r="MYA933" s="347"/>
      <c r="MYB933" s="347"/>
      <c r="MYC933" s="347"/>
      <c r="MYD933" s="347"/>
      <c r="MYE933" s="347"/>
      <c r="MYF933" s="347"/>
      <c r="MYG933" s="347"/>
      <c r="MYH933" s="347"/>
      <c r="MYI933" s="347"/>
      <c r="MYJ933" s="347"/>
      <c r="MYK933" s="347"/>
      <c r="MYL933" s="347"/>
      <c r="MYM933" s="347"/>
      <c r="MYN933" s="347"/>
      <c r="MYO933" s="347"/>
      <c r="MYP933" s="347"/>
      <c r="MYQ933" s="347"/>
      <c r="MYR933" s="347"/>
      <c r="MYS933" s="347"/>
      <c r="MYT933" s="347"/>
      <c r="MYU933" s="347"/>
      <c r="MYV933" s="347"/>
      <c r="MYW933" s="347"/>
      <c r="MYX933" s="347"/>
      <c r="MYY933" s="347"/>
      <c r="MYZ933" s="347"/>
      <c r="MZA933" s="347"/>
      <c r="MZB933" s="347"/>
      <c r="MZC933" s="347"/>
      <c r="MZD933" s="347"/>
      <c r="MZE933" s="347"/>
      <c r="MZF933" s="347"/>
      <c r="MZG933" s="347"/>
      <c r="MZH933" s="347"/>
      <c r="MZI933" s="347"/>
      <c r="MZJ933" s="347"/>
      <c r="MZK933" s="347"/>
      <c r="MZL933" s="347"/>
      <c r="MZM933" s="347"/>
      <c r="MZN933" s="347"/>
      <c r="MZO933" s="347"/>
      <c r="MZP933" s="347"/>
      <c r="MZQ933" s="347"/>
      <c r="MZR933" s="347"/>
      <c r="MZS933" s="347"/>
      <c r="MZT933" s="347"/>
      <c r="MZU933" s="347"/>
      <c r="MZV933" s="347"/>
      <c r="MZW933" s="347"/>
      <c r="MZX933" s="347"/>
      <c r="MZY933" s="347"/>
      <c r="MZZ933" s="347"/>
      <c r="NAA933" s="347"/>
      <c r="NAB933" s="347"/>
      <c r="NAC933" s="347"/>
      <c r="NAD933" s="347"/>
      <c r="NAE933" s="347"/>
      <c r="NAF933" s="347"/>
      <c r="NAG933" s="347"/>
      <c r="NAH933" s="347"/>
      <c r="NAI933" s="347"/>
      <c r="NAJ933" s="347"/>
      <c r="NAK933" s="347"/>
      <c r="NAL933" s="347"/>
      <c r="NAM933" s="347"/>
      <c r="NAN933" s="347"/>
      <c r="NAO933" s="347"/>
      <c r="NAP933" s="347"/>
      <c r="NAQ933" s="347"/>
      <c r="NAR933" s="347"/>
      <c r="NAS933" s="347"/>
      <c r="NAT933" s="347"/>
      <c r="NAU933" s="347"/>
      <c r="NAV933" s="348"/>
      <c r="NAW933" s="156"/>
      <c r="NAX933" s="156"/>
      <c r="NAY933" s="156"/>
      <c r="NAZ933" s="301"/>
      <c r="NBA933" s="437"/>
      <c r="NBB933" s="437"/>
      <c r="NBC933" s="347"/>
      <c r="NBD933" s="347"/>
      <c r="NBE933" s="347"/>
      <c r="NBF933" s="347"/>
      <c r="NBG933" s="347"/>
      <c r="NBH933" s="347"/>
      <c r="NBI933" s="347"/>
      <c r="NBJ933" s="347"/>
      <c r="NBK933" s="347"/>
      <c r="NBL933" s="347"/>
      <c r="NBM933" s="347"/>
      <c r="NBN933" s="347"/>
      <c r="NBO933" s="347"/>
      <c r="NBP933" s="347"/>
      <c r="NBQ933" s="347"/>
      <c r="NBR933" s="347"/>
      <c r="NBS933" s="347"/>
      <c r="NBT933" s="347"/>
      <c r="NBU933" s="347"/>
      <c r="NBV933" s="347"/>
      <c r="NBW933" s="347"/>
      <c r="NBX933" s="347"/>
      <c r="NBY933" s="347"/>
      <c r="NBZ933" s="347"/>
      <c r="NCA933" s="347"/>
      <c r="NCB933" s="347"/>
      <c r="NCC933" s="347"/>
      <c r="NCD933" s="347"/>
      <c r="NCE933" s="347"/>
      <c r="NCF933" s="347"/>
      <c r="NCG933" s="347"/>
      <c r="NCH933" s="347"/>
      <c r="NCI933" s="347"/>
      <c r="NCJ933" s="347"/>
      <c r="NCK933" s="347"/>
      <c r="NCL933" s="347"/>
      <c r="NCM933" s="347"/>
      <c r="NCN933" s="347"/>
      <c r="NCO933" s="347"/>
      <c r="NCP933" s="347"/>
      <c r="NCQ933" s="347"/>
      <c r="NCR933" s="347"/>
      <c r="NCS933" s="347"/>
      <c r="NCT933" s="347"/>
      <c r="NCU933" s="347"/>
      <c r="NCV933" s="347"/>
      <c r="NCW933" s="347"/>
      <c r="NCX933" s="347"/>
      <c r="NCY933" s="347"/>
      <c r="NCZ933" s="347"/>
      <c r="NDA933" s="347"/>
      <c r="NDB933" s="347"/>
      <c r="NDC933" s="347"/>
      <c r="NDD933" s="347"/>
      <c r="NDE933" s="347"/>
      <c r="NDF933" s="347"/>
      <c r="NDG933" s="347"/>
      <c r="NDH933" s="347"/>
      <c r="NDI933" s="347"/>
      <c r="NDJ933" s="347"/>
      <c r="NDK933" s="347"/>
      <c r="NDL933" s="347"/>
      <c r="NDM933" s="347"/>
      <c r="NDN933" s="347"/>
    </row>
    <row r="934" spans="1:9582" s="50" customFormat="1" ht="45.75" customHeight="1">
      <c r="A934" s="589">
        <f>1+A933</f>
        <v>933</v>
      </c>
      <c r="B934" s="403" t="s">
        <v>8938</v>
      </c>
      <c r="C934" s="156" t="s">
        <v>8939</v>
      </c>
      <c r="D934" s="156" t="s">
        <v>645</v>
      </c>
      <c r="E934" s="301">
        <v>45558</v>
      </c>
      <c r="F934" s="437">
        <v>45559</v>
      </c>
      <c r="G934" s="437">
        <v>45646</v>
      </c>
      <c r="H934" s="157" t="s">
        <v>94</v>
      </c>
      <c r="I934" s="157" t="s">
        <v>180</v>
      </c>
      <c r="J934" s="166" t="s">
        <v>3426</v>
      </c>
      <c r="K934" s="156">
        <v>1075661955</v>
      </c>
      <c r="L934" s="156">
        <v>8</v>
      </c>
      <c r="M934" s="156" t="s">
        <v>97</v>
      </c>
      <c r="N934" s="156" t="s">
        <v>5078</v>
      </c>
      <c r="O934" s="156" t="s">
        <v>993</v>
      </c>
      <c r="P934" s="156" t="s">
        <v>8934</v>
      </c>
      <c r="Q934" s="156" t="s">
        <v>8821</v>
      </c>
      <c r="R934" s="156">
        <f>+G934-F934</f>
        <v>87</v>
      </c>
      <c r="S934" s="156" t="s">
        <v>8935</v>
      </c>
      <c r="T934" s="157">
        <v>8250000</v>
      </c>
      <c r="U934" s="156" t="s">
        <v>8940</v>
      </c>
      <c r="V934" s="328">
        <f>+T934</f>
        <v>8250000</v>
      </c>
      <c r="W934" s="328">
        <v>45558</v>
      </c>
      <c r="X934" s="328" t="s">
        <v>103</v>
      </c>
      <c r="Y934" s="328">
        <f>+Z934+AA934+AB934</f>
        <v>8250000</v>
      </c>
      <c r="Z934" s="328">
        <v>8250000</v>
      </c>
      <c r="AA934" s="328">
        <v>0</v>
      </c>
      <c r="AB934" s="328">
        <v>0</v>
      </c>
      <c r="AC934" s="328">
        <v>0</v>
      </c>
      <c r="AD934" s="328">
        <v>0</v>
      </c>
      <c r="AE934" s="328">
        <v>0</v>
      </c>
      <c r="AF934" s="328">
        <v>0</v>
      </c>
      <c r="AG934" s="328">
        <v>0</v>
      </c>
      <c r="AH934" s="328">
        <v>0</v>
      </c>
      <c r="AI934" s="328">
        <v>0</v>
      </c>
      <c r="AJ934" s="328">
        <v>0</v>
      </c>
      <c r="AK934" s="328" t="s">
        <v>104</v>
      </c>
      <c r="AL934" s="328" t="s">
        <v>8941</v>
      </c>
      <c r="AM934" s="328" t="s">
        <v>1829</v>
      </c>
      <c r="AN934" s="328">
        <v>15668923</v>
      </c>
      <c r="AO934" s="328" t="s">
        <v>114</v>
      </c>
      <c r="AP934" s="328" t="s">
        <v>114</v>
      </c>
      <c r="AQ934" s="328" t="s">
        <v>114</v>
      </c>
      <c r="AR934" s="328" t="s">
        <v>114</v>
      </c>
      <c r="AS934" s="328" t="s">
        <v>578</v>
      </c>
      <c r="AT934" s="328" t="s">
        <v>109</v>
      </c>
      <c r="AU934" s="328" t="s">
        <v>392</v>
      </c>
      <c r="AV934" s="328"/>
      <c r="AW934" s="328"/>
      <c r="AX934" s="328" t="s">
        <v>109</v>
      </c>
      <c r="AY934" s="328" t="s">
        <v>108</v>
      </c>
      <c r="AZ934" s="328"/>
      <c r="BA934" s="328"/>
      <c r="BB934" s="328"/>
      <c r="BC934" s="328"/>
      <c r="BD934" s="328"/>
      <c r="BE934" s="328"/>
      <c r="BF934" s="328"/>
      <c r="BG934" s="328"/>
      <c r="BH934" s="328">
        <f>T934+BB934</f>
        <v>8250000</v>
      </c>
      <c r="BI934" s="349" t="s">
        <v>259</v>
      </c>
      <c r="BJ934" s="328"/>
      <c r="BK934" s="328" t="s">
        <v>114</v>
      </c>
      <c r="BL934" s="328"/>
      <c r="BM934" s="161" t="s">
        <v>2539</v>
      </c>
      <c r="BN934" s="328" t="s">
        <v>917</v>
      </c>
      <c r="BO934" s="328">
        <f>2024-1990</f>
        <v>34</v>
      </c>
      <c r="BP934" s="328">
        <v>33136</v>
      </c>
      <c r="BQ934" s="328" t="s">
        <v>109</v>
      </c>
      <c r="BR934" s="328" t="s">
        <v>108</v>
      </c>
      <c r="BS934" s="328" t="s">
        <v>108</v>
      </c>
      <c r="BT934" s="328" t="s">
        <v>108</v>
      </c>
      <c r="BU934" s="328" t="s">
        <v>3430</v>
      </c>
      <c r="BV934" s="328">
        <v>3105386425</v>
      </c>
      <c r="BW934" s="328" t="s">
        <v>3431</v>
      </c>
      <c r="BX934" s="328" t="s">
        <v>839</v>
      </c>
      <c r="BY934" s="328" t="s">
        <v>119</v>
      </c>
      <c r="BZ934" s="328">
        <v>570462570055535</v>
      </c>
      <c r="CA934" s="392" t="s">
        <v>109</v>
      </c>
      <c r="CB934" s="392" t="s">
        <v>109</v>
      </c>
      <c r="CC934" s="392" t="s">
        <v>109</v>
      </c>
      <c r="CD934" s="497"/>
      <c r="CE934" s="497"/>
      <c r="CF934" s="497"/>
      <c r="CG934" s="497"/>
      <c r="CH934" s="497"/>
      <c r="CI934" s="497"/>
      <c r="CJ934" s="497"/>
      <c r="CK934" s="497"/>
      <c r="CL934" s="497"/>
      <c r="CM934" s="392" t="s">
        <v>109</v>
      </c>
      <c r="CN934" s="497"/>
      <c r="CO934" s="297"/>
      <c r="CP934" s="297"/>
      <c r="CQ934" s="297"/>
      <c r="CR934" s="297"/>
      <c r="CS934" s="297"/>
      <c r="CT934" s="297"/>
      <c r="CU934" s="297"/>
      <c r="CV934" s="297"/>
      <c r="CW934" s="297"/>
      <c r="CX934" s="297"/>
      <c r="CY934" s="297"/>
      <c r="CZ934" s="297"/>
      <c r="DA934" s="297"/>
      <c r="DB934" s="297"/>
      <c r="DC934" s="297"/>
      <c r="DD934" s="297"/>
      <c r="DE934" s="297"/>
      <c r="DF934" s="297"/>
      <c r="DG934" s="297"/>
      <c r="DH934" s="297"/>
      <c r="DI934" s="297"/>
      <c r="DJ934" s="297"/>
      <c r="DK934" s="297"/>
      <c r="DL934" s="297"/>
      <c r="DM934" s="297"/>
      <c r="DN934" s="297"/>
      <c r="DO934" s="297"/>
      <c r="DP934" s="297"/>
      <c r="DQ934" s="297"/>
      <c r="DR934" s="297"/>
      <c r="DS934" s="297"/>
      <c r="DT934" s="297"/>
      <c r="DU934" s="297"/>
      <c r="DV934" s="297"/>
      <c r="DW934" s="297"/>
      <c r="DX934" s="297"/>
      <c r="DY934" s="297"/>
      <c r="DZ934" s="297"/>
      <c r="EA934" s="297"/>
      <c r="EB934" s="297"/>
      <c r="EC934" s="297"/>
      <c r="ED934" s="297"/>
      <c r="EE934" s="297"/>
      <c r="EF934" s="297"/>
      <c r="EG934" s="297"/>
      <c r="EH934" s="297"/>
      <c r="EI934" s="297"/>
      <c r="EJ934" s="297"/>
      <c r="EK934" s="297"/>
      <c r="EL934" s="297"/>
      <c r="EM934" s="297"/>
      <c r="EN934" s="297"/>
      <c r="EO934" s="297"/>
      <c r="EP934" s="297"/>
      <c r="EQ934" s="297"/>
      <c r="ER934" s="297"/>
      <c r="ES934" s="297"/>
      <c r="ET934" s="297"/>
      <c r="EU934" s="297"/>
      <c r="EV934" s="297"/>
      <c r="EW934" s="297"/>
      <c r="EX934" s="297"/>
      <c r="EY934" s="297"/>
      <c r="EZ934" s="297"/>
      <c r="FA934" s="297"/>
      <c r="FB934" s="297"/>
      <c r="FC934" s="297"/>
      <c r="FD934" s="297"/>
      <c r="FE934" s="297"/>
      <c r="FF934" s="297"/>
      <c r="FG934" s="297"/>
      <c r="FH934" s="297"/>
      <c r="FI934" s="297"/>
      <c r="FJ934" s="297"/>
      <c r="FK934" s="297"/>
      <c r="FL934" s="297"/>
      <c r="FM934" s="297"/>
      <c r="FN934" s="297"/>
      <c r="FO934" s="297"/>
      <c r="FP934" s="297"/>
      <c r="FQ934" s="297"/>
      <c r="FR934" s="297"/>
      <c r="FS934" s="297"/>
      <c r="FT934" s="297"/>
      <c r="FU934" s="297"/>
      <c r="FV934" s="297"/>
      <c r="FW934" s="297"/>
      <c r="FX934" s="297"/>
      <c r="FY934" s="297"/>
      <c r="FZ934" s="297"/>
      <c r="GA934" s="297"/>
      <c r="GB934" s="297"/>
      <c r="GC934" s="297"/>
      <c r="GD934" s="297"/>
      <c r="GE934" s="297"/>
      <c r="GF934" s="297"/>
      <c r="GG934" s="297"/>
      <c r="GH934" s="297"/>
      <c r="GI934" s="297"/>
      <c r="GJ934" s="297"/>
      <c r="GK934" s="297"/>
      <c r="GL934" s="297"/>
      <c r="GM934" s="297"/>
      <c r="GN934" s="297"/>
      <c r="GO934" s="297"/>
      <c r="GP934" s="297"/>
      <c r="GQ934" s="297"/>
      <c r="GR934" s="297"/>
      <c r="GS934" s="297"/>
      <c r="GT934" s="297"/>
      <c r="GU934" s="297"/>
      <c r="GV934" s="328"/>
      <c r="GW934" s="328"/>
      <c r="GX934" s="328"/>
      <c r="GY934" s="328"/>
      <c r="GZ934" s="328"/>
      <c r="HA934" s="328"/>
      <c r="HB934" s="328"/>
      <c r="HC934" s="328"/>
      <c r="HD934" s="328"/>
      <c r="HE934" s="328"/>
      <c r="HF934" s="328"/>
      <c r="HG934" s="328"/>
      <c r="HH934" s="328"/>
      <c r="HI934" s="328"/>
      <c r="HJ934" s="328"/>
      <c r="HK934" s="328"/>
      <c r="HL934" s="328"/>
      <c r="HM934" s="328"/>
      <c r="HN934" s="328"/>
      <c r="HO934" s="328"/>
      <c r="HP934" s="328"/>
      <c r="HQ934" s="328"/>
      <c r="HR934" s="328"/>
      <c r="HS934" s="328"/>
      <c r="HT934" s="328"/>
      <c r="HU934" s="328"/>
      <c r="HV934" s="328"/>
      <c r="HW934" s="328"/>
      <c r="HX934" s="328"/>
      <c r="HY934" s="328"/>
      <c r="HZ934" s="328"/>
      <c r="IA934" s="328"/>
      <c r="IB934" s="328"/>
      <c r="IC934" s="328"/>
      <c r="ID934" s="328"/>
      <c r="IE934" s="328"/>
      <c r="IF934" s="328"/>
      <c r="IG934" s="328"/>
      <c r="IH934" s="328"/>
      <c r="II934" s="328"/>
      <c r="IJ934" s="328"/>
      <c r="IK934" s="328"/>
      <c r="IL934" s="328"/>
      <c r="IM934" s="328"/>
      <c r="IN934" s="328"/>
      <c r="IO934" s="328"/>
      <c r="IP934" s="328"/>
      <c r="IQ934" s="328"/>
      <c r="IR934" s="328"/>
      <c r="IS934" s="328"/>
      <c r="IT934" s="328"/>
      <c r="IU934" s="328"/>
      <c r="IV934" s="328"/>
      <c r="IW934" s="328"/>
      <c r="IX934" s="328"/>
      <c r="IY934" s="328"/>
      <c r="IZ934" s="328"/>
      <c r="JA934" s="328"/>
      <c r="JB934" s="328"/>
      <c r="JC934" s="328"/>
      <c r="JD934" s="328"/>
      <c r="JE934" s="328"/>
      <c r="JF934" s="328"/>
      <c r="JG934" s="328"/>
      <c r="JH934" s="328"/>
      <c r="JI934" s="328"/>
      <c r="JJ934" s="328"/>
      <c r="JK934" s="328"/>
      <c r="JL934" s="328"/>
      <c r="JM934" s="328"/>
      <c r="JN934" s="328"/>
      <c r="JO934" s="328"/>
      <c r="JP934" s="328"/>
      <c r="JQ934" s="328"/>
      <c r="JR934" s="328"/>
      <c r="JS934" s="328"/>
      <c r="JT934" s="328"/>
      <c r="JU934" s="328"/>
      <c r="JV934" s="328"/>
      <c r="JW934" s="328"/>
      <c r="JX934" s="328"/>
      <c r="JY934" s="328"/>
      <c r="JZ934" s="328"/>
      <c r="KA934" s="328"/>
      <c r="KB934" s="328"/>
      <c r="KC934" s="328"/>
      <c r="KD934" s="328"/>
      <c r="KE934" s="328"/>
      <c r="KF934" s="328"/>
      <c r="KG934" s="328"/>
      <c r="KH934" s="328"/>
      <c r="KI934" s="328"/>
      <c r="KJ934" s="328"/>
      <c r="KK934" s="328"/>
      <c r="KL934" s="328"/>
      <c r="KM934" s="328"/>
      <c r="KN934" s="328"/>
      <c r="KO934" s="328"/>
      <c r="KP934" s="328"/>
      <c r="KQ934" s="328"/>
      <c r="KR934" s="328"/>
      <c r="KS934" s="328"/>
      <c r="KT934" s="328"/>
      <c r="KU934" s="328"/>
      <c r="KV934" s="328"/>
      <c r="KW934" s="328"/>
      <c r="KX934" s="328"/>
      <c r="KY934" s="328"/>
      <c r="KZ934" s="328"/>
      <c r="LA934" s="328"/>
      <c r="LB934" s="328"/>
      <c r="LC934" s="328"/>
      <c r="LD934" s="328"/>
      <c r="LE934" s="328"/>
      <c r="LF934" s="328"/>
      <c r="LG934" s="328"/>
      <c r="LH934" s="328"/>
      <c r="LI934" s="328"/>
      <c r="LJ934" s="328"/>
      <c r="LK934" s="328"/>
      <c r="LL934" s="328"/>
      <c r="LM934" s="328"/>
      <c r="LN934" s="328"/>
      <c r="LO934" s="328"/>
      <c r="LP934" s="328"/>
      <c r="LQ934" s="328"/>
      <c r="LR934" s="328"/>
      <c r="LS934" s="328"/>
      <c r="LT934" s="328"/>
      <c r="LU934" s="328"/>
      <c r="LV934" s="328"/>
      <c r="LW934" s="328"/>
      <c r="LX934" s="328"/>
      <c r="LY934" s="328"/>
      <c r="LZ934" s="328"/>
      <c r="MA934" s="328"/>
      <c r="MB934" s="328"/>
      <c r="MC934" s="328"/>
      <c r="MD934" s="328"/>
      <c r="ME934" s="328"/>
      <c r="MF934" s="328"/>
      <c r="MG934" s="328"/>
      <c r="MH934" s="328"/>
      <c r="MI934" s="328"/>
      <c r="MJ934" s="328"/>
      <c r="MK934" s="328"/>
      <c r="ML934" s="328"/>
      <c r="MM934" s="328"/>
      <c r="MN934" s="328"/>
      <c r="MO934" s="328"/>
      <c r="MP934" s="328"/>
      <c r="MQ934" s="328"/>
      <c r="MR934" s="328"/>
      <c r="MS934" s="328"/>
      <c r="MT934" s="328"/>
      <c r="MU934" s="328"/>
      <c r="MV934" s="328"/>
      <c r="MW934" s="328"/>
      <c r="MX934" s="328"/>
      <c r="MY934" s="328"/>
      <c r="MZ934" s="328"/>
      <c r="NA934" s="328"/>
      <c r="NB934" s="328"/>
      <c r="NC934" s="328"/>
      <c r="ND934" s="328"/>
      <c r="NE934" s="328"/>
      <c r="NF934" s="328"/>
      <c r="NG934" s="328"/>
      <c r="NH934" s="328"/>
      <c r="NI934" s="328"/>
      <c r="NJ934" s="328"/>
      <c r="NK934" s="328"/>
      <c r="NL934" s="328"/>
      <c r="NM934" s="328"/>
      <c r="NN934" s="328"/>
      <c r="NO934" s="328"/>
      <c r="NP934" s="328"/>
      <c r="NQ934" s="328"/>
      <c r="NR934" s="328"/>
      <c r="NS934" s="328"/>
      <c r="NT934" s="328"/>
      <c r="NU934" s="328"/>
      <c r="NV934" s="328"/>
      <c r="NW934" s="328"/>
      <c r="NX934" s="328"/>
      <c r="NY934" s="328"/>
      <c r="NZ934" s="328"/>
      <c r="OA934" s="328"/>
      <c r="OB934" s="328"/>
      <c r="OC934" s="328"/>
      <c r="OD934" s="328"/>
      <c r="OE934" s="328"/>
      <c r="OF934" s="328"/>
      <c r="OG934" s="328"/>
      <c r="OH934" s="328"/>
      <c r="OI934" s="328"/>
      <c r="OJ934" s="328"/>
      <c r="OK934" s="328"/>
      <c r="OL934" s="328"/>
      <c r="OM934" s="328"/>
      <c r="ON934" s="328"/>
      <c r="OO934" s="328"/>
      <c r="OP934" s="328"/>
      <c r="OQ934" s="328"/>
      <c r="OR934" s="328"/>
      <c r="OS934" s="328"/>
      <c r="OT934" s="328"/>
      <c r="OU934" s="328"/>
      <c r="OV934" s="328"/>
      <c r="OW934" s="328"/>
      <c r="OX934" s="328"/>
      <c r="OY934" s="328"/>
      <c r="OZ934" s="328"/>
      <c r="PA934" s="328"/>
      <c r="PB934" s="328"/>
      <c r="PC934" s="328"/>
      <c r="PD934" s="328"/>
      <c r="PE934" s="328"/>
      <c r="PF934" s="328"/>
      <c r="PG934" s="328"/>
      <c r="PH934" s="328"/>
      <c r="PI934" s="328"/>
      <c r="PJ934" s="328"/>
      <c r="PK934" s="328"/>
      <c r="PL934" s="328"/>
      <c r="PM934" s="328"/>
      <c r="PN934" s="328"/>
      <c r="PO934" s="328"/>
      <c r="PP934" s="328"/>
      <c r="PQ934" s="328"/>
      <c r="PR934" s="328"/>
      <c r="PS934" s="328"/>
      <c r="PT934" s="328"/>
      <c r="PU934" s="328"/>
      <c r="PV934" s="328"/>
      <c r="PW934" s="328"/>
      <c r="PX934" s="328"/>
      <c r="PY934" s="328"/>
      <c r="PZ934" s="328"/>
      <c r="QA934" s="328"/>
      <c r="QB934" s="328"/>
      <c r="QC934" s="328"/>
      <c r="QD934" s="328"/>
      <c r="QE934" s="328"/>
      <c r="QF934" s="328"/>
      <c r="QG934" s="328"/>
      <c r="QH934" s="328"/>
      <c r="QI934" s="328"/>
      <c r="QJ934" s="328"/>
      <c r="QK934" s="328"/>
      <c r="QL934" s="328"/>
      <c r="QM934" s="328"/>
      <c r="QN934" s="328"/>
      <c r="QO934" s="328"/>
      <c r="QP934" s="328"/>
      <c r="QQ934" s="328"/>
      <c r="QR934" s="328"/>
      <c r="QS934" s="328"/>
      <c r="QT934" s="328"/>
      <c r="QU934" s="328"/>
      <c r="QV934" s="328"/>
      <c r="QW934" s="328"/>
      <c r="QX934" s="328"/>
      <c r="QY934" s="328"/>
      <c r="QZ934" s="328"/>
      <c r="RA934" s="328"/>
      <c r="RB934" s="328"/>
      <c r="RC934" s="328"/>
      <c r="RD934" s="328"/>
      <c r="RE934" s="328"/>
      <c r="RF934" s="328"/>
      <c r="RG934" s="328"/>
      <c r="RH934" s="328"/>
      <c r="RI934" s="328"/>
      <c r="RJ934" s="328"/>
      <c r="RK934" s="328"/>
      <c r="RL934" s="328"/>
      <c r="RM934" s="328"/>
      <c r="RN934" s="328"/>
      <c r="RO934" s="328"/>
      <c r="RP934" s="328"/>
      <c r="RQ934" s="328"/>
      <c r="RR934" s="328"/>
      <c r="RS934" s="328"/>
      <c r="RT934" s="328"/>
      <c r="RU934" s="328"/>
      <c r="RV934" s="328"/>
      <c r="RW934" s="328"/>
      <c r="RX934" s="328"/>
      <c r="RY934" s="328"/>
      <c r="RZ934" s="328"/>
      <c r="SA934" s="328"/>
      <c r="SB934" s="328"/>
      <c r="SC934" s="328"/>
      <c r="SD934" s="328"/>
      <c r="SE934" s="328"/>
      <c r="SF934" s="328"/>
      <c r="SG934" s="328"/>
      <c r="SH934" s="328"/>
      <c r="SI934" s="328"/>
      <c r="SJ934" s="328"/>
      <c r="SK934" s="328"/>
      <c r="SL934" s="328"/>
      <c r="SM934" s="328"/>
      <c r="SN934" s="328"/>
      <c r="SO934" s="328"/>
      <c r="SP934" s="328"/>
      <c r="SQ934" s="328"/>
      <c r="SR934" s="328"/>
      <c r="SS934" s="328"/>
      <c r="ST934" s="328"/>
      <c r="SU934" s="328"/>
      <c r="SV934" s="328"/>
      <c r="SW934" s="328"/>
      <c r="SX934" s="328"/>
      <c r="SY934" s="328"/>
      <c r="SZ934" s="328"/>
      <c r="TA934" s="328"/>
      <c r="TB934" s="328"/>
      <c r="TC934" s="328"/>
      <c r="TD934" s="328"/>
      <c r="TE934" s="328"/>
      <c r="TF934" s="328"/>
      <c r="TG934" s="328"/>
      <c r="TH934" s="328"/>
      <c r="TI934" s="328"/>
      <c r="TJ934" s="328"/>
      <c r="TK934" s="328"/>
      <c r="TL934" s="328"/>
      <c r="TM934" s="328"/>
      <c r="TN934" s="328"/>
      <c r="TO934" s="328"/>
      <c r="TP934" s="328"/>
      <c r="TQ934" s="328"/>
      <c r="TR934" s="328"/>
      <c r="TS934" s="328"/>
      <c r="TT934" s="328"/>
      <c r="TU934" s="328"/>
      <c r="TV934" s="328"/>
      <c r="TW934" s="328"/>
      <c r="TX934" s="328"/>
      <c r="TY934" s="328"/>
      <c r="TZ934" s="328"/>
      <c r="UA934" s="328"/>
      <c r="UB934" s="328"/>
      <c r="UC934" s="328"/>
      <c r="UD934" s="328"/>
      <c r="UE934" s="328"/>
      <c r="UF934" s="328"/>
      <c r="UG934" s="328"/>
      <c r="UH934" s="328"/>
      <c r="UI934" s="328"/>
      <c r="UJ934" s="328"/>
      <c r="UK934" s="328"/>
      <c r="UL934" s="328"/>
      <c r="UM934" s="328"/>
      <c r="UN934" s="328"/>
      <c r="UO934" s="328"/>
      <c r="UP934" s="328"/>
      <c r="UQ934" s="328"/>
      <c r="UR934" s="328"/>
      <c r="US934" s="328"/>
      <c r="UT934" s="328"/>
      <c r="UU934" s="328"/>
      <c r="UV934" s="328"/>
      <c r="UW934" s="328"/>
      <c r="UX934" s="328"/>
      <c r="UY934" s="328"/>
      <c r="UZ934" s="328"/>
      <c r="VA934" s="328"/>
      <c r="VB934" s="328"/>
      <c r="VC934" s="328"/>
      <c r="VD934" s="328"/>
      <c r="VE934" s="328"/>
      <c r="VF934" s="328"/>
      <c r="VG934" s="328"/>
      <c r="VH934" s="328"/>
      <c r="VI934" s="328"/>
      <c r="VJ934" s="328"/>
      <c r="VK934" s="328"/>
      <c r="VL934" s="328"/>
      <c r="VM934" s="328"/>
      <c r="VN934" s="328"/>
      <c r="VO934" s="328"/>
      <c r="VP934" s="328"/>
      <c r="VQ934" s="328"/>
      <c r="VR934" s="328"/>
      <c r="VS934" s="328"/>
      <c r="VT934" s="328"/>
      <c r="VU934" s="328"/>
      <c r="VV934" s="328"/>
      <c r="VW934" s="328"/>
      <c r="VX934" s="328"/>
      <c r="VY934" s="328"/>
      <c r="VZ934" s="328"/>
      <c r="WA934" s="328"/>
      <c r="WB934" s="328"/>
      <c r="WC934" s="328"/>
      <c r="WD934" s="328"/>
      <c r="WE934" s="328"/>
      <c r="WF934" s="328"/>
      <c r="WG934" s="328"/>
      <c r="WH934" s="328"/>
      <c r="WI934" s="328"/>
      <c r="WJ934" s="328"/>
      <c r="WK934" s="328"/>
      <c r="WL934" s="328"/>
      <c r="WM934" s="328"/>
      <c r="WN934" s="328"/>
      <c r="WO934" s="328"/>
      <c r="WP934" s="328"/>
      <c r="WQ934" s="328"/>
      <c r="WR934" s="328"/>
      <c r="WS934" s="328"/>
      <c r="WT934" s="328"/>
      <c r="WU934" s="328"/>
      <c r="WV934" s="328"/>
      <c r="WW934" s="328"/>
      <c r="WX934" s="328"/>
      <c r="WY934" s="328"/>
      <c r="WZ934" s="328"/>
      <c r="XA934" s="328"/>
      <c r="XB934" s="328"/>
      <c r="XC934" s="328"/>
      <c r="XD934" s="328"/>
      <c r="XE934" s="328"/>
      <c r="XF934" s="328"/>
      <c r="XG934" s="328"/>
      <c r="XH934" s="328"/>
      <c r="XI934" s="328"/>
      <c r="XJ934" s="328"/>
      <c r="XK934" s="328"/>
      <c r="XL934" s="328"/>
      <c r="XM934" s="328"/>
      <c r="XN934" s="328"/>
      <c r="XO934" s="328"/>
      <c r="XP934" s="328"/>
      <c r="XQ934" s="328"/>
      <c r="XR934" s="328"/>
      <c r="XS934" s="328"/>
      <c r="XT934" s="328"/>
      <c r="XU934" s="328"/>
      <c r="XV934" s="328"/>
      <c r="XW934" s="328"/>
      <c r="XX934" s="328"/>
      <c r="XY934" s="328"/>
      <c r="XZ934" s="328"/>
      <c r="YA934" s="328"/>
      <c r="YB934" s="328"/>
      <c r="YC934" s="328"/>
      <c r="YD934" s="328"/>
      <c r="YE934" s="328"/>
      <c r="YF934" s="328"/>
      <c r="YG934" s="328"/>
      <c r="YH934" s="328"/>
      <c r="YI934" s="328"/>
      <c r="YJ934" s="328"/>
      <c r="YK934" s="328"/>
      <c r="YL934" s="328"/>
      <c r="YM934" s="328"/>
      <c r="YN934" s="328"/>
      <c r="YO934" s="328"/>
      <c r="YP934" s="347"/>
      <c r="YQ934" s="347"/>
      <c r="YR934" s="347"/>
      <c r="YS934" s="347"/>
      <c r="YT934" s="347"/>
      <c r="YU934" s="347"/>
      <c r="YV934" s="347"/>
      <c r="YW934" s="347"/>
      <c r="YX934" s="347"/>
      <c r="YY934" s="347"/>
      <c r="YZ934" s="347"/>
      <c r="ZA934" s="347"/>
      <c r="ZB934" s="347"/>
      <c r="ZC934" s="347"/>
      <c r="ZD934" s="347"/>
      <c r="ZE934" s="347"/>
      <c r="ZF934" s="347"/>
      <c r="ZG934" s="347"/>
      <c r="ZH934" s="347"/>
      <c r="ZI934" s="347"/>
      <c r="ZJ934" s="347"/>
      <c r="ZK934" s="347"/>
      <c r="ZL934" s="347"/>
      <c r="ZM934" s="347"/>
      <c r="ZN934" s="347"/>
      <c r="ZO934" s="347"/>
      <c r="ZP934" s="347"/>
      <c r="ZQ934" s="347"/>
      <c r="ZR934" s="347"/>
      <c r="ZS934" s="347"/>
      <c r="ZT934" s="347"/>
      <c r="ZU934" s="347"/>
      <c r="ZV934" s="347"/>
      <c r="ZW934" s="347"/>
      <c r="ZX934" s="347"/>
      <c r="ZY934" s="347"/>
      <c r="ZZ934" s="347"/>
      <c r="AAA934" s="347"/>
      <c r="AAB934" s="347"/>
      <c r="AAC934" s="347"/>
      <c r="AAD934" s="347"/>
      <c r="AAE934" s="347"/>
      <c r="AAF934" s="347"/>
      <c r="AAG934" s="347"/>
      <c r="AAH934" s="347"/>
      <c r="AAI934" s="347"/>
      <c r="AAJ934" s="347"/>
      <c r="AAK934" s="347"/>
      <c r="AAL934" s="347"/>
      <c r="AAM934" s="347"/>
      <c r="AAN934" s="347"/>
      <c r="AAO934" s="347"/>
      <c r="AAP934" s="347"/>
      <c r="AAQ934" s="347"/>
      <c r="AAR934" s="347"/>
      <c r="AAS934" s="347"/>
      <c r="AAT934" s="347"/>
      <c r="AAU934" s="347"/>
      <c r="AAV934" s="347"/>
      <c r="AAW934" s="347"/>
      <c r="AAX934" s="347"/>
      <c r="AAY934" s="347"/>
      <c r="AAZ934" s="347"/>
      <c r="ABA934" s="347"/>
      <c r="ABB934" s="347"/>
      <c r="ABC934" s="347"/>
      <c r="ABD934" s="347"/>
      <c r="ABE934" s="347"/>
      <c r="ABF934" s="347"/>
      <c r="ABG934" s="347"/>
      <c r="ABH934" s="347"/>
      <c r="ABI934" s="347"/>
      <c r="ABJ934" s="347"/>
      <c r="ABK934" s="347"/>
      <c r="ABL934" s="347"/>
      <c r="ABM934" s="347"/>
      <c r="ABN934" s="347"/>
      <c r="ABO934" s="347"/>
      <c r="ABP934" s="347"/>
      <c r="ABQ934" s="347"/>
      <c r="ABR934" s="347"/>
      <c r="ABS934" s="347"/>
      <c r="ABT934" s="347"/>
      <c r="ABU934" s="347"/>
      <c r="ABV934" s="347"/>
      <c r="ABW934" s="347"/>
      <c r="ABX934" s="347"/>
      <c r="ABY934" s="347"/>
      <c r="ABZ934" s="347"/>
      <c r="ACA934" s="347"/>
      <c r="ACB934" s="347"/>
      <c r="ACC934" s="347"/>
      <c r="ACD934" s="347"/>
      <c r="ACE934" s="347"/>
      <c r="ACF934" s="347"/>
      <c r="ACG934" s="347"/>
      <c r="ACH934" s="347"/>
      <c r="ACI934" s="347"/>
      <c r="ACJ934" s="347"/>
      <c r="ACK934" s="347"/>
      <c r="ACL934" s="347"/>
      <c r="ACM934" s="347"/>
      <c r="ACN934" s="347"/>
      <c r="ACO934" s="347"/>
      <c r="ACP934" s="347"/>
      <c r="ACQ934" s="347"/>
      <c r="ACR934" s="347"/>
      <c r="ACS934" s="347"/>
      <c r="ACT934" s="347"/>
      <c r="ACU934" s="347"/>
      <c r="ACV934" s="347"/>
      <c r="ACW934" s="347"/>
      <c r="ACX934" s="347"/>
      <c r="ACY934" s="347"/>
      <c r="ACZ934" s="347"/>
      <c r="ADA934" s="347"/>
      <c r="ADB934" s="347"/>
      <c r="ADC934" s="347"/>
      <c r="ADD934" s="347"/>
      <c r="ADE934" s="347"/>
      <c r="ADF934" s="347"/>
      <c r="ADG934" s="347"/>
      <c r="ADH934" s="347"/>
      <c r="ADI934" s="347"/>
      <c r="ADJ934" s="347"/>
      <c r="ADK934" s="347"/>
      <c r="ADL934" s="347"/>
      <c r="ADM934" s="347"/>
      <c r="ADN934" s="347"/>
      <c r="ADO934" s="347"/>
      <c r="ADP934" s="347"/>
      <c r="ADQ934" s="347"/>
      <c r="ADR934" s="347"/>
      <c r="ADS934" s="347"/>
      <c r="ADT934" s="347"/>
      <c r="ADU934" s="347"/>
      <c r="ADV934" s="347"/>
      <c r="ADW934" s="347"/>
      <c r="ADX934" s="347"/>
      <c r="ADY934" s="347"/>
      <c r="ADZ934" s="347"/>
      <c r="AEA934" s="347"/>
      <c r="AEB934" s="347"/>
      <c r="AEC934" s="347"/>
      <c r="AED934" s="347"/>
      <c r="AEE934" s="347"/>
      <c r="AEF934" s="347"/>
      <c r="AEG934" s="347"/>
      <c r="AEH934" s="347"/>
      <c r="AEI934" s="347"/>
      <c r="AEJ934" s="347"/>
      <c r="AEK934" s="347"/>
      <c r="AEL934" s="347"/>
      <c r="AEM934" s="347"/>
      <c r="AEN934" s="347"/>
      <c r="AEO934" s="347"/>
      <c r="AEP934" s="347"/>
      <c r="AEQ934" s="347"/>
      <c r="AER934" s="347"/>
      <c r="AES934" s="347"/>
      <c r="AET934" s="347"/>
      <c r="AEU934" s="347"/>
      <c r="AEV934" s="347"/>
      <c r="AEW934" s="347"/>
      <c r="AEX934" s="347"/>
      <c r="AEY934" s="347"/>
      <c r="AEZ934" s="347"/>
      <c r="AFA934" s="347"/>
      <c r="AFB934" s="347"/>
      <c r="AFC934" s="347"/>
      <c r="AFD934" s="347"/>
      <c r="AFE934" s="347"/>
      <c r="AFF934" s="347"/>
      <c r="AFG934" s="347"/>
      <c r="AFH934" s="347"/>
      <c r="AFI934" s="347"/>
      <c r="AFJ934" s="347"/>
      <c r="AFK934" s="347"/>
      <c r="AFL934" s="347"/>
      <c r="AFM934" s="347"/>
      <c r="AFN934" s="347"/>
      <c r="AFO934" s="347"/>
      <c r="AFP934" s="347"/>
      <c r="AFQ934" s="347"/>
      <c r="AFR934" s="347"/>
      <c r="AFS934" s="347"/>
      <c r="AFT934" s="347"/>
      <c r="AFU934" s="347"/>
      <c r="AFV934" s="347"/>
      <c r="AFW934" s="347"/>
      <c r="AFX934" s="347"/>
      <c r="AFY934" s="347"/>
      <c r="AFZ934" s="347"/>
      <c r="AGA934" s="347"/>
      <c r="AGB934" s="347"/>
      <c r="AGC934" s="347"/>
      <c r="AGD934" s="347"/>
      <c r="AGE934" s="347"/>
      <c r="AGF934" s="347"/>
      <c r="AGG934" s="347"/>
      <c r="AGH934" s="347"/>
      <c r="AGI934" s="347"/>
      <c r="AGJ934" s="347"/>
      <c r="AGK934" s="347"/>
      <c r="AGL934" s="347"/>
      <c r="AGM934" s="347"/>
      <c r="AGN934" s="347"/>
      <c r="AGO934" s="347"/>
      <c r="AGP934" s="347"/>
      <c r="AGQ934" s="347"/>
      <c r="AGR934" s="347"/>
      <c r="AGS934" s="347"/>
      <c r="AGT934" s="347"/>
      <c r="AGU934" s="347"/>
      <c r="AGV934" s="347"/>
      <c r="AGW934" s="347"/>
      <c r="AGX934" s="347"/>
      <c r="AGY934" s="347"/>
      <c r="AGZ934" s="347"/>
      <c r="AHA934" s="347"/>
      <c r="AHB934" s="347"/>
      <c r="AHC934" s="347"/>
      <c r="AHD934" s="347"/>
      <c r="AHE934" s="347"/>
      <c r="AHF934" s="347"/>
      <c r="AHG934" s="347"/>
      <c r="AHH934" s="347"/>
      <c r="AHI934" s="347"/>
      <c r="AHJ934" s="347"/>
      <c r="AHK934" s="347"/>
      <c r="AHL934" s="347"/>
      <c r="AHM934" s="347"/>
      <c r="AHN934" s="347"/>
      <c r="AHO934" s="347"/>
      <c r="AHP934" s="347"/>
      <c r="AHQ934" s="347"/>
      <c r="AHR934" s="347"/>
      <c r="AHS934" s="347"/>
      <c r="AHT934" s="347"/>
      <c r="AHU934" s="347"/>
      <c r="AHV934" s="347"/>
      <c r="AHW934" s="347"/>
      <c r="AHX934" s="347"/>
      <c r="AHY934" s="347"/>
      <c r="AHZ934" s="347"/>
      <c r="AIA934" s="347"/>
      <c r="AIB934" s="347"/>
      <c r="AIC934" s="347"/>
      <c r="AID934" s="347"/>
      <c r="AIE934" s="347"/>
      <c r="AIF934" s="347"/>
      <c r="AIG934" s="347"/>
      <c r="AIH934" s="347"/>
      <c r="AII934" s="347"/>
      <c r="AIJ934" s="347"/>
      <c r="AIK934" s="347"/>
      <c r="AIL934" s="347"/>
      <c r="AIM934" s="347"/>
      <c r="AIN934" s="347"/>
      <c r="AIO934" s="347"/>
      <c r="AIP934" s="347"/>
      <c r="AIQ934" s="347"/>
      <c r="AIR934" s="347"/>
      <c r="AIS934" s="347"/>
      <c r="AIT934" s="347"/>
      <c r="AIU934" s="347"/>
      <c r="AIV934" s="347"/>
      <c r="AIW934" s="347"/>
      <c r="AIX934" s="347"/>
      <c r="AIY934" s="347"/>
      <c r="AIZ934" s="347"/>
      <c r="AJA934" s="347"/>
      <c r="AJB934" s="347"/>
      <c r="AJC934" s="347"/>
      <c r="AJD934" s="347"/>
      <c r="AJE934" s="347"/>
      <c r="AJF934" s="347"/>
      <c r="AJG934" s="347"/>
      <c r="AJH934" s="347"/>
      <c r="AJI934" s="347"/>
      <c r="AJJ934" s="347"/>
      <c r="AJK934" s="347"/>
      <c r="AJL934" s="347"/>
      <c r="AJM934" s="347"/>
      <c r="AJN934" s="347"/>
      <c r="AJO934" s="347"/>
      <c r="AJP934" s="347"/>
      <c r="AJQ934" s="347"/>
      <c r="AJR934" s="347"/>
      <c r="AJS934" s="347"/>
      <c r="AJT934" s="347"/>
      <c r="AJU934" s="347"/>
      <c r="AJV934" s="347"/>
      <c r="AJW934" s="347"/>
      <c r="AJX934" s="347"/>
      <c r="AJY934" s="347"/>
      <c r="AJZ934" s="347"/>
      <c r="AKA934" s="347"/>
      <c r="AKB934" s="347"/>
      <c r="AKC934" s="347"/>
      <c r="AKD934" s="347"/>
      <c r="AKE934" s="347"/>
      <c r="AKF934" s="347"/>
      <c r="AKG934" s="347"/>
      <c r="AKH934" s="347"/>
      <c r="AKI934" s="347"/>
      <c r="AKJ934" s="347"/>
      <c r="AKK934" s="347"/>
      <c r="AKL934" s="347"/>
      <c r="AKM934" s="347"/>
      <c r="AKN934" s="347"/>
      <c r="AKO934" s="347"/>
      <c r="AKP934" s="347"/>
      <c r="AKQ934" s="347"/>
      <c r="AKR934" s="347"/>
      <c r="AKS934" s="347"/>
      <c r="AKT934" s="347"/>
      <c r="AKU934" s="347"/>
      <c r="AKV934" s="347"/>
      <c r="AKW934" s="347"/>
      <c r="AKX934" s="347"/>
      <c r="AKY934" s="347"/>
      <c r="AKZ934" s="347"/>
      <c r="ALA934" s="347"/>
      <c r="ALB934" s="347"/>
      <c r="ALC934" s="347"/>
      <c r="ALD934" s="347"/>
      <c r="ALE934" s="347"/>
      <c r="ALF934" s="347"/>
      <c r="ALG934" s="347"/>
      <c r="ALH934" s="347"/>
      <c r="ALI934" s="347"/>
      <c r="ALJ934" s="347"/>
      <c r="ALK934" s="347"/>
      <c r="ALL934" s="347"/>
      <c r="ALM934" s="347"/>
      <c r="ALN934" s="347"/>
      <c r="ALO934" s="347"/>
      <c r="ALP934" s="347"/>
      <c r="ALQ934" s="347"/>
      <c r="ALR934" s="347"/>
      <c r="ALS934" s="347"/>
      <c r="ALT934" s="347"/>
      <c r="ALU934" s="347"/>
      <c r="ALV934" s="347"/>
      <c r="ALW934" s="347"/>
      <c r="ALX934" s="347"/>
      <c r="ALY934" s="347"/>
      <c r="ALZ934" s="347"/>
      <c r="AMA934" s="347"/>
      <c r="AMB934" s="347"/>
      <c r="AMC934" s="347"/>
      <c r="AMD934" s="347"/>
      <c r="AME934" s="347"/>
      <c r="AMF934" s="347"/>
      <c r="AMG934" s="347"/>
      <c r="AMH934" s="347"/>
      <c r="AMI934" s="347"/>
      <c r="AMJ934" s="347"/>
      <c r="AMK934" s="347"/>
      <c r="AML934" s="347"/>
      <c r="AMM934" s="347"/>
      <c r="AMN934" s="347"/>
      <c r="AMO934" s="347"/>
      <c r="AMP934" s="347"/>
      <c r="AMQ934" s="347"/>
      <c r="AMR934" s="347"/>
      <c r="AMS934" s="347"/>
      <c r="AMT934" s="347"/>
      <c r="AMU934" s="347"/>
      <c r="AMV934" s="347"/>
      <c r="AMW934" s="347"/>
      <c r="AMX934" s="347"/>
      <c r="AMY934" s="347"/>
      <c r="AMZ934" s="347"/>
      <c r="ANA934" s="347"/>
      <c r="ANB934" s="347"/>
      <c r="ANC934" s="347"/>
      <c r="AND934" s="347"/>
      <c r="ANE934" s="347"/>
      <c r="ANF934" s="347"/>
      <c r="ANG934" s="347"/>
      <c r="ANH934" s="347"/>
      <c r="ANI934" s="347"/>
      <c r="ANJ934" s="347"/>
      <c r="ANK934" s="347"/>
      <c r="ANL934" s="347"/>
      <c r="ANM934" s="347"/>
      <c r="ANN934" s="347"/>
      <c r="ANO934" s="347"/>
      <c r="ANP934" s="347"/>
      <c r="ANQ934" s="347"/>
      <c r="ANR934" s="347"/>
      <c r="ANS934" s="347"/>
      <c r="ANT934" s="347"/>
      <c r="ANU934" s="347"/>
      <c r="ANV934" s="347"/>
      <c r="ANW934" s="347"/>
      <c r="ANX934" s="347"/>
      <c r="ANY934" s="347"/>
      <c r="ANZ934" s="347"/>
      <c r="AOA934" s="347"/>
      <c r="AOB934" s="347"/>
      <c r="AOC934" s="347"/>
      <c r="AOD934" s="347"/>
      <c r="AOE934" s="347"/>
      <c r="AOF934" s="347"/>
      <c r="AOG934" s="347"/>
      <c r="AOH934" s="347"/>
      <c r="AOI934" s="347"/>
      <c r="AOJ934" s="347"/>
      <c r="AOK934" s="347"/>
      <c r="AOL934" s="347"/>
      <c r="AOM934" s="347"/>
      <c r="AON934" s="347"/>
      <c r="AOO934" s="347"/>
      <c r="AOP934" s="347"/>
      <c r="AOQ934" s="347"/>
      <c r="AOR934" s="347"/>
      <c r="AOS934" s="347"/>
      <c r="AOT934" s="347"/>
      <c r="AOU934" s="347"/>
      <c r="AOV934" s="347"/>
      <c r="AOW934" s="347"/>
      <c r="AOX934" s="347"/>
      <c r="AOY934" s="347"/>
      <c r="AOZ934" s="347"/>
      <c r="APA934" s="347"/>
      <c r="APB934" s="347"/>
      <c r="APC934" s="347"/>
      <c r="APD934" s="347"/>
      <c r="APE934" s="347"/>
      <c r="APF934" s="347"/>
      <c r="APG934" s="347"/>
      <c r="APH934" s="347"/>
      <c r="API934" s="347"/>
      <c r="APJ934" s="347"/>
      <c r="APK934" s="347"/>
      <c r="APL934" s="347"/>
      <c r="APM934" s="347"/>
      <c r="APN934" s="347"/>
      <c r="APO934" s="347"/>
      <c r="APP934" s="347"/>
      <c r="APQ934" s="347"/>
      <c r="APR934" s="347"/>
      <c r="APS934" s="347"/>
      <c r="APT934" s="347"/>
      <c r="APU934" s="347"/>
      <c r="APV934" s="347"/>
      <c r="APW934" s="347"/>
      <c r="APX934" s="347"/>
      <c r="APY934" s="347"/>
      <c r="APZ934" s="347"/>
      <c r="AQA934" s="347"/>
      <c r="AQB934" s="347"/>
      <c r="AQC934" s="347"/>
      <c r="AQD934" s="347"/>
      <c r="AQE934" s="347"/>
      <c r="AQF934" s="347"/>
      <c r="AQG934" s="347"/>
      <c r="AQH934" s="347"/>
      <c r="AQI934" s="347"/>
      <c r="AQJ934" s="347"/>
      <c r="AQK934" s="347"/>
      <c r="AQL934" s="347"/>
      <c r="AQM934" s="347"/>
      <c r="AQN934" s="347"/>
      <c r="AQO934" s="347"/>
      <c r="AQP934" s="347"/>
      <c r="AQQ934" s="347"/>
      <c r="AQR934" s="347"/>
      <c r="AQS934" s="347"/>
      <c r="AQT934" s="347"/>
      <c r="AQU934" s="347"/>
      <c r="AQV934" s="347"/>
      <c r="AQW934" s="347"/>
      <c r="AQX934" s="347"/>
      <c r="AQY934" s="347"/>
      <c r="AQZ934" s="347"/>
      <c r="ARA934" s="347"/>
      <c r="ARB934" s="347"/>
      <c r="ARC934" s="347"/>
      <c r="ARD934" s="347"/>
      <c r="ARE934" s="347"/>
      <c r="ARF934" s="347"/>
      <c r="ARG934" s="347"/>
      <c r="ARH934" s="347"/>
      <c r="ARI934" s="347"/>
      <c r="ARJ934" s="347"/>
      <c r="ARK934" s="347"/>
      <c r="ARL934" s="347"/>
      <c r="ARM934" s="347"/>
      <c r="ARN934" s="347"/>
      <c r="ARO934" s="347"/>
      <c r="ARP934" s="347"/>
      <c r="ARQ934" s="347"/>
      <c r="ARR934" s="347"/>
      <c r="ARS934" s="347"/>
      <c r="ART934" s="347"/>
      <c r="ARU934" s="347"/>
      <c r="ARV934" s="347"/>
      <c r="ARW934" s="347"/>
      <c r="ARX934" s="347"/>
      <c r="ARY934" s="347"/>
      <c r="ARZ934" s="347"/>
      <c r="ASA934" s="347"/>
      <c r="ASB934" s="347"/>
      <c r="ASC934" s="347"/>
      <c r="ASD934" s="347"/>
      <c r="ASE934" s="347"/>
      <c r="ASF934" s="347"/>
      <c r="ASG934" s="347"/>
      <c r="ASH934" s="347"/>
      <c r="ASI934" s="347"/>
      <c r="ASJ934" s="347"/>
      <c r="ASK934" s="347"/>
      <c r="ASL934" s="347"/>
      <c r="ASM934" s="347"/>
      <c r="ASN934" s="347"/>
      <c r="ASO934" s="347"/>
      <c r="ASP934" s="347"/>
      <c r="ASQ934" s="347"/>
      <c r="ASR934" s="347"/>
      <c r="ASS934" s="347"/>
      <c r="AST934" s="347"/>
      <c r="ASU934" s="347"/>
      <c r="ASV934" s="347"/>
      <c r="ASW934" s="347"/>
      <c r="ASX934" s="347"/>
      <c r="ASY934" s="347"/>
      <c r="ASZ934" s="347"/>
      <c r="ATA934" s="347"/>
      <c r="ATB934" s="347"/>
      <c r="ATC934" s="347"/>
      <c r="ATD934" s="347"/>
      <c r="ATE934" s="347"/>
      <c r="ATF934" s="347"/>
      <c r="ATG934" s="347"/>
      <c r="ATH934" s="347"/>
      <c r="ATI934" s="347"/>
      <c r="ATJ934" s="347"/>
      <c r="ATK934" s="347"/>
      <c r="ATL934" s="347"/>
      <c r="ATM934" s="347"/>
      <c r="ATN934" s="347"/>
      <c r="ATO934" s="347"/>
      <c r="ATP934" s="347"/>
      <c r="ATQ934" s="347"/>
      <c r="ATR934" s="347"/>
      <c r="ATS934" s="347"/>
      <c r="ATT934" s="347"/>
      <c r="ATU934" s="347"/>
      <c r="ATV934" s="347"/>
      <c r="ATW934" s="347"/>
      <c r="ATX934" s="347"/>
      <c r="ATY934" s="347"/>
      <c r="ATZ934" s="347"/>
      <c r="AUA934" s="347"/>
      <c r="AUB934" s="347"/>
      <c r="AUC934" s="347"/>
      <c r="AUD934" s="347"/>
      <c r="AUE934" s="347"/>
      <c r="AUF934" s="347"/>
      <c r="AUG934" s="347"/>
      <c r="AUH934" s="347"/>
      <c r="AUI934" s="347"/>
      <c r="AUJ934" s="347"/>
      <c r="AUK934" s="347"/>
      <c r="AUL934" s="347"/>
      <c r="AUM934" s="347"/>
      <c r="AUN934" s="347"/>
      <c r="AUO934" s="347"/>
      <c r="AUP934" s="347"/>
      <c r="AUQ934" s="347"/>
      <c r="AUR934" s="347"/>
      <c r="AUS934" s="347"/>
      <c r="AUT934" s="347"/>
      <c r="AUU934" s="347"/>
      <c r="AUV934" s="347"/>
      <c r="AUW934" s="347"/>
      <c r="AUX934" s="347"/>
      <c r="AUY934" s="347"/>
      <c r="AUZ934" s="347"/>
      <c r="AVA934" s="347"/>
      <c r="AVB934" s="347"/>
      <c r="AVC934" s="347"/>
      <c r="AVD934" s="347"/>
      <c r="AVE934" s="347"/>
      <c r="AVF934" s="347"/>
      <c r="AVG934" s="347"/>
      <c r="AVH934" s="347"/>
      <c r="AVI934" s="347"/>
      <c r="AVJ934" s="347"/>
      <c r="AVK934" s="347"/>
      <c r="AVL934" s="347"/>
      <c r="AVM934" s="347"/>
      <c r="AVN934" s="347"/>
      <c r="AVO934" s="347"/>
      <c r="AVP934" s="347"/>
      <c r="AVQ934" s="347"/>
      <c r="AVR934" s="347"/>
      <c r="AVS934" s="347"/>
      <c r="AVT934" s="347"/>
      <c r="AVU934" s="347"/>
      <c r="AVV934" s="347"/>
      <c r="AVW934" s="347"/>
      <c r="AVX934" s="347"/>
      <c r="AVY934" s="347"/>
      <c r="AVZ934" s="347"/>
      <c r="AWA934" s="347"/>
      <c r="AWB934" s="347"/>
      <c r="AWC934" s="347"/>
      <c r="AWD934" s="347"/>
      <c r="AWE934" s="347"/>
      <c r="AWF934" s="347"/>
      <c r="AWG934" s="347"/>
      <c r="AWH934" s="347"/>
      <c r="AWI934" s="347"/>
      <c r="AWJ934" s="347"/>
      <c r="AWK934" s="347"/>
      <c r="AWL934" s="347"/>
      <c r="AWM934" s="347"/>
      <c r="AWN934" s="347"/>
      <c r="AWO934" s="347"/>
      <c r="AWP934" s="347"/>
      <c r="AWQ934" s="347"/>
      <c r="AWR934" s="347"/>
      <c r="AWS934" s="347"/>
      <c r="AWT934" s="347"/>
      <c r="AWU934" s="347"/>
      <c r="AWV934" s="347"/>
      <c r="AWW934" s="347"/>
      <c r="AWX934" s="347"/>
      <c r="AWY934" s="347"/>
      <c r="AWZ934" s="347"/>
      <c r="AXA934" s="347"/>
      <c r="AXB934" s="347"/>
      <c r="AXC934" s="347"/>
      <c r="AXD934" s="347"/>
      <c r="AXE934" s="347"/>
      <c r="AXF934" s="347"/>
      <c r="AXG934" s="347"/>
      <c r="AXH934" s="347"/>
      <c r="AXI934" s="347"/>
      <c r="AXJ934" s="347"/>
      <c r="AXK934" s="347"/>
      <c r="AXL934" s="347"/>
      <c r="AXM934" s="347"/>
      <c r="AXN934" s="347"/>
      <c r="AXO934" s="347"/>
      <c r="AXP934" s="347"/>
      <c r="AXQ934" s="347"/>
      <c r="AXR934" s="347"/>
      <c r="AXS934" s="347"/>
      <c r="AXT934" s="347"/>
      <c r="AXU934" s="347"/>
      <c r="AXV934" s="347"/>
      <c r="AXW934" s="347"/>
      <c r="AXX934" s="347"/>
      <c r="AXY934" s="347"/>
      <c r="AXZ934" s="347"/>
      <c r="AYA934" s="347"/>
      <c r="AYB934" s="347"/>
      <c r="AYC934" s="347"/>
      <c r="AYD934" s="347"/>
      <c r="AYE934" s="347"/>
      <c r="AYF934" s="347"/>
      <c r="AYG934" s="347"/>
      <c r="AYH934" s="347"/>
      <c r="AYI934" s="347"/>
      <c r="AYJ934" s="347"/>
      <c r="AYK934" s="347"/>
      <c r="AYL934" s="347"/>
      <c r="AYM934" s="347"/>
      <c r="AYN934" s="347"/>
      <c r="AYO934" s="347"/>
      <c r="AYP934" s="347"/>
      <c r="AYQ934" s="347"/>
      <c r="AYR934" s="347"/>
      <c r="AYS934" s="347"/>
      <c r="AYT934" s="347"/>
      <c r="AYU934" s="347"/>
      <c r="AYV934" s="347"/>
      <c r="AYW934" s="347"/>
      <c r="AYX934" s="347"/>
      <c r="AYY934" s="347"/>
      <c r="AYZ934" s="347"/>
      <c r="AZA934" s="347"/>
      <c r="AZB934" s="347"/>
      <c r="AZC934" s="347"/>
      <c r="AZD934" s="347"/>
      <c r="AZE934" s="347"/>
      <c r="AZF934" s="347"/>
      <c r="AZG934" s="347"/>
      <c r="AZH934" s="347"/>
      <c r="AZI934" s="347"/>
      <c r="AZJ934" s="347"/>
      <c r="AZK934" s="347"/>
      <c r="AZL934" s="347"/>
      <c r="AZM934" s="347"/>
      <c r="AZN934" s="347"/>
      <c r="AZO934" s="347"/>
      <c r="AZP934" s="347"/>
      <c r="AZQ934" s="347"/>
      <c r="AZR934" s="347"/>
      <c r="AZS934" s="347"/>
      <c r="AZT934" s="347"/>
      <c r="AZU934" s="347"/>
      <c r="AZV934" s="347"/>
      <c r="AZW934" s="347"/>
      <c r="AZX934" s="347"/>
      <c r="AZY934" s="347"/>
      <c r="AZZ934" s="347"/>
      <c r="BAA934" s="347"/>
      <c r="BAB934" s="347"/>
      <c r="BAC934" s="347"/>
      <c r="BAD934" s="347"/>
      <c r="BAE934" s="347"/>
      <c r="BAF934" s="347"/>
      <c r="BAG934" s="347"/>
      <c r="BAH934" s="347"/>
      <c r="BAI934" s="347"/>
      <c r="BAJ934" s="347"/>
      <c r="BAK934" s="347"/>
      <c r="BAL934" s="347"/>
      <c r="BAM934" s="347"/>
      <c r="BAN934" s="347"/>
      <c r="BAO934" s="347"/>
      <c r="BAP934" s="347"/>
      <c r="BAQ934" s="347"/>
      <c r="BAR934" s="347"/>
      <c r="BAS934" s="347"/>
      <c r="BAT934" s="347"/>
      <c r="BAU934" s="347"/>
      <c r="BAV934" s="347"/>
      <c r="BAW934" s="347"/>
      <c r="BAX934" s="347"/>
      <c r="BAY934" s="347"/>
      <c r="BAZ934" s="347"/>
      <c r="BBA934" s="347"/>
      <c r="BBB934" s="347"/>
      <c r="BBC934" s="347"/>
      <c r="BBD934" s="347"/>
      <c r="BBE934" s="347"/>
      <c r="BBF934" s="347"/>
      <c r="BBG934" s="347"/>
      <c r="BBH934" s="347"/>
      <c r="BBI934" s="347"/>
      <c r="BBJ934" s="347"/>
      <c r="BBK934" s="347"/>
      <c r="BBL934" s="347"/>
      <c r="BBM934" s="347"/>
      <c r="BBN934" s="347"/>
      <c r="BBO934" s="347"/>
      <c r="BBP934" s="347"/>
      <c r="BBQ934" s="347"/>
      <c r="BBR934" s="347"/>
      <c r="BBS934" s="347"/>
      <c r="BBT934" s="347"/>
      <c r="BBU934" s="347"/>
      <c r="BBV934" s="347"/>
      <c r="BBW934" s="347"/>
      <c r="BBX934" s="347"/>
      <c r="BBY934" s="347"/>
      <c r="BBZ934" s="347"/>
      <c r="BCA934" s="347"/>
      <c r="BCB934" s="347"/>
      <c r="BCC934" s="347"/>
      <c r="BCD934" s="347"/>
      <c r="BCE934" s="347"/>
      <c r="BCF934" s="347"/>
      <c r="BCG934" s="347"/>
      <c r="BCH934" s="347"/>
      <c r="BCI934" s="347"/>
      <c r="BCJ934" s="347"/>
      <c r="BCK934" s="347"/>
      <c r="BCL934" s="347"/>
      <c r="BCM934" s="347"/>
      <c r="BCN934" s="347"/>
      <c r="BCO934" s="347"/>
      <c r="BCP934" s="347"/>
      <c r="BCQ934" s="347"/>
      <c r="BCR934" s="347"/>
      <c r="BCS934" s="347"/>
      <c r="BCT934" s="347"/>
      <c r="BCU934" s="347"/>
      <c r="BCV934" s="347"/>
      <c r="BCW934" s="347"/>
      <c r="BCX934" s="347"/>
      <c r="BCY934" s="347"/>
      <c r="BCZ934" s="347"/>
      <c r="BDA934" s="347"/>
      <c r="BDB934" s="347"/>
      <c r="BDC934" s="347"/>
      <c r="BDD934" s="347"/>
      <c r="BDE934" s="347"/>
      <c r="BDF934" s="347"/>
      <c r="BDG934" s="347"/>
      <c r="BDH934" s="347"/>
      <c r="BDI934" s="347"/>
      <c r="BDJ934" s="347"/>
      <c r="BDK934" s="347"/>
      <c r="BDL934" s="347"/>
      <c r="BDM934" s="347"/>
      <c r="BDN934" s="347"/>
      <c r="BDO934" s="347"/>
      <c r="BDP934" s="347"/>
      <c r="BDQ934" s="347"/>
      <c r="BDR934" s="347"/>
      <c r="BDS934" s="347"/>
      <c r="BDT934" s="347"/>
      <c r="BDU934" s="347"/>
      <c r="BDV934" s="347"/>
      <c r="BDW934" s="347"/>
      <c r="BDX934" s="347"/>
      <c r="BDY934" s="347"/>
      <c r="BDZ934" s="347"/>
      <c r="BEA934" s="347"/>
      <c r="BEB934" s="347"/>
      <c r="BEC934" s="347"/>
      <c r="BED934" s="347"/>
      <c r="BEE934" s="347"/>
      <c r="BEF934" s="347"/>
      <c r="BEG934" s="347"/>
      <c r="BEH934" s="347"/>
      <c r="BEI934" s="347"/>
      <c r="BEJ934" s="347"/>
      <c r="BEK934" s="347"/>
      <c r="BEL934" s="347"/>
      <c r="BEM934" s="347"/>
      <c r="BEN934" s="347"/>
      <c r="BEO934" s="347"/>
      <c r="BEP934" s="347"/>
      <c r="BEQ934" s="347"/>
      <c r="BER934" s="347"/>
      <c r="BES934" s="347"/>
      <c r="BET934" s="347"/>
      <c r="BEU934" s="347"/>
      <c r="BEV934" s="347"/>
      <c r="BEW934" s="347"/>
      <c r="BEX934" s="347"/>
      <c r="BEY934" s="347"/>
      <c r="BEZ934" s="347"/>
      <c r="BFA934" s="347"/>
      <c r="BFB934" s="347"/>
      <c r="BFC934" s="347"/>
      <c r="BFD934" s="347"/>
      <c r="BFE934" s="347"/>
      <c r="BFF934" s="347"/>
      <c r="BFG934" s="347"/>
      <c r="BFH934" s="347"/>
      <c r="BFI934" s="347"/>
      <c r="BFJ934" s="347"/>
      <c r="BFK934" s="347"/>
      <c r="BFL934" s="347"/>
      <c r="BFM934" s="347"/>
      <c r="BFN934" s="347"/>
      <c r="BFO934" s="347"/>
      <c r="BFP934" s="347"/>
      <c r="BFQ934" s="347"/>
      <c r="BFR934" s="347"/>
      <c r="BFS934" s="347"/>
      <c r="BFT934" s="347"/>
      <c r="BFU934" s="347"/>
      <c r="BFV934" s="347"/>
      <c r="BFW934" s="347"/>
      <c r="BFX934" s="347"/>
      <c r="BFY934" s="347"/>
      <c r="BFZ934" s="347"/>
      <c r="BGA934" s="347"/>
      <c r="BGB934" s="347"/>
      <c r="BGC934" s="347"/>
      <c r="BGD934" s="347"/>
      <c r="BGE934" s="347"/>
      <c r="BGF934" s="347"/>
      <c r="BGG934" s="347"/>
      <c r="BGH934" s="347"/>
      <c r="BGI934" s="347"/>
      <c r="BGJ934" s="347"/>
      <c r="BGK934" s="347"/>
      <c r="BGL934" s="347"/>
      <c r="BGM934" s="347"/>
      <c r="BGN934" s="347"/>
      <c r="BGO934" s="347"/>
      <c r="BGP934" s="347"/>
      <c r="BGQ934" s="347"/>
      <c r="BGR934" s="347"/>
      <c r="BGS934" s="347"/>
      <c r="BGT934" s="347"/>
      <c r="BGU934" s="347"/>
      <c r="BGV934" s="347"/>
      <c r="BGW934" s="347"/>
      <c r="BGX934" s="347"/>
      <c r="BGY934" s="347"/>
      <c r="BGZ934" s="347"/>
      <c r="BHA934" s="347"/>
      <c r="BHB934" s="347"/>
      <c r="BHC934" s="347"/>
      <c r="BHD934" s="347"/>
      <c r="BHE934" s="347"/>
      <c r="BHF934" s="347"/>
      <c r="BHG934" s="347"/>
      <c r="BHH934" s="347"/>
      <c r="BHI934" s="347"/>
      <c r="BHJ934" s="347"/>
      <c r="BHK934" s="347"/>
      <c r="BHL934" s="347"/>
      <c r="BHM934" s="347"/>
      <c r="BHN934" s="347"/>
      <c r="BHO934" s="347"/>
      <c r="BHP934" s="347"/>
      <c r="BHQ934" s="347"/>
      <c r="BHR934" s="347"/>
      <c r="BHS934" s="347"/>
      <c r="BHT934" s="347"/>
      <c r="BHU934" s="347"/>
      <c r="BHV934" s="347"/>
      <c r="BHW934" s="347"/>
      <c r="BHX934" s="347"/>
      <c r="BHY934" s="347"/>
      <c r="BHZ934" s="347"/>
      <c r="BIA934" s="347"/>
      <c r="BIB934" s="347"/>
      <c r="BIC934" s="347"/>
      <c r="BID934" s="347"/>
      <c r="BIE934" s="347"/>
      <c r="BIF934" s="347"/>
      <c r="BIG934" s="347"/>
      <c r="BIH934" s="347"/>
      <c r="BII934" s="347"/>
      <c r="BIJ934" s="347"/>
      <c r="BIK934" s="347"/>
      <c r="BIL934" s="347"/>
      <c r="BIM934" s="347"/>
      <c r="BIN934" s="347"/>
      <c r="BIO934" s="347"/>
      <c r="BIP934" s="347"/>
      <c r="BIQ934" s="347"/>
      <c r="BIR934" s="347"/>
      <c r="BIS934" s="347"/>
      <c r="BIT934" s="347"/>
      <c r="BIU934" s="347"/>
      <c r="BIV934" s="347"/>
      <c r="BIW934" s="347"/>
      <c r="BIX934" s="347"/>
      <c r="BIY934" s="347"/>
      <c r="BIZ934" s="347"/>
      <c r="BJA934" s="347"/>
      <c r="BJB934" s="347"/>
      <c r="BJC934" s="347"/>
      <c r="BJD934" s="347"/>
      <c r="BJE934" s="347"/>
      <c r="BJF934" s="347"/>
      <c r="BJG934" s="347"/>
      <c r="BJH934" s="347"/>
      <c r="BJI934" s="347"/>
      <c r="BJJ934" s="347"/>
      <c r="BJK934" s="347"/>
      <c r="BJL934" s="347"/>
      <c r="BJM934" s="347"/>
      <c r="BJN934" s="347"/>
      <c r="BJO934" s="347"/>
      <c r="BJP934" s="347"/>
      <c r="BJQ934" s="347"/>
      <c r="BJR934" s="347"/>
      <c r="BJS934" s="347"/>
      <c r="BJT934" s="347"/>
      <c r="BJU934" s="347"/>
      <c r="BJV934" s="347"/>
      <c r="BJW934" s="347"/>
      <c r="BJX934" s="347"/>
      <c r="BJY934" s="347"/>
      <c r="BJZ934" s="347"/>
      <c r="BKA934" s="347"/>
      <c r="BKB934" s="347"/>
      <c r="BKC934" s="347"/>
      <c r="BKD934" s="347"/>
      <c r="BKE934" s="347"/>
      <c r="BKF934" s="347"/>
      <c r="BKG934" s="347"/>
      <c r="BKH934" s="347"/>
      <c r="BKI934" s="347"/>
      <c r="BKJ934" s="347"/>
      <c r="BKK934" s="347"/>
      <c r="BKL934" s="347"/>
      <c r="BKM934" s="347"/>
      <c r="BKN934" s="347"/>
      <c r="BKO934" s="347"/>
      <c r="BKP934" s="347"/>
      <c r="BKQ934" s="347"/>
      <c r="BKR934" s="347"/>
      <c r="BKS934" s="347"/>
      <c r="BKT934" s="347"/>
      <c r="BKU934" s="347"/>
      <c r="BKV934" s="347"/>
      <c r="BKW934" s="347"/>
      <c r="BKX934" s="347"/>
      <c r="BKY934" s="347"/>
      <c r="BKZ934" s="347"/>
      <c r="BLA934" s="347"/>
      <c r="BLB934" s="347"/>
      <c r="BLC934" s="347"/>
      <c r="BLD934" s="347"/>
      <c r="BLE934" s="347"/>
      <c r="BLF934" s="347"/>
      <c r="BLG934" s="347"/>
      <c r="BLH934" s="347"/>
      <c r="BLI934" s="347"/>
      <c r="BLJ934" s="347"/>
      <c r="BLK934" s="347"/>
      <c r="BLL934" s="347"/>
      <c r="BLM934" s="347"/>
      <c r="BLN934" s="347"/>
      <c r="BLO934" s="347"/>
      <c r="BLP934" s="347"/>
      <c r="BLQ934" s="347"/>
      <c r="BLR934" s="347"/>
      <c r="BLS934" s="347"/>
      <c r="BLT934" s="347"/>
      <c r="BLU934" s="347"/>
      <c r="BLV934" s="347"/>
      <c r="BLW934" s="347"/>
      <c r="BLX934" s="347"/>
      <c r="BLY934" s="347"/>
      <c r="BLZ934" s="347"/>
      <c r="BMA934" s="347"/>
      <c r="BMB934" s="347"/>
      <c r="BMC934" s="347"/>
      <c r="BMD934" s="347"/>
      <c r="BME934" s="347"/>
      <c r="BMF934" s="347"/>
      <c r="BMG934" s="347"/>
      <c r="BMH934" s="347"/>
      <c r="BMI934" s="347"/>
      <c r="BMJ934" s="347"/>
      <c r="BMK934" s="347"/>
      <c r="BML934" s="347"/>
      <c r="BMM934" s="347"/>
      <c r="BMN934" s="347"/>
      <c r="BMO934" s="347"/>
      <c r="BMP934" s="347"/>
      <c r="BMQ934" s="347"/>
      <c r="BMR934" s="347"/>
      <c r="BMS934" s="347"/>
      <c r="BMT934" s="347"/>
      <c r="BMU934" s="347"/>
      <c r="BMV934" s="347"/>
      <c r="BMW934" s="347"/>
      <c r="BMX934" s="347"/>
      <c r="BMY934" s="347"/>
      <c r="BMZ934" s="347"/>
      <c r="BNA934" s="347"/>
      <c r="BNB934" s="347"/>
      <c r="BNC934" s="347"/>
      <c r="BND934" s="347"/>
      <c r="BNE934" s="347"/>
      <c r="BNF934" s="347"/>
      <c r="BNG934" s="347"/>
      <c r="BNH934" s="347"/>
      <c r="BNI934" s="347"/>
      <c r="BNJ934" s="347"/>
      <c r="BNK934" s="347"/>
      <c r="BNL934" s="347"/>
      <c r="BNM934" s="347"/>
      <c r="BNN934" s="347"/>
      <c r="BNO934" s="347"/>
      <c r="BNP934" s="347"/>
      <c r="BNQ934" s="347"/>
      <c r="BNR934" s="347"/>
      <c r="BNS934" s="347"/>
      <c r="BNT934" s="347"/>
      <c r="BNU934" s="347"/>
      <c r="BNV934" s="347"/>
      <c r="BNW934" s="347"/>
      <c r="BNX934" s="347"/>
      <c r="BNY934" s="347"/>
      <c r="BNZ934" s="347"/>
      <c r="BOA934" s="347"/>
      <c r="BOB934" s="347"/>
      <c r="BOC934" s="347"/>
      <c r="BOD934" s="347"/>
      <c r="BOE934" s="347"/>
      <c r="BOF934" s="347"/>
      <c r="BOG934" s="347"/>
      <c r="BOH934" s="347"/>
      <c r="BOI934" s="347"/>
      <c r="BOJ934" s="347"/>
      <c r="BOK934" s="347"/>
      <c r="BOL934" s="347"/>
      <c r="BOM934" s="347"/>
      <c r="BON934" s="347"/>
      <c r="BOO934" s="347"/>
      <c r="BOP934" s="347"/>
      <c r="BOQ934" s="347"/>
      <c r="BOR934" s="347"/>
      <c r="BOS934" s="347"/>
      <c r="BOT934" s="347"/>
      <c r="BOU934" s="347"/>
      <c r="BOV934" s="347"/>
      <c r="BOW934" s="347"/>
      <c r="BOX934" s="347"/>
      <c r="BOY934" s="347"/>
      <c r="BOZ934" s="347"/>
      <c r="BPA934" s="347"/>
      <c r="BPB934" s="347"/>
      <c r="BPC934" s="347"/>
      <c r="BPD934" s="347"/>
      <c r="BPE934" s="347"/>
      <c r="BPF934" s="347"/>
      <c r="BPG934" s="347"/>
      <c r="BPH934" s="347"/>
      <c r="BPI934" s="347"/>
      <c r="BPJ934" s="347"/>
      <c r="BPK934" s="347"/>
      <c r="BPL934" s="347"/>
      <c r="BPM934" s="347"/>
      <c r="BPN934" s="347"/>
      <c r="BPO934" s="347"/>
      <c r="BPP934" s="347"/>
      <c r="BPQ934" s="347"/>
      <c r="BPR934" s="347"/>
      <c r="BPS934" s="347"/>
      <c r="BPT934" s="347"/>
      <c r="BPU934" s="347"/>
      <c r="BPV934" s="347"/>
      <c r="BPW934" s="347"/>
      <c r="BPX934" s="347"/>
      <c r="BPY934" s="347"/>
      <c r="BPZ934" s="347"/>
      <c r="BQA934" s="347"/>
      <c r="BQB934" s="347"/>
      <c r="BQC934" s="347"/>
      <c r="BQD934" s="347"/>
      <c r="BQE934" s="347"/>
      <c r="BQF934" s="347"/>
      <c r="BQG934" s="347"/>
      <c r="BQH934" s="347"/>
      <c r="BQI934" s="347"/>
      <c r="BQJ934" s="347"/>
      <c r="BQK934" s="347"/>
      <c r="BQL934" s="347"/>
      <c r="BQM934" s="347"/>
      <c r="BQN934" s="347"/>
      <c r="BQO934" s="347"/>
      <c r="BQP934" s="347"/>
      <c r="BQQ934" s="347"/>
      <c r="BQR934" s="347"/>
      <c r="BQS934" s="347"/>
      <c r="BQT934" s="347"/>
      <c r="BQU934" s="347"/>
      <c r="BQV934" s="347"/>
      <c r="BQW934" s="347"/>
      <c r="BQX934" s="347"/>
      <c r="BQY934" s="347"/>
      <c r="BQZ934" s="347"/>
      <c r="BRA934" s="347"/>
      <c r="BRB934" s="347"/>
      <c r="BRC934" s="347"/>
      <c r="BRD934" s="347"/>
      <c r="BRE934" s="347"/>
      <c r="BRF934" s="347"/>
      <c r="BRG934" s="347"/>
      <c r="BRH934" s="347"/>
      <c r="BRI934" s="347"/>
      <c r="BRJ934" s="347"/>
      <c r="BRK934" s="347"/>
      <c r="BRL934" s="347"/>
      <c r="BRM934" s="347"/>
      <c r="BRN934" s="347"/>
      <c r="BRO934" s="347"/>
      <c r="BRP934" s="347"/>
      <c r="BRQ934" s="347"/>
      <c r="BRR934" s="347"/>
      <c r="BRS934" s="347"/>
      <c r="BRT934" s="347"/>
      <c r="BRU934" s="347"/>
      <c r="BRV934" s="347"/>
      <c r="BRW934" s="347"/>
      <c r="BRX934" s="347"/>
      <c r="BRY934" s="347"/>
      <c r="BRZ934" s="347"/>
      <c r="BSA934" s="347"/>
      <c r="BSB934" s="347"/>
      <c r="BSC934" s="347"/>
      <c r="BSD934" s="347"/>
      <c r="BSE934" s="347"/>
      <c r="BSF934" s="347"/>
      <c r="BSG934" s="347"/>
      <c r="BSH934" s="347"/>
      <c r="BSI934" s="347"/>
      <c r="BSJ934" s="347"/>
      <c r="BSK934" s="347"/>
      <c r="BSL934" s="347"/>
      <c r="BSM934" s="347"/>
      <c r="BSN934" s="347"/>
      <c r="BSO934" s="347"/>
      <c r="BSP934" s="347"/>
      <c r="BSQ934" s="347"/>
      <c r="BSR934" s="347"/>
      <c r="BSS934" s="347"/>
      <c r="BST934" s="347"/>
      <c r="BSU934" s="347"/>
      <c r="BSV934" s="347"/>
      <c r="BSW934" s="347"/>
      <c r="BSX934" s="347"/>
      <c r="BSY934" s="347"/>
      <c r="BSZ934" s="347"/>
      <c r="BTA934" s="347"/>
      <c r="BTB934" s="347"/>
      <c r="BTC934" s="347"/>
      <c r="BTD934" s="347"/>
      <c r="BTE934" s="347"/>
      <c r="BTF934" s="347"/>
      <c r="BTG934" s="347"/>
      <c r="BTH934" s="347"/>
      <c r="BTI934" s="347"/>
      <c r="BTJ934" s="347"/>
      <c r="BTK934" s="347"/>
      <c r="BTL934" s="347"/>
      <c r="BTM934" s="347"/>
      <c r="BTN934" s="347"/>
      <c r="BTO934" s="347"/>
      <c r="BTP934" s="347"/>
      <c r="BTQ934" s="347"/>
      <c r="BTR934" s="347"/>
      <c r="BTS934" s="347"/>
      <c r="BTT934" s="347"/>
      <c r="BTU934" s="347"/>
      <c r="BTV934" s="347"/>
      <c r="BTW934" s="347"/>
      <c r="BTX934" s="347"/>
      <c r="BTY934" s="347"/>
      <c r="BTZ934" s="347"/>
      <c r="BUA934" s="347"/>
      <c r="BUB934" s="347"/>
      <c r="BUC934" s="347"/>
      <c r="BUD934" s="347"/>
      <c r="BUE934" s="347"/>
      <c r="BUF934" s="347"/>
      <c r="BUG934" s="347"/>
      <c r="BUH934" s="347"/>
      <c r="BUI934" s="347"/>
      <c r="BUJ934" s="347"/>
      <c r="BUK934" s="347"/>
      <c r="BUL934" s="347"/>
      <c r="BUM934" s="347"/>
      <c r="BUN934" s="347"/>
      <c r="BUO934" s="347"/>
      <c r="BUP934" s="347"/>
      <c r="BUQ934" s="347"/>
      <c r="BUR934" s="347"/>
      <c r="BUS934" s="347"/>
      <c r="BUT934" s="347"/>
      <c r="BUU934" s="347"/>
      <c r="BUV934" s="347"/>
      <c r="BUW934" s="347"/>
      <c r="BUX934" s="347"/>
      <c r="BUY934" s="347"/>
      <c r="BUZ934" s="347"/>
      <c r="BVA934" s="347"/>
      <c r="BVB934" s="347"/>
      <c r="BVC934" s="347"/>
      <c r="BVD934" s="347"/>
      <c r="BVE934" s="347"/>
      <c r="BVF934" s="347"/>
      <c r="BVG934" s="347"/>
      <c r="BVH934" s="347"/>
      <c r="BVI934" s="347"/>
      <c r="BVJ934" s="347"/>
      <c r="BVK934" s="347"/>
      <c r="BVL934" s="347"/>
      <c r="BVM934" s="347"/>
      <c r="BVN934" s="347"/>
      <c r="BVO934" s="347"/>
      <c r="BVP934" s="347"/>
      <c r="BVQ934" s="347"/>
      <c r="BVR934" s="347"/>
      <c r="BVS934" s="347"/>
      <c r="BVT934" s="347"/>
      <c r="BVU934" s="347"/>
      <c r="BVV934" s="347"/>
      <c r="BVW934" s="347"/>
      <c r="BVX934" s="347"/>
      <c r="BVY934" s="347"/>
      <c r="BVZ934" s="347"/>
      <c r="BWA934" s="347"/>
      <c r="BWB934" s="347"/>
      <c r="BWC934" s="347"/>
      <c r="BWD934" s="347"/>
      <c r="BWE934" s="347"/>
      <c r="BWF934" s="347"/>
      <c r="BWG934" s="347"/>
      <c r="BWH934" s="347"/>
      <c r="BWI934" s="347"/>
      <c r="BWJ934" s="347"/>
      <c r="BWK934" s="347"/>
      <c r="BWL934" s="347"/>
      <c r="BWM934" s="347"/>
      <c r="BWN934" s="347"/>
      <c r="BWO934" s="347"/>
      <c r="BWP934" s="347"/>
      <c r="BWQ934" s="347"/>
      <c r="BWR934" s="347"/>
      <c r="BWS934" s="347"/>
      <c r="BWT934" s="347"/>
      <c r="BWU934" s="347"/>
      <c r="BWV934" s="347"/>
      <c r="BWW934" s="347"/>
      <c r="BWX934" s="347"/>
      <c r="BWY934" s="347"/>
      <c r="BWZ934" s="347"/>
      <c r="BXA934" s="347"/>
      <c r="BXB934" s="347"/>
      <c r="BXC934" s="347"/>
      <c r="BXD934" s="347"/>
      <c r="BXE934" s="347"/>
      <c r="BXF934" s="347"/>
      <c r="BXG934" s="347"/>
      <c r="BXH934" s="347"/>
      <c r="BXI934" s="347"/>
      <c r="BXJ934" s="347"/>
      <c r="BXK934" s="347"/>
      <c r="BXL934" s="347"/>
      <c r="BXM934" s="347"/>
      <c r="BXN934" s="347"/>
      <c r="BXO934" s="347"/>
      <c r="BXP934" s="347"/>
      <c r="BXQ934" s="347"/>
      <c r="BXR934" s="347"/>
      <c r="BXS934" s="347"/>
      <c r="BXT934" s="347"/>
      <c r="BXU934" s="347"/>
      <c r="BXV934" s="347"/>
      <c r="BXW934" s="347"/>
      <c r="BXX934" s="347"/>
      <c r="BXY934" s="347"/>
      <c r="BXZ934" s="347"/>
      <c r="BYA934" s="347"/>
      <c r="BYB934" s="347"/>
      <c r="BYC934" s="347"/>
      <c r="BYD934" s="347"/>
      <c r="BYE934" s="347"/>
      <c r="BYF934" s="347"/>
      <c r="BYG934" s="347"/>
      <c r="BYH934" s="347"/>
      <c r="BYI934" s="347"/>
      <c r="BYJ934" s="347"/>
      <c r="BYK934" s="347"/>
      <c r="BYL934" s="347"/>
      <c r="BYM934" s="347"/>
      <c r="BYN934" s="347"/>
      <c r="BYO934" s="347"/>
      <c r="BYP934" s="347"/>
      <c r="BYQ934" s="347"/>
      <c r="BYR934" s="347"/>
      <c r="BYS934" s="347"/>
      <c r="BYT934" s="347"/>
      <c r="BYU934" s="347"/>
      <c r="BYV934" s="347"/>
      <c r="BYW934" s="347"/>
      <c r="BYX934" s="347"/>
      <c r="BYY934" s="347"/>
      <c r="BYZ934" s="347"/>
      <c r="BZA934" s="347"/>
      <c r="BZB934" s="347"/>
      <c r="BZC934" s="347"/>
      <c r="BZD934" s="347"/>
      <c r="BZE934" s="347"/>
      <c r="BZF934" s="347"/>
      <c r="BZG934" s="347"/>
      <c r="BZH934" s="347"/>
      <c r="BZI934" s="347"/>
      <c r="BZJ934" s="347"/>
      <c r="BZK934" s="347"/>
      <c r="BZL934" s="347"/>
      <c r="BZM934" s="347"/>
      <c r="BZN934" s="347"/>
      <c r="BZO934" s="347"/>
      <c r="BZP934" s="347"/>
      <c r="BZQ934" s="347"/>
      <c r="BZR934" s="347"/>
      <c r="BZS934" s="347"/>
      <c r="BZT934" s="347"/>
      <c r="BZU934" s="347"/>
      <c r="BZV934" s="347"/>
      <c r="BZW934" s="347"/>
      <c r="BZX934" s="347"/>
      <c r="BZY934" s="347"/>
      <c r="BZZ934" s="347"/>
      <c r="CAA934" s="347"/>
      <c r="CAB934" s="347"/>
      <c r="CAC934" s="347"/>
      <c r="CAD934" s="347"/>
      <c r="CAE934" s="347"/>
      <c r="CAF934" s="347"/>
      <c r="CAG934" s="347"/>
      <c r="CAH934" s="347"/>
      <c r="CAI934" s="347"/>
      <c r="CAJ934" s="347"/>
      <c r="CAK934" s="347"/>
      <c r="CAL934" s="347"/>
      <c r="CAM934" s="347"/>
      <c r="CAN934" s="347"/>
      <c r="CAO934" s="347"/>
      <c r="CAP934" s="347"/>
      <c r="CAQ934" s="347"/>
      <c r="CAR934" s="347"/>
      <c r="CAS934" s="347"/>
      <c r="CAT934" s="347"/>
      <c r="CAU934" s="347"/>
      <c r="CAV934" s="347"/>
      <c r="CAW934" s="347"/>
      <c r="CAX934" s="347"/>
      <c r="CAY934" s="347"/>
      <c r="CAZ934" s="347"/>
      <c r="CBA934" s="347"/>
      <c r="CBB934" s="347"/>
      <c r="CBC934" s="347"/>
      <c r="CBD934" s="347"/>
      <c r="CBE934" s="347"/>
      <c r="CBF934" s="347"/>
      <c r="CBG934" s="347"/>
      <c r="CBH934" s="347"/>
      <c r="CBI934" s="347"/>
      <c r="CBJ934" s="347"/>
      <c r="CBK934" s="347"/>
      <c r="CBL934" s="347"/>
      <c r="CBM934" s="347"/>
      <c r="CBN934" s="347"/>
      <c r="CBO934" s="347"/>
      <c r="CBP934" s="347"/>
      <c r="CBQ934" s="347"/>
      <c r="CBR934" s="347"/>
      <c r="CBS934" s="347"/>
      <c r="CBT934" s="347"/>
      <c r="CBU934" s="347"/>
      <c r="CBV934" s="347"/>
      <c r="CBW934" s="347"/>
      <c r="CBX934" s="347"/>
      <c r="CBY934" s="347"/>
      <c r="CBZ934" s="347"/>
      <c r="CCA934" s="347"/>
      <c r="CCB934" s="347"/>
      <c r="CCC934" s="347"/>
      <c r="CCD934" s="347"/>
      <c r="CCE934" s="347"/>
      <c r="CCF934" s="347"/>
      <c r="CCG934" s="347"/>
      <c r="CCH934" s="347"/>
      <c r="CCI934" s="347"/>
      <c r="CCJ934" s="347"/>
      <c r="CCK934" s="347"/>
      <c r="CCL934" s="347"/>
      <c r="CCM934" s="347"/>
      <c r="CCN934" s="347"/>
      <c r="CCO934" s="347"/>
      <c r="CCP934" s="347"/>
      <c r="CCQ934" s="347"/>
      <c r="CCR934" s="347"/>
      <c r="CCS934" s="347"/>
      <c r="CCT934" s="347"/>
      <c r="CCU934" s="347"/>
      <c r="CCV934" s="347"/>
      <c r="CCW934" s="347"/>
      <c r="CCX934" s="347"/>
      <c r="CCY934" s="347"/>
      <c r="CCZ934" s="347"/>
      <c r="CDA934" s="347"/>
      <c r="CDB934" s="347"/>
      <c r="CDC934" s="347"/>
      <c r="CDD934" s="347"/>
      <c r="CDE934" s="347"/>
      <c r="CDF934" s="347"/>
      <c r="CDG934" s="347"/>
      <c r="CDH934" s="347"/>
      <c r="CDI934" s="347"/>
      <c r="CDJ934" s="347"/>
      <c r="CDK934" s="347"/>
      <c r="CDL934" s="347"/>
      <c r="CDM934" s="347"/>
      <c r="CDN934" s="347"/>
      <c r="CDO934" s="347"/>
      <c r="CDP934" s="347"/>
      <c r="CDQ934" s="347"/>
      <c r="CDR934" s="347"/>
      <c r="CDS934" s="347"/>
      <c r="CDT934" s="347"/>
      <c r="CDU934" s="347"/>
      <c r="CDV934" s="347"/>
      <c r="CDW934" s="347"/>
      <c r="CDX934" s="347"/>
      <c r="CDY934" s="347"/>
      <c r="CDZ934" s="347"/>
      <c r="CEA934" s="347"/>
      <c r="CEB934" s="347"/>
      <c r="CEC934" s="347"/>
      <c r="CED934" s="347"/>
      <c r="CEE934" s="347"/>
      <c r="CEF934" s="347"/>
      <c r="CEG934" s="347"/>
      <c r="CEH934" s="347"/>
      <c r="CEI934" s="347"/>
      <c r="CEJ934" s="347"/>
      <c r="CEK934" s="347"/>
      <c r="CEL934" s="347"/>
      <c r="CEM934" s="347"/>
      <c r="CEN934" s="347"/>
      <c r="CEO934" s="347"/>
      <c r="CEP934" s="347"/>
      <c r="CEQ934" s="347"/>
      <c r="CER934" s="347"/>
      <c r="CES934" s="347"/>
      <c r="CET934" s="347"/>
      <c r="CEU934" s="347"/>
      <c r="CEV934" s="347"/>
      <c r="CEW934" s="347"/>
      <c r="CEX934" s="347"/>
      <c r="CEY934" s="347"/>
      <c r="CEZ934" s="347"/>
      <c r="CFA934" s="347"/>
      <c r="CFB934" s="347"/>
      <c r="CFC934" s="347"/>
      <c r="CFD934" s="347"/>
      <c r="CFE934" s="347"/>
      <c r="CFF934" s="347"/>
      <c r="CFG934" s="347"/>
      <c r="CFH934" s="347"/>
      <c r="CFI934" s="347"/>
      <c r="CFJ934" s="347"/>
      <c r="CFK934" s="347"/>
      <c r="CFL934" s="347"/>
      <c r="CFM934" s="347"/>
      <c r="CFN934" s="347"/>
      <c r="CFO934" s="347"/>
      <c r="CFP934" s="347"/>
      <c r="CFQ934" s="347"/>
      <c r="CFR934" s="347"/>
      <c r="CFS934" s="347"/>
      <c r="CFT934" s="347"/>
      <c r="CFU934" s="347"/>
      <c r="CFV934" s="347"/>
      <c r="CFW934" s="347"/>
      <c r="CFX934" s="347"/>
      <c r="CFY934" s="347"/>
      <c r="CFZ934" s="347"/>
      <c r="CGA934" s="347"/>
      <c r="CGB934" s="347"/>
      <c r="CGC934" s="347"/>
      <c r="CGD934" s="347"/>
      <c r="CGE934" s="347"/>
      <c r="CGF934" s="347"/>
      <c r="CGG934" s="347"/>
      <c r="CGH934" s="347"/>
      <c r="CGI934" s="347"/>
      <c r="CGJ934" s="347"/>
      <c r="CGK934" s="347"/>
      <c r="CGL934" s="347"/>
      <c r="CGM934" s="347"/>
      <c r="CGN934" s="347"/>
      <c r="CGO934" s="347"/>
      <c r="CGP934" s="347"/>
      <c r="CGQ934" s="347"/>
      <c r="CGR934" s="347"/>
      <c r="CGS934" s="347"/>
      <c r="CGT934" s="347"/>
      <c r="CGU934" s="347"/>
      <c r="CGV934" s="347"/>
      <c r="CGW934" s="347"/>
      <c r="CGX934" s="347"/>
      <c r="CGY934" s="347"/>
      <c r="CGZ934" s="347"/>
      <c r="CHA934" s="347"/>
      <c r="CHB934" s="347"/>
      <c r="CHC934" s="347"/>
      <c r="CHD934" s="347"/>
      <c r="CHE934" s="347"/>
      <c r="CHF934" s="347"/>
      <c r="CHG934" s="347"/>
      <c r="CHH934" s="347"/>
      <c r="CHI934" s="347"/>
      <c r="CHJ934" s="347"/>
      <c r="CHK934" s="347"/>
      <c r="CHL934" s="347"/>
      <c r="CHM934" s="347"/>
      <c r="CHN934" s="347"/>
      <c r="CHO934" s="347"/>
      <c r="CHP934" s="347"/>
      <c r="CHQ934" s="347"/>
      <c r="CHR934" s="347"/>
      <c r="CHS934" s="347"/>
      <c r="CHT934" s="347"/>
      <c r="CHU934" s="347"/>
      <c r="CHV934" s="347"/>
      <c r="CHW934" s="347"/>
      <c r="CHX934" s="347"/>
      <c r="CHY934" s="347"/>
      <c r="CHZ934" s="347"/>
      <c r="CIA934" s="347"/>
      <c r="CIB934" s="347"/>
      <c r="CIC934" s="347"/>
      <c r="CID934" s="347"/>
      <c r="CIE934" s="347"/>
      <c r="CIF934" s="347"/>
      <c r="CIG934" s="347"/>
      <c r="CIH934" s="347"/>
      <c r="CII934" s="347"/>
      <c r="CIJ934" s="347"/>
      <c r="CIK934" s="347"/>
      <c r="CIL934" s="347"/>
      <c r="CIM934" s="347"/>
      <c r="CIN934" s="347"/>
      <c r="CIO934" s="347"/>
      <c r="CIP934" s="347"/>
      <c r="CIQ934" s="347"/>
      <c r="CIR934" s="347"/>
      <c r="CIS934" s="347"/>
      <c r="CIT934" s="347"/>
      <c r="CIU934" s="347"/>
      <c r="CIV934" s="347"/>
      <c r="CIW934" s="347"/>
      <c r="CIX934" s="347"/>
      <c r="CIY934" s="347"/>
      <c r="CIZ934" s="347"/>
      <c r="CJA934" s="347"/>
      <c r="CJB934" s="347"/>
      <c r="CJC934" s="347"/>
      <c r="CJD934" s="347"/>
      <c r="CJE934" s="347"/>
      <c r="CJF934" s="347"/>
      <c r="CJG934" s="347"/>
      <c r="CJH934" s="347"/>
      <c r="CJI934" s="347"/>
      <c r="CJJ934" s="347"/>
      <c r="CJK934" s="347"/>
      <c r="CJL934" s="347"/>
      <c r="CJM934" s="347"/>
      <c r="CJN934" s="347"/>
      <c r="CJO934" s="347"/>
      <c r="CJP934" s="347"/>
      <c r="CJQ934" s="347"/>
      <c r="CJR934" s="347"/>
      <c r="CJS934" s="347"/>
      <c r="CJT934" s="347"/>
      <c r="CJU934" s="347"/>
      <c r="CJV934" s="347"/>
      <c r="CJW934" s="347"/>
      <c r="CJX934" s="347"/>
      <c r="CJY934" s="347"/>
      <c r="CJZ934" s="347"/>
      <c r="CKA934" s="347"/>
      <c r="CKB934" s="347"/>
      <c r="CKC934" s="347"/>
      <c r="CKD934" s="347"/>
      <c r="CKE934" s="347"/>
      <c r="CKF934" s="347"/>
      <c r="CKG934" s="347"/>
      <c r="CKH934" s="347"/>
      <c r="CKI934" s="347"/>
      <c r="CKJ934" s="347"/>
      <c r="CKK934" s="347"/>
      <c r="CKL934" s="347"/>
      <c r="CKM934" s="347"/>
      <c r="CKN934" s="347"/>
      <c r="CKO934" s="347"/>
      <c r="CKP934" s="347"/>
      <c r="CKQ934" s="347"/>
      <c r="CKR934" s="347"/>
      <c r="CKS934" s="347"/>
      <c r="CKT934" s="347"/>
      <c r="CKU934" s="347"/>
      <c r="CKV934" s="347"/>
      <c r="CKW934" s="347"/>
      <c r="CKX934" s="347"/>
      <c r="CKY934" s="347"/>
      <c r="CKZ934" s="347"/>
      <c r="CLA934" s="347"/>
      <c r="CLB934" s="347"/>
      <c r="CLC934" s="347"/>
      <c r="CLD934" s="347"/>
      <c r="CLE934" s="347"/>
      <c r="CLF934" s="347"/>
      <c r="CLG934" s="347"/>
      <c r="CLH934" s="347"/>
      <c r="CLI934" s="347"/>
      <c r="CLJ934" s="347"/>
      <c r="CLK934" s="347"/>
      <c r="CLL934" s="347"/>
      <c r="CLM934" s="347"/>
      <c r="CLN934" s="347"/>
      <c r="CLO934" s="347"/>
      <c r="CLP934" s="347"/>
      <c r="CLQ934" s="347"/>
      <c r="CLR934" s="347"/>
      <c r="CLS934" s="347"/>
      <c r="CLT934" s="347"/>
      <c r="CLU934" s="347"/>
      <c r="CLV934" s="347"/>
      <c r="CLW934" s="347"/>
      <c r="CLX934" s="347"/>
      <c r="CLY934" s="347"/>
      <c r="CLZ934" s="347"/>
      <c r="CMA934" s="347"/>
      <c r="CMB934" s="347"/>
      <c r="CMC934" s="347"/>
      <c r="CMD934" s="347"/>
      <c r="CME934" s="347"/>
      <c r="CMF934" s="347"/>
      <c r="CMG934" s="347"/>
      <c r="CMH934" s="347"/>
      <c r="CMI934" s="347"/>
      <c r="CMJ934" s="347"/>
      <c r="CMK934" s="347"/>
      <c r="CML934" s="347"/>
      <c r="CMM934" s="347"/>
      <c r="CMN934" s="347"/>
      <c r="CMO934" s="347"/>
      <c r="CMP934" s="347"/>
      <c r="CMQ934" s="347"/>
      <c r="CMR934" s="347"/>
      <c r="CMS934" s="347"/>
      <c r="CMT934" s="347"/>
      <c r="CMU934" s="347"/>
      <c r="CMV934" s="347"/>
      <c r="CMW934" s="347"/>
      <c r="CMX934" s="347"/>
      <c r="CMY934" s="347"/>
      <c r="CMZ934" s="347"/>
      <c r="CNA934" s="347"/>
      <c r="CNB934" s="347"/>
      <c r="CNC934" s="347"/>
      <c r="CND934" s="347"/>
      <c r="CNE934" s="347"/>
      <c r="CNF934" s="347"/>
      <c r="CNG934" s="347"/>
      <c r="CNH934" s="347"/>
      <c r="CNI934" s="347"/>
      <c r="CNJ934" s="347"/>
      <c r="CNK934" s="347"/>
      <c r="CNL934" s="347"/>
      <c r="CNM934" s="347"/>
      <c r="CNN934" s="347"/>
      <c r="CNO934" s="347"/>
      <c r="CNP934" s="347"/>
      <c r="CNQ934" s="347"/>
      <c r="CNR934" s="347"/>
      <c r="CNS934" s="347"/>
      <c r="CNT934" s="347"/>
      <c r="CNU934" s="347"/>
      <c r="CNV934" s="347"/>
      <c r="CNW934" s="347"/>
      <c r="CNX934" s="347"/>
      <c r="CNY934" s="347"/>
      <c r="CNZ934" s="347"/>
      <c r="COA934" s="347"/>
      <c r="COB934" s="347"/>
      <c r="COC934" s="347"/>
      <c r="COD934" s="347"/>
      <c r="COE934" s="347"/>
      <c r="COF934" s="347"/>
      <c r="COG934" s="347"/>
      <c r="COH934" s="347"/>
      <c r="COI934" s="347"/>
      <c r="COJ934" s="347"/>
      <c r="COK934" s="347"/>
      <c r="COL934" s="347"/>
      <c r="COM934" s="347"/>
      <c r="CON934" s="347"/>
      <c r="COO934" s="347"/>
      <c r="COP934" s="347"/>
      <c r="COQ934" s="347"/>
      <c r="COR934" s="347"/>
      <c r="COS934" s="347"/>
      <c r="COT934" s="347"/>
      <c r="COU934" s="347"/>
      <c r="COV934" s="347"/>
      <c r="COW934" s="347"/>
      <c r="COX934" s="347"/>
      <c r="COY934" s="347"/>
      <c r="COZ934" s="347"/>
      <c r="CPA934" s="347"/>
      <c r="CPB934" s="347"/>
      <c r="CPC934" s="347"/>
      <c r="CPD934" s="347"/>
      <c r="CPE934" s="347"/>
      <c r="CPF934" s="347"/>
      <c r="CPG934" s="347"/>
      <c r="CPH934" s="347"/>
      <c r="CPI934" s="347"/>
      <c r="CPJ934" s="347"/>
      <c r="CPK934" s="347"/>
      <c r="CPL934" s="347"/>
      <c r="CPM934" s="347"/>
      <c r="CPN934" s="347"/>
      <c r="CPO934" s="347"/>
      <c r="CPP934" s="347"/>
      <c r="CPQ934" s="347"/>
      <c r="CPR934" s="347"/>
      <c r="CPS934" s="347"/>
      <c r="CPT934" s="347"/>
      <c r="CPU934" s="347"/>
      <c r="CPV934" s="347"/>
      <c r="CPW934" s="347"/>
      <c r="CPX934" s="347"/>
      <c r="CPY934" s="347"/>
      <c r="CPZ934" s="347"/>
      <c r="CQA934" s="347"/>
      <c r="CQB934" s="347"/>
      <c r="CQC934" s="347"/>
      <c r="CQD934" s="347"/>
      <c r="CQE934" s="347"/>
      <c r="CQF934" s="347"/>
      <c r="CQG934" s="347"/>
      <c r="CQH934" s="347"/>
      <c r="CQI934" s="347"/>
      <c r="CQJ934" s="347"/>
      <c r="CQK934" s="347"/>
      <c r="CQL934" s="347"/>
      <c r="CQM934" s="347"/>
      <c r="CQN934" s="347"/>
      <c r="CQO934" s="347"/>
      <c r="CQP934" s="347"/>
      <c r="CQQ934" s="347"/>
      <c r="CQR934" s="347"/>
      <c r="CQS934" s="347"/>
      <c r="CQT934" s="347"/>
      <c r="CQU934" s="347"/>
      <c r="CQV934" s="347"/>
      <c r="CQW934" s="347"/>
      <c r="CQX934" s="347"/>
      <c r="CQY934" s="347"/>
      <c r="CQZ934" s="347"/>
      <c r="CRA934" s="347"/>
      <c r="CRB934" s="347"/>
      <c r="CRC934" s="347"/>
      <c r="CRD934" s="347"/>
      <c r="CRE934" s="347"/>
      <c r="CRF934" s="347"/>
      <c r="CRG934" s="347"/>
      <c r="CRH934" s="347"/>
      <c r="CRI934" s="347"/>
      <c r="CRJ934" s="347"/>
      <c r="CRK934" s="347"/>
      <c r="CRL934" s="347"/>
      <c r="CRM934" s="347"/>
      <c r="CRN934" s="347"/>
      <c r="CRO934" s="347"/>
      <c r="CRP934" s="347"/>
      <c r="CRQ934" s="347"/>
      <c r="CRR934" s="347"/>
      <c r="CRS934" s="347"/>
      <c r="CRT934" s="347"/>
      <c r="CRU934" s="347"/>
      <c r="CRV934" s="347"/>
      <c r="CRW934" s="347"/>
      <c r="CRX934" s="347"/>
      <c r="CRY934" s="347"/>
      <c r="CRZ934" s="347"/>
      <c r="CSA934" s="347"/>
      <c r="CSB934" s="347"/>
      <c r="CSC934" s="347"/>
      <c r="CSD934" s="347"/>
      <c r="CSE934" s="347"/>
      <c r="CSF934" s="347"/>
      <c r="CSG934" s="347"/>
      <c r="CSH934" s="347"/>
      <c r="CSI934" s="347"/>
      <c r="CSJ934" s="347"/>
      <c r="CSK934" s="347"/>
      <c r="CSL934" s="347"/>
      <c r="CSM934" s="347"/>
      <c r="CSN934" s="347"/>
      <c r="CSO934" s="347"/>
      <c r="CSP934" s="347"/>
      <c r="CSQ934" s="347"/>
      <c r="CSR934" s="347"/>
      <c r="CSS934" s="347"/>
      <c r="CST934" s="347"/>
      <c r="CSU934" s="347"/>
      <c r="CSV934" s="347"/>
      <c r="CSW934" s="347"/>
      <c r="CSX934" s="347"/>
      <c r="CSY934" s="347"/>
      <c r="CSZ934" s="347"/>
      <c r="CTA934" s="347"/>
      <c r="CTB934" s="347"/>
      <c r="CTC934" s="347"/>
      <c r="CTD934" s="347"/>
      <c r="CTE934" s="347"/>
      <c r="CTF934" s="347"/>
      <c r="CTG934" s="347"/>
      <c r="CTH934" s="347"/>
      <c r="CTI934" s="347"/>
      <c r="CTJ934" s="347"/>
      <c r="CTK934" s="347"/>
      <c r="CTL934" s="347"/>
      <c r="CTM934" s="347"/>
      <c r="CTN934" s="347"/>
      <c r="CTO934" s="347"/>
      <c r="CTP934" s="347"/>
      <c r="CTQ934" s="347"/>
      <c r="CTR934" s="347"/>
      <c r="CTS934" s="347"/>
      <c r="CTT934" s="347"/>
      <c r="CTU934" s="347"/>
      <c r="CTV934" s="347"/>
      <c r="CTW934" s="347"/>
      <c r="CTX934" s="347"/>
      <c r="CTY934" s="347"/>
      <c r="CTZ934" s="347"/>
      <c r="CUA934" s="347"/>
      <c r="CUB934" s="347"/>
      <c r="CUC934" s="347"/>
      <c r="CUD934" s="347"/>
      <c r="CUE934" s="347"/>
      <c r="CUF934" s="347"/>
      <c r="CUG934" s="347"/>
      <c r="CUH934" s="347"/>
      <c r="CUI934" s="347"/>
      <c r="CUJ934" s="347"/>
      <c r="CUK934" s="347"/>
      <c r="CUL934" s="347"/>
      <c r="CUM934" s="347"/>
      <c r="CUN934" s="347"/>
      <c r="CUO934" s="347"/>
      <c r="CUP934" s="347"/>
      <c r="CUQ934" s="347"/>
      <c r="CUR934" s="347"/>
      <c r="CUS934" s="347"/>
      <c r="CUT934" s="347"/>
      <c r="CUU934" s="347"/>
      <c r="CUV934" s="347"/>
      <c r="CUW934" s="347"/>
      <c r="CUX934" s="347"/>
      <c r="CUY934" s="347"/>
      <c r="CUZ934" s="347"/>
      <c r="CVA934" s="347"/>
      <c r="CVB934" s="347"/>
      <c r="CVC934" s="347"/>
      <c r="CVD934" s="347"/>
      <c r="CVE934" s="347"/>
      <c r="CVF934" s="347"/>
      <c r="CVG934" s="347"/>
      <c r="CVH934" s="347"/>
      <c r="CVI934" s="347"/>
      <c r="CVJ934" s="347"/>
      <c r="CVK934" s="347"/>
      <c r="CVL934" s="347"/>
      <c r="CVM934" s="347"/>
      <c r="CVN934" s="347"/>
      <c r="CVO934" s="347"/>
      <c r="CVP934" s="347"/>
      <c r="CVQ934" s="347"/>
      <c r="CVR934" s="347"/>
      <c r="CVS934" s="347"/>
      <c r="CVT934" s="347"/>
      <c r="CVU934" s="347"/>
      <c r="CVV934" s="347"/>
      <c r="CVW934" s="347"/>
      <c r="CVX934" s="347"/>
      <c r="CVY934" s="347"/>
      <c r="CVZ934" s="347"/>
      <c r="CWA934" s="347"/>
      <c r="CWB934" s="347"/>
      <c r="CWC934" s="347"/>
      <c r="CWD934" s="347"/>
      <c r="CWE934" s="347"/>
      <c r="CWF934" s="347"/>
      <c r="CWG934" s="347"/>
      <c r="CWH934" s="347"/>
      <c r="CWI934" s="347"/>
      <c r="CWJ934" s="347"/>
      <c r="CWK934" s="347"/>
      <c r="CWL934" s="347"/>
      <c r="CWM934" s="347"/>
      <c r="CWN934" s="347"/>
      <c r="CWO934" s="347"/>
      <c r="CWP934" s="347"/>
      <c r="CWQ934" s="347"/>
      <c r="CWR934" s="347"/>
      <c r="CWS934" s="347"/>
      <c r="CWT934" s="347"/>
      <c r="CWU934" s="347"/>
      <c r="CWV934" s="347"/>
      <c r="CWW934" s="347"/>
      <c r="CWX934" s="347"/>
      <c r="CWY934" s="347"/>
      <c r="CWZ934" s="347"/>
      <c r="CXA934" s="347"/>
      <c r="CXB934" s="347"/>
      <c r="CXC934" s="347"/>
      <c r="CXD934" s="347"/>
      <c r="CXE934" s="347"/>
      <c r="CXF934" s="347"/>
      <c r="CXG934" s="347"/>
      <c r="CXH934" s="347"/>
      <c r="CXI934" s="347"/>
      <c r="CXJ934" s="347"/>
      <c r="CXK934" s="347"/>
      <c r="CXL934" s="347"/>
      <c r="CXM934" s="347"/>
      <c r="CXN934" s="347"/>
      <c r="CXO934" s="347"/>
      <c r="CXP934" s="347"/>
      <c r="CXQ934" s="347"/>
      <c r="CXR934" s="347"/>
      <c r="CXS934" s="347"/>
      <c r="CXT934" s="347"/>
      <c r="CXU934" s="347"/>
      <c r="CXV934" s="347"/>
      <c r="CXW934" s="347"/>
      <c r="CXX934" s="347"/>
      <c r="CXY934" s="347"/>
      <c r="CXZ934" s="347"/>
      <c r="CYA934" s="347"/>
      <c r="CYB934" s="347"/>
      <c r="CYC934" s="347"/>
      <c r="CYD934" s="347"/>
      <c r="CYE934" s="347"/>
      <c r="CYF934" s="347"/>
      <c r="CYG934" s="347"/>
      <c r="CYH934" s="347"/>
      <c r="CYI934" s="347"/>
      <c r="CYJ934" s="347"/>
      <c r="CYK934" s="347"/>
      <c r="CYL934" s="347"/>
      <c r="CYM934" s="347"/>
      <c r="CYN934" s="347"/>
      <c r="CYO934" s="347"/>
      <c r="CYP934" s="347"/>
      <c r="CYQ934" s="347"/>
      <c r="CYR934" s="347"/>
      <c r="CYS934" s="347"/>
      <c r="CYT934" s="347"/>
      <c r="CYU934" s="347"/>
      <c r="CYV934" s="347"/>
      <c r="CYW934" s="347"/>
      <c r="CYX934" s="347"/>
      <c r="CYY934" s="347"/>
      <c r="CYZ934" s="347"/>
      <c r="CZA934" s="347"/>
      <c r="CZB934" s="347"/>
      <c r="CZC934" s="347"/>
      <c r="CZD934" s="347"/>
      <c r="CZE934" s="347"/>
      <c r="CZF934" s="347"/>
      <c r="CZG934" s="347"/>
      <c r="CZH934" s="347"/>
      <c r="CZI934" s="347"/>
      <c r="CZJ934" s="347"/>
      <c r="CZK934" s="347"/>
      <c r="CZL934" s="347"/>
      <c r="CZM934" s="347"/>
      <c r="CZN934" s="347"/>
      <c r="CZO934" s="347"/>
      <c r="CZP934" s="347"/>
      <c r="CZQ934" s="347"/>
      <c r="CZR934" s="347"/>
      <c r="CZS934" s="347"/>
      <c r="CZT934" s="347"/>
      <c r="CZU934" s="347"/>
      <c r="CZV934" s="347"/>
      <c r="CZW934" s="347"/>
      <c r="CZX934" s="347"/>
      <c r="CZY934" s="347"/>
      <c r="CZZ934" s="347"/>
      <c r="DAA934" s="347"/>
      <c r="DAB934" s="347"/>
      <c r="DAC934" s="347"/>
      <c r="DAD934" s="347"/>
      <c r="DAE934" s="347"/>
      <c r="DAF934" s="347"/>
      <c r="DAG934" s="347"/>
      <c r="DAH934" s="347"/>
      <c r="DAI934" s="347"/>
      <c r="DAJ934" s="347"/>
      <c r="DAK934" s="347"/>
      <c r="DAL934" s="347"/>
      <c r="DAM934" s="347"/>
      <c r="DAN934" s="347"/>
      <c r="DAO934" s="347"/>
      <c r="DAP934" s="347"/>
      <c r="DAQ934" s="347"/>
      <c r="DAR934" s="347"/>
      <c r="DAS934" s="347"/>
      <c r="DAT934" s="347"/>
      <c r="DAU934" s="347"/>
      <c r="DAV934" s="347"/>
      <c r="DAW934" s="347"/>
      <c r="DAX934" s="347"/>
      <c r="DAY934" s="347"/>
      <c r="DAZ934" s="347"/>
      <c r="DBA934" s="347"/>
      <c r="DBB934" s="347"/>
      <c r="DBC934" s="347"/>
      <c r="DBD934" s="347"/>
      <c r="DBE934" s="347"/>
      <c r="DBF934" s="347"/>
      <c r="DBG934" s="347"/>
      <c r="DBH934" s="347"/>
      <c r="DBI934" s="347"/>
      <c r="DBJ934" s="347"/>
      <c r="DBK934" s="347"/>
      <c r="DBL934" s="347"/>
      <c r="DBM934" s="347"/>
      <c r="DBN934" s="347"/>
      <c r="DBO934" s="347"/>
      <c r="DBP934" s="347"/>
      <c r="DBQ934" s="347"/>
      <c r="DBR934" s="347"/>
      <c r="DBS934" s="347"/>
      <c r="DBT934" s="347"/>
      <c r="DBU934" s="347"/>
      <c r="DBV934" s="347"/>
      <c r="DBW934" s="347"/>
      <c r="DBX934" s="347"/>
      <c r="DBY934" s="347"/>
      <c r="DBZ934" s="347"/>
      <c r="DCA934" s="347"/>
      <c r="DCB934" s="347"/>
      <c r="DCC934" s="347"/>
      <c r="DCD934" s="347"/>
      <c r="DCE934" s="347"/>
      <c r="DCF934" s="347"/>
      <c r="DCG934" s="347"/>
      <c r="DCH934" s="347"/>
      <c r="DCI934" s="347"/>
      <c r="DCJ934" s="347"/>
      <c r="DCK934" s="347"/>
      <c r="DCL934" s="347"/>
      <c r="DCM934" s="347"/>
      <c r="DCN934" s="347"/>
      <c r="DCO934" s="347"/>
      <c r="DCP934" s="347"/>
      <c r="DCQ934" s="347"/>
      <c r="DCR934" s="347"/>
      <c r="DCS934" s="347"/>
      <c r="DCT934" s="347"/>
      <c r="DCU934" s="347"/>
      <c r="DCV934" s="347"/>
      <c r="DCW934" s="347"/>
      <c r="DCX934" s="347"/>
      <c r="DCY934" s="347"/>
      <c r="DCZ934" s="347"/>
      <c r="DDA934" s="347"/>
      <c r="DDB934" s="347"/>
      <c r="DDC934" s="347"/>
      <c r="DDD934" s="347"/>
      <c r="DDE934" s="347"/>
      <c r="DDF934" s="347"/>
      <c r="DDG934" s="347"/>
      <c r="DDH934" s="347"/>
      <c r="DDI934" s="347"/>
      <c r="DDJ934" s="347"/>
      <c r="DDK934" s="347"/>
      <c r="DDL934" s="347"/>
      <c r="DDM934" s="347"/>
      <c r="DDN934" s="347"/>
      <c r="DDO934" s="347"/>
      <c r="DDP934" s="347"/>
      <c r="DDQ934" s="347"/>
      <c r="DDR934" s="347"/>
      <c r="DDS934" s="347"/>
      <c r="DDT934" s="347"/>
      <c r="DDU934" s="347"/>
      <c r="DDV934" s="347"/>
      <c r="DDW934" s="347"/>
      <c r="DDX934" s="347"/>
      <c r="DDY934" s="347"/>
      <c r="DDZ934" s="347"/>
      <c r="DEA934" s="347"/>
      <c r="DEB934" s="347"/>
      <c r="DEC934" s="347"/>
      <c r="DED934" s="347"/>
      <c r="DEE934" s="347"/>
      <c r="DEF934" s="347"/>
      <c r="DEG934" s="347"/>
      <c r="DEH934" s="347"/>
      <c r="DEI934" s="347"/>
      <c r="DEJ934" s="347"/>
      <c r="DEK934" s="347"/>
      <c r="DEL934" s="347"/>
      <c r="DEM934" s="347"/>
      <c r="DEN934" s="347"/>
      <c r="DEO934" s="347"/>
      <c r="DEP934" s="347"/>
      <c r="DEQ934" s="347"/>
      <c r="DER934" s="347"/>
      <c r="DES934" s="347"/>
      <c r="DET934" s="347"/>
      <c r="DEU934" s="347"/>
      <c r="DEV934" s="347"/>
      <c r="DEW934" s="347"/>
      <c r="DEX934" s="347"/>
      <c r="DEY934" s="347"/>
      <c r="DEZ934" s="347"/>
      <c r="DFA934" s="347"/>
      <c r="DFB934" s="347"/>
      <c r="DFC934" s="347"/>
      <c r="DFD934" s="347"/>
      <c r="DFE934" s="347"/>
      <c r="DFF934" s="347"/>
      <c r="DFG934" s="347"/>
      <c r="DFH934" s="347"/>
      <c r="DFI934" s="347"/>
      <c r="DFJ934" s="347"/>
      <c r="DFK934" s="347"/>
      <c r="DFL934" s="347"/>
      <c r="DFM934" s="347"/>
      <c r="DFN934" s="347"/>
      <c r="DFO934" s="347"/>
      <c r="DFP934" s="347"/>
      <c r="DFQ934" s="347"/>
      <c r="DFR934" s="347"/>
      <c r="DFS934" s="347"/>
      <c r="DFT934" s="347"/>
      <c r="DFU934" s="347"/>
      <c r="DFV934" s="347"/>
      <c r="DFW934" s="347"/>
      <c r="DFX934" s="347"/>
      <c r="DFY934" s="347"/>
      <c r="DFZ934" s="347"/>
      <c r="DGA934" s="347"/>
      <c r="DGB934" s="347"/>
      <c r="DGC934" s="347"/>
      <c r="DGD934" s="347"/>
      <c r="DGE934" s="347"/>
      <c r="DGF934" s="347"/>
      <c r="DGG934" s="347"/>
      <c r="DGH934" s="347"/>
      <c r="DGI934" s="347"/>
      <c r="DGJ934" s="347"/>
      <c r="DGK934" s="347"/>
      <c r="DGL934" s="347"/>
      <c r="DGM934" s="347"/>
      <c r="DGN934" s="347"/>
      <c r="DGO934" s="347"/>
      <c r="DGP934" s="347"/>
      <c r="DGQ934" s="347"/>
      <c r="DGR934" s="347"/>
      <c r="DGS934" s="347"/>
      <c r="DGT934" s="347"/>
      <c r="DGU934" s="347"/>
      <c r="DGV934" s="347"/>
      <c r="DGW934" s="347"/>
      <c r="DGX934" s="347"/>
      <c r="DGY934" s="347"/>
      <c r="DGZ934" s="347"/>
      <c r="DHA934" s="347"/>
      <c r="DHB934" s="347"/>
      <c r="DHC934" s="347"/>
      <c r="DHD934" s="347"/>
      <c r="DHE934" s="347"/>
      <c r="DHF934" s="347"/>
      <c r="DHG934" s="347"/>
      <c r="DHH934" s="347"/>
      <c r="DHI934" s="347"/>
      <c r="DHJ934" s="347"/>
      <c r="DHK934" s="347"/>
      <c r="DHL934" s="347"/>
      <c r="DHM934" s="347"/>
      <c r="DHN934" s="347"/>
      <c r="DHO934" s="347"/>
      <c r="DHP934" s="347"/>
      <c r="DHQ934" s="347"/>
      <c r="DHR934" s="347"/>
      <c r="DHS934" s="347"/>
      <c r="DHT934" s="347"/>
      <c r="DHU934" s="347"/>
      <c r="DHV934" s="347"/>
      <c r="DHW934" s="347"/>
      <c r="DHX934" s="347"/>
      <c r="DHY934" s="347"/>
      <c r="DHZ934" s="347"/>
      <c r="DIA934" s="347"/>
      <c r="DIB934" s="347"/>
      <c r="DIC934" s="347"/>
      <c r="DID934" s="347"/>
      <c r="DIE934" s="347"/>
      <c r="DIF934" s="347"/>
      <c r="DIG934" s="347"/>
      <c r="DIH934" s="347"/>
      <c r="DII934" s="347"/>
      <c r="DIJ934" s="347"/>
      <c r="DIK934" s="347"/>
      <c r="DIL934" s="347"/>
      <c r="DIM934" s="347"/>
      <c r="DIN934" s="347"/>
      <c r="DIO934" s="347"/>
      <c r="DIP934" s="347"/>
      <c r="DIQ934" s="347"/>
      <c r="DIR934" s="347"/>
      <c r="DIS934" s="347"/>
      <c r="DIT934" s="347"/>
      <c r="DIU934" s="347"/>
      <c r="DIV934" s="347"/>
      <c r="DIW934" s="347"/>
      <c r="DIX934" s="347"/>
      <c r="DIY934" s="347"/>
      <c r="DIZ934" s="347"/>
      <c r="DJA934" s="347"/>
      <c r="DJB934" s="347"/>
      <c r="DJC934" s="347"/>
      <c r="DJD934" s="347"/>
      <c r="DJE934" s="347"/>
      <c r="DJF934" s="347"/>
      <c r="DJG934" s="347"/>
      <c r="DJH934" s="347"/>
      <c r="DJI934" s="347"/>
      <c r="DJJ934" s="347"/>
      <c r="DJK934" s="347"/>
      <c r="DJL934" s="347"/>
      <c r="DJM934" s="347"/>
      <c r="DJN934" s="347"/>
      <c r="DJO934" s="347"/>
      <c r="DJP934" s="347"/>
      <c r="DJQ934" s="347"/>
      <c r="DJR934" s="347"/>
      <c r="DJS934" s="347"/>
      <c r="DJT934" s="347"/>
      <c r="DJU934" s="347"/>
      <c r="DJV934" s="347"/>
      <c r="DJW934" s="347"/>
      <c r="DJX934" s="347"/>
      <c r="DJY934" s="347"/>
      <c r="DJZ934" s="347"/>
      <c r="DKA934" s="347"/>
      <c r="DKB934" s="347"/>
      <c r="DKC934" s="347"/>
      <c r="DKD934" s="347"/>
      <c r="DKE934" s="347"/>
      <c r="DKF934" s="347"/>
      <c r="DKG934" s="347"/>
      <c r="DKH934" s="347"/>
      <c r="DKI934" s="347"/>
      <c r="DKJ934" s="347"/>
      <c r="DKK934" s="347"/>
      <c r="DKL934" s="347"/>
      <c r="DKM934" s="347"/>
      <c r="DKN934" s="347"/>
      <c r="DKO934" s="347"/>
      <c r="DKP934" s="347"/>
      <c r="DKQ934" s="347"/>
      <c r="DKR934" s="347"/>
      <c r="DKS934" s="347"/>
      <c r="DKT934" s="347"/>
      <c r="DKU934" s="347"/>
      <c r="DKV934" s="347"/>
      <c r="DKW934" s="347"/>
      <c r="DKX934" s="347"/>
      <c r="DKY934" s="347"/>
      <c r="DKZ934" s="347"/>
      <c r="DLA934" s="347"/>
      <c r="DLB934" s="347"/>
      <c r="DLC934" s="347"/>
      <c r="DLD934" s="347"/>
      <c r="DLE934" s="347"/>
      <c r="DLF934" s="347"/>
      <c r="DLG934" s="347"/>
      <c r="DLH934" s="347"/>
      <c r="DLI934" s="347"/>
      <c r="DLJ934" s="347"/>
      <c r="DLK934" s="347"/>
      <c r="DLL934" s="347"/>
      <c r="DLM934" s="347"/>
      <c r="DLN934" s="347"/>
      <c r="DLO934" s="347"/>
      <c r="DLP934" s="347"/>
      <c r="DLQ934" s="347"/>
      <c r="DLR934" s="347"/>
      <c r="DLS934" s="347"/>
      <c r="DLT934" s="347"/>
      <c r="DLU934" s="347"/>
      <c r="DLV934" s="347"/>
      <c r="DLW934" s="347"/>
      <c r="DLX934" s="347"/>
      <c r="DLY934" s="347"/>
      <c r="DLZ934" s="347"/>
      <c r="DMA934" s="347"/>
      <c r="DMB934" s="347"/>
      <c r="DMC934" s="347"/>
      <c r="DMD934" s="347"/>
      <c r="DME934" s="347"/>
      <c r="DMF934" s="347"/>
      <c r="DMG934" s="347"/>
      <c r="DMH934" s="347"/>
      <c r="DMI934" s="347"/>
      <c r="DMJ934" s="347"/>
      <c r="DMK934" s="347"/>
      <c r="DML934" s="347"/>
      <c r="DMM934" s="347"/>
      <c r="DMN934" s="347"/>
      <c r="DMO934" s="347"/>
      <c r="DMP934" s="347"/>
      <c r="DMQ934" s="347"/>
      <c r="DMR934" s="347"/>
      <c r="DMS934" s="347"/>
      <c r="DMT934" s="347"/>
      <c r="DMU934" s="347"/>
      <c r="DMV934" s="347"/>
      <c r="DMW934" s="347"/>
      <c r="DMX934" s="347"/>
      <c r="DMY934" s="347"/>
      <c r="DMZ934" s="347"/>
      <c r="DNA934" s="347"/>
      <c r="DNB934" s="347"/>
      <c r="DNC934" s="347"/>
      <c r="DND934" s="347"/>
      <c r="DNE934" s="347"/>
      <c r="DNF934" s="347"/>
      <c r="DNG934" s="347"/>
      <c r="DNH934" s="347"/>
      <c r="DNI934" s="347"/>
      <c r="DNJ934" s="347"/>
      <c r="DNK934" s="347"/>
      <c r="DNL934" s="347"/>
      <c r="DNM934" s="347"/>
      <c r="DNN934" s="347"/>
      <c r="DNO934" s="347"/>
      <c r="DNP934" s="347"/>
      <c r="DNQ934" s="347"/>
      <c r="DNR934" s="347"/>
      <c r="DNS934" s="347"/>
      <c r="DNT934" s="347"/>
      <c r="DNU934" s="347"/>
      <c r="DNV934" s="347"/>
      <c r="DNW934" s="347"/>
      <c r="DNX934" s="347"/>
      <c r="DNY934" s="347"/>
      <c r="DNZ934" s="347"/>
      <c r="DOA934" s="347"/>
      <c r="DOB934" s="347"/>
      <c r="DOC934" s="347"/>
      <c r="DOD934" s="347"/>
      <c r="DOE934" s="347"/>
      <c r="DOF934" s="347"/>
      <c r="DOG934" s="347"/>
      <c r="DOH934" s="347"/>
      <c r="DOI934" s="347"/>
      <c r="DOJ934" s="347"/>
      <c r="DOK934" s="347"/>
      <c r="DOL934" s="347"/>
      <c r="DOM934" s="347"/>
      <c r="DON934" s="347"/>
      <c r="DOO934" s="347"/>
      <c r="DOP934" s="347"/>
      <c r="DOQ934" s="347"/>
      <c r="DOR934" s="347"/>
      <c r="DOS934" s="347"/>
      <c r="DOT934" s="347"/>
      <c r="DOU934" s="347"/>
      <c r="DOV934" s="347"/>
      <c r="DOW934" s="347"/>
      <c r="DOX934" s="347"/>
      <c r="DOY934" s="347"/>
      <c r="DOZ934" s="347"/>
      <c r="DPA934" s="347"/>
      <c r="DPB934" s="347"/>
      <c r="DPC934" s="347"/>
      <c r="DPD934" s="347"/>
      <c r="DPE934" s="347"/>
      <c r="DPF934" s="347"/>
      <c r="DPG934" s="347"/>
      <c r="DPH934" s="347"/>
      <c r="DPI934" s="347"/>
      <c r="DPJ934" s="347"/>
      <c r="DPK934" s="347"/>
      <c r="DPL934" s="347"/>
      <c r="DPM934" s="347"/>
      <c r="DPN934" s="347"/>
      <c r="DPO934" s="347"/>
      <c r="DPP934" s="347"/>
      <c r="DPQ934" s="347"/>
      <c r="DPR934" s="347"/>
      <c r="DPS934" s="347"/>
      <c r="DPT934" s="347"/>
      <c r="DPU934" s="347"/>
      <c r="DPV934" s="347"/>
      <c r="DPW934" s="347"/>
      <c r="DPX934" s="347"/>
      <c r="DPY934" s="347"/>
      <c r="DPZ934" s="347"/>
      <c r="DQA934" s="347"/>
      <c r="DQB934" s="347"/>
      <c r="DQC934" s="347"/>
      <c r="DQD934" s="347"/>
      <c r="DQE934" s="347"/>
      <c r="DQF934" s="347"/>
      <c r="DQG934" s="347"/>
      <c r="DQH934" s="347"/>
      <c r="DQI934" s="347"/>
      <c r="DQJ934" s="347"/>
      <c r="DQK934" s="347"/>
      <c r="DQL934" s="347"/>
      <c r="DQM934" s="347"/>
      <c r="DQN934" s="347"/>
      <c r="DQO934" s="347"/>
      <c r="DQP934" s="347"/>
      <c r="DQQ934" s="347"/>
      <c r="DQR934" s="347"/>
      <c r="DQS934" s="347"/>
      <c r="DQT934" s="347"/>
      <c r="DQU934" s="347"/>
      <c r="DQV934" s="347"/>
      <c r="DQW934" s="347"/>
      <c r="DQX934" s="347"/>
      <c r="DQY934" s="347"/>
      <c r="DQZ934" s="347"/>
      <c r="DRA934" s="347"/>
      <c r="DRB934" s="347"/>
      <c r="DRC934" s="347"/>
      <c r="DRD934" s="347"/>
      <c r="DRE934" s="347"/>
      <c r="DRF934" s="347"/>
      <c r="DRG934" s="347"/>
      <c r="DRH934" s="347"/>
      <c r="DRI934" s="347"/>
      <c r="DRJ934" s="347"/>
      <c r="DRK934" s="347"/>
      <c r="DRL934" s="347"/>
      <c r="DRM934" s="347"/>
      <c r="DRN934" s="347"/>
      <c r="DRO934" s="347"/>
      <c r="DRP934" s="347"/>
      <c r="DRQ934" s="347"/>
      <c r="DRR934" s="347"/>
      <c r="DRS934" s="347"/>
      <c r="DRT934" s="347"/>
      <c r="DRU934" s="347"/>
      <c r="DRV934" s="347"/>
      <c r="DRW934" s="347"/>
      <c r="DRX934" s="347"/>
      <c r="DRY934" s="347"/>
      <c r="DRZ934" s="347"/>
      <c r="DSA934" s="347"/>
      <c r="DSB934" s="347"/>
      <c r="DSC934" s="347"/>
      <c r="DSD934" s="347"/>
      <c r="DSE934" s="347"/>
      <c r="DSF934" s="347"/>
      <c r="DSG934" s="347"/>
      <c r="DSH934" s="347"/>
      <c r="DSI934" s="347"/>
      <c r="DSJ934" s="347"/>
      <c r="DSK934" s="347"/>
      <c r="DSL934" s="347"/>
      <c r="DSM934" s="347"/>
      <c r="DSN934" s="347"/>
      <c r="DSO934" s="347"/>
      <c r="DSP934" s="347"/>
      <c r="DSQ934" s="347"/>
      <c r="DSR934" s="347"/>
      <c r="DSS934" s="347"/>
      <c r="DST934" s="347"/>
      <c r="DSU934" s="347"/>
      <c r="DSV934" s="347"/>
      <c r="DSW934" s="347"/>
      <c r="DSX934" s="347"/>
      <c r="DSY934" s="347"/>
      <c r="DSZ934" s="347"/>
      <c r="DTA934" s="347"/>
      <c r="DTB934" s="347"/>
      <c r="DTC934" s="347"/>
      <c r="DTD934" s="347"/>
      <c r="DTE934" s="347"/>
      <c r="DTF934" s="347"/>
      <c r="DTG934" s="347"/>
      <c r="DTH934" s="347"/>
      <c r="DTI934" s="347"/>
      <c r="DTJ934" s="347"/>
      <c r="DTK934" s="347"/>
      <c r="DTL934" s="347"/>
      <c r="DTM934" s="347"/>
      <c r="DTN934" s="347"/>
      <c r="DTO934" s="347"/>
      <c r="DTP934" s="347"/>
      <c r="DTQ934" s="347"/>
      <c r="DTR934" s="347"/>
      <c r="DTS934" s="347"/>
      <c r="DTT934" s="347"/>
      <c r="DTU934" s="347"/>
      <c r="DTV934" s="347"/>
      <c r="DTW934" s="347"/>
      <c r="DTX934" s="347"/>
      <c r="DTY934" s="347"/>
      <c r="DTZ934" s="347"/>
      <c r="DUA934" s="347"/>
      <c r="DUB934" s="347"/>
      <c r="DUC934" s="347"/>
      <c r="DUD934" s="347"/>
      <c r="DUE934" s="347"/>
      <c r="DUF934" s="347"/>
      <c r="DUG934" s="347"/>
      <c r="DUH934" s="347"/>
      <c r="DUI934" s="347"/>
      <c r="DUJ934" s="347"/>
      <c r="DUK934" s="347"/>
      <c r="DUL934" s="347"/>
      <c r="DUM934" s="347"/>
      <c r="DUN934" s="347"/>
      <c r="DUO934" s="347"/>
      <c r="DUP934" s="347"/>
      <c r="DUQ934" s="347"/>
      <c r="DUR934" s="347"/>
      <c r="DUS934" s="347"/>
      <c r="DUT934" s="347"/>
      <c r="DUU934" s="347"/>
      <c r="DUV934" s="347"/>
      <c r="DUW934" s="347"/>
      <c r="DUX934" s="347"/>
      <c r="DUY934" s="347"/>
      <c r="DUZ934" s="347"/>
      <c r="DVA934" s="347"/>
      <c r="DVB934" s="347"/>
      <c r="DVC934" s="347"/>
      <c r="DVD934" s="347"/>
      <c r="DVE934" s="347"/>
      <c r="DVF934" s="347"/>
      <c r="DVG934" s="347"/>
      <c r="DVH934" s="347"/>
      <c r="DVI934" s="347"/>
      <c r="DVJ934" s="347"/>
      <c r="DVK934" s="347"/>
      <c r="DVL934" s="347"/>
      <c r="DVM934" s="347"/>
      <c r="DVN934" s="347"/>
      <c r="DVO934" s="347"/>
      <c r="DVP934" s="347"/>
      <c r="DVQ934" s="347"/>
      <c r="DVR934" s="347"/>
      <c r="DVS934" s="347"/>
      <c r="DVT934" s="347"/>
      <c r="DVU934" s="347"/>
      <c r="DVV934" s="347"/>
      <c r="DVW934" s="347"/>
      <c r="DVX934" s="347"/>
      <c r="DVY934" s="347"/>
      <c r="DVZ934" s="347"/>
      <c r="DWA934" s="347"/>
      <c r="DWB934" s="347"/>
      <c r="DWC934" s="347"/>
      <c r="DWD934" s="347"/>
      <c r="DWE934" s="347"/>
      <c r="DWF934" s="347"/>
      <c r="DWG934" s="347"/>
      <c r="DWH934" s="347"/>
      <c r="DWI934" s="347"/>
      <c r="DWJ934" s="347"/>
      <c r="DWK934" s="347"/>
      <c r="DWL934" s="347"/>
      <c r="DWM934" s="347"/>
      <c r="DWN934" s="347"/>
      <c r="DWO934" s="347"/>
      <c r="DWP934" s="347"/>
      <c r="DWQ934" s="347"/>
      <c r="DWR934" s="347"/>
      <c r="DWS934" s="347"/>
      <c r="DWT934" s="347"/>
      <c r="DWU934" s="347"/>
      <c r="DWV934" s="347"/>
      <c r="DWW934" s="347"/>
      <c r="DWX934" s="347"/>
      <c r="DWY934" s="347"/>
      <c r="DWZ934" s="347"/>
      <c r="DXA934" s="347"/>
      <c r="DXB934" s="347"/>
      <c r="DXC934" s="347"/>
      <c r="DXD934" s="347"/>
      <c r="DXE934" s="347"/>
      <c r="DXF934" s="347"/>
      <c r="DXG934" s="347"/>
      <c r="DXH934" s="347"/>
      <c r="DXI934" s="347"/>
      <c r="DXJ934" s="347"/>
      <c r="DXK934" s="347"/>
      <c r="DXL934" s="347"/>
      <c r="DXM934" s="347"/>
      <c r="DXN934" s="347"/>
      <c r="DXO934" s="347"/>
      <c r="DXP934" s="347"/>
      <c r="DXQ934" s="347"/>
      <c r="DXR934" s="347"/>
      <c r="DXS934" s="347"/>
      <c r="DXT934" s="347"/>
      <c r="DXU934" s="347"/>
      <c r="DXV934" s="347"/>
      <c r="DXW934" s="347"/>
      <c r="DXX934" s="347"/>
      <c r="DXY934" s="347"/>
      <c r="DXZ934" s="347"/>
      <c r="DYA934" s="347"/>
      <c r="DYB934" s="347"/>
      <c r="DYC934" s="347"/>
      <c r="DYD934" s="347"/>
      <c r="DYE934" s="347"/>
      <c r="DYF934" s="347"/>
      <c r="DYG934" s="347"/>
      <c r="DYH934" s="347"/>
      <c r="DYI934" s="347"/>
      <c r="DYJ934" s="347"/>
      <c r="DYK934" s="347"/>
      <c r="DYL934" s="347"/>
      <c r="DYM934" s="347"/>
      <c r="DYN934" s="347"/>
      <c r="DYO934" s="347"/>
      <c r="DYP934" s="347"/>
      <c r="DYQ934" s="347"/>
      <c r="DYR934" s="347"/>
      <c r="DYS934" s="347"/>
      <c r="DYT934" s="347"/>
      <c r="DYU934" s="347"/>
      <c r="DYV934" s="347"/>
      <c r="DYW934" s="347"/>
      <c r="DYX934" s="347"/>
      <c r="DYY934" s="347"/>
      <c r="DYZ934" s="347"/>
      <c r="DZA934" s="347"/>
      <c r="DZB934" s="347"/>
      <c r="DZC934" s="347"/>
      <c r="DZD934" s="347"/>
      <c r="DZE934" s="347"/>
      <c r="DZF934" s="347"/>
      <c r="DZG934" s="347"/>
      <c r="DZH934" s="347"/>
      <c r="DZI934" s="347"/>
      <c r="DZJ934" s="347"/>
      <c r="DZK934" s="347"/>
      <c r="DZL934" s="347"/>
      <c r="DZM934" s="347"/>
      <c r="DZN934" s="347"/>
      <c r="DZO934" s="347"/>
      <c r="DZP934" s="347"/>
      <c r="DZQ934" s="347"/>
      <c r="DZR934" s="347"/>
      <c r="DZS934" s="347"/>
      <c r="DZT934" s="347"/>
      <c r="DZU934" s="347"/>
      <c r="DZV934" s="347"/>
      <c r="DZW934" s="347"/>
      <c r="DZX934" s="347"/>
      <c r="DZY934" s="347"/>
      <c r="DZZ934" s="347"/>
      <c r="EAA934" s="347"/>
      <c r="EAB934" s="347"/>
      <c r="EAC934" s="347"/>
      <c r="EAD934" s="347"/>
      <c r="EAE934" s="347"/>
      <c r="EAF934" s="347"/>
      <c r="EAG934" s="347"/>
      <c r="EAH934" s="347"/>
      <c r="EAI934" s="347"/>
      <c r="EAJ934" s="347"/>
      <c r="EAK934" s="347"/>
      <c r="EAL934" s="347"/>
      <c r="EAM934" s="347"/>
      <c r="EAN934" s="347"/>
      <c r="EAO934" s="347"/>
      <c r="EAP934" s="347"/>
      <c r="EAQ934" s="347"/>
      <c r="EAR934" s="347"/>
      <c r="EAS934" s="347"/>
      <c r="EAT934" s="347"/>
      <c r="EAU934" s="347"/>
      <c r="EAV934" s="347"/>
      <c r="EAW934" s="347"/>
      <c r="EAX934" s="347"/>
      <c r="EAY934" s="347"/>
      <c r="EAZ934" s="347"/>
      <c r="EBA934" s="347"/>
      <c r="EBB934" s="347"/>
      <c r="EBC934" s="347"/>
      <c r="EBD934" s="347"/>
      <c r="EBE934" s="347"/>
      <c r="EBF934" s="347"/>
      <c r="EBG934" s="347"/>
      <c r="EBH934" s="347"/>
      <c r="EBI934" s="347"/>
      <c r="EBJ934" s="347"/>
      <c r="EBK934" s="347"/>
      <c r="EBL934" s="347"/>
      <c r="EBM934" s="347"/>
      <c r="EBN934" s="347"/>
      <c r="EBO934" s="347"/>
      <c r="EBP934" s="347"/>
      <c r="EBQ934" s="347"/>
      <c r="EBR934" s="347"/>
      <c r="EBS934" s="347"/>
      <c r="EBT934" s="347"/>
      <c r="EBU934" s="347"/>
      <c r="EBV934" s="347"/>
      <c r="EBW934" s="347"/>
      <c r="EBX934" s="347"/>
      <c r="EBY934" s="347"/>
      <c r="EBZ934" s="347"/>
      <c r="ECA934" s="347"/>
      <c r="ECB934" s="347"/>
      <c r="ECC934" s="347"/>
      <c r="ECD934" s="347"/>
      <c r="ECE934" s="347"/>
      <c r="ECF934" s="347"/>
      <c r="ECG934" s="347"/>
      <c r="ECH934" s="347"/>
      <c r="ECI934" s="347"/>
      <c r="ECJ934" s="347"/>
      <c r="ECK934" s="347"/>
      <c r="ECL934" s="347"/>
      <c r="ECM934" s="347"/>
      <c r="ECN934" s="347"/>
      <c r="ECO934" s="347"/>
      <c r="ECP934" s="347"/>
      <c r="ECQ934" s="347"/>
      <c r="ECR934" s="347"/>
      <c r="ECS934" s="347"/>
      <c r="ECT934" s="347"/>
      <c r="ECU934" s="347"/>
      <c r="ECV934" s="347"/>
      <c r="ECW934" s="347"/>
      <c r="ECX934" s="347"/>
      <c r="ECY934" s="347"/>
      <c r="ECZ934" s="347"/>
      <c r="EDA934" s="347"/>
      <c r="EDB934" s="347"/>
      <c r="EDC934" s="347"/>
      <c r="EDD934" s="347"/>
      <c r="EDE934" s="347"/>
      <c r="EDF934" s="347"/>
      <c r="EDG934" s="347"/>
      <c r="EDH934" s="347"/>
      <c r="EDI934" s="347"/>
      <c r="EDJ934" s="347"/>
      <c r="EDK934" s="347"/>
      <c r="EDL934" s="347"/>
      <c r="EDM934" s="347"/>
      <c r="EDN934" s="347"/>
      <c r="EDO934" s="347"/>
      <c r="EDP934" s="347"/>
      <c r="EDQ934" s="347"/>
      <c r="EDR934" s="347"/>
      <c r="EDS934" s="347"/>
      <c r="EDT934" s="347"/>
      <c r="EDU934" s="347"/>
      <c r="EDV934" s="347"/>
      <c r="EDW934" s="347"/>
      <c r="EDX934" s="347"/>
      <c r="EDY934" s="347"/>
      <c r="EDZ934" s="347"/>
      <c r="EEA934" s="347"/>
      <c r="EEB934" s="347"/>
      <c r="EEC934" s="347"/>
      <c r="EED934" s="347"/>
      <c r="EEE934" s="347"/>
      <c r="EEF934" s="347"/>
      <c r="EEG934" s="347"/>
      <c r="EEH934" s="347"/>
      <c r="EEI934" s="347"/>
      <c r="EEJ934" s="347"/>
      <c r="EEK934" s="347"/>
      <c r="EEL934" s="347"/>
      <c r="EEM934" s="347"/>
      <c r="EEN934" s="347"/>
      <c r="EEO934" s="347"/>
      <c r="EEP934" s="347"/>
      <c r="EEQ934" s="347"/>
      <c r="EER934" s="347"/>
      <c r="EES934" s="347"/>
      <c r="EET934" s="347"/>
      <c r="EEU934" s="347"/>
      <c r="EEV934" s="347"/>
      <c r="EEW934" s="347"/>
      <c r="EEX934" s="347"/>
      <c r="EEY934" s="347"/>
      <c r="EEZ934" s="347"/>
      <c r="EFA934" s="347"/>
      <c r="EFB934" s="347"/>
      <c r="EFC934" s="347"/>
      <c r="EFD934" s="347"/>
      <c r="EFE934" s="347"/>
      <c r="EFF934" s="347"/>
      <c r="EFG934" s="347"/>
      <c r="EFH934" s="347"/>
      <c r="EFI934" s="347"/>
      <c r="EFJ934" s="347"/>
      <c r="EFK934" s="347"/>
      <c r="EFL934" s="347"/>
      <c r="EFM934" s="347"/>
      <c r="EFN934" s="347"/>
      <c r="EFO934" s="347"/>
      <c r="EFP934" s="347"/>
      <c r="EFQ934" s="347"/>
      <c r="EFR934" s="347"/>
      <c r="EFS934" s="347"/>
      <c r="EFT934" s="347"/>
      <c r="EFU934" s="347"/>
      <c r="EFV934" s="347"/>
      <c r="EFW934" s="347"/>
      <c r="EFX934" s="347"/>
      <c r="EFY934" s="347"/>
      <c r="EFZ934" s="347"/>
      <c r="EGA934" s="347"/>
      <c r="EGB934" s="347"/>
      <c r="EGC934" s="347"/>
      <c r="EGD934" s="347"/>
      <c r="EGE934" s="347"/>
      <c r="EGF934" s="347"/>
      <c r="EGG934" s="347"/>
      <c r="EGH934" s="347"/>
      <c r="EGI934" s="347"/>
      <c r="EGJ934" s="347"/>
      <c r="EGK934" s="347"/>
      <c r="EGL934" s="347"/>
      <c r="EGM934" s="347"/>
      <c r="EGN934" s="347"/>
      <c r="EGO934" s="347"/>
      <c r="EGP934" s="347"/>
      <c r="EGQ934" s="347"/>
      <c r="EGR934" s="347"/>
      <c r="EGS934" s="347"/>
      <c r="EGT934" s="347"/>
      <c r="EGU934" s="347"/>
      <c r="EGV934" s="347"/>
      <c r="EGW934" s="347"/>
      <c r="EGX934" s="347"/>
      <c r="EGY934" s="347"/>
      <c r="EGZ934" s="347"/>
      <c r="EHA934" s="347"/>
      <c r="EHB934" s="347"/>
      <c r="EHC934" s="347"/>
      <c r="EHD934" s="347"/>
      <c r="EHE934" s="347"/>
      <c r="EHF934" s="347"/>
      <c r="EHG934" s="347"/>
      <c r="EHH934" s="347"/>
      <c r="EHI934" s="347"/>
      <c r="EHJ934" s="347"/>
      <c r="EHK934" s="347"/>
      <c r="EHL934" s="347"/>
      <c r="EHM934" s="347"/>
      <c r="EHN934" s="347"/>
      <c r="EHO934" s="347"/>
      <c r="EHP934" s="347"/>
      <c r="EHQ934" s="347"/>
      <c r="EHR934" s="347"/>
      <c r="EHS934" s="347"/>
      <c r="EHT934" s="347"/>
      <c r="EHU934" s="347"/>
      <c r="EHV934" s="347"/>
      <c r="EHW934" s="347"/>
      <c r="EHX934" s="347"/>
      <c r="EHY934" s="347"/>
      <c r="EHZ934" s="347"/>
      <c r="EIA934" s="347"/>
      <c r="EIB934" s="347"/>
      <c r="EIC934" s="347"/>
      <c r="EID934" s="347"/>
      <c r="EIE934" s="347"/>
      <c r="EIF934" s="347"/>
      <c r="EIG934" s="347"/>
      <c r="EIH934" s="347"/>
      <c r="EII934" s="347"/>
      <c r="EIJ934" s="347"/>
      <c r="EIK934" s="347"/>
      <c r="EIL934" s="347"/>
      <c r="EIM934" s="347"/>
      <c r="EIN934" s="347"/>
      <c r="EIO934" s="347"/>
      <c r="EIP934" s="347"/>
      <c r="EIQ934" s="347"/>
      <c r="EIR934" s="347"/>
      <c r="EIS934" s="347"/>
      <c r="EIT934" s="347"/>
      <c r="EIU934" s="347"/>
      <c r="EIV934" s="347"/>
      <c r="EIW934" s="347"/>
      <c r="EIX934" s="347"/>
      <c r="EIY934" s="347"/>
      <c r="EIZ934" s="347"/>
      <c r="EJA934" s="347"/>
      <c r="EJB934" s="347"/>
      <c r="EJC934" s="347"/>
      <c r="EJD934" s="347"/>
      <c r="EJE934" s="347"/>
      <c r="EJF934" s="347"/>
      <c r="EJG934" s="347"/>
      <c r="EJH934" s="347"/>
      <c r="EJI934" s="347"/>
      <c r="EJJ934" s="347"/>
      <c r="EJK934" s="347"/>
      <c r="EJL934" s="347"/>
      <c r="EJM934" s="347"/>
      <c r="EJN934" s="347"/>
      <c r="EJO934" s="347"/>
      <c r="EJP934" s="347"/>
      <c r="EJQ934" s="347"/>
      <c r="EJR934" s="347"/>
      <c r="EJS934" s="347"/>
      <c r="EJT934" s="347"/>
      <c r="EJU934" s="347"/>
      <c r="EJV934" s="347"/>
      <c r="EJW934" s="347"/>
      <c r="EJX934" s="347"/>
      <c r="EJY934" s="347"/>
      <c r="EJZ934" s="347"/>
      <c r="EKA934" s="347"/>
      <c r="EKB934" s="347"/>
      <c r="EKC934" s="347"/>
      <c r="EKD934" s="347"/>
      <c r="EKE934" s="347"/>
      <c r="EKF934" s="347"/>
      <c r="EKG934" s="347"/>
      <c r="EKH934" s="347"/>
      <c r="EKI934" s="347"/>
      <c r="EKJ934" s="347"/>
      <c r="EKK934" s="347"/>
      <c r="EKL934" s="347"/>
      <c r="EKM934" s="347"/>
      <c r="EKN934" s="347"/>
      <c r="EKO934" s="347"/>
      <c r="EKP934" s="347"/>
      <c r="EKQ934" s="347"/>
      <c r="EKR934" s="347"/>
      <c r="EKS934" s="347"/>
      <c r="EKT934" s="347"/>
      <c r="EKU934" s="347"/>
      <c r="EKV934" s="347"/>
      <c r="EKW934" s="347"/>
      <c r="EKX934" s="347"/>
      <c r="EKY934" s="347"/>
      <c r="EKZ934" s="347"/>
      <c r="ELA934" s="347"/>
      <c r="ELB934" s="347"/>
      <c r="ELC934" s="347"/>
      <c r="ELD934" s="347"/>
      <c r="ELE934" s="347"/>
      <c r="ELF934" s="347"/>
      <c r="ELG934" s="347"/>
      <c r="ELH934" s="347"/>
      <c r="ELI934" s="347"/>
      <c r="ELJ934" s="347"/>
      <c r="ELK934" s="347"/>
      <c r="ELL934" s="347"/>
      <c r="ELM934" s="347"/>
      <c r="ELN934" s="347"/>
      <c r="ELO934" s="347"/>
      <c r="ELP934" s="347"/>
      <c r="ELQ934" s="347"/>
      <c r="ELR934" s="347"/>
      <c r="ELS934" s="347"/>
      <c r="ELT934" s="347"/>
      <c r="ELU934" s="347"/>
      <c r="ELV934" s="347"/>
      <c r="ELW934" s="347"/>
      <c r="ELX934" s="347"/>
      <c r="ELY934" s="347"/>
      <c r="ELZ934" s="347"/>
      <c r="EMA934" s="347"/>
      <c r="EMB934" s="347"/>
      <c r="EMC934" s="347"/>
      <c r="EMD934" s="347"/>
      <c r="EME934" s="347"/>
      <c r="EMF934" s="347"/>
      <c r="EMG934" s="347"/>
      <c r="EMH934" s="347"/>
      <c r="EMI934" s="347"/>
      <c r="EMJ934" s="347"/>
      <c r="EMK934" s="347"/>
      <c r="EML934" s="347"/>
      <c r="EMM934" s="347"/>
      <c r="EMN934" s="347"/>
      <c r="EMO934" s="347"/>
      <c r="EMP934" s="347"/>
      <c r="EMQ934" s="347"/>
      <c r="EMR934" s="347"/>
      <c r="EMS934" s="347"/>
      <c r="EMT934" s="347"/>
      <c r="EMU934" s="347"/>
      <c r="EMV934" s="347"/>
      <c r="EMW934" s="347"/>
      <c r="EMX934" s="347"/>
      <c r="EMY934" s="347"/>
      <c r="EMZ934" s="347"/>
      <c r="ENA934" s="347"/>
      <c r="ENB934" s="347"/>
      <c r="ENC934" s="347"/>
      <c r="END934" s="347"/>
      <c r="ENE934" s="347"/>
      <c r="ENF934" s="347"/>
      <c r="ENG934" s="347"/>
      <c r="ENH934" s="347"/>
      <c r="ENI934" s="347"/>
      <c r="ENJ934" s="347"/>
      <c r="ENK934" s="347"/>
      <c r="ENL934" s="347"/>
      <c r="ENM934" s="347"/>
      <c r="ENN934" s="347"/>
      <c r="ENO934" s="347"/>
      <c r="ENP934" s="347"/>
      <c r="ENQ934" s="347"/>
      <c r="ENR934" s="347"/>
      <c r="ENS934" s="347"/>
      <c r="ENT934" s="347"/>
      <c r="ENU934" s="347"/>
      <c r="ENV934" s="347"/>
      <c r="ENW934" s="347"/>
      <c r="ENX934" s="347"/>
      <c r="ENY934" s="347"/>
      <c r="ENZ934" s="347"/>
      <c r="EOA934" s="347"/>
      <c r="EOB934" s="347"/>
      <c r="EOC934" s="347"/>
      <c r="EOD934" s="347"/>
      <c r="EOE934" s="347"/>
      <c r="EOF934" s="347"/>
      <c r="EOG934" s="347"/>
      <c r="EOH934" s="347"/>
      <c r="EOI934" s="347"/>
      <c r="EOJ934" s="347"/>
      <c r="EOK934" s="347"/>
      <c r="EOL934" s="347"/>
      <c r="EOM934" s="347"/>
      <c r="EON934" s="347"/>
      <c r="EOO934" s="347"/>
      <c r="EOP934" s="347"/>
      <c r="EOQ934" s="347"/>
      <c r="EOR934" s="347"/>
      <c r="EOS934" s="347"/>
      <c r="EOT934" s="347"/>
      <c r="EOU934" s="347"/>
      <c r="EOV934" s="347"/>
      <c r="EOW934" s="347"/>
      <c r="EOX934" s="347"/>
      <c r="EOY934" s="347"/>
      <c r="EOZ934" s="347"/>
      <c r="EPA934" s="347"/>
      <c r="EPB934" s="347"/>
      <c r="EPC934" s="347"/>
      <c r="EPD934" s="347"/>
      <c r="EPE934" s="347"/>
      <c r="EPF934" s="347"/>
      <c r="EPG934" s="347"/>
      <c r="EPH934" s="347"/>
      <c r="EPI934" s="347"/>
      <c r="EPJ934" s="347"/>
      <c r="EPK934" s="347"/>
      <c r="EPL934" s="347"/>
      <c r="EPM934" s="347"/>
      <c r="EPN934" s="347"/>
      <c r="EPO934" s="347"/>
      <c r="EPP934" s="347"/>
      <c r="EPQ934" s="347"/>
      <c r="EPR934" s="347"/>
      <c r="EPS934" s="347"/>
      <c r="EPT934" s="347"/>
      <c r="EPU934" s="347"/>
      <c r="EPV934" s="347"/>
      <c r="EPW934" s="347"/>
      <c r="EPX934" s="347"/>
      <c r="EPY934" s="347"/>
      <c r="EPZ934" s="347"/>
      <c r="EQA934" s="347"/>
      <c r="EQB934" s="347"/>
      <c r="EQC934" s="347"/>
      <c r="EQD934" s="347"/>
      <c r="EQE934" s="347"/>
      <c r="EQF934" s="347"/>
      <c r="EQG934" s="347"/>
      <c r="EQH934" s="347"/>
      <c r="EQI934" s="347"/>
      <c r="EQJ934" s="347"/>
      <c r="EQK934" s="347"/>
      <c r="EQL934" s="347"/>
      <c r="EQM934" s="347"/>
      <c r="EQN934" s="347"/>
      <c r="EQO934" s="347"/>
      <c r="EQP934" s="347"/>
      <c r="EQQ934" s="347"/>
      <c r="EQR934" s="347"/>
      <c r="EQS934" s="347"/>
      <c r="EQT934" s="347"/>
      <c r="EQU934" s="347"/>
      <c r="EQV934" s="347"/>
      <c r="EQW934" s="347"/>
      <c r="EQX934" s="347"/>
      <c r="EQY934" s="347"/>
      <c r="EQZ934" s="347"/>
      <c r="ERA934" s="347"/>
      <c r="ERB934" s="347"/>
      <c r="ERC934" s="347"/>
      <c r="ERD934" s="347"/>
      <c r="ERE934" s="347"/>
      <c r="ERF934" s="347"/>
      <c r="ERG934" s="347"/>
      <c r="ERH934" s="347"/>
      <c r="ERI934" s="347"/>
      <c r="ERJ934" s="347"/>
      <c r="ERK934" s="347"/>
      <c r="ERL934" s="347"/>
      <c r="ERM934" s="347"/>
      <c r="ERN934" s="347"/>
      <c r="ERO934" s="347"/>
      <c r="ERP934" s="347"/>
      <c r="ERQ934" s="347"/>
      <c r="ERR934" s="347"/>
      <c r="ERS934" s="347"/>
      <c r="ERT934" s="347"/>
      <c r="ERU934" s="347"/>
      <c r="ERV934" s="347"/>
      <c r="ERW934" s="347"/>
      <c r="ERX934" s="347"/>
      <c r="ERY934" s="347"/>
      <c r="ERZ934" s="347"/>
      <c r="ESA934" s="347"/>
      <c r="ESB934" s="347"/>
      <c r="ESC934" s="347"/>
      <c r="ESD934" s="347"/>
      <c r="ESE934" s="347"/>
      <c r="ESF934" s="347"/>
      <c r="ESG934" s="347"/>
      <c r="ESH934" s="347"/>
      <c r="ESI934" s="347"/>
      <c r="ESJ934" s="347"/>
      <c r="ESK934" s="347"/>
      <c r="ESL934" s="347"/>
      <c r="ESM934" s="347"/>
      <c r="ESN934" s="347"/>
      <c r="ESO934" s="347"/>
      <c r="ESP934" s="347"/>
      <c r="ESQ934" s="347"/>
      <c r="ESR934" s="347"/>
      <c r="ESS934" s="347"/>
      <c r="EST934" s="347"/>
      <c r="ESU934" s="347"/>
      <c r="ESV934" s="347"/>
      <c r="ESW934" s="347"/>
      <c r="ESX934" s="347"/>
      <c r="ESY934" s="347"/>
      <c r="ESZ934" s="347"/>
      <c r="ETA934" s="347"/>
      <c r="ETB934" s="347"/>
      <c r="ETC934" s="347"/>
      <c r="ETD934" s="347"/>
      <c r="ETE934" s="347"/>
      <c r="ETF934" s="347"/>
      <c r="ETG934" s="347"/>
      <c r="ETH934" s="347"/>
      <c r="ETI934" s="347"/>
      <c r="ETJ934" s="347"/>
      <c r="ETK934" s="347"/>
      <c r="ETL934" s="347"/>
      <c r="ETM934" s="347"/>
      <c r="ETN934" s="347"/>
      <c r="ETO934" s="347"/>
      <c r="ETP934" s="347"/>
      <c r="ETQ934" s="347"/>
      <c r="ETR934" s="347"/>
      <c r="ETS934" s="347"/>
      <c r="ETT934" s="347"/>
      <c r="ETU934" s="347"/>
      <c r="ETV934" s="347"/>
      <c r="ETW934" s="347"/>
      <c r="ETX934" s="347"/>
      <c r="ETY934" s="347"/>
      <c r="ETZ934" s="347"/>
      <c r="EUA934" s="347"/>
      <c r="EUB934" s="347"/>
      <c r="EUC934" s="347"/>
      <c r="EUD934" s="347"/>
      <c r="EUE934" s="347"/>
      <c r="EUF934" s="347"/>
      <c r="EUG934" s="347"/>
      <c r="EUH934" s="347"/>
      <c r="EUI934" s="347"/>
      <c r="EUJ934" s="347"/>
      <c r="EUK934" s="347"/>
      <c r="EUL934" s="347"/>
      <c r="EUM934" s="347"/>
      <c r="EUN934" s="347"/>
      <c r="EUO934" s="347"/>
      <c r="EUP934" s="347"/>
      <c r="EUQ934" s="347"/>
      <c r="EUR934" s="347"/>
      <c r="EUS934" s="347"/>
      <c r="EUT934" s="347"/>
      <c r="EUU934" s="347"/>
      <c r="EUV934" s="347"/>
      <c r="EUW934" s="347"/>
      <c r="EUX934" s="347"/>
      <c r="EUY934" s="347"/>
      <c r="EUZ934" s="347"/>
      <c r="EVA934" s="347"/>
      <c r="EVB934" s="347"/>
      <c r="EVC934" s="347"/>
      <c r="EVD934" s="347"/>
      <c r="EVE934" s="347"/>
      <c r="EVF934" s="347"/>
      <c r="EVG934" s="347"/>
      <c r="EVH934" s="347"/>
      <c r="EVI934" s="347"/>
      <c r="EVJ934" s="347"/>
      <c r="EVK934" s="347"/>
      <c r="EVL934" s="347"/>
      <c r="EVM934" s="347"/>
      <c r="EVN934" s="347"/>
      <c r="EVO934" s="347"/>
      <c r="EVP934" s="347"/>
      <c r="EVQ934" s="347"/>
      <c r="EVR934" s="347"/>
      <c r="EVS934" s="347"/>
      <c r="EVT934" s="347"/>
      <c r="EVU934" s="347"/>
      <c r="EVV934" s="347"/>
      <c r="EVW934" s="347"/>
      <c r="EVX934" s="347"/>
      <c r="EVY934" s="347"/>
      <c r="EVZ934" s="347"/>
      <c r="EWA934" s="347"/>
      <c r="EWB934" s="347"/>
      <c r="EWC934" s="347"/>
      <c r="EWD934" s="347"/>
      <c r="EWE934" s="347"/>
      <c r="EWF934" s="347"/>
      <c r="EWG934" s="347"/>
      <c r="EWH934" s="347"/>
      <c r="EWI934" s="347"/>
      <c r="EWJ934" s="347"/>
      <c r="EWK934" s="347"/>
      <c r="EWL934" s="347"/>
      <c r="EWM934" s="347"/>
      <c r="EWN934" s="347"/>
      <c r="EWO934" s="347"/>
      <c r="EWP934" s="347"/>
      <c r="EWQ934" s="347"/>
      <c r="EWR934" s="347"/>
      <c r="EWS934" s="347"/>
      <c r="EWT934" s="347"/>
      <c r="EWU934" s="347"/>
      <c r="EWV934" s="347"/>
      <c r="EWW934" s="347"/>
      <c r="EWX934" s="347"/>
      <c r="EWY934" s="347"/>
      <c r="EWZ934" s="347"/>
      <c r="EXA934" s="347"/>
      <c r="EXB934" s="347"/>
      <c r="EXC934" s="347"/>
      <c r="EXD934" s="347"/>
      <c r="EXE934" s="347"/>
      <c r="EXF934" s="347"/>
      <c r="EXG934" s="347"/>
      <c r="EXH934" s="347"/>
      <c r="EXI934" s="347"/>
      <c r="EXJ934" s="347"/>
      <c r="EXK934" s="347"/>
      <c r="EXL934" s="347"/>
      <c r="EXM934" s="347"/>
      <c r="EXN934" s="347"/>
      <c r="EXO934" s="347"/>
      <c r="EXP934" s="347"/>
      <c r="EXQ934" s="347"/>
      <c r="EXR934" s="347"/>
      <c r="EXS934" s="347"/>
      <c r="EXT934" s="347"/>
      <c r="EXU934" s="347"/>
      <c r="EXV934" s="347"/>
      <c r="EXW934" s="347"/>
      <c r="EXX934" s="347"/>
      <c r="EXY934" s="347"/>
      <c r="EXZ934" s="347"/>
      <c r="EYA934" s="347"/>
      <c r="EYB934" s="347"/>
      <c r="EYC934" s="347"/>
      <c r="EYD934" s="347"/>
      <c r="EYE934" s="347"/>
      <c r="EYF934" s="347"/>
      <c r="EYG934" s="347"/>
      <c r="EYH934" s="347"/>
      <c r="EYI934" s="347"/>
      <c r="EYJ934" s="347"/>
      <c r="EYK934" s="347"/>
      <c r="EYL934" s="347"/>
      <c r="EYM934" s="347"/>
      <c r="EYN934" s="347"/>
      <c r="EYO934" s="347"/>
      <c r="EYP934" s="347"/>
      <c r="EYQ934" s="347"/>
      <c r="EYR934" s="347"/>
      <c r="EYS934" s="347"/>
      <c r="EYT934" s="347"/>
      <c r="EYU934" s="347"/>
      <c r="EYV934" s="347"/>
      <c r="EYW934" s="347"/>
      <c r="EYX934" s="347"/>
      <c r="EYY934" s="347"/>
      <c r="EYZ934" s="347"/>
      <c r="EZA934" s="347"/>
      <c r="EZB934" s="347"/>
      <c r="EZC934" s="347"/>
      <c r="EZD934" s="347"/>
      <c r="EZE934" s="347"/>
      <c r="EZF934" s="347"/>
      <c r="EZG934" s="347"/>
      <c r="EZH934" s="347"/>
      <c r="EZI934" s="347"/>
      <c r="EZJ934" s="347"/>
      <c r="EZK934" s="347"/>
      <c r="EZL934" s="347"/>
      <c r="EZM934" s="347"/>
      <c r="EZN934" s="347"/>
      <c r="EZO934" s="347"/>
      <c r="EZP934" s="347"/>
      <c r="EZQ934" s="347"/>
      <c r="EZR934" s="347"/>
      <c r="EZS934" s="347"/>
      <c r="EZT934" s="347"/>
      <c r="EZU934" s="347"/>
      <c r="EZV934" s="347"/>
      <c r="EZW934" s="347"/>
      <c r="EZX934" s="347"/>
      <c r="EZY934" s="347"/>
      <c r="EZZ934" s="347"/>
      <c r="FAA934" s="347"/>
      <c r="FAB934" s="347"/>
      <c r="FAC934" s="347"/>
      <c r="FAD934" s="347"/>
      <c r="FAE934" s="347"/>
      <c r="FAF934" s="347"/>
      <c r="FAG934" s="347"/>
      <c r="FAH934" s="347"/>
      <c r="FAI934" s="347"/>
      <c r="FAJ934" s="347"/>
      <c r="FAK934" s="347"/>
      <c r="FAL934" s="347"/>
      <c r="FAM934" s="347"/>
      <c r="FAN934" s="347"/>
      <c r="FAO934" s="347"/>
      <c r="FAP934" s="347"/>
      <c r="FAQ934" s="347"/>
      <c r="FAR934" s="347"/>
      <c r="FAS934" s="347"/>
      <c r="FAT934" s="347"/>
      <c r="FAU934" s="347"/>
      <c r="FAV934" s="347"/>
      <c r="FAW934" s="347"/>
      <c r="FAX934" s="347"/>
      <c r="FAY934" s="347"/>
      <c r="FAZ934" s="347"/>
      <c r="FBA934" s="347"/>
      <c r="FBB934" s="347"/>
      <c r="FBC934" s="347"/>
      <c r="FBD934" s="347"/>
      <c r="FBE934" s="347"/>
      <c r="FBF934" s="347"/>
      <c r="FBG934" s="347"/>
      <c r="FBH934" s="347"/>
      <c r="FBI934" s="347"/>
      <c r="FBJ934" s="347"/>
      <c r="FBK934" s="347"/>
      <c r="FBL934" s="347"/>
      <c r="FBM934" s="347"/>
      <c r="FBN934" s="347"/>
      <c r="FBO934" s="347"/>
      <c r="FBP934" s="347"/>
      <c r="FBQ934" s="347"/>
      <c r="FBR934" s="347"/>
      <c r="FBS934" s="347"/>
      <c r="FBT934" s="347"/>
      <c r="FBU934" s="347"/>
      <c r="FBV934" s="347"/>
      <c r="FBW934" s="347"/>
      <c r="FBX934" s="347"/>
      <c r="FBY934" s="347"/>
      <c r="FBZ934" s="347"/>
      <c r="FCA934" s="347"/>
      <c r="FCB934" s="347"/>
      <c r="FCC934" s="347"/>
      <c r="FCD934" s="347"/>
      <c r="FCE934" s="347"/>
      <c r="FCF934" s="347"/>
      <c r="FCG934" s="347"/>
      <c r="FCH934" s="347"/>
      <c r="FCI934" s="347"/>
      <c r="FCJ934" s="347"/>
      <c r="FCK934" s="347"/>
      <c r="FCL934" s="347"/>
      <c r="FCM934" s="347"/>
      <c r="FCN934" s="347"/>
      <c r="FCO934" s="347"/>
      <c r="FCP934" s="347"/>
      <c r="FCQ934" s="347"/>
      <c r="FCR934" s="347"/>
      <c r="FCS934" s="347"/>
      <c r="FCT934" s="347"/>
      <c r="FCU934" s="347"/>
      <c r="FCV934" s="347"/>
      <c r="FCW934" s="347"/>
      <c r="FCX934" s="347"/>
      <c r="FCY934" s="347"/>
      <c r="FCZ934" s="347"/>
      <c r="FDA934" s="347"/>
      <c r="FDB934" s="347"/>
      <c r="FDC934" s="347"/>
      <c r="FDD934" s="347"/>
      <c r="FDE934" s="347"/>
      <c r="FDF934" s="347"/>
      <c r="FDG934" s="347"/>
      <c r="FDH934" s="347"/>
      <c r="FDI934" s="347"/>
      <c r="FDJ934" s="347"/>
      <c r="FDK934" s="347"/>
      <c r="FDL934" s="347"/>
      <c r="FDM934" s="347"/>
      <c r="FDN934" s="347"/>
      <c r="FDO934" s="347"/>
      <c r="FDP934" s="347"/>
      <c r="FDQ934" s="347"/>
      <c r="FDR934" s="347"/>
      <c r="FDS934" s="347"/>
      <c r="FDT934" s="347"/>
      <c r="FDU934" s="347"/>
      <c r="FDV934" s="347"/>
      <c r="FDW934" s="347"/>
      <c r="FDX934" s="347"/>
      <c r="FDY934" s="347"/>
      <c r="FDZ934" s="347"/>
      <c r="FEA934" s="347"/>
      <c r="FEB934" s="347"/>
      <c r="FEC934" s="347"/>
      <c r="FED934" s="347"/>
      <c r="FEE934" s="347"/>
      <c r="FEF934" s="347"/>
      <c r="FEG934" s="347"/>
      <c r="FEH934" s="347"/>
      <c r="FEI934" s="347"/>
      <c r="FEJ934" s="347"/>
      <c r="FEK934" s="347"/>
      <c r="FEL934" s="347"/>
      <c r="FEM934" s="347"/>
      <c r="FEN934" s="347"/>
      <c r="FEO934" s="347"/>
      <c r="FEP934" s="347"/>
      <c r="FEQ934" s="347"/>
      <c r="FER934" s="347"/>
      <c r="FES934" s="347"/>
      <c r="FET934" s="347"/>
      <c r="FEU934" s="347"/>
      <c r="FEV934" s="347"/>
      <c r="FEW934" s="347"/>
      <c r="FEX934" s="347"/>
      <c r="FEY934" s="347"/>
      <c r="FEZ934" s="347"/>
      <c r="FFA934" s="347"/>
      <c r="FFB934" s="347"/>
      <c r="FFC934" s="347"/>
      <c r="FFD934" s="347"/>
      <c r="FFE934" s="347"/>
      <c r="FFF934" s="347"/>
      <c r="FFG934" s="347"/>
      <c r="FFH934" s="347"/>
      <c r="FFI934" s="347"/>
      <c r="FFJ934" s="347"/>
      <c r="FFK934" s="347"/>
      <c r="FFL934" s="347"/>
      <c r="FFM934" s="347"/>
      <c r="FFN934" s="347"/>
      <c r="FFO934" s="347"/>
      <c r="FFP934" s="347"/>
      <c r="FFQ934" s="347"/>
      <c r="FFR934" s="347"/>
      <c r="FFS934" s="347"/>
      <c r="FFT934" s="347"/>
      <c r="FFU934" s="347"/>
      <c r="FFV934" s="347"/>
      <c r="FFW934" s="347"/>
      <c r="FFX934" s="347"/>
      <c r="FFY934" s="347"/>
      <c r="FFZ934" s="347"/>
      <c r="FGA934" s="347"/>
      <c r="FGB934" s="347"/>
      <c r="FGC934" s="347"/>
      <c r="FGD934" s="347"/>
      <c r="FGE934" s="347"/>
      <c r="FGF934" s="347"/>
      <c r="FGG934" s="347"/>
      <c r="FGH934" s="347"/>
      <c r="FGI934" s="347"/>
      <c r="FGJ934" s="347"/>
      <c r="FGK934" s="347"/>
      <c r="FGL934" s="347"/>
      <c r="FGM934" s="347"/>
      <c r="FGN934" s="347"/>
      <c r="FGO934" s="347"/>
      <c r="FGP934" s="347"/>
      <c r="FGQ934" s="347"/>
      <c r="FGR934" s="347"/>
      <c r="FGS934" s="347"/>
      <c r="FGT934" s="347"/>
      <c r="FGU934" s="347"/>
      <c r="FGV934" s="347"/>
      <c r="FGW934" s="347"/>
      <c r="FGX934" s="347"/>
      <c r="FGY934" s="347"/>
      <c r="FGZ934" s="347"/>
      <c r="FHA934" s="347"/>
      <c r="FHB934" s="347"/>
      <c r="FHC934" s="347"/>
      <c r="FHD934" s="347"/>
      <c r="FHE934" s="347"/>
      <c r="FHF934" s="347"/>
      <c r="FHG934" s="347"/>
      <c r="FHH934" s="347"/>
      <c r="FHI934" s="347"/>
      <c r="FHJ934" s="347"/>
      <c r="FHK934" s="347"/>
      <c r="FHL934" s="347"/>
      <c r="FHM934" s="347"/>
      <c r="FHN934" s="347"/>
      <c r="FHO934" s="347"/>
      <c r="FHP934" s="347"/>
      <c r="FHQ934" s="347"/>
      <c r="FHR934" s="347"/>
      <c r="FHS934" s="347"/>
      <c r="FHT934" s="347"/>
      <c r="FHU934" s="347"/>
      <c r="FHV934" s="347"/>
      <c r="FHW934" s="347"/>
      <c r="FHX934" s="347"/>
      <c r="FHY934" s="347"/>
      <c r="FHZ934" s="347"/>
      <c r="FIA934" s="347"/>
      <c r="FIB934" s="347"/>
      <c r="FIC934" s="347"/>
      <c r="FID934" s="347"/>
      <c r="FIE934" s="347"/>
      <c r="FIF934" s="347"/>
      <c r="FIG934" s="347"/>
      <c r="FIH934" s="347"/>
      <c r="FII934" s="347"/>
      <c r="FIJ934" s="347"/>
      <c r="FIK934" s="347"/>
      <c r="FIL934" s="347"/>
      <c r="FIM934" s="347"/>
      <c r="FIN934" s="347"/>
      <c r="FIO934" s="347"/>
      <c r="FIP934" s="347"/>
      <c r="FIQ934" s="347"/>
      <c r="FIR934" s="347"/>
      <c r="FIS934" s="347"/>
      <c r="FIT934" s="347"/>
      <c r="FIU934" s="347"/>
      <c r="FIV934" s="347"/>
      <c r="FIW934" s="347"/>
      <c r="FIX934" s="347"/>
      <c r="FIY934" s="347"/>
      <c r="FIZ934" s="347"/>
      <c r="FJA934" s="347"/>
      <c r="FJB934" s="347"/>
      <c r="FJC934" s="347"/>
      <c r="FJD934" s="347"/>
      <c r="FJE934" s="347"/>
      <c r="FJF934" s="347"/>
      <c r="FJG934" s="347"/>
      <c r="FJH934" s="347"/>
      <c r="FJI934" s="347"/>
      <c r="FJJ934" s="347"/>
      <c r="FJK934" s="347"/>
      <c r="FJL934" s="347"/>
      <c r="FJM934" s="347"/>
      <c r="FJN934" s="347"/>
      <c r="FJO934" s="347"/>
      <c r="FJP934" s="347"/>
      <c r="FJQ934" s="347"/>
      <c r="FJR934" s="347"/>
      <c r="FJS934" s="347"/>
      <c r="FJT934" s="347"/>
      <c r="FJU934" s="347"/>
      <c r="FJV934" s="347"/>
      <c r="FJW934" s="347"/>
      <c r="FJX934" s="347"/>
      <c r="FJY934" s="347"/>
      <c r="FJZ934" s="347"/>
      <c r="FKA934" s="347"/>
      <c r="FKB934" s="347"/>
      <c r="FKC934" s="347"/>
      <c r="FKD934" s="347"/>
      <c r="FKE934" s="347"/>
      <c r="FKF934" s="347"/>
      <c r="FKG934" s="347"/>
      <c r="FKH934" s="347"/>
      <c r="FKI934" s="347"/>
      <c r="FKJ934" s="347"/>
      <c r="FKK934" s="347"/>
      <c r="FKL934" s="347"/>
      <c r="FKM934" s="347"/>
      <c r="FKN934" s="347"/>
      <c r="FKO934" s="347"/>
      <c r="FKP934" s="347"/>
      <c r="FKQ934" s="347"/>
      <c r="FKR934" s="347"/>
      <c r="FKS934" s="347"/>
      <c r="FKT934" s="347"/>
      <c r="FKU934" s="347"/>
      <c r="FKV934" s="347"/>
      <c r="FKW934" s="347"/>
      <c r="FKX934" s="347"/>
      <c r="FKY934" s="347"/>
      <c r="FKZ934" s="347"/>
      <c r="FLA934" s="347"/>
      <c r="FLB934" s="347"/>
      <c r="FLC934" s="347"/>
      <c r="FLD934" s="347"/>
      <c r="FLE934" s="347"/>
      <c r="FLF934" s="347"/>
      <c r="FLG934" s="347"/>
      <c r="FLH934" s="347"/>
      <c r="FLI934" s="347"/>
      <c r="FLJ934" s="347"/>
      <c r="FLK934" s="347"/>
      <c r="FLL934" s="347"/>
      <c r="FLM934" s="347"/>
      <c r="FLN934" s="347"/>
      <c r="FLO934" s="347"/>
      <c r="FLP934" s="347"/>
      <c r="FLQ934" s="347"/>
      <c r="FLR934" s="347"/>
      <c r="FLS934" s="347"/>
      <c r="FLT934" s="347"/>
      <c r="FLU934" s="347"/>
      <c r="FLV934" s="347"/>
      <c r="FLW934" s="347"/>
      <c r="FLX934" s="347"/>
      <c r="FLY934" s="347"/>
      <c r="FLZ934" s="347"/>
      <c r="FMA934" s="347"/>
      <c r="FMB934" s="347"/>
      <c r="FMC934" s="347"/>
      <c r="FMD934" s="347"/>
      <c r="FME934" s="347"/>
      <c r="FMF934" s="347"/>
      <c r="FMG934" s="347"/>
      <c r="FMH934" s="347"/>
      <c r="FMI934" s="347"/>
      <c r="FMJ934" s="347"/>
      <c r="FMK934" s="347"/>
      <c r="FML934" s="347"/>
      <c r="FMM934" s="347"/>
      <c r="FMN934" s="347"/>
      <c r="FMO934" s="347"/>
      <c r="FMP934" s="347"/>
      <c r="FMQ934" s="347"/>
      <c r="FMR934" s="347"/>
      <c r="FMS934" s="347"/>
      <c r="FMT934" s="347"/>
      <c r="FMU934" s="347"/>
      <c r="FMV934" s="347"/>
      <c r="FMW934" s="347"/>
      <c r="FMX934" s="347"/>
      <c r="FMY934" s="347"/>
      <c r="FMZ934" s="347"/>
      <c r="FNA934" s="347"/>
      <c r="FNB934" s="347"/>
      <c r="FNC934" s="347"/>
      <c r="FND934" s="347"/>
      <c r="FNE934" s="347"/>
      <c r="FNF934" s="347"/>
      <c r="FNG934" s="347"/>
      <c r="FNH934" s="347"/>
      <c r="FNI934" s="347"/>
      <c r="FNJ934" s="347"/>
      <c r="FNK934" s="347"/>
      <c r="FNL934" s="347"/>
      <c r="FNM934" s="347"/>
      <c r="FNN934" s="347"/>
      <c r="FNO934" s="347"/>
      <c r="FNP934" s="347"/>
      <c r="FNQ934" s="347"/>
      <c r="FNR934" s="347"/>
      <c r="FNS934" s="347"/>
      <c r="FNT934" s="347"/>
      <c r="FNU934" s="347"/>
      <c r="FNV934" s="347"/>
      <c r="FNW934" s="347"/>
      <c r="FNX934" s="347"/>
      <c r="FNY934" s="347"/>
      <c r="FNZ934" s="347"/>
      <c r="FOA934" s="347"/>
      <c r="FOB934" s="347"/>
      <c r="FOC934" s="347"/>
      <c r="FOD934" s="347"/>
      <c r="FOE934" s="347"/>
      <c r="FOF934" s="347"/>
      <c r="FOG934" s="347"/>
      <c r="FOH934" s="347"/>
      <c r="FOI934" s="347"/>
      <c r="FOJ934" s="347"/>
      <c r="FOK934" s="347"/>
      <c r="FOL934" s="347"/>
      <c r="FOM934" s="347"/>
      <c r="FON934" s="347"/>
      <c r="FOO934" s="347"/>
      <c r="FOP934" s="347"/>
      <c r="FOQ934" s="347"/>
      <c r="FOR934" s="347"/>
      <c r="FOS934" s="347"/>
      <c r="FOT934" s="347"/>
      <c r="FOU934" s="347"/>
      <c r="FOV934" s="347"/>
      <c r="FOW934" s="347"/>
      <c r="FOX934" s="347"/>
      <c r="FOY934" s="347"/>
      <c r="FOZ934" s="347"/>
      <c r="FPA934" s="347"/>
      <c r="FPB934" s="347"/>
      <c r="FPC934" s="347"/>
      <c r="FPD934" s="347"/>
      <c r="FPE934" s="347"/>
      <c r="FPF934" s="347"/>
      <c r="FPG934" s="347"/>
      <c r="FPH934" s="347"/>
      <c r="FPI934" s="347"/>
      <c r="FPJ934" s="347"/>
      <c r="FPK934" s="347"/>
      <c r="FPL934" s="347"/>
      <c r="FPM934" s="347"/>
      <c r="FPN934" s="347"/>
      <c r="FPO934" s="347"/>
      <c r="FPP934" s="347"/>
      <c r="FPQ934" s="347"/>
      <c r="FPR934" s="347"/>
      <c r="FPS934" s="347"/>
      <c r="FPT934" s="347"/>
      <c r="FPU934" s="347"/>
      <c r="FPV934" s="347"/>
      <c r="FPW934" s="347"/>
      <c r="FPX934" s="347"/>
      <c r="FPY934" s="347"/>
      <c r="FPZ934" s="347"/>
      <c r="FQA934" s="347"/>
      <c r="FQB934" s="347"/>
      <c r="FQC934" s="347"/>
      <c r="FQD934" s="347"/>
      <c r="FQE934" s="347"/>
      <c r="FQF934" s="347"/>
      <c r="FQG934" s="347"/>
      <c r="FQH934" s="347"/>
      <c r="FQI934" s="347"/>
      <c r="FQJ934" s="347"/>
      <c r="FQK934" s="347"/>
      <c r="FQL934" s="347"/>
      <c r="FQM934" s="347"/>
      <c r="FQN934" s="347"/>
      <c r="FQO934" s="347"/>
      <c r="FQP934" s="347"/>
      <c r="FQQ934" s="347"/>
      <c r="FQR934" s="347"/>
      <c r="FQS934" s="347"/>
      <c r="FQT934" s="347"/>
      <c r="FQU934" s="347"/>
      <c r="FQV934" s="347"/>
      <c r="FQW934" s="347"/>
      <c r="FQX934" s="347"/>
      <c r="FQY934" s="347"/>
      <c r="FQZ934" s="347"/>
      <c r="FRA934" s="347"/>
      <c r="FRB934" s="347"/>
      <c r="FRC934" s="347"/>
      <c r="FRD934" s="347"/>
      <c r="FRE934" s="347"/>
      <c r="FRF934" s="347"/>
      <c r="FRG934" s="347"/>
      <c r="FRH934" s="347"/>
      <c r="FRI934" s="347"/>
      <c r="FRJ934" s="347"/>
      <c r="FRK934" s="347"/>
      <c r="FRL934" s="347"/>
      <c r="FRM934" s="347"/>
      <c r="FRN934" s="347"/>
      <c r="FRO934" s="347"/>
      <c r="FRP934" s="347"/>
      <c r="FRQ934" s="347"/>
      <c r="FRR934" s="347"/>
      <c r="FRS934" s="347"/>
      <c r="FRT934" s="347"/>
      <c r="FRU934" s="347"/>
      <c r="FRV934" s="347"/>
      <c r="FRW934" s="347"/>
      <c r="FRX934" s="347"/>
      <c r="FRY934" s="347"/>
      <c r="FRZ934" s="347"/>
      <c r="FSA934" s="347"/>
      <c r="FSB934" s="347"/>
      <c r="FSC934" s="347"/>
      <c r="FSD934" s="347"/>
      <c r="FSE934" s="347"/>
      <c r="FSF934" s="347"/>
      <c r="FSG934" s="347"/>
      <c r="FSH934" s="347"/>
      <c r="FSI934" s="347"/>
      <c r="FSJ934" s="347"/>
      <c r="FSK934" s="347"/>
      <c r="FSL934" s="347"/>
      <c r="FSM934" s="347"/>
      <c r="FSN934" s="347"/>
      <c r="FSO934" s="347"/>
      <c r="FSP934" s="347"/>
      <c r="FSQ934" s="347"/>
      <c r="FSR934" s="347"/>
      <c r="FSS934" s="347"/>
      <c r="FST934" s="347"/>
      <c r="FSU934" s="347"/>
      <c r="FSV934" s="347"/>
      <c r="FSW934" s="347"/>
      <c r="FSX934" s="347"/>
      <c r="FSY934" s="347"/>
      <c r="FSZ934" s="347"/>
      <c r="FTA934" s="347"/>
      <c r="FTB934" s="347"/>
      <c r="FTC934" s="347"/>
      <c r="FTD934" s="347"/>
      <c r="FTE934" s="347"/>
      <c r="FTF934" s="347"/>
      <c r="FTG934" s="347"/>
      <c r="FTH934" s="347"/>
      <c r="FTI934" s="347"/>
      <c r="FTJ934" s="347"/>
      <c r="FTK934" s="347"/>
      <c r="FTL934" s="347"/>
      <c r="FTM934" s="347"/>
      <c r="FTN934" s="347"/>
      <c r="FTO934" s="347"/>
      <c r="FTP934" s="347"/>
      <c r="FTQ934" s="347"/>
      <c r="FTR934" s="347"/>
      <c r="FTS934" s="347"/>
      <c r="FTT934" s="347"/>
      <c r="FTU934" s="347"/>
      <c r="FTV934" s="347"/>
      <c r="FTW934" s="347"/>
      <c r="FTX934" s="347"/>
      <c r="FTY934" s="347"/>
      <c r="FTZ934" s="347"/>
      <c r="FUA934" s="347"/>
      <c r="FUB934" s="347"/>
      <c r="FUC934" s="347"/>
      <c r="FUD934" s="347"/>
      <c r="FUE934" s="347"/>
      <c r="FUF934" s="347"/>
      <c r="FUG934" s="347"/>
      <c r="FUH934" s="347"/>
      <c r="FUI934" s="347"/>
      <c r="FUJ934" s="347"/>
      <c r="FUK934" s="347"/>
      <c r="FUL934" s="347"/>
      <c r="FUM934" s="347"/>
      <c r="FUN934" s="347"/>
      <c r="FUO934" s="347"/>
      <c r="FUP934" s="347"/>
      <c r="FUQ934" s="347"/>
      <c r="FUR934" s="347"/>
      <c r="FUS934" s="347"/>
      <c r="FUT934" s="347"/>
      <c r="FUU934" s="347"/>
      <c r="FUV934" s="347"/>
      <c r="FUW934" s="347"/>
      <c r="FUX934" s="347"/>
      <c r="FUY934" s="347"/>
      <c r="FUZ934" s="347"/>
      <c r="FVA934" s="347"/>
      <c r="FVB934" s="347"/>
      <c r="FVC934" s="347"/>
      <c r="FVD934" s="347"/>
      <c r="FVE934" s="347"/>
      <c r="FVF934" s="347"/>
      <c r="FVG934" s="347"/>
      <c r="FVH934" s="347"/>
      <c r="FVI934" s="347"/>
      <c r="FVJ934" s="347"/>
      <c r="FVK934" s="347"/>
      <c r="FVL934" s="347"/>
      <c r="FVM934" s="347"/>
      <c r="FVN934" s="347"/>
      <c r="FVO934" s="347"/>
      <c r="FVP934" s="347"/>
      <c r="FVQ934" s="347"/>
      <c r="FVR934" s="347"/>
      <c r="FVS934" s="347"/>
      <c r="FVT934" s="347"/>
      <c r="FVU934" s="347"/>
      <c r="FVV934" s="347"/>
      <c r="FVW934" s="347"/>
      <c r="FVX934" s="347"/>
      <c r="FVY934" s="347"/>
      <c r="FVZ934" s="347"/>
      <c r="FWA934" s="347"/>
      <c r="FWB934" s="347"/>
      <c r="FWC934" s="347"/>
      <c r="FWD934" s="347"/>
      <c r="FWE934" s="347"/>
      <c r="FWF934" s="347"/>
      <c r="FWG934" s="347"/>
      <c r="FWH934" s="347"/>
      <c r="FWI934" s="347"/>
      <c r="FWJ934" s="347"/>
      <c r="FWK934" s="347"/>
      <c r="FWL934" s="347"/>
      <c r="FWM934" s="347"/>
      <c r="FWN934" s="347"/>
      <c r="FWO934" s="347"/>
      <c r="FWP934" s="347"/>
      <c r="FWQ934" s="347"/>
      <c r="FWR934" s="347"/>
      <c r="FWS934" s="347"/>
      <c r="FWT934" s="347"/>
      <c r="FWU934" s="347"/>
      <c r="FWV934" s="347"/>
      <c r="FWW934" s="347"/>
      <c r="FWX934" s="347"/>
      <c r="FWY934" s="347"/>
      <c r="FWZ934" s="347"/>
      <c r="FXA934" s="347"/>
      <c r="FXB934" s="347"/>
      <c r="FXC934" s="347"/>
      <c r="FXD934" s="347"/>
      <c r="FXE934" s="347"/>
      <c r="FXF934" s="347"/>
      <c r="FXG934" s="347"/>
      <c r="FXH934" s="347"/>
      <c r="FXI934" s="347"/>
      <c r="FXJ934" s="347"/>
      <c r="FXK934" s="347"/>
      <c r="FXL934" s="347"/>
      <c r="FXM934" s="347"/>
      <c r="FXN934" s="347"/>
      <c r="FXO934" s="347"/>
      <c r="FXP934" s="347"/>
      <c r="FXQ934" s="347"/>
      <c r="FXR934" s="347"/>
      <c r="FXS934" s="347"/>
      <c r="FXT934" s="347"/>
      <c r="FXU934" s="347"/>
      <c r="FXV934" s="347"/>
      <c r="FXW934" s="347"/>
      <c r="FXX934" s="347"/>
      <c r="FXY934" s="347"/>
      <c r="FXZ934" s="347"/>
      <c r="FYA934" s="347"/>
      <c r="FYB934" s="347"/>
      <c r="FYC934" s="347"/>
      <c r="FYD934" s="347"/>
      <c r="FYE934" s="347"/>
      <c r="FYF934" s="347"/>
      <c r="FYG934" s="347"/>
      <c r="FYH934" s="347"/>
      <c r="FYI934" s="347"/>
      <c r="FYJ934" s="347"/>
      <c r="FYK934" s="347"/>
      <c r="FYL934" s="347"/>
      <c r="FYM934" s="347"/>
      <c r="FYN934" s="347"/>
      <c r="FYO934" s="347"/>
      <c r="FYP934" s="347"/>
      <c r="FYQ934" s="347"/>
      <c r="FYR934" s="347"/>
      <c r="FYS934" s="347"/>
      <c r="FYT934" s="347"/>
      <c r="FYU934" s="347"/>
      <c r="FYV934" s="347"/>
      <c r="FYW934" s="347"/>
      <c r="FYX934" s="347"/>
      <c r="FYY934" s="347"/>
      <c r="FYZ934" s="347"/>
      <c r="FZA934" s="347"/>
      <c r="FZB934" s="347"/>
      <c r="FZC934" s="347"/>
      <c r="FZD934" s="347"/>
      <c r="FZE934" s="347"/>
      <c r="FZF934" s="347"/>
      <c r="FZG934" s="347"/>
      <c r="FZH934" s="347"/>
      <c r="FZI934" s="347"/>
      <c r="FZJ934" s="347"/>
      <c r="FZK934" s="347"/>
      <c r="FZL934" s="347"/>
      <c r="FZM934" s="347"/>
      <c r="FZN934" s="347"/>
      <c r="FZO934" s="347"/>
      <c r="FZP934" s="347"/>
      <c r="FZQ934" s="347"/>
      <c r="FZR934" s="347"/>
      <c r="FZS934" s="347"/>
      <c r="FZT934" s="347"/>
      <c r="FZU934" s="347"/>
      <c r="FZV934" s="347"/>
      <c r="FZW934" s="347"/>
      <c r="FZX934" s="347"/>
      <c r="FZY934" s="347"/>
      <c r="FZZ934" s="347"/>
      <c r="GAA934" s="347"/>
      <c r="GAB934" s="347"/>
      <c r="GAC934" s="347"/>
      <c r="GAD934" s="347"/>
      <c r="GAE934" s="347"/>
      <c r="GAF934" s="347"/>
      <c r="GAG934" s="347"/>
      <c r="GAH934" s="347"/>
      <c r="GAI934" s="347"/>
      <c r="GAJ934" s="347"/>
      <c r="GAK934" s="347"/>
      <c r="GAL934" s="347"/>
      <c r="GAM934" s="347"/>
      <c r="GAN934" s="347"/>
      <c r="GAO934" s="347"/>
      <c r="GAP934" s="347"/>
      <c r="GAQ934" s="347"/>
      <c r="GAR934" s="347"/>
      <c r="GAS934" s="347"/>
      <c r="GAT934" s="347"/>
      <c r="GAU934" s="347"/>
      <c r="GAV934" s="347"/>
      <c r="GAW934" s="347"/>
      <c r="GAX934" s="347"/>
      <c r="GAY934" s="347"/>
      <c r="GAZ934" s="347"/>
      <c r="GBA934" s="347"/>
      <c r="GBB934" s="347"/>
      <c r="GBC934" s="347"/>
      <c r="GBD934" s="347"/>
      <c r="GBE934" s="347"/>
      <c r="GBF934" s="347"/>
      <c r="GBG934" s="347"/>
      <c r="GBH934" s="347"/>
      <c r="GBI934" s="347"/>
      <c r="GBJ934" s="347"/>
      <c r="GBK934" s="347"/>
      <c r="GBL934" s="347"/>
      <c r="GBM934" s="347"/>
      <c r="GBN934" s="347"/>
      <c r="GBO934" s="347"/>
      <c r="GBP934" s="347"/>
      <c r="GBQ934" s="347"/>
      <c r="GBR934" s="347"/>
      <c r="GBS934" s="347"/>
      <c r="GBT934" s="347"/>
      <c r="GBU934" s="347"/>
      <c r="GBV934" s="347"/>
      <c r="GBW934" s="347"/>
      <c r="GBX934" s="347"/>
      <c r="GBY934" s="347"/>
      <c r="GBZ934" s="347"/>
      <c r="GCA934" s="347"/>
      <c r="GCB934" s="347"/>
      <c r="GCC934" s="347"/>
      <c r="GCD934" s="347"/>
      <c r="GCE934" s="347"/>
      <c r="GCF934" s="347"/>
      <c r="GCG934" s="347"/>
      <c r="GCH934" s="347"/>
      <c r="GCI934" s="347"/>
      <c r="GCJ934" s="347"/>
      <c r="GCK934" s="347"/>
      <c r="GCL934" s="347"/>
      <c r="GCM934" s="347"/>
      <c r="GCN934" s="347"/>
      <c r="GCO934" s="347"/>
      <c r="GCP934" s="347"/>
      <c r="GCQ934" s="347"/>
      <c r="GCR934" s="347"/>
      <c r="GCS934" s="347"/>
      <c r="GCT934" s="347"/>
      <c r="GCU934" s="347"/>
      <c r="GCV934" s="347"/>
      <c r="GCW934" s="347"/>
      <c r="GCX934" s="347"/>
      <c r="GCY934" s="347"/>
      <c r="GCZ934" s="347"/>
      <c r="GDA934" s="347"/>
      <c r="GDB934" s="347"/>
      <c r="GDC934" s="347"/>
      <c r="GDD934" s="347"/>
      <c r="GDE934" s="347"/>
      <c r="GDF934" s="347"/>
      <c r="GDG934" s="347"/>
      <c r="GDH934" s="347"/>
      <c r="GDI934" s="347"/>
      <c r="GDJ934" s="347"/>
      <c r="GDK934" s="347"/>
      <c r="GDL934" s="347"/>
      <c r="GDM934" s="347"/>
      <c r="GDN934" s="347"/>
      <c r="GDO934" s="347"/>
      <c r="GDP934" s="347"/>
      <c r="GDQ934" s="347"/>
      <c r="GDR934" s="347"/>
      <c r="GDS934" s="347"/>
      <c r="GDT934" s="347"/>
      <c r="GDU934" s="347"/>
      <c r="GDV934" s="347"/>
      <c r="GDW934" s="347"/>
      <c r="GDX934" s="347"/>
      <c r="GDY934" s="347"/>
      <c r="GDZ934" s="347"/>
      <c r="GEA934" s="347"/>
      <c r="GEB934" s="347"/>
      <c r="GEC934" s="347"/>
      <c r="GED934" s="347"/>
      <c r="GEE934" s="347"/>
      <c r="GEF934" s="347"/>
      <c r="GEG934" s="347"/>
      <c r="GEH934" s="347"/>
      <c r="GEI934" s="347"/>
      <c r="GEJ934" s="347"/>
      <c r="GEK934" s="347"/>
      <c r="GEL934" s="347"/>
      <c r="GEM934" s="347"/>
      <c r="GEN934" s="347"/>
      <c r="GEO934" s="347"/>
      <c r="GEP934" s="347"/>
      <c r="GEQ934" s="347"/>
      <c r="GER934" s="347"/>
      <c r="GES934" s="347"/>
      <c r="GET934" s="347"/>
      <c r="GEU934" s="347"/>
      <c r="GEV934" s="347"/>
      <c r="GEW934" s="347"/>
      <c r="GEX934" s="347"/>
      <c r="GEY934" s="347"/>
      <c r="GEZ934" s="347"/>
      <c r="GFA934" s="347"/>
      <c r="GFB934" s="347"/>
      <c r="GFC934" s="347"/>
      <c r="GFD934" s="347"/>
      <c r="GFE934" s="347"/>
      <c r="GFF934" s="347"/>
      <c r="GFG934" s="347"/>
      <c r="GFH934" s="347"/>
      <c r="GFI934" s="347"/>
      <c r="GFJ934" s="347"/>
      <c r="GFK934" s="347"/>
      <c r="GFL934" s="347"/>
      <c r="GFM934" s="347"/>
      <c r="GFN934" s="347"/>
      <c r="GFO934" s="347"/>
      <c r="GFP934" s="347"/>
      <c r="GFQ934" s="347"/>
      <c r="GFR934" s="347"/>
      <c r="GFS934" s="347"/>
      <c r="GFT934" s="347"/>
      <c r="GFU934" s="347"/>
      <c r="GFV934" s="347"/>
      <c r="GFW934" s="347"/>
      <c r="GFX934" s="347"/>
      <c r="GFY934" s="347"/>
      <c r="GFZ934" s="347"/>
      <c r="GGA934" s="347"/>
      <c r="GGB934" s="347"/>
      <c r="GGC934" s="347"/>
      <c r="GGD934" s="347"/>
      <c r="GGE934" s="347"/>
      <c r="GGF934" s="347"/>
      <c r="GGG934" s="347"/>
      <c r="GGH934" s="347"/>
      <c r="GGI934" s="347"/>
      <c r="GGJ934" s="347"/>
      <c r="GGK934" s="347"/>
      <c r="GGL934" s="347"/>
      <c r="GGM934" s="347"/>
      <c r="GGN934" s="347"/>
      <c r="GGO934" s="347"/>
      <c r="GGP934" s="347"/>
      <c r="GGQ934" s="347"/>
      <c r="GGR934" s="347"/>
      <c r="GGS934" s="347"/>
      <c r="GGT934" s="347"/>
      <c r="GGU934" s="347"/>
      <c r="GGV934" s="347"/>
      <c r="GGW934" s="347"/>
      <c r="GGX934" s="347"/>
      <c r="GGY934" s="347"/>
      <c r="GGZ934" s="347"/>
      <c r="GHA934" s="347"/>
      <c r="GHB934" s="347"/>
      <c r="GHC934" s="347"/>
      <c r="GHD934" s="347"/>
      <c r="GHE934" s="347"/>
      <c r="GHF934" s="347"/>
      <c r="GHG934" s="347"/>
      <c r="GHH934" s="347"/>
      <c r="GHI934" s="347"/>
      <c r="GHJ934" s="347"/>
      <c r="GHK934" s="347"/>
      <c r="GHL934" s="347"/>
      <c r="GHM934" s="347"/>
      <c r="GHN934" s="347"/>
      <c r="GHO934" s="347"/>
      <c r="GHP934" s="347"/>
      <c r="GHQ934" s="347"/>
      <c r="GHR934" s="347"/>
      <c r="GHS934" s="347"/>
      <c r="GHT934" s="347"/>
      <c r="GHU934" s="347"/>
      <c r="GHV934" s="347"/>
      <c r="GHW934" s="347"/>
      <c r="GHX934" s="347"/>
      <c r="GHY934" s="347"/>
      <c r="GHZ934" s="347"/>
      <c r="GIA934" s="347"/>
      <c r="GIB934" s="347"/>
      <c r="GIC934" s="347"/>
      <c r="GID934" s="347"/>
      <c r="GIE934" s="347"/>
      <c r="GIF934" s="347"/>
      <c r="GIG934" s="347"/>
      <c r="GIH934" s="347"/>
      <c r="GII934" s="347"/>
      <c r="GIJ934" s="347"/>
      <c r="GIK934" s="347"/>
      <c r="GIL934" s="347"/>
      <c r="GIM934" s="347"/>
      <c r="GIN934" s="347"/>
      <c r="GIO934" s="347"/>
      <c r="GIP934" s="347"/>
      <c r="GIQ934" s="347"/>
      <c r="GIR934" s="347"/>
      <c r="GIS934" s="347"/>
      <c r="GIT934" s="347"/>
      <c r="GIU934" s="347"/>
      <c r="GIV934" s="347"/>
      <c r="GIW934" s="347"/>
      <c r="GIX934" s="347"/>
      <c r="GIY934" s="347"/>
      <c r="GIZ934" s="347"/>
      <c r="GJA934" s="347"/>
      <c r="GJB934" s="347"/>
      <c r="GJC934" s="347"/>
      <c r="GJD934" s="347"/>
      <c r="GJE934" s="347"/>
      <c r="GJF934" s="347"/>
      <c r="GJG934" s="347"/>
      <c r="GJH934" s="347"/>
      <c r="GJI934" s="347"/>
      <c r="GJJ934" s="347"/>
      <c r="GJK934" s="347"/>
      <c r="GJL934" s="347"/>
      <c r="GJM934" s="347"/>
      <c r="GJN934" s="347"/>
      <c r="GJO934" s="347"/>
      <c r="GJP934" s="347"/>
      <c r="GJQ934" s="347"/>
      <c r="GJR934" s="347"/>
      <c r="GJS934" s="347"/>
      <c r="GJT934" s="347"/>
      <c r="GJU934" s="347"/>
      <c r="GJV934" s="347"/>
      <c r="GJW934" s="347"/>
      <c r="GJX934" s="347"/>
      <c r="GJY934" s="347"/>
      <c r="GJZ934" s="347"/>
      <c r="GKA934" s="347"/>
      <c r="GKB934" s="347"/>
      <c r="GKC934" s="347"/>
      <c r="GKD934" s="347"/>
      <c r="GKE934" s="347"/>
      <c r="GKF934" s="347"/>
      <c r="GKG934" s="347"/>
      <c r="GKH934" s="347"/>
      <c r="GKI934" s="347"/>
      <c r="GKJ934" s="347"/>
      <c r="GKK934" s="347"/>
      <c r="GKL934" s="347"/>
      <c r="GKM934" s="347"/>
      <c r="GKN934" s="347"/>
      <c r="GKO934" s="347"/>
      <c r="GKP934" s="347"/>
      <c r="GKQ934" s="347"/>
      <c r="GKR934" s="347"/>
      <c r="GKS934" s="347"/>
      <c r="GKT934" s="347"/>
      <c r="GKU934" s="347"/>
      <c r="GKV934" s="347"/>
      <c r="GKW934" s="347"/>
      <c r="GKX934" s="347"/>
      <c r="GKY934" s="347"/>
      <c r="GKZ934" s="347"/>
      <c r="GLA934" s="347"/>
      <c r="GLB934" s="347"/>
      <c r="GLC934" s="347"/>
      <c r="GLD934" s="347"/>
      <c r="GLE934" s="347"/>
      <c r="GLF934" s="347"/>
      <c r="GLG934" s="347"/>
      <c r="GLH934" s="347"/>
      <c r="GLI934" s="347"/>
      <c r="GLJ934" s="347"/>
      <c r="GLK934" s="347"/>
      <c r="GLL934" s="347"/>
      <c r="GLM934" s="347"/>
      <c r="GLN934" s="347"/>
      <c r="GLO934" s="347"/>
      <c r="GLP934" s="347"/>
      <c r="GLQ934" s="347"/>
      <c r="GLR934" s="347"/>
      <c r="GLS934" s="347"/>
      <c r="GLT934" s="347"/>
      <c r="GLU934" s="347"/>
      <c r="GLV934" s="347"/>
      <c r="GLW934" s="347"/>
      <c r="GLX934" s="347"/>
      <c r="GLY934" s="347"/>
      <c r="GLZ934" s="347"/>
      <c r="GMA934" s="347"/>
      <c r="GMB934" s="347"/>
      <c r="GMC934" s="347"/>
      <c r="GMD934" s="347"/>
      <c r="GME934" s="347"/>
      <c r="GMF934" s="347"/>
      <c r="GMG934" s="347"/>
      <c r="GMH934" s="347"/>
      <c r="GMI934" s="347"/>
      <c r="GMJ934" s="347"/>
      <c r="GMK934" s="347"/>
      <c r="GML934" s="347"/>
      <c r="GMM934" s="347"/>
      <c r="GMN934" s="347"/>
      <c r="GMO934" s="347"/>
      <c r="GMP934" s="347"/>
      <c r="GMQ934" s="347"/>
      <c r="GMR934" s="347"/>
      <c r="GMS934" s="347"/>
      <c r="GMT934" s="347"/>
      <c r="GMU934" s="347"/>
      <c r="GMV934" s="347"/>
      <c r="GMW934" s="347"/>
      <c r="GMX934" s="347"/>
      <c r="GMY934" s="347"/>
      <c r="GMZ934" s="347"/>
      <c r="GNA934" s="347"/>
      <c r="GNB934" s="347"/>
      <c r="GNC934" s="347"/>
      <c r="GND934" s="347"/>
      <c r="GNE934" s="347"/>
      <c r="GNF934" s="347"/>
      <c r="GNG934" s="347"/>
      <c r="GNH934" s="347"/>
      <c r="GNI934" s="347"/>
      <c r="GNJ934" s="347"/>
      <c r="GNK934" s="347"/>
      <c r="GNL934" s="347"/>
      <c r="GNM934" s="347"/>
      <c r="GNN934" s="347"/>
      <c r="GNO934" s="347"/>
      <c r="GNP934" s="347"/>
      <c r="GNQ934" s="347"/>
      <c r="GNR934" s="347"/>
      <c r="GNS934" s="347"/>
      <c r="GNT934" s="347"/>
      <c r="GNU934" s="347"/>
      <c r="GNV934" s="347"/>
      <c r="GNW934" s="347"/>
      <c r="GNX934" s="347"/>
      <c r="GNY934" s="347"/>
      <c r="GNZ934" s="347"/>
      <c r="GOA934" s="347"/>
      <c r="GOB934" s="347"/>
      <c r="GOC934" s="347"/>
      <c r="GOD934" s="347"/>
      <c r="GOE934" s="347"/>
      <c r="GOF934" s="347"/>
      <c r="GOG934" s="347"/>
      <c r="GOH934" s="347"/>
      <c r="GOI934" s="347"/>
      <c r="GOJ934" s="347"/>
      <c r="GOK934" s="347"/>
      <c r="GOL934" s="347"/>
      <c r="GOM934" s="347"/>
      <c r="GON934" s="347"/>
      <c r="GOO934" s="347"/>
      <c r="GOP934" s="347"/>
      <c r="GOQ934" s="347"/>
      <c r="GOR934" s="347"/>
      <c r="GOS934" s="347"/>
      <c r="GOT934" s="347"/>
      <c r="GOU934" s="347"/>
      <c r="GOV934" s="347"/>
      <c r="GOW934" s="347"/>
      <c r="GOX934" s="347"/>
      <c r="GOY934" s="347"/>
      <c r="GOZ934" s="347"/>
      <c r="GPA934" s="347"/>
      <c r="GPB934" s="347"/>
      <c r="GPC934" s="347"/>
      <c r="GPD934" s="347"/>
      <c r="GPE934" s="347"/>
      <c r="GPF934" s="347"/>
      <c r="GPG934" s="347"/>
      <c r="GPH934" s="347"/>
      <c r="GPI934" s="347"/>
      <c r="GPJ934" s="347"/>
      <c r="GPK934" s="347"/>
      <c r="GPL934" s="347"/>
      <c r="GPM934" s="347"/>
      <c r="GPN934" s="347"/>
      <c r="GPO934" s="347"/>
      <c r="GPP934" s="347"/>
      <c r="GPQ934" s="347"/>
      <c r="GPR934" s="347"/>
      <c r="GPS934" s="347"/>
      <c r="GPT934" s="347"/>
      <c r="GPU934" s="347"/>
      <c r="GPV934" s="347"/>
      <c r="GPW934" s="347"/>
      <c r="GPX934" s="347"/>
      <c r="GPY934" s="347"/>
      <c r="GPZ934" s="347"/>
      <c r="GQA934" s="347"/>
      <c r="GQB934" s="347"/>
      <c r="GQC934" s="347"/>
      <c r="GQD934" s="347"/>
      <c r="GQE934" s="347"/>
      <c r="GQF934" s="347"/>
      <c r="GQG934" s="347"/>
      <c r="GQH934" s="347"/>
      <c r="GQI934" s="347"/>
      <c r="GQJ934" s="347"/>
      <c r="GQK934" s="347"/>
      <c r="GQL934" s="347"/>
      <c r="GQM934" s="347"/>
      <c r="GQN934" s="347"/>
      <c r="GQO934" s="347"/>
      <c r="GQP934" s="347"/>
      <c r="GQQ934" s="347"/>
      <c r="GQR934" s="347"/>
      <c r="GQS934" s="347"/>
      <c r="GQT934" s="347"/>
      <c r="GQU934" s="347"/>
      <c r="GQV934" s="347"/>
      <c r="GQW934" s="347"/>
      <c r="GQX934" s="347"/>
      <c r="GQY934" s="347"/>
      <c r="GQZ934" s="347"/>
      <c r="GRA934" s="347"/>
      <c r="GRB934" s="347"/>
      <c r="GRC934" s="347"/>
      <c r="GRD934" s="347"/>
      <c r="GRE934" s="347"/>
      <c r="GRF934" s="347"/>
      <c r="GRG934" s="347"/>
      <c r="GRH934" s="347"/>
      <c r="GRI934" s="347"/>
      <c r="GRJ934" s="347"/>
      <c r="GRK934" s="347"/>
      <c r="GRL934" s="347"/>
      <c r="GRM934" s="347"/>
      <c r="GRN934" s="347"/>
      <c r="GRO934" s="347"/>
      <c r="GRP934" s="347"/>
      <c r="GRQ934" s="347"/>
      <c r="GRR934" s="347"/>
      <c r="GRS934" s="347"/>
      <c r="GRT934" s="347"/>
      <c r="GRU934" s="347"/>
      <c r="GRV934" s="347"/>
      <c r="GRW934" s="347"/>
      <c r="GRX934" s="347"/>
      <c r="GRY934" s="347"/>
      <c r="GRZ934" s="347"/>
      <c r="GSA934" s="347"/>
      <c r="GSB934" s="347"/>
      <c r="GSC934" s="347"/>
      <c r="GSD934" s="347"/>
      <c r="GSE934" s="347"/>
      <c r="GSF934" s="347"/>
      <c r="GSG934" s="347"/>
      <c r="GSH934" s="347"/>
      <c r="GSI934" s="347"/>
      <c r="GSJ934" s="347"/>
      <c r="GSK934" s="347"/>
      <c r="GSL934" s="347"/>
      <c r="GSM934" s="347"/>
      <c r="GSN934" s="347"/>
      <c r="GSO934" s="347"/>
      <c r="GSP934" s="347"/>
      <c r="GSQ934" s="347"/>
      <c r="GSR934" s="347"/>
      <c r="GSS934" s="347"/>
      <c r="GST934" s="347"/>
      <c r="GSU934" s="347"/>
      <c r="GSV934" s="347"/>
      <c r="GSW934" s="347"/>
      <c r="GSX934" s="347"/>
      <c r="GSY934" s="347"/>
      <c r="GSZ934" s="347"/>
      <c r="GTA934" s="347"/>
      <c r="GTB934" s="347"/>
      <c r="GTC934" s="347"/>
      <c r="GTD934" s="347"/>
      <c r="GTE934" s="347"/>
      <c r="GTF934" s="347"/>
      <c r="GTG934" s="347"/>
      <c r="GTH934" s="347"/>
      <c r="GTI934" s="347"/>
      <c r="GTJ934" s="347"/>
      <c r="GTK934" s="347"/>
      <c r="GTL934" s="347"/>
      <c r="GTM934" s="347"/>
      <c r="GTN934" s="347"/>
      <c r="GTO934" s="347"/>
      <c r="GTP934" s="347"/>
      <c r="GTQ934" s="347"/>
      <c r="GTR934" s="347"/>
      <c r="GTS934" s="347"/>
      <c r="GTT934" s="347"/>
      <c r="GTU934" s="347"/>
      <c r="GTV934" s="347"/>
      <c r="GTW934" s="347"/>
      <c r="GTX934" s="347"/>
      <c r="GTY934" s="347"/>
      <c r="GTZ934" s="347"/>
      <c r="GUA934" s="347"/>
      <c r="GUB934" s="347"/>
      <c r="GUC934" s="347"/>
      <c r="GUD934" s="347"/>
      <c r="GUE934" s="347"/>
      <c r="GUF934" s="347"/>
      <c r="GUG934" s="347"/>
      <c r="GUH934" s="347"/>
      <c r="GUI934" s="347"/>
      <c r="GUJ934" s="347"/>
      <c r="GUK934" s="347"/>
      <c r="GUL934" s="347"/>
      <c r="GUM934" s="347"/>
      <c r="GUN934" s="347"/>
      <c r="GUO934" s="347"/>
      <c r="GUP934" s="347"/>
      <c r="GUQ934" s="347"/>
      <c r="GUR934" s="347"/>
      <c r="GUS934" s="347"/>
      <c r="GUT934" s="347"/>
      <c r="GUU934" s="347"/>
      <c r="GUV934" s="347"/>
      <c r="GUW934" s="347"/>
      <c r="GUX934" s="347"/>
      <c r="GUY934" s="347"/>
      <c r="GUZ934" s="347"/>
      <c r="GVA934" s="347"/>
      <c r="GVB934" s="347"/>
      <c r="GVC934" s="347"/>
      <c r="GVD934" s="347"/>
      <c r="GVE934" s="347"/>
      <c r="GVF934" s="347"/>
      <c r="GVG934" s="347"/>
      <c r="GVH934" s="347"/>
      <c r="GVI934" s="347"/>
      <c r="GVJ934" s="347"/>
      <c r="GVK934" s="347"/>
      <c r="GVL934" s="347"/>
      <c r="GVM934" s="347"/>
      <c r="GVN934" s="347"/>
      <c r="GVO934" s="347"/>
      <c r="GVP934" s="347"/>
      <c r="GVQ934" s="347"/>
      <c r="GVR934" s="347"/>
      <c r="GVS934" s="347"/>
      <c r="GVT934" s="347"/>
      <c r="GVU934" s="347"/>
      <c r="GVV934" s="347"/>
      <c r="GVW934" s="347"/>
      <c r="GVX934" s="347"/>
      <c r="GVY934" s="347"/>
      <c r="GVZ934" s="347"/>
      <c r="GWA934" s="347"/>
      <c r="GWB934" s="347"/>
      <c r="GWC934" s="347"/>
      <c r="GWD934" s="347"/>
      <c r="GWE934" s="347"/>
      <c r="GWF934" s="347"/>
      <c r="GWG934" s="347"/>
      <c r="GWH934" s="347"/>
      <c r="GWI934" s="347"/>
      <c r="GWJ934" s="347"/>
      <c r="GWK934" s="347"/>
      <c r="GWL934" s="347"/>
      <c r="GWM934" s="347"/>
      <c r="GWN934" s="347"/>
      <c r="GWO934" s="347"/>
      <c r="GWP934" s="347"/>
      <c r="GWQ934" s="347"/>
      <c r="GWR934" s="347"/>
      <c r="GWS934" s="347"/>
      <c r="GWT934" s="347"/>
      <c r="GWU934" s="347"/>
      <c r="GWV934" s="347"/>
      <c r="GWW934" s="347"/>
      <c r="GWX934" s="347"/>
      <c r="GWY934" s="347"/>
      <c r="GWZ934" s="347"/>
      <c r="GXA934" s="347"/>
      <c r="GXB934" s="347"/>
      <c r="GXC934" s="347"/>
      <c r="GXD934" s="347"/>
      <c r="GXE934" s="347"/>
      <c r="GXF934" s="347"/>
      <c r="GXG934" s="347"/>
      <c r="GXH934" s="347"/>
      <c r="GXI934" s="347"/>
      <c r="GXJ934" s="347"/>
      <c r="GXK934" s="347"/>
      <c r="GXL934" s="347"/>
      <c r="GXM934" s="347"/>
      <c r="GXN934" s="347"/>
      <c r="GXO934" s="347"/>
      <c r="GXP934" s="347"/>
      <c r="GXQ934" s="347"/>
      <c r="GXR934" s="347"/>
      <c r="GXS934" s="347"/>
      <c r="GXT934" s="347"/>
      <c r="GXU934" s="347"/>
      <c r="GXV934" s="347"/>
      <c r="GXW934" s="347"/>
      <c r="GXX934" s="347"/>
      <c r="GXY934" s="347"/>
      <c r="GXZ934" s="347"/>
      <c r="GYA934" s="347"/>
      <c r="GYB934" s="347"/>
      <c r="GYC934" s="347"/>
      <c r="GYD934" s="347"/>
      <c r="GYE934" s="347"/>
      <c r="GYF934" s="347"/>
      <c r="GYG934" s="347"/>
      <c r="GYH934" s="347"/>
      <c r="GYI934" s="347"/>
      <c r="GYJ934" s="347"/>
      <c r="GYK934" s="347"/>
      <c r="GYL934" s="347"/>
      <c r="GYM934" s="347"/>
      <c r="GYN934" s="347"/>
      <c r="GYO934" s="347"/>
      <c r="GYP934" s="347"/>
      <c r="GYQ934" s="347"/>
      <c r="GYR934" s="347"/>
      <c r="GYS934" s="347"/>
      <c r="GYT934" s="347"/>
      <c r="GYU934" s="347"/>
      <c r="GYV934" s="347"/>
      <c r="GYW934" s="347"/>
      <c r="GYX934" s="347"/>
      <c r="GYY934" s="347"/>
      <c r="GYZ934" s="347"/>
      <c r="GZA934" s="347"/>
      <c r="GZB934" s="347"/>
      <c r="GZC934" s="347"/>
      <c r="GZD934" s="347"/>
      <c r="GZE934" s="347"/>
      <c r="GZF934" s="347"/>
      <c r="GZG934" s="347"/>
      <c r="GZH934" s="347"/>
      <c r="GZI934" s="347"/>
      <c r="GZJ934" s="347"/>
      <c r="GZK934" s="347"/>
      <c r="GZL934" s="347"/>
      <c r="GZM934" s="347"/>
      <c r="GZN934" s="347"/>
      <c r="GZO934" s="347"/>
      <c r="GZP934" s="347"/>
      <c r="GZQ934" s="347"/>
      <c r="GZR934" s="347"/>
      <c r="GZS934" s="347"/>
      <c r="GZT934" s="347"/>
      <c r="GZU934" s="347"/>
      <c r="GZV934" s="347"/>
      <c r="GZW934" s="347"/>
      <c r="GZX934" s="347"/>
      <c r="GZY934" s="347"/>
      <c r="GZZ934" s="347"/>
      <c r="HAA934" s="347"/>
      <c r="HAB934" s="347"/>
      <c r="HAC934" s="347"/>
      <c r="HAD934" s="347"/>
      <c r="HAE934" s="347"/>
      <c r="HAF934" s="347"/>
      <c r="HAG934" s="347"/>
      <c r="HAH934" s="347"/>
      <c r="HAI934" s="347"/>
      <c r="HAJ934" s="347"/>
      <c r="HAK934" s="347"/>
      <c r="HAL934" s="347"/>
      <c r="HAM934" s="347"/>
      <c r="HAN934" s="347"/>
      <c r="HAO934" s="347"/>
      <c r="HAP934" s="347"/>
      <c r="HAQ934" s="347"/>
      <c r="HAR934" s="347"/>
      <c r="HAS934" s="347"/>
      <c r="HAT934" s="347"/>
      <c r="HAU934" s="347"/>
      <c r="HAV934" s="347"/>
      <c r="HAW934" s="347"/>
      <c r="HAX934" s="347"/>
      <c r="HAY934" s="347"/>
      <c r="HAZ934" s="347"/>
      <c r="HBA934" s="347"/>
      <c r="HBB934" s="347"/>
      <c r="HBC934" s="347"/>
      <c r="HBD934" s="347"/>
      <c r="HBE934" s="347"/>
      <c r="HBF934" s="347"/>
      <c r="HBG934" s="347"/>
      <c r="HBH934" s="347"/>
      <c r="HBI934" s="347"/>
      <c r="HBJ934" s="347"/>
      <c r="HBK934" s="347"/>
      <c r="HBL934" s="347"/>
      <c r="HBM934" s="347"/>
      <c r="HBN934" s="347"/>
      <c r="HBO934" s="347"/>
      <c r="HBP934" s="347"/>
      <c r="HBQ934" s="347"/>
      <c r="HBR934" s="347"/>
      <c r="HBS934" s="347"/>
      <c r="HBT934" s="347"/>
      <c r="HBU934" s="347"/>
      <c r="HBV934" s="347"/>
      <c r="HBW934" s="347"/>
      <c r="HBX934" s="347"/>
      <c r="HBY934" s="347"/>
      <c r="HBZ934" s="347"/>
      <c r="HCA934" s="347"/>
      <c r="HCB934" s="347"/>
      <c r="HCC934" s="347"/>
      <c r="HCD934" s="347"/>
      <c r="HCE934" s="347"/>
      <c r="HCF934" s="347"/>
      <c r="HCG934" s="347"/>
      <c r="HCH934" s="347"/>
      <c r="HCI934" s="347"/>
      <c r="HCJ934" s="347"/>
      <c r="HCK934" s="347"/>
      <c r="HCL934" s="347"/>
      <c r="HCM934" s="347"/>
      <c r="HCN934" s="347"/>
      <c r="HCO934" s="347"/>
      <c r="HCP934" s="347"/>
      <c r="HCQ934" s="347"/>
      <c r="HCR934" s="347"/>
      <c r="HCS934" s="347"/>
      <c r="HCT934" s="347"/>
      <c r="HCU934" s="347"/>
      <c r="HCV934" s="347"/>
      <c r="HCW934" s="347"/>
      <c r="HCX934" s="347"/>
      <c r="HCY934" s="347"/>
      <c r="HCZ934" s="347"/>
      <c r="HDA934" s="347"/>
      <c r="HDB934" s="347"/>
      <c r="HDC934" s="347"/>
      <c r="HDD934" s="347"/>
      <c r="HDE934" s="347"/>
      <c r="HDF934" s="347"/>
      <c r="HDG934" s="347"/>
      <c r="HDH934" s="347"/>
      <c r="HDI934" s="347"/>
      <c r="HDJ934" s="347"/>
      <c r="HDK934" s="347"/>
      <c r="HDL934" s="347"/>
      <c r="HDM934" s="347"/>
      <c r="HDN934" s="347"/>
      <c r="HDO934" s="347"/>
      <c r="HDP934" s="347"/>
      <c r="HDQ934" s="347"/>
      <c r="HDR934" s="347"/>
      <c r="HDS934" s="347"/>
      <c r="HDT934" s="347"/>
      <c r="HDU934" s="347"/>
      <c r="HDV934" s="347"/>
      <c r="HDW934" s="347"/>
      <c r="HDX934" s="347"/>
      <c r="HDY934" s="347"/>
      <c r="HDZ934" s="347"/>
      <c r="HEA934" s="347"/>
      <c r="HEB934" s="347"/>
      <c r="HEC934" s="347"/>
      <c r="HED934" s="347"/>
      <c r="HEE934" s="347"/>
      <c r="HEF934" s="347"/>
      <c r="HEG934" s="347"/>
      <c r="HEH934" s="347"/>
      <c r="HEI934" s="347"/>
      <c r="HEJ934" s="347"/>
      <c r="HEK934" s="347"/>
      <c r="HEL934" s="347"/>
      <c r="HEM934" s="347"/>
      <c r="HEN934" s="347"/>
      <c r="HEO934" s="347"/>
      <c r="HEP934" s="347"/>
      <c r="HEQ934" s="347"/>
      <c r="HER934" s="347"/>
      <c r="HES934" s="347"/>
      <c r="HET934" s="347"/>
      <c r="HEU934" s="347"/>
      <c r="HEV934" s="347"/>
      <c r="HEW934" s="347"/>
      <c r="HEX934" s="347"/>
      <c r="HEY934" s="347"/>
      <c r="HEZ934" s="347"/>
      <c r="HFA934" s="347"/>
      <c r="HFB934" s="347"/>
      <c r="HFC934" s="347"/>
      <c r="HFD934" s="347"/>
      <c r="HFE934" s="347"/>
      <c r="HFF934" s="347"/>
      <c r="HFG934" s="347"/>
      <c r="HFH934" s="347"/>
      <c r="HFI934" s="347"/>
      <c r="HFJ934" s="347"/>
      <c r="HFK934" s="347"/>
      <c r="HFL934" s="347"/>
      <c r="HFM934" s="347"/>
      <c r="HFN934" s="347"/>
      <c r="HFO934" s="347"/>
      <c r="HFP934" s="347"/>
      <c r="HFQ934" s="347"/>
      <c r="HFR934" s="347"/>
      <c r="HFS934" s="347"/>
      <c r="HFT934" s="347"/>
      <c r="HFU934" s="347"/>
      <c r="HFV934" s="347"/>
      <c r="HFW934" s="347"/>
      <c r="HFX934" s="347"/>
      <c r="HFY934" s="347"/>
      <c r="HFZ934" s="347"/>
      <c r="HGA934" s="347"/>
      <c r="HGB934" s="347"/>
      <c r="HGC934" s="347"/>
      <c r="HGD934" s="347"/>
      <c r="HGE934" s="347"/>
      <c r="HGF934" s="347"/>
      <c r="HGG934" s="347"/>
      <c r="HGH934" s="347"/>
      <c r="HGI934" s="347"/>
      <c r="HGJ934" s="347"/>
      <c r="HGK934" s="347"/>
      <c r="HGL934" s="347"/>
      <c r="HGM934" s="347"/>
      <c r="HGN934" s="347"/>
      <c r="HGO934" s="347"/>
      <c r="HGP934" s="347"/>
      <c r="HGQ934" s="347"/>
      <c r="HGR934" s="347"/>
      <c r="HGS934" s="347"/>
      <c r="HGT934" s="347"/>
      <c r="HGU934" s="347"/>
      <c r="HGV934" s="347"/>
      <c r="HGW934" s="347"/>
      <c r="HGX934" s="347"/>
      <c r="HGY934" s="347"/>
      <c r="HGZ934" s="347"/>
      <c r="HHA934" s="347"/>
      <c r="HHB934" s="347"/>
      <c r="HHC934" s="347"/>
      <c r="HHD934" s="347"/>
      <c r="HHE934" s="347"/>
      <c r="HHF934" s="347"/>
      <c r="HHG934" s="347"/>
      <c r="HHH934" s="347"/>
      <c r="HHI934" s="347"/>
      <c r="HHJ934" s="347"/>
      <c r="HHK934" s="347"/>
      <c r="HHL934" s="347"/>
      <c r="HHM934" s="347"/>
      <c r="HHN934" s="347"/>
      <c r="HHO934" s="347"/>
      <c r="HHP934" s="347"/>
      <c r="HHQ934" s="347"/>
      <c r="HHR934" s="347"/>
      <c r="HHS934" s="347"/>
      <c r="HHT934" s="347"/>
      <c r="HHU934" s="347"/>
      <c r="HHV934" s="347"/>
      <c r="HHW934" s="347"/>
      <c r="HHX934" s="347"/>
      <c r="HHY934" s="347"/>
      <c r="HHZ934" s="347"/>
      <c r="HIA934" s="347"/>
      <c r="HIB934" s="347"/>
      <c r="HIC934" s="347"/>
      <c r="HID934" s="347"/>
      <c r="HIE934" s="347"/>
      <c r="HIF934" s="347"/>
      <c r="HIG934" s="347"/>
      <c r="HIH934" s="347"/>
      <c r="HII934" s="347"/>
      <c r="HIJ934" s="347"/>
      <c r="HIK934" s="347"/>
      <c r="HIL934" s="347"/>
      <c r="HIM934" s="347"/>
      <c r="HIN934" s="347"/>
      <c r="HIO934" s="347"/>
      <c r="HIP934" s="347"/>
      <c r="HIQ934" s="347"/>
      <c r="HIR934" s="347"/>
      <c r="HIS934" s="347"/>
      <c r="HIT934" s="347"/>
      <c r="HIU934" s="347"/>
      <c r="HIV934" s="347"/>
      <c r="HIW934" s="347"/>
      <c r="HIX934" s="347"/>
      <c r="HIY934" s="347"/>
      <c r="HIZ934" s="347"/>
      <c r="HJA934" s="347"/>
      <c r="HJB934" s="347"/>
      <c r="HJC934" s="347"/>
      <c r="HJD934" s="347"/>
      <c r="HJE934" s="347"/>
      <c r="HJF934" s="347"/>
      <c r="HJG934" s="347"/>
      <c r="HJH934" s="347"/>
      <c r="HJI934" s="347"/>
      <c r="HJJ934" s="347"/>
      <c r="HJK934" s="347"/>
      <c r="HJL934" s="347"/>
      <c r="HJM934" s="347"/>
      <c r="HJN934" s="347"/>
      <c r="HJO934" s="347"/>
      <c r="HJP934" s="347"/>
      <c r="HJQ934" s="347"/>
      <c r="HJR934" s="347"/>
      <c r="HJS934" s="347"/>
      <c r="HJT934" s="347"/>
      <c r="HJU934" s="347"/>
      <c r="HJV934" s="347"/>
      <c r="HJW934" s="347"/>
      <c r="HJX934" s="347"/>
      <c r="HJY934" s="347"/>
      <c r="HJZ934" s="347"/>
      <c r="HKA934" s="347"/>
      <c r="HKB934" s="347"/>
      <c r="HKC934" s="347"/>
      <c r="HKD934" s="347"/>
      <c r="HKE934" s="347"/>
      <c r="HKF934" s="347"/>
      <c r="HKG934" s="347"/>
      <c r="HKH934" s="347"/>
      <c r="HKI934" s="347"/>
      <c r="HKJ934" s="347"/>
      <c r="HKK934" s="347"/>
      <c r="HKL934" s="347"/>
      <c r="HKM934" s="347"/>
      <c r="HKN934" s="347"/>
      <c r="HKO934" s="347"/>
      <c r="HKP934" s="347"/>
      <c r="HKQ934" s="347"/>
      <c r="HKR934" s="347"/>
      <c r="HKS934" s="347"/>
      <c r="HKT934" s="347"/>
      <c r="HKU934" s="347"/>
      <c r="HKV934" s="347"/>
      <c r="HKW934" s="347"/>
      <c r="HKX934" s="347"/>
      <c r="HKY934" s="347"/>
      <c r="HKZ934" s="347"/>
      <c r="HLA934" s="347"/>
      <c r="HLB934" s="347"/>
      <c r="HLC934" s="347"/>
      <c r="HLD934" s="347"/>
      <c r="HLE934" s="347"/>
      <c r="HLF934" s="347"/>
      <c r="HLG934" s="347"/>
      <c r="HLH934" s="347"/>
      <c r="HLI934" s="347"/>
      <c r="HLJ934" s="347"/>
      <c r="HLK934" s="347"/>
      <c r="HLL934" s="347"/>
      <c r="HLM934" s="347"/>
      <c r="HLN934" s="347"/>
      <c r="HLO934" s="347"/>
      <c r="HLP934" s="347"/>
      <c r="HLQ934" s="347"/>
      <c r="HLR934" s="347"/>
      <c r="HLS934" s="347"/>
      <c r="HLT934" s="347"/>
      <c r="HLU934" s="347"/>
      <c r="HLV934" s="347"/>
      <c r="HLW934" s="347"/>
      <c r="HLX934" s="347"/>
      <c r="HLY934" s="347"/>
      <c r="HLZ934" s="347"/>
      <c r="HMA934" s="347"/>
      <c r="HMB934" s="347"/>
      <c r="HMC934" s="347"/>
      <c r="HMD934" s="347"/>
      <c r="HME934" s="347"/>
      <c r="HMF934" s="347"/>
      <c r="HMG934" s="347"/>
      <c r="HMH934" s="347"/>
      <c r="HMI934" s="347"/>
      <c r="HMJ934" s="347"/>
      <c r="HMK934" s="347"/>
      <c r="HML934" s="347"/>
      <c r="HMM934" s="347"/>
      <c r="HMN934" s="347"/>
      <c r="HMO934" s="347"/>
      <c r="HMP934" s="347"/>
      <c r="HMQ934" s="347"/>
      <c r="HMR934" s="347"/>
      <c r="HMS934" s="347"/>
      <c r="HMT934" s="347"/>
      <c r="HMU934" s="347"/>
      <c r="HMV934" s="347"/>
      <c r="HMW934" s="347"/>
      <c r="HMX934" s="347"/>
      <c r="HMY934" s="347"/>
      <c r="HMZ934" s="347"/>
      <c r="HNA934" s="347"/>
      <c r="HNB934" s="347"/>
      <c r="HNC934" s="347"/>
      <c r="HND934" s="347"/>
      <c r="HNE934" s="347"/>
      <c r="HNF934" s="347"/>
      <c r="HNG934" s="347"/>
      <c r="HNH934" s="347"/>
      <c r="HNI934" s="347"/>
      <c r="HNJ934" s="347"/>
      <c r="HNK934" s="347"/>
      <c r="HNL934" s="347"/>
      <c r="HNM934" s="347"/>
      <c r="HNN934" s="347"/>
      <c r="HNO934" s="347"/>
      <c r="HNP934" s="347"/>
      <c r="HNQ934" s="347"/>
      <c r="HNR934" s="347"/>
      <c r="HNS934" s="347"/>
      <c r="HNT934" s="347"/>
      <c r="HNU934" s="347"/>
      <c r="HNV934" s="347"/>
      <c r="HNW934" s="347"/>
      <c r="HNX934" s="347"/>
      <c r="HNY934" s="347"/>
      <c r="HNZ934" s="347"/>
      <c r="HOA934" s="347"/>
      <c r="HOB934" s="347"/>
      <c r="HOC934" s="347"/>
      <c r="HOD934" s="347"/>
      <c r="HOE934" s="347"/>
      <c r="HOF934" s="347"/>
      <c r="HOG934" s="347"/>
      <c r="HOH934" s="347"/>
      <c r="HOI934" s="347"/>
      <c r="HOJ934" s="347"/>
      <c r="HOK934" s="347"/>
      <c r="HOL934" s="347"/>
      <c r="HOM934" s="347"/>
      <c r="HON934" s="347"/>
      <c r="HOO934" s="347"/>
      <c r="HOP934" s="347"/>
      <c r="HOQ934" s="347"/>
      <c r="HOR934" s="347"/>
      <c r="HOS934" s="347"/>
      <c r="HOT934" s="347"/>
      <c r="HOU934" s="347"/>
      <c r="HOV934" s="347"/>
      <c r="HOW934" s="347"/>
      <c r="HOX934" s="347"/>
      <c r="HOY934" s="347"/>
      <c r="HOZ934" s="347"/>
      <c r="HPA934" s="347"/>
      <c r="HPB934" s="347"/>
      <c r="HPC934" s="347"/>
      <c r="HPD934" s="347"/>
      <c r="HPE934" s="347"/>
      <c r="HPF934" s="347"/>
      <c r="HPG934" s="347"/>
      <c r="HPH934" s="347"/>
      <c r="HPI934" s="347"/>
      <c r="HPJ934" s="347"/>
      <c r="HPK934" s="347"/>
      <c r="HPL934" s="347"/>
      <c r="HPM934" s="347"/>
      <c r="HPN934" s="347"/>
      <c r="HPO934" s="347"/>
      <c r="HPP934" s="347"/>
      <c r="HPQ934" s="347"/>
      <c r="HPR934" s="347"/>
      <c r="HPS934" s="347"/>
      <c r="HPT934" s="347"/>
      <c r="HPU934" s="347"/>
      <c r="HPV934" s="347"/>
      <c r="HPW934" s="347"/>
      <c r="HPX934" s="347"/>
      <c r="HPY934" s="347"/>
      <c r="HPZ934" s="347"/>
      <c r="HQA934" s="347"/>
      <c r="HQB934" s="347"/>
      <c r="HQC934" s="347"/>
      <c r="HQD934" s="347"/>
      <c r="HQE934" s="347"/>
      <c r="HQF934" s="347"/>
      <c r="HQG934" s="347"/>
      <c r="HQH934" s="347"/>
      <c r="HQI934" s="347"/>
      <c r="HQJ934" s="347"/>
      <c r="HQK934" s="347"/>
      <c r="HQL934" s="347"/>
      <c r="HQM934" s="347"/>
      <c r="HQN934" s="347"/>
      <c r="HQO934" s="347"/>
      <c r="HQP934" s="347"/>
      <c r="HQQ934" s="347"/>
      <c r="HQR934" s="347"/>
      <c r="HQS934" s="347"/>
      <c r="HQT934" s="347"/>
      <c r="HQU934" s="347"/>
      <c r="HQV934" s="347"/>
      <c r="HQW934" s="347"/>
      <c r="HQX934" s="347"/>
      <c r="HQY934" s="347"/>
      <c r="HQZ934" s="347"/>
      <c r="HRA934" s="347"/>
      <c r="HRB934" s="347"/>
      <c r="HRC934" s="347"/>
      <c r="HRD934" s="347"/>
      <c r="HRE934" s="347"/>
      <c r="HRF934" s="347"/>
      <c r="HRG934" s="347"/>
      <c r="HRH934" s="347"/>
      <c r="HRI934" s="347"/>
      <c r="HRJ934" s="347"/>
      <c r="HRK934" s="347"/>
      <c r="HRL934" s="347"/>
      <c r="HRM934" s="347"/>
      <c r="HRN934" s="347"/>
      <c r="HRO934" s="347"/>
      <c r="HRP934" s="347"/>
      <c r="HRQ934" s="347"/>
      <c r="HRR934" s="347"/>
      <c r="HRS934" s="347"/>
      <c r="HRT934" s="347"/>
      <c r="HRU934" s="347"/>
      <c r="HRV934" s="347"/>
      <c r="HRW934" s="347"/>
      <c r="HRX934" s="347"/>
      <c r="HRY934" s="347"/>
      <c r="HRZ934" s="347"/>
      <c r="HSA934" s="347"/>
      <c r="HSB934" s="347"/>
      <c r="HSC934" s="347"/>
      <c r="HSD934" s="347"/>
      <c r="HSE934" s="347"/>
      <c r="HSF934" s="347"/>
      <c r="HSG934" s="347"/>
      <c r="HSH934" s="347"/>
      <c r="HSI934" s="347"/>
      <c r="HSJ934" s="347"/>
      <c r="HSK934" s="347"/>
      <c r="HSL934" s="347"/>
      <c r="HSM934" s="347"/>
      <c r="HSN934" s="347"/>
      <c r="HSO934" s="347"/>
      <c r="HSP934" s="347"/>
      <c r="HSQ934" s="347"/>
      <c r="HSR934" s="347"/>
      <c r="HSS934" s="347"/>
      <c r="HST934" s="347"/>
      <c r="HSU934" s="347"/>
      <c r="HSV934" s="347"/>
      <c r="HSW934" s="347"/>
      <c r="HSX934" s="347"/>
      <c r="HSY934" s="347"/>
      <c r="HSZ934" s="347"/>
      <c r="HTA934" s="347"/>
      <c r="HTB934" s="347"/>
      <c r="HTC934" s="347"/>
      <c r="HTD934" s="347"/>
      <c r="HTE934" s="347"/>
      <c r="HTF934" s="347"/>
      <c r="HTG934" s="347"/>
      <c r="HTH934" s="347"/>
      <c r="HTI934" s="347"/>
      <c r="HTJ934" s="347"/>
      <c r="HTK934" s="347"/>
      <c r="HTL934" s="347"/>
      <c r="HTM934" s="347"/>
      <c r="HTN934" s="347"/>
      <c r="HTO934" s="347"/>
      <c r="HTP934" s="347"/>
      <c r="HTQ934" s="347"/>
      <c r="HTR934" s="347"/>
      <c r="HTS934" s="347"/>
      <c r="HTT934" s="347"/>
      <c r="HTU934" s="347"/>
      <c r="HTV934" s="347"/>
      <c r="HTW934" s="347"/>
      <c r="HTX934" s="347"/>
      <c r="HTY934" s="347"/>
      <c r="HTZ934" s="347"/>
      <c r="HUA934" s="347"/>
      <c r="HUB934" s="347"/>
      <c r="HUC934" s="347"/>
      <c r="HUD934" s="347"/>
      <c r="HUE934" s="347"/>
      <c r="HUF934" s="347"/>
      <c r="HUG934" s="347"/>
      <c r="HUH934" s="347"/>
      <c r="HUI934" s="347"/>
      <c r="HUJ934" s="347"/>
      <c r="HUK934" s="347"/>
      <c r="HUL934" s="347"/>
      <c r="HUM934" s="347"/>
      <c r="HUN934" s="347"/>
      <c r="HUO934" s="347"/>
      <c r="HUP934" s="347"/>
      <c r="HUQ934" s="347"/>
      <c r="HUR934" s="347"/>
      <c r="HUS934" s="347"/>
      <c r="HUT934" s="347"/>
      <c r="HUU934" s="347"/>
      <c r="HUV934" s="347"/>
      <c r="HUW934" s="347"/>
      <c r="HUX934" s="347"/>
      <c r="HUY934" s="347"/>
      <c r="HUZ934" s="347"/>
      <c r="HVA934" s="347"/>
      <c r="HVB934" s="347"/>
      <c r="HVC934" s="347"/>
      <c r="HVD934" s="347"/>
      <c r="HVE934" s="347"/>
      <c r="HVF934" s="347"/>
      <c r="HVG934" s="347"/>
      <c r="HVH934" s="347"/>
      <c r="HVI934" s="347"/>
      <c r="HVJ934" s="347"/>
      <c r="HVK934" s="347"/>
      <c r="HVL934" s="347"/>
      <c r="HVM934" s="347"/>
      <c r="HVN934" s="347"/>
      <c r="HVO934" s="347"/>
      <c r="HVP934" s="347"/>
      <c r="HVQ934" s="347"/>
      <c r="HVR934" s="347"/>
      <c r="HVS934" s="347"/>
      <c r="HVT934" s="347"/>
      <c r="HVU934" s="347"/>
      <c r="HVV934" s="347"/>
      <c r="HVW934" s="347"/>
      <c r="HVX934" s="347"/>
      <c r="HVY934" s="347"/>
      <c r="HVZ934" s="347"/>
      <c r="HWA934" s="347"/>
      <c r="HWB934" s="347"/>
      <c r="HWC934" s="347"/>
      <c r="HWD934" s="347"/>
      <c r="HWE934" s="347"/>
      <c r="HWF934" s="347"/>
      <c r="HWG934" s="347"/>
      <c r="HWH934" s="347"/>
      <c r="HWI934" s="347"/>
      <c r="HWJ934" s="347"/>
      <c r="HWK934" s="347"/>
      <c r="HWL934" s="347"/>
      <c r="HWM934" s="347"/>
      <c r="HWN934" s="347"/>
      <c r="HWO934" s="347"/>
      <c r="HWP934" s="347"/>
      <c r="HWQ934" s="347"/>
      <c r="HWR934" s="347"/>
      <c r="HWS934" s="347"/>
      <c r="HWT934" s="347"/>
      <c r="HWU934" s="347"/>
      <c r="HWV934" s="347"/>
      <c r="HWW934" s="347"/>
      <c r="HWX934" s="347"/>
      <c r="HWY934" s="347"/>
      <c r="HWZ934" s="347"/>
      <c r="HXA934" s="347"/>
      <c r="HXB934" s="347"/>
      <c r="HXC934" s="347"/>
      <c r="HXD934" s="347"/>
      <c r="HXE934" s="347"/>
      <c r="HXF934" s="347"/>
      <c r="HXG934" s="347"/>
      <c r="HXH934" s="347"/>
      <c r="HXI934" s="347"/>
      <c r="HXJ934" s="347"/>
      <c r="HXK934" s="347"/>
      <c r="HXL934" s="347"/>
      <c r="HXM934" s="347"/>
      <c r="HXN934" s="347"/>
      <c r="HXO934" s="347"/>
      <c r="HXP934" s="347"/>
      <c r="HXQ934" s="347"/>
      <c r="HXR934" s="347"/>
      <c r="HXS934" s="347"/>
      <c r="HXT934" s="347"/>
      <c r="HXU934" s="347"/>
      <c r="HXV934" s="347"/>
      <c r="HXW934" s="347"/>
      <c r="HXX934" s="347"/>
      <c r="HXY934" s="347"/>
      <c r="HXZ934" s="347"/>
      <c r="HYA934" s="347"/>
      <c r="HYB934" s="347"/>
      <c r="HYC934" s="347"/>
      <c r="HYD934" s="347"/>
      <c r="HYE934" s="347"/>
      <c r="HYF934" s="347"/>
      <c r="HYG934" s="347"/>
      <c r="HYH934" s="347"/>
      <c r="HYI934" s="347"/>
      <c r="HYJ934" s="347"/>
      <c r="HYK934" s="347"/>
      <c r="HYL934" s="347"/>
      <c r="HYM934" s="347"/>
      <c r="HYN934" s="347"/>
      <c r="HYO934" s="347"/>
      <c r="HYP934" s="347"/>
      <c r="HYQ934" s="347"/>
      <c r="HYR934" s="347"/>
      <c r="HYS934" s="347"/>
      <c r="HYT934" s="347"/>
      <c r="HYU934" s="347"/>
      <c r="HYV934" s="347"/>
      <c r="HYW934" s="347"/>
      <c r="HYX934" s="347"/>
      <c r="HYY934" s="347"/>
      <c r="HYZ934" s="347"/>
      <c r="HZA934" s="347"/>
      <c r="HZB934" s="347"/>
      <c r="HZC934" s="347"/>
      <c r="HZD934" s="347"/>
      <c r="HZE934" s="347"/>
      <c r="HZF934" s="347"/>
      <c r="HZG934" s="347"/>
      <c r="HZH934" s="347"/>
      <c r="HZI934" s="347"/>
      <c r="HZJ934" s="347"/>
      <c r="HZK934" s="347"/>
      <c r="HZL934" s="347"/>
      <c r="HZM934" s="347"/>
      <c r="HZN934" s="347"/>
      <c r="HZO934" s="347"/>
      <c r="HZP934" s="347"/>
      <c r="HZQ934" s="347"/>
      <c r="HZR934" s="347"/>
      <c r="HZS934" s="347"/>
      <c r="HZT934" s="347"/>
      <c r="HZU934" s="347"/>
      <c r="HZV934" s="347"/>
      <c r="HZW934" s="347"/>
      <c r="HZX934" s="347"/>
      <c r="HZY934" s="347"/>
      <c r="HZZ934" s="347"/>
      <c r="IAA934" s="347"/>
      <c r="IAB934" s="347"/>
      <c r="IAC934" s="347"/>
      <c r="IAD934" s="347"/>
      <c r="IAE934" s="347"/>
      <c r="IAF934" s="347"/>
      <c r="IAG934" s="347"/>
      <c r="IAH934" s="347"/>
      <c r="IAI934" s="347"/>
      <c r="IAJ934" s="347"/>
      <c r="IAK934" s="347"/>
      <c r="IAL934" s="347"/>
      <c r="IAM934" s="347"/>
      <c r="IAN934" s="347"/>
      <c r="IAO934" s="347"/>
      <c r="IAP934" s="347"/>
      <c r="IAQ934" s="347"/>
      <c r="IAR934" s="347"/>
      <c r="IAS934" s="347"/>
      <c r="IAT934" s="347"/>
      <c r="IAU934" s="347"/>
      <c r="IAV934" s="347"/>
      <c r="IAW934" s="347"/>
      <c r="IAX934" s="347"/>
      <c r="IAY934" s="347"/>
      <c r="IAZ934" s="347"/>
      <c r="IBA934" s="347"/>
      <c r="IBB934" s="347"/>
      <c r="IBC934" s="347"/>
      <c r="IBD934" s="347"/>
      <c r="IBE934" s="347"/>
      <c r="IBF934" s="347"/>
      <c r="IBG934" s="347"/>
      <c r="IBH934" s="347"/>
      <c r="IBI934" s="347"/>
      <c r="IBJ934" s="347"/>
      <c r="IBK934" s="347"/>
      <c r="IBL934" s="347"/>
      <c r="IBM934" s="347"/>
      <c r="IBN934" s="347"/>
      <c r="IBO934" s="347"/>
      <c r="IBP934" s="347"/>
      <c r="IBQ934" s="347"/>
      <c r="IBR934" s="347"/>
      <c r="IBS934" s="347"/>
      <c r="IBT934" s="347"/>
      <c r="IBU934" s="347"/>
      <c r="IBV934" s="347"/>
      <c r="IBW934" s="347"/>
      <c r="IBX934" s="347"/>
      <c r="IBY934" s="347"/>
      <c r="IBZ934" s="347"/>
      <c r="ICA934" s="347"/>
      <c r="ICB934" s="347"/>
      <c r="ICC934" s="347"/>
      <c r="ICD934" s="347"/>
      <c r="ICE934" s="347"/>
      <c r="ICF934" s="347"/>
      <c r="ICG934" s="347"/>
      <c r="ICH934" s="347"/>
      <c r="ICI934" s="347"/>
      <c r="ICJ934" s="347"/>
      <c r="ICK934" s="347"/>
      <c r="ICL934" s="347"/>
      <c r="ICM934" s="347"/>
      <c r="ICN934" s="347"/>
      <c r="ICO934" s="347"/>
      <c r="ICP934" s="347"/>
      <c r="ICQ934" s="347"/>
      <c r="ICR934" s="347"/>
      <c r="ICS934" s="347"/>
      <c r="ICT934" s="347"/>
      <c r="ICU934" s="347"/>
      <c r="ICV934" s="347"/>
      <c r="ICW934" s="347"/>
      <c r="ICX934" s="347"/>
      <c r="ICY934" s="347"/>
      <c r="ICZ934" s="347"/>
      <c r="IDA934" s="347"/>
      <c r="IDB934" s="347"/>
      <c r="IDC934" s="347"/>
      <c r="IDD934" s="347"/>
      <c r="IDE934" s="347"/>
      <c r="IDF934" s="347"/>
      <c r="IDG934" s="347"/>
      <c r="IDH934" s="347"/>
      <c r="IDI934" s="347"/>
      <c r="IDJ934" s="347"/>
      <c r="IDK934" s="347"/>
      <c r="IDL934" s="347"/>
      <c r="IDM934" s="347"/>
      <c r="IDN934" s="347"/>
      <c r="IDO934" s="347"/>
      <c r="IDP934" s="347"/>
      <c r="IDQ934" s="347"/>
      <c r="IDR934" s="347"/>
      <c r="IDS934" s="347"/>
      <c r="IDT934" s="347"/>
      <c r="IDU934" s="347"/>
      <c r="IDV934" s="347"/>
      <c r="IDW934" s="347"/>
      <c r="IDX934" s="347"/>
      <c r="IDY934" s="347"/>
      <c r="IDZ934" s="347"/>
      <c r="IEA934" s="347"/>
      <c r="IEB934" s="347"/>
      <c r="IEC934" s="347"/>
      <c r="IED934" s="347"/>
      <c r="IEE934" s="347"/>
      <c r="IEF934" s="347"/>
      <c r="IEG934" s="347"/>
      <c r="IEH934" s="347"/>
      <c r="IEI934" s="347"/>
      <c r="IEJ934" s="347"/>
      <c r="IEK934" s="347"/>
      <c r="IEL934" s="347"/>
      <c r="IEM934" s="347"/>
      <c r="IEN934" s="347"/>
      <c r="IEO934" s="347"/>
      <c r="IEP934" s="347"/>
      <c r="IEQ934" s="347"/>
      <c r="IER934" s="347"/>
      <c r="IES934" s="347"/>
      <c r="IET934" s="347"/>
      <c r="IEU934" s="347"/>
      <c r="IEV934" s="347"/>
      <c r="IEW934" s="347"/>
      <c r="IEX934" s="347"/>
      <c r="IEY934" s="347"/>
      <c r="IEZ934" s="347"/>
      <c r="IFA934" s="347"/>
      <c r="IFB934" s="347"/>
      <c r="IFC934" s="347"/>
      <c r="IFD934" s="347"/>
      <c r="IFE934" s="347"/>
      <c r="IFF934" s="347"/>
      <c r="IFG934" s="347"/>
      <c r="IFH934" s="347"/>
      <c r="IFI934" s="347"/>
      <c r="IFJ934" s="347"/>
      <c r="IFK934" s="347"/>
      <c r="IFL934" s="347"/>
      <c r="IFM934" s="347"/>
      <c r="IFN934" s="347"/>
      <c r="IFO934" s="347"/>
      <c r="IFP934" s="347"/>
      <c r="IFQ934" s="347"/>
      <c r="IFR934" s="347"/>
      <c r="IFS934" s="347"/>
      <c r="IFT934" s="347"/>
      <c r="IFU934" s="347"/>
      <c r="IFV934" s="347"/>
      <c r="IFW934" s="347"/>
      <c r="IFX934" s="347"/>
      <c r="IFY934" s="347"/>
      <c r="IFZ934" s="347"/>
      <c r="IGA934" s="347"/>
      <c r="IGB934" s="347"/>
      <c r="IGC934" s="347"/>
      <c r="IGD934" s="347"/>
      <c r="IGE934" s="347"/>
      <c r="IGF934" s="347"/>
      <c r="IGG934" s="347"/>
      <c r="IGH934" s="347"/>
      <c r="IGI934" s="347"/>
      <c r="IGJ934" s="347"/>
      <c r="IGK934" s="347"/>
      <c r="IGL934" s="347"/>
      <c r="IGM934" s="347"/>
      <c r="IGN934" s="347"/>
      <c r="IGO934" s="347"/>
      <c r="IGP934" s="347"/>
      <c r="IGQ934" s="347"/>
      <c r="IGR934" s="347"/>
      <c r="IGS934" s="347"/>
      <c r="IGT934" s="347"/>
      <c r="IGU934" s="347"/>
      <c r="IGV934" s="347"/>
      <c r="IGW934" s="347"/>
      <c r="IGX934" s="347"/>
      <c r="IGY934" s="347"/>
      <c r="IGZ934" s="347"/>
      <c r="IHA934" s="347"/>
      <c r="IHB934" s="347"/>
      <c r="IHC934" s="347"/>
      <c r="IHD934" s="347"/>
      <c r="IHE934" s="347"/>
      <c r="IHF934" s="347"/>
      <c r="IHG934" s="347"/>
      <c r="IHH934" s="347"/>
      <c r="IHI934" s="347"/>
      <c r="IHJ934" s="347"/>
      <c r="IHK934" s="347"/>
      <c r="IHL934" s="347"/>
      <c r="IHM934" s="347"/>
      <c r="IHN934" s="347"/>
      <c r="IHO934" s="347"/>
      <c r="IHP934" s="347"/>
      <c r="IHQ934" s="347"/>
      <c r="IHR934" s="347"/>
      <c r="IHS934" s="347"/>
      <c r="IHT934" s="347"/>
      <c r="IHU934" s="347"/>
      <c r="IHV934" s="347"/>
      <c r="IHW934" s="347"/>
      <c r="IHX934" s="347"/>
      <c r="IHY934" s="347"/>
      <c r="IHZ934" s="347"/>
      <c r="IIA934" s="347"/>
      <c r="IIB934" s="347"/>
      <c r="IIC934" s="347"/>
      <c r="IID934" s="347"/>
      <c r="IIE934" s="347"/>
      <c r="IIF934" s="347"/>
      <c r="IIG934" s="347"/>
      <c r="IIH934" s="347"/>
      <c r="III934" s="347"/>
      <c r="IIJ934" s="347"/>
      <c r="IIK934" s="347"/>
      <c r="IIL934" s="347"/>
      <c r="IIM934" s="347"/>
      <c r="IIN934" s="347"/>
      <c r="IIO934" s="347"/>
      <c r="IIP934" s="347"/>
      <c r="IIQ934" s="347"/>
      <c r="IIR934" s="347"/>
      <c r="IIS934" s="347"/>
      <c r="IIT934" s="347"/>
      <c r="IIU934" s="347"/>
      <c r="IIV934" s="347"/>
      <c r="IIW934" s="347"/>
      <c r="IIX934" s="347"/>
      <c r="IIY934" s="347"/>
      <c r="IIZ934" s="347"/>
      <c r="IJA934" s="347"/>
      <c r="IJB934" s="347"/>
      <c r="IJC934" s="347"/>
      <c r="IJD934" s="347"/>
      <c r="IJE934" s="347"/>
      <c r="IJF934" s="347"/>
      <c r="IJG934" s="347"/>
      <c r="IJH934" s="347"/>
      <c r="IJI934" s="347"/>
      <c r="IJJ934" s="347"/>
      <c r="IJK934" s="347"/>
      <c r="IJL934" s="347"/>
      <c r="IJM934" s="347"/>
      <c r="IJN934" s="347"/>
      <c r="IJO934" s="347"/>
      <c r="IJP934" s="347"/>
      <c r="IJQ934" s="347"/>
      <c r="IJR934" s="347"/>
      <c r="IJS934" s="347"/>
      <c r="IJT934" s="347"/>
      <c r="IJU934" s="347"/>
      <c r="IJV934" s="347"/>
      <c r="IJW934" s="347"/>
      <c r="IJX934" s="347"/>
      <c r="IJY934" s="347"/>
      <c r="IJZ934" s="347"/>
      <c r="IKA934" s="347"/>
      <c r="IKB934" s="347"/>
      <c r="IKC934" s="347"/>
      <c r="IKD934" s="347"/>
      <c r="IKE934" s="347"/>
      <c r="IKF934" s="347"/>
      <c r="IKG934" s="347"/>
      <c r="IKH934" s="347"/>
      <c r="IKI934" s="347"/>
      <c r="IKJ934" s="347"/>
      <c r="IKK934" s="347"/>
      <c r="IKL934" s="347"/>
      <c r="IKM934" s="347"/>
      <c r="IKN934" s="347"/>
      <c r="IKO934" s="347"/>
      <c r="IKP934" s="347"/>
      <c r="IKQ934" s="347"/>
      <c r="IKR934" s="347"/>
      <c r="IKS934" s="347"/>
      <c r="IKT934" s="347"/>
      <c r="IKU934" s="347"/>
      <c r="IKV934" s="347"/>
      <c r="IKW934" s="347"/>
      <c r="IKX934" s="347"/>
      <c r="IKY934" s="347"/>
      <c r="IKZ934" s="347"/>
      <c r="ILA934" s="347"/>
      <c r="ILB934" s="347"/>
      <c r="ILC934" s="347"/>
      <c r="ILD934" s="347"/>
      <c r="ILE934" s="347"/>
      <c r="ILF934" s="347"/>
      <c r="ILG934" s="347"/>
      <c r="ILH934" s="347"/>
      <c r="ILI934" s="347"/>
      <c r="ILJ934" s="347"/>
      <c r="ILK934" s="347"/>
      <c r="ILL934" s="347"/>
      <c r="ILM934" s="347"/>
      <c r="ILN934" s="347"/>
      <c r="ILO934" s="347"/>
      <c r="ILP934" s="347"/>
      <c r="ILQ934" s="347"/>
      <c r="ILR934" s="347"/>
      <c r="ILS934" s="347"/>
      <c r="ILT934" s="347"/>
      <c r="ILU934" s="347"/>
      <c r="ILV934" s="347"/>
      <c r="ILW934" s="347"/>
      <c r="ILX934" s="347"/>
      <c r="ILY934" s="347"/>
      <c r="ILZ934" s="347"/>
      <c r="IMA934" s="347"/>
      <c r="IMB934" s="347"/>
      <c r="IMC934" s="347"/>
      <c r="IMD934" s="347"/>
      <c r="IME934" s="347"/>
      <c r="IMF934" s="347"/>
      <c r="IMG934" s="347"/>
      <c r="IMH934" s="347"/>
      <c r="IMI934" s="347"/>
      <c r="IMJ934" s="347"/>
      <c r="IMK934" s="347"/>
      <c r="IML934" s="347"/>
      <c r="IMM934" s="347"/>
      <c r="IMN934" s="347"/>
      <c r="IMO934" s="347"/>
      <c r="IMP934" s="347"/>
      <c r="IMQ934" s="347"/>
      <c r="IMR934" s="347"/>
      <c r="IMS934" s="347"/>
      <c r="IMT934" s="347"/>
      <c r="IMU934" s="347"/>
      <c r="IMV934" s="347"/>
      <c r="IMW934" s="347"/>
      <c r="IMX934" s="347"/>
      <c r="IMY934" s="347"/>
      <c r="IMZ934" s="347"/>
      <c r="INA934" s="347"/>
      <c r="INB934" s="347"/>
      <c r="INC934" s="347"/>
      <c r="IND934" s="347"/>
      <c r="INE934" s="347"/>
      <c r="INF934" s="347"/>
      <c r="ING934" s="347"/>
      <c r="INH934" s="347"/>
      <c r="INI934" s="347"/>
      <c r="INJ934" s="347"/>
      <c r="INK934" s="347"/>
      <c r="INL934" s="347"/>
      <c r="INM934" s="347"/>
      <c r="INN934" s="347"/>
      <c r="INO934" s="347"/>
      <c r="INP934" s="347"/>
      <c r="INQ934" s="347"/>
      <c r="INR934" s="347"/>
      <c r="INS934" s="347"/>
      <c r="INT934" s="347"/>
      <c r="INU934" s="347"/>
      <c r="INV934" s="347"/>
      <c r="INW934" s="347"/>
      <c r="INX934" s="347"/>
      <c r="INY934" s="347"/>
      <c r="INZ934" s="347"/>
      <c r="IOA934" s="347"/>
      <c r="IOB934" s="347"/>
      <c r="IOC934" s="347"/>
      <c r="IOD934" s="347"/>
      <c r="IOE934" s="347"/>
      <c r="IOF934" s="347"/>
      <c r="IOG934" s="347"/>
      <c r="IOH934" s="347"/>
      <c r="IOI934" s="347"/>
      <c r="IOJ934" s="347"/>
      <c r="IOK934" s="347"/>
      <c r="IOL934" s="347"/>
      <c r="IOM934" s="347"/>
      <c r="ION934" s="347"/>
      <c r="IOO934" s="347"/>
      <c r="IOP934" s="347"/>
      <c r="IOQ934" s="347"/>
      <c r="IOR934" s="347"/>
      <c r="IOS934" s="347"/>
      <c r="IOT934" s="347"/>
      <c r="IOU934" s="347"/>
      <c r="IOV934" s="347"/>
      <c r="IOW934" s="347"/>
      <c r="IOX934" s="347"/>
      <c r="IOY934" s="347"/>
      <c r="IOZ934" s="347"/>
      <c r="IPA934" s="347"/>
      <c r="IPB934" s="347"/>
      <c r="IPC934" s="347"/>
      <c r="IPD934" s="347"/>
      <c r="IPE934" s="347"/>
      <c r="IPF934" s="347"/>
      <c r="IPG934" s="347"/>
      <c r="IPH934" s="347"/>
      <c r="IPI934" s="347"/>
      <c r="IPJ934" s="347"/>
      <c r="IPK934" s="347"/>
      <c r="IPL934" s="347"/>
      <c r="IPM934" s="347"/>
      <c r="IPN934" s="347"/>
      <c r="IPO934" s="347"/>
      <c r="IPP934" s="347"/>
      <c r="IPQ934" s="347"/>
      <c r="IPR934" s="347"/>
      <c r="IPS934" s="347"/>
      <c r="IPT934" s="347"/>
      <c r="IPU934" s="347"/>
      <c r="IPV934" s="347"/>
      <c r="IPW934" s="347"/>
      <c r="IPX934" s="347"/>
      <c r="IPY934" s="347"/>
      <c r="IPZ934" s="347"/>
      <c r="IQA934" s="347"/>
      <c r="IQB934" s="347"/>
      <c r="IQC934" s="347"/>
      <c r="IQD934" s="347"/>
      <c r="IQE934" s="347"/>
      <c r="IQF934" s="347"/>
      <c r="IQG934" s="347"/>
      <c r="IQH934" s="347"/>
      <c r="IQI934" s="347"/>
      <c r="IQJ934" s="347"/>
      <c r="IQK934" s="347"/>
      <c r="IQL934" s="347"/>
      <c r="IQM934" s="347"/>
      <c r="IQN934" s="347"/>
      <c r="IQO934" s="347"/>
      <c r="IQP934" s="347"/>
      <c r="IQQ934" s="347"/>
      <c r="IQR934" s="347"/>
      <c r="IQS934" s="347"/>
      <c r="IQT934" s="347"/>
      <c r="IQU934" s="347"/>
      <c r="IQV934" s="347"/>
      <c r="IQW934" s="347"/>
      <c r="IQX934" s="347"/>
      <c r="IQY934" s="347"/>
      <c r="IQZ934" s="347"/>
      <c r="IRA934" s="347"/>
      <c r="IRB934" s="347"/>
      <c r="IRC934" s="347"/>
      <c r="IRD934" s="347"/>
      <c r="IRE934" s="347"/>
      <c r="IRF934" s="347"/>
      <c r="IRG934" s="347"/>
      <c r="IRH934" s="347"/>
      <c r="IRI934" s="347"/>
      <c r="IRJ934" s="347"/>
      <c r="IRK934" s="347"/>
      <c r="IRL934" s="347"/>
      <c r="IRM934" s="347"/>
      <c r="IRN934" s="347"/>
      <c r="IRO934" s="347"/>
      <c r="IRP934" s="347"/>
      <c r="IRQ934" s="347"/>
      <c r="IRR934" s="347"/>
      <c r="IRS934" s="347"/>
      <c r="IRT934" s="347"/>
      <c r="IRU934" s="347"/>
      <c r="IRV934" s="347"/>
      <c r="IRW934" s="347"/>
      <c r="IRX934" s="347"/>
      <c r="IRY934" s="347"/>
      <c r="IRZ934" s="347"/>
      <c r="ISA934" s="347"/>
      <c r="ISB934" s="347"/>
      <c r="ISC934" s="347"/>
      <c r="ISD934" s="347"/>
      <c r="ISE934" s="347"/>
      <c r="ISF934" s="347"/>
      <c r="ISG934" s="347"/>
      <c r="ISH934" s="347"/>
      <c r="ISI934" s="347"/>
      <c r="ISJ934" s="347"/>
      <c r="ISK934" s="347"/>
      <c r="ISL934" s="347"/>
      <c r="ISM934" s="347"/>
      <c r="ISN934" s="347"/>
      <c r="ISO934" s="347"/>
      <c r="ISP934" s="347"/>
      <c r="ISQ934" s="347"/>
      <c r="ISR934" s="347"/>
      <c r="ISS934" s="347"/>
      <c r="IST934" s="347"/>
      <c r="ISU934" s="347"/>
      <c r="ISV934" s="347"/>
      <c r="ISW934" s="347"/>
      <c r="ISX934" s="347"/>
      <c r="ISY934" s="347"/>
      <c r="ISZ934" s="347"/>
      <c r="ITA934" s="347"/>
      <c r="ITB934" s="347"/>
      <c r="ITC934" s="347"/>
      <c r="ITD934" s="347"/>
      <c r="ITE934" s="347"/>
      <c r="ITF934" s="347"/>
      <c r="ITG934" s="347"/>
      <c r="ITH934" s="347"/>
      <c r="ITI934" s="347"/>
      <c r="ITJ934" s="347"/>
      <c r="ITK934" s="347"/>
      <c r="ITL934" s="347"/>
      <c r="ITM934" s="347"/>
      <c r="ITN934" s="347"/>
      <c r="ITO934" s="347"/>
      <c r="ITP934" s="347"/>
      <c r="ITQ934" s="347"/>
      <c r="ITR934" s="347"/>
      <c r="ITS934" s="347"/>
      <c r="ITT934" s="347"/>
      <c r="ITU934" s="347"/>
      <c r="ITV934" s="347"/>
      <c r="ITW934" s="347"/>
      <c r="ITX934" s="347"/>
      <c r="ITY934" s="347"/>
      <c r="ITZ934" s="347"/>
      <c r="IUA934" s="347"/>
      <c r="IUB934" s="347"/>
      <c r="IUC934" s="347"/>
      <c r="IUD934" s="347"/>
      <c r="IUE934" s="347"/>
      <c r="IUF934" s="347"/>
      <c r="IUG934" s="347"/>
      <c r="IUH934" s="347"/>
      <c r="IUI934" s="347"/>
      <c r="IUJ934" s="347"/>
      <c r="IUK934" s="347"/>
      <c r="IUL934" s="347"/>
      <c r="IUM934" s="347"/>
      <c r="IUN934" s="347"/>
      <c r="IUO934" s="347"/>
      <c r="IUP934" s="347"/>
      <c r="IUQ934" s="347"/>
      <c r="IUR934" s="347"/>
      <c r="IUS934" s="347"/>
      <c r="IUT934" s="347"/>
      <c r="IUU934" s="347"/>
      <c r="IUV934" s="347"/>
      <c r="IUW934" s="347"/>
      <c r="IUX934" s="347"/>
      <c r="IUY934" s="347"/>
      <c r="IUZ934" s="347"/>
      <c r="IVA934" s="347"/>
      <c r="IVB934" s="347"/>
      <c r="IVC934" s="347"/>
      <c r="IVD934" s="347"/>
      <c r="IVE934" s="347"/>
      <c r="IVF934" s="347"/>
      <c r="IVG934" s="347"/>
      <c r="IVH934" s="347"/>
      <c r="IVI934" s="347"/>
      <c r="IVJ934" s="347"/>
      <c r="IVK934" s="347"/>
      <c r="IVL934" s="347"/>
      <c r="IVM934" s="347"/>
      <c r="IVN934" s="347"/>
      <c r="IVO934" s="347"/>
      <c r="IVP934" s="347"/>
      <c r="IVQ934" s="347"/>
      <c r="IVR934" s="347"/>
      <c r="IVS934" s="347"/>
      <c r="IVT934" s="347"/>
      <c r="IVU934" s="347"/>
      <c r="IVV934" s="347"/>
      <c r="IVW934" s="347"/>
      <c r="IVX934" s="347"/>
      <c r="IVY934" s="347"/>
      <c r="IVZ934" s="347"/>
      <c r="IWA934" s="347"/>
      <c r="IWB934" s="347"/>
      <c r="IWC934" s="347"/>
      <c r="IWD934" s="347"/>
      <c r="IWE934" s="347"/>
      <c r="IWF934" s="347"/>
      <c r="IWG934" s="347"/>
      <c r="IWH934" s="347"/>
      <c r="IWI934" s="347"/>
      <c r="IWJ934" s="347"/>
      <c r="IWK934" s="347"/>
      <c r="IWL934" s="347"/>
      <c r="IWM934" s="347"/>
      <c r="IWN934" s="347"/>
      <c r="IWO934" s="347"/>
      <c r="IWP934" s="347"/>
      <c r="IWQ934" s="347"/>
      <c r="IWR934" s="347"/>
      <c r="IWS934" s="347"/>
      <c r="IWT934" s="347"/>
      <c r="IWU934" s="347"/>
      <c r="IWV934" s="347"/>
      <c r="IWW934" s="347"/>
      <c r="IWX934" s="347"/>
      <c r="IWY934" s="347"/>
      <c r="IWZ934" s="347"/>
      <c r="IXA934" s="347"/>
      <c r="IXB934" s="347"/>
      <c r="IXC934" s="347"/>
      <c r="IXD934" s="347"/>
      <c r="IXE934" s="347"/>
      <c r="IXF934" s="347"/>
      <c r="IXG934" s="347"/>
      <c r="IXH934" s="347"/>
      <c r="IXI934" s="347"/>
      <c r="IXJ934" s="347"/>
      <c r="IXK934" s="347"/>
      <c r="IXL934" s="347"/>
      <c r="IXM934" s="347"/>
      <c r="IXN934" s="347"/>
      <c r="IXO934" s="347"/>
      <c r="IXP934" s="347"/>
      <c r="IXQ934" s="347"/>
      <c r="IXR934" s="347"/>
      <c r="IXS934" s="347"/>
      <c r="IXT934" s="347"/>
      <c r="IXU934" s="347"/>
      <c r="IXV934" s="347"/>
      <c r="IXW934" s="347"/>
      <c r="IXX934" s="347"/>
      <c r="IXY934" s="347"/>
      <c r="IXZ934" s="347"/>
      <c r="IYA934" s="347"/>
      <c r="IYB934" s="347"/>
      <c r="IYC934" s="347"/>
      <c r="IYD934" s="347"/>
      <c r="IYE934" s="347"/>
      <c r="IYF934" s="347"/>
      <c r="IYG934" s="347"/>
      <c r="IYH934" s="347"/>
      <c r="IYI934" s="347"/>
      <c r="IYJ934" s="347"/>
      <c r="IYK934" s="347"/>
      <c r="IYL934" s="347"/>
      <c r="IYM934" s="347"/>
      <c r="IYN934" s="347"/>
      <c r="IYO934" s="347"/>
      <c r="IYP934" s="347"/>
      <c r="IYQ934" s="347"/>
      <c r="IYR934" s="347"/>
      <c r="IYS934" s="347"/>
      <c r="IYT934" s="347"/>
      <c r="IYU934" s="347"/>
      <c r="IYV934" s="347"/>
      <c r="IYW934" s="347"/>
      <c r="IYX934" s="347"/>
      <c r="IYY934" s="347"/>
      <c r="IYZ934" s="347"/>
      <c r="IZA934" s="347"/>
      <c r="IZB934" s="347"/>
      <c r="IZC934" s="347"/>
      <c r="IZD934" s="347"/>
      <c r="IZE934" s="347"/>
      <c r="IZF934" s="347"/>
      <c r="IZG934" s="347"/>
      <c r="IZH934" s="347"/>
      <c r="IZI934" s="347"/>
      <c r="IZJ934" s="347"/>
      <c r="IZK934" s="347"/>
      <c r="IZL934" s="347"/>
      <c r="IZM934" s="347"/>
      <c r="IZN934" s="347"/>
      <c r="IZO934" s="347"/>
      <c r="IZP934" s="347"/>
      <c r="IZQ934" s="347"/>
      <c r="IZR934" s="347"/>
      <c r="IZS934" s="347"/>
      <c r="IZT934" s="347"/>
      <c r="IZU934" s="347"/>
      <c r="IZV934" s="347"/>
      <c r="IZW934" s="347"/>
      <c r="IZX934" s="347"/>
      <c r="IZY934" s="347"/>
      <c r="IZZ934" s="347"/>
      <c r="JAA934" s="347"/>
      <c r="JAB934" s="347"/>
      <c r="JAC934" s="347"/>
      <c r="JAD934" s="347"/>
      <c r="JAE934" s="347"/>
      <c r="JAF934" s="347"/>
      <c r="JAG934" s="347"/>
      <c r="JAH934" s="347"/>
      <c r="JAI934" s="347"/>
      <c r="JAJ934" s="347"/>
      <c r="JAK934" s="347"/>
      <c r="JAL934" s="347"/>
      <c r="JAM934" s="347"/>
      <c r="JAN934" s="347"/>
      <c r="JAO934" s="347"/>
      <c r="JAP934" s="347"/>
      <c r="JAQ934" s="347"/>
      <c r="JAR934" s="347"/>
      <c r="JAS934" s="347"/>
      <c r="JAT934" s="347"/>
      <c r="JAU934" s="347"/>
      <c r="JAV934" s="347"/>
      <c r="JAW934" s="347"/>
      <c r="JAX934" s="347"/>
      <c r="JAY934" s="347"/>
      <c r="JAZ934" s="347"/>
      <c r="JBA934" s="347"/>
      <c r="JBB934" s="347"/>
      <c r="JBC934" s="347"/>
      <c r="JBD934" s="347"/>
      <c r="JBE934" s="347"/>
      <c r="JBF934" s="347"/>
      <c r="JBG934" s="347"/>
      <c r="JBH934" s="347"/>
      <c r="JBI934" s="347"/>
      <c r="JBJ934" s="347"/>
      <c r="JBK934" s="347"/>
      <c r="JBL934" s="347"/>
      <c r="JBM934" s="347"/>
      <c r="JBN934" s="347"/>
      <c r="JBO934" s="347"/>
      <c r="JBP934" s="347"/>
      <c r="JBQ934" s="347"/>
      <c r="JBR934" s="347"/>
      <c r="JBS934" s="347"/>
      <c r="JBT934" s="347"/>
      <c r="JBU934" s="347"/>
      <c r="JBV934" s="347"/>
      <c r="JBW934" s="347"/>
      <c r="JBX934" s="347"/>
      <c r="JBY934" s="347"/>
      <c r="JBZ934" s="347"/>
      <c r="JCA934" s="347"/>
      <c r="JCB934" s="347"/>
      <c r="JCC934" s="347"/>
      <c r="JCD934" s="347"/>
      <c r="JCE934" s="347"/>
      <c r="JCF934" s="347"/>
      <c r="JCG934" s="347"/>
      <c r="JCH934" s="347"/>
      <c r="JCI934" s="347"/>
      <c r="JCJ934" s="347"/>
      <c r="JCK934" s="347"/>
      <c r="JCL934" s="347"/>
      <c r="JCM934" s="347"/>
      <c r="JCN934" s="347"/>
      <c r="JCO934" s="347"/>
      <c r="JCP934" s="347"/>
      <c r="JCQ934" s="347"/>
      <c r="JCR934" s="347"/>
      <c r="JCS934" s="347"/>
      <c r="JCT934" s="347"/>
      <c r="JCU934" s="347"/>
      <c r="JCV934" s="347"/>
      <c r="JCW934" s="347"/>
      <c r="JCX934" s="347"/>
      <c r="JCY934" s="347"/>
      <c r="JCZ934" s="347"/>
      <c r="JDA934" s="347"/>
      <c r="JDB934" s="347"/>
      <c r="JDC934" s="347"/>
      <c r="JDD934" s="347"/>
      <c r="JDE934" s="347"/>
      <c r="JDF934" s="347"/>
      <c r="JDG934" s="347"/>
      <c r="JDH934" s="347"/>
      <c r="JDI934" s="347"/>
      <c r="JDJ934" s="347"/>
      <c r="JDK934" s="347"/>
      <c r="JDL934" s="347"/>
      <c r="JDM934" s="347"/>
      <c r="JDN934" s="347"/>
      <c r="JDO934" s="347"/>
      <c r="JDP934" s="347"/>
      <c r="JDQ934" s="347"/>
      <c r="JDR934" s="347"/>
      <c r="JDS934" s="347"/>
      <c r="JDT934" s="347"/>
      <c r="JDU934" s="347"/>
      <c r="JDV934" s="347"/>
      <c r="JDW934" s="347"/>
      <c r="JDX934" s="347"/>
      <c r="JDY934" s="347"/>
      <c r="JDZ934" s="347"/>
      <c r="JEA934" s="347"/>
      <c r="JEB934" s="347"/>
      <c r="JEC934" s="347"/>
      <c r="JED934" s="347"/>
      <c r="JEE934" s="347"/>
      <c r="JEF934" s="347"/>
      <c r="JEG934" s="347"/>
      <c r="JEH934" s="347"/>
      <c r="JEI934" s="347"/>
      <c r="JEJ934" s="347"/>
      <c r="JEK934" s="347"/>
      <c r="JEL934" s="347"/>
      <c r="JEM934" s="347"/>
      <c r="JEN934" s="347"/>
      <c r="JEO934" s="347"/>
      <c r="JEP934" s="347"/>
      <c r="JEQ934" s="347"/>
      <c r="JER934" s="347"/>
      <c r="JES934" s="347"/>
      <c r="JET934" s="347"/>
      <c r="JEU934" s="347"/>
      <c r="JEV934" s="347"/>
      <c r="JEW934" s="347"/>
      <c r="JEX934" s="347"/>
      <c r="JEY934" s="347"/>
      <c r="JEZ934" s="347"/>
      <c r="JFA934" s="347"/>
      <c r="JFB934" s="347"/>
      <c r="JFC934" s="347"/>
      <c r="JFD934" s="347"/>
      <c r="JFE934" s="347"/>
      <c r="JFF934" s="347"/>
      <c r="JFG934" s="347"/>
      <c r="JFH934" s="347"/>
      <c r="JFI934" s="347"/>
      <c r="JFJ934" s="347"/>
      <c r="JFK934" s="347"/>
      <c r="JFL934" s="347"/>
      <c r="JFM934" s="347"/>
      <c r="JFN934" s="347"/>
      <c r="JFO934" s="347"/>
      <c r="JFP934" s="347"/>
      <c r="JFQ934" s="347"/>
      <c r="JFR934" s="347"/>
      <c r="JFS934" s="347"/>
      <c r="JFT934" s="347"/>
      <c r="JFU934" s="347"/>
      <c r="JFV934" s="347"/>
      <c r="JFW934" s="347"/>
      <c r="JFX934" s="347"/>
      <c r="JFY934" s="347"/>
      <c r="JFZ934" s="347"/>
      <c r="JGA934" s="347"/>
      <c r="JGB934" s="347"/>
      <c r="JGC934" s="347"/>
      <c r="JGD934" s="347"/>
      <c r="JGE934" s="347"/>
      <c r="JGF934" s="347"/>
      <c r="JGG934" s="347"/>
      <c r="JGH934" s="347"/>
      <c r="JGI934" s="347"/>
      <c r="JGJ934" s="347"/>
      <c r="JGK934" s="347"/>
      <c r="JGL934" s="347"/>
      <c r="JGM934" s="347"/>
      <c r="JGN934" s="347"/>
      <c r="JGO934" s="347"/>
      <c r="JGP934" s="347"/>
      <c r="JGQ934" s="347"/>
      <c r="JGR934" s="347"/>
      <c r="JGS934" s="347"/>
      <c r="JGT934" s="347"/>
      <c r="JGU934" s="347"/>
      <c r="JGV934" s="347"/>
      <c r="JGW934" s="347"/>
      <c r="JGX934" s="347"/>
      <c r="JGY934" s="347"/>
      <c r="JGZ934" s="347"/>
      <c r="JHA934" s="347"/>
      <c r="JHB934" s="347"/>
      <c r="JHC934" s="347"/>
      <c r="JHD934" s="347"/>
      <c r="JHE934" s="347"/>
      <c r="JHF934" s="347"/>
      <c r="JHG934" s="347"/>
      <c r="JHH934" s="347"/>
      <c r="JHI934" s="347"/>
      <c r="JHJ934" s="347"/>
      <c r="JHK934" s="347"/>
      <c r="JHL934" s="347"/>
      <c r="JHM934" s="347"/>
      <c r="JHN934" s="347"/>
      <c r="JHO934" s="347"/>
      <c r="JHP934" s="347"/>
      <c r="JHQ934" s="347"/>
      <c r="JHR934" s="347"/>
      <c r="JHS934" s="347"/>
      <c r="JHT934" s="347"/>
      <c r="JHU934" s="347"/>
      <c r="JHV934" s="347"/>
      <c r="JHW934" s="347"/>
      <c r="JHX934" s="347"/>
      <c r="JHY934" s="347"/>
      <c r="JHZ934" s="347"/>
      <c r="JIA934" s="347"/>
      <c r="JIB934" s="347"/>
      <c r="JIC934" s="347"/>
      <c r="JID934" s="347"/>
      <c r="JIE934" s="347"/>
      <c r="JIF934" s="347"/>
      <c r="JIG934" s="347"/>
      <c r="JIH934" s="347"/>
      <c r="JII934" s="347"/>
      <c r="JIJ934" s="347"/>
      <c r="JIK934" s="347"/>
      <c r="JIL934" s="347"/>
      <c r="JIM934" s="347"/>
      <c r="JIN934" s="347"/>
      <c r="JIO934" s="347"/>
      <c r="JIP934" s="347"/>
      <c r="JIQ934" s="347"/>
      <c r="JIR934" s="347"/>
      <c r="JIS934" s="347"/>
      <c r="JIT934" s="347"/>
      <c r="JIU934" s="347"/>
      <c r="JIV934" s="347"/>
      <c r="JIW934" s="347"/>
      <c r="JIX934" s="347"/>
      <c r="JIY934" s="347"/>
      <c r="JIZ934" s="347"/>
      <c r="JJA934" s="347"/>
      <c r="JJB934" s="347"/>
      <c r="JJC934" s="347"/>
      <c r="JJD934" s="347"/>
      <c r="JJE934" s="347"/>
      <c r="JJF934" s="347"/>
      <c r="JJG934" s="347"/>
      <c r="JJH934" s="347"/>
      <c r="JJI934" s="347"/>
      <c r="JJJ934" s="347"/>
      <c r="JJK934" s="347"/>
      <c r="JJL934" s="347"/>
      <c r="JJM934" s="347"/>
      <c r="JJN934" s="347"/>
      <c r="JJO934" s="347"/>
      <c r="JJP934" s="347"/>
      <c r="JJQ934" s="347"/>
      <c r="JJR934" s="347"/>
      <c r="JJS934" s="347"/>
      <c r="JJT934" s="347"/>
      <c r="JJU934" s="347"/>
      <c r="JJV934" s="347"/>
      <c r="JJW934" s="347"/>
      <c r="JJX934" s="347"/>
      <c r="JJY934" s="347"/>
      <c r="JJZ934" s="347"/>
      <c r="JKA934" s="347"/>
      <c r="JKB934" s="347"/>
      <c r="JKC934" s="347"/>
      <c r="JKD934" s="347"/>
      <c r="JKE934" s="347"/>
      <c r="JKF934" s="347"/>
      <c r="JKG934" s="347"/>
      <c r="JKH934" s="347"/>
      <c r="JKI934" s="347"/>
      <c r="JKJ934" s="347"/>
      <c r="JKK934" s="347"/>
      <c r="JKL934" s="347"/>
      <c r="JKM934" s="347"/>
      <c r="JKN934" s="347"/>
      <c r="JKO934" s="347"/>
      <c r="JKP934" s="347"/>
      <c r="JKQ934" s="347"/>
      <c r="JKR934" s="347"/>
      <c r="JKS934" s="347"/>
      <c r="JKT934" s="347"/>
      <c r="JKU934" s="347"/>
      <c r="JKV934" s="347"/>
      <c r="JKW934" s="347"/>
      <c r="JKX934" s="347"/>
      <c r="JKY934" s="347"/>
      <c r="JKZ934" s="347"/>
      <c r="JLA934" s="347"/>
      <c r="JLB934" s="347"/>
      <c r="JLC934" s="347"/>
      <c r="JLD934" s="347"/>
      <c r="JLE934" s="347"/>
      <c r="JLF934" s="347"/>
      <c r="JLG934" s="347"/>
      <c r="JLH934" s="347"/>
      <c r="JLI934" s="347"/>
      <c r="JLJ934" s="347"/>
      <c r="JLK934" s="347"/>
      <c r="JLL934" s="347"/>
      <c r="JLM934" s="347"/>
      <c r="JLN934" s="347"/>
      <c r="JLO934" s="347"/>
      <c r="JLP934" s="347"/>
      <c r="JLQ934" s="347"/>
      <c r="JLR934" s="347"/>
      <c r="JLS934" s="347"/>
      <c r="JLT934" s="347"/>
      <c r="JLU934" s="347"/>
      <c r="JLV934" s="347"/>
      <c r="JLW934" s="347"/>
      <c r="JLX934" s="347"/>
      <c r="JLY934" s="347"/>
      <c r="JLZ934" s="347"/>
      <c r="JMA934" s="347"/>
      <c r="JMB934" s="347"/>
      <c r="JMC934" s="347"/>
      <c r="JMD934" s="347"/>
      <c r="JME934" s="347"/>
      <c r="JMF934" s="347"/>
      <c r="JMG934" s="347"/>
      <c r="JMH934" s="347"/>
      <c r="JMI934" s="347"/>
      <c r="JMJ934" s="347"/>
      <c r="JMK934" s="347"/>
      <c r="JML934" s="347"/>
      <c r="JMM934" s="347"/>
      <c r="JMN934" s="347"/>
      <c r="JMO934" s="347"/>
      <c r="JMP934" s="347"/>
      <c r="JMQ934" s="347"/>
      <c r="JMR934" s="347"/>
      <c r="JMS934" s="347"/>
      <c r="JMT934" s="347"/>
      <c r="JMU934" s="347"/>
      <c r="JMV934" s="347"/>
      <c r="JMW934" s="347"/>
      <c r="JMX934" s="347"/>
      <c r="JMY934" s="347"/>
      <c r="JMZ934" s="347"/>
      <c r="JNA934" s="347"/>
      <c r="JNB934" s="347"/>
      <c r="JNC934" s="347"/>
      <c r="JND934" s="347"/>
      <c r="JNE934" s="347"/>
      <c r="JNF934" s="347"/>
      <c r="JNG934" s="347"/>
      <c r="JNH934" s="347"/>
      <c r="JNI934" s="347"/>
      <c r="JNJ934" s="347"/>
      <c r="JNK934" s="347"/>
      <c r="JNL934" s="347"/>
      <c r="JNM934" s="347"/>
      <c r="JNN934" s="347"/>
      <c r="JNO934" s="347"/>
      <c r="JNP934" s="347"/>
      <c r="JNQ934" s="347"/>
      <c r="JNR934" s="347"/>
      <c r="JNS934" s="347"/>
      <c r="JNT934" s="347"/>
      <c r="JNU934" s="347"/>
      <c r="JNV934" s="347"/>
      <c r="JNW934" s="347"/>
      <c r="JNX934" s="347"/>
      <c r="JNY934" s="347"/>
      <c r="JNZ934" s="347"/>
      <c r="JOA934" s="347"/>
      <c r="JOB934" s="347"/>
      <c r="JOC934" s="347"/>
      <c r="JOD934" s="347"/>
      <c r="JOE934" s="347"/>
      <c r="JOF934" s="347"/>
      <c r="JOG934" s="347"/>
      <c r="JOH934" s="347"/>
      <c r="JOI934" s="347"/>
      <c r="JOJ934" s="347"/>
      <c r="JOK934" s="347"/>
      <c r="JOL934" s="347"/>
      <c r="JOM934" s="347"/>
      <c r="JON934" s="347"/>
      <c r="JOO934" s="347"/>
      <c r="JOP934" s="347"/>
      <c r="JOQ934" s="347"/>
      <c r="JOR934" s="347"/>
      <c r="JOS934" s="347"/>
      <c r="JOT934" s="347"/>
      <c r="JOU934" s="347"/>
      <c r="JOV934" s="347"/>
      <c r="JOW934" s="347"/>
      <c r="JOX934" s="347"/>
      <c r="JOY934" s="347"/>
      <c r="JOZ934" s="347"/>
      <c r="JPA934" s="347"/>
      <c r="JPB934" s="347"/>
      <c r="JPC934" s="347"/>
      <c r="JPD934" s="347"/>
      <c r="JPE934" s="347"/>
      <c r="JPF934" s="347"/>
      <c r="JPG934" s="347"/>
      <c r="JPH934" s="347"/>
      <c r="JPI934" s="347"/>
      <c r="JPJ934" s="347"/>
      <c r="JPK934" s="347"/>
      <c r="JPL934" s="347"/>
      <c r="JPM934" s="347"/>
      <c r="JPN934" s="347"/>
      <c r="JPO934" s="347"/>
      <c r="JPP934" s="347"/>
      <c r="JPQ934" s="347"/>
      <c r="JPR934" s="347"/>
      <c r="JPS934" s="347"/>
      <c r="JPT934" s="347"/>
      <c r="JPU934" s="347"/>
      <c r="JPV934" s="347"/>
      <c r="JPW934" s="347"/>
      <c r="JPX934" s="347"/>
      <c r="JPY934" s="347"/>
      <c r="JPZ934" s="347"/>
      <c r="JQA934" s="347"/>
      <c r="JQB934" s="347"/>
      <c r="JQC934" s="347"/>
      <c r="JQD934" s="347"/>
      <c r="JQE934" s="347"/>
      <c r="JQF934" s="347"/>
      <c r="JQG934" s="347"/>
      <c r="JQH934" s="347"/>
      <c r="JQI934" s="347"/>
      <c r="JQJ934" s="347"/>
      <c r="JQK934" s="347"/>
      <c r="JQL934" s="347"/>
      <c r="JQM934" s="347"/>
      <c r="JQN934" s="347"/>
      <c r="JQO934" s="347"/>
      <c r="JQP934" s="347"/>
      <c r="JQQ934" s="347"/>
      <c r="JQR934" s="347"/>
      <c r="JQS934" s="347"/>
      <c r="JQT934" s="347"/>
      <c r="JQU934" s="347"/>
      <c r="JQV934" s="347"/>
      <c r="JQW934" s="347"/>
      <c r="JQX934" s="347"/>
      <c r="JQY934" s="347"/>
      <c r="JQZ934" s="347"/>
      <c r="JRA934" s="347"/>
      <c r="JRB934" s="347"/>
      <c r="JRC934" s="347"/>
      <c r="JRD934" s="347"/>
      <c r="JRE934" s="347"/>
      <c r="JRF934" s="347"/>
      <c r="JRG934" s="347"/>
      <c r="JRH934" s="347"/>
      <c r="JRI934" s="347"/>
      <c r="JRJ934" s="347"/>
      <c r="JRK934" s="347"/>
      <c r="JRL934" s="347"/>
      <c r="JRM934" s="347"/>
      <c r="JRN934" s="347"/>
      <c r="JRO934" s="347"/>
      <c r="JRP934" s="347"/>
      <c r="JRQ934" s="347"/>
      <c r="JRR934" s="347"/>
      <c r="JRS934" s="347"/>
      <c r="JRT934" s="347"/>
      <c r="JRU934" s="347"/>
      <c r="JRV934" s="347"/>
      <c r="JRW934" s="347"/>
      <c r="JRX934" s="347"/>
      <c r="JRY934" s="347"/>
      <c r="JRZ934" s="347"/>
      <c r="JSA934" s="347"/>
      <c r="JSB934" s="347"/>
      <c r="JSC934" s="347"/>
      <c r="JSD934" s="347"/>
      <c r="JSE934" s="347"/>
      <c r="JSF934" s="347"/>
      <c r="JSG934" s="347"/>
      <c r="JSH934" s="347"/>
      <c r="JSI934" s="347"/>
      <c r="JSJ934" s="347"/>
      <c r="JSK934" s="347"/>
      <c r="JSL934" s="347"/>
      <c r="JSM934" s="347"/>
      <c r="JSN934" s="347"/>
      <c r="JSO934" s="347"/>
      <c r="JSP934" s="347"/>
      <c r="JSQ934" s="347"/>
      <c r="JSR934" s="347"/>
      <c r="JSS934" s="347"/>
      <c r="JST934" s="347"/>
      <c r="JSU934" s="347"/>
      <c r="JSV934" s="347"/>
      <c r="JSW934" s="347"/>
      <c r="JSX934" s="347"/>
      <c r="JSY934" s="347"/>
      <c r="JSZ934" s="347"/>
      <c r="JTA934" s="347"/>
      <c r="JTB934" s="347"/>
      <c r="JTC934" s="347"/>
      <c r="JTD934" s="347"/>
      <c r="JTE934" s="347"/>
      <c r="JTF934" s="347"/>
      <c r="JTG934" s="347"/>
      <c r="JTH934" s="347"/>
      <c r="JTI934" s="347"/>
      <c r="JTJ934" s="347"/>
      <c r="JTK934" s="347"/>
      <c r="JTL934" s="347"/>
      <c r="JTM934" s="347"/>
      <c r="JTN934" s="347"/>
      <c r="JTO934" s="347"/>
      <c r="JTP934" s="347"/>
      <c r="JTQ934" s="347"/>
      <c r="JTR934" s="347"/>
      <c r="JTS934" s="347"/>
      <c r="JTT934" s="347"/>
      <c r="JTU934" s="347"/>
      <c r="JTV934" s="347"/>
      <c r="JTW934" s="347"/>
      <c r="JTX934" s="347"/>
      <c r="JTY934" s="347"/>
      <c r="JTZ934" s="347"/>
      <c r="JUA934" s="347"/>
      <c r="JUB934" s="347"/>
      <c r="JUC934" s="347"/>
      <c r="JUD934" s="347"/>
      <c r="JUE934" s="347"/>
      <c r="JUF934" s="347"/>
      <c r="JUG934" s="347"/>
      <c r="JUH934" s="347"/>
      <c r="JUI934" s="347"/>
      <c r="JUJ934" s="347"/>
      <c r="JUK934" s="347"/>
      <c r="JUL934" s="347"/>
      <c r="JUM934" s="347"/>
      <c r="JUN934" s="347"/>
      <c r="JUO934" s="347"/>
      <c r="JUP934" s="347"/>
      <c r="JUQ934" s="347"/>
      <c r="JUR934" s="347"/>
      <c r="JUS934" s="347"/>
      <c r="JUT934" s="347"/>
      <c r="JUU934" s="347"/>
      <c r="JUV934" s="347"/>
      <c r="JUW934" s="347"/>
      <c r="JUX934" s="347"/>
      <c r="JUY934" s="347"/>
      <c r="JUZ934" s="347"/>
      <c r="JVA934" s="347"/>
      <c r="JVB934" s="347"/>
      <c r="JVC934" s="347"/>
      <c r="JVD934" s="347"/>
      <c r="JVE934" s="347"/>
      <c r="JVF934" s="347"/>
      <c r="JVG934" s="347"/>
      <c r="JVH934" s="347"/>
      <c r="JVI934" s="347"/>
      <c r="JVJ934" s="347"/>
      <c r="JVK934" s="347"/>
      <c r="JVL934" s="347"/>
      <c r="JVM934" s="347"/>
      <c r="JVN934" s="347"/>
      <c r="JVO934" s="347"/>
      <c r="JVP934" s="347"/>
      <c r="JVQ934" s="347"/>
      <c r="JVR934" s="347"/>
      <c r="JVS934" s="347"/>
      <c r="JVT934" s="347"/>
      <c r="JVU934" s="347"/>
      <c r="JVV934" s="347"/>
      <c r="JVW934" s="347"/>
      <c r="JVX934" s="347"/>
      <c r="JVY934" s="347"/>
      <c r="JVZ934" s="347"/>
      <c r="JWA934" s="347"/>
      <c r="JWB934" s="347"/>
      <c r="JWC934" s="347"/>
      <c r="JWD934" s="347"/>
      <c r="JWE934" s="347"/>
      <c r="JWF934" s="347"/>
      <c r="JWG934" s="347"/>
      <c r="JWH934" s="347"/>
      <c r="JWI934" s="347"/>
      <c r="JWJ934" s="347"/>
      <c r="JWK934" s="347"/>
      <c r="JWL934" s="347"/>
      <c r="JWM934" s="347"/>
      <c r="JWN934" s="347"/>
      <c r="JWO934" s="347"/>
      <c r="JWP934" s="347"/>
      <c r="JWQ934" s="347"/>
      <c r="JWR934" s="347"/>
      <c r="JWS934" s="347"/>
      <c r="JWT934" s="347"/>
      <c r="JWU934" s="347"/>
      <c r="JWV934" s="347"/>
      <c r="JWW934" s="347"/>
      <c r="JWX934" s="347"/>
      <c r="JWY934" s="347"/>
      <c r="JWZ934" s="347"/>
      <c r="JXA934" s="347"/>
      <c r="JXB934" s="347"/>
      <c r="JXC934" s="347"/>
      <c r="JXD934" s="347"/>
      <c r="JXE934" s="347"/>
      <c r="JXF934" s="347"/>
      <c r="JXG934" s="347"/>
      <c r="JXH934" s="347"/>
      <c r="JXI934" s="347"/>
      <c r="JXJ934" s="347"/>
      <c r="JXK934" s="347"/>
      <c r="JXL934" s="347"/>
      <c r="JXM934" s="347"/>
      <c r="JXN934" s="347"/>
      <c r="JXO934" s="347"/>
      <c r="JXP934" s="347"/>
      <c r="JXQ934" s="347"/>
      <c r="JXR934" s="347"/>
      <c r="JXS934" s="347"/>
      <c r="JXT934" s="347"/>
      <c r="JXU934" s="347"/>
      <c r="JXV934" s="347"/>
      <c r="JXW934" s="347"/>
      <c r="JXX934" s="347"/>
      <c r="JXY934" s="347"/>
      <c r="JXZ934" s="347"/>
      <c r="JYA934" s="347"/>
      <c r="JYB934" s="347"/>
      <c r="JYC934" s="347"/>
      <c r="JYD934" s="347"/>
      <c r="JYE934" s="347"/>
      <c r="JYF934" s="347"/>
      <c r="JYG934" s="347"/>
      <c r="JYH934" s="347"/>
      <c r="JYI934" s="347"/>
      <c r="JYJ934" s="347"/>
      <c r="JYK934" s="347"/>
      <c r="JYL934" s="347"/>
      <c r="JYM934" s="347"/>
      <c r="JYN934" s="347"/>
      <c r="JYO934" s="347"/>
      <c r="JYP934" s="347"/>
      <c r="JYQ934" s="347"/>
      <c r="JYR934" s="347"/>
      <c r="JYS934" s="347"/>
      <c r="JYT934" s="347"/>
      <c r="JYU934" s="347"/>
      <c r="JYV934" s="347"/>
      <c r="JYW934" s="347"/>
      <c r="JYX934" s="347"/>
      <c r="JYY934" s="347"/>
      <c r="JYZ934" s="347"/>
      <c r="JZA934" s="347"/>
      <c r="JZB934" s="347"/>
      <c r="JZC934" s="347"/>
      <c r="JZD934" s="347"/>
      <c r="JZE934" s="347"/>
      <c r="JZF934" s="347"/>
      <c r="JZG934" s="347"/>
      <c r="JZH934" s="347"/>
      <c r="JZI934" s="347"/>
      <c r="JZJ934" s="347"/>
      <c r="JZK934" s="347"/>
      <c r="JZL934" s="347"/>
      <c r="JZM934" s="347"/>
      <c r="JZN934" s="347"/>
      <c r="JZO934" s="347"/>
      <c r="JZP934" s="347"/>
      <c r="JZQ934" s="347"/>
      <c r="JZR934" s="347"/>
      <c r="JZS934" s="347"/>
      <c r="JZT934" s="347"/>
      <c r="JZU934" s="347"/>
      <c r="JZV934" s="347"/>
      <c r="JZW934" s="347"/>
      <c r="JZX934" s="347"/>
      <c r="JZY934" s="347"/>
      <c r="JZZ934" s="347"/>
      <c r="KAA934" s="347"/>
      <c r="KAB934" s="347"/>
      <c r="KAC934" s="347"/>
      <c r="KAD934" s="347"/>
      <c r="KAE934" s="347"/>
      <c r="KAF934" s="347"/>
      <c r="KAG934" s="347"/>
      <c r="KAH934" s="347"/>
      <c r="KAI934" s="347"/>
      <c r="KAJ934" s="347"/>
      <c r="KAK934" s="347"/>
      <c r="KAL934" s="347"/>
      <c r="KAM934" s="347"/>
      <c r="KAN934" s="347"/>
      <c r="KAO934" s="347"/>
      <c r="KAP934" s="347"/>
      <c r="KAQ934" s="347"/>
      <c r="KAR934" s="347"/>
      <c r="KAS934" s="347"/>
      <c r="KAT934" s="347"/>
      <c r="KAU934" s="347"/>
      <c r="KAV934" s="347"/>
      <c r="KAW934" s="347"/>
      <c r="KAX934" s="347"/>
      <c r="KAY934" s="347"/>
      <c r="KAZ934" s="347"/>
      <c r="KBA934" s="347"/>
      <c r="KBB934" s="347"/>
      <c r="KBC934" s="347"/>
      <c r="KBD934" s="347"/>
      <c r="KBE934" s="347"/>
      <c r="KBF934" s="347"/>
      <c r="KBG934" s="347"/>
      <c r="KBH934" s="347"/>
      <c r="KBI934" s="347"/>
      <c r="KBJ934" s="347"/>
      <c r="KBK934" s="347"/>
      <c r="KBL934" s="347"/>
      <c r="KBM934" s="347"/>
      <c r="KBN934" s="347"/>
      <c r="KBO934" s="347"/>
      <c r="KBP934" s="347"/>
      <c r="KBQ934" s="347"/>
      <c r="KBR934" s="347"/>
      <c r="KBS934" s="347"/>
      <c r="KBT934" s="347"/>
      <c r="KBU934" s="347"/>
      <c r="KBV934" s="347"/>
      <c r="KBW934" s="347"/>
      <c r="KBX934" s="347"/>
      <c r="KBY934" s="347"/>
      <c r="KBZ934" s="347"/>
      <c r="KCA934" s="347"/>
      <c r="KCB934" s="347"/>
      <c r="KCC934" s="347"/>
      <c r="KCD934" s="347"/>
      <c r="KCE934" s="347"/>
      <c r="KCF934" s="347"/>
      <c r="KCG934" s="347"/>
      <c r="KCH934" s="347"/>
      <c r="KCI934" s="347"/>
      <c r="KCJ934" s="347"/>
      <c r="KCK934" s="347"/>
      <c r="KCL934" s="347"/>
      <c r="KCM934" s="347"/>
      <c r="KCN934" s="347"/>
      <c r="KCO934" s="347"/>
      <c r="KCP934" s="347"/>
      <c r="KCQ934" s="347"/>
      <c r="KCR934" s="347"/>
      <c r="KCS934" s="347"/>
      <c r="KCT934" s="347"/>
      <c r="KCU934" s="347"/>
      <c r="KCV934" s="347"/>
      <c r="KCW934" s="347"/>
      <c r="KCX934" s="347"/>
      <c r="KCY934" s="347"/>
      <c r="KCZ934" s="347"/>
      <c r="KDA934" s="347"/>
      <c r="KDB934" s="347"/>
      <c r="KDC934" s="347"/>
      <c r="KDD934" s="347"/>
      <c r="KDE934" s="347"/>
      <c r="KDF934" s="347"/>
      <c r="KDG934" s="347"/>
      <c r="KDH934" s="347"/>
      <c r="KDI934" s="347"/>
      <c r="KDJ934" s="347"/>
      <c r="KDK934" s="347"/>
      <c r="KDL934" s="347"/>
      <c r="KDM934" s="347"/>
      <c r="KDN934" s="347"/>
      <c r="KDO934" s="347"/>
      <c r="KDP934" s="347"/>
      <c r="KDQ934" s="347"/>
      <c r="KDR934" s="347"/>
      <c r="KDS934" s="347"/>
      <c r="KDT934" s="347"/>
      <c r="KDU934" s="347"/>
      <c r="KDV934" s="347"/>
      <c r="KDW934" s="347"/>
      <c r="KDX934" s="347"/>
      <c r="KDY934" s="347"/>
      <c r="KDZ934" s="347"/>
      <c r="KEA934" s="347"/>
      <c r="KEB934" s="347"/>
      <c r="KEC934" s="347"/>
      <c r="KED934" s="347"/>
      <c r="KEE934" s="347"/>
      <c r="KEF934" s="347"/>
      <c r="KEG934" s="347"/>
      <c r="KEH934" s="347"/>
      <c r="KEI934" s="347"/>
      <c r="KEJ934" s="347"/>
      <c r="KEK934" s="347"/>
      <c r="KEL934" s="347"/>
      <c r="KEM934" s="347"/>
      <c r="KEN934" s="347"/>
      <c r="KEO934" s="347"/>
      <c r="KEP934" s="347"/>
      <c r="KEQ934" s="347"/>
      <c r="KER934" s="347"/>
      <c r="KES934" s="347"/>
      <c r="KET934" s="347"/>
      <c r="KEU934" s="347"/>
      <c r="KEV934" s="347"/>
      <c r="KEW934" s="347"/>
      <c r="KEX934" s="347"/>
      <c r="KEY934" s="347"/>
      <c r="KEZ934" s="347"/>
      <c r="KFA934" s="347"/>
      <c r="KFB934" s="347"/>
      <c r="KFC934" s="347"/>
      <c r="KFD934" s="347"/>
      <c r="KFE934" s="347"/>
      <c r="KFF934" s="347"/>
      <c r="KFG934" s="347"/>
      <c r="KFH934" s="347"/>
      <c r="KFI934" s="347"/>
      <c r="KFJ934" s="347"/>
      <c r="KFK934" s="347"/>
      <c r="KFL934" s="347"/>
      <c r="KFM934" s="347"/>
      <c r="KFN934" s="347"/>
      <c r="KFO934" s="347"/>
      <c r="KFP934" s="347"/>
      <c r="KFQ934" s="347"/>
      <c r="KFR934" s="347"/>
      <c r="KFS934" s="347"/>
      <c r="KFT934" s="347"/>
      <c r="KFU934" s="347"/>
      <c r="KFV934" s="347"/>
      <c r="KFW934" s="347"/>
      <c r="KFX934" s="347"/>
      <c r="KFY934" s="347"/>
      <c r="KFZ934" s="347"/>
      <c r="KGA934" s="347"/>
      <c r="KGB934" s="347"/>
      <c r="KGC934" s="347"/>
      <c r="KGD934" s="347"/>
      <c r="KGE934" s="347"/>
      <c r="KGF934" s="347"/>
      <c r="KGG934" s="347"/>
      <c r="KGH934" s="347"/>
      <c r="KGI934" s="347"/>
      <c r="KGJ934" s="347"/>
      <c r="KGK934" s="347"/>
      <c r="KGL934" s="347"/>
      <c r="KGM934" s="347"/>
      <c r="KGN934" s="347"/>
      <c r="KGO934" s="347"/>
      <c r="KGP934" s="347"/>
      <c r="KGQ934" s="347"/>
      <c r="KGR934" s="347"/>
      <c r="KGS934" s="347"/>
      <c r="KGT934" s="347"/>
      <c r="KGU934" s="347"/>
      <c r="KGV934" s="347"/>
      <c r="KGW934" s="347"/>
      <c r="KGX934" s="347"/>
      <c r="KGY934" s="347"/>
      <c r="KGZ934" s="347"/>
      <c r="KHA934" s="347"/>
      <c r="KHB934" s="347"/>
      <c r="KHC934" s="347"/>
      <c r="KHD934" s="347"/>
      <c r="KHE934" s="347"/>
      <c r="KHF934" s="347"/>
      <c r="KHG934" s="347"/>
      <c r="KHH934" s="347"/>
      <c r="KHI934" s="347"/>
      <c r="KHJ934" s="347"/>
      <c r="KHK934" s="347"/>
      <c r="KHL934" s="347"/>
      <c r="KHM934" s="347"/>
      <c r="KHN934" s="347"/>
      <c r="KHO934" s="347"/>
      <c r="KHP934" s="347"/>
      <c r="KHQ934" s="347"/>
      <c r="KHR934" s="347"/>
      <c r="KHS934" s="347"/>
      <c r="KHT934" s="347"/>
      <c r="KHU934" s="347"/>
      <c r="KHV934" s="347"/>
      <c r="KHW934" s="347"/>
      <c r="KHX934" s="347"/>
      <c r="KHY934" s="347"/>
      <c r="KHZ934" s="347"/>
      <c r="KIA934" s="347"/>
      <c r="KIB934" s="347"/>
      <c r="KIC934" s="347"/>
      <c r="KID934" s="347"/>
      <c r="KIE934" s="347"/>
      <c r="KIF934" s="347"/>
      <c r="KIG934" s="347"/>
      <c r="KIH934" s="347"/>
      <c r="KII934" s="347"/>
      <c r="KIJ934" s="347"/>
      <c r="KIK934" s="347"/>
      <c r="KIL934" s="347"/>
      <c r="KIM934" s="347"/>
      <c r="KIN934" s="347"/>
      <c r="KIO934" s="347"/>
      <c r="KIP934" s="347"/>
      <c r="KIQ934" s="347"/>
      <c r="KIR934" s="347"/>
      <c r="KIS934" s="347"/>
      <c r="KIT934" s="347"/>
      <c r="KIU934" s="347"/>
      <c r="KIV934" s="347"/>
      <c r="KIW934" s="347"/>
      <c r="KIX934" s="347"/>
      <c r="KIY934" s="347"/>
      <c r="KIZ934" s="347"/>
      <c r="KJA934" s="347"/>
      <c r="KJB934" s="347"/>
      <c r="KJC934" s="347"/>
      <c r="KJD934" s="347"/>
      <c r="KJE934" s="347"/>
      <c r="KJF934" s="347"/>
      <c r="KJG934" s="347"/>
      <c r="KJH934" s="347"/>
      <c r="KJI934" s="347"/>
      <c r="KJJ934" s="347"/>
      <c r="KJK934" s="347"/>
      <c r="KJL934" s="347"/>
      <c r="KJM934" s="347"/>
      <c r="KJN934" s="347"/>
      <c r="KJO934" s="347"/>
      <c r="KJP934" s="347"/>
      <c r="KJQ934" s="347"/>
      <c r="KJR934" s="347"/>
      <c r="KJS934" s="347"/>
      <c r="KJT934" s="347"/>
      <c r="KJU934" s="347"/>
      <c r="KJV934" s="347"/>
      <c r="KJW934" s="347"/>
      <c r="KJX934" s="347"/>
      <c r="KJY934" s="347"/>
      <c r="KJZ934" s="347"/>
      <c r="KKA934" s="347"/>
      <c r="KKB934" s="347"/>
      <c r="KKC934" s="347"/>
      <c r="KKD934" s="347"/>
      <c r="KKE934" s="347"/>
      <c r="KKF934" s="347"/>
      <c r="KKG934" s="347"/>
      <c r="KKH934" s="347"/>
      <c r="KKI934" s="347"/>
      <c r="KKJ934" s="347"/>
      <c r="KKK934" s="347"/>
      <c r="KKL934" s="347"/>
      <c r="KKM934" s="347"/>
      <c r="KKN934" s="347"/>
      <c r="KKO934" s="347"/>
      <c r="KKP934" s="347"/>
      <c r="KKQ934" s="347"/>
      <c r="KKR934" s="347"/>
      <c r="KKS934" s="347"/>
      <c r="KKT934" s="347"/>
      <c r="KKU934" s="347"/>
      <c r="KKV934" s="347"/>
      <c r="KKW934" s="347"/>
      <c r="KKX934" s="347"/>
      <c r="KKY934" s="347"/>
      <c r="KKZ934" s="347"/>
      <c r="KLA934" s="347"/>
      <c r="KLB934" s="347"/>
      <c r="KLC934" s="347"/>
      <c r="KLD934" s="347"/>
      <c r="KLE934" s="347"/>
      <c r="KLF934" s="347"/>
      <c r="KLG934" s="347"/>
      <c r="KLH934" s="347"/>
      <c r="KLI934" s="347"/>
      <c r="KLJ934" s="347"/>
      <c r="KLK934" s="347"/>
      <c r="KLL934" s="347"/>
      <c r="KLM934" s="347"/>
      <c r="KLN934" s="347"/>
      <c r="KLO934" s="347"/>
      <c r="KLP934" s="347"/>
      <c r="KLQ934" s="347"/>
      <c r="KLR934" s="347"/>
      <c r="KLS934" s="347"/>
      <c r="KLT934" s="347"/>
      <c r="KLU934" s="347"/>
      <c r="KLV934" s="347"/>
      <c r="KLW934" s="347"/>
      <c r="KLX934" s="347"/>
      <c r="KLY934" s="347"/>
      <c r="KLZ934" s="347"/>
      <c r="KMA934" s="347"/>
      <c r="KMB934" s="347"/>
      <c r="KMC934" s="347"/>
      <c r="KMD934" s="347"/>
      <c r="KME934" s="347"/>
      <c r="KMF934" s="347"/>
      <c r="KMG934" s="347"/>
      <c r="KMH934" s="347"/>
      <c r="KMI934" s="347"/>
      <c r="KMJ934" s="347"/>
      <c r="KMK934" s="347"/>
      <c r="KML934" s="347"/>
      <c r="KMM934" s="347"/>
      <c r="KMN934" s="347"/>
      <c r="KMO934" s="347"/>
      <c r="KMP934" s="347"/>
      <c r="KMQ934" s="347"/>
      <c r="KMR934" s="347"/>
      <c r="KMS934" s="347"/>
      <c r="KMT934" s="347"/>
      <c r="KMU934" s="347"/>
      <c r="KMV934" s="347"/>
      <c r="KMW934" s="347"/>
      <c r="KMX934" s="347"/>
      <c r="KMY934" s="347"/>
      <c r="KMZ934" s="347"/>
      <c r="KNA934" s="347"/>
      <c r="KNB934" s="347"/>
      <c r="KNC934" s="347"/>
      <c r="KND934" s="347"/>
      <c r="KNE934" s="347"/>
      <c r="KNF934" s="347"/>
      <c r="KNG934" s="347"/>
      <c r="KNH934" s="347"/>
      <c r="KNI934" s="347"/>
      <c r="KNJ934" s="347"/>
      <c r="KNK934" s="347"/>
      <c r="KNL934" s="347"/>
      <c r="KNM934" s="347"/>
      <c r="KNN934" s="347"/>
      <c r="KNO934" s="347"/>
      <c r="KNP934" s="347"/>
      <c r="KNQ934" s="347"/>
      <c r="KNR934" s="347"/>
      <c r="KNS934" s="347"/>
      <c r="KNT934" s="347"/>
      <c r="KNU934" s="347"/>
      <c r="KNV934" s="347"/>
      <c r="KNW934" s="347"/>
      <c r="KNX934" s="347"/>
      <c r="KNY934" s="347"/>
      <c r="KNZ934" s="347"/>
      <c r="KOA934" s="347"/>
      <c r="KOB934" s="347"/>
      <c r="KOC934" s="347"/>
      <c r="KOD934" s="347"/>
      <c r="KOE934" s="347"/>
      <c r="KOF934" s="347"/>
      <c r="KOG934" s="347"/>
      <c r="KOH934" s="347"/>
      <c r="KOI934" s="347"/>
      <c r="KOJ934" s="347"/>
      <c r="KOK934" s="347"/>
      <c r="KOL934" s="347"/>
      <c r="KOM934" s="347"/>
      <c r="KON934" s="347"/>
      <c r="KOO934" s="347"/>
      <c r="KOP934" s="347"/>
      <c r="KOQ934" s="347"/>
      <c r="KOR934" s="347"/>
      <c r="KOS934" s="347"/>
      <c r="KOT934" s="347"/>
      <c r="KOU934" s="347"/>
      <c r="KOV934" s="347"/>
      <c r="KOW934" s="347"/>
      <c r="KOX934" s="347"/>
      <c r="KOY934" s="347"/>
      <c r="KOZ934" s="347"/>
      <c r="KPA934" s="347"/>
      <c r="KPB934" s="347"/>
      <c r="KPC934" s="347"/>
      <c r="KPD934" s="347"/>
      <c r="KPE934" s="347"/>
      <c r="KPF934" s="347"/>
      <c r="KPG934" s="347"/>
      <c r="KPH934" s="347"/>
      <c r="KPI934" s="347"/>
      <c r="KPJ934" s="347"/>
      <c r="KPK934" s="347"/>
      <c r="KPL934" s="347"/>
      <c r="KPM934" s="347"/>
      <c r="KPN934" s="347"/>
      <c r="KPO934" s="347"/>
      <c r="KPP934" s="347"/>
      <c r="KPQ934" s="347"/>
      <c r="KPR934" s="347"/>
      <c r="KPS934" s="347"/>
      <c r="KPT934" s="347"/>
      <c r="KPU934" s="347"/>
      <c r="KPV934" s="347"/>
      <c r="KPW934" s="347"/>
      <c r="KPX934" s="347"/>
      <c r="KPY934" s="347"/>
      <c r="KPZ934" s="347"/>
      <c r="KQA934" s="347"/>
      <c r="KQB934" s="347"/>
      <c r="KQC934" s="347"/>
      <c r="KQD934" s="347"/>
      <c r="KQE934" s="347"/>
      <c r="KQF934" s="347"/>
      <c r="KQG934" s="347"/>
      <c r="KQH934" s="347"/>
      <c r="KQI934" s="347"/>
      <c r="KQJ934" s="347"/>
      <c r="KQK934" s="347"/>
      <c r="KQL934" s="347"/>
      <c r="KQM934" s="347"/>
      <c r="KQN934" s="347"/>
      <c r="KQO934" s="347"/>
      <c r="KQP934" s="347"/>
      <c r="KQQ934" s="347"/>
      <c r="KQR934" s="347"/>
      <c r="KQS934" s="347"/>
      <c r="KQT934" s="347"/>
      <c r="KQU934" s="347"/>
      <c r="KQV934" s="347"/>
      <c r="KQW934" s="347"/>
      <c r="KQX934" s="347"/>
      <c r="KQY934" s="347"/>
      <c r="KQZ934" s="347"/>
      <c r="KRA934" s="347"/>
      <c r="KRB934" s="347"/>
      <c r="KRC934" s="347"/>
      <c r="KRD934" s="347"/>
      <c r="KRE934" s="347"/>
      <c r="KRF934" s="347"/>
      <c r="KRG934" s="347"/>
      <c r="KRH934" s="347"/>
      <c r="KRI934" s="347"/>
      <c r="KRJ934" s="347"/>
      <c r="KRK934" s="347"/>
      <c r="KRL934" s="347"/>
      <c r="KRM934" s="347"/>
      <c r="KRN934" s="347"/>
      <c r="KRO934" s="347"/>
      <c r="KRP934" s="347"/>
      <c r="KRQ934" s="347"/>
      <c r="KRR934" s="347"/>
      <c r="KRS934" s="347"/>
      <c r="KRT934" s="347"/>
      <c r="KRU934" s="347"/>
      <c r="KRV934" s="347"/>
      <c r="KRW934" s="347"/>
      <c r="KRX934" s="347"/>
      <c r="KRY934" s="347"/>
      <c r="KRZ934" s="347"/>
      <c r="KSA934" s="347"/>
      <c r="KSB934" s="347"/>
      <c r="KSC934" s="347"/>
      <c r="KSD934" s="347"/>
      <c r="KSE934" s="347"/>
      <c r="KSF934" s="347"/>
      <c r="KSG934" s="347"/>
      <c r="KSH934" s="347"/>
      <c r="KSI934" s="347"/>
      <c r="KSJ934" s="347"/>
      <c r="KSK934" s="347"/>
      <c r="KSL934" s="347"/>
      <c r="KSM934" s="347"/>
      <c r="KSN934" s="347"/>
      <c r="KSO934" s="347"/>
      <c r="KSP934" s="347"/>
      <c r="KSQ934" s="347"/>
      <c r="KSR934" s="347"/>
      <c r="KSS934" s="347"/>
      <c r="KST934" s="347"/>
      <c r="KSU934" s="347"/>
      <c r="KSV934" s="347"/>
      <c r="KSW934" s="347"/>
      <c r="KSX934" s="347"/>
      <c r="KSY934" s="347"/>
      <c r="KSZ934" s="347"/>
      <c r="KTA934" s="347"/>
      <c r="KTB934" s="347"/>
      <c r="KTC934" s="347"/>
      <c r="KTD934" s="347"/>
      <c r="KTE934" s="347"/>
      <c r="KTF934" s="347"/>
      <c r="KTG934" s="347"/>
      <c r="KTH934" s="347"/>
      <c r="KTI934" s="347"/>
      <c r="KTJ934" s="347"/>
      <c r="KTK934" s="347"/>
      <c r="KTL934" s="347"/>
      <c r="KTM934" s="347"/>
      <c r="KTN934" s="347"/>
      <c r="KTO934" s="347"/>
      <c r="KTP934" s="347"/>
      <c r="KTQ934" s="347"/>
      <c r="KTR934" s="347"/>
      <c r="KTS934" s="347"/>
      <c r="KTT934" s="347"/>
      <c r="KTU934" s="347"/>
      <c r="KTV934" s="347"/>
      <c r="KTW934" s="347"/>
      <c r="KTX934" s="347"/>
      <c r="KTY934" s="347"/>
      <c r="KTZ934" s="347"/>
      <c r="KUA934" s="347"/>
      <c r="KUB934" s="347"/>
      <c r="KUC934" s="347"/>
      <c r="KUD934" s="347"/>
      <c r="KUE934" s="347"/>
      <c r="KUF934" s="347"/>
      <c r="KUG934" s="347"/>
      <c r="KUH934" s="347"/>
      <c r="KUI934" s="347"/>
      <c r="KUJ934" s="347"/>
      <c r="KUK934" s="347"/>
      <c r="KUL934" s="347"/>
      <c r="KUM934" s="347"/>
      <c r="KUN934" s="347"/>
      <c r="KUO934" s="347"/>
      <c r="KUP934" s="347"/>
      <c r="KUQ934" s="347"/>
      <c r="KUR934" s="347"/>
      <c r="KUS934" s="347"/>
      <c r="KUT934" s="347"/>
      <c r="KUU934" s="347"/>
      <c r="KUV934" s="347"/>
      <c r="KUW934" s="347"/>
      <c r="KUX934" s="347"/>
      <c r="KUY934" s="347"/>
      <c r="KUZ934" s="347"/>
      <c r="KVA934" s="347"/>
      <c r="KVB934" s="347"/>
      <c r="KVC934" s="347"/>
      <c r="KVD934" s="347"/>
      <c r="KVE934" s="347"/>
      <c r="KVF934" s="347"/>
      <c r="KVG934" s="347"/>
      <c r="KVH934" s="347"/>
      <c r="KVI934" s="347"/>
      <c r="KVJ934" s="347"/>
      <c r="KVK934" s="347"/>
      <c r="KVL934" s="347"/>
      <c r="KVM934" s="347"/>
      <c r="KVN934" s="347"/>
      <c r="KVO934" s="347"/>
      <c r="KVP934" s="347"/>
      <c r="KVQ934" s="347"/>
      <c r="KVR934" s="347"/>
      <c r="KVS934" s="347"/>
      <c r="KVT934" s="347"/>
      <c r="KVU934" s="347"/>
      <c r="KVV934" s="347"/>
      <c r="KVW934" s="347"/>
      <c r="KVX934" s="347"/>
      <c r="KVY934" s="347"/>
      <c r="KVZ934" s="347"/>
      <c r="KWA934" s="347"/>
      <c r="KWB934" s="347"/>
      <c r="KWC934" s="347"/>
      <c r="KWD934" s="347"/>
      <c r="KWE934" s="347"/>
      <c r="KWF934" s="347"/>
      <c r="KWG934" s="347"/>
      <c r="KWH934" s="347"/>
      <c r="KWI934" s="347"/>
      <c r="KWJ934" s="347"/>
      <c r="KWK934" s="347"/>
      <c r="KWL934" s="347"/>
      <c r="KWM934" s="347"/>
      <c r="KWN934" s="347"/>
      <c r="KWO934" s="347"/>
      <c r="KWP934" s="347"/>
      <c r="KWQ934" s="347"/>
      <c r="KWR934" s="347"/>
      <c r="KWS934" s="347"/>
      <c r="KWT934" s="347"/>
      <c r="KWU934" s="347"/>
      <c r="KWV934" s="347"/>
      <c r="KWW934" s="347"/>
      <c r="KWX934" s="347"/>
      <c r="KWY934" s="347"/>
      <c r="KWZ934" s="347"/>
      <c r="KXA934" s="347"/>
      <c r="KXB934" s="347"/>
      <c r="KXC934" s="347"/>
      <c r="KXD934" s="347"/>
      <c r="KXE934" s="347"/>
      <c r="KXF934" s="347"/>
      <c r="KXG934" s="347"/>
      <c r="KXH934" s="347"/>
      <c r="KXI934" s="347"/>
      <c r="KXJ934" s="347"/>
      <c r="KXK934" s="347"/>
      <c r="KXL934" s="347"/>
      <c r="KXM934" s="347"/>
      <c r="KXN934" s="347"/>
      <c r="KXO934" s="347"/>
      <c r="KXP934" s="347"/>
      <c r="KXQ934" s="347"/>
      <c r="KXR934" s="347"/>
      <c r="KXS934" s="347"/>
      <c r="KXT934" s="347"/>
      <c r="KXU934" s="347"/>
      <c r="KXV934" s="347"/>
      <c r="KXW934" s="347"/>
      <c r="KXX934" s="347"/>
      <c r="KXY934" s="347"/>
      <c r="KXZ934" s="347"/>
      <c r="KYA934" s="347"/>
      <c r="KYB934" s="347"/>
      <c r="KYC934" s="347"/>
      <c r="KYD934" s="347"/>
      <c r="KYE934" s="347"/>
      <c r="KYF934" s="347"/>
      <c r="KYG934" s="347"/>
      <c r="KYH934" s="347"/>
      <c r="KYI934" s="347"/>
      <c r="KYJ934" s="347"/>
      <c r="KYK934" s="347"/>
      <c r="KYL934" s="347"/>
      <c r="KYM934" s="347"/>
      <c r="KYN934" s="347"/>
      <c r="KYO934" s="347"/>
      <c r="KYP934" s="347"/>
      <c r="KYQ934" s="347"/>
      <c r="KYR934" s="347"/>
      <c r="KYS934" s="347"/>
      <c r="KYT934" s="347"/>
      <c r="KYU934" s="347"/>
      <c r="KYV934" s="347"/>
      <c r="KYW934" s="347"/>
      <c r="KYX934" s="347"/>
      <c r="KYY934" s="347"/>
      <c r="KYZ934" s="347"/>
      <c r="KZA934" s="347"/>
      <c r="KZB934" s="347"/>
      <c r="KZC934" s="347"/>
      <c r="KZD934" s="347"/>
      <c r="KZE934" s="347"/>
      <c r="KZF934" s="347"/>
      <c r="KZG934" s="347"/>
      <c r="KZH934" s="347"/>
      <c r="KZI934" s="347"/>
      <c r="KZJ934" s="347"/>
      <c r="KZK934" s="347"/>
      <c r="KZL934" s="347"/>
      <c r="KZM934" s="347"/>
      <c r="KZN934" s="347"/>
      <c r="KZO934" s="347"/>
      <c r="KZP934" s="347"/>
      <c r="KZQ934" s="347"/>
      <c r="KZR934" s="347"/>
      <c r="KZS934" s="347"/>
      <c r="KZT934" s="347"/>
      <c r="KZU934" s="347"/>
      <c r="KZV934" s="347"/>
      <c r="KZW934" s="347"/>
      <c r="KZX934" s="347"/>
      <c r="KZY934" s="347"/>
      <c r="KZZ934" s="347"/>
      <c r="LAA934" s="347"/>
      <c r="LAB934" s="347"/>
      <c r="LAC934" s="347"/>
      <c r="LAD934" s="347"/>
      <c r="LAE934" s="347"/>
      <c r="LAF934" s="347"/>
      <c r="LAG934" s="347"/>
      <c r="LAH934" s="347"/>
      <c r="LAI934" s="347"/>
      <c r="LAJ934" s="347"/>
      <c r="LAK934" s="347"/>
      <c r="LAL934" s="347"/>
      <c r="LAM934" s="347"/>
      <c r="LAN934" s="347"/>
      <c r="LAO934" s="347"/>
      <c r="LAP934" s="347"/>
      <c r="LAQ934" s="347"/>
      <c r="LAR934" s="347"/>
      <c r="LAS934" s="347"/>
      <c r="LAT934" s="347"/>
      <c r="LAU934" s="347"/>
      <c r="LAV934" s="347"/>
      <c r="LAW934" s="347"/>
      <c r="LAX934" s="347"/>
      <c r="LAY934" s="347"/>
      <c r="LAZ934" s="347"/>
      <c r="LBA934" s="347"/>
      <c r="LBB934" s="347"/>
      <c r="LBC934" s="347"/>
      <c r="LBD934" s="347"/>
      <c r="LBE934" s="347"/>
      <c r="LBF934" s="347"/>
      <c r="LBG934" s="347"/>
      <c r="LBH934" s="347"/>
      <c r="LBI934" s="347"/>
      <c r="LBJ934" s="347"/>
      <c r="LBK934" s="347"/>
      <c r="LBL934" s="347"/>
      <c r="LBM934" s="347"/>
      <c r="LBN934" s="347"/>
      <c r="LBO934" s="347"/>
      <c r="LBP934" s="347"/>
      <c r="LBQ934" s="347"/>
      <c r="LBR934" s="347"/>
      <c r="LBS934" s="347"/>
      <c r="LBT934" s="347"/>
      <c r="LBU934" s="347"/>
      <c r="LBV934" s="347"/>
      <c r="LBW934" s="347"/>
      <c r="LBX934" s="347"/>
      <c r="LBY934" s="347"/>
      <c r="LBZ934" s="347"/>
      <c r="LCA934" s="347"/>
      <c r="LCB934" s="347"/>
      <c r="LCC934" s="347"/>
      <c r="LCD934" s="347"/>
      <c r="LCE934" s="347"/>
      <c r="LCF934" s="347"/>
      <c r="LCG934" s="347"/>
      <c r="LCH934" s="347"/>
      <c r="LCI934" s="347"/>
      <c r="LCJ934" s="347"/>
      <c r="LCK934" s="347"/>
      <c r="LCL934" s="347"/>
      <c r="LCM934" s="347"/>
      <c r="LCN934" s="347"/>
      <c r="LCO934" s="347"/>
      <c r="LCP934" s="347"/>
      <c r="LCQ934" s="347"/>
      <c r="LCR934" s="347"/>
      <c r="LCS934" s="347"/>
      <c r="LCT934" s="347"/>
      <c r="LCU934" s="347"/>
      <c r="LCV934" s="347"/>
      <c r="LCW934" s="347"/>
      <c r="LCX934" s="347"/>
      <c r="LCY934" s="347"/>
      <c r="LCZ934" s="347"/>
      <c r="LDA934" s="347"/>
      <c r="LDB934" s="347"/>
      <c r="LDC934" s="347"/>
      <c r="LDD934" s="347"/>
      <c r="LDE934" s="347"/>
      <c r="LDF934" s="347"/>
      <c r="LDG934" s="347"/>
      <c r="LDH934" s="347"/>
      <c r="LDI934" s="347"/>
      <c r="LDJ934" s="347"/>
      <c r="LDK934" s="347"/>
      <c r="LDL934" s="347"/>
      <c r="LDM934" s="347"/>
      <c r="LDN934" s="347"/>
      <c r="LDO934" s="347"/>
      <c r="LDP934" s="347"/>
      <c r="LDQ934" s="347"/>
      <c r="LDR934" s="347"/>
      <c r="LDS934" s="347"/>
      <c r="LDT934" s="347"/>
      <c r="LDU934" s="347"/>
      <c r="LDV934" s="347"/>
      <c r="LDW934" s="347"/>
      <c r="LDX934" s="347"/>
      <c r="LDY934" s="347"/>
      <c r="LDZ934" s="347"/>
      <c r="LEA934" s="347"/>
      <c r="LEB934" s="347"/>
      <c r="LEC934" s="347"/>
      <c r="LED934" s="347"/>
      <c r="LEE934" s="347"/>
      <c r="LEF934" s="347"/>
      <c r="LEG934" s="347"/>
      <c r="LEH934" s="347"/>
      <c r="LEI934" s="347"/>
      <c r="LEJ934" s="347"/>
      <c r="LEK934" s="347"/>
      <c r="LEL934" s="347"/>
      <c r="LEM934" s="347"/>
      <c r="LEN934" s="347"/>
      <c r="LEO934" s="347"/>
      <c r="LEP934" s="347"/>
      <c r="LEQ934" s="347"/>
      <c r="LER934" s="347"/>
      <c r="LES934" s="347"/>
      <c r="LET934" s="347"/>
      <c r="LEU934" s="347"/>
      <c r="LEV934" s="347"/>
      <c r="LEW934" s="347"/>
      <c r="LEX934" s="347"/>
      <c r="LEY934" s="347"/>
      <c r="LEZ934" s="347"/>
      <c r="LFA934" s="347"/>
      <c r="LFB934" s="347"/>
      <c r="LFC934" s="347"/>
      <c r="LFD934" s="347"/>
      <c r="LFE934" s="347"/>
      <c r="LFF934" s="347"/>
      <c r="LFG934" s="347"/>
      <c r="LFH934" s="347"/>
      <c r="LFI934" s="347"/>
      <c r="LFJ934" s="347"/>
      <c r="LFK934" s="347"/>
      <c r="LFL934" s="347"/>
      <c r="LFM934" s="347"/>
      <c r="LFN934" s="347"/>
      <c r="LFO934" s="347"/>
      <c r="LFP934" s="347"/>
      <c r="LFQ934" s="347"/>
      <c r="LFR934" s="347"/>
      <c r="LFS934" s="347"/>
      <c r="LFT934" s="347"/>
      <c r="LFU934" s="347"/>
      <c r="LFV934" s="347"/>
      <c r="LFW934" s="347"/>
      <c r="LFX934" s="347"/>
      <c r="LFY934" s="347"/>
      <c r="LFZ934" s="347"/>
      <c r="LGA934" s="347"/>
      <c r="LGB934" s="347"/>
      <c r="LGC934" s="347"/>
      <c r="LGD934" s="347"/>
      <c r="LGE934" s="347"/>
      <c r="LGF934" s="347"/>
      <c r="LGG934" s="347"/>
      <c r="LGH934" s="347"/>
      <c r="LGI934" s="347"/>
      <c r="LGJ934" s="347"/>
      <c r="LGK934" s="347"/>
      <c r="LGL934" s="347"/>
      <c r="LGM934" s="347"/>
      <c r="LGN934" s="347"/>
      <c r="LGO934" s="347"/>
      <c r="LGP934" s="347"/>
      <c r="LGQ934" s="347"/>
      <c r="LGR934" s="347"/>
      <c r="LGS934" s="347"/>
      <c r="LGT934" s="347"/>
      <c r="LGU934" s="347"/>
      <c r="LGV934" s="347"/>
      <c r="LGW934" s="347"/>
      <c r="LGX934" s="347"/>
      <c r="LGY934" s="347"/>
      <c r="LGZ934" s="347"/>
      <c r="LHA934" s="347"/>
      <c r="LHB934" s="347"/>
      <c r="LHC934" s="347"/>
      <c r="LHD934" s="347"/>
      <c r="LHE934" s="347"/>
      <c r="LHF934" s="347"/>
      <c r="LHG934" s="347"/>
      <c r="LHH934" s="347"/>
      <c r="LHI934" s="347"/>
      <c r="LHJ934" s="347"/>
      <c r="LHK934" s="347"/>
      <c r="LHL934" s="347"/>
      <c r="LHM934" s="347"/>
      <c r="LHN934" s="347"/>
      <c r="LHO934" s="347"/>
      <c r="LHP934" s="347"/>
      <c r="LHQ934" s="347"/>
      <c r="LHR934" s="347"/>
      <c r="LHS934" s="347"/>
      <c r="LHT934" s="347"/>
      <c r="LHU934" s="347"/>
      <c r="LHV934" s="347"/>
      <c r="LHW934" s="347"/>
      <c r="LHX934" s="347"/>
      <c r="LHY934" s="347"/>
      <c r="LHZ934" s="347"/>
      <c r="LIA934" s="347"/>
      <c r="LIB934" s="347"/>
      <c r="LIC934" s="347"/>
      <c r="LID934" s="347"/>
      <c r="LIE934" s="347"/>
      <c r="LIF934" s="347"/>
      <c r="LIG934" s="347"/>
      <c r="LIH934" s="347"/>
      <c r="LII934" s="347"/>
      <c r="LIJ934" s="347"/>
      <c r="LIK934" s="347"/>
      <c r="LIL934" s="347"/>
      <c r="LIM934" s="347"/>
      <c r="LIN934" s="347"/>
      <c r="LIO934" s="347"/>
      <c r="LIP934" s="347"/>
      <c r="LIQ934" s="347"/>
      <c r="LIR934" s="347"/>
      <c r="LIS934" s="347"/>
      <c r="LIT934" s="347"/>
      <c r="LIU934" s="347"/>
      <c r="LIV934" s="347"/>
      <c r="LIW934" s="347"/>
      <c r="LIX934" s="347"/>
      <c r="LIY934" s="347"/>
      <c r="LIZ934" s="347"/>
      <c r="LJA934" s="347"/>
      <c r="LJB934" s="347"/>
      <c r="LJC934" s="347"/>
      <c r="LJD934" s="347"/>
      <c r="LJE934" s="347"/>
      <c r="LJF934" s="347"/>
      <c r="LJG934" s="347"/>
      <c r="LJH934" s="347"/>
      <c r="LJI934" s="347"/>
      <c r="LJJ934" s="347"/>
      <c r="LJK934" s="347"/>
      <c r="LJL934" s="347"/>
      <c r="LJM934" s="347"/>
      <c r="LJN934" s="347"/>
      <c r="LJO934" s="347"/>
      <c r="LJP934" s="347"/>
      <c r="LJQ934" s="347"/>
      <c r="LJR934" s="347"/>
      <c r="LJS934" s="347"/>
      <c r="LJT934" s="347"/>
      <c r="LJU934" s="347"/>
      <c r="LJV934" s="347"/>
      <c r="LJW934" s="347"/>
      <c r="LJX934" s="347"/>
      <c r="LJY934" s="347"/>
      <c r="LJZ934" s="347"/>
      <c r="LKA934" s="347"/>
      <c r="LKB934" s="347"/>
      <c r="LKC934" s="347"/>
      <c r="LKD934" s="347"/>
      <c r="LKE934" s="347"/>
      <c r="LKF934" s="347"/>
      <c r="LKG934" s="347"/>
      <c r="LKH934" s="347"/>
      <c r="LKI934" s="347"/>
      <c r="LKJ934" s="347"/>
      <c r="LKK934" s="347"/>
      <c r="LKL934" s="347"/>
      <c r="LKM934" s="347"/>
      <c r="LKN934" s="347"/>
      <c r="LKO934" s="347"/>
      <c r="LKP934" s="347"/>
      <c r="LKQ934" s="347"/>
      <c r="LKR934" s="347"/>
      <c r="LKS934" s="347"/>
      <c r="LKT934" s="347"/>
      <c r="LKU934" s="347"/>
      <c r="LKV934" s="347"/>
      <c r="LKW934" s="347"/>
      <c r="LKX934" s="347"/>
      <c r="LKY934" s="347"/>
      <c r="LKZ934" s="347"/>
      <c r="LLA934" s="347"/>
      <c r="LLB934" s="347"/>
      <c r="LLC934" s="347"/>
      <c r="LLD934" s="347"/>
      <c r="LLE934" s="347"/>
      <c r="LLF934" s="347"/>
      <c r="LLG934" s="347"/>
      <c r="LLH934" s="347"/>
      <c r="LLI934" s="347"/>
      <c r="LLJ934" s="347"/>
      <c r="LLK934" s="347"/>
      <c r="LLL934" s="347"/>
      <c r="LLM934" s="347"/>
      <c r="LLN934" s="347"/>
      <c r="LLO934" s="347"/>
      <c r="LLP934" s="347"/>
      <c r="LLQ934" s="347"/>
      <c r="LLR934" s="347"/>
      <c r="LLS934" s="347"/>
      <c r="LLT934" s="347"/>
      <c r="LLU934" s="347"/>
      <c r="LLV934" s="347"/>
      <c r="LLW934" s="347"/>
      <c r="LLX934" s="347"/>
      <c r="LLY934" s="347"/>
      <c r="LLZ934" s="347"/>
      <c r="LMA934" s="347"/>
      <c r="LMB934" s="347"/>
      <c r="LMC934" s="347"/>
      <c r="LMD934" s="347"/>
      <c r="LME934" s="347"/>
      <c r="LMF934" s="347"/>
      <c r="LMG934" s="347"/>
      <c r="LMH934" s="347"/>
      <c r="LMI934" s="347"/>
      <c r="LMJ934" s="347"/>
      <c r="LMK934" s="347"/>
      <c r="LML934" s="347"/>
      <c r="LMM934" s="347"/>
      <c r="LMN934" s="347"/>
      <c r="LMO934" s="347"/>
      <c r="LMP934" s="347"/>
      <c r="LMQ934" s="347"/>
      <c r="LMR934" s="347"/>
      <c r="LMS934" s="347"/>
      <c r="LMT934" s="347"/>
      <c r="LMU934" s="347"/>
      <c r="LMV934" s="347"/>
      <c r="LMW934" s="347"/>
      <c r="LMX934" s="347"/>
      <c r="LMY934" s="347"/>
      <c r="LMZ934" s="347"/>
      <c r="LNA934" s="347"/>
      <c r="LNB934" s="347"/>
      <c r="LNC934" s="347"/>
      <c r="LND934" s="347"/>
      <c r="LNE934" s="347"/>
      <c r="LNF934" s="347"/>
      <c r="LNG934" s="347"/>
      <c r="LNH934" s="347"/>
      <c r="LNI934" s="347"/>
      <c r="LNJ934" s="347"/>
      <c r="LNK934" s="347"/>
      <c r="LNL934" s="347"/>
      <c r="LNM934" s="347"/>
      <c r="LNN934" s="347"/>
      <c r="LNO934" s="347"/>
      <c r="LNP934" s="347"/>
      <c r="LNQ934" s="347"/>
      <c r="LNR934" s="347"/>
      <c r="LNS934" s="347"/>
      <c r="LNT934" s="347"/>
      <c r="LNU934" s="347"/>
      <c r="LNV934" s="347"/>
      <c r="LNW934" s="347"/>
      <c r="LNX934" s="347"/>
      <c r="LNY934" s="347"/>
      <c r="LNZ934" s="347"/>
      <c r="LOA934" s="347"/>
      <c r="LOB934" s="347"/>
      <c r="LOC934" s="347"/>
      <c r="LOD934" s="347"/>
      <c r="LOE934" s="347"/>
      <c r="LOF934" s="347"/>
      <c r="LOG934" s="347"/>
      <c r="LOH934" s="347"/>
      <c r="LOI934" s="347"/>
      <c r="LOJ934" s="347"/>
      <c r="LOK934" s="347"/>
      <c r="LOL934" s="347"/>
      <c r="LOM934" s="347"/>
      <c r="LON934" s="347"/>
      <c r="LOO934" s="347"/>
      <c r="LOP934" s="347"/>
      <c r="LOQ934" s="347"/>
      <c r="LOR934" s="347"/>
      <c r="LOS934" s="347"/>
      <c r="LOT934" s="347"/>
      <c r="LOU934" s="347"/>
      <c r="LOV934" s="347"/>
      <c r="LOW934" s="347"/>
      <c r="LOX934" s="347"/>
      <c r="LOY934" s="347"/>
      <c r="LOZ934" s="347"/>
      <c r="LPA934" s="347"/>
      <c r="LPB934" s="347"/>
      <c r="LPC934" s="347"/>
      <c r="LPD934" s="347"/>
      <c r="LPE934" s="347"/>
      <c r="LPF934" s="347"/>
      <c r="LPG934" s="347"/>
      <c r="LPH934" s="347"/>
      <c r="LPI934" s="347"/>
      <c r="LPJ934" s="347"/>
      <c r="LPK934" s="347"/>
      <c r="LPL934" s="347"/>
      <c r="LPM934" s="347"/>
      <c r="LPN934" s="347"/>
      <c r="LPO934" s="347"/>
      <c r="LPP934" s="347"/>
      <c r="LPQ934" s="347"/>
      <c r="LPR934" s="347"/>
      <c r="LPS934" s="347"/>
      <c r="LPT934" s="347"/>
      <c r="LPU934" s="347"/>
      <c r="LPV934" s="347"/>
      <c r="LPW934" s="347"/>
      <c r="LPX934" s="347"/>
      <c r="LPY934" s="347"/>
      <c r="LPZ934" s="347"/>
      <c r="LQA934" s="347"/>
      <c r="LQB934" s="347"/>
      <c r="LQC934" s="347"/>
      <c r="LQD934" s="347"/>
      <c r="LQE934" s="347"/>
      <c r="LQF934" s="347"/>
      <c r="LQG934" s="347"/>
      <c r="LQH934" s="347"/>
      <c r="LQI934" s="347"/>
      <c r="LQJ934" s="347"/>
      <c r="LQK934" s="347"/>
      <c r="LQL934" s="347"/>
      <c r="LQM934" s="347"/>
      <c r="LQN934" s="347"/>
      <c r="LQO934" s="347"/>
      <c r="LQP934" s="347"/>
      <c r="LQQ934" s="347"/>
      <c r="LQR934" s="347"/>
      <c r="LQS934" s="347"/>
      <c r="LQT934" s="347"/>
      <c r="LQU934" s="347"/>
      <c r="LQV934" s="347"/>
      <c r="LQW934" s="347"/>
      <c r="LQX934" s="347"/>
      <c r="LQY934" s="347"/>
      <c r="LQZ934" s="347"/>
      <c r="LRA934" s="347"/>
      <c r="LRB934" s="347"/>
      <c r="LRC934" s="347"/>
      <c r="LRD934" s="347"/>
      <c r="LRE934" s="347"/>
      <c r="LRF934" s="347"/>
      <c r="LRG934" s="347"/>
      <c r="LRH934" s="347"/>
      <c r="LRI934" s="347"/>
      <c r="LRJ934" s="347"/>
      <c r="LRK934" s="347"/>
      <c r="LRL934" s="347"/>
      <c r="LRM934" s="347"/>
      <c r="LRN934" s="347"/>
      <c r="LRO934" s="347"/>
      <c r="LRP934" s="347"/>
      <c r="LRQ934" s="347"/>
      <c r="LRR934" s="347"/>
      <c r="LRS934" s="347"/>
      <c r="LRT934" s="347"/>
      <c r="LRU934" s="347"/>
      <c r="LRV934" s="347"/>
      <c r="LRW934" s="347"/>
      <c r="LRX934" s="347"/>
      <c r="LRY934" s="347"/>
      <c r="LRZ934" s="347"/>
      <c r="LSA934" s="347"/>
      <c r="LSB934" s="347"/>
      <c r="LSC934" s="347"/>
      <c r="LSD934" s="347"/>
      <c r="LSE934" s="347"/>
      <c r="LSF934" s="347"/>
      <c r="LSG934" s="347"/>
      <c r="LSH934" s="347"/>
      <c r="LSI934" s="347"/>
      <c r="LSJ934" s="347"/>
      <c r="LSK934" s="347"/>
      <c r="LSL934" s="347"/>
      <c r="LSM934" s="347"/>
      <c r="LSN934" s="347"/>
      <c r="LSO934" s="347"/>
      <c r="LSP934" s="347"/>
      <c r="LSQ934" s="347"/>
      <c r="LSR934" s="347"/>
      <c r="LSS934" s="347"/>
      <c r="LST934" s="347"/>
      <c r="LSU934" s="347"/>
      <c r="LSV934" s="347"/>
      <c r="LSW934" s="347"/>
      <c r="LSX934" s="347"/>
      <c r="LSY934" s="347"/>
      <c r="LSZ934" s="347"/>
      <c r="LTA934" s="347"/>
      <c r="LTB934" s="347"/>
      <c r="LTC934" s="347"/>
      <c r="LTD934" s="347"/>
      <c r="LTE934" s="347"/>
      <c r="LTF934" s="347"/>
      <c r="LTG934" s="347"/>
      <c r="LTH934" s="347"/>
      <c r="LTI934" s="347"/>
      <c r="LTJ934" s="347"/>
      <c r="LTK934" s="347"/>
      <c r="LTL934" s="347"/>
      <c r="LTM934" s="347"/>
      <c r="LTN934" s="347"/>
      <c r="LTO934" s="347"/>
      <c r="LTP934" s="347"/>
      <c r="LTQ934" s="347"/>
      <c r="LTR934" s="347"/>
      <c r="LTS934" s="347"/>
      <c r="LTT934" s="347"/>
      <c r="LTU934" s="347"/>
      <c r="LTV934" s="347"/>
      <c r="LTW934" s="347"/>
      <c r="LTX934" s="347"/>
      <c r="LTY934" s="347"/>
      <c r="LTZ934" s="347"/>
      <c r="LUA934" s="347"/>
      <c r="LUB934" s="347"/>
      <c r="LUC934" s="347"/>
      <c r="LUD934" s="347"/>
      <c r="LUE934" s="347"/>
      <c r="LUF934" s="347"/>
      <c r="LUG934" s="347"/>
      <c r="LUH934" s="347"/>
      <c r="LUI934" s="347"/>
      <c r="LUJ934" s="347"/>
      <c r="LUK934" s="347"/>
      <c r="LUL934" s="347"/>
      <c r="LUM934" s="347"/>
      <c r="LUN934" s="347"/>
      <c r="LUO934" s="347"/>
      <c r="LUP934" s="347"/>
      <c r="LUQ934" s="347"/>
      <c r="LUR934" s="347"/>
      <c r="LUS934" s="347"/>
      <c r="LUT934" s="347"/>
      <c r="LUU934" s="347"/>
      <c r="LUV934" s="347"/>
      <c r="LUW934" s="347"/>
      <c r="LUX934" s="347"/>
      <c r="LUY934" s="347"/>
      <c r="LUZ934" s="347"/>
      <c r="LVA934" s="347"/>
      <c r="LVB934" s="347"/>
      <c r="LVC934" s="347"/>
      <c r="LVD934" s="347"/>
      <c r="LVE934" s="347"/>
      <c r="LVF934" s="347"/>
      <c r="LVG934" s="347"/>
      <c r="LVH934" s="347"/>
      <c r="LVI934" s="347"/>
      <c r="LVJ934" s="347"/>
      <c r="LVK934" s="347"/>
      <c r="LVL934" s="347"/>
      <c r="LVM934" s="347"/>
      <c r="LVN934" s="347"/>
      <c r="LVO934" s="347"/>
      <c r="LVP934" s="347"/>
      <c r="LVQ934" s="347"/>
      <c r="LVR934" s="347"/>
      <c r="LVS934" s="347"/>
      <c r="LVT934" s="347"/>
      <c r="LVU934" s="347"/>
      <c r="LVV934" s="347"/>
      <c r="LVW934" s="347"/>
      <c r="LVX934" s="347"/>
      <c r="LVY934" s="347"/>
      <c r="LVZ934" s="347"/>
      <c r="LWA934" s="347"/>
      <c r="LWB934" s="347"/>
      <c r="LWC934" s="347"/>
      <c r="LWD934" s="347"/>
      <c r="LWE934" s="347"/>
      <c r="LWF934" s="347"/>
      <c r="LWG934" s="347"/>
      <c r="LWH934" s="347"/>
      <c r="LWI934" s="347"/>
      <c r="LWJ934" s="347"/>
      <c r="LWK934" s="347"/>
      <c r="LWL934" s="347"/>
      <c r="LWM934" s="347"/>
      <c r="LWN934" s="347"/>
      <c r="LWO934" s="347"/>
      <c r="LWP934" s="347"/>
      <c r="LWQ934" s="347"/>
      <c r="LWR934" s="347"/>
      <c r="LWS934" s="347"/>
      <c r="LWT934" s="347"/>
      <c r="LWU934" s="347"/>
      <c r="LWV934" s="347"/>
      <c r="LWW934" s="347"/>
      <c r="LWX934" s="347"/>
      <c r="LWY934" s="347"/>
      <c r="LWZ934" s="347"/>
      <c r="LXA934" s="347"/>
      <c r="LXB934" s="347"/>
      <c r="LXC934" s="347"/>
      <c r="LXD934" s="347"/>
      <c r="LXE934" s="347"/>
      <c r="LXF934" s="347"/>
      <c r="LXG934" s="347"/>
      <c r="LXH934" s="347"/>
      <c r="LXI934" s="347"/>
      <c r="LXJ934" s="347"/>
      <c r="LXK934" s="347"/>
      <c r="LXL934" s="347"/>
      <c r="LXM934" s="347"/>
      <c r="LXN934" s="347"/>
      <c r="LXO934" s="347"/>
      <c r="LXP934" s="347"/>
      <c r="LXQ934" s="347"/>
      <c r="LXR934" s="347"/>
      <c r="LXS934" s="347"/>
      <c r="LXT934" s="347"/>
      <c r="LXU934" s="347"/>
      <c r="LXV934" s="347"/>
      <c r="LXW934" s="347"/>
      <c r="LXX934" s="347"/>
      <c r="LXY934" s="347"/>
      <c r="LXZ934" s="347"/>
      <c r="LYA934" s="347"/>
      <c r="LYB934" s="347"/>
      <c r="LYC934" s="347"/>
      <c r="LYD934" s="347"/>
      <c r="LYE934" s="347"/>
      <c r="LYF934" s="347"/>
      <c r="LYG934" s="347"/>
      <c r="LYH934" s="347"/>
      <c r="LYI934" s="347"/>
      <c r="LYJ934" s="347"/>
      <c r="LYK934" s="347"/>
      <c r="LYL934" s="347"/>
      <c r="LYM934" s="347"/>
      <c r="LYN934" s="347"/>
      <c r="LYO934" s="347"/>
      <c r="LYP934" s="347"/>
      <c r="LYQ934" s="347"/>
      <c r="LYR934" s="347"/>
      <c r="LYS934" s="347"/>
      <c r="LYT934" s="347"/>
      <c r="LYU934" s="347"/>
      <c r="LYV934" s="347"/>
      <c r="LYW934" s="347"/>
      <c r="LYX934" s="347"/>
      <c r="LYY934" s="347"/>
      <c r="LYZ934" s="347"/>
      <c r="LZA934" s="347"/>
      <c r="LZB934" s="347"/>
      <c r="LZC934" s="347"/>
      <c r="LZD934" s="347"/>
      <c r="LZE934" s="347"/>
      <c r="LZF934" s="347"/>
      <c r="LZG934" s="347"/>
      <c r="LZH934" s="347"/>
      <c r="LZI934" s="347"/>
      <c r="LZJ934" s="347"/>
      <c r="LZK934" s="347"/>
      <c r="LZL934" s="347"/>
      <c r="LZM934" s="347"/>
      <c r="LZN934" s="347"/>
      <c r="LZO934" s="347"/>
      <c r="LZP934" s="347"/>
      <c r="LZQ934" s="347"/>
      <c r="LZR934" s="347"/>
      <c r="LZS934" s="347"/>
      <c r="LZT934" s="347"/>
      <c r="LZU934" s="347"/>
      <c r="LZV934" s="347"/>
      <c r="LZW934" s="347"/>
      <c r="LZX934" s="347"/>
      <c r="LZY934" s="347"/>
      <c r="LZZ934" s="347"/>
      <c r="MAA934" s="347"/>
      <c r="MAB934" s="347"/>
      <c r="MAC934" s="347"/>
      <c r="MAD934" s="347"/>
      <c r="MAE934" s="347"/>
      <c r="MAF934" s="347"/>
      <c r="MAG934" s="347"/>
      <c r="MAH934" s="347"/>
      <c r="MAI934" s="347"/>
      <c r="MAJ934" s="347"/>
      <c r="MAK934" s="347"/>
      <c r="MAL934" s="347"/>
      <c r="MAM934" s="347"/>
      <c r="MAN934" s="347"/>
      <c r="MAO934" s="347"/>
      <c r="MAP934" s="347"/>
      <c r="MAQ934" s="347"/>
      <c r="MAR934" s="347"/>
      <c r="MAS934" s="347"/>
      <c r="MAT934" s="347"/>
      <c r="MAU934" s="347"/>
      <c r="MAV934" s="347"/>
      <c r="MAW934" s="347"/>
      <c r="MAX934" s="347"/>
      <c r="MAY934" s="347"/>
      <c r="MAZ934" s="347"/>
      <c r="MBA934" s="347"/>
      <c r="MBB934" s="347"/>
      <c r="MBC934" s="347"/>
      <c r="MBD934" s="347"/>
      <c r="MBE934" s="347"/>
      <c r="MBF934" s="347"/>
      <c r="MBG934" s="347"/>
      <c r="MBH934" s="347"/>
      <c r="MBI934" s="347"/>
      <c r="MBJ934" s="347"/>
      <c r="MBK934" s="347"/>
      <c r="MBL934" s="347"/>
      <c r="MBM934" s="347"/>
      <c r="MBN934" s="347"/>
      <c r="MBO934" s="347"/>
      <c r="MBP934" s="347"/>
      <c r="MBQ934" s="347"/>
      <c r="MBR934" s="347"/>
      <c r="MBS934" s="347"/>
      <c r="MBT934" s="347"/>
      <c r="MBU934" s="347"/>
      <c r="MBV934" s="347"/>
      <c r="MBW934" s="347"/>
      <c r="MBX934" s="347"/>
      <c r="MBY934" s="347"/>
      <c r="MBZ934" s="347"/>
      <c r="MCA934" s="347"/>
      <c r="MCB934" s="347"/>
      <c r="MCC934" s="347"/>
      <c r="MCD934" s="347"/>
      <c r="MCE934" s="347"/>
      <c r="MCF934" s="347"/>
      <c r="MCG934" s="347"/>
      <c r="MCH934" s="347"/>
      <c r="MCI934" s="347"/>
      <c r="MCJ934" s="347"/>
      <c r="MCK934" s="347"/>
      <c r="MCL934" s="347"/>
      <c r="MCM934" s="347"/>
      <c r="MCN934" s="347"/>
      <c r="MCO934" s="347"/>
      <c r="MCP934" s="347"/>
      <c r="MCQ934" s="347"/>
      <c r="MCR934" s="347"/>
      <c r="MCS934" s="347"/>
      <c r="MCT934" s="347"/>
      <c r="MCU934" s="347"/>
      <c r="MCV934" s="347"/>
      <c r="MCW934" s="347"/>
      <c r="MCX934" s="347"/>
      <c r="MCY934" s="347"/>
      <c r="MCZ934" s="347"/>
      <c r="MDA934" s="347"/>
      <c r="MDB934" s="347"/>
      <c r="MDC934" s="347"/>
      <c r="MDD934" s="347"/>
      <c r="MDE934" s="347"/>
      <c r="MDF934" s="347"/>
      <c r="MDG934" s="347"/>
      <c r="MDH934" s="347"/>
      <c r="MDI934" s="347"/>
      <c r="MDJ934" s="347"/>
      <c r="MDK934" s="347"/>
      <c r="MDL934" s="347"/>
      <c r="MDM934" s="347"/>
      <c r="MDN934" s="347"/>
      <c r="MDO934" s="347"/>
      <c r="MDP934" s="347"/>
      <c r="MDQ934" s="347"/>
      <c r="MDR934" s="347"/>
      <c r="MDS934" s="347"/>
      <c r="MDT934" s="347"/>
      <c r="MDU934" s="347"/>
      <c r="MDV934" s="347"/>
      <c r="MDW934" s="347"/>
      <c r="MDX934" s="347"/>
      <c r="MDY934" s="347"/>
      <c r="MDZ934" s="347"/>
      <c r="MEA934" s="347"/>
      <c r="MEB934" s="347"/>
      <c r="MEC934" s="347"/>
      <c r="MED934" s="347"/>
      <c r="MEE934" s="347"/>
      <c r="MEF934" s="347"/>
      <c r="MEG934" s="347"/>
      <c r="MEH934" s="347"/>
      <c r="MEI934" s="347"/>
      <c r="MEJ934" s="347"/>
      <c r="MEK934" s="347"/>
      <c r="MEL934" s="347"/>
      <c r="MEM934" s="347"/>
      <c r="MEN934" s="347"/>
      <c r="MEO934" s="347"/>
      <c r="MEP934" s="347"/>
      <c r="MEQ934" s="347"/>
      <c r="MER934" s="347"/>
      <c r="MES934" s="347"/>
      <c r="MET934" s="347"/>
      <c r="MEU934" s="347"/>
      <c r="MEV934" s="347"/>
      <c r="MEW934" s="347"/>
      <c r="MEX934" s="347"/>
      <c r="MEY934" s="347"/>
      <c r="MEZ934" s="347"/>
      <c r="MFA934" s="347"/>
      <c r="MFB934" s="347"/>
      <c r="MFC934" s="347"/>
      <c r="MFD934" s="347"/>
      <c r="MFE934" s="347"/>
      <c r="MFF934" s="347"/>
      <c r="MFG934" s="347"/>
      <c r="MFH934" s="347"/>
      <c r="MFI934" s="347"/>
      <c r="MFJ934" s="347"/>
      <c r="MFK934" s="347"/>
      <c r="MFL934" s="347"/>
      <c r="MFM934" s="347"/>
      <c r="MFN934" s="347"/>
      <c r="MFO934" s="347"/>
      <c r="MFP934" s="347"/>
      <c r="MFQ934" s="347"/>
      <c r="MFR934" s="347"/>
      <c r="MFS934" s="347"/>
      <c r="MFT934" s="347"/>
      <c r="MFU934" s="347"/>
      <c r="MFV934" s="347"/>
      <c r="MFW934" s="347"/>
      <c r="MFX934" s="347"/>
      <c r="MFY934" s="347"/>
      <c r="MFZ934" s="347"/>
      <c r="MGA934" s="347"/>
      <c r="MGB934" s="347"/>
      <c r="MGC934" s="347"/>
      <c r="MGD934" s="347"/>
      <c r="MGE934" s="347"/>
      <c r="MGF934" s="347"/>
      <c r="MGG934" s="347"/>
      <c r="MGH934" s="347"/>
      <c r="MGI934" s="347"/>
      <c r="MGJ934" s="347"/>
      <c r="MGK934" s="347"/>
      <c r="MGL934" s="347"/>
      <c r="MGM934" s="347"/>
      <c r="MGN934" s="347"/>
      <c r="MGO934" s="347"/>
      <c r="MGP934" s="347"/>
      <c r="MGQ934" s="347"/>
      <c r="MGR934" s="347"/>
      <c r="MGS934" s="347"/>
      <c r="MGT934" s="347"/>
      <c r="MGU934" s="347"/>
      <c r="MGV934" s="347"/>
      <c r="MGW934" s="347"/>
      <c r="MGX934" s="347"/>
      <c r="MGY934" s="347"/>
      <c r="MGZ934" s="347"/>
      <c r="MHA934" s="347"/>
      <c r="MHB934" s="347"/>
      <c r="MHC934" s="347"/>
      <c r="MHD934" s="347"/>
      <c r="MHE934" s="347"/>
      <c r="MHF934" s="347"/>
      <c r="MHG934" s="347"/>
      <c r="MHH934" s="347"/>
      <c r="MHI934" s="347"/>
      <c r="MHJ934" s="347"/>
      <c r="MHK934" s="347"/>
      <c r="MHL934" s="347"/>
      <c r="MHM934" s="347"/>
      <c r="MHN934" s="347"/>
      <c r="MHO934" s="347"/>
      <c r="MHP934" s="347"/>
      <c r="MHQ934" s="347"/>
      <c r="MHR934" s="347"/>
      <c r="MHS934" s="347"/>
      <c r="MHT934" s="347"/>
      <c r="MHU934" s="347"/>
      <c r="MHV934" s="347"/>
      <c r="MHW934" s="347"/>
      <c r="MHX934" s="347"/>
      <c r="MHY934" s="347"/>
      <c r="MHZ934" s="347"/>
      <c r="MIA934" s="347"/>
      <c r="MIB934" s="347"/>
      <c r="MIC934" s="347"/>
      <c r="MID934" s="347"/>
      <c r="MIE934" s="347"/>
      <c r="MIF934" s="347"/>
      <c r="MIG934" s="347"/>
      <c r="MIH934" s="347"/>
      <c r="MII934" s="347"/>
      <c r="MIJ934" s="347"/>
      <c r="MIK934" s="347"/>
      <c r="MIL934" s="347"/>
      <c r="MIM934" s="347"/>
      <c r="MIN934" s="347"/>
      <c r="MIO934" s="347"/>
      <c r="MIP934" s="347"/>
      <c r="MIQ934" s="347"/>
      <c r="MIR934" s="347"/>
      <c r="MIS934" s="347"/>
      <c r="MIT934" s="347"/>
      <c r="MIU934" s="347"/>
      <c r="MIV934" s="347"/>
      <c r="MIW934" s="347"/>
      <c r="MIX934" s="347"/>
      <c r="MIY934" s="347"/>
      <c r="MIZ934" s="347"/>
      <c r="MJA934" s="347"/>
      <c r="MJB934" s="347"/>
      <c r="MJC934" s="347"/>
      <c r="MJD934" s="347"/>
      <c r="MJE934" s="347"/>
      <c r="MJF934" s="347"/>
      <c r="MJG934" s="347"/>
      <c r="MJH934" s="347"/>
      <c r="MJI934" s="347"/>
      <c r="MJJ934" s="347"/>
      <c r="MJK934" s="347"/>
      <c r="MJL934" s="347"/>
      <c r="MJM934" s="347"/>
      <c r="MJN934" s="347"/>
      <c r="MJO934" s="347"/>
      <c r="MJP934" s="347"/>
      <c r="MJQ934" s="347"/>
      <c r="MJR934" s="347"/>
      <c r="MJS934" s="347"/>
      <c r="MJT934" s="347"/>
      <c r="MJU934" s="347"/>
      <c r="MJV934" s="347"/>
      <c r="MJW934" s="347"/>
      <c r="MJX934" s="347"/>
      <c r="MJY934" s="347"/>
      <c r="MJZ934" s="347"/>
      <c r="MKA934" s="347"/>
      <c r="MKB934" s="347"/>
      <c r="MKC934" s="347"/>
      <c r="MKD934" s="347"/>
      <c r="MKE934" s="347"/>
      <c r="MKF934" s="347"/>
      <c r="MKG934" s="347"/>
      <c r="MKH934" s="347"/>
      <c r="MKI934" s="347"/>
      <c r="MKJ934" s="347"/>
      <c r="MKK934" s="347"/>
      <c r="MKL934" s="347"/>
      <c r="MKM934" s="347"/>
      <c r="MKN934" s="347"/>
      <c r="MKO934" s="347"/>
      <c r="MKP934" s="347"/>
      <c r="MKQ934" s="347"/>
      <c r="MKR934" s="347"/>
      <c r="MKS934" s="347"/>
      <c r="MKT934" s="347"/>
      <c r="MKU934" s="347"/>
      <c r="MKV934" s="347"/>
      <c r="MKW934" s="347"/>
      <c r="MKX934" s="347"/>
      <c r="MKY934" s="347"/>
      <c r="MKZ934" s="347"/>
      <c r="MLA934" s="347"/>
      <c r="MLB934" s="347"/>
      <c r="MLC934" s="347"/>
      <c r="MLD934" s="347"/>
      <c r="MLE934" s="347"/>
      <c r="MLF934" s="347"/>
      <c r="MLG934" s="347"/>
      <c r="MLH934" s="347"/>
      <c r="MLI934" s="347"/>
      <c r="MLJ934" s="347"/>
      <c r="MLK934" s="347"/>
      <c r="MLL934" s="347"/>
      <c r="MLM934" s="347"/>
      <c r="MLN934" s="347"/>
      <c r="MLO934" s="347"/>
      <c r="MLP934" s="347"/>
      <c r="MLQ934" s="347"/>
      <c r="MLR934" s="347"/>
      <c r="MLS934" s="347"/>
      <c r="MLT934" s="347"/>
      <c r="MLU934" s="347"/>
      <c r="MLV934" s="347"/>
      <c r="MLW934" s="347"/>
      <c r="MLX934" s="347"/>
      <c r="MLY934" s="347"/>
      <c r="MLZ934" s="347"/>
      <c r="MMA934" s="347"/>
      <c r="MMB934" s="347"/>
      <c r="MMC934" s="347"/>
      <c r="MMD934" s="347"/>
      <c r="MME934" s="347"/>
      <c r="MMF934" s="347"/>
      <c r="MMG934" s="347"/>
      <c r="MMH934" s="347"/>
      <c r="MMI934" s="347"/>
      <c r="MMJ934" s="347"/>
      <c r="MMK934" s="347"/>
      <c r="MML934" s="347"/>
      <c r="MMM934" s="347"/>
      <c r="MMN934" s="347"/>
      <c r="MMO934" s="347"/>
      <c r="MMP934" s="347"/>
      <c r="MMQ934" s="347"/>
      <c r="MMR934" s="347"/>
      <c r="MMS934" s="347"/>
      <c r="MMT934" s="347"/>
      <c r="MMU934" s="347"/>
      <c r="MMV934" s="347"/>
      <c r="MMW934" s="347"/>
      <c r="MMX934" s="347"/>
      <c r="MMY934" s="347"/>
      <c r="MMZ934" s="347"/>
      <c r="MNA934" s="347"/>
      <c r="MNB934" s="347"/>
      <c r="MNC934" s="347"/>
      <c r="MND934" s="347"/>
      <c r="MNE934" s="347"/>
      <c r="MNF934" s="347"/>
      <c r="MNG934" s="347"/>
      <c r="MNH934" s="347"/>
      <c r="MNI934" s="347"/>
      <c r="MNJ934" s="347"/>
      <c r="MNK934" s="347"/>
      <c r="MNL934" s="347"/>
      <c r="MNM934" s="347"/>
      <c r="MNN934" s="347"/>
      <c r="MNO934" s="347"/>
      <c r="MNP934" s="347"/>
      <c r="MNQ934" s="347"/>
      <c r="MNR934" s="347"/>
      <c r="MNS934" s="347"/>
      <c r="MNT934" s="347"/>
      <c r="MNU934" s="347"/>
      <c r="MNV934" s="347"/>
      <c r="MNW934" s="347"/>
      <c r="MNX934" s="347"/>
      <c r="MNY934" s="347"/>
      <c r="MNZ934" s="347"/>
      <c r="MOA934" s="347"/>
      <c r="MOB934" s="347"/>
      <c r="MOC934" s="347"/>
      <c r="MOD934" s="347"/>
      <c r="MOE934" s="347"/>
      <c r="MOF934" s="347"/>
      <c r="MOG934" s="347"/>
      <c r="MOH934" s="347"/>
      <c r="MOI934" s="347"/>
      <c r="MOJ934" s="347"/>
      <c r="MOK934" s="347"/>
      <c r="MOL934" s="347"/>
      <c r="MOM934" s="347"/>
      <c r="MON934" s="347"/>
      <c r="MOO934" s="347"/>
      <c r="MOP934" s="347"/>
      <c r="MOQ934" s="347"/>
      <c r="MOR934" s="347"/>
      <c r="MOS934" s="347"/>
      <c r="MOT934" s="347"/>
      <c r="MOU934" s="347"/>
      <c r="MOV934" s="347"/>
      <c r="MOW934" s="347"/>
      <c r="MOX934" s="347"/>
      <c r="MOY934" s="347"/>
      <c r="MOZ934" s="347"/>
      <c r="MPA934" s="347"/>
      <c r="MPB934" s="347"/>
      <c r="MPC934" s="347"/>
      <c r="MPD934" s="347"/>
      <c r="MPE934" s="347"/>
      <c r="MPF934" s="347"/>
      <c r="MPG934" s="347"/>
      <c r="MPH934" s="347"/>
      <c r="MPI934" s="347"/>
      <c r="MPJ934" s="347"/>
      <c r="MPK934" s="347"/>
      <c r="MPL934" s="347"/>
      <c r="MPM934" s="347"/>
      <c r="MPN934" s="347"/>
      <c r="MPO934" s="347"/>
      <c r="MPP934" s="347"/>
      <c r="MPQ934" s="347"/>
      <c r="MPR934" s="347"/>
      <c r="MPS934" s="347"/>
      <c r="MPT934" s="347"/>
      <c r="MPU934" s="347"/>
      <c r="MPV934" s="347"/>
      <c r="MPW934" s="347"/>
      <c r="MPX934" s="347"/>
      <c r="MPY934" s="347"/>
      <c r="MPZ934" s="347"/>
      <c r="MQA934" s="347"/>
      <c r="MQB934" s="347"/>
      <c r="MQC934" s="347"/>
      <c r="MQD934" s="347"/>
      <c r="MQE934" s="347"/>
      <c r="MQF934" s="347"/>
      <c r="MQG934" s="347"/>
      <c r="MQH934" s="347"/>
      <c r="MQI934" s="347"/>
      <c r="MQJ934" s="347"/>
      <c r="MQK934" s="347"/>
      <c r="MQL934" s="347"/>
      <c r="MQM934" s="347"/>
      <c r="MQN934" s="347"/>
      <c r="MQO934" s="347"/>
      <c r="MQP934" s="347"/>
      <c r="MQQ934" s="347"/>
      <c r="MQR934" s="347"/>
      <c r="MQS934" s="347"/>
      <c r="MQT934" s="347"/>
      <c r="MQU934" s="347"/>
      <c r="MQV934" s="347"/>
      <c r="MQW934" s="347"/>
      <c r="MQX934" s="347"/>
      <c r="MQY934" s="347"/>
      <c r="MQZ934" s="347"/>
      <c r="MRA934" s="347"/>
      <c r="MRB934" s="347"/>
      <c r="MRC934" s="347"/>
      <c r="MRD934" s="347"/>
      <c r="MRE934" s="347"/>
      <c r="MRF934" s="347"/>
      <c r="MRG934" s="347"/>
      <c r="MRH934" s="347"/>
      <c r="MRI934" s="347"/>
      <c r="MRJ934" s="347"/>
      <c r="MRK934" s="347"/>
      <c r="MRL934" s="347"/>
      <c r="MRM934" s="347"/>
      <c r="MRN934" s="347"/>
      <c r="MRO934" s="347"/>
      <c r="MRP934" s="347"/>
      <c r="MRQ934" s="347"/>
      <c r="MRR934" s="347"/>
      <c r="MRS934" s="347"/>
      <c r="MRT934" s="347"/>
      <c r="MRU934" s="347"/>
      <c r="MRV934" s="347"/>
      <c r="MRW934" s="347"/>
      <c r="MRX934" s="347"/>
      <c r="MRY934" s="347"/>
      <c r="MRZ934" s="347"/>
      <c r="MSA934" s="347"/>
      <c r="MSB934" s="347"/>
      <c r="MSC934" s="347"/>
      <c r="MSD934" s="347"/>
      <c r="MSE934" s="347"/>
      <c r="MSF934" s="347"/>
      <c r="MSG934" s="347"/>
      <c r="MSH934" s="347"/>
      <c r="MSI934" s="347"/>
      <c r="MSJ934" s="347"/>
      <c r="MSK934" s="347"/>
      <c r="MSL934" s="347"/>
      <c r="MSM934" s="347"/>
      <c r="MSN934" s="347"/>
      <c r="MSO934" s="347"/>
      <c r="MSP934" s="347"/>
      <c r="MSQ934" s="347"/>
      <c r="MSR934" s="347"/>
      <c r="MSS934" s="347"/>
      <c r="MST934" s="347"/>
      <c r="MSU934" s="347"/>
      <c r="MSV934" s="347"/>
      <c r="MSW934" s="347"/>
      <c r="MSX934" s="347"/>
      <c r="MSY934" s="347"/>
      <c r="MSZ934" s="347"/>
      <c r="MTA934" s="347"/>
      <c r="MTB934" s="347"/>
      <c r="MTC934" s="347"/>
      <c r="MTD934" s="347"/>
      <c r="MTE934" s="347"/>
      <c r="MTF934" s="347"/>
      <c r="MTG934" s="347"/>
      <c r="MTH934" s="347"/>
      <c r="MTI934" s="347"/>
      <c r="MTJ934" s="347"/>
      <c r="MTK934" s="347"/>
      <c r="MTL934" s="347"/>
      <c r="MTM934" s="347"/>
      <c r="MTN934" s="347"/>
      <c r="MTO934" s="347"/>
      <c r="MTP934" s="347"/>
      <c r="MTQ934" s="347"/>
      <c r="MTR934" s="347"/>
      <c r="MTS934" s="347"/>
      <c r="MTT934" s="347"/>
      <c r="MTU934" s="347"/>
      <c r="MTV934" s="347"/>
      <c r="MTW934" s="347"/>
      <c r="MTX934" s="347"/>
      <c r="MTY934" s="347"/>
      <c r="MTZ934" s="347"/>
      <c r="MUA934" s="347"/>
      <c r="MUB934" s="347"/>
      <c r="MUC934" s="347"/>
      <c r="MUD934" s="347"/>
      <c r="MUE934" s="347"/>
      <c r="MUF934" s="347"/>
      <c r="MUG934" s="347"/>
      <c r="MUH934" s="347"/>
      <c r="MUI934" s="347"/>
      <c r="MUJ934" s="347"/>
      <c r="MUK934" s="347"/>
      <c r="MUL934" s="347"/>
      <c r="MUM934" s="347"/>
      <c r="MUN934" s="347"/>
      <c r="MUO934" s="347"/>
      <c r="MUP934" s="347"/>
      <c r="MUQ934" s="347"/>
      <c r="MUR934" s="347"/>
      <c r="MUS934" s="347"/>
      <c r="MUT934" s="347"/>
      <c r="MUU934" s="347"/>
      <c r="MUV934" s="347"/>
      <c r="MUW934" s="347"/>
      <c r="MUX934" s="347"/>
      <c r="MUY934" s="347"/>
      <c r="MUZ934" s="347"/>
      <c r="MVA934" s="347"/>
      <c r="MVB934" s="347"/>
      <c r="MVC934" s="347"/>
      <c r="MVD934" s="347"/>
      <c r="MVE934" s="347"/>
      <c r="MVF934" s="347"/>
      <c r="MVG934" s="347"/>
      <c r="MVH934" s="347"/>
      <c r="MVI934" s="347"/>
      <c r="MVJ934" s="347"/>
      <c r="MVK934" s="347"/>
      <c r="MVL934" s="347"/>
      <c r="MVM934" s="347"/>
      <c r="MVN934" s="347"/>
      <c r="MVO934" s="347"/>
      <c r="MVP934" s="347"/>
      <c r="MVQ934" s="347"/>
      <c r="MVR934" s="347"/>
      <c r="MVS934" s="347"/>
      <c r="MVT934" s="347"/>
      <c r="MVU934" s="347"/>
      <c r="MVV934" s="347"/>
      <c r="MVW934" s="347"/>
      <c r="MVX934" s="347"/>
      <c r="MVY934" s="347"/>
      <c r="MVZ934" s="347"/>
      <c r="MWA934" s="347"/>
      <c r="MWB934" s="347"/>
      <c r="MWC934" s="347"/>
      <c r="MWD934" s="347"/>
      <c r="MWE934" s="347"/>
      <c r="MWF934" s="347"/>
      <c r="MWG934" s="347"/>
      <c r="MWH934" s="347"/>
      <c r="MWI934" s="347"/>
      <c r="MWJ934" s="347"/>
      <c r="MWK934" s="347"/>
      <c r="MWL934" s="347"/>
      <c r="MWM934" s="347"/>
      <c r="MWN934" s="347"/>
      <c r="MWO934" s="347"/>
      <c r="MWP934" s="347"/>
      <c r="MWQ934" s="347"/>
      <c r="MWR934" s="347"/>
      <c r="MWS934" s="347"/>
      <c r="MWT934" s="347"/>
      <c r="MWU934" s="347"/>
      <c r="MWV934" s="347"/>
      <c r="MWW934" s="347"/>
      <c r="MWX934" s="347"/>
      <c r="MWY934" s="347"/>
      <c r="MWZ934" s="347"/>
      <c r="MXA934" s="347"/>
      <c r="MXB934" s="347"/>
      <c r="MXC934" s="347"/>
      <c r="MXD934" s="347"/>
      <c r="MXE934" s="347"/>
      <c r="MXF934" s="347"/>
      <c r="MXG934" s="347"/>
      <c r="MXH934" s="347"/>
      <c r="MXI934" s="347"/>
      <c r="MXJ934" s="347"/>
      <c r="MXK934" s="347"/>
      <c r="MXL934" s="347"/>
      <c r="MXM934" s="347"/>
      <c r="MXN934" s="347"/>
      <c r="MXO934" s="347"/>
      <c r="MXP934" s="347"/>
      <c r="MXQ934" s="347"/>
      <c r="MXR934" s="347"/>
      <c r="MXS934" s="347"/>
      <c r="MXT934" s="347"/>
      <c r="MXU934" s="347"/>
      <c r="MXV934" s="347"/>
      <c r="MXW934" s="347"/>
      <c r="MXX934" s="347"/>
      <c r="MXY934" s="347"/>
      <c r="MXZ934" s="347"/>
      <c r="MYA934" s="347"/>
      <c r="MYB934" s="347"/>
      <c r="MYC934" s="347"/>
      <c r="MYD934" s="347"/>
      <c r="MYE934" s="347"/>
      <c r="MYF934" s="347"/>
      <c r="MYG934" s="347"/>
      <c r="MYH934" s="347"/>
      <c r="MYI934" s="347"/>
      <c r="MYJ934" s="347"/>
      <c r="MYK934" s="347"/>
      <c r="MYL934" s="347"/>
      <c r="MYM934" s="347"/>
      <c r="MYN934" s="347"/>
      <c r="MYO934" s="347"/>
      <c r="MYP934" s="347"/>
      <c r="MYQ934" s="347"/>
      <c r="MYR934" s="347"/>
      <c r="MYS934" s="347"/>
      <c r="MYT934" s="347"/>
      <c r="MYU934" s="347"/>
      <c r="MYV934" s="347"/>
      <c r="MYW934" s="347"/>
      <c r="MYX934" s="347"/>
      <c r="MYY934" s="347"/>
      <c r="MYZ934" s="347"/>
      <c r="MZA934" s="347"/>
      <c r="MZB934" s="347"/>
      <c r="MZC934" s="347"/>
      <c r="MZD934" s="347"/>
      <c r="MZE934" s="347"/>
      <c r="MZF934" s="347"/>
      <c r="MZG934" s="347"/>
      <c r="MZH934" s="347"/>
      <c r="MZI934" s="347"/>
      <c r="MZJ934" s="347"/>
      <c r="MZK934" s="347"/>
      <c r="MZL934" s="347"/>
      <c r="MZM934" s="347"/>
      <c r="MZN934" s="347"/>
      <c r="MZO934" s="347"/>
      <c r="MZP934" s="347"/>
      <c r="MZQ934" s="347"/>
      <c r="MZR934" s="347"/>
      <c r="MZS934" s="347"/>
      <c r="MZT934" s="347"/>
      <c r="MZU934" s="347"/>
      <c r="MZV934" s="347"/>
      <c r="MZW934" s="347"/>
      <c r="MZX934" s="347"/>
      <c r="MZY934" s="347"/>
      <c r="MZZ934" s="347"/>
      <c r="NAA934" s="347"/>
      <c r="NAB934" s="347"/>
      <c r="NAC934" s="347"/>
      <c r="NAD934" s="347"/>
      <c r="NAE934" s="347"/>
      <c r="NAF934" s="347"/>
      <c r="NAG934" s="347"/>
      <c r="NAH934" s="347"/>
      <c r="NAI934" s="347"/>
      <c r="NAJ934" s="347"/>
      <c r="NAK934" s="347"/>
      <c r="NAL934" s="347"/>
      <c r="NAM934" s="347"/>
      <c r="NAN934" s="347"/>
      <c r="NAO934" s="347"/>
      <c r="NAP934" s="347"/>
      <c r="NAQ934" s="347"/>
      <c r="NAR934" s="347"/>
      <c r="NAS934" s="347"/>
      <c r="NAT934" s="347"/>
      <c r="NAU934" s="347"/>
      <c r="NAV934" s="348"/>
      <c r="NAW934" s="156"/>
      <c r="NAX934" s="156"/>
      <c r="NAY934" s="156"/>
      <c r="NAZ934" s="301"/>
      <c r="NBA934" s="437"/>
      <c r="NBB934" s="437"/>
      <c r="NBC934" s="347"/>
      <c r="NBD934" s="347"/>
      <c r="NBE934" s="347"/>
      <c r="NBF934" s="347"/>
      <c r="NBG934" s="347"/>
      <c r="NBH934" s="347"/>
      <c r="NBI934" s="347"/>
      <c r="NBJ934" s="347"/>
      <c r="NBK934" s="347"/>
      <c r="NBL934" s="347"/>
      <c r="NBM934" s="347"/>
      <c r="NBN934" s="347"/>
      <c r="NBO934" s="347"/>
      <c r="NBP934" s="347"/>
      <c r="NBQ934" s="347"/>
      <c r="NBR934" s="347"/>
      <c r="NBS934" s="347"/>
      <c r="NBT934" s="347"/>
      <c r="NBU934" s="347"/>
      <c r="NBV934" s="347"/>
      <c r="NBW934" s="347"/>
      <c r="NBX934" s="347"/>
      <c r="NBY934" s="347"/>
      <c r="NBZ934" s="347"/>
      <c r="NCA934" s="347"/>
      <c r="NCB934" s="347"/>
      <c r="NCC934" s="347"/>
      <c r="NCD934" s="347"/>
      <c r="NCE934" s="347"/>
      <c r="NCF934" s="347"/>
      <c r="NCG934" s="347"/>
      <c r="NCH934" s="347"/>
      <c r="NCI934" s="347"/>
      <c r="NCJ934" s="347"/>
      <c r="NCK934" s="347"/>
      <c r="NCL934" s="347"/>
      <c r="NCM934" s="347"/>
      <c r="NCN934" s="347"/>
      <c r="NCO934" s="347"/>
      <c r="NCP934" s="347"/>
      <c r="NCQ934" s="347"/>
      <c r="NCR934" s="347"/>
      <c r="NCS934" s="347"/>
      <c r="NCT934" s="347"/>
      <c r="NCU934" s="347"/>
      <c r="NCV934" s="347"/>
      <c r="NCW934" s="347"/>
      <c r="NCX934" s="347"/>
      <c r="NCY934" s="347"/>
      <c r="NCZ934" s="347"/>
      <c r="NDA934" s="347"/>
      <c r="NDB934" s="347"/>
      <c r="NDC934" s="347"/>
      <c r="NDD934" s="347"/>
      <c r="NDE934" s="347"/>
      <c r="NDF934" s="347"/>
      <c r="NDG934" s="347"/>
      <c r="NDH934" s="347"/>
      <c r="NDI934" s="347"/>
      <c r="NDJ934" s="347"/>
      <c r="NDK934" s="347"/>
      <c r="NDL934" s="347"/>
      <c r="NDM934" s="347"/>
      <c r="NDN934" s="347"/>
    </row>
    <row r="935" spans="1:9582" s="50" customFormat="1" ht="45.75" customHeight="1">
      <c r="A935" s="589">
        <f>1+A934</f>
        <v>934</v>
      </c>
      <c r="B935" s="403" t="s">
        <v>8942</v>
      </c>
      <c r="C935" s="156" t="s">
        <v>8943</v>
      </c>
      <c r="D935" s="156" t="s">
        <v>8256</v>
      </c>
      <c r="E935" s="156">
        <v>45558</v>
      </c>
      <c r="F935" s="156">
        <v>45559</v>
      </c>
      <c r="G935" s="156">
        <v>45646</v>
      </c>
      <c r="H935" s="156" t="s">
        <v>94</v>
      </c>
      <c r="I935" s="156" t="s">
        <v>95</v>
      </c>
      <c r="J935" s="156" t="s">
        <v>8944</v>
      </c>
      <c r="K935" s="251">
        <v>11200138</v>
      </c>
      <c r="L935" s="156">
        <v>6</v>
      </c>
      <c r="M935" s="156" t="s">
        <v>97</v>
      </c>
      <c r="N935" s="156" t="s">
        <v>5078</v>
      </c>
      <c r="O935" s="156" t="s">
        <v>4665</v>
      </c>
      <c r="P935" s="156" t="s">
        <v>8945</v>
      </c>
      <c r="Q935" s="156" t="s">
        <v>7596</v>
      </c>
      <c r="R935" s="143">
        <f>+G935-F935</f>
        <v>87</v>
      </c>
      <c r="S935" s="134" t="s">
        <v>8946</v>
      </c>
      <c r="T935" s="253">
        <v>20070000</v>
      </c>
      <c r="U935" s="156" t="s">
        <v>8947</v>
      </c>
      <c r="V935" s="253">
        <f>+T935</f>
        <v>20070000</v>
      </c>
      <c r="W935" s="156">
        <v>45558</v>
      </c>
      <c r="X935" s="156" t="s">
        <v>103</v>
      </c>
      <c r="Y935" s="317">
        <f>+Z935+AA935+AB935</f>
        <v>20070000</v>
      </c>
      <c r="Z935" s="156">
        <v>20070000</v>
      </c>
      <c r="AA935" s="156">
        <v>0</v>
      </c>
      <c r="AB935" s="156">
        <v>0</v>
      </c>
      <c r="AC935" s="156">
        <v>0</v>
      </c>
      <c r="AD935" s="156">
        <v>0</v>
      </c>
      <c r="AE935" s="156">
        <v>0</v>
      </c>
      <c r="AF935" s="156">
        <v>0</v>
      </c>
      <c r="AG935" s="156">
        <v>0</v>
      </c>
      <c r="AH935" s="156">
        <v>0</v>
      </c>
      <c r="AI935" s="156">
        <v>0</v>
      </c>
      <c r="AJ935" s="156">
        <v>0</v>
      </c>
      <c r="AK935" s="156" t="s">
        <v>104</v>
      </c>
      <c r="AL935" s="103" t="s">
        <v>8948</v>
      </c>
      <c r="AM935" s="156" t="s">
        <v>2442</v>
      </c>
      <c r="AN935" s="156">
        <v>80350950</v>
      </c>
      <c r="AO935" s="156" t="s">
        <v>114</v>
      </c>
      <c r="AP935" s="156" t="s">
        <v>114</v>
      </c>
      <c r="AQ935" s="156" t="s">
        <v>114</v>
      </c>
      <c r="AR935" s="156" t="s">
        <v>114</v>
      </c>
      <c r="AS935" s="156" t="s">
        <v>109</v>
      </c>
      <c r="AT935" s="156" t="s">
        <v>109</v>
      </c>
      <c r="AU935" s="156" t="s">
        <v>392</v>
      </c>
      <c r="AV935" s="156"/>
      <c r="AW935" s="156"/>
      <c r="AX935" s="156" t="s">
        <v>109</v>
      </c>
      <c r="AY935" s="156" t="s">
        <v>108</v>
      </c>
      <c r="AZ935" s="156"/>
      <c r="BA935" s="156"/>
      <c r="BB935" s="156"/>
      <c r="BC935" s="156"/>
      <c r="BD935" s="156"/>
      <c r="BE935" s="156"/>
      <c r="BF935" s="156"/>
      <c r="BG935" s="156"/>
      <c r="BH935" s="153">
        <f>T935+BB935</f>
        <v>20070000</v>
      </c>
      <c r="BI935" s="304" t="s">
        <v>135</v>
      </c>
      <c r="BJ935" s="240"/>
      <c r="BK935" s="240" t="s">
        <v>114</v>
      </c>
      <c r="BL935" s="240"/>
      <c r="BM935" s="438" t="s">
        <v>136</v>
      </c>
      <c r="BN935" s="156" t="s">
        <v>917</v>
      </c>
      <c r="BO935" s="156">
        <f>2024-1976</f>
        <v>48</v>
      </c>
      <c r="BP935" s="156">
        <v>27857</v>
      </c>
      <c r="BQ935" s="156" t="s">
        <v>578</v>
      </c>
      <c r="BR935" s="156" t="s">
        <v>108</v>
      </c>
      <c r="BS935" s="156" t="s">
        <v>108</v>
      </c>
      <c r="BT935" s="156" t="s">
        <v>108</v>
      </c>
      <c r="BU935" s="156" t="s">
        <v>8949</v>
      </c>
      <c r="BV935" s="156">
        <v>3134607634</v>
      </c>
      <c r="BW935" s="156" t="s">
        <v>8950</v>
      </c>
      <c r="BX935" s="156" t="s">
        <v>881</v>
      </c>
      <c r="BY935" s="156" t="s">
        <v>119</v>
      </c>
      <c r="BZ935" s="156">
        <v>94667590749</v>
      </c>
      <c r="CA935" s="157" t="s">
        <v>109</v>
      </c>
      <c r="CB935" s="157" t="s">
        <v>109</v>
      </c>
      <c r="CC935" s="157" t="s">
        <v>109</v>
      </c>
      <c r="CD935" s="156"/>
      <c r="CE935" s="156"/>
      <c r="CF935" s="156"/>
      <c r="CG935" s="156"/>
      <c r="CH935" s="156"/>
      <c r="CI935" s="156"/>
      <c r="CJ935" s="156"/>
      <c r="CK935" s="156"/>
      <c r="CL935" s="156"/>
      <c r="CM935" s="157" t="s">
        <v>109</v>
      </c>
      <c r="CN935" s="156"/>
    </row>
    <row r="936" spans="1:9582" s="50" customFormat="1" ht="45.75" customHeight="1">
      <c r="A936" s="589">
        <f>1+A935</f>
        <v>935</v>
      </c>
      <c r="B936" s="403" t="s">
        <v>8951</v>
      </c>
      <c r="C936" s="156" t="s">
        <v>8952</v>
      </c>
      <c r="D936" s="156" t="s">
        <v>6692</v>
      </c>
      <c r="E936" s="156">
        <v>45558</v>
      </c>
      <c r="F936" s="156">
        <v>45560</v>
      </c>
      <c r="G936" s="156">
        <v>45646</v>
      </c>
      <c r="H936" s="156" t="s">
        <v>94</v>
      </c>
      <c r="I936" s="156" t="s">
        <v>95</v>
      </c>
      <c r="J936" s="156" t="s">
        <v>8953</v>
      </c>
      <c r="K936" s="251">
        <v>11200138</v>
      </c>
      <c r="L936" s="156">
        <v>6</v>
      </c>
      <c r="M936" s="156" t="s">
        <v>97</v>
      </c>
      <c r="N936" s="156" t="s">
        <v>5078</v>
      </c>
      <c r="O936" s="156" t="s">
        <v>1061</v>
      </c>
      <c r="P936" s="156" t="s">
        <v>8954</v>
      </c>
      <c r="Q936" s="156" t="s">
        <v>7596</v>
      </c>
      <c r="R936" s="143">
        <f>+G936-F936</f>
        <v>86</v>
      </c>
      <c r="S936" s="134" t="s">
        <v>8525</v>
      </c>
      <c r="T936" s="253">
        <v>16500000</v>
      </c>
      <c r="U936" s="156" t="s">
        <v>8955</v>
      </c>
      <c r="V936" s="253">
        <f>+T936</f>
        <v>16500000</v>
      </c>
      <c r="W936" s="156">
        <v>45559</v>
      </c>
      <c r="X936" s="156" t="s">
        <v>103</v>
      </c>
      <c r="Y936" s="317">
        <f>+Z936+AA936+AB936</f>
        <v>16500000</v>
      </c>
      <c r="Z936" s="156">
        <v>16500000</v>
      </c>
      <c r="AA936" s="156">
        <v>0</v>
      </c>
      <c r="AB936" s="156">
        <v>0</v>
      </c>
      <c r="AC936" s="156">
        <v>0</v>
      </c>
      <c r="AD936" s="156">
        <v>0</v>
      </c>
      <c r="AE936" s="156">
        <v>0</v>
      </c>
      <c r="AF936" s="156">
        <v>0</v>
      </c>
      <c r="AG936" s="156">
        <v>0</v>
      </c>
      <c r="AH936" s="156">
        <v>0</v>
      </c>
      <c r="AI936" s="156">
        <v>0</v>
      </c>
      <c r="AJ936" s="156">
        <v>0</v>
      </c>
      <c r="AK936" s="156" t="s">
        <v>104</v>
      </c>
      <c r="AL936" s="103" t="s">
        <v>8956</v>
      </c>
      <c r="AM936" s="156" t="s">
        <v>129</v>
      </c>
      <c r="AN936" s="156">
        <v>35474745</v>
      </c>
      <c r="AO936" s="156" t="s">
        <v>114</v>
      </c>
      <c r="AP936" s="156" t="s">
        <v>114</v>
      </c>
      <c r="AQ936" s="156" t="s">
        <v>114</v>
      </c>
      <c r="AR936" s="156" t="s">
        <v>114</v>
      </c>
      <c r="AS936" s="156" t="s">
        <v>109</v>
      </c>
      <c r="AT936" s="156" t="s">
        <v>109</v>
      </c>
      <c r="AU936" s="156" t="s">
        <v>392</v>
      </c>
      <c r="AV936" s="156"/>
      <c r="AW936" s="156"/>
      <c r="AX936" s="156" t="s">
        <v>109</v>
      </c>
      <c r="AY936" s="156" t="s">
        <v>108</v>
      </c>
      <c r="AZ936" s="156"/>
      <c r="BA936" s="156"/>
      <c r="BB936" s="156"/>
      <c r="BC936" s="156"/>
      <c r="BD936" s="156"/>
      <c r="BE936" s="156"/>
      <c r="BF936" s="156"/>
      <c r="BG936" s="156"/>
      <c r="BH936" s="153">
        <f>T936+BB936</f>
        <v>16500000</v>
      </c>
      <c r="BI936" s="304" t="s">
        <v>135</v>
      </c>
      <c r="BJ936" s="240"/>
      <c r="BK936" s="240" t="s">
        <v>114</v>
      </c>
      <c r="BL936" s="240"/>
      <c r="BM936" s="438" t="s">
        <v>136</v>
      </c>
      <c r="BN936" s="156" t="s">
        <v>917</v>
      </c>
      <c r="BO936" s="156">
        <f>2024-1976</f>
        <v>48</v>
      </c>
      <c r="BP936" s="156">
        <v>27857</v>
      </c>
      <c r="BQ936" s="156" t="s">
        <v>578</v>
      </c>
      <c r="BR936" s="156" t="s">
        <v>108</v>
      </c>
      <c r="BS936" s="156" t="s">
        <v>108</v>
      </c>
      <c r="BT936" s="156" t="s">
        <v>108</v>
      </c>
      <c r="BU936" s="156" t="s">
        <v>8949</v>
      </c>
      <c r="BV936" s="156">
        <v>3134607634</v>
      </c>
      <c r="BW936" s="156" t="s">
        <v>8950</v>
      </c>
      <c r="BX936" s="156" t="s">
        <v>881</v>
      </c>
      <c r="BY936" s="156" t="s">
        <v>119</v>
      </c>
      <c r="BZ936" s="156">
        <v>94667590749</v>
      </c>
      <c r="CA936" s="157" t="s">
        <v>109</v>
      </c>
      <c r="CB936" s="157" t="s">
        <v>109</v>
      </c>
      <c r="CC936" s="157" t="s">
        <v>109</v>
      </c>
      <c r="CD936" s="156"/>
      <c r="CE936" s="156"/>
      <c r="CF936" s="156"/>
      <c r="CG936" s="156"/>
      <c r="CH936" s="156"/>
      <c r="CI936" s="156"/>
      <c r="CJ936" s="156"/>
      <c r="CK936" s="156"/>
      <c r="CL936" s="156"/>
      <c r="CM936" s="157" t="s">
        <v>109</v>
      </c>
      <c r="CN936" s="156"/>
    </row>
    <row r="937" spans="1:9582" s="50" customFormat="1" ht="45.75" customHeight="1">
      <c r="A937" s="589">
        <f>1+A936</f>
        <v>936</v>
      </c>
      <c r="B937" s="403" t="s">
        <v>8957</v>
      </c>
      <c r="C937" s="156" t="s">
        <v>8958</v>
      </c>
      <c r="D937" s="156" t="s">
        <v>645</v>
      </c>
      <c r="E937" s="301">
        <v>45558</v>
      </c>
      <c r="F937" s="437">
        <v>45560</v>
      </c>
      <c r="G937" s="437">
        <v>45646</v>
      </c>
      <c r="H937" s="157" t="s">
        <v>94</v>
      </c>
      <c r="I937" s="157" t="s">
        <v>180</v>
      </c>
      <c r="J937" s="166" t="s">
        <v>8959</v>
      </c>
      <c r="K937" s="156">
        <v>52704114</v>
      </c>
      <c r="L937" s="156">
        <v>2</v>
      </c>
      <c r="M937" s="156" t="s">
        <v>97</v>
      </c>
      <c r="N937" s="156" t="s">
        <v>5078</v>
      </c>
      <c r="O937" s="156" t="s">
        <v>99</v>
      </c>
      <c r="P937" s="156" t="s">
        <v>7773</v>
      </c>
      <c r="Q937" s="156" t="s">
        <v>8960</v>
      </c>
      <c r="R937" s="156">
        <f>+G937-F937</f>
        <v>86</v>
      </c>
      <c r="S937" s="156" t="s">
        <v>8704</v>
      </c>
      <c r="T937" s="157">
        <v>9221333</v>
      </c>
      <c r="U937" s="156" t="s">
        <v>8961</v>
      </c>
      <c r="V937" s="328">
        <f>+T937</f>
        <v>9221333</v>
      </c>
      <c r="W937" s="328">
        <v>45559</v>
      </c>
      <c r="X937" s="328" t="s">
        <v>103</v>
      </c>
      <c r="Y937" s="328">
        <f>+Z937+AA937+AB937</f>
        <v>9221333</v>
      </c>
      <c r="Z937" s="328">
        <v>9221333</v>
      </c>
      <c r="AA937" s="328">
        <v>0</v>
      </c>
      <c r="AB937" s="328">
        <v>0</v>
      </c>
      <c r="AC937" s="328">
        <v>0</v>
      </c>
      <c r="AD937" s="328">
        <v>0</v>
      </c>
      <c r="AE937" s="328">
        <v>0</v>
      </c>
      <c r="AF937" s="328">
        <v>0</v>
      </c>
      <c r="AG937" s="328">
        <v>0</v>
      </c>
      <c r="AH937" s="328">
        <v>0</v>
      </c>
      <c r="AI937" s="328">
        <v>0</v>
      </c>
      <c r="AJ937" s="328">
        <v>0</v>
      </c>
      <c r="AK937" s="328" t="s">
        <v>104</v>
      </c>
      <c r="AL937" s="328" t="s">
        <v>8962</v>
      </c>
      <c r="AM937" s="328" t="s">
        <v>1829</v>
      </c>
      <c r="AN937" s="328">
        <v>15668923</v>
      </c>
      <c r="AO937" s="328" t="s">
        <v>114</v>
      </c>
      <c r="AP937" s="328" t="s">
        <v>114</v>
      </c>
      <c r="AQ937" s="328" t="s">
        <v>114</v>
      </c>
      <c r="AR937" s="328" t="s">
        <v>114</v>
      </c>
      <c r="AS937" s="328" t="s">
        <v>109</v>
      </c>
      <c r="AT937" s="328" t="s">
        <v>109</v>
      </c>
      <c r="AU937" s="328" t="s">
        <v>392</v>
      </c>
      <c r="AV937" s="328"/>
      <c r="AW937" s="328"/>
      <c r="AX937" s="328"/>
      <c r="AY937" s="328" t="s">
        <v>108</v>
      </c>
      <c r="AZ937" s="328"/>
      <c r="BA937" s="328"/>
      <c r="BB937" s="328"/>
      <c r="BC937" s="328"/>
      <c r="BD937" s="328"/>
      <c r="BE937" s="328"/>
      <c r="BF937" s="328"/>
      <c r="BG937" s="328"/>
      <c r="BH937" s="328">
        <f>T937+BB937</f>
        <v>9221333</v>
      </c>
      <c r="BI937" s="349" t="s">
        <v>259</v>
      </c>
      <c r="BJ937" s="328"/>
      <c r="BK937" s="328" t="s">
        <v>114</v>
      </c>
      <c r="BL937" s="328"/>
      <c r="BM937" s="161" t="s">
        <v>2539</v>
      </c>
      <c r="BN937" s="328" t="s">
        <v>917</v>
      </c>
      <c r="BO937" s="328">
        <f>2024-1976</f>
        <v>48</v>
      </c>
      <c r="BP937" s="328">
        <v>27857</v>
      </c>
      <c r="BQ937" s="328" t="s">
        <v>578</v>
      </c>
      <c r="BR937" s="328" t="s">
        <v>108</v>
      </c>
      <c r="BS937" s="328" t="s">
        <v>108</v>
      </c>
      <c r="BT937" s="328" t="s">
        <v>108</v>
      </c>
      <c r="BU937" s="328" t="s">
        <v>8949</v>
      </c>
      <c r="BV937" s="328">
        <v>3134607634</v>
      </c>
      <c r="BW937" s="328" t="s">
        <v>8950</v>
      </c>
      <c r="BX937" s="328" t="s">
        <v>881</v>
      </c>
      <c r="BY937" s="328" t="s">
        <v>119</v>
      </c>
      <c r="BZ937" s="328">
        <v>94667590749</v>
      </c>
      <c r="CA937" s="392" t="s">
        <v>109</v>
      </c>
      <c r="CB937" s="392" t="s">
        <v>109</v>
      </c>
      <c r="CC937" s="392" t="s">
        <v>109</v>
      </c>
      <c r="CD937" s="497"/>
      <c r="CE937" s="497"/>
      <c r="CF937" s="497"/>
      <c r="CG937" s="497"/>
      <c r="CH937" s="497"/>
      <c r="CI937" s="497"/>
      <c r="CJ937" s="497"/>
      <c r="CK937" s="497"/>
      <c r="CL937" s="497"/>
      <c r="CM937" s="392" t="s">
        <v>109</v>
      </c>
      <c r="CN937" s="497"/>
      <c r="CO937" s="297"/>
      <c r="CP937" s="297"/>
      <c r="CQ937" s="297"/>
      <c r="CR937" s="297"/>
      <c r="CS937" s="297"/>
      <c r="CT937" s="297"/>
      <c r="CU937" s="297"/>
      <c r="CV937" s="297"/>
      <c r="CW937" s="297"/>
      <c r="CX937" s="297"/>
      <c r="CY937" s="297"/>
      <c r="CZ937" s="297"/>
      <c r="DA937" s="297"/>
      <c r="DB937" s="297"/>
      <c r="DC937" s="297"/>
      <c r="DD937" s="297"/>
      <c r="DE937" s="297"/>
      <c r="DF937" s="297"/>
      <c r="DG937" s="297"/>
      <c r="DH937" s="297"/>
      <c r="DI937" s="297"/>
      <c r="DJ937" s="297"/>
      <c r="DK937" s="297"/>
      <c r="DL937" s="297"/>
      <c r="DM937" s="297"/>
      <c r="DN937" s="297"/>
      <c r="DO937" s="297"/>
      <c r="DP937" s="297"/>
      <c r="DQ937" s="297"/>
      <c r="DR937" s="297"/>
      <c r="DS937" s="297"/>
      <c r="DT937" s="297"/>
      <c r="DU937" s="297"/>
      <c r="DV937" s="297"/>
      <c r="DW937" s="297"/>
      <c r="DX937" s="297"/>
      <c r="DY937" s="297"/>
      <c r="DZ937" s="297"/>
      <c r="EA937" s="297"/>
      <c r="EB937" s="297"/>
      <c r="EC937" s="297"/>
      <c r="ED937" s="297"/>
      <c r="EE937" s="297"/>
      <c r="EF937" s="297"/>
      <c r="EG937" s="297"/>
      <c r="EH937" s="297"/>
      <c r="EI937" s="297"/>
      <c r="EJ937" s="297"/>
      <c r="EK937" s="297"/>
      <c r="EL937" s="297"/>
      <c r="EM937" s="297"/>
      <c r="EN937" s="297"/>
      <c r="EO937" s="297"/>
      <c r="EP937" s="297"/>
      <c r="EQ937" s="297"/>
      <c r="ER937" s="297"/>
      <c r="ES937" s="297"/>
      <c r="ET937" s="297"/>
      <c r="EU937" s="297"/>
      <c r="EV937" s="297"/>
      <c r="EW937" s="297"/>
      <c r="EX937" s="297"/>
      <c r="EY937" s="297"/>
      <c r="EZ937" s="297"/>
      <c r="FA937" s="297"/>
      <c r="FB937" s="297"/>
      <c r="FC937" s="297"/>
      <c r="FD937" s="297"/>
      <c r="FE937" s="297"/>
      <c r="FF937" s="297"/>
      <c r="FG937" s="297"/>
      <c r="FH937" s="297"/>
      <c r="FI937" s="297"/>
      <c r="FJ937" s="297"/>
      <c r="FK937" s="297"/>
      <c r="FL937" s="297"/>
      <c r="FM937" s="297"/>
      <c r="FN937" s="297"/>
      <c r="FO937" s="297"/>
      <c r="FP937" s="297"/>
      <c r="FQ937" s="297"/>
      <c r="FR937" s="297"/>
      <c r="FS937" s="297"/>
      <c r="FT937" s="297"/>
      <c r="FU937" s="297"/>
      <c r="FV937" s="297"/>
      <c r="FW937" s="297"/>
      <c r="FX937" s="297"/>
      <c r="FY937" s="297"/>
      <c r="FZ937" s="297"/>
      <c r="GA937" s="297"/>
      <c r="GB937" s="297"/>
      <c r="GC937" s="297"/>
      <c r="GD937" s="297"/>
      <c r="GE937" s="297"/>
      <c r="GF937" s="297"/>
      <c r="GG937" s="297"/>
      <c r="GH937" s="297"/>
      <c r="GI937" s="297"/>
      <c r="GJ937" s="297"/>
      <c r="GK937" s="297"/>
      <c r="GL937" s="297"/>
      <c r="GM937" s="297"/>
      <c r="GN937" s="297"/>
      <c r="GO937" s="297"/>
      <c r="GP937" s="297"/>
      <c r="GQ937" s="297"/>
      <c r="GR937" s="297"/>
      <c r="GS937" s="297"/>
      <c r="GT937" s="297"/>
      <c r="GU937" s="297"/>
      <c r="GV937" s="328"/>
      <c r="GW937" s="328"/>
      <c r="GX937" s="328"/>
      <c r="GY937" s="328"/>
      <c r="GZ937" s="328"/>
      <c r="HA937" s="328"/>
      <c r="HB937" s="328"/>
      <c r="HC937" s="328"/>
      <c r="HD937" s="328"/>
      <c r="HE937" s="328"/>
      <c r="HF937" s="328"/>
      <c r="HG937" s="328"/>
      <c r="HH937" s="328"/>
      <c r="HI937" s="328"/>
      <c r="HJ937" s="328"/>
      <c r="HK937" s="328"/>
      <c r="HL937" s="328"/>
      <c r="HM937" s="328"/>
      <c r="HN937" s="328"/>
      <c r="HO937" s="328"/>
      <c r="HP937" s="328"/>
      <c r="HQ937" s="328"/>
      <c r="HR937" s="328"/>
      <c r="HS937" s="328"/>
      <c r="HT937" s="328"/>
      <c r="HU937" s="328"/>
      <c r="HV937" s="328"/>
      <c r="HW937" s="328"/>
      <c r="HX937" s="328"/>
      <c r="HY937" s="328"/>
      <c r="HZ937" s="328"/>
      <c r="IA937" s="328"/>
      <c r="IB937" s="328"/>
      <c r="IC937" s="328"/>
      <c r="ID937" s="328"/>
      <c r="IE937" s="328"/>
      <c r="IF937" s="328"/>
      <c r="IG937" s="328"/>
      <c r="IH937" s="328"/>
      <c r="II937" s="328"/>
      <c r="IJ937" s="328"/>
      <c r="IK937" s="328"/>
      <c r="IL937" s="328"/>
      <c r="IM937" s="328"/>
      <c r="IN937" s="328"/>
      <c r="IO937" s="328"/>
      <c r="IP937" s="328"/>
      <c r="IQ937" s="328"/>
      <c r="IR937" s="328"/>
      <c r="IS937" s="328"/>
      <c r="IT937" s="328"/>
      <c r="IU937" s="328"/>
      <c r="IV937" s="328"/>
      <c r="IW937" s="328"/>
      <c r="IX937" s="328"/>
      <c r="IY937" s="328"/>
      <c r="IZ937" s="328"/>
      <c r="JA937" s="328"/>
      <c r="JB937" s="328"/>
      <c r="JC937" s="328"/>
      <c r="JD937" s="328"/>
      <c r="JE937" s="328"/>
      <c r="JF937" s="328"/>
      <c r="JG937" s="328"/>
      <c r="JH937" s="328"/>
      <c r="JI937" s="328"/>
      <c r="JJ937" s="328"/>
      <c r="JK937" s="328"/>
      <c r="JL937" s="328"/>
      <c r="JM937" s="328"/>
      <c r="JN937" s="328"/>
      <c r="JO937" s="328"/>
      <c r="JP937" s="328"/>
      <c r="JQ937" s="328"/>
      <c r="JR937" s="328"/>
      <c r="JS937" s="328"/>
      <c r="JT937" s="328"/>
      <c r="JU937" s="328"/>
      <c r="JV937" s="328"/>
      <c r="JW937" s="328"/>
      <c r="JX937" s="328"/>
      <c r="JY937" s="328"/>
      <c r="JZ937" s="328"/>
      <c r="KA937" s="328"/>
      <c r="KB937" s="328"/>
      <c r="KC937" s="328"/>
      <c r="KD937" s="328"/>
      <c r="KE937" s="328"/>
      <c r="KF937" s="328"/>
      <c r="KG937" s="328"/>
      <c r="KH937" s="328"/>
      <c r="KI937" s="328"/>
      <c r="KJ937" s="328"/>
      <c r="KK937" s="328"/>
      <c r="KL937" s="328"/>
      <c r="KM937" s="328"/>
      <c r="KN937" s="328"/>
      <c r="KO937" s="328"/>
      <c r="KP937" s="328"/>
      <c r="KQ937" s="328"/>
      <c r="KR937" s="328"/>
      <c r="KS937" s="328"/>
      <c r="KT937" s="328"/>
      <c r="KU937" s="328"/>
      <c r="KV937" s="328"/>
      <c r="KW937" s="328"/>
      <c r="KX937" s="328"/>
      <c r="KY937" s="328"/>
      <c r="KZ937" s="328"/>
      <c r="LA937" s="328"/>
      <c r="LB937" s="328"/>
      <c r="LC937" s="328"/>
      <c r="LD937" s="328"/>
      <c r="LE937" s="328"/>
      <c r="LF937" s="328"/>
      <c r="LG937" s="328"/>
      <c r="LH937" s="328"/>
      <c r="LI937" s="328"/>
      <c r="LJ937" s="328"/>
      <c r="LK937" s="328"/>
      <c r="LL937" s="328"/>
      <c r="LM937" s="328"/>
      <c r="LN937" s="328"/>
      <c r="LO937" s="328"/>
      <c r="LP937" s="328"/>
      <c r="LQ937" s="328"/>
      <c r="LR937" s="328"/>
      <c r="LS937" s="328"/>
      <c r="LT937" s="328"/>
      <c r="LU937" s="328"/>
      <c r="LV937" s="328"/>
      <c r="LW937" s="328"/>
      <c r="LX937" s="328"/>
      <c r="LY937" s="328"/>
      <c r="LZ937" s="328"/>
      <c r="MA937" s="328"/>
      <c r="MB937" s="328"/>
      <c r="MC937" s="328"/>
      <c r="MD937" s="328"/>
      <c r="ME937" s="328"/>
      <c r="MF937" s="328"/>
      <c r="MG937" s="328"/>
      <c r="MH937" s="328"/>
      <c r="MI937" s="328"/>
      <c r="MJ937" s="328"/>
      <c r="MK937" s="328"/>
      <c r="ML937" s="328"/>
      <c r="MM937" s="328"/>
      <c r="MN937" s="328"/>
      <c r="MO937" s="328"/>
      <c r="MP937" s="328"/>
      <c r="MQ937" s="328"/>
      <c r="MR937" s="328"/>
      <c r="MS937" s="328"/>
      <c r="MT937" s="328"/>
      <c r="MU937" s="328"/>
      <c r="MV937" s="328"/>
      <c r="MW937" s="328"/>
      <c r="MX937" s="328"/>
      <c r="MY937" s="328"/>
      <c r="MZ937" s="328"/>
      <c r="NA937" s="328"/>
      <c r="NB937" s="328"/>
      <c r="NC937" s="328"/>
      <c r="ND937" s="328"/>
      <c r="NE937" s="328"/>
      <c r="NF937" s="328"/>
      <c r="NG937" s="328"/>
      <c r="NH937" s="328"/>
      <c r="NI937" s="328"/>
      <c r="NJ937" s="328"/>
      <c r="NK937" s="328"/>
      <c r="NL937" s="328"/>
      <c r="NM937" s="328"/>
      <c r="NN937" s="328"/>
      <c r="NO937" s="328"/>
      <c r="NP937" s="328"/>
      <c r="NQ937" s="328"/>
      <c r="NR937" s="328"/>
      <c r="NS937" s="328"/>
      <c r="NT937" s="328"/>
      <c r="NU937" s="328"/>
      <c r="NV937" s="328"/>
      <c r="NW937" s="328"/>
      <c r="NX937" s="328"/>
      <c r="NY937" s="328"/>
      <c r="NZ937" s="328"/>
      <c r="OA937" s="328"/>
      <c r="OB937" s="328"/>
      <c r="OC937" s="328"/>
      <c r="OD937" s="328"/>
      <c r="OE937" s="328"/>
      <c r="OF937" s="328"/>
      <c r="OG937" s="328"/>
      <c r="OH937" s="328"/>
      <c r="OI937" s="328"/>
      <c r="OJ937" s="328"/>
      <c r="OK937" s="328"/>
      <c r="OL937" s="328"/>
      <c r="OM937" s="328"/>
      <c r="ON937" s="328"/>
      <c r="OO937" s="328"/>
      <c r="OP937" s="328"/>
      <c r="OQ937" s="328"/>
      <c r="OR937" s="328"/>
      <c r="OS937" s="328"/>
      <c r="OT937" s="328"/>
      <c r="OU937" s="328"/>
      <c r="OV937" s="328"/>
      <c r="OW937" s="328"/>
      <c r="OX937" s="328"/>
      <c r="OY937" s="328"/>
      <c r="OZ937" s="328"/>
      <c r="PA937" s="328"/>
      <c r="PB937" s="328"/>
      <c r="PC937" s="328"/>
      <c r="PD937" s="328"/>
      <c r="PE937" s="328"/>
      <c r="PF937" s="328"/>
      <c r="PG937" s="328"/>
      <c r="PH937" s="328"/>
      <c r="PI937" s="328"/>
      <c r="PJ937" s="328"/>
      <c r="PK937" s="328"/>
      <c r="PL937" s="328"/>
      <c r="PM937" s="328"/>
      <c r="PN937" s="328"/>
      <c r="PO937" s="328"/>
      <c r="PP937" s="328"/>
      <c r="PQ937" s="328"/>
      <c r="PR937" s="328"/>
      <c r="PS937" s="328"/>
      <c r="PT937" s="328"/>
      <c r="PU937" s="328"/>
      <c r="PV937" s="328"/>
      <c r="PW937" s="328"/>
      <c r="PX937" s="328"/>
      <c r="PY937" s="328"/>
      <c r="PZ937" s="328"/>
      <c r="QA937" s="328"/>
      <c r="QB937" s="328"/>
      <c r="QC937" s="328"/>
      <c r="QD937" s="328"/>
      <c r="QE937" s="328"/>
      <c r="QF937" s="328"/>
      <c r="QG937" s="328"/>
      <c r="QH937" s="328"/>
      <c r="QI937" s="328"/>
      <c r="QJ937" s="328"/>
      <c r="QK937" s="328"/>
      <c r="QL937" s="328"/>
      <c r="QM937" s="328"/>
      <c r="QN937" s="328"/>
      <c r="QO937" s="328"/>
      <c r="QP937" s="328"/>
      <c r="QQ937" s="328"/>
      <c r="QR937" s="328"/>
      <c r="QS937" s="328"/>
      <c r="QT937" s="328"/>
      <c r="QU937" s="328"/>
      <c r="QV937" s="328"/>
      <c r="QW937" s="328"/>
      <c r="QX937" s="328"/>
      <c r="QY937" s="328"/>
      <c r="QZ937" s="328"/>
      <c r="RA937" s="328"/>
      <c r="RB937" s="328"/>
      <c r="RC937" s="328"/>
      <c r="RD937" s="328"/>
      <c r="RE937" s="328"/>
      <c r="RF937" s="328"/>
      <c r="RG937" s="328"/>
      <c r="RH937" s="328"/>
      <c r="RI937" s="328"/>
      <c r="RJ937" s="328"/>
      <c r="RK937" s="328"/>
      <c r="RL937" s="328"/>
      <c r="RM937" s="328"/>
      <c r="RN937" s="328"/>
      <c r="RO937" s="328"/>
      <c r="RP937" s="328"/>
      <c r="RQ937" s="328"/>
      <c r="RR937" s="328"/>
      <c r="RS937" s="328"/>
      <c r="RT937" s="328"/>
      <c r="RU937" s="328"/>
      <c r="RV937" s="328"/>
      <c r="RW937" s="328"/>
      <c r="RX937" s="328"/>
      <c r="RY937" s="328"/>
      <c r="RZ937" s="328"/>
      <c r="SA937" s="328"/>
      <c r="SB937" s="328"/>
      <c r="SC937" s="328"/>
      <c r="SD937" s="328"/>
      <c r="SE937" s="328"/>
      <c r="SF937" s="328"/>
      <c r="SG937" s="328"/>
      <c r="SH937" s="328"/>
      <c r="SI937" s="328"/>
      <c r="SJ937" s="328"/>
      <c r="SK937" s="328"/>
      <c r="SL937" s="328"/>
      <c r="SM937" s="328"/>
      <c r="SN937" s="328"/>
      <c r="SO937" s="328"/>
      <c r="SP937" s="328"/>
      <c r="SQ937" s="328"/>
      <c r="SR937" s="328"/>
      <c r="SS937" s="328"/>
      <c r="ST937" s="328"/>
      <c r="SU937" s="328"/>
      <c r="SV937" s="328"/>
      <c r="SW937" s="328"/>
      <c r="SX937" s="328"/>
      <c r="SY937" s="328"/>
      <c r="SZ937" s="328"/>
      <c r="TA937" s="328"/>
      <c r="TB937" s="328"/>
      <c r="TC937" s="328"/>
      <c r="TD937" s="328"/>
      <c r="TE937" s="328"/>
      <c r="TF937" s="328"/>
      <c r="TG937" s="328"/>
      <c r="TH937" s="328"/>
      <c r="TI937" s="328"/>
      <c r="TJ937" s="328"/>
      <c r="TK937" s="328"/>
      <c r="TL937" s="328"/>
      <c r="TM937" s="328"/>
      <c r="TN937" s="328"/>
      <c r="TO937" s="328"/>
      <c r="TP937" s="328"/>
      <c r="TQ937" s="328"/>
      <c r="TR937" s="328"/>
      <c r="TS937" s="328"/>
      <c r="TT937" s="328"/>
      <c r="TU937" s="328"/>
      <c r="TV937" s="328"/>
      <c r="TW937" s="328"/>
      <c r="TX937" s="328"/>
      <c r="TY937" s="328"/>
      <c r="TZ937" s="328"/>
      <c r="UA937" s="328"/>
      <c r="UB937" s="328"/>
      <c r="UC937" s="328"/>
      <c r="UD937" s="328"/>
      <c r="UE937" s="328"/>
      <c r="UF937" s="328"/>
      <c r="UG937" s="328"/>
      <c r="UH937" s="328"/>
      <c r="UI937" s="328"/>
      <c r="UJ937" s="328"/>
      <c r="UK937" s="328"/>
      <c r="UL937" s="328"/>
      <c r="UM937" s="328"/>
      <c r="UN937" s="328"/>
      <c r="UO937" s="328"/>
      <c r="UP937" s="328"/>
      <c r="UQ937" s="328"/>
      <c r="UR937" s="328"/>
      <c r="US937" s="328"/>
      <c r="UT937" s="328"/>
      <c r="UU937" s="328"/>
      <c r="UV937" s="328"/>
      <c r="UW937" s="328"/>
      <c r="UX937" s="328"/>
      <c r="UY937" s="328"/>
      <c r="UZ937" s="328"/>
      <c r="VA937" s="328"/>
      <c r="VB937" s="328"/>
      <c r="VC937" s="328"/>
      <c r="VD937" s="328"/>
      <c r="VE937" s="328"/>
      <c r="VF937" s="328"/>
      <c r="VG937" s="328"/>
      <c r="VH937" s="328"/>
      <c r="VI937" s="328"/>
      <c r="VJ937" s="328"/>
      <c r="VK937" s="328"/>
      <c r="VL937" s="328"/>
      <c r="VM937" s="328"/>
      <c r="VN937" s="328"/>
      <c r="VO937" s="328"/>
      <c r="VP937" s="328"/>
      <c r="VQ937" s="328"/>
      <c r="VR937" s="328"/>
      <c r="VS937" s="328"/>
      <c r="VT937" s="328"/>
      <c r="VU937" s="328"/>
      <c r="VV937" s="328"/>
      <c r="VW937" s="328"/>
      <c r="VX937" s="328"/>
      <c r="VY937" s="328"/>
      <c r="VZ937" s="328"/>
      <c r="WA937" s="328"/>
      <c r="WB937" s="328"/>
      <c r="WC937" s="328"/>
      <c r="WD937" s="328"/>
      <c r="WE937" s="328"/>
      <c r="WF937" s="328"/>
      <c r="WG937" s="328"/>
      <c r="WH937" s="328"/>
      <c r="WI937" s="328"/>
      <c r="WJ937" s="328"/>
      <c r="WK937" s="328"/>
      <c r="WL937" s="328"/>
      <c r="WM937" s="328"/>
      <c r="WN937" s="328"/>
      <c r="WO937" s="328"/>
      <c r="WP937" s="328"/>
      <c r="WQ937" s="328"/>
      <c r="WR937" s="328"/>
      <c r="WS937" s="328"/>
      <c r="WT937" s="328"/>
      <c r="WU937" s="328"/>
      <c r="WV937" s="328"/>
      <c r="WW937" s="328"/>
      <c r="WX937" s="328"/>
      <c r="WY937" s="328"/>
      <c r="WZ937" s="328"/>
      <c r="XA937" s="328"/>
      <c r="XB937" s="328"/>
      <c r="XC937" s="328"/>
      <c r="XD937" s="328"/>
      <c r="XE937" s="328"/>
      <c r="XF937" s="328"/>
      <c r="XG937" s="328"/>
      <c r="XH937" s="328"/>
      <c r="XI937" s="328"/>
      <c r="XJ937" s="328"/>
      <c r="XK937" s="328"/>
      <c r="XL937" s="328"/>
      <c r="XM937" s="328"/>
      <c r="XN937" s="328"/>
      <c r="XO937" s="328"/>
      <c r="XP937" s="328"/>
      <c r="XQ937" s="328"/>
      <c r="XR937" s="328"/>
      <c r="XS937" s="328"/>
      <c r="XT937" s="328"/>
      <c r="XU937" s="328"/>
      <c r="XV937" s="328"/>
      <c r="XW937" s="328"/>
      <c r="XX937" s="328"/>
      <c r="XY937" s="328"/>
      <c r="XZ937" s="328"/>
      <c r="YA937" s="328"/>
      <c r="YB937" s="328"/>
      <c r="YC937" s="328"/>
      <c r="YD937" s="328"/>
      <c r="YE937" s="328"/>
      <c r="YF937" s="328"/>
      <c r="YG937" s="328"/>
      <c r="YH937" s="328"/>
      <c r="YI937" s="328"/>
      <c r="YJ937" s="328"/>
      <c r="YK937" s="328"/>
      <c r="YL937" s="328"/>
      <c r="YM937" s="328"/>
      <c r="YN937" s="328"/>
      <c r="YO937" s="328"/>
      <c r="YP937" s="347"/>
      <c r="YQ937" s="347"/>
      <c r="YR937" s="347"/>
      <c r="YS937" s="347"/>
      <c r="YT937" s="347"/>
      <c r="YU937" s="347"/>
      <c r="YV937" s="347"/>
      <c r="YW937" s="347"/>
      <c r="YX937" s="347"/>
      <c r="YY937" s="347"/>
      <c r="YZ937" s="347"/>
      <c r="ZA937" s="347"/>
      <c r="ZB937" s="347"/>
      <c r="ZC937" s="347"/>
      <c r="ZD937" s="347"/>
      <c r="ZE937" s="347"/>
      <c r="ZF937" s="347"/>
      <c r="ZG937" s="347"/>
      <c r="ZH937" s="347"/>
      <c r="ZI937" s="347"/>
      <c r="ZJ937" s="347"/>
      <c r="ZK937" s="347"/>
      <c r="ZL937" s="347"/>
      <c r="ZM937" s="347"/>
      <c r="ZN937" s="347"/>
      <c r="ZO937" s="347"/>
      <c r="ZP937" s="347"/>
      <c r="ZQ937" s="347"/>
      <c r="ZR937" s="347"/>
      <c r="ZS937" s="347"/>
      <c r="ZT937" s="347"/>
      <c r="ZU937" s="347"/>
      <c r="ZV937" s="347"/>
      <c r="ZW937" s="347"/>
      <c r="ZX937" s="347"/>
      <c r="ZY937" s="347"/>
      <c r="ZZ937" s="347"/>
      <c r="AAA937" s="347"/>
      <c r="AAB937" s="347"/>
      <c r="AAC937" s="347"/>
      <c r="AAD937" s="347"/>
      <c r="AAE937" s="347"/>
      <c r="AAF937" s="347"/>
      <c r="AAG937" s="347"/>
      <c r="AAH937" s="347"/>
      <c r="AAI937" s="347"/>
      <c r="AAJ937" s="347"/>
      <c r="AAK937" s="347"/>
      <c r="AAL937" s="347"/>
      <c r="AAM937" s="347"/>
      <c r="AAN937" s="347"/>
      <c r="AAO937" s="347"/>
      <c r="AAP937" s="347"/>
      <c r="AAQ937" s="347"/>
      <c r="AAR937" s="347"/>
      <c r="AAS937" s="347"/>
      <c r="AAT937" s="347"/>
      <c r="AAU937" s="347"/>
      <c r="AAV937" s="347"/>
      <c r="AAW937" s="347"/>
      <c r="AAX937" s="347"/>
      <c r="AAY937" s="347"/>
      <c r="AAZ937" s="347"/>
      <c r="ABA937" s="347"/>
      <c r="ABB937" s="347"/>
      <c r="ABC937" s="347"/>
      <c r="ABD937" s="347"/>
      <c r="ABE937" s="347"/>
      <c r="ABF937" s="347"/>
      <c r="ABG937" s="347"/>
      <c r="ABH937" s="347"/>
      <c r="ABI937" s="347"/>
      <c r="ABJ937" s="347"/>
      <c r="ABK937" s="347"/>
      <c r="ABL937" s="347"/>
      <c r="ABM937" s="347"/>
      <c r="ABN937" s="347"/>
      <c r="ABO937" s="347"/>
      <c r="ABP937" s="347"/>
      <c r="ABQ937" s="347"/>
      <c r="ABR937" s="347"/>
      <c r="ABS937" s="347"/>
      <c r="ABT937" s="347"/>
      <c r="ABU937" s="347"/>
      <c r="ABV937" s="347"/>
      <c r="ABW937" s="347"/>
      <c r="ABX937" s="347"/>
      <c r="ABY937" s="347"/>
      <c r="ABZ937" s="347"/>
      <c r="ACA937" s="347"/>
      <c r="ACB937" s="347"/>
      <c r="ACC937" s="347"/>
      <c r="ACD937" s="347"/>
      <c r="ACE937" s="347"/>
      <c r="ACF937" s="347"/>
      <c r="ACG937" s="347"/>
      <c r="ACH937" s="347"/>
      <c r="ACI937" s="347"/>
      <c r="ACJ937" s="347"/>
      <c r="ACK937" s="347"/>
      <c r="ACL937" s="347"/>
      <c r="ACM937" s="347"/>
      <c r="ACN937" s="347"/>
      <c r="ACO937" s="347"/>
      <c r="ACP937" s="347"/>
      <c r="ACQ937" s="347"/>
      <c r="ACR937" s="347"/>
      <c r="ACS937" s="347"/>
      <c r="ACT937" s="347"/>
      <c r="ACU937" s="347"/>
      <c r="ACV937" s="347"/>
      <c r="ACW937" s="347"/>
      <c r="ACX937" s="347"/>
      <c r="ACY937" s="347"/>
      <c r="ACZ937" s="347"/>
      <c r="ADA937" s="347"/>
      <c r="ADB937" s="347"/>
      <c r="ADC937" s="347"/>
      <c r="ADD937" s="347"/>
      <c r="ADE937" s="347"/>
      <c r="ADF937" s="347"/>
      <c r="ADG937" s="347"/>
      <c r="ADH937" s="347"/>
      <c r="ADI937" s="347"/>
      <c r="ADJ937" s="347"/>
      <c r="ADK937" s="347"/>
      <c r="ADL937" s="347"/>
      <c r="ADM937" s="347"/>
      <c r="ADN937" s="347"/>
      <c r="ADO937" s="347"/>
      <c r="ADP937" s="347"/>
      <c r="ADQ937" s="347"/>
      <c r="ADR937" s="347"/>
      <c r="ADS937" s="347"/>
      <c r="ADT937" s="347"/>
      <c r="ADU937" s="347"/>
      <c r="ADV937" s="347"/>
      <c r="ADW937" s="347"/>
      <c r="ADX937" s="347"/>
      <c r="ADY937" s="347"/>
      <c r="ADZ937" s="347"/>
      <c r="AEA937" s="347"/>
      <c r="AEB937" s="347"/>
      <c r="AEC937" s="347"/>
      <c r="AED937" s="347"/>
      <c r="AEE937" s="347"/>
      <c r="AEF937" s="347"/>
      <c r="AEG937" s="347"/>
      <c r="AEH937" s="347"/>
      <c r="AEI937" s="347"/>
      <c r="AEJ937" s="347"/>
      <c r="AEK937" s="347"/>
      <c r="AEL937" s="347"/>
      <c r="AEM937" s="347"/>
      <c r="AEN937" s="347"/>
      <c r="AEO937" s="347"/>
      <c r="AEP937" s="347"/>
      <c r="AEQ937" s="347"/>
      <c r="AER937" s="347"/>
      <c r="AES937" s="347"/>
      <c r="AET937" s="347"/>
      <c r="AEU937" s="347"/>
      <c r="AEV937" s="347"/>
      <c r="AEW937" s="347"/>
      <c r="AEX937" s="347"/>
      <c r="AEY937" s="347"/>
      <c r="AEZ937" s="347"/>
      <c r="AFA937" s="347"/>
      <c r="AFB937" s="347"/>
      <c r="AFC937" s="347"/>
      <c r="AFD937" s="347"/>
      <c r="AFE937" s="347"/>
      <c r="AFF937" s="347"/>
      <c r="AFG937" s="347"/>
      <c r="AFH937" s="347"/>
      <c r="AFI937" s="347"/>
      <c r="AFJ937" s="347"/>
      <c r="AFK937" s="347"/>
      <c r="AFL937" s="347"/>
      <c r="AFM937" s="347"/>
      <c r="AFN937" s="347"/>
      <c r="AFO937" s="347"/>
      <c r="AFP937" s="347"/>
      <c r="AFQ937" s="347"/>
      <c r="AFR937" s="347"/>
      <c r="AFS937" s="347"/>
      <c r="AFT937" s="347"/>
      <c r="AFU937" s="347"/>
      <c r="AFV937" s="347"/>
      <c r="AFW937" s="347"/>
      <c r="AFX937" s="347"/>
      <c r="AFY937" s="347"/>
      <c r="AFZ937" s="347"/>
      <c r="AGA937" s="347"/>
      <c r="AGB937" s="347"/>
      <c r="AGC937" s="347"/>
      <c r="AGD937" s="347"/>
      <c r="AGE937" s="347"/>
      <c r="AGF937" s="347"/>
      <c r="AGG937" s="347"/>
      <c r="AGH937" s="347"/>
      <c r="AGI937" s="347"/>
      <c r="AGJ937" s="347"/>
      <c r="AGK937" s="347"/>
      <c r="AGL937" s="347"/>
      <c r="AGM937" s="347"/>
      <c r="AGN937" s="347"/>
      <c r="AGO937" s="347"/>
      <c r="AGP937" s="347"/>
      <c r="AGQ937" s="347"/>
      <c r="AGR937" s="347"/>
      <c r="AGS937" s="347"/>
      <c r="AGT937" s="347"/>
      <c r="AGU937" s="347"/>
      <c r="AGV937" s="347"/>
      <c r="AGW937" s="347"/>
      <c r="AGX937" s="347"/>
      <c r="AGY937" s="347"/>
      <c r="AGZ937" s="347"/>
      <c r="AHA937" s="347"/>
      <c r="AHB937" s="347"/>
      <c r="AHC937" s="347"/>
      <c r="AHD937" s="347"/>
      <c r="AHE937" s="347"/>
      <c r="AHF937" s="347"/>
      <c r="AHG937" s="347"/>
      <c r="AHH937" s="347"/>
      <c r="AHI937" s="347"/>
      <c r="AHJ937" s="347"/>
      <c r="AHK937" s="347"/>
      <c r="AHL937" s="347"/>
      <c r="AHM937" s="347"/>
      <c r="AHN937" s="347"/>
      <c r="AHO937" s="347"/>
      <c r="AHP937" s="347"/>
      <c r="AHQ937" s="347"/>
      <c r="AHR937" s="347"/>
      <c r="AHS937" s="347"/>
      <c r="AHT937" s="347"/>
      <c r="AHU937" s="347"/>
      <c r="AHV937" s="347"/>
      <c r="AHW937" s="347"/>
      <c r="AHX937" s="347"/>
      <c r="AHY937" s="347"/>
      <c r="AHZ937" s="347"/>
      <c r="AIA937" s="347"/>
      <c r="AIB937" s="347"/>
      <c r="AIC937" s="347"/>
      <c r="AID937" s="347"/>
      <c r="AIE937" s="347"/>
      <c r="AIF937" s="347"/>
      <c r="AIG937" s="347"/>
      <c r="AIH937" s="347"/>
      <c r="AII937" s="347"/>
      <c r="AIJ937" s="347"/>
      <c r="AIK937" s="347"/>
      <c r="AIL937" s="347"/>
      <c r="AIM937" s="347"/>
      <c r="AIN937" s="347"/>
      <c r="AIO937" s="347"/>
      <c r="AIP937" s="347"/>
      <c r="AIQ937" s="347"/>
      <c r="AIR937" s="347"/>
      <c r="AIS937" s="347"/>
      <c r="AIT937" s="347"/>
      <c r="AIU937" s="347"/>
      <c r="AIV937" s="347"/>
      <c r="AIW937" s="347"/>
      <c r="AIX937" s="347"/>
      <c r="AIY937" s="347"/>
      <c r="AIZ937" s="347"/>
      <c r="AJA937" s="347"/>
      <c r="AJB937" s="347"/>
      <c r="AJC937" s="347"/>
      <c r="AJD937" s="347"/>
      <c r="AJE937" s="347"/>
      <c r="AJF937" s="347"/>
      <c r="AJG937" s="347"/>
      <c r="AJH937" s="347"/>
      <c r="AJI937" s="347"/>
      <c r="AJJ937" s="347"/>
      <c r="AJK937" s="347"/>
      <c r="AJL937" s="347"/>
      <c r="AJM937" s="347"/>
      <c r="AJN937" s="347"/>
      <c r="AJO937" s="347"/>
      <c r="AJP937" s="347"/>
      <c r="AJQ937" s="347"/>
      <c r="AJR937" s="347"/>
      <c r="AJS937" s="347"/>
      <c r="AJT937" s="347"/>
      <c r="AJU937" s="347"/>
      <c r="AJV937" s="347"/>
      <c r="AJW937" s="347"/>
      <c r="AJX937" s="347"/>
      <c r="AJY937" s="347"/>
      <c r="AJZ937" s="347"/>
      <c r="AKA937" s="347"/>
      <c r="AKB937" s="347"/>
      <c r="AKC937" s="347"/>
      <c r="AKD937" s="347"/>
      <c r="AKE937" s="347"/>
      <c r="AKF937" s="347"/>
      <c r="AKG937" s="347"/>
      <c r="AKH937" s="347"/>
      <c r="AKI937" s="347"/>
      <c r="AKJ937" s="347"/>
      <c r="AKK937" s="347"/>
      <c r="AKL937" s="347"/>
      <c r="AKM937" s="347"/>
      <c r="AKN937" s="347"/>
      <c r="AKO937" s="347"/>
      <c r="AKP937" s="347"/>
      <c r="AKQ937" s="347"/>
      <c r="AKR937" s="347"/>
      <c r="AKS937" s="347"/>
      <c r="AKT937" s="347"/>
      <c r="AKU937" s="347"/>
      <c r="AKV937" s="347"/>
      <c r="AKW937" s="347"/>
      <c r="AKX937" s="347"/>
      <c r="AKY937" s="347"/>
      <c r="AKZ937" s="347"/>
      <c r="ALA937" s="347"/>
      <c r="ALB937" s="347"/>
      <c r="ALC937" s="347"/>
      <c r="ALD937" s="347"/>
      <c r="ALE937" s="347"/>
      <c r="ALF937" s="347"/>
      <c r="ALG937" s="347"/>
      <c r="ALH937" s="347"/>
      <c r="ALI937" s="347"/>
      <c r="ALJ937" s="347"/>
      <c r="ALK937" s="347"/>
      <c r="ALL937" s="347"/>
      <c r="ALM937" s="347"/>
      <c r="ALN937" s="347"/>
      <c r="ALO937" s="347"/>
      <c r="ALP937" s="347"/>
      <c r="ALQ937" s="347"/>
      <c r="ALR937" s="347"/>
      <c r="ALS937" s="347"/>
      <c r="ALT937" s="347"/>
      <c r="ALU937" s="347"/>
      <c r="ALV937" s="347"/>
      <c r="ALW937" s="347"/>
      <c r="ALX937" s="347"/>
      <c r="ALY937" s="347"/>
      <c r="ALZ937" s="347"/>
      <c r="AMA937" s="347"/>
      <c r="AMB937" s="347"/>
      <c r="AMC937" s="347"/>
      <c r="AMD937" s="347"/>
      <c r="AME937" s="347"/>
      <c r="AMF937" s="347"/>
      <c r="AMG937" s="347"/>
      <c r="AMH937" s="347"/>
      <c r="AMI937" s="347"/>
      <c r="AMJ937" s="347"/>
      <c r="AMK937" s="347"/>
      <c r="AML937" s="347"/>
      <c r="AMM937" s="347"/>
      <c r="AMN937" s="347"/>
      <c r="AMO937" s="347"/>
      <c r="AMP937" s="347"/>
      <c r="AMQ937" s="347"/>
      <c r="AMR937" s="347"/>
      <c r="AMS937" s="347"/>
      <c r="AMT937" s="347"/>
      <c r="AMU937" s="347"/>
      <c r="AMV937" s="347"/>
      <c r="AMW937" s="347"/>
      <c r="AMX937" s="347"/>
      <c r="AMY937" s="347"/>
      <c r="AMZ937" s="347"/>
      <c r="ANA937" s="347"/>
      <c r="ANB937" s="347"/>
      <c r="ANC937" s="347"/>
      <c r="AND937" s="347"/>
      <c r="ANE937" s="347"/>
      <c r="ANF937" s="347"/>
      <c r="ANG937" s="347"/>
      <c r="ANH937" s="347"/>
      <c r="ANI937" s="347"/>
      <c r="ANJ937" s="347"/>
      <c r="ANK937" s="347"/>
      <c r="ANL937" s="347"/>
      <c r="ANM937" s="347"/>
      <c r="ANN937" s="347"/>
      <c r="ANO937" s="347"/>
      <c r="ANP937" s="347"/>
      <c r="ANQ937" s="347"/>
      <c r="ANR937" s="347"/>
      <c r="ANS937" s="347"/>
      <c r="ANT937" s="347"/>
      <c r="ANU937" s="347"/>
      <c r="ANV937" s="347"/>
      <c r="ANW937" s="347"/>
      <c r="ANX937" s="347"/>
      <c r="ANY937" s="347"/>
      <c r="ANZ937" s="347"/>
      <c r="AOA937" s="347"/>
      <c r="AOB937" s="347"/>
      <c r="AOC937" s="347"/>
      <c r="AOD937" s="347"/>
      <c r="AOE937" s="347"/>
      <c r="AOF937" s="347"/>
      <c r="AOG937" s="347"/>
      <c r="AOH937" s="347"/>
      <c r="AOI937" s="347"/>
      <c r="AOJ937" s="347"/>
      <c r="AOK937" s="347"/>
      <c r="AOL937" s="347"/>
      <c r="AOM937" s="347"/>
      <c r="AON937" s="347"/>
      <c r="AOO937" s="347"/>
      <c r="AOP937" s="347"/>
      <c r="AOQ937" s="347"/>
      <c r="AOR937" s="347"/>
      <c r="AOS937" s="347"/>
      <c r="AOT937" s="347"/>
      <c r="AOU937" s="347"/>
      <c r="AOV937" s="347"/>
      <c r="AOW937" s="347"/>
      <c r="AOX937" s="347"/>
      <c r="AOY937" s="347"/>
      <c r="AOZ937" s="347"/>
      <c r="APA937" s="347"/>
      <c r="APB937" s="347"/>
      <c r="APC937" s="347"/>
      <c r="APD937" s="347"/>
      <c r="APE937" s="347"/>
      <c r="APF937" s="347"/>
      <c r="APG937" s="347"/>
      <c r="APH937" s="347"/>
      <c r="API937" s="347"/>
      <c r="APJ937" s="347"/>
      <c r="APK937" s="347"/>
      <c r="APL937" s="347"/>
      <c r="APM937" s="347"/>
      <c r="APN937" s="347"/>
      <c r="APO937" s="347"/>
      <c r="APP937" s="347"/>
      <c r="APQ937" s="347"/>
      <c r="APR937" s="347"/>
      <c r="APS937" s="347"/>
      <c r="APT937" s="347"/>
      <c r="APU937" s="347"/>
      <c r="APV937" s="347"/>
      <c r="APW937" s="347"/>
      <c r="APX937" s="347"/>
      <c r="APY937" s="347"/>
      <c r="APZ937" s="347"/>
      <c r="AQA937" s="347"/>
      <c r="AQB937" s="347"/>
      <c r="AQC937" s="347"/>
      <c r="AQD937" s="347"/>
      <c r="AQE937" s="347"/>
      <c r="AQF937" s="347"/>
      <c r="AQG937" s="347"/>
      <c r="AQH937" s="347"/>
      <c r="AQI937" s="347"/>
      <c r="AQJ937" s="347"/>
      <c r="AQK937" s="347"/>
      <c r="AQL937" s="347"/>
      <c r="AQM937" s="347"/>
      <c r="AQN937" s="347"/>
      <c r="AQO937" s="347"/>
      <c r="AQP937" s="347"/>
      <c r="AQQ937" s="347"/>
      <c r="AQR937" s="347"/>
      <c r="AQS937" s="347"/>
      <c r="AQT937" s="347"/>
      <c r="AQU937" s="347"/>
      <c r="AQV937" s="347"/>
      <c r="AQW937" s="347"/>
      <c r="AQX937" s="347"/>
      <c r="AQY937" s="347"/>
      <c r="AQZ937" s="347"/>
      <c r="ARA937" s="347"/>
      <c r="ARB937" s="347"/>
      <c r="ARC937" s="347"/>
      <c r="ARD937" s="347"/>
      <c r="ARE937" s="347"/>
      <c r="ARF937" s="347"/>
      <c r="ARG937" s="347"/>
      <c r="ARH937" s="347"/>
      <c r="ARI937" s="347"/>
      <c r="ARJ937" s="347"/>
      <c r="ARK937" s="347"/>
      <c r="ARL937" s="347"/>
      <c r="ARM937" s="347"/>
      <c r="ARN937" s="347"/>
      <c r="ARO937" s="347"/>
      <c r="ARP937" s="347"/>
      <c r="ARQ937" s="347"/>
      <c r="ARR937" s="347"/>
      <c r="ARS937" s="347"/>
      <c r="ART937" s="347"/>
      <c r="ARU937" s="347"/>
      <c r="ARV937" s="347"/>
      <c r="ARW937" s="347"/>
      <c r="ARX937" s="347"/>
      <c r="ARY937" s="347"/>
      <c r="ARZ937" s="347"/>
      <c r="ASA937" s="347"/>
      <c r="ASB937" s="347"/>
      <c r="ASC937" s="347"/>
      <c r="ASD937" s="347"/>
      <c r="ASE937" s="347"/>
      <c r="ASF937" s="347"/>
      <c r="ASG937" s="347"/>
      <c r="ASH937" s="347"/>
      <c r="ASI937" s="347"/>
      <c r="ASJ937" s="347"/>
      <c r="ASK937" s="347"/>
      <c r="ASL937" s="347"/>
      <c r="ASM937" s="347"/>
      <c r="ASN937" s="347"/>
      <c r="ASO937" s="347"/>
      <c r="ASP937" s="347"/>
      <c r="ASQ937" s="347"/>
      <c r="ASR937" s="347"/>
      <c r="ASS937" s="347"/>
      <c r="AST937" s="347"/>
      <c r="ASU937" s="347"/>
      <c r="ASV937" s="347"/>
      <c r="ASW937" s="347"/>
      <c r="ASX937" s="347"/>
      <c r="ASY937" s="347"/>
      <c r="ASZ937" s="347"/>
      <c r="ATA937" s="347"/>
      <c r="ATB937" s="347"/>
      <c r="ATC937" s="347"/>
      <c r="ATD937" s="347"/>
      <c r="ATE937" s="347"/>
      <c r="ATF937" s="347"/>
      <c r="ATG937" s="347"/>
      <c r="ATH937" s="347"/>
      <c r="ATI937" s="347"/>
      <c r="ATJ937" s="347"/>
      <c r="ATK937" s="347"/>
      <c r="ATL937" s="347"/>
      <c r="ATM937" s="347"/>
      <c r="ATN937" s="347"/>
      <c r="ATO937" s="347"/>
      <c r="ATP937" s="347"/>
      <c r="ATQ937" s="347"/>
      <c r="ATR937" s="347"/>
      <c r="ATS937" s="347"/>
      <c r="ATT937" s="347"/>
      <c r="ATU937" s="347"/>
      <c r="ATV937" s="347"/>
      <c r="ATW937" s="347"/>
      <c r="ATX937" s="347"/>
      <c r="ATY937" s="347"/>
      <c r="ATZ937" s="347"/>
      <c r="AUA937" s="347"/>
      <c r="AUB937" s="347"/>
      <c r="AUC937" s="347"/>
      <c r="AUD937" s="347"/>
      <c r="AUE937" s="347"/>
      <c r="AUF937" s="347"/>
      <c r="AUG937" s="347"/>
      <c r="AUH937" s="347"/>
      <c r="AUI937" s="347"/>
      <c r="AUJ937" s="347"/>
      <c r="AUK937" s="347"/>
      <c r="AUL937" s="347"/>
      <c r="AUM937" s="347"/>
      <c r="AUN937" s="347"/>
      <c r="AUO937" s="347"/>
      <c r="AUP937" s="347"/>
      <c r="AUQ937" s="347"/>
      <c r="AUR937" s="347"/>
      <c r="AUS937" s="347"/>
      <c r="AUT937" s="347"/>
      <c r="AUU937" s="347"/>
      <c r="AUV937" s="347"/>
      <c r="AUW937" s="347"/>
      <c r="AUX937" s="347"/>
      <c r="AUY937" s="347"/>
      <c r="AUZ937" s="347"/>
      <c r="AVA937" s="347"/>
      <c r="AVB937" s="347"/>
      <c r="AVC937" s="347"/>
      <c r="AVD937" s="347"/>
      <c r="AVE937" s="347"/>
      <c r="AVF937" s="347"/>
      <c r="AVG937" s="347"/>
      <c r="AVH937" s="347"/>
      <c r="AVI937" s="347"/>
      <c r="AVJ937" s="347"/>
      <c r="AVK937" s="347"/>
      <c r="AVL937" s="347"/>
      <c r="AVM937" s="347"/>
      <c r="AVN937" s="347"/>
      <c r="AVO937" s="347"/>
      <c r="AVP937" s="347"/>
      <c r="AVQ937" s="347"/>
      <c r="AVR937" s="347"/>
      <c r="AVS937" s="347"/>
      <c r="AVT937" s="347"/>
      <c r="AVU937" s="347"/>
      <c r="AVV937" s="347"/>
      <c r="AVW937" s="347"/>
      <c r="AVX937" s="347"/>
      <c r="AVY937" s="347"/>
      <c r="AVZ937" s="347"/>
      <c r="AWA937" s="347"/>
      <c r="AWB937" s="347"/>
      <c r="AWC937" s="347"/>
      <c r="AWD937" s="347"/>
      <c r="AWE937" s="347"/>
      <c r="AWF937" s="347"/>
      <c r="AWG937" s="347"/>
      <c r="AWH937" s="347"/>
      <c r="AWI937" s="347"/>
      <c r="AWJ937" s="347"/>
      <c r="AWK937" s="347"/>
      <c r="AWL937" s="347"/>
      <c r="AWM937" s="347"/>
      <c r="AWN937" s="347"/>
      <c r="AWO937" s="347"/>
      <c r="AWP937" s="347"/>
      <c r="AWQ937" s="347"/>
      <c r="AWR937" s="347"/>
      <c r="AWS937" s="347"/>
      <c r="AWT937" s="347"/>
      <c r="AWU937" s="347"/>
      <c r="AWV937" s="347"/>
      <c r="AWW937" s="347"/>
      <c r="AWX937" s="347"/>
      <c r="AWY937" s="347"/>
      <c r="AWZ937" s="347"/>
      <c r="AXA937" s="347"/>
      <c r="AXB937" s="347"/>
      <c r="AXC937" s="347"/>
      <c r="AXD937" s="347"/>
      <c r="AXE937" s="347"/>
      <c r="AXF937" s="347"/>
      <c r="AXG937" s="347"/>
      <c r="AXH937" s="347"/>
      <c r="AXI937" s="347"/>
      <c r="AXJ937" s="347"/>
      <c r="AXK937" s="347"/>
      <c r="AXL937" s="347"/>
      <c r="AXM937" s="347"/>
      <c r="AXN937" s="347"/>
      <c r="AXO937" s="347"/>
      <c r="AXP937" s="347"/>
      <c r="AXQ937" s="347"/>
      <c r="AXR937" s="347"/>
      <c r="AXS937" s="347"/>
      <c r="AXT937" s="347"/>
      <c r="AXU937" s="347"/>
      <c r="AXV937" s="347"/>
      <c r="AXW937" s="347"/>
      <c r="AXX937" s="347"/>
      <c r="AXY937" s="347"/>
      <c r="AXZ937" s="347"/>
      <c r="AYA937" s="347"/>
      <c r="AYB937" s="347"/>
      <c r="AYC937" s="347"/>
      <c r="AYD937" s="347"/>
      <c r="AYE937" s="347"/>
      <c r="AYF937" s="347"/>
      <c r="AYG937" s="347"/>
      <c r="AYH937" s="347"/>
      <c r="AYI937" s="347"/>
      <c r="AYJ937" s="347"/>
      <c r="AYK937" s="347"/>
      <c r="AYL937" s="347"/>
      <c r="AYM937" s="347"/>
      <c r="AYN937" s="347"/>
      <c r="AYO937" s="347"/>
      <c r="AYP937" s="347"/>
      <c r="AYQ937" s="347"/>
      <c r="AYR937" s="347"/>
      <c r="AYS937" s="347"/>
      <c r="AYT937" s="347"/>
      <c r="AYU937" s="347"/>
      <c r="AYV937" s="347"/>
      <c r="AYW937" s="347"/>
      <c r="AYX937" s="347"/>
      <c r="AYY937" s="347"/>
      <c r="AYZ937" s="347"/>
      <c r="AZA937" s="347"/>
      <c r="AZB937" s="347"/>
      <c r="AZC937" s="347"/>
      <c r="AZD937" s="347"/>
      <c r="AZE937" s="347"/>
      <c r="AZF937" s="347"/>
      <c r="AZG937" s="347"/>
      <c r="AZH937" s="347"/>
      <c r="AZI937" s="347"/>
      <c r="AZJ937" s="347"/>
      <c r="AZK937" s="347"/>
      <c r="AZL937" s="347"/>
      <c r="AZM937" s="347"/>
      <c r="AZN937" s="347"/>
      <c r="AZO937" s="347"/>
      <c r="AZP937" s="347"/>
      <c r="AZQ937" s="347"/>
      <c r="AZR937" s="347"/>
      <c r="AZS937" s="347"/>
      <c r="AZT937" s="347"/>
      <c r="AZU937" s="347"/>
      <c r="AZV937" s="347"/>
      <c r="AZW937" s="347"/>
      <c r="AZX937" s="347"/>
      <c r="AZY937" s="347"/>
      <c r="AZZ937" s="347"/>
      <c r="BAA937" s="347"/>
      <c r="BAB937" s="347"/>
      <c r="BAC937" s="347"/>
      <c r="BAD937" s="347"/>
      <c r="BAE937" s="347"/>
      <c r="BAF937" s="347"/>
      <c r="BAG937" s="347"/>
      <c r="BAH937" s="347"/>
      <c r="BAI937" s="347"/>
      <c r="BAJ937" s="347"/>
      <c r="BAK937" s="347"/>
      <c r="BAL937" s="347"/>
      <c r="BAM937" s="347"/>
      <c r="BAN937" s="347"/>
      <c r="BAO937" s="347"/>
      <c r="BAP937" s="347"/>
      <c r="BAQ937" s="347"/>
      <c r="BAR937" s="347"/>
      <c r="BAS937" s="347"/>
      <c r="BAT937" s="347"/>
      <c r="BAU937" s="347"/>
      <c r="BAV937" s="347"/>
      <c r="BAW937" s="347"/>
      <c r="BAX937" s="347"/>
      <c r="BAY937" s="347"/>
      <c r="BAZ937" s="347"/>
      <c r="BBA937" s="347"/>
      <c r="BBB937" s="347"/>
      <c r="BBC937" s="347"/>
      <c r="BBD937" s="347"/>
      <c r="BBE937" s="347"/>
      <c r="BBF937" s="347"/>
      <c r="BBG937" s="347"/>
      <c r="BBH937" s="347"/>
      <c r="BBI937" s="347"/>
      <c r="BBJ937" s="347"/>
      <c r="BBK937" s="347"/>
      <c r="BBL937" s="347"/>
      <c r="BBM937" s="347"/>
      <c r="BBN937" s="347"/>
      <c r="BBO937" s="347"/>
      <c r="BBP937" s="347"/>
      <c r="BBQ937" s="347"/>
      <c r="BBR937" s="347"/>
      <c r="BBS937" s="347"/>
      <c r="BBT937" s="347"/>
      <c r="BBU937" s="347"/>
      <c r="BBV937" s="347"/>
      <c r="BBW937" s="347"/>
      <c r="BBX937" s="347"/>
      <c r="BBY937" s="347"/>
      <c r="BBZ937" s="347"/>
      <c r="BCA937" s="347"/>
      <c r="BCB937" s="347"/>
      <c r="BCC937" s="347"/>
      <c r="BCD937" s="347"/>
      <c r="BCE937" s="347"/>
      <c r="BCF937" s="347"/>
      <c r="BCG937" s="347"/>
      <c r="BCH937" s="347"/>
      <c r="BCI937" s="347"/>
      <c r="BCJ937" s="347"/>
      <c r="BCK937" s="347"/>
      <c r="BCL937" s="347"/>
      <c r="BCM937" s="347"/>
      <c r="BCN937" s="347"/>
      <c r="BCO937" s="347"/>
      <c r="BCP937" s="347"/>
      <c r="BCQ937" s="347"/>
      <c r="BCR937" s="347"/>
      <c r="BCS937" s="347"/>
      <c r="BCT937" s="347"/>
      <c r="BCU937" s="347"/>
      <c r="BCV937" s="347"/>
      <c r="BCW937" s="347"/>
      <c r="BCX937" s="347"/>
      <c r="BCY937" s="347"/>
      <c r="BCZ937" s="347"/>
      <c r="BDA937" s="347"/>
      <c r="BDB937" s="347"/>
      <c r="BDC937" s="347"/>
      <c r="BDD937" s="347"/>
      <c r="BDE937" s="347"/>
      <c r="BDF937" s="347"/>
      <c r="BDG937" s="347"/>
      <c r="BDH937" s="347"/>
      <c r="BDI937" s="347"/>
      <c r="BDJ937" s="347"/>
      <c r="BDK937" s="347"/>
      <c r="BDL937" s="347"/>
      <c r="BDM937" s="347"/>
      <c r="BDN937" s="347"/>
      <c r="BDO937" s="347"/>
      <c r="BDP937" s="347"/>
      <c r="BDQ937" s="347"/>
      <c r="BDR937" s="347"/>
      <c r="BDS937" s="347"/>
      <c r="BDT937" s="347"/>
      <c r="BDU937" s="347"/>
      <c r="BDV937" s="347"/>
      <c r="BDW937" s="347"/>
      <c r="BDX937" s="347"/>
      <c r="BDY937" s="347"/>
      <c r="BDZ937" s="347"/>
      <c r="BEA937" s="347"/>
      <c r="BEB937" s="347"/>
      <c r="BEC937" s="347"/>
      <c r="BED937" s="347"/>
      <c r="BEE937" s="347"/>
      <c r="BEF937" s="347"/>
      <c r="BEG937" s="347"/>
      <c r="BEH937" s="347"/>
      <c r="BEI937" s="347"/>
      <c r="BEJ937" s="347"/>
      <c r="BEK937" s="347"/>
      <c r="BEL937" s="347"/>
      <c r="BEM937" s="347"/>
      <c r="BEN937" s="347"/>
      <c r="BEO937" s="347"/>
      <c r="BEP937" s="347"/>
      <c r="BEQ937" s="347"/>
      <c r="BER937" s="347"/>
      <c r="BES937" s="347"/>
      <c r="BET937" s="347"/>
      <c r="BEU937" s="347"/>
      <c r="BEV937" s="347"/>
      <c r="BEW937" s="347"/>
      <c r="BEX937" s="347"/>
      <c r="BEY937" s="347"/>
      <c r="BEZ937" s="347"/>
      <c r="BFA937" s="347"/>
      <c r="BFB937" s="347"/>
      <c r="BFC937" s="347"/>
      <c r="BFD937" s="347"/>
      <c r="BFE937" s="347"/>
      <c r="BFF937" s="347"/>
      <c r="BFG937" s="347"/>
      <c r="BFH937" s="347"/>
      <c r="BFI937" s="347"/>
      <c r="BFJ937" s="347"/>
      <c r="BFK937" s="347"/>
      <c r="BFL937" s="347"/>
      <c r="BFM937" s="347"/>
      <c r="BFN937" s="347"/>
      <c r="BFO937" s="347"/>
      <c r="BFP937" s="347"/>
      <c r="BFQ937" s="347"/>
      <c r="BFR937" s="347"/>
      <c r="BFS937" s="347"/>
      <c r="BFT937" s="347"/>
      <c r="BFU937" s="347"/>
      <c r="BFV937" s="347"/>
      <c r="BFW937" s="347"/>
      <c r="BFX937" s="347"/>
      <c r="BFY937" s="347"/>
      <c r="BFZ937" s="347"/>
      <c r="BGA937" s="347"/>
      <c r="BGB937" s="347"/>
      <c r="BGC937" s="347"/>
      <c r="BGD937" s="347"/>
      <c r="BGE937" s="347"/>
      <c r="BGF937" s="347"/>
      <c r="BGG937" s="347"/>
      <c r="BGH937" s="347"/>
      <c r="BGI937" s="347"/>
      <c r="BGJ937" s="347"/>
      <c r="BGK937" s="347"/>
      <c r="BGL937" s="347"/>
      <c r="BGM937" s="347"/>
      <c r="BGN937" s="347"/>
      <c r="BGO937" s="347"/>
      <c r="BGP937" s="347"/>
      <c r="BGQ937" s="347"/>
      <c r="BGR937" s="347"/>
      <c r="BGS937" s="347"/>
      <c r="BGT937" s="347"/>
      <c r="BGU937" s="347"/>
      <c r="BGV937" s="347"/>
      <c r="BGW937" s="347"/>
      <c r="BGX937" s="347"/>
      <c r="BGY937" s="347"/>
      <c r="BGZ937" s="347"/>
      <c r="BHA937" s="347"/>
      <c r="BHB937" s="347"/>
      <c r="BHC937" s="347"/>
      <c r="BHD937" s="347"/>
      <c r="BHE937" s="347"/>
      <c r="BHF937" s="347"/>
      <c r="BHG937" s="347"/>
      <c r="BHH937" s="347"/>
      <c r="BHI937" s="347"/>
      <c r="BHJ937" s="347"/>
      <c r="BHK937" s="347"/>
      <c r="BHL937" s="347"/>
      <c r="BHM937" s="347"/>
      <c r="BHN937" s="347"/>
      <c r="BHO937" s="347"/>
      <c r="BHP937" s="347"/>
      <c r="BHQ937" s="347"/>
      <c r="BHR937" s="347"/>
      <c r="BHS937" s="347"/>
      <c r="BHT937" s="347"/>
      <c r="BHU937" s="347"/>
      <c r="BHV937" s="347"/>
      <c r="BHW937" s="347"/>
      <c r="BHX937" s="347"/>
      <c r="BHY937" s="347"/>
      <c r="BHZ937" s="347"/>
      <c r="BIA937" s="347"/>
      <c r="BIB937" s="347"/>
      <c r="BIC937" s="347"/>
      <c r="BID937" s="347"/>
      <c r="BIE937" s="347"/>
      <c r="BIF937" s="347"/>
      <c r="BIG937" s="347"/>
      <c r="BIH937" s="347"/>
      <c r="BII937" s="347"/>
      <c r="BIJ937" s="347"/>
      <c r="BIK937" s="347"/>
      <c r="BIL937" s="347"/>
      <c r="BIM937" s="347"/>
      <c r="BIN937" s="347"/>
      <c r="BIO937" s="347"/>
      <c r="BIP937" s="347"/>
      <c r="BIQ937" s="347"/>
      <c r="BIR937" s="347"/>
      <c r="BIS937" s="347"/>
      <c r="BIT937" s="347"/>
      <c r="BIU937" s="347"/>
      <c r="BIV937" s="347"/>
      <c r="BIW937" s="347"/>
      <c r="BIX937" s="347"/>
      <c r="BIY937" s="347"/>
      <c r="BIZ937" s="347"/>
      <c r="BJA937" s="347"/>
      <c r="BJB937" s="347"/>
      <c r="BJC937" s="347"/>
      <c r="BJD937" s="347"/>
      <c r="BJE937" s="347"/>
      <c r="BJF937" s="347"/>
      <c r="BJG937" s="347"/>
      <c r="BJH937" s="347"/>
      <c r="BJI937" s="347"/>
      <c r="BJJ937" s="347"/>
      <c r="BJK937" s="347"/>
      <c r="BJL937" s="347"/>
      <c r="BJM937" s="347"/>
      <c r="BJN937" s="347"/>
      <c r="BJO937" s="347"/>
      <c r="BJP937" s="347"/>
      <c r="BJQ937" s="347"/>
      <c r="BJR937" s="347"/>
      <c r="BJS937" s="347"/>
      <c r="BJT937" s="347"/>
      <c r="BJU937" s="347"/>
      <c r="BJV937" s="347"/>
      <c r="BJW937" s="347"/>
      <c r="BJX937" s="347"/>
      <c r="BJY937" s="347"/>
      <c r="BJZ937" s="347"/>
      <c r="BKA937" s="347"/>
      <c r="BKB937" s="347"/>
      <c r="BKC937" s="347"/>
      <c r="BKD937" s="347"/>
      <c r="BKE937" s="347"/>
      <c r="BKF937" s="347"/>
      <c r="BKG937" s="347"/>
      <c r="BKH937" s="347"/>
      <c r="BKI937" s="347"/>
      <c r="BKJ937" s="347"/>
      <c r="BKK937" s="347"/>
      <c r="BKL937" s="347"/>
      <c r="BKM937" s="347"/>
      <c r="BKN937" s="347"/>
      <c r="BKO937" s="347"/>
      <c r="BKP937" s="347"/>
      <c r="BKQ937" s="347"/>
      <c r="BKR937" s="347"/>
      <c r="BKS937" s="347"/>
      <c r="BKT937" s="347"/>
      <c r="BKU937" s="347"/>
      <c r="BKV937" s="347"/>
      <c r="BKW937" s="347"/>
      <c r="BKX937" s="347"/>
      <c r="BKY937" s="347"/>
      <c r="BKZ937" s="347"/>
      <c r="BLA937" s="347"/>
      <c r="BLB937" s="347"/>
      <c r="BLC937" s="347"/>
      <c r="BLD937" s="347"/>
      <c r="BLE937" s="347"/>
      <c r="BLF937" s="347"/>
      <c r="BLG937" s="347"/>
      <c r="BLH937" s="347"/>
      <c r="BLI937" s="347"/>
      <c r="BLJ937" s="347"/>
      <c r="BLK937" s="347"/>
      <c r="BLL937" s="347"/>
      <c r="BLM937" s="347"/>
      <c r="BLN937" s="347"/>
      <c r="BLO937" s="347"/>
      <c r="BLP937" s="347"/>
      <c r="BLQ937" s="347"/>
      <c r="BLR937" s="347"/>
      <c r="BLS937" s="347"/>
      <c r="BLT937" s="347"/>
      <c r="BLU937" s="347"/>
      <c r="BLV937" s="347"/>
      <c r="BLW937" s="347"/>
      <c r="BLX937" s="347"/>
      <c r="BLY937" s="347"/>
      <c r="BLZ937" s="347"/>
      <c r="BMA937" s="347"/>
      <c r="BMB937" s="347"/>
      <c r="BMC937" s="347"/>
      <c r="BMD937" s="347"/>
      <c r="BME937" s="347"/>
      <c r="BMF937" s="347"/>
      <c r="BMG937" s="347"/>
      <c r="BMH937" s="347"/>
      <c r="BMI937" s="347"/>
      <c r="BMJ937" s="347"/>
      <c r="BMK937" s="347"/>
      <c r="BML937" s="347"/>
      <c r="BMM937" s="347"/>
      <c r="BMN937" s="347"/>
      <c r="BMO937" s="347"/>
      <c r="BMP937" s="347"/>
      <c r="BMQ937" s="347"/>
      <c r="BMR937" s="347"/>
      <c r="BMS937" s="347"/>
      <c r="BMT937" s="347"/>
      <c r="BMU937" s="347"/>
      <c r="BMV937" s="347"/>
      <c r="BMW937" s="347"/>
      <c r="BMX937" s="347"/>
      <c r="BMY937" s="347"/>
      <c r="BMZ937" s="347"/>
      <c r="BNA937" s="347"/>
      <c r="BNB937" s="347"/>
      <c r="BNC937" s="347"/>
      <c r="BND937" s="347"/>
      <c r="BNE937" s="347"/>
      <c r="BNF937" s="347"/>
      <c r="BNG937" s="347"/>
      <c r="BNH937" s="347"/>
      <c r="BNI937" s="347"/>
      <c r="BNJ937" s="347"/>
      <c r="BNK937" s="347"/>
      <c r="BNL937" s="347"/>
      <c r="BNM937" s="347"/>
      <c r="BNN937" s="347"/>
      <c r="BNO937" s="347"/>
      <c r="BNP937" s="347"/>
      <c r="BNQ937" s="347"/>
      <c r="BNR937" s="347"/>
      <c r="BNS937" s="347"/>
      <c r="BNT937" s="347"/>
      <c r="BNU937" s="347"/>
      <c r="BNV937" s="347"/>
      <c r="BNW937" s="347"/>
      <c r="BNX937" s="347"/>
      <c r="BNY937" s="347"/>
      <c r="BNZ937" s="347"/>
      <c r="BOA937" s="347"/>
      <c r="BOB937" s="347"/>
      <c r="BOC937" s="347"/>
      <c r="BOD937" s="347"/>
      <c r="BOE937" s="347"/>
      <c r="BOF937" s="347"/>
      <c r="BOG937" s="347"/>
      <c r="BOH937" s="347"/>
      <c r="BOI937" s="347"/>
      <c r="BOJ937" s="347"/>
      <c r="BOK937" s="347"/>
      <c r="BOL937" s="347"/>
      <c r="BOM937" s="347"/>
      <c r="BON937" s="347"/>
      <c r="BOO937" s="347"/>
      <c r="BOP937" s="347"/>
      <c r="BOQ937" s="347"/>
      <c r="BOR937" s="347"/>
      <c r="BOS937" s="347"/>
      <c r="BOT937" s="347"/>
      <c r="BOU937" s="347"/>
      <c r="BOV937" s="347"/>
      <c r="BOW937" s="347"/>
      <c r="BOX937" s="347"/>
      <c r="BOY937" s="347"/>
      <c r="BOZ937" s="347"/>
      <c r="BPA937" s="347"/>
      <c r="BPB937" s="347"/>
      <c r="BPC937" s="347"/>
      <c r="BPD937" s="347"/>
      <c r="BPE937" s="347"/>
      <c r="BPF937" s="347"/>
      <c r="BPG937" s="347"/>
      <c r="BPH937" s="347"/>
      <c r="BPI937" s="347"/>
      <c r="BPJ937" s="347"/>
      <c r="BPK937" s="347"/>
      <c r="BPL937" s="347"/>
      <c r="BPM937" s="347"/>
      <c r="BPN937" s="347"/>
      <c r="BPO937" s="347"/>
      <c r="BPP937" s="347"/>
      <c r="BPQ937" s="347"/>
      <c r="BPR937" s="347"/>
      <c r="BPS937" s="347"/>
      <c r="BPT937" s="347"/>
      <c r="BPU937" s="347"/>
      <c r="BPV937" s="347"/>
      <c r="BPW937" s="347"/>
      <c r="BPX937" s="347"/>
      <c r="BPY937" s="347"/>
      <c r="BPZ937" s="347"/>
      <c r="BQA937" s="347"/>
      <c r="BQB937" s="347"/>
      <c r="BQC937" s="347"/>
      <c r="BQD937" s="347"/>
      <c r="BQE937" s="347"/>
      <c r="BQF937" s="347"/>
      <c r="BQG937" s="347"/>
      <c r="BQH937" s="347"/>
      <c r="BQI937" s="347"/>
      <c r="BQJ937" s="347"/>
      <c r="BQK937" s="347"/>
      <c r="BQL937" s="347"/>
      <c r="BQM937" s="347"/>
      <c r="BQN937" s="347"/>
      <c r="BQO937" s="347"/>
      <c r="BQP937" s="347"/>
      <c r="BQQ937" s="347"/>
      <c r="BQR937" s="347"/>
      <c r="BQS937" s="347"/>
      <c r="BQT937" s="347"/>
      <c r="BQU937" s="347"/>
      <c r="BQV937" s="347"/>
      <c r="BQW937" s="347"/>
      <c r="BQX937" s="347"/>
      <c r="BQY937" s="347"/>
      <c r="BQZ937" s="347"/>
      <c r="BRA937" s="347"/>
      <c r="BRB937" s="347"/>
      <c r="BRC937" s="347"/>
      <c r="BRD937" s="347"/>
      <c r="BRE937" s="347"/>
      <c r="BRF937" s="347"/>
      <c r="BRG937" s="347"/>
      <c r="BRH937" s="347"/>
      <c r="BRI937" s="347"/>
      <c r="BRJ937" s="347"/>
      <c r="BRK937" s="347"/>
      <c r="BRL937" s="347"/>
      <c r="BRM937" s="347"/>
      <c r="BRN937" s="347"/>
      <c r="BRO937" s="347"/>
      <c r="BRP937" s="347"/>
      <c r="BRQ937" s="347"/>
      <c r="BRR937" s="347"/>
      <c r="BRS937" s="347"/>
      <c r="BRT937" s="347"/>
      <c r="BRU937" s="347"/>
      <c r="BRV937" s="347"/>
      <c r="BRW937" s="347"/>
      <c r="BRX937" s="347"/>
      <c r="BRY937" s="347"/>
      <c r="BRZ937" s="347"/>
      <c r="BSA937" s="347"/>
      <c r="BSB937" s="347"/>
      <c r="BSC937" s="347"/>
      <c r="BSD937" s="347"/>
      <c r="BSE937" s="347"/>
      <c r="BSF937" s="347"/>
      <c r="BSG937" s="347"/>
      <c r="BSH937" s="347"/>
      <c r="BSI937" s="347"/>
      <c r="BSJ937" s="347"/>
      <c r="BSK937" s="347"/>
      <c r="BSL937" s="347"/>
      <c r="BSM937" s="347"/>
      <c r="BSN937" s="347"/>
      <c r="BSO937" s="347"/>
      <c r="BSP937" s="347"/>
      <c r="BSQ937" s="347"/>
      <c r="BSR937" s="347"/>
      <c r="BSS937" s="347"/>
      <c r="BST937" s="347"/>
      <c r="BSU937" s="347"/>
      <c r="BSV937" s="347"/>
      <c r="BSW937" s="347"/>
      <c r="BSX937" s="347"/>
      <c r="BSY937" s="347"/>
      <c r="BSZ937" s="347"/>
      <c r="BTA937" s="347"/>
      <c r="BTB937" s="347"/>
      <c r="BTC937" s="347"/>
      <c r="BTD937" s="347"/>
      <c r="BTE937" s="347"/>
      <c r="BTF937" s="347"/>
      <c r="BTG937" s="347"/>
      <c r="BTH937" s="347"/>
      <c r="BTI937" s="347"/>
      <c r="BTJ937" s="347"/>
      <c r="BTK937" s="347"/>
      <c r="BTL937" s="347"/>
      <c r="BTM937" s="347"/>
      <c r="BTN937" s="347"/>
      <c r="BTO937" s="347"/>
      <c r="BTP937" s="347"/>
      <c r="BTQ937" s="347"/>
      <c r="BTR937" s="347"/>
      <c r="BTS937" s="347"/>
      <c r="BTT937" s="347"/>
      <c r="BTU937" s="347"/>
      <c r="BTV937" s="347"/>
      <c r="BTW937" s="347"/>
      <c r="BTX937" s="347"/>
      <c r="BTY937" s="347"/>
      <c r="BTZ937" s="347"/>
      <c r="BUA937" s="347"/>
      <c r="BUB937" s="347"/>
      <c r="BUC937" s="347"/>
      <c r="BUD937" s="347"/>
      <c r="BUE937" s="347"/>
      <c r="BUF937" s="347"/>
      <c r="BUG937" s="347"/>
      <c r="BUH937" s="347"/>
      <c r="BUI937" s="347"/>
      <c r="BUJ937" s="347"/>
      <c r="BUK937" s="347"/>
      <c r="BUL937" s="347"/>
      <c r="BUM937" s="347"/>
      <c r="BUN937" s="347"/>
      <c r="BUO937" s="347"/>
      <c r="BUP937" s="347"/>
      <c r="BUQ937" s="347"/>
      <c r="BUR937" s="347"/>
      <c r="BUS937" s="347"/>
      <c r="BUT937" s="347"/>
      <c r="BUU937" s="347"/>
      <c r="BUV937" s="347"/>
      <c r="BUW937" s="347"/>
      <c r="BUX937" s="347"/>
      <c r="BUY937" s="347"/>
      <c r="BUZ937" s="347"/>
      <c r="BVA937" s="347"/>
      <c r="BVB937" s="347"/>
      <c r="BVC937" s="347"/>
      <c r="BVD937" s="347"/>
      <c r="BVE937" s="347"/>
      <c r="BVF937" s="347"/>
      <c r="BVG937" s="347"/>
      <c r="BVH937" s="347"/>
      <c r="BVI937" s="347"/>
      <c r="BVJ937" s="347"/>
      <c r="BVK937" s="347"/>
      <c r="BVL937" s="347"/>
      <c r="BVM937" s="347"/>
      <c r="BVN937" s="347"/>
      <c r="BVO937" s="347"/>
      <c r="BVP937" s="347"/>
      <c r="BVQ937" s="347"/>
      <c r="BVR937" s="347"/>
      <c r="BVS937" s="347"/>
      <c r="BVT937" s="347"/>
      <c r="BVU937" s="347"/>
      <c r="BVV937" s="347"/>
      <c r="BVW937" s="347"/>
      <c r="BVX937" s="347"/>
      <c r="BVY937" s="347"/>
      <c r="BVZ937" s="347"/>
      <c r="BWA937" s="347"/>
      <c r="BWB937" s="347"/>
      <c r="BWC937" s="347"/>
      <c r="BWD937" s="347"/>
      <c r="BWE937" s="347"/>
      <c r="BWF937" s="347"/>
      <c r="BWG937" s="347"/>
      <c r="BWH937" s="347"/>
      <c r="BWI937" s="347"/>
      <c r="BWJ937" s="347"/>
      <c r="BWK937" s="347"/>
      <c r="BWL937" s="347"/>
      <c r="BWM937" s="347"/>
      <c r="BWN937" s="347"/>
      <c r="BWO937" s="347"/>
      <c r="BWP937" s="347"/>
      <c r="BWQ937" s="347"/>
      <c r="BWR937" s="347"/>
      <c r="BWS937" s="347"/>
      <c r="BWT937" s="347"/>
      <c r="BWU937" s="347"/>
      <c r="BWV937" s="347"/>
      <c r="BWW937" s="347"/>
      <c r="BWX937" s="347"/>
      <c r="BWY937" s="347"/>
      <c r="BWZ937" s="347"/>
      <c r="BXA937" s="347"/>
      <c r="BXB937" s="347"/>
      <c r="BXC937" s="347"/>
      <c r="BXD937" s="347"/>
      <c r="BXE937" s="347"/>
      <c r="BXF937" s="347"/>
      <c r="BXG937" s="347"/>
      <c r="BXH937" s="347"/>
      <c r="BXI937" s="347"/>
      <c r="BXJ937" s="347"/>
      <c r="BXK937" s="347"/>
      <c r="BXL937" s="347"/>
      <c r="BXM937" s="347"/>
      <c r="BXN937" s="347"/>
      <c r="BXO937" s="347"/>
      <c r="BXP937" s="347"/>
      <c r="BXQ937" s="347"/>
      <c r="BXR937" s="347"/>
      <c r="BXS937" s="347"/>
      <c r="BXT937" s="347"/>
      <c r="BXU937" s="347"/>
      <c r="BXV937" s="347"/>
      <c r="BXW937" s="347"/>
      <c r="BXX937" s="347"/>
      <c r="BXY937" s="347"/>
      <c r="BXZ937" s="347"/>
      <c r="BYA937" s="347"/>
      <c r="BYB937" s="347"/>
      <c r="BYC937" s="347"/>
      <c r="BYD937" s="347"/>
      <c r="BYE937" s="347"/>
      <c r="BYF937" s="347"/>
      <c r="BYG937" s="347"/>
      <c r="BYH937" s="347"/>
      <c r="BYI937" s="347"/>
      <c r="BYJ937" s="347"/>
      <c r="BYK937" s="347"/>
      <c r="BYL937" s="347"/>
      <c r="BYM937" s="347"/>
      <c r="BYN937" s="347"/>
      <c r="BYO937" s="347"/>
      <c r="BYP937" s="347"/>
      <c r="BYQ937" s="347"/>
      <c r="BYR937" s="347"/>
      <c r="BYS937" s="347"/>
      <c r="BYT937" s="347"/>
      <c r="BYU937" s="347"/>
      <c r="BYV937" s="347"/>
      <c r="BYW937" s="347"/>
      <c r="BYX937" s="347"/>
      <c r="BYY937" s="347"/>
      <c r="BYZ937" s="347"/>
      <c r="BZA937" s="347"/>
      <c r="BZB937" s="347"/>
      <c r="BZC937" s="347"/>
      <c r="BZD937" s="347"/>
      <c r="BZE937" s="347"/>
      <c r="BZF937" s="347"/>
      <c r="BZG937" s="347"/>
      <c r="BZH937" s="347"/>
      <c r="BZI937" s="347"/>
      <c r="BZJ937" s="347"/>
      <c r="BZK937" s="347"/>
      <c r="BZL937" s="347"/>
      <c r="BZM937" s="347"/>
      <c r="BZN937" s="347"/>
      <c r="BZO937" s="347"/>
      <c r="BZP937" s="347"/>
      <c r="BZQ937" s="347"/>
      <c r="BZR937" s="347"/>
      <c r="BZS937" s="347"/>
      <c r="BZT937" s="347"/>
      <c r="BZU937" s="347"/>
      <c r="BZV937" s="347"/>
      <c r="BZW937" s="347"/>
      <c r="BZX937" s="347"/>
      <c r="BZY937" s="347"/>
      <c r="BZZ937" s="347"/>
      <c r="CAA937" s="347"/>
      <c r="CAB937" s="347"/>
      <c r="CAC937" s="347"/>
      <c r="CAD937" s="347"/>
      <c r="CAE937" s="347"/>
      <c r="CAF937" s="347"/>
      <c r="CAG937" s="347"/>
      <c r="CAH937" s="347"/>
      <c r="CAI937" s="347"/>
      <c r="CAJ937" s="347"/>
      <c r="CAK937" s="347"/>
      <c r="CAL937" s="347"/>
      <c r="CAM937" s="347"/>
      <c r="CAN937" s="347"/>
      <c r="CAO937" s="347"/>
      <c r="CAP937" s="347"/>
      <c r="CAQ937" s="347"/>
      <c r="CAR937" s="347"/>
      <c r="CAS937" s="347"/>
      <c r="CAT937" s="347"/>
      <c r="CAU937" s="347"/>
      <c r="CAV937" s="347"/>
      <c r="CAW937" s="347"/>
      <c r="CAX937" s="347"/>
      <c r="CAY937" s="347"/>
      <c r="CAZ937" s="347"/>
      <c r="CBA937" s="347"/>
      <c r="CBB937" s="347"/>
      <c r="CBC937" s="347"/>
      <c r="CBD937" s="347"/>
      <c r="CBE937" s="347"/>
      <c r="CBF937" s="347"/>
      <c r="CBG937" s="347"/>
      <c r="CBH937" s="347"/>
      <c r="CBI937" s="347"/>
      <c r="CBJ937" s="347"/>
      <c r="CBK937" s="347"/>
      <c r="CBL937" s="347"/>
      <c r="CBM937" s="347"/>
      <c r="CBN937" s="347"/>
      <c r="CBO937" s="347"/>
      <c r="CBP937" s="347"/>
      <c r="CBQ937" s="347"/>
      <c r="CBR937" s="347"/>
      <c r="CBS937" s="347"/>
      <c r="CBT937" s="347"/>
      <c r="CBU937" s="347"/>
      <c r="CBV937" s="347"/>
      <c r="CBW937" s="347"/>
      <c r="CBX937" s="347"/>
      <c r="CBY937" s="347"/>
      <c r="CBZ937" s="347"/>
      <c r="CCA937" s="347"/>
      <c r="CCB937" s="347"/>
      <c r="CCC937" s="347"/>
      <c r="CCD937" s="347"/>
      <c r="CCE937" s="347"/>
      <c r="CCF937" s="347"/>
      <c r="CCG937" s="347"/>
      <c r="CCH937" s="347"/>
      <c r="CCI937" s="347"/>
      <c r="CCJ937" s="347"/>
      <c r="CCK937" s="347"/>
      <c r="CCL937" s="347"/>
      <c r="CCM937" s="347"/>
      <c r="CCN937" s="347"/>
      <c r="CCO937" s="347"/>
      <c r="CCP937" s="347"/>
      <c r="CCQ937" s="347"/>
      <c r="CCR937" s="347"/>
      <c r="CCS937" s="347"/>
      <c r="CCT937" s="347"/>
      <c r="CCU937" s="347"/>
      <c r="CCV937" s="347"/>
      <c r="CCW937" s="347"/>
      <c r="CCX937" s="347"/>
      <c r="CCY937" s="347"/>
      <c r="CCZ937" s="347"/>
      <c r="CDA937" s="347"/>
      <c r="CDB937" s="347"/>
      <c r="CDC937" s="347"/>
      <c r="CDD937" s="347"/>
      <c r="CDE937" s="347"/>
      <c r="CDF937" s="347"/>
      <c r="CDG937" s="347"/>
      <c r="CDH937" s="347"/>
      <c r="CDI937" s="347"/>
      <c r="CDJ937" s="347"/>
      <c r="CDK937" s="347"/>
      <c r="CDL937" s="347"/>
      <c r="CDM937" s="347"/>
      <c r="CDN937" s="347"/>
      <c r="CDO937" s="347"/>
      <c r="CDP937" s="347"/>
      <c r="CDQ937" s="347"/>
      <c r="CDR937" s="347"/>
      <c r="CDS937" s="347"/>
      <c r="CDT937" s="347"/>
      <c r="CDU937" s="347"/>
      <c r="CDV937" s="347"/>
      <c r="CDW937" s="347"/>
      <c r="CDX937" s="347"/>
      <c r="CDY937" s="347"/>
      <c r="CDZ937" s="347"/>
      <c r="CEA937" s="347"/>
      <c r="CEB937" s="347"/>
      <c r="CEC937" s="347"/>
      <c r="CED937" s="347"/>
      <c r="CEE937" s="347"/>
      <c r="CEF937" s="347"/>
      <c r="CEG937" s="347"/>
      <c r="CEH937" s="347"/>
      <c r="CEI937" s="347"/>
      <c r="CEJ937" s="347"/>
      <c r="CEK937" s="347"/>
      <c r="CEL937" s="347"/>
      <c r="CEM937" s="347"/>
      <c r="CEN937" s="347"/>
      <c r="CEO937" s="347"/>
      <c r="CEP937" s="347"/>
      <c r="CEQ937" s="347"/>
      <c r="CER937" s="347"/>
      <c r="CES937" s="347"/>
      <c r="CET937" s="347"/>
      <c r="CEU937" s="347"/>
      <c r="CEV937" s="347"/>
      <c r="CEW937" s="347"/>
      <c r="CEX937" s="347"/>
      <c r="CEY937" s="347"/>
      <c r="CEZ937" s="347"/>
      <c r="CFA937" s="347"/>
      <c r="CFB937" s="347"/>
      <c r="CFC937" s="347"/>
      <c r="CFD937" s="347"/>
      <c r="CFE937" s="347"/>
      <c r="CFF937" s="347"/>
      <c r="CFG937" s="347"/>
      <c r="CFH937" s="347"/>
      <c r="CFI937" s="347"/>
      <c r="CFJ937" s="347"/>
      <c r="CFK937" s="347"/>
      <c r="CFL937" s="347"/>
      <c r="CFM937" s="347"/>
      <c r="CFN937" s="347"/>
      <c r="CFO937" s="347"/>
      <c r="CFP937" s="347"/>
      <c r="CFQ937" s="347"/>
      <c r="CFR937" s="347"/>
      <c r="CFS937" s="347"/>
      <c r="CFT937" s="347"/>
      <c r="CFU937" s="347"/>
      <c r="CFV937" s="347"/>
      <c r="CFW937" s="347"/>
      <c r="CFX937" s="347"/>
      <c r="CFY937" s="347"/>
      <c r="CFZ937" s="347"/>
      <c r="CGA937" s="347"/>
      <c r="CGB937" s="347"/>
      <c r="CGC937" s="347"/>
      <c r="CGD937" s="347"/>
      <c r="CGE937" s="347"/>
      <c r="CGF937" s="347"/>
      <c r="CGG937" s="347"/>
      <c r="CGH937" s="347"/>
      <c r="CGI937" s="347"/>
      <c r="CGJ937" s="347"/>
      <c r="CGK937" s="347"/>
      <c r="CGL937" s="347"/>
      <c r="CGM937" s="347"/>
      <c r="CGN937" s="347"/>
      <c r="CGO937" s="347"/>
      <c r="CGP937" s="347"/>
      <c r="CGQ937" s="347"/>
      <c r="CGR937" s="347"/>
      <c r="CGS937" s="347"/>
      <c r="CGT937" s="347"/>
      <c r="CGU937" s="347"/>
      <c r="CGV937" s="347"/>
      <c r="CGW937" s="347"/>
      <c r="CGX937" s="347"/>
      <c r="CGY937" s="347"/>
      <c r="CGZ937" s="347"/>
      <c r="CHA937" s="347"/>
      <c r="CHB937" s="347"/>
      <c r="CHC937" s="347"/>
      <c r="CHD937" s="347"/>
      <c r="CHE937" s="347"/>
      <c r="CHF937" s="347"/>
      <c r="CHG937" s="347"/>
      <c r="CHH937" s="347"/>
      <c r="CHI937" s="347"/>
      <c r="CHJ937" s="347"/>
      <c r="CHK937" s="347"/>
      <c r="CHL937" s="347"/>
      <c r="CHM937" s="347"/>
      <c r="CHN937" s="347"/>
      <c r="CHO937" s="347"/>
      <c r="CHP937" s="347"/>
      <c r="CHQ937" s="347"/>
      <c r="CHR937" s="347"/>
      <c r="CHS937" s="347"/>
      <c r="CHT937" s="347"/>
      <c r="CHU937" s="347"/>
      <c r="CHV937" s="347"/>
      <c r="CHW937" s="347"/>
      <c r="CHX937" s="347"/>
      <c r="CHY937" s="347"/>
      <c r="CHZ937" s="347"/>
      <c r="CIA937" s="347"/>
      <c r="CIB937" s="347"/>
      <c r="CIC937" s="347"/>
      <c r="CID937" s="347"/>
      <c r="CIE937" s="347"/>
      <c r="CIF937" s="347"/>
      <c r="CIG937" s="347"/>
      <c r="CIH937" s="347"/>
      <c r="CII937" s="347"/>
      <c r="CIJ937" s="347"/>
      <c r="CIK937" s="347"/>
      <c r="CIL937" s="347"/>
      <c r="CIM937" s="347"/>
      <c r="CIN937" s="347"/>
      <c r="CIO937" s="347"/>
      <c r="CIP937" s="347"/>
      <c r="CIQ937" s="347"/>
      <c r="CIR937" s="347"/>
      <c r="CIS937" s="347"/>
      <c r="CIT937" s="347"/>
      <c r="CIU937" s="347"/>
      <c r="CIV937" s="347"/>
      <c r="CIW937" s="347"/>
      <c r="CIX937" s="347"/>
      <c r="CIY937" s="347"/>
      <c r="CIZ937" s="347"/>
      <c r="CJA937" s="347"/>
      <c r="CJB937" s="347"/>
      <c r="CJC937" s="347"/>
      <c r="CJD937" s="347"/>
      <c r="CJE937" s="347"/>
      <c r="CJF937" s="347"/>
      <c r="CJG937" s="347"/>
      <c r="CJH937" s="347"/>
      <c r="CJI937" s="347"/>
      <c r="CJJ937" s="347"/>
      <c r="CJK937" s="347"/>
      <c r="CJL937" s="347"/>
      <c r="CJM937" s="347"/>
      <c r="CJN937" s="347"/>
      <c r="CJO937" s="347"/>
      <c r="CJP937" s="347"/>
      <c r="CJQ937" s="347"/>
      <c r="CJR937" s="347"/>
      <c r="CJS937" s="347"/>
      <c r="CJT937" s="347"/>
      <c r="CJU937" s="347"/>
      <c r="CJV937" s="347"/>
      <c r="CJW937" s="347"/>
      <c r="CJX937" s="347"/>
      <c r="CJY937" s="347"/>
      <c r="CJZ937" s="347"/>
      <c r="CKA937" s="347"/>
      <c r="CKB937" s="347"/>
      <c r="CKC937" s="347"/>
      <c r="CKD937" s="347"/>
      <c r="CKE937" s="347"/>
      <c r="CKF937" s="347"/>
      <c r="CKG937" s="347"/>
      <c r="CKH937" s="347"/>
      <c r="CKI937" s="347"/>
      <c r="CKJ937" s="347"/>
      <c r="CKK937" s="347"/>
      <c r="CKL937" s="347"/>
      <c r="CKM937" s="347"/>
      <c r="CKN937" s="347"/>
      <c r="CKO937" s="347"/>
      <c r="CKP937" s="347"/>
      <c r="CKQ937" s="347"/>
      <c r="CKR937" s="347"/>
      <c r="CKS937" s="347"/>
      <c r="CKT937" s="347"/>
      <c r="CKU937" s="347"/>
      <c r="CKV937" s="347"/>
      <c r="CKW937" s="347"/>
      <c r="CKX937" s="347"/>
      <c r="CKY937" s="347"/>
      <c r="CKZ937" s="347"/>
      <c r="CLA937" s="347"/>
      <c r="CLB937" s="347"/>
      <c r="CLC937" s="347"/>
      <c r="CLD937" s="347"/>
      <c r="CLE937" s="347"/>
      <c r="CLF937" s="347"/>
      <c r="CLG937" s="347"/>
      <c r="CLH937" s="347"/>
      <c r="CLI937" s="347"/>
      <c r="CLJ937" s="347"/>
      <c r="CLK937" s="347"/>
      <c r="CLL937" s="347"/>
      <c r="CLM937" s="347"/>
      <c r="CLN937" s="347"/>
      <c r="CLO937" s="347"/>
      <c r="CLP937" s="347"/>
      <c r="CLQ937" s="347"/>
      <c r="CLR937" s="347"/>
      <c r="CLS937" s="347"/>
      <c r="CLT937" s="347"/>
      <c r="CLU937" s="347"/>
      <c r="CLV937" s="347"/>
      <c r="CLW937" s="347"/>
      <c r="CLX937" s="347"/>
      <c r="CLY937" s="347"/>
      <c r="CLZ937" s="347"/>
      <c r="CMA937" s="347"/>
      <c r="CMB937" s="347"/>
      <c r="CMC937" s="347"/>
      <c r="CMD937" s="347"/>
      <c r="CME937" s="347"/>
      <c r="CMF937" s="347"/>
      <c r="CMG937" s="347"/>
      <c r="CMH937" s="347"/>
      <c r="CMI937" s="347"/>
      <c r="CMJ937" s="347"/>
      <c r="CMK937" s="347"/>
      <c r="CML937" s="347"/>
      <c r="CMM937" s="347"/>
      <c r="CMN937" s="347"/>
      <c r="CMO937" s="347"/>
      <c r="CMP937" s="347"/>
      <c r="CMQ937" s="347"/>
      <c r="CMR937" s="347"/>
      <c r="CMS937" s="347"/>
      <c r="CMT937" s="347"/>
      <c r="CMU937" s="347"/>
      <c r="CMV937" s="347"/>
      <c r="CMW937" s="347"/>
      <c r="CMX937" s="347"/>
      <c r="CMY937" s="347"/>
      <c r="CMZ937" s="347"/>
      <c r="CNA937" s="347"/>
      <c r="CNB937" s="347"/>
      <c r="CNC937" s="347"/>
      <c r="CND937" s="347"/>
      <c r="CNE937" s="347"/>
      <c r="CNF937" s="347"/>
      <c r="CNG937" s="347"/>
      <c r="CNH937" s="347"/>
      <c r="CNI937" s="347"/>
      <c r="CNJ937" s="347"/>
      <c r="CNK937" s="347"/>
      <c r="CNL937" s="347"/>
      <c r="CNM937" s="347"/>
      <c r="CNN937" s="347"/>
      <c r="CNO937" s="347"/>
      <c r="CNP937" s="347"/>
      <c r="CNQ937" s="347"/>
      <c r="CNR937" s="347"/>
      <c r="CNS937" s="347"/>
      <c r="CNT937" s="347"/>
      <c r="CNU937" s="347"/>
      <c r="CNV937" s="347"/>
      <c r="CNW937" s="347"/>
      <c r="CNX937" s="347"/>
      <c r="CNY937" s="347"/>
      <c r="CNZ937" s="347"/>
      <c r="COA937" s="347"/>
      <c r="COB937" s="347"/>
      <c r="COC937" s="347"/>
      <c r="COD937" s="347"/>
      <c r="COE937" s="347"/>
      <c r="COF937" s="347"/>
      <c r="COG937" s="347"/>
      <c r="COH937" s="347"/>
      <c r="COI937" s="347"/>
      <c r="COJ937" s="347"/>
      <c r="COK937" s="347"/>
      <c r="COL937" s="347"/>
      <c r="COM937" s="347"/>
      <c r="CON937" s="347"/>
      <c r="COO937" s="347"/>
      <c r="COP937" s="347"/>
      <c r="COQ937" s="347"/>
      <c r="COR937" s="347"/>
      <c r="COS937" s="347"/>
      <c r="COT937" s="347"/>
      <c r="COU937" s="347"/>
      <c r="COV937" s="347"/>
      <c r="COW937" s="347"/>
      <c r="COX937" s="347"/>
      <c r="COY937" s="347"/>
      <c r="COZ937" s="347"/>
      <c r="CPA937" s="347"/>
      <c r="CPB937" s="347"/>
      <c r="CPC937" s="347"/>
      <c r="CPD937" s="347"/>
      <c r="CPE937" s="347"/>
      <c r="CPF937" s="347"/>
      <c r="CPG937" s="347"/>
      <c r="CPH937" s="347"/>
      <c r="CPI937" s="347"/>
      <c r="CPJ937" s="347"/>
      <c r="CPK937" s="347"/>
      <c r="CPL937" s="347"/>
      <c r="CPM937" s="347"/>
      <c r="CPN937" s="347"/>
      <c r="CPO937" s="347"/>
      <c r="CPP937" s="347"/>
      <c r="CPQ937" s="347"/>
      <c r="CPR937" s="347"/>
      <c r="CPS937" s="347"/>
      <c r="CPT937" s="347"/>
      <c r="CPU937" s="347"/>
      <c r="CPV937" s="347"/>
      <c r="CPW937" s="347"/>
      <c r="CPX937" s="347"/>
      <c r="CPY937" s="347"/>
      <c r="CPZ937" s="347"/>
      <c r="CQA937" s="347"/>
      <c r="CQB937" s="347"/>
      <c r="CQC937" s="347"/>
      <c r="CQD937" s="347"/>
      <c r="CQE937" s="347"/>
      <c r="CQF937" s="347"/>
      <c r="CQG937" s="347"/>
      <c r="CQH937" s="347"/>
      <c r="CQI937" s="347"/>
      <c r="CQJ937" s="347"/>
      <c r="CQK937" s="347"/>
      <c r="CQL937" s="347"/>
      <c r="CQM937" s="347"/>
      <c r="CQN937" s="347"/>
      <c r="CQO937" s="347"/>
      <c r="CQP937" s="347"/>
      <c r="CQQ937" s="347"/>
      <c r="CQR937" s="347"/>
      <c r="CQS937" s="347"/>
      <c r="CQT937" s="347"/>
      <c r="CQU937" s="347"/>
      <c r="CQV937" s="347"/>
      <c r="CQW937" s="347"/>
      <c r="CQX937" s="347"/>
      <c r="CQY937" s="347"/>
      <c r="CQZ937" s="347"/>
      <c r="CRA937" s="347"/>
      <c r="CRB937" s="347"/>
      <c r="CRC937" s="347"/>
      <c r="CRD937" s="347"/>
      <c r="CRE937" s="347"/>
      <c r="CRF937" s="347"/>
      <c r="CRG937" s="347"/>
      <c r="CRH937" s="347"/>
      <c r="CRI937" s="347"/>
      <c r="CRJ937" s="347"/>
      <c r="CRK937" s="347"/>
      <c r="CRL937" s="347"/>
      <c r="CRM937" s="347"/>
      <c r="CRN937" s="347"/>
      <c r="CRO937" s="347"/>
      <c r="CRP937" s="347"/>
      <c r="CRQ937" s="347"/>
      <c r="CRR937" s="347"/>
      <c r="CRS937" s="347"/>
      <c r="CRT937" s="347"/>
      <c r="CRU937" s="347"/>
      <c r="CRV937" s="347"/>
      <c r="CRW937" s="347"/>
      <c r="CRX937" s="347"/>
      <c r="CRY937" s="347"/>
      <c r="CRZ937" s="347"/>
      <c r="CSA937" s="347"/>
      <c r="CSB937" s="347"/>
      <c r="CSC937" s="347"/>
      <c r="CSD937" s="347"/>
      <c r="CSE937" s="347"/>
      <c r="CSF937" s="347"/>
      <c r="CSG937" s="347"/>
      <c r="CSH937" s="347"/>
      <c r="CSI937" s="347"/>
      <c r="CSJ937" s="347"/>
      <c r="CSK937" s="347"/>
      <c r="CSL937" s="347"/>
      <c r="CSM937" s="347"/>
      <c r="CSN937" s="347"/>
      <c r="CSO937" s="347"/>
      <c r="CSP937" s="347"/>
      <c r="CSQ937" s="347"/>
      <c r="CSR937" s="347"/>
      <c r="CSS937" s="347"/>
      <c r="CST937" s="347"/>
      <c r="CSU937" s="347"/>
      <c r="CSV937" s="347"/>
      <c r="CSW937" s="347"/>
      <c r="CSX937" s="347"/>
      <c r="CSY937" s="347"/>
      <c r="CSZ937" s="347"/>
      <c r="CTA937" s="347"/>
      <c r="CTB937" s="347"/>
      <c r="CTC937" s="347"/>
      <c r="CTD937" s="347"/>
      <c r="CTE937" s="347"/>
      <c r="CTF937" s="347"/>
      <c r="CTG937" s="347"/>
      <c r="CTH937" s="347"/>
      <c r="CTI937" s="347"/>
      <c r="CTJ937" s="347"/>
      <c r="CTK937" s="347"/>
      <c r="CTL937" s="347"/>
      <c r="CTM937" s="347"/>
      <c r="CTN937" s="347"/>
      <c r="CTO937" s="347"/>
      <c r="CTP937" s="347"/>
      <c r="CTQ937" s="347"/>
      <c r="CTR937" s="347"/>
      <c r="CTS937" s="347"/>
      <c r="CTT937" s="347"/>
      <c r="CTU937" s="347"/>
      <c r="CTV937" s="347"/>
      <c r="CTW937" s="347"/>
      <c r="CTX937" s="347"/>
      <c r="CTY937" s="347"/>
      <c r="CTZ937" s="347"/>
      <c r="CUA937" s="347"/>
      <c r="CUB937" s="347"/>
      <c r="CUC937" s="347"/>
      <c r="CUD937" s="347"/>
      <c r="CUE937" s="347"/>
      <c r="CUF937" s="347"/>
      <c r="CUG937" s="347"/>
      <c r="CUH937" s="347"/>
      <c r="CUI937" s="347"/>
      <c r="CUJ937" s="347"/>
      <c r="CUK937" s="347"/>
      <c r="CUL937" s="347"/>
      <c r="CUM937" s="347"/>
      <c r="CUN937" s="347"/>
      <c r="CUO937" s="347"/>
      <c r="CUP937" s="347"/>
      <c r="CUQ937" s="347"/>
      <c r="CUR937" s="347"/>
      <c r="CUS937" s="347"/>
      <c r="CUT937" s="347"/>
      <c r="CUU937" s="347"/>
      <c r="CUV937" s="347"/>
      <c r="CUW937" s="347"/>
      <c r="CUX937" s="347"/>
      <c r="CUY937" s="347"/>
      <c r="CUZ937" s="347"/>
      <c r="CVA937" s="347"/>
      <c r="CVB937" s="347"/>
      <c r="CVC937" s="347"/>
      <c r="CVD937" s="347"/>
      <c r="CVE937" s="347"/>
      <c r="CVF937" s="347"/>
      <c r="CVG937" s="347"/>
      <c r="CVH937" s="347"/>
      <c r="CVI937" s="347"/>
      <c r="CVJ937" s="347"/>
      <c r="CVK937" s="347"/>
      <c r="CVL937" s="347"/>
      <c r="CVM937" s="347"/>
      <c r="CVN937" s="347"/>
      <c r="CVO937" s="347"/>
      <c r="CVP937" s="347"/>
      <c r="CVQ937" s="347"/>
      <c r="CVR937" s="347"/>
      <c r="CVS937" s="347"/>
      <c r="CVT937" s="347"/>
      <c r="CVU937" s="347"/>
      <c r="CVV937" s="347"/>
      <c r="CVW937" s="347"/>
      <c r="CVX937" s="347"/>
      <c r="CVY937" s="347"/>
      <c r="CVZ937" s="347"/>
      <c r="CWA937" s="347"/>
      <c r="CWB937" s="347"/>
      <c r="CWC937" s="347"/>
      <c r="CWD937" s="347"/>
      <c r="CWE937" s="347"/>
      <c r="CWF937" s="347"/>
      <c r="CWG937" s="347"/>
      <c r="CWH937" s="347"/>
      <c r="CWI937" s="347"/>
      <c r="CWJ937" s="347"/>
      <c r="CWK937" s="347"/>
      <c r="CWL937" s="347"/>
      <c r="CWM937" s="347"/>
      <c r="CWN937" s="347"/>
      <c r="CWO937" s="347"/>
      <c r="CWP937" s="347"/>
      <c r="CWQ937" s="347"/>
      <c r="CWR937" s="347"/>
      <c r="CWS937" s="347"/>
      <c r="CWT937" s="347"/>
      <c r="CWU937" s="347"/>
      <c r="CWV937" s="347"/>
      <c r="CWW937" s="347"/>
      <c r="CWX937" s="347"/>
      <c r="CWY937" s="347"/>
      <c r="CWZ937" s="347"/>
      <c r="CXA937" s="347"/>
      <c r="CXB937" s="347"/>
      <c r="CXC937" s="347"/>
      <c r="CXD937" s="347"/>
      <c r="CXE937" s="347"/>
      <c r="CXF937" s="347"/>
      <c r="CXG937" s="347"/>
      <c r="CXH937" s="347"/>
      <c r="CXI937" s="347"/>
      <c r="CXJ937" s="347"/>
      <c r="CXK937" s="347"/>
      <c r="CXL937" s="347"/>
      <c r="CXM937" s="347"/>
      <c r="CXN937" s="347"/>
      <c r="CXO937" s="347"/>
      <c r="CXP937" s="347"/>
      <c r="CXQ937" s="347"/>
      <c r="CXR937" s="347"/>
      <c r="CXS937" s="347"/>
      <c r="CXT937" s="347"/>
      <c r="CXU937" s="347"/>
      <c r="CXV937" s="347"/>
      <c r="CXW937" s="347"/>
      <c r="CXX937" s="347"/>
      <c r="CXY937" s="347"/>
      <c r="CXZ937" s="347"/>
      <c r="CYA937" s="347"/>
      <c r="CYB937" s="347"/>
      <c r="CYC937" s="347"/>
      <c r="CYD937" s="347"/>
      <c r="CYE937" s="347"/>
      <c r="CYF937" s="347"/>
      <c r="CYG937" s="347"/>
      <c r="CYH937" s="347"/>
      <c r="CYI937" s="347"/>
      <c r="CYJ937" s="347"/>
      <c r="CYK937" s="347"/>
      <c r="CYL937" s="347"/>
      <c r="CYM937" s="347"/>
      <c r="CYN937" s="347"/>
      <c r="CYO937" s="347"/>
      <c r="CYP937" s="347"/>
      <c r="CYQ937" s="347"/>
      <c r="CYR937" s="347"/>
      <c r="CYS937" s="347"/>
      <c r="CYT937" s="347"/>
      <c r="CYU937" s="347"/>
      <c r="CYV937" s="347"/>
      <c r="CYW937" s="347"/>
      <c r="CYX937" s="347"/>
      <c r="CYY937" s="347"/>
      <c r="CYZ937" s="347"/>
      <c r="CZA937" s="347"/>
      <c r="CZB937" s="347"/>
      <c r="CZC937" s="347"/>
      <c r="CZD937" s="347"/>
      <c r="CZE937" s="347"/>
      <c r="CZF937" s="347"/>
      <c r="CZG937" s="347"/>
      <c r="CZH937" s="347"/>
      <c r="CZI937" s="347"/>
      <c r="CZJ937" s="347"/>
      <c r="CZK937" s="347"/>
      <c r="CZL937" s="347"/>
      <c r="CZM937" s="347"/>
      <c r="CZN937" s="347"/>
      <c r="CZO937" s="347"/>
      <c r="CZP937" s="347"/>
      <c r="CZQ937" s="347"/>
      <c r="CZR937" s="347"/>
      <c r="CZS937" s="347"/>
      <c r="CZT937" s="347"/>
      <c r="CZU937" s="347"/>
      <c r="CZV937" s="347"/>
      <c r="CZW937" s="347"/>
      <c r="CZX937" s="347"/>
      <c r="CZY937" s="347"/>
      <c r="CZZ937" s="347"/>
      <c r="DAA937" s="347"/>
      <c r="DAB937" s="347"/>
      <c r="DAC937" s="347"/>
      <c r="DAD937" s="347"/>
      <c r="DAE937" s="347"/>
      <c r="DAF937" s="347"/>
      <c r="DAG937" s="347"/>
      <c r="DAH937" s="347"/>
      <c r="DAI937" s="347"/>
      <c r="DAJ937" s="347"/>
      <c r="DAK937" s="347"/>
      <c r="DAL937" s="347"/>
      <c r="DAM937" s="347"/>
      <c r="DAN937" s="347"/>
      <c r="DAO937" s="347"/>
      <c r="DAP937" s="347"/>
      <c r="DAQ937" s="347"/>
      <c r="DAR937" s="347"/>
      <c r="DAS937" s="347"/>
      <c r="DAT937" s="347"/>
      <c r="DAU937" s="347"/>
      <c r="DAV937" s="347"/>
      <c r="DAW937" s="347"/>
      <c r="DAX937" s="347"/>
      <c r="DAY937" s="347"/>
      <c r="DAZ937" s="347"/>
      <c r="DBA937" s="347"/>
      <c r="DBB937" s="347"/>
      <c r="DBC937" s="347"/>
      <c r="DBD937" s="347"/>
      <c r="DBE937" s="347"/>
      <c r="DBF937" s="347"/>
      <c r="DBG937" s="347"/>
      <c r="DBH937" s="347"/>
      <c r="DBI937" s="347"/>
      <c r="DBJ937" s="347"/>
      <c r="DBK937" s="347"/>
      <c r="DBL937" s="347"/>
      <c r="DBM937" s="347"/>
      <c r="DBN937" s="347"/>
      <c r="DBO937" s="347"/>
      <c r="DBP937" s="347"/>
      <c r="DBQ937" s="347"/>
      <c r="DBR937" s="347"/>
      <c r="DBS937" s="347"/>
      <c r="DBT937" s="347"/>
      <c r="DBU937" s="347"/>
      <c r="DBV937" s="347"/>
      <c r="DBW937" s="347"/>
      <c r="DBX937" s="347"/>
      <c r="DBY937" s="347"/>
      <c r="DBZ937" s="347"/>
      <c r="DCA937" s="347"/>
      <c r="DCB937" s="347"/>
      <c r="DCC937" s="347"/>
      <c r="DCD937" s="347"/>
      <c r="DCE937" s="347"/>
      <c r="DCF937" s="347"/>
      <c r="DCG937" s="347"/>
      <c r="DCH937" s="347"/>
      <c r="DCI937" s="347"/>
      <c r="DCJ937" s="347"/>
      <c r="DCK937" s="347"/>
      <c r="DCL937" s="347"/>
      <c r="DCM937" s="347"/>
      <c r="DCN937" s="347"/>
      <c r="DCO937" s="347"/>
      <c r="DCP937" s="347"/>
      <c r="DCQ937" s="347"/>
      <c r="DCR937" s="347"/>
      <c r="DCS937" s="347"/>
      <c r="DCT937" s="347"/>
      <c r="DCU937" s="347"/>
      <c r="DCV937" s="347"/>
      <c r="DCW937" s="347"/>
      <c r="DCX937" s="347"/>
      <c r="DCY937" s="347"/>
      <c r="DCZ937" s="347"/>
      <c r="DDA937" s="347"/>
      <c r="DDB937" s="347"/>
      <c r="DDC937" s="347"/>
      <c r="DDD937" s="347"/>
      <c r="DDE937" s="347"/>
      <c r="DDF937" s="347"/>
      <c r="DDG937" s="347"/>
      <c r="DDH937" s="347"/>
      <c r="DDI937" s="347"/>
      <c r="DDJ937" s="347"/>
      <c r="DDK937" s="347"/>
      <c r="DDL937" s="347"/>
      <c r="DDM937" s="347"/>
      <c r="DDN937" s="347"/>
      <c r="DDO937" s="347"/>
      <c r="DDP937" s="347"/>
      <c r="DDQ937" s="347"/>
      <c r="DDR937" s="347"/>
      <c r="DDS937" s="347"/>
      <c r="DDT937" s="347"/>
      <c r="DDU937" s="347"/>
      <c r="DDV937" s="347"/>
      <c r="DDW937" s="347"/>
      <c r="DDX937" s="347"/>
      <c r="DDY937" s="347"/>
      <c r="DDZ937" s="347"/>
      <c r="DEA937" s="347"/>
      <c r="DEB937" s="347"/>
      <c r="DEC937" s="347"/>
      <c r="DED937" s="347"/>
      <c r="DEE937" s="347"/>
      <c r="DEF937" s="347"/>
      <c r="DEG937" s="347"/>
      <c r="DEH937" s="347"/>
      <c r="DEI937" s="347"/>
      <c r="DEJ937" s="347"/>
      <c r="DEK937" s="347"/>
      <c r="DEL937" s="347"/>
      <c r="DEM937" s="347"/>
      <c r="DEN937" s="347"/>
      <c r="DEO937" s="347"/>
      <c r="DEP937" s="347"/>
      <c r="DEQ937" s="347"/>
      <c r="DER937" s="347"/>
      <c r="DES937" s="347"/>
      <c r="DET937" s="347"/>
      <c r="DEU937" s="347"/>
      <c r="DEV937" s="347"/>
      <c r="DEW937" s="347"/>
      <c r="DEX937" s="347"/>
      <c r="DEY937" s="347"/>
      <c r="DEZ937" s="347"/>
      <c r="DFA937" s="347"/>
      <c r="DFB937" s="347"/>
      <c r="DFC937" s="347"/>
      <c r="DFD937" s="347"/>
      <c r="DFE937" s="347"/>
      <c r="DFF937" s="347"/>
      <c r="DFG937" s="347"/>
      <c r="DFH937" s="347"/>
      <c r="DFI937" s="347"/>
      <c r="DFJ937" s="347"/>
      <c r="DFK937" s="347"/>
      <c r="DFL937" s="347"/>
      <c r="DFM937" s="347"/>
      <c r="DFN937" s="347"/>
      <c r="DFO937" s="347"/>
      <c r="DFP937" s="347"/>
      <c r="DFQ937" s="347"/>
      <c r="DFR937" s="347"/>
      <c r="DFS937" s="347"/>
      <c r="DFT937" s="347"/>
      <c r="DFU937" s="347"/>
      <c r="DFV937" s="347"/>
      <c r="DFW937" s="347"/>
      <c r="DFX937" s="347"/>
      <c r="DFY937" s="347"/>
      <c r="DFZ937" s="347"/>
      <c r="DGA937" s="347"/>
      <c r="DGB937" s="347"/>
      <c r="DGC937" s="347"/>
      <c r="DGD937" s="347"/>
      <c r="DGE937" s="347"/>
      <c r="DGF937" s="347"/>
      <c r="DGG937" s="347"/>
      <c r="DGH937" s="347"/>
      <c r="DGI937" s="347"/>
      <c r="DGJ937" s="347"/>
      <c r="DGK937" s="347"/>
      <c r="DGL937" s="347"/>
      <c r="DGM937" s="347"/>
      <c r="DGN937" s="347"/>
      <c r="DGO937" s="347"/>
      <c r="DGP937" s="347"/>
      <c r="DGQ937" s="347"/>
      <c r="DGR937" s="347"/>
      <c r="DGS937" s="347"/>
      <c r="DGT937" s="347"/>
      <c r="DGU937" s="347"/>
      <c r="DGV937" s="347"/>
      <c r="DGW937" s="347"/>
      <c r="DGX937" s="347"/>
      <c r="DGY937" s="347"/>
      <c r="DGZ937" s="347"/>
      <c r="DHA937" s="347"/>
      <c r="DHB937" s="347"/>
      <c r="DHC937" s="347"/>
      <c r="DHD937" s="347"/>
      <c r="DHE937" s="347"/>
      <c r="DHF937" s="347"/>
      <c r="DHG937" s="347"/>
      <c r="DHH937" s="347"/>
      <c r="DHI937" s="347"/>
      <c r="DHJ937" s="347"/>
      <c r="DHK937" s="347"/>
      <c r="DHL937" s="347"/>
      <c r="DHM937" s="347"/>
      <c r="DHN937" s="347"/>
      <c r="DHO937" s="347"/>
      <c r="DHP937" s="347"/>
      <c r="DHQ937" s="347"/>
      <c r="DHR937" s="347"/>
      <c r="DHS937" s="347"/>
      <c r="DHT937" s="347"/>
      <c r="DHU937" s="347"/>
      <c r="DHV937" s="347"/>
      <c r="DHW937" s="347"/>
      <c r="DHX937" s="347"/>
      <c r="DHY937" s="347"/>
      <c r="DHZ937" s="347"/>
      <c r="DIA937" s="347"/>
      <c r="DIB937" s="347"/>
      <c r="DIC937" s="347"/>
      <c r="DID937" s="347"/>
      <c r="DIE937" s="347"/>
      <c r="DIF937" s="347"/>
      <c r="DIG937" s="347"/>
      <c r="DIH937" s="347"/>
      <c r="DII937" s="347"/>
      <c r="DIJ937" s="347"/>
      <c r="DIK937" s="347"/>
      <c r="DIL937" s="347"/>
      <c r="DIM937" s="347"/>
      <c r="DIN937" s="347"/>
      <c r="DIO937" s="347"/>
      <c r="DIP937" s="347"/>
      <c r="DIQ937" s="347"/>
      <c r="DIR937" s="347"/>
      <c r="DIS937" s="347"/>
      <c r="DIT937" s="347"/>
      <c r="DIU937" s="347"/>
      <c r="DIV937" s="347"/>
      <c r="DIW937" s="347"/>
      <c r="DIX937" s="347"/>
      <c r="DIY937" s="347"/>
      <c r="DIZ937" s="347"/>
      <c r="DJA937" s="347"/>
      <c r="DJB937" s="347"/>
      <c r="DJC937" s="347"/>
      <c r="DJD937" s="347"/>
      <c r="DJE937" s="347"/>
      <c r="DJF937" s="347"/>
      <c r="DJG937" s="347"/>
      <c r="DJH937" s="347"/>
      <c r="DJI937" s="347"/>
      <c r="DJJ937" s="347"/>
      <c r="DJK937" s="347"/>
      <c r="DJL937" s="347"/>
      <c r="DJM937" s="347"/>
      <c r="DJN937" s="347"/>
      <c r="DJO937" s="347"/>
      <c r="DJP937" s="347"/>
      <c r="DJQ937" s="347"/>
      <c r="DJR937" s="347"/>
      <c r="DJS937" s="347"/>
      <c r="DJT937" s="347"/>
      <c r="DJU937" s="347"/>
      <c r="DJV937" s="347"/>
      <c r="DJW937" s="347"/>
      <c r="DJX937" s="347"/>
      <c r="DJY937" s="347"/>
      <c r="DJZ937" s="347"/>
      <c r="DKA937" s="347"/>
      <c r="DKB937" s="347"/>
      <c r="DKC937" s="347"/>
      <c r="DKD937" s="347"/>
      <c r="DKE937" s="347"/>
      <c r="DKF937" s="347"/>
      <c r="DKG937" s="347"/>
      <c r="DKH937" s="347"/>
      <c r="DKI937" s="347"/>
      <c r="DKJ937" s="347"/>
      <c r="DKK937" s="347"/>
      <c r="DKL937" s="347"/>
      <c r="DKM937" s="347"/>
      <c r="DKN937" s="347"/>
      <c r="DKO937" s="347"/>
      <c r="DKP937" s="347"/>
      <c r="DKQ937" s="347"/>
      <c r="DKR937" s="347"/>
      <c r="DKS937" s="347"/>
      <c r="DKT937" s="347"/>
      <c r="DKU937" s="347"/>
      <c r="DKV937" s="347"/>
      <c r="DKW937" s="347"/>
      <c r="DKX937" s="347"/>
      <c r="DKY937" s="347"/>
      <c r="DKZ937" s="347"/>
      <c r="DLA937" s="347"/>
      <c r="DLB937" s="347"/>
      <c r="DLC937" s="347"/>
      <c r="DLD937" s="347"/>
      <c r="DLE937" s="347"/>
      <c r="DLF937" s="347"/>
      <c r="DLG937" s="347"/>
      <c r="DLH937" s="347"/>
      <c r="DLI937" s="347"/>
      <c r="DLJ937" s="347"/>
      <c r="DLK937" s="347"/>
      <c r="DLL937" s="347"/>
      <c r="DLM937" s="347"/>
      <c r="DLN937" s="347"/>
      <c r="DLO937" s="347"/>
      <c r="DLP937" s="347"/>
      <c r="DLQ937" s="347"/>
      <c r="DLR937" s="347"/>
      <c r="DLS937" s="347"/>
      <c r="DLT937" s="347"/>
      <c r="DLU937" s="347"/>
      <c r="DLV937" s="347"/>
      <c r="DLW937" s="347"/>
      <c r="DLX937" s="347"/>
      <c r="DLY937" s="347"/>
      <c r="DLZ937" s="347"/>
      <c r="DMA937" s="347"/>
      <c r="DMB937" s="347"/>
      <c r="DMC937" s="347"/>
      <c r="DMD937" s="347"/>
      <c r="DME937" s="347"/>
      <c r="DMF937" s="347"/>
      <c r="DMG937" s="347"/>
      <c r="DMH937" s="347"/>
      <c r="DMI937" s="347"/>
      <c r="DMJ937" s="347"/>
      <c r="DMK937" s="347"/>
      <c r="DML937" s="347"/>
      <c r="DMM937" s="347"/>
      <c r="DMN937" s="347"/>
      <c r="DMO937" s="347"/>
      <c r="DMP937" s="347"/>
      <c r="DMQ937" s="347"/>
      <c r="DMR937" s="347"/>
      <c r="DMS937" s="347"/>
      <c r="DMT937" s="347"/>
      <c r="DMU937" s="347"/>
      <c r="DMV937" s="347"/>
      <c r="DMW937" s="347"/>
      <c r="DMX937" s="347"/>
      <c r="DMY937" s="347"/>
      <c r="DMZ937" s="347"/>
      <c r="DNA937" s="347"/>
      <c r="DNB937" s="347"/>
      <c r="DNC937" s="347"/>
      <c r="DND937" s="347"/>
      <c r="DNE937" s="347"/>
      <c r="DNF937" s="347"/>
      <c r="DNG937" s="347"/>
      <c r="DNH937" s="347"/>
      <c r="DNI937" s="347"/>
      <c r="DNJ937" s="347"/>
      <c r="DNK937" s="347"/>
      <c r="DNL937" s="347"/>
      <c r="DNM937" s="347"/>
      <c r="DNN937" s="347"/>
      <c r="DNO937" s="347"/>
      <c r="DNP937" s="347"/>
      <c r="DNQ937" s="347"/>
      <c r="DNR937" s="347"/>
      <c r="DNS937" s="347"/>
      <c r="DNT937" s="347"/>
      <c r="DNU937" s="347"/>
      <c r="DNV937" s="347"/>
      <c r="DNW937" s="347"/>
      <c r="DNX937" s="347"/>
      <c r="DNY937" s="347"/>
      <c r="DNZ937" s="347"/>
      <c r="DOA937" s="347"/>
      <c r="DOB937" s="347"/>
      <c r="DOC937" s="347"/>
      <c r="DOD937" s="347"/>
      <c r="DOE937" s="347"/>
      <c r="DOF937" s="347"/>
      <c r="DOG937" s="347"/>
      <c r="DOH937" s="347"/>
      <c r="DOI937" s="347"/>
      <c r="DOJ937" s="347"/>
      <c r="DOK937" s="347"/>
      <c r="DOL937" s="347"/>
      <c r="DOM937" s="347"/>
      <c r="DON937" s="347"/>
      <c r="DOO937" s="347"/>
      <c r="DOP937" s="347"/>
      <c r="DOQ937" s="347"/>
      <c r="DOR937" s="347"/>
      <c r="DOS937" s="347"/>
      <c r="DOT937" s="347"/>
      <c r="DOU937" s="347"/>
      <c r="DOV937" s="347"/>
      <c r="DOW937" s="347"/>
      <c r="DOX937" s="347"/>
      <c r="DOY937" s="347"/>
      <c r="DOZ937" s="347"/>
      <c r="DPA937" s="347"/>
      <c r="DPB937" s="347"/>
      <c r="DPC937" s="347"/>
      <c r="DPD937" s="347"/>
      <c r="DPE937" s="347"/>
      <c r="DPF937" s="347"/>
      <c r="DPG937" s="347"/>
      <c r="DPH937" s="347"/>
      <c r="DPI937" s="347"/>
      <c r="DPJ937" s="347"/>
      <c r="DPK937" s="347"/>
      <c r="DPL937" s="347"/>
      <c r="DPM937" s="347"/>
      <c r="DPN937" s="347"/>
      <c r="DPO937" s="347"/>
      <c r="DPP937" s="347"/>
      <c r="DPQ937" s="347"/>
      <c r="DPR937" s="347"/>
      <c r="DPS937" s="347"/>
      <c r="DPT937" s="347"/>
      <c r="DPU937" s="347"/>
      <c r="DPV937" s="347"/>
      <c r="DPW937" s="347"/>
      <c r="DPX937" s="347"/>
      <c r="DPY937" s="347"/>
      <c r="DPZ937" s="347"/>
      <c r="DQA937" s="347"/>
      <c r="DQB937" s="347"/>
      <c r="DQC937" s="347"/>
      <c r="DQD937" s="347"/>
      <c r="DQE937" s="347"/>
      <c r="DQF937" s="347"/>
      <c r="DQG937" s="347"/>
      <c r="DQH937" s="347"/>
      <c r="DQI937" s="347"/>
      <c r="DQJ937" s="347"/>
      <c r="DQK937" s="347"/>
      <c r="DQL937" s="347"/>
      <c r="DQM937" s="347"/>
      <c r="DQN937" s="347"/>
      <c r="DQO937" s="347"/>
      <c r="DQP937" s="347"/>
      <c r="DQQ937" s="347"/>
      <c r="DQR937" s="347"/>
      <c r="DQS937" s="347"/>
      <c r="DQT937" s="347"/>
      <c r="DQU937" s="347"/>
      <c r="DQV937" s="347"/>
      <c r="DQW937" s="347"/>
      <c r="DQX937" s="347"/>
      <c r="DQY937" s="347"/>
      <c r="DQZ937" s="347"/>
      <c r="DRA937" s="347"/>
      <c r="DRB937" s="347"/>
      <c r="DRC937" s="347"/>
      <c r="DRD937" s="347"/>
      <c r="DRE937" s="347"/>
      <c r="DRF937" s="347"/>
      <c r="DRG937" s="347"/>
      <c r="DRH937" s="347"/>
      <c r="DRI937" s="347"/>
      <c r="DRJ937" s="347"/>
      <c r="DRK937" s="347"/>
      <c r="DRL937" s="347"/>
      <c r="DRM937" s="347"/>
      <c r="DRN937" s="347"/>
      <c r="DRO937" s="347"/>
      <c r="DRP937" s="347"/>
      <c r="DRQ937" s="347"/>
      <c r="DRR937" s="347"/>
      <c r="DRS937" s="347"/>
      <c r="DRT937" s="347"/>
      <c r="DRU937" s="347"/>
      <c r="DRV937" s="347"/>
      <c r="DRW937" s="347"/>
      <c r="DRX937" s="347"/>
      <c r="DRY937" s="347"/>
      <c r="DRZ937" s="347"/>
      <c r="DSA937" s="347"/>
      <c r="DSB937" s="347"/>
      <c r="DSC937" s="347"/>
      <c r="DSD937" s="347"/>
      <c r="DSE937" s="347"/>
      <c r="DSF937" s="347"/>
      <c r="DSG937" s="347"/>
      <c r="DSH937" s="347"/>
      <c r="DSI937" s="347"/>
      <c r="DSJ937" s="347"/>
      <c r="DSK937" s="347"/>
      <c r="DSL937" s="347"/>
      <c r="DSM937" s="347"/>
      <c r="DSN937" s="347"/>
      <c r="DSO937" s="347"/>
      <c r="DSP937" s="347"/>
      <c r="DSQ937" s="347"/>
      <c r="DSR937" s="347"/>
      <c r="DSS937" s="347"/>
      <c r="DST937" s="347"/>
      <c r="DSU937" s="347"/>
      <c r="DSV937" s="347"/>
      <c r="DSW937" s="347"/>
      <c r="DSX937" s="347"/>
      <c r="DSY937" s="347"/>
      <c r="DSZ937" s="347"/>
      <c r="DTA937" s="347"/>
      <c r="DTB937" s="347"/>
      <c r="DTC937" s="347"/>
      <c r="DTD937" s="347"/>
      <c r="DTE937" s="347"/>
      <c r="DTF937" s="347"/>
      <c r="DTG937" s="347"/>
      <c r="DTH937" s="347"/>
      <c r="DTI937" s="347"/>
      <c r="DTJ937" s="347"/>
      <c r="DTK937" s="347"/>
      <c r="DTL937" s="347"/>
      <c r="DTM937" s="347"/>
      <c r="DTN937" s="347"/>
      <c r="DTO937" s="347"/>
      <c r="DTP937" s="347"/>
      <c r="DTQ937" s="347"/>
      <c r="DTR937" s="347"/>
      <c r="DTS937" s="347"/>
      <c r="DTT937" s="347"/>
      <c r="DTU937" s="347"/>
      <c r="DTV937" s="347"/>
      <c r="DTW937" s="347"/>
      <c r="DTX937" s="347"/>
      <c r="DTY937" s="347"/>
      <c r="DTZ937" s="347"/>
      <c r="DUA937" s="347"/>
      <c r="DUB937" s="347"/>
      <c r="DUC937" s="347"/>
      <c r="DUD937" s="347"/>
      <c r="DUE937" s="347"/>
      <c r="DUF937" s="347"/>
      <c r="DUG937" s="347"/>
      <c r="DUH937" s="347"/>
      <c r="DUI937" s="347"/>
      <c r="DUJ937" s="347"/>
      <c r="DUK937" s="347"/>
      <c r="DUL937" s="347"/>
      <c r="DUM937" s="347"/>
      <c r="DUN937" s="347"/>
      <c r="DUO937" s="347"/>
      <c r="DUP937" s="347"/>
      <c r="DUQ937" s="347"/>
      <c r="DUR937" s="347"/>
      <c r="DUS937" s="347"/>
      <c r="DUT937" s="347"/>
      <c r="DUU937" s="347"/>
      <c r="DUV937" s="347"/>
      <c r="DUW937" s="347"/>
      <c r="DUX937" s="347"/>
      <c r="DUY937" s="347"/>
      <c r="DUZ937" s="347"/>
      <c r="DVA937" s="347"/>
      <c r="DVB937" s="347"/>
      <c r="DVC937" s="347"/>
      <c r="DVD937" s="347"/>
      <c r="DVE937" s="347"/>
      <c r="DVF937" s="347"/>
      <c r="DVG937" s="347"/>
      <c r="DVH937" s="347"/>
      <c r="DVI937" s="347"/>
      <c r="DVJ937" s="347"/>
      <c r="DVK937" s="347"/>
      <c r="DVL937" s="347"/>
      <c r="DVM937" s="347"/>
      <c r="DVN937" s="347"/>
      <c r="DVO937" s="347"/>
      <c r="DVP937" s="347"/>
      <c r="DVQ937" s="347"/>
      <c r="DVR937" s="347"/>
      <c r="DVS937" s="347"/>
      <c r="DVT937" s="347"/>
      <c r="DVU937" s="347"/>
      <c r="DVV937" s="347"/>
      <c r="DVW937" s="347"/>
      <c r="DVX937" s="347"/>
      <c r="DVY937" s="347"/>
      <c r="DVZ937" s="347"/>
      <c r="DWA937" s="347"/>
      <c r="DWB937" s="347"/>
      <c r="DWC937" s="347"/>
      <c r="DWD937" s="347"/>
      <c r="DWE937" s="347"/>
      <c r="DWF937" s="347"/>
      <c r="DWG937" s="347"/>
      <c r="DWH937" s="347"/>
      <c r="DWI937" s="347"/>
      <c r="DWJ937" s="347"/>
      <c r="DWK937" s="347"/>
      <c r="DWL937" s="347"/>
      <c r="DWM937" s="347"/>
      <c r="DWN937" s="347"/>
      <c r="DWO937" s="347"/>
      <c r="DWP937" s="347"/>
      <c r="DWQ937" s="347"/>
      <c r="DWR937" s="347"/>
      <c r="DWS937" s="347"/>
      <c r="DWT937" s="347"/>
      <c r="DWU937" s="347"/>
      <c r="DWV937" s="347"/>
      <c r="DWW937" s="347"/>
      <c r="DWX937" s="347"/>
      <c r="DWY937" s="347"/>
      <c r="DWZ937" s="347"/>
      <c r="DXA937" s="347"/>
      <c r="DXB937" s="347"/>
      <c r="DXC937" s="347"/>
      <c r="DXD937" s="347"/>
      <c r="DXE937" s="347"/>
      <c r="DXF937" s="347"/>
      <c r="DXG937" s="347"/>
      <c r="DXH937" s="347"/>
      <c r="DXI937" s="347"/>
      <c r="DXJ937" s="347"/>
      <c r="DXK937" s="347"/>
      <c r="DXL937" s="347"/>
      <c r="DXM937" s="347"/>
      <c r="DXN937" s="347"/>
      <c r="DXO937" s="347"/>
      <c r="DXP937" s="347"/>
      <c r="DXQ937" s="347"/>
      <c r="DXR937" s="347"/>
      <c r="DXS937" s="347"/>
      <c r="DXT937" s="347"/>
      <c r="DXU937" s="347"/>
      <c r="DXV937" s="347"/>
      <c r="DXW937" s="347"/>
      <c r="DXX937" s="347"/>
      <c r="DXY937" s="347"/>
      <c r="DXZ937" s="347"/>
      <c r="DYA937" s="347"/>
      <c r="DYB937" s="347"/>
      <c r="DYC937" s="347"/>
      <c r="DYD937" s="347"/>
      <c r="DYE937" s="347"/>
      <c r="DYF937" s="347"/>
      <c r="DYG937" s="347"/>
      <c r="DYH937" s="347"/>
      <c r="DYI937" s="347"/>
      <c r="DYJ937" s="347"/>
      <c r="DYK937" s="347"/>
      <c r="DYL937" s="347"/>
      <c r="DYM937" s="347"/>
      <c r="DYN937" s="347"/>
      <c r="DYO937" s="347"/>
      <c r="DYP937" s="347"/>
      <c r="DYQ937" s="347"/>
      <c r="DYR937" s="347"/>
      <c r="DYS937" s="347"/>
      <c r="DYT937" s="347"/>
      <c r="DYU937" s="347"/>
      <c r="DYV937" s="347"/>
      <c r="DYW937" s="347"/>
      <c r="DYX937" s="347"/>
      <c r="DYY937" s="347"/>
      <c r="DYZ937" s="347"/>
      <c r="DZA937" s="347"/>
      <c r="DZB937" s="347"/>
      <c r="DZC937" s="347"/>
      <c r="DZD937" s="347"/>
      <c r="DZE937" s="347"/>
      <c r="DZF937" s="347"/>
      <c r="DZG937" s="347"/>
      <c r="DZH937" s="347"/>
      <c r="DZI937" s="347"/>
      <c r="DZJ937" s="347"/>
      <c r="DZK937" s="347"/>
      <c r="DZL937" s="347"/>
      <c r="DZM937" s="347"/>
      <c r="DZN937" s="347"/>
      <c r="DZO937" s="347"/>
      <c r="DZP937" s="347"/>
      <c r="DZQ937" s="347"/>
      <c r="DZR937" s="347"/>
      <c r="DZS937" s="347"/>
      <c r="DZT937" s="347"/>
      <c r="DZU937" s="347"/>
      <c r="DZV937" s="347"/>
      <c r="DZW937" s="347"/>
      <c r="DZX937" s="347"/>
      <c r="DZY937" s="347"/>
      <c r="DZZ937" s="347"/>
      <c r="EAA937" s="347"/>
      <c r="EAB937" s="347"/>
      <c r="EAC937" s="347"/>
      <c r="EAD937" s="347"/>
      <c r="EAE937" s="347"/>
      <c r="EAF937" s="347"/>
      <c r="EAG937" s="347"/>
      <c r="EAH937" s="347"/>
      <c r="EAI937" s="347"/>
      <c r="EAJ937" s="347"/>
      <c r="EAK937" s="347"/>
      <c r="EAL937" s="347"/>
      <c r="EAM937" s="347"/>
      <c r="EAN937" s="347"/>
      <c r="EAO937" s="347"/>
      <c r="EAP937" s="347"/>
      <c r="EAQ937" s="347"/>
      <c r="EAR937" s="347"/>
      <c r="EAS937" s="347"/>
      <c r="EAT937" s="347"/>
      <c r="EAU937" s="347"/>
      <c r="EAV937" s="347"/>
      <c r="EAW937" s="347"/>
      <c r="EAX937" s="347"/>
      <c r="EAY937" s="347"/>
      <c r="EAZ937" s="347"/>
      <c r="EBA937" s="347"/>
      <c r="EBB937" s="347"/>
      <c r="EBC937" s="347"/>
      <c r="EBD937" s="347"/>
      <c r="EBE937" s="347"/>
      <c r="EBF937" s="347"/>
      <c r="EBG937" s="347"/>
      <c r="EBH937" s="347"/>
      <c r="EBI937" s="347"/>
      <c r="EBJ937" s="347"/>
      <c r="EBK937" s="347"/>
      <c r="EBL937" s="347"/>
      <c r="EBM937" s="347"/>
      <c r="EBN937" s="347"/>
      <c r="EBO937" s="347"/>
      <c r="EBP937" s="347"/>
      <c r="EBQ937" s="347"/>
      <c r="EBR937" s="347"/>
      <c r="EBS937" s="347"/>
      <c r="EBT937" s="347"/>
      <c r="EBU937" s="347"/>
      <c r="EBV937" s="347"/>
      <c r="EBW937" s="347"/>
      <c r="EBX937" s="347"/>
      <c r="EBY937" s="347"/>
      <c r="EBZ937" s="347"/>
      <c r="ECA937" s="347"/>
      <c r="ECB937" s="347"/>
      <c r="ECC937" s="347"/>
      <c r="ECD937" s="347"/>
      <c r="ECE937" s="347"/>
      <c r="ECF937" s="347"/>
      <c r="ECG937" s="347"/>
      <c r="ECH937" s="347"/>
      <c r="ECI937" s="347"/>
      <c r="ECJ937" s="347"/>
      <c r="ECK937" s="347"/>
      <c r="ECL937" s="347"/>
      <c r="ECM937" s="347"/>
      <c r="ECN937" s="347"/>
      <c r="ECO937" s="347"/>
      <c r="ECP937" s="347"/>
      <c r="ECQ937" s="347"/>
      <c r="ECR937" s="347"/>
      <c r="ECS937" s="347"/>
      <c r="ECT937" s="347"/>
      <c r="ECU937" s="347"/>
      <c r="ECV937" s="347"/>
      <c r="ECW937" s="347"/>
      <c r="ECX937" s="347"/>
      <c r="ECY937" s="347"/>
      <c r="ECZ937" s="347"/>
      <c r="EDA937" s="347"/>
      <c r="EDB937" s="347"/>
      <c r="EDC937" s="347"/>
      <c r="EDD937" s="347"/>
      <c r="EDE937" s="347"/>
      <c r="EDF937" s="347"/>
      <c r="EDG937" s="347"/>
      <c r="EDH937" s="347"/>
      <c r="EDI937" s="347"/>
      <c r="EDJ937" s="347"/>
      <c r="EDK937" s="347"/>
      <c r="EDL937" s="347"/>
      <c r="EDM937" s="347"/>
      <c r="EDN937" s="347"/>
      <c r="EDO937" s="347"/>
      <c r="EDP937" s="347"/>
      <c r="EDQ937" s="347"/>
      <c r="EDR937" s="347"/>
      <c r="EDS937" s="347"/>
      <c r="EDT937" s="347"/>
      <c r="EDU937" s="347"/>
      <c r="EDV937" s="347"/>
      <c r="EDW937" s="347"/>
      <c r="EDX937" s="347"/>
      <c r="EDY937" s="347"/>
      <c r="EDZ937" s="347"/>
      <c r="EEA937" s="347"/>
      <c r="EEB937" s="347"/>
      <c r="EEC937" s="347"/>
      <c r="EED937" s="347"/>
      <c r="EEE937" s="347"/>
      <c r="EEF937" s="347"/>
      <c r="EEG937" s="347"/>
      <c r="EEH937" s="347"/>
      <c r="EEI937" s="347"/>
      <c r="EEJ937" s="347"/>
      <c r="EEK937" s="347"/>
      <c r="EEL937" s="347"/>
      <c r="EEM937" s="347"/>
      <c r="EEN937" s="347"/>
      <c r="EEO937" s="347"/>
      <c r="EEP937" s="347"/>
      <c r="EEQ937" s="347"/>
      <c r="EER937" s="347"/>
      <c r="EES937" s="347"/>
      <c r="EET937" s="347"/>
      <c r="EEU937" s="347"/>
      <c r="EEV937" s="347"/>
      <c r="EEW937" s="347"/>
      <c r="EEX937" s="347"/>
      <c r="EEY937" s="347"/>
      <c r="EEZ937" s="347"/>
      <c r="EFA937" s="347"/>
      <c r="EFB937" s="347"/>
      <c r="EFC937" s="347"/>
      <c r="EFD937" s="347"/>
      <c r="EFE937" s="347"/>
      <c r="EFF937" s="347"/>
      <c r="EFG937" s="347"/>
      <c r="EFH937" s="347"/>
      <c r="EFI937" s="347"/>
      <c r="EFJ937" s="347"/>
      <c r="EFK937" s="347"/>
      <c r="EFL937" s="347"/>
      <c r="EFM937" s="347"/>
      <c r="EFN937" s="347"/>
      <c r="EFO937" s="347"/>
      <c r="EFP937" s="347"/>
      <c r="EFQ937" s="347"/>
      <c r="EFR937" s="347"/>
      <c r="EFS937" s="347"/>
      <c r="EFT937" s="347"/>
      <c r="EFU937" s="347"/>
      <c r="EFV937" s="347"/>
      <c r="EFW937" s="347"/>
      <c r="EFX937" s="347"/>
      <c r="EFY937" s="347"/>
      <c r="EFZ937" s="347"/>
      <c r="EGA937" s="347"/>
      <c r="EGB937" s="347"/>
      <c r="EGC937" s="347"/>
      <c r="EGD937" s="347"/>
      <c r="EGE937" s="347"/>
      <c r="EGF937" s="347"/>
      <c r="EGG937" s="347"/>
      <c r="EGH937" s="347"/>
      <c r="EGI937" s="347"/>
      <c r="EGJ937" s="347"/>
      <c r="EGK937" s="347"/>
      <c r="EGL937" s="347"/>
      <c r="EGM937" s="347"/>
      <c r="EGN937" s="347"/>
      <c r="EGO937" s="347"/>
      <c r="EGP937" s="347"/>
      <c r="EGQ937" s="347"/>
      <c r="EGR937" s="347"/>
      <c r="EGS937" s="347"/>
      <c r="EGT937" s="347"/>
      <c r="EGU937" s="347"/>
      <c r="EGV937" s="347"/>
      <c r="EGW937" s="347"/>
      <c r="EGX937" s="347"/>
      <c r="EGY937" s="347"/>
      <c r="EGZ937" s="347"/>
      <c r="EHA937" s="347"/>
      <c r="EHB937" s="347"/>
      <c r="EHC937" s="347"/>
      <c r="EHD937" s="347"/>
      <c r="EHE937" s="347"/>
      <c r="EHF937" s="347"/>
      <c r="EHG937" s="347"/>
      <c r="EHH937" s="347"/>
      <c r="EHI937" s="347"/>
      <c r="EHJ937" s="347"/>
      <c r="EHK937" s="347"/>
      <c r="EHL937" s="347"/>
      <c r="EHM937" s="347"/>
      <c r="EHN937" s="347"/>
      <c r="EHO937" s="347"/>
      <c r="EHP937" s="347"/>
      <c r="EHQ937" s="347"/>
      <c r="EHR937" s="347"/>
      <c r="EHS937" s="347"/>
      <c r="EHT937" s="347"/>
      <c r="EHU937" s="347"/>
      <c r="EHV937" s="347"/>
      <c r="EHW937" s="347"/>
      <c r="EHX937" s="347"/>
      <c r="EHY937" s="347"/>
      <c r="EHZ937" s="347"/>
      <c r="EIA937" s="347"/>
      <c r="EIB937" s="347"/>
      <c r="EIC937" s="347"/>
      <c r="EID937" s="347"/>
      <c r="EIE937" s="347"/>
      <c r="EIF937" s="347"/>
      <c r="EIG937" s="347"/>
      <c r="EIH937" s="347"/>
      <c r="EII937" s="347"/>
      <c r="EIJ937" s="347"/>
      <c r="EIK937" s="347"/>
      <c r="EIL937" s="347"/>
      <c r="EIM937" s="347"/>
      <c r="EIN937" s="347"/>
      <c r="EIO937" s="347"/>
      <c r="EIP937" s="347"/>
      <c r="EIQ937" s="347"/>
      <c r="EIR937" s="347"/>
      <c r="EIS937" s="347"/>
      <c r="EIT937" s="347"/>
      <c r="EIU937" s="347"/>
      <c r="EIV937" s="347"/>
      <c r="EIW937" s="347"/>
      <c r="EIX937" s="347"/>
      <c r="EIY937" s="347"/>
      <c r="EIZ937" s="347"/>
      <c r="EJA937" s="347"/>
      <c r="EJB937" s="347"/>
      <c r="EJC937" s="347"/>
      <c r="EJD937" s="347"/>
      <c r="EJE937" s="347"/>
      <c r="EJF937" s="347"/>
      <c r="EJG937" s="347"/>
      <c r="EJH937" s="347"/>
      <c r="EJI937" s="347"/>
      <c r="EJJ937" s="347"/>
      <c r="EJK937" s="347"/>
      <c r="EJL937" s="347"/>
      <c r="EJM937" s="347"/>
      <c r="EJN937" s="347"/>
      <c r="EJO937" s="347"/>
      <c r="EJP937" s="347"/>
      <c r="EJQ937" s="347"/>
      <c r="EJR937" s="347"/>
      <c r="EJS937" s="347"/>
      <c r="EJT937" s="347"/>
      <c r="EJU937" s="347"/>
      <c r="EJV937" s="347"/>
      <c r="EJW937" s="347"/>
      <c r="EJX937" s="347"/>
      <c r="EJY937" s="347"/>
      <c r="EJZ937" s="347"/>
      <c r="EKA937" s="347"/>
      <c r="EKB937" s="347"/>
      <c r="EKC937" s="347"/>
      <c r="EKD937" s="347"/>
      <c r="EKE937" s="347"/>
      <c r="EKF937" s="347"/>
      <c r="EKG937" s="347"/>
      <c r="EKH937" s="347"/>
      <c r="EKI937" s="347"/>
      <c r="EKJ937" s="347"/>
      <c r="EKK937" s="347"/>
      <c r="EKL937" s="347"/>
      <c r="EKM937" s="347"/>
      <c r="EKN937" s="347"/>
      <c r="EKO937" s="347"/>
      <c r="EKP937" s="347"/>
      <c r="EKQ937" s="347"/>
      <c r="EKR937" s="347"/>
      <c r="EKS937" s="347"/>
      <c r="EKT937" s="347"/>
      <c r="EKU937" s="347"/>
      <c r="EKV937" s="347"/>
      <c r="EKW937" s="347"/>
      <c r="EKX937" s="347"/>
      <c r="EKY937" s="347"/>
      <c r="EKZ937" s="347"/>
      <c r="ELA937" s="347"/>
      <c r="ELB937" s="347"/>
      <c r="ELC937" s="347"/>
      <c r="ELD937" s="347"/>
      <c r="ELE937" s="347"/>
      <c r="ELF937" s="347"/>
      <c r="ELG937" s="347"/>
      <c r="ELH937" s="347"/>
      <c r="ELI937" s="347"/>
      <c r="ELJ937" s="347"/>
      <c r="ELK937" s="347"/>
      <c r="ELL937" s="347"/>
      <c r="ELM937" s="347"/>
      <c r="ELN937" s="347"/>
      <c r="ELO937" s="347"/>
      <c r="ELP937" s="347"/>
      <c r="ELQ937" s="347"/>
      <c r="ELR937" s="347"/>
      <c r="ELS937" s="347"/>
      <c r="ELT937" s="347"/>
      <c r="ELU937" s="347"/>
      <c r="ELV937" s="347"/>
      <c r="ELW937" s="347"/>
      <c r="ELX937" s="347"/>
      <c r="ELY937" s="347"/>
      <c r="ELZ937" s="347"/>
      <c r="EMA937" s="347"/>
      <c r="EMB937" s="347"/>
      <c r="EMC937" s="347"/>
      <c r="EMD937" s="347"/>
      <c r="EME937" s="347"/>
      <c r="EMF937" s="347"/>
      <c r="EMG937" s="347"/>
      <c r="EMH937" s="347"/>
      <c r="EMI937" s="347"/>
      <c r="EMJ937" s="347"/>
      <c r="EMK937" s="347"/>
      <c r="EML937" s="347"/>
      <c r="EMM937" s="347"/>
      <c r="EMN937" s="347"/>
      <c r="EMO937" s="347"/>
      <c r="EMP937" s="347"/>
      <c r="EMQ937" s="347"/>
      <c r="EMR937" s="347"/>
      <c r="EMS937" s="347"/>
      <c r="EMT937" s="347"/>
      <c r="EMU937" s="347"/>
      <c r="EMV937" s="347"/>
      <c r="EMW937" s="347"/>
      <c r="EMX937" s="347"/>
      <c r="EMY937" s="347"/>
      <c r="EMZ937" s="347"/>
      <c r="ENA937" s="347"/>
      <c r="ENB937" s="347"/>
      <c r="ENC937" s="347"/>
      <c r="END937" s="347"/>
      <c r="ENE937" s="347"/>
      <c r="ENF937" s="347"/>
      <c r="ENG937" s="347"/>
      <c r="ENH937" s="347"/>
      <c r="ENI937" s="347"/>
      <c r="ENJ937" s="347"/>
      <c r="ENK937" s="347"/>
      <c r="ENL937" s="347"/>
      <c r="ENM937" s="347"/>
      <c r="ENN937" s="347"/>
      <c r="ENO937" s="347"/>
      <c r="ENP937" s="347"/>
      <c r="ENQ937" s="347"/>
      <c r="ENR937" s="347"/>
      <c r="ENS937" s="347"/>
      <c r="ENT937" s="347"/>
      <c r="ENU937" s="347"/>
      <c r="ENV937" s="347"/>
      <c r="ENW937" s="347"/>
      <c r="ENX937" s="347"/>
      <c r="ENY937" s="347"/>
      <c r="ENZ937" s="347"/>
      <c r="EOA937" s="347"/>
      <c r="EOB937" s="347"/>
      <c r="EOC937" s="347"/>
      <c r="EOD937" s="347"/>
      <c r="EOE937" s="347"/>
      <c r="EOF937" s="347"/>
      <c r="EOG937" s="347"/>
      <c r="EOH937" s="347"/>
      <c r="EOI937" s="347"/>
      <c r="EOJ937" s="347"/>
      <c r="EOK937" s="347"/>
      <c r="EOL937" s="347"/>
      <c r="EOM937" s="347"/>
      <c r="EON937" s="347"/>
      <c r="EOO937" s="347"/>
      <c r="EOP937" s="347"/>
      <c r="EOQ937" s="347"/>
      <c r="EOR937" s="347"/>
      <c r="EOS937" s="347"/>
      <c r="EOT937" s="347"/>
      <c r="EOU937" s="347"/>
      <c r="EOV937" s="347"/>
      <c r="EOW937" s="347"/>
      <c r="EOX937" s="347"/>
      <c r="EOY937" s="347"/>
      <c r="EOZ937" s="347"/>
      <c r="EPA937" s="347"/>
      <c r="EPB937" s="347"/>
      <c r="EPC937" s="347"/>
      <c r="EPD937" s="347"/>
      <c r="EPE937" s="347"/>
      <c r="EPF937" s="347"/>
      <c r="EPG937" s="347"/>
      <c r="EPH937" s="347"/>
      <c r="EPI937" s="347"/>
      <c r="EPJ937" s="347"/>
      <c r="EPK937" s="347"/>
      <c r="EPL937" s="347"/>
      <c r="EPM937" s="347"/>
      <c r="EPN937" s="347"/>
      <c r="EPO937" s="347"/>
      <c r="EPP937" s="347"/>
      <c r="EPQ937" s="347"/>
      <c r="EPR937" s="347"/>
      <c r="EPS937" s="347"/>
      <c r="EPT937" s="347"/>
      <c r="EPU937" s="347"/>
      <c r="EPV937" s="347"/>
      <c r="EPW937" s="347"/>
      <c r="EPX937" s="347"/>
      <c r="EPY937" s="347"/>
      <c r="EPZ937" s="347"/>
      <c r="EQA937" s="347"/>
      <c r="EQB937" s="347"/>
      <c r="EQC937" s="347"/>
      <c r="EQD937" s="347"/>
      <c r="EQE937" s="347"/>
      <c r="EQF937" s="347"/>
      <c r="EQG937" s="347"/>
      <c r="EQH937" s="347"/>
      <c r="EQI937" s="347"/>
      <c r="EQJ937" s="347"/>
      <c r="EQK937" s="347"/>
      <c r="EQL937" s="347"/>
      <c r="EQM937" s="347"/>
      <c r="EQN937" s="347"/>
      <c r="EQO937" s="347"/>
      <c r="EQP937" s="347"/>
      <c r="EQQ937" s="347"/>
      <c r="EQR937" s="347"/>
      <c r="EQS937" s="347"/>
      <c r="EQT937" s="347"/>
      <c r="EQU937" s="347"/>
      <c r="EQV937" s="347"/>
      <c r="EQW937" s="347"/>
      <c r="EQX937" s="347"/>
      <c r="EQY937" s="347"/>
      <c r="EQZ937" s="347"/>
      <c r="ERA937" s="347"/>
      <c r="ERB937" s="347"/>
      <c r="ERC937" s="347"/>
      <c r="ERD937" s="347"/>
      <c r="ERE937" s="347"/>
      <c r="ERF937" s="347"/>
      <c r="ERG937" s="347"/>
      <c r="ERH937" s="347"/>
      <c r="ERI937" s="347"/>
      <c r="ERJ937" s="347"/>
      <c r="ERK937" s="347"/>
      <c r="ERL937" s="347"/>
      <c r="ERM937" s="347"/>
      <c r="ERN937" s="347"/>
      <c r="ERO937" s="347"/>
      <c r="ERP937" s="347"/>
      <c r="ERQ937" s="347"/>
      <c r="ERR937" s="347"/>
      <c r="ERS937" s="347"/>
      <c r="ERT937" s="347"/>
      <c r="ERU937" s="347"/>
      <c r="ERV937" s="347"/>
      <c r="ERW937" s="347"/>
      <c r="ERX937" s="347"/>
      <c r="ERY937" s="347"/>
      <c r="ERZ937" s="347"/>
      <c r="ESA937" s="347"/>
      <c r="ESB937" s="347"/>
      <c r="ESC937" s="347"/>
      <c r="ESD937" s="347"/>
      <c r="ESE937" s="347"/>
      <c r="ESF937" s="347"/>
      <c r="ESG937" s="347"/>
      <c r="ESH937" s="347"/>
      <c r="ESI937" s="347"/>
      <c r="ESJ937" s="347"/>
      <c r="ESK937" s="347"/>
      <c r="ESL937" s="347"/>
      <c r="ESM937" s="347"/>
      <c r="ESN937" s="347"/>
      <c r="ESO937" s="347"/>
      <c r="ESP937" s="347"/>
      <c r="ESQ937" s="347"/>
      <c r="ESR937" s="347"/>
      <c r="ESS937" s="347"/>
      <c r="EST937" s="347"/>
      <c r="ESU937" s="347"/>
      <c r="ESV937" s="347"/>
      <c r="ESW937" s="347"/>
      <c r="ESX937" s="347"/>
      <c r="ESY937" s="347"/>
      <c r="ESZ937" s="347"/>
      <c r="ETA937" s="347"/>
      <c r="ETB937" s="347"/>
      <c r="ETC937" s="347"/>
      <c r="ETD937" s="347"/>
      <c r="ETE937" s="347"/>
      <c r="ETF937" s="347"/>
      <c r="ETG937" s="347"/>
      <c r="ETH937" s="347"/>
      <c r="ETI937" s="347"/>
      <c r="ETJ937" s="347"/>
      <c r="ETK937" s="347"/>
      <c r="ETL937" s="347"/>
      <c r="ETM937" s="347"/>
      <c r="ETN937" s="347"/>
      <c r="ETO937" s="347"/>
      <c r="ETP937" s="347"/>
      <c r="ETQ937" s="347"/>
      <c r="ETR937" s="347"/>
      <c r="ETS937" s="347"/>
      <c r="ETT937" s="347"/>
      <c r="ETU937" s="347"/>
      <c r="ETV937" s="347"/>
      <c r="ETW937" s="347"/>
      <c r="ETX937" s="347"/>
      <c r="ETY937" s="347"/>
      <c r="ETZ937" s="347"/>
      <c r="EUA937" s="347"/>
      <c r="EUB937" s="347"/>
      <c r="EUC937" s="347"/>
      <c r="EUD937" s="347"/>
      <c r="EUE937" s="347"/>
      <c r="EUF937" s="347"/>
      <c r="EUG937" s="347"/>
      <c r="EUH937" s="347"/>
      <c r="EUI937" s="347"/>
      <c r="EUJ937" s="347"/>
      <c r="EUK937" s="347"/>
      <c r="EUL937" s="347"/>
      <c r="EUM937" s="347"/>
      <c r="EUN937" s="347"/>
      <c r="EUO937" s="347"/>
      <c r="EUP937" s="347"/>
      <c r="EUQ937" s="347"/>
      <c r="EUR937" s="347"/>
      <c r="EUS937" s="347"/>
      <c r="EUT937" s="347"/>
      <c r="EUU937" s="347"/>
      <c r="EUV937" s="347"/>
      <c r="EUW937" s="347"/>
      <c r="EUX937" s="347"/>
      <c r="EUY937" s="347"/>
      <c r="EUZ937" s="347"/>
      <c r="EVA937" s="347"/>
      <c r="EVB937" s="347"/>
      <c r="EVC937" s="347"/>
      <c r="EVD937" s="347"/>
      <c r="EVE937" s="347"/>
      <c r="EVF937" s="347"/>
      <c r="EVG937" s="347"/>
      <c r="EVH937" s="347"/>
      <c r="EVI937" s="347"/>
      <c r="EVJ937" s="347"/>
      <c r="EVK937" s="347"/>
      <c r="EVL937" s="347"/>
      <c r="EVM937" s="347"/>
      <c r="EVN937" s="347"/>
      <c r="EVO937" s="347"/>
      <c r="EVP937" s="347"/>
      <c r="EVQ937" s="347"/>
      <c r="EVR937" s="347"/>
      <c r="EVS937" s="347"/>
      <c r="EVT937" s="347"/>
      <c r="EVU937" s="347"/>
      <c r="EVV937" s="347"/>
      <c r="EVW937" s="347"/>
      <c r="EVX937" s="347"/>
      <c r="EVY937" s="347"/>
      <c r="EVZ937" s="347"/>
      <c r="EWA937" s="347"/>
      <c r="EWB937" s="347"/>
      <c r="EWC937" s="347"/>
      <c r="EWD937" s="347"/>
      <c r="EWE937" s="347"/>
      <c r="EWF937" s="347"/>
      <c r="EWG937" s="347"/>
      <c r="EWH937" s="347"/>
      <c r="EWI937" s="347"/>
      <c r="EWJ937" s="347"/>
      <c r="EWK937" s="347"/>
      <c r="EWL937" s="347"/>
      <c r="EWM937" s="347"/>
      <c r="EWN937" s="347"/>
      <c r="EWO937" s="347"/>
      <c r="EWP937" s="347"/>
      <c r="EWQ937" s="347"/>
      <c r="EWR937" s="347"/>
      <c r="EWS937" s="347"/>
      <c r="EWT937" s="347"/>
      <c r="EWU937" s="347"/>
      <c r="EWV937" s="347"/>
      <c r="EWW937" s="347"/>
      <c r="EWX937" s="347"/>
      <c r="EWY937" s="347"/>
      <c r="EWZ937" s="347"/>
      <c r="EXA937" s="347"/>
      <c r="EXB937" s="347"/>
      <c r="EXC937" s="347"/>
      <c r="EXD937" s="347"/>
      <c r="EXE937" s="347"/>
      <c r="EXF937" s="347"/>
      <c r="EXG937" s="347"/>
      <c r="EXH937" s="347"/>
      <c r="EXI937" s="347"/>
      <c r="EXJ937" s="347"/>
      <c r="EXK937" s="347"/>
      <c r="EXL937" s="347"/>
      <c r="EXM937" s="347"/>
      <c r="EXN937" s="347"/>
      <c r="EXO937" s="347"/>
      <c r="EXP937" s="347"/>
      <c r="EXQ937" s="347"/>
      <c r="EXR937" s="347"/>
      <c r="EXS937" s="347"/>
      <c r="EXT937" s="347"/>
      <c r="EXU937" s="347"/>
      <c r="EXV937" s="347"/>
      <c r="EXW937" s="347"/>
      <c r="EXX937" s="347"/>
      <c r="EXY937" s="347"/>
      <c r="EXZ937" s="347"/>
      <c r="EYA937" s="347"/>
      <c r="EYB937" s="347"/>
      <c r="EYC937" s="347"/>
      <c r="EYD937" s="347"/>
      <c r="EYE937" s="347"/>
      <c r="EYF937" s="347"/>
      <c r="EYG937" s="347"/>
      <c r="EYH937" s="347"/>
      <c r="EYI937" s="347"/>
      <c r="EYJ937" s="347"/>
      <c r="EYK937" s="347"/>
      <c r="EYL937" s="347"/>
      <c r="EYM937" s="347"/>
      <c r="EYN937" s="347"/>
      <c r="EYO937" s="347"/>
      <c r="EYP937" s="347"/>
      <c r="EYQ937" s="347"/>
      <c r="EYR937" s="347"/>
      <c r="EYS937" s="347"/>
      <c r="EYT937" s="347"/>
      <c r="EYU937" s="347"/>
      <c r="EYV937" s="347"/>
      <c r="EYW937" s="347"/>
      <c r="EYX937" s="347"/>
      <c r="EYY937" s="347"/>
      <c r="EYZ937" s="347"/>
      <c r="EZA937" s="347"/>
      <c r="EZB937" s="347"/>
      <c r="EZC937" s="347"/>
      <c r="EZD937" s="347"/>
      <c r="EZE937" s="347"/>
      <c r="EZF937" s="347"/>
      <c r="EZG937" s="347"/>
      <c r="EZH937" s="347"/>
      <c r="EZI937" s="347"/>
      <c r="EZJ937" s="347"/>
      <c r="EZK937" s="347"/>
      <c r="EZL937" s="347"/>
      <c r="EZM937" s="347"/>
      <c r="EZN937" s="347"/>
      <c r="EZO937" s="347"/>
      <c r="EZP937" s="347"/>
      <c r="EZQ937" s="347"/>
      <c r="EZR937" s="347"/>
      <c r="EZS937" s="347"/>
      <c r="EZT937" s="347"/>
      <c r="EZU937" s="347"/>
      <c r="EZV937" s="347"/>
      <c r="EZW937" s="347"/>
      <c r="EZX937" s="347"/>
      <c r="EZY937" s="347"/>
      <c r="EZZ937" s="347"/>
      <c r="FAA937" s="347"/>
      <c r="FAB937" s="347"/>
      <c r="FAC937" s="347"/>
      <c r="FAD937" s="347"/>
      <c r="FAE937" s="347"/>
      <c r="FAF937" s="347"/>
      <c r="FAG937" s="347"/>
      <c r="FAH937" s="347"/>
      <c r="FAI937" s="347"/>
      <c r="FAJ937" s="347"/>
      <c r="FAK937" s="347"/>
      <c r="FAL937" s="347"/>
      <c r="FAM937" s="347"/>
      <c r="FAN937" s="347"/>
      <c r="FAO937" s="347"/>
      <c r="FAP937" s="347"/>
      <c r="FAQ937" s="347"/>
      <c r="FAR937" s="347"/>
      <c r="FAS937" s="347"/>
      <c r="FAT937" s="347"/>
      <c r="FAU937" s="347"/>
      <c r="FAV937" s="347"/>
      <c r="FAW937" s="347"/>
      <c r="FAX937" s="347"/>
      <c r="FAY937" s="347"/>
      <c r="FAZ937" s="347"/>
      <c r="FBA937" s="347"/>
      <c r="FBB937" s="347"/>
      <c r="FBC937" s="347"/>
      <c r="FBD937" s="347"/>
      <c r="FBE937" s="347"/>
      <c r="FBF937" s="347"/>
      <c r="FBG937" s="347"/>
      <c r="FBH937" s="347"/>
      <c r="FBI937" s="347"/>
      <c r="FBJ937" s="347"/>
      <c r="FBK937" s="347"/>
      <c r="FBL937" s="347"/>
      <c r="FBM937" s="347"/>
      <c r="FBN937" s="347"/>
      <c r="FBO937" s="347"/>
      <c r="FBP937" s="347"/>
      <c r="FBQ937" s="347"/>
      <c r="FBR937" s="347"/>
      <c r="FBS937" s="347"/>
      <c r="FBT937" s="347"/>
      <c r="FBU937" s="347"/>
      <c r="FBV937" s="347"/>
      <c r="FBW937" s="347"/>
      <c r="FBX937" s="347"/>
      <c r="FBY937" s="347"/>
      <c r="FBZ937" s="347"/>
      <c r="FCA937" s="347"/>
      <c r="FCB937" s="347"/>
      <c r="FCC937" s="347"/>
      <c r="FCD937" s="347"/>
      <c r="FCE937" s="347"/>
      <c r="FCF937" s="347"/>
      <c r="FCG937" s="347"/>
      <c r="FCH937" s="347"/>
      <c r="FCI937" s="347"/>
      <c r="FCJ937" s="347"/>
      <c r="FCK937" s="347"/>
      <c r="FCL937" s="347"/>
      <c r="FCM937" s="347"/>
      <c r="FCN937" s="347"/>
      <c r="FCO937" s="347"/>
      <c r="FCP937" s="347"/>
      <c r="FCQ937" s="347"/>
      <c r="FCR937" s="347"/>
      <c r="FCS937" s="347"/>
      <c r="FCT937" s="347"/>
      <c r="FCU937" s="347"/>
      <c r="FCV937" s="347"/>
      <c r="FCW937" s="347"/>
      <c r="FCX937" s="347"/>
      <c r="FCY937" s="347"/>
      <c r="FCZ937" s="347"/>
      <c r="FDA937" s="347"/>
      <c r="FDB937" s="347"/>
      <c r="FDC937" s="347"/>
      <c r="FDD937" s="347"/>
      <c r="FDE937" s="347"/>
      <c r="FDF937" s="347"/>
      <c r="FDG937" s="347"/>
      <c r="FDH937" s="347"/>
      <c r="FDI937" s="347"/>
      <c r="FDJ937" s="347"/>
      <c r="FDK937" s="347"/>
      <c r="FDL937" s="347"/>
      <c r="FDM937" s="347"/>
      <c r="FDN937" s="347"/>
      <c r="FDO937" s="347"/>
      <c r="FDP937" s="347"/>
      <c r="FDQ937" s="347"/>
      <c r="FDR937" s="347"/>
      <c r="FDS937" s="347"/>
      <c r="FDT937" s="347"/>
      <c r="FDU937" s="347"/>
      <c r="FDV937" s="347"/>
      <c r="FDW937" s="347"/>
      <c r="FDX937" s="347"/>
      <c r="FDY937" s="347"/>
      <c r="FDZ937" s="347"/>
      <c r="FEA937" s="347"/>
      <c r="FEB937" s="347"/>
      <c r="FEC937" s="347"/>
      <c r="FED937" s="347"/>
      <c r="FEE937" s="347"/>
      <c r="FEF937" s="347"/>
      <c r="FEG937" s="347"/>
      <c r="FEH937" s="347"/>
      <c r="FEI937" s="347"/>
      <c r="FEJ937" s="347"/>
      <c r="FEK937" s="347"/>
      <c r="FEL937" s="347"/>
      <c r="FEM937" s="347"/>
      <c r="FEN937" s="347"/>
      <c r="FEO937" s="347"/>
      <c r="FEP937" s="347"/>
      <c r="FEQ937" s="347"/>
      <c r="FER937" s="347"/>
      <c r="FES937" s="347"/>
      <c r="FET937" s="347"/>
      <c r="FEU937" s="347"/>
      <c r="FEV937" s="347"/>
      <c r="FEW937" s="347"/>
      <c r="FEX937" s="347"/>
      <c r="FEY937" s="347"/>
      <c r="FEZ937" s="347"/>
      <c r="FFA937" s="347"/>
      <c r="FFB937" s="347"/>
      <c r="FFC937" s="347"/>
      <c r="FFD937" s="347"/>
      <c r="FFE937" s="347"/>
      <c r="FFF937" s="347"/>
      <c r="FFG937" s="347"/>
      <c r="FFH937" s="347"/>
      <c r="FFI937" s="347"/>
      <c r="FFJ937" s="347"/>
      <c r="FFK937" s="347"/>
      <c r="FFL937" s="347"/>
      <c r="FFM937" s="347"/>
      <c r="FFN937" s="347"/>
      <c r="FFO937" s="347"/>
      <c r="FFP937" s="347"/>
      <c r="FFQ937" s="347"/>
      <c r="FFR937" s="347"/>
      <c r="FFS937" s="347"/>
      <c r="FFT937" s="347"/>
      <c r="FFU937" s="347"/>
      <c r="FFV937" s="347"/>
      <c r="FFW937" s="347"/>
      <c r="FFX937" s="347"/>
      <c r="FFY937" s="347"/>
      <c r="FFZ937" s="347"/>
      <c r="FGA937" s="347"/>
      <c r="FGB937" s="347"/>
      <c r="FGC937" s="347"/>
      <c r="FGD937" s="347"/>
      <c r="FGE937" s="347"/>
      <c r="FGF937" s="347"/>
      <c r="FGG937" s="347"/>
      <c r="FGH937" s="347"/>
      <c r="FGI937" s="347"/>
      <c r="FGJ937" s="347"/>
      <c r="FGK937" s="347"/>
      <c r="FGL937" s="347"/>
      <c r="FGM937" s="347"/>
      <c r="FGN937" s="347"/>
      <c r="FGO937" s="347"/>
      <c r="FGP937" s="347"/>
      <c r="FGQ937" s="347"/>
      <c r="FGR937" s="347"/>
      <c r="FGS937" s="347"/>
      <c r="FGT937" s="347"/>
      <c r="FGU937" s="347"/>
      <c r="FGV937" s="347"/>
      <c r="FGW937" s="347"/>
      <c r="FGX937" s="347"/>
      <c r="FGY937" s="347"/>
      <c r="FGZ937" s="347"/>
      <c r="FHA937" s="347"/>
      <c r="FHB937" s="347"/>
      <c r="FHC937" s="347"/>
      <c r="FHD937" s="347"/>
      <c r="FHE937" s="347"/>
      <c r="FHF937" s="347"/>
      <c r="FHG937" s="347"/>
      <c r="FHH937" s="347"/>
      <c r="FHI937" s="347"/>
      <c r="FHJ937" s="347"/>
      <c r="FHK937" s="347"/>
      <c r="FHL937" s="347"/>
      <c r="FHM937" s="347"/>
      <c r="FHN937" s="347"/>
      <c r="FHO937" s="347"/>
      <c r="FHP937" s="347"/>
      <c r="FHQ937" s="347"/>
      <c r="FHR937" s="347"/>
      <c r="FHS937" s="347"/>
      <c r="FHT937" s="347"/>
      <c r="FHU937" s="347"/>
      <c r="FHV937" s="347"/>
      <c r="FHW937" s="347"/>
      <c r="FHX937" s="347"/>
      <c r="FHY937" s="347"/>
      <c r="FHZ937" s="347"/>
      <c r="FIA937" s="347"/>
      <c r="FIB937" s="347"/>
      <c r="FIC937" s="347"/>
      <c r="FID937" s="347"/>
      <c r="FIE937" s="347"/>
      <c r="FIF937" s="347"/>
      <c r="FIG937" s="347"/>
      <c r="FIH937" s="347"/>
      <c r="FII937" s="347"/>
      <c r="FIJ937" s="347"/>
      <c r="FIK937" s="347"/>
      <c r="FIL937" s="347"/>
      <c r="FIM937" s="347"/>
      <c r="FIN937" s="347"/>
      <c r="FIO937" s="347"/>
      <c r="FIP937" s="347"/>
      <c r="FIQ937" s="347"/>
      <c r="FIR937" s="347"/>
      <c r="FIS937" s="347"/>
      <c r="FIT937" s="347"/>
      <c r="FIU937" s="347"/>
      <c r="FIV937" s="347"/>
      <c r="FIW937" s="347"/>
      <c r="FIX937" s="347"/>
      <c r="FIY937" s="347"/>
      <c r="FIZ937" s="347"/>
      <c r="FJA937" s="347"/>
      <c r="FJB937" s="347"/>
      <c r="FJC937" s="347"/>
      <c r="FJD937" s="347"/>
      <c r="FJE937" s="347"/>
      <c r="FJF937" s="347"/>
      <c r="FJG937" s="347"/>
      <c r="FJH937" s="347"/>
      <c r="FJI937" s="347"/>
      <c r="FJJ937" s="347"/>
      <c r="FJK937" s="347"/>
      <c r="FJL937" s="347"/>
      <c r="FJM937" s="347"/>
      <c r="FJN937" s="347"/>
      <c r="FJO937" s="347"/>
      <c r="FJP937" s="347"/>
      <c r="FJQ937" s="347"/>
      <c r="FJR937" s="347"/>
      <c r="FJS937" s="347"/>
      <c r="FJT937" s="347"/>
      <c r="FJU937" s="347"/>
      <c r="FJV937" s="347"/>
      <c r="FJW937" s="347"/>
      <c r="FJX937" s="347"/>
      <c r="FJY937" s="347"/>
      <c r="FJZ937" s="347"/>
      <c r="FKA937" s="347"/>
      <c r="FKB937" s="347"/>
      <c r="FKC937" s="347"/>
      <c r="FKD937" s="347"/>
      <c r="FKE937" s="347"/>
      <c r="FKF937" s="347"/>
      <c r="FKG937" s="347"/>
      <c r="FKH937" s="347"/>
      <c r="FKI937" s="347"/>
      <c r="FKJ937" s="347"/>
      <c r="FKK937" s="347"/>
      <c r="FKL937" s="347"/>
      <c r="FKM937" s="347"/>
      <c r="FKN937" s="347"/>
      <c r="FKO937" s="347"/>
      <c r="FKP937" s="347"/>
      <c r="FKQ937" s="347"/>
      <c r="FKR937" s="347"/>
      <c r="FKS937" s="347"/>
      <c r="FKT937" s="347"/>
      <c r="FKU937" s="347"/>
      <c r="FKV937" s="347"/>
      <c r="FKW937" s="347"/>
      <c r="FKX937" s="347"/>
      <c r="FKY937" s="347"/>
      <c r="FKZ937" s="347"/>
      <c r="FLA937" s="347"/>
      <c r="FLB937" s="347"/>
      <c r="FLC937" s="347"/>
      <c r="FLD937" s="347"/>
      <c r="FLE937" s="347"/>
      <c r="FLF937" s="347"/>
      <c r="FLG937" s="347"/>
      <c r="FLH937" s="347"/>
      <c r="FLI937" s="347"/>
      <c r="FLJ937" s="347"/>
      <c r="FLK937" s="347"/>
      <c r="FLL937" s="347"/>
      <c r="FLM937" s="347"/>
      <c r="FLN937" s="347"/>
      <c r="FLO937" s="347"/>
      <c r="FLP937" s="347"/>
      <c r="FLQ937" s="347"/>
      <c r="FLR937" s="347"/>
      <c r="FLS937" s="347"/>
      <c r="FLT937" s="347"/>
      <c r="FLU937" s="347"/>
      <c r="FLV937" s="347"/>
      <c r="FLW937" s="347"/>
      <c r="FLX937" s="347"/>
      <c r="FLY937" s="347"/>
      <c r="FLZ937" s="347"/>
      <c r="FMA937" s="347"/>
      <c r="FMB937" s="347"/>
      <c r="FMC937" s="347"/>
      <c r="FMD937" s="347"/>
      <c r="FME937" s="347"/>
      <c r="FMF937" s="347"/>
      <c r="FMG937" s="347"/>
      <c r="FMH937" s="347"/>
      <c r="FMI937" s="347"/>
      <c r="FMJ937" s="347"/>
      <c r="FMK937" s="347"/>
      <c r="FML937" s="347"/>
      <c r="FMM937" s="347"/>
      <c r="FMN937" s="347"/>
      <c r="FMO937" s="347"/>
      <c r="FMP937" s="347"/>
      <c r="FMQ937" s="347"/>
      <c r="FMR937" s="347"/>
      <c r="FMS937" s="347"/>
      <c r="FMT937" s="347"/>
      <c r="FMU937" s="347"/>
      <c r="FMV937" s="347"/>
      <c r="FMW937" s="347"/>
      <c r="FMX937" s="347"/>
      <c r="FMY937" s="347"/>
      <c r="FMZ937" s="347"/>
      <c r="FNA937" s="347"/>
      <c r="FNB937" s="347"/>
      <c r="FNC937" s="347"/>
      <c r="FND937" s="347"/>
      <c r="FNE937" s="347"/>
      <c r="FNF937" s="347"/>
      <c r="FNG937" s="347"/>
      <c r="FNH937" s="347"/>
      <c r="FNI937" s="347"/>
      <c r="FNJ937" s="347"/>
      <c r="FNK937" s="347"/>
      <c r="FNL937" s="347"/>
      <c r="FNM937" s="347"/>
      <c r="FNN937" s="347"/>
      <c r="FNO937" s="347"/>
      <c r="FNP937" s="347"/>
      <c r="FNQ937" s="347"/>
      <c r="FNR937" s="347"/>
      <c r="FNS937" s="347"/>
      <c r="FNT937" s="347"/>
      <c r="FNU937" s="347"/>
      <c r="FNV937" s="347"/>
      <c r="FNW937" s="347"/>
      <c r="FNX937" s="347"/>
      <c r="FNY937" s="347"/>
      <c r="FNZ937" s="347"/>
      <c r="FOA937" s="347"/>
      <c r="FOB937" s="347"/>
      <c r="FOC937" s="347"/>
      <c r="FOD937" s="347"/>
      <c r="FOE937" s="347"/>
      <c r="FOF937" s="347"/>
      <c r="FOG937" s="347"/>
      <c r="FOH937" s="347"/>
      <c r="FOI937" s="347"/>
      <c r="FOJ937" s="347"/>
      <c r="FOK937" s="347"/>
      <c r="FOL937" s="347"/>
      <c r="FOM937" s="347"/>
      <c r="FON937" s="347"/>
      <c r="FOO937" s="347"/>
      <c r="FOP937" s="347"/>
      <c r="FOQ937" s="347"/>
      <c r="FOR937" s="347"/>
      <c r="FOS937" s="347"/>
      <c r="FOT937" s="347"/>
      <c r="FOU937" s="347"/>
      <c r="FOV937" s="347"/>
      <c r="FOW937" s="347"/>
      <c r="FOX937" s="347"/>
      <c r="FOY937" s="347"/>
      <c r="FOZ937" s="347"/>
      <c r="FPA937" s="347"/>
      <c r="FPB937" s="347"/>
      <c r="FPC937" s="347"/>
      <c r="FPD937" s="347"/>
      <c r="FPE937" s="347"/>
      <c r="FPF937" s="347"/>
      <c r="FPG937" s="347"/>
      <c r="FPH937" s="347"/>
      <c r="FPI937" s="347"/>
      <c r="FPJ937" s="347"/>
      <c r="FPK937" s="347"/>
      <c r="FPL937" s="347"/>
      <c r="FPM937" s="347"/>
      <c r="FPN937" s="347"/>
      <c r="FPO937" s="347"/>
      <c r="FPP937" s="347"/>
      <c r="FPQ937" s="347"/>
      <c r="FPR937" s="347"/>
      <c r="FPS937" s="347"/>
      <c r="FPT937" s="347"/>
      <c r="FPU937" s="347"/>
      <c r="FPV937" s="347"/>
      <c r="FPW937" s="347"/>
      <c r="FPX937" s="347"/>
      <c r="FPY937" s="347"/>
      <c r="FPZ937" s="347"/>
      <c r="FQA937" s="347"/>
      <c r="FQB937" s="347"/>
      <c r="FQC937" s="347"/>
      <c r="FQD937" s="347"/>
      <c r="FQE937" s="347"/>
      <c r="FQF937" s="347"/>
      <c r="FQG937" s="347"/>
      <c r="FQH937" s="347"/>
      <c r="FQI937" s="347"/>
      <c r="FQJ937" s="347"/>
      <c r="FQK937" s="347"/>
      <c r="FQL937" s="347"/>
      <c r="FQM937" s="347"/>
      <c r="FQN937" s="347"/>
      <c r="FQO937" s="347"/>
      <c r="FQP937" s="347"/>
      <c r="FQQ937" s="347"/>
      <c r="FQR937" s="347"/>
      <c r="FQS937" s="347"/>
      <c r="FQT937" s="347"/>
      <c r="FQU937" s="347"/>
      <c r="FQV937" s="347"/>
      <c r="FQW937" s="347"/>
      <c r="FQX937" s="347"/>
      <c r="FQY937" s="347"/>
      <c r="FQZ937" s="347"/>
      <c r="FRA937" s="347"/>
      <c r="FRB937" s="347"/>
      <c r="FRC937" s="347"/>
      <c r="FRD937" s="347"/>
      <c r="FRE937" s="347"/>
      <c r="FRF937" s="347"/>
      <c r="FRG937" s="347"/>
      <c r="FRH937" s="347"/>
      <c r="FRI937" s="347"/>
      <c r="FRJ937" s="347"/>
      <c r="FRK937" s="347"/>
      <c r="FRL937" s="347"/>
      <c r="FRM937" s="347"/>
      <c r="FRN937" s="347"/>
      <c r="FRO937" s="347"/>
      <c r="FRP937" s="347"/>
      <c r="FRQ937" s="347"/>
      <c r="FRR937" s="347"/>
      <c r="FRS937" s="347"/>
      <c r="FRT937" s="347"/>
      <c r="FRU937" s="347"/>
      <c r="FRV937" s="347"/>
      <c r="FRW937" s="347"/>
      <c r="FRX937" s="347"/>
      <c r="FRY937" s="347"/>
      <c r="FRZ937" s="347"/>
      <c r="FSA937" s="347"/>
      <c r="FSB937" s="347"/>
      <c r="FSC937" s="347"/>
      <c r="FSD937" s="347"/>
      <c r="FSE937" s="347"/>
      <c r="FSF937" s="347"/>
      <c r="FSG937" s="347"/>
      <c r="FSH937" s="347"/>
      <c r="FSI937" s="347"/>
      <c r="FSJ937" s="347"/>
      <c r="FSK937" s="347"/>
      <c r="FSL937" s="347"/>
      <c r="FSM937" s="347"/>
      <c r="FSN937" s="347"/>
      <c r="FSO937" s="347"/>
      <c r="FSP937" s="347"/>
      <c r="FSQ937" s="347"/>
      <c r="FSR937" s="347"/>
      <c r="FSS937" s="347"/>
      <c r="FST937" s="347"/>
      <c r="FSU937" s="347"/>
      <c r="FSV937" s="347"/>
      <c r="FSW937" s="347"/>
      <c r="FSX937" s="347"/>
      <c r="FSY937" s="347"/>
      <c r="FSZ937" s="347"/>
      <c r="FTA937" s="347"/>
      <c r="FTB937" s="347"/>
      <c r="FTC937" s="347"/>
      <c r="FTD937" s="347"/>
      <c r="FTE937" s="347"/>
      <c r="FTF937" s="347"/>
      <c r="FTG937" s="347"/>
      <c r="FTH937" s="347"/>
      <c r="FTI937" s="347"/>
      <c r="FTJ937" s="347"/>
      <c r="FTK937" s="347"/>
      <c r="FTL937" s="347"/>
      <c r="FTM937" s="347"/>
      <c r="FTN937" s="347"/>
      <c r="FTO937" s="347"/>
      <c r="FTP937" s="347"/>
      <c r="FTQ937" s="347"/>
      <c r="FTR937" s="347"/>
      <c r="FTS937" s="347"/>
      <c r="FTT937" s="347"/>
      <c r="FTU937" s="347"/>
      <c r="FTV937" s="347"/>
      <c r="FTW937" s="347"/>
      <c r="FTX937" s="347"/>
      <c r="FTY937" s="347"/>
      <c r="FTZ937" s="347"/>
      <c r="FUA937" s="347"/>
      <c r="FUB937" s="347"/>
      <c r="FUC937" s="347"/>
      <c r="FUD937" s="347"/>
      <c r="FUE937" s="347"/>
      <c r="FUF937" s="347"/>
      <c r="FUG937" s="347"/>
      <c r="FUH937" s="347"/>
      <c r="FUI937" s="347"/>
      <c r="FUJ937" s="347"/>
      <c r="FUK937" s="347"/>
      <c r="FUL937" s="347"/>
      <c r="FUM937" s="347"/>
      <c r="FUN937" s="347"/>
      <c r="FUO937" s="347"/>
      <c r="FUP937" s="347"/>
      <c r="FUQ937" s="347"/>
      <c r="FUR937" s="347"/>
      <c r="FUS937" s="347"/>
      <c r="FUT937" s="347"/>
      <c r="FUU937" s="347"/>
      <c r="FUV937" s="347"/>
      <c r="FUW937" s="347"/>
      <c r="FUX937" s="347"/>
      <c r="FUY937" s="347"/>
      <c r="FUZ937" s="347"/>
      <c r="FVA937" s="347"/>
      <c r="FVB937" s="347"/>
      <c r="FVC937" s="347"/>
      <c r="FVD937" s="347"/>
      <c r="FVE937" s="347"/>
      <c r="FVF937" s="347"/>
      <c r="FVG937" s="347"/>
      <c r="FVH937" s="347"/>
      <c r="FVI937" s="347"/>
      <c r="FVJ937" s="347"/>
      <c r="FVK937" s="347"/>
      <c r="FVL937" s="347"/>
      <c r="FVM937" s="347"/>
      <c r="FVN937" s="347"/>
      <c r="FVO937" s="347"/>
      <c r="FVP937" s="347"/>
      <c r="FVQ937" s="347"/>
      <c r="FVR937" s="347"/>
      <c r="FVS937" s="347"/>
      <c r="FVT937" s="347"/>
      <c r="FVU937" s="347"/>
      <c r="FVV937" s="347"/>
      <c r="FVW937" s="347"/>
      <c r="FVX937" s="347"/>
      <c r="FVY937" s="347"/>
      <c r="FVZ937" s="347"/>
      <c r="FWA937" s="347"/>
      <c r="FWB937" s="347"/>
      <c r="FWC937" s="347"/>
      <c r="FWD937" s="347"/>
      <c r="FWE937" s="347"/>
      <c r="FWF937" s="347"/>
      <c r="FWG937" s="347"/>
      <c r="FWH937" s="347"/>
      <c r="FWI937" s="347"/>
      <c r="FWJ937" s="347"/>
      <c r="FWK937" s="347"/>
      <c r="FWL937" s="347"/>
      <c r="FWM937" s="347"/>
      <c r="FWN937" s="347"/>
      <c r="FWO937" s="347"/>
      <c r="FWP937" s="347"/>
      <c r="FWQ937" s="347"/>
      <c r="FWR937" s="347"/>
      <c r="FWS937" s="347"/>
      <c r="FWT937" s="347"/>
      <c r="FWU937" s="347"/>
      <c r="FWV937" s="347"/>
      <c r="FWW937" s="347"/>
      <c r="FWX937" s="347"/>
      <c r="FWY937" s="347"/>
      <c r="FWZ937" s="347"/>
      <c r="FXA937" s="347"/>
      <c r="FXB937" s="347"/>
      <c r="FXC937" s="347"/>
      <c r="FXD937" s="347"/>
      <c r="FXE937" s="347"/>
      <c r="FXF937" s="347"/>
      <c r="FXG937" s="347"/>
      <c r="FXH937" s="347"/>
      <c r="FXI937" s="347"/>
      <c r="FXJ937" s="347"/>
      <c r="FXK937" s="347"/>
      <c r="FXL937" s="347"/>
      <c r="FXM937" s="347"/>
      <c r="FXN937" s="347"/>
      <c r="FXO937" s="347"/>
      <c r="FXP937" s="347"/>
      <c r="FXQ937" s="347"/>
      <c r="FXR937" s="347"/>
      <c r="FXS937" s="347"/>
      <c r="FXT937" s="347"/>
      <c r="FXU937" s="347"/>
      <c r="FXV937" s="347"/>
      <c r="FXW937" s="347"/>
      <c r="FXX937" s="347"/>
      <c r="FXY937" s="347"/>
      <c r="FXZ937" s="347"/>
      <c r="FYA937" s="347"/>
      <c r="FYB937" s="347"/>
      <c r="FYC937" s="347"/>
      <c r="FYD937" s="347"/>
      <c r="FYE937" s="347"/>
      <c r="FYF937" s="347"/>
      <c r="FYG937" s="347"/>
      <c r="FYH937" s="347"/>
      <c r="FYI937" s="347"/>
      <c r="FYJ937" s="347"/>
      <c r="FYK937" s="347"/>
      <c r="FYL937" s="347"/>
      <c r="FYM937" s="347"/>
      <c r="FYN937" s="347"/>
      <c r="FYO937" s="347"/>
      <c r="FYP937" s="347"/>
      <c r="FYQ937" s="347"/>
      <c r="FYR937" s="347"/>
      <c r="FYS937" s="347"/>
      <c r="FYT937" s="347"/>
      <c r="FYU937" s="347"/>
      <c r="FYV937" s="347"/>
      <c r="FYW937" s="347"/>
      <c r="FYX937" s="347"/>
      <c r="FYY937" s="347"/>
      <c r="FYZ937" s="347"/>
      <c r="FZA937" s="347"/>
      <c r="FZB937" s="347"/>
      <c r="FZC937" s="347"/>
      <c r="FZD937" s="347"/>
      <c r="FZE937" s="347"/>
      <c r="FZF937" s="347"/>
      <c r="FZG937" s="347"/>
      <c r="FZH937" s="347"/>
      <c r="FZI937" s="347"/>
      <c r="FZJ937" s="347"/>
      <c r="FZK937" s="347"/>
      <c r="FZL937" s="347"/>
      <c r="FZM937" s="347"/>
      <c r="FZN937" s="347"/>
      <c r="FZO937" s="347"/>
      <c r="FZP937" s="347"/>
      <c r="FZQ937" s="347"/>
      <c r="FZR937" s="347"/>
      <c r="FZS937" s="347"/>
      <c r="FZT937" s="347"/>
      <c r="FZU937" s="347"/>
      <c r="FZV937" s="347"/>
      <c r="FZW937" s="347"/>
      <c r="FZX937" s="347"/>
      <c r="FZY937" s="347"/>
      <c r="FZZ937" s="347"/>
      <c r="GAA937" s="347"/>
      <c r="GAB937" s="347"/>
      <c r="GAC937" s="347"/>
      <c r="GAD937" s="347"/>
      <c r="GAE937" s="347"/>
      <c r="GAF937" s="347"/>
      <c r="GAG937" s="347"/>
      <c r="GAH937" s="347"/>
      <c r="GAI937" s="347"/>
      <c r="GAJ937" s="347"/>
      <c r="GAK937" s="347"/>
      <c r="GAL937" s="347"/>
      <c r="GAM937" s="347"/>
      <c r="GAN937" s="347"/>
      <c r="GAO937" s="347"/>
      <c r="GAP937" s="347"/>
      <c r="GAQ937" s="347"/>
      <c r="GAR937" s="347"/>
      <c r="GAS937" s="347"/>
      <c r="GAT937" s="347"/>
      <c r="GAU937" s="347"/>
      <c r="GAV937" s="347"/>
      <c r="GAW937" s="347"/>
      <c r="GAX937" s="347"/>
      <c r="GAY937" s="347"/>
      <c r="GAZ937" s="347"/>
      <c r="GBA937" s="347"/>
      <c r="GBB937" s="347"/>
      <c r="GBC937" s="347"/>
      <c r="GBD937" s="347"/>
      <c r="GBE937" s="347"/>
      <c r="GBF937" s="347"/>
      <c r="GBG937" s="347"/>
      <c r="GBH937" s="347"/>
      <c r="GBI937" s="347"/>
      <c r="GBJ937" s="347"/>
      <c r="GBK937" s="347"/>
      <c r="GBL937" s="347"/>
      <c r="GBM937" s="347"/>
      <c r="GBN937" s="347"/>
      <c r="GBO937" s="347"/>
      <c r="GBP937" s="347"/>
      <c r="GBQ937" s="347"/>
      <c r="GBR937" s="347"/>
      <c r="GBS937" s="347"/>
      <c r="GBT937" s="347"/>
      <c r="GBU937" s="347"/>
      <c r="GBV937" s="347"/>
      <c r="GBW937" s="347"/>
      <c r="GBX937" s="347"/>
      <c r="GBY937" s="347"/>
      <c r="GBZ937" s="347"/>
      <c r="GCA937" s="347"/>
      <c r="GCB937" s="347"/>
      <c r="GCC937" s="347"/>
      <c r="GCD937" s="347"/>
      <c r="GCE937" s="347"/>
      <c r="GCF937" s="347"/>
      <c r="GCG937" s="347"/>
      <c r="GCH937" s="347"/>
      <c r="GCI937" s="347"/>
      <c r="GCJ937" s="347"/>
      <c r="GCK937" s="347"/>
      <c r="GCL937" s="347"/>
      <c r="GCM937" s="347"/>
      <c r="GCN937" s="347"/>
      <c r="GCO937" s="347"/>
      <c r="GCP937" s="347"/>
      <c r="GCQ937" s="347"/>
      <c r="GCR937" s="347"/>
      <c r="GCS937" s="347"/>
      <c r="GCT937" s="347"/>
      <c r="GCU937" s="347"/>
      <c r="GCV937" s="347"/>
      <c r="GCW937" s="347"/>
      <c r="GCX937" s="347"/>
      <c r="GCY937" s="347"/>
      <c r="GCZ937" s="347"/>
      <c r="GDA937" s="347"/>
      <c r="GDB937" s="347"/>
      <c r="GDC937" s="347"/>
      <c r="GDD937" s="347"/>
      <c r="GDE937" s="347"/>
      <c r="GDF937" s="347"/>
      <c r="GDG937" s="347"/>
      <c r="GDH937" s="347"/>
      <c r="GDI937" s="347"/>
      <c r="GDJ937" s="347"/>
      <c r="GDK937" s="347"/>
      <c r="GDL937" s="347"/>
      <c r="GDM937" s="347"/>
      <c r="GDN937" s="347"/>
      <c r="GDO937" s="347"/>
      <c r="GDP937" s="347"/>
      <c r="GDQ937" s="347"/>
      <c r="GDR937" s="347"/>
      <c r="GDS937" s="347"/>
      <c r="GDT937" s="347"/>
      <c r="GDU937" s="347"/>
      <c r="GDV937" s="347"/>
      <c r="GDW937" s="347"/>
      <c r="GDX937" s="347"/>
      <c r="GDY937" s="347"/>
      <c r="GDZ937" s="347"/>
      <c r="GEA937" s="347"/>
      <c r="GEB937" s="347"/>
      <c r="GEC937" s="347"/>
      <c r="GED937" s="347"/>
      <c r="GEE937" s="347"/>
      <c r="GEF937" s="347"/>
      <c r="GEG937" s="347"/>
      <c r="GEH937" s="347"/>
      <c r="GEI937" s="347"/>
      <c r="GEJ937" s="347"/>
      <c r="GEK937" s="347"/>
      <c r="GEL937" s="347"/>
      <c r="GEM937" s="347"/>
      <c r="GEN937" s="347"/>
      <c r="GEO937" s="347"/>
      <c r="GEP937" s="347"/>
      <c r="GEQ937" s="347"/>
      <c r="GER937" s="347"/>
      <c r="GES937" s="347"/>
      <c r="GET937" s="347"/>
      <c r="GEU937" s="347"/>
      <c r="GEV937" s="347"/>
      <c r="GEW937" s="347"/>
      <c r="GEX937" s="347"/>
      <c r="GEY937" s="347"/>
      <c r="GEZ937" s="347"/>
      <c r="GFA937" s="347"/>
      <c r="GFB937" s="347"/>
      <c r="GFC937" s="347"/>
      <c r="GFD937" s="347"/>
      <c r="GFE937" s="347"/>
      <c r="GFF937" s="347"/>
      <c r="GFG937" s="347"/>
      <c r="GFH937" s="347"/>
      <c r="GFI937" s="347"/>
      <c r="GFJ937" s="347"/>
      <c r="GFK937" s="347"/>
      <c r="GFL937" s="347"/>
      <c r="GFM937" s="347"/>
      <c r="GFN937" s="347"/>
      <c r="GFO937" s="347"/>
      <c r="GFP937" s="347"/>
      <c r="GFQ937" s="347"/>
      <c r="GFR937" s="347"/>
      <c r="GFS937" s="347"/>
      <c r="GFT937" s="347"/>
      <c r="GFU937" s="347"/>
      <c r="GFV937" s="347"/>
      <c r="GFW937" s="347"/>
      <c r="GFX937" s="347"/>
      <c r="GFY937" s="347"/>
      <c r="GFZ937" s="347"/>
      <c r="GGA937" s="347"/>
      <c r="GGB937" s="347"/>
      <c r="GGC937" s="347"/>
      <c r="GGD937" s="347"/>
      <c r="GGE937" s="347"/>
      <c r="GGF937" s="347"/>
      <c r="GGG937" s="347"/>
      <c r="GGH937" s="347"/>
      <c r="GGI937" s="347"/>
      <c r="GGJ937" s="347"/>
      <c r="GGK937" s="347"/>
      <c r="GGL937" s="347"/>
      <c r="GGM937" s="347"/>
      <c r="GGN937" s="347"/>
      <c r="GGO937" s="347"/>
      <c r="GGP937" s="347"/>
      <c r="GGQ937" s="347"/>
      <c r="GGR937" s="347"/>
      <c r="GGS937" s="347"/>
      <c r="GGT937" s="347"/>
      <c r="GGU937" s="347"/>
      <c r="GGV937" s="347"/>
      <c r="GGW937" s="347"/>
      <c r="GGX937" s="347"/>
      <c r="GGY937" s="347"/>
      <c r="GGZ937" s="347"/>
      <c r="GHA937" s="347"/>
      <c r="GHB937" s="347"/>
      <c r="GHC937" s="347"/>
      <c r="GHD937" s="347"/>
      <c r="GHE937" s="347"/>
      <c r="GHF937" s="347"/>
      <c r="GHG937" s="347"/>
      <c r="GHH937" s="347"/>
      <c r="GHI937" s="347"/>
      <c r="GHJ937" s="347"/>
      <c r="GHK937" s="347"/>
      <c r="GHL937" s="347"/>
      <c r="GHM937" s="347"/>
      <c r="GHN937" s="347"/>
      <c r="GHO937" s="347"/>
      <c r="GHP937" s="347"/>
      <c r="GHQ937" s="347"/>
      <c r="GHR937" s="347"/>
      <c r="GHS937" s="347"/>
      <c r="GHT937" s="347"/>
      <c r="GHU937" s="347"/>
      <c r="GHV937" s="347"/>
      <c r="GHW937" s="347"/>
      <c r="GHX937" s="347"/>
      <c r="GHY937" s="347"/>
      <c r="GHZ937" s="347"/>
      <c r="GIA937" s="347"/>
      <c r="GIB937" s="347"/>
      <c r="GIC937" s="347"/>
      <c r="GID937" s="347"/>
      <c r="GIE937" s="347"/>
      <c r="GIF937" s="347"/>
      <c r="GIG937" s="347"/>
      <c r="GIH937" s="347"/>
      <c r="GII937" s="347"/>
      <c r="GIJ937" s="347"/>
      <c r="GIK937" s="347"/>
      <c r="GIL937" s="347"/>
      <c r="GIM937" s="347"/>
      <c r="GIN937" s="347"/>
      <c r="GIO937" s="347"/>
      <c r="GIP937" s="347"/>
      <c r="GIQ937" s="347"/>
      <c r="GIR937" s="347"/>
      <c r="GIS937" s="347"/>
      <c r="GIT937" s="347"/>
      <c r="GIU937" s="347"/>
      <c r="GIV937" s="347"/>
      <c r="GIW937" s="347"/>
      <c r="GIX937" s="347"/>
      <c r="GIY937" s="347"/>
      <c r="GIZ937" s="347"/>
      <c r="GJA937" s="347"/>
      <c r="GJB937" s="347"/>
      <c r="GJC937" s="347"/>
      <c r="GJD937" s="347"/>
      <c r="GJE937" s="347"/>
      <c r="GJF937" s="347"/>
      <c r="GJG937" s="347"/>
      <c r="GJH937" s="347"/>
      <c r="GJI937" s="347"/>
      <c r="GJJ937" s="347"/>
      <c r="GJK937" s="347"/>
      <c r="GJL937" s="347"/>
      <c r="GJM937" s="347"/>
      <c r="GJN937" s="347"/>
      <c r="GJO937" s="347"/>
      <c r="GJP937" s="347"/>
      <c r="GJQ937" s="347"/>
      <c r="GJR937" s="347"/>
      <c r="GJS937" s="347"/>
      <c r="GJT937" s="347"/>
      <c r="GJU937" s="347"/>
      <c r="GJV937" s="347"/>
      <c r="GJW937" s="347"/>
      <c r="GJX937" s="347"/>
      <c r="GJY937" s="347"/>
      <c r="GJZ937" s="347"/>
      <c r="GKA937" s="347"/>
      <c r="GKB937" s="347"/>
      <c r="GKC937" s="347"/>
      <c r="GKD937" s="347"/>
      <c r="GKE937" s="347"/>
      <c r="GKF937" s="347"/>
      <c r="GKG937" s="347"/>
      <c r="GKH937" s="347"/>
      <c r="GKI937" s="347"/>
      <c r="GKJ937" s="347"/>
      <c r="GKK937" s="347"/>
      <c r="GKL937" s="347"/>
      <c r="GKM937" s="347"/>
      <c r="GKN937" s="347"/>
      <c r="GKO937" s="347"/>
      <c r="GKP937" s="347"/>
      <c r="GKQ937" s="347"/>
      <c r="GKR937" s="347"/>
      <c r="GKS937" s="347"/>
      <c r="GKT937" s="347"/>
      <c r="GKU937" s="347"/>
      <c r="GKV937" s="347"/>
      <c r="GKW937" s="347"/>
      <c r="GKX937" s="347"/>
      <c r="GKY937" s="347"/>
      <c r="GKZ937" s="347"/>
      <c r="GLA937" s="347"/>
      <c r="GLB937" s="347"/>
      <c r="GLC937" s="347"/>
      <c r="GLD937" s="347"/>
      <c r="GLE937" s="347"/>
      <c r="GLF937" s="347"/>
      <c r="GLG937" s="347"/>
      <c r="GLH937" s="347"/>
      <c r="GLI937" s="347"/>
      <c r="GLJ937" s="347"/>
      <c r="GLK937" s="347"/>
      <c r="GLL937" s="347"/>
      <c r="GLM937" s="347"/>
      <c r="GLN937" s="347"/>
      <c r="GLO937" s="347"/>
      <c r="GLP937" s="347"/>
      <c r="GLQ937" s="347"/>
      <c r="GLR937" s="347"/>
      <c r="GLS937" s="347"/>
      <c r="GLT937" s="347"/>
      <c r="GLU937" s="347"/>
      <c r="GLV937" s="347"/>
      <c r="GLW937" s="347"/>
      <c r="GLX937" s="347"/>
      <c r="GLY937" s="347"/>
      <c r="GLZ937" s="347"/>
      <c r="GMA937" s="347"/>
      <c r="GMB937" s="347"/>
      <c r="GMC937" s="347"/>
      <c r="GMD937" s="347"/>
      <c r="GME937" s="347"/>
      <c r="GMF937" s="347"/>
      <c r="GMG937" s="347"/>
      <c r="GMH937" s="347"/>
      <c r="GMI937" s="347"/>
      <c r="GMJ937" s="347"/>
      <c r="GMK937" s="347"/>
      <c r="GML937" s="347"/>
      <c r="GMM937" s="347"/>
      <c r="GMN937" s="347"/>
      <c r="GMO937" s="347"/>
      <c r="GMP937" s="347"/>
      <c r="GMQ937" s="347"/>
      <c r="GMR937" s="347"/>
      <c r="GMS937" s="347"/>
      <c r="GMT937" s="347"/>
      <c r="GMU937" s="347"/>
      <c r="GMV937" s="347"/>
      <c r="GMW937" s="347"/>
      <c r="GMX937" s="347"/>
      <c r="GMY937" s="347"/>
      <c r="GMZ937" s="347"/>
      <c r="GNA937" s="347"/>
      <c r="GNB937" s="347"/>
      <c r="GNC937" s="347"/>
      <c r="GND937" s="347"/>
      <c r="GNE937" s="347"/>
      <c r="GNF937" s="347"/>
      <c r="GNG937" s="347"/>
      <c r="GNH937" s="347"/>
      <c r="GNI937" s="347"/>
      <c r="GNJ937" s="347"/>
      <c r="GNK937" s="347"/>
      <c r="GNL937" s="347"/>
      <c r="GNM937" s="347"/>
      <c r="GNN937" s="347"/>
      <c r="GNO937" s="347"/>
      <c r="GNP937" s="347"/>
      <c r="GNQ937" s="347"/>
      <c r="GNR937" s="347"/>
      <c r="GNS937" s="347"/>
      <c r="GNT937" s="347"/>
      <c r="GNU937" s="347"/>
      <c r="GNV937" s="347"/>
      <c r="GNW937" s="347"/>
      <c r="GNX937" s="347"/>
      <c r="GNY937" s="347"/>
      <c r="GNZ937" s="347"/>
      <c r="GOA937" s="347"/>
      <c r="GOB937" s="347"/>
      <c r="GOC937" s="347"/>
      <c r="GOD937" s="347"/>
      <c r="GOE937" s="347"/>
      <c r="GOF937" s="347"/>
      <c r="GOG937" s="347"/>
      <c r="GOH937" s="347"/>
      <c r="GOI937" s="347"/>
      <c r="GOJ937" s="347"/>
      <c r="GOK937" s="347"/>
      <c r="GOL937" s="347"/>
      <c r="GOM937" s="347"/>
      <c r="GON937" s="347"/>
      <c r="GOO937" s="347"/>
      <c r="GOP937" s="347"/>
      <c r="GOQ937" s="347"/>
      <c r="GOR937" s="347"/>
      <c r="GOS937" s="347"/>
      <c r="GOT937" s="347"/>
      <c r="GOU937" s="347"/>
      <c r="GOV937" s="347"/>
      <c r="GOW937" s="347"/>
      <c r="GOX937" s="347"/>
      <c r="GOY937" s="347"/>
      <c r="GOZ937" s="347"/>
      <c r="GPA937" s="347"/>
      <c r="GPB937" s="347"/>
      <c r="GPC937" s="347"/>
      <c r="GPD937" s="347"/>
      <c r="GPE937" s="347"/>
      <c r="GPF937" s="347"/>
      <c r="GPG937" s="347"/>
      <c r="GPH937" s="347"/>
      <c r="GPI937" s="347"/>
      <c r="GPJ937" s="347"/>
      <c r="GPK937" s="347"/>
      <c r="GPL937" s="347"/>
      <c r="GPM937" s="347"/>
      <c r="GPN937" s="347"/>
      <c r="GPO937" s="347"/>
      <c r="GPP937" s="347"/>
      <c r="GPQ937" s="347"/>
      <c r="GPR937" s="347"/>
      <c r="GPS937" s="347"/>
      <c r="GPT937" s="347"/>
      <c r="GPU937" s="347"/>
      <c r="GPV937" s="347"/>
      <c r="GPW937" s="347"/>
      <c r="GPX937" s="347"/>
      <c r="GPY937" s="347"/>
      <c r="GPZ937" s="347"/>
      <c r="GQA937" s="347"/>
      <c r="GQB937" s="347"/>
      <c r="GQC937" s="347"/>
      <c r="GQD937" s="347"/>
      <c r="GQE937" s="347"/>
      <c r="GQF937" s="347"/>
      <c r="GQG937" s="347"/>
      <c r="GQH937" s="347"/>
      <c r="GQI937" s="347"/>
      <c r="GQJ937" s="347"/>
      <c r="GQK937" s="347"/>
      <c r="GQL937" s="347"/>
      <c r="GQM937" s="347"/>
      <c r="GQN937" s="347"/>
      <c r="GQO937" s="347"/>
      <c r="GQP937" s="347"/>
      <c r="GQQ937" s="347"/>
      <c r="GQR937" s="347"/>
      <c r="GQS937" s="347"/>
      <c r="GQT937" s="347"/>
      <c r="GQU937" s="347"/>
      <c r="GQV937" s="347"/>
      <c r="GQW937" s="347"/>
      <c r="GQX937" s="347"/>
      <c r="GQY937" s="347"/>
      <c r="GQZ937" s="347"/>
      <c r="GRA937" s="347"/>
      <c r="GRB937" s="347"/>
      <c r="GRC937" s="347"/>
      <c r="GRD937" s="347"/>
      <c r="GRE937" s="347"/>
      <c r="GRF937" s="347"/>
      <c r="GRG937" s="347"/>
      <c r="GRH937" s="347"/>
      <c r="GRI937" s="347"/>
      <c r="GRJ937" s="347"/>
      <c r="GRK937" s="347"/>
      <c r="GRL937" s="347"/>
      <c r="GRM937" s="347"/>
      <c r="GRN937" s="347"/>
      <c r="GRO937" s="347"/>
      <c r="GRP937" s="347"/>
      <c r="GRQ937" s="347"/>
      <c r="GRR937" s="347"/>
      <c r="GRS937" s="347"/>
      <c r="GRT937" s="347"/>
      <c r="GRU937" s="347"/>
      <c r="GRV937" s="347"/>
      <c r="GRW937" s="347"/>
      <c r="GRX937" s="347"/>
      <c r="GRY937" s="347"/>
      <c r="GRZ937" s="347"/>
      <c r="GSA937" s="347"/>
      <c r="GSB937" s="347"/>
      <c r="GSC937" s="347"/>
      <c r="GSD937" s="347"/>
      <c r="GSE937" s="347"/>
      <c r="GSF937" s="347"/>
      <c r="GSG937" s="347"/>
      <c r="GSH937" s="347"/>
      <c r="GSI937" s="347"/>
      <c r="GSJ937" s="347"/>
      <c r="GSK937" s="347"/>
      <c r="GSL937" s="347"/>
      <c r="GSM937" s="347"/>
      <c r="GSN937" s="347"/>
      <c r="GSO937" s="347"/>
      <c r="GSP937" s="347"/>
      <c r="GSQ937" s="347"/>
      <c r="GSR937" s="347"/>
      <c r="GSS937" s="347"/>
      <c r="GST937" s="347"/>
      <c r="GSU937" s="347"/>
      <c r="GSV937" s="347"/>
      <c r="GSW937" s="347"/>
      <c r="GSX937" s="347"/>
      <c r="GSY937" s="347"/>
      <c r="GSZ937" s="347"/>
      <c r="GTA937" s="347"/>
      <c r="GTB937" s="347"/>
      <c r="GTC937" s="347"/>
      <c r="GTD937" s="347"/>
      <c r="GTE937" s="347"/>
      <c r="GTF937" s="347"/>
      <c r="GTG937" s="347"/>
      <c r="GTH937" s="347"/>
      <c r="GTI937" s="347"/>
      <c r="GTJ937" s="347"/>
      <c r="GTK937" s="347"/>
      <c r="GTL937" s="347"/>
      <c r="GTM937" s="347"/>
      <c r="GTN937" s="347"/>
      <c r="GTO937" s="347"/>
      <c r="GTP937" s="347"/>
      <c r="GTQ937" s="347"/>
      <c r="GTR937" s="347"/>
      <c r="GTS937" s="347"/>
      <c r="GTT937" s="347"/>
      <c r="GTU937" s="347"/>
      <c r="GTV937" s="347"/>
      <c r="GTW937" s="347"/>
      <c r="GTX937" s="347"/>
      <c r="GTY937" s="347"/>
      <c r="GTZ937" s="347"/>
      <c r="GUA937" s="347"/>
      <c r="GUB937" s="347"/>
      <c r="GUC937" s="347"/>
      <c r="GUD937" s="347"/>
      <c r="GUE937" s="347"/>
      <c r="GUF937" s="347"/>
      <c r="GUG937" s="347"/>
      <c r="GUH937" s="347"/>
      <c r="GUI937" s="347"/>
      <c r="GUJ937" s="347"/>
      <c r="GUK937" s="347"/>
      <c r="GUL937" s="347"/>
      <c r="GUM937" s="347"/>
      <c r="GUN937" s="347"/>
      <c r="GUO937" s="347"/>
      <c r="GUP937" s="347"/>
      <c r="GUQ937" s="347"/>
      <c r="GUR937" s="347"/>
      <c r="GUS937" s="347"/>
      <c r="GUT937" s="347"/>
      <c r="GUU937" s="347"/>
      <c r="GUV937" s="347"/>
      <c r="GUW937" s="347"/>
      <c r="GUX937" s="347"/>
      <c r="GUY937" s="347"/>
      <c r="GUZ937" s="347"/>
      <c r="GVA937" s="347"/>
      <c r="GVB937" s="347"/>
      <c r="GVC937" s="347"/>
      <c r="GVD937" s="347"/>
      <c r="GVE937" s="347"/>
      <c r="GVF937" s="347"/>
      <c r="GVG937" s="347"/>
      <c r="GVH937" s="347"/>
      <c r="GVI937" s="347"/>
      <c r="GVJ937" s="347"/>
      <c r="GVK937" s="347"/>
      <c r="GVL937" s="347"/>
      <c r="GVM937" s="347"/>
      <c r="GVN937" s="347"/>
      <c r="GVO937" s="347"/>
      <c r="GVP937" s="347"/>
      <c r="GVQ937" s="347"/>
      <c r="GVR937" s="347"/>
      <c r="GVS937" s="347"/>
      <c r="GVT937" s="347"/>
      <c r="GVU937" s="347"/>
      <c r="GVV937" s="347"/>
      <c r="GVW937" s="347"/>
      <c r="GVX937" s="347"/>
      <c r="GVY937" s="347"/>
      <c r="GVZ937" s="347"/>
      <c r="GWA937" s="347"/>
      <c r="GWB937" s="347"/>
      <c r="GWC937" s="347"/>
      <c r="GWD937" s="347"/>
      <c r="GWE937" s="347"/>
      <c r="GWF937" s="347"/>
      <c r="GWG937" s="347"/>
      <c r="GWH937" s="347"/>
      <c r="GWI937" s="347"/>
      <c r="GWJ937" s="347"/>
      <c r="GWK937" s="347"/>
      <c r="GWL937" s="347"/>
      <c r="GWM937" s="347"/>
      <c r="GWN937" s="347"/>
      <c r="GWO937" s="347"/>
      <c r="GWP937" s="347"/>
      <c r="GWQ937" s="347"/>
      <c r="GWR937" s="347"/>
      <c r="GWS937" s="347"/>
      <c r="GWT937" s="347"/>
      <c r="GWU937" s="347"/>
      <c r="GWV937" s="347"/>
      <c r="GWW937" s="347"/>
      <c r="GWX937" s="347"/>
      <c r="GWY937" s="347"/>
      <c r="GWZ937" s="347"/>
      <c r="GXA937" s="347"/>
      <c r="GXB937" s="347"/>
      <c r="GXC937" s="347"/>
      <c r="GXD937" s="347"/>
      <c r="GXE937" s="347"/>
      <c r="GXF937" s="347"/>
      <c r="GXG937" s="347"/>
      <c r="GXH937" s="347"/>
      <c r="GXI937" s="347"/>
      <c r="GXJ937" s="347"/>
      <c r="GXK937" s="347"/>
      <c r="GXL937" s="347"/>
      <c r="GXM937" s="347"/>
      <c r="GXN937" s="347"/>
      <c r="GXO937" s="347"/>
      <c r="GXP937" s="347"/>
      <c r="GXQ937" s="347"/>
      <c r="GXR937" s="347"/>
      <c r="GXS937" s="347"/>
      <c r="GXT937" s="347"/>
      <c r="GXU937" s="347"/>
      <c r="GXV937" s="347"/>
      <c r="GXW937" s="347"/>
      <c r="GXX937" s="347"/>
      <c r="GXY937" s="347"/>
      <c r="GXZ937" s="347"/>
      <c r="GYA937" s="347"/>
      <c r="GYB937" s="347"/>
      <c r="GYC937" s="347"/>
      <c r="GYD937" s="347"/>
      <c r="GYE937" s="347"/>
      <c r="GYF937" s="347"/>
      <c r="GYG937" s="347"/>
      <c r="GYH937" s="347"/>
      <c r="GYI937" s="347"/>
      <c r="GYJ937" s="347"/>
      <c r="GYK937" s="347"/>
      <c r="GYL937" s="347"/>
      <c r="GYM937" s="347"/>
      <c r="GYN937" s="347"/>
      <c r="GYO937" s="347"/>
      <c r="GYP937" s="347"/>
      <c r="GYQ937" s="347"/>
      <c r="GYR937" s="347"/>
      <c r="GYS937" s="347"/>
      <c r="GYT937" s="347"/>
      <c r="GYU937" s="347"/>
      <c r="GYV937" s="347"/>
      <c r="GYW937" s="347"/>
      <c r="GYX937" s="347"/>
      <c r="GYY937" s="347"/>
      <c r="GYZ937" s="347"/>
      <c r="GZA937" s="347"/>
      <c r="GZB937" s="347"/>
      <c r="GZC937" s="347"/>
      <c r="GZD937" s="347"/>
      <c r="GZE937" s="347"/>
      <c r="GZF937" s="347"/>
      <c r="GZG937" s="347"/>
      <c r="GZH937" s="347"/>
      <c r="GZI937" s="347"/>
      <c r="GZJ937" s="347"/>
      <c r="GZK937" s="347"/>
      <c r="GZL937" s="347"/>
      <c r="GZM937" s="347"/>
      <c r="GZN937" s="347"/>
      <c r="GZO937" s="347"/>
      <c r="GZP937" s="347"/>
      <c r="GZQ937" s="347"/>
      <c r="GZR937" s="347"/>
      <c r="GZS937" s="347"/>
      <c r="GZT937" s="347"/>
      <c r="GZU937" s="347"/>
      <c r="GZV937" s="347"/>
      <c r="GZW937" s="347"/>
      <c r="GZX937" s="347"/>
      <c r="GZY937" s="347"/>
      <c r="GZZ937" s="347"/>
      <c r="HAA937" s="347"/>
      <c r="HAB937" s="347"/>
      <c r="HAC937" s="347"/>
      <c r="HAD937" s="347"/>
      <c r="HAE937" s="347"/>
      <c r="HAF937" s="347"/>
      <c r="HAG937" s="347"/>
      <c r="HAH937" s="347"/>
      <c r="HAI937" s="347"/>
      <c r="HAJ937" s="347"/>
      <c r="HAK937" s="347"/>
      <c r="HAL937" s="347"/>
      <c r="HAM937" s="347"/>
      <c r="HAN937" s="347"/>
      <c r="HAO937" s="347"/>
      <c r="HAP937" s="347"/>
      <c r="HAQ937" s="347"/>
      <c r="HAR937" s="347"/>
      <c r="HAS937" s="347"/>
      <c r="HAT937" s="347"/>
      <c r="HAU937" s="347"/>
      <c r="HAV937" s="347"/>
      <c r="HAW937" s="347"/>
      <c r="HAX937" s="347"/>
      <c r="HAY937" s="347"/>
      <c r="HAZ937" s="347"/>
      <c r="HBA937" s="347"/>
      <c r="HBB937" s="347"/>
      <c r="HBC937" s="347"/>
      <c r="HBD937" s="347"/>
      <c r="HBE937" s="347"/>
      <c r="HBF937" s="347"/>
      <c r="HBG937" s="347"/>
      <c r="HBH937" s="347"/>
      <c r="HBI937" s="347"/>
      <c r="HBJ937" s="347"/>
      <c r="HBK937" s="347"/>
      <c r="HBL937" s="347"/>
      <c r="HBM937" s="347"/>
      <c r="HBN937" s="347"/>
      <c r="HBO937" s="347"/>
      <c r="HBP937" s="347"/>
      <c r="HBQ937" s="347"/>
      <c r="HBR937" s="347"/>
      <c r="HBS937" s="347"/>
      <c r="HBT937" s="347"/>
      <c r="HBU937" s="347"/>
      <c r="HBV937" s="347"/>
      <c r="HBW937" s="347"/>
      <c r="HBX937" s="347"/>
      <c r="HBY937" s="347"/>
      <c r="HBZ937" s="347"/>
      <c r="HCA937" s="347"/>
      <c r="HCB937" s="347"/>
      <c r="HCC937" s="347"/>
      <c r="HCD937" s="347"/>
      <c r="HCE937" s="347"/>
      <c r="HCF937" s="347"/>
      <c r="HCG937" s="347"/>
      <c r="HCH937" s="347"/>
      <c r="HCI937" s="347"/>
      <c r="HCJ937" s="347"/>
      <c r="HCK937" s="347"/>
      <c r="HCL937" s="347"/>
      <c r="HCM937" s="347"/>
      <c r="HCN937" s="347"/>
      <c r="HCO937" s="347"/>
      <c r="HCP937" s="347"/>
      <c r="HCQ937" s="347"/>
      <c r="HCR937" s="347"/>
      <c r="HCS937" s="347"/>
      <c r="HCT937" s="347"/>
      <c r="HCU937" s="347"/>
      <c r="HCV937" s="347"/>
      <c r="HCW937" s="347"/>
      <c r="HCX937" s="347"/>
      <c r="HCY937" s="347"/>
      <c r="HCZ937" s="347"/>
      <c r="HDA937" s="347"/>
      <c r="HDB937" s="347"/>
      <c r="HDC937" s="347"/>
      <c r="HDD937" s="347"/>
      <c r="HDE937" s="347"/>
      <c r="HDF937" s="347"/>
      <c r="HDG937" s="347"/>
      <c r="HDH937" s="347"/>
      <c r="HDI937" s="347"/>
      <c r="HDJ937" s="347"/>
      <c r="HDK937" s="347"/>
      <c r="HDL937" s="347"/>
      <c r="HDM937" s="347"/>
      <c r="HDN937" s="347"/>
      <c r="HDO937" s="347"/>
      <c r="HDP937" s="347"/>
      <c r="HDQ937" s="347"/>
      <c r="HDR937" s="347"/>
      <c r="HDS937" s="347"/>
      <c r="HDT937" s="347"/>
      <c r="HDU937" s="347"/>
      <c r="HDV937" s="347"/>
      <c r="HDW937" s="347"/>
      <c r="HDX937" s="347"/>
      <c r="HDY937" s="347"/>
      <c r="HDZ937" s="347"/>
      <c r="HEA937" s="347"/>
      <c r="HEB937" s="347"/>
      <c r="HEC937" s="347"/>
      <c r="HED937" s="347"/>
      <c r="HEE937" s="347"/>
      <c r="HEF937" s="347"/>
      <c r="HEG937" s="347"/>
      <c r="HEH937" s="347"/>
      <c r="HEI937" s="347"/>
      <c r="HEJ937" s="347"/>
      <c r="HEK937" s="347"/>
      <c r="HEL937" s="347"/>
      <c r="HEM937" s="347"/>
      <c r="HEN937" s="347"/>
      <c r="HEO937" s="347"/>
      <c r="HEP937" s="347"/>
      <c r="HEQ937" s="347"/>
      <c r="HER937" s="347"/>
      <c r="HES937" s="347"/>
      <c r="HET937" s="347"/>
      <c r="HEU937" s="347"/>
      <c r="HEV937" s="347"/>
      <c r="HEW937" s="347"/>
      <c r="HEX937" s="347"/>
      <c r="HEY937" s="347"/>
      <c r="HEZ937" s="347"/>
      <c r="HFA937" s="347"/>
      <c r="HFB937" s="347"/>
      <c r="HFC937" s="347"/>
      <c r="HFD937" s="347"/>
      <c r="HFE937" s="347"/>
      <c r="HFF937" s="347"/>
      <c r="HFG937" s="347"/>
      <c r="HFH937" s="347"/>
      <c r="HFI937" s="347"/>
      <c r="HFJ937" s="347"/>
      <c r="HFK937" s="347"/>
      <c r="HFL937" s="347"/>
      <c r="HFM937" s="347"/>
      <c r="HFN937" s="347"/>
      <c r="HFO937" s="347"/>
      <c r="HFP937" s="347"/>
      <c r="HFQ937" s="347"/>
      <c r="HFR937" s="347"/>
      <c r="HFS937" s="347"/>
      <c r="HFT937" s="347"/>
      <c r="HFU937" s="347"/>
      <c r="HFV937" s="347"/>
      <c r="HFW937" s="347"/>
      <c r="HFX937" s="347"/>
      <c r="HFY937" s="347"/>
      <c r="HFZ937" s="347"/>
      <c r="HGA937" s="347"/>
      <c r="HGB937" s="347"/>
      <c r="HGC937" s="347"/>
      <c r="HGD937" s="347"/>
      <c r="HGE937" s="347"/>
      <c r="HGF937" s="347"/>
      <c r="HGG937" s="347"/>
      <c r="HGH937" s="347"/>
      <c r="HGI937" s="347"/>
      <c r="HGJ937" s="347"/>
      <c r="HGK937" s="347"/>
      <c r="HGL937" s="347"/>
      <c r="HGM937" s="347"/>
      <c r="HGN937" s="347"/>
      <c r="HGO937" s="347"/>
      <c r="HGP937" s="347"/>
      <c r="HGQ937" s="347"/>
      <c r="HGR937" s="347"/>
      <c r="HGS937" s="347"/>
      <c r="HGT937" s="347"/>
      <c r="HGU937" s="347"/>
      <c r="HGV937" s="347"/>
      <c r="HGW937" s="347"/>
      <c r="HGX937" s="347"/>
      <c r="HGY937" s="347"/>
      <c r="HGZ937" s="347"/>
      <c r="HHA937" s="347"/>
      <c r="HHB937" s="347"/>
      <c r="HHC937" s="347"/>
      <c r="HHD937" s="347"/>
      <c r="HHE937" s="347"/>
      <c r="HHF937" s="347"/>
      <c r="HHG937" s="347"/>
      <c r="HHH937" s="347"/>
      <c r="HHI937" s="347"/>
      <c r="HHJ937" s="347"/>
      <c r="HHK937" s="347"/>
      <c r="HHL937" s="347"/>
      <c r="HHM937" s="347"/>
      <c r="HHN937" s="347"/>
      <c r="HHO937" s="347"/>
      <c r="HHP937" s="347"/>
      <c r="HHQ937" s="347"/>
      <c r="HHR937" s="347"/>
      <c r="HHS937" s="347"/>
      <c r="HHT937" s="347"/>
      <c r="HHU937" s="347"/>
      <c r="HHV937" s="347"/>
      <c r="HHW937" s="347"/>
      <c r="HHX937" s="347"/>
      <c r="HHY937" s="347"/>
      <c r="HHZ937" s="347"/>
      <c r="HIA937" s="347"/>
      <c r="HIB937" s="347"/>
      <c r="HIC937" s="347"/>
      <c r="HID937" s="347"/>
      <c r="HIE937" s="347"/>
      <c r="HIF937" s="347"/>
      <c r="HIG937" s="347"/>
      <c r="HIH937" s="347"/>
      <c r="HII937" s="347"/>
      <c r="HIJ937" s="347"/>
      <c r="HIK937" s="347"/>
      <c r="HIL937" s="347"/>
      <c r="HIM937" s="347"/>
      <c r="HIN937" s="347"/>
      <c r="HIO937" s="347"/>
      <c r="HIP937" s="347"/>
      <c r="HIQ937" s="347"/>
      <c r="HIR937" s="347"/>
      <c r="HIS937" s="347"/>
      <c r="HIT937" s="347"/>
      <c r="HIU937" s="347"/>
      <c r="HIV937" s="347"/>
      <c r="HIW937" s="347"/>
      <c r="HIX937" s="347"/>
      <c r="HIY937" s="347"/>
      <c r="HIZ937" s="347"/>
      <c r="HJA937" s="347"/>
      <c r="HJB937" s="347"/>
      <c r="HJC937" s="347"/>
      <c r="HJD937" s="347"/>
      <c r="HJE937" s="347"/>
      <c r="HJF937" s="347"/>
      <c r="HJG937" s="347"/>
      <c r="HJH937" s="347"/>
      <c r="HJI937" s="347"/>
      <c r="HJJ937" s="347"/>
      <c r="HJK937" s="347"/>
      <c r="HJL937" s="347"/>
      <c r="HJM937" s="347"/>
      <c r="HJN937" s="347"/>
      <c r="HJO937" s="347"/>
      <c r="HJP937" s="347"/>
      <c r="HJQ937" s="347"/>
      <c r="HJR937" s="347"/>
      <c r="HJS937" s="347"/>
      <c r="HJT937" s="347"/>
      <c r="HJU937" s="347"/>
      <c r="HJV937" s="347"/>
      <c r="HJW937" s="347"/>
      <c r="HJX937" s="347"/>
      <c r="HJY937" s="347"/>
      <c r="HJZ937" s="347"/>
      <c r="HKA937" s="347"/>
      <c r="HKB937" s="347"/>
      <c r="HKC937" s="347"/>
      <c r="HKD937" s="347"/>
      <c r="HKE937" s="347"/>
      <c r="HKF937" s="347"/>
      <c r="HKG937" s="347"/>
      <c r="HKH937" s="347"/>
      <c r="HKI937" s="347"/>
      <c r="HKJ937" s="347"/>
      <c r="HKK937" s="347"/>
      <c r="HKL937" s="347"/>
      <c r="HKM937" s="347"/>
      <c r="HKN937" s="347"/>
      <c r="HKO937" s="347"/>
      <c r="HKP937" s="347"/>
      <c r="HKQ937" s="347"/>
      <c r="HKR937" s="347"/>
      <c r="HKS937" s="347"/>
      <c r="HKT937" s="347"/>
      <c r="HKU937" s="347"/>
      <c r="HKV937" s="347"/>
      <c r="HKW937" s="347"/>
      <c r="HKX937" s="347"/>
      <c r="HKY937" s="347"/>
      <c r="HKZ937" s="347"/>
      <c r="HLA937" s="347"/>
      <c r="HLB937" s="347"/>
      <c r="HLC937" s="347"/>
      <c r="HLD937" s="347"/>
      <c r="HLE937" s="347"/>
      <c r="HLF937" s="347"/>
      <c r="HLG937" s="347"/>
      <c r="HLH937" s="347"/>
      <c r="HLI937" s="347"/>
      <c r="HLJ937" s="347"/>
      <c r="HLK937" s="347"/>
      <c r="HLL937" s="347"/>
      <c r="HLM937" s="347"/>
      <c r="HLN937" s="347"/>
      <c r="HLO937" s="347"/>
      <c r="HLP937" s="347"/>
      <c r="HLQ937" s="347"/>
      <c r="HLR937" s="347"/>
      <c r="HLS937" s="347"/>
      <c r="HLT937" s="347"/>
      <c r="HLU937" s="347"/>
      <c r="HLV937" s="347"/>
      <c r="HLW937" s="347"/>
      <c r="HLX937" s="347"/>
      <c r="HLY937" s="347"/>
      <c r="HLZ937" s="347"/>
      <c r="HMA937" s="347"/>
      <c r="HMB937" s="347"/>
      <c r="HMC937" s="347"/>
      <c r="HMD937" s="347"/>
      <c r="HME937" s="347"/>
      <c r="HMF937" s="347"/>
      <c r="HMG937" s="347"/>
      <c r="HMH937" s="347"/>
      <c r="HMI937" s="347"/>
      <c r="HMJ937" s="347"/>
      <c r="HMK937" s="347"/>
      <c r="HML937" s="347"/>
      <c r="HMM937" s="347"/>
      <c r="HMN937" s="347"/>
      <c r="HMO937" s="347"/>
      <c r="HMP937" s="347"/>
      <c r="HMQ937" s="347"/>
      <c r="HMR937" s="347"/>
      <c r="HMS937" s="347"/>
      <c r="HMT937" s="347"/>
      <c r="HMU937" s="347"/>
      <c r="HMV937" s="347"/>
      <c r="HMW937" s="347"/>
      <c r="HMX937" s="347"/>
      <c r="HMY937" s="347"/>
      <c r="HMZ937" s="347"/>
      <c r="HNA937" s="347"/>
      <c r="HNB937" s="347"/>
      <c r="HNC937" s="347"/>
      <c r="HND937" s="347"/>
      <c r="HNE937" s="347"/>
      <c r="HNF937" s="347"/>
      <c r="HNG937" s="347"/>
      <c r="HNH937" s="347"/>
      <c r="HNI937" s="347"/>
      <c r="HNJ937" s="347"/>
      <c r="HNK937" s="347"/>
      <c r="HNL937" s="347"/>
      <c r="HNM937" s="347"/>
      <c r="HNN937" s="347"/>
      <c r="HNO937" s="347"/>
      <c r="HNP937" s="347"/>
      <c r="HNQ937" s="347"/>
      <c r="HNR937" s="347"/>
      <c r="HNS937" s="347"/>
      <c r="HNT937" s="347"/>
      <c r="HNU937" s="347"/>
      <c r="HNV937" s="347"/>
      <c r="HNW937" s="347"/>
      <c r="HNX937" s="347"/>
      <c r="HNY937" s="347"/>
      <c r="HNZ937" s="347"/>
      <c r="HOA937" s="347"/>
      <c r="HOB937" s="347"/>
      <c r="HOC937" s="347"/>
      <c r="HOD937" s="347"/>
      <c r="HOE937" s="347"/>
      <c r="HOF937" s="347"/>
      <c r="HOG937" s="347"/>
      <c r="HOH937" s="347"/>
      <c r="HOI937" s="347"/>
      <c r="HOJ937" s="347"/>
      <c r="HOK937" s="347"/>
      <c r="HOL937" s="347"/>
      <c r="HOM937" s="347"/>
      <c r="HON937" s="347"/>
      <c r="HOO937" s="347"/>
      <c r="HOP937" s="347"/>
      <c r="HOQ937" s="347"/>
      <c r="HOR937" s="347"/>
      <c r="HOS937" s="347"/>
      <c r="HOT937" s="347"/>
      <c r="HOU937" s="347"/>
      <c r="HOV937" s="347"/>
      <c r="HOW937" s="347"/>
      <c r="HOX937" s="347"/>
      <c r="HOY937" s="347"/>
      <c r="HOZ937" s="347"/>
      <c r="HPA937" s="347"/>
      <c r="HPB937" s="347"/>
      <c r="HPC937" s="347"/>
      <c r="HPD937" s="347"/>
      <c r="HPE937" s="347"/>
      <c r="HPF937" s="347"/>
      <c r="HPG937" s="347"/>
      <c r="HPH937" s="347"/>
      <c r="HPI937" s="347"/>
      <c r="HPJ937" s="347"/>
      <c r="HPK937" s="347"/>
      <c r="HPL937" s="347"/>
      <c r="HPM937" s="347"/>
      <c r="HPN937" s="347"/>
      <c r="HPO937" s="347"/>
      <c r="HPP937" s="347"/>
      <c r="HPQ937" s="347"/>
      <c r="HPR937" s="347"/>
      <c r="HPS937" s="347"/>
      <c r="HPT937" s="347"/>
      <c r="HPU937" s="347"/>
      <c r="HPV937" s="347"/>
      <c r="HPW937" s="347"/>
      <c r="HPX937" s="347"/>
      <c r="HPY937" s="347"/>
      <c r="HPZ937" s="347"/>
      <c r="HQA937" s="347"/>
      <c r="HQB937" s="347"/>
      <c r="HQC937" s="347"/>
      <c r="HQD937" s="347"/>
      <c r="HQE937" s="347"/>
      <c r="HQF937" s="347"/>
      <c r="HQG937" s="347"/>
      <c r="HQH937" s="347"/>
      <c r="HQI937" s="347"/>
      <c r="HQJ937" s="347"/>
      <c r="HQK937" s="347"/>
      <c r="HQL937" s="347"/>
      <c r="HQM937" s="347"/>
      <c r="HQN937" s="347"/>
      <c r="HQO937" s="347"/>
      <c r="HQP937" s="347"/>
      <c r="HQQ937" s="347"/>
      <c r="HQR937" s="347"/>
      <c r="HQS937" s="347"/>
      <c r="HQT937" s="347"/>
      <c r="HQU937" s="347"/>
      <c r="HQV937" s="347"/>
      <c r="HQW937" s="347"/>
      <c r="HQX937" s="347"/>
      <c r="HQY937" s="347"/>
      <c r="HQZ937" s="347"/>
      <c r="HRA937" s="347"/>
      <c r="HRB937" s="347"/>
      <c r="HRC937" s="347"/>
      <c r="HRD937" s="347"/>
      <c r="HRE937" s="347"/>
      <c r="HRF937" s="347"/>
      <c r="HRG937" s="347"/>
      <c r="HRH937" s="347"/>
      <c r="HRI937" s="347"/>
      <c r="HRJ937" s="347"/>
      <c r="HRK937" s="347"/>
      <c r="HRL937" s="347"/>
      <c r="HRM937" s="347"/>
      <c r="HRN937" s="347"/>
      <c r="HRO937" s="347"/>
      <c r="HRP937" s="347"/>
      <c r="HRQ937" s="347"/>
      <c r="HRR937" s="347"/>
      <c r="HRS937" s="347"/>
      <c r="HRT937" s="347"/>
      <c r="HRU937" s="347"/>
      <c r="HRV937" s="347"/>
      <c r="HRW937" s="347"/>
      <c r="HRX937" s="347"/>
      <c r="HRY937" s="347"/>
      <c r="HRZ937" s="347"/>
      <c r="HSA937" s="347"/>
      <c r="HSB937" s="347"/>
      <c r="HSC937" s="347"/>
      <c r="HSD937" s="347"/>
      <c r="HSE937" s="347"/>
      <c r="HSF937" s="347"/>
      <c r="HSG937" s="347"/>
      <c r="HSH937" s="347"/>
      <c r="HSI937" s="347"/>
      <c r="HSJ937" s="347"/>
      <c r="HSK937" s="347"/>
      <c r="HSL937" s="347"/>
      <c r="HSM937" s="347"/>
      <c r="HSN937" s="347"/>
      <c r="HSO937" s="347"/>
      <c r="HSP937" s="347"/>
      <c r="HSQ937" s="347"/>
      <c r="HSR937" s="347"/>
      <c r="HSS937" s="347"/>
      <c r="HST937" s="347"/>
      <c r="HSU937" s="347"/>
      <c r="HSV937" s="347"/>
      <c r="HSW937" s="347"/>
      <c r="HSX937" s="347"/>
      <c r="HSY937" s="347"/>
      <c r="HSZ937" s="347"/>
      <c r="HTA937" s="347"/>
      <c r="HTB937" s="347"/>
      <c r="HTC937" s="347"/>
      <c r="HTD937" s="347"/>
      <c r="HTE937" s="347"/>
      <c r="HTF937" s="347"/>
      <c r="HTG937" s="347"/>
      <c r="HTH937" s="347"/>
      <c r="HTI937" s="347"/>
      <c r="HTJ937" s="347"/>
      <c r="HTK937" s="347"/>
      <c r="HTL937" s="347"/>
      <c r="HTM937" s="347"/>
      <c r="HTN937" s="347"/>
      <c r="HTO937" s="347"/>
      <c r="HTP937" s="347"/>
      <c r="HTQ937" s="347"/>
      <c r="HTR937" s="347"/>
      <c r="HTS937" s="347"/>
      <c r="HTT937" s="347"/>
      <c r="HTU937" s="347"/>
      <c r="HTV937" s="347"/>
      <c r="HTW937" s="347"/>
      <c r="HTX937" s="347"/>
      <c r="HTY937" s="347"/>
      <c r="HTZ937" s="347"/>
      <c r="HUA937" s="347"/>
      <c r="HUB937" s="347"/>
      <c r="HUC937" s="347"/>
      <c r="HUD937" s="347"/>
      <c r="HUE937" s="347"/>
      <c r="HUF937" s="347"/>
      <c r="HUG937" s="347"/>
      <c r="HUH937" s="347"/>
      <c r="HUI937" s="347"/>
      <c r="HUJ937" s="347"/>
      <c r="HUK937" s="347"/>
      <c r="HUL937" s="347"/>
      <c r="HUM937" s="347"/>
      <c r="HUN937" s="347"/>
      <c r="HUO937" s="347"/>
      <c r="HUP937" s="347"/>
      <c r="HUQ937" s="347"/>
      <c r="HUR937" s="347"/>
      <c r="HUS937" s="347"/>
      <c r="HUT937" s="347"/>
      <c r="HUU937" s="347"/>
      <c r="HUV937" s="347"/>
      <c r="HUW937" s="347"/>
      <c r="HUX937" s="347"/>
      <c r="HUY937" s="347"/>
      <c r="HUZ937" s="347"/>
      <c r="HVA937" s="347"/>
      <c r="HVB937" s="347"/>
      <c r="HVC937" s="347"/>
      <c r="HVD937" s="347"/>
      <c r="HVE937" s="347"/>
      <c r="HVF937" s="347"/>
      <c r="HVG937" s="347"/>
      <c r="HVH937" s="347"/>
      <c r="HVI937" s="347"/>
      <c r="HVJ937" s="347"/>
      <c r="HVK937" s="347"/>
      <c r="HVL937" s="347"/>
      <c r="HVM937" s="347"/>
      <c r="HVN937" s="347"/>
      <c r="HVO937" s="347"/>
      <c r="HVP937" s="347"/>
      <c r="HVQ937" s="347"/>
      <c r="HVR937" s="347"/>
      <c r="HVS937" s="347"/>
      <c r="HVT937" s="347"/>
      <c r="HVU937" s="347"/>
      <c r="HVV937" s="347"/>
      <c r="HVW937" s="347"/>
      <c r="HVX937" s="347"/>
      <c r="HVY937" s="347"/>
      <c r="HVZ937" s="347"/>
      <c r="HWA937" s="347"/>
      <c r="HWB937" s="347"/>
      <c r="HWC937" s="347"/>
      <c r="HWD937" s="347"/>
      <c r="HWE937" s="347"/>
      <c r="HWF937" s="347"/>
      <c r="HWG937" s="347"/>
      <c r="HWH937" s="347"/>
      <c r="HWI937" s="347"/>
      <c r="HWJ937" s="347"/>
      <c r="HWK937" s="347"/>
      <c r="HWL937" s="347"/>
      <c r="HWM937" s="347"/>
      <c r="HWN937" s="347"/>
      <c r="HWO937" s="347"/>
      <c r="HWP937" s="347"/>
      <c r="HWQ937" s="347"/>
      <c r="HWR937" s="347"/>
      <c r="HWS937" s="347"/>
      <c r="HWT937" s="347"/>
      <c r="HWU937" s="347"/>
      <c r="HWV937" s="347"/>
      <c r="HWW937" s="347"/>
      <c r="HWX937" s="347"/>
      <c r="HWY937" s="347"/>
      <c r="HWZ937" s="347"/>
      <c r="HXA937" s="347"/>
      <c r="HXB937" s="347"/>
      <c r="HXC937" s="347"/>
      <c r="HXD937" s="347"/>
      <c r="HXE937" s="347"/>
      <c r="HXF937" s="347"/>
      <c r="HXG937" s="347"/>
      <c r="HXH937" s="347"/>
      <c r="HXI937" s="347"/>
      <c r="HXJ937" s="347"/>
      <c r="HXK937" s="347"/>
      <c r="HXL937" s="347"/>
      <c r="HXM937" s="347"/>
      <c r="HXN937" s="347"/>
      <c r="HXO937" s="347"/>
      <c r="HXP937" s="347"/>
      <c r="HXQ937" s="347"/>
      <c r="HXR937" s="347"/>
      <c r="HXS937" s="347"/>
      <c r="HXT937" s="347"/>
      <c r="HXU937" s="347"/>
      <c r="HXV937" s="347"/>
      <c r="HXW937" s="347"/>
      <c r="HXX937" s="347"/>
      <c r="HXY937" s="347"/>
      <c r="HXZ937" s="347"/>
      <c r="HYA937" s="347"/>
      <c r="HYB937" s="347"/>
      <c r="HYC937" s="347"/>
      <c r="HYD937" s="347"/>
      <c r="HYE937" s="347"/>
      <c r="HYF937" s="347"/>
      <c r="HYG937" s="347"/>
      <c r="HYH937" s="347"/>
      <c r="HYI937" s="347"/>
      <c r="HYJ937" s="347"/>
      <c r="HYK937" s="347"/>
      <c r="HYL937" s="347"/>
      <c r="HYM937" s="347"/>
      <c r="HYN937" s="347"/>
      <c r="HYO937" s="347"/>
      <c r="HYP937" s="347"/>
      <c r="HYQ937" s="347"/>
      <c r="HYR937" s="347"/>
      <c r="HYS937" s="347"/>
      <c r="HYT937" s="347"/>
      <c r="HYU937" s="347"/>
      <c r="HYV937" s="347"/>
      <c r="HYW937" s="347"/>
      <c r="HYX937" s="347"/>
      <c r="HYY937" s="347"/>
      <c r="HYZ937" s="347"/>
      <c r="HZA937" s="347"/>
      <c r="HZB937" s="347"/>
      <c r="HZC937" s="347"/>
      <c r="HZD937" s="347"/>
      <c r="HZE937" s="347"/>
      <c r="HZF937" s="347"/>
      <c r="HZG937" s="347"/>
      <c r="HZH937" s="347"/>
      <c r="HZI937" s="347"/>
      <c r="HZJ937" s="347"/>
      <c r="HZK937" s="347"/>
      <c r="HZL937" s="347"/>
      <c r="HZM937" s="347"/>
      <c r="HZN937" s="347"/>
      <c r="HZO937" s="347"/>
      <c r="HZP937" s="347"/>
      <c r="HZQ937" s="347"/>
      <c r="HZR937" s="347"/>
      <c r="HZS937" s="347"/>
      <c r="HZT937" s="347"/>
      <c r="HZU937" s="347"/>
      <c r="HZV937" s="347"/>
      <c r="HZW937" s="347"/>
      <c r="HZX937" s="347"/>
      <c r="HZY937" s="347"/>
      <c r="HZZ937" s="347"/>
      <c r="IAA937" s="347"/>
      <c r="IAB937" s="347"/>
      <c r="IAC937" s="347"/>
      <c r="IAD937" s="347"/>
      <c r="IAE937" s="347"/>
      <c r="IAF937" s="347"/>
      <c r="IAG937" s="347"/>
      <c r="IAH937" s="347"/>
      <c r="IAI937" s="347"/>
      <c r="IAJ937" s="347"/>
      <c r="IAK937" s="347"/>
      <c r="IAL937" s="347"/>
      <c r="IAM937" s="347"/>
      <c r="IAN937" s="347"/>
      <c r="IAO937" s="347"/>
      <c r="IAP937" s="347"/>
      <c r="IAQ937" s="347"/>
      <c r="IAR937" s="347"/>
      <c r="IAS937" s="347"/>
      <c r="IAT937" s="347"/>
      <c r="IAU937" s="347"/>
      <c r="IAV937" s="347"/>
      <c r="IAW937" s="347"/>
      <c r="IAX937" s="347"/>
      <c r="IAY937" s="347"/>
      <c r="IAZ937" s="347"/>
      <c r="IBA937" s="347"/>
      <c r="IBB937" s="347"/>
      <c r="IBC937" s="347"/>
      <c r="IBD937" s="347"/>
      <c r="IBE937" s="347"/>
      <c r="IBF937" s="347"/>
      <c r="IBG937" s="347"/>
      <c r="IBH937" s="347"/>
      <c r="IBI937" s="347"/>
      <c r="IBJ937" s="347"/>
      <c r="IBK937" s="347"/>
      <c r="IBL937" s="347"/>
      <c r="IBM937" s="347"/>
      <c r="IBN937" s="347"/>
      <c r="IBO937" s="347"/>
      <c r="IBP937" s="347"/>
      <c r="IBQ937" s="347"/>
      <c r="IBR937" s="347"/>
      <c r="IBS937" s="347"/>
      <c r="IBT937" s="347"/>
      <c r="IBU937" s="347"/>
      <c r="IBV937" s="347"/>
      <c r="IBW937" s="347"/>
      <c r="IBX937" s="347"/>
      <c r="IBY937" s="347"/>
      <c r="IBZ937" s="347"/>
      <c r="ICA937" s="347"/>
      <c r="ICB937" s="347"/>
      <c r="ICC937" s="347"/>
      <c r="ICD937" s="347"/>
      <c r="ICE937" s="347"/>
      <c r="ICF937" s="347"/>
      <c r="ICG937" s="347"/>
      <c r="ICH937" s="347"/>
      <c r="ICI937" s="347"/>
      <c r="ICJ937" s="347"/>
      <c r="ICK937" s="347"/>
      <c r="ICL937" s="347"/>
      <c r="ICM937" s="347"/>
      <c r="ICN937" s="347"/>
      <c r="ICO937" s="347"/>
      <c r="ICP937" s="347"/>
      <c r="ICQ937" s="347"/>
      <c r="ICR937" s="347"/>
      <c r="ICS937" s="347"/>
      <c r="ICT937" s="347"/>
      <c r="ICU937" s="347"/>
      <c r="ICV937" s="347"/>
      <c r="ICW937" s="347"/>
      <c r="ICX937" s="347"/>
      <c r="ICY937" s="347"/>
      <c r="ICZ937" s="347"/>
      <c r="IDA937" s="347"/>
      <c r="IDB937" s="347"/>
      <c r="IDC937" s="347"/>
      <c r="IDD937" s="347"/>
      <c r="IDE937" s="347"/>
      <c r="IDF937" s="347"/>
      <c r="IDG937" s="347"/>
      <c r="IDH937" s="347"/>
      <c r="IDI937" s="347"/>
      <c r="IDJ937" s="347"/>
      <c r="IDK937" s="347"/>
      <c r="IDL937" s="347"/>
      <c r="IDM937" s="347"/>
      <c r="IDN937" s="347"/>
      <c r="IDO937" s="347"/>
      <c r="IDP937" s="347"/>
      <c r="IDQ937" s="347"/>
      <c r="IDR937" s="347"/>
      <c r="IDS937" s="347"/>
      <c r="IDT937" s="347"/>
      <c r="IDU937" s="347"/>
      <c r="IDV937" s="347"/>
      <c r="IDW937" s="347"/>
      <c r="IDX937" s="347"/>
      <c r="IDY937" s="347"/>
      <c r="IDZ937" s="347"/>
      <c r="IEA937" s="347"/>
      <c r="IEB937" s="347"/>
      <c r="IEC937" s="347"/>
      <c r="IED937" s="347"/>
      <c r="IEE937" s="347"/>
      <c r="IEF937" s="347"/>
      <c r="IEG937" s="347"/>
      <c r="IEH937" s="347"/>
      <c r="IEI937" s="347"/>
      <c r="IEJ937" s="347"/>
      <c r="IEK937" s="347"/>
      <c r="IEL937" s="347"/>
      <c r="IEM937" s="347"/>
      <c r="IEN937" s="347"/>
      <c r="IEO937" s="347"/>
      <c r="IEP937" s="347"/>
      <c r="IEQ937" s="347"/>
      <c r="IER937" s="347"/>
      <c r="IES937" s="347"/>
      <c r="IET937" s="347"/>
      <c r="IEU937" s="347"/>
      <c r="IEV937" s="347"/>
      <c r="IEW937" s="347"/>
      <c r="IEX937" s="347"/>
      <c r="IEY937" s="347"/>
      <c r="IEZ937" s="347"/>
      <c r="IFA937" s="347"/>
      <c r="IFB937" s="347"/>
      <c r="IFC937" s="347"/>
      <c r="IFD937" s="347"/>
      <c r="IFE937" s="347"/>
      <c r="IFF937" s="347"/>
      <c r="IFG937" s="347"/>
      <c r="IFH937" s="347"/>
      <c r="IFI937" s="347"/>
      <c r="IFJ937" s="347"/>
      <c r="IFK937" s="347"/>
      <c r="IFL937" s="347"/>
      <c r="IFM937" s="347"/>
      <c r="IFN937" s="347"/>
      <c r="IFO937" s="347"/>
      <c r="IFP937" s="347"/>
      <c r="IFQ937" s="347"/>
      <c r="IFR937" s="347"/>
      <c r="IFS937" s="347"/>
      <c r="IFT937" s="347"/>
      <c r="IFU937" s="347"/>
      <c r="IFV937" s="347"/>
      <c r="IFW937" s="347"/>
      <c r="IFX937" s="347"/>
      <c r="IFY937" s="347"/>
      <c r="IFZ937" s="347"/>
      <c r="IGA937" s="347"/>
      <c r="IGB937" s="347"/>
      <c r="IGC937" s="347"/>
      <c r="IGD937" s="347"/>
      <c r="IGE937" s="347"/>
      <c r="IGF937" s="347"/>
      <c r="IGG937" s="347"/>
      <c r="IGH937" s="347"/>
      <c r="IGI937" s="347"/>
      <c r="IGJ937" s="347"/>
      <c r="IGK937" s="347"/>
      <c r="IGL937" s="347"/>
      <c r="IGM937" s="347"/>
      <c r="IGN937" s="347"/>
      <c r="IGO937" s="347"/>
      <c r="IGP937" s="347"/>
      <c r="IGQ937" s="347"/>
      <c r="IGR937" s="347"/>
      <c r="IGS937" s="347"/>
      <c r="IGT937" s="347"/>
      <c r="IGU937" s="347"/>
      <c r="IGV937" s="347"/>
      <c r="IGW937" s="347"/>
      <c r="IGX937" s="347"/>
      <c r="IGY937" s="347"/>
      <c r="IGZ937" s="347"/>
      <c r="IHA937" s="347"/>
      <c r="IHB937" s="347"/>
      <c r="IHC937" s="347"/>
      <c r="IHD937" s="347"/>
      <c r="IHE937" s="347"/>
      <c r="IHF937" s="347"/>
      <c r="IHG937" s="347"/>
      <c r="IHH937" s="347"/>
      <c r="IHI937" s="347"/>
      <c r="IHJ937" s="347"/>
      <c r="IHK937" s="347"/>
      <c r="IHL937" s="347"/>
      <c r="IHM937" s="347"/>
      <c r="IHN937" s="347"/>
      <c r="IHO937" s="347"/>
      <c r="IHP937" s="347"/>
      <c r="IHQ937" s="347"/>
      <c r="IHR937" s="347"/>
      <c r="IHS937" s="347"/>
      <c r="IHT937" s="347"/>
      <c r="IHU937" s="347"/>
      <c r="IHV937" s="347"/>
      <c r="IHW937" s="347"/>
      <c r="IHX937" s="347"/>
      <c r="IHY937" s="347"/>
      <c r="IHZ937" s="347"/>
      <c r="IIA937" s="347"/>
      <c r="IIB937" s="347"/>
      <c r="IIC937" s="347"/>
      <c r="IID937" s="347"/>
      <c r="IIE937" s="347"/>
      <c r="IIF937" s="347"/>
      <c r="IIG937" s="347"/>
      <c r="IIH937" s="347"/>
      <c r="III937" s="347"/>
      <c r="IIJ937" s="347"/>
      <c r="IIK937" s="347"/>
      <c r="IIL937" s="347"/>
      <c r="IIM937" s="347"/>
      <c r="IIN937" s="347"/>
      <c r="IIO937" s="347"/>
      <c r="IIP937" s="347"/>
      <c r="IIQ937" s="347"/>
      <c r="IIR937" s="347"/>
      <c r="IIS937" s="347"/>
      <c r="IIT937" s="347"/>
      <c r="IIU937" s="347"/>
      <c r="IIV937" s="347"/>
      <c r="IIW937" s="347"/>
      <c r="IIX937" s="347"/>
      <c r="IIY937" s="347"/>
      <c r="IIZ937" s="347"/>
      <c r="IJA937" s="347"/>
      <c r="IJB937" s="347"/>
      <c r="IJC937" s="347"/>
      <c r="IJD937" s="347"/>
      <c r="IJE937" s="347"/>
      <c r="IJF937" s="347"/>
      <c r="IJG937" s="347"/>
      <c r="IJH937" s="347"/>
      <c r="IJI937" s="347"/>
      <c r="IJJ937" s="347"/>
      <c r="IJK937" s="347"/>
      <c r="IJL937" s="347"/>
      <c r="IJM937" s="347"/>
      <c r="IJN937" s="347"/>
      <c r="IJO937" s="347"/>
      <c r="IJP937" s="347"/>
      <c r="IJQ937" s="347"/>
      <c r="IJR937" s="347"/>
      <c r="IJS937" s="347"/>
      <c r="IJT937" s="347"/>
      <c r="IJU937" s="347"/>
      <c r="IJV937" s="347"/>
      <c r="IJW937" s="347"/>
      <c r="IJX937" s="347"/>
      <c r="IJY937" s="347"/>
      <c r="IJZ937" s="347"/>
      <c r="IKA937" s="347"/>
      <c r="IKB937" s="347"/>
      <c r="IKC937" s="347"/>
      <c r="IKD937" s="347"/>
      <c r="IKE937" s="347"/>
      <c r="IKF937" s="347"/>
      <c r="IKG937" s="347"/>
      <c r="IKH937" s="347"/>
      <c r="IKI937" s="347"/>
      <c r="IKJ937" s="347"/>
      <c r="IKK937" s="347"/>
      <c r="IKL937" s="347"/>
      <c r="IKM937" s="347"/>
      <c r="IKN937" s="347"/>
      <c r="IKO937" s="347"/>
      <c r="IKP937" s="347"/>
      <c r="IKQ937" s="347"/>
      <c r="IKR937" s="347"/>
      <c r="IKS937" s="347"/>
      <c r="IKT937" s="347"/>
      <c r="IKU937" s="347"/>
      <c r="IKV937" s="347"/>
      <c r="IKW937" s="347"/>
      <c r="IKX937" s="347"/>
      <c r="IKY937" s="347"/>
      <c r="IKZ937" s="347"/>
      <c r="ILA937" s="347"/>
      <c r="ILB937" s="347"/>
      <c r="ILC937" s="347"/>
      <c r="ILD937" s="347"/>
      <c r="ILE937" s="347"/>
      <c r="ILF937" s="347"/>
      <c r="ILG937" s="347"/>
      <c r="ILH937" s="347"/>
      <c r="ILI937" s="347"/>
      <c r="ILJ937" s="347"/>
      <c r="ILK937" s="347"/>
      <c r="ILL937" s="347"/>
      <c r="ILM937" s="347"/>
      <c r="ILN937" s="347"/>
      <c r="ILO937" s="347"/>
      <c r="ILP937" s="347"/>
      <c r="ILQ937" s="347"/>
      <c r="ILR937" s="347"/>
      <c r="ILS937" s="347"/>
      <c r="ILT937" s="347"/>
      <c r="ILU937" s="347"/>
      <c r="ILV937" s="347"/>
      <c r="ILW937" s="347"/>
      <c r="ILX937" s="347"/>
      <c r="ILY937" s="347"/>
      <c r="ILZ937" s="347"/>
      <c r="IMA937" s="347"/>
      <c r="IMB937" s="347"/>
      <c r="IMC937" s="347"/>
      <c r="IMD937" s="347"/>
      <c r="IME937" s="347"/>
      <c r="IMF937" s="347"/>
      <c r="IMG937" s="347"/>
      <c r="IMH937" s="347"/>
      <c r="IMI937" s="347"/>
      <c r="IMJ937" s="347"/>
      <c r="IMK937" s="347"/>
      <c r="IML937" s="347"/>
      <c r="IMM937" s="347"/>
      <c r="IMN937" s="347"/>
      <c r="IMO937" s="347"/>
      <c r="IMP937" s="347"/>
      <c r="IMQ937" s="347"/>
      <c r="IMR937" s="347"/>
      <c r="IMS937" s="347"/>
      <c r="IMT937" s="347"/>
      <c r="IMU937" s="347"/>
      <c r="IMV937" s="347"/>
      <c r="IMW937" s="347"/>
      <c r="IMX937" s="347"/>
      <c r="IMY937" s="347"/>
      <c r="IMZ937" s="347"/>
      <c r="INA937" s="347"/>
      <c r="INB937" s="347"/>
      <c r="INC937" s="347"/>
      <c r="IND937" s="347"/>
      <c r="INE937" s="347"/>
      <c r="INF937" s="347"/>
      <c r="ING937" s="347"/>
      <c r="INH937" s="347"/>
      <c r="INI937" s="347"/>
      <c r="INJ937" s="347"/>
      <c r="INK937" s="347"/>
      <c r="INL937" s="347"/>
      <c r="INM937" s="347"/>
      <c r="INN937" s="347"/>
      <c r="INO937" s="347"/>
      <c r="INP937" s="347"/>
      <c r="INQ937" s="347"/>
      <c r="INR937" s="347"/>
      <c r="INS937" s="347"/>
      <c r="INT937" s="347"/>
      <c r="INU937" s="347"/>
      <c r="INV937" s="347"/>
      <c r="INW937" s="347"/>
      <c r="INX937" s="347"/>
      <c r="INY937" s="347"/>
      <c r="INZ937" s="347"/>
      <c r="IOA937" s="347"/>
      <c r="IOB937" s="347"/>
      <c r="IOC937" s="347"/>
      <c r="IOD937" s="347"/>
      <c r="IOE937" s="347"/>
      <c r="IOF937" s="347"/>
      <c r="IOG937" s="347"/>
      <c r="IOH937" s="347"/>
      <c r="IOI937" s="347"/>
      <c r="IOJ937" s="347"/>
      <c r="IOK937" s="347"/>
      <c r="IOL937" s="347"/>
      <c r="IOM937" s="347"/>
      <c r="ION937" s="347"/>
      <c r="IOO937" s="347"/>
      <c r="IOP937" s="347"/>
      <c r="IOQ937" s="347"/>
      <c r="IOR937" s="347"/>
      <c r="IOS937" s="347"/>
      <c r="IOT937" s="347"/>
      <c r="IOU937" s="347"/>
      <c r="IOV937" s="347"/>
      <c r="IOW937" s="347"/>
      <c r="IOX937" s="347"/>
      <c r="IOY937" s="347"/>
      <c r="IOZ937" s="347"/>
      <c r="IPA937" s="347"/>
      <c r="IPB937" s="347"/>
      <c r="IPC937" s="347"/>
      <c r="IPD937" s="347"/>
      <c r="IPE937" s="347"/>
      <c r="IPF937" s="347"/>
      <c r="IPG937" s="347"/>
      <c r="IPH937" s="347"/>
      <c r="IPI937" s="347"/>
      <c r="IPJ937" s="347"/>
      <c r="IPK937" s="347"/>
      <c r="IPL937" s="347"/>
      <c r="IPM937" s="347"/>
      <c r="IPN937" s="347"/>
      <c r="IPO937" s="347"/>
      <c r="IPP937" s="347"/>
      <c r="IPQ937" s="347"/>
      <c r="IPR937" s="347"/>
      <c r="IPS937" s="347"/>
      <c r="IPT937" s="347"/>
      <c r="IPU937" s="347"/>
      <c r="IPV937" s="347"/>
      <c r="IPW937" s="347"/>
      <c r="IPX937" s="347"/>
      <c r="IPY937" s="347"/>
      <c r="IPZ937" s="347"/>
      <c r="IQA937" s="347"/>
      <c r="IQB937" s="347"/>
      <c r="IQC937" s="347"/>
      <c r="IQD937" s="347"/>
      <c r="IQE937" s="347"/>
      <c r="IQF937" s="347"/>
      <c r="IQG937" s="347"/>
      <c r="IQH937" s="347"/>
      <c r="IQI937" s="347"/>
      <c r="IQJ937" s="347"/>
      <c r="IQK937" s="347"/>
      <c r="IQL937" s="347"/>
      <c r="IQM937" s="347"/>
      <c r="IQN937" s="347"/>
      <c r="IQO937" s="347"/>
      <c r="IQP937" s="347"/>
      <c r="IQQ937" s="347"/>
      <c r="IQR937" s="347"/>
      <c r="IQS937" s="347"/>
      <c r="IQT937" s="347"/>
      <c r="IQU937" s="347"/>
      <c r="IQV937" s="347"/>
      <c r="IQW937" s="347"/>
      <c r="IQX937" s="347"/>
      <c r="IQY937" s="347"/>
      <c r="IQZ937" s="347"/>
      <c r="IRA937" s="347"/>
      <c r="IRB937" s="347"/>
      <c r="IRC937" s="347"/>
      <c r="IRD937" s="347"/>
      <c r="IRE937" s="347"/>
      <c r="IRF937" s="347"/>
      <c r="IRG937" s="347"/>
      <c r="IRH937" s="347"/>
      <c r="IRI937" s="347"/>
      <c r="IRJ937" s="347"/>
      <c r="IRK937" s="347"/>
      <c r="IRL937" s="347"/>
      <c r="IRM937" s="347"/>
      <c r="IRN937" s="347"/>
      <c r="IRO937" s="347"/>
      <c r="IRP937" s="347"/>
      <c r="IRQ937" s="347"/>
      <c r="IRR937" s="347"/>
      <c r="IRS937" s="347"/>
      <c r="IRT937" s="347"/>
      <c r="IRU937" s="347"/>
      <c r="IRV937" s="347"/>
      <c r="IRW937" s="347"/>
      <c r="IRX937" s="347"/>
      <c r="IRY937" s="347"/>
      <c r="IRZ937" s="347"/>
      <c r="ISA937" s="347"/>
      <c r="ISB937" s="347"/>
      <c r="ISC937" s="347"/>
      <c r="ISD937" s="347"/>
      <c r="ISE937" s="347"/>
      <c r="ISF937" s="347"/>
      <c r="ISG937" s="347"/>
      <c r="ISH937" s="347"/>
      <c r="ISI937" s="347"/>
      <c r="ISJ937" s="347"/>
      <c r="ISK937" s="347"/>
      <c r="ISL937" s="347"/>
      <c r="ISM937" s="347"/>
      <c r="ISN937" s="347"/>
      <c r="ISO937" s="347"/>
      <c r="ISP937" s="347"/>
      <c r="ISQ937" s="347"/>
      <c r="ISR937" s="347"/>
      <c r="ISS937" s="347"/>
      <c r="IST937" s="347"/>
      <c r="ISU937" s="347"/>
      <c r="ISV937" s="347"/>
      <c r="ISW937" s="347"/>
      <c r="ISX937" s="347"/>
      <c r="ISY937" s="347"/>
      <c r="ISZ937" s="347"/>
      <c r="ITA937" s="347"/>
      <c r="ITB937" s="347"/>
      <c r="ITC937" s="347"/>
      <c r="ITD937" s="347"/>
      <c r="ITE937" s="347"/>
      <c r="ITF937" s="347"/>
      <c r="ITG937" s="347"/>
      <c r="ITH937" s="347"/>
      <c r="ITI937" s="347"/>
      <c r="ITJ937" s="347"/>
      <c r="ITK937" s="347"/>
      <c r="ITL937" s="347"/>
      <c r="ITM937" s="347"/>
      <c r="ITN937" s="347"/>
      <c r="ITO937" s="347"/>
      <c r="ITP937" s="347"/>
      <c r="ITQ937" s="347"/>
      <c r="ITR937" s="347"/>
      <c r="ITS937" s="347"/>
      <c r="ITT937" s="347"/>
      <c r="ITU937" s="347"/>
      <c r="ITV937" s="347"/>
      <c r="ITW937" s="347"/>
      <c r="ITX937" s="347"/>
      <c r="ITY937" s="347"/>
      <c r="ITZ937" s="347"/>
      <c r="IUA937" s="347"/>
      <c r="IUB937" s="347"/>
      <c r="IUC937" s="347"/>
      <c r="IUD937" s="347"/>
      <c r="IUE937" s="347"/>
      <c r="IUF937" s="347"/>
      <c r="IUG937" s="347"/>
      <c r="IUH937" s="347"/>
      <c r="IUI937" s="347"/>
      <c r="IUJ937" s="347"/>
      <c r="IUK937" s="347"/>
      <c r="IUL937" s="347"/>
      <c r="IUM937" s="347"/>
      <c r="IUN937" s="347"/>
      <c r="IUO937" s="347"/>
      <c r="IUP937" s="347"/>
      <c r="IUQ937" s="347"/>
      <c r="IUR937" s="347"/>
      <c r="IUS937" s="347"/>
      <c r="IUT937" s="347"/>
      <c r="IUU937" s="347"/>
      <c r="IUV937" s="347"/>
      <c r="IUW937" s="347"/>
      <c r="IUX937" s="347"/>
      <c r="IUY937" s="347"/>
      <c r="IUZ937" s="347"/>
      <c r="IVA937" s="347"/>
      <c r="IVB937" s="347"/>
      <c r="IVC937" s="347"/>
      <c r="IVD937" s="347"/>
      <c r="IVE937" s="347"/>
      <c r="IVF937" s="347"/>
      <c r="IVG937" s="347"/>
      <c r="IVH937" s="347"/>
      <c r="IVI937" s="347"/>
      <c r="IVJ937" s="347"/>
      <c r="IVK937" s="347"/>
      <c r="IVL937" s="347"/>
      <c r="IVM937" s="347"/>
      <c r="IVN937" s="347"/>
      <c r="IVO937" s="347"/>
      <c r="IVP937" s="347"/>
      <c r="IVQ937" s="347"/>
      <c r="IVR937" s="347"/>
      <c r="IVS937" s="347"/>
      <c r="IVT937" s="347"/>
      <c r="IVU937" s="347"/>
      <c r="IVV937" s="347"/>
      <c r="IVW937" s="347"/>
      <c r="IVX937" s="347"/>
      <c r="IVY937" s="347"/>
      <c r="IVZ937" s="347"/>
      <c r="IWA937" s="347"/>
      <c r="IWB937" s="347"/>
      <c r="IWC937" s="347"/>
      <c r="IWD937" s="347"/>
      <c r="IWE937" s="347"/>
      <c r="IWF937" s="347"/>
      <c r="IWG937" s="347"/>
      <c r="IWH937" s="347"/>
      <c r="IWI937" s="347"/>
      <c r="IWJ937" s="347"/>
      <c r="IWK937" s="347"/>
      <c r="IWL937" s="347"/>
      <c r="IWM937" s="347"/>
      <c r="IWN937" s="347"/>
      <c r="IWO937" s="347"/>
      <c r="IWP937" s="347"/>
      <c r="IWQ937" s="347"/>
      <c r="IWR937" s="347"/>
      <c r="IWS937" s="347"/>
      <c r="IWT937" s="347"/>
      <c r="IWU937" s="347"/>
      <c r="IWV937" s="347"/>
      <c r="IWW937" s="347"/>
      <c r="IWX937" s="347"/>
      <c r="IWY937" s="347"/>
      <c r="IWZ937" s="347"/>
      <c r="IXA937" s="347"/>
      <c r="IXB937" s="347"/>
      <c r="IXC937" s="347"/>
      <c r="IXD937" s="347"/>
      <c r="IXE937" s="347"/>
      <c r="IXF937" s="347"/>
      <c r="IXG937" s="347"/>
      <c r="IXH937" s="347"/>
      <c r="IXI937" s="347"/>
      <c r="IXJ937" s="347"/>
      <c r="IXK937" s="347"/>
      <c r="IXL937" s="347"/>
      <c r="IXM937" s="347"/>
      <c r="IXN937" s="347"/>
      <c r="IXO937" s="347"/>
      <c r="IXP937" s="347"/>
      <c r="IXQ937" s="347"/>
      <c r="IXR937" s="347"/>
      <c r="IXS937" s="347"/>
      <c r="IXT937" s="347"/>
      <c r="IXU937" s="347"/>
      <c r="IXV937" s="347"/>
      <c r="IXW937" s="347"/>
      <c r="IXX937" s="347"/>
      <c r="IXY937" s="347"/>
      <c r="IXZ937" s="347"/>
      <c r="IYA937" s="347"/>
      <c r="IYB937" s="347"/>
      <c r="IYC937" s="347"/>
      <c r="IYD937" s="347"/>
      <c r="IYE937" s="347"/>
      <c r="IYF937" s="347"/>
      <c r="IYG937" s="347"/>
      <c r="IYH937" s="347"/>
      <c r="IYI937" s="347"/>
      <c r="IYJ937" s="347"/>
      <c r="IYK937" s="347"/>
      <c r="IYL937" s="347"/>
      <c r="IYM937" s="347"/>
      <c r="IYN937" s="347"/>
      <c r="IYO937" s="347"/>
      <c r="IYP937" s="347"/>
      <c r="IYQ937" s="347"/>
      <c r="IYR937" s="347"/>
      <c r="IYS937" s="347"/>
      <c r="IYT937" s="347"/>
      <c r="IYU937" s="347"/>
      <c r="IYV937" s="347"/>
      <c r="IYW937" s="347"/>
      <c r="IYX937" s="347"/>
      <c r="IYY937" s="347"/>
      <c r="IYZ937" s="347"/>
      <c r="IZA937" s="347"/>
      <c r="IZB937" s="347"/>
      <c r="IZC937" s="347"/>
      <c r="IZD937" s="347"/>
      <c r="IZE937" s="347"/>
      <c r="IZF937" s="347"/>
      <c r="IZG937" s="347"/>
      <c r="IZH937" s="347"/>
      <c r="IZI937" s="347"/>
      <c r="IZJ937" s="347"/>
      <c r="IZK937" s="347"/>
      <c r="IZL937" s="347"/>
      <c r="IZM937" s="347"/>
      <c r="IZN937" s="347"/>
      <c r="IZO937" s="347"/>
      <c r="IZP937" s="347"/>
      <c r="IZQ937" s="347"/>
      <c r="IZR937" s="347"/>
      <c r="IZS937" s="347"/>
      <c r="IZT937" s="347"/>
      <c r="IZU937" s="347"/>
      <c r="IZV937" s="347"/>
      <c r="IZW937" s="347"/>
      <c r="IZX937" s="347"/>
      <c r="IZY937" s="347"/>
      <c r="IZZ937" s="347"/>
      <c r="JAA937" s="347"/>
      <c r="JAB937" s="347"/>
      <c r="JAC937" s="347"/>
      <c r="JAD937" s="347"/>
      <c r="JAE937" s="347"/>
      <c r="JAF937" s="347"/>
      <c r="JAG937" s="347"/>
      <c r="JAH937" s="347"/>
      <c r="JAI937" s="347"/>
      <c r="JAJ937" s="347"/>
      <c r="JAK937" s="347"/>
      <c r="JAL937" s="347"/>
      <c r="JAM937" s="347"/>
      <c r="JAN937" s="347"/>
      <c r="JAO937" s="347"/>
      <c r="JAP937" s="347"/>
      <c r="JAQ937" s="347"/>
      <c r="JAR937" s="347"/>
      <c r="JAS937" s="347"/>
      <c r="JAT937" s="347"/>
      <c r="JAU937" s="347"/>
      <c r="JAV937" s="347"/>
      <c r="JAW937" s="347"/>
      <c r="JAX937" s="347"/>
      <c r="JAY937" s="347"/>
      <c r="JAZ937" s="347"/>
      <c r="JBA937" s="347"/>
      <c r="JBB937" s="347"/>
      <c r="JBC937" s="347"/>
      <c r="JBD937" s="347"/>
      <c r="JBE937" s="347"/>
      <c r="JBF937" s="347"/>
      <c r="JBG937" s="347"/>
      <c r="JBH937" s="347"/>
      <c r="JBI937" s="347"/>
      <c r="JBJ937" s="347"/>
      <c r="JBK937" s="347"/>
      <c r="JBL937" s="347"/>
      <c r="JBM937" s="347"/>
      <c r="JBN937" s="347"/>
      <c r="JBO937" s="347"/>
      <c r="JBP937" s="347"/>
      <c r="JBQ937" s="347"/>
      <c r="JBR937" s="347"/>
      <c r="JBS937" s="347"/>
      <c r="JBT937" s="347"/>
      <c r="JBU937" s="347"/>
      <c r="JBV937" s="347"/>
      <c r="JBW937" s="347"/>
      <c r="JBX937" s="347"/>
      <c r="JBY937" s="347"/>
      <c r="JBZ937" s="347"/>
      <c r="JCA937" s="347"/>
      <c r="JCB937" s="347"/>
      <c r="JCC937" s="347"/>
      <c r="JCD937" s="347"/>
      <c r="JCE937" s="347"/>
      <c r="JCF937" s="347"/>
      <c r="JCG937" s="347"/>
      <c r="JCH937" s="347"/>
      <c r="JCI937" s="347"/>
      <c r="JCJ937" s="347"/>
      <c r="JCK937" s="347"/>
      <c r="JCL937" s="347"/>
      <c r="JCM937" s="347"/>
      <c r="JCN937" s="347"/>
      <c r="JCO937" s="347"/>
      <c r="JCP937" s="347"/>
      <c r="JCQ937" s="347"/>
      <c r="JCR937" s="347"/>
      <c r="JCS937" s="347"/>
      <c r="JCT937" s="347"/>
      <c r="JCU937" s="347"/>
      <c r="JCV937" s="347"/>
      <c r="JCW937" s="347"/>
      <c r="JCX937" s="347"/>
      <c r="JCY937" s="347"/>
      <c r="JCZ937" s="347"/>
      <c r="JDA937" s="347"/>
      <c r="JDB937" s="347"/>
      <c r="JDC937" s="347"/>
      <c r="JDD937" s="347"/>
      <c r="JDE937" s="347"/>
      <c r="JDF937" s="347"/>
      <c r="JDG937" s="347"/>
      <c r="JDH937" s="347"/>
      <c r="JDI937" s="347"/>
      <c r="JDJ937" s="347"/>
      <c r="JDK937" s="347"/>
      <c r="JDL937" s="347"/>
      <c r="JDM937" s="347"/>
      <c r="JDN937" s="347"/>
      <c r="JDO937" s="347"/>
      <c r="JDP937" s="347"/>
      <c r="JDQ937" s="347"/>
      <c r="JDR937" s="347"/>
      <c r="JDS937" s="347"/>
      <c r="JDT937" s="347"/>
      <c r="JDU937" s="347"/>
      <c r="JDV937" s="347"/>
      <c r="JDW937" s="347"/>
      <c r="JDX937" s="347"/>
      <c r="JDY937" s="347"/>
      <c r="JDZ937" s="347"/>
      <c r="JEA937" s="347"/>
      <c r="JEB937" s="347"/>
      <c r="JEC937" s="347"/>
      <c r="JED937" s="347"/>
      <c r="JEE937" s="347"/>
      <c r="JEF937" s="347"/>
      <c r="JEG937" s="347"/>
      <c r="JEH937" s="347"/>
      <c r="JEI937" s="347"/>
      <c r="JEJ937" s="347"/>
      <c r="JEK937" s="347"/>
      <c r="JEL937" s="347"/>
      <c r="JEM937" s="347"/>
      <c r="JEN937" s="347"/>
      <c r="JEO937" s="347"/>
      <c r="JEP937" s="347"/>
      <c r="JEQ937" s="347"/>
      <c r="JER937" s="347"/>
      <c r="JES937" s="347"/>
      <c r="JET937" s="347"/>
      <c r="JEU937" s="347"/>
      <c r="JEV937" s="347"/>
      <c r="JEW937" s="347"/>
      <c r="JEX937" s="347"/>
      <c r="JEY937" s="347"/>
      <c r="JEZ937" s="347"/>
      <c r="JFA937" s="347"/>
      <c r="JFB937" s="347"/>
      <c r="JFC937" s="347"/>
      <c r="JFD937" s="347"/>
      <c r="JFE937" s="347"/>
      <c r="JFF937" s="347"/>
      <c r="JFG937" s="347"/>
      <c r="JFH937" s="347"/>
      <c r="JFI937" s="347"/>
      <c r="JFJ937" s="347"/>
      <c r="JFK937" s="347"/>
      <c r="JFL937" s="347"/>
      <c r="JFM937" s="347"/>
      <c r="JFN937" s="347"/>
      <c r="JFO937" s="347"/>
      <c r="JFP937" s="347"/>
      <c r="JFQ937" s="347"/>
      <c r="JFR937" s="347"/>
      <c r="JFS937" s="347"/>
      <c r="JFT937" s="347"/>
      <c r="JFU937" s="347"/>
      <c r="JFV937" s="347"/>
      <c r="JFW937" s="347"/>
      <c r="JFX937" s="347"/>
      <c r="JFY937" s="347"/>
      <c r="JFZ937" s="347"/>
      <c r="JGA937" s="347"/>
      <c r="JGB937" s="347"/>
      <c r="JGC937" s="347"/>
      <c r="JGD937" s="347"/>
      <c r="JGE937" s="347"/>
      <c r="JGF937" s="347"/>
      <c r="JGG937" s="347"/>
      <c r="JGH937" s="347"/>
      <c r="JGI937" s="347"/>
      <c r="JGJ937" s="347"/>
      <c r="JGK937" s="347"/>
      <c r="JGL937" s="347"/>
      <c r="JGM937" s="347"/>
      <c r="JGN937" s="347"/>
      <c r="JGO937" s="347"/>
      <c r="JGP937" s="347"/>
      <c r="JGQ937" s="347"/>
      <c r="JGR937" s="347"/>
      <c r="JGS937" s="347"/>
      <c r="JGT937" s="347"/>
      <c r="JGU937" s="347"/>
      <c r="JGV937" s="347"/>
      <c r="JGW937" s="347"/>
      <c r="JGX937" s="347"/>
      <c r="JGY937" s="347"/>
      <c r="JGZ937" s="347"/>
      <c r="JHA937" s="347"/>
      <c r="JHB937" s="347"/>
      <c r="JHC937" s="347"/>
      <c r="JHD937" s="347"/>
      <c r="JHE937" s="347"/>
      <c r="JHF937" s="347"/>
      <c r="JHG937" s="347"/>
      <c r="JHH937" s="347"/>
      <c r="JHI937" s="347"/>
      <c r="JHJ937" s="347"/>
      <c r="JHK937" s="347"/>
      <c r="JHL937" s="347"/>
      <c r="JHM937" s="347"/>
      <c r="JHN937" s="347"/>
      <c r="JHO937" s="347"/>
      <c r="JHP937" s="347"/>
      <c r="JHQ937" s="347"/>
      <c r="JHR937" s="347"/>
      <c r="JHS937" s="347"/>
      <c r="JHT937" s="347"/>
      <c r="JHU937" s="347"/>
      <c r="JHV937" s="347"/>
      <c r="JHW937" s="347"/>
      <c r="JHX937" s="347"/>
      <c r="JHY937" s="347"/>
      <c r="JHZ937" s="347"/>
      <c r="JIA937" s="347"/>
      <c r="JIB937" s="347"/>
      <c r="JIC937" s="347"/>
      <c r="JID937" s="347"/>
      <c r="JIE937" s="347"/>
      <c r="JIF937" s="347"/>
      <c r="JIG937" s="347"/>
      <c r="JIH937" s="347"/>
      <c r="JII937" s="347"/>
      <c r="JIJ937" s="347"/>
      <c r="JIK937" s="347"/>
      <c r="JIL937" s="347"/>
      <c r="JIM937" s="347"/>
      <c r="JIN937" s="347"/>
      <c r="JIO937" s="347"/>
      <c r="JIP937" s="347"/>
      <c r="JIQ937" s="347"/>
      <c r="JIR937" s="347"/>
      <c r="JIS937" s="347"/>
      <c r="JIT937" s="347"/>
      <c r="JIU937" s="347"/>
      <c r="JIV937" s="347"/>
      <c r="JIW937" s="347"/>
      <c r="JIX937" s="347"/>
      <c r="JIY937" s="347"/>
      <c r="JIZ937" s="347"/>
      <c r="JJA937" s="347"/>
      <c r="JJB937" s="347"/>
      <c r="JJC937" s="347"/>
      <c r="JJD937" s="347"/>
      <c r="JJE937" s="347"/>
      <c r="JJF937" s="347"/>
      <c r="JJG937" s="347"/>
      <c r="JJH937" s="347"/>
      <c r="JJI937" s="347"/>
      <c r="JJJ937" s="347"/>
      <c r="JJK937" s="347"/>
      <c r="JJL937" s="347"/>
      <c r="JJM937" s="347"/>
      <c r="JJN937" s="347"/>
      <c r="JJO937" s="347"/>
      <c r="JJP937" s="347"/>
      <c r="JJQ937" s="347"/>
      <c r="JJR937" s="347"/>
      <c r="JJS937" s="347"/>
      <c r="JJT937" s="347"/>
      <c r="JJU937" s="347"/>
      <c r="JJV937" s="347"/>
      <c r="JJW937" s="347"/>
      <c r="JJX937" s="347"/>
      <c r="JJY937" s="347"/>
      <c r="JJZ937" s="347"/>
      <c r="JKA937" s="347"/>
      <c r="JKB937" s="347"/>
      <c r="JKC937" s="347"/>
      <c r="JKD937" s="347"/>
      <c r="JKE937" s="347"/>
      <c r="JKF937" s="347"/>
      <c r="JKG937" s="347"/>
      <c r="JKH937" s="347"/>
      <c r="JKI937" s="347"/>
      <c r="JKJ937" s="347"/>
      <c r="JKK937" s="347"/>
      <c r="JKL937" s="347"/>
      <c r="JKM937" s="347"/>
      <c r="JKN937" s="347"/>
      <c r="JKO937" s="347"/>
      <c r="JKP937" s="347"/>
      <c r="JKQ937" s="347"/>
      <c r="JKR937" s="347"/>
      <c r="JKS937" s="347"/>
      <c r="JKT937" s="347"/>
      <c r="JKU937" s="347"/>
      <c r="JKV937" s="347"/>
      <c r="JKW937" s="347"/>
      <c r="JKX937" s="347"/>
      <c r="JKY937" s="347"/>
      <c r="JKZ937" s="347"/>
      <c r="JLA937" s="347"/>
      <c r="JLB937" s="347"/>
      <c r="JLC937" s="347"/>
      <c r="JLD937" s="347"/>
      <c r="JLE937" s="347"/>
      <c r="JLF937" s="347"/>
      <c r="JLG937" s="347"/>
      <c r="JLH937" s="347"/>
      <c r="JLI937" s="347"/>
      <c r="JLJ937" s="347"/>
      <c r="JLK937" s="347"/>
      <c r="JLL937" s="347"/>
      <c r="JLM937" s="347"/>
      <c r="JLN937" s="347"/>
      <c r="JLO937" s="347"/>
      <c r="JLP937" s="347"/>
      <c r="JLQ937" s="347"/>
      <c r="JLR937" s="347"/>
      <c r="JLS937" s="347"/>
      <c r="JLT937" s="347"/>
      <c r="JLU937" s="347"/>
      <c r="JLV937" s="347"/>
      <c r="JLW937" s="347"/>
      <c r="JLX937" s="347"/>
      <c r="JLY937" s="347"/>
      <c r="JLZ937" s="347"/>
      <c r="JMA937" s="347"/>
      <c r="JMB937" s="347"/>
      <c r="JMC937" s="347"/>
      <c r="JMD937" s="347"/>
      <c r="JME937" s="347"/>
      <c r="JMF937" s="347"/>
      <c r="JMG937" s="347"/>
      <c r="JMH937" s="347"/>
      <c r="JMI937" s="347"/>
      <c r="JMJ937" s="347"/>
      <c r="JMK937" s="347"/>
      <c r="JML937" s="347"/>
      <c r="JMM937" s="347"/>
      <c r="JMN937" s="347"/>
      <c r="JMO937" s="347"/>
      <c r="JMP937" s="347"/>
      <c r="JMQ937" s="347"/>
      <c r="JMR937" s="347"/>
      <c r="JMS937" s="347"/>
      <c r="JMT937" s="347"/>
      <c r="JMU937" s="347"/>
      <c r="JMV937" s="347"/>
      <c r="JMW937" s="347"/>
      <c r="JMX937" s="347"/>
      <c r="JMY937" s="347"/>
      <c r="JMZ937" s="347"/>
      <c r="JNA937" s="347"/>
      <c r="JNB937" s="347"/>
      <c r="JNC937" s="347"/>
      <c r="JND937" s="347"/>
      <c r="JNE937" s="347"/>
      <c r="JNF937" s="347"/>
      <c r="JNG937" s="347"/>
      <c r="JNH937" s="347"/>
      <c r="JNI937" s="347"/>
      <c r="JNJ937" s="347"/>
      <c r="JNK937" s="347"/>
      <c r="JNL937" s="347"/>
      <c r="JNM937" s="347"/>
      <c r="JNN937" s="347"/>
      <c r="JNO937" s="347"/>
      <c r="JNP937" s="347"/>
      <c r="JNQ937" s="347"/>
      <c r="JNR937" s="347"/>
      <c r="JNS937" s="347"/>
      <c r="JNT937" s="347"/>
      <c r="JNU937" s="347"/>
      <c r="JNV937" s="347"/>
      <c r="JNW937" s="347"/>
      <c r="JNX937" s="347"/>
      <c r="JNY937" s="347"/>
      <c r="JNZ937" s="347"/>
      <c r="JOA937" s="347"/>
      <c r="JOB937" s="347"/>
      <c r="JOC937" s="347"/>
      <c r="JOD937" s="347"/>
      <c r="JOE937" s="347"/>
      <c r="JOF937" s="347"/>
      <c r="JOG937" s="347"/>
      <c r="JOH937" s="347"/>
      <c r="JOI937" s="347"/>
      <c r="JOJ937" s="347"/>
      <c r="JOK937" s="347"/>
      <c r="JOL937" s="347"/>
      <c r="JOM937" s="347"/>
      <c r="JON937" s="347"/>
      <c r="JOO937" s="347"/>
      <c r="JOP937" s="347"/>
      <c r="JOQ937" s="347"/>
      <c r="JOR937" s="347"/>
      <c r="JOS937" s="347"/>
      <c r="JOT937" s="347"/>
      <c r="JOU937" s="347"/>
      <c r="JOV937" s="347"/>
      <c r="JOW937" s="347"/>
      <c r="JOX937" s="347"/>
      <c r="JOY937" s="347"/>
      <c r="JOZ937" s="347"/>
      <c r="JPA937" s="347"/>
      <c r="JPB937" s="347"/>
      <c r="JPC937" s="347"/>
      <c r="JPD937" s="347"/>
      <c r="JPE937" s="347"/>
      <c r="JPF937" s="347"/>
      <c r="JPG937" s="347"/>
      <c r="JPH937" s="347"/>
      <c r="JPI937" s="347"/>
      <c r="JPJ937" s="347"/>
      <c r="JPK937" s="347"/>
      <c r="JPL937" s="347"/>
      <c r="JPM937" s="347"/>
      <c r="JPN937" s="347"/>
      <c r="JPO937" s="347"/>
      <c r="JPP937" s="347"/>
      <c r="JPQ937" s="347"/>
      <c r="JPR937" s="347"/>
      <c r="JPS937" s="347"/>
      <c r="JPT937" s="347"/>
      <c r="JPU937" s="347"/>
      <c r="JPV937" s="347"/>
      <c r="JPW937" s="347"/>
      <c r="JPX937" s="347"/>
      <c r="JPY937" s="347"/>
      <c r="JPZ937" s="347"/>
      <c r="JQA937" s="347"/>
      <c r="JQB937" s="347"/>
      <c r="JQC937" s="347"/>
      <c r="JQD937" s="347"/>
      <c r="JQE937" s="347"/>
      <c r="JQF937" s="347"/>
      <c r="JQG937" s="347"/>
      <c r="JQH937" s="347"/>
      <c r="JQI937" s="347"/>
      <c r="JQJ937" s="347"/>
      <c r="JQK937" s="347"/>
      <c r="JQL937" s="347"/>
      <c r="JQM937" s="347"/>
      <c r="JQN937" s="347"/>
      <c r="JQO937" s="347"/>
      <c r="JQP937" s="347"/>
      <c r="JQQ937" s="347"/>
      <c r="JQR937" s="347"/>
      <c r="JQS937" s="347"/>
      <c r="JQT937" s="347"/>
      <c r="JQU937" s="347"/>
      <c r="JQV937" s="347"/>
      <c r="JQW937" s="347"/>
      <c r="JQX937" s="347"/>
      <c r="JQY937" s="347"/>
      <c r="JQZ937" s="347"/>
      <c r="JRA937" s="347"/>
      <c r="JRB937" s="347"/>
      <c r="JRC937" s="347"/>
      <c r="JRD937" s="347"/>
      <c r="JRE937" s="347"/>
      <c r="JRF937" s="347"/>
      <c r="JRG937" s="347"/>
      <c r="JRH937" s="347"/>
      <c r="JRI937" s="347"/>
      <c r="JRJ937" s="347"/>
      <c r="JRK937" s="347"/>
      <c r="JRL937" s="347"/>
      <c r="JRM937" s="347"/>
      <c r="JRN937" s="347"/>
      <c r="JRO937" s="347"/>
      <c r="JRP937" s="347"/>
      <c r="JRQ937" s="347"/>
      <c r="JRR937" s="347"/>
      <c r="JRS937" s="347"/>
      <c r="JRT937" s="347"/>
      <c r="JRU937" s="347"/>
      <c r="JRV937" s="347"/>
      <c r="JRW937" s="347"/>
      <c r="JRX937" s="347"/>
      <c r="JRY937" s="347"/>
      <c r="JRZ937" s="347"/>
      <c r="JSA937" s="347"/>
      <c r="JSB937" s="347"/>
      <c r="JSC937" s="347"/>
      <c r="JSD937" s="347"/>
      <c r="JSE937" s="347"/>
      <c r="JSF937" s="347"/>
      <c r="JSG937" s="347"/>
      <c r="JSH937" s="347"/>
      <c r="JSI937" s="347"/>
      <c r="JSJ937" s="347"/>
      <c r="JSK937" s="347"/>
      <c r="JSL937" s="347"/>
      <c r="JSM937" s="347"/>
      <c r="JSN937" s="347"/>
      <c r="JSO937" s="347"/>
      <c r="JSP937" s="347"/>
      <c r="JSQ937" s="347"/>
      <c r="JSR937" s="347"/>
      <c r="JSS937" s="347"/>
      <c r="JST937" s="347"/>
      <c r="JSU937" s="347"/>
      <c r="JSV937" s="347"/>
      <c r="JSW937" s="347"/>
      <c r="JSX937" s="347"/>
      <c r="JSY937" s="347"/>
      <c r="JSZ937" s="347"/>
      <c r="JTA937" s="347"/>
      <c r="JTB937" s="347"/>
      <c r="JTC937" s="347"/>
      <c r="JTD937" s="347"/>
      <c r="JTE937" s="347"/>
      <c r="JTF937" s="347"/>
      <c r="JTG937" s="347"/>
      <c r="JTH937" s="347"/>
      <c r="JTI937" s="347"/>
      <c r="JTJ937" s="347"/>
      <c r="JTK937" s="347"/>
      <c r="JTL937" s="347"/>
      <c r="JTM937" s="347"/>
      <c r="JTN937" s="347"/>
      <c r="JTO937" s="347"/>
      <c r="JTP937" s="347"/>
      <c r="JTQ937" s="347"/>
      <c r="JTR937" s="347"/>
      <c r="JTS937" s="347"/>
      <c r="JTT937" s="347"/>
      <c r="JTU937" s="347"/>
      <c r="JTV937" s="347"/>
      <c r="JTW937" s="347"/>
      <c r="JTX937" s="347"/>
      <c r="JTY937" s="347"/>
      <c r="JTZ937" s="347"/>
      <c r="JUA937" s="347"/>
      <c r="JUB937" s="347"/>
      <c r="JUC937" s="347"/>
      <c r="JUD937" s="347"/>
      <c r="JUE937" s="347"/>
      <c r="JUF937" s="347"/>
      <c r="JUG937" s="347"/>
      <c r="JUH937" s="347"/>
      <c r="JUI937" s="347"/>
      <c r="JUJ937" s="347"/>
      <c r="JUK937" s="347"/>
      <c r="JUL937" s="347"/>
      <c r="JUM937" s="347"/>
      <c r="JUN937" s="347"/>
      <c r="JUO937" s="347"/>
      <c r="JUP937" s="347"/>
      <c r="JUQ937" s="347"/>
      <c r="JUR937" s="347"/>
      <c r="JUS937" s="347"/>
      <c r="JUT937" s="347"/>
      <c r="JUU937" s="347"/>
      <c r="JUV937" s="347"/>
      <c r="JUW937" s="347"/>
      <c r="JUX937" s="347"/>
      <c r="JUY937" s="347"/>
      <c r="JUZ937" s="347"/>
      <c r="JVA937" s="347"/>
      <c r="JVB937" s="347"/>
      <c r="JVC937" s="347"/>
      <c r="JVD937" s="347"/>
      <c r="JVE937" s="347"/>
      <c r="JVF937" s="347"/>
      <c r="JVG937" s="347"/>
      <c r="JVH937" s="347"/>
      <c r="JVI937" s="347"/>
      <c r="JVJ937" s="347"/>
      <c r="JVK937" s="347"/>
      <c r="JVL937" s="347"/>
      <c r="JVM937" s="347"/>
      <c r="JVN937" s="347"/>
      <c r="JVO937" s="347"/>
      <c r="JVP937" s="347"/>
      <c r="JVQ937" s="347"/>
      <c r="JVR937" s="347"/>
      <c r="JVS937" s="347"/>
      <c r="JVT937" s="347"/>
      <c r="JVU937" s="347"/>
      <c r="JVV937" s="347"/>
      <c r="JVW937" s="347"/>
      <c r="JVX937" s="347"/>
      <c r="JVY937" s="347"/>
      <c r="JVZ937" s="347"/>
      <c r="JWA937" s="347"/>
      <c r="JWB937" s="347"/>
      <c r="JWC937" s="347"/>
      <c r="JWD937" s="347"/>
      <c r="JWE937" s="347"/>
      <c r="JWF937" s="347"/>
      <c r="JWG937" s="347"/>
      <c r="JWH937" s="347"/>
      <c r="JWI937" s="347"/>
      <c r="JWJ937" s="347"/>
      <c r="JWK937" s="347"/>
      <c r="JWL937" s="347"/>
      <c r="JWM937" s="347"/>
      <c r="JWN937" s="347"/>
      <c r="JWO937" s="347"/>
      <c r="JWP937" s="347"/>
      <c r="JWQ937" s="347"/>
      <c r="JWR937" s="347"/>
      <c r="JWS937" s="347"/>
      <c r="JWT937" s="347"/>
      <c r="JWU937" s="347"/>
      <c r="JWV937" s="347"/>
      <c r="JWW937" s="347"/>
      <c r="JWX937" s="347"/>
      <c r="JWY937" s="347"/>
      <c r="JWZ937" s="347"/>
      <c r="JXA937" s="347"/>
      <c r="JXB937" s="347"/>
      <c r="JXC937" s="347"/>
      <c r="JXD937" s="347"/>
      <c r="JXE937" s="347"/>
      <c r="JXF937" s="347"/>
      <c r="JXG937" s="347"/>
      <c r="JXH937" s="347"/>
      <c r="JXI937" s="347"/>
      <c r="JXJ937" s="347"/>
      <c r="JXK937" s="347"/>
      <c r="JXL937" s="347"/>
      <c r="JXM937" s="347"/>
      <c r="JXN937" s="347"/>
      <c r="JXO937" s="347"/>
      <c r="JXP937" s="347"/>
      <c r="JXQ937" s="347"/>
      <c r="JXR937" s="347"/>
      <c r="JXS937" s="347"/>
      <c r="JXT937" s="347"/>
      <c r="JXU937" s="347"/>
      <c r="JXV937" s="347"/>
      <c r="JXW937" s="347"/>
      <c r="JXX937" s="347"/>
      <c r="JXY937" s="347"/>
      <c r="JXZ937" s="347"/>
      <c r="JYA937" s="347"/>
      <c r="JYB937" s="347"/>
      <c r="JYC937" s="347"/>
      <c r="JYD937" s="347"/>
      <c r="JYE937" s="347"/>
      <c r="JYF937" s="347"/>
      <c r="JYG937" s="347"/>
      <c r="JYH937" s="347"/>
      <c r="JYI937" s="347"/>
      <c r="JYJ937" s="347"/>
      <c r="JYK937" s="347"/>
      <c r="JYL937" s="347"/>
      <c r="JYM937" s="347"/>
      <c r="JYN937" s="347"/>
      <c r="JYO937" s="347"/>
      <c r="JYP937" s="347"/>
      <c r="JYQ937" s="347"/>
      <c r="JYR937" s="347"/>
      <c r="JYS937" s="347"/>
      <c r="JYT937" s="347"/>
      <c r="JYU937" s="347"/>
      <c r="JYV937" s="347"/>
      <c r="JYW937" s="347"/>
      <c r="JYX937" s="347"/>
      <c r="JYY937" s="347"/>
      <c r="JYZ937" s="347"/>
      <c r="JZA937" s="347"/>
      <c r="JZB937" s="347"/>
      <c r="JZC937" s="347"/>
      <c r="JZD937" s="347"/>
      <c r="JZE937" s="347"/>
      <c r="JZF937" s="347"/>
      <c r="JZG937" s="347"/>
      <c r="JZH937" s="347"/>
      <c r="JZI937" s="347"/>
      <c r="JZJ937" s="347"/>
      <c r="JZK937" s="347"/>
      <c r="JZL937" s="347"/>
      <c r="JZM937" s="347"/>
      <c r="JZN937" s="347"/>
      <c r="JZO937" s="347"/>
      <c r="JZP937" s="347"/>
      <c r="JZQ937" s="347"/>
      <c r="JZR937" s="347"/>
      <c r="JZS937" s="347"/>
      <c r="JZT937" s="347"/>
      <c r="JZU937" s="347"/>
      <c r="JZV937" s="347"/>
      <c r="JZW937" s="347"/>
      <c r="JZX937" s="347"/>
      <c r="JZY937" s="347"/>
      <c r="JZZ937" s="347"/>
      <c r="KAA937" s="347"/>
      <c r="KAB937" s="347"/>
      <c r="KAC937" s="347"/>
      <c r="KAD937" s="347"/>
      <c r="KAE937" s="347"/>
      <c r="KAF937" s="347"/>
      <c r="KAG937" s="347"/>
      <c r="KAH937" s="347"/>
      <c r="KAI937" s="347"/>
      <c r="KAJ937" s="347"/>
      <c r="KAK937" s="347"/>
      <c r="KAL937" s="347"/>
      <c r="KAM937" s="347"/>
      <c r="KAN937" s="347"/>
      <c r="KAO937" s="347"/>
      <c r="KAP937" s="347"/>
      <c r="KAQ937" s="347"/>
      <c r="KAR937" s="347"/>
      <c r="KAS937" s="347"/>
      <c r="KAT937" s="347"/>
      <c r="KAU937" s="347"/>
      <c r="KAV937" s="347"/>
      <c r="KAW937" s="347"/>
      <c r="KAX937" s="347"/>
      <c r="KAY937" s="347"/>
      <c r="KAZ937" s="347"/>
      <c r="KBA937" s="347"/>
      <c r="KBB937" s="347"/>
      <c r="KBC937" s="347"/>
      <c r="KBD937" s="347"/>
      <c r="KBE937" s="347"/>
      <c r="KBF937" s="347"/>
      <c r="KBG937" s="347"/>
      <c r="KBH937" s="347"/>
      <c r="KBI937" s="347"/>
      <c r="KBJ937" s="347"/>
      <c r="KBK937" s="347"/>
      <c r="KBL937" s="347"/>
      <c r="KBM937" s="347"/>
      <c r="KBN937" s="347"/>
      <c r="KBO937" s="347"/>
      <c r="KBP937" s="347"/>
      <c r="KBQ937" s="347"/>
      <c r="KBR937" s="347"/>
      <c r="KBS937" s="347"/>
      <c r="KBT937" s="347"/>
      <c r="KBU937" s="347"/>
      <c r="KBV937" s="347"/>
      <c r="KBW937" s="347"/>
      <c r="KBX937" s="347"/>
      <c r="KBY937" s="347"/>
      <c r="KBZ937" s="347"/>
      <c r="KCA937" s="347"/>
      <c r="KCB937" s="347"/>
      <c r="KCC937" s="347"/>
      <c r="KCD937" s="347"/>
      <c r="KCE937" s="347"/>
      <c r="KCF937" s="347"/>
      <c r="KCG937" s="347"/>
      <c r="KCH937" s="347"/>
      <c r="KCI937" s="347"/>
      <c r="KCJ937" s="347"/>
      <c r="KCK937" s="347"/>
      <c r="KCL937" s="347"/>
      <c r="KCM937" s="347"/>
      <c r="KCN937" s="347"/>
      <c r="KCO937" s="347"/>
      <c r="KCP937" s="347"/>
      <c r="KCQ937" s="347"/>
      <c r="KCR937" s="347"/>
      <c r="KCS937" s="347"/>
      <c r="KCT937" s="347"/>
      <c r="KCU937" s="347"/>
      <c r="KCV937" s="347"/>
      <c r="KCW937" s="347"/>
      <c r="KCX937" s="347"/>
      <c r="KCY937" s="347"/>
      <c r="KCZ937" s="347"/>
      <c r="KDA937" s="347"/>
      <c r="KDB937" s="347"/>
      <c r="KDC937" s="347"/>
      <c r="KDD937" s="347"/>
      <c r="KDE937" s="347"/>
      <c r="KDF937" s="347"/>
      <c r="KDG937" s="347"/>
      <c r="KDH937" s="347"/>
      <c r="KDI937" s="347"/>
      <c r="KDJ937" s="347"/>
      <c r="KDK937" s="347"/>
      <c r="KDL937" s="347"/>
      <c r="KDM937" s="347"/>
      <c r="KDN937" s="347"/>
      <c r="KDO937" s="347"/>
      <c r="KDP937" s="347"/>
      <c r="KDQ937" s="347"/>
      <c r="KDR937" s="347"/>
      <c r="KDS937" s="347"/>
      <c r="KDT937" s="347"/>
      <c r="KDU937" s="347"/>
      <c r="KDV937" s="347"/>
      <c r="KDW937" s="347"/>
      <c r="KDX937" s="347"/>
      <c r="KDY937" s="347"/>
      <c r="KDZ937" s="347"/>
      <c r="KEA937" s="347"/>
      <c r="KEB937" s="347"/>
      <c r="KEC937" s="347"/>
      <c r="KED937" s="347"/>
      <c r="KEE937" s="347"/>
      <c r="KEF937" s="347"/>
      <c r="KEG937" s="347"/>
      <c r="KEH937" s="347"/>
      <c r="KEI937" s="347"/>
      <c r="KEJ937" s="347"/>
      <c r="KEK937" s="347"/>
      <c r="KEL937" s="347"/>
      <c r="KEM937" s="347"/>
      <c r="KEN937" s="347"/>
      <c r="KEO937" s="347"/>
      <c r="KEP937" s="347"/>
      <c r="KEQ937" s="347"/>
      <c r="KER937" s="347"/>
      <c r="KES937" s="347"/>
      <c r="KET937" s="347"/>
      <c r="KEU937" s="347"/>
      <c r="KEV937" s="347"/>
      <c r="KEW937" s="347"/>
      <c r="KEX937" s="347"/>
      <c r="KEY937" s="347"/>
      <c r="KEZ937" s="347"/>
      <c r="KFA937" s="347"/>
      <c r="KFB937" s="347"/>
      <c r="KFC937" s="347"/>
      <c r="KFD937" s="347"/>
      <c r="KFE937" s="347"/>
      <c r="KFF937" s="347"/>
      <c r="KFG937" s="347"/>
      <c r="KFH937" s="347"/>
      <c r="KFI937" s="347"/>
      <c r="KFJ937" s="347"/>
      <c r="KFK937" s="347"/>
      <c r="KFL937" s="347"/>
      <c r="KFM937" s="347"/>
      <c r="KFN937" s="347"/>
      <c r="KFO937" s="347"/>
      <c r="KFP937" s="347"/>
      <c r="KFQ937" s="347"/>
      <c r="KFR937" s="347"/>
      <c r="KFS937" s="347"/>
      <c r="KFT937" s="347"/>
      <c r="KFU937" s="347"/>
      <c r="KFV937" s="347"/>
      <c r="KFW937" s="347"/>
      <c r="KFX937" s="347"/>
      <c r="KFY937" s="347"/>
      <c r="KFZ937" s="347"/>
      <c r="KGA937" s="347"/>
      <c r="KGB937" s="347"/>
      <c r="KGC937" s="347"/>
      <c r="KGD937" s="347"/>
      <c r="KGE937" s="347"/>
      <c r="KGF937" s="347"/>
      <c r="KGG937" s="347"/>
      <c r="KGH937" s="347"/>
      <c r="KGI937" s="347"/>
      <c r="KGJ937" s="347"/>
      <c r="KGK937" s="347"/>
      <c r="KGL937" s="347"/>
      <c r="KGM937" s="347"/>
      <c r="KGN937" s="347"/>
      <c r="KGO937" s="347"/>
      <c r="KGP937" s="347"/>
      <c r="KGQ937" s="347"/>
      <c r="KGR937" s="347"/>
      <c r="KGS937" s="347"/>
      <c r="KGT937" s="347"/>
      <c r="KGU937" s="347"/>
      <c r="KGV937" s="347"/>
      <c r="KGW937" s="347"/>
      <c r="KGX937" s="347"/>
      <c r="KGY937" s="347"/>
      <c r="KGZ937" s="347"/>
      <c r="KHA937" s="347"/>
      <c r="KHB937" s="347"/>
      <c r="KHC937" s="347"/>
      <c r="KHD937" s="347"/>
      <c r="KHE937" s="347"/>
      <c r="KHF937" s="347"/>
      <c r="KHG937" s="347"/>
      <c r="KHH937" s="347"/>
      <c r="KHI937" s="347"/>
      <c r="KHJ937" s="347"/>
      <c r="KHK937" s="347"/>
      <c r="KHL937" s="347"/>
      <c r="KHM937" s="347"/>
      <c r="KHN937" s="347"/>
      <c r="KHO937" s="347"/>
      <c r="KHP937" s="347"/>
      <c r="KHQ937" s="347"/>
      <c r="KHR937" s="347"/>
      <c r="KHS937" s="347"/>
      <c r="KHT937" s="347"/>
      <c r="KHU937" s="347"/>
      <c r="KHV937" s="347"/>
      <c r="KHW937" s="347"/>
      <c r="KHX937" s="347"/>
      <c r="KHY937" s="347"/>
      <c r="KHZ937" s="347"/>
      <c r="KIA937" s="347"/>
      <c r="KIB937" s="347"/>
      <c r="KIC937" s="347"/>
      <c r="KID937" s="347"/>
      <c r="KIE937" s="347"/>
      <c r="KIF937" s="347"/>
      <c r="KIG937" s="347"/>
      <c r="KIH937" s="347"/>
      <c r="KII937" s="347"/>
      <c r="KIJ937" s="347"/>
      <c r="KIK937" s="347"/>
      <c r="KIL937" s="347"/>
      <c r="KIM937" s="347"/>
      <c r="KIN937" s="347"/>
      <c r="KIO937" s="347"/>
      <c r="KIP937" s="347"/>
      <c r="KIQ937" s="347"/>
      <c r="KIR937" s="347"/>
      <c r="KIS937" s="347"/>
      <c r="KIT937" s="347"/>
      <c r="KIU937" s="347"/>
      <c r="KIV937" s="347"/>
      <c r="KIW937" s="347"/>
      <c r="KIX937" s="347"/>
      <c r="KIY937" s="347"/>
      <c r="KIZ937" s="347"/>
      <c r="KJA937" s="347"/>
      <c r="KJB937" s="347"/>
      <c r="KJC937" s="347"/>
      <c r="KJD937" s="347"/>
      <c r="KJE937" s="347"/>
      <c r="KJF937" s="347"/>
      <c r="KJG937" s="347"/>
      <c r="KJH937" s="347"/>
      <c r="KJI937" s="347"/>
      <c r="KJJ937" s="347"/>
      <c r="KJK937" s="347"/>
      <c r="KJL937" s="347"/>
      <c r="KJM937" s="347"/>
      <c r="KJN937" s="347"/>
      <c r="KJO937" s="347"/>
      <c r="KJP937" s="347"/>
      <c r="KJQ937" s="347"/>
      <c r="KJR937" s="347"/>
      <c r="KJS937" s="347"/>
      <c r="KJT937" s="347"/>
      <c r="KJU937" s="347"/>
      <c r="KJV937" s="347"/>
      <c r="KJW937" s="347"/>
      <c r="KJX937" s="347"/>
      <c r="KJY937" s="347"/>
      <c r="KJZ937" s="347"/>
      <c r="KKA937" s="347"/>
      <c r="KKB937" s="347"/>
      <c r="KKC937" s="347"/>
      <c r="KKD937" s="347"/>
      <c r="KKE937" s="347"/>
      <c r="KKF937" s="347"/>
      <c r="KKG937" s="347"/>
      <c r="KKH937" s="347"/>
      <c r="KKI937" s="347"/>
      <c r="KKJ937" s="347"/>
      <c r="KKK937" s="347"/>
      <c r="KKL937" s="347"/>
      <c r="KKM937" s="347"/>
      <c r="KKN937" s="347"/>
      <c r="KKO937" s="347"/>
      <c r="KKP937" s="347"/>
      <c r="KKQ937" s="347"/>
      <c r="KKR937" s="347"/>
      <c r="KKS937" s="347"/>
      <c r="KKT937" s="347"/>
      <c r="KKU937" s="347"/>
      <c r="KKV937" s="347"/>
      <c r="KKW937" s="347"/>
      <c r="KKX937" s="347"/>
      <c r="KKY937" s="347"/>
      <c r="KKZ937" s="347"/>
      <c r="KLA937" s="347"/>
      <c r="KLB937" s="347"/>
      <c r="KLC937" s="347"/>
      <c r="KLD937" s="347"/>
      <c r="KLE937" s="347"/>
      <c r="KLF937" s="347"/>
      <c r="KLG937" s="347"/>
      <c r="KLH937" s="347"/>
      <c r="KLI937" s="347"/>
      <c r="KLJ937" s="347"/>
      <c r="KLK937" s="347"/>
      <c r="KLL937" s="347"/>
      <c r="KLM937" s="347"/>
      <c r="KLN937" s="347"/>
      <c r="KLO937" s="347"/>
      <c r="KLP937" s="347"/>
      <c r="KLQ937" s="347"/>
      <c r="KLR937" s="347"/>
      <c r="KLS937" s="347"/>
      <c r="KLT937" s="347"/>
      <c r="KLU937" s="347"/>
      <c r="KLV937" s="347"/>
      <c r="KLW937" s="347"/>
      <c r="KLX937" s="347"/>
      <c r="KLY937" s="347"/>
      <c r="KLZ937" s="347"/>
      <c r="KMA937" s="347"/>
      <c r="KMB937" s="347"/>
      <c r="KMC937" s="347"/>
      <c r="KMD937" s="347"/>
      <c r="KME937" s="347"/>
      <c r="KMF937" s="347"/>
      <c r="KMG937" s="347"/>
      <c r="KMH937" s="347"/>
      <c r="KMI937" s="347"/>
      <c r="KMJ937" s="347"/>
      <c r="KMK937" s="347"/>
      <c r="KML937" s="347"/>
      <c r="KMM937" s="347"/>
      <c r="KMN937" s="347"/>
      <c r="KMO937" s="347"/>
      <c r="KMP937" s="347"/>
      <c r="KMQ937" s="347"/>
      <c r="KMR937" s="347"/>
      <c r="KMS937" s="347"/>
      <c r="KMT937" s="347"/>
      <c r="KMU937" s="347"/>
      <c r="KMV937" s="347"/>
      <c r="KMW937" s="347"/>
      <c r="KMX937" s="347"/>
      <c r="KMY937" s="347"/>
      <c r="KMZ937" s="347"/>
      <c r="KNA937" s="347"/>
      <c r="KNB937" s="347"/>
      <c r="KNC937" s="347"/>
      <c r="KND937" s="347"/>
      <c r="KNE937" s="347"/>
      <c r="KNF937" s="347"/>
      <c r="KNG937" s="347"/>
      <c r="KNH937" s="347"/>
      <c r="KNI937" s="347"/>
      <c r="KNJ937" s="347"/>
      <c r="KNK937" s="347"/>
      <c r="KNL937" s="347"/>
      <c r="KNM937" s="347"/>
      <c r="KNN937" s="347"/>
      <c r="KNO937" s="347"/>
      <c r="KNP937" s="347"/>
      <c r="KNQ937" s="347"/>
      <c r="KNR937" s="347"/>
      <c r="KNS937" s="347"/>
      <c r="KNT937" s="347"/>
      <c r="KNU937" s="347"/>
      <c r="KNV937" s="347"/>
      <c r="KNW937" s="347"/>
      <c r="KNX937" s="347"/>
      <c r="KNY937" s="347"/>
      <c r="KNZ937" s="347"/>
      <c r="KOA937" s="347"/>
      <c r="KOB937" s="347"/>
      <c r="KOC937" s="347"/>
      <c r="KOD937" s="347"/>
      <c r="KOE937" s="347"/>
      <c r="KOF937" s="347"/>
      <c r="KOG937" s="347"/>
      <c r="KOH937" s="347"/>
      <c r="KOI937" s="347"/>
      <c r="KOJ937" s="347"/>
      <c r="KOK937" s="347"/>
      <c r="KOL937" s="347"/>
      <c r="KOM937" s="347"/>
      <c r="KON937" s="347"/>
      <c r="KOO937" s="347"/>
      <c r="KOP937" s="347"/>
      <c r="KOQ937" s="347"/>
      <c r="KOR937" s="347"/>
      <c r="KOS937" s="347"/>
      <c r="KOT937" s="347"/>
      <c r="KOU937" s="347"/>
      <c r="KOV937" s="347"/>
      <c r="KOW937" s="347"/>
      <c r="KOX937" s="347"/>
      <c r="KOY937" s="347"/>
      <c r="KOZ937" s="347"/>
      <c r="KPA937" s="347"/>
      <c r="KPB937" s="347"/>
      <c r="KPC937" s="347"/>
      <c r="KPD937" s="347"/>
      <c r="KPE937" s="347"/>
      <c r="KPF937" s="347"/>
      <c r="KPG937" s="347"/>
      <c r="KPH937" s="347"/>
      <c r="KPI937" s="347"/>
      <c r="KPJ937" s="347"/>
      <c r="KPK937" s="347"/>
      <c r="KPL937" s="347"/>
      <c r="KPM937" s="347"/>
      <c r="KPN937" s="347"/>
      <c r="KPO937" s="347"/>
      <c r="KPP937" s="347"/>
      <c r="KPQ937" s="347"/>
      <c r="KPR937" s="347"/>
      <c r="KPS937" s="347"/>
      <c r="KPT937" s="347"/>
      <c r="KPU937" s="347"/>
      <c r="KPV937" s="347"/>
      <c r="KPW937" s="347"/>
      <c r="KPX937" s="347"/>
      <c r="KPY937" s="347"/>
      <c r="KPZ937" s="347"/>
      <c r="KQA937" s="347"/>
      <c r="KQB937" s="347"/>
      <c r="KQC937" s="347"/>
      <c r="KQD937" s="347"/>
      <c r="KQE937" s="347"/>
      <c r="KQF937" s="347"/>
      <c r="KQG937" s="347"/>
      <c r="KQH937" s="347"/>
      <c r="KQI937" s="347"/>
      <c r="KQJ937" s="347"/>
      <c r="KQK937" s="347"/>
      <c r="KQL937" s="347"/>
      <c r="KQM937" s="347"/>
      <c r="KQN937" s="347"/>
      <c r="KQO937" s="347"/>
      <c r="KQP937" s="347"/>
      <c r="KQQ937" s="347"/>
      <c r="KQR937" s="347"/>
      <c r="KQS937" s="347"/>
      <c r="KQT937" s="347"/>
      <c r="KQU937" s="347"/>
      <c r="KQV937" s="347"/>
      <c r="KQW937" s="347"/>
      <c r="KQX937" s="347"/>
      <c r="KQY937" s="347"/>
      <c r="KQZ937" s="347"/>
      <c r="KRA937" s="347"/>
      <c r="KRB937" s="347"/>
      <c r="KRC937" s="347"/>
      <c r="KRD937" s="347"/>
      <c r="KRE937" s="347"/>
      <c r="KRF937" s="347"/>
      <c r="KRG937" s="347"/>
      <c r="KRH937" s="347"/>
      <c r="KRI937" s="347"/>
      <c r="KRJ937" s="347"/>
      <c r="KRK937" s="347"/>
      <c r="KRL937" s="347"/>
      <c r="KRM937" s="347"/>
      <c r="KRN937" s="347"/>
      <c r="KRO937" s="347"/>
      <c r="KRP937" s="347"/>
      <c r="KRQ937" s="347"/>
      <c r="KRR937" s="347"/>
      <c r="KRS937" s="347"/>
      <c r="KRT937" s="347"/>
      <c r="KRU937" s="347"/>
      <c r="KRV937" s="347"/>
      <c r="KRW937" s="347"/>
      <c r="KRX937" s="347"/>
      <c r="KRY937" s="347"/>
      <c r="KRZ937" s="347"/>
      <c r="KSA937" s="347"/>
      <c r="KSB937" s="347"/>
      <c r="KSC937" s="347"/>
      <c r="KSD937" s="347"/>
      <c r="KSE937" s="347"/>
      <c r="KSF937" s="347"/>
      <c r="KSG937" s="347"/>
      <c r="KSH937" s="347"/>
      <c r="KSI937" s="347"/>
      <c r="KSJ937" s="347"/>
      <c r="KSK937" s="347"/>
      <c r="KSL937" s="347"/>
      <c r="KSM937" s="347"/>
      <c r="KSN937" s="347"/>
      <c r="KSO937" s="347"/>
      <c r="KSP937" s="347"/>
      <c r="KSQ937" s="347"/>
      <c r="KSR937" s="347"/>
      <c r="KSS937" s="347"/>
      <c r="KST937" s="347"/>
      <c r="KSU937" s="347"/>
      <c r="KSV937" s="347"/>
      <c r="KSW937" s="347"/>
      <c r="KSX937" s="347"/>
      <c r="KSY937" s="347"/>
      <c r="KSZ937" s="347"/>
      <c r="KTA937" s="347"/>
      <c r="KTB937" s="347"/>
      <c r="KTC937" s="347"/>
      <c r="KTD937" s="347"/>
      <c r="KTE937" s="347"/>
      <c r="KTF937" s="347"/>
      <c r="KTG937" s="347"/>
      <c r="KTH937" s="347"/>
      <c r="KTI937" s="347"/>
      <c r="KTJ937" s="347"/>
      <c r="KTK937" s="347"/>
      <c r="KTL937" s="347"/>
      <c r="KTM937" s="347"/>
      <c r="KTN937" s="347"/>
      <c r="KTO937" s="347"/>
      <c r="KTP937" s="347"/>
      <c r="KTQ937" s="347"/>
      <c r="KTR937" s="347"/>
      <c r="KTS937" s="347"/>
      <c r="KTT937" s="347"/>
      <c r="KTU937" s="347"/>
      <c r="KTV937" s="347"/>
      <c r="KTW937" s="347"/>
      <c r="KTX937" s="347"/>
      <c r="KTY937" s="347"/>
      <c r="KTZ937" s="347"/>
      <c r="KUA937" s="347"/>
      <c r="KUB937" s="347"/>
      <c r="KUC937" s="347"/>
      <c r="KUD937" s="347"/>
      <c r="KUE937" s="347"/>
      <c r="KUF937" s="347"/>
      <c r="KUG937" s="347"/>
      <c r="KUH937" s="347"/>
      <c r="KUI937" s="347"/>
      <c r="KUJ937" s="347"/>
      <c r="KUK937" s="347"/>
      <c r="KUL937" s="347"/>
      <c r="KUM937" s="347"/>
      <c r="KUN937" s="347"/>
      <c r="KUO937" s="347"/>
      <c r="KUP937" s="347"/>
      <c r="KUQ937" s="347"/>
      <c r="KUR937" s="347"/>
      <c r="KUS937" s="347"/>
      <c r="KUT937" s="347"/>
      <c r="KUU937" s="347"/>
      <c r="KUV937" s="347"/>
      <c r="KUW937" s="347"/>
      <c r="KUX937" s="347"/>
      <c r="KUY937" s="347"/>
      <c r="KUZ937" s="347"/>
      <c r="KVA937" s="347"/>
      <c r="KVB937" s="347"/>
      <c r="KVC937" s="347"/>
      <c r="KVD937" s="347"/>
      <c r="KVE937" s="347"/>
      <c r="KVF937" s="347"/>
      <c r="KVG937" s="347"/>
      <c r="KVH937" s="347"/>
      <c r="KVI937" s="347"/>
      <c r="KVJ937" s="347"/>
      <c r="KVK937" s="347"/>
      <c r="KVL937" s="347"/>
      <c r="KVM937" s="347"/>
      <c r="KVN937" s="347"/>
      <c r="KVO937" s="347"/>
      <c r="KVP937" s="347"/>
      <c r="KVQ937" s="347"/>
      <c r="KVR937" s="347"/>
      <c r="KVS937" s="347"/>
      <c r="KVT937" s="347"/>
      <c r="KVU937" s="347"/>
      <c r="KVV937" s="347"/>
      <c r="KVW937" s="347"/>
      <c r="KVX937" s="347"/>
      <c r="KVY937" s="347"/>
      <c r="KVZ937" s="347"/>
      <c r="KWA937" s="347"/>
      <c r="KWB937" s="347"/>
      <c r="KWC937" s="347"/>
      <c r="KWD937" s="347"/>
      <c r="KWE937" s="347"/>
      <c r="KWF937" s="347"/>
      <c r="KWG937" s="347"/>
      <c r="KWH937" s="347"/>
      <c r="KWI937" s="347"/>
      <c r="KWJ937" s="347"/>
      <c r="KWK937" s="347"/>
      <c r="KWL937" s="347"/>
      <c r="KWM937" s="347"/>
      <c r="KWN937" s="347"/>
      <c r="KWO937" s="347"/>
      <c r="KWP937" s="347"/>
      <c r="KWQ937" s="347"/>
      <c r="KWR937" s="347"/>
      <c r="KWS937" s="347"/>
      <c r="KWT937" s="347"/>
      <c r="KWU937" s="347"/>
      <c r="KWV937" s="347"/>
      <c r="KWW937" s="347"/>
      <c r="KWX937" s="347"/>
      <c r="KWY937" s="347"/>
      <c r="KWZ937" s="347"/>
      <c r="KXA937" s="347"/>
      <c r="KXB937" s="347"/>
      <c r="KXC937" s="347"/>
      <c r="KXD937" s="347"/>
      <c r="KXE937" s="347"/>
      <c r="KXF937" s="347"/>
      <c r="KXG937" s="347"/>
      <c r="KXH937" s="347"/>
      <c r="KXI937" s="347"/>
      <c r="KXJ937" s="347"/>
      <c r="KXK937" s="347"/>
      <c r="KXL937" s="347"/>
      <c r="KXM937" s="347"/>
      <c r="KXN937" s="347"/>
      <c r="KXO937" s="347"/>
      <c r="KXP937" s="347"/>
      <c r="KXQ937" s="347"/>
      <c r="KXR937" s="347"/>
      <c r="KXS937" s="347"/>
      <c r="KXT937" s="347"/>
      <c r="KXU937" s="347"/>
      <c r="KXV937" s="347"/>
      <c r="KXW937" s="347"/>
      <c r="KXX937" s="347"/>
      <c r="KXY937" s="347"/>
      <c r="KXZ937" s="347"/>
      <c r="KYA937" s="347"/>
      <c r="KYB937" s="347"/>
      <c r="KYC937" s="347"/>
      <c r="KYD937" s="347"/>
      <c r="KYE937" s="347"/>
      <c r="KYF937" s="347"/>
      <c r="KYG937" s="347"/>
      <c r="KYH937" s="347"/>
      <c r="KYI937" s="347"/>
      <c r="KYJ937" s="347"/>
      <c r="KYK937" s="347"/>
      <c r="KYL937" s="347"/>
      <c r="KYM937" s="347"/>
      <c r="KYN937" s="347"/>
      <c r="KYO937" s="347"/>
      <c r="KYP937" s="347"/>
      <c r="KYQ937" s="347"/>
      <c r="KYR937" s="347"/>
      <c r="KYS937" s="347"/>
      <c r="KYT937" s="347"/>
      <c r="KYU937" s="347"/>
      <c r="KYV937" s="347"/>
      <c r="KYW937" s="347"/>
      <c r="KYX937" s="347"/>
      <c r="KYY937" s="347"/>
      <c r="KYZ937" s="347"/>
      <c r="KZA937" s="347"/>
      <c r="KZB937" s="347"/>
      <c r="KZC937" s="347"/>
      <c r="KZD937" s="347"/>
      <c r="KZE937" s="347"/>
      <c r="KZF937" s="347"/>
      <c r="KZG937" s="347"/>
      <c r="KZH937" s="347"/>
      <c r="KZI937" s="347"/>
      <c r="KZJ937" s="347"/>
      <c r="KZK937" s="347"/>
      <c r="KZL937" s="347"/>
      <c r="KZM937" s="347"/>
      <c r="KZN937" s="347"/>
      <c r="KZO937" s="347"/>
      <c r="KZP937" s="347"/>
      <c r="KZQ937" s="347"/>
      <c r="KZR937" s="347"/>
      <c r="KZS937" s="347"/>
      <c r="KZT937" s="347"/>
      <c r="KZU937" s="347"/>
      <c r="KZV937" s="347"/>
      <c r="KZW937" s="347"/>
      <c r="KZX937" s="347"/>
      <c r="KZY937" s="347"/>
      <c r="KZZ937" s="347"/>
      <c r="LAA937" s="347"/>
      <c r="LAB937" s="347"/>
      <c r="LAC937" s="347"/>
      <c r="LAD937" s="347"/>
      <c r="LAE937" s="347"/>
      <c r="LAF937" s="347"/>
      <c r="LAG937" s="347"/>
      <c r="LAH937" s="347"/>
      <c r="LAI937" s="347"/>
      <c r="LAJ937" s="347"/>
      <c r="LAK937" s="347"/>
      <c r="LAL937" s="347"/>
      <c r="LAM937" s="347"/>
      <c r="LAN937" s="347"/>
      <c r="LAO937" s="347"/>
      <c r="LAP937" s="347"/>
      <c r="LAQ937" s="347"/>
      <c r="LAR937" s="347"/>
      <c r="LAS937" s="347"/>
      <c r="LAT937" s="347"/>
      <c r="LAU937" s="347"/>
      <c r="LAV937" s="347"/>
      <c r="LAW937" s="347"/>
      <c r="LAX937" s="347"/>
      <c r="LAY937" s="347"/>
      <c r="LAZ937" s="347"/>
      <c r="LBA937" s="347"/>
      <c r="LBB937" s="347"/>
      <c r="LBC937" s="347"/>
      <c r="LBD937" s="347"/>
      <c r="LBE937" s="347"/>
      <c r="LBF937" s="347"/>
      <c r="LBG937" s="347"/>
      <c r="LBH937" s="347"/>
      <c r="LBI937" s="347"/>
      <c r="LBJ937" s="347"/>
      <c r="LBK937" s="347"/>
      <c r="LBL937" s="347"/>
      <c r="LBM937" s="347"/>
      <c r="LBN937" s="347"/>
      <c r="LBO937" s="347"/>
      <c r="LBP937" s="347"/>
      <c r="LBQ937" s="347"/>
      <c r="LBR937" s="347"/>
      <c r="LBS937" s="347"/>
      <c r="LBT937" s="347"/>
      <c r="LBU937" s="347"/>
      <c r="LBV937" s="347"/>
      <c r="LBW937" s="347"/>
      <c r="LBX937" s="347"/>
      <c r="LBY937" s="347"/>
      <c r="LBZ937" s="347"/>
      <c r="LCA937" s="347"/>
      <c r="LCB937" s="347"/>
      <c r="LCC937" s="347"/>
      <c r="LCD937" s="347"/>
      <c r="LCE937" s="347"/>
      <c r="LCF937" s="347"/>
      <c r="LCG937" s="347"/>
      <c r="LCH937" s="347"/>
      <c r="LCI937" s="347"/>
      <c r="LCJ937" s="347"/>
      <c r="LCK937" s="347"/>
      <c r="LCL937" s="347"/>
      <c r="LCM937" s="347"/>
      <c r="LCN937" s="347"/>
      <c r="LCO937" s="347"/>
      <c r="LCP937" s="347"/>
      <c r="LCQ937" s="347"/>
      <c r="LCR937" s="347"/>
      <c r="LCS937" s="347"/>
      <c r="LCT937" s="347"/>
      <c r="LCU937" s="347"/>
      <c r="LCV937" s="347"/>
      <c r="LCW937" s="347"/>
      <c r="LCX937" s="347"/>
      <c r="LCY937" s="347"/>
      <c r="LCZ937" s="347"/>
      <c r="LDA937" s="347"/>
      <c r="LDB937" s="347"/>
      <c r="LDC937" s="347"/>
      <c r="LDD937" s="347"/>
      <c r="LDE937" s="347"/>
      <c r="LDF937" s="347"/>
      <c r="LDG937" s="347"/>
      <c r="LDH937" s="347"/>
      <c r="LDI937" s="347"/>
      <c r="LDJ937" s="347"/>
      <c r="LDK937" s="347"/>
      <c r="LDL937" s="347"/>
      <c r="LDM937" s="347"/>
      <c r="LDN937" s="347"/>
      <c r="LDO937" s="347"/>
      <c r="LDP937" s="347"/>
      <c r="LDQ937" s="347"/>
      <c r="LDR937" s="347"/>
      <c r="LDS937" s="347"/>
      <c r="LDT937" s="347"/>
      <c r="LDU937" s="347"/>
      <c r="LDV937" s="347"/>
      <c r="LDW937" s="347"/>
      <c r="LDX937" s="347"/>
      <c r="LDY937" s="347"/>
      <c r="LDZ937" s="347"/>
      <c r="LEA937" s="347"/>
      <c r="LEB937" s="347"/>
      <c r="LEC937" s="347"/>
      <c r="LED937" s="347"/>
      <c r="LEE937" s="347"/>
      <c r="LEF937" s="347"/>
      <c r="LEG937" s="347"/>
      <c r="LEH937" s="347"/>
      <c r="LEI937" s="347"/>
      <c r="LEJ937" s="347"/>
      <c r="LEK937" s="347"/>
      <c r="LEL937" s="347"/>
      <c r="LEM937" s="347"/>
      <c r="LEN937" s="347"/>
      <c r="LEO937" s="347"/>
      <c r="LEP937" s="347"/>
      <c r="LEQ937" s="347"/>
      <c r="LER937" s="347"/>
      <c r="LES937" s="347"/>
      <c r="LET937" s="347"/>
      <c r="LEU937" s="347"/>
      <c r="LEV937" s="347"/>
      <c r="LEW937" s="347"/>
      <c r="LEX937" s="347"/>
      <c r="LEY937" s="347"/>
      <c r="LEZ937" s="347"/>
      <c r="LFA937" s="347"/>
      <c r="LFB937" s="347"/>
      <c r="LFC937" s="347"/>
      <c r="LFD937" s="347"/>
      <c r="LFE937" s="347"/>
      <c r="LFF937" s="347"/>
      <c r="LFG937" s="347"/>
      <c r="LFH937" s="347"/>
      <c r="LFI937" s="347"/>
      <c r="LFJ937" s="347"/>
      <c r="LFK937" s="347"/>
      <c r="LFL937" s="347"/>
      <c r="LFM937" s="347"/>
      <c r="LFN937" s="347"/>
      <c r="LFO937" s="347"/>
      <c r="LFP937" s="347"/>
      <c r="LFQ937" s="347"/>
      <c r="LFR937" s="347"/>
      <c r="LFS937" s="347"/>
      <c r="LFT937" s="347"/>
      <c r="LFU937" s="347"/>
      <c r="LFV937" s="347"/>
      <c r="LFW937" s="347"/>
      <c r="LFX937" s="347"/>
      <c r="LFY937" s="347"/>
      <c r="LFZ937" s="347"/>
      <c r="LGA937" s="347"/>
      <c r="LGB937" s="347"/>
      <c r="LGC937" s="347"/>
      <c r="LGD937" s="347"/>
      <c r="LGE937" s="347"/>
      <c r="LGF937" s="347"/>
      <c r="LGG937" s="347"/>
      <c r="LGH937" s="347"/>
      <c r="LGI937" s="347"/>
      <c r="LGJ937" s="347"/>
      <c r="LGK937" s="347"/>
      <c r="LGL937" s="347"/>
      <c r="LGM937" s="347"/>
      <c r="LGN937" s="347"/>
      <c r="LGO937" s="347"/>
      <c r="LGP937" s="347"/>
      <c r="LGQ937" s="347"/>
      <c r="LGR937" s="347"/>
      <c r="LGS937" s="347"/>
      <c r="LGT937" s="347"/>
      <c r="LGU937" s="347"/>
      <c r="LGV937" s="347"/>
      <c r="LGW937" s="347"/>
      <c r="LGX937" s="347"/>
      <c r="LGY937" s="347"/>
      <c r="LGZ937" s="347"/>
      <c r="LHA937" s="347"/>
      <c r="LHB937" s="347"/>
      <c r="LHC937" s="347"/>
      <c r="LHD937" s="347"/>
      <c r="LHE937" s="347"/>
      <c r="LHF937" s="347"/>
      <c r="LHG937" s="347"/>
      <c r="LHH937" s="347"/>
      <c r="LHI937" s="347"/>
      <c r="LHJ937" s="347"/>
      <c r="LHK937" s="347"/>
      <c r="LHL937" s="347"/>
      <c r="LHM937" s="347"/>
      <c r="LHN937" s="347"/>
      <c r="LHO937" s="347"/>
      <c r="LHP937" s="347"/>
      <c r="LHQ937" s="347"/>
      <c r="LHR937" s="347"/>
      <c r="LHS937" s="347"/>
      <c r="LHT937" s="347"/>
      <c r="LHU937" s="347"/>
      <c r="LHV937" s="347"/>
      <c r="LHW937" s="347"/>
      <c r="LHX937" s="347"/>
      <c r="LHY937" s="347"/>
      <c r="LHZ937" s="347"/>
      <c r="LIA937" s="347"/>
      <c r="LIB937" s="347"/>
      <c r="LIC937" s="347"/>
      <c r="LID937" s="347"/>
      <c r="LIE937" s="347"/>
      <c r="LIF937" s="347"/>
      <c r="LIG937" s="347"/>
      <c r="LIH937" s="347"/>
      <c r="LII937" s="347"/>
      <c r="LIJ937" s="347"/>
      <c r="LIK937" s="347"/>
      <c r="LIL937" s="347"/>
      <c r="LIM937" s="347"/>
      <c r="LIN937" s="347"/>
      <c r="LIO937" s="347"/>
      <c r="LIP937" s="347"/>
      <c r="LIQ937" s="347"/>
      <c r="LIR937" s="347"/>
      <c r="LIS937" s="347"/>
      <c r="LIT937" s="347"/>
      <c r="LIU937" s="347"/>
      <c r="LIV937" s="347"/>
      <c r="LIW937" s="347"/>
      <c r="LIX937" s="347"/>
      <c r="LIY937" s="347"/>
      <c r="LIZ937" s="347"/>
      <c r="LJA937" s="347"/>
      <c r="LJB937" s="347"/>
      <c r="LJC937" s="347"/>
      <c r="LJD937" s="347"/>
      <c r="LJE937" s="347"/>
      <c r="LJF937" s="347"/>
      <c r="LJG937" s="347"/>
      <c r="LJH937" s="347"/>
      <c r="LJI937" s="347"/>
      <c r="LJJ937" s="347"/>
      <c r="LJK937" s="347"/>
      <c r="LJL937" s="347"/>
      <c r="LJM937" s="347"/>
      <c r="LJN937" s="347"/>
      <c r="LJO937" s="347"/>
      <c r="LJP937" s="347"/>
      <c r="LJQ937" s="347"/>
      <c r="LJR937" s="347"/>
      <c r="LJS937" s="347"/>
      <c r="LJT937" s="347"/>
      <c r="LJU937" s="347"/>
      <c r="LJV937" s="347"/>
      <c r="LJW937" s="347"/>
      <c r="LJX937" s="347"/>
      <c r="LJY937" s="347"/>
      <c r="LJZ937" s="347"/>
      <c r="LKA937" s="347"/>
      <c r="LKB937" s="347"/>
      <c r="LKC937" s="347"/>
      <c r="LKD937" s="347"/>
      <c r="LKE937" s="347"/>
      <c r="LKF937" s="347"/>
      <c r="LKG937" s="347"/>
      <c r="LKH937" s="347"/>
      <c r="LKI937" s="347"/>
      <c r="LKJ937" s="347"/>
      <c r="LKK937" s="347"/>
      <c r="LKL937" s="347"/>
      <c r="LKM937" s="347"/>
      <c r="LKN937" s="347"/>
      <c r="LKO937" s="347"/>
      <c r="LKP937" s="347"/>
      <c r="LKQ937" s="347"/>
      <c r="LKR937" s="347"/>
      <c r="LKS937" s="347"/>
      <c r="LKT937" s="347"/>
      <c r="LKU937" s="347"/>
      <c r="LKV937" s="347"/>
      <c r="LKW937" s="347"/>
      <c r="LKX937" s="347"/>
      <c r="LKY937" s="347"/>
      <c r="LKZ937" s="347"/>
      <c r="LLA937" s="347"/>
      <c r="LLB937" s="347"/>
      <c r="LLC937" s="347"/>
      <c r="LLD937" s="347"/>
      <c r="LLE937" s="347"/>
      <c r="LLF937" s="347"/>
      <c r="LLG937" s="347"/>
      <c r="LLH937" s="347"/>
      <c r="LLI937" s="347"/>
      <c r="LLJ937" s="347"/>
      <c r="LLK937" s="347"/>
      <c r="LLL937" s="347"/>
      <c r="LLM937" s="347"/>
      <c r="LLN937" s="347"/>
      <c r="LLO937" s="347"/>
      <c r="LLP937" s="347"/>
      <c r="LLQ937" s="347"/>
      <c r="LLR937" s="347"/>
      <c r="LLS937" s="347"/>
      <c r="LLT937" s="347"/>
      <c r="LLU937" s="347"/>
      <c r="LLV937" s="347"/>
      <c r="LLW937" s="347"/>
      <c r="LLX937" s="347"/>
      <c r="LLY937" s="347"/>
      <c r="LLZ937" s="347"/>
      <c r="LMA937" s="347"/>
      <c r="LMB937" s="347"/>
      <c r="LMC937" s="347"/>
      <c r="LMD937" s="347"/>
      <c r="LME937" s="347"/>
      <c r="LMF937" s="347"/>
      <c r="LMG937" s="347"/>
      <c r="LMH937" s="347"/>
      <c r="LMI937" s="347"/>
      <c r="LMJ937" s="347"/>
      <c r="LMK937" s="347"/>
      <c r="LML937" s="347"/>
      <c r="LMM937" s="347"/>
      <c r="LMN937" s="347"/>
      <c r="LMO937" s="347"/>
      <c r="LMP937" s="347"/>
      <c r="LMQ937" s="347"/>
      <c r="LMR937" s="347"/>
      <c r="LMS937" s="347"/>
      <c r="LMT937" s="347"/>
      <c r="LMU937" s="347"/>
      <c r="LMV937" s="347"/>
      <c r="LMW937" s="347"/>
      <c r="LMX937" s="347"/>
      <c r="LMY937" s="347"/>
      <c r="LMZ937" s="347"/>
      <c r="LNA937" s="347"/>
      <c r="LNB937" s="347"/>
      <c r="LNC937" s="347"/>
      <c r="LND937" s="347"/>
      <c r="LNE937" s="347"/>
      <c r="LNF937" s="347"/>
      <c r="LNG937" s="347"/>
      <c r="LNH937" s="347"/>
      <c r="LNI937" s="347"/>
      <c r="LNJ937" s="347"/>
      <c r="LNK937" s="347"/>
      <c r="LNL937" s="347"/>
      <c r="LNM937" s="347"/>
      <c r="LNN937" s="347"/>
      <c r="LNO937" s="347"/>
      <c r="LNP937" s="347"/>
      <c r="LNQ937" s="347"/>
      <c r="LNR937" s="347"/>
      <c r="LNS937" s="347"/>
      <c r="LNT937" s="347"/>
      <c r="LNU937" s="347"/>
      <c r="LNV937" s="347"/>
      <c r="LNW937" s="347"/>
      <c r="LNX937" s="347"/>
      <c r="LNY937" s="347"/>
      <c r="LNZ937" s="347"/>
      <c r="LOA937" s="347"/>
      <c r="LOB937" s="347"/>
      <c r="LOC937" s="347"/>
      <c r="LOD937" s="347"/>
      <c r="LOE937" s="347"/>
      <c r="LOF937" s="347"/>
      <c r="LOG937" s="347"/>
      <c r="LOH937" s="347"/>
      <c r="LOI937" s="347"/>
      <c r="LOJ937" s="347"/>
      <c r="LOK937" s="347"/>
      <c r="LOL937" s="347"/>
      <c r="LOM937" s="347"/>
      <c r="LON937" s="347"/>
      <c r="LOO937" s="347"/>
      <c r="LOP937" s="347"/>
      <c r="LOQ937" s="347"/>
      <c r="LOR937" s="347"/>
      <c r="LOS937" s="347"/>
      <c r="LOT937" s="347"/>
      <c r="LOU937" s="347"/>
      <c r="LOV937" s="347"/>
      <c r="LOW937" s="347"/>
      <c r="LOX937" s="347"/>
      <c r="LOY937" s="347"/>
      <c r="LOZ937" s="347"/>
      <c r="LPA937" s="347"/>
      <c r="LPB937" s="347"/>
      <c r="LPC937" s="347"/>
      <c r="LPD937" s="347"/>
      <c r="LPE937" s="347"/>
      <c r="LPF937" s="347"/>
      <c r="LPG937" s="347"/>
      <c r="LPH937" s="347"/>
      <c r="LPI937" s="347"/>
      <c r="LPJ937" s="347"/>
      <c r="LPK937" s="347"/>
      <c r="LPL937" s="347"/>
      <c r="LPM937" s="347"/>
      <c r="LPN937" s="347"/>
      <c r="LPO937" s="347"/>
      <c r="LPP937" s="347"/>
      <c r="LPQ937" s="347"/>
      <c r="LPR937" s="347"/>
      <c r="LPS937" s="347"/>
      <c r="LPT937" s="347"/>
      <c r="LPU937" s="347"/>
      <c r="LPV937" s="347"/>
      <c r="LPW937" s="347"/>
      <c r="LPX937" s="347"/>
      <c r="LPY937" s="347"/>
      <c r="LPZ937" s="347"/>
      <c r="LQA937" s="347"/>
      <c r="LQB937" s="347"/>
      <c r="LQC937" s="347"/>
      <c r="LQD937" s="347"/>
      <c r="LQE937" s="347"/>
      <c r="LQF937" s="347"/>
      <c r="LQG937" s="347"/>
      <c r="LQH937" s="347"/>
      <c r="LQI937" s="347"/>
      <c r="LQJ937" s="347"/>
      <c r="LQK937" s="347"/>
      <c r="LQL937" s="347"/>
      <c r="LQM937" s="347"/>
      <c r="LQN937" s="347"/>
      <c r="LQO937" s="347"/>
      <c r="LQP937" s="347"/>
      <c r="LQQ937" s="347"/>
      <c r="LQR937" s="347"/>
      <c r="LQS937" s="347"/>
      <c r="LQT937" s="347"/>
      <c r="LQU937" s="347"/>
      <c r="LQV937" s="347"/>
      <c r="LQW937" s="347"/>
      <c r="LQX937" s="347"/>
      <c r="LQY937" s="347"/>
      <c r="LQZ937" s="347"/>
      <c r="LRA937" s="347"/>
      <c r="LRB937" s="347"/>
      <c r="LRC937" s="347"/>
      <c r="LRD937" s="347"/>
      <c r="LRE937" s="347"/>
      <c r="LRF937" s="347"/>
      <c r="LRG937" s="347"/>
      <c r="LRH937" s="347"/>
      <c r="LRI937" s="347"/>
      <c r="LRJ937" s="347"/>
      <c r="LRK937" s="347"/>
      <c r="LRL937" s="347"/>
      <c r="LRM937" s="347"/>
      <c r="LRN937" s="347"/>
      <c r="LRO937" s="347"/>
      <c r="LRP937" s="347"/>
      <c r="LRQ937" s="347"/>
      <c r="LRR937" s="347"/>
      <c r="LRS937" s="347"/>
      <c r="LRT937" s="347"/>
      <c r="LRU937" s="347"/>
      <c r="LRV937" s="347"/>
      <c r="LRW937" s="347"/>
      <c r="LRX937" s="347"/>
      <c r="LRY937" s="347"/>
      <c r="LRZ937" s="347"/>
      <c r="LSA937" s="347"/>
      <c r="LSB937" s="347"/>
      <c r="LSC937" s="347"/>
      <c r="LSD937" s="347"/>
      <c r="LSE937" s="347"/>
      <c r="LSF937" s="347"/>
      <c r="LSG937" s="347"/>
      <c r="LSH937" s="347"/>
      <c r="LSI937" s="347"/>
      <c r="LSJ937" s="347"/>
      <c r="LSK937" s="347"/>
      <c r="LSL937" s="347"/>
      <c r="LSM937" s="347"/>
      <c r="LSN937" s="347"/>
      <c r="LSO937" s="347"/>
      <c r="LSP937" s="347"/>
      <c r="LSQ937" s="347"/>
      <c r="LSR937" s="347"/>
      <c r="LSS937" s="347"/>
      <c r="LST937" s="347"/>
      <c r="LSU937" s="347"/>
      <c r="LSV937" s="347"/>
      <c r="LSW937" s="347"/>
      <c r="LSX937" s="347"/>
      <c r="LSY937" s="347"/>
      <c r="LSZ937" s="347"/>
      <c r="LTA937" s="347"/>
      <c r="LTB937" s="347"/>
      <c r="LTC937" s="347"/>
      <c r="LTD937" s="347"/>
      <c r="LTE937" s="347"/>
      <c r="LTF937" s="347"/>
      <c r="LTG937" s="347"/>
      <c r="LTH937" s="347"/>
      <c r="LTI937" s="347"/>
      <c r="LTJ937" s="347"/>
      <c r="LTK937" s="347"/>
      <c r="LTL937" s="347"/>
      <c r="LTM937" s="347"/>
      <c r="LTN937" s="347"/>
      <c r="LTO937" s="347"/>
      <c r="LTP937" s="347"/>
      <c r="LTQ937" s="347"/>
      <c r="LTR937" s="347"/>
      <c r="LTS937" s="347"/>
      <c r="LTT937" s="347"/>
      <c r="LTU937" s="347"/>
      <c r="LTV937" s="347"/>
      <c r="LTW937" s="347"/>
      <c r="LTX937" s="347"/>
      <c r="LTY937" s="347"/>
      <c r="LTZ937" s="347"/>
      <c r="LUA937" s="347"/>
      <c r="LUB937" s="347"/>
      <c r="LUC937" s="347"/>
      <c r="LUD937" s="347"/>
      <c r="LUE937" s="347"/>
      <c r="LUF937" s="347"/>
      <c r="LUG937" s="347"/>
      <c r="LUH937" s="347"/>
      <c r="LUI937" s="347"/>
      <c r="LUJ937" s="347"/>
      <c r="LUK937" s="347"/>
      <c r="LUL937" s="347"/>
      <c r="LUM937" s="347"/>
      <c r="LUN937" s="347"/>
      <c r="LUO937" s="347"/>
      <c r="LUP937" s="347"/>
      <c r="LUQ937" s="347"/>
      <c r="LUR937" s="347"/>
      <c r="LUS937" s="347"/>
      <c r="LUT937" s="347"/>
      <c r="LUU937" s="347"/>
      <c r="LUV937" s="347"/>
      <c r="LUW937" s="347"/>
      <c r="LUX937" s="347"/>
      <c r="LUY937" s="347"/>
      <c r="LUZ937" s="347"/>
      <c r="LVA937" s="347"/>
      <c r="LVB937" s="347"/>
      <c r="LVC937" s="347"/>
      <c r="LVD937" s="347"/>
      <c r="LVE937" s="347"/>
      <c r="LVF937" s="347"/>
      <c r="LVG937" s="347"/>
      <c r="LVH937" s="347"/>
      <c r="LVI937" s="347"/>
      <c r="LVJ937" s="347"/>
      <c r="LVK937" s="347"/>
      <c r="LVL937" s="347"/>
      <c r="LVM937" s="347"/>
      <c r="LVN937" s="347"/>
      <c r="LVO937" s="347"/>
      <c r="LVP937" s="347"/>
      <c r="LVQ937" s="347"/>
      <c r="LVR937" s="347"/>
      <c r="LVS937" s="347"/>
      <c r="LVT937" s="347"/>
      <c r="LVU937" s="347"/>
      <c r="LVV937" s="347"/>
      <c r="LVW937" s="347"/>
      <c r="LVX937" s="347"/>
      <c r="LVY937" s="347"/>
      <c r="LVZ937" s="347"/>
      <c r="LWA937" s="347"/>
      <c r="LWB937" s="347"/>
      <c r="LWC937" s="347"/>
      <c r="LWD937" s="347"/>
      <c r="LWE937" s="347"/>
      <c r="LWF937" s="347"/>
      <c r="LWG937" s="347"/>
      <c r="LWH937" s="347"/>
      <c r="LWI937" s="347"/>
      <c r="LWJ937" s="347"/>
      <c r="LWK937" s="347"/>
      <c r="LWL937" s="347"/>
      <c r="LWM937" s="347"/>
      <c r="LWN937" s="347"/>
      <c r="LWO937" s="347"/>
      <c r="LWP937" s="347"/>
      <c r="LWQ937" s="347"/>
      <c r="LWR937" s="347"/>
      <c r="LWS937" s="347"/>
      <c r="LWT937" s="347"/>
      <c r="LWU937" s="347"/>
      <c r="LWV937" s="347"/>
      <c r="LWW937" s="347"/>
      <c r="LWX937" s="347"/>
      <c r="LWY937" s="347"/>
      <c r="LWZ937" s="347"/>
      <c r="LXA937" s="347"/>
      <c r="LXB937" s="347"/>
      <c r="LXC937" s="347"/>
      <c r="LXD937" s="347"/>
      <c r="LXE937" s="347"/>
      <c r="LXF937" s="347"/>
      <c r="LXG937" s="347"/>
      <c r="LXH937" s="347"/>
      <c r="LXI937" s="347"/>
      <c r="LXJ937" s="347"/>
      <c r="LXK937" s="347"/>
      <c r="LXL937" s="347"/>
      <c r="LXM937" s="347"/>
      <c r="LXN937" s="347"/>
      <c r="LXO937" s="347"/>
      <c r="LXP937" s="347"/>
      <c r="LXQ937" s="347"/>
      <c r="LXR937" s="347"/>
      <c r="LXS937" s="347"/>
      <c r="LXT937" s="347"/>
      <c r="LXU937" s="347"/>
      <c r="LXV937" s="347"/>
      <c r="LXW937" s="347"/>
      <c r="LXX937" s="347"/>
      <c r="LXY937" s="347"/>
      <c r="LXZ937" s="347"/>
      <c r="LYA937" s="347"/>
      <c r="LYB937" s="347"/>
      <c r="LYC937" s="347"/>
      <c r="LYD937" s="347"/>
      <c r="LYE937" s="347"/>
      <c r="LYF937" s="347"/>
      <c r="LYG937" s="347"/>
      <c r="LYH937" s="347"/>
      <c r="LYI937" s="347"/>
      <c r="LYJ937" s="347"/>
      <c r="LYK937" s="347"/>
      <c r="LYL937" s="347"/>
      <c r="LYM937" s="347"/>
      <c r="LYN937" s="347"/>
      <c r="LYO937" s="347"/>
      <c r="LYP937" s="347"/>
      <c r="LYQ937" s="347"/>
      <c r="LYR937" s="347"/>
      <c r="LYS937" s="347"/>
      <c r="LYT937" s="347"/>
      <c r="LYU937" s="347"/>
      <c r="LYV937" s="347"/>
      <c r="LYW937" s="347"/>
      <c r="LYX937" s="347"/>
      <c r="LYY937" s="347"/>
      <c r="LYZ937" s="347"/>
      <c r="LZA937" s="347"/>
      <c r="LZB937" s="347"/>
      <c r="LZC937" s="347"/>
      <c r="LZD937" s="347"/>
      <c r="LZE937" s="347"/>
      <c r="LZF937" s="347"/>
      <c r="LZG937" s="347"/>
      <c r="LZH937" s="347"/>
      <c r="LZI937" s="347"/>
      <c r="LZJ937" s="347"/>
      <c r="LZK937" s="347"/>
      <c r="LZL937" s="347"/>
      <c r="LZM937" s="347"/>
      <c r="LZN937" s="347"/>
      <c r="LZO937" s="347"/>
      <c r="LZP937" s="347"/>
      <c r="LZQ937" s="347"/>
      <c r="LZR937" s="347"/>
      <c r="LZS937" s="347"/>
      <c r="LZT937" s="347"/>
      <c r="LZU937" s="347"/>
      <c r="LZV937" s="347"/>
      <c r="LZW937" s="347"/>
      <c r="LZX937" s="347"/>
      <c r="LZY937" s="347"/>
      <c r="LZZ937" s="347"/>
      <c r="MAA937" s="347"/>
      <c r="MAB937" s="347"/>
      <c r="MAC937" s="347"/>
      <c r="MAD937" s="347"/>
      <c r="MAE937" s="347"/>
      <c r="MAF937" s="347"/>
      <c r="MAG937" s="347"/>
      <c r="MAH937" s="347"/>
      <c r="MAI937" s="347"/>
      <c r="MAJ937" s="347"/>
      <c r="MAK937" s="347"/>
      <c r="MAL937" s="347"/>
      <c r="MAM937" s="347"/>
      <c r="MAN937" s="347"/>
      <c r="MAO937" s="347"/>
      <c r="MAP937" s="347"/>
      <c r="MAQ937" s="347"/>
      <c r="MAR937" s="347"/>
      <c r="MAS937" s="347"/>
      <c r="MAT937" s="347"/>
      <c r="MAU937" s="347"/>
      <c r="MAV937" s="347"/>
      <c r="MAW937" s="347"/>
      <c r="MAX937" s="347"/>
      <c r="MAY937" s="347"/>
      <c r="MAZ937" s="347"/>
      <c r="MBA937" s="347"/>
      <c r="MBB937" s="347"/>
      <c r="MBC937" s="347"/>
      <c r="MBD937" s="347"/>
      <c r="MBE937" s="347"/>
      <c r="MBF937" s="347"/>
      <c r="MBG937" s="347"/>
      <c r="MBH937" s="347"/>
      <c r="MBI937" s="347"/>
      <c r="MBJ937" s="347"/>
      <c r="MBK937" s="347"/>
      <c r="MBL937" s="347"/>
      <c r="MBM937" s="347"/>
      <c r="MBN937" s="347"/>
      <c r="MBO937" s="347"/>
      <c r="MBP937" s="347"/>
      <c r="MBQ937" s="347"/>
      <c r="MBR937" s="347"/>
      <c r="MBS937" s="347"/>
      <c r="MBT937" s="347"/>
      <c r="MBU937" s="347"/>
      <c r="MBV937" s="347"/>
      <c r="MBW937" s="347"/>
      <c r="MBX937" s="347"/>
      <c r="MBY937" s="347"/>
      <c r="MBZ937" s="347"/>
      <c r="MCA937" s="347"/>
      <c r="MCB937" s="347"/>
      <c r="MCC937" s="347"/>
      <c r="MCD937" s="347"/>
      <c r="MCE937" s="347"/>
      <c r="MCF937" s="347"/>
      <c r="MCG937" s="347"/>
      <c r="MCH937" s="347"/>
      <c r="MCI937" s="347"/>
      <c r="MCJ937" s="347"/>
      <c r="MCK937" s="347"/>
      <c r="MCL937" s="347"/>
      <c r="MCM937" s="347"/>
      <c r="MCN937" s="347"/>
      <c r="MCO937" s="347"/>
      <c r="MCP937" s="347"/>
      <c r="MCQ937" s="347"/>
      <c r="MCR937" s="347"/>
      <c r="MCS937" s="347"/>
      <c r="MCT937" s="347"/>
      <c r="MCU937" s="347"/>
      <c r="MCV937" s="347"/>
      <c r="MCW937" s="347"/>
      <c r="MCX937" s="347"/>
      <c r="MCY937" s="347"/>
      <c r="MCZ937" s="347"/>
      <c r="MDA937" s="347"/>
      <c r="MDB937" s="347"/>
      <c r="MDC937" s="347"/>
      <c r="MDD937" s="347"/>
      <c r="MDE937" s="347"/>
      <c r="MDF937" s="347"/>
      <c r="MDG937" s="347"/>
      <c r="MDH937" s="347"/>
      <c r="MDI937" s="347"/>
      <c r="MDJ937" s="347"/>
      <c r="MDK937" s="347"/>
      <c r="MDL937" s="347"/>
      <c r="MDM937" s="347"/>
      <c r="MDN937" s="347"/>
      <c r="MDO937" s="347"/>
      <c r="MDP937" s="347"/>
      <c r="MDQ937" s="347"/>
      <c r="MDR937" s="347"/>
      <c r="MDS937" s="347"/>
      <c r="MDT937" s="347"/>
      <c r="MDU937" s="347"/>
      <c r="MDV937" s="347"/>
      <c r="MDW937" s="347"/>
      <c r="MDX937" s="347"/>
      <c r="MDY937" s="347"/>
      <c r="MDZ937" s="347"/>
      <c r="MEA937" s="347"/>
      <c r="MEB937" s="347"/>
      <c r="MEC937" s="347"/>
      <c r="MED937" s="347"/>
      <c r="MEE937" s="347"/>
      <c r="MEF937" s="347"/>
      <c r="MEG937" s="347"/>
      <c r="MEH937" s="347"/>
      <c r="MEI937" s="347"/>
      <c r="MEJ937" s="347"/>
      <c r="MEK937" s="347"/>
      <c r="MEL937" s="347"/>
      <c r="MEM937" s="347"/>
      <c r="MEN937" s="347"/>
      <c r="MEO937" s="347"/>
      <c r="MEP937" s="347"/>
      <c r="MEQ937" s="347"/>
      <c r="MER937" s="347"/>
      <c r="MES937" s="347"/>
      <c r="MET937" s="347"/>
      <c r="MEU937" s="347"/>
      <c r="MEV937" s="347"/>
      <c r="MEW937" s="347"/>
      <c r="MEX937" s="347"/>
      <c r="MEY937" s="347"/>
      <c r="MEZ937" s="347"/>
      <c r="MFA937" s="347"/>
      <c r="MFB937" s="347"/>
      <c r="MFC937" s="347"/>
      <c r="MFD937" s="347"/>
      <c r="MFE937" s="347"/>
      <c r="MFF937" s="347"/>
      <c r="MFG937" s="347"/>
      <c r="MFH937" s="347"/>
      <c r="MFI937" s="347"/>
      <c r="MFJ937" s="347"/>
      <c r="MFK937" s="347"/>
      <c r="MFL937" s="347"/>
      <c r="MFM937" s="347"/>
      <c r="MFN937" s="347"/>
      <c r="MFO937" s="347"/>
      <c r="MFP937" s="347"/>
      <c r="MFQ937" s="347"/>
      <c r="MFR937" s="347"/>
      <c r="MFS937" s="347"/>
      <c r="MFT937" s="347"/>
      <c r="MFU937" s="347"/>
      <c r="MFV937" s="347"/>
      <c r="MFW937" s="347"/>
      <c r="MFX937" s="347"/>
      <c r="MFY937" s="347"/>
      <c r="MFZ937" s="347"/>
      <c r="MGA937" s="347"/>
      <c r="MGB937" s="347"/>
      <c r="MGC937" s="347"/>
      <c r="MGD937" s="347"/>
      <c r="MGE937" s="347"/>
      <c r="MGF937" s="347"/>
      <c r="MGG937" s="347"/>
      <c r="MGH937" s="347"/>
      <c r="MGI937" s="347"/>
      <c r="MGJ937" s="347"/>
      <c r="MGK937" s="347"/>
      <c r="MGL937" s="347"/>
      <c r="MGM937" s="347"/>
      <c r="MGN937" s="347"/>
      <c r="MGO937" s="347"/>
      <c r="MGP937" s="347"/>
      <c r="MGQ937" s="347"/>
      <c r="MGR937" s="347"/>
      <c r="MGS937" s="347"/>
      <c r="MGT937" s="347"/>
      <c r="MGU937" s="347"/>
      <c r="MGV937" s="347"/>
      <c r="MGW937" s="347"/>
      <c r="MGX937" s="347"/>
      <c r="MGY937" s="347"/>
      <c r="MGZ937" s="347"/>
      <c r="MHA937" s="347"/>
      <c r="MHB937" s="347"/>
      <c r="MHC937" s="347"/>
      <c r="MHD937" s="347"/>
      <c r="MHE937" s="347"/>
      <c r="MHF937" s="347"/>
      <c r="MHG937" s="347"/>
      <c r="MHH937" s="347"/>
      <c r="MHI937" s="347"/>
      <c r="MHJ937" s="347"/>
      <c r="MHK937" s="347"/>
      <c r="MHL937" s="347"/>
      <c r="MHM937" s="347"/>
      <c r="MHN937" s="347"/>
      <c r="MHO937" s="347"/>
      <c r="MHP937" s="347"/>
      <c r="MHQ937" s="347"/>
      <c r="MHR937" s="347"/>
      <c r="MHS937" s="347"/>
      <c r="MHT937" s="347"/>
      <c r="MHU937" s="347"/>
      <c r="MHV937" s="347"/>
      <c r="MHW937" s="347"/>
      <c r="MHX937" s="347"/>
      <c r="MHY937" s="347"/>
      <c r="MHZ937" s="347"/>
      <c r="MIA937" s="347"/>
      <c r="MIB937" s="347"/>
      <c r="MIC937" s="347"/>
      <c r="MID937" s="347"/>
      <c r="MIE937" s="347"/>
      <c r="MIF937" s="347"/>
      <c r="MIG937" s="347"/>
      <c r="MIH937" s="347"/>
      <c r="MII937" s="347"/>
      <c r="MIJ937" s="347"/>
      <c r="MIK937" s="347"/>
      <c r="MIL937" s="347"/>
      <c r="MIM937" s="347"/>
      <c r="MIN937" s="347"/>
      <c r="MIO937" s="347"/>
      <c r="MIP937" s="347"/>
      <c r="MIQ937" s="347"/>
      <c r="MIR937" s="347"/>
      <c r="MIS937" s="347"/>
      <c r="MIT937" s="347"/>
      <c r="MIU937" s="347"/>
      <c r="MIV937" s="347"/>
      <c r="MIW937" s="347"/>
      <c r="MIX937" s="347"/>
      <c r="MIY937" s="347"/>
      <c r="MIZ937" s="347"/>
      <c r="MJA937" s="347"/>
      <c r="MJB937" s="347"/>
      <c r="MJC937" s="347"/>
      <c r="MJD937" s="347"/>
      <c r="MJE937" s="347"/>
      <c r="MJF937" s="347"/>
      <c r="MJG937" s="347"/>
      <c r="MJH937" s="347"/>
      <c r="MJI937" s="347"/>
      <c r="MJJ937" s="347"/>
      <c r="MJK937" s="347"/>
      <c r="MJL937" s="347"/>
      <c r="MJM937" s="347"/>
      <c r="MJN937" s="347"/>
      <c r="MJO937" s="347"/>
      <c r="MJP937" s="347"/>
      <c r="MJQ937" s="347"/>
      <c r="MJR937" s="347"/>
      <c r="MJS937" s="347"/>
      <c r="MJT937" s="347"/>
      <c r="MJU937" s="347"/>
      <c r="MJV937" s="347"/>
      <c r="MJW937" s="347"/>
      <c r="MJX937" s="347"/>
      <c r="MJY937" s="347"/>
      <c r="MJZ937" s="347"/>
      <c r="MKA937" s="347"/>
      <c r="MKB937" s="347"/>
      <c r="MKC937" s="347"/>
      <c r="MKD937" s="347"/>
      <c r="MKE937" s="347"/>
      <c r="MKF937" s="347"/>
      <c r="MKG937" s="347"/>
      <c r="MKH937" s="347"/>
      <c r="MKI937" s="347"/>
      <c r="MKJ937" s="347"/>
      <c r="MKK937" s="347"/>
      <c r="MKL937" s="347"/>
      <c r="MKM937" s="347"/>
      <c r="MKN937" s="347"/>
      <c r="MKO937" s="347"/>
      <c r="MKP937" s="347"/>
      <c r="MKQ937" s="347"/>
      <c r="MKR937" s="347"/>
      <c r="MKS937" s="347"/>
      <c r="MKT937" s="347"/>
      <c r="MKU937" s="347"/>
      <c r="MKV937" s="347"/>
      <c r="MKW937" s="347"/>
      <c r="MKX937" s="347"/>
      <c r="MKY937" s="347"/>
      <c r="MKZ937" s="347"/>
      <c r="MLA937" s="347"/>
      <c r="MLB937" s="347"/>
      <c r="MLC937" s="347"/>
      <c r="MLD937" s="347"/>
      <c r="MLE937" s="347"/>
      <c r="MLF937" s="347"/>
      <c r="MLG937" s="347"/>
      <c r="MLH937" s="347"/>
      <c r="MLI937" s="347"/>
      <c r="MLJ937" s="347"/>
      <c r="MLK937" s="347"/>
      <c r="MLL937" s="347"/>
      <c r="MLM937" s="347"/>
      <c r="MLN937" s="347"/>
      <c r="MLO937" s="347"/>
      <c r="MLP937" s="347"/>
      <c r="MLQ937" s="347"/>
      <c r="MLR937" s="347"/>
      <c r="MLS937" s="347"/>
      <c r="MLT937" s="347"/>
      <c r="MLU937" s="347"/>
      <c r="MLV937" s="347"/>
      <c r="MLW937" s="347"/>
      <c r="MLX937" s="347"/>
      <c r="MLY937" s="347"/>
      <c r="MLZ937" s="347"/>
      <c r="MMA937" s="347"/>
      <c r="MMB937" s="347"/>
      <c r="MMC937" s="347"/>
      <c r="MMD937" s="347"/>
      <c r="MME937" s="347"/>
      <c r="MMF937" s="347"/>
      <c r="MMG937" s="347"/>
      <c r="MMH937" s="347"/>
      <c r="MMI937" s="347"/>
      <c r="MMJ937" s="347"/>
      <c r="MMK937" s="347"/>
      <c r="MML937" s="347"/>
      <c r="MMM937" s="347"/>
      <c r="MMN937" s="347"/>
      <c r="MMO937" s="347"/>
      <c r="MMP937" s="347"/>
      <c r="MMQ937" s="347"/>
      <c r="MMR937" s="347"/>
      <c r="MMS937" s="347"/>
      <c r="MMT937" s="347"/>
      <c r="MMU937" s="347"/>
      <c r="MMV937" s="347"/>
      <c r="MMW937" s="347"/>
      <c r="MMX937" s="347"/>
      <c r="MMY937" s="347"/>
      <c r="MMZ937" s="347"/>
      <c r="MNA937" s="347"/>
      <c r="MNB937" s="347"/>
      <c r="MNC937" s="347"/>
      <c r="MND937" s="347"/>
      <c r="MNE937" s="347"/>
      <c r="MNF937" s="347"/>
      <c r="MNG937" s="347"/>
      <c r="MNH937" s="347"/>
      <c r="MNI937" s="347"/>
      <c r="MNJ937" s="347"/>
      <c r="MNK937" s="347"/>
      <c r="MNL937" s="347"/>
      <c r="MNM937" s="347"/>
      <c r="MNN937" s="347"/>
      <c r="MNO937" s="347"/>
      <c r="MNP937" s="347"/>
      <c r="MNQ937" s="347"/>
      <c r="MNR937" s="347"/>
      <c r="MNS937" s="347"/>
      <c r="MNT937" s="347"/>
      <c r="MNU937" s="347"/>
      <c r="MNV937" s="347"/>
      <c r="MNW937" s="347"/>
      <c r="MNX937" s="347"/>
      <c r="MNY937" s="347"/>
      <c r="MNZ937" s="347"/>
      <c r="MOA937" s="347"/>
      <c r="MOB937" s="347"/>
      <c r="MOC937" s="347"/>
      <c r="MOD937" s="347"/>
      <c r="MOE937" s="347"/>
      <c r="MOF937" s="347"/>
      <c r="MOG937" s="347"/>
      <c r="MOH937" s="347"/>
      <c r="MOI937" s="347"/>
      <c r="MOJ937" s="347"/>
      <c r="MOK937" s="347"/>
      <c r="MOL937" s="347"/>
      <c r="MOM937" s="347"/>
      <c r="MON937" s="347"/>
      <c r="MOO937" s="347"/>
      <c r="MOP937" s="347"/>
      <c r="MOQ937" s="347"/>
      <c r="MOR937" s="347"/>
      <c r="MOS937" s="347"/>
      <c r="MOT937" s="347"/>
      <c r="MOU937" s="347"/>
      <c r="MOV937" s="347"/>
      <c r="MOW937" s="347"/>
      <c r="MOX937" s="347"/>
      <c r="MOY937" s="347"/>
      <c r="MOZ937" s="347"/>
      <c r="MPA937" s="347"/>
      <c r="MPB937" s="347"/>
      <c r="MPC937" s="347"/>
      <c r="MPD937" s="347"/>
      <c r="MPE937" s="347"/>
      <c r="MPF937" s="347"/>
      <c r="MPG937" s="347"/>
      <c r="MPH937" s="347"/>
      <c r="MPI937" s="347"/>
      <c r="MPJ937" s="347"/>
      <c r="MPK937" s="347"/>
      <c r="MPL937" s="347"/>
      <c r="MPM937" s="347"/>
      <c r="MPN937" s="347"/>
      <c r="MPO937" s="347"/>
      <c r="MPP937" s="347"/>
      <c r="MPQ937" s="347"/>
      <c r="MPR937" s="347"/>
      <c r="MPS937" s="347"/>
      <c r="MPT937" s="347"/>
      <c r="MPU937" s="347"/>
      <c r="MPV937" s="347"/>
      <c r="MPW937" s="347"/>
      <c r="MPX937" s="347"/>
      <c r="MPY937" s="347"/>
      <c r="MPZ937" s="347"/>
      <c r="MQA937" s="347"/>
      <c r="MQB937" s="347"/>
      <c r="MQC937" s="347"/>
      <c r="MQD937" s="347"/>
      <c r="MQE937" s="347"/>
      <c r="MQF937" s="347"/>
      <c r="MQG937" s="347"/>
      <c r="MQH937" s="347"/>
      <c r="MQI937" s="347"/>
      <c r="MQJ937" s="347"/>
      <c r="MQK937" s="347"/>
      <c r="MQL937" s="347"/>
      <c r="MQM937" s="347"/>
      <c r="MQN937" s="347"/>
      <c r="MQO937" s="347"/>
      <c r="MQP937" s="347"/>
      <c r="MQQ937" s="347"/>
      <c r="MQR937" s="347"/>
      <c r="MQS937" s="347"/>
      <c r="MQT937" s="347"/>
      <c r="MQU937" s="347"/>
      <c r="MQV937" s="347"/>
      <c r="MQW937" s="347"/>
      <c r="MQX937" s="347"/>
      <c r="MQY937" s="347"/>
      <c r="MQZ937" s="347"/>
      <c r="MRA937" s="347"/>
      <c r="MRB937" s="347"/>
      <c r="MRC937" s="347"/>
      <c r="MRD937" s="347"/>
      <c r="MRE937" s="347"/>
      <c r="MRF937" s="347"/>
      <c r="MRG937" s="347"/>
      <c r="MRH937" s="347"/>
      <c r="MRI937" s="347"/>
      <c r="MRJ937" s="347"/>
      <c r="MRK937" s="347"/>
      <c r="MRL937" s="347"/>
      <c r="MRM937" s="347"/>
      <c r="MRN937" s="347"/>
      <c r="MRO937" s="347"/>
      <c r="MRP937" s="347"/>
      <c r="MRQ937" s="347"/>
      <c r="MRR937" s="347"/>
      <c r="MRS937" s="347"/>
      <c r="MRT937" s="347"/>
      <c r="MRU937" s="347"/>
      <c r="MRV937" s="347"/>
      <c r="MRW937" s="347"/>
      <c r="MRX937" s="347"/>
      <c r="MRY937" s="347"/>
      <c r="MRZ937" s="347"/>
      <c r="MSA937" s="347"/>
      <c r="MSB937" s="347"/>
      <c r="MSC937" s="347"/>
      <c r="MSD937" s="347"/>
      <c r="MSE937" s="347"/>
      <c r="MSF937" s="347"/>
      <c r="MSG937" s="347"/>
      <c r="MSH937" s="347"/>
      <c r="MSI937" s="347"/>
      <c r="MSJ937" s="347"/>
      <c r="MSK937" s="347"/>
      <c r="MSL937" s="347"/>
      <c r="MSM937" s="347"/>
      <c r="MSN937" s="347"/>
      <c r="MSO937" s="347"/>
      <c r="MSP937" s="347"/>
      <c r="MSQ937" s="347"/>
      <c r="MSR937" s="347"/>
      <c r="MSS937" s="347"/>
      <c r="MST937" s="347"/>
      <c r="MSU937" s="347"/>
      <c r="MSV937" s="347"/>
      <c r="MSW937" s="347"/>
      <c r="MSX937" s="347"/>
      <c r="MSY937" s="347"/>
      <c r="MSZ937" s="347"/>
      <c r="MTA937" s="347"/>
      <c r="MTB937" s="347"/>
      <c r="MTC937" s="347"/>
      <c r="MTD937" s="347"/>
      <c r="MTE937" s="347"/>
      <c r="MTF937" s="347"/>
      <c r="MTG937" s="347"/>
      <c r="MTH937" s="347"/>
      <c r="MTI937" s="347"/>
      <c r="MTJ937" s="347"/>
      <c r="MTK937" s="347"/>
      <c r="MTL937" s="347"/>
      <c r="MTM937" s="347"/>
      <c r="MTN937" s="347"/>
      <c r="MTO937" s="347"/>
      <c r="MTP937" s="347"/>
      <c r="MTQ937" s="347"/>
      <c r="MTR937" s="347"/>
      <c r="MTS937" s="347"/>
      <c r="MTT937" s="347"/>
      <c r="MTU937" s="347"/>
      <c r="MTV937" s="347"/>
      <c r="MTW937" s="347"/>
      <c r="MTX937" s="347"/>
      <c r="MTY937" s="347"/>
      <c r="MTZ937" s="347"/>
      <c r="MUA937" s="347"/>
      <c r="MUB937" s="347"/>
      <c r="MUC937" s="347"/>
      <c r="MUD937" s="347"/>
      <c r="MUE937" s="347"/>
      <c r="MUF937" s="347"/>
      <c r="MUG937" s="347"/>
      <c r="MUH937" s="347"/>
      <c r="MUI937" s="347"/>
      <c r="MUJ937" s="347"/>
      <c r="MUK937" s="347"/>
      <c r="MUL937" s="347"/>
      <c r="MUM937" s="347"/>
      <c r="MUN937" s="347"/>
      <c r="MUO937" s="347"/>
      <c r="MUP937" s="347"/>
      <c r="MUQ937" s="347"/>
      <c r="MUR937" s="347"/>
      <c r="MUS937" s="347"/>
      <c r="MUT937" s="347"/>
      <c r="MUU937" s="347"/>
      <c r="MUV937" s="347"/>
      <c r="MUW937" s="347"/>
      <c r="MUX937" s="347"/>
      <c r="MUY937" s="347"/>
      <c r="MUZ937" s="347"/>
      <c r="MVA937" s="347"/>
      <c r="MVB937" s="347"/>
      <c r="MVC937" s="347"/>
      <c r="MVD937" s="347"/>
      <c r="MVE937" s="347"/>
      <c r="MVF937" s="347"/>
      <c r="MVG937" s="347"/>
      <c r="MVH937" s="347"/>
      <c r="MVI937" s="347"/>
      <c r="MVJ937" s="347"/>
      <c r="MVK937" s="347"/>
      <c r="MVL937" s="347"/>
      <c r="MVM937" s="347"/>
      <c r="MVN937" s="347"/>
      <c r="MVO937" s="347"/>
      <c r="MVP937" s="347"/>
      <c r="MVQ937" s="347"/>
      <c r="MVR937" s="347"/>
      <c r="MVS937" s="347"/>
      <c r="MVT937" s="347"/>
      <c r="MVU937" s="347"/>
      <c r="MVV937" s="347"/>
      <c r="MVW937" s="347"/>
      <c r="MVX937" s="347"/>
      <c r="MVY937" s="347"/>
      <c r="MVZ937" s="347"/>
      <c r="MWA937" s="347"/>
      <c r="MWB937" s="347"/>
      <c r="MWC937" s="347"/>
      <c r="MWD937" s="347"/>
      <c r="MWE937" s="347"/>
      <c r="MWF937" s="347"/>
      <c r="MWG937" s="347"/>
      <c r="MWH937" s="347"/>
      <c r="MWI937" s="347"/>
      <c r="MWJ937" s="347"/>
      <c r="MWK937" s="347"/>
      <c r="MWL937" s="347"/>
      <c r="MWM937" s="347"/>
      <c r="MWN937" s="347"/>
      <c r="MWO937" s="347"/>
      <c r="MWP937" s="347"/>
      <c r="MWQ937" s="347"/>
      <c r="MWR937" s="347"/>
      <c r="MWS937" s="347"/>
      <c r="MWT937" s="347"/>
      <c r="MWU937" s="347"/>
      <c r="MWV937" s="347"/>
      <c r="MWW937" s="347"/>
      <c r="MWX937" s="347"/>
      <c r="MWY937" s="347"/>
      <c r="MWZ937" s="347"/>
      <c r="MXA937" s="347"/>
      <c r="MXB937" s="347"/>
      <c r="MXC937" s="347"/>
      <c r="MXD937" s="347"/>
      <c r="MXE937" s="347"/>
      <c r="MXF937" s="347"/>
      <c r="MXG937" s="347"/>
      <c r="MXH937" s="347"/>
      <c r="MXI937" s="347"/>
      <c r="MXJ937" s="347"/>
      <c r="MXK937" s="347"/>
      <c r="MXL937" s="347"/>
      <c r="MXM937" s="347"/>
      <c r="MXN937" s="347"/>
      <c r="MXO937" s="347"/>
      <c r="MXP937" s="347"/>
      <c r="MXQ937" s="347"/>
      <c r="MXR937" s="347"/>
      <c r="MXS937" s="347"/>
      <c r="MXT937" s="347"/>
      <c r="MXU937" s="347"/>
      <c r="MXV937" s="347"/>
      <c r="MXW937" s="347"/>
      <c r="MXX937" s="347"/>
      <c r="MXY937" s="347"/>
      <c r="MXZ937" s="347"/>
      <c r="MYA937" s="347"/>
      <c r="MYB937" s="347"/>
      <c r="MYC937" s="347"/>
      <c r="MYD937" s="347"/>
      <c r="MYE937" s="347"/>
      <c r="MYF937" s="347"/>
      <c r="MYG937" s="347"/>
      <c r="MYH937" s="347"/>
      <c r="MYI937" s="347"/>
      <c r="MYJ937" s="347"/>
      <c r="MYK937" s="347"/>
      <c r="MYL937" s="347"/>
      <c r="MYM937" s="347"/>
      <c r="MYN937" s="347"/>
      <c r="MYO937" s="347"/>
      <c r="MYP937" s="347"/>
      <c r="MYQ937" s="347"/>
      <c r="MYR937" s="347"/>
      <c r="MYS937" s="347"/>
      <c r="MYT937" s="347"/>
      <c r="MYU937" s="347"/>
      <c r="MYV937" s="347"/>
      <c r="MYW937" s="347"/>
      <c r="MYX937" s="347"/>
      <c r="MYY937" s="347"/>
      <c r="MYZ937" s="347"/>
      <c r="MZA937" s="347"/>
      <c r="MZB937" s="347"/>
      <c r="MZC937" s="347"/>
      <c r="MZD937" s="347"/>
      <c r="MZE937" s="347"/>
      <c r="MZF937" s="347"/>
      <c r="MZG937" s="347"/>
      <c r="MZH937" s="347"/>
      <c r="MZI937" s="347"/>
      <c r="MZJ937" s="347"/>
      <c r="MZK937" s="347"/>
      <c r="MZL937" s="347"/>
      <c r="MZM937" s="347"/>
      <c r="MZN937" s="347"/>
      <c r="MZO937" s="347"/>
      <c r="MZP937" s="347"/>
      <c r="MZQ937" s="347"/>
      <c r="MZR937" s="347"/>
      <c r="MZS937" s="347"/>
      <c r="MZT937" s="347"/>
      <c r="MZU937" s="347"/>
      <c r="MZV937" s="347"/>
      <c r="MZW937" s="347"/>
      <c r="MZX937" s="347"/>
      <c r="MZY937" s="347"/>
      <c r="MZZ937" s="347"/>
      <c r="NAA937" s="347"/>
      <c r="NAB937" s="347"/>
      <c r="NAC937" s="347"/>
      <c r="NAD937" s="347"/>
      <c r="NAE937" s="347"/>
      <c r="NAF937" s="347"/>
      <c r="NAG937" s="347"/>
      <c r="NAH937" s="347"/>
      <c r="NAI937" s="347"/>
      <c r="NAJ937" s="347"/>
      <c r="NAK937" s="347"/>
      <c r="NAL937" s="347"/>
      <c r="NAM937" s="347"/>
      <c r="NAN937" s="347"/>
      <c r="NAO937" s="347"/>
      <c r="NAP937" s="347"/>
      <c r="NAQ937" s="347"/>
      <c r="NAR937" s="347"/>
      <c r="NAS937" s="347"/>
      <c r="NAT937" s="347"/>
      <c r="NAU937" s="347"/>
      <c r="NAV937" s="348"/>
      <c r="NAW937" s="156"/>
      <c r="NAX937" s="156"/>
      <c r="NAY937" s="156"/>
      <c r="NAZ937" s="301"/>
      <c r="NBA937" s="437"/>
      <c r="NBB937" s="437"/>
      <c r="NBC937" s="347"/>
      <c r="NBD937" s="347"/>
      <c r="NBE937" s="347"/>
      <c r="NBF937" s="347"/>
      <c r="NBG937" s="347"/>
      <c r="NBH937" s="347"/>
      <c r="NBI937" s="347"/>
      <c r="NBJ937" s="347"/>
      <c r="NBK937" s="347"/>
      <c r="NBL937" s="347"/>
      <c r="NBM937" s="347"/>
      <c r="NBN937" s="347"/>
      <c r="NBO937" s="347"/>
      <c r="NBP937" s="347"/>
      <c r="NBQ937" s="347"/>
      <c r="NBR937" s="347"/>
      <c r="NBS937" s="347"/>
      <c r="NBT937" s="347"/>
      <c r="NBU937" s="347"/>
      <c r="NBV937" s="347"/>
      <c r="NBW937" s="347"/>
      <c r="NBX937" s="347"/>
      <c r="NBY937" s="347"/>
      <c r="NBZ937" s="347"/>
      <c r="NCA937" s="347"/>
      <c r="NCB937" s="347"/>
      <c r="NCC937" s="347"/>
      <c r="NCD937" s="347"/>
      <c r="NCE937" s="347"/>
      <c r="NCF937" s="347"/>
      <c r="NCG937" s="347"/>
      <c r="NCH937" s="347"/>
      <c r="NCI937" s="347"/>
      <c r="NCJ937" s="347"/>
      <c r="NCK937" s="347"/>
      <c r="NCL937" s="347"/>
      <c r="NCM937" s="347"/>
      <c r="NCN937" s="347"/>
      <c r="NCO937" s="347"/>
      <c r="NCP937" s="347"/>
      <c r="NCQ937" s="347"/>
      <c r="NCR937" s="347"/>
      <c r="NCS937" s="347"/>
      <c r="NCT937" s="347"/>
      <c r="NCU937" s="347"/>
      <c r="NCV937" s="347"/>
      <c r="NCW937" s="347"/>
      <c r="NCX937" s="347"/>
      <c r="NCY937" s="347"/>
      <c r="NCZ937" s="347"/>
      <c r="NDA937" s="347"/>
      <c r="NDB937" s="347"/>
      <c r="NDC937" s="347"/>
      <c r="NDD937" s="347"/>
      <c r="NDE937" s="347"/>
      <c r="NDF937" s="347"/>
      <c r="NDG937" s="347"/>
      <c r="NDH937" s="347"/>
      <c r="NDI937" s="347"/>
      <c r="NDJ937" s="347"/>
      <c r="NDK937" s="347"/>
      <c r="NDL937" s="347"/>
      <c r="NDM937" s="347"/>
      <c r="NDN937" s="347"/>
    </row>
    <row r="938" spans="1:9582" s="50" customFormat="1" ht="45.75" customHeight="1">
      <c r="A938" s="589">
        <f>1+A937</f>
        <v>937</v>
      </c>
      <c r="B938" s="403" t="s">
        <v>8963</v>
      </c>
      <c r="C938" s="156" t="s">
        <v>8964</v>
      </c>
      <c r="D938" s="156" t="s">
        <v>645</v>
      </c>
      <c r="E938" s="156">
        <v>45558</v>
      </c>
      <c r="F938" s="156">
        <v>45562</v>
      </c>
      <c r="G938" s="156">
        <v>45646</v>
      </c>
      <c r="H938" s="156" t="s">
        <v>94</v>
      </c>
      <c r="I938" s="156" t="s">
        <v>95</v>
      </c>
      <c r="J938" s="156" t="s">
        <v>8965</v>
      </c>
      <c r="K938" s="251">
        <v>1032402724</v>
      </c>
      <c r="L938" s="156">
        <v>7</v>
      </c>
      <c r="M938" s="156" t="s">
        <v>97</v>
      </c>
      <c r="N938" s="156" t="s">
        <v>5078</v>
      </c>
      <c r="O938" s="156" t="s">
        <v>99</v>
      </c>
      <c r="P938" s="156" t="s">
        <v>7814</v>
      </c>
      <c r="Q938" s="156" t="s">
        <v>8966</v>
      </c>
      <c r="R938" s="143">
        <f>+G938-F938</f>
        <v>84</v>
      </c>
      <c r="S938" s="134" t="s">
        <v>4956</v>
      </c>
      <c r="T938" s="253">
        <v>9600000</v>
      </c>
      <c r="U938" s="156" t="s">
        <v>8967</v>
      </c>
      <c r="V938" s="253">
        <f>+T938</f>
        <v>9600000</v>
      </c>
      <c r="W938" s="156">
        <v>45559</v>
      </c>
      <c r="X938" s="156" t="s">
        <v>103</v>
      </c>
      <c r="Y938" s="317">
        <f>+Z938+AA938+AB938</f>
        <v>9600000</v>
      </c>
      <c r="Z938" s="156">
        <v>9600000</v>
      </c>
      <c r="AA938" s="156">
        <v>0</v>
      </c>
      <c r="AB938" s="156">
        <v>0</v>
      </c>
      <c r="AC938" s="156">
        <v>0</v>
      </c>
      <c r="AD938" s="156">
        <v>0</v>
      </c>
      <c r="AE938" s="156">
        <v>0</v>
      </c>
      <c r="AF938" s="156">
        <v>0</v>
      </c>
      <c r="AG938" s="156">
        <v>0</v>
      </c>
      <c r="AH938" s="156">
        <v>0</v>
      </c>
      <c r="AI938" s="156">
        <v>0</v>
      </c>
      <c r="AJ938" s="156">
        <v>0</v>
      </c>
      <c r="AK938" s="156" t="s">
        <v>104</v>
      </c>
      <c r="AL938" s="103" t="s">
        <v>8968</v>
      </c>
      <c r="AM938" s="156" t="s">
        <v>4792</v>
      </c>
      <c r="AN938" s="156">
        <v>1070919155</v>
      </c>
      <c r="AO938" s="156" t="s">
        <v>114</v>
      </c>
      <c r="AP938" s="156" t="s">
        <v>114</v>
      </c>
      <c r="AQ938" s="156" t="s">
        <v>114</v>
      </c>
      <c r="AR938" s="156" t="s">
        <v>114</v>
      </c>
      <c r="AS938" s="156" t="s">
        <v>109</v>
      </c>
      <c r="AT938" s="156" t="s">
        <v>109</v>
      </c>
      <c r="AU938" s="156" t="s">
        <v>392</v>
      </c>
      <c r="AV938" s="156"/>
      <c r="AW938" s="156"/>
      <c r="AX938" s="156" t="s">
        <v>109</v>
      </c>
      <c r="AY938" s="156" t="s">
        <v>108</v>
      </c>
      <c r="AZ938" s="156"/>
      <c r="BA938" s="156"/>
      <c r="BB938" s="156"/>
      <c r="BC938" s="156"/>
      <c r="BD938" s="156"/>
      <c r="BE938" s="156"/>
      <c r="BF938" s="156"/>
      <c r="BG938" s="156"/>
      <c r="BH938" s="153">
        <f>T938+BB938</f>
        <v>9600000</v>
      </c>
      <c r="BI938" s="304" t="s">
        <v>135</v>
      </c>
      <c r="BJ938" s="240"/>
      <c r="BK938" s="240" t="s">
        <v>114</v>
      </c>
      <c r="BL938" s="240"/>
      <c r="BM938" s="398" t="s">
        <v>136</v>
      </c>
      <c r="BN938" s="156" t="s">
        <v>917</v>
      </c>
      <c r="BO938" s="156">
        <v>36</v>
      </c>
      <c r="BP938" s="156">
        <v>32150</v>
      </c>
      <c r="BQ938" s="156" t="s">
        <v>578</v>
      </c>
      <c r="BR938" s="156" t="s">
        <v>114</v>
      </c>
      <c r="BS938" s="156" t="s">
        <v>114</v>
      </c>
      <c r="BT938" s="156" t="s">
        <v>114</v>
      </c>
      <c r="BU938" s="156" t="s">
        <v>5341</v>
      </c>
      <c r="BV938" s="156">
        <v>3013939922</v>
      </c>
      <c r="BW938" s="156" t="s">
        <v>5342</v>
      </c>
      <c r="BX938" s="156" t="s">
        <v>4439</v>
      </c>
      <c r="BY938" s="156" t="s">
        <v>119</v>
      </c>
      <c r="BZ938" s="156">
        <v>500801575626</v>
      </c>
      <c r="CA938" s="157" t="s">
        <v>109</v>
      </c>
      <c r="CB938" s="157" t="s">
        <v>109</v>
      </c>
      <c r="CC938" s="157" t="s">
        <v>109</v>
      </c>
      <c r="CD938" s="156"/>
      <c r="CE938" s="156"/>
      <c r="CF938" s="156"/>
      <c r="CG938" s="156"/>
      <c r="CH938" s="156"/>
      <c r="CI938" s="156"/>
      <c r="CJ938" s="156"/>
      <c r="CK938" s="156"/>
      <c r="CL938" s="156"/>
      <c r="CM938" s="157" t="s">
        <v>109</v>
      </c>
      <c r="CN938" s="156"/>
    </row>
    <row r="939" spans="1:9582" s="50" customFormat="1" ht="45.75" customHeight="1">
      <c r="A939" s="571">
        <f>1+A938</f>
        <v>938</v>
      </c>
      <c r="B939" s="218" t="s">
        <v>8969</v>
      </c>
      <c r="C939" s="201" t="s">
        <v>8970</v>
      </c>
      <c r="D939" s="205" t="s">
        <v>8144</v>
      </c>
      <c r="E939" s="202">
        <v>45558</v>
      </c>
      <c r="F939" s="203">
        <v>45559</v>
      </c>
      <c r="G939" s="203">
        <v>45646</v>
      </c>
      <c r="H939" s="201" t="s">
        <v>94</v>
      </c>
      <c r="I939" s="206" t="s">
        <v>95</v>
      </c>
      <c r="J939" s="201" t="s">
        <v>8971</v>
      </c>
      <c r="K939" s="271">
        <v>1072643422</v>
      </c>
      <c r="L939" s="201">
        <v>7</v>
      </c>
      <c r="M939" s="272" t="s">
        <v>97</v>
      </c>
      <c r="N939" s="208" t="s">
        <v>5078</v>
      </c>
      <c r="O939" s="218" t="s">
        <v>2287</v>
      </c>
      <c r="P939" s="201" t="s">
        <v>1527</v>
      </c>
      <c r="Q939" s="201" t="s">
        <v>2642</v>
      </c>
      <c r="R939" s="210">
        <f>+G939-F939</f>
        <v>87</v>
      </c>
      <c r="S939" s="201" t="s">
        <v>8972</v>
      </c>
      <c r="T939" s="273">
        <v>13539000</v>
      </c>
      <c r="U939" s="274" t="s">
        <v>8973</v>
      </c>
      <c r="V939" s="273">
        <f>+T939</f>
        <v>13539000</v>
      </c>
      <c r="W939" s="275">
        <v>45559</v>
      </c>
      <c r="X939" s="276" t="s">
        <v>103</v>
      </c>
      <c r="Y939" s="313">
        <f>+Z939+AA939+AB939</f>
        <v>13539000</v>
      </c>
      <c r="Z939" s="215">
        <v>13539000</v>
      </c>
      <c r="AA939" s="216">
        <v>0</v>
      </c>
      <c r="AB939" s="217">
        <v>0</v>
      </c>
      <c r="AC939" s="216">
        <v>0</v>
      </c>
      <c r="AD939" s="216">
        <v>0</v>
      </c>
      <c r="AE939" s="216">
        <v>0</v>
      </c>
      <c r="AF939" s="216">
        <v>0</v>
      </c>
      <c r="AG939" s="216">
        <v>0</v>
      </c>
      <c r="AH939" s="216">
        <v>0</v>
      </c>
      <c r="AI939" s="216">
        <v>0</v>
      </c>
      <c r="AJ939" s="216">
        <v>0</v>
      </c>
      <c r="AK939" s="209" t="s">
        <v>104</v>
      </c>
      <c r="AL939" s="191" t="s">
        <v>8974</v>
      </c>
      <c r="AM939" s="201" t="s">
        <v>8975</v>
      </c>
      <c r="AN939" s="207">
        <v>35475547</v>
      </c>
      <c r="AO939" s="209" t="s">
        <v>114</v>
      </c>
      <c r="AP939" s="201" t="s">
        <v>114</v>
      </c>
      <c r="AQ939" s="277" t="s">
        <v>114</v>
      </c>
      <c r="AR939" s="209" t="s">
        <v>114</v>
      </c>
      <c r="AS939" s="201" t="s">
        <v>109</v>
      </c>
      <c r="AT939" s="209" t="s">
        <v>109</v>
      </c>
      <c r="AU939" s="209" t="s">
        <v>392</v>
      </c>
      <c r="AV939" s="201"/>
      <c r="AW939" s="201"/>
      <c r="AX939" s="201" t="s">
        <v>109</v>
      </c>
      <c r="AY939" s="201" t="s">
        <v>108</v>
      </c>
      <c r="AZ939" s="240"/>
      <c r="BA939" s="201"/>
      <c r="BB939" s="241"/>
      <c r="BC939" s="240"/>
      <c r="BD939" s="210"/>
      <c r="BE939" s="210"/>
      <c r="BF939" s="210"/>
      <c r="BG939" s="240"/>
      <c r="BH939" s="221">
        <f>T939+BB939</f>
        <v>13539000</v>
      </c>
      <c r="BI939" s="304" t="s">
        <v>135</v>
      </c>
      <c r="BJ939" s="201"/>
      <c r="BK939" s="208" t="s">
        <v>114</v>
      </c>
      <c r="BL939" s="240"/>
      <c r="BM939" s="470" t="s">
        <v>6377</v>
      </c>
      <c r="BN939" s="292" t="s">
        <v>964</v>
      </c>
      <c r="BO939" s="208">
        <f>2024-1995</f>
        <v>29</v>
      </c>
      <c r="BP939" s="208">
        <v>34910</v>
      </c>
      <c r="BQ939" s="208" t="s">
        <v>114</v>
      </c>
      <c r="BR939" s="208" t="s">
        <v>114</v>
      </c>
      <c r="BS939" s="208" t="s">
        <v>114</v>
      </c>
      <c r="BT939" s="208" t="s">
        <v>114</v>
      </c>
      <c r="BU939" s="237" t="s">
        <v>8884</v>
      </c>
      <c r="BV939" s="208">
        <v>3133068232</v>
      </c>
      <c r="BW939" s="278" t="s">
        <v>8885</v>
      </c>
      <c r="BX939" s="224" t="s">
        <v>4813</v>
      </c>
      <c r="BY939" s="208" t="s">
        <v>119</v>
      </c>
      <c r="BZ939" s="329">
        <v>24101687368</v>
      </c>
      <c r="CA939" s="320" t="s">
        <v>109</v>
      </c>
      <c r="CB939" s="320" t="s">
        <v>109</v>
      </c>
      <c r="CC939" s="322" t="s">
        <v>8852</v>
      </c>
      <c r="CD939" s="322"/>
      <c r="CE939" s="223"/>
      <c r="CF939" s="223"/>
      <c r="CG939" s="223"/>
      <c r="CH939" s="223"/>
      <c r="CI939" s="223"/>
      <c r="CJ939" s="223"/>
      <c r="CK939" s="223"/>
      <c r="CL939" s="223"/>
      <c r="CM939" s="303"/>
      <c r="CN939" s="223"/>
    </row>
    <row r="940" spans="1:9582" s="50" customFormat="1" ht="45.75" customHeight="1">
      <c r="A940" s="589">
        <f>1+A939</f>
        <v>939</v>
      </c>
      <c r="B940" s="151" t="s">
        <v>8976</v>
      </c>
      <c r="C940" s="134" t="s">
        <v>8977</v>
      </c>
      <c r="D940" s="541" t="s">
        <v>645</v>
      </c>
      <c r="E940" s="135">
        <v>45558</v>
      </c>
      <c r="F940" s="542">
        <v>45562</v>
      </c>
      <c r="G940" s="542">
        <v>45646</v>
      </c>
      <c r="H940" s="540" t="s">
        <v>94</v>
      </c>
      <c r="I940" s="543" t="s">
        <v>180</v>
      </c>
      <c r="J940" s="134" t="s">
        <v>5487</v>
      </c>
      <c r="K940" s="544">
        <v>80398316</v>
      </c>
      <c r="L940" s="540">
        <v>1</v>
      </c>
      <c r="M940" s="545" t="s">
        <v>97</v>
      </c>
      <c r="N940" s="343" t="s">
        <v>5078</v>
      </c>
      <c r="O940" s="546" t="s">
        <v>2287</v>
      </c>
      <c r="P940" s="540" t="s">
        <v>8248</v>
      </c>
      <c r="Q940" s="540" t="s">
        <v>8443</v>
      </c>
      <c r="R940" s="547">
        <f>+G940-F940</f>
        <v>84</v>
      </c>
      <c r="S940" s="540" t="s">
        <v>8978</v>
      </c>
      <c r="T940" s="548">
        <v>9221333</v>
      </c>
      <c r="U940" s="549" t="s">
        <v>8979</v>
      </c>
      <c r="V940" s="548">
        <f>+T940</f>
        <v>9221333</v>
      </c>
      <c r="W940" s="550">
        <v>45559</v>
      </c>
      <c r="X940" s="551" t="s">
        <v>103</v>
      </c>
      <c r="Y940" s="552">
        <f>+Z940+AA940+AB940</f>
        <v>9221333</v>
      </c>
      <c r="Z940" s="553">
        <v>9221333</v>
      </c>
      <c r="AA940" s="554">
        <v>0</v>
      </c>
      <c r="AB940" s="555">
        <v>0</v>
      </c>
      <c r="AC940" s="554">
        <v>0</v>
      </c>
      <c r="AD940" s="554">
        <v>0</v>
      </c>
      <c r="AE940" s="554">
        <v>0</v>
      </c>
      <c r="AF940" s="554">
        <v>0</v>
      </c>
      <c r="AG940" s="554">
        <v>0</v>
      </c>
      <c r="AH940" s="554">
        <v>0</v>
      </c>
      <c r="AI940" s="554">
        <v>0</v>
      </c>
      <c r="AJ940" s="554">
        <v>0</v>
      </c>
      <c r="AK940" s="556" t="s">
        <v>104</v>
      </c>
      <c r="AL940" s="557" t="s">
        <v>8980</v>
      </c>
      <c r="AM940" s="540" t="s">
        <v>7116</v>
      </c>
      <c r="AN940" s="558">
        <v>35472453</v>
      </c>
      <c r="AO940" s="556" t="s">
        <v>114</v>
      </c>
      <c r="AP940" s="540" t="s">
        <v>114</v>
      </c>
      <c r="AQ940" s="559" t="s">
        <v>114</v>
      </c>
      <c r="AR940" s="556" t="s">
        <v>114</v>
      </c>
      <c r="AS940" s="540" t="s">
        <v>109</v>
      </c>
      <c r="AT940" s="556" t="s">
        <v>109</v>
      </c>
      <c r="AU940" s="556" t="s">
        <v>392</v>
      </c>
      <c r="AV940" s="540"/>
      <c r="AW940" s="540"/>
      <c r="AX940" s="540" t="s">
        <v>109</v>
      </c>
      <c r="AY940" s="540" t="s">
        <v>108</v>
      </c>
      <c r="AZ940" s="560"/>
      <c r="BA940" s="540"/>
      <c r="BB940" s="561"/>
      <c r="BC940" s="560"/>
      <c r="BD940" s="547"/>
      <c r="BE940" s="547"/>
      <c r="BF940" s="547"/>
      <c r="BG940" s="560"/>
      <c r="BH940" s="562">
        <f>T940+BB940</f>
        <v>9221333</v>
      </c>
      <c r="BI940" s="349" t="s">
        <v>113</v>
      </c>
      <c r="BJ940" s="540"/>
      <c r="BK940" s="343" t="s">
        <v>114</v>
      </c>
      <c r="BL940" s="560"/>
      <c r="BM940" s="166"/>
      <c r="BN940" s="345" t="s">
        <v>917</v>
      </c>
      <c r="BO940" s="343">
        <v>59</v>
      </c>
      <c r="BP940" s="343">
        <v>23818</v>
      </c>
      <c r="BQ940" s="343" t="s">
        <v>114</v>
      </c>
      <c r="BR940" s="343" t="s">
        <v>114</v>
      </c>
      <c r="BS940" s="343" t="s">
        <v>114</v>
      </c>
      <c r="BT940" s="343" t="s">
        <v>114</v>
      </c>
      <c r="BU940" s="346" t="s">
        <v>5491</v>
      </c>
      <c r="BV940" s="343">
        <v>3202295091</v>
      </c>
      <c r="BW940" s="341" t="s">
        <v>5492</v>
      </c>
      <c r="BX940" s="344" t="s">
        <v>118</v>
      </c>
      <c r="BY940" s="343" t="s">
        <v>119</v>
      </c>
      <c r="BZ940" s="350">
        <v>33730957764</v>
      </c>
      <c r="CA940" s="358" t="s">
        <v>109</v>
      </c>
      <c r="CB940" s="358" t="s">
        <v>109</v>
      </c>
      <c r="CC940" s="358" t="s">
        <v>109</v>
      </c>
      <c r="CD940" s="360"/>
      <c r="CE940" s="157"/>
      <c r="CF940" s="157"/>
      <c r="CG940" s="157"/>
      <c r="CH940" s="157"/>
      <c r="CI940" s="157"/>
      <c r="CJ940" s="157"/>
      <c r="CK940" s="157"/>
      <c r="CL940" s="157"/>
      <c r="CM940" s="157" t="s">
        <v>109</v>
      </c>
      <c r="CN940" s="157"/>
    </row>
    <row r="941" spans="1:9582" s="50" customFormat="1" ht="45.75" customHeight="1">
      <c r="A941" s="618">
        <f>1+A940</f>
        <v>940</v>
      </c>
      <c r="B941" s="151" t="s">
        <v>8981</v>
      </c>
      <c r="C941" s="134" t="s">
        <v>8982</v>
      </c>
      <c r="D941" s="205" t="s">
        <v>8673</v>
      </c>
      <c r="E941" s="135">
        <v>45558</v>
      </c>
      <c r="F941" s="203">
        <v>45560</v>
      </c>
      <c r="G941" s="203">
        <v>45650</v>
      </c>
      <c r="H941" s="201" t="s">
        <v>94</v>
      </c>
      <c r="I941" s="206" t="s">
        <v>95</v>
      </c>
      <c r="J941" s="134" t="s">
        <v>8983</v>
      </c>
      <c r="K941" s="271">
        <v>1075664644</v>
      </c>
      <c r="L941" s="201">
        <v>6</v>
      </c>
      <c r="M941" s="272" t="s">
        <v>97</v>
      </c>
      <c r="N941" s="208" t="s">
        <v>5078</v>
      </c>
      <c r="O941" s="218" t="s">
        <v>168</v>
      </c>
      <c r="P941" s="201" t="s">
        <v>8984</v>
      </c>
      <c r="Q941" s="201" t="s">
        <v>2642</v>
      </c>
      <c r="R941" s="210">
        <f>+G941-F941</f>
        <v>90</v>
      </c>
      <c r="S941" s="201" t="s">
        <v>8985</v>
      </c>
      <c r="T941" s="273">
        <v>18690000</v>
      </c>
      <c r="U941" s="274" t="s">
        <v>8986</v>
      </c>
      <c r="V941" s="273">
        <f>+T941</f>
        <v>18690000</v>
      </c>
      <c r="W941" s="275">
        <v>45559</v>
      </c>
      <c r="X941" s="276" t="s">
        <v>103</v>
      </c>
      <c r="Y941" s="313">
        <f>+Z941+AA941+AB941</f>
        <v>18690000</v>
      </c>
      <c r="Z941" s="215">
        <v>18690000</v>
      </c>
      <c r="AA941" s="216">
        <v>0</v>
      </c>
      <c r="AB941" s="217">
        <v>0</v>
      </c>
      <c r="AC941" s="216">
        <v>0</v>
      </c>
      <c r="AD941" s="216">
        <v>0</v>
      </c>
      <c r="AE941" s="216">
        <v>0</v>
      </c>
      <c r="AF941" s="216">
        <v>0</v>
      </c>
      <c r="AG941" s="216">
        <v>0</v>
      </c>
      <c r="AH941" s="216">
        <v>0</v>
      </c>
      <c r="AI941" s="216">
        <v>0</v>
      </c>
      <c r="AJ941" s="216">
        <v>0</v>
      </c>
      <c r="AK941" s="209" t="s">
        <v>104</v>
      </c>
      <c r="AL941" s="191" t="s">
        <v>8987</v>
      </c>
      <c r="AM941" s="201" t="s">
        <v>8988</v>
      </c>
      <c r="AN941" s="207">
        <v>1007635496</v>
      </c>
      <c r="AO941" s="209" t="s">
        <v>114</v>
      </c>
      <c r="AP941" s="201" t="s">
        <v>114</v>
      </c>
      <c r="AQ941" s="277" t="s">
        <v>114</v>
      </c>
      <c r="AR941" s="209" t="s">
        <v>114</v>
      </c>
      <c r="AS941" s="201" t="s">
        <v>109</v>
      </c>
      <c r="AT941" s="209" t="s">
        <v>109</v>
      </c>
      <c r="AU941" s="209" t="s">
        <v>392</v>
      </c>
      <c r="AV941" s="201"/>
      <c r="AW941" s="201"/>
      <c r="AX941" s="201"/>
      <c r="AY941" s="201" t="s">
        <v>108</v>
      </c>
      <c r="AZ941" s="240"/>
      <c r="BA941" s="201"/>
      <c r="BB941" s="241"/>
      <c r="BC941" s="240"/>
      <c r="BD941" s="210"/>
      <c r="BE941" s="210"/>
      <c r="BF941" s="210"/>
      <c r="BG941" s="240"/>
      <c r="BH941" s="221">
        <f>T941+BB941</f>
        <v>18690000</v>
      </c>
      <c r="BI941" s="134" t="s">
        <v>259</v>
      </c>
      <c r="BJ941" s="201"/>
      <c r="BK941" s="208" t="s">
        <v>114</v>
      </c>
      <c r="BL941" s="240"/>
      <c r="BM941" s="161" t="s">
        <v>2539</v>
      </c>
      <c r="BN941" s="292" t="s">
        <v>964</v>
      </c>
      <c r="BO941" s="208">
        <f>2024-1995</f>
        <v>29</v>
      </c>
      <c r="BP941" s="208">
        <v>34910</v>
      </c>
      <c r="BQ941" s="208" t="s">
        <v>114</v>
      </c>
      <c r="BR941" s="208" t="s">
        <v>114</v>
      </c>
      <c r="BS941" s="208" t="s">
        <v>114</v>
      </c>
      <c r="BT941" s="208" t="s">
        <v>114</v>
      </c>
      <c r="BU941" s="237" t="s">
        <v>8884</v>
      </c>
      <c r="BV941" s="208">
        <v>3133068232</v>
      </c>
      <c r="BW941" s="278" t="s">
        <v>8885</v>
      </c>
      <c r="BX941" s="224" t="s">
        <v>4813</v>
      </c>
      <c r="BY941" s="208" t="s">
        <v>119</v>
      </c>
      <c r="BZ941" s="329">
        <v>24101687368</v>
      </c>
      <c r="CA941" s="157" t="s">
        <v>109</v>
      </c>
      <c r="CB941" s="157" t="s">
        <v>109</v>
      </c>
      <c r="CC941" s="157" t="s">
        <v>109</v>
      </c>
      <c r="CD941" s="157"/>
      <c r="CE941" s="157"/>
      <c r="CF941" s="157"/>
      <c r="CG941" s="157"/>
      <c r="CH941" s="157"/>
      <c r="CI941" s="157"/>
      <c r="CJ941" s="157"/>
      <c r="CK941" s="157"/>
      <c r="CL941" s="157"/>
      <c r="CM941" s="157" t="s">
        <v>109</v>
      </c>
      <c r="CN941" s="157"/>
    </row>
    <row r="942" spans="1:9582" s="50" customFormat="1" ht="45.75" customHeight="1">
      <c r="A942" s="589">
        <f>1+A941</f>
        <v>941</v>
      </c>
      <c r="B942" s="151" t="s">
        <v>8989</v>
      </c>
      <c r="C942" s="134" t="s">
        <v>8990</v>
      </c>
      <c r="D942" s="541" t="s">
        <v>645</v>
      </c>
      <c r="E942" s="135">
        <v>45558</v>
      </c>
      <c r="F942" s="542">
        <v>45559</v>
      </c>
      <c r="G942" s="542">
        <v>45646</v>
      </c>
      <c r="H942" s="540" t="s">
        <v>94</v>
      </c>
      <c r="I942" s="543" t="s">
        <v>95</v>
      </c>
      <c r="J942" s="134" t="s">
        <v>4535</v>
      </c>
      <c r="K942" s="544">
        <v>1022328291</v>
      </c>
      <c r="L942" s="540">
        <v>1</v>
      </c>
      <c r="M942" s="545" t="s">
        <v>97</v>
      </c>
      <c r="N942" s="343" t="s">
        <v>5078</v>
      </c>
      <c r="O942" s="546" t="s">
        <v>3608</v>
      </c>
      <c r="P942" s="540" t="s">
        <v>8991</v>
      </c>
      <c r="Q942" s="540" t="s">
        <v>7576</v>
      </c>
      <c r="R942" s="547">
        <f>+G942-F942</f>
        <v>87</v>
      </c>
      <c r="S942" s="540" t="s">
        <v>8538</v>
      </c>
      <c r="T942" s="548">
        <v>18550000</v>
      </c>
      <c r="U942" s="549" t="s">
        <v>8992</v>
      </c>
      <c r="V942" s="548">
        <f>+T942</f>
        <v>18550000</v>
      </c>
      <c r="W942" s="550">
        <v>45559</v>
      </c>
      <c r="X942" s="551" t="s">
        <v>103</v>
      </c>
      <c r="Y942" s="552">
        <f>+Z942+AA942+AB942</f>
        <v>18550000</v>
      </c>
      <c r="Z942" s="553">
        <v>18550000</v>
      </c>
      <c r="AA942" s="554">
        <v>0</v>
      </c>
      <c r="AB942" s="555">
        <v>0</v>
      </c>
      <c r="AC942" s="554">
        <v>0</v>
      </c>
      <c r="AD942" s="554">
        <v>0</v>
      </c>
      <c r="AE942" s="554">
        <v>0</v>
      </c>
      <c r="AF942" s="554">
        <v>0</v>
      </c>
      <c r="AG942" s="554">
        <v>0</v>
      </c>
      <c r="AH942" s="554">
        <v>0</v>
      </c>
      <c r="AI942" s="554">
        <v>0</v>
      </c>
      <c r="AJ942" s="554">
        <v>0</v>
      </c>
      <c r="AK942" s="556" t="s">
        <v>104</v>
      </c>
      <c r="AL942" s="557" t="s">
        <v>8993</v>
      </c>
      <c r="AM942" s="540" t="s">
        <v>8807</v>
      </c>
      <c r="AN942" s="558" t="s">
        <v>8994</v>
      </c>
      <c r="AO942" s="556" t="s">
        <v>114</v>
      </c>
      <c r="AP942" s="540" t="s">
        <v>114</v>
      </c>
      <c r="AQ942" s="559" t="s">
        <v>114</v>
      </c>
      <c r="AR942" s="556" t="s">
        <v>114</v>
      </c>
      <c r="AS942" s="540" t="s">
        <v>109</v>
      </c>
      <c r="AT942" s="556" t="s">
        <v>109</v>
      </c>
      <c r="AU942" s="556" t="s">
        <v>392</v>
      </c>
      <c r="AV942" s="540"/>
      <c r="AW942" s="540"/>
      <c r="AX942" s="540" t="s">
        <v>109</v>
      </c>
      <c r="AY942" s="540" t="s">
        <v>108</v>
      </c>
      <c r="AZ942" s="560"/>
      <c r="BA942" s="540"/>
      <c r="BB942" s="561"/>
      <c r="BC942" s="560"/>
      <c r="BD942" s="547"/>
      <c r="BE942" s="547"/>
      <c r="BF942" s="547"/>
      <c r="BG942" s="560"/>
      <c r="BH942" s="562">
        <f>T942+BB942</f>
        <v>18550000</v>
      </c>
      <c r="BI942" s="349" t="s">
        <v>259</v>
      </c>
      <c r="BJ942" s="540"/>
      <c r="BK942" s="343" t="s">
        <v>114</v>
      </c>
      <c r="BL942" s="560"/>
      <c r="BM942" s="161" t="s">
        <v>2539</v>
      </c>
      <c r="BN942" s="345" t="s">
        <v>917</v>
      </c>
      <c r="BO942" s="343">
        <v>59</v>
      </c>
      <c r="BP942" s="343">
        <v>23818</v>
      </c>
      <c r="BQ942" s="343" t="s">
        <v>114</v>
      </c>
      <c r="BR942" s="343" t="s">
        <v>114</v>
      </c>
      <c r="BS942" s="343" t="s">
        <v>114</v>
      </c>
      <c r="BT942" s="343" t="s">
        <v>114</v>
      </c>
      <c r="BU942" s="346" t="s">
        <v>5491</v>
      </c>
      <c r="BV942" s="343">
        <v>3202295091</v>
      </c>
      <c r="BW942" s="341" t="s">
        <v>5492</v>
      </c>
      <c r="BX942" s="344" t="s">
        <v>118</v>
      </c>
      <c r="BY942" s="343" t="s">
        <v>119</v>
      </c>
      <c r="BZ942" s="350">
        <v>33730957764</v>
      </c>
      <c r="CA942" s="358" t="s">
        <v>109</v>
      </c>
      <c r="CB942" s="358" t="s">
        <v>109</v>
      </c>
      <c r="CC942" s="358" t="s">
        <v>109</v>
      </c>
      <c r="CD942" s="360"/>
      <c r="CE942" s="157"/>
      <c r="CF942" s="157"/>
      <c r="CG942" s="157"/>
      <c r="CH942" s="157"/>
      <c r="CI942" s="157"/>
      <c r="CJ942" s="157"/>
      <c r="CK942" s="157"/>
      <c r="CL942" s="157"/>
      <c r="CM942" s="157" t="s">
        <v>109</v>
      </c>
      <c r="CN942" s="157"/>
    </row>
    <row r="943" spans="1:9582" s="290" customFormat="1" ht="45.75" customHeight="1">
      <c r="A943" s="589">
        <f>1+A931</f>
        <v>930</v>
      </c>
      <c r="B943" s="403" t="s">
        <v>8995</v>
      </c>
      <c r="C943" s="156" t="s">
        <v>8996</v>
      </c>
      <c r="D943" s="156" t="s">
        <v>645</v>
      </c>
      <c r="E943" s="156">
        <v>45558</v>
      </c>
      <c r="F943" s="143">
        <v>45560</v>
      </c>
      <c r="G943" s="143">
        <v>45646</v>
      </c>
      <c r="H943" s="157" t="s">
        <v>94</v>
      </c>
      <c r="I943" s="157" t="s">
        <v>95</v>
      </c>
      <c r="J943" s="166" t="s">
        <v>8997</v>
      </c>
      <c r="K943" s="156">
        <v>39778697</v>
      </c>
      <c r="L943" s="156">
        <v>4</v>
      </c>
      <c r="M943" s="156" t="s">
        <v>97</v>
      </c>
      <c r="N943" s="156" t="s">
        <v>5078</v>
      </c>
      <c r="O943" s="156" t="s">
        <v>993</v>
      </c>
      <c r="P943" s="156" t="s">
        <v>7845</v>
      </c>
      <c r="Q943" s="156" t="s">
        <v>8998</v>
      </c>
      <c r="R943" s="156">
        <f>+G943-F943</f>
        <v>86</v>
      </c>
      <c r="S943" s="156" t="s">
        <v>4956</v>
      </c>
      <c r="T943" s="157">
        <v>9600000</v>
      </c>
      <c r="U943" s="156" t="s">
        <v>8999</v>
      </c>
      <c r="V943" s="328">
        <f>+T943</f>
        <v>9600000</v>
      </c>
      <c r="W943" s="328">
        <v>45558</v>
      </c>
      <c r="X943" s="328" t="s">
        <v>103</v>
      </c>
      <c r="Y943" s="328">
        <f>+Z943+AA943+AB943</f>
        <v>9600000</v>
      </c>
      <c r="Z943" s="16">
        <v>9600000</v>
      </c>
      <c r="AA943" s="16">
        <v>0</v>
      </c>
      <c r="AB943" s="16">
        <v>0</v>
      </c>
      <c r="AC943" s="16">
        <v>0</v>
      </c>
      <c r="AD943" s="16">
        <v>0</v>
      </c>
      <c r="AE943" s="16">
        <v>0</v>
      </c>
      <c r="AF943" s="16">
        <v>0</v>
      </c>
      <c r="AG943" s="16">
        <v>0</v>
      </c>
      <c r="AH943" s="16">
        <v>0</v>
      </c>
      <c r="AI943" s="16">
        <v>0</v>
      </c>
      <c r="AJ943" s="16">
        <v>0</v>
      </c>
      <c r="AK943" s="16" t="s">
        <v>104</v>
      </c>
      <c r="AL943" s="16" t="s">
        <v>9000</v>
      </c>
      <c r="AM943" s="16" t="s">
        <v>4792</v>
      </c>
      <c r="AN943" s="16">
        <v>1070919155</v>
      </c>
      <c r="AO943" s="16" t="s">
        <v>114</v>
      </c>
      <c r="AP943" s="16" t="s">
        <v>114</v>
      </c>
      <c r="AQ943" s="16" t="s">
        <v>114</v>
      </c>
      <c r="AR943" s="16" t="s">
        <v>114</v>
      </c>
      <c r="AS943" s="16" t="s">
        <v>578</v>
      </c>
      <c r="AT943" s="16" t="s">
        <v>109</v>
      </c>
      <c r="AU943" s="16" t="s">
        <v>392</v>
      </c>
      <c r="AV943" s="16"/>
      <c r="AW943" s="16"/>
      <c r="AX943" s="16"/>
      <c r="AY943" s="16" t="s">
        <v>108</v>
      </c>
      <c r="AZ943" s="16"/>
      <c r="BA943" s="16"/>
      <c r="BB943" s="16"/>
      <c r="BC943" s="16"/>
      <c r="BD943" s="16"/>
      <c r="BE943" s="16"/>
      <c r="BF943" s="16"/>
      <c r="BG943" s="16"/>
      <c r="BH943" s="16">
        <f>T943+BB943</f>
        <v>9600000</v>
      </c>
      <c r="BI943" s="349" t="s">
        <v>113</v>
      </c>
      <c r="BJ943" s="16"/>
      <c r="BK943" s="16" t="s">
        <v>114</v>
      </c>
      <c r="BL943" s="16"/>
      <c r="BM943" s="460"/>
      <c r="BN943" s="16" t="s">
        <v>964</v>
      </c>
      <c r="BO943" s="16">
        <v>55</v>
      </c>
      <c r="BP943" s="16">
        <v>25126</v>
      </c>
      <c r="BQ943" s="16" t="s">
        <v>114</v>
      </c>
      <c r="BR943" s="16" t="s">
        <v>114</v>
      </c>
      <c r="BS943" s="16" t="s">
        <v>114</v>
      </c>
      <c r="BT943" s="16" t="s">
        <v>114</v>
      </c>
      <c r="BU943" s="16" t="s">
        <v>8929</v>
      </c>
      <c r="BV943" s="16">
        <v>3044187586</v>
      </c>
      <c r="BW943" s="16" t="s">
        <v>8930</v>
      </c>
      <c r="BX943" s="16" t="s">
        <v>839</v>
      </c>
      <c r="BY943" s="16" t="s">
        <v>119</v>
      </c>
      <c r="BZ943" s="16" t="s">
        <v>8931</v>
      </c>
      <c r="CA943" s="453" t="s">
        <v>109</v>
      </c>
      <c r="CB943" s="453" t="s">
        <v>109</v>
      </c>
      <c r="CC943" s="453" t="s">
        <v>109</v>
      </c>
      <c r="CD943" s="453"/>
      <c r="CE943" s="453"/>
      <c r="CF943" s="453"/>
      <c r="CG943" s="453"/>
      <c r="CH943" s="453"/>
      <c r="CI943" s="453"/>
      <c r="CJ943" s="453"/>
      <c r="CK943" s="453"/>
      <c r="CL943" s="453"/>
      <c r="CM943" s="453" t="s">
        <v>109</v>
      </c>
      <c r="CN943" s="108"/>
      <c r="CO943" s="50"/>
      <c r="CP943" s="50"/>
      <c r="CQ943" s="50"/>
      <c r="CR943" s="50"/>
      <c r="CS943" s="50"/>
      <c r="CT943" s="50"/>
      <c r="CU943" s="50"/>
      <c r="CV943" s="50"/>
      <c r="CW943" s="50"/>
      <c r="CX943" s="50"/>
      <c r="CY943" s="50"/>
      <c r="CZ943" s="50"/>
      <c r="DA943" s="50"/>
      <c r="DB943" s="50"/>
      <c r="DC943" s="50"/>
      <c r="DD943" s="50"/>
      <c r="DE943" s="50"/>
      <c r="DF943" s="50"/>
      <c r="DG943" s="50"/>
      <c r="DH943" s="50"/>
      <c r="DI943" s="50"/>
      <c r="DJ943" s="50"/>
      <c r="DK943" s="50"/>
      <c r="DL943" s="50"/>
      <c r="DM943" s="50"/>
      <c r="DN943" s="50"/>
      <c r="DO943" s="50"/>
      <c r="DP943" s="50"/>
      <c r="DQ943" s="50"/>
      <c r="DR943" s="50"/>
      <c r="DS943" s="50"/>
      <c r="DT943" s="50"/>
      <c r="DU943" s="50"/>
      <c r="DV943" s="50"/>
      <c r="DW943" s="50"/>
      <c r="DX943" s="50"/>
      <c r="DY943" s="50"/>
      <c r="DZ943" s="50"/>
      <c r="EA943" s="50"/>
      <c r="EB943" s="50"/>
      <c r="EC943" s="50"/>
      <c r="ED943" s="50"/>
      <c r="EE943" s="50"/>
      <c r="EF943" s="50"/>
      <c r="EG943" s="50"/>
      <c r="EH943" s="50"/>
      <c r="EI943" s="50"/>
      <c r="EJ943" s="50"/>
      <c r="EK943" s="50"/>
      <c r="EL943" s="50"/>
      <c r="EM943" s="50"/>
      <c r="EN943" s="50"/>
      <c r="EO943" s="50"/>
      <c r="EP943" s="50"/>
      <c r="EQ943" s="50"/>
      <c r="ER943" s="50"/>
      <c r="ES943" s="50"/>
      <c r="ET943" s="50"/>
      <c r="EU943" s="50"/>
      <c r="EV943" s="50"/>
      <c r="EW943" s="50"/>
      <c r="EX943" s="50"/>
      <c r="EY943" s="50"/>
      <c r="EZ943" s="50"/>
      <c r="FA943" s="50"/>
      <c r="FB943" s="50"/>
      <c r="FC943" s="50"/>
      <c r="FD943" s="50"/>
      <c r="FE943" s="50"/>
      <c r="FF943" s="50"/>
      <c r="FG943" s="50"/>
      <c r="FH943" s="50"/>
      <c r="FI943" s="50"/>
      <c r="FJ943" s="50"/>
      <c r="FK943" s="50"/>
      <c r="FL943" s="50"/>
      <c r="FM943" s="50"/>
      <c r="FN943" s="50"/>
      <c r="FO943" s="50"/>
      <c r="FP943" s="50"/>
      <c r="FQ943" s="50"/>
      <c r="FR943" s="50"/>
      <c r="FS943" s="50"/>
      <c r="FT943" s="50"/>
      <c r="FU943" s="50"/>
      <c r="FV943" s="50"/>
      <c r="FW943" s="50"/>
      <c r="FX943" s="50"/>
      <c r="FY943" s="50"/>
      <c r="FZ943" s="50"/>
      <c r="GA943" s="50"/>
      <c r="GB943" s="50"/>
      <c r="GC943" s="50"/>
      <c r="GD943" s="50"/>
      <c r="GE943" s="50"/>
      <c r="GF943" s="50"/>
      <c r="GG943" s="50"/>
      <c r="GH943" s="50"/>
      <c r="GI943" s="50"/>
      <c r="GJ943" s="50"/>
      <c r="GK943" s="50"/>
      <c r="GL943" s="50"/>
      <c r="GM943" s="50"/>
      <c r="GN943" s="50"/>
      <c r="GO943" s="50"/>
      <c r="GP943" s="50"/>
      <c r="GQ943" s="50"/>
      <c r="GR943" s="50"/>
      <c r="GS943" s="50"/>
      <c r="GT943" s="50"/>
      <c r="GU943" s="50"/>
      <c r="GV943" s="16"/>
      <c r="GW943" s="16"/>
      <c r="GX943" s="16"/>
      <c r="GY943" s="16"/>
      <c r="GZ943" s="16"/>
      <c r="HA943" s="16"/>
      <c r="HB943" s="16"/>
      <c r="HC943" s="16"/>
      <c r="HD943" s="16"/>
      <c r="HE943" s="16"/>
      <c r="HF943" s="16"/>
      <c r="HG943" s="16"/>
      <c r="HH943" s="16"/>
      <c r="HI943" s="16"/>
      <c r="HJ943" s="16"/>
      <c r="HK943" s="16"/>
      <c r="HL943" s="16"/>
      <c r="HM943" s="16"/>
      <c r="HN943" s="16"/>
      <c r="HO943" s="16"/>
      <c r="HP943" s="16"/>
      <c r="HQ943" s="16"/>
      <c r="HR943" s="16"/>
      <c r="HS943" s="16"/>
      <c r="HT943" s="16"/>
      <c r="HU943" s="16"/>
      <c r="HV943" s="16"/>
      <c r="HW943" s="16"/>
      <c r="HX943" s="16"/>
      <c r="HY943" s="16"/>
      <c r="HZ943" s="16"/>
      <c r="IA943" s="16"/>
      <c r="IB943" s="16"/>
      <c r="IC943" s="16"/>
      <c r="ID943" s="16"/>
      <c r="IE943" s="16"/>
      <c r="IF943" s="16"/>
      <c r="IG943" s="16"/>
      <c r="IH943" s="16"/>
      <c r="II943" s="16"/>
      <c r="IJ943" s="16"/>
      <c r="IK943" s="16"/>
      <c r="IL943" s="16"/>
      <c r="IM943" s="16"/>
      <c r="IN943" s="16"/>
      <c r="IO943" s="16"/>
      <c r="IP943" s="16"/>
      <c r="IQ943" s="16"/>
      <c r="IR943" s="16"/>
      <c r="IS943" s="16"/>
      <c r="IT943" s="16"/>
      <c r="IU943" s="16"/>
      <c r="IV943" s="16"/>
      <c r="IW943" s="16"/>
      <c r="IX943" s="16"/>
      <c r="IY943" s="16"/>
      <c r="IZ943" s="16"/>
      <c r="JA943" s="16"/>
      <c r="JB943" s="16"/>
      <c r="JC943" s="16"/>
      <c r="JD943" s="16"/>
      <c r="JE943" s="16"/>
      <c r="JF943" s="16"/>
      <c r="JG943" s="16"/>
      <c r="JH943" s="16"/>
      <c r="JI943" s="16"/>
      <c r="JJ943" s="16"/>
      <c r="JK943" s="16"/>
      <c r="JL943" s="16"/>
      <c r="JM943" s="16"/>
      <c r="JN943" s="16"/>
      <c r="JO943" s="16"/>
      <c r="JP943" s="16"/>
      <c r="JQ943" s="16"/>
      <c r="JR943" s="16"/>
      <c r="JS943" s="16"/>
      <c r="JT943" s="16"/>
      <c r="JU943" s="16"/>
      <c r="JV943" s="16"/>
      <c r="JW943" s="16"/>
      <c r="JX943" s="16"/>
      <c r="JY943" s="16"/>
      <c r="JZ943" s="16"/>
      <c r="KA943" s="16"/>
      <c r="KB943" s="16"/>
      <c r="KC943" s="16"/>
      <c r="KD943" s="16"/>
      <c r="KE943" s="16"/>
      <c r="KF943" s="16"/>
      <c r="KG943" s="16"/>
      <c r="KH943" s="16"/>
      <c r="KI943" s="16"/>
      <c r="KJ943" s="16"/>
      <c r="KK943" s="16"/>
      <c r="KL943" s="16"/>
      <c r="KM943" s="16"/>
      <c r="KN943" s="16"/>
      <c r="KO943" s="16"/>
      <c r="KP943" s="16"/>
      <c r="KQ943" s="16"/>
      <c r="KR943" s="16"/>
      <c r="KS943" s="16"/>
      <c r="KT943" s="16"/>
      <c r="KU943" s="16"/>
      <c r="KV943" s="16"/>
      <c r="KW943" s="16"/>
      <c r="KX943" s="16"/>
      <c r="KY943" s="16"/>
      <c r="KZ943" s="16"/>
      <c r="LA943" s="16"/>
      <c r="LB943" s="16"/>
      <c r="LC943" s="16"/>
      <c r="LD943" s="16"/>
      <c r="LE943" s="16"/>
      <c r="LF943" s="16"/>
      <c r="LG943" s="16"/>
      <c r="LH943" s="16"/>
      <c r="LI943" s="16"/>
      <c r="LJ943" s="16"/>
      <c r="LK943" s="16"/>
      <c r="LL943" s="16"/>
      <c r="LM943" s="16"/>
      <c r="LN943" s="16"/>
      <c r="LO943" s="16"/>
      <c r="LP943" s="16"/>
      <c r="LQ943" s="16"/>
      <c r="LR943" s="16"/>
      <c r="LS943" s="16"/>
      <c r="LT943" s="16"/>
      <c r="LU943" s="16"/>
      <c r="LV943" s="16"/>
      <c r="LW943" s="16"/>
      <c r="LX943" s="16"/>
      <c r="LY943" s="16"/>
      <c r="LZ943" s="16"/>
      <c r="MA943" s="16"/>
      <c r="MB943" s="16"/>
      <c r="MC943" s="16"/>
      <c r="MD943" s="16"/>
      <c r="ME943" s="16"/>
      <c r="MF943" s="16"/>
      <c r="MG943" s="16"/>
      <c r="MH943" s="16"/>
      <c r="MI943" s="16"/>
      <c r="MJ943" s="16"/>
      <c r="MK943" s="16"/>
      <c r="ML943" s="16"/>
      <c r="MM943" s="16"/>
      <c r="MN943" s="16"/>
      <c r="MO943" s="16"/>
      <c r="MP943" s="16"/>
      <c r="MQ943" s="16"/>
      <c r="MR943" s="16"/>
      <c r="MS943" s="16"/>
      <c r="MT943" s="16"/>
      <c r="MU943" s="16"/>
      <c r="MV943" s="16"/>
      <c r="MW943" s="16"/>
      <c r="MX943" s="16"/>
      <c r="MY943" s="16"/>
      <c r="MZ943" s="16"/>
      <c r="NA943" s="16"/>
      <c r="NB943" s="16"/>
      <c r="NC943" s="16"/>
      <c r="ND943" s="16"/>
      <c r="NE943" s="16"/>
      <c r="NF943" s="16"/>
      <c r="NG943" s="16"/>
      <c r="NH943" s="16"/>
      <c r="NI943" s="16"/>
      <c r="NJ943" s="16"/>
      <c r="NK943" s="16"/>
      <c r="NL943" s="16"/>
      <c r="NM943" s="16"/>
      <c r="NN943" s="16"/>
      <c r="NO943" s="16"/>
      <c r="NP943" s="16"/>
      <c r="NQ943" s="16"/>
      <c r="NR943" s="16"/>
      <c r="NS943" s="16"/>
      <c r="NT943" s="16"/>
      <c r="NU943" s="16"/>
      <c r="NV943" s="16"/>
      <c r="NW943" s="16"/>
      <c r="NX943" s="16"/>
      <c r="NY943" s="16"/>
      <c r="NZ943" s="16"/>
      <c r="OA943" s="16"/>
      <c r="OB943" s="16"/>
      <c r="OC943" s="16"/>
      <c r="OD943" s="16"/>
      <c r="OE943" s="16"/>
      <c r="OF943" s="16"/>
      <c r="OG943" s="16"/>
      <c r="OH943" s="16"/>
      <c r="OI943" s="16"/>
      <c r="OJ943" s="16"/>
      <c r="OK943" s="16"/>
      <c r="OL943" s="16"/>
      <c r="OM943" s="16"/>
      <c r="ON943" s="16"/>
      <c r="OO943" s="16"/>
      <c r="OP943" s="16"/>
      <c r="OQ943" s="16"/>
      <c r="OR943" s="16"/>
      <c r="OS943" s="16"/>
      <c r="OT943" s="16"/>
      <c r="OU943" s="16"/>
      <c r="OV943" s="16"/>
      <c r="OW943" s="16"/>
      <c r="OX943" s="16"/>
      <c r="OY943" s="16"/>
      <c r="OZ943" s="16"/>
      <c r="PA943" s="16"/>
      <c r="PB943" s="16"/>
      <c r="PC943" s="16"/>
      <c r="PD943" s="16"/>
      <c r="PE943" s="16"/>
      <c r="PF943" s="16"/>
      <c r="PG943" s="16"/>
      <c r="PH943" s="16"/>
      <c r="PI943" s="16"/>
      <c r="PJ943" s="16"/>
      <c r="PK943" s="16"/>
      <c r="PL943" s="16"/>
      <c r="PM943" s="16"/>
      <c r="PN943" s="16"/>
      <c r="PO943" s="16"/>
      <c r="PP943" s="16"/>
      <c r="PQ943" s="16"/>
      <c r="PR943" s="16"/>
      <c r="PS943" s="16"/>
      <c r="PT943" s="16"/>
      <c r="PU943" s="16"/>
      <c r="PV943" s="16"/>
      <c r="PW943" s="16"/>
      <c r="PX943" s="16"/>
      <c r="PY943" s="16"/>
      <c r="PZ943" s="16"/>
      <c r="QA943" s="16"/>
      <c r="QB943" s="16"/>
      <c r="QC943" s="16"/>
      <c r="QD943" s="16"/>
      <c r="QE943" s="16"/>
      <c r="QF943" s="16"/>
      <c r="QG943" s="16"/>
      <c r="QH943" s="16"/>
      <c r="QI943" s="16"/>
      <c r="QJ943" s="16"/>
      <c r="QK943" s="16"/>
      <c r="QL943" s="16"/>
      <c r="QM943" s="16"/>
      <c r="QN943" s="16"/>
      <c r="QO943" s="16"/>
      <c r="QP943" s="16"/>
      <c r="QQ943" s="16"/>
      <c r="QR943" s="16"/>
      <c r="QS943" s="16"/>
      <c r="QT943" s="16"/>
      <c r="QU943" s="16"/>
      <c r="QV943" s="16"/>
      <c r="QW943" s="16"/>
      <c r="QX943" s="16"/>
      <c r="QY943" s="16"/>
      <c r="QZ943" s="16"/>
      <c r="RA943" s="16"/>
      <c r="RB943" s="16"/>
      <c r="RC943" s="16"/>
      <c r="RD943" s="16"/>
      <c r="RE943" s="16"/>
      <c r="RF943" s="16"/>
      <c r="RG943" s="16"/>
      <c r="RH943" s="16"/>
      <c r="RI943" s="16"/>
      <c r="RJ943" s="16"/>
      <c r="RK943" s="16"/>
      <c r="RL943" s="16"/>
      <c r="RM943" s="16"/>
      <c r="RN943" s="16"/>
      <c r="RO943" s="16"/>
      <c r="RP943" s="16"/>
      <c r="RQ943" s="16"/>
      <c r="RR943" s="16"/>
      <c r="RS943" s="16"/>
      <c r="RT943" s="16"/>
      <c r="RU943" s="16"/>
      <c r="RV943" s="16"/>
      <c r="RW943" s="16"/>
      <c r="RX943" s="16"/>
      <c r="RY943" s="16"/>
      <c r="RZ943" s="16"/>
      <c r="SA943" s="16"/>
      <c r="SB943" s="16"/>
      <c r="SC943" s="16"/>
      <c r="SD943" s="16"/>
      <c r="SE943" s="16"/>
      <c r="SF943" s="16"/>
      <c r="SG943" s="16"/>
      <c r="SH943" s="16"/>
      <c r="SI943" s="16"/>
      <c r="SJ943" s="16"/>
      <c r="SK943" s="16"/>
      <c r="SL943" s="16"/>
      <c r="SM943" s="16"/>
      <c r="SN943" s="16"/>
      <c r="SO943" s="16"/>
      <c r="SP943" s="16"/>
      <c r="SQ943" s="16"/>
      <c r="SR943" s="16"/>
      <c r="SS943" s="16"/>
      <c r="ST943" s="16"/>
      <c r="SU943" s="16"/>
      <c r="SV943" s="16"/>
      <c r="SW943" s="16"/>
      <c r="SX943" s="16"/>
      <c r="SY943" s="16"/>
      <c r="SZ943" s="16"/>
      <c r="TA943" s="16"/>
      <c r="TB943" s="16"/>
      <c r="TC943" s="16"/>
      <c r="TD943" s="16"/>
      <c r="TE943" s="16"/>
      <c r="TF943" s="16"/>
      <c r="TG943" s="16"/>
      <c r="TH943" s="16"/>
      <c r="TI943" s="16"/>
      <c r="TJ943" s="16"/>
      <c r="TK943" s="16"/>
      <c r="TL943" s="16"/>
      <c r="TM943" s="16"/>
      <c r="TN943" s="16"/>
      <c r="TO943" s="16"/>
      <c r="TP943" s="16"/>
      <c r="TQ943" s="16"/>
      <c r="TR943" s="16"/>
      <c r="TS943" s="16"/>
      <c r="TT943" s="16"/>
      <c r="TU943" s="16"/>
      <c r="TV943" s="16"/>
      <c r="TW943" s="16"/>
      <c r="TX943" s="16"/>
      <c r="TY943" s="16"/>
      <c r="TZ943" s="16"/>
      <c r="UA943" s="16"/>
      <c r="UB943" s="16"/>
      <c r="UC943" s="16"/>
      <c r="UD943" s="16"/>
      <c r="UE943" s="16"/>
      <c r="UF943" s="16"/>
      <c r="UG943" s="16"/>
      <c r="UH943" s="16"/>
      <c r="UI943" s="16"/>
      <c r="UJ943" s="16"/>
      <c r="UK943" s="16"/>
      <c r="UL943" s="16"/>
      <c r="UM943" s="16"/>
      <c r="UN943" s="16"/>
      <c r="UO943" s="16"/>
      <c r="UP943" s="16"/>
      <c r="UQ943" s="16"/>
      <c r="UR943" s="16"/>
      <c r="US943" s="16"/>
      <c r="UT943" s="16"/>
      <c r="UU943" s="16"/>
      <c r="UV943" s="16"/>
      <c r="UW943" s="16"/>
      <c r="UX943" s="16"/>
      <c r="UY943" s="16"/>
      <c r="UZ943" s="16"/>
      <c r="VA943" s="16"/>
      <c r="VB943" s="16"/>
      <c r="VC943" s="16"/>
      <c r="VD943" s="16"/>
      <c r="VE943" s="16"/>
      <c r="VF943" s="16"/>
      <c r="VG943" s="16"/>
      <c r="VH943" s="16"/>
      <c r="VI943" s="16"/>
      <c r="VJ943" s="16"/>
      <c r="VK943" s="16"/>
      <c r="VL943" s="16"/>
      <c r="VM943" s="16"/>
      <c r="VN943" s="16"/>
      <c r="VO943" s="16"/>
      <c r="VP943" s="16"/>
      <c r="VQ943" s="16"/>
      <c r="VR943" s="16"/>
      <c r="VS943" s="16"/>
      <c r="VT943" s="16"/>
      <c r="VU943" s="16"/>
      <c r="VV943" s="16"/>
      <c r="VW943" s="16"/>
      <c r="VX943" s="16"/>
      <c r="VY943" s="16"/>
      <c r="VZ943" s="16"/>
      <c r="WA943" s="16"/>
      <c r="WB943" s="16"/>
      <c r="WC943" s="16"/>
      <c r="WD943" s="16"/>
      <c r="WE943" s="16"/>
      <c r="WF943" s="16"/>
      <c r="WG943" s="16"/>
      <c r="WH943" s="16"/>
      <c r="WI943" s="16"/>
      <c r="WJ943" s="16"/>
      <c r="WK943" s="16"/>
      <c r="WL943" s="16"/>
      <c r="WM943" s="16"/>
      <c r="WN943" s="16"/>
      <c r="WO943" s="16"/>
      <c r="WP943" s="16"/>
      <c r="WQ943" s="16"/>
      <c r="WR943" s="16"/>
      <c r="WS943" s="16"/>
      <c r="WT943" s="16"/>
      <c r="WU943" s="16"/>
      <c r="WV943" s="16"/>
      <c r="WW943" s="16"/>
      <c r="WX943" s="16"/>
      <c r="WY943" s="16"/>
      <c r="WZ943" s="16"/>
      <c r="XA943" s="16"/>
      <c r="XB943" s="16"/>
      <c r="XC943" s="16"/>
      <c r="XD943" s="16"/>
      <c r="XE943" s="16"/>
      <c r="XF943" s="16"/>
      <c r="XG943" s="16"/>
      <c r="XH943" s="16"/>
      <c r="XI943" s="16"/>
      <c r="XJ943" s="16"/>
      <c r="XK943" s="16"/>
      <c r="XL943" s="16"/>
      <c r="XM943" s="16"/>
      <c r="XN943" s="16"/>
      <c r="XO943" s="16"/>
      <c r="XP943" s="16"/>
      <c r="XQ943" s="16"/>
      <c r="XR943" s="16"/>
      <c r="XS943" s="16"/>
      <c r="XT943" s="16"/>
      <c r="XU943" s="16"/>
      <c r="XV943" s="16"/>
      <c r="XW943" s="16"/>
      <c r="XX943" s="16"/>
      <c r="XY943" s="16"/>
      <c r="XZ943" s="16"/>
      <c r="YA943" s="16"/>
      <c r="YB943" s="16"/>
      <c r="YC943" s="16"/>
      <c r="YD943" s="16"/>
      <c r="YE943" s="16"/>
      <c r="YF943" s="16"/>
      <c r="YG943" s="16"/>
      <c r="YH943" s="16"/>
      <c r="YI943" s="16"/>
      <c r="YJ943" s="16"/>
      <c r="YK943" s="16"/>
      <c r="YL943" s="16"/>
      <c r="YM943" s="16"/>
      <c r="YN943" s="16"/>
      <c r="YO943" s="16"/>
      <c r="NDH943" s="348"/>
      <c r="NDI943" s="156"/>
      <c r="NDJ943" s="156"/>
      <c r="NDK943" s="156"/>
      <c r="NDL943" s="156"/>
      <c r="NDM943" s="143"/>
      <c r="NDN943" s="143"/>
    </row>
    <row r="944" spans="1:9582" s="290" customFormat="1" ht="45.75" customHeight="1">
      <c r="A944" s="589">
        <f>1+A942</f>
        <v>942</v>
      </c>
      <c r="B944" s="403" t="s">
        <v>9001</v>
      </c>
      <c r="C944" s="156" t="s">
        <v>9002</v>
      </c>
      <c r="D944" s="156" t="s">
        <v>645</v>
      </c>
      <c r="E944" s="166">
        <v>45558</v>
      </c>
      <c r="F944" s="109">
        <v>45561</v>
      </c>
      <c r="G944" s="109">
        <v>45646</v>
      </c>
      <c r="H944" s="446" t="s">
        <v>94</v>
      </c>
      <c r="I944" s="446" t="s">
        <v>95</v>
      </c>
      <c r="J944" s="449" t="s">
        <v>9003</v>
      </c>
      <c r="K944" s="446">
        <v>215880</v>
      </c>
      <c r="L944" s="446">
        <v>9</v>
      </c>
      <c r="M944" s="446" t="s">
        <v>97</v>
      </c>
      <c r="N944" s="446" t="s">
        <v>5078</v>
      </c>
      <c r="O944" s="446" t="s">
        <v>3586</v>
      </c>
      <c r="P944" s="446" t="s">
        <v>8222</v>
      </c>
      <c r="Q944" s="446" t="s">
        <v>7596</v>
      </c>
      <c r="R944" s="446">
        <f>+G944-F944</f>
        <v>85</v>
      </c>
      <c r="S944" s="446" t="s">
        <v>4956</v>
      </c>
      <c r="T944" s="446">
        <v>9600000</v>
      </c>
      <c r="U944" s="109" t="s">
        <v>9004</v>
      </c>
      <c r="V944" s="16">
        <f>+T944</f>
        <v>9600000</v>
      </c>
      <c r="W944" s="16">
        <v>45559</v>
      </c>
      <c r="X944" s="16" t="s">
        <v>103</v>
      </c>
      <c r="Y944" s="16">
        <f>+Z944+AA944+AB944</f>
        <v>9600000</v>
      </c>
      <c r="Z944" s="16">
        <v>9600000</v>
      </c>
      <c r="AA944" s="16">
        <v>0</v>
      </c>
      <c r="AB944" s="16">
        <v>0</v>
      </c>
      <c r="AC944" s="16">
        <v>0</v>
      </c>
      <c r="AD944" s="16">
        <v>0</v>
      </c>
      <c r="AE944" s="16">
        <v>0</v>
      </c>
      <c r="AF944" s="16">
        <v>0</v>
      </c>
      <c r="AG944" s="16">
        <v>0</v>
      </c>
      <c r="AH944" s="16">
        <v>0</v>
      </c>
      <c r="AI944" s="16">
        <v>0</v>
      </c>
      <c r="AJ944" s="16">
        <v>0</v>
      </c>
      <c r="AK944" s="16" t="s">
        <v>104</v>
      </c>
      <c r="AL944" s="16" t="s">
        <v>9005</v>
      </c>
      <c r="AM944" s="16" t="s">
        <v>7249</v>
      </c>
      <c r="AN944" s="16">
        <v>52285927</v>
      </c>
      <c r="AO944" s="16" t="s">
        <v>114</v>
      </c>
      <c r="AP944" s="16" t="s">
        <v>114</v>
      </c>
      <c r="AQ944" s="16" t="s">
        <v>114</v>
      </c>
      <c r="AR944" s="16" t="s">
        <v>114</v>
      </c>
      <c r="AS944" s="16" t="s">
        <v>109</v>
      </c>
      <c r="AT944" s="16" t="s">
        <v>109</v>
      </c>
      <c r="AU944" s="16" t="s">
        <v>392</v>
      </c>
      <c r="AV944" s="16"/>
      <c r="AW944" s="16"/>
      <c r="AX944" s="16"/>
      <c r="AY944" s="16" t="s">
        <v>108</v>
      </c>
      <c r="AZ944" s="16"/>
      <c r="BA944" s="16"/>
      <c r="BB944" s="16"/>
      <c r="BC944" s="16"/>
      <c r="BD944" s="16"/>
      <c r="BE944" s="16"/>
      <c r="BF944" s="16"/>
      <c r="BG944" s="16"/>
      <c r="BH944" s="16">
        <f>T944+BB944</f>
        <v>9600000</v>
      </c>
      <c r="BI944" s="349" t="s">
        <v>113</v>
      </c>
      <c r="BJ944" s="16"/>
      <c r="BK944" s="16" t="s">
        <v>114</v>
      </c>
      <c r="BL944" s="16"/>
      <c r="BM944" s="449"/>
      <c r="BN944" s="16" t="s">
        <v>917</v>
      </c>
      <c r="BO944" s="16">
        <v>74</v>
      </c>
      <c r="BP944" s="16">
        <v>18615</v>
      </c>
      <c r="BQ944" s="16" t="s">
        <v>114</v>
      </c>
      <c r="BR944" s="16" t="s">
        <v>114</v>
      </c>
      <c r="BS944" s="16" t="s">
        <v>114</v>
      </c>
      <c r="BT944" s="16" t="s">
        <v>114</v>
      </c>
      <c r="BU944" s="16" t="s">
        <v>9006</v>
      </c>
      <c r="BV944" s="16">
        <v>3044427771</v>
      </c>
      <c r="BW944" s="16" t="s">
        <v>9007</v>
      </c>
      <c r="BX944" s="16" t="s">
        <v>881</v>
      </c>
      <c r="BY944" s="16"/>
      <c r="BZ944" s="16"/>
      <c r="CA944" s="446" t="s">
        <v>109</v>
      </c>
      <c r="CB944" s="446" t="s">
        <v>109</v>
      </c>
      <c r="CC944" s="446" t="s">
        <v>109</v>
      </c>
      <c r="CD944" s="446"/>
      <c r="CE944" s="446"/>
      <c r="CF944" s="446"/>
      <c r="CG944" s="446"/>
      <c r="CH944" s="446"/>
      <c r="CI944" s="446"/>
      <c r="CJ944" s="446"/>
      <c r="CK944" s="446"/>
      <c r="CL944" s="446"/>
      <c r="CM944" s="446" t="s">
        <v>109</v>
      </c>
      <c r="CN944" s="446"/>
      <c r="CO944" s="50"/>
      <c r="CP944" s="50"/>
      <c r="CQ944" s="50"/>
      <c r="CR944" s="50"/>
      <c r="CS944" s="50"/>
      <c r="CT944" s="50"/>
      <c r="CU944" s="50"/>
      <c r="CV944" s="50"/>
      <c r="CW944" s="50"/>
      <c r="CX944" s="50"/>
      <c r="CY944" s="50"/>
      <c r="CZ944" s="50"/>
      <c r="DA944" s="50"/>
      <c r="DB944" s="50"/>
      <c r="DC944" s="50"/>
      <c r="DD944" s="50"/>
      <c r="DE944" s="50"/>
      <c r="DF944" s="50"/>
      <c r="DG944" s="50"/>
      <c r="DH944" s="50"/>
      <c r="DI944" s="50"/>
      <c r="DJ944" s="50"/>
      <c r="DK944" s="50"/>
      <c r="DL944" s="50"/>
      <c r="DM944" s="50"/>
      <c r="DN944" s="50"/>
      <c r="DO944" s="50"/>
      <c r="DP944" s="50"/>
      <c r="DQ944" s="50"/>
      <c r="DR944" s="50"/>
      <c r="DS944" s="50"/>
      <c r="DT944" s="50"/>
      <c r="DU944" s="50"/>
      <c r="DV944" s="50"/>
      <c r="DW944" s="50"/>
      <c r="DX944" s="50"/>
      <c r="DY944" s="50"/>
      <c r="DZ944" s="50"/>
      <c r="EA944" s="50"/>
      <c r="EB944" s="50"/>
      <c r="EC944" s="50"/>
      <c r="ED944" s="50"/>
      <c r="EE944" s="50"/>
      <c r="EF944" s="50"/>
      <c r="EG944" s="50"/>
      <c r="EH944" s="50"/>
      <c r="EI944" s="50"/>
      <c r="EJ944" s="50"/>
      <c r="EK944" s="50"/>
      <c r="EL944" s="50"/>
      <c r="EM944" s="50"/>
      <c r="EN944" s="50"/>
      <c r="EO944" s="50"/>
      <c r="EP944" s="50"/>
      <c r="EQ944" s="50"/>
      <c r="ER944" s="50"/>
      <c r="ES944" s="50"/>
      <c r="ET944" s="50"/>
      <c r="EU944" s="50"/>
      <c r="EV944" s="50"/>
      <c r="EW944" s="50"/>
      <c r="EX944" s="50"/>
      <c r="EY944" s="50"/>
      <c r="EZ944" s="50"/>
      <c r="FA944" s="50"/>
      <c r="FB944" s="50"/>
      <c r="FC944" s="50"/>
      <c r="FD944" s="50"/>
      <c r="FE944" s="50"/>
      <c r="FF944" s="50"/>
      <c r="FG944" s="50"/>
      <c r="FH944" s="50"/>
      <c r="FI944" s="50"/>
      <c r="FJ944" s="50"/>
      <c r="FK944" s="50"/>
      <c r="FL944" s="50"/>
      <c r="FM944" s="50"/>
      <c r="FN944" s="50"/>
      <c r="FO944" s="50"/>
      <c r="FP944" s="50"/>
      <c r="FQ944" s="50"/>
      <c r="FR944" s="50"/>
      <c r="FS944" s="50"/>
      <c r="FT944" s="50"/>
      <c r="FU944" s="50"/>
      <c r="FV944" s="50"/>
      <c r="FW944" s="50"/>
      <c r="FX944" s="50"/>
      <c r="FY944" s="50"/>
      <c r="FZ944" s="50"/>
      <c r="GA944" s="50"/>
      <c r="GB944" s="50"/>
      <c r="GC944" s="50"/>
      <c r="GD944" s="50"/>
      <c r="GE944" s="50"/>
      <c r="GF944" s="50"/>
      <c r="GG944" s="50"/>
      <c r="GH944" s="50"/>
      <c r="GI944" s="50"/>
      <c r="GJ944" s="50"/>
      <c r="GK944" s="50"/>
      <c r="GL944" s="50"/>
      <c r="GM944" s="50"/>
      <c r="GN944" s="50"/>
      <c r="GO944" s="50"/>
      <c r="GP944" s="50"/>
      <c r="GQ944" s="50"/>
      <c r="GR944" s="50"/>
      <c r="GS944" s="50"/>
      <c r="GT944" s="50"/>
      <c r="GU944" s="50"/>
      <c r="GV944" s="16"/>
      <c r="GW944" s="16"/>
      <c r="GX944" s="16"/>
      <c r="GY944" s="16"/>
      <c r="GZ944" s="16"/>
      <c r="HA944" s="16"/>
      <c r="HB944" s="16"/>
      <c r="HC944" s="16"/>
      <c r="HD944" s="16"/>
      <c r="HE944" s="16"/>
      <c r="HF944" s="16"/>
      <c r="HG944" s="16"/>
      <c r="HH944" s="16"/>
      <c r="HI944" s="16"/>
      <c r="HJ944" s="16"/>
      <c r="HK944" s="16"/>
      <c r="HL944" s="16"/>
      <c r="HM944" s="16"/>
      <c r="HN944" s="16"/>
      <c r="HO944" s="16"/>
      <c r="HP944" s="16"/>
      <c r="HQ944" s="16"/>
      <c r="HR944" s="16"/>
      <c r="HS944" s="16"/>
      <c r="HT944" s="16"/>
      <c r="HU944" s="16"/>
      <c r="HV944" s="16"/>
      <c r="HW944" s="16"/>
      <c r="HX944" s="16"/>
      <c r="HY944" s="16"/>
      <c r="HZ944" s="16"/>
      <c r="IA944" s="16"/>
      <c r="IB944" s="16"/>
      <c r="IC944" s="16"/>
      <c r="ID944" s="16"/>
      <c r="IE944" s="16"/>
      <c r="IF944" s="16"/>
      <c r="IG944" s="16"/>
      <c r="IH944" s="16"/>
      <c r="II944" s="16"/>
      <c r="IJ944" s="16"/>
      <c r="IK944" s="16"/>
      <c r="IL944" s="16"/>
      <c r="IM944" s="16"/>
      <c r="IN944" s="16"/>
      <c r="IO944" s="16"/>
      <c r="IP944" s="16"/>
      <c r="IQ944" s="16"/>
      <c r="IR944" s="16"/>
      <c r="IS944" s="16"/>
      <c r="IT944" s="16"/>
      <c r="IU944" s="16"/>
      <c r="IV944" s="16"/>
      <c r="IW944" s="16"/>
      <c r="IX944" s="16"/>
      <c r="IY944" s="16"/>
      <c r="IZ944" s="16"/>
      <c r="JA944" s="16"/>
      <c r="JB944" s="16"/>
      <c r="JC944" s="16"/>
      <c r="JD944" s="16"/>
      <c r="JE944" s="16"/>
      <c r="JF944" s="16"/>
      <c r="JG944" s="16"/>
      <c r="JH944" s="16"/>
      <c r="JI944" s="16"/>
      <c r="JJ944" s="16"/>
      <c r="JK944" s="16"/>
      <c r="JL944" s="16"/>
      <c r="JM944" s="16"/>
      <c r="JN944" s="16"/>
      <c r="JO944" s="16"/>
      <c r="JP944" s="16"/>
      <c r="JQ944" s="16"/>
      <c r="JR944" s="16"/>
      <c r="JS944" s="16"/>
      <c r="JT944" s="16"/>
      <c r="JU944" s="16"/>
      <c r="JV944" s="16"/>
      <c r="JW944" s="16"/>
      <c r="JX944" s="16"/>
      <c r="JY944" s="16"/>
      <c r="JZ944" s="16"/>
      <c r="KA944" s="16"/>
      <c r="KB944" s="16"/>
      <c r="KC944" s="16"/>
      <c r="KD944" s="16"/>
      <c r="KE944" s="16"/>
      <c r="KF944" s="16"/>
      <c r="KG944" s="16"/>
      <c r="KH944" s="16"/>
      <c r="KI944" s="16"/>
      <c r="KJ944" s="16"/>
      <c r="KK944" s="16"/>
      <c r="KL944" s="16"/>
      <c r="KM944" s="16"/>
      <c r="KN944" s="16"/>
      <c r="KO944" s="16"/>
      <c r="KP944" s="16"/>
      <c r="KQ944" s="16"/>
      <c r="KR944" s="16"/>
      <c r="KS944" s="16"/>
      <c r="KT944" s="16"/>
      <c r="KU944" s="16"/>
      <c r="KV944" s="16"/>
      <c r="KW944" s="16"/>
      <c r="KX944" s="16"/>
      <c r="KY944" s="16"/>
      <c r="KZ944" s="16"/>
      <c r="LA944" s="16"/>
      <c r="LB944" s="16"/>
      <c r="LC944" s="16"/>
      <c r="LD944" s="16"/>
      <c r="LE944" s="16"/>
      <c r="LF944" s="16"/>
      <c r="LG944" s="16"/>
      <c r="LH944" s="16"/>
      <c r="LI944" s="16"/>
      <c r="LJ944" s="16"/>
      <c r="LK944" s="16"/>
      <c r="LL944" s="16"/>
      <c r="LM944" s="16"/>
      <c r="LN944" s="16"/>
      <c r="LO944" s="16"/>
      <c r="LP944" s="16"/>
      <c r="LQ944" s="16"/>
      <c r="LR944" s="16"/>
      <c r="LS944" s="16"/>
      <c r="LT944" s="16"/>
      <c r="LU944" s="16"/>
      <c r="LV944" s="16"/>
      <c r="LW944" s="16"/>
      <c r="LX944" s="16"/>
      <c r="LY944" s="16"/>
      <c r="LZ944" s="16"/>
      <c r="MA944" s="16"/>
      <c r="MB944" s="16"/>
      <c r="MC944" s="16"/>
      <c r="MD944" s="16"/>
      <c r="ME944" s="16"/>
      <c r="MF944" s="16"/>
      <c r="MG944" s="16"/>
      <c r="MH944" s="16"/>
      <c r="MI944" s="16"/>
      <c r="MJ944" s="16"/>
      <c r="MK944" s="16"/>
      <c r="ML944" s="16"/>
      <c r="MM944" s="16"/>
      <c r="MN944" s="16"/>
      <c r="MO944" s="16"/>
      <c r="MP944" s="16"/>
      <c r="MQ944" s="16"/>
      <c r="MR944" s="16"/>
      <c r="MS944" s="16"/>
      <c r="MT944" s="16"/>
      <c r="MU944" s="16"/>
      <c r="MV944" s="16"/>
      <c r="MW944" s="16"/>
      <c r="MX944" s="16"/>
      <c r="MY944" s="16"/>
      <c r="MZ944" s="16"/>
      <c r="NA944" s="16"/>
      <c r="NB944" s="16"/>
      <c r="NC944" s="16"/>
      <c r="ND944" s="16"/>
      <c r="NE944" s="16"/>
      <c r="NF944" s="16"/>
      <c r="NG944" s="16"/>
      <c r="NH944" s="16"/>
      <c r="NI944" s="16"/>
      <c r="NJ944" s="16"/>
      <c r="NK944" s="16"/>
      <c r="NL944" s="16"/>
      <c r="NM944" s="16"/>
      <c r="NN944" s="16"/>
      <c r="NO944" s="16"/>
      <c r="NP944" s="16"/>
      <c r="NQ944" s="16"/>
      <c r="NR944" s="16"/>
      <c r="NS944" s="16"/>
      <c r="NT944" s="16"/>
      <c r="NU944" s="16"/>
      <c r="NV944" s="16"/>
      <c r="NW944" s="16"/>
      <c r="NX944" s="16"/>
      <c r="NY944" s="16"/>
      <c r="NZ944" s="16"/>
      <c r="OA944" s="16"/>
      <c r="OB944" s="16"/>
      <c r="OC944" s="16"/>
      <c r="OD944" s="16"/>
      <c r="OE944" s="16"/>
      <c r="OF944" s="16"/>
      <c r="OG944" s="16"/>
      <c r="OH944" s="16"/>
      <c r="OI944" s="16"/>
      <c r="OJ944" s="16"/>
      <c r="OK944" s="16"/>
      <c r="OL944" s="16"/>
      <c r="OM944" s="16"/>
      <c r="ON944" s="16"/>
      <c r="OO944" s="16"/>
      <c r="OP944" s="16"/>
      <c r="OQ944" s="16"/>
      <c r="OR944" s="16"/>
      <c r="OS944" s="16"/>
      <c r="OT944" s="16"/>
      <c r="OU944" s="16"/>
      <c r="OV944" s="16"/>
      <c r="OW944" s="16"/>
      <c r="OX944" s="16"/>
      <c r="OY944" s="16"/>
      <c r="OZ944" s="16"/>
      <c r="PA944" s="16"/>
      <c r="PB944" s="16"/>
      <c r="PC944" s="16"/>
      <c r="PD944" s="16"/>
      <c r="PE944" s="16"/>
      <c r="PF944" s="16"/>
      <c r="PG944" s="16"/>
      <c r="PH944" s="16"/>
      <c r="PI944" s="16"/>
      <c r="PJ944" s="16"/>
      <c r="PK944" s="16"/>
      <c r="PL944" s="16"/>
      <c r="PM944" s="16"/>
      <c r="PN944" s="16"/>
      <c r="PO944" s="16"/>
      <c r="PP944" s="16"/>
      <c r="PQ944" s="16"/>
      <c r="PR944" s="16"/>
      <c r="PS944" s="16"/>
      <c r="PT944" s="16"/>
      <c r="PU944" s="16"/>
      <c r="PV944" s="16"/>
      <c r="PW944" s="16"/>
      <c r="PX944" s="16"/>
      <c r="PY944" s="16"/>
      <c r="PZ944" s="16"/>
      <c r="QA944" s="16"/>
      <c r="QB944" s="16"/>
      <c r="QC944" s="16"/>
      <c r="QD944" s="16"/>
      <c r="QE944" s="16"/>
      <c r="QF944" s="16"/>
      <c r="QG944" s="16"/>
      <c r="QH944" s="16"/>
      <c r="QI944" s="16"/>
      <c r="QJ944" s="16"/>
      <c r="QK944" s="16"/>
      <c r="QL944" s="16"/>
      <c r="QM944" s="16"/>
      <c r="QN944" s="16"/>
      <c r="QO944" s="16"/>
      <c r="QP944" s="16"/>
      <c r="QQ944" s="16"/>
      <c r="QR944" s="16"/>
      <c r="QS944" s="16"/>
      <c r="QT944" s="16"/>
      <c r="QU944" s="16"/>
      <c r="QV944" s="16"/>
      <c r="QW944" s="16"/>
      <c r="QX944" s="16"/>
      <c r="QY944" s="16"/>
      <c r="QZ944" s="16"/>
      <c r="RA944" s="16"/>
      <c r="RB944" s="16"/>
      <c r="RC944" s="16"/>
      <c r="RD944" s="16"/>
      <c r="RE944" s="16"/>
      <c r="RF944" s="16"/>
      <c r="RG944" s="16"/>
      <c r="RH944" s="16"/>
      <c r="RI944" s="16"/>
      <c r="RJ944" s="16"/>
      <c r="RK944" s="16"/>
      <c r="RL944" s="16"/>
      <c r="RM944" s="16"/>
      <c r="RN944" s="16"/>
      <c r="RO944" s="16"/>
      <c r="RP944" s="16"/>
      <c r="RQ944" s="16"/>
      <c r="RR944" s="16"/>
      <c r="RS944" s="16"/>
      <c r="RT944" s="16"/>
      <c r="RU944" s="16"/>
      <c r="RV944" s="16"/>
      <c r="RW944" s="16"/>
      <c r="RX944" s="16"/>
      <c r="RY944" s="16"/>
      <c r="RZ944" s="16"/>
      <c r="SA944" s="16"/>
      <c r="SB944" s="16"/>
      <c r="SC944" s="16"/>
      <c r="SD944" s="16"/>
      <c r="SE944" s="16"/>
      <c r="SF944" s="16"/>
      <c r="SG944" s="16"/>
      <c r="SH944" s="16"/>
      <c r="SI944" s="16"/>
      <c r="SJ944" s="16"/>
      <c r="SK944" s="16"/>
      <c r="SL944" s="16"/>
      <c r="SM944" s="16"/>
      <c r="SN944" s="16"/>
      <c r="SO944" s="16"/>
      <c r="SP944" s="16"/>
      <c r="SQ944" s="16"/>
      <c r="SR944" s="16"/>
      <c r="SS944" s="16"/>
      <c r="ST944" s="16"/>
      <c r="SU944" s="16"/>
      <c r="SV944" s="16"/>
      <c r="SW944" s="16"/>
      <c r="SX944" s="16"/>
      <c r="SY944" s="16"/>
      <c r="SZ944" s="16"/>
      <c r="TA944" s="16"/>
      <c r="TB944" s="16"/>
      <c r="TC944" s="16"/>
      <c r="TD944" s="16"/>
      <c r="TE944" s="16"/>
      <c r="TF944" s="16"/>
      <c r="TG944" s="16"/>
      <c r="TH944" s="16"/>
      <c r="TI944" s="16"/>
      <c r="TJ944" s="16"/>
      <c r="TK944" s="16"/>
      <c r="TL944" s="16"/>
      <c r="TM944" s="16"/>
      <c r="TN944" s="16"/>
      <c r="TO944" s="16"/>
      <c r="TP944" s="16"/>
      <c r="TQ944" s="16"/>
      <c r="TR944" s="16"/>
      <c r="TS944" s="16"/>
      <c r="TT944" s="16"/>
      <c r="TU944" s="16"/>
      <c r="TV944" s="16"/>
      <c r="TW944" s="16"/>
      <c r="TX944" s="16"/>
      <c r="TY944" s="16"/>
      <c r="TZ944" s="16"/>
      <c r="UA944" s="16"/>
      <c r="UB944" s="16"/>
      <c r="UC944" s="16"/>
      <c r="UD944" s="16"/>
      <c r="UE944" s="16"/>
      <c r="UF944" s="16"/>
      <c r="UG944" s="16"/>
      <c r="UH944" s="16"/>
      <c r="UI944" s="16"/>
      <c r="UJ944" s="16"/>
      <c r="UK944" s="16"/>
      <c r="UL944" s="16"/>
      <c r="UM944" s="16"/>
      <c r="UN944" s="16"/>
      <c r="UO944" s="16"/>
      <c r="UP944" s="16"/>
      <c r="UQ944" s="16"/>
      <c r="UR944" s="16"/>
      <c r="US944" s="16"/>
      <c r="UT944" s="16"/>
      <c r="UU944" s="16"/>
      <c r="UV944" s="16"/>
      <c r="UW944" s="16"/>
      <c r="UX944" s="16"/>
      <c r="UY944" s="16"/>
      <c r="UZ944" s="16"/>
      <c r="VA944" s="16"/>
      <c r="VB944" s="16"/>
      <c r="VC944" s="16"/>
      <c r="VD944" s="16"/>
      <c r="VE944" s="16"/>
      <c r="VF944" s="16"/>
      <c r="VG944" s="16"/>
      <c r="VH944" s="16"/>
      <c r="VI944" s="16"/>
      <c r="VJ944" s="16"/>
      <c r="VK944" s="16"/>
      <c r="VL944" s="16"/>
      <c r="VM944" s="16"/>
      <c r="VN944" s="16"/>
      <c r="VO944" s="16"/>
      <c r="VP944" s="16"/>
      <c r="VQ944" s="16"/>
      <c r="VR944" s="16"/>
      <c r="VS944" s="16"/>
      <c r="VT944" s="16"/>
      <c r="VU944" s="16"/>
      <c r="VV944" s="16"/>
      <c r="NAO944" s="348"/>
      <c r="NAP944" s="156"/>
      <c r="NAQ944" s="156"/>
      <c r="NAR944" s="156"/>
      <c r="NAS944" s="156"/>
      <c r="NAT944" s="143"/>
      <c r="NAU944" s="143"/>
      <c r="NDH944" s="348"/>
      <c r="NDI944" s="156"/>
      <c r="NDJ944" s="156"/>
      <c r="NDK944" s="156"/>
      <c r="NDL944" s="166"/>
      <c r="NDM944" s="109"/>
      <c r="NDN944" s="109"/>
    </row>
    <row r="945" spans="1:1330" s="50" customFormat="1" ht="45.75" customHeight="1">
      <c r="A945" s="589">
        <f>1+A944</f>
        <v>943</v>
      </c>
      <c r="B945" s="403" t="s">
        <v>9008</v>
      </c>
      <c r="C945" s="156" t="s">
        <v>9009</v>
      </c>
      <c r="D945" s="156" t="s">
        <v>645</v>
      </c>
      <c r="E945" s="156">
        <v>45558</v>
      </c>
      <c r="F945" s="156">
        <v>45562</v>
      </c>
      <c r="G945" s="156">
        <v>45646</v>
      </c>
      <c r="H945" s="156" t="s">
        <v>94</v>
      </c>
      <c r="I945" s="156" t="s">
        <v>95</v>
      </c>
      <c r="J945" s="156" t="s">
        <v>9010</v>
      </c>
      <c r="K945" s="251">
        <v>11203571</v>
      </c>
      <c r="L945" s="156">
        <v>6</v>
      </c>
      <c r="M945" s="156" t="s">
        <v>97</v>
      </c>
      <c r="N945" s="156" t="s">
        <v>5078</v>
      </c>
      <c r="O945" s="156" t="s">
        <v>3586</v>
      </c>
      <c r="P945" s="156" t="s">
        <v>9011</v>
      </c>
      <c r="Q945" s="156" t="s">
        <v>7596</v>
      </c>
      <c r="R945" s="143">
        <f>+G945-F945</f>
        <v>84</v>
      </c>
      <c r="S945" s="134" t="s">
        <v>4956</v>
      </c>
      <c r="T945" s="253">
        <v>9600000</v>
      </c>
      <c r="U945" s="156" t="s">
        <v>9012</v>
      </c>
      <c r="V945" s="253">
        <f>+T945</f>
        <v>9600000</v>
      </c>
      <c r="W945" s="156">
        <v>45559</v>
      </c>
      <c r="X945" s="156" t="s">
        <v>103</v>
      </c>
      <c r="Y945" s="317">
        <f>+Z945+AA945+AB945</f>
        <v>9600000</v>
      </c>
      <c r="Z945" s="156">
        <v>9600000</v>
      </c>
      <c r="AA945" s="156">
        <v>0</v>
      </c>
      <c r="AB945" s="156">
        <v>0</v>
      </c>
      <c r="AC945" s="156">
        <v>0</v>
      </c>
      <c r="AD945" s="156">
        <v>0</v>
      </c>
      <c r="AE945" s="156">
        <v>0</v>
      </c>
      <c r="AF945" s="156">
        <v>0</v>
      </c>
      <c r="AG945" s="156">
        <v>0</v>
      </c>
      <c r="AH945" s="156">
        <v>0</v>
      </c>
      <c r="AI945" s="156">
        <v>0</v>
      </c>
      <c r="AJ945" s="156">
        <v>0</v>
      </c>
      <c r="AK945" s="156" t="s">
        <v>104</v>
      </c>
      <c r="AL945" s="103" t="s">
        <v>9013</v>
      </c>
      <c r="AM945" s="156" t="s">
        <v>7249</v>
      </c>
      <c r="AN945" s="156">
        <v>52285927</v>
      </c>
      <c r="AO945" s="156" t="s">
        <v>114</v>
      </c>
      <c r="AP945" s="156" t="s">
        <v>114</v>
      </c>
      <c r="AQ945" s="156" t="s">
        <v>114</v>
      </c>
      <c r="AR945" s="156" t="s">
        <v>114</v>
      </c>
      <c r="AS945" s="156" t="s">
        <v>578</v>
      </c>
      <c r="AT945" s="156" t="s">
        <v>109</v>
      </c>
      <c r="AU945" s="156" t="s">
        <v>392</v>
      </c>
      <c r="AV945" s="156"/>
      <c r="AW945" s="156"/>
      <c r="AX945" s="156" t="s">
        <v>109</v>
      </c>
      <c r="AY945" s="156" t="s">
        <v>108</v>
      </c>
      <c r="AZ945" s="156"/>
      <c r="BA945" s="156"/>
      <c r="BB945" s="156"/>
      <c r="BC945" s="156"/>
      <c r="BD945" s="156"/>
      <c r="BE945" s="156"/>
      <c r="BF945" s="156"/>
      <c r="BG945" s="156"/>
      <c r="BH945" s="153">
        <f>T945+BB945</f>
        <v>9600000</v>
      </c>
      <c r="BI945" s="444" t="s">
        <v>135</v>
      </c>
      <c r="BJ945" s="240"/>
      <c r="BK945" s="240" t="s">
        <v>114</v>
      </c>
      <c r="BL945" s="240"/>
      <c r="BM945" s="398" t="s">
        <v>136</v>
      </c>
      <c r="BN945" s="156" t="s">
        <v>917</v>
      </c>
      <c r="BO945" s="156">
        <v>43</v>
      </c>
      <c r="BP945" s="156"/>
      <c r="BQ945" s="156" t="s">
        <v>578</v>
      </c>
      <c r="BR945" s="156" t="s">
        <v>114</v>
      </c>
      <c r="BS945" s="156" t="s">
        <v>114</v>
      </c>
      <c r="BT945" s="156" t="s">
        <v>114</v>
      </c>
      <c r="BU945" s="156" t="s">
        <v>5190</v>
      </c>
      <c r="BV945" s="156">
        <v>3112963102</v>
      </c>
      <c r="BW945" s="156" t="s">
        <v>5191</v>
      </c>
      <c r="BX945" s="156" t="s">
        <v>1247</v>
      </c>
      <c r="BY945" s="156" t="s">
        <v>119</v>
      </c>
      <c r="BZ945" s="156">
        <v>24069567724</v>
      </c>
      <c r="CA945" s="500" t="s">
        <v>109</v>
      </c>
      <c r="CB945" s="500" t="s">
        <v>109</v>
      </c>
      <c r="CC945" s="500" t="s">
        <v>109</v>
      </c>
      <c r="CD945" s="501"/>
      <c r="CE945" s="448"/>
      <c r="CF945" s="448"/>
      <c r="CG945" s="448"/>
      <c r="CH945" s="448"/>
      <c r="CI945" s="448"/>
      <c r="CJ945" s="448"/>
      <c r="CK945" s="448"/>
      <c r="CL945" s="448"/>
      <c r="CM945" s="391" t="s">
        <v>109</v>
      </c>
      <c r="CN945" s="448"/>
    </row>
    <row r="946" spans="1:1330" s="50" customFormat="1" ht="45.75" customHeight="1">
      <c r="A946" s="589">
        <f>1+A945</f>
        <v>944</v>
      </c>
      <c r="B946" s="151" t="s">
        <v>9014</v>
      </c>
      <c r="C946" s="134" t="s">
        <v>9015</v>
      </c>
      <c r="D946" s="541" t="s">
        <v>645</v>
      </c>
      <c r="E946" s="135">
        <v>45558</v>
      </c>
      <c r="F946" s="542">
        <v>45561</v>
      </c>
      <c r="G946" s="542">
        <v>45646</v>
      </c>
      <c r="H946" s="540" t="s">
        <v>94</v>
      </c>
      <c r="I946" s="543" t="s">
        <v>180</v>
      </c>
      <c r="J946" s="134" t="s">
        <v>9016</v>
      </c>
      <c r="K946" s="544">
        <v>1003661339</v>
      </c>
      <c r="L946" s="540">
        <v>9</v>
      </c>
      <c r="M946" s="545" t="s">
        <v>97</v>
      </c>
      <c r="N946" s="343" t="s">
        <v>5078</v>
      </c>
      <c r="O946" s="546" t="s">
        <v>3586</v>
      </c>
      <c r="P946" s="540" t="s">
        <v>9017</v>
      </c>
      <c r="Q946" s="540" t="s">
        <v>7596</v>
      </c>
      <c r="R946" s="547">
        <f>+G946-F946</f>
        <v>85</v>
      </c>
      <c r="S946" s="540" t="s">
        <v>8691</v>
      </c>
      <c r="T946" s="548">
        <v>8250000</v>
      </c>
      <c r="U946" s="549" t="s">
        <v>9018</v>
      </c>
      <c r="V946" s="548">
        <f>+T946</f>
        <v>8250000</v>
      </c>
      <c r="W946" s="550">
        <v>45559</v>
      </c>
      <c r="X946" s="551" t="s">
        <v>103</v>
      </c>
      <c r="Y946" s="552">
        <f>+Z946+AA946+AB946</f>
        <v>8250000</v>
      </c>
      <c r="Z946" s="553">
        <v>8250000</v>
      </c>
      <c r="AA946" s="554">
        <v>0</v>
      </c>
      <c r="AB946" s="555">
        <v>0</v>
      </c>
      <c r="AC946" s="554">
        <v>0</v>
      </c>
      <c r="AD946" s="554">
        <v>0</v>
      </c>
      <c r="AE946" s="554">
        <v>0</v>
      </c>
      <c r="AF946" s="554">
        <v>0</v>
      </c>
      <c r="AG946" s="554">
        <v>0</v>
      </c>
      <c r="AH946" s="554">
        <v>0</v>
      </c>
      <c r="AI946" s="554">
        <v>0</v>
      </c>
      <c r="AJ946" s="554">
        <v>0</v>
      </c>
      <c r="AK946" s="556" t="s">
        <v>104</v>
      </c>
      <c r="AL946" s="557" t="s">
        <v>9019</v>
      </c>
      <c r="AM946" s="540" t="s">
        <v>1829</v>
      </c>
      <c r="AN946" s="558">
        <v>15668923</v>
      </c>
      <c r="AO946" s="556" t="s">
        <v>114</v>
      </c>
      <c r="AP946" s="540" t="s">
        <v>114</v>
      </c>
      <c r="AQ946" s="559" t="s">
        <v>114</v>
      </c>
      <c r="AR946" s="556" t="s">
        <v>114</v>
      </c>
      <c r="AS946" s="540" t="s">
        <v>578</v>
      </c>
      <c r="AT946" s="556" t="s">
        <v>109</v>
      </c>
      <c r="AU946" s="556" t="s">
        <v>392</v>
      </c>
      <c r="AV946" s="540"/>
      <c r="AW946" s="540"/>
      <c r="AX946" s="540"/>
      <c r="AY946" s="540" t="s">
        <v>108</v>
      </c>
      <c r="AZ946" s="560"/>
      <c r="BA946" s="540"/>
      <c r="BB946" s="561"/>
      <c r="BC946" s="560"/>
      <c r="BD946" s="547"/>
      <c r="BE946" s="547"/>
      <c r="BF946" s="547"/>
      <c r="BG946" s="560"/>
      <c r="BH946" s="562">
        <f>T946+BB946</f>
        <v>8250000</v>
      </c>
      <c r="BI946" s="349" t="s">
        <v>259</v>
      </c>
      <c r="BJ946" s="540"/>
      <c r="BK946" s="343" t="s">
        <v>114</v>
      </c>
      <c r="BL946" s="560"/>
      <c r="BM946" s="161" t="s">
        <v>2539</v>
      </c>
      <c r="BN946" s="345" t="s">
        <v>964</v>
      </c>
      <c r="BO946" s="343">
        <f>2024-1995</f>
        <v>29</v>
      </c>
      <c r="BP946" s="343">
        <v>34910</v>
      </c>
      <c r="BQ946" s="343" t="s">
        <v>114</v>
      </c>
      <c r="BR946" s="343" t="s">
        <v>114</v>
      </c>
      <c r="BS946" s="343" t="s">
        <v>114</v>
      </c>
      <c r="BT946" s="343" t="s">
        <v>114</v>
      </c>
      <c r="BU946" s="346" t="s">
        <v>8884</v>
      </c>
      <c r="BV946" s="343">
        <v>3133068232</v>
      </c>
      <c r="BW946" s="341" t="s">
        <v>8885</v>
      </c>
      <c r="BX946" s="344" t="s">
        <v>4813</v>
      </c>
      <c r="BY946" s="343" t="s">
        <v>119</v>
      </c>
      <c r="BZ946" s="350">
        <v>24101687368</v>
      </c>
      <c r="CA946" s="646" t="s">
        <v>109</v>
      </c>
      <c r="CB946" s="646" t="s">
        <v>109</v>
      </c>
      <c r="CC946" s="646" t="s">
        <v>109</v>
      </c>
      <c r="CD946" s="647"/>
      <c r="CE946" s="648"/>
      <c r="CF946" s="157"/>
      <c r="CG946" s="157"/>
      <c r="CH946" s="157"/>
      <c r="CI946" s="157"/>
      <c r="CJ946" s="157"/>
      <c r="CK946" s="157"/>
      <c r="CL946" s="157"/>
      <c r="CM946" s="157" t="s">
        <v>109</v>
      </c>
      <c r="CN946" s="157"/>
    </row>
    <row r="947" spans="1:1330" s="50" customFormat="1" ht="45.75" customHeight="1">
      <c r="A947" s="589">
        <f>1+A946</f>
        <v>945</v>
      </c>
      <c r="B947" s="403" t="s">
        <v>9020</v>
      </c>
      <c r="C947" s="156" t="s">
        <v>9021</v>
      </c>
      <c r="D947" s="156" t="s">
        <v>645</v>
      </c>
      <c r="E947" s="156">
        <v>45558</v>
      </c>
      <c r="F947" s="156">
        <v>45560</v>
      </c>
      <c r="G947" s="156">
        <v>45646</v>
      </c>
      <c r="H947" s="156" t="s">
        <v>94</v>
      </c>
      <c r="I947" s="156" t="s">
        <v>180</v>
      </c>
      <c r="J947" s="156" t="s">
        <v>4684</v>
      </c>
      <c r="K947" s="251">
        <v>39797797</v>
      </c>
      <c r="L947" s="156">
        <v>3</v>
      </c>
      <c r="M947" s="156" t="s">
        <v>97</v>
      </c>
      <c r="N947" s="156" t="s">
        <v>5078</v>
      </c>
      <c r="O947" s="156" t="s">
        <v>3586</v>
      </c>
      <c r="P947" s="156" t="s">
        <v>9022</v>
      </c>
      <c r="Q947" s="156" t="s">
        <v>7596</v>
      </c>
      <c r="R947" s="143">
        <f>+G947-F947</f>
        <v>86</v>
      </c>
      <c r="S947" s="134" t="s">
        <v>5133</v>
      </c>
      <c r="T947" s="253">
        <v>10344000</v>
      </c>
      <c r="U947" s="156" t="s">
        <v>9023</v>
      </c>
      <c r="V947" s="253">
        <f>+T947</f>
        <v>10344000</v>
      </c>
      <c r="W947" s="156">
        <v>45559</v>
      </c>
      <c r="X947" s="156" t="s">
        <v>103</v>
      </c>
      <c r="Y947" s="317">
        <f>+Z947+AA947+AB947</f>
        <v>10344000</v>
      </c>
      <c r="Z947" s="156">
        <v>10344000</v>
      </c>
      <c r="AA947" s="156">
        <v>0</v>
      </c>
      <c r="AB947" s="156">
        <v>0</v>
      </c>
      <c r="AC947" s="156">
        <v>0</v>
      </c>
      <c r="AD947" s="156">
        <v>0</v>
      </c>
      <c r="AE947" s="156">
        <v>0</v>
      </c>
      <c r="AF947" s="156">
        <v>0</v>
      </c>
      <c r="AG947" s="156">
        <v>0</v>
      </c>
      <c r="AH947" s="156">
        <v>0</v>
      </c>
      <c r="AI947" s="156">
        <v>0</v>
      </c>
      <c r="AJ947" s="156">
        <v>0</v>
      </c>
      <c r="AK947" s="156" t="s">
        <v>104</v>
      </c>
      <c r="AL947" s="103" t="s">
        <v>9024</v>
      </c>
      <c r="AM947" s="156" t="s">
        <v>1829</v>
      </c>
      <c r="AN947" s="156">
        <v>15668923</v>
      </c>
      <c r="AO947" s="156" t="s">
        <v>114</v>
      </c>
      <c r="AP947" s="156" t="s">
        <v>114</v>
      </c>
      <c r="AQ947" s="156" t="s">
        <v>114</v>
      </c>
      <c r="AR947" s="156" t="s">
        <v>114</v>
      </c>
      <c r="AS947" s="156" t="s">
        <v>578</v>
      </c>
      <c r="AT947" s="156" t="s">
        <v>109</v>
      </c>
      <c r="AU947" s="156" t="s">
        <v>392</v>
      </c>
      <c r="AV947" s="156"/>
      <c r="AW947" s="156"/>
      <c r="AX947" s="156"/>
      <c r="AY947" s="156" t="s">
        <v>108</v>
      </c>
      <c r="AZ947" s="156"/>
      <c r="BA947" s="156"/>
      <c r="BB947" s="156"/>
      <c r="BC947" s="156"/>
      <c r="BD947" s="156"/>
      <c r="BE947" s="156"/>
      <c r="BF947" s="156"/>
      <c r="BG947" s="156"/>
      <c r="BH947" s="153">
        <f>T947+BB947</f>
        <v>10344000</v>
      </c>
      <c r="BI947" s="349" t="s">
        <v>113</v>
      </c>
      <c r="BJ947" s="437"/>
      <c r="BK947" s="437" t="s">
        <v>114</v>
      </c>
      <c r="BL947" s="437"/>
      <c r="BM947" s="437"/>
      <c r="BN947" s="156" t="s">
        <v>917</v>
      </c>
      <c r="BO947" s="156">
        <v>74</v>
      </c>
      <c r="BP947" s="156">
        <v>18615</v>
      </c>
      <c r="BQ947" s="156" t="s">
        <v>114</v>
      </c>
      <c r="BR947" s="156" t="s">
        <v>114</v>
      </c>
      <c r="BS947" s="156" t="s">
        <v>114</v>
      </c>
      <c r="BT947" s="156" t="s">
        <v>114</v>
      </c>
      <c r="BU947" s="156" t="s">
        <v>9006</v>
      </c>
      <c r="BV947" s="156">
        <v>3044427771</v>
      </c>
      <c r="BW947" s="156" t="s">
        <v>9007</v>
      </c>
      <c r="BX947" s="156" t="s">
        <v>881</v>
      </c>
      <c r="BY947" s="156"/>
      <c r="BZ947" s="156"/>
      <c r="CA947" s="391" t="s">
        <v>109</v>
      </c>
      <c r="CB947" s="391" t="s">
        <v>109</v>
      </c>
      <c r="CC947" s="391" t="s">
        <v>109</v>
      </c>
      <c r="CD947" s="448"/>
      <c r="CE947" s="448"/>
      <c r="CF947" s="448"/>
      <c r="CG947" s="448"/>
      <c r="CH947" s="448"/>
      <c r="CI947" s="448"/>
      <c r="CJ947" s="448"/>
      <c r="CK947" s="448"/>
      <c r="CL947" s="448"/>
      <c r="CM947" s="391" t="s">
        <v>109</v>
      </c>
      <c r="CN947" s="448"/>
    </row>
    <row r="948" spans="1:1330" s="50" customFormat="1" ht="45.75" customHeight="1">
      <c r="A948" s="589">
        <f>1+A947</f>
        <v>946</v>
      </c>
      <c r="B948" s="403" t="s">
        <v>9025</v>
      </c>
      <c r="C948" s="156" t="s">
        <v>9026</v>
      </c>
      <c r="D948" s="156" t="s">
        <v>8340</v>
      </c>
      <c r="E948" s="156">
        <v>45559</v>
      </c>
      <c r="F948" s="156">
        <v>45562</v>
      </c>
      <c r="G948" s="156">
        <v>45652</v>
      </c>
      <c r="H948" s="156" t="s">
        <v>547</v>
      </c>
      <c r="I948" s="156" t="s">
        <v>452</v>
      </c>
      <c r="J948" s="301" t="s">
        <v>9027</v>
      </c>
      <c r="K948" s="251">
        <v>900241832</v>
      </c>
      <c r="L948" s="156">
        <v>1</v>
      </c>
      <c r="M948" s="156" t="s">
        <v>123</v>
      </c>
      <c r="N948" s="156" t="s">
        <v>5078</v>
      </c>
      <c r="O948" s="156" t="s">
        <v>168</v>
      </c>
      <c r="P948" s="156" t="s">
        <v>9028</v>
      </c>
      <c r="Q948" s="156" t="s">
        <v>2642</v>
      </c>
      <c r="R948" s="143">
        <f>+G948-F948</f>
        <v>90</v>
      </c>
      <c r="S948" s="134" t="s">
        <v>9029</v>
      </c>
      <c r="T948" s="253">
        <v>130000000</v>
      </c>
      <c r="U948" s="156" t="s">
        <v>9030</v>
      </c>
      <c r="V948" s="253">
        <f>+T948</f>
        <v>130000000</v>
      </c>
      <c r="W948" s="156">
        <v>45560</v>
      </c>
      <c r="X948" s="156" t="s">
        <v>103</v>
      </c>
      <c r="Y948" s="317">
        <f>+Z948+AA948+AB948</f>
        <v>130000000</v>
      </c>
      <c r="Z948" s="156">
        <v>130000000</v>
      </c>
      <c r="AA948" s="156">
        <v>0</v>
      </c>
      <c r="AB948" s="156">
        <v>0</v>
      </c>
      <c r="AC948" s="156">
        <v>0</v>
      </c>
      <c r="AD948" s="156">
        <v>0</v>
      </c>
      <c r="AE948" s="156">
        <v>0</v>
      </c>
      <c r="AF948" s="156">
        <v>0</v>
      </c>
      <c r="AG948" s="156">
        <v>0</v>
      </c>
      <c r="AH948" s="156">
        <v>0</v>
      </c>
      <c r="AI948" s="156">
        <v>0</v>
      </c>
      <c r="AJ948" s="156">
        <v>0</v>
      </c>
      <c r="AK948" s="156" t="s">
        <v>104</v>
      </c>
      <c r="AL948" s="103" t="s">
        <v>9031</v>
      </c>
      <c r="AM948" s="156" t="s">
        <v>9032</v>
      </c>
      <c r="AN948" s="156">
        <v>39744160</v>
      </c>
      <c r="AO948" s="156" t="s">
        <v>9033</v>
      </c>
      <c r="AP948" s="156" t="s">
        <v>1618</v>
      </c>
      <c r="AQ948" s="156">
        <v>45561</v>
      </c>
      <c r="AR948" s="156" t="s">
        <v>9034</v>
      </c>
      <c r="AS948" s="156" t="s">
        <v>114</v>
      </c>
      <c r="AT948" s="156" t="s">
        <v>578</v>
      </c>
      <c r="AU948" s="156" t="s">
        <v>392</v>
      </c>
      <c r="AV948" s="156"/>
      <c r="AW948" s="156"/>
      <c r="AX948" s="156"/>
      <c r="AY948" s="156" t="s">
        <v>108</v>
      </c>
      <c r="AZ948" s="156"/>
      <c r="BA948" s="156"/>
      <c r="BB948" s="156"/>
      <c r="BC948" s="156"/>
      <c r="BD948" s="156"/>
      <c r="BE948" s="156"/>
      <c r="BF948" s="156"/>
      <c r="BG948" s="156"/>
      <c r="BH948" s="153">
        <f>T948+BB948</f>
        <v>130000000</v>
      </c>
      <c r="BI948" s="437" t="s">
        <v>259</v>
      </c>
      <c r="BJ948" s="240"/>
      <c r="BK948" s="240"/>
      <c r="BL948" s="240"/>
      <c r="BM948" s="649" t="s">
        <v>3383</v>
      </c>
      <c r="BN948" s="156" t="s">
        <v>108</v>
      </c>
      <c r="BO948" s="156" t="s">
        <v>108</v>
      </c>
      <c r="BP948" s="156" t="s">
        <v>108</v>
      </c>
      <c r="BQ948" s="156" t="s">
        <v>108</v>
      </c>
      <c r="BR948" s="156" t="s">
        <v>108</v>
      </c>
      <c r="BS948" s="156" t="s">
        <v>108</v>
      </c>
      <c r="BT948" s="156" t="s">
        <v>108</v>
      </c>
      <c r="BU948" s="156" t="s">
        <v>9035</v>
      </c>
      <c r="BV948" s="156">
        <v>3006157587</v>
      </c>
      <c r="BW948" s="156" t="s">
        <v>9036</v>
      </c>
      <c r="BX948" s="156" t="s">
        <v>839</v>
      </c>
      <c r="BY948" s="156" t="s">
        <v>231</v>
      </c>
      <c r="BZ948" s="156">
        <v>457469991154</v>
      </c>
      <c r="CA948" s="157" t="s">
        <v>109</v>
      </c>
      <c r="CB948" s="157" t="s">
        <v>109</v>
      </c>
      <c r="CC948" s="157"/>
      <c r="CD948" s="156"/>
      <c r="CE948" s="156"/>
      <c r="CF948" s="156"/>
      <c r="CG948" s="156"/>
      <c r="CH948" s="156"/>
      <c r="CI948" s="156"/>
      <c r="CJ948" s="156"/>
      <c r="CK948" s="156"/>
      <c r="CL948" s="156"/>
      <c r="CM948" s="157" t="s">
        <v>109</v>
      </c>
      <c r="CN948" s="156"/>
    </row>
    <row r="949" spans="1:1330" s="50" customFormat="1" ht="45.75" customHeight="1">
      <c r="A949" s="589">
        <f>1+A948</f>
        <v>947</v>
      </c>
      <c r="B949" s="403" t="s">
        <v>9037</v>
      </c>
      <c r="C949" s="156" t="s">
        <v>9038</v>
      </c>
      <c r="D949" s="156" t="s">
        <v>108</v>
      </c>
      <c r="E949" s="156">
        <v>45559</v>
      </c>
      <c r="F949" s="156">
        <v>45560</v>
      </c>
      <c r="G949" s="156">
        <v>45657</v>
      </c>
      <c r="H949" s="156" t="s">
        <v>94</v>
      </c>
      <c r="I949" s="156" t="s">
        <v>7554</v>
      </c>
      <c r="J949" s="156" t="s">
        <v>9039</v>
      </c>
      <c r="K949" s="251">
        <v>860510627</v>
      </c>
      <c r="L949" s="156">
        <v>6</v>
      </c>
      <c r="M949" s="156" t="s">
        <v>926</v>
      </c>
      <c r="N949" s="156" t="s">
        <v>5078</v>
      </c>
      <c r="O949" s="156" t="s">
        <v>2287</v>
      </c>
      <c r="P949" s="156" t="s">
        <v>9040</v>
      </c>
      <c r="Q949" s="156" t="s">
        <v>9041</v>
      </c>
      <c r="R949" s="143">
        <f>+G949-F949</f>
        <v>97</v>
      </c>
      <c r="S949" s="134" t="s">
        <v>108</v>
      </c>
      <c r="T949" s="253">
        <v>0</v>
      </c>
      <c r="U949" s="156" t="s">
        <v>108</v>
      </c>
      <c r="V949" s="253">
        <f>+T949</f>
        <v>0</v>
      </c>
      <c r="W949" s="156" t="s">
        <v>108</v>
      </c>
      <c r="X949" s="156" t="s">
        <v>108</v>
      </c>
      <c r="Y949" s="317">
        <f>+Z949+AA949+AB949</f>
        <v>0</v>
      </c>
      <c r="Z949" s="156">
        <v>0</v>
      </c>
      <c r="AA949" s="156">
        <v>0</v>
      </c>
      <c r="AB949" s="156">
        <v>0</v>
      </c>
      <c r="AC949" s="156">
        <v>0</v>
      </c>
      <c r="AD949" s="156">
        <v>0</v>
      </c>
      <c r="AE949" s="156">
        <v>0</v>
      </c>
      <c r="AF949" s="156">
        <v>0</v>
      </c>
      <c r="AG949" s="156">
        <v>0</v>
      </c>
      <c r="AH949" s="156">
        <v>0</v>
      </c>
      <c r="AI949" s="156">
        <v>0</v>
      </c>
      <c r="AJ949" s="156">
        <v>0</v>
      </c>
      <c r="AK949" s="156" t="s">
        <v>104</v>
      </c>
      <c r="AL949" s="103" t="s">
        <v>9042</v>
      </c>
      <c r="AM949" s="156" t="s">
        <v>6823</v>
      </c>
      <c r="AN949" s="156">
        <v>80028843</v>
      </c>
      <c r="AO949" s="156" t="s">
        <v>114</v>
      </c>
      <c r="AP949" s="156" t="s">
        <v>114</v>
      </c>
      <c r="AQ949" s="156" t="s">
        <v>114</v>
      </c>
      <c r="AR949" s="156" t="s">
        <v>114</v>
      </c>
      <c r="AS949" s="156" t="s">
        <v>114</v>
      </c>
      <c r="AT949" s="156" t="s">
        <v>114</v>
      </c>
      <c r="AU949" s="156" t="s">
        <v>392</v>
      </c>
      <c r="AV949" s="156"/>
      <c r="AW949" s="156"/>
      <c r="AX949" s="156" t="s">
        <v>109</v>
      </c>
      <c r="AY949" s="156" t="s">
        <v>108</v>
      </c>
      <c r="AZ949" s="156"/>
      <c r="BA949" s="156"/>
      <c r="BB949" s="156"/>
      <c r="BC949" s="156"/>
      <c r="BD949" s="156"/>
      <c r="BE949" s="156"/>
      <c r="BF949" s="156"/>
      <c r="BG949" s="156"/>
      <c r="BH949" s="153">
        <f>T949+BB949</f>
        <v>0</v>
      </c>
      <c r="BI949" s="609" t="s">
        <v>135</v>
      </c>
      <c r="BJ949" s="437"/>
      <c r="BK949" s="437" t="s">
        <v>114</v>
      </c>
      <c r="BL949" s="437"/>
      <c r="BM949" s="437" t="s">
        <v>824</v>
      </c>
      <c r="BN949" s="156" t="s">
        <v>108</v>
      </c>
      <c r="BO949" s="156" t="s">
        <v>108</v>
      </c>
      <c r="BP949" s="156" t="s">
        <v>108</v>
      </c>
      <c r="BQ949" s="156" t="s">
        <v>108</v>
      </c>
      <c r="BR949" s="156" t="s">
        <v>108</v>
      </c>
      <c r="BS949" s="156" t="s">
        <v>108</v>
      </c>
      <c r="BT949" s="156" t="s">
        <v>108</v>
      </c>
      <c r="BU949" s="156" t="s">
        <v>9043</v>
      </c>
      <c r="BV949" s="156">
        <v>7434343</v>
      </c>
      <c r="BW949" s="156" t="s">
        <v>9044</v>
      </c>
      <c r="BX949" s="156" t="s">
        <v>108</v>
      </c>
      <c r="BY949" s="156" t="s">
        <v>108</v>
      </c>
      <c r="BZ949" s="156" t="s">
        <v>108</v>
      </c>
      <c r="CA949" s="391"/>
      <c r="CB949" s="391"/>
      <c r="CC949" s="391"/>
      <c r="CD949" s="448"/>
      <c r="CE949" s="448"/>
      <c r="CF949" s="448"/>
      <c r="CG949" s="448"/>
      <c r="CH949" s="448"/>
      <c r="CI949" s="448"/>
      <c r="CJ949" s="448"/>
      <c r="CK949" s="448"/>
      <c r="CL949" s="448"/>
      <c r="CM949" s="391"/>
      <c r="CN949" s="448"/>
    </row>
    <row r="950" spans="1:1330" s="290" customFormat="1" ht="45.75" customHeight="1">
      <c r="A950" s="589">
        <f>1+A949</f>
        <v>948</v>
      </c>
      <c r="B950" s="403" t="s">
        <v>9045</v>
      </c>
      <c r="C950" s="156" t="s">
        <v>9046</v>
      </c>
      <c r="D950" s="156" t="s">
        <v>6692</v>
      </c>
      <c r="E950" s="156">
        <v>45559</v>
      </c>
      <c r="F950" s="156">
        <v>45560</v>
      </c>
      <c r="G950" s="156">
        <v>45646</v>
      </c>
      <c r="H950" s="156" t="s">
        <v>94</v>
      </c>
      <c r="I950" s="156" t="s">
        <v>95</v>
      </c>
      <c r="J950" s="301" t="s">
        <v>9047</v>
      </c>
      <c r="K950" s="251">
        <v>1032401394</v>
      </c>
      <c r="L950" s="156">
        <v>5</v>
      </c>
      <c r="M950" s="156" t="s">
        <v>97</v>
      </c>
      <c r="N950" s="156" t="s">
        <v>5078</v>
      </c>
      <c r="O950" s="156" t="s">
        <v>3608</v>
      </c>
      <c r="P950" s="156" t="s">
        <v>9048</v>
      </c>
      <c r="Q950" s="156" t="s">
        <v>7728</v>
      </c>
      <c r="R950" s="143">
        <f>+G950-F950</f>
        <v>86</v>
      </c>
      <c r="S950" s="134" t="s">
        <v>9049</v>
      </c>
      <c r="T950" s="253">
        <v>21526667</v>
      </c>
      <c r="U950" s="156" t="s">
        <v>9050</v>
      </c>
      <c r="V950" s="253">
        <f>+T950</f>
        <v>21526667</v>
      </c>
      <c r="W950" s="156">
        <v>45559</v>
      </c>
      <c r="X950" s="156" t="s">
        <v>103</v>
      </c>
      <c r="Y950" s="317">
        <f>+Z950+AA950+AB950</f>
        <v>21526667</v>
      </c>
      <c r="Z950" s="156">
        <v>21526667</v>
      </c>
      <c r="AA950" s="156">
        <v>0</v>
      </c>
      <c r="AB950" s="156">
        <v>0</v>
      </c>
      <c r="AC950" s="156">
        <v>0</v>
      </c>
      <c r="AD950" s="156">
        <v>0</v>
      </c>
      <c r="AE950" s="156">
        <v>0</v>
      </c>
      <c r="AF950" s="156">
        <v>0</v>
      </c>
      <c r="AG950" s="156">
        <v>0</v>
      </c>
      <c r="AH950" s="156">
        <v>0</v>
      </c>
      <c r="AI950" s="156">
        <v>0</v>
      </c>
      <c r="AJ950" s="156">
        <v>0</v>
      </c>
      <c r="AK950" s="156" t="s">
        <v>104</v>
      </c>
      <c r="AL950" s="103" t="s">
        <v>9051</v>
      </c>
      <c r="AM950" s="156" t="s">
        <v>8407</v>
      </c>
      <c r="AN950" s="156">
        <v>20455955</v>
      </c>
      <c r="AO950" s="156" t="s">
        <v>114</v>
      </c>
      <c r="AP950" s="156" t="s">
        <v>114</v>
      </c>
      <c r="AQ950" s="156" t="s">
        <v>114</v>
      </c>
      <c r="AR950" s="156" t="s">
        <v>114</v>
      </c>
      <c r="AS950" s="156" t="s">
        <v>109</v>
      </c>
      <c r="AT950" s="156" t="s">
        <v>109</v>
      </c>
      <c r="AU950" s="156" t="s">
        <v>392</v>
      </c>
      <c r="AV950" s="156"/>
      <c r="AW950" s="156"/>
      <c r="AX950" s="156" t="s">
        <v>109</v>
      </c>
      <c r="AY950" s="156" t="s">
        <v>108</v>
      </c>
      <c r="AZ950" s="156"/>
      <c r="BA950" s="156"/>
      <c r="BB950" s="156"/>
      <c r="BC950" s="156"/>
      <c r="BD950" s="156"/>
      <c r="BE950" s="156"/>
      <c r="BF950" s="156"/>
      <c r="BG950" s="156"/>
      <c r="BH950" s="153">
        <f>T950+BB950</f>
        <v>21526667</v>
      </c>
      <c r="BI950" s="349" t="s">
        <v>113</v>
      </c>
      <c r="BJ950" s="240"/>
      <c r="BK950" s="240" t="s">
        <v>114</v>
      </c>
      <c r="BL950" s="240"/>
      <c r="BM950" s="437"/>
      <c r="BN950" s="156" t="s">
        <v>964</v>
      </c>
      <c r="BO950" s="156">
        <v>36</v>
      </c>
      <c r="BP950" s="156">
        <v>32062</v>
      </c>
      <c r="BQ950" s="156" t="s">
        <v>108</v>
      </c>
      <c r="BR950" s="156" t="s">
        <v>108</v>
      </c>
      <c r="BS950" s="156" t="s">
        <v>108</v>
      </c>
      <c r="BT950" s="156" t="s">
        <v>108</v>
      </c>
      <c r="BU950" s="156" t="s">
        <v>2204</v>
      </c>
      <c r="BV950" s="156">
        <v>3212599618</v>
      </c>
      <c r="BW950" s="156" t="s">
        <v>2205</v>
      </c>
      <c r="BX950" s="156" t="s">
        <v>839</v>
      </c>
      <c r="BY950" s="156" t="s">
        <v>119</v>
      </c>
      <c r="BZ950" s="156" t="s">
        <v>2206</v>
      </c>
      <c r="CA950" s="157" t="s">
        <v>109</v>
      </c>
      <c r="CB950" s="157" t="s">
        <v>109</v>
      </c>
      <c r="CC950" s="157" t="s">
        <v>109</v>
      </c>
      <c r="CD950" s="156"/>
      <c r="CE950" s="156"/>
      <c r="CF950" s="156"/>
      <c r="CG950" s="156"/>
      <c r="CH950" s="156"/>
      <c r="CI950" s="156"/>
      <c r="CJ950" s="156"/>
      <c r="CK950" s="156"/>
      <c r="CL950" s="156"/>
      <c r="CM950" s="157" t="s">
        <v>109</v>
      </c>
      <c r="CN950" s="156"/>
      <c r="CO950" s="297"/>
      <c r="CP950" s="297"/>
      <c r="CQ950" s="297"/>
      <c r="CR950" s="297"/>
      <c r="CS950" s="50"/>
      <c r="CT950" s="50"/>
      <c r="CU950" s="50"/>
      <c r="CV950" s="50"/>
      <c r="CW950" s="50"/>
      <c r="CX950" s="50"/>
      <c r="CY950" s="50"/>
      <c r="CZ950" s="50"/>
      <c r="DA950" s="50"/>
      <c r="DB950" s="50"/>
      <c r="DC950" s="50"/>
      <c r="DD950" s="50"/>
      <c r="DE950" s="50"/>
      <c r="DF950" s="50"/>
      <c r="DG950" s="50"/>
      <c r="DH950" s="50"/>
      <c r="DI950" s="50"/>
      <c r="DJ950" s="50"/>
      <c r="DK950" s="50"/>
      <c r="DL950" s="50"/>
      <c r="DM950" s="50"/>
      <c r="DN950" s="50"/>
      <c r="DO950" s="50"/>
      <c r="DP950" s="50"/>
      <c r="DQ950" s="50"/>
      <c r="DR950" s="50"/>
      <c r="DS950" s="50"/>
      <c r="DT950" s="50"/>
      <c r="DU950" s="50"/>
      <c r="DV950" s="50"/>
      <c r="DW950" s="50"/>
      <c r="DX950" s="50"/>
      <c r="DY950" s="50"/>
      <c r="DZ950" s="50"/>
      <c r="EA950" s="50"/>
      <c r="EB950" s="50"/>
      <c r="EC950" s="50"/>
      <c r="ED950" s="50"/>
      <c r="EE950" s="50"/>
      <c r="EF950" s="50"/>
      <c r="EG950" s="50"/>
      <c r="EH950" s="50"/>
      <c r="EI950" s="50"/>
      <c r="EJ950" s="50"/>
      <c r="EK950" s="50"/>
      <c r="EL950" s="50"/>
      <c r="EM950" s="50"/>
      <c r="EN950" s="50"/>
      <c r="EO950" s="50"/>
      <c r="EP950" s="50"/>
      <c r="EQ950" s="50"/>
      <c r="ER950" s="50"/>
      <c r="ES950" s="50"/>
      <c r="ET950" s="50"/>
      <c r="EU950" s="50"/>
      <c r="EV950" s="50"/>
      <c r="EW950" s="50"/>
      <c r="EX950" s="50"/>
      <c r="EY950" s="50"/>
      <c r="EZ950" s="50"/>
      <c r="FA950" s="50"/>
      <c r="FB950" s="50"/>
      <c r="FC950" s="50"/>
      <c r="FD950" s="50"/>
      <c r="FE950" s="50"/>
      <c r="FF950" s="50"/>
      <c r="FG950" s="50"/>
      <c r="FH950" s="50"/>
      <c r="FI950" s="50"/>
      <c r="FJ950" s="50"/>
      <c r="FK950" s="50"/>
      <c r="FL950" s="50"/>
      <c r="FM950" s="50"/>
      <c r="FN950" s="50"/>
      <c r="FO950" s="50"/>
      <c r="FP950" s="50"/>
      <c r="FQ950" s="50"/>
      <c r="FR950" s="50"/>
      <c r="FS950" s="50"/>
      <c r="FT950" s="50"/>
      <c r="FU950" s="50"/>
      <c r="FV950" s="50"/>
      <c r="FW950" s="50"/>
      <c r="FX950" s="50"/>
      <c r="FY950" s="50"/>
      <c r="FZ950" s="50"/>
      <c r="GA950" s="50"/>
      <c r="GB950" s="50"/>
      <c r="GC950" s="50"/>
      <c r="GD950" s="50"/>
      <c r="GE950" s="50"/>
      <c r="GF950" s="50"/>
      <c r="GG950" s="50"/>
      <c r="GH950" s="50"/>
      <c r="GI950" s="50"/>
      <c r="GJ950" s="50"/>
      <c r="GK950" s="50"/>
      <c r="GL950" s="50"/>
      <c r="GM950" s="50"/>
      <c r="GN950" s="50"/>
      <c r="GO950" s="50"/>
      <c r="GP950" s="50"/>
      <c r="GQ950" s="50"/>
      <c r="GR950" s="50"/>
      <c r="GS950" s="50"/>
      <c r="GT950" s="50"/>
      <c r="GU950" s="50"/>
      <c r="GV950" s="16"/>
      <c r="GW950" s="16"/>
      <c r="GX950" s="16"/>
      <c r="GY950" s="16"/>
      <c r="GZ950" s="16"/>
      <c r="HA950" s="16"/>
      <c r="HB950" s="16"/>
      <c r="HC950" s="16"/>
      <c r="HD950" s="16"/>
      <c r="HE950" s="16"/>
      <c r="HF950" s="16"/>
      <c r="HG950" s="16"/>
      <c r="HH950" s="16"/>
      <c r="HI950" s="16"/>
      <c r="HJ950" s="16"/>
      <c r="HK950" s="16"/>
      <c r="HL950" s="16"/>
      <c r="HM950" s="16"/>
      <c r="HN950" s="16"/>
      <c r="HO950" s="16"/>
      <c r="HP950" s="16"/>
      <c r="HQ950" s="16"/>
      <c r="HR950" s="16"/>
      <c r="HS950" s="16"/>
      <c r="HT950" s="16"/>
      <c r="HU950" s="16"/>
      <c r="HV950" s="16"/>
      <c r="HW950" s="16"/>
      <c r="HX950" s="16"/>
      <c r="HY950" s="16"/>
      <c r="HZ950" s="16"/>
      <c r="IA950" s="16"/>
      <c r="IB950" s="16"/>
      <c r="IC950" s="16"/>
      <c r="ID950" s="16"/>
      <c r="IE950" s="16"/>
      <c r="IF950" s="16"/>
      <c r="IG950" s="16"/>
      <c r="IH950" s="16"/>
      <c r="II950" s="16"/>
      <c r="IJ950" s="16"/>
      <c r="IK950" s="16"/>
      <c r="IL950" s="16"/>
      <c r="IM950" s="16"/>
      <c r="IN950" s="16"/>
      <c r="IO950" s="16"/>
      <c r="IP950" s="16"/>
      <c r="IQ950" s="16"/>
      <c r="IR950" s="16"/>
      <c r="IS950" s="16"/>
      <c r="IT950" s="16"/>
      <c r="IU950" s="16"/>
      <c r="IV950" s="16"/>
      <c r="IW950" s="16"/>
      <c r="IX950" s="16"/>
      <c r="IY950" s="16"/>
      <c r="IZ950" s="16"/>
      <c r="JA950" s="16"/>
      <c r="JB950" s="16"/>
      <c r="JC950" s="16"/>
      <c r="JD950" s="16"/>
      <c r="JE950" s="16"/>
      <c r="JF950" s="16"/>
      <c r="JG950" s="16"/>
      <c r="JH950" s="16"/>
      <c r="JI950" s="16"/>
      <c r="JJ950" s="16"/>
      <c r="JK950" s="16"/>
      <c r="JL950" s="16"/>
      <c r="JM950" s="16"/>
      <c r="JN950" s="16"/>
      <c r="JO950" s="16"/>
      <c r="JP950" s="16"/>
      <c r="JQ950" s="16"/>
      <c r="JR950" s="16"/>
      <c r="JS950" s="16"/>
      <c r="JT950" s="16"/>
      <c r="JU950" s="16"/>
      <c r="JV950" s="16"/>
      <c r="JW950" s="16"/>
      <c r="JX950" s="16"/>
      <c r="JY950" s="16"/>
      <c r="JZ950" s="16"/>
      <c r="KA950" s="16"/>
      <c r="KB950" s="16"/>
      <c r="KC950" s="16"/>
      <c r="KD950" s="16"/>
      <c r="KE950" s="16"/>
      <c r="KF950" s="16"/>
      <c r="KG950" s="16"/>
      <c r="KH950" s="16"/>
      <c r="KI950" s="16"/>
      <c r="KJ950" s="16"/>
      <c r="KK950" s="16"/>
      <c r="KL950" s="16"/>
      <c r="KM950" s="16"/>
      <c r="KN950" s="16"/>
      <c r="KO950" s="16"/>
      <c r="KP950" s="16"/>
      <c r="KQ950" s="16"/>
      <c r="KR950" s="16"/>
      <c r="KS950" s="16"/>
      <c r="KT950" s="16"/>
      <c r="KU950" s="16"/>
      <c r="KV950" s="16"/>
      <c r="KW950" s="16"/>
      <c r="KX950" s="16"/>
      <c r="KY950" s="16"/>
      <c r="KZ950" s="16"/>
      <c r="LA950" s="16"/>
      <c r="LB950" s="16"/>
      <c r="LC950" s="16"/>
      <c r="LD950" s="16"/>
      <c r="LE950" s="16"/>
      <c r="LF950" s="16"/>
      <c r="LG950" s="16"/>
      <c r="LH950" s="16"/>
      <c r="LI950" s="16"/>
      <c r="LJ950" s="16"/>
      <c r="LK950" s="16"/>
      <c r="LL950" s="16"/>
      <c r="LM950" s="16"/>
      <c r="LN950" s="16"/>
      <c r="LO950" s="16"/>
      <c r="LP950" s="16"/>
      <c r="LQ950" s="16"/>
      <c r="LR950" s="16"/>
      <c r="LS950" s="16"/>
      <c r="LT950" s="16"/>
      <c r="LU950" s="16"/>
      <c r="LV950" s="16"/>
      <c r="LW950" s="16"/>
      <c r="LX950" s="16"/>
      <c r="LY950" s="16"/>
      <c r="LZ950" s="16"/>
      <c r="MA950" s="16"/>
      <c r="MB950" s="16"/>
      <c r="MC950" s="16"/>
      <c r="MD950" s="16"/>
      <c r="ME950" s="16"/>
      <c r="MF950" s="16"/>
      <c r="MG950" s="16"/>
      <c r="MH950" s="16"/>
      <c r="MI950" s="16"/>
      <c r="MJ950" s="16"/>
      <c r="MK950" s="16"/>
      <c r="ML950" s="16"/>
      <c r="MM950" s="16"/>
      <c r="MN950" s="16"/>
      <c r="MO950" s="16"/>
      <c r="MP950" s="16"/>
      <c r="MQ950" s="16"/>
      <c r="MR950" s="16"/>
      <c r="MS950" s="16"/>
      <c r="MT950" s="16"/>
      <c r="MU950" s="16"/>
      <c r="MV950" s="16"/>
      <c r="MW950" s="16"/>
      <c r="MX950" s="16"/>
      <c r="MY950" s="16"/>
      <c r="MZ950" s="16"/>
      <c r="NA950" s="16"/>
      <c r="NB950" s="16"/>
      <c r="NC950" s="16"/>
      <c r="ND950" s="16"/>
      <c r="NE950" s="16"/>
      <c r="NF950" s="16"/>
      <c r="NG950" s="16"/>
      <c r="NH950" s="16"/>
      <c r="NI950" s="16"/>
      <c r="NJ950" s="16"/>
      <c r="NK950" s="16"/>
      <c r="NL950" s="16"/>
      <c r="NM950" s="16"/>
      <c r="NN950" s="16"/>
      <c r="NO950" s="16"/>
      <c r="NP950" s="16"/>
      <c r="NQ950" s="16"/>
      <c r="NR950" s="16"/>
      <c r="NS950" s="16"/>
      <c r="NT950" s="16"/>
      <c r="NU950" s="16"/>
      <c r="NV950" s="16"/>
      <c r="NW950" s="16"/>
      <c r="NX950" s="16"/>
      <c r="NY950" s="16"/>
      <c r="NZ950" s="16"/>
      <c r="OA950" s="16"/>
      <c r="OB950" s="16"/>
      <c r="OC950" s="16"/>
      <c r="OD950" s="16"/>
      <c r="OE950" s="16"/>
      <c r="OF950" s="16"/>
      <c r="OG950" s="16"/>
      <c r="OH950" s="16"/>
      <c r="OI950" s="16"/>
      <c r="OJ950" s="16"/>
      <c r="OK950" s="16"/>
      <c r="OL950" s="16"/>
      <c r="OM950" s="16"/>
      <c r="ON950" s="16"/>
      <c r="OO950" s="16"/>
      <c r="OP950" s="16"/>
      <c r="OQ950" s="16"/>
      <c r="OR950" s="16"/>
      <c r="OS950" s="16"/>
      <c r="OT950" s="16"/>
      <c r="OU950" s="16"/>
      <c r="OV950" s="16"/>
      <c r="OW950" s="16"/>
      <c r="OX950" s="16"/>
      <c r="OY950" s="16"/>
      <c r="OZ950" s="16"/>
      <c r="PA950" s="16"/>
      <c r="PB950" s="16"/>
      <c r="PC950" s="16"/>
      <c r="PD950" s="16"/>
      <c r="PE950" s="16"/>
      <c r="PF950" s="16"/>
      <c r="PG950" s="16"/>
      <c r="PH950" s="16"/>
      <c r="PI950" s="16"/>
      <c r="PJ950" s="16"/>
      <c r="PK950" s="16"/>
      <c r="PL950" s="16"/>
      <c r="PM950" s="16"/>
      <c r="PN950" s="16"/>
      <c r="PO950" s="16"/>
      <c r="PP950" s="16"/>
      <c r="PQ950" s="16"/>
      <c r="PR950" s="16"/>
      <c r="PS950" s="16"/>
      <c r="PT950" s="16"/>
      <c r="PU950" s="16"/>
      <c r="PV950" s="16"/>
      <c r="PW950" s="16"/>
      <c r="PX950" s="16"/>
      <c r="PY950" s="16"/>
      <c r="PZ950" s="16"/>
      <c r="QA950" s="16"/>
      <c r="QB950" s="16"/>
      <c r="QC950" s="16"/>
      <c r="QD950" s="16"/>
      <c r="QE950" s="16"/>
      <c r="QF950" s="16"/>
      <c r="QG950" s="16"/>
      <c r="QH950" s="16"/>
      <c r="QI950" s="16"/>
      <c r="QJ950" s="16"/>
      <c r="QK950" s="16"/>
      <c r="QL950" s="16"/>
      <c r="QM950" s="16"/>
      <c r="QN950" s="16"/>
      <c r="QO950" s="16"/>
      <c r="QP950" s="16"/>
      <c r="QQ950" s="16"/>
      <c r="QR950" s="16"/>
      <c r="QS950" s="16"/>
      <c r="QT950" s="16"/>
      <c r="QU950" s="16"/>
      <c r="QV950" s="16"/>
      <c r="QW950" s="16"/>
      <c r="QX950" s="16"/>
      <c r="QY950" s="16"/>
      <c r="QZ950" s="16"/>
      <c r="RA950" s="16"/>
      <c r="RB950" s="16"/>
      <c r="RC950" s="16"/>
      <c r="RD950" s="16"/>
      <c r="RE950" s="16"/>
      <c r="RF950" s="16"/>
      <c r="RG950" s="16"/>
      <c r="RH950" s="16"/>
      <c r="RI950" s="16"/>
      <c r="RJ950" s="16"/>
      <c r="RK950" s="16"/>
      <c r="RL950" s="16"/>
      <c r="RM950" s="16"/>
      <c r="RN950" s="16"/>
      <c r="RO950" s="16"/>
      <c r="RP950" s="16"/>
      <c r="RQ950" s="16"/>
      <c r="RR950" s="16"/>
      <c r="RS950" s="16"/>
      <c r="RT950" s="16"/>
      <c r="RU950" s="16"/>
      <c r="RV950" s="16"/>
      <c r="RW950" s="16"/>
      <c r="RX950" s="16"/>
      <c r="RY950" s="16"/>
      <c r="RZ950" s="16"/>
      <c r="SA950" s="16"/>
      <c r="SB950" s="16"/>
      <c r="SC950" s="16"/>
      <c r="SD950" s="16"/>
      <c r="SE950" s="16"/>
      <c r="SF950" s="16"/>
      <c r="SG950" s="16"/>
      <c r="SH950" s="16"/>
      <c r="SI950" s="16"/>
      <c r="SJ950" s="16"/>
      <c r="SK950" s="16"/>
      <c r="SL950" s="16"/>
      <c r="SM950" s="16"/>
      <c r="SN950" s="16"/>
      <c r="SO950" s="16"/>
      <c r="SP950" s="16"/>
      <c r="SQ950" s="16"/>
      <c r="SR950" s="16"/>
      <c r="SS950" s="16"/>
      <c r="ST950" s="16"/>
      <c r="SU950" s="16"/>
      <c r="SV950" s="16"/>
      <c r="SW950" s="16"/>
      <c r="SX950" s="16"/>
      <c r="SY950" s="16"/>
      <c r="SZ950" s="16"/>
      <c r="TA950" s="16"/>
      <c r="TB950" s="16"/>
      <c r="TC950" s="16"/>
      <c r="TD950" s="16"/>
      <c r="TE950" s="16"/>
      <c r="TF950" s="16"/>
      <c r="TG950" s="16"/>
      <c r="TH950" s="16"/>
      <c r="TI950" s="16"/>
      <c r="TJ950" s="16"/>
      <c r="TK950" s="16"/>
      <c r="TL950" s="16"/>
      <c r="TM950" s="16"/>
      <c r="TN950" s="16"/>
      <c r="TO950" s="16"/>
      <c r="TP950" s="16"/>
      <c r="TQ950" s="16"/>
      <c r="TR950" s="16"/>
      <c r="TS950" s="16"/>
      <c r="TT950" s="16"/>
      <c r="TU950" s="16"/>
      <c r="TV950" s="16"/>
      <c r="TW950" s="16"/>
      <c r="TX950" s="16"/>
      <c r="TY950" s="16"/>
      <c r="TZ950" s="16"/>
      <c r="UA950" s="16"/>
      <c r="UB950" s="16"/>
      <c r="UC950" s="16"/>
      <c r="UD950" s="16"/>
      <c r="UE950" s="16"/>
      <c r="UF950" s="16"/>
      <c r="UG950" s="16"/>
      <c r="UH950" s="16"/>
      <c r="UI950" s="16"/>
      <c r="UJ950" s="16"/>
      <c r="UK950" s="16"/>
      <c r="UL950" s="16"/>
      <c r="UM950" s="16"/>
      <c r="UN950" s="16"/>
      <c r="UO950" s="16"/>
      <c r="UP950" s="16"/>
      <c r="UQ950" s="16"/>
      <c r="UR950" s="16"/>
      <c r="US950" s="16"/>
      <c r="UT950" s="16"/>
      <c r="UU950" s="16"/>
      <c r="UV950" s="16"/>
      <c r="UW950" s="16"/>
      <c r="UX950" s="16"/>
      <c r="UY950" s="16"/>
      <c r="UZ950" s="16"/>
      <c r="VA950" s="16"/>
      <c r="VB950" s="16"/>
      <c r="VC950" s="16"/>
      <c r="VD950" s="16"/>
      <c r="VE950" s="16"/>
      <c r="VF950" s="16"/>
      <c r="VG950" s="16"/>
      <c r="VH950" s="16"/>
      <c r="VI950" s="16"/>
      <c r="VJ950" s="16"/>
      <c r="VK950" s="16"/>
      <c r="VL950" s="16"/>
      <c r="VM950" s="16"/>
      <c r="VN950" s="16"/>
      <c r="VO950" s="16"/>
      <c r="VP950" s="16"/>
      <c r="VQ950" s="16"/>
      <c r="VR950" s="16"/>
      <c r="VS950" s="16"/>
      <c r="VT950" s="16"/>
      <c r="VU950" s="16"/>
      <c r="VV950" s="16"/>
      <c r="VW950" s="16"/>
      <c r="VX950" s="16"/>
      <c r="VY950" s="16"/>
      <c r="VZ950" s="16"/>
      <c r="WA950" s="16"/>
      <c r="WB950" s="16"/>
      <c r="WC950" s="16"/>
      <c r="WD950" s="16"/>
      <c r="WE950" s="16"/>
      <c r="WF950" s="16"/>
      <c r="WG950" s="16"/>
      <c r="WH950" s="16"/>
      <c r="WI950" s="16"/>
      <c r="WJ950" s="16"/>
      <c r="WK950" s="16"/>
      <c r="WL950" s="16"/>
      <c r="WM950" s="16"/>
      <c r="WN950" s="16"/>
      <c r="WO950" s="16"/>
      <c r="WP950" s="16"/>
      <c r="WQ950" s="16"/>
      <c r="WR950" s="16"/>
      <c r="WS950" s="16"/>
      <c r="WT950" s="16"/>
      <c r="WU950" s="16"/>
      <c r="WV950" s="16"/>
      <c r="WW950" s="16"/>
      <c r="WX950" s="16"/>
      <c r="WY950" s="16"/>
      <c r="WZ950" s="16"/>
      <c r="XA950" s="16"/>
      <c r="XB950" s="16"/>
      <c r="XC950" s="16"/>
      <c r="XD950" s="16"/>
      <c r="XE950" s="16"/>
      <c r="XF950" s="16"/>
      <c r="XG950" s="16"/>
      <c r="XH950" s="16"/>
      <c r="XI950" s="16"/>
      <c r="XJ950" s="16"/>
      <c r="XK950" s="16"/>
      <c r="XL950" s="16"/>
      <c r="XM950" s="16"/>
      <c r="XN950" s="16"/>
      <c r="XO950" s="16"/>
      <c r="XP950" s="16"/>
      <c r="XQ950" s="16"/>
      <c r="XR950" s="16"/>
      <c r="XS950" s="16"/>
      <c r="XT950" s="16"/>
      <c r="XU950" s="16"/>
      <c r="XV950" s="16"/>
      <c r="XW950" s="16"/>
      <c r="XX950" s="16"/>
      <c r="XY950" s="16"/>
      <c r="XZ950" s="16"/>
      <c r="YA950" s="16"/>
      <c r="YB950" s="16"/>
      <c r="YC950" s="16"/>
      <c r="YD950" s="16"/>
      <c r="YE950" s="16"/>
      <c r="YF950" s="16"/>
      <c r="YG950" s="16"/>
      <c r="YH950" s="16"/>
      <c r="YI950" s="16"/>
      <c r="YJ950" s="16"/>
      <c r="YK950" s="16"/>
      <c r="YL950" s="16"/>
      <c r="YM950" s="16"/>
      <c r="YN950" s="16"/>
      <c r="YO950" s="16"/>
      <c r="YP950" s="16"/>
      <c r="YQ950" s="16"/>
      <c r="YR950" s="16"/>
      <c r="YS950" s="16"/>
      <c r="YT950" s="16"/>
      <c r="YU950" s="16"/>
      <c r="YV950" s="16"/>
      <c r="YW950" s="16"/>
      <c r="YX950" s="16"/>
      <c r="YY950" s="16"/>
      <c r="YZ950" s="16"/>
      <c r="ZA950" s="16"/>
      <c r="ZB950" s="16"/>
      <c r="ZC950" s="16"/>
      <c r="ZD950" s="16"/>
      <c r="ZE950" s="16"/>
      <c r="ZF950" s="16"/>
      <c r="ZG950" s="16"/>
      <c r="ZH950" s="16"/>
      <c r="ZI950" s="16"/>
      <c r="ZJ950" s="16"/>
      <c r="ZK950" s="16"/>
      <c r="ZL950" s="16"/>
      <c r="ZM950" s="16"/>
      <c r="ZN950" s="16"/>
      <c r="ZO950" s="16"/>
      <c r="ZP950" s="16"/>
      <c r="ZQ950" s="16"/>
      <c r="ZR950" s="16"/>
      <c r="ZS950" s="16"/>
      <c r="ZT950" s="16"/>
      <c r="ZU950" s="16"/>
      <c r="ZV950" s="16"/>
      <c r="ZW950" s="16"/>
      <c r="ZX950" s="16"/>
      <c r="ZY950" s="16"/>
      <c r="ZZ950" s="16"/>
      <c r="AAA950" s="16"/>
      <c r="AAB950" s="16"/>
      <c r="AAC950" s="16"/>
      <c r="AAD950" s="16"/>
      <c r="AAE950" s="16"/>
      <c r="AAF950" s="16"/>
      <c r="AAG950" s="16"/>
      <c r="AAH950" s="16"/>
      <c r="AAI950" s="16"/>
      <c r="AAJ950" s="16"/>
      <c r="AAK950" s="16"/>
      <c r="AAL950" s="16"/>
      <c r="AAM950" s="16"/>
      <c r="AAN950" s="16"/>
      <c r="AAO950" s="16"/>
      <c r="AAP950" s="16"/>
      <c r="AAQ950" s="16"/>
      <c r="AAR950" s="16"/>
      <c r="AAS950" s="16"/>
      <c r="AAT950" s="16"/>
      <c r="AAU950" s="16"/>
      <c r="AAV950" s="16"/>
      <c r="AAW950" s="16"/>
      <c r="AAX950" s="16"/>
      <c r="AAY950" s="16"/>
      <c r="AAZ950" s="16"/>
      <c r="ABA950" s="16"/>
      <c r="ABB950" s="16"/>
      <c r="ABC950" s="16"/>
      <c r="ABD950" s="16"/>
      <c r="ABE950" s="16"/>
      <c r="ABF950" s="16"/>
      <c r="ABG950" s="16"/>
      <c r="ABH950" s="16"/>
    </row>
    <row r="951" spans="1:1330" s="290" customFormat="1" ht="45.75" customHeight="1">
      <c r="A951" s="589">
        <f>1+A950</f>
        <v>949</v>
      </c>
      <c r="B951" s="403" t="s">
        <v>9052</v>
      </c>
      <c r="C951" s="156" t="s">
        <v>9053</v>
      </c>
      <c r="D951" s="156" t="s">
        <v>6692</v>
      </c>
      <c r="E951" s="156">
        <v>45559</v>
      </c>
      <c r="F951" s="156">
        <v>45560</v>
      </c>
      <c r="G951" s="156">
        <v>45646</v>
      </c>
      <c r="H951" s="156" t="s">
        <v>94</v>
      </c>
      <c r="I951" s="156" t="s">
        <v>180</v>
      </c>
      <c r="J951" s="301" t="s">
        <v>2325</v>
      </c>
      <c r="K951" s="251">
        <v>35474772</v>
      </c>
      <c r="L951" s="156">
        <v>9</v>
      </c>
      <c r="M951" s="156" t="s">
        <v>97</v>
      </c>
      <c r="N951" s="156" t="s">
        <v>5078</v>
      </c>
      <c r="O951" s="156" t="s">
        <v>3608</v>
      </c>
      <c r="P951" s="156" t="s">
        <v>9054</v>
      </c>
      <c r="Q951" s="156" t="s">
        <v>7949</v>
      </c>
      <c r="R951" s="143">
        <f>+G951-F951</f>
        <v>86</v>
      </c>
      <c r="S951" s="134" t="s">
        <v>9055</v>
      </c>
      <c r="T951" s="253">
        <v>12666667</v>
      </c>
      <c r="U951" s="156" t="s">
        <v>9056</v>
      </c>
      <c r="V951" s="253">
        <f>+T951</f>
        <v>12666667</v>
      </c>
      <c r="W951" s="156">
        <v>45560</v>
      </c>
      <c r="X951" s="156" t="s">
        <v>103</v>
      </c>
      <c r="Y951" s="317">
        <f>+Z951+AA951+AB951</f>
        <v>12666667</v>
      </c>
      <c r="Z951" s="156">
        <v>12666667</v>
      </c>
      <c r="AA951" s="156">
        <v>0</v>
      </c>
      <c r="AB951" s="156">
        <v>0</v>
      </c>
      <c r="AC951" s="156">
        <v>0</v>
      </c>
      <c r="AD951" s="156">
        <v>0</v>
      </c>
      <c r="AE951" s="156">
        <v>0</v>
      </c>
      <c r="AF951" s="156">
        <v>0</v>
      </c>
      <c r="AG951" s="156">
        <v>0</v>
      </c>
      <c r="AH951" s="156">
        <v>0</v>
      </c>
      <c r="AI951" s="156">
        <v>0</v>
      </c>
      <c r="AJ951" s="156">
        <v>0</v>
      </c>
      <c r="AK951" s="156" t="s">
        <v>104</v>
      </c>
      <c r="AL951" s="103" t="s">
        <v>9057</v>
      </c>
      <c r="AM951" s="156" t="s">
        <v>5243</v>
      </c>
      <c r="AN951" s="156">
        <v>57421677</v>
      </c>
      <c r="AO951" s="156" t="s">
        <v>114</v>
      </c>
      <c r="AP951" s="156" t="s">
        <v>114</v>
      </c>
      <c r="AQ951" s="156" t="s">
        <v>114</v>
      </c>
      <c r="AR951" s="156" t="s">
        <v>114</v>
      </c>
      <c r="AS951" s="156" t="s">
        <v>578</v>
      </c>
      <c r="AT951" s="156" t="s">
        <v>109</v>
      </c>
      <c r="AU951" s="156" t="s">
        <v>392</v>
      </c>
      <c r="AV951" s="156"/>
      <c r="AW951" s="156"/>
      <c r="AX951" s="156" t="s">
        <v>109</v>
      </c>
      <c r="AY951" s="156" t="s">
        <v>108</v>
      </c>
      <c r="AZ951" s="156"/>
      <c r="BA951" s="156"/>
      <c r="BB951" s="156"/>
      <c r="BC951" s="156"/>
      <c r="BD951" s="156"/>
      <c r="BE951" s="156"/>
      <c r="BF951" s="156"/>
      <c r="BG951" s="156"/>
      <c r="BH951" s="153">
        <f>T951+BB951</f>
        <v>12666667</v>
      </c>
      <c r="BI951" s="349" t="s">
        <v>113</v>
      </c>
      <c r="BJ951" s="240"/>
      <c r="BK951" s="240" t="s">
        <v>114</v>
      </c>
      <c r="BL951" s="240"/>
      <c r="BM951" s="437"/>
      <c r="BN951" s="156" t="s">
        <v>964</v>
      </c>
      <c r="BO951" s="156">
        <v>53</v>
      </c>
      <c r="BP951" s="156">
        <v>25735</v>
      </c>
      <c r="BQ951" s="156" t="s">
        <v>108</v>
      </c>
      <c r="BR951" s="156" t="s">
        <v>108</v>
      </c>
      <c r="BS951" s="156" t="s">
        <v>108</v>
      </c>
      <c r="BT951" s="156" t="s">
        <v>108</v>
      </c>
      <c r="BU951" s="156" t="s">
        <v>2330</v>
      </c>
      <c r="BV951" s="156">
        <v>3028112174</v>
      </c>
      <c r="BW951" s="156" t="s">
        <v>2331</v>
      </c>
      <c r="BX951" s="156" t="s">
        <v>304</v>
      </c>
      <c r="BY951" s="156" t="s">
        <v>119</v>
      </c>
      <c r="BZ951" s="156">
        <v>264675281</v>
      </c>
      <c r="CA951" s="157" t="s">
        <v>109</v>
      </c>
      <c r="CB951" s="157" t="s">
        <v>109</v>
      </c>
      <c r="CC951" s="157" t="s">
        <v>109</v>
      </c>
      <c r="CD951" s="156"/>
      <c r="CE951" s="156"/>
      <c r="CF951" s="156"/>
      <c r="CG951" s="156"/>
      <c r="CH951" s="156"/>
      <c r="CI951" s="156"/>
      <c r="CJ951" s="156"/>
      <c r="CK951" s="156"/>
      <c r="CL951" s="156"/>
      <c r="CM951" s="157" t="s">
        <v>109</v>
      </c>
      <c r="CN951" s="156"/>
      <c r="CO951" s="297"/>
      <c r="CP951" s="297"/>
      <c r="CQ951" s="297"/>
      <c r="CR951" s="297"/>
      <c r="CS951" s="50"/>
      <c r="CT951" s="50"/>
      <c r="CU951" s="50"/>
      <c r="CV951" s="50"/>
      <c r="CW951" s="50"/>
      <c r="CX951" s="50"/>
      <c r="CY951" s="50"/>
      <c r="CZ951" s="50"/>
      <c r="DA951" s="50"/>
      <c r="DB951" s="50"/>
      <c r="DC951" s="50"/>
      <c r="DD951" s="50"/>
      <c r="DE951" s="50"/>
      <c r="DF951" s="50"/>
      <c r="DG951" s="50"/>
      <c r="DH951" s="50"/>
      <c r="DI951" s="50"/>
      <c r="DJ951" s="50"/>
      <c r="DK951" s="50"/>
      <c r="DL951" s="50"/>
      <c r="DM951" s="50"/>
      <c r="DN951" s="50"/>
      <c r="DO951" s="50"/>
      <c r="DP951" s="50"/>
      <c r="DQ951" s="50"/>
      <c r="DR951" s="50"/>
      <c r="DS951" s="50"/>
      <c r="DT951" s="50"/>
      <c r="DU951" s="50"/>
      <c r="DV951" s="50"/>
      <c r="DW951" s="50"/>
      <c r="DX951" s="50"/>
      <c r="DY951" s="50"/>
      <c r="DZ951" s="50"/>
      <c r="EA951" s="50"/>
      <c r="EB951" s="50"/>
      <c r="EC951" s="50"/>
      <c r="ED951" s="50"/>
      <c r="EE951" s="50"/>
      <c r="EF951" s="50"/>
      <c r="EG951" s="50"/>
      <c r="EH951" s="50"/>
      <c r="EI951" s="50"/>
      <c r="EJ951" s="50"/>
      <c r="EK951" s="50"/>
      <c r="EL951" s="50"/>
      <c r="EM951" s="50"/>
      <c r="EN951" s="50"/>
      <c r="EO951" s="50"/>
      <c r="EP951" s="50"/>
      <c r="EQ951" s="50"/>
      <c r="ER951" s="50"/>
      <c r="ES951" s="50"/>
      <c r="ET951" s="50"/>
      <c r="EU951" s="50"/>
      <c r="EV951" s="50"/>
      <c r="EW951" s="50"/>
      <c r="EX951" s="50"/>
      <c r="EY951" s="50"/>
      <c r="EZ951" s="50"/>
      <c r="FA951" s="50"/>
      <c r="FB951" s="50"/>
      <c r="FC951" s="50"/>
      <c r="FD951" s="50"/>
      <c r="FE951" s="50"/>
      <c r="FF951" s="50"/>
      <c r="FG951" s="50"/>
      <c r="FH951" s="50"/>
      <c r="FI951" s="50"/>
      <c r="FJ951" s="50"/>
      <c r="FK951" s="50"/>
      <c r="FL951" s="50"/>
      <c r="FM951" s="50"/>
      <c r="FN951" s="50"/>
      <c r="FO951" s="50"/>
      <c r="FP951" s="50"/>
      <c r="FQ951" s="50"/>
      <c r="FR951" s="50"/>
      <c r="FS951" s="50"/>
      <c r="FT951" s="50"/>
      <c r="FU951" s="50"/>
      <c r="FV951" s="50"/>
      <c r="FW951" s="50"/>
      <c r="FX951" s="50"/>
      <c r="FY951" s="50"/>
      <c r="FZ951" s="50"/>
      <c r="GA951" s="50"/>
      <c r="GB951" s="50"/>
      <c r="GC951" s="50"/>
      <c r="GD951" s="50"/>
      <c r="GE951" s="50"/>
      <c r="GF951" s="50"/>
      <c r="GG951" s="50"/>
      <c r="GH951" s="50"/>
      <c r="GI951" s="50"/>
      <c r="GJ951" s="50"/>
      <c r="GK951" s="50"/>
      <c r="GL951" s="50"/>
      <c r="GM951" s="50"/>
      <c r="GN951" s="50"/>
      <c r="GO951" s="50"/>
      <c r="GP951" s="50"/>
      <c r="GQ951" s="50"/>
      <c r="GR951" s="50"/>
      <c r="GS951" s="50"/>
      <c r="GT951" s="50"/>
      <c r="GU951" s="50"/>
      <c r="GV951" s="16"/>
      <c r="GW951" s="16"/>
      <c r="GX951" s="16"/>
      <c r="GY951" s="16"/>
      <c r="GZ951" s="16"/>
      <c r="HA951" s="16"/>
      <c r="HB951" s="16"/>
      <c r="HC951" s="16"/>
      <c r="HD951" s="16"/>
      <c r="HE951" s="16"/>
      <c r="HF951" s="16"/>
      <c r="HG951" s="16"/>
      <c r="HH951" s="16"/>
      <c r="HI951" s="16"/>
      <c r="HJ951" s="16"/>
      <c r="HK951" s="16"/>
      <c r="HL951" s="16"/>
      <c r="HM951" s="16"/>
      <c r="HN951" s="16"/>
      <c r="HO951" s="16"/>
      <c r="HP951" s="16"/>
      <c r="HQ951" s="16"/>
      <c r="HR951" s="16"/>
      <c r="HS951" s="16"/>
      <c r="HT951" s="16"/>
      <c r="HU951" s="16"/>
      <c r="HV951" s="16"/>
      <c r="HW951" s="16"/>
      <c r="HX951" s="16"/>
      <c r="HY951" s="16"/>
      <c r="HZ951" s="16"/>
      <c r="IA951" s="16"/>
      <c r="IB951" s="16"/>
      <c r="IC951" s="16"/>
      <c r="ID951" s="16"/>
      <c r="IE951" s="16"/>
      <c r="IF951" s="16"/>
      <c r="IG951" s="16"/>
      <c r="IH951" s="16"/>
      <c r="II951" s="16"/>
      <c r="IJ951" s="16"/>
      <c r="IK951" s="16"/>
      <c r="IL951" s="16"/>
      <c r="IM951" s="16"/>
      <c r="IN951" s="16"/>
      <c r="IO951" s="16"/>
      <c r="IP951" s="16"/>
      <c r="IQ951" s="16"/>
      <c r="IR951" s="16"/>
      <c r="IS951" s="16"/>
      <c r="IT951" s="16"/>
      <c r="IU951" s="16"/>
      <c r="IV951" s="16"/>
      <c r="IW951" s="16"/>
      <c r="IX951" s="16"/>
      <c r="IY951" s="16"/>
      <c r="IZ951" s="16"/>
      <c r="JA951" s="16"/>
      <c r="JB951" s="16"/>
      <c r="JC951" s="16"/>
      <c r="JD951" s="16"/>
      <c r="JE951" s="16"/>
      <c r="JF951" s="16"/>
      <c r="JG951" s="16"/>
      <c r="JH951" s="16"/>
      <c r="JI951" s="16"/>
      <c r="JJ951" s="16"/>
      <c r="JK951" s="16"/>
      <c r="JL951" s="16"/>
      <c r="JM951" s="16"/>
      <c r="JN951" s="16"/>
      <c r="JO951" s="16"/>
      <c r="JP951" s="16"/>
      <c r="JQ951" s="16"/>
      <c r="JR951" s="16"/>
      <c r="JS951" s="16"/>
      <c r="JT951" s="16"/>
      <c r="JU951" s="16"/>
      <c r="JV951" s="16"/>
      <c r="JW951" s="16"/>
      <c r="JX951" s="16"/>
      <c r="JY951" s="16"/>
      <c r="JZ951" s="16"/>
      <c r="KA951" s="16"/>
      <c r="KB951" s="16"/>
      <c r="KC951" s="16"/>
      <c r="KD951" s="16"/>
      <c r="KE951" s="16"/>
      <c r="KF951" s="16"/>
      <c r="KG951" s="16"/>
      <c r="KH951" s="16"/>
      <c r="KI951" s="16"/>
      <c r="KJ951" s="16"/>
      <c r="KK951" s="16"/>
      <c r="KL951" s="16"/>
      <c r="KM951" s="16"/>
      <c r="KN951" s="16"/>
      <c r="KO951" s="16"/>
      <c r="KP951" s="16"/>
      <c r="KQ951" s="16"/>
      <c r="KR951" s="16"/>
      <c r="KS951" s="16"/>
      <c r="KT951" s="16"/>
      <c r="KU951" s="16"/>
      <c r="KV951" s="16"/>
      <c r="KW951" s="16"/>
      <c r="KX951" s="16"/>
      <c r="KY951" s="16"/>
      <c r="KZ951" s="16"/>
      <c r="LA951" s="16"/>
      <c r="LB951" s="16"/>
      <c r="LC951" s="16"/>
      <c r="LD951" s="16"/>
      <c r="LE951" s="16"/>
      <c r="LF951" s="16"/>
      <c r="LG951" s="16"/>
      <c r="LH951" s="16"/>
      <c r="LI951" s="16"/>
      <c r="LJ951" s="16"/>
      <c r="LK951" s="16"/>
      <c r="LL951" s="16"/>
      <c r="LM951" s="16"/>
      <c r="LN951" s="16"/>
      <c r="LO951" s="16"/>
      <c r="LP951" s="16"/>
      <c r="LQ951" s="16"/>
      <c r="LR951" s="16"/>
      <c r="LS951" s="16"/>
      <c r="LT951" s="16"/>
      <c r="LU951" s="16"/>
      <c r="LV951" s="16"/>
      <c r="LW951" s="16"/>
      <c r="LX951" s="16"/>
      <c r="LY951" s="16"/>
      <c r="LZ951" s="16"/>
      <c r="MA951" s="16"/>
      <c r="MB951" s="16"/>
      <c r="MC951" s="16"/>
      <c r="MD951" s="16"/>
      <c r="ME951" s="16"/>
      <c r="MF951" s="16"/>
      <c r="MG951" s="16"/>
      <c r="MH951" s="16"/>
      <c r="MI951" s="16"/>
      <c r="MJ951" s="16"/>
      <c r="MK951" s="16"/>
      <c r="ML951" s="16"/>
      <c r="MM951" s="16"/>
      <c r="MN951" s="16"/>
      <c r="MO951" s="16"/>
      <c r="MP951" s="16"/>
      <c r="MQ951" s="16"/>
      <c r="MR951" s="16"/>
      <c r="MS951" s="16"/>
      <c r="MT951" s="16"/>
      <c r="MU951" s="16"/>
      <c r="MV951" s="16"/>
      <c r="MW951" s="16"/>
      <c r="MX951" s="16"/>
      <c r="MY951" s="16"/>
      <c r="MZ951" s="16"/>
      <c r="NA951" s="16"/>
      <c r="NB951" s="16"/>
      <c r="NC951" s="16"/>
      <c r="ND951" s="16"/>
      <c r="NE951" s="16"/>
      <c r="NF951" s="16"/>
      <c r="NG951" s="16"/>
      <c r="NH951" s="16"/>
      <c r="NI951" s="16"/>
      <c r="NJ951" s="16"/>
      <c r="NK951" s="16"/>
      <c r="NL951" s="16"/>
      <c r="NM951" s="16"/>
      <c r="NN951" s="16"/>
      <c r="NO951" s="16"/>
      <c r="NP951" s="16"/>
      <c r="NQ951" s="16"/>
      <c r="NR951" s="16"/>
      <c r="NS951" s="16"/>
      <c r="NT951" s="16"/>
      <c r="NU951" s="16"/>
      <c r="NV951" s="16"/>
      <c r="NW951" s="16"/>
      <c r="NX951" s="16"/>
      <c r="NY951" s="16"/>
      <c r="NZ951" s="16"/>
      <c r="OA951" s="16"/>
      <c r="OB951" s="16"/>
      <c r="OC951" s="16"/>
      <c r="OD951" s="16"/>
      <c r="OE951" s="16"/>
      <c r="OF951" s="16"/>
      <c r="OG951" s="16"/>
      <c r="OH951" s="16"/>
      <c r="OI951" s="16"/>
      <c r="OJ951" s="16"/>
      <c r="OK951" s="16"/>
      <c r="OL951" s="16"/>
      <c r="OM951" s="16"/>
      <c r="ON951" s="16"/>
      <c r="OO951" s="16"/>
      <c r="OP951" s="16"/>
      <c r="OQ951" s="16"/>
      <c r="OR951" s="16"/>
      <c r="OS951" s="16"/>
      <c r="OT951" s="16"/>
      <c r="OU951" s="16"/>
      <c r="OV951" s="16"/>
      <c r="OW951" s="16"/>
      <c r="OX951" s="16"/>
      <c r="OY951" s="16"/>
      <c r="OZ951" s="16"/>
      <c r="PA951" s="16"/>
      <c r="PB951" s="16"/>
      <c r="PC951" s="16"/>
      <c r="PD951" s="16"/>
      <c r="PE951" s="16"/>
      <c r="PF951" s="16"/>
      <c r="PG951" s="16"/>
      <c r="PH951" s="16"/>
      <c r="PI951" s="16"/>
      <c r="PJ951" s="16"/>
      <c r="PK951" s="16"/>
      <c r="PL951" s="16"/>
      <c r="PM951" s="16"/>
      <c r="PN951" s="16"/>
      <c r="PO951" s="16"/>
      <c r="PP951" s="16"/>
      <c r="PQ951" s="16"/>
      <c r="PR951" s="16"/>
      <c r="PS951" s="16"/>
      <c r="PT951" s="16"/>
      <c r="PU951" s="16"/>
      <c r="PV951" s="16"/>
      <c r="PW951" s="16"/>
      <c r="PX951" s="16"/>
      <c r="PY951" s="16"/>
      <c r="PZ951" s="16"/>
      <c r="QA951" s="16"/>
      <c r="QB951" s="16"/>
      <c r="QC951" s="16"/>
      <c r="QD951" s="16"/>
      <c r="QE951" s="16"/>
      <c r="QF951" s="16"/>
      <c r="QG951" s="16"/>
      <c r="QH951" s="16"/>
      <c r="QI951" s="16"/>
      <c r="QJ951" s="16"/>
      <c r="QK951" s="16"/>
      <c r="QL951" s="16"/>
      <c r="QM951" s="16"/>
      <c r="QN951" s="16"/>
      <c r="QO951" s="16"/>
      <c r="QP951" s="16"/>
      <c r="QQ951" s="16"/>
      <c r="QR951" s="16"/>
      <c r="QS951" s="16"/>
      <c r="QT951" s="16"/>
      <c r="QU951" s="16"/>
      <c r="QV951" s="16"/>
      <c r="QW951" s="16"/>
      <c r="QX951" s="16"/>
      <c r="QY951" s="16"/>
      <c r="QZ951" s="16"/>
      <c r="RA951" s="16"/>
      <c r="RB951" s="16"/>
      <c r="RC951" s="16"/>
      <c r="RD951" s="16"/>
      <c r="RE951" s="16"/>
      <c r="RF951" s="16"/>
      <c r="RG951" s="16"/>
      <c r="RH951" s="16"/>
      <c r="RI951" s="16"/>
      <c r="RJ951" s="16"/>
      <c r="RK951" s="16"/>
      <c r="RL951" s="16"/>
      <c r="RM951" s="16"/>
      <c r="RN951" s="16"/>
      <c r="RO951" s="16"/>
      <c r="RP951" s="16"/>
      <c r="RQ951" s="16"/>
      <c r="RR951" s="16"/>
      <c r="RS951" s="16"/>
      <c r="RT951" s="16"/>
      <c r="RU951" s="16"/>
      <c r="RV951" s="16"/>
      <c r="RW951" s="16"/>
      <c r="RX951" s="16"/>
      <c r="RY951" s="16"/>
      <c r="RZ951" s="16"/>
      <c r="SA951" s="16"/>
      <c r="SB951" s="16"/>
      <c r="SC951" s="16"/>
      <c r="SD951" s="16"/>
      <c r="SE951" s="16"/>
      <c r="SF951" s="16"/>
      <c r="SG951" s="16"/>
      <c r="SH951" s="16"/>
      <c r="SI951" s="16"/>
      <c r="SJ951" s="16"/>
      <c r="SK951" s="16"/>
      <c r="SL951" s="16"/>
      <c r="SM951" s="16"/>
      <c r="SN951" s="16"/>
      <c r="SO951" s="16"/>
      <c r="SP951" s="16"/>
      <c r="SQ951" s="16"/>
      <c r="SR951" s="16"/>
      <c r="SS951" s="16"/>
      <c r="ST951" s="16"/>
      <c r="SU951" s="16"/>
      <c r="SV951" s="16"/>
      <c r="SW951" s="16"/>
      <c r="SX951" s="16"/>
      <c r="SY951" s="16"/>
      <c r="SZ951" s="16"/>
      <c r="TA951" s="16"/>
      <c r="TB951" s="16"/>
      <c r="TC951" s="16"/>
      <c r="TD951" s="16"/>
      <c r="TE951" s="16"/>
      <c r="TF951" s="16"/>
      <c r="TG951" s="16"/>
      <c r="TH951" s="16"/>
      <c r="TI951" s="16"/>
      <c r="TJ951" s="16"/>
      <c r="TK951" s="16"/>
      <c r="TL951" s="16"/>
      <c r="TM951" s="16"/>
      <c r="TN951" s="16"/>
      <c r="TO951" s="16"/>
      <c r="TP951" s="16"/>
      <c r="TQ951" s="16"/>
      <c r="TR951" s="16"/>
      <c r="TS951" s="16"/>
      <c r="TT951" s="16"/>
      <c r="TU951" s="16"/>
      <c r="TV951" s="16"/>
      <c r="TW951" s="16"/>
      <c r="TX951" s="16"/>
      <c r="TY951" s="16"/>
      <c r="TZ951" s="16"/>
      <c r="UA951" s="16"/>
      <c r="UB951" s="16"/>
      <c r="UC951" s="16"/>
      <c r="UD951" s="16"/>
      <c r="UE951" s="16"/>
      <c r="UF951" s="16"/>
      <c r="UG951" s="16"/>
      <c r="UH951" s="16"/>
      <c r="UI951" s="16"/>
      <c r="UJ951" s="16"/>
      <c r="UK951" s="16"/>
      <c r="UL951" s="16"/>
      <c r="UM951" s="16"/>
      <c r="UN951" s="16"/>
      <c r="UO951" s="16"/>
      <c r="UP951" s="16"/>
      <c r="UQ951" s="16"/>
      <c r="UR951" s="16"/>
      <c r="US951" s="16"/>
      <c r="UT951" s="16"/>
      <c r="UU951" s="16"/>
      <c r="UV951" s="16"/>
      <c r="UW951" s="16"/>
      <c r="UX951" s="16"/>
      <c r="UY951" s="16"/>
      <c r="UZ951" s="16"/>
      <c r="VA951" s="16"/>
      <c r="VB951" s="16"/>
      <c r="VC951" s="16"/>
      <c r="VD951" s="16"/>
      <c r="VE951" s="16"/>
      <c r="VF951" s="16"/>
      <c r="VG951" s="16"/>
      <c r="VH951" s="16"/>
      <c r="VI951" s="16"/>
      <c r="VJ951" s="16"/>
      <c r="VK951" s="16"/>
      <c r="VL951" s="16"/>
      <c r="VM951" s="16"/>
      <c r="VN951" s="16"/>
      <c r="VO951" s="16"/>
      <c r="VP951" s="16"/>
      <c r="VQ951" s="16"/>
      <c r="VR951" s="16"/>
      <c r="VS951" s="16"/>
      <c r="VT951" s="16"/>
      <c r="VU951" s="16"/>
      <c r="VV951" s="16"/>
      <c r="VW951" s="16"/>
      <c r="VX951" s="16"/>
      <c r="VY951" s="16"/>
      <c r="VZ951" s="16"/>
      <c r="WA951" s="16"/>
      <c r="WB951" s="16"/>
      <c r="WC951" s="16"/>
      <c r="WD951" s="16"/>
      <c r="WE951" s="16"/>
      <c r="WF951" s="16"/>
      <c r="WG951" s="16"/>
      <c r="WH951" s="16"/>
      <c r="WI951" s="16"/>
      <c r="WJ951" s="16"/>
      <c r="WK951" s="16"/>
      <c r="WL951" s="16"/>
      <c r="WM951" s="16"/>
      <c r="WN951" s="16"/>
      <c r="WO951" s="16"/>
      <c r="WP951" s="16"/>
      <c r="WQ951" s="16"/>
      <c r="WR951" s="16"/>
      <c r="WS951" s="16"/>
      <c r="WT951" s="16"/>
      <c r="WU951" s="16"/>
      <c r="WV951" s="16"/>
      <c r="WW951" s="16"/>
      <c r="WX951" s="16"/>
      <c r="WY951" s="16"/>
      <c r="WZ951" s="16"/>
      <c r="XA951" s="16"/>
      <c r="XB951" s="16"/>
      <c r="XC951" s="16"/>
      <c r="XD951" s="16"/>
      <c r="XE951" s="16"/>
      <c r="XF951" s="16"/>
      <c r="XG951" s="16"/>
      <c r="XH951" s="16"/>
      <c r="XI951" s="16"/>
      <c r="XJ951" s="16"/>
      <c r="XK951" s="16"/>
      <c r="XL951" s="16"/>
      <c r="XM951" s="16"/>
      <c r="XN951" s="16"/>
      <c r="XO951" s="16"/>
      <c r="XP951" s="16"/>
      <c r="XQ951" s="16"/>
      <c r="XR951" s="16"/>
      <c r="XS951" s="16"/>
      <c r="XT951" s="16"/>
      <c r="XU951" s="16"/>
      <c r="XV951" s="16"/>
      <c r="XW951" s="16"/>
      <c r="XX951" s="16"/>
      <c r="XY951" s="16"/>
      <c r="XZ951" s="16"/>
      <c r="YA951" s="16"/>
      <c r="YB951" s="16"/>
      <c r="YC951" s="16"/>
      <c r="YD951" s="16"/>
      <c r="YE951" s="16"/>
      <c r="YF951" s="16"/>
      <c r="YG951" s="16"/>
      <c r="YH951" s="16"/>
      <c r="YI951" s="16"/>
      <c r="YJ951" s="16"/>
      <c r="YK951" s="16"/>
      <c r="YL951" s="16"/>
      <c r="YM951" s="16"/>
      <c r="YN951" s="16"/>
      <c r="YO951" s="16"/>
      <c r="YP951" s="16"/>
      <c r="YQ951" s="16"/>
      <c r="YR951" s="16"/>
      <c r="YS951" s="16"/>
      <c r="YT951" s="16"/>
      <c r="YU951" s="16"/>
      <c r="YV951" s="16"/>
      <c r="YW951" s="16"/>
      <c r="YX951" s="16"/>
      <c r="YY951" s="16"/>
      <c r="YZ951" s="16"/>
      <c r="ZA951" s="16"/>
      <c r="ZB951" s="16"/>
      <c r="ZC951" s="16"/>
      <c r="ZD951" s="16"/>
      <c r="ZE951" s="16"/>
      <c r="ZF951" s="16"/>
      <c r="ZG951" s="16"/>
      <c r="ZH951" s="16"/>
      <c r="ZI951" s="16"/>
      <c r="ZJ951" s="16"/>
      <c r="ZK951" s="16"/>
      <c r="ZL951" s="16"/>
      <c r="ZM951" s="16"/>
      <c r="ZN951" s="16"/>
      <c r="ZO951" s="16"/>
      <c r="ZP951" s="16"/>
      <c r="ZQ951" s="16"/>
      <c r="ZR951" s="16"/>
      <c r="ZS951" s="16"/>
      <c r="ZT951" s="16"/>
      <c r="ZU951" s="16"/>
      <c r="ZV951" s="16"/>
      <c r="ZW951" s="16"/>
      <c r="ZX951" s="16"/>
      <c r="ZY951" s="16"/>
      <c r="ZZ951" s="16"/>
      <c r="AAA951" s="16"/>
      <c r="AAB951" s="16"/>
      <c r="AAC951" s="16"/>
      <c r="AAD951" s="16"/>
      <c r="AAE951" s="16"/>
      <c r="AAF951" s="16"/>
      <c r="AAG951" s="16"/>
      <c r="AAH951" s="16"/>
      <c r="AAI951" s="16"/>
      <c r="AAJ951" s="16"/>
      <c r="AAK951" s="16"/>
      <c r="AAL951" s="16"/>
      <c r="AAM951" s="16"/>
      <c r="AAN951" s="16"/>
      <c r="AAO951" s="16"/>
      <c r="AAP951" s="16"/>
      <c r="AAQ951" s="16"/>
      <c r="AAR951" s="16"/>
      <c r="AAS951" s="16"/>
      <c r="AAT951" s="16"/>
      <c r="AAU951" s="16"/>
      <c r="AAV951" s="16"/>
      <c r="AAW951" s="16"/>
      <c r="AAX951" s="16"/>
      <c r="AAY951" s="16"/>
      <c r="AAZ951" s="16"/>
      <c r="ABA951" s="16"/>
      <c r="ABB951" s="16"/>
      <c r="ABC951" s="16"/>
      <c r="ABD951" s="16"/>
      <c r="ABE951" s="16"/>
      <c r="ABF951" s="16"/>
      <c r="ABG951" s="16"/>
      <c r="ABH951" s="16"/>
    </row>
    <row r="952" spans="1:1330" s="290" customFormat="1" ht="45.75" customHeight="1">
      <c r="A952" s="589">
        <f>1+A951</f>
        <v>950</v>
      </c>
      <c r="B952" s="403" t="s">
        <v>9058</v>
      </c>
      <c r="C952" s="156" t="s">
        <v>9059</v>
      </c>
      <c r="D952" s="156" t="s">
        <v>6692</v>
      </c>
      <c r="E952" s="156">
        <v>45559</v>
      </c>
      <c r="F952" s="156">
        <v>45560</v>
      </c>
      <c r="G952" s="156">
        <v>45646</v>
      </c>
      <c r="H952" s="156" t="s">
        <v>94</v>
      </c>
      <c r="I952" s="156" t="s">
        <v>95</v>
      </c>
      <c r="J952" s="301" t="s">
        <v>9060</v>
      </c>
      <c r="K952" s="251">
        <v>11200878</v>
      </c>
      <c r="L952" s="156">
        <v>8</v>
      </c>
      <c r="M952" s="156" t="s">
        <v>97</v>
      </c>
      <c r="N952" s="156" t="s">
        <v>5078</v>
      </c>
      <c r="O952" s="156" t="s">
        <v>99</v>
      </c>
      <c r="P952" s="156" t="s">
        <v>9061</v>
      </c>
      <c r="Q952" s="156" t="s">
        <v>9062</v>
      </c>
      <c r="R952" s="143">
        <f>+G952-F952</f>
        <v>86</v>
      </c>
      <c r="S952" s="134" t="s">
        <v>9063</v>
      </c>
      <c r="T952" s="253">
        <v>17500000</v>
      </c>
      <c r="U952" s="156" t="s">
        <v>9064</v>
      </c>
      <c r="V952" s="253">
        <f>+T952</f>
        <v>17500000</v>
      </c>
      <c r="W952" s="156">
        <v>45559</v>
      </c>
      <c r="X952" s="156" t="s">
        <v>103</v>
      </c>
      <c r="Y952" s="317">
        <f>+Z952+AA952+AB952</f>
        <v>17500000</v>
      </c>
      <c r="Z952" s="156">
        <v>17500000</v>
      </c>
      <c r="AA952" s="156">
        <v>0</v>
      </c>
      <c r="AB952" s="156">
        <v>0</v>
      </c>
      <c r="AC952" s="156">
        <v>0</v>
      </c>
      <c r="AD952" s="156">
        <v>0</v>
      </c>
      <c r="AE952" s="156">
        <v>0</v>
      </c>
      <c r="AF952" s="156">
        <v>0</v>
      </c>
      <c r="AG952" s="156">
        <v>0</v>
      </c>
      <c r="AH952" s="156">
        <v>0</v>
      </c>
      <c r="AI952" s="156">
        <v>0</v>
      </c>
      <c r="AJ952" s="156">
        <v>0</v>
      </c>
      <c r="AK952" s="156" t="s">
        <v>104</v>
      </c>
      <c r="AL952" s="103" t="s">
        <v>9065</v>
      </c>
      <c r="AM952" s="156" t="s">
        <v>2362</v>
      </c>
      <c r="AN952" s="156">
        <v>80190721</v>
      </c>
      <c r="AO952" s="156" t="s">
        <v>114</v>
      </c>
      <c r="AP952" s="156" t="s">
        <v>114</v>
      </c>
      <c r="AQ952" s="156" t="s">
        <v>114</v>
      </c>
      <c r="AR952" s="156" t="s">
        <v>114</v>
      </c>
      <c r="AS952" s="156" t="s">
        <v>578</v>
      </c>
      <c r="AT952" s="156" t="s">
        <v>109</v>
      </c>
      <c r="AU952" s="156" t="s">
        <v>392</v>
      </c>
      <c r="AV952" s="156"/>
      <c r="AW952" s="156"/>
      <c r="AX952" s="156"/>
      <c r="AY952" s="156" t="s">
        <v>108</v>
      </c>
      <c r="AZ952" s="156"/>
      <c r="BA952" s="156"/>
      <c r="BB952" s="156"/>
      <c r="BC952" s="156"/>
      <c r="BD952" s="156"/>
      <c r="BE952" s="156"/>
      <c r="BF952" s="156"/>
      <c r="BG952" s="156"/>
      <c r="BH952" s="153">
        <f>T952+BB952</f>
        <v>17500000</v>
      </c>
      <c r="BI952" s="349" t="s">
        <v>113</v>
      </c>
      <c r="BJ952" s="240"/>
      <c r="BK952" s="240" t="s">
        <v>114</v>
      </c>
      <c r="BL952" s="240"/>
      <c r="BM952" s="437"/>
      <c r="BN952" s="156" t="s">
        <v>917</v>
      </c>
      <c r="BO952" s="156">
        <v>47</v>
      </c>
      <c r="BP952" s="156">
        <v>28208</v>
      </c>
      <c r="BQ952" s="156" t="s">
        <v>578</v>
      </c>
      <c r="BR952" s="156" t="s">
        <v>108</v>
      </c>
      <c r="BS952" s="156" t="s">
        <v>108</v>
      </c>
      <c r="BT952" s="156" t="s">
        <v>108</v>
      </c>
      <c r="BU952" s="156" t="s">
        <v>2168</v>
      </c>
      <c r="BV952" s="156">
        <v>3133915673</v>
      </c>
      <c r="BW952" s="156" t="s">
        <v>9066</v>
      </c>
      <c r="BX952" s="156" t="s">
        <v>839</v>
      </c>
      <c r="BY952" s="156" t="s">
        <v>119</v>
      </c>
      <c r="BZ952" s="156" t="s">
        <v>2170</v>
      </c>
      <c r="CA952" s="157" t="s">
        <v>109</v>
      </c>
      <c r="CB952" s="157" t="s">
        <v>109</v>
      </c>
      <c r="CC952" s="157" t="s">
        <v>109</v>
      </c>
      <c r="CD952" s="156"/>
      <c r="CE952" s="156"/>
      <c r="CF952" s="156"/>
      <c r="CG952" s="156"/>
      <c r="CH952" s="156"/>
      <c r="CI952" s="156"/>
      <c r="CJ952" s="156"/>
      <c r="CK952" s="156"/>
      <c r="CL952" s="156"/>
      <c r="CM952" s="157" t="s">
        <v>109</v>
      </c>
      <c r="CN952" s="156"/>
      <c r="CO952" s="297"/>
      <c r="CP952" s="297"/>
      <c r="CQ952" s="297"/>
      <c r="CR952" s="297"/>
      <c r="CS952" s="50"/>
      <c r="CT952" s="50"/>
      <c r="CU952" s="50"/>
      <c r="CV952" s="50"/>
      <c r="CW952" s="50"/>
      <c r="CX952" s="50"/>
      <c r="CY952" s="50"/>
      <c r="CZ952" s="50"/>
      <c r="DA952" s="50"/>
      <c r="DB952" s="50"/>
      <c r="DC952" s="50"/>
      <c r="DD952" s="50"/>
      <c r="DE952" s="50"/>
      <c r="DF952" s="50"/>
      <c r="DG952" s="50"/>
      <c r="DH952" s="50"/>
      <c r="DI952" s="50"/>
      <c r="DJ952" s="50"/>
      <c r="DK952" s="50"/>
      <c r="DL952" s="50"/>
      <c r="DM952" s="50"/>
      <c r="DN952" s="50"/>
      <c r="DO952" s="50"/>
      <c r="DP952" s="50"/>
      <c r="DQ952" s="50"/>
      <c r="DR952" s="50"/>
      <c r="DS952" s="50"/>
      <c r="DT952" s="50"/>
      <c r="DU952" s="50"/>
      <c r="DV952" s="50"/>
      <c r="DW952" s="50"/>
      <c r="DX952" s="50"/>
      <c r="DY952" s="50"/>
      <c r="DZ952" s="50"/>
      <c r="EA952" s="50"/>
      <c r="EB952" s="50"/>
      <c r="EC952" s="50"/>
      <c r="ED952" s="50"/>
      <c r="EE952" s="50"/>
      <c r="EF952" s="50"/>
      <c r="EG952" s="50"/>
      <c r="EH952" s="50"/>
      <c r="EI952" s="50"/>
      <c r="EJ952" s="50"/>
      <c r="EK952" s="50"/>
      <c r="EL952" s="50"/>
      <c r="EM952" s="50"/>
      <c r="EN952" s="50"/>
      <c r="EO952" s="50"/>
      <c r="EP952" s="50"/>
      <c r="EQ952" s="50"/>
      <c r="ER952" s="50"/>
      <c r="ES952" s="50"/>
      <c r="ET952" s="50"/>
      <c r="EU952" s="50"/>
      <c r="EV952" s="50"/>
      <c r="EW952" s="50"/>
      <c r="EX952" s="50"/>
      <c r="EY952" s="50"/>
      <c r="EZ952" s="50"/>
      <c r="FA952" s="50"/>
      <c r="FB952" s="50"/>
      <c r="FC952" s="50"/>
      <c r="FD952" s="50"/>
      <c r="FE952" s="50"/>
      <c r="FF952" s="50"/>
      <c r="FG952" s="50"/>
      <c r="FH952" s="50"/>
      <c r="FI952" s="50"/>
      <c r="FJ952" s="50"/>
      <c r="FK952" s="50"/>
      <c r="FL952" s="50"/>
      <c r="FM952" s="50"/>
      <c r="FN952" s="50"/>
      <c r="FO952" s="50"/>
      <c r="FP952" s="50"/>
      <c r="FQ952" s="50"/>
      <c r="FR952" s="50"/>
      <c r="FS952" s="50"/>
      <c r="FT952" s="50"/>
      <c r="FU952" s="50"/>
      <c r="FV952" s="50"/>
      <c r="FW952" s="50"/>
      <c r="FX952" s="50"/>
      <c r="FY952" s="50"/>
      <c r="FZ952" s="50"/>
      <c r="GA952" s="50"/>
      <c r="GB952" s="50"/>
      <c r="GC952" s="50"/>
      <c r="GD952" s="50"/>
      <c r="GE952" s="50"/>
      <c r="GF952" s="50"/>
      <c r="GG952" s="50"/>
      <c r="GH952" s="50"/>
      <c r="GI952" s="50"/>
      <c r="GJ952" s="50"/>
      <c r="GK952" s="50"/>
      <c r="GL952" s="50"/>
      <c r="GM952" s="50"/>
      <c r="GN952" s="50"/>
      <c r="GO952" s="50"/>
      <c r="GP952" s="50"/>
      <c r="GQ952" s="50"/>
      <c r="GR952" s="50"/>
      <c r="GS952" s="50"/>
      <c r="GT952" s="50"/>
      <c r="GU952" s="50"/>
      <c r="GV952" s="16"/>
      <c r="GW952" s="16"/>
      <c r="GX952" s="16"/>
      <c r="GY952" s="16"/>
      <c r="GZ952" s="16"/>
      <c r="HA952" s="16"/>
      <c r="HB952" s="16"/>
      <c r="HC952" s="16"/>
      <c r="HD952" s="16"/>
      <c r="HE952" s="16"/>
      <c r="HF952" s="16"/>
      <c r="HG952" s="16"/>
      <c r="HH952" s="16"/>
      <c r="HI952" s="16"/>
      <c r="HJ952" s="16"/>
      <c r="HK952" s="16"/>
      <c r="HL952" s="16"/>
      <c r="HM952" s="16"/>
      <c r="HN952" s="16"/>
      <c r="HO952" s="16"/>
      <c r="HP952" s="16"/>
      <c r="HQ952" s="16"/>
      <c r="HR952" s="16"/>
      <c r="HS952" s="16"/>
      <c r="HT952" s="16"/>
      <c r="HU952" s="16"/>
      <c r="HV952" s="16"/>
      <c r="HW952" s="16"/>
      <c r="HX952" s="16"/>
      <c r="HY952" s="16"/>
      <c r="HZ952" s="16"/>
      <c r="IA952" s="16"/>
      <c r="IB952" s="16"/>
      <c r="IC952" s="16"/>
      <c r="ID952" s="16"/>
      <c r="IE952" s="16"/>
      <c r="IF952" s="16"/>
      <c r="IG952" s="16"/>
      <c r="IH952" s="16"/>
      <c r="II952" s="16"/>
      <c r="IJ952" s="16"/>
      <c r="IK952" s="16"/>
      <c r="IL952" s="16"/>
      <c r="IM952" s="16"/>
      <c r="IN952" s="16"/>
      <c r="IO952" s="16"/>
      <c r="IP952" s="16"/>
      <c r="IQ952" s="16"/>
      <c r="IR952" s="16"/>
      <c r="IS952" s="16"/>
      <c r="IT952" s="16"/>
      <c r="IU952" s="16"/>
      <c r="IV952" s="16"/>
      <c r="IW952" s="16"/>
      <c r="IX952" s="16"/>
      <c r="IY952" s="16"/>
      <c r="IZ952" s="16"/>
      <c r="JA952" s="16"/>
      <c r="JB952" s="16"/>
      <c r="JC952" s="16"/>
      <c r="JD952" s="16"/>
      <c r="JE952" s="16"/>
      <c r="JF952" s="16"/>
      <c r="JG952" s="16"/>
      <c r="JH952" s="16"/>
      <c r="JI952" s="16"/>
      <c r="JJ952" s="16"/>
      <c r="JK952" s="16"/>
      <c r="JL952" s="16"/>
      <c r="JM952" s="16"/>
      <c r="JN952" s="16"/>
      <c r="JO952" s="16"/>
      <c r="JP952" s="16"/>
      <c r="JQ952" s="16"/>
      <c r="JR952" s="16"/>
      <c r="JS952" s="16"/>
      <c r="JT952" s="16"/>
      <c r="JU952" s="16"/>
      <c r="JV952" s="16"/>
      <c r="JW952" s="16"/>
      <c r="JX952" s="16"/>
      <c r="JY952" s="16"/>
      <c r="JZ952" s="16"/>
      <c r="KA952" s="16"/>
      <c r="KB952" s="16"/>
      <c r="KC952" s="16"/>
      <c r="KD952" s="16"/>
      <c r="KE952" s="16"/>
      <c r="KF952" s="16"/>
      <c r="KG952" s="16"/>
      <c r="KH952" s="16"/>
      <c r="KI952" s="16"/>
      <c r="KJ952" s="16"/>
      <c r="KK952" s="16"/>
      <c r="KL952" s="16"/>
      <c r="KM952" s="16"/>
      <c r="KN952" s="16"/>
      <c r="KO952" s="16"/>
      <c r="KP952" s="16"/>
      <c r="KQ952" s="16"/>
      <c r="KR952" s="16"/>
      <c r="KS952" s="16"/>
      <c r="KT952" s="16"/>
      <c r="KU952" s="16"/>
      <c r="KV952" s="16"/>
      <c r="KW952" s="16"/>
      <c r="KX952" s="16"/>
      <c r="KY952" s="16"/>
      <c r="KZ952" s="16"/>
      <c r="LA952" s="16"/>
      <c r="LB952" s="16"/>
      <c r="LC952" s="16"/>
      <c r="LD952" s="16"/>
      <c r="LE952" s="16"/>
      <c r="LF952" s="16"/>
      <c r="LG952" s="16"/>
      <c r="LH952" s="16"/>
      <c r="LI952" s="16"/>
      <c r="LJ952" s="16"/>
      <c r="LK952" s="16"/>
      <c r="LL952" s="16"/>
      <c r="LM952" s="16"/>
      <c r="LN952" s="16"/>
      <c r="LO952" s="16"/>
      <c r="LP952" s="16"/>
      <c r="LQ952" s="16"/>
      <c r="LR952" s="16"/>
      <c r="LS952" s="16"/>
      <c r="LT952" s="16"/>
      <c r="LU952" s="16"/>
      <c r="LV952" s="16"/>
      <c r="LW952" s="16"/>
      <c r="LX952" s="16"/>
      <c r="LY952" s="16"/>
      <c r="LZ952" s="16"/>
      <c r="MA952" s="16"/>
      <c r="MB952" s="16"/>
      <c r="MC952" s="16"/>
      <c r="MD952" s="16"/>
      <c r="ME952" s="16"/>
      <c r="MF952" s="16"/>
      <c r="MG952" s="16"/>
      <c r="MH952" s="16"/>
      <c r="MI952" s="16"/>
      <c r="MJ952" s="16"/>
      <c r="MK952" s="16"/>
      <c r="ML952" s="16"/>
      <c r="MM952" s="16"/>
      <c r="MN952" s="16"/>
      <c r="MO952" s="16"/>
      <c r="MP952" s="16"/>
      <c r="MQ952" s="16"/>
      <c r="MR952" s="16"/>
      <c r="MS952" s="16"/>
      <c r="MT952" s="16"/>
      <c r="MU952" s="16"/>
      <c r="MV952" s="16"/>
      <c r="MW952" s="16"/>
      <c r="MX952" s="16"/>
      <c r="MY952" s="16"/>
      <c r="MZ952" s="16"/>
      <c r="NA952" s="16"/>
      <c r="NB952" s="16"/>
      <c r="NC952" s="16"/>
      <c r="ND952" s="16"/>
      <c r="NE952" s="16"/>
      <c r="NF952" s="16"/>
      <c r="NG952" s="16"/>
      <c r="NH952" s="16"/>
      <c r="NI952" s="16"/>
      <c r="NJ952" s="16"/>
      <c r="NK952" s="16"/>
      <c r="NL952" s="16"/>
      <c r="NM952" s="16"/>
      <c r="NN952" s="16"/>
      <c r="NO952" s="16"/>
      <c r="NP952" s="16"/>
      <c r="NQ952" s="16"/>
      <c r="NR952" s="16"/>
      <c r="NS952" s="16"/>
      <c r="NT952" s="16"/>
      <c r="NU952" s="16"/>
      <c r="NV952" s="16"/>
      <c r="NW952" s="16"/>
      <c r="NX952" s="16"/>
      <c r="NY952" s="16"/>
      <c r="NZ952" s="16"/>
      <c r="OA952" s="16"/>
      <c r="OB952" s="16"/>
      <c r="OC952" s="16"/>
      <c r="OD952" s="16"/>
      <c r="OE952" s="16"/>
      <c r="OF952" s="16"/>
      <c r="OG952" s="16"/>
      <c r="OH952" s="16"/>
      <c r="OI952" s="16"/>
      <c r="OJ952" s="16"/>
      <c r="OK952" s="16"/>
      <c r="OL952" s="16"/>
      <c r="OM952" s="16"/>
      <c r="ON952" s="16"/>
      <c r="OO952" s="16"/>
      <c r="OP952" s="16"/>
      <c r="OQ952" s="16"/>
      <c r="OR952" s="16"/>
      <c r="OS952" s="16"/>
      <c r="OT952" s="16"/>
      <c r="OU952" s="16"/>
      <c r="OV952" s="16"/>
      <c r="OW952" s="16"/>
      <c r="OX952" s="16"/>
      <c r="OY952" s="16"/>
      <c r="OZ952" s="16"/>
      <c r="PA952" s="16"/>
      <c r="PB952" s="16"/>
      <c r="PC952" s="16"/>
      <c r="PD952" s="16"/>
      <c r="PE952" s="16"/>
      <c r="PF952" s="16"/>
      <c r="PG952" s="16"/>
      <c r="PH952" s="16"/>
      <c r="PI952" s="16"/>
      <c r="PJ952" s="16"/>
      <c r="PK952" s="16"/>
      <c r="PL952" s="16"/>
      <c r="PM952" s="16"/>
      <c r="PN952" s="16"/>
      <c r="PO952" s="16"/>
      <c r="PP952" s="16"/>
      <c r="PQ952" s="16"/>
      <c r="PR952" s="16"/>
      <c r="PS952" s="16"/>
      <c r="PT952" s="16"/>
      <c r="PU952" s="16"/>
      <c r="PV952" s="16"/>
      <c r="PW952" s="16"/>
      <c r="PX952" s="16"/>
      <c r="PY952" s="16"/>
      <c r="PZ952" s="16"/>
      <c r="QA952" s="16"/>
      <c r="QB952" s="16"/>
      <c r="QC952" s="16"/>
      <c r="QD952" s="16"/>
      <c r="QE952" s="16"/>
      <c r="QF952" s="16"/>
      <c r="QG952" s="16"/>
      <c r="QH952" s="16"/>
      <c r="QI952" s="16"/>
      <c r="QJ952" s="16"/>
      <c r="QK952" s="16"/>
      <c r="QL952" s="16"/>
      <c r="QM952" s="16"/>
      <c r="QN952" s="16"/>
      <c r="QO952" s="16"/>
      <c r="QP952" s="16"/>
      <c r="QQ952" s="16"/>
      <c r="QR952" s="16"/>
      <c r="QS952" s="16"/>
      <c r="QT952" s="16"/>
      <c r="QU952" s="16"/>
      <c r="QV952" s="16"/>
      <c r="QW952" s="16"/>
      <c r="QX952" s="16"/>
      <c r="QY952" s="16"/>
      <c r="QZ952" s="16"/>
      <c r="RA952" s="16"/>
      <c r="RB952" s="16"/>
      <c r="RC952" s="16"/>
      <c r="RD952" s="16"/>
      <c r="RE952" s="16"/>
      <c r="RF952" s="16"/>
      <c r="RG952" s="16"/>
      <c r="RH952" s="16"/>
      <c r="RI952" s="16"/>
      <c r="RJ952" s="16"/>
      <c r="RK952" s="16"/>
      <c r="RL952" s="16"/>
      <c r="RM952" s="16"/>
      <c r="RN952" s="16"/>
      <c r="RO952" s="16"/>
      <c r="RP952" s="16"/>
      <c r="RQ952" s="16"/>
      <c r="RR952" s="16"/>
      <c r="RS952" s="16"/>
      <c r="RT952" s="16"/>
      <c r="RU952" s="16"/>
      <c r="RV952" s="16"/>
      <c r="RW952" s="16"/>
      <c r="RX952" s="16"/>
      <c r="RY952" s="16"/>
      <c r="RZ952" s="16"/>
      <c r="SA952" s="16"/>
      <c r="SB952" s="16"/>
      <c r="SC952" s="16"/>
      <c r="SD952" s="16"/>
      <c r="SE952" s="16"/>
      <c r="SF952" s="16"/>
      <c r="SG952" s="16"/>
      <c r="SH952" s="16"/>
      <c r="SI952" s="16"/>
      <c r="SJ952" s="16"/>
      <c r="SK952" s="16"/>
      <c r="SL952" s="16"/>
      <c r="SM952" s="16"/>
      <c r="SN952" s="16"/>
      <c r="SO952" s="16"/>
      <c r="SP952" s="16"/>
      <c r="SQ952" s="16"/>
      <c r="SR952" s="16"/>
      <c r="SS952" s="16"/>
      <c r="ST952" s="16"/>
      <c r="SU952" s="16"/>
      <c r="SV952" s="16"/>
      <c r="SW952" s="16"/>
      <c r="SX952" s="16"/>
      <c r="SY952" s="16"/>
      <c r="SZ952" s="16"/>
      <c r="TA952" s="16"/>
      <c r="TB952" s="16"/>
      <c r="TC952" s="16"/>
      <c r="TD952" s="16"/>
      <c r="TE952" s="16"/>
      <c r="TF952" s="16"/>
      <c r="TG952" s="16"/>
      <c r="TH952" s="16"/>
      <c r="TI952" s="16"/>
      <c r="TJ952" s="16"/>
      <c r="TK952" s="16"/>
      <c r="TL952" s="16"/>
      <c r="TM952" s="16"/>
      <c r="TN952" s="16"/>
      <c r="TO952" s="16"/>
      <c r="TP952" s="16"/>
      <c r="TQ952" s="16"/>
      <c r="TR952" s="16"/>
      <c r="TS952" s="16"/>
      <c r="TT952" s="16"/>
      <c r="TU952" s="16"/>
      <c r="TV952" s="16"/>
      <c r="TW952" s="16"/>
      <c r="TX952" s="16"/>
      <c r="TY952" s="16"/>
      <c r="TZ952" s="16"/>
      <c r="UA952" s="16"/>
      <c r="UB952" s="16"/>
      <c r="UC952" s="16"/>
      <c r="UD952" s="16"/>
      <c r="UE952" s="16"/>
      <c r="UF952" s="16"/>
      <c r="UG952" s="16"/>
      <c r="UH952" s="16"/>
      <c r="UI952" s="16"/>
      <c r="UJ952" s="16"/>
      <c r="UK952" s="16"/>
      <c r="UL952" s="16"/>
      <c r="UM952" s="16"/>
      <c r="UN952" s="16"/>
      <c r="UO952" s="16"/>
      <c r="UP952" s="16"/>
      <c r="UQ952" s="16"/>
      <c r="UR952" s="16"/>
      <c r="US952" s="16"/>
      <c r="UT952" s="16"/>
      <c r="UU952" s="16"/>
      <c r="UV952" s="16"/>
      <c r="UW952" s="16"/>
      <c r="UX952" s="16"/>
      <c r="UY952" s="16"/>
      <c r="UZ952" s="16"/>
      <c r="VA952" s="16"/>
      <c r="VB952" s="16"/>
      <c r="VC952" s="16"/>
      <c r="VD952" s="16"/>
      <c r="VE952" s="16"/>
      <c r="VF952" s="16"/>
      <c r="VG952" s="16"/>
      <c r="VH952" s="16"/>
      <c r="VI952" s="16"/>
      <c r="VJ952" s="16"/>
      <c r="VK952" s="16"/>
      <c r="VL952" s="16"/>
      <c r="VM952" s="16"/>
      <c r="VN952" s="16"/>
      <c r="VO952" s="16"/>
      <c r="VP952" s="16"/>
      <c r="VQ952" s="16"/>
      <c r="VR952" s="16"/>
      <c r="VS952" s="16"/>
      <c r="VT952" s="16"/>
      <c r="VU952" s="16"/>
      <c r="VV952" s="16"/>
      <c r="VW952" s="16"/>
      <c r="VX952" s="16"/>
      <c r="VY952" s="16"/>
      <c r="VZ952" s="16"/>
      <c r="WA952" s="16"/>
      <c r="WB952" s="16"/>
      <c r="WC952" s="16"/>
      <c r="WD952" s="16"/>
      <c r="WE952" s="16"/>
      <c r="WF952" s="16"/>
      <c r="WG952" s="16"/>
      <c r="WH952" s="16"/>
      <c r="WI952" s="16"/>
      <c r="WJ952" s="16"/>
      <c r="WK952" s="16"/>
      <c r="WL952" s="16"/>
      <c r="WM952" s="16"/>
      <c r="WN952" s="16"/>
      <c r="WO952" s="16"/>
      <c r="WP952" s="16"/>
      <c r="WQ952" s="16"/>
      <c r="WR952" s="16"/>
      <c r="WS952" s="16"/>
      <c r="WT952" s="16"/>
      <c r="WU952" s="16"/>
      <c r="WV952" s="16"/>
      <c r="WW952" s="16"/>
      <c r="WX952" s="16"/>
      <c r="WY952" s="16"/>
      <c r="WZ952" s="16"/>
      <c r="XA952" s="16"/>
      <c r="XB952" s="16"/>
      <c r="XC952" s="16"/>
      <c r="XD952" s="16"/>
      <c r="XE952" s="16"/>
      <c r="XF952" s="16"/>
      <c r="XG952" s="16"/>
      <c r="XH952" s="16"/>
      <c r="XI952" s="16"/>
      <c r="XJ952" s="16"/>
      <c r="XK952" s="16"/>
      <c r="XL952" s="16"/>
      <c r="XM952" s="16"/>
      <c r="XN952" s="16"/>
      <c r="XO952" s="16"/>
      <c r="XP952" s="16"/>
      <c r="XQ952" s="16"/>
      <c r="XR952" s="16"/>
      <c r="XS952" s="16"/>
      <c r="XT952" s="16"/>
      <c r="XU952" s="16"/>
      <c r="XV952" s="16"/>
      <c r="XW952" s="16"/>
      <c r="XX952" s="16"/>
      <c r="XY952" s="16"/>
      <c r="XZ952" s="16"/>
      <c r="YA952" s="16"/>
      <c r="YB952" s="16"/>
      <c r="YC952" s="16"/>
      <c r="YD952" s="16"/>
      <c r="YE952" s="16"/>
      <c r="YF952" s="16"/>
      <c r="YG952" s="16"/>
      <c r="YH952" s="16"/>
      <c r="YI952" s="16"/>
      <c r="YJ952" s="16"/>
      <c r="YK952" s="16"/>
      <c r="YL952" s="16"/>
      <c r="YM952" s="16"/>
      <c r="YN952" s="16"/>
      <c r="YO952" s="16"/>
      <c r="YP952" s="16"/>
      <c r="YQ952" s="16"/>
      <c r="YR952" s="16"/>
      <c r="YS952" s="16"/>
      <c r="YT952" s="16"/>
      <c r="YU952" s="16"/>
      <c r="YV952" s="16"/>
      <c r="YW952" s="16"/>
      <c r="YX952" s="16"/>
      <c r="YY952" s="16"/>
      <c r="YZ952" s="16"/>
      <c r="ZA952" s="16"/>
      <c r="ZB952" s="16"/>
      <c r="ZC952" s="16"/>
      <c r="ZD952" s="16"/>
      <c r="ZE952" s="16"/>
      <c r="ZF952" s="16"/>
      <c r="ZG952" s="16"/>
      <c r="ZH952" s="16"/>
      <c r="ZI952" s="16"/>
      <c r="ZJ952" s="16"/>
      <c r="ZK952" s="16"/>
      <c r="ZL952" s="16"/>
      <c r="ZM952" s="16"/>
      <c r="ZN952" s="16"/>
      <c r="ZO952" s="16"/>
      <c r="ZP952" s="16"/>
      <c r="ZQ952" s="16"/>
      <c r="ZR952" s="16"/>
      <c r="ZS952" s="16"/>
      <c r="ZT952" s="16"/>
      <c r="ZU952" s="16"/>
      <c r="ZV952" s="16"/>
      <c r="ZW952" s="16"/>
      <c r="ZX952" s="16"/>
      <c r="ZY952" s="16"/>
      <c r="ZZ952" s="16"/>
      <c r="AAA952" s="16"/>
      <c r="AAB952" s="16"/>
      <c r="AAC952" s="16"/>
      <c r="AAD952" s="16"/>
      <c r="AAE952" s="16"/>
      <c r="AAF952" s="16"/>
      <c r="AAG952" s="16"/>
      <c r="AAH952" s="16"/>
      <c r="AAI952" s="16"/>
      <c r="AAJ952" s="16"/>
      <c r="AAK952" s="16"/>
      <c r="AAL952" s="16"/>
      <c r="AAM952" s="16"/>
      <c r="AAN952" s="16"/>
      <c r="AAO952" s="16"/>
      <c r="AAP952" s="16"/>
      <c r="AAQ952" s="16"/>
      <c r="AAR952" s="16"/>
      <c r="AAS952" s="16"/>
      <c r="AAT952" s="16"/>
      <c r="AAU952" s="16"/>
      <c r="AAV952" s="16"/>
      <c r="AAW952" s="16"/>
      <c r="AAX952" s="16"/>
      <c r="AAY952" s="16"/>
      <c r="AAZ952" s="16"/>
      <c r="ABA952" s="16"/>
      <c r="ABB952" s="16"/>
      <c r="ABC952" s="16"/>
      <c r="ABD952" s="16"/>
      <c r="ABE952" s="16"/>
      <c r="ABF952" s="16"/>
      <c r="ABG952" s="16"/>
      <c r="ABH952" s="16"/>
    </row>
    <row r="953" spans="1:1330" s="50" customFormat="1" ht="45.75" customHeight="1">
      <c r="A953" s="589">
        <f>1+A952</f>
        <v>951</v>
      </c>
      <c r="B953" s="403" t="s">
        <v>9067</v>
      </c>
      <c r="C953" s="156" t="s">
        <v>9068</v>
      </c>
      <c r="D953" s="156" t="s">
        <v>645</v>
      </c>
      <c r="E953" s="156">
        <v>45559</v>
      </c>
      <c r="F953" s="156">
        <v>45561</v>
      </c>
      <c r="G953" s="156">
        <v>45646</v>
      </c>
      <c r="H953" s="156" t="s">
        <v>94</v>
      </c>
      <c r="I953" s="156" t="s">
        <v>95</v>
      </c>
      <c r="J953" s="156" t="s">
        <v>9069</v>
      </c>
      <c r="K953" s="251">
        <v>79764368</v>
      </c>
      <c r="L953" s="156">
        <v>0</v>
      </c>
      <c r="M953" s="156" t="s">
        <v>97</v>
      </c>
      <c r="N953" s="156" t="s">
        <v>5078</v>
      </c>
      <c r="O953" s="156" t="s">
        <v>993</v>
      </c>
      <c r="P953" s="156" t="s">
        <v>9070</v>
      </c>
      <c r="Q953" s="156" t="s">
        <v>7596</v>
      </c>
      <c r="R953" s="143">
        <f>+G953-F953</f>
        <v>85</v>
      </c>
      <c r="S953" s="134" t="s">
        <v>298</v>
      </c>
      <c r="T953" s="253">
        <v>12000000</v>
      </c>
      <c r="U953" s="156" t="s">
        <v>9071</v>
      </c>
      <c r="V953" s="253">
        <f>+T953</f>
        <v>12000000</v>
      </c>
      <c r="W953" s="156">
        <v>45559</v>
      </c>
      <c r="X953" s="156" t="s">
        <v>103</v>
      </c>
      <c r="Y953" s="317">
        <f>+Z953+AA953+AB953</f>
        <v>12000000</v>
      </c>
      <c r="Z953" s="156">
        <v>12000000</v>
      </c>
      <c r="AA953" s="156">
        <v>0</v>
      </c>
      <c r="AB953" s="156">
        <v>0</v>
      </c>
      <c r="AC953" s="156">
        <v>0</v>
      </c>
      <c r="AD953" s="156">
        <v>0</v>
      </c>
      <c r="AE953" s="156">
        <v>0</v>
      </c>
      <c r="AF953" s="156">
        <v>0</v>
      </c>
      <c r="AG953" s="156">
        <v>0</v>
      </c>
      <c r="AH953" s="156">
        <v>0</v>
      </c>
      <c r="AI953" s="156">
        <v>0</v>
      </c>
      <c r="AJ953" s="156">
        <v>0</v>
      </c>
      <c r="AK953" s="156" t="s">
        <v>104</v>
      </c>
      <c r="AL953" s="103" t="s">
        <v>9072</v>
      </c>
      <c r="AM953" s="156" t="s">
        <v>3311</v>
      </c>
      <c r="AN953" s="156">
        <v>93204728</v>
      </c>
      <c r="AO953" s="156" t="s">
        <v>114</v>
      </c>
      <c r="AP953" s="156" t="s">
        <v>114</v>
      </c>
      <c r="AQ953" s="156" t="s">
        <v>114</v>
      </c>
      <c r="AR953" s="156" t="s">
        <v>114</v>
      </c>
      <c r="AS953" s="156" t="s">
        <v>578</v>
      </c>
      <c r="AT953" s="156" t="s">
        <v>109</v>
      </c>
      <c r="AU953" s="156" t="s">
        <v>392</v>
      </c>
      <c r="AV953" s="156"/>
      <c r="AW953" s="156"/>
      <c r="AX953" s="156" t="s">
        <v>109</v>
      </c>
      <c r="AY953" s="156" t="s">
        <v>108</v>
      </c>
      <c r="AZ953" s="156"/>
      <c r="BA953" s="156"/>
      <c r="BB953" s="156"/>
      <c r="BC953" s="156"/>
      <c r="BD953" s="156"/>
      <c r="BE953" s="156"/>
      <c r="BF953" s="156"/>
      <c r="BG953" s="156"/>
      <c r="BH953" s="153">
        <f>T953+BB953</f>
        <v>12000000</v>
      </c>
      <c r="BI953" s="450" t="s">
        <v>135</v>
      </c>
      <c r="BJ953" s="240"/>
      <c r="BK953" s="240" t="s">
        <v>114</v>
      </c>
      <c r="BL953" s="240"/>
      <c r="BM953" s="470" t="s">
        <v>136</v>
      </c>
      <c r="BN953" s="156" t="s">
        <v>917</v>
      </c>
      <c r="BO953" s="156">
        <v>44</v>
      </c>
      <c r="BP953" s="156">
        <v>29462</v>
      </c>
      <c r="BQ953" s="156" t="s">
        <v>578</v>
      </c>
      <c r="BR953" s="156" t="s">
        <v>108</v>
      </c>
      <c r="BS953" s="156" t="s">
        <v>108</v>
      </c>
      <c r="BT953" s="156" t="s">
        <v>108</v>
      </c>
      <c r="BU953" s="156" t="s">
        <v>3181</v>
      </c>
      <c r="BV953" s="156">
        <v>3103243698</v>
      </c>
      <c r="BW953" s="156" t="s">
        <v>3182</v>
      </c>
      <c r="BX953" s="156" t="s">
        <v>881</v>
      </c>
      <c r="BY953" s="156" t="s">
        <v>119</v>
      </c>
      <c r="BZ953" s="156">
        <v>94673715804</v>
      </c>
      <c r="CA953" s="358" t="s">
        <v>109</v>
      </c>
      <c r="CB953" s="358" t="s">
        <v>109</v>
      </c>
      <c r="CC953" s="358" t="s">
        <v>109</v>
      </c>
      <c r="CD953" s="443"/>
      <c r="CE953" s="443"/>
      <c r="CF953" s="443"/>
      <c r="CG953" s="443"/>
      <c r="CH953" s="443"/>
      <c r="CI953" s="443"/>
      <c r="CJ953" s="443"/>
      <c r="CK953" s="443"/>
      <c r="CL953" s="443"/>
      <c r="CM953" s="358" t="s">
        <v>109</v>
      </c>
      <c r="CN953" s="443"/>
    </row>
    <row r="954" spans="1:1330" s="290" customFormat="1" ht="45.75" customHeight="1">
      <c r="A954" s="589">
        <f>1+A953</f>
        <v>952</v>
      </c>
      <c r="B954" s="403" t="s">
        <v>9073</v>
      </c>
      <c r="C954" s="156" t="s">
        <v>9074</v>
      </c>
      <c r="D954" s="156" t="s">
        <v>645</v>
      </c>
      <c r="E954" s="301">
        <v>45559</v>
      </c>
      <c r="F954" s="437">
        <v>45560</v>
      </c>
      <c r="G954" s="437">
        <v>45646</v>
      </c>
      <c r="H954" s="157" t="s">
        <v>94</v>
      </c>
      <c r="I954" s="157" t="s">
        <v>95</v>
      </c>
      <c r="J954" s="166" t="s">
        <v>9075</v>
      </c>
      <c r="K954" s="156">
        <v>1072650190</v>
      </c>
      <c r="L954" s="156">
        <v>2</v>
      </c>
      <c r="M954" s="156" t="s">
        <v>97</v>
      </c>
      <c r="N954" s="156" t="s">
        <v>5078</v>
      </c>
      <c r="O954" s="156" t="s">
        <v>993</v>
      </c>
      <c r="P954" s="156" t="s">
        <v>9076</v>
      </c>
      <c r="Q954" s="156" t="s">
        <v>7596</v>
      </c>
      <c r="R954" s="156">
        <f>+G954-F954</f>
        <v>86</v>
      </c>
      <c r="S954" s="156" t="s">
        <v>4956</v>
      </c>
      <c r="T954" s="157">
        <v>9600000</v>
      </c>
      <c r="U954" s="156" t="s">
        <v>9077</v>
      </c>
      <c r="V954" s="328">
        <f>+T954</f>
        <v>9600000</v>
      </c>
      <c r="W954" s="328">
        <v>45559</v>
      </c>
      <c r="X954" s="328" t="s">
        <v>103</v>
      </c>
      <c r="Y954" s="328">
        <f>+Z954+AA954+AB954</f>
        <v>9600000</v>
      </c>
      <c r="Z954" s="328">
        <v>9600000</v>
      </c>
      <c r="AA954" s="328">
        <v>0</v>
      </c>
      <c r="AB954" s="328">
        <v>0</v>
      </c>
      <c r="AC954" s="328">
        <v>0</v>
      </c>
      <c r="AD954" s="328">
        <v>0</v>
      </c>
      <c r="AE954" s="328">
        <v>0</v>
      </c>
      <c r="AF954" s="328">
        <v>0</v>
      </c>
      <c r="AG954" s="328">
        <v>0</v>
      </c>
      <c r="AH954" s="328">
        <v>0</v>
      </c>
      <c r="AI954" s="328">
        <v>0</v>
      </c>
      <c r="AJ954" s="328">
        <v>0</v>
      </c>
      <c r="AK954" s="328" t="s">
        <v>104</v>
      </c>
      <c r="AL954" s="328" t="s">
        <v>9078</v>
      </c>
      <c r="AM954" s="328" t="s">
        <v>7518</v>
      </c>
      <c r="AN954" s="328">
        <v>52285927</v>
      </c>
      <c r="AO954" s="328" t="s">
        <v>114</v>
      </c>
      <c r="AP954" s="328" t="s">
        <v>114</v>
      </c>
      <c r="AQ954" s="328" t="s">
        <v>114</v>
      </c>
      <c r="AR954" s="328" t="s">
        <v>114</v>
      </c>
      <c r="AS954" s="328" t="s">
        <v>578</v>
      </c>
      <c r="AT954" s="328" t="s">
        <v>109</v>
      </c>
      <c r="AU954" s="328" t="s">
        <v>392</v>
      </c>
      <c r="AV954" s="328"/>
      <c r="AW954" s="328"/>
      <c r="AX954" s="328" t="s">
        <v>109</v>
      </c>
      <c r="AY954" s="328" t="s">
        <v>108</v>
      </c>
      <c r="AZ954" s="328"/>
      <c r="BA954" s="328"/>
      <c r="BB954" s="328"/>
      <c r="BC954" s="328"/>
      <c r="BD954" s="328"/>
      <c r="BE954" s="328"/>
      <c r="BF954" s="328"/>
      <c r="BG954" s="328"/>
      <c r="BH954" s="328">
        <f>T954+BB954</f>
        <v>9600000</v>
      </c>
      <c r="BI954" s="349" t="s">
        <v>113</v>
      </c>
      <c r="BJ954" s="328"/>
      <c r="BK954" s="328" t="s">
        <v>114</v>
      </c>
      <c r="BL954" s="328"/>
      <c r="BM954" s="392"/>
      <c r="BN954" s="328" t="s">
        <v>917</v>
      </c>
      <c r="BO954" s="328">
        <f>2024-1988</f>
        <v>36</v>
      </c>
      <c r="BP954" s="328">
        <v>32482</v>
      </c>
      <c r="BQ954" s="328" t="s">
        <v>578</v>
      </c>
      <c r="BR954" s="328" t="s">
        <v>108</v>
      </c>
      <c r="BS954" s="328" t="s">
        <v>108</v>
      </c>
      <c r="BT954" s="328" t="s">
        <v>108</v>
      </c>
      <c r="BU954" s="328" t="s">
        <v>9079</v>
      </c>
      <c r="BV954" s="328">
        <v>3118691815</v>
      </c>
      <c r="BW954" s="328" t="s">
        <v>9080</v>
      </c>
      <c r="BX954" s="328" t="s">
        <v>657</v>
      </c>
      <c r="BY954" s="328" t="s">
        <v>119</v>
      </c>
      <c r="BZ954" s="328" t="s">
        <v>9081</v>
      </c>
      <c r="CA954" s="392" t="s">
        <v>109</v>
      </c>
      <c r="CB954" s="392" t="s">
        <v>109</v>
      </c>
      <c r="CC954" s="392" t="s">
        <v>109</v>
      </c>
      <c r="CD954" s="392"/>
      <c r="CE954" s="392"/>
      <c r="CF954" s="392"/>
      <c r="CG954" s="392"/>
      <c r="CH954" s="392"/>
      <c r="CI954" s="392"/>
      <c r="CJ954" s="392"/>
      <c r="CK954" s="392"/>
      <c r="CL954" s="392"/>
      <c r="CM954" s="392" t="s">
        <v>109</v>
      </c>
      <c r="CN954" s="392"/>
      <c r="CO954" s="297"/>
      <c r="CP954" s="297"/>
      <c r="CQ954" s="297"/>
      <c r="CR954" s="297"/>
      <c r="CS954" s="297"/>
      <c r="CT954" s="297"/>
      <c r="CU954" s="297"/>
      <c r="CV954" s="297"/>
      <c r="CW954" s="297"/>
      <c r="CX954" s="297"/>
      <c r="CY954" s="297"/>
      <c r="CZ954" s="297"/>
      <c r="DA954" s="297"/>
      <c r="DB954" s="297"/>
      <c r="DC954" s="297"/>
      <c r="DD954" s="297"/>
      <c r="DE954" s="297"/>
      <c r="DF954" s="297"/>
      <c r="DG954" s="297"/>
      <c r="DH954" s="297"/>
      <c r="DI954" s="297"/>
      <c r="DJ954" s="297"/>
      <c r="DK954" s="297"/>
      <c r="DL954" s="297"/>
      <c r="DM954" s="297"/>
      <c r="DN954" s="297"/>
      <c r="DO954" s="297"/>
      <c r="DP954" s="297"/>
      <c r="DQ954" s="297"/>
      <c r="DR954" s="297"/>
      <c r="DS954" s="297"/>
      <c r="DT954" s="297"/>
      <c r="DU954" s="297"/>
      <c r="DV954" s="297"/>
      <c r="DW954" s="297"/>
      <c r="DX954" s="297"/>
      <c r="DY954" s="297"/>
      <c r="DZ954" s="297"/>
      <c r="EA954" s="297"/>
      <c r="EB954" s="297"/>
      <c r="EC954" s="297"/>
      <c r="ED954" s="297"/>
      <c r="EE954" s="297"/>
      <c r="EF954" s="297"/>
      <c r="EG954" s="297"/>
      <c r="EH954" s="297"/>
      <c r="EI954" s="297"/>
      <c r="EJ954" s="297"/>
      <c r="EK954" s="297"/>
      <c r="EL954" s="297"/>
      <c r="EM954" s="297"/>
      <c r="EN954" s="297"/>
      <c r="EO954" s="297"/>
      <c r="EP954" s="297"/>
      <c r="EQ954" s="297"/>
      <c r="ER954" s="297"/>
      <c r="ES954" s="297"/>
      <c r="ET954" s="297"/>
      <c r="EU954" s="297"/>
      <c r="EV954" s="297"/>
      <c r="EW954" s="297"/>
      <c r="EX954" s="297"/>
      <c r="EY954" s="297"/>
      <c r="EZ954" s="297"/>
      <c r="FA954" s="297"/>
      <c r="FB954" s="297"/>
      <c r="FC954" s="297"/>
      <c r="FD954" s="297"/>
      <c r="FE954" s="297"/>
      <c r="FF954" s="297"/>
      <c r="FG954" s="297"/>
      <c r="FH954" s="297"/>
      <c r="FI954" s="297"/>
      <c r="FJ954" s="297"/>
      <c r="FK954" s="297"/>
      <c r="FL954" s="297"/>
      <c r="FM954" s="297"/>
      <c r="FN954" s="297"/>
      <c r="FO954" s="297"/>
      <c r="FP954" s="297"/>
      <c r="FQ954" s="297"/>
      <c r="FR954" s="297"/>
      <c r="FS954" s="297"/>
      <c r="FT954" s="297"/>
      <c r="FU954" s="297"/>
      <c r="FV954" s="297"/>
      <c r="FW954" s="297"/>
      <c r="FX954" s="297"/>
      <c r="FY954" s="297"/>
      <c r="FZ954" s="297"/>
      <c r="GA954" s="297"/>
      <c r="GB954" s="297"/>
      <c r="GC954" s="297"/>
      <c r="GD954" s="297"/>
      <c r="GE954" s="297"/>
      <c r="GF954" s="297"/>
      <c r="GG954" s="297"/>
      <c r="GH954" s="297"/>
      <c r="GI954" s="297"/>
      <c r="GJ954" s="297"/>
      <c r="GK954" s="297"/>
      <c r="GL954" s="297"/>
      <c r="GM954" s="297"/>
      <c r="GN954" s="297"/>
      <c r="GO954" s="297"/>
      <c r="GP954" s="297"/>
      <c r="GQ954" s="297"/>
      <c r="GR954" s="297"/>
      <c r="GS954" s="297"/>
      <c r="GT954" s="297"/>
      <c r="GU954" s="297"/>
      <c r="GV954" s="328"/>
      <c r="GW954" s="328"/>
      <c r="GX954" s="328"/>
      <c r="GY954" s="328"/>
      <c r="GZ954" s="328"/>
      <c r="HA954" s="328"/>
      <c r="HB954" s="328"/>
      <c r="HC954" s="328"/>
      <c r="HD954" s="328"/>
      <c r="HE954" s="328"/>
      <c r="HF954" s="328"/>
      <c r="HG954" s="328"/>
      <c r="HH954" s="328"/>
      <c r="HI954" s="328"/>
      <c r="HJ954" s="328"/>
      <c r="HK954" s="328"/>
      <c r="HL954" s="328"/>
      <c r="HM954" s="328"/>
      <c r="HN954" s="328"/>
      <c r="HO954" s="328"/>
      <c r="HP954" s="328"/>
      <c r="HQ954" s="328"/>
      <c r="HR954" s="328"/>
      <c r="HS954" s="328"/>
      <c r="HT954" s="328"/>
      <c r="HU954" s="328"/>
      <c r="HV954" s="328"/>
      <c r="HW954" s="328"/>
      <c r="HX954" s="328"/>
      <c r="HY954" s="328"/>
      <c r="HZ954" s="328"/>
      <c r="IA954" s="328"/>
      <c r="IB954" s="328"/>
      <c r="IC954" s="328"/>
      <c r="ID954" s="328"/>
      <c r="IE954" s="328"/>
      <c r="IF954" s="328"/>
      <c r="IG954" s="328"/>
      <c r="IH954" s="328"/>
      <c r="II954" s="328"/>
      <c r="IJ954" s="328"/>
      <c r="IK954" s="328"/>
      <c r="IL954" s="328"/>
      <c r="IM954" s="328"/>
      <c r="IN954" s="328"/>
      <c r="IO954" s="328"/>
      <c r="IP954" s="328"/>
      <c r="IQ954" s="328"/>
      <c r="IR954" s="328"/>
      <c r="IS954" s="328"/>
      <c r="IT954" s="328"/>
      <c r="IU954" s="328"/>
      <c r="IV954" s="328"/>
      <c r="IW954" s="328"/>
      <c r="IX954" s="328"/>
      <c r="IY954" s="328"/>
      <c r="IZ954" s="328"/>
      <c r="JA954" s="328"/>
      <c r="JB954" s="328"/>
      <c r="JC954" s="328"/>
      <c r="JD954" s="328"/>
      <c r="JE954" s="328"/>
      <c r="JF954" s="328"/>
      <c r="JG954" s="328"/>
      <c r="JH954" s="328"/>
      <c r="JI954" s="328"/>
      <c r="JJ954" s="328"/>
      <c r="JK954" s="328"/>
      <c r="JL954" s="328"/>
      <c r="JM954" s="328"/>
      <c r="JN954" s="328"/>
      <c r="JO954" s="328"/>
      <c r="JP954" s="328"/>
      <c r="JQ954" s="328"/>
      <c r="JR954" s="328"/>
      <c r="JS954" s="328"/>
      <c r="JT954" s="328"/>
      <c r="JU954" s="328"/>
      <c r="JV954" s="328"/>
      <c r="JW954" s="328"/>
      <c r="JX954" s="328"/>
      <c r="JY954" s="328"/>
      <c r="JZ954" s="328"/>
      <c r="KA954" s="328"/>
      <c r="KB954" s="328"/>
      <c r="KC954" s="328"/>
      <c r="KD954" s="328"/>
      <c r="KE954" s="328"/>
      <c r="KF954" s="328"/>
      <c r="KG954" s="328"/>
      <c r="KH954" s="328"/>
      <c r="KI954" s="328"/>
      <c r="KJ954" s="328"/>
      <c r="KK954" s="328"/>
      <c r="KL954" s="328"/>
      <c r="KM954" s="328"/>
      <c r="KN954" s="328"/>
      <c r="KO954" s="328"/>
      <c r="KP954" s="328"/>
      <c r="KQ954" s="328"/>
      <c r="KR954" s="328"/>
      <c r="KS954" s="328"/>
      <c r="KT954" s="328"/>
      <c r="KU954" s="328"/>
      <c r="KV954" s="328"/>
      <c r="KW954" s="328"/>
      <c r="KX954" s="328"/>
      <c r="KY954" s="328"/>
      <c r="KZ954" s="328"/>
      <c r="LA954" s="328"/>
      <c r="LB954" s="328"/>
      <c r="LC954" s="328"/>
      <c r="LD954" s="328"/>
      <c r="LE954" s="328"/>
      <c r="LF954" s="328"/>
      <c r="LG954" s="328"/>
      <c r="LH954" s="328"/>
      <c r="LI954" s="328"/>
      <c r="LJ954" s="328"/>
      <c r="LK954" s="328"/>
      <c r="LL954" s="328"/>
      <c r="LM954" s="328"/>
      <c r="LN954" s="328"/>
      <c r="LO954" s="328"/>
      <c r="LP954" s="328"/>
      <c r="LQ954" s="328"/>
      <c r="LR954" s="328"/>
      <c r="LS954" s="328"/>
      <c r="LT954" s="328"/>
      <c r="LU954" s="328"/>
      <c r="LV954" s="328"/>
      <c r="LW954" s="328"/>
      <c r="LX954" s="328"/>
      <c r="LY954" s="328"/>
      <c r="LZ954" s="328"/>
      <c r="MA954" s="328"/>
      <c r="MB954" s="328"/>
      <c r="MC954" s="328"/>
      <c r="MD954" s="328"/>
      <c r="ME954" s="328"/>
      <c r="MF954" s="328"/>
      <c r="MG954" s="328"/>
      <c r="MH954" s="328"/>
      <c r="MI954" s="328"/>
      <c r="MJ954" s="328"/>
      <c r="MK954" s="328"/>
      <c r="ML954" s="328"/>
      <c r="MM954" s="328"/>
      <c r="MN954" s="328"/>
      <c r="MO954" s="328"/>
      <c r="MP954" s="328"/>
      <c r="MQ954" s="328"/>
      <c r="MR954" s="328"/>
      <c r="MS954" s="328"/>
      <c r="MT954" s="328"/>
      <c r="MU954" s="328"/>
      <c r="MV954" s="328"/>
      <c r="MW954" s="328"/>
      <c r="MX954" s="328"/>
      <c r="MY954" s="328"/>
      <c r="MZ954" s="328"/>
      <c r="NA954" s="328"/>
      <c r="NB954" s="328"/>
      <c r="NC954" s="328"/>
      <c r="ND954" s="328"/>
      <c r="NE954" s="328"/>
      <c r="NF954" s="328"/>
      <c r="NG954" s="328"/>
      <c r="NH954" s="328"/>
      <c r="NI954" s="328"/>
      <c r="NJ954" s="328"/>
      <c r="NK954" s="328"/>
      <c r="NL954" s="328"/>
      <c r="NM954" s="328"/>
      <c r="NN954" s="328"/>
      <c r="NO954" s="328"/>
      <c r="NP954" s="328"/>
      <c r="NQ954" s="328"/>
      <c r="NR954" s="328"/>
      <c r="NS954" s="328"/>
      <c r="NT954" s="328"/>
      <c r="NU954" s="328"/>
      <c r="NV954" s="328"/>
      <c r="NW954" s="328"/>
      <c r="NX954" s="328"/>
      <c r="NY954" s="328"/>
      <c r="NZ954" s="328"/>
      <c r="OA954" s="328"/>
      <c r="OB954" s="328"/>
      <c r="OC954" s="328"/>
      <c r="OD954" s="328"/>
      <c r="OE954" s="328"/>
      <c r="OF954" s="328"/>
      <c r="OG954" s="328"/>
      <c r="OH954" s="328"/>
      <c r="OI954" s="328"/>
      <c r="OJ954" s="328"/>
      <c r="OK954" s="328"/>
      <c r="OL954" s="328"/>
      <c r="OM954" s="328"/>
      <c r="ON954" s="328"/>
      <c r="OO954" s="328"/>
      <c r="OP954" s="328"/>
      <c r="OQ954" s="328"/>
      <c r="OR954" s="328"/>
      <c r="OS954" s="328"/>
      <c r="OT954" s="328"/>
      <c r="OU954" s="328"/>
      <c r="OV954" s="328"/>
      <c r="OW954" s="328"/>
      <c r="OX954" s="328"/>
      <c r="OY954" s="328"/>
      <c r="OZ954" s="328"/>
      <c r="PA954" s="328"/>
      <c r="PB954" s="328"/>
      <c r="PC954" s="328"/>
      <c r="PD954" s="328"/>
      <c r="PE954" s="328"/>
      <c r="PF954" s="328"/>
      <c r="PG954" s="328"/>
      <c r="PH954" s="328"/>
      <c r="PI954" s="328"/>
      <c r="PJ954" s="328"/>
      <c r="PK954" s="328"/>
      <c r="PL954" s="328"/>
      <c r="PM954" s="328"/>
      <c r="PN954" s="328"/>
      <c r="PO954" s="328"/>
      <c r="PP954" s="328"/>
      <c r="PQ954" s="328"/>
      <c r="PR954" s="328"/>
      <c r="PS954" s="328"/>
      <c r="PT954" s="328"/>
      <c r="PU954" s="328"/>
      <c r="PV954" s="328"/>
      <c r="PW954" s="328"/>
      <c r="PX954" s="328"/>
      <c r="PY954" s="328"/>
      <c r="PZ954" s="328"/>
      <c r="QA954" s="328"/>
      <c r="QB954" s="328"/>
      <c r="QC954" s="328"/>
      <c r="QD954" s="328"/>
      <c r="QE954" s="328"/>
      <c r="QF954" s="328"/>
      <c r="QG954" s="328"/>
      <c r="QH954" s="328"/>
      <c r="QI954" s="328"/>
      <c r="QJ954" s="328"/>
      <c r="QK954" s="328"/>
      <c r="QL954" s="328"/>
      <c r="QM954" s="328"/>
      <c r="QN954" s="328"/>
      <c r="QO954" s="328"/>
      <c r="QP954" s="328"/>
      <c r="QQ954" s="328"/>
      <c r="QR954" s="328"/>
      <c r="QS954" s="328"/>
      <c r="QT954" s="328"/>
      <c r="QU954" s="328"/>
      <c r="QV954" s="328"/>
      <c r="QW954" s="328"/>
      <c r="QX954" s="328"/>
      <c r="QY954" s="328"/>
      <c r="QZ954" s="328"/>
      <c r="RA954" s="328"/>
      <c r="RB954" s="328"/>
      <c r="RC954" s="328"/>
      <c r="RD954" s="328"/>
      <c r="RE954" s="328"/>
      <c r="RF954" s="328"/>
      <c r="RG954" s="328"/>
      <c r="RH954" s="328"/>
      <c r="RI954" s="328"/>
      <c r="RJ954" s="328"/>
      <c r="RK954" s="328"/>
      <c r="RL954" s="328"/>
      <c r="RM954" s="328"/>
      <c r="RN954" s="328"/>
      <c r="RO954" s="328"/>
      <c r="RP954" s="328"/>
      <c r="RQ954" s="328"/>
      <c r="RR954" s="328"/>
      <c r="RS954" s="328"/>
      <c r="RT954" s="328"/>
      <c r="RU954" s="328"/>
      <c r="RV954" s="328"/>
      <c r="RW954" s="328"/>
      <c r="RX954" s="328"/>
      <c r="RY954" s="328"/>
      <c r="RZ954" s="328"/>
      <c r="SA954" s="328"/>
      <c r="SB954" s="328"/>
      <c r="SC954" s="328"/>
      <c r="SD954" s="328"/>
      <c r="SE954" s="328"/>
      <c r="SF954" s="328"/>
      <c r="SG954" s="328"/>
      <c r="SH954" s="328"/>
      <c r="SI954" s="328"/>
      <c r="SJ954" s="328"/>
      <c r="SK954" s="328"/>
      <c r="SL954" s="328"/>
      <c r="SM954" s="328"/>
      <c r="SN954" s="328"/>
      <c r="SO954" s="328"/>
      <c r="SP954" s="328"/>
      <c r="SQ954" s="328"/>
      <c r="SR954" s="328"/>
      <c r="SS954" s="328"/>
      <c r="ST954" s="328"/>
      <c r="SU954" s="328"/>
      <c r="SV954" s="328"/>
      <c r="SW954" s="328"/>
      <c r="SX954" s="328"/>
      <c r="SY954" s="328"/>
      <c r="SZ954" s="328"/>
      <c r="TA954" s="328"/>
      <c r="TB954" s="328"/>
      <c r="TC954" s="328"/>
      <c r="TD954" s="328"/>
      <c r="TE954" s="328"/>
      <c r="TF954" s="328"/>
      <c r="TG954" s="328"/>
      <c r="TH954" s="328"/>
      <c r="TI954" s="328"/>
      <c r="TJ954" s="328"/>
      <c r="TK954" s="328"/>
      <c r="TL954" s="328"/>
      <c r="TM954" s="328"/>
      <c r="TN954" s="328"/>
      <c r="TO954" s="328"/>
      <c r="TP954" s="328"/>
      <c r="TQ954" s="328"/>
      <c r="TR954" s="328"/>
      <c r="TS954" s="328"/>
      <c r="TT954" s="328"/>
      <c r="TU954" s="328"/>
      <c r="TV954" s="328"/>
      <c r="TW954" s="328"/>
      <c r="TX954" s="328"/>
      <c r="TY954" s="328"/>
      <c r="TZ954" s="328"/>
      <c r="UA954" s="328"/>
      <c r="UB954" s="328"/>
      <c r="UC954" s="328"/>
      <c r="UD954" s="328"/>
      <c r="UE954" s="328"/>
      <c r="UF954" s="328"/>
      <c r="UG954" s="328"/>
      <c r="UH954" s="328"/>
      <c r="UI954" s="328"/>
      <c r="UJ954" s="328"/>
      <c r="UK954" s="328"/>
      <c r="UL954" s="328"/>
      <c r="UM954" s="328"/>
      <c r="UN954" s="328"/>
      <c r="UO954" s="328"/>
      <c r="UP954" s="328"/>
      <c r="UQ954" s="328"/>
      <c r="UR954" s="328"/>
      <c r="US954" s="328"/>
      <c r="UT954" s="328"/>
      <c r="UU954" s="328"/>
      <c r="UV954" s="328"/>
      <c r="UW954" s="328"/>
      <c r="UX954" s="328"/>
      <c r="UY954" s="328"/>
      <c r="UZ954" s="328"/>
      <c r="VA954" s="328"/>
      <c r="VB954" s="328"/>
      <c r="VC954" s="328"/>
      <c r="VD954" s="328"/>
      <c r="VE954" s="328"/>
      <c r="VF954" s="328"/>
      <c r="VG954" s="328"/>
      <c r="VH954" s="328"/>
      <c r="VI954" s="328"/>
      <c r="VJ954" s="328"/>
      <c r="VK954" s="328"/>
      <c r="VL954" s="328"/>
      <c r="VM954" s="328"/>
      <c r="VN954" s="328"/>
      <c r="VO954" s="328"/>
      <c r="VP954" s="328"/>
      <c r="VQ954" s="328"/>
      <c r="VR954" s="328"/>
      <c r="VS954" s="328"/>
      <c r="VT954" s="328"/>
      <c r="VU954" s="328"/>
      <c r="VV954" s="328"/>
      <c r="VW954" s="328"/>
      <c r="VX954" s="328"/>
      <c r="VY954" s="328"/>
      <c r="VZ954" s="328"/>
      <c r="WA954" s="328"/>
      <c r="WB954" s="328"/>
      <c r="WC954" s="328"/>
      <c r="WD954" s="328"/>
      <c r="WE954" s="328"/>
      <c r="WF954" s="328"/>
      <c r="WG954" s="328"/>
      <c r="WH954" s="328"/>
      <c r="WI954" s="328"/>
      <c r="WJ954" s="328"/>
      <c r="WK954" s="328"/>
      <c r="WL954" s="328"/>
      <c r="WM954" s="328"/>
      <c r="WN954" s="328"/>
      <c r="WO954" s="328"/>
      <c r="WP954" s="328"/>
      <c r="WQ954" s="328"/>
      <c r="WR954" s="328"/>
      <c r="WS954" s="328"/>
      <c r="WT954" s="328"/>
      <c r="WU954" s="328"/>
      <c r="WV954" s="328"/>
      <c r="WW954" s="328"/>
      <c r="WX954" s="328"/>
      <c r="WY954" s="328"/>
      <c r="WZ954" s="328"/>
      <c r="XA954" s="328"/>
      <c r="XB954" s="328"/>
      <c r="XC954" s="328"/>
      <c r="XD954" s="328"/>
      <c r="XE954" s="328"/>
      <c r="XF954" s="328"/>
      <c r="XG954" s="328"/>
      <c r="XH954" s="328"/>
      <c r="XI954" s="328"/>
      <c r="XJ954" s="328"/>
      <c r="XK954" s="328"/>
      <c r="XL954" s="328"/>
      <c r="XM954" s="328"/>
      <c r="XN954" s="328"/>
      <c r="XO954" s="328"/>
      <c r="XP954" s="328"/>
      <c r="XQ954" s="328"/>
      <c r="XR954" s="328"/>
      <c r="XS954" s="328"/>
      <c r="XT954" s="328"/>
      <c r="XU954" s="328"/>
      <c r="XV954" s="328"/>
      <c r="XW954" s="328"/>
      <c r="XX954" s="328"/>
      <c r="XY954" s="328"/>
      <c r="XZ954" s="328"/>
      <c r="YA954" s="328"/>
      <c r="YB954" s="328"/>
      <c r="YC954" s="328"/>
      <c r="YD954" s="328"/>
      <c r="YE954" s="328"/>
      <c r="YF954" s="328"/>
      <c r="YG954" s="328"/>
      <c r="YH954" s="328"/>
      <c r="YI954" s="328"/>
      <c r="YJ954" s="328"/>
      <c r="YK954" s="328"/>
      <c r="YL954" s="328"/>
      <c r="YM954" s="328"/>
      <c r="YN954" s="328"/>
      <c r="YO954" s="328"/>
      <c r="YP954" s="348"/>
      <c r="YQ954" s="156"/>
      <c r="YR954" s="156"/>
      <c r="YS954" s="156"/>
      <c r="YT954" s="301"/>
      <c r="YU954" s="437"/>
      <c r="YV954" s="437"/>
      <c r="YW954" s="157"/>
      <c r="YX954" s="157"/>
      <c r="YY954" s="157"/>
      <c r="YZ954" s="156"/>
      <c r="ZA954" s="156"/>
      <c r="ZB954" s="156"/>
      <c r="ZC954" s="156"/>
      <c r="ZD954" s="156"/>
      <c r="ZE954" s="156"/>
      <c r="ZF954" s="156"/>
      <c r="ZG954" s="156"/>
      <c r="ZH954" s="156"/>
      <c r="ZI954" s="157"/>
      <c r="ZJ954" s="156"/>
      <c r="ZK954" s="328"/>
      <c r="ZL954" s="328"/>
      <c r="ZM954" s="328"/>
      <c r="ZN954" s="328"/>
      <c r="ZO954" s="328"/>
      <c r="ZP954" s="328"/>
      <c r="ZQ954" s="328"/>
      <c r="ZR954" s="328"/>
      <c r="ZS954" s="328"/>
      <c r="ZT954" s="328"/>
      <c r="ZU954" s="328"/>
      <c r="ZV954" s="328"/>
      <c r="ZW954" s="328"/>
      <c r="ZX954" s="328"/>
      <c r="ZY954" s="328"/>
      <c r="ZZ954" s="328"/>
      <c r="AAA954" s="328"/>
      <c r="AAB954" s="328"/>
      <c r="AAC954" s="328"/>
      <c r="AAD954" s="328"/>
      <c r="AAE954" s="328"/>
      <c r="AAF954" s="328"/>
      <c r="AAG954" s="328"/>
      <c r="AAH954" s="328"/>
      <c r="AAI954" s="328"/>
      <c r="AAJ954" s="328"/>
      <c r="AAK954" s="328"/>
      <c r="AAL954" s="328"/>
      <c r="AAM954" s="328"/>
      <c r="AAN954" s="328"/>
      <c r="AAO954" s="328"/>
      <c r="AAP954" s="328"/>
      <c r="AAQ954" s="328"/>
      <c r="AAR954" s="328"/>
      <c r="AAS954" s="328"/>
      <c r="AAT954" s="328"/>
      <c r="AAU954" s="328"/>
      <c r="AAV954" s="328"/>
      <c r="AAW954" s="328"/>
      <c r="AAX954" s="328"/>
      <c r="AAY954" s="328"/>
      <c r="AAZ954" s="328"/>
      <c r="ABA954" s="328"/>
      <c r="ABB954" s="328"/>
      <c r="ABC954" s="328"/>
      <c r="ABD954" s="328"/>
      <c r="ABE954" s="328"/>
      <c r="ABF954" s="328"/>
      <c r="ABG954" s="328"/>
      <c r="ABH954" s="328"/>
      <c r="ABI954" s="328"/>
      <c r="ABJ954" s="328"/>
      <c r="ABK954" s="328"/>
      <c r="ABL954" s="328"/>
      <c r="ABM954" s="328"/>
      <c r="ABN954" s="328"/>
      <c r="ABO954" s="328"/>
      <c r="ABP954" s="328"/>
      <c r="ABQ954" s="328"/>
      <c r="ABR954" s="328"/>
      <c r="ABS954" s="328"/>
      <c r="ABT954" s="328"/>
      <c r="ABU954" s="328"/>
      <c r="ABV954" s="328"/>
      <c r="ABW954" s="328"/>
      <c r="ABX954" s="328"/>
      <c r="ABY954" s="328"/>
      <c r="ABZ954" s="328"/>
      <c r="ACA954" s="328"/>
      <c r="ACB954" s="328"/>
      <c r="ACC954" s="328"/>
      <c r="ACD954" s="328"/>
      <c r="ACE954" s="328"/>
      <c r="ACF954" s="328"/>
      <c r="ACG954" s="328"/>
      <c r="ACH954" s="328"/>
      <c r="ACI954" s="328"/>
      <c r="ACJ954" s="328"/>
      <c r="ACK954" s="328"/>
      <c r="ACL954" s="328"/>
      <c r="ACM954" s="328"/>
      <c r="ACN954" s="328"/>
      <c r="ACO954" s="328"/>
      <c r="ACP954" s="328"/>
      <c r="ACQ954" s="328"/>
      <c r="ACR954" s="328"/>
      <c r="ACS954" s="328"/>
      <c r="ACT954" s="328"/>
      <c r="ACU954" s="328"/>
      <c r="ACV954" s="328"/>
      <c r="ACW954" s="328"/>
      <c r="ACX954" s="328"/>
      <c r="ACY954" s="328"/>
      <c r="ACZ954" s="328"/>
      <c r="ADA954" s="328"/>
      <c r="ADB954" s="328"/>
      <c r="ADC954" s="328"/>
      <c r="ADD954" s="328"/>
      <c r="ADE954" s="328"/>
      <c r="ADF954" s="328"/>
      <c r="ADG954" s="328"/>
      <c r="ADH954" s="328"/>
      <c r="ADI954" s="328"/>
      <c r="ADJ954" s="328"/>
      <c r="ADK954" s="328"/>
      <c r="ADL954" s="328"/>
      <c r="ADM954" s="328"/>
      <c r="ADN954" s="328"/>
      <c r="ADO954" s="328"/>
      <c r="ADP954" s="328"/>
      <c r="ADQ954" s="328"/>
      <c r="ADR954" s="328"/>
      <c r="ADS954" s="328"/>
      <c r="ADT954" s="328"/>
      <c r="ADU954" s="328"/>
      <c r="ADV954" s="328"/>
      <c r="ADW954" s="328"/>
      <c r="ADX954" s="328"/>
      <c r="ADY954" s="328"/>
      <c r="ADZ954" s="328"/>
      <c r="AEA954" s="328"/>
      <c r="AEB954" s="328"/>
      <c r="AEC954" s="328"/>
      <c r="AED954" s="328"/>
      <c r="AEE954" s="328"/>
      <c r="AEF954" s="328"/>
      <c r="AEG954" s="328"/>
      <c r="AEH954" s="328"/>
      <c r="AEI954" s="328"/>
      <c r="AEJ954" s="328"/>
      <c r="AEK954" s="328"/>
      <c r="AEL954" s="328"/>
      <c r="AEM954" s="328"/>
      <c r="AEN954" s="328"/>
      <c r="AEO954" s="328"/>
      <c r="AEP954" s="328"/>
      <c r="AEQ954" s="328"/>
      <c r="AER954" s="328"/>
      <c r="AES954" s="328"/>
      <c r="AET954" s="328"/>
      <c r="AEU954" s="328"/>
      <c r="AEV954" s="328"/>
      <c r="AEW954" s="328"/>
      <c r="AEX954" s="328"/>
      <c r="AEY954" s="328"/>
      <c r="AEZ954" s="328"/>
      <c r="AFA954" s="328"/>
      <c r="AFB954" s="328"/>
      <c r="AFC954" s="328"/>
      <c r="AFD954" s="328"/>
      <c r="AFE954" s="328"/>
      <c r="AFF954" s="328"/>
      <c r="AFG954" s="328"/>
      <c r="AFH954" s="328"/>
      <c r="AFI954" s="328"/>
      <c r="AFJ954" s="328"/>
      <c r="AFK954" s="328"/>
      <c r="AFL954" s="328"/>
      <c r="AFM954" s="328"/>
      <c r="AFN954" s="328"/>
      <c r="AFO954" s="328"/>
      <c r="AFP954" s="328"/>
      <c r="AFQ954" s="328"/>
      <c r="AFR954" s="328"/>
      <c r="AFS954" s="328"/>
      <c r="AFT954" s="328"/>
      <c r="AFU954" s="328"/>
      <c r="AFV954" s="328"/>
      <c r="AFW954" s="328"/>
      <c r="AFX954" s="328"/>
      <c r="AFY954" s="328"/>
      <c r="AFZ954" s="328"/>
      <c r="AGA954" s="328"/>
      <c r="AGB954" s="328"/>
      <c r="AGC954" s="328"/>
      <c r="AGD954" s="328"/>
      <c r="AGE954" s="328"/>
      <c r="AGF954" s="328"/>
      <c r="AGG954" s="328"/>
      <c r="AGH954" s="328"/>
      <c r="AGI954" s="328"/>
      <c r="AGJ954" s="328"/>
      <c r="AGK954" s="328"/>
      <c r="AGL954" s="328"/>
      <c r="AGM954" s="328"/>
      <c r="AGN954" s="328"/>
      <c r="AGO954" s="328"/>
      <c r="AGP954" s="328"/>
      <c r="AGQ954" s="328"/>
      <c r="AGR954" s="328"/>
      <c r="AGS954" s="328"/>
      <c r="AGT954" s="328"/>
      <c r="AGU954" s="328"/>
      <c r="AGV954" s="328"/>
      <c r="AGW954" s="328"/>
      <c r="AGX954" s="328"/>
      <c r="AGY954" s="328"/>
      <c r="AGZ954" s="328"/>
      <c r="AHA954" s="328"/>
      <c r="AHB954" s="328"/>
      <c r="AHC954" s="328"/>
      <c r="AHD954" s="328"/>
      <c r="AHE954" s="328"/>
      <c r="AHF954" s="328"/>
      <c r="AHG954" s="328"/>
      <c r="AHH954" s="328"/>
      <c r="AHI954" s="328"/>
      <c r="AHJ954" s="328"/>
      <c r="AHK954" s="328"/>
      <c r="AHL954" s="328"/>
      <c r="AHM954" s="328"/>
      <c r="AHN954" s="328"/>
      <c r="AHO954" s="328"/>
      <c r="AHP954" s="328"/>
      <c r="AHQ954" s="328"/>
      <c r="AHR954" s="328"/>
      <c r="AHS954" s="328"/>
      <c r="AHT954" s="328"/>
      <c r="AHU954" s="328"/>
      <c r="AHV954" s="328"/>
      <c r="AHW954" s="328"/>
      <c r="AHX954" s="328"/>
      <c r="AHY954" s="328"/>
      <c r="AHZ954" s="328"/>
      <c r="AIA954" s="328"/>
      <c r="AIB954" s="328"/>
      <c r="AIC954" s="328"/>
      <c r="AID954" s="328"/>
      <c r="AIE954" s="328"/>
      <c r="AIF954" s="328"/>
      <c r="AIG954" s="328"/>
      <c r="AIH954" s="328"/>
      <c r="AII954" s="328"/>
      <c r="AIJ954" s="328"/>
      <c r="AIK954" s="328"/>
      <c r="AIL954" s="328"/>
      <c r="AIM954" s="328"/>
      <c r="AIN954" s="328"/>
      <c r="AIO954" s="328"/>
      <c r="AIP954" s="328"/>
      <c r="AIQ954" s="328"/>
      <c r="AIR954" s="328"/>
      <c r="AIS954" s="328"/>
      <c r="AIT954" s="328"/>
      <c r="AIU954" s="328"/>
      <c r="AIV954" s="328"/>
      <c r="AIW954" s="328"/>
      <c r="AIX954" s="328"/>
      <c r="AIY954" s="328"/>
      <c r="AIZ954" s="328"/>
      <c r="AJA954" s="328"/>
      <c r="AJB954" s="328"/>
      <c r="AJC954" s="328"/>
      <c r="AJD954" s="328"/>
      <c r="AJE954" s="328"/>
      <c r="AJF954" s="328"/>
      <c r="AJG954" s="328"/>
      <c r="AJH954" s="328"/>
      <c r="AJI954" s="328"/>
      <c r="AJJ954" s="328"/>
      <c r="AJK954" s="328"/>
      <c r="AJL954" s="328"/>
      <c r="AJM954" s="328"/>
      <c r="AJN954" s="328"/>
      <c r="AJO954" s="328"/>
      <c r="AJP954" s="328"/>
      <c r="AJQ954" s="328"/>
      <c r="AJR954" s="328"/>
      <c r="AJS954" s="328"/>
      <c r="AJT954" s="328"/>
      <c r="AJU954" s="328"/>
      <c r="AJV954" s="328"/>
      <c r="AJW954" s="328"/>
      <c r="AJX954" s="328"/>
      <c r="AJY954" s="328"/>
      <c r="AJZ954" s="328"/>
      <c r="AKA954" s="328"/>
      <c r="AKB954" s="328"/>
      <c r="AKC954" s="328"/>
      <c r="AKD954" s="328"/>
      <c r="AKE954" s="328"/>
      <c r="AKF954" s="328"/>
      <c r="AKG954" s="328"/>
      <c r="AKH954" s="328"/>
      <c r="AKI954" s="328"/>
      <c r="AKJ954" s="328"/>
      <c r="AKK954" s="328"/>
      <c r="AKL954" s="328"/>
      <c r="AKM954" s="328"/>
      <c r="AKN954" s="328"/>
      <c r="AKO954" s="328"/>
      <c r="AKP954" s="328"/>
      <c r="AKQ954" s="328"/>
      <c r="AKR954" s="328"/>
      <c r="AKS954" s="328"/>
      <c r="AKT954" s="328"/>
      <c r="AKU954" s="328"/>
      <c r="AKV954" s="328"/>
      <c r="AKW954" s="328"/>
      <c r="AKX954" s="328"/>
      <c r="AKY954" s="328"/>
      <c r="AKZ954" s="328"/>
      <c r="ALA954" s="328"/>
      <c r="ALB954" s="328"/>
      <c r="ALC954" s="328"/>
      <c r="ALD954" s="328"/>
      <c r="ALE954" s="328"/>
      <c r="ALF954" s="328"/>
      <c r="ALG954" s="328"/>
      <c r="ALH954" s="328"/>
      <c r="ALI954" s="328"/>
      <c r="ALJ954" s="328"/>
      <c r="ALK954" s="328"/>
      <c r="ALL954" s="328"/>
      <c r="ALM954" s="328"/>
      <c r="ALN954" s="328"/>
      <c r="ALO954" s="328"/>
      <c r="ALP954" s="328"/>
      <c r="ALQ954" s="328"/>
      <c r="ALR954" s="328"/>
      <c r="ALS954" s="328"/>
      <c r="ALT954" s="328"/>
      <c r="ALU954" s="328"/>
      <c r="ALV954" s="328"/>
      <c r="ALW954" s="328"/>
      <c r="ALX954" s="328"/>
      <c r="ALY954" s="328"/>
      <c r="ALZ954" s="328"/>
      <c r="AMA954" s="328"/>
      <c r="AMB954" s="328"/>
      <c r="AMC954" s="328"/>
      <c r="AMD954" s="328"/>
      <c r="AME954" s="328"/>
      <c r="AMF954" s="328"/>
      <c r="AMG954" s="328"/>
      <c r="AMH954" s="328"/>
      <c r="AMI954" s="328"/>
      <c r="AMJ954" s="328"/>
      <c r="AMK954" s="328"/>
      <c r="AML954" s="328"/>
      <c r="AMM954" s="328"/>
      <c r="AMN954" s="328"/>
      <c r="AMO954" s="328"/>
      <c r="AMP954" s="328"/>
      <c r="AMQ954" s="328"/>
      <c r="AMR954" s="328"/>
      <c r="AMS954" s="328"/>
      <c r="AMT954" s="328"/>
      <c r="AMU954" s="328"/>
      <c r="AMV954" s="328"/>
      <c r="AMW954" s="328"/>
      <c r="AMX954" s="328"/>
      <c r="AMY954" s="328"/>
      <c r="AMZ954" s="328"/>
      <c r="ANA954" s="328"/>
      <c r="ANB954" s="328"/>
      <c r="ANC954" s="328"/>
      <c r="AND954" s="328"/>
      <c r="ANE954" s="328"/>
      <c r="ANF954" s="328"/>
      <c r="ANG954" s="328"/>
      <c r="ANH954" s="328"/>
      <c r="ANI954" s="328"/>
      <c r="ANJ954" s="328"/>
      <c r="ANK954" s="328"/>
      <c r="ANL954" s="328"/>
      <c r="ANM954" s="328"/>
      <c r="ANN954" s="328"/>
      <c r="ANO954" s="328"/>
      <c r="ANP954" s="328"/>
      <c r="ANQ954" s="328"/>
      <c r="ANR954" s="328"/>
      <c r="ANS954" s="328"/>
      <c r="ANT954" s="328"/>
      <c r="ANU954" s="328"/>
      <c r="ANV954" s="328"/>
      <c r="ANW954" s="328"/>
      <c r="ANX954" s="328"/>
      <c r="ANY954" s="328"/>
      <c r="ANZ954" s="328"/>
      <c r="AOA954" s="328"/>
      <c r="AOB954" s="328"/>
      <c r="AOC954" s="328"/>
      <c r="AOD954" s="328"/>
      <c r="AOE954" s="328"/>
      <c r="AOF954" s="328"/>
      <c r="AOG954" s="328"/>
      <c r="AOH954" s="328"/>
      <c r="AOI954" s="328"/>
      <c r="AOJ954" s="328"/>
      <c r="AOK954" s="328"/>
      <c r="AOL954" s="328"/>
      <c r="AOM954" s="328"/>
      <c r="AON954" s="328"/>
      <c r="AOO954" s="328"/>
      <c r="AOP954" s="328"/>
      <c r="AOQ954" s="328"/>
      <c r="AOR954" s="328"/>
      <c r="AOS954" s="328"/>
      <c r="AOT954" s="328"/>
      <c r="AOU954" s="328"/>
      <c r="AOV954" s="328"/>
      <c r="AOW954" s="328"/>
      <c r="AOX954" s="328"/>
      <c r="AOY954" s="328"/>
      <c r="AOZ954" s="328"/>
      <c r="APA954" s="328"/>
      <c r="APB954" s="328"/>
      <c r="APC954" s="328"/>
      <c r="APD954" s="328"/>
      <c r="APE954" s="328"/>
      <c r="APF954" s="328"/>
      <c r="APG954" s="328"/>
      <c r="APH954" s="328"/>
      <c r="API954" s="328"/>
      <c r="APJ954" s="328"/>
      <c r="APK954" s="328"/>
      <c r="APL954" s="328"/>
      <c r="APM954" s="328"/>
      <c r="APN954" s="328"/>
      <c r="APO954" s="328"/>
      <c r="APP954" s="328"/>
      <c r="APQ954" s="328"/>
      <c r="APR954" s="328"/>
      <c r="APS954" s="328"/>
      <c r="APT954" s="328"/>
      <c r="APU954" s="328"/>
      <c r="APV954" s="328"/>
      <c r="APW954" s="328"/>
      <c r="APX954" s="328"/>
      <c r="APY954" s="328"/>
      <c r="APZ954" s="328"/>
      <c r="AQA954" s="328"/>
      <c r="AQB954" s="328"/>
      <c r="AQC954" s="328"/>
      <c r="AQD954" s="328"/>
      <c r="AQE954" s="328"/>
      <c r="AQF954" s="328"/>
      <c r="AQG954" s="328"/>
      <c r="AQH954" s="328"/>
      <c r="AQI954" s="328"/>
      <c r="AQJ954" s="328"/>
      <c r="AQK954" s="328"/>
      <c r="AQL954" s="328"/>
      <c r="AQM954" s="328"/>
      <c r="AQN954" s="328"/>
      <c r="AQO954" s="328"/>
      <c r="AQP954" s="328"/>
      <c r="AQQ954" s="328"/>
      <c r="AQR954" s="328"/>
      <c r="AQS954" s="328"/>
      <c r="AQT954" s="328"/>
      <c r="AQU954" s="328"/>
      <c r="AQV954" s="328"/>
      <c r="AQW954" s="328"/>
      <c r="AQX954" s="328"/>
      <c r="AQY954" s="328"/>
      <c r="AQZ954" s="328"/>
      <c r="ARA954" s="328"/>
      <c r="ARB954" s="328"/>
      <c r="ARC954" s="328"/>
      <c r="ARD954" s="328"/>
      <c r="ARE954" s="328"/>
      <c r="ARF954" s="328"/>
      <c r="ARG954" s="328"/>
      <c r="ARH954" s="328"/>
      <c r="ARI954" s="328"/>
      <c r="ARJ954" s="328"/>
      <c r="ARK954" s="328"/>
      <c r="ARL954" s="328"/>
      <c r="ARM954" s="328"/>
      <c r="ARN954" s="328"/>
      <c r="ARO954" s="328"/>
      <c r="ARP954" s="328"/>
      <c r="ARQ954" s="328"/>
      <c r="ARR954" s="328"/>
      <c r="ARS954" s="328"/>
      <c r="ART954" s="328"/>
      <c r="ARU954" s="328"/>
      <c r="ARV954" s="328"/>
      <c r="ARW954" s="328"/>
      <c r="ARX954" s="328"/>
      <c r="ARY954" s="328"/>
      <c r="ARZ954" s="328"/>
      <c r="ASA954" s="328"/>
      <c r="ASB954" s="328"/>
      <c r="ASC954" s="328"/>
      <c r="ASD954" s="328"/>
      <c r="ASE954" s="328"/>
      <c r="ASF954" s="328"/>
      <c r="ASG954" s="328"/>
      <c r="ASH954" s="328"/>
      <c r="ASI954" s="328"/>
      <c r="ASJ954" s="328"/>
      <c r="ASK954" s="328"/>
      <c r="ASL954" s="328"/>
      <c r="ASM954" s="328"/>
      <c r="ASN954" s="328"/>
      <c r="ASO954" s="328"/>
      <c r="ASP954" s="328"/>
      <c r="ASQ954" s="328"/>
      <c r="ASR954" s="328"/>
      <c r="ASS954" s="328"/>
      <c r="AST954" s="328"/>
      <c r="ASU954" s="328"/>
      <c r="ASV954" s="328"/>
      <c r="ASW954" s="328"/>
      <c r="ASX954" s="328"/>
      <c r="ASY954" s="328"/>
      <c r="ASZ954" s="328"/>
      <c r="ATA954" s="328"/>
      <c r="ATB954" s="328"/>
      <c r="ATC954" s="328"/>
      <c r="ATD954" s="328"/>
      <c r="ATE954" s="328"/>
      <c r="ATF954" s="328"/>
      <c r="ATG954" s="328"/>
      <c r="ATH954" s="328"/>
      <c r="ATI954" s="328"/>
      <c r="ATJ954" s="328"/>
      <c r="ATK954" s="328"/>
      <c r="ATL954" s="328"/>
      <c r="ATM954" s="328"/>
      <c r="ATN954" s="328"/>
      <c r="ATO954" s="328"/>
      <c r="ATP954" s="328"/>
      <c r="ATQ954" s="328"/>
      <c r="ATR954" s="328"/>
      <c r="ATS954" s="328"/>
      <c r="ATT954" s="328"/>
      <c r="ATU954" s="328"/>
      <c r="ATV954" s="328"/>
      <c r="ATW954" s="328"/>
      <c r="ATX954" s="328"/>
      <c r="ATY954" s="328"/>
      <c r="ATZ954" s="328"/>
      <c r="AUA954" s="328"/>
      <c r="AUB954" s="328"/>
      <c r="AUC954" s="328"/>
      <c r="AUD954" s="328"/>
      <c r="AUE954" s="328"/>
      <c r="AUF954" s="328"/>
      <c r="AUG954" s="328"/>
      <c r="AUH954" s="328"/>
      <c r="AUI954" s="328"/>
      <c r="AUJ954" s="328"/>
      <c r="AUK954" s="328"/>
      <c r="AUL954" s="328"/>
      <c r="AUM954" s="328"/>
      <c r="AUN954" s="328"/>
      <c r="AUO954" s="328"/>
      <c r="AUP954" s="328"/>
      <c r="AUQ954" s="328"/>
      <c r="AUR954" s="328"/>
      <c r="AUS954" s="328"/>
      <c r="AUT954" s="328"/>
      <c r="AUU954" s="328"/>
      <c r="AUV954" s="328"/>
      <c r="AUW954" s="328"/>
      <c r="AUX954" s="328"/>
      <c r="AUY954" s="328"/>
      <c r="AUZ954" s="328"/>
      <c r="AVA954" s="328"/>
      <c r="AVB954" s="328"/>
      <c r="AVC954" s="328"/>
      <c r="AVD954" s="328"/>
      <c r="AVE954" s="328"/>
      <c r="AVF954" s="328"/>
      <c r="AVG954" s="328"/>
      <c r="AVH954" s="328"/>
      <c r="AVI954" s="328"/>
      <c r="AVJ954" s="328"/>
      <c r="AVK954" s="328"/>
      <c r="AVL954" s="328"/>
      <c r="AVM954" s="328"/>
      <c r="AVN954" s="328"/>
      <c r="AVO954" s="328"/>
      <c r="AVP954" s="328"/>
      <c r="AVQ954" s="328"/>
      <c r="AVR954" s="328"/>
      <c r="AVS954" s="328"/>
      <c r="AVT954" s="328"/>
      <c r="AVU954" s="328"/>
      <c r="AVV954" s="328"/>
      <c r="AVW954" s="328"/>
      <c r="AVX954" s="328"/>
      <c r="AVY954" s="328"/>
      <c r="AVZ954" s="328"/>
      <c r="AWA954" s="328"/>
      <c r="AWB954" s="328"/>
      <c r="AWC954" s="328"/>
      <c r="AWD954" s="328"/>
      <c r="AWE954" s="328"/>
      <c r="AWF954" s="328"/>
      <c r="AWG954" s="328"/>
      <c r="AWH954" s="328"/>
      <c r="AWI954" s="328"/>
      <c r="AWJ954" s="328"/>
      <c r="AWK954" s="328"/>
      <c r="AWL954" s="328"/>
      <c r="AWM954" s="328"/>
      <c r="AWN954" s="328"/>
      <c r="AWO954" s="328"/>
      <c r="AWP954" s="328"/>
      <c r="AWQ954" s="328"/>
      <c r="AWR954" s="328"/>
      <c r="AWS954" s="328"/>
      <c r="AWT954" s="328"/>
      <c r="AWU954" s="328"/>
      <c r="AWV954" s="328"/>
      <c r="AWW954" s="328"/>
      <c r="AWX954" s="328"/>
      <c r="AWY954" s="328"/>
      <c r="AWZ954" s="328"/>
      <c r="AXA954" s="328"/>
      <c r="AXB954" s="328"/>
      <c r="AXC954" s="328"/>
      <c r="AXD954" s="328"/>
      <c r="AXE954" s="328"/>
      <c r="AXF954" s="328"/>
      <c r="AXG954" s="328"/>
      <c r="AXH954" s="328"/>
      <c r="AXI954" s="328"/>
      <c r="AXJ954" s="328"/>
      <c r="AXK954" s="328"/>
      <c r="AXL954" s="328"/>
      <c r="AXM954" s="328"/>
      <c r="AXN954" s="328"/>
      <c r="AXO954" s="328"/>
      <c r="AXP954" s="328"/>
      <c r="AXQ954" s="328"/>
      <c r="AXR954" s="328"/>
      <c r="AXS954" s="328"/>
      <c r="AXT954" s="328"/>
      <c r="AXU954" s="328"/>
      <c r="AXV954" s="328"/>
      <c r="AXW954" s="328"/>
      <c r="AXX954" s="328"/>
      <c r="AXY954" s="328"/>
      <c r="AXZ954" s="328"/>
      <c r="AYA954" s="328"/>
      <c r="AYB954" s="328"/>
      <c r="AYC954" s="328"/>
      <c r="AYD954" s="328"/>
    </row>
    <row r="955" spans="1:1330" s="50" customFormat="1" ht="45.75" customHeight="1">
      <c r="A955" s="589">
        <f>1+A954</f>
        <v>953</v>
      </c>
      <c r="B955" s="403" t="s">
        <v>9082</v>
      </c>
      <c r="C955" s="156" t="s">
        <v>9083</v>
      </c>
      <c r="D955" s="156" t="s">
        <v>8490</v>
      </c>
      <c r="E955" s="156">
        <v>45559</v>
      </c>
      <c r="F955" s="156">
        <v>45560</v>
      </c>
      <c r="G955" s="156">
        <v>45646</v>
      </c>
      <c r="H955" s="156" t="s">
        <v>94</v>
      </c>
      <c r="I955" s="156" t="s">
        <v>95</v>
      </c>
      <c r="J955" s="156" t="s">
        <v>9084</v>
      </c>
      <c r="K955" s="251">
        <v>31007089</v>
      </c>
      <c r="L955" s="156">
        <v>1</v>
      </c>
      <c r="M955" s="156" t="s">
        <v>97</v>
      </c>
      <c r="N955" s="156" t="s">
        <v>5078</v>
      </c>
      <c r="O955" s="156" t="s">
        <v>99</v>
      </c>
      <c r="P955" s="156" t="s">
        <v>9085</v>
      </c>
      <c r="Q955" s="156" t="s">
        <v>9086</v>
      </c>
      <c r="R955" s="143">
        <f>+G955-F955</f>
        <v>86</v>
      </c>
      <c r="S955" s="134" t="s">
        <v>9087</v>
      </c>
      <c r="T955" s="253">
        <v>14100000</v>
      </c>
      <c r="U955" s="156" t="s">
        <v>9088</v>
      </c>
      <c r="V955" s="253">
        <f>+T955</f>
        <v>14100000</v>
      </c>
      <c r="W955" s="156">
        <v>45559</v>
      </c>
      <c r="X955" s="156" t="s">
        <v>103</v>
      </c>
      <c r="Y955" s="317">
        <f>+Z955+AA955+AB955</f>
        <v>14100000</v>
      </c>
      <c r="Z955" s="156">
        <v>14100000</v>
      </c>
      <c r="AA955" s="156">
        <v>0</v>
      </c>
      <c r="AB955" s="156">
        <v>0</v>
      </c>
      <c r="AC955" s="156">
        <v>0</v>
      </c>
      <c r="AD955" s="156">
        <v>0</v>
      </c>
      <c r="AE955" s="156">
        <v>0</v>
      </c>
      <c r="AF955" s="156">
        <v>0</v>
      </c>
      <c r="AG955" s="156">
        <v>0</v>
      </c>
      <c r="AH955" s="156">
        <v>0</v>
      </c>
      <c r="AI955" s="156">
        <v>0</v>
      </c>
      <c r="AJ955" s="156">
        <v>0</v>
      </c>
      <c r="AK955" s="156" t="s">
        <v>104</v>
      </c>
      <c r="AL955" s="103" t="s">
        <v>9089</v>
      </c>
      <c r="AM955" s="156" t="s">
        <v>7214</v>
      </c>
      <c r="AN955" s="156">
        <v>35428580</v>
      </c>
      <c r="AO955" s="156" t="s">
        <v>114</v>
      </c>
      <c r="AP955" s="156" t="s">
        <v>114</v>
      </c>
      <c r="AQ955" s="156" t="s">
        <v>114</v>
      </c>
      <c r="AR955" s="156" t="s">
        <v>114</v>
      </c>
      <c r="AS955" s="156" t="s">
        <v>578</v>
      </c>
      <c r="AT955" s="156" t="s">
        <v>109</v>
      </c>
      <c r="AU955" s="156" t="s">
        <v>392</v>
      </c>
      <c r="AV955" s="156"/>
      <c r="AW955" s="156"/>
      <c r="AX955" s="156" t="s">
        <v>109</v>
      </c>
      <c r="AY955" s="156" t="s">
        <v>108</v>
      </c>
      <c r="AZ955" s="156"/>
      <c r="BA955" s="156"/>
      <c r="BB955" s="156"/>
      <c r="BC955" s="156"/>
      <c r="BD955" s="156"/>
      <c r="BE955" s="156"/>
      <c r="BF955" s="156"/>
      <c r="BG955" s="156"/>
      <c r="BH955" s="153">
        <f>T955+BB955</f>
        <v>14100000</v>
      </c>
      <c r="BI955" s="444" t="s">
        <v>135</v>
      </c>
      <c r="BJ955" s="240"/>
      <c r="BK955" s="240" t="s">
        <v>114</v>
      </c>
      <c r="BL955" s="240"/>
      <c r="BM955" s="470" t="s">
        <v>136</v>
      </c>
      <c r="BN955" s="156" t="s">
        <v>964</v>
      </c>
      <c r="BO955" s="156">
        <v>55</v>
      </c>
      <c r="BP955" s="156">
        <v>25294</v>
      </c>
      <c r="BQ955" s="156" t="s">
        <v>114</v>
      </c>
      <c r="BR955" s="156" t="s">
        <v>114</v>
      </c>
      <c r="BS955" s="156" t="s">
        <v>114</v>
      </c>
      <c r="BT955" s="156" t="s">
        <v>114</v>
      </c>
      <c r="BU955" s="156" t="s">
        <v>4941</v>
      </c>
      <c r="BV955" s="156">
        <v>31443370977</v>
      </c>
      <c r="BW955" s="156" t="s">
        <v>4942</v>
      </c>
      <c r="BX955" s="156" t="s">
        <v>1004</v>
      </c>
      <c r="BY955" s="156" t="s">
        <v>119</v>
      </c>
      <c r="BZ955" s="156">
        <v>111630126016</v>
      </c>
      <c r="CA955" s="391" t="s">
        <v>109</v>
      </c>
      <c r="CB955" s="391"/>
      <c r="CC955" s="391"/>
      <c r="CD955" s="448"/>
      <c r="CE955" s="448"/>
      <c r="CF955" s="448"/>
      <c r="CG955" s="448"/>
      <c r="CH955" s="448"/>
      <c r="CI955" s="448"/>
      <c r="CJ955" s="448"/>
      <c r="CK955" s="448"/>
      <c r="CL955" s="448"/>
      <c r="CM955" s="391" t="s">
        <v>109</v>
      </c>
      <c r="CN955" s="448"/>
    </row>
    <row r="956" spans="1:1330" s="297" customFormat="1" ht="45.75" customHeight="1">
      <c r="A956" s="589">
        <f>1+A955</f>
        <v>954</v>
      </c>
      <c r="B956" s="403" t="s">
        <v>9090</v>
      </c>
      <c r="C956" s="156" t="s">
        <v>9091</v>
      </c>
      <c r="D956" s="156" t="s">
        <v>645</v>
      </c>
      <c r="E956" s="156">
        <v>45559</v>
      </c>
      <c r="F956" s="156">
        <v>45560</v>
      </c>
      <c r="G956" s="156">
        <v>45646</v>
      </c>
      <c r="H956" s="156" t="s">
        <v>94</v>
      </c>
      <c r="I956" s="156" t="s">
        <v>180</v>
      </c>
      <c r="J956" s="156" t="s">
        <v>9092</v>
      </c>
      <c r="K956" s="251">
        <v>1072717742</v>
      </c>
      <c r="L956" s="156">
        <v>8</v>
      </c>
      <c r="M956" s="156" t="s">
        <v>97</v>
      </c>
      <c r="N956" s="156" t="s">
        <v>5078</v>
      </c>
      <c r="O956" s="156" t="s">
        <v>993</v>
      </c>
      <c r="P956" s="156" t="s">
        <v>9093</v>
      </c>
      <c r="Q956" s="156" t="s">
        <v>7596</v>
      </c>
      <c r="R956" s="143">
        <f>+G956-F956</f>
        <v>86</v>
      </c>
      <c r="S956" s="134" t="s">
        <v>8691</v>
      </c>
      <c r="T956" s="253">
        <v>8250000</v>
      </c>
      <c r="U956" s="156" t="s">
        <v>9094</v>
      </c>
      <c r="V956" s="253">
        <f>+T956</f>
        <v>8250000</v>
      </c>
      <c r="W956" s="156">
        <v>45559</v>
      </c>
      <c r="X956" s="156" t="s">
        <v>103</v>
      </c>
      <c r="Y956" s="317">
        <f>+Z956+AA956+AB956</f>
        <v>8250000</v>
      </c>
      <c r="Z956" s="156">
        <v>8250000</v>
      </c>
      <c r="AA956" s="156">
        <v>0</v>
      </c>
      <c r="AB956" s="156">
        <v>0</v>
      </c>
      <c r="AC956" s="156">
        <v>0</v>
      </c>
      <c r="AD956" s="156">
        <v>0</v>
      </c>
      <c r="AE956" s="156">
        <v>0</v>
      </c>
      <c r="AF956" s="156">
        <v>0</v>
      </c>
      <c r="AG956" s="156">
        <v>0</v>
      </c>
      <c r="AH956" s="156">
        <v>0</v>
      </c>
      <c r="AI956" s="156">
        <v>0</v>
      </c>
      <c r="AJ956" s="156">
        <v>0</v>
      </c>
      <c r="AK956" s="156" t="s">
        <v>104</v>
      </c>
      <c r="AL956" s="103" t="s">
        <v>9095</v>
      </c>
      <c r="AM956" s="156" t="s">
        <v>1829</v>
      </c>
      <c r="AN956" s="156">
        <v>15668923</v>
      </c>
      <c r="AO956" s="156" t="s">
        <v>114</v>
      </c>
      <c r="AP956" s="156" t="s">
        <v>114</v>
      </c>
      <c r="AQ956" s="156" t="s">
        <v>114</v>
      </c>
      <c r="AR956" s="156" t="s">
        <v>114</v>
      </c>
      <c r="AS956" s="156" t="s">
        <v>109</v>
      </c>
      <c r="AT956" s="156" t="s">
        <v>109</v>
      </c>
      <c r="AU956" s="156" t="s">
        <v>392</v>
      </c>
      <c r="AV956" s="156"/>
      <c r="AW956" s="156"/>
      <c r="AX956" s="156"/>
      <c r="AY956" s="156" t="s">
        <v>108</v>
      </c>
      <c r="AZ956" s="156"/>
      <c r="BA956" s="156"/>
      <c r="BB956" s="156"/>
      <c r="BC956" s="156"/>
      <c r="BD956" s="156"/>
      <c r="BE956" s="156"/>
      <c r="BF956" s="156"/>
      <c r="BG956" s="156"/>
      <c r="BH956" s="153">
        <f>T956+BB956</f>
        <v>8250000</v>
      </c>
      <c r="BI956" s="349" t="s">
        <v>113</v>
      </c>
      <c r="BJ956" s="328"/>
      <c r="BK956" s="328" t="s">
        <v>114</v>
      </c>
      <c r="BL956" s="328"/>
      <c r="BM956" s="392"/>
      <c r="BN956" s="156" t="s">
        <v>917</v>
      </c>
      <c r="BO956" s="156">
        <v>26</v>
      </c>
      <c r="BP956" s="156">
        <v>35192</v>
      </c>
      <c r="BQ956" s="156" t="s">
        <v>578</v>
      </c>
      <c r="BR956" s="156" t="s">
        <v>108</v>
      </c>
      <c r="BS956" s="156" t="s">
        <v>108</v>
      </c>
      <c r="BT956" s="156" t="s">
        <v>108</v>
      </c>
      <c r="BU956" s="156" t="s">
        <v>1208</v>
      </c>
      <c r="BV956" s="156">
        <v>3112641653</v>
      </c>
      <c r="BW956" s="156" t="s">
        <v>9096</v>
      </c>
      <c r="BX956" s="156" t="s">
        <v>6875</v>
      </c>
      <c r="BY956" s="156" t="s">
        <v>119</v>
      </c>
      <c r="BZ956" s="156">
        <v>325164804</v>
      </c>
      <c r="CA956" s="391" t="s">
        <v>109</v>
      </c>
      <c r="CB956" s="391" t="s">
        <v>109</v>
      </c>
      <c r="CC956" s="391" t="s">
        <v>109</v>
      </c>
      <c r="CD956" s="448"/>
      <c r="CE956" s="448"/>
      <c r="CF956" s="448"/>
      <c r="CG956" s="448"/>
      <c r="CH956" s="448"/>
      <c r="CI956" s="448"/>
      <c r="CJ956" s="448"/>
      <c r="CK956" s="448"/>
      <c r="CL956" s="448"/>
      <c r="CM956" s="391" t="s">
        <v>109</v>
      </c>
      <c r="CN956" s="448"/>
      <c r="CO956" s="50"/>
      <c r="CP956" s="50"/>
      <c r="CQ956" s="50"/>
      <c r="CR956" s="50"/>
      <c r="CS956" s="50"/>
      <c r="CT956" s="50"/>
      <c r="CU956" s="50"/>
      <c r="CV956" s="50"/>
      <c r="CW956" s="50"/>
      <c r="CX956" s="50"/>
      <c r="CY956" s="50"/>
      <c r="CZ956" s="50"/>
      <c r="DA956" s="50"/>
      <c r="DB956" s="50"/>
      <c r="DC956" s="50"/>
      <c r="DD956" s="50"/>
      <c r="DE956" s="50"/>
      <c r="DF956" s="50"/>
      <c r="DG956" s="50"/>
      <c r="DH956" s="50"/>
      <c r="DI956" s="50"/>
      <c r="DJ956" s="50"/>
      <c r="DK956" s="50"/>
      <c r="DL956" s="50"/>
      <c r="DM956" s="50"/>
      <c r="DN956" s="50"/>
      <c r="DO956" s="50"/>
      <c r="DP956" s="50"/>
      <c r="DQ956" s="50"/>
      <c r="DR956" s="50"/>
      <c r="DS956" s="50"/>
      <c r="DT956" s="50"/>
      <c r="DU956" s="50"/>
      <c r="DV956" s="50"/>
      <c r="DW956" s="50"/>
      <c r="DX956" s="50"/>
      <c r="DY956" s="50"/>
      <c r="DZ956" s="50"/>
      <c r="EA956" s="50"/>
      <c r="EB956" s="50"/>
      <c r="EC956" s="50"/>
      <c r="ED956" s="50"/>
      <c r="EE956" s="50"/>
      <c r="EF956" s="50"/>
      <c r="EG956" s="50"/>
      <c r="EH956" s="50"/>
      <c r="EI956" s="50"/>
      <c r="EJ956" s="50"/>
      <c r="EK956" s="50"/>
      <c r="EL956" s="50"/>
      <c r="EM956" s="50"/>
      <c r="EN956" s="50"/>
      <c r="EO956" s="50"/>
      <c r="EP956" s="50"/>
      <c r="EQ956" s="50"/>
      <c r="ER956" s="50"/>
      <c r="ES956" s="50"/>
      <c r="ET956" s="50"/>
      <c r="EU956" s="50"/>
      <c r="EV956" s="50"/>
      <c r="EW956" s="50"/>
      <c r="EX956" s="50"/>
      <c r="EY956" s="50"/>
      <c r="EZ956" s="50"/>
      <c r="FA956" s="50"/>
      <c r="FB956" s="50"/>
      <c r="FC956" s="50"/>
      <c r="FD956" s="50"/>
      <c r="FE956" s="50"/>
      <c r="FF956" s="50"/>
      <c r="FG956" s="50"/>
      <c r="FH956" s="50"/>
      <c r="FI956" s="50"/>
      <c r="FJ956" s="50"/>
      <c r="FK956" s="50"/>
      <c r="FL956" s="50"/>
      <c r="FM956" s="50"/>
      <c r="FN956" s="50"/>
      <c r="FO956" s="50"/>
      <c r="FP956" s="50"/>
      <c r="FQ956" s="50"/>
      <c r="FR956" s="50"/>
      <c r="FS956" s="50"/>
      <c r="FT956" s="50"/>
      <c r="FU956" s="50"/>
      <c r="FV956" s="50"/>
      <c r="FW956" s="50"/>
      <c r="FX956" s="50"/>
      <c r="FY956" s="50"/>
      <c r="FZ956" s="50"/>
      <c r="GA956" s="50"/>
      <c r="GB956" s="50"/>
      <c r="GC956" s="50"/>
      <c r="GD956" s="50"/>
      <c r="GE956" s="50"/>
      <c r="GF956" s="50"/>
      <c r="GG956" s="50"/>
      <c r="GH956" s="50"/>
      <c r="GI956" s="50"/>
      <c r="GJ956" s="50"/>
      <c r="GK956" s="50"/>
      <c r="GL956" s="50"/>
      <c r="GM956" s="50"/>
      <c r="GN956" s="50"/>
      <c r="GO956" s="50"/>
      <c r="GP956" s="50"/>
      <c r="GQ956" s="50"/>
      <c r="GR956" s="50"/>
      <c r="GS956" s="50"/>
      <c r="GT956" s="50"/>
      <c r="GU956" s="50"/>
      <c r="GV956" s="50"/>
      <c r="GW956" s="50"/>
      <c r="GX956" s="50"/>
      <c r="GY956" s="50"/>
      <c r="GZ956" s="50"/>
      <c r="HA956" s="50"/>
      <c r="HB956" s="50"/>
      <c r="HC956" s="50"/>
      <c r="HD956" s="50"/>
      <c r="HE956" s="50"/>
      <c r="HF956" s="50"/>
      <c r="HG956" s="50"/>
      <c r="HH956" s="50"/>
      <c r="HI956" s="50"/>
      <c r="HJ956" s="50"/>
      <c r="HK956" s="50"/>
      <c r="HL956" s="50"/>
      <c r="HM956" s="50"/>
      <c r="HN956" s="50"/>
      <c r="HO956" s="50"/>
      <c r="HP956" s="50"/>
      <c r="HQ956" s="50"/>
      <c r="HR956" s="50"/>
      <c r="HS956" s="50"/>
      <c r="HT956" s="50"/>
      <c r="HU956" s="50"/>
      <c r="HV956" s="50"/>
      <c r="HW956" s="50"/>
      <c r="HX956" s="50"/>
      <c r="HY956" s="50"/>
      <c r="HZ956" s="50"/>
      <c r="IA956" s="50"/>
      <c r="IB956" s="50"/>
      <c r="IC956" s="50"/>
      <c r="ID956" s="50"/>
      <c r="IE956" s="50"/>
      <c r="IF956" s="50"/>
      <c r="IG956" s="50"/>
      <c r="IH956" s="50"/>
      <c r="II956" s="50"/>
      <c r="IJ956" s="50"/>
      <c r="IK956" s="50"/>
      <c r="IL956" s="50"/>
      <c r="IM956" s="50"/>
      <c r="IN956" s="50"/>
      <c r="IO956" s="50"/>
      <c r="IP956" s="50"/>
      <c r="IQ956" s="50"/>
      <c r="IR956" s="50"/>
      <c r="IS956" s="50"/>
      <c r="IT956" s="50"/>
      <c r="IU956" s="50"/>
      <c r="IV956" s="50"/>
      <c r="IW956" s="50"/>
      <c r="IX956" s="50"/>
      <c r="IY956" s="50"/>
      <c r="IZ956" s="50"/>
      <c r="JA956" s="50"/>
      <c r="JB956" s="50"/>
      <c r="JC956" s="50"/>
      <c r="JD956" s="50"/>
      <c r="JE956" s="50"/>
      <c r="JF956" s="50"/>
      <c r="JG956" s="50"/>
      <c r="JH956" s="50"/>
      <c r="JI956" s="50"/>
      <c r="JJ956" s="50"/>
      <c r="JK956" s="50"/>
      <c r="JL956" s="50"/>
      <c r="JM956" s="50"/>
      <c r="JN956" s="50"/>
      <c r="JO956" s="50"/>
      <c r="JP956" s="50"/>
      <c r="JQ956" s="50"/>
      <c r="JR956" s="50"/>
      <c r="JS956" s="50"/>
      <c r="JT956" s="50"/>
      <c r="JU956" s="50"/>
      <c r="JV956" s="50"/>
      <c r="JW956" s="50"/>
      <c r="JX956" s="50"/>
      <c r="JY956" s="50"/>
      <c r="JZ956" s="50"/>
      <c r="KA956" s="50"/>
      <c r="KB956" s="50"/>
      <c r="KC956" s="50"/>
      <c r="KD956" s="50"/>
      <c r="KE956" s="50"/>
      <c r="KF956" s="50"/>
      <c r="KG956" s="50"/>
      <c r="KH956" s="50"/>
      <c r="KI956" s="50"/>
      <c r="KJ956" s="50"/>
      <c r="KK956" s="50"/>
      <c r="KL956" s="50"/>
      <c r="KM956" s="50"/>
      <c r="KN956" s="50"/>
      <c r="KO956" s="50"/>
      <c r="KP956" s="50"/>
      <c r="KQ956" s="50"/>
      <c r="KR956" s="50"/>
      <c r="KS956" s="50"/>
      <c r="KT956" s="50"/>
      <c r="KU956" s="50"/>
      <c r="KV956" s="50"/>
      <c r="KW956" s="50"/>
      <c r="KX956" s="50"/>
      <c r="KY956" s="50"/>
      <c r="KZ956" s="50"/>
      <c r="LA956" s="50"/>
      <c r="LB956" s="50"/>
      <c r="LC956" s="50"/>
      <c r="LD956" s="50"/>
      <c r="LE956" s="50"/>
      <c r="LF956" s="50"/>
      <c r="LG956" s="50"/>
      <c r="LH956" s="50"/>
      <c r="LI956" s="50"/>
      <c r="LJ956" s="50"/>
      <c r="LK956" s="50"/>
      <c r="LL956" s="50"/>
      <c r="LM956" s="50"/>
      <c r="LN956" s="50"/>
      <c r="LO956" s="50"/>
      <c r="LP956" s="50"/>
      <c r="LQ956" s="50"/>
      <c r="LR956" s="50"/>
      <c r="LS956" s="50"/>
      <c r="LT956" s="50"/>
      <c r="LU956" s="50"/>
      <c r="LV956" s="50"/>
      <c r="LW956" s="50"/>
      <c r="LX956" s="50"/>
      <c r="LY956" s="50"/>
      <c r="LZ956" s="50"/>
      <c r="MA956" s="50"/>
      <c r="MB956" s="50"/>
      <c r="MC956" s="50"/>
      <c r="MD956" s="50"/>
      <c r="ME956" s="50"/>
      <c r="MF956" s="50"/>
      <c r="MG956" s="50"/>
      <c r="MH956" s="50"/>
      <c r="MI956" s="50"/>
      <c r="MJ956" s="50"/>
      <c r="MK956" s="50"/>
      <c r="ML956" s="50"/>
      <c r="MM956" s="50"/>
      <c r="MN956" s="50"/>
      <c r="MO956" s="50"/>
      <c r="MP956" s="50"/>
      <c r="MQ956" s="50"/>
      <c r="MR956" s="50"/>
      <c r="MS956" s="50"/>
      <c r="MT956" s="50"/>
      <c r="MU956" s="50"/>
      <c r="MV956" s="50"/>
      <c r="MW956" s="50"/>
      <c r="MX956" s="50"/>
      <c r="MY956" s="50"/>
      <c r="MZ956" s="50"/>
      <c r="NA956" s="50"/>
      <c r="NB956" s="50"/>
      <c r="NC956" s="50"/>
      <c r="ND956" s="50"/>
      <c r="NE956" s="50"/>
      <c r="NF956" s="50"/>
      <c r="NG956" s="50"/>
      <c r="NH956" s="50"/>
      <c r="NI956" s="50"/>
      <c r="NJ956" s="50"/>
      <c r="NK956" s="50"/>
      <c r="NL956" s="50"/>
      <c r="NM956" s="50"/>
      <c r="NN956" s="50"/>
      <c r="NO956" s="50"/>
      <c r="NP956" s="50"/>
      <c r="NQ956" s="50"/>
      <c r="NR956" s="50"/>
      <c r="NS956" s="50"/>
      <c r="NT956" s="50"/>
      <c r="NU956" s="50"/>
      <c r="NV956" s="50"/>
      <c r="NW956" s="50"/>
      <c r="NX956" s="50"/>
      <c r="NY956" s="50"/>
      <c r="NZ956" s="50"/>
      <c r="OA956" s="50"/>
      <c r="OB956" s="50"/>
      <c r="OC956" s="50"/>
      <c r="OD956" s="50"/>
      <c r="OE956" s="50"/>
      <c r="OF956" s="50"/>
      <c r="OG956" s="50"/>
      <c r="OH956" s="50"/>
      <c r="OI956" s="50"/>
      <c r="OJ956" s="50"/>
      <c r="OK956" s="50"/>
      <c r="OL956" s="50"/>
      <c r="OM956" s="50"/>
      <c r="ON956" s="50"/>
      <c r="OO956" s="50"/>
      <c r="OP956" s="50"/>
      <c r="OQ956" s="50"/>
      <c r="OR956" s="50"/>
      <c r="OS956" s="50"/>
      <c r="OT956" s="50"/>
      <c r="OU956" s="50"/>
      <c r="OV956" s="50"/>
      <c r="OW956" s="50"/>
      <c r="OX956" s="50"/>
      <c r="OY956" s="50"/>
      <c r="OZ956" s="50"/>
      <c r="PA956" s="50"/>
      <c r="PB956" s="50"/>
      <c r="PC956" s="50"/>
      <c r="PD956" s="50"/>
      <c r="PE956" s="50"/>
      <c r="PF956" s="50"/>
      <c r="PG956" s="50"/>
      <c r="PH956" s="50"/>
      <c r="PI956" s="50"/>
      <c r="PJ956" s="50"/>
      <c r="PK956" s="50"/>
      <c r="PL956" s="50"/>
      <c r="PM956" s="50"/>
      <c r="PN956" s="50"/>
      <c r="PO956" s="50"/>
      <c r="PP956" s="50"/>
      <c r="PQ956" s="50"/>
      <c r="PR956" s="50"/>
      <c r="PS956" s="50"/>
      <c r="PT956" s="50"/>
      <c r="PU956" s="50"/>
      <c r="PV956" s="50"/>
      <c r="PW956" s="50"/>
      <c r="PX956" s="50"/>
      <c r="PY956" s="50"/>
      <c r="PZ956" s="50"/>
      <c r="QA956" s="50"/>
      <c r="QB956" s="50"/>
      <c r="QC956" s="50"/>
      <c r="QD956" s="50"/>
      <c r="QE956" s="50"/>
      <c r="QF956" s="50"/>
      <c r="QG956" s="50"/>
      <c r="QH956" s="50"/>
      <c r="QI956" s="50"/>
      <c r="QJ956" s="50"/>
      <c r="QK956" s="50"/>
      <c r="QL956" s="50"/>
      <c r="QM956" s="50"/>
      <c r="QN956" s="50"/>
      <c r="QO956" s="50"/>
      <c r="QP956" s="50"/>
      <c r="QQ956" s="50"/>
      <c r="QR956" s="50"/>
      <c r="QS956" s="50"/>
      <c r="QT956" s="50"/>
      <c r="QU956" s="50"/>
      <c r="QV956" s="50"/>
      <c r="QW956" s="50"/>
      <c r="QX956" s="50"/>
      <c r="QY956" s="50"/>
      <c r="QZ956" s="50"/>
      <c r="RA956" s="50"/>
      <c r="RB956" s="50"/>
      <c r="RC956" s="50"/>
      <c r="RD956" s="50"/>
      <c r="RE956" s="50"/>
      <c r="RF956" s="50"/>
      <c r="RG956" s="50"/>
      <c r="RH956" s="50"/>
      <c r="RI956" s="50"/>
      <c r="RJ956" s="50"/>
      <c r="RK956" s="50"/>
      <c r="RL956" s="50"/>
      <c r="RM956" s="50"/>
      <c r="RN956" s="50"/>
      <c r="RO956" s="50"/>
      <c r="RP956" s="50"/>
      <c r="RQ956" s="50"/>
      <c r="RR956" s="50"/>
      <c r="RS956" s="50"/>
      <c r="RT956" s="50"/>
      <c r="RU956" s="50"/>
      <c r="RV956" s="50"/>
      <c r="RW956" s="50"/>
      <c r="RX956" s="50"/>
      <c r="RY956" s="50"/>
      <c r="RZ956" s="50"/>
      <c r="SA956" s="50"/>
      <c r="SB956" s="50"/>
      <c r="SC956" s="50"/>
      <c r="SD956" s="50"/>
      <c r="SE956" s="50"/>
      <c r="SF956" s="50"/>
      <c r="SG956" s="50"/>
      <c r="SH956" s="50"/>
      <c r="SI956" s="50"/>
      <c r="SJ956" s="50"/>
      <c r="SK956" s="50"/>
      <c r="SL956" s="50"/>
      <c r="SM956" s="50"/>
      <c r="SN956" s="50"/>
      <c r="SO956" s="50"/>
      <c r="SP956" s="50"/>
      <c r="SQ956" s="50"/>
      <c r="SR956" s="50"/>
      <c r="SS956" s="50"/>
      <c r="ST956" s="50"/>
      <c r="SU956" s="50"/>
      <c r="SV956" s="50"/>
      <c r="SW956" s="50"/>
      <c r="SX956" s="50"/>
      <c r="SY956" s="50"/>
      <c r="SZ956" s="50"/>
      <c r="TA956" s="50"/>
      <c r="TB956" s="50"/>
      <c r="TC956" s="50"/>
      <c r="TD956" s="50"/>
      <c r="TE956" s="50"/>
      <c r="TF956" s="50"/>
      <c r="TG956" s="50"/>
      <c r="TH956" s="50"/>
      <c r="TI956" s="50"/>
      <c r="TJ956" s="50"/>
      <c r="TK956" s="50"/>
      <c r="TL956" s="50"/>
      <c r="TM956" s="50"/>
      <c r="TN956" s="50"/>
      <c r="TO956" s="50"/>
      <c r="TP956" s="50"/>
      <c r="TQ956" s="50"/>
      <c r="TR956" s="50"/>
      <c r="TS956" s="50"/>
      <c r="TT956" s="50"/>
      <c r="TU956" s="50"/>
      <c r="TV956" s="50"/>
      <c r="TW956" s="50"/>
      <c r="TX956" s="50"/>
      <c r="TY956" s="50"/>
      <c r="TZ956" s="50"/>
      <c r="UA956" s="50"/>
      <c r="UB956" s="50"/>
      <c r="UC956" s="50"/>
      <c r="UD956" s="50"/>
      <c r="UE956" s="50"/>
      <c r="UF956" s="50"/>
      <c r="UG956" s="50"/>
      <c r="UH956" s="50"/>
      <c r="UI956" s="50"/>
      <c r="UJ956" s="50"/>
      <c r="UK956" s="50"/>
      <c r="UL956" s="50"/>
      <c r="UM956" s="50"/>
      <c r="UN956" s="50"/>
      <c r="UO956" s="50"/>
      <c r="UP956" s="50"/>
      <c r="UQ956" s="50"/>
      <c r="UR956" s="50"/>
      <c r="US956" s="50"/>
      <c r="UT956" s="50"/>
      <c r="UU956" s="50"/>
      <c r="UV956" s="50"/>
      <c r="UW956" s="50"/>
      <c r="UX956" s="50"/>
      <c r="UY956" s="50"/>
      <c r="UZ956" s="50"/>
      <c r="VA956" s="50"/>
      <c r="VB956" s="50"/>
      <c r="VC956" s="50"/>
      <c r="VD956" s="50"/>
      <c r="VE956" s="50"/>
      <c r="VF956" s="50"/>
      <c r="VG956" s="50"/>
      <c r="VH956" s="50"/>
      <c r="VI956" s="50"/>
      <c r="VJ956" s="50"/>
      <c r="VK956" s="50"/>
      <c r="VL956" s="50"/>
      <c r="VM956" s="50"/>
      <c r="VN956" s="50"/>
      <c r="VO956" s="50"/>
      <c r="VP956" s="50"/>
      <c r="VQ956" s="50"/>
      <c r="VR956" s="50"/>
      <c r="VS956" s="50"/>
      <c r="VT956" s="50"/>
      <c r="VU956" s="50"/>
      <c r="VV956" s="50"/>
      <c r="VW956" s="50"/>
      <c r="VX956" s="50"/>
      <c r="VY956" s="50"/>
      <c r="VZ956" s="50"/>
      <c r="WA956" s="50"/>
      <c r="WB956" s="50"/>
      <c r="WC956" s="50"/>
      <c r="WD956" s="50"/>
      <c r="WE956" s="50"/>
      <c r="WF956" s="50"/>
      <c r="WG956" s="50"/>
      <c r="WH956" s="50"/>
      <c r="WI956" s="50"/>
      <c r="WJ956" s="50"/>
      <c r="WK956" s="50"/>
      <c r="WL956" s="50"/>
      <c r="WM956" s="50"/>
      <c r="WN956" s="50"/>
      <c r="WO956" s="50"/>
      <c r="WP956" s="50"/>
      <c r="WQ956" s="50"/>
      <c r="WR956" s="50"/>
      <c r="WS956" s="50"/>
      <c r="WT956" s="50"/>
      <c r="WU956" s="50"/>
      <c r="WV956" s="50"/>
      <c r="WW956" s="50"/>
      <c r="WX956" s="50"/>
      <c r="WY956" s="50"/>
      <c r="WZ956" s="50"/>
      <c r="XA956" s="50"/>
      <c r="XB956" s="50"/>
      <c r="XC956" s="50"/>
      <c r="XD956" s="50"/>
      <c r="XE956" s="50"/>
      <c r="XF956" s="50"/>
      <c r="XG956" s="50"/>
      <c r="XH956" s="50"/>
      <c r="XI956" s="50"/>
      <c r="XJ956" s="50"/>
      <c r="XK956" s="50"/>
      <c r="XL956" s="50"/>
      <c r="XM956" s="50"/>
      <c r="XN956" s="50"/>
      <c r="XO956" s="50"/>
      <c r="XP956" s="50"/>
      <c r="XQ956" s="50"/>
      <c r="XR956" s="50"/>
      <c r="XS956" s="50"/>
      <c r="XT956" s="50"/>
      <c r="XU956" s="50"/>
      <c r="XV956" s="50"/>
      <c r="XW956" s="50"/>
      <c r="XX956" s="50"/>
      <c r="XY956" s="50"/>
      <c r="XZ956" s="50"/>
      <c r="YA956" s="50"/>
      <c r="YB956" s="50"/>
      <c r="YC956" s="50"/>
      <c r="YD956" s="50"/>
      <c r="YE956" s="50"/>
      <c r="YF956" s="50"/>
      <c r="YG956" s="50"/>
      <c r="YH956" s="50"/>
      <c r="YI956" s="50"/>
      <c r="YJ956" s="50"/>
      <c r="YK956" s="50"/>
      <c r="YL956" s="50"/>
      <c r="YM956" s="50"/>
      <c r="YN956" s="50"/>
      <c r="YO956" s="50"/>
      <c r="YP956" s="50"/>
      <c r="YQ956" s="50"/>
      <c r="YR956" s="50"/>
      <c r="YS956" s="50"/>
      <c r="YT956" s="50"/>
      <c r="YU956" s="50"/>
      <c r="YV956" s="50"/>
      <c r="YW956" s="50"/>
      <c r="YX956" s="50"/>
      <c r="YY956" s="50"/>
      <c r="YZ956" s="50"/>
      <c r="ZA956" s="50"/>
      <c r="ZB956" s="50"/>
      <c r="ZC956" s="50"/>
      <c r="ZD956" s="50"/>
      <c r="ZE956" s="50"/>
      <c r="ZF956" s="50"/>
      <c r="ZG956" s="50"/>
      <c r="ZH956" s="50"/>
      <c r="ZI956" s="50"/>
      <c r="ZJ956" s="50"/>
      <c r="ZK956" s="50"/>
      <c r="ZL956" s="50"/>
      <c r="ZM956" s="50"/>
      <c r="ZN956" s="50"/>
      <c r="ZO956" s="50"/>
      <c r="ZP956" s="50"/>
      <c r="ZQ956" s="50"/>
      <c r="ZR956" s="50"/>
      <c r="ZS956" s="50"/>
      <c r="ZT956" s="50"/>
      <c r="ZU956" s="50"/>
      <c r="ZV956" s="50"/>
      <c r="ZW956" s="50"/>
      <c r="ZX956" s="50"/>
      <c r="ZY956" s="50"/>
      <c r="ZZ956" s="50"/>
      <c r="AAA956" s="50"/>
      <c r="AAB956" s="50"/>
      <c r="AAC956" s="50"/>
      <c r="AAD956" s="50"/>
      <c r="AAE956" s="50"/>
      <c r="AAF956" s="50"/>
      <c r="AAG956" s="50"/>
      <c r="AAH956" s="50"/>
      <c r="AAI956" s="50"/>
      <c r="AAJ956" s="50"/>
      <c r="AAK956" s="50"/>
      <c r="AAL956" s="50"/>
      <c r="AAM956" s="50"/>
      <c r="AAN956" s="50"/>
      <c r="AAO956" s="50"/>
      <c r="AAP956" s="50"/>
      <c r="AAQ956" s="50"/>
      <c r="AAR956" s="50"/>
      <c r="AAS956" s="50"/>
      <c r="AAT956" s="50"/>
      <c r="AAU956" s="50"/>
      <c r="AAV956" s="50"/>
      <c r="AAW956" s="50"/>
      <c r="AAX956" s="50"/>
      <c r="AAY956" s="50"/>
      <c r="AAZ956" s="50"/>
      <c r="ABA956" s="50"/>
      <c r="ABB956" s="50"/>
      <c r="ABC956" s="50"/>
      <c r="ABD956" s="50"/>
      <c r="ABE956" s="50"/>
      <c r="ABF956" s="50"/>
      <c r="ABG956" s="50"/>
      <c r="ABH956" s="50"/>
      <c r="ABI956" s="50"/>
      <c r="ABJ956" s="50"/>
      <c r="ABK956" s="50"/>
      <c r="ABL956" s="50"/>
      <c r="ABM956" s="50"/>
      <c r="ABN956" s="50"/>
      <c r="ABO956" s="50"/>
      <c r="ABP956" s="50"/>
      <c r="ABQ956" s="50"/>
      <c r="ABR956" s="50"/>
      <c r="ABS956" s="50"/>
      <c r="ABT956" s="50"/>
      <c r="ABU956" s="50"/>
      <c r="ABV956" s="50"/>
      <c r="ABW956" s="50"/>
      <c r="ABX956" s="50"/>
      <c r="ABY956" s="50"/>
      <c r="ABZ956" s="50"/>
      <c r="ACA956" s="50"/>
      <c r="ACB956" s="50"/>
      <c r="ACC956" s="50"/>
      <c r="ACD956" s="50"/>
      <c r="ACE956" s="50"/>
      <c r="ACF956" s="50"/>
      <c r="ACG956" s="50"/>
      <c r="ACH956" s="50"/>
      <c r="ACI956" s="50"/>
      <c r="ACJ956" s="50"/>
      <c r="ACK956" s="50"/>
      <c r="ACL956" s="50"/>
      <c r="ACM956" s="50"/>
      <c r="ACN956" s="50"/>
      <c r="ACO956" s="50"/>
      <c r="ACP956" s="50"/>
      <c r="ACQ956" s="50"/>
      <c r="ACR956" s="50"/>
      <c r="ACS956" s="50"/>
      <c r="ACT956" s="50"/>
      <c r="ACU956" s="50"/>
      <c r="ACV956" s="50"/>
      <c r="ACW956" s="50"/>
      <c r="ACX956" s="50"/>
      <c r="ACY956" s="50"/>
      <c r="ACZ956" s="50"/>
      <c r="ADA956" s="50"/>
      <c r="ADB956" s="50"/>
      <c r="ADC956" s="50"/>
      <c r="ADD956" s="50"/>
      <c r="ADE956" s="50"/>
      <c r="ADF956" s="50"/>
      <c r="ADG956" s="50"/>
      <c r="ADH956" s="50"/>
      <c r="ADI956" s="50"/>
      <c r="ADJ956" s="50"/>
      <c r="ADK956" s="50"/>
      <c r="ADL956" s="50"/>
      <c r="ADM956" s="50"/>
      <c r="ADN956" s="50"/>
      <c r="ADO956" s="50"/>
      <c r="ADP956" s="50"/>
      <c r="ADQ956" s="50"/>
      <c r="ADR956" s="50"/>
      <c r="ADS956" s="50"/>
      <c r="ADT956" s="50"/>
      <c r="ADU956" s="50"/>
      <c r="ADV956" s="50"/>
      <c r="ADW956" s="50"/>
      <c r="ADX956" s="50"/>
      <c r="ADY956" s="50"/>
      <c r="ADZ956" s="50"/>
      <c r="AEA956" s="50"/>
      <c r="AEB956" s="50"/>
      <c r="AEC956" s="50"/>
      <c r="AED956" s="50"/>
      <c r="AEE956" s="50"/>
      <c r="AEF956" s="50"/>
      <c r="AEG956" s="50"/>
      <c r="AEH956" s="50"/>
      <c r="AEI956" s="50"/>
      <c r="AEJ956" s="50"/>
      <c r="AEK956" s="50"/>
      <c r="AEL956" s="50"/>
      <c r="AEM956" s="50"/>
      <c r="AEN956" s="50"/>
      <c r="AEO956" s="50"/>
      <c r="AEP956" s="50"/>
      <c r="AEQ956" s="50"/>
      <c r="AER956" s="50"/>
      <c r="AES956" s="50"/>
      <c r="AET956" s="50"/>
      <c r="AEU956" s="50"/>
      <c r="AEV956" s="50"/>
      <c r="AEW956" s="50"/>
      <c r="AEX956" s="50"/>
      <c r="AEY956" s="50"/>
      <c r="AEZ956" s="50"/>
      <c r="AFA956" s="50"/>
      <c r="AFB956" s="50"/>
      <c r="AFC956" s="50"/>
      <c r="AFD956" s="50"/>
      <c r="AFE956" s="50"/>
      <c r="AFF956" s="50"/>
      <c r="AFG956" s="50"/>
      <c r="AFH956" s="50"/>
      <c r="AFI956" s="50"/>
      <c r="AFJ956" s="50"/>
      <c r="AFK956" s="50"/>
      <c r="AFL956" s="50"/>
      <c r="AFM956" s="50"/>
      <c r="AFN956" s="50"/>
      <c r="AFO956" s="50"/>
      <c r="AFP956" s="50"/>
      <c r="AFQ956" s="50"/>
      <c r="AFR956" s="50"/>
      <c r="AFS956" s="50"/>
      <c r="AFT956" s="50"/>
      <c r="AFU956" s="50"/>
      <c r="AFV956" s="50"/>
      <c r="AFW956" s="50"/>
      <c r="AFX956" s="50"/>
      <c r="AFY956" s="50"/>
      <c r="AFZ956" s="50"/>
      <c r="AGA956" s="50"/>
      <c r="AGB956" s="50"/>
      <c r="AGC956" s="50"/>
      <c r="AGD956" s="50"/>
      <c r="AGE956" s="50"/>
      <c r="AGF956" s="50"/>
      <c r="AGG956" s="50"/>
      <c r="AGH956" s="50"/>
      <c r="AGI956" s="50"/>
      <c r="AGJ956" s="50"/>
      <c r="AGK956" s="50"/>
      <c r="AGL956" s="50"/>
      <c r="AGM956" s="50"/>
      <c r="AGN956" s="50"/>
      <c r="AGO956" s="50"/>
      <c r="AGP956" s="50"/>
      <c r="AGQ956" s="50"/>
      <c r="AGR956" s="50"/>
      <c r="AGS956" s="50"/>
      <c r="AGT956" s="50"/>
      <c r="AGU956" s="50"/>
      <c r="AGV956" s="50"/>
      <c r="AGW956" s="50"/>
      <c r="AGX956" s="50"/>
      <c r="AGY956" s="50"/>
      <c r="AGZ956" s="50"/>
      <c r="AHA956" s="50"/>
      <c r="AHB956" s="50"/>
      <c r="AHC956" s="50"/>
      <c r="AHD956" s="50"/>
      <c r="AHE956" s="50"/>
      <c r="AHF956" s="50"/>
      <c r="AHG956" s="50"/>
      <c r="AHH956" s="50"/>
      <c r="AHI956" s="50"/>
      <c r="AHJ956" s="50"/>
      <c r="AHK956" s="50"/>
      <c r="AHL956" s="50"/>
      <c r="AHM956" s="50"/>
      <c r="AHN956" s="50"/>
      <c r="AHO956" s="50"/>
      <c r="AHP956" s="50"/>
      <c r="AHQ956" s="50"/>
      <c r="AHR956" s="50"/>
      <c r="AHS956" s="50"/>
      <c r="AHT956" s="50"/>
      <c r="AHU956" s="50"/>
      <c r="AHV956" s="50"/>
      <c r="AHW956" s="50"/>
      <c r="AHX956" s="50"/>
      <c r="AHY956" s="50"/>
      <c r="AHZ956" s="50"/>
      <c r="AIA956" s="50"/>
      <c r="AIB956" s="50"/>
      <c r="AIC956" s="50"/>
      <c r="AID956" s="50"/>
      <c r="AIE956" s="50"/>
      <c r="AIF956" s="50"/>
      <c r="AIG956" s="50"/>
      <c r="AIH956" s="50"/>
      <c r="AII956" s="50"/>
      <c r="AIJ956" s="50"/>
      <c r="AIK956" s="50"/>
      <c r="AIL956" s="50"/>
      <c r="AIM956" s="50"/>
      <c r="AIN956" s="50"/>
      <c r="AIO956" s="50"/>
      <c r="AIP956" s="50"/>
      <c r="AIQ956" s="50"/>
      <c r="AIR956" s="50"/>
      <c r="AIS956" s="50"/>
      <c r="AIT956" s="50"/>
      <c r="AIU956" s="50"/>
      <c r="AIV956" s="50"/>
      <c r="AIW956" s="50"/>
      <c r="AIX956" s="50"/>
      <c r="AIY956" s="50"/>
      <c r="AIZ956" s="50"/>
      <c r="AJA956" s="50"/>
      <c r="AJB956" s="50"/>
      <c r="AJC956" s="50"/>
      <c r="AJD956" s="50"/>
      <c r="AJE956" s="50"/>
      <c r="AJF956" s="50"/>
      <c r="AJG956" s="50"/>
      <c r="AJH956" s="50"/>
      <c r="AJI956" s="50"/>
      <c r="AJJ956" s="50"/>
      <c r="AJK956" s="50"/>
      <c r="AJL956" s="50"/>
      <c r="AJM956" s="50"/>
      <c r="AJN956" s="50"/>
      <c r="AJO956" s="50"/>
      <c r="AJP956" s="50"/>
      <c r="AJQ956" s="50"/>
      <c r="AJR956" s="50"/>
      <c r="AJS956" s="50"/>
      <c r="AJT956" s="50"/>
      <c r="AJU956" s="50"/>
      <c r="AJV956" s="50"/>
      <c r="AJW956" s="50"/>
      <c r="AJX956" s="50"/>
      <c r="AJY956" s="50"/>
      <c r="AJZ956" s="50"/>
      <c r="AKA956" s="50"/>
      <c r="AKB956" s="50"/>
      <c r="AKC956" s="50"/>
      <c r="AKD956" s="50"/>
      <c r="AKE956" s="50"/>
      <c r="AKF956" s="50"/>
      <c r="AKG956" s="50"/>
      <c r="AKH956" s="50"/>
      <c r="AKI956" s="50"/>
      <c r="AKJ956" s="50"/>
      <c r="AKK956" s="50"/>
      <c r="AKL956" s="50"/>
      <c r="AKM956" s="50"/>
      <c r="AKN956" s="50"/>
      <c r="AKO956" s="50"/>
      <c r="AKP956" s="50"/>
      <c r="AKQ956" s="50"/>
      <c r="AKR956" s="50"/>
      <c r="AKS956" s="50"/>
      <c r="AKT956" s="50"/>
      <c r="AKU956" s="50"/>
      <c r="AKV956" s="50"/>
      <c r="AKW956" s="50"/>
      <c r="AKX956" s="50"/>
      <c r="AKY956" s="50"/>
      <c r="AKZ956" s="50"/>
      <c r="ALA956" s="50"/>
      <c r="ALB956" s="50"/>
      <c r="ALC956" s="50"/>
      <c r="ALD956" s="50"/>
      <c r="ALE956" s="50"/>
      <c r="ALF956" s="50"/>
      <c r="ALG956" s="50"/>
      <c r="ALH956" s="50"/>
      <c r="ALI956" s="50"/>
      <c r="ALJ956" s="50"/>
      <c r="ALK956" s="50"/>
      <c r="ALL956" s="50"/>
      <c r="ALM956" s="50"/>
      <c r="ALN956" s="50"/>
      <c r="ALO956" s="50"/>
      <c r="ALP956" s="50"/>
      <c r="ALQ956" s="50"/>
      <c r="ALR956" s="50"/>
      <c r="ALS956" s="50"/>
      <c r="ALT956" s="50"/>
      <c r="ALU956" s="50"/>
      <c r="ALV956" s="50"/>
      <c r="ALW956" s="50"/>
      <c r="ALX956" s="50"/>
      <c r="ALY956" s="50"/>
      <c r="ALZ956" s="50"/>
      <c r="AMA956" s="50"/>
      <c r="AMB956" s="50"/>
      <c r="AMC956" s="50"/>
      <c r="AMD956" s="50"/>
      <c r="AME956" s="50"/>
      <c r="AMF956" s="50"/>
      <c r="AMG956" s="50"/>
      <c r="AMH956" s="50"/>
      <c r="AMI956" s="50"/>
      <c r="AMJ956" s="50"/>
      <c r="AMK956" s="50"/>
      <c r="AML956" s="50"/>
      <c r="AMM956" s="50"/>
      <c r="AMN956" s="50"/>
      <c r="AMO956" s="50"/>
      <c r="AMP956" s="50"/>
      <c r="AMQ956" s="50"/>
      <c r="AMR956" s="50"/>
      <c r="AMS956" s="50"/>
      <c r="AMT956" s="50"/>
      <c r="AMU956" s="50"/>
      <c r="AMV956" s="50"/>
      <c r="AMW956" s="50"/>
      <c r="AMX956" s="50"/>
      <c r="AMY956" s="50"/>
      <c r="AMZ956" s="50"/>
      <c r="ANA956" s="50"/>
      <c r="ANB956" s="50"/>
      <c r="ANC956" s="50"/>
      <c r="AND956" s="50"/>
      <c r="ANE956" s="50"/>
      <c r="ANF956" s="50"/>
      <c r="ANG956" s="50"/>
      <c r="ANH956" s="50"/>
      <c r="ANI956" s="50"/>
      <c r="ANJ956" s="50"/>
      <c r="ANK956" s="50"/>
      <c r="ANL956" s="50"/>
      <c r="ANM956" s="50"/>
      <c r="ANN956" s="50"/>
      <c r="ANO956" s="50"/>
      <c r="ANP956" s="50"/>
      <c r="ANQ956" s="50"/>
      <c r="ANR956" s="50"/>
      <c r="ANS956" s="50"/>
      <c r="ANT956" s="50"/>
      <c r="ANU956" s="50"/>
      <c r="ANV956" s="50"/>
      <c r="ANW956" s="50"/>
      <c r="ANX956" s="50"/>
      <c r="ANY956" s="50"/>
      <c r="ANZ956" s="50"/>
      <c r="AOA956" s="50"/>
      <c r="AOB956" s="50"/>
      <c r="AOC956" s="50"/>
      <c r="AOD956" s="50"/>
      <c r="AOE956" s="50"/>
      <c r="AOF956" s="50"/>
      <c r="AOG956" s="50"/>
      <c r="AOH956" s="50"/>
      <c r="AOI956" s="50"/>
      <c r="AOJ956" s="50"/>
      <c r="AOK956" s="50"/>
      <c r="AOL956" s="50"/>
      <c r="AOM956" s="50"/>
      <c r="AON956" s="50"/>
      <c r="AOO956" s="50"/>
      <c r="AOP956" s="50"/>
      <c r="AOQ956" s="50"/>
      <c r="AOR956" s="50"/>
      <c r="AOS956" s="50"/>
      <c r="AOT956" s="50"/>
      <c r="AOU956" s="50"/>
      <c r="AOV956" s="50"/>
      <c r="AOW956" s="50"/>
      <c r="AOX956" s="50"/>
      <c r="AOY956" s="50"/>
      <c r="AOZ956" s="50"/>
      <c r="APA956" s="50"/>
      <c r="APB956" s="50"/>
      <c r="APC956" s="50"/>
      <c r="APD956" s="50"/>
      <c r="APE956" s="50"/>
      <c r="APF956" s="50"/>
      <c r="APG956" s="50"/>
      <c r="APH956" s="50"/>
      <c r="API956" s="50"/>
      <c r="APJ956" s="50"/>
      <c r="APK956" s="50"/>
      <c r="APL956" s="50"/>
      <c r="APM956" s="50"/>
      <c r="APN956" s="50"/>
      <c r="APO956" s="50"/>
      <c r="APP956" s="50"/>
      <c r="APQ956" s="50"/>
      <c r="APR956" s="50"/>
      <c r="APS956" s="50"/>
      <c r="APT956" s="50"/>
      <c r="APU956" s="50"/>
      <c r="APV956" s="50"/>
      <c r="APW956" s="50"/>
      <c r="APX956" s="50"/>
      <c r="APY956" s="50"/>
      <c r="APZ956" s="50"/>
      <c r="AQA956" s="50"/>
      <c r="AQB956" s="50"/>
      <c r="AQC956" s="50"/>
      <c r="AQD956" s="50"/>
      <c r="AQE956" s="50"/>
      <c r="AQF956" s="50"/>
      <c r="AQG956" s="50"/>
      <c r="AQH956" s="50"/>
      <c r="AQI956" s="50"/>
      <c r="AQJ956" s="50"/>
      <c r="AQK956" s="50"/>
      <c r="AQL956" s="50"/>
      <c r="AQM956" s="50"/>
      <c r="AQN956" s="50"/>
      <c r="AQO956" s="50"/>
      <c r="AQP956" s="50"/>
      <c r="AQQ956" s="50"/>
      <c r="AQR956" s="50"/>
      <c r="AQS956" s="50"/>
      <c r="AQT956" s="50"/>
      <c r="AQU956" s="50"/>
      <c r="AQV956" s="50"/>
      <c r="AQW956" s="50"/>
      <c r="AQX956" s="50"/>
      <c r="AQY956" s="50"/>
      <c r="AQZ956" s="50"/>
      <c r="ARA956" s="50"/>
      <c r="ARB956" s="50"/>
      <c r="ARC956" s="50"/>
      <c r="ARD956" s="50"/>
      <c r="ARE956" s="50"/>
      <c r="ARF956" s="50"/>
      <c r="ARG956" s="50"/>
      <c r="ARH956" s="50"/>
      <c r="ARI956" s="50"/>
      <c r="ARJ956" s="50"/>
      <c r="ARK956" s="50"/>
      <c r="ARL956" s="50"/>
      <c r="ARM956" s="50"/>
      <c r="ARN956" s="50"/>
      <c r="ARO956" s="50"/>
      <c r="ARP956" s="50"/>
      <c r="ARQ956" s="50"/>
      <c r="ARR956" s="50"/>
      <c r="ARS956" s="50"/>
      <c r="ART956" s="50"/>
      <c r="ARU956" s="50"/>
      <c r="ARV956" s="50"/>
      <c r="ARW956" s="50"/>
      <c r="ARX956" s="50"/>
      <c r="ARY956" s="50"/>
      <c r="ARZ956" s="50"/>
      <c r="ASA956" s="50"/>
      <c r="ASB956" s="50"/>
      <c r="ASC956" s="50"/>
      <c r="ASD956" s="50"/>
      <c r="ASE956" s="50"/>
      <c r="ASF956" s="50"/>
      <c r="ASG956" s="50"/>
      <c r="ASH956" s="50"/>
      <c r="ASI956" s="50"/>
      <c r="ASJ956" s="50"/>
      <c r="ASK956" s="50"/>
      <c r="ASL956" s="50"/>
      <c r="ASM956" s="50"/>
      <c r="ASN956" s="50"/>
      <c r="ASO956" s="50"/>
      <c r="ASP956" s="50"/>
      <c r="ASQ956" s="50"/>
      <c r="ASR956" s="50"/>
      <c r="ASS956" s="50"/>
      <c r="AST956" s="50"/>
      <c r="ASU956" s="50"/>
      <c r="ASV956" s="50"/>
      <c r="ASW956" s="50"/>
      <c r="ASX956" s="50"/>
      <c r="ASY956" s="50"/>
      <c r="ASZ956" s="50"/>
      <c r="ATA956" s="50"/>
      <c r="ATB956" s="50"/>
      <c r="ATC956" s="50"/>
      <c r="ATD956" s="50"/>
      <c r="ATE956" s="50"/>
      <c r="ATF956" s="50"/>
      <c r="ATG956" s="50"/>
      <c r="ATH956" s="50"/>
      <c r="ATI956" s="50"/>
      <c r="ATJ956" s="50"/>
      <c r="ATK956" s="50"/>
      <c r="ATL956" s="50"/>
      <c r="ATM956" s="50"/>
      <c r="ATN956" s="50"/>
      <c r="ATO956" s="50"/>
      <c r="ATP956" s="50"/>
      <c r="ATQ956" s="50"/>
      <c r="ATR956" s="50"/>
      <c r="ATS956" s="50"/>
      <c r="ATT956" s="50"/>
      <c r="ATU956" s="50"/>
      <c r="ATV956" s="50"/>
      <c r="ATW956" s="50"/>
      <c r="ATX956" s="50"/>
      <c r="ATY956" s="50"/>
      <c r="ATZ956" s="50"/>
      <c r="AUA956" s="50"/>
      <c r="AUB956" s="50"/>
      <c r="AUC956" s="50"/>
      <c r="AUD956" s="50"/>
      <c r="AUE956" s="50"/>
      <c r="AUF956" s="50"/>
      <c r="AUG956" s="50"/>
      <c r="AUH956" s="50"/>
      <c r="AUI956" s="50"/>
      <c r="AUJ956" s="50"/>
      <c r="AUK956" s="50"/>
      <c r="AUL956" s="50"/>
      <c r="AUM956" s="50"/>
      <c r="AUN956" s="50"/>
      <c r="AUO956" s="50"/>
      <c r="AUP956" s="50"/>
      <c r="AUQ956" s="50"/>
      <c r="AUR956" s="50"/>
      <c r="AUS956" s="50"/>
      <c r="AUT956" s="50"/>
      <c r="AUU956" s="50"/>
      <c r="AUV956" s="50"/>
      <c r="AUW956" s="50"/>
      <c r="AUX956" s="50"/>
      <c r="AUY956" s="50"/>
      <c r="AUZ956" s="50"/>
      <c r="AVA956" s="50"/>
      <c r="AVB956" s="50"/>
      <c r="AVC956" s="50"/>
      <c r="AVD956" s="50"/>
      <c r="AVE956" s="50"/>
      <c r="AVF956" s="50"/>
      <c r="AVG956" s="50"/>
      <c r="AVH956" s="50"/>
      <c r="AVI956" s="50"/>
      <c r="AVJ956" s="50"/>
      <c r="AVK956" s="50"/>
      <c r="AVL956" s="50"/>
      <c r="AVM956" s="50"/>
      <c r="AVN956" s="50"/>
      <c r="AVO956" s="50"/>
      <c r="AVP956" s="50"/>
      <c r="AVQ956" s="50"/>
      <c r="AVR956" s="50"/>
      <c r="AVS956" s="50"/>
      <c r="AVT956" s="50"/>
      <c r="AVU956" s="50"/>
      <c r="AVV956" s="50"/>
      <c r="AVW956" s="50"/>
      <c r="AVX956" s="50"/>
      <c r="AVY956" s="50"/>
      <c r="AVZ956" s="50"/>
      <c r="AWA956" s="50"/>
      <c r="AWB956" s="50"/>
      <c r="AWC956" s="50"/>
      <c r="AWD956" s="50"/>
      <c r="AWE956" s="50"/>
      <c r="AWF956" s="50"/>
      <c r="AWG956" s="50"/>
      <c r="AWH956" s="50"/>
      <c r="AWI956" s="50"/>
      <c r="AWJ956" s="50"/>
      <c r="AWK956" s="50"/>
      <c r="AWL956" s="50"/>
      <c r="AWM956" s="50"/>
      <c r="AWN956" s="50"/>
      <c r="AWO956" s="50"/>
      <c r="AWP956" s="50"/>
      <c r="AWQ956" s="50"/>
      <c r="AWR956" s="50"/>
      <c r="AWS956" s="50"/>
      <c r="AWT956" s="50"/>
      <c r="AWU956" s="50"/>
      <c r="AWV956" s="50"/>
      <c r="AWW956" s="50"/>
      <c r="AWX956" s="50"/>
      <c r="AWY956" s="50"/>
      <c r="AWZ956" s="50"/>
      <c r="AXA956" s="50"/>
      <c r="AXB956" s="50"/>
      <c r="AXC956" s="50"/>
      <c r="AXD956" s="50"/>
      <c r="AXE956" s="50"/>
      <c r="AXF956" s="50"/>
      <c r="AXG956" s="50"/>
      <c r="AXH956" s="50"/>
      <c r="AXI956" s="50"/>
      <c r="AXJ956" s="50"/>
      <c r="AXK956" s="50"/>
      <c r="AXL956" s="50"/>
      <c r="AXM956" s="50"/>
      <c r="AXN956" s="50"/>
      <c r="AXO956" s="50"/>
      <c r="AXP956" s="50"/>
      <c r="AXQ956" s="50"/>
      <c r="AXR956" s="50"/>
      <c r="AXS956" s="50"/>
      <c r="AXT956" s="50"/>
      <c r="AXU956" s="50"/>
      <c r="AXV956" s="50"/>
      <c r="AXW956" s="50"/>
      <c r="AXX956" s="50"/>
      <c r="AXY956" s="50"/>
      <c r="AXZ956" s="50"/>
      <c r="AYA956" s="50"/>
      <c r="AYB956" s="50"/>
      <c r="AYC956" s="50"/>
      <c r="AYD956" s="50"/>
    </row>
    <row r="957" spans="1:1330" s="50" customFormat="1" ht="45.75" customHeight="1">
      <c r="A957" s="589">
        <f>1+A956</f>
        <v>955</v>
      </c>
      <c r="B957" s="151" t="s">
        <v>9097</v>
      </c>
      <c r="C957" s="134" t="s">
        <v>9098</v>
      </c>
      <c r="D957" s="541" t="s">
        <v>645</v>
      </c>
      <c r="E957" s="135">
        <v>45559</v>
      </c>
      <c r="F957" s="542">
        <v>45560</v>
      </c>
      <c r="G957" s="542">
        <v>45646</v>
      </c>
      <c r="H957" s="540" t="s">
        <v>94</v>
      </c>
      <c r="I957" s="543" t="s">
        <v>95</v>
      </c>
      <c r="J957" s="134" t="s">
        <v>9099</v>
      </c>
      <c r="K957" s="544">
        <v>1075658557</v>
      </c>
      <c r="L957" s="540">
        <v>9</v>
      </c>
      <c r="M957" s="545" t="s">
        <v>97</v>
      </c>
      <c r="N957" s="343" t="s">
        <v>5078</v>
      </c>
      <c r="O957" s="546" t="s">
        <v>993</v>
      </c>
      <c r="P957" s="540" t="s">
        <v>9100</v>
      </c>
      <c r="Q957" s="540" t="s">
        <v>7596</v>
      </c>
      <c r="R957" s="547">
        <f>+G957-F957</f>
        <v>86</v>
      </c>
      <c r="S957" s="540" t="s">
        <v>663</v>
      </c>
      <c r="T957" s="548">
        <v>12000000</v>
      </c>
      <c r="U957" s="549" t="s">
        <v>9101</v>
      </c>
      <c r="V957" s="548">
        <f>+T957</f>
        <v>12000000</v>
      </c>
      <c r="W957" s="550">
        <v>45559</v>
      </c>
      <c r="X957" s="551" t="s">
        <v>103</v>
      </c>
      <c r="Y957" s="552">
        <f>+Z957+AA957+AB957</f>
        <v>133333333</v>
      </c>
      <c r="Z957" s="553">
        <v>133333333</v>
      </c>
      <c r="AA957" s="554">
        <v>0</v>
      </c>
      <c r="AB957" s="555">
        <v>0</v>
      </c>
      <c r="AC957" s="554">
        <v>0</v>
      </c>
      <c r="AD957" s="554">
        <v>0</v>
      </c>
      <c r="AE957" s="554">
        <v>0</v>
      </c>
      <c r="AF957" s="554">
        <v>0</v>
      </c>
      <c r="AG957" s="554">
        <v>0</v>
      </c>
      <c r="AH957" s="554">
        <v>0</v>
      </c>
      <c r="AI957" s="554">
        <v>0</v>
      </c>
      <c r="AJ957" s="554">
        <v>0</v>
      </c>
      <c r="AK957" s="556" t="s">
        <v>104</v>
      </c>
      <c r="AL957" s="557" t="s">
        <v>9102</v>
      </c>
      <c r="AM957" s="540" t="s">
        <v>3311</v>
      </c>
      <c r="AN957" s="558">
        <v>93204728</v>
      </c>
      <c r="AO957" s="556" t="s">
        <v>114</v>
      </c>
      <c r="AP957" s="540" t="s">
        <v>114</v>
      </c>
      <c r="AQ957" s="559" t="s">
        <v>114</v>
      </c>
      <c r="AR957" s="556" t="s">
        <v>114</v>
      </c>
      <c r="AS957" s="540" t="s">
        <v>109</v>
      </c>
      <c r="AT957" s="556" t="s">
        <v>109</v>
      </c>
      <c r="AU957" s="556" t="s">
        <v>392</v>
      </c>
      <c r="AV957" s="540"/>
      <c r="AW957" s="540"/>
      <c r="AX957" s="540" t="s">
        <v>109</v>
      </c>
      <c r="AY957" s="540" t="s">
        <v>108</v>
      </c>
      <c r="AZ957" s="560"/>
      <c r="BA957" s="540"/>
      <c r="BB957" s="561"/>
      <c r="BC957" s="560"/>
      <c r="BD957" s="547"/>
      <c r="BE957" s="547"/>
      <c r="BF957" s="547"/>
      <c r="BG957" s="560"/>
      <c r="BH957" s="562">
        <f>T957+BB957</f>
        <v>12000000</v>
      </c>
      <c r="BI957" s="349" t="s">
        <v>259</v>
      </c>
      <c r="BJ957" s="540"/>
      <c r="BK957" s="343" t="s">
        <v>114</v>
      </c>
      <c r="BL957" s="560"/>
      <c r="BM957" s="161" t="s">
        <v>2539</v>
      </c>
      <c r="BN957" s="345" t="s">
        <v>917</v>
      </c>
      <c r="BO957" s="343">
        <f>2024-1989</f>
        <v>35</v>
      </c>
      <c r="BP957" s="343">
        <v>32685</v>
      </c>
      <c r="BQ957" s="343" t="s">
        <v>578</v>
      </c>
      <c r="BR957" s="343" t="s">
        <v>108</v>
      </c>
      <c r="BS957" s="343" t="s">
        <v>108</v>
      </c>
      <c r="BT957" s="343" t="s">
        <v>108</v>
      </c>
      <c r="BU957" s="346" t="s">
        <v>9103</v>
      </c>
      <c r="BV957" s="343">
        <v>3124214750</v>
      </c>
      <c r="BW957" s="341" t="s">
        <v>9104</v>
      </c>
      <c r="BX957" s="344" t="s">
        <v>139</v>
      </c>
      <c r="BY957" s="343" t="s">
        <v>119</v>
      </c>
      <c r="BZ957" s="350" t="s">
        <v>3174</v>
      </c>
      <c r="CA957" s="358" t="s">
        <v>109</v>
      </c>
      <c r="CB957" s="358" t="s">
        <v>109</v>
      </c>
      <c r="CC957" s="358" t="s">
        <v>109</v>
      </c>
      <c r="CD957" s="360"/>
      <c r="CE957" s="157"/>
      <c r="CF957" s="157"/>
      <c r="CG957" s="157"/>
      <c r="CH957" s="157"/>
      <c r="CI957" s="157"/>
      <c r="CJ957" s="157"/>
      <c r="CK957" s="157"/>
      <c r="CL957" s="157"/>
      <c r="CM957" s="157" t="s">
        <v>109</v>
      </c>
      <c r="CN957" s="157"/>
    </row>
    <row r="958" spans="1:1330" s="50" customFormat="1" ht="45.75" customHeight="1">
      <c r="A958" s="589">
        <f>1+A957</f>
        <v>956</v>
      </c>
      <c r="B958" s="403" t="s">
        <v>9105</v>
      </c>
      <c r="C958" s="156" t="s">
        <v>9106</v>
      </c>
      <c r="D958" s="156" t="s">
        <v>6728</v>
      </c>
      <c r="E958" s="156">
        <v>45559</v>
      </c>
      <c r="F958" s="156">
        <v>45561</v>
      </c>
      <c r="G958" s="156">
        <v>45646</v>
      </c>
      <c r="H958" s="156" t="s">
        <v>94</v>
      </c>
      <c r="I958" s="156" t="s">
        <v>180</v>
      </c>
      <c r="J958" s="301" t="s">
        <v>9107</v>
      </c>
      <c r="K958" s="251">
        <v>1007430301</v>
      </c>
      <c r="L958" s="156">
        <v>3</v>
      </c>
      <c r="M958" s="156" t="s">
        <v>97</v>
      </c>
      <c r="N958" s="156" t="s">
        <v>5078</v>
      </c>
      <c r="O958" s="156" t="s">
        <v>857</v>
      </c>
      <c r="P958" s="156" t="s">
        <v>9108</v>
      </c>
      <c r="Q958" s="156" t="s">
        <v>7596</v>
      </c>
      <c r="R958" s="143">
        <f>+G958-F958</f>
        <v>85</v>
      </c>
      <c r="S958" s="134" t="s">
        <v>9109</v>
      </c>
      <c r="T958" s="253">
        <v>9240000</v>
      </c>
      <c r="U958" s="156" t="s">
        <v>9110</v>
      </c>
      <c r="V958" s="253">
        <f>+T958</f>
        <v>9240000</v>
      </c>
      <c r="W958" s="156">
        <v>45559</v>
      </c>
      <c r="X958" s="156" t="s">
        <v>103</v>
      </c>
      <c r="Y958" s="317">
        <f>+Z958+AA958+AB958</f>
        <v>9240000</v>
      </c>
      <c r="Z958" s="156">
        <v>9240000</v>
      </c>
      <c r="AA958" s="156">
        <v>0</v>
      </c>
      <c r="AB958" s="156">
        <v>0</v>
      </c>
      <c r="AC958" s="156">
        <v>0</v>
      </c>
      <c r="AD958" s="156">
        <v>0</v>
      </c>
      <c r="AE958" s="156">
        <v>0</v>
      </c>
      <c r="AF958" s="156">
        <v>0</v>
      </c>
      <c r="AG958" s="156">
        <v>0</v>
      </c>
      <c r="AH958" s="156">
        <v>0</v>
      </c>
      <c r="AI958" s="156">
        <v>0</v>
      </c>
      <c r="AJ958" s="156">
        <v>0</v>
      </c>
      <c r="AK958" s="156" t="s">
        <v>104</v>
      </c>
      <c r="AL958" s="103" t="s">
        <v>9111</v>
      </c>
      <c r="AM958" s="156" t="s">
        <v>8824</v>
      </c>
      <c r="AN958" s="156">
        <v>35199249</v>
      </c>
      <c r="AO958" s="156" t="s">
        <v>114</v>
      </c>
      <c r="AP958" s="156" t="s">
        <v>114</v>
      </c>
      <c r="AQ958" s="156" t="s">
        <v>114</v>
      </c>
      <c r="AR958" s="156" t="s">
        <v>114</v>
      </c>
      <c r="AS958" s="156" t="s">
        <v>109</v>
      </c>
      <c r="AT958" s="156" t="s">
        <v>109</v>
      </c>
      <c r="AU958" s="156" t="s">
        <v>392</v>
      </c>
      <c r="AV958" s="156"/>
      <c r="AW958" s="156"/>
      <c r="AX958" s="156"/>
      <c r="AY958" s="156" t="s">
        <v>108</v>
      </c>
      <c r="AZ958" s="156"/>
      <c r="BA958" s="156"/>
      <c r="BB958" s="156"/>
      <c r="BC958" s="156"/>
      <c r="BD958" s="156"/>
      <c r="BE958" s="156"/>
      <c r="BF958" s="156"/>
      <c r="BG958" s="156"/>
      <c r="BH958" s="153">
        <f>T958+BB958</f>
        <v>9240000</v>
      </c>
      <c r="BI958" s="438" t="s">
        <v>135</v>
      </c>
      <c r="BJ958" s="240"/>
      <c r="BK958" s="240" t="s">
        <v>114</v>
      </c>
      <c r="BL958" s="240"/>
      <c r="BM958" s="398" t="s">
        <v>136</v>
      </c>
      <c r="BN958" s="156" t="s">
        <v>161</v>
      </c>
      <c r="BO958" s="156">
        <v>23</v>
      </c>
      <c r="BP958" s="156">
        <v>36893</v>
      </c>
      <c r="BQ958" s="156" t="s">
        <v>108</v>
      </c>
      <c r="BR958" s="156" t="s">
        <v>108</v>
      </c>
      <c r="BS958" s="156" t="s">
        <v>108</v>
      </c>
      <c r="BT958" s="156" t="s">
        <v>108</v>
      </c>
      <c r="BU958" s="156" t="s">
        <v>9112</v>
      </c>
      <c r="BV958" s="156">
        <v>3204351785</v>
      </c>
      <c r="BW958" s="156" t="s">
        <v>9113</v>
      </c>
      <c r="BX958" s="156" t="s">
        <v>881</v>
      </c>
      <c r="BY958" s="156" t="s">
        <v>119</v>
      </c>
      <c r="BZ958" s="156" t="s">
        <v>9114</v>
      </c>
      <c r="CA958" s="157" t="s">
        <v>109</v>
      </c>
      <c r="CB958" s="157" t="s">
        <v>109</v>
      </c>
      <c r="CC958" s="157" t="s">
        <v>109</v>
      </c>
      <c r="CD958" s="156"/>
      <c r="CE958" s="156"/>
      <c r="CF958" s="156"/>
      <c r="CG958" s="156"/>
      <c r="CH958" s="156"/>
      <c r="CI958" s="156"/>
      <c r="CJ958" s="156"/>
      <c r="CK958" s="156"/>
      <c r="CL958" s="156"/>
      <c r="CM958" s="157" t="s">
        <v>109</v>
      </c>
      <c r="CN958" s="156"/>
      <c r="CO958" s="297"/>
      <c r="CP958" s="297"/>
      <c r="CQ958" s="297"/>
      <c r="CR958" s="297"/>
      <c r="CS958" s="297"/>
      <c r="CT958" s="297"/>
      <c r="CU958" s="297"/>
      <c r="CV958" s="297"/>
      <c r="CW958" s="297"/>
      <c r="CX958" s="297"/>
      <c r="CY958" s="297"/>
      <c r="CZ958" s="297"/>
      <c r="DA958" s="297"/>
      <c r="DB958" s="297"/>
      <c r="DC958" s="297"/>
      <c r="DD958" s="297"/>
      <c r="DE958" s="297"/>
      <c r="DF958" s="297"/>
      <c r="DG958" s="297"/>
      <c r="DH958" s="297"/>
      <c r="DI958" s="297"/>
      <c r="DJ958" s="297"/>
      <c r="DK958" s="297"/>
      <c r="DL958" s="297"/>
      <c r="DM958" s="297"/>
      <c r="DN958" s="297"/>
      <c r="DO958" s="297"/>
      <c r="DP958" s="297"/>
      <c r="DQ958" s="297"/>
      <c r="DR958" s="297"/>
      <c r="DS958" s="297"/>
      <c r="DT958" s="297"/>
      <c r="DU958" s="297"/>
      <c r="DV958" s="297"/>
      <c r="DW958" s="297"/>
      <c r="DX958" s="297"/>
      <c r="DY958" s="297"/>
      <c r="DZ958" s="297"/>
      <c r="EA958" s="297"/>
      <c r="EB958" s="297"/>
      <c r="EC958" s="297"/>
      <c r="ED958" s="297"/>
      <c r="EE958" s="297"/>
    </row>
    <row r="959" spans="1:1330" s="50" customFormat="1" ht="45.75" customHeight="1">
      <c r="A959" s="589">
        <f>1+A958</f>
        <v>957</v>
      </c>
      <c r="B959" s="151" t="s">
        <v>9115</v>
      </c>
      <c r="C959" s="134" t="s">
        <v>9116</v>
      </c>
      <c r="D959" s="541" t="s">
        <v>8490</v>
      </c>
      <c r="E959" s="135">
        <v>45559</v>
      </c>
      <c r="F959" s="542">
        <v>45560</v>
      </c>
      <c r="G959" s="542">
        <v>45635</v>
      </c>
      <c r="H959" s="540" t="s">
        <v>94</v>
      </c>
      <c r="I959" s="543" t="s">
        <v>95</v>
      </c>
      <c r="J959" s="134" t="s">
        <v>4945</v>
      </c>
      <c r="K959" s="544">
        <v>35476047</v>
      </c>
      <c r="L959" s="540">
        <v>6</v>
      </c>
      <c r="M959" s="545" t="s">
        <v>97</v>
      </c>
      <c r="N959" s="343" t="s">
        <v>5078</v>
      </c>
      <c r="O959" s="546" t="s">
        <v>99</v>
      </c>
      <c r="P959" s="540" t="s">
        <v>4946</v>
      </c>
      <c r="Q959" s="540" t="s">
        <v>9117</v>
      </c>
      <c r="R959" s="547">
        <f>+G959-F959</f>
        <v>75</v>
      </c>
      <c r="S959" s="540" t="s">
        <v>8730</v>
      </c>
      <c r="T959" s="548">
        <v>11250000</v>
      </c>
      <c r="U959" s="549" t="s">
        <v>9118</v>
      </c>
      <c r="V959" s="548">
        <f>+T959</f>
        <v>11250000</v>
      </c>
      <c r="W959" s="550">
        <v>45559</v>
      </c>
      <c r="X959" s="551" t="s">
        <v>103</v>
      </c>
      <c r="Y959" s="552">
        <f>+Z959+AA959+AB959</f>
        <v>11250000</v>
      </c>
      <c r="Z959" s="553">
        <v>11250000</v>
      </c>
      <c r="AA959" s="554">
        <v>0</v>
      </c>
      <c r="AB959" s="555">
        <v>0</v>
      </c>
      <c r="AC959" s="554">
        <v>0</v>
      </c>
      <c r="AD959" s="554">
        <v>0</v>
      </c>
      <c r="AE959" s="554">
        <v>0</v>
      </c>
      <c r="AF959" s="554">
        <v>0</v>
      </c>
      <c r="AG959" s="554">
        <v>0</v>
      </c>
      <c r="AH959" s="554">
        <v>0</v>
      </c>
      <c r="AI959" s="554">
        <v>0</v>
      </c>
      <c r="AJ959" s="554">
        <v>0</v>
      </c>
      <c r="AK959" s="556" t="s">
        <v>104</v>
      </c>
      <c r="AL959" s="557" t="s">
        <v>9119</v>
      </c>
      <c r="AM959" s="540" t="s">
        <v>9120</v>
      </c>
      <c r="AN959" s="558">
        <v>80500795</v>
      </c>
      <c r="AO959" s="556" t="s">
        <v>114</v>
      </c>
      <c r="AP959" s="540" t="s">
        <v>114</v>
      </c>
      <c r="AQ959" s="559" t="s">
        <v>114</v>
      </c>
      <c r="AR959" s="556" t="s">
        <v>114</v>
      </c>
      <c r="AS959" s="540" t="s">
        <v>109</v>
      </c>
      <c r="AT959" s="556" t="s">
        <v>109</v>
      </c>
      <c r="AU959" s="556" t="s">
        <v>392</v>
      </c>
      <c r="AV959" s="540"/>
      <c r="AW959" s="540"/>
      <c r="AX959" s="540"/>
      <c r="AY959" s="540" t="s">
        <v>108</v>
      </c>
      <c r="AZ959" s="560"/>
      <c r="BA959" s="540"/>
      <c r="BB959" s="561"/>
      <c r="BC959" s="560"/>
      <c r="BD959" s="547"/>
      <c r="BE959" s="547"/>
      <c r="BF959" s="547"/>
      <c r="BG959" s="560"/>
      <c r="BH959" s="562">
        <f>T959+BB959</f>
        <v>11250000</v>
      </c>
      <c r="BI959" s="349" t="s">
        <v>113</v>
      </c>
      <c r="BJ959" s="540"/>
      <c r="BK959" s="343" t="s">
        <v>114</v>
      </c>
      <c r="BL959" s="560"/>
      <c r="BM959" s="166"/>
      <c r="BN959" s="345" t="s">
        <v>161</v>
      </c>
      <c r="BO959" s="343">
        <v>52</v>
      </c>
      <c r="BP959" s="343">
        <v>26322</v>
      </c>
      <c r="BQ959" s="343" t="s">
        <v>108</v>
      </c>
      <c r="BR959" s="343" t="s">
        <v>108</v>
      </c>
      <c r="BS959" s="343" t="s">
        <v>108</v>
      </c>
      <c r="BT959" s="343" t="s">
        <v>108</v>
      </c>
      <c r="BU959" s="346" t="s">
        <v>9121</v>
      </c>
      <c r="BV959" s="343">
        <v>3168753127</v>
      </c>
      <c r="BW959" s="341" t="s">
        <v>9122</v>
      </c>
      <c r="BX959" s="344" t="s">
        <v>6875</v>
      </c>
      <c r="BY959" s="343" t="s">
        <v>119</v>
      </c>
      <c r="BZ959" s="350">
        <v>264139031</v>
      </c>
      <c r="CA959" s="358" t="s">
        <v>109</v>
      </c>
      <c r="CB959" s="358" t="s">
        <v>109</v>
      </c>
      <c r="CC959" s="358" t="s">
        <v>109</v>
      </c>
      <c r="CD959" s="360"/>
      <c r="CE959" s="157"/>
      <c r="CF959" s="157"/>
      <c r="CG959" s="157"/>
      <c r="CH959" s="157"/>
      <c r="CI959" s="157"/>
      <c r="CJ959" s="157"/>
      <c r="CK959" s="157"/>
      <c r="CL959" s="157"/>
      <c r="CM959" s="157" t="s">
        <v>109</v>
      </c>
      <c r="CN959" s="157"/>
    </row>
    <row r="960" spans="1:1330" s="50" customFormat="1" ht="45.75" customHeight="1">
      <c r="A960" s="589">
        <f>1+A959</f>
        <v>958</v>
      </c>
      <c r="B960" s="403" t="s">
        <v>9123</v>
      </c>
      <c r="C960" s="156" t="s">
        <v>9124</v>
      </c>
      <c r="D960" s="156" t="s">
        <v>9125</v>
      </c>
      <c r="E960" s="156">
        <v>45559</v>
      </c>
      <c r="F960" s="156">
        <v>45561</v>
      </c>
      <c r="G960" s="156">
        <v>45646</v>
      </c>
      <c r="H960" s="156" t="s">
        <v>94</v>
      </c>
      <c r="I960" s="156" t="s">
        <v>95</v>
      </c>
      <c r="J960" s="301" t="s">
        <v>9126</v>
      </c>
      <c r="K960" s="251">
        <v>1072717021</v>
      </c>
      <c r="L960" s="156">
        <v>6</v>
      </c>
      <c r="M960" s="156" t="s">
        <v>97</v>
      </c>
      <c r="N960" s="156" t="s">
        <v>5078</v>
      </c>
      <c r="O960" s="156" t="s">
        <v>168</v>
      </c>
      <c r="P960" s="156" t="s">
        <v>9127</v>
      </c>
      <c r="Q960" s="156" t="s">
        <v>7596</v>
      </c>
      <c r="R960" s="143">
        <f>+G960-F960</f>
        <v>85</v>
      </c>
      <c r="S960" s="134" t="s">
        <v>9128</v>
      </c>
      <c r="T960" s="253">
        <v>13539000</v>
      </c>
      <c r="U960" s="156" t="s">
        <v>9129</v>
      </c>
      <c r="V960" s="253">
        <f>+T960</f>
        <v>13539000</v>
      </c>
      <c r="W960" s="156">
        <v>45559</v>
      </c>
      <c r="X960" s="156" t="s">
        <v>103</v>
      </c>
      <c r="Y960" s="317">
        <f>+Z960+AA960+AB960</f>
        <v>13539000</v>
      </c>
      <c r="Z960" s="156">
        <v>13539000</v>
      </c>
      <c r="AA960" s="156">
        <v>0</v>
      </c>
      <c r="AB960" s="156">
        <v>0</v>
      </c>
      <c r="AC960" s="156">
        <v>0</v>
      </c>
      <c r="AD960" s="156">
        <v>0</v>
      </c>
      <c r="AE960" s="156">
        <v>0</v>
      </c>
      <c r="AF960" s="156">
        <v>0</v>
      </c>
      <c r="AG960" s="156">
        <v>0</v>
      </c>
      <c r="AH960" s="156">
        <v>0</v>
      </c>
      <c r="AI960" s="156">
        <v>0</v>
      </c>
      <c r="AJ960" s="156">
        <v>0</v>
      </c>
      <c r="AK960" s="156" t="s">
        <v>104</v>
      </c>
      <c r="AL960" s="103" t="s">
        <v>9130</v>
      </c>
      <c r="AM960" s="156" t="s">
        <v>4678</v>
      </c>
      <c r="AN960" s="156">
        <v>74371627</v>
      </c>
      <c r="AO960" s="156" t="s">
        <v>114</v>
      </c>
      <c r="AP960" s="156" t="s">
        <v>114</v>
      </c>
      <c r="AQ960" s="156" t="s">
        <v>114</v>
      </c>
      <c r="AR960" s="156" t="s">
        <v>114</v>
      </c>
      <c r="AS960" s="156" t="s">
        <v>109</v>
      </c>
      <c r="AT960" s="156" t="s">
        <v>109</v>
      </c>
      <c r="AU960" s="156" t="s">
        <v>392</v>
      </c>
      <c r="AV960" s="156"/>
      <c r="AW960" s="156"/>
      <c r="AX960" s="156"/>
      <c r="AY960" s="156" t="s">
        <v>108</v>
      </c>
      <c r="AZ960" s="156"/>
      <c r="BA960" s="156"/>
      <c r="BB960" s="156"/>
      <c r="BC960" s="156"/>
      <c r="BD960" s="156"/>
      <c r="BE960" s="156"/>
      <c r="BF960" s="156"/>
      <c r="BG960" s="156"/>
      <c r="BH960" s="153">
        <f>T960+BB960</f>
        <v>13539000</v>
      </c>
      <c r="BI960" s="437" t="s">
        <v>259</v>
      </c>
      <c r="BJ960" s="240"/>
      <c r="BK960" s="240" t="s">
        <v>114</v>
      </c>
      <c r="BL960" s="240"/>
      <c r="BM960" s="161" t="s">
        <v>2539</v>
      </c>
      <c r="BN960" s="156" t="s">
        <v>917</v>
      </c>
      <c r="BO960" s="156">
        <v>26</v>
      </c>
      <c r="BP960" s="156">
        <v>35832</v>
      </c>
      <c r="BQ960" s="156" t="s">
        <v>578</v>
      </c>
      <c r="BR960" s="156" t="s">
        <v>108</v>
      </c>
      <c r="BS960" s="156" t="s">
        <v>108</v>
      </c>
      <c r="BT960" s="156" t="s">
        <v>108</v>
      </c>
      <c r="BU960" s="156" t="s">
        <v>9131</v>
      </c>
      <c r="BV960" s="156">
        <v>3138753574</v>
      </c>
      <c r="BW960" s="156" t="s">
        <v>9132</v>
      </c>
      <c r="BX960" s="156" t="s">
        <v>139</v>
      </c>
      <c r="BY960" s="156" t="s">
        <v>119</v>
      </c>
      <c r="BZ960" s="156" t="s">
        <v>9133</v>
      </c>
      <c r="CA960" s="157" t="s">
        <v>109</v>
      </c>
      <c r="CB960" s="157" t="s">
        <v>109</v>
      </c>
      <c r="CC960" s="157" t="s">
        <v>109</v>
      </c>
      <c r="CD960" s="156"/>
      <c r="CE960" s="156"/>
      <c r="CF960" s="156"/>
      <c r="CG960" s="156"/>
      <c r="CH960" s="156"/>
      <c r="CI960" s="156"/>
      <c r="CJ960" s="156"/>
      <c r="CK960" s="156"/>
      <c r="CL960" s="156"/>
      <c r="CM960" s="157" t="s">
        <v>109</v>
      </c>
      <c r="CN960" s="156"/>
      <c r="CO960" s="297"/>
      <c r="CP960" s="297"/>
      <c r="CQ960" s="297"/>
      <c r="CR960" s="297"/>
      <c r="CS960" s="297"/>
      <c r="CT960" s="297"/>
      <c r="CU960" s="297"/>
      <c r="CV960" s="297"/>
      <c r="CW960" s="297"/>
      <c r="CX960" s="297"/>
      <c r="CY960" s="297"/>
      <c r="CZ960" s="297"/>
      <c r="DA960" s="297"/>
      <c r="DB960" s="297"/>
      <c r="DC960" s="297"/>
      <c r="DD960" s="297"/>
      <c r="DE960" s="297"/>
      <c r="DF960" s="297"/>
      <c r="DG960" s="297"/>
      <c r="DH960" s="297"/>
      <c r="DI960" s="297"/>
      <c r="DJ960" s="297"/>
      <c r="DK960" s="297"/>
      <c r="DL960" s="297"/>
      <c r="DM960" s="297"/>
      <c r="DN960" s="297"/>
      <c r="DO960" s="297"/>
      <c r="DP960" s="297"/>
      <c r="DQ960" s="297"/>
      <c r="DR960" s="297"/>
      <c r="DS960" s="297"/>
      <c r="DT960" s="297"/>
      <c r="DU960" s="297"/>
      <c r="DV960" s="297"/>
      <c r="DW960" s="297"/>
      <c r="DX960" s="297"/>
      <c r="DY960" s="297"/>
      <c r="DZ960" s="297"/>
      <c r="EA960" s="297"/>
      <c r="EB960" s="297"/>
      <c r="EC960" s="297"/>
      <c r="ED960" s="297"/>
      <c r="EE960" s="297"/>
    </row>
    <row r="961" spans="1:4894" s="50" customFormat="1" ht="45.75" customHeight="1">
      <c r="A961" s="589">
        <f>1+A960</f>
        <v>959</v>
      </c>
      <c r="B961" s="403" t="s">
        <v>9134</v>
      </c>
      <c r="C961" s="156" t="s">
        <v>9135</v>
      </c>
      <c r="D961" s="156" t="s">
        <v>9125</v>
      </c>
      <c r="E961" s="156">
        <v>45559</v>
      </c>
      <c r="F961" s="156">
        <v>45561</v>
      </c>
      <c r="G961" s="156">
        <v>45646</v>
      </c>
      <c r="H961" s="156" t="s">
        <v>94</v>
      </c>
      <c r="I961" s="156" t="s">
        <v>95</v>
      </c>
      <c r="J961" s="301" t="s">
        <v>9136</v>
      </c>
      <c r="K961" s="251">
        <v>53910919</v>
      </c>
      <c r="L961" s="156">
        <v>0</v>
      </c>
      <c r="M961" s="156" t="s">
        <v>97</v>
      </c>
      <c r="N961" s="156" t="s">
        <v>5078</v>
      </c>
      <c r="O961" s="156" t="s">
        <v>168</v>
      </c>
      <c r="P961" s="156" t="s">
        <v>9137</v>
      </c>
      <c r="Q961" s="156" t="s">
        <v>7596</v>
      </c>
      <c r="R961" s="143">
        <f>+G961-F961</f>
        <v>85</v>
      </c>
      <c r="S961" s="134" t="s">
        <v>9128</v>
      </c>
      <c r="T961" s="253">
        <v>13539000</v>
      </c>
      <c r="U961" s="156" t="s">
        <v>9138</v>
      </c>
      <c r="V961" s="253">
        <f>+T961</f>
        <v>13539000</v>
      </c>
      <c r="W961" s="156">
        <v>45560</v>
      </c>
      <c r="X961" s="156" t="s">
        <v>103</v>
      </c>
      <c r="Y961" s="317">
        <f>+Z961+AA961+AB961</f>
        <v>13539000</v>
      </c>
      <c r="Z961" s="156">
        <v>13539000</v>
      </c>
      <c r="AA961" s="156">
        <v>0</v>
      </c>
      <c r="AB961" s="156">
        <v>0</v>
      </c>
      <c r="AC961" s="156">
        <v>0</v>
      </c>
      <c r="AD961" s="156">
        <v>0</v>
      </c>
      <c r="AE961" s="156">
        <v>0</v>
      </c>
      <c r="AF961" s="156">
        <v>0</v>
      </c>
      <c r="AG961" s="156">
        <v>0</v>
      </c>
      <c r="AH961" s="156">
        <v>0</v>
      </c>
      <c r="AI961" s="156">
        <v>0</v>
      </c>
      <c r="AJ961" s="156">
        <v>0</v>
      </c>
      <c r="AK961" s="156" t="s">
        <v>104</v>
      </c>
      <c r="AL961" s="103" t="s">
        <v>9139</v>
      </c>
      <c r="AM961" s="156" t="s">
        <v>6845</v>
      </c>
      <c r="AN961" s="156">
        <v>52966811</v>
      </c>
      <c r="AO961" s="156" t="s">
        <v>114</v>
      </c>
      <c r="AP961" s="156" t="s">
        <v>114</v>
      </c>
      <c r="AQ961" s="156" t="s">
        <v>114</v>
      </c>
      <c r="AR961" s="156" t="s">
        <v>114</v>
      </c>
      <c r="AS961" s="156" t="s">
        <v>109</v>
      </c>
      <c r="AT961" s="156" t="s">
        <v>109</v>
      </c>
      <c r="AU961" s="156" t="s">
        <v>392</v>
      </c>
      <c r="AV961" s="156"/>
      <c r="AW961" s="156"/>
      <c r="AX961" s="156"/>
      <c r="AY961" s="156" t="s">
        <v>108</v>
      </c>
      <c r="AZ961" s="156"/>
      <c r="BA961" s="156"/>
      <c r="BB961" s="156"/>
      <c r="BC961" s="156"/>
      <c r="BD961" s="156"/>
      <c r="BE961" s="156"/>
      <c r="BF961" s="156"/>
      <c r="BG961" s="156"/>
      <c r="BH961" s="153">
        <f>T961+BB961</f>
        <v>13539000</v>
      </c>
      <c r="BI961" s="437" t="s">
        <v>259</v>
      </c>
      <c r="BJ961" s="240"/>
      <c r="BK961" s="240" t="s">
        <v>114</v>
      </c>
      <c r="BL961" s="240"/>
      <c r="BM961" s="161" t="s">
        <v>2539</v>
      </c>
      <c r="BN961" s="156" t="s">
        <v>161</v>
      </c>
      <c r="BO961" s="156">
        <v>40</v>
      </c>
      <c r="BP961" s="156">
        <v>30921</v>
      </c>
      <c r="BQ961" s="156" t="s">
        <v>108</v>
      </c>
      <c r="BR961" s="156" t="s">
        <v>108</v>
      </c>
      <c r="BS961" s="156" t="s">
        <v>108</v>
      </c>
      <c r="BT961" s="156" t="s">
        <v>108</v>
      </c>
      <c r="BU961" s="156" t="s">
        <v>9140</v>
      </c>
      <c r="BV961" s="156">
        <v>3103321333</v>
      </c>
      <c r="BW961" s="156" t="s">
        <v>9141</v>
      </c>
      <c r="BX961" s="156" t="s">
        <v>881</v>
      </c>
      <c r="BY961" s="156" t="s">
        <v>119</v>
      </c>
      <c r="BZ961" s="156">
        <v>33741875662</v>
      </c>
      <c r="CA961" s="157" t="s">
        <v>109</v>
      </c>
      <c r="CB961" s="157" t="s">
        <v>109</v>
      </c>
      <c r="CC961" s="157" t="s">
        <v>109</v>
      </c>
      <c r="CD961" s="156"/>
      <c r="CE961" s="156"/>
      <c r="CF961" s="156"/>
      <c r="CG961" s="156"/>
      <c r="CH961" s="156"/>
      <c r="CI961" s="156"/>
      <c r="CJ961" s="156"/>
      <c r="CK961" s="156"/>
      <c r="CL961" s="156"/>
      <c r="CM961" s="157" t="s">
        <v>109</v>
      </c>
      <c r="CN961" s="156"/>
      <c r="CO961" s="297"/>
      <c r="CP961" s="297"/>
      <c r="CQ961" s="297"/>
      <c r="CR961" s="297"/>
      <c r="CS961" s="297"/>
      <c r="CT961" s="297"/>
      <c r="CU961" s="297"/>
      <c r="CV961" s="297"/>
      <c r="CW961" s="297"/>
      <c r="CX961" s="297"/>
      <c r="CY961" s="297"/>
      <c r="CZ961" s="297"/>
      <c r="DA961" s="297"/>
      <c r="DB961" s="297"/>
      <c r="DC961" s="297"/>
      <c r="DD961" s="297"/>
      <c r="DE961" s="297"/>
      <c r="DF961" s="297"/>
      <c r="DG961" s="297"/>
      <c r="DH961" s="297"/>
      <c r="DI961" s="297"/>
      <c r="DJ961" s="297"/>
      <c r="DK961" s="297"/>
      <c r="DL961" s="297"/>
      <c r="DM961" s="297"/>
      <c r="DN961" s="297"/>
      <c r="DO961" s="297"/>
      <c r="DP961" s="297"/>
      <c r="DQ961" s="297"/>
      <c r="DR961" s="297"/>
      <c r="DS961" s="297"/>
      <c r="DT961" s="297"/>
      <c r="DU961" s="297"/>
      <c r="DV961" s="297"/>
      <c r="DW961" s="297"/>
      <c r="DX961" s="297"/>
      <c r="DY961" s="297"/>
      <c r="DZ961" s="297"/>
      <c r="EA961" s="297"/>
      <c r="EB961" s="297"/>
      <c r="EC961" s="297"/>
      <c r="ED961" s="297"/>
      <c r="EE961" s="297"/>
    </row>
    <row r="962" spans="1:4894" s="50" customFormat="1" ht="45.75" customHeight="1">
      <c r="A962" s="589">
        <f>1+A961</f>
        <v>960</v>
      </c>
      <c r="B962" s="403" t="s">
        <v>9142</v>
      </c>
      <c r="C962" s="156" t="s">
        <v>9143</v>
      </c>
      <c r="D962" s="156" t="s">
        <v>6728</v>
      </c>
      <c r="E962" s="156">
        <v>45559</v>
      </c>
      <c r="F962" s="156">
        <v>45561</v>
      </c>
      <c r="G962" s="156">
        <v>45646</v>
      </c>
      <c r="H962" s="156" t="s">
        <v>94</v>
      </c>
      <c r="I962" s="156" t="s">
        <v>95</v>
      </c>
      <c r="J962" s="301" t="s">
        <v>9144</v>
      </c>
      <c r="K962" s="251">
        <v>1072705320</v>
      </c>
      <c r="L962" s="156">
        <v>1</v>
      </c>
      <c r="M962" s="156" t="s">
        <v>97</v>
      </c>
      <c r="N962" s="156" t="s">
        <v>5078</v>
      </c>
      <c r="O962" s="156" t="s">
        <v>857</v>
      </c>
      <c r="P962" s="156" t="s">
        <v>9145</v>
      </c>
      <c r="Q962" s="156" t="s">
        <v>7596</v>
      </c>
      <c r="R962" s="143">
        <f>+G962-F962</f>
        <v>85</v>
      </c>
      <c r="S962" s="134" t="s">
        <v>208</v>
      </c>
      <c r="T962" s="253">
        <v>15000000</v>
      </c>
      <c r="U962" s="156" t="s">
        <v>9146</v>
      </c>
      <c r="V962" s="253">
        <f>+T962</f>
        <v>15000000</v>
      </c>
      <c r="W962" s="156">
        <v>45560</v>
      </c>
      <c r="X962" s="156" t="s">
        <v>103</v>
      </c>
      <c r="Y962" s="317">
        <f>+Z962+AA962+AB962</f>
        <v>15000000</v>
      </c>
      <c r="Z962" s="156">
        <v>15000000</v>
      </c>
      <c r="AA962" s="156">
        <v>0</v>
      </c>
      <c r="AB962" s="156">
        <v>0</v>
      </c>
      <c r="AC962" s="156">
        <v>0</v>
      </c>
      <c r="AD962" s="156">
        <v>0</v>
      </c>
      <c r="AE962" s="156">
        <v>0</v>
      </c>
      <c r="AF962" s="156">
        <v>0</v>
      </c>
      <c r="AG962" s="156">
        <v>0</v>
      </c>
      <c r="AH962" s="156">
        <v>0</v>
      </c>
      <c r="AI962" s="156">
        <v>0</v>
      </c>
      <c r="AJ962" s="156">
        <v>0</v>
      </c>
      <c r="AK962" s="156" t="s">
        <v>104</v>
      </c>
      <c r="AL962" s="103" t="s">
        <v>9147</v>
      </c>
      <c r="AM962" s="156" t="s">
        <v>6627</v>
      </c>
      <c r="AN962" s="156">
        <v>35197268</v>
      </c>
      <c r="AO962" s="156" t="s">
        <v>114</v>
      </c>
      <c r="AP962" s="156" t="s">
        <v>114</v>
      </c>
      <c r="AQ962" s="156" t="s">
        <v>114</v>
      </c>
      <c r="AR962" s="156" t="s">
        <v>114</v>
      </c>
      <c r="AS962" s="156" t="s">
        <v>109</v>
      </c>
      <c r="AT962" s="156" t="s">
        <v>109</v>
      </c>
      <c r="AU962" s="156" t="s">
        <v>392</v>
      </c>
      <c r="AV962" s="156"/>
      <c r="AW962" s="156"/>
      <c r="AX962" s="156"/>
      <c r="AY962" s="156" t="s">
        <v>108</v>
      </c>
      <c r="AZ962" s="156"/>
      <c r="BA962" s="156"/>
      <c r="BB962" s="156"/>
      <c r="BC962" s="156"/>
      <c r="BD962" s="156"/>
      <c r="BE962" s="156"/>
      <c r="BF962" s="156"/>
      <c r="BG962" s="156"/>
      <c r="BH962" s="153">
        <f>T962+BB962</f>
        <v>15000000</v>
      </c>
      <c r="BI962" s="296" t="s">
        <v>135</v>
      </c>
      <c r="BJ962" s="240"/>
      <c r="BK962" s="240" t="s">
        <v>114</v>
      </c>
      <c r="BL962" s="240"/>
      <c r="BM962" s="398" t="s">
        <v>136</v>
      </c>
      <c r="BN962" s="156" t="s">
        <v>917</v>
      </c>
      <c r="BO962" s="156">
        <v>29</v>
      </c>
      <c r="BP962" s="156">
        <v>34772</v>
      </c>
      <c r="BQ962" s="156" t="s">
        <v>578</v>
      </c>
      <c r="BR962" s="156" t="s">
        <v>108</v>
      </c>
      <c r="BS962" s="156" t="s">
        <v>108</v>
      </c>
      <c r="BT962" s="156" t="s">
        <v>108</v>
      </c>
      <c r="BU962" s="156" t="s">
        <v>9148</v>
      </c>
      <c r="BV962" s="156">
        <v>3004569074</v>
      </c>
      <c r="BW962" s="156" t="s">
        <v>9149</v>
      </c>
      <c r="BX962" s="156" t="s">
        <v>1030</v>
      </c>
      <c r="BY962" s="156" t="s">
        <v>119</v>
      </c>
      <c r="BZ962" s="156" t="s">
        <v>9150</v>
      </c>
      <c r="CA962" s="157" t="s">
        <v>109</v>
      </c>
      <c r="CB962" s="157" t="s">
        <v>109</v>
      </c>
      <c r="CC962" s="157" t="s">
        <v>109</v>
      </c>
      <c r="CD962" s="156"/>
      <c r="CE962" s="156"/>
      <c r="CF962" s="156"/>
      <c r="CG962" s="156"/>
      <c r="CH962" s="156"/>
      <c r="CI962" s="156"/>
      <c r="CJ962" s="156"/>
      <c r="CK962" s="156"/>
      <c r="CL962" s="156"/>
      <c r="CM962" s="157" t="s">
        <v>109</v>
      </c>
      <c r="CN962" s="156"/>
      <c r="CO962" s="297"/>
      <c r="CP962" s="297"/>
      <c r="CQ962" s="297"/>
      <c r="CR962" s="297"/>
      <c r="CS962" s="297"/>
      <c r="CT962" s="297"/>
      <c r="CU962" s="297"/>
      <c r="CV962" s="297"/>
      <c r="CW962" s="297"/>
      <c r="CX962" s="297"/>
      <c r="CY962" s="297"/>
      <c r="CZ962" s="297"/>
      <c r="DA962" s="297"/>
      <c r="DB962" s="297"/>
      <c r="DC962" s="297"/>
      <c r="DD962" s="297"/>
      <c r="DE962" s="297"/>
      <c r="DF962" s="297"/>
      <c r="DG962" s="297"/>
      <c r="DH962" s="297"/>
      <c r="DI962" s="297"/>
      <c r="DJ962" s="297"/>
      <c r="DK962" s="297"/>
      <c r="DL962" s="297"/>
      <c r="DM962" s="297"/>
      <c r="DN962" s="297"/>
      <c r="DO962" s="297"/>
      <c r="DP962" s="297"/>
      <c r="DQ962" s="297"/>
      <c r="DR962" s="297"/>
      <c r="DS962" s="297"/>
      <c r="DT962" s="297"/>
      <c r="DU962" s="297"/>
      <c r="DV962" s="297"/>
      <c r="DW962" s="297"/>
      <c r="DX962" s="297"/>
      <c r="DY962" s="297"/>
      <c r="DZ962" s="297"/>
      <c r="EA962" s="297"/>
      <c r="EB962" s="297"/>
      <c r="EC962" s="297"/>
      <c r="ED962" s="297"/>
      <c r="EE962" s="297"/>
    </row>
    <row r="963" spans="1:4894" s="50" customFormat="1" ht="45.75" customHeight="1">
      <c r="A963" s="571">
        <f>1+A962</f>
        <v>961</v>
      </c>
      <c r="B963" s="218" t="s">
        <v>9151</v>
      </c>
      <c r="C963" s="201" t="s">
        <v>9152</v>
      </c>
      <c r="D963" s="205" t="s">
        <v>8673</v>
      </c>
      <c r="E963" s="202">
        <v>45559</v>
      </c>
      <c r="F963" s="203">
        <v>45561</v>
      </c>
      <c r="G963" s="203">
        <v>45651</v>
      </c>
      <c r="H963" s="201" t="s">
        <v>94</v>
      </c>
      <c r="I963" s="206" t="s">
        <v>95</v>
      </c>
      <c r="J963" s="201" t="s">
        <v>9153</v>
      </c>
      <c r="K963" s="271">
        <v>1018487712</v>
      </c>
      <c r="L963" s="201">
        <v>2</v>
      </c>
      <c r="M963" s="272" t="s">
        <v>97</v>
      </c>
      <c r="N963" s="208" t="s">
        <v>5078</v>
      </c>
      <c r="O963" s="218" t="s">
        <v>168</v>
      </c>
      <c r="P963" s="201" t="s">
        <v>9154</v>
      </c>
      <c r="Q963" s="201" t="s">
        <v>2642</v>
      </c>
      <c r="R963" s="210">
        <f>+G963-F963</f>
        <v>90</v>
      </c>
      <c r="S963" s="201" t="s">
        <v>9155</v>
      </c>
      <c r="T963" s="273">
        <v>19950000</v>
      </c>
      <c r="U963" s="274" t="s">
        <v>9156</v>
      </c>
      <c r="V963" s="273">
        <f>+T963</f>
        <v>19950000</v>
      </c>
      <c r="W963" s="275">
        <v>45560</v>
      </c>
      <c r="X963" s="276" t="s">
        <v>103</v>
      </c>
      <c r="Y963" s="313">
        <f>+Z963+AA963+AB963</f>
        <v>19950000</v>
      </c>
      <c r="Z963" s="215">
        <v>19950000</v>
      </c>
      <c r="AA963" s="216">
        <v>0</v>
      </c>
      <c r="AB963" s="217">
        <v>0</v>
      </c>
      <c r="AC963" s="216">
        <v>0</v>
      </c>
      <c r="AD963" s="216">
        <v>0</v>
      </c>
      <c r="AE963" s="216">
        <v>0</v>
      </c>
      <c r="AF963" s="216">
        <v>0</v>
      </c>
      <c r="AG963" s="216">
        <v>0</v>
      </c>
      <c r="AH963" s="216">
        <v>0</v>
      </c>
      <c r="AI963" s="216">
        <v>0</v>
      </c>
      <c r="AJ963" s="216">
        <v>0</v>
      </c>
      <c r="AK963" s="209" t="s">
        <v>104</v>
      </c>
      <c r="AL963" s="191" t="s">
        <v>9157</v>
      </c>
      <c r="AM963" s="201" t="s">
        <v>407</v>
      </c>
      <c r="AN963" s="207">
        <v>80845166</v>
      </c>
      <c r="AO963" s="209" t="s">
        <v>114</v>
      </c>
      <c r="AP963" s="201" t="s">
        <v>114</v>
      </c>
      <c r="AQ963" s="277" t="s">
        <v>114</v>
      </c>
      <c r="AR963" s="209" t="s">
        <v>114</v>
      </c>
      <c r="AS963" s="201" t="s">
        <v>109</v>
      </c>
      <c r="AT963" s="209" t="s">
        <v>109</v>
      </c>
      <c r="AU963" s="209" t="s">
        <v>392</v>
      </c>
      <c r="AV963" s="201"/>
      <c r="AW963" s="201"/>
      <c r="AX963" s="201" t="s">
        <v>109</v>
      </c>
      <c r="AY963" s="201" t="s">
        <v>108</v>
      </c>
      <c r="AZ963" s="240"/>
      <c r="BA963" s="201"/>
      <c r="BB963" s="241"/>
      <c r="BC963" s="240"/>
      <c r="BD963" s="210"/>
      <c r="BE963" s="210"/>
      <c r="BF963" s="210"/>
      <c r="BG963" s="240"/>
      <c r="BH963" s="221">
        <f>T963+BB963</f>
        <v>19950000</v>
      </c>
      <c r="BI963" s="224" t="s">
        <v>259</v>
      </c>
      <c r="BJ963" s="201"/>
      <c r="BK963" s="208" t="s">
        <v>114</v>
      </c>
      <c r="BL963" s="240"/>
      <c r="BM963" s="398" t="s">
        <v>6996</v>
      </c>
      <c r="BN963" s="292" t="s">
        <v>161</v>
      </c>
      <c r="BO963" s="208">
        <v>28</v>
      </c>
      <c r="BP963" s="208">
        <v>35282</v>
      </c>
      <c r="BQ963" s="208" t="s">
        <v>108</v>
      </c>
      <c r="BR963" s="208" t="s">
        <v>108</v>
      </c>
      <c r="BS963" s="208" t="s">
        <v>108</v>
      </c>
      <c r="BT963" s="208" t="s">
        <v>108</v>
      </c>
      <c r="BU963" s="237" t="s">
        <v>9158</v>
      </c>
      <c r="BV963" s="208">
        <v>3016797925</v>
      </c>
      <c r="BW963" s="278" t="s">
        <v>9159</v>
      </c>
      <c r="BX963" s="224" t="s">
        <v>6517</v>
      </c>
      <c r="BY963" s="208" t="s">
        <v>119</v>
      </c>
      <c r="BZ963" s="329" t="s">
        <v>9160</v>
      </c>
      <c r="CA963" s="320" t="s">
        <v>109</v>
      </c>
      <c r="CB963" s="320" t="s">
        <v>109</v>
      </c>
      <c r="CC963" s="322" t="s">
        <v>8852</v>
      </c>
      <c r="CD963" s="322"/>
      <c r="CE963" s="223"/>
      <c r="CF963" s="223"/>
      <c r="CG963" s="223"/>
      <c r="CH963" s="223"/>
      <c r="CI963" s="223"/>
      <c r="CJ963" s="223"/>
      <c r="CK963" s="223"/>
      <c r="CL963" s="223"/>
      <c r="CM963" s="303"/>
      <c r="CN963" s="223"/>
    </row>
    <row r="964" spans="1:4894" s="290" customFormat="1" ht="45.75" customHeight="1">
      <c r="A964" s="589">
        <f>1+A963</f>
        <v>962</v>
      </c>
      <c r="B964" s="403" t="s">
        <v>9161</v>
      </c>
      <c r="C964" s="156" t="s">
        <v>9162</v>
      </c>
      <c r="D964" s="156" t="s">
        <v>6692</v>
      </c>
      <c r="E964" s="156">
        <v>45559</v>
      </c>
      <c r="F964" s="156"/>
      <c r="G964" s="156"/>
      <c r="H964" s="156" t="s">
        <v>94</v>
      </c>
      <c r="I964" s="156" t="s">
        <v>95</v>
      </c>
      <c r="J964" s="301" t="s">
        <v>2640</v>
      </c>
      <c r="K964" s="251">
        <v>79690791</v>
      </c>
      <c r="L964" s="156">
        <v>4</v>
      </c>
      <c r="M964" s="156" t="s">
        <v>97</v>
      </c>
      <c r="N964" s="156" t="s">
        <v>5078</v>
      </c>
      <c r="O964" s="156" t="s">
        <v>783</v>
      </c>
      <c r="P964" s="156" t="s">
        <v>9048</v>
      </c>
      <c r="Q964" s="156" t="s">
        <v>8966</v>
      </c>
      <c r="R964" s="143">
        <f>+G964-F964</f>
        <v>0</v>
      </c>
      <c r="S964" s="134" t="s">
        <v>8525</v>
      </c>
      <c r="T964" s="253">
        <v>16500000</v>
      </c>
      <c r="U964" s="156"/>
      <c r="V964" s="253">
        <f>+T964</f>
        <v>16500000</v>
      </c>
      <c r="W964" s="156"/>
      <c r="X964" s="156" t="s">
        <v>103</v>
      </c>
      <c r="Y964" s="317">
        <f>+Z964+AA964+AB964</f>
        <v>16500000</v>
      </c>
      <c r="Z964" s="156">
        <v>16500000</v>
      </c>
      <c r="AA964" s="156">
        <v>0</v>
      </c>
      <c r="AB964" s="156">
        <v>0</v>
      </c>
      <c r="AC964" s="156">
        <v>0</v>
      </c>
      <c r="AD964" s="156">
        <v>0</v>
      </c>
      <c r="AE964" s="156">
        <v>0</v>
      </c>
      <c r="AF964" s="156">
        <v>0</v>
      </c>
      <c r="AG964" s="156">
        <v>0</v>
      </c>
      <c r="AH964" s="156">
        <v>0</v>
      </c>
      <c r="AI964" s="156">
        <v>0</v>
      </c>
      <c r="AJ964" s="156">
        <v>0</v>
      </c>
      <c r="AK964" s="156" t="s">
        <v>104</v>
      </c>
      <c r="AL964" s="103" t="s">
        <v>9163</v>
      </c>
      <c r="AM964" s="156" t="s">
        <v>8407</v>
      </c>
      <c r="AN964" s="156">
        <v>20455955</v>
      </c>
      <c r="AO964" s="156" t="s">
        <v>114</v>
      </c>
      <c r="AP964" s="156" t="s">
        <v>114</v>
      </c>
      <c r="AQ964" s="156" t="s">
        <v>114</v>
      </c>
      <c r="AR964" s="156" t="s">
        <v>114</v>
      </c>
      <c r="AS964" s="156" t="s">
        <v>109</v>
      </c>
      <c r="AT964" s="156" t="s">
        <v>109</v>
      </c>
      <c r="AU964" s="156" t="s">
        <v>392</v>
      </c>
      <c r="AV964" s="156"/>
      <c r="AW964" s="156"/>
      <c r="AX964" s="156"/>
      <c r="AY964" s="156" t="s">
        <v>108</v>
      </c>
      <c r="AZ964" s="156"/>
      <c r="BA964" s="156"/>
      <c r="BB964" s="156"/>
      <c r="BC964" s="156"/>
      <c r="BD964" s="156"/>
      <c r="BE964" s="156"/>
      <c r="BF964" s="156"/>
      <c r="BG964" s="156"/>
      <c r="BH964" s="153">
        <f>T964+BB964</f>
        <v>16500000</v>
      </c>
      <c r="BI964" s="349" t="s">
        <v>113</v>
      </c>
      <c r="BJ964" s="240"/>
      <c r="BK964" s="240" t="s">
        <v>114</v>
      </c>
      <c r="BL964" s="240"/>
      <c r="BM964" s="437"/>
      <c r="BN964" s="156" t="s">
        <v>161</v>
      </c>
      <c r="BO964" s="156">
        <v>28</v>
      </c>
      <c r="BP964" s="156">
        <v>35282</v>
      </c>
      <c r="BQ964" s="156" t="s">
        <v>108</v>
      </c>
      <c r="BR964" s="156" t="s">
        <v>108</v>
      </c>
      <c r="BS964" s="156" t="s">
        <v>108</v>
      </c>
      <c r="BT964" s="156" t="s">
        <v>108</v>
      </c>
      <c r="BU964" s="156" t="s">
        <v>9158</v>
      </c>
      <c r="BV964" s="156">
        <v>3016797925</v>
      </c>
      <c r="BW964" s="156" t="s">
        <v>9159</v>
      </c>
      <c r="BX964" s="156" t="s">
        <v>6517</v>
      </c>
      <c r="BY964" s="156" t="s">
        <v>119</v>
      </c>
      <c r="BZ964" s="156" t="s">
        <v>9160</v>
      </c>
      <c r="CA964" s="157" t="s">
        <v>109</v>
      </c>
      <c r="CB964" s="157" t="s">
        <v>109</v>
      </c>
      <c r="CC964" s="157" t="s">
        <v>109</v>
      </c>
      <c r="CD964" s="156"/>
      <c r="CE964" s="156"/>
      <c r="CF964" s="156"/>
      <c r="CG964" s="156"/>
      <c r="CH964" s="156"/>
      <c r="CI964" s="156"/>
      <c r="CJ964" s="156"/>
      <c r="CK964" s="156"/>
      <c r="CL964" s="156"/>
      <c r="CM964" s="157" t="s">
        <v>109</v>
      </c>
      <c r="CN964" s="156"/>
      <c r="CO964" s="297"/>
      <c r="CP964" s="297"/>
      <c r="CQ964" s="297"/>
      <c r="CR964" s="297"/>
      <c r="CS964" s="297"/>
      <c r="CT964" s="297"/>
      <c r="CU964" s="297"/>
      <c r="CV964" s="297"/>
      <c r="CW964" s="297"/>
      <c r="CX964" s="297"/>
      <c r="CY964" s="297"/>
      <c r="CZ964" s="297"/>
      <c r="DA964" s="297"/>
      <c r="DB964" s="297"/>
      <c r="DC964" s="297"/>
      <c r="DD964" s="297"/>
      <c r="DE964" s="297"/>
      <c r="DF964" s="297"/>
      <c r="DG964" s="297"/>
      <c r="DH964" s="297"/>
      <c r="DI964" s="297"/>
      <c r="DJ964" s="297"/>
      <c r="DK964" s="297"/>
      <c r="DL964" s="297"/>
      <c r="DM964" s="297"/>
      <c r="DN964" s="297"/>
      <c r="DO964" s="297"/>
      <c r="DP964" s="297"/>
      <c r="DQ964" s="297"/>
      <c r="DR964" s="297"/>
      <c r="DS964" s="297"/>
      <c r="DT964" s="297"/>
      <c r="DU964" s="297"/>
      <c r="DV964" s="297"/>
      <c r="DW964" s="297"/>
      <c r="DX964" s="297"/>
      <c r="DY964" s="297"/>
      <c r="DZ964" s="297"/>
      <c r="EA964" s="297"/>
      <c r="EB964" s="297"/>
      <c r="EC964" s="297"/>
      <c r="ED964" s="297"/>
      <c r="EE964" s="297"/>
      <c r="EF964" s="297"/>
      <c r="EG964" s="297"/>
      <c r="EH964" s="297"/>
      <c r="EI964" s="297"/>
      <c r="EJ964" s="297"/>
      <c r="EK964" s="297"/>
      <c r="EL964" s="297"/>
      <c r="EM964" s="297"/>
      <c r="EN964" s="297"/>
      <c r="EO964" s="297"/>
      <c r="EP964" s="297"/>
      <c r="EQ964" s="297"/>
      <c r="ER964" s="297"/>
      <c r="ES964" s="297"/>
      <c r="ET964" s="297"/>
      <c r="EU964" s="297"/>
      <c r="EV964" s="297"/>
      <c r="EW964" s="297"/>
      <c r="EX964" s="297"/>
      <c r="EY964" s="297"/>
      <c r="EZ964" s="297"/>
      <c r="FA964" s="297"/>
      <c r="FB964" s="297"/>
      <c r="FC964" s="297"/>
      <c r="FD964" s="297"/>
      <c r="FE964" s="297"/>
      <c r="FF964" s="297"/>
      <c r="FG964" s="297"/>
      <c r="FH964" s="297"/>
      <c r="FI964" s="297"/>
      <c r="FJ964" s="297"/>
      <c r="FK964" s="297"/>
      <c r="FL964" s="297"/>
      <c r="FM964" s="297"/>
      <c r="FN964" s="297"/>
      <c r="FO964" s="297"/>
      <c r="FP964" s="297"/>
      <c r="FQ964" s="297"/>
      <c r="FR964" s="297"/>
      <c r="FS964" s="297"/>
      <c r="FT964" s="297"/>
      <c r="FU964" s="297"/>
      <c r="FV964" s="297"/>
      <c r="FW964" s="297"/>
      <c r="FX964" s="297"/>
      <c r="FY964" s="297"/>
      <c r="FZ964" s="297"/>
      <c r="GA964" s="297"/>
      <c r="GB964" s="297"/>
      <c r="GC964" s="297"/>
      <c r="GD964" s="297"/>
      <c r="GE964" s="297"/>
      <c r="GF964" s="297"/>
      <c r="GG964" s="297"/>
      <c r="GH964" s="297"/>
      <c r="GI964" s="297"/>
      <c r="GJ964" s="297"/>
      <c r="GK964" s="297"/>
      <c r="GL964" s="297"/>
      <c r="GM964" s="297"/>
      <c r="GN964" s="297"/>
      <c r="GO964" s="297"/>
      <c r="GP964" s="297"/>
      <c r="GQ964" s="297"/>
      <c r="GR964" s="297"/>
      <c r="GS964" s="297"/>
      <c r="GT964" s="297"/>
      <c r="GU964" s="297"/>
      <c r="GV964" s="328"/>
      <c r="GW964" s="328"/>
      <c r="GX964" s="328"/>
      <c r="GY964" s="328"/>
      <c r="GZ964" s="328"/>
      <c r="HA964" s="328"/>
      <c r="HB964" s="328"/>
      <c r="HC964" s="328"/>
      <c r="HD964" s="328"/>
      <c r="HE964" s="328"/>
      <c r="HF964" s="328"/>
      <c r="HG964" s="328"/>
      <c r="HH964" s="328"/>
      <c r="HI964" s="328"/>
      <c r="HJ964" s="328"/>
      <c r="HK964" s="328"/>
      <c r="HL964" s="328"/>
      <c r="HM964" s="328"/>
      <c r="HN964" s="328"/>
      <c r="HO964" s="328"/>
      <c r="HP964" s="328"/>
      <c r="HQ964" s="328"/>
      <c r="HR964" s="328"/>
      <c r="HS964" s="328"/>
      <c r="HT964" s="328"/>
      <c r="HU964" s="328"/>
      <c r="HV964" s="328"/>
      <c r="HW964" s="328"/>
      <c r="HX964" s="328"/>
      <c r="HY964" s="328"/>
      <c r="HZ964" s="328"/>
      <c r="IA964" s="328"/>
      <c r="IB964" s="328"/>
      <c r="IC964" s="328"/>
      <c r="ID964" s="328"/>
      <c r="IE964" s="328"/>
      <c r="IF964" s="328"/>
      <c r="IG964" s="328"/>
      <c r="IH964" s="328"/>
      <c r="II964" s="328"/>
      <c r="IJ964" s="328"/>
      <c r="IK964" s="328"/>
      <c r="IL964" s="328"/>
      <c r="IM964" s="328"/>
      <c r="IN964" s="328"/>
      <c r="IO964" s="328"/>
      <c r="IP964" s="328"/>
      <c r="IQ964" s="328"/>
      <c r="IR964" s="328"/>
      <c r="IS964" s="328"/>
      <c r="IT964" s="328"/>
      <c r="IU964" s="328"/>
      <c r="IV964" s="328"/>
      <c r="IW964" s="328"/>
      <c r="IX964" s="328"/>
      <c r="IY964" s="328"/>
      <c r="IZ964" s="328"/>
      <c r="JA964" s="328"/>
      <c r="JB964" s="328"/>
      <c r="JC964" s="328"/>
      <c r="JD964" s="328"/>
      <c r="JE964" s="328"/>
      <c r="JF964" s="328"/>
      <c r="JG964" s="328"/>
      <c r="JH964" s="328"/>
      <c r="JI964" s="328"/>
      <c r="JJ964" s="328"/>
      <c r="JK964" s="328"/>
      <c r="JL964" s="328"/>
      <c r="JM964" s="328"/>
      <c r="JN964" s="328"/>
      <c r="JO964" s="328"/>
      <c r="JP964" s="328"/>
      <c r="JQ964" s="328"/>
      <c r="JR964" s="328"/>
      <c r="JS964" s="328"/>
      <c r="JT964" s="328"/>
      <c r="JU964" s="328"/>
      <c r="JV964" s="328"/>
      <c r="JW964" s="328"/>
      <c r="JX964" s="328"/>
      <c r="JY964" s="328"/>
      <c r="JZ964" s="328"/>
      <c r="KA964" s="328"/>
      <c r="KB964" s="328"/>
      <c r="KC964" s="328"/>
      <c r="KD964" s="328"/>
      <c r="KE964" s="328"/>
      <c r="KF964" s="328"/>
      <c r="KG964" s="328"/>
      <c r="KH964" s="328"/>
      <c r="KI964" s="328"/>
      <c r="KJ964" s="328"/>
      <c r="KK964" s="328"/>
      <c r="KL964" s="328"/>
      <c r="KM964" s="328"/>
      <c r="KN964" s="328"/>
      <c r="KO964" s="328"/>
      <c r="KP964" s="328"/>
      <c r="KQ964" s="328"/>
      <c r="KR964" s="328"/>
      <c r="KS964" s="328"/>
      <c r="KT964" s="328"/>
      <c r="KU964" s="328"/>
      <c r="KV964" s="328"/>
      <c r="KW964" s="328"/>
      <c r="KX964" s="328"/>
      <c r="KY964" s="328"/>
      <c r="KZ964" s="328"/>
      <c r="LA964" s="328"/>
      <c r="LB964" s="328"/>
      <c r="LC964" s="328"/>
      <c r="LD964" s="328"/>
      <c r="LE964" s="328"/>
      <c r="LF964" s="328"/>
      <c r="LG964" s="328"/>
      <c r="LH964" s="328"/>
      <c r="LI964" s="328"/>
      <c r="LJ964" s="328"/>
      <c r="LK964" s="328"/>
      <c r="LL964" s="328"/>
      <c r="LM964" s="328"/>
      <c r="LN964" s="328"/>
      <c r="LO964" s="328"/>
      <c r="LP964" s="328"/>
      <c r="LQ964" s="328"/>
      <c r="LR964" s="328"/>
      <c r="LS964" s="328"/>
      <c r="LT964" s="328"/>
      <c r="LU964" s="328"/>
      <c r="LV964" s="328"/>
      <c r="LW964" s="328"/>
      <c r="LX964" s="328"/>
      <c r="LY964" s="328"/>
      <c r="LZ964" s="328"/>
      <c r="MA964" s="328"/>
      <c r="MB964" s="328"/>
      <c r="MC964" s="328"/>
      <c r="MD964" s="328"/>
      <c r="ME964" s="328"/>
      <c r="MF964" s="328"/>
      <c r="MG964" s="328"/>
      <c r="MH964" s="328"/>
      <c r="MI964" s="328"/>
      <c r="MJ964" s="328"/>
      <c r="MK964" s="328"/>
      <c r="ML964" s="328"/>
      <c r="MM964" s="328"/>
      <c r="MN964" s="328"/>
      <c r="MO964" s="328"/>
      <c r="MP964" s="328"/>
      <c r="MQ964" s="328"/>
      <c r="MR964" s="328"/>
      <c r="MS964" s="328"/>
      <c r="MT964" s="328"/>
      <c r="MU964" s="328"/>
      <c r="MV964" s="328"/>
      <c r="MW964" s="328"/>
      <c r="MX964" s="328"/>
      <c r="MY964" s="328"/>
      <c r="MZ964" s="328"/>
      <c r="NA964" s="328"/>
      <c r="NB964" s="328"/>
      <c r="NC964" s="328"/>
      <c r="ND964" s="328"/>
      <c r="NE964" s="328"/>
      <c r="NF964" s="328"/>
      <c r="NG964" s="328"/>
      <c r="NH964" s="328"/>
      <c r="NI964" s="328"/>
      <c r="NJ964" s="328"/>
      <c r="NK964" s="328"/>
      <c r="NL964" s="328"/>
      <c r="NM964" s="328"/>
      <c r="NN964" s="328"/>
      <c r="NO964" s="328"/>
      <c r="NP964" s="328"/>
      <c r="NQ964" s="328"/>
      <c r="NR964" s="328"/>
      <c r="NS964" s="328"/>
      <c r="NT964" s="328"/>
      <c r="NU964" s="328"/>
      <c r="NV964" s="328"/>
      <c r="NW964" s="328"/>
      <c r="NX964" s="328"/>
      <c r="NY964" s="328"/>
      <c r="NZ964" s="328"/>
      <c r="OA964" s="328"/>
      <c r="OB964" s="328"/>
      <c r="OC964" s="328"/>
      <c r="OD964" s="328"/>
      <c r="OE964" s="328"/>
      <c r="OF964" s="328"/>
      <c r="OG964" s="328"/>
      <c r="OH964" s="328"/>
      <c r="OI964" s="328"/>
      <c r="OJ964" s="328"/>
      <c r="OK964" s="328"/>
      <c r="OL964" s="328"/>
      <c r="OM964" s="328"/>
      <c r="ON964" s="328"/>
      <c r="OO964" s="328"/>
      <c r="OP964" s="328"/>
      <c r="OQ964" s="328"/>
      <c r="OR964" s="328"/>
      <c r="OS964" s="328"/>
      <c r="OT964" s="328"/>
      <c r="OU964" s="328"/>
      <c r="OV964" s="328"/>
      <c r="OW964" s="328"/>
      <c r="OX964" s="328"/>
      <c r="OY964" s="328"/>
      <c r="OZ964" s="328"/>
      <c r="PA964" s="328"/>
      <c r="PB964" s="328"/>
      <c r="PC964" s="328"/>
      <c r="PD964" s="328"/>
      <c r="PE964" s="328"/>
      <c r="PF964" s="328"/>
      <c r="PG964" s="328"/>
      <c r="PH964" s="328"/>
      <c r="PI964" s="328"/>
      <c r="PJ964" s="328"/>
      <c r="PK964" s="328"/>
      <c r="PL964" s="328"/>
      <c r="PM964" s="328"/>
      <c r="PN964" s="328"/>
      <c r="PO964" s="328"/>
      <c r="PP964" s="328"/>
      <c r="PQ964" s="328"/>
      <c r="PR964" s="328"/>
      <c r="PS964" s="328"/>
      <c r="PT964" s="328"/>
      <c r="PU964" s="328"/>
      <c r="PV964" s="328"/>
      <c r="PW964" s="328"/>
      <c r="PX964" s="328"/>
      <c r="PY964" s="328"/>
      <c r="PZ964" s="328"/>
      <c r="QA964" s="328"/>
      <c r="QB964" s="328"/>
      <c r="QC964" s="328"/>
      <c r="QD964" s="328"/>
      <c r="QE964" s="328"/>
      <c r="QF964" s="328"/>
      <c r="QG964" s="328"/>
      <c r="QH964" s="328"/>
      <c r="QI964" s="328"/>
      <c r="QJ964" s="328"/>
      <c r="QK964" s="328"/>
      <c r="QL964" s="328"/>
      <c r="QM964" s="328"/>
      <c r="QN964" s="328"/>
      <c r="QO964" s="328"/>
      <c r="QP964" s="328"/>
      <c r="QQ964" s="328"/>
      <c r="QR964" s="328"/>
      <c r="QS964" s="328"/>
      <c r="QT964" s="328"/>
      <c r="QU964" s="328"/>
      <c r="QV964" s="328"/>
      <c r="QW964" s="328"/>
      <c r="QX964" s="328"/>
      <c r="QY964" s="328"/>
      <c r="QZ964" s="328"/>
      <c r="RA964" s="328"/>
      <c r="RB964" s="328"/>
      <c r="RC964" s="328"/>
      <c r="RD964" s="328"/>
      <c r="RE964" s="328"/>
      <c r="RF964" s="328"/>
      <c r="RG964" s="328"/>
      <c r="RH964" s="328"/>
      <c r="RI964" s="328"/>
      <c r="RJ964" s="328"/>
      <c r="RK964" s="328"/>
      <c r="RL964" s="328"/>
      <c r="RM964" s="328"/>
      <c r="RN964" s="328"/>
      <c r="RO964" s="328"/>
      <c r="RP964" s="328"/>
      <c r="RQ964" s="328"/>
      <c r="RR964" s="328"/>
      <c r="RS964" s="328"/>
      <c r="RT964" s="328"/>
      <c r="RU964" s="328"/>
      <c r="RV964" s="328"/>
      <c r="RW964" s="328"/>
      <c r="RX964" s="328"/>
      <c r="RY964" s="328"/>
      <c r="RZ964" s="328"/>
      <c r="SA964" s="328"/>
      <c r="SB964" s="328"/>
      <c r="SC964" s="328"/>
      <c r="SD964" s="328"/>
      <c r="SE964" s="328"/>
      <c r="SF964" s="328"/>
      <c r="SG964" s="328"/>
      <c r="SH964" s="328"/>
      <c r="SI964" s="328"/>
      <c r="SJ964" s="328"/>
      <c r="SK964" s="328"/>
      <c r="SL964" s="328"/>
      <c r="SM964" s="328"/>
      <c r="SN964" s="328"/>
      <c r="SO964" s="328"/>
      <c r="SP964" s="328"/>
      <c r="SQ964" s="328"/>
      <c r="SR964" s="328"/>
      <c r="SS964" s="328"/>
      <c r="ST964" s="328"/>
      <c r="SU964" s="328"/>
      <c r="SV964" s="328"/>
      <c r="SW964" s="328"/>
      <c r="SX964" s="328"/>
      <c r="SY964" s="328"/>
      <c r="SZ964" s="328"/>
      <c r="TA964" s="328"/>
      <c r="TB964" s="328"/>
      <c r="TC964" s="328"/>
      <c r="TD964" s="328"/>
      <c r="TE964" s="328"/>
      <c r="TF964" s="328"/>
      <c r="TG964" s="328"/>
      <c r="TH964" s="328"/>
      <c r="TI964" s="328"/>
      <c r="TJ964" s="328"/>
      <c r="TK964" s="328"/>
      <c r="TL964" s="328"/>
      <c r="TM964" s="328"/>
      <c r="TN964" s="328"/>
      <c r="TO964" s="328"/>
      <c r="TP964" s="328"/>
      <c r="TQ964" s="328"/>
      <c r="TR964" s="328"/>
      <c r="TS964" s="328"/>
      <c r="TT964" s="328"/>
      <c r="TU964" s="328"/>
      <c r="TV964" s="328"/>
      <c r="TW964" s="328"/>
      <c r="TX964" s="328"/>
      <c r="TY964" s="328"/>
      <c r="TZ964" s="328"/>
      <c r="UA964" s="328"/>
      <c r="UB964" s="328"/>
      <c r="UC964" s="328"/>
      <c r="UD964" s="328"/>
      <c r="UE964" s="328"/>
      <c r="UF964" s="328"/>
      <c r="UG964" s="328"/>
      <c r="UH964" s="328"/>
      <c r="UI964" s="328"/>
      <c r="UJ964" s="328"/>
      <c r="UK964" s="328"/>
      <c r="UL964" s="328"/>
      <c r="UM964" s="328"/>
      <c r="UN964" s="328"/>
      <c r="UO964" s="328"/>
      <c r="UP964" s="328"/>
      <c r="UQ964" s="328"/>
      <c r="UR964" s="328"/>
      <c r="US964" s="328"/>
      <c r="UT964" s="328"/>
      <c r="UU964" s="328"/>
      <c r="UV964" s="328"/>
      <c r="UW964" s="328"/>
      <c r="UX964" s="328"/>
      <c r="UY964" s="328"/>
      <c r="UZ964" s="328"/>
      <c r="VA964" s="328"/>
      <c r="VB964" s="328"/>
      <c r="VC964" s="328"/>
      <c r="VD964" s="328"/>
      <c r="VE964" s="328"/>
      <c r="VF964" s="328"/>
      <c r="VG964" s="328"/>
      <c r="VH964" s="328"/>
      <c r="VI964" s="328"/>
      <c r="VJ964" s="328"/>
      <c r="VK964" s="328"/>
      <c r="VL964" s="328"/>
      <c r="VM964" s="328"/>
      <c r="VN964" s="328"/>
      <c r="VO964" s="328"/>
      <c r="VP964" s="328"/>
      <c r="VQ964" s="328"/>
      <c r="VR964" s="328"/>
      <c r="VS964" s="328"/>
      <c r="VT964" s="328"/>
      <c r="VU964" s="328"/>
      <c r="VV964" s="328"/>
      <c r="VW964" s="328"/>
      <c r="VX964" s="328"/>
      <c r="VY964" s="328"/>
      <c r="VZ964" s="328"/>
      <c r="WA964" s="328"/>
      <c r="WB964" s="328"/>
      <c r="WC964" s="328"/>
      <c r="WD964" s="328"/>
      <c r="WE964" s="328"/>
      <c r="WF964" s="328"/>
      <c r="WG964" s="328"/>
      <c r="WH964" s="328"/>
      <c r="WI964" s="328"/>
      <c r="WJ964" s="328"/>
      <c r="WK964" s="328"/>
      <c r="WL964" s="328"/>
      <c r="WM964" s="328"/>
      <c r="WN964" s="328"/>
      <c r="WO964" s="328"/>
      <c r="WP964" s="328"/>
      <c r="WQ964" s="328"/>
      <c r="WR964" s="328"/>
      <c r="WS964" s="328"/>
      <c r="WT964" s="328"/>
      <c r="WU964" s="328"/>
      <c r="WV964" s="328"/>
      <c r="WW964" s="328"/>
      <c r="WX964" s="328"/>
      <c r="WY964" s="328"/>
      <c r="WZ964" s="328"/>
      <c r="XA964" s="328"/>
      <c r="XB964" s="328"/>
      <c r="XC964" s="328"/>
      <c r="XD964" s="328"/>
      <c r="XE964" s="328"/>
      <c r="XF964" s="328"/>
      <c r="XG964" s="328"/>
      <c r="XH964" s="328"/>
      <c r="XI964" s="328"/>
      <c r="XJ964" s="328"/>
      <c r="XK964" s="328"/>
      <c r="XL964" s="328"/>
      <c r="XM964" s="328"/>
      <c r="XN964" s="328"/>
      <c r="XO964" s="328"/>
      <c r="XP964" s="328"/>
      <c r="XQ964" s="328"/>
      <c r="XR964" s="328"/>
      <c r="XS964" s="328"/>
      <c r="XT964" s="328"/>
      <c r="XU964" s="328"/>
      <c r="XV964" s="328"/>
      <c r="XW964" s="328"/>
      <c r="XX964" s="328"/>
      <c r="XY964" s="328"/>
      <c r="XZ964" s="328"/>
      <c r="YA964" s="328"/>
      <c r="YB964" s="328"/>
      <c r="YC964" s="328"/>
      <c r="YD964" s="328"/>
      <c r="YE964" s="328"/>
      <c r="YF964" s="328"/>
      <c r="YG964" s="328"/>
      <c r="YH964" s="328"/>
      <c r="YI964" s="328"/>
      <c r="YJ964" s="328"/>
      <c r="YK964" s="328"/>
      <c r="YL964" s="328"/>
      <c r="YM964" s="328"/>
      <c r="YN964" s="328"/>
      <c r="YO964" s="328"/>
      <c r="YP964" s="328"/>
      <c r="YQ964" s="328"/>
      <c r="YR964" s="328"/>
      <c r="YS964" s="328"/>
      <c r="YT964" s="328"/>
      <c r="YU964" s="328"/>
      <c r="YV964" s="328"/>
      <c r="YW964" s="328"/>
      <c r="YX964" s="328"/>
      <c r="YY964" s="328"/>
      <c r="YZ964" s="328"/>
      <c r="ZA964" s="328"/>
      <c r="ZB964" s="328"/>
      <c r="ZC964" s="328"/>
      <c r="ZD964" s="328"/>
      <c r="ZE964" s="328"/>
      <c r="ZF964" s="328"/>
      <c r="ZG964" s="328"/>
      <c r="ZH964" s="328"/>
      <c r="ZI964" s="328"/>
      <c r="ZJ964" s="328"/>
      <c r="ZK964" s="328"/>
      <c r="ZL964" s="328"/>
      <c r="ZM964" s="328"/>
      <c r="ZN964" s="328"/>
      <c r="ZO964" s="328"/>
      <c r="ZP964" s="328"/>
      <c r="ZQ964" s="328"/>
      <c r="ZR964" s="328"/>
      <c r="ZS964" s="328"/>
      <c r="ZT964" s="328"/>
      <c r="ZU964" s="328"/>
      <c r="ZV964" s="328"/>
      <c r="ZW964" s="328"/>
      <c r="ZX964" s="328"/>
      <c r="ZY964" s="328"/>
      <c r="ZZ964" s="328"/>
      <c r="AAA964" s="328"/>
      <c r="AAB964" s="328"/>
      <c r="AAC964" s="328"/>
      <c r="AAD964" s="328"/>
      <c r="AAE964" s="328"/>
      <c r="AAF964" s="328"/>
      <c r="AAG964" s="328"/>
      <c r="AAH964" s="328"/>
      <c r="AAI964" s="328"/>
      <c r="AAJ964" s="328"/>
      <c r="AAK964" s="328"/>
      <c r="AAL964" s="328"/>
      <c r="AAM964" s="328"/>
      <c r="AAN964" s="328"/>
      <c r="AAO964" s="328"/>
      <c r="AAP964" s="328"/>
      <c r="AAQ964" s="328"/>
      <c r="AAR964" s="328"/>
      <c r="AAS964" s="328"/>
      <c r="AAT964" s="328"/>
      <c r="AAU964" s="328"/>
      <c r="AAV964" s="328"/>
      <c r="AAW964" s="328"/>
      <c r="AAX964" s="328"/>
      <c r="AAY964" s="328"/>
      <c r="AAZ964" s="328"/>
      <c r="ABA964" s="328"/>
      <c r="ABB964" s="328"/>
      <c r="ABC964" s="328"/>
      <c r="ABD964" s="328"/>
      <c r="ABE964" s="328"/>
      <c r="ABF964" s="328"/>
      <c r="ABG964" s="328"/>
      <c r="ABH964" s="328"/>
    </row>
    <row r="965" spans="1:4894" s="50" customFormat="1" ht="45.75" customHeight="1">
      <c r="A965" s="571">
        <f>1+A964</f>
        <v>963</v>
      </c>
      <c r="B965" s="218" t="s">
        <v>9164</v>
      </c>
      <c r="C965" s="201" t="s">
        <v>9165</v>
      </c>
      <c r="D965" s="205" t="s">
        <v>645</v>
      </c>
      <c r="E965" s="202">
        <v>45560</v>
      </c>
      <c r="F965" s="203">
        <v>45562</v>
      </c>
      <c r="G965" s="203">
        <v>45646</v>
      </c>
      <c r="H965" s="201" t="s">
        <v>94</v>
      </c>
      <c r="I965" s="206" t="s">
        <v>95</v>
      </c>
      <c r="J965" s="201" t="s">
        <v>3460</v>
      </c>
      <c r="K965" s="271">
        <v>1026271262</v>
      </c>
      <c r="L965" s="201">
        <v>0</v>
      </c>
      <c r="M965" s="272" t="s">
        <v>97</v>
      </c>
      <c r="N965" s="208" t="s">
        <v>5078</v>
      </c>
      <c r="O965" s="218" t="s">
        <v>783</v>
      </c>
      <c r="P965" s="201" t="s">
        <v>9166</v>
      </c>
      <c r="Q965" s="201" t="s">
        <v>7728</v>
      </c>
      <c r="R965" s="210">
        <f>+G965-F965</f>
        <v>84</v>
      </c>
      <c r="S965" s="201" t="s">
        <v>8830</v>
      </c>
      <c r="T965" s="273">
        <v>19000000</v>
      </c>
      <c r="U965" s="274" t="s">
        <v>9167</v>
      </c>
      <c r="V965" s="273">
        <f>+T965</f>
        <v>19000000</v>
      </c>
      <c r="W965" s="275">
        <v>45560</v>
      </c>
      <c r="X965" s="276" t="s">
        <v>103</v>
      </c>
      <c r="Y965" s="313">
        <f>+Z965+AA965+AB965</f>
        <v>19000000</v>
      </c>
      <c r="Z965" s="215">
        <v>19000000</v>
      </c>
      <c r="AA965" s="216">
        <v>0</v>
      </c>
      <c r="AB965" s="217">
        <v>0</v>
      </c>
      <c r="AC965" s="216">
        <v>0</v>
      </c>
      <c r="AD965" s="216">
        <v>0</v>
      </c>
      <c r="AE965" s="216">
        <v>0</v>
      </c>
      <c r="AF965" s="216">
        <v>0</v>
      </c>
      <c r="AG965" s="216">
        <v>0</v>
      </c>
      <c r="AH965" s="216">
        <v>0</v>
      </c>
      <c r="AI965" s="216">
        <v>0</v>
      </c>
      <c r="AJ965" s="216">
        <v>0</v>
      </c>
      <c r="AK965" s="209" t="s">
        <v>104</v>
      </c>
      <c r="AL965" s="191" t="s">
        <v>9168</v>
      </c>
      <c r="AM965" s="201" t="s">
        <v>9169</v>
      </c>
      <c r="AN965" s="207">
        <v>43667009</v>
      </c>
      <c r="AO965" s="209" t="s">
        <v>114</v>
      </c>
      <c r="AP965" s="201" t="s">
        <v>114</v>
      </c>
      <c r="AQ965" s="277" t="s">
        <v>114</v>
      </c>
      <c r="AR965" s="209" t="s">
        <v>114</v>
      </c>
      <c r="AS965" s="201" t="s">
        <v>109</v>
      </c>
      <c r="AT965" s="209" t="s">
        <v>109</v>
      </c>
      <c r="AU965" s="209" t="s">
        <v>392</v>
      </c>
      <c r="AV965" s="201"/>
      <c r="AW965" s="201"/>
      <c r="AX965" s="201" t="s">
        <v>109</v>
      </c>
      <c r="AY965" s="201" t="s">
        <v>108</v>
      </c>
      <c r="AZ965" s="240"/>
      <c r="BA965" s="201"/>
      <c r="BB965" s="241"/>
      <c r="BC965" s="240"/>
      <c r="BD965" s="210"/>
      <c r="BE965" s="210"/>
      <c r="BF965" s="210"/>
      <c r="BG965" s="240"/>
      <c r="BH965" s="221">
        <f>T965+BB965</f>
        <v>19000000</v>
      </c>
      <c r="BI965" s="224" t="s">
        <v>259</v>
      </c>
      <c r="BJ965" s="201"/>
      <c r="BK965" s="208" t="s">
        <v>114</v>
      </c>
      <c r="BL965" s="240"/>
      <c r="BM965" s="644" t="s">
        <v>9170</v>
      </c>
      <c r="BN965" s="292" t="s">
        <v>161</v>
      </c>
      <c r="BO965" s="208"/>
      <c r="BP965" s="208"/>
      <c r="BQ965" s="208" t="s">
        <v>108</v>
      </c>
      <c r="BR965" s="208" t="s">
        <v>108</v>
      </c>
      <c r="BS965" s="208" t="s">
        <v>108</v>
      </c>
      <c r="BT965" s="208" t="s">
        <v>108</v>
      </c>
      <c r="BU965" s="237" t="s">
        <v>9171</v>
      </c>
      <c r="BV965" s="208">
        <v>3003018157</v>
      </c>
      <c r="BW965" s="278" t="s">
        <v>9172</v>
      </c>
      <c r="BX965" s="224" t="s">
        <v>1301</v>
      </c>
      <c r="BY965" s="208" t="s">
        <v>119</v>
      </c>
      <c r="BZ965" s="329">
        <v>316059088</v>
      </c>
      <c r="CA965" s="320" t="s">
        <v>109</v>
      </c>
      <c r="CB965" s="320" t="s">
        <v>109</v>
      </c>
      <c r="CC965" s="699" t="s">
        <v>109</v>
      </c>
      <c r="CD965" s="322"/>
      <c r="CE965" s="223"/>
      <c r="CF965" s="223"/>
      <c r="CG965" s="223"/>
      <c r="CH965" s="223"/>
      <c r="CI965" s="223"/>
      <c r="CJ965" s="223"/>
      <c r="CK965" s="223"/>
      <c r="CL965" s="223"/>
      <c r="CM965" s="223" t="s">
        <v>109</v>
      </c>
      <c r="CN965" s="223"/>
    </row>
    <row r="966" spans="1:4894" s="50" customFormat="1" ht="45.75" customHeight="1">
      <c r="A966" s="571">
        <f>1+A965</f>
        <v>964</v>
      </c>
      <c r="B966" s="218" t="s">
        <v>9173</v>
      </c>
      <c r="C966" s="201" t="s">
        <v>9174</v>
      </c>
      <c r="D966" s="205" t="s">
        <v>645</v>
      </c>
      <c r="E966" s="202">
        <v>45560</v>
      </c>
      <c r="F966" s="203">
        <v>45566</v>
      </c>
      <c r="G966" s="203">
        <v>45646</v>
      </c>
      <c r="H966" s="201" t="s">
        <v>94</v>
      </c>
      <c r="I966" s="206" t="s">
        <v>95</v>
      </c>
      <c r="J966" s="201" t="s">
        <v>3731</v>
      </c>
      <c r="K966" s="271">
        <v>11201467</v>
      </c>
      <c r="L966" s="201">
        <v>9</v>
      </c>
      <c r="M966" s="272" t="s">
        <v>97</v>
      </c>
      <c r="N966" s="208" t="s">
        <v>5078</v>
      </c>
      <c r="O966" s="218" t="s">
        <v>783</v>
      </c>
      <c r="P966" s="201" t="s">
        <v>7814</v>
      </c>
      <c r="Q966" s="201" t="s">
        <v>7728</v>
      </c>
      <c r="R966" s="210">
        <f>+G966-F966</f>
        <v>80</v>
      </c>
      <c r="S966" s="201" t="s">
        <v>9175</v>
      </c>
      <c r="T966" s="273">
        <v>10666667</v>
      </c>
      <c r="U966" s="274"/>
      <c r="V966" s="273">
        <f>+T966</f>
        <v>10666667</v>
      </c>
      <c r="W966" s="275"/>
      <c r="X966" s="276" t="s">
        <v>103</v>
      </c>
      <c r="Y966" s="313">
        <f>+Z966+AA966+AB966</f>
        <v>10666667</v>
      </c>
      <c r="Z966" s="215">
        <v>10666667</v>
      </c>
      <c r="AA966" s="216">
        <v>0</v>
      </c>
      <c r="AB966" s="217">
        <v>0</v>
      </c>
      <c r="AC966" s="216">
        <v>0</v>
      </c>
      <c r="AD966" s="216">
        <v>0</v>
      </c>
      <c r="AE966" s="216">
        <v>0</v>
      </c>
      <c r="AF966" s="216">
        <v>0</v>
      </c>
      <c r="AG966" s="216">
        <v>0</v>
      </c>
      <c r="AH966" s="216">
        <v>0</v>
      </c>
      <c r="AI966" s="216">
        <v>0</v>
      </c>
      <c r="AJ966" s="216">
        <v>0</v>
      </c>
      <c r="AK966" s="209" t="s">
        <v>104</v>
      </c>
      <c r="AL966" s="191" t="s">
        <v>9176</v>
      </c>
      <c r="AM966" s="201" t="s">
        <v>7331</v>
      </c>
      <c r="AN966" s="207">
        <v>35419855</v>
      </c>
      <c r="AO966" s="209" t="s">
        <v>114</v>
      </c>
      <c r="AP966" s="201" t="s">
        <v>114</v>
      </c>
      <c r="AQ966" s="277" t="s">
        <v>114</v>
      </c>
      <c r="AR966" s="209" t="s">
        <v>114</v>
      </c>
      <c r="AS966" s="201" t="s">
        <v>578</v>
      </c>
      <c r="AT966" s="209" t="s">
        <v>578</v>
      </c>
      <c r="AU966" s="209" t="s">
        <v>392</v>
      </c>
      <c r="AV966" s="201"/>
      <c r="AW966" s="201"/>
      <c r="AX966" s="201" t="s">
        <v>578</v>
      </c>
      <c r="AY966" s="201" t="s">
        <v>108</v>
      </c>
      <c r="AZ966" s="240"/>
      <c r="BA966" s="201"/>
      <c r="BB966" s="241"/>
      <c r="BC966" s="240"/>
      <c r="BD966" s="210"/>
      <c r="BE966" s="210"/>
      <c r="BF966" s="210"/>
      <c r="BG966" s="240"/>
      <c r="BH966" s="221">
        <f>T966+BB966</f>
        <v>10666667</v>
      </c>
      <c r="BI966" s="304" t="s">
        <v>135</v>
      </c>
      <c r="BJ966" s="201"/>
      <c r="BK966" s="208" t="s">
        <v>114</v>
      </c>
      <c r="BL966" s="240"/>
      <c r="BM966" s="470" t="s">
        <v>6377</v>
      </c>
      <c r="BN966" s="292" t="s">
        <v>917</v>
      </c>
      <c r="BO966" s="208">
        <v>46</v>
      </c>
      <c r="BP966" s="208"/>
      <c r="BQ966" s="208" t="s">
        <v>109</v>
      </c>
      <c r="BR966" s="208" t="s">
        <v>108</v>
      </c>
      <c r="BS966" s="208" t="s">
        <v>108</v>
      </c>
      <c r="BT966" s="208" t="s">
        <v>108</v>
      </c>
      <c r="BU966" s="237" t="s">
        <v>3735</v>
      </c>
      <c r="BV966" s="208">
        <v>3007003675</v>
      </c>
      <c r="BW966" s="278" t="s">
        <v>3736</v>
      </c>
      <c r="BX966" s="224" t="s">
        <v>881</v>
      </c>
      <c r="BY966" s="208" t="s">
        <v>119</v>
      </c>
      <c r="BZ966" s="329">
        <v>94654075101</v>
      </c>
      <c r="CA966" s="320" t="s">
        <v>109</v>
      </c>
      <c r="CB966" s="320" t="s">
        <v>109</v>
      </c>
      <c r="CC966" s="320" t="s">
        <v>109</v>
      </c>
      <c r="CD966" s="322" t="s">
        <v>9177</v>
      </c>
      <c r="CE966" s="223"/>
      <c r="CF966" s="223"/>
      <c r="CG966" s="223"/>
      <c r="CH966" s="223"/>
      <c r="CI966" s="223"/>
      <c r="CJ966" s="223"/>
      <c r="CK966" s="223"/>
      <c r="CL966" s="223"/>
      <c r="CM966" s="223" t="s">
        <v>109</v>
      </c>
      <c r="CN966" s="223"/>
    </row>
    <row r="967" spans="1:4894" s="290" customFormat="1" ht="45.75" customHeight="1">
      <c r="A967" s="589">
        <f>1+A966</f>
        <v>965</v>
      </c>
      <c r="B967" s="403" t="s">
        <v>9178</v>
      </c>
      <c r="C967" s="156" t="s">
        <v>9179</v>
      </c>
      <c r="D967" s="156" t="s">
        <v>6692</v>
      </c>
      <c r="E967" s="156">
        <v>45560</v>
      </c>
      <c r="F967" s="156">
        <v>45566</v>
      </c>
      <c r="G967" s="156">
        <v>45652</v>
      </c>
      <c r="H967" s="156" t="s">
        <v>94</v>
      </c>
      <c r="I967" s="156" t="s">
        <v>95</v>
      </c>
      <c r="J967" s="301" t="s">
        <v>9180</v>
      </c>
      <c r="K967" s="251">
        <v>79240250</v>
      </c>
      <c r="L967" s="156">
        <v>1</v>
      </c>
      <c r="M967" s="156" t="s">
        <v>97</v>
      </c>
      <c r="N967" s="156" t="s">
        <v>5078</v>
      </c>
      <c r="O967" s="156" t="s">
        <v>427</v>
      </c>
      <c r="P967" s="156" t="s">
        <v>1965</v>
      </c>
      <c r="Q967" s="156" t="s">
        <v>9181</v>
      </c>
      <c r="R967" s="143">
        <f>+G967-F967</f>
        <v>86</v>
      </c>
      <c r="S967" s="134" t="s">
        <v>9182</v>
      </c>
      <c r="T967" s="253">
        <v>15500000</v>
      </c>
      <c r="U967" s="156"/>
      <c r="V967" s="253">
        <f>+T967</f>
        <v>15500000</v>
      </c>
      <c r="W967" s="156"/>
      <c r="X967" s="156" t="s">
        <v>103</v>
      </c>
      <c r="Y967" s="317">
        <f>+Z967+AA967+AB967</f>
        <v>15500000</v>
      </c>
      <c r="Z967" s="156">
        <v>15500000</v>
      </c>
      <c r="AA967" s="156">
        <v>0</v>
      </c>
      <c r="AB967" s="156">
        <v>0</v>
      </c>
      <c r="AC967" s="156">
        <v>0</v>
      </c>
      <c r="AD967" s="156">
        <v>0</v>
      </c>
      <c r="AE967" s="156">
        <v>0</v>
      </c>
      <c r="AF967" s="156">
        <v>0</v>
      </c>
      <c r="AG967" s="156">
        <v>0</v>
      </c>
      <c r="AH967" s="156">
        <v>0</v>
      </c>
      <c r="AI967" s="156">
        <v>0</v>
      </c>
      <c r="AJ967" s="156">
        <v>0</v>
      </c>
      <c r="AK967" s="156" t="s">
        <v>104</v>
      </c>
      <c r="AL967" s="103" t="s">
        <v>9183</v>
      </c>
      <c r="AM967" s="156" t="s">
        <v>1968</v>
      </c>
      <c r="AN967" s="156">
        <v>1070603420</v>
      </c>
      <c r="AO967" s="156" t="s">
        <v>114</v>
      </c>
      <c r="AP967" s="156" t="s">
        <v>114</v>
      </c>
      <c r="AQ967" s="156" t="s">
        <v>114</v>
      </c>
      <c r="AR967" s="156" t="s">
        <v>114</v>
      </c>
      <c r="AS967" s="156" t="s">
        <v>578</v>
      </c>
      <c r="AT967" s="156" t="s">
        <v>578</v>
      </c>
      <c r="AU967" s="156" t="s">
        <v>392</v>
      </c>
      <c r="AV967" s="156"/>
      <c r="AW967" s="156"/>
      <c r="AX967" s="156" t="s">
        <v>578</v>
      </c>
      <c r="AY967" s="156" t="s">
        <v>108</v>
      </c>
      <c r="AZ967" s="156"/>
      <c r="BA967" s="156"/>
      <c r="BB967" s="156"/>
      <c r="BC967" s="156"/>
      <c r="BD967" s="156"/>
      <c r="BE967" s="156"/>
      <c r="BF967" s="156"/>
      <c r="BG967" s="156"/>
      <c r="BH967" s="153">
        <f>T967+BB967</f>
        <v>15500000</v>
      </c>
      <c r="BI967" s="349" t="s">
        <v>113</v>
      </c>
      <c r="BJ967" s="240"/>
      <c r="BK967" s="240" t="s">
        <v>114</v>
      </c>
      <c r="BL967" s="240"/>
      <c r="BM967" s="437"/>
      <c r="BN967" s="156" t="s">
        <v>917</v>
      </c>
      <c r="BO967" s="156">
        <v>58</v>
      </c>
      <c r="BP967" s="156"/>
      <c r="BQ967" s="156" t="s">
        <v>108</v>
      </c>
      <c r="BR967" s="156" t="s">
        <v>108</v>
      </c>
      <c r="BS967" s="156" t="s">
        <v>108</v>
      </c>
      <c r="BT967" s="156" t="s">
        <v>108</v>
      </c>
      <c r="BU967" s="156" t="s">
        <v>1969</v>
      </c>
      <c r="BV967" s="156">
        <v>3153016297</v>
      </c>
      <c r="BW967" s="156" t="s">
        <v>1970</v>
      </c>
      <c r="BX967" s="156" t="s">
        <v>881</v>
      </c>
      <c r="BY967" s="156" t="s">
        <v>119</v>
      </c>
      <c r="BZ967" s="156">
        <v>23307682206</v>
      </c>
      <c r="CA967" s="157" t="s">
        <v>109</v>
      </c>
      <c r="CB967" s="157" t="s">
        <v>109</v>
      </c>
      <c r="CC967" s="157" t="s">
        <v>109</v>
      </c>
      <c r="CD967" s="156"/>
      <c r="CE967" s="156"/>
      <c r="CF967" s="156"/>
      <c r="CG967" s="156"/>
      <c r="CH967" s="156"/>
      <c r="CI967" s="156"/>
      <c r="CJ967" s="156"/>
      <c r="CK967" s="156"/>
      <c r="CL967" s="156"/>
      <c r="CM967" s="157" t="s">
        <v>109</v>
      </c>
      <c r="CN967" s="156"/>
      <c r="CO967" s="297"/>
      <c r="CP967" s="297"/>
      <c r="CQ967" s="297"/>
      <c r="CR967" s="297"/>
      <c r="CS967" s="50"/>
      <c r="CT967" s="50"/>
      <c r="CU967" s="50"/>
      <c r="CV967" s="50"/>
      <c r="CW967" s="50"/>
      <c r="CX967" s="50"/>
      <c r="CY967" s="50"/>
      <c r="CZ967" s="50"/>
      <c r="DA967" s="50"/>
      <c r="DB967" s="50"/>
      <c r="DC967" s="50"/>
      <c r="DD967" s="50"/>
      <c r="DE967" s="50"/>
      <c r="DF967" s="50"/>
      <c r="DG967" s="50"/>
      <c r="DH967" s="50"/>
      <c r="DI967" s="50"/>
      <c r="DJ967" s="50"/>
      <c r="DK967" s="50"/>
      <c r="DL967" s="50"/>
      <c r="DM967" s="50"/>
      <c r="DN967" s="50"/>
      <c r="DO967" s="50"/>
      <c r="DP967" s="50"/>
      <c r="DQ967" s="50"/>
      <c r="DR967" s="50"/>
      <c r="DS967" s="50"/>
      <c r="DT967" s="50"/>
      <c r="DU967" s="50"/>
      <c r="DV967" s="50"/>
      <c r="DW967" s="50"/>
      <c r="DX967" s="50"/>
      <c r="DY967" s="50"/>
      <c r="DZ967" s="50"/>
      <c r="EA967" s="50"/>
      <c r="EB967" s="50"/>
      <c r="EC967" s="50"/>
      <c r="ED967" s="50"/>
      <c r="EE967" s="50"/>
      <c r="EF967" s="50"/>
      <c r="EG967" s="50"/>
      <c r="EH967" s="50"/>
      <c r="EI967" s="50"/>
      <c r="EJ967" s="50"/>
      <c r="EK967" s="50"/>
      <c r="EL967" s="50"/>
      <c r="EM967" s="50"/>
      <c r="EN967" s="50"/>
      <c r="EO967" s="50"/>
      <c r="EP967" s="50"/>
      <c r="EQ967" s="50"/>
      <c r="ER967" s="50"/>
      <c r="ES967" s="50"/>
      <c r="ET967" s="50"/>
      <c r="EU967" s="50"/>
      <c r="EV967" s="50"/>
      <c r="EW967" s="50"/>
      <c r="EX967" s="50"/>
      <c r="EY967" s="50"/>
      <c r="EZ967" s="50"/>
      <c r="FA967" s="50"/>
      <c r="FB967" s="50"/>
      <c r="FC967" s="50"/>
      <c r="FD967" s="50"/>
      <c r="FE967" s="50"/>
      <c r="FF967" s="50"/>
      <c r="FG967" s="50"/>
      <c r="FH967" s="50"/>
      <c r="FI967" s="50"/>
      <c r="FJ967" s="50"/>
      <c r="FK967" s="50"/>
      <c r="FL967" s="50"/>
      <c r="FM967" s="50"/>
      <c r="FN967" s="50"/>
      <c r="FO967" s="50"/>
      <c r="FP967" s="50"/>
      <c r="FQ967" s="50"/>
      <c r="FR967" s="50"/>
      <c r="FS967" s="50"/>
      <c r="FT967" s="50"/>
      <c r="FU967" s="50"/>
      <c r="FV967" s="50"/>
      <c r="FW967" s="50"/>
      <c r="FX967" s="50"/>
      <c r="FY967" s="50"/>
      <c r="FZ967" s="50"/>
      <c r="GA967" s="50"/>
      <c r="GB967" s="50"/>
      <c r="GC967" s="50"/>
      <c r="GD967" s="50"/>
      <c r="GE967" s="50"/>
      <c r="GF967" s="50"/>
      <c r="GG967" s="50"/>
      <c r="GH967" s="50"/>
      <c r="GI967" s="50"/>
      <c r="GJ967" s="50"/>
      <c r="GK967" s="50"/>
      <c r="GL967" s="50"/>
      <c r="GM967" s="50"/>
      <c r="GN967" s="50"/>
      <c r="GO967" s="50"/>
      <c r="GP967" s="50"/>
      <c r="GQ967" s="50"/>
      <c r="GR967" s="50"/>
      <c r="GS967" s="50"/>
      <c r="GT967" s="50"/>
      <c r="GU967" s="50"/>
      <c r="GV967" s="16"/>
      <c r="GW967" s="16"/>
      <c r="GX967" s="16"/>
      <c r="GY967" s="16"/>
      <c r="GZ967" s="16"/>
      <c r="HA967" s="16"/>
      <c r="HB967" s="16"/>
      <c r="HC967" s="16"/>
      <c r="HD967" s="16"/>
      <c r="HE967" s="16"/>
      <c r="HF967" s="16"/>
      <c r="HG967" s="16"/>
      <c r="HH967" s="16"/>
      <c r="HI967" s="16"/>
      <c r="HJ967" s="16"/>
      <c r="HK967" s="16"/>
      <c r="HL967" s="16"/>
      <c r="HM967" s="16"/>
      <c r="HN967" s="16"/>
      <c r="HO967" s="16"/>
      <c r="HP967" s="16"/>
      <c r="HQ967" s="16"/>
      <c r="HR967" s="16"/>
      <c r="HS967" s="16"/>
      <c r="HT967" s="16"/>
      <c r="HU967" s="16"/>
      <c r="HV967" s="16"/>
      <c r="HW967" s="16"/>
      <c r="HX967" s="16"/>
      <c r="HY967" s="16"/>
      <c r="HZ967" s="16"/>
      <c r="IA967" s="16"/>
      <c r="IB967" s="16"/>
      <c r="IC967" s="16"/>
      <c r="ID967" s="16"/>
      <c r="IE967" s="16"/>
      <c r="IF967" s="16"/>
      <c r="IG967" s="16"/>
      <c r="IH967" s="16"/>
      <c r="II967" s="16"/>
      <c r="IJ967" s="16"/>
      <c r="IK967" s="16"/>
      <c r="IL967" s="16"/>
      <c r="IM967" s="16"/>
      <c r="IN967" s="16"/>
      <c r="IO967" s="16"/>
      <c r="IP967" s="16"/>
      <c r="IQ967" s="16"/>
      <c r="IR967" s="16"/>
      <c r="IS967" s="16"/>
      <c r="IT967" s="16"/>
      <c r="IU967" s="16"/>
      <c r="IV967" s="16"/>
      <c r="IW967" s="16"/>
      <c r="IX967" s="16"/>
      <c r="IY967" s="16"/>
      <c r="IZ967" s="16"/>
      <c r="JA967" s="16"/>
      <c r="JB967" s="16"/>
      <c r="JC967" s="16"/>
      <c r="JD967" s="16"/>
      <c r="JE967" s="16"/>
      <c r="JF967" s="16"/>
      <c r="JG967" s="16"/>
      <c r="JH967" s="16"/>
      <c r="JI967" s="16"/>
      <c r="JJ967" s="16"/>
      <c r="JK967" s="16"/>
      <c r="JL967" s="16"/>
      <c r="JM967" s="16"/>
      <c r="JN967" s="16"/>
      <c r="JO967" s="16"/>
      <c r="JP967" s="16"/>
      <c r="JQ967" s="16"/>
      <c r="JR967" s="16"/>
      <c r="JS967" s="16"/>
      <c r="JT967" s="16"/>
      <c r="JU967" s="16"/>
      <c r="JV967" s="16"/>
      <c r="JW967" s="16"/>
      <c r="JX967" s="16"/>
      <c r="JY967" s="16"/>
      <c r="JZ967" s="16"/>
      <c r="KA967" s="16"/>
      <c r="KB967" s="16"/>
      <c r="KC967" s="16"/>
      <c r="KD967" s="16"/>
      <c r="KE967" s="16"/>
      <c r="KF967" s="16"/>
      <c r="KG967" s="16"/>
      <c r="KH967" s="16"/>
      <c r="KI967" s="16"/>
      <c r="KJ967" s="16"/>
      <c r="KK967" s="16"/>
      <c r="KL967" s="16"/>
      <c r="KM967" s="16"/>
      <c r="KN967" s="16"/>
      <c r="KO967" s="16"/>
      <c r="KP967" s="16"/>
      <c r="KQ967" s="16"/>
      <c r="KR967" s="16"/>
      <c r="KS967" s="16"/>
      <c r="KT967" s="16"/>
      <c r="KU967" s="16"/>
      <c r="KV967" s="16"/>
      <c r="KW967" s="16"/>
      <c r="KX967" s="16"/>
      <c r="KY967" s="16"/>
      <c r="KZ967" s="16"/>
      <c r="LA967" s="16"/>
      <c r="LB967" s="16"/>
      <c r="LC967" s="16"/>
      <c r="LD967" s="16"/>
      <c r="LE967" s="16"/>
      <c r="LF967" s="16"/>
      <c r="LG967" s="16"/>
      <c r="LH967" s="16"/>
      <c r="LI967" s="16"/>
      <c r="LJ967" s="16"/>
      <c r="LK967" s="16"/>
      <c r="LL967" s="16"/>
      <c r="LM967" s="16"/>
      <c r="LN967" s="16"/>
      <c r="LO967" s="16"/>
      <c r="LP967" s="16"/>
      <c r="LQ967" s="16"/>
      <c r="LR967" s="16"/>
      <c r="LS967" s="16"/>
      <c r="LT967" s="16"/>
      <c r="LU967" s="16"/>
      <c r="LV967" s="16"/>
      <c r="LW967" s="16"/>
      <c r="LX967" s="16"/>
      <c r="LY967" s="16"/>
      <c r="LZ967" s="16"/>
      <c r="MA967" s="16"/>
      <c r="MB967" s="16"/>
      <c r="MC967" s="16"/>
      <c r="MD967" s="16"/>
      <c r="ME967" s="16"/>
      <c r="MF967" s="16"/>
      <c r="MG967" s="16"/>
      <c r="MH967" s="16"/>
      <c r="MI967" s="16"/>
      <c r="MJ967" s="16"/>
      <c r="MK967" s="16"/>
      <c r="ML967" s="16"/>
      <c r="MM967" s="16"/>
      <c r="MN967" s="16"/>
      <c r="MO967" s="16"/>
      <c r="MP967" s="16"/>
      <c r="MQ967" s="16"/>
      <c r="MR967" s="16"/>
      <c r="MS967" s="16"/>
      <c r="MT967" s="16"/>
      <c r="MU967" s="16"/>
      <c r="MV967" s="16"/>
      <c r="MW967" s="16"/>
      <c r="MX967" s="16"/>
      <c r="MY967" s="16"/>
      <c r="MZ967" s="16"/>
      <c r="NA967" s="16"/>
      <c r="NB967" s="16"/>
      <c r="NC967" s="16"/>
      <c r="ND967" s="16"/>
      <c r="NE967" s="16"/>
      <c r="NF967" s="16"/>
      <c r="NG967" s="16"/>
      <c r="NH967" s="16"/>
      <c r="NI967" s="16"/>
      <c r="NJ967" s="16"/>
      <c r="NK967" s="16"/>
      <c r="NL967" s="16"/>
      <c r="NM967" s="16"/>
      <c r="NN967" s="16"/>
      <c r="NO967" s="16"/>
      <c r="NP967" s="16"/>
      <c r="NQ967" s="16"/>
      <c r="NR967" s="16"/>
      <c r="NS967" s="16"/>
      <c r="NT967" s="16"/>
      <c r="NU967" s="16"/>
      <c r="NV967" s="16"/>
      <c r="NW967" s="16"/>
      <c r="NX967" s="16"/>
      <c r="NY967" s="16"/>
      <c r="NZ967" s="16"/>
      <c r="OA967" s="16"/>
      <c r="OB967" s="16"/>
      <c r="OC967" s="16"/>
      <c r="OD967" s="16"/>
      <c r="OE967" s="16"/>
      <c r="OF967" s="16"/>
      <c r="OG967" s="16"/>
      <c r="OH967" s="16"/>
      <c r="OI967" s="16"/>
      <c r="OJ967" s="16"/>
      <c r="OK967" s="16"/>
      <c r="OL967" s="16"/>
      <c r="OM967" s="16"/>
      <c r="ON967" s="16"/>
      <c r="OO967" s="16"/>
      <c r="OP967" s="16"/>
      <c r="OQ967" s="16"/>
      <c r="OR967" s="16"/>
      <c r="OS967" s="16"/>
      <c r="OT967" s="16"/>
      <c r="OU967" s="16"/>
      <c r="OV967" s="16"/>
      <c r="OW967" s="16"/>
      <c r="OX967" s="16"/>
      <c r="OY967" s="16"/>
      <c r="OZ967" s="16"/>
      <c r="PA967" s="16"/>
      <c r="PB967" s="16"/>
      <c r="PC967" s="16"/>
      <c r="PD967" s="16"/>
      <c r="PE967" s="16"/>
      <c r="PF967" s="16"/>
      <c r="PG967" s="16"/>
      <c r="PH967" s="16"/>
      <c r="PI967" s="16"/>
      <c r="PJ967" s="16"/>
      <c r="PK967" s="16"/>
      <c r="PL967" s="16"/>
      <c r="PM967" s="16"/>
      <c r="PN967" s="16"/>
      <c r="PO967" s="16"/>
      <c r="PP967" s="16"/>
      <c r="PQ967" s="16"/>
      <c r="PR967" s="16"/>
      <c r="PS967" s="16"/>
      <c r="PT967" s="16"/>
      <c r="PU967" s="16"/>
      <c r="PV967" s="16"/>
      <c r="PW967" s="16"/>
      <c r="PX967" s="16"/>
      <c r="PY967" s="16"/>
      <c r="PZ967" s="16"/>
      <c r="QA967" s="16"/>
      <c r="QB967" s="16"/>
      <c r="QC967" s="16"/>
      <c r="QD967" s="16"/>
      <c r="QE967" s="16"/>
      <c r="QF967" s="16"/>
      <c r="QG967" s="16"/>
      <c r="QH967" s="16"/>
      <c r="QI967" s="16"/>
      <c r="QJ967" s="16"/>
      <c r="QK967" s="16"/>
      <c r="QL967" s="16"/>
      <c r="QM967" s="16"/>
      <c r="QN967" s="16"/>
      <c r="QO967" s="16"/>
      <c r="QP967" s="16"/>
      <c r="QQ967" s="16"/>
      <c r="QR967" s="16"/>
      <c r="QS967" s="16"/>
      <c r="QT967" s="16"/>
      <c r="QU967" s="16"/>
      <c r="QV967" s="16"/>
      <c r="QW967" s="16"/>
      <c r="QX967" s="16"/>
      <c r="QY967" s="16"/>
      <c r="QZ967" s="16"/>
      <c r="RA967" s="16"/>
      <c r="RB967" s="16"/>
      <c r="RC967" s="16"/>
      <c r="RD967" s="16"/>
      <c r="RE967" s="16"/>
      <c r="RF967" s="16"/>
      <c r="RG967" s="16"/>
      <c r="RH967" s="16"/>
      <c r="RI967" s="16"/>
      <c r="RJ967" s="16"/>
      <c r="RK967" s="16"/>
      <c r="RL967" s="16"/>
      <c r="RM967" s="16"/>
      <c r="RN967" s="16"/>
      <c r="RO967" s="16"/>
      <c r="RP967" s="16"/>
      <c r="RQ967" s="16"/>
      <c r="RR967" s="16"/>
      <c r="RS967" s="16"/>
      <c r="RT967" s="16"/>
      <c r="RU967" s="16"/>
      <c r="RV967" s="16"/>
      <c r="RW967" s="16"/>
      <c r="RX967" s="16"/>
      <c r="RY967" s="16"/>
      <c r="RZ967" s="16"/>
      <c r="SA967" s="16"/>
      <c r="SB967" s="16"/>
      <c r="SC967" s="16"/>
      <c r="SD967" s="16"/>
      <c r="SE967" s="16"/>
      <c r="SF967" s="16"/>
      <c r="SG967" s="16"/>
      <c r="SH967" s="16"/>
      <c r="SI967" s="16"/>
      <c r="SJ967" s="16"/>
      <c r="SK967" s="16"/>
      <c r="SL967" s="16"/>
      <c r="SM967" s="16"/>
      <c r="SN967" s="16"/>
      <c r="SO967" s="16"/>
      <c r="SP967" s="16"/>
      <c r="SQ967" s="16"/>
      <c r="SR967" s="16"/>
      <c r="SS967" s="16"/>
      <c r="ST967" s="16"/>
      <c r="SU967" s="16"/>
      <c r="SV967" s="16"/>
      <c r="SW967" s="16"/>
      <c r="SX967" s="16"/>
      <c r="SY967" s="16"/>
      <c r="SZ967" s="16"/>
      <c r="TA967" s="16"/>
      <c r="TB967" s="16"/>
      <c r="TC967" s="16"/>
      <c r="TD967" s="16"/>
      <c r="TE967" s="16"/>
      <c r="TF967" s="16"/>
      <c r="TG967" s="16"/>
      <c r="TH967" s="16"/>
      <c r="TI967" s="16"/>
      <c r="TJ967" s="16"/>
      <c r="TK967" s="16"/>
      <c r="TL967" s="16"/>
      <c r="TM967" s="16"/>
      <c r="TN967" s="16"/>
      <c r="TO967" s="16"/>
      <c r="TP967" s="16"/>
      <c r="TQ967" s="16"/>
      <c r="TR967" s="16"/>
      <c r="TS967" s="16"/>
      <c r="TT967" s="16"/>
      <c r="TU967" s="16"/>
      <c r="TV967" s="16"/>
      <c r="TW967" s="16"/>
      <c r="TX967" s="16"/>
      <c r="TY967" s="16"/>
      <c r="TZ967" s="16"/>
      <c r="UA967" s="16"/>
      <c r="UB967" s="16"/>
      <c r="UC967" s="16"/>
      <c r="UD967" s="16"/>
      <c r="UE967" s="16"/>
      <c r="UF967" s="16"/>
      <c r="UG967" s="16"/>
      <c r="UH967" s="16"/>
      <c r="UI967" s="16"/>
      <c r="UJ967" s="16"/>
      <c r="UK967" s="16"/>
      <c r="UL967" s="16"/>
      <c r="UM967" s="16"/>
      <c r="UN967" s="16"/>
      <c r="UO967" s="16"/>
      <c r="UP967" s="16"/>
      <c r="UQ967" s="16"/>
      <c r="UR967" s="16"/>
      <c r="US967" s="16"/>
      <c r="UT967" s="16"/>
      <c r="UU967" s="16"/>
      <c r="UV967" s="16"/>
      <c r="UW967" s="16"/>
      <c r="UX967" s="16"/>
      <c r="UY967" s="16"/>
      <c r="UZ967" s="16"/>
      <c r="VA967" s="16"/>
      <c r="VB967" s="16"/>
      <c r="VC967" s="16"/>
      <c r="VD967" s="16"/>
      <c r="VE967" s="16"/>
      <c r="VF967" s="16"/>
      <c r="VG967" s="16"/>
      <c r="VH967" s="16"/>
      <c r="VI967" s="16"/>
      <c r="VJ967" s="16"/>
      <c r="VK967" s="16"/>
      <c r="VL967" s="16"/>
      <c r="VM967" s="16"/>
      <c r="VN967" s="16"/>
      <c r="VO967" s="16"/>
      <c r="VP967" s="16"/>
      <c r="VQ967" s="16"/>
      <c r="VR967" s="16"/>
      <c r="VS967" s="16"/>
      <c r="VT967" s="16"/>
      <c r="VU967" s="16"/>
      <c r="VV967" s="16"/>
      <c r="VW967" s="16"/>
      <c r="VX967" s="16"/>
      <c r="VY967" s="16"/>
      <c r="VZ967" s="16"/>
      <c r="WA967" s="16"/>
      <c r="WB967" s="16"/>
      <c r="WC967" s="16"/>
      <c r="WD967" s="16"/>
      <c r="WE967" s="16"/>
      <c r="WF967" s="16"/>
      <c r="WG967" s="16"/>
      <c r="WH967" s="16"/>
      <c r="WI967" s="16"/>
      <c r="WJ967" s="16"/>
      <c r="WK967" s="16"/>
      <c r="WL967" s="16"/>
      <c r="WM967" s="16"/>
      <c r="WN967" s="16"/>
      <c r="WO967" s="16"/>
      <c r="WP967" s="16"/>
      <c r="WQ967" s="16"/>
      <c r="WR967" s="16"/>
      <c r="WS967" s="16"/>
      <c r="WT967" s="16"/>
      <c r="WU967" s="16"/>
      <c r="WV967" s="16"/>
      <c r="WW967" s="16"/>
      <c r="WX967" s="16"/>
      <c r="WY967" s="16"/>
      <c r="WZ967" s="16"/>
      <c r="XA967" s="16"/>
      <c r="XB967" s="16"/>
      <c r="XC967" s="16"/>
      <c r="XD967" s="16"/>
      <c r="XE967" s="16"/>
      <c r="XF967" s="16"/>
      <c r="XG967" s="16"/>
      <c r="XH967" s="16"/>
      <c r="XI967" s="16"/>
      <c r="XJ967" s="16"/>
      <c r="XK967" s="16"/>
      <c r="XL967" s="16"/>
      <c r="XM967" s="16"/>
      <c r="XN967" s="16"/>
      <c r="XO967" s="16"/>
      <c r="XP967" s="16"/>
      <c r="XQ967" s="16"/>
      <c r="XR967" s="16"/>
      <c r="XS967" s="16"/>
      <c r="XT967" s="16"/>
      <c r="XU967" s="16"/>
      <c r="XV967" s="16"/>
      <c r="XW967" s="16"/>
      <c r="XX967" s="16"/>
      <c r="XY967" s="16"/>
      <c r="XZ967" s="16"/>
      <c r="YA967" s="16"/>
      <c r="YB967" s="16"/>
      <c r="YC967" s="16"/>
      <c r="YD967" s="16"/>
      <c r="YE967" s="16"/>
      <c r="YF967" s="16"/>
      <c r="YG967" s="16"/>
      <c r="YH967" s="16"/>
      <c r="YI967" s="16"/>
      <c r="YJ967" s="16"/>
      <c r="YK967" s="16"/>
      <c r="YL967" s="16"/>
      <c r="YM967" s="16"/>
      <c r="YN967" s="16"/>
      <c r="YO967" s="16"/>
      <c r="YP967" s="16"/>
      <c r="YQ967" s="16"/>
      <c r="YR967" s="16"/>
      <c r="YS967" s="16"/>
      <c r="YT967" s="16"/>
      <c r="YU967" s="16"/>
      <c r="YV967" s="16"/>
      <c r="YW967" s="16"/>
      <c r="YX967" s="16"/>
      <c r="YY967" s="16"/>
      <c r="YZ967" s="16"/>
      <c r="ZA967" s="16"/>
      <c r="ZB967" s="16"/>
      <c r="ZC967" s="16"/>
      <c r="ZD967" s="16"/>
      <c r="ZE967" s="16"/>
      <c r="ZF967" s="16"/>
      <c r="ZG967" s="16"/>
      <c r="ZH967" s="16"/>
      <c r="ZI967" s="16"/>
      <c r="ZJ967" s="16"/>
      <c r="ZK967" s="16"/>
      <c r="ZL967" s="16"/>
      <c r="ZM967" s="16"/>
      <c r="ZN967" s="16"/>
      <c r="ZO967" s="16"/>
      <c r="ZP967" s="16"/>
      <c r="ZQ967" s="16"/>
      <c r="ZR967" s="16"/>
      <c r="ZS967" s="16"/>
      <c r="ZT967" s="16"/>
      <c r="ZU967" s="16"/>
      <c r="ZV967" s="16"/>
      <c r="ZW967" s="16"/>
      <c r="ZX967" s="16"/>
      <c r="ZY967" s="16"/>
      <c r="ZZ967" s="16"/>
      <c r="AAA967" s="16"/>
      <c r="AAB967" s="16"/>
      <c r="AAC967" s="16"/>
      <c r="AAD967" s="16"/>
      <c r="AAE967" s="16"/>
      <c r="AAF967" s="16"/>
      <c r="AAG967" s="16"/>
      <c r="AAH967" s="16"/>
      <c r="AAI967" s="16"/>
      <c r="AAJ967" s="16"/>
      <c r="AAK967" s="16"/>
      <c r="AAL967" s="16"/>
      <c r="AAM967" s="16"/>
      <c r="AAN967" s="16"/>
      <c r="AAO967" s="16"/>
      <c r="AAP967" s="16"/>
      <c r="AAQ967" s="16"/>
      <c r="AAR967" s="16"/>
      <c r="AAS967" s="16"/>
      <c r="AAT967" s="16"/>
      <c r="AAU967" s="16"/>
      <c r="AAV967" s="16"/>
      <c r="AAW967" s="16"/>
      <c r="AAX967" s="16"/>
      <c r="AAY967" s="16"/>
      <c r="AAZ967" s="16"/>
      <c r="ABA967" s="16"/>
      <c r="ABB967" s="16"/>
      <c r="ABC967" s="16"/>
      <c r="ABD967" s="16"/>
      <c r="ABE967" s="16"/>
      <c r="ABF967" s="16"/>
      <c r="ABG967" s="16"/>
      <c r="ABH967" s="16"/>
    </row>
    <row r="968" spans="1:4894" s="50" customFormat="1" ht="45.75" customHeight="1">
      <c r="A968" s="589">
        <f>1+A967</f>
        <v>966</v>
      </c>
      <c r="B968" s="403" t="s">
        <v>9184</v>
      </c>
      <c r="C968" s="156" t="s">
        <v>9185</v>
      </c>
      <c r="D968" s="156" t="s">
        <v>645</v>
      </c>
      <c r="E968" s="156">
        <v>45560</v>
      </c>
      <c r="F968" s="156">
        <v>45561</v>
      </c>
      <c r="G968" s="156">
        <v>45646</v>
      </c>
      <c r="H968" s="156" t="s">
        <v>94</v>
      </c>
      <c r="I968" s="156" t="s">
        <v>180</v>
      </c>
      <c r="J968" s="301" t="s">
        <v>9186</v>
      </c>
      <c r="K968" s="251">
        <v>1072667426</v>
      </c>
      <c r="L968" s="156">
        <v>2</v>
      </c>
      <c r="M968" s="156" t="s">
        <v>97</v>
      </c>
      <c r="N968" s="156" t="s">
        <v>5078</v>
      </c>
      <c r="O968" s="156" t="s">
        <v>783</v>
      </c>
      <c r="P968" s="156" t="s">
        <v>9187</v>
      </c>
      <c r="Q968" s="156" t="s">
        <v>7596</v>
      </c>
      <c r="R968" s="143">
        <f>+G968-F968</f>
        <v>85</v>
      </c>
      <c r="S968" s="134" t="s">
        <v>5133</v>
      </c>
      <c r="T968" s="253">
        <v>10344000</v>
      </c>
      <c r="U968" s="156" t="s">
        <v>9188</v>
      </c>
      <c r="V968" s="253">
        <f>+T968</f>
        <v>10344000</v>
      </c>
      <c r="W968" s="156">
        <v>45560</v>
      </c>
      <c r="X968" s="156" t="s">
        <v>103</v>
      </c>
      <c r="Y968" s="317">
        <f>+Z968+AA968+AB968</f>
        <v>10344000</v>
      </c>
      <c r="Z968" s="156">
        <v>10344000</v>
      </c>
      <c r="AA968" s="156">
        <v>0</v>
      </c>
      <c r="AB968" s="156">
        <v>0</v>
      </c>
      <c r="AC968" s="156">
        <v>0</v>
      </c>
      <c r="AD968" s="156">
        <v>0</v>
      </c>
      <c r="AE968" s="156">
        <v>0</v>
      </c>
      <c r="AF968" s="156">
        <v>0</v>
      </c>
      <c r="AG968" s="156">
        <v>0</v>
      </c>
      <c r="AH968" s="156">
        <v>0</v>
      </c>
      <c r="AI968" s="156">
        <v>0</v>
      </c>
      <c r="AJ968" s="156">
        <v>0</v>
      </c>
      <c r="AK968" s="156" t="s">
        <v>104</v>
      </c>
      <c r="AL968" s="103" t="s">
        <v>9189</v>
      </c>
      <c r="AM968" s="156" t="s">
        <v>4792</v>
      </c>
      <c r="AN968" s="156">
        <v>1070919155</v>
      </c>
      <c r="AO968" s="156" t="s">
        <v>114</v>
      </c>
      <c r="AP968" s="156" t="s">
        <v>114</v>
      </c>
      <c r="AQ968" s="156" t="s">
        <v>114</v>
      </c>
      <c r="AR968" s="156" t="s">
        <v>114</v>
      </c>
      <c r="AS968" s="156" t="s">
        <v>109</v>
      </c>
      <c r="AT968" s="156" t="s">
        <v>109</v>
      </c>
      <c r="AU968" s="156" t="s">
        <v>392</v>
      </c>
      <c r="AV968" s="156"/>
      <c r="AW968" s="156"/>
      <c r="AX968" s="156" t="s">
        <v>109</v>
      </c>
      <c r="AY968" s="156" t="s">
        <v>108</v>
      </c>
      <c r="AZ968" s="156"/>
      <c r="BA968" s="156"/>
      <c r="BB968" s="156"/>
      <c r="BC968" s="156"/>
      <c r="BD968" s="156"/>
      <c r="BE968" s="156"/>
      <c r="BF968" s="156"/>
      <c r="BG968" s="156"/>
      <c r="BH968" s="153">
        <f>T968+BB968</f>
        <v>10344000</v>
      </c>
      <c r="BI968" s="349" t="s">
        <v>259</v>
      </c>
      <c r="BJ968" s="240"/>
      <c r="BK968" s="240" t="s">
        <v>114</v>
      </c>
      <c r="BL968" s="240"/>
      <c r="BM968" s="161" t="s">
        <v>2539</v>
      </c>
      <c r="BN968" s="156" t="s">
        <v>161</v>
      </c>
      <c r="BO968" s="156">
        <v>31</v>
      </c>
      <c r="BP968" s="156"/>
      <c r="BQ968" s="156" t="s">
        <v>114</v>
      </c>
      <c r="BR968" s="156" t="s">
        <v>114</v>
      </c>
      <c r="BS968" s="156" t="s">
        <v>114</v>
      </c>
      <c r="BT968" s="156" t="s">
        <v>114</v>
      </c>
      <c r="BU968" s="156" t="s">
        <v>5393</v>
      </c>
      <c r="BV968" s="156">
        <v>3114446642</v>
      </c>
      <c r="BW968" s="156" t="s">
        <v>5394</v>
      </c>
      <c r="BX968" s="156" t="s">
        <v>1030</v>
      </c>
      <c r="BY968" s="156" t="s">
        <v>119</v>
      </c>
      <c r="BZ968" s="156">
        <v>338161730</v>
      </c>
      <c r="CA968" s="157" t="s">
        <v>109</v>
      </c>
      <c r="CB968" s="157" t="s">
        <v>109</v>
      </c>
      <c r="CC968" s="157" t="s">
        <v>109</v>
      </c>
      <c r="CD968" s="156"/>
      <c r="CE968" s="156"/>
      <c r="CF968" s="156"/>
      <c r="CG968" s="156"/>
      <c r="CH968" s="156"/>
      <c r="CI968" s="156"/>
      <c r="CJ968" s="156"/>
      <c r="CK968" s="156"/>
      <c r="CL968" s="156"/>
      <c r="CM968" s="157" t="s">
        <v>109</v>
      </c>
      <c r="CN968" s="156"/>
      <c r="CO968" s="297"/>
      <c r="CP968" s="297"/>
      <c r="CQ968" s="297"/>
      <c r="CR968" s="297"/>
      <c r="GV968" s="328"/>
      <c r="GW968" s="328"/>
      <c r="GX968" s="328"/>
      <c r="GY968" s="328"/>
      <c r="GZ968" s="328"/>
      <c r="HA968" s="328"/>
      <c r="HB968" s="328"/>
      <c r="HC968" s="328"/>
      <c r="HD968" s="328"/>
      <c r="HE968" s="328"/>
      <c r="HF968" s="328"/>
      <c r="HG968" s="328"/>
      <c r="HH968" s="328"/>
      <c r="HI968" s="328"/>
      <c r="HJ968" s="328"/>
      <c r="HK968" s="328"/>
      <c r="HL968" s="328"/>
      <c r="HM968" s="328"/>
      <c r="HN968" s="328"/>
      <c r="HO968" s="328"/>
      <c r="HP968" s="328"/>
      <c r="HQ968" s="328"/>
      <c r="HR968" s="328"/>
      <c r="HS968" s="328"/>
      <c r="HT968" s="328"/>
      <c r="HU968" s="328"/>
      <c r="HV968" s="328"/>
      <c r="HW968" s="328"/>
      <c r="HX968" s="328"/>
      <c r="HY968" s="328"/>
      <c r="HZ968" s="328"/>
      <c r="IA968" s="328"/>
      <c r="IB968" s="328"/>
      <c r="IC968" s="328"/>
      <c r="ID968" s="328"/>
      <c r="IE968" s="328"/>
      <c r="IF968" s="328"/>
      <c r="IG968" s="328"/>
      <c r="IH968" s="328"/>
      <c r="II968" s="328"/>
      <c r="IJ968" s="328"/>
      <c r="IK968" s="328"/>
      <c r="IL968" s="328"/>
      <c r="IM968" s="328"/>
      <c r="IN968" s="328"/>
      <c r="IO968" s="328"/>
      <c r="IP968" s="328"/>
      <c r="IQ968" s="328"/>
      <c r="IR968" s="328"/>
      <c r="IS968" s="328"/>
      <c r="IT968" s="328"/>
      <c r="IU968" s="328"/>
      <c r="IV968" s="328"/>
      <c r="IW968" s="328"/>
      <c r="IX968" s="328"/>
      <c r="IY968" s="328"/>
      <c r="IZ968" s="328"/>
      <c r="JA968" s="328"/>
      <c r="JB968" s="328"/>
      <c r="JC968" s="328"/>
      <c r="JD968" s="328"/>
      <c r="JE968" s="328"/>
      <c r="JF968" s="328"/>
      <c r="JG968" s="328"/>
      <c r="JH968" s="328"/>
      <c r="JI968" s="328"/>
      <c r="JJ968" s="328"/>
      <c r="JK968" s="328"/>
      <c r="JL968" s="328"/>
      <c r="JM968" s="328"/>
      <c r="JN968" s="328"/>
      <c r="JO968" s="328"/>
      <c r="JP968" s="328"/>
      <c r="JQ968" s="328"/>
      <c r="JR968" s="328"/>
      <c r="JS968" s="328"/>
      <c r="JT968" s="328"/>
      <c r="JU968" s="328"/>
      <c r="JV968" s="328"/>
      <c r="JW968" s="328"/>
      <c r="JX968" s="328"/>
      <c r="JY968" s="328"/>
      <c r="JZ968" s="328"/>
      <c r="KA968" s="328"/>
      <c r="KB968" s="328"/>
      <c r="KC968" s="328"/>
      <c r="KD968" s="328"/>
      <c r="KE968" s="328"/>
      <c r="KF968" s="328"/>
      <c r="KG968" s="328"/>
      <c r="KH968" s="328"/>
      <c r="KI968" s="328"/>
      <c r="KJ968" s="328"/>
      <c r="KK968" s="328"/>
      <c r="KL968" s="328"/>
      <c r="KM968" s="328"/>
      <c r="KN968" s="328"/>
      <c r="KO968" s="328"/>
      <c r="KP968" s="328"/>
      <c r="KQ968" s="328"/>
      <c r="KR968" s="328"/>
      <c r="KS968" s="328"/>
      <c r="KT968" s="328"/>
      <c r="KU968" s="328"/>
      <c r="KV968" s="328"/>
      <c r="KW968" s="328"/>
      <c r="KX968" s="328"/>
      <c r="KY968" s="328"/>
      <c r="KZ968" s="328"/>
      <c r="LA968" s="328"/>
      <c r="LB968" s="328"/>
      <c r="LC968" s="328"/>
      <c r="LD968" s="328"/>
      <c r="LE968" s="328"/>
      <c r="LF968" s="328"/>
      <c r="LG968" s="328"/>
      <c r="LH968" s="328"/>
      <c r="LI968" s="328"/>
      <c r="LJ968" s="328"/>
      <c r="LK968" s="328"/>
      <c r="LL968" s="328"/>
      <c r="LM968" s="328"/>
      <c r="LN968" s="328"/>
      <c r="LO968" s="328"/>
      <c r="LP968" s="328"/>
      <c r="LQ968" s="328"/>
      <c r="LR968" s="328"/>
      <c r="LS968" s="328"/>
      <c r="LT968" s="328"/>
      <c r="LU968" s="328"/>
      <c r="LV968" s="328"/>
      <c r="LW968" s="328"/>
      <c r="LX968" s="328"/>
      <c r="LY968" s="328"/>
      <c r="LZ968" s="328"/>
      <c r="MA968" s="328"/>
      <c r="MB968" s="328"/>
      <c r="MC968" s="328"/>
      <c r="MD968" s="328"/>
      <c r="ME968" s="328"/>
      <c r="MF968" s="328"/>
      <c r="MG968" s="328"/>
      <c r="MH968" s="328"/>
      <c r="MI968" s="328"/>
      <c r="MJ968" s="328"/>
      <c r="MK968" s="328"/>
      <c r="ML968" s="328"/>
      <c r="MM968" s="328"/>
      <c r="MN968" s="328"/>
      <c r="MO968" s="328"/>
      <c r="MP968" s="328"/>
      <c r="MQ968" s="328"/>
      <c r="MR968" s="328"/>
      <c r="MS968" s="328"/>
      <c r="MT968" s="328"/>
      <c r="MU968" s="328"/>
      <c r="MV968" s="328"/>
      <c r="MW968" s="328"/>
      <c r="MX968" s="328"/>
      <c r="MY968" s="328"/>
      <c r="MZ968" s="328"/>
      <c r="NA968" s="328"/>
      <c r="NB968" s="328"/>
      <c r="NC968" s="328"/>
      <c r="ND968" s="328"/>
      <c r="NE968" s="328"/>
      <c r="NF968" s="328"/>
      <c r="NG968" s="328"/>
      <c r="NH968" s="328"/>
      <c r="NI968" s="328"/>
      <c r="NJ968" s="328"/>
      <c r="NK968" s="328"/>
      <c r="NL968" s="328"/>
      <c r="NM968" s="328"/>
      <c r="NN968" s="328"/>
      <c r="NO968" s="328"/>
      <c r="NP968" s="328"/>
      <c r="NQ968" s="328"/>
      <c r="NR968" s="328"/>
      <c r="NS968" s="328"/>
      <c r="NT968" s="328"/>
      <c r="NU968" s="328"/>
      <c r="NV968" s="328"/>
      <c r="NW968" s="328"/>
      <c r="NX968" s="328"/>
      <c r="NY968" s="328"/>
      <c r="NZ968" s="328"/>
      <c r="OA968" s="328"/>
      <c r="OB968" s="328"/>
      <c r="OC968" s="328"/>
      <c r="OD968" s="328"/>
      <c r="OE968" s="328"/>
      <c r="OF968" s="328"/>
      <c r="OG968" s="328"/>
      <c r="OH968" s="328"/>
      <c r="OI968" s="328"/>
      <c r="OJ968" s="328"/>
      <c r="OK968" s="328"/>
      <c r="OL968" s="328"/>
      <c r="OM968" s="328"/>
      <c r="ON968" s="328"/>
      <c r="OO968" s="328"/>
      <c r="OP968" s="328"/>
      <c r="OQ968" s="328"/>
      <c r="OR968" s="328"/>
      <c r="OS968" s="328"/>
      <c r="OT968" s="328"/>
      <c r="OU968" s="328"/>
      <c r="OV968" s="328"/>
      <c r="OW968" s="328"/>
      <c r="OX968" s="328"/>
      <c r="OY968" s="328"/>
      <c r="OZ968" s="328"/>
      <c r="PA968" s="328"/>
      <c r="PB968" s="328"/>
      <c r="PC968" s="328"/>
      <c r="PD968" s="328"/>
      <c r="PE968" s="328"/>
      <c r="PF968" s="328"/>
      <c r="PG968" s="328"/>
      <c r="PH968" s="328"/>
      <c r="PI968" s="328"/>
      <c r="PJ968" s="328"/>
      <c r="PK968" s="328"/>
      <c r="PL968" s="328"/>
      <c r="PM968" s="328"/>
      <c r="PN968" s="328"/>
      <c r="PO968" s="328"/>
      <c r="PP968" s="328"/>
      <c r="PQ968" s="328"/>
      <c r="PR968" s="328"/>
      <c r="PS968" s="328"/>
      <c r="PT968" s="328"/>
      <c r="PU968" s="328"/>
      <c r="PV968" s="328"/>
      <c r="PW968" s="328"/>
      <c r="PX968" s="328"/>
      <c r="PY968" s="328"/>
      <c r="PZ968" s="328"/>
      <c r="QA968" s="328"/>
      <c r="QB968" s="328"/>
      <c r="QC968" s="328"/>
      <c r="QD968" s="328"/>
      <c r="QE968" s="328"/>
      <c r="QF968" s="328"/>
      <c r="QG968" s="328"/>
      <c r="QH968" s="328"/>
      <c r="QI968" s="328"/>
      <c r="QJ968" s="328"/>
      <c r="QK968" s="328"/>
      <c r="QL968" s="328"/>
      <c r="QM968" s="328"/>
      <c r="QN968" s="328"/>
      <c r="QO968" s="328"/>
      <c r="QP968" s="328"/>
      <c r="QQ968" s="328"/>
      <c r="QR968" s="328"/>
      <c r="QS968" s="328"/>
      <c r="QT968" s="328"/>
      <c r="QU968" s="328"/>
      <c r="QV968" s="328"/>
      <c r="QW968" s="328"/>
      <c r="QX968" s="328"/>
      <c r="QY968" s="328"/>
      <c r="QZ968" s="328"/>
      <c r="RA968" s="328"/>
      <c r="RB968" s="328"/>
      <c r="RC968" s="328"/>
      <c r="RD968" s="328"/>
      <c r="RE968" s="328"/>
      <c r="RF968" s="328"/>
      <c r="RG968" s="328"/>
      <c r="RH968" s="328"/>
      <c r="RI968" s="328"/>
      <c r="RJ968" s="328"/>
      <c r="RK968" s="328"/>
      <c r="RL968" s="328"/>
      <c r="RM968" s="328"/>
      <c r="RN968" s="328"/>
      <c r="RO968" s="328"/>
      <c r="RP968" s="328"/>
      <c r="RQ968" s="328"/>
      <c r="RR968" s="328"/>
      <c r="RS968" s="328"/>
      <c r="RT968" s="328"/>
      <c r="RU968" s="328"/>
      <c r="RV968" s="328"/>
      <c r="RW968" s="328"/>
      <c r="RX968" s="328"/>
      <c r="RY968" s="328"/>
      <c r="RZ968" s="328"/>
      <c r="SA968" s="328"/>
      <c r="SB968" s="328"/>
      <c r="SC968" s="328"/>
      <c r="SD968" s="328"/>
      <c r="SE968" s="328"/>
      <c r="SF968" s="328"/>
      <c r="SG968" s="328"/>
      <c r="SH968" s="328"/>
      <c r="SI968" s="328"/>
      <c r="SJ968" s="328"/>
      <c r="SK968" s="328"/>
      <c r="SL968" s="328"/>
      <c r="SM968" s="328"/>
      <c r="SN968" s="328"/>
      <c r="SO968" s="328"/>
      <c r="SP968" s="328"/>
      <c r="SQ968" s="328"/>
      <c r="SR968" s="328"/>
      <c r="SS968" s="328"/>
      <c r="ST968" s="328"/>
      <c r="SU968" s="328"/>
      <c r="SV968" s="328"/>
      <c r="SW968" s="328"/>
      <c r="SX968" s="328"/>
      <c r="SY968" s="328"/>
      <c r="SZ968" s="328"/>
      <c r="TA968" s="328"/>
      <c r="TB968" s="328"/>
      <c r="TC968" s="328"/>
      <c r="TD968" s="328"/>
      <c r="TE968" s="328"/>
      <c r="TF968" s="328"/>
      <c r="TG968" s="328"/>
      <c r="TH968" s="328"/>
      <c r="TI968" s="328"/>
      <c r="TJ968" s="328"/>
      <c r="TK968" s="328"/>
      <c r="TL968" s="328"/>
      <c r="TM968" s="328"/>
      <c r="TN968" s="328"/>
      <c r="TO968" s="328"/>
      <c r="TP968" s="328"/>
      <c r="TQ968" s="328"/>
      <c r="TR968" s="328"/>
      <c r="TS968" s="328"/>
      <c r="TT968" s="328"/>
      <c r="TU968" s="328"/>
      <c r="TV968" s="328"/>
      <c r="TW968" s="328"/>
      <c r="TX968" s="328"/>
      <c r="TY968" s="328"/>
      <c r="TZ968" s="328"/>
      <c r="UA968" s="328"/>
      <c r="UB968" s="328"/>
      <c r="UC968" s="328"/>
      <c r="UD968" s="328"/>
      <c r="UE968" s="328"/>
      <c r="UF968" s="328"/>
      <c r="UG968" s="328"/>
      <c r="UH968" s="328"/>
      <c r="UI968" s="328"/>
      <c r="UJ968" s="328"/>
      <c r="UK968" s="328"/>
      <c r="UL968" s="328"/>
      <c r="UM968" s="328"/>
      <c r="UN968" s="328"/>
      <c r="UO968" s="328"/>
      <c r="UP968" s="328"/>
      <c r="UQ968" s="328"/>
      <c r="UR968" s="328"/>
      <c r="US968" s="328"/>
      <c r="UT968" s="328"/>
      <c r="UU968" s="328"/>
      <c r="UV968" s="328"/>
      <c r="UW968" s="328"/>
      <c r="UX968" s="328"/>
      <c r="UY968" s="328"/>
      <c r="UZ968" s="328"/>
      <c r="VA968" s="328"/>
      <c r="VB968" s="328"/>
      <c r="VC968" s="328"/>
      <c r="VD968" s="328"/>
      <c r="VE968" s="328"/>
      <c r="VF968" s="328"/>
      <c r="VG968" s="328"/>
      <c r="VH968" s="328"/>
      <c r="VI968" s="328"/>
      <c r="VJ968" s="328"/>
      <c r="VK968" s="328"/>
      <c r="VL968" s="328"/>
      <c r="VM968" s="328"/>
      <c r="VN968" s="328"/>
      <c r="VO968" s="328"/>
      <c r="VP968" s="328"/>
      <c r="VQ968" s="328"/>
      <c r="VR968" s="328"/>
      <c r="VS968" s="328"/>
      <c r="VT968" s="328"/>
      <c r="VU968" s="328"/>
      <c r="VV968" s="328"/>
      <c r="VW968" s="328"/>
      <c r="VX968" s="328"/>
      <c r="VY968" s="328"/>
      <c r="VZ968" s="328"/>
      <c r="WA968" s="328"/>
      <c r="WB968" s="328"/>
      <c r="WC968" s="328"/>
      <c r="WD968" s="328"/>
      <c r="WE968" s="328"/>
      <c r="WF968" s="328"/>
      <c r="WG968" s="328"/>
      <c r="WH968" s="328"/>
      <c r="WI968" s="328"/>
      <c r="WJ968" s="328"/>
      <c r="WK968" s="328"/>
      <c r="WL968" s="328"/>
      <c r="WM968" s="328"/>
      <c r="WN968" s="328"/>
      <c r="WO968" s="328"/>
      <c r="WP968" s="328"/>
      <c r="WQ968" s="328"/>
      <c r="WR968" s="328"/>
      <c r="WS968" s="328"/>
      <c r="WT968" s="328"/>
      <c r="WU968" s="328"/>
      <c r="WV968" s="328"/>
      <c r="WW968" s="328"/>
      <c r="WX968" s="328"/>
      <c r="WY968" s="328"/>
      <c r="WZ968" s="328"/>
      <c r="XA968" s="328"/>
      <c r="XB968" s="328"/>
      <c r="XC968" s="328"/>
      <c r="XD968" s="328"/>
      <c r="XE968" s="328"/>
      <c r="XF968" s="328"/>
      <c r="XG968" s="328"/>
      <c r="XH968" s="328"/>
      <c r="XI968" s="328"/>
      <c r="XJ968" s="328"/>
      <c r="XK968" s="328"/>
      <c r="XL968" s="328"/>
      <c r="XM968" s="328"/>
      <c r="XN968" s="328"/>
      <c r="XO968" s="328"/>
      <c r="XP968" s="328"/>
      <c r="XQ968" s="328"/>
      <c r="XR968" s="328"/>
      <c r="XS968" s="328"/>
      <c r="XT968" s="328"/>
      <c r="XU968" s="328"/>
      <c r="XV968" s="328"/>
      <c r="XW968" s="328"/>
      <c r="XX968" s="328"/>
      <c r="XY968" s="328"/>
      <c r="XZ968" s="328"/>
      <c r="YA968" s="328"/>
      <c r="YB968" s="328"/>
      <c r="YC968" s="328"/>
      <c r="YD968" s="328"/>
      <c r="YE968" s="328"/>
      <c r="YF968" s="328"/>
      <c r="YG968" s="328"/>
      <c r="YH968" s="328"/>
      <c r="YI968" s="328"/>
      <c r="YJ968" s="328"/>
      <c r="YK968" s="328"/>
      <c r="YL968" s="328"/>
      <c r="YM968" s="328"/>
      <c r="YN968" s="328"/>
      <c r="YO968" s="328"/>
      <c r="YP968" s="328"/>
      <c r="YQ968" s="328"/>
      <c r="YR968" s="328"/>
      <c r="YS968" s="328"/>
      <c r="YT968" s="328"/>
      <c r="YU968" s="328"/>
      <c r="YV968" s="328"/>
      <c r="YW968" s="328"/>
      <c r="YX968" s="328"/>
      <c r="YY968" s="328"/>
      <c r="YZ968" s="328"/>
      <c r="ZA968" s="328"/>
      <c r="ZB968" s="328"/>
      <c r="ZC968" s="328"/>
      <c r="ZD968" s="328"/>
      <c r="ZE968" s="328"/>
      <c r="ZF968" s="328"/>
      <c r="ZG968" s="328"/>
      <c r="ZH968" s="328"/>
      <c r="ZI968" s="328"/>
      <c r="ZJ968" s="328"/>
      <c r="ZK968" s="328"/>
      <c r="ZL968" s="328"/>
      <c r="ZM968" s="328"/>
      <c r="ZN968" s="328"/>
      <c r="ZO968" s="328"/>
      <c r="ZP968" s="328"/>
      <c r="ZQ968" s="328"/>
      <c r="ZR968" s="328"/>
      <c r="ZS968" s="328"/>
      <c r="ZT968" s="328"/>
      <c r="ZU968" s="328"/>
      <c r="ZV968" s="328"/>
      <c r="ZW968" s="328"/>
      <c r="ZX968" s="328"/>
      <c r="ZY968" s="328"/>
      <c r="ZZ968" s="328"/>
      <c r="AAA968" s="328"/>
      <c r="AAB968" s="328"/>
      <c r="AAC968" s="328"/>
      <c r="AAD968" s="328"/>
      <c r="AAE968" s="328"/>
      <c r="AAF968" s="328"/>
      <c r="AAG968" s="328"/>
      <c r="AAH968" s="328"/>
      <c r="AAI968" s="328"/>
      <c r="AAJ968" s="328"/>
      <c r="AAK968" s="328"/>
      <c r="AAL968" s="328"/>
      <c r="AAM968" s="328"/>
      <c r="AAN968" s="328"/>
      <c r="AAO968" s="328"/>
      <c r="AAP968" s="328"/>
      <c r="AAQ968" s="328"/>
      <c r="AAR968" s="328"/>
      <c r="AAS968" s="328"/>
      <c r="AAT968" s="328"/>
      <c r="AAU968" s="328"/>
      <c r="AAV968" s="328"/>
      <c r="AAW968" s="328"/>
      <c r="AAX968" s="328"/>
      <c r="AAY968" s="328"/>
      <c r="AAZ968" s="328"/>
      <c r="ABA968" s="328"/>
      <c r="ABB968" s="328"/>
      <c r="ABC968" s="328"/>
      <c r="ABD968" s="328"/>
      <c r="ABE968" s="328"/>
      <c r="ABF968" s="328"/>
      <c r="ABG968" s="328"/>
      <c r="ABH968" s="328"/>
      <c r="ABI968" s="347"/>
      <c r="ABJ968" s="347"/>
      <c r="ABK968" s="347"/>
      <c r="ABL968" s="347"/>
      <c r="ABM968" s="347"/>
      <c r="ABN968" s="347"/>
      <c r="ABO968" s="347"/>
      <c r="ABP968" s="347"/>
      <c r="ABQ968" s="347"/>
      <c r="ABR968" s="347"/>
      <c r="ABS968" s="347"/>
      <c r="ABT968" s="347"/>
      <c r="ABU968" s="347"/>
      <c r="ABV968" s="347"/>
      <c r="ABW968" s="347"/>
      <c r="ABX968" s="347"/>
      <c r="ABY968" s="347"/>
      <c r="ABZ968" s="347"/>
      <c r="ACA968" s="347"/>
      <c r="ACB968" s="347"/>
      <c r="ACC968" s="347"/>
      <c r="ACD968" s="347"/>
      <c r="ACE968" s="347"/>
      <c r="ACF968" s="347"/>
      <c r="ACG968" s="347"/>
      <c r="ACH968" s="347"/>
      <c r="ACI968" s="347"/>
      <c r="ACJ968" s="347"/>
      <c r="ACK968" s="347"/>
      <c r="ACL968" s="347"/>
      <c r="ACM968" s="347"/>
      <c r="ACN968" s="347"/>
      <c r="ACO968" s="347"/>
      <c r="ACP968" s="347"/>
      <c r="ACQ968" s="347"/>
      <c r="ACR968" s="347"/>
      <c r="ACS968" s="347"/>
      <c r="ACT968" s="347"/>
      <c r="ACU968" s="347"/>
      <c r="ACV968" s="347"/>
      <c r="ACW968" s="347"/>
      <c r="ACX968" s="347"/>
      <c r="ACY968" s="347"/>
      <c r="ACZ968" s="347"/>
      <c r="ADA968" s="347"/>
      <c r="ADB968" s="347"/>
      <c r="ADC968" s="347"/>
      <c r="ADD968" s="347"/>
      <c r="ADE968" s="347"/>
      <c r="ADF968" s="347"/>
      <c r="ADG968" s="347"/>
      <c r="ADH968" s="347"/>
      <c r="ADI968" s="347"/>
      <c r="ADJ968" s="347"/>
      <c r="ADK968" s="347"/>
      <c r="ADL968" s="347"/>
      <c r="ADM968" s="347"/>
      <c r="ADN968" s="347"/>
      <c r="ADO968" s="347"/>
      <c r="ADP968" s="347"/>
      <c r="ADQ968" s="347"/>
      <c r="ADR968" s="347"/>
      <c r="ADS968" s="347"/>
      <c r="ADT968" s="347"/>
      <c r="ADU968" s="347"/>
      <c r="ADV968" s="347"/>
      <c r="ADW968" s="347"/>
      <c r="ADX968" s="347"/>
      <c r="ADY968" s="347"/>
      <c r="ADZ968" s="347"/>
      <c r="AEA968" s="347"/>
      <c r="AEB968" s="347"/>
      <c r="AEC968" s="347"/>
      <c r="AED968" s="347"/>
      <c r="AEE968" s="347"/>
      <c r="AEF968" s="347"/>
      <c r="AEG968" s="347"/>
      <c r="AEH968" s="347"/>
      <c r="AEI968" s="347"/>
      <c r="AEJ968" s="347"/>
      <c r="AEK968" s="347"/>
      <c r="AEL968" s="347"/>
      <c r="AEM968" s="347"/>
      <c r="AEN968" s="347"/>
      <c r="AEO968" s="347"/>
      <c r="AEP968" s="347"/>
      <c r="AEQ968" s="347"/>
      <c r="AER968" s="347"/>
      <c r="AES968" s="347"/>
      <c r="AET968" s="347"/>
      <c r="AEU968" s="347"/>
      <c r="AEV968" s="347"/>
      <c r="AEW968" s="347"/>
      <c r="AEX968" s="347"/>
      <c r="AEY968" s="347"/>
      <c r="AEZ968" s="347"/>
      <c r="AFA968" s="347"/>
      <c r="AFB968" s="347"/>
      <c r="AFC968" s="347"/>
      <c r="AFD968" s="347"/>
      <c r="AFE968" s="347"/>
      <c r="AFF968" s="347"/>
      <c r="AFG968" s="347"/>
      <c r="AFH968" s="347"/>
      <c r="AFI968" s="347"/>
      <c r="AFJ968" s="347"/>
      <c r="AFK968" s="347"/>
      <c r="AFL968" s="347"/>
      <c r="AFM968" s="347"/>
      <c r="AFN968" s="347"/>
      <c r="AFO968" s="347"/>
      <c r="AFP968" s="347"/>
      <c r="AFQ968" s="347"/>
      <c r="AFR968" s="347"/>
      <c r="AFS968" s="347"/>
      <c r="AFT968" s="347"/>
      <c r="AFU968" s="347"/>
      <c r="AFV968" s="347"/>
      <c r="AFW968" s="347"/>
      <c r="AFX968" s="347"/>
      <c r="AFY968" s="347"/>
      <c r="AFZ968" s="347"/>
      <c r="AGA968" s="347"/>
      <c r="AGB968" s="347"/>
      <c r="AGC968" s="347"/>
      <c r="AGD968" s="347"/>
      <c r="AGE968" s="347"/>
      <c r="AGF968" s="347"/>
      <c r="AGG968" s="347"/>
      <c r="AGH968" s="347"/>
      <c r="AGI968" s="347"/>
      <c r="AGJ968" s="347"/>
      <c r="AGK968" s="347"/>
      <c r="AGL968" s="347"/>
      <c r="AGM968" s="347"/>
      <c r="AGN968" s="347"/>
      <c r="AGO968" s="347"/>
      <c r="AGP968" s="347"/>
      <c r="AGQ968" s="347"/>
      <c r="AGR968" s="347"/>
      <c r="AGS968" s="347"/>
      <c r="AGT968" s="347"/>
      <c r="AGU968" s="347"/>
      <c r="AGV968" s="347"/>
      <c r="AGW968" s="347"/>
      <c r="AGX968" s="347"/>
      <c r="AGY968" s="347"/>
      <c r="AGZ968" s="347"/>
      <c r="AHA968" s="347"/>
      <c r="AHB968" s="347"/>
      <c r="AHC968" s="347"/>
      <c r="AHD968" s="347"/>
      <c r="AHE968" s="347"/>
      <c r="AHF968" s="347"/>
      <c r="AHG968" s="347"/>
      <c r="AHH968" s="347"/>
      <c r="AHI968" s="347"/>
      <c r="AHJ968" s="347"/>
      <c r="AHK968" s="347"/>
      <c r="AHL968" s="347"/>
      <c r="AHM968" s="347"/>
      <c r="AHN968" s="347"/>
      <c r="AHO968" s="347"/>
      <c r="AHP968" s="347"/>
      <c r="AHQ968" s="347"/>
      <c r="AHR968" s="347"/>
      <c r="AHS968" s="347"/>
      <c r="AHT968" s="347"/>
      <c r="AHU968" s="347"/>
      <c r="AHV968" s="347"/>
      <c r="AHW968" s="347"/>
      <c r="AHX968" s="347"/>
      <c r="AHY968" s="347"/>
      <c r="AHZ968" s="347"/>
      <c r="AIA968" s="347"/>
      <c r="AIB968" s="347"/>
      <c r="AIC968" s="347"/>
      <c r="AID968" s="347"/>
      <c r="AIE968" s="347"/>
      <c r="AIF968" s="347"/>
      <c r="AIG968" s="347"/>
      <c r="AIH968" s="347"/>
      <c r="AII968" s="347"/>
      <c r="AIJ968" s="347"/>
      <c r="AIK968" s="347"/>
      <c r="AIL968" s="347"/>
      <c r="AIM968" s="347"/>
      <c r="AIN968" s="347"/>
      <c r="AIO968" s="347"/>
      <c r="AIP968" s="347"/>
      <c r="AIQ968" s="347"/>
      <c r="AIR968" s="347"/>
      <c r="AIS968" s="347"/>
      <c r="AIT968" s="347"/>
      <c r="AIU968" s="347"/>
      <c r="AIV968" s="347"/>
      <c r="AIW968" s="347"/>
      <c r="AIX968" s="347"/>
      <c r="AIY968" s="347"/>
      <c r="AIZ968" s="347"/>
      <c r="AJA968" s="347"/>
      <c r="AJB968" s="347"/>
      <c r="AJC968" s="347"/>
      <c r="AJD968" s="347"/>
      <c r="AJE968" s="347"/>
      <c r="AJF968" s="347"/>
      <c r="AJG968" s="347"/>
      <c r="AJH968" s="347"/>
      <c r="AJI968" s="347"/>
      <c r="AJJ968" s="347"/>
      <c r="AJK968" s="347"/>
      <c r="AJL968" s="347"/>
      <c r="AJM968" s="347"/>
      <c r="AJN968" s="347"/>
      <c r="AJO968" s="347"/>
      <c r="AJP968" s="347"/>
      <c r="AJQ968" s="347"/>
      <c r="AJR968" s="347"/>
      <c r="AJS968" s="347"/>
      <c r="AJT968" s="347"/>
      <c r="AJU968" s="347"/>
      <c r="AJV968" s="347"/>
      <c r="AJW968" s="347"/>
      <c r="AJX968" s="347"/>
      <c r="AJY968" s="347"/>
      <c r="AJZ968" s="347"/>
      <c r="AKA968" s="347"/>
      <c r="AKB968" s="347"/>
      <c r="AKC968" s="347"/>
      <c r="AKD968" s="347"/>
      <c r="AKE968" s="347"/>
      <c r="AKF968" s="347"/>
      <c r="AKG968" s="347"/>
      <c r="AKH968" s="347"/>
      <c r="AKI968" s="347"/>
      <c r="AKJ968" s="347"/>
      <c r="AKK968" s="347"/>
      <c r="AKL968" s="347"/>
      <c r="AKM968" s="347"/>
      <c r="AKN968" s="347"/>
      <c r="AKO968" s="347"/>
      <c r="AKP968" s="347"/>
      <c r="AKQ968" s="347"/>
      <c r="AKR968" s="347"/>
      <c r="AKS968" s="347"/>
      <c r="AKT968" s="347"/>
      <c r="AKU968" s="347"/>
      <c r="AKV968" s="347"/>
      <c r="AKW968" s="347"/>
      <c r="AKX968" s="347"/>
      <c r="AKY968" s="347"/>
      <c r="AKZ968" s="347"/>
      <c r="ALA968" s="347"/>
      <c r="ALB968" s="347"/>
      <c r="ALC968" s="347"/>
      <c r="ALD968" s="347"/>
      <c r="ALE968" s="347"/>
      <c r="ALF968" s="347"/>
      <c r="ALG968" s="347"/>
      <c r="ALH968" s="347"/>
      <c r="ALI968" s="347"/>
      <c r="ALJ968" s="347"/>
      <c r="ALK968" s="347"/>
      <c r="ALL968" s="347"/>
      <c r="ALM968" s="347"/>
      <c r="ALN968" s="347"/>
      <c r="ALO968" s="347"/>
      <c r="ALP968" s="347"/>
      <c r="ALQ968" s="347"/>
      <c r="ALR968" s="347"/>
      <c r="ALS968" s="347"/>
      <c r="ALT968" s="347"/>
      <c r="ALU968" s="347"/>
      <c r="ALV968" s="347"/>
      <c r="ALW968" s="347"/>
      <c r="ALX968" s="347"/>
      <c r="ALY968" s="347"/>
      <c r="ALZ968" s="347"/>
      <c r="AMA968" s="347"/>
      <c r="AMB968" s="347"/>
      <c r="AMC968" s="347"/>
      <c r="AMD968" s="347"/>
      <c r="AME968" s="347"/>
      <c r="AMF968" s="347"/>
      <c r="AMG968" s="347"/>
      <c r="AMH968" s="347"/>
      <c r="AMI968" s="347"/>
      <c r="AMJ968" s="347"/>
      <c r="AMK968" s="347"/>
      <c r="AML968" s="347"/>
      <c r="AMM968" s="347"/>
      <c r="AMN968" s="347"/>
      <c r="AMO968" s="347"/>
      <c r="AMP968" s="347"/>
      <c r="AMQ968" s="347"/>
      <c r="AMR968" s="347"/>
      <c r="AMS968" s="347"/>
      <c r="AMT968" s="347"/>
      <c r="AMU968" s="347"/>
      <c r="AMV968" s="347"/>
      <c r="AMW968" s="347"/>
      <c r="AMX968" s="347"/>
      <c r="AMY968" s="347"/>
      <c r="AMZ968" s="347"/>
      <c r="ANA968" s="347"/>
      <c r="ANB968" s="347"/>
      <c r="ANC968" s="347"/>
      <c r="AND968" s="347"/>
      <c r="ANE968" s="347"/>
      <c r="ANF968" s="347"/>
      <c r="ANG968" s="347"/>
      <c r="ANH968" s="347"/>
      <c r="ANI968" s="347"/>
      <c r="ANJ968" s="347"/>
      <c r="ANK968" s="347"/>
      <c r="ANL968" s="347"/>
      <c r="ANM968" s="347"/>
      <c r="ANN968" s="347"/>
      <c r="ANO968" s="347"/>
      <c r="ANP968" s="347"/>
      <c r="ANQ968" s="347"/>
      <c r="ANR968" s="347"/>
      <c r="ANS968" s="347"/>
      <c r="ANT968" s="347"/>
      <c r="ANU968" s="347"/>
      <c r="ANV968" s="347"/>
      <c r="ANW968" s="347"/>
      <c r="ANX968" s="347"/>
      <c r="ANY968" s="347"/>
      <c r="ANZ968" s="347"/>
      <c r="AOA968" s="347"/>
      <c r="AOB968" s="347"/>
      <c r="AOC968" s="347"/>
      <c r="AOD968" s="347"/>
      <c r="AOE968" s="347"/>
      <c r="AOF968" s="347"/>
      <c r="AOG968" s="347"/>
      <c r="AOH968" s="347"/>
      <c r="AOI968" s="347"/>
      <c r="AOJ968" s="347"/>
      <c r="AOK968" s="347"/>
      <c r="AOL968" s="347"/>
      <c r="AOM968" s="347"/>
      <c r="AON968" s="347"/>
      <c r="AOO968" s="347"/>
      <c r="AOP968" s="347"/>
      <c r="AOQ968" s="347"/>
      <c r="AOR968" s="347"/>
      <c r="AOS968" s="347"/>
      <c r="AOT968" s="347"/>
      <c r="AOU968" s="347"/>
      <c r="AOV968" s="347"/>
      <c r="AOW968" s="347"/>
      <c r="AOX968" s="347"/>
      <c r="AOY968" s="347"/>
      <c r="AOZ968" s="347"/>
      <c r="APA968" s="347"/>
      <c r="APB968" s="347"/>
      <c r="APC968" s="347"/>
      <c r="APD968" s="347"/>
      <c r="APE968" s="347"/>
      <c r="APF968" s="347"/>
      <c r="APG968" s="347"/>
      <c r="APH968" s="347"/>
      <c r="API968" s="347"/>
      <c r="APJ968" s="347"/>
      <c r="APK968" s="347"/>
      <c r="APL968" s="347"/>
      <c r="APM968" s="347"/>
      <c r="APN968" s="347"/>
      <c r="APO968" s="347"/>
      <c r="APP968" s="347"/>
      <c r="APQ968" s="347"/>
      <c r="APR968" s="347"/>
      <c r="APS968" s="347"/>
      <c r="APT968" s="347"/>
      <c r="APU968" s="347"/>
      <c r="APV968" s="347"/>
      <c r="APW968" s="347"/>
      <c r="APX968" s="347"/>
      <c r="APY968" s="347"/>
      <c r="APZ968" s="347"/>
      <c r="AQA968" s="347"/>
      <c r="AQB968" s="347"/>
      <c r="AQC968" s="347"/>
      <c r="AQD968" s="347"/>
      <c r="AQE968" s="347"/>
      <c r="AQF968" s="347"/>
      <c r="AQG968" s="347"/>
      <c r="AQH968" s="347"/>
      <c r="AQI968" s="347"/>
      <c r="AQJ968" s="347"/>
      <c r="AQK968" s="347"/>
      <c r="AQL968" s="347"/>
      <c r="AQM968" s="347"/>
      <c r="AQN968" s="347"/>
      <c r="AQO968" s="347"/>
      <c r="AQP968" s="347"/>
      <c r="AQQ968" s="347"/>
      <c r="AQR968" s="347"/>
      <c r="AQS968" s="347"/>
      <c r="AQT968" s="347"/>
      <c r="AQU968" s="347"/>
      <c r="AQV968" s="347"/>
      <c r="AQW968" s="347"/>
      <c r="AQX968" s="347"/>
      <c r="AQY968" s="347"/>
      <c r="AQZ968" s="347"/>
      <c r="ARA968" s="347"/>
      <c r="ARB968" s="347"/>
      <c r="ARC968" s="347"/>
      <c r="ARD968" s="347"/>
      <c r="ARE968" s="347"/>
      <c r="ARF968" s="347"/>
      <c r="ARG968" s="347"/>
      <c r="ARH968" s="347"/>
      <c r="ARI968" s="347"/>
      <c r="ARJ968" s="347"/>
      <c r="ARK968" s="347"/>
      <c r="ARL968" s="347"/>
      <c r="ARM968" s="347"/>
      <c r="ARN968" s="347"/>
      <c r="ARO968" s="347"/>
      <c r="ARP968" s="347"/>
      <c r="ARQ968" s="347"/>
      <c r="ARR968" s="347"/>
      <c r="ARS968" s="347"/>
      <c r="ART968" s="347"/>
      <c r="ARU968" s="347"/>
      <c r="ARV968" s="347"/>
      <c r="ARW968" s="347"/>
      <c r="ARX968" s="347"/>
      <c r="ARY968" s="347"/>
      <c r="ARZ968" s="347"/>
      <c r="ASA968" s="347"/>
      <c r="ASB968" s="347"/>
      <c r="ASC968" s="347"/>
      <c r="ASD968" s="347"/>
      <c r="ASE968" s="347"/>
      <c r="ASF968" s="347"/>
      <c r="ASG968" s="347"/>
      <c r="ASH968" s="347"/>
      <c r="ASI968" s="347"/>
      <c r="ASJ968" s="347"/>
      <c r="ASK968" s="347"/>
      <c r="ASL968" s="347"/>
      <c r="ASM968" s="347"/>
      <c r="ASN968" s="347"/>
      <c r="ASO968" s="347"/>
      <c r="ASP968" s="347"/>
      <c r="ASQ968" s="347"/>
      <c r="ASR968" s="347"/>
      <c r="ASS968" s="347"/>
      <c r="AST968" s="347"/>
      <c r="ASU968" s="347"/>
      <c r="ASV968" s="347"/>
      <c r="ASW968" s="347"/>
      <c r="ASX968" s="347"/>
      <c r="ASY968" s="347"/>
      <c r="ASZ968" s="347"/>
      <c r="ATA968" s="347"/>
      <c r="ATB968" s="347"/>
      <c r="ATC968" s="347"/>
      <c r="ATD968" s="347"/>
      <c r="ATE968" s="347"/>
      <c r="ATF968" s="347"/>
      <c r="ATG968" s="347"/>
      <c r="ATH968" s="347"/>
      <c r="ATI968" s="347"/>
      <c r="ATJ968" s="347"/>
      <c r="ATK968" s="347"/>
      <c r="ATL968" s="347"/>
      <c r="ATM968" s="347"/>
      <c r="ATN968" s="347"/>
      <c r="ATO968" s="347"/>
      <c r="ATP968" s="347"/>
      <c r="ATQ968" s="347"/>
      <c r="ATR968" s="347"/>
      <c r="ATS968" s="347"/>
      <c r="ATT968" s="347"/>
      <c r="ATU968" s="347"/>
      <c r="ATV968" s="347"/>
      <c r="ATW968" s="347"/>
      <c r="ATX968" s="347"/>
      <c r="ATY968" s="347"/>
      <c r="ATZ968" s="347"/>
      <c r="AUA968" s="347"/>
      <c r="AUB968" s="347"/>
      <c r="AUC968" s="347"/>
      <c r="AUD968" s="347"/>
      <c r="AUE968" s="347"/>
      <c r="AUF968" s="347"/>
      <c r="AUG968" s="347"/>
      <c r="AUH968" s="347"/>
      <c r="AUI968" s="347"/>
      <c r="AUJ968" s="347"/>
      <c r="AUK968" s="347"/>
      <c r="AUL968" s="347"/>
      <c r="AUM968" s="347"/>
      <c r="AUN968" s="347"/>
      <c r="AUO968" s="347"/>
      <c r="AUP968" s="347"/>
      <c r="AUQ968" s="347"/>
      <c r="AUR968" s="347"/>
      <c r="AUS968" s="347"/>
      <c r="AUT968" s="347"/>
      <c r="AUU968" s="347"/>
      <c r="AUV968" s="347"/>
      <c r="AUW968" s="347"/>
      <c r="AUX968" s="347"/>
      <c r="AUY968" s="347"/>
      <c r="AUZ968" s="347"/>
      <c r="AVA968" s="347"/>
      <c r="AVB968" s="347"/>
      <c r="AVC968" s="347"/>
      <c r="AVD968" s="347"/>
      <c r="AVE968" s="347"/>
      <c r="AVF968" s="347"/>
      <c r="AVG968" s="347"/>
      <c r="AVH968" s="347"/>
      <c r="AVI968" s="347"/>
      <c r="AVJ968" s="347"/>
      <c r="AVK968" s="347"/>
      <c r="AVL968" s="347"/>
      <c r="AVM968" s="347"/>
      <c r="AVN968" s="347"/>
      <c r="AVO968" s="347"/>
      <c r="AVP968" s="347"/>
      <c r="AVQ968" s="347"/>
      <c r="AVR968" s="347"/>
      <c r="AVS968" s="347"/>
      <c r="AVT968" s="347"/>
      <c r="AVU968" s="347"/>
      <c r="AVV968" s="347"/>
      <c r="AVW968" s="347"/>
      <c r="AVX968" s="347"/>
      <c r="AVY968" s="347"/>
      <c r="AVZ968" s="347"/>
      <c r="AWA968" s="347"/>
      <c r="AWB968" s="347"/>
      <c r="AWC968" s="347"/>
      <c r="AWD968" s="347"/>
      <c r="AWE968" s="347"/>
      <c r="AWF968" s="347"/>
      <c r="AWG968" s="347"/>
      <c r="AWH968" s="347"/>
      <c r="AWI968" s="347"/>
      <c r="AWJ968" s="347"/>
      <c r="AWK968" s="347"/>
      <c r="AWL968" s="347"/>
      <c r="AWM968" s="347"/>
      <c r="AWN968" s="347"/>
      <c r="AWO968" s="347"/>
      <c r="AWP968" s="347"/>
      <c r="AWQ968" s="347"/>
      <c r="AWR968" s="347"/>
      <c r="AWS968" s="347"/>
      <c r="AWT968" s="347"/>
      <c r="AWU968" s="347"/>
      <c r="AWV968" s="347"/>
      <c r="AWW968" s="347"/>
      <c r="AWX968" s="347"/>
      <c r="AWY968" s="347"/>
      <c r="AWZ968" s="347"/>
      <c r="AXA968" s="347"/>
      <c r="AXB968" s="347"/>
      <c r="AXC968" s="347"/>
      <c r="AXD968" s="347"/>
      <c r="AXE968" s="347"/>
      <c r="AXF968" s="347"/>
      <c r="AXG968" s="347"/>
      <c r="AXH968" s="347"/>
      <c r="AXI968" s="347"/>
      <c r="AXJ968" s="347"/>
      <c r="AXK968" s="347"/>
      <c r="AXL968" s="347"/>
      <c r="AXM968" s="347"/>
      <c r="AXN968" s="347"/>
      <c r="AXO968" s="347"/>
      <c r="AXP968" s="347"/>
      <c r="AXQ968" s="347"/>
      <c r="AXR968" s="347"/>
      <c r="AXS968" s="347"/>
      <c r="AXT968" s="347"/>
      <c r="AXU968" s="347"/>
      <c r="AXV968" s="347"/>
      <c r="AXW968" s="347"/>
      <c r="AXX968" s="347"/>
      <c r="AXY968" s="347"/>
      <c r="AXZ968" s="347"/>
      <c r="AYA968" s="347"/>
      <c r="AYB968" s="347"/>
      <c r="AYC968" s="347"/>
      <c r="AYD968" s="347"/>
      <c r="AYE968" s="347"/>
      <c r="AYF968" s="347"/>
      <c r="AYG968" s="347"/>
      <c r="AYH968" s="347"/>
      <c r="AYI968" s="347"/>
      <c r="AYJ968" s="347"/>
      <c r="AYK968" s="347"/>
      <c r="AYL968" s="347"/>
      <c r="AYM968" s="347"/>
      <c r="AYN968" s="347"/>
      <c r="AYO968" s="347"/>
      <c r="AYP968" s="347"/>
      <c r="AYQ968" s="347"/>
      <c r="AYR968" s="347"/>
      <c r="AYS968" s="347"/>
      <c r="AYT968" s="347"/>
      <c r="AYU968" s="347"/>
      <c r="AYV968" s="347"/>
      <c r="AYW968" s="347"/>
      <c r="AYX968" s="347"/>
      <c r="AYY968" s="347"/>
      <c r="AYZ968" s="347"/>
      <c r="AZA968" s="347"/>
      <c r="AZB968" s="347"/>
      <c r="AZC968" s="347"/>
      <c r="AZD968" s="347"/>
      <c r="AZE968" s="347"/>
      <c r="AZF968" s="347"/>
      <c r="AZG968" s="347"/>
      <c r="AZH968" s="347"/>
      <c r="AZI968" s="347"/>
      <c r="AZJ968" s="347"/>
      <c r="AZK968" s="347"/>
      <c r="AZL968" s="347"/>
      <c r="AZM968" s="347"/>
      <c r="AZN968" s="347"/>
      <c r="AZO968" s="347"/>
      <c r="AZP968" s="347"/>
      <c r="AZQ968" s="347"/>
      <c r="AZR968" s="347"/>
      <c r="AZS968" s="347"/>
      <c r="AZT968" s="347"/>
      <c r="AZU968" s="347"/>
      <c r="AZV968" s="347"/>
      <c r="AZW968" s="347"/>
      <c r="AZX968" s="347"/>
      <c r="AZY968" s="347"/>
      <c r="AZZ968" s="347"/>
      <c r="BAA968" s="347"/>
      <c r="BAB968" s="347"/>
      <c r="BAC968" s="347"/>
      <c r="BAD968" s="347"/>
      <c r="BAE968" s="347"/>
      <c r="BAF968" s="347"/>
      <c r="BAG968" s="347"/>
      <c r="BAH968" s="347"/>
      <c r="BAI968" s="347"/>
      <c r="BAJ968" s="347"/>
      <c r="BAK968" s="347"/>
      <c r="BAL968" s="347"/>
      <c r="BAM968" s="347"/>
      <c r="BAN968" s="347"/>
      <c r="BAO968" s="347"/>
      <c r="BAP968" s="347"/>
      <c r="BAQ968" s="347"/>
      <c r="BAR968" s="347"/>
      <c r="BAS968" s="347"/>
      <c r="BAT968" s="347"/>
      <c r="BAU968" s="347"/>
      <c r="BAV968" s="347"/>
      <c r="BAW968" s="347"/>
      <c r="BAX968" s="347"/>
      <c r="BAY968" s="347"/>
      <c r="BAZ968" s="347"/>
      <c r="BBA968" s="347"/>
      <c r="BBB968" s="347"/>
      <c r="BBC968" s="347"/>
      <c r="BBD968" s="347"/>
      <c r="BBE968" s="347"/>
      <c r="BBF968" s="347"/>
      <c r="BBG968" s="347"/>
      <c r="BBH968" s="347"/>
      <c r="BBI968" s="347"/>
      <c r="BBJ968" s="347"/>
      <c r="BBK968" s="347"/>
      <c r="BBL968" s="347"/>
      <c r="BBM968" s="347"/>
      <c r="BBN968" s="347"/>
      <c r="BBO968" s="347"/>
      <c r="BBP968" s="347"/>
      <c r="BBQ968" s="347"/>
      <c r="BBR968" s="347"/>
      <c r="BBS968" s="347"/>
      <c r="BBT968" s="347"/>
      <c r="BBU968" s="347"/>
      <c r="BBV968" s="347"/>
      <c r="BBW968" s="347"/>
      <c r="BBX968" s="347"/>
      <c r="BBY968" s="347"/>
      <c r="BBZ968" s="347"/>
      <c r="BCA968" s="347"/>
      <c r="BCB968" s="347"/>
      <c r="BCC968" s="347"/>
      <c r="BCD968" s="347"/>
      <c r="BCE968" s="347"/>
      <c r="BCF968" s="347"/>
      <c r="BCG968" s="347"/>
      <c r="BCH968" s="347"/>
      <c r="BCI968" s="347"/>
      <c r="BCJ968" s="347"/>
      <c r="BCK968" s="347"/>
      <c r="BCL968" s="347"/>
      <c r="BCM968" s="347"/>
      <c r="BCN968" s="347"/>
      <c r="BCO968" s="347"/>
      <c r="BCP968" s="347"/>
      <c r="BCQ968" s="347"/>
      <c r="BCR968" s="347"/>
      <c r="BCS968" s="347"/>
      <c r="BCT968" s="347"/>
      <c r="BCU968" s="347"/>
      <c r="BCV968" s="347"/>
      <c r="BCW968" s="347"/>
      <c r="BCX968" s="347"/>
      <c r="BCY968" s="347"/>
      <c r="BCZ968" s="347"/>
      <c r="BDA968" s="347"/>
      <c r="BDB968" s="347"/>
      <c r="BDC968" s="347"/>
      <c r="BDD968" s="347"/>
      <c r="BDE968" s="347"/>
      <c r="BDF968" s="347"/>
      <c r="BDG968" s="347"/>
      <c r="BDH968" s="347"/>
      <c r="BDI968" s="347"/>
      <c r="BDJ968" s="347"/>
      <c r="BDK968" s="347"/>
      <c r="BDL968" s="347"/>
      <c r="BDM968" s="347"/>
      <c r="BDN968" s="347"/>
      <c r="BDO968" s="347"/>
      <c r="BDP968" s="347"/>
      <c r="BDQ968" s="347"/>
      <c r="BDR968" s="347"/>
      <c r="BDS968" s="347"/>
      <c r="BDT968" s="347"/>
      <c r="BDU968" s="347"/>
      <c r="BDV968" s="347"/>
      <c r="BDW968" s="347"/>
      <c r="BDX968" s="347"/>
      <c r="BDY968" s="347"/>
      <c r="BDZ968" s="347"/>
      <c r="BEA968" s="347"/>
      <c r="BEB968" s="347"/>
      <c r="BEC968" s="347"/>
      <c r="BED968" s="347"/>
      <c r="BEE968" s="347"/>
      <c r="BEF968" s="347"/>
      <c r="BEG968" s="347"/>
      <c r="BEH968" s="347"/>
      <c r="BEI968" s="347"/>
      <c r="BEJ968" s="347"/>
      <c r="BEK968" s="347"/>
      <c r="BEL968" s="347"/>
      <c r="BEM968" s="347"/>
      <c r="BEN968" s="347"/>
      <c r="BEO968" s="347"/>
      <c r="BEP968" s="347"/>
      <c r="BEQ968" s="347"/>
      <c r="BER968" s="347"/>
      <c r="BES968" s="347"/>
      <c r="BET968" s="347"/>
      <c r="BEU968" s="347"/>
      <c r="BEV968" s="347"/>
      <c r="BEW968" s="347"/>
      <c r="BEX968" s="347"/>
      <c r="BEY968" s="347"/>
      <c r="BEZ968" s="347"/>
      <c r="BFA968" s="347"/>
      <c r="BFB968" s="347"/>
      <c r="BFC968" s="347"/>
      <c r="BFD968" s="347"/>
      <c r="BFE968" s="347"/>
      <c r="BFF968" s="347"/>
      <c r="BFG968" s="347"/>
      <c r="BFH968" s="347"/>
      <c r="BFI968" s="347"/>
      <c r="BFJ968" s="347"/>
      <c r="BFK968" s="347"/>
      <c r="BFL968" s="347"/>
      <c r="BFM968" s="347"/>
      <c r="BFN968" s="347"/>
      <c r="BFO968" s="347"/>
      <c r="BFP968" s="347"/>
      <c r="BFQ968" s="347"/>
      <c r="BFR968" s="347"/>
      <c r="BFS968" s="347"/>
      <c r="BFT968" s="347"/>
      <c r="BFU968" s="347"/>
      <c r="BFV968" s="347"/>
      <c r="BFW968" s="347"/>
      <c r="BFX968" s="347"/>
      <c r="BFY968" s="347"/>
      <c r="BFZ968" s="347"/>
      <c r="BGA968" s="347"/>
      <c r="BGB968" s="347"/>
      <c r="BGC968" s="347"/>
      <c r="BGD968" s="347"/>
      <c r="BGE968" s="347"/>
      <c r="BGF968" s="347"/>
      <c r="BGG968" s="347"/>
      <c r="BGH968" s="347"/>
      <c r="BGI968" s="347"/>
      <c r="BGJ968" s="347"/>
      <c r="BGK968" s="347"/>
      <c r="BGL968" s="347"/>
      <c r="BGM968" s="347"/>
      <c r="BGN968" s="347"/>
      <c r="BGO968" s="347"/>
      <c r="BGP968" s="347"/>
      <c r="BGQ968" s="347"/>
      <c r="BGR968" s="347"/>
      <c r="BGS968" s="347"/>
      <c r="BGT968" s="347"/>
      <c r="BGU968" s="347"/>
      <c r="BGV968" s="347"/>
      <c r="BGW968" s="347"/>
      <c r="BGX968" s="347"/>
      <c r="BGY968" s="347"/>
      <c r="BGZ968" s="347"/>
      <c r="BHA968" s="347"/>
      <c r="BHB968" s="347"/>
      <c r="BHC968" s="347"/>
      <c r="BHD968" s="347"/>
      <c r="BHE968" s="347"/>
      <c r="BHF968" s="347"/>
      <c r="BHG968" s="347"/>
      <c r="BHH968" s="347"/>
      <c r="BHI968" s="347"/>
      <c r="BHJ968" s="347"/>
      <c r="BHK968" s="347"/>
      <c r="BHL968" s="347"/>
      <c r="BHM968" s="347"/>
      <c r="BHN968" s="347"/>
      <c r="BHO968" s="347"/>
      <c r="BHP968" s="347"/>
      <c r="BHQ968" s="347"/>
      <c r="BHR968" s="347"/>
      <c r="BHS968" s="347"/>
      <c r="BHT968" s="347"/>
      <c r="BHU968" s="347"/>
      <c r="BHV968" s="347"/>
      <c r="BHW968" s="347"/>
      <c r="BHX968" s="347"/>
      <c r="BHY968" s="347"/>
      <c r="BHZ968" s="347"/>
      <c r="BIA968" s="347"/>
      <c r="BIB968" s="347"/>
      <c r="BIC968" s="347"/>
      <c r="BID968" s="347"/>
      <c r="BIE968" s="347"/>
      <c r="BIF968" s="347"/>
      <c r="BIG968" s="347"/>
      <c r="BIH968" s="347"/>
      <c r="BII968" s="347"/>
      <c r="BIJ968" s="347"/>
      <c r="BIK968" s="347"/>
      <c r="BIL968" s="347"/>
      <c r="BIM968" s="347"/>
      <c r="BIN968" s="347"/>
      <c r="BIO968" s="347"/>
      <c r="BIP968" s="347"/>
      <c r="BIQ968" s="347"/>
      <c r="BIR968" s="347"/>
      <c r="BIS968" s="347"/>
      <c r="BIT968" s="347"/>
      <c r="BIU968" s="347"/>
      <c r="BIV968" s="347"/>
      <c r="BIW968" s="347"/>
      <c r="BIX968" s="347"/>
      <c r="BIY968" s="347"/>
      <c r="BIZ968" s="347"/>
      <c r="BJA968" s="347"/>
      <c r="BJB968" s="347"/>
      <c r="BJC968" s="347"/>
      <c r="BJD968" s="347"/>
      <c r="BJE968" s="347"/>
      <c r="BJF968" s="347"/>
      <c r="BJG968" s="347"/>
      <c r="BJH968" s="347"/>
      <c r="BJI968" s="347"/>
      <c r="BJJ968" s="347"/>
      <c r="BJK968" s="347"/>
      <c r="BJL968" s="347"/>
      <c r="BJM968" s="347"/>
      <c r="BJN968" s="347"/>
      <c r="BJO968" s="347"/>
      <c r="BJP968" s="347"/>
      <c r="BJQ968" s="347"/>
      <c r="BJR968" s="347"/>
      <c r="BJS968" s="347"/>
      <c r="BJT968" s="347"/>
      <c r="BJU968" s="347"/>
      <c r="BJV968" s="347"/>
      <c r="BJW968" s="347"/>
      <c r="BJX968" s="347"/>
      <c r="BJY968" s="347"/>
      <c r="BJZ968" s="347"/>
      <c r="BKA968" s="347"/>
      <c r="BKB968" s="347"/>
      <c r="BKC968" s="347"/>
      <c r="BKD968" s="347"/>
      <c r="BKE968" s="347"/>
      <c r="BKF968" s="347"/>
      <c r="BKG968" s="347"/>
      <c r="BKH968" s="347"/>
      <c r="BKI968" s="347"/>
      <c r="BKJ968" s="347"/>
      <c r="BKK968" s="347"/>
      <c r="BKL968" s="347"/>
      <c r="BKM968" s="347"/>
      <c r="BKN968" s="347"/>
      <c r="BKO968" s="347"/>
      <c r="BKP968" s="347"/>
      <c r="BKQ968" s="347"/>
      <c r="BKR968" s="347"/>
      <c r="BKS968" s="347"/>
      <c r="BKT968" s="347"/>
      <c r="BKU968" s="347"/>
      <c r="BKV968" s="347"/>
      <c r="BKW968" s="347"/>
      <c r="BKX968" s="347"/>
      <c r="BKY968" s="347"/>
      <c r="BKZ968" s="347"/>
      <c r="BLA968" s="347"/>
      <c r="BLB968" s="347"/>
      <c r="BLC968" s="347"/>
      <c r="BLD968" s="347"/>
      <c r="BLE968" s="347"/>
      <c r="BLF968" s="347"/>
      <c r="BLG968" s="347"/>
      <c r="BLH968" s="347"/>
      <c r="BLI968" s="347"/>
      <c r="BLJ968" s="347"/>
      <c r="BLK968" s="347"/>
      <c r="BLL968" s="347"/>
      <c r="BLM968" s="347"/>
      <c r="BLN968" s="347"/>
      <c r="BLO968" s="347"/>
      <c r="BLP968" s="347"/>
      <c r="BLQ968" s="347"/>
      <c r="BLR968" s="347"/>
      <c r="BLS968" s="347"/>
      <c r="BLT968" s="347"/>
      <c r="BLU968" s="347"/>
      <c r="BLV968" s="347"/>
      <c r="BLW968" s="347"/>
      <c r="BLX968" s="347"/>
      <c r="BLY968" s="347"/>
      <c r="BLZ968" s="347"/>
      <c r="BMA968" s="347"/>
      <c r="BMB968" s="347"/>
      <c r="BMC968" s="347"/>
      <c r="BMD968" s="347"/>
      <c r="BME968" s="347"/>
      <c r="BMF968" s="347"/>
      <c r="BMG968" s="347"/>
      <c r="BMH968" s="347"/>
      <c r="BMI968" s="347"/>
      <c r="BMJ968" s="347"/>
      <c r="BMK968" s="347"/>
      <c r="BML968" s="347"/>
      <c r="BMM968" s="347"/>
      <c r="BMN968" s="347"/>
      <c r="BMO968" s="347"/>
      <c r="BMP968" s="347"/>
      <c r="BMQ968" s="347"/>
      <c r="BMR968" s="347"/>
      <c r="BMS968" s="347"/>
      <c r="BMT968" s="347"/>
      <c r="BMU968" s="347"/>
      <c r="BMV968" s="347"/>
      <c r="BMW968" s="347"/>
      <c r="BMX968" s="347"/>
      <c r="BMY968" s="347"/>
      <c r="BMZ968" s="347"/>
      <c r="BNA968" s="347"/>
      <c r="BNB968" s="347"/>
      <c r="BNC968" s="347"/>
      <c r="BND968" s="347"/>
      <c r="BNE968" s="347"/>
      <c r="BNF968" s="347"/>
      <c r="BNG968" s="347"/>
      <c r="BNH968" s="347"/>
      <c r="BNI968" s="347"/>
      <c r="BNJ968" s="347"/>
      <c r="BNK968" s="347"/>
      <c r="BNL968" s="347"/>
      <c r="BNM968" s="347"/>
      <c r="BNN968" s="347"/>
      <c r="BNO968" s="347"/>
      <c r="BNP968" s="347"/>
      <c r="BNQ968" s="347"/>
      <c r="BNR968" s="347"/>
      <c r="BNS968" s="347"/>
      <c r="BNT968" s="347"/>
      <c r="BNU968" s="347"/>
      <c r="BNV968" s="347"/>
      <c r="BNW968" s="347"/>
      <c r="BNX968" s="347"/>
      <c r="BNY968" s="347"/>
      <c r="BNZ968" s="347"/>
      <c r="BOA968" s="347"/>
      <c r="BOB968" s="347"/>
      <c r="BOC968" s="347"/>
      <c r="BOD968" s="347"/>
      <c r="BOE968" s="347"/>
      <c r="BOF968" s="347"/>
      <c r="BOG968" s="347"/>
      <c r="BOH968" s="347"/>
      <c r="BOI968" s="347"/>
      <c r="BOJ968" s="347"/>
      <c r="BOK968" s="347"/>
      <c r="BOL968" s="347"/>
      <c r="BOM968" s="347"/>
      <c r="BON968" s="347"/>
      <c r="BOO968" s="347"/>
      <c r="BOP968" s="347"/>
      <c r="BOQ968" s="347"/>
      <c r="BOR968" s="347"/>
      <c r="BOS968" s="347"/>
      <c r="BOT968" s="347"/>
      <c r="BOU968" s="347"/>
      <c r="BOV968" s="347"/>
      <c r="BOW968" s="347"/>
      <c r="BOX968" s="347"/>
      <c r="BOY968" s="347"/>
      <c r="BOZ968" s="347"/>
      <c r="BPA968" s="347"/>
      <c r="BPB968" s="347"/>
      <c r="BPC968" s="347"/>
      <c r="BPD968" s="347"/>
      <c r="BPE968" s="347"/>
      <c r="BPF968" s="347"/>
      <c r="BPG968" s="347"/>
      <c r="BPH968" s="347"/>
      <c r="BPI968" s="347"/>
      <c r="BPJ968" s="347"/>
      <c r="BPK968" s="347"/>
      <c r="BPL968" s="347"/>
      <c r="BPM968" s="347"/>
      <c r="BPN968" s="347"/>
      <c r="BPO968" s="347"/>
      <c r="BPP968" s="347"/>
      <c r="BPQ968" s="347"/>
      <c r="BPR968" s="347"/>
      <c r="BPS968" s="347"/>
      <c r="BPT968" s="347"/>
      <c r="BPU968" s="347"/>
      <c r="BPV968" s="347"/>
      <c r="BPW968" s="347"/>
      <c r="BPX968" s="347"/>
      <c r="BPY968" s="347"/>
      <c r="BPZ968" s="347"/>
      <c r="BQA968" s="347"/>
      <c r="BQB968" s="347"/>
      <c r="BQC968" s="347"/>
      <c r="BQD968" s="347"/>
      <c r="BQE968" s="347"/>
      <c r="BQF968" s="347"/>
      <c r="BQG968" s="347"/>
      <c r="BQH968" s="347"/>
      <c r="BQI968" s="347"/>
      <c r="BQJ968" s="347"/>
      <c r="BQK968" s="347"/>
      <c r="BQL968" s="347"/>
      <c r="BQM968" s="347"/>
      <c r="BQN968" s="347"/>
      <c r="BQO968" s="347"/>
      <c r="BQP968" s="347"/>
      <c r="BQQ968" s="347"/>
      <c r="BQR968" s="347"/>
      <c r="BQS968" s="347"/>
      <c r="BQT968" s="347"/>
      <c r="BQU968" s="347"/>
      <c r="BQV968" s="347"/>
      <c r="BQW968" s="347"/>
      <c r="BQX968" s="347"/>
      <c r="BQY968" s="347"/>
      <c r="BQZ968" s="347"/>
      <c r="BRA968" s="347"/>
      <c r="BRB968" s="347"/>
      <c r="BRC968" s="347"/>
      <c r="BRD968" s="347"/>
      <c r="BRE968" s="347"/>
      <c r="BRF968" s="347"/>
      <c r="BRG968" s="347"/>
      <c r="BRH968" s="347"/>
      <c r="BRI968" s="347"/>
      <c r="BRJ968" s="347"/>
      <c r="BRK968" s="347"/>
      <c r="BRL968" s="347"/>
      <c r="BRM968" s="347"/>
      <c r="BRN968" s="347"/>
      <c r="BRO968" s="347"/>
      <c r="BRP968" s="347"/>
      <c r="BRQ968" s="347"/>
      <c r="BRR968" s="347"/>
      <c r="BRS968" s="347"/>
      <c r="BRT968" s="347"/>
      <c r="BRU968" s="347"/>
      <c r="BRV968" s="347"/>
      <c r="BRW968" s="347"/>
      <c r="BRX968" s="347"/>
      <c r="BRY968" s="347"/>
      <c r="BRZ968" s="347"/>
      <c r="BSA968" s="347"/>
      <c r="BSB968" s="347"/>
      <c r="BSC968" s="347"/>
      <c r="BSD968" s="347"/>
      <c r="BSE968" s="347"/>
      <c r="BSF968" s="347"/>
      <c r="BSG968" s="347"/>
      <c r="BSH968" s="347"/>
      <c r="BSI968" s="347"/>
      <c r="BSJ968" s="347"/>
      <c r="BSK968" s="347"/>
      <c r="BSL968" s="347"/>
      <c r="BSM968" s="347"/>
      <c r="BSN968" s="347"/>
      <c r="BSO968" s="347"/>
      <c r="BSP968" s="347"/>
      <c r="BSQ968" s="347"/>
      <c r="BSR968" s="347"/>
      <c r="BSS968" s="347"/>
      <c r="BST968" s="347"/>
      <c r="BSU968" s="347"/>
      <c r="BSV968" s="347"/>
      <c r="BSW968" s="347"/>
      <c r="BSX968" s="347"/>
      <c r="BSY968" s="347"/>
      <c r="BSZ968" s="347"/>
      <c r="BTA968" s="347"/>
      <c r="BTB968" s="347"/>
      <c r="BTC968" s="347"/>
      <c r="BTD968" s="347"/>
      <c r="BTE968" s="347"/>
      <c r="BTF968" s="347"/>
      <c r="BTG968" s="347"/>
      <c r="BTH968" s="347"/>
      <c r="BTI968" s="347"/>
      <c r="BTJ968" s="347"/>
      <c r="BTK968" s="347"/>
      <c r="BTL968" s="347"/>
      <c r="BTM968" s="347"/>
      <c r="BTN968" s="347"/>
      <c r="BTO968" s="347"/>
      <c r="BTP968" s="347"/>
      <c r="BTQ968" s="347"/>
      <c r="BTR968" s="347"/>
      <c r="BTS968" s="347"/>
      <c r="BTT968" s="347"/>
      <c r="BTU968" s="347"/>
      <c r="BTV968" s="347"/>
      <c r="BTW968" s="347"/>
      <c r="BTX968" s="347"/>
      <c r="BTY968" s="347"/>
      <c r="BTZ968" s="347"/>
      <c r="BUA968" s="347"/>
      <c r="BUB968" s="347"/>
      <c r="BUC968" s="347"/>
      <c r="BUD968" s="347"/>
      <c r="BUE968" s="347"/>
      <c r="BUF968" s="347"/>
      <c r="BUG968" s="347"/>
      <c r="BUH968" s="347"/>
      <c r="BUI968" s="347"/>
      <c r="BUJ968" s="347"/>
      <c r="BUK968" s="347"/>
      <c r="BUL968" s="347"/>
      <c r="BUM968" s="347"/>
      <c r="BUN968" s="347"/>
      <c r="BUO968" s="347"/>
      <c r="BUP968" s="347"/>
      <c r="BUQ968" s="347"/>
      <c r="BUR968" s="347"/>
      <c r="BUS968" s="347"/>
      <c r="BUT968" s="347"/>
      <c r="BUU968" s="347"/>
      <c r="BUV968" s="347"/>
      <c r="BUW968" s="347"/>
      <c r="BUX968" s="347"/>
      <c r="BUY968" s="347"/>
      <c r="BUZ968" s="347"/>
      <c r="BVA968" s="347"/>
      <c r="BVB968" s="347"/>
      <c r="BVC968" s="347"/>
      <c r="BVD968" s="347"/>
      <c r="BVE968" s="347"/>
      <c r="BVF968" s="347"/>
      <c r="BVG968" s="347"/>
      <c r="BVH968" s="347"/>
      <c r="BVI968" s="347"/>
      <c r="BVJ968" s="347"/>
      <c r="BVK968" s="347"/>
      <c r="BVL968" s="347"/>
      <c r="BVM968" s="347"/>
      <c r="BVN968" s="347"/>
      <c r="BVO968" s="347"/>
      <c r="BVP968" s="347"/>
      <c r="BVQ968" s="347"/>
      <c r="BVR968" s="347"/>
      <c r="BVS968" s="347"/>
      <c r="BVT968" s="347"/>
      <c r="BVU968" s="347"/>
      <c r="BVV968" s="347"/>
      <c r="BVW968" s="347"/>
      <c r="BVX968" s="347"/>
      <c r="BVY968" s="347"/>
      <c r="BVZ968" s="347"/>
      <c r="BWA968" s="347"/>
      <c r="BWB968" s="347"/>
      <c r="BWC968" s="347"/>
      <c r="BWD968" s="347"/>
      <c r="BWE968" s="347"/>
      <c r="BWF968" s="347"/>
      <c r="BWG968" s="347"/>
      <c r="BWH968" s="347"/>
      <c r="BWI968" s="347"/>
      <c r="BWJ968" s="347"/>
      <c r="BWK968" s="347"/>
      <c r="BWL968" s="347"/>
      <c r="BWM968" s="347"/>
      <c r="BWN968" s="347"/>
      <c r="BWO968" s="347"/>
      <c r="BWP968" s="347"/>
      <c r="BWQ968" s="347"/>
      <c r="BWR968" s="347"/>
      <c r="BWS968" s="347"/>
      <c r="BWT968" s="347"/>
      <c r="BWU968" s="347"/>
      <c r="BWV968" s="347"/>
      <c r="BWW968" s="347"/>
      <c r="BWX968" s="347"/>
      <c r="BWY968" s="347"/>
      <c r="BWZ968" s="347"/>
      <c r="BXA968" s="347"/>
      <c r="BXB968" s="347"/>
      <c r="BXC968" s="347"/>
      <c r="BXD968" s="347"/>
      <c r="BXE968" s="347"/>
      <c r="BXF968" s="347"/>
      <c r="BXG968" s="347"/>
      <c r="BXH968" s="347"/>
      <c r="BXI968" s="347"/>
      <c r="BXJ968" s="347"/>
      <c r="BXK968" s="347"/>
      <c r="BXL968" s="347"/>
      <c r="BXM968" s="347"/>
      <c r="BXN968" s="347"/>
      <c r="BXO968" s="347"/>
      <c r="BXP968" s="347"/>
      <c r="BXQ968" s="347"/>
      <c r="BXR968" s="347"/>
      <c r="BXS968" s="347"/>
      <c r="BXT968" s="347"/>
      <c r="BXU968" s="347"/>
      <c r="BXV968" s="347"/>
      <c r="BXW968" s="347"/>
      <c r="BXX968" s="347"/>
      <c r="BXY968" s="347"/>
      <c r="BXZ968" s="347"/>
      <c r="BYA968" s="347"/>
      <c r="BYB968" s="347"/>
      <c r="BYC968" s="347"/>
      <c r="BYD968" s="347"/>
      <c r="BYE968" s="347"/>
      <c r="BYF968" s="347"/>
      <c r="BYG968" s="347"/>
      <c r="BYH968" s="347"/>
      <c r="BYI968" s="347"/>
      <c r="BYJ968" s="347"/>
      <c r="BYK968" s="347"/>
      <c r="BYL968" s="347"/>
      <c r="BYM968" s="347"/>
      <c r="BYN968" s="347"/>
      <c r="BYO968" s="347"/>
      <c r="BYP968" s="347"/>
      <c r="BYQ968" s="347"/>
      <c r="BYR968" s="347"/>
      <c r="BYS968" s="347"/>
      <c r="BYT968" s="347"/>
      <c r="BYU968" s="347"/>
      <c r="BYV968" s="347"/>
      <c r="BYW968" s="347"/>
      <c r="BYX968" s="347"/>
      <c r="BYY968" s="347"/>
      <c r="BYZ968" s="347"/>
      <c r="BZA968" s="347"/>
      <c r="BZB968" s="347"/>
      <c r="BZC968" s="347"/>
      <c r="BZD968" s="347"/>
      <c r="BZE968" s="347"/>
      <c r="BZF968" s="347"/>
      <c r="BZG968" s="347"/>
      <c r="BZH968" s="347"/>
      <c r="BZI968" s="347"/>
      <c r="BZJ968" s="347"/>
      <c r="BZK968" s="347"/>
      <c r="BZL968" s="347"/>
      <c r="BZM968" s="347"/>
      <c r="BZN968" s="347"/>
      <c r="BZO968" s="347"/>
      <c r="BZP968" s="347"/>
      <c r="BZQ968" s="347"/>
      <c r="BZR968" s="347"/>
      <c r="BZS968" s="347"/>
      <c r="BZT968" s="347"/>
      <c r="BZU968" s="347"/>
      <c r="BZV968" s="347"/>
      <c r="BZW968" s="347"/>
      <c r="BZX968" s="347"/>
      <c r="BZY968" s="347"/>
      <c r="BZZ968" s="347"/>
      <c r="CAA968" s="347"/>
      <c r="CAB968" s="347"/>
      <c r="CAC968" s="347"/>
      <c r="CAD968" s="347"/>
      <c r="CAE968" s="347"/>
      <c r="CAF968" s="347"/>
      <c r="CAG968" s="347"/>
      <c r="CAH968" s="347"/>
      <c r="CAI968" s="347"/>
      <c r="CAJ968" s="347"/>
      <c r="CAK968" s="347"/>
      <c r="CAL968" s="347"/>
      <c r="CAM968" s="347"/>
      <c r="CAN968" s="347"/>
      <c r="CAO968" s="347"/>
      <c r="CAP968" s="347"/>
      <c r="CAQ968" s="347"/>
      <c r="CAR968" s="347"/>
      <c r="CAS968" s="347"/>
      <c r="CAT968" s="347"/>
      <c r="CAU968" s="347"/>
      <c r="CAV968" s="347"/>
      <c r="CAW968" s="347"/>
      <c r="CAX968" s="347"/>
      <c r="CAY968" s="347"/>
      <c r="CAZ968" s="347"/>
      <c r="CBA968" s="347"/>
      <c r="CBB968" s="347"/>
      <c r="CBC968" s="347"/>
      <c r="CBD968" s="347"/>
      <c r="CBE968" s="347"/>
      <c r="CBF968" s="347"/>
      <c r="CBG968" s="347"/>
      <c r="CBH968" s="347"/>
      <c r="CBI968" s="347"/>
      <c r="CBJ968" s="347"/>
      <c r="CBK968" s="347"/>
      <c r="CBL968" s="347"/>
      <c r="CBM968" s="347"/>
      <c r="CBN968" s="347"/>
      <c r="CBO968" s="347"/>
      <c r="CBP968" s="347"/>
      <c r="CBQ968" s="347"/>
      <c r="CBR968" s="347"/>
      <c r="CBS968" s="347"/>
      <c r="CBT968" s="347"/>
      <c r="CBU968" s="347"/>
      <c r="CBV968" s="347"/>
      <c r="CBW968" s="347"/>
      <c r="CBX968" s="347"/>
      <c r="CBY968" s="347"/>
      <c r="CBZ968" s="347"/>
      <c r="CCA968" s="347"/>
      <c r="CCB968" s="347"/>
      <c r="CCC968" s="347"/>
      <c r="CCD968" s="347"/>
      <c r="CCE968" s="347"/>
      <c r="CCF968" s="347"/>
      <c r="CCG968" s="347"/>
      <c r="CCH968" s="347"/>
      <c r="CCI968" s="347"/>
      <c r="CCJ968" s="347"/>
      <c r="CCK968" s="347"/>
      <c r="CCL968" s="347"/>
      <c r="CCM968" s="347"/>
      <c r="CCN968" s="347"/>
      <c r="CCO968" s="347"/>
      <c r="CCP968" s="347"/>
      <c r="CCQ968" s="347"/>
      <c r="CCR968" s="347"/>
      <c r="CCS968" s="347"/>
      <c r="CCT968" s="347"/>
      <c r="CCU968" s="347"/>
      <c r="CCV968" s="347"/>
      <c r="CCW968" s="347"/>
      <c r="CCX968" s="347"/>
      <c r="CCY968" s="347"/>
      <c r="CCZ968" s="347"/>
      <c r="CDA968" s="347"/>
      <c r="CDB968" s="347"/>
      <c r="CDC968" s="347"/>
      <c r="CDD968" s="347"/>
      <c r="CDE968" s="347"/>
      <c r="CDF968" s="347"/>
      <c r="CDG968" s="347"/>
      <c r="CDH968" s="347"/>
      <c r="CDI968" s="347"/>
      <c r="CDJ968" s="347"/>
      <c r="CDK968" s="347"/>
      <c r="CDL968" s="347"/>
      <c r="CDM968" s="347"/>
      <c r="CDN968" s="347"/>
      <c r="CDO968" s="347"/>
      <c r="CDP968" s="347"/>
      <c r="CDQ968" s="347"/>
      <c r="CDR968" s="347"/>
      <c r="CDS968" s="347"/>
      <c r="CDT968" s="347"/>
      <c r="CDU968" s="347"/>
      <c r="CDV968" s="347"/>
      <c r="CDW968" s="347"/>
      <c r="CDX968" s="347"/>
      <c r="CDY968" s="347"/>
      <c r="CDZ968" s="347"/>
      <c r="CEA968" s="347"/>
      <c r="CEB968" s="347"/>
      <c r="CEC968" s="347"/>
      <c r="CED968" s="347"/>
      <c r="CEE968" s="347"/>
      <c r="CEF968" s="347"/>
      <c r="CEG968" s="347"/>
      <c r="CEH968" s="347"/>
      <c r="CEI968" s="347"/>
      <c r="CEJ968" s="347"/>
      <c r="CEK968" s="347"/>
      <c r="CEL968" s="347"/>
      <c r="CEM968" s="347"/>
      <c r="CEN968" s="347"/>
      <c r="CEO968" s="347"/>
      <c r="CEP968" s="347"/>
      <c r="CEQ968" s="347"/>
      <c r="CER968" s="347"/>
      <c r="CES968" s="347"/>
      <c r="CET968" s="347"/>
      <c r="CEU968" s="347"/>
      <c r="CEV968" s="347"/>
      <c r="CEW968" s="347"/>
      <c r="CEX968" s="347"/>
      <c r="CEY968" s="347"/>
      <c r="CEZ968" s="347"/>
      <c r="CFA968" s="347"/>
      <c r="CFB968" s="347"/>
      <c r="CFC968" s="347"/>
      <c r="CFD968" s="347"/>
      <c r="CFE968" s="347"/>
      <c r="CFF968" s="347"/>
      <c r="CFG968" s="347"/>
      <c r="CFH968" s="347"/>
      <c r="CFI968" s="347"/>
      <c r="CFJ968" s="347"/>
      <c r="CFK968" s="347"/>
      <c r="CFL968" s="347"/>
      <c r="CFM968" s="347"/>
      <c r="CFN968" s="347"/>
      <c r="CFO968" s="347"/>
      <c r="CFP968" s="347"/>
      <c r="CFQ968" s="347"/>
      <c r="CFR968" s="347"/>
      <c r="CFS968" s="347"/>
      <c r="CFT968" s="347"/>
      <c r="CFU968" s="347"/>
      <c r="CFV968" s="347"/>
      <c r="CFW968" s="347"/>
      <c r="CFX968" s="347"/>
      <c r="CFY968" s="347"/>
      <c r="CFZ968" s="347"/>
      <c r="CGA968" s="347"/>
      <c r="CGB968" s="347"/>
      <c r="CGC968" s="347"/>
      <c r="CGD968" s="347"/>
      <c r="CGE968" s="347"/>
      <c r="CGF968" s="347"/>
      <c r="CGG968" s="347"/>
      <c r="CGH968" s="347"/>
      <c r="CGI968" s="347"/>
      <c r="CGJ968" s="347"/>
      <c r="CGK968" s="347"/>
      <c r="CGL968" s="347"/>
      <c r="CGM968" s="347"/>
      <c r="CGN968" s="347"/>
      <c r="CGO968" s="347"/>
      <c r="CGP968" s="347"/>
      <c r="CGQ968" s="347"/>
      <c r="CGR968" s="347"/>
      <c r="CGS968" s="347"/>
      <c r="CGT968" s="347"/>
      <c r="CGU968" s="347"/>
      <c r="CGV968" s="347"/>
      <c r="CGW968" s="347"/>
      <c r="CGX968" s="347"/>
      <c r="CGY968" s="347"/>
      <c r="CGZ968" s="347"/>
      <c r="CHA968" s="347"/>
      <c r="CHB968" s="347"/>
      <c r="CHC968" s="347"/>
      <c r="CHD968" s="347"/>
      <c r="CHE968" s="347"/>
      <c r="CHF968" s="347"/>
      <c r="CHG968" s="347"/>
      <c r="CHH968" s="347"/>
      <c r="CHI968" s="347"/>
      <c r="CHJ968" s="347"/>
      <c r="CHK968" s="347"/>
      <c r="CHL968" s="347"/>
      <c r="CHM968" s="347"/>
      <c r="CHN968" s="347"/>
      <c r="CHO968" s="347"/>
      <c r="CHP968" s="347"/>
      <c r="CHQ968" s="347"/>
      <c r="CHR968" s="347"/>
      <c r="CHS968" s="347"/>
      <c r="CHT968" s="347"/>
      <c r="CHU968" s="347"/>
      <c r="CHV968" s="347"/>
      <c r="CHW968" s="347"/>
      <c r="CHX968" s="347"/>
      <c r="CHY968" s="347"/>
      <c r="CHZ968" s="347"/>
      <c r="CIA968" s="347"/>
      <c r="CIB968" s="347"/>
      <c r="CIC968" s="347"/>
      <c r="CID968" s="347"/>
      <c r="CIE968" s="347"/>
      <c r="CIF968" s="347"/>
      <c r="CIG968" s="347"/>
      <c r="CIH968" s="347"/>
      <c r="CII968" s="347"/>
      <c r="CIJ968" s="347"/>
      <c r="CIK968" s="347"/>
      <c r="CIL968" s="347"/>
      <c r="CIM968" s="347"/>
      <c r="CIN968" s="347"/>
      <c r="CIO968" s="347"/>
      <c r="CIP968" s="347"/>
      <c r="CIQ968" s="347"/>
      <c r="CIR968" s="347"/>
      <c r="CIS968" s="347"/>
      <c r="CIT968" s="347"/>
      <c r="CIU968" s="347"/>
      <c r="CIV968" s="347"/>
      <c r="CIW968" s="347"/>
      <c r="CIX968" s="347"/>
      <c r="CIY968" s="347"/>
      <c r="CIZ968" s="347"/>
      <c r="CJA968" s="347"/>
      <c r="CJB968" s="347"/>
      <c r="CJC968" s="347"/>
      <c r="CJD968" s="347"/>
      <c r="CJE968" s="347"/>
      <c r="CJF968" s="347"/>
      <c r="CJG968" s="347"/>
      <c r="CJH968" s="347"/>
      <c r="CJI968" s="347"/>
      <c r="CJJ968" s="347"/>
      <c r="CJK968" s="347"/>
      <c r="CJL968" s="347"/>
      <c r="CJM968" s="347"/>
      <c r="CJN968" s="347"/>
      <c r="CJO968" s="347"/>
      <c r="CJP968" s="347"/>
      <c r="CJQ968" s="347"/>
      <c r="CJR968" s="347"/>
      <c r="CJS968" s="347"/>
      <c r="CJT968" s="347"/>
      <c r="CJU968" s="347"/>
      <c r="CJV968" s="347"/>
      <c r="CJW968" s="347"/>
      <c r="CJX968" s="347"/>
      <c r="CJY968" s="347"/>
      <c r="CJZ968" s="347"/>
      <c r="CKA968" s="347"/>
      <c r="CKB968" s="347"/>
      <c r="CKC968" s="347"/>
      <c r="CKD968" s="347"/>
      <c r="CKE968" s="347"/>
      <c r="CKF968" s="347"/>
      <c r="CKG968" s="347"/>
      <c r="CKH968" s="347"/>
      <c r="CKI968" s="347"/>
      <c r="CKJ968" s="347"/>
      <c r="CKK968" s="347"/>
      <c r="CKL968" s="347"/>
      <c r="CKM968" s="347"/>
      <c r="CKN968" s="347"/>
      <c r="CKO968" s="347"/>
      <c r="CKP968" s="347"/>
      <c r="CKQ968" s="347"/>
      <c r="CKR968" s="347"/>
      <c r="CKS968" s="347"/>
      <c r="CKT968" s="347"/>
      <c r="CKU968" s="347"/>
      <c r="CKV968" s="347"/>
      <c r="CKW968" s="347"/>
      <c r="CKX968" s="347"/>
      <c r="CKY968" s="347"/>
      <c r="CKZ968" s="347"/>
      <c r="CLA968" s="347"/>
      <c r="CLB968" s="347"/>
      <c r="CLC968" s="347"/>
      <c r="CLD968" s="347"/>
      <c r="CLE968" s="347"/>
      <c r="CLF968" s="347"/>
      <c r="CLG968" s="347"/>
      <c r="CLH968" s="347"/>
      <c r="CLI968" s="347"/>
      <c r="CLJ968" s="347"/>
      <c r="CLK968" s="347"/>
      <c r="CLL968" s="347"/>
      <c r="CLM968" s="347"/>
      <c r="CLN968" s="347"/>
      <c r="CLO968" s="347"/>
      <c r="CLP968" s="347"/>
      <c r="CLQ968" s="347"/>
      <c r="CLR968" s="347"/>
      <c r="CLS968" s="347"/>
      <c r="CLT968" s="347"/>
      <c r="CLU968" s="347"/>
      <c r="CLV968" s="347"/>
      <c r="CLW968" s="347"/>
      <c r="CLX968" s="347"/>
      <c r="CLY968" s="347"/>
      <c r="CLZ968" s="347"/>
      <c r="CMA968" s="347"/>
      <c r="CMB968" s="347"/>
      <c r="CMC968" s="347"/>
      <c r="CMD968" s="347"/>
      <c r="CME968" s="347"/>
      <c r="CMF968" s="347"/>
      <c r="CMG968" s="347"/>
      <c r="CMH968" s="347"/>
      <c r="CMI968" s="347"/>
      <c r="CMJ968" s="347"/>
      <c r="CMK968" s="347"/>
      <c r="CML968" s="347"/>
      <c r="CMM968" s="347"/>
      <c r="CMN968" s="347"/>
      <c r="CMO968" s="347"/>
      <c r="CMP968" s="347"/>
      <c r="CMQ968" s="347"/>
      <c r="CMR968" s="347"/>
      <c r="CMS968" s="347"/>
      <c r="CMT968" s="347"/>
      <c r="CMU968" s="347"/>
      <c r="CMV968" s="347"/>
      <c r="CMW968" s="347"/>
      <c r="CMX968" s="347"/>
      <c r="CMY968" s="347"/>
      <c r="CMZ968" s="347"/>
      <c r="CNA968" s="347"/>
      <c r="CNB968" s="347"/>
      <c r="CNC968" s="347"/>
      <c r="CND968" s="347"/>
      <c r="CNE968" s="347"/>
      <c r="CNF968" s="347"/>
      <c r="CNG968" s="347"/>
      <c r="CNH968" s="347"/>
      <c r="CNI968" s="347"/>
      <c r="CNJ968" s="347"/>
      <c r="CNK968" s="347"/>
      <c r="CNL968" s="347"/>
      <c r="CNM968" s="347"/>
      <c r="CNN968" s="347"/>
      <c r="CNO968" s="347"/>
      <c r="CNP968" s="347"/>
      <c r="CNQ968" s="347"/>
      <c r="CNR968" s="347"/>
      <c r="CNS968" s="347"/>
      <c r="CNT968" s="347"/>
      <c r="CNU968" s="347"/>
      <c r="CNV968" s="347"/>
      <c r="CNW968" s="347"/>
      <c r="CNX968" s="347"/>
      <c r="CNY968" s="347"/>
      <c r="CNZ968" s="347"/>
      <c r="COA968" s="347"/>
      <c r="COB968" s="347"/>
      <c r="COC968" s="347"/>
      <c r="COD968" s="347"/>
      <c r="COE968" s="347"/>
      <c r="COF968" s="347"/>
      <c r="COG968" s="347"/>
      <c r="COH968" s="347"/>
      <c r="COI968" s="347"/>
      <c r="COJ968" s="347"/>
      <c r="COK968" s="347"/>
      <c r="COL968" s="347"/>
      <c r="COM968" s="347"/>
      <c r="CON968" s="347"/>
      <c r="COO968" s="347"/>
      <c r="COP968" s="347"/>
      <c r="COQ968" s="347"/>
      <c r="COR968" s="347"/>
      <c r="COS968" s="347"/>
      <c r="COT968" s="347"/>
      <c r="COU968" s="347"/>
      <c r="COV968" s="347"/>
      <c r="COW968" s="347"/>
      <c r="COX968" s="347"/>
      <c r="COY968" s="347"/>
      <c r="COZ968" s="347"/>
      <c r="CPA968" s="347"/>
      <c r="CPB968" s="347"/>
      <c r="CPC968" s="347"/>
      <c r="CPD968" s="347"/>
      <c r="CPE968" s="347"/>
      <c r="CPF968" s="347"/>
      <c r="CPG968" s="347"/>
      <c r="CPH968" s="347"/>
      <c r="CPI968" s="347"/>
      <c r="CPJ968" s="347"/>
      <c r="CPK968" s="347"/>
      <c r="CPL968" s="347"/>
      <c r="CPM968" s="347"/>
      <c r="CPN968" s="347"/>
      <c r="CPO968" s="347"/>
      <c r="CPP968" s="347"/>
      <c r="CPQ968" s="347"/>
      <c r="CPR968" s="347"/>
      <c r="CPS968" s="347"/>
      <c r="CPT968" s="347"/>
      <c r="CPU968" s="347"/>
      <c r="CPV968" s="347"/>
      <c r="CPW968" s="347"/>
      <c r="CPX968" s="347"/>
      <c r="CPY968" s="347"/>
      <c r="CPZ968" s="347"/>
      <c r="CQA968" s="347"/>
      <c r="CQB968" s="347"/>
      <c r="CQC968" s="347"/>
      <c r="CQD968" s="347"/>
      <c r="CQE968" s="347"/>
      <c r="CQF968" s="347"/>
      <c r="CQG968" s="347"/>
      <c r="CQH968" s="347"/>
      <c r="CQI968" s="347"/>
      <c r="CQJ968" s="347"/>
      <c r="CQK968" s="347"/>
      <c r="CQL968" s="347"/>
      <c r="CQM968" s="347"/>
      <c r="CQN968" s="347"/>
      <c r="CQO968" s="347"/>
      <c r="CQP968" s="347"/>
      <c r="CQQ968" s="347"/>
      <c r="CQR968" s="347"/>
      <c r="CQS968" s="347"/>
      <c r="CQT968" s="347"/>
      <c r="CQU968" s="347"/>
      <c r="CQV968" s="347"/>
      <c r="CQW968" s="347"/>
      <c r="CQX968" s="347"/>
      <c r="CQY968" s="347"/>
      <c r="CQZ968" s="347"/>
      <c r="CRA968" s="347"/>
      <c r="CRB968" s="347"/>
      <c r="CRC968" s="347"/>
      <c r="CRD968" s="347"/>
      <c r="CRE968" s="347"/>
      <c r="CRF968" s="347"/>
      <c r="CRG968" s="347"/>
      <c r="CRH968" s="347"/>
      <c r="CRI968" s="347"/>
      <c r="CRJ968" s="347"/>
      <c r="CRK968" s="347"/>
      <c r="CRL968" s="347"/>
      <c r="CRM968" s="347"/>
      <c r="CRN968" s="347"/>
      <c r="CRO968" s="347"/>
      <c r="CRP968" s="347"/>
      <c r="CRQ968" s="347"/>
      <c r="CRR968" s="347"/>
      <c r="CRS968" s="347"/>
      <c r="CRT968" s="347"/>
      <c r="CRU968" s="347"/>
      <c r="CRV968" s="347"/>
      <c r="CRW968" s="347"/>
      <c r="CRX968" s="347"/>
      <c r="CRY968" s="347"/>
      <c r="CRZ968" s="347"/>
      <c r="CSA968" s="347"/>
      <c r="CSB968" s="347"/>
      <c r="CSC968" s="347"/>
      <c r="CSD968" s="347"/>
      <c r="CSE968" s="347"/>
      <c r="CSF968" s="347"/>
      <c r="CSG968" s="347"/>
      <c r="CSH968" s="347"/>
      <c r="CSI968" s="347"/>
      <c r="CSJ968" s="347"/>
      <c r="CSK968" s="347"/>
      <c r="CSL968" s="347"/>
      <c r="CSM968" s="347"/>
      <c r="CSN968" s="347"/>
      <c r="CSO968" s="347"/>
      <c r="CSP968" s="347"/>
      <c r="CSQ968" s="347"/>
      <c r="CSR968" s="347"/>
      <c r="CSS968" s="347"/>
      <c r="CST968" s="347"/>
      <c r="CSU968" s="347"/>
      <c r="CSV968" s="347"/>
      <c r="CSW968" s="347"/>
      <c r="CSX968" s="347"/>
      <c r="CSY968" s="347"/>
      <c r="CSZ968" s="347"/>
      <c r="CTA968" s="347"/>
      <c r="CTB968" s="347"/>
      <c r="CTC968" s="347"/>
      <c r="CTD968" s="347"/>
      <c r="CTE968" s="347"/>
      <c r="CTF968" s="347"/>
      <c r="CTG968" s="347"/>
      <c r="CTH968" s="347"/>
      <c r="CTI968" s="347"/>
      <c r="CTJ968" s="347"/>
      <c r="CTK968" s="347"/>
      <c r="CTL968" s="347"/>
      <c r="CTM968" s="347"/>
      <c r="CTN968" s="347"/>
      <c r="CTO968" s="347"/>
      <c r="CTP968" s="347"/>
      <c r="CTQ968" s="347"/>
      <c r="CTR968" s="347"/>
      <c r="CTS968" s="347"/>
      <c r="CTT968" s="347"/>
      <c r="CTU968" s="347"/>
      <c r="CTV968" s="347"/>
      <c r="CTW968" s="347"/>
      <c r="CTX968" s="347"/>
      <c r="CTY968" s="347"/>
      <c r="CTZ968" s="347"/>
      <c r="CUA968" s="347"/>
      <c r="CUB968" s="347"/>
      <c r="CUC968" s="347"/>
      <c r="CUD968" s="347"/>
      <c r="CUE968" s="347"/>
      <c r="CUF968" s="347"/>
      <c r="CUG968" s="347"/>
      <c r="CUH968" s="347"/>
      <c r="CUI968" s="347"/>
      <c r="CUJ968" s="347"/>
      <c r="CUK968" s="347"/>
      <c r="CUL968" s="347"/>
      <c r="CUM968" s="347"/>
      <c r="CUN968" s="347"/>
      <c r="CUO968" s="347"/>
      <c r="CUP968" s="347"/>
      <c r="CUQ968" s="347"/>
      <c r="CUR968" s="347"/>
      <c r="CUS968" s="347"/>
      <c r="CUT968" s="347"/>
      <c r="CUU968" s="347"/>
      <c r="CUV968" s="347"/>
      <c r="CUW968" s="347"/>
      <c r="CUX968" s="347"/>
      <c r="CUY968" s="347"/>
      <c r="CUZ968" s="347"/>
      <c r="CVA968" s="347"/>
      <c r="CVB968" s="347"/>
      <c r="CVC968" s="347"/>
      <c r="CVD968" s="347"/>
      <c r="CVE968" s="347"/>
      <c r="CVF968" s="347"/>
      <c r="CVG968" s="347"/>
      <c r="CVH968" s="347"/>
      <c r="CVI968" s="347"/>
      <c r="CVJ968" s="347"/>
      <c r="CVK968" s="347"/>
      <c r="CVL968" s="347"/>
      <c r="CVM968" s="347"/>
      <c r="CVN968" s="347"/>
      <c r="CVO968" s="347"/>
      <c r="CVP968" s="347"/>
      <c r="CVQ968" s="347"/>
      <c r="CVR968" s="347"/>
      <c r="CVS968" s="347"/>
      <c r="CVT968" s="347"/>
      <c r="CVU968" s="347"/>
      <c r="CVV968" s="347"/>
      <c r="CVW968" s="347"/>
      <c r="CVX968" s="347"/>
      <c r="CVY968" s="347"/>
      <c r="CVZ968" s="347"/>
      <c r="CWA968" s="347"/>
      <c r="CWB968" s="347"/>
      <c r="CWC968" s="347"/>
      <c r="CWD968" s="347"/>
      <c r="CWE968" s="347"/>
      <c r="CWF968" s="347"/>
      <c r="CWG968" s="347"/>
      <c r="CWH968" s="347"/>
      <c r="CWI968" s="347"/>
      <c r="CWJ968" s="347"/>
      <c r="CWK968" s="347"/>
      <c r="CWL968" s="347"/>
      <c r="CWM968" s="347"/>
      <c r="CWN968" s="347"/>
      <c r="CWO968" s="347"/>
      <c r="CWP968" s="347"/>
      <c r="CWQ968" s="347"/>
      <c r="CWR968" s="347"/>
      <c r="CWS968" s="347"/>
      <c r="CWT968" s="347"/>
      <c r="CWU968" s="347"/>
      <c r="CWV968" s="347"/>
      <c r="CWW968" s="347"/>
      <c r="CWX968" s="347"/>
      <c r="CWY968" s="347"/>
      <c r="CWZ968" s="347"/>
      <c r="CXA968" s="347"/>
      <c r="CXB968" s="347"/>
      <c r="CXC968" s="347"/>
      <c r="CXD968" s="347"/>
      <c r="CXE968" s="347"/>
      <c r="CXF968" s="347"/>
      <c r="CXG968" s="347"/>
      <c r="CXH968" s="347"/>
      <c r="CXI968" s="347"/>
      <c r="CXJ968" s="347"/>
      <c r="CXK968" s="347"/>
      <c r="CXL968" s="347"/>
      <c r="CXM968" s="347"/>
      <c r="CXN968" s="347"/>
      <c r="CXO968" s="347"/>
      <c r="CXP968" s="347"/>
      <c r="CXQ968" s="347"/>
      <c r="CXR968" s="347"/>
      <c r="CXS968" s="347"/>
      <c r="CXT968" s="347"/>
      <c r="CXU968" s="347"/>
      <c r="CXV968" s="347"/>
      <c r="CXW968" s="347"/>
      <c r="CXX968" s="347"/>
      <c r="CXY968" s="347"/>
      <c r="CXZ968" s="347"/>
      <c r="CYA968" s="347"/>
      <c r="CYB968" s="347"/>
      <c r="CYC968" s="347"/>
      <c r="CYD968" s="347"/>
      <c r="CYE968" s="347"/>
      <c r="CYF968" s="347"/>
      <c r="CYG968" s="347"/>
      <c r="CYH968" s="347"/>
      <c r="CYI968" s="347"/>
      <c r="CYJ968" s="347"/>
      <c r="CYK968" s="347"/>
      <c r="CYL968" s="347"/>
      <c r="CYM968" s="347"/>
      <c r="CYN968" s="347"/>
      <c r="CYO968" s="347"/>
      <c r="CYP968" s="347"/>
      <c r="CYQ968" s="347"/>
      <c r="CYR968" s="347"/>
      <c r="CYS968" s="347"/>
      <c r="CYT968" s="347"/>
      <c r="CYU968" s="347"/>
      <c r="CYV968" s="347"/>
      <c r="CYW968" s="347"/>
      <c r="CYX968" s="347"/>
      <c r="CYY968" s="347"/>
      <c r="CYZ968" s="347"/>
      <c r="CZA968" s="347"/>
      <c r="CZB968" s="347"/>
      <c r="CZC968" s="347"/>
      <c r="CZD968" s="347"/>
      <c r="CZE968" s="347"/>
      <c r="CZF968" s="347"/>
      <c r="CZG968" s="347"/>
      <c r="CZH968" s="347"/>
      <c r="CZI968" s="347"/>
      <c r="CZJ968" s="347"/>
      <c r="CZK968" s="347"/>
      <c r="CZL968" s="347"/>
      <c r="CZM968" s="347"/>
      <c r="CZN968" s="347"/>
      <c r="CZO968" s="347"/>
      <c r="CZP968" s="347"/>
      <c r="CZQ968" s="347"/>
      <c r="CZR968" s="347"/>
      <c r="CZS968" s="347"/>
      <c r="CZT968" s="347"/>
      <c r="CZU968" s="347"/>
      <c r="CZV968" s="347"/>
      <c r="CZW968" s="347"/>
      <c r="CZX968" s="347"/>
      <c r="CZY968" s="347"/>
      <c r="CZZ968" s="347"/>
      <c r="DAA968" s="347"/>
      <c r="DAB968" s="347"/>
      <c r="DAC968" s="347"/>
      <c r="DAD968" s="347"/>
      <c r="DAE968" s="347"/>
      <c r="DAF968" s="347"/>
      <c r="DAG968" s="347"/>
      <c r="DAH968" s="347"/>
      <c r="DAI968" s="347"/>
      <c r="DAJ968" s="347"/>
      <c r="DAK968" s="347"/>
      <c r="DAL968" s="347"/>
      <c r="DAM968" s="347"/>
      <c r="DAN968" s="347"/>
      <c r="DAO968" s="347"/>
      <c r="DAP968" s="347"/>
      <c r="DAQ968" s="347"/>
      <c r="DAR968" s="347"/>
      <c r="DAS968" s="347"/>
      <c r="DAT968" s="347"/>
      <c r="DAU968" s="347"/>
      <c r="DAV968" s="347"/>
      <c r="DAW968" s="347"/>
      <c r="DAX968" s="347"/>
      <c r="DAY968" s="347"/>
      <c r="DAZ968" s="347"/>
      <c r="DBA968" s="347"/>
      <c r="DBB968" s="347"/>
      <c r="DBC968" s="347"/>
      <c r="DBD968" s="347"/>
      <c r="DBE968" s="347"/>
      <c r="DBF968" s="347"/>
      <c r="DBG968" s="347"/>
      <c r="DBH968" s="347"/>
      <c r="DBI968" s="347"/>
      <c r="DBJ968" s="347"/>
      <c r="DBK968" s="347"/>
      <c r="DBL968" s="347"/>
      <c r="DBM968" s="347"/>
      <c r="DBN968" s="347"/>
      <c r="DBO968" s="347"/>
      <c r="DBP968" s="347"/>
      <c r="DBQ968" s="347"/>
      <c r="DBR968" s="347"/>
      <c r="DBS968" s="347"/>
      <c r="DBT968" s="347"/>
      <c r="DBU968" s="347"/>
      <c r="DBV968" s="347"/>
      <c r="DBW968" s="347"/>
      <c r="DBX968" s="347"/>
      <c r="DBY968" s="347"/>
      <c r="DBZ968" s="347"/>
      <c r="DCA968" s="347"/>
      <c r="DCB968" s="347"/>
      <c r="DCC968" s="347"/>
      <c r="DCD968" s="347"/>
      <c r="DCE968" s="347"/>
      <c r="DCF968" s="347"/>
      <c r="DCG968" s="347"/>
      <c r="DCH968" s="347"/>
      <c r="DCI968" s="347"/>
      <c r="DCJ968" s="347"/>
      <c r="DCK968" s="347"/>
      <c r="DCL968" s="347"/>
      <c r="DCM968" s="347"/>
      <c r="DCN968" s="347"/>
      <c r="DCO968" s="347"/>
      <c r="DCP968" s="347"/>
      <c r="DCQ968" s="347"/>
      <c r="DCR968" s="347"/>
      <c r="DCS968" s="347"/>
      <c r="DCT968" s="347"/>
      <c r="DCU968" s="347"/>
      <c r="DCV968" s="347"/>
      <c r="DCW968" s="347"/>
      <c r="DCX968" s="347"/>
      <c r="DCY968" s="347"/>
      <c r="DCZ968" s="347"/>
      <c r="DDA968" s="347"/>
      <c r="DDB968" s="347"/>
      <c r="DDC968" s="347"/>
      <c r="DDD968" s="347"/>
      <c r="DDE968" s="347"/>
      <c r="DDF968" s="347"/>
      <c r="DDG968" s="347"/>
      <c r="DDH968" s="347"/>
      <c r="DDI968" s="347"/>
      <c r="DDJ968" s="347"/>
      <c r="DDK968" s="347"/>
      <c r="DDL968" s="347"/>
      <c r="DDM968" s="347"/>
      <c r="DDN968" s="347"/>
      <c r="DDO968" s="347"/>
      <c r="DDP968" s="347"/>
      <c r="DDQ968" s="347"/>
      <c r="DDR968" s="347"/>
      <c r="DDS968" s="347"/>
      <c r="DDT968" s="347"/>
      <c r="DDU968" s="347"/>
      <c r="DDV968" s="347"/>
      <c r="DDW968" s="347"/>
      <c r="DDX968" s="347"/>
      <c r="DDY968" s="347"/>
      <c r="DDZ968" s="347"/>
      <c r="DEA968" s="347"/>
      <c r="DEB968" s="347"/>
      <c r="DEC968" s="347"/>
      <c r="DED968" s="347"/>
      <c r="DEE968" s="347"/>
      <c r="DEF968" s="347"/>
      <c r="DEG968" s="347"/>
      <c r="DEH968" s="347"/>
      <c r="DEI968" s="347"/>
      <c r="DEJ968" s="347"/>
      <c r="DEK968" s="347"/>
      <c r="DEL968" s="347"/>
      <c r="DEM968" s="347"/>
      <c r="DEN968" s="347"/>
      <c r="DEO968" s="347"/>
      <c r="DEP968" s="347"/>
      <c r="DEQ968" s="347"/>
      <c r="DER968" s="347"/>
      <c r="DES968" s="347"/>
      <c r="DET968" s="347"/>
      <c r="DEU968" s="347"/>
      <c r="DEV968" s="347"/>
      <c r="DEW968" s="347"/>
      <c r="DEX968" s="347"/>
      <c r="DEY968" s="347"/>
      <c r="DEZ968" s="347"/>
      <c r="DFA968" s="347"/>
      <c r="DFB968" s="347"/>
      <c r="DFC968" s="347"/>
      <c r="DFD968" s="347"/>
      <c r="DFE968" s="347"/>
      <c r="DFF968" s="347"/>
      <c r="DFG968" s="347"/>
      <c r="DFH968" s="347"/>
      <c r="DFI968" s="347"/>
      <c r="DFJ968" s="347"/>
      <c r="DFK968" s="347"/>
      <c r="DFL968" s="347"/>
      <c r="DFM968" s="347"/>
      <c r="DFN968" s="347"/>
      <c r="DFO968" s="347"/>
      <c r="DFP968" s="347"/>
      <c r="DFQ968" s="347"/>
      <c r="DFR968" s="347"/>
      <c r="DFS968" s="347"/>
      <c r="DFT968" s="347"/>
      <c r="DFU968" s="347"/>
      <c r="DFV968" s="347"/>
      <c r="DFW968" s="347"/>
      <c r="DFX968" s="347"/>
      <c r="DFY968" s="347"/>
      <c r="DFZ968" s="347"/>
      <c r="DGA968" s="347"/>
      <c r="DGB968" s="347"/>
      <c r="DGC968" s="347"/>
      <c r="DGD968" s="347"/>
      <c r="DGE968" s="347"/>
      <c r="DGF968" s="347"/>
      <c r="DGG968" s="347"/>
      <c r="DGH968" s="347"/>
      <c r="DGI968" s="347"/>
      <c r="DGJ968" s="347"/>
      <c r="DGK968" s="347"/>
      <c r="DGL968" s="347"/>
      <c r="DGM968" s="347"/>
      <c r="DGN968" s="347"/>
      <c r="DGO968" s="347"/>
      <c r="DGP968" s="347"/>
      <c r="DGQ968" s="347"/>
      <c r="DGR968" s="347"/>
      <c r="DGS968" s="347"/>
      <c r="DGT968" s="347"/>
      <c r="DGU968" s="347"/>
      <c r="DGV968" s="347"/>
      <c r="DGW968" s="347"/>
      <c r="DGX968" s="347"/>
      <c r="DGY968" s="347"/>
      <c r="DGZ968" s="347"/>
      <c r="DHA968" s="347"/>
      <c r="DHB968" s="347"/>
      <c r="DHC968" s="347"/>
      <c r="DHD968" s="347"/>
      <c r="DHE968" s="347"/>
      <c r="DHF968" s="347"/>
      <c r="DHG968" s="347"/>
      <c r="DHH968" s="347"/>
      <c r="DHI968" s="347"/>
      <c r="DHJ968" s="347"/>
      <c r="DHK968" s="347"/>
      <c r="DHL968" s="347"/>
      <c r="DHM968" s="347"/>
      <c r="DHN968" s="347"/>
      <c r="DHO968" s="347"/>
      <c r="DHP968" s="347"/>
      <c r="DHQ968" s="347"/>
      <c r="DHR968" s="347"/>
      <c r="DHS968" s="347"/>
      <c r="DHT968" s="347"/>
      <c r="DHU968" s="347"/>
      <c r="DHV968" s="347"/>
      <c r="DHW968" s="347"/>
      <c r="DHX968" s="347"/>
      <c r="DHY968" s="347"/>
      <c r="DHZ968" s="347"/>
      <c r="DIA968" s="347"/>
      <c r="DIB968" s="347"/>
      <c r="DIC968" s="347"/>
      <c r="DID968" s="347"/>
      <c r="DIE968" s="347"/>
      <c r="DIF968" s="347"/>
      <c r="DIG968" s="347"/>
      <c r="DIH968" s="347"/>
      <c r="DII968" s="347"/>
      <c r="DIJ968" s="347"/>
      <c r="DIK968" s="347"/>
      <c r="DIL968" s="347"/>
      <c r="DIM968" s="347"/>
      <c r="DIN968" s="347"/>
      <c r="DIO968" s="347"/>
      <c r="DIP968" s="347"/>
      <c r="DIQ968" s="347"/>
      <c r="DIR968" s="347"/>
      <c r="DIS968" s="347"/>
      <c r="DIT968" s="347"/>
      <c r="DIU968" s="347"/>
      <c r="DIV968" s="347"/>
      <c r="DIW968" s="347"/>
      <c r="DIX968" s="347"/>
      <c r="DIY968" s="347"/>
      <c r="DIZ968" s="347"/>
      <c r="DJA968" s="347"/>
      <c r="DJB968" s="347"/>
      <c r="DJC968" s="347"/>
      <c r="DJD968" s="347"/>
      <c r="DJE968" s="347"/>
      <c r="DJF968" s="347"/>
      <c r="DJG968" s="347"/>
      <c r="DJH968" s="347"/>
      <c r="DJI968" s="347"/>
      <c r="DJJ968" s="347"/>
      <c r="DJK968" s="347"/>
      <c r="DJL968" s="347"/>
      <c r="DJM968" s="347"/>
      <c r="DJN968" s="347"/>
      <c r="DJO968" s="347"/>
      <c r="DJP968" s="347"/>
      <c r="DJQ968" s="347"/>
      <c r="DJR968" s="347"/>
      <c r="DJS968" s="347"/>
      <c r="DJT968" s="347"/>
      <c r="DJU968" s="347"/>
      <c r="DJV968" s="347"/>
      <c r="DJW968" s="347"/>
      <c r="DJX968" s="347"/>
      <c r="DJY968" s="347"/>
      <c r="DJZ968" s="347"/>
      <c r="DKA968" s="347"/>
      <c r="DKB968" s="347"/>
      <c r="DKC968" s="347"/>
      <c r="DKD968" s="347"/>
      <c r="DKE968" s="347"/>
      <c r="DKF968" s="347"/>
      <c r="DKG968" s="347"/>
      <c r="DKH968" s="347"/>
      <c r="DKI968" s="347"/>
      <c r="DKJ968" s="347"/>
      <c r="DKK968" s="347"/>
      <c r="DKL968" s="347"/>
      <c r="DKM968" s="347"/>
      <c r="DKN968" s="347"/>
      <c r="DKO968" s="347"/>
      <c r="DKP968" s="347"/>
      <c r="DKQ968" s="347"/>
      <c r="DKR968" s="347"/>
      <c r="DKS968" s="347"/>
      <c r="DKT968" s="347"/>
      <c r="DKU968" s="347"/>
      <c r="DKV968" s="347"/>
      <c r="DKW968" s="347"/>
      <c r="DKX968" s="347"/>
      <c r="DKY968" s="347"/>
      <c r="DKZ968" s="347"/>
      <c r="DLA968" s="347"/>
      <c r="DLB968" s="347"/>
      <c r="DLC968" s="347"/>
      <c r="DLD968" s="347"/>
      <c r="DLE968" s="347"/>
      <c r="DLF968" s="347"/>
      <c r="DLG968" s="347"/>
      <c r="DLH968" s="347"/>
      <c r="DLI968" s="347"/>
      <c r="DLJ968" s="347"/>
      <c r="DLK968" s="347"/>
      <c r="DLL968" s="347"/>
      <c r="DLM968" s="347"/>
      <c r="DLN968" s="347"/>
      <c r="DLO968" s="347"/>
      <c r="DLP968" s="347"/>
      <c r="DLQ968" s="347"/>
      <c r="DLR968" s="347"/>
      <c r="DLS968" s="347"/>
      <c r="DLT968" s="347"/>
      <c r="DLU968" s="347"/>
      <c r="DLV968" s="347"/>
      <c r="DLW968" s="347"/>
      <c r="DLX968" s="347"/>
      <c r="DLY968" s="347"/>
      <c r="DLZ968" s="347"/>
      <c r="DMA968" s="347"/>
      <c r="DMB968" s="347"/>
      <c r="DMC968" s="347"/>
      <c r="DMD968" s="347"/>
      <c r="DME968" s="347"/>
      <c r="DMF968" s="347"/>
      <c r="DMG968" s="347"/>
      <c r="DMH968" s="347"/>
      <c r="DMI968" s="347"/>
      <c r="DMJ968" s="347"/>
      <c r="DMK968" s="347"/>
      <c r="DML968" s="347"/>
      <c r="DMM968" s="347"/>
      <c r="DMN968" s="347"/>
      <c r="DMO968" s="347"/>
      <c r="DMP968" s="347"/>
      <c r="DMQ968" s="347"/>
      <c r="DMR968" s="347"/>
      <c r="DMS968" s="347"/>
      <c r="DMT968" s="347"/>
      <c r="DMU968" s="347"/>
      <c r="DMV968" s="347"/>
      <c r="DMW968" s="347"/>
      <c r="DMX968" s="347"/>
      <c r="DMY968" s="347"/>
      <c r="DMZ968" s="347"/>
      <c r="DNA968" s="347"/>
      <c r="DNB968" s="347"/>
      <c r="DNC968" s="347"/>
      <c r="DND968" s="347"/>
      <c r="DNE968" s="347"/>
      <c r="DNF968" s="347"/>
      <c r="DNG968" s="347"/>
      <c r="DNH968" s="347"/>
      <c r="DNI968" s="347"/>
      <c r="DNJ968" s="347"/>
      <c r="DNK968" s="347"/>
      <c r="DNL968" s="347"/>
      <c r="DNM968" s="347"/>
      <c r="DNN968" s="347"/>
      <c r="DNO968" s="347"/>
      <c r="DNP968" s="347"/>
      <c r="DNQ968" s="347"/>
      <c r="DNR968" s="347"/>
      <c r="DNS968" s="347"/>
      <c r="DNT968" s="347"/>
      <c r="DNU968" s="347"/>
      <c r="DNV968" s="347"/>
      <c r="DNW968" s="347"/>
      <c r="DNX968" s="347"/>
      <c r="DNY968" s="347"/>
      <c r="DNZ968" s="347"/>
      <c r="DOA968" s="347"/>
      <c r="DOB968" s="347"/>
      <c r="DOC968" s="347"/>
      <c r="DOD968" s="347"/>
      <c r="DOE968" s="347"/>
      <c r="DOF968" s="347"/>
      <c r="DOG968" s="347"/>
      <c r="DOH968" s="347"/>
      <c r="DOI968" s="347"/>
      <c r="DOJ968" s="347"/>
      <c r="DOK968" s="347"/>
      <c r="DOL968" s="347"/>
      <c r="DOM968" s="347"/>
      <c r="DON968" s="347"/>
      <c r="DOO968" s="347"/>
      <c r="DOP968" s="347"/>
      <c r="DOQ968" s="347"/>
      <c r="DOR968" s="347"/>
      <c r="DOS968" s="347"/>
      <c r="DOT968" s="347"/>
      <c r="DOU968" s="347"/>
      <c r="DOV968" s="347"/>
      <c r="DOW968" s="347"/>
      <c r="DOX968" s="347"/>
      <c r="DOY968" s="347"/>
      <c r="DOZ968" s="347"/>
      <c r="DPA968" s="347"/>
      <c r="DPB968" s="347"/>
      <c r="DPC968" s="347"/>
      <c r="DPD968" s="347"/>
      <c r="DPE968" s="347"/>
      <c r="DPF968" s="347"/>
      <c r="DPG968" s="347"/>
      <c r="DPH968" s="347"/>
      <c r="DPI968" s="347"/>
      <c r="DPJ968" s="347"/>
      <c r="DPK968" s="347"/>
      <c r="DPL968" s="347"/>
      <c r="DPM968" s="347"/>
      <c r="DPN968" s="347"/>
      <c r="DPO968" s="347"/>
      <c r="DPP968" s="347"/>
      <c r="DPQ968" s="347"/>
      <c r="DPR968" s="347"/>
      <c r="DPS968" s="347"/>
      <c r="DPT968" s="347"/>
      <c r="DPU968" s="347"/>
      <c r="DPV968" s="347"/>
      <c r="DPW968" s="347"/>
      <c r="DPX968" s="347"/>
      <c r="DPY968" s="347"/>
      <c r="DPZ968" s="347"/>
      <c r="DQA968" s="347"/>
      <c r="DQB968" s="347"/>
      <c r="DQC968" s="347"/>
      <c r="DQD968" s="347"/>
      <c r="DQE968" s="347"/>
      <c r="DQF968" s="347"/>
      <c r="DQG968" s="347"/>
      <c r="DQH968" s="347"/>
      <c r="DQI968" s="347"/>
      <c r="DQJ968" s="347"/>
      <c r="DQK968" s="347"/>
      <c r="DQL968" s="347"/>
      <c r="DQM968" s="347"/>
      <c r="DQN968" s="347"/>
      <c r="DQO968" s="347"/>
      <c r="DQP968" s="347"/>
      <c r="DQQ968" s="347"/>
      <c r="DQR968" s="347"/>
      <c r="DQS968" s="347"/>
      <c r="DQT968" s="347"/>
      <c r="DQU968" s="347"/>
      <c r="DQV968" s="347"/>
      <c r="DQW968" s="347"/>
      <c r="DQX968" s="347"/>
      <c r="DQY968" s="347"/>
      <c r="DQZ968" s="347"/>
      <c r="DRA968" s="347"/>
      <c r="DRB968" s="347"/>
      <c r="DRC968" s="347"/>
      <c r="DRD968" s="347"/>
      <c r="DRE968" s="347"/>
      <c r="DRF968" s="347"/>
      <c r="DRG968" s="347"/>
      <c r="DRH968" s="347"/>
      <c r="DRI968" s="347"/>
      <c r="DRJ968" s="347"/>
      <c r="DRK968" s="347"/>
      <c r="DRL968" s="347"/>
      <c r="DRM968" s="347"/>
      <c r="DRN968" s="347"/>
      <c r="DRO968" s="347"/>
      <c r="DRP968" s="347"/>
      <c r="DRQ968" s="347"/>
      <c r="DRR968" s="347"/>
      <c r="DRS968" s="347"/>
      <c r="DRT968" s="347"/>
      <c r="DRU968" s="347"/>
      <c r="DRV968" s="347"/>
      <c r="DRW968" s="347"/>
      <c r="DRX968" s="347"/>
      <c r="DRY968" s="347"/>
      <c r="DRZ968" s="347"/>
      <c r="DSA968" s="347"/>
      <c r="DSB968" s="347"/>
      <c r="DSC968" s="347"/>
      <c r="DSD968" s="347"/>
      <c r="DSE968" s="347"/>
      <c r="DSF968" s="347"/>
      <c r="DSG968" s="347"/>
      <c r="DSH968" s="347"/>
      <c r="DSI968" s="347"/>
      <c r="DSJ968" s="347"/>
      <c r="DSK968" s="347"/>
      <c r="DSL968" s="347"/>
      <c r="DSM968" s="347"/>
      <c r="DSN968" s="347"/>
      <c r="DSO968" s="347"/>
      <c r="DSP968" s="347"/>
      <c r="DSQ968" s="347"/>
      <c r="DSR968" s="347"/>
      <c r="DSS968" s="347"/>
      <c r="DST968" s="347"/>
      <c r="DSU968" s="347"/>
      <c r="DSV968" s="347"/>
      <c r="DSW968" s="347"/>
      <c r="DSX968" s="347"/>
      <c r="DSY968" s="347"/>
      <c r="DSZ968" s="347"/>
      <c r="DTA968" s="347"/>
      <c r="DTB968" s="347"/>
      <c r="DTC968" s="347"/>
      <c r="DTD968" s="347"/>
      <c r="DTE968" s="347"/>
      <c r="DTF968" s="347"/>
      <c r="DTG968" s="347"/>
      <c r="DTH968" s="347"/>
      <c r="DTI968" s="347"/>
      <c r="DTJ968" s="347"/>
      <c r="DTK968" s="347"/>
      <c r="DTL968" s="347"/>
      <c r="DTM968" s="347"/>
      <c r="DTN968" s="347"/>
      <c r="DTO968" s="347"/>
      <c r="DTP968" s="347"/>
      <c r="DTQ968" s="347"/>
      <c r="DTR968" s="347"/>
      <c r="DTS968" s="347"/>
      <c r="DTT968" s="347"/>
      <c r="DTU968" s="347"/>
      <c r="DTV968" s="347"/>
      <c r="DTW968" s="347"/>
      <c r="DTX968" s="347"/>
      <c r="DTY968" s="347"/>
      <c r="DTZ968" s="347"/>
      <c r="DUA968" s="347"/>
      <c r="DUB968" s="347"/>
      <c r="DUC968" s="347"/>
      <c r="DUD968" s="347"/>
      <c r="DUE968" s="347"/>
      <c r="DUF968" s="347"/>
      <c r="DUG968" s="347"/>
      <c r="DUH968" s="347"/>
      <c r="DUI968" s="347"/>
      <c r="DUJ968" s="347"/>
      <c r="DUK968" s="347"/>
      <c r="DUL968" s="347"/>
      <c r="DUM968" s="347"/>
      <c r="DUN968" s="347"/>
      <c r="DUO968" s="347"/>
      <c r="DUP968" s="347"/>
      <c r="DUQ968" s="347"/>
      <c r="DUR968" s="347"/>
      <c r="DUS968" s="347"/>
      <c r="DUT968" s="347"/>
      <c r="DUU968" s="347"/>
      <c r="DUV968" s="347"/>
      <c r="DUW968" s="347"/>
      <c r="DUX968" s="347"/>
      <c r="DUY968" s="347"/>
      <c r="DUZ968" s="347"/>
      <c r="DVA968" s="347"/>
      <c r="DVB968" s="347"/>
      <c r="DVC968" s="347"/>
      <c r="DVD968" s="347"/>
      <c r="DVE968" s="347"/>
      <c r="DVF968" s="347"/>
      <c r="DVG968" s="347"/>
      <c r="DVH968" s="347"/>
      <c r="DVI968" s="347"/>
      <c r="DVJ968" s="347"/>
      <c r="DVK968" s="347"/>
      <c r="DVL968" s="347"/>
      <c r="DVM968" s="347"/>
      <c r="DVN968" s="347"/>
      <c r="DVO968" s="347"/>
      <c r="DVP968" s="347"/>
      <c r="DVQ968" s="347"/>
      <c r="DVR968" s="347"/>
      <c r="DVS968" s="347"/>
      <c r="DVT968" s="347"/>
      <c r="DVU968" s="347"/>
      <c r="DVV968" s="347"/>
      <c r="DVW968" s="347"/>
      <c r="DVX968" s="347"/>
      <c r="DVY968" s="347"/>
      <c r="DVZ968" s="347"/>
      <c r="DWA968" s="347"/>
      <c r="DWB968" s="347"/>
      <c r="DWC968" s="347"/>
      <c r="DWD968" s="347"/>
      <c r="DWE968" s="347"/>
      <c r="DWF968" s="347"/>
      <c r="DWG968" s="347"/>
      <c r="DWH968" s="347"/>
      <c r="DWI968" s="347"/>
      <c r="DWJ968" s="347"/>
      <c r="DWK968" s="347"/>
      <c r="DWL968" s="347"/>
      <c r="DWM968" s="347"/>
      <c r="DWN968" s="347"/>
      <c r="DWO968" s="347"/>
      <c r="DWP968" s="347"/>
      <c r="DWQ968" s="347"/>
      <c r="DWR968" s="347"/>
      <c r="DWS968" s="347"/>
      <c r="DWT968" s="347"/>
      <c r="DWU968" s="347"/>
      <c r="DWV968" s="347"/>
      <c r="DWW968" s="347"/>
      <c r="DWX968" s="347"/>
      <c r="DWY968" s="347"/>
      <c r="DWZ968" s="347"/>
      <c r="DXA968" s="347"/>
      <c r="DXB968" s="347"/>
      <c r="DXC968" s="347"/>
      <c r="DXD968" s="347"/>
      <c r="DXE968" s="347"/>
      <c r="DXF968" s="347"/>
      <c r="DXG968" s="347"/>
      <c r="DXH968" s="347"/>
      <c r="DXI968" s="347"/>
      <c r="DXJ968" s="347"/>
      <c r="DXK968" s="347"/>
      <c r="DXL968" s="347"/>
      <c r="DXM968" s="347"/>
      <c r="DXN968" s="347"/>
      <c r="DXO968" s="347"/>
      <c r="DXP968" s="347"/>
      <c r="DXQ968" s="347"/>
      <c r="DXR968" s="347"/>
      <c r="DXS968" s="347"/>
      <c r="DXT968" s="347"/>
      <c r="DXU968" s="347"/>
      <c r="DXV968" s="347"/>
      <c r="DXW968" s="347"/>
      <c r="DXX968" s="347"/>
      <c r="DXY968" s="347"/>
      <c r="DXZ968" s="347"/>
      <c r="DYA968" s="347"/>
      <c r="DYB968" s="347"/>
      <c r="DYC968" s="347"/>
      <c r="DYD968" s="347"/>
      <c r="DYE968" s="347"/>
      <c r="DYF968" s="347"/>
      <c r="DYG968" s="347"/>
      <c r="DYH968" s="347"/>
      <c r="DYI968" s="347"/>
      <c r="DYJ968" s="347"/>
      <c r="DYK968" s="347"/>
      <c r="DYL968" s="347"/>
      <c r="DYM968" s="347"/>
      <c r="DYN968" s="347"/>
      <c r="DYO968" s="347"/>
      <c r="DYP968" s="347"/>
      <c r="DYQ968" s="347"/>
      <c r="DYR968" s="347"/>
      <c r="DYS968" s="347"/>
      <c r="DYT968" s="347"/>
      <c r="DYU968" s="347"/>
      <c r="DYV968" s="347"/>
      <c r="DYW968" s="347"/>
      <c r="DYX968" s="347"/>
      <c r="DYY968" s="347"/>
      <c r="DYZ968" s="347"/>
      <c r="DZA968" s="347"/>
      <c r="DZB968" s="347"/>
      <c r="DZC968" s="347"/>
      <c r="DZD968" s="347"/>
      <c r="DZE968" s="347"/>
      <c r="DZF968" s="347"/>
      <c r="DZG968" s="347"/>
      <c r="DZH968" s="347"/>
      <c r="DZI968" s="347"/>
      <c r="DZJ968" s="347"/>
      <c r="DZK968" s="347"/>
      <c r="DZL968" s="347"/>
      <c r="DZM968" s="347"/>
      <c r="DZN968" s="347"/>
      <c r="DZO968" s="347"/>
      <c r="DZP968" s="347"/>
      <c r="DZQ968" s="347"/>
      <c r="DZR968" s="347"/>
      <c r="DZS968" s="347"/>
      <c r="DZT968" s="347"/>
      <c r="DZU968" s="347"/>
      <c r="DZV968" s="347"/>
      <c r="DZW968" s="347"/>
      <c r="DZX968" s="347"/>
      <c r="DZY968" s="347"/>
      <c r="DZZ968" s="347"/>
      <c r="EAA968" s="347"/>
      <c r="EAB968" s="347"/>
      <c r="EAC968" s="347"/>
      <c r="EAD968" s="347"/>
      <c r="EAE968" s="347"/>
      <c r="EAF968" s="347"/>
      <c r="EAG968" s="347"/>
      <c r="EAH968" s="347"/>
      <c r="EAI968" s="347"/>
      <c r="EAJ968" s="347"/>
      <c r="EAK968" s="347"/>
      <c r="EAL968" s="347"/>
      <c r="EAM968" s="347"/>
      <c r="EAN968" s="347"/>
      <c r="EAO968" s="347"/>
      <c r="EAP968" s="347"/>
      <c r="EAQ968" s="347"/>
      <c r="EAR968" s="347"/>
      <c r="EAS968" s="347"/>
      <c r="EAT968" s="347"/>
      <c r="EAU968" s="347"/>
      <c r="EAV968" s="347"/>
      <c r="EAW968" s="347"/>
      <c r="EAX968" s="347"/>
      <c r="EAY968" s="347"/>
      <c r="EAZ968" s="347"/>
      <c r="EBA968" s="347"/>
      <c r="EBB968" s="347"/>
      <c r="EBC968" s="347"/>
      <c r="EBD968" s="347"/>
      <c r="EBE968" s="347"/>
      <c r="EBF968" s="347"/>
      <c r="EBG968" s="347"/>
      <c r="EBH968" s="347"/>
      <c r="EBI968" s="347"/>
      <c r="EBJ968" s="347"/>
      <c r="EBK968" s="347"/>
      <c r="EBL968" s="347"/>
      <c r="EBM968" s="347"/>
      <c r="EBN968" s="347"/>
      <c r="EBO968" s="347"/>
      <c r="EBP968" s="347"/>
      <c r="EBQ968" s="347"/>
      <c r="EBR968" s="347"/>
      <c r="EBS968" s="347"/>
      <c r="EBT968" s="347"/>
      <c r="EBU968" s="347"/>
      <c r="EBV968" s="347"/>
      <c r="EBW968" s="347"/>
      <c r="EBX968" s="347"/>
      <c r="EBY968" s="347"/>
      <c r="EBZ968" s="347"/>
      <c r="ECA968" s="347"/>
      <c r="ECB968" s="347"/>
      <c r="ECC968" s="347"/>
      <c r="ECD968" s="347"/>
      <c r="ECE968" s="347"/>
      <c r="ECF968" s="347"/>
      <c r="ECG968" s="347"/>
      <c r="ECH968" s="347"/>
      <c r="ECI968" s="347"/>
      <c r="ECJ968" s="347"/>
      <c r="ECK968" s="347"/>
      <c r="ECL968" s="347"/>
      <c r="ECM968" s="347"/>
      <c r="ECN968" s="347"/>
      <c r="ECO968" s="347"/>
      <c r="ECP968" s="347"/>
      <c r="ECQ968" s="347"/>
      <c r="ECR968" s="347"/>
      <c r="ECS968" s="347"/>
      <c r="ECT968" s="347"/>
      <c r="ECU968" s="347"/>
      <c r="ECV968" s="347"/>
      <c r="ECW968" s="347"/>
      <c r="ECX968" s="347"/>
      <c r="ECY968" s="347"/>
      <c r="ECZ968" s="347"/>
      <c r="EDA968" s="347"/>
      <c r="EDB968" s="347"/>
      <c r="EDC968" s="347"/>
      <c r="EDD968" s="347"/>
      <c r="EDE968" s="347"/>
      <c r="EDF968" s="347"/>
      <c r="EDG968" s="347"/>
      <c r="EDH968" s="347"/>
      <c r="EDI968" s="347"/>
      <c r="EDJ968" s="347"/>
      <c r="EDK968" s="347"/>
      <c r="EDL968" s="347"/>
      <c r="EDM968" s="347"/>
      <c r="EDN968" s="347"/>
      <c r="EDO968" s="347"/>
      <c r="EDP968" s="347"/>
      <c r="EDQ968" s="347"/>
      <c r="EDR968" s="347"/>
      <c r="EDS968" s="347"/>
      <c r="EDT968" s="347"/>
      <c r="EDU968" s="347"/>
      <c r="EDV968" s="347"/>
      <c r="EDW968" s="347"/>
      <c r="EDX968" s="347"/>
      <c r="EDY968" s="347"/>
      <c r="EDZ968" s="347"/>
      <c r="EEA968" s="347"/>
      <c r="EEB968" s="347"/>
      <c r="EEC968" s="347"/>
      <c r="EED968" s="347"/>
      <c r="EEE968" s="347"/>
      <c r="EEF968" s="347"/>
      <c r="EEG968" s="347"/>
      <c r="EEH968" s="347"/>
      <c r="EEI968" s="347"/>
      <c r="EEJ968" s="347"/>
      <c r="EEK968" s="347"/>
      <c r="EEL968" s="347"/>
      <c r="EEM968" s="347"/>
      <c r="EEN968" s="347"/>
      <c r="EEO968" s="347"/>
      <c r="EEP968" s="347"/>
      <c r="EEQ968" s="347"/>
      <c r="EER968" s="347"/>
      <c r="EES968" s="347"/>
      <c r="EET968" s="347"/>
      <c r="EEU968" s="347"/>
      <c r="EEV968" s="347"/>
      <c r="EEW968" s="347"/>
      <c r="EEX968" s="347"/>
      <c r="EEY968" s="347"/>
      <c r="EEZ968" s="347"/>
      <c r="EFA968" s="347"/>
      <c r="EFB968" s="347"/>
      <c r="EFC968" s="347"/>
      <c r="EFD968" s="347"/>
      <c r="EFE968" s="347"/>
      <c r="EFF968" s="347"/>
      <c r="EFG968" s="347"/>
      <c r="EFH968" s="347"/>
      <c r="EFI968" s="347"/>
      <c r="EFJ968" s="347"/>
      <c r="EFK968" s="347"/>
      <c r="EFL968" s="347"/>
      <c r="EFM968" s="347"/>
      <c r="EFN968" s="347"/>
      <c r="EFO968" s="347"/>
      <c r="EFP968" s="347"/>
      <c r="EFQ968" s="347"/>
      <c r="EFR968" s="347"/>
      <c r="EFS968" s="347"/>
      <c r="EFT968" s="347"/>
      <c r="EFU968" s="347"/>
      <c r="EFV968" s="347"/>
      <c r="EFW968" s="347"/>
      <c r="EFX968" s="347"/>
      <c r="EFY968" s="347"/>
      <c r="EFZ968" s="347"/>
      <c r="EGA968" s="347"/>
      <c r="EGB968" s="347"/>
      <c r="EGC968" s="347"/>
      <c r="EGD968" s="347"/>
      <c r="EGE968" s="347"/>
      <c r="EGF968" s="347"/>
      <c r="EGG968" s="347"/>
      <c r="EGH968" s="347"/>
      <c r="EGI968" s="347"/>
      <c r="EGJ968" s="347"/>
      <c r="EGK968" s="347"/>
      <c r="EGL968" s="347"/>
      <c r="EGM968" s="347"/>
      <c r="EGN968" s="347"/>
      <c r="EGO968" s="347"/>
      <c r="EGP968" s="347"/>
      <c r="EGQ968" s="347"/>
      <c r="EGR968" s="347"/>
      <c r="EGS968" s="347"/>
      <c r="EGT968" s="347"/>
      <c r="EGU968" s="347"/>
      <c r="EGV968" s="347"/>
      <c r="EGW968" s="347"/>
      <c r="EGX968" s="347"/>
      <c r="EGY968" s="347"/>
      <c r="EGZ968" s="347"/>
      <c r="EHA968" s="347"/>
      <c r="EHB968" s="347"/>
      <c r="EHC968" s="347"/>
      <c r="EHD968" s="347"/>
      <c r="EHE968" s="347"/>
      <c r="EHF968" s="347"/>
      <c r="EHG968" s="347"/>
      <c r="EHH968" s="347"/>
      <c r="EHI968" s="347"/>
      <c r="EHJ968" s="347"/>
      <c r="EHK968" s="347"/>
      <c r="EHL968" s="347"/>
      <c r="EHM968" s="347"/>
      <c r="EHN968" s="347"/>
      <c r="EHO968" s="347"/>
      <c r="EHP968" s="347"/>
      <c r="EHQ968" s="347"/>
      <c r="EHR968" s="347"/>
      <c r="EHS968" s="347"/>
      <c r="EHT968" s="347"/>
      <c r="EHU968" s="347"/>
      <c r="EHV968" s="347"/>
      <c r="EHW968" s="347"/>
      <c r="EHX968" s="347"/>
      <c r="EHY968" s="347"/>
      <c r="EHZ968" s="347"/>
      <c r="EIA968" s="347"/>
      <c r="EIB968" s="347"/>
      <c r="EIC968" s="347"/>
      <c r="EID968" s="347"/>
      <c r="EIE968" s="347"/>
      <c r="EIF968" s="347"/>
      <c r="EIG968" s="347"/>
      <c r="EIH968" s="347"/>
      <c r="EII968" s="347"/>
      <c r="EIJ968" s="347"/>
      <c r="EIK968" s="347"/>
      <c r="EIL968" s="347"/>
      <c r="EIM968" s="347"/>
      <c r="EIN968" s="347"/>
      <c r="EIO968" s="347"/>
      <c r="EIP968" s="347"/>
      <c r="EIQ968" s="347"/>
      <c r="EIR968" s="347"/>
      <c r="EIS968" s="347"/>
      <c r="EIT968" s="347"/>
      <c r="EIU968" s="347"/>
      <c r="EIV968" s="347"/>
      <c r="EIW968" s="347"/>
      <c r="EIX968" s="347"/>
      <c r="EIY968" s="347"/>
      <c r="EIZ968" s="347"/>
      <c r="EJA968" s="347"/>
      <c r="EJB968" s="347"/>
      <c r="EJC968" s="347"/>
      <c r="EJD968" s="347"/>
      <c r="EJE968" s="347"/>
      <c r="EJF968" s="347"/>
      <c r="EJG968" s="347"/>
      <c r="EJH968" s="347"/>
      <c r="EJI968" s="347"/>
      <c r="EJJ968" s="347"/>
      <c r="EJK968" s="347"/>
      <c r="EJL968" s="347"/>
      <c r="EJM968" s="347"/>
      <c r="EJN968" s="347"/>
      <c r="EJO968" s="347"/>
      <c r="EJP968" s="347"/>
      <c r="EJQ968" s="347"/>
      <c r="EJR968" s="347"/>
      <c r="EJS968" s="347"/>
      <c r="EJT968" s="347"/>
      <c r="EJU968" s="347"/>
      <c r="EJV968" s="347"/>
      <c r="EJW968" s="347"/>
      <c r="EJX968" s="347"/>
      <c r="EJY968" s="347"/>
      <c r="EJZ968" s="347"/>
      <c r="EKA968" s="347"/>
      <c r="EKB968" s="347"/>
      <c r="EKC968" s="347"/>
      <c r="EKD968" s="347"/>
      <c r="EKE968" s="347"/>
      <c r="EKF968" s="347"/>
      <c r="EKG968" s="347"/>
      <c r="EKH968" s="347"/>
      <c r="EKI968" s="347"/>
      <c r="EKJ968" s="347"/>
      <c r="EKK968" s="347"/>
      <c r="EKL968" s="347"/>
      <c r="EKM968" s="347"/>
      <c r="EKN968" s="347"/>
      <c r="EKO968" s="347"/>
      <c r="EKP968" s="347"/>
      <c r="EKQ968" s="347"/>
      <c r="EKR968" s="347"/>
      <c r="EKS968" s="347"/>
      <c r="EKT968" s="347"/>
      <c r="EKU968" s="347"/>
      <c r="EKV968" s="347"/>
      <c r="EKW968" s="347"/>
      <c r="EKX968" s="347"/>
      <c r="EKY968" s="347"/>
      <c r="EKZ968" s="347"/>
      <c r="ELA968" s="347"/>
      <c r="ELB968" s="347"/>
      <c r="ELC968" s="347"/>
      <c r="ELD968" s="347"/>
      <c r="ELE968" s="347"/>
      <c r="ELF968" s="347"/>
      <c r="ELG968" s="347"/>
      <c r="ELH968" s="347"/>
      <c r="ELI968" s="347"/>
      <c r="ELJ968" s="347"/>
      <c r="ELK968" s="347"/>
      <c r="ELL968" s="347"/>
      <c r="ELM968" s="347"/>
      <c r="ELN968" s="347"/>
      <c r="ELO968" s="347"/>
      <c r="ELP968" s="347"/>
      <c r="ELQ968" s="347"/>
      <c r="ELR968" s="347"/>
      <c r="ELS968" s="347"/>
      <c r="ELT968" s="347"/>
      <c r="ELU968" s="347"/>
      <c r="ELV968" s="347"/>
      <c r="ELW968" s="347"/>
      <c r="ELX968" s="347"/>
      <c r="ELY968" s="347"/>
      <c r="ELZ968" s="347"/>
      <c r="EMA968" s="347"/>
      <c r="EMB968" s="347"/>
      <c r="EMC968" s="347"/>
      <c r="EMD968" s="347"/>
      <c r="EME968" s="347"/>
      <c r="EMF968" s="347"/>
      <c r="EMG968" s="347"/>
      <c r="EMH968" s="347"/>
      <c r="EMI968" s="347"/>
      <c r="EMJ968" s="347"/>
      <c r="EMK968" s="347"/>
      <c r="EML968" s="347"/>
      <c r="EMM968" s="347"/>
      <c r="EMN968" s="347"/>
      <c r="EMO968" s="347"/>
      <c r="EMP968" s="347"/>
      <c r="EMQ968" s="347"/>
      <c r="EMR968" s="347"/>
      <c r="EMS968" s="347"/>
      <c r="EMT968" s="347"/>
      <c r="EMU968" s="347"/>
      <c r="EMV968" s="347"/>
      <c r="EMW968" s="347"/>
      <c r="EMX968" s="347"/>
      <c r="EMY968" s="347"/>
      <c r="EMZ968" s="347"/>
      <c r="ENA968" s="347"/>
      <c r="ENB968" s="347"/>
      <c r="ENC968" s="347"/>
      <c r="END968" s="347"/>
      <c r="ENE968" s="347"/>
      <c r="ENF968" s="347"/>
      <c r="ENG968" s="347"/>
      <c r="ENH968" s="347"/>
      <c r="ENI968" s="347"/>
      <c r="ENJ968" s="347"/>
      <c r="ENK968" s="347"/>
      <c r="ENL968" s="347"/>
      <c r="ENM968" s="347"/>
      <c r="ENN968" s="347"/>
      <c r="ENO968" s="347"/>
      <c r="ENP968" s="347"/>
      <c r="ENQ968" s="347"/>
      <c r="ENR968" s="347"/>
      <c r="ENS968" s="347"/>
      <c r="ENT968" s="347"/>
      <c r="ENU968" s="347"/>
      <c r="ENV968" s="347"/>
      <c r="ENW968" s="347"/>
      <c r="ENX968" s="347"/>
      <c r="ENY968" s="347"/>
      <c r="ENZ968" s="347"/>
      <c r="EOA968" s="347"/>
      <c r="EOB968" s="347"/>
      <c r="EOC968" s="347"/>
      <c r="EOD968" s="347"/>
      <c r="EOE968" s="347"/>
      <c r="EOF968" s="347"/>
      <c r="EOG968" s="347"/>
      <c r="EOH968" s="347"/>
      <c r="EOI968" s="347"/>
      <c r="EOJ968" s="347"/>
      <c r="EOK968" s="347"/>
      <c r="EOL968" s="347"/>
      <c r="EOM968" s="347"/>
      <c r="EON968" s="347"/>
      <c r="EOO968" s="347"/>
      <c r="EOP968" s="347"/>
      <c r="EOQ968" s="347"/>
      <c r="EOR968" s="347"/>
      <c r="EOS968" s="347"/>
      <c r="EOT968" s="347"/>
      <c r="EOU968" s="347"/>
      <c r="EOV968" s="347"/>
      <c r="EOW968" s="347"/>
      <c r="EOX968" s="347"/>
      <c r="EOY968" s="347"/>
      <c r="EOZ968" s="347"/>
      <c r="EPA968" s="347"/>
      <c r="EPB968" s="347"/>
      <c r="EPC968" s="347"/>
      <c r="EPD968" s="347"/>
      <c r="EPE968" s="347"/>
      <c r="EPF968" s="347"/>
      <c r="EPG968" s="347"/>
      <c r="EPH968" s="347"/>
      <c r="EPI968" s="347"/>
      <c r="EPJ968" s="347"/>
      <c r="EPK968" s="347"/>
      <c r="EPL968" s="347"/>
      <c r="EPM968" s="347"/>
      <c r="EPN968" s="347"/>
      <c r="EPO968" s="347"/>
      <c r="EPP968" s="347"/>
      <c r="EPQ968" s="347"/>
      <c r="EPR968" s="347"/>
      <c r="EPS968" s="347"/>
      <c r="EPT968" s="347"/>
      <c r="EPU968" s="347"/>
      <c r="EPV968" s="347"/>
      <c r="EPW968" s="347"/>
      <c r="EPX968" s="347"/>
      <c r="EPY968" s="347"/>
      <c r="EPZ968" s="347"/>
      <c r="EQA968" s="347"/>
      <c r="EQB968" s="347"/>
      <c r="EQC968" s="347"/>
      <c r="EQD968" s="347"/>
      <c r="EQE968" s="347"/>
      <c r="EQF968" s="347"/>
      <c r="EQG968" s="347"/>
      <c r="EQH968" s="347"/>
      <c r="EQI968" s="347"/>
      <c r="EQJ968" s="347"/>
      <c r="EQK968" s="347"/>
      <c r="EQL968" s="347"/>
      <c r="EQM968" s="347"/>
      <c r="EQN968" s="347"/>
      <c r="EQO968" s="347"/>
      <c r="EQP968" s="347"/>
      <c r="EQQ968" s="347"/>
      <c r="EQR968" s="347"/>
      <c r="EQS968" s="347"/>
      <c r="EQT968" s="347"/>
      <c r="EQU968" s="347"/>
      <c r="EQV968" s="347"/>
      <c r="EQW968" s="347"/>
      <c r="EQX968" s="347"/>
      <c r="EQY968" s="347"/>
      <c r="EQZ968" s="347"/>
      <c r="ERA968" s="347"/>
      <c r="ERB968" s="347"/>
      <c r="ERC968" s="347"/>
      <c r="ERD968" s="347"/>
      <c r="ERE968" s="347"/>
      <c r="ERF968" s="347"/>
      <c r="ERG968" s="347"/>
      <c r="ERH968" s="347"/>
      <c r="ERI968" s="347"/>
      <c r="ERJ968" s="347"/>
      <c r="ERK968" s="347"/>
      <c r="ERL968" s="347"/>
      <c r="ERM968" s="347"/>
      <c r="ERN968" s="347"/>
      <c r="ERO968" s="347"/>
      <c r="ERP968" s="347"/>
      <c r="ERQ968" s="347"/>
      <c r="ERR968" s="347"/>
      <c r="ERS968" s="347"/>
      <c r="ERT968" s="347"/>
      <c r="ERU968" s="347"/>
      <c r="ERV968" s="347"/>
      <c r="ERW968" s="347"/>
      <c r="ERX968" s="347"/>
      <c r="ERY968" s="347"/>
      <c r="ERZ968" s="347"/>
      <c r="ESA968" s="347"/>
      <c r="ESB968" s="347"/>
      <c r="ESC968" s="347"/>
      <c r="ESD968" s="347"/>
      <c r="ESE968" s="347"/>
      <c r="ESF968" s="347"/>
      <c r="ESG968" s="347"/>
      <c r="ESH968" s="347"/>
      <c r="ESI968" s="347"/>
      <c r="ESJ968" s="347"/>
      <c r="ESK968" s="347"/>
      <c r="ESL968" s="347"/>
      <c r="ESM968" s="347"/>
      <c r="ESN968" s="347"/>
      <c r="ESO968" s="347"/>
      <c r="ESP968" s="347"/>
      <c r="ESQ968" s="347"/>
      <c r="ESR968" s="347"/>
      <c r="ESS968" s="347"/>
      <c r="EST968" s="347"/>
      <c r="ESU968" s="347"/>
      <c r="ESV968" s="347"/>
      <c r="ESW968" s="347"/>
      <c r="ESX968" s="347"/>
      <c r="ESY968" s="347"/>
      <c r="ESZ968" s="347"/>
      <c r="ETA968" s="347"/>
      <c r="ETB968" s="347"/>
      <c r="ETC968" s="347"/>
      <c r="ETD968" s="347"/>
      <c r="ETE968" s="347"/>
      <c r="ETF968" s="347"/>
      <c r="ETG968" s="347"/>
      <c r="ETH968" s="347"/>
      <c r="ETI968" s="347"/>
      <c r="ETJ968" s="347"/>
      <c r="ETK968" s="347"/>
      <c r="ETL968" s="347"/>
      <c r="ETM968" s="347"/>
      <c r="ETN968" s="347"/>
      <c r="ETO968" s="347"/>
      <c r="ETP968" s="347"/>
      <c r="ETQ968" s="347"/>
      <c r="ETR968" s="347"/>
      <c r="ETS968" s="347"/>
      <c r="ETT968" s="347"/>
      <c r="ETU968" s="347"/>
      <c r="ETV968" s="347"/>
      <c r="ETW968" s="347"/>
      <c r="ETX968" s="347"/>
      <c r="ETY968" s="347"/>
      <c r="ETZ968" s="347"/>
      <c r="EUA968" s="347"/>
      <c r="EUB968" s="347"/>
      <c r="EUC968" s="347"/>
      <c r="EUD968" s="347"/>
      <c r="EUE968" s="347"/>
      <c r="EUF968" s="347"/>
      <c r="EUG968" s="347"/>
      <c r="EUH968" s="347"/>
      <c r="EUI968" s="347"/>
      <c r="EUJ968" s="347"/>
      <c r="EUK968" s="347"/>
      <c r="EUL968" s="347"/>
      <c r="EUM968" s="347"/>
      <c r="EUN968" s="347"/>
      <c r="EUO968" s="347"/>
      <c r="EUP968" s="347"/>
      <c r="EUQ968" s="347"/>
      <c r="EUR968" s="347"/>
      <c r="EUS968" s="347"/>
      <c r="EUT968" s="347"/>
      <c r="EUU968" s="347"/>
      <c r="EUV968" s="347"/>
      <c r="EUW968" s="347"/>
      <c r="EUX968" s="347"/>
      <c r="EUY968" s="347"/>
      <c r="EUZ968" s="347"/>
      <c r="EVA968" s="347"/>
      <c r="EVB968" s="347"/>
      <c r="EVC968" s="347"/>
      <c r="EVD968" s="347"/>
      <c r="EVE968" s="347"/>
      <c r="EVF968" s="347"/>
      <c r="EVG968" s="347"/>
      <c r="EVH968" s="347"/>
      <c r="EVI968" s="347"/>
      <c r="EVJ968" s="347"/>
      <c r="EVK968" s="347"/>
      <c r="EVL968" s="347"/>
      <c r="EVM968" s="347"/>
      <c r="EVN968" s="347"/>
      <c r="EVO968" s="347"/>
      <c r="EVP968" s="347"/>
      <c r="EVQ968" s="347"/>
      <c r="EVR968" s="347"/>
      <c r="EVS968" s="347"/>
      <c r="EVT968" s="347"/>
      <c r="EVU968" s="347"/>
      <c r="EVV968" s="347"/>
      <c r="EVW968" s="347"/>
      <c r="EVX968" s="347"/>
      <c r="EVY968" s="347"/>
      <c r="EVZ968" s="347"/>
      <c r="EWA968" s="347"/>
      <c r="EWB968" s="347"/>
      <c r="EWC968" s="347"/>
      <c r="EWD968" s="347"/>
      <c r="EWE968" s="347"/>
      <c r="EWF968" s="347"/>
      <c r="EWG968" s="347"/>
      <c r="EWH968" s="347"/>
      <c r="EWI968" s="347"/>
      <c r="EWJ968" s="347"/>
      <c r="EWK968" s="347"/>
      <c r="EWL968" s="347"/>
      <c r="EWM968" s="347"/>
      <c r="EWN968" s="347"/>
      <c r="EWO968" s="347"/>
      <c r="EWP968" s="347"/>
      <c r="EWQ968" s="347"/>
      <c r="EWR968" s="347"/>
      <c r="EWS968" s="347"/>
      <c r="EWT968" s="347"/>
      <c r="EWU968" s="347"/>
      <c r="EWV968" s="347"/>
      <c r="EWW968" s="347"/>
      <c r="EWX968" s="347"/>
      <c r="EWY968" s="347"/>
      <c r="EWZ968" s="347"/>
      <c r="EXA968" s="347"/>
      <c r="EXB968" s="347"/>
      <c r="EXC968" s="347"/>
      <c r="EXD968" s="347"/>
      <c r="EXE968" s="347"/>
      <c r="EXF968" s="347"/>
      <c r="EXG968" s="347"/>
      <c r="EXH968" s="347"/>
      <c r="EXI968" s="347"/>
      <c r="EXJ968" s="347"/>
      <c r="EXK968" s="347"/>
      <c r="EXL968" s="347"/>
      <c r="EXM968" s="347"/>
      <c r="EXN968" s="347"/>
      <c r="EXO968" s="347"/>
      <c r="EXP968" s="347"/>
      <c r="EXQ968" s="347"/>
      <c r="EXR968" s="347"/>
      <c r="EXS968" s="347"/>
      <c r="EXT968" s="347"/>
      <c r="EXU968" s="347"/>
      <c r="EXV968" s="347"/>
      <c r="EXW968" s="347"/>
      <c r="EXX968" s="347"/>
      <c r="EXY968" s="347"/>
      <c r="EXZ968" s="347"/>
      <c r="EYA968" s="347"/>
      <c r="EYB968" s="347"/>
      <c r="EYC968" s="347"/>
      <c r="EYD968" s="347"/>
      <c r="EYE968" s="347"/>
      <c r="EYF968" s="347"/>
      <c r="EYG968" s="347"/>
      <c r="EYH968" s="347"/>
      <c r="EYI968" s="347"/>
      <c r="EYJ968" s="347"/>
      <c r="EYK968" s="347"/>
      <c r="EYL968" s="347"/>
      <c r="EYM968" s="347"/>
      <c r="EYN968" s="347"/>
      <c r="EYO968" s="347"/>
      <c r="EYP968" s="347"/>
      <c r="EYQ968" s="347"/>
      <c r="EYR968" s="347"/>
      <c r="EYS968" s="347"/>
      <c r="EYT968" s="347"/>
      <c r="EYU968" s="347"/>
      <c r="EYV968" s="347"/>
      <c r="EYW968" s="347"/>
      <c r="EYX968" s="347"/>
      <c r="EYY968" s="347"/>
      <c r="EYZ968" s="347"/>
      <c r="EZA968" s="347"/>
      <c r="EZB968" s="347"/>
      <c r="EZC968" s="347"/>
      <c r="EZD968" s="347"/>
      <c r="EZE968" s="347"/>
      <c r="EZF968" s="347"/>
      <c r="EZG968" s="347"/>
      <c r="EZH968" s="347"/>
      <c r="EZI968" s="347"/>
      <c r="EZJ968" s="347"/>
      <c r="EZK968" s="347"/>
      <c r="EZL968" s="347"/>
      <c r="EZM968" s="347"/>
      <c r="EZN968" s="347"/>
      <c r="EZO968" s="347"/>
      <c r="EZP968" s="347"/>
      <c r="EZQ968" s="347"/>
      <c r="EZR968" s="347"/>
      <c r="EZS968" s="347"/>
      <c r="EZT968" s="347"/>
      <c r="EZU968" s="347"/>
      <c r="EZV968" s="347"/>
      <c r="EZW968" s="347"/>
      <c r="EZX968" s="347"/>
      <c r="EZY968" s="347"/>
      <c r="EZZ968" s="347"/>
      <c r="FAA968" s="347"/>
      <c r="FAB968" s="347"/>
      <c r="FAC968" s="347"/>
      <c r="FAD968" s="347"/>
      <c r="FAE968" s="347"/>
      <c r="FAF968" s="347"/>
      <c r="FAG968" s="347"/>
      <c r="FAH968" s="347"/>
      <c r="FAI968" s="347"/>
      <c r="FAJ968" s="347"/>
      <c r="FAK968" s="347"/>
      <c r="FAL968" s="347"/>
      <c r="FAM968" s="347"/>
      <c r="FAN968" s="347"/>
      <c r="FAO968" s="347"/>
      <c r="FAP968" s="347"/>
      <c r="FAQ968" s="347"/>
      <c r="FAR968" s="347"/>
      <c r="FAS968" s="347"/>
      <c r="FAT968" s="347"/>
      <c r="FAU968" s="347"/>
      <c r="FAV968" s="347"/>
      <c r="FAW968" s="347"/>
      <c r="FAX968" s="347"/>
      <c r="FAY968" s="347"/>
      <c r="FAZ968" s="347"/>
      <c r="FBA968" s="347"/>
      <c r="FBB968" s="347"/>
      <c r="FBC968" s="347"/>
      <c r="FBD968" s="347"/>
      <c r="FBE968" s="347"/>
      <c r="FBF968" s="347"/>
      <c r="FBG968" s="347"/>
      <c r="FBH968" s="347"/>
      <c r="FBI968" s="347"/>
      <c r="FBJ968" s="347"/>
      <c r="FBK968" s="347"/>
      <c r="FBL968" s="347"/>
      <c r="FBM968" s="347"/>
      <c r="FBN968" s="347"/>
      <c r="FBO968" s="347"/>
      <c r="FBP968" s="347"/>
      <c r="FBQ968" s="347"/>
      <c r="FBR968" s="347"/>
      <c r="FBS968" s="347"/>
      <c r="FBT968" s="347"/>
      <c r="FBU968" s="347"/>
      <c r="FBV968" s="347"/>
      <c r="FBW968" s="347"/>
      <c r="FBX968" s="347"/>
      <c r="FBY968" s="347"/>
      <c r="FBZ968" s="347"/>
      <c r="FCA968" s="347"/>
      <c r="FCB968" s="347"/>
      <c r="FCC968" s="347"/>
      <c r="FCD968" s="347"/>
      <c r="FCE968" s="347"/>
      <c r="FCF968" s="347"/>
      <c r="FCG968" s="347"/>
      <c r="FCH968" s="347"/>
      <c r="FCI968" s="347"/>
      <c r="FCJ968" s="347"/>
      <c r="FCK968" s="347"/>
      <c r="FCL968" s="347"/>
      <c r="FCM968" s="347"/>
      <c r="FCN968" s="347"/>
      <c r="FCO968" s="347"/>
      <c r="FCP968" s="347"/>
      <c r="FCQ968" s="347"/>
      <c r="FCR968" s="347"/>
      <c r="FCS968" s="347"/>
      <c r="FCT968" s="347"/>
      <c r="FCU968" s="347"/>
      <c r="FCV968" s="347"/>
      <c r="FCW968" s="347"/>
      <c r="FCX968" s="347"/>
      <c r="FCY968" s="347"/>
      <c r="FCZ968" s="347"/>
      <c r="FDA968" s="347"/>
      <c r="FDB968" s="347"/>
      <c r="FDC968" s="347"/>
      <c r="FDD968" s="347"/>
      <c r="FDE968" s="347"/>
      <c r="FDF968" s="347"/>
      <c r="FDG968" s="347"/>
      <c r="FDH968" s="347"/>
      <c r="FDI968" s="347"/>
      <c r="FDJ968" s="347"/>
      <c r="FDK968" s="347"/>
      <c r="FDL968" s="347"/>
      <c r="FDM968" s="347"/>
      <c r="FDN968" s="347"/>
      <c r="FDO968" s="347"/>
      <c r="FDP968" s="347"/>
      <c r="FDQ968" s="347"/>
      <c r="FDR968" s="347"/>
      <c r="FDS968" s="347"/>
      <c r="FDT968" s="347"/>
      <c r="FDU968" s="347"/>
      <c r="FDV968" s="347"/>
      <c r="FDW968" s="347"/>
      <c r="FDX968" s="347"/>
      <c r="FDY968" s="347"/>
      <c r="FDZ968" s="347"/>
      <c r="FEA968" s="347"/>
      <c r="FEB968" s="347"/>
      <c r="FEC968" s="347"/>
      <c r="FED968" s="347"/>
      <c r="FEE968" s="347"/>
      <c r="FEF968" s="347"/>
      <c r="FEG968" s="347"/>
      <c r="FEH968" s="347"/>
      <c r="FEI968" s="347"/>
      <c r="FEJ968" s="347"/>
      <c r="FEK968" s="347"/>
      <c r="FEL968" s="347"/>
      <c r="FEM968" s="347"/>
      <c r="FEN968" s="347"/>
      <c r="FEO968" s="347"/>
      <c r="FEP968" s="347"/>
      <c r="FEQ968" s="347"/>
      <c r="FER968" s="347"/>
      <c r="FES968" s="347"/>
      <c r="FET968" s="347"/>
      <c r="FEU968" s="347"/>
      <c r="FEV968" s="347"/>
      <c r="FEW968" s="347"/>
      <c r="FEX968" s="347"/>
      <c r="FEY968" s="347"/>
      <c r="FEZ968" s="347"/>
      <c r="FFA968" s="347"/>
      <c r="FFB968" s="347"/>
      <c r="FFC968" s="347"/>
      <c r="FFD968" s="347"/>
      <c r="FFE968" s="347"/>
      <c r="FFF968" s="347"/>
      <c r="FFG968" s="347"/>
      <c r="FFH968" s="347"/>
      <c r="FFI968" s="347"/>
      <c r="FFJ968" s="347"/>
      <c r="FFK968" s="347"/>
      <c r="FFL968" s="347"/>
      <c r="FFM968" s="347"/>
      <c r="FFN968" s="347"/>
      <c r="FFO968" s="347"/>
      <c r="FFP968" s="347"/>
      <c r="FFQ968" s="347"/>
      <c r="FFR968" s="347"/>
      <c r="FFS968" s="347"/>
      <c r="FFT968" s="347"/>
      <c r="FFU968" s="347"/>
      <c r="FFV968" s="347"/>
      <c r="FFW968" s="347"/>
      <c r="FFX968" s="347"/>
      <c r="FFY968" s="347"/>
      <c r="FFZ968" s="347"/>
      <c r="FGA968" s="347"/>
      <c r="FGB968" s="347"/>
      <c r="FGC968" s="347"/>
      <c r="FGD968" s="347"/>
      <c r="FGE968" s="347"/>
      <c r="FGF968" s="347"/>
      <c r="FGG968" s="347"/>
      <c r="FGH968" s="347"/>
      <c r="FGI968" s="347"/>
      <c r="FGJ968" s="347"/>
      <c r="FGK968" s="347"/>
      <c r="FGL968" s="347"/>
      <c r="FGM968" s="347"/>
      <c r="FGN968" s="347"/>
      <c r="FGO968" s="347"/>
      <c r="FGP968" s="347"/>
      <c r="FGQ968" s="347"/>
      <c r="FGR968" s="347"/>
      <c r="FGS968" s="347"/>
      <c r="FGT968" s="347"/>
      <c r="FGU968" s="347"/>
      <c r="FGV968" s="347"/>
      <c r="FGW968" s="347"/>
      <c r="FGX968" s="347"/>
      <c r="FGY968" s="347"/>
      <c r="FGZ968" s="347"/>
      <c r="FHA968" s="347"/>
      <c r="FHB968" s="347"/>
      <c r="FHC968" s="347"/>
      <c r="FHD968" s="347"/>
      <c r="FHE968" s="347"/>
      <c r="FHF968" s="347"/>
      <c r="FHG968" s="347"/>
      <c r="FHH968" s="347"/>
      <c r="FHI968" s="347"/>
      <c r="FHJ968" s="347"/>
      <c r="FHK968" s="347"/>
      <c r="FHL968" s="347"/>
      <c r="FHM968" s="347"/>
      <c r="FHN968" s="347"/>
      <c r="FHO968" s="347"/>
      <c r="FHP968" s="347"/>
      <c r="FHQ968" s="347"/>
      <c r="FHR968" s="347"/>
      <c r="FHS968" s="347"/>
      <c r="FHT968" s="347"/>
      <c r="FHU968" s="347"/>
      <c r="FHV968" s="347"/>
      <c r="FHW968" s="347"/>
      <c r="FHX968" s="347"/>
      <c r="FHY968" s="347"/>
      <c r="FHZ968" s="347"/>
      <c r="FIA968" s="347"/>
      <c r="FIB968" s="347"/>
      <c r="FIC968" s="347"/>
      <c r="FID968" s="347"/>
      <c r="FIE968" s="347"/>
      <c r="FIF968" s="347"/>
      <c r="FIG968" s="347"/>
      <c r="FIH968" s="347"/>
      <c r="FII968" s="347"/>
      <c r="FIJ968" s="347"/>
      <c r="FIK968" s="347"/>
      <c r="FIL968" s="347"/>
      <c r="FIM968" s="347"/>
      <c r="FIN968" s="347"/>
      <c r="FIO968" s="347"/>
      <c r="FIP968" s="347"/>
      <c r="FIQ968" s="347"/>
      <c r="FIR968" s="347"/>
      <c r="FIS968" s="347"/>
      <c r="FIT968" s="347"/>
      <c r="FIU968" s="347"/>
      <c r="FIV968" s="347"/>
      <c r="FIW968" s="347"/>
      <c r="FIX968" s="347"/>
      <c r="FIY968" s="347"/>
      <c r="FIZ968" s="347"/>
      <c r="FJA968" s="347"/>
      <c r="FJB968" s="347"/>
      <c r="FJC968" s="347"/>
      <c r="FJD968" s="347"/>
      <c r="FJE968" s="347"/>
      <c r="FJF968" s="347"/>
      <c r="FJG968" s="347"/>
      <c r="FJH968" s="347"/>
      <c r="FJI968" s="347"/>
      <c r="FJJ968" s="347"/>
      <c r="FJK968" s="347"/>
      <c r="FJL968" s="347"/>
      <c r="FJM968" s="347"/>
      <c r="FJN968" s="347"/>
      <c r="FJO968" s="347"/>
      <c r="FJP968" s="347"/>
      <c r="FJQ968" s="347"/>
      <c r="FJR968" s="347"/>
      <c r="FJS968" s="347"/>
      <c r="FJT968" s="347"/>
      <c r="FJU968" s="347"/>
      <c r="FJV968" s="347"/>
      <c r="FJW968" s="347"/>
      <c r="FJX968" s="347"/>
      <c r="FJY968" s="347"/>
      <c r="FJZ968" s="347"/>
      <c r="FKA968" s="347"/>
      <c r="FKB968" s="347"/>
      <c r="FKC968" s="347"/>
      <c r="FKD968" s="347"/>
      <c r="FKE968" s="347"/>
      <c r="FKF968" s="347"/>
      <c r="FKG968" s="347"/>
      <c r="FKH968" s="347"/>
      <c r="FKI968" s="347"/>
      <c r="FKJ968" s="347"/>
      <c r="FKK968" s="347"/>
      <c r="FKL968" s="347"/>
      <c r="FKM968" s="347"/>
      <c r="FKN968" s="347"/>
      <c r="FKO968" s="347"/>
      <c r="FKP968" s="347"/>
      <c r="FKQ968" s="347"/>
      <c r="FKR968" s="347"/>
      <c r="FKS968" s="347"/>
      <c r="FKT968" s="347"/>
      <c r="FKU968" s="347"/>
      <c r="FKV968" s="347"/>
      <c r="FKW968" s="347"/>
      <c r="FKX968" s="347"/>
      <c r="FKY968" s="347"/>
      <c r="FKZ968" s="347"/>
      <c r="FLA968" s="347"/>
      <c r="FLB968" s="347"/>
      <c r="FLC968" s="347"/>
      <c r="FLD968" s="347"/>
      <c r="FLE968" s="347"/>
      <c r="FLF968" s="347"/>
      <c r="FLG968" s="347"/>
      <c r="FLH968" s="347"/>
      <c r="FLI968" s="347"/>
      <c r="FLJ968" s="347"/>
      <c r="FLK968" s="347"/>
      <c r="FLL968" s="347"/>
      <c r="FLM968" s="347"/>
      <c r="FLN968" s="347"/>
      <c r="FLO968" s="347"/>
      <c r="FLP968" s="347"/>
      <c r="FLQ968" s="347"/>
      <c r="FLR968" s="347"/>
      <c r="FLS968" s="347"/>
      <c r="FLT968" s="347"/>
      <c r="FLU968" s="347"/>
      <c r="FLV968" s="347"/>
      <c r="FLW968" s="347"/>
      <c r="FLX968" s="347"/>
      <c r="FLY968" s="347"/>
      <c r="FLZ968" s="347"/>
      <c r="FMA968" s="347"/>
      <c r="FMB968" s="347"/>
      <c r="FMC968" s="347"/>
      <c r="FMD968" s="347"/>
      <c r="FME968" s="347"/>
      <c r="FMF968" s="347"/>
      <c r="FMG968" s="347"/>
      <c r="FMH968" s="347"/>
      <c r="FMI968" s="347"/>
      <c r="FMJ968" s="347"/>
      <c r="FMK968" s="347"/>
      <c r="FML968" s="347"/>
      <c r="FMM968" s="347"/>
      <c r="FMN968" s="347"/>
      <c r="FMO968" s="347"/>
      <c r="FMP968" s="347"/>
      <c r="FMQ968" s="347"/>
      <c r="FMR968" s="347"/>
      <c r="FMS968" s="347"/>
      <c r="FMT968" s="347"/>
      <c r="FMU968" s="347"/>
      <c r="FMV968" s="347"/>
      <c r="FMW968" s="347"/>
      <c r="FMX968" s="347"/>
      <c r="FMY968" s="347"/>
      <c r="FMZ968" s="347"/>
      <c r="FNA968" s="347"/>
      <c r="FNB968" s="347"/>
      <c r="FNC968" s="347"/>
      <c r="FND968" s="347"/>
      <c r="FNE968" s="347"/>
      <c r="FNF968" s="347"/>
      <c r="FNG968" s="347"/>
      <c r="FNH968" s="347"/>
      <c r="FNI968" s="347"/>
      <c r="FNJ968" s="347"/>
      <c r="FNK968" s="347"/>
      <c r="FNL968" s="347"/>
      <c r="FNM968" s="347"/>
      <c r="FNN968" s="347"/>
      <c r="FNO968" s="347"/>
      <c r="FNP968" s="347"/>
      <c r="FNQ968" s="347"/>
      <c r="FNR968" s="347"/>
      <c r="FNS968" s="347"/>
      <c r="FNT968" s="347"/>
      <c r="FNU968" s="347"/>
      <c r="FNV968" s="347"/>
      <c r="FNW968" s="347"/>
      <c r="FNX968" s="347"/>
      <c r="FNY968" s="347"/>
      <c r="FNZ968" s="347"/>
      <c r="FOA968" s="347"/>
      <c r="FOB968" s="347"/>
      <c r="FOC968" s="347"/>
      <c r="FOD968" s="347"/>
      <c r="FOE968" s="347"/>
      <c r="FOF968" s="347"/>
      <c r="FOG968" s="347"/>
      <c r="FOH968" s="347"/>
      <c r="FOI968" s="347"/>
      <c r="FOJ968" s="347"/>
      <c r="FOK968" s="347"/>
      <c r="FOL968" s="347"/>
      <c r="FOM968" s="347"/>
      <c r="FON968" s="347"/>
      <c r="FOO968" s="347"/>
      <c r="FOP968" s="347"/>
      <c r="FOQ968" s="347"/>
      <c r="FOR968" s="347"/>
      <c r="FOS968" s="347"/>
      <c r="FOT968" s="347"/>
      <c r="FOU968" s="347"/>
      <c r="FOV968" s="347"/>
      <c r="FOW968" s="347"/>
      <c r="FOX968" s="347"/>
      <c r="FOY968" s="347"/>
      <c r="FOZ968" s="347"/>
      <c r="FPA968" s="347"/>
      <c r="FPB968" s="347"/>
      <c r="FPC968" s="347"/>
      <c r="FPD968" s="347"/>
      <c r="FPE968" s="347"/>
      <c r="FPF968" s="347"/>
      <c r="FPG968" s="347"/>
      <c r="FPH968" s="347"/>
      <c r="FPI968" s="347"/>
      <c r="FPJ968" s="347"/>
      <c r="FPK968" s="347"/>
      <c r="FPL968" s="347"/>
      <c r="FPM968" s="347"/>
      <c r="FPN968" s="347"/>
      <c r="FPO968" s="347"/>
      <c r="FPP968" s="347"/>
      <c r="FPQ968" s="347"/>
      <c r="FPR968" s="347"/>
      <c r="FPS968" s="347"/>
      <c r="FPT968" s="347"/>
      <c r="FPU968" s="347"/>
      <c r="FPV968" s="347"/>
      <c r="FPW968" s="347"/>
      <c r="FPX968" s="347"/>
      <c r="FPY968" s="347"/>
      <c r="FPZ968" s="347"/>
      <c r="FQA968" s="347"/>
      <c r="FQB968" s="347"/>
      <c r="FQC968" s="347"/>
      <c r="FQD968" s="347"/>
      <c r="FQE968" s="347"/>
      <c r="FQF968" s="347"/>
      <c r="FQG968" s="347"/>
      <c r="FQH968" s="347"/>
      <c r="FQI968" s="347"/>
      <c r="FQJ968" s="347"/>
      <c r="FQK968" s="347"/>
      <c r="FQL968" s="347"/>
      <c r="FQM968" s="347"/>
      <c r="FQN968" s="347"/>
      <c r="FQO968" s="347"/>
      <c r="FQP968" s="347"/>
      <c r="FQQ968" s="347"/>
      <c r="FQR968" s="347"/>
      <c r="FQS968" s="347"/>
      <c r="FQT968" s="347"/>
      <c r="FQU968" s="347"/>
      <c r="FQV968" s="347"/>
      <c r="FQW968" s="347"/>
      <c r="FQX968" s="347"/>
      <c r="FQY968" s="347"/>
      <c r="FQZ968" s="347"/>
      <c r="FRA968" s="347"/>
      <c r="FRB968" s="347"/>
      <c r="FRC968" s="347"/>
      <c r="FRD968" s="347"/>
      <c r="FRE968" s="347"/>
      <c r="FRF968" s="347"/>
      <c r="FRG968" s="347"/>
      <c r="FRH968" s="347"/>
      <c r="FRI968" s="347"/>
      <c r="FRJ968" s="347"/>
      <c r="FRK968" s="347"/>
      <c r="FRL968" s="347"/>
      <c r="FRM968" s="347"/>
      <c r="FRN968" s="347"/>
      <c r="FRO968" s="347"/>
      <c r="FRP968" s="347"/>
      <c r="FRQ968" s="347"/>
      <c r="FRR968" s="347"/>
      <c r="FRS968" s="347"/>
      <c r="FRT968" s="347"/>
      <c r="FRU968" s="347"/>
      <c r="FRV968" s="347"/>
      <c r="FRW968" s="347"/>
      <c r="FRX968" s="347"/>
      <c r="FRY968" s="347"/>
      <c r="FRZ968" s="347"/>
      <c r="FSA968" s="347"/>
      <c r="FSB968" s="347"/>
      <c r="FSC968" s="347"/>
      <c r="FSD968" s="347"/>
      <c r="FSE968" s="347"/>
      <c r="FSF968" s="347"/>
      <c r="FSG968" s="347"/>
      <c r="FSH968" s="347"/>
      <c r="FSI968" s="347"/>
      <c r="FSJ968" s="347"/>
      <c r="FSK968" s="347"/>
      <c r="FSL968" s="347"/>
      <c r="FSM968" s="347"/>
      <c r="FSN968" s="347"/>
      <c r="FSO968" s="347"/>
      <c r="FSP968" s="347"/>
      <c r="FSQ968" s="347"/>
      <c r="FSR968" s="347"/>
      <c r="FSS968" s="347"/>
      <c r="FST968" s="347"/>
      <c r="FSU968" s="347"/>
      <c r="FSV968" s="347"/>
      <c r="FSW968" s="347"/>
      <c r="FSX968" s="347"/>
      <c r="FSY968" s="347"/>
      <c r="FSZ968" s="347"/>
      <c r="FTA968" s="347"/>
      <c r="FTB968" s="347"/>
      <c r="FTC968" s="347"/>
      <c r="FTD968" s="347"/>
      <c r="FTE968" s="347"/>
      <c r="FTF968" s="347"/>
      <c r="FTG968" s="347"/>
      <c r="FTH968" s="347"/>
      <c r="FTI968" s="347"/>
      <c r="FTJ968" s="347"/>
      <c r="FTK968" s="347"/>
      <c r="FTL968" s="347"/>
      <c r="FTM968" s="347"/>
      <c r="FTN968" s="347"/>
      <c r="FTO968" s="347"/>
      <c r="FTP968" s="347"/>
      <c r="FTQ968" s="347"/>
      <c r="FTR968" s="347"/>
      <c r="FTS968" s="347"/>
      <c r="FTT968" s="347"/>
      <c r="FTU968" s="347"/>
      <c r="FTV968" s="347"/>
      <c r="FTW968" s="347"/>
      <c r="FTX968" s="347"/>
      <c r="FTY968" s="347"/>
      <c r="FTZ968" s="347"/>
      <c r="FUA968" s="347"/>
      <c r="FUB968" s="347"/>
      <c r="FUC968" s="347"/>
      <c r="FUD968" s="347"/>
      <c r="FUE968" s="347"/>
      <c r="FUF968" s="347"/>
      <c r="FUG968" s="347"/>
      <c r="FUH968" s="347"/>
      <c r="FUI968" s="347"/>
      <c r="FUJ968" s="347"/>
      <c r="FUK968" s="347"/>
      <c r="FUL968" s="347"/>
      <c r="FUM968" s="347"/>
      <c r="FUN968" s="347"/>
      <c r="FUO968" s="347"/>
      <c r="FUP968" s="347"/>
      <c r="FUQ968" s="347"/>
      <c r="FUR968" s="347"/>
      <c r="FUS968" s="347"/>
      <c r="FUT968" s="347"/>
      <c r="FUU968" s="347"/>
      <c r="FUV968" s="347"/>
      <c r="FUW968" s="347"/>
      <c r="FUX968" s="347"/>
      <c r="FUY968" s="347"/>
      <c r="FUZ968" s="347"/>
      <c r="FVA968" s="347"/>
      <c r="FVB968" s="347"/>
      <c r="FVC968" s="347"/>
      <c r="FVD968" s="347"/>
      <c r="FVE968" s="347"/>
      <c r="FVF968" s="347"/>
      <c r="FVG968" s="347"/>
      <c r="FVH968" s="347"/>
      <c r="FVI968" s="347"/>
      <c r="FVJ968" s="347"/>
      <c r="FVK968" s="347"/>
      <c r="FVL968" s="347"/>
      <c r="FVM968" s="347"/>
      <c r="FVN968" s="347"/>
      <c r="FVO968" s="347"/>
      <c r="FVP968" s="347"/>
      <c r="FVQ968" s="347"/>
      <c r="FVR968" s="347"/>
      <c r="FVS968" s="347"/>
      <c r="FVT968" s="347"/>
      <c r="FVU968" s="347"/>
      <c r="FVV968" s="347"/>
      <c r="FVW968" s="347"/>
      <c r="FVX968" s="347"/>
      <c r="FVY968" s="347"/>
      <c r="FVZ968" s="347"/>
      <c r="FWA968" s="347"/>
      <c r="FWB968" s="347"/>
      <c r="FWC968" s="347"/>
      <c r="FWD968" s="347"/>
      <c r="FWE968" s="347"/>
      <c r="FWF968" s="347"/>
      <c r="FWG968" s="347"/>
      <c r="FWH968" s="347"/>
      <c r="FWI968" s="347"/>
      <c r="FWJ968" s="347"/>
      <c r="FWK968" s="347"/>
      <c r="FWL968" s="347"/>
      <c r="FWM968" s="347"/>
      <c r="FWN968" s="347"/>
      <c r="FWO968" s="347"/>
      <c r="FWP968" s="347"/>
      <c r="FWQ968" s="347"/>
      <c r="FWR968" s="347"/>
      <c r="FWS968" s="347"/>
      <c r="FWT968" s="347"/>
      <c r="FWU968" s="347"/>
      <c r="FWV968" s="347"/>
      <c r="FWW968" s="347"/>
      <c r="FWX968" s="347"/>
      <c r="FWY968" s="347"/>
      <c r="FWZ968" s="347"/>
      <c r="FXA968" s="347"/>
      <c r="FXB968" s="347"/>
      <c r="FXC968" s="347"/>
      <c r="FXD968" s="347"/>
      <c r="FXE968" s="347"/>
      <c r="FXF968" s="347"/>
      <c r="FXG968" s="347"/>
      <c r="FXH968" s="347"/>
      <c r="FXI968" s="347"/>
      <c r="FXJ968" s="347"/>
      <c r="FXK968" s="347"/>
      <c r="FXL968" s="347"/>
      <c r="FXM968" s="347"/>
      <c r="FXN968" s="347"/>
      <c r="FXO968" s="347"/>
      <c r="FXP968" s="347"/>
      <c r="FXQ968" s="347"/>
      <c r="FXR968" s="347"/>
      <c r="FXS968" s="347"/>
      <c r="FXT968" s="347"/>
      <c r="FXU968" s="347"/>
      <c r="FXV968" s="347"/>
      <c r="FXW968" s="347"/>
      <c r="FXX968" s="347"/>
      <c r="FXY968" s="347"/>
      <c r="FXZ968" s="347"/>
      <c r="FYA968" s="347"/>
      <c r="FYB968" s="347"/>
      <c r="FYC968" s="347"/>
      <c r="FYD968" s="347"/>
      <c r="FYE968" s="347"/>
      <c r="FYF968" s="347"/>
      <c r="FYG968" s="347"/>
      <c r="FYH968" s="347"/>
      <c r="FYI968" s="347"/>
      <c r="FYJ968" s="347"/>
      <c r="FYK968" s="347"/>
      <c r="FYL968" s="347"/>
      <c r="FYM968" s="347"/>
      <c r="FYN968" s="347"/>
      <c r="FYO968" s="347"/>
      <c r="FYP968" s="347"/>
      <c r="FYQ968" s="347"/>
      <c r="FYR968" s="347"/>
      <c r="FYS968" s="347"/>
      <c r="FYT968" s="347"/>
      <c r="FYU968" s="347"/>
      <c r="FYV968" s="347"/>
      <c r="FYW968" s="347"/>
      <c r="FYX968" s="347"/>
      <c r="FYY968" s="347"/>
      <c r="FYZ968" s="347"/>
      <c r="FZA968" s="347"/>
      <c r="FZB968" s="347"/>
      <c r="FZC968" s="347"/>
      <c r="FZD968" s="347"/>
      <c r="FZE968" s="347"/>
      <c r="FZF968" s="347"/>
      <c r="FZG968" s="347"/>
      <c r="FZH968" s="347"/>
      <c r="FZI968" s="347"/>
      <c r="FZJ968" s="347"/>
      <c r="FZK968" s="347"/>
      <c r="FZL968" s="347"/>
      <c r="FZM968" s="347"/>
      <c r="FZN968" s="347"/>
      <c r="FZO968" s="347"/>
      <c r="FZP968" s="347"/>
      <c r="FZQ968" s="347"/>
      <c r="FZR968" s="347"/>
      <c r="FZS968" s="347"/>
      <c r="FZT968" s="347"/>
      <c r="FZU968" s="347"/>
      <c r="FZV968" s="347"/>
      <c r="FZW968" s="347"/>
      <c r="FZX968" s="347"/>
      <c r="FZY968" s="347"/>
      <c r="FZZ968" s="347"/>
      <c r="GAA968" s="347"/>
      <c r="GAB968" s="347"/>
      <c r="GAC968" s="347"/>
      <c r="GAD968" s="347"/>
      <c r="GAE968" s="347"/>
      <c r="GAF968" s="347"/>
      <c r="GAG968" s="347"/>
      <c r="GAH968" s="347"/>
      <c r="GAI968" s="347"/>
      <c r="GAJ968" s="347"/>
      <c r="GAK968" s="347"/>
      <c r="GAL968" s="347"/>
      <c r="GAM968" s="347"/>
      <c r="GAN968" s="347"/>
      <c r="GAO968" s="347"/>
      <c r="GAP968" s="347"/>
      <c r="GAQ968" s="347"/>
      <c r="GAR968" s="347"/>
      <c r="GAS968" s="347"/>
      <c r="GAT968" s="347"/>
      <c r="GAU968" s="347"/>
      <c r="GAV968" s="347"/>
      <c r="GAW968" s="347"/>
      <c r="GAX968" s="347"/>
      <c r="GAY968" s="347"/>
      <c r="GAZ968" s="347"/>
      <c r="GBA968" s="347"/>
      <c r="GBB968" s="347"/>
      <c r="GBC968" s="347"/>
      <c r="GBD968" s="347"/>
      <c r="GBE968" s="347"/>
      <c r="GBF968" s="347"/>
      <c r="GBG968" s="347"/>
      <c r="GBH968" s="347"/>
      <c r="GBI968" s="347"/>
      <c r="GBJ968" s="347"/>
      <c r="GBK968" s="347"/>
      <c r="GBL968" s="347"/>
      <c r="GBM968" s="347"/>
      <c r="GBN968" s="347"/>
      <c r="GBO968" s="347"/>
      <c r="GBP968" s="347"/>
      <c r="GBQ968" s="347"/>
      <c r="GBR968" s="347"/>
      <c r="GBS968" s="347"/>
      <c r="GBT968" s="347"/>
      <c r="GBU968" s="347"/>
      <c r="GBV968" s="347"/>
      <c r="GBW968" s="347"/>
      <c r="GBX968" s="347"/>
      <c r="GBY968" s="347"/>
      <c r="GBZ968" s="347"/>
      <c r="GCA968" s="347"/>
      <c r="GCB968" s="347"/>
      <c r="GCC968" s="347"/>
      <c r="GCD968" s="347"/>
      <c r="GCE968" s="347"/>
      <c r="GCF968" s="347"/>
      <c r="GCG968" s="347"/>
      <c r="GCH968" s="347"/>
      <c r="GCI968" s="347"/>
      <c r="GCJ968" s="347"/>
      <c r="GCK968" s="347"/>
      <c r="GCL968" s="347"/>
      <c r="GCM968" s="347"/>
      <c r="GCN968" s="347"/>
      <c r="GCO968" s="347"/>
      <c r="GCP968" s="347"/>
      <c r="GCQ968" s="347"/>
      <c r="GCR968" s="347"/>
      <c r="GCS968" s="347"/>
      <c r="GCT968" s="347"/>
      <c r="GCU968" s="347"/>
      <c r="GCV968" s="347"/>
      <c r="GCW968" s="347"/>
      <c r="GCX968" s="347"/>
      <c r="GCY968" s="347"/>
      <c r="GCZ968" s="347"/>
      <c r="GDA968" s="347"/>
      <c r="GDB968" s="347"/>
      <c r="GDC968" s="347"/>
      <c r="GDD968" s="347"/>
      <c r="GDE968" s="347"/>
      <c r="GDF968" s="347"/>
      <c r="GDG968" s="347"/>
      <c r="GDH968" s="347"/>
      <c r="GDI968" s="347"/>
      <c r="GDJ968" s="347"/>
      <c r="GDK968" s="347"/>
      <c r="GDL968" s="347"/>
      <c r="GDM968" s="347"/>
      <c r="GDN968" s="347"/>
      <c r="GDO968" s="347"/>
      <c r="GDP968" s="347"/>
      <c r="GDQ968" s="347"/>
      <c r="GDR968" s="347"/>
      <c r="GDS968" s="347"/>
      <c r="GDT968" s="347"/>
      <c r="GDU968" s="347"/>
      <c r="GDV968" s="347"/>
      <c r="GDW968" s="347"/>
      <c r="GDX968" s="347"/>
      <c r="GDY968" s="347"/>
      <c r="GDZ968" s="347"/>
      <c r="GEA968" s="347"/>
      <c r="GEB968" s="347"/>
      <c r="GEC968" s="347"/>
      <c r="GED968" s="347"/>
      <c r="GEE968" s="347"/>
      <c r="GEF968" s="347"/>
      <c r="GEG968" s="347"/>
      <c r="GEH968" s="347"/>
      <c r="GEI968" s="347"/>
      <c r="GEJ968" s="347"/>
      <c r="GEK968" s="347"/>
      <c r="GEL968" s="347"/>
      <c r="GEM968" s="347"/>
      <c r="GEN968" s="347"/>
      <c r="GEO968" s="347"/>
      <c r="GEP968" s="347"/>
      <c r="GEQ968" s="347"/>
      <c r="GER968" s="347"/>
      <c r="GES968" s="347"/>
      <c r="GET968" s="347"/>
      <c r="GEU968" s="347"/>
      <c r="GEV968" s="347"/>
      <c r="GEW968" s="347"/>
      <c r="GEX968" s="347"/>
      <c r="GEY968" s="347"/>
      <c r="GEZ968" s="347"/>
      <c r="GFA968" s="347"/>
      <c r="GFB968" s="347"/>
      <c r="GFC968" s="347"/>
      <c r="GFD968" s="347"/>
      <c r="GFE968" s="347"/>
      <c r="GFF968" s="347"/>
    </row>
    <row r="969" spans="1:4894" s="290" customFormat="1" ht="45.75" customHeight="1">
      <c r="A969" s="589">
        <f>1+A968</f>
        <v>967</v>
      </c>
      <c r="B969" s="403" t="s">
        <v>9190</v>
      </c>
      <c r="C969" s="156" t="s">
        <v>9191</v>
      </c>
      <c r="D969" s="156" t="s">
        <v>6692</v>
      </c>
      <c r="E969" s="156">
        <v>45560</v>
      </c>
      <c r="F969" s="156">
        <v>45562</v>
      </c>
      <c r="G969" s="156">
        <v>45646</v>
      </c>
      <c r="H969" s="156" t="s">
        <v>416</v>
      </c>
      <c r="I969" s="156" t="s">
        <v>180</v>
      </c>
      <c r="J969" s="301" t="s">
        <v>9192</v>
      </c>
      <c r="K969" s="251">
        <v>1072712529</v>
      </c>
      <c r="L969" s="156">
        <v>2</v>
      </c>
      <c r="M969" s="156" t="s">
        <v>97</v>
      </c>
      <c r="N969" s="156" t="s">
        <v>5078</v>
      </c>
      <c r="O969" s="156" t="s">
        <v>1061</v>
      </c>
      <c r="P969" s="156" t="s">
        <v>9193</v>
      </c>
      <c r="Q969" s="156" t="s">
        <v>9194</v>
      </c>
      <c r="R969" s="143">
        <f>+G969-F969</f>
        <v>84</v>
      </c>
      <c r="S969" s="134" t="s">
        <v>9195</v>
      </c>
      <c r="T969" s="253">
        <v>15491200</v>
      </c>
      <c r="U969" s="156" t="s">
        <v>9196</v>
      </c>
      <c r="V969" s="253">
        <f>+T969</f>
        <v>15491200</v>
      </c>
      <c r="W969" s="156">
        <v>45561</v>
      </c>
      <c r="X969" s="156" t="s">
        <v>103</v>
      </c>
      <c r="Y969" s="317">
        <f>+Z969+AA969+AB969</f>
        <v>15491200</v>
      </c>
      <c r="Z969" s="156">
        <v>15491200</v>
      </c>
      <c r="AA969" s="156">
        <v>0</v>
      </c>
      <c r="AB969" s="156">
        <v>0</v>
      </c>
      <c r="AC969" s="156">
        <v>0</v>
      </c>
      <c r="AD969" s="156">
        <v>0</v>
      </c>
      <c r="AE969" s="156">
        <v>0</v>
      </c>
      <c r="AF969" s="156">
        <v>0</v>
      </c>
      <c r="AG969" s="156">
        <v>0</v>
      </c>
      <c r="AH969" s="156">
        <v>0</v>
      </c>
      <c r="AI969" s="156">
        <v>0</v>
      </c>
      <c r="AJ969" s="156">
        <v>0</v>
      </c>
      <c r="AK969" s="156" t="s">
        <v>104</v>
      </c>
      <c r="AL969" s="103" t="s">
        <v>9197</v>
      </c>
      <c r="AM969" s="156" t="s">
        <v>2362</v>
      </c>
      <c r="AN969" s="156">
        <v>80190721</v>
      </c>
      <c r="AO969" s="156" t="s">
        <v>114</v>
      </c>
      <c r="AP969" s="156" t="s">
        <v>114</v>
      </c>
      <c r="AQ969" s="156" t="s">
        <v>114</v>
      </c>
      <c r="AR969" s="156" t="s">
        <v>114</v>
      </c>
      <c r="AS969" s="156" t="s">
        <v>109</v>
      </c>
      <c r="AT969" s="156" t="s">
        <v>109</v>
      </c>
      <c r="AU969" s="156" t="s">
        <v>392</v>
      </c>
      <c r="AV969" s="156"/>
      <c r="AW969" s="156"/>
      <c r="AX969" s="156" t="s">
        <v>109</v>
      </c>
      <c r="AY969" s="156" t="s">
        <v>108</v>
      </c>
      <c r="AZ969" s="156"/>
      <c r="BA969" s="156"/>
      <c r="BB969" s="156"/>
      <c r="BC969" s="156"/>
      <c r="BD969" s="156"/>
      <c r="BE969" s="156"/>
      <c r="BF969" s="156"/>
      <c r="BG969" s="156"/>
      <c r="BH969" s="153">
        <f>T969+BB969</f>
        <v>15491200</v>
      </c>
      <c r="BI969" s="349" t="s">
        <v>113</v>
      </c>
      <c r="BJ969" s="240"/>
      <c r="BK969" s="240" t="s">
        <v>114</v>
      </c>
      <c r="BL969" s="240"/>
      <c r="BM969" s="437"/>
      <c r="BN969" s="156" t="s">
        <v>917</v>
      </c>
      <c r="BO969" s="156">
        <v>46</v>
      </c>
      <c r="BP969" s="156"/>
      <c r="BQ969" s="156" t="s">
        <v>109</v>
      </c>
      <c r="BR969" s="156" t="s">
        <v>108</v>
      </c>
      <c r="BS969" s="156" t="s">
        <v>108</v>
      </c>
      <c r="BT969" s="156" t="s">
        <v>108</v>
      </c>
      <c r="BU969" s="156" t="s">
        <v>3735</v>
      </c>
      <c r="BV969" s="156">
        <v>3007003675</v>
      </c>
      <c r="BW969" s="156" t="s">
        <v>3736</v>
      </c>
      <c r="BX969" s="156" t="s">
        <v>881</v>
      </c>
      <c r="BY969" s="156" t="s">
        <v>119</v>
      </c>
      <c r="BZ969" s="156">
        <v>94654075101</v>
      </c>
      <c r="CA969" s="157" t="s">
        <v>109</v>
      </c>
      <c r="CB969" s="157" t="s">
        <v>109</v>
      </c>
      <c r="CC969" s="157" t="s">
        <v>109</v>
      </c>
      <c r="CD969" s="156"/>
      <c r="CE969" s="156"/>
      <c r="CF969" s="156"/>
      <c r="CG969" s="156"/>
      <c r="CH969" s="156"/>
      <c r="CI969" s="156"/>
      <c r="CJ969" s="156"/>
      <c r="CK969" s="156"/>
      <c r="CL969" s="156"/>
      <c r="CM969" s="157" t="s">
        <v>109</v>
      </c>
      <c r="CN969" s="156"/>
      <c r="CO969" s="297"/>
      <c r="CP969" s="297"/>
      <c r="CQ969" s="297"/>
      <c r="CR969" s="297"/>
      <c r="CS969" s="297"/>
      <c r="CT969" s="297"/>
      <c r="CU969" s="297"/>
      <c r="CV969" s="297"/>
      <c r="CW969" s="297"/>
      <c r="CX969" s="297"/>
      <c r="CY969" s="297"/>
      <c r="CZ969" s="297"/>
      <c r="DA969" s="297"/>
      <c r="DB969" s="297"/>
      <c r="DC969" s="297"/>
      <c r="DD969" s="297"/>
      <c r="DE969" s="297"/>
      <c r="DF969" s="297"/>
      <c r="DG969" s="297"/>
      <c r="DH969" s="297"/>
      <c r="DI969" s="297"/>
      <c r="DJ969" s="297"/>
      <c r="DK969" s="297"/>
      <c r="DL969" s="297"/>
      <c r="DM969" s="297"/>
      <c r="DN969" s="297"/>
      <c r="DO969" s="297"/>
      <c r="DP969" s="297"/>
      <c r="DQ969" s="297"/>
      <c r="DR969" s="297"/>
      <c r="DS969" s="297"/>
      <c r="DT969" s="297"/>
      <c r="DU969" s="297"/>
      <c r="DV969" s="297"/>
      <c r="DW969" s="297"/>
      <c r="DX969" s="297"/>
      <c r="DY969" s="297"/>
      <c r="DZ969" s="297"/>
      <c r="EA969" s="297"/>
      <c r="EB969" s="297"/>
      <c r="EC969" s="297"/>
      <c r="ED969" s="297"/>
      <c r="EE969" s="297"/>
      <c r="EF969" s="297"/>
      <c r="EG969" s="297"/>
      <c r="EH969" s="297"/>
      <c r="EI969" s="297"/>
      <c r="EJ969" s="297"/>
      <c r="EK969" s="297"/>
      <c r="EL969" s="297"/>
      <c r="EM969" s="297"/>
      <c r="EN969" s="297"/>
      <c r="EO969" s="297"/>
      <c r="EP969" s="297"/>
      <c r="EQ969" s="297"/>
      <c r="ER969" s="297"/>
      <c r="ES969" s="297"/>
      <c r="ET969" s="297"/>
      <c r="EU969" s="297"/>
      <c r="EV969" s="297"/>
      <c r="EW969" s="297"/>
      <c r="EX969" s="297"/>
      <c r="EY969" s="297"/>
      <c r="EZ969" s="297"/>
      <c r="FA969" s="297"/>
      <c r="FB969" s="297"/>
      <c r="FC969" s="297"/>
      <c r="FD969" s="297"/>
      <c r="FE969" s="297"/>
      <c r="FF969" s="297"/>
      <c r="FG969" s="297"/>
      <c r="FH969" s="297"/>
      <c r="FI969" s="297"/>
      <c r="FJ969" s="297"/>
      <c r="FK969" s="297"/>
      <c r="FL969" s="297"/>
      <c r="FM969" s="297"/>
      <c r="FN969" s="297"/>
      <c r="FO969" s="297"/>
      <c r="FP969" s="297"/>
      <c r="FQ969" s="297"/>
      <c r="FR969" s="297"/>
      <c r="FS969" s="297"/>
      <c r="FT969" s="297"/>
      <c r="FU969" s="297"/>
      <c r="FV969" s="297"/>
      <c r="FW969" s="297"/>
      <c r="FX969" s="297"/>
      <c r="FY969" s="297"/>
      <c r="FZ969" s="297"/>
      <c r="GA969" s="297"/>
      <c r="GB969" s="297"/>
      <c r="GC969" s="297"/>
      <c r="GD969" s="297"/>
      <c r="GE969" s="297"/>
      <c r="GF969" s="297"/>
      <c r="GG969" s="297"/>
      <c r="GH969" s="297"/>
      <c r="GI969" s="297"/>
      <c r="GJ969" s="297"/>
      <c r="GK969" s="297"/>
      <c r="GL969" s="297"/>
      <c r="GM969" s="297"/>
      <c r="GN969" s="297"/>
      <c r="GO969" s="297"/>
      <c r="GP969" s="297"/>
      <c r="GQ969" s="297"/>
      <c r="GR969" s="297"/>
      <c r="GS969" s="297"/>
      <c r="GT969" s="297"/>
      <c r="GU969" s="297"/>
      <c r="GV969" s="328"/>
      <c r="GW969" s="328"/>
      <c r="GX969" s="328"/>
      <c r="GY969" s="328"/>
      <c r="GZ969" s="328"/>
      <c r="HA969" s="328"/>
      <c r="HB969" s="328"/>
      <c r="HC969" s="328"/>
      <c r="HD969" s="328"/>
      <c r="HE969" s="328"/>
      <c r="HF969" s="328"/>
      <c r="HG969" s="328"/>
      <c r="HH969" s="328"/>
      <c r="HI969" s="328"/>
      <c r="HJ969" s="328"/>
      <c r="HK969" s="328"/>
      <c r="HL969" s="328"/>
      <c r="HM969" s="328"/>
      <c r="HN969" s="328"/>
      <c r="HO969" s="328"/>
      <c r="HP969" s="328"/>
      <c r="HQ969" s="328"/>
      <c r="HR969" s="328"/>
      <c r="HS969" s="328"/>
      <c r="HT969" s="328"/>
      <c r="HU969" s="328"/>
      <c r="HV969" s="328"/>
      <c r="HW969" s="328"/>
      <c r="HX969" s="328"/>
      <c r="HY969" s="328"/>
      <c r="HZ969" s="328"/>
      <c r="IA969" s="328"/>
      <c r="IB969" s="328"/>
      <c r="IC969" s="328"/>
      <c r="ID969" s="328"/>
      <c r="IE969" s="328"/>
      <c r="IF969" s="328"/>
      <c r="IG969" s="328"/>
      <c r="IH969" s="328"/>
      <c r="II969" s="328"/>
      <c r="IJ969" s="328"/>
      <c r="IK969" s="328"/>
      <c r="IL969" s="328"/>
      <c r="IM969" s="328"/>
      <c r="IN969" s="328"/>
      <c r="IO969" s="328"/>
      <c r="IP969" s="328"/>
      <c r="IQ969" s="328"/>
      <c r="IR969" s="328"/>
      <c r="IS969" s="328"/>
      <c r="IT969" s="328"/>
      <c r="IU969" s="328"/>
      <c r="IV969" s="328"/>
      <c r="IW969" s="328"/>
      <c r="IX969" s="328"/>
      <c r="IY969" s="328"/>
      <c r="IZ969" s="328"/>
      <c r="JA969" s="328"/>
      <c r="JB969" s="328"/>
      <c r="JC969" s="328"/>
      <c r="JD969" s="328"/>
      <c r="JE969" s="328"/>
      <c r="JF969" s="328"/>
      <c r="JG969" s="328"/>
      <c r="JH969" s="328"/>
      <c r="JI969" s="328"/>
      <c r="JJ969" s="328"/>
      <c r="JK969" s="328"/>
      <c r="JL969" s="328"/>
      <c r="JM969" s="328"/>
      <c r="JN969" s="328"/>
      <c r="JO969" s="328"/>
      <c r="JP969" s="328"/>
      <c r="JQ969" s="328"/>
      <c r="JR969" s="328"/>
      <c r="JS969" s="328"/>
      <c r="JT969" s="328"/>
      <c r="JU969" s="328"/>
      <c r="JV969" s="328"/>
      <c r="JW969" s="328"/>
      <c r="JX969" s="328"/>
      <c r="JY969" s="328"/>
      <c r="JZ969" s="328"/>
      <c r="KA969" s="328"/>
      <c r="KB969" s="328"/>
      <c r="KC969" s="328"/>
      <c r="KD969" s="328"/>
      <c r="KE969" s="328"/>
      <c r="KF969" s="328"/>
      <c r="KG969" s="328"/>
      <c r="KH969" s="328"/>
      <c r="KI969" s="328"/>
      <c r="KJ969" s="328"/>
      <c r="KK969" s="328"/>
      <c r="KL969" s="328"/>
      <c r="KM969" s="328"/>
      <c r="KN969" s="328"/>
      <c r="KO969" s="328"/>
      <c r="KP969" s="328"/>
      <c r="KQ969" s="328"/>
      <c r="KR969" s="328"/>
      <c r="KS969" s="328"/>
      <c r="KT969" s="328"/>
      <c r="KU969" s="328"/>
      <c r="KV969" s="328"/>
      <c r="KW969" s="328"/>
      <c r="KX969" s="328"/>
      <c r="KY969" s="328"/>
      <c r="KZ969" s="328"/>
      <c r="LA969" s="328"/>
      <c r="LB969" s="328"/>
      <c r="LC969" s="328"/>
      <c r="LD969" s="328"/>
      <c r="LE969" s="328"/>
      <c r="LF969" s="328"/>
      <c r="LG969" s="328"/>
      <c r="LH969" s="328"/>
      <c r="LI969" s="328"/>
      <c r="LJ969" s="328"/>
      <c r="LK969" s="328"/>
      <c r="LL969" s="328"/>
      <c r="LM969" s="328"/>
      <c r="LN969" s="328"/>
      <c r="LO969" s="328"/>
      <c r="LP969" s="328"/>
      <c r="LQ969" s="328"/>
      <c r="LR969" s="328"/>
      <c r="LS969" s="328"/>
      <c r="LT969" s="328"/>
      <c r="LU969" s="328"/>
      <c r="LV969" s="328"/>
      <c r="LW969" s="328"/>
      <c r="LX969" s="328"/>
      <c r="LY969" s="328"/>
      <c r="LZ969" s="328"/>
      <c r="MA969" s="328"/>
      <c r="MB969" s="328"/>
      <c r="MC969" s="328"/>
      <c r="MD969" s="328"/>
      <c r="ME969" s="328"/>
      <c r="MF969" s="328"/>
      <c r="MG969" s="328"/>
      <c r="MH969" s="328"/>
      <c r="MI969" s="328"/>
      <c r="MJ969" s="328"/>
      <c r="MK969" s="328"/>
      <c r="ML969" s="328"/>
      <c r="MM969" s="328"/>
      <c r="MN969" s="328"/>
      <c r="MO969" s="328"/>
      <c r="MP969" s="328"/>
      <c r="MQ969" s="328"/>
      <c r="MR969" s="328"/>
      <c r="MS969" s="328"/>
      <c r="MT969" s="328"/>
      <c r="MU969" s="328"/>
      <c r="MV969" s="328"/>
      <c r="MW969" s="328"/>
      <c r="MX969" s="328"/>
      <c r="MY969" s="328"/>
      <c r="MZ969" s="328"/>
      <c r="NA969" s="328"/>
      <c r="NB969" s="328"/>
      <c r="NC969" s="328"/>
      <c r="ND969" s="328"/>
      <c r="NE969" s="328"/>
      <c r="NF969" s="328"/>
      <c r="NG969" s="328"/>
      <c r="NH969" s="328"/>
      <c r="NI969" s="328"/>
      <c r="NJ969" s="328"/>
      <c r="NK969" s="328"/>
      <c r="NL969" s="328"/>
      <c r="NM969" s="328"/>
      <c r="NN969" s="328"/>
      <c r="NO969" s="328"/>
      <c r="NP969" s="328"/>
      <c r="NQ969" s="328"/>
      <c r="NR969" s="328"/>
      <c r="NS969" s="328"/>
      <c r="NT969" s="328"/>
      <c r="NU969" s="328"/>
      <c r="NV969" s="328"/>
      <c r="NW969" s="328"/>
      <c r="NX969" s="328"/>
      <c r="NY969" s="328"/>
      <c r="NZ969" s="328"/>
      <c r="OA969" s="328"/>
      <c r="OB969" s="328"/>
      <c r="OC969" s="328"/>
      <c r="OD969" s="328"/>
      <c r="OE969" s="328"/>
      <c r="OF969" s="328"/>
      <c r="OG969" s="328"/>
      <c r="OH969" s="328"/>
      <c r="OI969" s="328"/>
      <c r="OJ969" s="328"/>
      <c r="OK969" s="328"/>
      <c r="OL969" s="328"/>
      <c r="OM969" s="328"/>
      <c r="ON969" s="328"/>
      <c r="OO969" s="328"/>
      <c r="OP969" s="328"/>
      <c r="OQ969" s="328"/>
      <c r="OR969" s="328"/>
      <c r="OS969" s="328"/>
      <c r="OT969" s="328"/>
      <c r="OU969" s="328"/>
      <c r="OV969" s="328"/>
      <c r="OW969" s="328"/>
      <c r="OX969" s="328"/>
      <c r="OY969" s="328"/>
      <c r="OZ969" s="328"/>
      <c r="PA969" s="328"/>
      <c r="PB969" s="328"/>
      <c r="PC969" s="328"/>
      <c r="PD969" s="328"/>
      <c r="PE969" s="328"/>
      <c r="PF969" s="328"/>
      <c r="PG969" s="328"/>
      <c r="PH969" s="328"/>
      <c r="PI969" s="328"/>
      <c r="PJ969" s="328"/>
      <c r="PK969" s="328"/>
      <c r="PL969" s="328"/>
      <c r="PM969" s="328"/>
      <c r="PN969" s="328"/>
      <c r="PO969" s="328"/>
      <c r="PP969" s="328"/>
      <c r="PQ969" s="328"/>
      <c r="PR969" s="328"/>
      <c r="PS969" s="328"/>
      <c r="PT969" s="328"/>
      <c r="PU969" s="328"/>
      <c r="PV969" s="328"/>
      <c r="PW969" s="328"/>
      <c r="PX969" s="328"/>
      <c r="PY969" s="328"/>
      <c r="PZ969" s="328"/>
      <c r="QA969" s="328"/>
      <c r="QB969" s="328"/>
      <c r="QC969" s="328"/>
      <c r="QD969" s="328"/>
      <c r="QE969" s="328"/>
      <c r="QF969" s="328"/>
      <c r="QG969" s="328"/>
      <c r="QH969" s="328"/>
      <c r="QI969" s="328"/>
      <c r="QJ969" s="328"/>
      <c r="QK969" s="328"/>
      <c r="QL969" s="328"/>
      <c r="QM969" s="328"/>
      <c r="QN969" s="328"/>
      <c r="QO969" s="328"/>
      <c r="QP969" s="328"/>
      <c r="QQ969" s="328"/>
      <c r="QR969" s="328"/>
      <c r="QS969" s="328"/>
      <c r="QT969" s="328"/>
      <c r="QU969" s="328"/>
      <c r="QV969" s="328"/>
      <c r="QW969" s="328"/>
      <c r="QX969" s="328"/>
      <c r="QY969" s="328"/>
      <c r="QZ969" s="328"/>
      <c r="RA969" s="328"/>
      <c r="RB969" s="328"/>
      <c r="RC969" s="328"/>
      <c r="RD969" s="328"/>
      <c r="RE969" s="328"/>
      <c r="RF969" s="328"/>
      <c r="RG969" s="328"/>
      <c r="RH969" s="328"/>
      <c r="RI969" s="328"/>
      <c r="RJ969" s="328"/>
      <c r="RK969" s="328"/>
      <c r="RL969" s="328"/>
      <c r="RM969" s="328"/>
      <c r="RN969" s="328"/>
      <c r="RO969" s="328"/>
      <c r="RP969" s="328"/>
      <c r="RQ969" s="328"/>
      <c r="RR969" s="328"/>
      <c r="RS969" s="328"/>
      <c r="RT969" s="328"/>
      <c r="RU969" s="328"/>
      <c r="RV969" s="328"/>
      <c r="RW969" s="328"/>
      <c r="RX969" s="328"/>
      <c r="RY969" s="328"/>
      <c r="RZ969" s="328"/>
      <c r="SA969" s="328"/>
      <c r="SB969" s="328"/>
      <c r="SC969" s="328"/>
      <c r="SD969" s="328"/>
      <c r="SE969" s="328"/>
      <c r="SF969" s="328"/>
      <c r="SG969" s="328"/>
      <c r="SH969" s="328"/>
      <c r="SI969" s="328"/>
      <c r="SJ969" s="328"/>
      <c r="SK969" s="328"/>
      <c r="SL969" s="328"/>
      <c r="SM969" s="328"/>
      <c r="SN969" s="328"/>
      <c r="SO969" s="328"/>
      <c r="SP969" s="328"/>
      <c r="SQ969" s="328"/>
      <c r="SR969" s="328"/>
      <c r="SS969" s="328"/>
      <c r="ST969" s="328"/>
      <c r="SU969" s="328"/>
      <c r="SV969" s="328"/>
      <c r="SW969" s="328"/>
      <c r="SX969" s="328"/>
      <c r="SY969" s="328"/>
      <c r="SZ969" s="328"/>
      <c r="TA969" s="328"/>
      <c r="TB969" s="328"/>
      <c r="TC969" s="328"/>
      <c r="TD969" s="328"/>
      <c r="TE969" s="328"/>
      <c r="TF969" s="328"/>
      <c r="TG969" s="328"/>
      <c r="TH969" s="328"/>
      <c r="TI969" s="328"/>
      <c r="TJ969" s="328"/>
      <c r="TK969" s="328"/>
      <c r="TL969" s="328"/>
      <c r="TM969" s="328"/>
      <c r="TN969" s="328"/>
      <c r="TO969" s="328"/>
      <c r="TP969" s="328"/>
      <c r="TQ969" s="328"/>
      <c r="TR969" s="328"/>
      <c r="TS969" s="328"/>
      <c r="TT969" s="328"/>
      <c r="TU969" s="328"/>
      <c r="TV969" s="328"/>
      <c r="TW969" s="328"/>
      <c r="TX969" s="328"/>
      <c r="TY969" s="328"/>
      <c r="TZ969" s="328"/>
      <c r="UA969" s="328"/>
      <c r="UB969" s="328"/>
      <c r="UC969" s="328"/>
      <c r="UD969" s="328"/>
      <c r="UE969" s="328"/>
      <c r="UF969" s="328"/>
      <c r="UG969" s="328"/>
      <c r="UH969" s="328"/>
      <c r="UI969" s="328"/>
      <c r="UJ969" s="328"/>
      <c r="UK969" s="328"/>
      <c r="UL969" s="328"/>
      <c r="UM969" s="328"/>
      <c r="UN969" s="328"/>
      <c r="UO969" s="328"/>
      <c r="UP969" s="328"/>
      <c r="UQ969" s="328"/>
      <c r="UR969" s="328"/>
      <c r="US969" s="328"/>
      <c r="UT969" s="328"/>
      <c r="UU969" s="328"/>
      <c r="UV969" s="328"/>
      <c r="UW969" s="328"/>
      <c r="UX969" s="328"/>
      <c r="UY969" s="328"/>
      <c r="UZ969" s="328"/>
      <c r="VA969" s="328"/>
      <c r="VB969" s="328"/>
      <c r="VC969" s="328"/>
      <c r="VD969" s="328"/>
      <c r="VE969" s="328"/>
      <c r="VF969" s="328"/>
      <c r="VG969" s="328"/>
      <c r="VH969" s="328"/>
      <c r="VI969" s="328"/>
      <c r="VJ969" s="328"/>
      <c r="VK969" s="328"/>
      <c r="VL969" s="328"/>
      <c r="VM969" s="328"/>
      <c r="VN969" s="328"/>
      <c r="VO969" s="328"/>
      <c r="VP969" s="328"/>
      <c r="VQ969" s="328"/>
      <c r="VR969" s="328"/>
      <c r="VS969" s="328"/>
      <c r="VT969" s="328"/>
      <c r="VU969" s="328"/>
      <c r="VV969" s="328"/>
      <c r="VW969" s="328"/>
      <c r="VX969" s="328"/>
      <c r="VY969" s="328"/>
      <c r="VZ969" s="328"/>
      <c r="WA969" s="328"/>
      <c r="WB969" s="328"/>
      <c r="WC969" s="328"/>
      <c r="WD969" s="328"/>
      <c r="WE969" s="328"/>
      <c r="WF969" s="328"/>
      <c r="WG969" s="328"/>
      <c r="WH969" s="328"/>
      <c r="WI969" s="328"/>
      <c r="WJ969" s="328"/>
      <c r="WK969" s="328"/>
      <c r="WL969" s="328"/>
      <c r="WM969" s="328"/>
      <c r="WN969" s="328"/>
      <c r="WO969" s="328"/>
      <c r="WP969" s="328"/>
      <c r="WQ969" s="328"/>
      <c r="WR969" s="328"/>
      <c r="WS969" s="328"/>
      <c r="WT969" s="328"/>
      <c r="WU969" s="328"/>
      <c r="WV969" s="328"/>
      <c r="WW969" s="328"/>
      <c r="WX969" s="328"/>
      <c r="WY969" s="328"/>
      <c r="WZ969" s="328"/>
      <c r="XA969" s="328"/>
      <c r="XB969" s="328"/>
      <c r="XC969" s="328"/>
      <c r="XD969" s="328"/>
      <c r="XE969" s="328"/>
      <c r="XF969" s="328"/>
      <c r="XG969" s="328"/>
      <c r="XH969" s="328"/>
      <c r="XI969" s="328"/>
      <c r="XJ969" s="328"/>
      <c r="XK969" s="328"/>
      <c r="XL969" s="328"/>
      <c r="XM969" s="328"/>
      <c r="XN969" s="328"/>
      <c r="XO969" s="328"/>
      <c r="XP969" s="328"/>
      <c r="XQ969" s="328"/>
      <c r="XR969" s="328"/>
      <c r="XS969" s="328"/>
      <c r="XT969" s="328"/>
      <c r="XU969" s="328"/>
      <c r="XV969" s="328"/>
      <c r="XW969" s="328"/>
      <c r="XX969" s="328"/>
      <c r="XY969" s="328"/>
      <c r="XZ969" s="328"/>
      <c r="YA969" s="328"/>
      <c r="YB969" s="328"/>
      <c r="YC969" s="328"/>
      <c r="YD969" s="328"/>
      <c r="YE969" s="328"/>
      <c r="YF969" s="328"/>
      <c r="YG969" s="328"/>
      <c r="YH969" s="328"/>
      <c r="YI969" s="328"/>
      <c r="YJ969" s="328"/>
      <c r="YK969" s="328"/>
      <c r="YL969" s="328"/>
      <c r="YM969" s="328"/>
      <c r="YN969" s="328"/>
      <c r="YO969" s="328"/>
      <c r="YP969" s="328"/>
      <c r="YQ969" s="328"/>
      <c r="YR969" s="328"/>
      <c r="YS969" s="328"/>
      <c r="YT969" s="328"/>
      <c r="YU969" s="328"/>
      <c r="YV969" s="328"/>
      <c r="YW969" s="328"/>
      <c r="YX969" s="328"/>
      <c r="YY969" s="328"/>
      <c r="YZ969" s="328"/>
      <c r="ZA969" s="328"/>
      <c r="ZB969" s="328"/>
      <c r="ZC969" s="328"/>
      <c r="ZD969" s="328"/>
      <c r="ZE969" s="328"/>
      <c r="ZF969" s="328"/>
      <c r="ZG969" s="328"/>
      <c r="ZH969" s="328"/>
      <c r="ZI969" s="328"/>
      <c r="ZJ969" s="328"/>
      <c r="ZK969" s="328"/>
      <c r="ZL969" s="328"/>
      <c r="ZM969" s="328"/>
      <c r="ZN969" s="328"/>
      <c r="ZO969" s="328"/>
      <c r="ZP969" s="328"/>
      <c r="ZQ969" s="328"/>
      <c r="ZR969" s="328"/>
      <c r="ZS969" s="328"/>
      <c r="ZT969" s="328"/>
      <c r="ZU969" s="328"/>
      <c r="ZV969" s="328"/>
      <c r="ZW969" s="328"/>
      <c r="ZX969" s="328"/>
      <c r="ZY969" s="328"/>
      <c r="ZZ969" s="328"/>
      <c r="AAA969" s="328"/>
      <c r="AAB969" s="328"/>
      <c r="AAC969" s="328"/>
      <c r="AAD969" s="328"/>
      <c r="AAE969" s="328"/>
      <c r="AAF969" s="328"/>
      <c r="AAG969" s="328"/>
      <c r="AAH969" s="328"/>
      <c r="AAI969" s="328"/>
      <c r="AAJ969" s="328"/>
      <c r="AAK969" s="328"/>
      <c r="AAL969" s="328"/>
      <c r="AAM969" s="328"/>
      <c r="AAN969" s="328"/>
      <c r="AAO969" s="328"/>
      <c r="AAP969" s="328"/>
      <c r="AAQ969" s="328"/>
      <c r="AAR969" s="328"/>
      <c r="AAS969" s="328"/>
      <c r="AAT969" s="328"/>
      <c r="AAU969" s="328"/>
      <c r="AAV969" s="328"/>
      <c r="AAW969" s="328"/>
      <c r="AAX969" s="328"/>
      <c r="AAY969" s="328"/>
      <c r="AAZ969" s="328"/>
      <c r="ABA969" s="328"/>
      <c r="ABB969" s="328"/>
      <c r="ABC969" s="328"/>
      <c r="ABD969" s="328"/>
      <c r="ABE969" s="328"/>
      <c r="ABF969" s="328"/>
      <c r="ABG969" s="328"/>
      <c r="ABH969" s="328"/>
    </row>
    <row r="970" spans="1:4894" s="50" customFormat="1" ht="45.75" customHeight="1">
      <c r="A970" s="571">
        <f>1+A969</f>
        <v>968</v>
      </c>
      <c r="B970" s="218" t="s">
        <v>9198</v>
      </c>
      <c r="C970" s="201" t="s">
        <v>9199</v>
      </c>
      <c r="D970" s="205" t="s">
        <v>8673</v>
      </c>
      <c r="E970" s="202">
        <v>45560</v>
      </c>
      <c r="F970" s="203">
        <v>45561</v>
      </c>
      <c r="G970" s="203">
        <v>45646</v>
      </c>
      <c r="H970" s="201" t="s">
        <v>416</v>
      </c>
      <c r="I970" s="206" t="s">
        <v>95</v>
      </c>
      <c r="J970" s="201" t="s">
        <v>9200</v>
      </c>
      <c r="K970" s="271">
        <v>1072711141</v>
      </c>
      <c r="L970" s="201">
        <v>4</v>
      </c>
      <c r="M970" s="272" t="s">
        <v>97</v>
      </c>
      <c r="N970" s="208" t="s">
        <v>5078</v>
      </c>
      <c r="O970" s="218" t="s">
        <v>1061</v>
      </c>
      <c r="P970" s="201" t="s">
        <v>9201</v>
      </c>
      <c r="Q970" s="201" t="s">
        <v>9202</v>
      </c>
      <c r="R970" s="210">
        <f>+G970-F970</f>
        <v>85</v>
      </c>
      <c r="S970" s="201" t="s">
        <v>9203</v>
      </c>
      <c r="T970" s="273">
        <v>12500000</v>
      </c>
      <c r="U970" s="274" t="s">
        <v>9204</v>
      </c>
      <c r="V970" s="273">
        <f>+T970</f>
        <v>12500000</v>
      </c>
      <c r="W970" s="275">
        <v>45561</v>
      </c>
      <c r="X970" s="276" t="s">
        <v>103</v>
      </c>
      <c r="Y970" s="313">
        <f>+Z970+AA970+AB970</f>
        <v>12500000</v>
      </c>
      <c r="Z970" s="215">
        <v>12500000</v>
      </c>
      <c r="AA970" s="216">
        <v>0</v>
      </c>
      <c r="AB970" s="217">
        <v>0</v>
      </c>
      <c r="AC970" s="216">
        <v>0</v>
      </c>
      <c r="AD970" s="216">
        <v>0</v>
      </c>
      <c r="AE970" s="216">
        <v>0</v>
      </c>
      <c r="AF970" s="216">
        <v>0</v>
      </c>
      <c r="AG970" s="216">
        <v>0</v>
      </c>
      <c r="AH970" s="216">
        <v>0</v>
      </c>
      <c r="AI970" s="216">
        <v>0</v>
      </c>
      <c r="AJ970" s="216">
        <v>0</v>
      </c>
      <c r="AK970" s="209" t="s">
        <v>104</v>
      </c>
      <c r="AL970" s="191" t="s">
        <v>9205</v>
      </c>
      <c r="AM970" s="201" t="s">
        <v>2422</v>
      </c>
      <c r="AN970" s="207">
        <v>35196208</v>
      </c>
      <c r="AO970" s="209" t="s">
        <v>114</v>
      </c>
      <c r="AP970" s="201" t="s">
        <v>114</v>
      </c>
      <c r="AQ970" s="277" t="s">
        <v>114</v>
      </c>
      <c r="AR970" s="209" t="s">
        <v>114</v>
      </c>
      <c r="AS970" s="201" t="s">
        <v>109</v>
      </c>
      <c r="AT970" s="209" t="s">
        <v>109</v>
      </c>
      <c r="AU970" s="209" t="s">
        <v>392</v>
      </c>
      <c r="AV970" s="201"/>
      <c r="AW970" s="201"/>
      <c r="AX970" s="201" t="s">
        <v>109</v>
      </c>
      <c r="AY970" s="201" t="s">
        <v>108</v>
      </c>
      <c r="AZ970" s="240"/>
      <c r="BA970" s="201"/>
      <c r="BB970" s="241"/>
      <c r="BC970" s="240"/>
      <c r="BD970" s="210"/>
      <c r="BE970" s="210"/>
      <c r="BF970" s="210"/>
      <c r="BG970" s="240"/>
      <c r="BH970" s="221">
        <f>T970+BB970</f>
        <v>12500000</v>
      </c>
      <c r="BI970" s="224" t="s">
        <v>259</v>
      </c>
      <c r="BJ970" s="201"/>
      <c r="BK970" s="208" t="s">
        <v>114</v>
      </c>
      <c r="BL970" s="240"/>
      <c r="BM970" s="470" t="s">
        <v>8408</v>
      </c>
      <c r="BN970" s="292" t="s">
        <v>964</v>
      </c>
      <c r="BO970" s="208">
        <v>27</v>
      </c>
      <c r="BP970" s="208"/>
      <c r="BQ970" s="208" t="s">
        <v>108</v>
      </c>
      <c r="BR970" s="208" t="s">
        <v>108</v>
      </c>
      <c r="BS970" s="208" t="s">
        <v>108</v>
      </c>
      <c r="BT970" s="208" t="s">
        <v>108</v>
      </c>
      <c r="BU970" s="237" t="s">
        <v>3276</v>
      </c>
      <c r="BV970" s="208">
        <v>3115081993</v>
      </c>
      <c r="BW970" s="278" t="s">
        <v>9206</v>
      </c>
      <c r="BX970" s="224" t="s">
        <v>118</v>
      </c>
      <c r="BY970" s="208" t="s">
        <v>119</v>
      </c>
      <c r="BZ970" s="329">
        <v>91218525500</v>
      </c>
      <c r="CA970" s="320" t="s">
        <v>109</v>
      </c>
      <c r="CB970" s="320" t="s">
        <v>109</v>
      </c>
      <c r="CC970" s="322" t="s">
        <v>8852</v>
      </c>
      <c r="CD970" s="322"/>
      <c r="CE970" s="223"/>
      <c r="CF970" s="223"/>
      <c r="CG970" s="223"/>
      <c r="CH970" s="223"/>
      <c r="CI970" s="223"/>
      <c r="CJ970" s="223"/>
      <c r="CK970" s="223"/>
      <c r="CL970" s="223"/>
      <c r="CM970" s="223" t="s">
        <v>109</v>
      </c>
      <c r="CN970" s="223"/>
    </row>
    <row r="971" spans="1:4894" s="50" customFormat="1" ht="45.75" customHeight="1">
      <c r="A971" s="589">
        <f>1+A970</f>
        <v>969</v>
      </c>
      <c r="B971" s="403" t="s">
        <v>9207</v>
      </c>
      <c r="C971" s="156" t="s">
        <v>9208</v>
      </c>
      <c r="D971" s="156" t="s">
        <v>645</v>
      </c>
      <c r="E971" s="156">
        <v>45560</v>
      </c>
      <c r="F971" s="156">
        <v>45606</v>
      </c>
      <c r="G971" s="156">
        <v>45646</v>
      </c>
      <c r="H971" s="156" t="s">
        <v>416</v>
      </c>
      <c r="I971" s="156" t="s">
        <v>95</v>
      </c>
      <c r="J971" s="301" t="s">
        <v>9209</v>
      </c>
      <c r="K971" s="251">
        <v>1072658803</v>
      </c>
      <c r="L971" s="156">
        <v>5</v>
      </c>
      <c r="M971" s="156" t="s">
        <v>97</v>
      </c>
      <c r="N971" s="156" t="s">
        <v>5078</v>
      </c>
      <c r="O971" s="156" t="s">
        <v>783</v>
      </c>
      <c r="P971" s="156" t="s">
        <v>7814</v>
      </c>
      <c r="Q971" s="156" t="s">
        <v>8966</v>
      </c>
      <c r="R971" s="143">
        <f>+G971-F971</f>
        <v>40</v>
      </c>
      <c r="S971" s="134" t="s">
        <v>4956</v>
      </c>
      <c r="T971" s="253">
        <v>9600000</v>
      </c>
      <c r="U971" s="156"/>
      <c r="V971" s="253">
        <f>+T971</f>
        <v>9600000</v>
      </c>
      <c r="W971" s="156"/>
      <c r="X971" s="156" t="s">
        <v>103</v>
      </c>
      <c r="Y971" s="317">
        <f>+Z971+AA971+AB971</f>
        <v>9600000</v>
      </c>
      <c r="Z971" s="156">
        <v>9600000</v>
      </c>
      <c r="AA971" s="156">
        <v>0</v>
      </c>
      <c r="AB971" s="156">
        <v>0</v>
      </c>
      <c r="AC971" s="156">
        <v>0</v>
      </c>
      <c r="AD971" s="156">
        <v>0</v>
      </c>
      <c r="AE971" s="156">
        <v>0</v>
      </c>
      <c r="AF971" s="156">
        <v>0</v>
      </c>
      <c r="AG971" s="156">
        <v>0</v>
      </c>
      <c r="AH971" s="156">
        <v>0</v>
      </c>
      <c r="AI971" s="156">
        <v>0</v>
      </c>
      <c r="AJ971" s="156">
        <v>0</v>
      </c>
      <c r="AK971" s="156" t="s">
        <v>104</v>
      </c>
      <c r="AL971" s="103" t="s">
        <v>9210</v>
      </c>
      <c r="AM971" s="156" t="s">
        <v>4792</v>
      </c>
      <c r="AN971" s="156">
        <v>1070919155</v>
      </c>
      <c r="AO971" s="156" t="s">
        <v>114</v>
      </c>
      <c r="AP971" s="156" t="s">
        <v>114</v>
      </c>
      <c r="AQ971" s="156" t="s">
        <v>114</v>
      </c>
      <c r="AR971" s="156" t="s">
        <v>114</v>
      </c>
      <c r="AS971" s="156"/>
      <c r="AT971" s="156"/>
      <c r="AU971" s="156" t="s">
        <v>392</v>
      </c>
      <c r="AV971" s="156"/>
      <c r="AW971" s="156"/>
      <c r="AX971" s="156"/>
      <c r="AY971" s="156" t="s">
        <v>108</v>
      </c>
      <c r="AZ971" s="156"/>
      <c r="BA971" s="156"/>
      <c r="BB971" s="156"/>
      <c r="BC971" s="156"/>
      <c r="BD971" s="156"/>
      <c r="BE971" s="156"/>
      <c r="BF971" s="156"/>
      <c r="BG971" s="156"/>
      <c r="BH971" s="153">
        <f>T971+BB971</f>
        <v>9600000</v>
      </c>
      <c r="BI971" s="349" t="s">
        <v>259</v>
      </c>
      <c r="BJ971" s="240"/>
      <c r="BK971" s="240" t="s">
        <v>114</v>
      </c>
      <c r="BL971" s="240"/>
      <c r="BM971" s="161" t="s">
        <v>2539</v>
      </c>
      <c r="BN971" s="156" t="s">
        <v>917</v>
      </c>
      <c r="BO971" s="156"/>
      <c r="BP971" s="156"/>
      <c r="BQ971" s="156"/>
      <c r="BR971" s="156" t="s">
        <v>114</v>
      </c>
      <c r="BS971" s="156" t="s">
        <v>114</v>
      </c>
      <c r="BT971" s="156" t="s">
        <v>114</v>
      </c>
      <c r="BU971" s="156" t="s">
        <v>9211</v>
      </c>
      <c r="BV971" s="156">
        <v>8708442</v>
      </c>
      <c r="BW971" s="156" t="s">
        <v>9212</v>
      </c>
      <c r="BX971" s="156" t="s">
        <v>118</v>
      </c>
      <c r="BY971" s="156" t="s">
        <v>119</v>
      </c>
      <c r="BZ971" s="156">
        <v>94658110033</v>
      </c>
      <c r="CA971" s="157" t="s">
        <v>109</v>
      </c>
      <c r="CB971" s="157" t="s">
        <v>109</v>
      </c>
      <c r="CC971" s="157" t="s">
        <v>109</v>
      </c>
      <c r="CD971" s="156"/>
      <c r="CE971" s="156"/>
      <c r="CF971" s="156"/>
      <c r="CG971" s="156"/>
      <c r="CH971" s="156"/>
      <c r="CI971" s="156"/>
      <c r="CJ971" s="156"/>
      <c r="CK971" s="156"/>
      <c r="CL971" s="156"/>
      <c r="CM971" s="157" t="s">
        <v>109</v>
      </c>
      <c r="CN971" s="156"/>
      <c r="CO971" s="297"/>
      <c r="CP971" s="297"/>
      <c r="CQ971" s="297"/>
      <c r="CR971" s="297"/>
      <c r="GV971" s="328"/>
      <c r="GW971" s="328"/>
      <c r="GX971" s="328"/>
      <c r="GY971" s="328"/>
      <c r="GZ971" s="328"/>
      <c r="HA971" s="328"/>
      <c r="HB971" s="328"/>
      <c r="HC971" s="328"/>
      <c r="HD971" s="328"/>
      <c r="HE971" s="328"/>
      <c r="HF971" s="328"/>
      <c r="HG971" s="328"/>
      <c r="HH971" s="328"/>
      <c r="HI971" s="328"/>
      <c r="HJ971" s="328"/>
      <c r="HK971" s="328"/>
      <c r="HL971" s="328"/>
      <c r="HM971" s="328"/>
      <c r="HN971" s="328"/>
      <c r="HO971" s="328"/>
      <c r="HP971" s="328"/>
      <c r="HQ971" s="328"/>
      <c r="HR971" s="328"/>
      <c r="HS971" s="328"/>
      <c r="HT971" s="328"/>
      <c r="HU971" s="328"/>
      <c r="HV971" s="328"/>
      <c r="HW971" s="328"/>
      <c r="HX971" s="328"/>
      <c r="HY971" s="328"/>
      <c r="HZ971" s="328"/>
      <c r="IA971" s="328"/>
      <c r="IB971" s="328"/>
      <c r="IC971" s="328"/>
      <c r="ID971" s="328"/>
      <c r="IE971" s="328"/>
      <c r="IF971" s="328"/>
      <c r="IG971" s="328"/>
      <c r="IH971" s="328"/>
      <c r="II971" s="328"/>
      <c r="IJ971" s="328"/>
      <c r="IK971" s="328"/>
      <c r="IL971" s="328"/>
      <c r="IM971" s="328"/>
      <c r="IN971" s="328"/>
      <c r="IO971" s="328"/>
      <c r="IP971" s="328"/>
      <c r="IQ971" s="328"/>
      <c r="IR971" s="328"/>
      <c r="IS971" s="328"/>
      <c r="IT971" s="328"/>
      <c r="IU971" s="328"/>
      <c r="IV971" s="328"/>
      <c r="IW971" s="328"/>
      <c r="IX971" s="328"/>
      <c r="IY971" s="328"/>
      <c r="IZ971" s="328"/>
      <c r="JA971" s="328"/>
      <c r="JB971" s="328"/>
      <c r="JC971" s="328"/>
      <c r="JD971" s="328"/>
      <c r="JE971" s="328"/>
      <c r="JF971" s="328"/>
      <c r="JG971" s="328"/>
      <c r="JH971" s="328"/>
      <c r="JI971" s="328"/>
      <c r="JJ971" s="328"/>
      <c r="JK971" s="328"/>
      <c r="JL971" s="328"/>
      <c r="JM971" s="328"/>
      <c r="JN971" s="328"/>
      <c r="JO971" s="328"/>
      <c r="JP971" s="328"/>
      <c r="JQ971" s="328"/>
      <c r="JR971" s="328"/>
      <c r="JS971" s="328"/>
      <c r="JT971" s="328"/>
      <c r="JU971" s="328"/>
      <c r="JV971" s="328"/>
      <c r="JW971" s="328"/>
      <c r="JX971" s="328"/>
      <c r="JY971" s="328"/>
      <c r="JZ971" s="328"/>
      <c r="KA971" s="328"/>
      <c r="KB971" s="328"/>
      <c r="KC971" s="328"/>
      <c r="KD971" s="328"/>
      <c r="KE971" s="328"/>
      <c r="KF971" s="328"/>
      <c r="KG971" s="328"/>
      <c r="KH971" s="328"/>
      <c r="KI971" s="328"/>
      <c r="KJ971" s="328"/>
      <c r="KK971" s="328"/>
      <c r="KL971" s="328"/>
      <c r="KM971" s="328"/>
      <c r="KN971" s="328"/>
      <c r="KO971" s="328"/>
      <c r="KP971" s="328"/>
      <c r="KQ971" s="328"/>
      <c r="KR971" s="328"/>
      <c r="KS971" s="328"/>
      <c r="KT971" s="328"/>
      <c r="KU971" s="328"/>
      <c r="KV971" s="328"/>
      <c r="KW971" s="328"/>
      <c r="KX971" s="328"/>
      <c r="KY971" s="328"/>
      <c r="KZ971" s="328"/>
      <c r="LA971" s="328"/>
      <c r="LB971" s="328"/>
      <c r="LC971" s="328"/>
      <c r="LD971" s="328"/>
      <c r="LE971" s="328"/>
      <c r="LF971" s="328"/>
      <c r="LG971" s="328"/>
      <c r="LH971" s="328"/>
      <c r="LI971" s="328"/>
      <c r="LJ971" s="328"/>
      <c r="LK971" s="328"/>
      <c r="LL971" s="328"/>
      <c r="LM971" s="328"/>
      <c r="LN971" s="328"/>
      <c r="LO971" s="328"/>
      <c r="LP971" s="328"/>
      <c r="LQ971" s="328"/>
      <c r="LR971" s="328"/>
      <c r="LS971" s="328"/>
      <c r="LT971" s="328"/>
      <c r="LU971" s="328"/>
      <c r="LV971" s="328"/>
      <c r="LW971" s="328"/>
      <c r="LX971" s="328"/>
      <c r="LY971" s="328"/>
      <c r="LZ971" s="328"/>
      <c r="MA971" s="328"/>
      <c r="MB971" s="328"/>
      <c r="MC971" s="328"/>
      <c r="MD971" s="328"/>
      <c r="ME971" s="328"/>
      <c r="MF971" s="328"/>
      <c r="MG971" s="328"/>
      <c r="MH971" s="328"/>
      <c r="MI971" s="328"/>
      <c r="MJ971" s="328"/>
      <c r="MK971" s="328"/>
      <c r="ML971" s="328"/>
      <c r="MM971" s="328"/>
      <c r="MN971" s="328"/>
      <c r="MO971" s="328"/>
      <c r="MP971" s="328"/>
      <c r="MQ971" s="328"/>
      <c r="MR971" s="328"/>
      <c r="MS971" s="328"/>
      <c r="MT971" s="328"/>
      <c r="MU971" s="328"/>
      <c r="MV971" s="328"/>
      <c r="MW971" s="328"/>
      <c r="MX971" s="328"/>
      <c r="MY971" s="328"/>
      <c r="MZ971" s="328"/>
      <c r="NA971" s="328"/>
      <c r="NB971" s="328"/>
      <c r="NC971" s="328"/>
      <c r="ND971" s="328"/>
      <c r="NE971" s="328"/>
      <c r="NF971" s="328"/>
      <c r="NG971" s="328"/>
      <c r="NH971" s="328"/>
      <c r="NI971" s="328"/>
      <c r="NJ971" s="328"/>
      <c r="NK971" s="328"/>
      <c r="NL971" s="328"/>
      <c r="NM971" s="328"/>
      <c r="NN971" s="328"/>
      <c r="NO971" s="328"/>
      <c r="NP971" s="328"/>
      <c r="NQ971" s="328"/>
      <c r="NR971" s="328"/>
      <c r="NS971" s="328"/>
      <c r="NT971" s="328"/>
      <c r="NU971" s="328"/>
      <c r="NV971" s="328"/>
      <c r="NW971" s="328"/>
      <c r="NX971" s="328"/>
      <c r="NY971" s="328"/>
      <c r="NZ971" s="328"/>
      <c r="OA971" s="328"/>
      <c r="OB971" s="328"/>
      <c r="OC971" s="328"/>
      <c r="OD971" s="328"/>
      <c r="OE971" s="328"/>
      <c r="OF971" s="328"/>
      <c r="OG971" s="328"/>
      <c r="OH971" s="328"/>
      <c r="OI971" s="328"/>
      <c r="OJ971" s="328"/>
      <c r="OK971" s="328"/>
      <c r="OL971" s="328"/>
      <c r="OM971" s="328"/>
      <c r="ON971" s="328"/>
      <c r="OO971" s="328"/>
      <c r="OP971" s="328"/>
      <c r="OQ971" s="328"/>
      <c r="OR971" s="328"/>
      <c r="OS971" s="328"/>
      <c r="OT971" s="328"/>
      <c r="OU971" s="328"/>
      <c r="OV971" s="328"/>
      <c r="OW971" s="328"/>
      <c r="OX971" s="328"/>
      <c r="OY971" s="328"/>
      <c r="OZ971" s="328"/>
      <c r="PA971" s="328"/>
      <c r="PB971" s="328"/>
      <c r="PC971" s="328"/>
      <c r="PD971" s="328"/>
      <c r="PE971" s="328"/>
      <c r="PF971" s="328"/>
      <c r="PG971" s="328"/>
      <c r="PH971" s="328"/>
      <c r="PI971" s="328"/>
      <c r="PJ971" s="328"/>
      <c r="PK971" s="328"/>
      <c r="PL971" s="328"/>
      <c r="PM971" s="328"/>
      <c r="PN971" s="328"/>
      <c r="PO971" s="328"/>
      <c r="PP971" s="328"/>
      <c r="PQ971" s="328"/>
      <c r="PR971" s="328"/>
      <c r="PS971" s="328"/>
      <c r="PT971" s="328"/>
      <c r="PU971" s="328"/>
      <c r="PV971" s="328"/>
      <c r="PW971" s="328"/>
      <c r="PX971" s="328"/>
      <c r="PY971" s="328"/>
      <c r="PZ971" s="328"/>
      <c r="QA971" s="328"/>
      <c r="QB971" s="328"/>
      <c r="QC971" s="328"/>
      <c r="QD971" s="328"/>
      <c r="QE971" s="328"/>
      <c r="QF971" s="328"/>
      <c r="QG971" s="328"/>
      <c r="QH971" s="328"/>
      <c r="QI971" s="328"/>
      <c r="QJ971" s="328"/>
      <c r="QK971" s="328"/>
      <c r="QL971" s="328"/>
      <c r="QM971" s="328"/>
      <c r="QN971" s="328"/>
      <c r="QO971" s="328"/>
      <c r="QP971" s="328"/>
      <c r="QQ971" s="328"/>
      <c r="QR971" s="328"/>
      <c r="QS971" s="328"/>
      <c r="QT971" s="328"/>
      <c r="QU971" s="328"/>
      <c r="QV971" s="328"/>
      <c r="QW971" s="328"/>
      <c r="QX971" s="328"/>
      <c r="QY971" s="328"/>
      <c r="QZ971" s="328"/>
      <c r="RA971" s="328"/>
      <c r="RB971" s="328"/>
      <c r="RC971" s="328"/>
      <c r="RD971" s="328"/>
      <c r="RE971" s="328"/>
      <c r="RF971" s="328"/>
      <c r="RG971" s="328"/>
      <c r="RH971" s="328"/>
      <c r="RI971" s="328"/>
      <c r="RJ971" s="328"/>
      <c r="RK971" s="328"/>
      <c r="RL971" s="328"/>
      <c r="RM971" s="328"/>
      <c r="RN971" s="328"/>
      <c r="RO971" s="328"/>
      <c r="RP971" s="328"/>
      <c r="RQ971" s="328"/>
      <c r="RR971" s="328"/>
      <c r="RS971" s="328"/>
      <c r="RT971" s="328"/>
      <c r="RU971" s="328"/>
      <c r="RV971" s="328"/>
      <c r="RW971" s="328"/>
      <c r="RX971" s="328"/>
      <c r="RY971" s="328"/>
      <c r="RZ971" s="328"/>
      <c r="SA971" s="328"/>
      <c r="SB971" s="328"/>
      <c r="SC971" s="328"/>
      <c r="SD971" s="328"/>
      <c r="SE971" s="328"/>
      <c r="SF971" s="328"/>
      <c r="SG971" s="328"/>
      <c r="SH971" s="328"/>
      <c r="SI971" s="328"/>
      <c r="SJ971" s="328"/>
      <c r="SK971" s="328"/>
      <c r="SL971" s="328"/>
      <c r="SM971" s="328"/>
      <c r="SN971" s="328"/>
      <c r="SO971" s="328"/>
      <c r="SP971" s="328"/>
      <c r="SQ971" s="328"/>
      <c r="SR971" s="328"/>
      <c r="SS971" s="328"/>
      <c r="ST971" s="328"/>
      <c r="SU971" s="328"/>
      <c r="SV971" s="328"/>
      <c r="SW971" s="328"/>
      <c r="SX971" s="328"/>
      <c r="SY971" s="328"/>
      <c r="SZ971" s="328"/>
      <c r="TA971" s="328"/>
      <c r="TB971" s="328"/>
      <c r="TC971" s="328"/>
      <c r="TD971" s="328"/>
      <c r="TE971" s="328"/>
      <c r="TF971" s="328"/>
      <c r="TG971" s="328"/>
      <c r="TH971" s="328"/>
      <c r="TI971" s="328"/>
      <c r="TJ971" s="328"/>
      <c r="TK971" s="328"/>
      <c r="TL971" s="328"/>
      <c r="TM971" s="328"/>
      <c r="TN971" s="328"/>
      <c r="TO971" s="328"/>
      <c r="TP971" s="328"/>
      <c r="TQ971" s="328"/>
      <c r="TR971" s="328"/>
      <c r="TS971" s="328"/>
      <c r="TT971" s="328"/>
      <c r="TU971" s="328"/>
      <c r="TV971" s="328"/>
      <c r="TW971" s="328"/>
      <c r="TX971" s="328"/>
      <c r="TY971" s="328"/>
      <c r="TZ971" s="328"/>
      <c r="UA971" s="328"/>
      <c r="UB971" s="328"/>
      <c r="UC971" s="328"/>
      <c r="UD971" s="328"/>
      <c r="UE971" s="328"/>
      <c r="UF971" s="328"/>
      <c r="UG971" s="328"/>
      <c r="UH971" s="328"/>
      <c r="UI971" s="328"/>
      <c r="UJ971" s="328"/>
      <c r="UK971" s="328"/>
      <c r="UL971" s="328"/>
      <c r="UM971" s="328"/>
      <c r="UN971" s="328"/>
      <c r="UO971" s="328"/>
      <c r="UP971" s="328"/>
      <c r="UQ971" s="328"/>
      <c r="UR971" s="328"/>
      <c r="US971" s="328"/>
      <c r="UT971" s="328"/>
      <c r="UU971" s="328"/>
      <c r="UV971" s="328"/>
      <c r="UW971" s="328"/>
      <c r="UX971" s="328"/>
      <c r="UY971" s="328"/>
      <c r="UZ971" s="328"/>
      <c r="VA971" s="328"/>
      <c r="VB971" s="328"/>
      <c r="VC971" s="328"/>
      <c r="VD971" s="328"/>
      <c r="VE971" s="328"/>
      <c r="VF971" s="328"/>
      <c r="VG971" s="328"/>
      <c r="VH971" s="328"/>
      <c r="VI971" s="328"/>
      <c r="VJ971" s="328"/>
      <c r="VK971" s="328"/>
      <c r="VL971" s="328"/>
      <c r="VM971" s="328"/>
      <c r="VN971" s="328"/>
      <c r="VO971" s="328"/>
      <c r="VP971" s="328"/>
      <c r="VQ971" s="328"/>
      <c r="VR971" s="328"/>
      <c r="VS971" s="328"/>
      <c r="VT971" s="328"/>
      <c r="VU971" s="328"/>
      <c r="VV971" s="328"/>
      <c r="VW971" s="328"/>
      <c r="VX971" s="328"/>
      <c r="VY971" s="328"/>
      <c r="VZ971" s="328"/>
      <c r="WA971" s="328"/>
      <c r="WB971" s="328"/>
      <c r="WC971" s="328"/>
      <c r="WD971" s="328"/>
      <c r="WE971" s="328"/>
      <c r="WF971" s="328"/>
      <c r="WG971" s="328"/>
      <c r="WH971" s="328"/>
      <c r="WI971" s="328"/>
      <c r="WJ971" s="328"/>
      <c r="WK971" s="328"/>
      <c r="WL971" s="328"/>
      <c r="WM971" s="328"/>
      <c r="WN971" s="328"/>
      <c r="WO971" s="328"/>
      <c r="WP971" s="328"/>
      <c r="WQ971" s="328"/>
      <c r="WR971" s="328"/>
      <c r="WS971" s="328"/>
      <c r="WT971" s="328"/>
      <c r="WU971" s="328"/>
      <c r="WV971" s="328"/>
      <c r="WW971" s="328"/>
      <c r="WX971" s="328"/>
      <c r="WY971" s="328"/>
      <c r="WZ971" s="328"/>
      <c r="XA971" s="328"/>
      <c r="XB971" s="328"/>
      <c r="XC971" s="328"/>
      <c r="XD971" s="328"/>
      <c r="XE971" s="328"/>
      <c r="XF971" s="328"/>
      <c r="XG971" s="328"/>
      <c r="XH971" s="328"/>
      <c r="XI971" s="328"/>
      <c r="XJ971" s="328"/>
      <c r="XK971" s="328"/>
      <c r="XL971" s="328"/>
      <c r="XM971" s="328"/>
      <c r="XN971" s="328"/>
      <c r="XO971" s="328"/>
      <c r="XP971" s="328"/>
      <c r="XQ971" s="328"/>
      <c r="XR971" s="328"/>
      <c r="XS971" s="328"/>
      <c r="XT971" s="328"/>
      <c r="XU971" s="328"/>
      <c r="XV971" s="328"/>
      <c r="XW971" s="328"/>
      <c r="XX971" s="328"/>
      <c r="XY971" s="328"/>
      <c r="XZ971" s="328"/>
      <c r="YA971" s="328"/>
      <c r="YB971" s="328"/>
      <c r="YC971" s="328"/>
      <c r="YD971" s="328"/>
      <c r="YE971" s="328"/>
      <c r="YF971" s="328"/>
      <c r="YG971" s="328"/>
      <c r="YH971" s="328"/>
      <c r="YI971" s="328"/>
      <c r="YJ971" s="328"/>
      <c r="YK971" s="328"/>
      <c r="YL971" s="328"/>
      <c r="YM971" s="328"/>
      <c r="YN971" s="328"/>
      <c r="YO971" s="328"/>
      <c r="YP971" s="328"/>
      <c r="YQ971" s="328"/>
      <c r="YR971" s="328"/>
      <c r="YS971" s="328"/>
      <c r="YT971" s="328"/>
      <c r="YU971" s="328"/>
      <c r="YV971" s="328"/>
      <c r="YW971" s="328"/>
      <c r="YX971" s="328"/>
      <c r="YY971" s="328"/>
      <c r="YZ971" s="328"/>
      <c r="ZA971" s="328"/>
      <c r="ZB971" s="328"/>
      <c r="ZC971" s="328"/>
      <c r="ZD971" s="328"/>
      <c r="ZE971" s="328"/>
      <c r="ZF971" s="328"/>
      <c r="ZG971" s="328"/>
      <c r="ZH971" s="328"/>
      <c r="ZI971" s="328"/>
      <c r="ZJ971" s="328"/>
      <c r="ZK971" s="328"/>
      <c r="ZL971" s="328"/>
      <c r="ZM971" s="328"/>
      <c r="ZN971" s="328"/>
      <c r="ZO971" s="328"/>
      <c r="ZP971" s="328"/>
      <c r="ZQ971" s="328"/>
      <c r="ZR971" s="328"/>
      <c r="ZS971" s="328"/>
      <c r="ZT971" s="328"/>
      <c r="ZU971" s="328"/>
      <c r="ZV971" s="328"/>
      <c r="ZW971" s="328"/>
      <c r="ZX971" s="328"/>
      <c r="ZY971" s="328"/>
      <c r="ZZ971" s="328"/>
      <c r="AAA971" s="328"/>
      <c r="AAB971" s="328"/>
      <c r="AAC971" s="328"/>
      <c r="AAD971" s="328"/>
      <c r="AAE971" s="328"/>
      <c r="AAF971" s="328"/>
      <c r="AAG971" s="328"/>
      <c r="AAH971" s="328"/>
      <c r="AAI971" s="328"/>
      <c r="AAJ971" s="328"/>
      <c r="AAK971" s="328"/>
      <c r="AAL971" s="328"/>
      <c r="AAM971" s="328"/>
      <c r="AAN971" s="328"/>
      <c r="AAO971" s="328"/>
      <c r="AAP971" s="328"/>
      <c r="AAQ971" s="328"/>
      <c r="AAR971" s="328"/>
      <c r="AAS971" s="328"/>
      <c r="AAT971" s="328"/>
      <c r="AAU971" s="328"/>
      <c r="AAV971" s="328"/>
      <c r="AAW971" s="328"/>
      <c r="AAX971" s="328"/>
      <c r="AAY971" s="328"/>
      <c r="AAZ971" s="328"/>
      <c r="ABA971" s="328"/>
      <c r="ABB971" s="328"/>
      <c r="ABC971" s="328"/>
      <c r="ABD971" s="328"/>
      <c r="ABE971" s="328"/>
      <c r="ABF971" s="328"/>
      <c r="ABG971" s="328"/>
      <c r="ABH971" s="328"/>
      <c r="ABI971" s="347"/>
      <c r="ABJ971" s="347"/>
      <c r="ABK971" s="347"/>
      <c r="ABL971" s="347"/>
      <c r="ABM971" s="347"/>
      <c r="ABN971" s="347"/>
      <c r="ABO971" s="347"/>
      <c r="ABP971" s="347"/>
      <c r="ABQ971" s="347"/>
      <c r="ABR971" s="347"/>
      <c r="ABS971" s="347"/>
      <c r="ABT971" s="347"/>
      <c r="ABU971" s="347"/>
      <c r="ABV971" s="347"/>
      <c r="ABW971" s="347"/>
      <c r="ABX971" s="347"/>
      <c r="ABY971" s="347"/>
      <c r="ABZ971" s="347"/>
      <c r="ACA971" s="347"/>
      <c r="ACB971" s="347"/>
      <c r="ACC971" s="347"/>
      <c r="ACD971" s="347"/>
      <c r="ACE971" s="347"/>
      <c r="ACF971" s="347"/>
      <c r="ACG971" s="347"/>
      <c r="ACH971" s="347"/>
      <c r="ACI971" s="347"/>
      <c r="ACJ971" s="347"/>
      <c r="ACK971" s="347"/>
      <c r="ACL971" s="347"/>
      <c r="ACM971" s="347"/>
      <c r="ACN971" s="347"/>
      <c r="ACO971" s="347"/>
      <c r="ACP971" s="347"/>
      <c r="ACQ971" s="347"/>
      <c r="ACR971" s="347"/>
      <c r="ACS971" s="347"/>
      <c r="ACT971" s="347"/>
      <c r="ACU971" s="347"/>
      <c r="ACV971" s="347"/>
      <c r="ACW971" s="347"/>
      <c r="ACX971" s="347"/>
      <c r="ACY971" s="347"/>
      <c r="ACZ971" s="347"/>
      <c r="ADA971" s="347"/>
      <c r="ADB971" s="347"/>
      <c r="ADC971" s="347"/>
      <c r="ADD971" s="347"/>
      <c r="ADE971" s="347"/>
      <c r="ADF971" s="347"/>
      <c r="ADG971" s="347"/>
      <c r="ADH971" s="347"/>
      <c r="ADI971" s="347"/>
      <c r="ADJ971" s="347"/>
      <c r="ADK971" s="347"/>
      <c r="ADL971" s="347"/>
      <c r="ADM971" s="347"/>
      <c r="ADN971" s="347"/>
      <c r="ADO971" s="347"/>
      <c r="ADP971" s="347"/>
      <c r="ADQ971" s="347"/>
      <c r="ADR971" s="347"/>
      <c r="ADS971" s="347"/>
      <c r="ADT971" s="347"/>
      <c r="ADU971" s="347"/>
      <c r="ADV971" s="347"/>
      <c r="ADW971" s="347"/>
      <c r="ADX971" s="347"/>
      <c r="ADY971" s="347"/>
      <c r="ADZ971" s="347"/>
      <c r="AEA971" s="347"/>
      <c r="AEB971" s="347"/>
      <c r="AEC971" s="347"/>
      <c r="AED971" s="347"/>
      <c r="AEE971" s="347"/>
      <c r="AEF971" s="347"/>
      <c r="AEG971" s="347"/>
      <c r="AEH971" s="347"/>
      <c r="AEI971" s="347"/>
      <c r="AEJ971" s="347"/>
      <c r="AEK971" s="347"/>
      <c r="AEL971" s="347"/>
      <c r="AEM971" s="347"/>
      <c r="AEN971" s="347"/>
      <c r="AEO971" s="347"/>
      <c r="AEP971" s="347"/>
      <c r="AEQ971" s="347"/>
      <c r="AER971" s="347"/>
      <c r="AES971" s="347"/>
      <c r="AET971" s="347"/>
      <c r="AEU971" s="347"/>
      <c r="AEV971" s="347"/>
      <c r="AEW971" s="347"/>
      <c r="AEX971" s="347"/>
      <c r="AEY971" s="347"/>
      <c r="AEZ971" s="347"/>
      <c r="AFA971" s="347"/>
      <c r="AFB971" s="347"/>
      <c r="AFC971" s="347"/>
      <c r="AFD971" s="347"/>
      <c r="AFE971" s="347"/>
      <c r="AFF971" s="347"/>
      <c r="AFG971" s="347"/>
      <c r="AFH971" s="347"/>
      <c r="AFI971" s="347"/>
      <c r="AFJ971" s="347"/>
      <c r="AFK971" s="347"/>
      <c r="AFL971" s="347"/>
      <c r="AFM971" s="347"/>
      <c r="AFN971" s="347"/>
      <c r="AFO971" s="347"/>
      <c r="AFP971" s="347"/>
      <c r="AFQ971" s="347"/>
      <c r="AFR971" s="347"/>
      <c r="AFS971" s="347"/>
      <c r="AFT971" s="347"/>
      <c r="AFU971" s="347"/>
      <c r="AFV971" s="347"/>
      <c r="AFW971" s="347"/>
      <c r="AFX971" s="347"/>
      <c r="AFY971" s="347"/>
      <c r="AFZ971" s="347"/>
      <c r="AGA971" s="347"/>
      <c r="AGB971" s="347"/>
      <c r="AGC971" s="347"/>
      <c r="AGD971" s="347"/>
      <c r="AGE971" s="347"/>
      <c r="AGF971" s="347"/>
      <c r="AGG971" s="347"/>
      <c r="AGH971" s="347"/>
      <c r="AGI971" s="347"/>
      <c r="AGJ971" s="347"/>
      <c r="AGK971" s="347"/>
      <c r="AGL971" s="347"/>
      <c r="AGM971" s="347"/>
      <c r="AGN971" s="347"/>
      <c r="AGO971" s="347"/>
      <c r="AGP971" s="347"/>
      <c r="AGQ971" s="347"/>
      <c r="AGR971" s="347"/>
      <c r="AGS971" s="347"/>
      <c r="AGT971" s="347"/>
      <c r="AGU971" s="347"/>
      <c r="AGV971" s="347"/>
      <c r="AGW971" s="347"/>
      <c r="AGX971" s="347"/>
      <c r="AGY971" s="347"/>
      <c r="AGZ971" s="347"/>
      <c r="AHA971" s="347"/>
      <c r="AHB971" s="347"/>
      <c r="AHC971" s="347"/>
      <c r="AHD971" s="347"/>
      <c r="AHE971" s="347"/>
      <c r="AHF971" s="347"/>
      <c r="AHG971" s="347"/>
      <c r="AHH971" s="347"/>
      <c r="AHI971" s="347"/>
      <c r="AHJ971" s="347"/>
      <c r="AHK971" s="347"/>
      <c r="AHL971" s="347"/>
      <c r="AHM971" s="347"/>
      <c r="AHN971" s="347"/>
      <c r="AHO971" s="347"/>
      <c r="AHP971" s="347"/>
      <c r="AHQ971" s="347"/>
      <c r="AHR971" s="347"/>
      <c r="AHS971" s="347"/>
      <c r="AHT971" s="347"/>
      <c r="AHU971" s="347"/>
      <c r="AHV971" s="347"/>
      <c r="AHW971" s="347"/>
      <c r="AHX971" s="347"/>
      <c r="AHY971" s="347"/>
      <c r="AHZ971" s="347"/>
      <c r="AIA971" s="347"/>
      <c r="AIB971" s="347"/>
      <c r="AIC971" s="347"/>
      <c r="AID971" s="347"/>
      <c r="AIE971" s="347"/>
      <c r="AIF971" s="347"/>
      <c r="AIG971" s="347"/>
      <c r="AIH971" s="347"/>
      <c r="AII971" s="347"/>
      <c r="AIJ971" s="347"/>
      <c r="AIK971" s="347"/>
      <c r="AIL971" s="347"/>
      <c r="AIM971" s="347"/>
      <c r="AIN971" s="347"/>
      <c r="AIO971" s="347"/>
      <c r="AIP971" s="347"/>
      <c r="AIQ971" s="347"/>
      <c r="AIR971" s="347"/>
      <c r="AIS971" s="347"/>
      <c r="AIT971" s="347"/>
      <c r="AIU971" s="347"/>
      <c r="AIV971" s="347"/>
      <c r="AIW971" s="347"/>
      <c r="AIX971" s="347"/>
      <c r="AIY971" s="347"/>
      <c r="AIZ971" s="347"/>
      <c r="AJA971" s="347"/>
      <c r="AJB971" s="347"/>
      <c r="AJC971" s="347"/>
      <c r="AJD971" s="347"/>
      <c r="AJE971" s="347"/>
      <c r="AJF971" s="347"/>
      <c r="AJG971" s="347"/>
      <c r="AJH971" s="347"/>
      <c r="AJI971" s="347"/>
      <c r="AJJ971" s="347"/>
      <c r="AJK971" s="347"/>
      <c r="AJL971" s="347"/>
      <c r="AJM971" s="347"/>
      <c r="AJN971" s="347"/>
      <c r="AJO971" s="347"/>
      <c r="AJP971" s="347"/>
      <c r="AJQ971" s="347"/>
      <c r="AJR971" s="347"/>
      <c r="AJS971" s="347"/>
      <c r="AJT971" s="347"/>
      <c r="AJU971" s="347"/>
      <c r="AJV971" s="347"/>
      <c r="AJW971" s="347"/>
      <c r="AJX971" s="347"/>
      <c r="AJY971" s="347"/>
      <c r="AJZ971" s="347"/>
      <c r="AKA971" s="347"/>
      <c r="AKB971" s="347"/>
      <c r="AKC971" s="347"/>
      <c r="AKD971" s="347"/>
      <c r="AKE971" s="347"/>
      <c r="AKF971" s="347"/>
      <c r="AKG971" s="347"/>
      <c r="AKH971" s="347"/>
      <c r="AKI971" s="347"/>
      <c r="AKJ971" s="347"/>
      <c r="AKK971" s="347"/>
      <c r="AKL971" s="347"/>
      <c r="AKM971" s="347"/>
      <c r="AKN971" s="347"/>
      <c r="AKO971" s="347"/>
      <c r="AKP971" s="347"/>
      <c r="AKQ971" s="347"/>
      <c r="AKR971" s="347"/>
      <c r="AKS971" s="347"/>
      <c r="AKT971" s="347"/>
      <c r="AKU971" s="347"/>
      <c r="AKV971" s="347"/>
      <c r="AKW971" s="347"/>
      <c r="AKX971" s="347"/>
      <c r="AKY971" s="347"/>
      <c r="AKZ971" s="347"/>
      <c r="ALA971" s="347"/>
      <c r="ALB971" s="347"/>
      <c r="ALC971" s="347"/>
      <c r="ALD971" s="347"/>
      <c r="ALE971" s="347"/>
      <c r="ALF971" s="347"/>
      <c r="ALG971" s="347"/>
      <c r="ALH971" s="347"/>
      <c r="ALI971" s="347"/>
      <c r="ALJ971" s="347"/>
      <c r="ALK971" s="347"/>
      <c r="ALL971" s="347"/>
      <c r="ALM971" s="347"/>
      <c r="ALN971" s="347"/>
      <c r="ALO971" s="347"/>
      <c r="ALP971" s="347"/>
      <c r="ALQ971" s="347"/>
      <c r="ALR971" s="347"/>
      <c r="ALS971" s="347"/>
      <c r="ALT971" s="347"/>
      <c r="ALU971" s="347"/>
      <c r="ALV971" s="347"/>
      <c r="ALW971" s="347"/>
      <c r="ALX971" s="347"/>
      <c r="ALY971" s="347"/>
      <c r="ALZ971" s="347"/>
      <c r="AMA971" s="347"/>
      <c r="AMB971" s="347"/>
      <c r="AMC971" s="347"/>
      <c r="AMD971" s="347"/>
      <c r="AME971" s="347"/>
      <c r="AMF971" s="347"/>
      <c r="AMG971" s="347"/>
      <c r="AMH971" s="347"/>
      <c r="AMI971" s="347"/>
      <c r="AMJ971" s="347"/>
      <c r="AMK971" s="347"/>
      <c r="AML971" s="347"/>
      <c r="AMM971" s="347"/>
      <c r="AMN971" s="347"/>
      <c r="AMO971" s="347"/>
      <c r="AMP971" s="347"/>
      <c r="AMQ971" s="347"/>
      <c r="AMR971" s="347"/>
      <c r="AMS971" s="347"/>
      <c r="AMT971" s="347"/>
      <c r="AMU971" s="347"/>
      <c r="AMV971" s="347"/>
      <c r="AMW971" s="347"/>
      <c r="AMX971" s="347"/>
      <c r="AMY971" s="347"/>
      <c r="AMZ971" s="347"/>
      <c r="ANA971" s="347"/>
      <c r="ANB971" s="347"/>
      <c r="ANC971" s="347"/>
      <c r="AND971" s="347"/>
      <c r="ANE971" s="347"/>
      <c r="ANF971" s="347"/>
      <c r="ANG971" s="347"/>
      <c r="ANH971" s="347"/>
      <c r="ANI971" s="347"/>
      <c r="ANJ971" s="347"/>
      <c r="ANK971" s="347"/>
      <c r="ANL971" s="347"/>
      <c r="ANM971" s="347"/>
      <c r="ANN971" s="347"/>
      <c r="ANO971" s="347"/>
      <c r="ANP971" s="347"/>
      <c r="ANQ971" s="347"/>
      <c r="ANR971" s="347"/>
      <c r="ANS971" s="347"/>
      <c r="ANT971" s="347"/>
      <c r="ANU971" s="347"/>
      <c r="ANV971" s="347"/>
      <c r="ANW971" s="347"/>
      <c r="ANX971" s="347"/>
      <c r="ANY971" s="347"/>
      <c r="ANZ971" s="347"/>
      <c r="AOA971" s="347"/>
      <c r="AOB971" s="347"/>
      <c r="AOC971" s="347"/>
      <c r="AOD971" s="347"/>
      <c r="AOE971" s="347"/>
      <c r="AOF971" s="347"/>
      <c r="AOG971" s="347"/>
      <c r="AOH971" s="347"/>
      <c r="AOI971" s="347"/>
      <c r="AOJ971" s="347"/>
      <c r="AOK971" s="347"/>
      <c r="AOL971" s="347"/>
      <c r="AOM971" s="347"/>
      <c r="AON971" s="347"/>
      <c r="AOO971" s="347"/>
      <c r="AOP971" s="347"/>
      <c r="AOQ971" s="347"/>
      <c r="AOR971" s="347"/>
      <c r="AOS971" s="347"/>
      <c r="AOT971" s="347"/>
      <c r="AOU971" s="347"/>
      <c r="AOV971" s="347"/>
      <c r="AOW971" s="347"/>
      <c r="AOX971" s="347"/>
      <c r="AOY971" s="347"/>
      <c r="AOZ971" s="347"/>
      <c r="APA971" s="347"/>
      <c r="APB971" s="347"/>
      <c r="APC971" s="347"/>
      <c r="APD971" s="347"/>
      <c r="APE971" s="347"/>
      <c r="APF971" s="347"/>
      <c r="APG971" s="347"/>
      <c r="APH971" s="347"/>
      <c r="API971" s="347"/>
      <c r="APJ971" s="347"/>
      <c r="APK971" s="347"/>
      <c r="APL971" s="347"/>
      <c r="APM971" s="347"/>
      <c r="APN971" s="347"/>
      <c r="APO971" s="347"/>
      <c r="APP971" s="347"/>
      <c r="APQ971" s="347"/>
      <c r="APR971" s="347"/>
      <c r="APS971" s="347"/>
      <c r="APT971" s="347"/>
      <c r="APU971" s="347"/>
      <c r="APV971" s="347"/>
      <c r="APW971" s="347"/>
      <c r="APX971" s="347"/>
      <c r="APY971" s="347"/>
      <c r="APZ971" s="347"/>
      <c r="AQA971" s="347"/>
      <c r="AQB971" s="347"/>
      <c r="AQC971" s="347"/>
      <c r="AQD971" s="347"/>
      <c r="AQE971" s="347"/>
      <c r="AQF971" s="347"/>
      <c r="AQG971" s="347"/>
      <c r="AQH971" s="347"/>
      <c r="AQI971" s="347"/>
      <c r="AQJ971" s="347"/>
      <c r="AQK971" s="347"/>
      <c r="AQL971" s="347"/>
      <c r="AQM971" s="347"/>
      <c r="AQN971" s="347"/>
      <c r="AQO971" s="347"/>
      <c r="AQP971" s="347"/>
      <c r="AQQ971" s="347"/>
      <c r="AQR971" s="347"/>
      <c r="AQS971" s="347"/>
      <c r="AQT971" s="347"/>
      <c r="AQU971" s="347"/>
      <c r="AQV971" s="347"/>
      <c r="AQW971" s="347"/>
      <c r="AQX971" s="347"/>
      <c r="AQY971" s="347"/>
      <c r="AQZ971" s="347"/>
      <c r="ARA971" s="347"/>
      <c r="ARB971" s="347"/>
      <c r="ARC971" s="347"/>
      <c r="ARD971" s="347"/>
      <c r="ARE971" s="347"/>
      <c r="ARF971" s="347"/>
      <c r="ARG971" s="347"/>
      <c r="ARH971" s="347"/>
      <c r="ARI971" s="347"/>
      <c r="ARJ971" s="347"/>
      <c r="ARK971" s="347"/>
      <c r="ARL971" s="347"/>
      <c r="ARM971" s="347"/>
      <c r="ARN971" s="347"/>
      <c r="ARO971" s="347"/>
      <c r="ARP971" s="347"/>
      <c r="ARQ971" s="347"/>
      <c r="ARR971" s="347"/>
      <c r="ARS971" s="347"/>
      <c r="ART971" s="347"/>
      <c r="ARU971" s="347"/>
      <c r="ARV971" s="347"/>
      <c r="ARW971" s="347"/>
      <c r="ARX971" s="347"/>
      <c r="ARY971" s="347"/>
      <c r="ARZ971" s="347"/>
      <c r="ASA971" s="347"/>
      <c r="ASB971" s="347"/>
      <c r="ASC971" s="347"/>
      <c r="ASD971" s="347"/>
      <c r="ASE971" s="347"/>
      <c r="ASF971" s="347"/>
      <c r="ASG971" s="347"/>
      <c r="ASH971" s="347"/>
      <c r="ASI971" s="347"/>
      <c r="ASJ971" s="347"/>
      <c r="ASK971" s="347"/>
      <c r="ASL971" s="347"/>
      <c r="ASM971" s="347"/>
      <c r="ASN971" s="347"/>
      <c r="ASO971" s="347"/>
      <c r="ASP971" s="347"/>
      <c r="ASQ971" s="347"/>
      <c r="ASR971" s="347"/>
      <c r="ASS971" s="347"/>
      <c r="AST971" s="347"/>
      <c r="ASU971" s="347"/>
      <c r="ASV971" s="347"/>
      <c r="ASW971" s="347"/>
      <c r="ASX971" s="347"/>
      <c r="ASY971" s="347"/>
      <c r="ASZ971" s="347"/>
      <c r="ATA971" s="347"/>
      <c r="ATB971" s="347"/>
      <c r="ATC971" s="347"/>
      <c r="ATD971" s="347"/>
      <c r="ATE971" s="347"/>
      <c r="ATF971" s="347"/>
      <c r="ATG971" s="347"/>
      <c r="ATH971" s="347"/>
      <c r="ATI971" s="347"/>
      <c r="ATJ971" s="347"/>
      <c r="ATK971" s="347"/>
      <c r="ATL971" s="347"/>
      <c r="ATM971" s="347"/>
      <c r="ATN971" s="347"/>
      <c r="ATO971" s="347"/>
      <c r="ATP971" s="347"/>
      <c r="ATQ971" s="347"/>
      <c r="ATR971" s="347"/>
      <c r="ATS971" s="347"/>
      <c r="ATT971" s="347"/>
      <c r="ATU971" s="347"/>
      <c r="ATV971" s="347"/>
      <c r="ATW971" s="347"/>
      <c r="ATX971" s="347"/>
      <c r="ATY971" s="347"/>
      <c r="ATZ971" s="347"/>
      <c r="AUA971" s="347"/>
      <c r="AUB971" s="347"/>
      <c r="AUC971" s="347"/>
      <c r="AUD971" s="347"/>
      <c r="AUE971" s="347"/>
      <c r="AUF971" s="347"/>
      <c r="AUG971" s="347"/>
      <c r="AUH971" s="347"/>
      <c r="AUI971" s="347"/>
      <c r="AUJ971" s="347"/>
      <c r="AUK971" s="347"/>
      <c r="AUL971" s="347"/>
      <c r="AUM971" s="347"/>
      <c r="AUN971" s="347"/>
      <c r="AUO971" s="347"/>
      <c r="AUP971" s="347"/>
      <c r="AUQ971" s="347"/>
      <c r="AUR971" s="347"/>
      <c r="AUS971" s="347"/>
      <c r="AUT971" s="347"/>
      <c r="AUU971" s="347"/>
      <c r="AUV971" s="347"/>
      <c r="AUW971" s="347"/>
      <c r="AUX971" s="347"/>
      <c r="AUY971" s="347"/>
      <c r="AUZ971" s="347"/>
      <c r="AVA971" s="347"/>
      <c r="AVB971" s="347"/>
      <c r="AVC971" s="347"/>
      <c r="AVD971" s="347"/>
      <c r="AVE971" s="347"/>
      <c r="AVF971" s="347"/>
      <c r="AVG971" s="347"/>
      <c r="AVH971" s="347"/>
      <c r="AVI971" s="347"/>
      <c r="AVJ971" s="347"/>
      <c r="AVK971" s="347"/>
      <c r="AVL971" s="347"/>
      <c r="AVM971" s="347"/>
      <c r="AVN971" s="347"/>
      <c r="AVO971" s="347"/>
      <c r="AVP971" s="347"/>
      <c r="AVQ971" s="347"/>
      <c r="AVR971" s="347"/>
      <c r="AVS971" s="347"/>
      <c r="AVT971" s="347"/>
      <c r="AVU971" s="347"/>
      <c r="AVV971" s="347"/>
      <c r="AVW971" s="347"/>
      <c r="AVX971" s="347"/>
      <c r="AVY971" s="347"/>
      <c r="AVZ971" s="347"/>
      <c r="AWA971" s="347"/>
      <c r="AWB971" s="347"/>
      <c r="AWC971" s="347"/>
      <c r="AWD971" s="347"/>
      <c r="AWE971" s="347"/>
      <c r="AWF971" s="347"/>
      <c r="AWG971" s="347"/>
      <c r="AWH971" s="347"/>
      <c r="AWI971" s="347"/>
      <c r="AWJ971" s="347"/>
      <c r="AWK971" s="347"/>
      <c r="AWL971" s="347"/>
      <c r="AWM971" s="347"/>
      <c r="AWN971" s="347"/>
      <c r="AWO971" s="347"/>
      <c r="AWP971" s="347"/>
      <c r="AWQ971" s="347"/>
      <c r="AWR971" s="347"/>
      <c r="AWS971" s="347"/>
      <c r="AWT971" s="347"/>
      <c r="AWU971" s="347"/>
      <c r="AWV971" s="347"/>
      <c r="AWW971" s="347"/>
      <c r="AWX971" s="347"/>
      <c r="AWY971" s="347"/>
      <c r="AWZ971" s="347"/>
      <c r="AXA971" s="347"/>
      <c r="AXB971" s="347"/>
      <c r="AXC971" s="347"/>
      <c r="AXD971" s="347"/>
      <c r="AXE971" s="347"/>
      <c r="AXF971" s="347"/>
      <c r="AXG971" s="347"/>
      <c r="AXH971" s="347"/>
      <c r="AXI971" s="347"/>
      <c r="AXJ971" s="347"/>
      <c r="AXK971" s="347"/>
      <c r="AXL971" s="347"/>
      <c r="AXM971" s="347"/>
      <c r="AXN971" s="347"/>
      <c r="AXO971" s="347"/>
      <c r="AXP971" s="347"/>
      <c r="AXQ971" s="347"/>
      <c r="AXR971" s="347"/>
      <c r="AXS971" s="347"/>
      <c r="AXT971" s="347"/>
      <c r="AXU971" s="347"/>
      <c r="AXV971" s="347"/>
      <c r="AXW971" s="347"/>
      <c r="AXX971" s="347"/>
      <c r="AXY971" s="347"/>
      <c r="AXZ971" s="347"/>
      <c r="AYA971" s="347"/>
      <c r="AYB971" s="347"/>
      <c r="AYC971" s="347"/>
      <c r="AYD971" s="347"/>
      <c r="AYE971" s="347"/>
      <c r="AYF971" s="347"/>
      <c r="AYG971" s="347"/>
      <c r="AYH971" s="347"/>
      <c r="AYI971" s="347"/>
      <c r="AYJ971" s="347"/>
      <c r="AYK971" s="347"/>
      <c r="AYL971" s="347"/>
      <c r="AYM971" s="347"/>
      <c r="AYN971" s="347"/>
      <c r="AYO971" s="347"/>
      <c r="AYP971" s="347"/>
      <c r="AYQ971" s="347"/>
      <c r="AYR971" s="347"/>
      <c r="AYS971" s="347"/>
      <c r="AYT971" s="347"/>
      <c r="AYU971" s="347"/>
      <c r="AYV971" s="347"/>
      <c r="AYW971" s="347"/>
      <c r="AYX971" s="347"/>
      <c r="AYY971" s="347"/>
      <c r="AYZ971" s="347"/>
      <c r="AZA971" s="347"/>
      <c r="AZB971" s="347"/>
      <c r="AZC971" s="347"/>
      <c r="AZD971" s="347"/>
      <c r="AZE971" s="347"/>
      <c r="AZF971" s="347"/>
      <c r="AZG971" s="347"/>
      <c r="AZH971" s="347"/>
      <c r="AZI971" s="347"/>
      <c r="AZJ971" s="347"/>
      <c r="AZK971" s="347"/>
      <c r="AZL971" s="347"/>
      <c r="AZM971" s="347"/>
      <c r="AZN971" s="347"/>
      <c r="AZO971" s="347"/>
      <c r="AZP971" s="347"/>
      <c r="AZQ971" s="347"/>
      <c r="AZR971" s="347"/>
      <c r="AZS971" s="347"/>
      <c r="AZT971" s="347"/>
      <c r="AZU971" s="347"/>
      <c r="AZV971" s="347"/>
      <c r="AZW971" s="347"/>
      <c r="AZX971" s="347"/>
      <c r="AZY971" s="347"/>
      <c r="AZZ971" s="347"/>
      <c r="BAA971" s="347"/>
      <c r="BAB971" s="347"/>
      <c r="BAC971" s="347"/>
      <c r="BAD971" s="347"/>
      <c r="BAE971" s="347"/>
      <c r="BAF971" s="347"/>
      <c r="BAG971" s="347"/>
      <c r="BAH971" s="347"/>
      <c r="BAI971" s="347"/>
      <c r="BAJ971" s="347"/>
      <c r="BAK971" s="347"/>
      <c r="BAL971" s="347"/>
      <c r="BAM971" s="347"/>
      <c r="BAN971" s="347"/>
      <c r="BAO971" s="347"/>
      <c r="BAP971" s="347"/>
      <c r="BAQ971" s="347"/>
      <c r="BAR971" s="347"/>
      <c r="BAS971" s="347"/>
      <c r="BAT971" s="347"/>
      <c r="BAU971" s="347"/>
      <c r="BAV971" s="347"/>
      <c r="BAW971" s="347"/>
      <c r="BAX971" s="347"/>
      <c r="BAY971" s="347"/>
      <c r="BAZ971" s="347"/>
      <c r="BBA971" s="347"/>
      <c r="BBB971" s="347"/>
      <c r="BBC971" s="347"/>
      <c r="BBD971" s="347"/>
      <c r="BBE971" s="347"/>
      <c r="BBF971" s="347"/>
      <c r="BBG971" s="347"/>
      <c r="BBH971" s="347"/>
      <c r="BBI971" s="347"/>
      <c r="BBJ971" s="347"/>
      <c r="BBK971" s="347"/>
      <c r="BBL971" s="347"/>
      <c r="BBM971" s="347"/>
      <c r="BBN971" s="347"/>
      <c r="BBO971" s="347"/>
      <c r="BBP971" s="347"/>
      <c r="BBQ971" s="347"/>
      <c r="BBR971" s="347"/>
      <c r="BBS971" s="347"/>
      <c r="BBT971" s="347"/>
      <c r="BBU971" s="347"/>
      <c r="BBV971" s="347"/>
      <c r="BBW971" s="347"/>
      <c r="BBX971" s="347"/>
      <c r="BBY971" s="347"/>
      <c r="BBZ971" s="347"/>
      <c r="BCA971" s="347"/>
      <c r="BCB971" s="347"/>
      <c r="BCC971" s="347"/>
      <c r="BCD971" s="347"/>
      <c r="BCE971" s="347"/>
      <c r="BCF971" s="347"/>
      <c r="BCG971" s="347"/>
      <c r="BCH971" s="347"/>
      <c r="BCI971" s="347"/>
      <c r="BCJ971" s="347"/>
      <c r="BCK971" s="347"/>
      <c r="BCL971" s="347"/>
      <c r="BCM971" s="347"/>
      <c r="BCN971" s="347"/>
      <c r="BCO971" s="347"/>
      <c r="BCP971" s="347"/>
      <c r="BCQ971" s="347"/>
      <c r="BCR971" s="347"/>
      <c r="BCS971" s="347"/>
      <c r="BCT971" s="347"/>
      <c r="BCU971" s="347"/>
      <c r="BCV971" s="347"/>
      <c r="BCW971" s="347"/>
      <c r="BCX971" s="347"/>
      <c r="BCY971" s="347"/>
      <c r="BCZ971" s="347"/>
      <c r="BDA971" s="347"/>
      <c r="BDB971" s="347"/>
      <c r="BDC971" s="347"/>
      <c r="BDD971" s="347"/>
      <c r="BDE971" s="347"/>
      <c r="BDF971" s="347"/>
      <c r="BDG971" s="347"/>
      <c r="BDH971" s="347"/>
      <c r="BDI971" s="347"/>
      <c r="BDJ971" s="347"/>
      <c r="BDK971" s="347"/>
      <c r="BDL971" s="347"/>
      <c r="BDM971" s="347"/>
      <c r="BDN971" s="347"/>
      <c r="BDO971" s="347"/>
      <c r="BDP971" s="347"/>
      <c r="BDQ971" s="347"/>
      <c r="BDR971" s="347"/>
      <c r="BDS971" s="347"/>
      <c r="BDT971" s="347"/>
      <c r="BDU971" s="347"/>
      <c r="BDV971" s="347"/>
      <c r="BDW971" s="347"/>
      <c r="BDX971" s="347"/>
      <c r="BDY971" s="347"/>
      <c r="BDZ971" s="347"/>
      <c r="BEA971" s="347"/>
      <c r="BEB971" s="347"/>
      <c r="BEC971" s="347"/>
      <c r="BED971" s="347"/>
      <c r="BEE971" s="347"/>
      <c r="BEF971" s="347"/>
      <c r="BEG971" s="347"/>
      <c r="BEH971" s="347"/>
      <c r="BEI971" s="347"/>
      <c r="BEJ971" s="347"/>
      <c r="BEK971" s="347"/>
      <c r="BEL971" s="347"/>
      <c r="BEM971" s="347"/>
      <c r="BEN971" s="347"/>
      <c r="BEO971" s="347"/>
      <c r="BEP971" s="347"/>
      <c r="BEQ971" s="347"/>
      <c r="BER971" s="347"/>
      <c r="BES971" s="347"/>
      <c r="BET971" s="347"/>
      <c r="BEU971" s="347"/>
      <c r="BEV971" s="347"/>
      <c r="BEW971" s="347"/>
      <c r="BEX971" s="347"/>
      <c r="BEY971" s="347"/>
      <c r="BEZ971" s="347"/>
      <c r="BFA971" s="347"/>
      <c r="BFB971" s="347"/>
      <c r="BFC971" s="347"/>
      <c r="BFD971" s="347"/>
      <c r="BFE971" s="347"/>
      <c r="BFF971" s="347"/>
      <c r="BFG971" s="347"/>
      <c r="BFH971" s="347"/>
      <c r="BFI971" s="347"/>
      <c r="BFJ971" s="347"/>
      <c r="BFK971" s="347"/>
      <c r="BFL971" s="347"/>
      <c r="BFM971" s="347"/>
      <c r="BFN971" s="347"/>
      <c r="BFO971" s="347"/>
      <c r="BFP971" s="347"/>
      <c r="BFQ971" s="347"/>
      <c r="BFR971" s="347"/>
      <c r="BFS971" s="347"/>
      <c r="BFT971" s="347"/>
      <c r="BFU971" s="347"/>
      <c r="BFV971" s="347"/>
      <c r="BFW971" s="347"/>
      <c r="BFX971" s="347"/>
      <c r="BFY971" s="347"/>
      <c r="BFZ971" s="347"/>
      <c r="BGA971" s="347"/>
      <c r="BGB971" s="347"/>
      <c r="BGC971" s="347"/>
      <c r="BGD971" s="347"/>
      <c r="BGE971" s="347"/>
      <c r="BGF971" s="347"/>
      <c r="BGG971" s="347"/>
      <c r="BGH971" s="347"/>
      <c r="BGI971" s="347"/>
      <c r="BGJ971" s="347"/>
      <c r="BGK971" s="347"/>
      <c r="BGL971" s="347"/>
      <c r="BGM971" s="347"/>
      <c r="BGN971" s="347"/>
      <c r="BGO971" s="347"/>
      <c r="BGP971" s="347"/>
      <c r="BGQ971" s="347"/>
      <c r="BGR971" s="347"/>
      <c r="BGS971" s="347"/>
      <c r="BGT971" s="347"/>
      <c r="BGU971" s="347"/>
      <c r="BGV971" s="347"/>
      <c r="BGW971" s="347"/>
      <c r="BGX971" s="347"/>
      <c r="BGY971" s="347"/>
      <c r="BGZ971" s="347"/>
      <c r="BHA971" s="347"/>
      <c r="BHB971" s="347"/>
      <c r="BHC971" s="347"/>
      <c r="BHD971" s="347"/>
      <c r="BHE971" s="347"/>
      <c r="BHF971" s="347"/>
      <c r="BHG971" s="347"/>
      <c r="BHH971" s="347"/>
      <c r="BHI971" s="347"/>
      <c r="BHJ971" s="347"/>
      <c r="BHK971" s="347"/>
      <c r="BHL971" s="347"/>
      <c r="BHM971" s="347"/>
      <c r="BHN971" s="347"/>
      <c r="BHO971" s="347"/>
      <c r="BHP971" s="347"/>
      <c r="BHQ971" s="347"/>
      <c r="BHR971" s="347"/>
      <c r="BHS971" s="347"/>
      <c r="BHT971" s="347"/>
      <c r="BHU971" s="347"/>
      <c r="BHV971" s="347"/>
      <c r="BHW971" s="347"/>
      <c r="BHX971" s="347"/>
      <c r="BHY971" s="347"/>
      <c r="BHZ971" s="347"/>
      <c r="BIA971" s="347"/>
      <c r="BIB971" s="347"/>
      <c r="BIC971" s="347"/>
      <c r="BID971" s="347"/>
      <c r="BIE971" s="347"/>
      <c r="BIF971" s="347"/>
      <c r="BIG971" s="347"/>
      <c r="BIH971" s="347"/>
      <c r="BII971" s="347"/>
      <c r="BIJ971" s="347"/>
      <c r="BIK971" s="347"/>
      <c r="BIL971" s="347"/>
      <c r="BIM971" s="347"/>
      <c r="BIN971" s="347"/>
      <c r="BIO971" s="347"/>
      <c r="BIP971" s="347"/>
      <c r="BIQ971" s="347"/>
      <c r="BIR971" s="347"/>
      <c r="BIS971" s="347"/>
      <c r="BIT971" s="347"/>
      <c r="BIU971" s="347"/>
      <c r="BIV971" s="347"/>
      <c r="BIW971" s="347"/>
      <c r="BIX971" s="347"/>
      <c r="BIY971" s="347"/>
      <c r="BIZ971" s="347"/>
      <c r="BJA971" s="347"/>
      <c r="BJB971" s="347"/>
      <c r="BJC971" s="347"/>
      <c r="BJD971" s="347"/>
      <c r="BJE971" s="347"/>
      <c r="BJF971" s="347"/>
      <c r="BJG971" s="347"/>
      <c r="BJH971" s="347"/>
      <c r="BJI971" s="347"/>
      <c r="BJJ971" s="347"/>
      <c r="BJK971" s="347"/>
      <c r="BJL971" s="347"/>
      <c r="BJM971" s="347"/>
      <c r="BJN971" s="347"/>
      <c r="BJO971" s="347"/>
      <c r="BJP971" s="347"/>
      <c r="BJQ971" s="347"/>
      <c r="BJR971" s="347"/>
      <c r="BJS971" s="347"/>
      <c r="BJT971" s="347"/>
      <c r="BJU971" s="347"/>
      <c r="BJV971" s="347"/>
      <c r="BJW971" s="347"/>
      <c r="BJX971" s="347"/>
      <c r="BJY971" s="347"/>
      <c r="BJZ971" s="347"/>
      <c r="BKA971" s="347"/>
      <c r="BKB971" s="347"/>
      <c r="BKC971" s="347"/>
      <c r="BKD971" s="347"/>
      <c r="BKE971" s="347"/>
      <c r="BKF971" s="347"/>
      <c r="BKG971" s="347"/>
      <c r="BKH971" s="347"/>
      <c r="BKI971" s="347"/>
      <c r="BKJ971" s="347"/>
      <c r="BKK971" s="347"/>
      <c r="BKL971" s="347"/>
      <c r="BKM971" s="347"/>
      <c r="BKN971" s="347"/>
      <c r="BKO971" s="347"/>
      <c r="BKP971" s="347"/>
      <c r="BKQ971" s="347"/>
      <c r="BKR971" s="347"/>
      <c r="BKS971" s="347"/>
      <c r="BKT971" s="347"/>
      <c r="BKU971" s="347"/>
      <c r="BKV971" s="347"/>
      <c r="BKW971" s="347"/>
      <c r="BKX971" s="347"/>
      <c r="BKY971" s="347"/>
      <c r="BKZ971" s="347"/>
      <c r="BLA971" s="347"/>
      <c r="BLB971" s="347"/>
      <c r="BLC971" s="347"/>
      <c r="BLD971" s="347"/>
      <c r="BLE971" s="347"/>
      <c r="BLF971" s="347"/>
      <c r="BLG971" s="347"/>
      <c r="BLH971" s="347"/>
      <c r="BLI971" s="347"/>
      <c r="BLJ971" s="347"/>
      <c r="BLK971" s="347"/>
      <c r="BLL971" s="347"/>
      <c r="BLM971" s="347"/>
      <c r="BLN971" s="347"/>
      <c r="BLO971" s="347"/>
      <c r="BLP971" s="347"/>
      <c r="BLQ971" s="347"/>
      <c r="BLR971" s="347"/>
      <c r="BLS971" s="347"/>
      <c r="BLT971" s="347"/>
      <c r="BLU971" s="347"/>
      <c r="BLV971" s="347"/>
      <c r="BLW971" s="347"/>
      <c r="BLX971" s="347"/>
      <c r="BLY971" s="347"/>
      <c r="BLZ971" s="347"/>
      <c r="BMA971" s="347"/>
      <c r="BMB971" s="347"/>
      <c r="BMC971" s="347"/>
      <c r="BMD971" s="347"/>
      <c r="BME971" s="347"/>
      <c r="BMF971" s="347"/>
      <c r="BMG971" s="347"/>
      <c r="BMH971" s="347"/>
      <c r="BMI971" s="347"/>
      <c r="BMJ971" s="347"/>
      <c r="BMK971" s="347"/>
      <c r="BML971" s="347"/>
      <c r="BMM971" s="347"/>
      <c r="BMN971" s="347"/>
      <c r="BMO971" s="347"/>
      <c r="BMP971" s="347"/>
      <c r="BMQ971" s="347"/>
      <c r="BMR971" s="347"/>
      <c r="BMS971" s="347"/>
      <c r="BMT971" s="347"/>
      <c r="BMU971" s="347"/>
      <c r="BMV971" s="347"/>
      <c r="BMW971" s="347"/>
      <c r="BMX971" s="347"/>
      <c r="BMY971" s="347"/>
      <c r="BMZ971" s="347"/>
      <c r="BNA971" s="347"/>
      <c r="BNB971" s="347"/>
      <c r="BNC971" s="347"/>
      <c r="BND971" s="347"/>
      <c r="BNE971" s="347"/>
      <c r="BNF971" s="347"/>
      <c r="BNG971" s="347"/>
      <c r="BNH971" s="347"/>
      <c r="BNI971" s="347"/>
      <c r="BNJ971" s="347"/>
      <c r="BNK971" s="347"/>
      <c r="BNL971" s="347"/>
      <c r="BNM971" s="347"/>
      <c r="BNN971" s="347"/>
      <c r="BNO971" s="347"/>
      <c r="BNP971" s="347"/>
      <c r="BNQ971" s="347"/>
      <c r="BNR971" s="347"/>
      <c r="BNS971" s="347"/>
      <c r="BNT971" s="347"/>
      <c r="BNU971" s="347"/>
      <c r="BNV971" s="347"/>
      <c r="BNW971" s="347"/>
      <c r="BNX971" s="347"/>
      <c r="BNY971" s="347"/>
      <c r="BNZ971" s="347"/>
      <c r="BOA971" s="347"/>
      <c r="BOB971" s="347"/>
      <c r="BOC971" s="347"/>
      <c r="BOD971" s="347"/>
      <c r="BOE971" s="347"/>
      <c r="BOF971" s="347"/>
      <c r="BOG971" s="347"/>
      <c r="BOH971" s="347"/>
      <c r="BOI971" s="347"/>
      <c r="BOJ971" s="347"/>
      <c r="BOK971" s="347"/>
      <c r="BOL971" s="347"/>
      <c r="BOM971" s="347"/>
      <c r="BON971" s="347"/>
      <c r="BOO971" s="347"/>
      <c r="BOP971" s="347"/>
      <c r="BOQ971" s="347"/>
      <c r="BOR971" s="347"/>
      <c r="BOS971" s="347"/>
      <c r="BOT971" s="347"/>
      <c r="BOU971" s="347"/>
      <c r="BOV971" s="347"/>
      <c r="BOW971" s="347"/>
      <c r="BOX971" s="347"/>
      <c r="BOY971" s="347"/>
      <c r="BOZ971" s="347"/>
      <c r="BPA971" s="347"/>
      <c r="BPB971" s="347"/>
      <c r="BPC971" s="347"/>
      <c r="BPD971" s="347"/>
      <c r="BPE971" s="347"/>
      <c r="BPF971" s="347"/>
      <c r="BPG971" s="347"/>
      <c r="BPH971" s="347"/>
      <c r="BPI971" s="347"/>
      <c r="BPJ971" s="347"/>
      <c r="BPK971" s="347"/>
      <c r="BPL971" s="347"/>
      <c r="BPM971" s="347"/>
      <c r="BPN971" s="347"/>
      <c r="BPO971" s="347"/>
      <c r="BPP971" s="347"/>
      <c r="BPQ971" s="347"/>
      <c r="BPR971" s="347"/>
      <c r="BPS971" s="347"/>
      <c r="BPT971" s="347"/>
      <c r="BPU971" s="347"/>
      <c r="BPV971" s="347"/>
      <c r="BPW971" s="347"/>
      <c r="BPX971" s="347"/>
      <c r="BPY971" s="347"/>
      <c r="BPZ971" s="347"/>
      <c r="BQA971" s="347"/>
      <c r="BQB971" s="347"/>
      <c r="BQC971" s="347"/>
      <c r="BQD971" s="347"/>
      <c r="BQE971" s="347"/>
      <c r="BQF971" s="347"/>
      <c r="BQG971" s="347"/>
      <c r="BQH971" s="347"/>
      <c r="BQI971" s="347"/>
      <c r="BQJ971" s="347"/>
      <c r="BQK971" s="347"/>
      <c r="BQL971" s="347"/>
      <c r="BQM971" s="347"/>
      <c r="BQN971" s="347"/>
      <c r="BQO971" s="347"/>
      <c r="BQP971" s="347"/>
      <c r="BQQ971" s="347"/>
      <c r="BQR971" s="347"/>
      <c r="BQS971" s="347"/>
      <c r="BQT971" s="347"/>
      <c r="BQU971" s="347"/>
      <c r="BQV971" s="347"/>
      <c r="BQW971" s="347"/>
      <c r="BQX971" s="347"/>
      <c r="BQY971" s="347"/>
      <c r="BQZ971" s="347"/>
      <c r="BRA971" s="347"/>
      <c r="BRB971" s="347"/>
      <c r="BRC971" s="347"/>
      <c r="BRD971" s="347"/>
      <c r="BRE971" s="347"/>
      <c r="BRF971" s="347"/>
      <c r="BRG971" s="347"/>
      <c r="BRH971" s="347"/>
      <c r="BRI971" s="347"/>
      <c r="BRJ971" s="347"/>
      <c r="BRK971" s="347"/>
      <c r="BRL971" s="347"/>
      <c r="BRM971" s="347"/>
      <c r="BRN971" s="347"/>
      <c r="BRO971" s="347"/>
      <c r="BRP971" s="347"/>
      <c r="BRQ971" s="347"/>
      <c r="BRR971" s="347"/>
      <c r="BRS971" s="347"/>
      <c r="BRT971" s="347"/>
      <c r="BRU971" s="347"/>
      <c r="BRV971" s="347"/>
      <c r="BRW971" s="347"/>
      <c r="BRX971" s="347"/>
      <c r="BRY971" s="347"/>
      <c r="BRZ971" s="347"/>
      <c r="BSA971" s="347"/>
      <c r="BSB971" s="347"/>
      <c r="BSC971" s="347"/>
      <c r="BSD971" s="347"/>
      <c r="BSE971" s="347"/>
      <c r="BSF971" s="347"/>
      <c r="BSG971" s="347"/>
      <c r="BSH971" s="347"/>
      <c r="BSI971" s="347"/>
      <c r="BSJ971" s="347"/>
      <c r="BSK971" s="347"/>
      <c r="BSL971" s="347"/>
      <c r="BSM971" s="347"/>
      <c r="BSN971" s="347"/>
      <c r="BSO971" s="347"/>
      <c r="BSP971" s="347"/>
      <c r="BSQ971" s="347"/>
      <c r="BSR971" s="347"/>
      <c r="BSS971" s="347"/>
      <c r="BST971" s="347"/>
      <c r="BSU971" s="347"/>
      <c r="BSV971" s="347"/>
      <c r="BSW971" s="347"/>
      <c r="BSX971" s="347"/>
      <c r="BSY971" s="347"/>
      <c r="BSZ971" s="347"/>
      <c r="BTA971" s="347"/>
      <c r="BTB971" s="347"/>
      <c r="BTC971" s="347"/>
      <c r="BTD971" s="347"/>
      <c r="BTE971" s="347"/>
      <c r="BTF971" s="347"/>
      <c r="BTG971" s="347"/>
      <c r="BTH971" s="347"/>
      <c r="BTI971" s="347"/>
      <c r="BTJ971" s="347"/>
      <c r="BTK971" s="347"/>
      <c r="BTL971" s="347"/>
      <c r="BTM971" s="347"/>
      <c r="BTN971" s="347"/>
      <c r="BTO971" s="347"/>
      <c r="BTP971" s="347"/>
      <c r="BTQ971" s="347"/>
      <c r="BTR971" s="347"/>
      <c r="BTS971" s="347"/>
      <c r="BTT971" s="347"/>
      <c r="BTU971" s="347"/>
      <c r="BTV971" s="347"/>
      <c r="BTW971" s="347"/>
      <c r="BTX971" s="347"/>
      <c r="BTY971" s="347"/>
      <c r="BTZ971" s="347"/>
      <c r="BUA971" s="347"/>
      <c r="BUB971" s="347"/>
      <c r="BUC971" s="347"/>
      <c r="BUD971" s="347"/>
      <c r="BUE971" s="347"/>
      <c r="BUF971" s="347"/>
      <c r="BUG971" s="347"/>
      <c r="BUH971" s="347"/>
      <c r="BUI971" s="347"/>
      <c r="BUJ971" s="347"/>
      <c r="BUK971" s="347"/>
      <c r="BUL971" s="347"/>
      <c r="BUM971" s="347"/>
      <c r="BUN971" s="347"/>
      <c r="BUO971" s="347"/>
      <c r="BUP971" s="347"/>
      <c r="BUQ971" s="347"/>
      <c r="BUR971" s="347"/>
      <c r="BUS971" s="347"/>
      <c r="BUT971" s="347"/>
      <c r="BUU971" s="347"/>
      <c r="BUV971" s="347"/>
      <c r="BUW971" s="347"/>
      <c r="BUX971" s="347"/>
      <c r="BUY971" s="347"/>
      <c r="BUZ971" s="347"/>
      <c r="BVA971" s="347"/>
      <c r="BVB971" s="347"/>
      <c r="BVC971" s="347"/>
      <c r="BVD971" s="347"/>
      <c r="BVE971" s="347"/>
      <c r="BVF971" s="347"/>
      <c r="BVG971" s="347"/>
      <c r="BVH971" s="347"/>
      <c r="BVI971" s="347"/>
      <c r="BVJ971" s="347"/>
      <c r="BVK971" s="347"/>
      <c r="BVL971" s="347"/>
      <c r="BVM971" s="347"/>
      <c r="BVN971" s="347"/>
      <c r="BVO971" s="347"/>
      <c r="BVP971" s="347"/>
      <c r="BVQ971" s="347"/>
      <c r="BVR971" s="347"/>
      <c r="BVS971" s="347"/>
      <c r="BVT971" s="347"/>
      <c r="BVU971" s="347"/>
      <c r="BVV971" s="347"/>
      <c r="BVW971" s="347"/>
      <c r="BVX971" s="347"/>
      <c r="BVY971" s="347"/>
      <c r="BVZ971" s="347"/>
      <c r="BWA971" s="347"/>
      <c r="BWB971" s="347"/>
      <c r="BWC971" s="347"/>
      <c r="BWD971" s="347"/>
      <c r="BWE971" s="347"/>
      <c r="BWF971" s="347"/>
      <c r="BWG971" s="347"/>
      <c r="BWH971" s="347"/>
      <c r="BWI971" s="347"/>
      <c r="BWJ971" s="347"/>
      <c r="BWK971" s="347"/>
      <c r="BWL971" s="347"/>
      <c r="BWM971" s="347"/>
      <c r="BWN971" s="347"/>
      <c r="BWO971" s="347"/>
      <c r="BWP971" s="347"/>
      <c r="BWQ971" s="347"/>
      <c r="BWR971" s="347"/>
      <c r="BWS971" s="347"/>
      <c r="BWT971" s="347"/>
      <c r="BWU971" s="347"/>
      <c r="BWV971" s="347"/>
      <c r="BWW971" s="347"/>
      <c r="BWX971" s="347"/>
      <c r="BWY971" s="347"/>
      <c r="BWZ971" s="347"/>
      <c r="BXA971" s="347"/>
      <c r="BXB971" s="347"/>
      <c r="BXC971" s="347"/>
      <c r="BXD971" s="347"/>
      <c r="BXE971" s="347"/>
      <c r="BXF971" s="347"/>
      <c r="BXG971" s="347"/>
      <c r="BXH971" s="347"/>
      <c r="BXI971" s="347"/>
      <c r="BXJ971" s="347"/>
      <c r="BXK971" s="347"/>
      <c r="BXL971" s="347"/>
      <c r="BXM971" s="347"/>
      <c r="BXN971" s="347"/>
      <c r="BXO971" s="347"/>
      <c r="BXP971" s="347"/>
      <c r="BXQ971" s="347"/>
      <c r="BXR971" s="347"/>
      <c r="BXS971" s="347"/>
      <c r="BXT971" s="347"/>
      <c r="BXU971" s="347"/>
      <c r="BXV971" s="347"/>
      <c r="BXW971" s="347"/>
      <c r="BXX971" s="347"/>
      <c r="BXY971" s="347"/>
      <c r="BXZ971" s="347"/>
      <c r="BYA971" s="347"/>
      <c r="BYB971" s="347"/>
      <c r="BYC971" s="347"/>
      <c r="BYD971" s="347"/>
      <c r="BYE971" s="347"/>
      <c r="BYF971" s="347"/>
      <c r="BYG971" s="347"/>
      <c r="BYH971" s="347"/>
      <c r="BYI971" s="347"/>
      <c r="BYJ971" s="347"/>
      <c r="BYK971" s="347"/>
      <c r="BYL971" s="347"/>
      <c r="BYM971" s="347"/>
      <c r="BYN971" s="347"/>
      <c r="BYO971" s="347"/>
      <c r="BYP971" s="347"/>
      <c r="BYQ971" s="347"/>
      <c r="BYR971" s="347"/>
      <c r="BYS971" s="347"/>
      <c r="BYT971" s="347"/>
      <c r="BYU971" s="347"/>
      <c r="BYV971" s="347"/>
      <c r="BYW971" s="347"/>
      <c r="BYX971" s="347"/>
      <c r="BYY971" s="347"/>
      <c r="BYZ971" s="347"/>
      <c r="BZA971" s="347"/>
      <c r="BZB971" s="347"/>
      <c r="BZC971" s="347"/>
      <c r="BZD971" s="347"/>
      <c r="BZE971" s="347"/>
      <c r="BZF971" s="347"/>
      <c r="BZG971" s="347"/>
      <c r="BZH971" s="347"/>
      <c r="BZI971" s="347"/>
      <c r="BZJ971" s="347"/>
      <c r="BZK971" s="347"/>
      <c r="BZL971" s="347"/>
      <c r="BZM971" s="347"/>
      <c r="BZN971" s="347"/>
      <c r="BZO971" s="347"/>
      <c r="BZP971" s="347"/>
      <c r="BZQ971" s="347"/>
      <c r="BZR971" s="347"/>
      <c r="BZS971" s="347"/>
      <c r="BZT971" s="347"/>
      <c r="BZU971" s="347"/>
      <c r="BZV971" s="347"/>
      <c r="BZW971" s="347"/>
      <c r="BZX971" s="347"/>
      <c r="BZY971" s="347"/>
      <c r="BZZ971" s="347"/>
      <c r="CAA971" s="347"/>
      <c r="CAB971" s="347"/>
      <c r="CAC971" s="347"/>
      <c r="CAD971" s="347"/>
      <c r="CAE971" s="347"/>
      <c r="CAF971" s="347"/>
      <c r="CAG971" s="347"/>
      <c r="CAH971" s="347"/>
      <c r="CAI971" s="347"/>
      <c r="CAJ971" s="347"/>
      <c r="CAK971" s="347"/>
      <c r="CAL971" s="347"/>
      <c r="CAM971" s="347"/>
      <c r="CAN971" s="347"/>
      <c r="CAO971" s="347"/>
      <c r="CAP971" s="347"/>
      <c r="CAQ971" s="347"/>
      <c r="CAR971" s="347"/>
      <c r="CAS971" s="347"/>
      <c r="CAT971" s="347"/>
      <c r="CAU971" s="347"/>
      <c r="CAV971" s="347"/>
      <c r="CAW971" s="347"/>
      <c r="CAX971" s="347"/>
      <c r="CAY971" s="347"/>
      <c r="CAZ971" s="347"/>
      <c r="CBA971" s="347"/>
      <c r="CBB971" s="347"/>
      <c r="CBC971" s="347"/>
      <c r="CBD971" s="347"/>
      <c r="CBE971" s="347"/>
      <c r="CBF971" s="347"/>
      <c r="CBG971" s="347"/>
      <c r="CBH971" s="347"/>
      <c r="CBI971" s="347"/>
      <c r="CBJ971" s="347"/>
      <c r="CBK971" s="347"/>
      <c r="CBL971" s="347"/>
      <c r="CBM971" s="347"/>
      <c r="CBN971" s="347"/>
      <c r="CBO971" s="347"/>
      <c r="CBP971" s="347"/>
      <c r="CBQ971" s="347"/>
      <c r="CBR971" s="347"/>
      <c r="CBS971" s="347"/>
      <c r="CBT971" s="347"/>
      <c r="CBU971" s="347"/>
      <c r="CBV971" s="347"/>
      <c r="CBW971" s="347"/>
      <c r="CBX971" s="347"/>
      <c r="CBY971" s="347"/>
      <c r="CBZ971" s="347"/>
      <c r="CCA971" s="347"/>
      <c r="CCB971" s="347"/>
      <c r="CCC971" s="347"/>
      <c r="CCD971" s="347"/>
      <c r="CCE971" s="347"/>
      <c r="CCF971" s="347"/>
      <c r="CCG971" s="347"/>
      <c r="CCH971" s="347"/>
      <c r="CCI971" s="347"/>
      <c r="CCJ971" s="347"/>
      <c r="CCK971" s="347"/>
      <c r="CCL971" s="347"/>
      <c r="CCM971" s="347"/>
      <c r="CCN971" s="347"/>
      <c r="CCO971" s="347"/>
      <c r="CCP971" s="347"/>
      <c r="CCQ971" s="347"/>
      <c r="CCR971" s="347"/>
      <c r="CCS971" s="347"/>
      <c r="CCT971" s="347"/>
      <c r="CCU971" s="347"/>
      <c r="CCV971" s="347"/>
      <c r="CCW971" s="347"/>
      <c r="CCX971" s="347"/>
      <c r="CCY971" s="347"/>
      <c r="CCZ971" s="347"/>
      <c r="CDA971" s="347"/>
      <c r="CDB971" s="347"/>
      <c r="CDC971" s="347"/>
      <c r="CDD971" s="347"/>
      <c r="CDE971" s="347"/>
      <c r="CDF971" s="347"/>
      <c r="CDG971" s="347"/>
      <c r="CDH971" s="347"/>
      <c r="CDI971" s="347"/>
      <c r="CDJ971" s="347"/>
      <c r="CDK971" s="347"/>
      <c r="CDL971" s="347"/>
      <c r="CDM971" s="347"/>
      <c r="CDN971" s="347"/>
      <c r="CDO971" s="347"/>
      <c r="CDP971" s="347"/>
      <c r="CDQ971" s="347"/>
      <c r="CDR971" s="347"/>
      <c r="CDS971" s="347"/>
      <c r="CDT971" s="347"/>
      <c r="CDU971" s="347"/>
      <c r="CDV971" s="347"/>
      <c r="CDW971" s="347"/>
      <c r="CDX971" s="347"/>
      <c r="CDY971" s="347"/>
      <c r="CDZ971" s="347"/>
      <c r="CEA971" s="347"/>
      <c r="CEB971" s="347"/>
      <c r="CEC971" s="347"/>
      <c r="CED971" s="347"/>
      <c r="CEE971" s="347"/>
      <c r="CEF971" s="347"/>
      <c r="CEG971" s="347"/>
      <c r="CEH971" s="347"/>
      <c r="CEI971" s="347"/>
      <c r="CEJ971" s="347"/>
      <c r="CEK971" s="347"/>
      <c r="CEL971" s="347"/>
      <c r="CEM971" s="347"/>
      <c r="CEN971" s="347"/>
      <c r="CEO971" s="347"/>
      <c r="CEP971" s="347"/>
      <c r="CEQ971" s="347"/>
      <c r="CER971" s="347"/>
      <c r="CES971" s="347"/>
      <c r="CET971" s="347"/>
      <c r="CEU971" s="347"/>
      <c r="CEV971" s="347"/>
      <c r="CEW971" s="347"/>
      <c r="CEX971" s="347"/>
      <c r="CEY971" s="347"/>
      <c r="CEZ971" s="347"/>
      <c r="CFA971" s="347"/>
      <c r="CFB971" s="347"/>
      <c r="CFC971" s="347"/>
      <c r="CFD971" s="347"/>
      <c r="CFE971" s="347"/>
      <c r="CFF971" s="347"/>
      <c r="CFG971" s="347"/>
      <c r="CFH971" s="347"/>
      <c r="CFI971" s="347"/>
      <c r="CFJ971" s="347"/>
      <c r="CFK971" s="347"/>
      <c r="CFL971" s="347"/>
      <c r="CFM971" s="347"/>
      <c r="CFN971" s="347"/>
      <c r="CFO971" s="347"/>
      <c r="CFP971" s="347"/>
      <c r="CFQ971" s="347"/>
      <c r="CFR971" s="347"/>
      <c r="CFS971" s="347"/>
      <c r="CFT971" s="347"/>
      <c r="CFU971" s="347"/>
      <c r="CFV971" s="347"/>
      <c r="CFW971" s="347"/>
      <c r="CFX971" s="347"/>
      <c r="CFY971" s="347"/>
      <c r="CFZ971" s="347"/>
      <c r="CGA971" s="347"/>
      <c r="CGB971" s="347"/>
      <c r="CGC971" s="347"/>
      <c r="CGD971" s="347"/>
      <c r="CGE971" s="347"/>
      <c r="CGF971" s="347"/>
      <c r="CGG971" s="347"/>
      <c r="CGH971" s="347"/>
      <c r="CGI971" s="347"/>
      <c r="CGJ971" s="347"/>
      <c r="CGK971" s="347"/>
      <c r="CGL971" s="347"/>
      <c r="CGM971" s="347"/>
      <c r="CGN971" s="347"/>
      <c r="CGO971" s="347"/>
      <c r="CGP971" s="347"/>
      <c r="CGQ971" s="347"/>
      <c r="CGR971" s="347"/>
      <c r="CGS971" s="347"/>
      <c r="CGT971" s="347"/>
      <c r="CGU971" s="347"/>
      <c r="CGV971" s="347"/>
      <c r="CGW971" s="347"/>
      <c r="CGX971" s="347"/>
      <c r="CGY971" s="347"/>
      <c r="CGZ971" s="347"/>
      <c r="CHA971" s="347"/>
      <c r="CHB971" s="347"/>
      <c r="CHC971" s="347"/>
      <c r="CHD971" s="347"/>
      <c r="CHE971" s="347"/>
      <c r="CHF971" s="347"/>
      <c r="CHG971" s="347"/>
      <c r="CHH971" s="347"/>
      <c r="CHI971" s="347"/>
      <c r="CHJ971" s="347"/>
      <c r="CHK971" s="347"/>
      <c r="CHL971" s="347"/>
      <c r="CHM971" s="347"/>
      <c r="CHN971" s="347"/>
      <c r="CHO971" s="347"/>
      <c r="CHP971" s="347"/>
      <c r="CHQ971" s="347"/>
      <c r="CHR971" s="347"/>
      <c r="CHS971" s="347"/>
      <c r="CHT971" s="347"/>
      <c r="CHU971" s="347"/>
      <c r="CHV971" s="347"/>
      <c r="CHW971" s="347"/>
      <c r="CHX971" s="347"/>
      <c r="CHY971" s="347"/>
      <c r="CHZ971" s="347"/>
      <c r="CIA971" s="347"/>
      <c r="CIB971" s="347"/>
      <c r="CIC971" s="347"/>
      <c r="CID971" s="347"/>
      <c r="CIE971" s="347"/>
      <c r="CIF971" s="347"/>
      <c r="CIG971" s="347"/>
      <c r="CIH971" s="347"/>
      <c r="CII971" s="347"/>
      <c r="CIJ971" s="347"/>
      <c r="CIK971" s="347"/>
      <c r="CIL971" s="347"/>
      <c r="CIM971" s="347"/>
      <c r="CIN971" s="347"/>
      <c r="CIO971" s="347"/>
      <c r="CIP971" s="347"/>
      <c r="CIQ971" s="347"/>
      <c r="CIR971" s="347"/>
      <c r="CIS971" s="347"/>
      <c r="CIT971" s="347"/>
      <c r="CIU971" s="347"/>
      <c r="CIV971" s="347"/>
      <c r="CIW971" s="347"/>
      <c r="CIX971" s="347"/>
      <c r="CIY971" s="347"/>
      <c r="CIZ971" s="347"/>
      <c r="CJA971" s="347"/>
      <c r="CJB971" s="347"/>
      <c r="CJC971" s="347"/>
      <c r="CJD971" s="347"/>
      <c r="CJE971" s="347"/>
      <c r="CJF971" s="347"/>
      <c r="CJG971" s="347"/>
      <c r="CJH971" s="347"/>
      <c r="CJI971" s="347"/>
      <c r="CJJ971" s="347"/>
      <c r="CJK971" s="347"/>
      <c r="CJL971" s="347"/>
      <c r="CJM971" s="347"/>
      <c r="CJN971" s="347"/>
      <c r="CJO971" s="347"/>
      <c r="CJP971" s="347"/>
      <c r="CJQ971" s="347"/>
      <c r="CJR971" s="347"/>
      <c r="CJS971" s="347"/>
      <c r="CJT971" s="347"/>
      <c r="CJU971" s="347"/>
      <c r="CJV971" s="347"/>
      <c r="CJW971" s="347"/>
      <c r="CJX971" s="347"/>
      <c r="CJY971" s="347"/>
      <c r="CJZ971" s="347"/>
      <c r="CKA971" s="347"/>
      <c r="CKB971" s="347"/>
      <c r="CKC971" s="347"/>
      <c r="CKD971" s="347"/>
      <c r="CKE971" s="347"/>
      <c r="CKF971" s="347"/>
      <c r="CKG971" s="347"/>
      <c r="CKH971" s="347"/>
      <c r="CKI971" s="347"/>
      <c r="CKJ971" s="347"/>
      <c r="CKK971" s="347"/>
      <c r="CKL971" s="347"/>
      <c r="CKM971" s="347"/>
      <c r="CKN971" s="347"/>
      <c r="CKO971" s="347"/>
      <c r="CKP971" s="347"/>
      <c r="CKQ971" s="347"/>
      <c r="CKR971" s="347"/>
      <c r="CKS971" s="347"/>
      <c r="CKT971" s="347"/>
      <c r="CKU971" s="347"/>
      <c r="CKV971" s="347"/>
      <c r="CKW971" s="347"/>
      <c r="CKX971" s="347"/>
      <c r="CKY971" s="347"/>
      <c r="CKZ971" s="347"/>
      <c r="CLA971" s="347"/>
      <c r="CLB971" s="347"/>
      <c r="CLC971" s="347"/>
      <c r="CLD971" s="347"/>
      <c r="CLE971" s="347"/>
      <c r="CLF971" s="347"/>
      <c r="CLG971" s="347"/>
      <c r="CLH971" s="347"/>
      <c r="CLI971" s="347"/>
      <c r="CLJ971" s="347"/>
      <c r="CLK971" s="347"/>
      <c r="CLL971" s="347"/>
      <c r="CLM971" s="347"/>
      <c r="CLN971" s="347"/>
      <c r="CLO971" s="347"/>
      <c r="CLP971" s="347"/>
      <c r="CLQ971" s="347"/>
      <c r="CLR971" s="347"/>
      <c r="CLS971" s="347"/>
      <c r="CLT971" s="347"/>
      <c r="CLU971" s="347"/>
      <c r="CLV971" s="347"/>
      <c r="CLW971" s="347"/>
      <c r="CLX971" s="347"/>
      <c r="CLY971" s="347"/>
      <c r="CLZ971" s="347"/>
      <c r="CMA971" s="347"/>
      <c r="CMB971" s="347"/>
      <c r="CMC971" s="347"/>
      <c r="CMD971" s="347"/>
      <c r="CME971" s="347"/>
      <c r="CMF971" s="347"/>
      <c r="CMG971" s="347"/>
      <c r="CMH971" s="347"/>
      <c r="CMI971" s="347"/>
      <c r="CMJ971" s="347"/>
      <c r="CMK971" s="347"/>
      <c r="CML971" s="347"/>
      <c r="CMM971" s="347"/>
      <c r="CMN971" s="347"/>
      <c r="CMO971" s="347"/>
      <c r="CMP971" s="347"/>
      <c r="CMQ971" s="347"/>
      <c r="CMR971" s="347"/>
      <c r="CMS971" s="347"/>
      <c r="CMT971" s="347"/>
      <c r="CMU971" s="347"/>
      <c r="CMV971" s="347"/>
      <c r="CMW971" s="347"/>
      <c r="CMX971" s="347"/>
      <c r="CMY971" s="347"/>
      <c r="CMZ971" s="347"/>
      <c r="CNA971" s="347"/>
      <c r="CNB971" s="347"/>
      <c r="CNC971" s="347"/>
      <c r="CND971" s="347"/>
      <c r="CNE971" s="347"/>
      <c r="CNF971" s="347"/>
      <c r="CNG971" s="347"/>
      <c r="CNH971" s="347"/>
      <c r="CNI971" s="347"/>
      <c r="CNJ971" s="347"/>
      <c r="CNK971" s="347"/>
      <c r="CNL971" s="347"/>
      <c r="CNM971" s="347"/>
      <c r="CNN971" s="347"/>
      <c r="CNO971" s="347"/>
      <c r="CNP971" s="347"/>
      <c r="CNQ971" s="347"/>
      <c r="CNR971" s="347"/>
      <c r="CNS971" s="347"/>
      <c r="CNT971" s="347"/>
      <c r="CNU971" s="347"/>
      <c r="CNV971" s="347"/>
      <c r="CNW971" s="347"/>
      <c r="CNX971" s="347"/>
      <c r="CNY971" s="347"/>
      <c r="CNZ971" s="347"/>
      <c r="COA971" s="347"/>
      <c r="COB971" s="347"/>
      <c r="COC971" s="347"/>
      <c r="COD971" s="347"/>
      <c r="COE971" s="347"/>
      <c r="COF971" s="347"/>
      <c r="COG971" s="347"/>
      <c r="COH971" s="347"/>
      <c r="COI971" s="347"/>
      <c r="COJ971" s="347"/>
      <c r="COK971" s="347"/>
      <c r="COL971" s="347"/>
      <c r="COM971" s="347"/>
      <c r="CON971" s="347"/>
      <c r="COO971" s="347"/>
      <c r="COP971" s="347"/>
      <c r="COQ971" s="347"/>
      <c r="COR971" s="347"/>
      <c r="COS971" s="347"/>
      <c r="COT971" s="347"/>
      <c r="COU971" s="347"/>
      <c r="COV971" s="347"/>
      <c r="COW971" s="347"/>
      <c r="COX971" s="347"/>
      <c r="COY971" s="347"/>
      <c r="COZ971" s="347"/>
      <c r="CPA971" s="347"/>
      <c r="CPB971" s="347"/>
      <c r="CPC971" s="347"/>
      <c r="CPD971" s="347"/>
      <c r="CPE971" s="347"/>
      <c r="CPF971" s="347"/>
      <c r="CPG971" s="347"/>
      <c r="CPH971" s="347"/>
      <c r="CPI971" s="347"/>
      <c r="CPJ971" s="347"/>
      <c r="CPK971" s="347"/>
      <c r="CPL971" s="347"/>
      <c r="CPM971" s="347"/>
      <c r="CPN971" s="347"/>
      <c r="CPO971" s="347"/>
      <c r="CPP971" s="347"/>
      <c r="CPQ971" s="347"/>
      <c r="CPR971" s="347"/>
      <c r="CPS971" s="347"/>
      <c r="CPT971" s="347"/>
      <c r="CPU971" s="347"/>
      <c r="CPV971" s="347"/>
      <c r="CPW971" s="347"/>
      <c r="CPX971" s="347"/>
      <c r="CPY971" s="347"/>
      <c r="CPZ971" s="347"/>
      <c r="CQA971" s="347"/>
      <c r="CQB971" s="347"/>
      <c r="CQC971" s="347"/>
      <c r="CQD971" s="347"/>
      <c r="CQE971" s="347"/>
      <c r="CQF971" s="347"/>
      <c r="CQG971" s="347"/>
      <c r="CQH971" s="347"/>
      <c r="CQI971" s="347"/>
      <c r="CQJ971" s="347"/>
      <c r="CQK971" s="347"/>
      <c r="CQL971" s="347"/>
      <c r="CQM971" s="347"/>
      <c r="CQN971" s="347"/>
      <c r="CQO971" s="347"/>
      <c r="CQP971" s="347"/>
      <c r="CQQ971" s="347"/>
      <c r="CQR971" s="347"/>
      <c r="CQS971" s="347"/>
      <c r="CQT971" s="347"/>
      <c r="CQU971" s="347"/>
      <c r="CQV971" s="347"/>
      <c r="CQW971" s="347"/>
      <c r="CQX971" s="347"/>
      <c r="CQY971" s="347"/>
      <c r="CQZ971" s="347"/>
      <c r="CRA971" s="347"/>
      <c r="CRB971" s="347"/>
      <c r="CRC971" s="347"/>
      <c r="CRD971" s="347"/>
      <c r="CRE971" s="347"/>
      <c r="CRF971" s="347"/>
      <c r="CRG971" s="347"/>
      <c r="CRH971" s="347"/>
      <c r="CRI971" s="347"/>
      <c r="CRJ971" s="347"/>
      <c r="CRK971" s="347"/>
      <c r="CRL971" s="347"/>
      <c r="CRM971" s="347"/>
      <c r="CRN971" s="347"/>
      <c r="CRO971" s="347"/>
      <c r="CRP971" s="347"/>
      <c r="CRQ971" s="347"/>
      <c r="CRR971" s="347"/>
      <c r="CRS971" s="347"/>
      <c r="CRT971" s="347"/>
      <c r="CRU971" s="347"/>
      <c r="CRV971" s="347"/>
      <c r="CRW971" s="347"/>
      <c r="CRX971" s="347"/>
      <c r="CRY971" s="347"/>
      <c r="CRZ971" s="347"/>
      <c r="CSA971" s="347"/>
      <c r="CSB971" s="347"/>
      <c r="CSC971" s="347"/>
      <c r="CSD971" s="347"/>
      <c r="CSE971" s="347"/>
      <c r="CSF971" s="347"/>
      <c r="CSG971" s="347"/>
      <c r="CSH971" s="347"/>
      <c r="CSI971" s="347"/>
      <c r="CSJ971" s="347"/>
      <c r="CSK971" s="347"/>
      <c r="CSL971" s="347"/>
      <c r="CSM971" s="347"/>
      <c r="CSN971" s="347"/>
      <c r="CSO971" s="347"/>
      <c r="CSP971" s="347"/>
      <c r="CSQ971" s="347"/>
      <c r="CSR971" s="347"/>
      <c r="CSS971" s="347"/>
      <c r="CST971" s="347"/>
      <c r="CSU971" s="347"/>
      <c r="CSV971" s="347"/>
      <c r="CSW971" s="347"/>
      <c r="CSX971" s="347"/>
      <c r="CSY971" s="347"/>
      <c r="CSZ971" s="347"/>
      <c r="CTA971" s="347"/>
      <c r="CTB971" s="347"/>
      <c r="CTC971" s="347"/>
      <c r="CTD971" s="347"/>
      <c r="CTE971" s="347"/>
      <c r="CTF971" s="347"/>
      <c r="CTG971" s="347"/>
      <c r="CTH971" s="347"/>
      <c r="CTI971" s="347"/>
      <c r="CTJ971" s="347"/>
      <c r="CTK971" s="347"/>
      <c r="CTL971" s="347"/>
      <c r="CTM971" s="347"/>
      <c r="CTN971" s="347"/>
      <c r="CTO971" s="347"/>
      <c r="CTP971" s="347"/>
      <c r="CTQ971" s="347"/>
      <c r="CTR971" s="347"/>
      <c r="CTS971" s="347"/>
      <c r="CTT971" s="347"/>
      <c r="CTU971" s="347"/>
      <c r="CTV971" s="347"/>
      <c r="CTW971" s="347"/>
      <c r="CTX971" s="347"/>
      <c r="CTY971" s="347"/>
      <c r="CTZ971" s="347"/>
      <c r="CUA971" s="347"/>
      <c r="CUB971" s="347"/>
      <c r="CUC971" s="347"/>
      <c r="CUD971" s="347"/>
      <c r="CUE971" s="347"/>
      <c r="CUF971" s="347"/>
      <c r="CUG971" s="347"/>
      <c r="CUH971" s="347"/>
      <c r="CUI971" s="347"/>
      <c r="CUJ971" s="347"/>
      <c r="CUK971" s="347"/>
      <c r="CUL971" s="347"/>
      <c r="CUM971" s="347"/>
      <c r="CUN971" s="347"/>
      <c r="CUO971" s="347"/>
      <c r="CUP971" s="347"/>
      <c r="CUQ971" s="347"/>
      <c r="CUR971" s="347"/>
      <c r="CUS971" s="347"/>
      <c r="CUT971" s="347"/>
      <c r="CUU971" s="347"/>
      <c r="CUV971" s="347"/>
      <c r="CUW971" s="347"/>
      <c r="CUX971" s="347"/>
      <c r="CUY971" s="347"/>
      <c r="CUZ971" s="347"/>
      <c r="CVA971" s="347"/>
      <c r="CVB971" s="347"/>
      <c r="CVC971" s="347"/>
      <c r="CVD971" s="347"/>
      <c r="CVE971" s="347"/>
      <c r="CVF971" s="347"/>
      <c r="CVG971" s="347"/>
      <c r="CVH971" s="347"/>
      <c r="CVI971" s="347"/>
      <c r="CVJ971" s="347"/>
      <c r="CVK971" s="347"/>
      <c r="CVL971" s="347"/>
      <c r="CVM971" s="347"/>
      <c r="CVN971" s="347"/>
      <c r="CVO971" s="347"/>
      <c r="CVP971" s="347"/>
      <c r="CVQ971" s="347"/>
      <c r="CVR971" s="347"/>
      <c r="CVS971" s="347"/>
      <c r="CVT971" s="347"/>
      <c r="CVU971" s="347"/>
      <c r="CVV971" s="347"/>
      <c r="CVW971" s="347"/>
      <c r="CVX971" s="347"/>
      <c r="CVY971" s="347"/>
      <c r="CVZ971" s="347"/>
      <c r="CWA971" s="347"/>
      <c r="CWB971" s="347"/>
      <c r="CWC971" s="347"/>
      <c r="CWD971" s="347"/>
      <c r="CWE971" s="347"/>
      <c r="CWF971" s="347"/>
      <c r="CWG971" s="347"/>
      <c r="CWH971" s="347"/>
      <c r="CWI971" s="347"/>
      <c r="CWJ971" s="347"/>
      <c r="CWK971" s="347"/>
      <c r="CWL971" s="347"/>
      <c r="CWM971" s="347"/>
      <c r="CWN971" s="347"/>
      <c r="CWO971" s="347"/>
      <c r="CWP971" s="347"/>
      <c r="CWQ971" s="347"/>
      <c r="CWR971" s="347"/>
      <c r="CWS971" s="347"/>
      <c r="CWT971" s="347"/>
      <c r="CWU971" s="347"/>
      <c r="CWV971" s="347"/>
      <c r="CWW971" s="347"/>
      <c r="CWX971" s="347"/>
      <c r="CWY971" s="347"/>
      <c r="CWZ971" s="347"/>
      <c r="CXA971" s="347"/>
      <c r="CXB971" s="347"/>
      <c r="CXC971" s="347"/>
      <c r="CXD971" s="347"/>
      <c r="CXE971" s="347"/>
      <c r="CXF971" s="347"/>
      <c r="CXG971" s="347"/>
      <c r="CXH971" s="347"/>
      <c r="CXI971" s="347"/>
      <c r="CXJ971" s="347"/>
      <c r="CXK971" s="347"/>
      <c r="CXL971" s="347"/>
      <c r="CXM971" s="347"/>
      <c r="CXN971" s="347"/>
      <c r="CXO971" s="347"/>
      <c r="CXP971" s="347"/>
      <c r="CXQ971" s="347"/>
      <c r="CXR971" s="347"/>
      <c r="CXS971" s="347"/>
      <c r="CXT971" s="347"/>
      <c r="CXU971" s="347"/>
      <c r="CXV971" s="347"/>
      <c r="CXW971" s="347"/>
      <c r="CXX971" s="347"/>
      <c r="CXY971" s="347"/>
      <c r="CXZ971" s="347"/>
      <c r="CYA971" s="347"/>
      <c r="CYB971" s="347"/>
      <c r="CYC971" s="347"/>
      <c r="CYD971" s="347"/>
      <c r="CYE971" s="347"/>
      <c r="CYF971" s="347"/>
      <c r="CYG971" s="347"/>
      <c r="CYH971" s="347"/>
      <c r="CYI971" s="347"/>
      <c r="CYJ971" s="347"/>
      <c r="CYK971" s="347"/>
      <c r="CYL971" s="347"/>
      <c r="CYM971" s="347"/>
      <c r="CYN971" s="347"/>
      <c r="CYO971" s="347"/>
      <c r="CYP971" s="347"/>
      <c r="CYQ971" s="347"/>
      <c r="CYR971" s="347"/>
      <c r="CYS971" s="347"/>
      <c r="CYT971" s="347"/>
      <c r="CYU971" s="347"/>
      <c r="CYV971" s="347"/>
      <c r="CYW971" s="347"/>
      <c r="CYX971" s="347"/>
      <c r="CYY971" s="347"/>
      <c r="CYZ971" s="347"/>
      <c r="CZA971" s="347"/>
      <c r="CZB971" s="347"/>
      <c r="CZC971" s="347"/>
      <c r="CZD971" s="347"/>
      <c r="CZE971" s="347"/>
      <c r="CZF971" s="347"/>
      <c r="CZG971" s="347"/>
      <c r="CZH971" s="347"/>
      <c r="CZI971" s="347"/>
      <c r="CZJ971" s="347"/>
      <c r="CZK971" s="347"/>
      <c r="CZL971" s="347"/>
      <c r="CZM971" s="347"/>
      <c r="CZN971" s="347"/>
      <c r="CZO971" s="347"/>
      <c r="CZP971" s="347"/>
      <c r="CZQ971" s="347"/>
      <c r="CZR971" s="347"/>
      <c r="CZS971" s="347"/>
      <c r="CZT971" s="347"/>
      <c r="CZU971" s="347"/>
      <c r="CZV971" s="347"/>
      <c r="CZW971" s="347"/>
      <c r="CZX971" s="347"/>
      <c r="CZY971" s="347"/>
      <c r="CZZ971" s="347"/>
      <c r="DAA971" s="347"/>
      <c r="DAB971" s="347"/>
      <c r="DAC971" s="347"/>
      <c r="DAD971" s="347"/>
      <c r="DAE971" s="347"/>
      <c r="DAF971" s="347"/>
      <c r="DAG971" s="347"/>
      <c r="DAH971" s="347"/>
      <c r="DAI971" s="347"/>
      <c r="DAJ971" s="347"/>
      <c r="DAK971" s="347"/>
      <c r="DAL971" s="347"/>
      <c r="DAM971" s="347"/>
      <c r="DAN971" s="347"/>
      <c r="DAO971" s="347"/>
      <c r="DAP971" s="347"/>
      <c r="DAQ971" s="347"/>
      <c r="DAR971" s="347"/>
      <c r="DAS971" s="347"/>
      <c r="DAT971" s="347"/>
      <c r="DAU971" s="347"/>
      <c r="DAV971" s="347"/>
      <c r="DAW971" s="347"/>
      <c r="DAX971" s="347"/>
      <c r="DAY971" s="347"/>
      <c r="DAZ971" s="347"/>
      <c r="DBA971" s="347"/>
      <c r="DBB971" s="347"/>
      <c r="DBC971" s="347"/>
      <c r="DBD971" s="347"/>
      <c r="DBE971" s="347"/>
      <c r="DBF971" s="347"/>
      <c r="DBG971" s="347"/>
      <c r="DBH971" s="347"/>
      <c r="DBI971" s="347"/>
      <c r="DBJ971" s="347"/>
      <c r="DBK971" s="347"/>
      <c r="DBL971" s="347"/>
      <c r="DBM971" s="347"/>
      <c r="DBN971" s="347"/>
      <c r="DBO971" s="347"/>
      <c r="DBP971" s="347"/>
      <c r="DBQ971" s="347"/>
      <c r="DBR971" s="347"/>
      <c r="DBS971" s="347"/>
      <c r="DBT971" s="347"/>
      <c r="DBU971" s="347"/>
      <c r="DBV971" s="347"/>
      <c r="DBW971" s="347"/>
      <c r="DBX971" s="347"/>
      <c r="DBY971" s="347"/>
      <c r="DBZ971" s="347"/>
      <c r="DCA971" s="347"/>
      <c r="DCB971" s="347"/>
      <c r="DCC971" s="347"/>
      <c r="DCD971" s="347"/>
      <c r="DCE971" s="347"/>
      <c r="DCF971" s="347"/>
      <c r="DCG971" s="347"/>
      <c r="DCH971" s="347"/>
      <c r="DCI971" s="347"/>
      <c r="DCJ971" s="347"/>
      <c r="DCK971" s="347"/>
      <c r="DCL971" s="347"/>
      <c r="DCM971" s="347"/>
      <c r="DCN971" s="347"/>
      <c r="DCO971" s="347"/>
      <c r="DCP971" s="347"/>
      <c r="DCQ971" s="347"/>
      <c r="DCR971" s="347"/>
      <c r="DCS971" s="347"/>
      <c r="DCT971" s="347"/>
      <c r="DCU971" s="347"/>
      <c r="DCV971" s="347"/>
      <c r="DCW971" s="347"/>
      <c r="DCX971" s="347"/>
      <c r="DCY971" s="347"/>
      <c r="DCZ971" s="347"/>
      <c r="DDA971" s="347"/>
      <c r="DDB971" s="347"/>
      <c r="DDC971" s="347"/>
      <c r="DDD971" s="347"/>
      <c r="DDE971" s="347"/>
      <c r="DDF971" s="347"/>
      <c r="DDG971" s="347"/>
      <c r="DDH971" s="347"/>
      <c r="DDI971" s="347"/>
      <c r="DDJ971" s="347"/>
      <c r="DDK971" s="347"/>
      <c r="DDL971" s="347"/>
      <c r="DDM971" s="347"/>
      <c r="DDN971" s="347"/>
      <c r="DDO971" s="347"/>
      <c r="DDP971" s="347"/>
      <c r="DDQ971" s="347"/>
      <c r="DDR971" s="347"/>
      <c r="DDS971" s="347"/>
      <c r="DDT971" s="347"/>
      <c r="DDU971" s="347"/>
      <c r="DDV971" s="347"/>
      <c r="DDW971" s="347"/>
      <c r="DDX971" s="347"/>
      <c r="DDY971" s="347"/>
      <c r="DDZ971" s="347"/>
      <c r="DEA971" s="347"/>
      <c r="DEB971" s="347"/>
      <c r="DEC971" s="347"/>
      <c r="DED971" s="347"/>
      <c r="DEE971" s="347"/>
      <c r="DEF971" s="347"/>
      <c r="DEG971" s="347"/>
      <c r="DEH971" s="347"/>
      <c r="DEI971" s="347"/>
      <c r="DEJ971" s="347"/>
      <c r="DEK971" s="347"/>
      <c r="DEL971" s="347"/>
      <c r="DEM971" s="347"/>
      <c r="DEN971" s="347"/>
      <c r="DEO971" s="347"/>
      <c r="DEP971" s="347"/>
      <c r="DEQ971" s="347"/>
      <c r="DER971" s="347"/>
      <c r="DES971" s="347"/>
      <c r="DET971" s="347"/>
      <c r="DEU971" s="347"/>
      <c r="DEV971" s="347"/>
      <c r="DEW971" s="347"/>
      <c r="DEX971" s="347"/>
      <c r="DEY971" s="347"/>
      <c r="DEZ971" s="347"/>
      <c r="DFA971" s="347"/>
      <c r="DFB971" s="347"/>
      <c r="DFC971" s="347"/>
      <c r="DFD971" s="347"/>
      <c r="DFE971" s="347"/>
      <c r="DFF971" s="347"/>
      <c r="DFG971" s="347"/>
      <c r="DFH971" s="347"/>
      <c r="DFI971" s="347"/>
      <c r="DFJ971" s="347"/>
      <c r="DFK971" s="347"/>
      <c r="DFL971" s="347"/>
      <c r="DFM971" s="347"/>
      <c r="DFN971" s="347"/>
      <c r="DFO971" s="347"/>
      <c r="DFP971" s="347"/>
      <c r="DFQ971" s="347"/>
      <c r="DFR971" s="347"/>
      <c r="DFS971" s="347"/>
      <c r="DFT971" s="347"/>
      <c r="DFU971" s="347"/>
      <c r="DFV971" s="347"/>
      <c r="DFW971" s="347"/>
      <c r="DFX971" s="347"/>
      <c r="DFY971" s="347"/>
      <c r="DFZ971" s="347"/>
      <c r="DGA971" s="347"/>
      <c r="DGB971" s="347"/>
      <c r="DGC971" s="347"/>
      <c r="DGD971" s="347"/>
      <c r="DGE971" s="347"/>
      <c r="DGF971" s="347"/>
      <c r="DGG971" s="347"/>
      <c r="DGH971" s="347"/>
      <c r="DGI971" s="347"/>
      <c r="DGJ971" s="347"/>
      <c r="DGK971" s="347"/>
      <c r="DGL971" s="347"/>
      <c r="DGM971" s="347"/>
      <c r="DGN971" s="347"/>
      <c r="DGO971" s="347"/>
      <c r="DGP971" s="347"/>
      <c r="DGQ971" s="347"/>
      <c r="DGR971" s="347"/>
      <c r="DGS971" s="347"/>
      <c r="DGT971" s="347"/>
      <c r="DGU971" s="347"/>
      <c r="DGV971" s="347"/>
      <c r="DGW971" s="347"/>
      <c r="DGX971" s="347"/>
      <c r="DGY971" s="347"/>
      <c r="DGZ971" s="347"/>
      <c r="DHA971" s="347"/>
      <c r="DHB971" s="347"/>
      <c r="DHC971" s="347"/>
      <c r="DHD971" s="347"/>
      <c r="DHE971" s="347"/>
      <c r="DHF971" s="347"/>
      <c r="DHG971" s="347"/>
      <c r="DHH971" s="347"/>
      <c r="DHI971" s="347"/>
      <c r="DHJ971" s="347"/>
      <c r="DHK971" s="347"/>
      <c r="DHL971" s="347"/>
      <c r="DHM971" s="347"/>
      <c r="DHN971" s="347"/>
      <c r="DHO971" s="347"/>
      <c r="DHP971" s="347"/>
      <c r="DHQ971" s="347"/>
      <c r="DHR971" s="347"/>
      <c r="DHS971" s="347"/>
      <c r="DHT971" s="347"/>
      <c r="DHU971" s="347"/>
      <c r="DHV971" s="347"/>
      <c r="DHW971" s="347"/>
      <c r="DHX971" s="347"/>
      <c r="DHY971" s="347"/>
      <c r="DHZ971" s="347"/>
      <c r="DIA971" s="347"/>
      <c r="DIB971" s="347"/>
      <c r="DIC971" s="347"/>
      <c r="DID971" s="347"/>
      <c r="DIE971" s="347"/>
      <c r="DIF971" s="347"/>
      <c r="DIG971" s="347"/>
      <c r="DIH971" s="347"/>
      <c r="DII971" s="347"/>
      <c r="DIJ971" s="347"/>
      <c r="DIK971" s="347"/>
      <c r="DIL971" s="347"/>
      <c r="DIM971" s="347"/>
      <c r="DIN971" s="347"/>
      <c r="DIO971" s="347"/>
      <c r="DIP971" s="347"/>
      <c r="DIQ971" s="347"/>
      <c r="DIR971" s="347"/>
      <c r="DIS971" s="347"/>
      <c r="DIT971" s="347"/>
      <c r="DIU971" s="347"/>
      <c r="DIV971" s="347"/>
      <c r="DIW971" s="347"/>
      <c r="DIX971" s="347"/>
      <c r="DIY971" s="347"/>
      <c r="DIZ971" s="347"/>
      <c r="DJA971" s="347"/>
      <c r="DJB971" s="347"/>
      <c r="DJC971" s="347"/>
      <c r="DJD971" s="347"/>
      <c r="DJE971" s="347"/>
      <c r="DJF971" s="347"/>
      <c r="DJG971" s="347"/>
      <c r="DJH971" s="347"/>
      <c r="DJI971" s="347"/>
      <c r="DJJ971" s="347"/>
      <c r="DJK971" s="347"/>
      <c r="DJL971" s="347"/>
      <c r="DJM971" s="347"/>
      <c r="DJN971" s="347"/>
      <c r="DJO971" s="347"/>
      <c r="DJP971" s="347"/>
      <c r="DJQ971" s="347"/>
      <c r="DJR971" s="347"/>
      <c r="DJS971" s="347"/>
      <c r="DJT971" s="347"/>
      <c r="DJU971" s="347"/>
      <c r="DJV971" s="347"/>
      <c r="DJW971" s="347"/>
      <c r="DJX971" s="347"/>
      <c r="DJY971" s="347"/>
      <c r="DJZ971" s="347"/>
      <c r="DKA971" s="347"/>
      <c r="DKB971" s="347"/>
      <c r="DKC971" s="347"/>
      <c r="DKD971" s="347"/>
      <c r="DKE971" s="347"/>
      <c r="DKF971" s="347"/>
      <c r="DKG971" s="347"/>
      <c r="DKH971" s="347"/>
      <c r="DKI971" s="347"/>
      <c r="DKJ971" s="347"/>
      <c r="DKK971" s="347"/>
      <c r="DKL971" s="347"/>
      <c r="DKM971" s="347"/>
      <c r="DKN971" s="347"/>
      <c r="DKO971" s="347"/>
      <c r="DKP971" s="347"/>
      <c r="DKQ971" s="347"/>
      <c r="DKR971" s="347"/>
      <c r="DKS971" s="347"/>
      <c r="DKT971" s="347"/>
      <c r="DKU971" s="347"/>
      <c r="DKV971" s="347"/>
      <c r="DKW971" s="347"/>
      <c r="DKX971" s="347"/>
      <c r="DKY971" s="347"/>
      <c r="DKZ971" s="347"/>
      <c r="DLA971" s="347"/>
      <c r="DLB971" s="347"/>
      <c r="DLC971" s="347"/>
      <c r="DLD971" s="347"/>
      <c r="DLE971" s="347"/>
      <c r="DLF971" s="347"/>
      <c r="DLG971" s="347"/>
      <c r="DLH971" s="347"/>
      <c r="DLI971" s="347"/>
      <c r="DLJ971" s="347"/>
      <c r="DLK971" s="347"/>
      <c r="DLL971" s="347"/>
      <c r="DLM971" s="347"/>
      <c r="DLN971" s="347"/>
      <c r="DLO971" s="347"/>
      <c r="DLP971" s="347"/>
      <c r="DLQ971" s="347"/>
      <c r="DLR971" s="347"/>
      <c r="DLS971" s="347"/>
      <c r="DLT971" s="347"/>
      <c r="DLU971" s="347"/>
      <c r="DLV971" s="347"/>
      <c r="DLW971" s="347"/>
      <c r="DLX971" s="347"/>
      <c r="DLY971" s="347"/>
      <c r="DLZ971" s="347"/>
      <c r="DMA971" s="347"/>
      <c r="DMB971" s="347"/>
      <c r="DMC971" s="347"/>
      <c r="DMD971" s="347"/>
      <c r="DME971" s="347"/>
      <c r="DMF971" s="347"/>
      <c r="DMG971" s="347"/>
      <c r="DMH971" s="347"/>
      <c r="DMI971" s="347"/>
      <c r="DMJ971" s="347"/>
      <c r="DMK971" s="347"/>
      <c r="DML971" s="347"/>
      <c r="DMM971" s="347"/>
      <c r="DMN971" s="347"/>
      <c r="DMO971" s="347"/>
      <c r="DMP971" s="347"/>
      <c r="DMQ971" s="347"/>
      <c r="DMR971" s="347"/>
      <c r="DMS971" s="347"/>
      <c r="DMT971" s="347"/>
      <c r="DMU971" s="347"/>
      <c r="DMV971" s="347"/>
      <c r="DMW971" s="347"/>
      <c r="DMX971" s="347"/>
      <c r="DMY971" s="347"/>
      <c r="DMZ971" s="347"/>
      <c r="DNA971" s="347"/>
      <c r="DNB971" s="347"/>
      <c r="DNC971" s="347"/>
      <c r="DND971" s="347"/>
      <c r="DNE971" s="347"/>
      <c r="DNF971" s="347"/>
      <c r="DNG971" s="347"/>
      <c r="DNH971" s="347"/>
      <c r="DNI971" s="347"/>
      <c r="DNJ971" s="347"/>
      <c r="DNK971" s="347"/>
      <c r="DNL971" s="347"/>
      <c r="DNM971" s="347"/>
      <c r="DNN971" s="347"/>
      <c r="DNO971" s="347"/>
      <c r="DNP971" s="347"/>
      <c r="DNQ971" s="347"/>
      <c r="DNR971" s="347"/>
      <c r="DNS971" s="347"/>
      <c r="DNT971" s="347"/>
      <c r="DNU971" s="347"/>
      <c r="DNV971" s="347"/>
      <c r="DNW971" s="347"/>
      <c r="DNX971" s="347"/>
      <c r="DNY971" s="347"/>
      <c r="DNZ971" s="347"/>
      <c r="DOA971" s="347"/>
      <c r="DOB971" s="347"/>
      <c r="DOC971" s="347"/>
      <c r="DOD971" s="347"/>
      <c r="DOE971" s="347"/>
      <c r="DOF971" s="347"/>
      <c r="DOG971" s="347"/>
      <c r="DOH971" s="347"/>
      <c r="DOI971" s="347"/>
      <c r="DOJ971" s="347"/>
      <c r="DOK971" s="347"/>
      <c r="DOL971" s="347"/>
      <c r="DOM971" s="347"/>
      <c r="DON971" s="347"/>
      <c r="DOO971" s="347"/>
      <c r="DOP971" s="347"/>
      <c r="DOQ971" s="347"/>
      <c r="DOR971" s="347"/>
      <c r="DOS971" s="347"/>
      <c r="DOT971" s="347"/>
      <c r="DOU971" s="347"/>
      <c r="DOV971" s="347"/>
      <c r="DOW971" s="347"/>
      <c r="DOX971" s="347"/>
      <c r="DOY971" s="347"/>
      <c r="DOZ971" s="347"/>
      <c r="DPA971" s="347"/>
      <c r="DPB971" s="347"/>
      <c r="DPC971" s="347"/>
      <c r="DPD971" s="347"/>
      <c r="DPE971" s="347"/>
      <c r="DPF971" s="347"/>
      <c r="DPG971" s="347"/>
      <c r="DPH971" s="347"/>
      <c r="DPI971" s="347"/>
      <c r="DPJ971" s="347"/>
      <c r="DPK971" s="347"/>
      <c r="DPL971" s="347"/>
      <c r="DPM971" s="347"/>
      <c r="DPN971" s="347"/>
      <c r="DPO971" s="347"/>
      <c r="DPP971" s="347"/>
      <c r="DPQ971" s="347"/>
      <c r="DPR971" s="347"/>
      <c r="DPS971" s="347"/>
      <c r="DPT971" s="347"/>
      <c r="DPU971" s="347"/>
      <c r="DPV971" s="347"/>
      <c r="DPW971" s="347"/>
      <c r="DPX971" s="347"/>
      <c r="DPY971" s="347"/>
      <c r="DPZ971" s="347"/>
      <c r="DQA971" s="347"/>
      <c r="DQB971" s="347"/>
      <c r="DQC971" s="347"/>
      <c r="DQD971" s="347"/>
      <c r="DQE971" s="347"/>
      <c r="DQF971" s="347"/>
      <c r="DQG971" s="347"/>
      <c r="DQH971" s="347"/>
      <c r="DQI971" s="347"/>
      <c r="DQJ971" s="347"/>
      <c r="DQK971" s="347"/>
      <c r="DQL971" s="347"/>
      <c r="DQM971" s="347"/>
      <c r="DQN971" s="347"/>
      <c r="DQO971" s="347"/>
      <c r="DQP971" s="347"/>
      <c r="DQQ971" s="347"/>
      <c r="DQR971" s="347"/>
      <c r="DQS971" s="347"/>
      <c r="DQT971" s="347"/>
      <c r="DQU971" s="347"/>
      <c r="DQV971" s="347"/>
      <c r="DQW971" s="347"/>
      <c r="DQX971" s="347"/>
      <c r="DQY971" s="347"/>
      <c r="DQZ971" s="347"/>
      <c r="DRA971" s="347"/>
      <c r="DRB971" s="347"/>
      <c r="DRC971" s="347"/>
      <c r="DRD971" s="347"/>
      <c r="DRE971" s="347"/>
      <c r="DRF971" s="347"/>
      <c r="DRG971" s="347"/>
      <c r="DRH971" s="347"/>
      <c r="DRI971" s="347"/>
      <c r="DRJ971" s="347"/>
      <c r="DRK971" s="347"/>
      <c r="DRL971" s="347"/>
      <c r="DRM971" s="347"/>
      <c r="DRN971" s="347"/>
      <c r="DRO971" s="347"/>
      <c r="DRP971" s="347"/>
      <c r="DRQ971" s="347"/>
      <c r="DRR971" s="347"/>
      <c r="DRS971" s="347"/>
      <c r="DRT971" s="347"/>
      <c r="DRU971" s="347"/>
      <c r="DRV971" s="347"/>
      <c r="DRW971" s="347"/>
      <c r="DRX971" s="347"/>
      <c r="DRY971" s="347"/>
      <c r="DRZ971" s="347"/>
      <c r="DSA971" s="347"/>
      <c r="DSB971" s="347"/>
      <c r="DSC971" s="347"/>
      <c r="DSD971" s="347"/>
      <c r="DSE971" s="347"/>
      <c r="DSF971" s="347"/>
      <c r="DSG971" s="347"/>
      <c r="DSH971" s="347"/>
      <c r="DSI971" s="347"/>
      <c r="DSJ971" s="347"/>
      <c r="DSK971" s="347"/>
      <c r="DSL971" s="347"/>
      <c r="DSM971" s="347"/>
      <c r="DSN971" s="347"/>
      <c r="DSO971" s="347"/>
      <c r="DSP971" s="347"/>
      <c r="DSQ971" s="347"/>
      <c r="DSR971" s="347"/>
      <c r="DSS971" s="347"/>
      <c r="DST971" s="347"/>
      <c r="DSU971" s="347"/>
      <c r="DSV971" s="347"/>
      <c r="DSW971" s="347"/>
      <c r="DSX971" s="347"/>
      <c r="DSY971" s="347"/>
      <c r="DSZ971" s="347"/>
      <c r="DTA971" s="347"/>
      <c r="DTB971" s="347"/>
      <c r="DTC971" s="347"/>
      <c r="DTD971" s="347"/>
      <c r="DTE971" s="347"/>
      <c r="DTF971" s="347"/>
      <c r="DTG971" s="347"/>
      <c r="DTH971" s="347"/>
      <c r="DTI971" s="347"/>
      <c r="DTJ971" s="347"/>
      <c r="DTK971" s="347"/>
      <c r="DTL971" s="347"/>
      <c r="DTM971" s="347"/>
      <c r="DTN971" s="347"/>
      <c r="DTO971" s="347"/>
      <c r="DTP971" s="347"/>
      <c r="DTQ971" s="347"/>
      <c r="DTR971" s="347"/>
      <c r="DTS971" s="347"/>
      <c r="DTT971" s="347"/>
      <c r="DTU971" s="347"/>
      <c r="DTV971" s="347"/>
      <c r="DTW971" s="347"/>
      <c r="DTX971" s="347"/>
      <c r="DTY971" s="347"/>
      <c r="DTZ971" s="347"/>
      <c r="DUA971" s="347"/>
      <c r="DUB971" s="347"/>
      <c r="DUC971" s="347"/>
      <c r="DUD971" s="347"/>
      <c r="DUE971" s="347"/>
      <c r="DUF971" s="347"/>
      <c r="DUG971" s="347"/>
      <c r="DUH971" s="347"/>
      <c r="DUI971" s="347"/>
      <c r="DUJ971" s="347"/>
      <c r="DUK971" s="347"/>
      <c r="DUL971" s="347"/>
      <c r="DUM971" s="347"/>
      <c r="DUN971" s="347"/>
      <c r="DUO971" s="347"/>
      <c r="DUP971" s="347"/>
      <c r="DUQ971" s="347"/>
      <c r="DUR971" s="347"/>
      <c r="DUS971" s="347"/>
      <c r="DUT971" s="347"/>
      <c r="DUU971" s="347"/>
      <c r="DUV971" s="347"/>
      <c r="DUW971" s="347"/>
      <c r="DUX971" s="347"/>
      <c r="DUY971" s="347"/>
      <c r="DUZ971" s="347"/>
      <c r="DVA971" s="347"/>
      <c r="DVB971" s="347"/>
      <c r="DVC971" s="347"/>
      <c r="DVD971" s="347"/>
      <c r="DVE971" s="347"/>
      <c r="DVF971" s="347"/>
      <c r="DVG971" s="347"/>
      <c r="DVH971" s="347"/>
      <c r="DVI971" s="347"/>
      <c r="DVJ971" s="347"/>
      <c r="DVK971" s="347"/>
      <c r="DVL971" s="347"/>
      <c r="DVM971" s="347"/>
      <c r="DVN971" s="347"/>
      <c r="DVO971" s="347"/>
      <c r="DVP971" s="347"/>
      <c r="DVQ971" s="347"/>
      <c r="DVR971" s="347"/>
      <c r="DVS971" s="347"/>
      <c r="DVT971" s="347"/>
      <c r="DVU971" s="347"/>
      <c r="DVV971" s="347"/>
      <c r="DVW971" s="347"/>
      <c r="DVX971" s="347"/>
      <c r="DVY971" s="347"/>
      <c r="DVZ971" s="347"/>
      <c r="DWA971" s="347"/>
      <c r="DWB971" s="347"/>
      <c r="DWC971" s="347"/>
      <c r="DWD971" s="347"/>
      <c r="DWE971" s="347"/>
      <c r="DWF971" s="347"/>
      <c r="DWG971" s="347"/>
      <c r="DWH971" s="347"/>
      <c r="DWI971" s="347"/>
      <c r="DWJ971" s="347"/>
      <c r="DWK971" s="347"/>
      <c r="DWL971" s="347"/>
      <c r="DWM971" s="347"/>
      <c r="DWN971" s="347"/>
      <c r="DWO971" s="347"/>
      <c r="DWP971" s="347"/>
      <c r="DWQ971" s="347"/>
      <c r="DWR971" s="347"/>
      <c r="DWS971" s="347"/>
      <c r="DWT971" s="347"/>
      <c r="DWU971" s="347"/>
      <c r="DWV971" s="347"/>
      <c r="DWW971" s="347"/>
      <c r="DWX971" s="347"/>
      <c r="DWY971" s="347"/>
      <c r="DWZ971" s="347"/>
      <c r="DXA971" s="347"/>
      <c r="DXB971" s="347"/>
      <c r="DXC971" s="347"/>
      <c r="DXD971" s="347"/>
      <c r="DXE971" s="347"/>
      <c r="DXF971" s="347"/>
      <c r="DXG971" s="347"/>
      <c r="DXH971" s="347"/>
      <c r="DXI971" s="347"/>
      <c r="DXJ971" s="347"/>
      <c r="DXK971" s="347"/>
      <c r="DXL971" s="347"/>
      <c r="DXM971" s="347"/>
      <c r="DXN971" s="347"/>
      <c r="DXO971" s="347"/>
      <c r="DXP971" s="347"/>
      <c r="DXQ971" s="347"/>
      <c r="DXR971" s="347"/>
      <c r="DXS971" s="347"/>
      <c r="DXT971" s="347"/>
      <c r="DXU971" s="347"/>
      <c r="DXV971" s="347"/>
      <c r="DXW971" s="347"/>
      <c r="DXX971" s="347"/>
      <c r="DXY971" s="347"/>
      <c r="DXZ971" s="347"/>
      <c r="DYA971" s="347"/>
      <c r="DYB971" s="347"/>
      <c r="DYC971" s="347"/>
      <c r="DYD971" s="347"/>
      <c r="DYE971" s="347"/>
      <c r="DYF971" s="347"/>
      <c r="DYG971" s="347"/>
      <c r="DYH971" s="347"/>
      <c r="DYI971" s="347"/>
      <c r="DYJ971" s="347"/>
      <c r="DYK971" s="347"/>
      <c r="DYL971" s="347"/>
      <c r="DYM971" s="347"/>
      <c r="DYN971" s="347"/>
      <c r="DYO971" s="347"/>
      <c r="DYP971" s="347"/>
      <c r="DYQ971" s="347"/>
      <c r="DYR971" s="347"/>
      <c r="DYS971" s="347"/>
      <c r="DYT971" s="347"/>
      <c r="DYU971" s="347"/>
      <c r="DYV971" s="347"/>
      <c r="DYW971" s="347"/>
      <c r="DYX971" s="347"/>
      <c r="DYY971" s="347"/>
      <c r="DYZ971" s="347"/>
      <c r="DZA971" s="347"/>
      <c r="DZB971" s="347"/>
      <c r="DZC971" s="347"/>
      <c r="DZD971" s="347"/>
      <c r="DZE971" s="347"/>
      <c r="DZF971" s="347"/>
      <c r="DZG971" s="347"/>
      <c r="DZH971" s="347"/>
      <c r="DZI971" s="347"/>
      <c r="DZJ971" s="347"/>
      <c r="DZK971" s="347"/>
      <c r="DZL971" s="347"/>
      <c r="DZM971" s="347"/>
      <c r="DZN971" s="347"/>
      <c r="DZO971" s="347"/>
      <c r="DZP971" s="347"/>
      <c r="DZQ971" s="347"/>
      <c r="DZR971" s="347"/>
      <c r="DZS971" s="347"/>
      <c r="DZT971" s="347"/>
      <c r="DZU971" s="347"/>
      <c r="DZV971" s="347"/>
      <c r="DZW971" s="347"/>
      <c r="DZX971" s="347"/>
      <c r="DZY971" s="347"/>
      <c r="DZZ971" s="347"/>
      <c r="EAA971" s="347"/>
      <c r="EAB971" s="347"/>
      <c r="EAC971" s="347"/>
      <c r="EAD971" s="347"/>
      <c r="EAE971" s="347"/>
      <c r="EAF971" s="347"/>
      <c r="EAG971" s="347"/>
      <c r="EAH971" s="347"/>
      <c r="EAI971" s="347"/>
      <c r="EAJ971" s="347"/>
      <c r="EAK971" s="347"/>
      <c r="EAL971" s="347"/>
      <c r="EAM971" s="347"/>
      <c r="EAN971" s="347"/>
      <c r="EAO971" s="347"/>
      <c r="EAP971" s="347"/>
      <c r="EAQ971" s="347"/>
      <c r="EAR971" s="347"/>
      <c r="EAS971" s="347"/>
      <c r="EAT971" s="347"/>
      <c r="EAU971" s="347"/>
      <c r="EAV971" s="347"/>
      <c r="EAW971" s="347"/>
      <c r="EAX971" s="347"/>
      <c r="EAY971" s="347"/>
      <c r="EAZ971" s="347"/>
      <c r="EBA971" s="347"/>
      <c r="EBB971" s="347"/>
      <c r="EBC971" s="347"/>
      <c r="EBD971" s="347"/>
      <c r="EBE971" s="347"/>
      <c r="EBF971" s="347"/>
      <c r="EBG971" s="347"/>
      <c r="EBH971" s="347"/>
      <c r="EBI971" s="347"/>
      <c r="EBJ971" s="347"/>
      <c r="EBK971" s="347"/>
      <c r="EBL971" s="347"/>
      <c r="EBM971" s="347"/>
      <c r="EBN971" s="347"/>
      <c r="EBO971" s="347"/>
      <c r="EBP971" s="347"/>
      <c r="EBQ971" s="347"/>
      <c r="EBR971" s="347"/>
      <c r="EBS971" s="347"/>
      <c r="EBT971" s="347"/>
      <c r="EBU971" s="347"/>
      <c r="EBV971" s="347"/>
      <c r="EBW971" s="347"/>
      <c r="EBX971" s="347"/>
      <c r="EBY971" s="347"/>
      <c r="EBZ971" s="347"/>
      <c r="ECA971" s="347"/>
      <c r="ECB971" s="347"/>
      <c r="ECC971" s="347"/>
      <c r="ECD971" s="347"/>
      <c r="ECE971" s="347"/>
      <c r="ECF971" s="347"/>
      <c r="ECG971" s="347"/>
      <c r="ECH971" s="347"/>
      <c r="ECI971" s="347"/>
      <c r="ECJ971" s="347"/>
      <c r="ECK971" s="347"/>
      <c r="ECL971" s="347"/>
      <c r="ECM971" s="347"/>
      <c r="ECN971" s="347"/>
      <c r="ECO971" s="347"/>
      <c r="ECP971" s="347"/>
      <c r="ECQ971" s="347"/>
      <c r="ECR971" s="347"/>
      <c r="ECS971" s="347"/>
      <c r="ECT971" s="347"/>
      <c r="ECU971" s="347"/>
      <c r="ECV971" s="347"/>
      <c r="ECW971" s="347"/>
      <c r="ECX971" s="347"/>
      <c r="ECY971" s="347"/>
      <c r="ECZ971" s="347"/>
      <c r="EDA971" s="347"/>
      <c r="EDB971" s="347"/>
      <c r="EDC971" s="347"/>
      <c r="EDD971" s="347"/>
      <c r="EDE971" s="347"/>
      <c r="EDF971" s="347"/>
      <c r="EDG971" s="347"/>
      <c r="EDH971" s="347"/>
      <c r="EDI971" s="347"/>
      <c r="EDJ971" s="347"/>
      <c r="EDK971" s="347"/>
      <c r="EDL971" s="347"/>
      <c r="EDM971" s="347"/>
      <c r="EDN971" s="347"/>
      <c r="EDO971" s="347"/>
      <c r="EDP971" s="347"/>
      <c r="EDQ971" s="347"/>
      <c r="EDR971" s="347"/>
      <c r="EDS971" s="347"/>
      <c r="EDT971" s="347"/>
      <c r="EDU971" s="347"/>
      <c r="EDV971" s="347"/>
      <c r="EDW971" s="347"/>
      <c r="EDX971" s="347"/>
      <c r="EDY971" s="347"/>
      <c r="EDZ971" s="347"/>
      <c r="EEA971" s="347"/>
      <c r="EEB971" s="347"/>
      <c r="EEC971" s="347"/>
      <c r="EED971" s="347"/>
      <c r="EEE971" s="347"/>
      <c r="EEF971" s="347"/>
      <c r="EEG971" s="347"/>
      <c r="EEH971" s="347"/>
      <c r="EEI971" s="347"/>
      <c r="EEJ971" s="347"/>
      <c r="EEK971" s="347"/>
      <c r="EEL971" s="347"/>
      <c r="EEM971" s="347"/>
      <c r="EEN971" s="347"/>
      <c r="EEO971" s="347"/>
      <c r="EEP971" s="347"/>
      <c r="EEQ971" s="347"/>
      <c r="EER971" s="347"/>
      <c r="EES971" s="347"/>
      <c r="EET971" s="347"/>
      <c r="EEU971" s="347"/>
      <c r="EEV971" s="347"/>
      <c r="EEW971" s="347"/>
      <c r="EEX971" s="347"/>
      <c r="EEY971" s="347"/>
      <c r="EEZ971" s="347"/>
      <c r="EFA971" s="347"/>
      <c r="EFB971" s="347"/>
      <c r="EFC971" s="347"/>
      <c r="EFD971" s="347"/>
      <c r="EFE971" s="347"/>
      <c r="EFF971" s="347"/>
      <c r="EFG971" s="347"/>
      <c r="EFH971" s="347"/>
      <c r="EFI971" s="347"/>
      <c r="EFJ971" s="347"/>
      <c r="EFK971" s="347"/>
      <c r="EFL971" s="347"/>
      <c r="EFM971" s="347"/>
      <c r="EFN971" s="347"/>
      <c r="EFO971" s="347"/>
      <c r="EFP971" s="347"/>
      <c r="EFQ971" s="347"/>
      <c r="EFR971" s="347"/>
      <c r="EFS971" s="347"/>
      <c r="EFT971" s="347"/>
      <c r="EFU971" s="347"/>
      <c r="EFV971" s="347"/>
      <c r="EFW971" s="347"/>
      <c r="EFX971" s="347"/>
      <c r="EFY971" s="347"/>
      <c r="EFZ971" s="347"/>
      <c r="EGA971" s="347"/>
      <c r="EGB971" s="347"/>
      <c r="EGC971" s="347"/>
      <c r="EGD971" s="347"/>
      <c r="EGE971" s="347"/>
      <c r="EGF971" s="347"/>
      <c r="EGG971" s="347"/>
      <c r="EGH971" s="347"/>
      <c r="EGI971" s="347"/>
      <c r="EGJ971" s="347"/>
      <c r="EGK971" s="347"/>
      <c r="EGL971" s="347"/>
      <c r="EGM971" s="347"/>
      <c r="EGN971" s="347"/>
      <c r="EGO971" s="347"/>
      <c r="EGP971" s="347"/>
      <c r="EGQ971" s="347"/>
      <c r="EGR971" s="347"/>
      <c r="EGS971" s="347"/>
      <c r="EGT971" s="347"/>
      <c r="EGU971" s="347"/>
      <c r="EGV971" s="347"/>
      <c r="EGW971" s="347"/>
      <c r="EGX971" s="347"/>
      <c r="EGY971" s="347"/>
      <c r="EGZ971" s="347"/>
      <c r="EHA971" s="347"/>
      <c r="EHB971" s="347"/>
      <c r="EHC971" s="347"/>
      <c r="EHD971" s="347"/>
      <c r="EHE971" s="347"/>
      <c r="EHF971" s="347"/>
      <c r="EHG971" s="347"/>
      <c r="EHH971" s="347"/>
      <c r="EHI971" s="347"/>
      <c r="EHJ971" s="347"/>
      <c r="EHK971" s="347"/>
      <c r="EHL971" s="347"/>
      <c r="EHM971" s="347"/>
      <c r="EHN971" s="347"/>
      <c r="EHO971" s="347"/>
      <c r="EHP971" s="347"/>
      <c r="EHQ971" s="347"/>
      <c r="EHR971" s="347"/>
      <c r="EHS971" s="347"/>
      <c r="EHT971" s="347"/>
      <c r="EHU971" s="347"/>
      <c r="EHV971" s="347"/>
      <c r="EHW971" s="347"/>
      <c r="EHX971" s="347"/>
      <c r="EHY971" s="347"/>
      <c r="EHZ971" s="347"/>
      <c r="EIA971" s="347"/>
      <c r="EIB971" s="347"/>
      <c r="EIC971" s="347"/>
      <c r="EID971" s="347"/>
      <c r="EIE971" s="347"/>
      <c r="EIF971" s="347"/>
      <c r="EIG971" s="347"/>
      <c r="EIH971" s="347"/>
      <c r="EII971" s="347"/>
      <c r="EIJ971" s="347"/>
      <c r="EIK971" s="347"/>
      <c r="EIL971" s="347"/>
      <c r="EIM971" s="347"/>
      <c r="EIN971" s="347"/>
      <c r="EIO971" s="347"/>
      <c r="EIP971" s="347"/>
      <c r="EIQ971" s="347"/>
      <c r="EIR971" s="347"/>
      <c r="EIS971" s="347"/>
      <c r="EIT971" s="347"/>
      <c r="EIU971" s="347"/>
      <c r="EIV971" s="347"/>
      <c r="EIW971" s="347"/>
      <c r="EIX971" s="347"/>
      <c r="EIY971" s="347"/>
      <c r="EIZ971" s="347"/>
      <c r="EJA971" s="347"/>
      <c r="EJB971" s="347"/>
      <c r="EJC971" s="347"/>
      <c r="EJD971" s="347"/>
      <c r="EJE971" s="347"/>
      <c r="EJF971" s="347"/>
      <c r="EJG971" s="347"/>
      <c r="EJH971" s="347"/>
      <c r="EJI971" s="347"/>
      <c r="EJJ971" s="347"/>
      <c r="EJK971" s="347"/>
      <c r="EJL971" s="347"/>
      <c r="EJM971" s="347"/>
      <c r="EJN971" s="347"/>
      <c r="EJO971" s="347"/>
      <c r="EJP971" s="347"/>
      <c r="EJQ971" s="347"/>
      <c r="EJR971" s="347"/>
      <c r="EJS971" s="347"/>
      <c r="EJT971" s="347"/>
      <c r="EJU971" s="347"/>
      <c r="EJV971" s="347"/>
      <c r="EJW971" s="347"/>
      <c r="EJX971" s="347"/>
      <c r="EJY971" s="347"/>
      <c r="EJZ971" s="347"/>
      <c r="EKA971" s="347"/>
      <c r="EKB971" s="347"/>
      <c r="EKC971" s="347"/>
      <c r="EKD971" s="347"/>
      <c r="EKE971" s="347"/>
      <c r="EKF971" s="347"/>
      <c r="EKG971" s="347"/>
      <c r="EKH971" s="347"/>
      <c r="EKI971" s="347"/>
      <c r="EKJ971" s="347"/>
      <c r="EKK971" s="347"/>
      <c r="EKL971" s="347"/>
      <c r="EKM971" s="347"/>
      <c r="EKN971" s="347"/>
      <c r="EKO971" s="347"/>
      <c r="EKP971" s="347"/>
      <c r="EKQ971" s="347"/>
      <c r="EKR971" s="347"/>
      <c r="EKS971" s="347"/>
      <c r="EKT971" s="347"/>
      <c r="EKU971" s="347"/>
      <c r="EKV971" s="347"/>
      <c r="EKW971" s="347"/>
      <c r="EKX971" s="347"/>
      <c r="EKY971" s="347"/>
      <c r="EKZ971" s="347"/>
      <c r="ELA971" s="347"/>
      <c r="ELB971" s="347"/>
      <c r="ELC971" s="347"/>
      <c r="ELD971" s="347"/>
      <c r="ELE971" s="347"/>
      <c r="ELF971" s="347"/>
      <c r="ELG971" s="347"/>
      <c r="ELH971" s="347"/>
      <c r="ELI971" s="347"/>
      <c r="ELJ971" s="347"/>
      <c r="ELK971" s="347"/>
      <c r="ELL971" s="347"/>
      <c r="ELM971" s="347"/>
      <c r="ELN971" s="347"/>
      <c r="ELO971" s="347"/>
      <c r="ELP971" s="347"/>
      <c r="ELQ971" s="347"/>
      <c r="ELR971" s="347"/>
      <c r="ELS971" s="347"/>
      <c r="ELT971" s="347"/>
      <c r="ELU971" s="347"/>
      <c r="ELV971" s="347"/>
      <c r="ELW971" s="347"/>
      <c r="ELX971" s="347"/>
      <c r="ELY971" s="347"/>
      <c r="ELZ971" s="347"/>
      <c r="EMA971" s="347"/>
      <c r="EMB971" s="347"/>
      <c r="EMC971" s="347"/>
      <c r="EMD971" s="347"/>
      <c r="EME971" s="347"/>
      <c r="EMF971" s="347"/>
      <c r="EMG971" s="347"/>
      <c r="EMH971" s="347"/>
      <c r="EMI971" s="347"/>
      <c r="EMJ971" s="347"/>
      <c r="EMK971" s="347"/>
      <c r="EML971" s="347"/>
      <c r="EMM971" s="347"/>
      <c r="EMN971" s="347"/>
      <c r="EMO971" s="347"/>
      <c r="EMP971" s="347"/>
      <c r="EMQ971" s="347"/>
      <c r="EMR971" s="347"/>
      <c r="EMS971" s="347"/>
      <c r="EMT971" s="347"/>
      <c r="EMU971" s="347"/>
      <c r="EMV971" s="347"/>
      <c r="EMW971" s="347"/>
      <c r="EMX971" s="347"/>
      <c r="EMY971" s="347"/>
      <c r="EMZ971" s="347"/>
      <c r="ENA971" s="347"/>
      <c r="ENB971" s="347"/>
      <c r="ENC971" s="347"/>
      <c r="END971" s="347"/>
      <c r="ENE971" s="347"/>
      <c r="ENF971" s="347"/>
      <c r="ENG971" s="347"/>
      <c r="ENH971" s="347"/>
      <c r="ENI971" s="347"/>
      <c r="ENJ971" s="347"/>
      <c r="ENK971" s="347"/>
      <c r="ENL971" s="347"/>
      <c r="ENM971" s="347"/>
      <c r="ENN971" s="347"/>
      <c r="ENO971" s="347"/>
      <c r="ENP971" s="347"/>
      <c r="ENQ971" s="347"/>
      <c r="ENR971" s="347"/>
      <c r="ENS971" s="347"/>
      <c r="ENT971" s="347"/>
      <c r="ENU971" s="347"/>
      <c r="ENV971" s="347"/>
      <c r="ENW971" s="347"/>
      <c r="ENX971" s="347"/>
      <c r="ENY971" s="347"/>
      <c r="ENZ971" s="347"/>
      <c r="EOA971" s="347"/>
      <c r="EOB971" s="347"/>
      <c r="EOC971" s="347"/>
      <c r="EOD971" s="347"/>
      <c r="EOE971" s="347"/>
      <c r="EOF971" s="347"/>
      <c r="EOG971" s="347"/>
      <c r="EOH971" s="347"/>
      <c r="EOI971" s="347"/>
      <c r="EOJ971" s="347"/>
      <c r="EOK971" s="347"/>
      <c r="EOL971" s="347"/>
      <c r="EOM971" s="347"/>
      <c r="EON971" s="347"/>
      <c r="EOO971" s="347"/>
      <c r="EOP971" s="347"/>
      <c r="EOQ971" s="347"/>
      <c r="EOR971" s="347"/>
      <c r="EOS971" s="347"/>
      <c r="EOT971" s="347"/>
      <c r="EOU971" s="347"/>
      <c r="EOV971" s="347"/>
      <c r="EOW971" s="347"/>
      <c r="EOX971" s="347"/>
      <c r="EOY971" s="347"/>
      <c r="EOZ971" s="347"/>
      <c r="EPA971" s="347"/>
      <c r="EPB971" s="347"/>
      <c r="EPC971" s="347"/>
      <c r="EPD971" s="347"/>
      <c r="EPE971" s="347"/>
      <c r="EPF971" s="347"/>
      <c r="EPG971" s="347"/>
      <c r="EPH971" s="347"/>
      <c r="EPI971" s="347"/>
      <c r="EPJ971" s="347"/>
      <c r="EPK971" s="347"/>
      <c r="EPL971" s="347"/>
      <c r="EPM971" s="347"/>
      <c r="EPN971" s="347"/>
      <c r="EPO971" s="347"/>
      <c r="EPP971" s="347"/>
      <c r="EPQ971" s="347"/>
      <c r="EPR971" s="347"/>
      <c r="EPS971" s="347"/>
      <c r="EPT971" s="347"/>
      <c r="EPU971" s="347"/>
      <c r="EPV971" s="347"/>
      <c r="EPW971" s="347"/>
      <c r="EPX971" s="347"/>
      <c r="EPY971" s="347"/>
      <c r="EPZ971" s="347"/>
      <c r="EQA971" s="347"/>
      <c r="EQB971" s="347"/>
      <c r="EQC971" s="347"/>
      <c r="EQD971" s="347"/>
      <c r="EQE971" s="347"/>
      <c r="EQF971" s="347"/>
      <c r="EQG971" s="347"/>
      <c r="EQH971" s="347"/>
      <c r="EQI971" s="347"/>
      <c r="EQJ971" s="347"/>
      <c r="EQK971" s="347"/>
      <c r="EQL971" s="347"/>
      <c r="EQM971" s="347"/>
      <c r="EQN971" s="347"/>
      <c r="EQO971" s="347"/>
      <c r="EQP971" s="347"/>
      <c r="EQQ971" s="347"/>
      <c r="EQR971" s="347"/>
      <c r="EQS971" s="347"/>
      <c r="EQT971" s="347"/>
      <c r="EQU971" s="347"/>
      <c r="EQV971" s="347"/>
      <c r="EQW971" s="347"/>
      <c r="EQX971" s="347"/>
      <c r="EQY971" s="347"/>
      <c r="EQZ971" s="347"/>
      <c r="ERA971" s="347"/>
      <c r="ERB971" s="347"/>
      <c r="ERC971" s="347"/>
      <c r="ERD971" s="347"/>
      <c r="ERE971" s="347"/>
      <c r="ERF971" s="347"/>
      <c r="ERG971" s="347"/>
      <c r="ERH971" s="347"/>
      <c r="ERI971" s="347"/>
      <c r="ERJ971" s="347"/>
      <c r="ERK971" s="347"/>
      <c r="ERL971" s="347"/>
      <c r="ERM971" s="347"/>
      <c r="ERN971" s="347"/>
      <c r="ERO971" s="347"/>
      <c r="ERP971" s="347"/>
      <c r="ERQ971" s="347"/>
      <c r="ERR971" s="347"/>
      <c r="ERS971" s="347"/>
      <c r="ERT971" s="347"/>
      <c r="ERU971" s="347"/>
      <c r="ERV971" s="347"/>
      <c r="ERW971" s="347"/>
      <c r="ERX971" s="347"/>
      <c r="ERY971" s="347"/>
      <c r="ERZ971" s="347"/>
      <c r="ESA971" s="347"/>
      <c r="ESB971" s="347"/>
      <c r="ESC971" s="347"/>
      <c r="ESD971" s="347"/>
      <c r="ESE971" s="347"/>
      <c r="ESF971" s="347"/>
      <c r="ESG971" s="347"/>
      <c r="ESH971" s="347"/>
      <c r="ESI971" s="347"/>
      <c r="ESJ971" s="347"/>
      <c r="ESK971" s="347"/>
      <c r="ESL971" s="347"/>
      <c r="ESM971" s="347"/>
      <c r="ESN971" s="347"/>
      <c r="ESO971" s="347"/>
      <c r="ESP971" s="347"/>
      <c r="ESQ971" s="347"/>
      <c r="ESR971" s="347"/>
      <c r="ESS971" s="347"/>
      <c r="EST971" s="347"/>
      <c r="ESU971" s="347"/>
      <c r="ESV971" s="347"/>
      <c r="ESW971" s="347"/>
      <c r="ESX971" s="347"/>
      <c r="ESY971" s="347"/>
      <c r="ESZ971" s="347"/>
      <c r="ETA971" s="347"/>
      <c r="ETB971" s="347"/>
      <c r="ETC971" s="347"/>
      <c r="ETD971" s="347"/>
      <c r="ETE971" s="347"/>
      <c r="ETF971" s="347"/>
      <c r="ETG971" s="347"/>
      <c r="ETH971" s="347"/>
      <c r="ETI971" s="347"/>
      <c r="ETJ971" s="347"/>
      <c r="ETK971" s="347"/>
      <c r="ETL971" s="347"/>
      <c r="ETM971" s="347"/>
      <c r="ETN971" s="347"/>
      <c r="ETO971" s="347"/>
      <c r="ETP971" s="347"/>
      <c r="ETQ971" s="347"/>
      <c r="ETR971" s="347"/>
      <c r="ETS971" s="347"/>
      <c r="ETT971" s="347"/>
      <c r="ETU971" s="347"/>
      <c r="ETV971" s="347"/>
      <c r="ETW971" s="347"/>
      <c r="ETX971" s="347"/>
      <c r="ETY971" s="347"/>
      <c r="ETZ971" s="347"/>
      <c r="EUA971" s="347"/>
      <c r="EUB971" s="347"/>
      <c r="EUC971" s="347"/>
      <c r="EUD971" s="347"/>
      <c r="EUE971" s="347"/>
      <c r="EUF971" s="347"/>
      <c r="EUG971" s="347"/>
      <c r="EUH971" s="347"/>
      <c r="EUI971" s="347"/>
      <c r="EUJ971" s="347"/>
      <c r="EUK971" s="347"/>
      <c r="EUL971" s="347"/>
      <c r="EUM971" s="347"/>
      <c r="EUN971" s="347"/>
      <c r="EUO971" s="347"/>
      <c r="EUP971" s="347"/>
      <c r="EUQ971" s="347"/>
      <c r="EUR971" s="347"/>
      <c r="EUS971" s="347"/>
      <c r="EUT971" s="347"/>
      <c r="EUU971" s="347"/>
      <c r="EUV971" s="347"/>
      <c r="EUW971" s="347"/>
      <c r="EUX971" s="347"/>
      <c r="EUY971" s="347"/>
      <c r="EUZ971" s="347"/>
      <c r="EVA971" s="347"/>
      <c r="EVB971" s="347"/>
      <c r="EVC971" s="347"/>
      <c r="EVD971" s="347"/>
      <c r="EVE971" s="347"/>
      <c r="EVF971" s="347"/>
      <c r="EVG971" s="347"/>
      <c r="EVH971" s="347"/>
      <c r="EVI971" s="347"/>
      <c r="EVJ971" s="347"/>
      <c r="EVK971" s="347"/>
      <c r="EVL971" s="347"/>
      <c r="EVM971" s="347"/>
      <c r="EVN971" s="347"/>
      <c r="EVO971" s="347"/>
      <c r="EVP971" s="347"/>
      <c r="EVQ971" s="347"/>
      <c r="EVR971" s="347"/>
      <c r="EVS971" s="347"/>
      <c r="EVT971" s="347"/>
      <c r="EVU971" s="347"/>
      <c r="EVV971" s="347"/>
      <c r="EVW971" s="347"/>
      <c r="EVX971" s="347"/>
      <c r="EVY971" s="347"/>
      <c r="EVZ971" s="347"/>
      <c r="EWA971" s="347"/>
      <c r="EWB971" s="347"/>
      <c r="EWC971" s="347"/>
      <c r="EWD971" s="347"/>
      <c r="EWE971" s="347"/>
      <c r="EWF971" s="347"/>
      <c r="EWG971" s="347"/>
      <c r="EWH971" s="347"/>
      <c r="EWI971" s="347"/>
      <c r="EWJ971" s="347"/>
      <c r="EWK971" s="347"/>
      <c r="EWL971" s="347"/>
      <c r="EWM971" s="347"/>
      <c r="EWN971" s="347"/>
      <c r="EWO971" s="347"/>
      <c r="EWP971" s="347"/>
      <c r="EWQ971" s="347"/>
      <c r="EWR971" s="347"/>
      <c r="EWS971" s="347"/>
      <c r="EWT971" s="347"/>
      <c r="EWU971" s="347"/>
      <c r="EWV971" s="347"/>
      <c r="EWW971" s="347"/>
      <c r="EWX971" s="347"/>
      <c r="EWY971" s="347"/>
      <c r="EWZ971" s="347"/>
      <c r="EXA971" s="347"/>
      <c r="EXB971" s="347"/>
      <c r="EXC971" s="347"/>
      <c r="EXD971" s="347"/>
      <c r="EXE971" s="347"/>
      <c r="EXF971" s="347"/>
      <c r="EXG971" s="347"/>
      <c r="EXH971" s="347"/>
      <c r="EXI971" s="347"/>
      <c r="EXJ971" s="347"/>
      <c r="EXK971" s="347"/>
      <c r="EXL971" s="347"/>
      <c r="EXM971" s="347"/>
      <c r="EXN971" s="347"/>
      <c r="EXO971" s="347"/>
      <c r="EXP971" s="347"/>
      <c r="EXQ971" s="347"/>
      <c r="EXR971" s="347"/>
      <c r="EXS971" s="347"/>
      <c r="EXT971" s="347"/>
      <c r="EXU971" s="347"/>
      <c r="EXV971" s="347"/>
      <c r="EXW971" s="347"/>
      <c r="EXX971" s="347"/>
      <c r="EXY971" s="347"/>
      <c r="EXZ971" s="347"/>
      <c r="EYA971" s="347"/>
      <c r="EYB971" s="347"/>
      <c r="EYC971" s="347"/>
      <c r="EYD971" s="347"/>
      <c r="EYE971" s="347"/>
      <c r="EYF971" s="347"/>
      <c r="EYG971" s="347"/>
      <c r="EYH971" s="347"/>
      <c r="EYI971" s="347"/>
      <c r="EYJ971" s="347"/>
      <c r="EYK971" s="347"/>
      <c r="EYL971" s="347"/>
      <c r="EYM971" s="347"/>
      <c r="EYN971" s="347"/>
      <c r="EYO971" s="347"/>
      <c r="EYP971" s="347"/>
      <c r="EYQ971" s="347"/>
      <c r="EYR971" s="347"/>
      <c r="EYS971" s="347"/>
      <c r="EYT971" s="347"/>
      <c r="EYU971" s="347"/>
      <c r="EYV971" s="347"/>
      <c r="EYW971" s="347"/>
      <c r="EYX971" s="347"/>
      <c r="EYY971" s="347"/>
      <c r="EYZ971" s="347"/>
      <c r="EZA971" s="347"/>
      <c r="EZB971" s="347"/>
      <c r="EZC971" s="347"/>
      <c r="EZD971" s="347"/>
      <c r="EZE971" s="347"/>
      <c r="EZF971" s="347"/>
      <c r="EZG971" s="347"/>
      <c r="EZH971" s="347"/>
      <c r="EZI971" s="347"/>
      <c r="EZJ971" s="347"/>
      <c r="EZK971" s="347"/>
      <c r="EZL971" s="347"/>
      <c r="EZM971" s="347"/>
      <c r="EZN971" s="347"/>
      <c r="EZO971" s="347"/>
      <c r="EZP971" s="347"/>
      <c r="EZQ971" s="347"/>
      <c r="EZR971" s="347"/>
      <c r="EZS971" s="347"/>
      <c r="EZT971" s="347"/>
      <c r="EZU971" s="347"/>
      <c r="EZV971" s="347"/>
      <c r="EZW971" s="347"/>
      <c r="EZX971" s="347"/>
      <c r="EZY971" s="347"/>
      <c r="EZZ971" s="347"/>
      <c r="FAA971" s="347"/>
      <c r="FAB971" s="347"/>
      <c r="FAC971" s="347"/>
      <c r="FAD971" s="347"/>
      <c r="FAE971" s="347"/>
      <c r="FAF971" s="347"/>
      <c r="FAG971" s="347"/>
      <c r="FAH971" s="347"/>
      <c r="FAI971" s="347"/>
      <c r="FAJ971" s="347"/>
      <c r="FAK971" s="347"/>
      <c r="FAL971" s="347"/>
      <c r="FAM971" s="347"/>
      <c r="FAN971" s="347"/>
      <c r="FAO971" s="347"/>
      <c r="FAP971" s="347"/>
      <c r="FAQ971" s="347"/>
      <c r="FAR971" s="347"/>
      <c r="FAS971" s="347"/>
      <c r="FAT971" s="347"/>
      <c r="FAU971" s="347"/>
      <c r="FAV971" s="347"/>
      <c r="FAW971" s="347"/>
      <c r="FAX971" s="347"/>
      <c r="FAY971" s="347"/>
      <c r="FAZ971" s="347"/>
      <c r="FBA971" s="347"/>
      <c r="FBB971" s="347"/>
      <c r="FBC971" s="347"/>
      <c r="FBD971" s="347"/>
      <c r="FBE971" s="347"/>
      <c r="FBF971" s="347"/>
      <c r="FBG971" s="347"/>
      <c r="FBH971" s="347"/>
      <c r="FBI971" s="347"/>
      <c r="FBJ971" s="347"/>
      <c r="FBK971" s="347"/>
      <c r="FBL971" s="347"/>
      <c r="FBM971" s="347"/>
      <c r="FBN971" s="347"/>
      <c r="FBO971" s="347"/>
      <c r="FBP971" s="347"/>
      <c r="FBQ971" s="347"/>
      <c r="FBR971" s="347"/>
      <c r="FBS971" s="347"/>
      <c r="FBT971" s="347"/>
      <c r="FBU971" s="347"/>
      <c r="FBV971" s="347"/>
      <c r="FBW971" s="347"/>
      <c r="FBX971" s="347"/>
      <c r="FBY971" s="347"/>
      <c r="FBZ971" s="347"/>
      <c r="FCA971" s="347"/>
      <c r="FCB971" s="347"/>
      <c r="FCC971" s="347"/>
      <c r="FCD971" s="347"/>
      <c r="FCE971" s="347"/>
      <c r="FCF971" s="347"/>
      <c r="FCG971" s="347"/>
      <c r="FCH971" s="347"/>
      <c r="FCI971" s="347"/>
      <c r="FCJ971" s="347"/>
      <c r="FCK971" s="347"/>
      <c r="FCL971" s="347"/>
      <c r="FCM971" s="347"/>
      <c r="FCN971" s="347"/>
      <c r="FCO971" s="347"/>
      <c r="FCP971" s="347"/>
      <c r="FCQ971" s="347"/>
      <c r="FCR971" s="347"/>
      <c r="FCS971" s="347"/>
      <c r="FCT971" s="347"/>
      <c r="FCU971" s="347"/>
      <c r="FCV971" s="347"/>
      <c r="FCW971" s="347"/>
      <c r="FCX971" s="347"/>
      <c r="FCY971" s="347"/>
      <c r="FCZ971" s="347"/>
      <c r="FDA971" s="347"/>
      <c r="FDB971" s="347"/>
      <c r="FDC971" s="347"/>
      <c r="FDD971" s="347"/>
      <c r="FDE971" s="347"/>
      <c r="FDF971" s="347"/>
      <c r="FDG971" s="347"/>
      <c r="FDH971" s="347"/>
      <c r="FDI971" s="347"/>
      <c r="FDJ971" s="347"/>
      <c r="FDK971" s="347"/>
      <c r="FDL971" s="347"/>
      <c r="FDM971" s="347"/>
      <c r="FDN971" s="347"/>
      <c r="FDO971" s="347"/>
      <c r="FDP971" s="347"/>
      <c r="FDQ971" s="347"/>
      <c r="FDR971" s="347"/>
      <c r="FDS971" s="347"/>
      <c r="FDT971" s="347"/>
      <c r="FDU971" s="347"/>
      <c r="FDV971" s="347"/>
      <c r="FDW971" s="347"/>
      <c r="FDX971" s="347"/>
      <c r="FDY971" s="347"/>
      <c r="FDZ971" s="347"/>
      <c r="FEA971" s="347"/>
      <c r="FEB971" s="347"/>
      <c r="FEC971" s="347"/>
      <c r="FED971" s="347"/>
      <c r="FEE971" s="347"/>
      <c r="FEF971" s="347"/>
      <c r="FEG971" s="347"/>
      <c r="FEH971" s="347"/>
      <c r="FEI971" s="347"/>
      <c r="FEJ971" s="347"/>
      <c r="FEK971" s="347"/>
      <c r="FEL971" s="347"/>
      <c r="FEM971" s="347"/>
      <c r="FEN971" s="347"/>
      <c r="FEO971" s="347"/>
      <c r="FEP971" s="347"/>
      <c r="FEQ971" s="347"/>
      <c r="FER971" s="347"/>
      <c r="FES971" s="347"/>
      <c r="FET971" s="347"/>
      <c r="FEU971" s="347"/>
      <c r="FEV971" s="347"/>
      <c r="FEW971" s="347"/>
      <c r="FEX971" s="347"/>
      <c r="FEY971" s="347"/>
      <c r="FEZ971" s="347"/>
      <c r="FFA971" s="347"/>
      <c r="FFB971" s="347"/>
      <c r="FFC971" s="347"/>
      <c r="FFD971" s="347"/>
      <c r="FFE971" s="347"/>
      <c r="FFF971" s="347"/>
      <c r="FFG971" s="347"/>
      <c r="FFH971" s="347"/>
      <c r="FFI971" s="347"/>
      <c r="FFJ971" s="347"/>
      <c r="FFK971" s="347"/>
      <c r="FFL971" s="347"/>
      <c r="FFM971" s="347"/>
      <c r="FFN971" s="347"/>
      <c r="FFO971" s="347"/>
      <c r="FFP971" s="347"/>
      <c r="FFQ971" s="347"/>
      <c r="FFR971" s="347"/>
      <c r="FFS971" s="347"/>
      <c r="FFT971" s="347"/>
      <c r="FFU971" s="347"/>
      <c r="FFV971" s="347"/>
      <c r="FFW971" s="347"/>
      <c r="FFX971" s="347"/>
      <c r="FFY971" s="347"/>
      <c r="FFZ971" s="347"/>
      <c r="FGA971" s="347"/>
      <c r="FGB971" s="347"/>
      <c r="FGC971" s="347"/>
      <c r="FGD971" s="347"/>
      <c r="FGE971" s="347"/>
      <c r="FGF971" s="347"/>
      <c r="FGG971" s="347"/>
      <c r="FGH971" s="347"/>
      <c r="FGI971" s="347"/>
      <c r="FGJ971" s="347"/>
      <c r="FGK971" s="347"/>
      <c r="FGL971" s="347"/>
      <c r="FGM971" s="347"/>
      <c r="FGN971" s="347"/>
      <c r="FGO971" s="347"/>
      <c r="FGP971" s="347"/>
      <c r="FGQ971" s="347"/>
      <c r="FGR971" s="347"/>
      <c r="FGS971" s="347"/>
      <c r="FGT971" s="347"/>
      <c r="FGU971" s="347"/>
      <c r="FGV971" s="347"/>
      <c r="FGW971" s="347"/>
      <c r="FGX971" s="347"/>
      <c r="FGY971" s="347"/>
      <c r="FGZ971" s="347"/>
      <c r="FHA971" s="347"/>
      <c r="FHB971" s="347"/>
      <c r="FHC971" s="347"/>
      <c r="FHD971" s="347"/>
      <c r="FHE971" s="347"/>
      <c r="FHF971" s="347"/>
      <c r="FHG971" s="347"/>
      <c r="FHH971" s="347"/>
      <c r="FHI971" s="347"/>
      <c r="FHJ971" s="347"/>
      <c r="FHK971" s="347"/>
      <c r="FHL971" s="347"/>
      <c r="FHM971" s="347"/>
      <c r="FHN971" s="347"/>
      <c r="FHO971" s="347"/>
      <c r="FHP971" s="347"/>
      <c r="FHQ971" s="347"/>
      <c r="FHR971" s="347"/>
      <c r="FHS971" s="347"/>
      <c r="FHT971" s="347"/>
      <c r="FHU971" s="347"/>
      <c r="FHV971" s="347"/>
      <c r="FHW971" s="347"/>
      <c r="FHX971" s="347"/>
      <c r="FHY971" s="347"/>
      <c r="FHZ971" s="347"/>
      <c r="FIA971" s="347"/>
      <c r="FIB971" s="347"/>
      <c r="FIC971" s="347"/>
      <c r="FID971" s="347"/>
      <c r="FIE971" s="347"/>
      <c r="FIF971" s="347"/>
      <c r="FIG971" s="347"/>
      <c r="FIH971" s="347"/>
      <c r="FII971" s="347"/>
      <c r="FIJ971" s="347"/>
      <c r="FIK971" s="347"/>
      <c r="FIL971" s="347"/>
      <c r="FIM971" s="347"/>
      <c r="FIN971" s="347"/>
      <c r="FIO971" s="347"/>
      <c r="FIP971" s="347"/>
      <c r="FIQ971" s="347"/>
      <c r="FIR971" s="347"/>
      <c r="FIS971" s="347"/>
      <c r="FIT971" s="347"/>
      <c r="FIU971" s="347"/>
      <c r="FIV971" s="347"/>
      <c r="FIW971" s="347"/>
      <c r="FIX971" s="347"/>
      <c r="FIY971" s="347"/>
      <c r="FIZ971" s="347"/>
      <c r="FJA971" s="347"/>
      <c r="FJB971" s="347"/>
      <c r="FJC971" s="347"/>
      <c r="FJD971" s="347"/>
      <c r="FJE971" s="347"/>
      <c r="FJF971" s="347"/>
      <c r="FJG971" s="347"/>
      <c r="FJH971" s="347"/>
      <c r="FJI971" s="347"/>
      <c r="FJJ971" s="347"/>
      <c r="FJK971" s="347"/>
      <c r="FJL971" s="347"/>
      <c r="FJM971" s="347"/>
      <c r="FJN971" s="347"/>
      <c r="FJO971" s="347"/>
      <c r="FJP971" s="347"/>
      <c r="FJQ971" s="347"/>
      <c r="FJR971" s="347"/>
      <c r="FJS971" s="347"/>
      <c r="FJT971" s="347"/>
      <c r="FJU971" s="347"/>
      <c r="FJV971" s="347"/>
      <c r="FJW971" s="347"/>
      <c r="FJX971" s="347"/>
      <c r="FJY971" s="347"/>
      <c r="FJZ971" s="347"/>
      <c r="FKA971" s="347"/>
      <c r="FKB971" s="347"/>
      <c r="FKC971" s="347"/>
      <c r="FKD971" s="347"/>
      <c r="FKE971" s="347"/>
      <c r="FKF971" s="347"/>
      <c r="FKG971" s="347"/>
      <c r="FKH971" s="347"/>
      <c r="FKI971" s="347"/>
      <c r="FKJ971" s="347"/>
      <c r="FKK971" s="347"/>
      <c r="FKL971" s="347"/>
      <c r="FKM971" s="347"/>
      <c r="FKN971" s="347"/>
      <c r="FKO971" s="347"/>
      <c r="FKP971" s="347"/>
      <c r="FKQ971" s="347"/>
      <c r="FKR971" s="347"/>
      <c r="FKS971" s="347"/>
      <c r="FKT971" s="347"/>
      <c r="FKU971" s="347"/>
      <c r="FKV971" s="347"/>
      <c r="FKW971" s="347"/>
      <c r="FKX971" s="347"/>
      <c r="FKY971" s="347"/>
      <c r="FKZ971" s="347"/>
      <c r="FLA971" s="347"/>
      <c r="FLB971" s="347"/>
      <c r="FLC971" s="347"/>
      <c r="FLD971" s="347"/>
      <c r="FLE971" s="347"/>
      <c r="FLF971" s="347"/>
      <c r="FLG971" s="347"/>
      <c r="FLH971" s="347"/>
      <c r="FLI971" s="347"/>
      <c r="FLJ971" s="347"/>
      <c r="FLK971" s="347"/>
      <c r="FLL971" s="347"/>
      <c r="FLM971" s="347"/>
      <c r="FLN971" s="347"/>
      <c r="FLO971" s="347"/>
      <c r="FLP971" s="347"/>
      <c r="FLQ971" s="347"/>
      <c r="FLR971" s="347"/>
      <c r="FLS971" s="347"/>
      <c r="FLT971" s="347"/>
      <c r="FLU971" s="347"/>
      <c r="FLV971" s="347"/>
      <c r="FLW971" s="347"/>
      <c r="FLX971" s="347"/>
      <c r="FLY971" s="347"/>
      <c r="FLZ971" s="347"/>
      <c r="FMA971" s="347"/>
      <c r="FMB971" s="347"/>
      <c r="FMC971" s="347"/>
      <c r="FMD971" s="347"/>
      <c r="FME971" s="347"/>
      <c r="FMF971" s="347"/>
      <c r="FMG971" s="347"/>
      <c r="FMH971" s="347"/>
      <c r="FMI971" s="347"/>
      <c r="FMJ971" s="347"/>
      <c r="FMK971" s="347"/>
      <c r="FML971" s="347"/>
      <c r="FMM971" s="347"/>
      <c r="FMN971" s="347"/>
      <c r="FMO971" s="347"/>
      <c r="FMP971" s="347"/>
      <c r="FMQ971" s="347"/>
      <c r="FMR971" s="347"/>
      <c r="FMS971" s="347"/>
      <c r="FMT971" s="347"/>
      <c r="FMU971" s="347"/>
      <c r="FMV971" s="347"/>
      <c r="FMW971" s="347"/>
      <c r="FMX971" s="347"/>
      <c r="FMY971" s="347"/>
      <c r="FMZ971" s="347"/>
      <c r="FNA971" s="347"/>
      <c r="FNB971" s="347"/>
      <c r="FNC971" s="347"/>
      <c r="FND971" s="347"/>
      <c r="FNE971" s="347"/>
      <c r="FNF971" s="347"/>
      <c r="FNG971" s="347"/>
      <c r="FNH971" s="347"/>
      <c r="FNI971" s="347"/>
      <c r="FNJ971" s="347"/>
      <c r="FNK971" s="347"/>
      <c r="FNL971" s="347"/>
      <c r="FNM971" s="347"/>
      <c r="FNN971" s="347"/>
      <c r="FNO971" s="347"/>
      <c r="FNP971" s="347"/>
      <c r="FNQ971" s="347"/>
      <c r="FNR971" s="347"/>
      <c r="FNS971" s="347"/>
      <c r="FNT971" s="347"/>
      <c r="FNU971" s="347"/>
      <c r="FNV971" s="347"/>
      <c r="FNW971" s="347"/>
      <c r="FNX971" s="347"/>
      <c r="FNY971" s="347"/>
      <c r="FNZ971" s="347"/>
      <c r="FOA971" s="347"/>
      <c r="FOB971" s="347"/>
      <c r="FOC971" s="347"/>
      <c r="FOD971" s="347"/>
      <c r="FOE971" s="347"/>
      <c r="FOF971" s="347"/>
      <c r="FOG971" s="347"/>
      <c r="FOH971" s="347"/>
      <c r="FOI971" s="347"/>
      <c r="FOJ971" s="347"/>
      <c r="FOK971" s="347"/>
      <c r="FOL971" s="347"/>
      <c r="FOM971" s="347"/>
      <c r="FON971" s="347"/>
      <c r="FOO971" s="347"/>
      <c r="FOP971" s="347"/>
      <c r="FOQ971" s="347"/>
      <c r="FOR971" s="347"/>
      <c r="FOS971" s="347"/>
      <c r="FOT971" s="347"/>
      <c r="FOU971" s="347"/>
      <c r="FOV971" s="347"/>
      <c r="FOW971" s="347"/>
      <c r="FOX971" s="347"/>
      <c r="FOY971" s="347"/>
      <c r="FOZ971" s="347"/>
      <c r="FPA971" s="347"/>
      <c r="FPB971" s="347"/>
      <c r="FPC971" s="347"/>
      <c r="FPD971" s="347"/>
      <c r="FPE971" s="347"/>
      <c r="FPF971" s="347"/>
      <c r="FPG971" s="347"/>
      <c r="FPH971" s="347"/>
      <c r="FPI971" s="347"/>
      <c r="FPJ971" s="347"/>
      <c r="FPK971" s="347"/>
      <c r="FPL971" s="347"/>
      <c r="FPM971" s="347"/>
      <c r="FPN971" s="347"/>
      <c r="FPO971" s="347"/>
      <c r="FPP971" s="347"/>
      <c r="FPQ971" s="347"/>
      <c r="FPR971" s="347"/>
      <c r="FPS971" s="347"/>
      <c r="FPT971" s="347"/>
      <c r="FPU971" s="347"/>
      <c r="FPV971" s="347"/>
      <c r="FPW971" s="347"/>
      <c r="FPX971" s="347"/>
      <c r="FPY971" s="347"/>
      <c r="FPZ971" s="347"/>
      <c r="FQA971" s="347"/>
      <c r="FQB971" s="347"/>
      <c r="FQC971" s="347"/>
      <c r="FQD971" s="347"/>
      <c r="FQE971" s="347"/>
      <c r="FQF971" s="347"/>
      <c r="FQG971" s="347"/>
      <c r="FQH971" s="347"/>
      <c r="FQI971" s="347"/>
      <c r="FQJ971" s="347"/>
      <c r="FQK971" s="347"/>
      <c r="FQL971" s="347"/>
      <c r="FQM971" s="347"/>
      <c r="FQN971" s="347"/>
      <c r="FQO971" s="347"/>
      <c r="FQP971" s="347"/>
      <c r="FQQ971" s="347"/>
      <c r="FQR971" s="347"/>
      <c r="FQS971" s="347"/>
      <c r="FQT971" s="347"/>
      <c r="FQU971" s="347"/>
      <c r="FQV971" s="347"/>
      <c r="FQW971" s="347"/>
      <c r="FQX971" s="347"/>
      <c r="FQY971" s="347"/>
      <c r="FQZ971" s="347"/>
      <c r="FRA971" s="347"/>
      <c r="FRB971" s="347"/>
      <c r="FRC971" s="347"/>
      <c r="FRD971" s="347"/>
      <c r="FRE971" s="347"/>
      <c r="FRF971" s="347"/>
      <c r="FRG971" s="347"/>
      <c r="FRH971" s="347"/>
      <c r="FRI971" s="347"/>
      <c r="FRJ971" s="347"/>
      <c r="FRK971" s="347"/>
      <c r="FRL971" s="347"/>
      <c r="FRM971" s="347"/>
      <c r="FRN971" s="347"/>
      <c r="FRO971" s="347"/>
      <c r="FRP971" s="347"/>
      <c r="FRQ971" s="347"/>
      <c r="FRR971" s="347"/>
      <c r="FRS971" s="347"/>
      <c r="FRT971" s="347"/>
      <c r="FRU971" s="347"/>
      <c r="FRV971" s="347"/>
      <c r="FRW971" s="347"/>
      <c r="FRX971" s="347"/>
      <c r="FRY971" s="347"/>
      <c r="FRZ971" s="347"/>
      <c r="FSA971" s="347"/>
      <c r="FSB971" s="347"/>
      <c r="FSC971" s="347"/>
      <c r="FSD971" s="347"/>
      <c r="FSE971" s="347"/>
      <c r="FSF971" s="347"/>
      <c r="FSG971" s="347"/>
      <c r="FSH971" s="347"/>
      <c r="FSI971" s="347"/>
      <c r="FSJ971" s="347"/>
      <c r="FSK971" s="347"/>
      <c r="FSL971" s="347"/>
      <c r="FSM971" s="347"/>
      <c r="FSN971" s="347"/>
      <c r="FSO971" s="347"/>
      <c r="FSP971" s="347"/>
      <c r="FSQ971" s="347"/>
      <c r="FSR971" s="347"/>
      <c r="FSS971" s="347"/>
      <c r="FST971" s="347"/>
      <c r="FSU971" s="347"/>
      <c r="FSV971" s="347"/>
      <c r="FSW971" s="347"/>
      <c r="FSX971" s="347"/>
      <c r="FSY971" s="347"/>
      <c r="FSZ971" s="347"/>
      <c r="FTA971" s="347"/>
      <c r="FTB971" s="347"/>
      <c r="FTC971" s="347"/>
      <c r="FTD971" s="347"/>
      <c r="FTE971" s="347"/>
      <c r="FTF971" s="347"/>
      <c r="FTG971" s="347"/>
      <c r="FTH971" s="347"/>
      <c r="FTI971" s="347"/>
      <c r="FTJ971" s="347"/>
      <c r="FTK971" s="347"/>
      <c r="FTL971" s="347"/>
      <c r="FTM971" s="347"/>
      <c r="FTN971" s="347"/>
      <c r="FTO971" s="347"/>
      <c r="FTP971" s="347"/>
      <c r="FTQ971" s="347"/>
      <c r="FTR971" s="347"/>
      <c r="FTS971" s="347"/>
      <c r="FTT971" s="347"/>
      <c r="FTU971" s="347"/>
      <c r="FTV971" s="347"/>
      <c r="FTW971" s="347"/>
      <c r="FTX971" s="347"/>
      <c r="FTY971" s="347"/>
      <c r="FTZ971" s="347"/>
      <c r="FUA971" s="347"/>
      <c r="FUB971" s="347"/>
      <c r="FUC971" s="347"/>
      <c r="FUD971" s="347"/>
      <c r="FUE971" s="347"/>
      <c r="FUF971" s="347"/>
      <c r="FUG971" s="347"/>
      <c r="FUH971" s="347"/>
      <c r="FUI971" s="347"/>
      <c r="FUJ971" s="347"/>
      <c r="FUK971" s="347"/>
      <c r="FUL971" s="347"/>
      <c r="FUM971" s="347"/>
      <c r="FUN971" s="347"/>
      <c r="FUO971" s="347"/>
      <c r="FUP971" s="347"/>
      <c r="FUQ971" s="347"/>
      <c r="FUR971" s="347"/>
      <c r="FUS971" s="347"/>
      <c r="FUT971" s="347"/>
      <c r="FUU971" s="347"/>
      <c r="FUV971" s="347"/>
      <c r="FUW971" s="347"/>
      <c r="FUX971" s="347"/>
      <c r="FUY971" s="347"/>
      <c r="FUZ971" s="347"/>
      <c r="FVA971" s="347"/>
      <c r="FVB971" s="347"/>
      <c r="FVC971" s="347"/>
      <c r="FVD971" s="347"/>
      <c r="FVE971" s="347"/>
      <c r="FVF971" s="347"/>
      <c r="FVG971" s="347"/>
      <c r="FVH971" s="347"/>
      <c r="FVI971" s="347"/>
      <c r="FVJ971" s="347"/>
      <c r="FVK971" s="347"/>
      <c r="FVL971" s="347"/>
      <c r="FVM971" s="347"/>
      <c r="FVN971" s="347"/>
      <c r="FVO971" s="347"/>
      <c r="FVP971" s="347"/>
      <c r="FVQ971" s="347"/>
      <c r="FVR971" s="347"/>
      <c r="FVS971" s="347"/>
      <c r="FVT971" s="347"/>
      <c r="FVU971" s="347"/>
      <c r="FVV971" s="347"/>
      <c r="FVW971" s="347"/>
      <c r="FVX971" s="347"/>
      <c r="FVY971" s="347"/>
      <c r="FVZ971" s="347"/>
      <c r="FWA971" s="347"/>
      <c r="FWB971" s="347"/>
      <c r="FWC971" s="347"/>
      <c r="FWD971" s="347"/>
      <c r="FWE971" s="347"/>
      <c r="FWF971" s="347"/>
      <c r="FWG971" s="347"/>
      <c r="FWH971" s="347"/>
      <c r="FWI971" s="347"/>
      <c r="FWJ971" s="347"/>
      <c r="FWK971" s="347"/>
      <c r="FWL971" s="347"/>
      <c r="FWM971" s="347"/>
      <c r="FWN971" s="347"/>
      <c r="FWO971" s="347"/>
      <c r="FWP971" s="347"/>
      <c r="FWQ971" s="347"/>
      <c r="FWR971" s="347"/>
      <c r="FWS971" s="347"/>
      <c r="FWT971" s="347"/>
      <c r="FWU971" s="347"/>
      <c r="FWV971" s="347"/>
      <c r="FWW971" s="347"/>
      <c r="FWX971" s="347"/>
      <c r="FWY971" s="347"/>
      <c r="FWZ971" s="347"/>
      <c r="FXA971" s="347"/>
      <c r="FXB971" s="347"/>
      <c r="FXC971" s="347"/>
      <c r="FXD971" s="347"/>
      <c r="FXE971" s="347"/>
      <c r="FXF971" s="347"/>
      <c r="FXG971" s="347"/>
      <c r="FXH971" s="347"/>
      <c r="FXI971" s="347"/>
      <c r="FXJ971" s="347"/>
      <c r="FXK971" s="347"/>
      <c r="FXL971" s="347"/>
      <c r="FXM971" s="347"/>
      <c r="FXN971" s="347"/>
      <c r="FXO971" s="347"/>
      <c r="FXP971" s="347"/>
      <c r="FXQ971" s="347"/>
      <c r="FXR971" s="347"/>
      <c r="FXS971" s="347"/>
      <c r="FXT971" s="347"/>
      <c r="FXU971" s="347"/>
      <c r="FXV971" s="347"/>
      <c r="FXW971" s="347"/>
      <c r="FXX971" s="347"/>
      <c r="FXY971" s="347"/>
      <c r="FXZ971" s="347"/>
      <c r="FYA971" s="347"/>
      <c r="FYB971" s="347"/>
      <c r="FYC971" s="347"/>
      <c r="FYD971" s="347"/>
      <c r="FYE971" s="347"/>
      <c r="FYF971" s="347"/>
      <c r="FYG971" s="347"/>
      <c r="FYH971" s="347"/>
      <c r="FYI971" s="347"/>
      <c r="FYJ971" s="347"/>
      <c r="FYK971" s="347"/>
      <c r="FYL971" s="347"/>
      <c r="FYM971" s="347"/>
      <c r="FYN971" s="347"/>
      <c r="FYO971" s="347"/>
      <c r="FYP971" s="347"/>
      <c r="FYQ971" s="347"/>
      <c r="FYR971" s="347"/>
      <c r="FYS971" s="347"/>
      <c r="FYT971" s="347"/>
      <c r="FYU971" s="347"/>
      <c r="FYV971" s="347"/>
      <c r="FYW971" s="347"/>
      <c r="FYX971" s="347"/>
      <c r="FYY971" s="347"/>
      <c r="FYZ971" s="347"/>
      <c r="FZA971" s="347"/>
      <c r="FZB971" s="347"/>
      <c r="FZC971" s="347"/>
      <c r="FZD971" s="347"/>
      <c r="FZE971" s="347"/>
      <c r="FZF971" s="347"/>
      <c r="FZG971" s="347"/>
      <c r="FZH971" s="347"/>
      <c r="FZI971" s="347"/>
      <c r="FZJ971" s="347"/>
      <c r="FZK971" s="347"/>
      <c r="FZL971" s="347"/>
      <c r="FZM971" s="347"/>
      <c r="FZN971" s="347"/>
      <c r="FZO971" s="347"/>
      <c r="FZP971" s="347"/>
      <c r="FZQ971" s="347"/>
      <c r="FZR971" s="347"/>
      <c r="FZS971" s="347"/>
      <c r="FZT971" s="347"/>
      <c r="FZU971" s="347"/>
      <c r="FZV971" s="347"/>
      <c r="FZW971" s="347"/>
      <c r="FZX971" s="347"/>
      <c r="FZY971" s="347"/>
      <c r="FZZ971" s="347"/>
      <c r="GAA971" s="347"/>
      <c r="GAB971" s="347"/>
      <c r="GAC971" s="347"/>
      <c r="GAD971" s="347"/>
      <c r="GAE971" s="347"/>
      <c r="GAF971" s="347"/>
      <c r="GAG971" s="347"/>
      <c r="GAH971" s="347"/>
      <c r="GAI971" s="347"/>
      <c r="GAJ971" s="347"/>
      <c r="GAK971" s="347"/>
      <c r="GAL971" s="347"/>
      <c r="GAM971" s="347"/>
      <c r="GAN971" s="347"/>
      <c r="GAO971" s="347"/>
      <c r="GAP971" s="347"/>
      <c r="GAQ971" s="347"/>
      <c r="GAR971" s="347"/>
      <c r="GAS971" s="347"/>
      <c r="GAT971" s="347"/>
      <c r="GAU971" s="347"/>
      <c r="GAV971" s="347"/>
      <c r="GAW971" s="347"/>
      <c r="GAX971" s="347"/>
      <c r="GAY971" s="347"/>
      <c r="GAZ971" s="347"/>
      <c r="GBA971" s="347"/>
      <c r="GBB971" s="347"/>
      <c r="GBC971" s="347"/>
      <c r="GBD971" s="347"/>
      <c r="GBE971" s="347"/>
      <c r="GBF971" s="347"/>
      <c r="GBG971" s="347"/>
      <c r="GBH971" s="347"/>
      <c r="GBI971" s="347"/>
      <c r="GBJ971" s="347"/>
      <c r="GBK971" s="347"/>
      <c r="GBL971" s="347"/>
      <c r="GBM971" s="347"/>
      <c r="GBN971" s="347"/>
      <c r="GBO971" s="347"/>
      <c r="GBP971" s="347"/>
      <c r="GBQ971" s="347"/>
      <c r="GBR971" s="347"/>
      <c r="GBS971" s="347"/>
      <c r="GBT971" s="347"/>
      <c r="GBU971" s="347"/>
      <c r="GBV971" s="347"/>
      <c r="GBW971" s="347"/>
      <c r="GBX971" s="347"/>
      <c r="GBY971" s="347"/>
      <c r="GBZ971" s="347"/>
      <c r="GCA971" s="347"/>
      <c r="GCB971" s="347"/>
      <c r="GCC971" s="347"/>
      <c r="GCD971" s="347"/>
      <c r="GCE971" s="347"/>
      <c r="GCF971" s="347"/>
      <c r="GCG971" s="347"/>
      <c r="GCH971" s="347"/>
      <c r="GCI971" s="347"/>
      <c r="GCJ971" s="347"/>
      <c r="GCK971" s="347"/>
      <c r="GCL971" s="347"/>
      <c r="GCM971" s="347"/>
      <c r="GCN971" s="347"/>
      <c r="GCO971" s="347"/>
      <c r="GCP971" s="347"/>
      <c r="GCQ971" s="347"/>
      <c r="GCR971" s="347"/>
      <c r="GCS971" s="347"/>
      <c r="GCT971" s="347"/>
      <c r="GCU971" s="347"/>
      <c r="GCV971" s="347"/>
      <c r="GCW971" s="347"/>
      <c r="GCX971" s="347"/>
      <c r="GCY971" s="347"/>
      <c r="GCZ971" s="347"/>
      <c r="GDA971" s="347"/>
      <c r="GDB971" s="347"/>
      <c r="GDC971" s="347"/>
      <c r="GDD971" s="347"/>
      <c r="GDE971" s="347"/>
      <c r="GDF971" s="347"/>
      <c r="GDG971" s="347"/>
      <c r="GDH971" s="347"/>
      <c r="GDI971" s="347"/>
      <c r="GDJ971" s="347"/>
      <c r="GDK971" s="347"/>
      <c r="GDL971" s="347"/>
      <c r="GDM971" s="347"/>
      <c r="GDN971" s="347"/>
      <c r="GDO971" s="347"/>
      <c r="GDP971" s="347"/>
      <c r="GDQ971" s="347"/>
      <c r="GDR971" s="347"/>
      <c r="GDS971" s="347"/>
      <c r="GDT971" s="347"/>
      <c r="GDU971" s="347"/>
      <c r="GDV971" s="347"/>
      <c r="GDW971" s="347"/>
      <c r="GDX971" s="347"/>
      <c r="GDY971" s="347"/>
      <c r="GDZ971" s="347"/>
      <c r="GEA971" s="347"/>
      <c r="GEB971" s="347"/>
      <c r="GEC971" s="347"/>
      <c r="GED971" s="347"/>
      <c r="GEE971" s="347"/>
      <c r="GEF971" s="347"/>
      <c r="GEG971" s="347"/>
      <c r="GEH971" s="347"/>
      <c r="GEI971" s="347"/>
      <c r="GEJ971" s="347"/>
      <c r="GEK971" s="347"/>
      <c r="GEL971" s="347"/>
      <c r="GEM971" s="347"/>
      <c r="GEN971" s="347"/>
      <c r="GEO971" s="347"/>
      <c r="GEP971" s="347"/>
      <c r="GEQ971" s="347"/>
      <c r="GER971" s="347"/>
      <c r="GES971" s="347"/>
      <c r="GET971" s="347"/>
      <c r="GEU971" s="347"/>
      <c r="GEV971" s="347"/>
      <c r="GEW971" s="347"/>
      <c r="GEX971" s="347"/>
      <c r="GEY971" s="347"/>
      <c r="GEZ971" s="347"/>
      <c r="GFA971" s="347"/>
      <c r="GFB971" s="347"/>
      <c r="GFC971" s="347"/>
      <c r="GFD971" s="347"/>
      <c r="GFE971" s="347"/>
      <c r="GFF971" s="347"/>
    </row>
    <row r="972" spans="1:4894" s="50" customFormat="1" ht="45.75" customHeight="1">
      <c r="A972" s="589">
        <f>1+A971</f>
        <v>970</v>
      </c>
      <c r="B972" s="403" t="s">
        <v>9213</v>
      </c>
      <c r="C972" s="156" t="s">
        <v>9214</v>
      </c>
      <c r="D972" s="156" t="s">
        <v>6692</v>
      </c>
      <c r="E972" s="156">
        <v>45560</v>
      </c>
      <c r="F972" s="156">
        <v>45562</v>
      </c>
      <c r="G972" s="156">
        <v>45652</v>
      </c>
      <c r="H972" s="156" t="s">
        <v>416</v>
      </c>
      <c r="I972" s="156" t="s">
        <v>180</v>
      </c>
      <c r="J972" s="301" t="s">
        <v>9215</v>
      </c>
      <c r="K972" s="251">
        <v>2995194</v>
      </c>
      <c r="L972" s="156">
        <v>7</v>
      </c>
      <c r="M972" s="156" t="s">
        <v>97</v>
      </c>
      <c r="N972" s="156" t="s">
        <v>5078</v>
      </c>
      <c r="O972" s="156" t="s">
        <v>6113</v>
      </c>
      <c r="P972" s="156" t="s">
        <v>9216</v>
      </c>
      <c r="Q972" s="156" t="s">
        <v>9217</v>
      </c>
      <c r="R972" s="143">
        <f>+G972-F972</f>
        <v>90</v>
      </c>
      <c r="S972" s="134" t="s">
        <v>9218</v>
      </c>
      <c r="T972" s="253">
        <v>11223333</v>
      </c>
      <c r="U972" s="156" t="s">
        <v>9219</v>
      </c>
      <c r="V972" s="253">
        <f>+T972</f>
        <v>11223333</v>
      </c>
      <c r="W972" s="156">
        <v>45560</v>
      </c>
      <c r="X972" s="156" t="s">
        <v>103</v>
      </c>
      <c r="Y972" s="317">
        <f>+Z972+AA972+AB972</f>
        <v>11223333</v>
      </c>
      <c r="Z972" s="156">
        <v>11223333</v>
      </c>
      <c r="AA972" s="156">
        <v>0</v>
      </c>
      <c r="AB972" s="156">
        <v>0</v>
      </c>
      <c r="AC972" s="156">
        <v>0</v>
      </c>
      <c r="AD972" s="156">
        <v>0</v>
      </c>
      <c r="AE972" s="156">
        <v>0</v>
      </c>
      <c r="AF972" s="156">
        <v>0</v>
      </c>
      <c r="AG972" s="156">
        <v>0</v>
      </c>
      <c r="AH972" s="156">
        <v>0</v>
      </c>
      <c r="AI972" s="156">
        <v>0</v>
      </c>
      <c r="AJ972" s="156">
        <v>0</v>
      </c>
      <c r="AK972" s="156" t="s">
        <v>104</v>
      </c>
      <c r="AL972" s="103" t="s">
        <v>9220</v>
      </c>
      <c r="AM972" s="156" t="s">
        <v>9221</v>
      </c>
      <c r="AN972" s="156">
        <v>1121853156</v>
      </c>
      <c r="AO972" s="156" t="s">
        <v>114</v>
      </c>
      <c r="AP972" s="156" t="s">
        <v>114</v>
      </c>
      <c r="AQ972" s="156" t="s">
        <v>114</v>
      </c>
      <c r="AR972" s="156" t="s">
        <v>114</v>
      </c>
      <c r="AS972" s="156" t="s">
        <v>109</v>
      </c>
      <c r="AT972" s="156" t="s">
        <v>109</v>
      </c>
      <c r="AU972" s="156" t="s">
        <v>392</v>
      </c>
      <c r="AV972" s="156"/>
      <c r="AW972" s="156"/>
      <c r="AX972" s="156" t="s">
        <v>109</v>
      </c>
      <c r="AY972" s="156" t="s">
        <v>108</v>
      </c>
      <c r="AZ972" s="156"/>
      <c r="BA972" s="156"/>
      <c r="BB972" s="156"/>
      <c r="BC972" s="156"/>
      <c r="BD972" s="156"/>
      <c r="BE972" s="156"/>
      <c r="BF972" s="156"/>
      <c r="BG972" s="156"/>
      <c r="BH972" s="153">
        <f>T972+BB972</f>
        <v>11223333</v>
      </c>
      <c r="BI972" s="349" t="s">
        <v>113</v>
      </c>
      <c r="BJ972" s="240"/>
      <c r="BK972" s="240" t="s">
        <v>114</v>
      </c>
      <c r="BL972" s="240"/>
      <c r="BM972" s="437"/>
      <c r="BN972" s="156" t="s">
        <v>917</v>
      </c>
      <c r="BO972" s="156">
        <v>61</v>
      </c>
      <c r="BP972" s="156"/>
      <c r="BQ972" s="156" t="s">
        <v>114</v>
      </c>
      <c r="BR972" s="156" t="s">
        <v>114</v>
      </c>
      <c r="BS972" s="156" t="s">
        <v>114</v>
      </c>
      <c r="BT972" s="156" t="s">
        <v>114</v>
      </c>
      <c r="BU972" s="156" t="s">
        <v>4314</v>
      </c>
      <c r="BV972" s="156">
        <v>3108610669</v>
      </c>
      <c r="BW972" s="156" t="s">
        <v>4315</v>
      </c>
      <c r="BX972" s="156" t="s">
        <v>881</v>
      </c>
      <c r="BY972" s="156" t="s">
        <v>119</v>
      </c>
      <c r="BZ972" s="156">
        <v>16711699183</v>
      </c>
      <c r="CA972" s="157" t="s">
        <v>109</v>
      </c>
      <c r="CB972" s="157" t="s">
        <v>109</v>
      </c>
      <c r="CC972" s="157" t="s">
        <v>109</v>
      </c>
      <c r="CD972" s="156"/>
      <c r="CE972" s="156"/>
      <c r="CF972" s="156"/>
      <c r="CG972" s="156"/>
      <c r="CH972" s="156"/>
      <c r="CI972" s="156"/>
      <c r="CJ972" s="156"/>
      <c r="CK972" s="156"/>
      <c r="CL972" s="156"/>
      <c r="CM972" s="157" t="s">
        <v>109</v>
      </c>
      <c r="CN972" s="156"/>
      <c r="CO972" s="297"/>
      <c r="CP972" s="297"/>
      <c r="CQ972" s="297"/>
      <c r="CR972" s="297"/>
      <c r="CS972" s="297"/>
      <c r="CT972" s="297"/>
      <c r="CU972" s="297"/>
      <c r="CV972" s="297"/>
      <c r="CW972" s="297"/>
      <c r="CX972" s="297"/>
      <c r="CY972" s="297"/>
      <c r="CZ972" s="297"/>
      <c r="DA972" s="297"/>
      <c r="DB972" s="297"/>
      <c r="DC972" s="297"/>
      <c r="DD972" s="297"/>
      <c r="DE972" s="297"/>
      <c r="DF972" s="297"/>
      <c r="DG972" s="297"/>
      <c r="DH972" s="297"/>
      <c r="DI972" s="297"/>
      <c r="DJ972" s="297"/>
      <c r="DK972" s="297"/>
      <c r="DL972" s="297"/>
      <c r="DM972" s="297"/>
      <c r="DN972" s="297"/>
      <c r="DO972" s="297"/>
      <c r="DP972" s="297"/>
      <c r="DQ972" s="297"/>
      <c r="DR972" s="297"/>
      <c r="DS972" s="297"/>
      <c r="DT972" s="297"/>
      <c r="DU972" s="297"/>
      <c r="DV972" s="297"/>
      <c r="DW972" s="297"/>
      <c r="DX972" s="297"/>
      <c r="DY972" s="297"/>
      <c r="DZ972" s="297"/>
      <c r="EA972" s="297"/>
      <c r="EB972" s="297"/>
      <c r="EC972" s="297"/>
      <c r="ED972" s="297"/>
      <c r="EE972" s="297"/>
      <c r="EF972" s="297"/>
      <c r="EG972" s="297"/>
      <c r="EH972" s="297"/>
      <c r="EI972" s="297"/>
      <c r="EJ972" s="297"/>
      <c r="EK972" s="297"/>
      <c r="EL972" s="297"/>
      <c r="EM972" s="297"/>
      <c r="EN972" s="297"/>
      <c r="EO972" s="297"/>
      <c r="EP972" s="297"/>
      <c r="EQ972" s="297"/>
      <c r="ER972" s="297"/>
      <c r="ES972" s="297"/>
      <c r="ET972" s="297"/>
      <c r="EU972" s="297"/>
      <c r="EV972" s="297"/>
      <c r="EW972" s="297"/>
      <c r="EX972" s="297"/>
      <c r="EY972" s="297"/>
      <c r="EZ972" s="297"/>
      <c r="FA972" s="297"/>
      <c r="FB972" s="297"/>
      <c r="FC972" s="297"/>
      <c r="FD972" s="297"/>
      <c r="FE972" s="297"/>
      <c r="FF972" s="297"/>
      <c r="FG972" s="297"/>
      <c r="FH972" s="297"/>
      <c r="FI972" s="297"/>
      <c r="FJ972" s="297"/>
      <c r="FK972" s="297"/>
      <c r="FL972" s="297"/>
      <c r="FM972" s="297"/>
      <c r="FN972" s="297"/>
      <c r="FO972" s="297"/>
      <c r="FP972" s="297"/>
      <c r="FQ972" s="297"/>
      <c r="FR972" s="297"/>
      <c r="FS972" s="297"/>
      <c r="FT972" s="297"/>
      <c r="FU972" s="297"/>
      <c r="FV972" s="297"/>
      <c r="FW972" s="297"/>
      <c r="FX972" s="297"/>
      <c r="FY972" s="297"/>
      <c r="FZ972" s="297"/>
      <c r="GA972" s="297"/>
      <c r="GB972" s="297"/>
      <c r="GC972" s="297"/>
      <c r="GD972" s="297"/>
      <c r="GE972" s="297"/>
      <c r="GF972" s="297"/>
      <c r="GG972" s="297"/>
      <c r="GH972" s="297"/>
      <c r="GI972" s="297"/>
      <c r="GJ972" s="297"/>
      <c r="GK972" s="297"/>
      <c r="GL972" s="297"/>
      <c r="GM972" s="297"/>
      <c r="GN972" s="297"/>
      <c r="GO972" s="297"/>
      <c r="GP972" s="297"/>
      <c r="GQ972" s="297"/>
      <c r="GR972" s="297"/>
      <c r="GS972" s="297"/>
      <c r="GT972" s="297"/>
      <c r="GU972" s="297"/>
      <c r="GV972" s="328"/>
      <c r="GW972" s="328"/>
      <c r="GX972" s="328"/>
      <c r="GY972" s="328"/>
      <c r="GZ972" s="328"/>
      <c r="HA972" s="328"/>
      <c r="HB972" s="328"/>
      <c r="HC972" s="328"/>
      <c r="HD972" s="328"/>
      <c r="HE972" s="328"/>
      <c r="HF972" s="328"/>
      <c r="HG972" s="328"/>
      <c r="HH972" s="328"/>
      <c r="HI972" s="328"/>
      <c r="HJ972" s="328"/>
      <c r="HK972" s="328"/>
      <c r="HL972" s="328"/>
      <c r="HM972" s="328"/>
      <c r="HN972" s="328"/>
      <c r="HO972" s="328"/>
      <c r="HP972" s="328"/>
      <c r="HQ972" s="328"/>
      <c r="HR972" s="328"/>
      <c r="HS972" s="328"/>
      <c r="HT972" s="328"/>
      <c r="HU972" s="328"/>
      <c r="HV972" s="328"/>
      <c r="HW972" s="328"/>
      <c r="HX972" s="328"/>
      <c r="HY972" s="328"/>
      <c r="HZ972" s="328"/>
      <c r="IA972" s="328"/>
      <c r="IB972" s="328"/>
      <c r="IC972" s="328"/>
      <c r="ID972" s="328"/>
      <c r="IE972" s="328"/>
      <c r="IF972" s="328"/>
      <c r="IG972" s="328"/>
      <c r="IH972" s="328"/>
      <c r="II972" s="328"/>
      <c r="IJ972" s="328"/>
      <c r="IK972" s="328"/>
      <c r="IL972" s="328"/>
      <c r="IM972" s="328"/>
      <c r="IN972" s="328"/>
      <c r="IO972" s="328"/>
      <c r="IP972" s="328"/>
      <c r="IQ972" s="328"/>
      <c r="IR972" s="328"/>
      <c r="IS972" s="328"/>
      <c r="IT972" s="328"/>
      <c r="IU972" s="328"/>
      <c r="IV972" s="328"/>
      <c r="IW972" s="328"/>
      <c r="IX972" s="328"/>
      <c r="IY972" s="328"/>
      <c r="IZ972" s="328"/>
      <c r="JA972" s="328"/>
      <c r="JB972" s="328"/>
      <c r="JC972" s="328"/>
      <c r="JD972" s="328"/>
      <c r="JE972" s="328"/>
      <c r="JF972" s="328"/>
      <c r="JG972" s="328"/>
      <c r="JH972" s="328"/>
      <c r="JI972" s="328"/>
      <c r="JJ972" s="328"/>
      <c r="JK972" s="328"/>
      <c r="JL972" s="328"/>
      <c r="JM972" s="328"/>
      <c r="JN972" s="328"/>
      <c r="JO972" s="328"/>
      <c r="JP972" s="328"/>
      <c r="JQ972" s="328"/>
      <c r="JR972" s="328"/>
      <c r="JS972" s="328"/>
      <c r="JT972" s="328"/>
      <c r="JU972" s="328"/>
      <c r="JV972" s="328"/>
      <c r="JW972" s="328"/>
      <c r="JX972" s="328"/>
      <c r="JY972" s="328"/>
      <c r="JZ972" s="328"/>
      <c r="KA972" s="328"/>
      <c r="KB972" s="328"/>
      <c r="KC972" s="328"/>
      <c r="KD972" s="328"/>
      <c r="KE972" s="328"/>
      <c r="KF972" s="328"/>
      <c r="KG972" s="328"/>
      <c r="KH972" s="328"/>
      <c r="KI972" s="328"/>
      <c r="KJ972" s="328"/>
      <c r="KK972" s="328"/>
      <c r="KL972" s="328"/>
      <c r="KM972" s="328"/>
      <c r="KN972" s="328"/>
      <c r="KO972" s="328"/>
      <c r="KP972" s="328"/>
      <c r="KQ972" s="328"/>
      <c r="KR972" s="328"/>
      <c r="KS972" s="328"/>
      <c r="KT972" s="328"/>
      <c r="KU972" s="328"/>
      <c r="KV972" s="328"/>
      <c r="KW972" s="328"/>
      <c r="KX972" s="328"/>
      <c r="KY972" s="328"/>
      <c r="KZ972" s="328"/>
      <c r="LA972" s="328"/>
      <c r="LB972" s="328"/>
      <c r="LC972" s="328"/>
      <c r="LD972" s="328"/>
      <c r="LE972" s="328"/>
      <c r="LF972" s="328"/>
      <c r="LG972" s="328"/>
      <c r="LH972" s="328"/>
      <c r="LI972" s="328"/>
      <c r="LJ972" s="328"/>
      <c r="LK972" s="328"/>
      <c r="LL972" s="328"/>
      <c r="LM972" s="328"/>
      <c r="LN972" s="328"/>
      <c r="LO972" s="328"/>
      <c r="LP972" s="328"/>
      <c r="LQ972" s="328"/>
      <c r="LR972" s="328"/>
      <c r="LS972" s="328"/>
      <c r="LT972" s="328"/>
      <c r="LU972" s="328"/>
      <c r="LV972" s="328"/>
      <c r="LW972" s="328"/>
      <c r="LX972" s="328"/>
      <c r="LY972" s="328"/>
      <c r="LZ972" s="328"/>
      <c r="MA972" s="328"/>
      <c r="MB972" s="328"/>
      <c r="MC972" s="328"/>
      <c r="MD972" s="328"/>
      <c r="ME972" s="328"/>
      <c r="MF972" s="328"/>
      <c r="MG972" s="328"/>
      <c r="MH972" s="328"/>
      <c r="MI972" s="328"/>
      <c r="MJ972" s="328"/>
      <c r="MK972" s="328"/>
      <c r="ML972" s="328"/>
      <c r="MM972" s="328"/>
      <c r="MN972" s="328"/>
      <c r="MO972" s="328"/>
      <c r="MP972" s="328"/>
      <c r="MQ972" s="328"/>
      <c r="MR972" s="328"/>
      <c r="MS972" s="328"/>
      <c r="MT972" s="328"/>
      <c r="MU972" s="328"/>
      <c r="MV972" s="328"/>
      <c r="MW972" s="328"/>
      <c r="MX972" s="328"/>
      <c r="MY972" s="328"/>
      <c r="MZ972" s="328"/>
      <c r="NA972" s="328"/>
      <c r="NB972" s="328"/>
      <c r="NC972" s="328"/>
      <c r="ND972" s="328"/>
      <c r="NE972" s="328"/>
      <c r="NF972" s="328"/>
      <c r="NG972" s="328"/>
      <c r="NH972" s="328"/>
      <c r="NI972" s="328"/>
      <c r="NJ972" s="328"/>
      <c r="NK972" s="328"/>
      <c r="NL972" s="328"/>
      <c r="NM972" s="328"/>
      <c r="NN972" s="328"/>
      <c r="NO972" s="328"/>
      <c r="NP972" s="328"/>
      <c r="NQ972" s="328"/>
      <c r="NR972" s="328"/>
      <c r="NS972" s="328"/>
      <c r="NT972" s="328"/>
      <c r="NU972" s="328"/>
      <c r="NV972" s="328"/>
      <c r="NW972" s="328"/>
      <c r="NX972" s="328"/>
      <c r="NY972" s="328"/>
      <c r="NZ972" s="328"/>
      <c r="OA972" s="328"/>
      <c r="OB972" s="328"/>
      <c r="OC972" s="328"/>
      <c r="OD972" s="328"/>
      <c r="OE972" s="328"/>
      <c r="OF972" s="328"/>
      <c r="OG972" s="328"/>
      <c r="OH972" s="328"/>
      <c r="OI972" s="328"/>
      <c r="OJ972" s="328"/>
      <c r="OK972" s="328"/>
      <c r="OL972" s="328"/>
      <c r="OM972" s="328"/>
      <c r="ON972" s="328"/>
      <c r="OO972" s="328"/>
      <c r="OP972" s="328"/>
      <c r="OQ972" s="328"/>
      <c r="OR972" s="328"/>
      <c r="OS972" s="328"/>
      <c r="OT972" s="328"/>
      <c r="OU972" s="328"/>
      <c r="OV972" s="328"/>
      <c r="OW972" s="328"/>
      <c r="OX972" s="328"/>
      <c r="OY972" s="328"/>
      <c r="OZ972" s="328"/>
      <c r="PA972" s="328"/>
      <c r="PB972" s="328"/>
      <c r="PC972" s="328"/>
      <c r="PD972" s="328"/>
      <c r="PE972" s="328"/>
      <c r="PF972" s="328"/>
      <c r="PG972" s="328"/>
      <c r="PH972" s="328"/>
      <c r="PI972" s="328"/>
      <c r="PJ972" s="328"/>
      <c r="PK972" s="328"/>
      <c r="PL972" s="328"/>
      <c r="PM972" s="328"/>
      <c r="PN972" s="328"/>
      <c r="PO972" s="328"/>
      <c r="PP972" s="328"/>
      <c r="PQ972" s="328"/>
      <c r="PR972" s="328"/>
      <c r="PS972" s="328"/>
      <c r="PT972" s="328"/>
      <c r="PU972" s="328"/>
      <c r="PV972" s="328"/>
      <c r="PW972" s="328"/>
      <c r="PX972" s="328"/>
      <c r="PY972" s="328"/>
      <c r="PZ972" s="328"/>
      <c r="QA972" s="328"/>
      <c r="QB972" s="328"/>
      <c r="QC972" s="328"/>
      <c r="QD972" s="328"/>
      <c r="QE972" s="328"/>
      <c r="QF972" s="328"/>
      <c r="QG972" s="328"/>
      <c r="QH972" s="328"/>
      <c r="QI972" s="328"/>
      <c r="QJ972" s="328"/>
      <c r="QK972" s="328"/>
      <c r="QL972" s="328"/>
      <c r="QM972" s="328"/>
      <c r="QN972" s="328"/>
      <c r="QO972" s="328"/>
      <c r="QP972" s="328"/>
      <c r="QQ972" s="328"/>
      <c r="QR972" s="328"/>
      <c r="QS972" s="328"/>
      <c r="QT972" s="328"/>
      <c r="QU972" s="328"/>
      <c r="QV972" s="328"/>
      <c r="QW972" s="328"/>
      <c r="QX972" s="328"/>
      <c r="QY972" s="328"/>
      <c r="QZ972" s="328"/>
      <c r="RA972" s="328"/>
      <c r="RB972" s="328"/>
      <c r="RC972" s="328"/>
      <c r="RD972" s="328"/>
      <c r="RE972" s="328"/>
      <c r="RF972" s="328"/>
      <c r="RG972" s="328"/>
      <c r="RH972" s="328"/>
      <c r="RI972" s="328"/>
      <c r="RJ972" s="328"/>
      <c r="RK972" s="328"/>
      <c r="RL972" s="328"/>
      <c r="RM972" s="328"/>
      <c r="RN972" s="328"/>
      <c r="RO972" s="328"/>
      <c r="RP972" s="328"/>
      <c r="RQ972" s="328"/>
      <c r="RR972" s="328"/>
      <c r="RS972" s="328"/>
      <c r="RT972" s="328"/>
      <c r="RU972" s="328"/>
      <c r="RV972" s="328"/>
      <c r="RW972" s="328"/>
      <c r="RX972" s="328"/>
      <c r="RY972" s="328"/>
      <c r="RZ972" s="328"/>
      <c r="SA972" s="328"/>
      <c r="SB972" s="328"/>
      <c r="SC972" s="328"/>
      <c r="SD972" s="328"/>
      <c r="SE972" s="328"/>
      <c r="SF972" s="328"/>
      <c r="SG972" s="328"/>
      <c r="SH972" s="328"/>
      <c r="SI972" s="328"/>
      <c r="SJ972" s="328"/>
      <c r="SK972" s="328"/>
      <c r="SL972" s="328"/>
      <c r="SM972" s="328"/>
      <c r="SN972" s="328"/>
      <c r="SO972" s="328"/>
      <c r="SP972" s="328"/>
      <c r="SQ972" s="328"/>
      <c r="SR972" s="328"/>
      <c r="SS972" s="328"/>
      <c r="ST972" s="328"/>
      <c r="SU972" s="328"/>
      <c r="SV972" s="328"/>
      <c r="SW972" s="328"/>
      <c r="SX972" s="328"/>
      <c r="SY972" s="328"/>
      <c r="SZ972" s="328"/>
      <c r="TA972" s="328"/>
      <c r="TB972" s="328"/>
      <c r="TC972" s="328"/>
      <c r="TD972" s="328"/>
      <c r="TE972" s="328"/>
      <c r="TF972" s="328"/>
      <c r="TG972" s="328"/>
      <c r="TH972" s="328"/>
      <c r="TI972" s="328"/>
      <c r="TJ972" s="328"/>
      <c r="TK972" s="328"/>
      <c r="TL972" s="328"/>
      <c r="TM972" s="328"/>
      <c r="TN972" s="328"/>
      <c r="TO972" s="328"/>
      <c r="TP972" s="328"/>
      <c r="TQ972" s="328"/>
      <c r="TR972" s="328"/>
      <c r="TS972" s="328"/>
      <c r="TT972" s="328"/>
      <c r="TU972" s="328"/>
      <c r="TV972" s="328"/>
      <c r="TW972" s="328"/>
      <c r="TX972" s="328"/>
      <c r="TY972" s="328"/>
      <c r="TZ972" s="328"/>
      <c r="UA972" s="328"/>
      <c r="UB972" s="328"/>
      <c r="UC972" s="328"/>
      <c r="UD972" s="328"/>
      <c r="UE972" s="328"/>
      <c r="UF972" s="328"/>
      <c r="UG972" s="328"/>
      <c r="UH972" s="328"/>
      <c r="UI972" s="328"/>
      <c r="UJ972" s="328"/>
      <c r="UK972" s="328"/>
      <c r="UL972" s="328"/>
      <c r="UM972" s="328"/>
      <c r="UN972" s="328"/>
      <c r="UO972" s="328"/>
      <c r="UP972" s="328"/>
      <c r="UQ972" s="328"/>
      <c r="UR972" s="328"/>
      <c r="US972" s="328"/>
      <c r="UT972" s="328"/>
      <c r="UU972" s="328"/>
      <c r="UV972" s="328"/>
      <c r="UW972" s="328"/>
      <c r="UX972" s="328"/>
      <c r="UY972" s="328"/>
      <c r="UZ972" s="328"/>
      <c r="VA972" s="328"/>
      <c r="VB972" s="328"/>
      <c r="VC972" s="328"/>
      <c r="VD972" s="328"/>
      <c r="VE972" s="328"/>
      <c r="VF972" s="328"/>
      <c r="VG972" s="328"/>
      <c r="VH972" s="328"/>
      <c r="VI972" s="328"/>
      <c r="VJ972" s="328"/>
      <c r="VK972" s="328"/>
      <c r="VL972" s="328"/>
      <c r="VM972" s="328"/>
      <c r="VN972" s="328"/>
      <c r="VO972" s="328"/>
      <c r="VP972" s="328"/>
      <c r="VQ972" s="328"/>
      <c r="VR972" s="328"/>
      <c r="VS972" s="328"/>
      <c r="VT972" s="328"/>
      <c r="VU972" s="328"/>
      <c r="VV972" s="328"/>
      <c r="VW972" s="328"/>
      <c r="VX972" s="328"/>
      <c r="VY972" s="328"/>
      <c r="VZ972" s="328"/>
      <c r="WA972" s="328"/>
      <c r="WB972" s="328"/>
      <c r="WC972" s="328"/>
      <c r="WD972" s="328"/>
      <c r="WE972" s="328"/>
      <c r="WF972" s="328"/>
      <c r="WG972" s="328"/>
      <c r="WH972" s="328"/>
      <c r="WI972" s="328"/>
      <c r="WJ972" s="328"/>
      <c r="WK972" s="328"/>
      <c r="WL972" s="328"/>
      <c r="WM972" s="328"/>
      <c r="WN972" s="328"/>
      <c r="WO972" s="328"/>
      <c r="WP972" s="328"/>
      <c r="WQ972" s="328"/>
      <c r="WR972" s="328"/>
      <c r="WS972" s="328"/>
      <c r="WT972" s="328"/>
      <c r="WU972" s="328"/>
      <c r="WV972" s="328"/>
      <c r="WW972" s="328"/>
      <c r="WX972" s="328"/>
      <c r="WY972" s="328"/>
      <c r="WZ972" s="328"/>
      <c r="XA972" s="328"/>
      <c r="XB972" s="328"/>
      <c r="XC972" s="328"/>
      <c r="XD972" s="328"/>
      <c r="XE972" s="328"/>
      <c r="XF972" s="328"/>
      <c r="XG972" s="328"/>
      <c r="XH972" s="328"/>
      <c r="XI972" s="328"/>
      <c r="XJ972" s="328"/>
      <c r="XK972" s="328"/>
      <c r="XL972" s="328"/>
      <c r="XM972" s="328"/>
      <c r="XN972" s="328"/>
      <c r="XO972" s="328"/>
      <c r="XP972" s="328"/>
      <c r="XQ972" s="328"/>
      <c r="XR972" s="328"/>
      <c r="XS972" s="328"/>
      <c r="XT972" s="328"/>
      <c r="XU972" s="328"/>
      <c r="XV972" s="328"/>
      <c r="XW972" s="328"/>
      <c r="XX972" s="328"/>
      <c r="XY972" s="328"/>
      <c r="XZ972" s="328"/>
      <c r="YA972" s="328"/>
      <c r="YB972" s="328"/>
      <c r="YC972" s="328"/>
      <c r="YD972" s="328"/>
      <c r="YE972" s="328"/>
      <c r="YF972" s="328"/>
      <c r="YG972" s="328"/>
      <c r="YH972" s="328"/>
      <c r="YI972" s="328"/>
      <c r="YJ972" s="328"/>
      <c r="YK972" s="328"/>
      <c r="YL972" s="328"/>
      <c r="YM972" s="328"/>
      <c r="YN972" s="328"/>
      <c r="YO972" s="328"/>
      <c r="YP972" s="328"/>
      <c r="YQ972" s="328"/>
      <c r="YR972" s="328"/>
      <c r="YS972" s="328"/>
      <c r="YT972" s="328"/>
      <c r="YU972" s="328"/>
      <c r="YV972" s="328"/>
      <c r="YW972" s="328"/>
      <c r="YX972" s="328"/>
      <c r="YY972" s="328"/>
      <c r="YZ972" s="328"/>
      <c r="ZA972" s="328"/>
      <c r="ZB972" s="328"/>
      <c r="ZC972" s="328"/>
      <c r="ZD972" s="328"/>
      <c r="ZE972" s="328"/>
      <c r="ZF972" s="328"/>
      <c r="ZG972" s="328"/>
      <c r="ZH972" s="328"/>
      <c r="ZI972" s="328"/>
      <c r="ZJ972" s="328"/>
      <c r="ZK972" s="328"/>
      <c r="ZL972" s="328"/>
      <c r="ZM972" s="328"/>
      <c r="ZN972" s="328"/>
      <c r="ZO972" s="328"/>
      <c r="ZP972" s="328"/>
      <c r="ZQ972" s="328"/>
      <c r="ZR972" s="328"/>
      <c r="ZS972" s="328"/>
      <c r="ZT972" s="328"/>
      <c r="ZU972" s="328"/>
      <c r="ZV972" s="328"/>
      <c r="ZW972" s="328"/>
      <c r="ZX972" s="328"/>
      <c r="ZY972" s="328"/>
      <c r="ZZ972" s="328"/>
      <c r="AAA972" s="328"/>
      <c r="AAB972" s="328"/>
      <c r="AAC972" s="328"/>
      <c r="AAD972" s="328"/>
      <c r="AAE972" s="328"/>
      <c r="AAF972" s="328"/>
      <c r="AAG972" s="328"/>
      <c r="AAH972" s="328"/>
      <c r="AAI972" s="328"/>
      <c r="AAJ972" s="328"/>
      <c r="AAK972" s="328"/>
      <c r="AAL972" s="328"/>
      <c r="AAM972" s="328"/>
      <c r="AAN972" s="328"/>
      <c r="AAO972" s="328"/>
      <c r="AAP972" s="328"/>
      <c r="AAQ972" s="328"/>
      <c r="AAR972" s="328"/>
      <c r="AAS972" s="328"/>
      <c r="AAT972" s="328"/>
      <c r="AAU972" s="328"/>
      <c r="AAV972" s="328"/>
      <c r="AAW972" s="328"/>
      <c r="AAX972" s="328"/>
      <c r="AAY972" s="328"/>
      <c r="AAZ972" s="328"/>
      <c r="ABA972" s="328"/>
      <c r="ABB972" s="328"/>
      <c r="ABC972" s="328"/>
      <c r="ABD972" s="328"/>
      <c r="ABE972" s="328"/>
      <c r="ABF972" s="328"/>
      <c r="ABG972" s="328"/>
      <c r="ABH972" s="328"/>
      <c r="ABI972" s="290"/>
      <c r="ABJ972" s="290"/>
      <c r="ABK972" s="290"/>
      <c r="ABL972" s="290"/>
      <c r="ABM972" s="290"/>
      <c r="ABN972" s="290"/>
      <c r="ABO972" s="290"/>
      <c r="ABP972" s="290"/>
      <c r="ABQ972" s="290"/>
      <c r="ABR972" s="290"/>
      <c r="ABS972" s="290"/>
      <c r="ABT972" s="290"/>
      <c r="ABU972" s="290"/>
      <c r="ABV972" s="290"/>
      <c r="ABW972" s="290"/>
      <c r="ABX972" s="290"/>
      <c r="ABY972" s="290"/>
      <c r="ABZ972" s="290"/>
      <c r="ACA972" s="290"/>
      <c r="ACB972" s="290"/>
      <c r="ACC972" s="290"/>
      <c r="ACD972" s="290"/>
      <c r="ACE972" s="290"/>
      <c r="ACF972" s="290"/>
      <c r="ACG972" s="290"/>
      <c r="ACH972" s="290"/>
      <c r="ACI972" s="290"/>
      <c r="ACJ972" s="290"/>
      <c r="ACK972" s="290"/>
      <c r="ACL972" s="290"/>
      <c r="ACM972" s="290"/>
      <c r="ACN972" s="290"/>
      <c r="ACO972" s="290"/>
      <c r="ACP972" s="290"/>
      <c r="ACQ972" s="290"/>
      <c r="ACR972" s="290"/>
      <c r="ACS972" s="290"/>
      <c r="ACT972" s="290"/>
      <c r="ACU972" s="290"/>
      <c r="ACV972" s="290"/>
      <c r="ACW972" s="290"/>
      <c r="ACX972" s="290"/>
      <c r="ACY972" s="290"/>
      <c r="ACZ972" s="290"/>
      <c r="ADA972" s="290"/>
      <c r="ADB972" s="290"/>
      <c r="ADC972" s="290"/>
      <c r="ADD972" s="290"/>
      <c r="ADE972" s="290"/>
      <c r="ADF972" s="290"/>
      <c r="ADG972" s="290"/>
      <c r="ADH972" s="290"/>
      <c r="ADI972" s="290"/>
      <c r="ADJ972" s="290"/>
      <c r="ADK972" s="290"/>
      <c r="ADL972" s="290"/>
      <c r="ADM972" s="290"/>
      <c r="ADN972" s="290"/>
      <c r="ADO972" s="290"/>
      <c r="ADP972" s="290"/>
      <c r="ADQ972" s="290"/>
      <c r="ADR972" s="290"/>
      <c r="ADS972" s="290"/>
      <c r="ADT972" s="290"/>
      <c r="ADU972" s="290"/>
      <c r="ADV972" s="290"/>
      <c r="ADW972" s="290"/>
      <c r="ADX972" s="290"/>
      <c r="ADY972" s="290"/>
      <c r="ADZ972" s="290"/>
      <c r="AEA972" s="290"/>
      <c r="AEB972" s="290"/>
      <c r="AEC972" s="290"/>
      <c r="AED972" s="290"/>
      <c r="AEE972" s="290"/>
      <c r="AEF972" s="290"/>
      <c r="AEG972" s="290"/>
      <c r="AEH972" s="290"/>
      <c r="AEI972" s="290"/>
      <c r="AEJ972" s="290"/>
      <c r="AEK972" s="290"/>
      <c r="AEL972" s="290"/>
      <c r="AEM972" s="290"/>
      <c r="AEN972" s="290"/>
      <c r="AEO972" s="290"/>
      <c r="AEP972" s="290"/>
      <c r="AEQ972" s="290"/>
      <c r="AER972" s="290"/>
      <c r="AES972" s="290"/>
      <c r="AET972" s="290"/>
      <c r="AEU972" s="290"/>
      <c r="AEV972" s="290"/>
      <c r="AEW972" s="290"/>
      <c r="AEX972" s="290"/>
      <c r="AEY972" s="290"/>
      <c r="AEZ972" s="290"/>
      <c r="AFA972" s="290"/>
      <c r="AFB972" s="290"/>
      <c r="AFC972" s="290"/>
      <c r="AFD972" s="290"/>
      <c r="AFE972" s="290"/>
      <c r="AFF972" s="290"/>
      <c r="AFG972" s="290"/>
      <c r="AFH972" s="290"/>
      <c r="AFI972" s="290"/>
      <c r="AFJ972" s="290"/>
      <c r="AFK972" s="290"/>
      <c r="AFL972" s="290"/>
      <c r="AFM972" s="290"/>
      <c r="AFN972" s="290"/>
      <c r="AFO972" s="290"/>
      <c r="AFP972" s="290"/>
      <c r="AFQ972" s="290"/>
      <c r="AFR972" s="290"/>
      <c r="AFS972" s="290"/>
      <c r="AFT972" s="290"/>
      <c r="AFU972" s="290"/>
      <c r="AFV972" s="290"/>
      <c r="AFW972" s="290"/>
      <c r="AFX972" s="290"/>
      <c r="AFY972" s="290"/>
      <c r="AFZ972" s="290"/>
      <c r="AGA972" s="290"/>
      <c r="AGB972" s="290"/>
      <c r="AGC972" s="290"/>
      <c r="AGD972" s="290"/>
      <c r="AGE972" s="290"/>
      <c r="AGF972" s="290"/>
      <c r="AGG972" s="290"/>
      <c r="AGH972" s="290"/>
      <c r="AGI972" s="290"/>
      <c r="AGJ972" s="290"/>
      <c r="AGK972" s="290"/>
      <c r="AGL972" s="290"/>
      <c r="AGM972" s="290"/>
      <c r="AGN972" s="290"/>
      <c r="AGO972" s="290"/>
      <c r="AGP972" s="290"/>
      <c r="AGQ972" s="290"/>
      <c r="AGR972" s="290"/>
      <c r="AGS972" s="290"/>
      <c r="AGT972" s="290"/>
      <c r="AGU972" s="290"/>
      <c r="AGV972" s="290"/>
      <c r="AGW972" s="290"/>
      <c r="AGX972" s="290"/>
      <c r="AGY972" s="290"/>
      <c r="AGZ972" s="290"/>
      <c r="AHA972" s="290"/>
      <c r="AHB972" s="290"/>
      <c r="AHC972" s="290"/>
      <c r="AHD972" s="290"/>
      <c r="AHE972" s="290"/>
      <c r="AHF972" s="290"/>
      <c r="AHG972" s="290"/>
      <c r="AHH972" s="290"/>
      <c r="AHI972" s="290"/>
      <c r="AHJ972" s="290"/>
      <c r="AHK972" s="290"/>
      <c r="AHL972" s="290"/>
      <c r="AHM972" s="290"/>
      <c r="AHN972" s="290"/>
      <c r="AHO972" s="290"/>
      <c r="AHP972" s="290"/>
      <c r="AHQ972" s="290"/>
      <c r="AHR972" s="290"/>
      <c r="AHS972" s="290"/>
      <c r="AHT972" s="290"/>
      <c r="AHU972" s="290"/>
      <c r="AHV972" s="290"/>
      <c r="AHW972" s="290"/>
      <c r="AHX972" s="290"/>
      <c r="AHY972" s="290"/>
      <c r="AHZ972" s="290"/>
      <c r="AIA972" s="290"/>
      <c r="AIB972" s="290"/>
      <c r="AIC972" s="290"/>
      <c r="AID972" s="290"/>
      <c r="AIE972" s="290"/>
      <c r="AIF972" s="290"/>
      <c r="AIG972" s="290"/>
      <c r="AIH972" s="290"/>
      <c r="AII972" s="290"/>
      <c r="AIJ972" s="290"/>
      <c r="AIK972" s="290"/>
      <c r="AIL972" s="290"/>
      <c r="AIM972" s="290"/>
      <c r="AIN972" s="290"/>
      <c r="AIO972" s="290"/>
      <c r="AIP972" s="290"/>
      <c r="AIQ972" s="290"/>
      <c r="AIR972" s="290"/>
      <c r="AIS972" s="290"/>
      <c r="AIT972" s="290"/>
      <c r="AIU972" s="290"/>
      <c r="AIV972" s="290"/>
      <c r="AIW972" s="290"/>
      <c r="AIX972" s="290"/>
      <c r="AIY972" s="290"/>
      <c r="AIZ972" s="290"/>
      <c r="AJA972" s="290"/>
      <c r="AJB972" s="290"/>
      <c r="AJC972" s="290"/>
      <c r="AJD972" s="290"/>
      <c r="AJE972" s="290"/>
      <c r="AJF972" s="290"/>
      <c r="AJG972" s="290"/>
      <c r="AJH972" s="290"/>
      <c r="AJI972" s="290"/>
      <c r="AJJ972" s="290"/>
      <c r="AJK972" s="290"/>
      <c r="AJL972" s="290"/>
      <c r="AJM972" s="290"/>
      <c r="AJN972" s="290"/>
      <c r="AJO972" s="290"/>
      <c r="AJP972" s="290"/>
      <c r="AJQ972" s="290"/>
      <c r="AJR972" s="290"/>
      <c r="AJS972" s="290"/>
      <c r="AJT972" s="290"/>
      <c r="AJU972" s="290"/>
      <c r="AJV972" s="290"/>
      <c r="AJW972" s="290"/>
      <c r="AJX972" s="290"/>
      <c r="AJY972" s="290"/>
      <c r="AJZ972" s="290"/>
      <c r="AKA972" s="290"/>
      <c r="AKB972" s="290"/>
      <c r="AKC972" s="290"/>
      <c r="AKD972" s="290"/>
      <c r="AKE972" s="290"/>
      <c r="AKF972" s="290"/>
      <c r="AKG972" s="290"/>
      <c r="AKH972" s="290"/>
      <c r="AKI972" s="290"/>
      <c r="AKJ972" s="290"/>
      <c r="AKK972" s="290"/>
      <c r="AKL972" s="290"/>
      <c r="AKM972" s="290"/>
      <c r="AKN972" s="290"/>
      <c r="AKO972" s="290"/>
      <c r="AKP972" s="290"/>
      <c r="AKQ972" s="290"/>
      <c r="AKR972" s="290"/>
      <c r="AKS972" s="290"/>
      <c r="AKT972" s="290"/>
      <c r="AKU972" s="290"/>
      <c r="AKV972" s="290"/>
      <c r="AKW972" s="290"/>
      <c r="AKX972" s="290"/>
      <c r="AKY972" s="290"/>
      <c r="AKZ972" s="290"/>
      <c r="ALA972" s="290"/>
      <c r="ALB972" s="290"/>
      <c r="ALC972" s="290"/>
      <c r="ALD972" s="290"/>
      <c r="ALE972" s="290"/>
      <c r="ALF972" s="290"/>
      <c r="ALG972" s="290"/>
      <c r="ALH972" s="290"/>
      <c r="ALI972" s="290"/>
      <c r="ALJ972" s="290"/>
      <c r="ALK972" s="290"/>
      <c r="ALL972" s="290"/>
      <c r="ALM972" s="290"/>
      <c r="ALN972" s="290"/>
      <c r="ALO972" s="290"/>
      <c r="ALP972" s="290"/>
      <c r="ALQ972" s="290"/>
      <c r="ALR972" s="290"/>
      <c r="ALS972" s="290"/>
      <c r="ALT972" s="290"/>
      <c r="ALU972" s="290"/>
      <c r="ALV972" s="290"/>
      <c r="ALW972" s="290"/>
      <c r="ALX972" s="290"/>
      <c r="ALY972" s="290"/>
      <c r="ALZ972" s="290"/>
      <c r="AMA972" s="290"/>
      <c r="AMB972" s="290"/>
      <c r="AMC972" s="290"/>
      <c r="AMD972" s="290"/>
      <c r="AME972" s="290"/>
      <c r="AMF972" s="290"/>
      <c r="AMG972" s="290"/>
      <c r="AMH972" s="290"/>
      <c r="AMI972" s="290"/>
      <c r="AMJ972" s="290"/>
      <c r="AMK972" s="290"/>
      <c r="AML972" s="290"/>
      <c r="AMM972" s="290"/>
      <c r="AMN972" s="290"/>
      <c r="AMO972" s="290"/>
      <c r="AMP972" s="290"/>
      <c r="AMQ972" s="290"/>
      <c r="AMR972" s="290"/>
      <c r="AMS972" s="290"/>
      <c r="AMT972" s="290"/>
      <c r="AMU972" s="290"/>
      <c r="AMV972" s="290"/>
      <c r="AMW972" s="290"/>
      <c r="AMX972" s="290"/>
      <c r="AMY972" s="290"/>
      <c r="AMZ972" s="290"/>
      <c r="ANA972" s="290"/>
      <c r="ANB972" s="290"/>
      <c r="ANC972" s="290"/>
      <c r="AND972" s="290"/>
      <c r="ANE972" s="290"/>
      <c r="ANF972" s="290"/>
      <c r="ANG972" s="290"/>
      <c r="ANH972" s="290"/>
      <c r="ANI972" s="290"/>
      <c r="ANJ972" s="290"/>
      <c r="ANK972" s="290"/>
      <c r="ANL972" s="290"/>
      <c r="ANM972" s="290"/>
      <c r="ANN972" s="290"/>
      <c r="ANO972" s="290"/>
      <c r="ANP972" s="290"/>
      <c r="ANQ972" s="290"/>
      <c r="ANR972" s="290"/>
      <c r="ANS972" s="290"/>
      <c r="ANT972" s="290"/>
      <c r="ANU972" s="290"/>
      <c r="ANV972" s="290"/>
      <c r="ANW972" s="290"/>
      <c r="ANX972" s="290"/>
      <c r="ANY972" s="290"/>
      <c r="ANZ972" s="290"/>
      <c r="AOA972" s="290"/>
      <c r="AOB972" s="290"/>
      <c r="AOC972" s="290"/>
      <c r="AOD972" s="290"/>
      <c r="AOE972" s="290"/>
      <c r="AOF972" s="290"/>
      <c r="AOG972" s="290"/>
      <c r="AOH972" s="290"/>
      <c r="AOI972" s="290"/>
      <c r="AOJ972" s="290"/>
      <c r="AOK972" s="290"/>
      <c r="AOL972" s="290"/>
      <c r="AOM972" s="290"/>
      <c r="AON972" s="290"/>
      <c r="AOO972" s="290"/>
      <c r="AOP972" s="290"/>
      <c r="AOQ972" s="290"/>
      <c r="AOR972" s="290"/>
      <c r="AOS972" s="290"/>
      <c r="AOT972" s="290"/>
      <c r="AOU972" s="290"/>
      <c r="AOV972" s="290"/>
      <c r="AOW972" s="290"/>
      <c r="AOX972" s="290"/>
      <c r="AOY972" s="290"/>
      <c r="AOZ972" s="290"/>
      <c r="APA972" s="290"/>
      <c r="APB972" s="290"/>
      <c r="APC972" s="290"/>
      <c r="APD972" s="290"/>
      <c r="APE972" s="290"/>
      <c r="APF972" s="290"/>
      <c r="APG972" s="290"/>
      <c r="APH972" s="290"/>
      <c r="API972" s="290"/>
      <c r="APJ972" s="290"/>
      <c r="APK972" s="290"/>
      <c r="APL972" s="290"/>
      <c r="APM972" s="290"/>
      <c r="APN972" s="290"/>
      <c r="APO972" s="290"/>
      <c r="APP972" s="290"/>
      <c r="APQ972" s="290"/>
      <c r="APR972" s="290"/>
      <c r="APS972" s="290"/>
      <c r="APT972" s="290"/>
      <c r="APU972" s="290"/>
      <c r="APV972" s="290"/>
      <c r="APW972" s="290"/>
      <c r="APX972" s="290"/>
      <c r="APY972" s="290"/>
      <c r="APZ972" s="290"/>
      <c r="AQA972" s="290"/>
      <c r="AQB972" s="290"/>
      <c r="AQC972" s="290"/>
      <c r="AQD972" s="290"/>
      <c r="AQE972" s="290"/>
      <c r="AQF972" s="290"/>
      <c r="AQG972" s="290"/>
      <c r="AQH972" s="290"/>
      <c r="AQI972" s="290"/>
      <c r="AQJ972" s="290"/>
      <c r="AQK972" s="290"/>
      <c r="AQL972" s="290"/>
      <c r="AQM972" s="290"/>
      <c r="AQN972" s="290"/>
      <c r="AQO972" s="290"/>
      <c r="AQP972" s="290"/>
      <c r="AQQ972" s="290"/>
      <c r="AQR972" s="290"/>
      <c r="AQS972" s="290"/>
      <c r="AQT972" s="290"/>
      <c r="AQU972" s="290"/>
      <c r="AQV972" s="290"/>
      <c r="AQW972" s="290"/>
      <c r="AQX972" s="290"/>
      <c r="AQY972" s="290"/>
      <c r="AQZ972" s="290"/>
      <c r="ARA972" s="290"/>
      <c r="ARB972" s="290"/>
      <c r="ARC972" s="290"/>
      <c r="ARD972" s="290"/>
      <c r="ARE972" s="290"/>
      <c r="ARF972" s="290"/>
      <c r="ARG972" s="290"/>
      <c r="ARH972" s="290"/>
      <c r="ARI972" s="290"/>
      <c r="ARJ972" s="290"/>
      <c r="ARK972" s="290"/>
      <c r="ARL972" s="290"/>
      <c r="ARM972" s="290"/>
      <c r="ARN972" s="290"/>
      <c r="ARO972" s="290"/>
      <c r="ARP972" s="290"/>
      <c r="ARQ972" s="290"/>
      <c r="ARR972" s="290"/>
      <c r="ARS972" s="290"/>
      <c r="ART972" s="290"/>
      <c r="ARU972" s="290"/>
      <c r="ARV972" s="290"/>
      <c r="ARW972" s="290"/>
      <c r="ARX972" s="290"/>
      <c r="ARY972" s="290"/>
      <c r="ARZ972" s="290"/>
      <c r="ASA972" s="290"/>
      <c r="ASB972" s="290"/>
      <c r="ASC972" s="290"/>
      <c r="ASD972" s="290"/>
      <c r="ASE972" s="290"/>
      <c r="ASF972" s="290"/>
      <c r="ASG972" s="290"/>
      <c r="ASH972" s="290"/>
      <c r="ASI972" s="290"/>
      <c r="ASJ972" s="290"/>
      <c r="ASK972" s="290"/>
      <c r="ASL972" s="290"/>
      <c r="ASM972" s="290"/>
      <c r="ASN972" s="290"/>
      <c r="ASO972" s="290"/>
      <c r="ASP972" s="290"/>
      <c r="ASQ972" s="290"/>
      <c r="ASR972" s="290"/>
      <c r="ASS972" s="290"/>
      <c r="AST972" s="290"/>
      <c r="ASU972" s="290"/>
      <c r="ASV972" s="290"/>
      <c r="ASW972" s="290"/>
      <c r="ASX972" s="290"/>
      <c r="ASY972" s="290"/>
      <c r="ASZ972" s="290"/>
      <c r="ATA972" s="290"/>
      <c r="ATB972" s="290"/>
      <c r="ATC972" s="290"/>
      <c r="ATD972" s="290"/>
      <c r="ATE972" s="290"/>
      <c r="ATF972" s="290"/>
      <c r="ATG972" s="290"/>
      <c r="ATH972" s="290"/>
      <c r="ATI972" s="290"/>
      <c r="ATJ972" s="290"/>
      <c r="ATK972" s="290"/>
      <c r="ATL972" s="290"/>
      <c r="ATM972" s="290"/>
      <c r="ATN972" s="290"/>
      <c r="ATO972" s="290"/>
      <c r="ATP972" s="290"/>
      <c r="ATQ972" s="290"/>
      <c r="ATR972" s="290"/>
      <c r="ATS972" s="290"/>
      <c r="ATT972" s="290"/>
      <c r="ATU972" s="290"/>
      <c r="ATV972" s="290"/>
      <c r="ATW972" s="290"/>
      <c r="ATX972" s="290"/>
      <c r="ATY972" s="290"/>
      <c r="ATZ972" s="290"/>
      <c r="AUA972" s="290"/>
      <c r="AUB972" s="290"/>
      <c r="AUC972" s="290"/>
      <c r="AUD972" s="290"/>
      <c r="AUE972" s="290"/>
      <c r="AUF972" s="290"/>
      <c r="AUG972" s="290"/>
      <c r="AUH972" s="290"/>
      <c r="AUI972" s="290"/>
      <c r="AUJ972" s="290"/>
      <c r="AUK972" s="290"/>
      <c r="AUL972" s="290"/>
      <c r="AUM972" s="290"/>
      <c r="AUN972" s="290"/>
      <c r="AUO972" s="290"/>
      <c r="AUP972" s="290"/>
      <c r="AUQ972" s="290"/>
      <c r="AUR972" s="290"/>
      <c r="AUS972" s="290"/>
      <c r="AUT972" s="290"/>
      <c r="AUU972" s="290"/>
      <c r="AUV972" s="290"/>
      <c r="AUW972" s="290"/>
      <c r="AUX972" s="290"/>
      <c r="AUY972" s="290"/>
      <c r="AUZ972" s="290"/>
      <c r="AVA972" s="290"/>
      <c r="AVB972" s="290"/>
      <c r="AVC972" s="290"/>
      <c r="AVD972" s="290"/>
      <c r="AVE972" s="290"/>
      <c r="AVF972" s="290"/>
      <c r="AVG972" s="290"/>
      <c r="AVH972" s="290"/>
      <c r="AVI972" s="290"/>
      <c r="AVJ972" s="290"/>
      <c r="AVK972" s="290"/>
      <c r="AVL972" s="290"/>
      <c r="AVM972" s="290"/>
      <c r="AVN972" s="290"/>
      <c r="AVO972" s="290"/>
      <c r="AVP972" s="290"/>
      <c r="AVQ972" s="290"/>
      <c r="AVR972" s="290"/>
      <c r="AVS972" s="290"/>
      <c r="AVT972" s="290"/>
      <c r="AVU972" s="290"/>
      <c r="AVV972" s="290"/>
      <c r="AVW972" s="290"/>
      <c r="AVX972" s="290"/>
      <c r="AVY972" s="290"/>
      <c r="AVZ972" s="290"/>
      <c r="AWA972" s="290"/>
      <c r="AWB972" s="290"/>
      <c r="AWC972" s="290"/>
      <c r="AWD972" s="290"/>
      <c r="AWE972" s="290"/>
      <c r="AWF972" s="290"/>
      <c r="AWG972" s="290"/>
      <c r="AWH972" s="290"/>
      <c r="AWI972" s="290"/>
      <c r="AWJ972" s="290"/>
      <c r="AWK972" s="290"/>
      <c r="AWL972" s="290"/>
      <c r="AWM972" s="290"/>
      <c r="AWN972" s="290"/>
      <c r="AWO972" s="290"/>
      <c r="AWP972" s="290"/>
      <c r="AWQ972" s="290"/>
      <c r="AWR972" s="290"/>
      <c r="AWS972" s="290"/>
      <c r="AWT972" s="290"/>
      <c r="AWU972" s="290"/>
      <c r="AWV972" s="290"/>
      <c r="AWW972" s="290"/>
      <c r="AWX972" s="290"/>
      <c r="AWY972" s="290"/>
      <c r="AWZ972" s="290"/>
      <c r="AXA972" s="290"/>
      <c r="AXB972" s="290"/>
      <c r="AXC972" s="290"/>
      <c r="AXD972" s="290"/>
      <c r="AXE972" s="290"/>
      <c r="AXF972" s="290"/>
      <c r="AXG972" s="290"/>
      <c r="AXH972" s="290"/>
      <c r="AXI972" s="290"/>
      <c r="AXJ972" s="290"/>
      <c r="AXK972" s="290"/>
      <c r="AXL972" s="290"/>
      <c r="AXM972" s="290"/>
      <c r="AXN972" s="290"/>
      <c r="AXO972" s="290"/>
      <c r="AXP972" s="290"/>
      <c r="AXQ972" s="290"/>
      <c r="AXR972" s="290"/>
      <c r="AXS972" s="290"/>
      <c r="AXT972" s="290"/>
      <c r="AXU972" s="290"/>
      <c r="AXV972" s="290"/>
      <c r="AXW972" s="290"/>
      <c r="AXX972" s="290"/>
      <c r="AXY972" s="290"/>
      <c r="AXZ972" s="290"/>
      <c r="AYA972" s="290"/>
      <c r="AYB972" s="290"/>
      <c r="AYC972" s="290"/>
      <c r="AYD972" s="290"/>
      <c r="AYE972" s="290"/>
      <c r="AYF972" s="290"/>
      <c r="AYG972" s="290"/>
      <c r="AYH972" s="290"/>
      <c r="AYI972" s="290"/>
      <c r="AYJ972" s="290"/>
      <c r="AYK972" s="290"/>
      <c r="AYL972" s="290"/>
      <c r="AYM972" s="290"/>
      <c r="AYN972" s="290"/>
      <c r="AYO972" s="290"/>
      <c r="AYP972" s="290"/>
      <c r="AYQ972" s="290"/>
      <c r="AYR972" s="290"/>
      <c r="AYS972" s="290"/>
      <c r="AYT972" s="290"/>
      <c r="AYU972" s="290"/>
      <c r="AYV972" s="290"/>
      <c r="AYW972" s="290"/>
      <c r="AYX972" s="290"/>
      <c r="AYY972" s="290"/>
      <c r="AYZ972" s="290"/>
      <c r="AZA972" s="290"/>
      <c r="AZB972" s="290"/>
      <c r="AZC972" s="290"/>
      <c r="AZD972" s="290"/>
      <c r="AZE972" s="290"/>
      <c r="AZF972" s="290"/>
      <c r="AZG972" s="290"/>
      <c r="AZH972" s="290"/>
      <c r="AZI972" s="290"/>
      <c r="AZJ972" s="290"/>
      <c r="AZK972" s="290"/>
      <c r="AZL972" s="290"/>
      <c r="AZM972" s="290"/>
      <c r="AZN972" s="290"/>
      <c r="AZO972" s="290"/>
      <c r="AZP972" s="290"/>
      <c r="AZQ972" s="290"/>
      <c r="AZR972" s="290"/>
      <c r="AZS972" s="290"/>
      <c r="AZT972" s="290"/>
      <c r="AZU972" s="290"/>
      <c r="AZV972" s="290"/>
      <c r="AZW972" s="290"/>
      <c r="AZX972" s="290"/>
      <c r="AZY972" s="290"/>
      <c r="AZZ972" s="290"/>
      <c r="BAA972" s="290"/>
      <c r="BAB972" s="290"/>
      <c r="BAC972" s="290"/>
      <c r="BAD972" s="290"/>
      <c r="BAE972" s="290"/>
      <c r="BAF972" s="290"/>
      <c r="BAG972" s="290"/>
      <c r="BAH972" s="290"/>
      <c r="BAI972" s="290"/>
      <c r="BAJ972" s="290"/>
      <c r="BAK972" s="290"/>
      <c r="BAL972" s="290"/>
      <c r="BAM972" s="290"/>
      <c r="BAN972" s="290"/>
      <c r="BAO972" s="290"/>
      <c r="BAP972" s="290"/>
      <c r="BAQ972" s="290"/>
      <c r="BAR972" s="290"/>
      <c r="BAS972" s="290"/>
      <c r="BAT972" s="290"/>
      <c r="BAU972" s="290"/>
      <c r="BAV972" s="290"/>
      <c r="BAW972" s="290"/>
      <c r="BAX972" s="290"/>
      <c r="BAY972" s="290"/>
      <c r="BAZ972" s="290"/>
      <c r="BBA972" s="290"/>
      <c r="BBB972" s="290"/>
      <c r="BBC972" s="290"/>
      <c r="BBD972" s="290"/>
      <c r="BBE972" s="290"/>
      <c r="BBF972" s="290"/>
      <c r="BBG972" s="290"/>
      <c r="BBH972" s="290"/>
      <c r="BBI972" s="290"/>
      <c r="BBJ972" s="290"/>
      <c r="BBK972" s="290"/>
      <c r="BBL972" s="290"/>
      <c r="BBM972" s="290"/>
      <c r="BBN972" s="290"/>
      <c r="BBO972" s="290"/>
      <c r="BBP972" s="290"/>
      <c r="BBQ972" s="290"/>
      <c r="BBR972" s="290"/>
      <c r="BBS972" s="290"/>
      <c r="BBT972" s="290"/>
      <c r="BBU972" s="290"/>
      <c r="BBV972" s="290"/>
      <c r="BBW972" s="290"/>
      <c r="BBX972" s="290"/>
      <c r="BBY972" s="290"/>
      <c r="BBZ972" s="290"/>
      <c r="BCA972" s="290"/>
      <c r="BCB972" s="290"/>
      <c r="BCC972" s="290"/>
      <c r="BCD972" s="290"/>
      <c r="BCE972" s="290"/>
      <c r="BCF972" s="290"/>
      <c r="BCG972" s="290"/>
      <c r="BCH972" s="290"/>
      <c r="BCI972" s="290"/>
      <c r="BCJ972" s="290"/>
      <c r="BCK972" s="290"/>
      <c r="BCL972" s="290"/>
      <c r="BCM972" s="290"/>
      <c r="BCN972" s="290"/>
      <c r="BCO972" s="290"/>
      <c r="BCP972" s="290"/>
      <c r="BCQ972" s="290"/>
      <c r="BCR972" s="290"/>
      <c r="BCS972" s="290"/>
      <c r="BCT972" s="290"/>
      <c r="BCU972" s="290"/>
      <c r="BCV972" s="290"/>
      <c r="BCW972" s="290"/>
      <c r="BCX972" s="290"/>
      <c r="BCY972" s="290"/>
      <c r="BCZ972" s="290"/>
      <c r="BDA972" s="290"/>
      <c r="BDB972" s="290"/>
      <c r="BDC972" s="290"/>
      <c r="BDD972" s="290"/>
      <c r="BDE972" s="290"/>
      <c r="BDF972" s="290"/>
      <c r="BDG972" s="290"/>
      <c r="BDH972" s="290"/>
      <c r="BDI972" s="290"/>
      <c r="BDJ972" s="290"/>
      <c r="BDK972" s="290"/>
      <c r="BDL972" s="290"/>
      <c r="BDM972" s="290"/>
      <c r="BDN972" s="290"/>
      <c r="BDO972" s="290"/>
      <c r="BDP972" s="290"/>
      <c r="BDQ972" s="290"/>
      <c r="BDR972" s="290"/>
      <c r="BDS972" s="290"/>
      <c r="BDT972" s="290"/>
      <c r="BDU972" s="290"/>
      <c r="BDV972" s="290"/>
      <c r="BDW972" s="290"/>
      <c r="BDX972" s="290"/>
      <c r="BDY972" s="290"/>
      <c r="BDZ972" s="290"/>
      <c r="BEA972" s="290"/>
      <c r="BEB972" s="290"/>
      <c r="BEC972" s="290"/>
      <c r="BED972" s="290"/>
      <c r="BEE972" s="290"/>
      <c r="BEF972" s="290"/>
      <c r="BEG972" s="290"/>
      <c r="BEH972" s="290"/>
      <c r="BEI972" s="290"/>
      <c r="BEJ972" s="290"/>
      <c r="BEK972" s="290"/>
      <c r="BEL972" s="290"/>
      <c r="BEM972" s="290"/>
      <c r="BEN972" s="290"/>
      <c r="BEO972" s="290"/>
      <c r="BEP972" s="290"/>
      <c r="BEQ972" s="290"/>
      <c r="BER972" s="290"/>
      <c r="BES972" s="290"/>
      <c r="BET972" s="290"/>
      <c r="BEU972" s="290"/>
      <c r="BEV972" s="290"/>
      <c r="BEW972" s="290"/>
      <c r="BEX972" s="290"/>
      <c r="BEY972" s="290"/>
      <c r="BEZ972" s="290"/>
      <c r="BFA972" s="290"/>
      <c r="BFB972" s="290"/>
      <c r="BFC972" s="290"/>
      <c r="BFD972" s="290"/>
      <c r="BFE972" s="290"/>
      <c r="BFF972" s="290"/>
      <c r="BFG972" s="290"/>
      <c r="BFH972" s="290"/>
      <c r="BFI972" s="290"/>
      <c r="BFJ972" s="290"/>
      <c r="BFK972" s="290"/>
      <c r="BFL972" s="290"/>
      <c r="BFM972" s="290"/>
      <c r="BFN972" s="290"/>
      <c r="BFO972" s="290"/>
      <c r="BFP972" s="290"/>
      <c r="BFQ972" s="290"/>
      <c r="BFR972" s="290"/>
      <c r="BFS972" s="290"/>
      <c r="BFT972" s="290"/>
      <c r="BFU972" s="290"/>
      <c r="BFV972" s="290"/>
      <c r="BFW972" s="290"/>
      <c r="BFX972" s="290"/>
      <c r="BFY972" s="290"/>
      <c r="BFZ972" s="290"/>
      <c r="BGA972" s="290"/>
      <c r="BGB972" s="290"/>
      <c r="BGC972" s="290"/>
      <c r="BGD972" s="290"/>
      <c r="BGE972" s="290"/>
      <c r="BGF972" s="290"/>
      <c r="BGG972" s="290"/>
      <c r="BGH972" s="290"/>
      <c r="BGI972" s="290"/>
      <c r="BGJ972" s="290"/>
      <c r="BGK972" s="290"/>
      <c r="BGL972" s="290"/>
      <c r="BGM972" s="290"/>
      <c r="BGN972" s="290"/>
      <c r="BGO972" s="290"/>
      <c r="BGP972" s="290"/>
      <c r="BGQ972" s="290"/>
      <c r="BGR972" s="290"/>
      <c r="BGS972" s="290"/>
      <c r="BGT972" s="290"/>
      <c r="BGU972" s="290"/>
      <c r="BGV972" s="290"/>
      <c r="BGW972" s="290"/>
      <c r="BGX972" s="290"/>
      <c r="BGY972" s="290"/>
      <c r="BGZ972" s="290"/>
      <c r="BHA972" s="290"/>
      <c r="BHB972" s="290"/>
      <c r="BHC972" s="290"/>
      <c r="BHD972" s="290"/>
      <c r="BHE972" s="290"/>
      <c r="BHF972" s="290"/>
      <c r="BHG972" s="290"/>
      <c r="BHH972" s="290"/>
      <c r="BHI972" s="290"/>
      <c r="BHJ972" s="290"/>
      <c r="BHK972" s="290"/>
      <c r="BHL972" s="290"/>
      <c r="BHM972" s="290"/>
      <c r="BHN972" s="290"/>
      <c r="BHO972" s="290"/>
      <c r="BHP972" s="290"/>
      <c r="BHQ972" s="290"/>
      <c r="BHR972" s="290"/>
      <c r="BHS972" s="290"/>
      <c r="BHT972" s="290"/>
      <c r="BHU972" s="290"/>
      <c r="BHV972" s="290"/>
      <c r="BHW972" s="290"/>
      <c r="BHX972" s="290"/>
      <c r="BHY972" s="290"/>
      <c r="BHZ972" s="290"/>
      <c r="BIA972" s="290"/>
      <c r="BIB972" s="290"/>
      <c r="BIC972" s="290"/>
      <c r="BID972" s="290"/>
      <c r="BIE972" s="290"/>
      <c r="BIF972" s="290"/>
      <c r="BIG972" s="290"/>
      <c r="BIH972" s="290"/>
      <c r="BII972" s="290"/>
      <c r="BIJ972" s="290"/>
      <c r="BIK972" s="290"/>
      <c r="BIL972" s="290"/>
      <c r="BIM972" s="290"/>
      <c r="BIN972" s="290"/>
      <c r="BIO972" s="290"/>
      <c r="BIP972" s="290"/>
      <c r="BIQ972" s="290"/>
      <c r="BIR972" s="290"/>
      <c r="BIS972" s="290"/>
      <c r="BIT972" s="290"/>
      <c r="BIU972" s="290"/>
      <c r="BIV972" s="290"/>
      <c r="BIW972" s="290"/>
      <c r="BIX972" s="290"/>
      <c r="BIY972" s="290"/>
      <c r="BIZ972" s="290"/>
      <c r="BJA972" s="290"/>
      <c r="BJB972" s="290"/>
      <c r="BJC972" s="290"/>
      <c r="BJD972" s="290"/>
      <c r="BJE972" s="290"/>
      <c r="BJF972" s="290"/>
      <c r="BJG972" s="290"/>
      <c r="BJH972" s="290"/>
      <c r="BJI972" s="290"/>
      <c r="BJJ972" s="290"/>
      <c r="BJK972" s="290"/>
      <c r="BJL972" s="290"/>
      <c r="BJM972" s="290"/>
      <c r="BJN972" s="290"/>
      <c r="BJO972" s="290"/>
      <c r="BJP972" s="290"/>
      <c r="BJQ972" s="290"/>
      <c r="BJR972" s="290"/>
      <c r="BJS972" s="290"/>
      <c r="BJT972" s="290"/>
      <c r="BJU972" s="290"/>
      <c r="BJV972" s="290"/>
      <c r="BJW972" s="290"/>
      <c r="BJX972" s="290"/>
      <c r="BJY972" s="290"/>
      <c r="BJZ972" s="290"/>
      <c r="BKA972" s="290"/>
      <c r="BKB972" s="290"/>
      <c r="BKC972" s="290"/>
      <c r="BKD972" s="290"/>
      <c r="BKE972" s="290"/>
      <c r="BKF972" s="290"/>
      <c r="BKG972" s="290"/>
      <c r="BKH972" s="290"/>
      <c r="BKI972" s="290"/>
      <c r="BKJ972" s="290"/>
      <c r="BKK972" s="290"/>
      <c r="BKL972" s="290"/>
      <c r="BKM972" s="290"/>
      <c r="BKN972" s="290"/>
      <c r="BKO972" s="290"/>
      <c r="BKP972" s="290"/>
      <c r="BKQ972" s="290"/>
      <c r="BKR972" s="290"/>
      <c r="BKS972" s="290"/>
      <c r="BKT972" s="290"/>
      <c r="BKU972" s="290"/>
      <c r="BKV972" s="290"/>
      <c r="BKW972" s="290"/>
      <c r="BKX972" s="290"/>
      <c r="BKY972" s="290"/>
      <c r="BKZ972" s="290"/>
      <c r="BLA972" s="290"/>
      <c r="BLB972" s="290"/>
      <c r="BLC972" s="290"/>
      <c r="BLD972" s="290"/>
      <c r="BLE972" s="290"/>
      <c r="BLF972" s="290"/>
      <c r="BLG972" s="290"/>
      <c r="BLH972" s="290"/>
      <c r="BLI972" s="290"/>
      <c r="BLJ972" s="290"/>
      <c r="BLK972" s="290"/>
      <c r="BLL972" s="290"/>
      <c r="BLM972" s="290"/>
      <c r="BLN972" s="290"/>
      <c r="BLO972" s="290"/>
      <c r="BLP972" s="290"/>
      <c r="BLQ972" s="290"/>
      <c r="BLR972" s="290"/>
      <c r="BLS972" s="290"/>
      <c r="BLT972" s="290"/>
      <c r="BLU972" s="290"/>
      <c r="BLV972" s="290"/>
      <c r="BLW972" s="290"/>
      <c r="BLX972" s="290"/>
      <c r="BLY972" s="290"/>
      <c r="BLZ972" s="290"/>
      <c r="BMA972" s="290"/>
      <c r="BMB972" s="290"/>
      <c r="BMC972" s="290"/>
      <c r="BMD972" s="290"/>
      <c r="BME972" s="290"/>
      <c r="BMF972" s="290"/>
      <c r="BMG972" s="290"/>
      <c r="BMH972" s="290"/>
      <c r="BMI972" s="290"/>
      <c r="BMJ972" s="290"/>
      <c r="BMK972" s="290"/>
      <c r="BML972" s="290"/>
      <c r="BMM972" s="290"/>
      <c r="BMN972" s="290"/>
      <c r="BMO972" s="290"/>
      <c r="BMP972" s="290"/>
      <c r="BMQ972" s="290"/>
      <c r="BMR972" s="290"/>
      <c r="BMS972" s="290"/>
      <c r="BMT972" s="290"/>
      <c r="BMU972" s="290"/>
      <c r="BMV972" s="290"/>
      <c r="BMW972" s="290"/>
      <c r="BMX972" s="290"/>
      <c r="BMY972" s="290"/>
      <c r="BMZ972" s="290"/>
      <c r="BNA972" s="290"/>
      <c r="BNB972" s="290"/>
      <c r="BNC972" s="290"/>
      <c r="BND972" s="290"/>
      <c r="BNE972" s="290"/>
      <c r="BNF972" s="290"/>
      <c r="BNG972" s="290"/>
      <c r="BNH972" s="290"/>
      <c r="BNI972" s="290"/>
      <c r="BNJ972" s="290"/>
      <c r="BNK972" s="290"/>
      <c r="BNL972" s="290"/>
      <c r="BNM972" s="290"/>
      <c r="BNN972" s="290"/>
      <c r="BNO972" s="290"/>
      <c r="BNP972" s="290"/>
      <c r="BNQ972" s="290"/>
      <c r="BNR972" s="290"/>
      <c r="BNS972" s="290"/>
      <c r="BNT972" s="290"/>
      <c r="BNU972" s="290"/>
      <c r="BNV972" s="290"/>
      <c r="BNW972" s="290"/>
      <c r="BNX972" s="290"/>
      <c r="BNY972" s="290"/>
      <c r="BNZ972" s="290"/>
      <c r="BOA972" s="290"/>
      <c r="BOB972" s="290"/>
      <c r="BOC972" s="290"/>
      <c r="BOD972" s="290"/>
      <c r="BOE972" s="290"/>
      <c r="BOF972" s="290"/>
      <c r="BOG972" s="290"/>
      <c r="BOH972" s="290"/>
      <c r="BOI972" s="290"/>
      <c r="BOJ972" s="290"/>
      <c r="BOK972" s="290"/>
      <c r="BOL972" s="290"/>
      <c r="BOM972" s="290"/>
      <c r="BON972" s="290"/>
      <c r="BOO972" s="290"/>
      <c r="BOP972" s="290"/>
      <c r="BOQ972" s="290"/>
      <c r="BOR972" s="290"/>
      <c r="BOS972" s="290"/>
      <c r="BOT972" s="290"/>
      <c r="BOU972" s="290"/>
      <c r="BOV972" s="290"/>
      <c r="BOW972" s="290"/>
      <c r="BOX972" s="290"/>
      <c r="BOY972" s="290"/>
      <c r="BOZ972" s="290"/>
      <c r="BPA972" s="290"/>
      <c r="BPB972" s="290"/>
      <c r="BPC972" s="290"/>
      <c r="BPD972" s="290"/>
      <c r="BPE972" s="290"/>
      <c r="BPF972" s="290"/>
      <c r="BPG972" s="290"/>
      <c r="BPH972" s="290"/>
      <c r="BPI972" s="290"/>
      <c r="BPJ972" s="290"/>
      <c r="BPK972" s="290"/>
      <c r="BPL972" s="290"/>
      <c r="BPM972" s="290"/>
      <c r="BPN972" s="290"/>
      <c r="BPO972" s="290"/>
      <c r="BPP972" s="290"/>
      <c r="BPQ972" s="290"/>
      <c r="BPR972" s="290"/>
      <c r="BPS972" s="290"/>
      <c r="BPT972" s="290"/>
      <c r="BPU972" s="290"/>
      <c r="BPV972" s="290"/>
      <c r="BPW972" s="290"/>
      <c r="BPX972" s="290"/>
      <c r="BPY972" s="290"/>
      <c r="BPZ972" s="290"/>
      <c r="BQA972" s="290"/>
      <c r="BQB972" s="290"/>
      <c r="BQC972" s="290"/>
      <c r="BQD972" s="290"/>
      <c r="BQE972" s="290"/>
      <c r="BQF972" s="290"/>
      <c r="BQG972" s="290"/>
      <c r="BQH972" s="290"/>
      <c r="BQI972" s="290"/>
      <c r="BQJ972" s="290"/>
      <c r="BQK972" s="290"/>
      <c r="BQL972" s="290"/>
      <c r="BQM972" s="290"/>
      <c r="BQN972" s="290"/>
      <c r="BQO972" s="290"/>
      <c r="BQP972" s="290"/>
      <c r="BQQ972" s="290"/>
      <c r="BQR972" s="290"/>
      <c r="BQS972" s="290"/>
      <c r="BQT972" s="290"/>
      <c r="BQU972" s="290"/>
      <c r="BQV972" s="290"/>
      <c r="BQW972" s="290"/>
      <c r="BQX972" s="290"/>
      <c r="BQY972" s="290"/>
      <c r="BQZ972" s="290"/>
      <c r="BRA972" s="290"/>
      <c r="BRB972" s="290"/>
      <c r="BRC972" s="290"/>
      <c r="BRD972" s="290"/>
      <c r="BRE972" s="290"/>
      <c r="BRF972" s="290"/>
      <c r="BRG972" s="290"/>
      <c r="BRH972" s="290"/>
      <c r="BRI972" s="290"/>
      <c r="BRJ972" s="290"/>
      <c r="BRK972" s="290"/>
      <c r="BRL972" s="290"/>
      <c r="BRM972" s="290"/>
      <c r="BRN972" s="290"/>
      <c r="BRO972" s="290"/>
      <c r="BRP972" s="290"/>
      <c r="BRQ972" s="290"/>
      <c r="BRR972" s="290"/>
      <c r="BRS972" s="290"/>
      <c r="BRT972" s="290"/>
      <c r="BRU972" s="290"/>
      <c r="BRV972" s="290"/>
      <c r="BRW972" s="290"/>
      <c r="BRX972" s="290"/>
      <c r="BRY972" s="290"/>
      <c r="BRZ972" s="290"/>
      <c r="BSA972" s="290"/>
      <c r="BSB972" s="290"/>
      <c r="BSC972" s="290"/>
      <c r="BSD972" s="290"/>
      <c r="BSE972" s="290"/>
      <c r="BSF972" s="290"/>
      <c r="BSG972" s="290"/>
      <c r="BSH972" s="290"/>
      <c r="BSI972" s="290"/>
      <c r="BSJ972" s="290"/>
      <c r="BSK972" s="290"/>
      <c r="BSL972" s="290"/>
      <c r="BSM972" s="290"/>
      <c r="BSN972" s="290"/>
      <c r="BSO972" s="290"/>
      <c r="BSP972" s="290"/>
      <c r="BSQ972" s="290"/>
      <c r="BSR972" s="290"/>
      <c r="BSS972" s="290"/>
      <c r="BST972" s="290"/>
      <c r="BSU972" s="290"/>
      <c r="BSV972" s="290"/>
      <c r="BSW972" s="290"/>
      <c r="BSX972" s="290"/>
      <c r="BSY972" s="290"/>
      <c r="BSZ972" s="290"/>
      <c r="BTA972" s="290"/>
      <c r="BTB972" s="290"/>
      <c r="BTC972" s="290"/>
      <c r="BTD972" s="290"/>
      <c r="BTE972" s="290"/>
      <c r="BTF972" s="290"/>
      <c r="BTG972" s="290"/>
      <c r="BTH972" s="290"/>
      <c r="BTI972" s="290"/>
      <c r="BTJ972" s="290"/>
      <c r="BTK972" s="290"/>
      <c r="BTL972" s="290"/>
      <c r="BTM972" s="290"/>
      <c r="BTN972" s="290"/>
      <c r="BTO972" s="290"/>
      <c r="BTP972" s="290"/>
      <c r="BTQ972" s="290"/>
      <c r="BTR972" s="290"/>
      <c r="BTS972" s="290"/>
      <c r="BTT972" s="290"/>
      <c r="BTU972" s="290"/>
      <c r="BTV972" s="290"/>
      <c r="BTW972" s="290"/>
      <c r="BTX972" s="290"/>
      <c r="BTY972" s="290"/>
      <c r="BTZ972" s="290"/>
      <c r="BUA972" s="290"/>
      <c r="BUB972" s="290"/>
      <c r="BUC972" s="290"/>
      <c r="BUD972" s="290"/>
      <c r="BUE972" s="290"/>
      <c r="BUF972" s="290"/>
      <c r="BUG972" s="290"/>
      <c r="BUH972" s="290"/>
      <c r="BUI972" s="290"/>
      <c r="BUJ972" s="290"/>
      <c r="BUK972" s="290"/>
      <c r="BUL972" s="290"/>
      <c r="BUM972" s="290"/>
      <c r="BUN972" s="290"/>
      <c r="BUO972" s="290"/>
      <c r="BUP972" s="290"/>
      <c r="BUQ972" s="290"/>
      <c r="BUR972" s="290"/>
      <c r="BUS972" s="290"/>
      <c r="BUT972" s="290"/>
      <c r="BUU972" s="290"/>
      <c r="BUV972" s="290"/>
      <c r="BUW972" s="290"/>
      <c r="BUX972" s="290"/>
      <c r="BUY972" s="290"/>
      <c r="BUZ972" s="290"/>
      <c r="BVA972" s="290"/>
      <c r="BVB972" s="290"/>
      <c r="BVC972" s="290"/>
      <c r="BVD972" s="290"/>
      <c r="BVE972" s="290"/>
      <c r="BVF972" s="290"/>
      <c r="BVG972" s="290"/>
      <c r="BVH972" s="290"/>
      <c r="BVI972" s="290"/>
      <c r="BVJ972" s="290"/>
      <c r="BVK972" s="290"/>
      <c r="BVL972" s="290"/>
      <c r="BVM972" s="290"/>
      <c r="BVN972" s="290"/>
      <c r="BVO972" s="290"/>
      <c r="BVP972" s="290"/>
      <c r="BVQ972" s="290"/>
      <c r="BVR972" s="290"/>
      <c r="BVS972" s="290"/>
      <c r="BVT972" s="290"/>
      <c r="BVU972" s="290"/>
      <c r="BVV972" s="290"/>
      <c r="BVW972" s="290"/>
      <c r="BVX972" s="290"/>
      <c r="BVY972" s="290"/>
      <c r="BVZ972" s="290"/>
      <c r="BWA972" s="290"/>
      <c r="BWB972" s="290"/>
      <c r="BWC972" s="290"/>
      <c r="BWD972" s="290"/>
      <c r="BWE972" s="290"/>
      <c r="BWF972" s="290"/>
      <c r="BWG972" s="290"/>
      <c r="BWH972" s="290"/>
      <c r="BWI972" s="290"/>
      <c r="BWJ972" s="290"/>
      <c r="BWK972" s="290"/>
      <c r="BWL972" s="290"/>
      <c r="BWM972" s="290"/>
      <c r="BWN972" s="290"/>
      <c r="BWO972" s="290"/>
      <c r="BWP972" s="290"/>
      <c r="BWQ972" s="290"/>
      <c r="BWR972" s="290"/>
      <c r="BWS972" s="290"/>
      <c r="BWT972" s="290"/>
      <c r="BWU972" s="290"/>
      <c r="BWV972" s="290"/>
      <c r="BWW972" s="290"/>
      <c r="BWX972" s="290"/>
      <c r="BWY972" s="290"/>
      <c r="BWZ972" s="290"/>
      <c r="BXA972" s="290"/>
      <c r="BXB972" s="290"/>
      <c r="BXC972" s="290"/>
      <c r="BXD972" s="290"/>
      <c r="BXE972" s="290"/>
      <c r="BXF972" s="290"/>
      <c r="BXG972" s="290"/>
      <c r="BXH972" s="290"/>
      <c r="BXI972" s="290"/>
      <c r="BXJ972" s="290"/>
      <c r="BXK972" s="290"/>
      <c r="BXL972" s="290"/>
      <c r="BXM972" s="290"/>
      <c r="BXN972" s="290"/>
      <c r="BXO972" s="290"/>
      <c r="BXP972" s="290"/>
      <c r="BXQ972" s="290"/>
      <c r="BXR972" s="290"/>
      <c r="BXS972" s="290"/>
      <c r="BXT972" s="290"/>
      <c r="BXU972" s="290"/>
      <c r="BXV972" s="290"/>
      <c r="BXW972" s="290"/>
      <c r="BXX972" s="290"/>
      <c r="BXY972" s="290"/>
      <c r="BXZ972" s="290"/>
      <c r="BYA972" s="290"/>
      <c r="BYB972" s="290"/>
      <c r="BYC972" s="290"/>
      <c r="BYD972" s="290"/>
      <c r="BYE972" s="290"/>
      <c r="BYF972" s="290"/>
      <c r="BYG972" s="290"/>
      <c r="BYH972" s="290"/>
      <c r="BYI972" s="290"/>
      <c r="BYJ972" s="290"/>
      <c r="BYK972" s="290"/>
      <c r="BYL972" s="290"/>
      <c r="BYM972" s="290"/>
      <c r="BYN972" s="290"/>
      <c r="BYO972" s="290"/>
      <c r="BYP972" s="290"/>
      <c r="BYQ972" s="290"/>
      <c r="BYR972" s="290"/>
      <c r="BYS972" s="290"/>
      <c r="BYT972" s="290"/>
      <c r="BYU972" s="290"/>
      <c r="BYV972" s="290"/>
      <c r="BYW972" s="290"/>
      <c r="BYX972" s="290"/>
      <c r="BYY972" s="290"/>
      <c r="BYZ972" s="290"/>
      <c r="BZA972" s="290"/>
      <c r="BZB972" s="290"/>
      <c r="BZC972" s="290"/>
      <c r="BZD972" s="290"/>
      <c r="BZE972" s="290"/>
      <c r="BZF972" s="290"/>
      <c r="BZG972" s="290"/>
      <c r="BZH972" s="290"/>
      <c r="BZI972" s="290"/>
      <c r="BZJ972" s="290"/>
      <c r="BZK972" s="290"/>
      <c r="BZL972" s="290"/>
      <c r="BZM972" s="290"/>
      <c r="BZN972" s="290"/>
      <c r="BZO972" s="290"/>
      <c r="BZP972" s="290"/>
      <c r="BZQ972" s="290"/>
      <c r="BZR972" s="290"/>
      <c r="BZS972" s="290"/>
      <c r="BZT972" s="290"/>
      <c r="BZU972" s="290"/>
      <c r="BZV972" s="290"/>
      <c r="BZW972" s="290"/>
      <c r="BZX972" s="290"/>
      <c r="BZY972" s="290"/>
      <c r="BZZ972" s="290"/>
      <c r="CAA972" s="290"/>
      <c r="CAB972" s="290"/>
      <c r="CAC972" s="290"/>
      <c r="CAD972" s="290"/>
      <c r="CAE972" s="290"/>
      <c r="CAF972" s="290"/>
      <c r="CAG972" s="290"/>
      <c r="CAH972" s="290"/>
      <c r="CAI972" s="290"/>
      <c r="CAJ972" s="290"/>
      <c r="CAK972" s="290"/>
      <c r="CAL972" s="290"/>
      <c r="CAM972" s="290"/>
      <c r="CAN972" s="290"/>
      <c r="CAO972" s="290"/>
      <c r="CAP972" s="290"/>
      <c r="CAQ972" s="290"/>
      <c r="CAR972" s="290"/>
      <c r="CAS972" s="290"/>
      <c r="CAT972" s="290"/>
      <c r="CAU972" s="290"/>
      <c r="CAV972" s="290"/>
      <c r="CAW972" s="290"/>
      <c r="CAX972" s="290"/>
      <c r="CAY972" s="290"/>
      <c r="CAZ972" s="290"/>
      <c r="CBA972" s="290"/>
      <c r="CBB972" s="290"/>
      <c r="CBC972" s="290"/>
      <c r="CBD972" s="290"/>
      <c r="CBE972" s="290"/>
      <c r="CBF972" s="290"/>
      <c r="CBG972" s="290"/>
      <c r="CBH972" s="290"/>
      <c r="CBI972" s="290"/>
      <c r="CBJ972" s="290"/>
      <c r="CBK972" s="290"/>
      <c r="CBL972" s="290"/>
      <c r="CBM972" s="290"/>
      <c r="CBN972" s="290"/>
      <c r="CBO972" s="290"/>
      <c r="CBP972" s="290"/>
      <c r="CBQ972" s="290"/>
      <c r="CBR972" s="290"/>
      <c r="CBS972" s="290"/>
      <c r="CBT972" s="290"/>
      <c r="CBU972" s="290"/>
      <c r="CBV972" s="290"/>
      <c r="CBW972" s="290"/>
      <c r="CBX972" s="290"/>
      <c r="CBY972" s="290"/>
      <c r="CBZ972" s="290"/>
      <c r="CCA972" s="290"/>
      <c r="CCB972" s="290"/>
      <c r="CCC972" s="290"/>
      <c r="CCD972" s="290"/>
      <c r="CCE972" s="290"/>
      <c r="CCF972" s="290"/>
      <c r="CCG972" s="290"/>
      <c r="CCH972" s="290"/>
      <c r="CCI972" s="290"/>
      <c r="CCJ972" s="290"/>
      <c r="CCK972" s="290"/>
      <c r="CCL972" s="290"/>
      <c r="CCM972" s="290"/>
      <c r="CCN972" s="290"/>
      <c r="CCO972" s="290"/>
      <c r="CCP972" s="290"/>
      <c r="CCQ972" s="290"/>
      <c r="CCR972" s="290"/>
      <c r="CCS972" s="290"/>
      <c r="CCT972" s="290"/>
      <c r="CCU972" s="290"/>
      <c r="CCV972" s="290"/>
      <c r="CCW972" s="290"/>
      <c r="CCX972" s="290"/>
      <c r="CCY972" s="290"/>
      <c r="CCZ972" s="290"/>
      <c r="CDA972" s="290"/>
      <c r="CDB972" s="290"/>
      <c r="CDC972" s="290"/>
      <c r="CDD972" s="290"/>
      <c r="CDE972" s="290"/>
      <c r="CDF972" s="290"/>
      <c r="CDG972" s="290"/>
      <c r="CDH972" s="290"/>
      <c r="CDI972" s="290"/>
      <c r="CDJ972" s="290"/>
      <c r="CDK972" s="290"/>
      <c r="CDL972" s="290"/>
      <c r="CDM972" s="290"/>
      <c r="CDN972" s="290"/>
      <c r="CDO972" s="290"/>
      <c r="CDP972" s="290"/>
      <c r="CDQ972" s="290"/>
      <c r="CDR972" s="290"/>
      <c r="CDS972" s="290"/>
      <c r="CDT972" s="290"/>
      <c r="CDU972" s="290"/>
      <c r="CDV972" s="290"/>
      <c r="CDW972" s="290"/>
      <c r="CDX972" s="290"/>
      <c r="CDY972" s="290"/>
      <c r="CDZ972" s="290"/>
      <c r="CEA972" s="290"/>
      <c r="CEB972" s="290"/>
      <c r="CEC972" s="290"/>
      <c r="CED972" s="290"/>
      <c r="CEE972" s="290"/>
      <c r="CEF972" s="290"/>
      <c r="CEG972" s="290"/>
      <c r="CEH972" s="290"/>
      <c r="CEI972" s="290"/>
      <c r="CEJ972" s="290"/>
      <c r="CEK972" s="290"/>
      <c r="CEL972" s="290"/>
      <c r="CEM972" s="290"/>
      <c r="CEN972" s="290"/>
      <c r="CEO972" s="290"/>
      <c r="CEP972" s="290"/>
      <c r="CEQ972" s="290"/>
      <c r="CER972" s="290"/>
      <c r="CES972" s="290"/>
      <c r="CET972" s="290"/>
      <c r="CEU972" s="290"/>
      <c r="CEV972" s="290"/>
      <c r="CEW972" s="290"/>
      <c r="CEX972" s="290"/>
      <c r="CEY972" s="290"/>
      <c r="CEZ972" s="290"/>
      <c r="CFA972" s="290"/>
      <c r="CFB972" s="290"/>
      <c r="CFC972" s="290"/>
      <c r="CFD972" s="290"/>
      <c r="CFE972" s="290"/>
      <c r="CFF972" s="290"/>
      <c r="CFG972" s="290"/>
      <c r="CFH972" s="290"/>
      <c r="CFI972" s="290"/>
      <c r="CFJ972" s="290"/>
      <c r="CFK972" s="290"/>
      <c r="CFL972" s="290"/>
      <c r="CFM972" s="290"/>
      <c r="CFN972" s="290"/>
      <c r="CFO972" s="290"/>
      <c r="CFP972" s="290"/>
      <c r="CFQ972" s="290"/>
      <c r="CFR972" s="290"/>
      <c r="CFS972" s="290"/>
      <c r="CFT972" s="290"/>
      <c r="CFU972" s="290"/>
      <c r="CFV972" s="290"/>
      <c r="CFW972" s="290"/>
      <c r="CFX972" s="290"/>
      <c r="CFY972" s="290"/>
      <c r="CFZ972" s="290"/>
      <c r="CGA972" s="290"/>
      <c r="CGB972" s="290"/>
      <c r="CGC972" s="290"/>
      <c r="CGD972" s="290"/>
      <c r="CGE972" s="290"/>
      <c r="CGF972" s="290"/>
      <c r="CGG972" s="290"/>
      <c r="CGH972" s="290"/>
      <c r="CGI972" s="290"/>
      <c r="CGJ972" s="290"/>
      <c r="CGK972" s="290"/>
      <c r="CGL972" s="290"/>
      <c r="CGM972" s="290"/>
      <c r="CGN972" s="290"/>
      <c r="CGO972" s="290"/>
      <c r="CGP972" s="290"/>
      <c r="CGQ972" s="290"/>
      <c r="CGR972" s="290"/>
      <c r="CGS972" s="290"/>
      <c r="CGT972" s="290"/>
      <c r="CGU972" s="290"/>
      <c r="CGV972" s="290"/>
      <c r="CGW972" s="290"/>
      <c r="CGX972" s="290"/>
      <c r="CGY972" s="290"/>
      <c r="CGZ972" s="290"/>
      <c r="CHA972" s="290"/>
      <c r="CHB972" s="290"/>
      <c r="CHC972" s="290"/>
      <c r="CHD972" s="290"/>
      <c r="CHE972" s="290"/>
      <c r="CHF972" s="290"/>
      <c r="CHG972" s="290"/>
      <c r="CHH972" s="290"/>
      <c r="CHI972" s="290"/>
      <c r="CHJ972" s="290"/>
      <c r="CHK972" s="290"/>
      <c r="CHL972" s="290"/>
      <c r="CHM972" s="290"/>
      <c r="CHN972" s="290"/>
      <c r="CHO972" s="290"/>
      <c r="CHP972" s="290"/>
      <c r="CHQ972" s="290"/>
      <c r="CHR972" s="290"/>
      <c r="CHS972" s="290"/>
      <c r="CHT972" s="290"/>
      <c r="CHU972" s="290"/>
      <c r="CHV972" s="290"/>
      <c r="CHW972" s="290"/>
      <c r="CHX972" s="290"/>
      <c r="CHY972" s="290"/>
      <c r="CHZ972" s="290"/>
      <c r="CIA972" s="290"/>
      <c r="CIB972" s="290"/>
      <c r="CIC972" s="290"/>
      <c r="CID972" s="290"/>
      <c r="CIE972" s="290"/>
      <c r="CIF972" s="290"/>
      <c r="CIG972" s="290"/>
      <c r="CIH972" s="290"/>
      <c r="CII972" s="290"/>
      <c r="CIJ972" s="290"/>
      <c r="CIK972" s="290"/>
      <c r="CIL972" s="290"/>
      <c r="CIM972" s="290"/>
      <c r="CIN972" s="290"/>
      <c r="CIO972" s="290"/>
      <c r="CIP972" s="290"/>
      <c r="CIQ972" s="290"/>
      <c r="CIR972" s="290"/>
      <c r="CIS972" s="290"/>
      <c r="CIT972" s="290"/>
      <c r="CIU972" s="290"/>
      <c r="CIV972" s="290"/>
      <c r="CIW972" s="290"/>
      <c r="CIX972" s="290"/>
      <c r="CIY972" s="290"/>
      <c r="CIZ972" s="290"/>
      <c r="CJA972" s="290"/>
      <c r="CJB972" s="290"/>
      <c r="CJC972" s="290"/>
      <c r="CJD972" s="290"/>
      <c r="CJE972" s="290"/>
      <c r="CJF972" s="290"/>
      <c r="CJG972" s="290"/>
      <c r="CJH972" s="290"/>
      <c r="CJI972" s="290"/>
      <c r="CJJ972" s="290"/>
      <c r="CJK972" s="290"/>
      <c r="CJL972" s="290"/>
      <c r="CJM972" s="290"/>
      <c r="CJN972" s="290"/>
      <c r="CJO972" s="290"/>
      <c r="CJP972" s="290"/>
      <c r="CJQ972" s="290"/>
      <c r="CJR972" s="290"/>
      <c r="CJS972" s="290"/>
      <c r="CJT972" s="290"/>
      <c r="CJU972" s="290"/>
      <c r="CJV972" s="290"/>
      <c r="CJW972" s="290"/>
      <c r="CJX972" s="290"/>
      <c r="CJY972" s="290"/>
      <c r="CJZ972" s="290"/>
      <c r="CKA972" s="290"/>
      <c r="CKB972" s="290"/>
      <c r="CKC972" s="290"/>
      <c r="CKD972" s="290"/>
      <c r="CKE972" s="290"/>
      <c r="CKF972" s="290"/>
      <c r="CKG972" s="290"/>
      <c r="CKH972" s="290"/>
      <c r="CKI972" s="290"/>
      <c r="CKJ972" s="290"/>
      <c r="CKK972" s="290"/>
      <c r="CKL972" s="290"/>
      <c r="CKM972" s="290"/>
      <c r="CKN972" s="290"/>
      <c r="CKO972" s="290"/>
      <c r="CKP972" s="290"/>
      <c r="CKQ972" s="290"/>
      <c r="CKR972" s="290"/>
      <c r="CKS972" s="290"/>
      <c r="CKT972" s="290"/>
      <c r="CKU972" s="290"/>
      <c r="CKV972" s="290"/>
      <c r="CKW972" s="290"/>
      <c r="CKX972" s="290"/>
      <c r="CKY972" s="290"/>
      <c r="CKZ972" s="290"/>
      <c r="CLA972" s="290"/>
      <c r="CLB972" s="290"/>
      <c r="CLC972" s="290"/>
      <c r="CLD972" s="290"/>
      <c r="CLE972" s="290"/>
      <c r="CLF972" s="290"/>
      <c r="CLG972" s="290"/>
      <c r="CLH972" s="290"/>
      <c r="CLI972" s="290"/>
      <c r="CLJ972" s="290"/>
      <c r="CLK972" s="290"/>
      <c r="CLL972" s="290"/>
      <c r="CLM972" s="290"/>
      <c r="CLN972" s="290"/>
      <c r="CLO972" s="290"/>
      <c r="CLP972" s="290"/>
      <c r="CLQ972" s="290"/>
      <c r="CLR972" s="290"/>
      <c r="CLS972" s="290"/>
      <c r="CLT972" s="290"/>
      <c r="CLU972" s="290"/>
      <c r="CLV972" s="290"/>
      <c r="CLW972" s="290"/>
      <c r="CLX972" s="290"/>
      <c r="CLY972" s="290"/>
      <c r="CLZ972" s="290"/>
      <c r="CMA972" s="290"/>
      <c r="CMB972" s="290"/>
      <c r="CMC972" s="290"/>
      <c r="CMD972" s="290"/>
      <c r="CME972" s="290"/>
      <c r="CMF972" s="290"/>
      <c r="CMG972" s="290"/>
      <c r="CMH972" s="290"/>
      <c r="CMI972" s="290"/>
      <c r="CMJ972" s="290"/>
      <c r="CMK972" s="290"/>
      <c r="CML972" s="290"/>
      <c r="CMM972" s="290"/>
      <c r="CMN972" s="290"/>
      <c r="CMO972" s="290"/>
      <c r="CMP972" s="290"/>
      <c r="CMQ972" s="290"/>
      <c r="CMR972" s="290"/>
      <c r="CMS972" s="290"/>
      <c r="CMT972" s="290"/>
      <c r="CMU972" s="290"/>
      <c r="CMV972" s="290"/>
      <c r="CMW972" s="290"/>
      <c r="CMX972" s="290"/>
      <c r="CMY972" s="290"/>
      <c r="CMZ972" s="290"/>
      <c r="CNA972" s="290"/>
      <c r="CNB972" s="290"/>
      <c r="CNC972" s="290"/>
      <c r="CND972" s="290"/>
      <c r="CNE972" s="290"/>
      <c r="CNF972" s="290"/>
      <c r="CNG972" s="290"/>
      <c r="CNH972" s="290"/>
      <c r="CNI972" s="290"/>
      <c r="CNJ972" s="290"/>
      <c r="CNK972" s="290"/>
      <c r="CNL972" s="290"/>
      <c r="CNM972" s="290"/>
      <c r="CNN972" s="290"/>
      <c r="CNO972" s="290"/>
      <c r="CNP972" s="290"/>
      <c r="CNQ972" s="290"/>
      <c r="CNR972" s="290"/>
      <c r="CNS972" s="290"/>
      <c r="CNT972" s="290"/>
      <c r="CNU972" s="290"/>
      <c r="CNV972" s="290"/>
      <c r="CNW972" s="290"/>
      <c r="CNX972" s="290"/>
      <c r="CNY972" s="290"/>
      <c r="CNZ972" s="290"/>
      <c r="COA972" s="290"/>
      <c r="COB972" s="290"/>
      <c r="COC972" s="290"/>
      <c r="COD972" s="290"/>
      <c r="COE972" s="290"/>
      <c r="COF972" s="290"/>
      <c r="COG972" s="290"/>
      <c r="COH972" s="290"/>
      <c r="COI972" s="290"/>
      <c r="COJ972" s="290"/>
      <c r="COK972" s="290"/>
      <c r="COL972" s="290"/>
      <c r="COM972" s="290"/>
      <c r="CON972" s="290"/>
      <c r="COO972" s="290"/>
      <c r="COP972" s="290"/>
      <c r="COQ972" s="290"/>
      <c r="COR972" s="290"/>
      <c r="COS972" s="290"/>
      <c r="COT972" s="290"/>
      <c r="COU972" s="290"/>
      <c r="COV972" s="290"/>
      <c r="COW972" s="290"/>
      <c r="COX972" s="290"/>
      <c r="COY972" s="290"/>
      <c r="COZ972" s="290"/>
      <c r="CPA972" s="290"/>
      <c r="CPB972" s="290"/>
      <c r="CPC972" s="290"/>
      <c r="CPD972" s="290"/>
      <c r="CPE972" s="290"/>
      <c r="CPF972" s="290"/>
      <c r="CPG972" s="290"/>
      <c r="CPH972" s="290"/>
      <c r="CPI972" s="290"/>
      <c r="CPJ972" s="290"/>
      <c r="CPK972" s="290"/>
      <c r="CPL972" s="290"/>
      <c r="CPM972" s="290"/>
      <c r="CPN972" s="290"/>
      <c r="CPO972" s="290"/>
      <c r="CPP972" s="290"/>
      <c r="CPQ972" s="290"/>
      <c r="CPR972" s="290"/>
      <c r="CPS972" s="290"/>
      <c r="CPT972" s="290"/>
      <c r="CPU972" s="290"/>
      <c r="CPV972" s="290"/>
      <c r="CPW972" s="290"/>
      <c r="CPX972" s="290"/>
      <c r="CPY972" s="290"/>
      <c r="CPZ972" s="290"/>
      <c r="CQA972" s="290"/>
      <c r="CQB972" s="290"/>
      <c r="CQC972" s="290"/>
      <c r="CQD972" s="290"/>
      <c r="CQE972" s="290"/>
      <c r="CQF972" s="290"/>
      <c r="CQG972" s="290"/>
      <c r="CQH972" s="290"/>
      <c r="CQI972" s="290"/>
      <c r="CQJ972" s="290"/>
      <c r="CQK972" s="290"/>
      <c r="CQL972" s="290"/>
      <c r="CQM972" s="290"/>
      <c r="CQN972" s="290"/>
      <c r="CQO972" s="290"/>
      <c r="CQP972" s="290"/>
      <c r="CQQ972" s="290"/>
      <c r="CQR972" s="290"/>
      <c r="CQS972" s="290"/>
      <c r="CQT972" s="290"/>
      <c r="CQU972" s="290"/>
      <c r="CQV972" s="290"/>
      <c r="CQW972" s="290"/>
      <c r="CQX972" s="290"/>
      <c r="CQY972" s="290"/>
      <c r="CQZ972" s="290"/>
      <c r="CRA972" s="290"/>
      <c r="CRB972" s="290"/>
      <c r="CRC972" s="290"/>
      <c r="CRD972" s="290"/>
      <c r="CRE972" s="290"/>
      <c r="CRF972" s="290"/>
      <c r="CRG972" s="290"/>
      <c r="CRH972" s="290"/>
      <c r="CRI972" s="290"/>
      <c r="CRJ972" s="290"/>
      <c r="CRK972" s="290"/>
      <c r="CRL972" s="290"/>
      <c r="CRM972" s="290"/>
      <c r="CRN972" s="290"/>
      <c r="CRO972" s="290"/>
      <c r="CRP972" s="290"/>
      <c r="CRQ972" s="290"/>
      <c r="CRR972" s="290"/>
      <c r="CRS972" s="290"/>
      <c r="CRT972" s="290"/>
      <c r="CRU972" s="290"/>
      <c r="CRV972" s="290"/>
      <c r="CRW972" s="290"/>
      <c r="CRX972" s="290"/>
      <c r="CRY972" s="290"/>
      <c r="CRZ972" s="290"/>
      <c r="CSA972" s="290"/>
      <c r="CSB972" s="290"/>
      <c r="CSC972" s="290"/>
      <c r="CSD972" s="290"/>
      <c r="CSE972" s="290"/>
      <c r="CSF972" s="290"/>
      <c r="CSG972" s="290"/>
      <c r="CSH972" s="290"/>
      <c r="CSI972" s="290"/>
      <c r="CSJ972" s="290"/>
      <c r="CSK972" s="290"/>
      <c r="CSL972" s="290"/>
      <c r="CSM972" s="290"/>
      <c r="CSN972" s="290"/>
      <c r="CSO972" s="290"/>
      <c r="CSP972" s="290"/>
      <c r="CSQ972" s="290"/>
      <c r="CSR972" s="290"/>
      <c r="CSS972" s="290"/>
      <c r="CST972" s="290"/>
      <c r="CSU972" s="290"/>
      <c r="CSV972" s="290"/>
      <c r="CSW972" s="290"/>
      <c r="CSX972" s="290"/>
      <c r="CSY972" s="290"/>
      <c r="CSZ972" s="290"/>
      <c r="CTA972" s="290"/>
      <c r="CTB972" s="290"/>
      <c r="CTC972" s="290"/>
      <c r="CTD972" s="290"/>
      <c r="CTE972" s="290"/>
      <c r="CTF972" s="290"/>
      <c r="CTG972" s="290"/>
      <c r="CTH972" s="290"/>
      <c r="CTI972" s="290"/>
      <c r="CTJ972" s="290"/>
      <c r="CTK972" s="290"/>
      <c r="CTL972" s="290"/>
      <c r="CTM972" s="290"/>
      <c r="CTN972" s="290"/>
      <c r="CTO972" s="290"/>
      <c r="CTP972" s="290"/>
      <c r="CTQ972" s="290"/>
      <c r="CTR972" s="290"/>
      <c r="CTS972" s="290"/>
      <c r="CTT972" s="290"/>
      <c r="CTU972" s="290"/>
      <c r="CTV972" s="290"/>
      <c r="CTW972" s="290"/>
      <c r="CTX972" s="290"/>
      <c r="CTY972" s="290"/>
      <c r="CTZ972" s="290"/>
      <c r="CUA972" s="290"/>
      <c r="CUB972" s="290"/>
      <c r="CUC972" s="290"/>
      <c r="CUD972" s="290"/>
      <c r="CUE972" s="290"/>
      <c r="CUF972" s="290"/>
      <c r="CUG972" s="290"/>
      <c r="CUH972" s="290"/>
      <c r="CUI972" s="290"/>
      <c r="CUJ972" s="290"/>
      <c r="CUK972" s="290"/>
      <c r="CUL972" s="290"/>
      <c r="CUM972" s="290"/>
      <c r="CUN972" s="290"/>
      <c r="CUO972" s="290"/>
      <c r="CUP972" s="290"/>
      <c r="CUQ972" s="290"/>
      <c r="CUR972" s="290"/>
      <c r="CUS972" s="290"/>
      <c r="CUT972" s="290"/>
      <c r="CUU972" s="290"/>
      <c r="CUV972" s="290"/>
      <c r="CUW972" s="290"/>
      <c r="CUX972" s="290"/>
      <c r="CUY972" s="290"/>
      <c r="CUZ972" s="290"/>
      <c r="CVA972" s="290"/>
      <c r="CVB972" s="290"/>
      <c r="CVC972" s="290"/>
      <c r="CVD972" s="290"/>
      <c r="CVE972" s="290"/>
      <c r="CVF972" s="290"/>
      <c r="CVG972" s="290"/>
      <c r="CVH972" s="290"/>
      <c r="CVI972" s="290"/>
      <c r="CVJ972" s="290"/>
      <c r="CVK972" s="290"/>
      <c r="CVL972" s="290"/>
      <c r="CVM972" s="290"/>
      <c r="CVN972" s="290"/>
      <c r="CVO972" s="290"/>
      <c r="CVP972" s="290"/>
      <c r="CVQ972" s="290"/>
      <c r="CVR972" s="290"/>
      <c r="CVS972" s="290"/>
      <c r="CVT972" s="290"/>
      <c r="CVU972" s="290"/>
      <c r="CVV972" s="290"/>
      <c r="CVW972" s="290"/>
      <c r="CVX972" s="290"/>
      <c r="CVY972" s="290"/>
      <c r="CVZ972" s="290"/>
      <c r="CWA972" s="290"/>
      <c r="CWB972" s="290"/>
      <c r="CWC972" s="290"/>
      <c r="CWD972" s="290"/>
      <c r="CWE972" s="290"/>
      <c r="CWF972" s="290"/>
      <c r="CWG972" s="290"/>
      <c r="CWH972" s="290"/>
      <c r="CWI972" s="290"/>
      <c r="CWJ972" s="290"/>
      <c r="CWK972" s="290"/>
      <c r="CWL972" s="290"/>
      <c r="CWM972" s="290"/>
      <c r="CWN972" s="290"/>
      <c r="CWO972" s="290"/>
      <c r="CWP972" s="290"/>
      <c r="CWQ972" s="290"/>
      <c r="CWR972" s="290"/>
      <c r="CWS972" s="290"/>
      <c r="CWT972" s="290"/>
      <c r="CWU972" s="290"/>
      <c r="CWV972" s="290"/>
      <c r="CWW972" s="290"/>
      <c r="CWX972" s="290"/>
      <c r="CWY972" s="290"/>
      <c r="CWZ972" s="290"/>
      <c r="CXA972" s="290"/>
      <c r="CXB972" s="290"/>
      <c r="CXC972" s="290"/>
      <c r="CXD972" s="290"/>
      <c r="CXE972" s="290"/>
      <c r="CXF972" s="290"/>
      <c r="CXG972" s="290"/>
      <c r="CXH972" s="290"/>
      <c r="CXI972" s="290"/>
      <c r="CXJ972" s="290"/>
      <c r="CXK972" s="290"/>
      <c r="CXL972" s="290"/>
      <c r="CXM972" s="290"/>
      <c r="CXN972" s="290"/>
      <c r="CXO972" s="290"/>
      <c r="CXP972" s="290"/>
      <c r="CXQ972" s="290"/>
      <c r="CXR972" s="290"/>
      <c r="CXS972" s="290"/>
      <c r="CXT972" s="290"/>
      <c r="CXU972" s="290"/>
      <c r="CXV972" s="290"/>
      <c r="CXW972" s="290"/>
      <c r="CXX972" s="290"/>
      <c r="CXY972" s="290"/>
      <c r="CXZ972" s="290"/>
      <c r="CYA972" s="290"/>
      <c r="CYB972" s="290"/>
      <c r="CYC972" s="290"/>
      <c r="CYD972" s="290"/>
      <c r="CYE972" s="290"/>
      <c r="CYF972" s="290"/>
      <c r="CYG972" s="290"/>
      <c r="CYH972" s="290"/>
      <c r="CYI972" s="290"/>
      <c r="CYJ972" s="290"/>
      <c r="CYK972" s="290"/>
      <c r="CYL972" s="290"/>
      <c r="CYM972" s="290"/>
      <c r="CYN972" s="290"/>
      <c r="CYO972" s="290"/>
      <c r="CYP972" s="290"/>
      <c r="CYQ972" s="290"/>
      <c r="CYR972" s="290"/>
      <c r="CYS972" s="290"/>
      <c r="CYT972" s="290"/>
      <c r="CYU972" s="290"/>
      <c r="CYV972" s="290"/>
      <c r="CYW972" s="290"/>
      <c r="CYX972" s="290"/>
      <c r="CYY972" s="290"/>
      <c r="CYZ972" s="290"/>
      <c r="CZA972" s="290"/>
      <c r="CZB972" s="290"/>
      <c r="CZC972" s="290"/>
      <c r="CZD972" s="290"/>
      <c r="CZE972" s="290"/>
      <c r="CZF972" s="290"/>
      <c r="CZG972" s="290"/>
      <c r="CZH972" s="290"/>
      <c r="CZI972" s="290"/>
      <c r="CZJ972" s="290"/>
      <c r="CZK972" s="290"/>
      <c r="CZL972" s="290"/>
      <c r="CZM972" s="290"/>
      <c r="CZN972" s="290"/>
      <c r="CZO972" s="290"/>
      <c r="CZP972" s="290"/>
      <c r="CZQ972" s="290"/>
      <c r="CZR972" s="290"/>
      <c r="CZS972" s="290"/>
      <c r="CZT972" s="290"/>
      <c r="CZU972" s="290"/>
      <c r="CZV972" s="290"/>
      <c r="CZW972" s="290"/>
      <c r="CZX972" s="290"/>
      <c r="CZY972" s="290"/>
      <c r="CZZ972" s="290"/>
      <c r="DAA972" s="290"/>
      <c r="DAB972" s="290"/>
      <c r="DAC972" s="290"/>
      <c r="DAD972" s="290"/>
      <c r="DAE972" s="290"/>
      <c r="DAF972" s="290"/>
      <c r="DAG972" s="290"/>
      <c r="DAH972" s="290"/>
      <c r="DAI972" s="290"/>
      <c r="DAJ972" s="290"/>
      <c r="DAK972" s="290"/>
      <c r="DAL972" s="290"/>
      <c r="DAM972" s="290"/>
      <c r="DAN972" s="290"/>
      <c r="DAO972" s="290"/>
      <c r="DAP972" s="290"/>
      <c r="DAQ972" s="290"/>
      <c r="DAR972" s="290"/>
      <c r="DAS972" s="290"/>
      <c r="DAT972" s="290"/>
      <c r="DAU972" s="290"/>
      <c r="DAV972" s="290"/>
      <c r="DAW972" s="290"/>
      <c r="DAX972" s="290"/>
      <c r="DAY972" s="290"/>
      <c r="DAZ972" s="290"/>
      <c r="DBA972" s="290"/>
      <c r="DBB972" s="290"/>
      <c r="DBC972" s="290"/>
      <c r="DBD972" s="290"/>
      <c r="DBE972" s="290"/>
      <c r="DBF972" s="290"/>
      <c r="DBG972" s="290"/>
      <c r="DBH972" s="290"/>
      <c r="DBI972" s="290"/>
      <c r="DBJ972" s="290"/>
      <c r="DBK972" s="290"/>
      <c r="DBL972" s="290"/>
      <c r="DBM972" s="290"/>
      <c r="DBN972" s="290"/>
      <c r="DBO972" s="290"/>
      <c r="DBP972" s="290"/>
      <c r="DBQ972" s="290"/>
      <c r="DBR972" s="290"/>
      <c r="DBS972" s="290"/>
      <c r="DBT972" s="290"/>
      <c r="DBU972" s="290"/>
      <c r="DBV972" s="290"/>
      <c r="DBW972" s="290"/>
      <c r="DBX972" s="290"/>
      <c r="DBY972" s="290"/>
      <c r="DBZ972" s="290"/>
      <c r="DCA972" s="290"/>
      <c r="DCB972" s="290"/>
      <c r="DCC972" s="290"/>
      <c r="DCD972" s="290"/>
      <c r="DCE972" s="290"/>
      <c r="DCF972" s="290"/>
      <c r="DCG972" s="290"/>
      <c r="DCH972" s="290"/>
      <c r="DCI972" s="290"/>
      <c r="DCJ972" s="290"/>
      <c r="DCK972" s="290"/>
      <c r="DCL972" s="290"/>
      <c r="DCM972" s="290"/>
      <c r="DCN972" s="290"/>
      <c r="DCO972" s="290"/>
      <c r="DCP972" s="290"/>
      <c r="DCQ972" s="290"/>
      <c r="DCR972" s="290"/>
      <c r="DCS972" s="290"/>
      <c r="DCT972" s="290"/>
      <c r="DCU972" s="290"/>
      <c r="DCV972" s="290"/>
      <c r="DCW972" s="290"/>
      <c r="DCX972" s="290"/>
      <c r="DCY972" s="290"/>
      <c r="DCZ972" s="290"/>
      <c r="DDA972" s="290"/>
      <c r="DDB972" s="290"/>
      <c r="DDC972" s="290"/>
      <c r="DDD972" s="290"/>
      <c r="DDE972" s="290"/>
      <c r="DDF972" s="290"/>
      <c r="DDG972" s="290"/>
      <c r="DDH972" s="290"/>
      <c r="DDI972" s="290"/>
      <c r="DDJ972" s="290"/>
      <c r="DDK972" s="290"/>
      <c r="DDL972" s="290"/>
      <c r="DDM972" s="290"/>
      <c r="DDN972" s="290"/>
      <c r="DDO972" s="290"/>
      <c r="DDP972" s="290"/>
      <c r="DDQ972" s="290"/>
      <c r="DDR972" s="290"/>
      <c r="DDS972" s="290"/>
      <c r="DDT972" s="290"/>
      <c r="DDU972" s="290"/>
      <c r="DDV972" s="290"/>
      <c r="DDW972" s="290"/>
      <c r="DDX972" s="290"/>
      <c r="DDY972" s="290"/>
      <c r="DDZ972" s="290"/>
      <c r="DEA972" s="290"/>
      <c r="DEB972" s="290"/>
      <c r="DEC972" s="290"/>
      <c r="DED972" s="290"/>
      <c r="DEE972" s="290"/>
      <c r="DEF972" s="290"/>
      <c r="DEG972" s="290"/>
      <c r="DEH972" s="290"/>
      <c r="DEI972" s="290"/>
      <c r="DEJ972" s="290"/>
      <c r="DEK972" s="290"/>
      <c r="DEL972" s="290"/>
      <c r="DEM972" s="290"/>
      <c r="DEN972" s="290"/>
      <c r="DEO972" s="290"/>
      <c r="DEP972" s="290"/>
      <c r="DEQ972" s="290"/>
      <c r="DER972" s="290"/>
      <c r="DES972" s="290"/>
      <c r="DET972" s="290"/>
      <c r="DEU972" s="290"/>
      <c r="DEV972" s="290"/>
      <c r="DEW972" s="290"/>
      <c r="DEX972" s="290"/>
      <c r="DEY972" s="290"/>
      <c r="DEZ972" s="290"/>
      <c r="DFA972" s="290"/>
      <c r="DFB972" s="290"/>
      <c r="DFC972" s="290"/>
      <c r="DFD972" s="290"/>
      <c r="DFE972" s="290"/>
      <c r="DFF972" s="290"/>
      <c r="DFG972" s="290"/>
      <c r="DFH972" s="290"/>
      <c r="DFI972" s="290"/>
      <c r="DFJ972" s="290"/>
      <c r="DFK972" s="290"/>
      <c r="DFL972" s="290"/>
      <c r="DFM972" s="290"/>
      <c r="DFN972" s="290"/>
      <c r="DFO972" s="290"/>
      <c r="DFP972" s="290"/>
      <c r="DFQ972" s="290"/>
      <c r="DFR972" s="290"/>
      <c r="DFS972" s="290"/>
      <c r="DFT972" s="290"/>
      <c r="DFU972" s="290"/>
      <c r="DFV972" s="290"/>
      <c r="DFW972" s="290"/>
      <c r="DFX972" s="290"/>
      <c r="DFY972" s="290"/>
      <c r="DFZ972" s="290"/>
      <c r="DGA972" s="290"/>
      <c r="DGB972" s="290"/>
      <c r="DGC972" s="290"/>
      <c r="DGD972" s="290"/>
      <c r="DGE972" s="290"/>
      <c r="DGF972" s="290"/>
      <c r="DGG972" s="290"/>
      <c r="DGH972" s="290"/>
      <c r="DGI972" s="290"/>
      <c r="DGJ972" s="290"/>
      <c r="DGK972" s="290"/>
      <c r="DGL972" s="290"/>
      <c r="DGM972" s="290"/>
      <c r="DGN972" s="290"/>
      <c r="DGO972" s="290"/>
      <c r="DGP972" s="290"/>
      <c r="DGQ972" s="290"/>
      <c r="DGR972" s="290"/>
      <c r="DGS972" s="290"/>
      <c r="DGT972" s="290"/>
      <c r="DGU972" s="290"/>
      <c r="DGV972" s="290"/>
      <c r="DGW972" s="290"/>
      <c r="DGX972" s="290"/>
      <c r="DGY972" s="290"/>
      <c r="DGZ972" s="290"/>
      <c r="DHA972" s="290"/>
      <c r="DHB972" s="290"/>
      <c r="DHC972" s="290"/>
      <c r="DHD972" s="290"/>
      <c r="DHE972" s="290"/>
      <c r="DHF972" s="290"/>
      <c r="DHG972" s="290"/>
      <c r="DHH972" s="290"/>
      <c r="DHI972" s="290"/>
      <c r="DHJ972" s="290"/>
      <c r="DHK972" s="290"/>
      <c r="DHL972" s="290"/>
      <c r="DHM972" s="290"/>
      <c r="DHN972" s="290"/>
      <c r="DHO972" s="290"/>
      <c r="DHP972" s="290"/>
      <c r="DHQ972" s="290"/>
      <c r="DHR972" s="290"/>
      <c r="DHS972" s="290"/>
      <c r="DHT972" s="290"/>
      <c r="DHU972" s="290"/>
      <c r="DHV972" s="290"/>
      <c r="DHW972" s="290"/>
      <c r="DHX972" s="290"/>
      <c r="DHY972" s="290"/>
      <c r="DHZ972" s="290"/>
      <c r="DIA972" s="290"/>
      <c r="DIB972" s="290"/>
      <c r="DIC972" s="290"/>
      <c r="DID972" s="290"/>
      <c r="DIE972" s="290"/>
      <c r="DIF972" s="290"/>
      <c r="DIG972" s="290"/>
      <c r="DIH972" s="290"/>
      <c r="DII972" s="290"/>
      <c r="DIJ972" s="290"/>
      <c r="DIK972" s="290"/>
      <c r="DIL972" s="290"/>
      <c r="DIM972" s="290"/>
      <c r="DIN972" s="290"/>
      <c r="DIO972" s="290"/>
      <c r="DIP972" s="290"/>
      <c r="DIQ972" s="290"/>
      <c r="DIR972" s="290"/>
      <c r="DIS972" s="290"/>
      <c r="DIT972" s="290"/>
      <c r="DIU972" s="290"/>
      <c r="DIV972" s="290"/>
      <c r="DIW972" s="290"/>
      <c r="DIX972" s="290"/>
      <c r="DIY972" s="290"/>
      <c r="DIZ972" s="290"/>
      <c r="DJA972" s="290"/>
      <c r="DJB972" s="290"/>
      <c r="DJC972" s="290"/>
      <c r="DJD972" s="290"/>
      <c r="DJE972" s="290"/>
      <c r="DJF972" s="290"/>
      <c r="DJG972" s="290"/>
      <c r="DJH972" s="290"/>
      <c r="DJI972" s="290"/>
      <c r="DJJ972" s="290"/>
      <c r="DJK972" s="290"/>
      <c r="DJL972" s="290"/>
      <c r="DJM972" s="290"/>
      <c r="DJN972" s="290"/>
      <c r="DJO972" s="290"/>
      <c r="DJP972" s="290"/>
      <c r="DJQ972" s="290"/>
      <c r="DJR972" s="290"/>
      <c r="DJS972" s="290"/>
      <c r="DJT972" s="290"/>
      <c r="DJU972" s="290"/>
      <c r="DJV972" s="290"/>
      <c r="DJW972" s="290"/>
      <c r="DJX972" s="290"/>
      <c r="DJY972" s="290"/>
      <c r="DJZ972" s="290"/>
      <c r="DKA972" s="290"/>
      <c r="DKB972" s="290"/>
      <c r="DKC972" s="290"/>
      <c r="DKD972" s="290"/>
      <c r="DKE972" s="290"/>
      <c r="DKF972" s="290"/>
      <c r="DKG972" s="290"/>
      <c r="DKH972" s="290"/>
      <c r="DKI972" s="290"/>
      <c r="DKJ972" s="290"/>
      <c r="DKK972" s="290"/>
      <c r="DKL972" s="290"/>
      <c r="DKM972" s="290"/>
      <c r="DKN972" s="290"/>
      <c r="DKO972" s="290"/>
      <c r="DKP972" s="290"/>
      <c r="DKQ972" s="290"/>
      <c r="DKR972" s="290"/>
      <c r="DKS972" s="290"/>
      <c r="DKT972" s="290"/>
      <c r="DKU972" s="290"/>
      <c r="DKV972" s="290"/>
      <c r="DKW972" s="290"/>
      <c r="DKX972" s="290"/>
      <c r="DKY972" s="290"/>
      <c r="DKZ972" s="290"/>
      <c r="DLA972" s="290"/>
      <c r="DLB972" s="290"/>
      <c r="DLC972" s="290"/>
      <c r="DLD972" s="290"/>
      <c r="DLE972" s="290"/>
      <c r="DLF972" s="290"/>
      <c r="DLG972" s="290"/>
      <c r="DLH972" s="290"/>
      <c r="DLI972" s="290"/>
      <c r="DLJ972" s="290"/>
      <c r="DLK972" s="290"/>
      <c r="DLL972" s="290"/>
      <c r="DLM972" s="290"/>
      <c r="DLN972" s="290"/>
      <c r="DLO972" s="290"/>
      <c r="DLP972" s="290"/>
      <c r="DLQ972" s="290"/>
      <c r="DLR972" s="290"/>
      <c r="DLS972" s="290"/>
      <c r="DLT972" s="290"/>
      <c r="DLU972" s="290"/>
      <c r="DLV972" s="290"/>
      <c r="DLW972" s="290"/>
      <c r="DLX972" s="290"/>
      <c r="DLY972" s="290"/>
      <c r="DLZ972" s="290"/>
      <c r="DMA972" s="290"/>
      <c r="DMB972" s="290"/>
      <c r="DMC972" s="290"/>
      <c r="DMD972" s="290"/>
      <c r="DME972" s="290"/>
      <c r="DMF972" s="290"/>
      <c r="DMG972" s="290"/>
      <c r="DMH972" s="290"/>
      <c r="DMI972" s="290"/>
      <c r="DMJ972" s="290"/>
      <c r="DMK972" s="290"/>
      <c r="DML972" s="290"/>
      <c r="DMM972" s="290"/>
      <c r="DMN972" s="290"/>
      <c r="DMO972" s="290"/>
      <c r="DMP972" s="290"/>
      <c r="DMQ972" s="290"/>
      <c r="DMR972" s="290"/>
      <c r="DMS972" s="290"/>
      <c r="DMT972" s="290"/>
      <c r="DMU972" s="290"/>
      <c r="DMV972" s="290"/>
      <c r="DMW972" s="290"/>
      <c r="DMX972" s="290"/>
      <c r="DMY972" s="290"/>
      <c r="DMZ972" s="290"/>
      <c r="DNA972" s="290"/>
      <c r="DNB972" s="290"/>
      <c r="DNC972" s="290"/>
      <c r="DND972" s="290"/>
      <c r="DNE972" s="290"/>
      <c r="DNF972" s="290"/>
      <c r="DNG972" s="290"/>
      <c r="DNH972" s="290"/>
      <c r="DNI972" s="290"/>
      <c r="DNJ972" s="290"/>
      <c r="DNK972" s="290"/>
      <c r="DNL972" s="290"/>
      <c r="DNM972" s="290"/>
      <c r="DNN972" s="290"/>
      <c r="DNO972" s="290"/>
      <c r="DNP972" s="290"/>
      <c r="DNQ972" s="290"/>
      <c r="DNR972" s="290"/>
      <c r="DNS972" s="290"/>
      <c r="DNT972" s="290"/>
      <c r="DNU972" s="290"/>
      <c r="DNV972" s="290"/>
      <c r="DNW972" s="290"/>
      <c r="DNX972" s="290"/>
      <c r="DNY972" s="290"/>
      <c r="DNZ972" s="290"/>
      <c r="DOA972" s="290"/>
      <c r="DOB972" s="290"/>
      <c r="DOC972" s="290"/>
      <c r="DOD972" s="290"/>
      <c r="DOE972" s="290"/>
      <c r="DOF972" s="290"/>
      <c r="DOG972" s="290"/>
      <c r="DOH972" s="290"/>
      <c r="DOI972" s="290"/>
      <c r="DOJ972" s="290"/>
      <c r="DOK972" s="290"/>
      <c r="DOL972" s="290"/>
      <c r="DOM972" s="290"/>
      <c r="DON972" s="290"/>
      <c r="DOO972" s="290"/>
      <c r="DOP972" s="290"/>
      <c r="DOQ972" s="290"/>
      <c r="DOR972" s="290"/>
      <c r="DOS972" s="290"/>
      <c r="DOT972" s="290"/>
      <c r="DOU972" s="290"/>
      <c r="DOV972" s="290"/>
      <c r="DOW972" s="290"/>
      <c r="DOX972" s="290"/>
      <c r="DOY972" s="290"/>
      <c r="DOZ972" s="290"/>
      <c r="DPA972" s="290"/>
      <c r="DPB972" s="290"/>
      <c r="DPC972" s="290"/>
      <c r="DPD972" s="290"/>
      <c r="DPE972" s="290"/>
      <c r="DPF972" s="290"/>
      <c r="DPG972" s="290"/>
      <c r="DPH972" s="290"/>
      <c r="DPI972" s="290"/>
      <c r="DPJ972" s="290"/>
      <c r="DPK972" s="290"/>
      <c r="DPL972" s="290"/>
      <c r="DPM972" s="290"/>
      <c r="DPN972" s="290"/>
      <c r="DPO972" s="290"/>
      <c r="DPP972" s="290"/>
      <c r="DPQ972" s="290"/>
      <c r="DPR972" s="290"/>
      <c r="DPS972" s="290"/>
      <c r="DPT972" s="290"/>
      <c r="DPU972" s="290"/>
      <c r="DPV972" s="290"/>
      <c r="DPW972" s="290"/>
      <c r="DPX972" s="290"/>
      <c r="DPY972" s="290"/>
      <c r="DPZ972" s="290"/>
      <c r="DQA972" s="290"/>
      <c r="DQB972" s="290"/>
      <c r="DQC972" s="290"/>
      <c r="DQD972" s="290"/>
      <c r="DQE972" s="290"/>
      <c r="DQF972" s="290"/>
      <c r="DQG972" s="290"/>
      <c r="DQH972" s="290"/>
      <c r="DQI972" s="290"/>
      <c r="DQJ972" s="290"/>
      <c r="DQK972" s="290"/>
      <c r="DQL972" s="290"/>
      <c r="DQM972" s="290"/>
      <c r="DQN972" s="290"/>
      <c r="DQO972" s="290"/>
      <c r="DQP972" s="290"/>
      <c r="DQQ972" s="290"/>
      <c r="DQR972" s="290"/>
      <c r="DQS972" s="290"/>
      <c r="DQT972" s="290"/>
      <c r="DQU972" s="290"/>
      <c r="DQV972" s="290"/>
      <c r="DQW972" s="290"/>
      <c r="DQX972" s="290"/>
      <c r="DQY972" s="290"/>
      <c r="DQZ972" s="290"/>
      <c r="DRA972" s="290"/>
      <c r="DRB972" s="290"/>
      <c r="DRC972" s="290"/>
      <c r="DRD972" s="290"/>
      <c r="DRE972" s="290"/>
      <c r="DRF972" s="290"/>
      <c r="DRG972" s="290"/>
      <c r="DRH972" s="290"/>
      <c r="DRI972" s="290"/>
      <c r="DRJ972" s="290"/>
      <c r="DRK972" s="290"/>
      <c r="DRL972" s="290"/>
      <c r="DRM972" s="290"/>
      <c r="DRN972" s="290"/>
      <c r="DRO972" s="290"/>
      <c r="DRP972" s="290"/>
      <c r="DRQ972" s="290"/>
      <c r="DRR972" s="290"/>
      <c r="DRS972" s="290"/>
      <c r="DRT972" s="290"/>
      <c r="DRU972" s="290"/>
      <c r="DRV972" s="290"/>
      <c r="DRW972" s="290"/>
      <c r="DRX972" s="290"/>
      <c r="DRY972" s="290"/>
      <c r="DRZ972" s="290"/>
      <c r="DSA972" s="290"/>
      <c r="DSB972" s="290"/>
      <c r="DSC972" s="290"/>
      <c r="DSD972" s="290"/>
      <c r="DSE972" s="290"/>
      <c r="DSF972" s="290"/>
      <c r="DSG972" s="290"/>
      <c r="DSH972" s="290"/>
      <c r="DSI972" s="290"/>
      <c r="DSJ972" s="290"/>
      <c r="DSK972" s="290"/>
      <c r="DSL972" s="290"/>
      <c r="DSM972" s="290"/>
      <c r="DSN972" s="290"/>
      <c r="DSO972" s="290"/>
      <c r="DSP972" s="290"/>
      <c r="DSQ972" s="290"/>
      <c r="DSR972" s="290"/>
      <c r="DSS972" s="290"/>
      <c r="DST972" s="290"/>
      <c r="DSU972" s="290"/>
      <c r="DSV972" s="290"/>
      <c r="DSW972" s="290"/>
      <c r="DSX972" s="290"/>
      <c r="DSY972" s="290"/>
      <c r="DSZ972" s="290"/>
      <c r="DTA972" s="290"/>
      <c r="DTB972" s="290"/>
      <c r="DTC972" s="290"/>
      <c r="DTD972" s="290"/>
      <c r="DTE972" s="290"/>
      <c r="DTF972" s="290"/>
      <c r="DTG972" s="290"/>
      <c r="DTH972" s="290"/>
      <c r="DTI972" s="290"/>
      <c r="DTJ972" s="290"/>
      <c r="DTK972" s="290"/>
      <c r="DTL972" s="290"/>
      <c r="DTM972" s="290"/>
      <c r="DTN972" s="290"/>
      <c r="DTO972" s="290"/>
      <c r="DTP972" s="290"/>
      <c r="DTQ972" s="290"/>
      <c r="DTR972" s="290"/>
      <c r="DTS972" s="290"/>
      <c r="DTT972" s="290"/>
      <c r="DTU972" s="290"/>
      <c r="DTV972" s="290"/>
      <c r="DTW972" s="290"/>
      <c r="DTX972" s="290"/>
      <c r="DTY972" s="290"/>
      <c r="DTZ972" s="290"/>
      <c r="DUA972" s="290"/>
      <c r="DUB972" s="290"/>
      <c r="DUC972" s="290"/>
      <c r="DUD972" s="290"/>
      <c r="DUE972" s="290"/>
      <c r="DUF972" s="290"/>
      <c r="DUG972" s="290"/>
      <c r="DUH972" s="290"/>
      <c r="DUI972" s="290"/>
      <c r="DUJ972" s="290"/>
      <c r="DUK972" s="290"/>
      <c r="DUL972" s="290"/>
      <c r="DUM972" s="290"/>
      <c r="DUN972" s="290"/>
      <c r="DUO972" s="290"/>
      <c r="DUP972" s="290"/>
      <c r="DUQ972" s="290"/>
      <c r="DUR972" s="290"/>
      <c r="DUS972" s="290"/>
      <c r="DUT972" s="290"/>
      <c r="DUU972" s="290"/>
      <c r="DUV972" s="290"/>
      <c r="DUW972" s="290"/>
      <c r="DUX972" s="290"/>
      <c r="DUY972" s="290"/>
      <c r="DUZ972" s="290"/>
      <c r="DVA972" s="290"/>
      <c r="DVB972" s="290"/>
      <c r="DVC972" s="290"/>
      <c r="DVD972" s="290"/>
      <c r="DVE972" s="290"/>
      <c r="DVF972" s="290"/>
      <c r="DVG972" s="290"/>
      <c r="DVH972" s="290"/>
      <c r="DVI972" s="290"/>
      <c r="DVJ972" s="290"/>
      <c r="DVK972" s="290"/>
      <c r="DVL972" s="290"/>
      <c r="DVM972" s="290"/>
      <c r="DVN972" s="290"/>
      <c r="DVO972" s="290"/>
      <c r="DVP972" s="290"/>
      <c r="DVQ972" s="290"/>
      <c r="DVR972" s="290"/>
      <c r="DVS972" s="290"/>
      <c r="DVT972" s="290"/>
      <c r="DVU972" s="290"/>
      <c r="DVV972" s="290"/>
      <c r="DVW972" s="290"/>
      <c r="DVX972" s="290"/>
      <c r="DVY972" s="290"/>
      <c r="DVZ972" s="290"/>
      <c r="DWA972" s="290"/>
      <c r="DWB972" s="290"/>
      <c r="DWC972" s="290"/>
      <c r="DWD972" s="290"/>
      <c r="DWE972" s="290"/>
      <c r="DWF972" s="290"/>
      <c r="DWG972" s="290"/>
      <c r="DWH972" s="290"/>
      <c r="DWI972" s="290"/>
      <c r="DWJ972" s="290"/>
      <c r="DWK972" s="290"/>
      <c r="DWL972" s="290"/>
      <c r="DWM972" s="290"/>
      <c r="DWN972" s="290"/>
      <c r="DWO972" s="290"/>
      <c r="DWP972" s="290"/>
      <c r="DWQ972" s="290"/>
      <c r="DWR972" s="290"/>
      <c r="DWS972" s="290"/>
      <c r="DWT972" s="290"/>
      <c r="DWU972" s="290"/>
      <c r="DWV972" s="290"/>
      <c r="DWW972" s="290"/>
      <c r="DWX972" s="290"/>
      <c r="DWY972" s="290"/>
      <c r="DWZ972" s="290"/>
      <c r="DXA972" s="290"/>
      <c r="DXB972" s="290"/>
      <c r="DXC972" s="290"/>
      <c r="DXD972" s="290"/>
      <c r="DXE972" s="290"/>
      <c r="DXF972" s="290"/>
      <c r="DXG972" s="290"/>
      <c r="DXH972" s="290"/>
      <c r="DXI972" s="290"/>
      <c r="DXJ972" s="290"/>
      <c r="DXK972" s="290"/>
      <c r="DXL972" s="290"/>
      <c r="DXM972" s="290"/>
      <c r="DXN972" s="290"/>
      <c r="DXO972" s="290"/>
      <c r="DXP972" s="290"/>
      <c r="DXQ972" s="290"/>
      <c r="DXR972" s="290"/>
      <c r="DXS972" s="290"/>
      <c r="DXT972" s="290"/>
      <c r="DXU972" s="290"/>
      <c r="DXV972" s="290"/>
      <c r="DXW972" s="290"/>
      <c r="DXX972" s="290"/>
      <c r="DXY972" s="290"/>
      <c r="DXZ972" s="290"/>
      <c r="DYA972" s="290"/>
      <c r="DYB972" s="290"/>
      <c r="DYC972" s="290"/>
      <c r="DYD972" s="290"/>
      <c r="DYE972" s="290"/>
      <c r="DYF972" s="290"/>
      <c r="DYG972" s="290"/>
      <c r="DYH972" s="290"/>
      <c r="DYI972" s="290"/>
      <c r="DYJ972" s="290"/>
      <c r="DYK972" s="290"/>
      <c r="DYL972" s="290"/>
      <c r="DYM972" s="290"/>
      <c r="DYN972" s="290"/>
      <c r="DYO972" s="290"/>
      <c r="DYP972" s="290"/>
      <c r="DYQ972" s="290"/>
      <c r="DYR972" s="290"/>
      <c r="DYS972" s="290"/>
      <c r="DYT972" s="290"/>
      <c r="DYU972" s="290"/>
      <c r="DYV972" s="290"/>
      <c r="DYW972" s="290"/>
      <c r="DYX972" s="290"/>
      <c r="DYY972" s="290"/>
      <c r="DYZ972" s="290"/>
      <c r="DZA972" s="290"/>
      <c r="DZB972" s="290"/>
      <c r="DZC972" s="290"/>
      <c r="DZD972" s="290"/>
      <c r="DZE972" s="290"/>
      <c r="DZF972" s="290"/>
      <c r="DZG972" s="290"/>
      <c r="DZH972" s="290"/>
      <c r="DZI972" s="290"/>
      <c r="DZJ972" s="290"/>
      <c r="DZK972" s="290"/>
      <c r="DZL972" s="290"/>
      <c r="DZM972" s="290"/>
      <c r="DZN972" s="290"/>
      <c r="DZO972" s="290"/>
      <c r="DZP972" s="290"/>
      <c r="DZQ972" s="290"/>
      <c r="DZR972" s="290"/>
      <c r="DZS972" s="290"/>
      <c r="DZT972" s="290"/>
      <c r="DZU972" s="290"/>
      <c r="DZV972" s="290"/>
      <c r="DZW972" s="290"/>
      <c r="DZX972" s="290"/>
      <c r="DZY972" s="290"/>
      <c r="DZZ972" s="290"/>
      <c r="EAA972" s="290"/>
      <c r="EAB972" s="290"/>
      <c r="EAC972" s="290"/>
      <c r="EAD972" s="290"/>
      <c r="EAE972" s="290"/>
      <c r="EAF972" s="290"/>
      <c r="EAG972" s="290"/>
      <c r="EAH972" s="290"/>
      <c r="EAI972" s="290"/>
      <c r="EAJ972" s="290"/>
      <c r="EAK972" s="290"/>
      <c r="EAL972" s="290"/>
      <c r="EAM972" s="290"/>
      <c r="EAN972" s="290"/>
      <c r="EAO972" s="290"/>
      <c r="EAP972" s="290"/>
      <c r="EAQ972" s="290"/>
      <c r="EAR972" s="290"/>
      <c r="EAS972" s="290"/>
      <c r="EAT972" s="290"/>
      <c r="EAU972" s="290"/>
      <c r="EAV972" s="290"/>
      <c r="EAW972" s="290"/>
      <c r="EAX972" s="290"/>
      <c r="EAY972" s="290"/>
      <c r="EAZ972" s="290"/>
      <c r="EBA972" s="290"/>
      <c r="EBB972" s="290"/>
      <c r="EBC972" s="290"/>
      <c r="EBD972" s="290"/>
      <c r="EBE972" s="290"/>
      <c r="EBF972" s="290"/>
      <c r="EBG972" s="290"/>
      <c r="EBH972" s="290"/>
      <c r="EBI972" s="290"/>
      <c r="EBJ972" s="290"/>
      <c r="EBK972" s="290"/>
      <c r="EBL972" s="290"/>
      <c r="EBM972" s="290"/>
      <c r="EBN972" s="290"/>
      <c r="EBO972" s="290"/>
      <c r="EBP972" s="290"/>
      <c r="EBQ972" s="290"/>
      <c r="EBR972" s="290"/>
      <c r="EBS972" s="290"/>
      <c r="EBT972" s="290"/>
      <c r="EBU972" s="290"/>
      <c r="EBV972" s="290"/>
      <c r="EBW972" s="290"/>
      <c r="EBX972" s="290"/>
      <c r="EBY972" s="290"/>
      <c r="EBZ972" s="290"/>
      <c r="ECA972" s="290"/>
      <c r="ECB972" s="290"/>
      <c r="ECC972" s="290"/>
      <c r="ECD972" s="290"/>
      <c r="ECE972" s="290"/>
      <c r="ECF972" s="290"/>
      <c r="ECG972" s="290"/>
      <c r="ECH972" s="290"/>
      <c r="ECI972" s="290"/>
      <c r="ECJ972" s="290"/>
      <c r="ECK972" s="290"/>
      <c r="ECL972" s="290"/>
      <c r="ECM972" s="290"/>
      <c r="ECN972" s="290"/>
      <c r="ECO972" s="290"/>
      <c r="ECP972" s="290"/>
      <c r="ECQ972" s="290"/>
      <c r="ECR972" s="290"/>
      <c r="ECS972" s="290"/>
      <c r="ECT972" s="290"/>
      <c r="ECU972" s="290"/>
      <c r="ECV972" s="290"/>
      <c r="ECW972" s="290"/>
      <c r="ECX972" s="290"/>
      <c r="ECY972" s="290"/>
      <c r="ECZ972" s="290"/>
      <c r="EDA972" s="290"/>
      <c r="EDB972" s="290"/>
      <c r="EDC972" s="290"/>
      <c r="EDD972" s="290"/>
      <c r="EDE972" s="290"/>
      <c r="EDF972" s="290"/>
      <c r="EDG972" s="290"/>
      <c r="EDH972" s="290"/>
      <c r="EDI972" s="290"/>
      <c r="EDJ972" s="290"/>
      <c r="EDK972" s="290"/>
      <c r="EDL972" s="290"/>
      <c r="EDM972" s="290"/>
      <c r="EDN972" s="290"/>
      <c r="EDO972" s="290"/>
      <c r="EDP972" s="290"/>
      <c r="EDQ972" s="290"/>
      <c r="EDR972" s="290"/>
      <c r="EDS972" s="290"/>
      <c r="EDT972" s="290"/>
      <c r="EDU972" s="290"/>
      <c r="EDV972" s="290"/>
      <c r="EDW972" s="290"/>
      <c r="EDX972" s="290"/>
      <c r="EDY972" s="290"/>
      <c r="EDZ972" s="290"/>
      <c r="EEA972" s="290"/>
      <c r="EEB972" s="290"/>
      <c r="EEC972" s="290"/>
      <c r="EED972" s="290"/>
      <c r="EEE972" s="290"/>
      <c r="EEF972" s="290"/>
      <c r="EEG972" s="290"/>
      <c r="EEH972" s="290"/>
      <c r="EEI972" s="290"/>
      <c r="EEJ972" s="290"/>
      <c r="EEK972" s="290"/>
      <c r="EEL972" s="290"/>
      <c r="EEM972" s="290"/>
      <c r="EEN972" s="290"/>
      <c r="EEO972" s="290"/>
      <c r="EEP972" s="290"/>
      <c r="EEQ972" s="290"/>
      <c r="EER972" s="290"/>
      <c r="EES972" s="290"/>
      <c r="EET972" s="290"/>
      <c r="EEU972" s="290"/>
      <c r="EEV972" s="290"/>
      <c r="EEW972" s="290"/>
      <c r="EEX972" s="290"/>
      <c r="EEY972" s="290"/>
      <c r="EEZ972" s="290"/>
      <c r="EFA972" s="290"/>
      <c r="EFB972" s="290"/>
      <c r="EFC972" s="290"/>
      <c r="EFD972" s="290"/>
      <c r="EFE972" s="290"/>
      <c r="EFF972" s="290"/>
      <c r="EFG972" s="290"/>
      <c r="EFH972" s="290"/>
      <c r="EFI972" s="290"/>
      <c r="EFJ972" s="290"/>
      <c r="EFK972" s="290"/>
      <c r="EFL972" s="290"/>
      <c r="EFM972" s="290"/>
      <c r="EFN972" s="290"/>
      <c r="EFO972" s="290"/>
      <c r="EFP972" s="290"/>
      <c r="EFQ972" s="290"/>
      <c r="EFR972" s="290"/>
      <c r="EFS972" s="290"/>
      <c r="EFT972" s="290"/>
      <c r="EFU972" s="290"/>
      <c r="EFV972" s="290"/>
      <c r="EFW972" s="290"/>
      <c r="EFX972" s="290"/>
      <c r="EFY972" s="290"/>
      <c r="EFZ972" s="290"/>
      <c r="EGA972" s="290"/>
      <c r="EGB972" s="290"/>
      <c r="EGC972" s="290"/>
      <c r="EGD972" s="290"/>
      <c r="EGE972" s="290"/>
      <c r="EGF972" s="290"/>
      <c r="EGG972" s="290"/>
      <c r="EGH972" s="290"/>
      <c r="EGI972" s="290"/>
      <c r="EGJ972" s="290"/>
      <c r="EGK972" s="290"/>
      <c r="EGL972" s="290"/>
      <c r="EGM972" s="290"/>
      <c r="EGN972" s="290"/>
      <c r="EGO972" s="290"/>
      <c r="EGP972" s="290"/>
      <c r="EGQ972" s="290"/>
      <c r="EGR972" s="290"/>
      <c r="EGS972" s="290"/>
      <c r="EGT972" s="290"/>
      <c r="EGU972" s="290"/>
      <c r="EGV972" s="290"/>
      <c r="EGW972" s="290"/>
      <c r="EGX972" s="290"/>
      <c r="EGY972" s="290"/>
      <c r="EGZ972" s="290"/>
      <c r="EHA972" s="290"/>
      <c r="EHB972" s="290"/>
      <c r="EHC972" s="290"/>
      <c r="EHD972" s="290"/>
      <c r="EHE972" s="290"/>
      <c r="EHF972" s="290"/>
      <c r="EHG972" s="290"/>
      <c r="EHH972" s="290"/>
      <c r="EHI972" s="290"/>
      <c r="EHJ972" s="290"/>
      <c r="EHK972" s="290"/>
      <c r="EHL972" s="290"/>
      <c r="EHM972" s="290"/>
      <c r="EHN972" s="290"/>
      <c r="EHO972" s="290"/>
      <c r="EHP972" s="290"/>
      <c r="EHQ972" s="290"/>
      <c r="EHR972" s="290"/>
      <c r="EHS972" s="290"/>
      <c r="EHT972" s="290"/>
      <c r="EHU972" s="290"/>
      <c r="EHV972" s="290"/>
      <c r="EHW972" s="290"/>
      <c r="EHX972" s="290"/>
      <c r="EHY972" s="290"/>
      <c r="EHZ972" s="290"/>
      <c r="EIA972" s="290"/>
      <c r="EIB972" s="290"/>
      <c r="EIC972" s="290"/>
      <c r="EID972" s="290"/>
      <c r="EIE972" s="290"/>
      <c r="EIF972" s="290"/>
      <c r="EIG972" s="290"/>
      <c r="EIH972" s="290"/>
      <c r="EII972" s="290"/>
      <c r="EIJ972" s="290"/>
      <c r="EIK972" s="290"/>
      <c r="EIL972" s="290"/>
      <c r="EIM972" s="290"/>
      <c r="EIN972" s="290"/>
      <c r="EIO972" s="290"/>
      <c r="EIP972" s="290"/>
      <c r="EIQ972" s="290"/>
      <c r="EIR972" s="290"/>
      <c r="EIS972" s="290"/>
      <c r="EIT972" s="290"/>
      <c r="EIU972" s="290"/>
      <c r="EIV972" s="290"/>
      <c r="EIW972" s="290"/>
      <c r="EIX972" s="290"/>
      <c r="EIY972" s="290"/>
      <c r="EIZ972" s="290"/>
      <c r="EJA972" s="290"/>
      <c r="EJB972" s="290"/>
      <c r="EJC972" s="290"/>
      <c r="EJD972" s="290"/>
      <c r="EJE972" s="290"/>
      <c r="EJF972" s="290"/>
      <c r="EJG972" s="290"/>
      <c r="EJH972" s="290"/>
      <c r="EJI972" s="290"/>
      <c r="EJJ972" s="290"/>
      <c r="EJK972" s="290"/>
      <c r="EJL972" s="290"/>
      <c r="EJM972" s="290"/>
      <c r="EJN972" s="290"/>
      <c r="EJO972" s="290"/>
      <c r="EJP972" s="290"/>
      <c r="EJQ972" s="290"/>
      <c r="EJR972" s="290"/>
      <c r="EJS972" s="290"/>
      <c r="EJT972" s="290"/>
      <c r="EJU972" s="290"/>
      <c r="EJV972" s="290"/>
      <c r="EJW972" s="290"/>
      <c r="EJX972" s="290"/>
      <c r="EJY972" s="290"/>
      <c r="EJZ972" s="290"/>
      <c r="EKA972" s="290"/>
      <c r="EKB972" s="290"/>
      <c r="EKC972" s="290"/>
      <c r="EKD972" s="290"/>
      <c r="EKE972" s="290"/>
      <c r="EKF972" s="290"/>
      <c r="EKG972" s="290"/>
      <c r="EKH972" s="290"/>
      <c r="EKI972" s="290"/>
      <c r="EKJ972" s="290"/>
      <c r="EKK972" s="290"/>
      <c r="EKL972" s="290"/>
      <c r="EKM972" s="290"/>
      <c r="EKN972" s="290"/>
      <c r="EKO972" s="290"/>
      <c r="EKP972" s="290"/>
      <c r="EKQ972" s="290"/>
      <c r="EKR972" s="290"/>
      <c r="EKS972" s="290"/>
      <c r="EKT972" s="290"/>
      <c r="EKU972" s="290"/>
      <c r="EKV972" s="290"/>
      <c r="EKW972" s="290"/>
      <c r="EKX972" s="290"/>
      <c r="EKY972" s="290"/>
      <c r="EKZ972" s="290"/>
      <c r="ELA972" s="290"/>
      <c r="ELB972" s="290"/>
      <c r="ELC972" s="290"/>
      <c r="ELD972" s="290"/>
      <c r="ELE972" s="290"/>
      <c r="ELF972" s="290"/>
      <c r="ELG972" s="290"/>
      <c r="ELH972" s="290"/>
      <c r="ELI972" s="290"/>
      <c r="ELJ972" s="290"/>
      <c r="ELK972" s="290"/>
      <c r="ELL972" s="290"/>
      <c r="ELM972" s="290"/>
      <c r="ELN972" s="290"/>
      <c r="ELO972" s="290"/>
      <c r="ELP972" s="290"/>
      <c r="ELQ972" s="290"/>
      <c r="ELR972" s="290"/>
      <c r="ELS972" s="290"/>
      <c r="ELT972" s="290"/>
      <c r="ELU972" s="290"/>
      <c r="ELV972" s="290"/>
      <c r="ELW972" s="290"/>
      <c r="ELX972" s="290"/>
      <c r="ELY972" s="290"/>
      <c r="ELZ972" s="290"/>
      <c r="EMA972" s="290"/>
      <c r="EMB972" s="290"/>
      <c r="EMC972" s="290"/>
      <c r="EMD972" s="290"/>
      <c r="EME972" s="290"/>
      <c r="EMF972" s="290"/>
      <c r="EMG972" s="290"/>
      <c r="EMH972" s="290"/>
      <c r="EMI972" s="290"/>
      <c r="EMJ972" s="290"/>
      <c r="EMK972" s="290"/>
      <c r="EML972" s="290"/>
      <c r="EMM972" s="290"/>
      <c r="EMN972" s="290"/>
      <c r="EMO972" s="290"/>
      <c r="EMP972" s="290"/>
      <c r="EMQ972" s="290"/>
      <c r="EMR972" s="290"/>
      <c r="EMS972" s="290"/>
      <c r="EMT972" s="290"/>
      <c r="EMU972" s="290"/>
      <c r="EMV972" s="290"/>
      <c r="EMW972" s="290"/>
      <c r="EMX972" s="290"/>
      <c r="EMY972" s="290"/>
      <c r="EMZ972" s="290"/>
      <c r="ENA972" s="290"/>
      <c r="ENB972" s="290"/>
      <c r="ENC972" s="290"/>
      <c r="END972" s="290"/>
      <c r="ENE972" s="290"/>
      <c r="ENF972" s="290"/>
      <c r="ENG972" s="290"/>
      <c r="ENH972" s="290"/>
      <c r="ENI972" s="290"/>
      <c r="ENJ972" s="290"/>
      <c r="ENK972" s="290"/>
      <c r="ENL972" s="290"/>
      <c r="ENM972" s="290"/>
      <c r="ENN972" s="290"/>
      <c r="ENO972" s="290"/>
      <c r="ENP972" s="290"/>
      <c r="ENQ972" s="290"/>
      <c r="ENR972" s="290"/>
      <c r="ENS972" s="290"/>
      <c r="ENT972" s="290"/>
      <c r="ENU972" s="290"/>
      <c r="ENV972" s="290"/>
      <c r="ENW972" s="290"/>
      <c r="ENX972" s="290"/>
      <c r="ENY972" s="290"/>
      <c r="ENZ972" s="290"/>
      <c r="EOA972" s="290"/>
      <c r="EOB972" s="290"/>
      <c r="EOC972" s="290"/>
      <c r="EOD972" s="290"/>
      <c r="EOE972" s="290"/>
      <c r="EOF972" s="290"/>
      <c r="EOG972" s="290"/>
      <c r="EOH972" s="290"/>
      <c r="EOI972" s="290"/>
      <c r="EOJ972" s="290"/>
      <c r="EOK972" s="290"/>
      <c r="EOL972" s="290"/>
      <c r="EOM972" s="290"/>
      <c r="EON972" s="290"/>
      <c r="EOO972" s="290"/>
      <c r="EOP972" s="290"/>
      <c r="EOQ972" s="290"/>
      <c r="EOR972" s="290"/>
      <c r="EOS972" s="290"/>
      <c r="EOT972" s="290"/>
      <c r="EOU972" s="290"/>
      <c r="EOV972" s="290"/>
      <c r="EOW972" s="290"/>
      <c r="EOX972" s="290"/>
      <c r="EOY972" s="290"/>
      <c r="EOZ972" s="290"/>
      <c r="EPA972" s="290"/>
      <c r="EPB972" s="290"/>
      <c r="EPC972" s="290"/>
      <c r="EPD972" s="290"/>
      <c r="EPE972" s="290"/>
      <c r="EPF972" s="290"/>
      <c r="EPG972" s="290"/>
      <c r="EPH972" s="290"/>
      <c r="EPI972" s="290"/>
      <c r="EPJ972" s="290"/>
      <c r="EPK972" s="290"/>
      <c r="EPL972" s="290"/>
      <c r="EPM972" s="290"/>
      <c r="EPN972" s="290"/>
      <c r="EPO972" s="290"/>
      <c r="EPP972" s="290"/>
      <c r="EPQ972" s="290"/>
      <c r="EPR972" s="290"/>
      <c r="EPS972" s="290"/>
      <c r="EPT972" s="290"/>
      <c r="EPU972" s="290"/>
      <c r="EPV972" s="290"/>
      <c r="EPW972" s="290"/>
      <c r="EPX972" s="290"/>
      <c r="EPY972" s="290"/>
      <c r="EPZ972" s="290"/>
      <c r="EQA972" s="290"/>
      <c r="EQB972" s="290"/>
      <c r="EQC972" s="290"/>
      <c r="EQD972" s="290"/>
      <c r="EQE972" s="290"/>
      <c r="EQF972" s="290"/>
      <c r="EQG972" s="290"/>
      <c r="EQH972" s="290"/>
      <c r="EQI972" s="290"/>
      <c r="EQJ972" s="290"/>
      <c r="EQK972" s="290"/>
      <c r="EQL972" s="290"/>
      <c r="EQM972" s="290"/>
      <c r="EQN972" s="290"/>
      <c r="EQO972" s="290"/>
      <c r="EQP972" s="290"/>
      <c r="EQQ972" s="290"/>
      <c r="EQR972" s="290"/>
      <c r="EQS972" s="290"/>
      <c r="EQT972" s="290"/>
      <c r="EQU972" s="290"/>
      <c r="EQV972" s="290"/>
      <c r="EQW972" s="290"/>
      <c r="EQX972" s="290"/>
      <c r="EQY972" s="290"/>
      <c r="EQZ972" s="290"/>
      <c r="ERA972" s="290"/>
      <c r="ERB972" s="290"/>
      <c r="ERC972" s="290"/>
      <c r="ERD972" s="290"/>
      <c r="ERE972" s="290"/>
      <c r="ERF972" s="290"/>
      <c r="ERG972" s="290"/>
      <c r="ERH972" s="290"/>
      <c r="ERI972" s="290"/>
      <c r="ERJ972" s="290"/>
      <c r="ERK972" s="290"/>
      <c r="ERL972" s="290"/>
      <c r="ERM972" s="290"/>
      <c r="ERN972" s="290"/>
      <c r="ERO972" s="290"/>
      <c r="ERP972" s="290"/>
      <c r="ERQ972" s="290"/>
      <c r="ERR972" s="290"/>
      <c r="ERS972" s="290"/>
      <c r="ERT972" s="290"/>
      <c r="ERU972" s="290"/>
      <c r="ERV972" s="290"/>
      <c r="ERW972" s="290"/>
      <c r="ERX972" s="290"/>
      <c r="ERY972" s="290"/>
      <c r="ERZ972" s="290"/>
      <c r="ESA972" s="290"/>
      <c r="ESB972" s="290"/>
      <c r="ESC972" s="290"/>
      <c r="ESD972" s="290"/>
      <c r="ESE972" s="290"/>
      <c r="ESF972" s="290"/>
      <c r="ESG972" s="290"/>
      <c r="ESH972" s="290"/>
      <c r="ESI972" s="290"/>
      <c r="ESJ972" s="290"/>
      <c r="ESK972" s="290"/>
      <c r="ESL972" s="290"/>
      <c r="ESM972" s="290"/>
      <c r="ESN972" s="290"/>
      <c r="ESO972" s="290"/>
      <c r="ESP972" s="290"/>
      <c r="ESQ972" s="290"/>
      <c r="ESR972" s="290"/>
      <c r="ESS972" s="290"/>
      <c r="EST972" s="290"/>
      <c r="ESU972" s="290"/>
      <c r="ESV972" s="290"/>
      <c r="ESW972" s="290"/>
      <c r="ESX972" s="290"/>
      <c r="ESY972" s="290"/>
      <c r="ESZ972" s="290"/>
      <c r="ETA972" s="290"/>
      <c r="ETB972" s="290"/>
      <c r="ETC972" s="290"/>
      <c r="ETD972" s="290"/>
      <c r="ETE972" s="290"/>
      <c r="ETF972" s="290"/>
      <c r="ETG972" s="290"/>
      <c r="ETH972" s="290"/>
      <c r="ETI972" s="290"/>
      <c r="ETJ972" s="290"/>
      <c r="ETK972" s="290"/>
      <c r="ETL972" s="290"/>
      <c r="ETM972" s="290"/>
      <c r="ETN972" s="290"/>
      <c r="ETO972" s="290"/>
      <c r="ETP972" s="290"/>
      <c r="ETQ972" s="290"/>
      <c r="ETR972" s="290"/>
      <c r="ETS972" s="290"/>
      <c r="ETT972" s="290"/>
      <c r="ETU972" s="290"/>
      <c r="ETV972" s="290"/>
      <c r="ETW972" s="290"/>
      <c r="ETX972" s="290"/>
      <c r="ETY972" s="290"/>
      <c r="ETZ972" s="290"/>
      <c r="EUA972" s="290"/>
      <c r="EUB972" s="290"/>
      <c r="EUC972" s="290"/>
      <c r="EUD972" s="290"/>
      <c r="EUE972" s="290"/>
      <c r="EUF972" s="290"/>
      <c r="EUG972" s="290"/>
      <c r="EUH972" s="290"/>
      <c r="EUI972" s="290"/>
      <c r="EUJ972" s="290"/>
      <c r="EUK972" s="290"/>
      <c r="EUL972" s="290"/>
      <c r="EUM972" s="290"/>
      <c r="EUN972" s="290"/>
      <c r="EUO972" s="290"/>
      <c r="EUP972" s="290"/>
      <c r="EUQ972" s="290"/>
      <c r="EUR972" s="290"/>
      <c r="EUS972" s="290"/>
      <c r="EUT972" s="290"/>
      <c r="EUU972" s="290"/>
      <c r="EUV972" s="290"/>
      <c r="EUW972" s="290"/>
      <c r="EUX972" s="290"/>
      <c r="EUY972" s="290"/>
      <c r="EUZ972" s="290"/>
      <c r="EVA972" s="290"/>
      <c r="EVB972" s="290"/>
      <c r="EVC972" s="290"/>
      <c r="EVD972" s="290"/>
      <c r="EVE972" s="290"/>
      <c r="EVF972" s="290"/>
      <c r="EVG972" s="290"/>
      <c r="EVH972" s="290"/>
      <c r="EVI972" s="290"/>
      <c r="EVJ972" s="290"/>
      <c r="EVK972" s="290"/>
      <c r="EVL972" s="290"/>
      <c r="EVM972" s="290"/>
      <c r="EVN972" s="290"/>
      <c r="EVO972" s="290"/>
      <c r="EVP972" s="290"/>
      <c r="EVQ972" s="290"/>
      <c r="EVR972" s="290"/>
      <c r="EVS972" s="290"/>
      <c r="EVT972" s="290"/>
      <c r="EVU972" s="290"/>
      <c r="EVV972" s="290"/>
      <c r="EVW972" s="290"/>
      <c r="EVX972" s="290"/>
      <c r="EVY972" s="290"/>
      <c r="EVZ972" s="290"/>
      <c r="EWA972" s="290"/>
      <c r="EWB972" s="290"/>
      <c r="EWC972" s="290"/>
      <c r="EWD972" s="290"/>
      <c r="EWE972" s="290"/>
      <c r="EWF972" s="290"/>
      <c r="EWG972" s="290"/>
      <c r="EWH972" s="290"/>
      <c r="EWI972" s="290"/>
      <c r="EWJ972" s="290"/>
      <c r="EWK972" s="290"/>
      <c r="EWL972" s="290"/>
      <c r="EWM972" s="290"/>
      <c r="EWN972" s="290"/>
      <c r="EWO972" s="290"/>
      <c r="EWP972" s="290"/>
      <c r="EWQ972" s="290"/>
      <c r="EWR972" s="290"/>
      <c r="EWS972" s="290"/>
      <c r="EWT972" s="290"/>
      <c r="EWU972" s="290"/>
      <c r="EWV972" s="290"/>
      <c r="EWW972" s="290"/>
      <c r="EWX972" s="290"/>
      <c r="EWY972" s="290"/>
      <c r="EWZ972" s="290"/>
      <c r="EXA972" s="290"/>
      <c r="EXB972" s="290"/>
      <c r="EXC972" s="290"/>
      <c r="EXD972" s="290"/>
      <c r="EXE972" s="290"/>
      <c r="EXF972" s="290"/>
      <c r="EXG972" s="290"/>
      <c r="EXH972" s="290"/>
      <c r="EXI972" s="290"/>
      <c r="EXJ972" s="290"/>
      <c r="EXK972" s="290"/>
      <c r="EXL972" s="290"/>
      <c r="EXM972" s="290"/>
      <c r="EXN972" s="290"/>
      <c r="EXO972" s="290"/>
      <c r="EXP972" s="290"/>
      <c r="EXQ972" s="290"/>
      <c r="EXR972" s="290"/>
      <c r="EXS972" s="290"/>
      <c r="EXT972" s="290"/>
      <c r="EXU972" s="290"/>
      <c r="EXV972" s="290"/>
      <c r="EXW972" s="290"/>
      <c r="EXX972" s="290"/>
      <c r="EXY972" s="290"/>
      <c r="EXZ972" s="290"/>
      <c r="EYA972" s="290"/>
      <c r="EYB972" s="290"/>
      <c r="EYC972" s="290"/>
      <c r="EYD972" s="290"/>
      <c r="EYE972" s="290"/>
      <c r="EYF972" s="290"/>
      <c r="EYG972" s="290"/>
      <c r="EYH972" s="290"/>
      <c r="EYI972" s="290"/>
      <c r="EYJ972" s="290"/>
      <c r="EYK972" s="290"/>
      <c r="EYL972" s="290"/>
      <c r="EYM972" s="290"/>
      <c r="EYN972" s="290"/>
      <c r="EYO972" s="290"/>
      <c r="EYP972" s="290"/>
      <c r="EYQ972" s="290"/>
      <c r="EYR972" s="290"/>
      <c r="EYS972" s="290"/>
      <c r="EYT972" s="290"/>
      <c r="EYU972" s="290"/>
      <c r="EYV972" s="290"/>
      <c r="EYW972" s="290"/>
      <c r="EYX972" s="290"/>
      <c r="EYY972" s="290"/>
      <c r="EYZ972" s="290"/>
      <c r="EZA972" s="290"/>
      <c r="EZB972" s="290"/>
      <c r="EZC972" s="290"/>
      <c r="EZD972" s="290"/>
      <c r="EZE972" s="290"/>
      <c r="EZF972" s="290"/>
      <c r="EZG972" s="290"/>
      <c r="EZH972" s="290"/>
      <c r="EZI972" s="290"/>
      <c r="EZJ972" s="290"/>
      <c r="EZK972" s="290"/>
      <c r="EZL972" s="290"/>
      <c r="EZM972" s="290"/>
      <c r="EZN972" s="290"/>
      <c r="EZO972" s="290"/>
      <c r="EZP972" s="290"/>
      <c r="EZQ972" s="290"/>
      <c r="EZR972" s="290"/>
      <c r="EZS972" s="290"/>
      <c r="EZT972" s="290"/>
      <c r="EZU972" s="290"/>
      <c r="EZV972" s="290"/>
      <c r="EZW972" s="290"/>
      <c r="EZX972" s="290"/>
      <c r="EZY972" s="290"/>
      <c r="EZZ972" s="290"/>
      <c r="FAA972" s="290"/>
      <c r="FAB972" s="290"/>
      <c r="FAC972" s="290"/>
      <c r="FAD972" s="290"/>
      <c r="FAE972" s="290"/>
      <c r="FAF972" s="290"/>
      <c r="FAG972" s="290"/>
      <c r="FAH972" s="290"/>
      <c r="FAI972" s="290"/>
      <c r="FAJ972" s="290"/>
      <c r="FAK972" s="290"/>
      <c r="FAL972" s="290"/>
      <c r="FAM972" s="290"/>
      <c r="FAN972" s="290"/>
      <c r="FAO972" s="290"/>
      <c r="FAP972" s="290"/>
      <c r="FAQ972" s="290"/>
      <c r="FAR972" s="290"/>
      <c r="FAS972" s="290"/>
      <c r="FAT972" s="290"/>
      <c r="FAU972" s="290"/>
      <c r="FAV972" s="290"/>
      <c r="FAW972" s="290"/>
      <c r="FAX972" s="290"/>
      <c r="FAY972" s="290"/>
      <c r="FAZ972" s="290"/>
      <c r="FBA972" s="290"/>
      <c r="FBB972" s="290"/>
      <c r="FBC972" s="290"/>
      <c r="FBD972" s="290"/>
      <c r="FBE972" s="290"/>
      <c r="FBF972" s="290"/>
      <c r="FBG972" s="290"/>
      <c r="FBH972" s="290"/>
      <c r="FBI972" s="290"/>
      <c r="FBJ972" s="290"/>
      <c r="FBK972" s="290"/>
      <c r="FBL972" s="290"/>
      <c r="FBM972" s="290"/>
      <c r="FBN972" s="290"/>
      <c r="FBO972" s="290"/>
      <c r="FBP972" s="290"/>
      <c r="FBQ972" s="290"/>
      <c r="FBR972" s="290"/>
      <c r="FBS972" s="290"/>
      <c r="FBT972" s="290"/>
      <c r="FBU972" s="290"/>
      <c r="FBV972" s="290"/>
      <c r="FBW972" s="290"/>
      <c r="FBX972" s="290"/>
      <c r="FBY972" s="290"/>
      <c r="FBZ972" s="290"/>
      <c r="FCA972" s="290"/>
      <c r="FCB972" s="290"/>
      <c r="FCC972" s="290"/>
      <c r="FCD972" s="290"/>
      <c r="FCE972" s="290"/>
      <c r="FCF972" s="290"/>
      <c r="FCG972" s="290"/>
      <c r="FCH972" s="290"/>
      <c r="FCI972" s="290"/>
      <c r="FCJ972" s="290"/>
      <c r="FCK972" s="290"/>
      <c r="FCL972" s="290"/>
      <c r="FCM972" s="290"/>
      <c r="FCN972" s="290"/>
      <c r="FCO972" s="290"/>
      <c r="FCP972" s="290"/>
      <c r="FCQ972" s="290"/>
      <c r="FCR972" s="290"/>
      <c r="FCS972" s="290"/>
      <c r="FCT972" s="290"/>
      <c r="FCU972" s="290"/>
      <c r="FCV972" s="290"/>
      <c r="FCW972" s="290"/>
      <c r="FCX972" s="290"/>
      <c r="FCY972" s="290"/>
      <c r="FCZ972" s="290"/>
      <c r="FDA972" s="290"/>
      <c r="FDB972" s="290"/>
      <c r="FDC972" s="290"/>
      <c r="FDD972" s="290"/>
      <c r="FDE972" s="290"/>
      <c r="FDF972" s="290"/>
      <c r="FDG972" s="290"/>
      <c r="FDH972" s="290"/>
      <c r="FDI972" s="290"/>
      <c r="FDJ972" s="290"/>
      <c r="FDK972" s="290"/>
      <c r="FDL972" s="290"/>
      <c r="FDM972" s="290"/>
      <c r="FDN972" s="290"/>
      <c r="FDO972" s="290"/>
      <c r="FDP972" s="290"/>
      <c r="FDQ972" s="290"/>
      <c r="FDR972" s="290"/>
      <c r="FDS972" s="290"/>
      <c r="FDT972" s="290"/>
      <c r="FDU972" s="290"/>
      <c r="FDV972" s="290"/>
      <c r="FDW972" s="290"/>
      <c r="FDX972" s="290"/>
      <c r="FDY972" s="290"/>
      <c r="FDZ972" s="290"/>
      <c r="FEA972" s="290"/>
      <c r="FEB972" s="290"/>
      <c r="FEC972" s="290"/>
      <c r="FED972" s="290"/>
      <c r="FEE972" s="290"/>
      <c r="FEF972" s="290"/>
      <c r="FEG972" s="290"/>
      <c r="FEH972" s="290"/>
      <c r="FEI972" s="290"/>
      <c r="FEJ972" s="290"/>
      <c r="FEK972" s="290"/>
      <c r="FEL972" s="290"/>
      <c r="FEM972" s="290"/>
      <c r="FEN972" s="290"/>
      <c r="FEO972" s="290"/>
      <c r="FEP972" s="290"/>
      <c r="FEQ972" s="290"/>
      <c r="FER972" s="290"/>
      <c r="FES972" s="290"/>
      <c r="FET972" s="290"/>
      <c r="FEU972" s="290"/>
      <c r="FEV972" s="290"/>
      <c r="FEW972" s="290"/>
      <c r="FEX972" s="290"/>
      <c r="FEY972" s="290"/>
      <c r="FEZ972" s="290"/>
      <c r="FFA972" s="290"/>
      <c r="FFB972" s="290"/>
      <c r="FFC972" s="290"/>
      <c r="FFD972" s="290"/>
      <c r="FFE972" s="290"/>
      <c r="FFF972" s="290"/>
      <c r="FFG972" s="290"/>
      <c r="FFH972" s="290"/>
      <c r="FFI972" s="290"/>
      <c r="FFJ972" s="290"/>
      <c r="FFK972" s="290"/>
      <c r="FFL972" s="290"/>
      <c r="FFM972" s="290"/>
      <c r="FFN972" s="290"/>
      <c r="FFO972" s="290"/>
      <c r="FFP972" s="290"/>
      <c r="FFQ972" s="290"/>
      <c r="FFR972" s="290"/>
      <c r="FFS972" s="290"/>
      <c r="FFT972" s="290"/>
      <c r="FFU972" s="290"/>
      <c r="FFV972" s="290"/>
      <c r="FFW972" s="290"/>
      <c r="FFX972" s="290"/>
      <c r="FFY972" s="290"/>
      <c r="FFZ972" s="290"/>
      <c r="FGA972" s="290"/>
      <c r="FGB972" s="290"/>
      <c r="FGC972" s="290"/>
      <c r="FGD972" s="290"/>
      <c r="FGE972" s="290"/>
      <c r="FGF972" s="290"/>
      <c r="FGG972" s="290"/>
      <c r="FGH972" s="290"/>
      <c r="FGI972" s="290"/>
      <c r="FGJ972" s="290"/>
      <c r="FGK972" s="290"/>
      <c r="FGL972" s="290"/>
      <c r="FGM972" s="290"/>
      <c r="FGN972" s="290"/>
      <c r="FGO972" s="290"/>
      <c r="FGP972" s="290"/>
      <c r="FGQ972" s="290"/>
      <c r="FGR972" s="290"/>
      <c r="FGS972" s="290"/>
      <c r="FGT972" s="290"/>
      <c r="FGU972" s="290"/>
      <c r="FGV972" s="290"/>
      <c r="FGW972" s="290"/>
      <c r="FGX972" s="290"/>
      <c r="FGY972" s="290"/>
      <c r="FGZ972" s="290"/>
      <c r="FHA972" s="290"/>
      <c r="FHB972" s="290"/>
      <c r="FHC972" s="290"/>
      <c r="FHD972" s="290"/>
      <c r="FHE972" s="290"/>
      <c r="FHF972" s="290"/>
      <c r="FHG972" s="290"/>
      <c r="FHH972" s="290"/>
      <c r="FHI972" s="290"/>
      <c r="FHJ972" s="290"/>
      <c r="FHK972" s="290"/>
      <c r="FHL972" s="290"/>
      <c r="FHM972" s="290"/>
      <c r="FHN972" s="290"/>
      <c r="FHO972" s="290"/>
      <c r="FHP972" s="290"/>
      <c r="FHQ972" s="290"/>
      <c r="FHR972" s="290"/>
      <c r="FHS972" s="290"/>
      <c r="FHT972" s="290"/>
      <c r="FHU972" s="290"/>
      <c r="FHV972" s="290"/>
      <c r="FHW972" s="290"/>
      <c r="FHX972" s="290"/>
      <c r="FHY972" s="290"/>
      <c r="FHZ972" s="290"/>
      <c r="FIA972" s="290"/>
      <c r="FIB972" s="290"/>
      <c r="FIC972" s="290"/>
      <c r="FID972" s="290"/>
      <c r="FIE972" s="290"/>
      <c r="FIF972" s="290"/>
      <c r="FIG972" s="290"/>
      <c r="FIH972" s="290"/>
      <c r="FII972" s="290"/>
      <c r="FIJ972" s="290"/>
      <c r="FIK972" s="290"/>
      <c r="FIL972" s="290"/>
      <c r="FIM972" s="290"/>
      <c r="FIN972" s="290"/>
      <c r="FIO972" s="290"/>
      <c r="FIP972" s="290"/>
      <c r="FIQ972" s="290"/>
      <c r="FIR972" s="290"/>
      <c r="FIS972" s="290"/>
      <c r="FIT972" s="290"/>
      <c r="FIU972" s="290"/>
      <c r="FIV972" s="290"/>
      <c r="FIW972" s="290"/>
      <c r="FIX972" s="290"/>
      <c r="FIY972" s="290"/>
      <c r="FIZ972" s="290"/>
      <c r="FJA972" s="290"/>
      <c r="FJB972" s="290"/>
      <c r="FJC972" s="290"/>
      <c r="FJD972" s="290"/>
      <c r="FJE972" s="290"/>
      <c r="FJF972" s="290"/>
      <c r="FJG972" s="290"/>
      <c r="FJH972" s="290"/>
      <c r="FJI972" s="290"/>
      <c r="FJJ972" s="290"/>
      <c r="FJK972" s="290"/>
      <c r="FJL972" s="290"/>
      <c r="FJM972" s="290"/>
      <c r="FJN972" s="290"/>
      <c r="FJO972" s="290"/>
      <c r="FJP972" s="290"/>
      <c r="FJQ972" s="290"/>
      <c r="FJR972" s="290"/>
      <c r="FJS972" s="290"/>
      <c r="FJT972" s="290"/>
      <c r="FJU972" s="290"/>
      <c r="FJV972" s="290"/>
      <c r="FJW972" s="290"/>
      <c r="FJX972" s="290"/>
      <c r="FJY972" s="290"/>
      <c r="FJZ972" s="290"/>
      <c r="FKA972" s="290"/>
      <c r="FKB972" s="290"/>
      <c r="FKC972" s="290"/>
      <c r="FKD972" s="290"/>
      <c r="FKE972" s="290"/>
      <c r="FKF972" s="290"/>
      <c r="FKG972" s="290"/>
      <c r="FKH972" s="290"/>
      <c r="FKI972" s="290"/>
      <c r="FKJ972" s="290"/>
      <c r="FKK972" s="290"/>
      <c r="FKL972" s="290"/>
      <c r="FKM972" s="290"/>
      <c r="FKN972" s="290"/>
      <c r="FKO972" s="290"/>
      <c r="FKP972" s="290"/>
      <c r="FKQ972" s="290"/>
      <c r="FKR972" s="290"/>
      <c r="FKS972" s="290"/>
      <c r="FKT972" s="290"/>
      <c r="FKU972" s="290"/>
      <c r="FKV972" s="290"/>
      <c r="FKW972" s="290"/>
      <c r="FKX972" s="290"/>
      <c r="FKY972" s="290"/>
      <c r="FKZ972" s="290"/>
      <c r="FLA972" s="290"/>
      <c r="FLB972" s="290"/>
      <c r="FLC972" s="290"/>
      <c r="FLD972" s="290"/>
      <c r="FLE972" s="290"/>
      <c r="FLF972" s="290"/>
      <c r="FLG972" s="290"/>
      <c r="FLH972" s="290"/>
      <c r="FLI972" s="290"/>
      <c r="FLJ972" s="290"/>
      <c r="FLK972" s="290"/>
      <c r="FLL972" s="290"/>
      <c r="FLM972" s="290"/>
      <c r="FLN972" s="290"/>
      <c r="FLO972" s="290"/>
      <c r="FLP972" s="290"/>
      <c r="FLQ972" s="290"/>
      <c r="FLR972" s="290"/>
      <c r="FLS972" s="290"/>
      <c r="FLT972" s="290"/>
      <c r="FLU972" s="290"/>
      <c r="FLV972" s="290"/>
      <c r="FLW972" s="290"/>
      <c r="FLX972" s="290"/>
      <c r="FLY972" s="290"/>
      <c r="FLZ972" s="290"/>
      <c r="FMA972" s="290"/>
      <c r="FMB972" s="290"/>
      <c r="FMC972" s="290"/>
      <c r="FMD972" s="290"/>
      <c r="FME972" s="290"/>
      <c r="FMF972" s="290"/>
      <c r="FMG972" s="290"/>
      <c r="FMH972" s="290"/>
      <c r="FMI972" s="290"/>
      <c r="FMJ972" s="290"/>
      <c r="FMK972" s="290"/>
      <c r="FML972" s="290"/>
      <c r="FMM972" s="290"/>
      <c r="FMN972" s="290"/>
      <c r="FMO972" s="290"/>
      <c r="FMP972" s="290"/>
      <c r="FMQ972" s="290"/>
      <c r="FMR972" s="290"/>
      <c r="FMS972" s="290"/>
      <c r="FMT972" s="290"/>
      <c r="FMU972" s="290"/>
      <c r="FMV972" s="290"/>
      <c r="FMW972" s="290"/>
      <c r="FMX972" s="290"/>
      <c r="FMY972" s="290"/>
      <c r="FMZ972" s="290"/>
      <c r="FNA972" s="290"/>
      <c r="FNB972" s="290"/>
      <c r="FNC972" s="290"/>
      <c r="FND972" s="290"/>
      <c r="FNE972" s="290"/>
      <c r="FNF972" s="290"/>
      <c r="FNG972" s="290"/>
      <c r="FNH972" s="290"/>
      <c r="FNI972" s="290"/>
      <c r="FNJ972" s="290"/>
      <c r="FNK972" s="290"/>
      <c r="FNL972" s="290"/>
      <c r="FNM972" s="290"/>
      <c r="FNN972" s="290"/>
      <c r="FNO972" s="290"/>
      <c r="FNP972" s="290"/>
      <c r="FNQ972" s="290"/>
      <c r="FNR972" s="290"/>
      <c r="FNS972" s="290"/>
      <c r="FNT972" s="290"/>
      <c r="FNU972" s="290"/>
      <c r="FNV972" s="290"/>
      <c r="FNW972" s="290"/>
      <c r="FNX972" s="290"/>
      <c r="FNY972" s="290"/>
      <c r="FNZ972" s="290"/>
      <c r="FOA972" s="290"/>
      <c r="FOB972" s="290"/>
      <c r="FOC972" s="290"/>
      <c r="FOD972" s="290"/>
      <c r="FOE972" s="290"/>
      <c r="FOF972" s="290"/>
      <c r="FOG972" s="290"/>
      <c r="FOH972" s="290"/>
      <c r="FOI972" s="290"/>
      <c r="FOJ972" s="290"/>
      <c r="FOK972" s="290"/>
      <c r="FOL972" s="290"/>
      <c r="FOM972" s="290"/>
      <c r="FON972" s="290"/>
      <c r="FOO972" s="290"/>
      <c r="FOP972" s="290"/>
      <c r="FOQ972" s="290"/>
      <c r="FOR972" s="290"/>
      <c r="FOS972" s="290"/>
      <c r="FOT972" s="290"/>
      <c r="FOU972" s="290"/>
      <c r="FOV972" s="290"/>
      <c r="FOW972" s="290"/>
      <c r="FOX972" s="290"/>
      <c r="FOY972" s="290"/>
      <c r="FOZ972" s="290"/>
      <c r="FPA972" s="290"/>
      <c r="FPB972" s="290"/>
      <c r="FPC972" s="290"/>
      <c r="FPD972" s="290"/>
      <c r="FPE972" s="290"/>
      <c r="FPF972" s="290"/>
      <c r="FPG972" s="290"/>
      <c r="FPH972" s="290"/>
      <c r="FPI972" s="290"/>
      <c r="FPJ972" s="290"/>
      <c r="FPK972" s="290"/>
      <c r="FPL972" s="290"/>
      <c r="FPM972" s="290"/>
      <c r="FPN972" s="290"/>
      <c r="FPO972" s="290"/>
      <c r="FPP972" s="290"/>
      <c r="FPQ972" s="290"/>
      <c r="FPR972" s="290"/>
      <c r="FPS972" s="290"/>
      <c r="FPT972" s="290"/>
      <c r="FPU972" s="290"/>
      <c r="FPV972" s="290"/>
      <c r="FPW972" s="290"/>
      <c r="FPX972" s="290"/>
      <c r="FPY972" s="290"/>
      <c r="FPZ972" s="290"/>
      <c r="FQA972" s="290"/>
      <c r="FQB972" s="290"/>
      <c r="FQC972" s="290"/>
      <c r="FQD972" s="290"/>
      <c r="FQE972" s="290"/>
      <c r="FQF972" s="290"/>
      <c r="FQG972" s="290"/>
      <c r="FQH972" s="290"/>
      <c r="FQI972" s="290"/>
      <c r="FQJ972" s="290"/>
      <c r="FQK972" s="290"/>
      <c r="FQL972" s="290"/>
      <c r="FQM972" s="290"/>
      <c r="FQN972" s="290"/>
      <c r="FQO972" s="290"/>
      <c r="FQP972" s="290"/>
      <c r="FQQ972" s="290"/>
      <c r="FQR972" s="290"/>
      <c r="FQS972" s="290"/>
      <c r="FQT972" s="290"/>
      <c r="FQU972" s="290"/>
      <c r="FQV972" s="290"/>
      <c r="FQW972" s="290"/>
      <c r="FQX972" s="290"/>
      <c r="FQY972" s="290"/>
      <c r="FQZ972" s="290"/>
      <c r="FRA972" s="290"/>
      <c r="FRB972" s="290"/>
      <c r="FRC972" s="290"/>
      <c r="FRD972" s="290"/>
      <c r="FRE972" s="290"/>
      <c r="FRF972" s="290"/>
      <c r="FRG972" s="290"/>
      <c r="FRH972" s="290"/>
      <c r="FRI972" s="290"/>
      <c r="FRJ972" s="290"/>
      <c r="FRK972" s="290"/>
      <c r="FRL972" s="290"/>
      <c r="FRM972" s="290"/>
      <c r="FRN972" s="290"/>
      <c r="FRO972" s="290"/>
      <c r="FRP972" s="290"/>
      <c r="FRQ972" s="290"/>
      <c r="FRR972" s="290"/>
      <c r="FRS972" s="290"/>
      <c r="FRT972" s="290"/>
      <c r="FRU972" s="290"/>
      <c r="FRV972" s="290"/>
      <c r="FRW972" s="290"/>
      <c r="FRX972" s="290"/>
      <c r="FRY972" s="290"/>
      <c r="FRZ972" s="290"/>
      <c r="FSA972" s="290"/>
      <c r="FSB972" s="290"/>
      <c r="FSC972" s="290"/>
      <c r="FSD972" s="290"/>
      <c r="FSE972" s="290"/>
      <c r="FSF972" s="290"/>
      <c r="FSG972" s="290"/>
      <c r="FSH972" s="290"/>
      <c r="FSI972" s="290"/>
      <c r="FSJ972" s="290"/>
      <c r="FSK972" s="290"/>
      <c r="FSL972" s="290"/>
      <c r="FSM972" s="290"/>
      <c r="FSN972" s="290"/>
      <c r="FSO972" s="290"/>
      <c r="FSP972" s="290"/>
      <c r="FSQ972" s="290"/>
      <c r="FSR972" s="290"/>
      <c r="FSS972" s="290"/>
      <c r="FST972" s="290"/>
      <c r="FSU972" s="290"/>
      <c r="FSV972" s="290"/>
      <c r="FSW972" s="290"/>
      <c r="FSX972" s="290"/>
      <c r="FSY972" s="290"/>
      <c r="FSZ972" s="290"/>
      <c r="FTA972" s="290"/>
      <c r="FTB972" s="290"/>
      <c r="FTC972" s="290"/>
      <c r="FTD972" s="290"/>
      <c r="FTE972" s="290"/>
      <c r="FTF972" s="290"/>
      <c r="FTG972" s="290"/>
      <c r="FTH972" s="290"/>
      <c r="FTI972" s="290"/>
      <c r="FTJ972" s="290"/>
      <c r="FTK972" s="290"/>
      <c r="FTL972" s="290"/>
      <c r="FTM972" s="290"/>
      <c r="FTN972" s="290"/>
      <c r="FTO972" s="290"/>
      <c r="FTP972" s="290"/>
      <c r="FTQ972" s="290"/>
      <c r="FTR972" s="290"/>
      <c r="FTS972" s="290"/>
      <c r="FTT972" s="290"/>
      <c r="FTU972" s="290"/>
      <c r="FTV972" s="290"/>
      <c r="FTW972" s="290"/>
      <c r="FTX972" s="290"/>
      <c r="FTY972" s="290"/>
      <c r="FTZ972" s="290"/>
      <c r="FUA972" s="290"/>
      <c r="FUB972" s="290"/>
      <c r="FUC972" s="290"/>
      <c r="FUD972" s="290"/>
      <c r="FUE972" s="290"/>
      <c r="FUF972" s="290"/>
      <c r="FUG972" s="290"/>
      <c r="FUH972" s="290"/>
      <c r="FUI972" s="290"/>
      <c r="FUJ972" s="290"/>
      <c r="FUK972" s="290"/>
      <c r="FUL972" s="290"/>
      <c r="FUM972" s="290"/>
      <c r="FUN972" s="290"/>
      <c r="FUO972" s="290"/>
      <c r="FUP972" s="290"/>
      <c r="FUQ972" s="290"/>
      <c r="FUR972" s="290"/>
      <c r="FUS972" s="290"/>
      <c r="FUT972" s="290"/>
      <c r="FUU972" s="290"/>
      <c r="FUV972" s="290"/>
      <c r="FUW972" s="290"/>
      <c r="FUX972" s="290"/>
      <c r="FUY972" s="290"/>
      <c r="FUZ972" s="290"/>
      <c r="FVA972" s="290"/>
      <c r="FVB972" s="290"/>
      <c r="FVC972" s="290"/>
      <c r="FVD972" s="290"/>
      <c r="FVE972" s="290"/>
      <c r="FVF972" s="290"/>
      <c r="FVG972" s="290"/>
      <c r="FVH972" s="290"/>
      <c r="FVI972" s="290"/>
      <c r="FVJ972" s="290"/>
      <c r="FVK972" s="290"/>
      <c r="FVL972" s="290"/>
      <c r="FVM972" s="290"/>
      <c r="FVN972" s="290"/>
      <c r="FVO972" s="290"/>
      <c r="FVP972" s="290"/>
      <c r="FVQ972" s="290"/>
      <c r="FVR972" s="290"/>
      <c r="FVS972" s="290"/>
      <c r="FVT972" s="290"/>
      <c r="FVU972" s="290"/>
      <c r="FVV972" s="290"/>
      <c r="FVW972" s="290"/>
      <c r="FVX972" s="290"/>
      <c r="FVY972" s="290"/>
      <c r="FVZ972" s="290"/>
      <c r="FWA972" s="290"/>
      <c r="FWB972" s="290"/>
      <c r="FWC972" s="290"/>
      <c r="FWD972" s="290"/>
      <c r="FWE972" s="290"/>
      <c r="FWF972" s="290"/>
      <c r="FWG972" s="290"/>
      <c r="FWH972" s="290"/>
      <c r="FWI972" s="290"/>
      <c r="FWJ972" s="290"/>
      <c r="FWK972" s="290"/>
      <c r="FWL972" s="290"/>
      <c r="FWM972" s="290"/>
      <c r="FWN972" s="290"/>
      <c r="FWO972" s="290"/>
      <c r="FWP972" s="290"/>
      <c r="FWQ972" s="290"/>
      <c r="FWR972" s="290"/>
      <c r="FWS972" s="290"/>
      <c r="FWT972" s="290"/>
      <c r="FWU972" s="290"/>
      <c r="FWV972" s="290"/>
      <c r="FWW972" s="290"/>
      <c r="FWX972" s="290"/>
      <c r="FWY972" s="290"/>
      <c r="FWZ972" s="290"/>
      <c r="FXA972" s="290"/>
      <c r="FXB972" s="290"/>
      <c r="FXC972" s="290"/>
      <c r="FXD972" s="290"/>
      <c r="FXE972" s="290"/>
      <c r="FXF972" s="290"/>
      <c r="FXG972" s="290"/>
      <c r="FXH972" s="290"/>
      <c r="FXI972" s="290"/>
      <c r="FXJ972" s="290"/>
      <c r="FXK972" s="290"/>
      <c r="FXL972" s="290"/>
      <c r="FXM972" s="290"/>
      <c r="FXN972" s="290"/>
      <c r="FXO972" s="290"/>
      <c r="FXP972" s="290"/>
      <c r="FXQ972" s="290"/>
      <c r="FXR972" s="290"/>
      <c r="FXS972" s="290"/>
      <c r="FXT972" s="290"/>
      <c r="FXU972" s="290"/>
      <c r="FXV972" s="290"/>
      <c r="FXW972" s="290"/>
      <c r="FXX972" s="290"/>
      <c r="FXY972" s="290"/>
      <c r="FXZ972" s="290"/>
      <c r="FYA972" s="290"/>
      <c r="FYB972" s="290"/>
      <c r="FYC972" s="290"/>
      <c r="FYD972" s="290"/>
      <c r="FYE972" s="290"/>
      <c r="FYF972" s="290"/>
      <c r="FYG972" s="290"/>
      <c r="FYH972" s="290"/>
      <c r="FYI972" s="290"/>
      <c r="FYJ972" s="290"/>
      <c r="FYK972" s="290"/>
      <c r="FYL972" s="290"/>
      <c r="FYM972" s="290"/>
      <c r="FYN972" s="290"/>
      <c r="FYO972" s="290"/>
      <c r="FYP972" s="290"/>
      <c r="FYQ972" s="290"/>
      <c r="FYR972" s="290"/>
      <c r="FYS972" s="290"/>
      <c r="FYT972" s="290"/>
      <c r="FYU972" s="290"/>
      <c r="FYV972" s="290"/>
      <c r="FYW972" s="290"/>
      <c r="FYX972" s="290"/>
      <c r="FYY972" s="290"/>
      <c r="FYZ972" s="290"/>
      <c r="FZA972" s="290"/>
      <c r="FZB972" s="290"/>
      <c r="FZC972" s="290"/>
      <c r="FZD972" s="290"/>
      <c r="FZE972" s="290"/>
      <c r="FZF972" s="290"/>
      <c r="FZG972" s="290"/>
      <c r="FZH972" s="290"/>
      <c r="FZI972" s="290"/>
      <c r="FZJ972" s="290"/>
      <c r="FZK972" s="290"/>
      <c r="FZL972" s="290"/>
      <c r="FZM972" s="290"/>
      <c r="FZN972" s="290"/>
      <c r="FZO972" s="290"/>
      <c r="FZP972" s="290"/>
      <c r="FZQ972" s="290"/>
      <c r="FZR972" s="290"/>
      <c r="FZS972" s="290"/>
      <c r="FZT972" s="290"/>
      <c r="FZU972" s="290"/>
      <c r="FZV972" s="290"/>
      <c r="FZW972" s="290"/>
      <c r="FZX972" s="290"/>
      <c r="FZY972" s="290"/>
      <c r="FZZ972" s="290"/>
      <c r="GAA972" s="290"/>
      <c r="GAB972" s="290"/>
      <c r="GAC972" s="290"/>
      <c r="GAD972" s="290"/>
      <c r="GAE972" s="290"/>
      <c r="GAF972" s="290"/>
      <c r="GAG972" s="290"/>
      <c r="GAH972" s="290"/>
      <c r="GAI972" s="290"/>
      <c r="GAJ972" s="290"/>
      <c r="GAK972" s="290"/>
      <c r="GAL972" s="290"/>
      <c r="GAM972" s="290"/>
      <c r="GAN972" s="290"/>
      <c r="GAO972" s="290"/>
      <c r="GAP972" s="290"/>
      <c r="GAQ972" s="290"/>
      <c r="GAR972" s="290"/>
      <c r="GAS972" s="290"/>
      <c r="GAT972" s="290"/>
      <c r="GAU972" s="290"/>
      <c r="GAV972" s="290"/>
      <c r="GAW972" s="290"/>
      <c r="GAX972" s="290"/>
      <c r="GAY972" s="290"/>
      <c r="GAZ972" s="290"/>
      <c r="GBA972" s="290"/>
      <c r="GBB972" s="290"/>
      <c r="GBC972" s="290"/>
      <c r="GBD972" s="290"/>
      <c r="GBE972" s="290"/>
      <c r="GBF972" s="290"/>
      <c r="GBG972" s="290"/>
      <c r="GBH972" s="290"/>
      <c r="GBI972" s="290"/>
      <c r="GBJ972" s="290"/>
      <c r="GBK972" s="290"/>
      <c r="GBL972" s="290"/>
      <c r="GBM972" s="290"/>
      <c r="GBN972" s="290"/>
      <c r="GBO972" s="290"/>
      <c r="GBP972" s="290"/>
      <c r="GBQ972" s="290"/>
      <c r="GBR972" s="290"/>
      <c r="GBS972" s="290"/>
      <c r="GBT972" s="290"/>
      <c r="GBU972" s="290"/>
      <c r="GBV972" s="290"/>
      <c r="GBW972" s="290"/>
      <c r="GBX972" s="290"/>
      <c r="GBY972" s="290"/>
      <c r="GBZ972" s="290"/>
      <c r="GCA972" s="290"/>
      <c r="GCB972" s="290"/>
      <c r="GCC972" s="290"/>
      <c r="GCD972" s="290"/>
      <c r="GCE972" s="290"/>
      <c r="GCF972" s="290"/>
      <c r="GCG972" s="290"/>
      <c r="GCH972" s="290"/>
      <c r="GCI972" s="290"/>
      <c r="GCJ972" s="290"/>
      <c r="GCK972" s="290"/>
      <c r="GCL972" s="290"/>
      <c r="GCM972" s="290"/>
      <c r="GCN972" s="290"/>
      <c r="GCO972" s="290"/>
      <c r="GCP972" s="290"/>
      <c r="GCQ972" s="290"/>
      <c r="GCR972" s="290"/>
      <c r="GCS972" s="290"/>
      <c r="GCT972" s="290"/>
      <c r="GCU972" s="290"/>
      <c r="GCV972" s="290"/>
      <c r="GCW972" s="290"/>
      <c r="GCX972" s="290"/>
      <c r="GCY972" s="290"/>
      <c r="GCZ972" s="290"/>
      <c r="GDA972" s="290"/>
      <c r="GDB972" s="290"/>
      <c r="GDC972" s="290"/>
      <c r="GDD972" s="290"/>
      <c r="GDE972" s="290"/>
      <c r="GDF972" s="290"/>
      <c r="GDG972" s="290"/>
      <c r="GDH972" s="290"/>
      <c r="GDI972" s="290"/>
      <c r="GDJ972" s="290"/>
      <c r="GDK972" s="290"/>
      <c r="GDL972" s="290"/>
      <c r="GDM972" s="290"/>
      <c r="GDN972" s="290"/>
      <c r="GDO972" s="290"/>
      <c r="GDP972" s="290"/>
      <c r="GDQ972" s="290"/>
      <c r="GDR972" s="290"/>
      <c r="GDS972" s="290"/>
      <c r="GDT972" s="290"/>
      <c r="GDU972" s="290"/>
      <c r="GDV972" s="290"/>
      <c r="GDW972" s="290"/>
      <c r="GDX972" s="290"/>
      <c r="GDY972" s="290"/>
      <c r="GDZ972" s="290"/>
      <c r="GEA972" s="290"/>
      <c r="GEB972" s="290"/>
      <c r="GEC972" s="290"/>
      <c r="GED972" s="290"/>
      <c r="GEE972" s="290"/>
      <c r="GEF972" s="290"/>
      <c r="GEG972" s="290"/>
      <c r="GEH972" s="290"/>
      <c r="GEI972" s="290"/>
      <c r="GEJ972" s="290"/>
      <c r="GEK972" s="290"/>
      <c r="GEL972" s="290"/>
      <c r="GEM972" s="290"/>
      <c r="GEN972" s="290"/>
      <c r="GEO972" s="290"/>
      <c r="GEP972" s="290"/>
      <c r="GEQ972" s="290"/>
      <c r="GER972" s="290"/>
      <c r="GES972" s="290"/>
      <c r="GET972" s="290"/>
      <c r="GEU972" s="290"/>
      <c r="GEV972" s="290"/>
      <c r="GEW972" s="290"/>
      <c r="GEX972" s="290"/>
      <c r="GEY972" s="290"/>
      <c r="GEZ972" s="290"/>
      <c r="GFA972" s="290"/>
      <c r="GFB972" s="290"/>
      <c r="GFC972" s="290"/>
      <c r="GFD972" s="290"/>
      <c r="GFE972" s="290"/>
      <c r="GFF972" s="290"/>
    </row>
    <row r="973" spans="1:4894" s="50" customFormat="1" ht="45.75" customHeight="1">
      <c r="A973" s="571">
        <f>1+A972</f>
        <v>971</v>
      </c>
      <c r="B973" s="218" t="s">
        <v>9222</v>
      </c>
      <c r="C973" s="201" t="s">
        <v>9223</v>
      </c>
      <c r="D973" s="205" t="s">
        <v>6692</v>
      </c>
      <c r="E973" s="202">
        <v>45560</v>
      </c>
      <c r="F973" s="203">
        <v>45561</v>
      </c>
      <c r="G973" s="203">
        <v>45646</v>
      </c>
      <c r="H973" s="201" t="s">
        <v>416</v>
      </c>
      <c r="I973" s="206" t="s">
        <v>95</v>
      </c>
      <c r="J973" s="201" t="s">
        <v>9224</v>
      </c>
      <c r="K973" s="271">
        <v>1072661319</v>
      </c>
      <c r="L973" s="201">
        <v>2</v>
      </c>
      <c r="M973" s="272" t="s">
        <v>97</v>
      </c>
      <c r="N973" s="208" t="s">
        <v>5078</v>
      </c>
      <c r="O973" s="218" t="s">
        <v>993</v>
      </c>
      <c r="P973" s="201" t="s">
        <v>2511</v>
      </c>
      <c r="Q973" s="201" t="s">
        <v>7596</v>
      </c>
      <c r="R973" s="210">
        <f>+G973-F973</f>
        <v>85</v>
      </c>
      <c r="S973" s="201" t="s">
        <v>9225</v>
      </c>
      <c r="T973" s="273">
        <v>19500000</v>
      </c>
      <c r="U973" s="274" t="s">
        <v>9226</v>
      </c>
      <c r="V973" s="273">
        <f>+T973</f>
        <v>19500000</v>
      </c>
      <c r="W973" s="275">
        <v>45561</v>
      </c>
      <c r="X973" s="276" t="s">
        <v>103</v>
      </c>
      <c r="Y973" s="313">
        <f>+Z973+AA973+AB973</f>
        <v>19500000</v>
      </c>
      <c r="Z973" s="215">
        <v>19500000</v>
      </c>
      <c r="AA973" s="216">
        <v>0</v>
      </c>
      <c r="AB973" s="217">
        <v>0</v>
      </c>
      <c r="AC973" s="216">
        <v>0</v>
      </c>
      <c r="AD973" s="216">
        <v>0</v>
      </c>
      <c r="AE973" s="216">
        <v>0</v>
      </c>
      <c r="AF973" s="216">
        <v>0</v>
      </c>
      <c r="AG973" s="216">
        <v>0</v>
      </c>
      <c r="AH973" s="216">
        <v>0</v>
      </c>
      <c r="AI973" s="216">
        <v>0</v>
      </c>
      <c r="AJ973" s="216">
        <v>0</v>
      </c>
      <c r="AK973" s="209" t="s">
        <v>104</v>
      </c>
      <c r="AL973" s="191" t="s">
        <v>9227</v>
      </c>
      <c r="AM973" s="201" t="s">
        <v>8664</v>
      </c>
      <c r="AN973" s="207">
        <v>1072707243</v>
      </c>
      <c r="AO973" s="209" t="s">
        <v>114</v>
      </c>
      <c r="AP973" s="201" t="s">
        <v>114</v>
      </c>
      <c r="AQ973" s="277" t="s">
        <v>114</v>
      </c>
      <c r="AR973" s="209" t="s">
        <v>114</v>
      </c>
      <c r="AS973" s="201" t="s">
        <v>109</v>
      </c>
      <c r="AT973" s="209" t="s">
        <v>109</v>
      </c>
      <c r="AU973" s="209" t="s">
        <v>392</v>
      </c>
      <c r="AV973" s="201"/>
      <c r="AW973" s="201"/>
      <c r="AX973" s="201" t="s">
        <v>109</v>
      </c>
      <c r="AY973" s="201" t="s">
        <v>108</v>
      </c>
      <c r="AZ973" s="240"/>
      <c r="BA973" s="201"/>
      <c r="BB973" s="241"/>
      <c r="BC973" s="240"/>
      <c r="BD973" s="210"/>
      <c r="BE973" s="210"/>
      <c r="BF973" s="210"/>
      <c r="BG973" s="240"/>
      <c r="BH973" s="221">
        <f>T973+BB973</f>
        <v>19500000</v>
      </c>
      <c r="BI973" s="304" t="s">
        <v>135</v>
      </c>
      <c r="BJ973" s="201"/>
      <c r="BK973" s="208" t="s">
        <v>114</v>
      </c>
      <c r="BL973" s="240"/>
      <c r="BM973" s="398" t="s">
        <v>136</v>
      </c>
      <c r="BN973" s="292" t="s">
        <v>917</v>
      </c>
      <c r="BO973" s="208">
        <v>32</v>
      </c>
      <c r="BP973" s="208"/>
      <c r="BQ973" s="208" t="s">
        <v>578</v>
      </c>
      <c r="BR973" s="208" t="s">
        <v>108</v>
      </c>
      <c r="BS973" s="208" t="s">
        <v>108</v>
      </c>
      <c r="BT973" s="208" t="s">
        <v>108</v>
      </c>
      <c r="BU973" s="237" t="s">
        <v>2516</v>
      </c>
      <c r="BV973" s="208">
        <v>3212891464</v>
      </c>
      <c r="BW973" s="278" t="s">
        <v>2517</v>
      </c>
      <c r="BX973" s="224" t="s">
        <v>1030</v>
      </c>
      <c r="BY973" s="208" t="s">
        <v>119</v>
      </c>
      <c r="BZ973" s="329" t="s">
        <v>2518</v>
      </c>
      <c r="CA973" s="320" t="s">
        <v>109</v>
      </c>
      <c r="CB973" s="320" t="s">
        <v>109</v>
      </c>
      <c r="CC973" s="322" t="s">
        <v>1018</v>
      </c>
      <c r="CD973" s="322"/>
      <c r="CE973" s="223"/>
      <c r="CF973" s="223"/>
      <c r="CG973" s="223"/>
      <c r="CH973" s="223"/>
      <c r="CI973" s="223"/>
      <c r="CJ973" s="223"/>
      <c r="CK973" s="223"/>
      <c r="CL973" s="223"/>
      <c r="CM973" s="303"/>
      <c r="CN973" s="223"/>
    </row>
    <row r="974" spans="1:4894" s="50" customFormat="1" ht="45.75" customHeight="1">
      <c r="A974" s="571">
        <f>1+A973</f>
        <v>972</v>
      </c>
      <c r="B974" s="218" t="s">
        <v>9228</v>
      </c>
      <c r="C974" s="201" t="s">
        <v>9229</v>
      </c>
      <c r="D974" s="205" t="s">
        <v>8144</v>
      </c>
      <c r="E974" s="202">
        <v>45560</v>
      </c>
      <c r="F974" s="203">
        <v>45562</v>
      </c>
      <c r="G974" s="203">
        <v>45646</v>
      </c>
      <c r="H974" s="201" t="s">
        <v>416</v>
      </c>
      <c r="I974" s="206" t="s">
        <v>95</v>
      </c>
      <c r="J974" s="201" t="s">
        <v>9230</v>
      </c>
      <c r="K974" s="271">
        <v>1072699720</v>
      </c>
      <c r="L974" s="201">
        <v>8</v>
      </c>
      <c r="M974" s="272" t="s">
        <v>97</v>
      </c>
      <c r="N974" s="208" t="s">
        <v>5078</v>
      </c>
      <c r="O974" s="218" t="s">
        <v>3586</v>
      </c>
      <c r="P974" s="201" t="s">
        <v>9231</v>
      </c>
      <c r="Q974" s="201" t="s">
        <v>7596</v>
      </c>
      <c r="R974" s="210">
        <f>+G974-F974</f>
        <v>84</v>
      </c>
      <c r="S974" s="201" t="s">
        <v>9232</v>
      </c>
      <c r="T974" s="273">
        <v>20070000</v>
      </c>
      <c r="U974" s="274" t="s">
        <v>9233</v>
      </c>
      <c r="V974" s="273">
        <f>+T974</f>
        <v>20070000</v>
      </c>
      <c r="W974" s="275">
        <v>45561</v>
      </c>
      <c r="X974" s="276" t="s">
        <v>103</v>
      </c>
      <c r="Y974" s="313">
        <f>+Z974+AA974+AB974</f>
        <v>20070000</v>
      </c>
      <c r="Z974" s="215">
        <v>20070000</v>
      </c>
      <c r="AA974" s="216">
        <v>0</v>
      </c>
      <c r="AB974" s="217">
        <v>0</v>
      </c>
      <c r="AC974" s="216">
        <v>0</v>
      </c>
      <c r="AD974" s="216">
        <v>0</v>
      </c>
      <c r="AE974" s="216">
        <v>0</v>
      </c>
      <c r="AF974" s="216">
        <v>0</v>
      </c>
      <c r="AG974" s="216">
        <v>0</v>
      </c>
      <c r="AH974" s="216">
        <v>0</v>
      </c>
      <c r="AI974" s="216">
        <v>0</v>
      </c>
      <c r="AJ974" s="216">
        <v>0</v>
      </c>
      <c r="AK974" s="209" t="s">
        <v>104</v>
      </c>
      <c r="AL974" s="191" t="s">
        <v>9234</v>
      </c>
      <c r="AM974" s="201" t="s">
        <v>9235</v>
      </c>
      <c r="AN974" s="207">
        <v>35475547</v>
      </c>
      <c r="AO974" s="209" t="s">
        <v>114</v>
      </c>
      <c r="AP974" s="201" t="s">
        <v>114</v>
      </c>
      <c r="AQ974" s="277" t="s">
        <v>114</v>
      </c>
      <c r="AR974" s="209" t="s">
        <v>114</v>
      </c>
      <c r="AS974" s="201" t="s">
        <v>109</v>
      </c>
      <c r="AT974" s="209" t="s">
        <v>109</v>
      </c>
      <c r="AU974" s="209" t="s">
        <v>392</v>
      </c>
      <c r="AV974" s="201"/>
      <c r="AW974" s="201"/>
      <c r="AX974" s="201" t="s">
        <v>578</v>
      </c>
      <c r="AY974" s="201" t="s">
        <v>108</v>
      </c>
      <c r="AZ974" s="240"/>
      <c r="BA974" s="201"/>
      <c r="BB974" s="241"/>
      <c r="BC974" s="240"/>
      <c r="BD974" s="210"/>
      <c r="BE974" s="210"/>
      <c r="BF974" s="210"/>
      <c r="BG974" s="240"/>
      <c r="BH974" s="221">
        <f>T974+BB974</f>
        <v>20070000</v>
      </c>
      <c r="BI974" s="304" t="s">
        <v>135</v>
      </c>
      <c r="BJ974" s="201"/>
      <c r="BK974" s="208" t="s">
        <v>114</v>
      </c>
      <c r="BL974" s="240"/>
      <c r="BM974" s="398" t="s">
        <v>136</v>
      </c>
      <c r="BN974" s="292" t="s">
        <v>917</v>
      </c>
      <c r="BO974" s="208"/>
      <c r="BP974" s="208"/>
      <c r="BQ974" s="208"/>
      <c r="BR974" s="208" t="s">
        <v>108</v>
      </c>
      <c r="BS974" s="208" t="s">
        <v>108</v>
      </c>
      <c r="BT974" s="208" t="s">
        <v>108</v>
      </c>
      <c r="BU974" s="237" t="s">
        <v>9236</v>
      </c>
      <c r="BV974" s="208">
        <v>3303132257</v>
      </c>
      <c r="BW974" s="278" t="s">
        <v>9237</v>
      </c>
      <c r="BX974" s="224"/>
      <c r="BY974" s="208"/>
      <c r="BZ974" s="293"/>
      <c r="CA974" s="320" t="s">
        <v>109</v>
      </c>
      <c r="CB974" s="320" t="s">
        <v>109</v>
      </c>
      <c r="CC974" s="322" t="s">
        <v>869</v>
      </c>
      <c r="CD974" s="322"/>
      <c r="CE974" s="223"/>
      <c r="CF974" s="223"/>
      <c r="CG974" s="223"/>
      <c r="CH974" s="223"/>
      <c r="CI974" s="223"/>
      <c r="CJ974" s="223"/>
      <c r="CK974" s="223"/>
      <c r="CL974" s="223"/>
      <c r="CM974" s="294" t="s">
        <v>9238</v>
      </c>
      <c r="CN974" s="223"/>
    </row>
    <row r="975" spans="1:4894" s="50" customFormat="1" ht="45.75" customHeight="1">
      <c r="A975" s="589">
        <f>1+A974</f>
        <v>973</v>
      </c>
      <c r="B975" s="403" t="s">
        <v>9239</v>
      </c>
      <c r="C975" s="156" t="s">
        <v>9240</v>
      </c>
      <c r="D975" s="156" t="s">
        <v>6692</v>
      </c>
      <c r="E975" s="301">
        <v>45560</v>
      </c>
      <c r="F975" s="437">
        <v>45562</v>
      </c>
      <c r="G975" s="437">
        <v>45642</v>
      </c>
      <c r="H975" s="157" t="s">
        <v>416</v>
      </c>
      <c r="I975" s="157" t="s">
        <v>95</v>
      </c>
      <c r="J975" s="166" t="s">
        <v>9241</v>
      </c>
      <c r="K975" s="156">
        <v>1090442674</v>
      </c>
      <c r="L975" s="156">
        <v>9</v>
      </c>
      <c r="M975" s="156" t="s">
        <v>97</v>
      </c>
      <c r="N975" s="156" t="s">
        <v>5078</v>
      </c>
      <c r="O975" s="156" t="s">
        <v>427</v>
      </c>
      <c r="P975" s="156" t="s">
        <v>4777</v>
      </c>
      <c r="Q975" s="156" t="s">
        <v>9242</v>
      </c>
      <c r="R975" s="156">
        <f>+G975-F975</f>
        <v>80</v>
      </c>
      <c r="S975" s="156" t="s">
        <v>8641</v>
      </c>
      <c r="T975" s="157">
        <v>17100000</v>
      </c>
      <c r="U975" s="156" t="s">
        <v>9243</v>
      </c>
      <c r="V975" s="328">
        <f>+T975</f>
        <v>17100000</v>
      </c>
      <c r="W975" s="328">
        <v>45560</v>
      </c>
      <c r="X975" s="328" t="s">
        <v>103</v>
      </c>
      <c r="Y975" s="328">
        <f>+Z975+AA975+AB975</f>
        <v>17100000</v>
      </c>
      <c r="Z975" s="328">
        <v>17100000</v>
      </c>
      <c r="AA975" s="328">
        <v>0</v>
      </c>
      <c r="AB975" s="328">
        <v>0</v>
      </c>
      <c r="AC975" s="328">
        <v>0</v>
      </c>
      <c r="AD975" s="328">
        <v>0</v>
      </c>
      <c r="AE975" s="328">
        <v>0</v>
      </c>
      <c r="AF975" s="328">
        <v>0</v>
      </c>
      <c r="AG975" s="328">
        <v>0</v>
      </c>
      <c r="AH975" s="328">
        <v>0</v>
      </c>
      <c r="AI975" s="328">
        <v>0</v>
      </c>
      <c r="AJ975" s="328">
        <v>0</v>
      </c>
      <c r="AK975" s="328" t="s">
        <v>104</v>
      </c>
      <c r="AL975" s="328" t="s">
        <v>9244</v>
      </c>
      <c r="AM975" s="328" t="s">
        <v>9245</v>
      </c>
      <c r="AN975" s="328">
        <v>1072640093</v>
      </c>
      <c r="AO975" s="328" t="s">
        <v>114</v>
      </c>
      <c r="AP975" s="328" t="s">
        <v>114</v>
      </c>
      <c r="AQ975" s="328" t="s">
        <v>114</v>
      </c>
      <c r="AR975" s="328" t="s">
        <v>114</v>
      </c>
      <c r="AS975" s="328" t="s">
        <v>109</v>
      </c>
      <c r="AT975" s="328" t="s">
        <v>109</v>
      </c>
      <c r="AU975" s="328" t="s">
        <v>392</v>
      </c>
      <c r="AV975" s="328"/>
      <c r="AW975" s="328"/>
      <c r="AX975" s="328" t="s">
        <v>109</v>
      </c>
      <c r="AY975" s="328" t="s">
        <v>108</v>
      </c>
      <c r="AZ975" s="328"/>
      <c r="BA975" s="328"/>
      <c r="BB975" s="328"/>
      <c r="BC975" s="328"/>
      <c r="BD975" s="328"/>
      <c r="BE975" s="328"/>
      <c r="BF975" s="328"/>
      <c r="BG975" s="328"/>
      <c r="BH975" s="328">
        <f>T975+BB975</f>
        <v>17100000</v>
      </c>
      <c r="BI975" s="502" t="s">
        <v>259</v>
      </c>
      <c r="BJ975" s="328"/>
      <c r="BK975" s="328" t="s">
        <v>114</v>
      </c>
      <c r="BL975" s="328"/>
      <c r="BM975" s="650" t="s">
        <v>9246</v>
      </c>
      <c r="BN975" s="328" t="s">
        <v>964</v>
      </c>
      <c r="BO975" s="328"/>
      <c r="BP975" s="328"/>
      <c r="BQ975" s="328" t="s">
        <v>108</v>
      </c>
      <c r="BR975" s="328" t="s">
        <v>108</v>
      </c>
      <c r="BS975" s="328" t="s">
        <v>108</v>
      </c>
      <c r="BT975" s="328" t="s">
        <v>108</v>
      </c>
      <c r="BU975" s="328" t="s">
        <v>9247</v>
      </c>
      <c r="BV975" s="328">
        <v>3168317237</v>
      </c>
      <c r="BW975" s="328" t="s">
        <v>9248</v>
      </c>
      <c r="BX975" s="328"/>
      <c r="BY975" s="328"/>
      <c r="BZ975" s="586"/>
      <c r="CA975" s="499" t="s">
        <v>109</v>
      </c>
      <c r="CB975" s="499" t="s">
        <v>109</v>
      </c>
      <c r="CC975" s="360" t="s">
        <v>7924</v>
      </c>
      <c r="CD975" s="499"/>
      <c r="CE975" s="499"/>
      <c r="CF975" s="499"/>
      <c r="CG975" s="499"/>
      <c r="CH975" s="499"/>
      <c r="CI975" s="499"/>
      <c r="CJ975" s="499"/>
      <c r="CK975" s="499"/>
      <c r="CL975" s="499"/>
      <c r="CM975" s="499" t="s">
        <v>109</v>
      </c>
      <c r="CN975" s="498"/>
      <c r="CO975" s="297"/>
      <c r="CP975" s="297"/>
      <c r="CQ975" s="297"/>
      <c r="CR975" s="297"/>
      <c r="CS975" s="297"/>
      <c r="CT975" s="297"/>
      <c r="CU975" s="297"/>
      <c r="CV975" s="297"/>
      <c r="CW975" s="297"/>
      <c r="CX975" s="297"/>
      <c r="CY975" s="297"/>
      <c r="CZ975" s="297"/>
      <c r="DA975" s="297"/>
      <c r="DB975" s="297"/>
      <c r="DC975" s="297"/>
      <c r="DD975" s="297"/>
      <c r="DE975" s="297"/>
      <c r="DF975" s="297"/>
      <c r="DG975" s="297"/>
      <c r="DH975" s="297"/>
      <c r="DI975" s="297"/>
      <c r="DJ975" s="297"/>
      <c r="DK975" s="297"/>
      <c r="DL975" s="297"/>
      <c r="DM975" s="297"/>
      <c r="DN975" s="297"/>
      <c r="DO975" s="297"/>
      <c r="DP975" s="297"/>
      <c r="DQ975" s="297"/>
      <c r="DR975" s="297"/>
      <c r="DS975" s="297"/>
      <c r="DT975" s="297"/>
      <c r="DU975" s="297"/>
      <c r="DV975" s="297"/>
      <c r="DW975" s="297"/>
      <c r="DX975" s="297"/>
      <c r="DY975" s="297"/>
      <c r="DZ975" s="297"/>
      <c r="EA975" s="297"/>
      <c r="EB975" s="297"/>
      <c r="EC975" s="297"/>
      <c r="ED975" s="297"/>
      <c r="EE975" s="297"/>
      <c r="EF975" s="297"/>
      <c r="EG975" s="297"/>
      <c r="EH975" s="297"/>
      <c r="EI975" s="297"/>
      <c r="EJ975" s="297"/>
      <c r="EK975" s="297"/>
      <c r="EL975" s="297"/>
      <c r="EM975" s="297"/>
      <c r="EN975" s="297"/>
      <c r="EO975" s="297"/>
      <c r="EP975" s="297"/>
      <c r="EQ975" s="297"/>
      <c r="ER975" s="297"/>
      <c r="ES975" s="297"/>
      <c r="ET975" s="297"/>
      <c r="EU975" s="297"/>
      <c r="EV975" s="297"/>
      <c r="EW975" s="297"/>
      <c r="EX975" s="297"/>
      <c r="EY975" s="297"/>
      <c r="EZ975" s="297"/>
      <c r="FA975" s="297"/>
      <c r="FB975" s="297"/>
      <c r="FC975" s="297"/>
      <c r="FD975" s="297"/>
      <c r="FE975" s="297"/>
      <c r="FF975" s="297"/>
      <c r="FG975" s="297"/>
      <c r="FH975" s="297"/>
      <c r="FI975" s="297"/>
      <c r="FJ975" s="297"/>
      <c r="FK975" s="297"/>
      <c r="FL975" s="297"/>
      <c r="FM975" s="297"/>
      <c r="FN975" s="297"/>
      <c r="FO975" s="297"/>
      <c r="FP975" s="297"/>
      <c r="FQ975" s="297"/>
      <c r="FR975" s="297"/>
      <c r="FS975" s="297"/>
      <c r="FT975" s="297"/>
      <c r="FU975" s="297"/>
      <c r="FV975" s="297"/>
      <c r="FW975" s="297"/>
      <c r="FX975" s="297"/>
      <c r="FY975" s="297"/>
      <c r="FZ975" s="297"/>
      <c r="GA975" s="297"/>
      <c r="GB975" s="297"/>
      <c r="GC975" s="297"/>
      <c r="GD975" s="297"/>
      <c r="GE975" s="297"/>
      <c r="GF975" s="297"/>
      <c r="GG975" s="297"/>
      <c r="GH975" s="297"/>
      <c r="GI975" s="297"/>
      <c r="GJ975" s="297"/>
      <c r="GK975" s="297"/>
      <c r="GL975" s="297"/>
      <c r="GM975" s="297"/>
      <c r="GN975" s="297"/>
      <c r="GO975" s="297"/>
      <c r="GP975" s="297"/>
      <c r="GQ975" s="297"/>
      <c r="GR975" s="297"/>
      <c r="GS975" s="297"/>
      <c r="GT975" s="297"/>
      <c r="GU975" s="297"/>
      <c r="GV975" s="328"/>
      <c r="GW975" s="328"/>
      <c r="GX975" s="328"/>
      <c r="GY975" s="328"/>
      <c r="GZ975" s="328"/>
      <c r="HA975" s="328"/>
      <c r="HB975" s="328"/>
      <c r="HC975" s="328"/>
      <c r="HD975" s="328"/>
      <c r="HE975" s="328"/>
      <c r="HF975" s="328"/>
      <c r="HG975" s="328"/>
      <c r="HH975" s="328"/>
      <c r="HI975" s="328"/>
      <c r="HJ975" s="328"/>
      <c r="HK975" s="328"/>
      <c r="HL975" s="328"/>
      <c r="HM975" s="328"/>
      <c r="HN975" s="328"/>
      <c r="HO975" s="328"/>
      <c r="HP975" s="328"/>
      <c r="HQ975" s="328"/>
      <c r="HR975" s="328"/>
      <c r="HS975" s="328"/>
      <c r="HT975" s="328"/>
      <c r="HU975" s="328"/>
      <c r="HV975" s="328"/>
      <c r="HW975" s="328"/>
      <c r="HX975" s="328"/>
      <c r="HY975" s="328"/>
      <c r="HZ975" s="328"/>
      <c r="IA975" s="328"/>
      <c r="IB975" s="328"/>
      <c r="IC975" s="328"/>
      <c r="ID975" s="328"/>
      <c r="IE975" s="328"/>
      <c r="IF975" s="328"/>
      <c r="IG975" s="328"/>
      <c r="IH975" s="328"/>
      <c r="II975" s="328"/>
      <c r="IJ975" s="328"/>
      <c r="IK975" s="328"/>
      <c r="IL975" s="328"/>
      <c r="IM975" s="328"/>
      <c r="IN975" s="328"/>
      <c r="IO975" s="328"/>
      <c r="IP975" s="328"/>
      <c r="IQ975" s="328"/>
      <c r="IR975" s="328"/>
      <c r="IS975" s="328"/>
      <c r="IT975" s="328"/>
      <c r="IU975" s="328"/>
      <c r="IV975" s="328"/>
      <c r="IW975" s="328"/>
      <c r="IX975" s="328"/>
      <c r="IY975" s="328"/>
      <c r="IZ975" s="328"/>
      <c r="JA975" s="328"/>
      <c r="JB975" s="328"/>
      <c r="JC975" s="328"/>
      <c r="JD975" s="328"/>
      <c r="JE975" s="328"/>
      <c r="JF975" s="328"/>
      <c r="JG975" s="328"/>
      <c r="JH975" s="328"/>
      <c r="JI975" s="328"/>
      <c r="JJ975" s="328"/>
      <c r="JK975" s="328"/>
      <c r="JL975" s="328"/>
      <c r="JM975" s="328"/>
      <c r="JN975" s="328"/>
      <c r="JO975" s="328"/>
      <c r="JP975" s="328"/>
      <c r="JQ975" s="328"/>
      <c r="JR975" s="328"/>
      <c r="JS975" s="328"/>
      <c r="JT975" s="328"/>
      <c r="JU975" s="328"/>
      <c r="JV975" s="328"/>
      <c r="JW975" s="328"/>
      <c r="JX975" s="328"/>
      <c r="JY975" s="328"/>
      <c r="JZ975" s="328"/>
      <c r="KA975" s="328"/>
      <c r="KB975" s="328"/>
      <c r="KC975" s="328"/>
      <c r="KD975" s="328"/>
      <c r="KE975" s="328"/>
      <c r="KF975" s="328"/>
      <c r="KG975" s="328"/>
      <c r="KH975" s="328"/>
      <c r="KI975" s="328"/>
      <c r="KJ975" s="328"/>
      <c r="KK975" s="328"/>
      <c r="KL975" s="328"/>
      <c r="KM975" s="328"/>
      <c r="KN975" s="328"/>
      <c r="KO975" s="328"/>
      <c r="KP975" s="328"/>
      <c r="KQ975" s="328"/>
      <c r="KR975" s="328"/>
      <c r="KS975" s="328"/>
      <c r="KT975" s="328"/>
      <c r="KU975" s="328"/>
      <c r="KV975" s="328"/>
      <c r="KW975" s="328"/>
      <c r="KX975" s="328"/>
      <c r="KY975" s="328"/>
      <c r="KZ975" s="328"/>
      <c r="LA975" s="328"/>
      <c r="LB975" s="328"/>
      <c r="LC975" s="328"/>
      <c r="LD975" s="328"/>
      <c r="LE975" s="328"/>
      <c r="LF975" s="328"/>
      <c r="LG975" s="328"/>
      <c r="LH975" s="328"/>
      <c r="LI975" s="328"/>
      <c r="LJ975" s="328"/>
      <c r="LK975" s="328"/>
      <c r="LL975" s="328"/>
      <c r="LM975" s="328"/>
      <c r="LN975" s="328"/>
      <c r="LO975" s="328"/>
      <c r="LP975" s="328"/>
      <c r="LQ975" s="328"/>
      <c r="LR975" s="328"/>
      <c r="LS975" s="328"/>
      <c r="LT975" s="328"/>
      <c r="LU975" s="328"/>
      <c r="LV975" s="328"/>
      <c r="LW975" s="328"/>
      <c r="LX975" s="328"/>
      <c r="LY975" s="328"/>
      <c r="LZ975" s="328"/>
      <c r="MA975" s="328"/>
      <c r="MB975" s="328"/>
      <c r="MC975" s="328"/>
      <c r="MD975" s="328"/>
      <c r="ME975" s="328"/>
      <c r="MF975" s="328"/>
      <c r="MG975" s="328"/>
      <c r="MH975" s="328"/>
      <c r="MI975" s="328"/>
      <c r="MJ975" s="328"/>
      <c r="MK975" s="328"/>
      <c r="ML975" s="328"/>
      <c r="MM975" s="328"/>
      <c r="MN975" s="328"/>
      <c r="MO975" s="328"/>
      <c r="MP975" s="328"/>
      <c r="MQ975" s="328"/>
      <c r="MR975" s="328"/>
      <c r="MS975" s="328"/>
      <c r="MT975" s="328"/>
      <c r="MU975" s="328"/>
      <c r="MV975" s="328"/>
      <c r="MW975" s="328"/>
      <c r="MX975" s="328"/>
      <c r="MY975" s="328"/>
      <c r="MZ975" s="328"/>
      <c r="NA975" s="328"/>
      <c r="NB975" s="328"/>
      <c r="NC975" s="328"/>
      <c r="ND975" s="328"/>
      <c r="NE975" s="328"/>
      <c r="NF975" s="328"/>
      <c r="NG975" s="328"/>
      <c r="NH975" s="328"/>
      <c r="NI975" s="328"/>
      <c r="NJ975" s="328"/>
      <c r="NK975" s="328"/>
      <c r="NL975" s="328"/>
      <c r="NM975" s="328"/>
      <c r="NN975" s="328"/>
      <c r="NO975" s="328"/>
      <c r="NP975" s="328"/>
      <c r="NQ975" s="328"/>
      <c r="NR975" s="328"/>
      <c r="NS975" s="328"/>
      <c r="NT975" s="328"/>
      <c r="NU975" s="328"/>
      <c r="NV975" s="328"/>
      <c r="NW975" s="328"/>
      <c r="NX975" s="328"/>
      <c r="NY975" s="328"/>
      <c r="NZ975" s="328"/>
      <c r="OA975" s="328"/>
      <c r="OB975" s="328"/>
      <c r="OC975" s="328"/>
      <c r="OD975" s="328"/>
      <c r="OE975" s="328"/>
      <c r="OF975" s="328"/>
      <c r="OG975" s="328"/>
      <c r="OH975" s="328"/>
      <c r="OI975" s="328"/>
      <c r="OJ975" s="328"/>
      <c r="OK975" s="328"/>
      <c r="OL975" s="328"/>
      <c r="OM975" s="328"/>
      <c r="ON975" s="328"/>
      <c r="OO975" s="328"/>
      <c r="OP975" s="328"/>
      <c r="OQ975" s="328"/>
      <c r="OR975" s="328"/>
      <c r="OS975" s="328"/>
      <c r="OT975" s="328"/>
      <c r="OU975" s="328"/>
      <c r="OV975" s="328"/>
      <c r="OW975" s="328"/>
      <c r="OX975" s="328"/>
      <c r="OY975" s="328"/>
      <c r="OZ975" s="328"/>
      <c r="PA975" s="328"/>
      <c r="PB975" s="328"/>
      <c r="PC975" s="328"/>
      <c r="PD975" s="328"/>
      <c r="PE975" s="328"/>
      <c r="PF975" s="328"/>
      <c r="PG975" s="328"/>
      <c r="PH975" s="328"/>
      <c r="PI975" s="328"/>
      <c r="PJ975" s="328"/>
      <c r="PK975" s="328"/>
      <c r="PL975" s="328"/>
      <c r="PM975" s="328"/>
      <c r="PN975" s="328"/>
      <c r="PO975" s="328"/>
      <c r="PP975" s="328"/>
      <c r="PQ975" s="328"/>
      <c r="PR975" s="328"/>
      <c r="PS975" s="328"/>
      <c r="PT975" s="328"/>
      <c r="PU975" s="328"/>
      <c r="PV975" s="328"/>
      <c r="PW975" s="328"/>
      <c r="PX975" s="328"/>
      <c r="PY975" s="328"/>
      <c r="PZ975" s="328"/>
      <c r="QA975" s="328"/>
      <c r="QB975" s="328"/>
      <c r="QC975" s="328"/>
      <c r="QD975" s="328"/>
      <c r="QE975" s="328"/>
      <c r="QF975" s="328"/>
      <c r="QG975" s="328"/>
      <c r="QH975" s="328"/>
      <c r="QI975" s="328"/>
      <c r="QJ975" s="328"/>
      <c r="QK975" s="328"/>
      <c r="QL975" s="328"/>
      <c r="QM975" s="328"/>
      <c r="QN975" s="328"/>
      <c r="QO975" s="328"/>
      <c r="QP975" s="328"/>
      <c r="QQ975" s="328"/>
      <c r="QR975" s="328"/>
      <c r="QS975" s="328"/>
      <c r="QT975" s="328"/>
      <c r="QU975" s="328"/>
      <c r="QV975" s="328"/>
      <c r="QW975" s="328"/>
      <c r="QX975" s="328"/>
      <c r="QY975" s="328"/>
      <c r="QZ975" s="328"/>
      <c r="RA975" s="328"/>
      <c r="RB975" s="328"/>
      <c r="RC975" s="328"/>
      <c r="RD975" s="328"/>
      <c r="RE975" s="328"/>
      <c r="RF975" s="328"/>
      <c r="RG975" s="328"/>
      <c r="RH975" s="328"/>
      <c r="RI975" s="328"/>
      <c r="RJ975" s="328"/>
      <c r="RK975" s="328"/>
      <c r="RL975" s="328"/>
      <c r="RM975" s="328"/>
      <c r="RN975" s="328"/>
      <c r="RO975" s="328"/>
      <c r="RP975" s="328"/>
      <c r="RQ975" s="328"/>
      <c r="RR975" s="328"/>
      <c r="RS975" s="328"/>
      <c r="RT975" s="328"/>
      <c r="RU975" s="328"/>
      <c r="RV975" s="328"/>
      <c r="RW975" s="328"/>
      <c r="RX975" s="328"/>
      <c r="RY975" s="328"/>
      <c r="RZ975" s="328"/>
      <c r="SA975" s="328"/>
      <c r="SB975" s="328"/>
      <c r="SC975" s="328"/>
      <c r="SD975" s="328"/>
      <c r="SE975" s="328"/>
      <c r="SF975" s="328"/>
      <c r="SG975" s="328"/>
      <c r="SH975" s="328"/>
      <c r="SI975" s="328"/>
      <c r="SJ975" s="328"/>
      <c r="SK975" s="328"/>
      <c r="SL975" s="328"/>
      <c r="SM975" s="328"/>
      <c r="SN975" s="328"/>
      <c r="SO975" s="328"/>
      <c r="SP975" s="328"/>
      <c r="SQ975" s="328"/>
      <c r="SR975" s="328"/>
      <c r="SS975" s="328"/>
      <c r="ST975" s="328"/>
      <c r="SU975" s="328"/>
      <c r="SV975" s="328"/>
      <c r="SW975" s="328"/>
      <c r="SX975" s="328"/>
      <c r="SY975" s="328"/>
      <c r="SZ975" s="328"/>
      <c r="TA975" s="328"/>
      <c r="TB975" s="328"/>
      <c r="TC975" s="328"/>
      <c r="TD975" s="328"/>
      <c r="TE975" s="328"/>
      <c r="TF975" s="328"/>
      <c r="TG975" s="328"/>
      <c r="TH975" s="328"/>
      <c r="TI975" s="328"/>
      <c r="TJ975" s="328"/>
      <c r="TK975" s="328"/>
      <c r="TL975" s="328"/>
      <c r="TM975" s="328"/>
      <c r="TN975" s="328"/>
      <c r="TO975" s="328"/>
      <c r="TP975" s="328"/>
      <c r="TQ975" s="328"/>
      <c r="TR975" s="328"/>
      <c r="TS975" s="328"/>
      <c r="TT975" s="328"/>
      <c r="TU975" s="328"/>
      <c r="TV975" s="328"/>
      <c r="TW975" s="328"/>
      <c r="TX975" s="328"/>
      <c r="TY975" s="328"/>
      <c r="TZ975" s="328"/>
      <c r="UA975" s="328"/>
      <c r="UB975" s="328"/>
      <c r="UC975" s="328"/>
      <c r="UD975" s="328"/>
      <c r="UE975" s="328"/>
      <c r="UF975" s="328"/>
      <c r="UG975" s="328"/>
      <c r="UH975" s="328"/>
      <c r="UI975" s="328"/>
      <c r="UJ975" s="328"/>
      <c r="UK975" s="328"/>
      <c r="UL975" s="328"/>
      <c r="UM975" s="328"/>
      <c r="UN975" s="328"/>
      <c r="UO975" s="328"/>
      <c r="UP975" s="328"/>
      <c r="UQ975" s="328"/>
      <c r="UR975" s="328"/>
      <c r="US975" s="328"/>
      <c r="UT975" s="328"/>
      <c r="UU975" s="328"/>
      <c r="UV975" s="328"/>
      <c r="UW975" s="328"/>
      <c r="UX975" s="328"/>
      <c r="UY975" s="328"/>
      <c r="UZ975" s="328"/>
      <c r="VA975" s="328"/>
      <c r="VB975" s="328"/>
      <c r="VC975" s="328"/>
      <c r="VD975" s="328"/>
      <c r="VE975" s="328"/>
      <c r="VF975" s="328"/>
      <c r="VG975" s="328"/>
      <c r="VH975" s="328"/>
      <c r="VI975" s="328"/>
      <c r="VJ975" s="328"/>
      <c r="VK975" s="328"/>
      <c r="VL975" s="328"/>
      <c r="VM975" s="328"/>
      <c r="VN975" s="328"/>
      <c r="VO975" s="328"/>
      <c r="VP975" s="328"/>
      <c r="VQ975" s="328"/>
      <c r="VR975" s="328"/>
      <c r="VS975" s="328"/>
      <c r="VT975" s="328"/>
      <c r="VU975" s="328"/>
      <c r="VV975" s="328"/>
      <c r="VW975" s="328"/>
      <c r="VX975" s="328"/>
      <c r="VY975" s="328"/>
      <c r="VZ975" s="328"/>
      <c r="WA975" s="328"/>
      <c r="WB975" s="328"/>
      <c r="WC975" s="328"/>
      <c r="WD975" s="328"/>
      <c r="WE975" s="328"/>
      <c r="WF975" s="328"/>
      <c r="WG975" s="328"/>
      <c r="WH975" s="328"/>
      <c r="WI975" s="328"/>
      <c r="WJ975" s="328"/>
      <c r="WK975" s="328"/>
      <c r="WL975" s="328"/>
      <c r="WM975" s="328"/>
      <c r="WN975" s="328"/>
      <c r="WO975" s="328"/>
      <c r="WP975" s="328"/>
      <c r="WQ975" s="328"/>
      <c r="WR975" s="328"/>
      <c r="WS975" s="328"/>
      <c r="WT975" s="328"/>
      <c r="WU975" s="328"/>
      <c r="WV975" s="328"/>
      <c r="WW975" s="328"/>
      <c r="WX975" s="328"/>
      <c r="WY975" s="328"/>
      <c r="WZ975" s="328"/>
      <c r="XA975" s="328"/>
      <c r="XB975" s="328"/>
      <c r="XC975" s="328"/>
      <c r="XD975" s="328"/>
      <c r="XE975" s="328"/>
      <c r="XF975" s="328"/>
      <c r="XG975" s="328"/>
      <c r="XH975" s="328"/>
      <c r="XI975" s="328"/>
      <c r="XJ975" s="328"/>
      <c r="XK975" s="328"/>
      <c r="XL975" s="328"/>
      <c r="XM975" s="328"/>
      <c r="XN975" s="328"/>
      <c r="XO975" s="328"/>
      <c r="XP975" s="328"/>
      <c r="XQ975" s="328"/>
      <c r="XR975" s="328"/>
      <c r="XS975" s="328"/>
      <c r="XT975" s="328"/>
      <c r="XU975" s="328"/>
      <c r="XV975" s="328"/>
      <c r="XW975" s="328"/>
      <c r="XX975" s="328"/>
      <c r="XY975" s="328"/>
      <c r="XZ975" s="328"/>
      <c r="YA975" s="328"/>
      <c r="YB975" s="328"/>
      <c r="YC975" s="328"/>
      <c r="YD975" s="328"/>
      <c r="YE975" s="328"/>
      <c r="YF975" s="328"/>
      <c r="YG975" s="328"/>
      <c r="YH975" s="328"/>
      <c r="YI975" s="328"/>
      <c r="YJ975" s="328"/>
      <c r="YK975" s="328"/>
      <c r="YL975" s="328"/>
      <c r="YM975" s="328"/>
      <c r="YN975" s="328"/>
      <c r="YO975" s="328"/>
      <c r="YP975" s="348"/>
      <c r="YQ975" s="156"/>
      <c r="YR975" s="156"/>
      <c r="YS975" s="156"/>
      <c r="YT975" s="301"/>
      <c r="YU975" s="437"/>
      <c r="YV975" s="437"/>
      <c r="YW975" s="157"/>
      <c r="YX975" s="157"/>
      <c r="YY975" s="157"/>
      <c r="YZ975" s="156"/>
      <c r="ZA975" s="156"/>
      <c r="ZB975" s="156"/>
      <c r="ZC975" s="156"/>
      <c r="ZD975" s="156"/>
      <c r="ZE975" s="156"/>
      <c r="ZF975" s="156"/>
      <c r="ZG975" s="156"/>
      <c r="ZH975" s="156"/>
      <c r="ZI975" s="157"/>
      <c r="ZJ975" s="156"/>
      <c r="ZK975" s="328"/>
      <c r="ZL975" s="328"/>
      <c r="ZM975" s="328"/>
      <c r="ZN975" s="328"/>
      <c r="ZO975" s="328"/>
      <c r="ZP975" s="328"/>
      <c r="ZQ975" s="328"/>
      <c r="ZR975" s="328"/>
      <c r="ZS975" s="328"/>
      <c r="ZT975" s="328"/>
      <c r="ZU975" s="328"/>
      <c r="ZV975" s="328"/>
      <c r="ZW975" s="328"/>
      <c r="ZX975" s="328"/>
      <c r="ZY975" s="328"/>
      <c r="ZZ975" s="328"/>
      <c r="AAA975" s="328"/>
      <c r="AAB975" s="328"/>
      <c r="AAC975" s="328"/>
      <c r="AAD975" s="328"/>
      <c r="AAE975" s="328"/>
      <c r="AAF975" s="328"/>
      <c r="AAG975" s="328"/>
      <c r="AAH975" s="328"/>
      <c r="AAI975" s="328"/>
      <c r="AAJ975" s="328"/>
      <c r="AAK975" s="328"/>
      <c r="AAL975" s="328"/>
      <c r="AAM975" s="328"/>
      <c r="AAN975" s="328"/>
      <c r="AAO975" s="328"/>
      <c r="AAP975" s="328"/>
      <c r="AAQ975" s="328"/>
      <c r="AAR975" s="328"/>
      <c r="AAS975" s="328"/>
      <c r="AAT975" s="328"/>
      <c r="AAU975" s="328"/>
      <c r="AAV975" s="328"/>
      <c r="AAW975" s="328"/>
      <c r="AAX975" s="328"/>
      <c r="AAY975" s="328"/>
      <c r="AAZ975" s="328"/>
      <c r="ABA975" s="328"/>
      <c r="ABB975" s="328"/>
      <c r="ABC975" s="328"/>
      <c r="ABD975" s="328"/>
      <c r="ABE975" s="328"/>
      <c r="ABF975" s="328"/>
      <c r="ABG975" s="328"/>
      <c r="ABH975" s="328"/>
      <c r="ABI975" s="328"/>
      <c r="ABJ975" s="328"/>
      <c r="ABK975" s="328"/>
      <c r="ABL975" s="328"/>
      <c r="ABM975" s="328"/>
      <c r="ABN975" s="328"/>
      <c r="ABO975" s="328"/>
      <c r="ABP975" s="328"/>
      <c r="ABQ975" s="328"/>
      <c r="ABR975" s="328"/>
      <c r="ABS975" s="328"/>
      <c r="ABT975" s="328"/>
      <c r="ABU975" s="328"/>
      <c r="ABV975" s="328"/>
      <c r="ABW975" s="328"/>
      <c r="ABX975" s="328"/>
      <c r="ABY975" s="328"/>
      <c r="ABZ975" s="328"/>
      <c r="ACA975" s="328"/>
      <c r="ACB975" s="328"/>
      <c r="ACC975" s="328"/>
      <c r="ACD975" s="328"/>
      <c r="ACE975" s="328"/>
      <c r="ACF975" s="328"/>
      <c r="ACG975" s="328"/>
      <c r="ACH975" s="328"/>
      <c r="ACI975" s="328"/>
      <c r="ACJ975" s="328"/>
      <c r="ACK975" s="328"/>
      <c r="ACL975" s="328"/>
      <c r="ACM975" s="328"/>
      <c r="ACN975" s="328"/>
      <c r="ACO975" s="328"/>
      <c r="ACP975" s="328"/>
      <c r="ACQ975" s="328"/>
      <c r="ACR975" s="328"/>
      <c r="ACS975" s="328"/>
      <c r="ACT975" s="328"/>
      <c r="ACU975" s="328"/>
      <c r="ACV975" s="328"/>
      <c r="ACW975" s="328"/>
      <c r="ACX975" s="328"/>
      <c r="ACY975" s="328"/>
      <c r="ACZ975" s="328"/>
      <c r="ADA975" s="328"/>
      <c r="ADB975" s="328"/>
      <c r="ADC975" s="328"/>
      <c r="ADD975" s="328"/>
      <c r="ADE975" s="328"/>
      <c r="ADF975" s="328"/>
      <c r="ADG975" s="328"/>
      <c r="ADH975" s="328"/>
      <c r="ADI975" s="328"/>
      <c r="ADJ975" s="328"/>
      <c r="ADK975" s="328"/>
      <c r="ADL975" s="328"/>
      <c r="ADM975" s="328"/>
      <c r="ADN975" s="328"/>
      <c r="ADO975" s="328"/>
      <c r="ADP975" s="328"/>
      <c r="ADQ975" s="328"/>
      <c r="ADR975" s="328"/>
      <c r="ADS975" s="328"/>
      <c r="ADT975" s="328"/>
      <c r="ADU975" s="328"/>
      <c r="ADV975" s="328"/>
      <c r="ADW975" s="328"/>
      <c r="ADX975" s="328"/>
      <c r="ADY975" s="328"/>
      <c r="ADZ975" s="328"/>
      <c r="AEA975" s="328"/>
      <c r="AEB975" s="328"/>
      <c r="AEC975" s="328"/>
      <c r="AED975" s="328"/>
      <c r="AEE975" s="328"/>
      <c r="AEF975" s="328"/>
      <c r="AEG975" s="328"/>
      <c r="AEH975" s="328"/>
      <c r="AEI975" s="328"/>
      <c r="AEJ975" s="328"/>
      <c r="AEK975" s="328"/>
      <c r="AEL975" s="328"/>
      <c r="AEM975" s="328"/>
      <c r="AEN975" s="328"/>
      <c r="AEO975" s="328"/>
      <c r="AEP975" s="328"/>
      <c r="AEQ975" s="328"/>
      <c r="AER975" s="328"/>
      <c r="AES975" s="328"/>
      <c r="AET975" s="328"/>
      <c r="AEU975" s="328"/>
      <c r="AEV975" s="328"/>
      <c r="AEW975" s="328"/>
      <c r="AEX975" s="328"/>
      <c r="AEY975" s="328"/>
      <c r="AEZ975" s="328"/>
      <c r="AFA975" s="328"/>
      <c r="AFB975" s="328"/>
      <c r="AFC975" s="328"/>
      <c r="AFD975" s="328"/>
      <c r="AFE975" s="328"/>
      <c r="AFF975" s="328"/>
      <c r="AFG975" s="328"/>
      <c r="AFH975" s="328"/>
      <c r="AFI975" s="328"/>
      <c r="AFJ975" s="328"/>
      <c r="AFK975" s="328"/>
      <c r="AFL975" s="328"/>
      <c r="AFM975" s="328"/>
      <c r="AFN975" s="328"/>
      <c r="AFO975" s="328"/>
      <c r="AFP975" s="328"/>
      <c r="AFQ975" s="328"/>
      <c r="AFR975" s="328"/>
      <c r="AFS975" s="328"/>
      <c r="AFT975" s="328"/>
      <c r="AFU975" s="328"/>
      <c r="AFV975" s="328"/>
      <c r="AFW975" s="328"/>
      <c r="AFX975" s="328"/>
      <c r="AFY975" s="328"/>
      <c r="AFZ975" s="328"/>
      <c r="AGA975" s="328"/>
      <c r="AGB975" s="328"/>
      <c r="AGC975" s="328"/>
      <c r="AGD975" s="328"/>
      <c r="AGE975" s="328"/>
      <c r="AGF975" s="328"/>
      <c r="AGG975" s="328"/>
      <c r="AGH975" s="328"/>
      <c r="AGI975" s="328"/>
      <c r="AGJ975" s="328"/>
      <c r="AGK975" s="328"/>
      <c r="AGL975" s="328"/>
      <c r="AGM975" s="328"/>
      <c r="AGN975" s="328"/>
      <c r="AGO975" s="328"/>
      <c r="AGP975" s="328"/>
      <c r="AGQ975" s="328"/>
      <c r="AGR975" s="328"/>
      <c r="AGS975" s="328"/>
      <c r="AGT975" s="328"/>
      <c r="AGU975" s="328"/>
      <c r="AGV975" s="328"/>
      <c r="AGW975" s="328"/>
      <c r="AGX975" s="328"/>
      <c r="AGY975" s="328"/>
      <c r="AGZ975" s="328"/>
      <c r="AHA975" s="328"/>
      <c r="AHB975" s="328"/>
      <c r="AHC975" s="328"/>
      <c r="AHD975" s="328"/>
      <c r="AHE975" s="328"/>
      <c r="AHF975" s="328"/>
      <c r="AHG975" s="328"/>
      <c r="AHH975" s="328"/>
      <c r="AHI975" s="328"/>
      <c r="AHJ975" s="328"/>
      <c r="AHK975" s="328"/>
      <c r="AHL975" s="328"/>
      <c r="AHM975" s="328"/>
      <c r="AHN975" s="328"/>
      <c r="AHO975" s="328"/>
      <c r="AHP975" s="328"/>
      <c r="AHQ975" s="328"/>
      <c r="AHR975" s="328"/>
      <c r="AHS975" s="328"/>
      <c r="AHT975" s="328"/>
      <c r="AHU975" s="328"/>
      <c r="AHV975" s="328"/>
      <c r="AHW975" s="328"/>
      <c r="AHX975" s="328"/>
      <c r="AHY975" s="328"/>
      <c r="AHZ975" s="328"/>
      <c r="AIA975" s="328"/>
      <c r="AIB975" s="328"/>
      <c r="AIC975" s="328"/>
      <c r="AID975" s="328"/>
      <c r="AIE975" s="328"/>
      <c r="AIF975" s="328"/>
      <c r="AIG975" s="328"/>
      <c r="AIH975" s="328"/>
      <c r="AII975" s="328"/>
      <c r="AIJ975" s="328"/>
      <c r="AIK975" s="328"/>
      <c r="AIL975" s="328"/>
      <c r="AIM975" s="328"/>
      <c r="AIN975" s="328"/>
      <c r="AIO975" s="328"/>
      <c r="AIP975" s="328"/>
      <c r="AIQ975" s="328"/>
      <c r="AIR975" s="328"/>
      <c r="AIS975" s="328"/>
      <c r="AIT975" s="328"/>
      <c r="AIU975" s="328"/>
      <c r="AIV975" s="328"/>
      <c r="AIW975" s="328"/>
      <c r="AIX975" s="328"/>
      <c r="AIY975" s="328"/>
      <c r="AIZ975" s="328"/>
      <c r="AJA975" s="328"/>
      <c r="AJB975" s="328"/>
      <c r="AJC975" s="328"/>
      <c r="AJD975" s="328"/>
      <c r="AJE975" s="328"/>
      <c r="AJF975" s="328"/>
      <c r="AJG975" s="328"/>
      <c r="AJH975" s="328"/>
      <c r="AJI975" s="328"/>
      <c r="AJJ975" s="328"/>
      <c r="AJK975" s="328"/>
      <c r="AJL975" s="328"/>
      <c r="AJM975" s="328"/>
      <c r="AJN975" s="328"/>
      <c r="AJO975" s="328"/>
      <c r="AJP975" s="328"/>
      <c r="AJQ975" s="328"/>
      <c r="AJR975" s="328"/>
      <c r="AJS975" s="328"/>
      <c r="AJT975" s="328"/>
      <c r="AJU975" s="328"/>
      <c r="AJV975" s="328"/>
      <c r="AJW975" s="328"/>
      <c r="AJX975" s="328"/>
      <c r="AJY975" s="328"/>
      <c r="AJZ975" s="328"/>
      <c r="AKA975" s="328"/>
      <c r="AKB975" s="328"/>
      <c r="AKC975" s="328"/>
      <c r="AKD975" s="328"/>
      <c r="AKE975" s="328"/>
      <c r="AKF975" s="328"/>
      <c r="AKG975" s="328"/>
      <c r="AKH975" s="328"/>
      <c r="AKI975" s="328"/>
      <c r="AKJ975" s="328"/>
      <c r="AKK975" s="328"/>
      <c r="AKL975" s="328"/>
      <c r="AKM975" s="328"/>
      <c r="AKN975" s="328"/>
      <c r="AKO975" s="328"/>
      <c r="AKP975" s="328"/>
      <c r="AKQ975" s="328"/>
      <c r="AKR975" s="328"/>
      <c r="AKS975" s="328"/>
      <c r="AKT975" s="328"/>
      <c r="AKU975" s="328"/>
      <c r="AKV975" s="328"/>
      <c r="AKW975" s="328"/>
      <c r="AKX975" s="328"/>
      <c r="AKY975" s="328"/>
      <c r="AKZ975" s="328"/>
      <c r="ALA975" s="328"/>
      <c r="ALB975" s="328"/>
      <c r="ALC975" s="328"/>
      <c r="ALD975" s="328"/>
      <c r="ALE975" s="328"/>
      <c r="ALF975" s="328"/>
      <c r="ALG975" s="328"/>
      <c r="ALH975" s="328"/>
      <c r="ALI975" s="328"/>
      <c r="ALJ975" s="328"/>
      <c r="ALK975" s="328"/>
      <c r="ALL975" s="328"/>
      <c r="ALM975" s="328"/>
      <c r="ALN975" s="328"/>
      <c r="ALO975" s="328"/>
      <c r="ALP975" s="328"/>
      <c r="ALQ975" s="328"/>
      <c r="ALR975" s="328"/>
      <c r="ALS975" s="328"/>
      <c r="ALT975" s="328"/>
      <c r="ALU975" s="328"/>
      <c r="ALV975" s="328"/>
      <c r="ALW975" s="328"/>
      <c r="ALX975" s="328"/>
      <c r="ALY975" s="328"/>
      <c r="ALZ975" s="328"/>
      <c r="AMA975" s="328"/>
      <c r="AMB975" s="328"/>
      <c r="AMC975" s="328"/>
      <c r="AMD975" s="328"/>
      <c r="AME975" s="328"/>
      <c r="AMF975" s="328"/>
      <c r="AMG975" s="328"/>
      <c r="AMH975" s="328"/>
      <c r="AMI975" s="328"/>
      <c r="AMJ975" s="328"/>
      <c r="AMK975" s="328"/>
      <c r="AML975" s="328"/>
      <c r="AMM975" s="328"/>
      <c r="AMN975" s="328"/>
      <c r="AMO975" s="328"/>
      <c r="AMP975" s="328"/>
      <c r="AMQ975" s="328"/>
      <c r="AMR975" s="328"/>
      <c r="AMS975" s="328"/>
      <c r="AMT975" s="328"/>
      <c r="AMU975" s="328"/>
      <c r="AMV975" s="328"/>
      <c r="AMW975" s="328"/>
      <c r="AMX975" s="328"/>
      <c r="AMY975" s="328"/>
      <c r="AMZ975" s="328"/>
      <c r="ANA975" s="328"/>
      <c r="ANB975" s="328"/>
      <c r="ANC975" s="328"/>
      <c r="AND975" s="328"/>
      <c r="ANE975" s="328"/>
      <c r="ANF975" s="328"/>
      <c r="ANG975" s="328"/>
      <c r="ANH975" s="328"/>
      <c r="ANI975" s="328"/>
      <c r="ANJ975" s="328"/>
      <c r="ANK975" s="328"/>
      <c r="ANL975" s="328"/>
      <c r="ANM975" s="328"/>
      <c r="ANN975" s="328"/>
      <c r="ANO975" s="328"/>
      <c r="ANP975" s="328"/>
      <c r="ANQ975" s="328"/>
      <c r="ANR975" s="328"/>
      <c r="ANS975" s="328"/>
      <c r="ANT975" s="328"/>
      <c r="ANU975" s="328"/>
      <c r="ANV975" s="328"/>
      <c r="ANW975" s="328"/>
      <c r="ANX975" s="328"/>
      <c r="ANY975" s="328"/>
      <c r="ANZ975" s="328"/>
      <c r="AOA975" s="328"/>
      <c r="AOB975" s="328"/>
      <c r="AOC975" s="328"/>
      <c r="AOD975" s="328"/>
      <c r="AOE975" s="328"/>
      <c r="AOF975" s="328"/>
      <c r="AOG975" s="328"/>
      <c r="AOH975" s="328"/>
      <c r="AOI975" s="328"/>
      <c r="AOJ975" s="328"/>
      <c r="AOK975" s="328"/>
      <c r="AOL975" s="328"/>
      <c r="AOM975" s="328"/>
      <c r="AON975" s="328"/>
      <c r="AOO975" s="328"/>
      <c r="AOP975" s="328"/>
      <c r="AOQ975" s="328"/>
      <c r="AOR975" s="328"/>
      <c r="AOS975" s="328"/>
      <c r="AOT975" s="328"/>
      <c r="AOU975" s="328"/>
      <c r="AOV975" s="328"/>
      <c r="AOW975" s="328"/>
      <c r="AOX975" s="328"/>
      <c r="AOY975" s="328"/>
      <c r="AOZ975" s="328"/>
      <c r="APA975" s="328"/>
      <c r="APB975" s="328"/>
      <c r="APC975" s="328"/>
      <c r="APD975" s="328"/>
      <c r="APE975" s="328"/>
      <c r="APF975" s="328"/>
      <c r="APG975" s="328"/>
      <c r="APH975" s="328"/>
      <c r="API975" s="328"/>
      <c r="APJ975" s="328"/>
      <c r="APK975" s="328"/>
      <c r="APL975" s="328"/>
      <c r="APM975" s="328"/>
      <c r="APN975" s="328"/>
      <c r="APO975" s="328"/>
      <c r="APP975" s="328"/>
      <c r="APQ975" s="328"/>
      <c r="APR975" s="328"/>
      <c r="APS975" s="328"/>
      <c r="APT975" s="328"/>
      <c r="APU975" s="328"/>
      <c r="APV975" s="328"/>
      <c r="APW975" s="328"/>
      <c r="APX975" s="328"/>
      <c r="APY975" s="328"/>
      <c r="APZ975" s="328"/>
      <c r="AQA975" s="328"/>
      <c r="AQB975" s="328"/>
      <c r="AQC975" s="328"/>
      <c r="AQD975" s="328"/>
      <c r="AQE975" s="328"/>
      <c r="AQF975" s="328"/>
      <c r="AQG975" s="328"/>
      <c r="AQH975" s="328"/>
      <c r="AQI975" s="328"/>
      <c r="AQJ975" s="328"/>
      <c r="AQK975" s="328"/>
      <c r="AQL975" s="328"/>
      <c r="AQM975" s="328"/>
      <c r="AQN975" s="328"/>
      <c r="AQO975" s="328"/>
      <c r="AQP975" s="328"/>
      <c r="AQQ975" s="328"/>
      <c r="AQR975" s="328"/>
      <c r="AQS975" s="328"/>
      <c r="AQT975" s="328"/>
      <c r="AQU975" s="328"/>
      <c r="AQV975" s="328"/>
      <c r="AQW975" s="328"/>
      <c r="AQX975" s="328"/>
      <c r="AQY975" s="328"/>
      <c r="AQZ975" s="328"/>
      <c r="ARA975" s="328"/>
      <c r="ARB975" s="328"/>
      <c r="ARC975" s="328"/>
      <c r="ARD975" s="328"/>
      <c r="ARE975" s="328"/>
      <c r="ARF975" s="328"/>
      <c r="ARG975" s="328"/>
      <c r="ARH975" s="328"/>
      <c r="ARI975" s="328"/>
      <c r="ARJ975" s="328"/>
      <c r="ARK975" s="328"/>
      <c r="ARL975" s="328"/>
      <c r="ARM975" s="328"/>
      <c r="ARN975" s="328"/>
      <c r="ARO975" s="328"/>
      <c r="ARP975" s="328"/>
      <c r="ARQ975" s="328"/>
      <c r="ARR975" s="328"/>
      <c r="ARS975" s="328"/>
      <c r="ART975" s="328"/>
      <c r="ARU975" s="328"/>
      <c r="ARV975" s="328"/>
      <c r="ARW975" s="328"/>
      <c r="ARX975" s="328"/>
      <c r="ARY975" s="328"/>
      <c r="ARZ975" s="328"/>
      <c r="ASA975" s="328"/>
      <c r="ASB975" s="328"/>
      <c r="ASC975" s="328"/>
      <c r="ASD975" s="328"/>
      <c r="ASE975" s="328"/>
      <c r="ASF975" s="328"/>
      <c r="ASG975" s="328"/>
      <c r="ASH975" s="328"/>
      <c r="ASI975" s="328"/>
      <c r="ASJ975" s="328"/>
      <c r="ASK975" s="328"/>
      <c r="ASL975" s="328"/>
      <c r="ASM975" s="328"/>
      <c r="ASN975" s="328"/>
      <c r="ASO975" s="328"/>
      <c r="ASP975" s="328"/>
      <c r="ASQ975" s="328"/>
      <c r="ASR975" s="328"/>
      <c r="ASS975" s="328"/>
      <c r="AST975" s="328"/>
      <c r="ASU975" s="328"/>
      <c r="ASV975" s="328"/>
      <c r="ASW975" s="328"/>
      <c r="ASX975" s="328"/>
      <c r="ASY975" s="328"/>
      <c r="ASZ975" s="328"/>
      <c r="ATA975" s="328"/>
      <c r="ATB975" s="328"/>
      <c r="ATC975" s="328"/>
      <c r="ATD975" s="328"/>
      <c r="ATE975" s="328"/>
      <c r="ATF975" s="328"/>
      <c r="ATG975" s="328"/>
      <c r="ATH975" s="328"/>
      <c r="ATI975" s="328"/>
      <c r="ATJ975" s="328"/>
      <c r="ATK975" s="328"/>
      <c r="ATL975" s="328"/>
      <c r="ATM975" s="328"/>
      <c r="ATN975" s="328"/>
      <c r="ATO975" s="328"/>
      <c r="ATP975" s="328"/>
      <c r="ATQ975" s="328"/>
      <c r="ATR975" s="328"/>
      <c r="ATS975" s="328"/>
      <c r="ATT975" s="328"/>
      <c r="ATU975" s="328"/>
      <c r="ATV975" s="328"/>
      <c r="ATW975" s="328"/>
      <c r="ATX975" s="328"/>
      <c r="ATY975" s="328"/>
      <c r="ATZ975" s="328"/>
      <c r="AUA975" s="328"/>
      <c r="AUB975" s="328"/>
      <c r="AUC975" s="328"/>
      <c r="AUD975" s="328"/>
      <c r="AUE975" s="328"/>
      <c r="AUF975" s="328"/>
      <c r="AUG975" s="328"/>
      <c r="AUH975" s="328"/>
      <c r="AUI975" s="328"/>
      <c r="AUJ975" s="328"/>
      <c r="AUK975" s="328"/>
      <c r="AUL975" s="328"/>
      <c r="AUM975" s="328"/>
      <c r="AUN975" s="328"/>
      <c r="AUO975" s="328"/>
      <c r="AUP975" s="328"/>
      <c r="AUQ975" s="328"/>
      <c r="AUR975" s="328"/>
      <c r="AUS975" s="328"/>
      <c r="AUT975" s="328"/>
      <c r="AUU975" s="328"/>
      <c r="AUV975" s="328"/>
      <c r="AUW975" s="328"/>
      <c r="AUX975" s="328"/>
      <c r="AUY975" s="328"/>
      <c r="AUZ975" s="328"/>
      <c r="AVA975" s="328"/>
      <c r="AVB975" s="328"/>
      <c r="AVC975" s="328"/>
      <c r="AVD975" s="328"/>
      <c r="AVE975" s="328"/>
      <c r="AVF975" s="328"/>
      <c r="AVG975" s="328"/>
      <c r="AVH975" s="328"/>
      <c r="AVI975" s="328"/>
      <c r="AVJ975" s="328"/>
      <c r="AVK975" s="328"/>
      <c r="AVL975" s="328"/>
      <c r="AVM975" s="328"/>
      <c r="AVN975" s="328"/>
      <c r="AVO975" s="328"/>
      <c r="AVP975" s="328"/>
      <c r="AVQ975" s="328"/>
      <c r="AVR975" s="328"/>
      <c r="AVS975" s="328"/>
      <c r="AVT975" s="328"/>
      <c r="AVU975" s="328"/>
      <c r="AVV975" s="328"/>
      <c r="AVW975" s="328"/>
      <c r="AVX975" s="328"/>
      <c r="AVY975" s="328"/>
      <c r="AVZ975" s="328"/>
      <c r="AWA975" s="328"/>
      <c r="AWB975" s="328"/>
      <c r="AWC975" s="328"/>
      <c r="AWD975" s="328"/>
      <c r="AWE975" s="328"/>
      <c r="AWF975" s="328"/>
      <c r="AWG975" s="328"/>
      <c r="AWH975" s="328"/>
      <c r="AWI975" s="328"/>
      <c r="AWJ975" s="328"/>
      <c r="AWK975" s="328"/>
      <c r="AWL975" s="328"/>
      <c r="AWM975" s="328"/>
      <c r="AWN975" s="328"/>
      <c r="AWO975" s="328"/>
      <c r="AWP975" s="328"/>
      <c r="AWQ975" s="328"/>
      <c r="AWR975" s="328"/>
      <c r="AWS975" s="328"/>
      <c r="AWT975" s="328"/>
      <c r="AWU975" s="328"/>
      <c r="AWV975" s="328"/>
      <c r="AWW975" s="328"/>
      <c r="AWX975" s="328"/>
      <c r="AWY975" s="328"/>
      <c r="AWZ975" s="328"/>
      <c r="AXA975" s="328"/>
      <c r="AXB975" s="328"/>
      <c r="AXC975" s="328"/>
      <c r="AXD975" s="328"/>
      <c r="AXE975" s="328"/>
      <c r="AXF975" s="328"/>
      <c r="AXG975" s="328"/>
      <c r="AXH975" s="328"/>
      <c r="AXI975" s="328"/>
      <c r="AXJ975" s="328"/>
      <c r="AXK975" s="328"/>
      <c r="AXL975" s="328"/>
      <c r="AXM975" s="328"/>
      <c r="AXN975" s="328"/>
      <c r="AXO975" s="328"/>
      <c r="AXP975" s="328"/>
      <c r="AXQ975" s="328"/>
      <c r="AXR975" s="328"/>
      <c r="AXS975" s="328"/>
      <c r="AXT975" s="328"/>
      <c r="AXU975" s="328"/>
      <c r="AXV975" s="328"/>
      <c r="AXW975" s="328"/>
      <c r="AXX975" s="328"/>
      <c r="AXY975" s="328"/>
      <c r="AXZ975" s="328"/>
      <c r="AYA975" s="328"/>
      <c r="AYB975" s="328"/>
      <c r="AYC975" s="328"/>
      <c r="AYD975" s="328"/>
      <c r="AYE975" s="347"/>
      <c r="AYF975" s="347"/>
      <c r="AYG975" s="347"/>
      <c r="AYH975" s="347"/>
      <c r="AYI975" s="347"/>
      <c r="AYJ975" s="347"/>
      <c r="AYK975" s="347"/>
      <c r="AYL975" s="347"/>
      <c r="AYM975" s="347"/>
      <c r="AYN975" s="347"/>
      <c r="AYO975" s="347"/>
      <c r="AYP975" s="347"/>
      <c r="AYQ975" s="347"/>
      <c r="AYR975" s="347"/>
      <c r="AYS975" s="347"/>
      <c r="AYT975" s="347"/>
      <c r="AYU975" s="347"/>
      <c r="AYV975" s="347"/>
      <c r="AYW975" s="347"/>
      <c r="AYX975" s="347"/>
      <c r="AYY975" s="347"/>
      <c r="AYZ975" s="347"/>
      <c r="AZA975" s="347"/>
      <c r="AZB975" s="347"/>
      <c r="AZC975" s="347"/>
      <c r="AZD975" s="347"/>
      <c r="AZE975" s="347"/>
      <c r="AZF975" s="347"/>
      <c r="AZG975" s="347"/>
      <c r="AZH975" s="347"/>
      <c r="AZI975" s="347"/>
      <c r="AZJ975" s="347"/>
      <c r="AZK975" s="347"/>
      <c r="AZL975" s="347"/>
      <c r="AZM975" s="347"/>
      <c r="AZN975" s="347"/>
      <c r="AZO975" s="347"/>
      <c r="AZP975" s="347"/>
      <c r="AZQ975" s="347"/>
      <c r="AZR975" s="347"/>
      <c r="AZS975" s="347"/>
      <c r="AZT975" s="347"/>
      <c r="AZU975" s="347"/>
      <c r="AZV975" s="347"/>
      <c r="AZW975" s="347"/>
      <c r="AZX975" s="347"/>
      <c r="AZY975" s="347"/>
      <c r="AZZ975" s="347"/>
      <c r="BAA975" s="347"/>
      <c r="BAB975" s="347"/>
      <c r="BAC975" s="347"/>
      <c r="BAD975" s="347"/>
      <c r="BAE975" s="347"/>
      <c r="BAF975" s="347"/>
      <c r="BAG975" s="347"/>
      <c r="BAH975" s="347"/>
      <c r="BAI975" s="347"/>
      <c r="BAJ975" s="347"/>
      <c r="BAK975" s="347"/>
      <c r="BAL975" s="347"/>
      <c r="BAM975" s="347"/>
      <c r="BAN975" s="347"/>
      <c r="BAO975" s="347"/>
      <c r="BAP975" s="347"/>
      <c r="BAQ975" s="347"/>
      <c r="BAR975" s="347"/>
      <c r="BAS975" s="347"/>
      <c r="BAT975" s="347"/>
      <c r="BAU975" s="347"/>
      <c r="BAV975" s="347"/>
      <c r="BAW975" s="347"/>
      <c r="BAX975" s="347"/>
      <c r="BAY975" s="347"/>
      <c r="BAZ975" s="347"/>
      <c r="BBA975" s="347"/>
      <c r="BBB975" s="347"/>
      <c r="BBC975" s="347"/>
      <c r="BBD975" s="347"/>
      <c r="BBE975" s="347"/>
      <c r="BBF975" s="347"/>
      <c r="BBG975" s="347"/>
      <c r="BBH975" s="347"/>
      <c r="BBI975" s="347"/>
      <c r="BBJ975" s="347"/>
      <c r="BBK975" s="347"/>
      <c r="BBL975" s="347"/>
      <c r="BBM975" s="347"/>
      <c r="BBN975" s="347"/>
      <c r="BBO975" s="347"/>
      <c r="BBP975" s="347"/>
      <c r="BBQ975" s="347"/>
      <c r="BBR975" s="347"/>
      <c r="BBS975" s="347"/>
      <c r="BBT975" s="347"/>
      <c r="BBU975" s="347"/>
      <c r="BBV975" s="347"/>
      <c r="BBW975" s="347"/>
      <c r="BBX975" s="347"/>
      <c r="BBY975" s="347"/>
      <c r="BBZ975" s="347"/>
      <c r="BCA975" s="347"/>
      <c r="BCB975" s="347"/>
      <c r="BCC975" s="347"/>
      <c r="BCD975" s="347"/>
      <c r="BCE975" s="347"/>
      <c r="BCF975" s="347"/>
      <c r="BCG975" s="347"/>
      <c r="BCH975" s="347"/>
      <c r="BCI975" s="347"/>
      <c r="BCJ975" s="347"/>
      <c r="BCK975" s="347"/>
      <c r="BCL975" s="347"/>
      <c r="BCM975" s="347"/>
      <c r="BCN975" s="347"/>
      <c r="BCO975" s="347"/>
      <c r="BCP975" s="347"/>
      <c r="BCQ975" s="347"/>
      <c r="BCR975" s="347"/>
      <c r="BCS975" s="347"/>
      <c r="BCT975" s="347"/>
      <c r="BCU975" s="347"/>
      <c r="BCV975" s="347"/>
      <c r="BCW975" s="347"/>
      <c r="BCX975" s="347"/>
      <c r="BCY975" s="347"/>
      <c r="BCZ975" s="347"/>
      <c r="BDA975" s="347"/>
      <c r="BDB975" s="347"/>
      <c r="BDC975" s="347"/>
      <c r="BDD975" s="347"/>
      <c r="BDE975" s="347"/>
      <c r="BDF975" s="347"/>
      <c r="BDG975" s="347"/>
      <c r="BDH975" s="347"/>
      <c r="BDI975" s="347"/>
      <c r="BDJ975" s="347"/>
      <c r="BDK975" s="347"/>
      <c r="BDL975" s="347"/>
      <c r="BDM975" s="347"/>
      <c r="BDN975" s="347"/>
      <c r="BDO975" s="347"/>
      <c r="BDP975" s="347"/>
      <c r="BDQ975" s="347"/>
      <c r="BDR975" s="347"/>
      <c r="BDS975" s="347"/>
      <c r="BDT975" s="347"/>
      <c r="BDU975" s="347"/>
      <c r="BDV975" s="347"/>
      <c r="BDW975" s="347"/>
      <c r="BDX975" s="347"/>
      <c r="BDY975" s="347"/>
      <c r="BDZ975" s="347"/>
      <c r="BEA975" s="347"/>
      <c r="BEB975" s="347"/>
      <c r="BEC975" s="347"/>
      <c r="BED975" s="347"/>
      <c r="BEE975" s="347"/>
      <c r="BEF975" s="347"/>
      <c r="BEG975" s="347"/>
      <c r="BEH975" s="347"/>
      <c r="BEI975" s="347"/>
      <c r="BEJ975" s="347"/>
      <c r="BEK975" s="347"/>
      <c r="BEL975" s="347"/>
      <c r="BEM975" s="347"/>
      <c r="BEN975" s="347"/>
      <c r="BEO975" s="347"/>
      <c r="BEP975" s="347"/>
      <c r="BEQ975" s="347"/>
      <c r="BER975" s="347"/>
      <c r="BES975" s="347"/>
      <c r="BET975" s="347"/>
      <c r="BEU975" s="347"/>
      <c r="BEV975" s="347"/>
      <c r="BEW975" s="347"/>
      <c r="BEX975" s="347"/>
      <c r="BEY975" s="347"/>
      <c r="BEZ975" s="347"/>
      <c r="BFA975" s="347"/>
      <c r="BFB975" s="347"/>
      <c r="BFC975" s="347"/>
      <c r="BFD975" s="347"/>
      <c r="BFE975" s="347"/>
      <c r="BFF975" s="347"/>
      <c r="BFG975" s="347"/>
      <c r="BFH975" s="347"/>
      <c r="BFI975" s="347"/>
      <c r="BFJ975" s="347"/>
      <c r="BFK975" s="347"/>
      <c r="BFL975" s="347"/>
      <c r="BFM975" s="347"/>
      <c r="BFN975" s="347"/>
      <c r="BFO975" s="347"/>
      <c r="BFP975" s="347"/>
      <c r="BFQ975" s="347"/>
      <c r="BFR975" s="347"/>
      <c r="BFS975" s="347"/>
      <c r="BFT975" s="347"/>
      <c r="BFU975" s="347"/>
      <c r="BFV975" s="347"/>
      <c r="BFW975" s="347"/>
      <c r="BFX975" s="347"/>
      <c r="BFY975" s="347"/>
      <c r="BFZ975" s="347"/>
      <c r="BGA975" s="347"/>
      <c r="BGB975" s="347"/>
      <c r="BGC975" s="347"/>
      <c r="BGD975" s="347"/>
      <c r="BGE975" s="347"/>
      <c r="BGF975" s="347"/>
      <c r="BGG975" s="347"/>
      <c r="BGH975" s="347"/>
      <c r="BGI975" s="347"/>
      <c r="BGJ975" s="347"/>
      <c r="BGK975" s="347"/>
      <c r="BGL975" s="347"/>
      <c r="BGM975" s="347"/>
      <c r="BGN975" s="347"/>
      <c r="BGO975" s="347"/>
      <c r="BGP975" s="347"/>
      <c r="BGQ975" s="347"/>
      <c r="BGR975" s="347"/>
      <c r="BGS975" s="347"/>
      <c r="BGT975" s="347"/>
      <c r="BGU975" s="347"/>
      <c r="BGV975" s="347"/>
      <c r="BGW975" s="347"/>
      <c r="BGX975" s="347"/>
      <c r="BGY975" s="347"/>
      <c r="BGZ975" s="347"/>
      <c r="BHA975" s="347"/>
      <c r="BHB975" s="347"/>
      <c r="BHC975" s="347"/>
      <c r="BHD975" s="347"/>
      <c r="BHE975" s="347"/>
      <c r="BHF975" s="347"/>
      <c r="BHG975" s="347"/>
      <c r="BHH975" s="347"/>
      <c r="BHI975" s="347"/>
      <c r="BHJ975" s="347"/>
      <c r="BHK975" s="347"/>
      <c r="BHL975" s="347"/>
      <c r="BHM975" s="347"/>
      <c r="BHN975" s="347"/>
      <c r="BHO975" s="347"/>
      <c r="BHP975" s="347"/>
      <c r="BHQ975" s="347"/>
      <c r="BHR975" s="347"/>
      <c r="BHS975" s="347"/>
      <c r="BHT975" s="347"/>
      <c r="BHU975" s="347"/>
      <c r="BHV975" s="347"/>
      <c r="BHW975" s="347"/>
      <c r="BHX975" s="347"/>
      <c r="BHY975" s="347"/>
      <c r="BHZ975" s="347"/>
      <c r="BIA975" s="347"/>
      <c r="BIB975" s="347"/>
      <c r="BIC975" s="347"/>
      <c r="BID975" s="347"/>
      <c r="BIE975" s="347"/>
      <c r="BIF975" s="347"/>
      <c r="BIG975" s="347"/>
      <c r="BIH975" s="347"/>
      <c r="BII975" s="347"/>
      <c r="BIJ975" s="347"/>
      <c r="BIK975" s="347"/>
      <c r="BIL975" s="347"/>
      <c r="BIM975" s="347"/>
      <c r="BIN975" s="347"/>
      <c r="BIO975" s="347"/>
      <c r="BIP975" s="347"/>
      <c r="BIQ975" s="347"/>
      <c r="BIR975" s="347"/>
      <c r="BIS975" s="347"/>
      <c r="BIT975" s="347"/>
      <c r="BIU975" s="347"/>
      <c r="BIV975" s="347"/>
      <c r="BIW975" s="347"/>
      <c r="BIX975" s="347"/>
      <c r="BIY975" s="347"/>
      <c r="BIZ975" s="347"/>
      <c r="BJA975" s="347"/>
      <c r="BJB975" s="347"/>
      <c r="BJC975" s="347"/>
      <c r="BJD975" s="347"/>
      <c r="BJE975" s="347"/>
      <c r="BJF975" s="347"/>
      <c r="BJG975" s="347"/>
      <c r="BJH975" s="347"/>
      <c r="BJI975" s="347"/>
      <c r="BJJ975" s="347"/>
      <c r="BJK975" s="347"/>
      <c r="BJL975" s="347"/>
      <c r="BJM975" s="347"/>
      <c r="BJN975" s="347"/>
      <c r="BJO975" s="347"/>
      <c r="BJP975" s="347"/>
      <c r="BJQ975" s="347"/>
      <c r="BJR975" s="347"/>
      <c r="BJS975" s="347"/>
      <c r="BJT975" s="347"/>
      <c r="BJU975" s="347"/>
      <c r="BJV975" s="347"/>
      <c r="BJW975" s="347"/>
      <c r="BJX975" s="347"/>
      <c r="BJY975" s="347"/>
      <c r="BJZ975" s="347"/>
      <c r="BKA975" s="347"/>
      <c r="BKB975" s="347"/>
      <c r="BKC975" s="347"/>
      <c r="BKD975" s="347"/>
      <c r="BKE975" s="347"/>
      <c r="BKF975" s="347"/>
      <c r="BKG975" s="347"/>
      <c r="BKH975" s="347"/>
      <c r="BKI975" s="347"/>
      <c r="BKJ975" s="347"/>
      <c r="BKK975" s="347"/>
      <c r="BKL975" s="347"/>
      <c r="BKM975" s="347"/>
      <c r="BKN975" s="347"/>
      <c r="BKO975" s="347"/>
      <c r="BKP975" s="347"/>
      <c r="BKQ975" s="347"/>
      <c r="BKR975" s="347"/>
      <c r="BKS975" s="347"/>
      <c r="BKT975" s="347"/>
      <c r="BKU975" s="347"/>
      <c r="BKV975" s="347"/>
      <c r="BKW975" s="347"/>
      <c r="BKX975" s="347"/>
      <c r="BKY975" s="347"/>
      <c r="BKZ975" s="347"/>
      <c r="BLA975" s="347"/>
      <c r="BLB975" s="347"/>
      <c r="BLC975" s="347"/>
      <c r="BLD975" s="347"/>
      <c r="BLE975" s="347"/>
      <c r="BLF975" s="347"/>
      <c r="BLG975" s="347"/>
      <c r="BLH975" s="347"/>
      <c r="BLI975" s="347"/>
      <c r="BLJ975" s="347"/>
      <c r="BLK975" s="347"/>
      <c r="BLL975" s="347"/>
      <c r="BLM975" s="347"/>
      <c r="BLN975" s="347"/>
      <c r="BLO975" s="347"/>
      <c r="BLP975" s="347"/>
      <c r="BLQ975" s="347"/>
      <c r="BLR975" s="347"/>
      <c r="BLS975" s="347"/>
      <c r="BLT975" s="347"/>
      <c r="BLU975" s="347"/>
      <c r="BLV975" s="347"/>
      <c r="BLW975" s="347"/>
      <c r="BLX975" s="347"/>
      <c r="BLY975" s="347"/>
      <c r="BLZ975" s="347"/>
      <c r="BMA975" s="347"/>
      <c r="BMB975" s="347"/>
      <c r="BMC975" s="347"/>
      <c r="BMD975" s="347"/>
      <c r="BME975" s="347"/>
      <c r="BMF975" s="347"/>
      <c r="BMG975" s="347"/>
      <c r="BMH975" s="347"/>
      <c r="BMI975" s="347"/>
      <c r="BMJ975" s="347"/>
      <c r="BMK975" s="347"/>
      <c r="BML975" s="347"/>
      <c r="BMM975" s="347"/>
      <c r="BMN975" s="347"/>
      <c r="BMO975" s="347"/>
      <c r="BMP975" s="347"/>
      <c r="BMQ975" s="347"/>
      <c r="BMR975" s="347"/>
      <c r="BMS975" s="347"/>
      <c r="BMT975" s="347"/>
      <c r="BMU975" s="347"/>
      <c r="BMV975" s="347"/>
      <c r="BMW975" s="347"/>
      <c r="BMX975" s="347"/>
      <c r="BMY975" s="347"/>
      <c r="BMZ975" s="347"/>
      <c r="BNA975" s="347"/>
      <c r="BNB975" s="347"/>
      <c r="BNC975" s="347"/>
      <c r="BND975" s="347"/>
      <c r="BNE975" s="347"/>
      <c r="BNF975" s="347"/>
      <c r="BNG975" s="347"/>
      <c r="BNH975" s="347"/>
      <c r="BNI975" s="347"/>
      <c r="BNJ975" s="347"/>
      <c r="BNK975" s="347"/>
      <c r="BNL975" s="347"/>
      <c r="BNM975" s="347"/>
      <c r="BNN975" s="347"/>
      <c r="BNO975" s="347"/>
      <c r="BNP975" s="347"/>
      <c r="BNQ975" s="347"/>
      <c r="BNR975" s="347"/>
      <c r="BNS975" s="347"/>
      <c r="BNT975" s="347"/>
      <c r="BNU975" s="347"/>
      <c r="BNV975" s="347"/>
      <c r="BNW975" s="347"/>
      <c r="BNX975" s="347"/>
      <c r="BNY975" s="347"/>
      <c r="BNZ975" s="347"/>
      <c r="BOA975" s="347"/>
      <c r="BOB975" s="347"/>
      <c r="BOC975" s="347"/>
      <c r="BOD975" s="347"/>
      <c r="BOE975" s="347"/>
      <c r="BOF975" s="347"/>
      <c r="BOG975" s="347"/>
      <c r="BOH975" s="347"/>
      <c r="BOI975" s="347"/>
      <c r="BOJ975" s="347"/>
      <c r="BOK975" s="347"/>
      <c r="BOL975" s="347"/>
      <c r="BOM975" s="347"/>
      <c r="BON975" s="347"/>
      <c r="BOO975" s="347"/>
      <c r="BOP975" s="347"/>
      <c r="BOQ975" s="347"/>
      <c r="BOR975" s="347"/>
      <c r="BOS975" s="347"/>
      <c r="BOT975" s="347"/>
      <c r="BOU975" s="347"/>
      <c r="BOV975" s="347"/>
      <c r="BOW975" s="347"/>
      <c r="BOX975" s="347"/>
      <c r="BOY975" s="347"/>
      <c r="BOZ975" s="347"/>
      <c r="BPA975" s="347"/>
      <c r="BPB975" s="347"/>
      <c r="BPC975" s="347"/>
      <c r="BPD975" s="347"/>
      <c r="BPE975" s="347"/>
      <c r="BPF975" s="347"/>
      <c r="BPG975" s="347"/>
      <c r="BPH975" s="347"/>
      <c r="BPI975" s="347"/>
      <c r="BPJ975" s="347"/>
      <c r="BPK975" s="347"/>
      <c r="BPL975" s="347"/>
      <c r="BPM975" s="347"/>
      <c r="BPN975" s="347"/>
      <c r="BPO975" s="347"/>
      <c r="BPP975" s="347"/>
      <c r="BPQ975" s="347"/>
      <c r="BPR975" s="347"/>
      <c r="BPS975" s="347"/>
      <c r="BPT975" s="347"/>
      <c r="BPU975" s="347"/>
      <c r="BPV975" s="347"/>
      <c r="BPW975" s="347"/>
      <c r="BPX975" s="347"/>
      <c r="BPY975" s="347"/>
      <c r="BPZ975" s="347"/>
      <c r="BQA975" s="347"/>
      <c r="BQB975" s="347"/>
      <c r="BQC975" s="347"/>
      <c r="BQD975" s="347"/>
      <c r="BQE975" s="347"/>
      <c r="BQF975" s="347"/>
      <c r="BQG975" s="347"/>
      <c r="BQH975" s="347"/>
      <c r="BQI975" s="347"/>
      <c r="BQJ975" s="347"/>
      <c r="BQK975" s="347"/>
      <c r="BQL975" s="347"/>
      <c r="BQM975" s="347"/>
      <c r="BQN975" s="347"/>
      <c r="BQO975" s="347"/>
      <c r="BQP975" s="347"/>
      <c r="BQQ975" s="347"/>
      <c r="BQR975" s="347"/>
      <c r="BQS975" s="347"/>
      <c r="BQT975" s="347"/>
      <c r="BQU975" s="347"/>
      <c r="BQV975" s="347"/>
      <c r="BQW975" s="347"/>
      <c r="BQX975" s="347"/>
      <c r="BQY975" s="347"/>
      <c r="BQZ975" s="347"/>
      <c r="BRA975" s="347"/>
      <c r="BRB975" s="347"/>
      <c r="BRC975" s="347"/>
      <c r="BRD975" s="347"/>
      <c r="BRE975" s="347"/>
      <c r="BRF975" s="347"/>
      <c r="BRG975" s="347"/>
      <c r="BRH975" s="347"/>
      <c r="BRI975" s="347"/>
      <c r="BRJ975" s="347"/>
      <c r="BRK975" s="347"/>
      <c r="BRL975" s="347"/>
      <c r="BRM975" s="347"/>
      <c r="BRN975" s="347"/>
      <c r="BRO975" s="347"/>
      <c r="BRP975" s="347"/>
      <c r="BRQ975" s="347"/>
      <c r="BRR975" s="347"/>
      <c r="BRS975" s="347"/>
      <c r="BRT975" s="347"/>
      <c r="BRU975" s="347"/>
      <c r="BRV975" s="347"/>
      <c r="BRW975" s="347"/>
      <c r="BRX975" s="347"/>
      <c r="BRY975" s="347"/>
      <c r="BRZ975" s="347"/>
      <c r="BSA975" s="347"/>
      <c r="BSB975" s="347"/>
      <c r="BSC975" s="347"/>
      <c r="BSD975" s="347"/>
      <c r="BSE975" s="347"/>
      <c r="BSF975" s="347"/>
      <c r="BSG975" s="347"/>
      <c r="BSH975" s="347"/>
      <c r="BSI975" s="347"/>
      <c r="BSJ975" s="347"/>
      <c r="BSK975" s="347"/>
      <c r="BSL975" s="347"/>
      <c r="BSM975" s="347"/>
      <c r="BSN975" s="347"/>
      <c r="BSO975" s="347"/>
      <c r="BSP975" s="347"/>
      <c r="BSQ975" s="347"/>
      <c r="BSR975" s="347"/>
      <c r="BSS975" s="347"/>
      <c r="BST975" s="347"/>
      <c r="BSU975" s="347"/>
      <c r="BSV975" s="347"/>
      <c r="BSW975" s="347"/>
      <c r="BSX975" s="347"/>
      <c r="BSY975" s="347"/>
      <c r="BSZ975" s="347"/>
      <c r="BTA975" s="347"/>
      <c r="BTB975" s="347"/>
      <c r="BTC975" s="347"/>
      <c r="BTD975" s="347"/>
      <c r="BTE975" s="347"/>
      <c r="BTF975" s="347"/>
      <c r="BTG975" s="347"/>
      <c r="BTH975" s="347"/>
      <c r="BTI975" s="347"/>
      <c r="BTJ975" s="347"/>
      <c r="BTK975" s="347"/>
      <c r="BTL975" s="347"/>
      <c r="BTM975" s="347"/>
      <c r="BTN975" s="347"/>
      <c r="BTO975" s="347"/>
      <c r="BTP975" s="347"/>
      <c r="BTQ975" s="347"/>
      <c r="BTR975" s="347"/>
      <c r="BTS975" s="347"/>
      <c r="BTT975" s="347"/>
      <c r="BTU975" s="347"/>
      <c r="BTV975" s="347"/>
      <c r="BTW975" s="347"/>
      <c r="BTX975" s="347"/>
      <c r="BTY975" s="347"/>
      <c r="BTZ975" s="347"/>
      <c r="BUA975" s="347"/>
      <c r="BUB975" s="347"/>
      <c r="BUC975" s="347"/>
      <c r="BUD975" s="347"/>
      <c r="BUE975" s="347"/>
      <c r="BUF975" s="347"/>
      <c r="BUG975" s="347"/>
      <c r="BUH975" s="347"/>
      <c r="BUI975" s="347"/>
      <c r="BUJ975" s="347"/>
      <c r="BUK975" s="347"/>
      <c r="BUL975" s="347"/>
      <c r="BUM975" s="347"/>
      <c r="BUN975" s="347"/>
      <c r="BUO975" s="347"/>
      <c r="BUP975" s="347"/>
      <c r="BUQ975" s="347"/>
      <c r="BUR975" s="347"/>
      <c r="BUS975" s="347"/>
      <c r="BUT975" s="347"/>
      <c r="BUU975" s="347"/>
      <c r="BUV975" s="347"/>
      <c r="BUW975" s="347"/>
      <c r="BUX975" s="347"/>
      <c r="BUY975" s="347"/>
      <c r="BUZ975" s="347"/>
      <c r="BVA975" s="347"/>
      <c r="BVB975" s="347"/>
      <c r="BVC975" s="347"/>
      <c r="BVD975" s="347"/>
      <c r="BVE975" s="347"/>
      <c r="BVF975" s="347"/>
      <c r="BVG975" s="347"/>
      <c r="BVH975" s="347"/>
      <c r="BVI975" s="347"/>
      <c r="BVJ975" s="347"/>
      <c r="BVK975" s="347"/>
      <c r="BVL975" s="347"/>
      <c r="BVM975" s="347"/>
      <c r="BVN975" s="347"/>
      <c r="BVO975" s="347"/>
      <c r="BVP975" s="347"/>
      <c r="BVQ975" s="347"/>
      <c r="BVR975" s="347"/>
      <c r="BVS975" s="347"/>
      <c r="BVT975" s="347"/>
      <c r="BVU975" s="347"/>
      <c r="BVV975" s="347"/>
      <c r="BVW975" s="347"/>
      <c r="BVX975" s="347"/>
      <c r="BVY975" s="347"/>
      <c r="BVZ975" s="347"/>
      <c r="BWA975" s="347"/>
      <c r="BWB975" s="347"/>
      <c r="BWC975" s="347"/>
      <c r="BWD975" s="347"/>
      <c r="BWE975" s="347"/>
      <c r="BWF975" s="347"/>
      <c r="BWG975" s="347"/>
      <c r="BWH975" s="347"/>
      <c r="BWI975" s="347"/>
      <c r="BWJ975" s="347"/>
      <c r="BWK975" s="347"/>
      <c r="BWL975" s="347"/>
      <c r="BWM975" s="347"/>
      <c r="BWN975" s="347"/>
      <c r="BWO975" s="347"/>
      <c r="BWP975" s="347"/>
      <c r="BWQ975" s="347"/>
      <c r="BWR975" s="347"/>
      <c r="BWS975" s="347"/>
      <c r="BWT975" s="347"/>
      <c r="BWU975" s="347"/>
      <c r="BWV975" s="347"/>
      <c r="BWW975" s="347"/>
      <c r="BWX975" s="347"/>
      <c r="BWY975" s="347"/>
      <c r="BWZ975" s="347"/>
      <c r="BXA975" s="347"/>
      <c r="BXB975" s="347"/>
      <c r="BXC975" s="347"/>
      <c r="BXD975" s="347"/>
      <c r="BXE975" s="347"/>
      <c r="BXF975" s="347"/>
      <c r="BXG975" s="347"/>
      <c r="BXH975" s="347"/>
      <c r="BXI975" s="347"/>
      <c r="BXJ975" s="347"/>
      <c r="BXK975" s="347"/>
      <c r="BXL975" s="347"/>
      <c r="BXM975" s="347"/>
      <c r="BXN975" s="347"/>
      <c r="BXO975" s="347"/>
      <c r="BXP975" s="347"/>
      <c r="BXQ975" s="347"/>
      <c r="BXR975" s="347"/>
      <c r="BXS975" s="347"/>
      <c r="BXT975" s="347"/>
      <c r="BXU975" s="347"/>
      <c r="BXV975" s="347"/>
      <c r="BXW975" s="347"/>
      <c r="BXX975" s="347"/>
      <c r="BXY975" s="347"/>
      <c r="BXZ975" s="347"/>
      <c r="BYA975" s="347"/>
      <c r="BYB975" s="347"/>
      <c r="BYC975" s="347"/>
      <c r="BYD975" s="347"/>
      <c r="BYE975" s="347"/>
      <c r="BYF975" s="347"/>
      <c r="BYG975" s="347"/>
      <c r="BYH975" s="347"/>
      <c r="BYI975" s="347"/>
      <c r="BYJ975" s="347"/>
      <c r="BYK975" s="347"/>
      <c r="BYL975" s="347"/>
      <c r="BYM975" s="347"/>
      <c r="BYN975" s="347"/>
      <c r="BYO975" s="347"/>
      <c r="BYP975" s="347"/>
      <c r="BYQ975" s="347"/>
      <c r="BYR975" s="347"/>
      <c r="BYS975" s="347"/>
      <c r="BYT975" s="347"/>
      <c r="BYU975" s="347"/>
      <c r="BYV975" s="347"/>
      <c r="BYW975" s="347"/>
      <c r="BYX975" s="347"/>
      <c r="BYY975" s="347"/>
      <c r="BYZ975" s="347"/>
      <c r="BZA975" s="347"/>
      <c r="BZB975" s="347"/>
      <c r="BZC975" s="347"/>
      <c r="BZD975" s="347"/>
      <c r="BZE975" s="347"/>
      <c r="BZF975" s="347"/>
      <c r="BZG975" s="347"/>
      <c r="BZH975" s="347"/>
      <c r="BZI975" s="347"/>
      <c r="BZJ975" s="347"/>
      <c r="BZK975" s="347"/>
      <c r="BZL975" s="347"/>
      <c r="BZM975" s="347"/>
      <c r="BZN975" s="347"/>
      <c r="BZO975" s="347"/>
      <c r="BZP975" s="347"/>
      <c r="BZQ975" s="347"/>
      <c r="BZR975" s="347"/>
      <c r="BZS975" s="347"/>
      <c r="BZT975" s="347"/>
      <c r="BZU975" s="347"/>
      <c r="BZV975" s="347"/>
      <c r="BZW975" s="347"/>
      <c r="BZX975" s="347"/>
      <c r="BZY975" s="347"/>
      <c r="BZZ975" s="347"/>
      <c r="CAA975" s="347"/>
      <c r="CAB975" s="347"/>
      <c r="CAC975" s="347"/>
      <c r="CAD975" s="347"/>
      <c r="CAE975" s="347"/>
      <c r="CAF975" s="347"/>
      <c r="CAG975" s="347"/>
      <c r="CAH975" s="347"/>
      <c r="CAI975" s="347"/>
      <c r="CAJ975" s="347"/>
      <c r="CAK975" s="347"/>
      <c r="CAL975" s="347"/>
      <c r="CAM975" s="347"/>
      <c r="CAN975" s="347"/>
      <c r="CAO975" s="347"/>
      <c r="CAP975" s="347"/>
      <c r="CAQ975" s="347"/>
      <c r="CAR975" s="347"/>
      <c r="CAS975" s="347"/>
      <c r="CAT975" s="347"/>
      <c r="CAU975" s="347"/>
      <c r="CAV975" s="347"/>
      <c r="CAW975" s="347"/>
      <c r="CAX975" s="347"/>
      <c r="CAY975" s="347"/>
      <c r="CAZ975" s="347"/>
      <c r="CBA975" s="347"/>
      <c r="CBB975" s="347"/>
      <c r="CBC975" s="347"/>
      <c r="CBD975" s="347"/>
      <c r="CBE975" s="347"/>
      <c r="CBF975" s="347"/>
      <c r="CBG975" s="347"/>
      <c r="CBH975" s="347"/>
      <c r="CBI975" s="347"/>
      <c r="CBJ975" s="347"/>
      <c r="CBK975" s="347"/>
      <c r="CBL975" s="347"/>
      <c r="CBM975" s="347"/>
      <c r="CBN975" s="347"/>
      <c r="CBO975" s="347"/>
      <c r="CBP975" s="347"/>
      <c r="CBQ975" s="347"/>
      <c r="CBR975" s="347"/>
      <c r="CBS975" s="347"/>
      <c r="CBT975" s="347"/>
      <c r="CBU975" s="347"/>
      <c r="CBV975" s="347"/>
      <c r="CBW975" s="347"/>
      <c r="CBX975" s="347"/>
      <c r="CBY975" s="347"/>
      <c r="CBZ975" s="347"/>
      <c r="CCA975" s="347"/>
      <c r="CCB975" s="347"/>
      <c r="CCC975" s="347"/>
      <c r="CCD975" s="347"/>
      <c r="CCE975" s="347"/>
      <c r="CCF975" s="347"/>
      <c r="CCG975" s="347"/>
      <c r="CCH975" s="347"/>
      <c r="CCI975" s="347"/>
      <c r="CCJ975" s="347"/>
      <c r="CCK975" s="347"/>
      <c r="CCL975" s="347"/>
      <c r="CCM975" s="347"/>
      <c r="CCN975" s="347"/>
      <c r="CCO975" s="347"/>
      <c r="CCP975" s="347"/>
      <c r="CCQ975" s="347"/>
      <c r="CCR975" s="347"/>
      <c r="CCS975" s="347"/>
      <c r="CCT975" s="347"/>
      <c r="CCU975" s="347"/>
      <c r="CCV975" s="347"/>
      <c r="CCW975" s="347"/>
      <c r="CCX975" s="347"/>
      <c r="CCY975" s="347"/>
      <c r="CCZ975" s="347"/>
      <c r="CDA975" s="347"/>
      <c r="CDB975" s="347"/>
      <c r="CDC975" s="347"/>
      <c r="CDD975" s="347"/>
      <c r="CDE975" s="347"/>
      <c r="CDF975" s="347"/>
      <c r="CDG975" s="347"/>
      <c r="CDH975" s="347"/>
      <c r="CDI975" s="347"/>
      <c r="CDJ975" s="347"/>
      <c r="CDK975" s="347"/>
      <c r="CDL975" s="347"/>
      <c r="CDM975" s="347"/>
      <c r="CDN975" s="347"/>
      <c r="CDO975" s="347"/>
      <c r="CDP975" s="347"/>
      <c r="CDQ975" s="347"/>
      <c r="CDR975" s="347"/>
      <c r="CDS975" s="347"/>
      <c r="CDT975" s="347"/>
      <c r="CDU975" s="347"/>
      <c r="CDV975" s="347"/>
      <c r="CDW975" s="347"/>
      <c r="CDX975" s="347"/>
      <c r="CDY975" s="347"/>
      <c r="CDZ975" s="347"/>
      <c r="CEA975" s="347"/>
      <c r="CEB975" s="347"/>
      <c r="CEC975" s="347"/>
      <c r="CED975" s="347"/>
      <c r="CEE975" s="347"/>
      <c r="CEF975" s="347"/>
      <c r="CEG975" s="347"/>
      <c r="CEH975" s="347"/>
      <c r="CEI975" s="347"/>
      <c r="CEJ975" s="347"/>
      <c r="CEK975" s="347"/>
      <c r="CEL975" s="347"/>
      <c r="CEM975" s="347"/>
      <c r="CEN975" s="347"/>
      <c r="CEO975" s="347"/>
      <c r="CEP975" s="347"/>
      <c r="CEQ975" s="347"/>
      <c r="CER975" s="347"/>
      <c r="CES975" s="347"/>
      <c r="CET975" s="347"/>
      <c r="CEU975" s="347"/>
      <c r="CEV975" s="347"/>
      <c r="CEW975" s="347"/>
      <c r="CEX975" s="347"/>
      <c r="CEY975" s="347"/>
      <c r="CEZ975" s="347"/>
      <c r="CFA975" s="347"/>
      <c r="CFB975" s="347"/>
      <c r="CFC975" s="347"/>
      <c r="CFD975" s="347"/>
      <c r="CFE975" s="347"/>
      <c r="CFF975" s="347"/>
      <c r="CFG975" s="347"/>
      <c r="CFH975" s="347"/>
      <c r="CFI975" s="347"/>
      <c r="CFJ975" s="347"/>
      <c r="CFK975" s="347"/>
      <c r="CFL975" s="347"/>
      <c r="CFM975" s="347"/>
      <c r="CFN975" s="347"/>
      <c r="CFO975" s="347"/>
      <c r="CFP975" s="347"/>
      <c r="CFQ975" s="347"/>
      <c r="CFR975" s="347"/>
      <c r="CFS975" s="347"/>
      <c r="CFT975" s="347"/>
      <c r="CFU975" s="347"/>
      <c r="CFV975" s="347"/>
      <c r="CFW975" s="347"/>
      <c r="CFX975" s="347"/>
      <c r="CFY975" s="347"/>
      <c r="CFZ975" s="347"/>
      <c r="CGA975" s="347"/>
      <c r="CGB975" s="347"/>
      <c r="CGC975" s="347"/>
      <c r="CGD975" s="347"/>
      <c r="CGE975" s="347"/>
      <c r="CGF975" s="347"/>
      <c r="CGG975" s="347"/>
      <c r="CGH975" s="347"/>
      <c r="CGI975" s="347"/>
      <c r="CGJ975" s="347"/>
      <c r="CGK975" s="347"/>
      <c r="CGL975" s="347"/>
      <c r="CGM975" s="347"/>
      <c r="CGN975" s="347"/>
      <c r="CGO975" s="347"/>
      <c r="CGP975" s="347"/>
      <c r="CGQ975" s="347"/>
      <c r="CGR975" s="347"/>
      <c r="CGS975" s="347"/>
      <c r="CGT975" s="347"/>
      <c r="CGU975" s="347"/>
      <c r="CGV975" s="347"/>
      <c r="CGW975" s="347"/>
      <c r="CGX975" s="347"/>
      <c r="CGY975" s="347"/>
      <c r="CGZ975" s="347"/>
      <c r="CHA975" s="347"/>
      <c r="CHB975" s="347"/>
      <c r="CHC975" s="347"/>
      <c r="CHD975" s="347"/>
      <c r="CHE975" s="347"/>
      <c r="CHF975" s="347"/>
      <c r="CHG975" s="347"/>
      <c r="CHH975" s="347"/>
      <c r="CHI975" s="347"/>
      <c r="CHJ975" s="347"/>
      <c r="CHK975" s="347"/>
      <c r="CHL975" s="347"/>
      <c r="CHM975" s="347"/>
      <c r="CHN975" s="347"/>
      <c r="CHO975" s="347"/>
      <c r="CHP975" s="347"/>
      <c r="CHQ975" s="347"/>
      <c r="CHR975" s="347"/>
      <c r="CHS975" s="347"/>
      <c r="CHT975" s="347"/>
      <c r="CHU975" s="347"/>
      <c r="CHV975" s="347"/>
      <c r="CHW975" s="347"/>
      <c r="CHX975" s="347"/>
      <c r="CHY975" s="347"/>
      <c r="CHZ975" s="347"/>
      <c r="CIA975" s="347"/>
      <c r="CIB975" s="347"/>
      <c r="CIC975" s="347"/>
      <c r="CID975" s="347"/>
      <c r="CIE975" s="347"/>
      <c r="CIF975" s="347"/>
      <c r="CIG975" s="347"/>
      <c r="CIH975" s="347"/>
      <c r="CII975" s="347"/>
      <c r="CIJ975" s="347"/>
      <c r="CIK975" s="347"/>
      <c r="CIL975" s="347"/>
      <c r="CIM975" s="347"/>
      <c r="CIN975" s="347"/>
      <c r="CIO975" s="347"/>
      <c r="CIP975" s="347"/>
      <c r="CIQ975" s="347"/>
      <c r="CIR975" s="347"/>
      <c r="CIS975" s="347"/>
      <c r="CIT975" s="347"/>
      <c r="CIU975" s="347"/>
      <c r="CIV975" s="347"/>
      <c r="CIW975" s="347"/>
      <c r="CIX975" s="347"/>
      <c r="CIY975" s="347"/>
      <c r="CIZ975" s="347"/>
      <c r="CJA975" s="347"/>
      <c r="CJB975" s="347"/>
      <c r="CJC975" s="347"/>
      <c r="CJD975" s="347"/>
      <c r="CJE975" s="347"/>
      <c r="CJF975" s="347"/>
      <c r="CJG975" s="347"/>
      <c r="CJH975" s="347"/>
      <c r="CJI975" s="347"/>
      <c r="CJJ975" s="347"/>
      <c r="CJK975" s="347"/>
      <c r="CJL975" s="347"/>
      <c r="CJM975" s="347"/>
      <c r="CJN975" s="347"/>
      <c r="CJO975" s="347"/>
      <c r="CJP975" s="347"/>
      <c r="CJQ975" s="347"/>
      <c r="CJR975" s="347"/>
      <c r="CJS975" s="347"/>
      <c r="CJT975" s="347"/>
      <c r="CJU975" s="347"/>
      <c r="CJV975" s="347"/>
      <c r="CJW975" s="347"/>
      <c r="CJX975" s="347"/>
      <c r="CJY975" s="347"/>
      <c r="CJZ975" s="347"/>
      <c r="CKA975" s="347"/>
      <c r="CKB975" s="347"/>
      <c r="CKC975" s="347"/>
      <c r="CKD975" s="347"/>
      <c r="CKE975" s="347"/>
      <c r="CKF975" s="347"/>
      <c r="CKG975" s="347"/>
      <c r="CKH975" s="347"/>
      <c r="CKI975" s="347"/>
      <c r="CKJ975" s="347"/>
      <c r="CKK975" s="347"/>
      <c r="CKL975" s="347"/>
      <c r="CKM975" s="347"/>
      <c r="CKN975" s="347"/>
      <c r="CKO975" s="347"/>
      <c r="CKP975" s="347"/>
      <c r="CKQ975" s="347"/>
      <c r="CKR975" s="347"/>
      <c r="CKS975" s="347"/>
      <c r="CKT975" s="347"/>
      <c r="CKU975" s="347"/>
      <c r="CKV975" s="347"/>
      <c r="CKW975" s="347"/>
      <c r="CKX975" s="347"/>
      <c r="CKY975" s="347"/>
      <c r="CKZ975" s="347"/>
      <c r="CLA975" s="347"/>
      <c r="CLB975" s="347"/>
      <c r="CLC975" s="347"/>
      <c r="CLD975" s="347"/>
      <c r="CLE975" s="347"/>
      <c r="CLF975" s="347"/>
      <c r="CLG975" s="347"/>
      <c r="CLH975" s="347"/>
      <c r="CLI975" s="347"/>
      <c r="CLJ975" s="347"/>
      <c r="CLK975" s="347"/>
      <c r="CLL975" s="347"/>
      <c r="CLM975" s="347"/>
      <c r="CLN975" s="347"/>
      <c r="CLO975" s="347"/>
      <c r="CLP975" s="347"/>
      <c r="CLQ975" s="347"/>
      <c r="CLR975" s="347"/>
      <c r="CLS975" s="347"/>
      <c r="CLT975" s="347"/>
      <c r="CLU975" s="347"/>
      <c r="CLV975" s="347"/>
      <c r="CLW975" s="347"/>
      <c r="CLX975" s="347"/>
      <c r="CLY975" s="347"/>
      <c r="CLZ975" s="347"/>
      <c r="CMA975" s="347"/>
      <c r="CMB975" s="347"/>
      <c r="CMC975" s="347"/>
      <c r="CMD975" s="347"/>
      <c r="CME975" s="347"/>
      <c r="CMF975" s="347"/>
      <c r="CMG975" s="347"/>
      <c r="CMH975" s="347"/>
      <c r="CMI975" s="347"/>
      <c r="CMJ975" s="347"/>
      <c r="CMK975" s="347"/>
      <c r="CML975" s="347"/>
      <c r="CMM975" s="347"/>
      <c r="CMN975" s="347"/>
      <c r="CMO975" s="347"/>
      <c r="CMP975" s="347"/>
      <c r="CMQ975" s="347"/>
      <c r="CMR975" s="347"/>
      <c r="CMS975" s="347"/>
      <c r="CMT975" s="347"/>
      <c r="CMU975" s="347"/>
      <c r="CMV975" s="347"/>
      <c r="CMW975" s="347"/>
      <c r="CMX975" s="347"/>
      <c r="CMY975" s="347"/>
      <c r="CMZ975" s="347"/>
      <c r="CNA975" s="347"/>
      <c r="CNB975" s="347"/>
      <c r="CNC975" s="347"/>
      <c r="CND975" s="347"/>
      <c r="CNE975" s="347"/>
      <c r="CNF975" s="347"/>
      <c r="CNG975" s="347"/>
      <c r="CNH975" s="347"/>
      <c r="CNI975" s="347"/>
      <c r="CNJ975" s="347"/>
      <c r="CNK975" s="347"/>
      <c r="CNL975" s="347"/>
      <c r="CNM975" s="347"/>
      <c r="CNN975" s="347"/>
      <c r="CNO975" s="347"/>
      <c r="CNP975" s="347"/>
      <c r="CNQ975" s="347"/>
      <c r="CNR975" s="347"/>
      <c r="CNS975" s="347"/>
      <c r="CNT975" s="347"/>
      <c r="CNU975" s="347"/>
      <c r="CNV975" s="347"/>
      <c r="CNW975" s="347"/>
      <c r="CNX975" s="347"/>
      <c r="CNY975" s="347"/>
      <c r="CNZ975" s="347"/>
      <c r="COA975" s="347"/>
      <c r="COB975" s="347"/>
      <c r="COC975" s="347"/>
      <c r="COD975" s="347"/>
      <c r="COE975" s="347"/>
      <c r="COF975" s="347"/>
      <c r="COG975" s="347"/>
      <c r="COH975" s="347"/>
      <c r="COI975" s="347"/>
      <c r="COJ975" s="347"/>
      <c r="COK975" s="347"/>
      <c r="COL975" s="347"/>
      <c r="COM975" s="347"/>
      <c r="CON975" s="347"/>
      <c r="COO975" s="347"/>
      <c r="COP975" s="347"/>
      <c r="COQ975" s="347"/>
      <c r="COR975" s="347"/>
      <c r="COS975" s="347"/>
      <c r="COT975" s="347"/>
      <c r="COU975" s="347"/>
      <c r="COV975" s="347"/>
      <c r="COW975" s="347"/>
      <c r="COX975" s="347"/>
      <c r="COY975" s="347"/>
      <c r="COZ975" s="347"/>
      <c r="CPA975" s="347"/>
      <c r="CPB975" s="347"/>
      <c r="CPC975" s="347"/>
      <c r="CPD975" s="347"/>
      <c r="CPE975" s="347"/>
      <c r="CPF975" s="347"/>
      <c r="CPG975" s="347"/>
      <c r="CPH975" s="347"/>
      <c r="CPI975" s="347"/>
      <c r="CPJ975" s="347"/>
      <c r="CPK975" s="347"/>
      <c r="CPL975" s="347"/>
      <c r="CPM975" s="347"/>
      <c r="CPN975" s="347"/>
      <c r="CPO975" s="347"/>
      <c r="CPP975" s="347"/>
      <c r="CPQ975" s="347"/>
      <c r="CPR975" s="347"/>
      <c r="CPS975" s="347"/>
      <c r="CPT975" s="347"/>
      <c r="CPU975" s="347"/>
      <c r="CPV975" s="347"/>
      <c r="CPW975" s="347"/>
      <c r="CPX975" s="347"/>
      <c r="CPY975" s="347"/>
      <c r="CPZ975" s="347"/>
      <c r="CQA975" s="347"/>
      <c r="CQB975" s="347"/>
      <c r="CQC975" s="347"/>
      <c r="CQD975" s="347"/>
      <c r="CQE975" s="347"/>
      <c r="CQF975" s="347"/>
      <c r="CQG975" s="347"/>
      <c r="CQH975" s="347"/>
      <c r="CQI975" s="347"/>
      <c r="CQJ975" s="347"/>
      <c r="CQK975" s="347"/>
      <c r="CQL975" s="347"/>
      <c r="CQM975" s="347"/>
      <c r="CQN975" s="347"/>
      <c r="CQO975" s="347"/>
      <c r="CQP975" s="347"/>
      <c r="CQQ975" s="347"/>
      <c r="CQR975" s="347"/>
      <c r="CQS975" s="347"/>
      <c r="CQT975" s="347"/>
      <c r="CQU975" s="347"/>
      <c r="CQV975" s="347"/>
      <c r="CQW975" s="347"/>
      <c r="CQX975" s="347"/>
      <c r="CQY975" s="347"/>
      <c r="CQZ975" s="347"/>
      <c r="CRA975" s="347"/>
      <c r="CRB975" s="347"/>
      <c r="CRC975" s="347"/>
      <c r="CRD975" s="347"/>
      <c r="CRE975" s="347"/>
      <c r="CRF975" s="347"/>
      <c r="CRG975" s="347"/>
      <c r="CRH975" s="347"/>
      <c r="CRI975" s="347"/>
      <c r="CRJ975" s="347"/>
      <c r="CRK975" s="347"/>
      <c r="CRL975" s="347"/>
      <c r="CRM975" s="347"/>
      <c r="CRN975" s="347"/>
      <c r="CRO975" s="347"/>
      <c r="CRP975" s="347"/>
      <c r="CRQ975" s="347"/>
      <c r="CRR975" s="347"/>
      <c r="CRS975" s="347"/>
      <c r="CRT975" s="347"/>
      <c r="CRU975" s="347"/>
      <c r="CRV975" s="347"/>
      <c r="CRW975" s="347"/>
      <c r="CRX975" s="347"/>
      <c r="CRY975" s="347"/>
      <c r="CRZ975" s="347"/>
      <c r="CSA975" s="347"/>
      <c r="CSB975" s="347"/>
      <c r="CSC975" s="347"/>
      <c r="CSD975" s="347"/>
      <c r="CSE975" s="347"/>
      <c r="CSF975" s="347"/>
      <c r="CSG975" s="347"/>
      <c r="CSH975" s="347"/>
      <c r="CSI975" s="347"/>
      <c r="CSJ975" s="347"/>
      <c r="CSK975" s="347"/>
      <c r="CSL975" s="347"/>
      <c r="CSM975" s="347"/>
      <c r="CSN975" s="347"/>
      <c r="CSO975" s="347"/>
      <c r="CSP975" s="347"/>
      <c r="CSQ975" s="347"/>
      <c r="CSR975" s="347"/>
      <c r="CSS975" s="347"/>
      <c r="CST975" s="347"/>
      <c r="CSU975" s="347"/>
      <c r="CSV975" s="347"/>
      <c r="CSW975" s="347"/>
      <c r="CSX975" s="347"/>
      <c r="CSY975" s="347"/>
      <c r="CSZ975" s="347"/>
      <c r="CTA975" s="347"/>
      <c r="CTB975" s="347"/>
      <c r="CTC975" s="347"/>
      <c r="CTD975" s="347"/>
      <c r="CTE975" s="347"/>
      <c r="CTF975" s="347"/>
      <c r="CTG975" s="347"/>
      <c r="CTH975" s="347"/>
      <c r="CTI975" s="347"/>
      <c r="CTJ975" s="347"/>
      <c r="CTK975" s="347"/>
      <c r="CTL975" s="347"/>
      <c r="CTM975" s="347"/>
      <c r="CTN975" s="347"/>
      <c r="CTO975" s="347"/>
      <c r="CTP975" s="347"/>
      <c r="CTQ975" s="347"/>
      <c r="CTR975" s="347"/>
      <c r="CTS975" s="347"/>
      <c r="CTT975" s="347"/>
      <c r="CTU975" s="347"/>
      <c r="CTV975" s="347"/>
      <c r="CTW975" s="347"/>
      <c r="CTX975" s="347"/>
      <c r="CTY975" s="347"/>
      <c r="CTZ975" s="347"/>
      <c r="CUA975" s="347"/>
      <c r="CUB975" s="347"/>
      <c r="CUC975" s="347"/>
      <c r="CUD975" s="347"/>
      <c r="CUE975" s="347"/>
      <c r="CUF975" s="347"/>
      <c r="CUG975" s="347"/>
      <c r="CUH975" s="347"/>
      <c r="CUI975" s="347"/>
      <c r="CUJ975" s="347"/>
      <c r="CUK975" s="347"/>
      <c r="CUL975" s="347"/>
      <c r="CUM975" s="347"/>
      <c r="CUN975" s="347"/>
      <c r="CUO975" s="347"/>
      <c r="CUP975" s="347"/>
      <c r="CUQ975" s="347"/>
      <c r="CUR975" s="347"/>
      <c r="CUS975" s="347"/>
      <c r="CUT975" s="347"/>
      <c r="CUU975" s="347"/>
      <c r="CUV975" s="347"/>
      <c r="CUW975" s="347"/>
      <c r="CUX975" s="347"/>
      <c r="CUY975" s="347"/>
      <c r="CUZ975" s="347"/>
      <c r="CVA975" s="347"/>
      <c r="CVB975" s="347"/>
      <c r="CVC975" s="347"/>
      <c r="CVD975" s="347"/>
      <c r="CVE975" s="347"/>
      <c r="CVF975" s="347"/>
      <c r="CVG975" s="347"/>
      <c r="CVH975" s="347"/>
      <c r="CVI975" s="347"/>
      <c r="CVJ975" s="347"/>
      <c r="CVK975" s="347"/>
      <c r="CVL975" s="347"/>
      <c r="CVM975" s="347"/>
      <c r="CVN975" s="347"/>
      <c r="CVO975" s="347"/>
      <c r="CVP975" s="347"/>
      <c r="CVQ975" s="347"/>
      <c r="CVR975" s="347"/>
      <c r="CVS975" s="347"/>
      <c r="CVT975" s="347"/>
      <c r="CVU975" s="347"/>
      <c r="CVV975" s="347"/>
      <c r="CVW975" s="347"/>
      <c r="CVX975" s="347"/>
      <c r="CVY975" s="347"/>
      <c r="CVZ975" s="347"/>
      <c r="CWA975" s="347"/>
      <c r="CWB975" s="347"/>
      <c r="CWC975" s="347"/>
      <c r="CWD975" s="347"/>
      <c r="CWE975" s="347"/>
      <c r="CWF975" s="347"/>
      <c r="CWG975" s="347"/>
      <c r="CWH975" s="347"/>
      <c r="CWI975" s="347"/>
      <c r="CWJ975" s="347"/>
      <c r="CWK975" s="347"/>
      <c r="CWL975" s="347"/>
      <c r="CWM975" s="347"/>
      <c r="CWN975" s="347"/>
      <c r="CWO975" s="347"/>
      <c r="CWP975" s="347"/>
      <c r="CWQ975" s="347"/>
      <c r="CWR975" s="347"/>
      <c r="CWS975" s="347"/>
      <c r="CWT975" s="347"/>
      <c r="CWU975" s="347"/>
      <c r="CWV975" s="347"/>
      <c r="CWW975" s="347"/>
      <c r="CWX975" s="347"/>
      <c r="CWY975" s="347"/>
      <c r="CWZ975" s="347"/>
      <c r="CXA975" s="347"/>
      <c r="CXB975" s="347"/>
      <c r="CXC975" s="347"/>
      <c r="CXD975" s="347"/>
      <c r="CXE975" s="347"/>
      <c r="CXF975" s="347"/>
      <c r="CXG975" s="347"/>
      <c r="CXH975" s="347"/>
      <c r="CXI975" s="347"/>
      <c r="CXJ975" s="347"/>
      <c r="CXK975" s="347"/>
      <c r="CXL975" s="347"/>
      <c r="CXM975" s="347"/>
      <c r="CXN975" s="347"/>
      <c r="CXO975" s="347"/>
      <c r="CXP975" s="347"/>
      <c r="CXQ975" s="347"/>
      <c r="CXR975" s="347"/>
      <c r="CXS975" s="347"/>
      <c r="CXT975" s="347"/>
      <c r="CXU975" s="347"/>
      <c r="CXV975" s="347"/>
      <c r="CXW975" s="347"/>
      <c r="CXX975" s="347"/>
      <c r="CXY975" s="347"/>
      <c r="CXZ975" s="347"/>
      <c r="CYA975" s="347"/>
      <c r="CYB975" s="347"/>
      <c r="CYC975" s="347"/>
      <c r="CYD975" s="347"/>
      <c r="CYE975" s="347"/>
      <c r="CYF975" s="347"/>
      <c r="CYG975" s="347"/>
      <c r="CYH975" s="347"/>
      <c r="CYI975" s="347"/>
      <c r="CYJ975" s="347"/>
      <c r="CYK975" s="347"/>
      <c r="CYL975" s="347"/>
      <c r="CYM975" s="347"/>
      <c r="CYN975" s="347"/>
      <c r="CYO975" s="347"/>
      <c r="CYP975" s="347"/>
      <c r="CYQ975" s="347"/>
      <c r="CYR975" s="347"/>
      <c r="CYS975" s="347"/>
      <c r="CYT975" s="347"/>
      <c r="CYU975" s="347"/>
      <c r="CYV975" s="347"/>
      <c r="CYW975" s="347"/>
      <c r="CYX975" s="347"/>
      <c r="CYY975" s="347"/>
      <c r="CYZ975" s="347"/>
      <c r="CZA975" s="347"/>
      <c r="CZB975" s="347"/>
      <c r="CZC975" s="347"/>
      <c r="CZD975" s="347"/>
      <c r="CZE975" s="347"/>
      <c r="CZF975" s="347"/>
      <c r="CZG975" s="347"/>
      <c r="CZH975" s="347"/>
      <c r="CZI975" s="347"/>
      <c r="CZJ975" s="347"/>
      <c r="CZK975" s="347"/>
      <c r="CZL975" s="347"/>
      <c r="CZM975" s="347"/>
      <c r="CZN975" s="347"/>
      <c r="CZO975" s="347"/>
      <c r="CZP975" s="347"/>
      <c r="CZQ975" s="347"/>
      <c r="CZR975" s="347"/>
      <c r="CZS975" s="347"/>
      <c r="CZT975" s="347"/>
      <c r="CZU975" s="347"/>
      <c r="CZV975" s="347"/>
      <c r="CZW975" s="347"/>
      <c r="CZX975" s="347"/>
      <c r="CZY975" s="347"/>
      <c r="CZZ975" s="347"/>
      <c r="DAA975" s="347"/>
      <c r="DAB975" s="347"/>
      <c r="DAC975" s="347"/>
      <c r="DAD975" s="347"/>
      <c r="DAE975" s="347"/>
      <c r="DAF975" s="347"/>
      <c r="DAG975" s="347"/>
      <c r="DAH975" s="347"/>
      <c r="DAI975" s="347"/>
      <c r="DAJ975" s="347"/>
      <c r="DAK975" s="347"/>
      <c r="DAL975" s="347"/>
      <c r="DAM975" s="347"/>
      <c r="DAN975" s="347"/>
      <c r="DAO975" s="347"/>
      <c r="DAP975" s="347"/>
      <c r="DAQ975" s="347"/>
      <c r="DAR975" s="347"/>
      <c r="DAS975" s="347"/>
      <c r="DAT975" s="347"/>
      <c r="DAU975" s="347"/>
      <c r="DAV975" s="347"/>
      <c r="DAW975" s="347"/>
      <c r="DAX975" s="347"/>
      <c r="DAY975" s="347"/>
      <c r="DAZ975" s="347"/>
      <c r="DBA975" s="347"/>
      <c r="DBB975" s="347"/>
      <c r="DBC975" s="347"/>
      <c r="DBD975" s="347"/>
      <c r="DBE975" s="347"/>
      <c r="DBF975" s="347"/>
      <c r="DBG975" s="347"/>
      <c r="DBH975" s="347"/>
      <c r="DBI975" s="347"/>
      <c r="DBJ975" s="347"/>
      <c r="DBK975" s="347"/>
      <c r="DBL975" s="347"/>
      <c r="DBM975" s="347"/>
      <c r="DBN975" s="347"/>
      <c r="DBO975" s="347"/>
      <c r="DBP975" s="347"/>
      <c r="DBQ975" s="347"/>
      <c r="DBR975" s="347"/>
      <c r="DBS975" s="347"/>
      <c r="DBT975" s="347"/>
      <c r="DBU975" s="347"/>
      <c r="DBV975" s="347"/>
      <c r="DBW975" s="347"/>
      <c r="DBX975" s="347"/>
      <c r="DBY975" s="347"/>
      <c r="DBZ975" s="347"/>
      <c r="DCA975" s="347"/>
      <c r="DCB975" s="347"/>
      <c r="DCC975" s="347"/>
      <c r="DCD975" s="347"/>
      <c r="DCE975" s="347"/>
      <c r="DCF975" s="347"/>
      <c r="DCG975" s="347"/>
      <c r="DCH975" s="347"/>
      <c r="DCI975" s="347"/>
      <c r="DCJ975" s="347"/>
      <c r="DCK975" s="347"/>
      <c r="DCL975" s="347"/>
      <c r="DCM975" s="347"/>
      <c r="DCN975" s="347"/>
      <c r="DCO975" s="347"/>
      <c r="DCP975" s="347"/>
      <c r="DCQ975" s="347"/>
      <c r="DCR975" s="347"/>
      <c r="DCS975" s="347"/>
      <c r="DCT975" s="347"/>
      <c r="DCU975" s="347"/>
      <c r="DCV975" s="347"/>
      <c r="DCW975" s="347"/>
      <c r="DCX975" s="347"/>
      <c r="DCY975" s="347"/>
      <c r="DCZ975" s="347"/>
      <c r="DDA975" s="347"/>
      <c r="DDB975" s="347"/>
      <c r="DDC975" s="347"/>
      <c r="DDD975" s="347"/>
      <c r="DDE975" s="347"/>
      <c r="DDF975" s="347"/>
      <c r="DDG975" s="347"/>
      <c r="DDH975" s="347"/>
      <c r="DDI975" s="347"/>
      <c r="DDJ975" s="347"/>
      <c r="DDK975" s="347"/>
      <c r="DDL975" s="347"/>
      <c r="DDM975" s="347"/>
      <c r="DDN975" s="347"/>
      <c r="DDO975" s="347"/>
      <c r="DDP975" s="347"/>
      <c r="DDQ975" s="347"/>
      <c r="DDR975" s="347"/>
      <c r="DDS975" s="347"/>
      <c r="DDT975" s="347"/>
      <c r="DDU975" s="347"/>
      <c r="DDV975" s="347"/>
      <c r="DDW975" s="347"/>
      <c r="DDX975" s="347"/>
      <c r="DDY975" s="347"/>
      <c r="DDZ975" s="347"/>
      <c r="DEA975" s="347"/>
      <c r="DEB975" s="347"/>
      <c r="DEC975" s="347"/>
      <c r="DED975" s="347"/>
      <c r="DEE975" s="347"/>
      <c r="DEF975" s="347"/>
      <c r="DEG975" s="347"/>
      <c r="DEH975" s="347"/>
      <c r="DEI975" s="347"/>
      <c r="DEJ975" s="347"/>
      <c r="DEK975" s="347"/>
      <c r="DEL975" s="347"/>
      <c r="DEM975" s="347"/>
      <c r="DEN975" s="347"/>
      <c r="DEO975" s="347"/>
      <c r="DEP975" s="347"/>
      <c r="DEQ975" s="347"/>
      <c r="DER975" s="347"/>
      <c r="DES975" s="347"/>
      <c r="DET975" s="347"/>
      <c r="DEU975" s="347"/>
      <c r="DEV975" s="347"/>
      <c r="DEW975" s="347"/>
      <c r="DEX975" s="347"/>
      <c r="DEY975" s="347"/>
      <c r="DEZ975" s="347"/>
      <c r="DFA975" s="347"/>
      <c r="DFB975" s="347"/>
      <c r="DFC975" s="347"/>
      <c r="DFD975" s="347"/>
      <c r="DFE975" s="347"/>
      <c r="DFF975" s="347"/>
      <c r="DFG975" s="347"/>
      <c r="DFH975" s="347"/>
      <c r="DFI975" s="347"/>
      <c r="DFJ975" s="347"/>
      <c r="DFK975" s="347"/>
      <c r="DFL975" s="347"/>
      <c r="DFM975" s="347"/>
      <c r="DFN975" s="347"/>
      <c r="DFO975" s="347"/>
      <c r="DFP975" s="347"/>
      <c r="DFQ975" s="347"/>
      <c r="DFR975" s="347"/>
      <c r="DFS975" s="347"/>
      <c r="DFT975" s="347"/>
      <c r="DFU975" s="347"/>
      <c r="DFV975" s="347"/>
      <c r="DFW975" s="347"/>
      <c r="DFX975" s="347"/>
      <c r="DFY975" s="347"/>
      <c r="DFZ975" s="347"/>
      <c r="DGA975" s="347"/>
      <c r="DGB975" s="347"/>
      <c r="DGC975" s="347"/>
      <c r="DGD975" s="347"/>
      <c r="DGE975" s="347"/>
      <c r="DGF975" s="347"/>
      <c r="DGG975" s="347"/>
      <c r="DGH975" s="347"/>
      <c r="DGI975" s="347"/>
      <c r="DGJ975" s="347"/>
      <c r="DGK975" s="347"/>
      <c r="DGL975" s="347"/>
      <c r="DGM975" s="347"/>
      <c r="DGN975" s="347"/>
      <c r="DGO975" s="347"/>
      <c r="DGP975" s="347"/>
      <c r="DGQ975" s="347"/>
      <c r="DGR975" s="347"/>
      <c r="DGS975" s="347"/>
      <c r="DGT975" s="347"/>
      <c r="DGU975" s="347"/>
      <c r="DGV975" s="347"/>
      <c r="DGW975" s="347"/>
      <c r="DGX975" s="347"/>
      <c r="DGY975" s="347"/>
      <c r="DGZ975" s="347"/>
      <c r="DHA975" s="347"/>
      <c r="DHB975" s="347"/>
      <c r="DHC975" s="347"/>
      <c r="DHD975" s="347"/>
      <c r="DHE975" s="347"/>
      <c r="DHF975" s="347"/>
      <c r="DHG975" s="347"/>
      <c r="DHH975" s="347"/>
      <c r="DHI975" s="347"/>
      <c r="DHJ975" s="347"/>
      <c r="DHK975" s="347"/>
      <c r="DHL975" s="347"/>
      <c r="DHM975" s="347"/>
      <c r="DHN975" s="347"/>
      <c r="DHO975" s="347"/>
      <c r="DHP975" s="347"/>
      <c r="DHQ975" s="347"/>
      <c r="DHR975" s="347"/>
      <c r="DHS975" s="347"/>
      <c r="DHT975" s="347"/>
      <c r="DHU975" s="347"/>
      <c r="DHV975" s="347"/>
      <c r="DHW975" s="347"/>
      <c r="DHX975" s="347"/>
      <c r="DHY975" s="347"/>
      <c r="DHZ975" s="347"/>
      <c r="DIA975" s="347"/>
      <c r="DIB975" s="347"/>
      <c r="DIC975" s="347"/>
      <c r="DID975" s="347"/>
      <c r="DIE975" s="347"/>
      <c r="DIF975" s="347"/>
      <c r="DIG975" s="347"/>
      <c r="DIH975" s="347"/>
      <c r="DII975" s="347"/>
      <c r="DIJ975" s="347"/>
      <c r="DIK975" s="347"/>
      <c r="DIL975" s="347"/>
      <c r="DIM975" s="347"/>
      <c r="DIN975" s="347"/>
      <c r="DIO975" s="347"/>
      <c r="DIP975" s="347"/>
      <c r="DIQ975" s="347"/>
      <c r="DIR975" s="347"/>
      <c r="DIS975" s="347"/>
      <c r="DIT975" s="347"/>
      <c r="DIU975" s="347"/>
      <c r="DIV975" s="347"/>
      <c r="DIW975" s="347"/>
      <c r="DIX975" s="347"/>
      <c r="DIY975" s="347"/>
      <c r="DIZ975" s="347"/>
      <c r="DJA975" s="347"/>
      <c r="DJB975" s="347"/>
      <c r="DJC975" s="347"/>
      <c r="DJD975" s="347"/>
      <c r="DJE975" s="347"/>
      <c r="DJF975" s="347"/>
      <c r="DJG975" s="347"/>
      <c r="DJH975" s="347"/>
      <c r="DJI975" s="347"/>
      <c r="DJJ975" s="347"/>
      <c r="DJK975" s="347"/>
      <c r="DJL975" s="347"/>
      <c r="DJM975" s="347"/>
      <c r="DJN975" s="347"/>
      <c r="DJO975" s="347"/>
      <c r="DJP975" s="347"/>
      <c r="DJQ975" s="347"/>
      <c r="DJR975" s="347"/>
      <c r="DJS975" s="347"/>
      <c r="DJT975" s="347"/>
      <c r="DJU975" s="347"/>
      <c r="DJV975" s="347"/>
      <c r="DJW975" s="347"/>
      <c r="DJX975" s="347"/>
      <c r="DJY975" s="347"/>
      <c r="DJZ975" s="347"/>
      <c r="DKA975" s="347"/>
      <c r="DKB975" s="347"/>
      <c r="DKC975" s="347"/>
      <c r="DKD975" s="347"/>
      <c r="DKE975" s="347"/>
      <c r="DKF975" s="347"/>
      <c r="DKG975" s="347"/>
      <c r="DKH975" s="347"/>
      <c r="DKI975" s="347"/>
      <c r="DKJ975" s="347"/>
      <c r="DKK975" s="347"/>
      <c r="DKL975" s="347"/>
      <c r="DKM975" s="347"/>
      <c r="DKN975" s="347"/>
      <c r="DKO975" s="347"/>
      <c r="DKP975" s="347"/>
      <c r="DKQ975" s="347"/>
      <c r="DKR975" s="347"/>
      <c r="DKS975" s="347"/>
      <c r="DKT975" s="347"/>
      <c r="DKU975" s="347"/>
      <c r="DKV975" s="347"/>
      <c r="DKW975" s="347"/>
      <c r="DKX975" s="347"/>
      <c r="DKY975" s="347"/>
      <c r="DKZ975" s="347"/>
      <c r="DLA975" s="347"/>
      <c r="DLB975" s="347"/>
      <c r="DLC975" s="347"/>
      <c r="DLD975" s="347"/>
      <c r="DLE975" s="347"/>
      <c r="DLF975" s="347"/>
      <c r="DLG975" s="347"/>
      <c r="DLH975" s="347"/>
      <c r="DLI975" s="347"/>
      <c r="DLJ975" s="347"/>
      <c r="DLK975" s="347"/>
      <c r="DLL975" s="347"/>
      <c r="DLM975" s="347"/>
      <c r="DLN975" s="347"/>
      <c r="DLO975" s="347"/>
      <c r="DLP975" s="347"/>
      <c r="DLQ975" s="347"/>
      <c r="DLR975" s="347"/>
      <c r="DLS975" s="347"/>
      <c r="DLT975" s="347"/>
      <c r="DLU975" s="347"/>
      <c r="DLV975" s="347"/>
      <c r="DLW975" s="347"/>
      <c r="DLX975" s="347"/>
      <c r="DLY975" s="347"/>
      <c r="DLZ975" s="347"/>
      <c r="DMA975" s="347"/>
      <c r="DMB975" s="347"/>
      <c r="DMC975" s="347"/>
      <c r="DMD975" s="347"/>
      <c r="DME975" s="347"/>
      <c r="DMF975" s="347"/>
      <c r="DMG975" s="347"/>
      <c r="DMH975" s="347"/>
      <c r="DMI975" s="347"/>
      <c r="DMJ975" s="347"/>
      <c r="DMK975" s="347"/>
      <c r="DML975" s="347"/>
      <c r="DMM975" s="347"/>
      <c r="DMN975" s="347"/>
      <c r="DMO975" s="347"/>
      <c r="DMP975" s="347"/>
      <c r="DMQ975" s="347"/>
      <c r="DMR975" s="347"/>
      <c r="DMS975" s="347"/>
      <c r="DMT975" s="347"/>
      <c r="DMU975" s="347"/>
      <c r="DMV975" s="347"/>
      <c r="DMW975" s="347"/>
      <c r="DMX975" s="347"/>
      <c r="DMY975" s="347"/>
      <c r="DMZ975" s="347"/>
      <c r="DNA975" s="347"/>
      <c r="DNB975" s="347"/>
      <c r="DNC975" s="347"/>
      <c r="DND975" s="347"/>
      <c r="DNE975" s="347"/>
      <c r="DNF975" s="347"/>
      <c r="DNG975" s="347"/>
      <c r="DNH975" s="347"/>
      <c r="DNI975" s="347"/>
      <c r="DNJ975" s="347"/>
      <c r="DNK975" s="347"/>
      <c r="DNL975" s="347"/>
      <c r="DNM975" s="347"/>
      <c r="DNN975" s="347"/>
      <c r="DNO975" s="347"/>
      <c r="DNP975" s="347"/>
      <c r="DNQ975" s="347"/>
      <c r="DNR975" s="347"/>
      <c r="DNS975" s="347"/>
      <c r="DNT975" s="347"/>
      <c r="DNU975" s="347"/>
      <c r="DNV975" s="347"/>
      <c r="DNW975" s="347"/>
      <c r="DNX975" s="347"/>
      <c r="DNY975" s="347"/>
      <c r="DNZ975" s="347"/>
      <c r="DOA975" s="347"/>
      <c r="DOB975" s="347"/>
      <c r="DOC975" s="347"/>
      <c r="DOD975" s="347"/>
      <c r="DOE975" s="347"/>
      <c r="DOF975" s="347"/>
      <c r="DOG975" s="347"/>
      <c r="DOH975" s="347"/>
      <c r="DOI975" s="347"/>
      <c r="DOJ975" s="347"/>
      <c r="DOK975" s="347"/>
      <c r="DOL975" s="347"/>
      <c r="DOM975" s="347"/>
      <c r="DON975" s="347"/>
      <c r="DOO975" s="347"/>
      <c r="DOP975" s="347"/>
      <c r="DOQ975" s="347"/>
      <c r="DOR975" s="347"/>
      <c r="DOS975" s="347"/>
      <c r="DOT975" s="347"/>
      <c r="DOU975" s="347"/>
      <c r="DOV975" s="347"/>
      <c r="DOW975" s="347"/>
      <c r="DOX975" s="347"/>
      <c r="DOY975" s="347"/>
      <c r="DOZ975" s="347"/>
      <c r="DPA975" s="347"/>
      <c r="DPB975" s="347"/>
      <c r="DPC975" s="347"/>
      <c r="DPD975" s="347"/>
      <c r="DPE975" s="347"/>
      <c r="DPF975" s="347"/>
      <c r="DPG975" s="347"/>
      <c r="DPH975" s="347"/>
      <c r="DPI975" s="347"/>
      <c r="DPJ975" s="347"/>
      <c r="DPK975" s="347"/>
      <c r="DPL975" s="347"/>
      <c r="DPM975" s="347"/>
      <c r="DPN975" s="347"/>
      <c r="DPO975" s="347"/>
      <c r="DPP975" s="347"/>
      <c r="DPQ975" s="347"/>
      <c r="DPR975" s="347"/>
      <c r="DPS975" s="347"/>
      <c r="DPT975" s="347"/>
      <c r="DPU975" s="347"/>
      <c r="DPV975" s="347"/>
      <c r="DPW975" s="347"/>
      <c r="DPX975" s="347"/>
      <c r="DPY975" s="347"/>
      <c r="DPZ975" s="347"/>
      <c r="DQA975" s="347"/>
      <c r="DQB975" s="347"/>
      <c r="DQC975" s="347"/>
      <c r="DQD975" s="347"/>
      <c r="DQE975" s="347"/>
      <c r="DQF975" s="347"/>
      <c r="DQG975" s="347"/>
      <c r="DQH975" s="347"/>
      <c r="DQI975" s="347"/>
      <c r="DQJ975" s="347"/>
      <c r="DQK975" s="347"/>
      <c r="DQL975" s="347"/>
      <c r="DQM975" s="347"/>
      <c r="DQN975" s="347"/>
      <c r="DQO975" s="347"/>
      <c r="DQP975" s="347"/>
      <c r="DQQ975" s="347"/>
      <c r="DQR975" s="347"/>
      <c r="DQS975" s="347"/>
      <c r="DQT975" s="347"/>
      <c r="DQU975" s="347"/>
      <c r="DQV975" s="347"/>
      <c r="DQW975" s="347"/>
      <c r="DQX975" s="347"/>
      <c r="DQY975" s="347"/>
      <c r="DQZ975" s="347"/>
      <c r="DRA975" s="347"/>
      <c r="DRB975" s="347"/>
      <c r="DRC975" s="347"/>
      <c r="DRD975" s="347"/>
      <c r="DRE975" s="347"/>
      <c r="DRF975" s="347"/>
      <c r="DRG975" s="347"/>
      <c r="DRH975" s="347"/>
      <c r="DRI975" s="347"/>
      <c r="DRJ975" s="347"/>
      <c r="DRK975" s="347"/>
      <c r="DRL975" s="347"/>
      <c r="DRM975" s="347"/>
      <c r="DRN975" s="347"/>
      <c r="DRO975" s="347"/>
      <c r="DRP975" s="347"/>
      <c r="DRQ975" s="347"/>
      <c r="DRR975" s="347"/>
      <c r="DRS975" s="347"/>
      <c r="DRT975" s="347"/>
      <c r="DRU975" s="347"/>
      <c r="DRV975" s="347"/>
      <c r="DRW975" s="347"/>
      <c r="DRX975" s="347"/>
      <c r="DRY975" s="347"/>
      <c r="DRZ975" s="347"/>
      <c r="DSA975" s="347"/>
      <c r="DSB975" s="347"/>
      <c r="DSC975" s="347"/>
      <c r="DSD975" s="347"/>
      <c r="DSE975" s="347"/>
      <c r="DSF975" s="347"/>
      <c r="DSG975" s="347"/>
      <c r="DSH975" s="347"/>
      <c r="DSI975" s="347"/>
      <c r="DSJ975" s="347"/>
      <c r="DSK975" s="347"/>
      <c r="DSL975" s="347"/>
      <c r="DSM975" s="347"/>
      <c r="DSN975" s="347"/>
      <c r="DSO975" s="347"/>
      <c r="DSP975" s="347"/>
      <c r="DSQ975" s="347"/>
      <c r="DSR975" s="347"/>
      <c r="DSS975" s="347"/>
      <c r="DST975" s="347"/>
      <c r="DSU975" s="347"/>
      <c r="DSV975" s="347"/>
      <c r="DSW975" s="347"/>
      <c r="DSX975" s="347"/>
      <c r="DSY975" s="347"/>
      <c r="DSZ975" s="347"/>
      <c r="DTA975" s="347"/>
      <c r="DTB975" s="347"/>
      <c r="DTC975" s="347"/>
      <c r="DTD975" s="347"/>
      <c r="DTE975" s="347"/>
      <c r="DTF975" s="347"/>
      <c r="DTG975" s="347"/>
      <c r="DTH975" s="347"/>
      <c r="DTI975" s="347"/>
      <c r="DTJ975" s="347"/>
      <c r="DTK975" s="347"/>
      <c r="DTL975" s="347"/>
      <c r="DTM975" s="347"/>
      <c r="DTN975" s="347"/>
      <c r="DTO975" s="347"/>
      <c r="DTP975" s="347"/>
      <c r="DTQ975" s="347"/>
      <c r="DTR975" s="347"/>
      <c r="DTS975" s="347"/>
      <c r="DTT975" s="347"/>
      <c r="DTU975" s="347"/>
      <c r="DTV975" s="347"/>
      <c r="DTW975" s="347"/>
      <c r="DTX975" s="347"/>
      <c r="DTY975" s="347"/>
      <c r="DTZ975" s="347"/>
      <c r="DUA975" s="347"/>
      <c r="DUB975" s="347"/>
      <c r="DUC975" s="347"/>
      <c r="DUD975" s="347"/>
      <c r="DUE975" s="347"/>
      <c r="DUF975" s="347"/>
      <c r="DUG975" s="347"/>
      <c r="DUH975" s="347"/>
      <c r="DUI975" s="347"/>
      <c r="DUJ975" s="347"/>
      <c r="DUK975" s="347"/>
      <c r="DUL975" s="347"/>
      <c r="DUM975" s="347"/>
      <c r="DUN975" s="347"/>
      <c r="DUO975" s="347"/>
      <c r="DUP975" s="347"/>
      <c r="DUQ975" s="347"/>
      <c r="DUR975" s="347"/>
      <c r="DUS975" s="347"/>
      <c r="DUT975" s="347"/>
      <c r="DUU975" s="347"/>
      <c r="DUV975" s="347"/>
      <c r="DUW975" s="347"/>
      <c r="DUX975" s="347"/>
      <c r="DUY975" s="347"/>
      <c r="DUZ975" s="347"/>
      <c r="DVA975" s="347"/>
      <c r="DVB975" s="347"/>
      <c r="DVC975" s="347"/>
      <c r="DVD975" s="347"/>
      <c r="DVE975" s="347"/>
      <c r="DVF975" s="347"/>
      <c r="DVG975" s="347"/>
      <c r="DVH975" s="347"/>
      <c r="DVI975" s="347"/>
      <c r="DVJ975" s="347"/>
      <c r="DVK975" s="347"/>
      <c r="DVL975" s="347"/>
      <c r="DVM975" s="347"/>
      <c r="DVN975" s="347"/>
      <c r="DVO975" s="347"/>
      <c r="DVP975" s="347"/>
      <c r="DVQ975" s="347"/>
      <c r="DVR975" s="347"/>
      <c r="DVS975" s="347"/>
      <c r="DVT975" s="347"/>
      <c r="DVU975" s="347"/>
      <c r="DVV975" s="347"/>
      <c r="DVW975" s="347"/>
      <c r="DVX975" s="347"/>
      <c r="DVY975" s="347"/>
      <c r="DVZ975" s="347"/>
      <c r="DWA975" s="347"/>
      <c r="DWB975" s="347"/>
      <c r="DWC975" s="347"/>
      <c r="DWD975" s="347"/>
      <c r="DWE975" s="347"/>
      <c r="DWF975" s="347"/>
      <c r="DWG975" s="347"/>
      <c r="DWH975" s="347"/>
      <c r="DWI975" s="347"/>
      <c r="DWJ975" s="347"/>
      <c r="DWK975" s="347"/>
      <c r="DWL975" s="347"/>
      <c r="DWM975" s="347"/>
      <c r="DWN975" s="347"/>
      <c r="DWO975" s="347"/>
      <c r="DWP975" s="347"/>
      <c r="DWQ975" s="347"/>
      <c r="DWR975" s="347"/>
      <c r="DWS975" s="347"/>
      <c r="DWT975" s="347"/>
      <c r="DWU975" s="347"/>
      <c r="DWV975" s="347"/>
      <c r="DWW975" s="347"/>
      <c r="DWX975" s="347"/>
      <c r="DWY975" s="347"/>
      <c r="DWZ975" s="347"/>
      <c r="DXA975" s="347"/>
      <c r="DXB975" s="347"/>
      <c r="DXC975" s="347"/>
      <c r="DXD975" s="347"/>
      <c r="DXE975" s="347"/>
      <c r="DXF975" s="347"/>
      <c r="DXG975" s="347"/>
      <c r="DXH975" s="347"/>
      <c r="DXI975" s="347"/>
      <c r="DXJ975" s="347"/>
      <c r="DXK975" s="347"/>
      <c r="DXL975" s="347"/>
      <c r="DXM975" s="347"/>
      <c r="DXN975" s="347"/>
      <c r="DXO975" s="347"/>
      <c r="DXP975" s="347"/>
      <c r="DXQ975" s="347"/>
      <c r="DXR975" s="347"/>
      <c r="DXS975" s="347"/>
      <c r="DXT975" s="347"/>
      <c r="DXU975" s="347"/>
      <c r="DXV975" s="347"/>
      <c r="DXW975" s="347"/>
      <c r="DXX975" s="347"/>
      <c r="DXY975" s="347"/>
      <c r="DXZ975" s="347"/>
      <c r="DYA975" s="347"/>
      <c r="DYB975" s="347"/>
      <c r="DYC975" s="347"/>
      <c r="DYD975" s="347"/>
      <c r="DYE975" s="347"/>
      <c r="DYF975" s="347"/>
      <c r="DYG975" s="347"/>
      <c r="DYH975" s="347"/>
      <c r="DYI975" s="347"/>
      <c r="DYJ975" s="347"/>
      <c r="DYK975" s="347"/>
      <c r="DYL975" s="347"/>
      <c r="DYM975" s="347"/>
      <c r="DYN975" s="347"/>
      <c r="DYO975" s="347"/>
      <c r="DYP975" s="347"/>
      <c r="DYQ975" s="347"/>
      <c r="DYR975" s="347"/>
      <c r="DYS975" s="347"/>
      <c r="DYT975" s="347"/>
      <c r="DYU975" s="347"/>
      <c r="DYV975" s="347"/>
      <c r="DYW975" s="347"/>
      <c r="DYX975" s="347"/>
      <c r="DYY975" s="347"/>
      <c r="DYZ975" s="347"/>
      <c r="DZA975" s="347"/>
      <c r="DZB975" s="347"/>
      <c r="DZC975" s="347"/>
      <c r="DZD975" s="347"/>
      <c r="DZE975" s="347"/>
      <c r="DZF975" s="347"/>
      <c r="DZG975" s="347"/>
      <c r="DZH975" s="347"/>
      <c r="DZI975" s="347"/>
      <c r="DZJ975" s="347"/>
      <c r="DZK975" s="347"/>
      <c r="DZL975" s="347"/>
      <c r="DZM975" s="347"/>
      <c r="DZN975" s="347"/>
      <c r="DZO975" s="347"/>
      <c r="DZP975" s="347"/>
      <c r="DZQ975" s="347"/>
      <c r="DZR975" s="347"/>
      <c r="DZS975" s="347"/>
      <c r="DZT975" s="347"/>
      <c r="DZU975" s="347"/>
      <c r="DZV975" s="347"/>
      <c r="DZW975" s="347"/>
      <c r="DZX975" s="347"/>
      <c r="DZY975" s="347"/>
      <c r="DZZ975" s="347"/>
      <c r="EAA975" s="347"/>
      <c r="EAB975" s="347"/>
      <c r="EAC975" s="347"/>
      <c r="EAD975" s="347"/>
      <c r="EAE975" s="347"/>
      <c r="EAF975" s="347"/>
      <c r="EAG975" s="347"/>
      <c r="EAH975" s="347"/>
      <c r="EAI975" s="347"/>
      <c r="EAJ975" s="347"/>
      <c r="EAK975" s="347"/>
      <c r="EAL975" s="347"/>
      <c r="EAM975" s="347"/>
      <c r="EAN975" s="347"/>
      <c r="EAO975" s="347"/>
      <c r="EAP975" s="347"/>
      <c r="EAQ975" s="347"/>
      <c r="EAR975" s="347"/>
      <c r="EAS975" s="347"/>
      <c r="EAT975" s="347"/>
      <c r="EAU975" s="347"/>
      <c r="EAV975" s="347"/>
      <c r="EAW975" s="347"/>
      <c r="EAX975" s="347"/>
      <c r="EAY975" s="347"/>
      <c r="EAZ975" s="347"/>
      <c r="EBA975" s="347"/>
      <c r="EBB975" s="347"/>
      <c r="EBC975" s="347"/>
      <c r="EBD975" s="347"/>
      <c r="EBE975" s="347"/>
      <c r="EBF975" s="347"/>
      <c r="EBG975" s="347"/>
      <c r="EBH975" s="347"/>
      <c r="EBI975" s="347"/>
      <c r="EBJ975" s="347"/>
      <c r="EBK975" s="347"/>
      <c r="EBL975" s="347"/>
      <c r="EBM975" s="347"/>
      <c r="EBN975" s="347"/>
      <c r="EBO975" s="347"/>
      <c r="EBP975" s="347"/>
      <c r="EBQ975" s="347"/>
      <c r="EBR975" s="347"/>
      <c r="EBS975" s="347"/>
      <c r="EBT975" s="347"/>
      <c r="EBU975" s="347"/>
      <c r="EBV975" s="347"/>
      <c r="EBW975" s="347"/>
      <c r="EBX975" s="347"/>
      <c r="EBY975" s="347"/>
      <c r="EBZ975" s="347"/>
      <c r="ECA975" s="347"/>
      <c r="ECB975" s="347"/>
      <c r="ECC975" s="347"/>
      <c r="ECD975" s="347"/>
      <c r="ECE975" s="347"/>
      <c r="ECF975" s="347"/>
      <c r="ECG975" s="347"/>
      <c r="ECH975" s="347"/>
      <c r="ECI975" s="347"/>
      <c r="ECJ975" s="347"/>
      <c r="ECK975" s="347"/>
      <c r="ECL975" s="347"/>
      <c r="ECM975" s="347"/>
      <c r="ECN975" s="347"/>
      <c r="ECO975" s="347"/>
      <c r="ECP975" s="347"/>
      <c r="ECQ975" s="347"/>
      <c r="ECR975" s="347"/>
      <c r="ECS975" s="347"/>
      <c r="ECT975" s="347"/>
      <c r="ECU975" s="347"/>
      <c r="ECV975" s="347"/>
      <c r="ECW975" s="347"/>
      <c r="ECX975" s="347"/>
      <c r="ECY975" s="347"/>
      <c r="ECZ975" s="347"/>
      <c r="EDA975" s="347"/>
      <c r="EDB975" s="347"/>
      <c r="EDC975" s="347"/>
      <c r="EDD975" s="347"/>
      <c r="EDE975" s="347"/>
      <c r="EDF975" s="347"/>
      <c r="EDG975" s="347"/>
      <c r="EDH975" s="347"/>
      <c r="EDI975" s="347"/>
      <c r="EDJ975" s="347"/>
      <c r="EDK975" s="347"/>
      <c r="EDL975" s="347"/>
      <c r="EDM975" s="347"/>
      <c r="EDN975" s="347"/>
      <c r="EDO975" s="347"/>
      <c r="EDP975" s="347"/>
      <c r="EDQ975" s="347"/>
      <c r="EDR975" s="347"/>
      <c r="EDS975" s="347"/>
      <c r="EDT975" s="347"/>
      <c r="EDU975" s="347"/>
      <c r="EDV975" s="347"/>
      <c r="EDW975" s="347"/>
      <c r="EDX975" s="347"/>
      <c r="EDY975" s="347"/>
      <c r="EDZ975" s="347"/>
      <c r="EEA975" s="347"/>
      <c r="EEB975" s="347"/>
      <c r="EEC975" s="347"/>
      <c r="EED975" s="347"/>
      <c r="EEE975" s="347"/>
      <c r="EEF975" s="347"/>
      <c r="EEG975" s="347"/>
      <c r="EEH975" s="347"/>
      <c r="EEI975" s="347"/>
      <c r="EEJ975" s="347"/>
      <c r="EEK975" s="347"/>
      <c r="EEL975" s="347"/>
      <c r="EEM975" s="347"/>
      <c r="EEN975" s="347"/>
      <c r="EEO975" s="347"/>
      <c r="EEP975" s="347"/>
      <c r="EEQ975" s="347"/>
      <c r="EER975" s="347"/>
      <c r="EES975" s="347"/>
      <c r="EET975" s="347"/>
      <c r="EEU975" s="347"/>
      <c r="EEV975" s="347"/>
      <c r="EEW975" s="347"/>
      <c r="EEX975" s="347"/>
      <c r="EEY975" s="347"/>
      <c r="EEZ975" s="347"/>
      <c r="EFA975" s="347"/>
      <c r="EFB975" s="347"/>
      <c r="EFC975" s="347"/>
      <c r="EFD975" s="347"/>
      <c r="EFE975" s="347"/>
      <c r="EFF975" s="347"/>
      <c r="EFG975" s="347"/>
      <c r="EFH975" s="347"/>
      <c r="EFI975" s="347"/>
      <c r="EFJ975" s="347"/>
      <c r="EFK975" s="347"/>
      <c r="EFL975" s="347"/>
      <c r="EFM975" s="347"/>
      <c r="EFN975" s="347"/>
      <c r="EFO975" s="347"/>
      <c r="EFP975" s="347"/>
      <c r="EFQ975" s="347"/>
      <c r="EFR975" s="347"/>
      <c r="EFS975" s="347"/>
      <c r="EFT975" s="347"/>
      <c r="EFU975" s="347"/>
      <c r="EFV975" s="347"/>
      <c r="EFW975" s="347"/>
      <c r="EFX975" s="347"/>
      <c r="EFY975" s="347"/>
      <c r="EFZ975" s="347"/>
      <c r="EGA975" s="347"/>
      <c r="EGB975" s="347"/>
      <c r="EGC975" s="347"/>
      <c r="EGD975" s="347"/>
      <c r="EGE975" s="347"/>
      <c r="EGF975" s="347"/>
      <c r="EGG975" s="347"/>
      <c r="EGH975" s="347"/>
      <c r="EGI975" s="347"/>
      <c r="EGJ975" s="347"/>
      <c r="EGK975" s="347"/>
      <c r="EGL975" s="347"/>
      <c r="EGM975" s="347"/>
      <c r="EGN975" s="347"/>
      <c r="EGO975" s="347"/>
      <c r="EGP975" s="347"/>
      <c r="EGQ975" s="347"/>
      <c r="EGR975" s="347"/>
      <c r="EGS975" s="347"/>
      <c r="EGT975" s="347"/>
      <c r="EGU975" s="347"/>
      <c r="EGV975" s="347"/>
      <c r="EGW975" s="347"/>
      <c r="EGX975" s="347"/>
      <c r="EGY975" s="347"/>
      <c r="EGZ975" s="347"/>
      <c r="EHA975" s="347"/>
      <c r="EHB975" s="347"/>
      <c r="EHC975" s="347"/>
      <c r="EHD975" s="347"/>
      <c r="EHE975" s="347"/>
      <c r="EHF975" s="347"/>
      <c r="EHG975" s="347"/>
      <c r="EHH975" s="347"/>
      <c r="EHI975" s="347"/>
      <c r="EHJ975" s="347"/>
      <c r="EHK975" s="347"/>
      <c r="EHL975" s="347"/>
      <c r="EHM975" s="347"/>
      <c r="EHN975" s="347"/>
      <c r="EHO975" s="347"/>
      <c r="EHP975" s="347"/>
      <c r="EHQ975" s="347"/>
      <c r="EHR975" s="347"/>
      <c r="EHS975" s="347"/>
      <c r="EHT975" s="347"/>
      <c r="EHU975" s="347"/>
      <c r="EHV975" s="347"/>
      <c r="EHW975" s="347"/>
      <c r="EHX975" s="347"/>
      <c r="EHY975" s="347"/>
      <c r="EHZ975" s="347"/>
      <c r="EIA975" s="347"/>
      <c r="EIB975" s="347"/>
      <c r="EIC975" s="347"/>
      <c r="EID975" s="347"/>
      <c r="EIE975" s="347"/>
      <c r="EIF975" s="347"/>
      <c r="EIG975" s="347"/>
      <c r="EIH975" s="347"/>
      <c r="EII975" s="347"/>
      <c r="EIJ975" s="347"/>
      <c r="EIK975" s="347"/>
      <c r="EIL975" s="347"/>
      <c r="EIM975" s="347"/>
      <c r="EIN975" s="347"/>
      <c r="EIO975" s="347"/>
      <c r="EIP975" s="347"/>
      <c r="EIQ975" s="347"/>
      <c r="EIR975" s="347"/>
      <c r="EIS975" s="347"/>
      <c r="EIT975" s="347"/>
      <c r="EIU975" s="347"/>
      <c r="EIV975" s="347"/>
      <c r="EIW975" s="347"/>
      <c r="EIX975" s="347"/>
      <c r="EIY975" s="347"/>
      <c r="EIZ975" s="347"/>
      <c r="EJA975" s="347"/>
      <c r="EJB975" s="347"/>
      <c r="EJC975" s="347"/>
      <c r="EJD975" s="347"/>
      <c r="EJE975" s="347"/>
      <c r="EJF975" s="347"/>
      <c r="EJG975" s="347"/>
      <c r="EJH975" s="347"/>
      <c r="EJI975" s="347"/>
      <c r="EJJ975" s="347"/>
      <c r="EJK975" s="347"/>
      <c r="EJL975" s="347"/>
      <c r="EJM975" s="347"/>
      <c r="EJN975" s="347"/>
      <c r="EJO975" s="347"/>
      <c r="EJP975" s="347"/>
      <c r="EJQ975" s="347"/>
      <c r="EJR975" s="347"/>
      <c r="EJS975" s="347"/>
      <c r="EJT975" s="347"/>
      <c r="EJU975" s="347"/>
      <c r="EJV975" s="347"/>
      <c r="EJW975" s="347"/>
      <c r="EJX975" s="347"/>
      <c r="EJY975" s="347"/>
      <c r="EJZ975" s="347"/>
      <c r="EKA975" s="347"/>
      <c r="EKB975" s="347"/>
      <c r="EKC975" s="347"/>
      <c r="EKD975" s="347"/>
      <c r="EKE975" s="347"/>
      <c r="EKF975" s="347"/>
      <c r="EKG975" s="347"/>
      <c r="EKH975" s="347"/>
      <c r="EKI975" s="347"/>
      <c r="EKJ975" s="347"/>
      <c r="EKK975" s="347"/>
      <c r="EKL975" s="347"/>
      <c r="EKM975" s="347"/>
      <c r="EKN975" s="347"/>
      <c r="EKO975" s="347"/>
      <c r="EKP975" s="347"/>
      <c r="EKQ975" s="347"/>
      <c r="EKR975" s="347"/>
      <c r="EKS975" s="347"/>
      <c r="EKT975" s="347"/>
      <c r="EKU975" s="347"/>
      <c r="EKV975" s="347"/>
      <c r="EKW975" s="347"/>
      <c r="EKX975" s="347"/>
      <c r="EKY975" s="347"/>
      <c r="EKZ975" s="347"/>
      <c r="ELA975" s="347"/>
      <c r="ELB975" s="347"/>
      <c r="ELC975" s="347"/>
      <c r="ELD975" s="347"/>
      <c r="ELE975" s="347"/>
      <c r="ELF975" s="347"/>
      <c r="ELG975" s="347"/>
      <c r="ELH975" s="347"/>
      <c r="ELI975" s="347"/>
      <c r="ELJ975" s="347"/>
      <c r="ELK975" s="347"/>
      <c r="ELL975" s="347"/>
      <c r="ELM975" s="347"/>
      <c r="ELN975" s="347"/>
      <c r="ELO975" s="347"/>
      <c r="ELP975" s="347"/>
      <c r="ELQ975" s="347"/>
      <c r="ELR975" s="347"/>
      <c r="ELS975" s="347"/>
      <c r="ELT975" s="347"/>
      <c r="ELU975" s="347"/>
      <c r="ELV975" s="347"/>
      <c r="ELW975" s="347"/>
      <c r="ELX975" s="347"/>
      <c r="ELY975" s="347"/>
      <c r="ELZ975" s="347"/>
      <c r="EMA975" s="347"/>
      <c r="EMB975" s="347"/>
      <c r="EMC975" s="347"/>
      <c r="EMD975" s="347"/>
      <c r="EME975" s="347"/>
      <c r="EMF975" s="347"/>
      <c r="EMG975" s="347"/>
      <c r="EMH975" s="347"/>
      <c r="EMI975" s="347"/>
      <c r="EMJ975" s="347"/>
      <c r="EMK975" s="347"/>
      <c r="EML975" s="347"/>
      <c r="EMM975" s="347"/>
      <c r="EMN975" s="347"/>
      <c r="EMO975" s="347"/>
      <c r="EMP975" s="347"/>
      <c r="EMQ975" s="347"/>
      <c r="EMR975" s="347"/>
      <c r="EMS975" s="347"/>
      <c r="EMT975" s="347"/>
      <c r="EMU975" s="347"/>
      <c r="EMV975" s="347"/>
      <c r="EMW975" s="347"/>
      <c r="EMX975" s="347"/>
      <c r="EMY975" s="347"/>
      <c r="EMZ975" s="347"/>
      <c r="ENA975" s="347"/>
      <c r="ENB975" s="347"/>
      <c r="ENC975" s="347"/>
      <c r="END975" s="347"/>
      <c r="ENE975" s="347"/>
      <c r="ENF975" s="347"/>
      <c r="ENG975" s="347"/>
      <c r="ENH975" s="347"/>
      <c r="ENI975" s="347"/>
      <c r="ENJ975" s="347"/>
      <c r="ENK975" s="347"/>
      <c r="ENL975" s="347"/>
      <c r="ENM975" s="347"/>
      <c r="ENN975" s="347"/>
      <c r="ENO975" s="347"/>
      <c r="ENP975" s="347"/>
      <c r="ENQ975" s="347"/>
      <c r="ENR975" s="347"/>
      <c r="ENS975" s="347"/>
      <c r="ENT975" s="347"/>
      <c r="ENU975" s="347"/>
      <c r="ENV975" s="347"/>
      <c r="ENW975" s="347"/>
      <c r="ENX975" s="347"/>
      <c r="ENY975" s="347"/>
      <c r="ENZ975" s="347"/>
      <c r="EOA975" s="347"/>
      <c r="EOB975" s="347"/>
      <c r="EOC975" s="347"/>
      <c r="EOD975" s="347"/>
      <c r="EOE975" s="347"/>
      <c r="EOF975" s="347"/>
      <c r="EOG975" s="347"/>
      <c r="EOH975" s="347"/>
      <c r="EOI975" s="347"/>
      <c r="EOJ975" s="347"/>
      <c r="EOK975" s="347"/>
      <c r="EOL975" s="347"/>
      <c r="EOM975" s="347"/>
      <c r="EON975" s="347"/>
      <c r="EOO975" s="347"/>
      <c r="EOP975" s="347"/>
      <c r="EOQ975" s="347"/>
      <c r="EOR975" s="347"/>
      <c r="EOS975" s="347"/>
      <c r="EOT975" s="347"/>
      <c r="EOU975" s="347"/>
      <c r="EOV975" s="347"/>
      <c r="EOW975" s="347"/>
      <c r="EOX975" s="347"/>
      <c r="EOY975" s="347"/>
      <c r="EOZ975" s="347"/>
      <c r="EPA975" s="347"/>
      <c r="EPB975" s="347"/>
      <c r="EPC975" s="347"/>
      <c r="EPD975" s="347"/>
      <c r="EPE975" s="347"/>
      <c r="EPF975" s="347"/>
      <c r="EPG975" s="347"/>
      <c r="EPH975" s="347"/>
      <c r="EPI975" s="347"/>
      <c r="EPJ975" s="347"/>
      <c r="EPK975" s="347"/>
      <c r="EPL975" s="347"/>
      <c r="EPM975" s="347"/>
      <c r="EPN975" s="347"/>
      <c r="EPO975" s="347"/>
      <c r="EPP975" s="347"/>
      <c r="EPQ975" s="347"/>
      <c r="EPR975" s="347"/>
      <c r="EPS975" s="347"/>
      <c r="EPT975" s="347"/>
      <c r="EPU975" s="347"/>
      <c r="EPV975" s="347"/>
      <c r="EPW975" s="347"/>
      <c r="EPX975" s="347"/>
      <c r="EPY975" s="347"/>
      <c r="EPZ975" s="347"/>
      <c r="EQA975" s="347"/>
      <c r="EQB975" s="347"/>
      <c r="EQC975" s="347"/>
      <c r="EQD975" s="347"/>
      <c r="EQE975" s="347"/>
      <c r="EQF975" s="347"/>
      <c r="EQG975" s="347"/>
      <c r="EQH975" s="347"/>
      <c r="EQI975" s="347"/>
      <c r="EQJ975" s="347"/>
      <c r="EQK975" s="347"/>
      <c r="EQL975" s="347"/>
      <c r="EQM975" s="347"/>
      <c r="EQN975" s="347"/>
      <c r="EQO975" s="347"/>
      <c r="EQP975" s="347"/>
      <c r="EQQ975" s="347"/>
      <c r="EQR975" s="347"/>
      <c r="EQS975" s="347"/>
      <c r="EQT975" s="347"/>
      <c r="EQU975" s="347"/>
      <c r="EQV975" s="347"/>
      <c r="EQW975" s="347"/>
      <c r="EQX975" s="347"/>
      <c r="EQY975" s="347"/>
      <c r="EQZ975" s="347"/>
      <c r="ERA975" s="347"/>
      <c r="ERB975" s="347"/>
      <c r="ERC975" s="347"/>
      <c r="ERD975" s="347"/>
      <c r="ERE975" s="347"/>
      <c r="ERF975" s="347"/>
      <c r="ERG975" s="347"/>
      <c r="ERH975" s="347"/>
      <c r="ERI975" s="347"/>
      <c r="ERJ975" s="347"/>
      <c r="ERK975" s="347"/>
      <c r="ERL975" s="347"/>
      <c r="ERM975" s="347"/>
      <c r="ERN975" s="347"/>
      <c r="ERO975" s="347"/>
      <c r="ERP975" s="347"/>
      <c r="ERQ975" s="347"/>
      <c r="ERR975" s="347"/>
      <c r="ERS975" s="347"/>
      <c r="ERT975" s="347"/>
      <c r="ERU975" s="347"/>
      <c r="ERV975" s="347"/>
      <c r="ERW975" s="347"/>
      <c r="ERX975" s="347"/>
      <c r="ERY975" s="347"/>
      <c r="ERZ975" s="347"/>
      <c r="ESA975" s="347"/>
      <c r="ESB975" s="347"/>
      <c r="ESC975" s="347"/>
      <c r="ESD975" s="347"/>
      <c r="ESE975" s="347"/>
      <c r="ESF975" s="347"/>
      <c r="ESG975" s="347"/>
      <c r="ESH975" s="347"/>
      <c r="ESI975" s="347"/>
      <c r="ESJ975" s="347"/>
      <c r="ESK975" s="347"/>
      <c r="ESL975" s="347"/>
      <c r="ESM975" s="347"/>
      <c r="ESN975" s="347"/>
      <c r="ESO975" s="347"/>
      <c r="ESP975" s="347"/>
      <c r="ESQ975" s="347"/>
      <c r="ESR975" s="347"/>
      <c r="ESS975" s="347"/>
      <c r="EST975" s="347"/>
      <c r="ESU975" s="347"/>
      <c r="ESV975" s="347"/>
      <c r="ESW975" s="347"/>
      <c r="ESX975" s="347"/>
      <c r="ESY975" s="347"/>
      <c r="ESZ975" s="347"/>
      <c r="ETA975" s="347"/>
      <c r="ETB975" s="347"/>
      <c r="ETC975" s="347"/>
      <c r="ETD975" s="347"/>
      <c r="ETE975" s="347"/>
      <c r="ETF975" s="347"/>
      <c r="ETG975" s="347"/>
      <c r="ETH975" s="347"/>
      <c r="ETI975" s="347"/>
      <c r="ETJ975" s="347"/>
      <c r="ETK975" s="347"/>
      <c r="ETL975" s="347"/>
      <c r="ETM975" s="347"/>
      <c r="ETN975" s="347"/>
      <c r="ETO975" s="347"/>
      <c r="ETP975" s="347"/>
      <c r="ETQ975" s="347"/>
      <c r="ETR975" s="347"/>
      <c r="ETS975" s="347"/>
      <c r="ETT975" s="347"/>
      <c r="ETU975" s="347"/>
      <c r="ETV975" s="347"/>
      <c r="ETW975" s="347"/>
      <c r="ETX975" s="347"/>
      <c r="ETY975" s="347"/>
      <c r="ETZ975" s="347"/>
      <c r="EUA975" s="347"/>
      <c r="EUB975" s="347"/>
      <c r="EUC975" s="347"/>
      <c r="EUD975" s="347"/>
      <c r="EUE975" s="347"/>
      <c r="EUF975" s="347"/>
      <c r="EUG975" s="347"/>
      <c r="EUH975" s="347"/>
      <c r="EUI975" s="347"/>
      <c r="EUJ975" s="347"/>
      <c r="EUK975" s="347"/>
      <c r="EUL975" s="347"/>
      <c r="EUM975" s="347"/>
      <c r="EUN975" s="347"/>
      <c r="EUO975" s="347"/>
      <c r="EUP975" s="347"/>
      <c r="EUQ975" s="347"/>
      <c r="EUR975" s="347"/>
      <c r="EUS975" s="347"/>
      <c r="EUT975" s="347"/>
      <c r="EUU975" s="347"/>
      <c r="EUV975" s="347"/>
      <c r="EUW975" s="347"/>
      <c r="EUX975" s="347"/>
      <c r="EUY975" s="347"/>
      <c r="EUZ975" s="347"/>
      <c r="EVA975" s="347"/>
      <c r="EVB975" s="347"/>
      <c r="EVC975" s="347"/>
      <c r="EVD975" s="347"/>
      <c r="EVE975" s="347"/>
      <c r="EVF975" s="347"/>
      <c r="EVG975" s="347"/>
      <c r="EVH975" s="347"/>
      <c r="EVI975" s="347"/>
      <c r="EVJ975" s="347"/>
      <c r="EVK975" s="347"/>
      <c r="EVL975" s="347"/>
      <c r="EVM975" s="347"/>
      <c r="EVN975" s="347"/>
      <c r="EVO975" s="347"/>
      <c r="EVP975" s="347"/>
      <c r="EVQ975" s="347"/>
      <c r="EVR975" s="347"/>
      <c r="EVS975" s="347"/>
      <c r="EVT975" s="347"/>
      <c r="EVU975" s="347"/>
      <c r="EVV975" s="347"/>
      <c r="EVW975" s="347"/>
      <c r="EVX975" s="347"/>
      <c r="EVY975" s="347"/>
      <c r="EVZ975" s="347"/>
      <c r="EWA975" s="347"/>
      <c r="EWB975" s="347"/>
      <c r="EWC975" s="347"/>
      <c r="EWD975" s="347"/>
      <c r="EWE975" s="347"/>
      <c r="EWF975" s="347"/>
      <c r="EWG975" s="347"/>
      <c r="EWH975" s="347"/>
      <c r="EWI975" s="347"/>
      <c r="EWJ975" s="347"/>
      <c r="EWK975" s="347"/>
      <c r="EWL975" s="347"/>
      <c r="EWM975" s="347"/>
      <c r="EWN975" s="347"/>
      <c r="EWO975" s="347"/>
      <c r="EWP975" s="347"/>
      <c r="EWQ975" s="347"/>
      <c r="EWR975" s="347"/>
      <c r="EWS975" s="347"/>
      <c r="EWT975" s="347"/>
      <c r="EWU975" s="347"/>
      <c r="EWV975" s="347"/>
      <c r="EWW975" s="347"/>
      <c r="EWX975" s="347"/>
      <c r="EWY975" s="347"/>
      <c r="EWZ975" s="347"/>
      <c r="EXA975" s="347"/>
      <c r="EXB975" s="347"/>
      <c r="EXC975" s="347"/>
      <c r="EXD975" s="347"/>
      <c r="EXE975" s="347"/>
      <c r="EXF975" s="347"/>
      <c r="EXG975" s="347"/>
      <c r="EXH975" s="347"/>
      <c r="EXI975" s="347"/>
      <c r="EXJ975" s="347"/>
      <c r="EXK975" s="347"/>
      <c r="EXL975" s="347"/>
      <c r="EXM975" s="347"/>
      <c r="EXN975" s="347"/>
      <c r="EXO975" s="347"/>
      <c r="EXP975" s="347"/>
      <c r="EXQ975" s="347"/>
      <c r="EXR975" s="347"/>
      <c r="EXS975" s="347"/>
      <c r="EXT975" s="347"/>
      <c r="EXU975" s="347"/>
      <c r="EXV975" s="347"/>
      <c r="EXW975" s="347"/>
      <c r="EXX975" s="347"/>
      <c r="EXY975" s="347"/>
      <c r="EXZ975" s="347"/>
      <c r="EYA975" s="347"/>
      <c r="EYB975" s="347"/>
      <c r="EYC975" s="347"/>
      <c r="EYD975" s="347"/>
      <c r="EYE975" s="347"/>
      <c r="EYF975" s="347"/>
      <c r="EYG975" s="347"/>
      <c r="EYH975" s="347"/>
      <c r="EYI975" s="347"/>
      <c r="EYJ975" s="347"/>
      <c r="EYK975" s="347"/>
      <c r="EYL975" s="347"/>
      <c r="EYM975" s="347"/>
      <c r="EYN975" s="347"/>
      <c r="EYO975" s="347"/>
      <c r="EYP975" s="347"/>
      <c r="EYQ975" s="347"/>
      <c r="EYR975" s="347"/>
      <c r="EYS975" s="347"/>
      <c r="EYT975" s="347"/>
      <c r="EYU975" s="347"/>
      <c r="EYV975" s="347"/>
      <c r="EYW975" s="347"/>
      <c r="EYX975" s="347"/>
      <c r="EYY975" s="347"/>
      <c r="EYZ975" s="347"/>
      <c r="EZA975" s="347"/>
      <c r="EZB975" s="347"/>
      <c r="EZC975" s="347"/>
      <c r="EZD975" s="347"/>
      <c r="EZE975" s="347"/>
      <c r="EZF975" s="347"/>
      <c r="EZG975" s="347"/>
      <c r="EZH975" s="347"/>
      <c r="EZI975" s="347"/>
      <c r="EZJ975" s="347"/>
      <c r="EZK975" s="347"/>
      <c r="EZL975" s="347"/>
      <c r="EZM975" s="347"/>
      <c r="EZN975" s="347"/>
      <c r="EZO975" s="347"/>
      <c r="EZP975" s="347"/>
      <c r="EZQ975" s="347"/>
      <c r="EZR975" s="347"/>
      <c r="EZS975" s="347"/>
      <c r="EZT975" s="347"/>
      <c r="EZU975" s="347"/>
      <c r="EZV975" s="347"/>
      <c r="EZW975" s="347"/>
      <c r="EZX975" s="347"/>
      <c r="EZY975" s="347"/>
      <c r="EZZ975" s="347"/>
      <c r="FAA975" s="347"/>
      <c r="FAB975" s="347"/>
      <c r="FAC975" s="347"/>
      <c r="FAD975" s="347"/>
      <c r="FAE975" s="347"/>
      <c r="FAF975" s="347"/>
      <c r="FAG975" s="347"/>
      <c r="FAH975" s="347"/>
      <c r="FAI975" s="347"/>
      <c r="FAJ975" s="347"/>
      <c r="FAK975" s="347"/>
      <c r="FAL975" s="347"/>
      <c r="FAM975" s="347"/>
      <c r="FAN975" s="347"/>
      <c r="FAO975" s="347"/>
      <c r="FAP975" s="347"/>
      <c r="FAQ975" s="347"/>
      <c r="FAR975" s="347"/>
      <c r="FAS975" s="347"/>
      <c r="FAT975" s="347"/>
      <c r="FAU975" s="347"/>
      <c r="FAV975" s="347"/>
      <c r="FAW975" s="347"/>
      <c r="FAX975" s="347"/>
      <c r="FAY975" s="347"/>
      <c r="FAZ975" s="347"/>
      <c r="FBA975" s="347"/>
      <c r="FBB975" s="347"/>
      <c r="FBC975" s="347"/>
      <c r="FBD975" s="347"/>
      <c r="FBE975" s="347"/>
      <c r="FBF975" s="347"/>
      <c r="FBG975" s="347"/>
      <c r="FBH975" s="347"/>
      <c r="FBI975" s="347"/>
      <c r="FBJ975" s="347"/>
      <c r="FBK975" s="347"/>
      <c r="FBL975" s="347"/>
      <c r="FBM975" s="347"/>
      <c r="FBN975" s="347"/>
      <c r="FBO975" s="347"/>
      <c r="FBP975" s="347"/>
      <c r="FBQ975" s="347"/>
      <c r="FBR975" s="347"/>
      <c r="FBS975" s="347"/>
      <c r="FBT975" s="347"/>
      <c r="FBU975" s="347"/>
      <c r="FBV975" s="347"/>
      <c r="FBW975" s="347"/>
      <c r="FBX975" s="347"/>
      <c r="FBY975" s="347"/>
      <c r="FBZ975" s="347"/>
      <c r="FCA975" s="347"/>
      <c r="FCB975" s="347"/>
      <c r="FCC975" s="347"/>
      <c r="FCD975" s="347"/>
      <c r="FCE975" s="347"/>
      <c r="FCF975" s="347"/>
      <c r="FCG975" s="347"/>
      <c r="FCH975" s="347"/>
      <c r="FCI975" s="347"/>
      <c r="FCJ975" s="347"/>
      <c r="FCK975" s="347"/>
      <c r="FCL975" s="347"/>
      <c r="FCM975" s="347"/>
      <c r="FCN975" s="347"/>
      <c r="FCO975" s="347"/>
      <c r="FCP975" s="347"/>
      <c r="FCQ975" s="347"/>
      <c r="FCR975" s="347"/>
      <c r="FCS975" s="347"/>
      <c r="FCT975" s="347"/>
      <c r="FCU975" s="347"/>
      <c r="FCV975" s="347"/>
      <c r="FCW975" s="347"/>
      <c r="FCX975" s="347"/>
      <c r="FCY975" s="347"/>
      <c r="FCZ975" s="347"/>
      <c r="FDA975" s="347"/>
      <c r="FDB975" s="347"/>
      <c r="FDC975" s="347"/>
      <c r="FDD975" s="347"/>
      <c r="FDE975" s="347"/>
      <c r="FDF975" s="347"/>
      <c r="FDG975" s="347"/>
      <c r="FDH975" s="347"/>
      <c r="FDI975" s="347"/>
      <c r="FDJ975" s="347"/>
      <c r="FDK975" s="347"/>
      <c r="FDL975" s="347"/>
      <c r="FDM975" s="347"/>
      <c r="FDN975" s="347"/>
      <c r="FDO975" s="347"/>
      <c r="FDP975" s="347"/>
      <c r="FDQ975" s="347"/>
      <c r="FDR975" s="347"/>
      <c r="FDS975" s="347"/>
      <c r="FDT975" s="347"/>
      <c r="FDU975" s="347"/>
      <c r="FDV975" s="347"/>
      <c r="FDW975" s="347"/>
      <c r="FDX975" s="347"/>
      <c r="FDY975" s="347"/>
      <c r="FDZ975" s="347"/>
      <c r="FEA975" s="347"/>
      <c r="FEB975" s="347"/>
      <c r="FEC975" s="347"/>
      <c r="FED975" s="347"/>
      <c r="FEE975" s="347"/>
      <c r="FEF975" s="347"/>
      <c r="FEG975" s="347"/>
      <c r="FEH975" s="347"/>
      <c r="FEI975" s="347"/>
      <c r="FEJ975" s="347"/>
      <c r="FEK975" s="347"/>
      <c r="FEL975" s="347"/>
      <c r="FEM975" s="347"/>
      <c r="FEN975" s="347"/>
      <c r="FEO975" s="347"/>
      <c r="FEP975" s="347"/>
      <c r="FEQ975" s="347"/>
      <c r="FER975" s="347"/>
      <c r="FES975" s="347"/>
      <c r="FET975" s="347"/>
      <c r="FEU975" s="347"/>
      <c r="FEV975" s="347"/>
      <c r="FEW975" s="347"/>
      <c r="FEX975" s="347"/>
      <c r="FEY975" s="347"/>
      <c r="FEZ975" s="347"/>
      <c r="FFA975" s="347"/>
      <c r="FFB975" s="347"/>
      <c r="FFC975" s="347"/>
      <c r="FFD975" s="347"/>
      <c r="FFE975" s="347"/>
      <c r="FFF975" s="347"/>
      <c r="FFG975" s="347"/>
      <c r="FFH975" s="347"/>
      <c r="FFI975" s="347"/>
      <c r="FFJ975" s="347"/>
      <c r="FFK975" s="347"/>
      <c r="FFL975" s="347"/>
      <c r="FFM975" s="347"/>
      <c r="FFN975" s="347"/>
      <c r="FFO975" s="347"/>
      <c r="FFP975" s="347"/>
      <c r="FFQ975" s="347"/>
      <c r="FFR975" s="347"/>
      <c r="FFS975" s="347"/>
      <c r="FFT975" s="347"/>
      <c r="FFU975" s="347"/>
      <c r="FFV975" s="347"/>
      <c r="FFW975" s="347"/>
      <c r="FFX975" s="347"/>
      <c r="FFY975" s="347"/>
      <c r="FFZ975" s="347"/>
      <c r="FGA975" s="347"/>
      <c r="FGB975" s="347"/>
      <c r="FGC975" s="347"/>
      <c r="FGD975" s="347"/>
      <c r="FGE975" s="347"/>
      <c r="FGF975" s="347"/>
      <c r="FGG975" s="347"/>
      <c r="FGH975" s="347"/>
      <c r="FGI975" s="347"/>
      <c r="FGJ975" s="347"/>
      <c r="FGK975" s="347"/>
      <c r="FGL975" s="347"/>
      <c r="FGM975" s="347"/>
      <c r="FGN975" s="347"/>
      <c r="FGO975" s="347"/>
      <c r="FGP975" s="347"/>
      <c r="FGQ975" s="347"/>
      <c r="FGR975" s="347"/>
      <c r="FGS975" s="347"/>
      <c r="FGT975" s="347"/>
      <c r="FGU975" s="347"/>
      <c r="FGV975" s="347"/>
      <c r="FGW975" s="347"/>
      <c r="FGX975" s="347"/>
      <c r="FGY975" s="347"/>
      <c r="FGZ975" s="347"/>
      <c r="FHA975" s="347"/>
      <c r="FHB975" s="347"/>
      <c r="FHC975" s="347"/>
      <c r="FHD975" s="347"/>
      <c r="FHE975" s="347"/>
      <c r="FHF975" s="347"/>
      <c r="FHG975" s="347"/>
      <c r="FHH975" s="347"/>
      <c r="FHI975" s="347"/>
      <c r="FHJ975" s="347"/>
      <c r="FHK975" s="347"/>
      <c r="FHL975" s="347"/>
      <c r="FHM975" s="347"/>
      <c r="FHN975" s="347"/>
      <c r="FHO975" s="347"/>
      <c r="FHP975" s="347"/>
      <c r="FHQ975" s="347"/>
      <c r="FHR975" s="347"/>
      <c r="FHS975" s="347"/>
      <c r="FHT975" s="347"/>
      <c r="FHU975" s="347"/>
      <c r="FHV975" s="347"/>
      <c r="FHW975" s="347"/>
      <c r="FHX975" s="347"/>
      <c r="FHY975" s="347"/>
      <c r="FHZ975" s="347"/>
      <c r="FIA975" s="347"/>
      <c r="FIB975" s="347"/>
      <c r="FIC975" s="347"/>
      <c r="FID975" s="347"/>
      <c r="FIE975" s="347"/>
      <c r="FIF975" s="347"/>
      <c r="FIG975" s="347"/>
      <c r="FIH975" s="347"/>
      <c r="FII975" s="347"/>
      <c r="FIJ975" s="347"/>
      <c r="FIK975" s="347"/>
      <c r="FIL975" s="347"/>
      <c r="FIM975" s="347"/>
      <c r="FIN975" s="347"/>
      <c r="FIO975" s="347"/>
      <c r="FIP975" s="347"/>
      <c r="FIQ975" s="347"/>
      <c r="FIR975" s="347"/>
      <c r="FIS975" s="347"/>
      <c r="FIT975" s="347"/>
      <c r="FIU975" s="347"/>
      <c r="FIV975" s="347"/>
      <c r="FIW975" s="347"/>
      <c r="FIX975" s="347"/>
      <c r="FIY975" s="347"/>
      <c r="FIZ975" s="347"/>
      <c r="FJA975" s="347"/>
      <c r="FJB975" s="347"/>
      <c r="FJC975" s="347"/>
      <c r="FJD975" s="347"/>
      <c r="FJE975" s="347"/>
      <c r="FJF975" s="347"/>
      <c r="FJG975" s="347"/>
      <c r="FJH975" s="347"/>
      <c r="FJI975" s="347"/>
      <c r="FJJ975" s="347"/>
      <c r="FJK975" s="347"/>
      <c r="FJL975" s="347"/>
      <c r="FJM975" s="347"/>
      <c r="FJN975" s="347"/>
      <c r="FJO975" s="347"/>
      <c r="FJP975" s="347"/>
      <c r="FJQ975" s="347"/>
      <c r="FJR975" s="347"/>
      <c r="FJS975" s="347"/>
      <c r="FJT975" s="347"/>
      <c r="FJU975" s="347"/>
      <c r="FJV975" s="347"/>
      <c r="FJW975" s="347"/>
      <c r="FJX975" s="347"/>
      <c r="FJY975" s="347"/>
      <c r="FJZ975" s="347"/>
      <c r="FKA975" s="347"/>
      <c r="FKB975" s="347"/>
      <c r="FKC975" s="347"/>
      <c r="FKD975" s="347"/>
      <c r="FKE975" s="347"/>
      <c r="FKF975" s="347"/>
      <c r="FKG975" s="347"/>
      <c r="FKH975" s="347"/>
      <c r="FKI975" s="347"/>
      <c r="FKJ975" s="347"/>
      <c r="FKK975" s="347"/>
      <c r="FKL975" s="347"/>
      <c r="FKM975" s="347"/>
      <c r="FKN975" s="347"/>
      <c r="FKO975" s="347"/>
      <c r="FKP975" s="347"/>
      <c r="FKQ975" s="347"/>
      <c r="FKR975" s="347"/>
      <c r="FKS975" s="347"/>
      <c r="FKT975" s="347"/>
      <c r="FKU975" s="347"/>
      <c r="FKV975" s="347"/>
      <c r="FKW975" s="347"/>
      <c r="FKX975" s="347"/>
      <c r="FKY975" s="347"/>
      <c r="FKZ975" s="347"/>
      <c r="FLA975" s="347"/>
      <c r="FLB975" s="347"/>
      <c r="FLC975" s="347"/>
      <c r="FLD975" s="347"/>
      <c r="FLE975" s="347"/>
      <c r="FLF975" s="347"/>
      <c r="FLG975" s="347"/>
      <c r="FLH975" s="347"/>
      <c r="FLI975" s="347"/>
      <c r="FLJ975" s="347"/>
      <c r="FLK975" s="347"/>
      <c r="FLL975" s="347"/>
      <c r="FLM975" s="347"/>
      <c r="FLN975" s="347"/>
      <c r="FLO975" s="347"/>
      <c r="FLP975" s="347"/>
      <c r="FLQ975" s="347"/>
      <c r="FLR975" s="347"/>
      <c r="FLS975" s="347"/>
      <c r="FLT975" s="347"/>
      <c r="FLU975" s="347"/>
      <c r="FLV975" s="347"/>
      <c r="FLW975" s="347"/>
      <c r="FLX975" s="347"/>
      <c r="FLY975" s="347"/>
      <c r="FLZ975" s="347"/>
      <c r="FMA975" s="347"/>
      <c r="FMB975" s="347"/>
      <c r="FMC975" s="347"/>
      <c r="FMD975" s="347"/>
      <c r="FME975" s="347"/>
      <c r="FMF975" s="347"/>
      <c r="FMG975" s="347"/>
      <c r="FMH975" s="347"/>
      <c r="FMI975" s="347"/>
      <c r="FMJ975" s="347"/>
      <c r="FMK975" s="347"/>
      <c r="FML975" s="347"/>
      <c r="FMM975" s="347"/>
      <c r="FMN975" s="347"/>
      <c r="FMO975" s="347"/>
      <c r="FMP975" s="347"/>
      <c r="FMQ975" s="347"/>
      <c r="FMR975" s="347"/>
      <c r="FMS975" s="347"/>
      <c r="FMT975" s="347"/>
      <c r="FMU975" s="347"/>
      <c r="FMV975" s="347"/>
      <c r="FMW975" s="347"/>
      <c r="FMX975" s="347"/>
      <c r="FMY975" s="347"/>
      <c r="FMZ975" s="347"/>
      <c r="FNA975" s="347"/>
      <c r="FNB975" s="347"/>
      <c r="FNC975" s="347"/>
      <c r="FND975" s="347"/>
      <c r="FNE975" s="347"/>
      <c r="FNF975" s="347"/>
      <c r="FNG975" s="347"/>
      <c r="FNH975" s="347"/>
      <c r="FNI975" s="347"/>
      <c r="FNJ975" s="347"/>
      <c r="FNK975" s="347"/>
      <c r="FNL975" s="347"/>
      <c r="FNM975" s="347"/>
      <c r="FNN975" s="347"/>
      <c r="FNO975" s="347"/>
      <c r="FNP975" s="347"/>
      <c r="FNQ975" s="347"/>
      <c r="FNR975" s="347"/>
      <c r="FNS975" s="347"/>
      <c r="FNT975" s="347"/>
      <c r="FNU975" s="347"/>
      <c r="FNV975" s="347"/>
      <c r="FNW975" s="347"/>
      <c r="FNX975" s="347"/>
      <c r="FNY975" s="347"/>
      <c r="FNZ975" s="347"/>
      <c r="FOA975" s="347"/>
      <c r="FOB975" s="347"/>
      <c r="FOC975" s="347"/>
      <c r="FOD975" s="347"/>
      <c r="FOE975" s="347"/>
      <c r="FOF975" s="347"/>
      <c r="FOG975" s="347"/>
      <c r="FOH975" s="347"/>
      <c r="FOI975" s="347"/>
      <c r="FOJ975" s="347"/>
      <c r="FOK975" s="347"/>
      <c r="FOL975" s="347"/>
      <c r="FOM975" s="347"/>
      <c r="FON975" s="347"/>
      <c r="FOO975" s="347"/>
      <c r="FOP975" s="347"/>
      <c r="FOQ975" s="347"/>
      <c r="FOR975" s="347"/>
      <c r="FOS975" s="347"/>
      <c r="FOT975" s="347"/>
      <c r="FOU975" s="347"/>
      <c r="FOV975" s="347"/>
      <c r="FOW975" s="347"/>
      <c r="FOX975" s="347"/>
      <c r="FOY975" s="347"/>
      <c r="FOZ975" s="347"/>
      <c r="FPA975" s="347"/>
      <c r="FPB975" s="347"/>
      <c r="FPC975" s="347"/>
      <c r="FPD975" s="347"/>
      <c r="FPE975" s="347"/>
      <c r="FPF975" s="347"/>
      <c r="FPG975" s="347"/>
      <c r="FPH975" s="347"/>
      <c r="FPI975" s="347"/>
      <c r="FPJ975" s="347"/>
      <c r="FPK975" s="347"/>
      <c r="FPL975" s="347"/>
      <c r="FPM975" s="347"/>
      <c r="FPN975" s="347"/>
      <c r="FPO975" s="347"/>
      <c r="FPP975" s="347"/>
      <c r="FPQ975" s="347"/>
      <c r="FPR975" s="347"/>
      <c r="FPS975" s="347"/>
      <c r="FPT975" s="347"/>
      <c r="FPU975" s="347"/>
      <c r="FPV975" s="347"/>
      <c r="FPW975" s="347"/>
      <c r="FPX975" s="347"/>
      <c r="FPY975" s="347"/>
      <c r="FPZ975" s="347"/>
      <c r="FQA975" s="347"/>
      <c r="FQB975" s="347"/>
      <c r="FQC975" s="347"/>
      <c r="FQD975" s="347"/>
      <c r="FQE975" s="347"/>
      <c r="FQF975" s="347"/>
      <c r="FQG975" s="347"/>
      <c r="FQH975" s="347"/>
      <c r="FQI975" s="347"/>
      <c r="FQJ975" s="347"/>
      <c r="FQK975" s="347"/>
      <c r="FQL975" s="347"/>
      <c r="FQM975" s="347"/>
      <c r="FQN975" s="347"/>
      <c r="FQO975" s="347"/>
      <c r="FQP975" s="347"/>
      <c r="FQQ975" s="347"/>
      <c r="FQR975" s="347"/>
      <c r="FQS975" s="347"/>
      <c r="FQT975" s="347"/>
      <c r="FQU975" s="347"/>
      <c r="FQV975" s="347"/>
      <c r="FQW975" s="347"/>
      <c r="FQX975" s="347"/>
      <c r="FQY975" s="347"/>
      <c r="FQZ975" s="347"/>
      <c r="FRA975" s="347"/>
      <c r="FRB975" s="347"/>
      <c r="FRC975" s="347"/>
      <c r="FRD975" s="347"/>
      <c r="FRE975" s="347"/>
      <c r="FRF975" s="347"/>
      <c r="FRG975" s="347"/>
      <c r="FRH975" s="347"/>
      <c r="FRI975" s="347"/>
      <c r="FRJ975" s="347"/>
      <c r="FRK975" s="347"/>
      <c r="FRL975" s="347"/>
      <c r="FRM975" s="347"/>
      <c r="FRN975" s="347"/>
      <c r="FRO975" s="347"/>
      <c r="FRP975" s="347"/>
      <c r="FRQ975" s="347"/>
      <c r="FRR975" s="347"/>
      <c r="FRS975" s="347"/>
      <c r="FRT975" s="347"/>
      <c r="FRU975" s="347"/>
      <c r="FRV975" s="347"/>
      <c r="FRW975" s="347"/>
      <c r="FRX975" s="347"/>
      <c r="FRY975" s="347"/>
      <c r="FRZ975" s="347"/>
      <c r="FSA975" s="347"/>
      <c r="FSB975" s="347"/>
      <c r="FSC975" s="347"/>
      <c r="FSD975" s="347"/>
      <c r="FSE975" s="347"/>
      <c r="FSF975" s="347"/>
      <c r="FSG975" s="347"/>
      <c r="FSH975" s="347"/>
      <c r="FSI975" s="347"/>
      <c r="FSJ975" s="347"/>
      <c r="FSK975" s="347"/>
      <c r="FSL975" s="347"/>
      <c r="FSM975" s="347"/>
      <c r="FSN975" s="347"/>
      <c r="FSO975" s="347"/>
      <c r="FSP975" s="347"/>
      <c r="FSQ975" s="347"/>
      <c r="FSR975" s="347"/>
      <c r="FSS975" s="347"/>
      <c r="FST975" s="347"/>
      <c r="FSU975" s="347"/>
      <c r="FSV975" s="347"/>
      <c r="FSW975" s="347"/>
      <c r="FSX975" s="347"/>
      <c r="FSY975" s="347"/>
      <c r="FSZ975" s="347"/>
      <c r="FTA975" s="347"/>
      <c r="FTB975" s="347"/>
      <c r="FTC975" s="347"/>
      <c r="FTD975" s="347"/>
      <c r="FTE975" s="347"/>
      <c r="FTF975" s="347"/>
      <c r="FTG975" s="347"/>
      <c r="FTH975" s="347"/>
      <c r="FTI975" s="347"/>
      <c r="FTJ975" s="347"/>
      <c r="FTK975" s="347"/>
      <c r="FTL975" s="347"/>
      <c r="FTM975" s="347"/>
      <c r="FTN975" s="347"/>
      <c r="FTO975" s="347"/>
      <c r="FTP975" s="347"/>
      <c r="FTQ975" s="347"/>
      <c r="FTR975" s="347"/>
      <c r="FTS975" s="347"/>
      <c r="FTT975" s="347"/>
      <c r="FTU975" s="347"/>
      <c r="FTV975" s="347"/>
      <c r="FTW975" s="347"/>
      <c r="FTX975" s="347"/>
      <c r="FTY975" s="347"/>
      <c r="FTZ975" s="347"/>
      <c r="FUA975" s="347"/>
      <c r="FUB975" s="347"/>
      <c r="FUC975" s="347"/>
      <c r="FUD975" s="347"/>
      <c r="FUE975" s="347"/>
      <c r="FUF975" s="347"/>
      <c r="FUG975" s="347"/>
      <c r="FUH975" s="347"/>
      <c r="FUI975" s="347"/>
      <c r="FUJ975" s="347"/>
      <c r="FUK975" s="347"/>
      <c r="FUL975" s="347"/>
      <c r="FUM975" s="347"/>
      <c r="FUN975" s="347"/>
      <c r="FUO975" s="347"/>
      <c r="FUP975" s="347"/>
      <c r="FUQ975" s="347"/>
      <c r="FUR975" s="347"/>
      <c r="FUS975" s="347"/>
      <c r="FUT975" s="347"/>
      <c r="FUU975" s="347"/>
      <c r="FUV975" s="347"/>
      <c r="FUW975" s="347"/>
      <c r="FUX975" s="347"/>
      <c r="FUY975" s="347"/>
      <c r="FUZ975" s="347"/>
      <c r="FVA975" s="347"/>
      <c r="FVB975" s="347"/>
      <c r="FVC975" s="347"/>
      <c r="FVD975" s="347"/>
      <c r="FVE975" s="347"/>
      <c r="FVF975" s="347"/>
      <c r="FVG975" s="347"/>
      <c r="FVH975" s="347"/>
      <c r="FVI975" s="347"/>
      <c r="FVJ975" s="347"/>
      <c r="FVK975" s="347"/>
      <c r="FVL975" s="347"/>
      <c r="FVM975" s="347"/>
      <c r="FVN975" s="347"/>
      <c r="FVO975" s="347"/>
      <c r="FVP975" s="347"/>
      <c r="FVQ975" s="347"/>
      <c r="FVR975" s="347"/>
      <c r="FVS975" s="347"/>
      <c r="FVT975" s="347"/>
      <c r="FVU975" s="347"/>
      <c r="FVV975" s="347"/>
      <c r="FVW975" s="347"/>
      <c r="FVX975" s="347"/>
      <c r="FVY975" s="347"/>
      <c r="FVZ975" s="347"/>
      <c r="FWA975" s="347"/>
      <c r="FWB975" s="347"/>
      <c r="FWC975" s="347"/>
      <c r="FWD975" s="347"/>
      <c r="FWE975" s="347"/>
      <c r="FWF975" s="347"/>
      <c r="FWG975" s="347"/>
      <c r="FWH975" s="347"/>
      <c r="FWI975" s="347"/>
      <c r="FWJ975" s="347"/>
      <c r="FWK975" s="347"/>
      <c r="FWL975" s="347"/>
      <c r="FWM975" s="347"/>
      <c r="FWN975" s="347"/>
      <c r="FWO975" s="347"/>
      <c r="FWP975" s="347"/>
      <c r="FWQ975" s="347"/>
      <c r="FWR975" s="347"/>
      <c r="FWS975" s="347"/>
      <c r="FWT975" s="347"/>
      <c r="FWU975" s="347"/>
      <c r="FWV975" s="347"/>
      <c r="FWW975" s="347"/>
      <c r="FWX975" s="347"/>
      <c r="FWY975" s="347"/>
      <c r="FWZ975" s="347"/>
      <c r="FXA975" s="347"/>
      <c r="FXB975" s="347"/>
      <c r="FXC975" s="347"/>
      <c r="FXD975" s="347"/>
      <c r="FXE975" s="347"/>
      <c r="FXF975" s="347"/>
      <c r="FXG975" s="347"/>
      <c r="FXH975" s="347"/>
      <c r="FXI975" s="347"/>
      <c r="FXJ975" s="347"/>
      <c r="FXK975" s="347"/>
      <c r="FXL975" s="347"/>
      <c r="FXM975" s="347"/>
      <c r="FXN975" s="347"/>
      <c r="FXO975" s="347"/>
      <c r="FXP975" s="347"/>
      <c r="FXQ975" s="347"/>
      <c r="FXR975" s="347"/>
      <c r="FXS975" s="347"/>
      <c r="FXT975" s="347"/>
      <c r="FXU975" s="347"/>
      <c r="FXV975" s="347"/>
      <c r="FXW975" s="347"/>
      <c r="FXX975" s="347"/>
      <c r="FXY975" s="347"/>
      <c r="FXZ975" s="347"/>
      <c r="FYA975" s="347"/>
      <c r="FYB975" s="347"/>
      <c r="FYC975" s="347"/>
      <c r="FYD975" s="347"/>
      <c r="FYE975" s="347"/>
      <c r="FYF975" s="347"/>
      <c r="FYG975" s="347"/>
      <c r="FYH975" s="347"/>
      <c r="FYI975" s="347"/>
      <c r="FYJ975" s="347"/>
      <c r="FYK975" s="347"/>
      <c r="FYL975" s="347"/>
      <c r="FYM975" s="347"/>
      <c r="FYN975" s="347"/>
      <c r="FYO975" s="347"/>
      <c r="FYP975" s="347"/>
      <c r="FYQ975" s="347"/>
      <c r="FYR975" s="347"/>
      <c r="FYS975" s="347"/>
      <c r="FYT975" s="347"/>
      <c r="FYU975" s="347"/>
      <c r="FYV975" s="347"/>
      <c r="FYW975" s="347"/>
      <c r="FYX975" s="347"/>
      <c r="FYY975" s="347"/>
      <c r="FYZ975" s="347"/>
      <c r="FZA975" s="347"/>
      <c r="FZB975" s="347"/>
      <c r="FZC975" s="347"/>
      <c r="FZD975" s="347"/>
      <c r="FZE975" s="347"/>
      <c r="FZF975" s="347"/>
      <c r="FZG975" s="347"/>
      <c r="FZH975" s="347"/>
      <c r="FZI975" s="347"/>
      <c r="FZJ975" s="347"/>
      <c r="FZK975" s="347"/>
      <c r="FZL975" s="347"/>
      <c r="FZM975" s="347"/>
      <c r="FZN975" s="347"/>
      <c r="FZO975" s="347"/>
      <c r="FZP975" s="347"/>
      <c r="FZQ975" s="347"/>
      <c r="FZR975" s="347"/>
      <c r="FZS975" s="347"/>
      <c r="FZT975" s="347"/>
      <c r="FZU975" s="347"/>
      <c r="FZV975" s="347"/>
      <c r="FZW975" s="347"/>
      <c r="FZX975" s="347"/>
      <c r="FZY975" s="347"/>
      <c r="FZZ975" s="347"/>
      <c r="GAA975" s="347"/>
      <c r="GAB975" s="347"/>
      <c r="GAC975" s="347"/>
      <c r="GAD975" s="347"/>
      <c r="GAE975" s="347"/>
      <c r="GAF975" s="347"/>
      <c r="GAG975" s="347"/>
      <c r="GAH975" s="347"/>
      <c r="GAI975" s="347"/>
      <c r="GAJ975" s="347"/>
      <c r="GAK975" s="347"/>
      <c r="GAL975" s="347"/>
      <c r="GAM975" s="347"/>
      <c r="GAN975" s="347"/>
      <c r="GAO975" s="347"/>
      <c r="GAP975" s="347"/>
      <c r="GAQ975" s="347"/>
      <c r="GAR975" s="347"/>
      <c r="GAS975" s="347"/>
      <c r="GAT975" s="347"/>
      <c r="GAU975" s="347"/>
      <c r="GAV975" s="347"/>
      <c r="GAW975" s="347"/>
      <c r="GAX975" s="347"/>
      <c r="GAY975" s="347"/>
      <c r="GAZ975" s="347"/>
      <c r="GBA975" s="347"/>
      <c r="GBB975" s="347"/>
      <c r="GBC975" s="347"/>
      <c r="GBD975" s="347"/>
      <c r="GBE975" s="347"/>
      <c r="GBF975" s="347"/>
      <c r="GBG975" s="347"/>
      <c r="GBH975" s="347"/>
      <c r="GBI975" s="347"/>
      <c r="GBJ975" s="347"/>
      <c r="GBK975" s="347"/>
      <c r="GBL975" s="347"/>
      <c r="GBM975" s="347"/>
      <c r="GBN975" s="347"/>
      <c r="GBO975" s="347"/>
      <c r="GBP975" s="347"/>
      <c r="GBQ975" s="347"/>
      <c r="GBR975" s="347"/>
      <c r="GBS975" s="347"/>
      <c r="GBT975" s="347"/>
      <c r="GBU975" s="347"/>
      <c r="GBV975" s="347"/>
      <c r="GBW975" s="347"/>
      <c r="GBX975" s="347"/>
      <c r="GBY975" s="347"/>
      <c r="GBZ975" s="347"/>
      <c r="GCA975" s="347"/>
      <c r="GCB975" s="347"/>
      <c r="GCC975" s="347"/>
      <c r="GCD975" s="347"/>
      <c r="GCE975" s="347"/>
      <c r="GCF975" s="347"/>
      <c r="GCG975" s="347"/>
      <c r="GCH975" s="347"/>
      <c r="GCI975" s="347"/>
      <c r="GCJ975" s="347"/>
      <c r="GCK975" s="347"/>
      <c r="GCL975" s="347"/>
      <c r="GCM975" s="347"/>
      <c r="GCN975" s="347"/>
      <c r="GCO975" s="347"/>
      <c r="GCP975" s="347"/>
      <c r="GCQ975" s="347"/>
      <c r="GCR975" s="347"/>
      <c r="GCS975" s="347"/>
      <c r="GCT975" s="347"/>
      <c r="GCU975" s="347"/>
      <c r="GCV975" s="347"/>
      <c r="GCW975" s="347"/>
      <c r="GCX975" s="347"/>
      <c r="GCY975" s="347"/>
      <c r="GCZ975" s="347"/>
      <c r="GDA975" s="347"/>
      <c r="GDB975" s="347"/>
      <c r="GDC975" s="347"/>
      <c r="GDD975" s="347"/>
      <c r="GDE975" s="347"/>
      <c r="GDF975" s="347"/>
      <c r="GDG975" s="347"/>
      <c r="GDH975" s="347"/>
      <c r="GDI975" s="347"/>
      <c r="GDJ975" s="347"/>
      <c r="GDK975" s="347"/>
      <c r="GDL975" s="347"/>
      <c r="GDM975" s="347"/>
      <c r="GDN975" s="347"/>
      <c r="GDO975" s="347"/>
      <c r="GDP975" s="347"/>
      <c r="GDQ975" s="347"/>
      <c r="GDR975" s="347"/>
      <c r="GDS975" s="347"/>
      <c r="GDT975" s="347"/>
      <c r="GDU975" s="347"/>
      <c r="GDV975" s="347"/>
      <c r="GDW975" s="347"/>
      <c r="GDX975" s="347"/>
      <c r="GDY975" s="347"/>
      <c r="GDZ975" s="347"/>
      <c r="GEA975" s="347"/>
      <c r="GEB975" s="347"/>
      <c r="GEC975" s="347"/>
      <c r="GED975" s="347"/>
      <c r="GEE975" s="347"/>
      <c r="GEF975" s="347"/>
      <c r="GEG975" s="347"/>
      <c r="GEH975" s="347"/>
      <c r="GEI975" s="347"/>
      <c r="GEJ975" s="347"/>
      <c r="GEK975" s="347"/>
      <c r="GEL975" s="347"/>
      <c r="GEM975" s="347"/>
      <c r="GEN975" s="347"/>
      <c r="GEO975" s="347"/>
      <c r="GEP975" s="347"/>
      <c r="GEQ975" s="347"/>
      <c r="GER975" s="347"/>
      <c r="GES975" s="347"/>
      <c r="GET975" s="347"/>
      <c r="GEU975" s="347"/>
      <c r="GEV975" s="347"/>
      <c r="GEW975" s="347"/>
      <c r="GEX975" s="347"/>
      <c r="GEY975" s="347"/>
      <c r="GEZ975" s="347"/>
      <c r="GFA975" s="347"/>
      <c r="GFB975" s="347"/>
      <c r="GFC975" s="347"/>
      <c r="GFD975" s="347"/>
      <c r="GFE975" s="347"/>
      <c r="GFF975" s="347"/>
    </row>
    <row r="976" spans="1:4894" s="297" customFormat="1" ht="45.75" customHeight="1">
      <c r="A976" s="589">
        <f>1+A975</f>
        <v>974</v>
      </c>
      <c r="B976" s="403" t="s">
        <v>9249</v>
      </c>
      <c r="C976" s="156" t="s">
        <v>9250</v>
      </c>
      <c r="D976" s="156" t="s">
        <v>9251</v>
      </c>
      <c r="E976" s="156">
        <v>45560</v>
      </c>
      <c r="F976" s="156">
        <v>45565</v>
      </c>
      <c r="G976" s="156">
        <v>45615</v>
      </c>
      <c r="H976" s="156" t="s">
        <v>923</v>
      </c>
      <c r="I976" s="156" t="s">
        <v>924</v>
      </c>
      <c r="J976" s="301" t="s">
        <v>1082</v>
      </c>
      <c r="K976" s="251">
        <v>830051472</v>
      </c>
      <c r="L976" s="156">
        <v>2</v>
      </c>
      <c r="M976" s="156" t="s">
        <v>926</v>
      </c>
      <c r="N976" s="156" t="s">
        <v>5078</v>
      </c>
      <c r="O976" s="156" t="s">
        <v>5898</v>
      </c>
      <c r="P976" s="156" t="s">
        <v>1083</v>
      </c>
      <c r="Q976" s="156" t="s">
        <v>9252</v>
      </c>
      <c r="R976" s="143">
        <f>+G976-F976</f>
        <v>50</v>
      </c>
      <c r="S976" s="134" t="s">
        <v>9253</v>
      </c>
      <c r="T976" s="253">
        <v>1836861040</v>
      </c>
      <c r="U976" s="156" t="s">
        <v>9254</v>
      </c>
      <c r="V976" s="253">
        <f>+T976</f>
        <v>1836861040</v>
      </c>
      <c r="W976" s="156">
        <v>45561</v>
      </c>
      <c r="X976" s="156" t="s">
        <v>103</v>
      </c>
      <c r="Y976" s="317">
        <f>+Z976+AA976+AB976</f>
        <v>1836831040</v>
      </c>
      <c r="Z976" s="156">
        <v>1836831040</v>
      </c>
      <c r="AA976" s="156">
        <v>0</v>
      </c>
      <c r="AB976" s="156">
        <v>0</v>
      </c>
      <c r="AC976" s="156">
        <v>0</v>
      </c>
      <c r="AD976" s="156">
        <v>0</v>
      </c>
      <c r="AE976" s="156">
        <v>0</v>
      </c>
      <c r="AF976" s="156">
        <v>0</v>
      </c>
      <c r="AG976" s="156">
        <v>0</v>
      </c>
      <c r="AH976" s="156">
        <v>0</v>
      </c>
      <c r="AI976" s="156">
        <v>0</v>
      </c>
      <c r="AJ976" s="156">
        <v>0</v>
      </c>
      <c r="AK976" s="156" t="s">
        <v>104</v>
      </c>
      <c r="AL976" s="103" t="s">
        <v>9255</v>
      </c>
      <c r="AM976" s="156" t="s">
        <v>2422</v>
      </c>
      <c r="AN976" s="156">
        <v>35196208</v>
      </c>
      <c r="AO976" s="156" t="s">
        <v>9256</v>
      </c>
      <c r="AP976" s="156" t="s">
        <v>1089</v>
      </c>
      <c r="AQ976" s="156">
        <v>45562</v>
      </c>
      <c r="AR976" s="156" t="s">
        <v>9257</v>
      </c>
      <c r="AS976" s="156" t="s">
        <v>114</v>
      </c>
      <c r="AT976" s="156" t="s">
        <v>109</v>
      </c>
      <c r="AU976" s="156" t="s">
        <v>392</v>
      </c>
      <c r="AV976" s="156"/>
      <c r="AW976" s="156"/>
      <c r="AX976" s="156" t="s">
        <v>109</v>
      </c>
      <c r="AY976" s="156" t="s">
        <v>108</v>
      </c>
      <c r="AZ976" s="156"/>
      <c r="BA976" s="156"/>
      <c r="BB976" s="156"/>
      <c r="BC976" s="156"/>
      <c r="BD976" s="156"/>
      <c r="BE976" s="156"/>
      <c r="BF976" s="156"/>
      <c r="BG976" s="156"/>
      <c r="BH976" s="153">
        <f>T976+BB976</f>
        <v>1836861040</v>
      </c>
      <c r="BI976" s="502" t="s">
        <v>227</v>
      </c>
      <c r="BJ976" s="240" t="s">
        <v>9258</v>
      </c>
      <c r="BK976" s="240">
        <v>45567</v>
      </c>
      <c r="BL976" s="240"/>
      <c r="BM976" s="624" t="s">
        <v>3383</v>
      </c>
      <c r="BN976" s="156" t="s">
        <v>108</v>
      </c>
      <c r="BO976" s="156" t="s">
        <v>108</v>
      </c>
      <c r="BP976" s="156" t="s">
        <v>108</v>
      </c>
      <c r="BQ976" s="156" t="s">
        <v>108</v>
      </c>
      <c r="BR976" s="156" t="s">
        <v>108</v>
      </c>
      <c r="BS976" s="156" t="s">
        <v>108</v>
      </c>
      <c r="BT976" s="156" t="s">
        <v>108</v>
      </c>
      <c r="BU976" s="156" t="s">
        <v>9259</v>
      </c>
      <c r="BV976" s="156">
        <v>3017885145</v>
      </c>
      <c r="BW976" s="156" t="s">
        <v>1094</v>
      </c>
      <c r="BX976" s="156" t="s">
        <v>1301</v>
      </c>
      <c r="BY976" s="156" t="s">
        <v>119</v>
      </c>
      <c r="BZ976" s="156">
        <v>599166311</v>
      </c>
      <c r="CA976" s="358" t="s">
        <v>109</v>
      </c>
      <c r="CB976" s="358" t="s">
        <v>109</v>
      </c>
      <c r="CC976" s="358" t="s">
        <v>109</v>
      </c>
      <c r="CD976" s="443"/>
      <c r="CE976" s="443"/>
      <c r="CF976" s="443"/>
      <c r="CG976" s="443"/>
      <c r="CH976" s="443"/>
      <c r="CI976" s="443"/>
      <c r="CJ976" s="443"/>
      <c r="CK976" s="443"/>
      <c r="CL976" s="443"/>
      <c r="CM976" s="358" t="s">
        <v>109</v>
      </c>
      <c r="CN976" s="443"/>
    </row>
    <row r="977" spans="1:5488" s="290" customFormat="1" ht="45.75" customHeight="1">
      <c r="A977" s="589">
        <f>1+A976</f>
        <v>975</v>
      </c>
      <c r="B977" s="403" t="s">
        <v>9260</v>
      </c>
      <c r="C977" s="156" t="s">
        <v>9261</v>
      </c>
      <c r="D977" s="156" t="s">
        <v>9251</v>
      </c>
      <c r="E977" s="301">
        <v>45561</v>
      </c>
      <c r="F977" s="437">
        <v>45565</v>
      </c>
      <c r="G977" s="437">
        <v>45646</v>
      </c>
      <c r="H977" s="157" t="s">
        <v>416</v>
      </c>
      <c r="I977" s="157" t="s">
        <v>95</v>
      </c>
      <c r="J977" s="166" t="s">
        <v>9262</v>
      </c>
      <c r="K977" s="156">
        <v>1072673775</v>
      </c>
      <c r="L977" s="156">
        <v>1</v>
      </c>
      <c r="M977" s="156" t="s">
        <v>97</v>
      </c>
      <c r="N977" s="156" t="s">
        <v>5078</v>
      </c>
      <c r="O977" s="156" t="s">
        <v>168</v>
      </c>
      <c r="P977" s="156" t="s">
        <v>9263</v>
      </c>
      <c r="Q977" s="156" t="s">
        <v>9264</v>
      </c>
      <c r="R977" s="156">
        <f>+G977-F977</f>
        <v>81</v>
      </c>
      <c r="S977" s="156" t="s">
        <v>9265</v>
      </c>
      <c r="T977" s="157">
        <v>14400000</v>
      </c>
      <c r="U977" s="156" t="s">
        <v>9266</v>
      </c>
      <c r="V977" s="328">
        <f>+T977</f>
        <v>14400000</v>
      </c>
      <c r="W977" s="328" t="s">
        <v>9267</v>
      </c>
      <c r="X977" s="328" t="s">
        <v>103</v>
      </c>
      <c r="Y977" s="328">
        <f>+Z977+AA977+AB977</f>
        <v>14400000</v>
      </c>
      <c r="Z977" s="328">
        <v>14400000</v>
      </c>
      <c r="AA977" s="328">
        <v>0</v>
      </c>
      <c r="AB977" s="328">
        <v>0</v>
      </c>
      <c r="AC977" s="328">
        <v>0</v>
      </c>
      <c r="AD977" s="328">
        <v>0</v>
      </c>
      <c r="AE977" s="328">
        <v>0</v>
      </c>
      <c r="AF977" s="328">
        <v>0</v>
      </c>
      <c r="AG977" s="328">
        <v>0</v>
      </c>
      <c r="AH977" s="328">
        <v>0</v>
      </c>
      <c r="AI977" s="328">
        <v>0</v>
      </c>
      <c r="AJ977" s="328">
        <v>0</v>
      </c>
      <c r="AK977" s="328" t="s">
        <v>104</v>
      </c>
      <c r="AL977" s="328" t="s">
        <v>9268</v>
      </c>
      <c r="AM977" s="328" t="s">
        <v>2422</v>
      </c>
      <c r="AN977" s="328">
        <v>35196208</v>
      </c>
      <c r="AO977" s="328" t="s">
        <v>114</v>
      </c>
      <c r="AP977" s="328" t="s">
        <v>114</v>
      </c>
      <c r="AQ977" s="328" t="s">
        <v>114</v>
      </c>
      <c r="AR977" s="328" t="s">
        <v>114</v>
      </c>
      <c r="AS977" s="328" t="s">
        <v>109</v>
      </c>
      <c r="AT977" s="328" t="s">
        <v>109</v>
      </c>
      <c r="AU977" s="328" t="s">
        <v>392</v>
      </c>
      <c r="AV977" s="328"/>
      <c r="AW977" s="328"/>
      <c r="AX977" s="328" t="s">
        <v>109</v>
      </c>
      <c r="AY977" s="328" t="s">
        <v>108</v>
      </c>
      <c r="AZ977" s="328"/>
      <c r="BA977" s="328"/>
      <c r="BB977" s="328"/>
      <c r="BC977" s="328"/>
      <c r="BD977" s="328"/>
      <c r="BE977" s="328"/>
      <c r="BF977" s="328"/>
      <c r="BG977" s="328"/>
      <c r="BH977" s="328">
        <f>T977+BB977</f>
        <v>14400000</v>
      </c>
      <c r="BI977" s="349" t="s">
        <v>113</v>
      </c>
      <c r="BJ977" s="328"/>
      <c r="BK977" s="328" t="s">
        <v>114</v>
      </c>
      <c r="BL977" s="328"/>
      <c r="BM977" s="498"/>
      <c r="BN977" s="328" t="s">
        <v>161</v>
      </c>
      <c r="BO977" s="328">
        <v>24</v>
      </c>
      <c r="BP977" s="328"/>
      <c r="BQ977" s="328" t="s">
        <v>108</v>
      </c>
      <c r="BR977" s="328" t="s">
        <v>108</v>
      </c>
      <c r="BS977" s="328" t="s">
        <v>108</v>
      </c>
      <c r="BT977" s="328" t="s">
        <v>108</v>
      </c>
      <c r="BU977" s="328" t="s">
        <v>2718</v>
      </c>
      <c r="BV977" s="328">
        <v>3204742644</v>
      </c>
      <c r="BW977" s="328" t="s">
        <v>2719</v>
      </c>
      <c r="BX977" s="328" t="s">
        <v>118</v>
      </c>
      <c r="BY977" s="328" t="s">
        <v>119</v>
      </c>
      <c r="BZ977" s="328">
        <v>94617994059</v>
      </c>
      <c r="CA977" s="499" t="s">
        <v>109</v>
      </c>
      <c r="CB977" s="499" t="s">
        <v>109</v>
      </c>
      <c r="CC977" s="499" t="s">
        <v>109</v>
      </c>
      <c r="CD977" s="499" t="s">
        <v>109</v>
      </c>
      <c r="CE977" s="499" t="s">
        <v>109</v>
      </c>
      <c r="CF977" s="499"/>
      <c r="CG977" s="499"/>
      <c r="CH977" s="499"/>
      <c r="CI977" s="499"/>
      <c r="CJ977" s="499"/>
      <c r="CK977" s="499"/>
      <c r="CL977" s="499"/>
      <c r="CM977" s="499" t="s">
        <v>109</v>
      </c>
      <c r="CN977" s="498"/>
      <c r="CO977" s="297"/>
      <c r="CP977" s="297"/>
      <c r="CQ977" s="297"/>
      <c r="CR977" s="297"/>
      <c r="CS977" s="297"/>
      <c r="CT977" s="297"/>
      <c r="CU977" s="297"/>
      <c r="CV977" s="297"/>
      <c r="CW977" s="297"/>
      <c r="CX977" s="297"/>
      <c r="CY977" s="297"/>
      <c r="CZ977" s="297"/>
      <c r="DA977" s="297"/>
      <c r="DB977" s="297"/>
      <c r="DC977" s="297"/>
      <c r="DD977" s="297"/>
      <c r="DE977" s="297"/>
      <c r="DF977" s="297"/>
      <c r="DG977" s="297"/>
      <c r="DH977" s="297"/>
      <c r="DI977" s="297"/>
      <c r="DJ977" s="297"/>
      <c r="DK977" s="297"/>
      <c r="DL977" s="297"/>
      <c r="DM977" s="297"/>
      <c r="DN977" s="297"/>
      <c r="DO977" s="297"/>
      <c r="DP977" s="297"/>
      <c r="DQ977" s="297"/>
      <c r="DR977" s="297"/>
      <c r="DS977" s="297"/>
      <c r="DT977" s="297"/>
      <c r="DU977" s="297"/>
      <c r="DV977" s="297"/>
      <c r="DW977" s="297"/>
      <c r="DX977" s="297"/>
      <c r="DY977" s="297"/>
      <c r="DZ977" s="297"/>
      <c r="EA977" s="297"/>
      <c r="EB977" s="297"/>
      <c r="EC977" s="297"/>
      <c r="ED977" s="297"/>
      <c r="EE977" s="297"/>
      <c r="EF977" s="297"/>
      <c r="EG977" s="297"/>
      <c r="EH977" s="297"/>
      <c r="EI977" s="297"/>
      <c r="EJ977" s="297"/>
      <c r="EK977" s="297"/>
      <c r="EL977" s="297"/>
      <c r="EM977" s="297"/>
      <c r="EN977" s="297"/>
      <c r="EO977" s="297"/>
      <c r="EP977" s="297"/>
      <c r="EQ977" s="297"/>
      <c r="ER977" s="297"/>
      <c r="ES977" s="297"/>
      <c r="ET977" s="297"/>
      <c r="EU977" s="297"/>
      <c r="EV977" s="297"/>
      <c r="EW977" s="297"/>
      <c r="EX977" s="297"/>
      <c r="EY977" s="297"/>
      <c r="EZ977" s="297"/>
      <c r="FA977" s="297"/>
      <c r="FB977" s="297"/>
      <c r="FC977" s="297"/>
      <c r="FD977" s="297"/>
      <c r="FE977" s="297"/>
      <c r="FF977" s="297"/>
      <c r="FG977" s="297"/>
      <c r="FH977" s="297"/>
      <c r="FI977" s="297"/>
      <c r="FJ977" s="297"/>
      <c r="FK977" s="297"/>
      <c r="FL977" s="297"/>
      <c r="FM977" s="297"/>
      <c r="FN977" s="297"/>
      <c r="FO977" s="297"/>
      <c r="FP977" s="297"/>
      <c r="FQ977" s="297"/>
      <c r="FR977" s="297"/>
      <c r="FS977" s="297"/>
      <c r="FT977" s="297"/>
      <c r="FU977" s="297"/>
      <c r="FV977" s="297"/>
      <c r="FW977" s="297"/>
      <c r="FX977" s="297"/>
      <c r="FY977" s="297"/>
      <c r="FZ977" s="297"/>
      <c r="GA977" s="297"/>
      <c r="GB977" s="297"/>
      <c r="GC977" s="297"/>
      <c r="GD977" s="297"/>
      <c r="GE977" s="297"/>
      <c r="GF977" s="297"/>
      <c r="GG977" s="297"/>
      <c r="GH977" s="297"/>
      <c r="GI977" s="297"/>
      <c r="GJ977" s="297"/>
      <c r="GK977" s="297"/>
      <c r="GL977" s="297"/>
      <c r="GM977" s="297"/>
      <c r="GN977" s="297"/>
      <c r="GO977" s="297"/>
      <c r="GP977" s="297"/>
      <c r="GQ977" s="297"/>
      <c r="GR977" s="297"/>
      <c r="GS977" s="297"/>
      <c r="GT977" s="297"/>
      <c r="GU977" s="297"/>
      <c r="GV977" s="328"/>
      <c r="GW977" s="328"/>
      <c r="GX977" s="328"/>
      <c r="GY977" s="328"/>
      <c r="GZ977" s="328"/>
      <c r="HA977" s="328"/>
      <c r="HB977" s="328"/>
      <c r="HC977" s="328"/>
      <c r="HD977" s="328"/>
      <c r="HE977" s="328"/>
      <c r="HF977" s="328"/>
      <c r="HG977" s="328"/>
      <c r="HH977" s="328"/>
      <c r="HI977" s="328"/>
      <c r="HJ977" s="328"/>
      <c r="HK977" s="328"/>
      <c r="HL977" s="328"/>
      <c r="HM977" s="328"/>
      <c r="HN977" s="328"/>
      <c r="HO977" s="328"/>
      <c r="HP977" s="328"/>
      <c r="HQ977" s="328"/>
      <c r="HR977" s="328"/>
      <c r="HS977" s="328"/>
      <c r="HT977" s="328"/>
      <c r="HU977" s="328"/>
      <c r="HV977" s="328"/>
      <c r="HW977" s="328"/>
      <c r="HX977" s="328"/>
      <c r="HY977" s="328"/>
      <c r="HZ977" s="328"/>
      <c r="IA977" s="328"/>
      <c r="IB977" s="328"/>
      <c r="IC977" s="328"/>
      <c r="ID977" s="328"/>
      <c r="IE977" s="328"/>
      <c r="IF977" s="328"/>
      <c r="IG977" s="328"/>
      <c r="IH977" s="328"/>
      <c r="II977" s="328"/>
      <c r="IJ977" s="328"/>
      <c r="IK977" s="328"/>
      <c r="IL977" s="328"/>
      <c r="IM977" s="328"/>
      <c r="IN977" s="328"/>
      <c r="IO977" s="328"/>
      <c r="IP977" s="328"/>
      <c r="IQ977" s="328"/>
      <c r="IR977" s="328"/>
      <c r="IS977" s="328"/>
      <c r="IT977" s="328"/>
      <c r="IU977" s="328"/>
      <c r="IV977" s="328"/>
      <c r="IW977" s="328"/>
      <c r="IX977" s="328"/>
      <c r="IY977" s="328"/>
      <c r="IZ977" s="328"/>
      <c r="JA977" s="328"/>
      <c r="JB977" s="328"/>
      <c r="JC977" s="328"/>
      <c r="JD977" s="328"/>
      <c r="JE977" s="328"/>
      <c r="JF977" s="328"/>
      <c r="JG977" s="328"/>
      <c r="JH977" s="328"/>
      <c r="JI977" s="328"/>
      <c r="JJ977" s="328"/>
      <c r="JK977" s="328"/>
      <c r="JL977" s="328"/>
      <c r="JM977" s="328"/>
      <c r="JN977" s="328"/>
      <c r="JO977" s="328"/>
      <c r="JP977" s="328"/>
      <c r="JQ977" s="328"/>
      <c r="JR977" s="328"/>
      <c r="JS977" s="328"/>
      <c r="JT977" s="328"/>
      <c r="JU977" s="328"/>
      <c r="JV977" s="328"/>
      <c r="JW977" s="328"/>
      <c r="JX977" s="328"/>
      <c r="JY977" s="328"/>
      <c r="JZ977" s="328"/>
      <c r="KA977" s="328"/>
      <c r="KB977" s="328"/>
      <c r="KC977" s="328"/>
      <c r="KD977" s="328"/>
      <c r="KE977" s="328"/>
      <c r="KF977" s="328"/>
      <c r="KG977" s="328"/>
      <c r="KH977" s="328"/>
      <c r="KI977" s="328"/>
      <c r="KJ977" s="328"/>
      <c r="KK977" s="328"/>
      <c r="KL977" s="328"/>
      <c r="KM977" s="328"/>
      <c r="KN977" s="328"/>
      <c r="KO977" s="328"/>
      <c r="KP977" s="328"/>
      <c r="KQ977" s="328"/>
      <c r="KR977" s="328"/>
      <c r="KS977" s="328"/>
      <c r="KT977" s="328"/>
      <c r="KU977" s="328"/>
      <c r="KV977" s="328"/>
      <c r="KW977" s="328"/>
      <c r="KX977" s="328"/>
      <c r="KY977" s="328"/>
      <c r="KZ977" s="328"/>
      <c r="LA977" s="328"/>
      <c r="LB977" s="328"/>
      <c r="LC977" s="328"/>
      <c r="LD977" s="328"/>
      <c r="LE977" s="328"/>
      <c r="LF977" s="328"/>
      <c r="LG977" s="328"/>
      <c r="LH977" s="328"/>
      <c r="LI977" s="328"/>
      <c r="LJ977" s="328"/>
      <c r="LK977" s="328"/>
      <c r="LL977" s="328"/>
      <c r="LM977" s="328"/>
      <c r="LN977" s="328"/>
      <c r="LO977" s="328"/>
      <c r="LP977" s="328"/>
      <c r="LQ977" s="328"/>
      <c r="LR977" s="328"/>
      <c r="LS977" s="328"/>
      <c r="LT977" s="328"/>
      <c r="LU977" s="328"/>
      <c r="LV977" s="328"/>
      <c r="LW977" s="328"/>
      <c r="LX977" s="328"/>
      <c r="LY977" s="328"/>
      <c r="LZ977" s="328"/>
      <c r="MA977" s="328"/>
      <c r="MB977" s="328"/>
      <c r="MC977" s="328"/>
      <c r="MD977" s="328"/>
      <c r="ME977" s="328"/>
      <c r="MF977" s="328"/>
      <c r="MG977" s="328"/>
      <c r="MH977" s="328"/>
      <c r="MI977" s="328"/>
      <c r="MJ977" s="328"/>
      <c r="MK977" s="328"/>
      <c r="ML977" s="328"/>
      <c r="MM977" s="328"/>
      <c r="MN977" s="328"/>
      <c r="MO977" s="328"/>
      <c r="MP977" s="328"/>
      <c r="MQ977" s="328"/>
      <c r="MR977" s="328"/>
      <c r="MS977" s="328"/>
      <c r="MT977" s="328"/>
      <c r="MU977" s="328"/>
      <c r="MV977" s="328"/>
      <c r="MW977" s="328"/>
      <c r="MX977" s="328"/>
      <c r="MY977" s="328"/>
      <c r="MZ977" s="328"/>
      <c r="NA977" s="328"/>
      <c r="NB977" s="328"/>
      <c r="NC977" s="328"/>
      <c r="ND977" s="328"/>
      <c r="NE977" s="328"/>
      <c r="NF977" s="328"/>
      <c r="NG977" s="328"/>
      <c r="NH977" s="328"/>
      <c r="NI977" s="328"/>
      <c r="NJ977" s="328"/>
      <c r="NK977" s="328"/>
      <c r="NL977" s="328"/>
      <c r="NM977" s="328"/>
      <c r="NN977" s="328"/>
      <c r="NO977" s="328"/>
      <c r="NP977" s="328"/>
      <c r="NQ977" s="328"/>
      <c r="NR977" s="328"/>
      <c r="NS977" s="328"/>
      <c r="NT977" s="328"/>
      <c r="NU977" s="328"/>
      <c r="NV977" s="328"/>
      <c r="NW977" s="328"/>
      <c r="NX977" s="328"/>
      <c r="NY977" s="328"/>
      <c r="NZ977" s="328"/>
      <c r="OA977" s="328"/>
      <c r="OB977" s="328"/>
      <c r="OC977" s="328"/>
      <c r="OD977" s="328"/>
      <c r="OE977" s="328"/>
      <c r="OF977" s="328"/>
      <c r="OG977" s="328"/>
      <c r="OH977" s="328"/>
      <c r="OI977" s="328"/>
      <c r="OJ977" s="328"/>
      <c r="OK977" s="328"/>
      <c r="OL977" s="328"/>
      <c r="OM977" s="328"/>
      <c r="ON977" s="328"/>
      <c r="OO977" s="328"/>
      <c r="OP977" s="328"/>
      <c r="OQ977" s="328"/>
      <c r="OR977" s="328"/>
      <c r="OS977" s="328"/>
      <c r="OT977" s="328"/>
      <c r="OU977" s="328"/>
      <c r="OV977" s="328"/>
      <c r="OW977" s="328"/>
      <c r="OX977" s="328"/>
      <c r="OY977" s="328"/>
      <c r="OZ977" s="328"/>
      <c r="PA977" s="328"/>
      <c r="PB977" s="328"/>
      <c r="PC977" s="328"/>
      <c r="PD977" s="328"/>
      <c r="PE977" s="328"/>
      <c r="PF977" s="328"/>
      <c r="PG977" s="328"/>
      <c r="PH977" s="328"/>
      <c r="PI977" s="328"/>
      <c r="PJ977" s="328"/>
      <c r="PK977" s="328"/>
      <c r="PL977" s="328"/>
      <c r="PM977" s="328"/>
      <c r="PN977" s="328"/>
      <c r="PO977" s="328"/>
      <c r="PP977" s="328"/>
      <c r="PQ977" s="328"/>
      <c r="PR977" s="328"/>
      <c r="PS977" s="328"/>
      <c r="PT977" s="328"/>
      <c r="PU977" s="328"/>
      <c r="PV977" s="328"/>
      <c r="PW977" s="328"/>
      <c r="PX977" s="328"/>
      <c r="PY977" s="328"/>
      <c r="PZ977" s="328"/>
      <c r="QA977" s="328"/>
      <c r="QB977" s="328"/>
      <c r="QC977" s="328"/>
      <c r="QD977" s="328"/>
      <c r="QE977" s="328"/>
      <c r="QF977" s="328"/>
      <c r="QG977" s="328"/>
      <c r="QH977" s="328"/>
      <c r="QI977" s="328"/>
      <c r="QJ977" s="328"/>
      <c r="QK977" s="328"/>
      <c r="QL977" s="328"/>
      <c r="QM977" s="328"/>
      <c r="QN977" s="328"/>
      <c r="QO977" s="328"/>
      <c r="QP977" s="328"/>
      <c r="QQ977" s="328"/>
      <c r="QR977" s="328"/>
      <c r="QS977" s="328"/>
      <c r="QT977" s="328"/>
      <c r="QU977" s="328"/>
      <c r="QV977" s="328"/>
      <c r="QW977" s="328"/>
      <c r="QX977" s="328"/>
      <c r="QY977" s="328"/>
      <c r="QZ977" s="328"/>
      <c r="RA977" s="328"/>
      <c r="RB977" s="328"/>
      <c r="RC977" s="328"/>
      <c r="RD977" s="328"/>
      <c r="RE977" s="328"/>
      <c r="RF977" s="328"/>
      <c r="RG977" s="328"/>
      <c r="RH977" s="328"/>
      <c r="RI977" s="328"/>
      <c r="RJ977" s="328"/>
      <c r="RK977" s="328"/>
      <c r="RL977" s="328"/>
      <c r="RM977" s="328"/>
      <c r="RN977" s="328"/>
      <c r="RO977" s="328"/>
      <c r="RP977" s="328"/>
      <c r="RQ977" s="328"/>
      <c r="RR977" s="328"/>
      <c r="RS977" s="328"/>
      <c r="RT977" s="328"/>
      <c r="RU977" s="328"/>
      <c r="RV977" s="328"/>
      <c r="RW977" s="328"/>
      <c r="RX977" s="328"/>
      <c r="RY977" s="328"/>
      <c r="RZ977" s="328"/>
      <c r="SA977" s="328"/>
      <c r="SB977" s="328"/>
      <c r="SC977" s="328"/>
      <c r="SD977" s="328"/>
      <c r="SE977" s="328"/>
      <c r="SF977" s="328"/>
      <c r="SG977" s="328"/>
      <c r="SH977" s="328"/>
      <c r="SI977" s="328"/>
      <c r="SJ977" s="328"/>
      <c r="SK977" s="328"/>
      <c r="SL977" s="328"/>
      <c r="SM977" s="328"/>
      <c r="SN977" s="328"/>
      <c r="SO977" s="328"/>
      <c r="SP977" s="328"/>
      <c r="SQ977" s="328"/>
      <c r="SR977" s="328"/>
      <c r="SS977" s="328"/>
      <c r="ST977" s="328"/>
      <c r="SU977" s="328"/>
      <c r="SV977" s="328"/>
      <c r="SW977" s="328"/>
      <c r="SX977" s="328"/>
      <c r="SY977" s="328"/>
      <c r="SZ977" s="328"/>
      <c r="TA977" s="328"/>
      <c r="TB977" s="328"/>
      <c r="TC977" s="328"/>
      <c r="TD977" s="328"/>
      <c r="TE977" s="328"/>
      <c r="TF977" s="328"/>
      <c r="TG977" s="328"/>
      <c r="TH977" s="328"/>
      <c r="TI977" s="328"/>
      <c r="TJ977" s="328"/>
      <c r="TK977" s="328"/>
      <c r="TL977" s="328"/>
      <c r="TM977" s="328"/>
      <c r="TN977" s="328"/>
      <c r="TO977" s="328"/>
      <c r="TP977" s="328"/>
      <c r="TQ977" s="328"/>
      <c r="TR977" s="328"/>
      <c r="TS977" s="328"/>
      <c r="TT977" s="328"/>
      <c r="TU977" s="328"/>
      <c r="TV977" s="328"/>
      <c r="TW977" s="328"/>
      <c r="TX977" s="328"/>
      <c r="TY977" s="328"/>
      <c r="TZ977" s="328"/>
      <c r="UA977" s="328"/>
      <c r="UB977" s="328"/>
      <c r="UC977" s="328"/>
      <c r="UD977" s="328"/>
      <c r="UE977" s="328"/>
      <c r="UF977" s="328"/>
      <c r="UG977" s="328"/>
      <c r="UH977" s="328"/>
      <c r="UI977" s="328"/>
      <c r="UJ977" s="328"/>
      <c r="UK977" s="328"/>
      <c r="UL977" s="328"/>
      <c r="UM977" s="328"/>
      <c r="UN977" s="328"/>
      <c r="UO977" s="328"/>
      <c r="UP977" s="328"/>
      <c r="UQ977" s="328"/>
      <c r="UR977" s="328"/>
      <c r="US977" s="328"/>
      <c r="UT977" s="328"/>
      <c r="UU977" s="328"/>
      <c r="UV977" s="328"/>
      <c r="UW977" s="328"/>
      <c r="UX977" s="328"/>
      <c r="UY977" s="328"/>
      <c r="UZ977" s="328"/>
      <c r="VA977" s="328"/>
      <c r="VB977" s="328"/>
      <c r="VC977" s="328"/>
      <c r="VD977" s="328"/>
      <c r="VE977" s="328"/>
      <c r="VF977" s="328"/>
      <c r="VG977" s="328"/>
      <c r="VH977" s="328"/>
      <c r="VI977" s="328"/>
      <c r="VJ977" s="328"/>
      <c r="VK977" s="328"/>
      <c r="VL977" s="328"/>
      <c r="VM977" s="328"/>
      <c r="VN977" s="328"/>
      <c r="VO977" s="328"/>
      <c r="VP977" s="328"/>
      <c r="VQ977" s="328"/>
      <c r="VR977" s="328"/>
      <c r="VS977" s="328"/>
      <c r="VT977" s="328"/>
      <c r="VU977" s="328"/>
      <c r="VV977" s="328"/>
      <c r="VW977" s="328"/>
      <c r="VX977" s="328"/>
      <c r="VY977" s="328"/>
      <c r="VZ977" s="328"/>
      <c r="WA977" s="328"/>
      <c r="WB977" s="328"/>
      <c r="WC977" s="328"/>
      <c r="WD977" s="328"/>
      <c r="WE977" s="328"/>
      <c r="WF977" s="328"/>
      <c r="WG977" s="328"/>
      <c r="WH977" s="328"/>
      <c r="WI977" s="328"/>
      <c r="WJ977" s="328"/>
      <c r="WK977" s="328"/>
      <c r="WL977" s="328"/>
      <c r="WM977" s="328"/>
      <c r="WN977" s="328"/>
      <c r="WO977" s="328"/>
      <c r="WP977" s="328"/>
      <c r="WQ977" s="328"/>
      <c r="WR977" s="328"/>
      <c r="WS977" s="328"/>
      <c r="WT977" s="328"/>
      <c r="WU977" s="328"/>
      <c r="WV977" s="328"/>
      <c r="WW977" s="328"/>
      <c r="WX977" s="328"/>
      <c r="WY977" s="328"/>
      <c r="WZ977" s="328"/>
      <c r="XA977" s="328"/>
      <c r="XB977" s="328"/>
      <c r="XC977" s="328"/>
      <c r="XD977" s="328"/>
      <c r="XE977" s="328"/>
      <c r="XF977" s="328"/>
      <c r="XG977" s="328"/>
      <c r="XH977" s="328"/>
      <c r="XI977" s="328"/>
      <c r="XJ977" s="328"/>
      <c r="XK977" s="328"/>
      <c r="XL977" s="328"/>
      <c r="XM977" s="328"/>
      <c r="XN977" s="328"/>
      <c r="XO977" s="328"/>
      <c r="XP977" s="328"/>
      <c r="XQ977" s="328"/>
      <c r="XR977" s="328"/>
      <c r="XS977" s="328"/>
      <c r="XT977" s="328"/>
      <c r="XU977" s="328"/>
      <c r="XV977" s="328"/>
      <c r="XW977" s="328"/>
      <c r="XX977" s="328"/>
      <c r="XY977" s="328"/>
      <c r="XZ977" s="328"/>
      <c r="YA977" s="328"/>
      <c r="YB977" s="328"/>
      <c r="YC977" s="328"/>
      <c r="YD977" s="328"/>
      <c r="YE977" s="328"/>
      <c r="YF977" s="328"/>
      <c r="YG977" s="328"/>
      <c r="YH977" s="328"/>
      <c r="YI977" s="328"/>
      <c r="YJ977" s="328"/>
      <c r="YK977" s="328"/>
      <c r="YL977" s="328"/>
      <c r="YM977" s="328"/>
      <c r="YN977" s="328"/>
      <c r="YO977" s="328"/>
      <c r="YP977" s="348"/>
      <c r="YQ977" s="156"/>
      <c r="YR977" s="156"/>
      <c r="YS977" s="156"/>
      <c r="YT977" s="301"/>
      <c r="YU977" s="437"/>
      <c r="YV977" s="437"/>
      <c r="YW977" s="157"/>
      <c r="YX977" s="157"/>
      <c r="YY977" s="157"/>
      <c r="YZ977" s="156"/>
      <c r="ZA977" s="156"/>
      <c r="ZB977" s="156"/>
      <c r="ZC977" s="156"/>
      <c r="ZD977" s="156"/>
      <c r="ZE977" s="156"/>
      <c r="ZF977" s="156"/>
      <c r="ZG977" s="156"/>
      <c r="ZH977" s="156"/>
      <c r="ZI977" s="157"/>
      <c r="ZJ977" s="156"/>
      <c r="ZK977" s="328"/>
      <c r="ZL977" s="328"/>
      <c r="ZM977" s="328"/>
      <c r="ZN977" s="328"/>
      <c r="ZO977" s="328"/>
      <c r="ZP977" s="328"/>
      <c r="ZQ977" s="328"/>
      <c r="ZR977" s="328"/>
      <c r="ZS977" s="328"/>
      <c r="ZT977" s="328"/>
      <c r="ZU977" s="328"/>
      <c r="ZV977" s="328"/>
      <c r="ZW977" s="328"/>
      <c r="ZX977" s="328"/>
      <c r="ZY977" s="328"/>
      <c r="ZZ977" s="328"/>
      <c r="AAA977" s="328"/>
      <c r="AAB977" s="328"/>
      <c r="AAC977" s="328"/>
      <c r="AAD977" s="328"/>
      <c r="AAE977" s="328"/>
      <c r="AAF977" s="328"/>
      <c r="AAG977" s="328"/>
      <c r="AAH977" s="328"/>
      <c r="AAI977" s="328"/>
      <c r="AAJ977" s="328"/>
      <c r="AAK977" s="328"/>
      <c r="AAL977" s="328"/>
      <c r="AAM977" s="328"/>
      <c r="AAN977" s="328"/>
      <c r="AAO977" s="328"/>
      <c r="AAP977" s="328"/>
      <c r="AAQ977" s="328"/>
      <c r="AAR977" s="328"/>
      <c r="AAS977" s="328"/>
      <c r="AAT977" s="328"/>
      <c r="AAU977" s="328"/>
      <c r="AAV977" s="328"/>
      <c r="AAW977" s="328"/>
      <c r="AAX977" s="328"/>
      <c r="AAY977" s="328"/>
      <c r="AAZ977" s="328"/>
      <c r="ABA977" s="328"/>
      <c r="ABB977" s="328"/>
      <c r="ABC977" s="328"/>
      <c r="ABD977" s="328"/>
      <c r="ABE977" s="328"/>
      <c r="ABF977" s="328"/>
      <c r="ABG977" s="328"/>
      <c r="ABH977" s="328"/>
      <c r="ABI977" s="328"/>
      <c r="ABJ977" s="328"/>
      <c r="ABK977" s="328"/>
      <c r="ABL977" s="328"/>
      <c r="ABM977" s="328"/>
      <c r="ABN977" s="328"/>
      <c r="ABO977" s="328"/>
      <c r="ABP977" s="328"/>
      <c r="ABQ977" s="328"/>
      <c r="ABR977" s="328"/>
      <c r="ABS977" s="328"/>
      <c r="ABT977" s="328"/>
      <c r="ABU977" s="328"/>
      <c r="ABV977" s="328"/>
      <c r="ABW977" s="328"/>
      <c r="ABX977" s="328"/>
      <c r="ABY977" s="328"/>
      <c r="ABZ977" s="328"/>
      <c r="ACA977" s="328"/>
      <c r="ACB977" s="328"/>
      <c r="ACC977" s="328"/>
      <c r="ACD977" s="328"/>
      <c r="ACE977" s="328"/>
      <c r="ACF977" s="328"/>
      <c r="ACG977" s="328"/>
      <c r="ACH977" s="328"/>
      <c r="ACI977" s="328"/>
      <c r="ACJ977" s="328"/>
      <c r="ACK977" s="328"/>
      <c r="ACL977" s="328"/>
      <c r="ACM977" s="328"/>
      <c r="ACN977" s="328"/>
      <c r="ACO977" s="328"/>
      <c r="ACP977" s="328"/>
      <c r="ACQ977" s="328"/>
      <c r="ACR977" s="328"/>
      <c r="ACS977" s="328"/>
      <c r="ACT977" s="328"/>
      <c r="ACU977" s="328"/>
      <c r="ACV977" s="328"/>
      <c r="ACW977" s="328"/>
      <c r="ACX977" s="328"/>
      <c r="ACY977" s="328"/>
      <c r="ACZ977" s="328"/>
      <c r="ADA977" s="328"/>
      <c r="ADB977" s="328"/>
      <c r="ADC977" s="328"/>
      <c r="ADD977" s="328"/>
      <c r="ADE977" s="328"/>
      <c r="ADF977" s="328"/>
      <c r="ADG977" s="328"/>
      <c r="ADH977" s="328"/>
      <c r="ADI977" s="328"/>
      <c r="ADJ977" s="328"/>
      <c r="ADK977" s="328"/>
      <c r="ADL977" s="328"/>
      <c r="ADM977" s="328"/>
      <c r="ADN977" s="328"/>
      <c r="ADO977" s="328"/>
      <c r="ADP977" s="328"/>
      <c r="ADQ977" s="328"/>
      <c r="ADR977" s="328"/>
      <c r="ADS977" s="328"/>
      <c r="ADT977" s="328"/>
      <c r="ADU977" s="328"/>
      <c r="ADV977" s="328"/>
      <c r="ADW977" s="328"/>
      <c r="ADX977" s="328"/>
      <c r="ADY977" s="328"/>
      <c r="ADZ977" s="328"/>
      <c r="AEA977" s="328"/>
      <c r="AEB977" s="328"/>
      <c r="AEC977" s="328"/>
      <c r="AED977" s="328"/>
      <c r="AEE977" s="328"/>
      <c r="AEF977" s="328"/>
      <c r="AEG977" s="328"/>
      <c r="AEH977" s="328"/>
      <c r="AEI977" s="328"/>
      <c r="AEJ977" s="328"/>
      <c r="AEK977" s="328"/>
      <c r="AEL977" s="328"/>
      <c r="AEM977" s="328"/>
      <c r="AEN977" s="328"/>
      <c r="AEO977" s="328"/>
      <c r="AEP977" s="328"/>
      <c r="AEQ977" s="328"/>
      <c r="AER977" s="328"/>
      <c r="AES977" s="328"/>
      <c r="AET977" s="328"/>
      <c r="AEU977" s="328"/>
      <c r="AEV977" s="328"/>
      <c r="AEW977" s="328"/>
      <c r="AEX977" s="328"/>
      <c r="AEY977" s="328"/>
      <c r="AEZ977" s="328"/>
      <c r="AFA977" s="328"/>
      <c r="AFB977" s="328"/>
      <c r="AFC977" s="328"/>
      <c r="AFD977" s="328"/>
      <c r="AFE977" s="328"/>
      <c r="AFF977" s="328"/>
      <c r="AFG977" s="328"/>
      <c r="AFH977" s="328"/>
      <c r="AFI977" s="328"/>
      <c r="AFJ977" s="328"/>
      <c r="AFK977" s="328"/>
      <c r="AFL977" s="328"/>
      <c r="AFM977" s="328"/>
      <c r="AFN977" s="328"/>
      <c r="AFO977" s="328"/>
      <c r="AFP977" s="328"/>
      <c r="AFQ977" s="328"/>
      <c r="AFR977" s="328"/>
      <c r="AFS977" s="328"/>
      <c r="AFT977" s="328"/>
      <c r="AFU977" s="328"/>
      <c r="AFV977" s="328"/>
      <c r="AFW977" s="328"/>
      <c r="AFX977" s="328"/>
      <c r="AFY977" s="328"/>
      <c r="AFZ977" s="328"/>
      <c r="AGA977" s="328"/>
      <c r="AGB977" s="328"/>
      <c r="AGC977" s="328"/>
      <c r="AGD977" s="328"/>
      <c r="AGE977" s="328"/>
      <c r="AGF977" s="328"/>
      <c r="AGG977" s="328"/>
      <c r="AGH977" s="328"/>
      <c r="AGI977" s="328"/>
      <c r="AGJ977" s="328"/>
      <c r="AGK977" s="328"/>
      <c r="AGL977" s="328"/>
      <c r="AGM977" s="328"/>
      <c r="AGN977" s="328"/>
      <c r="AGO977" s="328"/>
      <c r="AGP977" s="328"/>
      <c r="AGQ977" s="328"/>
      <c r="AGR977" s="328"/>
      <c r="AGS977" s="328"/>
      <c r="AGT977" s="328"/>
      <c r="AGU977" s="328"/>
      <c r="AGV977" s="328"/>
      <c r="AGW977" s="328"/>
      <c r="AGX977" s="328"/>
      <c r="AGY977" s="328"/>
      <c r="AGZ977" s="328"/>
      <c r="AHA977" s="328"/>
      <c r="AHB977" s="328"/>
      <c r="AHC977" s="328"/>
      <c r="AHD977" s="328"/>
      <c r="AHE977" s="328"/>
      <c r="AHF977" s="328"/>
      <c r="AHG977" s="328"/>
      <c r="AHH977" s="328"/>
      <c r="AHI977" s="328"/>
      <c r="AHJ977" s="328"/>
      <c r="AHK977" s="328"/>
      <c r="AHL977" s="328"/>
      <c r="AHM977" s="328"/>
      <c r="AHN977" s="328"/>
      <c r="AHO977" s="328"/>
      <c r="AHP977" s="328"/>
      <c r="AHQ977" s="328"/>
      <c r="AHR977" s="328"/>
      <c r="AHS977" s="328"/>
      <c r="AHT977" s="328"/>
      <c r="AHU977" s="328"/>
      <c r="AHV977" s="328"/>
      <c r="AHW977" s="328"/>
      <c r="AHX977" s="328"/>
      <c r="AHY977" s="328"/>
      <c r="AHZ977" s="328"/>
      <c r="AIA977" s="328"/>
      <c r="AIB977" s="328"/>
      <c r="AIC977" s="328"/>
      <c r="AID977" s="328"/>
      <c r="AIE977" s="328"/>
      <c r="AIF977" s="328"/>
      <c r="AIG977" s="328"/>
      <c r="AIH977" s="328"/>
      <c r="AII977" s="328"/>
      <c r="AIJ977" s="328"/>
      <c r="AIK977" s="328"/>
      <c r="AIL977" s="328"/>
      <c r="AIM977" s="328"/>
      <c r="AIN977" s="328"/>
      <c r="AIO977" s="328"/>
      <c r="AIP977" s="328"/>
      <c r="AIQ977" s="328"/>
      <c r="AIR977" s="328"/>
      <c r="AIS977" s="328"/>
      <c r="AIT977" s="328"/>
      <c r="AIU977" s="328"/>
      <c r="AIV977" s="328"/>
      <c r="AIW977" s="328"/>
      <c r="AIX977" s="328"/>
      <c r="AIY977" s="328"/>
      <c r="AIZ977" s="328"/>
      <c r="AJA977" s="328"/>
      <c r="AJB977" s="328"/>
      <c r="AJC977" s="328"/>
      <c r="AJD977" s="328"/>
      <c r="AJE977" s="328"/>
      <c r="AJF977" s="328"/>
      <c r="AJG977" s="328"/>
      <c r="AJH977" s="328"/>
      <c r="AJI977" s="328"/>
      <c r="AJJ977" s="328"/>
      <c r="AJK977" s="328"/>
      <c r="AJL977" s="328"/>
      <c r="AJM977" s="328"/>
      <c r="AJN977" s="328"/>
      <c r="AJO977" s="328"/>
      <c r="AJP977" s="328"/>
      <c r="AJQ977" s="328"/>
      <c r="AJR977" s="328"/>
      <c r="AJS977" s="328"/>
      <c r="AJT977" s="328"/>
      <c r="AJU977" s="328"/>
      <c r="AJV977" s="328"/>
      <c r="AJW977" s="328"/>
      <c r="AJX977" s="328"/>
      <c r="AJY977" s="328"/>
      <c r="AJZ977" s="328"/>
      <c r="AKA977" s="328"/>
      <c r="AKB977" s="328"/>
      <c r="AKC977" s="328"/>
      <c r="AKD977" s="328"/>
      <c r="AKE977" s="328"/>
      <c r="AKF977" s="328"/>
      <c r="AKG977" s="328"/>
      <c r="AKH977" s="328"/>
      <c r="AKI977" s="328"/>
      <c r="AKJ977" s="328"/>
      <c r="AKK977" s="328"/>
      <c r="AKL977" s="328"/>
      <c r="AKM977" s="328"/>
      <c r="AKN977" s="328"/>
      <c r="AKO977" s="328"/>
      <c r="AKP977" s="328"/>
      <c r="AKQ977" s="328"/>
      <c r="AKR977" s="328"/>
      <c r="AKS977" s="328"/>
      <c r="AKT977" s="328"/>
      <c r="AKU977" s="328"/>
      <c r="AKV977" s="328"/>
      <c r="AKW977" s="328"/>
      <c r="AKX977" s="328"/>
      <c r="AKY977" s="328"/>
      <c r="AKZ977" s="328"/>
      <c r="ALA977" s="328"/>
      <c r="ALB977" s="328"/>
      <c r="ALC977" s="328"/>
      <c r="ALD977" s="328"/>
      <c r="ALE977" s="328"/>
      <c r="ALF977" s="328"/>
      <c r="ALG977" s="328"/>
      <c r="ALH977" s="328"/>
      <c r="ALI977" s="328"/>
      <c r="ALJ977" s="328"/>
      <c r="ALK977" s="328"/>
      <c r="ALL977" s="328"/>
      <c r="ALM977" s="328"/>
      <c r="ALN977" s="328"/>
      <c r="ALO977" s="328"/>
      <c r="ALP977" s="328"/>
      <c r="ALQ977" s="328"/>
      <c r="ALR977" s="328"/>
      <c r="ALS977" s="328"/>
      <c r="ALT977" s="328"/>
      <c r="ALU977" s="328"/>
      <c r="ALV977" s="328"/>
      <c r="ALW977" s="328"/>
      <c r="ALX977" s="328"/>
      <c r="ALY977" s="328"/>
      <c r="ALZ977" s="328"/>
      <c r="AMA977" s="328"/>
      <c r="AMB977" s="328"/>
      <c r="AMC977" s="328"/>
      <c r="AMD977" s="328"/>
      <c r="AME977" s="328"/>
      <c r="AMF977" s="328"/>
      <c r="AMG977" s="328"/>
      <c r="AMH977" s="328"/>
      <c r="AMI977" s="328"/>
      <c r="AMJ977" s="328"/>
      <c r="AMK977" s="328"/>
      <c r="AML977" s="328"/>
      <c r="AMM977" s="328"/>
      <c r="AMN977" s="328"/>
      <c r="AMO977" s="328"/>
      <c r="AMP977" s="328"/>
      <c r="AMQ977" s="328"/>
      <c r="AMR977" s="328"/>
      <c r="AMS977" s="328"/>
      <c r="AMT977" s="328"/>
      <c r="AMU977" s="328"/>
      <c r="AMV977" s="328"/>
      <c r="AMW977" s="328"/>
      <c r="AMX977" s="328"/>
      <c r="AMY977" s="328"/>
      <c r="AMZ977" s="328"/>
      <c r="ANA977" s="328"/>
      <c r="ANB977" s="328"/>
      <c r="ANC977" s="328"/>
      <c r="AND977" s="328"/>
      <c r="ANE977" s="328"/>
      <c r="ANF977" s="328"/>
      <c r="ANG977" s="328"/>
      <c r="ANH977" s="328"/>
      <c r="ANI977" s="328"/>
      <c r="ANJ977" s="328"/>
      <c r="ANK977" s="328"/>
      <c r="ANL977" s="328"/>
      <c r="ANM977" s="328"/>
      <c r="ANN977" s="328"/>
      <c r="ANO977" s="328"/>
      <c r="ANP977" s="328"/>
      <c r="ANQ977" s="328"/>
      <c r="ANR977" s="328"/>
      <c r="ANS977" s="328"/>
      <c r="ANT977" s="328"/>
      <c r="ANU977" s="328"/>
      <c r="ANV977" s="328"/>
      <c r="ANW977" s="328"/>
      <c r="ANX977" s="328"/>
      <c r="ANY977" s="328"/>
      <c r="ANZ977" s="328"/>
      <c r="AOA977" s="328"/>
      <c r="AOB977" s="328"/>
      <c r="AOC977" s="328"/>
      <c r="AOD977" s="328"/>
      <c r="AOE977" s="328"/>
      <c r="AOF977" s="328"/>
      <c r="AOG977" s="328"/>
      <c r="AOH977" s="328"/>
      <c r="AOI977" s="328"/>
      <c r="AOJ977" s="328"/>
      <c r="AOK977" s="328"/>
      <c r="AOL977" s="328"/>
      <c r="AOM977" s="328"/>
      <c r="AON977" s="328"/>
      <c r="AOO977" s="328"/>
      <c r="AOP977" s="328"/>
      <c r="AOQ977" s="328"/>
      <c r="AOR977" s="328"/>
      <c r="AOS977" s="328"/>
      <c r="AOT977" s="328"/>
      <c r="AOU977" s="328"/>
      <c r="AOV977" s="328"/>
      <c r="AOW977" s="328"/>
      <c r="AOX977" s="328"/>
      <c r="AOY977" s="328"/>
      <c r="AOZ977" s="328"/>
      <c r="APA977" s="328"/>
      <c r="APB977" s="328"/>
      <c r="APC977" s="328"/>
      <c r="APD977" s="328"/>
      <c r="APE977" s="328"/>
      <c r="APF977" s="328"/>
      <c r="APG977" s="328"/>
      <c r="APH977" s="328"/>
      <c r="API977" s="328"/>
      <c r="APJ977" s="328"/>
      <c r="APK977" s="328"/>
      <c r="APL977" s="328"/>
      <c r="APM977" s="328"/>
      <c r="APN977" s="328"/>
      <c r="APO977" s="328"/>
      <c r="APP977" s="328"/>
      <c r="APQ977" s="328"/>
      <c r="APR977" s="328"/>
      <c r="APS977" s="328"/>
      <c r="APT977" s="328"/>
      <c r="APU977" s="328"/>
      <c r="APV977" s="328"/>
      <c r="APW977" s="328"/>
      <c r="APX977" s="328"/>
      <c r="APY977" s="328"/>
      <c r="APZ977" s="328"/>
      <c r="AQA977" s="328"/>
      <c r="AQB977" s="328"/>
      <c r="AQC977" s="328"/>
      <c r="AQD977" s="328"/>
      <c r="AQE977" s="328"/>
      <c r="AQF977" s="328"/>
      <c r="AQG977" s="328"/>
      <c r="AQH977" s="328"/>
      <c r="AQI977" s="328"/>
      <c r="AQJ977" s="328"/>
      <c r="AQK977" s="328"/>
      <c r="AQL977" s="328"/>
      <c r="AQM977" s="328"/>
      <c r="AQN977" s="328"/>
      <c r="AQO977" s="328"/>
      <c r="AQP977" s="328"/>
      <c r="AQQ977" s="328"/>
      <c r="AQR977" s="328"/>
      <c r="AQS977" s="328"/>
      <c r="AQT977" s="328"/>
      <c r="AQU977" s="328"/>
      <c r="AQV977" s="328"/>
      <c r="AQW977" s="328"/>
      <c r="AQX977" s="328"/>
      <c r="AQY977" s="328"/>
      <c r="AQZ977" s="328"/>
      <c r="ARA977" s="328"/>
      <c r="ARB977" s="328"/>
      <c r="ARC977" s="328"/>
      <c r="ARD977" s="328"/>
      <c r="ARE977" s="328"/>
      <c r="ARF977" s="328"/>
      <c r="ARG977" s="328"/>
      <c r="ARH977" s="328"/>
      <c r="ARI977" s="328"/>
      <c r="ARJ977" s="328"/>
      <c r="ARK977" s="328"/>
      <c r="ARL977" s="328"/>
      <c r="ARM977" s="328"/>
      <c r="ARN977" s="328"/>
      <c r="ARO977" s="328"/>
      <c r="ARP977" s="328"/>
      <c r="ARQ977" s="328"/>
      <c r="ARR977" s="328"/>
      <c r="ARS977" s="328"/>
      <c r="ART977" s="328"/>
      <c r="ARU977" s="328"/>
      <c r="ARV977" s="328"/>
      <c r="ARW977" s="328"/>
      <c r="ARX977" s="328"/>
      <c r="ARY977" s="328"/>
      <c r="ARZ977" s="328"/>
      <c r="ASA977" s="328"/>
      <c r="ASB977" s="328"/>
      <c r="ASC977" s="328"/>
      <c r="ASD977" s="328"/>
      <c r="ASE977" s="328"/>
      <c r="ASF977" s="328"/>
      <c r="ASG977" s="328"/>
      <c r="ASH977" s="328"/>
      <c r="ASI977" s="328"/>
      <c r="ASJ977" s="328"/>
      <c r="ASK977" s="328"/>
      <c r="ASL977" s="328"/>
      <c r="ASM977" s="328"/>
      <c r="ASN977" s="328"/>
      <c r="ASO977" s="328"/>
      <c r="ASP977" s="328"/>
      <c r="ASQ977" s="328"/>
      <c r="ASR977" s="328"/>
      <c r="ASS977" s="328"/>
      <c r="AST977" s="328"/>
      <c r="ASU977" s="328"/>
      <c r="ASV977" s="328"/>
      <c r="ASW977" s="328"/>
      <c r="ASX977" s="328"/>
      <c r="ASY977" s="328"/>
      <c r="ASZ977" s="328"/>
      <c r="ATA977" s="328"/>
      <c r="ATB977" s="328"/>
      <c r="ATC977" s="328"/>
      <c r="ATD977" s="328"/>
      <c r="ATE977" s="328"/>
      <c r="ATF977" s="328"/>
      <c r="ATG977" s="328"/>
      <c r="ATH977" s="328"/>
      <c r="ATI977" s="328"/>
      <c r="ATJ977" s="328"/>
      <c r="ATK977" s="328"/>
      <c r="ATL977" s="328"/>
      <c r="ATM977" s="328"/>
      <c r="ATN977" s="328"/>
      <c r="ATO977" s="328"/>
      <c r="ATP977" s="328"/>
      <c r="ATQ977" s="328"/>
      <c r="ATR977" s="328"/>
      <c r="ATS977" s="328"/>
      <c r="ATT977" s="328"/>
      <c r="ATU977" s="328"/>
      <c r="ATV977" s="328"/>
      <c r="ATW977" s="328"/>
      <c r="ATX977" s="328"/>
      <c r="ATY977" s="328"/>
      <c r="ATZ977" s="328"/>
      <c r="AUA977" s="328"/>
      <c r="AUB977" s="328"/>
      <c r="AUC977" s="328"/>
      <c r="AUD977" s="328"/>
      <c r="AUE977" s="328"/>
      <c r="AUF977" s="328"/>
      <c r="AUG977" s="328"/>
      <c r="AUH977" s="328"/>
      <c r="AUI977" s="328"/>
      <c r="AUJ977" s="328"/>
      <c r="AUK977" s="328"/>
      <c r="AUL977" s="328"/>
      <c r="AUM977" s="328"/>
      <c r="AUN977" s="328"/>
      <c r="AUO977" s="328"/>
      <c r="AUP977" s="328"/>
      <c r="AUQ977" s="328"/>
      <c r="AUR977" s="328"/>
      <c r="AUS977" s="328"/>
      <c r="AUT977" s="328"/>
      <c r="AUU977" s="328"/>
      <c r="AUV977" s="328"/>
      <c r="AUW977" s="328"/>
      <c r="AUX977" s="328"/>
      <c r="AUY977" s="328"/>
      <c r="AUZ977" s="328"/>
      <c r="AVA977" s="328"/>
      <c r="AVB977" s="328"/>
      <c r="AVC977" s="328"/>
      <c r="AVD977" s="328"/>
      <c r="AVE977" s="328"/>
      <c r="AVF977" s="328"/>
      <c r="AVG977" s="328"/>
      <c r="AVH977" s="328"/>
      <c r="AVI977" s="328"/>
      <c r="AVJ977" s="328"/>
      <c r="AVK977" s="328"/>
      <c r="AVL977" s="328"/>
      <c r="AVM977" s="328"/>
      <c r="AVN977" s="328"/>
      <c r="AVO977" s="328"/>
      <c r="AVP977" s="328"/>
      <c r="AVQ977" s="328"/>
      <c r="AVR977" s="328"/>
      <c r="AVS977" s="328"/>
      <c r="AVT977" s="328"/>
      <c r="AVU977" s="328"/>
      <c r="AVV977" s="328"/>
      <c r="AVW977" s="328"/>
      <c r="AVX977" s="328"/>
      <c r="AVY977" s="328"/>
      <c r="AVZ977" s="328"/>
      <c r="AWA977" s="328"/>
      <c r="AWB977" s="328"/>
      <c r="AWC977" s="328"/>
      <c r="AWD977" s="328"/>
      <c r="AWE977" s="328"/>
      <c r="AWF977" s="328"/>
      <c r="AWG977" s="328"/>
      <c r="AWH977" s="328"/>
      <c r="AWI977" s="328"/>
      <c r="AWJ977" s="328"/>
      <c r="AWK977" s="328"/>
      <c r="AWL977" s="328"/>
      <c r="AWM977" s="328"/>
      <c r="AWN977" s="328"/>
      <c r="AWO977" s="328"/>
      <c r="AWP977" s="328"/>
      <c r="AWQ977" s="328"/>
      <c r="AWR977" s="328"/>
      <c r="AWS977" s="328"/>
      <c r="AWT977" s="328"/>
      <c r="AWU977" s="328"/>
      <c r="AWV977" s="328"/>
      <c r="AWW977" s="328"/>
      <c r="AWX977" s="328"/>
      <c r="AWY977" s="328"/>
      <c r="AWZ977" s="328"/>
      <c r="AXA977" s="328"/>
      <c r="AXB977" s="328"/>
      <c r="AXC977" s="328"/>
      <c r="AXD977" s="328"/>
      <c r="AXE977" s="328"/>
      <c r="AXF977" s="328"/>
      <c r="AXG977" s="328"/>
      <c r="AXH977" s="328"/>
      <c r="AXI977" s="328"/>
      <c r="AXJ977" s="328"/>
      <c r="AXK977" s="328"/>
      <c r="AXL977" s="328"/>
      <c r="AXM977" s="328"/>
      <c r="AXN977" s="328"/>
      <c r="AXO977" s="328"/>
      <c r="AXP977" s="328"/>
      <c r="AXQ977" s="328"/>
      <c r="AXR977" s="328"/>
      <c r="AXS977" s="328"/>
      <c r="AXT977" s="328"/>
      <c r="AXU977" s="328"/>
      <c r="AXV977" s="328"/>
      <c r="AXW977" s="328"/>
      <c r="AXX977" s="328"/>
      <c r="AXY977" s="328"/>
      <c r="AXZ977" s="328"/>
      <c r="AYA977" s="328"/>
      <c r="AYB977" s="328"/>
      <c r="AYC977" s="328"/>
      <c r="AYD977" s="328"/>
    </row>
    <row r="978" spans="1:5488" s="290" customFormat="1" ht="45.75" customHeight="1">
      <c r="A978" s="589">
        <f>1+A977</f>
        <v>976</v>
      </c>
      <c r="B978" s="403" t="s">
        <v>9269</v>
      </c>
      <c r="C978" s="156" t="s">
        <v>9270</v>
      </c>
      <c r="D978" s="301" t="s">
        <v>9251</v>
      </c>
      <c r="E978" s="166">
        <v>45561</v>
      </c>
      <c r="F978" s="497">
        <v>45565</v>
      </c>
      <c r="G978" s="497">
        <v>45646</v>
      </c>
      <c r="H978" s="392" t="s">
        <v>416</v>
      </c>
      <c r="I978" s="392" t="s">
        <v>95</v>
      </c>
      <c r="J978" s="390" t="s">
        <v>9271</v>
      </c>
      <c r="K978" s="392">
        <v>1072705671</v>
      </c>
      <c r="L978" s="392">
        <v>1</v>
      </c>
      <c r="M978" s="392" t="s">
        <v>97</v>
      </c>
      <c r="N978" s="392" t="s">
        <v>5078</v>
      </c>
      <c r="O978" s="392" t="s">
        <v>168</v>
      </c>
      <c r="P978" s="392" t="s">
        <v>9272</v>
      </c>
      <c r="Q978" s="392" t="s">
        <v>9264</v>
      </c>
      <c r="R978" s="392">
        <f>+G978-F978</f>
        <v>81</v>
      </c>
      <c r="S978" s="392" t="s">
        <v>8504</v>
      </c>
      <c r="T978" s="392">
        <v>13800000</v>
      </c>
      <c r="U978" s="497" t="s">
        <v>9273</v>
      </c>
      <c r="V978" s="328">
        <f>+T978</f>
        <v>13800000</v>
      </c>
      <c r="W978" s="328">
        <v>45561</v>
      </c>
      <c r="X978" s="328" t="s">
        <v>103</v>
      </c>
      <c r="Y978" s="328">
        <f>+Z978+AA978+AB978</f>
        <v>13800000</v>
      </c>
      <c r="Z978" s="328">
        <v>13800000</v>
      </c>
      <c r="AA978" s="328">
        <v>0</v>
      </c>
      <c r="AB978" s="328">
        <v>0</v>
      </c>
      <c r="AC978" s="328">
        <v>0</v>
      </c>
      <c r="AD978" s="328">
        <v>0</v>
      </c>
      <c r="AE978" s="328">
        <v>0</v>
      </c>
      <c r="AF978" s="328">
        <v>0</v>
      </c>
      <c r="AG978" s="328">
        <v>0</v>
      </c>
      <c r="AH978" s="328">
        <v>0</v>
      </c>
      <c r="AI978" s="328">
        <v>0</v>
      </c>
      <c r="AJ978" s="328">
        <v>0</v>
      </c>
      <c r="AK978" s="328" t="s">
        <v>104</v>
      </c>
      <c r="AL978" s="328" t="s">
        <v>9274</v>
      </c>
      <c r="AM978" s="328" t="s">
        <v>2422</v>
      </c>
      <c r="AN978" s="328">
        <v>35196208</v>
      </c>
      <c r="AO978" s="328" t="s">
        <v>114</v>
      </c>
      <c r="AP978" s="328" t="s">
        <v>114</v>
      </c>
      <c r="AQ978" s="328" t="s">
        <v>114</v>
      </c>
      <c r="AR978" s="328" t="s">
        <v>114</v>
      </c>
      <c r="AS978" s="328" t="s">
        <v>109</v>
      </c>
      <c r="AT978" s="328" t="s">
        <v>109</v>
      </c>
      <c r="AU978" s="328" t="s">
        <v>392</v>
      </c>
      <c r="AV978" s="328"/>
      <c r="AW978" s="328"/>
      <c r="AX978" s="328" t="s">
        <v>109</v>
      </c>
      <c r="AY978" s="328" t="s">
        <v>108</v>
      </c>
      <c r="AZ978" s="328"/>
      <c r="BA978" s="328"/>
      <c r="BB978" s="328"/>
      <c r="BC978" s="328"/>
      <c r="BD978" s="328"/>
      <c r="BE978" s="328"/>
      <c r="BF978" s="328"/>
      <c r="BG978" s="328"/>
      <c r="BH978" s="328">
        <f>T978+BB978</f>
        <v>13800000</v>
      </c>
      <c r="BI978" s="349" t="s">
        <v>113</v>
      </c>
      <c r="BJ978" s="328"/>
      <c r="BK978" s="328" t="s">
        <v>114</v>
      </c>
      <c r="BL978" s="328"/>
      <c r="BM978" s="392"/>
      <c r="BN978" s="328" t="s">
        <v>161</v>
      </c>
      <c r="BO978" s="328"/>
      <c r="BP978" s="328"/>
      <c r="BQ978" s="328" t="s">
        <v>108</v>
      </c>
      <c r="BR978" s="328" t="s">
        <v>108</v>
      </c>
      <c r="BS978" s="328" t="s">
        <v>108</v>
      </c>
      <c r="BT978" s="328" t="s">
        <v>108</v>
      </c>
      <c r="BU978" s="328" t="s">
        <v>9275</v>
      </c>
      <c r="BV978" s="328">
        <v>3043254284</v>
      </c>
      <c r="BW978" s="328" t="s">
        <v>9276</v>
      </c>
      <c r="BX978" s="328"/>
      <c r="BY978" s="328"/>
      <c r="BZ978" s="586"/>
      <c r="CA978" s="392" t="s">
        <v>109</v>
      </c>
      <c r="CB978" s="392" t="s">
        <v>109</v>
      </c>
      <c r="CC978" s="392" t="s">
        <v>109</v>
      </c>
      <c r="CD978" s="392"/>
      <c r="CE978" s="392"/>
      <c r="CF978" s="392"/>
      <c r="CG978" s="392"/>
      <c r="CH978" s="392"/>
      <c r="CI978" s="392"/>
      <c r="CJ978" s="392"/>
      <c r="CK978" s="392"/>
      <c r="CL978" s="392"/>
      <c r="CM978" s="392" t="s">
        <v>109</v>
      </c>
      <c r="CN978" s="392"/>
      <c r="CO978" s="297"/>
      <c r="CP978" s="297"/>
      <c r="CQ978" s="297"/>
      <c r="CR978" s="297"/>
      <c r="CS978" s="297"/>
      <c r="CT978" s="297"/>
      <c r="CU978" s="297"/>
      <c r="CV978" s="297"/>
      <c r="CW978" s="297"/>
      <c r="CX978" s="297"/>
      <c r="CY978" s="297"/>
      <c r="CZ978" s="297"/>
      <c r="DA978" s="297"/>
      <c r="DB978" s="297"/>
      <c r="DC978" s="297"/>
      <c r="DD978" s="297"/>
      <c r="DE978" s="297"/>
      <c r="DF978" s="297"/>
      <c r="DG978" s="297"/>
      <c r="DH978" s="297"/>
      <c r="DI978" s="297"/>
      <c r="DJ978" s="297"/>
      <c r="DK978" s="297"/>
      <c r="DL978" s="297"/>
      <c r="DM978" s="297"/>
      <c r="DN978" s="297"/>
      <c r="DO978" s="297"/>
      <c r="DP978" s="297"/>
      <c r="DQ978" s="297"/>
      <c r="DR978" s="297"/>
      <c r="DS978" s="297"/>
      <c r="DT978" s="297"/>
      <c r="DU978" s="297"/>
      <c r="DV978" s="297"/>
      <c r="DW978" s="297"/>
      <c r="DX978" s="297"/>
      <c r="DY978" s="297"/>
      <c r="DZ978" s="297"/>
      <c r="EA978" s="297"/>
      <c r="EB978" s="297"/>
      <c r="EC978" s="297"/>
      <c r="ED978" s="297"/>
      <c r="EE978" s="297"/>
      <c r="EF978" s="297"/>
      <c r="EG978" s="297"/>
      <c r="EH978" s="297"/>
      <c r="EI978" s="297"/>
      <c r="EJ978" s="297"/>
      <c r="EK978" s="297"/>
      <c r="EL978" s="297"/>
      <c r="EM978" s="297"/>
      <c r="EN978" s="297"/>
      <c r="EO978" s="297"/>
      <c r="EP978" s="297"/>
      <c r="EQ978" s="297"/>
      <c r="ER978" s="297"/>
      <c r="ES978" s="297"/>
      <c r="ET978" s="297"/>
      <c r="EU978" s="297"/>
      <c r="EV978" s="297"/>
      <c r="EW978" s="297"/>
      <c r="EX978" s="297"/>
      <c r="EY978" s="297"/>
      <c r="EZ978" s="297"/>
      <c r="FA978" s="297"/>
      <c r="FB978" s="297"/>
      <c r="FC978" s="297"/>
      <c r="FD978" s="297"/>
      <c r="FE978" s="297"/>
      <c r="FF978" s="297"/>
      <c r="FG978" s="297"/>
      <c r="FH978" s="297"/>
      <c r="FI978" s="297"/>
      <c r="FJ978" s="297"/>
      <c r="FK978" s="297"/>
      <c r="FL978" s="297"/>
      <c r="FM978" s="297"/>
      <c r="FN978" s="297"/>
      <c r="FO978" s="297"/>
      <c r="FP978" s="297"/>
      <c r="FQ978" s="297"/>
      <c r="FR978" s="297"/>
      <c r="FS978" s="297"/>
      <c r="FT978" s="297"/>
      <c r="FU978" s="297"/>
      <c r="FV978" s="297"/>
      <c r="FW978" s="297"/>
      <c r="FX978" s="297"/>
      <c r="FY978" s="297"/>
      <c r="FZ978" s="297"/>
      <c r="GA978" s="297"/>
      <c r="GB978" s="297"/>
      <c r="GC978" s="297"/>
      <c r="GD978" s="297"/>
      <c r="GE978" s="297"/>
      <c r="GF978" s="297"/>
      <c r="GG978" s="297"/>
      <c r="GH978" s="297"/>
      <c r="GI978" s="297"/>
      <c r="GJ978" s="297"/>
      <c r="GK978" s="297"/>
      <c r="GL978" s="297"/>
      <c r="GM978" s="297"/>
      <c r="GN978" s="297"/>
      <c r="GO978" s="297"/>
      <c r="GP978" s="297"/>
      <c r="GQ978" s="297"/>
      <c r="GR978" s="297"/>
      <c r="GS978" s="297"/>
      <c r="GT978" s="297"/>
      <c r="GU978" s="297"/>
      <c r="GV978" s="328"/>
      <c r="GW978" s="328"/>
      <c r="GX978" s="328"/>
      <c r="GY978" s="328"/>
      <c r="GZ978" s="328"/>
      <c r="HA978" s="328"/>
      <c r="HB978" s="328"/>
      <c r="HC978" s="328"/>
      <c r="HD978" s="328"/>
      <c r="HE978" s="328"/>
      <c r="HF978" s="328"/>
      <c r="HG978" s="328"/>
      <c r="HH978" s="328"/>
      <c r="HI978" s="328"/>
      <c r="HJ978" s="328"/>
      <c r="HK978" s="328"/>
      <c r="HL978" s="328"/>
      <c r="HM978" s="328"/>
      <c r="HN978" s="328"/>
      <c r="HO978" s="328"/>
      <c r="HP978" s="328"/>
      <c r="HQ978" s="328"/>
      <c r="HR978" s="328"/>
      <c r="HS978" s="328"/>
      <c r="HT978" s="328"/>
      <c r="HU978" s="328"/>
      <c r="HV978" s="328"/>
      <c r="HW978" s="328"/>
      <c r="HX978" s="328"/>
      <c r="HY978" s="328"/>
      <c r="HZ978" s="328"/>
      <c r="IA978" s="328"/>
      <c r="IB978" s="328"/>
      <c r="IC978" s="328"/>
      <c r="ID978" s="328"/>
      <c r="IE978" s="328"/>
      <c r="IF978" s="328"/>
      <c r="IG978" s="328"/>
      <c r="IH978" s="328"/>
      <c r="II978" s="328"/>
      <c r="IJ978" s="328"/>
      <c r="IK978" s="328"/>
      <c r="IL978" s="328"/>
      <c r="IM978" s="328"/>
      <c r="IN978" s="328"/>
      <c r="IO978" s="328"/>
      <c r="IP978" s="328"/>
      <c r="IQ978" s="328"/>
      <c r="IR978" s="328"/>
      <c r="IS978" s="328"/>
      <c r="IT978" s="328"/>
      <c r="IU978" s="328"/>
      <c r="IV978" s="328"/>
      <c r="IW978" s="328"/>
      <c r="IX978" s="328"/>
      <c r="IY978" s="328"/>
      <c r="IZ978" s="328"/>
      <c r="JA978" s="328"/>
      <c r="JB978" s="328"/>
      <c r="JC978" s="328"/>
      <c r="JD978" s="328"/>
      <c r="JE978" s="328"/>
      <c r="JF978" s="328"/>
      <c r="JG978" s="328"/>
      <c r="JH978" s="328"/>
      <c r="JI978" s="328"/>
      <c r="JJ978" s="328"/>
      <c r="JK978" s="328"/>
      <c r="JL978" s="328"/>
      <c r="JM978" s="328"/>
      <c r="JN978" s="328"/>
      <c r="JO978" s="328"/>
      <c r="JP978" s="328"/>
      <c r="JQ978" s="328"/>
      <c r="JR978" s="328"/>
      <c r="JS978" s="328"/>
      <c r="JT978" s="328"/>
      <c r="JU978" s="328"/>
      <c r="JV978" s="328"/>
      <c r="JW978" s="328"/>
      <c r="JX978" s="328"/>
      <c r="JY978" s="328"/>
      <c r="JZ978" s="328"/>
      <c r="KA978" s="328"/>
      <c r="KB978" s="328"/>
      <c r="KC978" s="328"/>
      <c r="KD978" s="328"/>
      <c r="KE978" s="328"/>
      <c r="KF978" s="328"/>
      <c r="KG978" s="328"/>
      <c r="KH978" s="328"/>
      <c r="KI978" s="328"/>
      <c r="KJ978" s="328"/>
      <c r="KK978" s="328"/>
      <c r="KL978" s="328"/>
      <c r="KM978" s="328"/>
      <c r="KN978" s="328"/>
      <c r="KO978" s="328"/>
      <c r="KP978" s="328"/>
      <c r="KQ978" s="328"/>
      <c r="KR978" s="328"/>
      <c r="KS978" s="328"/>
      <c r="KT978" s="328"/>
      <c r="KU978" s="328"/>
      <c r="KV978" s="328"/>
      <c r="KW978" s="328"/>
      <c r="KX978" s="328"/>
      <c r="KY978" s="328"/>
      <c r="KZ978" s="328"/>
      <c r="LA978" s="328"/>
      <c r="LB978" s="328"/>
      <c r="LC978" s="328"/>
      <c r="LD978" s="328"/>
      <c r="LE978" s="328"/>
      <c r="LF978" s="328"/>
      <c r="LG978" s="328"/>
      <c r="LH978" s="328"/>
      <c r="LI978" s="328"/>
      <c r="LJ978" s="328"/>
      <c r="LK978" s="328"/>
      <c r="LL978" s="328"/>
      <c r="LM978" s="328"/>
      <c r="LN978" s="328"/>
      <c r="LO978" s="328"/>
      <c r="LP978" s="328"/>
      <c r="LQ978" s="328"/>
      <c r="LR978" s="328"/>
      <c r="LS978" s="328"/>
      <c r="LT978" s="328"/>
      <c r="LU978" s="328"/>
      <c r="LV978" s="328"/>
      <c r="LW978" s="328"/>
      <c r="LX978" s="328"/>
      <c r="LY978" s="328"/>
      <c r="LZ978" s="328"/>
      <c r="MA978" s="328"/>
      <c r="MB978" s="328"/>
      <c r="MC978" s="328"/>
      <c r="MD978" s="328"/>
      <c r="ME978" s="328"/>
      <c r="MF978" s="328"/>
      <c r="MG978" s="328"/>
      <c r="MH978" s="328"/>
      <c r="MI978" s="328"/>
      <c r="MJ978" s="328"/>
      <c r="MK978" s="328"/>
      <c r="ML978" s="328"/>
      <c r="MM978" s="328"/>
      <c r="MN978" s="328"/>
      <c r="MO978" s="328"/>
      <c r="MP978" s="328"/>
      <c r="MQ978" s="328"/>
      <c r="MR978" s="328"/>
      <c r="MS978" s="328"/>
      <c r="MT978" s="328"/>
      <c r="MU978" s="328"/>
      <c r="MV978" s="328"/>
      <c r="MW978" s="328"/>
      <c r="MX978" s="328"/>
      <c r="MY978" s="328"/>
      <c r="MZ978" s="328"/>
      <c r="NA978" s="328"/>
      <c r="NB978" s="328"/>
      <c r="NC978" s="328"/>
      <c r="ND978" s="328"/>
      <c r="NE978" s="328"/>
      <c r="NF978" s="328"/>
      <c r="NG978" s="328"/>
      <c r="NH978" s="328"/>
      <c r="NI978" s="328"/>
      <c r="NJ978" s="328"/>
      <c r="NK978" s="328"/>
      <c r="NL978" s="328"/>
      <c r="NM978" s="328"/>
      <c r="NN978" s="328"/>
      <c r="NO978" s="328"/>
      <c r="NP978" s="328"/>
      <c r="NQ978" s="328"/>
      <c r="NR978" s="328"/>
      <c r="NS978" s="328"/>
      <c r="NT978" s="328"/>
      <c r="NU978" s="328"/>
      <c r="NV978" s="328"/>
      <c r="NW978" s="328"/>
      <c r="NX978" s="328"/>
      <c r="NY978" s="328"/>
      <c r="NZ978" s="328"/>
      <c r="OA978" s="328"/>
      <c r="OB978" s="328"/>
      <c r="OC978" s="328"/>
      <c r="OD978" s="328"/>
      <c r="OE978" s="328"/>
      <c r="OF978" s="328"/>
      <c r="OG978" s="328"/>
      <c r="OH978" s="328"/>
      <c r="OI978" s="328"/>
      <c r="OJ978" s="328"/>
      <c r="OK978" s="328"/>
      <c r="OL978" s="328"/>
      <c r="OM978" s="328"/>
      <c r="ON978" s="328"/>
      <c r="OO978" s="328"/>
      <c r="OP978" s="328"/>
      <c r="OQ978" s="328"/>
      <c r="OR978" s="328"/>
      <c r="OS978" s="328"/>
      <c r="OT978" s="328"/>
      <c r="OU978" s="328"/>
      <c r="OV978" s="328"/>
      <c r="OW978" s="328"/>
      <c r="OX978" s="328"/>
      <c r="OY978" s="328"/>
      <c r="OZ978" s="328"/>
      <c r="PA978" s="328"/>
      <c r="PB978" s="328"/>
      <c r="PC978" s="328"/>
      <c r="PD978" s="328"/>
      <c r="PE978" s="328"/>
      <c r="PF978" s="328"/>
      <c r="PG978" s="328"/>
      <c r="PH978" s="328"/>
      <c r="PI978" s="328"/>
      <c r="PJ978" s="328"/>
      <c r="PK978" s="328"/>
      <c r="PL978" s="328"/>
      <c r="PM978" s="328"/>
      <c r="PN978" s="328"/>
      <c r="PO978" s="328"/>
      <c r="PP978" s="328"/>
      <c r="PQ978" s="328"/>
      <c r="PR978" s="328"/>
      <c r="PS978" s="328"/>
      <c r="PT978" s="328"/>
      <c r="PU978" s="328"/>
      <c r="PV978" s="328"/>
      <c r="PW978" s="328"/>
      <c r="PX978" s="328"/>
      <c r="PY978" s="328"/>
      <c r="PZ978" s="328"/>
      <c r="QA978" s="328"/>
      <c r="QB978" s="328"/>
      <c r="QC978" s="328"/>
      <c r="QD978" s="328"/>
      <c r="QE978" s="328"/>
      <c r="QF978" s="328"/>
      <c r="QG978" s="328"/>
      <c r="QH978" s="328"/>
      <c r="QI978" s="328"/>
      <c r="QJ978" s="328"/>
      <c r="QK978" s="328"/>
      <c r="QL978" s="328"/>
      <c r="QM978" s="328"/>
      <c r="QN978" s="328"/>
      <c r="QO978" s="328"/>
      <c r="QP978" s="328"/>
      <c r="QQ978" s="328"/>
      <c r="QR978" s="328"/>
      <c r="QS978" s="328"/>
      <c r="QT978" s="328"/>
      <c r="QU978" s="328"/>
      <c r="QV978" s="328"/>
      <c r="QW978" s="328"/>
      <c r="QX978" s="328"/>
      <c r="QY978" s="328"/>
      <c r="QZ978" s="328"/>
      <c r="RA978" s="328"/>
      <c r="RB978" s="328"/>
      <c r="RC978" s="328"/>
      <c r="RD978" s="328"/>
      <c r="RE978" s="328"/>
      <c r="RF978" s="328"/>
      <c r="RG978" s="328"/>
      <c r="RH978" s="328"/>
      <c r="RI978" s="328"/>
      <c r="RJ978" s="328"/>
      <c r="RK978" s="328"/>
      <c r="RL978" s="328"/>
      <c r="RM978" s="328"/>
      <c r="RN978" s="328"/>
      <c r="RO978" s="328"/>
      <c r="RP978" s="328"/>
      <c r="RQ978" s="328"/>
      <c r="RR978" s="328"/>
      <c r="RS978" s="328"/>
      <c r="RT978" s="328"/>
      <c r="RU978" s="328"/>
      <c r="RV978" s="328"/>
      <c r="RW978" s="328"/>
      <c r="RX978" s="328"/>
      <c r="RY978" s="328"/>
      <c r="RZ978" s="328"/>
      <c r="SA978" s="328"/>
      <c r="SB978" s="328"/>
      <c r="SC978" s="328"/>
      <c r="SD978" s="328"/>
      <c r="SE978" s="328"/>
      <c r="SF978" s="328"/>
      <c r="SG978" s="328"/>
      <c r="SH978" s="328"/>
      <c r="SI978" s="328"/>
      <c r="SJ978" s="328"/>
      <c r="SK978" s="328"/>
      <c r="SL978" s="328"/>
      <c r="SM978" s="328"/>
      <c r="SN978" s="328"/>
      <c r="SO978" s="328"/>
      <c r="SP978" s="328"/>
      <c r="SQ978" s="328"/>
      <c r="SR978" s="328"/>
      <c r="SS978" s="328"/>
      <c r="ST978" s="328"/>
      <c r="SU978" s="328"/>
      <c r="SV978" s="328"/>
      <c r="SW978" s="328"/>
      <c r="SX978" s="328"/>
      <c r="SY978" s="328"/>
      <c r="SZ978" s="328"/>
      <c r="TA978" s="328"/>
      <c r="TB978" s="328"/>
      <c r="TC978" s="328"/>
      <c r="TD978" s="328"/>
      <c r="TE978" s="328"/>
      <c r="TF978" s="328"/>
      <c r="TG978" s="328"/>
      <c r="TH978" s="328"/>
      <c r="TI978" s="328"/>
      <c r="TJ978" s="328"/>
      <c r="TK978" s="328"/>
      <c r="TL978" s="328"/>
      <c r="TM978" s="328"/>
      <c r="TN978" s="328"/>
      <c r="TO978" s="328"/>
      <c r="TP978" s="328"/>
      <c r="TQ978" s="328"/>
      <c r="TR978" s="328"/>
      <c r="TS978" s="328"/>
      <c r="TT978" s="328"/>
      <c r="TU978" s="328"/>
      <c r="TV978" s="328"/>
      <c r="TW978" s="328"/>
      <c r="TX978" s="328"/>
      <c r="TY978" s="328"/>
      <c r="TZ978" s="328"/>
      <c r="UA978" s="328"/>
      <c r="UB978" s="328"/>
      <c r="UC978" s="328"/>
      <c r="UD978" s="328"/>
      <c r="UE978" s="328"/>
      <c r="UF978" s="328"/>
      <c r="UG978" s="328"/>
      <c r="UH978" s="328"/>
      <c r="UI978" s="328"/>
      <c r="UJ978" s="328"/>
      <c r="UK978" s="328"/>
      <c r="UL978" s="328"/>
      <c r="UM978" s="328"/>
      <c r="UN978" s="328"/>
      <c r="UO978" s="328"/>
      <c r="UP978" s="328"/>
      <c r="UQ978" s="328"/>
      <c r="UR978" s="328"/>
      <c r="US978" s="328"/>
      <c r="UT978" s="328"/>
      <c r="UU978" s="328"/>
      <c r="UV978" s="328"/>
      <c r="UW978" s="328"/>
      <c r="UX978" s="328"/>
      <c r="UY978" s="328"/>
      <c r="UZ978" s="328"/>
      <c r="VA978" s="328"/>
      <c r="VB978" s="328"/>
      <c r="VC978" s="328"/>
      <c r="VD978" s="328"/>
      <c r="VE978" s="328"/>
      <c r="VF978" s="328"/>
      <c r="VG978" s="328"/>
      <c r="VH978" s="328"/>
      <c r="VI978" s="328"/>
      <c r="VJ978" s="328"/>
      <c r="VK978" s="328"/>
      <c r="VL978" s="328"/>
      <c r="VM978" s="328"/>
      <c r="VN978" s="328"/>
      <c r="VO978" s="328"/>
      <c r="VP978" s="328"/>
      <c r="VQ978" s="328"/>
      <c r="VR978" s="328"/>
      <c r="VS978" s="328"/>
      <c r="VT978" s="328"/>
      <c r="VU978" s="328"/>
      <c r="VV978" s="328"/>
      <c r="VW978" s="348"/>
      <c r="VX978" s="156"/>
      <c r="VY978" s="156"/>
      <c r="VZ978" s="156"/>
      <c r="WA978" s="301"/>
      <c r="WB978" s="437"/>
      <c r="WC978" s="437"/>
      <c r="WD978" s="157"/>
      <c r="WE978" s="157"/>
      <c r="WF978" s="157"/>
      <c r="WG978" s="156"/>
      <c r="WH978" s="156"/>
      <c r="WI978" s="156"/>
      <c r="WJ978" s="156"/>
      <c r="WK978" s="156"/>
      <c r="WL978" s="156"/>
      <c r="WM978" s="156"/>
      <c r="WN978" s="156"/>
      <c r="WO978" s="156"/>
      <c r="WP978" s="157"/>
      <c r="WQ978" s="156"/>
      <c r="WR978" s="328"/>
      <c r="WS978" s="328"/>
      <c r="WT978" s="328"/>
      <c r="WU978" s="328"/>
      <c r="WV978" s="328"/>
      <c r="WW978" s="328"/>
      <c r="WX978" s="328"/>
      <c r="WY978" s="328"/>
      <c r="WZ978" s="328"/>
      <c r="XA978" s="328"/>
      <c r="XB978" s="328"/>
      <c r="XC978" s="328"/>
      <c r="XD978" s="328"/>
      <c r="XE978" s="328"/>
      <c r="XF978" s="328"/>
      <c r="XG978" s="328"/>
      <c r="XH978" s="328"/>
      <c r="XI978" s="328"/>
      <c r="XJ978" s="328"/>
      <c r="XK978" s="328"/>
      <c r="XL978" s="328"/>
      <c r="XM978" s="328"/>
      <c r="XN978" s="328"/>
      <c r="XO978" s="328"/>
      <c r="XP978" s="328"/>
      <c r="XQ978" s="328"/>
      <c r="XR978" s="328"/>
      <c r="XS978" s="328"/>
      <c r="XT978" s="328"/>
      <c r="XU978" s="328"/>
      <c r="XV978" s="328"/>
      <c r="XW978" s="328"/>
      <c r="XX978" s="328"/>
      <c r="XY978" s="328"/>
      <c r="XZ978" s="328"/>
      <c r="YA978" s="328"/>
      <c r="YB978" s="328"/>
      <c r="YC978" s="328"/>
      <c r="YD978" s="328"/>
      <c r="YE978" s="328"/>
      <c r="YF978" s="328"/>
      <c r="YG978" s="328"/>
      <c r="YH978" s="328"/>
      <c r="YI978" s="328"/>
      <c r="YJ978" s="328"/>
      <c r="YK978" s="328"/>
      <c r="YL978" s="328"/>
      <c r="YM978" s="328"/>
      <c r="YN978" s="328"/>
      <c r="YO978" s="328"/>
      <c r="YP978" s="328"/>
      <c r="YQ978" s="328"/>
      <c r="YR978" s="328"/>
      <c r="YS978" s="328"/>
      <c r="YT978" s="328"/>
      <c r="YU978" s="328"/>
      <c r="YV978" s="328"/>
      <c r="YW978" s="328"/>
      <c r="YX978" s="328"/>
      <c r="YY978" s="328"/>
      <c r="YZ978" s="328"/>
      <c r="ZA978" s="328"/>
      <c r="ZB978" s="328"/>
      <c r="ZC978" s="328"/>
      <c r="ZD978" s="328"/>
      <c r="ZE978" s="328"/>
      <c r="ZF978" s="328"/>
      <c r="ZG978" s="328"/>
      <c r="ZH978" s="328"/>
      <c r="ZI978" s="328"/>
      <c r="ZJ978" s="328"/>
      <c r="ZK978" s="328"/>
      <c r="ZL978" s="328"/>
      <c r="ZM978" s="328"/>
      <c r="ZN978" s="328"/>
      <c r="ZO978" s="328"/>
      <c r="ZP978" s="328"/>
      <c r="ZQ978" s="328"/>
      <c r="ZR978" s="328"/>
      <c r="ZS978" s="328"/>
      <c r="ZT978" s="328"/>
      <c r="ZU978" s="328"/>
      <c r="ZV978" s="328"/>
      <c r="ZW978" s="328"/>
      <c r="ZX978" s="328"/>
      <c r="ZY978" s="328"/>
      <c r="ZZ978" s="328"/>
      <c r="AAA978" s="328"/>
      <c r="AAB978" s="328"/>
      <c r="AAC978" s="328"/>
      <c r="AAD978" s="328"/>
      <c r="AAE978" s="328"/>
      <c r="AAF978" s="328"/>
      <c r="AAG978" s="328"/>
      <c r="AAH978" s="328"/>
      <c r="AAI978" s="328"/>
      <c r="AAJ978" s="328"/>
      <c r="AAK978" s="328"/>
      <c r="AAL978" s="328"/>
      <c r="AAM978" s="328"/>
      <c r="AAN978" s="328"/>
      <c r="AAO978" s="328"/>
      <c r="AAP978" s="328"/>
      <c r="AAQ978" s="328"/>
      <c r="AAR978" s="328"/>
      <c r="AAS978" s="328"/>
      <c r="AAT978" s="328"/>
      <c r="AAU978" s="328"/>
      <c r="AAV978" s="328"/>
      <c r="AAW978" s="328"/>
      <c r="AAX978" s="328"/>
      <c r="AAY978" s="328"/>
      <c r="AAZ978" s="328"/>
      <c r="ABA978" s="328"/>
      <c r="ABB978" s="328"/>
      <c r="ABC978" s="328"/>
      <c r="ABD978" s="328"/>
      <c r="ABE978" s="328"/>
      <c r="ABF978" s="328"/>
      <c r="ABG978" s="328"/>
      <c r="ABH978" s="328"/>
      <c r="ABI978" s="328"/>
      <c r="ABJ978" s="328"/>
      <c r="ABK978" s="328"/>
      <c r="ABL978" s="328"/>
      <c r="ABM978" s="328"/>
      <c r="ABN978" s="328"/>
      <c r="ABO978" s="328"/>
      <c r="ABP978" s="328"/>
      <c r="ABQ978" s="328"/>
      <c r="ABR978" s="328"/>
      <c r="ABS978" s="328"/>
      <c r="ABT978" s="328"/>
      <c r="ABU978" s="328"/>
      <c r="ABV978" s="328"/>
      <c r="ABW978" s="328"/>
      <c r="ABX978" s="328"/>
      <c r="ABY978" s="328"/>
      <c r="ABZ978" s="328"/>
      <c r="ACA978" s="328"/>
      <c r="ACB978" s="328"/>
      <c r="ACC978" s="328"/>
      <c r="ACD978" s="328"/>
      <c r="ACE978" s="328"/>
      <c r="ACF978" s="328"/>
      <c r="ACG978" s="328"/>
      <c r="ACH978" s="328"/>
      <c r="ACI978" s="328"/>
      <c r="ACJ978" s="328"/>
      <c r="ACK978" s="328"/>
      <c r="ACL978" s="328"/>
      <c r="ACM978" s="328"/>
      <c r="ACN978" s="328"/>
      <c r="ACO978" s="328"/>
      <c r="ACP978" s="328"/>
      <c r="ACQ978" s="328"/>
      <c r="ACR978" s="328"/>
      <c r="ACS978" s="328"/>
      <c r="ACT978" s="328"/>
      <c r="ACU978" s="328"/>
      <c r="ACV978" s="328"/>
      <c r="ACW978" s="328"/>
      <c r="ACX978" s="328"/>
      <c r="ACY978" s="328"/>
      <c r="ACZ978" s="328"/>
      <c r="ADA978" s="328"/>
      <c r="ADB978" s="328"/>
      <c r="ADC978" s="328"/>
      <c r="ADD978" s="328"/>
      <c r="ADE978" s="328"/>
      <c r="ADF978" s="328"/>
      <c r="ADG978" s="328"/>
      <c r="ADH978" s="328"/>
      <c r="ADI978" s="328"/>
      <c r="ADJ978" s="328"/>
      <c r="ADK978" s="328"/>
      <c r="ADL978" s="328"/>
      <c r="ADM978" s="328"/>
      <c r="ADN978" s="328"/>
      <c r="ADO978" s="328"/>
      <c r="ADP978" s="328"/>
      <c r="ADQ978" s="328"/>
      <c r="ADR978" s="328"/>
      <c r="ADS978" s="328"/>
      <c r="ADT978" s="328"/>
      <c r="ADU978" s="328"/>
      <c r="ADV978" s="328"/>
      <c r="ADW978" s="328"/>
      <c r="ADX978" s="328"/>
      <c r="ADY978" s="328"/>
      <c r="ADZ978" s="328"/>
      <c r="AEA978" s="328"/>
      <c r="AEB978" s="328"/>
      <c r="AEC978" s="328"/>
      <c r="AED978" s="328"/>
      <c r="AEE978" s="328"/>
      <c r="AEF978" s="328"/>
      <c r="AEG978" s="328"/>
      <c r="AEH978" s="328"/>
      <c r="AEI978" s="328"/>
      <c r="AEJ978" s="328"/>
      <c r="AEK978" s="328"/>
      <c r="AEL978" s="328"/>
      <c r="AEM978" s="328"/>
      <c r="AEN978" s="328"/>
      <c r="AEO978" s="328"/>
      <c r="AEP978" s="328"/>
      <c r="AEQ978" s="328"/>
      <c r="AER978" s="328"/>
      <c r="AES978" s="328"/>
      <c r="AET978" s="328"/>
      <c r="AEU978" s="328"/>
      <c r="AEV978" s="328"/>
      <c r="AEW978" s="328"/>
      <c r="AEX978" s="328"/>
      <c r="AEY978" s="328"/>
      <c r="AEZ978" s="328"/>
      <c r="AFA978" s="328"/>
      <c r="AFB978" s="328"/>
      <c r="AFC978" s="328"/>
      <c r="AFD978" s="328"/>
      <c r="AFE978" s="328"/>
      <c r="AFF978" s="328"/>
      <c r="AFG978" s="328"/>
      <c r="AFH978" s="328"/>
      <c r="AFI978" s="328"/>
      <c r="AFJ978" s="328"/>
      <c r="AFK978" s="328"/>
      <c r="AFL978" s="328"/>
      <c r="AFM978" s="328"/>
      <c r="AFN978" s="328"/>
      <c r="AFO978" s="328"/>
      <c r="AFP978" s="328"/>
      <c r="AFQ978" s="328"/>
      <c r="AFR978" s="328"/>
      <c r="AFS978" s="328"/>
      <c r="AFT978" s="328"/>
      <c r="AFU978" s="328"/>
      <c r="AFV978" s="328"/>
      <c r="AFW978" s="328"/>
      <c r="AFX978" s="328"/>
      <c r="AFY978" s="328"/>
      <c r="AFZ978" s="328"/>
      <c r="AGA978" s="328"/>
      <c r="AGB978" s="328"/>
      <c r="AGC978" s="328"/>
      <c r="AGD978" s="328"/>
      <c r="AGE978" s="328"/>
      <c r="AGF978" s="328"/>
      <c r="AGG978" s="328"/>
      <c r="AGH978" s="328"/>
      <c r="AGI978" s="328"/>
      <c r="AGJ978" s="328"/>
      <c r="AGK978" s="328"/>
      <c r="AGL978" s="328"/>
      <c r="AGM978" s="328"/>
      <c r="AGN978" s="328"/>
      <c r="AGO978" s="328"/>
      <c r="AGP978" s="328"/>
      <c r="AGQ978" s="328"/>
      <c r="AGR978" s="328"/>
      <c r="AGS978" s="328"/>
      <c r="AGT978" s="328"/>
      <c r="AGU978" s="328"/>
      <c r="AGV978" s="328"/>
      <c r="AGW978" s="328"/>
      <c r="AGX978" s="328"/>
      <c r="AGY978" s="328"/>
      <c r="AGZ978" s="328"/>
      <c r="AHA978" s="328"/>
      <c r="AHB978" s="328"/>
      <c r="AHC978" s="328"/>
      <c r="AHD978" s="328"/>
      <c r="AHE978" s="328"/>
      <c r="AHF978" s="328"/>
      <c r="AHG978" s="328"/>
      <c r="AHH978" s="328"/>
      <c r="AHI978" s="328"/>
      <c r="AHJ978" s="328"/>
      <c r="AHK978" s="328"/>
      <c r="AHL978" s="328"/>
      <c r="AHM978" s="328"/>
      <c r="AHN978" s="328"/>
      <c r="AHO978" s="328"/>
      <c r="AHP978" s="328"/>
      <c r="AHQ978" s="328"/>
      <c r="AHR978" s="328"/>
      <c r="AHS978" s="328"/>
      <c r="AHT978" s="328"/>
      <c r="AHU978" s="328"/>
      <c r="AHV978" s="328"/>
      <c r="AHW978" s="328"/>
      <c r="AHX978" s="328"/>
      <c r="AHY978" s="328"/>
      <c r="AHZ978" s="328"/>
      <c r="AIA978" s="328"/>
      <c r="AIB978" s="328"/>
      <c r="AIC978" s="328"/>
      <c r="AID978" s="328"/>
      <c r="AIE978" s="328"/>
      <c r="AIF978" s="328"/>
      <c r="AIG978" s="328"/>
      <c r="AIH978" s="328"/>
      <c r="AII978" s="328"/>
      <c r="AIJ978" s="328"/>
      <c r="AIK978" s="328"/>
      <c r="AIL978" s="328"/>
      <c r="AIM978" s="328"/>
      <c r="AIN978" s="328"/>
      <c r="AIO978" s="328"/>
      <c r="AIP978" s="328"/>
      <c r="AIQ978" s="328"/>
      <c r="AIR978" s="328"/>
      <c r="AIS978" s="328"/>
      <c r="AIT978" s="328"/>
      <c r="AIU978" s="328"/>
      <c r="AIV978" s="328"/>
      <c r="AIW978" s="328"/>
      <c r="AIX978" s="328"/>
      <c r="AIY978" s="328"/>
      <c r="AIZ978" s="328"/>
      <c r="AJA978" s="328"/>
      <c r="AJB978" s="328"/>
      <c r="AJC978" s="328"/>
      <c r="AJD978" s="328"/>
      <c r="AJE978" s="328"/>
      <c r="AJF978" s="328"/>
      <c r="AJG978" s="328"/>
      <c r="AJH978" s="328"/>
      <c r="AJI978" s="328"/>
      <c r="AJJ978" s="328"/>
      <c r="AJK978" s="328"/>
      <c r="AJL978" s="328"/>
      <c r="AJM978" s="328"/>
      <c r="AJN978" s="328"/>
      <c r="AJO978" s="328"/>
      <c r="AJP978" s="328"/>
      <c r="AJQ978" s="328"/>
      <c r="AJR978" s="328"/>
      <c r="AJS978" s="328"/>
      <c r="AJT978" s="328"/>
      <c r="AJU978" s="328"/>
      <c r="AJV978" s="328"/>
      <c r="AJW978" s="328"/>
      <c r="AJX978" s="328"/>
      <c r="AJY978" s="328"/>
      <c r="AJZ978" s="328"/>
      <c r="AKA978" s="328"/>
      <c r="AKB978" s="328"/>
      <c r="AKC978" s="328"/>
      <c r="AKD978" s="328"/>
      <c r="AKE978" s="328"/>
      <c r="AKF978" s="328"/>
      <c r="AKG978" s="328"/>
      <c r="AKH978" s="328"/>
      <c r="AKI978" s="328"/>
      <c r="AKJ978" s="328"/>
      <c r="AKK978" s="328"/>
      <c r="AKL978" s="328"/>
      <c r="AKM978" s="328"/>
      <c r="AKN978" s="328"/>
      <c r="AKO978" s="328"/>
      <c r="AKP978" s="328"/>
      <c r="AKQ978" s="328"/>
      <c r="AKR978" s="328"/>
      <c r="AKS978" s="328"/>
      <c r="AKT978" s="328"/>
      <c r="AKU978" s="328"/>
      <c r="AKV978" s="328"/>
      <c r="AKW978" s="328"/>
      <c r="AKX978" s="328"/>
      <c r="AKY978" s="328"/>
      <c r="AKZ978" s="328"/>
      <c r="ALA978" s="328"/>
      <c r="ALB978" s="328"/>
      <c r="ALC978" s="328"/>
      <c r="ALD978" s="328"/>
      <c r="ALE978" s="328"/>
      <c r="ALF978" s="328"/>
      <c r="ALG978" s="328"/>
      <c r="ALH978" s="328"/>
      <c r="ALI978" s="328"/>
      <c r="ALJ978" s="328"/>
      <c r="ALK978" s="328"/>
      <c r="ALL978" s="328"/>
      <c r="ALM978" s="328"/>
      <c r="ALN978" s="328"/>
      <c r="ALO978" s="328"/>
      <c r="ALP978" s="328"/>
      <c r="ALQ978" s="328"/>
      <c r="ALR978" s="328"/>
      <c r="ALS978" s="328"/>
      <c r="ALT978" s="328"/>
      <c r="ALU978" s="328"/>
      <c r="ALV978" s="328"/>
      <c r="ALW978" s="328"/>
      <c r="ALX978" s="328"/>
      <c r="ALY978" s="328"/>
      <c r="ALZ978" s="328"/>
      <c r="AMA978" s="328"/>
      <c r="AMB978" s="328"/>
      <c r="AMC978" s="328"/>
      <c r="AMD978" s="328"/>
      <c r="AME978" s="328"/>
      <c r="AMF978" s="328"/>
      <c r="AMG978" s="328"/>
      <c r="AMH978" s="328"/>
      <c r="AMI978" s="328"/>
      <c r="AMJ978" s="328"/>
      <c r="AMK978" s="328"/>
      <c r="AML978" s="328"/>
      <c r="AMM978" s="328"/>
      <c r="AMN978" s="328"/>
      <c r="AMO978" s="328"/>
      <c r="AMP978" s="328"/>
      <c r="AMQ978" s="328"/>
      <c r="AMR978" s="328"/>
      <c r="AMS978" s="328"/>
      <c r="AMT978" s="328"/>
      <c r="AMU978" s="328"/>
      <c r="AMV978" s="328"/>
      <c r="AMW978" s="328"/>
      <c r="AMX978" s="328"/>
      <c r="AMY978" s="328"/>
      <c r="AMZ978" s="328"/>
      <c r="ANA978" s="328"/>
      <c r="ANB978" s="328"/>
      <c r="ANC978" s="328"/>
      <c r="AND978" s="328"/>
      <c r="ANE978" s="328"/>
      <c r="ANF978" s="328"/>
      <c r="ANG978" s="328"/>
      <c r="ANH978" s="328"/>
      <c r="ANI978" s="328"/>
      <c r="ANJ978" s="328"/>
      <c r="ANK978" s="328"/>
      <c r="ANL978" s="328"/>
      <c r="ANM978" s="328"/>
      <c r="ANN978" s="328"/>
      <c r="ANO978" s="328"/>
      <c r="ANP978" s="328"/>
      <c r="ANQ978" s="328"/>
      <c r="ANR978" s="328"/>
      <c r="ANS978" s="328"/>
      <c r="ANT978" s="328"/>
      <c r="ANU978" s="328"/>
      <c r="ANV978" s="328"/>
      <c r="ANW978" s="328"/>
      <c r="ANX978" s="328"/>
      <c r="ANY978" s="328"/>
      <c r="ANZ978" s="328"/>
      <c r="AOA978" s="328"/>
      <c r="AOB978" s="328"/>
      <c r="AOC978" s="328"/>
      <c r="AOD978" s="328"/>
      <c r="AOE978" s="328"/>
      <c r="AOF978" s="328"/>
      <c r="AOG978" s="328"/>
      <c r="AOH978" s="328"/>
      <c r="AOI978" s="328"/>
      <c r="AOJ978" s="328"/>
      <c r="AOK978" s="328"/>
      <c r="AOL978" s="328"/>
      <c r="AOM978" s="328"/>
      <c r="AON978" s="328"/>
      <c r="AOO978" s="328"/>
      <c r="AOP978" s="328"/>
      <c r="AOQ978" s="328"/>
      <c r="AOR978" s="328"/>
      <c r="AOS978" s="328"/>
      <c r="AOT978" s="328"/>
      <c r="AOU978" s="328"/>
      <c r="AOV978" s="328"/>
      <c r="AOW978" s="328"/>
      <c r="AOX978" s="328"/>
      <c r="AOY978" s="328"/>
      <c r="AOZ978" s="328"/>
      <c r="APA978" s="328"/>
      <c r="APB978" s="328"/>
      <c r="APC978" s="328"/>
      <c r="APD978" s="328"/>
      <c r="APE978" s="328"/>
      <c r="APF978" s="328"/>
      <c r="APG978" s="328"/>
      <c r="APH978" s="328"/>
      <c r="API978" s="328"/>
      <c r="APJ978" s="328"/>
      <c r="APK978" s="328"/>
      <c r="APL978" s="328"/>
      <c r="APM978" s="328"/>
      <c r="APN978" s="328"/>
      <c r="APO978" s="328"/>
      <c r="APP978" s="328"/>
      <c r="APQ978" s="328"/>
      <c r="APR978" s="328"/>
      <c r="APS978" s="328"/>
      <c r="APT978" s="328"/>
      <c r="APU978" s="328"/>
      <c r="APV978" s="328"/>
      <c r="APW978" s="328"/>
      <c r="APX978" s="328"/>
      <c r="APY978" s="328"/>
      <c r="APZ978" s="328"/>
      <c r="AQA978" s="328"/>
      <c r="AQB978" s="328"/>
      <c r="AQC978" s="328"/>
      <c r="AQD978" s="328"/>
      <c r="AQE978" s="328"/>
      <c r="AQF978" s="328"/>
      <c r="AQG978" s="328"/>
      <c r="AQH978" s="328"/>
      <c r="AQI978" s="328"/>
      <c r="AQJ978" s="328"/>
      <c r="AQK978" s="328"/>
      <c r="AQL978" s="328"/>
      <c r="AQM978" s="328"/>
      <c r="AQN978" s="328"/>
      <c r="AQO978" s="328"/>
      <c r="AQP978" s="328"/>
      <c r="AQQ978" s="328"/>
      <c r="AQR978" s="328"/>
      <c r="AQS978" s="328"/>
      <c r="AQT978" s="328"/>
      <c r="AQU978" s="328"/>
      <c r="AQV978" s="328"/>
      <c r="AQW978" s="328"/>
      <c r="AQX978" s="328"/>
      <c r="AQY978" s="328"/>
      <c r="AQZ978" s="328"/>
      <c r="ARA978" s="328"/>
      <c r="ARB978" s="328"/>
      <c r="ARC978" s="328"/>
      <c r="ARD978" s="328"/>
      <c r="ARE978" s="328"/>
      <c r="ARF978" s="328"/>
      <c r="ARG978" s="328"/>
      <c r="ARH978" s="328"/>
      <c r="ARI978" s="328"/>
      <c r="ARJ978" s="328"/>
      <c r="ARK978" s="328"/>
      <c r="ARL978" s="328"/>
      <c r="ARM978" s="328"/>
      <c r="ARN978" s="328"/>
      <c r="ARO978" s="328"/>
      <c r="ARP978" s="328"/>
      <c r="ARQ978" s="328"/>
      <c r="ARR978" s="328"/>
      <c r="ARS978" s="328"/>
      <c r="ART978" s="328"/>
      <c r="ARU978" s="328"/>
      <c r="ARV978" s="328"/>
      <c r="ARW978" s="328"/>
      <c r="ARX978" s="328"/>
      <c r="ARY978" s="328"/>
      <c r="ARZ978" s="328"/>
      <c r="ASA978" s="328"/>
      <c r="ASB978" s="328"/>
      <c r="ASC978" s="328"/>
      <c r="ASD978" s="328"/>
      <c r="ASE978" s="328"/>
      <c r="ASF978" s="328"/>
      <c r="ASG978" s="328"/>
      <c r="ASH978" s="328"/>
      <c r="ASI978" s="328"/>
      <c r="ASJ978" s="328"/>
      <c r="ASK978" s="328"/>
      <c r="ASL978" s="328"/>
      <c r="ASM978" s="328"/>
      <c r="ASN978" s="328"/>
      <c r="ASO978" s="328"/>
      <c r="ASP978" s="328"/>
      <c r="ASQ978" s="328"/>
      <c r="ASR978" s="328"/>
      <c r="ASS978" s="328"/>
      <c r="AST978" s="328"/>
      <c r="ASU978" s="328"/>
      <c r="ASV978" s="328"/>
      <c r="ASW978" s="328"/>
      <c r="ASX978" s="328"/>
      <c r="ASY978" s="328"/>
      <c r="ASZ978" s="328"/>
      <c r="ATA978" s="328"/>
      <c r="ATB978" s="328"/>
      <c r="ATC978" s="328"/>
      <c r="ATD978" s="328"/>
      <c r="ATE978" s="328"/>
      <c r="ATF978" s="328"/>
      <c r="ATG978" s="328"/>
      <c r="ATH978" s="328"/>
      <c r="ATI978" s="328"/>
      <c r="ATJ978" s="328"/>
      <c r="ATK978" s="328"/>
      <c r="ATL978" s="328"/>
      <c r="ATM978" s="328"/>
      <c r="ATN978" s="328"/>
      <c r="ATO978" s="328"/>
      <c r="ATP978" s="328"/>
      <c r="ATQ978" s="328"/>
      <c r="ATR978" s="328"/>
      <c r="ATS978" s="328"/>
      <c r="ATT978" s="328"/>
      <c r="ATU978" s="328"/>
      <c r="ATV978" s="328"/>
      <c r="ATW978" s="328"/>
      <c r="ATX978" s="328"/>
      <c r="ATY978" s="328"/>
      <c r="ATZ978" s="328"/>
      <c r="AUA978" s="328"/>
      <c r="AUB978" s="328"/>
      <c r="AUC978" s="328"/>
      <c r="AUD978" s="328"/>
      <c r="AUE978" s="328"/>
      <c r="AUF978" s="328"/>
      <c r="AUG978" s="328"/>
      <c r="AUH978" s="328"/>
      <c r="AUI978" s="328"/>
      <c r="AUJ978" s="328"/>
      <c r="AUK978" s="328"/>
      <c r="AUL978" s="328"/>
      <c r="AUM978" s="328"/>
      <c r="AUN978" s="328"/>
      <c r="AUO978" s="328"/>
      <c r="AUP978" s="328"/>
      <c r="AUQ978" s="328"/>
      <c r="AUR978" s="328"/>
      <c r="AUS978" s="328"/>
      <c r="AUT978" s="328"/>
      <c r="AUU978" s="328"/>
      <c r="AUV978" s="328"/>
      <c r="AUW978" s="328"/>
      <c r="AUX978" s="328"/>
      <c r="AUY978" s="328"/>
      <c r="AUZ978" s="328"/>
      <c r="AVA978" s="328"/>
      <c r="AVB978" s="328"/>
      <c r="AVC978" s="328"/>
      <c r="AVD978" s="328"/>
      <c r="AVE978" s="328"/>
      <c r="AVF978" s="328"/>
      <c r="AVG978" s="328"/>
      <c r="AVH978" s="328"/>
      <c r="AVI978" s="328"/>
      <c r="AVJ978" s="328"/>
      <c r="AVK978" s="328"/>
      <c r="AVL978" s="348"/>
      <c r="AVM978" s="156"/>
      <c r="AVN978" s="156"/>
      <c r="AVO978" s="301"/>
      <c r="AVP978" s="166"/>
      <c r="AVQ978" s="497"/>
      <c r="AVR978" s="497"/>
      <c r="AVS978" s="392"/>
      <c r="AVT978" s="392"/>
      <c r="AVU978" s="392"/>
      <c r="AVV978" s="392"/>
      <c r="AVW978" s="392"/>
      <c r="AVX978" s="392"/>
      <c r="AVY978" s="392"/>
      <c r="AVZ978" s="392"/>
      <c r="AWA978" s="392"/>
      <c r="AWB978" s="392"/>
      <c r="AWC978" s="392"/>
      <c r="AWD978" s="392"/>
      <c r="AWE978" s="392"/>
      <c r="AWF978" s="497"/>
      <c r="AWG978" s="328"/>
      <c r="AWH978" s="328"/>
      <c r="AWI978" s="328"/>
      <c r="AWJ978" s="328"/>
      <c r="AWK978" s="328"/>
      <c r="AWL978" s="328"/>
      <c r="AWM978" s="328"/>
      <c r="AWN978" s="328"/>
      <c r="AWO978" s="328"/>
      <c r="AWP978" s="328"/>
      <c r="AWQ978" s="328"/>
      <c r="AWR978" s="328"/>
      <c r="AWS978" s="328"/>
      <c r="AWT978" s="328"/>
      <c r="AWU978" s="328"/>
      <c r="AWV978" s="328"/>
      <c r="AWW978" s="328"/>
      <c r="AWX978" s="328"/>
      <c r="AWY978" s="328"/>
      <c r="AWZ978" s="328"/>
      <c r="AXA978" s="328"/>
      <c r="AXB978" s="328"/>
      <c r="AXC978" s="328"/>
      <c r="AXD978" s="328"/>
      <c r="AXE978" s="328"/>
      <c r="AXF978" s="328"/>
      <c r="AXG978" s="328"/>
      <c r="AXH978" s="328"/>
      <c r="AXI978" s="328"/>
      <c r="AXJ978" s="328"/>
      <c r="AXK978" s="328"/>
      <c r="AXL978" s="328"/>
      <c r="AXM978" s="328"/>
      <c r="AXN978" s="328"/>
      <c r="AXO978" s="328"/>
      <c r="AXP978" s="328"/>
      <c r="AXQ978" s="328"/>
      <c r="AXR978" s="328"/>
      <c r="AXS978" s="328"/>
      <c r="AXT978" s="328"/>
      <c r="AXU978" s="328"/>
      <c r="AXV978" s="328"/>
      <c r="AXW978" s="328"/>
      <c r="AXX978" s="328"/>
      <c r="AXY978" s="328"/>
      <c r="AXZ978" s="328"/>
      <c r="AYA978" s="328"/>
      <c r="AYB978" s="328"/>
      <c r="AYC978" s="328"/>
      <c r="AYD978" s="328"/>
      <c r="AYE978" s="328"/>
      <c r="AYF978" s="328"/>
      <c r="AYG978" s="328"/>
      <c r="AYH978" s="328"/>
      <c r="AYI978" s="328"/>
      <c r="AYJ978" s="328"/>
      <c r="AYK978" s="328"/>
      <c r="AYL978" s="328"/>
      <c r="AYM978" s="328"/>
      <c r="AYN978" s="328"/>
      <c r="AYO978" s="328"/>
      <c r="AYP978" s="328"/>
      <c r="AYQ978" s="328"/>
      <c r="AYR978" s="328"/>
      <c r="AYS978" s="328"/>
      <c r="AYT978" s="328"/>
      <c r="AYU978" s="328"/>
      <c r="AYV978" s="328"/>
      <c r="AYW978" s="328"/>
      <c r="AYX978" s="328"/>
      <c r="AYY978" s="328"/>
      <c r="AYZ978" s="328"/>
      <c r="AZA978" s="328"/>
      <c r="AZB978" s="328"/>
      <c r="AZC978" s="328"/>
      <c r="AZD978" s="328"/>
      <c r="AZE978" s="328"/>
      <c r="AZF978" s="328"/>
      <c r="AZG978" s="328"/>
      <c r="AZH978" s="328"/>
      <c r="AZI978" s="328"/>
      <c r="AZJ978" s="328"/>
      <c r="AZK978" s="328"/>
      <c r="AZL978" s="328"/>
      <c r="AZM978" s="328"/>
      <c r="AZN978" s="328"/>
      <c r="AZO978" s="328"/>
      <c r="AZP978" s="328"/>
      <c r="AZQ978" s="328"/>
      <c r="AZR978" s="328"/>
      <c r="AZS978" s="328"/>
      <c r="AZT978" s="328"/>
      <c r="AZU978" s="328"/>
      <c r="AZV978" s="328"/>
      <c r="AZW978" s="328"/>
      <c r="AZX978" s="328"/>
      <c r="AZY978" s="328"/>
      <c r="AZZ978" s="328"/>
      <c r="BAA978" s="328"/>
      <c r="BAB978" s="328"/>
      <c r="BAC978" s="328"/>
      <c r="BAD978" s="328"/>
      <c r="BAE978" s="328"/>
      <c r="BAF978" s="328"/>
      <c r="BAG978" s="328"/>
      <c r="BAH978" s="328"/>
      <c r="BAI978" s="328"/>
      <c r="BAJ978" s="328"/>
      <c r="BAK978" s="328"/>
      <c r="BAL978" s="328"/>
      <c r="BAM978" s="328"/>
      <c r="BAN978" s="328"/>
      <c r="BAO978" s="328"/>
      <c r="BAP978" s="328"/>
      <c r="BAQ978" s="328"/>
      <c r="BAR978" s="328"/>
      <c r="BAS978" s="328"/>
      <c r="BAT978" s="328"/>
      <c r="BAU978" s="328"/>
      <c r="BAV978" s="328"/>
      <c r="BAW978" s="328"/>
      <c r="BAX978" s="328"/>
      <c r="BAY978" s="328"/>
      <c r="BAZ978" s="328"/>
      <c r="BBA978" s="328"/>
      <c r="BBB978" s="328"/>
      <c r="BBC978" s="328"/>
      <c r="BBD978" s="328"/>
      <c r="BBE978" s="328"/>
      <c r="BBF978" s="328"/>
      <c r="BBG978" s="328"/>
      <c r="BBH978" s="328"/>
      <c r="BBI978" s="328"/>
      <c r="BBJ978" s="328"/>
      <c r="BBK978" s="328"/>
      <c r="BBL978" s="328"/>
      <c r="BBM978" s="328"/>
      <c r="BBN978" s="328"/>
      <c r="BBO978" s="328"/>
      <c r="BBP978" s="328"/>
      <c r="BBQ978" s="328"/>
      <c r="BBR978" s="328"/>
      <c r="BBS978" s="328"/>
      <c r="BBT978" s="328"/>
      <c r="BBU978" s="328"/>
      <c r="BBV978" s="328"/>
      <c r="BBW978" s="328"/>
      <c r="BBX978" s="328"/>
      <c r="BBY978" s="328"/>
      <c r="BBZ978" s="328"/>
      <c r="BCA978" s="328"/>
      <c r="BCB978" s="328"/>
      <c r="BCC978" s="328"/>
      <c r="BCD978" s="328"/>
      <c r="BCE978" s="328"/>
      <c r="BCF978" s="328"/>
      <c r="BCG978" s="328"/>
      <c r="BCH978" s="328"/>
      <c r="BCI978" s="328"/>
      <c r="BCJ978" s="328"/>
      <c r="BCK978" s="328"/>
      <c r="BCL978" s="328"/>
      <c r="BCM978" s="328"/>
      <c r="BCN978" s="328"/>
      <c r="BCO978" s="328"/>
      <c r="BCP978" s="328"/>
      <c r="BCQ978" s="328"/>
      <c r="BCR978" s="328"/>
      <c r="BCS978" s="328"/>
      <c r="BCT978" s="328"/>
      <c r="BCU978" s="328"/>
      <c r="BCV978" s="328"/>
      <c r="BCW978" s="328"/>
      <c r="BCX978" s="328"/>
      <c r="BCY978" s="328"/>
      <c r="BCZ978" s="328"/>
      <c r="BDA978" s="328"/>
      <c r="BDB978" s="328"/>
      <c r="BDC978" s="328"/>
      <c r="BDD978" s="328"/>
      <c r="BDE978" s="328"/>
      <c r="BDF978" s="328"/>
      <c r="BDG978" s="328"/>
      <c r="BDH978" s="328"/>
      <c r="BDI978" s="328"/>
      <c r="BDJ978" s="328"/>
      <c r="BDK978" s="328"/>
      <c r="BDL978" s="328"/>
      <c r="BDM978" s="328"/>
      <c r="BDN978" s="328"/>
      <c r="BDO978" s="328"/>
      <c r="BDP978" s="328"/>
      <c r="BDQ978" s="328"/>
      <c r="BDR978" s="328"/>
      <c r="BDS978" s="328"/>
      <c r="BDT978" s="328"/>
      <c r="BDU978" s="328"/>
      <c r="BDV978" s="328"/>
      <c r="BDW978" s="328"/>
      <c r="BDX978" s="328"/>
      <c r="BDY978" s="328"/>
      <c r="BDZ978" s="328"/>
      <c r="BEA978" s="328"/>
      <c r="BEB978" s="328"/>
      <c r="BEC978" s="328"/>
      <c r="BED978" s="328"/>
      <c r="BEE978" s="328"/>
      <c r="BEF978" s="328"/>
      <c r="BEG978" s="328"/>
      <c r="BEH978" s="328"/>
      <c r="BEI978" s="328"/>
      <c r="BEJ978" s="328"/>
      <c r="BEK978" s="328"/>
      <c r="BEL978" s="328"/>
      <c r="BEM978" s="328"/>
      <c r="BEN978" s="328"/>
      <c r="BEO978" s="328"/>
      <c r="BEP978" s="328"/>
      <c r="BEQ978" s="328"/>
      <c r="BER978" s="328"/>
      <c r="BES978" s="328"/>
      <c r="BET978" s="328"/>
      <c r="BEU978" s="328"/>
      <c r="BEV978" s="328"/>
      <c r="BEW978" s="328"/>
      <c r="BEX978" s="328"/>
      <c r="BEY978" s="328"/>
      <c r="BEZ978" s="328"/>
      <c r="BFA978" s="328"/>
      <c r="BFB978" s="328"/>
      <c r="BFC978" s="328"/>
      <c r="BFD978" s="328"/>
      <c r="BFE978" s="328"/>
      <c r="BFF978" s="328"/>
      <c r="BFG978" s="328"/>
      <c r="BFH978" s="328"/>
      <c r="BFI978" s="328"/>
      <c r="BFJ978" s="328"/>
      <c r="BFK978" s="328"/>
      <c r="BFL978" s="328"/>
      <c r="BFM978" s="328"/>
      <c r="BFN978" s="328"/>
      <c r="BFO978" s="328"/>
      <c r="BFP978" s="328"/>
      <c r="BFQ978" s="328"/>
      <c r="BFR978" s="328"/>
      <c r="BFS978" s="328"/>
      <c r="BFT978" s="328"/>
      <c r="BFU978" s="328"/>
      <c r="BFV978" s="328"/>
      <c r="BFW978" s="328"/>
      <c r="BFX978" s="328"/>
      <c r="BFY978" s="328"/>
      <c r="BFZ978" s="328"/>
      <c r="BGA978" s="328"/>
      <c r="BGB978" s="328"/>
      <c r="BGC978" s="328"/>
      <c r="BGD978" s="328"/>
      <c r="BGE978" s="328"/>
      <c r="BGF978" s="328"/>
      <c r="BGG978" s="328"/>
      <c r="BGH978" s="328"/>
      <c r="BGI978" s="328"/>
      <c r="BGJ978" s="328"/>
      <c r="BGK978" s="328"/>
      <c r="BGL978" s="328"/>
      <c r="BGM978" s="328"/>
      <c r="BGN978" s="328"/>
      <c r="BGO978" s="328"/>
      <c r="BGP978" s="328"/>
      <c r="BGQ978" s="328"/>
      <c r="BGR978" s="328"/>
      <c r="BGS978" s="328"/>
      <c r="BGT978" s="328"/>
      <c r="BGU978" s="328"/>
      <c r="BGV978" s="328"/>
      <c r="BGW978" s="328"/>
      <c r="BGX978" s="328"/>
      <c r="BGY978" s="328"/>
      <c r="BGZ978" s="328"/>
      <c r="BHA978" s="328"/>
      <c r="BHB978" s="328"/>
      <c r="BHC978" s="328"/>
      <c r="BHD978" s="328"/>
      <c r="BHE978" s="328"/>
      <c r="BHF978" s="328"/>
      <c r="BHG978" s="328"/>
      <c r="BHH978" s="328"/>
      <c r="BHI978" s="328"/>
      <c r="BHJ978" s="328"/>
      <c r="BHK978" s="328"/>
      <c r="BHL978" s="328"/>
      <c r="BHM978" s="328"/>
      <c r="BHN978" s="328"/>
      <c r="BHO978" s="328"/>
      <c r="BHP978" s="328"/>
      <c r="BHQ978" s="328"/>
      <c r="BHR978" s="328"/>
      <c r="BHS978" s="328"/>
      <c r="BHT978" s="328"/>
      <c r="BHU978" s="328"/>
      <c r="BHV978" s="328"/>
      <c r="BHW978" s="328"/>
      <c r="BHX978" s="328"/>
      <c r="BHY978" s="328"/>
      <c r="BHZ978" s="328"/>
      <c r="BIA978" s="328"/>
      <c r="BIB978" s="328"/>
      <c r="BIC978" s="328"/>
      <c r="BID978" s="328"/>
      <c r="BIE978" s="328"/>
      <c r="BIF978" s="328"/>
      <c r="BIG978" s="328"/>
      <c r="BIH978" s="328"/>
      <c r="BII978" s="328"/>
      <c r="BIJ978" s="328"/>
      <c r="BIK978" s="328"/>
      <c r="BIL978" s="328"/>
      <c r="BIM978" s="328"/>
      <c r="BIN978" s="328"/>
      <c r="BIO978" s="328"/>
      <c r="BIP978" s="328"/>
      <c r="BIQ978" s="328"/>
      <c r="BIR978" s="328"/>
      <c r="BIS978" s="328"/>
      <c r="BIT978" s="328"/>
      <c r="BIU978" s="328"/>
      <c r="BIV978" s="328"/>
      <c r="BIW978" s="328"/>
      <c r="BIX978" s="328"/>
      <c r="BIY978" s="328"/>
      <c r="BIZ978" s="328"/>
      <c r="BJA978" s="328"/>
      <c r="BJB978" s="328"/>
      <c r="BJC978" s="328"/>
      <c r="BJD978" s="328"/>
      <c r="BJE978" s="328"/>
      <c r="BJF978" s="328"/>
      <c r="BJG978" s="328"/>
      <c r="BJH978" s="328"/>
      <c r="BJI978" s="328"/>
      <c r="BJJ978" s="328"/>
      <c r="BJK978" s="328"/>
      <c r="BJL978" s="328"/>
      <c r="BJM978" s="328"/>
      <c r="BJN978" s="328"/>
      <c r="BJO978" s="328"/>
      <c r="BJP978" s="328"/>
      <c r="BJQ978" s="328"/>
      <c r="BJR978" s="328"/>
      <c r="BJS978" s="328"/>
      <c r="BJT978" s="328"/>
      <c r="BJU978" s="328"/>
      <c r="BJV978" s="328"/>
      <c r="BJW978" s="328"/>
      <c r="BJX978" s="328"/>
      <c r="BJY978" s="328"/>
      <c r="BJZ978" s="328"/>
      <c r="BKA978" s="328"/>
      <c r="BKB978" s="328"/>
      <c r="BKC978" s="328"/>
      <c r="BKD978" s="328"/>
      <c r="BKE978" s="328"/>
      <c r="BKF978" s="328"/>
      <c r="BKG978" s="328"/>
      <c r="BKH978" s="328"/>
      <c r="BKI978" s="328"/>
      <c r="BKJ978" s="328"/>
      <c r="BKK978" s="328"/>
      <c r="BKL978" s="328"/>
      <c r="BKM978" s="328"/>
      <c r="BKN978" s="328"/>
      <c r="BKO978" s="328"/>
      <c r="BKP978" s="328"/>
      <c r="BKQ978" s="328"/>
      <c r="BKR978" s="328"/>
      <c r="BKS978" s="328"/>
      <c r="BKT978" s="328"/>
      <c r="BKU978" s="328"/>
      <c r="BKV978" s="328"/>
      <c r="BKW978" s="328"/>
      <c r="BKX978" s="328"/>
      <c r="BKY978" s="328"/>
      <c r="BKZ978" s="328"/>
      <c r="BLA978" s="328"/>
      <c r="BLB978" s="328"/>
      <c r="BLC978" s="328"/>
      <c r="BLD978" s="328"/>
      <c r="BLE978" s="328"/>
      <c r="BLF978" s="328"/>
      <c r="BLG978" s="328"/>
      <c r="BLH978" s="328"/>
      <c r="BLI978" s="328"/>
      <c r="BLJ978" s="328"/>
      <c r="BLK978" s="328"/>
      <c r="BLL978" s="328"/>
      <c r="BLM978" s="328"/>
      <c r="BLN978" s="328"/>
      <c r="BLO978" s="328"/>
      <c r="BLP978" s="328"/>
      <c r="BLQ978" s="328"/>
      <c r="BLR978" s="328"/>
      <c r="BLS978" s="328"/>
      <c r="BLT978" s="328"/>
      <c r="BLU978" s="328"/>
      <c r="BLV978" s="328"/>
      <c r="BLW978" s="328"/>
      <c r="BLX978" s="328"/>
      <c r="BLY978" s="328"/>
      <c r="BLZ978" s="328"/>
      <c r="BMA978" s="328"/>
      <c r="BMB978" s="328"/>
      <c r="BMC978" s="328"/>
      <c r="BMD978" s="328"/>
      <c r="BME978" s="328"/>
      <c r="BMF978" s="328"/>
      <c r="BMG978" s="328"/>
      <c r="BMH978" s="328"/>
      <c r="BMI978" s="328"/>
      <c r="BMJ978" s="328"/>
      <c r="BMK978" s="328"/>
      <c r="BML978" s="328"/>
      <c r="BMM978" s="328"/>
      <c r="BMN978" s="328"/>
      <c r="BMO978" s="328"/>
      <c r="BMP978" s="328"/>
      <c r="BMQ978" s="328"/>
      <c r="BMR978" s="328"/>
      <c r="BMS978" s="328"/>
      <c r="BMT978" s="328"/>
      <c r="BMU978" s="328"/>
      <c r="BMV978" s="328"/>
      <c r="BMW978" s="328"/>
      <c r="BMX978" s="328"/>
      <c r="BMY978" s="328"/>
      <c r="BMZ978" s="328"/>
      <c r="BNA978" s="328"/>
      <c r="BNB978" s="328"/>
      <c r="BNC978" s="328"/>
      <c r="BND978" s="328"/>
      <c r="BNE978" s="328"/>
      <c r="BNF978" s="328"/>
      <c r="BNG978" s="328"/>
      <c r="BNH978" s="328"/>
      <c r="BNI978" s="328"/>
      <c r="BNJ978" s="328"/>
      <c r="BNK978" s="328"/>
      <c r="BNL978" s="328"/>
      <c r="BNM978" s="328"/>
      <c r="BNN978" s="328"/>
      <c r="BNO978" s="328"/>
      <c r="BNP978" s="328"/>
      <c r="BNQ978" s="328"/>
      <c r="BNR978" s="328"/>
      <c r="BNS978" s="328"/>
      <c r="BNT978" s="328"/>
      <c r="BNU978" s="328"/>
      <c r="BNV978" s="328"/>
      <c r="BNW978" s="328"/>
      <c r="BNX978" s="328"/>
      <c r="BNY978" s="328"/>
      <c r="BNZ978" s="328"/>
      <c r="BOA978" s="328"/>
      <c r="BOB978" s="328"/>
      <c r="BOC978" s="328"/>
      <c r="BOD978" s="328"/>
      <c r="BOE978" s="328"/>
      <c r="BOF978" s="328"/>
      <c r="BOG978" s="328"/>
      <c r="BOH978" s="328"/>
      <c r="BOI978" s="328"/>
      <c r="BOJ978" s="328"/>
      <c r="BOK978" s="328"/>
      <c r="BOL978" s="328"/>
      <c r="BOM978" s="328"/>
      <c r="BON978" s="328"/>
      <c r="BOO978" s="328"/>
      <c r="BOP978" s="328"/>
      <c r="BOQ978" s="328"/>
      <c r="BOR978" s="328"/>
      <c r="BOS978" s="328"/>
      <c r="BOT978" s="328"/>
      <c r="BOU978" s="328"/>
      <c r="BOV978" s="328"/>
      <c r="BOW978" s="328"/>
      <c r="BOX978" s="328"/>
      <c r="BOY978" s="328"/>
      <c r="BOZ978" s="328"/>
      <c r="BPA978" s="328"/>
      <c r="BPB978" s="328"/>
      <c r="BPC978" s="328"/>
      <c r="BPD978" s="328"/>
      <c r="BPE978" s="328"/>
      <c r="BPF978" s="328"/>
      <c r="BPG978" s="328"/>
      <c r="BPH978" s="328"/>
      <c r="BPI978" s="328"/>
      <c r="BPJ978" s="328"/>
      <c r="BPK978" s="328"/>
      <c r="BPL978" s="328"/>
      <c r="BPM978" s="328"/>
      <c r="BPN978" s="328"/>
      <c r="BPO978" s="328"/>
      <c r="BPP978" s="328"/>
      <c r="BPQ978" s="328"/>
      <c r="BPR978" s="328"/>
      <c r="BPS978" s="328"/>
      <c r="BPT978" s="328"/>
      <c r="BPU978" s="328"/>
      <c r="BPV978" s="328"/>
      <c r="BPW978" s="328"/>
      <c r="BPX978" s="328"/>
      <c r="BPY978" s="328"/>
      <c r="BPZ978" s="328"/>
      <c r="BQA978" s="328"/>
      <c r="BQB978" s="328"/>
      <c r="BQC978" s="328"/>
      <c r="BQD978" s="328"/>
      <c r="BQE978" s="328"/>
      <c r="BQF978" s="328"/>
      <c r="BQG978" s="328"/>
      <c r="BQH978" s="328"/>
      <c r="BQI978" s="328"/>
      <c r="BQJ978" s="328"/>
      <c r="BQK978" s="328"/>
      <c r="BQL978" s="328"/>
      <c r="BQM978" s="328"/>
      <c r="BQN978" s="328"/>
      <c r="BQO978" s="328"/>
      <c r="BQP978" s="328"/>
      <c r="BQQ978" s="328"/>
      <c r="BQR978" s="328"/>
      <c r="BQS978" s="328"/>
      <c r="BQT978" s="328"/>
      <c r="BQU978" s="328"/>
      <c r="BQV978" s="328"/>
      <c r="BQW978" s="328"/>
      <c r="BQX978" s="328"/>
      <c r="BQY978" s="328"/>
      <c r="BQZ978" s="328"/>
      <c r="BRA978" s="328"/>
      <c r="BRB978" s="328"/>
      <c r="BRC978" s="328"/>
      <c r="BRD978" s="328"/>
      <c r="BRE978" s="328"/>
      <c r="BRF978" s="328"/>
      <c r="BRG978" s="328"/>
      <c r="BRH978" s="328"/>
      <c r="BRI978" s="328"/>
      <c r="BRJ978" s="328"/>
      <c r="BRK978" s="328"/>
      <c r="BRL978" s="328"/>
      <c r="BRM978" s="328"/>
      <c r="BRN978" s="328"/>
      <c r="BRO978" s="328"/>
      <c r="BRP978" s="328"/>
      <c r="BRQ978" s="328"/>
      <c r="BRR978" s="328"/>
      <c r="BRS978" s="328"/>
      <c r="BRT978" s="328"/>
      <c r="BRU978" s="328"/>
      <c r="BRV978" s="328"/>
      <c r="BRW978" s="328"/>
      <c r="BRX978" s="328"/>
      <c r="BRY978" s="328"/>
      <c r="BRZ978" s="328"/>
      <c r="BSA978" s="328"/>
      <c r="BSB978" s="328"/>
      <c r="BSC978" s="328"/>
      <c r="BSD978" s="328"/>
      <c r="BSE978" s="328"/>
      <c r="BSF978" s="328"/>
      <c r="BSG978" s="328"/>
      <c r="BSH978" s="348"/>
      <c r="BSI978" s="156"/>
      <c r="BSJ978" s="156"/>
      <c r="BSK978" s="156"/>
      <c r="BSL978" s="301"/>
      <c r="BSM978" s="437"/>
      <c r="BSN978" s="437"/>
      <c r="BSO978" s="157"/>
      <c r="BSP978" s="157"/>
      <c r="BSQ978" s="157"/>
      <c r="BSR978" s="156"/>
      <c r="BSS978" s="156"/>
      <c r="BST978" s="156"/>
      <c r="BSU978" s="156"/>
      <c r="BSV978" s="156"/>
      <c r="BSW978" s="156"/>
      <c r="BSX978" s="156"/>
      <c r="BSY978" s="156"/>
      <c r="BSZ978" s="156"/>
      <c r="BTA978" s="157"/>
      <c r="BTB978" s="156"/>
      <c r="BTC978" s="328"/>
      <c r="BTD978" s="328"/>
      <c r="BTE978" s="328"/>
      <c r="BTF978" s="328"/>
      <c r="BTG978" s="328"/>
      <c r="BTH978" s="328"/>
      <c r="BTI978" s="328"/>
      <c r="BTJ978" s="328"/>
      <c r="BTK978" s="328"/>
      <c r="BTL978" s="328"/>
      <c r="BTM978" s="328"/>
      <c r="BTN978" s="328"/>
      <c r="BTO978" s="328"/>
      <c r="BTP978" s="328"/>
      <c r="BTQ978" s="328"/>
      <c r="BTR978" s="328"/>
      <c r="BTS978" s="328"/>
      <c r="BTT978" s="328"/>
      <c r="BTU978" s="328"/>
      <c r="BTV978" s="328"/>
      <c r="BTW978" s="328"/>
      <c r="BTX978" s="328"/>
      <c r="BTY978" s="328"/>
      <c r="BTZ978" s="328"/>
      <c r="BUA978" s="328"/>
      <c r="BUB978" s="328"/>
      <c r="BUC978" s="328"/>
      <c r="BUD978" s="328"/>
      <c r="BUE978" s="328"/>
      <c r="BUF978" s="328"/>
      <c r="BUG978" s="328"/>
      <c r="BUH978" s="328"/>
      <c r="BUI978" s="328"/>
      <c r="BUJ978" s="328"/>
      <c r="BUK978" s="328"/>
      <c r="BUL978" s="328"/>
      <c r="BUM978" s="328"/>
      <c r="BUN978" s="328"/>
      <c r="BUO978" s="328"/>
      <c r="BUP978" s="328"/>
      <c r="BUQ978" s="328"/>
      <c r="BUR978" s="328"/>
      <c r="BUS978" s="328"/>
      <c r="BUT978" s="328"/>
      <c r="BUU978" s="328"/>
      <c r="BUV978" s="328"/>
      <c r="BUW978" s="328"/>
      <c r="BUX978" s="328"/>
      <c r="BUY978" s="328"/>
      <c r="BUZ978" s="328"/>
      <c r="BVA978" s="328"/>
      <c r="BVB978" s="328"/>
      <c r="BVC978" s="328"/>
      <c r="BVD978" s="328"/>
      <c r="BVE978" s="328"/>
      <c r="BVF978" s="328"/>
      <c r="BVG978" s="328"/>
      <c r="BVH978" s="328"/>
      <c r="BVI978" s="328"/>
      <c r="BVJ978" s="328"/>
      <c r="BVK978" s="328"/>
      <c r="BVL978" s="328"/>
      <c r="BVM978" s="328"/>
      <c r="BVN978" s="328"/>
      <c r="BVO978" s="328"/>
      <c r="BVP978" s="328"/>
      <c r="BVQ978" s="328"/>
      <c r="BVR978" s="328"/>
      <c r="BVS978" s="328"/>
      <c r="BVT978" s="328"/>
      <c r="BVU978" s="328"/>
      <c r="BVV978" s="328"/>
      <c r="BVW978" s="328"/>
      <c r="BVX978" s="328"/>
      <c r="BVY978" s="328"/>
      <c r="BVZ978" s="328"/>
      <c r="BWA978" s="328"/>
      <c r="BWB978" s="328"/>
      <c r="BWC978" s="328"/>
      <c r="BWD978" s="328"/>
      <c r="BWE978" s="328"/>
      <c r="BWF978" s="328"/>
      <c r="BWG978" s="328"/>
      <c r="BWH978" s="328"/>
      <c r="BWI978" s="328"/>
      <c r="BWJ978" s="328"/>
      <c r="BWK978" s="328"/>
      <c r="BWL978" s="328"/>
      <c r="BWM978" s="328"/>
      <c r="BWN978" s="328"/>
      <c r="BWO978" s="328"/>
      <c r="BWP978" s="328"/>
      <c r="BWQ978" s="328"/>
      <c r="BWR978" s="328"/>
      <c r="BWS978" s="328"/>
      <c r="BWT978" s="328"/>
      <c r="BWU978" s="328"/>
      <c r="BWV978" s="328"/>
      <c r="BWW978" s="328"/>
      <c r="BWX978" s="328"/>
      <c r="BWY978" s="328"/>
      <c r="BWZ978" s="328"/>
      <c r="BXA978" s="328"/>
      <c r="BXB978" s="328"/>
      <c r="BXC978" s="328"/>
      <c r="BXD978" s="328"/>
      <c r="BXE978" s="328"/>
      <c r="BXF978" s="328"/>
      <c r="BXG978" s="328"/>
      <c r="BXH978" s="328"/>
      <c r="BXI978" s="328"/>
      <c r="BXJ978" s="328"/>
      <c r="BXK978" s="328"/>
      <c r="BXL978" s="328"/>
      <c r="BXM978" s="328"/>
      <c r="BXN978" s="328"/>
      <c r="BXO978" s="328"/>
      <c r="BXP978" s="328"/>
      <c r="BXQ978" s="328"/>
      <c r="BXR978" s="328"/>
      <c r="BXS978" s="328"/>
      <c r="BXT978" s="328"/>
      <c r="BXU978" s="328"/>
      <c r="BXV978" s="328"/>
      <c r="BXW978" s="328"/>
      <c r="BXX978" s="328"/>
      <c r="BXY978" s="328"/>
      <c r="BXZ978" s="328"/>
      <c r="BYA978" s="328"/>
      <c r="BYB978" s="328"/>
      <c r="BYC978" s="328"/>
      <c r="BYD978" s="328"/>
      <c r="BYE978" s="328"/>
      <c r="BYF978" s="328"/>
      <c r="BYG978" s="328"/>
      <c r="BYH978" s="328"/>
      <c r="BYI978" s="328"/>
      <c r="BYJ978" s="328"/>
      <c r="BYK978" s="328"/>
      <c r="BYL978" s="328"/>
      <c r="BYM978" s="328"/>
      <c r="BYN978" s="328"/>
      <c r="BYO978" s="328"/>
      <c r="BYP978" s="328"/>
      <c r="BYQ978" s="328"/>
      <c r="BYR978" s="328"/>
      <c r="BYS978" s="328"/>
      <c r="BYT978" s="328"/>
      <c r="BYU978" s="328"/>
      <c r="BYV978" s="328"/>
      <c r="BYW978" s="328"/>
      <c r="BYX978" s="328"/>
      <c r="BYY978" s="328"/>
      <c r="BYZ978" s="328"/>
      <c r="BZA978" s="328"/>
      <c r="BZB978" s="328"/>
      <c r="BZC978" s="328"/>
      <c r="BZD978" s="328"/>
      <c r="BZE978" s="328"/>
      <c r="BZF978" s="328"/>
      <c r="BZG978" s="328"/>
      <c r="BZH978" s="328"/>
      <c r="BZI978" s="328"/>
      <c r="BZJ978" s="328"/>
      <c r="BZK978" s="328"/>
      <c r="BZL978" s="328"/>
      <c r="BZM978" s="328"/>
      <c r="BZN978" s="328"/>
      <c r="BZO978" s="328"/>
      <c r="BZP978" s="328"/>
      <c r="BZQ978" s="328"/>
      <c r="BZR978" s="328"/>
      <c r="BZS978" s="328"/>
      <c r="BZT978" s="328"/>
      <c r="BZU978" s="328"/>
      <c r="BZV978" s="328"/>
      <c r="BZW978" s="328"/>
      <c r="BZX978" s="328"/>
      <c r="BZY978" s="328"/>
      <c r="BZZ978" s="328"/>
      <c r="CAA978" s="328"/>
      <c r="CAB978" s="328"/>
      <c r="CAC978" s="328"/>
      <c r="CAD978" s="328"/>
      <c r="CAE978" s="328"/>
      <c r="CAF978" s="328"/>
      <c r="CAG978" s="328"/>
      <c r="CAH978" s="328"/>
      <c r="CAI978" s="328"/>
      <c r="CAJ978" s="328"/>
      <c r="CAK978" s="328"/>
      <c r="CAL978" s="328"/>
      <c r="CAM978" s="328"/>
      <c r="CAN978" s="328"/>
      <c r="CAO978" s="328"/>
      <c r="CAP978" s="328"/>
      <c r="CAQ978" s="328"/>
      <c r="CAR978" s="328"/>
      <c r="CAS978" s="328"/>
      <c r="CAT978" s="328"/>
      <c r="CAU978" s="328"/>
      <c r="CAV978" s="328"/>
      <c r="CAW978" s="328"/>
      <c r="CAX978" s="328"/>
      <c r="CAY978" s="328"/>
      <c r="CAZ978" s="328"/>
      <c r="CBA978" s="328"/>
      <c r="CBB978" s="328"/>
      <c r="CBC978" s="328"/>
      <c r="CBD978" s="328"/>
      <c r="CBE978" s="328"/>
      <c r="CBF978" s="328"/>
      <c r="CBG978" s="328"/>
      <c r="CBH978" s="328"/>
      <c r="CBI978" s="328"/>
      <c r="CBJ978" s="328"/>
      <c r="CBK978" s="328"/>
      <c r="CBL978" s="328"/>
      <c r="CBM978" s="328"/>
      <c r="CBN978" s="328"/>
      <c r="CBO978" s="328"/>
      <c r="CBP978" s="328"/>
      <c r="CBQ978" s="328"/>
      <c r="CBR978" s="328"/>
      <c r="CBS978" s="328"/>
      <c r="CBT978" s="328"/>
      <c r="CBU978" s="328"/>
      <c r="CBV978" s="328"/>
      <c r="CBW978" s="328"/>
      <c r="CBX978" s="328"/>
      <c r="CBY978" s="328"/>
      <c r="CBZ978" s="328"/>
      <c r="CCA978" s="328"/>
      <c r="CCB978" s="328"/>
      <c r="CCC978" s="328"/>
      <c r="CCD978" s="328"/>
      <c r="CCE978" s="328"/>
      <c r="CCF978" s="328"/>
      <c r="CCG978" s="328"/>
      <c r="CCH978" s="328"/>
      <c r="CCI978" s="328"/>
      <c r="CCJ978" s="328"/>
      <c r="CCK978" s="328"/>
      <c r="CCL978" s="328"/>
      <c r="CCM978" s="328"/>
      <c r="CCN978" s="328"/>
      <c r="CCO978" s="328"/>
      <c r="CCP978" s="328"/>
      <c r="CCQ978" s="328"/>
      <c r="CCR978" s="328"/>
      <c r="CCS978" s="328"/>
      <c r="CCT978" s="328"/>
      <c r="CCU978" s="328"/>
      <c r="CCV978" s="328"/>
      <c r="CCW978" s="328"/>
      <c r="CCX978" s="328"/>
      <c r="CCY978" s="328"/>
      <c r="CCZ978" s="328"/>
      <c r="CDA978" s="328"/>
      <c r="CDB978" s="328"/>
      <c r="CDC978" s="328"/>
      <c r="CDD978" s="328"/>
      <c r="CDE978" s="328"/>
      <c r="CDF978" s="328"/>
      <c r="CDG978" s="328"/>
      <c r="CDH978" s="328"/>
      <c r="CDI978" s="328"/>
      <c r="CDJ978" s="328"/>
      <c r="CDK978" s="328"/>
      <c r="CDL978" s="328"/>
      <c r="CDM978" s="328"/>
      <c r="CDN978" s="328"/>
      <c r="CDO978" s="328"/>
      <c r="CDP978" s="328"/>
      <c r="CDQ978" s="328"/>
      <c r="CDR978" s="328"/>
      <c r="CDS978" s="328"/>
      <c r="CDT978" s="328"/>
      <c r="CDU978" s="328"/>
      <c r="CDV978" s="328"/>
      <c r="CDW978" s="328"/>
      <c r="CDX978" s="328"/>
      <c r="CDY978" s="328"/>
      <c r="CDZ978" s="328"/>
      <c r="CEA978" s="328"/>
      <c r="CEB978" s="328"/>
      <c r="CEC978" s="328"/>
      <c r="CED978" s="328"/>
      <c r="CEE978" s="328"/>
      <c r="CEF978" s="328"/>
      <c r="CEG978" s="328"/>
      <c r="CEH978" s="328"/>
      <c r="CEI978" s="328"/>
      <c r="CEJ978" s="328"/>
      <c r="CEK978" s="328"/>
      <c r="CEL978" s="328"/>
      <c r="CEM978" s="328"/>
      <c r="CEN978" s="328"/>
      <c r="CEO978" s="328"/>
      <c r="CEP978" s="328"/>
      <c r="CEQ978" s="328"/>
      <c r="CER978" s="328"/>
      <c r="CES978" s="328"/>
      <c r="CET978" s="328"/>
      <c r="CEU978" s="328"/>
      <c r="CEV978" s="328"/>
      <c r="CEW978" s="328"/>
      <c r="CEX978" s="328"/>
      <c r="CEY978" s="328"/>
      <c r="CEZ978" s="328"/>
      <c r="CFA978" s="328"/>
      <c r="CFB978" s="328"/>
      <c r="CFC978" s="328"/>
      <c r="CFD978" s="328"/>
      <c r="CFE978" s="328"/>
      <c r="CFF978" s="328"/>
      <c r="CFG978" s="328"/>
      <c r="CFH978" s="328"/>
      <c r="CFI978" s="328"/>
      <c r="CFJ978" s="328"/>
      <c r="CFK978" s="328"/>
      <c r="CFL978" s="328"/>
      <c r="CFM978" s="328"/>
      <c r="CFN978" s="328"/>
      <c r="CFO978" s="328"/>
      <c r="CFP978" s="328"/>
      <c r="CFQ978" s="328"/>
      <c r="CFR978" s="328"/>
      <c r="CFS978" s="328"/>
      <c r="CFT978" s="328"/>
      <c r="CFU978" s="328"/>
      <c r="CFV978" s="328"/>
      <c r="CFW978" s="328"/>
      <c r="CFX978" s="328"/>
      <c r="CFY978" s="328"/>
      <c r="CFZ978" s="328"/>
      <c r="CGA978" s="328"/>
      <c r="CGB978" s="328"/>
      <c r="CGC978" s="328"/>
      <c r="CGD978" s="328"/>
      <c r="CGE978" s="328"/>
      <c r="CGF978" s="328"/>
      <c r="CGG978" s="328"/>
      <c r="CGH978" s="328"/>
      <c r="CGI978" s="328"/>
      <c r="CGJ978" s="328"/>
      <c r="CGK978" s="328"/>
      <c r="CGL978" s="328"/>
      <c r="CGM978" s="328"/>
      <c r="CGN978" s="328"/>
      <c r="CGO978" s="328"/>
      <c r="CGP978" s="328"/>
      <c r="CGQ978" s="328"/>
      <c r="CGR978" s="328"/>
      <c r="CGS978" s="328"/>
      <c r="CGT978" s="328"/>
      <c r="CGU978" s="328"/>
      <c r="CGV978" s="328"/>
      <c r="CGW978" s="328"/>
      <c r="CGX978" s="328"/>
      <c r="CGY978" s="328"/>
      <c r="CGZ978" s="328"/>
      <c r="CHA978" s="328"/>
      <c r="CHB978" s="328"/>
      <c r="CHC978" s="328"/>
      <c r="CHD978" s="328"/>
      <c r="CHE978" s="328"/>
      <c r="CHF978" s="328"/>
      <c r="CHG978" s="328"/>
      <c r="CHH978" s="328"/>
      <c r="CHI978" s="328"/>
      <c r="CHJ978" s="328"/>
      <c r="CHK978" s="328"/>
      <c r="CHL978" s="328"/>
      <c r="CHM978" s="328"/>
      <c r="CHN978" s="328"/>
      <c r="CHO978" s="328"/>
      <c r="CHP978" s="328"/>
      <c r="CHQ978" s="328"/>
      <c r="CHR978" s="328"/>
      <c r="CHS978" s="328"/>
      <c r="CHT978" s="328"/>
      <c r="CHU978" s="328"/>
      <c r="CHV978" s="328"/>
      <c r="CHW978" s="328"/>
      <c r="CHX978" s="328"/>
      <c r="CHY978" s="328"/>
      <c r="CHZ978" s="328"/>
      <c r="CIA978" s="328"/>
      <c r="CIB978" s="328"/>
      <c r="CIC978" s="328"/>
      <c r="CID978" s="328"/>
      <c r="CIE978" s="328"/>
      <c r="CIF978" s="328"/>
      <c r="CIG978" s="328"/>
      <c r="CIH978" s="328"/>
      <c r="CII978" s="328"/>
      <c r="CIJ978" s="328"/>
      <c r="CIK978" s="328"/>
      <c r="CIL978" s="328"/>
      <c r="CIM978" s="328"/>
      <c r="CIN978" s="328"/>
      <c r="CIO978" s="328"/>
      <c r="CIP978" s="328"/>
      <c r="CIQ978" s="328"/>
      <c r="CIR978" s="328"/>
      <c r="CIS978" s="328"/>
      <c r="CIT978" s="328"/>
      <c r="CIU978" s="328"/>
      <c r="CIV978" s="328"/>
      <c r="CIW978" s="328"/>
      <c r="CIX978" s="328"/>
      <c r="CIY978" s="328"/>
      <c r="CIZ978" s="328"/>
      <c r="CJA978" s="328"/>
      <c r="CJB978" s="328"/>
      <c r="CJC978" s="328"/>
      <c r="CJD978" s="328"/>
      <c r="CJE978" s="328"/>
      <c r="CJF978" s="328"/>
      <c r="CJG978" s="328"/>
      <c r="CJH978" s="328"/>
      <c r="CJI978" s="328"/>
      <c r="CJJ978" s="328"/>
      <c r="CJK978" s="328"/>
      <c r="CJL978" s="328"/>
      <c r="CJM978" s="328"/>
      <c r="CJN978" s="328"/>
      <c r="CJO978" s="328"/>
      <c r="CJP978" s="328"/>
      <c r="CJQ978" s="328"/>
      <c r="CJR978" s="328"/>
      <c r="CJS978" s="328"/>
      <c r="CJT978" s="328"/>
      <c r="CJU978" s="328"/>
      <c r="CJV978" s="328"/>
      <c r="CJW978" s="328"/>
      <c r="CJX978" s="328"/>
      <c r="CJY978" s="328"/>
      <c r="CJZ978" s="328"/>
      <c r="CKA978" s="328"/>
      <c r="CKB978" s="328"/>
      <c r="CKC978" s="328"/>
      <c r="CKD978" s="328"/>
      <c r="CKE978" s="328"/>
      <c r="CKF978" s="328"/>
      <c r="CKG978" s="328"/>
      <c r="CKH978" s="328"/>
      <c r="CKI978" s="328"/>
      <c r="CKJ978" s="328"/>
      <c r="CKK978" s="328"/>
      <c r="CKL978" s="328"/>
      <c r="CKM978" s="328"/>
      <c r="CKN978" s="328"/>
      <c r="CKO978" s="328"/>
      <c r="CKP978" s="328"/>
      <c r="CKQ978" s="328"/>
      <c r="CKR978" s="328"/>
      <c r="CKS978" s="328"/>
      <c r="CKT978" s="328"/>
      <c r="CKU978" s="328"/>
      <c r="CKV978" s="328"/>
      <c r="CKW978" s="328"/>
      <c r="CKX978" s="328"/>
      <c r="CKY978" s="328"/>
      <c r="CKZ978" s="328"/>
      <c r="CLA978" s="328"/>
      <c r="CLB978" s="328"/>
      <c r="CLC978" s="328"/>
      <c r="CLD978" s="328"/>
      <c r="CLE978" s="328"/>
      <c r="CLF978" s="328"/>
      <c r="CLG978" s="328"/>
      <c r="CLH978" s="328"/>
      <c r="CLI978" s="328"/>
      <c r="CLJ978" s="328"/>
      <c r="CLK978" s="328"/>
      <c r="CLL978" s="328"/>
      <c r="CLM978" s="328"/>
      <c r="CLN978" s="328"/>
      <c r="CLO978" s="328"/>
      <c r="CLP978" s="328"/>
      <c r="CLQ978" s="328"/>
      <c r="CLR978" s="328"/>
      <c r="CLS978" s="328"/>
      <c r="CLT978" s="328"/>
      <c r="CLU978" s="328"/>
      <c r="CLV978" s="328"/>
      <c r="CLW978" s="328"/>
      <c r="CLX978" s="328"/>
      <c r="CLY978" s="328"/>
      <c r="CLZ978" s="328"/>
      <c r="CMA978" s="328"/>
      <c r="CMB978" s="328"/>
      <c r="CMC978" s="328"/>
      <c r="CMD978" s="328"/>
      <c r="CME978" s="328"/>
      <c r="CMF978" s="328"/>
      <c r="CMG978" s="328"/>
      <c r="CMH978" s="328"/>
      <c r="CMI978" s="328"/>
      <c r="CMJ978" s="328"/>
      <c r="CMK978" s="328"/>
      <c r="CML978" s="328"/>
      <c r="CMM978" s="328"/>
      <c r="CMN978" s="328"/>
      <c r="CMO978" s="328"/>
      <c r="CMP978" s="328"/>
      <c r="CMQ978" s="328"/>
      <c r="CMR978" s="328"/>
      <c r="CMS978" s="328"/>
      <c r="CMT978" s="328"/>
      <c r="CMU978" s="328"/>
      <c r="CMV978" s="328"/>
      <c r="CMW978" s="328"/>
      <c r="CMX978" s="328"/>
      <c r="CMY978" s="328"/>
      <c r="CMZ978" s="328"/>
      <c r="CNA978" s="328"/>
      <c r="CNB978" s="328"/>
      <c r="CNC978" s="328"/>
      <c r="CND978" s="328"/>
      <c r="CNE978" s="328"/>
      <c r="CNF978" s="328"/>
      <c r="CNG978" s="328"/>
      <c r="CNH978" s="328"/>
      <c r="CNI978" s="328"/>
      <c r="CNJ978" s="328"/>
      <c r="CNK978" s="328"/>
      <c r="CNL978" s="328"/>
      <c r="CNM978" s="328"/>
      <c r="CNN978" s="328"/>
      <c r="CNO978" s="328"/>
      <c r="CNP978" s="328"/>
      <c r="CNQ978" s="328"/>
      <c r="CNR978" s="328"/>
      <c r="CNS978" s="328"/>
      <c r="CNT978" s="328"/>
      <c r="CNU978" s="328"/>
      <c r="CNV978" s="328"/>
      <c r="CNW978" s="328"/>
      <c r="CNX978" s="328"/>
      <c r="CNY978" s="328"/>
      <c r="CNZ978" s="328"/>
      <c r="COA978" s="328"/>
      <c r="COB978" s="328"/>
      <c r="COC978" s="328"/>
      <c r="COD978" s="328"/>
      <c r="COE978" s="328"/>
      <c r="COF978" s="328"/>
      <c r="COG978" s="328"/>
      <c r="COH978" s="328"/>
      <c r="COI978" s="328"/>
      <c r="COJ978" s="328"/>
      <c r="COK978" s="328"/>
      <c r="COL978" s="328"/>
      <c r="COM978" s="328"/>
      <c r="CON978" s="328"/>
      <c r="COO978" s="328"/>
      <c r="COP978" s="328"/>
      <c r="COQ978" s="328"/>
      <c r="COR978" s="328"/>
      <c r="COS978" s="328"/>
      <c r="COT978" s="328"/>
      <c r="COU978" s="328"/>
      <c r="COV978" s="328"/>
      <c r="COW978" s="328"/>
      <c r="COX978" s="328"/>
      <c r="COY978" s="328"/>
      <c r="COZ978" s="328"/>
      <c r="CPA978" s="328"/>
      <c r="CPB978" s="328"/>
      <c r="CPC978" s="328"/>
      <c r="CPD978" s="328"/>
      <c r="CPE978" s="328"/>
      <c r="CPF978" s="328"/>
      <c r="CPG978" s="328"/>
      <c r="CPH978" s="328"/>
      <c r="CPI978" s="328"/>
      <c r="CPJ978" s="328"/>
      <c r="CPK978" s="328"/>
      <c r="CPL978" s="328"/>
      <c r="CPM978" s="328"/>
      <c r="CPN978" s="328"/>
      <c r="CPO978" s="328"/>
      <c r="CPP978" s="328"/>
      <c r="CPQ978" s="328"/>
      <c r="CPR978" s="328"/>
      <c r="CPS978" s="328"/>
      <c r="CPT978" s="328"/>
      <c r="CPU978" s="328"/>
      <c r="CPV978" s="328"/>
      <c r="CPW978" s="328"/>
      <c r="CPX978" s="328"/>
      <c r="CPY978" s="328"/>
      <c r="CPZ978" s="328"/>
      <c r="CQA978" s="328"/>
      <c r="CQB978" s="328"/>
      <c r="CQC978" s="328"/>
      <c r="CQD978" s="328"/>
      <c r="CQE978" s="328"/>
      <c r="CQF978" s="328"/>
      <c r="CQG978" s="328"/>
      <c r="CQH978" s="328"/>
      <c r="CQI978" s="328"/>
      <c r="CQJ978" s="328"/>
      <c r="CQK978" s="328"/>
      <c r="CQL978" s="328"/>
      <c r="CQM978" s="328"/>
      <c r="CQN978" s="328"/>
      <c r="CQO978" s="328"/>
      <c r="CQP978" s="328"/>
      <c r="CQQ978" s="328"/>
      <c r="CQR978" s="328"/>
      <c r="CQS978" s="328"/>
      <c r="CQT978" s="328"/>
      <c r="CQU978" s="328"/>
      <c r="CQV978" s="328"/>
      <c r="CQW978" s="328"/>
      <c r="CQX978" s="328"/>
      <c r="CQY978" s="328"/>
      <c r="CQZ978" s="328"/>
      <c r="CRA978" s="328"/>
      <c r="CRB978" s="328"/>
      <c r="CRC978" s="328"/>
      <c r="CRD978" s="328"/>
      <c r="CRE978" s="328"/>
      <c r="CRF978" s="328"/>
      <c r="CRG978" s="328"/>
      <c r="CRH978" s="328"/>
      <c r="CRI978" s="328"/>
      <c r="CRJ978" s="328"/>
      <c r="CRK978" s="328"/>
      <c r="CRL978" s="328"/>
      <c r="CRM978" s="328"/>
      <c r="CRN978" s="328"/>
      <c r="CRO978" s="328"/>
      <c r="CRP978" s="328"/>
      <c r="CRQ978" s="328"/>
      <c r="CRR978" s="328"/>
      <c r="CRS978" s="328"/>
      <c r="CRT978" s="328"/>
      <c r="CRU978" s="328"/>
      <c r="CRV978" s="328"/>
    </row>
    <row r="979" spans="1:5488" s="50" customFormat="1" ht="45.75" customHeight="1">
      <c r="A979" s="589">
        <f>1+A978</f>
        <v>977</v>
      </c>
      <c r="B979" s="403" t="s">
        <v>9277</v>
      </c>
      <c r="C979" s="156" t="s">
        <v>9278</v>
      </c>
      <c r="D979" s="156" t="s">
        <v>6728</v>
      </c>
      <c r="E979" s="156">
        <v>45561</v>
      </c>
      <c r="F979" s="156">
        <v>45562</v>
      </c>
      <c r="G979" s="156">
        <v>45646</v>
      </c>
      <c r="H979" s="156" t="s">
        <v>416</v>
      </c>
      <c r="I979" s="156" t="s">
        <v>180</v>
      </c>
      <c r="J979" s="301" t="s">
        <v>9279</v>
      </c>
      <c r="K979" s="251">
        <v>1072706248</v>
      </c>
      <c r="L979" s="156">
        <v>3</v>
      </c>
      <c r="M979" s="156" t="s">
        <v>97</v>
      </c>
      <c r="N979" s="156" t="s">
        <v>5078</v>
      </c>
      <c r="O979" s="156" t="s">
        <v>857</v>
      </c>
      <c r="P979" s="156" t="s">
        <v>9280</v>
      </c>
      <c r="Q979" s="156" t="s">
        <v>7596</v>
      </c>
      <c r="R979" s="143">
        <f>+G979-F979</f>
        <v>84</v>
      </c>
      <c r="S979" s="134" t="s">
        <v>9281</v>
      </c>
      <c r="T979" s="253">
        <v>12330000</v>
      </c>
      <c r="U979" s="156" t="s">
        <v>9282</v>
      </c>
      <c r="V979" s="253">
        <f>+T979</f>
        <v>12330000</v>
      </c>
      <c r="W979" s="156">
        <v>45562</v>
      </c>
      <c r="X979" s="156" t="s">
        <v>103</v>
      </c>
      <c r="Y979" s="317">
        <f>+Z979+AA979+AB979</f>
        <v>12330000</v>
      </c>
      <c r="Z979" s="156">
        <v>12330000</v>
      </c>
      <c r="AA979" s="156">
        <v>0</v>
      </c>
      <c r="AB979" s="156">
        <v>0</v>
      </c>
      <c r="AC979" s="156">
        <v>0</v>
      </c>
      <c r="AD979" s="156">
        <v>0</v>
      </c>
      <c r="AE979" s="156">
        <v>0</v>
      </c>
      <c r="AF979" s="156">
        <v>0</v>
      </c>
      <c r="AG979" s="156">
        <v>0</v>
      </c>
      <c r="AH979" s="156">
        <v>0</v>
      </c>
      <c r="AI979" s="156">
        <v>0</v>
      </c>
      <c r="AJ979" s="156">
        <v>0</v>
      </c>
      <c r="AK979" s="156" t="s">
        <v>104</v>
      </c>
      <c r="AL979" s="103" t="s">
        <v>9283</v>
      </c>
      <c r="AM979" s="156" t="s">
        <v>9284</v>
      </c>
      <c r="AN979" s="156">
        <v>7334364</v>
      </c>
      <c r="AO979" s="156" t="s">
        <v>114</v>
      </c>
      <c r="AP979" s="156" t="s">
        <v>114</v>
      </c>
      <c r="AQ979" s="156" t="s">
        <v>114</v>
      </c>
      <c r="AR979" s="156" t="s">
        <v>114</v>
      </c>
      <c r="AS979" s="156" t="s">
        <v>109</v>
      </c>
      <c r="AT979" s="156" t="s">
        <v>109</v>
      </c>
      <c r="AU979" s="156" t="s">
        <v>392</v>
      </c>
      <c r="AV979" s="156"/>
      <c r="AW979" s="156"/>
      <c r="AX979" s="156" t="s">
        <v>109</v>
      </c>
      <c r="AY979" s="156" t="s">
        <v>108</v>
      </c>
      <c r="AZ979" s="156"/>
      <c r="BA979" s="156"/>
      <c r="BB979" s="156"/>
      <c r="BC979" s="156"/>
      <c r="BD979" s="156"/>
      <c r="BE979" s="156"/>
      <c r="BF979" s="156"/>
      <c r="BG979" s="156"/>
      <c r="BH979" s="153">
        <f>T979+BB979</f>
        <v>12330000</v>
      </c>
      <c r="BI979" s="515" t="s">
        <v>259</v>
      </c>
      <c r="BJ979" s="240"/>
      <c r="BK979" s="240" t="s">
        <v>114</v>
      </c>
      <c r="BL979" s="240"/>
      <c r="BM979" s="161" t="s">
        <v>2539</v>
      </c>
      <c r="BN979" s="156" t="s">
        <v>917</v>
      </c>
      <c r="BO979" s="156"/>
      <c r="BP979" s="156"/>
      <c r="BQ979" s="156"/>
      <c r="BR979" s="156" t="s">
        <v>108</v>
      </c>
      <c r="BS979" s="156" t="s">
        <v>108</v>
      </c>
      <c r="BT979" s="156" t="s">
        <v>108</v>
      </c>
      <c r="BU979" s="156" t="s">
        <v>9285</v>
      </c>
      <c r="BV979" s="156">
        <v>3182541322</v>
      </c>
      <c r="BW979" s="156" t="s">
        <v>9286</v>
      </c>
      <c r="BX979" s="156" t="s">
        <v>4761</v>
      </c>
      <c r="BY979" s="156" t="s">
        <v>119</v>
      </c>
      <c r="BZ979" s="156">
        <v>644773462</v>
      </c>
      <c r="CA979" s="500" t="s">
        <v>109</v>
      </c>
      <c r="CB979" s="500" t="s">
        <v>109</v>
      </c>
      <c r="CC979" s="500" t="s">
        <v>109</v>
      </c>
      <c r="CD979" s="501"/>
      <c r="CE979" s="501"/>
      <c r="CF979" s="501"/>
      <c r="CG979" s="501"/>
      <c r="CH979" s="501"/>
      <c r="CI979" s="501"/>
      <c r="CJ979" s="501"/>
      <c r="CK979" s="501"/>
      <c r="CL979" s="501"/>
      <c r="CM979" s="500" t="s">
        <v>109</v>
      </c>
      <c r="CN979" s="501"/>
      <c r="CO979" s="297"/>
      <c r="CP979" s="297"/>
      <c r="CQ979" s="297"/>
      <c r="CR979" s="297"/>
      <c r="CS979" s="297"/>
      <c r="CT979" s="297"/>
      <c r="CU979" s="297"/>
      <c r="CV979" s="297"/>
      <c r="CW979" s="297"/>
      <c r="CX979" s="297"/>
      <c r="CY979" s="297"/>
      <c r="CZ979" s="297"/>
      <c r="DA979" s="297"/>
      <c r="DB979" s="297"/>
      <c r="DC979" s="297"/>
      <c r="DD979" s="297"/>
      <c r="DE979" s="297"/>
      <c r="DF979" s="297"/>
      <c r="DG979" s="297"/>
      <c r="DH979" s="297"/>
      <c r="DI979" s="297"/>
      <c r="DJ979" s="297"/>
      <c r="DK979" s="297"/>
      <c r="DL979" s="297"/>
      <c r="DM979" s="297"/>
      <c r="DN979" s="297"/>
      <c r="DO979" s="297"/>
      <c r="DP979" s="297"/>
      <c r="DQ979" s="297"/>
      <c r="DR979" s="297"/>
      <c r="DS979" s="297"/>
      <c r="DT979" s="297"/>
      <c r="DU979" s="297"/>
      <c r="DV979" s="297"/>
      <c r="DW979" s="297"/>
      <c r="DX979" s="297"/>
      <c r="DY979" s="297"/>
      <c r="DZ979" s="297"/>
      <c r="EA979" s="297"/>
      <c r="EB979" s="297"/>
      <c r="EC979" s="297"/>
      <c r="ED979" s="297"/>
      <c r="EE979" s="297"/>
      <c r="EF979" s="297"/>
      <c r="EG979" s="297"/>
      <c r="EH979" s="297"/>
      <c r="EI979" s="297"/>
      <c r="EJ979" s="297"/>
      <c r="EK979" s="297"/>
      <c r="EL979" s="297"/>
      <c r="EM979" s="297"/>
      <c r="EN979" s="297"/>
      <c r="EO979" s="297"/>
      <c r="EP979" s="297"/>
      <c r="EQ979" s="297"/>
      <c r="ER979" s="297"/>
      <c r="ES979" s="297"/>
      <c r="ET979" s="297"/>
      <c r="EU979" s="297"/>
      <c r="EV979" s="297"/>
      <c r="EW979" s="297"/>
      <c r="EX979" s="297"/>
      <c r="EY979" s="297"/>
      <c r="EZ979" s="297"/>
      <c r="FA979" s="297"/>
      <c r="FB979" s="297"/>
      <c r="FC979" s="297"/>
      <c r="FD979" s="297"/>
    </row>
    <row r="980" spans="1:5488" s="290" customFormat="1" ht="45.75" customHeight="1">
      <c r="A980" s="589">
        <f>1+A979</f>
        <v>978</v>
      </c>
      <c r="B980" s="403" t="s">
        <v>9287</v>
      </c>
      <c r="C980" s="156" t="s">
        <v>9288</v>
      </c>
      <c r="D980" s="166" t="s">
        <v>645</v>
      </c>
      <c r="E980" s="390">
        <v>45561</v>
      </c>
      <c r="F980" s="392">
        <v>45563</v>
      </c>
      <c r="G980" s="392">
        <v>45646</v>
      </c>
      <c r="H980" s="392" t="s">
        <v>416</v>
      </c>
      <c r="I980" s="392" t="s">
        <v>95</v>
      </c>
      <c r="J980" s="390" t="s">
        <v>9289</v>
      </c>
      <c r="K980" s="392">
        <v>80115051</v>
      </c>
      <c r="L980" s="392">
        <v>1</v>
      </c>
      <c r="M980" s="392" t="s">
        <v>97</v>
      </c>
      <c r="N980" s="392" t="s">
        <v>5078</v>
      </c>
      <c r="O980" s="392" t="s">
        <v>993</v>
      </c>
      <c r="P980" s="392" t="s">
        <v>7814</v>
      </c>
      <c r="Q980" s="392" t="s">
        <v>7596</v>
      </c>
      <c r="R980" s="392">
        <f>+G980-F980</f>
        <v>83</v>
      </c>
      <c r="S980" s="392" t="s">
        <v>4956</v>
      </c>
      <c r="T980" s="392">
        <v>9600000</v>
      </c>
      <c r="U980" s="392"/>
      <c r="V980" s="328">
        <f>+T980</f>
        <v>9600000</v>
      </c>
      <c r="W980" s="328"/>
      <c r="X980" s="328" t="s">
        <v>103</v>
      </c>
      <c r="Y980" s="328">
        <f>+Z980+AA980+AB980</f>
        <v>9600000</v>
      </c>
      <c r="Z980" s="328">
        <v>9600000</v>
      </c>
      <c r="AA980" s="328">
        <v>0</v>
      </c>
      <c r="AB980" s="328">
        <v>0</v>
      </c>
      <c r="AC980" s="328">
        <v>0</v>
      </c>
      <c r="AD980" s="328">
        <v>0</v>
      </c>
      <c r="AE980" s="328">
        <v>0</v>
      </c>
      <c r="AF980" s="328">
        <v>0</v>
      </c>
      <c r="AG980" s="328">
        <v>0</v>
      </c>
      <c r="AH980" s="328">
        <v>0</v>
      </c>
      <c r="AI980" s="328">
        <v>0</v>
      </c>
      <c r="AJ980" s="328">
        <v>0</v>
      </c>
      <c r="AK980" s="328" t="s">
        <v>104</v>
      </c>
      <c r="AL980" s="328" t="s">
        <v>9290</v>
      </c>
      <c r="AM980" s="328" t="s">
        <v>4792</v>
      </c>
      <c r="AN980" s="328">
        <v>1070919155</v>
      </c>
      <c r="AO980" s="328" t="s">
        <v>114</v>
      </c>
      <c r="AP980" s="328" t="s">
        <v>114</v>
      </c>
      <c r="AQ980" s="328" t="s">
        <v>114</v>
      </c>
      <c r="AR980" s="328" t="s">
        <v>114</v>
      </c>
      <c r="AS980" s="328" t="s">
        <v>109</v>
      </c>
      <c r="AT980" s="328" t="s">
        <v>109</v>
      </c>
      <c r="AU980" s="328" t="s">
        <v>392</v>
      </c>
      <c r="AV980" s="328"/>
      <c r="AW980" s="328"/>
      <c r="AX980" s="328" t="s">
        <v>109</v>
      </c>
      <c r="AY980" s="328" t="s">
        <v>108</v>
      </c>
      <c r="AZ980" s="328"/>
      <c r="BA980" s="328"/>
      <c r="BB980" s="328"/>
      <c r="BC980" s="328"/>
      <c r="BD980" s="328"/>
      <c r="BE980" s="328"/>
      <c r="BF980" s="328"/>
      <c r="BG980" s="328"/>
      <c r="BH980" s="328">
        <f>T980+BB980</f>
        <v>9600000</v>
      </c>
      <c r="BI980" s="349" t="s">
        <v>113</v>
      </c>
      <c r="BJ980" s="328"/>
      <c r="BK980" s="328" t="s">
        <v>114</v>
      </c>
      <c r="BL980" s="328"/>
      <c r="BM980" s="392"/>
      <c r="BN980" s="328" t="s">
        <v>917</v>
      </c>
      <c r="BO980" s="328"/>
      <c r="BP980" s="328"/>
      <c r="BQ980" s="328"/>
      <c r="BR980" s="328" t="s">
        <v>108</v>
      </c>
      <c r="BS980" s="328" t="s">
        <v>108</v>
      </c>
      <c r="BT980" s="328" t="s">
        <v>108</v>
      </c>
      <c r="BU980" s="328" t="s">
        <v>9291</v>
      </c>
      <c r="BV980" s="328">
        <v>3133676988</v>
      </c>
      <c r="BW980" s="328" t="s">
        <v>9292</v>
      </c>
      <c r="BX980" s="328" t="s">
        <v>118</v>
      </c>
      <c r="BY980" s="328" t="s">
        <v>119</v>
      </c>
      <c r="BZ980" s="328">
        <v>82730742700</v>
      </c>
      <c r="CA980" s="392" t="s">
        <v>109</v>
      </c>
      <c r="CB980" s="392" t="s">
        <v>109</v>
      </c>
      <c r="CC980" s="392" t="s">
        <v>109</v>
      </c>
      <c r="CD980" s="392"/>
      <c r="CE980" s="392"/>
      <c r="CF980" s="392"/>
      <c r="CG980" s="392"/>
      <c r="CH980" s="392"/>
      <c r="CI980" s="392"/>
      <c r="CJ980" s="392"/>
      <c r="CK980" s="392"/>
      <c r="CL980" s="392"/>
      <c r="CM980" s="392" t="s">
        <v>109</v>
      </c>
      <c r="CN980" s="392"/>
      <c r="CO980" s="297"/>
      <c r="CP980" s="297"/>
      <c r="CQ980" s="297"/>
      <c r="CR980" s="297"/>
      <c r="CS980" s="297"/>
      <c r="CT980" s="297"/>
      <c r="CU980" s="297"/>
      <c r="CV980" s="297"/>
      <c r="CW980" s="297"/>
      <c r="CX980" s="297"/>
      <c r="CY980" s="297"/>
      <c r="CZ980" s="297"/>
      <c r="DA980" s="297"/>
      <c r="DB980" s="297"/>
      <c r="DC980" s="297"/>
      <c r="DD980" s="297"/>
      <c r="DE980" s="297"/>
      <c r="DF980" s="297"/>
      <c r="DG980" s="297"/>
      <c r="DH980" s="297"/>
      <c r="DI980" s="297"/>
      <c r="DJ980" s="297"/>
      <c r="DK980" s="297"/>
      <c r="DL980" s="297"/>
      <c r="DM980" s="297"/>
      <c r="DN980" s="297"/>
      <c r="DO980" s="297"/>
      <c r="DP980" s="297"/>
      <c r="DQ980" s="297"/>
      <c r="DR980" s="297"/>
      <c r="DS980" s="297"/>
      <c r="DT980" s="297"/>
      <c r="DU980" s="297"/>
      <c r="DV980" s="297"/>
      <c r="DW980" s="297"/>
      <c r="DX980" s="297"/>
      <c r="DY980" s="297"/>
      <c r="DZ980" s="297"/>
      <c r="EA980" s="297"/>
      <c r="EB980" s="297"/>
      <c r="EC980" s="297"/>
      <c r="ED980" s="297"/>
      <c r="EE980" s="297"/>
      <c r="EF980" s="297"/>
      <c r="EG980" s="297"/>
      <c r="EH980" s="297"/>
      <c r="EI980" s="297"/>
      <c r="EJ980" s="297"/>
      <c r="EK980" s="297"/>
      <c r="EL980" s="297"/>
      <c r="EM980" s="297"/>
      <c r="EN980" s="297"/>
      <c r="EO980" s="297"/>
      <c r="EP980" s="297"/>
      <c r="EQ980" s="297"/>
      <c r="ER980" s="297"/>
      <c r="ES980" s="297"/>
      <c r="ET980" s="297"/>
      <c r="EU980" s="297"/>
      <c r="EV980" s="297"/>
      <c r="EW980" s="297"/>
      <c r="EX980" s="297"/>
      <c r="EY980" s="297"/>
      <c r="EZ980" s="297"/>
      <c r="FA980" s="297"/>
      <c r="FB980" s="297"/>
      <c r="FC980" s="297"/>
      <c r="FD980" s="297"/>
      <c r="FE980" s="297"/>
      <c r="FF980" s="297"/>
      <c r="FG980" s="297"/>
      <c r="FH980" s="297"/>
      <c r="FI980" s="297"/>
      <c r="FJ980" s="297"/>
      <c r="FK980" s="297"/>
      <c r="FL980" s="297"/>
      <c r="FM980" s="297"/>
      <c r="FN980" s="297"/>
      <c r="FO980" s="297"/>
      <c r="FP980" s="297"/>
      <c r="FQ980" s="297"/>
      <c r="FR980" s="297"/>
      <c r="FS980" s="297"/>
      <c r="FT980" s="297"/>
      <c r="FU980" s="297"/>
      <c r="FV980" s="297"/>
      <c r="FW980" s="297"/>
      <c r="FX980" s="297"/>
      <c r="FY980" s="297"/>
      <c r="FZ980" s="297"/>
      <c r="GA980" s="297"/>
      <c r="GB980" s="297"/>
      <c r="GC980" s="297"/>
      <c r="GD980" s="297"/>
      <c r="GE980" s="297"/>
      <c r="GF980" s="297"/>
      <c r="GG980" s="297"/>
      <c r="GH980" s="297"/>
      <c r="GI980" s="297"/>
      <c r="GJ980" s="297"/>
      <c r="GK980" s="297"/>
      <c r="GL980" s="297"/>
      <c r="GM980" s="297"/>
      <c r="GN980" s="297"/>
      <c r="GO980" s="297"/>
      <c r="GP980" s="297"/>
      <c r="GQ980" s="297"/>
      <c r="GR980" s="297"/>
      <c r="GS980" s="297"/>
      <c r="GT980" s="297"/>
      <c r="GU980" s="297"/>
      <c r="GV980" s="328"/>
      <c r="GW980" s="328"/>
      <c r="GX980" s="328"/>
      <c r="GY980" s="328"/>
      <c r="GZ980" s="328"/>
      <c r="HA980" s="328"/>
      <c r="HB980" s="328"/>
      <c r="HC980" s="328"/>
      <c r="HD980" s="328"/>
      <c r="HE980" s="328"/>
      <c r="HF980" s="328"/>
      <c r="HG980" s="328"/>
      <c r="HH980" s="328"/>
      <c r="HI980" s="328"/>
      <c r="HJ980" s="328"/>
      <c r="HK980" s="328"/>
      <c r="HL980" s="328"/>
      <c r="HM980" s="328"/>
      <c r="HN980" s="328"/>
      <c r="HO980" s="328"/>
      <c r="HP980" s="328"/>
      <c r="HQ980" s="328"/>
      <c r="HR980" s="328"/>
      <c r="HS980" s="328"/>
      <c r="HT980" s="328"/>
      <c r="HU980" s="328"/>
      <c r="HV980" s="328"/>
      <c r="HW980" s="328"/>
      <c r="HX980" s="328"/>
      <c r="HY980" s="328"/>
      <c r="HZ980" s="328"/>
      <c r="IA980" s="328"/>
      <c r="IB980" s="328"/>
      <c r="IC980" s="328"/>
      <c r="ID980" s="328"/>
      <c r="IE980" s="328"/>
      <c r="IF980" s="328"/>
      <c r="IG980" s="328"/>
      <c r="IH980" s="328"/>
      <c r="II980" s="328"/>
      <c r="IJ980" s="328"/>
      <c r="IK980" s="328"/>
      <c r="IL980" s="328"/>
      <c r="IM980" s="328"/>
      <c r="IN980" s="328"/>
      <c r="IO980" s="328"/>
      <c r="IP980" s="328"/>
      <c r="IQ980" s="328"/>
      <c r="IR980" s="328"/>
      <c r="IS980" s="328"/>
      <c r="IT980" s="328"/>
      <c r="IU980" s="328"/>
      <c r="IV980" s="328"/>
      <c r="IW980" s="328"/>
      <c r="IX980" s="328"/>
      <c r="IY980" s="328"/>
      <c r="IZ980" s="328"/>
      <c r="JA980" s="328"/>
      <c r="JB980" s="328"/>
      <c r="JC980" s="328"/>
      <c r="JD980" s="328"/>
      <c r="JE980" s="328"/>
      <c r="JF980" s="328"/>
      <c r="JG980" s="328"/>
      <c r="JH980" s="328"/>
      <c r="JI980" s="328"/>
      <c r="JJ980" s="328"/>
      <c r="JK980" s="328"/>
      <c r="JL980" s="328"/>
      <c r="JM980" s="328"/>
      <c r="JN980" s="328"/>
      <c r="JO980" s="328"/>
      <c r="JP980" s="328"/>
      <c r="JQ980" s="328"/>
      <c r="JR980" s="328"/>
      <c r="JS980" s="328"/>
      <c r="JT980" s="328"/>
      <c r="JU980" s="328"/>
      <c r="JV980" s="328"/>
      <c r="JW980" s="328"/>
      <c r="JX980" s="328"/>
      <c r="JY980" s="328"/>
      <c r="JZ980" s="328"/>
      <c r="KA980" s="328"/>
      <c r="KB980" s="328"/>
      <c r="KC980" s="328"/>
      <c r="KD980" s="328"/>
      <c r="KE980" s="328"/>
      <c r="KF980" s="328"/>
      <c r="KG980" s="328"/>
      <c r="KH980" s="328"/>
      <c r="KI980" s="328"/>
      <c r="KJ980" s="328"/>
      <c r="KK980" s="328"/>
      <c r="KL980" s="328"/>
      <c r="KM980" s="328"/>
      <c r="KN980" s="328"/>
      <c r="KO980" s="328"/>
      <c r="KP980" s="328"/>
      <c r="KQ980" s="328"/>
      <c r="KR980" s="328"/>
      <c r="KS980" s="328"/>
      <c r="KT980" s="328"/>
      <c r="KU980" s="328"/>
      <c r="KV980" s="328"/>
      <c r="KW980" s="328"/>
      <c r="KX980" s="328"/>
      <c r="KY980" s="328"/>
      <c r="KZ980" s="328"/>
      <c r="LA980" s="328"/>
      <c r="LB980" s="328"/>
      <c r="LC980" s="328"/>
      <c r="LD980" s="328"/>
      <c r="LE980" s="328"/>
      <c r="LF980" s="328"/>
      <c r="LG980" s="328"/>
      <c r="LH980" s="328"/>
      <c r="LI980" s="328"/>
      <c r="LJ980" s="328"/>
      <c r="LK980" s="328"/>
      <c r="LL980" s="328"/>
      <c r="LM980" s="328"/>
      <c r="LN980" s="328"/>
      <c r="LO980" s="328"/>
      <c r="LP980" s="328"/>
      <c r="LQ980" s="328"/>
      <c r="LR980" s="328"/>
      <c r="LS980" s="328"/>
      <c r="LT980" s="328"/>
      <c r="LU980" s="328"/>
      <c r="LV980" s="328"/>
      <c r="LW980" s="328"/>
      <c r="LX980" s="328"/>
      <c r="LY980" s="328"/>
      <c r="LZ980" s="328"/>
      <c r="MA980" s="328"/>
      <c r="MB980" s="328"/>
      <c r="MC980" s="328"/>
      <c r="MD980" s="328"/>
      <c r="ME980" s="328"/>
      <c r="MF980" s="328"/>
      <c r="MG980" s="328"/>
      <c r="MH980" s="328"/>
      <c r="MI980" s="328"/>
      <c r="MJ980" s="328"/>
      <c r="MK980" s="328"/>
      <c r="ML980" s="328"/>
      <c r="MM980" s="328"/>
      <c r="MN980" s="328"/>
      <c r="MO980" s="328"/>
      <c r="MP980" s="328"/>
      <c r="MQ980" s="328"/>
      <c r="MR980" s="328"/>
      <c r="MS980" s="328"/>
      <c r="MT980" s="328"/>
      <c r="MU980" s="328"/>
      <c r="MV980" s="328"/>
      <c r="MW980" s="328"/>
      <c r="MX980" s="328"/>
      <c r="MY980" s="328"/>
      <c r="MZ980" s="328"/>
      <c r="NA980" s="328"/>
      <c r="NB980" s="328"/>
      <c r="NC980" s="328"/>
      <c r="ND980" s="328"/>
      <c r="NE980" s="328"/>
      <c r="NF980" s="328"/>
      <c r="NG980" s="328"/>
      <c r="NH980" s="328"/>
      <c r="NI980" s="328"/>
      <c r="NJ980" s="328"/>
      <c r="NK980" s="328"/>
      <c r="NL980" s="328"/>
      <c r="NM980" s="328"/>
      <c r="NN980" s="328"/>
      <c r="NO980" s="328"/>
      <c r="NP980" s="328"/>
      <c r="NQ980" s="328"/>
      <c r="NR980" s="328"/>
      <c r="NS980" s="328"/>
      <c r="NT980" s="328"/>
      <c r="NU980" s="328"/>
      <c r="NV980" s="328"/>
      <c r="NW980" s="328"/>
      <c r="NX980" s="328"/>
      <c r="NY980" s="328"/>
      <c r="NZ980" s="328"/>
      <c r="OA980" s="328"/>
      <c r="OB980" s="328"/>
      <c r="OC980" s="328"/>
      <c r="OD980" s="328"/>
      <c r="OE980" s="328"/>
      <c r="OF980" s="328"/>
      <c r="OG980" s="328"/>
      <c r="OH980" s="328"/>
      <c r="OI980" s="328"/>
      <c r="OJ980" s="328"/>
      <c r="OK980" s="328"/>
      <c r="OL980" s="328"/>
      <c r="OM980" s="328"/>
      <c r="ON980" s="328"/>
      <c r="OO980" s="328"/>
      <c r="OP980" s="328"/>
      <c r="OQ980" s="328"/>
      <c r="OR980" s="328"/>
      <c r="OS980" s="328"/>
      <c r="OT980" s="328"/>
      <c r="OU980" s="328"/>
      <c r="OV980" s="328"/>
      <c r="OW980" s="328"/>
      <c r="OX980" s="328"/>
      <c r="OY980" s="328"/>
      <c r="OZ980" s="328"/>
      <c r="PA980" s="328"/>
      <c r="PB980" s="328"/>
      <c r="PC980" s="328"/>
      <c r="PD980" s="328"/>
      <c r="PE980" s="328"/>
      <c r="PF980" s="328"/>
      <c r="PG980" s="328"/>
      <c r="PH980" s="328"/>
      <c r="PI980" s="328"/>
      <c r="PJ980" s="328"/>
      <c r="PK980" s="328"/>
      <c r="PL980" s="328"/>
      <c r="PM980" s="328"/>
      <c r="PN980" s="328"/>
      <c r="PO980" s="328"/>
      <c r="PP980" s="328"/>
      <c r="PQ980" s="328"/>
      <c r="PR980" s="328"/>
      <c r="PS980" s="328"/>
      <c r="PT980" s="328"/>
      <c r="PU980" s="328"/>
      <c r="PV980" s="328"/>
      <c r="PW980" s="328"/>
      <c r="PX980" s="328"/>
      <c r="PY980" s="328"/>
      <c r="PZ980" s="328"/>
      <c r="QA980" s="328"/>
      <c r="QB980" s="328"/>
      <c r="QC980" s="328"/>
      <c r="QD980" s="328"/>
      <c r="QE980" s="328"/>
      <c r="QF980" s="328"/>
      <c r="QG980" s="328"/>
      <c r="QH980" s="328"/>
      <c r="QI980" s="328"/>
      <c r="QJ980" s="328"/>
      <c r="QK980" s="328"/>
      <c r="QL980" s="328"/>
      <c r="QM980" s="328"/>
      <c r="QN980" s="328"/>
      <c r="QO980" s="328"/>
      <c r="QP980" s="328"/>
      <c r="QQ980" s="328"/>
      <c r="QR980" s="328"/>
      <c r="QS980" s="328"/>
      <c r="QT980" s="328"/>
      <c r="QU980" s="328"/>
      <c r="QV980" s="328"/>
      <c r="QW980" s="328"/>
      <c r="QX980" s="328"/>
      <c r="QY980" s="328"/>
      <c r="QZ980" s="328"/>
      <c r="RA980" s="328"/>
      <c r="RB980" s="328"/>
      <c r="RC980" s="328"/>
      <c r="RD980" s="328"/>
      <c r="RE980" s="328"/>
      <c r="RF980" s="328"/>
      <c r="RG980" s="328"/>
      <c r="RH980" s="328"/>
      <c r="RI980" s="328"/>
      <c r="RJ980" s="328"/>
      <c r="RK980" s="328"/>
      <c r="RL980" s="328"/>
      <c r="RM980" s="328"/>
      <c r="RN980" s="328"/>
      <c r="RO980" s="328"/>
      <c r="RP980" s="328"/>
      <c r="RQ980" s="328"/>
      <c r="RR980" s="328"/>
      <c r="RS980" s="328"/>
      <c r="RT980" s="328"/>
      <c r="RU980" s="328"/>
      <c r="RV980" s="328"/>
      <c r="RW980" s="328"/>
      <c r="RX980" s="328"/>
      <c r="RY980" s="328"/>
      <c r="RZ980" s="328"/>
      <c r="SA980" s="328"/>
      <c r="SB980" s="328"/>
      <c r="SC980" s="328"/>
      <c r="SD980" s="328"/>
      <c r="SE980" s="328"/>
      <c r="SF980" s="328"/>
      <c r="SG980" s="328"/>
      <c r="SH980" s="328"/>
      <c r="SI980" s="328"/>
      <c r="SJ980" s="328"/>
      <c r="SK980" s="328"/>
      <c r="SL980" s="328"/>
      <c r="SM980" s="328"/>
      <c r="SN980" s="328"/>
      <c r="SO980" s="328"/>
      <c r="SP980" s="328"/>
      <c r="SQ980" s="328"/>
      <c r="SR980" s="328"/>
      <c r="SS980" s="328"/>
      <c r="ST980" s="328"/>
      <c r="SU980" s="328"/>
      <c r="SV980" s="328"/>
      <c r="SW980" s="328"/>
      <c r="SX980" s="328"/>
      <c r="SY980" s="328"/>
      <c r="SZ980" s="328"/>
      <c r="TA980" s="328"/>
      <c r="TB980" s="328"/>
      <c r="TC980" s="328"/>
      <c r="TD980" s="348"/>
      <c r="TE980" s="156"/>
      <c r="TF980" s="156"/>
      <c r="TG980" s="156"/>
      <c r="TH980" s="301"/>
      <c r="TI980" s="437"/>
      <c r="TJ980" s="437"/>
      <c r="TK980" s="157"/>
      <c r="TL980" s="157"/>
      <c r="TM980" s="157"/>
      <c r="TN980" s="156"/>
      <c r="TO980" s="156"/>
      <c r="TP980" s="156"/>
      <c r="TQ980" s="156"/>
      <c r="TR980" s="156"/>
      <c r="TS980" s="156"/>
      <c r="TT980" s="156"/>
      <c r="TU980" s="156"/>
      <c r="TV980" s="156"/>
      <c r="TW980" s="157"/>
      <c r="TX980" s="156"/>
      <c r="TY980" s="328"/>
      <c r="TZ980" s="328"/>
      <c r="UA980" s="328"/>
      <c r="UB980" s="328"/>
      <c r="UC980" s="328"/>
      <c r="UD980" s="328"/>
      <c r="UE980" s="328"/>
      <c r="UF980" s="328"/>
      <c r="UG980" s="328"/>
      <c r="UH980" s="328"/>
      <c r="UI980" s="328"/>
      <c r="UJ980" s="328"/>
      <c r="UK980" s="328"/>
      <c r="UL980" s="328"/>
      <c r="UM980" s="328"/>
      <c r="UN980" s="328"/>
      <c r="UO980" s="328"/>
      <c r="UP980" s="328"/>
      <c r="UQ980" s="328"/>
      <c r="UR980" s="328"/>
      <c r="US980" s="328"/>
      <c r="UT980" s="328"/>
      <c r="UU980" s="328"/>
      <c r="UV980" s="328"/>
      <c r="UW980" s="328"/>
      <c r="UX980" s="328"/>
      <c r="UY980" s="328"/>
      <c r="UZ980" s="328"/>
      <c r="VA980" s="328"/>
      <c r="VB980" s="328"/>
      <c r="VC980" s="328"/>
      <c r="VD980" s="328"/>
      <c r="VE980" s="328"/>
      <c r="VF980" s="328"/>
      <c r="VG980" s="328"/>
      <c r="VH980" s="328"/>
      <c r="VI980" s="328"/>
      <c r="VJ980" s="328"/>
      <c r="VK980" s="328"/>
      <c r="VL980" s="328"/>
      <c r="VM980" s="328"/>
      <c r="VN980" s="328"/>
      <c r="VO980" s="328"/>
      <c r="VP980" s="328"/>
      <c r="VQ980" s="328"/>
      <c r="VR980" s="328"/>
      <c r="VS980" s="328"/>
      <c r="VT980" s="328"/>
      <c r="VU980" s="328"/>
      <c r="VV980" s="328"/>
      <c r="VW980" s="328"/>
      <c r="VX980" s="328"/>
      <c r="VY980" s="328"/>
      <c r="VZ980" s="328"/>
      <c r="WA980" s="328"/>
      <c r="WB980" s="328"/>
      <c r="WC980" s="328"/>
      <c r="WD980" s="328"/>
      <c r="WE980" s="328"/>
      <c r="WF980" s="328"/>
      <c r="WG980" s="328"/>
      <c r="WH980" s="328"/>
      <c r="WI980" s="328"/>
      <c r="WJ980" s="328"/>
      <c r="WK980" s="328"/>
      <c r="WL980" s="328"/>
      <c r="WM980" s="328"/>
      <c r="WN980" s="328"/>
      <c r="WO980" s="328"/>
      <c r="WP980" s="328"/>
      <c r="WQ980" s="328"/>
      <c r="WR980" s="328"/>
      <c r="WS980" s="328"/>
      <c r="WT980" s="328"/>
      <c r="WU980" s="328"/>
      <c r="WV980" s="328"/>
      <c r="WW980" s="328"/>
      <c r="WX980" s="328"/>
      <c r="WY980" s="328"/>
      <c r="WZ980" s="328"/>
      <c r="XA980" s="328"/>
      <c r="XB980" s="328"/>
      <c r="XC980" s="328"/>
      <c r="XD980" s="328"/>
      <c r="XE980" s="328"/>
      <c r="XF980" s="328"/>
      <c r="XG980" s="328"/>
      <c r="XH980" s="328"/>
      <c r="XI980" s="328"/>
      <c r="XJ980" s="328"/>
      <c r="XK980" s="328"/>
      <c r="XL980" s="328"/>
      <c r="XM980" s="328"/>
      <c r="XN980" s="328"/>
      <c r="XO980" s="328"/>
      <c r="XP980" s="328"/>
      <c r="XQ980" s="328"/>
      <c r="XR980" s="328"/>
      <c r="XS980" s="328"/>
      <c r="XT980" s="328"/>
      <c r="XU980" s="328"/>
      <c r="XV980" s="328"/>
      <c r="XW980" s="328"/>
      <c r="XX980" s="328"/>
      <c r="XY980" s="328"/>
      <c r="XZ980" s="328"/>
      <c r="YA980" s="328"/>
      <c r="YB980" s="328"/>
      <c r="YC980" s="328"/>
      <c r="YD980" s="328"/>
      <c r="YE980" s="328"/>
      <c r="YF980" s="328"/>
      <c r="YG980" s="328"/>
      <c r="YH980" s="328"/>
      <c r="YI980" s="328"/>
      <c r="YJ980" s="328"/>
      <c r="YK980" s="328"/>
      <c r="YL980" s="328"/>
      <c r="YM980" s="328"/>
      <c r="YN980" s="328"/>
      <c r="YO980" s="328"/>
      <c r="YP980" s="328"/>
      <c r="YQ980" s="328"/>
      <c r="YR980" s="328"/>
      <c r="YS980" s="328"/>
      <c r="YT980" s="328"/>
      <c r="YU980" s="328"/>
      <c r="YV980" s="328"/>
      <c r="YW980" s="328"/>
      <c r="YX980" s="328"/>
      <c r="YY980" s="328"/>
      <c r="YZ980" s="328"/>
      <c r="ZA980" s="328"/>
      <c r="ZB980" s="328"/>
      <c r="ZC980" s="328"/>
      <c r="ZD980" s="328"/>
      <c r="ZE980" s="328"/>
      <c r="ZF980" s="328"/>
      <c r="ZG980" s="328"/>
      <c r="ZH980" s="328"/>
      <c r="ZI980" s="328"/>
      <c r="ZJ980" s="328"/>
      <c r="ZK980" s="328"/>
      <c r="ZL980" s="328"/>
      <c r="ZM980" s="328"/>
      <c r="ZN980" s="328"/>
      <c r="ZO980" s="328"/>
      <c r="ZP980" s="328"/>
      <c r="ZQ980" s="328"/>
      <c r="ZR980" s="328"/>
      <c r="ZS980" s="328"/>
      <c r="ZT980" s="328"/>
      <c r="ZU980" s="328"/>
      <c r="ZV980" s="328"/>
      <c r="ZW980" s="328"/>
      <c r="ZX980" s="328"/>
      <c r="ZY980" s="328"/>
      <c r="ZZ980" s="328"/>
      <c r="AAA980" s="328"/>
      <c r="AAB980" s="328"/>
      <c r="AAC980" s="328"/>
      <c r="AAD980" s="328"/>
      <c r="AAE980" s="328"/>
      <c r="AAF980" s="328"/>
      <c r="AAG980" s="328"/>
      <c r="AAH980" s="328"/>
      <c r="AAI980" s="328"/>
      <c r="AAJ980" s="328"/>
      <c r="AAK980" s="328"/>
      <c r="AAL980" s="328"/>
      <c r="AAM980" s="328"/>
      <c r="AAN980" s="328"/>
      <c r="AAO980" s="328"/>
      <c r="AAP980" s="328"/>
      <c r="AAQ980" s="328"/>
      <c r="AAR980" s="328"/>
      <c r="AAS980" s="328"/>
      <c r="AAT980" s="328"/>
      <c r="AAU980" s="328"/>
      <c r="AAV980" s="328"/>
      <c r="AAW980" s="328"/>
      <c r="AAX980" s="328"/>
      <c r="AAY980" s="328"/>
      <c r="AAZ980" s="328"/>
      <c r="ABA980" s="328"/>
      <c r="ABB980" s="328"/>
      <c r="ABC980" s="328"/>
      <c r="ABD980" s="328"/>
      <c r="ABE980" s="328"/>
      <c r="ABF980" s="328"/>
      <c r="ABG980" s="328"/>
      <c r="ABH980" s="328"/>
      <c r="ABI980" s="328"/>
      <c r="ABJ980" s="328"/>
      <c r="ABK980" s="328"/>
      <c r="ABL980" s="328"/>
      <c r="ABM980" s="328"/>
      <c r="ABN980" s="328"/>
      <c r="ABO980" s="328"/>
      <c r="ABP980" s="328"/>
      <c r="ABQ980" s="328"/>
      <c r="ABR980" s="328"/>
      <c r="ABS980" s="328"/>
      <c r="ABT980" s="328"/>
      <c r="ABU980" s="328"/>
      <c r="ABV980" s="328"/>
      <c r="ABW980" s="328"/>
      <c r="ABX980" s="328"/>
      <c r="ABY980" s="328"/>
      <c r="ABZ980" s="328"/>
      <c r="ACA980" s="328"/>
      <c r="ACB980" s="328"/>
      <c r="ACC980" s="328"/>
      <c r="ACD980" s="328"/>
      <c r="ACE980" s="328"/>
      <c r="ACF980" s="328"/>
      <c r="ACG980" s="328"/>
      <c r="ACH980" s="328"/>
      <c r="ACI980" s="328"/>
      <c r="ACJ980" s="328"/>
      <c r="ACK980" s="328"/>
      <c r="ACL980" s="328"/>
      <c r="ACM980" s="328"/>
      <c r="ACN980" s="328"/>
      <c r="ACO980" s="328"/>
      <c r="ACP980" s="328"/>
      <c r="ACQ980" s="328"/>
      <c r="ACR980" s="328"/>
      <c r="ACS980" s="328"/>
      <c r="ACT980" s="328"/>
      <c r="ACU980" s="328"/>
      <c r="ACV980" s="328"/>
      <c r="ACW980" s="328"/>
      <c r="ACX980" s="328"/>
      <c r="ACY980" s="328"/>
      <c r="ACZ980" s="328"/>
      <c r="ADA980" s="328"/>
      <c r="ADB980" s="328"/>
      <c r="ADC980" s="328"/>
      <c r="ADD980" s="328"/>
      <c r="ADE980" s="328"/>
      <c r="ADF980" s="328"/>
      <c r="ADG980" s="328"/>
      <c r="ADH980" s="328"/>
      <c r="ADI980" s="328"/>
      <c r="ADJ980" s="328"/>
      <c r="ADK980" s="328"/>
      <c r="ADL980" s="328"/>
      <c r="ADM980" s="328"/>
      <c r="ADN980" s="328"/>
      <c r="ADO980" s="328"/>
      <c r="ADP980" s="328"/>
      <c r="ADQ980" s="328"/>
      <c r="ADR980" s="328"/>
      <c r="ADS980" s="328"/>
      <c r="ADT980" s="328"/>
      <c r="ADU980" s="328"/>
      <c r="ADV980" s="328"/>
      <c r="ADW980" s="328"/>
      <c r="ADX980" s="328"/>
      <c r="ADY980" s="328"/>
      <c r="ADZ980" s="328"/>
      <c r="AEA980" s="328"/>
      <c r="AEB980" s="328"/>
      <c r="AEC980" s="328"/>
      <c r="AED980" s="328"/>
      <c r="AEE980" s="328"/>
      <c r="AEF980" s="328"/>
      <c r="AEG980" s="328"/>
      <c r="AEH980" s="328"/>
      <c r="AEI980" s="328"/>
      <c r="AEJ980" s="328"/>
      <c r="AEK980" s="328"/>
      <c r="AEL980" s="328"/>
      <c r="AEM980" s="328"/>
      <c r="AEN980" s="328"/>
      <c r="AEO980" s="328"/>
      <c r="AEP980" s="328"/>
      <c r="AEQ980" s="328"/>
      <c r="AER980" s="328"/>
      <c r="AES980" s="328"/>
      <c r="AET980" s="328"/>
      <c r="AEU980" s="328"/>
      <c r="AEV980" s="328"/>
      <c r="AEW980" s="328"/>
      <c r="AEX980" s="328"/>
      <c r="AEY980" s="328"/>
      <c r="AEZ980" s="328"/>
      <c r="AFA980" s="328"/>
      <c r="AFB980" s="328"/>
      <c r="AFC980" s="328"/>
      <c r="AFD980" s="328"/>
      <c r="AFE980" s="328"/>
      <c r="AFF980" s="328"/>
      <c r="AFG980" s="328"/>
      <c r="AFH980" s="328"/>
      <c r="AFI980" s="328"/>
      <c r="AFJ980" s="328"/>
      <c r="AFK980" s="328"/>
      <c r="AFL980" s="328"/>
      <c r="AFM980" s="328"/>
      <c r="AFN980" s="328"/>
      <c r="AFO980" s="328"/>
      <c r="AFP980" s="328"/>
      <c r="AFQ980" s="328"/>
      <c r="AFR980" s="328"/>
      <c r="AFS980" s="328"/>
      <c r="AFT980" s="328"/>
      <c r="AFU980" s="328"/>
      <c r="AFV980" s="328"/>
      <c r="AFW980" s="328"/>
      <c r="AFX980" s="328"/>
      <c r="AFY980" s="328"/>
      <c r="AFZ980" s="328"/>
      <c r="AGA980" s="328"/>
      <c r="AGB980" s="328"/>
      <c r="AGC980" s="328"/>
      <c r="AGD980" s="328"/>
      <c r="AGE980" s="328"/>
      <c r="AGF980" s="328"/>
      <c r="AGG980" s="328"/>
      <c r="AGH980" s="328"/>
      <c r="AGI980" s="328"/>
      <c r="AGJ980" s="328"/>
      <c r="AGK980" s="328"/>
      <c r="AGL980" s="328"/>
      <c r="AGM980" s="328"/>
      <c r="AGN980" s="328"/>
      <c r="AGO980" s="328"/>
      <c r="AGP980" s="328"/>
      <c r="AGQ980" s="328"/>
      <c r="AGR980" s="328"/>
      <c r="AGS980" s="328"/>
      <c r="AGT980" s="328"/>
      <c r="AGU980" s="328"/>
      <c r="AGV980" s="328"/>
      <c r="AGW980" s="328"/>
      <c r="AGX980" s="328"/>
      <c r="AGY980" s="328"/>
      <c r="AGZ980" s="328"/>
      <c r="AHA980" s="328"/>
      <c r="AHB980" s="328"/>
      <c r="AHC980" s="328"/>
      <c r="AHD980" s="328"/>
      <c r="AHE980" s="328"/>
      <c r="AHF980" s="328"/>
      <c r="AHG980" s="328"/>
      <c r="AHH980" s="328"/>
      <c r="AHI980" s="328"/>
      <c r="AHJ980" s="328"/>
      <c r="AHK980" s="328"/>
      <c r="AHL980" s="328"/>
      <c r="AHM980" s="328"/>
      <c r="AHN980" s="328"/>
      <c r="AHO980" s="328"/>
      <c r="AHP980" s="328"/>
      <c r="AHQ980" s="328"/>
      <c r="AHR980" s="328"/>
      <c r="AHS980" s="328"/>
      <c r="AHT980" s="328"/>
      <c r="AHU980" s="328"/>
      <c r="AHV980" s="328"/>
      <c r="AHW980" s="328"/>
      <c r="AHX980" s="328"/>
      <c r="AHY980" s="328"/>
      <c r="AHZ980" s="328"/>
      <c r="AIA980" s="328"/>
      <c r="AIB980" s="328"/>
      <c r="AIC980" s="328"/>
      <c r="AID980" s="328"/>
      <c r="AIE980" s="328"/>
      <c r="AIF980" s="328"/>
      <c r="AIG980" s="328"/>
      <c r="AIH980" s="328"/>
      <c r="AII980" s="328"/>
      <c r="AIJ980" s="328"/>
      <c r="AIK980" s="328"/>
      <c r="AIL980" s="328"/>
      <c r="AIM980" s="328"/>
      <c r="AIN980" s="328"/>
      <c r="AIO980" s="328"/>
      <c r="AIP980" s="328"/>
      <c r="AIQ980" s="328"/>
      <c r="AIR980" s="328"/>
      <c r="AIS980" s="328"/>
      <c r="AIT980" s="328"/>
      <c r="AIU980" s="328"/>
      <c r="AIV980" s="328"/>
      <c r="AIW980" s="328"/>
      <c r="AIX980" s="328"/>
      <c r="AIY980" s="328"/>
      <c r="AIZ980" s="328"/>
      <c r="AJA980" s="328"/>
      <c r="AJB980" s="328"/>
      <c r="AJC980" s="328"/>
      <c r="AJD980" s="328"/>
      <c r="AJE980" s="328"/>
      <c r="AJF980" s="328"/>
      <c r="AJG980" s="328"/>
      <c r="AJH980" s="328"/>
      <c r="AJI980" s="328"/>
      <c r="AJJ980" s="328"/>
      <c r="AJK980" s="328"/>
      <c r="AJL980" s="328"/>
      <c r="AJM980" s="328"/>
      <c r="AJN980" s="328"/>
      <c r="AJO980" s="328"/>
      <c r="AJP980" s="328"/>
      <c r="AJQ980" s="328"/>
      <c r="AJR980" s="328"/>
      <c r="AJS980" s="328"/>
      <c r="AJT980" s="328"/>
      <c r="AJU980" s="328"/>
      <c r="AJV980" s="328"/>
      <c r="AJW980" s="328"/>
      <c r="AJX980" s="328"/>
      <c r="AJY980" s="328"/>
      <c r="AJZ980" s="328"/>
      <c r="AKA980" s="328"/>
      <c r="AKB980" s="328"/>
      <c r="AKC980" s="328"/>
      <c r="AKD980" s="328"/>
      <c r="AKE980" s="328"/>
      <c r="AKF980" s="328"/>
      <c r="AKG980" s="328"/>
      <c r="AKH980" s="328"/>
      <c r="AKI980" s="328"/>
      <c r="AKJ980" s="328"/>
      <c r="AKK980" s="328"/>
      <c r="AKL980" s="328"/>
      <c r="AKM980" s="328"/>
      <c r="AKN980" s="328"/>
      <c r="AKO980" s="328"/>
      <c r="AKP980" s="328"/>
      <c r="AKQ980" s="328"/>
      <c r="AKR980" s="328"/>
      <c r="AKS980" s="328"/>
      <c r="AKT980" s="328"/>
      <c r="AKU980" s="328"/>
      <c r="AKV980" s="328"/>
      <c r="AKW980" s="328"/>
      <c r="AKX980" s="328"/>
      <c r="AKY980" s="328"/>
      <c r="AKZ980" s="328"/>
      <c r="ALA980" s="328"/>
      <c r="ALB980" s="328"/>
      <c r="ALC980" s="328"/>
      <c r="ALD980" s="328"/>
      <c r="ALE980" s="328"/>
      <c r="ALF980" s="328"/>
      <c r="ALG980" s="328"/>
      <c r="ALH980" s="328"/>
      <c r="ALI980" s="328"/>
      <c r="ALJ980" s="328"/>
      <c r="ALK980" s="328"/>
      <c r="ALL980" s="328"/>
      <c r="ALM980" s="328"/>
      <c r="ALN980" s="328"/>
      <c r="ALO980" s="328"/>
      <c r="ALP980" s="328"/>
      <c r="ALQ980" s="328"/>
      <c r="ALR980" s="328"/>
      <c r="ALS980" s="328"/>
      <c r="ALT980" s="328"/>
      <c r="ALU980" s="328"/>
      <c r="ALV980" s="328"/>
      <c r="ALW980" s="328"/>
      <c r="ALX980" s="328"/>
      <c r="ALY980" s="328"/>
      <c r="ALZ980" s="328"/>
      <c r="AMA980" s="328"/>
      <c r="AMB980" s="328"/>
      <c r="AMC980" s="328"/>
      <c r="AMD980" s="328"/>
      <c r="AME980" s="328"/>
      <c r="AMF980" s="328"/>
      <c r="AMG980" s="328"/>
      <c r="AMH980" s="328"/>
      <c r="AMI980" s="328"/>
      <c r="AMJ980" s="328"/>
      <c r="AMK980" s="328"/>
      <c r="AML980" s="328"/>
      <c r="AMM980" s="328"/>
      <c r="AMN980" s="328"/>
      <c r="AMO980" s="328"/>
      <c r="AMP980" s="328"/>
      <c r="AMQ980" s="328"/>
      <c r="AMR980" s="328"/>
      <c r="AMS980" s="328"/>
      <c r="AMT980" s="328"/>
      <c r="AMU980" s="328"/>
      <c r="AMV980" s="328"/>
      <c r="AMW980" s="328"/>
      <c r="AMX980" s="328"/>
      <c r="AMY980" s="328"/>
      <c r="AMZ980" s="328"/>
      <c r="ANA980" s="328"/>
      <c r="ANB980" s="328"/>
      <c r="ANC980" s="328"/>
      <c r="AND980" s="328"/>
      <c r="ANE980" s="328"/>
      <c r="ANF980" s="328"/>
      <c r="ANG980" s="328"/>
      <c r="ANH980" s="328"/>
      <c r="ANI980" s="328"/>
      <c r="ANJ980" s="328"/>
      <c r="ANK980" s="328"/>
      <c r="ANL980" s="328"/>
      <c r="ANM980" s="328"/>
      <c r="ANN980" s="328"/>
      <c r="ANO980" s="328"/>
      <c r="ANP980" s="328"/>
      <c r="ANQ980" s="328"/>
      <c r="ANR980" s="328"/>
      <c r="ANS980" s="328"/>
      <c r="ANT980" s="328"/>
      <c r="ANU980" s="328"/>
      <c r="ANV980" s="328"/>
      <c r="ANW980" s="328"/>
      <c r="ANX980" s="328"/>
      <c r="ANY980" s="328"/>
      <c r="ANZ980" s="328"/>
      <c r="AOA980" s="328"/>
      <c r="AOB980" s="328"/>
      <c r="AOC980" s="328"/>
      <c r="AOD980" s="328"/>
      <c r="AOE980" s="328"/>
      <c r="AOF980" s="328"/>
      <c r="AOG980" s="328"/>
      <c r="AOH980" s="328"/>
      <c r="AOI980" s="328"/>
      <c r="AOJ980" s="328"/>
      <c r="AOK980" s="328"/>
      <c r="AOL980" s="328"/>
      <c r="AOM980" s="328"/>
      <c r="AON980" s="328"/>
      <c r="AOO980" s="328"/>
      <c r="AOP980" s="328"/>
      <c r="AOQ980" s="328"/>
      <c r="AOR980" s="328"/>
      <c r="AOS980" s="328"/>
      <c r="AOT980" s="328"/>
      <c r="AOU980" s="328"/>
      <c r="AOV980" s="328"/>
      <c r="AOW980" s="328"/>
      <c r="AOX980" s="328"/>
      <c r="AOY980" s="328"/>
      <c r="AOZ980" s="328"/>
      <c r="APA980" s="328"/>
      <c r="APB980" s="328"/>
      <c r="APC980" s="328"/>
      <c r="APD980" s="328"/>
      <c r="APE980" s="328"/>
      <c r="APF980" s="328"/>
      <c r="APG980" s="328"/>
      <c r="APH980" s="328"/>
      <c r="API980" s="328"/>
      <c r="APJ980" s="328"/>
      <c r="APK980" s="328"/>
      <c r="APL980" s="328"/>
      <c r="APM980" s="328"/>
      <c r="APN980" s="328"/>
      <c r="APO980" s="328"/>
      <c r="APP980" s="328"/>
      <c r="APQ980" s="328"/>
      <c r="APR980" s="328"/>
      <c r="APS980" s="328"/>
      <c r="APT980" s="328"/>
      <c r="APU980" s="328"/>
      <c r="APV980" s="328"/>
      <c r="APW980" s="328"/>
      <c r="APX980" s="328"/>
      <c r="APY980" s="328"/>
      <c r="APZ980" s="328"/>
      <c r="AQA980" s="328"/>
      <c r="AQB980" s="328"/>
      <c r="AQC980" s="328"/>
      <c r="AQD980" s="328"/>
      <c r="AQE980" s="328"/>
      <c r="AQF980" s="328"/>
      <c r="AQG980" s="328"/>
      <c r="AQH980" s="328"/>
      <c r="AQI980" s="328"/>
      <c r="AQJ980" s="328"/>
      <c r="AQK980" s="328"/>
      <c r="AQL980" s="328"/>
      <c r="AQM980" s="328"/>
      <c r="AQN980" s="328"/>
      <c r="AQO980" s="328"/>
      <c r="AQP980" s="328"/>
      <c r="AQQ980" s="328"/>
      <c r="AQR980" s="328"/>
      <c r="AQS980" s="328"/>
      <c r="AQT980" s="328"/>
      <c r="AQU980" s="328"/>
      <c r="AQV980" s="328"/>
      <c r="AQW980" s="328"/>
      <c r="AQX980" s="328"/>
      <c r="AQY980" s="328"/>
      <c r="AQZ980" s="328"/>
      <c r="ARA980" s="328"/>
      <c r="ARB980" s="328"/>
      <c r="ARC980" s="328"/>
      <c r="ARD980" s="328"/>
      <c r="ARE980" s="328"/>
      <c r="ARF980" s="328"/>
      <c r="ARG980" s="328"/>
      <c r="ARH980" s="328"/>
      <c r="ARI980" s="328"/>
      <c r="ARJ980" s="328"/>
      <c r="ARK980" s="328"/>
      <c r="ARL980" s="328"/>
      <c r="ARM980" s="328"/>
      <c r="ARN980" s="328"/>
      <c r="ARO980" s="328"/>
      <c r="ARP980" s="328"/>
      <c r="ARQ980" s="328"/>
      <c r="ARR980" s="328"/>
      <c r="ARS980" s="328"/>
      <c r="ART980" s="328"/>
      <c r="ARU980" s="328"/>
      <c r="ARV980" s="328"/>
      <c r="ARW980" s="328"/>
      <c r="ARX980" s="328"/>
      <c r="ARY980" s="328"/>
      <c r="ARZ980" s="328"/>
      <c r="ASA980" s="328"/>
      <c r="ASB980" s="328"/>
      <c r="ASC980" s="328"/>
      <c r="ASD980" s="328"/>
      <c r="ASE980" s="328"/>
      <c r="ASF980" s="328"/>
      <c r="ASG980" s="328"/>
      <c r="ASH980" s="328"/>
      <c r="ASI980" s="328"/>
      <c r="ASJ980" s="328"/>
      <c r="ASK980" s="328"/>
      <c r="ASL980" s="328"/>
      <c r="ASM980" s="328"/>
      <c r="ASN980" s="328"/>
      <c r="ASO980" s="328"/>
      <c r="ASP980" s="328"/>
      <c r="ASQ980" s="328"/>
      <c r="ASR980" s="328"/>
      <c r="ASS980" s="348"/>
      <c r="AST980" s="156"/>
      <c r="ASU980" s="156"/>
      <c r="ASV980" s="301"/>
      <c r="ASW980" s="166"/>
      <c r="ASX980" s="497"/>
      <c r="ASY980" s="497"/>
      <c r="ASZ980" s="392"/>
      <c r="ATA980" s="392"/>
      <c r="ATB980" s="392"/>
      <c r="ATC980" s="392"/>
      <c r="ATD980" s="392"/>
      <c r="ATE980" s="392"/>
      <c r="ATF980" s="392"/>
      <c r="ATG980" s="392"/>
      <c r="ATH980" s="392"/>
      <c r="ATI980" s="392"/>
      <c r="ATJ980" s="392"/>
      <c r="ATK980" s="392"/>
      <c r="ATL980" s="392"/>
      <c r="ATM980" s="497"/>
      <c r="ATN980" s="328"/>
      <c r="ATO980" s="328"/>
      <c r="ATP980" s="328"/>
      <c r="ATQ980" s="328"/>
      <c r="ATR980" s="328"/>
      <c r="ATS980" s="328"/>
      <c r="ATT980" s="328"/>
      <c r="ATU980" s="328"/>
      <c r="ATV980" s="328"/>
      <c r="ATW980" s="328"/>
      <c r="ATX980" s="328"/>
      <c r="ATY980" s="328"/>
      <c r="ATZ980" s="328"/>
      <c r="AUA980" s="328"/>
      <c r="AUB980" s="328"/>
      <c r="AUC980" s="328"/>
      <c r="AUD980" s="328"/>
      <c r="AUE980" s="328"/>
      <c r="AUF980" s="328"/>
      <c r="AUG980" s="328"/>
      <c r="AUH980" s="328"/>
      <c r="AUI980" s="328"/>
      <c r="AUJ980" s="328"/>
      <c r="AUK980" s="328"/>
      <c r="AUL980" s="328"/>
      <c r="AUM980" s="328"/>
      <c r="AUN980" s="328"/>
      <c r="AUO980" s="328"/>
      <c r="AUP980" s="328"/>
      <c r="AUQ980" s="328"/>
      <c r="AUR980" s="328"/>
      <c r="AUS980" s="328"/>
      <c r="AUT980" s="328"/>
      <c r="AUU980" s="328"/>
      <c r="AUV980" s="328"/>
      <c r="AUW980" s="328"/>
      <c r="AUX980" s="328"/>
      <c r="AUY980" s="328"/>
      <c r="AUZ980" s="328"/>
      <c r="AVA980" s="328"/>
      <c r="AVB980" s="328"/>
      <c r="AVC980" s="328"/>
      <c r="AVD980" s="328"/>
      <c r="AVE980" s="328"/>
      <c r="AVF980" s="328"/>
      <c r="AVG980" s="328"/>
      <c r="AVH980" s="328"/>
      <c r="AVI980" s="328"/>
      <c r="AVJ980" s="328"/>
      <c r="AVK980" s="328"/>
      <c r="AVL980" s="328"/>
      <c r="AVM980" s="328"/>
      <c r="AVN980" s="328"/>
      <c r="AVO980" s="328"/>
      <c r="AVP980" s="328"/>
      <c r="AVQ980" s="328"/>
      <c r="AVR980" s="328"/>
      <c r="AVS980" s="328"/>
      <c r="AVT980" s="328"/>
      <c r="AVU980" s="328"/>
      <c r="AVV980" s="328"/>
      <c r="AVW980" s="328"/>
      <c r="AVX980" s="328"/>
      <c r="AVY980" s="328"/>
      <c r="AVZ980" s="328"/>
      <c r="AWA980" s="328"/>
      <c r="AWB980" s="328"/>
      <c r="AWC980" s="328"/>
      <c r="AWD980" s="328"/>
      <c r="AWE980" s="328"/>
      <c r="AWF980" s="328"/>
      <c r="AWG980" s="328"/>
      <c r="AWH980" s="328"/>
      <c r="AWI980" s="328"/>
      <c r="AWJ980" s="328"/>
      <c r="AWK980" s="328"/>
      <c r="AWL980" s="328"/>
      <c r="AWM980" s="328"/>
      <c r="AWN980" s="328"/>
      <c r="AWO980" s="328"/>
      <c r="AWP980" s="328"/>
      <c r="AWQ980" s="328"/>
      <c r="AWR980" s="328"/>
      <c r="AWS980" s="328"/>
      <c r="AWT980" s="328"/>
      <c r="AWU980" s="328"/>
      <c r="AWV980" s="328"/>
      <c r="AWW980" s="328"/>
      <c r="AWX980" s="328"/>
      <c r="AWY980" s="328"/>
      <c r="AWZ980" s="328"/>
      <c r="AXA980" s="328"/>
      <c r="AXB980" s="328"/>
      <c r="AXC980" s="328"/>
      <c r="AXD980" s="328"/>
      <c r="AXE980" s="328"/>
      <c r="AXF980" s="328"/>
      <c r="AXG980" s="328"/>
      <c r="AXH980" s="328"/>
      <c r="AXI980" s="328"/>
      <c r="AXJ980" s="328"/>
      <c r="AXK980" s="328"/>
      <c r="AXL980" s="328"/>
      <c r="AXM980" s="328"/>
      <c r="AXN980" s="328"/>
      <c r="AXO980" s="328"/>
      <c r="AXP980" s="328"/>
      <c r="AXQ980" s="328"/>
      <c r="AXR980" s="328"/>
      <c r="AXS980" s="328"/>
      <c r="AXT980" s="328"/>
      <c r="AXU980" s="328"/>
      <c r="AXV980" s="328"/>
      <c r="AXW980" s="328"/>
      <c r="AXX980" s="328"/>
      <c r="AXY980" s="328"/>
      <c r="AXZ980" s="328"/>
      <c r="AYA980" s="328"/>
      <c r="AYB980" s="328"/>
      <c r="AYC980" s="328"/>
      <c r="AYD980" s="328"/>
      <c r="AYE980" s="328"/>
      <c r="AYF980" s="328"/>
      <c r="AYG980" s="328"/>
      <c r="AYH980" s="328"/>
      <c r="AYI980" s="328"/>
      <c r="AYJ980" s="328"/>
      <c r="AYK980" s="328"/>
      <c r="AYL980" s="328"/>
      <c r="AYM980" s="328"/>
      <c r="AYN980" s="328"/>
      <c r="AYO980" s="328"/>
      <c r="AYP980" s="328"/>
      <c r="AYQ980" s="328"/>
      <c r="AYR980" s="328"/>
      <c r="AYS980" s="328"/>
      <c r="AYT980" s="328"/>
      <c r="AYU980" s="328"/>
      <c r="AYV980" s="328"/>
      <c r="AYW980" s="328"/>
      <c r="AYX980" s="328"/>
      <c r="AYY980" s="328"/>
      <c r="AYZ980" s="328"/>
      <c r="AZA980" s="328"/>
      <c r="AZB980" s="328"/>
      <c r="AZC980" s="328"/>
      <c r="AZD980" s="328"/>
      <c r="AZE980" s="328"/>
      <c r="AZF980" s="328"/>
      <c r="AZG980" s="328"/>
      <c r="AZH980" s="328"/>
      <c r="AZI980" s="328"/>
      <c r="AZJ980" s="328"/>
      <c r="AZK980" s="328"/>
      <c r="AZL980" s="328"/>
      <c r="AZM980" s="328"/>
      <c r="AZN980" s="328"/>
      <c r="AZO980" s="328"/>
      <c r="AZP980" s="328"/>
      <c r="AZQ980" s="328"/>
      <c r="AZR980" s="328"/>
      <c r="AZS980" s="328"/>
      <c r="AZT980" s="328"/>
      <c r="AZU980" s="328"/>
      <c r="AZV980" s="328"/>
      <c r="AZW980" s="328"/>
      <c r="AZX980" s="328"/>
      <c r="AZY980" s="328"/>
      <c r="AZZ980" s="328"/>
      <c r="BAA980" s="328"/>
      <c r="BAB980" s="328"/>
      <c r="BAC980" s="328"/>
      <c r="BAD980" s="328"/>
      <c r="BAE980" s="328"/>
      <c r="BAF980" s="328"/>
      <c r="BAG980" s="328"/>
      <c r="BAH980" s="328"/>
      <c r="BAI980" s="328"/>
      <c r="BAJ980" s="328"/>
      <c r="BAK980" s="328"/>
      <c r="BAL980" s="328"/>
      <c r="BAM980" s="328"/>
      <c r="BAN980" s="328"/>
      <c r="BAO980" s="328"/>
      <c r="BAP980" s="328"/>
      <c r="BAQ980" s="328"/>
      <c r="BAR980" s="328"/>
      <c r="BAS980" s="328"/>
      <c r="BAT980" s="328"/>
      <c r="BAU980" s="328"/>
      <c r="BAV980" s="328"/>
      <c r="BAW980" s="328"/>
      <c r="BAX980" s="328"/>
      <c r="BAY980" s="328"/>
      <c r="BAZ980" s="328"/>
      <c r="BBA980" s="328"/>
      <c r="BBB980" s="328"/>
      <c r="BBC980" s="328"/>
      <c r="BBD980" s="328"/>
      <c r="BBE980" s="328"/>
      <c r="BBF980" s="328"/>
      <c r="BBG980" s="328"/>
      <c r="BBH980" s="328"/>
      <c r="BBI980" s="328"/>
      <c r="BBJ980" s="328"/>
      <c r="BBK980" s="328"/>
      <c r="BBL980" s="328"/>
      <c r="BBM980" s="328"/>
      <c r="BBN980" s="328"/>
      <c r="BBO980" s="328"/>
      <c r="BBP980" s="328"/>
      <c r="BBQ980" s="328"/>
      <c r="BBR980" s="328"/>
      <c r="BBS980" s="328"/>
      <c r="BBT980" s="328"/>
      <c r="BBU980" s="328"/>
      <c r="BBV980" s="328"/>
      <c r="BBW980" s="328"/>
      <c r="BBX980" s="328"/>
      <c r="BBY980" s="328"/>
      <c r="BBZ980" s="328"/>
      <c r="BCA980" s="328"/>
      <c r="BCB980" s="328"/>
      <c r="BCC980" s="328"/>
      <c r="BCD980" s="328"/>
      <c r="BCE980" s="328"/>
      <c r="BCF980" s="328"/>
      <c r="BCG980" s="328"/>
      <c r="BCH980" s="328"/>
      <c r="BCI980" s="328"/>
      <c r="BCJ980" s="328"/>
      <c r="BCK980" s="328"/>
      <c r="BCL980" s="328"/>
      <c r="BCM980" s="328"/>
      <c r="BCN980" s="328"/>
      <c r="BCO980" s="328"/>
      <c r="BCP980" s="328"/>
      <c r="BCQ980" s="328"/>
      <c r="BCR980" s="328"/>
      <c r="BCS980" s="328"/>
      <c r="BCT980" s="328"/>
      <c r="BCU980" s="328"/>
      <c r="BCV980" s="328"/>
      <c r="BCW980" s="328"/>
      <c r="BCX980" s="328"/>
      <c r="BCY980" s="328"/>
      <c r="BCZ980" s="328"/>
      <c r="BDA980" s="328"/>
      <c r="BDB980" s="328"/>
      <c r="BDC980" s="328"/>
      <c r="BDD980" s="328"/>
      <c r="BDE980" s="328"/>
      <c r="BDF980" s="328"/>
      <c r="BDG980" s="328"/>
      <c r="BDH980" s="328"/>
      <c r="BDI980" s="328"/>
      <c r="BDJ980" s="328"/>
      <c r="BDK980" s="328"/>
      <c r="BDL980" s="328"/>
      <c r="BDM980" s="328"/>
      <c r="BDN980" s="328"/>
      <c r="BDO980" s="328"/>
      <c r="BDP980" s="328"/>
      <c r="BDQ980" s="328"/>
      <c r="BDR980" s="328"/>
      <c r="BDS980" s="328"/>
      <c r="BDT980" s="328"/>
      <c r="BDU980" s="328"/>
      <c r="BDV980" s="328"/>
      <c r="BDW980" s="328"/>
      <c r="BDX980" s="328"/>
      <c r="BDY980" s="328"/>
      <c r="BDZ980" s="328"/>
      <c r="BEA980" s="328"/>
      <c r="BEB980" s="328"/>
      <c r="BEC980" s="328"/>
      <c r="BED980" s="328"/>
      <c r="BEE980" s="328"/>
      <c r="BEF980" s="328"/>
      <c r="BEG980" s="328"/>
      <c r="BEH980" s="328"/>
      <c r="BEI980" s="328"/>
      <c r="BEJ980" s="328"/>
      <c r="BEK980" s="328"/>
      <c r="BEL980" s="328"/>
      <c r="BEM980" s="328"/>
      <c r="BEN980" s="328"/>
      <c r="BEO980" s="328"/>
      <c r="BEP980" s="328"/>
      <c r="BEQ980" s="328"/>
      <c r="BER980" s="328"/>
      <c r="BES980" s="328"/>
      <c r="BET980" s="328"/>
      <c r="BEU980" s="328"/>
      <c r="BEV980" s="328"/>
      <c r="BEW980" s="328"/>
      <c r="BEX980" s="328"/>
      <c r="BEY980" s="328"/>
      <c r="BEZ980" s="328"/>
      <c r="BFA980" s="328"/>
      <c r="BFB980" s="328"/>
      <c r="BFC980" s="328"/>
      <c r="BFD980" s="328"/>
      <c r="BFE980" s="328"/>
      <c r="BFF980" s="328"/>
      <c r="BFG980" s="328"/>
      <c r="BFH980" s="328"/>
      <c r="BFI980" s="328"/>
      <c r="BFJ980" s="328"/>
      <c r="BFK980" s="328"/>
      <c r="BFL980" s="328"/>
      <c r="BFM980" s="328"/>
      <c r="BFN980" s="328"/>
      <c r="BFO980" s="328"/>
      <c r="BFP980" s="328"/>
      <c r="BFQ980" s="328"/>
      <c r="BFR980" s="328"/>
      <c r="BFS980" s="328"/>
      <c r="BFT980" s="328"/>
      <c r="BFU980" s="328"/>
      <c r="BFV980" s="328"/>
      <c r="BFW980" s="328"/>
      <c r="BFX980" s="328"/>
      <c r="BFY980" s="328"/>
      <c r="BFZ980" s="328"/>
      <c r="BGA980" s="328"/>
      <c r="BGB980" s="328"/>
      <c r="BGC980" s="328"/>
      <c r="BGD980" s="328"/>
      <c r="BGE980" s="328"/>
      <c r="BGF980" s="328"/>
      <c r="BGG980" s="328"/>
      <c r="BGH980" s="328"/>
      <c r="BGI980" s="328"/>
      <c r="BGJ980" s="328"/>
      <c r="BGK980" s="328"/>
      <c r="BGL980" s="328"/>
      <c r="BGM980" s="328"/>
      <c r="BGN980" s="328"/>
      <c r="BGO980" s="328"/>
      <c r="BGP980" s="328"/>
      <c r="BGQ980" s="328"/>
      <c r="BGR980" s="328"/>
      <c r="BGS980" s="328"/>
      <c r="BGT980" s="328"/>
      <c r="BGU980" s="328"/>
      <c r="BGV980" s="328"/>
      <c r="BGW980" s="328"/>
      <c r="BGX980" s="328"/>
      <c r="BGY980" s="328"/>
      <c r="BGZ980" s="328"/>
      <c r="BHA980" s="328"/>
      <c r="BHB980" s="328"/>
      <c r="BHC980" s="328"/>
      <c r="BHD980" s="328"/>
      <c r="BHE980" s="328"/>
      <c r="BHF980" s="328"/>
      <c r="BHG980" s="328"/>
      <c r="BHH980" s="328"/>
      <c r="BHI980" s="328"/>
      <c r="BHJ980" s="328"/>
      <c r="BHK980" s="328"/>
      <c r="BHL980" s="328"/>
      <c r="BHM980" s="328"/>
      <c r="BHN980" s="328"/>
      <c r="BHO980" s="328"/>
      <c r="BHP980" s="328"/>
      <c r="BHQ980" s="328"/>
      <c r="BHR980" s="328"/>
      <c r="BHS980" s="328"/>
      <c r="BHT980" s="328"/>
      <c r="BHU980" s="328"/>
      <c r="BHV980" s="328"/>
      <c r="BHW980" s="328"/>
      <c r="BHX980" s="328"/>
      <c r="BHY980" s="328"/>
      <c r="BHZ980" s="328"/>
      <c r="BIA980" s="328"/>
      <c r="BIB980" s="328"/>
      <c r="BIC980" s="328"/>
      <c r="BID980" s="328"/>
      <c r="BIE980" s="328"/>
      <c r="BIF980" s="328"/>
      <c r="BIG980" s="328"/>
      <c r="BIH980" s="328"/>
      <c r="BII980" s="328"/>
      <c r="BIJ980" s="328"/>
      <c r="BIK980" s="328"/>
      <c r="BIL980" s="328"/>
      <c r="BIM980" s="328"/>
      <c r="BIN980" s="328"/>
      <c r="BIO980" s="328"/>
      <c r="BIP980" s="328"/>
      <c r="BIQ980" s="328"/>
      <c r="BIR980" s="328"/>
      <c r="BIS980" s="328"/>
      <c r="BIT980" s="328"/>
      <c r="BIU980" s="328"/>
      <c r="BIV980" s="328"/>
      <c r="BIW980" s="328"/>
      <c r="BIX980" s="328"/>
      <c r="BIY980" s="328"/>
      <c r="BIZ980" s="328"/>
      <c r="BJA980" s="328"/>
      <c r="BJB980" s="328"/>
      <c r="BJC980" s="328"/>
      <c r="BJD980" s="328"/>
      <c r="BJE980" s="328"/>
      <c r="BJF980" s="328"/>
      <c r="BJG980" s="328"/>
      <c r="BJH980" s="328"/>
      <c r="BJI980" s="328"/>
      <c r="BJJ980" s="328"/>
      <c r="BJK980" s="328"/>
      <c r="BJL980" s="328"/>
      <c r="BJM980" s="328"/>
      <c r="BJN980" s="328"/>
      <c r="BJO980" s="328"/>
      <c r="BJP980" s="328"/>
      <c r="BJQ980" s="328"/>
      <c r="BJR980" s="328"/>
      <c r="BJS980" s="328"/>
      <c r="BJT980" s="328"/>
      <c r="BJU980" s="328"/>
      <c r="BJV980" s="328"/>
      <c r="BJW980" s="328"/>
      <c r="BJX980" s="328"/>
      <c r="BJY980" s="328"/>
      <c r="BJZ980" s="328"/>
      <c r="BKA980" s="328"/>
      <c r="BKB980" s="328"/>
      <c r="BKC980" s="328"/>
      <c r="BKD980" s="328"/>
      <c r="BKE980" s="328"/>
      <c r="BKF980" s="328"/>
      <c r="BKG980" s="328"/>
      <c r="BKH980" s="328"/>
      <c r="BKI980" s="328"/>
      <c r="BKJ980" s="328"/>
      <c r="BKK980" s="328"/>
      <c r="BKL980" s="328"/>
      <c r="BKM980" s="328"/>
      <c r="BKN980" s="328"/>
      <c r="BKO980" s="328"/>
      <c r="BKP980" s="328"/>
      <c r="BKQ980" s="328"/>
      <c r="BKR980" s="328"/>
      <c r="BKS980" s="328"/>
      <c r="BKT980" s="328"/>
      <c r="BKU980" s="328"/>
      <c r="BKV980" s="328"/>
      <c r="BKW980" s="328"/>
      <c r="BKX980" s="328"/>
      <c r="BKY980" s="328"/>
      <c r="BKZ980" s="328"/>
      <c r="BLA980" s="328"/>
      <c r="BLB980" s="328"/>
      <c r="BLC980" s="328"/>
      <c r="BLD980" s="328"/>
      <c r="BLE980" s="328"/>
      <c r="BLF980" s="328"/>
      <c r="BLG980" s="328"/>
      <c r="BLH980" s="328"/>
      <c r="BLI980" s="328"/>
      <c r="BLJ980" s="328"/>
      <c r="BLK980" s="328"/>
      <c r="BLL980" s="328"/>
      <c r="BLM980" s="328"/>
      <c r="BLN980" s="328"/>
      <c r="BLO980" s="328"/>
      <c r="BLP980" s="328"/>
      <c r="BLQ980" s="328"/>
      <c r="BLR980" s="328"/>
      <c r="BLS980" s="328"/>
      <c r="BLT980" s="328"/>
      <c r="BLU980" s="328"/>
      <c r="BLV980" s="328"/>
      <c r="BLW980" s="328"/>
      <c r="BLX980" s="328"/>
      <c r="BLY980" s="328"/>
      <c r="BLZ980" s="328"/>
      <c r="BMA980" s="328"/>
      <c r="BMB980" s="328"/>
      <c r="BMC980" s="328"/>
      <c r="BMD980" s="328"/>
      <c r="BME980" s="328"/>
      <c r="BMF980" s="328"/>
      <c r="BMG980" s="328"/>
      <c r="BMH980" s="328"/>
      <c r="BMI980" s="328"/>
      <c r="BMJ980" s="328"/>
      <c r="BMK980" s="328"/>
      <c r="BML980" s="328"/>
      <c r="BMM980" s="328"/>
      <c r="BMN980" s="328"/>
      <c r="BMO980" s="328"/>
      <c r="BMP980" s="328"/>
      <c r="BMQ980" s="328"/>
      <c r="BMR980" s="328"/>
      <c r="BMS980" s="328"/>
      <c r="BMT980" s="328"/>
      <c r="BMU980" s="328"/>
      <c r="BMV980" s="328"/>
      <c r="BMW980" s="328"/>
      <c r="BMX980" s="328"/>
      <c r="BMY980" s="328"/>
      <c r="BMZ980" s="328"/>
      <c r="BNA980" s="328"/>
      <c r="BNB980" s="328"/>
      <c r="BNC980" s="328"/>
      <c r="BND980" s="328"/>
      <c r="BNE980" s="328"/>
      <c r="BNF980" s="328"/>
      <c r="BNG980" s="328"/>
      <c r="BNH980" s="328"/>
      <c r="BNI980" s="328"/>
      <c r="BNJ980" s="328"/>
      <c r="BNK980" s="328"/>
      <c r="BNL980" s="328"/>
      <c r="BNM980" s="328"/>
      <c r="BNN980" s="328"/>
      <c r="BNO980" s="328"/>
      <c r="BNP980" s="328"/>
      <c r="BNQ980" s="328"/>
      <c r="BNR980" s="328"/>
      <c r="BNS980" s="328"/>
      <c r="BNT980" s="328"/>
      <c r="BNU980" s="328"/>
      <c r="BNV980" s="328"/>
      <c r="BNW980" s="328"/>
      <c r="BNX980" s="328"/>
      <c r="BNY980" s="328"/>
      <c r="BNZ980" s="328"/>
      <c r="BOA980" s="328"/>
      <c r="BOB980" s="328"/>
      <c r="BOC980" s="328"/>
      <c r="BOD980" s="328"/>
      <c r="BOE980" s="328"/>
      <c r="BOF980" s="328"/>
      <c r="BOG980" s="328"/>
      <c r="BOH980" s="328"/>
      <c r="BOI980" s="328"/>
      <c r="BOJ980" s="328"/>
      <c r="BOK980" s="328"/>
      <c r="BOL980" s="328"/>
      <c r="BOM980" s="328"/>
      <c r="BON980" s="328"/>
      <c r="BOO980" s="328"/>
      <c r="BOP980" s="328"/>
      <c r="BOQ980" s="328"/>
      <c r="BOR980" s="328"/>
      <c r="BOS980" s="328"/>
      <c r="BOT980" s="328"/>
      <c r="BOU980" s="328"/>
      <c r="BOV980" s="328"/>
      <c r="BOW980" s="328"/>
      <c r="BOX980" s="328"/>
      <c r="BOY980" s="328"/>
      <c r="BOZ980" s="328"/>
      <c r="BPA980" s="328"/>
      <c r="BPB980" s="328"/>
      <c r="BPC980" s="328"/>
      <c r="BPD980" s="328"/>
      <c r="BPE980" s="328"/>
      <c r="BPF980" s="328"/>
      <c r="BPG980" s="328"/>
      <c r="BPH980" s="328"/>
      <c r="BPI980" s="328"/>
      <c r="BPJ980" s="328"/>
      <c r="BPK980" s="328"/>
      <c r="BPL980" s="328"/>
      <c r="BPM980" s="328"/>
      <c r="BPN980" s="328"/>
      <c r="BPO980" s="348"/>
      <c r="BPP980" s="156"/>
      <c r="BPQ980" s="156"/>
      <c r="BPR980" s="156"/>
      <c r="BPS980" s="301"/>
      <c r="BPT980" s="437"/>
      <c r="BPU980" s="437"/>
      <c r="BPV980" s="157"/>
      <c r="BPW980" s="157"/>
      <c r="BPX980" s="157"/>
      <c r="BPY980" s="156"/>
      <c r="BPZ980" s="156"/>
      <c r="BQA980" s="156"/>
      <c r="BQB980" s="156"/>
      <c r="BQC980" s="156"/>
      <c r="BQD980" s="156"/>
      <c r="BQE980" s="156"/>
      <c r="BQF980" s="156"/>
      <c r="BQG980" s="156"/>
      <c r="BQH980" s="157"/>
      <c r="BQI980" s="156"/>
      <c r="BQJ980" s="328"/>
      <c r="BQK980" s="328"/>
      <c r="BQL980" s="328"/>
      <c r="BQM980" s="328"/>
      <c r="BQN980" s="328"/>
      <c r="BQO980" s="328"/>
      <c r="BQP980" s="328"/>
      <c r="BQQ980" s="328"/>
      <c r="BQR980" s="328"/>
      <c r="BQS980" s="328"/>
      <c r="BQT980" s="328"/>
      <c r="BQU980" s="328"/>
      <c r="BQV980" s="328"/>
      <c r="BQW980" s="328"/>
      <c r="BQX980" s="328"/>
      <c r="BQY980" s="328"/>
      <c r="BQZ980" s="328"/>
      <c r="BRA980" s="328"/>
      <c r="BRB980" s="328"/>
      <c r="BRC980" s="328"/>
      <c r="BRD980" s="328"/>
      <c r="BRE980" s="328"/>
      <c r="BRF980" s="328"/>
      <c r="BRG980" s="328"/>
      <c r="BRH980" s="328"/>
      <c r="BRI980" s="328"/>
      <c r="BRJ980" s="328"/>
      <c r="BRK980" s="328"/>
      <c r="BRL980" s="328"/>
      <c r="BRM980" s="328"/>
      <c r="BRN980" s="328"/>
      <c r="BRO980" s="328"/>
      <c r="BRP980" s="328"/>
      <c r="BRQ980" s="328"/>
      <c r="BRR980" s="328"/>
      <c r="BRS980" s="328"/>
      <c r="BRT980" s="328"/>
      <c r="BRU980" s="328"/>
      <c r="BRV980" s="328"/>
      <c r="BRW980" s="328"/>
      <c r="BRX980" s="328"/>
      <c r="BRY980" s="328"/>
      <c r="BRZ980" s="328"/>
      <c r="BSA980" s="328"/>
      <c r="BSB980" s="328"/>
      <c r="BSC980" s="328"/>
      <c r="BSD980" s="328"/>
      <c r="BSE980" s="328"/>
      <c r="BSF980" s="328"/>
      <c r="BSG980" s="328"/>
      <c r="BSH980" s="328"/>
      <c r="BSI980" s="328"/>
      <c r="BSJ980" s="328"/>
      <c r="BSK980" s="328"/>
      <c r="BSL980" s="328"/>
      <c r="BSM980" s="328"/>
      <c r="BSN980" s="328"/>
      <c r="BSO980" s="328"/>
      <c r="BSP980" s="328"/>
      <c r="BSQ980" s="328"/>
      <c r="BSR980" s="328"/>
      <c r="BSS980" s="328"/>
      <c r="BST980" s="328"/>
      <c r="BSU980" s="328"/>
      <c r="BSV980" s="328"/>
      <c r="BSW980" s="328"/>
      <c r="BSX980" s="328"/>
      <c r="BSY980" s="328"/>
      <c r="BSZ980" s="328"/>
      <c r="BTA980" s="328"/>
      <c r="BTB980" s="328"/>
      <c r="BTC980" s="328"/>
      <c r="BTD980" s="328"/>
      <c r="BTE980" s="328"/>
      <c r="BTF980" s="328"/>
      <c r="BTG980" s="328"/>
      <c r="BTH980" s="328"/>
      <c r="BTI980" s="328"/>
      <c r="BTJ980" s="328"/>
      <c r="BTK980" s="328"/>
      <c r="BTL980" s="328"/>
      <c r="BTM980" s="328"/>
      <c r="BTN980" s="328"/>
      <c r="BTO980" s="328"/>
      <c r="BTP980" s="328"/>
      <c r="BTQ980" s="328"/>
      <c r="BTR980" s="328"/>
      <c r="BTS980" s="328"/>
      <c r="BTT980" s="328"/>
      <c r="BTU980" s="328"/>
      <c r="BTV980" s="328"/>
      <c r="BTW980" s="328"/>
      <c r="BTX980" s="328"/>
      <c r="BTY980" s="328"/>
      <c r="BTZ980" s="328"/>
      <c r="BUA980" s="328"/>
      <c r="BUB980" s="328"/>
      <c r="BUC980" s="328"/>
      <c r="BUD980" s="328"/>
      <c r="BUE980" s="328"/>
      <c r="BUF980" s="328"/>
      <c r="BUG980" s="328"/>
      <c r="BUH980" s="328"/>
      <c r="BUI980" s="328"/>
      <c r="BUJ980" s="328"/>
      <c r="BUK980" s="328"/>
      <c r="BUL980" s="328"/>
      <c r="BUM980" s="328"/>
      <c r="BUN980" s="328"/>
      <c r="BUO980" s="328"/>
      <c r="BUP980" s="328"/>
      <c r="BUQ980" s="328"/>
      <c r="BUR980" s="328"/>
      <c r="BUS980" s="328"/>
      <c r="BUT980" s="328"/>
      <c r="BUU980" s="328"/>
      <c r="BUV980" s="328"/>
      <c r="BUW980" s="328"/>
      <c r="BUX980" s="328"/>
      <c r="BUY980" s="328"/>
      <c r="BUZ980" s="328"/>
      <c r="BVA980" s="328"/>
      <c r="BVB980" s="328"/>
      <c r="BVC980" s="328"/>
      <c r="BVD980" s="328"/>
      <c r="BVE980" s="328"/>
      <c r="BVF980" s="328"/>
      <c r="BVG980" s="328"/>
      <c r="BVH980" s="328"/>
      <c r="BVI980" s="328"/>
      <c r="BVJ980" s="328"/>
      <c r="BVK980" s="328"/>
      <c r="BVL980" s="328"/>
      <c r="BVM980" s="328"/>
      <c r="BVN980" s="328"/>
      <c r="BVO980" s="328"/>
      <c r="BVP980" s="328"/>
      <c r="BVQ980" s="328"/>
      <c r="BVR980" s="328"/>
      <c r="BVS980" s="328"/>
      <c r="BVT980" s="328"/>
      <c r="BVU980" s="328"/>
      <c r="BVV980" s="328"/>
      <c r="BVW980" s="328"/>
      <c r="BVX980" s="328"/>
      <c r="BVY980" s="328"/>
      <c r="BVZ980" s="328"/>
      <c r="BWA980" s="328"/>
      <c r="BWB980" s="328"/>
      <c r="BWC980" s="328"/>
      <c r="BWD980" s="328"/>
      <c r="BWE980" s="328"/>
      <c r="BWF980" s="328"/>
      <c r="BWG980" s="328"/>
      <c r="BWH980" s="328"/>
      <c r="BWI980" s="328"/>
      <c r="BWJ980" s="328"/>
      <c r="BWK980" s="328"/>
      <c r="BWL980" s="328"/>
      <c r="BWM980" s="328"/>
      <c r="BWN980" s="328"/>
      <c r="BWO980" s="328"/>
      <c r="BWP980" s="328"/>
      <c r="BWQ980" s="328"/>
      <c r="BWR980" s="328"/>
      <c r="BWS980" s="328"/>
      <c r="BWT980" s="328"/>
      <c r="BWU980" s="328"/>
      <c r="BWV980" s="328"/>
      <c r="BWW980" s="328"/>
      <c r="BWX980" s="328"/>
      <c r="BWY980" s="328"/>
      <c r="BWZ980" s="328"/>
      <c r="BXA980" s="328"/>
      <c r="BXB980" s="328"/>
      <c r="BXC980" s="328"/>
      <c r="BXD980" s="328"/>
      <c r="BXE980" s="328"/>
      <c r="BXF980" s="328"/>
      <c r="BXG980" s="328"/>
      <c r="BXH980" s="328"/>
      <c r="BXI980" s="328"/>
      <c r="BXJ980" s="328"/>
      <c r="BXK980" s="328"/>
      <c r="BXL980" s="328"/>
      <c r="BXM980" s="328"/>
      <c r="BXN980" s="328"/>
      <c r="BXO980" s="328"/>
      <c r="BXP980" s="328"/>
      <c r="BXQ980" s="328"/>
      <c r="BXR980" s="328"/>
      <c r="BXS980" s="328"/>
      <c r="BXT980" s="328"/>
      <c r="BXU980" s="328"/>
      <c r="BXV980" s="328"/>
      <c r="BXW980" s="328"/>
      <c r="BXX980" s="328"/>
      <c r="BXY980" s="328"/>
      <c r="BXZ980" s="328"/>
      <c r="BYA980" s="328"/>
      <c r="BYB980" s="328"/>
      <c r="BYC980" s="328"/>
      <c r="BYD980" s="328"/>
      <c r="BYE980" s="328"/>
      <c r="BYF980" s="328"/>
      <c r="BYG980" s="328"/>
      <c r="BYH980" s="328"/>
      <c r="BYI980" s="328"/>
      <c r="BYJ980" s="328"/>
      <c r="BYK980" s="328"/>
      <c r="BYL980" s="328"/>
      <c r="BYM980" s="328"/>
      <c r="BYN980" s="328"/>
      <c r="BYO980" s="328"/>
      <c r="BYP980" s="328"/>
      <c r="BYQ980" s="328"/>
      <c r="BYR980" s="328"/>
      <c r="BYS980" s="328"/>
      <c r="BYT980" s="328"/>
      <c r="BYU980" s="328"/>
      <c r="BYV980" s="328"/>
      <c r="BYW980" s="328"/>
      <c r="BYX980" s="328"/>
      <c r="BYY980" s="328"/>
      <c r="BYZ980" s="328"/>
      <c r="BZA980" s="328"/>
      <c r="BZB980" s="328"/>
      <c r="BZC980" s="328"/>
      <c r="BZD980" s="328"/>
      <c r="BZE980" s="328"/>
      <c r="BZF980" s="328"/>
      <c r="BZG980" s="328"/>
      <c r="BZH980" s="328"/>
      <c r="BZI980" s="328"/>
      <c r="BZJ980" s="328"/>
      <c r="BZK980" s="328"/>
      <c r="BZL980" s="328"/>
      <c r="BZM980" s="328"/>
      <c r="BZN980" s="328"/>
      <c r="BZO980" s="328"/>
      <c r="BZP980" s="328"/>
      <c r="BZQ980" s="328"/>
      <c r="BZR980" s="328"/>
      <c r="BZS980" s="328"/>
      <c r="BZT980" s="328"/>
      <c r="BZU980" s="328"/>
      <c r="BZV980" s="328"/>
      <c r="BZW980" s="328"/>
      <c r="BZX980" s="328"/>
      <c r="BZY980" s="328"/>
      <c r="BZZ980" s="328"/>
      <c r="CAA980" s="328"/>
      <c r="CAB980" s="328"/>
      <c r="CAC980" s="328"/>
      <c r="CAD980" s="328"/>
      <c r="CAE980" s="328"/>
      <c r="CAF980" s="328"/>
      <c r="CAG980" s="328"/>
      <c r="CAH980" s="328"/>
      <c r="CAI980" s="328"/>
      <c r="CAJ980" s="328"/>
      <c r="CAK980" s="328"/>
      <c r="CAL980" s="328"/>
      <c r="CAM980" s="328"/>
      <c r="CAN980" s="328"/>
      <c r="CAO980" s="328"/>
      <c r="CAP980" s="328"/>
      <c r="CAQ980" s="328"/>
      <c r="CAR980" s="328"/>
      <c r="CAS980" s="328"/>
      <c r="CAT980" s="328"/>
      <c r="CAU980" s="328"/>
      <c r="CAV980" s="328"/>
      <c r="CAW980" s="328"/>
      <c r="CAX980" s="328"/>
      <c r="CAY980" s="328"/>
      <c r="CAZ980" s="328"/>
      <c r="CBA980" s="328"/>
      <c r="CBB980" s="328"/>
      <c r="CBC980" s="328"/>
      <c r="CBD980" s="328"/>
      <c r="CBE980" s="328"/>
      <c r="CBF980" s="328"/>
      <c r="CBG980" s="328"/>
      <c r="CBH980" s="328"/>
      <c r="CBI980" s="328"/>
      <c r="CBJ980" s="328"/>
      <c r="CBK980" s="328"/>
      <c r="CBL980" s="328"/>
      <c r="CBM980" s="328"/>
      <c r="CBN980" s="328"/>
      <c r="CBO980" s="328"/>
      <c r="CBP980" s="328"/>
      <c r="CBQ980" s="328"/>
      <c r="CBR980" s="328"/>
      <c r="CBS980" s="328"/>
      <c r="CBT980" s="328"/>
      <c r="CBU980" s="328"/>
      <c r="CBV980" s="328"/>
      <c r="CBW980" s="328"/>
      <c r="CBX980" s="328"/>
      <c r="CBY980" s="328"/>
      <c r="CBZ980" s="328"/>
      <c r="CCA980" s="328"/>
      <c r="CCB980" s="328"/>
      <c r="CCC980" s="328"/>
      <c r="CCD980" s="328"/>
      <c r="CCE980" s="328"/>
      <c r="CCF980" s="328"/>
      <c r="CCG980" s="328"/>
      <c r="CCH980" s="328"/>
      <c r="CCI980" s="328"/>
      <c r="CCJ980" s="328"/>
      <c r="CCK980" s="328"/>
      <c r="CCL980" s="328"/>
      <c r="CCM980" s="328"/>
      <c r="CCN980" s="328"/>
      <c r="CCO980" s="328"/>
      <c r="CCP980" s="328"/>
      <c r="CCQ980" s="328"/>
      <c r="CCR980" s="328"/>
      <c r="CCS980" s="328"/>
      <c r="CCT980" s="328"/>
      <c r="CCU980" s="328"/>
      <c r="CCV980" s="328"/>
      <c r="CCW980" s="328"/>
      <c r="CCX980" s="328"/>
      <c r="CCY980" s="328"/>
      <c r="CCZ980" s="328"/>
      <c r="CDA980" s="328"/>
      <c r="CDB980" s="328"/>
      <c r="CDC980" s="328"/>
      <c r="CDD980" s="328"/>
      <c r="CDE980" s="328"/>
      <c r="CDF980" s="328"/>
      <c r="CDG980" s="328"/>
      <c r="CDH980" s="328"/>
      <c r="CDI980" s="328"/>
      <c r="CDJ980" s="328"/>
      <c r="CDK980" s="328"/>
      <c r="CDL980" s="328"/>
      <c r="CDM980" s="328"/>
      <c r="CDN980" s="328"/>
      <c r="CDO980" s="328"/>
      <c r="CDP980" s="328"/>
      <c r="CDQ980" s="328"/>
      <c r="CDR980" s="328"/>
      <c r="CDS980" s="328"/>
      <c r="CDT980" s="328"/>
      <c r="CDU980" s="328"/>
      <c r="CDV980" s="328"/>
      <c r="CDW980" s="328"/>
      <c r="CDX980" s="328"/>
      <c r="CDY980" s="328"/>
      <c r="CDZ980" s="328"/>
      <c r="CEA980" s="328"/>
      <c r="CEB980" s="328"/>
      <c r="CEC980" s="328"/>
      <c r="CED980" s="328"/>
      <c r="CEE980" s="328"/>
      <c r="CEF980" s="328"/>
      <c r="CEG980" s="328"/>
      <c r="CEH980" s="328"/>
      <c r="CEI980" s="328"/>
      <c r="CEJ980" s="328"/>
      <c r="CEK980" s="328"/>
      <c r="CEL980" s="328"/>
      <c r="CEM980" s="328"/>
      <c r="CEN980" s="328"/>
      <c r="CEO980" s="328"/>
      <c r="CEP980" s="328"/>
      <c r="CEQ980" s="328"/>
      <c r="CER980" s="328"/>
      <c r="CES980" s="328"/>
      <c r="CET980" s="328"/>
      <c r="CEU980" s="328"/>
      <c r="CEV980" s="328"/>
      <c r="CEW980" s="328"/>
      <c r="CEX980" s="328"/>
      <c r="CEY980" s="328"/>
      <c r="CEZ980" s="328"/>
      <c r="CFA980" s="328"/>
      <c r="CFB980" s="328"/>
      <c r="CFC980" s="328"/>
      <c r="CFD980" s="328"/>
      <c r="CFE980" s="328"/>
      <c r="CFF980" s="328"/>
      <c r="CFG980" s="328"/>
      <c r="CFH980" s="328"/>
      <c r="CFI980" s="328"/>
      <c r="CFJ980" s="328"/>
      <c r="CFK980" s="328"/>
      <c r="CFL980" s="328"/>
      <c r="CFM980" s="328"/>
      <c r="CFN980" s="328"/>
      <c r="CFO980" s="328"/>
      <c r="CFP980" s="328"/>
      <c r="CFQ980" s="328"/>
      <c r="CFR980" s="328"/>
      <c r="CFS980" s="328"/>
      <c r="CFT980" s="328"/>
      <c r="CFU980" s="328"/>
      <c r="CFV980" s="328"/>
      <c r="CFW980" s="328"/>
      <c r="CFX980" s="328"/>
      <c r="CFY980" s="328"/>
      <c r="CFZ980" s="328"/>
      <c r="CGA980" s="328"/>
      <c r="CGB980" s="328"/>
      <c r="CGC980" s="328"/>
      <c r="CGD980" s="328"/>
      <c r="CGE980" s="328"/>
      <c r="CGF980" s="328"/>
      <c r="CGG980" s="328"/>
      <c r="CGH980" s="328"/>
      <c r="CGI980" s="328"/>
      <c r="CGJ980" s="328"/>
      <c r="CGK980" s="328"/>
      <c r="CGL980" s="328"/>
      <c r="CGM980" s="328"/>
      <c r="CGN980" s="328"/>
      <c r="CGO980" s="328"/>
      <c r="CGP980" s="328"/>
      <c r="CGQ980" s="328"/>
      <c r="CGR980" s="328"/>
      <c r="CGS980" s="328"/>
      <c r="CGT980" s="328"/>
      <c r="CGU980" s="328"/>
      <c r="CGV980" s="328"/>
      <c r="CGW980" s="328"/>
      <c r="CGX980" s="328"/>
      <c r="CGY980" s="328"/>
      <c r="CGZ980" s="328"/>
      <c r="CHA980" s="328"/>
      <c r="CHB980" s="328"/>
      <c r="CHC980" s="328"/>
      <c r="CHD980" s="328"/>
      <c r="CHE980" s="328"/>
      <c r="CHF980" s="328"/>
      <c r="CHG980" s="328"/>
      <c r="CHH980" s="328"/>
      <c r="CHI980" s="328"/>
      <c r="CHJ980" s="328"/>
      <c r="CHK980" s="328"/>
      <c r="CHL980" s="328"/>
      <c r="CHM980" s="328"/>
      <c r="CHN980" s="328"/>
      <c r="CHO980" s="328"/>
      <c r="CHP980" s="328"/>
      <c r="CHQ980" s="328"/>
      <c r="CHR980" s="328"/>
      <c r="CHS980" s="328"/>
      <c r="CHT980" s="328"/>
      <c r="CHU980" s="328"/>
      <c r="CHV980" s="328"/>
      <c r="CHW980" s="328"/>
      <c r="CHX980" s="328"/>
      <c r="CHY980" s="328"/>
      <c r="CHZ980" s="328"/>
      <c r="CIA980" s="328"/>
      <c r="CIB980" s="328"/>
      <c r="CIC980" s="328"/>
      <c r="CID980" s="328"/>
      <c r="CIE980" s="328"/>
      <c r="CIF980" s="328"/>
      <c r="CIG980" s="328"/>
      <c r="CIH980" s="328"/>
      <c r="CII980" s="328"/>
      <c r="CIJ980" s="328"/>
      <c r="CIK980" s="328"/>
      <c r="CIL980" s="328"/>
      <c r="CIM980" s="328"/>
      <c r="CIN980" s="328"/>
      <c r="CIO980" s="328"/>
      <c r="CIP980" s="328"/>
      <c r="CIQ980" s="328"/>
      <c r="CIR980" s="328"/>
      <c r="CIS980" s="328"/>
      <c r="CIT980" s="328"/>
      <c r="CIU980" s="328"/>
      <c r="CIV980" s="328"/>
      <c r="CIW980" s="328"/>
      <c r="CIX980" s="328"/>
      <c r="CIY980" s="328"/>
      <c r="CIZ980" s="328"/>
      <c r="CJA980" s="328"/>
      <c r="CJB980" s="328"/>
      <c r="CJC980" s="328"/>
      <c r="CJD980" s="328"/>
      <c r="CJE980" s="328"/>
      <c r="CJF980" s="328"/>
      <c r="CJG980" s="328"/>
      <c r="CJH980" s="328"/>
      <c r="CJI980" s="328"/>
      <c r="CJJ980" s="328"/>
      <c r="CJK980" s="328"/>
      <c r="CJL980" s="328"/>
      <c r="CJM980" s="328"/>
      <c r="CJN980" s="328"/>
      <c r="CJO980" s="328"/>
      <c r="CJP980" s="328"/>
      <c r="CJQ980" s="328"/>
      <c r="CJR980" s="328"/>
      <c r="CJS980" s="328"/>
      <c r="CJT980" s="328"/>
      <c r="CJU980" s="328"/>
      <c r="CJV980" s="328"/>
      <c r="CJW980" s="328"/>
      <c r="CJX980" s="328"/>
      <c r="CJY980" s="328"/>
      <c r="CJZ980" s="328"/>
      <c r="CKA980" s="328"/>
      <c r="CKB980" s="328"/>
      <c r="CKC980" s="328"/>
      <c r="CKD980" s="328"/>
      <c r="CKE980" s="328"/>
      <c r="CKF980" s="328"/>
      <c r="CKG980" s="328"/>
      <c r="CKH980" s="328"/>
      <c r="CKI980" s="328"/>
      <c r="CKJ980" s="328"/>
      <c r="CKK980" s="328"/>
      <c r="CKL980" s="328"/>
      <c r="CKM980" s="328"/>
      <c r="CKN980" s="328"/>
      <c r="CKO980" s="328"/>
      <c r="CKP980" s="328"/>
      <c r="CKQ980" s="328"/>
      <c r="CKR980" s="328"/>
      <c r="CKS980" s="328"/>
      <c r="CKT980" s="328"/>
      <c r="CKU980" s="328"/>
      <c r="CKV980" s="328"/>
      <c r="CKW980" s="328"/>
      <c r="CKX980" s="328"/>
      <c r="CKY980" s="328"/>
      <c r="CKZ980" s="328"/>
      <c r="CLA980" s="328"/>
      <c r="CLB980" s="328"/>
      <c r="CLC980" s="328"/>
      <c r="CLD980" s="328"/>
      <c r="CLE980" s="328"/>
      <c r="CLF980" s="328"/>
      <c r="CLG980" s="328"/>
      <c r="CLH980" s="328"/>
      <c r="CLI980" s="328"/>
      <c r="CLJ980" s="328"/>
      <c r="CLK980" s="328"/>
      <c r="CLL980" s="328"/>
      <c r="CLM980" s="328"/>
      <c r="CLN980" s="328"/>
      <c r="CLO980" s="328"/>
      <c r="CLP980" s="328"/>
      <c r="CLQ980" s="328"/>
      <c r="CLR980" s="328"/>
      <c r="CLS980" s="328"/>
      <c r="CLT980" s="328"/>
      <c r="CLU980" s="328"/>
      <c r="CLV980" s="328"/>
      <c r="CLW980" s="328"/>
      <c r="CLX980" s="328"/>
      <c r="CLY980" s="328"/>
      <c r="CLZ980" s="328"/>
      <c r="CMA980" s="328"/>
      <c r="CMB980" s="328"/>
      <c r="CMC980" s="328"/>
      <c r="CMD980" s="328"/>
      <c r="CME980" s="328"/>
      <c r="CMF980" s="328"/>
      <c r="CMG980" s="328"/>
      <c r="CMH980" s="328"/>
      <c r="CMI980" s="328"/>
      <c r="CMJ980" s="328"/>
      <c r="CMK980" s="328"/>
      <c r="CML980" s="328"/>
      <c r="CMM980" s="328"/>
      <c r="CMN980" s="328"/>
      <c r="CMO980" s="328"/>
      <c r="CMP980" s="328"/>
      <c r="CMQ980" s="328"/>
      <c r="CMR980" s="328"/>
      <c r="CMS980" s="328"/>
      <c r="CMT980" s="328"/>
      <c r="CMU980" s="328"/>
      <c r="CMV980" s="328"/>
      <c r="CMW980" s="328"/>
      <c r="CMX980" s="328"/>
      <c r="CMY980" s="328"/>
      <c r="CMZ980" s="328"/>
      <c r="CNA980" s="328"/>
      <c r="CNB980" s="328"/>
      <c r="CNC980" s="328"/>
      <c r="CND980" s="328"/>
      <c r="CNE980" s="328"/>
      <c r="CNF980" s="328"/>
      <c r="CNG980" s="328"/>
      <c r="CNH980" s="328"/>
      <c r="CNI980" s="328"/>
      <c r="CNJ980" s="328"/>
      <c r="CNK980" s="328"/>
      <c r="CNL980" s="328"/>
      <c r="CNM980" s="328"/>
      <c r="CNN980" s="328"/>
      <c r="CNO980" s="328"/>
      <c r="CNP980" s="328"/>
      <c r="CNQ980" s="328"/>
      <c r="CNR980" s="328"/>
      <c r="CNS980" s="328"/>
      <c r="CNT980" s="328"/>
      <c r="CNU980" s="328"/>
      <c r="CNV980" s="328"/>
      <c r="CNW980" s="328"/>
      <c r="CNX980" s="328"/>
      <c r="CNY980" s="328"/>
      <c r="CNZ980" s="328"/>
      <c r="COA980" s="328"/>
      <c r="COB980" s="328"/>
      <c r="COC980" s="328"/>
      <c r="COD980" s="328"/>
      <c r="COE980" s="328"/>
      <c r="COF980" s="328"/>
      <c r="COG980" s="328"/>
      <c r="COH980" s="328"/>
      <c r="COI980" s="328"/>
      <c r="COJ980" s="328"/>
      <c r="COK980" s="328"/>
      <c r="COL980" s="328"/>
      <c r="COM980" s="328"/>
      <c r="CON980" s="328"/>
      <c r="COO980" s="328"/>
      <c r="COP980" s="328"/>
      <c r="COQ980" s="328"/>
      <c r="COR980" s="328"/>
      <c r="COS980" s="328"/>
      <c r="COT980" s="328"/>
      <c r="COU980" s="328"/>
      <c r="COV980" s="328"/>
      <c r="COW980" s="328"/>
      <c r="COX980" s="328"/>
      <c r="COY980" s="328"/>
      <c r="COZ980" s="328"/>
      <c r="CPA980" s="328"/>
      <c r="CPB980" s="328"/>
      <c r="CPC980" s="328"/>
      <c r="CPD980" s="348"/>
      <c r="CPE980" s="156"/>
      <c r="CPF980" s="156"/>
      <c r="CPG980" s="166"/>
      <c r="CPH980" s="390"/>
      <c r="CPI980" s="392"/>
      <c r="CPJ980" s="392"/>
      <c r="CPK980" s="392"/>
      <c r="CPL980" s="392"/>
      <c r="CPM980" s="392"/>
      <c r="CPN980" s="392"/>
      <c r="CPO980" s="392"/>
      <c r="CPP980" s="392"/>
      <c r="CPQ980" s="392"/>
      <c r="CPR980" s="392"/>
      <c r="CPS980" s="392"/>
      <c r="CPT980" s="392"/>
      <c r="CPU980" s="392"/>
      <c r="CPV980" s="392"/>
      <c r="CPW980" s="392"/>
      <c r="CPX980" s="392"/>
      <c r="CPY980" s="328"/>
      <c r="CPZ980" s="328"/>
      <c r="CQA980" s="328"/>
      <c r="CQB980" s="328"/>
      <c r="CQC980" s="328"/>
      <c r="CQD980" s="328"/>
      <c r="CQE980" s="328"/>
      <c r="CQF980" s="328"/>
      <c r="CQG980" s="328"/>
      <c r="CQH980" s="328"/>
      <c r="CQI980" s="328"/>
      <c r="CQJ980" s="328"/>
      <c r="CQK980" s="328"/>
      <c r="CQL980" s="328"/>
      <c r="CQM980" s="328"/>
      <c r="CQN980" s="328"/>
      <c r="CQO980" s="328"/>
      <c r="CQP980" s="328"/>
      <c r="CQQ980" s="328"/>
      <c r="CQR980" s="328"/>
      <c r="CQS980" s="328"/>
      <c r="CQT980" s="328"/>
      <c r="CQU980" s="328"/>
      <c r="CQV980" s="328"/>
      <c r="CQW980" s="328"/>
      <c r="CQX980" s="328"/>
      <c r="CQY980" s="328"/>
      <c r="CQZ980" s="328"/>
      <c r="CRA980" s="328"/>
      <c r="CRB980" s="328"/>
      <c r="CRC980" s="328"/>
      <c r="CRD980" s="328"/>
      <c r="CRE980" s="328"/>
      <c r="CRF980" s="328"/>
      <c r="CRG980" s="328"/>
      <c r="CRH980" s="328"/>
      <c r="CRI980" s="328"/>
      <c r="CRJ980" s="328"/>
      <c r="CRK980" s="328"/>
      <c r="CRL980" s="328"/>
      <c r="CRM980" s="328"/>
      <c r="CRN980" s="328"/>
      <c r="CRO980" s="328"/>
      <c r="CRP980" s="328"/>
      <c r="CRQ980" s="328"/>
      <c r="CRR980" s="328"/>
      <c r="CRS980" s="328"/>
      <c r="CRT980" s="328"/>
      <c r="CRU980" s="328"/>
      <c r="CRV980" s="328"/>
      <c r="CRW980" s="328"/>
      <c r="CRX980" s="328"/>
      <c r="CRY980" s="328"/>
      <c r="CRZ980" s="328"/>
      <c r="CSA980" s="328"/>
      <c r="CSB980" s="328"/>
      <c r="CSC980" s="328"/>
      <c r="CSD980" s="328"/>
      <c r="CSE980" s="328"/>
      <c r="CSF980" s="328"/>
      <c r="CSG980" s="328"/>
      <c r="CSH980" s="328"/>
      <c r="CSI980" s="328"/>
      <c r="CSJ980" s="328"/>
      <c r="CSK980" s="328"/>
      <c r="CSL980" s="328"/>
      <c r="CSM980" s="328"/>
      <c r="CSN980" s="328"/>
      <c r="CSO980" s="328"/>
      <c r="CSP980" s="328"/>
      <c r="CSQ980" s="328"/>
      <c r="CSR980" s="328"/>
      <c r="CSS980" s="328"/>
      <c r="CST980" s="328"/>
      <c r="CSU980" s="328"/>
      <c r="CSV980" s="328"/>
      <c r="CSW980" s="328"/>
      <c r="CSX980" s="328"/>
      <c r="CSY980" s="328"/>
      <c r="CSZ980" s="328"/>
      <c r="CTA980" s="328"/>
      <c r="CTB980" s="328"/>
      <c r="CTC980" s="328"/>
      <c r="CTD980" s="328"/>
      <c r="CTE980" s="328"/>
      <c r="CTF980" s="328"/>
      <c r="CTG980" s="328"/>
      <c r="CTH980" s="328"/>
      <c r="CTI980" s="328"/>
      <c r="CTJ980" s="328"/>
      <c r="CTK980" s="328"/>
      <c r="CTL980" s="328"/>
      <c r="CTM980" s="328"/>
      <c r="CTN980" s="328"/>
      <c r="CTO980" s="328"/>
      <c r="CTP980" s="328"/>
      <c r="CTQ980" s="328"/>
      <c r="CTR980" s="328"/>
      <c r="CTS980" s="328"/>
      <c r="CTT980" s="328"/>
      <c r="CTU980" s="328"/>
      <c r="CTV980" s="328"/>
      <c r="CTW980" s="328"/>
      <c r="CTX980" s="328"/>
      <c r="CTY980" s="328"/>
      <c r="CTZ980" s="328"/>
      <c r="CUA980" s="328"/>
      <c r="CUB980" s="328"/>
      <c r="CUC980" s="328"/>
      <c r="CUD980" s="328"/>
      <c r="CUE980" s="328"/>
      <c r="CUF980" s="328"/>
      <c r="CUG980" s="328"/>
      <c r="CUH980" s="328"/>
      <c r="CUI980" s="328"/>
      <c r="CUJ980" s="328"/>
      <c r="CUK980" s="328"/>
      <c r="CUL980" s="328"/>
      <c r="CUM980" s="328"/>
      <c r="CUN980" s="328"/>
      <c r="CUO980" s="328"/>
      <c r="CUP980" s="328"/>
      <c r="CUQ980" s="328"/>
      <c r="CUR980" s="328"/>
      <c r="CUS980" s="328"/>
      <c r="CUT980" s="328"/>
      <c r="CUU980" s="328"/>
      <c r="CUV980" s="328"/>
      <c r="CUW980" s="328"/>
      <c r="CUX980" s="328"/>
      <c r="CUY980" s="328"/>
      <c r="CUZ980" s="328"/>
      <c r="CVA980" s="328"/>
      <c r="CVB980" s="328"/>
      <c r="CVC980" s="328"/>
      <c r="CVD980" s="328"/>
      <c r="CVE980" s="328"/>
      <c r="CVF980" s="328"/>
      <c r="CVG980" s="328"/>
      <c r="CVH980" s="328"/>
      <c r="CVI980" s="328"/>
      <c r="CVJ980" s="328"/>
      <c r="CVK980" s="328"/>
      <c r="CVL980" s="328"/>
      <c r="CVM980" s="328"/>
      <c r="CVN980" s="328"/>
      <c r="CVO980" s="328"/>
      <c r="CVP980" s="328"/>
      <c r="CVQ980" s="328"/>
      <c r="CVR980" s="328"/>
      <c r="CVS980" s="328"/>
      <c r="CVT980" s="328"/>
      <c r="CVU980" s="328"/>
      <c r="CVV980" s="328"/>
      <c r="CVW980" s="328"/>
      <c r="CVX980" s="328"/>
      <c r="CVY980" s="328"/>
      <c r="CVZ980" s="328"/>
      <c r="CWA980" s="328"/>
      <c r="CWB980" s="328"/>
      <c r="CWC980" s="328"/>
      <c r="CWD980" s="328"/>
      <c r="CWE980" s="328"/>
      <c r="CWF980" s="328"/>
      <c r="CWG980" s="328"/>
      <c r="CWH980" s="328"/>
      <c r="CWI980" s="328"/>
      <c r="CWJ980" s="328"/>
      <c r="CWK980" s="328"/>
      <c r="CWL980" s="328"/>
      <c r="CWM980" s="328"/>
      <c r="CWN980" s="328"/>
      <c r="CWO980" s="328"/>
      <c r="CWP980" s="328"/>
      <c r="CWQ980" s="328"/>
      <c r="CWR980" s="328"/>
      <c r="CWS980" s="328"/>
      <c r="CWT980" s="328"/>
      <c r="CWU980" s="328"/>
      <c r="CWV980" s="328"/>
      <c r="CWW980" s="328"/>
      <c r="CWX980" s="328"/>
      <c r="CWY980" s="328"/>
      <c r="CWZ980" s="328"/>
      <c r="CXA980" s="328"/>
      <c r="CXB980" s="328"/>
      <c r="CXC980" s="328"/>
      <c r="CXD980" s="328"/>
      <c r="CXE980" s="328"/>
      <c r="CXF980" s="328"/>
      <c r="CXG980" s="328"/>
      <c r="CXH980" s="328"/>
      <c r="CXI980" s="328"/>
      <c r="CXJ980" s="328"/>
      <c r="CXK980" s="328"/>
      <c r="CXL980" s="328"/>
      <c r="CXM980" s="328"/>
      <c r="CXN980" s="328"/>
      <c r="CXO980" s="328"/>
      <c r="CXP980" s="328"/>
      <c r="CXQ980" s="328"/>
      <c r="CXR980" s="328"/>
      <c r="CXS980" s="328"/>
      <c r="CXT980" s="328"/>
      <c r="CXU980" s="328"/>
      <c r="CXV980" s="328"/>
      <c r="CXW980" s="328"/>
      <c r="CXX980" s="328"/>
      <c r="CXY980" s="328"/>
      <c r="CXZ980" s="328"/>
      <c r="CYA980" s="328"/>
      <c r="CYB980" s="328"/>
      <c r="CYC980" s="328"/>
      <c r="CYD980" s="328"/>
      <c r="CYE980" s="328"/>
      <c r="CYF980" s="328"/>
      <c r="CYG980" s="328"/>
      <c r="CYH980" s="328"/>
      <c r="CYI980" s="328"/>
      <c r="CYJ980" s="328"/>
      <c r="CYK980" s="328"/>
      <c r="CYL980" s="328"/>
      <c r="CYM980" s="328"/>
      <c r="CYN980" s="328"/>
      <c r="CYO980" s="328"/>
      <c r="CYP980" s="328"/>
      <c r="CYQ980" s="328"/>
      <c r="CYR980" s="328"/>
      <c r="CYS980" s="328"/>
      <c r="CYT980" s="328"/>
      <c r="CYU980" s="328"/>
      <c r="CYV980" s="328"/>
      <c r="CYW980" s="328"/>
      <c r="CYX980" s="328"/>
      <c r="CYY980" s="328"/>
      <c r="CYZ980" s="328"/>
      <c r="CZA980" s="328"/>
      <c r="CZB980" s="328"/>
      <c r="CZC980" s="328"/>
      <c r="CZD980" s="328"/>
      <c r="CZE980" s="328"/>
      <c r="CZF980" s="328"/>
      <c r="CZG980" s="328"/>
      <c r="CZH980" s="328"/>
      <c r="CZI980" s="328"/>
      <c r="CZJ980" s="328"/>
      <c r="CZK980" s="328"/>
      <c r="CZL980" s="328"/>
      <c r="CZM980" s="328"/>
      <c r="CZN980" s="328"/>
      <c r="CZO980" s="328"/>
      <c r="CZP980" s="328"/>
      <c r="CZQ980" s="328"/>
      <c r="CZR980" s="328"/>
      <c r="CZS980" s="328"/>
      <c r="CZT980" s="328"/>
      <c r="CZU980" s="328"/>
      <c r="CZV980" s="328"/>
      <c r="CZW980" s="328"/>
      <c r="CZX980" s="328"/>
      <c r="CZY980" s="328"/>
      <c r="CZZ980" s="328"/>
      <c r="DAA980" s="328"/>
      <c r="DAB980" s="328"/>
      <c r="DAC980" s="328"/>
      <c r="DAD980" s="328"/>
      <c r="DAE980" s="328"/>
      <c r="DAF980" s="328"/>
      <c r="DAG980" s="328"/>
      <c r="DAH980" s="328"/>
      <c r="DAI980" s="328"/>
      <c r="DAJ980" s="328"/>
      <c r="DAK980" s="328"/>
      <c r="DAL980" s="328"/>
      <c r="DAM980" s="328"/>
      <c r="DAN980" s="328"/>
      <c r="DAO980" s="328"/>
      <c r="DAP980" s="328"/>
      <c r="DAQ980" s="328"/>
      <c r="DAR980" s="328"/>
      <c r="DAS980" s="328"/>
      <c r="DAT980" s="328"/>
      <c r="DAU980" s="328"/>
      <c r="DAV980" s="328"/>
      <c r="DAW980" s="328"/>
      <c r="DAX980" s="328"/>
      <c r="DAY980" s="328"/>
      <c r="DAZ980" s="328"/>
      <c r="DBA980" s="328"/>
      <c r="DBB980" s="328"/>
      <c r="DBC980" s="328"/>
      <c r="DBD980" s="328"/>
      <c r="DBE980" s="328"/>
      <c r="DBF980" s="328"/>
      <c r="DBG980" s="328"/>
      <c r="DBH980" s="328"/>
      <c r="DBI980" s="328"/>
      <c r="DBJ980" s="328"/>
      <c r="DBK980" s="328"/>
      <c r="DBL980" s="328"/>
      <c r="DBM980" s="328"/>
      <c r="DBN980" s="328"/>
      <c r="DBO980" s="328"/>
      <c r="DBP980" s="328"/>
      <c r="DBQ980" s="328"/>
      <c r="DBR980" s="328"/>
      <c r="DBS980" s="328"/>
      <c r="DBT980" s="328"/>
      <c r="DBU980" s="328"/>
      <c r="DBV980" s="328"/>
      <c r="DBW980" s="328"/>
      <c r="DBX980" s="328"/>
      <c r="DBY980" s="328"/>
      <c r="DBZ980" s="328"/>
      <c r="DCA980" s="328"/>
      <c r="DCB980" s="328"/>
      <c r="DCC980" s="328"/>
      <c r="DCD980" s="328"/>
      <c r="DCE980" s="328"/>
      <c r="DCF980" s="328"/>
      <c r="DCG980" s="328"/>
      <c r="DCH980" s="328"/>
      <c r="DCI980" s="328"/>
      <c r="DCJ980" s="328"/>
      <c r="DCK980" s="328"/>
      <c r="DCL980" s="328"/>
      <c r="DCM980" s="328"/>
      <c r="DCN980" s="328"/>
      <c r="DCO980" s="328"/>
      <c r="DCP980" s="328"/>
      <c r="DCQ980" s="328"/>
      <c r="DCR980" s="328"/>
      <c r="DCS980" s="328"/>
      <c r="DCT980" s="328"/>
      <c r="DCU980" s="328"/>
      <c r="DCV980" s="328"/>
      <c r="DCW980" s="328"/>
      <c r="DCX980" s="328"/>
      <c r="DCY980" s="328"/>
      <c r="DCZ980" s="328"/>
      <c r="DDA980" s="328"/>
      <c r="DDB980" s="328"/>
      <c r="DDC980" s="328"/>
      <c r="DDD980" s="328"/>
      <c r="DDE980" s="328"/>
      <c r="DDF980" s="328"/>
      <c r="DDG980" s="328"/>
      <c r="DDH980" s="328"/>
      <c r="DDI980" s="328"/>
      <c r="DDJ980" s="328"/>
      <c r="DDK980" s="328"/>
      <c r="DDL980" s="328"/>
      <c r="DDM980" s="328"/>
      <c r="DDN980" s="328"/>
      <c r="DDO980" s="328"/>
      <c r="DDP980" s="328"/>
      <c r="DDQ980" s="328"/>
      <c r="DDR980" s="328"/>
      <c r="DDS980" s="328"/>
      <c r="DDT980" s="328"/>
      <c r="DDU980" s="328"/>
      <c r="DDV980" s="328"/>
      <c r="DDW980" s="328"/>
      <c r="DDX980" s="328"/>
      <c r="DDY980" s="328"/>
      <c r="DDZ980" s="328"/>
      <c r="DEA980" s="328"/>
      <c r="DEB980" s="328"/>
      <c r="DEC980" s="328"/>
      <c r="DED980" s="328"/>
      <c r="DEE980" s="328"/>
      <c r="DEF980" s="328"/>
      <c r="DEG980" s="328"/>
      <c r="DEH980" s="328"/>
      <c r="DEI980" s="328"/>
      <c r="DEJ980" s="328"/>
      <c r="DEK980" s="328"/>
      <c r="DEL980" s="328"/>
      <c r="DEM980" s="328"/>
      <c r="DEN980" s="328"/>
      <c r="DEO980" s="328"/>
      <c r="DEP980" s="328"/>
      <c r="DEQ980" s="328"/>
      <c r="DER980" s="328"/>
      <c r="DES980" s="328"/>
      <c r="DET980" s="328"/>
      <c r="DEU980" s="328"/>
      <c r="DEV980" s="328"/>
      <c r="DEW980" s="328"/>
      <c r="DEX980" s="328"/>
      <c r="DEY980" s="328"/>
      <c r="DEZ980" s="328"/>
      <c r="DFA980" s="328"/>
      <c r="DFB980" s="328"/>
      <c r="DFC980" s="328"/>
      <c r="DFD980" s="328"/>
      <c r="DFE980" s="328"/>
      <c r="DFF980" s="328"/>
      <c r="DFG980" s="328"/>
      <c r="DFH980" s="328"/>
      <c r="DFI980" s="328"/>
      <c r="DFJ980" s="328"/>
      <c r="DFK980" s="328"/>
      <c r="DFL980" s="328"/>
      <c r="DFM980" s="328"/>
      <c r="DFN980" s="328"/>
      <c r="DFO980" s="328"/>
      <c r="DFP980" s="328"/>
      <c r="DFQ980" s="328"/>
      <c r="DFR980" s="328"/>
      <c r="DFS980" s="328"/>
      <c r="DFT980" s="328"/>
      <c r="DFU980" s="328"/>
      <c r="DFV980" s="328"/>
      <c r="DFW980" s="328"/>
      <c r="DFX980" s="328"/>
      <c r="DFY980" s="328"/>
      <c r="DFZ980" s="328"/>
      <c r="DGA980" s="328"/>
      <c r="DGB980" s="328"/>
      <c r="DGC980" s="328"/>
      <c r="DGD980" s="328"/>
      <c r="DGE980" s="328"/>
      <c r="DGF980" s="328"/>
      <c r="DGG980" s="328"/>
      <c r="DGH980" s="328"/>
      <c r="DGI980" s="328"/>
      <c r="DGJ980" s="328"/>
      <c r="DGK980" s="328"/>
      <c r="DGL980" s="328"/>
      <c r="DGM980" s="328"/>
      <c r="DGN980" s="328"/>
      <c r="DGO980" s="328"/>
      <c r="DGP980" s="328"/>
      <c r="DGQ980" s="328"/>
      <c r="DGR980" s="328"/>
      <c r="DGS980" s="328"/>
      <c r="DGT980" s="328"/>
      <c r="DGU980" s="328"/>
      <c r="DGV980" s="328"/>
      <c r="DGW980" s="328"/>
      <c r="DGX980" s="328"/>
      <c r="DGY980" s="328"/>
      <c r="DGZ980" s="328"/>
      <c r="DHA980" s="328"/>
      <c r="DHB980" s="328"/>
      <c r="DHC980" s="328"/>
      <c r="DHD980" s="328"/>
      <c r="DHE980" s="328"/>
      <c r="DHF980" s="328"/>
      <c r="DHG980" s="328"/>
      <c r="DHH980" s="328"/>
      <c r="DHI980" s="328"/>
      <c r="DHJ980" s="328"/>
      <c r="DHK980" s="328"/>
      <c r="DHL980" s="328"/>
      <c r="DHM980" s="328"/>
      <c r="DHN980" s="328"/>
      <c r="DHO980" s="328"/>
      <c r="DHP980" s="328"/>
      <c r="DHQ980" s="328"/>
      <c r="DHR980" s="328"/>
      <c r="DHS980" s="328"/>
      <c r="DHT980" s="328"/>
      <c r="DHU980" s="328"/>
      <c r="DHV980" s="328"/>
      <c r="DHW980" s="328"/>
      <c r="DHX980" s="328"/>
      <c r="DHY980" s="328"/>
      <c r="DHZ980" s="328"/>
      <c r="DIA980" s="328"/>
      <c r="DIB980" s="328"/>
      <c r="DIC980" s="328"/>
      <c r="DID980" s="328"/>
      <c r="DIE980" s="328"/>
      <c r="DIF980" s="328"/>
      <c r="DIG980" s="328"/>
      <c r="DIH980" s="328"/>
      <c r="DII980" s="328"/>
      <c r="DIJ980" s="328"/>
      <c r="DIK980" s="328"/>
      <c r="DIL980" s="328"/>
      <c r="DIM980" s="328"/>
      <c r="DIN980" s="328"/>
      <c r="DIO980" s="328"/>
      <c r="DIP980" s="328"/>
      <c r="DIQ980" s="328"/>
      <c r="DIR980" s="328"/>
      <c r="DIS980" s="328"/>
      <c r="DIT980" s="328"/>
      <c r="DIU980" s="328"/>
      <c r="DIV980" s="328"/>
      <c r="DIW980" s="328"/>
      <c r="DIX980" s="328"/>
      <c r="DIY980" s="328"/>
      <c r="DIZ980" s="328"/>
      <c r="DJA980" s="328"/>
      <c r="DJB980" s="328"/>
      <c r="DJC980" s="328"/>
      <c r="DJD980" s="328"/>
      <c r="DJE980" s="328"/>
      <c r="DJF980" s="328"/>
      <c r="DJG980" s="348"/>
      <c r="DJH980" s="156"/>
      <c r="DJI980" s="156"/>
      <c r="DJJ980" s="156"/>
      <c r="DJK980" s="301"/>
      <c r="DJL980" s="437"/>
      <c r="DJM980" s="437"/>
      <c r="DJN980" s="157"/>
      <c r="DJO980" s="157"/>
      <c r="DJP980" s="157"/>
      <c r="DJQ980" s="156"/>
      <c r="DJR980" s="156"/>
      <c r="DJS980" s="156"/>
      <c r="DJT980" s="156"/>
      <c r="DJU980" s="156"/>
      <c r="DJV980" s="156"/>
      <c r="DJW980" s="156"/>
      <c r="DJX980" s="156"/>
      <c r="DJY980" s="156"/>
      <c r="DJZ980" s="157"/>
      <c r="DKA980" s="156"/>
      <c r="DKB980" s="328"/>
      <c r="DKC980" s="328"/>
      <c r="DKD980" s="328"/>
      <c r="DKE980" s="328"/>
      <c r="DKF980" s="328"/>
      <c r="DKG980" s="328"/>
      <c r="DKH980" s="328"/>
      <c r="DKI980" s="328"/>
      <c r="DKJ980" s="328"/>
      <c r="DKK980" s="328"/>
      <c r="DKL980" s="328"/>
      <c r="DKM980" s="328"/>
      <c r="DKN980" s="328"/>
      <c r="DKO980" s="328"/>
      <c r="DKP980" s="328"/>
      <c r="DKQ980" s="328"/>
      <c r="DKR980" s="328"/>
      <c r="DKS980" s="328"/>
      <c r="DKT980" s="328"/>
      <c r="DKU980" s="328"/>
      <c r="DKV980" s="328"/>
      <c r="DKW980" s="328"/>
      <c r="DKX980" s="328"/>
      <c r="DKY980" s="328"/>
      <c r="DKZ980" s="328"/>
      <c r="DLA980" s="328"/>
      <c r="DLB980" s="328"/>
      <c r="DLC980" s="328"/>
      <c r="DLD980" s="328"/>
      <c r="DLE980" s="328"/>
      <c r="DLF980" s="328"/>
      <c r="DLG980" s="328"/>
      <c r="DLH980" s="328"/>
      <c r="DLI980" s="328"/>
      <c r="DLJ980" s="328"/>
      <c r="DLK980" s="328"/>
      <c r="DLL980" s="328"/>
      <c r="DLM980" s="328"/>
      <c r="DLN980" s="328"/>
      <c r="DLO980" s="328"/>
      <c r="DLP980" s="328"/>
      <c r="DLQ980" s="328"/>
      <c r="DLR980" s="328"/>
      <c r="DLS980" s="328"/>
      <c r="DLT980" s="328"/>
      <c r="DLU980" s="328"/>
      <c r="DLV980" s="328"/>
      <c r="DLW980" s="328"/>
      <c r="DLX980" s="328"/>
      <c r="DLY980" s="328"/>
      <c r="DLZ980" s="328"/>
      <c r="DMA980" s="328"/>
      <c r="DMB980" s="328"/>
      <c r="DMC980" s="328"/>
      <c r="DMD980" s="328"/>
      <c r="DME980" s="328"/>
      <c r="DMF980" s="328"/>
      <c r="DMG980" s="328"/>
      <c r="DMH980" s="328"/>
      <c r="DMI980" s="328"/>
      <c r="DMJ980" s="328"/>
      <c r="DMK980" s="328"/>
      <c r="DML980" s="328"/>
      <c r="DMM980" s="328"/>
      <c r="DMN980" s="328"/>
      <c r="DMO980" s="328"/>
      <c r="DMP980" s="328"/>
      <c r="DMQ980" s="328"/>
      <c r="DMR980" s="328"/>
      <c r="DMS980" s="328"/>
      <c r="DMT980" s="328"/>
      <c r="DMU980" s="328"/>
      <c r="DMV980" s="328"/>
      <c r="DMW980" s="328"/>
      <c r="DMX980" s="328"/>
      <c r="DMY980" s="328"/>
      <c r="DMZ980" s="328"/>
      <c r="DNA980" s="328"/>
      <c r="DNB980" s="328"/>
      <c r="DNC980" s="328"/>
      <c r="DND980" s="328"/>
      <c r="DNE980" s="328"/>
      <c r="DNF980" s="328"/>
      <c r="DNG980" s="328"/>
      <c r="DNH980" s="328"/>
      <c r="DNI980" s="328"/>
      <c r="DNJ980" s="328"/>
      <c r="DNK980" s="328"/>
      <c r="DNL980" s="328"/>
      <c r="DNM980" s="328"/>
      <c r="DNN980" s="328"/>
      <c r="DNO980" s="328"/>
      <c r="DNP980" s="328"/>
      <c r="DNQ980" s="328"/>
      <c r="DNR980" s="328"/>
      <c r="DNS980" s="328"/>
      <c r="DNT980" s="328"/>
      <c r="DNU980" s="328"/>
      <c r="DNV980" s="328"/>
      <c r="DNW980" s="328"/>
      <c r="DNX980" s="328"/>
      <c r="DNY980" s="328"/>
      <c r="DNZ980" s="328"/>
      <c r="DOA980" s="328"/>
      <c r="DOB980" s="328"/>
      <c r="DOC980" s="328"/>
      <c r="DOD980" s="328"/>
      <c r="DOE980" s="328"/>
      <c r="DOF980" s="328"/>
      <c r="DOG980" s="328"/>
      <c r="DOH980" s="328"/>
      <c r="DOI980" s="328"/>
      <c r="DOJ980" s="328"/>
      <c r="DOK980" s="328"/>
      <c r="DOL980" s="328"/>
      <c r="DOM980" s="328"/>
      <c r="DON980" s="328"/>
      <c r="DOO980" s="328"/>
      <c r="DOP980" s="328"/>
      <c r="DOQ980" s="328"/>
      <c r="DOR980" s="328"/>
      <c r="DOS980" s="328"/>
      <c r="DOT980" s="328"/>
      <c r="DOU980" s="328"/>
      <c r="DOV980" s="328"/>
      <c r="DOW980" s="328"/>
      <c r="DOX980" s="328"/>
      <c r="DOY980" s="328"/>
      <c r="DOZ980" s="328"/>
      <c r="DPA980" s="328"/>
      <c r="DPB980" s="328"/>
      <c r="DPC980" s="328"/>
      <c r="DPD980" s="328"/>
      <c r="DPE980" s="328"/>
      <c r="DPF980" s="328"/>
      <c r="DPG980" s="328"/>
      <c r="DPH980" s="328"/>
      <c r="DPI980" s="328"/>
      <c r="DPJ980" s="328"/>
      <c r="DPK980" s="328"/>
      <c r="DPL980" s="328"/>
      <c r="DPM980" s="328"/>
      <c r="DPN980" s="328"/>
      <c r="DPO980" s="328"/>
      <c r="DPP980" s="328"/>
      <c r="DPQ980" s="328"/>
      <c r="DPR980" s="328"/>
      <c r="DPS980" s="328"/>
      <c r="DPT980" s="328"/>
      <c r="DPU980" s="328"/>
      <c r="DPV980" s="328"/>
      <c r="DPW980" s="328"/>
      <c r="DPX980" s="328"/>
      <c r="DPY980" s="328"/>
      <c r="DPZ980" s="328"/>
      <c r="DQA980" s="328"/>
      <c r="DQB980" s="328"/>
      <c r="DQC980" s="328"/>
      <c r="DQD980" s="328"/>
      <c r="DQE980" s="328"/>
      <c r="DQF980" s="328"/>
      <c r="DQG980" s="328"/>
      <c r="DQH980" s="328"/>
      <c r="DQI980" s="328"/>
      <c r="DQJ980" s="328"/>
      <c r="DQK980" s="328"/>
      <c r="DQL980" s="328"/>
      <c r="DQM980" s="328"/>
      <c r="DQN980" s="328"/>
      <c r="DQO980" s="328"/>
      <c r="DQP980" s="328"/>
      <c r="DQQ980" s="328"/>
      <c r="DQR980" s="328"/>
      <c r="DQS980" s="328"/>
      <c r="DQT980" s="328"/>
      <c r="DQU980" s="328"/>
      <c r="DQV980" s="328"/>
      <c r="DQW980" s="328"/>
      <c r="DQX980" s="328"/>
      <c r="DQY980" s="328"/>
      <c r="DQZ980" s="328"/>
      <c r="DRA980" s="328"/>
      <c r="DRB980" s="328"/>
      <c r="DRC980" s="328"/>
      <c r="DRD980" s="328"/>
      <c r="DRE980" s="328"/>
      <c r="DRF980" s="328"/>
      <c r="DRG980" s="328"/>
      <c r="DRH980" s="328"/>
      <c r="DRI980" s="328"/>
      <c r="DRJ980" s="328"/>
      <c r="DRK980" s="328"/>
      <c r="DRL980" s="328"/>
      <c r="DRM980" s="328"/>
      <c r="DRN980" s="328"/>
      <c r="DRO980" s="328"/>
      <c r="DRP980" s="328"/>
      <c r="DRQ980" s="328"/>
      <c r="DRR980" s="328"/>
      <c r="DRS980" s="328"/>
      <c r="DRT980" s="328"/>
      <c r="DRU980" s="328"/>
      <c r="DRV980" s="328"/>
      <c r="DRW980" s="328"/>
      <c r="DRX980" s="328"/>
      <c r="DRY980" s="328"/>
      <c r="DRZ980" s="328"/>
      <c r="DSA980" s="328"/>
      <c r="DSB980" s="328"/>
      <c r="DSC980" s="328"/>
      <c r="DSD980" s="328"/>
      <c r="DSE980" s="328"/>
      <c r="DSF980" s="328"/>
      <c r="DSG980" s="328"/>
      <c r="DSH980" s="328"/>
      <c r="DSI980" s="328"/>
      <c r="DSJ980" s="328"/>
      <c r="DSK980" s="328"/>
      <c r="DSL980" s="328"/>
      <c r="DSM980" s="328"/>
      <c r="DSN980" s="328"/>
      <c r="DSO980" s="328"/>
      <c r="DSP980" s="328"/>
      <c r="DSQ980" s="328"/>
      <c r="DSR980" s="328"/>
      <c r="DSS980" s="328"/>
      <c r="DST980" s="328"/>
      <c r="DSU980" s="328"/>
      <c r="DSV980" s="328"/>
      <c r="DSW980" s="328"/>
      <c r="DSX980" s="328"/>
      <c r="DSY980" s="328"/>
      <c r="DSZ980" s="328"/>
      <c r="DTA980" s="328"/>
      <c r="DTB980" s="328"/>
      <c r="DTC980" s="328"/>
      <c r="DTD980" s="328"/>
      <c r="DTE980" s="328"/>
      <c r="DTF980" s="328"/>
      <c r="DTG980" s="328"/>
      <c r="DTH980" s="328"/>
      <c r="DTI980" s="328"/>
      <c r="DTJ980" s="328"/>
      <c r="DTK980" s="328"/>
      <c r="DTL980" s="328"/>
      <c r="DTM980" s="328"/>
      <c r="DTN980" s="328"/>
      <c r="DTO980" s="328"/>
      <c r="DTP980" s="328"/>
      <c r="DTQ980" s="328"/>
      <c r="DTR980" s="328"/>
      <c r="DTS980" s="328"/>
      <c r="DTT980" s="328"/>
      <c r="DTU980" s="328"/>
      <c r="DTV980" s="328"/>
      <c r="DTW980" s="328"/>
      <c r="DTX980" s="328"/>
      <c r="DTY980" s="328"/>
      <c r="DTZ980" s="328"/>
      <c r="DUA980" s="328"/>
      <c r="DUB980" s="328"/>
      <c r="DUC980" s="328"/>
      <c r="DUD980" s="328"/>
      <c r="DUE980" s="328"/>
      <c r="DUF980" s="328"/>
      <c r="DUG980" s="328"/>
      <c r="DUH980" s="328"/>
      <c r="DUI980" s="328"/>
      <c r="DUJ980" s="328"/>
      <c r="DUK980" s="328"/>
      <c r="DUL980" s="328"/>
      <c r="DUM980" s="328"/>
      <c r="DUN980" s="328"/>
      <c r="DUO980" s="328"/>
      <c r="DUP980" s="328"/>
      <c r="DUQ980" s="328"/>
      <c r="DUR980" s="328"/>
      <c r="DUS980" s="328"/>
      <c r="DUT980" s="328"/>
      <c r="DUU980" s="328"/>
      <c r="DUV980" s="328"/>
      <c r="DUW980" s="328"/>
      <c r="DUX980" s="328"/>
      <c r="DUY980" s="328"/>
      <c r="DUZ980" s="328"/>
      <c r="DVA980" s="328"/>
      <c r="DVB980" s="328"/>
      <c r="DVC980" s="328"/>
      <c r="DVD980" s="328"/>
      <c r="DVE980" s="328"/>
      <c r="DVF980" s="328"/>
      <c r="DVG980" s="328"/>
      <c r="DVH980" s="328"/>
      <c r="DVI980" s="328"/>
      <c r="DVJ980" s="328"/>
      <c r="DVK980" s="328"/>
      <c r="DVL980" s="328"/>
      <c r="DVM980" s="328"/>
      <c r="DVN980" s="328"/>
      <c r="DVO980" s="328"/>
      <c r="DVP980" s="328"/>
      <c r="DVQ980" s="328"/>
      <c r="DVR980" s="328"/>
      <c r="DVS980" s="328"/>
      <c r="DVT980" s="328"/>
      <c r="DVU980" s="328"/>
      <c r="DVV980" s="328"/>
      <c r="DVW980" s="328"/>
      <c r="DVX980" s="328"/>
      <c r="DVY980" s="328"/>
      <c r="DVZ980" s="328"/>
      <c r="DWA980" s="328"/>
      <c r="DWB980" s="328"/>
      <c r="DWC980" s="328"/>
      <c r="DWD980" s="328"/>
      <c r="DWE980" s="328"/>
      <c r="DWF980" s="328"/>
      <c r="DWG980" s="328"/>
      <c r="DWH980" s="328"/>
      <c r="DWI980" s="328"/>
      <c r="DWJ980" s="328"/>
      <c r="DWK980" s="328"/>
      <c r="DWL980" s="328"/>
      <c r="DWM980" s="328"/>
      <c r="DWN980" s="328"/>
      <c r="DWO980" s="328"/>
      <c r="DWP980" s="328"/>
      <c r="DWQ980" s="328"/>
      <c r="DWR980" s="328"/>
      <c r="DWS980" s="328"/>
      <c r="DWT980" s="328"/>
      <c r="DWU980" s="328"/>
      <c r="DWV980" s="328"/>
      <c r="DWW980" s="328"/>
      <c r="DWX980" s="328"/>
      <c r="DWY980" s="328"/>
      <c r="DWZ980" s="328"/>
      <c r="DXA980" s="328"/>
      <c r="DXB980" s="328"/>
      <c r="DXC980" s="328"/>
      <c r="DXD980" s="328"/>
      <c r="DXE980" s="328"/>
      <c r="DXF980" s="328"/>
      <c r="DXG980" s="328"/>
      <c r="DXH980" s="328"/>
      <c r="DXI980" s="328"/>
      <c r="DXJ980" s="328"/>
      <c r="DXK980" s="328"/>
      <c r="DXL980" s="328"/>
      <c r="DXM980" s="328"/>
      <c r="DXN980" s="328"/>
      <c r="DXO980" s="328"/>
      <c r="DXP980" s="328"/>
      <c r="DXQ980" s="328"/>
      <c r="DXR980" s="328"/>
      <c r="DXS980" s="328"/>
      <c r="DXT980" s="328"/>
      <c r="DXU980" s="328"/>
      <c r="DXV980" s="328"/>
      <c r="DXW980" s="328"/>
      <c r="DXX980" s="328"/>
      <c r="DXY980" s="328"/>
      <c r="DXZ980" s="328"/>
      <c r="DYA980" s="328"/>
      <c r="DYB980" s="328"/>
      <c r="DYC980" s="328"/>
      <c r="DYD980" s="328"/>
      <c r="DYE980" s="328"/>
      <c r="DYF980" s="328"/>
      <c r="DYG980" s="328"/>
      <c r="DYH980" s="328"/>
      <c r="DYI980" s="328"/>
      <c r="DYJ980" s="328"/>
      <c r="DYK980" s="328"/>
      <c r="DYL980" s="328"/>
      <c r="DYM980" s="328"/>
      <c r="DYN980" s="328"/>
      <c r="DYO980" s="328"/>
      <c r="DYP980" s="328"/>
      <c r="DYQ980" s="328"/>
      <c r="DYR980" s="328"/>
      <c r="DYS980" s="328"/>
      <c r="DYT980" s="328"/>
      <c r="DYU980" s="328"/>
      <c r="DYV980" s="328"/>
      <c r="DYW980" s="328"/>
      <c r="DYX980" s="328"/>
      <c r="DYY980" s="328"/>
      <c r="DYZ980" s="328"/>
      <c r="DZA980" s="328"/>
      <c r="DZB980" s="328"/>
      <c r="DZC980" s="328"/>
      <c r="DZD980" s="328"/>
      <c r="DZE980" s="328"/>
      <c r="DZF980" s="328"/>
      <c r="DZG980" s="328"/>
      <c r="DZH980" s="328"/>
      <c r="DZI980" s="328"/>
      <c r="DZJ980" s="328"/>
      <c r="DZK980" s="328"/>
      <c r="DZL980" s="328"/>
      <c r="DZM980" s="328"/>
      <c r="DZN980" s="328"/>
      <c r="DZO980" s="328"/>
      <c r="DZP980" s="328"/>
      <c r="DZQ980" s="328"/>
      <c r="DZR980" s="328"/>
      <c r="DZS980" s="328"/>
      <c r="DZT980" s="328"/>
      <c r="DZU980" s="328"/>
      <c r="DZV980" s="328"/>
      <c r="DZW980" s="328"/>
      <c r="DZX980" s="328"/>
      <c r="DZY980" s="328"/>
      <c r="DZZ980" s="328"/>
      <c r="EAA980" s="328"/>
      <c r="EAB980" s="328"/>
      <c r="EAC980" s="328"/>
      <c r="EAD980" s="328"/>
      <c r="EAE980" s="328"/>
      <c r="EAF980" s="328"/>
      <c r="EAG980" s="328"/>
      <c r="EAH980" s="328"/>
      <c r="EAI980" s="328"/>
      <c r="EAJ980" s="328"/>
      <c r="EAK980" s="328"/>
      <c r="EAL980" s="328"/>
      <c r="EAM980" s="328"/>
      <c r="EAN980" s="328"/>
      <c r="EAO980" s="328"/>
      <c r="EAP980" s="328"/>
      <c r="EAQ980" s="328"/>
      <c r="EAR980" s="328"/>
      <c r="EAS980" s="328"/>
      <c r="EAT980" s="328"/>
      <c r="EAU980" s="328"/>
      <c r="EAV980" s="328"/>
      <c r="EAW980" s="328"/>
      <c r="EAX980" s="328"/>
      <c r="EAY980" s="328"/>
      <c r="EAZ980" s="328"/>
      <c r="EBA980" s="328"/>
      <c r="EBB980" s="328"/>
      <c r="EBC980" s="328"/>
      <c r="EBD980" s="328"/>
      <c r="EBE980" s="328"/>
      <c r="EBF980" s="328"/>
      <c r="EBG980" s="328"/>
      <c r="EBH980" s="328"/>
      <c r="EBI980" s="328"/>
      <c r="EBJ980" s="328"/>
      <c r="EBK980" s="328"/>
      <c r="EBL980" s="328"/>
      <c r="EBM980" s="328"/>
      <c r="EBN980" s="328"/>
      <c r="EBO980" s="328"/>
      <c r="EBP980" s="328"/>
      <c r="EBQ980" s="328"/>
      <c r="EBR980" s="328"/>
      <c r="EBS980" s="328"/>
      <c r="EBT980" s="328"/>
      <c r="EBU980" s="328"/>
      <c r="EBV980" s="328"/>
      <c r="EBW980" s="328"/>
      <c r="EBX980" s="328"/>
      <c r="EBY980" s="328"/>
      <c r="EBZ980" s="328"/>
      <c r="ECA980" s="328"/>
      <c r="ECB980" s="328"/>
      <c r="ECC980" s="328"/>
      <c r="ECD980" s="328"/>
      <c r="ECE980" s="328"/>
      <c r="ECF980" s="328"/>
      <c r="ECG980" s="328"/>
      <c r="ECH980" s="328"/>
      <c r="ECI980" s="328"/>
      <c r="ECJ980" s="328"/>
      <c r="ECK980" s="328"/>
      <c r="ECL980" s="328"/>
      <c r="ECM980" s="328"/>
      <c r="ECN980" s="328"/>
      <c r="ECO980" s="328"/>
      <c r="ECP980" s="328"/>
      <c r="ECQ980" s="328"/>
      <c r="ECR980" s="328"/>
      <c r="ECS980" s="328"/>
      <c r="ECT980" s="328"/>
      <c r="ECU980" s="328"/>
      <c r="ECV980" s="328"/>
      <c r="ECW980" s="328"/>
      <c r="ECX980" s="328"/>
      <c r="ECY980" s="328"/>
      <c r="ECZ980" s="328"/>
      <c r="EDA980" s="328"/>
      <c r="EDB980" s="328"/>
      <c r="EDC980" s="328"/>
      <c r="EDD980" s="328"/>
      <c r="EDE980" s="328"/>
      <c r="EDF980" s="328"/>
      <c r="EDG980" s="328"/>
      <c r="EDH980" s="328"/>
      <c r="EDI980" s="328"/>
      <c r="EDJ980" s="328"/>
      <c r="EDK980" s="328"/>
      <c r="EDL980" s="328"/>
      <c r="EDM980" s="328"/>
      <c r="EDN980" s="328"/>
      <c r="EDO980" s="328"/>
      <c r="EDP980" s="328"/>
      <c r="EDQ980" s="328"/>
      <c r="EDR980" s="328"/>
      <c r="EDS980" s="328"/>
      <c r="EDT980" s="328"/>
      <c r="EDU980" s="328"/>
      <c r="EDV980" s="328"/>
      <c r="EDW980" s="328"/>
      <c r="EDX980" s="328"/>
      <c r="EDY980" s="328"/>
      <c r="EDZ980" s="328"/>
      <c r="EEA980" s="328"/>
      <c r="EEB980" s="328"/>
      <c r="EEC980" s="328"/>
      <c r="EED980" s="328"/>
      <c r="EEE980" s="328"/>
      <c r="EEF980" s="328"/>
      <c r="EEG980" s="328"/>
      <c r="EEH980" s="328"/>
      <c r="EEI980" s="328"/>
      <c r="EEJ980" s="328"/>
      <c r="EEK980" s="328"/>
      <c r="EEL980" s="328"/>
      <c r="EEM980" s="328"/>
      <c r="EEN980" s="328"/>
      <c r="EEO980" s="328"/>
      <c r="EEP980" s="328"/>
      <c r="EEQ980" s="328"/>
      <c r="EER980" s="328"/>
      <c r="EES980" s="328"/>
      <c r="EET980" s="328"/>
      <c r="EEU980" s="328"/>
      <c r="EEV980" s="328"/>
      <c r="EEW980" s="328"/>
      <c r="EEX980" s="328"/>
      <c r="EEY980" s="328"/>
      <c r="EEZ980" s="328"/>
      <c r="EFA980" s="328"/>
      <c r="EFB980" s="328"/>
      <c r="EFC980" s="328"/>
      <c r="EFD980" s="328"/>
      <c r="EFE980" s="328"/>
      <c r="EFF980" s="328"/>
      <c r="EFG980" s="328"/>
      <c r="EFH980" s="328"/>
      <c r="EFI980" s="328"/>
      <c r="EFJ980" s="328"/>
      <c r="EFK980" s="328"/>
      <c r="EFL980" s="328"/>
      <c r="EFM980" s="328"/>
      <c r="EFN980" s="328"/>
      <c r="EFO980" s="328"/>
      <c r="EFP980" s="328"/>
      <c r="EFQ980" s="328"/>
      <c r="EFR980" s="328"/>
      <c r="EFS980" s="328"/>
      <c r="EFT980" s="328"/>
      <c r="EFU980" s="328"/>
      <c r="EFV980" s="328"/>
      <c r="EFW980" s="328"/>
      <c r="EFX980" s="328"/>
      <c r="EFY980" s="328"/>
      <c r="EFZ980" s="328"/>
      <c r="EGA980" s="328"/>
      <c r="EGB980" s="328"/>
      <c r="EGC980" s="328"/>
      <c r="EGD980" s="328"/>
      <c r="EGE980" s="328"/>
      <c r="EGF980" s="328"/>
      <c r="EGG980" s="328"/>
      <c r="EGH980" s="328"/>
      <c r="EGI980" s="328"/>
      <c r="EGJ980" s="328"/>
      <c r="EGK980" s="328"/>
      <c r="EGL980" s="328"/>
      <c r="EGM980" s="328"/>
      <c r="EGN980" s="328"/>
      <c r="EGO980" s="328"/>
      <c r="EGP980" s="328"/>
      <c r="EGQ980" s="328"/>
      <c r="EGR980" s="328"/>
      <c r="EGS980" s="328"/>
      <c r="EGT980" s="328"/>
      <c r="EGU980" s="328"/>
      <c r="EGV980" s="328"/>
      <c r="EGW980" s="328"/>
      <c r="EGX980" s="328"/>
      <c r="EGY980" s="328"/>
      <c r="EGZ980" s="328"/>
      <c r="EHA980" s="328"/>
      <c r="EHB980" s="328"/>
      <c r="EHC980" s="328"/>
      <c r="EHD980" s="328"/>
      <c r="EHE980" s="328"/>
      <c r="EHF980" s="328"/>
      <c r="EHG980" s="328"/>
      <c r="EHH980" s="328"/>
      <c r="EHI980" s="328"/>
      <c r="EHJ980" s="328"/>
      <c r="EHK980" s="328"/>
      <c r="EHL980" s="328"/>
      <c r="EHM980" s="328"/>
      <c r="EHN980" s="328"/>
      <c r="EHO980" s="328"/>
      <c r="EHP980" s="328"/>
      <c r="EHQ980" s="328"/>
      <c r="EHR980" s="328"/>
      <c r="EHS980" s="328"/>
      <c r="EHT980" s="328"/>
      <c r="EHU980" s="328"/>
      <c r="EHV980" s="328"/>
      <c r="EHW980" s="328"/>
      <c r="EHX980" s="328"/>
      <c r="EHY980" s="328"/>
      <c r="EHZ980" s="328"/>
      <c r="EIA980" s="328"/>
      <c r="EIB980" s="328"/>
      <c r="EIC980" s="328"/>
      <c r="EID980" s="328"/>
      <c r="EIE980" s="328"/>
      <c r="EIF980" s="328"/>
      <c r="EIG980" s="328"/>
      <c r="EIH980" s="328"/>
      <c r="EII980" s="328"/>
      <c r="EIJ980" s="328"/>
      <c r="EIK980" s="328"/>
      <c r="EIL980" s="328"/>
      <c r="EIM980" s="328"/>
      <c r="EIN980" s="328"/>
      <c r="EIO980" s="328"/>
      <c r="EIP980" s="328"/>
      <c r="EIQ980" s="328"/>
      <c r="EIR980" s="328"/>
      <c r="EIS980" s="328"/>
      <c r="EIT980" s="328"/>
      <c r="EIU980" s="328"/>
      <c r="EIV980" s="348"/>
      <c r="EIW980" s="156"/>
      <c r="EIX980" s="156"/>
      <c r="EIY980" s="301"/>
      <c r="EIZ980" s="166"/>
      <c r="EJA980" s="497"/>
      <c r="EJB980" s="497"/>
      <c r="EJC980" s="392"/>
      <c r="EJD980" s="392"/>
      <c r="EJE980" s="392"/>
      <c r="EJF980" s="392"/>
      <c r="EJG980" s="392"/>
      <c r="EJH980" s="392"/>
      <c r="EJI980" s="392"/>
      <c r="EJJ980" s="392"/>
      <c r="EJK980" s="392"/>
      <c r="EJL980" s="392"/>
      <c r="EJM980" s="392"/>
      <c r="EJN980" s="392"/>
      <c r="EJO980" s="392"/>
      <c r="EJP980" s="497"/>
      <c r="EJQ980" s="328"/>
      <c r="EJR980" s="328"/>
      <c r="EJS980" s="328"/>
      <c r="EJT980" s="328"/>
      <c r="EJU980" s="328"/>
      <c r="EJV980" s="328"/>
      <c r="EJW980" s="328"/>
      <c r="EJX980" s="328"/>
      <c r="EJY980" s="328"/>
      <c r="EJZ980" s="328"/>
      <c r="EKA980" s="328"/>
      <c r="EKB980" s="328"/>
      <c r="EKC980" s="328"/>
      <c r="EKD980" s="328"/>
      <c r="EKE980" s="328"/>
      <c r="EKF980" s="328"/>
      <c r="EKG980" s="328"/>
      <c r="EKH980" s="328"/>
      <c r="EKI980" s="328"/>
      <c r="EKJ980" s="328"/>
      <c r="EKK980" s="328"/>
      <c r="EKL980" s="328"/>
      <c r="EKM980" s="328"/>
      <c r="EKN980" s="328"/>
      <c r="EKO980" s="328"/>
      <c r="EKP980" s="328"/>
      <c r="EKQ980" s="328"/>
      <c r="EKR980" s="328"/>
      <c r="EKS980" s="328"/>
      <c r="EKT980" s="328"/>
      <c r="EKU980" s="328"/>
      <c r="EKV980" s="328"/>
      <c r="EKW980" s="328"/>
      <c r="EKX980" s="328"/>
      <c r="EKY980" s="328"/>
      <c r="EKZ980" s="328"/>
      <c r="ELA980" s="328"/>
      <c r="ELB980" s="328"/>
      <c r="ELC980" s="328"/>
      <c r="ELD980" s="328"/>
      <c r="ELE980" s="328"/>
      <c r="ELF980" s="328"/>
      <c r="ELG980" s="328"/>
      <c r="ELH980" s="328"/>
      <c r="ELI980" s="328"/>
      <c r="ELJ980" s="328"/>
      <c r="ELK980" s="328"/>
      <c r="ELL980" s="328"/>
      <c r="ELM980" s="328"/>
      <c r="ELN980" s="328"/>
      <c r="ELO980" s="328"/>
      <c r="ELP980" s="328"/>
      <c r="ELQ980" s="328"/>
      <c r="ELR980" s="328"/>
      <c r="ELS980" s="328"/>
      <c r="ELT980" s="328"/>
      <c r="ELU980" s="328"/>
      <c r="ELV980" s="328"/>
      <c r="ELW980" s="328"/>
      <c r="ELX980" s="328"/>
      <c r="ELY980" s="328"/>
      <c r="ELZ980" s="328"/>
      <c r="EMA980" s="328"/>
      <c r="EMB980" s="328"/>
      <c r="EMC980" s="328"/>
      <c r="EMD980" s="328"/>
      <c r="EME980" s="328"/>
      <c r="EMF980" s="328"/>
      <c r="EMG980" s="328"/>
      <c r="EMH980" s="328"/>
      <c r="EMI980" s="328"/>
      <c r="EMJ980" s="328"/>
      <c r="EMK980" s="328"/>
      <c r="EML980" s="328"/>
      <c r="EMM980" s="328"/>
      <c r="EMN980" s="328"/>
      <c r="EMO980" s="328"/>
      <c r="EMP980" s="328"/>
      <c r="EMQ980" s="328"/>
      <c r="EMR980" s="328"/>
      <c r="EMS980" s="328"/>
      <c r="EMT980" s="328"/>
      <c r="EMU980" s="328"/>
      <c r="EMV980" s="328"/>
      <c r="EMW980" s="328"/>
      <c r="EMX980" s="328"/>
      <c r="EMY980" s="328"/>
      <c r="EMZ980" s="328"/>
      <c r="ENA980" s="328"/>
      <c r="ENB980" s="328"/>
      <c r="ENC980" s="328"/>
      <c r="END980" s="328"/>
      <c r="ENE980" s="328"/>
      <c r="ENF980" s="328"/>
      <c r="ENG980" s="328"/>
      <c r="ENH980" s="328"/>
      <c r="ENI980" s="328"/>
      <c r="ENJ980" s="328"/>
      <c r="ENK980" s="328"/>
      <c r="ENL980" s="328"/>
      <c r="ENM980" s="328"/>
      <c r="ENN980" s="328"/>
      <c r="ENO980" s="328"/>
      <c r="ENP980" s="328"/>
      <c r="ENQ980" s="328"/>
      <c r="ENR980" s="328"/>
      <c r="ENS980" s="328"/>
      <c r="ENT980" s="328"/>
      <c r="ENU980" s="328"/>
      <c r="ENV980" s="328"/>
      <c r="ENW980" s="328"/>
      <c r="ENX980" s="328"/>
      <c r="ENY980" s="328"/>
      <c r="ENZ980" s="328"/>
      <c r="EOA980" s="328"/>
      <c r="EOB980" s="328"/>
      <c r="EOC980" s="328"/>
      <c r="EOD980" s="328"/>
      <c r="EOE980" s="328"/>
      <c r="EOF980" s="328"/>
      <c r="EOG980" s="328"/>
      <c r="EOH980" s="328"/>
      <c r="EOI980" s="328"/>
      <c r="EOJ980" s="328"/>
      <c r="EOK980" s="328"/>
      <c r="EOL980" s="328"/>
      <c r="EOM980" s="328"/>
      <c r="EON980" s="328"/>
      <c r="EOO980" s="328"/>
      <c r="EOP980" s="328"/>
      <c r="EOQ980" s="328"/>
      <c r="EOR980" s="328"/>
      <c r="EOS980" s="328"/>
      <c r="EOT980" s="328"/>
      <c r="EOU980" s="328"/>
      <c r="EOV980" s="328"/>
      <c r="EOW980" s="328"/>
      <c r="EOX980" s="328"/>
      <c r="EOY980" s="328"/>
      <c r="EOZ980" s="328"/>
      <c r="EPA980" s="328"/>
      <c r="EPB980" s="328"/>
      <c r="EPC980" s="328"/>
      <c r="EPD980" s="328"/>
      <c r="EPE980" s="328"/>
      <c r="EPF980" s="328"/>
      <c r="EPG980" s="328"/>
      <c r="EPH980" s="328"/>
      <c r="EPI980" s="328"/>
      <c r="EPJ980" s="328"/>
      <c r="EPK980" s="328"/>
      <c r="EPL980" s="328"/>
      <c r="EPM980" s="328"/>
      <c r="EPN980" s="328"/>
      <c r="EPO980" s="328"/>
      <c r="EPP980" s="328"/>
      <c r="EPQ980" s="328"/>
      <c r="EPR980" s="328"/>
      <c r="EPS980" s="328"/>
      <c r="EPT980" s="328"/>
      <c r="EPU980" s="328"/>
      <c r="EPV980" s="328"/>
      <c r="EPW980" s="328"/>
      <c r="EPX980" s="328"/>
      <c r="EPY980" s="328"/>
      <c r="EPZ980" s="328"/>
      <c r="EQA980" s="328"/>
      <c r="EQB980" s="328"/>
      <c r="EQC980" s="328"/>
      <c r="EQD980" s="328"/>
      <c r="EQE980" s="328"/>
      <c r="EQF980" s="328"/>
      <c r="EQG980" s="328"/>
      <c r="EQH980" s="328"/>
      <c r="EQI980" s="328"/>
      <c r="EQJ980" s="328"/>
      <c r="EQK980" s="328"/>
      <c r="EQL980" s="328"/>
      <c r="EQM980" s="328"/>
      <c r="EQN980" s="328"/>
      <c r="EQO980" s="328"/>
      <c r="EQP980" s="328"/>
      <c r="EQQ980" s="328"/>
      <c r="EQR980" s="328"/>
      <c r="EQS980" s="328"/>
      <c r="EQT980" s="328"/>
      <c r="EQU980" s="328"/>
      <c r="EQV980" s="328"/>
      <c r="EQW980" s="328"/>
      <c r="EQX980" s="328"/>
      <c r="EQY980" s="328"/>
      <c r="EQZ980" s="328"/>
      <c r="ERA980" s="328"/>
      <c r="ERB980" s="328"/>
      <c r="ERC980" s="328"/>
      <c r="ERD980" s="328"/>
      <c r="ERE980" s="328"/>
      <c r="ERF980" s="328"/>
      <c r="ERG980" s="328"/>
      <c r="ERH980" s="328"/>
      <c r="ERI980" s="328"/>
      <c r="ERJ980" s="328"/>
      <c r="ERK980" s="328"/>
      <c r="ERL980" s="328"/>
      <c r="ERM980" s="328"/>
      <c r="ERN980" s="328"/>
      <c r="ERO980" s="328"/>
      <c r="ERP980" s="328"/>
      <c r="ERQ980" s="328"/>
      <c r="ERR980" s="328"/>
      <c r="ERS980" s="328"/>
      <c r="ERT980" s="328"/>
      <c r="ERU980" s="328"/>
      <c r="ERV980" s="328"/>
      <c r="ERW980" s="328"/>
      <c r="ERX980" s="328"/>
      <c r="ERY980" s="328"/>
      <c r="ERZ980" s="328"/>
      <c r="ESA980" s="328"/>
      <c r="ESB980" s="328"/>
      <c r="ESC980" s="328"/>
      <c r="ESD980" s="328"/>
      <c r="ESE980" s="328"/>
      <c r="ESF980" s="328"/>
      <c r="ESG980" s="328"/>
      <c r="ESH980" s="328"/>
      <c r="ESI980" s="328"/>
      <c r="ESJ980" s="328"/>
      <c r="ESK980" s="328"/>
      <c r="ESL980" s="328"/>
      <c r="ESM980" s="328"/>
      <c r="ESN980" s="328"/>
      <c r="ESO980" s="328"/>
      <c r="ESP980" s="328"/>
      <c r="ESQ980" s="328"/>
      <c r="ESR980" s="328"/>
      <c r="ESS980" s="328"/>
      <c r="EST980" s="328"/>
      <c r="ESU980" s="328"/>
      <c r="ESV980" s="328"/>
      <c r="ESW980" s="328"/>
      <c r="ESX980" s="328"/>
      <c r="ESY980" s="328"/>
      <c r="ESZ980" s="328"/>
      <c r="ETA980" s="328"/>
      <c r="ETB980" s="328"/>
      <c r="ETC980" s="328"/>
      <c r="ETD980" s="328"/>
      <c r="ETE980" s="328"/>
      <c r="ETF980" s="328"/>
      <c r="ETG980" s="328"/>
      <c r="ETH980" s="328"/>
      <c r="ETI980" s="328"/>
      <c r="ETJ980" s="328"/>
      <c r="ETK980" s="328"/>
      <c r="ETL980" s="328"/>
      <c r="ETM980" s="328"/>
      <c r="ETN980" s="328"/>
      <c r="ETO980" s="328"/>
      <c r="ETP980" s="328"/>
      <c r="ETQ980" s="328"/>
      <c r="ETR980" s="328"/>
      <c r="ETS980" s="328"/>
      <c r="ETT980" s="328"/>
      <c r="ETU980" s="328"/>
      <c r="ETV980" s="328"/>
      <c r="ETW980" s="328"/>
      <c r="ETX980" s="328"/>
      <c r="ETY980" s="328"/>
      <c r="ETZ980" s="328"/>
      <c r="EUA980" s="328"/>
      <c r="EUB980" s="328"/>
      <c r="EUC980" s="328"/>
      <c r="EUD980" s="328"/>
      <c r="EUE980" s="328"/>
      <c r="EUF980" s="328"/>
      <c r="EUG980" s="328"/>
      <c r="EUH980" s="328"/>
      <c r="EUI980" s="328"/>
      <c r="EUJ980" s="328"/>
      <c r="EUK980" s="328"/>
      <c r="EUL980" s="328"/>
      <c r="EUM980" s="328"/>
      <c r="EUN980" s="328"/>
      <c r="EUO980" s="328"/>
      <c r="EUP980" s="328"/>
      <c r="EUQ980" s="328"/>
      <c r="EUR980" s="328"/>
      <c r="EUS980" s="328"/>
      <c r="EUT980" s="328"/>
      <c r="EUU980" s="328"/>
      <c r="EUV980" s="328"/>
      <c r="EUW980" s="328"/>
      <c r="EUX980" s="328"/>
      <c r="EUY980" s="328"/>
      <c r="EUZ980" s="328"/>
      <c r="EVA980" s="328"/>
      <c r="EVB980" s="328"/>
      <c r="EVC980" s="328"/>
      <c r="EVD980" s="328"/>
      <c r="EVE980" s="328"/>
      <c r="EVF980" s="328"/>
      <c r="EVG980" s="328"/>
      <c r="EVH980" s="328"/>
      <c r="EVI980" s="328"/>
      <c r="EVJ980" s="328"/>
      <c r="EVK980" s="328"/>
      <c r="EVL980" s="328"/>
      <c r="EVM980" s="328"/>
      <c r="EVN980" s="328"/>
      <c r="EVO980" s="328"/>
      <c r="EVP980" s="328"/>
      <c r="EVQ980" s="328"/>
      <c r="EVR980" s="328"/>
      <c r="EVS980" s="328"/>
      <c r="EVT980" s="328"/>
      <c r="EVU980" s="328"/>
      <c r="EVV980" s="328"/>
      <c r="EVW980" s="328"/>
      <c r="EVX980" s="328"/>
      <c r="EVY980" s="328"/>
      <c r="EVZ980" s="328"/>
      <c r="EWA980" s="328"/>
      <c r="EWB980" s="328"/>
      <c r="EWC980" s="328"/>
      <c r="EWD980" s="328"/>
      <c r="EWE980" s="328"/>
      <c r="EWF980" s="328"/>
      <c r="EWG980" s="328"/>
      <c r="EWH980" s="328"/>
      <c r="EWI980" s="328"/>
      <c r="EWJ980" s="328"/>
      <c r="EWK980" s="328"/>
      <c r="EWL980" s="328"/>
      <c r="EWM980" s="328"/>
      <c r="EWN980" s="328"/>
      <c r="EWO980" s="328"/>
      <c r="EWP980" s="328"/>
      <c r="EWQ980" s="328"/>
      <c r="EWR980" s="328"/>
      <c r="EWS980" s="328"/>
      <c r="EWT980" s="328"/>
      <c r="EWU980" s="328"/>
      <c r="EWV980" s="328"/>
      <c r="EWW980" s="328"/>
      <c r="EWX980" s="328"/>
      <c r="EWY980" s="328"/>
      <c r="EWZ980" s="328"/>
      <c r="EXA980" s="328"/>
      <c r="EXB980" s="328"/>
      <c r="EXC980" s="328"/>
      <c r="EXD980" s="328"/>
      <c r="EXE980" s="328"/>
      <c r="EXF980" s="328"/>
      <c r="EXG980" s="328"/>
      <c r="EXH980" s="328"/>
      <c r="EXI980" s="328"/>
      <c r="EXJ980" s="328"/>
      <c r="EXK980" s="328"/>
      <c r="EXL980" s="328"/>
      <c r="EXM980" s="328"/>
      <c r="EXN980" s="328"/>
      <c r="EXO980" s="328"/>
      <c r="EXP980" s="328"/>
      <c r="EXQ980" s="328"/>
      <c r="EXR980" s="328"/>
      <c r="EXS980" s="328"/>
      <c r="EXT980" s="328"/>
      <c r="EXU980" s="328"/>
      <c r="EXV980" s="328"/>
      <c r="EXW980" s="328"/>
      <c r="EXX980" s="328"/>
      <c r="EXY980" s="328"/>
      <c r="EXZ980" s="328"/>
      <c r="EYA980" s="328"/>
      <c r="EYB980" s="328"/>
      <c r="EYC980" s="328"/>
      <c r="EYD980" s="328"/>
      <c r="EYE980" s="328"/>
      <c r="EYF980" s="328"/>
      <c r="EYG980" s="328"/>
      <c r="EYH980" s="328"/>
      <c r="EYI980" s="328"/>
      <c r="EYJ980" s="328"/>
      <c r="EYK980" s="328"/>
      <c r="EYL980" s="328"/>
      <c r="EYM980" s="328"/>
      <c r="EYN980" s="328"/>
      <c r="EYO980" s="328"/>
      <c r="EYP980" s="328"/>
      <c r="EYQ980" s="328"/>
      <c r="EYR980" s="328"/>
      <c r="EYS980" s="328"/>
      <c r="EYT980" s="328"/>
      <c r="EYU980" s="328"/>
      <c r="EYV980" s="328"/>
      <c r="EYW980" s="328"/>
      <c r="EYX980" s="328"/>
      <c r="EYY980" s="328"/>
      <c r="EYZ980" s="328"/>
      <c r="EZA980" s="328"/>
      <c r="EZB980" s="328"/>
      <c r="EZC980" s="328"/>
      <c r="EZD980" s="328"/>
      <c r="EZE980" s="328"/>
      <c r="EZF980" s="328"/>
      <c r="EZG980" s="328"/>
      <c r="EZH980" s="328"/>
      <c r="EZI980" s="328"/>
      <c r="EZJ980" s="328"/>
      <c r="EZK980" s="328"/>
      <c r="EZL980" s="328"/>
      <c r="EZM980" s="328"/>
      <c r="EZN980" s="328"/>
      <c r="EZO980" s="328"/>
      <c r="EZP980" s="328"/>
      <c r="EZQ980" s="328"/>
      <c r="EZR980" s="328"/>
      <c r="EZS980" s="328"/>
      <c r="EZT980" s="328"/>
      <c r="EZU980" s="328"/>
      <c r="EZV980" s="328"/>
      <c r="EZW980" s="328"/>
      <c r="EZX980" s="328"/>
      <c r="EZY980" s="328"/>
      <c r="EZZ980" s="328"/>
      <c r="FAA980" s="328"/>
      <c r="FAB980" s="328"/>
      <c r="FAC980" s="328"/>
      <c r="FAD980" s="328"/>
      <c r="FAE980" s="328"/>
      <c r="FAF980" s="328"/>
      <c r="FAG980" s="328"/>
      <c r="FAH980" s="328"/>
      <c r="FAI980" s="328"/>
      <c r="FAJ980" s="328"/>
      <c r="FAK980" s="328"/>
      <c r="FAL980" s="328"/>
      <c r="FAM980" s="328"/>
      <c r="FAN980" s="328"/>
      <c r="FAO980" s="328"/>
      <c r="FAP980" s="328"/>
      <c r="FAQ980" s="328"/>
      <c r="FAR980" s="328"/>
      <c r="FAS980" s="328"/>
      <c r="FAT980" s="328"/>
      <c r="FAU980" s="328"/>
      <c r="FAV980" s="328"/>
      <c r="FAW980" s="328"/>
      <c r="FAX980" s="328"/>
      <c r="FAY980" s="328"/>
      <c r="FAZ980" s="328"/>
      <c r="FBA980" s="328"/>
      <c r="FBB980" s="328"/>
      <c r="FBC980" s="328"/>
      <c r="FBD980" s="328"/>
      <c r="FBE980" s="328"/>
      <c r="FBF980" s="328"/>
      <c r="FBG980" s="328"/>
      <c r="FBH980" s="328"/>
      <c r="FBI980" s="328"/>
      <c r="FBJ980" s="328"/>
      <c r="FBK980" s="328"/>
      <c r="FBL980" s="328"/>
      <c r="FBM980" s="328"/>
      <c r="FBN980" s="328"/>
      <c r="FBO980" s="328"/>
      <c r="FBP980" s="328"/>
      <c r="FBQ980" s="328"/>
      <c r="FBR980" s="328"/>
      <c r="FBS980" s="328"/>
      <c r="FBT980" s="328"/>
      <c r="FBU980" s="328"/>
      <c r="FBV980" s="328"/>
      <c r="FBW980" s="328"/>
      <c r="FBX980" s="328"/>
      <c r="FBY980" s="328"/>
      <c r="FBZ980" s="328"/>
      <c r="FCA980" s="328"/>
      <c r="FCB980" s="328"/>
      <c r="FCC980" s="328"/>
      <c r="FCD980" s="328"/>
      <c r="FCE980" s="328"/>
      <c r="FCF980" s="328"/>
      <c r="FCG980" s="328"/>
      <c r="FCH980" s="328"/>
      <c r="FCI980" s="328"/>
      <c r="FCJ980" s="328"/>
      <c r="FCK980" s="328"/>
      <c r="FCL980" s="328"/>
      <c r="FCM980" s="328"/>
      <c r="FCN980" s="328"/>
      <c r="FCO980" s="328"/>
      <c r="FCP980" s="328"/>
      <c r="FCQ980" s="328"/>
      <c r="FCR980" s="328"/>
      <c r="FCS980" s="328"/>
      <c r="FCT980" s="328"/>
      <c r="FCU980" s="328"/>
      <c r="FCV980" s="328"/>
      <c r="FCW980" s="328"/>
      <c r="FCX980" s="328"/>
      <c r="FCY980" s="328"/>
      <c r="FCZ980" s="328"/>
      <c r="FDA980" s="328"/>
      <c r="FDB980" s="328"/>
      <c r="FDC980" s="328"/>
      <c r="FDD980" s="328"/>
      <c r="FDE980" s="328"/>
      <c r="FDF980" s="328"/>
      <c r="FDG980" s="328"/>
      <c r="FDH980" s="328"/>
      <c r="FDI980" s="328"/>
      <c r="FDJ980" s="328"/>
      <c r="FDK980" s="328"/>
      <c r="FDL980" s="328"/>
      <c r="FDM980" s="328"/>
      <c r="FDN980" s="328"/>
      <c r="FDO980" s="328"/>
      <c r="FDP980" s="328"/>
      <c r="FDQ980" s="328"/>
      <c r="FDR980" s="328"/>
      <c r="FDS980" s="328"/>
      <c r="FDT980" s="328"/>
      <c r="FDU980" s="328"/>
      <c r="FDV980" s="328"/>
      <c r="FDW980" s="328"/>
      <c r="FDX980" s="328"/>
      <c r="FDY980" s="328"/>
      <c r="FDZ980" s="328"/>
      <c r="FEA980" s="328"/>
      <c r="FEB980" s="328"/>
      <c r="FEC980" s="328"/>
      <c r="FED980" s="328"/>
      <c r="FEE980" s="328"/>
      <c r="FEF980" s="328"/>
      <c r="FEG980" s="328"/>
      <c r="FEH980" s="328"/>
      <c r="FEI980" s="328"/>
      <c r="FEJ980" s="328"/>
      <c r="FEK980" s="328"/>
      <c r="FEL980" s="328"/>
      <c r="FEM980" s="328"/>
      <c r="FEN980" s="328"/>
      <c r="FEO980" s="328"/>
      <c r="FEP980" s="328"/>
      <c r="FEQ980" s="328"/>
      <c r="FER980" s="328"/>
      <c r="FES980" s="328"/>
      <c r="FET980" s="328"/>
      <c r="FEU980" s="328"/>
      <c r="FEV980" s="328"/>
      <c r="FEW980" s="328"/>
      <c r="FEX980" s="328"/>
      <c r="FEY980" s="328"/>
      <c r="FEZ980" s="328"/>
      <c r="FFA980" s="328"/>
      <c r="FFB980" s="328"/>
      <c r="FFC980" s="328"/>
      <c r="FFD980" s="328"/>
      <c r="FFE980" s="328"/>
      <c r="FFF980" s="328"/>
      <c r="FFG980" s="328"/>
      <c r="FFH980" s="328"/>
      <c r="FFI980" s="328"/>
      <c r="FFJ980" s="328"/>
      <c r="FFK980" s="328"/>
      <c r="FFL980" s="328"/>
      <c r="FFM980" s="328"/>
      <c r="FFN980" s="328"/>
      <c r="FFO980" s="328"/>
      <c r="FFP980" s="328"/>
      <c r="FFQ980" s="328"/>
      <c r="FFR980" s="348"/>
      <c r="FFS980" s="156"/>
      <c r="FFT980" s="156"/>
      <c r="FFU980" s="156"/>
      <c r="FFV980" s="301"/>
      <c r="FFW980" s="437"/>
      <c r="FFX980" s="437"/>
      <c r="FFY980" s="157"/>
      <c r="FFZ980" s="157"/>
      <c r="FGA980" s="157"/>
      <c r="FGB980" s="156"/>
      <c r="FGC980" s="156"/>
      <c r="FGD980" s="156"/>
      <c r="FGE980" s="156"/>
      <c r="FGF980" s="156"/>
      <c r="FGG980" s="156"/>
      <c r="FGH980" s="156"/>
      <c r="FGI980" s="156"/>
      <c r="FGJ980" s="156"/>
      <c r="FGK980" s="157"/>
      <c r="FGL980" s="156"/>
      <c r="FGM980" s="328"/>
      <c r="FGN980" s="328"/>
      <c r="FGO980" s="328"/>
      <c r="FGP980" s="328"/>
      <c r="FGQ980" s="328"/>
      <c r="FGR980" s="328"/>
      <c r="FGS980" s="328"/>
      <c r="FGT980" s="328"/>
      <c r="FGU980" s="328"/>
      <c r="FGV980" s="328"/>
      <c r="FGW980" s="328"/>
      <c r="FGX980" s="328"/>
      <c r="FGY980" s="328"/>
      <c r="FGZ980" s="328"/>
      <c r="FHA980" s="328"/>
      <c r="FHB980" s="328"/>
      <c r="FHC980" s="328"/>
      <c r="FHD980" s="328"/>
      <c r="FHE980" s="328"/>
      <c r="FHF980" s="328"/>
      <c r="FHG980" s="328"/>
      <c r="FHH980" s="328"/>
      <c r="FHI980" s="328"/>
      <c r="FHJ980" s="328"/>
      <c r="FHK980" s="328"/>
      <c r="FHL980" s="328"/>
      <c r="FHM980" s="328"/>
      <c r="FHN980" s="328"/>
      <c r="FHO980" s="328"/>
      <c r="FHP980" s="328"/>
      <c r="FHQ980" s="328"/>
      <c r="FHR980" s="328"/>
      <c r="FHS980" s="328"/>
      <c r="FHT980" s="328"/>
      <c r="FHU980" s="328"/>
      <c r="FHV980" s="328"/>
      <c r="FHW980" s="328"/>
      <c r="FHX980" s="328"/>
      <c r="FHY980" s="328"/>
      <c r="FHZ980" s="328"/>
      <c r="FIA980" s="328"/>
      <c r="FIB980" s="328"/>
      <c r="FIC980" s="328"/>
      <c r="FID980" s="328"/>
      <c r="FIE980" s="328"/>
      <c r="FIF980" s="328"/>
      <c r="FIG980" s="328"/>
      <c r="FIH980" s="328"/>
      <c r="FII980" s="328"/>
      <c r="FIJ980" s="328"/>
      <c r="FIK980" s="328"/>
      <c r="FIL980" s="328"/>
      <c r="FIM980" s="328"/>
      <c r="FIN980" s="328"/>
      <c r="FIO980" s="328"/>
      <c r="FIP980" s="328"/>
      <c r="FIQ980" s="328"/>
      <c r="FIR980" s="328"/>
      <c r="FIS980" s="328"/>
      <c r="FIT980" s="328"/>
      <c r="FIU980" s="328"/>
      <c r="FIV980" s="328"/>
      <c r="FIW980" s="328"/>
      <c r="FIX980" s="328"/>
      <c r="FIY980" s="328"/>
      <c r="FIZ980" s="328"/>
      <c r="FJA980" s="328"/>
      <c r="FJB980" s="328"/>
      <c r="FJC980" s="328"/>
      <c r="FJD980" s="328"/>
      <c r="FJE980" s="328"/>
      <c r="FJF980" s="328"/>
      <c r="FJG980" s="328"/>
      <c r="FJH980" s="328"/>
      <c r="FJI980" s="328"/>
      <c r="FJJ980" s="328"/>
      <c r="FJK980" s="328"/>
      <c r="FJL980" s="328"/>
      <c r="FJM980" s="328"/>
      <c r="FJN980" s="328"/>
      <c r="FJO980" s="328"/>
      <c r="FJP980" s="328"/>
      <c r="FJQ980" s="328"/>
      <c r="FJR980" s="328"/>
      <c r="FJS980" s="328"/>
      <c r="FJT980" s="328"/>
      <c r="FJU980" s="328"/>
      <c r="FJV980" s="328"/>
      <c r="FJW980" s="328"/>
      <c r="FJX980" s="328"/>
      <c r="FJY980" s="328"/>
      <c r="FJZ980" s="328"/>
      <c r="FKA980" s="328"/>
      <c r="FKB980" s="328"/>
      <c r="FKC980" s="328"/>
      <c r="FKD980" s="328"/>
      <c r="FKE980" s="328"/>
      <c r="FKF980" s="328"/>
      <c r="FKG980" s="328"/>
      <c r="FKH980" s="328"/>
      <c r="FKI980" s="328"/>
      <c r="FKJ980" s="328"/>
      <c r="FKK980" s="328"/>
      <c r="FKL980" s="328"/>
      <c r="FKM980" s="328"/>
      <c r="FKN980" s="328"/>
      <c r="FKO980" s="328"/>
      <c r="FKP980" s="328"/>
      <c r="FKQ980" s="328"/>
      <c r="FKR980" s="328"/>
      <c r="FKS980" s="328"/>
      <c r="FKT980" s="328"/>
      <c r="FKU980" s="328"/>
      <c r="FKV980" s="328"/>
      <c r="FKW980" s="328"/>
      <c r="FKX980" s="328"/>
      <c r="FKY980" s="328"/>
      <c r="FKZ980" s="328"/>
      <c r="FLA980" s="328"/>
      <c r="FLB980" s="328"/>
      <c r="FLC980" s="328"/>
      <c r="FLD980" s="328"/>
      <c r="FLE980" s="328"/>
      <c r="FLF980" s="328"/>
      <c r="FLG980" s="328"/>
      <c r="FLH980" s="328"/>
      <c r="FLI980" s="328"/>
      <c r="FLJ980" s="328"/>
      <c r="FLK980" s="328"/>
      <c r="FLL980" s="328"/>
      <c r="FLM980" s="328"/>
      <c r="FLN980" s="328"/>
      <c r="FLO980" s="328"/>
      <c r="FLP980" s="328"/>
      <c r="FLQ980" s="328"/>
      <c r="FLR980" s="328"/>
      <c r="FLS980" s="328"/>
      <c r="FLT980" s="328"/>
      <c r="FLU980" s="328"/>
      <c r="FLV980" s="328"/>
      <c r="FLW980" s="328"/>
      <c r="FLX980" s="328"/>
      <c r="FLY980" s="328"/>
      <c r="FLZ980" s="328"/>
      <c r="FMA980" s="328"/>
      <c r="FMB980" s="328"/>
      <c r="FMC980" s="328"/>
      <c r="FMD980" s="328"/>
      <c r="FME980" s="328"/>
      <c r="FMF980" s="328"/>
      <c r="FMG980" s="328"/>
      <c r="FMH980" s="328"/>
      <c r="FMI980" s="328"/>
      <c r="FMJ980" s="328"/>
      <c r="FMK980" s="328"/>
      <c r="FML980" s="328"/>
      <c r="FMM980" s="328"/>
      <c r="FMN980" s="328"/>
      <c r="FMO980" s="328"/>
      <c r="FMP980" s="328"/>
      <c r="FMQ980" s="328"/>
      <c r="FMR980" s="328"/>
      <c r="FMS980" s="328"/>
      <c r="FMT980" s="328"/>
      <c r="FMU980" s="328"/>
      <c r="FMV980" s="328"/>
      <c r="FMW980" s="328"/>
      <c r="FMX980" s="328"/>
      <c r="FMY980" s="328"/>
      <c r="FMZ980" s="328"/>
      <c r="FNA980" s="328"/>
      <c r="FNB980" s="328"/>
      <c r="FNC980" s="328"/>
      <c r="FND980" s="328"/>
      <c r="FNE980" s="328"/>
      <c r="FNF980" s="328"/>
      <c r="FNG980" s="328"/>
      <c r="FNH980" s="328"/>
      <c r="FNI980" s="328"/>
      <c r="FNJ980" s="328"/>
      <c r="FNK980" s="328"/>
      <c r="FNL980" s="328"/>
      <c r="FNM980" s="328"/>
      <c r="FNN980" s="328"/>
      <c r="FNO980" s="328"/>
      <c r="FNP980" s="328"/>
      <c r="FNQ980" s="328"/>
      <c r="FNR980" s="328"/>
      <c r="FNS980" s="328"/>
      <c r="FNT980" s="328"/>
      <c r="FNU980" s="328"/>
      <c r="FNV980" s="328"/>
      <c r="FNW980" s="328"/>
      <c r="FNX980" s="328"/>
      <c r="FNY980" s="328"/>
      <c r="FNZ980" s="328"/>
      <c r="FOA980" s="328"/>
      <c r="FOB980" s="328"/>
      <c r="FOC980" s="328"/>
      <c r="FOD980" s="328"/>
      <c r="FOE980" s="328"/>
      <c r="FOF980" s="328"/>
      <c r="FOG980" s="328"/>
      <c r="FOH980" s="328"/>
      <c r="FOI980" s="328"/>
      <c r="FOJ980" s="328"/>
      <c r="FOK980" s="328"/>
      <c r="FOL980" s="328"/>
      <c r="FOM980" s="328"/>
      <c r="FON980" s="328"/>
      <c r="FOO980" s="328"/>
      <c r="FOP980" s="328"/>
      <c r="FOQ980" s="328"/>
      <c r="FOR980" s="328"/>
      <c r="FOS980" s="328"/>
      <c r="FOT980" s="328"/>
      <c r="FOU980" s="328"/>
      <c r="FOV980" s="328"/>
      <c r="FOW980" s="328"/>
      <c r="FOX980" s="328"/>
      <c r="FOY980" s="328"/>
      <c r="FOZ980" s="328"/>
      <c r="FPA980" s="328"/>
      <c r="FPB980" s="328"/>
      <c r="FPC980" s="328"/>
      <c r="FPD980" s="328"/>
      <c r="FPE980" s="328"/>
      <c r="FPF980" s="328"/>
      <c r="FPG980" s="328"/>
      <c r="FPH980" s="328"/>
      <c r="FPI980" s="328"/>
      <c r="FPJ980" s="328"/>
      <c r="FPK980" s="328"/>
      <c r="FPL980" s="328"/>
      <c r="FPM980" s="328"/>
      <c r="FPN980" s="328"/>
      <c r="FPO980" s="328"/>
      <c r="FPP980" s="328"/>
      <c r="FPQ980" s="328"/>
      <c r="FPR980" s="328"/>
      <c r="FPS980" s="328"/>
      <c r="FPT980" s="328"/>
      <c r="FPU980" s="328"/>
      <c r="FPV980" s="328"/>
      <c r="FPW980" s="328"/>
      <c r="FPX980" s="328"/>
      <c r="FPY980" s="328"/>
      <c r="FPZ980" s="328"/>
      <c r="FQA980" s="328"/>
      <c r="FQB980" s="328"/>
      <c r="FQC980" s="328"/>
      <c r="FQD980" s="328"/>
      <c r="FQE980" s="328"/>
      <c r="FQF980" s="328"/>
      <c r="FQG980" s="328"/>
      <c r="FQH980" s="328"/>
      <c r="FQI980" s="328"/>
      <c r="FQJ980" s="328"/>
      <c r="FQK980" s="328"/>
      <c r="FQL980" s="328"/>
      <c r="FQM980" s="328"/>
      <c r="FQN980" s="328"/>
      <c r="FQO980" s="328"/>
      <c r="FQP980" s="328"/>
      <c r="FQQ980" s="328"/>
      <c r="FQR980" s="328"/>
      <c r="FQS980" s="328"/>
      <c r="FQT980" s="328"/>
      <c r="FQU980" s="328"/>
      <c r="FQV980" s="328"/>
      <c r="FQW980" s="328"/>
      <c r="FQX980" s="328"/>
      <c r="FQY980" s="328"/>
      <c r="FQZ980" s="328"/>
      <c r="FRA980" s="328"/>
      <c r="FRB980" s="328"/>
      <c r="FRC980" s="328"/>
      <c r="FRD980" s="328"/>
      <c r="FRE980" s="328"/>
      <c r="FRF980" s="328"/>
      <c r="FRG980" s="328"/>
      <c r="FRH980" s="328"/>
      <c r="FRI980" s="328"/>
      <c r="FRJ980" s="328"/>
      <c r="FRK980" s="328"/>
      <c r="FRL980" s="328"/>
      <c r="FRM980" s="328"/>
      <c r="FRN980" s="328"/>
      <c r="FRO980" s="328"/>
      <c r="FRP980" s="328"/>
      <c r="FRQ980" s="328"/>
      <c r="FRR980" s="328"/>
      <c r="FRS980" s="328"/>
      <c r="FRT980" s="328"/>
      <c r="FRU980" s="328"/>
      <c r="FRV980" s="328"/>
      <c r="FRW980" s="328"/>
      <c r="FRX980" s="328"/>
      <c r="FRY980" s="328"/>
      <c r="FRZ980" s="328"/>
      <c r="FSA980" s="328"/>
      <c r="FSB980" s="328"/>
      <c r="FSC980" s="328"/>
      <c r="FSD980" s="328"/>
      <c r="FSE980" s="328"/>
      <c r="FSF980" s="328"/>
      <c r="FSG980" s="328"/>
      <c r="FSH980" s="328"/>
      <c r="FSI980" s="328"/>
      <c r="FSJ980" s="328"/>
      <c r="FSK980" s="328"/>
      <c r="FSL980" s="328"/>
      <c r="FSM980" s="328"/>
      <c r="FSN980" s="328"/>
      <c r="FSO980" s="328"/>
      <c r="FSP980" s="328"/>
      <c r="FSQ980" s="328"/>
      <c r="FSR980" s="328"/>
      <c r="FSS980" s="328"/>
      <c r="FST980" s="328"/>
      <c r="FSU980" s="328"/>
      <c r="FSV980" s="328"/>
      <c r="FSW980" s="328"/>
      <c r="FSX980" s="328"/>
      <c r="FSY980" s="328"/>
      <c r="FSZ980" s="328"/>
      <c r="FTA980" s="328"/>
      <c r="FTB980" s="328"/>
      <c r="FTC980" s="328"/>
      <c r="FTD980" s="328"/>
      <c r="FTE980" s="328"/>
      <c r="FTF980" s="328"/>
      <c r="FTG980" s="328"/>
      <c r="FTH980" s="328"/>
      <c r="FTI980" s="328"/>
      <c r="FTJ980" s="328"/>
      <c r="FTK980" s="328"/>
      <c r="FTL980" s="328"/>
      <c r="FTM980" s="328"/>
      <c r="FTN980" s="328"/>
      <c r="FTO980" s="328"/>
      <c r="FTP980" s="328"/>
      <c r="FTQ980" s="328"/>
      <c r="FTR980" s="328"/>
      <c r="FTS980" s="328"/>
      <c r="FTT980" s="328"/>
      <c r="FTU980" s="328"/>
      <c r="FTV980" s="328"/>
      <c r="FTW980" s="328"/>
      <c r="FTX980" s="328"/>
      <c r="FTY980" s="328"/>
      <c r="FTZ980" s="328"/>
      <c r="FUA980" s="328"/>
      <c r="FUB980" s="328"/>
      <c r="FUC980" s="328"/>
      <c r="FUD980" s="328"/>
      <c r="FUE980" s="328"/>
      <c r="FUF980" s="328"/>
      <c r="FUG980" s="328"/>
      <c r="FUH980" s="328"/>
      <c r="FUI980" s="328"/>
      <c r="FUJ980" s="328"/>
      <c r="FUK980" s="328"/>
      <c r="FUL980" s="328"/>
      <c r="FUM980" s="328"/>
      <c r="FUN980" s="328"/>
      <c r="FUO980" s="328"/>
      <c r="FUP980" s="328"/>
      <c r="FUQ980" s="328"/>
      <c r="FUR980" s="328"/>
      <c r="FUS980" s="328"/>
      <c r="FUT980" s="328"/>
      <c r="FUU980" s="328"/>
      <c r="FUV980" s="328"/>
      <c r="FUW980" s="328"/>
      <c r="FUX980" s="328"/>
      <c r="FUY980" s="328"/>
      <c r="FUZ980" s="328"/>
      <c r="FVA980" s="328"/>
      <c r="FVB980" s="328"/>
      <c r="FVC980" s="328"/>
      <c r="FVD980" s="328"/>
      <c r="FVE980" s="328"/>
      <c r="FVF980" s="328"/>
      <c r="FVG980" s="328"/>
      <c r="FVH980" s="328"/>
      <c r="FVI980" s="328"/>
      <c r="FVJ980" s="328"/>
      <c r="FVK980" s="328"/>
      <c r="FVL980" s="328"/>
      <c r="FVM980" s="328"/>
      <c r="FVN980" s="328"/>
      <c r="FVO980" s="328"/>
      <c r="FVP980" s="328"/>
      <c r="FVQ980" s="328"/>
      <c r="FVR980" s="328"/>
      <c r="FVS980" s="328"/>
      <c r="FVT980" s="328"/>
      <c r="FVU980" s="328"/>
      <c r="FVV980" s="328"/>
      <c r="FVW980" s="328"/>
      <c r="FVX980" s="328"/>
      <c r="FVY980" s="328"/>
      <c r="FVZ980" s="328"/>
      <c r="FWA980" s="328"/>
      <c r="FWB980" s="328"/>
      <c r="FWC980" s="328"/>
      <c r="FWD980" s="328"/>
      <c r="FWE980" s="328"/>
      <c r="FWF980" s="328"/>
      <c r="FWG980" s="328"/>
      <c r="FWH980" s="328"/>
      <c r="FWI980" s="328"/>
      <c r="FWJ980" s="328"/>
      <c r="FWK980" s="328"/>
      <c r="FWL980" s="328"/>
      <c r="FWM980" s="328"/>
      <c r="FWN980" s="328"/>
      <c r="FWO980" s="328"/>
      <c r="FWP980" s="328"/>
      <c r="FWQ980" s="328"/>
      <c r="FWR980" s="328"/>
      <c r="FWS980" s="328"/>
      <c r="FWT980" s="328"/>
      <c r="FWU980" s="328"/>
      <c r="FWV980" s="328"/>
      <c r="FWW980" s="328"/>
      <c r="FWX980" s="328"/>
      <c r="FWY980" s="328"/>
      <c r="FWZ980" s="328"/>
      <c r="FXA980" s="328"/>
      <c r="FXB980" s="328"/>
      <c r="FXC980" s="328"/>
      <c r="FXD980" s="328"/>
      <c r="FXE980" s="328"/>
      <c r="FXF980" s="328"/>
      <c r="FXG980" s="328"/>
      <c r="FXH980" s="328"/>
      <c r="FXI980" s="328"/>
      <c r="FXJ980" s="328"/>
      <c r="FXK980" s="328"/>
      <c r="FXL980" s="328"/>
      <c r="FXM980" s="328"/>
      <c r="FXN980" s="328"/>
      <c r="FXO980" s="328"/>
      <c r="FXP980" s="328"/>
      <c r="FXQ980" s="328"/>
      <c r="FXR980" s="328"/>
      <c r="FXS980" s="328"/>
      <c r="FXT980" s="328"/>
      <c r="FXU980" s="328"/>
      <c r="FXV980" s="328"/>
      <c r="FXW980" s="328"/>
      <c r="FXX980" s="328"/>
      <c r="FXY980" s="328"/>
      <c r="FXZ980" s="328"/>
      <c r="FYA980" s="328"/>
      <c r="FYB980" s="328"/>
      <c r="FYC980" s="328"/>
      <c r="FYD980" s="328"/>
      <c r="FYE980" s="328"/>
      <c r="FYF980" s="328"/>
      <c r="FYG980" s="328"/>
      <c r="FYH980" s="328"/>
      <c r="FYI980" s="328"/>
      <c r="FYJ980" s="328"/>
      <c r="FYK980" s="328"/>
      <c r="FYL980" s="328"/>
      <c r="FYM980" s="328"/>
      <c r="FYN980" s="328"/>
      <c r="FYO980" s="328"/>
      <c r="FYP980" s="328"/>
      <c r="FYQ980" s="328"/>
      <c r="FYR980" s="328"/>
      <c r="FYS980" s="328"/>
      <c r="FYT980" s="328"/>
      <c r="FYU980" s="328"/>
      <c r="FYV980" s="328"/>
      <c r="FYW980" s="328"/>
      <c r="FYX980" s="328"/>
      <c r="FYY980" s="328"/>
      <c r="FYZ980" s="328"/>
      <c r="FZA980" s="328"/>
      <c r="FZB980" s="328"/>
      <c r="FZC980" s="328"/>
      <c r="FZD980" s="328"/>
      <c r="FZE980" s="328"/>
      <c r="FZF980" s="328"/>
      <c r="FZG980" s="328"/>
      <c r="FZH980" s="328"/>
      <c r="FZI980" s="328"/>
      <c r="FZJ980" s="328"/>
      <c r="FZK980" s="328"/>
      <c r="FZL980" s="328"/>
      <c r="FZM980" s="328"/>
      <c r="FZN980" s="328"/>
      <c r="FZO980" s="328"/>
      <c r="FZP980" s="328"/>
      <c r="FZQ980" s="328"/>
      <c r="FZR980" s="328"/>
      <c r="FZS980" s="328"/>
      <c r="FZT980" s="328"/>
      <c r="FZU980" s="328"/>
      <c r="FZV980" s="328"/>
      <c r="FZW980" s="328"/>
      <c r="FZX980" s="328"/>
      <c r="FZY980" s="328"/>
      <c r="FZZ980" s="328"/>
      <c r="GAA980" s="328"/>
      <c r="GAB980" s="328"/>
      <c r="GAC980" s="328"/>
      <c r="GAD980" s="328"/>
      <c r="GAE980" s="328"/>
      <c r="GAF980" s="328"/>
      <c r="GAG980" s="328"/>
      <c r="GAH980" s="328"/>
      <c r="GAI980" s="328"/>
      <c r="GAJ980" s="328"/>
      <c r="GAK980" s="328"/>
      <c r="GAL980" s="328"/>
      <c r="GAM980" s="328"/>
      <c r="GAN980" s="328"/>
      <c r="GAO980" s="328"/>
      <c r="GAP980" s="328"/>
      <c r="GAQ980" s="328"/>
      <c r="GAR980" s="328"/>
      <c r="GAS980" s="328"/>
      <c r="GAT980" s="328"/>
      <c r="GAU980" s="328"/>
      <c r="GAV980" s="328"/>
      <c r="GAW980" s="328"/>
      <c r="GAX980" s="328"/>
      <c r="GAY980" s="328"/>
      <c r="GAZ980" s="328"/>
      <c r="GBA980" s="328"/>
      <c r="GBB980" s="328"/>
      <c r="GBC980" s="328"/>
      <c r="GBD980" s="328"/>
      <c r="GBE980" s="328"/>
      <c r="GBF980" s="328"/>
      <c r="GBG980" s="328"/>
      <c r="GBH980" s="328"/>
      <c r="GBI980" s="328"/>
      <c r="GBJ980" s="328"/>
      <c r="GBK980" s="328"/>
      <c r="GBL980" s="328"/>
      <c r="GBM980" s="328"/>
      <c r="GBN980" s="328"/>
      <c r="GBO980" s="328"/>
      <c r="GBP980" s="328"/>
      <c r="GBQ980" s="328"/>
      <c r="GBR980" s="328"/>
      <c r="GBS980" s="328"/>
      <c r="GBT980" s="328"/>
      <c r="GBU980" s="328"/>
      <c r="GBV980" s="328"/>
      <c r="GBW980" s="328"/>
      <c r="GBX980" s="328"/>
      <c r="GBY980" s="328"/>
      <c r="GBZ980" s="328"/>
      <c r="GCA980" s="328"/>
      <c r="GCB980" s="328"/>
      <c r="GCC980" s="328"/>
      <c r="GCD980" s="328"/>
      <c r="GCE980" s="328"/>
      <c r="GCF980" s="328"/>
      <c r="GCG980" s="328"/>
      <c r="GCH980" s="328"/>
      <c r="GCI980" s="328"/>
      <c r="GCJ980" s="328"/>
      <c r="GCK980" s="328"/>
      <c r="GCL980" s="328"/>
      <c r="GCM980" s="328"/>
      <c r="GCN980" s="328"/>
      <c r="GCO980" s="328"/>
      <c r="GCP980" s="328"/>
      <c r="GCQ980" s="328"/>
      <c r="GCR980" s="328"/>
      <c r="GCS980" s="328"/>
      <c r="GCT980" s="328"/>
      <c r="GCU980" s="328"/>
      <c r="GCV980" s="328"/>
      <c r="GCW980" s="328"/>
      <c r="GCX980" s="328"/>
      <c r="GCY980" s="328"/>
      <c r="GCZ980" s="328"/>
      <c r="GDA980" s="328"/>
      <c r="GDB980" s="328"/>
      <c r="GDC980" s="328"/>
      <c r="GDD980" s="328"/>
      <c r="GDE980" s="328"/>
      <c r="GDF980" s="328"/>
      <c r="GDG980" s="328"/>
      <c r="GDH980" s="328"/>
      <c r="GDI980" s="328"/>
      <c r="GDJ980" s="328"/>
      <c r="GDK980" s="328"/>
      <c r="GDL980" s="328"/>
      <c r="GDM980" s="328"/>
      <c r="GDN980" s="328"/>
      <c r="GDO980" s="328"/>
      <c r="GDP980" s="328"/>
      <c r="GDQ980" s="328"/>
      <c r="GDR980" s="328"/>
      <c r="GDS980" s="328"/>
      <c r="GDT980" s="328"/>
      <c r="GDU980" s="328"/>
      <c r="GDV980" s="328"/>
      <c r="GDW980" s="328"/>
      <c r="GDX980" s="328"/>
      <c r="GDY980" s="328"/>
      <c r="GDZ980" s="328"/>
      <c r="GEA980" s="328"/>
      <c r="GEB980" s="328"/>
      <c r="GEC980" s="328"/>
      <c r="GED980" s="328"/>
      <c r="GEE980" s="328"/>
      <c r="GEF980" s="328"/>
      <c r="GEG980" s="328"/>
      <c r="GEH980" s="328"/>
      <c r="GEI980" s="328"/>
      <c r="GEJ980" s="328"/>
      <c r="GEK980" s="328"/>
      <c r="GEL980" s="328"/>
      <c r="GEM980" s="328"/>
      <c r="GEN980" s="328"/>
      <c r="GEO980" s="328"/>
      <c r="GEP980" s="328"/>
      <c r="GEQ980" s="328"/>
      <c r="GER980" s="328"/>
      <c r="GES980" s="328"/>
      <c r="GET980" s="328"/>
      <c r="GEU980" s="328"/>
      <c r="GEV980" s="328"/>
      <c r="GEW980" s="328"/>
      <c r="GEX980" s="328"/>
      <c r="GEY980" s="328"/>
      <c r="GEZ980" s="328"/>
      <c r="GFA980" s="328"/>
      <c r="GFB980" s="328"/>
      <c r="GFC980" s="328"/>
      <c r="GFD980" s="328"/>
      <c r="GFE980" s="328"/>
      <c r="GFF980" s="328"/>
    </row>
    <row r="981" spans="1:5488" s="50" customFormat="1" ht="45.75" customHeight="1">
      <c r="A981" s="589">
        <f>1+A980</f>
        <v>979</v>
      </c>
      <c r="B981" s="403" t="s">
        <v>9293</v>
      </c>
      <c r="C981" s="156" t="s">
        <v>9294</v>
      </c>
      <c r="D981" s="166" t="s">
        <v>6645</v>
      </c>
      <c r="E981" s="390">
        <v>45561</v>
      </c>
      <c r="F981" s="392">
        <v>45565</v>
      </c>
      <c r="G981" s="392">
        <v>45646</v>
      </c>
      <c r="H981" s="392" t="s">
        <v>416</v>
      </c>
      <c r="I981" s="392" t="s">
        <v>95</v>
      </c>
      <c r="J981" s="390" t="s">
        <v>9295</v>
      </c>
      <c r="K981" s="392">
        <v>1076621443</v>
      </c>
      <c r="L981" s="392">
        <v>1</v>
      </c>
      <c r="M981" s="392" t="s">
        <v>97</v>
      </c>
      <c r="N981" s="392" t="s">
        <v>5078</v>
      </c>
      <c r="O981" s="392" t="s">
        <v>5898</v>
      </c>
      <c r="P981" s="392" t="s">
        <v>9296</v>
      </c>
      <c r="Q981" s="392" t="s">
        <v>7596</v>
      </c>
      <c r="R981" s="392">
        <f>+G981-F981</f>
        <v>81</v>
      </c>
      <c r="S981" s="392" t="s">
        <v>208</v>
      </c>
      <c r="T981" s="392">
        <v>15000000</v>
      </c>
      <c r="U981" s="392"/>
      <c r="V981" s="328">
        <f>+T981</f>
        <v>15000000</v>
      </c>
      <c r="W981" s="328"/>
      <c r="X981" s="328" t="s">
        <v>103</v>
      </c>
      <c r="Y981" s="328">
        <f>+Z981+AA981+AB981</f>
        <v>15000000</v>
      </c>
      <c r="Z981" s="328">
        <v>15000000</v>
      </c>
      <c r="AA981" s="328">
        <v>0</v>
      </c>
      <c r="AB981" s="328">
        <v>0</v>
      </c>
      <c r="AC981" s="328">
        <v>0</v>
      </c>
      <c r="AD981" s="328">
        <v>0</v>
      </c>
      <c r="AE981" s="328">
        <v>0</v>
      </c>
      <c r="AF981" s="328">
        <v>0</v>
      </c>
      <c r="AG981" s="328">
        <v>0</v>
      </c>
      <c r="AH981" s="328">
        <v>0</v>
      </c>
      <c r="AI981" s="328">
        <v>0</v>
      </c>
      <c r="AJ981" s="328">
        <v>0</v>
      </c>
      <c r="AK981" s="328" t="s">
        <v>104</v>
      </c>
      <c r="AL981" s="328" t="s">
        <v>9297</v>
      </c>
      <c r="AM981" s="328" t="s">
        <v>9298</v>
      </c>
      <c r="AN981" s="328">
        <v>1075651344</v>
      </c>
      <c r="AO981" s="328" t="s">
        <v>114</v>
      </c>
      <c r="AP981" s="328" t="s">
        <v>114</v>
      </c>
      <c r="AQ981" s="328" t="s">
        <v>114</v>
      </c>
      <c r="AR981" s="328" t="s">
        <v>114</v>
      </c>
      <c r="AS981" s="328" t="s">
        <v>578</v>
      </c>
      <c r="AT981" s="328" t="s">
        <v>578</v>
      </c>
      <c r="AU981" s="328" t="s">
        <v>392</v>
      </c>
      <c r="AV981" s="328"/>
      <c r="AW981" s="328"/>
      <c r="AX981" s="328" t="s">
        <v>578</v>
      </c>
      <c r="AY981" s="328" t="s">
        <v>108</v>
      </c>
      <c r="AZ981" s="328"/>
      <c r="BA981" s="328"/>
      <c r="BB981" s="328"/>
      <c r="BC981" s="328"/>
      <c r="BD981" s="328"/>
      <c r="BE981" s="328"/>
      <c r="BF981" s="328"/>
      <c r="BG981" s="328"/>
      <c r="BH981" s="328">
        <f>T981+BB981</f>
        <v>15000000</v>
      </c>
      <c r="BI981" s="390" t="s">
        <v>259</v>
      </c>
      <c r="BJ981" s="328"/>
      <c r="BK981" s="328" t="s">
        <v>114</v>
      </c>
      <c r="BL981" s="328"/>
      <c r="BM981" s="346" t="s">
        <v>8670</v>
      </c>
      <c r="BN981" s="328" t="s">
        <v>917</v>
      </c>
      <c r="BO981" s="328"/>
      <c r="BP981" s="328"/>
      <c r="BQ981" s="328"/>
      <c r="BR981" s="328" t="s">
        <v>108</v>
      </c>
      <c r="BS981" s="328" t="s">
        <v>108</v>
      </c>
      <c r="BT981" s="328" t="s">
        <v>108</v>
      </c>
      <c r="BU981" s="328" t="s">
        <v>9299</v>
      </c>
      <c r="BV981" s="328">
        <v>3046764573</v>
      </c>
      <c r="BW981" s="328" t="s">
        <v>9300</v>
      </c>
      <c r="BX981" s="328" t="s">
        <v>464</v>
      </c>
      <c r="BY981" s="328" t="s">
        <v>119</v>
      </c>
      <c r="BZ981" s="328">
        <v>184211944</v>
      </c>
      <c r="CA981" s="392" t="s">
        <v>109</v>
      </c>
      <c r="CB981" s="392" t="s">
        <v>109</v>
      </c>
      <c r="CC981" s="360" t="s">
        <v>9301</v>
      </c>
      <c r="CD981" s="392"/>
      <c r="CE981" s="392"/>
      <c r="CF981" s="392"/>
      <c r="CG981" s="392"/>
      <c r="CH981" s="392"/>
      <c r="CI981" s="392"/>
      <c r="CJ981" s="392"/>
      <c r="CK981" s="392"/>
      <c r="CL981" s="392"/>
      <c r="CM981" s="392" t="s">
        <v>109</v>
      </c>
      <c r="CN981" s="392"/>
      <c r="CO981" s="297"/>
      <c r="CP981" s="297"/>
      <c r="CQ981" s="297"/>
      <c r="CR981" s="297"/>
      <c r="CS981" s="297"/>
      <c r="CT981" s="297"/>
      <c r="CU981" s="297"/>
      <c r="CV981" s="297"/>
      <c r="CW981" s="297"/>
      <c r="CX981" s="297"/>
      <c r="CY981" s="297"/>
      <c r="CZ981" s="297"/>
      <c r="DA981" s="297"/>
      <c r="DB981" s="297"/>
      <c r="DC981" s="297"/>
      <c r="DD981" s="297"/>
      <c r="DE981" s="297"/>
      <c r="DF981" s="297"/>
      <c r="DG981" s="297"/>
      <c r="DH981" s="297"/>
      <c r="DI981" s="297"/>
      <c r="DJ981" s="297"/>
      <c r="DK981" s="297"/>
      <c r="DL981" s="297"/>
      <c r="DM981" s="297"/>
      <c r="DN981" s="297"/>
      <c r="DO981" s="297"/>
      <c r="DP981" s="297"/>
      <c r="DQ981" s="297"/>
      <c r="DR981" s="297"/>
      <c r="DS981" s="297"/>
      <c r="DT981" s="297"/>
      <c r="DU981" s="297"/>
      <c r="DV981" s="297"/>
      <c r="DW981" s="297"/>
      <c r="DX981" s="297"/>
      <c r="DY981" s="297"/>
      <c r="DZ981" s="297"/>
      <c r="EA981" s="297"/>
      <c r="EB981" s="297"/>
      <c r="EC981" s="297"/>
      <c r="ED981" s="297"/>
      <c r="EE981" s="297"/>
      <c r="EF981" s="297"/>
      <c r="EG981" s="297"/>
      <c r="EH981" s="297"/>
      <c r="EI981" s="297"/>
      <c r="EJ981" s="297"/>
      <c r="EK981" s="297"/>
      <c r="EL981" s="297"/>
      <c r="EM981" s="297"/>
      <c r="EN981" s="297"/>
      <c r="EO981" s="297"/>
      <c r="EP981" s="297"/>
      <c r="EQ981" s="297"/>
      <c r="ER981" s="297"/>
      <c r="ES981" s="297"/>
      <c r="ET981" s="297"/>
      <c r="EU981" s="297"/>
      <c r="EV981" s="297"/>
      <c r="EW981" s="297"/>
      <c r="EX981" s="297"/>
      <c r="EY981" s="297"/>
      <c r="EZ981" s="297"/>
      <c r="FA981" s="297"/>
      <c r="FB981" s="297"/>
      <c r="FC981" s="297"/>
      <c r="FD981" s="297"/>
      <c r="FE981" s="297"/>
      <c r="FF981" s="297"/>
      <c r="FG981" s="297"/>
      <c r="FH981" s="297"/>
      <c r="FI981" s="297"/>
      <c r="FJ981" s="297"/>
      <c r="FK981" s="297"/>
      <c r="FL981" s="297"/>
      <c r="FM981" s="297"/>
      <c r="FN981" s="297"/>
      <c r="FO981" s="297"/>
      <c r="FP981" s="297"/>
      <c r="FQ981" s="297"/>
      <c r="FR981" s="297"/>
      <c r="FS981" s="297"/>
      <c r="FT981" s="297"/>
      <c r="FU981" s="297"/>
      <c r="FV981" s="297"/>
      <c r="FW981" s="297"/>
      <c r="FX981" s="297"/>
      <c r="FY981" s="297"/>
      <c r="FZ981" s="297"/>
      <c r="GA981" s="297"/>
      <c r="GB981" s="297"/>
      <c r="GC981" s="297"/>
      <c r="GD981" s="297"/>
      <c r="GE981" s="297"/>
      <c r="GF981" s="297"/>
      <c r="GG981" s="297"/>
      <c r="GH981" s="297"/>
      <c r="GI981" s="297"/>
      <c r="GJ981" s="297"/>
      <c r="GK981" s="297"/>
      <c r="GL981" s="297"/>
      <c r="GM981" s="297"/>
      <c r="GN981" s="297"/>
      <c r="GO981" s="297"/>
      <c r="GP981" s="297"/>
      <c r="GQ981" s="297"/>
      <c r="GR981" s="297"/>
      <c r="GS981" s="297"/>
      <c r="GT981" s="297"/>
      <c r="GU981" s="297"/>
      <c r="GV981" s="328"/>
      <c r="GW981" s="328"/>
      <c r="GX981" s="328"/>
      <c r="GY981" s="328"/>
      <c r="GZ981" s="328"/>
      <c r="HA981" s="328"/>
      <c r="HB981" s="328"/>
      <c r="HC981" s="328"/>
      <c r="HD981" s="328"/>
      <c r="HE981" s="328"/>
      <c r="HF981" s="328"/>
      <c r="HG981" s="328"/>
      <c r="HH981" s="328"/>
      <c r="HI981" s="328"/>
      <c r="HJ981" s="328"/>
      <c r="HK981" s="328"/>
      <c r="HL981" s="328"/>
      <c r="HM981" s="328"/>
      <c r="HN981" s="328"/>
      <c r="HO981" s="328"/>
      <c r="HP981" s="328"/>
      <c r="HQ981" s="328"/>
      <c r="HR981" s="328"/>
      <c r="HS981" s="328"/>
      <c r="HT981" s="328"/>
      <c r="HU981" s="328"/>
      <c r="HV981" s="328"/>
      <c r="HW981" s="328"/>
      <c r="HX981" s="328"/>
      <c r="HY981" s="328"/>
      <c r="HZ981" s="328"/>
      <c r="IA981" s="328"/>
      <c r="IB981" s="328"/>
      <c r="IC981" s="328"/>
      <c r="ID981" s="328"/>
      <c r="IE981" s="328"/>
      <c r="IF981" s="328"/>
      <c r="IG981" s="328"/>
      <c r="IH981" s="328"/>
      <c r="II981" s="328"/>
      <c r="IJ981" s="328"/>
      <c r="IK981" s="328"/>
      <c r="IL981" s="328"/>
      <c r="IM981" s="328"/>
      <c r="IN981" s="328"/>
      <c r="IO981" s="328"/>
      <c r="IP981" s="328"/>
      <c r="IQ981" s="328"/>
      <c r="IR981" s="328"/>
      <c r="IS981" s="328"/>
      <c r="IT981" s="328"/>
      <c r="IU981" s="328"/>
      <c r="IV981" s="328"/>
      <c r="IW981" s="328"/>
      <c r="IX981" s="328"/>
      <c r="IY981" s="328"/>
      <c r="IZ981" s="328"/>
      <c r="JA981" s="328"/>
      <c r="JB981" s="328"/>
      <c r="JC981" s="328"/>
      <c r="JD981" s="328"/>
      <c r="JE981" s="328"/>
      <c r="JF981" s="328"/>
      <c r="JG981" s="328"/>
      <c r="JH981" s="328"/>
      <c r="JI981" s="328"/>
      <c r="JJ981" s="328"/>
      <c r="JK981" s="328"/>
      <c r="JL981" s="328"/>
      <c r="JM981" s="328"/>
      <c r="JN981" s="328"/>
      <c r="JO981" s="328"/>
      <c r="JP981" s="328"/>
      <c r="JQ981" s="328"/>
      <c r="JR981" s="328"/>
      <c r="JS981" s="328"/>
      <c r="JT981" s="328"/>
      <c r="JU981" s="328"/>
      <c r="JV981" s="328"/>
      <c r="JW981" s="328"/>
      <c r="JX981" s="328"/>
      <c r="JY981" s="328"/>
      <c r="JZ981" s="328"/>
      <c r="KA981" s="328"/>
      <c r="KB981" s="328"/>
      <c r="KC981" s="328"/>
      <c r="KD981" s="328"/>
      <c r="KE981" s="328"/>
      <c r="KF981" s="328"/>
      <c r="KG981" s="328"/>
      <c r="KH981" s="328"/>
      <c r="KI981" s="328"/>
      <c r="KJ981" s="328"/>
      <c r="KK981" s="328"/>
      <c r="KL981" s="328"/>
      <c r="KM981" s="328"/>
      <c r="KN981" s="328"/>
      <c r="KO981" s="328"/>
      <c r="KP981" s="328"/>
      <c r="KQ981" s="328"/>
      <c r="KR981" s="328"/>
      <c r="KS981" s="328"/>
      <c r="KT981" s="328"/>
      <c r="KU981" s="328"/>
      <c r="KV981" s="328"/>
      <c r="KW981" s="328"/>
      <c r="KX981" s="328"/>
      <c r="KY981" s="328"/>
      <c r="KZ981" s="328"/>
      <c r="LA981" s="328"/>
      <c r="LB981" s="328"/>
      <c r="LC981" s="328"/>
      <c r="LD981" s="328"/>
      <c r="LE981" s="328"/>
      <c r="LF981" s="328"/>
      <c r="LG981" s="328"/>
      <c r="LH981" s="328"/>
      <c r="LI981" s="328"/>
      <c r="LJ981" s="328"/>
      <c r="LK981" s="328"/>
      <c r="LL981" s="328"/>
      <c r="LM981" s="328"/>
      <c r="LN981" s="328"/>
      <c r="LO981" s="328"/>
      <c r="LP981" s="328"/>
      <c r="LQ981" s="328"/>
      <c r="LR981" s="328"/>
      <c r="LS981" s="328"/>
      <c r="LT981" s="328"/>
      <c r="LU981" s="328"/>
      <c r="LV981" s="328"/>
      <c r="LW981" s="328"/>
      <c r="LX981" s="328"/>
      <c r="LY981" s="328"/>
      <c r="LZ981" s="328"/>
      <c r="MA981" s="328"/>
      <c r="MB981" s="328"/>
      <c r="MC981" s="328"/>
      <c r="MD981" s="328"/>
      <c r="ME981" s="328"/>
      <c r="MF981" s="328"/>
      <c r="MG981" s="328"/>
      <c r="MH981" s="328"/>
      <c r="MI981" s="328"/>
      <c r="MJ981" s="328"/>
      <c r="MK981" s="328"/>
      <c r="ML981" s="328"/>
      <c r="MM981" s="328"/>
      <c r="MN981" s="328"/>
      <c r="MO981" s="328"/>
      <c r="MP981" s="328"/>
      <c r="MQ981" s="328"/>
      <c r="MR981" s="328"/>
      <c r="MS981" s="328"/>
      <c r="MT981" s="328"/>
      <c r="MU981" s="328"/>
      <c r="MV981" s="328"/>
      <c r="MW981" s="328"/>
      <c r="MX981" s="328"/>
      <c r="MY981" s="328"/>
      <c r="MZ981" s="328"/>
      <c r="NA981" s="328"/>
      <c r="NB981" s="328"/>
      <c r="NC981" s="328"/>
      <c r="ND981" s="328"/>
      <c r="NE981" s="328"/>
      <c r="NF981" s="328"/>
      <c r="NG981" s="328"/>
      <c r="NH981" s="328"/>
      <c r="NI981" s="328"/>
      <c r="NJ981" s="328"/>
      <c r="NK981" s="328"/>
      <c r="NL981" s="328"/>
      <c r="NM981" s="328"/>
      <c r="NN981" s="328"/>
      <c r="NO981" s="328"/>
      <c r="NP981" s="328"/>
      <c r="NQ981" s="328"/>
      <c r="NR981" s="328"/>
      <c r="NS981" s="328"/>
      <c r="NT981" s="328"/>
      <c r="NU981" s="328"/>
      <c r="NV981" s="328"/>
      <c r="NW981" s="328"/>
      <c r="NX981" s="328"/>
      <c r="NY981" s="328"/>
      <c r="NZ981" s="328"/>
      <c r="OA981" s="328"/>
      <c r="OB981" s="328"/>
      <c r="OC981" s="328"/>
      <c r="OD981" s="328"/>
      <c r="OE981" s="328"/>
      <c r="OF981" s="328"/>
      <c r="OG981" s="328"/>
      <c r="OH981" s="328"/>
      <c r="OI981" s="328"/>
      <c r="OJ981" s="328"/>
      <c r="OK981" s="328"/>
      <c r="OL981" s="328"/>
      <c r="OM981" s="328"/>
      <c r="ON981" s="328"/>
      <c r="OO981" s="328"/>
      <c r="OP981" s="328"/>
      <c r="OQ981" s="328"/>
      <c r="OR981" s="328"/>
      <c r="OS981" s="328"/>
      <c r="OT981" s="328"/>
      <c r="OU981" s="328"/>
      <c r="OV981" s="328"/>
      <c r="OW981" s="328"/>
      <c r="OX981" s="328"/>
      <c r="OY981" s="328"/>
      <c r="OZ981" s="328"/>
      <c r="PA981" s="328"/>
      <c r="PB981" s="328"/>
      <c r="PC981" s="328"/>
      <c r="PD981" s="328"/>
      <c r="PE981" s="328"/>
      <c r="PF981" s="328"/>
      <c r="PG981" s="328"/>
      <c r="PH981" s="328"/>
      <c r="PI981" s="328"/>
      <c r="PJ981" s="328"/>
      <c r="PK981" s="328"/>
      <c r="PL981" s="328"/>
      <c r="PM981" s="328"/>
      <c r="PN981" s="328"/>
      <c r="PO981" s="328"/>
      <c r="PP981" s="328"/>
      <c r="PQ981" s="328"/>
      <c r="PR981" s="328"/>
      <c r="PS981" s="328"/>
      <c r="PT981" s="328"/>
      <c r="PU981" s="328"/>
      <c r="PV981" s="328"/>
      <c r="PW981" s="328"/>
      <c r="PX981" s="328"/>
      <c r="PY981" s="328"/>
      <c r="PZ981" s="328"/>
      <c r="QA981" s="328"/>
      <c r="QB981" s="328"/>
      <c r="QC981" s="328"/>
      <c r="QD981" s="328"/>
      <c r="QE981" s="328"/>
      <c r="QF981" s="328"/>
      <c r="QG981" s="328"/>
      <c r="QH981" s="328"/>
      <c r="QI981" s="328"/>
      <c r="QJ981" s="328"/>
      <c r="QK981" s="328"/>
      <c r="QL981" s="328"/>
      <c r="QM981" s="328"/>
      <c r="QN981" s="328"/>
      <c r="QO981" s="328"/>
      <c r="QP981" s="328"/>
      <c r="QQ981" s="328"/>
      <c r="QR981" s="328"/>
      <c r="QS981" s="328"/>
      <c r="QT981" s="328"/>
      <c r="QU981" s="328"/>
      <c r="QV981" s="328"/>
      <c r="QW981" s="328"/>
      <c r="QX981" s="328"/>
      <c r="QY981" s="328"/>
      <c r="QZ981" s="328"/>
      <c r="RA981" s="328"/>
      <c r="RB981" s="328"/>
      <c r="RC981" s="328"/>
      <c r="RD981" s="328"/>
      <c r="RE981" s="328"/>
      <c r="RF981" s="328"/>
      <c r="RG981" s="328"/>
      <c r="RH981" s="328"/>
      <c r="RI981" s="328"/>
      <c r="RJ981" s="328"/>
      <c r="RK981" s="328"/>
      <c r="RL981" s="328"/>
      <c r="RM981" s="328"/>
      <c r="RN981" s="328"/>
      <c r="RO981" s="328"/>
      <c r="RP981" s="328"/>
      <c r="RQ981" s="328"/>
      <c r="RR981" s="328"/>
      <c r="RS981" s="328"/>
      <c r="RT981" s="328"/>
      <c r="RU981" s="328"/>
      <c r="RV981" s="328"/>
      <c r="RW981" s="328"/>
      <c r="RX981" s="328"/>
      <c r="RY981" s="328"/>
      <c r="RZ981" s="328"/>
      <c r="SA981" s="328"/>
      <c r="SB981" s="328"/>
      <c r="SC981" s="328"/>
      <c r="SD981" s="328"/>
      <c r="SE981" s="328"/>
      <c r="SF981" s="328"/>
      <c r="SG981" s="328"/>
      <c r="SH981" s="328"/>
      <c r="SI981" s="328"/>
      <c r="SJ981" s="328"/>
      <c r="SK981" s="328"/>
      <c r="SL981" s="328"/>
      <c r="SM981" s="328"/>
      <c r="SN981" s="328"/>
      <c r="SO981" s="328"/>
      <c r="SP981" s="328"/>
      <c r="SQ981" s="328"/>
      <c r="SR981" s="328"/>
      <c r="SS981" s="328"/>
      <c r="ST981" s="328"/>
      <c r="SU981" s="328"/>
      <c r="SV981" s="328"/>
      <c r="SW981" s="328"/>
      <c r="SX981" s="328"/>
      <c r="SY981" s="328"/>
      <c r="SZ981" s="328"/>
      <c r="TA981" s="328"/>
      <c r="TB981" s="328"/>
      <c r="TC981" s="328"/>
      <c r="TD981" s="348"/>
      <c r="TE981" s="156"/>
      <c r="TF981" s="156"/>
      <c r="TG981" s="156"/>
      <c r="TH981" s="301"/>
      <c r="TI981" s="437"/>
      <c r="TJ981" s="437"/>
      <c r="TK981" s="157"/>
      <c r="TL981" s="157"/>
      <c r="TM981" s="157"/>
      <c r="TN981" s="156"/>
      <c r="TO981" s="156"/>
      <c r="TP981" s="156"/>
      <c r="TQ981" s="156"/>
      <c r="TR981" s="156"/>
      <c r="TS981" s="156"/>
      <c r="TT981" s="156"/>
      <c r="TU981" s="156"/>
      <c r="TV981" s="156"/>
      <c r="TW981" s="157"/>
      <c r="TX981" s="156"/>
      <c r="TY981" s="328"/>
      <c r="TZ981" s="328"/>
      <c r="UA981" s="328"/>
      <c r="UB981" s="328"/>
      <c r="UC981" s="328"/>
      <c r="UD981" s="328"/>
      <c r="UE981" s="328"/>
      <c r="UF981" s="328"/>
      <c r="UG981" s="328"/>
      <c r="UH981" s="328"/>
      <c r="UI981" s="328"/>
      <c r="UJ981" s="328"/>
      <c r="UK981" s="328"/>
      <c r="UL981" s="328"/>
      <c r="UM981" s="328"/>
      <c r="UN981" s="328"/>
      <c r="UO981" s="328"/>
      <c r="UP981" s="328"/>
      <c r="UQ981" s="328"/>
      <c r="UR981" s="328"/>
      <c r="US981" s="328"/>
      <c r="UT981" s="328"/>
      <c r="UU981" s="328"/>
      <c r="UV981" s="328"/>
      <c r="UW981" s="328"/>
      <c r="UX981" s="328"/>
      <c r="UY981" s="328"/>
      <c r="UZ981" s="328"/>
      <c r="VA981" s="328"/>
      <c r="VB981" s="328"/>
      <c r="VC981" s="328"/>
      <c r="VD981" s="328"/>
      <c r="VE981" s="328"/>
      <c r="VF981" s="328"/>
      <c r="VG981" s="328"/>
      <c r="VH981" s="328"/>
      <c r="VI981" s="328"/>
      <c r="VJ981" s="328"/>
      <c r="VK981" s="328"/>
      <c r="VL981" s="328"/>
      <c r="VM981" s="328"/>
      <c r="VN981" s="328"/>
      <c r="VO981" s="328"/>
      <c r="VP981" s="328"/>
      <c r="VQ981" s="328"/>
      <c r="VR981" s="328"/>
      <c r="VS981" s="328"/>
      <c r="VT981" s="328"/>
      <c r="VU981" s="328"/>
      <c r="VV981" s="328"/>
      <c r="VW981" s="328"/>
      <c r="VX981" s="328"/>
      <c r="VY981" s="328"/>
      <c r="VZ981" s="328"/>
      <c r="WA981" s="328"/>
      <c r="WB981" s="328"/>
      <c r="WC981" s="328"/>
      <c r="WD981" s="328"/>
      <c r="WE981" s="328"/>
      <c r="WF981" s="328"/>
      <c r="WG981" s="328"/>
      <c r="WH981" s="328"/>
      <c r="WI981" s="328"/>
      <c r="WJ981" s="328"/>
      <c r="WK981" s="328"/>
      <c r="WL981" s="328"/>
      <c r="WM981" s="328"/>
      <c r="WN981" s="328"/>
      <c r="WO981" s="328"/>
      <c r="WP981" s="328"/>
      <c r="WQ981" s="328"/>
      <c r="WR981" s="328"/>
      <c r="WS981" s="328"/>
      <c r="WT981" s="328"/>
      <c r="WU981" s="328"/>
      <c r="WV981" s="328"/>
      <c r="WW981" s="328"/>
      <c r="WX981" s="328"/>
      <c r="WY981" s="328"/>
      <c r="WZ981" s="328"/>
      <c r="XA981" s="328"/>
      <c r="XB981" s="328"/>
      <c r="XC981" s="328"/>
      <c r="XD981" s="328"/>
      <c r="XE981" s="328"/>
      <c r="XF981" s="328"/>
      <c r="XG981" s="328"/>
      <c r="XH981" s="328"/>
      <c r="XI981" s="328"/>
      <c r="XJ981" s="328"/>
      <c r="XK981" s="328"/>
      <c r="XL981" s="328"/>
      <c r="XM981" s="328"/>
      <c r="XN981" s="328"/>
      <c r="XO981" s="328"/>
      <c r="XP981" s="328"/>
      <c r="XQ981" s="328"/>
      <c r="XR981" s="328"/>
      <c r="XS981" s="328"/>
      <c r="XT981" s="328"/>
      <c r="XU981" s="328"/>
      <c r="XV981" s="328"/>
      <c r="XW981" s="328"/>
      <c r="XX981" s="328"/>
      <c r="XY981" s="328"/>
      <c r="XZ981" s="328"/>
      <c r="YA981" s="328"/>
      <c r="YB981" s="328"/>
      <c r="YC981" s="328"/>
      <c r="YD981" s="328"/>
      <c r="YE981" s="328"/>
      <c r="YF981" s="328"/>
      <c r="YG981" s="328"/>
      <c r="YH981" s="328"/>
      <c r="YI981" s="328"/>
      <c r="YJ981" s="328"/>
      <c r="YK981" s="328"/>
      <c r="YL981" s="328"/>
      <c r="YM981" s="328"/>
      <c r="YN981" s="328"/>
      <c r="YO981" s="328"/>
      <c r="YP981" s="328"/>
      <c r="YQ981" s="328"/>
      <c r="YR981" s="328"/>
      <c r="YS981" s="328"/>
      <c r="YT981" s="328"/>
      <c r="YU981" s="328"/>
      <c r="YV981" s="328"/>
      <c r="YW981" s="328"/>
      <c r="YX981" s="328"/>
      <c r="YY981" s="328"/>
      <c r="YZ981" s="328"/>
      <c r="ZA981" s="328"/>
      <c r="ZB981" s="328"/>
      <c r="ZC981" s="328"/>
      <c r="ZD981" s="328"/>
      <c r="ZE981" s="328"/>
      <c r="ZF981" s="328"/>
      <c r="ZG981" s="328"/>
      <c r="ZH981" s="328"/>
      <c r="ZI981" s="328"/>
      <c r="ZJ981" s="328"/>
      <c r="ZK981" s="328"/>
      <c r="ZL981" s="328"/>
      <c r="ZM981" s="328"/>
      <c r="ZN981" s="328"/>
      <c r="ZO981" s="328"/>
      <c r="ZP981" s="328"/>
      <c r="ZQ981" s="328"/>
      <c r="ZR981" s="328"/>
      <c r="ZS981" s="328"/>
      <c r="ZT981" s="328"/>
      <c r="ZU981" s="328"/>
      <c r="ZV981" s="328"/>
      <c r="ZW981" s="328"/>
      <c r="ZX981" s="328"/>
      <c r="ZY981" s="328"/>
      <c r="ZZ981" s="328"/>
      <c r="AAA981" s="328"/>
      <c r="AAB981" s="328"/>
      <c r="AAC981" s="328"/>
      <c r="AAD981" s="328"/>
      <c r="AAE981" s="328"/>
      <c r="AAF981" s="328"/>
      <c r="AAG981" s="328"/>
      <c r="AAH981" s="328"/>
      <c r="AAI981" s="328"/>
      <c r="AAJ981" s="328"/>
      <c r="AAK981" s="328"/>
      <c r="AAL981" s="328"/>
      <c r="AAM981" s="328"/>
      <c r="AAN981" s="328"/>
      <c r="AAO981" s="328"/>
      <c r="AAP981" s="328"/>
      <c r="AAQ981" s="328"/>
      <c r="AAR981" s="328"/>
      <c r="AAS981" s="328"/>
      <c r="AAT981" s="328"/>
      <c r="AAU981" s="328"/>
      <c r="AAV981" s="328"/>
      <c r="AAW981" s="328"/>
      <c r="AAX981" s="328"/>
      <c r="AAY981" s="328"/>
      <c r="AAZ981" s="328"/>
      <c r="ABA981" s="328"/>
      <c r="ABB981" s="328"/>
      <c r="ABC981" s="328"/>
      <c r="ABD981" s="328"/>
      <c r="ABE981" s="328"/>
      <c r="ABF981" s="328"/>
      <c r="ABG981" s="328"/>
      <c r="ABH981" s="328"/>
      <c r="ABI981" s="328"/>
      <c r="ABJ981" s="328"/>
      <c r="ABK981" s="328"/>
      <c r="ABL981" s="328"/>
      <c r="ABM981" s="328"/>
      <c r="ABN981" s="328"/>
      <c r="ABO981" s="328"/>
      <c r="ABP981" s="328"/>
      <c r="ABQ981" s="328"/>
      <c r="ABR981" s="328"/>
      <c r="ABS981" s="328"/>
      <c r="ABT981" s="328"/>
      <c r="ABU981" s="328"/>
      <c r="ABV981" s="328"/>
      <c r="ABW981" s="328"/>
      <c r="ABX981" s="328"/>
      <c r="ABY981" s="328"/>
      <c r="ABZ981" s="328"/>
      <c r="ACA981" s="328"/>
      <c r="ACB981" s="328"/>
      <c r="ACC981" s="328"/>
      <c r="ACD981" s="328"/>
      <c r="ACE981" s="328"/>
      <c r="ACF981" s="328"/>
      <c r="ACG981" s="328"/>
      <c r="ACH981" s="328"/>
      <c r="ACI981" s="328"/>
      <c r="ACJ981" s="328"/>
      <c r="ACK981" s="328"/>
      <c r="ACL981" s="328"/>
      <c r="ACM981" s="328"/>
      <c r="ACN981" s="328"/>
      <c r="ACO981" s="328"/>
      <c r="ACP981" s="328"/>
      <c r="ACQ981" s="328"/>
      <c r="ACR981" s="328"/>
      <c r="ACS981" s="328"/>
      <c r="ACT981" s="328"/>
      <c r="ACU981" s="328"/>
      <c r="ACV981" s="328"/>
      <c r="ACW981" s="328"/>
      <c r="ACX981" s="328"/>
      <c r="ACY981" s="328"/>
      <c r="ACZ981" s="328"/>
      <c r="ADA981" s="328"/>
      <c r="ADB981" s="328"/>
      <c r="ADC981" s="328"/>
      <c r="ADD981" s="328"/>
      <c r="ADE981" s="328"/>
      <c r="ADF981" s="328"/>
      <c r="ADG981" s="328"/>
      <c r="ADH981" s="328"/>
      <c r="ADI981" s="328"/>
      <c r="ADJ981" s="328"/>
      <c r="ADK981" s="328"/>
      <c r="ADL981" s="328"/>
      <c r="ADM981" s="328"/>
      <c r="ADN981" s="328"/>
      <c r="ADO981" s="328"/>
      <c r="ADP981" s="328"/>
      <c r="ADQ981" s="328"/>
      <c r="ADR981" s="328"/>
      <c r="ADS981" s="328"/>
      <c r="ADT981" s="328"/>
      <c r="ADU981" s="328"/>
      <c r="ADV981" s="328"/>
      <c r="ADW981" s="328"/>
      <c r="ADX981" s="328"/>
      <c r="ADY981" s="328"/>
      <c r="ADZ981" s="328"/>
      <c r="AEA981" s="328"/>
      <c r="AEB981" s="328"/>
      <c r="AEC981" s="328"/>
      <c r="AED981" s="328"/>
      <c r="AEE981" s="328"/>
      <c r="AEF981" s="328"/>
      <c r="AEG981" s="328"/>
      <c r="AEH981" s="328"/>
      <c r="AEI981" s="328"/>
      <c r="AEJ981" s="328"/>
      <c r="AEK981" s="328"/>
      <c r="AEL981" s="328"/>
      <c r="AEM981" s="328"/>
      <c r="AEN981" s="328"/>
      <c r="AEO981" s="328"/>
      <c r="AEP981" s="328"/>
      <c r="AEQ981" s="328"/>
      <c r="AER981" s="328"/>
      <c r="AES981" s="328"/>
      <c r="AET981" s="328"/>
      <c r="AEU981" s="328"/>
      <c r="AEV981" s="328"/>
      <c r="AEW981" s="328"/>
      <c r="AEX981" s="328"/>
      <c r="AEY981" s="328"/>
      <c r="AEZ981" s="328"/>
      <c r="AFA981" s="328"/>
      <c r="AFB981" s="328"/>
      <c r="AFC981" s="328"/>
      <c r="AFD981" s="328"/>
      <c r="AFE981" s="328"/>
      <c r="AFF981" s="328"/>
      <c r="AFG981" s="328"/>
      <c r="AFH981" s="328"/>
      <c r="AFI981" s="328"/>
      <c r="AFJ981" s="328"/>
      <c r="AFK981" s="328"/>
      <c r="AFL981" s="328"/>
      <c r="AFM981" s="328"/>
      <c r="AFN981" s="328"/>
      <c r="AFO981" s="328"/>
      <c r="AFP981" s="328"/>
      <c r="AFQ981" s="328"/>
      <c r="AFR981" s="328"/>
      <c r="AFS981" s="328"/>
      <c r="AFT981" s="328"/>
      <c r="AFU981" s="328"/>
      <c r="AFV981" s="328"/>
      <c r="AFW981" s="328"/>
      <c r="AFX981" s="328"/>
      <c r="AFY981" s="328"/>
      <c r="AFZ981" s="328"/>
      <c r="AGA981" s="328"/>
      <c r="AGB981" s="328"/>
      <c r="AGC981" s="328"/>
      <c r="AGD981" s="328"/>
      <c r="AGE981" s="328"/>
      <c r="AGF981" s="328"/>
      <c r="AGG981" s="328"/>
      <c r="AGH981" s="328"/>
      <c r="AGI981" s="328"/>
      <c r="AGJ981" s="328"/>
      <c r="AGK981" s="328"/>
      <c r="AGL981" s="328"/>
      <c r="AGM981" s="328"/>
      <c r="AGN981" s="328"/>
      <c r="AGO981" s="328"/>
      <c r="AGP981" s="328"/>
      <c r="AGQ981" s="328"/>
      <c r="AGR981" s="328"/>
      <c r="AGS981" s="328"/>
      <c r="AGT981" s="328"/>
      <c r="AGU981" s="328"/>
      <c r="AGV981" s="328"/>
      <c r="AGW981" s="328"/>
      <c r="AGX981" s="328"/>
      <c r="AGY981" s="328"/>
      <c r="AGZ981" s="328"/>
      <c r="AHA981" s="328"/>
      <c r="AHB981" s="328"/>
      <c r="AHC981" s="328"/>
      <c r="AHD981" s="328"/>
      <c r="AHE981" s="328"/>
      <c r="AHF981" s="328"/>
      <c r="AHG981" s="328"/>
      <c r="AHH981" s="328"/>
      <c r="AHI981" s="328"/>
      <c r="AHJ981" s="328"/>
      <c r="AHK981" s="328"/>
      <c r="AHL981" s="328"/>
      <c r="AHM981" s="328"/>
      <c r="AHN981" s="328"/>
      <c r="AHO981" s="328"/>
      <c r="AHP981" s="328"/>
      <c r="AHQ981" s="328"/>
      <c r="AHR981" s="328"/>
      <c r="AHS981" s="328"/>
      <c r="AHT981" s="328"/>
      <c r="AHU981" s="328"/>
      <c r="AHV981" s="328"/>
      <c r="AHW981" s="328"/>
      <c r="AHX981" s="328"/>
      <c r="AHY981" s="328"/>
      <c r="AHZ981" s="328"/>
      <c r="AIA981" s="328"/>
      <c r="AIB981" s="328"/>
      <c r="AIC981" s="328"/>
      <c r="AID981" s="328"/>
      <c r="AIE981" s="328"/>
      <c r="AIF981" s="328"/>
      <c r="AIG981" s="328"/>
      <c r="AIH981" s="328"/>
      <c r="AII981" s="328"/>
      <c r="AIJ981" s="328"/>
      <c r="AIK981" s="328"/>
      <c r="AIL981" s="328"/>
      <c r="AIM981" s="328"/>
      <c r="AIN981" s="328"/>
      <c r="AIO981" s="328"/>
      <c r="AIP981" s="328"/>
      <c r="AIQ981" s="328"/>
      <c r="AIR981" s="328"/>
      <c r="AIS981" s="328"/>
      <c r="AIT981" s="328"/>
      <c r="AIU981" s="328"/>
      <c r="AIV981" s="328"/>
      <c r="AIW981" s="328"/>
      <c r="AIX981" s="328"/>
      <c r="AIY981" s="328"/>
      <c r="AIZ981" s="328"/>
      <c r="AJA981" s="328"/>
      <c r="AJB981" s="328"/>
      <c r="AJC981" s="328"/>
      <c r="AJD981" s="328"/>
      <c r="AJE981" s="328"/>
      <c r="AJF981" s="328"/>
      <c r="AJG981" s="328"/>
      <c r="AJH981" s="328"/>
      <c r="AJI981" s="328"/>
      <c r="AJJ981" s="328"/>
      <c r="AJK981" s="328"/>
      <c r="AJL981" s="328"/>
      <c r="AJM981" s="328"/>
      <c r="AJN981" s="328"/>
      <c r="AJO981" s="328"/>
      <c r="AJP981" s="328"/>
      <c r="AJQ981" s="328"/>
      <c r="AJR981" s="328"/>
      <c r="AJS981" s="328"/>
      <c r="AJT981" s="328"/>
      <c r="AJU981" s="328"/>
      <c r="AJV981" s="328"/>
      <c r="AJW981" s="328"/>
      <c r="AJX981" s="328"/>
      <c r="AJY981" s="328"/>
      <c r="AJZ981" s="328"/>
      <c r="AKA981" s="328"/>
      <c r="AKB981" s="328"/>
      <c r="AKC981" s="328"/>
      <c r="AKD981" s="328"/>
      <c r="AKE981" s="328"/>
      <c r="AKF981" s="328"/>
      <c r="AKG981" s="328"/>
      <c r="AKH981" s="328"/>
      <c r="AKI981" s="328"/>
      <c r="AKJ981" s="328"/>
      <c r="AKK981" s="328"/>
      <c r="AKL981" s="328"/>
      <c r="AKM981" s="328"/>
      <c r="AKN981" s="328"/>
      <c r="AKO981" s="328"/>
      <c r="AKP981" s="328"/>
      <c r="AKQ981" s="328"/>
      <c r="AKR981" s="328"/>
      <c r="AKS981" s="328"/>
      <c r="AKT981" s="328"/>
      <c r="AKU981" s="328"/>
      <c r="AKV981" s="328"/>
      <c r="AKW981" s="328"/>
      <c r="AKX981" s="328"/>
      <c r="AKY981" s="328"/>
      <c r="AKZ981" s="328"/>
      <c r="ALA981" s="328"/>
      <c r="ALB981" s="328"/>
      <c r="ALC981" s="328"/>
      <c r="ALD981" s="328"/>
      <c r="ALE981" s="328"/>
      <c r="ALF981" s="328"/>
      <c r="ALG981" s="328"/>
      <c r="ALH981" s="328"/>
      <c r="ALI981" s="328"/>
      <c r="ALJ981" s="328"/>
      <c r="ALK981" s="328"/>
      <c r="ALL981" s="328"/>
      <c r="ALM981" s="328"/>
      <c r="ALN981" s="328"/>
      <c r="ALO981" s="328"/>
      <c r="ALP981" s="328"/>
      <c r="ALQ981" s="328"/>
      <c r="ALR981" s="328"/>
      <c r="ALS981" s="328"/>
      <c r="ALT981" s="328"/>
      <c r="ALU981" s="328"/>
      <c r="ALV981" s="328"/>
      <c r="ALW981" s="328"/>
      <c r="ALX981" s="328"/>
      <c r="ALY981" s="328"/>
      <c r="ALZ981" s="328"/>
      <c r="AMA981" s="328"/>
      <c r="AMB981" s="328"/>
      <c r="AMC981" s="328"/>
      <c r="AMD981" s="328"/>
      <c r="AME981" s="328"/>
      <c r="AMF981" s="328"/>
      <c r="AMG981" s="328"/>
      <c r="AMH981" s="328"/>
      <c r="AMI981" s="328"/>
      <c r="AMJ981" s="328"/>
      <c r="AMK981" s="328"/>
      <c r="AML981" s="328"/>
      <c r="AMM981" s="328"/>
      <c r="AMN981" s="328"/>
      <c r="AMO981" s="328"/>
      <c r="AMP981" s="328"/>
      <c r="AMQ981" s="328"/>
      <c r="AMR981" s="328"/>
      <c r="AMS981" s="328"/>
      <c r="AMT981" s="328"/>
      <c r="AMU981" s="328"/>
      <c r="AMV981" s="328"/>
      <c r="AMW981" s="328"/>
      <c r="AMX981" s="328"/>
      <c r="AMY981" s="328"/>
      <c r="AMZ981" s="328"/>
      <c r="ANA981" s="328"/>
      <c r="ANB981" s="328"/>
      <c r="ANC981" s="328"/>
      <c r="AND981" s="328"/>
      <c r="ANE981" s="328"/>
      <c r="ANF981" s="328"/>
      <c r="ANG981" s="328"/>
      <c r="ANH981" s="328"/>
      <c r="ANI981" s="328"/>
      <c r="ANJ981" s="328"/>
      <c r="ANK981" s="328"/>
      <c r="ANL981" s="328"/>
      <c r="ANM981" s="328"/>
      <c r="ANN981" s="328"/>
      <c r="ANO981" s="328"/>
      <c r="ANP981" s="328"/>
      <c r="ANQ981" s="328"/>
      <c r="ANR981" s="328"/>
      <c r="ANS981" s="328"/>
      <c r="ANT981" s="328"/>
      <c r="ANU981" s="328"/>
      <c r="ANV981" s="328"/>
      <c r="ANW981" s="328"/>
      <c r="ANX981" s="328"/>
      <c r="ANY981" s="328"/>
      <c r="ANZ981" s="328"/>
      <c r="AOA981" s="328"/>
      <c r="AOB981" s="328"/>
      <c r="AOC981" s="328"/>
      <c r="AOD981" s="328"/>
      <c r="AOE981" s="328"/>
      <c r="AOF981" s="328"/>
      <c r="AOG981" s="328"/>
      <c r="AOH981" s="328"/>
      <c r="AOI981" s="328"/>
      <c r="AOJ981" s="328"/>
      <c r="AOK981" s="328"/>
      <c r="AOL981" s="328"/>
      <c r="AOM981" s="328"/>
      <c r="AON981" s="328"/>
      <c r="AOO981" s="328"/>
      <c r="AOP981" s="328"/>
      <c r="AOQ981" s="328"/>
      <c r="AOR981" s="328"/>
      <c r="AOS981" s="328"/>
      <c r="AOT981" s="328"/>
      <c r="AOU981" s="328"/>
      <c r="AOV981" s="328"/>
      <c r="AOW981" s="328"/>
      <c r="AOX981" s="328"/>
      <c r="AOY981" s="328"/>
      <c r="AOZ981" s="328"/>
      <c r="APA981" s="328"/>
      <c r="APB981" s="328"/>
      <c r="APC981" s="328"/>
      <c r="APD981" s="328"/>
      <c r="APE981" s="328"/>
      <c r="APF981" s="328"/>
      <c r="APG981" s="328"/>
      <c r="APH981" s="328"/>
      <c r="API981" s="328"/>
      <c r="APJ981" s="328"/>
      <c r="APK981" s="328"/>
      <c r="APL981" s="328"/>
      <c r="APM981" s="328"/>
      <c r="APN981" s="328"/>
      <c r="APO981" s="328"/>
      <c r="APP981" s="328"/>
      <c r="APQ981" s="328"/>
      <c r="APR981" s="328"/>
      <c r="APS981" s="328"/>
      <c r="APT981" s="328"/>
      <c r="APU981" s="328"/>
      <c r="APV981" s="328"/>
      <c r="APW981" s="328"/>
      <c r="APX981" s="328"/>
      <c r="APY981" s="328"/>
      <c r="APZ981" s="328"/>
      <c r="AQA981" s="328"/>
      <c r="AQB981" s="328"/>
      <c r="AQC981" s="328"/>
      <c r="AQD981" s="328"/>
      <c r="AQE981" s="328"/>
      <c r="AQF981" s="328"/>
      <c r="AQG981" s="328"/>
      <c r="AQH981" s="328"/>
      <c r="AQI981" s="328"/>
      <c r="AQJ981" s="328"/>
      <c r="AQK981" s="328"/>
      <c r="AQL981" s="328"/>
      <c r="AQM981" s="328"/>
      <c r="AQN981" s="328"/>
      <c r="AQO981" s="328"/>
      <c r="AQP981" s="328"/>
      <c r="AQQ981" s="328"/>
      <c r="AQR981" s="328"/>
      <c r="AQS981" s="328"/>
      <c r="AQT981" s="328"/>
      <c r="AQU981" s="328"/>
      <c r="AQV981" s="328"/>
      <c r="AQW981" s="328"/>
      <c r="AQX981" s="328"/>
      <c r="AQY981" s="328"/>
      <c r="AQZ981" s="328"/>
      <c r="ARA981" s="328"/>
      <c r="ARB981" s="328"/>
      <c r="ARC981" s="328"/>
      <c r="ARD981" s="328"/>
      <c r="ARE981" s="328"/>
      <c r="ARF981" s="328"/>
      <c r="ARG981" s="328"/>
      <c r="ARH981" s="328"/>
      <c r="ARI981" s="328"/>
      <c r="ARJ981" s="328"/>
      <c r="ARK981" s="328"/>
      <c r="ARL981" s="328"/>
      <c r="ARM981" s="328"/>
      <c r="ARN981" s="328"/>
      <c r="ARO981" s="328"/>
      <c r="ARP981" s="328"/>
      <c r="ARQ981" s="328"/>
      <c r="ARR981" s="328"/>
      <c r="ARS981" s="328"/>
      <c r="ART981" s="328"/>
      <c r="ARU981" s="328"/>
      <c r="ARV981" s="328"/>
      <c r="ARW981" s="328"/>
      <c r="ARX981" s="328"/>
      <c r="ARY981" s="328"/>
      <c r="ARZ981" s="328"/>
      <c r="ASA981" s="328"/>
      <c r="ASB981" s="328"/>
      <c r="ASC981" s="328"/>
      <c r="ASD981" s="328"/>
      <c r="ASE981" s="328"/>
      <c r="ASF981" s="328"/>
      <c r="ASG981" s="328"/>
      <c r="ASH981" s="328"/>
      <c r="ASI981" s="328"/>
      <c r="ASJ981" s="328"/>
      <c r="ASK981" s="328"/>
      <c r="ASL981" s="328"/>
      <c r="ASM981" s="328"/>
      <c r="ASN981" s="328"/>
      <c r="ASO981" s="328"/>
      <c r="ASP981" s="328"/>
      <c r="ASQ981" s="328"/>
      <c r="ASR981" s="328"/>
      <c r="ASS981" s="348"/>
      <c r="AST981" s="156"/>
      <c r="ASU981" s="156"/>
      <c r="ASV981" s="301"/>
      <c r="ASW981" s="166"/>
      <c r="ASX981" s="497"/>
      <c r="ASY981" s="497"/>
      <c r="ASZ981" s="392"/>
      <c r="ATA981" s="392"/>
      <c r="ATB981" s="392"/>
      <c r="ATC981" s="392"/>
      <c r="ATD981" s="392"/>
      <c r="ATE981" s="392"/>
      <c r="ATF981" s="392"/>
      <c r="ATG981" s="392"/>
      <c r="ATH981" s="392"/>
      <c r="ATI981" s="392"/>
      <c r="ATJ981" s="392"/>
      <c r="ATK981" s="392"/>
      <c r="ATL981" s="392"/>
      <c r="ATM981" s="497"/>
      <c r="ATN981" s="328"/>
      <c r="ATO981" s="328"/>
      <c r="ATP981" s="328"/>
      <c r="ATQ981" s="328"/>
      <c r="ATR981" s="328"/>
      <c r="ATS981" s="328"/>
      <c r="ATT981" s="328"/>
      <c r="ATU981" s="328"/>
      <c r="ATV981" s="328"/>
      <c r="ATW981" s="328"/>
      <c r="ATX981" s="328"/>
      <c r="ATY981" s="328"/>
      <c r="ATZ981" s="328"/>
      <c r="AUA981" s="328"/>
      <c r="AUB981" s="328"/>
      <c r="AUC981" s="328"/>
      <c r="AUD981" s="328"/>
      <c r="AUE981" s="328"/>
      <c r="AUF981" s="328"/>
      <c r="AUG981" s="328"/>
      <c r="AUH981" s="328"/>
      <c r="AUI981" s="328"/>
      <c r="AUJ981" s="328"/>
      <c r="AUK981" s="328"/>
      <c r="AUL981" s="328"/>
      <c r="AUM981" s="328"/>
      <c r="AUN981" s="328"/>
      <c r="AUO981" s="328"/>
      <c r="AUP981" s="328"/>
      <c r="AUQ981" s="328"/>
      <c r="AUR981" s="328"/>
      <c r="AUS981" s="328"/>
      <c r="AUT981" s="328"/>
      <c r="AUU981" s="328"/>
      <c r="AUV981" s="328"/>
      <c r="AUW981" s="328"/>
      <c r="AUX981" s="328"/>
      <c r="AUY981" s="328"/>
      <c r="AUZ981" s="328"/>
      <c r="AVA981" s="328"/>
      <c r="AVB981" s="328"/>
      <c r="AVC981" s="328"/>
      <c r="AVD981" s="328"/>
      <c r="AVE981" s="328"/>
      <c r="AVF981" s="328"/>
      <c r="AVG981" s="328"/>
      <c r="AVH981" s="328"/>
      <c r="AVI981" s="328"/>
      <c r="AVJ981" s="328"/>
      <c r="AVK981" s="328"/>
      <c r="AVL981" s="328"/>
      <c r="AVM981" s="328"/>
      <c r="AVN981" s="328"/>
      <c r="AVO981" s="328"/>
      <c r="AVP981" s="328"/>
      <c r="AVQ981" s="328"/>
      <c r="AVR981" s="328"/>
      <c r="AVS981" s="328"/>
      <c r="AVT981" s="328"/>
      <c r="AVU981" s="328"/>
      <c r="AVV981" s="328"/>
      <c r="AVW981" s="328"/>
      <c r="AVX981" s="328"/>
      <c r="AVY981" s="328"/>
      <c r="AVZ981" s="328"/>
      <c r="AWA981" s="328"/>
      <c r="AWB981" s="328"/>
      <c r="AWC981" s="328"/>
      <c r="AWD981" s="328"/>
      <c r="AWE981" s="328"/>
      <c r="AWF981" s="328"/>
      <c r="AWG981" s="328"/>
      <c r="AWH981" s="328"/>
      <c r="AWI981" s="328"/>
      <c r="AWJ981" s="328"/>
      <c r="AWK981" s="328"/>
      <c r="AWL981" s="328"/>
      <c r="AWM981" s="328"/>
      <c r="AWN981" s="328"/>
      <c r="AWO981" s="328"/>
      <c r="AWP981" s="328"/>
      <c r="AWQ981" s="328"/>
      <c r="AWR981" s="328"/>
      <c r="AWS981" s="328"/>
      <c r="AWT981" s="328"/>
      <c r="AWU981" s="328"/>
      <c r="AWV981" s="328"/>
      <c r="AWW981" s="328"/>
      <c r="AWX981" s="328"/>
      <c r="AWY981" s="328"/>
      <c r="AWZ981" s="328"/>
      <c r="AXA981" s="328"/>
      <c r="AXB981" s="328"/>
      <c r="AXC981" s="328"/>
      <c r="AXD981" s="328"/>
      <c r="AXE981" s="328"/>
      <c r="AXF981" s="328"/>
      <c r="AXG981" s="328"/>
      <c r="AXH981" s="328"/>
      <c r="AXI981" s="328"/>
      <c r="AXJ981" s="328"/>
      <c r="AXK981" s="328"/>
      <c r="AXL981" s="328"/>
      <c r="AXM981" s="328"/>
      <c r="AXN981" s="328"/>
      <c r="AXO981" s="328"/>
      <c r="AXP981" s="328"/>
      <c r="AXQ981" s="328"/>
      <c r="AXR981" s="328"/>
      <c r="AXS981" s="328"/>
      <c r="AXT981" s="328"/>
      <c r="AXU981" s="328"/>
      <c r="AXV981" s="328"/>
      <c r="AXW981" s="328"/>
      <c r="AXX981" s="328"/>
      <c r="AXY981" s="328"/>
      <c r="AXZ981" s="328"/>
      <c r="AYA981" s="328"/>
      <c r="AYB981" s="328"/>
      <c r="AYC981" s="328"/>
      <c r="AYD981" s="328"/>
      <c r="AYE981" s="328"/>
      <c r="AYF981" s="328"/>
      <c r="AYG981" s="328"/>
      <c r="AYH981" s="328"/>
      <c r="AYI981" s="328"/>
      <c r="AYJ981" s="328"/>
      <c r="AYK981" s="328"/>
      <c r="AYL981" s="328"/>
      <c r="AYM981" s="328"/>
      <c r="AYN981" s="328"/>
      <c r="AYO981" s="328"/>
      <c r="AYP981" s="328"/>
      <c r="AYQ981" s="328"/>
      <c r="AYR981" s="328"/>
      <c r="AYS981" s="328"/>
      <c r="AYT981" s="328"/>
      <c r="AYU981" s="328"/>
      <c r="AYV981" s="328"/>
      <c r="AYW981" s="328"/>
      <c r="AYX981" s="328"/>
      <c r="AYY981" s="328"/>
      <c r="AYZ981" s="328"/>
      <c r="AZA981" s="328"/>
      <c r="AZB981" s="328"/>
      <c r="AZC981" s="328"/>
      <c r="AZD981" s="328"/>
      <c r="AZE981" s="328"/>
      <c r="AZF981" s="328"/>
      <c r="AZG981" s="328"/>
      <c r="AZH981" s="328"/>
      <c r="AZI981" s="328"/>
      <c r="AZJ981" s="328"/>
      <c r="AZK981" s="328"/>
      <c r="AZL981" s="328"/>
      <c r="AZM981" s="328"/>
      <c r="AZN981" s="328"/>
      <c r="AZO981" s="328"/>
      <c r="AZP981" s="328"/>
      <c r="AZQ981" s="328"/>
      <c r="AZR981" s="328"/>
      <c r="AZS981" s="328"/>
      <c r="AZT981" s="328"/>
      <c r="AZU981" s="328"/>
      <c r="AZV981" s="328"/>
      <c r="AZW981" s="328"/>
      <c r="AZX981" s="328"/>
      <c r="AZY981" s="328"/>
      <c r="AZZ981" s="328"/>
      <c r="BAA981" s="328"/>
      <c r="BAB981" s="328"/>
      <c r="BAC981" s="328"/>
      <c r="BAD981" s="328"/>
      <c r="BAE981" s="328"/>
      <c r="BAF981" s="328"/>
      <c r="BAG981" s="328"/>
      <c r="BAH981" s="328"/>
      <c r="BAI981" s="328"/>
      <c r="BAJ981" s="328"/>
      <c r="BAK981" s="328"/>
      <c r="BAL981" s="328"/>
      <c r="BAM981" s="328"/>
      <c r="BAN981" s="328"/>
      <c r="BAO981" s="328"/>
      <c r="BAP981" s="328"/>
      <c r="BAQ981" s="328"/>
      <c r="BAR981" s="328"/>
      <c r="BAS981" s="328"/>
      <c r="BAT981" s="328"/>
      <c r="BAU981" s="328"/>
      <c r="BAV981" s="328"/>
      <c r="BAW981" s="328"/>
      <c r="BAX981" s="328"/>
      <c r="BAY981" s="328"/>
      <c r="BAZ981" s="328"/>
      <c r="BBA981" s="328"/>
      <c r="BBB981" s="328"/>
      <c r="BBC981" s="328"/>
      <c r="BBD981" s="328"/>
      <c r="BBE981" s="328"/>
      <c r="BBF981" s="328"/>
      <c r="BBG981" s="328"/>
      <c r="BBH981" s="328"/>
      <c r="BBI981" s="328"/>
      <c r="BBJ981" s="328"/>
      <c r="BBK981" s="328"/>
      <c r="BBL981" s="328"/>
      <c r="BBM981" s="328"/>
      <c r="BBN981" s="328"/>
      <c r="BBO981" s="328"/>
      <c r="BBP981" s="328"/>
      <c r="BBQ981" s="328"/>
      <c r="BBR981" s="328"/>
      <c r="BBS981" s="328"/>
      <c r="BBT981" s="328"/>
      <c r="BBU981" s="328"/>
      <c r="BBV981" s="328"/>
      <c r="BBW981" s="328"/>
      <c r="BBX981" s="328"/>
      <c r="BBY981" s="328"/>
      <c r="BBZ981" s="328"/>
      <c r="BCA981" s="328"/>
      <c r="BCB981" s="328"/>
      <c r="BCC981" s="328"/>
      <c r="BCD981" s="328"/>
      <c r="BCE981" s="328"/>
      <c r="BCF981" s="328"/>
      <c r="BCG981" s="328"/>
      <c r="BCH981" s="328"/>
      <c r="BCI981" s="328"/>
      <c r="BCJ981" s="328"/>
      <c r="BCK981" s="328"/>
      <c r="BCL981" s="328"/>
      <c r="BCM981" s="328"/>
      <c r="BCN981" s="328"/>
      <c r="BCO981" s="328"/>
      <c r="BCP981" s="328"/>
      <c r="BCQ981" s="328"/>
      <c r="BCR981" s="328"/>
      <c r="BCS981" s="328"/>
      <c r="BCT981" s="328"/>
      <c r="BCU981" s="328"/>
      <c r="BCV981" s="328"/>
      <c r="BCW981" s="328"/>
      <c r="BCX981" s="328"/>
      <c r="BCY981" s="328"/>
      <c r="BCZ981" s="328"/>
      <c r="BDA981" s="328"/>
      <c r="BDB981" s="328"/>
      <c r="BDC981" s="328"/>
      <c r="BDD981" s="328"/>
      <c r="BDE981" s="328"/>
      <c r="BDF981" s="328"/>
      <c r="BDG981" s="328"/>
      <c r="BDH981" s="328"/>
      <c r="BDI981" s="328"/>
      <c r="BDJ981" s="328"/>
      <c r="BDK981" s="328"/>
      <c r="BDL981" s="328"/>
      <c r="BDM981" s="328"/>
      <c r="BDN981" s="328"/>
      <c r="BDO981" s="328"/>
      <c r="BDP981" s="328"/>
      <c r="BDQ981" s="328"/>
      <c r="BDR981" s="328"/>
      <c r="BDS981" s="328"/>
      <c r="BDT981" s="328"/>
      <c r="BDU981" s="328"/>
      <c r="BDV981" s="328"/>
      <c r="BDW981" s="328"/>
      <c r="BDX981" s="328"/>
      <c r="BDY981" s="328"/>
      <c r="BDZ981" s="328"/>
      <c r="BEA981" s="328"/>
      <c r="BEB981" s="328"/>
      <c r="BEC981" s="328"/>
      <c r="BED981" s="328"/>
      <c r="BEE981" s="328"/>
      <c r="BEF981" s="328"/>
      <c r="BEG981" s="328"/>
      <c r="BEH981" s="328"/>
      <c r="BEI981" s="328"/>
      <c r="BEJ981" s="328"/>
      <c r="BEK981" s="328"/>
      <c r="BEL981" s="328"/>
      <c r="BEM981" s="328"/>
      <c r="BEN981" s="328"/>
      <c r="BEO981" s="328"/>
      <c r="BEP981" s="328"/>
      <c r="BEQ981" s="328"/>
      <c r="BER981" s="328"/>
      <c r="BES981" s="328"/>
      <c r="BET981" s="328"/>
      <c r="BEU981" s="328"/>
      <c r="BEV981" s="328"/>
      <c r="BEW981" s="328"/>
      <c r="BEX981" s="328"/>
      <c r="BEY981" s="328"/>
      <c r="BEZ981" s="328"/>
      <c r="BFA981" s="328"/>
      <c r="BFB981" s="328"/>
      <c r="BFC981" s="328"/>
      <c r="BFD981" s="328"/>
      <c r="BFE981" s="328"/>
      <c r="BFF981" s="328"/>
      <c r="BFG981" s="328"/>
      <c r="BFH981" s="328"/>
      <c r="BFI981" s="328"/>
      <c r="BFJ981" s="328"/>
      <c r="BFK981" s="328"/>
      <c r="BFL981" s="328"/>
      <c r="BFM981" s="328"/>
      <c r="BFN981" s="328"/>
      <c r="BFO981" s="328"/>
      <c r="BFP981" s="328"/>
      <c r="BFQ981" s="328"/>
      <c r="BFR981" s="328"/>
      <c r="BFS981" s="328"/>
      <c r="BFT981" s="328"/>
      <c r="BFU981" s="328"/>
      <c r="BFV981" s="328"/>
      <c r="BFW981" s="328"/>
      <c r="BFX981" s="328"/>
      <c r="BFY981" s="328"/>
      <c r="BFZ981" s="328"/>
      <c r="BGA981" s="328"/>
      <c r="BGB981" s="328"/>
      <c r="BGC981" s="328"/>
      <c r="BGD981" s="328"/>
      <c r="BGE981" s="328"/>
      <c r="BGF981" s="328"/>
      <c r="BGG981" s="328"/>
      <c r="BGH981" s="328"/>
      <c r="BGI981" s="328"/>
      <c r="BGJ981" s="328"/>
      <c r="BGK981" s="328"/>
      <c r="BGL981" s="328"/>
      <c r="BGM981" s="328"/>
      <c r="BGN981" s="328"/>
      <c r="BGO981" s="328"/>
      <c r="BGP981" s="328"/>
      <c r="BGQ981" s="328"/>
      <c r="BGR981" s="328"/>
      <c r="BGS981" s="328"/>
      <c r="BGT981" s="328"/>
      <c r="BGU981" s="328"/>
      <c r="BGV981" s="328"/>
      <c r="BGW981" s="328"/>
      <c r="BGX981" s="328"/>
      <c r="BGY981" s="328"/>
      <c r="BGZ981" s="328"/>
      <c r="BHA981" s="328"/>
      <c r="BHB981" s="328"/>
      <c r="BHC981" s="328"/>
      <c r="BHD981" s="328"/>
      <c r="BHE981" s="328"/>
      <c r="BHF981" s="328"/>
      <c r="BHG981" s="328"/>
      <c r="BHH981" s="328"/>
      <c r="BHI981" s="328"/>
      <c r="BHJ981" s="328"/>
      <c r="BHK981" s="328"/>
      <c r="BHL981" s="328"/>
      <c r="BHM981" s="328"/>
      <c r="BHN981" s="328"/>
      <c r="BHO981" s="328"/>
      <c r="BHP981" s="328"/>
      <c r="BHQ981" s="328"/>
      <c r="BHR981" s="328"/>
      <c r="BHS981" s="328"/>
      <c r="BHT981" s="328"/>
      <c r="BHU981" s="328"/>
      <c r="BHV981" s="328"/>
      <c r="BHW981" s="328"/>
      <c r="BHX981" s="328"/>
      <c r="BHY981" s="328"/>
      <c r="BHZ981" s="328"/>
      <c r="BIA981" s="328"/>
      <c r="BIB981" s="328"/>
      <c r="BIC981" s="328"/>
      <c r="BID981" s="328"/>
      <c r="BIE981" s="328"/>
      <c r="BIF981" s="328"/>
      <c r="BIG981" s="328"/>
      <c r="BIH981" s="328"/>
      <c r="BII981" s="328"/>
      <c r="BIJ981" s="328"/>
      <c r="BIK981" s="328"/>
      <c r="BIL981" s="328"/>
      <c r="BIM981" s="328"/>
      <c r="BIN981" s="328"/>
      <c r="BIO981" s="328"/>
      <c r="BIP981" s="328"/>
      <c r="BIQ981" s="328"/>
      <c r="BIR981" s="328"/>
      <c r="BIS981" s="328"/>
      <c r="BIT981" s="328"/>
      <c r="BIU981" s="328"/>
      <c r="BIV981" s="328"/>
      <c r="BIW981" s="328"/>
      <c r="BIX981" s="328"/>
      <c r="BIY981" s="328"/>
      <c r="BIZ981" s="328"/>
      <c r="BJA981" s="328"/>
      <c r="BJB981" s="328"/>
      <c r="BJC981" s="328"/>
      <c r="BJD981" s="328"/>
      <c r="BJE981" s="328"/>
      <c r="BJF981" s="328"/>
      <c r="BJG981" s="328"/>
      <c r="BJH981" s="328"/>
      <c r="BJI981" s="328"/>
      <c r="BJJ981" s="328"/>
      <c r="BJK981" s="328"/>
      <c r="BJL981" s="328"/>
      <c r="BJM981" s="328"/>
      <c r="BJN981" s="328"/>
      <c r="BJO981" s="328"/>
      <c r="BJP981" s="328"/>
      <c r="BJQ981" s="328"/>
      <c r="BJR981" s="328"/>
      <c r="BJS981" s="328"/>
      <c r="BJT981" s="328"/>
      <c r="BJU981" s="328"/>
      <c r="BJV981" s="328"/>
      <c r="BJW981" s="328"/>
      <c r="BJX981" s="328"/>
      <c r="BJY981" s="328"/>
      <c r="BJZ981" s="328"/>
      <c r="BKA981" s="328"/>
      <c r="BKB981" s="328"/>
      <c r="BKC981" s="328"/>
      <c r="BKD981" s="328"/>
      <c r="BKE981" s="328"/>
      <c r="BKF981" s="328"/>
      <c r="BKG981" s="328"/>
      <c r="BKH981" s="328"/>
      <c r="BKI981" s="328"/>
      <c r="BKJ981" s="328"/>
      <c r="BKK981" s="328"/>
      <c r="BKL981" s="328"/>
      <c r="BKM981" s="328"/>
      <c r="BKN981" s="328"/>
      <c r="BKO981" s="328"/>
      <c r="BKP981" s="328"/>
      <c r="BKQ981" s="328"/>
      <c r="BKR981" s="328"/>
      <c r="BKS981" s="328"/>
      <c r="BKT981" s="328"/>
      <c r="BKU981" s="328"/>
      <c r="BKV981" s="328"/>
      <c r="BKW981" s="328"/>
      <c r="BKX981" s="328"/>
      <c r="BKY981" s="328"/>
      <c r="BKZ981" s="328"/>
      <c r="BLA981" s="328"/>
      <c r="BLB981" s="328"/>
      <c r="BLC981" s="328"/>
      <c r="BLD981" s="328"/>
      <c r="BLE981" s="328"/>
      <c r="BLF981" s="328"/>
      <c r="BLG981" s="328"/>
      <c r="BLH981" s="328"/>
      <c r="BLI981" s="328"/>
      <c r="BLJ981" s="328"/>
      <c r="BLK981" s="328"/>
      <c r="BLL981" s="328"/>
      <c r="BLM981" s="328"/>
      <c r="BLN981" s="328"/>
      <c r="BLO981" s="328"/>
      <c r="BLP981" s="328"/>
      <c r="BLQ981" s="328"/>
      <c r="BLR981" s="328"/>
      <c r="BLS981" s="328"/>
      <c r="BLT981" s="328"/>
      <c r="BLU981" s="328"/>
      <c r="BLV981" s="328"/>
      <c r="BLW981" s="328"/>
      <c r="BLX981" s="328"/>
      <c r="BLY981" s="328"/>
      <c r="BLZ981" s="328"/>
      <c r="BMA981" s="328"/>
      <c r="BMB981" s="328"/>
      <c r="BMC981" s="328"/>
      <c r="BMD981" s="328"/>
      <c r="BME981" s="328"/>
      <c r="BMF981" s="328"/>
      <c r="BMG981" s="328"/>
      <c r="BMH981" s="328"/>
      <c r="BMI981" s="328"/>
      <c r="BMJ981" s="328"/>
      <c r="BMK981" s="328"/>
      <c r="BML981" s="328"/>
      <c r="BMM981" s="328"/>
      <c r="BMN981" s="328"/>
      <c r="BMO981" s="328"/>
      <c r="BMP981" s="328"/>
      <c r="BMQ981" s="328"/>
      <c r="BMR981" s="328"/>
      <c r="BMS981" s="328"/>
      <c r="BMT981" s="328"/>
      <c r="BMU981" s="328"/>
      <c r="BMV981" s="328"/>
      <c r="BMW981" s="328"/>
      <c r="BMX981" s="328"/>
      <c r="BMY981" s="328"/>
      <c r="BMZ981" s="328"/>
      <c r="BNA981" s="328"/>
      <c r="BNB981" s="328"/>
      <c r="BNC981" s="328"/>
      <c r="BND981" s="328"/>
      <c r="BNE981" s="328"/>
      <c r="BNF981" s="328"/>
      <c r="BNG981" s="328"/>
      <c r="BNH981" s="328"/>
      <c r="BNI981" s="328"/>
      <c r="BNJ981" s="328"/>
      <c r="BNK981" s="328"/>
      <c r="BNL981" s="328"/>
      <c r="BNM981" s="328"/>
      <c r="BNN981" s="328"/>
      <c r="BNO981" s="328"/>
      <c r="BNP981" s="328"/>
      <c r="BNQ981" s="328"/>
      <c r="BNR981" s="328"/>
      <c r="BNS981" s="328"/>
      <c r="BNT981" s="328"/>
      <c r="BNU981" s="328"/>
      <c r="BNV981" s="328"/>
      <c r="BNW981" s="328"/>
      <c r="BNX981" s="328"/>
      <c r="BNY981" s="328"/>
      <c r="BNZ981" s="328"/>
      <c r="BOA981" s="328"/>
      <c r="BOB981" s="328"/>
      <c r="BOC981" s="328"/>
      <c r="BOD981" s="328"/>
      <c r="BOE981" s="328"/>
      <c r="BOF981" s="328"/>
      <c r="BOG981" s="328"/>
      <c r="BOH981" s="328"/>
      <c r="BOI981" s="328"/>
      <c r="BOJ981" s="328"/>
      <c r="BOK981" s="328"/>
      <c r="BOL981" s="328"/>
      <c r="BOM981" s="328"/>
      <c r="BON981" s="328"/>
      <c r="BOO981" s="328"/>
      <c r="BOP981" s="328"/>
      <c r="BOQ981" s="328"/>
      <c r="BOR981" s="328"/>
      <c r="BOS981" s="328"/>
      <c r="BOT981" s="328"/>
      <c r="BOU981" s="328"/>
      <c r="BOV981" s="328"/>
      <c r="BOW981" s="328"/>
      <c r="BOX981" s="328"/>
      <c r="BOY981" s="328"/>
      <c r="BOZ981" s="328"/>
      <c r="BPA981" s="328"/>
      <c r="BPB981" s="328"/>
      <c r="BPC981" s="328"/>
      <c r="BPD981" s="328"/>
      <c r="BPE981" s="328"/>
      <c r="BPF981" s="328"/>
      <c r="BPG981" s="328"/>
      <c r="BPH981" s="328"/>
      <c r="BPI981" s="328"/>
      <c r="BPJ981" s="328"/>
      <c r="BPK981" s="328"/>
      <c r="BPL981" s="328"/>
      <c r="BPM981" s="328"/>
      <c r="BPN981" s="328"/>
      <c r="BPO981" s="348"/>
      <c r="BPP981" s="156"/>
      <c r="BPQ981" s="156"/>
      <c r="BPR981" s="156"/>
      <c r="BPS981" s="301"/>
      <c r="BPT981" s="437"/>
      <c r="BPU981" s="437"/>
      <c r="BPV981" s="157"/>
      <c r="BPW981" s="157"/>
      <c r="BPX981" s="157"/>
      <c r="BPY981" s="156"/>
      <c r="BPZ981" s="156"/>
      <c r="BQA981" s="156"/>
      <c r="BQB981" s="156"/>
      <c r="BQC981" s="156"/>
      <c r="BQD981" s="156"/>
      <c r="BQE981" s="156"/>
      <c r="BQF981" s="156"/>
      <c r="BQG981" s="156"/>
      <c r="BQH981" s="157"/>
      <c r="BQI981" s="156"/>
      <c r="BQJ981" s="328"/>
      <c r="BQK981" s="328"/>
      <c r="BQL981" s="328"/>
      <c r="BQM981" s="328"/>
      <c r="BQN981" s="328"/>
      <c r="BQO981" s="328"/>
      <c r="BQP981" s="328"/>
      <c r="BQQ981" s="328"/>
      <c r="BQR981" s="328"/>
      <c r="BQS981" s="328"/>
      <c r="BQT981" s="328"/>
      <c r="BQU981" s="328"/>
      <c r="BQV981" s="328"/>
      <c r="BQW981" s="328"/>
      <c r="BQX981" s="328"/>
      <c r="BQY981" s="328"/>
      <c r="BQZ981" s="328"/>
      <c r="BRA981" s="328"/>
      <c r="BRB981" s="328"/>
      <c r="BRC981" s="328"/>
      <c r="BRD981" s="328"/>
      <c r="BRE981" s="328"/>
      <c r="BRF981" s="328"/>
      <c r="BRG981" s="328"/>
      <c r="BRH981" s="328"/>
      <c r="BRI981" s="328"/>
      <c r="BRJ981" s="328"/>
      <c r="BRK981" s="328"/>
      <c r="BRL981" s="328"/>
      <c r="BRM981" s="328"/>
      <c r="BRN981" s="328"/>
      <c r="BRO981" s="328"/>
      <c r="BRP981" s="328"/>
      <c r="BRQ981" s="328"/>
      <c r="BRR981" s="328"/>
      <c r="BRS981" s="328"/>
      <c r="BRT981" s="328"/>
      <c r="BRU981" s="328"/>
      <c r="BRV981" s="328"/>
      <c r="BRW981" s="328"/>
      <c r="BRX981" s="328"/>
      <c r="BRY981" s="328"/>
      <c r="BRZ981" s="328"/>
      <c r="BSA981" s="328"/>
      <c r="BSB981" s="328"/>
      <c r="BSC981" s="328"/>
      <c r="BSD981" s="328"/>
      <c r="BSE981" s="328"/>
      <c r="BSF981" s="328"/>
      <c r="BSG981" s="328"/>
      <c r="BSH981" s="328"/>
      <c r="BSI981" s="328"/>
      <c r="BSJ981" s="328"/>
      <c r="BSK981" s="328"/>
      <c r="BSL981" s="328"/>
      <c r="BSM981" s="328"/>
      <c r="BSN981" s="328"/>
      <c r="BSO981" s="328"/>
      <c r="BSP981" s="328"/>
      <c r="BSQ981" s="328"/>
      <c r="BSR981" s="328"/>
      <c r="BSS981" s="328"/>
      <c r="BST981" s="328"/>
      <c r="BSU981" s="328"/>
      <c r="BSV981" s="328"/>
      <c r="BSW981" s="328"/>
      <c r="BSX981" s="328"/>
      <c r="BSY981" s="328"/>
      <c r="BSZ981" s="328"/>
      <c r="BTA981" s="328"/>
      <c r="BTB981" s="328"/>
      <c r="BTC981" s="328"/>
      <c r="BTD981" s="328"/>
      <c r="BTE981" s="328"/>
      <c r="BTF981" s="328"/>
      <c r="BTG981" s="328"/>
      <c r="BTH981" s="328"/>
      <c r="BTI981" s="328"/>
      <c r="BTJ981" s="328"/>
      <c r="BTK981" s="328"/>
      <c r="BTL981" s="328"/>
      <c r="BTM981" s="328"/>
      <c r="BTN981" s="328"/>
      <c r="BTO981" s="328"/>
      <c r="BTP981" s="328"/>
      <c r="BTQ981" s="328"/>
      <c r="BTR981" s="328"/>
      <c r="BTS981" s="328"/>
      <c r="BTT981" s="328"/>
      <c r="BTU981" s="328"/>
      <c r="BTV981" s="328"/>
      <c r="BTW981" s="328"/>
      <c r="BTX981" s="328"/>
      <c r="BTY981" s="328"/>
      <c r="BTZ981" s="328"/>
      <c r="BUA981" s="328"/>
      <c r="BUB981" s="328"/>
      <c r="BUC981" s="328"/>
      <c r="BUD981" s="328"/>
      <c r="BUE981" s="328"/>
      <c r="BUF981" s="328"/>
      <c r="BUG981" s="328"/>
      <c r="BUH981" s="328"/>
      <c r="BUI981" s="328"/>
      <c r="BUJ981" s="328"/>
      <c r="BUK981" s="328"/>
      <c r="BUL981" s="328"/>
      <c r="BUM981" s="328"/>
      <c r="BUN981" s="328"/>
      <c r="BUO981" s="328"/>
      <c r="BUP981" s="328"/>
      <c r="BUQ981" s="328"/>
      <c r="BUR981" s="328"/>
      <c r="BUS981" s="328"/>
      <c r="BUT981" s="328"/>
      <c r="BUU981" s="328"/>
      <c r="BUV981" s="328"/>
      <c r="BUW981" s="328"/>
      <c r="BUX981" s="328"/>
      <c r="BUY981" s="328"/>
      <c r="BUZ981" s="328"/>
      <c r="BVA981" s="328"/>
      <c r="BVB981" s="328"/>
      <c r="BVC981" s="328"/>
      <c r="BVD981" s="328"/>
      <c r="BVE981" s="328"/>
      <c r="BVF981" s="328"/>
      <c r="BVG981" s="328"/>
      <c r="BVH981" s="328"/>
      <c r="BVI981" s="328"/>
      <c r="BVJ981" s="328"/>
      <c r="BVK981" s="328"/>
      <c r="BVL981" s="328"/>
      <c r="BVM981" s="328"/>
      <c r="BVN981" s="328"/>
      <c r="BVO981" s="328"/>
      <c r="BVP981" s="328"/>
      <c r="BVQ981" s="328"/>
      <c r="BVR981" s="328"/>
      <c r="BVS981" s="328"/>
      <c r="BVT981" s="328"/>
      <c r="BVU981" s="328"/>
      <c r="BVV981" s="328"/>
      <c r="BVW981" s="328"/>
      <c r="BVX981" s="328"/>
      <c r="BVY981" s="328"/>
      <c r="BVZ981" s="328"/>
      <c r="BWA981" s="328"/>
      <c r="BWB981" s="328"/>
      <c r="BWC981" s="328"/>
      <c r="BWD981" s="328"/>
      <c r="BWE981" s="328"/>
      <c r="BWF981" s="328"/>
      <c r="BWG981" s="328"/>
      <c r="BWH981" s="328"/>
      <c r="BWI981" s="328"/>
      <c r="BWJ981" s="328"/>
      <c r="BWK981" s="328"/>
      <c r="BWL981" s="328"/>
      <c r="BWM981" s="328"/>
      <c r="BWN981" s="328"/>
      <c r="BWO981" s="328"/>
      <c r="BWP981" s="328"/>
      <c r="BWQ981" s="328"/>
      <c r="BWR981" s="328"/>
      <c r="BWS981" s="328"/>
      <c r="BWT981" s="328"/>
      <c r="BWU981" s="328"/>
      <c r="BWV981" s="328"/>
      <c r="BWW981" s="328"/>
      <c r="BWX981" s="328"/>
      <c r="BWY981" s="328"/>
      <c r="BWZ981" s="328"/>
      <c r="BXA981" s="328"/>
      <c r="BXB981" s="328"/>
      <c r="BXC981" s="328"/>
      <c r="BXD981" s="328"/>
      <c r="BXE981" s="328"/>
      <c r="BXF981" s="328"/>
      <c r="BXG981" s="328"/>
      <c r="BXH981" s="328"/>
      <c r="BXI981" s="328"/>
      <c r="BXJ981" s="328"/>
      <c r="BXK981" s="328"/>
      <c r="BXL981" s="328"/>
      <c r="BXM981" s="328"/>
      <c r="BXN981" s="328"/>
      <c r="BXO981" s="328"/>
      <c r="BXP981" s="328"/>
      <c r="BXQ981" s="328"/>
      <c r="BXR981" s="328"/>
      <c r="BXS981" s="328"/>
      <c r="BXT981" s="328"/>
      <c r="BXU981" s="328"/>
      <c r="BXV981" s="328"/>
      <c r="BXW981" s="328"/>
      <c r="BXX981" s="328"/>
      <c r="BXY981" s="328"/>
      <c r="BXZ981" s="328"/>
      <c r="BYA981" s="328"/>
      <c r="BYB981" s="328"/>
      <c r="BYC981" s="328"/>
      <c r="BYD981" s="328"/>
      <c r="BYE981" s="328"/>
      <c r="BYF981" s="328"/>
      <c r="BYG981" s="328"/>
      <c r="BYH981" s="328"/>
      <c r="BYI981" s="328"/>
      <c r="BYJ981" s="328"/>
      <c r="BYK981" s="328"/>
      <c r="BYL981" s="328"/>
      <c r="BYM981" s="328"/>
      <c r="BYN981" s="328"/>
      <c r="BYO981" s="328"/>
      <c r="BYP981" s="328"/>
      <c r="BYQ981" s="328"/>
      <c r="BYR981" s="328"/>
      <c r="BYS981" s="328"/>
      <c r="BYT981" s="328"/>
      <c r="BYU981" s="328"/>
      <c r="BYV981" s="328"/>
      <c r="BYW981" s="328"/>
      <c r="BYX981" s="328"/>
      <c r="BYY981" s="328"/>
      <c r="BYZ981" s="328"/>
      <c r="BZA981" s="328"/>
      <c r="BZB981" s="328"/>
      <c r="BZC981" s="328"/>
      <c r="BZD981" s="328"/>
      <c r="BZE981" s="328"/>
      <c r="BZF981" s="328"/>
      <c r="BZG981" s="328"/>
      <c r="BZH981" s="328"/>
      <c r="BZI981" s="328"/>
      <c r="BZJ981" s="328"/>
      <c r="BZK981" s="328"/>
      <c r="BZL981" s="328"/>
      <c r="BZM981" s="328"/>
      <c r="BZN981" s="328"/>
      <c r="BZO981" s="328"/>
      <c r="BZP981" s="328"/>
      <c r="BZQ981" s="328"/>
      <c r="BZR981" s="328"/>
      <c r="BZS981" s="328"/>
      <c r="BZT981" s="328"/>
      <c r="BZU981" s="328"/>
      <c r="BZV981" s="328"/>
      <c r="BZW981" s="328"/>
      <c r="BZX981" s="328"/>
      <c r="BZY981" s="328"/>
      <c r="BZZ981" s="328"/>
      <c r="CAA981" s="328"/>
      <c r="CAB981" s="328"/>
      <c r="CAC981" s="328"/>
      <c r="CAD981" s="328"/>
      <c r="CAE981" s="328"/>
      <c r="CAF981" s="328"/>
      <c r="CAG981" s="328"/>
      <c r="CAH981" s="328"/>
      <c r="CAI981" s="328"/>
      <c r="CAJ981" s="328"/>
      <c r="CAK981" s="328"/>
      <c r="CAL981" s="328"/>
      <c r="CAM981" s="328"/>
      <c r="CAN981" s="328"/>
      <c r="CAO981" s="328"/>
      <c r="CAP981" s="328"/>
      <c r="CAQ981" s="328"/>
      <c r="CAR981" s="328"/>
      <c r="CAS981" s="328"/>
      <c r="CAT981" s="328"/>
      <c r="CAU981" s="328"/>
      <c r="CAV981" s="328"/>
      <c r="CAW981" s="328"/>
      <c r="CAX981" s="328"/>
      <c r="CAY981" s="328"/>
      <c r="CAZ981" s="328"/>
      <c r="CBA981" s="328"/>
      <c r="CBB981" s="328"/>
      <c r="CBC981" s="328"/>
      <c r="CBD981" s="328"/>
      <c r="CBE981" s="328"/>
      <c r="CBF981" s="328"/>
      <c r="CBG981" s="328"/>
      <c r="CBH981" s="328"/>
      <c r="CBI981" s="328"/>
      <c r="CBJ981" s="328"/>
      <c r="CBK981" s="328"/>
      <c r="CBL981" s="328"/>
      <c r="CBM981" s="328"/>
      <c r="CBN981" s="328"/>
      <c r="CBO981" s="328"/>
      <c r="CBP981" s="328"/>
      <c r="CBQ981" s="328"/>
      <c r="CBR981" s="328"/>
      <c r="CBS981" s="328"/>
      <c r="CBT981" s="328"/>
      <c r="CBU981" s="328"/>
      <c r="CBV981" s="328"/>
      <c r="CBW981" s="328"/>
      <c r="CBX981" s="328"/>
      <c r="CBY981" s="328"/>
      <c r="CBZ981" s="328"/>
      <c r="CCA981" s="328"/>
      <c r="CCB981" s="328"/>
      <c r="CCC981" s="328"/>
      <c r="CCD981" s="328"/>
      <c r="CCE981" s="328"/>
      <c r="CCF981" s="328"/>
      <c r="CCG981" s="328"/>
      <c r="CCH981" s="328"/>
      <c r="CCI981" s="328"/>
      <c r="CCJ981" s="328"/>
      <c r="CCK981" s="328"/>
      <c r="CCL981" s="328"/>
      <c r="CCM981" s="328"/>
      <c r="CCN981" s="328"/>
      <c r="CCO981" s="328"/>
      <c r="CCP981" s="328"/>
      <c r="CCQ981" s="328"/>
      <c r="CCR981" s="328"/>
      <c r="CCS981" s="328"/>
      <c r="CCT981" s="328"/>
      <c r="CCU981" s="328"/>
      <c r="CCV981" s="328"/>
      <c r="CCW981" s="328"/>
      <c r="CCX981" s="328"/>
      <c r="CCY981" s="328"/>
      <c r="CCZ981" s="328"/>
      <c r="CDA981" s="328"/>
      <c r="CDB981" s="328"/>
      <c r="CDC981" s="328"/>
      <c r="CDD981" s="328"/>
      <c r="CDE981" s="328"/>
      <c r="CDF981" s="328"/>
      <c r="CDG981" s="328"/>
      <c r="CDH981" s="328"/>
      <c r="CDI981" s="328"/>
      <c r="CDJ981" s="328"/>
      <c r="CDK981" s="328"/>
      <c r="CDL981" s="328"/>
      <c r="CDM981" s="328"/>
      <c r="CDN981" s="328"/>
      <c r="CDO981" s="328"/>
      <c r="CDP981" s="328"/>
      <c r="CDQ981" s="328"/>
      <c r="CDR981" s="328"/>
      <c r="CDS981" s="328"/>
      <c r="CDT981" s="328"/>
      <c r="CDU981" s="328"/>
      <c r="CDV981" s="328"/>
      <c r="CDW981" s="328"/>
      <c r="CDX981" s="328"/>
      <c r="CDY981" s="328"/>
      <c r="CDZ981" s="328"/>
      <c r="CEA981" s="328"/>
      <c r="CEB981" s="328"/>
      <c r="CEC981" s="328"/>
      <c r="CED981" s="328"/>
      <c r="CEE981" s="328"/>
      <c r="CEF981" s="328"/>
      <c r="CEG981" s="328"/>
      <c r="CEH981" s="328"/>
      <c r="CEI981" s="328"/>
      <c r="CEJ981" s="328"/>
      <c r="CEK981" s="328"/>
      <c r="CEL981" s="328"/>
      <c r="CEM981" s="328"/>
      <c r="CEN981" s="328"/>
      <c r="CEO981" s="328"/>
      <c r="CEP981" s="328"/>
      <c r="CEQ981" s="328"/>
      <c r="CER981" s="328"/>
      <c r="CES981" s="328"/>
      <c r="CET981" s="328"/>
      <c r="CEU981" s="328"/>
      <c r="CEV981" s="328"/>
      <c r="CEW981" s="328"/>
      <c r="CEX981" s="328"/>
      <c r="CEY981" s="328"/>
      <c r="CEZ981" s="328"/>
      <c r="CFA981" s="328"/>
      <c r="CFB981" s="328"/>
      <c r="CFC981" s="328"/>
      <c r="CFD981" s="328"/>
      <c r="CFE981" s="328"/>
      <c r="CFF981" s="328"/>
      <c r="CFG981" s="328"/>
      <c r="CFH981" s="328"/>
      <c r="CFI981" s="328"/>
      <c r="CFJ981" s="328"/>
      <c r="CFK981" s="328"/>
      <c r="CFL981" s="328"/>
      <c r="CFM981" s="328"/>
      <c r="CFN981" s="328"/>
      <c r="CFO981" s="328"/>
      <c r="CFP981" s="328"/>
      <c r="CFQ981" s="328"/>
      <c r="CFR981" s="328"/>
      <c r="CFS981" s="328"/>
      <c r="CFT981" s="328"/>
      <c r="CFU981" s="328"/>
      <c r="CFV981" s="328"/>
      <c r="CFW981" s="328"/>
      <c r="CFX981" s="328"/>
      <c r="CFY981" s="328"/>
      <c r="CFZ981" s="328"/>
      <c r="CGA981" s="328"/>
      <c r="CGB981" s="328"/>
      <c r="CGC981" s="328"/>
      <c r="CGD981" s="328"/>
      <c r="CGE981" s="328"/>
      <c r="CGF981" s="328"/>
      <c r="CGG981" s="328"/>
      <c r="CGH981" s="328"/>
      <c r="CGI981" s="328"/>
      <c r="CGJ981" s="328"/>
      <c r="CGK981" s="328"/>
      <c r="CGL981" s="328"/>
      <c r="CGM981" s="328"/>
      <c r="CGN981" s="328"/>
      <c r="CGO981" s="328"/>
      <c r="CGP981" s="328"/>
      <c r="CGQ981" s="328"/>
      <c r="CGR981" s="328"/>
      <c r="CGS981" s="328"/>
      <c r="CGT981" s="328"/>
      <c r="CGU981" s="328"/>
      <c r="CGV981" s="328"/>
      <c r="CGW981" s="328"/>
      <c r="CGX981" s="328"/>
      <c r="CGY981" s="328"/>
      <c r="CGZ981" s="328"/>
      <c r="CHA981" s="328"/>
      <c r="CHB981" s="328"/>
      <c r="CHC981" s="328"/>
      <c r="CHD981" s="328"/>
      <c r="CHE981" s="328"/>
      <c r="CHF981" s="328"/>
      <c r="CHG981" s="328"/>
      <c r="CHH981" s="328"/>
      <c r="CHI981" s="328"/>
      <c r="CHJ981" s="328"/>
      <c r="CHK981" s="328"/>
      <c r="CHL981" s="328"/>
      <c r="CHM981" s="328"/>
      <c r="CHN981" s="328"/>
      <c r="CHO981" s="328"/>
      <c r="CHP981" s="328"/>
      <c r="CHQ981" s="328"/>
      <c r="CHR981" s="328"/>
      <c r="CHS981" s="328"/>
      <c r="CHT981" s="328"/>
      <c r="CHU981" s="328"/>
      <c r="CHV981" s="328"/>
      <c r="CHW981" s="328"/>
      <c r="CHX981" s="328"/>
      <c r="CHY981" s="328"/>
      <c r="CHZ981" s="328"/>
      <c r="CIA981" s="328"/>
      <c r="CIB981" s="328"/>
      <c r="CIC981" s="328"/>
      <c r="CID981" s="328"/>
      <c r="CIE981" s="328"/>
      <c r="CIF981" s="328"/>
      <c r="CIG981" s="328"/>
      <c r="CIH981" s="328"/>
      <c r="CII981" s="328"/>
      <c r="CIJ981" s="328"/>
      <c r="CIK981" s="328"/>
      <c r="CIL981" s="328"/>
      <c r="CIM981" s="328"/>
      <c r="CIN981" s="328"/>
      <c r="CIO981" s="328"/>
      <c r="CIP981" s="328"/>
      <c r="CIQ981" s="328"/>
      <c r="CIR981" s="328"/>
      <c r="CIS981" s="328"/>
      <c r="CIT981" s="328"/>
      <c r="CIU981" s="328"/>
      <c r="CIV981" s="328"/>
      <c r="CIW981" s="328"/>
      <c r="CIX981" s="328"/>
      <c r="CIY981" s="328"/>
      <c r="CIZ981" s="328"/>
      <c r="CJA981" s="328"/>
      <c r="CJB981" s="328"/>
      <c r="CJC981" s="328"/>
      <c r="CJD981" s="328"/>
      <c r="CJE981" s="328"/>
      <c r="CJF981" s="328"/>
      <c r="CJG981" s="328"/>
      <c r="CJH981" s="328"/>
      <c r="CJI981" s="328"/>
      <c r="CJJ981" s="328"/>
      <c r="CJK981" s="328"/>
      <c r="CJL981" s="328"/>
      <c r="CJM981" s="328"/>
      <c r="CJN981" s="328"/>
      <c r="CJO981" s="328"/>
      <c r="CJP981" s="328"/>
      <c r="CJQ981" s="328"/>
      <c r="CJR981" s="328"/>
      <c r="CJS981" s="328"/>
      <c r="CJT981" s="328"/>
      <c r="CJU981" s="328"/>
      <c r="CJV981" s="328"/>
      <c r="CJW981" s="328"/>
      <c r="CJX981" s="328"/>
      <c r="CJY981" s="328"/>
      <c r="CJZ981" s="328"/>
      <c r="CKA981" s="328"/>
      <c r="CKB981" s="328"/>
      <c r="CKC981" s="328"/>
      <c r="CKD981" s="328"/>
      <c r="CKE981" s="328"/>
      <c r="CKF981" s="328"/>
      <c r="CKG981" s="328"/>
      <c r="CKH981" s="328"/>
      <c r="CKI981" s="328"/>
      <c r="CKJ981" s="328"/>
      <c r="CKK981" s="328"/>
      <c r="CKL981" s="328"/>
      <c r="CKM981" s="328"/>
      <c r="CKN981" s="328"/>
      <c r="CKO981" s="328"/>
      <c r="CKP981" s="328"/>
      <c r="CKQ981" s="328"/>
      <c r="CKR981" s="328"/>
      <c r="CKS981" s="328"/>
      <c r="CKT981" s="328"/>
      <c r="CKU981" s="328"/>
      <c r="CKV981" s="328"/>
      <c r="CKW981" s="328"/>
      <c r="CKX981" s="328"/>
      <c r="CKY981" s="328"/>
      <c r="CKZ981" s="328"/>
      <c r="CLA981" s="328"/>
      <c r="CLB981" s="328"/>
      <c r="CLC981" s="328"/>
      <c r="CLD981" s="328"/>
      <c r="CLE981" s="328"/>
      <c r="CLF981" s="328"/>
      <c r="CLG981" s="328"/>
      <c r="CLH981" s="328"/>
      <c r="CLI981" s="328"/>
      <c r="CLJ981" s="328"/>
      <c r="CLK981" s="328"/>
      <c r="CLL981" s="328"/>
      <c r="CLM981" s="328"/>
      <c r="CLN981" s="328"/>
      <c r="CLO981" s="328"/>
      <c r="CLP981" s="328"/>
      <c r="CLQ981" s="328"/>
      <c r="CLR981" s="328"/>
      <c r="CLS981" s="328"/>
      <c r="CLT981" s="328"/>
      <c r="CLU981" s="328"/>
      <c r="CLV981" s="328"/>
      <c r="CLW981" s="328"/>
      <c r="CLX981" s="328"/>
      <c r="CLY981" s="328"/>
      <c r="CLZ981" s="328"/>
      <c r="CMA981" s="328"/>
      <c r="CMB981" s="328"/>
      <c r="CMC981" s="328"/>
      <c r="CMD981" s="328"/>
      <c r="CME981" s="328"/>
      <c r="CMF981" s="328"/>
      <c r="CMG981" s="328"/>
      <c r="CMH981" s="328"/>
      <c r="CMI981" s="328"/>
      <c r="CMJ981" s="328"/>
      <c r="CMK981" s="328"/>
      <c r="CML981" s="328"/>
      <c r="CMM981" s="328"/>
      <c r="CMN981" s="328"/>
      <c r="CMO981" s="328"/>
      <c r="CMP981" s="328"/>
      <c r="CMQ981" s="328"/>
      <c r="CMR981" s="328"/>
      <c r="CMS981" s="328"/>
      <c r="CMT981" s="328"/>
      <c r="CMU981" s="328"/>
      <c r="CMV981" s="328"/>
      <c r="CMW981" s="328"/>
      <c r="CMX981" s="328"/>
      <c r="CMY981" s="328"/>
      <c r="CMZ981" s="328"/>
      <c r="CNA981" s="328"/>
      <c r="CNB981" s="328"/>
      <c r="CNC981" s="328"/>
      <c r="CND981" s="328"/>
      <c r="CNE981" s="328"/>
      <c r="CNF981" s="328"/>
      <c r="CNG981" s="328"/>
      <c r="CNH981" s="328"/>
      <c r="CNI981" s="328"/>
      <c r="CNJ981" s="328"/>
      <c r="CNK981" s="328"/>
      <c r="CNL981" s="328"/>
      <c r="CNM981" s="328"/>
      <c r="CNN981" s="328"/>
      <c r="CNO981" s="328"/>
      <c r="CNP981" s="328"/>
      <c r="CNQ981" s="328"/>
      <c r="CNR981" s="328"/>
      <c r="CNS981" s="328"/>
      <c r="CNT981" s="328"/>
      <c r="CNU981" s="328"/>
      <c r="CNV981" s="328"/>
      <c r="CNW981" s="328"/>
      <c r="CNX981" s="328"/>
      <c r="CNY981" s="328"/>
      <c r="CNZ981" s="328"/>
      <c r="COA981" s="328"/>
      <c r="COB981" s="328"/>
      <c r="COC981" s="328"/>
      <c r="COD981" s="328"/>
      <c r="COE981" s="328"/>
      <c r="COF981" s="328"/>
      <c r="COG981" s="328"/>
      <c r="COH981" s="328"/>
      <c r="COI981" s="328"/>
      <c r="COJ981" s="328"/>
      <c r="COK981" s="328"/>
      <c r="COL981" s="328"/>
      <c r="COM981" s="328"/>
      <c r="CON981" s="328"/>
      <c r="COO981" s="328"/>
      <c r="COP981" s="328"/>
      <c r="COQ981" s="328"/>
      <c r="COR981" s="328"/>
      <c r="COS981" s="328"/>
      <c r="COT981" s="328"/>
      <c r="COU981" s="328"/>
      <c r="COV981" s="328"/>
      <c r="COW981" s="328"/>
      <c r="COX981" s="328"/>
      <c r="COY981" s="328"/>
      <c r="COZ981" s="328"/>
      <c r="CPA981" s="328"/>
      <c r="CPB981" s="328"/>
      <c r="CPC981" s="328"/>
      <c r="CPD981" s="348"/>
      <c r="CPE981" s="156"/>
      <c r="CPF981" s="156"/>
      <c r="CPG981" s="166"/>
      <c r="CPH981" s="390"/>
      <c r="CPI981" s="392"/>
      <c r="CPJ981" s="392"/>
      <c r="CPK981" s="392"/>
      <c r="CPL981" s="392"/>
      <c r="CPM981" s="392"/>
      <c r="CPN981" s="392"/>
      <c r="CPO981" s="392"/>
      <c r="CPP981" s="392"/>
      <c r="CPQ981" s="392"/>
      <c r="CPR981" s="392"/>
      <c r="CPS981" s="392"/>
      <c r="CPT981" s="392"/>
      <c r="CPU981" s="392"/>
      <c r="CPV981" s="392"/>
      <c r="CPW981" s="392"/>
      <c r="CPX981" s="392"/>
      <c r="CPY981" s="328"/>
      <c r="CPZ981" s="328"/>
      <c r="CQA981" s="328"/>
      <c r="CQB981" s="328"/>
      <c r="CQC981" s="328"/>
      <c r="CQD981" s="328"/>
      <c r="CQE981" s="328"/>
      <c r="CQF981" s="328"/>
      <c r="CQG981" s="328"/>
      <c r="CQH981" s="328"/>
      <c r="CQI981" s="328"/>
      <c r="CQJ981" s="328"/>
      <c r="CQK981" s="328"/>
      <c r="CQL981" s="328"/>
      <c r="CQM981" s="328"/>
      <c r="CQN981" s="328"/>
      <c r="CQO981" s="328"/>
      <c r="CQP981" s="328"/>
      <c r="CQQ981" s="328"/>
      <c r="CQR981" s="328"/>
      <c r="CQS981" s="328"/>
      <c r="CQT981" s="328"/>
      <c r="CQU981" s="328"/>
      <c r="CQV981" s="328"/>
      <c r="CQW981" s="328"/>
      <c r="CQX981" s="328"/>
      <c r="CQY981" s="328"/>
      <c r="CQZ981" s="328"/>
      <c r="CRA981" s="328"/>
      <c r="CRB981" s="328"/>
      <c r="CRC981" s="328"/>
      <c r="CRD981" s="328"/>
      <c r="CRE981" s="328"/>
      <c r="CRF981" s="328"/>
      <c r="CRG981" s="328"/>
      <c r="CRH981" s="328"/>
      <c r="CRI981" s="328"/>
      <c r="CRJ981" s="328"/>
      <c r="CRK981" s="328"/>
      <c r="CRL981" s="328"/>
      <c r="CRM981" s="328"/>
      <c r="CRN981" s="328"/>
      <c r="CRO981" s="328"/>
      <c r="CRP981" s="328"/>
      <c r="CRQ981" s="328"/>
      <c r="CRR981" s="328"/>
      <c r="CRS981" s="328"/>
      <c r="CRT981" s="328"/>
      <c r="CRU981" s="328"/>
      <c r="CRV981" s="328"/>
      <c r="CRW981" s="328"/>
      <c r="CRX981" s="328"/>
      <c r="CRY981" s="328"/>
      <c r="CRZ981" s="328"/>
      <c r="CSA981" s="328"/>
      <c r="CSB981" s="328"/>
      <c r="CSC981" s="328"/>
      <c r="CSD981" s="328"/>
      <c r="CSE981" s="328"/>
      <c r="CSF981" s="328"/>
      <c r="CSG981" s="328"/>
      <c r="CSH981" s="328"/>
      <c r="CSI981" s="328"/>
      <c r="CSJ981" s="328"/>
      <c r="CSK981" s="328"/>
      <c r="CSL981" s="328"/>
      <c r="CSM981" s="328"/>
      <c r="CSN981" s="328"/>
      <c r="CSO981" s="328"/>
      <c r="CSP981" s="328"/>
      <c r="CSQ981" s="328"/>
      <c r="CSR981" s="328"/>
      <c r="CSS981" s="328"/>
      <c r="CST981" s="328"/>
      <c r="CSU981" s="328"/>
      <c r="CSV981" s="328"/>
      <c r="CSW981" s="328"/>
      <c r="CSX981" s="328"/>
      <c r="CSY981" s="328"/>
      <c r="CSZ981" s="328"/>
      <c r="CTA981" s="328"/>
      <c r="CTB981" s="328"/>
      <c r="CTC981" s="328"/>
      <c r="CTD981" s="328"/>
      <c r="CTE981" s="328"/>
      <c r="CTF981" s="328"/>
      <c r="CTG981" s="328"/>
      <c r="CTH981" s="328"/>
      <c r="CTI981" s="328"/>
      <c r="CTJ981" s="328"/>
      <c r="CTK981" s="328"/>
      <c r="CTL981" s="328"/>
      <c r="CTM981" s="328"/>
      <c r="CTN981" s="328"/>
      <c r="CTO981" s="328"/>
      <c r="CTP981" s="328"/>
      <c r="CTQ981" s="328"/>
      <c r="CTR981" s="328"/>
      <c r="CTS981" s="328"/>
      <c r="CTT981" s="328"/>
      <c r="CTU981" s="328"/>
      <c r="CTV981" s="328"/>
      <c r="CTW981" s="328"/>
      <c r="CTX981" s="328"/>
      <c r="CTY981" s="328"/>
      <c r="CTZ981" s="328"/>
      <c r="CUA981" s="328"/>
      <c r="CUB981" s="328"/>
      <c r="CUC981" s="328"/>
      <c r="CUD981" s="328"/>
      <c r="CUE981" s="328"/>
      <c r="CUF981" s="328"/>
      <c r="CUG981" s="328"/>
      <c r="CUH981" s="328"/>
      <c r="CUI981" s="328"/>
      <c r="CUJ981" s="328"/>
      <c r="CUK981" s="328"/>
      <c r="CUL981" s="328"/>
      <c r="CUM981" s="328"/>
      <c r="CUN981" s="328"/>
      <c r="CUO981" s="328"/>
      <c r="CUP981" s="328"/>
      <c r="CUQ981" s="328"/>
      <c r="CUR981" s="328"/>
      <c r="CUS981" s="328"/>
      <c r="CUT981" s="328"/>
      <c r="CUU981" s="328"/>
      <c r="CUV981" s="328"/>
      <c r="CUW981" s="328"/>
      <c r="CUX981" s="328"/>
      <c r="CUY981" s="328"/>
      <c r="CUZ981" s="328"/>
      <c r="CVA981" s="328"/>
      <c r="CVB981" s="328"/>
      <c r="CVC981" s="328"/>
      <c r="CVD981" s="328"/>
      <c r="CVE981" s="328"/>
      <c r="CVF981" s="328"/>
      <c r="CVG981" s="328"/>
      <c r="CVH981" s="328"/>
      <c r="CVI981" s="328"/>
      <c r="CVJ981" s="328"/>
      <c r="CVK981" s="328"/>
      <c r="CVL981" s="328"/>
      <c r="CVM981" s="328"/>
      <c r="CVN981" s="328"/>
      <c r="CVO981" s="328"/>
      <c r="CVP981" s="328"/>
      <c r="CVQ981" s="328"/>
      <c r="CVR981" s="328"/>
      <c r="CVS981" s="328"/>
      <c r="CVT981" s="328"/>
      <c r="CVU981" s="328"/>
      <c r="CVV981" s="328"/>
      <c r="CVW981" s="328"/>
      <c r="CVX981" s="328"/>
      <c r="CVY981" s="328"/>
      <c r="CVZ981" s="328"/>
      <c r="CWA981" s="328"/>
      <c r="CWB981" s="328"/>
      <c r="CWC981" s="328"/>
      <c r="CWD981" s="328"/>
      <c r="CWE981" s="328"/>
      <c r="CWF981" s="328"/>
      <c r="CWG981" s="328"/>
      <c r="CWH981" s="328"/>
      <c r="CWI981" s="328"/>
      <c r="CWJ981" s="328"/>
      <c r="CWK981" s="328"/>
      <c r="CWL981" s="328"/>
      <c r="CWM981" s="328"/>
      <c r="CWN981" s="328"/>
      <c r="CWO981" s="328"/>
      <c r="CWP981" s="328"/>
      <c r="CWQ981" s="328"/>
      <c r="CWR981" s="328"/>
      <c r="CWS981" s="328"/>
      <c r="CWT981" s="328"/>
      <c r="CWU981" s="328"/>
      <c r="CWV981" s="328"/>
      <c r="CWW981" s="328"/>
      <c r="CWX981" s="328"/>
      <c r="CWY981" s="328"/>
      <c r="CWZ981" s="328"/>
      <c r="CXA981" s="328"/>
      <c r="CXB981" s="328"/>
      <c r="CXC981" s="328"/>
      <c r="CXD981" s="328"/>
      <c r="CXE981" s="328"/>
      <c r="CXF981" s="328"/>
      <c r="CXG981" s="328"/>
      <c r="CXH981" s="328"/>
      <c r="CXI981" s="328"/>
      <c r="CXJ981" s="328"/>
      <c r="CXK981" s="328"/>
      <c r="CXL981" s="328"/>
      <c r="CXM981" s="328"/>
      <c r="CXN981" s="328"/>
      <c r="CXO981" s="328"/>
      <c r="CXP981" s="328"/>
      <c r="CXQ981" s="328"/>
      <c r="CXR981" s="328"/>
      <c r="CXS981" s="328"/>
      <c r="CXT981" s="328"/>
      <c r="CXU981" s="328"/>
      <c r="CXV981" s="328"/>
      <c r="CXW981" s="328"/>
      <c r="CXX981" s="328"/>
      <c r="CXY981" s="328"/>
      <c r="CXZ981" s="328"/>
      <c r="CYA981" s="328"/>
      <c r="CYB981" s="328"/>
      <c r="CYC981" s="328"/>
      <c r="CYD981" s="328"/>
      <c r="CYE981" s="328"/>
      <c r="CYF981" s="328"/>
      <c r="CYG981" s="328"/>
      <c r="CYH981" s="328"/>
      <c r="CYI981" s="328"/>
      <c r="CYJ981" s="328"/>
      <c r="CYK981" s="328"/>
      <c r="CYL981" s="328"/>
      <c r="CYM981" s="328"/>
      <c r="CYN981" s="328"/>
      <c r="CYO981" s="328"/>
      <c r="CYP981" s="328"/>
      <c r="CYQ981" s="328"/>
      <c r="CYR981" s="328"/>
      <c r="CYS981" s="328"/>
      <c r="CYT981" s="328"/>
      <c r="CYU981" s="328"/>
      <c r="CYV981" s="328"/>
      <c r="CYW981" s="328"/>
      <c r="CYX981" s="328"/>
      <c r="CYY981" s="328"/>
      <c r="CYZ981" s="328"/>
      <c r="CZA981" s="328"/>
      <c r="CZB981" s="328"/>
      <c r="CZC981" s="328"/>
      <c r="CZD981" s="328"/>
      <c r="CZE981" s="328"/>
      <c r="CZF981" s="328"/>
      <c r="CZG981" s="328"/>
      <c r="CZH981" s="328"/>
      <c r="CZI981" s="328"/>
      <c r="CZJ981" s="328"/>
      <c r="CZK981" s="328"/>
      <c r="CZL981" s="328"/>
      <c r="CZM981" s="328"/>
      <c r="CZN981" s="328"/>
      <c r="CZO981" s="328"/>
      <c r="CZP981" s="328"/>
      <c r="CZQ981" s="328"/>
      <c r="CZR981" s="328"/>
      <c r="CZS981" s="328"/>
      <c r="CZT981" s="328"/>
      <c r="CZU981" s="328"/>
      <c r="CZV981" s="328"/>
      <c r="CZW981" s="328"/>
      <c r="CZX981" s="328"/>
      <c r="CZY981" s="328"/>
      <c r="CZZ981" s="328"/>
      <c r="DAA981" s="328"/>
      <c r="DAB981" s="328"/>
      <c r="DAC981" s="328"/>
      <c r="DAD981" s="328"/>
      <c r="DAE981" s="328"/>
      <c r="DAF981" s="328"/>
      <c r="DAG981" s="328"/>
      <c r="DAH981" s="328"/>
      <c r="DAI981" s="328"/>
      <c r="DAJ981" s="328"/>
      <c r="DAK981" s="328"/>
      <c r="DAL981" s="328"/>
      <c r="DAM981" s="328"/>
      <c r="DAN981" s="328"/>
      <c r="DAO981" s="328"/>
      <c r="DAP981" s="328"/>
      <c r="DAQ981" s="328"/>
      <c r="DAR981" s="328"/>
      <c r="DAS981" s="328"/>
      <c r="DAT981" s="328"/>
      <c r="DAU981" s="328"/>
      <c r="DAV981" s="328"/>
      <c r="DAW981" s="328"/>
      <c r="DAX981" s="328"/>
      <c r="DAY981" s="328"/>
      <c r="DAZ981" s="328"/>
      <c r="DBA981" s="328"/>
      <c r="DBB981" s="328"/>
      <c r="DBC981" s="328"/>
      <c r="DBD981" s="328"/>
      <c r="DBE981" s="328"/>
      <c r="DBF981" s="328"/>
      <c r="DBG981" s="328"/>
      <c r="DBH981" s="328"/>
      <c r="DBI981" s="328"/>
      <c r="DBJ981" s="328"/>
      <c r="DBK981" s="328"/>
      <c r="DBL981" s="328"/>
      <c r="DBM981" s="328"/>
      <c r="DBN981" s="328"/>
      <c r="DBO981" s="328"/>
      <c r="DBP981" s="328"/>
      <c r="DBQ981" s="328"/>
      <c r="DBR981" s="328"/>
      <c r="DBS981" s="328"/>
      <c r="DBT981" s="328"/>
      <c r="DBU981" s="328"/>
      <c r="DBV981" s="328"/>
      <c r="DBW981" s="328"/>
      <c r="DBX981" s="328"/>
      <c r="DBY981" s="328"/>
      <c r="DBZ981" s="328"/>
      <c r="DCA981" s="328"/>
      <c r="DCB981" s="328"/>
      <c r="DCC981" s="328"/>
      <c r="DCD981" s="328"/>
      <c r="DCE981" s="328"/>
      <c r="DCF981" s="328"/>
      <c r="DCG981" s="328"/>
      <c r="DCH981" s="328"/>
      <c r="DCI981" s="328"/>
      <c r="DCJ981" s="328"/>
      <c r="DCK981" s="328"/>
      <c r="DCL981" s="328"/>
      <c r="DCM981" s="328"/>
      <c r="DCN981" s="328"/>
      <c r="DCO981" s="328"/>
      <c r="DCP981" s="328"/>
      <c r="DCQ981" s="328"/>
      <c r="DCR981" s="328"/>
      <c r="DCS981" s="328"/>
      <c r="DCT981" s="328"/>
      <c r="DCU981" s="328"/>
      <c r="DCV981" s="328"/>
      <c r="DCW981" s="328"/>
      <c r="DCX981" s="328"/>
      <c r="DCY981" s="328"/>
      <c r="DCZ981" s="328"/>
      <c r="DDA981" s="328"/>
      <c r="DDB981" s="328"/>
      <c r="DDC981" s="328"/>
      <c r="DDD981" s="328"/>
      <c r="DDE981" s="328"/>
      <c r="DDF981" s="328"/>
      <c r="DDG981" s="328"/>
      <c r="DDH981" s="328"/>
      <c r="DDI981" s="328"/>
      <c r="DDJ981" s="328"/>
      <c r="DDK981" s="328"/>
      <c r="DDL981" s="328"/>
      <c r="DDM981" s="328"/>
      <c r="DDN981" s="328"/>
      <c r="DDO981" s="328"/>
      <c r="DDP981" s="328"/>
      <c r="DDQ981" s="328"/>
      <c r="DDR981" s="328"/>
      <c r="DDS981" s="328"/>
      <c r="DDT981" s="328"/>
      <c r="DDU981" s="328"/>
      <c r="DDV981" s="328"/>
      <c r="DDW981" s="328"/>
      <c r="DDX981" s="328"/>
      <c r="DDY981" s="328"/>
      <c r="DDZ981" s="328"/>
      <c r="DEA981" s="328"/>
      <c r="DEB981" s="328"/>
      <c r="DEC981" s="328"/>
      <c r="DED981" s="328"/>
      <c r="DEE981" s="328"/>
      <c r="DEF981" s="328"/>
      <c r="DEG981" s="328"/>
      <c r="DEH981" s="328"/>
      <c r="DEI981" s="328"/>
      <c r="DEJ981" s="328"/>
      <c r="DEK981" s="328"/>
      <c r="DEL981" s="328"/>
      <c r="DEM981" s="328"/>
      <c r="DEN981" s="328"/>
      <c r="DEO981" s="328"/>
      <c r="DEP981" s="328"/>
      <c r="DEQ981" s="328"/>
      <c r="DER981" s="328"/>
      <c r="DES981" s="328"/>
      <c r="DET981" s="328"/>
      <c r="DEU981" s="328"/>
      <c r="DEV981" s="328"/>
      <c r="DEW981" s="328"/>
      <c r="DEX981" s="328"/>
      <c r="DEY981" s="328"/>
      <c r="DEZ981" s="328"/>
      <c r="DFA981" s="328"/>
      <c r="DFB981" s="328"/>
      <c r="DFC981" s="328"/>
      <c r="DFD981" s="328"/>
      <c r="DFE981" s="328"/>
      <c r="DFF981" s="328"/>
      <c r="DFG981" s="328"/>
      <c r="DFH981" s="328"/>
      <c r="DFI981" s="328"/>
      <c r="DFJ981" s="328"/>
      <c r="DFK981" s="328"/>
      <c r="DFL981" s="328"/>
      <c r="DFM981" s="328"/>
      <c r="DFN981" s="328"/>
      <c r="DFO981" s="328"/>
      <c r="DFP981" s="328"/>
      <c r="DFQ981" s="328"/>
      <c r="DFR981" s="328"/>
      <c r="DFS981" s="328"/>
      <c r="DFT981" s="328"/>
      <c r="DFU981" s="328"/>
      <c r="DFV981" s="328"/>
      <c r="DFW981" s="328"/>
      <c r="DFX981" s="328"/>
      <c r="DFY981" s="328"/>
      <c r="DFZ981" s="328"/>
      <c r="DGA981" s="328"/>
      <c r="DGB981" s="328"/>
      <c r="DGC981" s="328"/>
      <c r="DGD981" s="328"/>
      <c r="DGE981" s="328"/>
      <c r="DGF981" s="328"/>
      <c r="DGG981" s="328"/>
      <c r="DGH981" s="328"/>
      <c r="DGI981" s="328"/>
      <c r="DGJ981" s="328"/>
      <c r="DGK981" s="328"/>
      <c r="DGL981" s="328"/>
      <c r="DGM981" s="328"/>
      <c r="DGN981" s="328"/>
      <c r="DGO981" s="328"/>
      <c r="DGP981" s="328"/>
      <c r="DGQ981" s="328"/>
      <c r="DGR981" s="328"/>
      <c r="DGS981" s="328"/>
      <c r="DGT981" s="328"/>
      <c r="DGU981" s="328"/>
      <c r="DGV981" s="328"/>
      <c r="DGW981" s="328"/>
      <c r="DGX981" s="328"/>
      <c r="DGY981" s="328"/>
      <c r="DGZ981" s="328"/>
      <c r="DHA981" s="328"/>
      <c r="DHB981" s="328"/>
      <c r="DHC981" s="328"/>
      <c r="DHD981" s="328"/>
      <c r="DHE981" s="328"/>
      <c r="DHF981" s="328"/>
      <c r="DHG981" s="328"/>
      <c r="DHH981" s="328"/>
      <c r="DHI981" s="328"/>
      <c r="DHJ981" s="328"/>
      <c r="DHK981" s="328"/>
      <c r="DHL981" s="328"/>
      <c r="DHM981" s="328"/>
      <c r="DHN981" s="328"/>
      <c r="DHO981" s="328"/>
      <c r="DHP981" s="328"/>
      <c r="DHQ981" s="328"/>
      <c r="DHR981" s="328"/>
      <c r="DHS981" s="328"/>
      <c r="DHT981" s="328"/>
      <c r="DHU981" s="328"/>
      <c r="DHV981" s="328"/>
      <c r="DHW981" s="328"/>
      <c r="DHX981" s="328"/>
      <c r="DHY981" s="328"/>
      <c r="DHZ981" s="328"/>
      <c r="DIA981" s="328"/>
      <c r="DIB981" s="328"/>
      <c r="DIC981" s="328"/>
      <c r="DID981" s="328"/>
      <c r="DIE981" s="328"/>
      <c r="DIF981" s="328"/>
      <c r="DIG981" s="328"/>
      <c r="DIH981" s="328"/>
      <c r="DII981" s="328"/>
      <c r="DIJ981" s="328"/>
      <c r="DIK981" s="328"/>
      <c r="DIL981" s="328"/>
      <c r="DIM981" s="328"/>
      <c r="DIN981" s="328"/>
      <c r="DIO981" s="328"/>
      <c r="DIP981" s="328"/>
      <c r="DIQ981" s="328"/>
      <c r="DIR981" s="328"/>
      <c r="DIS981" s="328"/>
      <c r="DIT981" s="328"/>
      <c r="DIU981" s="328"/>
      <c r="DIV981" s="328"/>
      <c r="DIW981" s="328"/>
      <c r="DIX981" s="328"/>
      <c r="DIY981" s="328"/>
      <c r="DIZ981" s="328"/>
      <c r="DJA981" s="328"/>
      <c r="DJB981" s="328"/>
      <c r="DJC981" s="328"/>
      <c r="DJD981" s="328"/>
      <c r="DJE981" s="328"/>
      <c r="DJF981" s="328"/>
      <c r="DJG981" s="348"/>
      <c r="DJH981" s="156"/>
      <c r="DJI981" s="156"/>
      <c r="DJJ981" s="156"/>
      <c r="DJK981" s="301"/>
      <c r="DJL981" s="437"/>
      <c r="DJM981" s="437"/>
      <c r="DJN981" s="157"/>
      <c r="DJO981" s="157"/>
      <c r="DJP981" s="157"/>
      <c r="DJQ981" s="156"/>
      <c r="DJR981" s="156"/>
      <c r="DJS981" s="156"/>
      <c r="DJT981" s="156"/>
      <c r="DJU981" s="156"/>
      <c r="DJV981" s="156"/>
      <c r="DJW981" s="156"/>
      <c r="DJX981" s="156"/>
      <c r="DJY981" s="156"/>
      <c r="DJZ981" s="157"/>
      <c r="DKA981" s="156"/>
      <c r="DKB981" s="328"/>
      <c r="DKC981" s="328"/>
      <c r="DKD981" s="328"/>
      <c r="DKE981" s="328"/>
      <c r="DKF981" s="328"/>
      <c r="DKG981" s="328"/>
      <c r="DKH981" s="328"/>
      <c r="DKI981" s="328"/>
      <c r="DKJ981" s="328"/>
      <c r="DKK981" s="328"/>
      <c r="DKL981" s="328"/>
      <c r="DKM981" s="328"/>
      <c r="DKN981" s="328"/>
      <c r="DKO981" s="328"/>
      <c r="DKP981" s="328"/>
      <c r="DKQ981" s="328"/>
      <c r="DKR981" s="328"/>
      <c r="DKS981" s="328"/>
      <c r="DKT981" s="328"/>
      <c r="DKU981" s="328"/>
      <c r="DKV981" s="328"/>
      <c r="DKW981" s="328"/>
      <c r="DKX981" s="328"/>
      <c r="DKY981" s="328"/>
      <c r="DKZ981" s="328"/>
      <c r="DLA981" s="328"/>
      <c r="DLB981" s="328"/>
      <c r="DLC981" s="328"/>
      <c r="DLD981" s="328"/>
      <c r="DLE981" s="328"/>
      <c r="DLF981" s="328"/>
      <c r="DLG981" s="328"/>
      <c r="DLH981" s="328"/>
      <c r="DLI981" s="328"/>
      <c r="DLJ981" s="328"/>
      <c r="DLK981" s="328"/>
      <c r="DLL981" s="328"/>
      <c r="DLM981" s="328"/>
      <c r="DLN981" s="328"/>
      <c r="DLO981" s="328"/>
      <c r="DLP981" s="328"/>
      <c r="DLQ981" s="328"/>
      <c r="DLR981" s="328"/>
      <c r="DLS981" s="328"/>
      <c r="DLT981" s="328"/>
      <c r="DLU981" s="328"/>
      <c r="DLV981" s="328"/>
      <c r="DLW981" s="328"/>
      <c r="DLX981" s="328"/>
      <c r="DLY981" s="328"/>
      <c r="DLZ981" s="328"/>
      <c r="DMA981" s="328"/>
      <c r="DMB981" s="328"/>
      <c r="DMC981" s="328"/>
      <c r="DMD981" s="328"/>
      <c r="DME981" s="328"/>
      <c r="DMF981" s="328"/>
      <c r="DMG981" s="328"/>
      <c r="DMH981" s="328"/>
      <c r="DMI981" s="328"/>
      <c r="DMJ981" s="328"/>
      <c r="DMK981" s="328"/>
      <c r="DML981" s="328"/>
      <c r="DMM981" s="328"/>
      <c r="DMN981" s="328"/>
      <c r="DMO981" s="328"/>
      <c r="DMP981" s="328"/>
      <c r="DMQ981" s="328"/>
      <c r="DMR981" s="328"/>
      <c r="DMS981" s="328"/>
      <c r="DMT981" s="328"/>
      <c r="DMU981" s="328"/>
      <c r="DMV981" s="328"/>
      <c r="DMW981" s="328"/>
      <c r="DMX981" s="328"/>
      <c r="DMY981" s="328"/>
      <c r="DMZ981" s="328"/>
      <c r="DNA981" s="328"/>
      <c r="DNB981" s="328"/>
      <c r="DNC981" s="328"/>
      <c r="DND981" s="328"/>
      <c r="DNE981" s="328"/>
      <c r="DNF981" s="328"/>
      <c r="DNG981" s="328"/>
      <c r="DNH981" s="328"/>
      <c r="DNI981" s="328"/>
      <c r="DNJ981" s="328"/>
      <c r="DNK981" s="328"/>
      <c r="DNL981" s="328"/>
      <c r="DNM981" s="328"/>
      <c r="DNN981" s="328"/>
      <c r="DNO981" s="328"/>
      <c r="DNP981" s="328"/>
      <c r="DNQ981" s="328"/>
      <c r="DNR981" s="328"/>
      <c r="DNS981" s="328"/>
      <c r="DNT981" s="328"/>
      <c r="DNU981" s="328"/>
      <c r="DNV981" s="328"/>
      <c r="DNW981" s="328"/>
      <c r="DNX981" s="328"/>
      <c r="DNY981" s="328"/>
      <c r="DNZ981" s="328"/>
      <c r="DOA981" s="328"/>
      <c r="DOB981" s="328"/>
      <c r="DOC981" s="328"/>
      <c r="DOD981" s="328"/>
      <c r="DOE981" s="328"/>
      <c r="DOF981" s="328"/>
      <c r="DOG981" s="328"/>
      <c r="DOH981" s="328"/>
      <c r="DOI981" s="328"/>
      <c r="DOJ981" s="328"/>
      <c r="DOK981" s="328"/>
      <c r="DOL981" s="328"/>
      <c r="DOM981" s="328"/>
      <c r="DON981" s="328"/>
      <c r="DOO981" s="328"/>
      <c r="DOP981" s="328"/>
      <c r="DOQ981" s="328"/>
      <c r="DOR981" s="328"/>
      <c r="DOS981" s="328"/>
      <c r="DOT981" s="328"/>
      <c r="DOU981" s="328"/>
      <c r="DOV981" s="328"/>
      <c r="DOW981" s="328"/>
      <c r="DOX981" s="328"/>
      <c r="DOY981" s="328"/>
      <c r="DOZ981" s="328"/>
      <c r="DPA981" s="328"/>
      <c r="DPB981" s="328"/>
      <c r="DPC981" s="328"/>
      <c r="DPD981" s="328"/>
      <c r="DPE981" s="328"/>
      <c r="DPF981" s="328"/>
      <c r="DPG981" s="328"/>
      <c r="DPH981" s="328"/>
      <c r="DPI981" s="328"/>
      <c r="DPJ981" s="328"/>
      <c r="DPK981" s="328"/>
      <c r="DPL981" s="328"/>
      <c r="DPM981" s="328"/>
      <c r="DPN981" s="328"/>
      <c r="DPO981" s="328"/>
      <c r="DPP981" s="328"/>
      <c r="DPQ981" s="328"/>
      <c r="DPR981" s="328"/>
      <c r="DPS981" s="328"/>
      <c r="DPT981" s="328"/>
      <c r="DPU981" s="328"/>
      <c r="DPV981" s="328"/>
      <c r="DPW981" s="328"/>
      <c r="DPX981" s="328"/>
      <c r="DPY981" s="328"/>
      <c r="DPZ981" s="328"/>
      <c r="DQA981" s="328"/>
      <c r="DQB981" s="328"/>
      <c r="DQC981" s="328"/>
      <c r="DQD981" s="328"/>
      <c r="DQE981" s="328"/>
      <c r="DQF981" s="328"/>
      <c r="DQG981" s="328"/>
      <c r="DQH981" s="328"/>
      <c r="DQI981" s="328"/>
      <c r="DQJ981" s="328"/>
      <c r="DQK981" s="328"/>
      <c r="DQL981" s="328"/>
      <c r="DQM981" s="328"/>
      <c r="DQN981" s="328"/>
      <c r="DQO981" s="328"/>
      <c r="DQP981" s="328"/>
      <c r="DQQ981" s="328"/>
      <c r="DQR981" s="328"/>
      <c r="DQS981" s="328"/>
      <c r="DQT981" s="328"/>
      <c r="DQU981" s="328"/>
      <c r="DQV981" s="328"/>
      <c r="DQW981" s="328"/>
      <c r="DQX981" s="328"/>
      <c r="DQY981" s="328"/>
      <c r="DQZ981" s="328"/>
      <c r="DRA981" s="328"/>
      <c r="DRB981" s="328"/>
      <c r="DRC981" s="328"/>
      <c r="DRD981" s="328"/>
      <c r="DRE981" s="328"/>
      <c r="DRF981" s="328"/>
      <c r="DRG981" s="328"/>
      <c r="DRH981" s="328"/>
      <c r="DRI981" s="328"/>
      <c r="DRJ981" s="328"/>
      <c r="DRK981" s="328"/>
      <c r="DRL981" s="328"/>
      <c r="DRM981" s="328"/>
      <c r="DRN981" s="328"/>
      <c r="DRO981" s="328"/>
      <c r="DRP981" s="328"/>
      <c r="DRQ981" s="328"/>
      <c r="DRR981" s="328"/>
      <c r="DRS981" s="328"/>
      <c r="DRT981" s="328"/>
      <c r="DRU981" s="328"/>
      <c r="DRV981" s="328"/>
      <c r="DRW981" s="328"/>
      <c r="DRX981" s="328"/>
      <c r="DRY981" s="328"/>
      <c r="DRZ981" s="328"/>
      <c r="DSA981" s="328"/>
      <c r="DSB981" s="328"/>
      <c r="DSC981" s="328"/>
      <c r="DSD981" s="328"/>
      <c r="DSE981" s="328"/>
      <c r="DSF981" s="328"/>
      <c r="DSG981" s="328"/>
      <c r="DSH981" s="328"/>
      <c r="DSI981" s="328"/>
      <c r="DSJ981" s="328"/>
      <c r="DSK981" s="328"/>
      <c r="DSL981" s="328"/>
      <c r="DSM981" s="328"/>
      <c r="DSN981" s="328"/>
      <c r="DSO981" s="328"/>
      <c r="DSP981" s="328"/>
      <c r="DSQ981" s="328"/>
      <c r="DSR981" s="328"/>
      <c r="DSS981" s="328"/>
      <c r="DST981" s="328"/>
      <c r="DSU981" s="328"/>
      <c r="DSV981" s="328"/>
      <c r="DSW981" s="328"/>
      <c r="DSX981" s="328"/>
      <c r="DSY981" s="328"/>
      <c r="DSZ981" s="328"/>
      <c r="DTA981" s="328"/>
      <c r="DTB981" s="328"/>
      <c r="DTC981" s="328"/>
      <c r="DTD981" s="328"/>
      <c r="DTE981" s="328"/>
      <c r="DTF981" s="328"/>
      <c r="DTG981" s="328"/>
      <c r="DTH981" s="328"/>
      <c r="DTI981" s="328"/>
      <c r="DTJ981" s="328"/>
      <c r="DTK981" s="328"/>
      <c r="DTL981" s="328"/>
      <c r="DTM981" s="328"/>
      <c r="DTN981" s="328"/>
      <c r="DTO981" s="328"/>
      <c r="DTP981" s="328"/>
      <c r="DTQ981" s="328"/>
      <c r="DTR981" s="328"/>
      <c r="DTS981" s="328"/>
      <c r="DTT981" s="328"/>
      <c r="DTU981" s="328"/>
      <c r="DTV981" s="328"/>
      <c r="DTW981" s="328"/>
      <c r="DTX981" s="328"/>
      <c r="DTY981" s="328"/>
      <c r="DTZ981" s="328"/>
      <c r="DUA981" s="328"/>
      <c r="DUB981" s="328"/>
      <c r="DUC981" s="328"/>
      <c r="DUD981" s="328"/>
      <c r="DUE981" s="328"/>
      <c r="DUF981" s="328"/>
      <c r="DUG981" s="328"/>
      <c r="DUH981" s="328"/>
      <c r="DUI981" s="328"/>
      <c r="DUJ981" s="328"/>
      <c r="DUK981" s="328"/>
      <c r="DUL981" s="328"/>
      <c r="DUM981" s="328"/>
      <c r="DUN981" s="328"/>
      <c r="DUO981" s="328"/>
      <c r="DUP981" s="328"/>
      <c r="DUQ981" s="328"/>
      <c r="DUR981" s="328"/>
      <c r="DUS981" s="328"/>
      <c r="DUT981" s="328"/>
      <c r="DUU981" s="328"/>
      <c r="DUV981" s="328"/>
      <c r="DUW981" s="328"/>
      <c r="DUX981" s="328"/>
      <c r="DUY981" s="328"/>
      <c r="DUZ981" s="328"/>
      <c r="DVA981" s="328"/>
      <c r="DVB981" s="328"/>
      <c r="DVC981" s="328"/>
      <c r="DVD981" s="328"/>
      <c r="DVE981" s="328"/>
      <c r="DVF981" s="328"/>
      <c r="DVG981" s="328"/>
      <c r="DVH981" s="328"/>
      <c r="DVI981" s="328"/>
      <c r="DVJ981" s="328"/>
      <c r="DVK981" s="328"/>
      <c r="DVL981" s="328"/>
      <c r="DVM981" s="328"/>
      <c r="DVN981" s="328"/>
      <c r="DVO981" s="328"/>
      <c r="DVP981" s="328"/>
      <c r="DVQ981" s="328"/>
      <c r="DVR981" s="328"/>
      <c r="DVS981" s="328"/>
      <c r="DVT981" s="328"/>
      <c r="DVU981" s="328"/>
      <c r="DVV981" s="328"/>
      <c r="DVW981" s="328"/>
      <c r="DVX981" s="328"/>
      <c r="DVY981" s="328"/>
      <c r="DVZ981" s="328"/>
      <c r="DWA981" s="328"/>
      <c r="DWB981" s="328"/>
      <c r="DWC981" s="328"/>
      <c r="DWD981" s="328"/>
      <c r="DWE981" s="328"/>
      <c r="DWF981" s="328"/>
      <c r="DWG981" s="328"/>
      <c r="DWH981" s="328"/>
      <c r="DWI981" s="328"/>
      <c r="DWJ981" s="328"/>
      <c r="DWK981" s="328"/>
      <c r="DWL981" s="328"/>
      <c r="DWM981" s="328"/>
      <c r="DWN981" s="328"/>
      <c r="DWO981" s="328"/>
      <c r="DWP981" s="328"/>
      <c r="DWQ981" s="328"/>
      <c r="DWR981" s="328"/>
      <c r="DWS981" s="328"/>
      <c r="DWT981" s="328"/>
      <c r="DWU981" s="328"/>
      <c r="DWV981" s="328"/>
      <c r="DWW981" s="328"/>
      <c r="DWX981" s="328"/>
      <c r="DWY981" s="328"/>
      <c r="DWZ981" s="328"/>
      <c r="DXA981" s="328"/>
      <c r="DXB981" s="328"/>
      <c r="DXC981" s="328"/>
      <c r="DXD981" s="328"/>
      <c r="DXE981" s="328"/>
      <c r="DXF981" s="328"/>
      <c r="DXG981" s="328"/>
      <c r="DXH981" s="328"/>
      <c r="DXI981" s="328"/>
      <c r="DXJ981" s="328"/>
      <c r="DXK981" s="328"/>
      <c r="DXL981" s="328"/>
      <c r="DXM981" s="328"/>
      <c r="DXN981" s="328"/>
      <c r="DXO981" s="328"/>
      <c r="DXP981" s="328"/>
      <c r="DXQ981" s="328"/>
      <c r="DXR981" s="328"/>
      <c r="DXS981" s="328"/>
      <c r="DXT981" s="328"/>
      <c r="DXU981" s="328"/>
      <c r="DXV981" s="328"/>
      <c r="DXW981" s="328"/>
      <c r="DXX981" s="328"/>
      <c r="DXY981" s="328"/>
      <c r="DXZ981" s="328"/>
      <c r="DYA981" s="328"/>
      <c r="DYB981" s="328"/>
      <c r="DYC981" s="328"/>
      <c r="DYD981" s="328"/>
      <c r="DYE981" s="328"/>
      <c r="DYF981" s="328"/>
      <c r="DYG981" s="328"/>
      <c r="DYH981" s="328"/>
      <c r="DYI981" s="328"/>
      <c r="DYJ981" s="328"/>
      <c r="DYK981" s="328"/>
      <c r="DYL981" s="328"/>
      <c r="DYM981" s="328"/>
      <c r="DYN981" s="328"/>
      <c r="DYO981" s="328"/>
      <c r="DYP981" s="328"/>
      <c r="DYQ981" s="328"/>
      <c r="DYR981" s="328"/>
      <c r="DYS981" s="328"/>
      <c r="DYT981" s="328"/>
      <c r="DYU981" s="328"/>
      <c r="DYV981" s="328"/>
      <c r="DYW981" s="328"/>
      <c r="DYX981" s="328"/>
      <c r="DYY981" s="328"/>
      <c r="DYZ981" s="328"/>
      <c r="DZA981" s="328"/>
      <c r="DZB981" s="328"/>
      <c r="DZC981" s="328"/>
      <c r="DZD981" s="328"/>
      <c r="DZE981" s="328"/>
      <c r="DZF981" s="328"/>
      <c r="DZG981" s="328"/>
      <c r="DZH981" s="328"/>
      <c r="DZI981" s="328"/>
      <c r="DZJ981" s="328"/>
      <c r="DZK981" s="328"/>
      <c r="DZL981" s="328"/>
      <c r="DZM981" s="328"/>
      <c r="DZN981" s="328"/>
      <c r="DZO981" s="328"/>
      <c r="DZP981" s="328"/>
      <c r="DZQ981" s="328"/>
      <c r="DZR981" s="328"/>
      <c r="DZS981" s="328"/>
      <c r="DZT981" s="328"/>
      <c r="DZU981" s="328"/>
      <c r="DZV981" s="328"/>
      <c r="DZW981" s="328"/>
      <c r="DZX981" s="328"/>
      <c r="DZY981" s="328"/>
      <c r="DZZ981" s="328"/>
      <c r="EAA981" s="328"/>
      <c r="EAB981" s="328"/>
      <c r="EAC981" s="328"/>
      <c r="EAD981" s="328"/>
      <c r="EAE981" s="328"/>
      <c r="EAF981" s="328"/>
      <c r="EAG981" s="328"/>
      <c r="EAH981" s="328"/>
      <c r="EAI981" s="328"/>
      <c r="EAJ981" s="328"/>
      <c r="EAK981" s="328"/>
      <c r="EAL981" s="328"/>
      <c r="EAM981" s="328"/>
      <c r="EAN981" s="328"/>
      <c r="EAO981" s="328"/>
      <c r="EAP981" s="328"/>
      <c r="EAQ981" s="328"/>
      <c r="EAR981" s="328"/>
      <c r="EAS981" s="328"/>
      <c r="EAT981" s="328"/>
      <c r="EAU981" s="328"/>
      <c r="EAV981" s="328"/>
      <c r="EAW981" s="328"/>
      <c r="EAX981" s="328"/>
      <c r="EAY981" s="328"/>
      <c r="EAZ981" s="328"/>
      <c r="EBA981" s="328"/>
      <c r="EBB981" s="328"/>
      <c r="EBC981" s="328"/>
      <c r="EBD981" s="328"/>
      <c r="EBE981" s="328"/>
      <c r="EBF981" s="328"/>
      <c r="EBG981" s="328"/>
      <c r="EBH981" s="328"/>
      <c r="EBI981" s="328"/>
      <c r="EBJ981" s="328"/>
      <c r="EBK981" s="328"/>
      <c r="EBL981" s="328"/>
      <c r="EBM981" s="328"/>
      <c r="EBN981" s="328"/>
      <c r="EBO981" s="328"/>
      <c r="EBP981" s="328"/>
      <c r="EBQ981" s="328"/>
      <c r="EBR981" s="328"/>
      <c r="EBS981" s="328"/>
      <c r="EBT981" s="328"/>
      <c r="EBU981" s="328"/>
      <c r="EBV981" s="328"/>
      <c r="EBW981" s="328"/>
      <c r="EBX981" s="328"/>
      <c r="EBY981" s="328"/>
      <c r="EBZ981" s="328"/>
      <c r="ECA981" s="328"/>
      <c r="ECB981" s="328"/>
      <c r="ECC981" s="328"/>
      <c r="ECD981" s="328"/>
      <c r="ECE981" s="328"/>
      <c r="ECF981" s="328"/>
      <c r="ECG981" s="328"/>
      <c r="ECH981" s="328"/>
      <c r="ECI981" s="328"/>
      <c r="ECJ981" s="328"/>
      <c r="ECK981" s="328"/>
      <c r="ECL981" s="328"/>
      <c r="ECM981" s="328"/>
      <c r="ECN981" s="328"/>
      <c r="ECO981" s="328"/>
      <c r="ECP981" s="328"/>
      <c r="ECQ981" s="328"/>
      <c r="ECR981" s="328"/>
      <c r="ECS981" s="328"/>
      <c r="ECT981" s="328"/>
      <c r="ECU981" s="328"/>
      <c r="ECV981" s="328"/>
      <c r="ECW981" s="328"/>
      <c r="ECX981" s="328"/>
      <c r="ECY981" s="328"/>
      <c r="ECZ981" s="328"/>
      <c r="EDA981" s="328"/>
      <c r="EDB981" s="328"/>
      <c r="EDC981" s="328"/>
      <c r="EDD981" s="328"/>
      <c r="EDE981" s="328"/>
      <c r="EDF981" s="328"/>
      <c r="EDG981" s="328"/>
      <c r="EDH981" s="328"/>
      <c r="EDI981" s="328"/>
      <c r="EDJ981" s="328"/>
      <c r="EDK981" s="328"/>
      <c r="EDL981" s="328"/>
      <c r="EDM981" s="328"/>
      <c r="EDN981" s="328"/>
      <c r="EDO981" s="328"/>
      <c r="EDP981" s="328"/>
      <c r="EDQ981" s="328"/>
      <c r="EDR981" s="328"/>
      <c r="EDS981" s="328"/>
      <c r="EDT981" s="328"/>
      <c r="EDU981" s="328"/>
      <c r="EDV981" s="328"/>
      <c r="EDW981" s="328"/>
      <c r="EDX981" s="328"/>
      <c r="EDY981" s="328"/>
      <c r="EDZ981" s="328"/>
      <c r="EEA981" s="328"/>
      <c r="EEB981" s="328"/>
      <c r="EEC981" s="328"/>
      <c r="EED981" s="328"/>
      <c r="EEE981" s="328"/>
      <c r="EEF981" s="328"/>
      <c r="EEG981" s="328"/>
      <c r="EEH981" s="328"/>
      <c r="EEI981" s="328"/>
      <c r="EEJ981" s="328"/>
      <c r="EEK981" s="328"/>
      <c r="EEL981" s="328"/>
      <c r="EEM981" s="328"/>
      <c r="EEN981" s="328"/>
      <c r="EEO981" s="328"/>
      <c r="EEP981" s="328"/>
      <c r="EEQ981" s="328"/>
      <c r="EER981" s="328"/>
      <c r="EES981" s="328"/>
      <c r="EET981" s="328"/>
      <c r="EEU981" s="328"/>
      <c r="EEV981" s="328"/>
      <c r="EEW981" s="328"/>
      <c r="EEX981" s="328"/>
      <c r="EEY981" s="328"/>
      <c r="EEZ981" s="328"/>
      <c r="EFA981" s="328"/>
      <c r="EFB981" s="328"/>
      <c r="EFC981" s="328"/>
      <c r="EFD981" s="328"/>
      <c r="EFE981" s="328"/>
      <c r="EFF981" s="328"/>
      <c r="EFG981" s="328"/>
      <c r="EFH981" s="328"/>
      <c r="EFI981" s="328"/>
      <c r="EFJ981" s="328"/>
      <c r="EFK981" s="328"/>
      <c r="EFL981" s="328"/>
      <c r="EFM981" s="328"/>
      <c r="EFN981" s="328"/>
      <c r="EFO981" s="328"/>
      <c r="EFP981" s="328"/>
      <c r="EFQ981" s="328"/>
      <c r="EFR981" s="328"/>
      <c r="EFS981" s="328"/>
      <c r="EFT981" s="328"/>
      <c r="EFU981" s="328"/>
      <c r="EFV981" s="328"/>
      <c r="EFW981" s="328"/>
      <c r="EFX981" s="328"/>
      <c r="EFY981" s="328"/>
      <c r="EFZ981" s="328"/>
      <c r="EGA981" s="328"/>
      <c r="EGB981" s="328"/>
      <c r="EGC981" s="328"/>
      <c r="EGD981" s="328"/>
      <c r="EGE981" s="328"/>
      <c r="EGF981" s="328"/>
      <c r="EGG981" s="328"/>
      <c r="EGH981" s="328"/>
      <c r="EGI981" s="328"/>
      <c r="EGJ981" s="328"/>
      <c r="EGK981" s="328"/>
      <c r="EGL981" s="328"/>
      <c r="EGM981" s="328"/>
      <c r="EGN981" s="328"/>
      <c r="EGO981" s="328"/>
      <c r="EGP981" s="328"/>
      <c r="EGQ981" s="328"/>
      <c r="EGR981" s="328"/>
      <c r="EGS981" s="328"/>
      <c r="EGT981" s="328"/>
      <c r="EGU981" s="328"/>
      <c r="EGV981" s="328"/>
      <c r="EGW981" s="328"/>
      <c r="EGX981" s="328"/>
      <c r="EGY981" s="328"/>
      <c r="EGZ981" s="328"/>
      <c r="EHA981" s="328"/>
      <c r="EHB981" s="328"/>
      <c r="EHC981" s="328"/>
      <c r="EHD981" s="328"/>
      <c r="EHE981" s="328"/>
      <c r="EHF981" s="328"/>
      <c r="EHG981" s="328"/>
      <c r="EHH981" s="328"/>
      <c r="EHI981" s="328"/>
      <c r="EHJ981" s="328"/>
      <c r="EHK981" s="328"/>
      <c r="EHL981" s="328"/>
      <c r="EHM981" s="328"/>
      <c r="EHN981" s="328"/>
      <c r="EHO981" s="328"/>
      <c r="EHP981" s="328"/>
      <c r="EHQ981" s="328"/>
      <c r="EHR981" s="328"/>
      <c r="EHS981" s="328"/>
      <c r="EHT981" s="328"/>
      <c r="EHU981" s="328"/>
      <c r="EHV981" s="328"/>
      <c r="EHW981" s="328"/>
      <c r="EHX981" s="328"/>
      <c r="EHY981" s="328"/>
      <c r="EHZ981" s="328"/>
      <c r="EIA981" s="328"/>
      <c r="EIB981" s="328"/>
      <c r="EIC981" s="328"/>
      <c r="EID981" s="328"/>
      <c r="EIE981" s="328"/>
      <c r="EIF981" s="328"/>
      <c r="EIG981" s="328"/>
      <c r="EIH981" s="328"/>
      <c r="EII981" s="328"/>
      <c r="EIJ981" s="328"/>
      <c r="EIK981" s="328"/>
      <c r="EIL981" s="328"/>
      <c r="EIM981" s="328"/>
      <c r="EIN981" s="328"/>
      <c r="EIO981" s="328"/>
      <c r="EIP981" s="328"/>
      <c r="EIQ981" s="328"/>
      <c r="EIR981" s="328"/>
      <c r="EIS981" s="328"/>
      <c r="EIT981" s="328"/>
      <c r="EIU981" s="328"/>
      <c r="EIV981" s="348"/>
      <c r="EIW981" s="156"/>
      <c r="EIX981" s="156"/>
      <c r="EIY981" s="301"/>
      <c r="EIZ981" s="166"/>
      <c r="EJA981" s="497"/>
      <c r="EJB981" s="497"/>
      <c r="EJC981" s="392"/>
      <c r="EJD981" s="392"/>
      <c r="EJE981" s="392"/>
      <c r="EJF981" s="392"/>
      <c r="EJG981" s="392"/>
      <c r="EJH981" s="392"/>
      <c r="EJI981" s="392"/>
      <c r="EJJ981" s="392"/>
      <c r="EJK981" s="392"/>
      <c r="EJL981" s="392"/>
      <c r="EJM981" s="392"/>
      <c r="EJN981" s="392"/>
      <c r="EJO981" s="392"/>
      <c r="EJP981" s="497"/>
      <c r="EJQ981" s="328"/>
      <c r="EJR981" s="328"/>
      <c r="EJS981" s="328"/>
      <c r="EJT981" s="328"/>
      <c r="EJU981" s="328"/>
      <c r="EJV981" s="328"/>
      <c r="EJW981" s="328"/>
      <c r="EJX981" s="328"/>
      <c r="EJY981" s="328"/>
      <c r="EJZ981" s="328"/>
      <c r="EKA981" s="328"/>
      <c r="EKB981" s="328"/>
      <c r="EKC981" s="328"/>
      <c r="EKD981" s="328"/>
      <c r="EKE981" s="328"/>
      <c r="EKF981" s="328"/>
      <c r="EKG981" s="328"/>
      <c r="EKH981" s="328"/>
      <c r="EKI981" s="328"/>
      <c r="EKJ981" s="328"/>
      <c r="EKK981" s="328"/>
      <c r="EKL981" s="328"/>
      <c r="EKM981" s="328"/>
      <c r="EKN981" s="328"/>
      <c r="EKO981" s="328"/>
      <c r="EKP981" s="328"/>
      <c r="EKQ981" s="328"/>
      <c r="EKR981" s="328"/>
      <c r="EKS981" s="328"/>
      <c r="EKT981" s="328"/>
      <c r="EKU981" s="328"/>
      <c r="EKV981" s="328"/>
      <c r="EKW981" s="328"/>
      <c r="EKX981" s="328"/>
      <c r="EKY981" s="328"/>
      <c r="EKZ981" s="328"/>
      <c r="ELA981" s="328"/>
      <c r="ELB981" s="328"/>
      <c r="ELC981" s="328"/>
      <c r="ELD981" s="328"/>
      <c r="ELE981" s="328"/>
      <c r="ELF981" s="328"/>
      <c r="ELG981" s="328"/>
      <c r="ELH981" s="328"/>
      <c r="ELI981" s="328"/>
      <c r="ELJ981" s="328"/>
      <c r="ELK981" s="328"/>
      <c r="ELL981" s="328"/>
      <c r="ELM981" s="328"/>
      <c r="ELN981" s="328"/>
      <c r="ELO981" s="328"/>
      <c r="ELP981" s="328"/>
      <c r="ELQ981" s="328"/>
      <c r="ELR981" s="328"/>
      <c r="ELS981" s="328"/>
      <c r="ELT981" s="328"/>
      <c r="ELU981" s="328"/>
      <c r="ELV981" s="328"/>
      <c r="ELW981" s="328"/>
      <c r="ELX981" s="328"/>
      <c r="ELY981" s="328"/>
      <c r="ELZ981" s="328"/>
      <c r="EMA981" s="328"/>
      <c r="EMB981" s="328"/>
      <c r="EMC981" s="328"/>
      <c r="EMD981" s="328"/>
      <c r="EME981" s="328"/>
      <c r="EMF981" s="328"/>
      <c r="EMG981" s="328"/>
      <c r="EMH981" s="328"/>
      <c r="EMI981" s="328"/>
      <c r="EMJ981" s="328"/>
      <c r="EMK981" s="328"/>
      <c r="EML981" s="328"/>
      <c r="EMM981" s="328"/>
      <c r="EMN981" s="328"/>
      <c r="EMO981" s="328"/>
      <c r="EMP981" s="328"/>
      <c r="EMQ981" s="328"/>
      <c r="EMR981" s="328"/>
      <c r="EMS981" s="328"/>
      <c r="EMT981" s="328"/>
      <c r="EMU981" s="328"/>
      <c r="EMV981" s="328"/>
      <c r="EMW981" s="328"/>
      <c r="EMX981" s="328"/>
      <c r="EMY981" s="328"/>
      <c r="EMZ981" s="328"/>
      <c r="ENA981" s="328"/>
      <c r="ENB981" s="328"/>
      <c r="ENC981" s="328"/>
      <c r="END981" s="328"/>
      <c r="ENE981" s="328"/>
      <c r="ENF981" s="328"/>
      <c r="ENG981" s="328"/>
      <c r="ENH981" s="328"/>
      <c r="ENI981" s="328"/>
      <c r="ENJ981" s="328"/>
      <c r="ENK981" s="328"/>
      <c r="ENL981" s="328"/>
      <c r="ENM981" s="328"/>
      <c r="ENN981" s="328"/>
      <c r="ENO981" s="328"/>
      <c r="ENP981" s="328"/>
      <c r="ENQ981" s="328"/>
      <c r="ENR981" s="328"/>
      <c r="ENS981" s="328"/>
      <c r="ENT981" s="328"/>
      <c r="ENU981" s="328"/>
      <c r="ENV981" s="328"/>
      <c r="ENW981" s="328"/>
      <c r="ENX981" s="328"/>
      <c r="ENY981" s="328"/>
      <c r="ENZ981" s="328"/>
      <c r="EOA981" s="328"/>
      <c r="EOB981" s="328"/>
      <c r="EOC981" s="328"/>
      <c r="EOD981" s="328"/>
      <c r="EOE981" s="328"/>
      <c r="EOF981" s="328"/>
      <c r="EOG981" s="328"/>
      <c r="EOH981" s="328"/>
      <c r="EOI981" s="328"/>
      <c r="EOJ981" s="328"/>
      <c r="EOK981" s="328"/>
      <c r="EOL981" s="328"/>
      <c r="EOM981" s="328"/>
      <c r="EON981" s="328"/>
      <c r="EOO981" s="328"/>
      <c r="EOP981" s="328"/>
      <c r="EOQ981" s="328"/>
      <c r="EOR981" s="328"/>
      <c r="EOS981" s="328"/>
      <c r="EOT981" s="328"/>
      <c r="EOU981" s="328"/>
      <c r="EOV981" s="328"/>
      <c r="EOW981" s="328"/>
      <c r="EOX981" s="328"/>
      <c r="EOY981" s="328"/>
      <c r="EOZ981" s="328"/>
      <c r="EPA981" s="328"/>
      <c r="EPB981" s="328"/>
      <c r="EPC981" s="328"/>
      <c r="EPD981" s="328"/>
      <c r="EPE981" s="328"/>
      <c r="EPF981" s="328"/>
      <c r="EPG981" s="328"/>
      <c r="EPH981" s="328"/>
      <c r="EPI981" s="328"/>
      <c r="EPJ981" s="328"/>
      <c r="EPK981" s="328"/>
      <c r="EPL981" s="328"/>
      <c r="EPM981" s="328"/>
      <c r="EPN981" s="328"/>
      <c r="EPO981" s="328"/>
      <c r="EPP981" s="328"/>
      <c r="EPQ981" s="328"/>
      <c r="EPR981" s="328"/>
      <c r="EPS981" s="328"/>
      <c r="EPT981" s="328"/>
      <c r="EPU981" s="328"/>
      <c r="EPV981" s="328"/>
      <c r="EPW981" s="328"/>
      <c r="EPX981" s="328"/>
      <c r="EPY981" s="328"/>
      <c r="EPZ981" s="328"/>
      <c r="EQA981" s="328"/>
      <c r="EQB981" s="328"/>
      <c r="EQC981" s="328"/>
      <c r="EQD981" s="328"/>
      <c r="EQE981" s="328"/>
      <c r="EQF981" s="328"/>
      <c r="EQG981" s="328"/>
      <c r="EQH981" s="328"/>
      <c r="EQI981" s="328"/>
      <c r="EQJ981" s="328"/>
      <c r="EQK981" s="328"/>
      <c r="EQL981" s="328"/>
      <c r="EQM981" s="328"/>
      <c r="EQN981" s="328"/>
      <c r="EQO981" s="328"/>
      <c r="EQP981" s="328"/>
      <c r="EQQ981" s="328"/>
      <c r="EQR981" s="328"/>
      <c r="EQS981" s="328"/>
      <c r="EQT981" s="328"/>
      <c r="EQU981" s="328"/>
      <c r="EQV981" s="328"/>
      <c r="EQW981" s="328"/>
      <c r="EQX981" s="328"/>
      <c r="EQY981" s="328"/>
      <c r="EQZ981" s="328"/>
      <c r="ERA981" s="328"/>
      <c r="ERB981" s="328"/>
      <c r="ERC981" s="328"/>
      <c r="ERD981" s="328"/>
      <c r="ERE981" s="328"/>
      <c r="ERF981" s="328"/>
      <c r="ERG981" s="328"/>
      <c r="ERH981" s="328"/>
      <c r="ERI981" s="328"/>
      <c r="ERJ981" s="328"/>
      <c r="ERK981" s="328"/>
      <c r="ERL981" s="328"/>
      <c r="ERM981" s="328"/>
      <c r="ERN981" s="328"/>
      <c r="ERO981" s="328"/>
      <c r="ERP981" s="328"/>
      <c r="ERQ981" s="328"/>
      <c r="ERR981" s="328"/>
      <c r="ERS981" s="328"/>
      <c r="ERT981" s="328"/>
      <c r="ERU981" s="328"/>
      <c r="ERV981" s="328"/>
      <c r="ERW981" s="328"/>
      <c r="ERX981" s="328"/>
      <c r="ERY981" s="328"/>
      <c r="ERZ981" s="328"/>
      <c r="ESA981" s="328"/>
      <c r="ESB981" s="328"/>
      <c r="ESC981" s="328"/>
      <c r="ESD981" s="328"/>
      <c r="ESE981" s="328"/>
      <c r="ESF981" s="328"/>
      <c r="ESG981" s="328"/>
      <c r="ESH981" s="328"/>
      <c r="ESI981" s="328"/>
      <c r="ESJ981" s="328"/>
      <c r="ESK981" s="328"/>
      <c r="ESL981" s="328"/>
      <c r="ESM981" s="328"/>
      <c r="ESN981" s="328"/>
      <c r="ESO981" s="328"/>
      <c r="ESP981" s="328"/>
      <c r="ESQ981" s="328"/>
      <c r="ESR981" s="328"/>
      <c r="ESS981" s="328"/>
      <c r="EST981" s="328"/>
      <c r="ESU981" s="328"/>
      <c r="ESV981" s="328"/>
      <c r="ESW981" s="328"/>
      <c r="ESX981" s="328"/>
      <c r="ESY981" s="328"/>
      <c r="ESZ981" s="328"/>
      <c r="ETA981" s="328"/>
      <c r="ETB981" s="328"/>
      <c r="ETC981" s="328"/>
      <c r="ETD981" s="328"/>
      <c r="ETE981" s="328"/>
      <c r="ETF981" s="328"/>
      <c r="ETG981" s="328"/>
      <c r="ETH981" s="328"/>
      <c r="ETI981" s="328"/>
      <c r="ETJ981" s="328"/>
      <c r="ETK981" s="328"/>
      <c r="ETL981" s="328"/>
      <c r="ETM981" s="328"/>
      <c r="ETN981" s="328"/>
      <c r="ETO981" s="328"/>
      <c r="ETP981" s="328"/>
      <c r="ETQ981" s="328"/>
      <c r="ETR981" s="328"/>
      <c r="ETS981" s="328"/>
      <c r="ETT981" s="328"/>
      <c r="ETU981" s="328"/>
      <c r="ETV981" s="328"/>
      <c r="ETW981" s="328"/>
      <c r="ETX981" s="328"/>
      <c r="ETY981" s="328"/>
      <c r="ETZ981" s="328"/>
      <c r="EUA981" s="328"/>
      <c r="EUB981" s="328"/>
      <c r="EUC981" s="328"/>
      <c r="EUD981" s="328"/>
      <c r="EUE981" s="328"/>
      <c r="EUF981" s="328"/>
      <c r="EUG981" s="328"/>
      <c r="EUH981" s="328"/>
      <c r="EUI981" s="328"/>
      <c r="EUJ981" s="328"/>
      <c r="EUK981" s="328"/>
      <c r="EUL981" s="328"/>
      <c r="EUM981" s="328"/>
      <c r="EUN981" s="328"/>
      <c r="EUO981" s="328"/>
      <c r="EUP981" s="328"/>
      <c r="EUQ981" s="328"/>
      <c r="EUR981" s="328"/>
      <c r="EUS981" s="328"/>
      <c r="EUT981" s="328"/>
      <c r="EUU981" s="328"/>
      <c r="EUV981" s="328"/>
      <c r="EUW981" s="328"/>
      <c r="EUX981" s="328"/>
      <c r="EUY981" s="328"/>
      <c r="EUZ981" s="328"/>
      <c r="EVA981" s="328"/>
      <c r="EVB981" s="328"/>
      <c r="EVC981" s="328"/>
      <c r="EVD981" s="328"/>
      <c r="EVE981" s="328"/>
      <c r="EVF981" s="328"/>
      <c r="EVG981" s="328"/>
      <c r="EVH981" s="328"/>
      <c r="EVI981" s="328"/>
      <c r="EVJ981" s="328"/>
      <c r="EVK981" s="328"/>
      <c r="EVL981" s="328"/>
      <c r="EVM981" s="328"/>
      <c r="EVN981" s="328"/>
      <c r="EVO981" s="328"/>
      <c r="EVP981" s="328"/>
      <c r="EVQ981" s="328"/>
      <c r="EVR981" s="328"/>
      <c r="EVS981" s="328"/>
      <c r="EVT981" s="328"/>
      <c r="EVU981" s="328"/>
      <c r="EVV981" s="328"/>
      <c r="EVW981" s="328"/>
      <c r="EVX981" s="328"/>
      <c r="EVY981" s="328"/>
      <c r="EVZ981" s="328"/>
      <c r="EWA981" s="328"/>
      <c r="EWB981" s="328"/>
      <c r="EWC981" s="328"/>
      <c r="EWD981" s="328"/>
      <c r="EWE981" s="328"/>
      <c r="EWF981" s="328"/>
      <c r="EWG981" s="328"/>
      <c r="EWH981" s="328"/>
      <c r="EWI981" s="328"/>
      <c r="EWJ981" s="328"/>
      <c r="EWK981" s="328"/>
      <c r="EWL981" s="328"/>
      <c r="EWM981" s="328"/>
      <c r="EWN981" s="328"/>
      <c r="EWO981" s="328"/>
      <c r="EWP981" s="328"/>
      <c r="EWQ981" s="328"/>
      <c r="EWR981" s="328"/>
      <c r="EWS981" s="328"/>
      <c r="EWT981" s="328"/>
      <c r="EWU981" s="328"/>
      <c r="EWV981" s="328"/>
      <c r="EWW981" s="328"/>
      <c r="EWX981" s="328"/>
      <c r="EWY981" s="328"/>
      <c r="EWZ981" s="328"/>
      <c r="EXA981" s="328"/>
      <c r="EXB981" s="328"/>
      <c r="EXC981" s="328"/>
      <c r="EXD981" s="328"/>
      <c r="EXE981" s="328"/>
      <c r="EXF981" s="328"/>
      <c r="EXG981" s="328"/>
      <c r="EXH981" s="328"/>
      <c r="EXI981" s="328"/>
      <c r="EXJ981" s="328"/>
      <c r="EXK981" s="328"/>
      <c r="EXL981" s="328"/>
      <c r="EXM981" s="328"/>
      <c r="EXN981" s="328"/>
      <c r="EXO981" s="328"/>
      <c r="EXP981" s="328"/>
      <c r="EXQ981" s="328"/>
      <c r="EXR981" s="328"/>
      <c r="EXS981" s="328"/>
      <c r="EXT981" s="328"/>
      <c r="EXU981" s="328"/>
      <c r="EXV981" s="328"/>
      <c r="EXW981" s="328"/>
      <c r="EXX981" s="328"/>
      <c r="EXY981" s="328"/>
      <c r="EXZ981" s="328"/>
      <c r="EYA981" s="328"/>
      <c r="EYB981" s="328"/>
      <c r="EYC981" s="328"/>
      <c r="EYD981" s="328"/>
      <c r="EYE981" s="328"/>
      <c r="EYF981" s="328"/>
      <c r="EYG981" s="328"/>
      <c r="EYH981" s="328"/>
      <c r="EYI981" s="328"/>
      <c r="EYJ981" s="328"/>
      <c r="EYK981" s="328"/>
      <c r="EYL981" s="328"/>
      <c r="EYM981" s="328"/>
      <c r="EYN981" s="328"/>
      <c r="EYO981" s="328"/>
      <c r="EYP981" s="328"/>
      <c r="EYQ981" s="328"/>
      <c r="EYR981" s="328"/>
      <c r="EYS981" s="328"/>
      <c r="EYT981" s="328"/>
      <c r="EYU981" s="328"/>
      <c r="EYV981" s="328"/>
      <c r="EYW981" s="328"/>
      <c r="EYX981" s="328"/>
      <c r="EYY981" s="328"/>
      <c r="EYZ981" s="328"/>
      <c r="EZA981" s="328"/>
      <c r="EZB981" s="328"/>
      <c r="EZC981" s="328"/>
      <c r="EZD981" s="328"/>
      <c r="EZE981" s="328"/>
      <c r="EZF981" s="328"/>
      <c r="EZG981" s="328"/>
      <c r="EZH981" s="328"/>
      <c r="EZI981" s="328"/>
      <c r="EZJ981" s="328"/>
      <c r="EZK981" s="328"/>
      <c r="EZL981" s="328"/>
      <c r="EZM981" s="328"/>
      <c r="EZN981" s="328"/>
      <c r="EZO981" s="328"/>
      <c r="EZP981" s="328"/>
      <c r="EZQ981" s="328"/>
      <c r="EZR981" s="328"/>
      <c r="EZS981" s="328"/>
      <c r="EZT981" s="328"/>
      <c r="EZU981" s="328"/>
      <c r="EZV981" s="328"/>
      <c r="EZW981" s="328"/>
      <c r="EZX981" s="328"/>
      <c r="EZY981" s="328"/>
      <c r="EZZ981" s="328"/>
      <c r="FAA981" s="328"/>
      <c r="FAB981" s="328"/>
      <c r="FAC981" s="328"/>
      <c r="FAD981" s="328"/>
      <c r="FAE981" s="328"/>
      <c r="FAF981" s="328"/>
      <c r="FAG981" s="328"/>
      <c r="FAH981" s="328"/>
      <c r="FAI981" s="328"/>
      <c r="FAJ981" s="328"/>
      <c r="FAK981" s="328"/>
      <c r="FAL981" s="328"/>
      <c r="FAM981" s="328"/>
      <c r="FAN981" s="328"/>
      <c r="FAO981" s="328"/>
      <c r="FAP981" s="328"/>
      <c r="FAQ981" s="328"/>
      <c r="FAR981" s="328"/>
      <c r="FAS981" s="328"/>
      <c r="FAT981" s="328"/>
      <c r="FAU981" s="328"/>
      <c r="FAV981" s="328"/>
      <c r="FAW981" s="328"/>
      <c r="FAX981" s="328"/>
      <c r="FAY981" s="328"/>
      <c r="FAZ981" s="328"/>
      <c r="FBA981" s="328"/>
      <c r="FBB981" s="328"/>
      <c r="FBC981" s="328"/>
      <c r="FBD981" s="328"/>
      <c r="FBE981" s="328"/>
      <c r="FBF981" s="328"/>
      <c r="FBG981" s="328"/>
      <c r="FBH981" s="328"/>
      <c r="FBI981" s="328"/>
      <c r="FBJ981" s="328"/>
      <c r="FBK981" s="328"/>
      <c r="FBL981" s="328"/>
      <c r="FBM981" s="328"/>
      <c r="FBN981" s="328"/>
      <c r="FBO981" s="328"/>
      <c r="FBP981" s="328"/>
      <c r="FBQ981" s="328"/>
      <c r="FBR981" s="328"/>
      <c r="FBS981" s="328"/>
      <c r="FBT981" s="328"/>
      <c r="FBU981" s="328"/>
      <c r="FBV981" s="328"/>
      <c r="FBW981" s="328"/>
      <c r="FBX981" s="328"/>
      <c r="FBY981" s="328"/>
      <c r="FBZ981" s="328"/>
      <c r="FCA981" s="328"/>
      <c r="FCB981" s="328"/>
      <c r="FCC981" s="328"/>
      <c r="FCD981" s="328"/>
      <c r="FCE981" s="328"/>
      <c r="FCF981" s="328"/>
      <c r="FCG981" s="328"/>
      <c r="FCH981" s="328"/>
      <c r="FCI981" s="328"/>
      <c r="FCJ981" s="328"/>
      <c r="FCK981" s="328"/>
      <c r="FCL981" s="328"/>
      <c r="FCM981" s="328"/>
      <c r="FCN981" s="328"/>
      <c r="FCO981" s="328"/>
      <c r="FCP981" s="328"/>
      <c r="FCQ981" s="328"/>
      <c r="FCR981" s="328"/>
      <c r="FCS981" s="328"/>
      <c r="FCT981" s="328"/>
      <c r="FCU981" s="328"/>
      <c r="FCV981" s="328"/>
      <c r="FCW981" s="328"/>
      <c r="FCX981" s="328"/>
      <c r="FCY981" s="328"/>
      <c r="FCZ981" s="328"/>
      <c r="FDA981" s="328"/>
      <c r="FDB981" s="328"/>
      <c r="FDC981" s="328"/>
      <c r="FDD981" s="328"/>
      <c r="FDE981" s="328"/>
      <c r="FDF981" s="328"/>
      <c r="FDG981" s="328"/>
      <c r="FDH981" s="328"/>
      <c r="FDI981" s="328"/>
      <c r="FDJ981" s="328"/>
      <c r="FDK981" s="328"/>
      <c r="FDL981" s="328"/>
      <c r="FDM981" s="328"/>
      <c r="FDN981" s="328"/>
      <c r="FDO981" s="328"/>
      <c r="FDP981" s="328"/>
      <c r="FDQ981" s="328"/>
      <c r="FDR981" s="328"/>
      <c r="FDS981" s="328"/>
      <c r="FDT981" s="328"/>
      <c r="FDU981" s="328"/>
      <c r="FDV981" s="328"/>
      <c r="FDW981" s="328"/>
      <c r="FDX981" s="328"/>
      <c r="FDY981" s="328"/>
      <c r="FDZ981" s="328"/>
      <c r="FEA981" s="328"/>
      <c r="FEB981" s="328"/>
      <c r="FEC981" s="328"/>
      <c r="FED981" s="328"/>
      <c r="FEE981" s="328"/>
      <c r="FEF981" s="328"/>
      <c r="FEG981" s="328"/>
      <c r="FEH981" s="328"/>
      <c r="FEI981" s="328"/>
      <c r="FEJ981" s="328"/>
      <c r="FEK981" s="328"/>
      <c r="FEL981" s="328"/>
      <c r="FEM981" s="328"/>
      <c r="FEN981" s="328"/>
      <c r="FEO981" s="328"/>
      <c r="FEP981" s="328"/>
      <c r="FEQ981" s="328"/>
      <c r="FER981" s="328"/>
      <c r="FES981" s="328"/>
      <c r="FET981" s="328"/>
      <c r="FEU981" s="328"/>
      <c r="FEV981" s="328"/>
      <c r="FEW981" s="328"/>
      <c r="FEX981" s="328"/>
      <c r="FEY981" s="328"/>
      <c r="FEZ981" s="328"/>
      <c r="FFA981" s="328"/>
      <c r="FFB981" s="328"/>
      <c r="FFC981" s="328"/>
      <c r="FFD981" s="328"/>
      <c r="FFE981" s="328"/>
      <c r="FFF981" s="328"/>
      <c r="FFG981" s="328"/>
      <c r="FFH981" s="328"/>
      <c r="FFI981" s="328"/>
      <c r="FFJ981" s="328"/>
      <c r="FFK981" s="328"/>
      <c r="FFL981" s="328"/>
      <c r="FFM981" s="328"/>
      <c r="FFN981" s="328"/>
      <c r="FFO981" s="328"/>
      <c r="FFP981" s="328"/>
      <c r="FFQ981" s="328"/>
      <c r="FFR981" s="348"/>
      <c r="FFS981" s="156"/>
      <c r="FFT981" s="156"/>
      <c r="FFU981" s="156"/>
      <c r="FFV981" s="301"/>
      <c r="FFW981" s="437"/>
      <c r="FFX981" s="437"/>
      <c r="FFY981" s="157"/>
      <c r="FFZ981" s="157"/>
      <c r="FGA981" s="157"/>
      <c r="FGB981" s="156"/>
      <c r="FGC981" s="156"/>
      <c r="FGD981" s="156"/>
      <c r="FGE981" s="156"/>
      <c r="FGF981" s="156"/>
      <c r="FGG981" s="156"/>
      <c r="FGH981" s="156"/>
      <c r="FGI981" s="156"/>
      <c r="FGJ981" s="156"/>
      <c r="FGK981" s="157"/>
      <c r="FGL981" s="156"/>
      <c r="FGM981" s="328"/>
      <c r="FGN981" s="328"/>
      <c r="FGO981" s="328"/>
      <c r="FGP981" s="328"/>
      <c r="FGQ981" s="328"/>
      <c r="FGR981" s="328"/>
      <c r="FGS981" s="328"/>
      <c r="FGT981" s="328"/>
      <c r="FGU981" s="328"/>
      <c r="FGV981" s="328"/>
      <c r="FGW981" s="328"/>
      <c r="FGX981" s="328"/>
      <c r="FGY981" s="328"/>
      <c r="FGZ981" s="328"/>
      <c r="FHA981" s="328"/>
      <c r="FHB981" s="328"/>
      <c r="FHC981" s="328"/>
      <c r="FHD981" s="328"/>
      <c r="FHE981" s="328"/>
      <c r="FHF981" s="328"/>
      <c r="FHG981" s="328"/>
      <c r="FHH981" s="328"/>
      <c r="FHI981" s="328"/>
      <c r="FHJ981" s="328"/>
      <c r="FHK981" s="328"/>
      <c r="FHL981" s="328"/>
      <c r="FHM981" s="328"/>
      <c r="FHN981" s="328"/>
      <c r="FHO981" s="328"/>
      <c r="FHP981" s="328"/>
      <c r="FHQ981" s="328"/>
      <c r="FHR981" s="328"/>
      <c r="FHS981" s="328"/>
      <c r="FHT981" s="328"/>
      <c r="FHU981" s="328"/>
      <c r="FHV981" s="328"/>
      <c r="FHW981" s="328"/>
      <c r="FHX981" s="328"/>
      <c r="FHY981" s="328"/>
      <c r="FHZ981" s="328"/>
      <c r="FIA981" s="328"/>
      <c r="FIB981" s="328"/>
      <c r="FIC981" s="328"/>
      <c r="FID981" s="328"/>
      <c r="FIE981" s="328"/>
      <c r="FIF981" s="328"/>
      <c r="FIG981" s="328"/>
      <c r="FIH981" s="328"/>
      <c r="FII981" s="328"/>
      <c r="FIJ981" s="328"/>
      <c r="FIK981" s="328"/>
      <c r="FIL981" s="328"/>
      <c r="FIM981" s="328"/>
      <c r="FIN981" s="328"/>
      <c r="FIO981" s="328"/>
      <c r="FIP981" s="328"/>
      <c r="FIQ981" s="328"/>
      <c r="FIR981" s="328"/>
      <c r="FIS981" s="328"/>
      <c r="FIT981" s="328"/>
      <c r="FIU981" s="328"/>
      <c r="FIV981" s="328"/>
      <c r="FIW981" s="328"/>
      <c r="FIX981" s="328"/>
      <c r="FIY981" s="328"/>
      <c r="FIZ981" s="328"/>
      <c r="FJA981" s="328"/>
      <c r="FJB981" s="328"/>
      <c r="FJC981" s="328"/>
      <c r="FJD981" s="328"/>
      <c r="FJE981" s="328"/>
      <c r="FJF981" s="328"/>
      <c r="FJG981" s="328"/>
      <c r="FJH981" s="328"/>
      <c r="FJI981" s="328"/>
      <c r="FJJ981" s="328"/>
      <c r="FJK981" s="328"/>
      <c r="FJL981" s="328"/>
      <c r="FJM981" s="328"/>
      <c r="FJN981" s="328"/>
      <c r="FJO981" s="328"/>
      <c r="FJP981" s="328"/>
      <c r="FJQ981" s="328"/>
      <c r="FJR981" s="328"/>
      <c r="FJS981" s="328"/>
      <c r="FJT981" s="328"/>
      <c r="FJU981" s="328"/>
      <c r="FJV981" s="328"/>
      <c r="FJW981" s="328"/>
      <c r="FJX981" s="328"/>
      <c r="FJY981" s="328"/>
      <c r="FJZ981" s="328"/>
      <c r="FKA981" s="328"/>
      <c r="FKB981" s="328"/>
      <c r="FKC981" s="328"/>
      <c r="FKD981" s="328"/>
      <c r="FKE981" s="328"/>
      <c r="FKF981" s="328"/>
      <c r="FKG981" s="328"/>
      <c r="FKH981" s="328"/>
      <c r="FKI981" s="328"/>
      <c r="FKJ981" s="328"/>
      <c r="FKK981" s="328"/>
      <c r="FKL981" s="328"/>
      <c r="FKM981" s="328"/>
      <c r="FKN981" s="328"/>
      <c r="FKO981" s="328"/>
      <c r="FKP981" s="328"/>
      <c r="FKQ981" s="328"/>
      <c r="FKR981" s="328"/>
      <c r="FKS981" s="328"/>
      <c r="FKT981" s="328"/>
      <c r="FKU981" s="328"/>
      <c r="FKV981" s="328"/>
      <c r="FKW981" s="328"/>
      <c r="FKX981" s="328"/>
      <c r="FKY981" s="328"/>
      <c r="FKZ981" s="328"/>
      <c r="FLA981" s="328"/>
      <c r="FLB981" s="328"/>
      <c r="FLC981" s="328"/>
      <c r="FLD981" s="328"/>
      <c r="FLE981" s="328"/>
      <c r="FLF981" s="328"/>
      <c r="FLG981" s="328"/>
      <c r="FLH981" s="328"/>
      <c r="FLI981" s="328"/>
      <c r="FLJ981" s="328"/>
      <c r="FLK981" s="328"/>
      <c r="FLL981" s="328"/>
      <c r="FLM981" s="328"/>
      <c r="FLN981" s="328"/>
      <c r="FLO981" s="328"/>
      <c r="FLP981" s="328"/>
      <c r="FLQ981" s="328"/>
      <c r="FLR981" s="328"/>
      <c r="FLS981" s="328"/>
      <c r="FLT981" s="328"/>
      <c r="FLU981" s="328"/>
      <c r="FLV981" s="328"/>
      <c r="FLW981" s="328"/>
      <c r="FLX981" s="328"/>
      <c r="FLY981" s="328"/>
      <c r="FLZ981" s="328"/>
      <c r="FMA981" s="328"/>
      <c r="FMB981" s="328"/>
      <c r="FMC981" s="328"/>
      <c r="FMD981" s="328"/>
      <c r="FME981" s="328"/>
      <c r="FMF981" s="328"/>
      <c r="FMG981" s="328"/>
      <c r="FMH981" s="328"/>
      <c r="FMI981" s="328"/>
      <c r="FMJ981" s="328"/>
      <c r="FMK981" s="328"/>
      <c r="FML981" s="328"/>
      <c r="FMM981" s="328"/>
      <c r="FMN981" s="328"/>
      <c r="FMO981" s="328"/>
      <c r="FMP981" s="328"/>
      <c r="FMQ981" s="328"/>
      <c r="FMR981" s="328"/>
      <c r="FMS981" s="328"/>
      <c r="FMT981" s="328"/>
      <c r="FMU981" s="328"/>
      <c r="FMV981" s="328"/>
      <c r="FMW981" s="328"/>
      <c r="FMX981" s="328"/>
      <c r="FMY981" s="328"/>
      <c r="FMZ981" s="328"/>
      <c r="FNA981" s="328"/>
      <c r="FNB981" s="328"/>
      <c r="FNC981" s="328"/>
      <c r="FND981" s="328"/>
      <c r="FNE981" s="328"/>
      <c r="FNF981" s="328"/>
      <c r="FNG981" s="328"/>
      <c r="FNH981" s="328"/>
      <c r="FNI981" s="328"/>
      <c r="FNJ981" s="328"/>
      <c r="FNK981" s="328"/>
      <c r="FNL981" s="328"/>
      <c r="FNM981" s="328"/>
      <c r="FNN981" s="328"/>
      <c r="FNO981" s="328"/>
      <c r="FNP981" s="328"/>
      <c r="FNQ981" s="328"/>
      <c r="FNR981" s="328"/>
      <c r="FNS981" s="328"/>
      <c r="FNT981" s="328"/>
      <c r="FNU981" s="328"/>
      <c r="FNV981" s="328"/>
      <c r="FNW981" s="328"/>
      <c r="FNX981" s="328"/>
      <c r="FNY981" s="328"/>
      <c r="FNZ981" s="328"/>
      <c r="FOA981" s="328"/>
      <c r="FOB981" s="328"/>
      <c r="FOC981" s="328"/>
      <c r="FOD981" s="328"/>
      <c r="FOE981" s="328"/>
      <c r="FOF981" s="328"/>
      <c r="FOG981" s="328"/>
      <c r="FOH981" s="328"/>
      <c r="FOI981" s="328"/>
      <c r="FOJ981" s="328"/>
      <c r="FOK981" s="328"/>
      <c r="FOL981" s="328"/>
      <c r="FOM981" s="328"/>
      <c r="FON981" s="328"/>
      <c r="FOO981" s="328"/>
      <c r="FOP981" s="328"/>
      <c r="FOQ981" s="328"/>
      <c r="FOR981" s="328"/>
      <c r="FOS981" s="328"/>
      <c r="FOT981" s="328"/>
      <c r="FOU981" s="328"/>
      <c r="FOV981" s="328"/>
      <c r="FOW981" s="328"/>
      <c r="FOX981" s="328"/>
      <c r="FOY981" s="328"/>
      <c r="FOZ981" s="328"/>
      <c r="FPA981" s="328"/>
      <c r="FPB981" s="328"/>
      <c r="FPC981" s="328"/>
      <c r="FPD981" s="328"/>
      <c r="FPE981" s="328"/>
      <c r="FPF981" s="328"/>
      <c r="FPG981" s="328"/>
      <c r="FPH981" s="328"/>
      <c r="FPI981" s="328"/>
      <c r="FPJ981" s="328"/>
      <c r="FPK981" s="328"/>
      <c r="FPL981" s="328"/>
      <c r="FPM981" s="328"/>
      <c r="FPN981" s="328"/>
      <c r="FPO981" s="328"/>
      <c r="FPP981" s="328"/>
      <c r="FPQ981" s="328"/>
      <c r="FPR981" s="328"/>
      <c r="FPS981" s="328"/>
      <c r="FPT981" s="328"/>
      <c r="FPU981" s="328"/>
      <c r="FPV981" s="328"/>
      <c r="FPW981" s="328"/>
      <c r="FPX981" s="328"/>
      <c r="FPY981" s="328"/>
      <c r="FPZ981" s="328"/>
      <c r="FQA981" s="328"/>
      <c r="FQB981" s="328"/>
      <c r="FQC981" s="328"/>
      <c r="FQD981" s="328"/>
      <c r="FQE981" s="328"/>
      <c r="FQF981" s="328"/>
      <c r="FQG981" s="328"/>
      <c r="FQH981" s="328"/>
      <c r="FQI981" s="328"/>
      <c r="FQJ981" s="328"/>
      <c r="FQK981" s="328"/>
      <c r="FQL981" s="328"/>
      <c r="FQM981" s="328"/>
      <c r="FQN981" s="328"/>
      <c r="FQO981" s="328"/>
      <c r="FQP981" s="328"/>
      <c r="FQQ981" s="328"/>
      <c r="FQR981" s="328"/>
      <c r="FQS981" s="328"/>
      <c r="FQT981" s="328"/>
      <c r="FQU981" s="328"/>
      <c r="FQV981" s="328"/>
      <c r="FQW981" s="328"/>
      <c r="FQX981" s="328"/>
      <c r="FQY981" s="328"/>
      <c r="FQZ981" s="328"/>
      <c r="FRA981" s="328"/>
      <c r="FRB981" s="328"/>
      <c r="FRC981" s="328"/>
      <c r="FRD981" s="328"/>
      <c r="FRE981" s="328"/>
      <c r="FRF981" s="328"/>
      <c r="FRG981" s="328"/>
      <c r="FRH981" s="328"/>
      <c r="FRI981" s="328"/>
      <c r="FRJ981" s="328"/>
      <c r="FRK981" s="328"/>
      <c r="FRL981" s="328"/>
      <c r="FRM981" s="328"/>
      <c r="FRN981" s="328"/>
      <c r="FRO981" s="328"/>
      <c r="FRP981" s="328"/>
      <c r="FRQ981" s="328"/>
      <c r="FRR981" s="328"/>
      <c r="FRS981" s="328"/>
      <c r="FRT981" s="328"/>
      <c r="FRU981" s="328"/>
      <c r="FRV981" s="328"/>
      <c r="FRW981" s="328"/>
      <c r="FRX981" s="328"/>
      <c r="FRY981" s="328"/>
      <c r="FRZ981" s="328"/>
      <c r="FSA981" s="328"/>
      <c r="FSB981" s="328"/>
      <c r="FSC981" s="328"/>
      <c r="FSD981" s="328"/>
      <c r="FSE981" s="328"/>
      <c r="FSF981" s="328"/>
      <c r="FSG981" s="328"/>
      <c r="FSH981" s="328"/>
      <c r="FSI981" s="328"/>
      <c r="FSJ981" s="328"/>
      <c r="FSK981" s="328"/>
      <c r="FSL981" s="328"/>
      <c r="FSM981" s="328"/>
      <c r="FSN981" s="328"/>
      <c r="FSO981" s="328"/>
      <c r="FSP981" s="328"/>
      <c r="FSQ981" s="328"/>
      <c r="FSR981" s="328"/>
      <c r="FSS981" s="328"/>
      <c r="FST981" s="328"/>
      <c r="FSU981" s="328"/>
      <c r="FSV981" s="328"/>
      <c r="FSW981" s="328"/>
      <c r="FSX981" s="328"/>
      <c r="FSY981" s="328"/>
      <c r="FSZ981" s="328"/>
      <c r="FTA981" s="328"/>
      <c r="FTB981" s="328"/>
      <c r="FTC981" s="328"/>
      <c r="FTD981" s="328"/>
      <c r="FTE981" s="328"/>
      <c r="FTF981" s="328"/>
      <c r="FTG981" s="328"/>
      <c r="FTH981" s="328"/>
      <c r="FTI981" s="328"/>
      <c r="FTJ981" s="328"/>
      <c r="FTK981" s="328"/>
      <c r="FTL981" s="328"/>
      <c r="FTM981" s="328"/>
      <c r="FTN981" s="328"/>
      <c r="FTO981" s="328"/>
      <c r="FTP981" s="328"/>
      <c r="FTQ981" s="328"/>
      <c r="FTR981" s="328"/>
      <c r="FTS981" s="328"/>
      <c r="FTT981" s="328"/>
      <c r="FTU981" s="328"/>
      <c r="FTV981" s="328"/>
      <c r="FTW981" s="328"/>
      <c r="FTX981" s="328"/>
      <c r="FTY981" s="328"/>
      <c r="FTZ981" s="328"/>
      <c r="FUA981" s="328"/>
      <c r="FUB981" s="328"/>
      <c r="FUC981" s="328"/>
      <c r="FUD981" s="328"/>
      <c r="FUE981" s="328"/>
      <c r="FUF981" s="328"/>
      <c r="FUG981" s="328"/>
      <c r="FUH981" s="328"/>
      <c r="FUI981" s="328"/>
      <c r="FUJ981" s="328"/>
      <c r="FUK981" s="328"/>
      <c r="FUL981" s="328"/>
      <c r="FUM981" s="328"/>
      <c r="FUN981" s="328"/>
      <c r="FUO981" s="328"/>
      <c r="FUP981" s="328"/>
      <c r="FUQ981" s="328"/>
      <c r="FUR981" s="328"/>
      <c r="FUS981" s="328"/>
      <c r="FUT981" s="328"/>
      <c r="FUU981" s="328"/>
      <c r="FUV981" s="328"/>
      <c r="FUW981" s="328"/>
      <c r="FUX981" s="328"/>
      <c r="FUY981" s="328"/>
      <c r="FUZ981" s="328"/>
      <c r="FVA981" s="328"/>
      <c r="FVB981" s="328"/>
      <c r="FVC981" s="328"/>
      <c r="FVD981" s="328"/>
      <c r="FVE981" s="328"/>
      <c r="FVF981" s="328"/>
      <c r="FVG981" s="328"/>
      <c r="FVH981" s="328"/>
      <c r="FVI981" s="328"/>
      <c r="FVJ981" s="328"/>
      <c r="FVK981" s="328"/>
      <c r="FVL981" s="328"/>
      <c r="FVM981" s="328"/>
      <c r="FVN981" s="328"/>
      <c r="FVO981" s="328"/>
      <c r="FVP981" s="328"/>
      <c r="FVQ981" s="328"/>
      <c r="FVR981" s="328"/>
      <c r="FVS981" s="328"/>
      <c r="FVT981" s="328"/>
      <c r="FVU981" s="328"/>
      <c r="FVV981" s="328"/>
      <c r="FVW981" s="328"/>
      <c r="FVX981" s="328"/>
      <c r="FVY981" s="328"/>
      <c r="FVZ981" s="328"/>
      <c r="FWA981" s="328"/>
      <c r="FWB981" s="328"/>
      <c r="FWC981" s="328"/>
      <c r="FWD981" s="328"/>
      <c r="FWE981" s="328"/>
      <c r="FWF981" s="328"/>
      <c r="FWG981" s="328"/>
      <c r="FWH981" s="328"/>
      <c r="FWI981" s="328"/>
      <c r="FWJ981" s="328"/>
      <c r="FWK981" s="328"/>
      <c r="FWL981" s="328"/>
      <c r="FWM981" s="328"/>
      <c r="FWN981" s="328"/>
      <c r="FWO981" s="328"/>
      <c r="FWP981" s="328"/>
      <c r="FWQ981" s="328"/>
      <c r="FWR981" s="328"/>
      <c r="FWS981" s="328"/>
      <c r="FWT981" s="328"/>
      <c r="FWU981" s="328"/>
      <c r="FWV981" s="328"/>
      <c r="FWW981" s="328"/>
      <c r="FWX981" s="328"/>
      <c r="FWY981" s="328"/>
      <c r="FWZ981" s="328"/>
      <c r="FXA981" s="328"/>
      <c r="FXB981" s="328"/>
      <c r="FXC981" s="328"/>
      <c r="FXD981" s="328"/>
      <c r="FXE981" s="328"/>
      <c r="FXF981" s="328"/>
      <c r="FXG981" s="328"/>
      <c r="FXH981" s="328"/>
      <c r="FXI981" s="328"/>
      <c r="FXJ981" s="328"/>
      <c r="FXK981" s="328"/>
      <c r="FXL981" s="328"/>
      <c r="FXM981" s="328"/>
      <c r="FXN981" s="328"/>
      <c r="FXO981" s="328"/>
      <c r="FXP981" s="328"/>
      <c r="FXQ981" s="328"/>
      <c r="FXR981" s="328"/>
      <c r="FXS981" s="328"/>
      <c r="FXT981" s="328"/>
      <c r="FXU981" s="328"/>
      <c r="FXV981" s="328"/>
      <c r="FXW981" s="328"/>
      <c r="FXX981" s="328"/>
      <c r="FXY981" s="328"/>
      <c r="FXZ981" s="328"/>
      <c r="FYA981" s="328"/>
      <c r="FYB981" s="328"/>
      <c r="FYC981" s="328"/>
      <c r="FYD981" s="328"/>
      <c r="FYE981" s="328"/>
      <c r="FYF981" s="328"/>
      <c r="FYG981" s="328"/>
      <c r="FYH981" s="328"/>
      <c r="FYI981" s="328"/>
      <c r="FYJ981" s="328"/>
      <c r="FYK981" s="328"/>
      <c r="FYL981" s="328"/>
      <c r="FYM981" s="328"/>
      <c r="FYN981" s="328"/>
      <c r="FYO981" s="328"/>
      <c r="FYP981" s="328"/>
      <c r="FYQ981" s="328"/>
      <c r="FYR981" s="328"/>
      <c r="FYS981" s="328"/>
      <c r="FYT981" s="328"/>
      <c r="FYU981" s="328"/>
      <c r="FYV981" s="328"/>
      <c r="FYW981" s="328"/>
      <c r="FYX981" s="328"/>
      <c r="FYY981" s="328"/>
      <c r="FYZ981" s="328"/>
      <c r="FZA981" s="328"/>
      <c r="FZB981" s="328"/>
      <c r="FZC981" s="328"/>
      <c r="FZD981" s="328"/>
      <c r="FZE981" s="328"/>
      <c r="FZF981" s="328"/>
      <c r="FZG981" s="328"/>
      <c r="FZH981" s="328"/>
      <c r="FZI981" s="328"/>
      <c r="FZJ981" s="328"/>
      <c r="FZK981" s="328"/>
      <c r="FZL981" s="328"/>
      <c r="FZM981" s="328"/>
      <c r="FZN981" s="328"/>
      <c r="FZO981" s="328"/>
      <c r="FZP981" s="328"/>
      <c r="FZQ981" s="328"/>
      <c r="FZR981" s="328"/>
      <c r="FZS981" s="328"/>
      <c r="FZT981" s="328"/>
      <c r="FZU981" s="328"/>
      <c r="FZV981" s="328"/>
      <c r="FZW981" s="328"/>
      <c r="FZX981" s="328"/>
      <c r="FZY981" s="328"/>
      <c r="FZZ981" s="328"/>
      <c r="GAA981" s="328"/>
      <c r="GAB981" s="328"/>
      <c r="GAC981" s="328"/>
      <c r="GAD981" s="328"/>
      <c r="GAE981" s="328"/>
      <c r="GAF981" s="328"/>
      <c r="GAG981" s="328"/>
      <c r="GAH981" s="328"/>
      <c r="GAI981" s="328"/>
      <c r="GAJ981" s="328"/>
      <c r="GAK981" s="328"/>
      <c r="GAL981" s="328"/>
      <c r="GAM981" s="328"/>
      <c r="GAN981" s="328"/>
      <c r="GAO981" s="328"/>
      <c r="GAP981" s="328"/>
      <c r="GAQ981" s="328"/>
      <c r="GAR981" s="328"/>
      <c r="GAS981" s="328"/>
      <c r="GAT981" s="328"/>
      <c r="GAU981" s="328"/>
      <c r="GAV981" s="328"/>
      <c r="GAW981" s="328"/>
      <c r="GAX981" s="328"/>
      <c r="GAY981" s="328"/>
      <c r="GAZ981" s="328"/>
      <c r="GBA981" s="328"/>
      <c r="GBB981" s="328"/>
      <c r="GBC981" s="328"/>
      <c r="GBD981" s="328"/>
      <c r="GBE981" s="328"/>
      <c r="GBF981" s="328"/>
      <c r="GBG981" s="328"/>
      <c r="GBH981" s="328"/>
      <c r="GBI981" s="328"/>
      <c r="GBJ981" s="328"/>
      <c r="GBK981" s="328"/>
      <c r="GBL981" s="328"/>
      <c r="GBM981" s="328"/>
      <c r="GBN981" s="328"/>
      <c r="GBO981" s="328"/>
      <c r="GBP981" s="328"/>
      <c r="GBQ981" s="328"/>
      <c r="GBR981" s="328"/>
      <c r="GBS981" s="328"/>
      <c r="GBT981" s="328"/>
      <c r="GBU981" s="328"/>
      <c r="GBV981" s="328"/>
      <c r="GBW981" s="328"/>
      <c r="GBX981" s="328"/>
      <c r="GBY981" s="328"/>
      <c r="GBZ981" s="328"/>
      <c r="GCA981" s="328"/>
      <c r="GCB981" s="328"/>
      <c r="GCC981" s="328"/>
      <c r="GCD981" s="328"/>
      <c r="GCE981" s="328"/>
      <c r="GCF981" s="328"/>
      <c r="GCG981" s="328"/>
      <c r="GCH981" s="328"/>
      <c r="GCI981" s="328"/>
      <c r="GCJ981" s="328"/>
      <c r="GCK981" s="328"/>
      <c r="GCL981" s="328"/>
      <c r="GCM981" s="328"/>
      <c r="GCN981" s="328"/>
      <c r="GCO981" s="328"/>
      <c r="GCP981" s="328"/>
      <c r="GCQ981" s="328"/>
      <c r="GCR981" s="328"/>
      <c r="GCS981" s="328"/>
      <c r="GCT981" s="328"/>
      <c r="GCU981" s="328"/>
      <c r="GCV981" s="328"/>
      <c r="GCW981" s="328"/>
      <c r="GCX981" s="328"/>
      <c r="GCY981" s="328"/>
      <c r="GCZ981" s="328"/>
      <c r="GDA981" s="328"/>
      <c r="GDB981" s="328"/>
      <c r="GDC981" s="328"/>
      <c r="GDD981" s="328"/>
      <c r="GDE981" s="328"/>
      <c r="GDF981" s="328"/>
      <c r="GDG981" s="328"/>
      <c r="GDH981" s="328"/>
      <c r="GDI981" s="328"/>
      <c r="GDJ981" s="328"/>
      <c r="GDK981" s="328"/>
      <c r="GDL981" s="328"/>
      <c r="GDM981" s="328"/>
      <c r="GDN981" s="328"/>
      <c r="GDO981" s="328"/>
      <c r="GDP981" s="328"/>
      <c r="GDQ981" s="328"/>
      <c r="GDR981" s="328"/>
      <c r="GDS981" s="328"/>
      <c r="GDT981" s="328"/>
      <c r="GDU981" s="328"/>
      <c r="GDV981" s="328"/>
      <c r="GDW981" s="328"/>
      <c r="GDX981" s="328"/>
      <c r="GDY981" s="328"/>
      <c r="GDZ981" s="328"/>
      <c r="GEA981" s="328"/>
      <c r="GEB981" s="328"/>
      <c r="GEC981" s="328"/>
      <c r="GED981" s="328"/>
      <c r="GEE981" s="328"/>
      <c r="GEF981" s="328"/>
      <c r="GEG981" s="328"/>
      <c r="GEH981" s="328"/>
      <c r="GEI981" s="328"/>
      <c r="GEJ981" s="328"/>
      <c r="GEK981" s="328"/>
      <c r="GEL981" s="328"/>
      <c r="GEM981" s="328"/>
      <c r="GEN981" s="328"/>
      <c r="GEO981" s="328"/>
      <c r="GEP981" s="328"/>
      <c r="GEQ981" s="328"/>
      <c r="GER981" s="328"/>
      <c r="GES981" s="328"/>
      <c r="GET981" s="328"/>
      <c r="GEU981" s="328"/>
      <c r="GEV981" s="328"/>
      <c r="GEW981" s="328"/>
      <c r="GEX981" s="328"/>
      <c r="GEY981" s="328"/>
      <c r="GEZ981" s="328"/>
      <c r="GFA981" s="328"/>
      <c r="GFB981" s="328"/>
      <c r="GFC981" s="328"/>
      <c r="GFD981" s="328"/>
      <c r="GFE981" s="328"/>
      <c r="GFF981" s="328"/>
    </row>
    <row r="982" spans="1:5488" s="50" customFormat="1" ht="45.75" customHeight="1">
      <c r="A982" s="571">
        <f>1+A981</f>
        <v>980</v>
      </c>
      <c r="B982" s="218" t="s">
        <v>853</v>
      </c>
      <c r="C982" s="201">
        <v>133849</v>
      </c>
      <c r="D982" s="205" t="s">
        <v>6112</v>
      </c>
      <c r="E982" s="202">
        <v>45561</v>
      </c>
      <c r="F982" s="203">
        <v>45561</v>
      </c>
      <c r="G982" s="203">
        <v>45689</v>
      </c>
      <c r="H982" s="201" t="s">
        <v>854</v>
      </c>
      <c r="I982" s="206" t="s">
        <v>452</v>
      </c>
      <c r="J982" s="201" t="s">
        <v>4041</v>
      </c>
      <c r="K982" s="271">
        <v>901681580</v>
      </c>
      <c r="L982" s="201">
        <v>1</v>
      </c>
      <c r="M982" s="272" t="s">
        <v>926</v>
      </c>
      <c r="N982" s="208" t="s">
        <v>549</v>
      </c>
      <c r="O982" s="218" t="s">
        <v>5898</v>
      </c>
      <c r="P982" s="201" t="s">
        <v>9302</v>
      </c>
      <c r="Q982" s="201" t="s">
        <v>928</v>
      </c>
      <c r="R982" s="210">
        <f>+G982-F982</f>
        <v>128</v>
      </c>
      <c r="S982" s="201" t="s">
        <v>9303</v>
      </c>
      <c r="T982" s="273">
        <v>1008581917.17</v>
      </c>
      <c r="U982" s="274" t="s">
        <v>9304</v>
      </c>
      <c r="V982" s="273">
        <f>+T982</f>
        <v>1008581917.17</v>
      </c>
      <c r="W982" s="275">
        <v>45561</v>
      </c>
      <c r="X982" s="276" t="s">
        <v>9305</v>
      </c>
      <c r="Y982" s="313">
        <f>+Z982+AA982+AB982</f>
        <v>1231550000</v>
      </c>
      <c r="Z982" s="215">
        <f>270168731.64+184831268.36+541550000</f>
        <v>996550000</v>
      </c>
      <c r="AA982" s="216">
        <v>0</v>
      </c>
      <c r="AB982" s="217">
        <v>235000000</v>
      </c>
      <c r="AC982" s="216">
        <v>0</v>
      </c>
      <c r="AD982" s="216">
        <v>0</v>
      </c>
      <c r="AE982" s="216">
        <v>0</v>
      </c>
      <c r="AF982" s="216">
        <v>235000000</v>
      </c>
      <c r="AG982" s="216">
        <v>0</v>
      </c>
      <c r="AH982" s="216">
        <v>0</v>
      </c>
      <c r="AI982" s="216">
        <v>0</v>
      </c>
      <c r="AJ982" s="216">
        <v>0</v>
      </c>
      <c r="AK982" s="209" t="s">
        <v>862</v>
      </c>
      <c r="AL982" s="191" t="s">
        <v>4045</v>
      </c>
      <c r="AM982" s="201" t="s">
        <v>9306</v>
      </c>
      <c r="AN982" s="207" t="s">
        <v>9307</v>
      </c>
      <c r="AO982" s="209" t="s">
        <v>9308</v>
      </c>
      <c r="AP982" s="201" t="s">
        <v>9309</v>
      </c>
      <c r="AQ982" s="277">
        <v>45566</v>
      </c>
      <c r="AR982" s="209" t="s">
        <v>9308</v>
      </c>
      <c r="AS982" s="201" t="s">
        <v>114</v>
      </c>
      <c r="AT982" s="209" t="s">
        <v>578</v>
      </c>
      <c r="AU982" s="209" t="s">
        <v>392</v>
      </c>
      <c r="AV982" s="201"/>
      <c r="AW982" s="201"/>
      <c r="AX982" s="201" t="s">
        <v>108</v>
      </c>
      <c r="AY982" s="201"/>
      <c r="AZ982" s="240"/>
      <c r="BA982" s="201"/>
      <c r="BB982" s="241"/>
      <c r="BC982" s="240"/>
      <c r="BD982" s="210"/>
      <c r="BE982" s="210"/>
      <c r="BF982" s="210"/>
      <c r="BG982" s="240"/>
      <c r="BH982" s="221">
        <f>T982+BB982</f>
        <v>1008581917.17</v>
      </c>
      <c r="BI982" s="304" t="s">
        <v>135</v>
      </c>
      <c r="BJ982" s="201"/>
      <c r="BK982" s="208"/>
      <c r="BL982" s="240"/>
      <c r="BM982" s="398"/>
      <c r="BN982" s="292" t="s">
        <v>114</v>
      </c>
      <c r="BO982" s="208" t="s">
        <v>114</v>
      </c>
      <c r="BP982" s="208"/>
      <c r="BQ982" s="208" t="s">
        <v>114</v>
      </c>
      <c r="BR982" s="208" t="s">
        <v>114</v>
      </c>
      <c r="BS982" s="208" t="s">
        <v>114</v>
      </c>
      <c r="BT982" s="208" t="s">
        <v>114</v>
      </c>
      <c r="BU982" s="237" t="s">
        <v>4049</v>
      </c>
      <c r="BV982" s="208">
        <v>6086604517</v>
      </c>
      <c r="BW982" s="278" t="s">
        <v>4050</v>
      </c>
      <c r="BX982" s="224"/>
      <c r="BY982" s="208"/>
      <c r="BZ982" s="293"/>
      <c r="CA982" s="320"/>
      <c r="CB982" s="320"/>
      <c r="CC982" s="320"/>
      <c r="CD982" s="320"/>
      <c r="CE982" s="320"/>
      <c r="CF982" s="320"/>
      <c r="CG982" s="320"/>
      <c r="CH982" s="223"/>
      <c r="CI982" s="223"/>
      <c r="CJ982" s="223"/>
      <c r="CK982" s="223"/>
      <c r="CL982" s="223"/>
      <c r="CM982" s="303"/>
      <c r="CN982" s="223"/>
      <c r="CO982" s="297"/>
      <c r="CP982" s="297"/>
      <c r="CQ982" s="297"/>
      <c r="CR982" s="297"/>
      <c r="CS982" s="297"/>
      <c r="CT982" s="297"/>
      <c r="CU982" s="297"/>
      <c r="CV982" s="297"/>
      <c r="CW982" s="297"/>
      <c r="CX982" s="297"/>
      <c r="CY982" s="297"/>
      <c r="CZ982" s="297"/>
      <c r="DA982" s="297"/>
      <c r="DB982" s="297"/>
      <c r="DC982" s="297"/>
      <c r="DD982" s="297"/>
      <c r="DE982" s="297"/>
      <c r="DF982" s="297"/>
      <c r="DG982" s="297"/>
      <c r="DH982" s="297"/>
      <c r="DI982" s="297"/>
      <c r="DJ982" s="297"/>
      <c r="DK982" s="297"/>
      <c r="DL982" s="297"/>
      <c r="DM982" s="297"/>
      <c r="DN982" s="297"/>
      <c r="DO982" s="297"/>
      <c r="DP982" s="297"/>
      <c r="DQ982" s="297"/>
      <c r="DR982" s="297"/>
      <c r="DS982" s="297"/>
      <c r="DT982" s="297"/>
      <c r="DU982" s="297"/>
      <c r="DV982" s="297"/>
      <c r="DW982" s="297"/>
      <c r="DX982" s="297"/>
      <c r="DY982" s="297"/>
      <c r="DZ982" s="297"/>
      <c r="EA982" s="297"/>
      <c r="EB982" s="297"/>
      <c r="EC982" s="297"/>
      <c r="ED982" s="297"/>
      <c r="EE982" s="297"/>
      <c r="EF982" s="297"/>
      <c r="EG982" s="297"/>
      <c r="EH982" s="297"/>
      <c r="EI982" s="297"/>
      <c r="EJ982" s="297"/>
      <c r="EK982" s="297"/>
      <c r="EL982" s="297"/>
      <c r="EM982" s="297"/>
      <c r="EN982" s="297"/>
      <c r="EO982" s="297"/>
      <c r="EP982" s="297"/>
      <c r="EQ982" s="297"/>
      <c r="ER982" s="297"/>
      <c r="ES982" s="297"/>
      <c r="ET982" s="297"/>
      <c r="EU982" s="297"/>
      <c r="EV982" s="297"/>
      <c r="EW982" s="297"/>
      <c r="EX982" s="297"/>
      <c r="EY982" s="297"/>
      <c r="EZ982" s="297"/>
      <c r="FA982" s="297"/>
      <c r="FB982" s="297"/>
      <c r="FC982" s="297"/>
      <c r="FD982" s="297"/>
      <c r="FE982" s="297"/>
      <c r="FF982" s="297"/>
      <c r="FG982" s="297"/>
      <c r="FH982" s="297"/>
      <c r="FI982" s="297"/>
      <c r="FJ982" s="297"/>
      <c r="FK982" s="297"/>
      <c r="FL982" s="297"/>
      <c r="FM982" s="297"/>
      <c r="FN982" s="297"/>
      <c r="FO982" s="297"/>
      <c r="FP982" s="297"/>
      <c r="FQ982" s="297"/>
      <c r="FR982" s="297"/>
      <c r="FS982" s="297"/>
    </row>
    <row r="983" spans="1:5488" s="50" customFormat="1" ht="45.75" customHeight="1">
      <c r="A983" s="589">
        <f>1+A982</f>
        <v>981</v>
      </c>
      <c r="B983" s="403" t="s">
        <v>9310</v>
      </c>
      <c r="C983" s="156" t="s">
        <v>9311</v>
      </c>
      <c r="D983" s="166" t="s">
        <v>108</v>
      </c>
      <c r="E983" s="390">
        <v>45562</v>
      </c>
      <c r="F983" s="392">
        <v>45562</v>
      </c>
      <c r="G983" s="392">
        <v>45657</v>
      </c>
      <c r="H983" s="392" t="s">
        <v>416</v>
      </c>
      <c r="I983" s="392" t="s">
        <v>6300</v>
      </c>
      <c r="J983" s="390" t="s">
        <v>9312</v>
      </c>
      <c r="K983" s="392">
        <v>860078643</v>
      </c>
      <c r="L983" s="392">
        <v>1</v>
      </c>
      <c r="M983" s="392" t="s">
        <v>926</v>
      </c>
      <c r="N983" s="392" t="s">
        <v>549</v>
      </c>
      <c r="O983" s="392" t="s">
        <v>1061</v>
      </c>
      <c r="P983" s="392" t="s">
        <v>9313</v>
      </c>
      <c r="Q983" s="392" t="s">
        <v>9314</v>
      </c>
      <c r="R983" s="392">
        <f>+G983-F983</f>
        <v>95</v>
      </c>
      <c r="S983" s="392" t="s">
        <v>108</v>
      </c>
      <c r="T983" s="392">
        <v>0</v>
      </c>
      <c r="U983" s="392" t="s">
        <v>108</v>
      </c>
      <c r="V983" s="328">
        <f>+T983</f>
        <v>0</v>
      </c>
      <c r="W983" s="328" t="s">
        <v>108</v>
      </c>
      <c r="X983" s="328" t="s">
        <v>108</v>
      </c>
      <c r="Y983" s="328">
        <f>+Z983+AA983+AB983</f>
        <v>0</v>
      </c>
      <c r="Z983" s="328">
        <v>0</v>
      </c>
      <c r="AA983" s="328">
        <v>0</v>
      </c>
      <c r="AB983" s="328">
        <v>0</v>
      </c>
      <c r="AC983" s="328">
        <v>0</v>
      </c>
      <c r="AD983" s="328">
        <v>0</v>
      </c>
      <c r="AE983" s="328">
        <v>0</v>
      </c>
      <c r="AF983" s="328">
        <v>0</v>
      </c>
      <c r="AG983" s="328">
        <v>0</v>
      </c>
      <c r="AH983" s="328">
        <v>0</v>
      </c>
      <c r="AI983" s="328">
        <v>0</v>
      </c>
      <c r="AJ983" s="328">
        <v>0</v>
      </c>
      <c r="AK983" s="328" t="s">
        <v>104</v>
      </c>
      <c r="AL983" s="328" t="s">
        <v>9315</v>
      </c>
      <c r="AM983" s="328" t="s">
        <v>6823</v>
      </c>
      <c r="AN983" s="328">
        <v>80028843</v>
      </c>
      <c r="AO983" s="328" t="s">
        <v>114</v>
      </c>
      <c r="AP983" s="328" t="s">
        <v>114</v>
      </c>
      <c r="AQ983" s="328" t="s">
        <v>114</v>
      </c>
      <c r="AR983" s="328" t="s">
        <v>114</v>
      </c>
      <c r="AS983" s="328" t="s">
        <v>578</v>
      </c>
      <c r="AT983" s="328" t="s">
        <v>578</v>
      </c>
      <c r="AU983" s="328" t="s">
        <v>392</v>
      </c>
      <c r="AV983" s="328"/>
      <c r="AW983" s="328"/>
      <c r="AX983" s="328" t="s">
        <v>109</v>
      </c>
      <c r="AY983" s="328" t="s">
        <v>108</v>
      </c>
      <c r="AZ983" s="328"/>
      <c r="BA983" s="328"/>
      <c r="BB983" s="328"/>
      <c r="BC983" s="328"/>
      <c r="BD983" s="328"/>
      <c r="BE983" s="328"/>
      <c r="BF983" s="328"/>
      <c r="BG983" s="328"/>
      <c r="BH983" s="328">
        <f>T983+BB983</f>
        <v>0</v>
      </c>
      <c r="BI983" s="158" t="s">
        <v>135</v>
      </c>
      <c r="BJ983" s="328"/>
      <c r="BK983" s="328"/>
      <c r="BL983" s="328"/>
      <c r="BM983" s="437" t="s">
        <v>824</v>
      </c>
      <c r="BN983" s="328" t="s">
        <v>114</v>
      </c>
      <c r="BO983" s="328" t="s">
        <v>114</v>
      </c>
      <c r="BP983" s="328" t="s">
        <v>114</v>
      </c>
      <c r="BQ983" s="328" t="s">
        <v>114</v>
      </c>
      <c r="BR983" s="328" t="s">
        <v>114</v>
      </c>
      <c r="BS983" s="328" t="s">
        <v>114</v>
      </c>
      <c r="BT983" s="328" t="s">
        <v>114</v>
      </c>
      <c r="BU983" s="328" t="s">
        <v>9316</v>
      </c>
      <c r="BV983" s="328">
        <v>7455555</v>
      </c>
      <c r="BW983" s="328" t="s">
        <v>9317</v>
      </c>
      <c r="BX983" s="328" t="s">
        <v>6875</v>
      </c>
      <c r="BY983" s="328" t="s">
        <v>231</v>
      </c>
      <c r="BZ983" s="328" t="s">
        <v>9318</v>
      </c>
      <c r="CA983" s="392"/>
      <c r="CB983" s="392"/>
      <c r="CC983" s="360"/>
      <c r="CD983" s="392"/>
      <c r="CE983" s="392"/>
      <c r="CF983" s="392"/>
      <c r="CG983" s="392"/>
      <c r="CH983" s="392"/>
      <c r="CI983" s="392"/>
      <c r="CJ983" s="392"/>
      <c r="CK983" s="392"/>
      <c r="CL983" s="392"/>
      <c r="CM983" s="392"/>
      <c r="CN983" s="392"/>
      <c r="CO983" s="297"/>
      <c r="CP983" s="297"/>
      <c r="CQ983" s="297"/>
      <c r="CR983" s="297"/>
      <c r="CS983" s="297"/>
      <c r="CT983" s="297"/>
      <c r="CU983" s="297"/>
      <c r="CV983" s="297"/>
      <c r="CW983" s="297"/>
      <c r="CX983" s="297"/>
      <c r="CY983" s="297"/>
      <c r="CZ983" s="297"/>
      <c r="DA983" s="297"/>
      <c r="DB983" s="297"/>
      <c r="DC983" s="297"/>
      <c r="DD983" s="297"/>
      <c r="DE983" s="297"/>
      <c r="DF983" s="297"/>
      <c r="DG983" s="297"/>
      <c r="DH983" s="297"/>
      <c r="DI983" s="297"/>
      <c r="DJ983" s="297"/>
      <c r="DK983" s="297"/>
      <c r="DL983" s="297"/>
      <c r="DM983" s="297"/>
      <c r="DN983" s="297"/>
      <c r="DO983" s="297"/>
      <c r="DP983" s="297"/>
      <c r="DQ983" s="297"/>
      <c r="DR983" s="297"/>
      <c r="DS983" s="297"/>
      <c r="DT983" s="297"/>
      <c r="DU983" s="297"/>
      <c r="DV983" s="297"/>
      <c r="DW983" s="297"/>
      <c r="DX983" s="297"/>
      <c r="DY983" s="297"/>
      <c r="DZ983" s="297"/>
      <c r="EA983" s="297"/>
      <c r="EB983" s="297"/>
      <c r="EC983" s="297"/>
      <c r="ED983" s="297"/>
      <c r="EE983" s="297"/>
      <c r="EF983" s="297"/>
      <c r="EG983" s="297"/>
      <c r="EH983" s="297"/>
      <c r="EI983" s="297"/>
      <c r="EJ983" s="297"/>
      <c r="EK983" s="297"/>
      <c r="EL983" s="297"/>
      <c r="EM983" s="297"/>
      <c r="EN983" s="297"/>
      <c r="EO983" s="297"/>
      <c r="EP983" s="297"/>
      <c r="EQ983" s="297"/>
      <c r="ER983" s="297"/>
      <c r="ES983" s="297"/>
      <c r="ET983" s="297"/>
      <c r="EU983" s="297"/>
      <c r="EV983" s="297"/>
      <c r="EW983" s="297"/>
      <c r="EX983" s="297"/>
      <c r="EY983" s="297"/>
      <c r="EZ983" s="297"/>
      <c r="FA983" s="297"/>
      <c r="FB983" s="297"/>
      <c r="FC983" s="297"/>
      <c r="FD983" s="297"/>
      <c r="FE983" s="297"/>
      <c r="FF983" s="297"/>
      <c r="FG983" s="297"/>
      <c r="FH983" s="297"/>
      <c r="FI983" s="297"/>
      <c r="FJ983" s="297"/>
      <c r="FK983" s="297"/>
      <c r="FL983" s="297"/>
      <c r="FM983" s="297"/>
      <c r="FN983" s="297"/>
      <c r="FO983" s="297"/>
      <c r="FP983" s="297"/>
      <c r="FQ983" s="297"/>
      <c r="FR983" s="297"/>
      <c r="FS983" s="297"/>
      <c r="FT983" s="297"/>
      <c r="FU983" s="297"/>
      <c r="FV983" s="297"/>
      <c r="FW983" s="297"/>
      <c r="FX983" s="297"/>
      <c r="FY983" s="297"/>
      <c r="FZ983" s="297"/>
      <c r="GA983" s="297"/>
      <c r="GB983" s="297"/>
      <c r="GC983" s="297"/>
      <c r="GD983" s="297"/>
      <c r="GE983" s="297"/>
      <c r="GF983" s="297"/>
      <c r="GG983" s="297"/>
      <c r="GH983" s="297"/>
      <c r="GI983" s="297"/>
      <c r="GJ983" s="297"/>
      <c r="GK983" s="297"/>
      <c r="GL983" s="297"/>
      <c r="GM983" s="297"/>
      <c r="GN983" s="297"/>
      <c r="GO983" s="297"/>
      <c r="GP983" s="297"/>
      <c r="GQ983" s="297"/>
      <c r="GR983" s="297"/>
      <c r="GS983" s="297"/>
      <c r="GT983" s="297"/>
      <c r="GU983" s="297"/>
      <c r="GV983" s="328"/>
      <c r="GW983" s="328"/>
      <c r="GX983" s="328"/>
      <c r="GY983" s="328"/>
      <c r="GZ983" s="328"/>
      <c r="HA983" s="328"/>
      <c r="HB983" s="328"/>
      <c r="HC983" s="328"/>
      <c r="HD983" s="328"/>
      <c r="HE983" s="328"/>
      <c r="HF983" s="328"/>
      <c r="HG983" s="328"/>
      <c r="HH983" s="328"/>
      <c r="HI983" s="328"/>
      <c r="HJ983" s="328"/>
      <c r="HK983" s="328"/>
      <c r="HL983" s="328"/>
      <c r="HM983" s="328"/>
      <c r="HN983" s="328"/>
      <c r="HO983" s="328"/>
      <c r="HP983" s="328"/>
      <c r="HQ983" s="328"/>
      <c r="HR983" s="328"/>
      <c r="HS983" s="328"/>
      <c r="HT983" s="328"/>
      <c r="HU983" s="328"/>
      <c r="HV983" s="328"/>
      <c r="HW983" s="328"/>
      <c r="HX983" s="328"/>
      <c r="HY983" s="328"/>
      <c r="HZ983" s="328"/>
      <c r="IA983" s="328"/>
      <c r="IB983" s="328"/>
      <c r="IC983" s="328"/>
      <c r="ID983" s="328"/>
      <c r="IE983" s="328"/>
      <c r="IF983" s="328"/>
      <c r="IG983" s="328"/>
      <c r="IH983" s="328"/>
      <c r="II983" s="328"/>
      <c r="IJ983" s="328"/>
      <c r="IK983" s="328"/>
      <c r="IL983" s="328"/>
      <c r="IM983" s="328"/>
      <c r="IN983" s="328"/>
      <c r="IO983" s="328"/>
      <c r="IP983" s="328"/>
      <c r="IQ983" s="328"/>
      <c r="IR983" s="328"/>
      <c r="IS983" s="328"/>
      <c r="IT983" s="328"/>
      <c r="IU983" s="328"/>
      <c r="IV983" s="328"/>
      <c r="IW983" s="328"/>
      <c r="IX983" s="328"/>
      <c r="IY983" s="328"/>
      <c r="IZ983" s="328"/>
      <c r="JA983" s="328"/>
      <c r="JB983" s="328"/>
      <c r="JC983" s="328"/>
      <c r="JD983" s="328"/>
      <c r="JE983" s="328"/>
      <c r="JF983" s="328"/>
      <c r="JG983" s="328"/>
      <c r="JH983" s="328"/>
      <c r="JI983" s="328"/>
      <c r="JJ983" s="328"/>
      <c r="JK983" s="328"/>
      <c r="JL983" s="328"/>
      <c r="JM983" s="328"/>
      <c r="JN983" s="328"/>
      <c r="JO983" s="328"/>
      <c r="JP983" s="328"/>
      <c r="JQ983" s="328"/>
      <c r="JR983" s="328"/>
      <c r="JS983" s="328"/>
      <c r="JT983" s="328"/>
      <c r="JU983" s="328"/>
      <c r="JV983" s="328"/>
      <c r="JW983" s="328"/>
      <c r="JX983" s="328"/>
      <c r="JY983" s="328"/>
      <c r="JZ983" s="328"/>
      <c r="KA983" s="328"/>
      <c r="KB983" s="328"/>
      <c r="KC983" s="328"/>
      <c r="KD983" s="328"/>
      <c r="KE983" s="328"/>
      <c r="KF983" s="328"/>
      <c r="KG983" s="328"/>
      <c r="KH983" s="328"/>
      <c r="KI983" s="328"/>
      <c r="KJ983" s="328"/>
      <c r="KK983" s="328"/>
      <c r="KL983" s="328"/>
      <c r="KM983" s="328"/>
      <c r="KN983" s="328"/>
      <c r="KO983" s="328"/>
      <c r="KP983" s="328"/>
      <c r="KQ983" s="328"/>
      <c r="KR983" s="328"/>
      <c r="KS983" s="328"/>
      <c r="KT983" s="328"/>
      <c r="KU983" s="328"/>
      <c r="KV983" s="328"/>
      <c r="KW983" s="328"/>
      <c r="KX983" s="328"/>
      <c r="KY983" s="328"/>
      <c r="KZ983" s="328"/>
      <c r="LA983" s="328"/>
      <c r="LB983" s="328"/>
      <c r="LC983" s="328"/>
      <c r="LD983" s="328"/>
      <c r="LE983" s="328"/>
      <c r="LF983" s="328"/>
      <c r="LG983" s="328"/>
      <c r="LH983" s="328"/>
      <c r="LI983" s="328"/>
      <c r="LJ983" s="328"/>
      <c r="LK983" s="328"/>
      <c r="LL983" s="328"/>
      <c r="LM983" s="328"/>
      <c r="LN983" s="328"/>
      <c r="LO983" s="328"/>
      <c r="LP983" s="328"/>
      <c r="LQ983" s="328"/>
      <c r="LR983" s="328"/>
      <c r="LS983" s="328"/>
      <c r="LT983" s="328"/>
      <c r="LU983" s="328"/>
      <c r="LV983" s="328"/>
      <c r="LW983" s="328"/>
      <c r="LX983" s="328"/>
      <c r="LY983" s="328"/>
      <c r="LZ983" s="328"/>
      <c r="MA983" s="328"/>
      <c r="MB983" s="328"/>
      <c r="MC983" s="328"/>
      <c r="MD983" s="328"/>
      <c r="ME983" s="328"/>
      <c r="MF983" s="328"/>
      <c r="MG983" s="328"/>
      <c r="MH983" s="328"/>
      <c r="MI983" s="328"/>
      <c r="MJ983" s="328"/>
      <c r="MK983" s="328"/>
      <c r="ML983" s="328"/>
      <c r="MM983" s="328"/>
      <c r="MN983" s="328"/>
      <c r="MO983" s="328"/>
      <c r="MP983" s="328"/>
      <c r="MQ983" s="328"/>
      <c r="MR983" s="328"/>
      <c r="MS983" s="328"/>
      <c r="MT983" s="328"/>
      <c r="MU983" s="328"/>
      <c r="MV983" s="328"/>
      <c r="MW983" s="328"/>
      <c r="MX983" s="328"/>
      <c r="MY983" s="328"/>
      <c r="MZ983" s="328"/>
      <c r="NA983" s="328"/>
      <c r="NB983" s="328"/>
      <c r="NC983" s="328"/>
      <c r="ND983" s="328"/>
      <c r="NE983" s="328"/>
      <c r="NF983" s="328"/>
      <c r="NG983" s="328"/>
      <c r="NH983" s="328"/>
      <c r="NI983" s="328"/>
      <c r="NJ983" s="328"/>
      <c r="NK983" s="328"/>
      <c r="NL983" s="328"/>
      <c r="NM983" s="328"/>
      <c r="NN983" s="328"/>
      <c r="NO983" s="328"/>
      <c r="NP983" s="328"/>
      <c r="NQ983" s="328"/>
      <c r="NR983" s="328"/>
      <c r="NS983" s="328"/>
      <c r="NT983" s="328"/>
      <c r="NU983" s="328"/>
      <c r="NV983" s="328"/>
      <c r="NW983" s="328"/>
      <c r="NX983" s="328"/>
      <c r="NY983" s="328"/>
      <c r="NZ983" s="328"/>
      <c r="OA983" s="328"/>
      <c r="OB983" s="328"/>
      <c r="OC983" s="328"/>
      <c r="OD983" s="328"/>
      <c r="OE983" s="328"/>
      <c r="OF983" s="328"/>
      <c r="OG983" s="328"/>
      <c r="OH983" s="328"/>
      <c r="OI983" s="328"/>
      <c r="OJ983" s="328"/>
      <c r="OK983" s="328"/>
      <c r="OL983" s="328"/>
      <c r="OM983" s="328"/>
      <c r="ON983" s="328"/>
      <c r="OO983" s="328"/>
      <c r="OP983" s="328"/>
      <c r="OQ983" s="328"/>
      <c r="OR983" s="328"/>
      <c r="OS983" s="328"/>
      <c r="OT983" s="328"/>
      <c r="OU983" s="328"/>
      <c r="OV983" s="328"/>
      <c r="OW983" s="328"/>
      <c r="OX983" s="328"/>
      <c r="OY983" s="328"/>
      <c r="OZ983" s="328"/>
      <c r="PA983" s="328"/>
      <c r="PB983" s="328"/>
      <c r="PC983" s="328"/>
      <c r="PD983" s="328"/>
      <c r="PE983" s="328"/>
      <c r="PF983" s="328"/>
      <c r="PG983" s="328"/>
      <c r="PH983" s="328"/>
      <c r="PI983" s="328"/>
      <c r="PJ983" s="328"/>
      <c r="PK983" s="328"/>
      <c r="PL983" s="328"/>
      <c r="PM983" s="328"/>
      <c r="PN983" s="328"/>
      <c r="PO983" s="328"/>
      <c r="PP983" s="328"/>
      <c r="PQ983" s="328"/>
      <c r="PR983" s="328"/>
      <c r="PS983" s="328"/>
      <c r="PT983" s="328"/>
      <c r="PU983" s="328"/>
      <c r="PV983" s="328"/>
      <c r="PW983" s="328"/>
      <c r="PX983" s="328"/>
      <c r="PY983" s="328"/>
      <c r="PZ983" s="328"/>
      <c r="QA983" s="328"/>
      <c r="QB983" s="328"/>
      <c r="QC983" s="328"/>
      <c r="QD983" s="328"/>
      <c r="QE983" s="328"/>
      <c r="QF983" s="328"/>
      <c r="QG983" s="328"/>
      <c r="QH983" s="328"/>
      <c r="QI983" s="328"/>
      <c r="QJ983" s="328"/>
      <c r="QK983" s="328"/>
      <c r="QL983" s="328"/>
      <c r="QM983" s="328"/>
      <c r="QN983" s="328"/>
      <c r="QO983" s="328"/>
      <c r="QP983" s="328"/>
      <c r="QQ983" s="328"/>
      <c r="QR983" s="328"/>
      <c r="QS983" s="328"/>
      <c r="QT983" s="328"/>
      <c r="QU983" s="328"/>
      <c r="QV983" s="328"/>
      <c r="QW983" s="328"/>
      <c r="QX983" s="328"/>
      <c r="QY983" s="328"/>
      <c r="QZ983" s="328"/>
      <c r="RA983" s="328"/>
      <c r="RB983" s="328"/>
      <c r="RC983" s="328"/>
      <c r="RD983" s="328"/>
      <c r="RE983" s="328"/>
      <c r="RF983" s="328"/>
      <c r="RG983" s="328"/>
      <c r="RH983" s="328"/>
      <c r="RI983" s="328"/>
      <c r="RJ983" s="328"/>
      <c r="RK983" s="328"/>
      <c r="RL983" s="328"/>
      <c r="RM983" s="328"/>
      <c r="RN983" s="328"/>
      <c r="RO983" s="328"/>
      <c r="RP983" s="328"/>
      <c r="RQ983" s="328"/>
      <c r="RR983" s="328"/>
      <c r="RS983" s="328"/>
      <c r="RT983" s="328"/>
      <c r="RU983" s="328"/>
      <c r="RV983" s="328"/>
      <c r="RW983" s="328"/>
      <c r="RX983" s="328"/>
      <c r="RY983" s="328"/>
      <c r="RZ983" s="328"/>
      <c r="SA983" s="328"/>
      <c r="SB983" s="328"/>
      <c r="SC983" s="328"/>
      <c r="SD983" s="328"/>
      <c r="SE983" s="328"/>
      <c r="SF983" s="328"/>
      <c r="SG983" s="328"/>
      <c r="SH983" s="328"/>
      <c r="SI983" s="328"/>
      <c r="SJ983" s="328"/>
      <c r="SK983" s="328"/>
      <c r="SL983" s="328"/>
      <c r="SM983" s="328"/>
      <c r="SN983" s="328"/>
      <c r="SO983" s="328"/>
      <c r="SP983" s="328"/>
      <c r="SQ983" s="328"/>
      <c r="SR983" s="328"/>
      <c r="SS983" s="328"/>
      <c r="ST983" s="328"/>
      <c r="SU983" s="328"/>
      <c r="SV983" s="328"/>
      <c r="SW983" s="328"/>
      <c r="SX983" s="328"/>
      <c r="SY983" s="328"/>
      <c r="SZ983" s="328"/>
      <c r="TA983" s="328"/>
      <c r="TB983" s="328"/>
      <c r="TC983" s="328"/>
      <c r="TD983" s="348"/>
      <c r="TE983" s="156"/>
      <c r="TF983" s="156"/>
      <c r="TG983" s="156"/>
      <c r="TH983" s="301"/>
      <c r="TI983" s="437"/>
      <c r="TJ983" s="437"/>
      <c r="TK983" s="157"/>
      <c r="TL983" s="157"/>
      <c r="TM983" s="157"/>
      <c r="TN983" s="156"/>
      <c r="TO983" s="156"/>
      <c r="TP983" s="156"/>
      <c r="TQ983" s="156"/>
      <c r="TR983" s="156"/>
      <c r="TS983" s="156"/>
      <c r="TT983" s="156"/>
      <c r="TU983" s="156"/>
      <c r="TV983" s="156"/>
      <c r="TW983" s="157"/>
      <c r="TX983" s="156"/>
      <c r="TY983" s="328"/>
      <c r="TZ983" s="328"/>
      <c r="UA983" s="328"/>
      <c r="UB983" s="328"/>
      <c r="UC983" s="328"/>
      <c r="UD983" s="328"/>
      <c r="UE983" s="328"/>
      <c r="UF983" s="328"/>
      <c r="UG983" s="328"/>
      <c r="UH983" s="328"/>
      <c r="UI983" s="328"/>
      <c r="UJ983" s="328"/>
      <c r="UK983" s="328"/>
      <c r="UL983" s="328"/>
      <c r="UM983" s="328"/>
      <c r="UN983" s="328"/>
      <c r="UO983" s="328"/>
      <c r="UP983" s="328"/>
      <c r="UQ983" s="328"/>
      <c r="UR983" s="328"/>
      <c r="US983" s="328"/>
      <c r="UT983" s="328"/>
      <c r="UU983" s="328"/>
      <c r="UV983" s="328"/>
      <c r="UW983" s="328"/>
      <c r="UX983" s="328"/>
      <c r="UY983" s="328"/>
      <c r="UZ983" s="328"/>
      <c r="VA983" s="328"/>
      <c r="VB983" s="328"/>
      <c r="VC983" s="328"/>
      <c r="VD983" s="328"/>
      <c r="VE983" s="328"/>
      <c r="VF983" s="328"/>
      <c r="VG983" s="328"/>
      <c r="VH983" s="328"/>
      <c r="VI983" s="328"/>
      <c r="VJ983" s="328"/>
      <c r="VK983" s="328"/>
      <c r="VL983" s="328"/>
      <c r="VM983" s="328"/>
      <c r="VN983" s="328"/>
      <c r="VO983" s="328"/>
      <c r="VP983" s="328"/>
      <c r="VQ983" s="328"/>
      <c r="VR983" s="328"/>
      <c r="VS983" s="328"/>
      <c r="VT983" s="328"/>
      <c r="VU983" s="328"/>
      <c r="VV983" s="328"/>
      <c r="VW983" s="328"/>
      <c r="VX983" s="328"/>
      <c r="VY983" s="328"/>
      <c r="VZ983" s="328"/>
      <c r="WA983" s="328"/>
      <c r="WB983" s="328"/>
      <c r="WC983" s="328"/>
      <c r="WD983" s="328"/>
      <c r="WE983" s="328"/>
      <c r="WF983" s="328"/>
      <c r="WG983" s="328"/>
      <c r="WH983" s="328"/>
      <c r="WI983" s="328"/>
      <c r="WJ983" s="328"/>
      <c r="WK983" s="328"/>
      <c r="WL983" s="328"/>
      <c r="WM983" s="328"/>
      <c r="WN983" s="328"/>
      <c r="WO983" s="328"/>
      <c r="WP983" s="328"/>
      <c r="WQ983" s="328"/>
      <c r="WR983" s="328"/>
      <c r="WS983" s="328"/>
      <c r="WT983" s="328"/>
      <c r="WU983" s="328"/>
      <c r="WV983" s="328"/>
      <c r="WW983" s="328"/>
      <c r="WX983" s="328"/>
      <c r="WY983" s="328"/>
      <c r="WZ983" s="328"/>
      <c r="XA983" s="328"/>
      <c r="XB983" s="328"/>
      <c r="XC983" s="328"/>
      <c r="XD983" s="328"/>
      <c r="XE983" s="328"/>
      <c r="XF983" s="328"/>
      <c r="XG983" s="328"/>
      <c r="XH983" s="328"/>
      <c r="XI983" s="328"/>
      <c r="XJ983" s="328"/>
      <c r="XK983" s="328"/>
      <c r="XL983" s="328"/>
      <c r="XM983" s="328"/>
      <c r="XN983" s="328"/>
      <c r="XO983" s="328"/>
      <c r="XP983" s="328"/>
      <c r="XQ983" s="328"/>
      <c r="XR983" s="328"/>
      <c r="XS983" s="328"/>
      <c r="XT983" s="328"/>
      <c r="XU983" s="328"/>
      <c r="XV983" s="328"/>
      <c r="XW983" s="328"/>
      <c r="XX983" s="328"/>
      <c r="XY983" s="328"/>
      <c r="XZ983" s="328"/>
      <c r="YA983" s="328"/>
      <c r="YB983" s="328"/>
      <c r="YC983" s="328"/>
      <c r="YD983" s="328"/>
      <c r="YE983" s="328"/>
      <c r="YF983" s="328"/>
      <c r="YG983" s="328"/>
      <c r="YH983" s="328"/>
      <c r="YI983" s="328"/>
      <c r="YJ983" s="328"/>
      <c r="YK983" s="328"/>
      <c r="YL983" s="328"/>
      <c r="YM983" s="328"/>
      <c r="YN983" s="328"/>
      <c r="YO983" s="328"/>
      <c r="YP983" s="328"/>
      <c r="YQ983" s="328"/>
      <c r="YR983" s="328"/>
      <c r="YS983" s="328"/>
      <c r="YT983" s="328"/>
      <c r="YU983" s="328"/>
      <c r="YV983" s="328"/>
      <c r="YW983" s="328"/>
      <c r="YX983" s="328"/>
      <c r="YY983" s="328"/>
      <c r="YZ983" s="328"/>
      <c r="ZA983" s="328"/>
      <c r="ZB983" s="328"/>
      <c r="ZC983" s="328"/>
      <c r="ZD983" s="328"/>
      <c r="ZE983" s="328"/>
      <c r="ZF983" s="328"/>
      <c r="ZG983" s="328"/>
      <c r="ZH983" s="328"/>
      <c r="ZI983" s="328"/>
      <c r="ZJ983" s="328"/>
      <c r="ZK983" s="328"/>
      <c r="ZL983" s="328"/>
      <c r="ZM983" s="328"/>
      <c r="ZN983" s="328"/>
      <c r="ZO983" s="328"/>
      <c r="ZP983" s="328"/>
      <c r="ZQ983" s="328"/>
      <c r="ZR983" s="328"/>
      <c r="ZS983" s="328"/>
      <c r="ZT983" s="328"/>
      <c r="ZU983" s="328"/>
      <c r="ZV983" s="328"/>
      <c r="ZW983" s="328"/>
      <c r="ZX983" s="328"/>
      <c r="ZY983" s="328"/>
      <c r="ZZ983" s="328"/>
      <c r="AAA983" s="328"/>
      <c r="AAB983" s="328"/>
      <c r="AAC983" s="328"/>
      <c r="AAD983" s="328"/>
      <c r="AAE983" s="328"/>
      <c r="AAF983" s="328"/>
      <c r="AAG983" s="328"/>
      <c r="AAH983" s="328"/>
      <c r="AAI983" s="328"/>
      <c r="AAJ983" s="328"/>
      <c r="AAK983" s="328"/>
      <c r="AAL983" s="328"/>
      <c r="AAM983" s="328"/>
      <c r="AAN983" s="328"/>
      <c r="AAO983" s="328"/>
      <c r="AAP983" s="328"/>
      <c r="AAQ983" s="328"/>
      <c r="AAR983" s="328"/>
      <c r="AAS983" s="328"/>
      <c r="AAT983" s="328"/>
      <c r="AAU983" s="328"/>
      <c r="AAV983" s="328"/>
      <c r="AAW983" s="328"/>
      <c r="AAX983" s="328"/>
      <c r="AAY983" s="328"/>
      <c r="AAZ983" s="328"/>
      <c r="ABA983" s="328"/>
      <c r="ABB983" s="328"/>
      <c r="ABC983" s="328"/>
      <c r="ABD983" s="328"/>
      <c r="ABE983" s="328"/>
      <c r="ABF983" s="328"/>
      <c r="ABG983" s="328"/>
      <c r="ABH983" s="328"/>
      <c r="ABI983" s="328"/>
      <c r="ABJ983" s="328"/>
      <c r="ABK983" s="328"/>
      <c r="ABL983" s="328"/>
      <c r="ABM983" s="328"/>
      <c r="ABN983" s="328"/>
      <c r="ABO983" s="328"/>
      <c r="ABP983" s="328"/>
      <c r="ABQ983" s="328"/>
      <c r="ABR983" s="328"/>
      <c r="ABS983" s="328"/>
      <c r="ABT983" s="328"/>
      <c r="ABU983" s="328"/>
      <c r="ABV983" s="328"/>
      <c r="ABW983" s="328"/>
      <c r="ABX983" s="328"/>
      <c r="ABY983" s="328"/>
      <c r="ABZ983" s="328"/>
      <c r="ACA983" s="328"/>
      <c r="ACB983" s="328"/>
      <c r="ACC983" s="328"/>
      <c r="ACD983" s="328"/>
      <c r="ACE983" s="328"/>
      <c r="ACF983" s="328"/>
      <c r="ACG983" s="328"/>
      <c r="ACH983" s="328"/>
      <c r="ACI983" s="328"/>
      <c r="ACJ983" s="328"/>
      <c r="ACK983" s="328"/>
      <c r="ACL983" s="328"/>
      <c r="ACM983" s="328"/>
      <c r="ACN983" s="328"/>
      <c r="ACO983" s="328"/>
      <c r="ACP983" s="328"/>
      <c r="ACQ983" s="328"/>
      <c r="ACR983" s="328"/>
      <c r="ACS983" s="328"/>
      <c r="ACT983" s="328"/>
      <c r="ACU983" s="328"/>
      <c r="ACV983" s="328"/>
      <c r="ACW983" s="328"/>
      <c r="ACX983" s="328"/>
      <c r="ACY983" s="328"/>
      <c r="ACZ983" s="328"/>
      <c r="ADA983" s="328"/>
      <c r="ADB983" s="328"/>
      <c r="ADC983" s="328"/>
      <c r="ADD983" s="328"/>
      <c r="ADE983" s="328"/>
      <c r="ADF983" s="328"/>
      <c r="ADG983" s="328"/>
      <c r="ADH983" s="328"/>
      <c r="ADI983" s="328"/>
      <c r="ADJ983" s="328"/>
      <c r="ADK983" s="328"/>
      <c r="ADL983" s="328"/>
      <c r="ADM983" s="328"/>
      <c r="ADN983" s="328"/>
      <c r="ADO983" s="328"/>
      <c r="ADP983" s="328"/>
      <c r="ADQ983" s="328"/>
      <c r="ADR983" s="328"/>
      <c r="ADS983" s="328"/>
      <c r="ADT983" s="328"/>
      <c r="ADU983" s="328"/>
      <c r="ADV983" s="328"/>
      <c r="ADW983" s="328"/>
      <c r="ADX983" s="328"/>
      <c r="ADY983" s="328"/>
      <c r="ADZ983" s="328"/>
      <c r="AEA983" s="328"/>
      <c r="AEB983" s="328"/>
      <c r="AEC983" s="328"/>
      <c r="AED983" s="328"/>
      <c r="AEE983" s="328"/>
      <c r="AEF983" s="328"/>
      <c r="AEG983" s="328"/>
      <c r="AEH983" s="328"/>
      <c r="AEI983" s="328"/>
      <c r="AEJ983" s="328"/>
      <c r="AEK983" s="328"/>
      <c r="AEL983" s="328"/>
      <c r="AEM983" s="328"/>
      <c r="AEN983" s="328"/>
      <c r="AEO983" s="328"/>
      <c r="AEP983" s="328"/>
      <c r="AEQ983" s="328"/>
      <c r="AER983" s="328"/>
      <c r="AES983" s="328"/>
      <c r="AET983" s="328"/>
      <c r="AEU983" s="328"/>
      <c r="AEV983" s="328"/>
      <c r="AEW983" s="328"/>
      <c r="AEX983" s="328"/>
      <c r="AEY983" s="328"/>
      <c r="AEZ983" s="328"/>
      <c r="AFA983" s="328"/>
      <c r="AFB983" s="328"/>
      <c r="AFC983" s="328"/>
      <c r="AFD983" s="328"/>
      <c r="AFE983" s="328"/>
      <c r="AFF983" s="328"/>
      <c r="AFG983" s="328"/>
      <c r="AFH983" s="328"/>
      <c r="AFI983" s="328"/>
      <c r="AFJ983" s="328"/>
      <c r="AFK983" s="328"/>
      <c r="AFL983" s="328"/>
      <c r="AFM983" s="328"/>
      <c r="AFN983" s="328"/>
      <c r="AFO983" s="328"/>
      <c r="AFP983" s="328"/>
      <c r="AFQ983" s="328"/>
      <c r="AFR983" s="328"/>
      <c r="AFS983" s="328"/>
      <c r="AFT983" s="328"/>
      <c r="AFU983" s="328"/>
      <c r="AFV983" s="328"/>
      <c r="AFW983" s="328"/>
      <c r="AFX983" s="328"/>
      <c r="AFY983" s="328"/>
      <c r="AFZ983" s="328"/>
      <c r="AGA983" s="328"/>
      <c r="AGB983" s="328"/>
      <c r="AGC983" s="328"/>
      <c r="AGD983" s="328"/>
      <c r="AGE983" s="328"/>
      <c r="AGF983" s="328"/>
      <c r="AGG983" s="328"/>
      <c r="AGH983" s="328"/>
      <c r="AGI983" s="328"/>
      <c r="AGJ983" s="328"/>
      <c r="AGK983" s="328"/>
      <c r="AGL983" s="328"/>
      <c r="AGM983" s="328"/>
      <c r="AGN983" s="328"/>
      <c r="AGO983" s="328"/>
      <c r="AGP983" s="328"/>
      <c r="AGQ983" s="328"/>
      <c r="AGR983" s="328"/>
      <c r="AGS983" s="328"/>
      <c r="AGT983" s="328"/>
      <c r="AGU983" s="328"/>
      <c r="AGV983" s="328"/>
      <c r="AGW983" s="328"/>
      <c r="AGX983" s="328"/>
      <c r="AGY983" s="328"/>
      <c r="AGZ983" s="328"/>
      <c r="AHA983" s="328"/>
      <c r="AHB983" s="328"/>
      <c r="AHC983" s="328"/>
      <c r="AHD983" s="328"/>
      <c r="AHE983" s="328"/>
      <c r="AHF983" s="328"/>
      <c r="AHG983" s="328"/>
      <c r="AHH983" s="328"/>
      <c r="AHI983" s="328"/>
      <c r="AHJ983" s="328"/>
      <c r="AHK983" s="328"/>
      <c r="AHL983" s="328"/>
      <c r="AHM983" s="328"/>
      <c r="AHN983" s="328"/>
      <c r="AHO983" s="328"/>
      <c r="AHP983" s="328"/>
      <c r="AHQ983" s="328"/>
      <c r="AHR983" s="328"/>
      <c r="AHS983" s="328"/>
      <c r="AHT983" s="328"/>
      <c r="AHU983" s="328"/>
      <c r="AHV983" s="328"/>
      <c r="AHW983" s="328"/>
      <c r="AHX983" s="328"/>
      <c r="AHY983" s="328"/>
      <c r="AHZ983" s="328"/>
      <c r="AIA983" s="328"/>
      <c r="AIB983" s="328"/>
      <c r="AIC983" s="328"/>
      <c r="AID983" s="328"/>
      <c r="AIE983" s="328"/>
      <c r="AIF983" s="328"/>
      <c r="AIG983" s="328"/>
      <c r="AIH983" s="328"/>
      <c r="AII983" s="328"/>
      <c r="AIJ983" s="328"/>
      <c r="AIK983" s="328"/>
      <c r="AIL983" s="328"/>
      <c r="AIM983" s="328"/>
      <c r="AIN983" s="328"/>
      <c r="AIO983" s="328"/>
      <c r="AIP983" s="328"/>
      <c r="AIQ983" s="328"/>
      <c r="AIR983" s="328"/>
      <c r="AIS983" s="328"/>
      <c r="AIT983" s="328"/>
      <c r="AIU983" s="328"/>
      <c r="AIV983" s="328"/>
      <c r="AIW983" s="328"/>
      <c r="AIX983" s="328"/>
      <c r="AIY983" s="328"/>
      <c r="AIZ983" s="328"/>
      <c r="AJA983" s="328"/>
      <c r="AJB983" s="328"/>
      <c r="AJC983" s="328"/>
      <c r="AJD983" s="328"/>
      <c r="AJE983" s="328"/>
      <c r="AJF983" s="328"/>
      <c r="AJG983" s="328"/>
      <c r="AJH983" s="328"/>
      <c r="AJI983" s="328"/>
      <c r="AJJ983" s="328"/>
      <c r="AJK983" s="328"/>
      <c r="AJL983" s="328"/>
      <c r="AJM983" s="328"/>
      <c r="AJN983" s="328"/>
      <c r="AJO983" s="328"/>
      <c r="AJP983" s="328"/>
      <c r="AJQ983" s="328"/>
      <c r="AJR983" s="328"/>
      <c r="AJS983" s="328"/>
      <c r="AJT983" s="328"/>
      <c r="AJU983" s="328"/>
      <c r="AJV983" s="328"/>
      <c r="AJW983" s="328"/>
      <c r="AJX983" s="328"/>
      <c r="AJY983" s="328"/>
      <c r="AJZ983" s="328"/>
      <c r="AKA983" s="328"/>
      <c r="AKB983" s="328"/>
      <c r="AKC983" s="328"/>
      <c r="AKD983" s="328"/>
      <c r="AKE983" s="328"/>
      <c r="AKF983" s="328"/>
      <c r="AKG983" s="328"/>
      <c r="AKH983" s="328"/>
      <c r="AKI983" s="328"/>
      <c r="AKJ983" s="328"/>
      <c r="AKK983" s="328"/>
      <c r="AKL983" s="328"/>
      <c r="AKM983" s="328"/>
      <c r="AKN983" s="328"/>
      <c r="AKO983" s="328"/>
      <c r="AKP983" s="328"/>
      <c r="AKQ983" s="328"/>
      <c r="AKR983" s="328"/>
      <c r="AKS983" s="328"/>
      <c r="AKT983" s="328"/>
      <c r="AKU983" s="328"/>
      <c r="AKV983" s="328"/>
      <c r="AKW983" s="328"/>
      <c r="AKX983" s="328"/>
      <c r="AKY983" s="328"/>
      <c r="AKZ983" s="328"/>
      <c r="ALA983" s="328"/>
      <c r="ALB983" s="328"/>
      <c r="ALC983" s="328"/>
      <c r="ALD983" s="328"/>
      <c r="ALE983" s="328"/>
      <c r="ALF983" s="328"/>
      <c r="ALG983" s="328"/>
      <c r="ALH983" s="328"/>
      <c r="ALI983" s="328"/>
      <c r="ALJ983" s="328"/>
      <c r="ALK983" s="328"/>
      <c r="ALL983" s="328"/>
      <c r="ALM983" s="328"/>
      <c r="ALN983" s="328"/>
      <c r="ALO983" s="328"/>
      <c r="ALP983" s="328"/>
      <c r="ALQ983" s="328"/>
      <c r="ALR983" s="328"/>
      <c r="ALS983" s="328"/>
      <c r="ALT983" s="328"/>
      <c r="ALU983" s="328"/>
      <c r="ALV983" s="328"/>
      <c r="ALW983" s="328"/>
      <c r="ALX983" s="328"/>
      <c r="ALY983" s="328"/>
      <c r="ALZ983" s="328"/>
      <c r="AMA983" s="328"/>
      <c r="AMB983" s="328"/>
      <c r="AMC983" s="328"/>
      <c r="AMD983" s="328"/>
      <c r="AME983" s="328"/>
      <c r="AMF983" s="328"/>
      <c r="AMG983" s="328"/>
      <c r="AMH983" s="328"/>
      <c r="AMI983" s="328"/>
      <c r="AMJ983" s="328"/>
      <c r="AMK983" s="328"/>
      <c r="AML983" s="328"/>
      <c r="AMM983" s="328"/>
      <c r="AMN983" s="328"/>
      <c r="AMO983" s="328"/>
      <c r="AMP983" s="328"/>
      <c r="AMQ983" s="328"/>
      <c r="AMR983" s="328"/>
      <c r="AMS983" s="328"/>
      <c r="AMT983" s="328"/>
      <c r="AMU983" s="328"/>
      <c r="AMV983" s="328"/>
      <c r="AMW983" s="328"/>
      <c r="AMX983" s="328"/>
      <c r="AMY983" s="328"/>
      <c r="AMZ983" s="328"/>
      <c r="ANA983" s="328"/>
      <c r="ANB983" s="328"/>
      <c r="ANC983" s="328"/>
      <c r="AND983" s="328"/>
      <c r="ANE983" s="328"/>
      <c r="ANF983" s="328"/>
      <c r="ANG983" s="328"/>
      <c r="ANH983" s="328"/>
      <c r="ANI983" s="328"/>
      <c r="ANJ983" s="328"/>
      <c r="ANK983" s="328"/>
      <c r="ANL983" s="328"/>
      <c r="ANM983" s="328"/>
      <c r="ANN983" s="328"/>
      <c r="ANO983" s="328"/>
      <c r="ANP983" s="328"/>
      <c r="ANQ983" s="328"/>
      <c r="ANR983" s="328"/>
      <c r="ANS983" s="328"/>
      <c r="ANT983" s="328"/>
      <c r="ANU983" s="328"/>
      <c r="ANV983" s="328"/>
      <c r="ANW983" s="328"/>
      <c r="ANX983" s="328"/>
      <c r="ANY983" s="328"/>
      <c r="ANZ983" s="328"/>
      <c r="AOA983" s="328"/>
      <c r="AOB983" s="328"/>
      <c r="AOC983" s="328"/>
      <c r="AOD983" s="328"/>
      <c r="AOE983" s="328"/>
      <c r="AOF983" s="328"/>
      <c r="AOG983" s="328"/>
      <c r="AOH983" s="328"/>
      <c r="AOI983" s="328"/>
      <c r="AOJ983" s="328"/>
      <c r="AOK983" s="328"/>
      <c r="AOL983" s="328"/>
      <c r="AOM983" s="328"/>
      <c r="AON983" s="328"/>
      <c r="AOO983" s="328"/>
      <c r="AOP983" s="328"/>
      <c r="AOQ983" s="328"/>
      <c r="AOR983" s="328"/>
      <c r="AOS983" s="328"/>
      <c r="AOT983" s="328"/>
      <c r="AOU983" s="328"/>
      <c r="AOV983" s="328"/>
      <c r="AOW983" s="328"/>
      <c r="AOX983" s="328"/>
      <c r="AOY983" s="328"/>
      <c r="AOZ983" s="328"/>
      <c r="APA983" s="328"/>
      <c r="APB983" s="328"/>
      <c r="APC983" s="328"/>
      <c r="APD983" s="328"/>
      <c r="APE983" s="328"/>
      <c r="APF983" s="328"/>
      <c r="APG983" s="328"/>
      <c r="APH983" s="328"/>
      <c r="API983" s="328"/>
      <c r="APJ983" s="328"/>
      <c r="APK983" s="328"/>
      <c r="APL983" s="328"/>
      <c r="APM983" s="328"/>
      <c r="APN983" s="328"/>
      <c r="APO983" s="328"/>
      <c r="APP983" s="328"/>
      <c r="APQ983" s="328"/>
      <c r="APR983" s="328"/>
      <c r="APS983" s="328"/>
      <c r="APT983" s="328"/>
      <c r="APU983" s="328"/>
      <c r="APV983" s="328"/>
      <c r="APW983" s="328"/>
      <c r="APX983" s="328"/>
      <c r="APY983" s="328"/>
      <c r="APZ983" s="328"/>
      <c r="AQA983" s="328"/>
      <c r="AQB983" s="328"/>
      <c r="AQC983" s="328"/>
      <c r="AQD983" s="328"/>
      <c r="AQE983" s="328"/>
      <c r="AQF983" s="328"/>
      <c r="AQG983" s="328"/>
      <c r="AQH983" s="328"/>
      <c r="AQI983" s="328"/>
      <c r="AQJ983" s="328"/>
      <c r="AQK983" s="328"/>
      <c r="AQL983" s="328"/>
      <c r="AQM983" s="328"/>
      <c r="AQN983" s="328"/>
      <c r="AQO983" s="328"/>
      <c r="AQP983" s="328"/>
      <c r="AQQ983" s="328"/>
      <c r="AQR983" s="328"/>
      <c r="AQS983" s="328"/>
      <c r="AQT983" s="328"/>
      <c r="AQU983" s="328"/>
      <c r="AQV983" s="328"/>
      <c r="AQW983" s="328"/>
      <c r="AQX983" s="328"/>
      <c r="AQY983" s="328"/>
      <c r="AQZ983" s="328"/>
      <c r="ARA983" s="328"/>
      <c r="ARB983" s="328"/>
      <c r="ARC983" s="328"/>
      <c r="ARD983" s="328"/>
      <c r="ARE983" s="328"/>
      <c r="ARF983" s="328"/>
      <c r="ARG983" s="328"/>
      <c r="ARH983" s="328"/>
      <c r="ARI983" s="328"/>
      <c r="ARJ983" s="328"/>
      <c r="ARK983" s="328"/>
      <c r="ARL983" s="328"/>
      <c r="ARM983" s="328"/>
      <c r="ARN983" s="328"/>
      <c r="ARO983" s="328"/>
      <c r="ARP983" s="328"/>
      <c r="ARQ983" s="328"/>
      <c r="ARR983" s="328"/>
      <c r="ARS983" s="328"/>
      <c r="ART983" s="328"/>
      <c r="ARU983" s="328"/>
      <c r="ARV983" s="328"/>
      <c r="ARW983" s="328"/>
      <c r="ARX983" s="328"/>
      <c r="ARY983" s="328"/>
      <c r="ARZ983" s="328"/>
      <c r="ASA983" s="328"/>
      <c r="ASB983" s="328"/>
      <c r="ASC983" s="328"/>
      <c r="ASD983" s="328"/>
      <c r="ASE983" s="328"/>
      <c r="ASF983" s="328"/>
      <c r="ASG983" s="328"/>
      <c r="ASH983" s="328"/>
      <c r="ASI983" s="328"/>
      <c r="ASJ983" s="328"/>
      <c r="ASK983" s="328"/>
      <c r="ASL983" s="328"/>
      <c r="ASM983" s="328"/>
      <c r="ASN983" s="328"/>
      <c r="ASO983" s="328"/>
      <c r="ASP983" s="328"/>
      <c r="ASQ983" s="328"/>
      <c r="ASR983" s="328"/>
      <c r="ASS983" s="348"/>
      <c r="AST983" s="156"/>
      <c r="ASU983" s="156"/>
      <c r="ASV983" s="301"/>
      <c r="ASW983" s="166"/>
      <c r="ASX983" s="497"/>
      <c r="ASY983" s="497"/>
      <c r="ASZ983" s="392"/>
      <c r="ATA983" s="392"/>
      <c r="ATB983" s="392"/>
      <c r="ATC983" s="392"/>
      <c r="ATD983" s="392"/>
      <c r="ATE983" s="392"/>
      <c r="ATF983" s="392"/>
      <c r="ATG983" s="392"/>
      <c r="ATH983" s="392"/>
      <c r="ATI983" s="392"/>
      <c r="ATJ983" s="392"/>
      <c r="ATK983" s="392"/>
      <c r="ATL983" s="392"/>
      <c r="ATM983" s="497"/>
      <c r="ATN983" s="328"/>
      <c r="ATO983" s="328"/>
      <c r="ATP983" s="328"/>
      <c r="ATQ983" s="328"/>
      <c r="ATR983" s="328"/>
      <c r="ATS983" s="328"/>
      <c r="ATT983" s="328"/>
      <c r="ATU983" s="328"/>
      <c r="ATV983" s="328"/>
      <c r="ATW983" s="328"/>
      <c r="ATX983" s="328"/>
      <c r="ATY983" s="328"/>
      <c r="ATZ983" s="328"/>
      <c r="AUA983" s="328"/>
      <c r="AUB983" s="328"/>
      <c r="AUC983" s="328"/>
      <c r="AUD983" s="328"/>
      <c r="AUE983" s="328"/>
      <c r="AUF983" s="328"/>
      <c r="AUG983" s="328"/>
      <c r="AUH983" s="328"/>
      <c r="AUI983" s="328"/>
      <c r="AUJ983" s="328"/>
      <c r="AUK983" s="328"/>
      <c r="AUL983" s="328"/>
      <c r="AUM983" s="328"/>
      <c r="AUN983" s="328"/>
      <c r="AUO983" s="328"/>
      <c r="AUP983" s="328"/>
      <c r="AUQ983" s="328"/>
      <c r="AUR983" s="328"/>
      <c r="AUS983" s="328"/>
      <c r="AUT983" s="328"/>
      <c r="AUU983" s="328"/>
      <c r="AUV983" s="328"/>
      <c r="AUW983" s="328"/>
      <c r="AUX983" s="328"/>
      <c r="AUY983" s="328"/>
      <c r="AUZ983" s="328"/>
      <c r="AVA983" s="328"/>
      <c r="AVB983" s="328"/>
      <c r="AVC983" s="328"/>
      <c r="AVD983" s="328"/>
      <c r="AVE983" s="328"/>
      <c r="AVF983" s="328"/>
      <c r="AVG983" s="328"/>
      <c r="AVH983" s="328"/>
      <c r="AVI983" s="328"/>
      <c r="AVJ983" s="328"/>
      <c r="AVK983" s="328"/>
      <c r="AVL983" s="328"/>
      <c r="AVM983" s="328"/>
      <c r="AVN983" s="328"/>
      <c r="AVO983" s="328"/>
      <c r="AVP983" s="328"/>
      <c r="AVQ983" s="328"/>
      <c r="AVR983" s="328"/>
      <c r="AVS983" s="328"/>
      <c r="AVT983" s="328"/>
      <c r="AVU983" s="328"/>
      <c r="AVV983" s="328"/>
      <c r="AVW983" s="328"/>
      <c r="AVX983" s="328"/>
      <c r="AVY983" s="328"/>
      <c r="AVZ983" s="328"/>
      <c r="AWA983" s="328"/>
      <c r="AWB983" s="328"/>
      <c r="AWC983" s="328"/>
      <c r="AWD983" s="328"/>
      <c r="AWE983" s="328"/>
      <c r="AWF983" s="328"/>
      <c r="AWG983" s="328"/>
      <c r="AWH983" s="328"/>
      <c r="AWI983" s="328"/>
      <c r="AWJ983" s="328"/>
      <c r="AWK983" s="328"/>
      <c r="AWL983" s="328"/>
      <c r="AWM983" s="328"/>
      <c r="AWN983" s="328"/>
      <c r="AWO983" s="328"/>
      <c r="AWP983" s="328"/>
      <c r="AWQ983" s="328"/>
      <c r="AWR983" s="328"/>
      <c r="AWS983" s="328"/>
      <c r="AWT983" s="328"/>
      <c r="AWU983" s="328"/>
      <c r="AWV983" s="328"/>
      <c r="AWW983" s="328"/>
      <c r="AWX983" s="328"/>
      <c r="AWY983" s="328"/>
      <c r="AWZ983" s="328"/>
      <c r="AXA983" s="328"/>
      <c r="AXB983" s="328"/>
      <c r="AXC983" s="328"/>
      <c r="AXD983" s="328"/>
      <c r="AXE983" s="328"/>
      <c r="AXF983" s="328"/>
      <c r="AXG983" s="328"/>
      <c r="AXH983" s="328"/>
      <c r="AXI983" s="328"/>
      <c r="AXJ983" s="328"/>
      <c r="AXK983" s="328"/>
      <c r="AXL983" s="328"/>
      <c r="AXM983" s="328"/>
      <c r="AXN983" s="328"/>
      <c r="AXO983" s="328"/>
      <c r="AXP983" s="328"/>
      <c r="AXQ983" s="328"/>
      <c r="AXR983" s="328"/>
      <c r="AXS983" s="328"/>
      <c r="AXT983" s="328"/>
      <c r="AXU983" s="328"/>
      <c r="AXV983" s="328"/>
      <c r="AXW983" s="328"/>
      <c r="AXX983" s="328"/>
      <c r="AXY983" s="328"/>
      <c r="AXZ983" s="328"/>
      <c r="AYA983" s="328"/>
      <c r="AYB983" s="328"/>
      <c r="AYC983" s="328"/>
      <c r="AYD983" s="328"/>
      <c r="AYE983" s="328"/>
      <c r="AYF983" s="328"/>
      <c r="AYG983" s="328"/>
      <c r="AYH983" s="328"/>
      <c r="AYI983" s="328"/>
      <c r="AYJ983" s="328"/>
      <c r="AYK983" s="328"/>
      <c r="AYL983" s="328"/>
      <c r="AYM983" s="328"/>
      <c r="AYN983" s="328"/>
      <c r="AYO983" s="328"/>
      <c r="AYP983" s="328"/>
      <c r="AYQ983" s="328"/>
      <c r="AYR983" s="328"/>
      <c r="AYS983" s="328"/>
      <c r="AYT983" s="328"/>
      <c r="AYU983" s="328"/>
      <c r="AYV983" s="328"/>
      <c r="AYW983" s="328"/>
      <c r="AYX983" s="328"/>
      <c r="AYY983" s="328"/>
      <c r="AYZ983" s="328"/>
      <c r="AZA983" s="328"/>
      <c r="AZB983" s="328"/>
      <c r="AZC983" s="328"/>
      <c r="AZD983" s="328"/>
      <c r="AZE983" s="328"/>
      <c r="AZF983" s="328"/>
      <c r="AZG983" s="328"/>
      <c r="AZH983" s="328"/>
      <c r="AZI983" s="328"/>
      <c r="AZJ983" s="328"/>
      <c r="AZK983" s="328"/>
      <c r="AZL983" s="328"/>
      <c r="AZM983" s="328"/>
      <c r="AZN983" s="328"/>
      <c r="AZO983" s="328"/>
      <c r="AZP983" s="328"/>
      <c r="AZQ983" s="328"/>
      <c r="AZR983" s="328"/>
      <c r="AZS983" s="328"/>
      <c r="AZT983" s="328"/>
      <c r="AZU983" s="328"/>
      <c r="AZV983" s="328"/>
      <c r="AZW983" s="328"/>
      <c r="AZX983" s="328"/>
      <c r="AZY983" s="328"/>
      <c r="AZZ983" s="328"/>
      <c r="BAA983" s="328"/>
      <c r="BAB983" s="328"/>
      <c r="BAC983" s="328"/>
      <c r="BAD983" s="328"/>
      <c r="BAE983" s="328"/>
      <c r="BAF983" s="328"/>
      <c r="BAG983" s="328"/>
      <c r="BAH983" s="328"/>
      <c r="BAI983" s="328"/>
      <c r="BAJ983" s="328"/>
      <c r="BAK983" s="328"/>
      <c r="BAL983" s="328"/>
      <c r="BAM983" s="328"/>
      <c r="BAN983" s="328"/>
      <c r="BAO983" s="328"/>
      <c r="BAP983" s="328"/>
      <c r="BAQ983" s="328"/>
      <c r="BAR983" s="328"/>
      <c r="BAS983" s="328"/>
      <c r="BAT983" s="328"/>
      <c r="BAU983" s="328"/>
      <c r="BAV983" s="328"/>
      <c r="BAW983" s="328"/>
      <c r="BAX983" s="328"/>
      <c r="BAY983" s="328"/>
      <c r="BAZ983" s="328"/>
      <c r="BBA983" s="328"/>
      <c r="BBB983" s="328"/>
      <c r="BBC983" s="328"/>
      <c r="BBD983" s="328"/>
      <c r="BBE983" s="328"/>
      <c r="BBF983" s="328"/>
      <c r="BBG983" s="328"/>
      <c r="BBH983" s="328"/>
      <c r="BBI983" s="328"/>
      <c r="BBJ983" s="328"/>
      <c r="BBK983" s="328"/>
      <c r="BBL983" s="328"/>
      <c r="BBM983" s="328"/>
      <c r="BBN983" s="328"/>
      <c r="BBO983" s="328"/>
      <c r="BBP983" s="328"/>
      <c r="BBQ983" s="328"/>
      <c r="BBR983" s="328"/>
      <c r="BBS983" s="328"/>
      <c r="BBT983" s="328"/>
      <c r="BBU983" s="328"/>
      <c r="BBV983" s="328"/>
      <c r="BBW983" s="328"/>
      <c r="BBX983" s="328"/>
      <c r="BBY983" s="328"/>
      <c r="BBZ983" s="328"/>
      <c r="BCA983" s="328"/>
      <c r="BCB983" s="328"/>
      <c r="BCC983" s="328"/>
      <c r="BCD983" s="328"/>
      <c r="BCE983" s="328"/>
      <c r="BCF983" s="328"/>
      <c r="BCG983" s="328"/>
      <c r="BCH983" s="328"/>
      <c r="BCI983" s="328"/>
      <c r="BCJ983" s="328"/>
      <c r="BCK983" s="328"/>
      <c r="BCL983" s="328"/>
      <c r="BCM983" s="328"/>
      <c r="BCN983" s="328"/>
      <c r="BCO983" s="328"/>
      <c r="BCP983" s="328"/>
      <c r="BCQ983" s="328"/>
      <c r="BCR983" s="328"/>
      <c r="BCS983" s="328"/>
      <c r="BCT983" s="328"/>
      <c r="BCU983" s="328"/>
      <c r="BCV983" s="328"/>
      <c r="BCW983" s="328"/>
      <c r="BCX983" s="328"/>
      <c r="BCY983" s="328"/>
      <c r="BCZ983" s="328"/>
      <c r="BDA983" s="328"/>
      <c r="BDB983" s="328"/>
      <c r="BDC983" s="328"/>
      <c r="BDD983" s="328"/>
      <c r="BDE983" s="328"/>
      <c r="BDF983" s="328"/>
      <c r="BDG983" s="328"/>
      <c r="BDH983" s="328"/>
      <c r="BDI983" s="328"/>
      <c r="BDJ983" s="328"/>
      <c r="BDK983" s="328"/>
      <c r="BDL983" s="328"/>
      <c r="BDM983" s="328"/>
      <c r="BDN983" s="328"/>
      <c r="BDO983" s="328"/>
      <c r="BDP983" s="328"/>
      <c r="BDQ983" s="328"/>
      <c r="BDR983" s="328"/>
      <c r="BDS983" s="328"/>
      <c r="BDT983" s="328"/>
      <c r="BDU983" s="328"/>
      <c r="BDV983" s="328"/>
      <c r="BDW983" s="328"/>
      <c r="BDX983" s="328"/>
      <c r="BDY983" s="328"/>
      <c r="BDZ983" s="328"/>
      <c r="BEA983" s="328"/>
      <c r="BEB983" s="328"/>
      <c r="BEC983" s="328"/>
      <c r="BED983" s="328"/>
      <c r="BEE983" s="328"/>
      <c r="BEF983" s="328"/>
      <c r="BEG983" s="328"/>
      <c r="BEH983" s="328"/>
      <c r="BEI983" s="328"/>
      <c r="BEJ983" s="328"/>
      <c r="BEK983" s="328"/>
      <c r="BEL983" s="328"/>
      <c r="BEM983" s="328"/>
      <c r="BEN983" s="328"/>
      <c r="BEO983" s="328"/>
      <c r="BEP983" s="328"/>
      <c r="BEQ983" s="328"/>
      <c r="BER983" s="328"/>
      <c r="BES983" s="328"/>
      <c r="BET983" s="328"/>
      <c r="BEU983" s="328"/>
      <c r="BEV983" s="328"/>
      <c r="BEW983" s="328"/>
      <c r="BEX983" s="328"/>
      <c r="BEY983" s="328"/>
      <c r="BEZ983" s="328"/>
      <c r="BFA983" s="328"/>
      <c r="BFB983" s="328"/>
      <c r="BFC983" s="328"/>
      <c r="BFD983" s="328"/>
      <c r="BFE983" s="328"/>
      <c r="BFF983" s="328"/>
      <c r="BFG983" s="328"/>
      <c r="BFH983" s="328"/>
      <c r="BFI983" s="328"/>
      <c r="BFJ983" s="328"/>
      <c r="BFK983" s="328"/>
      <c r="BFL983" s="328"/>
      <c r="BFM983" s="328"/>
      <c r="BFN983" s="328"/>
      <c r="BFO983" s="328"/>
      <c r="BFP983" s="328"/>
      <c r="BFQ983" s="328"/>
      <c r="BFR983" s="328"/>
      <c r="BFS983" s="328"/>
      <c r="BFT983" s="328"/>
      <c r="BFU983" s="328"/>
      <c r="BFV983" s="328"/>
      <c r="BFW983" s="328"/>
      <c r="BFX983" s="328"/>
      <c r="BFY983" s="328"/>
      <c r="BFZ983" s="328"/>
      <c r="BGA983" s="328"/>
      <c r="BGB983" s="328"/>
      <c r="BGC983" s="328"/>
      <c r="BGD983" s="328"/>
      <c r="BGE983" s="328"/>
      <c r="BGF983" s="328"/>
      <c r="BGG983" s="328"/>
      <c r="BGH983" s="328"/>
      <c r="BGI983" s="328"/>
      <c r="BGJ983" s="328"/>
      <c r="BGK983" s="328"/>
      <c r="BGL983" s="328"/>
      <c r="BGM983" s="328"/>
      <c r="BGN983" s="328"/>
      <c r="BGO983" s="328"/>
      <c r="BGP983" s="328"/>
      <c r="BGQ983" s="328"/>
      <c r="BGR983" s="328"/>
      <c r="BGS983" s="328"/>
      <c r="BGT983" s="328"/>
      <c r="BGU983" s="328"/>
      <c r="BGV983" s="328"/>
      <c r="BGW983" s="328"/>
      <c r="BGX983" s="328"/>
      <c r="BGY983" s="328"/>
      <c r="BGZ983" s="328"/>
      <c r="BHA983" s="328"/>
      <c r="BHB983" s="328"/>
      <c r="BHC983" s="328"/>
      <c r="BHD983" s="328"/>
      <c r="BHE983" s="328"/>
      <c r="BHF983" s="328"/>
      <c r="BHG983" s="328"/>
      <c r="BHH983" s="328"/>
      <c r="BHI983" s="328"/>
      <c r="BHJ983" s="328"/>
      <c r="BHK983" s="328"/>
      <c r="BHL983" s="328"/>
      <c r="BHM983" s="328"/>
      <c r="BHN983" s="328"/>
      <c r="BHO983" s="328"/>
      <c r="BHP983" s="328"/>
      <c r="BHQ983" s="328"/>
      <c r="BHR983" s="328"/>
      <c r="BHS983" s="328"/>
      <c r="BHT983" s="328"/>
      <c r="BHU983" s="328"/>
      <c r="BHV983" s="328"/>
      <c r="BHW983" s="328"/>
      <c r="BHX983" s="328"/>
      <c r="BHY983" s="328"/>
      <c r="BHZ983" s="328"/>
      <c r="BIA983" s="328"/>
      <c r="BIB983" s="328"/>
      <c r="BIC983" s="328"/>
      <c r="BID983" s="328"/>
      <c r="BIE983" s="328"/>
      <c r="BIF983" s="328"/>
      <c r="BIG983" s="328"/>
      <c r="BIH983" s="328"/>
      <c r="BII983" s="328"/>
      <c r="BIJ983" s="328"/>
      <c r="BIK983" s="328"/>
      <c r="BIL983" s="328"/>
      <c r="BIM983" s="328"/>
      <c r="BIN983" s="328"/>
      <c r="BIO983" s="328"/>
      <c r="BIP983" s="328"/>
      <c r="BIQ983" s="328"/>
      <c r="BIR983" s="328"/>
      <c r="BIS983" s="328"/>
      <c r="BIT983" s="328"/>
      <c r="BIU983" s="328"/>
      <c r="BIV983" s="328"/>
      <c r="BIW983" s="328"/>
      <c r="BIX983" s="328"/>
      <c r="BIY983" s="328"/>
      <c r="BIZ983" s="328"/>
      <c r="BJA983" s="328"/>
      <c r="BJB983" s="328"/>
      <c r="BJC983" s="328"/>
      <c r="BJD983" s="328"/>
      <c r="BJE983" s="328"/>
      <c r="BJF983" s="328"/>
      <c r="BJG983" s="328"/>
      <c r="BJH983" s="328"/>
      <c r="BJI983" s="328"/>
      <c r="BJJ983" s="328"/>
      <c r="BJK983" s="328"/>
      <c r="BJL983" s="328"/>
      <c r="BJM983" s="328"/>
      <c r="BJN983" s="328"/>
      <c r="BJO983" s="328"/>
      <c r="BJP983" s="328"/>
      <c r="BJQ983" s="328"/>
      <c r="BJR983" s="328"/>
      <c r="BJS983" s="328"/>
      <c r="BJT983" s="328"/>
      <c r="BJU983" s="328"/>
      <c r="BJV983" s="328"/>
      <c r="BJW983" s="328"/>
      <c r="BJX983" s="328"/>
      <c r="BJY983" s="328"/>
      <c r="BJZ983" s="328"/>
      <c r="BKA983" s="328"/>
      <c r="BKB983" s="328"/>
      <c r="BKC983" s="328"/>
      <c r="BKD983" s="328"/>
      <c r="BKE983" s="328"/>
      <c r="BKF983" s="328"/>
      <c r="BKG983" s="328"/>
      <c r="BKH983" s="328"/>
      <c r="BKI983" s="328"/>
      <c r="BKJ983" s="328"/>
      <c r="BKK983" s="328"/>
      <c r="BKL983" s="328"/>
      <c r="BKM983" s="328"/>
      <c r="BKN983" s="328"/>
      <c r="BKO983" s="328"/>
      <c r="BKP983" s="328"/>
      <c r="BKQ983" s="328"/>
      <c r="BKR983" s="328"/>
      <c r="BKS983" s="328"/>
      <c r="BKT983" s="328"/>
      <c r="BKU983" s="328"/>
      <c r="BKV983" s="328"/>
      <c r="BKW983" s="328"/>
      <c r="BKX983" s="328"/>
      <c r="BKY983" s="328"/>
      <c r="BKZ983" s="328"/>
      <c r="BLA983" s="328"/>
      <c r="BLB983" s="328"/>
      <c r="BLC983" s="328"/>
      <c r="BLD983" s="328"/>
      <c r="BLE983" s="328"/>
      <c r="BLF983" s="328"/>
      <c r="BLG983" s="328"/>
      <c r="BLH983" s="328"/>
      <c r="BLI983" s="328"/>
      <c r="BLJ983" s="328"/>
      <c r="BLK983" s="328"/>
      <c r="BLL983" s="328"/>
      <c r="BLM983" s="328"/>
      <c r="BLN983" s="328"/>
      <c r="BLO983" s="328"/>
      <c r="BLP983" s="328"/>
      <c r="BLQ983" s="328"/>
      <c r="BLR983" s="328"/>
      <c r="BLS983" s="328"/>
      <c r="BLT983" s="328"/>
      <c r="BLU983" s="328"/>
      <c r="BLV983" s="328"/>
      <c r="BLW983" s="328"/>
      <c r="BLX983" s="328"/>
      <c r="BLY983" s="328"/>
      <c r="BLZ983" s="328"/>
      <c r="BMA983" s="328"/>
      <c r="BMB983" s="328"/>
      <c r="BMC983" s="328"/>
      <c r="BMD983" s="328"/>
      <c r="BME983" s="328"/>
      <c r="BMF983" s="328"/>
      <c r="BMG983" s="328"/>
      <c r="BMH983" s="328"/>
      <c r="BMI983" s="328"/>
      <c r="BMJ983" s="328"/>
      <c r="BMK983" s="328"/>
      <c r="BML983" s="328"/>
      <c r="BMM983" s="328"/>
      <c r="BMN983" s="328"/>
      <c r="BMO983" s="328"/>
      <c r="BMP983" s="328"/>
      <c r="BMQ983" s="328"/>
      <c r="BMR983" s="328"/>
      <c r="BMS983" s="328"/>
      <c r="BMT983" s="328"/>
      <c r="BMU983" s="328"/>
      <c r="BMV983" s="328"/>
      <c r="BMW983" s="328"/>
      <c r="BMX983" s="328"/>
      <c r="BMY983" s="328"/>
      <c r="BMZ983" s="328"/>
      <c r="BNA983" s="328"/>
      <c r="BNB983" s="328"/>
      <c r="BNC983" s="328"/>
      <c r="BND983" s="328"/>
      <c r="BNE983" s="328"/>
      <c r="BNF983" s="328"/>
      <c r="BNG983" s="328"/>
      <c r="BNH983" s="328"/>
      <c r="BNI983" s="328"/>
      <c r="BNJ983" s="328"/>
      <c r="BNK983" s="328"/>
      <c r="BNL983" s="328"/>
      <c r="BNM983" s="328"/>
      <c r="BNN983" s="328"/>
      <c r="BNO983" s="328"/>
      <c r="BNP983" s="328"/>
      <c r="BNQ983" s="328"/>
      <c r="BNR983" s="328"/>
      <c r="BNS983" s="328"/>
      <c r="BNT983" s="328"/>
      <c r="BNU983" s="328"/>
      <c r="BNV983" s="328"/>
      <c r="BNW983" s="328"/>
      <c r="BNX983" s="328"/>
      <c r="BNY983" s="328"/>
      <c r="BNZ983" s="328"/>
      <c r="BOA983" s="328"/>
      <c r="BOB983" s="328"/>
      <c r="BOC983" s="328"/>
      <c r="BOD983" s="328"/>
      <c r="BOE983" s="328"/>
      <c r="BOF983" s="328"/>
      <c r="BOG983" s="328"/>
      <c r="BOH983" s="328"/>
      <c r="BOI983" s="328"/>
      <c r="BOJ983" s="328"/>
      <c r="BOK983" s="328"/>
      <c r="BOL983" s="328"/>
      <c r="BOM983" s="328"/>
      <c r="BON983" s="328"/>
      <c r="BOO983" s="328"/>
      <c r="BOP983" s="328"/>
      <c r="BOQ983" s="328"/>
      <c r="BOR983" s="328"/>
      <c r="BOS983" s="328"/>
      <c r="BOT983" s="328"/>
      <c r="BOU983" s="328"/>
      <c r="BOV983" s="328"/>
      <c r="BOW983" s="328"/>
      <c r="BOX983" s="328"/>
      <c r="BOY983" s="328"/>
      <c r="BOZ983" s="328"/>
      <c r="BPA983" s="328"/>
      <c r="BPB983" s="328"/>
      <c r="BPC983" s="328"/>
      <c r="BPD983" s="328"/>
      <c r="BPE983" s="328"/>
      <c r="BPF983" s="328"/>
      <c r="BPG983" s="328"/>
      <c r="BPH983" s="328"/>
      <c r="BPI983" s="328"/>
      <c r="BPJ983" s="328"/>
      <c r="BPK983" s="328"/>
      <c r="BPL983" s="328"/>
      <c r="BPM983" s="328"/>
      <c r="BPN983" s="328"/>
      <c r="BPO983" s="348"/>
      <c r="BPP983" s="156"/>
      <c r="BPQ983" s="156"/>
      <c r="BPR983" s="156"/>
      <c r="BPS983" s="301"/>
      <c r="BPT983" s="437"/>
      <c r="BPU983" s="437"/>
      <c r="BPV983" s="157"/>
      <c r="BPW983" s="157"/>
      <c r="BPX983" s="157"/>
      <c r="BPY983" s="156"/>
      <c r="BPZ983" s="156"/>
      <c r="BQA983" s="156"/>
      <c r="BQB983" s="156"/>
      <c r="BQC983" s="156"/>
      <c r="BQD983" s="156"/>
      <c r="BQE983" s="156"/>
      <c r="BQF983" s="156"/>
      <c r="BQG983" s="156"/>
      <c r="BQH983" s="157"/>
      <c r="BQI983" s="156"/>
      <c r="BQJ983" s="328"/>
      <c r="BQK983" s="328"/>
      <c r="BQL983" s="328"/>
      <c r="BQM983" s="328"/>
      <c r="BQN983" s="328"/>
      <c r="BQO983" s="328"/>
      <c r="BQP983" s="328"/>
      <c r="BQQ983" s="328"/>
      <c r="BQR983" s="328"/>
      <c r="BQS983" s="328"/>
      <c r="BQT983" s="328"/>
      <c r="BQU983" s="328"/>
      <c r="BQV983" s="328"/>
      <c r="BQW983" s="328"/>
      <c r="BQX983" s="328"/>
      <c r="BQY983" s="328"/>
      <c r="BQZ983" s="328"/>
      <c r="BRA983" s="328"/>
      <c r="BRB983" s="328"/>
      <c r="BRC983" s="328"/>
      <c r="BRD983" s="328"/>
      <c r="BRE983" s="328"/>
      <c r="BRF983" s="328"/>
      <c r="BRG983" s="328"/>
      <c r="BRH983" s="328"/>
      <c r="BRI983" s="328"/>
      <c r="BRJ983" s="328"/>
      <c r="BRK983" s="328"/>
      <c r="BRL983" s="328"/>
      <c r="BRM983" s="328"/>
      <c r="BRN983" s="328"/>
      <c r="BRO983" s="328"/>
      <c r="BRP983" s="328"/>
      <c r="BRQ983" s="328"/>
      <c r="BRR983" s="328"/>
      <c r="BRS983" s="328"/>
      <c r="BRT983" s="328"/>
      <c r="BRU983" s="328"/>
      <c r="BRV983" s="328"/>
      <c r="BRW983" s="328"/>
      <c r="BRX983" s="328"/>
      <c r="BRY983" s="328"/>
      <c r="BRZ983" s="328"/>
      <c r="BSA983" s="328"/>
      <c r="BSB983" s="328"/>
      <c r="BSC983" s="328"/>
      <c r="BSD983" s="328"/>
      <c r="BSE983" s="328"/>
      <c r="BSF983" s="328"/>
      <c r="BSG983" s="328"/>
      <c r="BSH983" s="328"/>
      <c r="BSI983" s="328"/>
      <c r="BSJ983" s="328"/>
      <c r="BSK983" s="328"/>
      <c r="BSL983" s="328"/>
      <c r="BSM983" s="328"/>
      <c r="BSN983" s="328"/>
      <c r="BSO983" s="328"/>
      <c r="BSP983" s="328"/>
      <c r="BSQ983" s="328"/>
      <c r="BSR983" s="328"/>
      <c r="BSS983" s="328"/>
      <c r="BST983" s="328"/>
      <c r="BSU983" s="328"/>
      <c r="BSV983" s="328"/>
      <c r="BSW983" s="328"/>
      <c r="BSX983" s="328"/>
      <c r="BSY983" s="328"/>
      <c r="BSZ983" s="328"/>
      <c r="BTA983" s="328"/>
      <c r="BTB983" s="328"/>
      <c r="BTC983" s="328"/>
      <c r="BTD983" s="328"/>
      <c r="BTE983" s="328"/>
      <c r="BTF983" s="328"/>
      <c r="BTG983" s="328"/>
      <c r="BTH983" s="328"/>
      <c r="BTI983" s="328"/>
      <c r="BTJ983" s="328"/>
      <c r="BTK983" s="328"/>
      <c r="BTL983" s="328"/>
      <c r="BTM983" s="328"/>
      <c r="BTN983" s="328"/>
      <c r="BTO983" s="328"/>
      <c r="BTP983" s="328"/>
      <c r="BTQ983" s="328"/>
      <c r="BTR983" s="328"/>
      <c r="BTS983" s="328"/>
      <c r="BTT983" s="328"/>
      <c r="BTU983" s="328"/>
      <c r="BTV983" s="328"/>
      <c r="BTW983" s="328"/>
      <c r="BTX983" s="328"/>
      <c r="BTY983" s="328"/>
      <c r="BTZ983" s="328"/>
      <c r="BUA983" s="328"/>
      <c r="BUB983" s="328"/>
      <c r="BUC983" s="328"/>
      <c r="BUD983" s="328"/>
      <c r="BUE983" s="328"/>
      <c r="BUF983" s="328"/>
      <c r="BUG983" s="328"/>
      <c r="BUH983" s="328"/>
      <c r="BUI983" s="328"/>
      <c r="BUJ983" s="328"/>
      <c r="BUK983" s="328"/>
      <c r="BUL983" s="328"/>
      <c r="BUM983" s="328"/>
      <c r="BUN983" s="328"/>
      <c r="BUO983" s="328"/>
      <c r="BUP983" s="328"/>
      <c r="BUQ983" s="328"/>
      <c r="BUR983" s="328"/>
      <c r="BUS983" s="328"/>
      <c r="BUT983" s="328"/>
      <c r="BUU983" s="328"/>
      <c r="BUV983" s="328"/>
      <c r="BUW983" s="328"/>
      <c r="BUX983" s="328"/>
      <c r="BUY983" s="328"/>
      <c r="BUZ983" s="328"/>
      <c r="BVA983" s="328"/>
      <c r="BVB983" s="328"/>
      <c r="BVC983" s="328"/>
      <c r="BVD983" s="328"/>
      <c r="BVE983" s="328"/>
      <c r="BVF983" s="328"/>
      <c r="BVG983" s="328"/>
      <c r="BVH983" s="328"/>
      <c r="BVI983" s="328"/>
      <c r="BVJ983" s="328"/>
      <c r="BVK983" s="328"/>
      <c r="BVL983" s="328"/>
      <c r="BVM983" s="328"/>
      <c r="BVN983" s="328"/>
      <c r="BVO983" s="328"/>
      <c r="BVP983" s="328"/>
      <c r="BVQ983" s="328"/>
      <c r="BVR983" s="328"/>
      <c r="BVS983" s="328"/>
      <c r="BVT983" s="328"/>
      <c r="BVU983" s="328"/>
      <c r="BVV983" s="328"/>
      <c r="BVW983" s="328"/>
      <c r="BVX983" s="328"/>
      <c r="BVY983" s="328"/>
      <c r="BVZ983" s="328"/>
      <c r="BWA983" s="328"/>
      <c r="BWB983" s="328"/>
      <c r="BWC983" s="328"/>
      <c r="BWD983" s="328"/>
      <c r="BWE983" s="328"/>
      <c r="BWF983" s="328"/>
      <c r="BWG983" s="328"/>
      <c r="BWH983" s="328"/>
      <c r="BWI983" s="328"/>
      <c r="BWJ983" s="328"/>
      <c r="BWK983" s="328"/>
      <c r="BWL983" s="328"/>
      <c r="BWM983" s="328"/>
      <c r="BWN983" s="328"/>
      <c r="BWO983" s="328"/>
      <c r="BWP983" s="328"/>
      <c r="BWQ983" s="328"/>
      <c r="BWR983" s="328"/>
      <c r="BWS983" s="328"/>
      <c r="BWT983" s="328"/>
      <c r="BWU983" s="328"/>
      <c r="BWV983" s="328"/>
      <c r="BWW983" s="328"/>
      <c r="BWX983" s="328"/>
      <c r="BWY983" s="328"/>
      <c r="BWZ983" s="328"/>
      <c r="BXA983" s="328"/>
      <c r="BXB983" s="328"/>
      <c r="BXC983" s="328"/>
      <c r="BXD983" s="328"/>
      <c r="BXE983" s="328"/>
      <c r="BXF983" s="328"/>
      <c r="BXG983" s="328"/>
      <c r="BXH983" s="328"/>
      <c r="BXI983" s="328"/>
      <c r="BXJ983" s="328"/>
      <c r="BXK983" s="328"/>
      <c r="BXL983" s="328"/>
      <c r="BXM983" s="328"/>
      <c r="BXN983" s="328"/>
      <c r="BXO983" s="328"/>
      <c r="BXP983" s="328"/>
      <c r="BXQ983" s="328"/>
      <c r="BXR983" s="328"/>
      <c r="BXS983" s="328"/>
      <c r="BXT983" s="328"/>
      <c r="BXU983" s="328"/>
      <c r="BXV983" s="328"/>
      <c r="BXW983" s="328"/>
      <c r="BXX983" s="328"/>
      <c r="BXY983" s="328"/>
      <c r="BXZ983" s="328"/>
      <c r="BYA983" s="328"/>
      <c r="BYB983" s="328"/>
      <c r="BYC983" s="328"/>
      <c r="BYD983" s="328"/>
      <c r="BYE983" s="328"/>
      <c r="BYF983" s="328"/>
      <c r="BYG983" s="328"/>
      <c r="BYH983" s="328"/>
      <c r="BYI983" s="328"/>
      <c r="BYJ983" s="328"/>
      <c r="BYK983" s="328"/>
      <c r="BYL983" s="328"/>
      <c r="BYM983" s="328"/>
      <c r="BYN983" s="328"/>
      <c r="BYO983" s="328"/>
      <c r="BYP983" s="328"/>
      <c r="BYQ983" s="328"/>
      <c r="BYR983" s="328"/>
      <c r="BYS983" s="328"/>
      <c r="BYT983" s="328"/>
      <c r="BYU983" s="328"/>
      <c r="BYV983" s="328"/>
      <c r="BYW983" s="328"/>
      <c r="BYX983" s="328"/>
      <c r="BYY983" s="328"/>
      <c r="BYZ983" s="328"/>
      <c r="BZA983" s="328"/>
      <c r="BZB983" s="328"/>
      <c r="BZC983" s="328"/>
      <c r="BZD983" s="328"/>
      <c r="BZE983" s="328"/>
      <c r="BZF983" s="328"/>
      <c r="BZG983" s="328"/>
      <c r="BZH983" s="328"/>
      <c r="BZI983" s="328"/>
      <c r="BZJ983" s="328"/>
      <c r="BZK983" s="328"/>
      <c r="BZL983" s="328"/>
      <c r="BZM983" s="328"/>
      <c r="BZN983" s="328"/>
      <c r="BZO983" s="328"/>
      <c r="BZP983" s="328"/>
      <c r="BZQ983" s="328"/>
      <c r="BZR983" s="328"/>
      <c r="BZS983" s="328"/>
      <c r="BZT983" s="328"/>
      <c r="BZU983" s="328"/>
      <c r="BZV983" s="328"/>
      <c r="BZW983" s="328"/>
      <c r="BZX983" s="328"/>
      <c r="BZY983" s="328"/>
      <c r="BZZ983" s="328"/>
      <c r="CAA983" s="328"/>
      <c r="CAB983" s="328"/>
      <c r="CAC983" s="328"/>
      <c r="CAD983" s="328"/>
      <c r="CAE983" s="328"/>
      <c r="CAF983" s="328"/>
      <c r="CAG983" s="328"/>
      <c r="CAH983" s="328"/>
      <c r="CAI983" s="328"/>
      <c r="CAJ983" s="328"/>
      <c r="CAK983" s="328"/>
      <c r="CAL983" s="328"/>
      <c r="CAM983" s="328"/>
      <c r="CAN983" s="328"/>
      <c r="CAO983" s="328"/>
      <c r="CAP983" s="328"/>
      <c r="CAQ983" s="328"/>
      <c r="CAR983" s="328"/>
      <c r="CAS983" s="328"/>
      <c r="CAT983" s="328"/>
      <c r="CAU983" s="328"/>
      <c r="CAV983" s="328"/>
      <c r="CAW983" s="328"/>
      <c r="CAX983" s="328"/>
      <c r="CAY983" s="328"/>
      <c r="CAZ983" s="328"/>
      <c r="CBA983" s="328"/>
      <c r="CBB983" s="328"/>
      <c r="CBC983" s="328"/>
      <c r="CBD983" s="328"/>
      <c r="CBE983" s="328"/>
      <c r="CBF983" s="328"/>
      <c r="CBG983" s="328"/>
      <c r="CBH983" s="328"/>
      <c r="CBI983" s="328"/>
      <c r="CBJ983" s="328"/>
      <c r="CBK983" s="328"/>
      <c r="CBL983" s="328"/>
      <c r="CBM983" s="328"/>
      <c r="CBN983" s="328"/>
      <c r="CBO983" s="328"/>
      <c r="CBP983" s="328"/>
      <c r="CBQ983" s="328"/>
      <c r="CBR983" s="328"/>
      <c r="CBS983" s="328"/>
      <c r="CBT983" s="328"/>
      <c r="CBU983" s="328"/>
      <c r="CBV983" s="328"/>
      <c r="CBW983" s="328"/>
      <c r="CBX983" s="328"/>
      <c r="CBY983" s="328"/>
      <c r="CBZ983" s="328"/>
      <c r="CCA983" s="328"/>
      <c r="CCB983" s="328"/>
      <c r="CCC983" s="328"/>
      <c r="CCD983" s="328"/>
      <c r="CCE983" s="328"/>
      <c r="CCF983" s="328"/>
      <c r="CCG983" s="328"/>
      <c r="CCH983" s="328"/>
      <c r="CCI983" s="328"/>
      <c r="CCJ983" s="328"/>
      <c r="CCK983" s="328"/>
      <c r="CCL983" s="328"/>
      <c r="CCM983" s="328"/>
      <c r="CCN983" s="328"/>
      <c r="CCO983" s="328"/>
      <c r="CCP983" s="328"/>
      <c r="CCQ983" s="328"/>
      <c r="CCR983" s="328"/>
      <c r="CCS983" s="328"/>
      <c r="CCT983" s="328"/>
      <c r="CCU983" s="328"/>
      <c r="CCV983" s="328"/>
      <c r="CCW983" s="328"/>
      <c r="CCX983" s="328"/>
      <c r="CCY983" s="328"/>
      <c r="CCZ983" s="328"/>
      <c r="CDA983" s="328"/>
      <c r="CDB983" s="328"/>
      <c r="CDC983" s="328"/>
      <c r="CDD983" s="328"/>
      <c r="CDE983" s="328"/>
      <c r="CDF983" s="328"/>
      <c r="CDG983" s="328"/>
      <c r="CDH983" s="328"/>
      <c r="CDI983" s="328"/>
      <c r="CDJ983" s="328"/>
      <c r="CDK983" s="328"/>
      <c r="CDL983" s="328"/>
      <c r="CDM983" s="328"/>
      <c r="CDN983" s="328"/>
      <c r="CDO983" s="328"/>
      <c r="CDP983" s="328"/>
      <c r="CDQ983" s="328"/>
      <c r="CDR983" s="328"/>
      <c r="CDS983" s="328"/>
      <c r="CDT983" s="328"/>
      <c r="CDU983" s="328"/>
      <c r="CDV983" s="328"/>
      <c r="CDW983" s="328"/>
      <c r="CDX983" s="328"/>
      <c r="CDY983" s="328"/>
      <c r="CDZ983" s="328"/>
      <c r="CEA983" s="328"/>
      <c r="CEB983" s="328"/>
      <c r="CEC983" s="328"/>
      <c r="CED983" s="328"/>
      <c r="CEE983" s="328"/>
      <c r="CEF983" s="328"/>
      <c r="CEG983" s="328"/>
      <c r="CEH983" s="328"/>
      <c r="CEI983" s="328"/>
      <c r="CEJ983" s="328"/>
      <c r="CEK983" s="328"/>
      <c r="CEL983" s="328"/>
      <c r="CEM983" s="328"/>
      <c r="CEN983" s="328"/>
      <c r="CEO983" s="328"/>
      <c r="CEP983" s="328"/>
      <c r="CEQ983" s="328"/>
      <c r="CER983" s="328"/>
      <c r="CES983" s="328"/>
      <c r="CET983" s="328"/>
      <c r="CEU983" s="328"/>
      <c r="CEV983" s="328"/>
      <c r="CEW983" s="328"/>
      <c r="CEX983" s="328"/>
      <c r="CEY983" s="328"/>
      <c r="CEZ983" s="328"/>
      <c r="CFA983" s="328"/>
      <c r="CFB983" s="328"/>
      <c r="CFC983" s="328"/>
      <c r="CFD983" s="328"/>
      <c r="CFE983" s="328"/>
      <c r="CFF983" s="328"/>
      <c r="CFG983" s="328"/>
      <c r="CFH983" s="328"/>
      <c r="CFI983" s="328"/>
      <c r="CFJ983" s="328"/>
      <c r="CFK983" s="328"/>
      <c r="CFL983" s="328"/>
      <c r="CFM983" s="328"/>
      <c r="CFN983" s="328"/>
      <c r="CFO983" s="328"/>
      <c r="CFP983" s="328"/>
      <c r="CFQ983" s="328"/>
      <c r="CFR983" s="328"/>
      <c r="CFS983" s="328"/>
      <c r="CFT983" s="328"/>
      <c r="CFU983" s="328"/>
      <c r="CFV983" s="328"/>
      <c r="CFW983" s="328"/>
      <c r="CFX983" s="328"/>
      <c r="CFY983" s="328"/>
      <c r="CFZ983" s="328"/>
      <c r="CGA983" s="328"/>
      <c r="CGB983" s="328"/>
      <c r="CGC983" s="328"/>
      <c r="CGD983" s="328"/>
      <c r="CGE983" s="328"/>
      <c r="CGF983" s="328"/>
      <c r="CGG983" s="328"/>
      <c r="CGH983" s="328"/>
      <c r="CGI983" s="328"/>
      <c r="CGJ983" s="328"/>
      <c r="CGK983" s="328"/>
      <c r="CGL983" s="328"/>
      <c r="CGM983" s="328"/>
      <c r="CGN983" s="328"/>
      <c r="CGO983" s="328"/>
      <c r="CGP983" s="328"/>
      <c r="CGQ983" s="328"/>
      <c r="CGR983" s="328"/>
      <c r="CGS983" s="328"/>
      <c r="CGT983" s="328"/>
      <c r="CGU983" s="328"/>
      <c r="CGV983" s="328"/>
      <c r="CGW983" s="328"/>
      <c r="CGX983" s="328"/>
      <c r="CGY983" s="328"/>
      <c r="CGZ983" s="328"/>
      <c r="CHA983" s="328"/>
      <c r="CHB983" s="328"/>
      <c r="CHC983" s="328"/>
      <c r="CHD983" s="328"/>
      <c r="CHE983" s="328"/>
      <c r="CHF983" s="328"/>
      <c r="CHG983" s="328"/>
      <c r="CHH983" s="328"/>
      <c r="CHI983" s="328"/>
      <c r="CHJ983" s="328"/>
      <c r="CHK983" s="328"/>
      <c r="CHL983" s="328"/>
      <c r="CHM983" s="328"/>
      <c r="CHN983" s="328"/>
      <c r="CHO983" s="328"/>
      <c r="CHP983" s="328"/>
      <c r="CHQ983" s="328"/>
      <c r="CHR983" s="328"/>
      <c r="CHS983" s="328"/>
      <c r="CHT983" s="328"/>
      <c r="CHU983" s="328"/>
      <c r="CHV983" s="328"/>
      <c r="CHW983" s="328"/>
      <c r="CHX983" s="328"/>
      <c r="CHY983" s="328"/>
      <c r="CHZ983" s="328"/>
      <c r="CIA983" s="328"/>
      <c r="CIB983" s="328"/>
      <c r="CIC983" s="328"/>
      <c r="CID983" s="328"/>
      <c r="CIE983" s="328"/>
      <c r="CIF983" s="328"/>
      <c r="CIG983" s="328"/>
      <c r="CIH983" s="328"/>
      <c r="CII983" s="328"/>
      <c r="CIJ983" s="328"/>
      <c r="CIK983" s="328"/>
      <c r="CIL983" s="328"/>
      <c r="CIM983" s="328"/>
      <c r="CIN983" s="328"/>
      <c r="CIO983" s="328"/>
      <c r="CIP983" s="328"/>
      <c r="CIQ983" s="328"/>
      <c r="CIR983" s="328"/>
      <c r="CIS983" s="328"/>
      <c r="CIT983" s="328"/>
      <c r="CIU983" s="328"/>
      <c r="CIV983" s="328"/>
      <c r="CIW983" s="328"/>
      <c r="CIX983" s="328"/>
      <c r="CIY983" s="328"/>
      <c r="CIZ983" s="328"/>
      <c r="CJA983" s="328"/>
      <c r="CJB983" s="328"/>
      <c r="CJC983" s="328"/>
      <c r="CJD983" s="328"/>
      <c r="CJE983" s="328"/>
      <c r="CJF983" s="328"/>
      <c r="CJG983" s="328"/>
      <c r="CJH983" s="328"/>
      <c r="CJI983" s="328"/>
      <c r="CJJ983" s="328"/>
      <c r="CJK983" s="328"/>
      <c r="CJL983" s="328"/>
      <c r="CJM983" s="328"/>
      <c r="CJN983" s="328"/>
      <c r="CJO983" s="328"/>
      <c r="CJP983" s="328"/>
      <c r="CJQ983" s="328"/>
      <c r="CJR983" s="328"/>
      <c r="CJS983" s="328"/>
      <c r="CJT983" s="328"/>
      <c r="CJU983" s="328"/>
      <c r="CJV983" s="328"/>
      <c r="CJW983" s="328"/>
      <c r="CJX983" s="328"/>
      <c r="CJY983" s="328"/>
      <c r="CJZ983" s="328"/>
      <c r="CKA983" s="328"/>
      <c r="CKB983" s="328"/>
      <c r="CKC983" s="328"/>
      <c r="CKD983" s="328"/>
      <c r="CKE983" s="328"/>
      <c r="CKF983" s="328"/>
      <c r="CKG983" s="328"/>
      <c r="CKH983" s="328"/>
      <c r="CKI983" s="328"/>
      <c r="CKJ983" s="328"/>
      <c r="CKK983" s="328"/>
      <c r="CKL983" s="328"/>
      <c r="CKM983" s="328"/>
      <c r="CKN983" s="328"/>
      <c r="CKO983" s="328"/>
      <c r="CKP983" s="328"/>
      <c r="CKQ983" s="328"/>
      <c r="CKR983" s="328"/>
      <c r="CKS983" s="328"/>
      <c r="CKT983" s="328"/>
      <c r="CKU983" s="328"/>
      <c r="CKV983" s="328"/>
      <c r="CKW983" s="328"/>
      <c r="CKX983" s="328"/>
      <c r="CKY983" s="328"/>
      <c r="CKZ983" s="328"/>
      <c r="CLA983" s="328"/>
      <c r="CLB983" s="328"/>
      <c r="CLC983" s="328"/>
      <c r="CLD983" s="328"/>
      <c r="CLE983" s="328"/>
      <c r="CLF983" s="328"/>
      <c r="CLG983" s="328"/>
      <c r="CLH983" s="328"/>
      <c r="CLI983" s="328"/>
      <c r="CLJ983" s="328"/>
      <c r="CLK983" s="328"/>
      <c r="CLL983" s="328"/>
      <c r="CLM983" s="328"/>
      <c r="CLN983" s="328"/>
      <c r="CLO983" s="328"/>
      <c r="CLP983" s="328"/>
      <c r="CLQ983" s="328"/>
      <c r="CLR983" s="328"/>
      <c r="CLS983" s="328"/>
      <c r="CLT983" s="328"/>
      <c r="CLU983" s="328"/>
      <c r="CLV983" s="328"/>
      <c r="CLW983" s="328"/>
      <c r="CLX983" s="328"/>
      <c r="CLY983" s="328"/>
      <c r="CLZ983" s="328"/>
      <c r="CMA983" s="328"/>
      <c r="CMB983" s="328"/>
      <c r="CMC983" s="328"/>
      <c r="CMD983" s="328"/>
      <c r="CME983" s="328"/>
      <c r="CMF983" s="328"/>
      <c r="CMG983" s="328"/>
      <c r="CMH983" s="328"/>
      <c r="CMI983" s="328"/>
      <c r="CMJ983" s="328"/>
      <c r="CMK983" s="328"/>
      <c r="CML983" s="328"/>
      <c r="CMM983" s="328"/>
      <c r="CMN983" s="328"/>
      <c r="CMO983" s="328"/>
      <c r="CMP983" s="328"/>
      <c r="CMQ983" s="328"/>
      <c r="CMR983" s="328"/>
      <c r="CMS983" s="328"/>
      <c r="CMT983" s="328"/>
      <c r="CMU983" s="328"/>
      <c r="CMV983" s="328"/>
      <c r="CMW983" s="328"/>
      <c r="CMX983" s="328"/>
      <c r="CMY983" s="328"/>
      <c r="CMZ983" s="328"/>
      <c r="CNA983" s="328"/>
      <c r="CNB983" s="328"/>
      <c r="CNC983" s="328"/>
      <c r="CND983" s="328"/>
      <c r="CNE983" s="328"/>
      <c r="CNF983" s="328"/>
      <c r="CNG983" s="328"/>
      <c r="CNH983" s="328"/>
      <c r="CNI983" s="328"/>
      <c r="CNJ983" s="328"/>
      <c r="CNK983" s="328"/>
      <c r="CNL983" s="328"/>
      <c r="CNM983" s="328"/>
      <c r="CNN983" s="328"/>
      <c r="CNO983" s="328"/>
      <c r="CNP983" s="328"/>
      <c r="CNQ983" s="328"/>
      <c r="CNR983" s="328"/>
      <c r="CNS983" s="328"/>
      <c r="CNT983" s="328"/>
      <c r="CNU983" s="328"/>
      <c r="CNV983" s="328"/>
      <c r="CNW983" s="328"/>
      <c r="CNX983" s="328"/>
      <c r="CNY983" s="328"/>
      <c r="CNZ983" s="328"/>
      <c r="COA983" s="328"/>
      <c r="COB983" s="328"/>
      <c r="COC983" s="328"/>
      <c r="COD983" s="328"/>
      <c r="COE983" s="328"/>
      <c r="COF983" s="328"/>
      <c r="COG983" s="328"/>
      <c r="COH983" s="328"/>
      <c r="COI983" s="328"/>
      <c r="COJ983" s="328"/>
      <c r="COK983" s="328"/>
      <c r="COL983" s="328"/>
      <c r="COM983" s="328"/>
      <c r="CON983" s="328"/>
      <c r="COO983" s="328"/>
      <c r="COP983" s="328"/>
      <c r="COQ983" s="328"/>
      <c r="COR983" s="328"/>
      <c r="COS983" s="328"/>
      <c r="COT983" s="328"/>
      <c r="COU983" s="328"/>
      <c r="COV983" s="328"/>
      <c r="COW983" s="328"/>
      <c r="COX983" s="328"/>
      <c r="COY983" s="328"/>
      <c r="COZ983" s="328"/>
      <c r="CPA983" s="328"/>
      <c r="CPB983" s="328"/>
      <c r="CPC983" s="328"/>
      <c r="CPD983" s="348"/>
      <c r="CPE983" s="156"/>
      <c r="CPF983" s="156"/>
      <c r="CPG983" s="166"/>
      <c r="CPH983" s="390"/>
      <c r="CPI983" s="392"/>
      <c r="CPJ983" s="392"/>
      <c r="CPK983" s="392"/>
      <c r="CPL983" s="392"/>
      <c r="CPM983" s="392"/>
      <c r="CPN983" s="392"/>
      <c r="CPO983" s="392"/>
      <c r="CPP983" s="392"/>
      <c r="CPQ983" s="392"/>
      <c r="CPR983" s="392"/>
      <c r="CPS983" s="392"/>
      <c r="CPT983" s="392"/>
      <c r="CPU983" s="392"/>
      <c r="CPV983" s="392"/>
      <c r="CPW983" s="392"/>
      <c r="CPX983" s="392"/>
      <c r="CPY983" s="328"/>
      <c r="CPZ983" s="328"/>
      <c r="CQA983" s="328"/>
      <c r="CQB983" s="328"/>
      <c r="CQC983" s="328"/>
      <c r="CQD983" s="328"/>
      <c r="CQE983" s="328"/>
      <c r="CQF983" s="328"/>
      <c r="CQG983" s="328"/>
      <c r="CQH983" s="328"/>
      <c r="CQI983" s="328"/>
      <c r="CQJ983" s="328"/>
      <c r="CQK983" s="328"/>
      <c r="CQL983" s="328"/>
      <c r="CQM983" s="328"/>
      <c r="CQN983" s="328"/>
      <c r="CQO983" s="328"/>
      <c r="CQP983" s="328"/>
      <c r="CQQ983" s="328"/>
      <c r="CQR983" s="328"/>
      <c r="CQS983" s="328"/>
      <c r="CQT983" s="328"/>
      <c r="CQU983" s="328"/>
      <c r="CQV983" s="328"/>
      <c r="CQW983" s="328"/>
      <c r="CQX983" s="328"/>
      <c r="CQY983" s="328"/>
      <c r="CQZ983" s="328"/>
      <c r="CRA983" s="328"/>
      <c r="CRB983" s="328"/>
      <c r="CRC983" s="328"/>
      <c r="CRD983" s="328"/>
      <c r="CRE983" s="328"/>
      <c r="CRF983" s="328"/>
      <c r="CRG983" s="328"/>
      <c r="CRH983" s="328"/>
      <c r="CRI983" s="328"/>
      <c r="CRJ983" s="328"/>
      <c r="CRK983" s="328"/>
      <c r="CRL983" s="328"/>
      <c r="CRM983" s="328"/>
      <c r="CRN983" s="328"/>
      <c r="CRO983" s="328"/>
      <c r="CRP983" s="328"/>
      <c r="CRQ983" s="328"/>
      <c r="CRR983" s="328"/>
      <c r="CRS983" s="328"/>
      <c r="CRT983" s="328"/>
      <c r="CRU983" s="328"/>
      <c r="CRV983" s="328"/>
      <c r="CRW983" s="328"/>
      <c r="CRX983" s="328"/>
      <c r="CRY983" s="328"/>
      <c r="CRZ983" s="328"/>
      <c r="CSA983" s="328"/>
      <c r="CSB983" s="328"/>
      <c r="CSC983" s="328"/>
      <c r="CSD983" s="328"/>
      <c r="CSE983" s="328"/>
      <c r="CSF983" s="328"/>
      <c r="CSG983" s="328"/>
      <c r="CSH983" s="328"/>
      <c r="CSI983" s="328"/>
      <c r="CSJ983" s="328"/>
      <c r="CSK983" s="328"/>
      <c r="CSL983" s="328"/>
      <c r="CSM983" s="328"/>
      <c r="CSN983" s="328"/>
      <c r="CSO983" s="328"/>
      <c r="CSP983" s="328"/>
      <c r="CSQ983" s="328"/>
      <c r="CSR983" s="328"/>
      <c r="CSS983" s="328"/>
      <c r="CST983" s="328"/>
      <c r="CSU983" s="328"/>
      <c r="CSV983" s="328"/>
      <c r="CSW983" s="328"/>
      <c r="CSX983" s="328"/>
      <c r="CSY983" s="328"/>
      <c r="CSZ983" s="328"/>
      <c r="CTA983" s="328"/>
      <c r="CTB983" s="328"/>
      <c r="CTC983" s="328"/>
      <c r="CTD983" s="328"/>
      <c r="CTE983" s="328"/>
      <c r="CTF983" s="328"/>
      <c r="CTG983" s="328"/>
      <c r="CTH983" s="328"/>
      <c r="CTI983" s="328"/>
      <c r="CTJ983" s="328"/>
      <c r="CTK983" s="328"/>
      <c r="CTL983" s="328"/>
      <c r="CTM983" s="328"/>
      <c r="CTN983" s="328"/>
      <c r="CTO983" s="328"/>
      <c r="CTP983" s="328"/>
      <c r="CTQ983" s="328"/>
      <c r="CTR983" s="328"/>
      <c r="CTS983" s="328"/>
      <c r="CTT983" s="328"/>
      <c r="CTU983" s="328"/>
      <c r="CTV983" s="328"/>
      <c r="CTW983" s="328"/>
      <c r="CTX983" s="328"/>
      <c r="CTY983" s="328"/>
      <c r="CTZ983" s="328"/>
      <c r="CUA983" s="328"/>
      <c r="CUB983" s="328"/>
      <c r="CUC983" s="328"/>
      <c r="CUD983" s="328"/>
      <c r="CUE983" s="328"/>
      <c r="CUF983" s="328"/>
      <c r="CUG983" s="328"/>
      <c r="CUH983" s="328"/>
      <c r="CUI983" s="328"/>
      <c r="CUJ983" s="328"/>
      <c r="CUK983" s="328"/>
      <c r="CUL983" s="328"/>
      <c r="CUM983" s="328"/>
      <c r="CUN983" s="328"/>
      <c r="CUO983" s="328"/>
      <c r="CUP983" s="328"/>
      <c r="CUQ983" s="328"/>
      <c r="CUR983" s="328"/>
      <c r="CUS983" s="328"/>
      <c r="CUT983" s="328"/>
      <c r="CUU983" s="328"/>
      <c r="CUV983" s="328"/>
      <c r="CUW983" s="328"/>
      <c r="CUX983" s="328"/>
      <c r="CUY983" s="328"/>
      <c r="CUZ983" s="328"/>
      <c r="CVA983" s="328"/>
      <c r="CVB983" s="328"/>
      <c r="CVC983" s="328"/>
      <c r="CVD983" s="328"/>
      <c r="CVE983" s="328"/>
      <c r="CVF983" s="328"/>
      <c r="CVG983" s="328"/>
      <c r="CVH983" s="328"/>
      <c r="CVI983" s="328"/>
      <c r="CVJ983" s="328"/>
      <c r="CVK983" s="328"/>
      <c r="CVL983" s="328"/>
      <c r="CVM983" s="328"/>
      <c r="CVN983" s="328"/>
      <c r="CVO983" s="328"/>
      <c r="CVP983" s="328"/>
      <c r="CVQ983" s="328"/>
      <c r="CVR983" s="328"/>
      <c r="CVS983" s="328"/>
      <c r="CVT983" s="328"/>
      <c r="CVU983" s="328"/>
      <c r="CVV983" s="328"/>
      <c r="CVW983" s="328"/>
      <c r="CVX983" s="328"/>
      <c r="CVY983" s="328"/>
      <c r="CVZ983" s="328"/>
      <c r="CWA983" s="328"/>
      <c r="CWB983" s="328"/>
      <c r="CWC983" s="328"/>
      <c r="CWD983" s="328"/>
      <c r="CWE983" s="328"/>
      <c r="CWF983" s="328"/>
      <c r="CWG983" s="328"/>
      <c r="CWH983" s="328"/>
      <c r="CWI983" s="328"/>
      <c r="CWJ983" s="328"/>
      <c r="CWK983" s="328"/>
      <c r="CWL983" s="328"/>
      <c r="CWM983" s="328"/>
      <c r="CWN983" s="328"/>
      <c r="CWO983" s="328"/>
      <c r="CWP983" s="328"/>
      <c r="CWQ983" s="328"/>
      <c r="CWR983" s="328"/>
      <c r="CWS983" s="328"/>
      <c r="CWT983" s="328"/>
      <c r="CWU983" s="328"/>
      <c r="CWV983" s="328"/>
      <c r="CWW983" s="328"/>
      <c r="CWX983" s="328"/>
      <c r="CWY983" s="328"/>
      <c r="CWZ983" s="328"/>
      <c r="CXA983" s="328"/>
      <c r="CXB983" s="328"/>
      <c r="CXC983" s="328"/>
      <c r="CXD983" s="328"/>
      <c r="CXE983" s="328"/>
      <c r="CXF983" s="328"/>
      <c r="CXG983" s="328"/>
      <c r="CXH983" s="328"/>
      <c r="CXI983" s="328"/>
      <c r="CXJ983" s="328"/>
      <c r="CXK983" s="328"/>
      <c r="CXL983" s="328"/>
      <c r="CXM983" s="328"/>
      <c r="CXN983" s="328"/>
      <c r="CXO983" s="328"/>
      <c r="CXP983" s="328"/>
      <c r="CXQ983" s="328"/>
      <c r="CXR983" s="328"/>
      <c r="CXS983" s="328"/>
      <c r="CXT983" s="328"/>
      <c r="CXU983" s="328"/>
      <c r="CXV983" s="328"/>
      <c r="CXW983" s="328"/>
      <c r="CXX983" s="328"/>
      <c r="CXY983" s="328"/>
      <c r="CXZ983" s="328"/>
      <c r="CYA983" s="328"/>
      <c r="CYB983" s="328"/>
      <c r="CYC983" s="328"/>
      <c r="CYD983" s="328"/>
      <c r="CYE983" s="328"/>
      <c r="CYF983" s="328"/>
      <c r="CYG983" s="328"/>
      <c r="CYH983" s="328"/>
      <c r="CYI983" s="328"/>
      <c r="CYJ983" s="328"/>
      <c r="CYK983" s="328"/>
      <c r="CYL983" s="328"/>
      <c r="CYM983" s="328"/>
      <c r="CYN983" s="328"/>
      <c r="CYO983" s="328"/>
      <c r="CYP983" s="328"/>
      <c r="CYQ983" s="328"/>
      <c r="CYR983" s="328"/>
      <c r="CYS983" s="328"/>
      <c r="CYT983" s="328"/>
      <c r="CYU983" s="328"/>
      <c r="CYV983" s="328"/>
      <c r="CYW983" s="328"/>
      <c r="CYX983" s="328"/>
      <c r="CYY983" s="328"/>
      <c r="CYZ983" s="328"/>
      <c r="CZA983" s="328"/>
      <c r="CZB983" s="328"/>
      <c r="CZC983" s="328"/>
      <c r="CZD983" s="328"/>
      <c r="CZE983" s="328"/>
      <c r="CZF983" s="328"/>
      <c r="CZG983" s="328"/>
      <c r="CZH983" s="328"/>
      <c r="CZI983" s="328"/>
      <c r="CZJ983" s="328"/>
      <c r="CZK983" s="328"/>
      <c r="CZL983" s="328"/>
      <c r="CZM983" s="328"/>
      <c r="CZN983" s="328"/>
      <c r="CZO983" s="328"/>
      <c r="CZP983" s="328"/>
      <c r="CZQ983" s="328"/>
      <c r="CZR983" s="328"/>
      <c r="CZS983" s="328"/>
      <c r="CZT983" s="328"/>
      <c r="CZU983" s="328"/>
      <c r="CZV983" s="328"/>
      <c r="CZW983" s="328"/>
      <c r="CZX983" s="328"/>
      <c r="CZY983" s="328"/>
      <c r="CZZ983" s="328"/>
      <c r="DAA983" s="328"/>
      <c r="DAB983" s="328"/>
      <c r="DAC983" s="328"/>
      <c r="DAD983" s="328"/>
      <c r="DAE983" s="328"/>
      <c r="DAF983" s="328"/>
      <c r="DAG983" s="328"/>
      <c r="DAH983" s="328"/>
      <c r="DAI983" s="328"/>
      <c r="DAJ983" s="328"/>
      <c r="DAK983" s="328"/>
      <c r="DAL983" s="328"/>
      <c r="DAM983" s="328"/>
      <c r="DAN983" s="328"/>
      <c r="DAO983" s="328"/>
      <c r="DAP983" s="328"/>
      <c r="DAQ983" s="328"/>
      <c r="DAR983" s="328"/>
      <c r="DAS983" s="328"/>
      <c r="DAT983" s="328"/>
      <c r="DAU983" s="328"/>
      <c r="DAV983" s="328"/>
      <c r="DAW983" s="328"/>
      <c r="DAX983" s="328"/>
      <c r="DAY983" s="328"/>
      <c r="DAZ983" s="328"/>
      <c r="DBA983" s="328"/>
      <c r="DBB983" s="328"/>
      <c r="DBC983" s="328"/>
      <c r="DBD983" s="328"/>
      <c r="DBE983" s="328"/>
      <c r="DBF983" s="328"/>
      <c r="DBG983" s="328"/>
      <c r="DBH983" s="328"/>
      <c r="DBI983" s="328"/>
      <c r="DBJ983" s="328"/>
      <c r="DBK983" s="328"/>
      <c r="DBL983" s="328"/>
      <c r="DBM983" s="328"/>
      <c r="DBN983" s="328"/>
      <c r="DBO983" s="328"/>
      <c r="DBP983" s="328"/>
      <c r="DBQ983" s="328"/>
      <c r="DBR983" s="328"/>
      <c r="DBS983" s="328"/>
      <c r="DBT983" s="328"/>
      <c r="DBU983" s="328"/>
      <c r="DBV983" s="328"/>
      <c r="DBW983" s="328"/>
      <c r="DBX983" s="328"/>
      <c r="DBY983" s="328"/>
      <c r="DBZ983" s="328"/>
      <c r="DCA983" s="328"/>
      <c r="DCB983" s="328"/>
      <c r="DCC983" s="328"/>
      <c r="DCD983" s="328"/>
      <c r="DCE983" s="328"/>
      <c r="DCF983" s="328"/>
      <c r="DCG983" s="328"/>
      <c r="DCH983" s="328"/>
      <c r="DCI983" s="328"/>
      <c r="DCJ983" s="328"/>
      <c r="DCK983" s="328"/>
      <c r="DCL983" s="328"/>
      <c r="DCM983" s="328"/>
      <c r="DCN983" s="328"/>
      <c r="DCO983" s="328"/>
      <c r="DCP983" s="328"/>
      <c r="DCQ983" s="328"/>
      <c r="DCR983" s="328"/>
      <c r="DCS983" s="328"/>
      <c r="DCT983" s="328"/>
      <c r="DCU983" s="328"/>
      <c r="DCV983" s="328"/>
      <c r="DCW983" s="328"/>
      <c r="DCX983" s="328"/>
      <c r="DCY983" s="328"/>
      <c r="DCZ983" s="328"/>
      <c r="DDA983" s="328"/>
      <c r="DDB983" s="328"/>
      <c r="DDC983" s="328"/>
      <c r="DDD983" s="328"/>
      <c r="DDE983" s="328"/>
      <c r="DDF983" s="328"/>
      <c r="DDG983" s="328"/>
      <c r="DDH983" s="328"/>
      <c r="DDI983" s="328"/>
      <c r="DDJ983" s="328"/>
      <c r="DDK983" s="328"/>
      <c r="DDL983" s="328"/>
      <c r="DDM983" s="328"/>
      <c r="DDN983" s="328"/>
      <c r="DDO983" s="328"/>
      <c r="DDP983" s="328"/>
      <c r="DDQ983" s="328"/>
      <c r="DDR983" s="328"/>
      <c r="DDS983" s="328"/>
      <c r="DDT983" s="328"/>
      <c r="DDU983" s="328"/>
      <c r="DDV983" s="328"/>
      <c r="DDW983" s="328"/>
      <c r="DDX983" s="328"/>
      <c r="DDY983" s="328"/>
      <c r="DDZ983" s="328"/>
      <c r="DEA983" s="328"/>
      <c r="DEB983" s="328"/>
      <c r="DEC983" s="328"/>
      <c r="DED983" s="328"/>
      <c r="DEE983" s="328"/>
      <c r="DEF983" s="328"/>
      <c r="DEG983" s="328"/>
      <c r="DEH983" s="328"/>
      <c r="DEI983" s="328"/>
      <c r="DEJ983" s="328"/>
      <c r="DEK983" s="328"/>
      <c r="DEL983" s="328"/>
      <c r="DEM983" s="328"/>
      <c r="DEN983" s="328"/>
      <c r="DEO983" s="328"/>
      <c r="DEP983" s="328"/>
      <c r="DEQ983" s="328"/>
      <c r="DER983" s="328"/>
      <c r="DES983" s="328"/>
      <c r="DET983" s="328"/>
      <c r="DEU983" s="328"/>
      <c r="DEV983" s="328"/>
      <c r="DEW983" s="328"/>
      <c r="DEX983" s="328"/>
      <c r="DEY983" s="328"/>
      <c r="DEZ983" s="328"/>
      <c r="DFA983" s="328"/>
      <c r="DFB983" s="328"/>
      <c r="DFC983" s="328"/>
      <c r="DFD983" s="328"/>
      <c r="DFE983" s="328"/>
      <c r="DFF983" s="328"/>
      <c r="DFG983" s="328"/>
      <c r="DFH983" s="328"/>
      <c r="DFI983" s="328"/>
      <c r="DFJ983" s="328"/>
      <c r="DFK983" s="328"/>
      <c r="DFL983" s="328"/>
      <c r="DFM983" s="328"/>
      <c r="DFN983" s="328"/>
      <c r="DFO983" s="328"/>
      <c r="DFP983" s="328"/>
      <c r="DFQ983" s="328"/>
      <c r="DFR983" s="328"/>
      <c r="DFS983" s="328"/>
      <c r="DFT983" s="328"/>
      <c r="DFU983" s="328"/>
      <c r="DFV983" s="328"/>
      <c r="DFW983" s="328"/>
      <c r="DFX983" s="328"/>
      <c r="DFY983" s="328"/>
      <c r="DFZ983" s="328"/>
      <c r="DGA983" s="328"/>
      <c r="DGB983" s="328"/>
      <c r="DGC983" s="328"/>
      <c r="DGD983" s="328"/>
      <c r="DGE983" s="328"/>
      <c r="DGF983" s="328"/>
      <c r="DGG983" s="328"/>
      <c r="DGH983" s="328"/>
      <c r="DGI983" s="328"/>
      <c r="DGJ983" s="328"/>
      <c r="DGK983" s="328"/>
      <c r="DGL983" s="328"/>
      <c r="DGM983" s="328"/>
      <c r="DGN983" s="328"/>
      <c r="DGO983" s="328"/>
      <c r="DGP983" s="328"/>
      <c r="DGQ983" s="328"/>
      <c r="DGR983" s="328"/>
      <c r="DGS983" s="328"/>
      <c r="DGT983" s="328"/>
      <c r="DGU983" s="328"/>
      <c r="DGV983" s="328"/>
      <c r="DGW983" s="328"/>
      <c r="DGX983" s="328"/>
      <c r="DGY983" s="328"/>
      <c r="DGZ983" s="328"/>
      <c r="DHA983" s="328"/>
      <c r="DHB983" s="328"/>
      <c r="DHC983" s="328"/>
      <c r="DHD983" s="328"/>
      <c r="DHE983" s="328"/>
      <c r="DHF983" s="328"/>
      <c r="DHG983" s="328"/>
      <c r="DHH983" s="328"/>
      <c r="DHI983" s="328"/>
      <c r="DHJ983" s="328"/>
      <c r="DHK983" s="328"/>
      <c r="DHL983" s="328"/>
      <c r="DHM983" s="328"/>
      <c r="DHN983" s="328"/>
      <c r="DHO983" s="328"/>
      <c r="DHP983" s="328"/>
      <c r="DHQ983" s="328"/>
      <c r="DHR983" s="328"/>
      <c r="DHS983" s="328"/>
      <c r="DHT983" s="328"/>
      <c r="DHU983" s="328"/>
      <c r="DHV983" s="328"/>
      <c r="DHW983" s="328"/>
      <c r="DHX983" s="328"/>
      <c r="DHY983" s="328"/>
      <c r="DHZ983" s="328"/>
      <c r="DIA983" s="328"/>
      <c r="DIB983" s="328"/>
      <c r="DIC983" s="328"/>
      <c r="DID983" s="328"/>
      <c r="DIE983" s="328"/>
      <c r="DIF983" s="328"/>
      <c r="DIG983" s="328"/>
      <c r="DIH983" s="328"/>
      <c r="DII983" s="328"/>
      <c r="DIJ983" s="328"/>
      <c r="DIK983" s="328"/>
      <c r="DIL983" s="328"/>
      <c r="DIM983" s="328"/>
      <c r="DIN983" s="328"/>
      <c r="DIO983" s="328"/>
      <c r="DIP983" s="328"/>
      <c r="DIQ983" s="328"/>
      <c r="DIR983" s="328"/>
      <c r="DIS983" s="328"/>
      <c r="DIT983" s="328"/>
      <c r="DIU983" s="328"/>
      <c r="DIV983" s="328"/>
      <c r="DIW983" s="328"/>
      <c r="DIX983" s="328"/>
      <c r="DIY983" s="328"/>
      <c r="DIZ983" s="328"/>
      <c r="DJA983" s="328"/>
      <c r="DJB983" s="328"/>
      <c r="DJC983" s="328"/>
      <c r="DJD983" s="328"/>
      <c r="DJE983" s="328"/>
      <c r="DJF983" s="328"/>
      <c r="DJG983" s="348"/>
      <c r="DJH983" s="156"/>
      <c r="DJI983" s="156"/>
      <c r="DJJ983" s="156"/>
      <c r="DJK983" s="301"/>
      <c r="DJL983" s="437"/>
      <c r="DJM983" s="437"/>
      <c r="DJN983" s="157"/>
      <c r="DJO983" s="157"/>
      <c r="DJP983" s="157"/>
      <c r="DJQ983" s="156"/>
      <c r="DJR983" s="156"/>
      <c r="DJS983" s="156"/>
      <c r="DJT983" s="156"/>
      <c r="DJU983" s="156"/>
      <c r="DJV983" s="156"/>
      <c r="DJW983" s="156"/>
      <c r="DJX983" s="156"/>
      <c r="DJY983" s="156"/>
      <c r="DJZ983" s="157"/>
      <c r="DKA983" s="156"/>
      <c r="DKB983" s="328"/>
      <c r="DKC983" s="328"/>
      <c r="DKD983" s="328"/>
      <c r="DKE983" s="328"/>
      <c r="DKF983" s="328"/>
      <c r="DKG983" s="328"/>
      <c r="DKH983" s="328"/>
      <c r="DKI983" s="328"/>
      <c r="DKJ983" s="328"/>
      <c r="DKK983" s="328"/>
      <c r="DKL983" s="328"/>
      <c r="DKM983" s="328"/>
      <c r="DKN983" s="328"/>
      <c r="DKO983" s="328"/>
      <c r="DKP983" s="328"/>
      <c r="DKQ983" s="328"/>
      <c r="DKR983" s="328"/>
      <c r="DKS983" s="328"/>
      <c r="DKT983" s="328"/>
      <c r="DKU983" s="328"/>
      <c r="DKV983" s="328"/>
      <c r="DKW983" s="328"/>
      <c r="DKX983" s="328"/>
      <c r="DKY983" s="328"/>
      <c r="DKZ983" s="328"/>
      <c r="DLA983" s="328"/>
      <c r="DLB983" s="328"/>
      <c r="DLC983" s="328"/>
      <c r="DLD983" s="328"/>
      <c r="DLE983" s="328"/>
      <c r="DLF983" s="328"/>
      <c r="DLG983" s="328"/>
      <c r="DLH983" s="328"/>
      <c r="DLI983" s="328"/>
      <c r="DLJ983" s="328"/>
      <c r="DLK983" s="328"/>
      <c r="DLL983" s="328"/>
      <c r="DLM983" s="328"/>
      <c r="DLN983" s="328"/>
      <c r="DLO983" s="328"/>
      <c r="DLP983" s="328"/>
      <c r="DLQ983" s="328"/>
      <c r="DLR983" s="328"/>
      <c r="DLS983" s="328"/>
      <c r="DLT983" s="328"/>
      <c r="DLU983" s="328"/>
      <c r="DLV983" s="328"/>
      <c r="DLW983" s="328"/>
      <c r="DLX983" s="328"/>
      <c r="DLY983" s="328"/>
      <c r="DLZ983" s="328"/>
      <c r="DMA983" s="328"/>
      <c r="DMB983" s="328"/>
      <c r="DMC983" s="328"/>
      <c r="DMD983" s="328"/>
      <c r="DME983" s="328"/>
      <c r="DMF983" s="328"/>
      <c r="DMG983" s="328"/>
      <c r="DMH983" s="328"/>
      <c r="DMI983" s="328"/>
      <c r="DMJ983" s="328"/>
      <c r="DMK983" s="328"/>
      <c r="DML983" s="328"/>
      <c r="DMM983" s="328"/>
      <c r="DMN983" s="328"/>
      <c r="DMO983" s="328"/>
      <c r="DMP983" s="328"/>
      <c r="DMQ983" s="328"/>
      <c r="DMR983" s="328"/>
      <c r="DMS983" s="328"/>
      <c r="DMT983" s="328"/>
      <c r="DMU983" s="328"/>
      <c r="DMV983" s="328"/>
      <c r="DMW983" s="328"/>
      <c r="DMX983" s="328"/>
      <c r="DMY983" s="328"/>
      <c r="DMZ983" s="328"/>
      <c r="DNA983" s="328"/>
      <c r="DNB983" s="328"/>
      <c r="DNC983" s="328"/>
      <c r="DND983" s="328"/>
      <c r="DNE983" s="328"/>
      <c r="DNF983" s="328"/>
      <c r="DNG983" s="328"/>
      <c r="DNH983" s="328"/>
      <c r="DNI983" s="328"/>
      <c r="DNJ983" s="328"/>
      <c r="DNK983" s="328"/>
      <c r="DNL983" s="328"/>
      <c r="DNM983" s="328"/>
      <c r="DNN983" s="328"/>
      <c r="DNO983" s="328"/>
      <c r="DNP983" s="328"/>
      <c r="DNQ983" s="328"/>
      <c r="DNR983" s="328"/>
      <c r="DNS983" s="328"/>
      <c r="DNT983" s="328"/>
      <c r="DNU983" s="328"/>
      <c r="DNV983" s="328"/>
      <c r="DNW983" s="328"/>
      <c r="DNX983" s="328"/>
      <c r="DNY983" s="328"/>
      <c r="DNZ983" s="328"/>
      <c r="DOA983" s="328"/>
      <c r="DOB983" s="328"/>
      <c r="DOC983" s="328"/>
      <c r="DOD983" s="328"/>
      <c r="DOE983" s="328"/>
      <c r="DOF983" s="328"/>
      <c r="DOG983" s="328"/>
      <c r="DOH983" s="328"/>
      <c r="DOI983" s="328"/>
      <c r="DOJ983" s="328"/>
      <c r="DOK983" s="328"/>
      <c r="DOL983" s="328"/>
      <c r="DOM983" s="328"/>
      <c r="DON983" s="328"/>
      <c r="DOO983" s="328"/>
      <c r="DOP983" s="328"/>
      <c r="DOQ983" s="328"/>
      <c r="DOR983" s="328"/>
      <c r="DOS983" s="328"/>
      <c r="DOT983" s="328"/>
      <c r="DOU983" s="328"/>
      <c r="DOV983" s="328"/>
      <c r="DOW983" s="328"/>
      <c r="DOX983" s="328"/>
      <c r="DOY983" s="328"/>
      <c r="DOZ983" s="328"/>
      <c r="DPA983" s="328"/>
      <c r="DPB983" s="328"/>
      <c r="DPC983" s="328"/>
      <c r="DPD983" s="328"/>
      <c r="DPE983" s="328"/>
      <c r="DPF983" s="328"/>
      <c r="DPG983" s="328"/>
      <c r="DPH983" s="328"/>
      <c r="DPI983" s="328"/>
      <c r="DPJ983" s="328"/>
      <c r="DPK983" s="328"/>
      <c r="DPL983" s="328"/>
      <c r="DPM983" s="328"/>
      <c r="DPN983" s="328"/>
      <c r="DPO983" s="328"/>
      <c r="DPP983" s="328"/>
      <c r="DPQ983" s="328"/>
      <c r="DPR983" s="328"/>
      <c r="DPS983" s="328"/>
      <c r="DPT983" s="328"/>
      <c r="DPU983" s="328"/>
      <c r="DPV983" s="328"/>
      <c r="DPW983" s="328"/>
      <c r="DPX983" s="328"/>
      <c r="DPY983" s="328"/>
      <c r="DPZ983" s="328"/>
      <c r="DQA983" s="328"/>
      <c r="DQB983" s="328"/>
      <c r="DQC983" s="328"/>
      <c r="DQD983" s="328"/>
      <c r="DQE983" s="328"/>
      <c r="DQF983" s="328"/>
      <c r="DQG983" s="328"/>
      <c r="DQH983" s="328"/>
      <c r="DQI983" s="328"/>
      <c r="DQJ983" s="328"/>
      <c r="DQK983" s="328"/>
      <c r="DQL983" s="328"/>
      <c r="DQM983" s="328"/>
      <c r="DQN983" s="328"/>
      <c r="DQO983" s="328"/>
      <c r="DQP983" s="328"/>
      <c r="DQQ983" s="328"/>
      <c r="DQR983" s="328"/>
      <c r="DQS983" s="328"/>
      <c r="DQT983" s="328"/>
      <c r="DQU983" s="328"/>
      <c r="DQV983" s="328"/>
      <c r="DQW983" s="328"/>
      <c r="DQX983" s="328"/>
      <c r="DQY983" s="328"/>
      <c r="DQZ983" s="328"/>
      <c r="DRA983" s="328"/>
      <c r="DRB983" s="328"/>
      <c r="DRC983" s="328"/>
      <c r="DRD983" s="328"/>
      <c r="DRE983" s="328"/>
      <c r="DRF983" s="328"/>
      <c r="DRG983" s="328"/>
      <c r="DRH983" s="328"/>
      <c r="DRI983" s="328"/>
      <c r="DRJ983" s="328"/>
      <c r="DRK983" s="328"/>
      <c r="DRL983" s="328"/>
      <c r="DRM983" s="328"/>
      <c r="DRN983" s="328"/>
      <c r="DRO983" s="328"/>
      <c r="DRP983" s="328"/>
      <c r="DRQ983" s="328"/>
      <c r="DRR983" s="328"/>
      <c r="DRS983" s="328"/>
      <c r="DRT983" s="328"/>
      <c r="DRU983" s="328"/>
      <c r="DRV983" s="328"/>
      <c r="DRW983" s="328"/>
      <c r="DRX983" s="328"/>
      <c r="DRY983" s="328"/>
      <c r="DRZ983" s="328"/>
      <c r="DSA983" s="328"/>
      <c r="DSB983" s="328"/>
      <c r="DSC983" s="328"/>
      <c r="DSD983" s="328"/>
      <c r="DSE983" s="328"/>
      <c r="DSF983" s="328"/>
      <c r="DSG983" s="328"/>
      <c r="DSH983" s="328"/>
      <c r="DSI983" s="328"/>
      <c r="DSJ983" s="328"/>
      <c r="DSK983" s="328"/>
      <c r="DSL983" s="328"/>
      <c r="DSM983" s="328"/>
      <c r="DSN983" s="328"/>
      <c r="DSO983" s="328"/>
      <c r="DSP983" s="328"/>
      <c r="DSQ983" s="328"/>
      <c r="DSR983" s="328"/>
      <c r="DSS983" s="328"/>
      <c r="DST983" s="328"/>
      <c r="DSU983" s="328"/>
      <c r="DSV983" s="328"/>
      <c r="DSW983" s="328"/>
      <c r="DSX983" s="328"/>
      <c r="DSY983" s="328"/>
      <c r="DSZ983" s="328"/>
      <c r="DTA983" s="328"/>
      <c r="DTB983" s="328"/>
      <c r="DTC983" s="328"/>
      <c r="DTD983" s="328"/>
      <c r="DTE983" s="328"/>
      <c r="DTF983" s="328"/>
      <c r="DTG983" s="328"/>
      <c r="DTH983" s="328"/>
      <c r="DTI983" s="328"/>
      <c r="DTJ983" s="328"/>
      <c r="DTK983" s="328"/>
      <c r="DTL983" s="328"/>
      <c r="DTM983" s="328"/>
      <c r="DTN983" s="328"/>
      <c r="DTO983" s="328"/>
      <c r="DTP983" s="328"/>
      <c r="DTQ983" s="328"/>
      <c r="DTR983" s="328"/>
      <c r="DTS983" s="328"/>
      <c r="DTT983" s="328"/>
      <c r="DTU983" s="328"/>
      <c r="DTV983" s="328"/>
      <c r="DTW983" s="328"/>
      <c r="DTX983" s="328"/>
      <c r="DTY983" s="328"/>
      <c r="DTZ983" s="328"/>
      <c r="DUA983" s="328"/>
      <c r="DUB983" s="328"/>
      <c r="DUC983" s="328"/>
      <c r="DUD983" s="328"/>
      <c r="DUE983" s="328"/>
      <c r="DUF983" s="328"/>
      <c r="DUG983" s="328"/>
      <c r="DUH983" s="328"/>
      <c r="DUI983" s="328"/>
      <c r="DUJ983" s="328"/>
      <c r="DUK983" s="328"/>
      <c r="DUL983" s="328"/>
      <c r="DUM983" s="328"/>
      <c r="DUN983" s="328"/>
      <c r="DUO983" s="328"/>
      <c r="DUP983" s="328"/>
      <c r="DUQ983" s="328"/>
      <c r="DUR983" s="328"/>
      <c r="DUS983" s="328"/>
      <c r="DUT983" s="328"/>
      <c r="DUU983" s="328"/>
      <c r="DUV983" s="328"/>
      <c r="DUW983" s="328"/>
      <c r="DUX983" s="328"/>
      <c r="DUY983" s="328"/>
      <c r="DUZ983" s="328"/>
      <c r="DVA983" s="328"/>
      <c r="DVB983" s="328"/>
      <c r="DVC983" s="328"/>
      <c r="DVD983" s="328"/>
      <c r="DVE983" s="328"/>
      <c r="DVF983" s="328"/>
      <c r="DVG983" s="328"/>
      <c r="DVH983" s="328"/>
      <c r="DVI983" s="328"/>
      <c r="DVJ983" s="328"/>
      <c r="DVK983" s="328"/>
      <c r="DVL983" s="328"/>
      <c r="DVM983" s="328"/>
      <c r="DVN983" s="328"/>
      <c r="DVO983" s="328"/>
      <c r="DVP983" s="328"/>
      <c r="DVQ983" s="328"/>
      <c r="DVR983" s="328"/>
      <c r="DVS983" s="328"/>
      <c r="DVT983" s="328"/>
      <c r="DVU983" s="328"/>
      <c r="DVV983" s="328"/>
      <c r="DVW983" s="328"/>
      <c r="DVX983" s="328"/>
      <c r="DVY983" s="328"/>
      <c r="DVZ983" s="328"/>
      <c r="DWA983" s="328"/>
      <c r="DWB983" s="328"/>
      <c r="DWC983" s="328"/>
      <c r="DWD983" s="328"/>
      <c r="DWE983" s="328"/>
      <c r="DWF983" s="328"/>
      <c r="DWG983" s="328"/>
      <c r="DWH983" s="328"/>
      <c r="DWI983" s="328"/>
      <c r="DWJ983" s="328"/>
      <c r="DWK983" s="328"/>
      <c r="DWL983" s="328"/>
      <c r="DWM983" s="328"/>
      <c r="DWN983" s="328"/>
      <c r="DWO983" s="328"/>
      <c r="DWP983" s="328"/>
      <c r="DWQ983" s="328"/>
      <c r="DWR983" s="328"/>
      <c r="DWS983" s="328"/>
      <c r="DWT983" s="328"/>
      <c r="DWU983" s="328"/>
      <c r="DWV983" s="328"/>
      <c r="DWW983" s="328"/>
      <c r="DWX983" s="328"/>
      <c r="DWY983" s="328"/>
      <c r="DWZ983" s="328"/>
      <c r="DXA983" s="328"/>
      <c r="DXB983" s="328"/>
      <c r="DXC983" s="328"/>
      <c r="DXD983" s="328"/>
      <c r="DXE983" s="328"/>
      <c r="DXF983" s="328"/>
      <c r="DXG983" s="328"/>
      <c r="DXH983" s="328"/>
      <c r="DXI983" s="328"/>
      <c r="DXJ983" s="328"/>
      <c r="DXK983" s="328"/>
      <c r="DXL983" s="328"/>
      <c r="DXM983" s="328"/>
      <c r="DXN983" s="328"/>
      <c r="DXO983" s="328"/>
      <c r="DXP983" s="328"/>
      <c r="DXQ983" s="328"/>
      <c r="DXR983" s="328"/>
      <c r="DXS983" s="328"/>
      <c r="DXT983" s="328"/>
      <c r="DXU983" s="328"/>
      <c r="DXV983" s="328"/>
      <c r="DXW983" s="328"/>
      <c r="DXX983" s="328"/>
      <c r="DXY983" s="328"/>
      <c r="DXZ983" s="328"/>
      <c r="DYA983" s="328"/>
      <c r="DYB983" s="328"/>
      <c r="DYC983" s="328"/>
      <c r="DYD983" s="328"/>
      <c r="DYE983" s="328"/>
      <c r="DYF983" s="328"/>
      <c r="DYG983" s="328"/>
      <c r="DYH983" s="328"/>
      <c r="DYI983" s="328"/>
      <c r="DYJ983" s="328"/>
      <c r="DYK983" s="328"/>
      <c r="DYL983" s="328"/>
      <c r="DYM983" s="328"/>
      <c r="DYN983" s="328"/>
      <c r="DYO983" s="328"/>
      <c r="DYP983" s="328"/>
      <c r="DYQ983" s="328"/>
      <c r="DYR983" s="328"/>
      <c r="DYS983" s="328"/>
      <c r="DYT983" s="328"/>
      <c r="DYU983" s="328"/>
      <c r="DYV983" s="328"/>
      <c r="DYW983" s="328"/>
      <c r="DYX983" s="328"/>
      <c r="DYY983" s="328"/>
      <c r="DYZ983" s="328"/>
      <c r="DZA983" s="328"/>
      <c r="DZB983" s="328"/>
      <c r="DZC983" s="328"/>
      <c r="DZD983" s="328"/>
      <c r="DZE983" s="328"/>
      <c r="DZF983" s="328"/>
      <c r="DZG983" s="328"/>
      <c r="DZH983" s="328"/>
      <c r="DZI983" s="328"/>
      <c r="DZJ983" s="328"/>
      <c r="DZK983" s="328"/>
      <c r="DZL983" s="328"/>
      <c r="DZM983" s="328"/>
      <c r="DZN983" s="328"/>
      <c r="DZO983" s="328"/>
      <c r="DZP983" s="328"/>
      <c r="DZQ983" s="328"/>
      <c r="DZR983" s="328"/>
      <c r="DZS983" s="328"/>
      <c r="DZT983" s="328"/>
      <c r="DZU983" s="328"/>
      <c r="DZV983" s="328"/>
      <c r="DZW983" s="328"/>
      <c r="DZX983" s="328"/>
      <c r="DZY983" s="328"/>
      <c r="DZZ983" s="328"/>
      <c r="EAA983" s="328"/>
      <c r="EAB983" s="328"/>
      <c r="EAC983" s="328"/>
      <c r="EAD983" s="328"/>
      <c r="EAE983" s="328"/>
      <c r="EAF983" s="328"/>
      <c r="EAG983" s="328"/>
      <c r="EAH983" s="328"/>
      <c r="EAI983" s="328"/>
      <c r="EAJ983" s="328"/>
      <c r="EAK983" s="328"/>
      <c r="EAL983" s="328"/>
      <c r="EAM983" s="328"/>
      <c r="EAN983" s="328"/>
      <c r="EAO983" s="328"/>
      <c r="EAP983" s="328"/>
      <c r="EAQ983" s="328"/>
      <c r="EAR983" s="328"/>
      <c r="EAS983" s="328"/>
      <c r="EAT983" s="328"/>
      <c r="EAU983" s="328"/>
      <c r="EAV983" s="328"/>
      <c r="EAW983" s="328"/>
      <c r="EAX983" s="328"/>
      <c r="EAY983" s="328"/>
      <c r="EAZ983" s="328"/>
      <c r="EBA983" s="328"/>
      <c r="EBB983" s="328"/>
      <c r="EBC983" s="328"/>
      <c r="EBD983" s="328"/>
      <c r="EBE983" s="328"/>
      <c r="EBF983" s="328"/>
      <c r="EBG983" s="328"/>
      <c r="EBH983" s="328"/>
      <c r="EBI983" s="328"/>
      <c r="EBJ983" s="328"/>
      <c r="EBK983" s="328"/>
      <c r="EBL983" s="328"/>
      <c r="EBM983" s="328"/>
      <c r="EBN983" s="328"/>
      <c r="EBO983" s="328"/>
      <c r="EBP983" s="328"/>
      <c r="EBQ983" s="328"/>
      <c r="EBR983" s="328"/>
      <c r="EBS983" s="328"/>
      <c r="EBT983" s="328"/>
      <c r="EBU983" s="328"/>
      <c r="EBV983" s="328"/>
      <c r="EBW983" s="328"/>
      <c r="EBX983" s="328"/>
      <c r="EBY983" s="328"/>
      <c r="EBZ983" s="328"/>
      <c r="ECA983" s="328"/>
      <c r="ECB983" s="328"/>
      <c r="ECC983" s="328"/>
      <c r="ECD983" s="328"/>
      <c r="ECE983" s="328"/>
      <c r="ECF983" s="328"/>
      <c r="ECG983" s="328"/>
      <c r="ECH983" s="328"/>
      <c r="ECI983" s="328"/>
      <c r="ECJ983" s="328"/>
      <c r="ECK983" s="328"/>
      <c r="ECL983" s="328"/>
      <c r="ECM983" s="328"/>
      <c r="ECN983" s="328"/>
      <c r="ECO983" s="328"/>
      <c r="ECP983" s="328"/>
      <c r="ECQ983" s="328"/>
      <c r="ECR983" s="328"/>
      <c r="ECS983" s="328"/>
      <c r="ECT983" s="328"/>
      <c r="ECU983" s="328"/>
      <c r="ECV983" s="328"/>
      <c r="ECW983" s="328"/>
      <c r="ECX983" s="328"/>
      <c r="ECY983" s="328"/>
      <c r="ECZ983" s="328"/>
      <c r="EDA983" s="328"/>
      <c r="EDB983" s="328"/>
      <c r="EDC983" s="328"/>
      <c r="EDD983" s="328"/>
      <c r="EDE983" s="328"/>
      <c r="EDF983" s="328"/>
      <c r="EDG983" s="328"/>
      <c r="EDH983" s="328"/>
      <c r="EDI983" s="328"/>
      <c r="EDJ983" s="328"/>
      <c r="EDK983" s="328"/>
      <c r="EDL983" s="328"/>
      <c r="EDM983" s="328"/>
      <c r="EDN983" s="328"/>
      <c r="EDO983" s="328"/>
      <c r="EDP983" s="328"/>
      <c r="EDQ983" s="328"/>
      <c r="EDR983" s="328"/>
      <c r="EDS983" s="328"/>
      <c r="EDT983" s="328"/>
      <c r="EDU983" s="328"/>
      <c r="EDV983" s="328"/>
      <c r="EDW983" s="328"/>
      <c r="EDX983" s="328"/>
      <c r="EDY983" s="328"/>
      <c r="EDZ983" s="328"/>
      <c r="EEA983" s="328"/>
      <c r="EEB983" s="328"/>
      <c r="EEC983" s="328"/>
      <c r="EED983" s="328"/>
      <c r="EEE983" s="328"/>
      <c r="EEF983" s="328"/>
      <c r="EEG983" s="328"/>
      <c r="EEH983" s="328"/>
      <c r="EEI983" s="328"/>
      <c r="EEJ983" s="328"/>
      <c r="EEK983" s="328"/>
      <c r="EEL983" s="328"/>
      <c r="EEM983" s="328"/>
      <c r="EEN983" s="328"/>
      <c r="EEO983" s="328"/>
      <c r="EEP983" s="328"/>
      <c r="EEQ983" s="328"/>
      <c r="EER983" s="328"/>
      <c r="EES983" s="328"/>
      <c r="EET983" s="328"/>
      <c r="EEU983" s="328"/>
      <c r="EEV983" s="328"/>
      <c r="EEW983" s="328"/>
      <c r="EEX983" s="328"/>
      <c r="EEY983" s="328"/>
      <c r="EEZ983" s="328"/>
      <c r="EFA983" s="328"/>
      <c r="EFB983" s="328"/>
      <c r="EFC983" s="328"/>
      <c r="EFD983" s="328"/>
      <c r="EFE983" s="328"/>
      <c r="EFF983" s="328"/>
      <c r="EFG983" s="328"/>
      <c r="EFH983" s="328"/>
      <c r="EFI983" s="328"/>
      <c r="EFJ983" s="328"/>
      <c r="EFK983" s="328"/>
      <c r="EFL983" s="328"/>
      <c r="EFM983" s="328"/>
      <c r="EFN983" s="328"/>
      <c r="EFO983" s="328"/>
      <c r="EFP983" s="328"/>
      <c r="EFQ983" s="328"/>
      <c r="EFR983" s="328"/>
      <c r="EFS983" s="328"/>
      <c r="EFT983" s="328"/>
      <c r="EFU983" s="328"/>
      <c r="EFV983" s="328"/>
      <c r="EFW983" s="328"/>
      <c r="EFX983" s="328"/>
      <c r="EFY983" s="328"/>
      <c r="EFZ983" s="328"/>
      <c r="EGA983" s="328"/>
      <c r="EGB983" s="328"/>
      <c r="EGC983" s="328"/>
      <c r="EGD983" s="328"/>
      <c r="EGE983" s="328"/>
      <c r="EGF983" s="328"/>
      <c r="EGG983" s="328"/>
      <c r="EGH983" s="328"/>
      <c r="EGI983" s="328"/>
      <c r="EGJ983" s="328"/>
      <c r="EGK983" s="328"/>
      <c r="EGL983" s="328"/>
      <c r="EGM983" s="328"/>
      <c r="EGN983" s="328"/>
      <c r="EGO983" s="328"/>
      <c r="EGP983" s="328"/>
      <c r="EGQ983" s="328"/>
      <c r="EGR983" s="328"/>
      <c r="EGS983" s="328"/>
      <c r="EGT983" s="328"/>
      <c r="EGU983" s="328"/>
      <c r="EGV983" s="328"/>
      <c r="EGW983" s="328"/>
      <c r="EGX983" s="328"/>
      <c r="EGY983" s="328"/>
      <c r="EGZ983" s="328"/>
      <c r="EHA983" s="328"/>
      <c r="EHB983" s="328"/>
      <c r="EHC983" s="328"/>
      <c r="EHD983" s="328"/>
      <c r="EHE983" s="328"/>
      <c r="EHF983" s="328"/>
      <c r="EHG983" s="328"/>
      <c r="EHH983" s="328"/>
      <c r="EHI983" s="328"/>
      <c r="EHJ983" s="328"/>
      <c r="EHK983" s="328"/>
      <c r="EHL983" s="328"/>
      <c r="EHM983" s="328"/>
      <c r="EHN983" s="328"/>
      <c r="EHO983" s="328"/>
      <c r="EHP983" s="328"/>
      <c r="EHQ983" s="328"/>
      <c r="EHR983" s="328"/>
      <c r="EHS983" s="328"/>
      <c r="EHT983" s="328"/>
      <c r="EHU983" s="328"/>
      <c r="EHV983" s="328"/>
      <c r="EHW983" s="328"/>
      <c r="EHX983" s="328"/>
      <c r="EHY983" s="328"/>
      <c r="EHZ983" s="328"/>
      <c r="EIA983" s="328"/>
      <c r="EIB983" s="328"/>
      <c r="EIC983" s="328"/>
      <c r="EID983" s="328"/>
      <c r="EIE983" s="328"/>
      <c r="EIF983" s="328"/>
      <c r="EIG983" s="328"/>
      <c r="EIH983" s="328"/>
      <c r="EII983" s="328"/>
      <c r="EIJ983" s="328"/>
      <c r="EIK983" s="328"/>
      <c r="EIL983" s="328"/>
      <c r="EIM983" s="328"/>
      <c r="EIN983" s="328"/>
      <c r="EIO983" s="328"/>
      <c r="EIP983" s="328"/>
      <c r="EIQ983" s="328"/>
      <c r="EIR983" s="328"/>
      <c r="EIS983" s="328"/>
      <c r="EIT983" s="328"/>
      <c r="EIU983" s="328"/>
      <c r="EIV983" s="348"/>
      <c r="EIW983" s="156"/>
      <c r="EIX983" s="156"/>
      <c r="EIY983" s="301"/>
      <c r="EIZ983" s="166"/>
      <c r="EJA983" s="497"/>
      <c r="EJB983" s="497"/>
      <c r="EJC983" s="392"/>
      <c r="EJD983" s="392"/>
      <c r="EJE983" s="392"/>
      <c r="EJF983" s="392"/>
      <c r="EJG983" s="392"/>
      <c r="EJH983" s="392"/>
      <c r="EJI983" s="392"/>
      <c r="EJJ983" s="392"/>
      <c r="EJK983" s="392"/>
      <c r="EJL983" s="392"/>
      <c r="EJM983" s="392"/>
      <c r="EJN983" s="392"/>
      <c r="EJO983" s="392"/>
      <c r="EJP983" s="497"/>
      <c r="EJQ983" s="328"/>
      <c r="EJR983" s="328"/>
      <c r="EJS983" s="328"/>
      <c r="EJT983" s="328"/>
      <c r="EJU983" s="328"/>
      <c r="EJV983" s="328"/>
      <c r="EJW983" s="328"/>
      <c r="EJX983" s="328"/>
      <c r="EJY983" s="328"/>
      <c r="EJZ983" s="328"/>
      <c r="EKA983" s="328"/>
      <c r="EKB983" s="328"/>
      <c r="EKC983" s="328"/>
      <c r="EKD983" s="328"/>
      <c r="EKE983" s="328"/>
      <c r="EKF983" s="328"/>
      <c r="EKG983" s="328"/>
      <c r="EKH983" s="328"/>
      <c r="EKI983" s="328"/>
      <c r="EKJ983" s="328"/>
      <c r="EKK983" s="328"/>
      <c r="EKL983" s="328"/>
      <c r="EKM983" s="328"/>
      <c r="EKN983" s="328"/>
      <c r="EKO983" s="328"/>
      <c r="EKP983" s="328"/>
      <c r="EKQ983" s="328"/>
      <c r="EKR983" s="328"/>
      <c r="EKS983" s="328"/>
      <c r="EKT983" s="328"/>
      <c r="EKU983" s="328"/>
      <c r="EKV983" s="328"/>
      <c r="EKW983" s="328"/>
      <c r="EKX983" s="328"/>
      <c r="EKY983" s="328"/>
      <c r="EKZ983" s="328"/>
      <c r="ELA983" s="328"/>
      <c r="ELB983" s="328"/>
      <c r="ELC983" s="328"/>
      <c r="ELD983" s="328"/>
      <c r="ELE983" s="328"/>
      <c r="ELF983" s="328"/>
      <c r="ELG983" s="328"/>
      <c r="ELH983" s="328"/>
      <c r="ELI983" s="328"/>
      <c r="ELJ983" s="328"/>
      <c r="ELK983" s="328"/>
      <c r="ELL983" s="328"/>
      <c r="ELM983" s="328"/>
      <c r="ELN983" s="328"/>
      <c r="ELO983" s="328"/>
      <c r="ELP983" s="328"/>
      <c r="ELQ983" s="328"/>
      <c r="ELR983" s="328"/>
      <c r="ELS983" s="328"/>
      <c r="ELT983" s="328"/>
      <c r="ELU983" s="328"/>
      <c r="ELV983" s="328"/>
      <c r="ELW983" s="328"/>
      <c r="ELX983" s="328"/>
      <c r="ELY983" s="328"/>
      <c r="ELZ983" s="328"/>
      <c r="EMA983" s="328"/>
      <c r="EMB983" s="328"/>
      <c r="EMC983" s="328"/>
      <c r="EMD983" s="328"/>
      <c r="EME983" s="328"/>
      <c r="EMF983" s="328"/>
      <c r="EMG983" s="328"/>
      <c r="EMH983" s="328"/>
      <c r="EMI983" s="328"/>
      <c r="EMJ983" s="328"/>
      <c r="EMK983" s="328"/>
      <c r="EML983" s="328"/>
      <c r="EMM983" s="328"/>
      <c r="EMN983" s="328"/>
      <c r="EMO983" s="328"/>
      <c r="EMP983" s="328"/>
      <c r="EMQ983" s="328"/>
      <c r="EMR983" s="328"/>
      <c r="EMS983" s="328"/>
      <c r="EMT983" s="328"/>
      <c r="EMU983" s="328"/>
      <c r="EMV983" s="328"/>
      <c r="EMW983" s="328"/>
      <c r="EMX983" s="328"/>
      <c r="EMY983" s="328"/>
      <c r="EMZ983" s="328"/>
      <c r="ENA983" s="328"/>
      <c r="ENB983" s="328"/>
      <c r="ENC983" s="328"/>
      <c r="END983" s="328"/>
      <c r="ENE983" s="328"/>
      <c r="ENF983" s="328"/>
      <c r="ENG983" s="328"/>
      <c r="ENH983" s="328"/>
      <c r="ENI983" s="328"/>
      <c r="ENJ983" s="328"/>
      <c r="ENK983" s="328"/>
      <c r="ENL983" s="328"/>
      <c r="ENM983" s="328"/>
      <c r="ENN983" s="328"/>
      <c r="ENO983" s="328"/>
      <c r="ENP983" s="328"/>
      <c r="ENQ983" s="328"/>
      <c r="ENR983" s="328"/>
      <c r="ENS983" s="328"/>
      <c r="ENT983" s="328"/>
      <c r="ENU983" s="328"/>
      <c r="ENV983" s="328"/>
      <c r="ENW983" s="328"/>
      <c r="ENX983" s="328"/>
      <c r="ENY983" s="328"/>
      <c r="ENZ983" s="328"/>
      <c r="EOA983" s="328"/>
      <c r="EOB983" s="328"/>
      <c r="EOC983" s="328"/>
      <c r="EOD983" s="328"/>
      <c r="EOE983" s="328"/>
      <c r="EOF983" s="328"/>
      <c r="EOG983" s="328"/>
      <c r="EOH983" s="328"/>
      <c r="EOI983" s="328"/>
      <c r="EOJ983" s="328"/>
      <c r="EOK983" s="328"/>
      <c r="EOL983" s="328"/>
      <c r="EOM983" s="328"/>
      <c r="EON983" s="328"/>
      <c r="EOO983" s="328"/>
      <c r="EOP983" s="328"/>
      <c r="EOQ983" s="328"/>
      <c r="EOR983" s="328"/>
      <c r="EOS983" s="328"/>
      <c r="EOT983" s="328"/>
      <c r="EOU983" s="328"/>
      <c r="EOV983" s="328"/>
      <c r="EOW983" s="328"/>
      <c r="EOX983" s="328"/>
      <c r="EOY983" s="328"/>
      <c r="EOZ983" s="328"/>
      <c r="EPA983" s="328"/>
      <c r="EPB983" s="328"/>
      <c r="EPC983" s="328"/>
      <c r="EPD983" s="328"/>
      <c r="EPE983" s="328"/>
      <c r="EPF983" s="328"/>
      <c r="EPG983" s="328"/>
      <c r="EPH983" s="328"/>
      <c r="EPI983" s="328"/>
      <c r="EPJ983" s="328"/>
      <c r="EPK983" s="328"/>
      <c r="EPL983" s="328"/>
      <c r="EPM983" s="328"/>
      <c r="EPN983" s="328"/>
      <c r="EPO983" s="328"/>
      <c r="EPP983" s="328"/>
      <c r="EPQ983" s="328"/>
      <c r="EPR983" s="328"/>
      <c r="EPS983" s="328"/>
      <c r="EPT983" s="328"/>
      <c r="EPU983" s="328"/>
      <c r="EPV983" s="328"/>
      <c r="EPW983" s="328"/>
      <c r="EPX983" s="328"/>
      <c r="EPY983" s="328"/>
      <c r="EPZ983" s="328"/>
      <c r="EQA983" s="328"/>
      <c r="EQB983" s="328"/>
      <c r="EQC983" s="328"/>
      <c r="EQD983" s="328"/>
      <c r="EQE983" s="328"/>
      <c r="EQF983" s="328"/>
      <c r="EQG983" s="328"/>
      <c r="EQH983" s="328"/>
      <c r="EQI983" s="328"/>
      <c r="EQJ983" s="328"/>
      <c r="EQK983" s="328"/>
      <c r="EQL983" s="328"/>
      <c r="EQM983" s="328"/>
      <c r="EQN983" s="328"/>
      <c r="EQO983" s="328"/>
      <c r="EQP983" s="328"/>
      <c r="EQQ983" s="328"/>
      <c r="EQR983" s="328"/>
      <c r="EQS983" s="328"/>
      <c r="EQT983" s="328"/>
      <c r="EQU983" s="328"/>
      <c r="EQV983" s="328"/>
      <c r="EQW983" s="328"/>
      <c r="EQX983" s="328"/>
      <c r="EQY983" s="328"/>
      <c r="EQZ983" s="328"/>
      <c r="ERA983" s="328"/>
      <c r="ERB983" s="328"/>
      <c r="ERC983" s="328"/>
      <c r="ERD983" s="328"/>
      <c r="ERE983" s="328"/>
      <c r="ERF983" s="328"/>
      <c r="ERG983" s="328"/>
      <c r="ERH983" s="328"/>
      <c r="ERI983" s="328"/>
      <c r="ERJ983" s="328"/>
      <c r="ERK983" s="328"/>
      <c r="ERL983" s="328"/>
      <c r="ERM983" s="328"/>
      <c r="ERN983" s="328"/>
      <c r="ERO983" s="328"/>
      <c r="ERP983" s="328"/>
      <c r="ERQ983" s="328"/>
      <c r="ERR983" s="328"/>
      <c r="ERS983" s="328"/>
      <c r="ERT983" s="328"/>
      <c r="ERU983" s="328"/>
      <c r="ERV983" s="328"/>
      <c r="ERW983" s="328"/>
      <c r="ERX983" s="328"/>
      <c r="ERY983" s="328"/>
      <c r="ERZ983" s="328"/>
      <c r="ESA983" s="328"/>
      <c r="ESB983" s="328"/>
      <c r="ESC983" s="328"/>
      <c r="ESD983" s="328"/>
      <c r="ESE983" s="328"/>
      <c r="ESF983" s="328"/>
      <c r="ESG983" s="328"/>
      <c r="ESH983" s="328"/>
      <c r="ESI983" s="328"/>
      <c r="ESJ983" s="328"/>
      <c r="ESK983" s="328"/>
      <c r="ESL983" s="328"/>
      <c r="ESM983" s="328"/>
      <c r="ESN983" s="328"/>
      <c r="ESO983" s="328"/>
      <c r="ESP983" s="328"/>
      <c r="ESQ983" s="328"/>
      <c r="ESR983" s="328"/>
      <c r="ESS983" s="328"/>
      <c r="EST983" s="328"/>
      <c r="ESU983" s="328"/>
      <c r="ESV983" s="328"/>
      <c r="ESW983" s="328"/>
      <c r="ESX983" s="328"/>
      <c r="ESY983" s="328"/>
      <c r="ESZ983" s="328"/>
      <c r="ETA983" s="328"/>
      <c r="ETB983" s="328"/>
      <c r="ETC983" s="328"/>
      <c r="ETD983" s="328"/>
      <c r="ETE983" s="328"/>
      <c r="ETF983" s="328"/>
      <c r="ETG983" s="328"/>
      <c r="ETH983" s="328"/>
      <c r="ETI983" s="328"/>
      <c r="ETJ983" s="328"/>
      <c r="ETK983" s="328"/>
      <c r="ETL983" s="328"/>
      <c r="ETM983" s="328"/>
      <c r="ETN983" s="328"/>
      <c r="ETO983" s="328"/>
      <c r="ETP983" s="328"/>
      <c r="ETQ983" s="328"/>
      <c r="ETR983" s="328"/>
      <c r="ETS983" s="328"/>
      <c r="ETT983" s="328"/>
      <c r="ETU983" s="328"/>
      <c r="ETV983" s="328"/>
      <c r="ETW983" s="328"/>
      <c r="ETX983" s="328"/>
      <c r="ETY983" s="328"/>
      <c r="ETZ983" s="328"/>
      <c r="EUA983" s="328"/>
      <c r="EUB983" s="328"/>
      <c r="EUC983" s="328"/>
      <c r="EUD983" s="328"/>
      <c r="EUE983" s="328"/>
      <c r="EUF983" s="328"/>
      <c r="EUG983" s="328"/>
      <c r="EUH983" s="328"/>
      <c r="EUI983" s="328"/>
      <c r="EUJ983" s="328"/>
      <c r="EUK983" s="328"/>
      <c r="EUL983" s="328"/>
      <c r="EUM983" s="328"/>
      <c r="EUN983" s="328"/>
      <c r="EUO983" s="328"/>
      <c r="EUP983" s="328"/>
      <c r="EUQ983" s="328"/>
      <c r="EUR983" s="328"/>
      <c r="EUS983" s="328"/>
      <c r="EUT983" s="328"/>
      <c r="EUU983" s="328"/>
      <c r="EUV983" s="328"/>
      <c r="EUW983" s="328"/>
      <c r="EUX983" s="328"/>
      <c r="EUY983" s="328"/>
      <c r="EUZ983" s="328"/>
      <c r="EVA983" s="328"/>
      <c r="EVB983" s="328"/>
      <c r="EVC983" s="328"/>
      <c r="EVD983" s="328"/>
      <c r="EVE983" s="328"/>
      <c r="EVF983" s="328"/>
      <c r="EVG983" s="328"/>
      <c r="EVH983" s="328"/>
      <c r="EVI983" s="328"/>
      <c r="EVJ983" s="328"/>
      <c r="EVK983" s="328"/>
      <c r="EVL983" s="328"/>
      <c r="EVM983" s="328"/>
      <c r="EVN983" s="328"/>
      <c r="EVO983" s="328"/>
      <c r="EVP983" s="328"/>
      <c r="EVQ983" s="328"/>
      <c r="EVR983" s="328"/>
      <c r="EVS983" s="328"/>
      <c r="EVT983" s="328"/>
      <c r="EVU983" s="328"/>
      <c r="EVV983" s="328"/>
      <c r="EVW983" s="328"/>
      <c r="EVX983" s="328"/>
      <c r="EVY983" s="328"/>
      <c r="EVZ983" s="328"/>
      <c r="EWA983" s="328"/>
      <c r="EWB983" s="328"/>
      <c r="EWC983" s="328"/>
      <c r="EWD983" s="328"/>
      <c r="EWE983" s="328"/>
      <c r="EWF983" s="328"/>
      <c r="EWG983" s="328"/>
      <c r="EWH983" s="328"/>
      <c r="EWI983" s="328"/>
      <c r="EWJ983" s="328"/>
      <c r="EWK983" s="328"/>
      <c r="EWL983" s="328"/>
      <c r="EWM983" s="328"/>
      <c r="EWN983" s="328"/>
      <c r="EWO983" s="328"/>
      <c r="EWP983" s="328"/>
      <c r="EWQ983" s="328"/>
      <c r="EWR983" s="328"/>
      <c r="EWS983" s="328"/>
      <c r="EWT983" s="328"/>
      <c r="EWU983" s="328"/>
      <c r="EWV983" s="328"/>
      <c r="EWW983" s="328"/>
      <c r="EWX983" s="328"/>
      <c r="EWY983" s="328"/>
      <c r="EWZ983" s="328"/>
      <c r="EXA983" s="328"/>
      <c r="EXB983" s="328"/>
      <c r="EXC983" s="328"/>
      <c r="EXD983" s="328"/>
      <c r="EXE983" s="328"/>
      <c r="EXF983" s="328"/>
      <c r="EXG983" s="328"/>
      <c r="EXH983" s="328"/>
      <c r="EXI983" s="328"/>
      <c r="EXJ983" s="328"/>
      <c r="EXK983" s="328"/>
      <c r="EXL983" s="328"/>
      <c r="EXM983" s="328"/>
      <c r="EXN983" s="328"/>
      <c r="EXO983" s="328"/>
      <c r="EXP983" s="328"/>
      <c r="EXQ983" s="328"/>
      <c r="EXR983" s="328"/>
      <c r="EXS983" s="328"/>
      <c r="EXT983" s="328"/>
      <c r="EXU983" s="328"/>
      <c r="EXV983" s="328"/>
      <c r="EXW983" s="328"/>
      <c r="EXX983" s="328"/>
      <c r="EXY983" s="328"/>
      <c r="EXZ983" s="328"/>
      <c r="EYA983" s="328"/>
      <c r="EYB983" s="328"/>
      <c r="EYC983" s="328"/>
      <c r="EYD983" s="328"/>
      <c r="EYE983" s="328"/>
      <c r="EYF983" s="328"/>
      <c r="EYG983" s="328"/>
      <c r="EYH983" s="328"/>
      <c r="EYI983" s="328"/>
      <c r="EYJ983" s="328"/>
      <c r="EYK983" s="328"/>
      <c r="EYL983" s="328"/>
      <c r="EYM983" s="328"/>
      <c r="EYN983" s="328"/>
      <c r="EYO983" s="328"/>
      <c r="EYP983" s="328"/>
      <c r="EYQ983" s="328"/>
      <c r="EYR983" s="328"/>
      <c r="EYS983" s="328"/>
      <c r="EYT983" s="328"/>
      <c r="EYU983" s="328"/>
      <c r="EYV983" s="328"/>
      <c r="EYW983" s="328"/>
      <c r="EYX983" s="328"/>
      <c r="EYY983" s="328"/>
      <c r="EYZ983" s="328"/>
      <c r="EZA983" s="328"/>
      <c r="EZB983" s="328"/>
      <c r="EZC983" s="328"/>
      <c r="EZD983" s="328"/>
      <c r="EZE983" s="328"/>
      <c r="EZF983" s="328"/>
      <c r="EZG983" s="328"/>
      <c r="EZH983" s="328"/>
      <c r="EZI983" s="328"/>
      <c r="EZJ983" s="328"/>
      <c r="EZK983" s="328"/>
      <c r="EZL983" s="328"/>
      <c r="EZM983" s="328"/>
      <c r="EZN983" s="328"/>
      <c r="EZO983" s="328"/>
      <c r="EZP983" s="328"/>
      <c r="EZQ983" s="328"/>
      <c r="EZR983" s="328"/>
      <c r="EZS983" s="328"/>
      <c r="EZT983" s="328"/>
      <c r="EZU983" s="328"/>
      <c r="EZV983" s="328"/>
      <c r="EZW983" s="328"/>
      <c r="EZX983" s="328"/>
      <c r="EZY983" s="328"/>
      <c r="EZZ983" s="328"/>
      <c r="FAA983" s="328"/>
      <c r="FAB983" s="328"/>
      <c r="FAC983" s="328"/>
      <c r="FAD983" s="328"/>
      <c r="FAE983" s="328"/>
      <c r="FAF983" s="328"/>
      <c r="FAG983" s="328"/>
      <c r="FAH983" s="328"/>
      <c r="FAI983" s="328"/>
      <c r="FAJ983" s="328"/>
      <c r="FAK983" s="328"/>
      <c r="FAL983" s="328"/>
      <c r="FAM983" s="328"/>
      <c r="FAN983" s="328"/>
      <c r="FAO983" s="328"/>
      <c r="FAP983" s="328"/>
      <c r="FAQ983" s="328"/>
      <c r="FAR983" s="328"/>
      <c r="FAS983" s="328"/>
      <c r="FAT983" s="328"/>
      <c r="FAU983" s="328"/>
      <c r="FAV983" s="328"/>
      <c r="FAW983" s="328"/>
      <c r="FAX983" s="328"/>
      <c r="FAY983" s="328"/>
      <c r="FAZ983" s="328"/>
      <c r="FBA983" s="328"/>
      <c r="FBB983" s="328"/>
      <c r="FBC983" s="328"/>
      <c r="FBD983" s="328"/>
      <c r="FBE983" s="328"/>
      <c r="FBF983" s="328"/>
      <c r="FBG983" s="328"/>
      <c r="FBH983" s="328"/>
      <c r="FBI983" s="328"/>
      <c r="FBJ983" s="328"/>
      <c r="FBK983" s="328"/>
      <c r="FBL983" s="328"/>
      <c r="FBM983" s="328"/>
      <c r="FBN983" s="328"/>
      <c r="FBO983" s="328"/>
      <c r="FBP983" s="328"/>
      <c r="FBQ983" s="328"/>
      <c r="FBR983" s="328"/>
      <c r="FBS983" s="328"/>
      <c r="FBT983" s="328"/>
      <c r="FBU983" s="328"/>
      <c r="FBV983" s="328"/>
      <c r="FBW983" s="328"/>
      <c r="FBX983" s="328"/>
      <c r="FBY983" s="328"/>
      <c r="FBZ983" s="328"/>
      <c r="FCA983" s="328"/>
      <c r="FCB983" s="328"/>
      <c r="FCC983" s="328"/>
      <c r="FCD983" s="328"/>
      <c r="FCE983" s="328"/>
      <c r="FCF983" s="328"/>
      <c r="FCG983" s="328"/>
      <c r="FCH983" s="328"/>
      <c r="FCI983" s="328"/>
      <c r="FCJ983" s="328"/>
      <c r="FCK983" s="328"/>
      <c r="FCL983" s="328"/>
      <c r="FCM983" s="328"/>
      <c r="FCN983" s="328"/>
      <c r="FCO983" s="328"/>
      <c r="FCP983" s="328"/>
      <c r="FCQ983" s="328"/>
      <c r="FCR983" s="328"/>
      <c r="FCS983" s="328"/>
      <c r="FCT983" s="328"/>
      <c r="FCU983" s="328"/>
      <c r="FCV983" s="328"/>
      <c r="FCW983" s="328"/>
      <c r="FCX983" s="328"/>
      <c r="FCY983" s="328"/>
      <c r="FCZ983" s="328"/>
      <c r="FDA983" s="328"/>
      <c r="FDB983" s="328"/>
      <c r="FDC983" s="328"/>
      <c r="FDD983" s="328"/>
      <c r="FDE983" s="328"/>
      <c r="FDF983" s="328"/>
      <c r="FDG983" s="328"/>
      <c r="FDH983" s="328"/>
      <c r="FDI983" s="328"/>
      <c r="FDJ983" s="328"/>
      <c r="FDK983" s="328"/>
      <c r="FDL983" s="328"/>
      <c r="FDM983" s="328"/>
      <c r="FDN983" s="328"/>
      <c r="FDO983" s="328"/>
      <c r="FDP983" s="328"/>
      <c r="FDQ983" s="328"/>
      <c r="FDR983" s="328"/>
      <c r="FDS983" s="328"/>
      <c r="FDT983" s="328"/>
      <c r="FDU983" s="328"/>
      <c r="FDV983" s="328"/>
      <c r="FDW983" s="328"/>
      <c r="FDX983" s="328"/>
      <c r="FDY983" s="328"/>
      <c r="FDZ983" s="328"/>
      <c r="FEA983" s="328"/>
      <c r="FEB983" s="328"/>
      <c r="FEC983" s="328"/>
      <c r="FED983" s="328"/>
      <c r="FEE983" s="328"/>
      <c r="FEF983" s="328"/>
      <c r="FEG983" s="328"/>
      <c r="FEH983" s="328"/>
      <c r="FEI983" s="328"/>
      <c r="FEJ983" s="328"/>
      <c r="FEK983" s="328"/>
      <c r="FEL983" s="328"/>
      <c r="FEM983" s="328"/>
      <c r="FEN983" s="328"/>
      <c r="FEO983" s="328"/>
      <c r="FEP983" s="328"/>
      <c r="FEQ983" s="328"/>
      <c r="FER983" s="328"/>
      <c r="FES983" s="328"/>
      <c r="FET983" s="328"/>
      <c r="FEU983" s="328"/>
      <c r="FEV983" s="328"/>
      <c r="FEW983" s="328"/>
      <c r="FEX983" s="328"/>
      <c r="FEY983" s="328"/>
      <c r="FEZ983" s="328"/>
      <c r="FFA983" s="328"/>
      <c r="FFB983" s="328"/>
      <c r="FFC983" s="328"/>
      <c r="FFD983" s="328"/>
      <c r="FFE983" s="328"/>
      <c r="FFF983" s="328"/>
      <c r="FFG983" s="328"/>
      <c r="FFH983" s="328"/>
      <c r="FFI983" s="328"/>
      <c r="FFJ983" s="328"/>
      <c r="FFK983" s="328"/>
      <c r="FFL983" s="328"/>
      <c r="FFM983" s="328"/>
      <c r="FFN983" s="328"/>
      <c r="FFO983" s="328"/>
      <c r="FFP983" s="328"/>
      <c r="FFQ983" s="328"/>
      <c r="FFR983" s="348"/>
      <c r="FFS983" s="156"/>
      <c r="FFT983" s="156"/>
      <c r="FFU983" s="156"/>
      <c r="FFV983" s="301"/>
      <c r="FFW983" s="437"/>
      <c r="FFX983" s="437"/>
      <c r="FFY983" s="157"/>
      <c r="FFZ983" s="157"/>
      <c r="FGA983" s="157"/>
      <c r="FGB983" s="156"/>
      <c r="FGC983" s="156"/>
      <c r="FGD983" s="156"/>
      <c r="FGE983" s="156"/>
      <c r="FGF983" s="156"/>
      <c r="FGG983" s="156"/>
      <c r="FGH983" s="156"/>
      <c r="FGI983" s="156"/>
      <c r="FGJ983" s="156"/>
      <c r="FGK983" s="157"/>
      <c r="FGL983" s="156"/>
      <c r="FGM983" s="328"/>
      <c r="FGN983" s="328"/>
      <c r="FGO983" s="328"/>
      <c r="FGP983" s="328"/>
      <c r="FGQ983" s="328"/>
      <c r="FGR983" s="328"/>
      <c r="FGS983" s="328"/>
      <c r="FGT983" s="328"/>
      <c r="FGU983" s="328"/>
      <c r="FGV983" s="328"/>
      <c r="FGW983" s="328"/>
      <c r="FGX983" s="328"/>
      <c r="FGY983" s="328"/>
      <c r="FGZ983" s="328"/>
      <c r="FHA983" s="328"/>
      <c r="FHB983" s="328"/>
      <c r="FHC983" s="328"/>
      <c r="FHD983" s="328"/>
      <c r="FHE983" s="328"/>
      <c r="FHF983" s="328"/>
      <c r="FHG983" s="328"/>
      <c r="FHH983" s="328"/>
      <c r="FHI983" s="328"/>
      <c r="FHJ983" s="328"/>
      <c r="FHK983" s="328"/>
      <c r="FHL983" s="328"/>
      <c r="FHM983" s="328"/>
      <c r="FHN983" s="328"/>
      <c r="FHO983" s="328"/>
      <c r="FHP983" s="328"/>
      <c r="FHQ983" s="328"/>
      <c r="FHR983" s="328"/>
      <c r="FHS983" s="328"/>
      <c r="FHT983" s="328"/>
      <c r="FHU983" s="328"/>
      <c r="FHV983" s="328"/>
      <c r="FHW983" s="328"/>
      <c r="FHX983" s="328"/>
      <c r="FHY983" s="328"/>
      <c r="FHZ983" s="328"/>
      <c r="FIA983" s="328"/>
      <c r="FIB983" s="328"/>
      <c r="FIC983" s="328"/>
      <c r="FID983" s="328"/>
      <c r="FIE983" s="328"/>
      <c r="FIF983" s="328"/>
      <c r="FIG983" s="328"/>
      <c r="FIH983" s="328"/>
      <c r="FII983" s="328"/>
      <c r="FIJ983" s="328"/>
      <c r="FIK983" s="328"/>
      <c r="FIL983" s="328"/>
      <c r="FIM983" s="328"/>
      <c r="FIN983" s="328"/>
      <c r="FIO983" s="328"/>
      <c r="FIP983" s="328"/>
      <c r="FIQ983" s="328"/>
      <c r="FIR983" s="328"/>
      <c r="FIS983" s="328"/>
      <c r="FIT983" s="328"/>
      <c r="FIU983" s="328"/>
      <c r="FIV983" s="328"/>
      <c r="FIW983" s="328"/>
      <c r="FIX983" s="328"/>
      <c r="FIY983" s="328"/>
      <c r="FIZ983" s="328"/>
      <c r="FJA983" s="328"/>
      <c r="FJB983" s="328"/>
      <c r="FJC983" s="328"/>
      <c r="FJD983" s="328"/>
      <c r="FJE983" s="328"/>
      <c r="FJF983" s="328"/>
      <c r="FJG983" s="328"/>
      <c r="FJH983" s="328"/>
      <c r="FJI983" s="328"/>
      <c r="FJJ983" s="328"/>
      <c r="FJK983" s="328"/>
      <c r="FJL983" s="328"/>
      <c r="FJM983" s="328"/>
      <c r="FJN983" s="328"/>
      <c r="FJO983" s="328"/>
      <c r="FJP983" s="328"/>
      <c r="FJQ983" s="328"/>
      <c r="FJR983" s="328"/>
      <c r="FJS983" s="328"/>
      <c r="FJT983" s="328"/>
      <c r="FJU983" s="328"/>
      <c r="FJV983" s="328"/>
      <c r="FJW983" s="328"/>
      <c r="FJX983" s="328"/>
      <c r="FJY983" s="328"/>
      <c r="FJZ983" s="328"/>
      <c r="FKA983" s="328"/>
      <c r="FKB983" s="328"/>
      <c r="FKC983" s="328"/>
      <c r="FKD983" s="328"/>
      <c r="FKE983" s="328"/>
      <c r="FKF983" s="328"/>
      <c r="FKG983" s="328"/>
      <c r="FKH983" s="328"/>
      <c r="FKI983" s="328"/>
      <c r="FKJ983" s="328"/>
      <c r="FKK983" s="328"/>
      <c r="FKL983" s="328"/>
      <c r="FKM983" s="328"/>
      <c r="FKN983" s="328"/>
      <c r="FKO983" s="328"/>
      <c r="FKP983" s="328"/>
      <c r="FKQ983" s="328"/>
      <c r="FKR983" s="328"/>
      <c r="FKS983" s="328"/>
      <c r="FKT983" s="328"/>
      <c r="FKU983" s="328"/>
      <c r="FKV983" s="328"/>
      <c r="FKW983" s="328"/>
      <c r="FKX983" s="328"/>
      <c r="FKY983" s="328"/>
      <c r="FKZ983" s="328"/>
      <c r="FLA983" s="328"/>
      <c r="FLB983" s="328"/>
      <c r="FLC983" s="328"/>
      <c r="FLD983" s="328"/>
      <c r="FLE983" s="328"/>
      <c r="FLF983" s="328"/>
      <c r="FLG983" s="328"/>
      <c r="FLH983" s="328"/>
      <c r="FLI983" s="328"/>
      <c r="FLJ983" s="328"/>
      <c r="FLK983" s="328"/>
      <c r="FLL983" s="328"/>
      <c r="FLM983" s="328"/>
      <c r="FLN983" s="328"/>
      <c r="FLO983" s="328"/>
      <c r="FLP983" s="328"/>
      <c r="FLQ983" s="328"/>
      <c r="FLR983" s="328"/>
      <c r="FLS983" s="328"/>
      <c r="FLT983" s="328"/>
      <c r="FLU983" s="328"/>
      <c r="FLV983" s="328"/>
      <c r="FLW983" s="328"/>
      <c r="FLX983" s="328"/>
      <c r="FLY983" s="328"/>
      <c r="FLZ983" s="328"/>
      <c r="FMA983" s="328"/>
      <c r="FMB983" s="328"/>
      <c r="FMC983" s="328"/>
      <c r="FMD983" s="328"/>
      <c r="FME983" s="328"/>
      <c r="FMF983" s="328"/>
      <c r="FMG983" s="328"/>
      <c r="FMH983" s="328"/>
      <c r="FMI983" s="328"/>
      <c r="FMJ983" s="328"/>
      <c r="FMK983" s="328"/>
      <c r="FML983" s="328"/>
      <c r="FMM983" s="328"/>
      <c r="FMN983" s="328"/>
      <c r="FMO983" s="328"/>
      <c r="FMP983" s="328"/>
      <c r="FMQ983" s="328"/>
      <c r="FMR983" s="328"/>
      <c r="FMS983" s="328"/>
      <c r="FMT983" s="328"/>
      <c r="FMU983" s="328"/>
      <c r="FMV983" s="328"/>
      <c r="FMW983" s="328"/>
      <c r="FMX983" s="328"/>
      <c r="FMY983" s="328"/>
      <c r="FMZ983" s="328"/>
      <c r="FNA983" s="328"/>
      <c r="FNB983" s="328"/>
      <c r="FNC983" s="328"/>
      <c r="FND983" s="328"/>
      <c r="FNE983" s="328"/>
      <c r="FNF983" s="328"/>
      <c r="FNG983" s="328"/>
      <c r="FNH983" s="328"/>
      <c r="FNI983" s="328"/>
      <c r="FNJ983" s="328"/>
      <c r="FNK983" s="328"/>
      <c r="FNL983" s="328"/>
      <c r="FNM983" s="328"/>
      <c r="FNN983" s="328"/>
      <c r="FNO983" s="328"/>
      <c r="FNP983" s="328"/>
      <c r="FNQ983" s="328"/>
      <c r="FNR983" s="328"/>
      <c r="FNS983" s="328"/>
      <c r="FNT983" s="328"/>
      <c r="FNU983" s="328"/>
      <c r="FNV983" s="328"/>
      <c r="FNW983" s="328"/>
      <c r="FNX983" s="328"/>
      <c r="FNY983" s="328"/>
      <c r="FNZ983" s="328"/>
      <c r="FOA983" s="328"/>
      <c r="FOB983" s="328"/>
      <c r="FOC983" s="328"/>
      <c r="FOD983" s="328"/>
      <c r="FOE983" s="328"/>
      <c r="FOF983" s="328"/>
      <c r="FOG983" s="328"/>
      <c r="FOH983" s="328"/>
      <c r="FOI983" s="328"/>
      <c r="FOJ983" s="328"/>
      <c r="FOK983" s="328"/>
      <c r="FOL983" s="328"/>
      <c r="FOM983" s="328"/>
      <c r="FON983" s="328"/>
      <c r="FOO983" s="328"/>
      <c r="FOP983" s="328"/>
      <c r="FOQ983" s="328"/>
      <c r="FOR983" s="328"/>
      <c r="FOS983" s="328"/>
      <c r="FOT983" s="328"/>
      <c r="FOU983" s="328"/>
      <c r="FOV983" s="328"/>
      <c r="FOW983" s="328"/>
      <c r="FOX983" s="328"/>
      <c r="FOY983" s="328"/>
      <c r="FOZ983" s="328"/>
      <c r="FPA983" s="328"/>
      <c r="FPB983" s="328"/>
      <c r="FPC983" s="328"/>
      <c r="FPD983" s="328"/>
      <c r="FPE983" s="328"/>
      <c r="FPF983" s="328"/>
      <c r="FPG983" s="328"/>
      <c r="FPH983" s="328"/>
      <c r="FPI983" s="328"/>
      <c r="FPJ983" s="328"/>
      <c r="FPK983" s="328"/>
      <c r="FPL983" s="328"/>
      <c r="FPM983" s="328"/>
      <c r="FPN983" s="328"/>
      <c r="FPO983" s="328"/>
      <c r="FPP983" s="328"/>
      <c r="FPQ983" s="328"/>
      <c r="FPR983" s="328"/>
      <c r="FPS983" s="328"/>
      <c r="FPT983" s="328"/>
      <c r="FPU983" s="328"/>
      <c r="FPV983" s="328"/>
      <c r="FPW983" s="328"/>
      <c r="FPX983" s="328"/>
      <c r="FPY983" s="328"/>
      <c r="FPZ983" s="328"/>
      <c r="FQA983" s="328"/>
      <c r="FQB983" s="328"/>
      <c r="FQC983" s="328"/>
      <c r="FQD983" s="328"/>
      <c r="FQE983" s="328"/>
      <c r="FQF983" s="328"/>
      <c r="FQG983" s="328"/>
      <c r="FQH983" s="328"/>
      <c r="FQI983" s="328"/>
      <c r="FQJ983" s="328"/>
      <c r="FQK983" s="328"/>
      <c r="FQL983" s="328"/>
      <c r="FQM983" s="328"/>
      <c r="FQN983" s="328"/>
      <c r="FQO983" s="328"/>
      <c r="FQP983" s="328"/>
      <c r="FQQ983" s="328"/>
      <c r="FQR983" s="328"/>
      <c r="FQS983" s="328"/>
      <c r="FQT983" s="328"/>
      <c r="FQU983" s="328"/>
      <c r="FQV983" s="328"/>
      <c r="FQW983" s="328"/>
      <c r="FQX983" s="328"/>
      <c r="FQY983" s="328"/>
      <c r="FQZ983" s="328"/>
      <c r="FRA983" s="328"/>
      <c r="FRB983" s="328"/>
      <c r="FRC983" s="328"/>
      <c r="FRD983" s="328"/>
      <c r="FRE983" s="328"/>
      <c r="FRF983" s="328"/>
      <c r="FRG983" s="328"/>
      <c r="FRH983" s="328"/>
      <c r="FRI983" s="328"/>
      <c r="FRJ983" s="328"/>
      <c r="FRK983" s="328"/>
      <c r="FRL983" s="328"/>
      <c r="FRM983" s="328"/>
      <c r="FRN983" s="328"/>
      <c r="FRO983" s="328"/>
      <c r="FRP983" s="328"/>
      <c r="FRQ983" s="328"/>
      <c r="FRR983" s="328"/>
      <c r="FRS983" s="328"/>
      <c r="FRT983" s="328"/>
      <c r="FRU983" s="328"/>
      <c r="FRV983" s="328"/>
      <c r="FRW983" s="328"/>
      <c r="FRX983" s="328"/>
      <c r="FRY983" s="328"/>
      <c r="FRZ983" s="328"/>
      <c r="FSA983" s="328"/>
      <c r="FSB983" s="328"/>
      <c r="FSC983" s="328"/>
      <c r="FSD983" s="328"/>
      <c r="FSE983" s="328"/>
      <c r="FSF983" s="328"/>
      <c r="FSG983" s="328"/>
      <c r="FSH983" s="328"/>
      <c r="FSI983" s="328"/>
      <c r="FSJ983" s="328"/>
      <c r="FSK983" s="328"/>
      <c r="FSL983" s="328"/>
      <c r="FSM983" s="328"/>
      <c r="FSN983" s="328"/>
      <c r="FSO983" s="328"/>
      <c r="FSP983" s="328"/>
      <c r="FSQ983" s="328"/>
      <c r="FSR983" s="328"/>
      <c r="FSS983" s="328"/>
      <c r="FST983" s="328"/>
      <c r="FSU983" s="328"/>
      <c r="FSV983" s="328"/>
      <c r="FSW983" s="328"/>
      <c r="FSX983" s="328"/>
      <c r="FSY983" s="328"/>
      <c r="FSZ983" s="328"/>
      <c r="FTA983" s="328"/>
      <c r="FTB983" s="328"/>
      <c r="FTC983" s="328"/>
      <c r="FTD983" s="328"/>
      <c r="FTE983" s="328"/>
      <c r="FTF983" s="328"/>
      <c r="FTG983" s="328"/>
      <c r="FTH983" s="328"/>
      <c r="FTI983" s="328"/>
      <c r="FTJ983" s="328"/>
      <c r="FTK983" s="328"/>
      <c r="FTL983" s="328"/>
      <c r="FTM983" s="328"/>
      <c r="FTN983" s="328"/>
      <c r="FTO983" s="328"/>
      <c r="FTP983" s="328"/>
      <c r="FTQ983" s="328"/>
      <c r="FTR983" s="328"/>
      <c r="FTS983" s="328"/>
      <c r="FTT983" s="328"/>
      <c r="FTU983" s="328"/>
      <c r="FTV983" s="328"/>
      <c r="FTW983" s="328"/>
      <c r="FTX983" s="328"/>
      <c r="FTY983" s="328"/>
      <c r="FTZ983" s="328"/>
      <c r="FUA983" s="328"/>
      <c r="FUB983" s="328"/>
      <c r="FUC983" s="328"/>
      <c r="FUD983" s="328"/>
      <c r="FUE983" s="328"/>
      <c r="FUF983" s="328"/>
      <c r="FUG983" s="328"/>
      <c r="FUH983" s="328"/>
      <c r="FUI983" s="328"/>
      <c r="FUJ983" s="328"/>
      <c r="FUK983" s="328"/>
      <c r="FUL983" s="328"/>
      <c r="FUM983" s="328"/>
      <c r="FUN983" s="328"/>
      <c r="FUO983" s="328"/>
      <c r="FUP983" s="328"/>
      <c r="FUQ983" s="328"/>
      <c r="FUR983" s="328"/>
      <c r="FUS983" s="328"/>
      <c r="FUT983" s="328"/>
      <c r="FUU983" s="328"/>
      <c r="FUV983" s="328"/>
      <c r="FUW983" s="328"/>
      <c r="FUX983" s="328"/>
      <c r="FUY983" s="328"/>
      <c r="FUZ983" s="328"/>
      <c r="FVA983" s="328"/>
      <c r="FVB983" s="328"/>
      <c r="FVC983" s="328"/>
      <c r="FVD983" s="328"/>
      <c r="FVE983" s="328"/>
      <c r="FVF983" s="328"/>
      <c r="FVG983" s="328"/>
      <c r="FVH983" s="328"/>
      <c r="FVI983" s="328"/>
      <c r="FVJ983" s="328"/>
      <c r="FVK983" s="328"/>
      <c r="FVL983" s="328"/>
      <c r="FVM983" s="328"/>
      <c r="FVN983" s="328"/>
      <c r="FVO983" s="328"/>
      <c r="FVP983" s="328"/>
      <c r="FVQ983" s="328"/>
      <c r="FVR983" s="328"/>
      <c r="FVS983" s="328"/>
      <c r="FVT983" s="328"/>
      <c r="FVU983" s="328"/>
      <c r="FVV983" s="328"/>
      <c r="FVW983" s="328"/>
      <c r="FVX983" s="328"/>
      <c r="FVY983" s="328"/>
      <c r="FVZ983" s="328"/>
      <c r="FWA983" s="328"/>
      <c r="FWB983" s="328"/>
      <c r="FWC983" s="328"/>
      <c r="FWD983" s="328"/>
      <c r="FWE983" s="328"/>
      <c r="FWF983" s="328"/>
      <c r="FWG983" s="328"/>
      <c r="FWH983" s="328"/>
      <c r="FWI983" s="328"/>
      <c r="FWJ983" s="328"/>
      <c r="FWK983" s="328"/>
      <c r="FWL983" s="328"/>
      <c r="FWM983" s="328"/>
      <c r="FWN983" s="328"/>
      <c r="FWO983" s="328"/>
      <c r="FWP983" s="328"/>
      <c r="FWQ983" s="328"/>
      <c r="FWR983" s="328"/>
      <c r="FWS983" s="328"/>
      <c r="FWT983" s="328"/>
      <c r="FWU983" s="328"/>
      <c r="FWV983" s="328"/>
      <c r="FWW983" s="328"/>
      <c r="FWX983" s="328"/>
      <c r="FWY983" s="328"/>
      <c r="FWZ983" s="328"/>
      <c r="FXA983" s="328"/>
      <c r="FXB983" s="328"/>
      <c r="FXC983" s="328"/>
      <c r="FXD983" s="328"/>
      <c r="FXE983" s="328"/>
      <c r="FXF983" s="328"/>
      <c r="FXG983" s="328"/>
      <c r="FXH983" s="328"/>
      <c r="FXI983" s="328"/>
      <c r="FXJ983" s="328"/>
      <c r="FXK983" s="328"/>
      <c r="FXL983" s="328"/>
      <c r="FXM983" s="328"/>
      <c r="FXN983" s="328"/>
      <c r="FXO983" s="328"/>
      <c r="FXP983" s="328"/>
      <c r="FXQ983" s="328"/>
      <c r="FXR983" s="328"/>
      <c r="FXS983" s="328"/>
      <c r="FXT983" s="328"/>
      <c r="FXU983" s="328"/>
      <c r="FXV983" s="328"/>
      <c r="FXW983" s="328"/>
      <c r="FXX983" s="328"/>
      <c r="FXY983" s="328"/>
      <c r="FXZ983" s="328"/>
      <c r="FYA983" s="328"/>
      <c r="FYB983" s="328"/>
      <c r="FYC983" s="328"/>
      <c r="FYD983" s="328"/>
      <c r="FYE983" s="328"/>
      <c r="FYF983" s="328"/>
      <c r="FYG983" s="328"/>
      <c r="FYH983" s="328"/>
      <c r="FYI983" s="328"/>
      <c r="FYJ983" s="328"/>
      <c r="FYK983" s="328"/>
      <c r="FYL983" s="328"/>
      <c r="FYM983" s="328"/>
      <c r="FYN983" s="328"/>
      <c r="FYO983" s="328"/>
      <c r="FYP983" s="328"/>
      <c r="FYQ983" s="328"/>
      <c r="FYR983" s="328"/>
      <c r="FYS983" s="328"/>
      <c r="FYT983" s="328"/>
      <c r="FYU983" s="328"/>
      <c r="FYV983" s="328"/>
      <c r="FYW983" s="328"/>
      <c r="FYX983" s="328"/>
      <c r="FYY983" s="328"/>
      <c r="FYZ983" s="328"/>
      <c r="FZA983" s="328"/>
      <c r="FZB983" s="328"/>
      <c r="FZC983" s="328"/>
      <c r="FZD983" s="328"/>
      <c r="FZE983" s="328"/>
      <c r="FZF983" s="328"/>
      <c r="FZG983" s="328"/>
      <c r="FZH983" s="328"/>
      <c r="FZI983" s="328"/>
      <c r="FZJ983" s="328"/>
      <c r="FZK983" s="328"/>
      <c r="FZL983" s="328"/>
      <c r="FZM983" s="328"/>
      <c r="FZN983" s="328"/>
      <c r="FZO983" s="328"/>
      <c r="FZP983" s="328"/>
      <c r="FZQ983" s="328"/>
      <c r="FZR983" s="328"/>
      <c r="FZS983" s="328"/>
      <c r="FZT983" s="328"/>
      <c r="FZU983" s="328"/>
      <c r="FZV983" s="328"/>
      <c r="FZW983" s="328"/>
      <c r="FZX983" s="328"/>
      <c r="FZY983" s="328"/>
      <c r="FZZ983" s="328"/>
      <c r="GAA983" s="328"/>
      <c r="GAB983" s="328"/>
      <c r="GAC983" s="328"/>
      <c r="GAD983" s="328"/>
      <c r="GAE983" s="328"/>
      <c r="GAF983" s="328"/>
      <c r="GAG983" s="328"/>
      <c r="GAH983" s="328"/>
      <c r="GAI983" s="328"/>
      <c r="GAJ983" s="328"/>
      <c r="GAK983" s="328"/>
      <c r="GAL983" s="328"/>
      <c r="GAM983" s="328"/>
      <c r="GAN983" s="328"/>
      <c r="GAO983" s="328"/>
      <c r="GAP983" s="328"/>
      <c r="GAQ983" s="328"/>
      <c r="GAR983" s="328"/>
      <c r="GAS983" s="328"/>
      <c r="GAT983" s="328"/>
      <c r="GAU983" s="328"/>
      <c r="GAV983" s="328"/>
      <c r="GAW983" s="328"/>
      <c r="GAX983" s="328"/>
      <c r="GAY983" s="328"/>
      <c r="GAZ983" s="328"/>
      <c r="GBA983" s="328"/>
      <c r="GBB983" s="328"/>
      <c r="GBC983" s="328"/>
      <c r="GBD983" s="328"/>
      <c r="GBE983" s="328"/>
      <c r="GBF983" s="328"/>
      <c r="GBG983" s="328"/>
      <c r="GBH983" s="328"/>
      <c r="GBI983" s="328"/>
      <c r="GBJ983" s="328"/>
      <c r="GBK983" s="328"/>
      <c r="GBL983" s="328"/>
      <c r="GBM983" s="328"/>
      <c r="GBN983" s="328"/>
      <c r="GBO983" s="328"/>
      <c r="GBP983" s="328"/>
      <c r="GBQ983" s="328"/>
      <c r="GBR983" s="328"/>
      <c r="GBS983" s="328"/>
      <c r="GBT983" s="328"/>
      <c r="GBU983" s="328"/>
      <c r="GBV983" s="328"/>
      <c r="GBW983" s="328"/>
      <c r="GBX983" s="328"/>
      <c r="GBY983" s="328"/>
      <c r="GBZ983" s="328"/>
      <c r="GCA983" s="328"/>
      <c r="GCB983" s="328"/>
      <c r="GCC983" s="328"/>
      <c r="GCD983" s="328"/>
      <c r="GCE983" s="328"/>
      <c r="GCF983" s="328"/>
      <c r="GCG983" s="328"/>
      <c r="GCH983" s="328"/>
      <c r="GCI983" s="328"/>
      <c r="GCJ983" s="328"/>
      <c r="GCK983" s="328"/>
      <c r="GCL983" s="328"/>
      <c r="GCM983" s="328"/>
      <c r="GCN983" s="328"/>
      <c r="GCO983" s="328"/>
      <c r="GCP983" s="328"/>
      <c r="GCQ983" s="328"/>
      <c r="GCR983" s="328"/>
      <c r="GCS983" s="328"/>
      <c r="GCT983" s="328"/>
      <c r="GCU983" s="328"/>
      <c r="GCV983" s="328"/>
      <c r="GCW983" s="328"/>
      <c r="GCX983" s="328"/>
      <c r="GCY983" s="328"/>
      <c r="GCZ983" s="328"/>
      <c r="GDA983" s="328"/>
      <c r="GDB983" s="328"/>
      <c r="GDC983" s="328"/>
      <c r="GDD983" s="328"/>
      <c r="GDE983" s="328"/>
      <c r="GDF983" s="328"/>
      <c r="GDG983" s="328"/>
      <c r="GDH983" s="328"/>
      <c r="GDI983" s="328"/>
      <c r="GDJ983" s="328"/>
      <c r="GDK983" s="328"/>
      <c r="GDL983" s="328"/>
      <c r="GDM983" s="328"/>
      <c r="GDN983" s="328"/>
      <c r="GDO983" s="328"/>
      <c r="GDP983" s="328"/>
      <c r="GDQ983" s="328"/>
      <c r="GDR983" s="328"/>
      <c r="GDS983" s="328"/>
      <c r="GDT983" s="328"/>
      <c r="GDU983" s="328"/>
      <c r="GDV983" s="328"/>
      <c r="GDW983" s="328"/>
      <c r="GDX983" s="328"/>
      <c r="GDY983" s="328"/>
      <c r="GDZ983" s="328"/>
      <c r="GEA983" s="328"/>
      <c r="GEB983" s="328"/>
      <c r="GEC983" s="328"/>
      <c r="GED983" s="328"/>
      <c r="GEE983" s="328"/>
      <c r="GEF983" s="328"/>
      <c r="GEG983" s="328"/>
      <c r="GEH983" s="328"/>
      <c r="GEI983" s="328"/>
      <c r="GEJ983" s="328"/>
      <c r="GEK983" s="328"/>
      <c r="GEL983" s="328"/>
      <c r="GEM983" s="328"/>
      <c r="GEN983" s="328"/>
      <c r="GEO983" s="328"/>
      <c r="GEP983" s="328"/>
      <c r="GEQ983" s="328"/>
      <c r="GER983" s="328"/>
      <c r="GES983" s="328"/>
      <c r="GET983" s="328"/>
      <c r="GEU983" s="328"/>
      <c r="GEV983" s="328"/>
      <c r="GEW983" s="328"/>
      <c r="GEX983" s="328"/>
      <c r="GEY983" s="328"/>
      <c r="GEZ983" s="328"/>
      <c r="GFA983" s="328"/>
      <c r="GFB983" s="328"/>
      <c r="GFC983" s="328"/>
      <c r="GFD983" s="328"/>
      <c r="GFE983" s="328"/>
      <c r="GFF983" s="328"/>
    </row>
    <row r="984" spans="1:5488" s="50" customFormat="1" ht="45.75" customHeight="1">
      <c r="A984" s="571">
        <f>1+A983</f>
        <v>982</v>
      </c>
      <c r="B984" s="218" t="s">
        <v>9319</v>
      </c>
      <c r="C984" s="201" t="s">
        <v>9320</v>
      </c>
      <c r="D984" s="205" t="s">
        <v>108</v>
      </c>
      <c r="E984" s="202">
        <v>45562</v>
      </c>
      <c r="F984" s="203"/>
      <c r="G984" s="203"/>
      <c r="H984" s="201" t="s">
        <v>416</v>
      </c>
      <c r="I984" s="206" t="s">
        <v>95</v>
      </c>
      <c r="J984" s="201" t="s">
        <v>9321</v>
      </c>
      <c r="K984" s="271">
        <v>41242032</v>
      </c>
      <c r="L984" s="201">
        <v>3</v>
      </c>
      <c r="M984" s="272" t="s">
        <v>97</v>
      </c>
      <c r="N984" s="208" t="s">
        <v>5078</v>
      </c>
      <c r="O984" s="218" t="s">
        <v>5807</v>
      </c>
      <c r="P984" s="201" t="s">
        <v>9322</v>
      </c>
      <c r="Q984" s="201" t="s">
        <v>7596</v>
      </c>
      <c r="R984" s="210">
        <v>0</v>
      </c>
      <c r="S984" s="201" t="s">
        <v>9323</v>
      </c>
      <c r="T984" s="273">
        <v>27000000</v>
      </c>
      <c r="U984" s="274" t="s">
        <v>9324</v>
      </c>
      <c r="V984" s="273" t="s">
        <v>9325</v>
      </c>
      <c r="W984" s="275" t="s">
        <v>9324</v>
      </c>
      <c r="X984" s="276" t="s">
        <v>103</v>
      </c>
      <c r="Y984" s="313">
        <f>+Z984+AA984+AB984</f>
        <v>27000000</v>
      </c>
      <c r="Z984" s="215">
        <v>27000000</v>
      </c>
      <c r="AA984" s="216">
        <v>0</v>
      </c>
      <c r="AB984" s="217">
        <v>0</v>
      </c>
      <c r="AC984" s="216">
        <v>0</v>
      </c>
      <c r="AD984" s="216">
        <v>0</v>
      </c>
      <c r="AE984" s="216">
        <v>0</v>
      </c>
      <c r="AF984" s="216">
        <v>0</v>
      </c>
      <c r="AG984" s="216">
        <v>0</v>
      </c>
      <c r="AH984" s="216">
        <v>0</v>
      </c>
      <c r="AI984" s="216">
        <v>0</v>
      </c>
      <c r="AJ984" s="216">
        <v>0</v>
      </c>
      <c r="AK984" s="209" t="s">
        <v>104</v>
      </c>
      <c r="AL984" s="191" t="s">
        <v>9326</v>
      </c>
      <c r="AM984" s="201" t="s">
        <v>9324</v>
      </c>
      <c r="AN984" s="207" t="s">
        <v>9324</v>
      </c>
      <c r="AO984" s="209" t="s">
        <v>114</v>
      </c>
      <c r="AP984" s="201" t="s">
        <v>114</v>
      </c>
      <c r="AQ984" s="277" t="s">
        <v>114</v>
      </c>
      <c r="AR984" s="209" t="s">
        <v>114</v>
      </c>
      <c r="AS984" s="201" t="s">
        <v>9324</v>
      </c>
      <c r="AT984" s="209" t="s">
        <v>9324</v>
      </c>
      <c r="AU984" s="209" t="s">
        <v>392</v>
      </c>
      <c r="AV984" s="201" t="s">
        <v>9324</v>
      </c>
      <c r="AW984" s="201" t="s">
        <v>9324</v>
      </c>
      <c r="AX984" s="201" t="s">
        <v>9324</v>
      </c>
      <c r="AY984" s="201" t="s">
        <v>108</v>
      </c>
      <c r="AZ984" s="240" t="s">
        <v>9324</v>
      </c>
      <c r="BA984" s="201" t="s">
        <v>9324</v>
      </c>
      <c r="BB984" s="241"/>
      <c r="BC984" s="240" t="s">
        <v>9324</v>
      </c>
      <c r="BD984" s="210" t="s">
        <v>9324</v>
      </c>
      <c r="BE984" s="210" t="s">
        <v>9324</v>
      </c>
      <c r="BF984" s="210" t="s">
        <v>9324</v>
      </c>
      <c r="BG984" s="240" t="s">
        <v>9324</v>
      </c>
      <c r="BH984" s="221">
        <f>T984+BB984</f>
        <v>27000000</v>
      </c>
      <c r="BI984" s="304" t="s">
        <v>135</v>
      </c>
      <c r="BJ984" s="201" t="s">
        <v>9324</v>
      </c>
      <c r="BK984" s="208" t="s">
        <v>114</v>
      </c>
      <c r="BL984" s="240" t="s">
        <v>9324</v>
      </c>
      <c r="BM984" s="398" t="s">
        <v>136</v>
      </c>
      <c r="BN984" s="292" t="s">
        <v>161</v>
      </c>
      <c r="BO984" s="208" t="s">
        <v>9324</v>
      </c>
      <c r="BP984" s="208" t="s">
        <v>9324</v>
      </c>
      <c r="BQ984" s="208" t="s">
        <v>114</v>
      </c>
      <c r="BR984" s="208" t="s">
        <v>114</v>
      </c>
      <c r="BS984" s="208" t="s">
        <v>114</v>
      </c>
      <c r="BT984" s="208" t="s">
        <v>114</v>
      </c>
      <c r="BU984" s="237" t="s">
        <v>9327</v>
      </c>
      <c r="BV984" s="208">
        <v>3124017494</v>
      </c>
      <c r="BW984" s="278" t="s">
        <v>9328</v>
      </c>
      <c r="BX984" s="224" t="s">
        <v>118</v>
      </c>
      <c r="BY984" s="208" t="s">
        <v>119</v>
      </c>
      <c r="BZ984" s="293">
        <v>82824113692</v>
      </c>
      <c r="CA984" s="320" t="s">
        <v>109</v>
      </c>
      <c r="CB984" s="320" t="s">
        <v>109</v>
      </c>
      <c r="CC984" s="320" t="s">
        <v>109</v>
      </c>
      <c r="CD984" s="322"/>
      <c r="CE984" s="223"/>
      <c r="CF984" s="223"/>
      <c r="CG984" s="223"/>
      <c r="CH984" s="223"/>
      <c r="CI984" s="223"/>
      <c r="CJ984" s="223"/>
      <c r="CK984" s="223"/>
      <c r="CL984" s="223"/>
      <c r="CM984" s="303"/>
      <c r="CN984" s="223"/>
      <c r="CO984" s="297"/>
      <c r="CP984" s="297"/>
      <c r="CQ984" s="297"/>
      <c r="CR984" s="297"/>
      <c r="CS984" s="297"/>
      <c r="CT984" s="297"/>
      <c r="CU984" s="297"/>
      <c r="CV984" s="297"/>
      <c r="CW984" s="297"/>
      <c r="CX984" s="297"/>
      <c r="CY984" s="297"/>
      <c r="CZ984" s="297"/>
      <c r="DA984" s="297"/>
      <c r="DB984" s="297"/>
      <c r="DC984" s="297"/>
      <c r="DD984" s="297"/>
      <c r="DE984" s="297"/>
      <c r="DF984" s="297"/>
      <c r="DG984" s="297"/>
      <c r="DH984" s="297"/>
      <c r="DI984" s="297"/>
      <c r="DJ984" s="297"/>
      <c r="DK984" s="297"/>
      <c r="DL984" s="297"/>
      <c r="DM984" s="297"/>
      <c r="DN984" s="297"/>
      <c r="DO984" s="297"/>
      <c r="DP984" s="297"/>
      <c r="DQ984" s="297"/>
      <c r="DR984" s="297"/>
      <c r="DS984" s="297"/>
      <c r="DT984" s="297"/>
      <c r="DU984" s="297"/>
      <c r="DV984" s="297"/>
      <c r="DW984" s="297"/>
      <c r="DX984" s="297"/>
      <c r="DY984" s="297"/>
      <c r="DZ984" s="297"/>
      <c r="EA984" s="297"/>
      <c r="EB984" s="297"/>
      <c r="EC984" s="297"/>
      <c r="ED984" s="297"/>
      <c r="EE984" s="297"/>
      <c r="EF984" s="297"/>
      <c r="EG984" s="297"/>
      <c r="EH984" s="297"/>
      <c r="EI984" s="297"/>
      <c r="EJ984" s="297"/>
      <c r="EK984" s="297"/>
      <c r="EL984" s="297"/>
      <c r="EM984" s="297"/>
      <c r="EN984" s="297"/>
      <c r="EO984" s="297"/>
      <c r="EP984" s="297"/>
      <c r="EQ984" s="297"/>
      <c r="ER984" s="297"/>
      <c r="ES984" s="297"/>
      <c r="ET984" s="297"/>
      <c r="EU984" s="297"/>
      <c r="EV984" s="297"/>
      <c r="EW984" s="297"/>
      <c r="EX984" s="297"/>
      <c r="EY984" s="297"/>
      <c r="EZ984" s="297"/>
      <c r="FA984" s="297"/>
      <c r="FB984" s="297"/>
      <c r="FC984" s="297"/>
      <c r="FD984" s="297"/>
      <c r="FE984" s="297"/>
      <c r="FF984" s="297"/>
      <c r="FG984" s="297"/>
      <c r="FH984" s="297"/>
      <c r="FI984" s="297"/>
      <c r="FJ984" s="297"/>
      <c r="FK984" s="297"/>
      <c r="FL984" s="297"/>
      <c r="FM984" s="297"/>
      <c r="FN984" s="297"/>
      <c r="FO984" s="297"/>
      <c r="FP984" s="297"/>
      <c r="FQ984" s="297"/>
      <c r="FR984" s="297"/>
      <c r="FS984" s="297"/>
    </row>
    <row r="985" spans="1:5488" s="50" customFormat="1" ht="45.75" customHeight="1">
      <c r="A985" s="589">
        <f>1+A984</f>
        <v>983</v>
      </c>
      <c r="B985" s="403" t="s">
        <v>9329</v>
      </c>
      <c r="C985" s="156" t="s">
        <v>9330</v>
      </c>
      <c r="D985" s="156" t="s">
        <v>108</v>
      </c>
      <c r="E985" s="156">
        <v>45562</v>
      </c>
      <c r="F985" s="156"/>
      <c r="G985" s="156"/>
      <c r="H985" s="156" t="s">
        <v>1154</v>
      </c>
      <c r="I985" s="156" t="s">
        <v>452</v>
      </c>
      <c r="J985" s="156" t="s">
        <v>9331</v>
      </c>
      <c r="K985" s="251">
        <v>900948144</v>
      </c>
      <c r="L985" s="156">
        <v>6</v>
      </c>
      <c r="M985" s="156" t="s">
        <v>926</v>
      </c>
      <c r="N985" s="156" t="s">
        <v>549</v>
      </c>
      <c r="O985" s="156" t="s">
        <v>1061</v>
      </c>
      <c r="P985" s="156" t="s">
        <v>9332</v>
      </c>
      <c r="Q985" s="156" t="s">
        <v>9333</v>
      </c>
      <c r="R985" s="143">
        <v>0</v>
      </c>
      <c r="S985" s="134" t="s">
        <v>9334</v>
      </c>
      <c r="T985" s="253">
        <v>21010085</v>
      </c>
      <c r="U985" s="156">
        <v>2024003178</v>
      </c>
      <c r="V985" s="253" t="s">
        <v>9335</v>
      </c>
      <c r="W985" s="156">
        <v>45562</v>
      </c>
      <c r="X985" s="156" t="s">
        <v>103</v>
      </c>
      <c r="Y985" s="317">
        <f>+Z985+AA985+AB985</f>
        <v>21010085</v>
      </c>
      <c r="Z985" s="156">
        <v>21010085</v>
      </c>
      <c r="AA985" s="156">
        <v>0</v>
      </c>
      <c r="AB985" s="156">
        <v>0</v>
      </c>
      <c r="AC985" s="156">
        <v>0</v>
      </c>
      <c r="AD985" s="156">
        <v>0</v>
      </c>
      <c r="AE985" s="156">
        <v>0</v>
      </c>
      <c r="AF985" s="156">
        <v>0</v>
      </c>
      <c r="AG985" s="156">
        <v>0</v>
      </c>
      <c r="AH985" s="156">
        <v>0</v>
      </c>
      <c r="AI985" s="156">
        <v>0</v>
      </c>
      <c r="AJ985" s="156">
        <v>0</v>
      </c>
      <c r="AK985" s="156" t="s">
        <v>104</v>
      </c>
      <c r="AL985" s="103" t="s">
        <v>9336</v>
      </c>
      <c r="AM985" s="156" t="s">
        <v>9324</v>
      </c>
      <c r="AN985" s="156" t="s">
        <v>9324</v>
      </c>
      <c r="AO985" s="156" t="s">
        <v>9337</v>
      </c>
      <c r="AP985" s="156" t="s">
        <v>3992</v>
      </c>
      <c r="AQ985" s="156">
        <v>45566</v>
      </c>
      <c r="AR985" s="156" t="s">
        <v>9338</v>
      </c>
      <c r="AS985" s="156" t="s">
        <v>9324</v>
      </c>
      <c r="AT985" s="156" t="s">
        <v>9324</v>
      </c>
      <c r="AU985" s="156" t="s">
        <v>392</v>
      </c>
      <c r="AV985" s="156" t="s">
        <v>9324</v>
      </c>
      <c r="AW985" s="156" t="s">
        <v>9324</v>
      </c>
      <c r="AX985" s="156" t="s">
        <v>9324</v>
      </c>
      <c r="AY985" s="156" t="s">
        <v>108</v>
      </c>
      <c r="AZ985" s="156" t="s">
        <v>9324</v>
      </c>
      <c r="BA985" s="156" t="s">
        <v>9324</v>
      </c>
      <c r="BB985" s="156"/>
      <c r="BC985" s="156" t="s">
        <v>9324</v>
      </c>
      <c r="BD985" s="156" t="s">
        <v>9324</v>
      </c>
      <c r="BE985" s="156" t="s">
        <v>9324</v>
      </c>
      <c r="BF985" s="156" t="s">
        <v>9324</v>
      </c>
      <c r="BG985" s="156" t="s">
        <v>9324</v>
      </c>
      <c r="BH985" s="153">
        <f>T985+BB985</f>
        <v>21010085</v>
      </c>
      <c r="BI985" s="296" t="s">
        <v>135</v>
      </c>
      <c r="BJ985" s="240" t="s">
        <v>9324</v>
      </c>
      <c r="BK985" s="240" t="s">
        <v>9324</v>
      </c>
      <c r="BL985" s="240" t="s">
        <v>9324</v>
      </c>
      <c r="BM985" s="398" t="s">
        <v>136</v>
      </c>
      <c r="BN985" s="156" t="s">
        <v>114</v>
      </c>
      <c r="BO985" s="156" t="s">
        <v>114</v>
      </c>
      <c r="BP985" s="156" t="s">
        <v>114</v>
      </c>
      <c r="BQ985" s="156" t="s">
        <v>114</v>
      </c>
      <c r="BR985" s="156" t="s">
        <v>114</v>
      </c>
      <c r="BS985" s="156" t="s">
        <v>114</v>
      </c>
      <c r="BT985" s="156" t="s">
        <v>114</v>
      </c>
      <c r="BU985" s="156" t="s">
        <v>9339</v>
      </c>
      <c r="BV985" s="156">
        <v>3107879595</v>
      </c>
      <c r="BW985" s="156" t="s">
        <v>9340</v>
      </c>
      <c r="BX985" s="156" t="s">
        <v>6875</v>
      </c>
      <c r="BY985" s="156" t="s">
        <v>119</v>
      </c>
      <c r="BZ985" s="156">
        <v>194104410</v>
      </c>
      <c r="CA985" s="157" t="s">
        <v>109</v>
      </c>
      <c r="CB985" s="157"/>
      <c r="CC985" s="157"/>
      <c r="CD985" s="156"/>
      <c r="CE985" s="156"/>
      <c r="CF985" s="156"/>
      <c r="CG985" s="156"/>
      <c r="CH985" s="156"/>
      <c r="CI985" s="156"/>
      <c r="CJ985" s="156"/>
      <c r="CK985" s="156"/>
      <c r="CL985" s="156"/>
      <c r="CM985" s="152" t="s">
        <v>109</v>
      </c>
      <c r="CN985" s="156"/>
    </row>
    <row r="986" spans="1:5488" s="50" customFormat="1" ht="45.75" customHeight="1">
      <c r="A986" s="589">
        <f>1+A985</f>
        <v>984</v>
      </c>
      <c r="B986" s="403" t="s">
        <v>9341</v>
      </c>
      <c r="C986" s="156" t="s">
        <v>9342</v>
      </c>
      <c r="D986" s="156" t="s">
        <v>6645</v>
      </c>
      <c r="E986" s="156">
        <v>45562</v>
      </c>
      <c r="F986" s="156"/>
      <c r="G986" s="156"/>
      <c r="H986" s="156" t="s">
        <v>416</v>
      </c>
      <c r="I986" s="156" t="s">
        <v>180</v>
      </c>
      <c r="J986" s="156" t="s">
        <v>9343</v>
      </c>
      <c r="K986" s="251">
        <v>1074135934</v>
      </c>
      <c r="L986" s="156">
        <v>4</v>
      </c>
      <c r="M986" s="156" t="s">
        <v>97</v>
      </c>
      <c r="N986" s="156" t="s">
        <v>5078</v>
      </c>
      <c r="O986" s="156" t="s">
        <v>5898</v>
      </c>
      <c r="P986" s="156" t="s">
        <v>9344</v>
      </c>
      <c r="Q986" s="156" t="s">
        <v>7596</v>
      </c>
      <c r="R986" s="143">
        <v>0</v>
      </c>
      <c r="S986" s="134" t="s">
        <v>8926</v>
      </c>
      <c r="T986" s="253">
        <v>9900000</v>
      </c>
      <c r="U986" s="156" t="s">
        <v>9324</v>
      </c>
      <c r="V986" s="253" t="s">
        <v>9345</v>
      </c>
      <c r="W986" s="156" t="s">
        <v>9324</v>
      </c>
      <c r="X986" s="156" t="s">
        <v>103</v>
      </c>
      <c r="Y986" s="317">
        <f>+Z986+AA986+AB986</f>
        <v>9900000</v>
      </c>
      <c r="Z986" s="156">
        <v>9900000</v>
      </c>
      <c r="AA986" s="156">
        <v>0</v>
      </c>
      <c r="AB986" s="156">
        <v>0</v>
      </c>
      <c r="AC986" s="156">
        <v>0</v>
      </c>
      <c r="AD986" s="156">
        <v>0</v>
      </c>
      <c r="AE986" s="156">
        <v>0</v>
      </c>
      <c r="AF986" s="156">
        <v>0</v>
      </c>
      <c r="AG986" s="156">
        <v>0</v>
      </c>
      <c r="AH986" s="156">
        <v>0</v>
      </c>
      <c r="AI986" s="156">
        <v>0</v>
      </c>
      <c r="AJ986" s="156">
        <v>0</v>
      </c>
      <c r="AK986" s="156" t="s">
        <v>104</v>
      </c>
      <c r="AL986" s="103" t="s">
        <v>9346</v>
      </c>
      <c r="AM986" s="156" t="s">
        <v>8318</v>
      </c>
      <c r="AN986" s="156">
        <v>1052402744</v>
      </c>
      <c r="AO986" s="156" t="s">
        <v>114</v>
      </c>
      <c r="AP986" s="156" t="s">
        <v>114</v>
      </c>
      <c r="AQ986" s="156" t="s">
        <v>114</v>
      </c>
      <c r="AR986" s="156" t="s">
        <v>114</v>
      </c>
      <c r="AS986" s="156" t="s">
        <v>9324</v>
      </c>
      <c r="AT986" s="156" t="s">
        <v>9324</v>
      </c>
      <c r="AU986" s="156" t="s">
        <v>392</v>
      </c>
      <c r="AV986" s="156" t="s">
        <v>9324</v>
      </c>
      <c r="AW986" s="156" t="s">
        <v>9324</v>
      </c>
      <c r="AX986" s="156" t="s">
        <v>9324</v>
      </c>
      <c r="AY986" s="156" t="s">
        <v>108</v>
      </c>
      <c r="AZ986" s="156" t="s">
        <v>9324</v>
      </c>
      <c r="BA986" s="156" t="s">
        <v>9324</v>
      </c>
      <c r="BB986" s="156"/>
      <c r="BC986" s="156" t="s">
        <v>9324</v>
      </c>
      <c r="BD986" s="156" t="s">
        <v>9324</v>
      </c>
      <c r="BE986" s="156" t="s">
        <v>9324</v>
      </c>
      <c r="BF986" s="156" t="s">
        <v>9324</v>
      </c>
      <c r="BG986" s="156" t="s">
        <v>9324</v>
      </c>
      <c r="BH986" s="153">
        <f>T986+BB986</f>
        <v>9900000</v>
      </c>
      <c r="BI986" s="608" t="s">
        <v>259</v>
      </c>
      <c r="BJ986" s="240" t="s">
        <v>9324</v>
      </c>
      <c r="BK986" s="240" t="s">
        <v>114</v>
      </c>
      <c r="BL986" s="240" t="s">
        <v>9324</v>
      </c>
      <c r="BM986" s="161" t="s">
        <v>2539</v>
      </c>
      <c r="BN986" s="156" t="s">
        <v>161</v>
      </c>
      <c r="BO986" s="156" t="s">
        <v>9324</v>
      </c>
      <c r="BP986" s="156" t="s">
        <v>9324</v>
      </c>
      <c r="BQ986" s="156" t="s">
        <v>114</v>
      </c>
      <c r="BR986" s="156" t="s">
        <v>114</v>
      </c>
      <c r="BS986" s="156" t="s">
        <v>114</v>
      </c>
      <c r="BT986" s="156" t="s">
        <v>114</v>
      </c>
      <c r="BU986" s="156" t="s">
        <v>9347</v>
      </c>
      <c r="BV986" s="156">
        <v>3209504070</v>
      </c>
      <c r="BW986" s="156" t="s">
        <v>9348</v>
      </c>
      <c r="BX986" s="156" t="s">
        <v>118</v>
      </c>
      <c r="BY986" s="156" t="s">
        <v>119</v>
      </c>
      <c r="BZ986" s="156">
        <v>4600030596</v>
      </c>
      <c r="CA986" s="157" t="s">
        <v>109</v>
      </c>
      <c r="CB986" s="157" t="s">
        <v>109</v>
      </c>
      <c r="CC986" s="157" t="s">
        <v>109</v>
      </c>
      <c r="CD986" s="156"/>
      <c r="CE986" s="156"/>
      <c r="CF986" s="156"/>
      <c r="CG986" s="156"/>
      <c r="CH986" s="156"/>
      <c r="CI986" s="156"/>
      <c r="CJ986" s="156"/>
      <c r="CK986" s="156"/>
      <c r="CL986" s="156"/>
      <c r="CM986" s="152" t="s">
        <v>109</v>
      </c>
      <c r="CN986" s="156"/>
    </row>
    <row r="987" spans="1:5488" s="50" customFormat="1" ht="45.75" customHeight="1">
      <c r="A987" s="571">
        <f>1+A986</f>
        <v>985</v>
      </c>
      <c r="B987" s="218" t="s">
        <v>9349</v>
      </c>
      <c r="C987" s="201" t="s">
        <v>9350</v>
      </c>
      <c r="D987" s="205" t="s">
        <v>6112</v>
      </c>
      <c r="E987" s="202">
        <v>45562</v>
      </c>
      <c r="F987" s="203">
        <v>45565</v>
      </c>
      <c r="G987" s="203">
        <v>45646</v>
      </c>
      <c r="H987" s="201" t="s">
        <v>416</v>
      </c>
      <c r="I987" s="206" t="s">
        <v>95</v>
      </c>
      <c r="J987" s="201" t="s">
        <v>9351</v>
      </c>
      <c r="K987" s="271">
        <v>35198619</v>
      </c>
      <c r="L987" s="201">
        <v>6</v>
      </c>
      <c r="M987" s="272" t="s">
        <v>97</v>
      </c>
      <c r="N987" s="208" t="s">
        <v>5078</v>
      </c>
      <c r="O987" s="218" t="s">
        <v>3608</v>
      </c>
      <c r="P987" s="201" t="s">
        <v>9352</v>
      </c>
      <c r="Q987" s="201" t="s">
        <v>9353</v>
      </c>
      <c r="R987" s="210">
        <v>0</v>
      </c>
      <c r="S987" s="201" t="s">
        <v>9354</v>
      </c>
      <c r="T987" s="273">
        <v>17000000</v>
      </c>
      <c r="U987" s="274">
        <v>2024003174</v>
      </c>
      <c r="V987" s="273" t="s">
        <v>9355</v>
      </c>
      <c r="W987" s="275">
        <v>45562</v>
      </c>
      <c r="X987" s="276" t="s">
        <v>103</v>
      </c>
      <c r="Y987" s="313">
        <f>+Z987+AA987+AB987</f>
        <v>17000000</v>
      </c>
      <c r="Z987" s="215">
        <v>17000000</v>
      </c>
      <c r="AA987" s="216">
        <v>0</v>
      </c>
      <c r="AB987" s="217">
        <v>0</v>
      </c>
      <c r="AC987" s="216">
        <v>0</v>
      </c>
      <c r="AD987" s="216">
        <v>0</v>
      </c>
      <c r="AE987" s="216">
        <v>0</v>
      </c>
      <c r="AF987" s="216">
        <v>0</v>
      </c>
      <c r="AG987" s="216">
        <v>0</v>
      </c>
      <c r="AH987" s="216">
        <v>0</v>
      </c>
      <c r="AI987" s="216">
        <v>0</v>
      </c>
      <c r="AJ987" s="216">
        <v>0</v>
      </c>
      <c r="AK987" s="209" t="s">
        <v>104</v>
      </c>
      <c r="AL987" s="191" t="s">
        <v>9356</v>
      </c>
      <c r="AM987" s="201" t="s">
        <v>3129</v>
      </c>
      <c r="AN987" s="207">
        <v>52060165</v>
      </c>
      <c r="AO987" s="209" t="s">
        <v>114</v>
      </c>
      <c r="AP987" s="201" t="s">
        <v>114</v>
      </c>
      <c r="AQ987" s="277" t="s">
        <v>114</v>
      </c>
      <c r="AR987" s="209" t="s">
        <v>114</v>
      </c>
      <c r="AS987" s="201" t="s">
        <v>109</v>
      </c>
      <c r="AT987" s="209" t="s">
        <v>109</v>
      </c>
      <c r="AU987" s="209" t="s">
        <v>392</v>
      </c>
      <c r="AV987" s="201" t="s">
        <v>9324</v>
      </c>
      <c r="AW987" s="201" t="s">
        <v>9324</v>
      </c>
      <c r="AX987" s="201" t="s">
        <v>109</v>
      </c>
      <c r="AY987" s="201" t="s">
        <v>108</v>
      </c>
      <c r="AZ987" s="240" t="s">
        <v>9324</v>
      </c>
      <c r="BA987" s="201" t="s">
        <v>9324</v>
      </c>
      <c r="BB987" s="241"/>
      <c r="BC987" s="240" t="s">
        <v>9324</v>
      </c>
      <c r="BD987" s="210" t="s">
        <v>9324</v>
      </c>
      <c r="BE987" s="210" t="s">
        <v>9324</v>
      </c>
      <c r="BF987" s="210" t="s">
        <v>9324</v>
      </c>
      <c r="BG987" s="240" t="s">
        <v>9324</v>
      </c>
      <c r="BH987" s="221">
        <f>T987+BB987</f>
        <v>17000000</v>
      </c>
      <c r="BI987" s="304" t="s">
        <v>135</v>
      </c>
      <c r="BJ987" s="201" t="s">
        <v>9324</v>
      </c>
      <c r="BK987" s="208" t="s">
        <v>114</v>
      </c>
      <c r="BL987" s="240" t="s">
        <v>9324</v>
      </c>
      <c r="BM987" s="161" t="s">
        <v>136</v>
      </c>
      <c r="BN987" s="292" t="s">
        <v>161</v>
      </c>
      <c r="BO987" s="208">
        <v>42</v>
      </c>
      <c r="BP987" s="208">
        <v>30152</v>
      </c>
      <c r="BQ987" s="208" t="s">
        <v>114</v>
      </c>
      <c r="BR987" s="208" t="s">
        <v>114</v>
      </c>
      <c r="BS987" s="208" t="s">
        <v>114</v>
      </c>
      <c r="BT987" s="208" t="s">
        <v>114</v>
      </c>
      <c r="BU987" s="237" t="s">
        <v>9357</v>
      </c>
      <c r="BV987" s="208">
        <v>3112348818</v>
      </c>
      <c r="BW987" s="278" t="s">
        <v>9358</v>
      </c>
      <c r="BX987" s="224" t="s">
        <v>464</v>
      </c>
      <c r="BY987" s="208" t="s">
        <v>119</v>
      </c>
      <c r="BZ987" s="293">
        <v>21000200285630</v>
      </c>
      <c r="CA987" s="320" t="s">
        <v>109</v>
      </c>
      <c r="CB987" s="320" t="s">
        <v>109</v>
      </c>
      <c r="CC987" s="322" t="s">
        <v>9359</v>
      </c>
      <c r="CD987" s="322"/>
      <c r="CE987" s="223"/>
      <c r="CF987" s="223"/>
      <c r="CG987" s="223"/>
      <c r="CH987" s="223"/>
      <c r="CI987" s="223"/>
      <c r="CJ987" s="223"/>
      <c r="CK987" s="223"/>
      <c r="CL987" s="223"/>
      <c r="CM987" s="303"/>
      <c r="CN987" s="223"/>
      <c r="CO987" s="297"/>
      <c r="CP987" s="297"/>
      <c r="CQ987" s="297"/>
      <c r="CR987" s="297"/>
      <c r="CS987" s="297"/>
      <c r="CT987" s="297"/>
      <c r="CU987" s="297"/>
      <c r="CV987" s="297"/>
      <c r="CW987" s="297"/>
      <c r="CX987" s="297"/>
      <c r="CY987" s="297"/>
      <c r="CZ987" s="297"/>
      <c r="DA987" s="297"/>
      <c r="DB987" s="297"/>
      <c r="DC987" s="297"/>
      <c r="DD987" s="297"/>
      <c r="DE987" s="297"/>
      <c r="DF987" s="297"/>
      <c r="DG987" s="297"/>
      <c r="DH987" s="297"/>
      <c r="DI987" s="297"/>
      <c r="DJ987" s="297"/>
      <c r="DK987" s="297"/>
      <c r="DL987" s="297"/>
      <c r="DM987" s="297"/>
      <c r="DN987" s="297"/>
      <c r="DO987" s="297"/>
      <c r="DP987" s="297"/>
      <c r="DQ987" s="297"/>
      <c r="DR987" s="297"/>
      <c r="DS987" s="297"/>
      <c r="DT987" s="297"/>
      <c r="DU987" s="297"/>
      <c r="DV987" s="297"/>
      <c r="DW987" s="297"/>
      <c r="DX987" s="297"/>
      <c r="DY987" s="297"/>
      <c r="DZ987" s="297"/>
      <c r="EA987" s="297"/>
      <c r="EB987" s="297"/>
      <c r="EC987" s="297"/>
      <c r="ED987" s="297"/>
      <c r="EE987" s="297"/>
      <c r="EF987" s="297"/>
      <c r="EG987" s="297"/>
      <c r="EH987" s="297"/>
      <c r="EI987" s="297"/>
      <c r="EJ987" s="297"/>
      <c r="EK987" s="297"/>
      <c r="EL987" s="297"/>
      <c r="EM987" s="297"/>
      <c r="EN987" s="297"/>
      <c r="EO987" s="297"/>
      <c r="EP987" s="297"/>
      <c r="EQ987" s="297"/>
      <c r="ER987" s="297"/>
      <c r="ES987" s="297"/>
      <c r="ET987" s="297"/>
      <c r="EU987" s="297"/>
      <c r="EV987" s="297"/>
      <c r="EW987" s="297"/>
      <c r="EX987" s="297"/>
      <c r="EY987" s="297"/>
      <c r="EZ987" s="297"/>
      <c r="FA987" s="297"/>
      <c r="FB987" s="297"/>
      <c r="FC987" s="297"/>
      <c r="FD987" s="297"/>
      <c r="FE987" s="297"/>
      <c r="FF987" s="297"/>
      <c r="FG987" s="297"/>
      <c r="FH987" s="297"/>
      <c r="FI987" s="297"/>
      <c r="FJ987" s="297"/>
      <c r="FK987" s="297"/>
      <c r="FL987" s="297"/>
      <c r="FM987" s="297"/>
      <c r="FN987" s="297"/>
      <c r="FO987" s="297"/>
      <c r="FP987" s="297"/>
      <c r="FQ987" s="297"/>
      <c r="FR987" s="297"/>
      <c r="FS987" s="297"/>
    </row>
    <row r="988" spans="1:5488" s="290" customFormat="1" ht="45.75" customHeight="1">
      <c r="A988" s="589">
        <f>1+A987</f>
        <v>986</v>
      </c>
      <c r="B988" s="403" t="s">
        <v>9360</v>
      </c>
      <c r="C988" s="156" t="s">
        <v>9361</v>
      </c>
      <c r="D988" s="156" t="s">
        <v>6692</v>
      </c>
      <c r="E988" s="156">
        <v>45562</v>
      </c>
      <c r="F988" s="156">
        <v>45565</v>
      </c>
      <c r="G988" s="156">
        <v>45646</v>
      </c>
      <c r="H988" s="156" t="s">
        <v>416</v>
      </c>
      <c r="I988" s="156" t="s">
        <v>180</v>
      </c>
      <c r="J988" s="301" t="s">
        <v>9362</v>
      </c>
      <c r="K988" s="251">
        <v>80397994</v>
      </c>
      <c r="L988" s="156">
        <v>0</v>
      </c>
      <c r="M988" s="156" t="s">
        <v>97</v>
      </c>
      <c r="N988" s="156" t="s">
        <v>5078</v>
      </c>
      <c r="O988" s="156" t="s">
        <v>3586</v>
      </c>
      <c r="P988" s="156" t="s">
        <v>9054</v>
      </c>
      <c r="Q988" s="156" t="s">
        <v>7728</v>
      </c>
      <c r="R988" s="143">
        <v>81</v>
      </c>
      <c r="S988" s="134" t="s">
        <v>8172</v>
      </c>
      <c r="T988" s="253">
        <v>12666667</v>
      </c>
      <c r="U988" s="156">
        <v>2024003167</v>
      </c>
      <c r="V988" s="253" t="s">
        <v>9363</v>
      </c>
      <c r="W988" s="156">
        <v>45562</v>
      </c>
      <c r="X988" s="156" t="s">
        <v>103</v>
      </c>
      <c r="Y988" s="317">
        <f>+Z988+AA988+AB988</f>
        <v>12666667</v>
      </c>
      <c r="Z988" s="156">
        <v>12666667</v>
      </c>
      <c r="AA988" s="156">
        <v>0</v>
      </c>
      <c r="AB988" s="156">
        <v>0</v>
      </c>
      <c r="AC988" s="156">
        <v>0</v>
      </c>
      <c r="AD988" s="156">
        <v>0</v>
      </c>
      <c r="AE988" s="156">
        <v>0</v>
      </c>
      <c r="AF988" s="156">
        <v>0</v>
      </c>
      <c r="AG988" s="156">
        <v>0</v>
      </c>
      <c r="AH988" s="156">
        <v>0</v>
      </c>
      <c r="AI988" s="156">
        <v>0</v>
      </c>
      <c r="AJ988" s="156">
        <v>0</v>
      </c>
      <c r="AK988" s="156" t="s">
        <v>104</v>
      </c>
      <c r="AL988" s="103" t="s">
        <v>9364</v>
      </c>
      <c r="AM988" s="156" t="s">
        <v>5243</v>
      </c>
      <c r="AN988" s="156">
        <v>57421677</v>
      </c>
      <c r="AO988" s="156" t="s">
        <v>114</v>
      </c>
      <c r="AP988" s="156" t="s">
        <v>114</v>
      </c>
      <c r="AQ988" s="156" t="s">
        <v>114</v>
      </c>
      <c r="AR988" s="156" t="s">
        <v>114</v>
      </c>
      <c r="AS988" s="156" t="s">
        <v>109</v>
      </c>
      <c r="AT988" s="156" t="s">
        <v>109</v>
      </c>
      <c r="AU988" s="156" t="s">
        <v>392</v>
      </c>
      <c r="AV988" s="156" t="s">
        <v>9324</v>
      </c>
      <c r="AW988" s="156" t="s">
        <v>9324</v>
      </c>
      <c r="AX988" s="156" t="s">
        <v>109</v>
      </c>
      <c r="AY988" s="156" t="s">
        <v>108</v>
      </c>
      <c r="AZ988" s="156" t="s">
        <v>9324</v>
      </c>
      <c r="BA988" s="156" t="s">
        <v>9324</v>
      </c>
      <c r="BB988" s="156"/>
      <c r="BC988" s="156" t="s">
        <v>9324</v>
      </c>
      <c r="BD988" s="156" t="s">
        <v>9324</v>
      </c>
      <c r="BE988" s="156" t="s">
        <v>9324</v>
      </c>
      <c r="BF988" s="156" t="s">
        <v>9324</v>
      </c>
      <c r="BG988" s="156" t="s">
        <v>9324</v>
      </c>
      <c r="BH988" s="153">
        <f>T988+BB988</f>
        <v>12666667</v>
      </c>
      <c r="BI988" s="349" t="s">
        <v>113</v>
      </c>
      <c r="BJ988" s="240" t="s">
        <v>9324</v>
      </c>
      <c r="BK988" s="240" t="s">
        <v>114</v>
      </c>
      <c r="BL988" s="240" t="s">
        <v>9324</v>
      </c>
      <c r="BM988" s="437"/>
      <c r="BN988" s="156" t="s">
        <v>917</v>
      </c>
      <c r="BO988" s="156">
        <v>60</v>
      </c>
      <c r="BP988" s="156">
        <v>23458</v>
      </c>
      <c r="BQ988" s="156" t="s">
        <v>108</v>
      </c>
      <c r="BR988" s="156" t="s">
        <v>108</v>
      </c>
      <c r="BS988" s="156" t="s">
        <v>108</v>
      </c>
      <c r="BT988" s="156" t="s">
        <v>108</v>
      </c>
      <c r="BU988" s="156" t="s">
        <v>2892</v>
      </c>
      <c r="BV988" s="156">
        <v>3158263985</v>
      </c>
      <c r="BW988" s="156" t="s">
        <v>2893</v>
      </c>
      <c r="BX988" s="156" t="s">
        <v>1247</v>
      </c>
      <c r="BY988" s="156" t="s">
        <v>119</v>
      </c>
      <c r="BZ988" s="156">
        <v>24079592873</v>
      </c>
      <c r="CA988" s="157" t="s">
        <v>109</v>
      </c>
      <c r="CB988" s="157" t="s">
        <v>109</v>
      </c>
      <c r="CC988" s="157" t="s">
        <v>109</v>
      </c>
      <c r="CD988" s="156"/>
      <c r="CE988" s="156"/>
      <c r="CF988" s="156"/>
      <c r="CG988" s="156"/>
      <c r="CH988" s="156"/>
      <c r="CI988" s="156"/>
      <c r="CJ988" s="156"/>
      <c r="CK988" s="156"/>
      <c r="CL988" s="156"/>
      <c r="CM988" s="152" t="s">
        <v>109</v>
      </c>
      <c r="CN988" s="156"/>
      <c r="CO988" s="297"/>
      <c r="CP988" s="297"/>
      <c r="CQ988" s="297"/>
      <c r="CR988" s="297"/>
      <c r="CS988" s="297"/>
      <c r="CT988" s="297"/>
      <c r="CU988" s="297"/>
      <c r="CV988" s="297"/>
      <c r="CW988" s="297"/>
      <c r="CX988" s="297"/>
      <c r="CY988" s="297"/>
      <c r="CZ988" s="297"/>
      <c r="DA988" s="297"/>
      <c r="DB988" s="297"/>
      <c r="DC988" s="297"/>
      <c r="DD988" s="297"/>
      <c r="DE988" s="297"/>
      <c r="DF988" s="297"/>
      <c r="DG988" s="297"/>
      <c r="DH988" s="297"/>
      <c r="DI988" s="297"/>
      <c r="DJ988" s="297"/>
      <c r="DK988" s="297"/>
      <c r="DL988" s="297"/>
      <c r="DM988" s="297"/>
      <c r="DN988" s="297"/>
      <c r="DO988" s="297"/>
      <c r="DP988" s="297"/>
      <c r="DQ988" s="297"/>
      <c r="DR988" s="297"/>
      <c r="DS988" s="297"/>
      <c r="DT988" s="297"/>
      <c r="DU988" s="297"/>
      <c r="DV988" s="297"/>
      <c r="DW988" s="297"/>
      <c r="DX988" s="297"/>
      <c r="DY988" s="297"/>
      <c r="DZ988" s="297"/>
      <c r="EA988" s="297"/>
      <c r="EB988" s="297"/>
      <c r="EC988" s="297"/>
      <c r="ED988" s="297"/>
      <c r="EE988" s="297"/>
      <c r="EF988" s="297"/>
      <c r="EG988" s="297"/>
      <c r="EH988" s="297"/>
      <c r="EI988" s="297"/>
      <c r="EJ988" s="297"/>
      <c r="EK988" s="297"/>
      <c r="EL988" s="297"/>
      <c r="EM988" s="297"/>
      <c r="EN988" s="297"/>
      <c r="EO988" s="297"/>
      <c r="EP988" s="297"/>
      <c r="EQ988" s="297"/>
      <c r="ER988" s="297"/>
      <c r="ES988" s="297"/>
      <c r="ET988" s="297"/>
      <c r="EU988" s="297"/>
      <c r="EV988" s="297"/>
      <c r="EW988" s="297"/>
      <c r="EX988" s="297"/>
      <c r="EY988" s="297"/>
      <c r="EZ988" s="297"/>
      <c r="FA988" s="297"/>
      <c r="FB988" s="297"/>
      <c r="FC988" s="297"/>
      <c r="FD988" s="297"/>
      <c r="FE988" s="297"/>
      <c r="FF988" s="297"/>
      <c r="FG988" s="297"/>
      <c r="FH988" s="297"/>
      <c r="FI988" s="297"/>
      <c r="FJ988" s="297"/>
      <c r="FK988" s="297"/>
      <c r="FL988" s="297"/>
      <c r="FM988" s="297"/>
      <c r="FN988" s="297"/>
      <c r="FO988" s="297"/>
      <c r="FP988" s="297"/>
      <c r="FQ988" s="297"/>
      <c r="FR988" s="297"/>
      <c r="FS988" s="297"/>
      <c r="FT988" s="297"/>
      <c r="FU988" s="297"/>
      <c r="FV988" s="297"/>
      <c r="FW988" s="297"/>
      <c r="FX988" s="297"/>
      <c r="FY988" s="297"/>
      <c r="FZ988" s="297"/>
      <c r="GA988" s="297"/>
      <c r="GB988" s="297"/>
      <c r="GC988" s="297"/>
      <c r="GD988" s="297"/>
      <c r="GE988" s="297"/>
      <c r="GF988" s="297"/>
      <c r="GG988" s="297"/>
      <c r="GH988" s="297"/>
      <c r="GI988" s="297"/>
      <c r="GJ988" s="297"/>
      <c r="GK988" s="297"/>
      <c r="GL988" s="297"/>
      <c r="GM988" s="297"/>
      <c r="GN988" s="297"/>
      <c r="GO988" s="297"/>
      <c r="GP988" s="297"/>
      <c r="GQ988" s="297"/>
      <c r="GR988" s="297"/>
      <c r="GS988" s="297"/>
      <c r="GT988" s="297"/>
      <c r="GU988" s="297"/>
      <c r="GV988" s="297"/>
      <c r="GW988" s="297"/>
      <c r="GX988" s="297"/>
      <c r="GY988" s="297"/>
      <c r="GZ988" s="297"/>
      <c r="HA988" s="297"/>
      <c r="HB988" s="297"/>
      <c r="HC988" s="297"/>
      <c r="HD988" s="297"/>
      <c r="HE988" s="297"/>
      <c r="HF988" s="297"/>
      <c r="HG988" s="297"/>
      <c r="HH988" s="297"/>
      <c r="HI988" s="297"/>
      <c r="HJ988" s="297"/>
      <c r="HK988" s="297"/>
      <c r="HL988" s="297"/>
      <c r="HM988" s="297"/>
      <c r="HN988" s="297"/>
      <c r="HO988" s="297"/>
      <c r="HP988" s="297"/>
      <c r="HQ988" s="297"/>
      <c r="HR988" s="297"/>
      <c r="HS988" s="297"/>
      <c r="HT988" s="297"/>
      <c r="HU988" s="297"/>
      <c r="HV988" s="297"/>
      <c r="HW988" s="297"/>
      <c r="HX988" s="297"/>
      <c r="HY988" s="297"/>
      <c r="HZ988" s="297"/>
      <c r="IA988" s="297"/>
      <c r="IB988" s="297"/>
      <c r="IC988" s="297"/>
      <c r="ID988" s="297"/>
      <c r="IE988" s="297"/>
      <c r="IF988" s="297"/>
      <c r="IG988" s="297"/>
      <c r="IH988" s="297"/>
      <c r="II988" s="297"/>
      <c r="IJ988" s="297"/>
      <c r="IK988" s="297"/>
      <c r="IL988" s="297"/>
      <c r="IM988" s="297"/>
      <c r="IN988" s="297"/>
      <c r="IO988" s="297"/>
      <c r="IP988" s="297"/>
      <c r="IQ988" s="297"/>
      <c r="IR988" s="297"/>
      <c r="IS988" s="297"/>
      <c r="IT988" s="297"/>
      <c r="IU988" s="297"/>
      <c r="IV988" s="297"/>
      <c r="IW988" s="297"/>
      <c r="IX988" s="297"/>
      <c r="IY988" s="297"/>
      <c r="IZ988" s="297"/>
      <c r="JA988" s="297"/>
      <c r="JB988" s="297"/>
      <c r="JC988" s="297"/>
      <c r="JD988" s="297"/>
      <c r="JE988" s="297"/>
      <c r="JF988" s="297"/>
      <c r="JG988" s="297"/>
      <c r="JH988" s="297"/>
      <c r="JI988" s="297"/>
      <c r="JJ988" s="297"/>
      <c r="JK988" s="297"/>
      <c r="JL988" s="297"/>
      <c r="JM988" s="297"/>
      <c r="JN988" s="297"/>
      <c r="JO988" s="297"/>
      <c r="JP988" s="297"/>
      <c r="JQ988" s="297"/>
      <c r="JR988" s="297"/>
      <c r="JS988" s="297"/>
      <c r="JT988" s="297"/>
      <c r="JU988" s="297"/>
      <c r="JV988" s="297"/>
      <c r="JW988" s="297"/>
      <c r="JX988" s="297"/>
      <c r="JY988" s="297"/>
      <c r="JZ988" s="297"/>
      <c r="KA988" s="297"/>
      <c r="KB988" s="297"/>
      <c r="KC988" s="297"/>
      <c r="KD988" s="297"/>
      <c r="KE988" s="297"/>
      <c r="KF988" s="297"/>
      <c r="KG988" s="297"/>
      <c r="KH988" s="297"/>
      <c r="KI988" s="297"/>
      <c r="KJ988" s="297"/>
      <c r="KK988" s="297"/>
      <c r="KL988" s="297"/>
      <c r="KM988" s="297"/>
      <c r="KN988" s="297"/>
      <c r="KO988" s="297"/>
      <c r="KP988" s="297"/>
      <c r="KQ988" s="297"/>
      <c r="KR988" s="297"/>
      <c r="KS988" s="297"/>
      <c r="KT988" s="297"/>
      <c r="KU988" s="297"/>
      <c r="KV988" s="297"/>
      <c r="KW988" s="297"/>
      <c r="KX988" s="297"/>
      <c r="KY988" s="297"/>
      <c r="KZ988" s="297"/>
      <c r="LA988" s="297"/>
      <c r="LB988" s="297"/>
      <c r="LC988" s="297"/>
      <c r="LD988" s="297"/>
      <c r="LE988" s="297"/>
      <c r="LF988" s="297"/>
      <c r="LG988" s="297"/>
      <c r="LH988" s="297"/>
      <c r="LI988" s="297"/>
      <c r="LJ988" s="297"/>
      <c r="LK988" s="297"/>
      <c r="LL988" s="297"/>
      <c r="LM988" s="297"/>
      <c r="LN988" s="297"/>
      <c r="LO988" s="297"/>
      <c r="LP988" s="297"/>
      <c r="LQ988" s="297"/>
      <c r="LR988" s="297"/>
      <c r="LS988" s="297"/>
      <c r="LT988" s="297"/>
      <c r="LU988" s="297"/>
      <c r="LV988" s="297"/>
      <c r="LW988" s="297"/>
      <c r="LX988" s="297"/>
      <c r="LY988" s="297"/>
      <c r="LZ988" s="297"/>
      <c r="MA988" s="297"/>
      <c r="MB988" s="297"/>
      <c r="MC988" s="297"/>
      <c r="MD988" s="297"/>
      <c r="ME988" s="297"/>
      <c r="MF988" s="297"/>
      <c r="MG988" s="297"/>
      <c r="MH988" s="297"/>
      <c r="MI988" s="297"/>
      <c r="MJ988" s="297"/>
      <c r="MK988" s="297"/>
      <c r="ML988" s="297"/>
      <c r="MM988" s="297"/>
      <c r="MN988" s="297"/>
      <c r="MO988" s="297"/>
      <c r="MP988" s="297"/>
      <c r="MQ988" s="297"/>
      <c r="MR988" s="297"/>
      <c r="MS988" s="297"/>
      <c r="MT988" s="297"/>
      <c r="MU988" s="297"/>
      <c r="MV988" s="297"/>
      <c r="MW988" s="297"/>
      <c r="MX988" s="297"/>
      <c r="MY988" s="297"/>
      <c r="MZ988" s="297"/>
      <c r="NA988" s="297"/>
      <c r="NB988" s="297"/>
      <c r="NC988" s="297"/>
      <c r="ND988" s="297"/>
      <c r="NE988" s="297"/>
      <c r="NF988" s="297"/>
      <c r="NG988" s="297"/>
      <c r="NH988" s="297"/>
      <c r="NI988" s="297"/>
      <c r="NJ988" s="297"/>
      <c r="NK988" s="297"/>
      <c r="NL988" s="297"/>
      <c r="NM988" s="297"/>
      <c r="NN988" s="297"/>
      <c r="NO988" s="297"/>
      <c r="NP988" s="297"/>
      <c r="NQ988" s="297"/>
      <c r="NR988" s="297"/>
      <c r="NS988" s="297"/>
      <c r="NT988" s="297"/>
      <c r="NU988" s="297"/>
      <c r="NV988" s="297"/>
      <c r="NW988" s="297"/>
      <c r="NX988" s="297"/>
      <c r="NY988" s="297"/>
      <c r="NZ988" s="297"/>
      <c r="OA988" s="297"/>
      <c r="OB988" s="297"/>
      <c r="OC988" s="297"/>
      <c r="OD988" s="297"/>
      <c r="OE988" s="297"/>
      <c r="OF988" s="297"/>
      <c r="OG988" s="297"/>
      <c r="OH988" s="297"/>
      <c r="OI988" s="297"/>
      <c r="OJ988" s="297"/>
      <c r="OK988" s="297"/>
      <c r="OL988" s="297"/>
      <c r="OM988" s="297"/>
      <c r="ON988" s="297"/>
      <c r="OO988" s="297"/>
      <c r="OP988" s="297"/>
      <c r="OQ988" s="297"/>
      <c r="OR988" s="297"/>
      <c r="OS988" s="297"/>
      <c r="OT988" s="297"/>
      <c r="OU988" s="297"/>
      <c r="OV988" s="297"/>
      <c r="OW988" s="297"/>
      <c r="OX988" s="297"/>
      <c r="OY988" s="297"/>
      <c r="OZ988" s="297"/>
      <c r="PA988" s="297"/>
      <c r="PB988" s="297"/>
      <c r="PC988" s="297"/>
      <c r="PD988" s="297"/>
      <c r="PE988" s="297"/>
      <c r="PF988" s="297"/>
      <c r="PG988" s="297"/>
      <c r="PH988" s="297"/>
      <c r="PI988" s="297"/>
      <c r="PJ988" s="297"/>
      <c r="PK988" s="297"/>
      <c r="PL988" s="297"/>
      <c r="PM988" s="297"/>
      <c r="PN988" s="297"/>
      <c r="PO988" s="297"/>
      <c r="PP988" s="297"/>
      <c r="PQ988" s="297"/>
      <c r="PR988" s="297"/>
      <c r="PS988" s="297"/>
      <c r="PT988" s="297"/>
      <c r="PU988" s="297"/>
      <c r="PV988" s="297"/>
      <c r="PW988" s="297"/>
      <c r="PX988" s="297"/>
      <c r="PY988" s="297"/>
      <c r="PZ988" s="297"/>
      <c r="QA988" s="297"/>
      <c r="QB988" s="297"/>
      <c r="QC988" s="297"/>
      <c r="QD988" s="297"/>
      <c r="QE988" s="297"/>
      <c r="QF988" s="297"/>
      <c r="QG988" s="297"/>
      <c r="QH988" s="297"/>
      <c r="QI988" s="297"/>
      <c r="QJ988" s="297"/>
      <c r="QK988" s="297"/>
      <c r="QL988" s="297"/>
      <c r="QM988" s="297"/>
      <c r="QN988" s="297"/>
      <c r="QO988" s="297"/>
      <c r="QP988" s="297"/>
      <c r="QQ988" s="297"/>
      <c r="QR988" s="297"/>
      <c r="QS988" s="297"/>
      <c r="QT988" s="297"/>
      <c r="QU988" s="297"/>
      <c r="QV988" s="297"/>
      <c r="QW988" s="297"/>
      <c r="QX988" s="297"/>
      <c r="QY988" s="297"/>
      <c r="QZ988" s="297"/>
      <c r="RA988" s="297"/>
      <c r="RB988" s="297"/>
      <c r="RC988" s="297"/>
      <c r="RD988" s="297"/>
      <c r="RE988" s="297"/>
      <c r="RF988" s="297"/>
      <c r="RG988" s="297"/>
      <c r="RH988" s="297"/>
      <c r="RI988" s="297"/>
      <c r="RJ988" s="297"/>
      <c r="RK988" s="297"/>
      <c r="RL988" s="297"/>
      <c r="RM988" s="297"/>
      <c r="RN988" s="297"/>
      <c r="RO988" s="297"/>
      <c r="RP988" s="297"/>
      <c r="RQ988" s="297"/>
      <c r="RR988" s="297"/>
      <c r="RS988" s="297"/>
      <c r="RT988" s="297"/>
      <c r="RU988" s="297"/>
      <c r="RV988" s="297"/>
      <c r="RW988" s="297"/>
      <c r="RX988" s="297"/>
      <c r="RY988" s="297"/>
      <c r="RZ988" s="297"/>
      <c r="SA988" s="297"/>
      <c r="SB988" s="297"/>
      <c r="SC988" s="297"/>
      <c r="SD988" s="297"/>
      <c r="SE988" s="297"/>
      <c r="SF988" s="297"/>
      <c r="SG988" s="297"/>
      <c r="SH988" s="297"/>
      <c r="SI988" s="297"/>
      <c r="SJ988" s="297"/>
      <c r="SK988" s="297"/>
      <c r="SL988" s="297"/>
      <c r="SM988" s="297"/>
      <c r="SN988" s="297"/>
      <c r="SO988" s="297"/>
      <c r="SP988" s="297"/>
      <c r="SQ988" s="297"/>
      <c r="SR988" s="297"/>
      <c r="SS988" s="297"/>
      <c r="ST988" s="297"/>
      <c r="SU988" s="297"/>
      <c r="SV988" s="297"/>
      <c r="SW988" s="297"/>
      <c r="SX988" s="297"/>
      <c r="SY988" s="297"/>
      <c r="SZ988" s="297"/>
      <c r="TA988" s="297"/>
      <c r="TB988" s="297"/>
      <c r="TC988" s="297"/>
      <c r="TD988" s="297"/>
      <c r="TE988" s="297"/>
      <c r="TF988" s="297"/>
      <c r="TG988" s="297"/>
      <c r="TH988" s="297"/>
      <c r="TI988" s="297"/>
      <c r="TJ988" s="297"/>
      <c r="TK988" s="297"/>
      <c r="TL988" s="297"/>
      <c r="TM988" s="297"/>
      <c r="TN988" s="297"/>
      <c r="TO988" s="297"/>
      <c r="TP988" s="297"/>
      <c r="TQ988" s="297"/>
      <c r="TR988" s="297"/>
      <c r="TS988" s="297"/>
      <c r="TT988" s="297"/>
      <c r="TU988" s="297"/>
      <c r="TV988" s="297"/>
      <c r="TW988" s="297"/>
      <c r="TX988" s="297"/>
      <c r="TY988" s="297"/>
      <c r="TZ988" s="297"/>
      <c r="UA988" s="297"/>
      <c r="UB988" s="297"/>
      <c r="UC988" s="297"/>
      <c r="UD988" s="297"/>
      <c r="UE988" s="297"/>
      <c r="UF988" s="297"/>
      <c r="UG988" s="297"/>
      <c r="UH988" s="297"/>
      <c r="UI988" s="297"/>
      <c r="UJ988" s="297"/>
      <c r="UK988" s="297"/>
      <c r="UL988" s="297"/>
      <c r="UM988" s="297"/>
      <c r="UN988" s="297"/>
      <c r="UO988" s="297"/>
      <c r="UP988" s="297"/>
      <c r="UQ988" s="297"/>
      <c r="UR988" s="297"/>
      <c r="US988" s="297"/>
      <c r="UT988" s="297"/>
      <c r="UU988" s="297"/>
      <c r="UV988" s="297"/>
      <c r="UW988" s="297"/>
      <c r="UX988" s="297"/>
      <c r="UY988" s="297"/>
      <c r="UZ988" s="297"/>
      <c r="VA988" s="297"/>
      <c r="VB988" s="297"/>
      <c r="VC988" s="297"/>
      <c r="VD988" s="297"/>
      <c r="VE988" s="297"/>
      <c r="VF988" s="297"/>
      <c r="VG988" s="297"/>
      <c r="VH988" s="297"/>
      <c r="VI988" s="297"/>
      <c r="VJ988" s="297"/>
      <c r="VK988" s="297"/>
      <c r="VL988" s="297"/>
      <c r="VM988" s="297"/>
      <c r="VN988" s="297"/>
      <c r="VO988" s="297"/>
      <c r="VP988" s="297"/>
      <c r="VQ988" s="297"/>
      <c r="VR988" s="297"/>
      <c r="VS988" s="297"/>
      <c r="VT988" s="297"/>
      <c r="VU988" s="297"/>
      <c r="VV988" s="297"/>
      <c r="VW988" s="297"/>
      <c r="VX988" s="297"/>
      <c r="VY988" s="297"/>
      <c r="VZ988" s="297"/>
      <c r="WA988" s="297"/>
      <c r="WB988" s="297"/>
      <c r="WC988" s="297"/>
      <c r="WD988" s="297"/>
      <c r="WE988" s="297"/>
      <c r="WF988" s="297"/>
      <c r="WG988" s="297"/>
      <c r="WH988" s="297"/>
      <c r="WI988" s="297"/>
      <c r="WJ988" s="297"/>
      <c r="WK988" s="297"/>
      <c r="WL988" s="297"/>
      <c r="WM988" s="297"/>
      <c r="WN988" s="297"/>
      <c r="WO988" s="297"/>
      <c r="WP988" s="297"/>
      <c r="WQ988" s="297"/>
      <c r="WR988" s="297"/>
      <c r="WS988" s="297"/>
      <c r="WT988" s="297"/>
      <c r="WU988" s="297"/>
      <c r="WV988" s="297"/>
      <c r="WW988" s="297"/>
      <c r="WX988" s="297"/>
      <c r="WY988" s="297"/>
      <c r="WZ988" s="297"/>
      <c r="XA988" s="297"/>
      <c r="XB988" s="297"/>
      <c r="XC988" s="297"/>
      <c r="XD988" s="297"/>
      <c r="XE988" s="297"/>
      <c r="XF988" s="297"/>
      <c r="XG988" s="297"/>
      <c r="XH988" s="297"/>
      <c r="XI988" s="297"/>
      <c r="XJ988" s="297"/>
      <c r="XK988" s="297"/>
      <c r="XL988" s="297"/>
      <c r="XM988" s="297"/>
      <c r="XN988" s="297"/>
      <c r="XO988" s="297"/>
      <c r="XP988" s="297"/>
      <c r="XQ988" s="297"/>
      <c r="XR988" s="297"/>
      <c r="XS988" s="297"/>
      <c r="XT988" s="297"/>
      <c r="XU988" s="297"/>
      <c r="XV988" s="297"/>
      <c r="XW988" s="297"/>
      <c r="XX988" s="297"/>
      <c r="XY988" s="297"/>
      <c r="XZ988" s="297"/>
      <c r="YA988" s="297"/>
      <c r="YB988" s="297"/>
      <c r="YC988" s="297"/>
      <c r="YD988" s="297"/>
      <c r="YE988" s="297"/>
      <c r="YF988" s="297"/>
      <c r="YG988" s="297"/>
      <c r="YH988" s="297"/>
      <c r="YI988" s="297"/>
      <c r="YJ988" s="297"/>
      <c r="YK988" s="297"/>
      <c r="YL988" s="297"/>
      <c r="YM988" s="297"/>
      <c r="YN988" s="297"/>
      <c r="YO988" s="297"/>
      <c r="YP988" s="297"/>
      <c r="YQ988" s="297"/>
      <c r="YR988" s="297"/>
      <c r="YS988" s="297"/>
      <c r="YT988" s="297"/>
      <c r="YU988" s="297"/>
      <c r="YV988" s="297"/>
      <c r="YW988" s="297"/>
      <c r="YX988" s="297"/>
      <c r="YY988" s="297"/>
      <c r="YZ988" s="297"/>
      <c r="ZA988" s="297"/>
      <c r="ZB988" s="297"/>
      <c r="ZC988" s="297"/>
      <c r="ZD988" s="297"/>
      <c r="ZE988" s="297"/>
      <c r="ZF988" s="297"/>
      <c r="ZG988" s="297"/>
      <c r="ZH988" s="297"/>
      <c r="ZI988" s="297"/>
      <c r="ZJ988" s="297"/>
      <c r="ZK988" s="297"/>
      <c r="ZL988" s="297"/>
      <c r="ZM988" s="297"/>
      <c r="ZN988" s="297"/>
      <c r="ZO988" s="297"/>
      <c r="ZP988" s="297"/>
      <c r="ZQ988" s="297"/>
      <c r="ZR988" s="297"/>
      <c r="ZS988" s="297"/>
      <c r="ZT988" s="297"/>
      <c r="ZU988" s="297"/>
      <c r="ZV988" s="297"/>
      <c r="ZW988" s="297"/>
      <c r="ZX988" s="297"/>
      <c r="ZY988" s="297"/>
      <c r="ZZ988" s="297"/>
      <c r="AAA988" s="297"/>
      <c r="AAB988" s="297"/>
      <c r="AAC988" s="297"/>
      <c r="AAD988" s="297"/>
      <c r="AAE988" s="297"/>
      <c r="AAF988" s="297"/>
      <c r="AAG988" s="297"/>
      <c r="AAH988" s="297"/>
      <c r="AAI988" s="297"/>
      <c r="AAJ988" s="297"/>
      <c r="AAK988" s="297"/>
      <c r="AAL988" s="297"/>
      <c r="AAM988" s="297"/>
      <c r="AAN988" s="297"/>
      <c r="AAO988" s="297"/>
      <c r="AAP988" s="297"/>
      <c r="AAQ988" s="297"/>
      <c r="AAR988" s="297"/>
      <c r="AAS988" s="297"/>
      <c r="AAT988" s="297"/>
      <c r="AAU988" s="297"/>
      <c r="AAV988" s="297"/>
      <c r="AAW988" s="297"/>
      <c r="AAX988" s="297"/>
      <c r="AAY988" s="297"/>
      <c r="AAZ988" s="297"/>
      <c r="ABA988" s="297"/>
      <c r="ABB988" s="297"/>
      <c r="ABC988" s="297"/>
      <c r="ABD988" s="297"/>
      <c r="ABE988" s="297"/>
      <c r="ABF988" s="297"/>
      <c r="ABG988" s="297"/>
      <c r="ABH988" s="297"/>
    </row>
    <row r="989" spans="1:5488" s="50" customFormat="1" ht="45.75" customHeight="1">
      <c r="A989" s="589">
        <f>1+A988</f>
        <v>987</v>
      </c>
      <c r="B989" s="151" t="s">
        <v>9365</v>
      </c>
      <c r="C989" s="134" t="s">
        <v>9366</v>
      </c>
      <c r="D989" s="541" t="s">
        <v>645</v>
      </c>
      <c r="E989" s="135">
        <v>45562</v>
      </c>
      <c r="F989" s="542">
        <v>45565</v>
      </c>
      <c r="G989" s="542">
        <v>45646</v>
      </c>
      <c r="H989" s="540" t="s">
        <v>416</v>
      </c>
      <c r="I989" s="543" t="s">
        <v>180</v>
      </c>
      <c r="J989" s="134" t="s">
        <v>5230</v>
      </c>
      <c r="K989" s="544">
        <v>81720687</v>
      </c>
      <c r="L989" s="540">
        <v>3</v>
      </c>
      <c r="M989" s="545" t="s">
        <v>97</v>
      </c>
      <c r="N989" s="343" t="s">
        <v>5078</v>
      </c>
      <c r="O989" s="546" t="s">
        <v>5898</v>
      </c>
      <c r="P989" s="540" t="s">
        <v>9022</v>
      </c>
      <c r="Q989" s="540" t="s">
        <v>7596</v>
      </c>
      <c r="R989" s="547">
        <v>81</v>
      </c>
      <c r="S989" s="540" t="s">
        <v>5133</v>
      </c>
      <c r="T989" s="548">
        <v>10344000</v>
      </c>
      <c r="U989" s="549">
        <v>2024003160</v>
      </c>
      <c r="V989" s="548" t="s">
        <v>9367</v>
      </c>
      <c r="W989" s="550">
        <v>45562</v>
      </c>
      <c r="X989" s="551" t="s">
        <v>103</v>
      </c>
      <c r="Y989" s="552">
        <f>+Z989+AA989+AB989</f>
        <v>10344000</v>
      </c>
      <c r="Z989" s="553">
        <v>10344000</v>
      </c>
      <c r="AA989" s="554">
        <v>0</v>
      </c>
      <c r="AB989" s="555">
        <v>0</v>
      </c>
      <c r="AC989" s="554">
        <v>0</v>
      </c>
      <c r="AD989" s="554">
        <v>0</v>
      </c>
      <c r="AE989" s="554">
        <v>0</v>
      </c>
      <c r="AF989" s="554">
        <v>0</v>
      </c>
      <c r="AG989" s="554">
        <v>0</v>
      </c>
      <c r="AH989" s="554">
        <v>0</v>
      </c>
      <c r="AI989" s="554">
        <v>0</v>
      </c>
      <c r="AJ989" s="554">
        <v>0</v>
      </c>
      <c r="AK989" s="556" t="s">
        <v>104</v>
      </c>
      <c r="AL989" s="557" t="s">
        <v>9368</v>
      </c>
      <c r="AM989" s="540" t="s">
        <v>1829</v>
      </c>
      <c r="AN989" s="558">
        <v>15668923</v>
      </c>
      <c r="AO989" s="556" t="s">
        <v>114</v>
      </c>
      <c r="AP989" s="540" t="s">
        <v>114</v>
      </c>
      <c r="AQ989" s="559" t="s">
        <v>114</v>
      </c>
      <c r="AR989" s="556" t="s">
        <v>114</v>
      </c>
      <c r="AS989" s="540" t="s">
        <v>109</v>
      </c>
      <c r="AT989" s="556" t="s">
        <v>109</v>
      </c>
      <c r="AU989" s="556" t="s">
        <v>392</v>
      </c>
      <c r="AV989" s="540" t="s">
        <v>9324</v>
      </c>
      <c r="AW989" s="540" t="s">
        <v>9324</v>
      </c>
      <c r="AX989" s="540" t="s">
        <v>109</v>
      </c>
      <c r="AY989" s="540" t="s">
        <v>108</v>
      </c>
      <c r="AZ989" s="560" t="s">
        <v>9324</v>
      </c>
      <c r="BA989" s="540" t="s">
        <v>9324</v>
      </c>
      <c r="BB989" s="561"/>
      <c r="BC989" s="560" t="s">
        <v>9324</v>
      </c>
      <c r="BD989" s="547" t="s">
        <v>9324</v>
      </c>
      <c r="BE989" s="547" t="s">
        <v>9324</v>
      </c>
      <c r="BF989" s="547" t="s">
        <v>9324</v>
      </c>
      <c r="BG989" s="560" t="s">
        <v>9324</v>
      </c>
      <c r="BH989" s="562">
        <f>T989+BB989</f>
        <v>10344000</v>
      </c>
      <c r="BI989" s="349" t="s">
        <v>113</v>
      </c>
      <c r="BJ989" s="540" t="s">
        <v>9324</v>
      </c>
      <c r="BK989" s="343" t="s">
        <v>114</v>
      </c>
      <c r="BL989" s="560" t="s">
        <v>9324</v>
      </c>
      <c r="BM989" s="166"/>
      <c r="BN989" s="345" t="s">
        <v>917</v>
      </c>
      <c r="BO989" s="343">
        <v>39</v>
      </c>
      <c r="BP989" s="343">
        <v>31125</v>
      </c>
      <c r="BQ989" s="343" t="s">
        <v>109</v>
      </c>
      <c r="BR989" s="343" t="s">
        <v>114</v>
      </c>
      <c r="BS989" s="343" t="s">
        <v>114</v>
      </c>
      <c r="BT989" s="343" t="s">
        <v>114</v>
      </c>
      <c r="BU989" s="346" t="s">
        <v>5235</v>
      </c>
      <c r="BV989" s="343">
        <v>3144828946</v>
      </c>
      <c r="BW989" s="341" t="s">
        <v>5236</v>
      </c>
      <c r="BX989" s="344" t="s">
        <v>118</v>
      </c>
      <c r="BY989" s="343" t="s">
        <v>119</v>
      </c>
      <c r="BZ989" s="563">
        <v>33770256009</v>
      </c>
      <c r="CA989" s="358" t="s">
        <v>109</v>
      </c>
      <c r="CB989" s="358" t="s">
        <v>109</v>
      </c>
      <c r="CC989" s="358" t="s">
        <v>109</v>
      </c>
      <c r="CD989" s="360"/>
      <c r="CE989" s="157"/>
      <c r="CF989" s="157"/>
      <c r="CG989" s="157"/>
      <c r="CH989" s="157"/>
      <c r="CI989" s="157"/>
      <c r="CJ989" s="157"/>
      <c r="CK989" s="157"/>
      <c r="CL989" s="157"/>
      <c r="CM989" s="157" t="s">
        <v>109</v>
      </c>
      <c r="CN989" s="157"/>
      <c r="CO989" s="297"/>
      <c r="CP989" s="297"/>
      <c r="CQ989" s="297"/>
      <c r="CR989" s="297"/>
      <c r="CS989" s="297"/>
      <c r="CT989" s="297"/>
      <c r="CU989" s="297"/>
      <c r="CV989" s="297"/>
      <c r="CW989" s="297"/>
      <c r="CX989" s="297"/>
      <c r="CY989" s="297"/>
      <c r="CZ989" s="297"/>
      <c r="DA989" s="297"/>
      <c r="DB989" s="297"/>
      <c r="DC989" s="297"/>
      <c r="DD989" s="297"/>
      <c r="DE989" s="297"/>
      <c r="DF989" s="297"/>
      <c r="DG989" s="297"/>
      <c r="DH989" s="297"/>
      <c r="DI989" s="297"/>
      <c r="DJ989" s="297"/>
      <c r="DK989" s="297"/>
      <c r="DL989" s="297"/>
      <c r="DM989" s="297"/>
      <c r="DN989" s="297"/>
      <c r="DO989" s="297"/>
      <c r="DP989" s="297"/>
      <c r="DQ989" s="297"/>
      <c r="DR989" s="297"/>
      <c r="DS989" s="297"/>
      <c r="DT989" s="297"/>
      <c r="DU989" s="297"/>
      <c r="DV989" s="297"/>
      <c r="DW989" s="297"/>
      <c r="DX989" s="297"/>
      <c r="DY989" s="297"/>
      <c r="DZ989" s="297"/>
      <c r="EA989" s="297"/>
      <c r="EB989" s="297"/>
      <c r="EC989" s="297"/>
      <c r="ED989" s="297"/>
      <c r="EE989" s="297"/>
      <c r="EF989" s="297"/>
      <c r="EG989" s="297"/>
      <c r="EH989" s="297"/>
      <c r="EI989" s="297"/>
      <c r="EJ989" s="297"/>
      <c r="EK989" s="297"/>
      <c r="EL989" s="297"/>
      <c r="EM989" s="297"/>
      <c r="EN989" s="297"/>
      <c r="EO989" s="297"/>
      <c r="EP989" s="297"/>
      <c r="EQ989" s="297"/>
      <c r="ER989" s="297"/>
      <c r="ES989" s="297"/>
      <c r="ET989" s="297"/>
      <c r="EU989" s="297"/>
      <c r="EV989" s="297"/>
      <c r="EW989" s="297"/>
      <c r="EX989" s="297"/>
      <c r="EY989" s="297"/>
      <c r="EZ989" s="297"/>
      <c r="FA989" s="297"/>
      <c r="FB989" s="297"/>
      <c r="FC989" s="297"/>
      <c r="FD989" s="297"/>
      <c r="FE989" s="297"/>
      <c r="FF989" s="297"/>
      <c r="FG989" s="297"/>
      <c r="FH989" s="297"/>
      <c r="FI989" s="297"/>
      <c r="FJ989" s="297"/>
      <c r="FK989" s="297"/>
      <c r="FL989" s="297"/>
      <c r="FM989" s="297"/>
      <c r="FN989" s="297"/>
      <c r="FO989" s="297"/>
      <c r="FP989" s="297"/>
      <c r="FQ989" s="297"/>
      <c r="FR989" s="297"/>
      <c r="FS989" s="297"/>
    </row>
    <row r="990" spans="1:5488" s="290" customFormat="1" ht="45.75" customHeight="1">
      <c r="A990" s="589">
        <f>1+A989</f>
        <v>988</v>
      </c>
      <c r="B990" s="403" t="s">
        <v>9369</v>
      </c>
      <c r="C990" s="156" t="s">
        <v>9370</v>
      </c>
      <c r="D990" s="156" t="s">
        <v>6692</v>
      </c>
      <c r="E990" s="156">
        <v>45562</v>
      </c>
      <c r="F990" s="156">
        <v>45565</v>
      </c>
      <c r="G990" s="156">
        <v>45653</v>
      </c>
      <c r="H990" s="156" t="s">
        <v>416</v>
      </c>
      <c r="I990" s="156" t="s">
        <v>180</v>
      </c>
      <c r="J990" s="301" t="s">
        <v>9371</v>
      </c>
      <c r="K990" s="251">
        <v>35479865</v>
      </c>
      <c r="L990" s="156">
        <v>8</v>
      </c>
      <c r="M990" s="156" t="s">
        <v>97</v>
      </c>
      <c r="N990" s="156" t="s">
        <v>5078</v>
      </c>
      <c r="O990" s="156" t="s">
        <v>427</v>
      </c>
      <c r="P990" s="156" t="s">
        <v>9372</v>
      </c>
      <c r="Q990" s="156" t="s">
        <v>9373</v>
      </c>
      <c r="R990" s="143">
        <v>0</v>
      </c>
      <c r="S990" s="134" t="s">
        <v>9374</v>
      </c>
      <c r="T990" s="253">
        <v>11233333</v>
      </c>
      <c r="U990" s="156">
        <v>2024003162</v>
      </c>
      <c r="V990" s="253" t="s">
        <v>9375</v>
      </c>
      <c r="W990" s="156">
        <v>45562</v>
      </c>
      <c r="X990" s="156" t="s">
        <v>103</v>
      </c>
      <c r="Y990" s="317">
        <f>+Z990+AA990+AB990</f>
        <v>11233333</v>
      </c>
      <c r="Z990" s="156">
        <v>11233333</v>
      </c>
      <c r="AA990" s="156">
        <v>0</v>
      </c>
      <c r="AB990" s="156">
        <v>0</v>
      </c>
      <c r="AC990" s="156">
        <v>0</v>
      </c>
      <c r="AD990" s="156">
        <v>0</v>
      </c>
      <c r="AE990" s="156">
        <v>0</v>
      </c>
      <c r="AF990" s="156">
        <v>0</v>
      </c>
      <c r="AG990" s="156">
        <v>0</v>
      </c>
      <c r="AH990" s="156">
        <v>0</v>
      </c>
      <c r="AI990" s="156">
        <v>0</v>
      </c>
      <c r="AJ990" s="156">
        <v>0</v>
      </c>
      <c r="AK990" s="156" t="s">
        <v>104</v>
      </c>
      <c r="AL990" s="103" t="s">
        <v>9376</v>
      </c>
      <c r="AM990" s="156" t="s">
        <v>9221</v>
      </c>
      <c r="AN990" s="156">
        <v>1121853156</v>
      </c>
      <c r="AO990" s="156" t="s">
        <v>114</v>
      </c>
      <c r="AP990" s="156" t="s">
        <v>114</v>
      </c>
      <c r="AQ990" s="156" t="s">
        <v>114</v>
      </c>
      <c r="AR990" s="156" t="s">
        <v>114</v>
      </c>
      <c r="AS990" s="156" t="s">
        <v>109</v>
      </c>
      <c r="AT990" s="156" t="s">
        <v>109</v>
      </c>
      <c r="AU990" s="156" t="s">
        <v>392</v>
      </c>
      <c r="AV990" s="156" t="s">
        <v>9324</v>
      </c>
      <c r="AW990" s="156" t="s">
        <v>9324</v>
      </c>
      <c r="AX990" s="156" t="s">
        <v>109</v>
      </c>
      <c r="AY990" s="156" t="s">
        <v>108</v>
      </c>
      <c r="AZ990" s="156" t="s">
        <v>9324</v>
      </c>
      <c r="BA990" s="156" t="s">
        <v>9324</v>
      </c>
      <c r="BB990" s="156"/>
      <c r="BC990" s="156" t="s">
        <v>9324</v>
      </c>
      <c r="BD990" s="156" t="s">
        <v>9324</v>
      </c>
      <c r="BE990" s="156" t="s">
        <v>9324</v>
      </c>
      <c r="BF990" s="156" t="s">
        <v>9324</v>
      </c>
      <c r="BG990" s="156" t="s">
        <v>9324</v>
      </c>
      <c r="BH990" s="153">
        <f>T990+BB990</f>
        <v>11233333</v>
      </c>
      <c r="BI990" s="349" t="s">
        <v>113</v>
      </c>
      <c r="BJ990" s="240" t="s">
        <v>9324</v>
      </c>
      <c r="BK990" s="240" t="s">
        <v>114</v>
      </c>
      <c r="BL990" s="240" t="s">
        <v>9324</v>
      </c>
      <c r="BM990" s="437"/>
      <c r="BN990" s="156" t="s">
        <v>161</v>
      </c>
      <c r="BO990" s="156">
        <v>46</v>
      </c>
      <c r="BP990" s="156">
        <v>28595</v>
      </c>
      <c r="BQ990" s="156" t="s">
        <v>108</v>
      </c>
      <c r="BR990" s="156" t="s">
        <v>108</v>
      </c>
      <c r="BS990" s="156" t="s">
        <v>108</v>
      </c>
      <c r="BT990" s="156" t="s">
        <v>108</v>
      </c>
      <c r="BU990" s="156" t="s">
        <v>9377</v>
      </c>
      <c r="BV990" s="156">
        <v>3182931647</v>
      </c>
      <c r="BW990" s="156" t="s">
        <v>4322</v>
      </c>
      <c r="BX990" s="156" t="s">
        <v>118</v>
      </c>
      <c r="BY990" s="156" t="s">
        <v>119</v>
      </c>
      <c r="BZ990" s="156">
        <v>33757817298</v>
      </c>
      <c r="CA990" s="157" t="s">
        <v>109</v>
      </c>
      <c r="CB990" s="157" t="s">
        <v>109</v>
      </c>
      <c r="CC990" s="157" t="s">
        <v>109</v>
      </c>
      <c r="CD990" s="156"/>
      <c r="CE990" s="156"/>
      <c r="CF990" s="156"/>
      <c r="CG990" s="156"/>
      <c r="CH990" s="156"/>
      <c r="CI990" s="156"/>
      <c r="CJ990" s="156"/>
      <c r="CK990" s="156"/>
      <c r="CL990" s="156"/>
      <c r="CM990" s="157" t="s">
        <v>109</v>
      </c>
      <c r="CN990" s="156"/>
      <c r="CO990" s="297"/>
      <c r="CP990" s="297"/>
      <c r="CQ990" s="297"/>
      <c r="CR990" s="297"/>
      <c r="CS990" s="50"/>
      <c r="CT990" s="50"/>
      <c r="CU990" s="50"/>
      <c r="CV990" s="50"/>
      <c r="CW990" s="50"/>
      <c r="CX990" s="50"/>
      <c r="CY990" s="50"/>
      <c r="CZ990" s="50"/>
      <c r="DA990" s="50"/>
      <c r="DB990" s="50"/>
      <c r="DC990" s="50"/>
      <c r="DD990" s="50"/>
      <c r="DE990" s="50"/>
      <c r="DF990" s="50"/>
      <c r="DG990" s="50"/>
      <c r="DH990" s="50"/>
      <c r="DI990" s="50"/>
      <c r="DJ990" s="50"/>
      <c r="DK990" s="50"/>
      <c r="DL990" s="50"/>
      <c r="DM990" s="50"/>
      <c r="DN990" s="50"/>
      <c r="DO990" s="50"/>
      <c r="DP990" s="50"/>
      <c r="DQ990" s="50"/>
      <c r="DR990" s="50"/>
      <c r="DS990" s="50"/>
      <c r="DT990" s="50"/>
      <c r="DU990" s="50"/>
      <c r="DV990" s="50"/>
      <c r="DW990" s="50"/>
      <c r="DX990" s="50"/>
      <c r="DY990" s="50"/>
      <c r="DZ990" s="50"/>
      <c r="EA990" s="50"/>
      <c r="EB990" s="50"/>
      <c r="EC990" s="50"/>
      <c r="ED990" s="50"/>
      <c r="EE990" s="50"/>
      <c r="EF990" s="50"/>
      <c r="EG990" s="50"/>
      <c r="EH990" s="50"/>
      <c r="EI990" s="50"/>
      <c r="EJ990" s="50"/>
      <c r="EK990" s="50"/>
      <c r="EL990" s="50"/>
      <c r="EM990" s="50"/>
      <c r="EN990" s="50"/>
      <c r="EO990" s="50"/>
      <c r="EP990" s="50"/>
      <c r="EQ990" s="50"/>
      <c r="ER990" s="50"/>
      <c r="ES990" s="50"/>
      <c r="ET990" s="50"/>
      <c r="EU990" s="50"/>
      <c r="EV990" s="50"/>
      <c r="EW990" s="50"/>
      <c r="EX990" s="50"/>
      <c r="EY990" s="50"/>
      <c r="EZ990" s="50"/>
      <c r="FA990" s="50"/>
      <c r="FB990" s="50"/>
      <c r="FC990" s="50"/>
      <c r="FD990" s="50"/>
      <c r="FE990" s="50"/>
      <c r="FF990" s="50"/>
      <c r="FG990" s="50"/>
      <c r="FH990" s="50"/>
      <c r="FI990" s="50"/>
      <c r="FJ990" s="50"/>
      <c r="FK990" s="50"/>
      <c r="FL990" s="50"/>
      <c r="FM990" s="50"/>
      <c r="FN990" s="50"/>
      <c r="FO990" s="50"/>
      <c r="FP990" s="50"/>
      <c r="FQ990" s="50"/>
      <c r="FR990" s="50"/>
      <c r="FS990" s="50"/>
      <c r="FT990" s="50"/>
      <c r="FU990" s="50"/>
      <c r="FV990" s="50"/>
      <c r="FW990" s="50"/>
      <c r="FX990" s="50"/>
      <c r="FY990" s="50"/>
      <c r="FZ990" s="50"/>
      <c r="GA990" s="50"/>
      <c r="GB990" s="50"/>
      <c r="GC990" s="50"/>
      <c r="GD990" s="50"/>
      <c r="GE990" s="50"/>
      <c r="GF990" s="50"/>
      <c r="GG990" s="50"/>
      <c r="GH990" s="50"/>
      <c r="GI990" s="50"/>
      <c r="GJ990" s="50"/>
      <c r="GK990" s="50"/>
      <c r="GL990" s="50"/>
      <c r="GM990" s="50"/>
      <c r="GN990" s="50"/>
      <c r="GO990" s="50"/>
      <c r="GP990" s="50"/>
      <c r="GQ990" s="50"/>
      <c r="GR990" s="50"/>
      <c r="GS990" s="50"/>
      <c r="GT990" s="50"/>
      <c r="GU990" s="50"/>
      <c r="GV990" s="16"/>
      <c r="GW990" s="16"/>
      <c r="GX990" s="16"/>
      <c r="GY990" s="16"/>
      <c r="GZ990" s="16"/>
      <c r="HA990" s="16"/>
      <c r="HB990" s="16"/>
      <c r="HC990" s="16"/>
      <c r="HD990" s="16"/>
      <c r="HE990" s="16"/>
      <c r="HF990" s="16"/>
      <c r="HG990" s="16"/>
      <c r="HH990" s="16"/>
      <c r="HI990" s="16"/>
      <c r="HJ990" s="16"/>
      <c r="HK990" s="16"/>
      <c r="HL990" s="16"/>
      <c r="HM990" s="16"/>
      <c r="HN990" s="16"/>
      <c r="HO990" s="16"/>
      <c r="HP990" s="16"/>
      <c r="HQ990" s="16"/>
      <c r="HR990" s="16"/>
      <c r="HS990" s="16"/>
      <c r="HT990" s="16"/>
      <c r="HU990" s="16"/>
      <c r="HV990" s="16"/>
      <c r="HW990" s="16"/>
      <c r="HX990" s="16"/>
      <c r="HY990" s="16"/>
      <c r="HZ990" s="16"/>
      <c r="IA990" s="16"/>
      <c r="IB990" s="16"/>
      <c r="IC990" s="16"/>
      <c r="ID990" s="16"/>
      <c r="IE990" s="16"/>
      <c r="IF990" s="16"/>
      <c r="IG990" s="16"/>
      <c r="IH990" s="16"/>
      <c r="II990" s="16"/>
      <c r="IJ990" s="16"/>
      <c r="IK990" s="16"/>
      <c r="IL990" s="16"/>
      <c r="IM990" s="16"/>
      <c r="IN990" s="16"/>
      <c r="IO990" s="16"/>
      <c r="IP990" s="16"/>
      <c r="IQ990" s="16"/>
      <c r="IR990" s="16"/>
      <c r="IS990" s="16"/>
      <c r="IT990" s="16"/>
      <c r="IU990" s="16"/>
      <c r="IV990" s="16"/>
      <c r="IW990" s="16"/>
      <c r="IX990" s="16"/>
      <c r="IY990" s="16"/>
      <c r="IZ990" s="16"/>
      <c r="JA990" s="16"/>
      <c r="JB990" s="16"/>
      <c r="JC990" s="16"/>
      <c r="JD990" s="16"/>
      <c r="JE990" s="16"/>
      <c r="JF990" s="16"/>
      <c r="JG990" s="16"/>
      <c r="JH990" s="16"/>
      <c r="JI990" s="16"/>
      <c r="JJ990" s="16"/>
      <c r="JK990" s="16"/>
      <c r="JL990" s="16"/>
      <c r="JM990" s="16"/>
      <c r="JN990" s="16"/>
      <c r="JO990" s="16"/>
      <c r="JP990" s="16"/>
      <c r="JQ990" s="16"/>
      <c r="JR990" s="16"/>
      <c r="JS990" s="16"/>
      <c r="JT990" s="16"/>
      <c r="JU990" s="16"/>
      <c r="JV990" s="16"/>
      <c r="JW990" s="16"/>
      <c r="JX990" s="16"/>
      <c r="JY990" s="16"/>
      <c r="JZ990" s="16"/>
      <c r="KA990" s="16"/>
      <c r="KB990" s="16"/>
      <c r="KC990" s="16"/>
      <c r="KD990" s="16"/>
      <c r="KE990" s="16"/>
      <c r="KF990" s="16"/>
      <c r="KG990" s="16"/>
      <c r="KH990" s="16"/>
      <c r="KI990" s="16"/>
      <c r="KJ990" s="16"/>
      <c r="KK990" s="16"/>
      <c r="KL990" s="16"/>
      <c r="KM990" s="16"/>
      <c r="KN990" s="16"/>
      <c r="KO990" s="16"/>
      <c r="KP990" s="16"/>
      <c r="KQ990" s="16"/>
      <c r="KR990" s="16"/>
      <c r="KS990" s="16"/>
      <c r="KT990" s="16"/>
      <c r="KU990" s="16"/>
      <c r="KV990" s="16"/>
      <c r="KW990" s="16"/>
      <c r="KX990" s="16"/>
      <c r="KY990" s="16"/>
      <c r="KZ990" s="16"/>
      <c r="LA990" s="16"/>
      <c r="LB990" s="16"/>
      <c r="LC990" s="16"/>
      <c r="LD990" s="16"/>
      <c r="LE990" s="16"/>
      <c r="LF990" s="16"/>
      <c r="LG990" s="16"/>
      <c r="LH990" s="16"/>
      <c r="LI990" s="16"/>
      <c r="LJ990" s="16"/>
      <c r="LK990" s="16"/>
      <c r="LL990" s="16"/>
      <c r="LM990" s="16"/>
      <c r="LN990" s="16"/>
      <c r="LO990" s="16"/>
      <c r="LP990" s="16"/>
      <c r="LQ990" s="16"/>
      <c r="LR990" s="16"/>
      <c r="LS990" s="16"/>
      <c r="LT990" s="16"/>
      <c r="LU990" s="16"/>
      <c r="LV990" s="16"/>
      <c r="LW990" s="16"/>
      <c r="LX990" s="16"/>
      <c r="LY990" s="16"/>
      <c r="LZ990" s="16"/>
      <c r="MA990" s="16"/>
      <c r="MB990" s="16"/>
      <c r="MC990" s="16"/>
      <c r="MD990" s="16"/>
      <c r="ME990" s="16"/>
      <c r="MF990" s="16"/>
      <c r="MG990" s="16"/>
      <c r="MH990" s="16"/>
      <c r="MI990" s="16"/>
      <c r="MJ990" s="16"/>
      <c r="MK990" s="16"/>
      <c r="ML990" s="16"/>
      <c r="MM990" s="16"/>
      <c r="MN990" s="16"/>
      <c r="MO990" s="16"/>
      <c r="MP990" s="16"/>
      <c r="MQ990" s="16"/>
      <c r="MR990" s="16"/>
      <c r="MS990" s="16"/>
      <c r="MT990" s="16"/>
      <c r="MU990" s="16"/>
      <c r="MV990" s="16"/>
      <c r="MW990" s="16"/>
      <c r="MX990" s="16"/>
      <c r="MY990" s="16"/>
      <c r="MZ990" s="16"/>
      <c r="NA990" s="16"/>
      <c r="NB990" s="16"/>
      <c r="NC990" s="16"/>
      <c r="ND990" s="16"/>
      <c r="NE990" s="16"/>
      <c r="NF990" s="16"/>
      <c r="NG990" s="16"/>
      <c r="NH990" s="16"/>
      <c r="NI990" s="16"/>
      <c r="NJ990" s="16"/>
      <c r="NK990" s="16"/>
      <c r="NL990" s="16"/>
      <c r="NM990" s="16"/>
      <c r="NN990" s="16"/>
      <c r="NO990" s="16"/>
      <c r="NP990" s="16"/>
      <c r="NQ990" s="16"/>
      <c r="NR990" s="16"/>
      <c r="NS990" s="16"/>
      <c r="NT990" s="16"/>
      <c r="NU990" s="16"/>
      <c r="NV990" s="16"/>
      <c r="NW990" s="16"/>
      <c r="NX990" s="16"/>
      <c r="NY990" s="16"/>
      <c r="NZ990" s="16"/>
      <c r="OA990" s="16"/>
      <c r="OB990" s="16"/>
      <c r="OC990" s="16"/>
      <c r="OD990" s="16"/>
      <c r="OE990" s="16"/>
      <c r="OF990" s="16"/>
      <c r="OG990" s="16"/>
      <c r="OH990" s="16"/>
      <c r="OI990" s="16"/>
      <c r="OJ990" s="16"/>
      <c r="OK990" s="16"/>
      <c r="OL990" s="16"/>
      <c r="OM990" s="16"/>
      <c r="ON990" s="16"/>
      <c r="OO990" s="16"/>
      <c r="OP990" s="16"/>
      <c r="OQ990" s="16"/>
      <c r="OR990" s="16"/>
      <c r="OS990" s="16"/>
      <c r="OT990" s="16"/>
      <c r="OU990" s="16"/>
      <c r="OV990" s="16"/>
      <c r="OW990" s="16"/>
      <c r="OX990" s="16"/>
      <c r="OY990" s="16"/>
      <c r="OZ990" s="16"/>
      <c r="PA990" s="16"/>
      <c r="PB990" s="16"/>
      <c r="PC990" s="16"/>
      <c r="PD990" s="16"/>
      <c r="PE990" s="16"/>
      <c r="PF990" s="16"/>
      <c r="PG990" s="16"/>
      <c r="PH990" s="16"/>
      <c r="PI990" s="16"/>
      <c r="PJ990" s="16"/>
      <c r="PK990" s="16"/>
      <c r="PL990" s="16"/>
      <c r="PM990" s="16"/>
      <c r="PN990" s="16"/>
      <c r="PO990" s="16"/>
      <c r="PP990" s="16"/>
      <c r="PQ990" s="16"/>
      <c r="PR990" s="16"/>
      <c r="PS990" s="16"/>
      <c r="PT990" s="16"/>
      <c r="PU990" s="16"/>
      <c r="PV990" s="16"/>
      <c r="PW990" s="16"/>
      <c r="PX990" s="16"/>
      <c r="PY990" s="16"/>
      <c r="PZ990" s="16"/>
      <c r="QA990" s="16"/>
      <c r="QB990" s="16"/>
      <c r="QC990" s="16"/>
      <c r="QD990" s="16"/>
      <c r="QE990" s="16"/>
      <c r="QF990" s="16"/>
      <c r="QG990" s="16"/>
      <c r="QH990" s="16"/>
      <c r="QI990" s="16"/>
      <c r="QJ990" s="16"/>
      <c r="QK990" s="16"/>
      <c r="QL990" s="16"/>
      <c r="QM990" s="16"/>
      <c r="QN990" s="16"/>
      <c r="QO990" s="16"/>
      <c r="QP990" s="16"/>
      <c r="QQ990" s="16"/>
      <c r="QR990" s="16"/>
      <c r="QS990" s="16"/>
      <c r="QT990" s="16"/>
      <c r="QU990" s="16"/>
      <c r="QV990" s="16"/>
      <c r="QW990" s="16"/>
      <c r="QX990" s="16"/>
      <c r="QY990" s="16"/>
      <c r="QZ990" s="16"/>
      <c r="RA990" s="16"/>
      <c r="RB990" s="16"/>
      <c r="RC990" s="16"/>
      <c r="RD990" s="16"/>
      <c r="RE990" s="16"/>
      <c r="RF990" s="16"/>
      <c r="RG990" s="16"/>
      <c r="RH990" s="16"/>
      <c r="RI990" s="16"/>
      <c r="RJ990" s="16"/>
      <c r="RK990" s="16"/>
      <c r="RL990" s="16"/>
      <c r="RM990" s="16"/>
      <c r="RN990" s="16"/>
      <c r="RO990" s="16"/>
      <c r="RP990" s="16"/>
      <c r="RQ990" s="16"/>
      <c r="RR990" s="16"/>
      <c r="RS990" s="16"/>
      <c r="RT990" s="16"/>
      <c r="RU990" s="16"/>
      <c r="RV990" s="16"/>
      <c r="RW990" s="16"/>
      <c r="RX990" s="16"/>
      <c r="RY990" s="16"/>
      <c r="RZ990" s="16"/>
      <c r="SA990" s="16"/>
      <c r="SB990" s="16"/>
      <c r="SC990" s="16"/>
      <c r="SD990" s="16"/>
      <c r="SE990" s="16"/>
      <c r="SF990" s="16"/>
      <c r="SG990" s="16"/>
      <c r="SH990" s="16"/>
      <c r="SI990" s="16"/>
      <c r="SJ990" s="16"/>
      <c r="SK990" s="16"/>
      <c r="SL990" s="16"/>
      <c r="SM990" s="16"/>
      <c r="SN990" s="16"/>
      <c r="SO990" s="16"/>
      <c r="SP990" s="16"/>
      <c r="SQ990" s="16"/>
      <c r="SR990" s="16"/>
      <c r="SS990" s="16"/>
      <c r="ST990" s="16"/>
      <c r="SU990" s="16"/>
      <c r="SV990" s="16"/>
      <c r="SW990" s="16"/>
      <c r="SX990" s="16"/>
      <c r="SY990" s="16"/>
      <c r="SZ990" s="16"/>
      <c r="TA990" s="16"/>
      <c r="TB990" s="16"/>
      <c r="TC990" s="16"/>
      <c r="TD990" s="16"/>
      <c r="TE990" s="16"/>
      <c r="TF990" s="16"/>
      <c r="TG990" s="16"/>
      <c r="TH990" s="16"/>
      <c r="TI990" s="16"/>
      <c r="TJ990" s="16"/>
      <c r="TK990" s="16"/>
      <c r="TL990" s="16"/>
      <c r="TM990" s="16"/>
      <c r="TN990" s="16"/>
      <c r="TO990" s="16"/>
      <c r="TP990" s="16"/>
      <c r="TQ990" s="16"/>
      <c r="TR990" s="16"/>
      <c r="TS990" s="16"/>
      <c r="TT990" s="16"/>
      <c r="TU990" s="16"/>
      <c r="TV990" s="16"/>
      <c r="TW990" s="16"/>
      <c r="TX990" s="16"/>
      <c r="TY990" s="16"/>
      <c r="TZ990" s="16"/>
      <c r="UA990" s="16"/>
      <c r="UB990" s="16"/>
      <c r="UC990" s="16"/>
      <c r="UD990" s="16"/>
      <c r="UE990" s="16"/>
      <c r="UF990" s="16"/>
      <c r="UG990" s="16"/>
      <c r="UH990" s="16"/>
      <c r="UI990" s="16"/>
      <c r="UJ990" s="16"/>
      <c r="UK990" s="16"/>
      <c r="UL990" s="16"/>
      <c r="UM990" s="16"/>
      <c r="UN990" s="16"/>
      <c r="UO990" s="16"/>
      <c r="UP990" s="16"/>
      <c r="UQ990" s="16"/>
      <c r="UR990" s="16"/>
      <c r="US990" s="16"/>
      <c r="UT990" s="16"/>
      <c r="UU990" s="16"/>
      <c r="UV990" s="16"/>
      <c r="UW990" s="16"/>
      <c r="UX990" s="16"/>
      <c r="UY990" s="16"/>
      <c r="UZ990" s="16"/>
      <c r="VA990" s="16"/>
      <c r="VB990" s="16"/>
      <c r="VC990" s="16"/>
      <c r="VD990" s="16"/>
      <c r="VE990" s="16"/>
      <c r="VF990" s="16"/>
      <c r="VG990" s="16"/>
      <c r="VH990" s="16"/>
      <c r="VI990" s="16"/>
      <c r="VJ990" s="16"/>
      <c r="VK990" s="16"/>
      <c r="VL990" s="16"/>
      <c r="VM990" s="16"/>
      <c r="VN990" s="16"/>
      <c r="VO990" s="16"/>
      <c r="VP990" s="16"/>
      <c r="VQ990" s="16"/>
      <c r="VR990" s="16"/>
      <c r="VS990" s="16"/>
      <c r="VT990" s="16"/>
      <c r="VU990" s="16"/>
      <c r="VV990" s="16"/>
      <c r="VW990" s="16"/>
      <c r="VX990" s="16"/>
      <c r="VY990" s="16"/>
      <c r="VZ990" s="16"/>
      <c r="WA990" s="16"/>
      <c r="WB990" s="16"/>
      <c r="WC990" s="16"/>
      <c r="WD990" s="16"/>
      <c r="WE990" s="16"/>
      <c r="WF990" s="16"/>
      <c r="WG990" s="16"/>
      <c r="WH990" s="16"/>
      <c r="WI990" s="16"/>
      <c r="WJ990" s="16"/>
      <c r="WK990" s="16"/>
      <c r="WL990" s="16"/>
      <c r="WM990" s="16"/>
      <c r="WN990" s="16"/>
      <c r="WO990" s="16"/>
      <c r="WP990" s="16"/>
      <c r="WQ990" s="16"/>
      <c r="WR990" s="16"/>
      <c r="WS990" s="16"/>
      <c r="WT990" s="16"/>
      <c r="WU990" s="16"/>
      <c r="WV990" s="16"/>
      <c r="WW990" s="16"/>
      <c r="WX990" s="16"/>
      <c r="WY990" s="16"/>
      <c r="WZ990" s="16"/>
      <c r="XA990" s="16"/>
      <c r="XB990" s="16"/>
      <c r="XC990" s="16"/>
      <c r="XD990" s="16"/>
      <c r="XE990" s="16"/>
      <c r="XF990" s="16"/>
      <c r="XG990" s="16"/>
      <c r="XH990" s="16"/>
      <c r="XI990" s="16"/>
      <c r="XJ990" s="16"/>
      <c r="XK990" s="16"/>
      <c r="XL990" s="16"/>
      <c r="XM990" s="16"/>
      <c r="XN990" s="16"/>
      <c r="XO990" s="16"/>
      <c r="XP990" s="16"/>
      <c r="XQ990" s="16"/>
      <c r="XR990" s="16"/>
      <c r="XS990" s="16"/>
      <c r="XT990" s="16"/>
      <c r="XU990" s="16"/>
      <c r="XV990" s="16"/>
      <c r="XW990" s="16"/>
      <c r="XX990" s="16"/>
      <c r="XY990" s="16"/>
      <c r="XZ990" s="16"/>
      <c r="YA990" s="16"/>
      <c r="YB990" s="16"/>
      <c r="YC990" s="16"/>
      <c r="YD990" s="16"/>
      <c r="YE990" s="16"/>
      <c r="YF990" s="16"/>
      <c r="YG990" s="16"/>
      <c r="YH990" s="16"/>
      <c r="YI990" s="16"/>
      <c r="YJ990" s="16"/>
      <c r="YK990" s="16"/>
      <c r="YL990" s="16"/>
      <c r="YM990" s="16"/>
      <c r="YN990" s="16"/>
      <c r="YO990" s="16"/>
      <c r="YP990" s="16"/>
      <c r="YQ990" s="16"/>
      <c r="YR990" s="16"/>
      <c r="YS990" s="16"/>
      <c r="YT990" s="16"/>
      <c r="YU990" s="16"/>
      <c r="YV990" s="16"/>
      <c r="YW990" s="16"/>
      <c r="YX990" s="16"/>
      <c r="YY990" s="16"/>
      <c r="YZ990" s="16"/>
      <c r="ZA990" s="16"/>
      <c r="ZB990" s="16"/>
      <c r="ZC990" s="16"/>
      <c r="ZD990" s="16"/>
      <c r="ZE990" s="16"/>
      <c r="ZF990" s="16"/>
      <c r="ZG990" s="16"/>
      <c r="ZH990" s="16"/>
      <c r="ZI990" s="16"/>
      <c r="ZJ990" s="16"/>
      <c r="ZK990" s="16"/>
      <c r="ZL990" s="16"/>
      <c r="ZM990" s="16"/>
      <c r="ZN990" s="16"/>
      <c r="ZO990" s="16"/>
      <c r="ZP990" s="16"/>
      <c r="ZQ990" s="16"/>
      <c r="ZR990" s="16"/>
      <c r="ZS990" s="16"/>
      <c r="ZT990" s="16"/>
      <c r="ZU990" s="16"/>
      <c r="ZV990" s="16"/>
      <c r="ZW990" s="16"/>
      <c r="ZX990" s="16"/>
      <c r="ZY990" s="16"/>
      <c r="ZZ990" s="16"/>
      <c r="AAA990" s="16"/>
      <c r="AAB990" s="16"/>
      <c r="AAC990" s="16"/>
      <c r="AAD990" s="16"/>
      <c r="AAE990" s="16"/>
      <c r="AAF990" s="16"/>
      <c r="AAG990" s="16"/>
      <c r="AAH990" s="16"/>
      <c r="AAI990" s="16"/>
      <c r="AAJ990" s="16"/>
      <c r="AAK990" s="16"/>
      <c r="AAL990" s="16"/>
      <c r="AAM990" s="16"/>
      <c r="AAN990" s="16"/>
      <c r="AAO990" s="16"/>
      <c r="AAP990" s="16"/>
      <c r="AAQ990" s="16"/>
      <c r="AAR990" s="16"/>
      <c r="AAS990" s="16"/>
      <c r="AAT990" s="16"/>
      <c r="AAU990" s="16"/>
      <c r="AAV990" s="16"/>
      <c r="AAW990" s="16"/>
      <c r="AAX990" s="16"/>
      <c r="AAY990" s="16"/>
      <c r="AAZ990" s="16"/>
      <c r="ABA990" s="16"/>
      <c r="ABB990" s="16"/>
      <c r="ABC990" s="16"/>
      <c r="ABD990" s="16"/>
      <c r="ABE990" s="16"/>
      <c r="ABF990" s="16"/>
      <c r="ABG990" s="16"/>
      <c r="ABH990" s="16"/>
    </row>
    <row r="991" spans="1:5488" s="50" customFormat="1" ht="45.75" customHeight="1">
      <c r="A991" s="589">
        <f>1+A990</f>
        <v>989</v>
      </c>
      <c r="B991" s="403" t="s">
        <v>9378</v>
      </c>
      <c r="C991" s="156" t="s">
        <v>9379</v>
      </c>
      <c r="D991" s="156" t="s">
        <v>6728</v>
      </c>
      <c r="E991" s="156">
        <v>45562</v>
      </c>
      <c r="F991" s="156">
        <v>45566</v>
      </c>
      <c r="G991" s="156">
        <v>45646</v>
      </c>
      <c r="H991" s="156" t="s">
        <v>416</v>
      </c>
      <c r="I991" s="156" t="s">
        <v>180</v>
      </c>
      <c r="J991" s="301" t="s">
        <v>9380</v>
      </c>
      <c r="K991" s="251">
        <v>80497890</v>
      </c>
      <c r="L991" s="156">
        <v>2</v>
      </c>
      <c r="M991" s="156" t="s">
        <v>97</v>
      </c>
      <c r="N991" s="156" t="s">
        <v>5078</v>
      </c>
      <c r="O991" s="156" t="s">
        <v>6113</v>
      </c>
      <c r="P991" s="156" t="s">
        <v>9381</v>
      </c>
      <c r="Q991" s="156" t="s">
        <v>7596</v>
      </c>
      <c r="R991" s="143">
        <v>0</v>
      </c>
      <c r="S991" s="134" t="s">
        <v>208</v>
      </c>
      <c r="T991" s="253">
        <v>15000000</v>
      </c>
      <c r="U991" s="156">
        <v>2024003175</v>
      </c>
      <c r="V991" s="253" t="s">
        <v>9382</v>
      </c>
      <c r="W991" s="156">
        <v>45562</v>
      </c>
      <c r="X991" s="156" t="s">
        <v>103</v>
      </c>
      <c r="Y991" s="317">
        <f>+Z991+AA991+AB991</f>
        <v>15000000</v>
      </c>
      <c r="Z991" s="156">
        <v>15000000</v>
      </c>
      <c r="AA991" s="156">
        <v>0</v>
      </c>
      <c r="AB991" s="156">
        <v>0</v>
      </c>
      <c r="AC991" s="156">
        <v>0</v>
      </c>
      <c r="AD991" s="156">
        <v>0</v>
      </c>
      <c r="AE991" s="156">
        <v>0</v>
      </c>
      <c r="AF991" s="156">
        <v>0</v>
      </c>
      <c r="AG991" s="156">
        <v>0</v>
      </c>
      <c r="AH991" s="156">
        <v>0</v>
      </c>
      <c r="AI991" s="156">
        <v>0</v>
      </c>
      <c r="AJ991" s="156">
        <v>0</v>
      </c>
      <c r="AK991" s="156" t="s">
        <v>104</v>
      </c>
      <c r="AL991" s="103" t="s">
        <v>9383</v>
      </c>
      <c r="AM991" s="156" t="s">
        <v>7009</v>
      </c>
      <c r="AN991" s="156">
        <v>11201175</v>
      </c>
      <c r="AO991" s="156" t="s">
        <v>114</v>
      </c>
      <c r="AP991" s="156" t="s">
        <v>114</v>
      </c>
      <c r="AQ991" s="156" t="s">
        <v>114</v>
      </c>
      <c r="AR991" s="156" t="s">
        <v>114</v>
      </c>
      <c r="AS991" s="156" t="s">
        <v>109</v>
      </c>
      <c r="AT991" s="156" t="s">
        <v>109</v>
      </c>
      <c r="AU991" s="156" t="s">
        <v>392</v>
      </c>
      <c r="AV991" s="156" t="s">
        <v>9324</v>
      </c>
      <c r="AW991" s="156" t="s">
        <v>9324</v>
      </c>
      <c r="AX991" s="156" t="s">
        <v>109</v>
      </c>
      <c r="AY991" s="156" t="s">
        <v>108</v>
      </c>
      <c r="AZ991" s="156" t="s">
        <v>9324</v>
      </c>
      <c r="BA991" s="156" t="s">
        <v>9324</v>
      </c>
      <c r="BB991" s="156"/>
      <c r="BC991" s="156" t="s">
        <v>9324</v>
      </c>
      <c r="BD991" s="156" t="s">
        <v>9324</v>
      </c>
      <c r="BE991" s="156" t="s">
        <v>9324</v>
      </c>
      <c r="BF991" s="156" t="s">
        <v>9324</v>
      </c>
      <c r="BG991" s="156" t="s">
        <v>9324</v>
      </c>
      <c r="BH991" s="153">
        <f>T991+BB991</f>
        <v>15000000</v>
      </c>
      <c r="BI991" s="438" t="s">
        <v>135</v>
      </c>
      <c r="BJ991" s="240" t="s">
        <v>9324</v>
      </c>
      <c r="BK991" s="240" t="s">
        <v>114</v>
      </c>
      <c r="BL991" s="240" t="s">
        <v>9324</v>
      </c>
      <c r="BM991" s="470" t="s">
        <v>136</v>
      </c>
      <c r="BN991" s="156" t="s">
        <v>115</v>
      </c>
      <c r="BO991" s="156" t="s">
        <v>9324</v>
      </c>
      <c r="BP991" s="156" t="s">
        <v>9324</v>
      </c>
      <c r="BQ991" s="156" t="s">
        <v>9324</v>
      </c>
      <c r="BR991" s="156" t="s">
        <v>108</v>
      </c>
      <c r="BS991" s="156" t="s">
        <v>108</v>
      </c>
      <c r="BT991" s="156" t="s">
        <v>108</v>
      </c>
      <c r="BU991" s="156" t="s">
        <v>9384</v>
      </c>
      <c r="BV991" s="156">
        <v>3208476667</v>
      </c>
      <c r="BW991" s="156" t="s">
        <v>9385</v>
      </c>
      <c r="BX991" s="156" t="s">
        <v>139</v>
      </c>
      <c r="BY991" s="156" t="s">
        <v>119</v>
      </c>
      <c r="BZ991" s="156">
        <v>550004100145483</v>
      </c>
      <c r="CA991" s="157" t="s">
        <v>109</v>
      </c>
      <c r="CB991" s="157" t="s">
        <v>109</v>
      </c>
      <c r="CC991" s="157" t="s">
        <v>6999</v>
      </c>
      <c r="CD991" s="156"/>
      <c r="CE991" s="156"/>
      <c r="CF991" s="156"/>
      <c r="CG991" s="156"/>
      <c r="CH991" s="156"/>
      <c r="CI991" s="156"/>
      <c r="CJ991" s="156"/>
      <c r="CK991" s="156"/>
      <c r="CL991" s="156"/>
      <c r="CM991" s="157" t="s">
        <v>109</v>
      </c>
      <c r="CN991" s="156"/>
      <c r="CO991" s="297"/>
      <c r="CP991" s="297"/>
      <c r="CQ991" s="297"/>
      <c r="CR991" s="297"/>
      <c r="GV991" s="16"/>
      <c r="GW991" s="16"/>
      <c r="GX991" s="16"/>
      <c r="GY991" s="16"/>
      <c r="GZ991" s="16"/>
      <c r="HA991" s="16"/>
      <c r="HB991" s="16"/>
      <c r="HC991" s="16"/>
      <c r="HD991" s="16"/>
      <c r="HE991" s="16"/>
      <c r="HF991" s="16"/>
      <c r="HG991" s="16"/>
      <c r="HH991" s="16"/>
      <c r="HI991" s="16"/>
      <c r="HJ991" s="16"/>
      <c r="HK991" s="16"/>
      <c r="HL991" s="16"/>
      <c r="HM991" s="16"/>
      <c r="HN991" s="16"/>
      <c r="HO991" s="16"/>
      <c r="HP991" s="16"/>
      <c r="HQ991" s="16"/>
      <c r="HR991" s="16"/>
      <c r="HS991" s="16"/>
      <c r="HT991" s="16"/>
      <c r="HU991" s="16"/>
      <c r="HV991" s="16"/>
      <c r="HW991" s="16"/>
      <c r="HX991" s="16"/>
      <c r="HY991" s="16"/>
      <c r="HZ991" s="16"/>
      <c r="IA991" s="16"/>
      <c r="IB991" s="16"/>
      <c r="IC991" s="16"/>
      <c r="ID991" s="16"/>
      <c r="IE991" s="16"/>
      <c r="IF991" s="16"/>
      <c r="IG991" s="16"/>
      <c r="IH991" s="16"/>
      <c r="II991" s="16"/>
      <c r="IJ991" s="16"/>
      <c r="IK991" s="16"/>
      <c r="IL991" s="16"/>
      <c r="IM991" s="16"/>
      <c r="IN991" s="16"/>
      <c r="IO991" s="16"/>
      <c r="IP991" s="16"/>
      <c r="IQ991" s="16"/>
      <c r="IR991" s="16"/>
      <c r="IS991" s="16"/>
      <c r="IT991" s="16"/>
      <c r="IU991" s="16"/>
      <c r="IV991" s="16"/>
      <c r="IW991" s="16"/>
      <c r="IX991" s="16"/>
      <c r="IY991" s="16"/>
      <c r="IZ991" s="16"/>
      <c r="JA991" s="16"/>
      <c r="JB991" s="16"/>
      <c r="JC991" s="16"/>
      <c r="JD991" s="16"/>
      <c r="JE991" s="16"/>
      <c r="JF991" s="16"/>
      <c r="JG991" s="16"/>
      <c r="JH991" s="16"/>
      <c r="JI991" s="16"/>
      <c r="JJ991" s="16"/>
      <c r="JK991" s="16"/>
      <c r="JL991" s="16"/>
      <c r="JM991" s="16"/>
      <c r="JN991" s="16"/>
      <c r="JO991" s="16"/>
      <c r="JP991" s="16"/>
      <c r="JQ991" s="16"/>
      <c r="JR991" s="16"/>
      <c r="JS991" s="16"/>
      <c r="JT991" s="16"/>
      <c r="JU991" s="16"/>
      <c r="JV991" s="16"/>
      <c r="JW991" s="16"/>
      <c r="JX991" s="16"/>
      <c r="JY991" s="16"/>
      <c r="JZ991" s="16"/>
      <c r="KA991" s="16"/>
      <c r="KB991" s="16"/>
      <c r="KC991" s="16"/>
      <c r="KD991" s="16"/>
      <c r="KE991" s="16"/>
      <c r="KF991" s="16"/>
      <c r="KG991" s="16"/>
      <c r="KH991" s="16"/>
      <c r="KI991" s="16"/>
      <c r="KJ991" s="16"/>
      <c r="KK991" s="16"/>
      <c r="KL991" s="16"/>
      <c r="KM991" s="16"/>
      <c r="KN991" s="16"/>
      <c r="KO991" s="16"/>
      <c r="KP991" s="16"/>
      <c r="KQ991" s="16"/>
      <c r="KR991" s="16"/>
      <c r="KS991" s="16"/>
      <c r="KT991" s="16"/>
      <c r="KU991" s="16"/>
      <c r="KV991" s="16"/>
      <c r="KW991" s="16"/>
      <c r="KX991" s="16"/>
      <c r="KY991" s="16"/>
      <c r="KZ991" s="16"/>
      <c r="LA991" s="16"/>
      <c r="LB991" s="16"/>
      <c r="LC991" s="16"/>
      <c r="LD991" s="16"/>
      <c r="LE991" s="16"/>
      <c r="LF991" s="16"/>
      <c r="LG991" s="16"/>
      <c r="LH991" s="16"/>
      <c r="LI991" s="16"/>
      <c r="LJ991" s="16"/>
      <c r="LK991" s="16"/>
      <c r="LL991" s="16"/>
      <c r="LM991" s="16"/>
      <c r="LN991" s="16"/>
      <c r="LO991" s="16"/>
      <c r="LP991" s="16"/>
      <c r="LQ991" s="16"/>
      <c r="LR991" s="16"/>
      <c r="LS991" s="16"/>
      <c r="LT991" s="16"/>
      <c r="LU991" s="16"/>
      <c r="LV991" s="16"/>
      <c r="LW991" s="16"/>
      <c r="LX991" s="16"/>
      <c r="LY991" s="16"/>
      <c r="LZ991" s="16"/>
      <c r="MA991" s="16"/>
      <c r="MB991" s="16"/>
      <c r="MC991" s="16"/>
      <c r="MD991" s="16"/>
      <c r="ME991" s="16"/>
      <c r="MF991" s="16"/>
      <c r="MG991" s="16"/>
      <c r="MH991" s="16"/>
      <c r="MI991" s="16"/>
      <c r="MJ991" s="16"/>
      <c r="MK991" s="16"/>
      <c r="ML991" s="16"/>
      <c r="MM991" s="16"/>
      <c r="MN991" s="16"/>
      <c r="MO991" s="16"/>
      <c r="MP991" s="16"/>
      <c r="MQ991" s="16"/>
      <c r="MR991" s="16"/>
      <c r="MS991" s="16"/>
      <c r="MT991" s="16"/>
      <c r="MU991" s="16"/>
      <c r="MV991" s="16"/>
      <c r="MW991" s="16"/>
      <c r="MX991" s="16"/>
      <c r="MY991" s="16"/>
      <c r="MZ991" s="16"/>
      <c r="NA991" s="16"/>
      <c r="NB991" s="16"/>
      <c r="NC991" s="16"/>
      <c r="ND991" s="16"/>
      <c r="NE991" s="16"/>
      <c r="NF991" s="16"/>
      <c r="NG991" s="16"/>
      <c r="NH991" s="16"/>
      <c r="NI991" s="16"/>
      <c r="NJ991" s="16"/>
      <c r="NK991" s="16"/>
      <c r="NL991" s="16"/>
      <c r="NM991" s="16"/>
      <c r="NN991" s="16"/>
      <c r="NO991" s="16"/>
      <c r="NP991" s="16"/>
      <c r="NQ991" s="16"/>
      <c r="NR991" s="16"/>
      <c r="NS991" s="16"/>
      <c r="NT991" s="16"/>
      <c r="NU991" s="16"/>
      <c r="NV991" s="16"/>
      <c r="NW991" s="16"/>
      <c r="NX991" s="16"/>
      <c r="NY991" s="16"/>
      <c r="NZ991" s="16"/>
      <c r="OA991" s="16"/>
      <c r="OB991" s="16"/>
      <c r="OC991" s="16"/>
      <c r="OD991" s="16"/>
      <c r="OE991" s="16"/>
      <c r="OF991" s="16"/>
      <c r="OG991" s="16"/>
      <c r="OH991" s="16"/>
      <c r="OI991" s="16"/>
      <c r="OJ991" s="16"/>
      <c r="OK991" s="16"/>
      <c r="OL991" s="16"/>
      <c r="OM991" s="16"/>
      <c r="ON991" s="16"/>
      <c r="OO991" s="16"/>
      <c r="OP991" s="16"/>
      <c r="OQ991" s="16"/>
      <c r="OR991" s="16"/>
      <c r="OS991" s="16"/>
      <c r="OT991" s="16"/>
      <c r="OU991" s="16"/>
      <c r="OV991" s="16"/>
      <c r="OW991" s="16"/>
      <c r="OX991" s="16"/>
      <c r="OY991" s="16"/>
      <c r="OZ991" s="16"/>
      <c r="PA991" s="16"/>
      <c r="PB991" s="16"/>
      <c r="PC991" s="16"/>
      <c r="PD991" s="16"/>
      <c r="PE991" s="16"/>
      <c r="PF991" s="16"/>
      <c r="PG991" s="16"/>
      <c r="PH991" s="16"/>
      <c r="PI991" s="16"/>
      <c r="PJ991" s="16"/>
      <c r="PK991" s="16"/>
      <c r="PL991" s="16"/>
      <c r="PM991" s="16"/>
      <c r="PN991" s="16"/>
      <c r="PO991" s="16"/>
      <c r="PP991" s="16"/>
      <c r="PQ991" s="16"/>
      <c r="PR991" s="16"/>
      <c r="PS991" s="16"/>
      <c r="PT991" s="16"/>
      <c r="PU991" s="16"/>
      <c r="PV991" s="16"/>
      <c r="PW991" s="16"/>
      <c r="PX991" s="16"/>
      <c r="PY991" s="16"/>
      <c r="PZ991" s="16"/>
      <c r="QA991" s="16"/>
      <c r="QB991" s="16"/>
      <c r="QC991" s="16"/>
      <c r="QD991" s="16"/>
      <c r="QE991" s="16"/>
      <c r="QF991" s="16"/>
      <c r="QG991" s="16"/>
      <c r="QH991" s="16"/>
      <c r="QI991" s="16"/>
      <c r="QJ991" s="16"/>
      <c r="QK991" s="16"/>
      <c r="QL991" s="16"/>
      <c r="QM991" s="16"/>
      <c r="QN991" s="16"/>
      <c r="QO991" s="16"/>
      <c r="QP991" s="16"/>
      <c r="QQ991" s="16"/>
      <c r="QR991" s="16"/>
      <c r="QS991" s="16"/>
      <c r="QT991" s="16"/>
      <c r="QU991" s="16"/>
      <c r="QV991" s="16"/>
      <c r="QW991" s="16"/>
      <c r="QX991" s="16"/>
      <c r="QY991" s="16"/>
      <c r="QZ991" s="16"/>
      <c r="RA991" s="16"/>
      <c r="RB991" s="16"/>
      <c r="RC991" s="16"/>
      <c r="RD991" s="16"/>
      <c r="RE991" s="16"/>
      <c r="RF991" s="16"/>
      <c r="RG991" s="16"/>
      <c r="RH991" s="16"/>
      <c r="RI991" s="16"/>
      <c r="RJ991" s="16"/>
      <c r="RK991" s="16"/>
      <c r="RL991" s="16"/>
      <c r="RM991" s="16"/>
      <c r="RN991" s="16"/>
      <c r="RO991" s="16"/>
      <c r="RP991" s="16"/>
      <c r="RQ991" s="16"/>
      <c r="RR991" s="16"/>
      <c r="RS991" s="16"/>
      <c r="RT991" s="16"/>
      <c r="RU991" s="16"/>
      <c r="RV991" s="16"/>
      <c r="RW991" s="16"/>
      <c r="RX991" s="16"/>
      <c r="RY991" s="16"/>
      <c r="RZ991" s="16"/>
      <c r="SA991" s="16"/>
      <c r="SB991" s="16"/>
      <c r="SC991" s="16"/>
      <c r="SD991" s="16"/>
      <c r="SE991" s="16"/>
      <c r="SF991" s="16"/>
      <c r="SG991" s="16"/>
      <c r="SH991" s="16"/>
      <c r="SI991" s="16"/>
      <c r="SJ991" s="16"/>
      <c r="SK991" s="16"/>
      <c r="SL991" s="16"/>
      <c r="SM991" s="16"/>
      <c r="SN991" s="16"/>
      <c r="SO991" s="16"/>
      <c r="SP991" s="16"/>
      <c r="SQ991" s="16"/>
      <c r="SR991" s="16"/>
      <c r="SS991" s="16"/>
      <c r="ST991" s="16"/>
      <c r="SU991" s="16"/>
      <c r="SV991" s="16"/>
      <c r="SW991" s="16"/>
      <c r="SX991" s="16"/>
      <c r="SY991" s="16"/>
      <c r="SZ991" s="16"/>
      <c r="TA991" s="16"/>
      <c r="TB991" s="16"/>
      <c r="TC991" s="16"/>
      <c r="TD991" s="16"/>
      <c r="TE991" s="16"/>
      <c r="TF991" s="16"/>
      <c r="TG991" s="16"/>
      <c r="TH991" s="16"/>
      <c r="TI991" s="16"/>
      <c r="TJ991" s="16"/>
      <c r="TK991" s="16"/>
      <c r="TL991" s="16"/>
      <c r="TM991" s="16"/>
      <c r="TN991" s="16"/>
      <c r="TO991" s="16"/>
      <c r="TP991" s="16"/>
      <c r="TQ991" s="16"/>
      <c r="TR991" s="16"/>
      <c r="TS991" s="16"/>
      <c r="TT991" s="16"/>
      <c r="TU991" s="16"/>
      <c r="TV991" s="16"/>
      <c r="TW991" s="16"/>
      <c r="TX991" s="16"/>
      <c r="TY991" s="16"/>
      <c r="TZ991" s="16"/>
      <c r="UA991" s="16"/>
      <c r="UB991" s="16"/>
      <c r="UC991" s="16"/>
      <c r="UD991" s="16"/>
      <c r="UE991" s="16"/>
      <c r="UF991" s="16"/>
      <c r="UG991" s="16"/>
      <c r="UH991" s="16"/>
      <c r="UI991" s="16"/>
      <c r="UJ991" s="16"/>
      <c r="UK991" s="16"/>
      <c r="UL991" s="16"/>
      <c r="UM991" s="16"/>
      <c r="UN991" s="16"/>
      <c r="UO991" s="16"/>
      <c r="UP991" s="16"/>
      <c r="UQ991" s="16"/>
      <c r="UR991" s="16"/>
      <c r="US991" s="16"/>
      <c r="UT991" s="16"/>
      <c r="UU991" s="16"/>
      <c r="UV991" s="16"/>
      <c r="UW991" s="16"/>
      <c r="UX991" s="16"/>
      <c r="UY991" s="16"/>
      <c r="UZ991" s="16"/>
      <c r="VA991" s="16"/>
      <c r="VB991" s="16"/>
      <c r="VC991" s="16"/>
      <c r="VD991" s="16"/>
      <c r="VE991" s="16"/>
      <c r="VF991" s="16"/>
      <c r="VG991" s="16"/>
      <c r="VH991" s="16"/>
      <c r="VI991" s="16"/>
      <c r="VJ991" s="16"/>
      <c r="VK991" s="16"/>
      <c r="VL991" s="16"/>
      <c r="VM991" s="16"/>
      <c r="VN991" s="16"/>
      <c r="VO991" s="16"/>
      <c r="VP991" s="16"/>
      <c r="VQ991" s="16"/>
      <c r="VR991" s="16"/>
      <c r="VS991" s="16"/>
      <c r="VT991" s="16"/>
      <c r="VU991" s="16"/>
      <c r="VV991" s="16"/>
      <c r="VW991" s="16"/>
      <c r="VX991" s="16"/>
      <c r="VY991" s="16"/>
      <c r="VZ991" s="16"/>
      <c r="WA991" s="16"/>
      <c r="WB991" s="16"/>
      <c r="WC991" s="16"/>
      <c r="WD991" s="16"/>
      <c r="WE991" s="16"/>
      <c r="WF991" s="16"/>
      <c r="WG991" s="16"/>
      <c r="WH991" s="16"/>
      <c r="WI991" s="16"/>
      <c r="WJ991" s="16"/>
      <c r="WK991" s="16"/>
      <c r="WL991" s="16"/>
      <c r="WM991" s="16"/>
      <c r="WN991" s="16"/>
      <c r="WO991" s="16"/>
      <c r="WP991" s="16"/>
      <c r="WQ991" s="16"/>
      <c r="WR991" s="16"/>
      <c r="WS991" s="16"/>
      <c r="WT991" s="16"/>
      <c r="WU991" s="16"/>
      <c r="WV991" s="16"/>
      <c r="WW991" s="16"/>
      <c r="WX991" s="16"/>
      <c r="WY991" s="16"/>
      <c r="WZ991" s="16"/>
      <c r="XA991" s="16"/>
      <c r="XB991" s="16"/>
      <c r="XC991" s="16"/>
      <c r="XD991" s="16"/>
      <c r="XE991" s="16"/>
      <c r="XF991" s="16"/>
      <c r="XG991" s="16"/>
      <c r="XH991" s="16"/>
      <c r="XI991" s="16"/>
      <c r="XJ991" s="16"/>
      <c r="XK991" s="16"/>
      <c r="XL991" s="16"/>
      <c r="XM991" s="16"/>
      <c r="XN991" s="16"/>
      <c r="XO991" s="16"/>
      <c r="XP991" s="16"/>
      <c r="XQ991" s="16"/>
      <c r="XR991" s="16"/>
      <c r="XS991" s="16"/>
      <c r="XT991" s="16"/>
      <c r="XU991" s="16"/>
      <c r="XV991" s="16"/>
      <c r="XW991" s="16"/>
      <c r="XX991" s="16"/>
      <c r="XY991" s="16"/>
      <c r="XZ991" s="16"/>
      <c r="YA991" s="16"/>
      <c r="YB991" s="16"/>
      <c r="YC991" s="16"/>
      <c r="YD991" s="16"/>
      <c r="YE991" s="16"/>
      <c r="YF991" s="16"/>
      <c r="YG991" s="16"/>
      <c r="YH991" s="16"/>
      <c r="YI991" s="16"/>
      <c r="YJ991" s="16"/>
      <c r="YK991" s="16"/>
      <c r="YL991" s="16"/>
      <c r="YM991" s="16"/>
      <c r="YN991" s="16"/>
      <c r="YO991" s="16"/>
      <c r="YP991" s="16"/>
      <c r="YQ991" s="16"/>
      <c r="YR991" s="16"/>
      <c r="YS991" s="16"/>
      <c r="YT991" s="16"/>
      <c r="YU991" s="16"/>
      <c r="YV991" s="16"/>
      <c r="YW991" s="16"/>
      <c r="YX991" s="16"/>
      <c r="YY991" s="16"/>
      <c r="YZ991" s="16"/>
      <c r="ZA991" s="16"/>
      <c r="ZB991" s="16"/>
      <c r="ZC991" s="16"/>
      <c r="ZD991" s="16"/>
      <c r="ZE991" s="16"/>
      <c r="ZF991" s="16"/>
      <c r="ZG991" s="16"/>
      <c r="ZH991" s="16"/>
      <c r="ZI991" s="16"/>
      <c r="ZJ991" s="16"/>
      <c r="ZK991" s="16"/>
      <c r="ZL991" s="16"/>
      <c r="ZM991" s="16"/>
      <c r="ZN991" s="16"/>
      <c r="ZO991" s="16"/>
      <c r="ZP991" s="16"/>
      <c r="ZQ991" s="16"/>
      <c r="ZR991" s="16"/>
      <c r="ZS991" s="16"/>
      <c r="ZT991" s="16"/>
      <c r="ZU991" s="16"/>
      <c r="ZV991" s="16"/>
      <c r="ZW991" s="16"/>
      <c r="ZX991" s="16"/>
      <c r="ZY991" s="16"/>
      <c r="ZZ991" s="16"/>
      <c r="AAA991" s="16"/>
      <c r="AAB991" s="16"/>
      <c r="AAC991" s="16"/>
      <c r="AAD991" s="16"/>
      <c r="AAE991" s="16"/>
      <c r="AAF991" s="16"/>
      <c r="AAG991" s="16"/>
      <c r="AAH991" s="16"/>
      <c r="AAI991" s="16"/>
      <c r="AAJ991" s="16"/>
      <c r="AAK991" s="16"/>
      <c r="AAL991" s="16"/>
      <c r="AAM991" s="16"/>
      <c r="AAN991" s="16"/>
      <c r="AAO991" s="16"/>
      <c r="AAP991" s="16"/>
      <c r="AAQ991" s="16"/>
      <c r="AAR991" s="16"/>
      <c r="AAS991" s="16"/>
      <c r="AAT991" s="16"/>
      <c r="AAU991" s="16"/>
      <c r="AAV991" s="16"/>
      <c r="AAW991" s="16"/>
      <c r="AAX991" s="16"/>
      <c r="AAY991" s="16"/>
      <c r="AAZ991" s="16"/>
      <c r="ABA991" s="16"/>
      <c r="ABB991" s="16"/>
      <c r="ABC991" s="16"/>
      <c r="ABD991" s="16"/>
      <c r="ABE991" s="16"/>
      <c r="ABF991" s="16"/>
      <c r="ABG991" s="16"/>
      <c r="ABH991" s="16"/>
      <c r="ABI991" s="290"/>
      <c r="ABJ991" s="290"/>
      <c r="ABK991" s="290"/>
      <c r="ABL991" s="290"/>
      <c r="ABM991" s="290"/>
      <c r="ABN991" s="290"/>
      <c r="ABO991" s="290"/>
      <c r="ABP991" s="290"/>
      <c r="ABQ991" s="290"/>
      <c r="ABR991" s="290"/>
      <c r="ABS991" s="290"/>
      <c r="ABT991" s="290"/>
      <c r="ABU991" s="290"/>
      <c r="ABV991" s="290"/>
      <c r="ABW991" s="290"/>
      <c r="ABX991" s="290"/>
      <c r="ABY991" s="290"/>
      <c r="ABZ991" s="290"/>
      <c r="ACA991" s="290"/>
      <c r="ACB991" s="290"/>
      <c r="ACC991" s="290"/>
      <c r="ACD991" s="290"/>
      <c r="ACE991" s="290"/>
      <c r="ACF991" s="290"/>
      <c r="ACG991" s="290"/>
      <c r="ACH991" s="290"/>
      <c r="ACI991" s="290"/>
      <c r="ACJ991" s="290"/>
      <c r="ACK991" s="290"/>
      <c r="ACL991" s="290"/>
      <c r="ACM991" s="290"/>
      <c r="ACN991" s="290"/>
      <c r="ACO991" s="290"/>
      <c r="ACP991" s="290"/>
      <c r="ACQ991" s="290"/>
      <c r="ACR991" s="290"/>
      <c r="ACS991" s="290"/>
      <c r="ACT991" s="290"/>
      <c r="ACU991" s="290"/>
      <c r="ACV991" s="290"/>
      <c r="ACW991" s="290"/>
      <c r="ACX991" s="290"/>
      <c r="ACY991" s="290"/>
      <c r="ACZ991" s="290"/>
      <c r="ADA991" s="290"/>
      <c r="ADB991" s="290"/>
      <c r="ADC991" s="290"/>
      <c r="ADD991" s="290"/>
      <c r="ADE991" s="290"/>
      <c r="ADF991" s="290"/>
      <c r="ADG991" s="290"/>
      <c r="ADH991" s="290"/>
      <c r="ADI991" s="290"/>
      <c r="ADJ991" s="290"/>
      <c r="ADK991" s="290"/>
      <c r="ADL991" s="290"/>
      <c r="ADM991" s="290"/>
      <c r="ADN991" s="290"/>
      <c r="ADO991" s="290"/>
      <c r="ADP991" s="290"/>
      <c r="ADQ991" s="290"/>
      <c r="ADR991" s="290"/>
      <c r="ADS991" s="290"/>
      <c r="ADT991" s="290"/>
      <c r="ADU991" s="290"/>
      <c r="ADV991" s="290"/>
      <c r="ADW991" s="290"/>
      <c r="ADX991" s="290"/>
      <c r="ADY991" s="290"/>
      <c r="ADZ991" s="290"/>
      <c r="AEA991" s="290"/>
      <c r="AEB991" s="290"/>
      <c r="AEC991" s="290"/>
      <c r="AED991" s="290"/>
      <c r="AEE991" s="290"/>
      <c r="AEF991" s="290"/>
      <c r="AEG991" s="290"/>
      <c r="AEH991" s="290"/>
      <c r="AEI991" s="290"/>
      <c r="AEJ991" s="290"/>
      <c r="AEK991" s="290"/>
      <c r="AEL991" s="290"/>
      <c r="AEM991" s="290"/>
      <c r="AEN991" s="290"/>
      <c r="AEO991" s="290"/>
      <c r="AEP991" s="290"/>
      <c r="AEQ991" s="290"/>
      <c r="AER991" s="290"/>
      <c r="AES991" s="290"/>
      <c r="AET991" s="290"/>
      <c r="AEU991" s="290"/>
      <c r="AEV991" s="290"/>
      <c r="AEW991" s="290"/>
      <c r="AEX991" s="290"/>
      <c r="AEY991" s="290"/>
      <c r="AEZ991" s="290"/>
      <c r="AFA991" s="290"/>
      <c r="AFB991" s="290"/>
      <c r="AFC991" s="290"/>
      <c r="AFD991" s="290"/>
      <c r="AFE991" s="290"/>
      <c r="AFF991" s="290"/>
      <c r="AFG991" s="290"/>
      <c r="AFH991" s="290"/>
      <c r="AFI991" s="290"/>
      <c r="AFJ991" s="290"/>
      <c r="AFK991" s="290"/>
      <c r="AFL991" s="290"/>
      <c r="AFM991" s="290"/>
      <c r="AFN991" s="290"/>
      <c r="AFO991" s="290"/>
      <c r="AFP991" s="290"/>
      <c r="AFQ991" s="290"/>
      <c r="AFR991" s="290"/>
      <c r="AFS991" s="290"/>
      <c r="AFT991" s="290"/>
      <c r="AFU991" s="290"/>
      <c r="AFV991" s="290"/>
      <c r="AFW991" s="290"/>
      <c r="AFX991" s="290"/>
      <c r="AFY991" s="290"/>
      <c r="AFZ991" s="290"/>
      <c r="AGA991" s="290"/>
      <c r="AGB991" s="290"/>
      <c r="AGC991" s="290"/>
      <c r="AGD991" s="290"/>
      <c r="AGE991" s="290"/>
      <c r="AGF991" s="290"/>
      <c r="AGG991" s="290"/>
      <c r="AGH991" s="290"/>
      <c r="AGI991" s="290"/>
      <c r="AGJ991" s="290"/>
      <c r="AGK991" s="290"/>
      <c r="AGL991" s="290"/>
      <c r="AGM991" s="290"/>
      <c r="AGN991" s="290"/>
      <c r="AGO991" s="290"/>
      <c r="AGP991" s="290"/>
      <c r="AGQ991" s="290"/>
      <c r="AGR991" s="290"/>
      <c r="AGS991" s="290"/>
      <c r="AGT991" s="290"/>
      <c r="AGU991" s="290"/>
      <c r="AGV991" s="290"/>
      <c r="AGW991" s="290"/>
      <c r="AGX991" s="290"/>
      <c r="AGY991" s="290"/>
      <c r="AGZ991" s="290"/>
      <c r="AHA991" s="290"/>
      <c r="AHB991" s="290"/>
      <c r="AHC991" s="290"/>
      <c r="AHD991" s="290"/>
      <c r="AHE991" s="290"/>
      <c r="AHF991" s="290"/>
      <c r="AHG991" s="290"/>
      <c r="AHH991" s="290"/>
      <c r="AHI991" s="290"/>
      <c r="AHJ991" s="290"/>
      <c r="AHK991" s="290"/>
      <c r="AHL991" s="290"/>
      <c r="AHM991" s="290"/>
      <c r="AHN991" s="290"/>
      <c r="AHO991" s="290"/>
      <c r="AHP991" s="290"/>
      <c r="AHQ991" s="290"/>
      <c r="AHR991" s="290"/>
      <c r="AHS991" s="290"/>
      <c r="AHT991" s="290"/>
      <c r="AHU991" s="290"/>
      <c r="AHV991" s="290"/>
      <c r="AHW991" s="290"/>
      <c r="AHX991" s="290"/>
      <c r="AHY991" s="290"/>
      <c r="AHZ991" s="290"/>
      <c r="AIA991" s="290"/>
      <c r="AIB991" s="290"/>
      <c r="AIC991" s="290"/>
      <c r="AID991" s="290"/>
      <c r="AIE991" s="290"/>
      <c r="AIF991" s="290"/>
      <c r="AIG991" s="290"/>
      <c r="AIH991" s="290"/>
      <c r="AII991" s="290"/>
      <c r="AIJ991" s="290"/>
      <c r="AIK991" s="290"/>
      <c r="AIL991" s="290"/>
      <c r="AIM991" s="290"/>
      <c r="AIN991" s="290"/>
      <c r="AIO991" s="290"/>
      <c r="AIP991" s="290"/>
      <c r="AIQ991" s="290"/>
      <c r="AIR991" s="290"/>
      <c r="AIS991" s="290"/>
      <c r="AIT991" s="290"/>
      <c r="AIU991" s="290"/>
      <c r="AIV991" s="290"/>
      <c r="AIW991" s="290"/>
      <c r="AIX991" s="290"/>
      <c r="AIY991" s="290"/>
      <c r="AIZ991" s="290"/>
      <c r="AJA991" s="290"/>
      <c r="AJB991" s="290"/>
      <c r="AJC991" s="290"/>
      <c r="AJD991" s="290"/>
      <c r="AJE991" s="290"/>
      <c r="AJF991" s="290"/>
      <c r="AJG991" s="290"/>
      <c r="AJH991" s="290"/>
      <c r="AJI991" s="290"/>
      <c r="AJJ991" s="290"/>
      <c r="AJK991" s="290"/>
      <c r="AJL991" s="290"/>
      <c r="AJM991" s="290"/>
      <c r="AJN991" s="290"/>
      <c r="AJO991" s="290"/>
      <c r="AJP991" s="290"/>
      <c r="AJQ991" s="290"/>
      <c r="AJR991" s="290"/>
      <c r="AJS991" s="290"/>
      <c r="AJT991" s="290"/>
      <c r="AJU991" s="290"/>
      <c r="AJV991" s="290"/>
      <c r="AJW991" s="290"/>
      <c r="AJX991" s="290"/>
      <c r="AJY991" s="290"/>
      <c r="AJZ991" s="290"/>
      <c r="AKA991" s="290"/>
      <c r="AKB991" s="290"/>
      <c r="AKC991" s="290"/>
      <c r="AKD991" s="290"/>
      <c r="AKE991" s="290"/>
      <c r="AKF991" s="290"/>
      <c r="AKG991" s="290"/>
      <c r="AKH991" s="290"/>
      <c r="AKI991" s="290"/>
      <c r="AKJ991" s="290"/>
      <c r="AKK991" s="290"/>
      <c r="AKL991" s="290"/>
      <c r="AKM991" s="290"/>
      <c r="AKN991" s="290"/>
      <c r="AKO991" s="290"/>
      <c r="AKP991" s="290"/>
      <c r="AKQ991" s="290"/>
      <c r="AKR991" s="290"/>
      <c r="AKS991" s="290"/>
      <c r="AKT991" s="290"/>
      <c r="AKU991" s="290"/>
      <c r="AKV991" s="290"/>
      <c r="AKW991" s="290"/>
      <c r="AKX991" s="290"/>
      <c r="AKY991" s="290"/>
      <c r="AKZ991" s="290"/>
      <c r="ALA991" s="290"/>
      <c r="ALB991" s="290"/>
      <c r="ALC991" s="290"/>
      <c r="ALD991" s="290"/>
      <c r="ALE991" s="290"/>
      <c r="ALF991" s="290"/>
      <c r="ALG991" s="290"/>
      <c r="ALH991" s="290"/>
      <c r="ALI991" s="290"/>
      <c r="ALJ991" s="290"/>
      <c r="ALK991" s="290"/>
      <c r="ALL991" s="290"/>
      <c r="ALM991" s="290"/>
      <c r="ALN991" s="290"/>
      <c r="ALO991" s="290"/>
      <c r="ALP991" s="290"/>
      <c r="ALQ991" s="290"/>
      <c r="ALR991" s="290"/>
      <c r="ALS991" s="290"/>
      <c r="ALT991" s="290"/>
      <c r="ALU991" s="290"/>
      <c r="ALV991" s="290"/>
      <c r="ALW991" s="290"/>
      <c r="ALX991" s="290"/>
      <c r="ALY991" s="290"/>
      <c r="ALZ991" s="290"/>
      <c r="AMA991" s="290"/>
      <c r="AMB991" s="290"/>
      <c r="AMC991" s="290"/>
      <c r="AMD991" s="290"/>
      <c r="AME991" s="290"/>
      <c r="AMF991" s="290"/>
      <c r="AMG991" s="290"/>
      <c r="AMH991" s="290"/>
      <c r="AMI991" s="290"/>
      <c r="AMJ991" s="290"/>
      <c r="AMK991" s="290"/>
      <c r="AML991" s="290"/>
      <c r="AMM991" s="290"/>
      <c r="AMN991" s="290"/>
      <c r="AMO991" s="290"/>
      <c r="AMP991" s="290"/>
      <c r="AMQ991" s="290"/>
      <c r="AMR991" s="290"/>
      <c r="AMS991" s="290"/>
      <c r="AMT991" s="290"/>
      <c r="AMU991" s="290"/>
      <c r="AMV991" s="290"/>
      <c r="AMW991" s="290"/>
      <c r="AMX991" s="290"/>
      <c r="AMY991" s="290"/>
      <c r="AMZ991" s="290"/>
      <c r="ANA991" s="290"/>
      <c r="ANB991" s="290"/>
      <c r="ANC991" s="290"/>
      <c r="AND991" s="290"/>
      <c r="ANE991" s="290"/>
      <c r="ANF991" s="290"/>
      <c r="ANG991" s="290"/>
      <c r="ANH991" s="290"/>
      <c r="ANI991" s="290"/>
      <c r="ANJ991" s="290"/>
      <c r="ANK991" s="290"/>
      <c r="ANL991" s="290"/>
      <c r="ANM991" s="290"/>
      <c r="ANN991" s="290"/>
      <c r="ANO991" s="290"/>
      <c r="ANP991" s="290"/>
      <c r="ANQ991" s="290"/>
      <c r="ANR991" s="290"/>
      <c r="ANS991" s="290"/>
      <c r="ANT991" s="290"/>
      <c r="ANU991" s="290"/>
      <c r="ANV991" s="290"/>
      <c r="ANW991" s="290"/>
      <c r="ANX991" s="290"/>
      <c r="ANY991" s="290"/>
      <c r="ANZ991" s="290"/>
      <c r="AOA991" s="290"/>
      <c r="AOB991" s="290"/>
      <c r="AOC991" s="290"/>
      <c r="AOD991" s="290"/>
      <c r="AOE991" s="290"/>
      <c r="AOF991" s="290"/>
      <c r="AOG991" s="290"/>
      <c r="AOH991" s="290"/>
      <c r="AOI991" s="290"/>
      <c r="AOJ991" s="290"/>
      <c r="AOK991" s="290"/>
      <c r="AOL991" s="290"/>
      <c r="AOM991" s="290"/>
      <c r="AON991" s="290"/>
      <c r="AOO991" s="290"/>
      <c r="AOP991" s="290"/>
      <c r="AOQ991" s="290"/>
      <c r="AOR991" s="290"/>
      <c r="AOS991" s="290"/>
      <c r="AOT991" s="290"/>
      <c r="AOU991" s="290"/>
      <c r="AOV991" s="290"/>
      <c r="AOW991" s="290"/>
      <c r="AOX991" s="290"/>
      <c r="AOY991" s="290"/>
      <c r="AOZ991" s="290"/>
      <c r="APA991" s="290"/>
      <c r="APB991" s="290"/>
      <c r="APC991" s="290"/>
      <c r="APD991" s="290"/>
      <c r="APE991" s="290"/>
      <c r="APF991" s="290"/>
      <c r="APG991" s="290"/>
      <c r="APH991" s="290"/>
      <c r="API991" s="290"/>
      <c r="APJ991" s="290"/>
      <c r="APK991" s="290"/>
      <c r="APL991" s="290"/>
      <c r="APM991" s="290"/>
      <c r="APN991" s="290"/>
      <c r="APO991" s="290"/>
      <c r="APP991" s="290"/>
      <c r="APQ991" s="290"/>
      <c r="APR991" s="290"/>
      <c r="APS991" s="290"/>
      <c r="APT991" s="290"/>
      <c r="APU991" s="290"/>
      <c r="APV991" s="290"/>
      <c r="APW991" s="290"/>
      <c r="APX991" s="290"/>
      <c r="APY991" s="290"/>
      <c r="APZ991" s="290"/>
      <c r="AQA991" s="290"/>
      <c r="AQB991" s="290"/>
      <c r="AQC991" s="290"/>
      <c r="AQD991" s="290"/>
      <c r="AQE991" s="290"/>
      <c r="AQF991" s="290"/>
      <c r="AQG991" s="290"/>
      <c r="AQH991" s="290"/>
      <c r="AQI991" s="290"/>
      <c r="AQJ991" s="290"/>
      <c r="AQK991" s="290"/>
      <c r="AQL991" s="290"/>
      <c r="AQM991" s="290"/>
      <c r="AQN991" s="290"/>
      <c r="AQO991" s="290"/>
      <c r="AQP991" s="290"/>
      <c r="AQQ991" s="290"/>
      <c r="AQR991" s="290"/>
      <c r="AQS991" s="290"/>
      <c r="AQT991" s="290"/>
      <c r="AQU991" s="290"/>
      <c r="AQV991" s="290"/>
      <c r="AQW991" s="290"/>
      <c r="AQX991" s="290"/>
      <c r="AQY991" s="290"/>
      <c r="AQZ991" s="290"/>
      <c r="ARA991" s="290"/>
      <c r="ARB991" s="290"/>
      <c r="ARC991" s="290"/>
      <c r="ARD991" s="290"/>
      <c r="ARE991" s="290"/>
      <c r="ARF991" s="290"/>
      <c r="ARG991" s="290"/>
      <c r="ARH991" s="290"/>
      <c r="ARI991" s="290"/>
      <c r="ARJ991" s="290"/>
      <c r="ARK991" s="290"/>
      <c r="ARL991" s="290"/>
      <c r="ARM991" s="290"/>
      <c r="ARN991" s="290"/>
      <c r="ARO991" s="290"/>
      <c r="ARP991" s="290"/>
      <c r="ARQ991" s="290"/>
      <c r="ARR991" s="290"/>
      <c r="ARS991" s="290"/>
      <c r="ART991" s="290"/>
      <c r="ARU991" s="290"/>
      <c r="ARV991" s="290"/>
      <c r="ARW991" s="290"/>
      <c r="ARX991" s="290"/>
      <c r="ARY991" s="290"/>
      <c r="ARZ991" s="290"/>
      <c r="ASA991" s="290"/>
      <c r="ASB991" s="290"/>
      <c r="ASC991" s="290"/>
      <c r="ASD991" s="290"/>
      <c r="ASE991" s="290"/>
      <c r="ASF991" s="290"/>
      <c r="ASG991" s="290"/>
      <c r="ASH991" s="290"/>
      <c r="ASI991" s="290"/>
      <c r="ASJ991" s="290"/>
      <c r="ASK991" s="290"/>
      <c r="ASL991" s="290"/>
      <c r="ASM991" s="290"/>
      <c r="ASN991" s="290"/>
      <c r="ASO991" s="290"/>
      <c r="ASP991" s="290"/>
      <c r="ASQ991" s="290"/>
      <c r="ASR991" s="290"/>
      <c r="ASS991" s="290"/>
      <c r="AST991" s="290"/>
      <c r="ASU991" s="290"/>
      <c r="ASV991" s="290"/>
      <c r="ASW991" s="290"/>
      <c r="ASX991" s="290"/>
      <c r="ASY991" s="290"/>
      <c r="ASZ991" s="290"/>
      <c r="ATA991" s="290"/>
      <c r="ATB991" s="290"/>
      <c r="ATC991" s="290"/>
      <c r="ATD991" s="290"/>
      <c r="ATE991" s="290"/>
      <c r="ATF991" s="290"/>
      <c r="ATG991" s="290"/>
      <c r="ATH991" s="290"/>
      <c r="ATI991" s="290"/>
      <c r="ATJ991" s="290"/>
      <c r="ATK991" s="290"/>
      <c r="ATL991" s="290"/>
      <c r="ATM991" s="290"/>
      <c r="ATN991" s="290"/>
      <c r="ATO991" s="290"/>
      <c r="ATP991" s="290"/>
      <c r="ATQ991" s="290"/>
      <c r="ATR991" s="290"/>
      <c r="ATS991" s="290"/>
      <c r="ATT991" s="290"/>
      <c r="ATU991" s="290"/>
      <c r="ATV991" s="290"/>
      <c r="ATW991" s="290"/>
      <c r="ATX991" s="290"/>
      <c r="ATY991" s="290"/>
      <c r="ATZ991" s="290"/>
      <c r="AUA991" s="290"/>
      <c r="AUB991" s="290"/>
      <c r="AUC991" s="290"/>
      <c r="AUD991" s="290"/>
      <c r="AUE991" s="290"/>
      <c r="AUF991" s="290"/>
      <c r="AUG991" s="290"/>
      <c r="AUH991" s="290"/>
      <c r="AUI991" s="290"/>
      <c r="AUJ991" s="290"/>
      <c r="AUK991" s="290"/>
      <c r="AUL991" s="290"/>
      <c r="AUM991" s="290"/>
      <c r="AUN991" s="290"/>
      <c r="AUO991" s="290"/>
      <c r="AUP991" s="290"/>
      <c r="AUQ991" s="290"/>
      <c r="AUR991" s="290"/>
      <c r="AUS991" s="290"/>
      <c r="AUT991" s="290"/>
      <c r="AUU991" s="290"/>
      <c r="AUV991" s="290"/>
      <c r="AUW991" s="290"/>
      <c r="AUX991" s="290"/>
      <c r="AUY991" s="290"/>
      <c r="AUZ991" s="290"/>
      <c r="AVA991" s="290"/>
      <c r="AVB991" s="290"/>
      <c r="AVC991" s="290"/>
      <c r="AVD991" s="290"/>
      <c r="AVE991" s="290"/>
      <c r="AVF991" s="290"/>
      <c r="AVG991" s="290"/>
      <c r="AVH991" s="290"/>
      <c r="AVI991" s="290"/>
      <c r="AVJ991" s="290"/>
      <c r="AVK991" s="290"/>
      <c r="AVL991" s="290"/>
      <c r="AVM991" s="290"/>
      <c r="AVN991" s="290"/>
      <c r="AVO991" s="290"/>
      <c r="AVP991" s="290"/>
      <c r="AVQ991" s="290"/>
      <c r="AVR991" s="290"/>
      <c r="AVS991" s="290"/>
      <c r="AVT991" s="290"/>
      <c r="AVU991" s="290"/>
      <c r="AVV991" s="290"/>
      <c r="AVW991" s="290"/>
      <c r="AVX991" s="290"/>
      <c r="AVY991" s="290"/>
      <c r="AVZ991" s="290"/>
      <c r="AWA991" s="290"/>
      <c r="AWB991" s="290"/>
      <c r="AWC991" s="290"/>
      <c r="AWD991" s="290"/>
      <c r="AWE991" s="290"/>
      <c r="AWF991" s="290"/>
      <c r="AWG991" s="290"/>
      <c r="AWH991" s="290"/>
      <c r="AWI991" s="290"/>
      <c r="AWJ991" s="290"/>
      <c r="AWK991" s="290"/>
      <c r="AWL991" s="290"/>
      <c r="AWM991" s="290"/>
      <c r="AWN991" s="290"/>
      <c r="AWO991" s="290"/>
      <c r="AWP991" s="290"/>
      <c r="AWQ991" s="290"/>
      <c r="AWR991" s="290"/>
      <c r="AWS991" s="290"/>
      <c r="AWT991" s="290"/>
      <c r="AWU991" s="290"/>
      <c r="AWV991" s="290"/>
      <c r="AWW991" s="290"/>
      <c r="AWX991" s="290"/>
      <c r="AWY991" s="290"/>
      <c r="AWZ991" s="290"/>
      <c r="AXA991" s="290"/>
      <c r="AXB991" s="290"/>
      <c r="AXC991" s="290"/>
      <c r="AXD991" s="290"/>
      <c r="AXE991" s="290"/>
      <c r="AXF991" s="290"/>
      <c r="AXG991" s="290"/>
      <c r="AXH991" s="290"/>
      <c r="AXI991" s="290"/>
      <c r="AXJ991" s="290"/>
      <c r="AXK991" s="290"/>
      <c r="AXL991" s="290"/>
      <c r="AXM991" s="290"/>
      <c r="AXN991" s="290"/>
      <c r="AXO991" s="290"/>
      <c r="AXP991" s="290"/>
      <c r="AXQ991" s="290"/>
      <c r="AXR991" s="290"/>
      <c r="AXS991" s="290"/>
      <c r="AXT991" s="290"/>
      <c r="AXU991" s="290"/>
      <c r="AXV991" s="290"/>
      <c r="AXW991" s="290"/>
      <c r="AXX991" s="290"/>
      <c r="AXY991" s="290"/>
      <c r="AXZ991" s="290"/>
      <c r="AYA991" s="290"/>
      <c r="AYB991" s="290"/>
      <c r="AYC991" s="290"/>
      <c r="AYD991" s="290"/>
      <c r="AYE991" s="290"/>
      <c r="AYF991" s="290"/>
      <c r="AYG991" s="290"/>
      <c r="AYH991" s="290"/>
      <c r="AYI991" s="290"/>
      <c r="AYJ991" s="290"/>
      <c r="AYK991" s="290"/>
      <c r="AYL991" s="290"/>
      <c r="AYM991" s="290"/>
      <c r="AYN991" s="290"/>
      <c r="AYO991" s="290"/>
      <c r="AYP991" s="290"/>
      <c r="AYQ991" s="290"/>
      <c r="AYR991" s="290"/>
      <c r="AYS991" s="290"/>
      <c r="AYT991" s="290"/>
      <c r="AYU991" s="290"/>
      <c r="AYV991" s="290"/>
      <c r="AYW991" s="290"/>
      <c r="AYX991" s="290"/>
      <c r="AYY991" s="290"/>
      <c r="AYZ991" s="290"/>
      <c r="AZA991" s="290"/>
      <c r="AZB991" s="290"/>
      <c r="AZC991" s="290"/>
      <c r="AZD991" s="290"/>
      <c r="AZE991" s="290"/>
      <c r="AZF991" s="290"/>
      <c r="AZG991" s="290"/>
      <c r="AZH991" s="290"/>
      <c r="AZI991" s="290"/>
      <c r="AZJ991" s="290"/>
      <c r="AZK991" s="290"/>
      <c r="AZL991" s="290"/>
      <c r="AZM991" s="290"/>
      <c r="AZN991" s="290"/>
      <c r="AZO991" s="290"/>
      <c r="AZP991" s="290"/>
      <c r="AZQ991" s="290"/>
      <c r="AZR991" s="290"/>
      <c r="AZS991" s="290"/>
      <c r="AZT991" s="290"/>
      <c r="AZU991" s="290"/>
      <c r="AZV991" s="290"/>
      <c r="AZW991" s="290"/>
      <c r="AZX991" s="290"/>
      <c r="AZY991" s="290"/>
      <c r="AZZ991" s="290"/>
      <c r="BAA991" s="290"/>
      <c r="BAB991" s="290"/>
      <c r="BAC991" s="290"/>
      <c r="BAD991" s="290"/>
      <c r="BAE991" s="290"/>
      <c r="BAF991" s="290"/>
      <c r="BAG991" s="290"/>
      <c r="BAH991" s="290"/>
      <c r="BAI991" s="290"/>
      <c r="BAJ991" s="290"/>
      <c r="BAK991" s="290"/>
      <c r="BAL991" s="290"/>
      <c r="BAM991" s="290"/>
      <c r="BAN991" s="290"/>
      <c r="BAO991" s="290"/>
      <c r="BAP991" s="290"/>
      <c r="BAQ991" s="290"/>
      <c r="BAR991" s="290"/>
      <c r="BAS991" s="290"/>
      <c r="BAT991" s="290"/>
      <c r="BAU991" s="290"/>
      <c r="BAV991" s="290"/>
      <c r="BAW991" s="290"/>
      <c r="BAX991" s="290"/>
      <c r="BAY991" s="290"/>
      <c r="BAZ991" s="290"/>
      <c r="BBA991" s="290"/>
      <c r="BBB991" s="290"/>
      <c r="BBC991" s="290"/>
      <c r="BBD991" s="290"/>
      <c r="BBE991" s="290"/>
      <c r="BBF991" s="290"/>
      <c r="BBG991" s="290"/>
      <c r="BBH991" s="290"/>
      <c r="BBI991" s="290"/>
      <c r="BBJ991" s="290"/>
      <c r="BBK991" s="290"/>
      <c r="BBL991" s="290"/>
      <c r="BBM991" s="290"/>
      <c r="BBN991" s="290"/>
      <c r="BBO991" s="290"/>
      <c r="BBP991" s="290"/>
      <c r="BBQ991" s="290"/>
      <c r="BBR991" s="290"/>
      <c r="BBS991" s="290"/>
      <c r="BBT991" s="290"/>
      <c r="BBU991" s="290"/>
      <c r="BBV991" s="290"/>
      <c r="BBW991" s="290"/>
      <c r="BBX991" s="290"/>
      <c r="BBY991" s="290"/>
      <c r="BBZ991" s="290"/>
      <c r="BCA991" s="290"/>
      <c r="BCB991" s="290"/>
      <c r="BCC991" s="290"/>
      <c r="BCD991" s="290"/>
      <c r="BCE991" s="290"/>
      <c r="BCF991" s="290"/>
      <c r="BCG991" s="290"/>
      <c r="BCH991" s="290"/>
      <c r="BCI991" s="290"/>
      <c r="BCJ991" s="290"/>
      <c r="BCK991" s="290"/>
      <c r="BCL991" s="290"/>
      <c r="BCM991" s="290"/>
      <c r="BCN991" s="290"/>
      <c r="BCO991" s="290"/>
      <c r="BCP991" s="290"/>
      <c r="BCQ991" s="290"/>
      <c r="BCR991" s="290"/>
      <c r="BCS991" s="290"/>
      <c r="BCT991" s="290"/>
      <c r="BCU991" s="290"/>
      <c r="BCV991" s="290"/>
      <c r="BCW991" s="290"/>
      <c r="BCX991" s="290"/>
      <c r="BCY991" s="290"/>
      <c r="BCZ991" s="290"/>
      <c r="BDA991" s="290"/>
      <c r="BDB991" s="290"/>
      <c r="BDC991" s="290"/>
      <c r="BDD991" s="290"/>
      <c r="BDE991" s="290"/>
      <c r="BDF991" s="290"/>
      <c r="BDG991" s="290"/>
      <c r="BDH991" s="290"/>
      <c r="BDI991" s="290"/>
      <c r="BDJ991" s="290"/>
      <c r="BDK991" s="290"/>
      <c r="BDL991" s="290"/>
      <c r="BDM991" s="290"/>
      <c r="BDN991" s="290"/>
      <c r="BDO991" s="290"/>
      <c r="BDP991" s="290"/>
      <c r="BDQ991" s="290"/>
      <c r="BDR991" s="290"/>
      <c r="BDS991" s="290"/>
      <c r="BDT991" s="290"/>
      <c r="BDU991" s="290"/>
      <c r="BDV991" s="290"/>
      <c r="BDW991" s="290"/>
      <c r="BDX991" s="290"/>
      <c r="BDY991" s="290"/>
      <c r="BDZ991" s="290"/>
      <c r="BEA991" s="290"/>
      <c r="BEB991" s="290"/>
      <c r="BEC991" s="290"/>
      <c r="BED991" s="290"/>
      <c r="BEE991" s="290"/>
      <c r="BEF991" s="290"/>
      <c r="BEG991" s="290"/>
      <c r="BEH991" s="290"/>
      <c r="BEI991" s="290"/>
      <c r="BEJ991" s="290"/>
      <c r="BEK991" s="290"/>
      <c r="BEL991" s="290"/>
      <c r="BEM991" s="290"/>
      <c r="BEN991" s="290"/>
      <c r="BEO991" s="290"/>
      <c r="BEP991" s="290"/>
      <c r="BEQ991" s="290"/>
      <c r="BER991" s="290"/>
      <c r="BES991" s="290"/>
      <c r="BET991" s="290"/>
      <c r="BEU991" s="290"/>
      <c r="BEV991" s="290"/>
      <c r="BEW991" s="290"/>
      <c r="BEX991" s="290"/>
      <c r="BEY991" s="290"/>
      <c r="BEZ991" s="290"/>
      <c r="BFA991" s="290"/>
      <c r="BFB991" s="290"/>
      <c r="BFC991" s="290"/>
      <c r="BFD991" s="290"/>
      <c r="BFE991" s="290"/>
      <c r="BFF991" s="290"/>
      <c r="BFG991" s="290"/>
      <c r="BFH991" s="290"/>
      <c r="BFI991" s="290"/>
      <c r="BFJ991" s="290"/>
      <c r="BFK991" s="290"/>
      <c r="BFL991" s="290"/>
      <c r="BFM991" s="290"/>
      <c r="BFN991" s="290"/>
      <c r="BFO991" s="290"/>
      <c r="BFP991" s="290"/>
      <c r="BFQ991" s="290"/>
      <c r="BFR991" s="290"/>
      <c r="BFS991" s="290"/>
      <c r="BFT991" s="290"/>
      <c r="BFU991" s="290"/>
      <c r="BFV991" s="290"/>
      <c r="BFW991" s="290"/>
      <c r="BFX991" s="290"/>
      <c r="BFY991" s="290"/>
      <c r="BFZ991" s="290"/>
      <c r="BGA991" s="290"/>
      <c r="BGB991" s="290"/>
      <c r="BGC991" s="290"/>
      <c r="BGD991" s="290"/>
      <c r="BGE991" s="290"/>
      <c r="BGF991" s="290"/>
      <c r="BGG991" s="290"/>
      <c r="BGH991" s="290"/>
      <c r="BGI991" s="290"/>
      <c r="BGJ991" s="290"/>
      <c r="BGK991" s="290"/>
      <c r="BGL991" s="290"/>
      <c r="BGM991" s="290"/>
      <c r="BGN991" s="290"/>
      <c r="BGO991" s="290"/>
      <c r="BGP991" s="290"/>
      <c r="BGQ991" s="290"/>
      <c r="BGR991" s="290"/>
      <c r="BGS991" s="290"/>
      <c r="BGT991" s="290"/>
      <c r="BGU991" s="290"/>
      <c r="BGV991" s="290"/>
      <c r="BGW991" s="290"/>
      <c r="BGX991" s="290"/>
      <c r="BGY991" s="290"/>
      <c r="BGZ991" s="290"/>
      <c r="BHA991" s="290"/>
      <c r="BHB991" s="290"/>
      <c r="BHC991" s="290"/>
      <c r="BHD991" s="290"/>
      <c r="BHE991" s="290"/>
      <c r="BHF991" s="290"/>
      <c r="BHG991" s="290"/>
      <c r="BHH991" s="290"/>
      <c r="BHI991" s="290"/>
      <c r="BHJ991" s="290"/>
      <c r="BHK991" s="290"/>
      <c r="BHL991" s="290"/>
      <c r="BHM991" s="290"/>
      <c r="BHN991" s="290"/>
      <c r="BHO991" s="290"/>
      <c r="BHP991" s="290"/>
      <c r="BHQ991" s="290"/>
      <c r="BHR991" s="290"/>
      <c r="BHS991" s="290"/>
      <c r="BHT991" s="290"/>
      <c r="BHU991" s="290"/>
      <c r="BHV991" s="290"/>
      <c r="BHW991" s="290"/>
      <c r="BHX991" s="290"/>
      <c r="BHY991" s="290"/>
      <c r="BHZ991" s="290"/>
      <c r="BIA991" s="290"/>
      <c r="BIB991" s="290"/>
      <c r="BIC991" s="290"/>
      <c r="BID991" s="290"/>
      <c r="BIE991" s="290"/>
      <c r="BIF991" s="290"/>
      <c r="BIG991" s="290"/>
      <c r="BIH991" s="290"/>
      <c r="BII991" s="290"/>
      <c r="BIJ991" s="290"/>
      <c r="BIK991" s="290"/>
      <c r="BIL991" s="290"/>
      <c r="BIM991" s="290"/>
      <c r="BIN991" s="290"/>
      <c r="BIO991" s="290"/>
      <c r="BIP991" s="290"/>
      <c r="BIQ991" s="290"/>
      <c r="BIR991" s="290"/>
      <c r="BIS991" s="290"/>
      <c r="BIT991" s="290"/>
      <c r="BIU991" s="290"/>
      <c r="BIV991" s="290"/>
      <c r="BIW991" s="290"/>
      <c r="BIX991" s="290"/>
      <c r="BIY991" s="290"/>
      <c r="BIZ991" s="290"/>
      <c r="BJA991" s="290"/>
      <c r="BJB991" s="290"/>
      <c r="BJC991" s="290"/>
      <c r="BJD991" s="290"/>
      <c r="BJE991" s="290"/>
      <c r="BJF991" s="290"/>
      <c r="BJG991" s="290"/>
      <c r="BJH991" s="290"/>
      <c r="BJI991" s="290"/>
      <c r="BJJ991" s="290"/>
      <c r="BJK991" s="290"/>
      <c r="BJL991" s="290"/>
      <c r="BJM991" s="290"/>
      <c r="BJN991" s="290"/>
      <c r="BJO991" s="290"/>
      <c r="BJP991" s="290"/>
      <c r="BJQ991" s="290"/>
      <c r="BJR991" s="290"/>
      <c r="BJS991" s="290"/>
      <c r="BJT991" s="290"/>
      <c r="BJU991" s="290"/>
      <c r="BJV991" s="290"/>
      <c r="BJW991" s="290"/>
      <c r="BJX991" s="290"/>
      <c r="BJY991" s="290"/>
      <c r="BJZ991" s="290"/>
      <c r="BKA991" s="290"/>
      <c r="BKB991" s="290"/>
      <c r="BKC991" s="290"/>
      <c r="BKD991" s="290"/>
      <c r="BKE991" s="290"/>
      <c r="BKF991" s="290"/>
      <c r="BKG991" s="290"/>
      <c r="BKH991" s="290"/>
      <c r="BKI991" s="290"/>
      <c r="BKJ991" s="290"/>
      <c r="BKK991" s="290"/>
      <c r="BKL991" s="290"/>
      <c r="BKM991" s="290"/>
      <c r="BKN991" s="290"/>
      <c r="BKO991" s="290"/>
      <c r="BKP991" s="290"/>
      <c r="BKQ991" s="290"/>
      <c r="BKR991" s="290"/>
      <c r="BKS991" s="290"/>
      <c r="BKT991" s="290"/>
      <c r="BKU991" s="290"/>
      <c r="BKV991" s="290"/>
      <c r="BKW991" s="290"/>
      <c r="BKX991" s="290"/>
      <c r="BKY991" s="290"/>
      <c r="BKZ991" s="290"/>
      <c r="BLA991" s="290"/>
      <c r="BLB991" s="290"/>
      <c r="BLC991" s="290"/>
      <c r="BLD991" s="290"/>
      <c r="BLE991" s="290"/>
      <c r="BLF991" s="290"/>
      <c r="BLG991" s="290"/>
      <c r="BLH991" s="290"/>
      <c r="BLI991" s="290"/>
      <c r="BLJ991" s="290"/>
      <c r="BLK991" s="290"/>
      <c r="BLL991" s="290"/>
      <c r="BLM991" s="290"/>
      <c r="BLN991" s="290"/>
      <c r="BLO991" s="290"/>
      <c r="BLP991" s="290"/>
      <c r="BLQ991" s="290"/>
      <c r="BLR991" s="290"/>
      <c r="BLS991" s="290"/>
      <c r="BLT991" s="290"/>
      <c r="BLU991" s="290"/>
      <c r="BLV991" s="290"/>
      <c r="BLW991" s="290"/>
      <c r="BLX991" s="290"/>
      <c r="BLY991" s="290"/>
      <c r="BLZ991" s="290"/>
      <c r="BMA991" s="290"/>
      <c r="BMB991" s="290"/>
      <c r="BMC991" s="290"/>
      <c r="BMD991" s="290"/>
      <c r="BME991" s="290"/>
      <c r="BMF991" s="290"/>
      <c r="BMG991" s="290"/>
      <c r="BMH991" s="290"/>
      <c r="BMI991" s="290"/>
      <c r="BMJ991" s="290"/>
      <c r="BMK991" s="290"/>
      <c r="BML991" s="290"/>
      <c r="BMM991" s="290"/>
      <c r="BMN991" s="290"/>
      <c r="BMO991" s="290"/>
      <c r="BMP991" s="290"/>
      <c r="BMQ991" s="290"/>
      <c r="BMR991" s="290"/>
      <c r="BMS991" s="290"/>
      <c r="BMT991" s="290"/>
      <c r="BMU991" s="290"/>
      <c r="BMV991" s="290"/>
      <c r="BMW991" s="290"/>
      <c r="BMX991" s="290"/>
      <c r="BMY991" s="290"/>
      <c r="BMZ991" s="290"/>
      <c r="BNA991" s="290"/>
      <c r="BNB991" s="290"/>
      <c r="BNC991" s="290"/>
      <c r="BND991" s="290"/>
      <c r="BNE991" s="290"/>
      <c r="BNF991" s="290"/>
      <c r="BNG991" s="290"/>
      <c r="BNH991" s="290"/>
      <c r="BNI991" s="290"/>
      <c r="BNJ991" s="290"/>
      <c r="BNK991" s="290"/>
      <c r="BNL991" s="290"/>
      <c r="BNM991" s="290"/>
      <c r="BNN991" s="290"/>
      <c r="BNO991" s="290"/>
      <c r="BNP991" s="290"/>
      <c r="BNQ991" s="290"/>
      <c r="BNR991" s="290"/>
      <c r="BNS991" s="290"/>
      <c r="BNT991" s="290"/>
      <c r="BNU991" s="290"/>
      <c r="BNV991" s="290"/>
      <c r="BNW991" s="290"/>
      <c r="BNX991" s="290"/>
      <c r="BNY991" s="290"/>
      <c r="BNZ991" s="290"/>
      <c r="BOA991" s="290"/>
      <c r="BOB991" s="290"/>
      <c r="BOC991" s="290"/>
      <c r="BOD991" s="290"/>
      <c r="BOE991" s="290"/>
      <c r="BOF991" s="290"/>
      <c r="BOG991" s="290"/>
      <c r="BOH991" s="290"/>
      <c r="BOI991" s="290"/>
      <c r="BOJ991" s="290"/>
      <c r="BOK991" s="290"/>
      <c r="BOL991" s="290"/>
      <c r="BOM991" s="290"/>
      <c r="BON991" s="290"/>
      <c r="BOO991" s="290"/>
      <c r="BOP991" s="290"/>
      <c r="BOQ991" s="290"/>
      <c r="BOR991" s="290"/>
      <c r="BOS991" s="290"/>
      <c r="BOT991" s="290"/>
      <c r="BOU991" s="290"/>
      <c r="BOV991" s="290"/>
      <c r="BOW991" s="290"/>
      <c r="BOX991" s="290"/>
      <c r="BOY991" s="290"/>
      <c r="BOZ991" s="290"/>
      <c r="BPA991" s="290"/>
      <c r="BPB991" s="290"/>
      <c r="BPC991" s="290"/>
      <c r="BPD991" s="290"/>
      <c r="BPE991" s="290"/>
      <c r="BPF991" s="290"/>
      <c r="BPG991" s="290"/>
      <c r="BPH991" s="290"/>
      <c r="BPI991" s="290"/>
      <c r="BPJ991" s="290"/>
      <c r="BPK991" s="290"/>
      <c r="BPL991" s="290"/>
      <c r="BPM991" s="290"/>
      <c r="BPN991" s="290"/>
      <c r="BPO991" s="290"/>
      <c r="BPP991" s="290"/>
      <c r="BPQ991" s="290"/>
      <c r="BPR991" s="290"/>
      <c r="BPS991" s="290"/>
      <c r="BPT991" s="290"/>
      <c r="BPU991" s="290"/>
      <c r="BPV991" s="290"/>
      <c r="BPW991" s="290"/>
      <c r="BPX991" s="290"/>
      <c r="BPY991" s="290"/>
      <c r="BPZ991" s="290"/>
      <c r="BQA991" s="290"/>
      <c r="BQB991" s="290"/>
      <c r="BQC991" s="290"/>
      <c r="BQD991" s="290"/>
      <c r="BQE991" s="290"/>
      <c r="BQF991" s="290"/>
      <c r="BQG991" s="290"/>
      <c r="BQH991" s="290"/>
      <c r="BQI991" s="290"/>
      <c r="BQJ991" s="290"/>
      <c r="BQK991" s="290"/>
      <c r="BQL991" s="290"/>
      <c r="BQM991" s="290"/>
      <c r="BQN991" s="290"/>
      <c r="BQO991" s="290"/>
      <c r="BQP991" s="290"/>
      <c r="BQQ991" s="290"/>
      <c r="BQR991" s="290"/>
      <c r="BQS991" s="290"/>
      <c r="BQT991" s="290"/>
      <c r="BQU991" s="290"/>
      <c r="BQV991" s="290"/>
      <c r="BQW991" s="290"/>
      <c r="BQX991" s="290"/>
      <c r="BQY991" s="290"/>
      <c r="BQZ991" s="290"/>
      <c r="BRA991" s="290"/>
      <c r="BRB991" s="290"/>
      <c r="BRC991" s="290"/>
      <c r="BRD991" s="290"/>
      <c r="BRE991" s="290"/>
      <c r="BRF991" s="290"/>
      <c r="BRG991" s="290"/>
      <c r="BRH991" s="290"/>
      <c r="BRI991" s="290"/>
      <c r="BRJ991" s="290"/>
      <c r="BRK991" s="290"/>
      <c r="BRL991" s="290"/>
      <c r="BRM991" s="290"/>
      <c r="BRN991" s="290"/>
      <c r="BRO991" s="290"/>
      <c r="BRP991" s="290"/>
      <c r="BRQ991" s="290"/>
      <c r="BRR991" s="290"/>
      <c r="BRS991" s="290"/>
      <c r="BRT991" s="290"/>
      <c r="BRU991" s="290"/>
      <c r="BRV991" s="290"/>
      <c r="BRW991" s="290"/>
      <c r="BRX991" s="290"/>
      <c r="BRY991" s="290"/>
      <c r="BRZ991" s="290"/>
      <c r="BSA991" s="290"/>
      <c r="BSB991" s="290"/>
      <c r="BSC991" s="290"/>
      <c r="BSD991" s="290"/>
      <c r="BSE991" s="290"/>
      <c r="BSF991" s="290"/>
      <c r="BSG991" s="290"/>
      <c r="BSH991" s="290"/>
      <c r="BSI991" s="290"/>
      <c r="BSJ991" s="290"/>
      <c r="BSK991" s="290"/>
      <c r="BSL991" s="290"/>
      <c r="BSM991" s="290"/>
      <c r="BSN991" s="290"/>
      <c r="BSO991" s="290"/>
      <c r="BSP991" s="290"/>
      <c r="BSQ991" s="290"/>
      <c r="BSR991" s="290"/>
      <c r="BSS991" s="290"/>
      <c r="BST991" s="290"/>
      <c r="BSU991" s="290"/>
      <c r="BSV991" s="290"/>
      <c r="BSW991" s="290"/>
      <c r="BSX991" s="290"/>
      <c r="BSY991" s="290"/>
      <c r="BSZ991" s="290"/>
      <c r="BTA991" s="290"/>
      <c r="BTB991" s="290"/>
      <c r="BTC991" s="290"/>
      <c r="BTD991" s="290"/>
      <c r="BTE991" s="290"/>
      <c r="BTF991" s="290"/>
      <c r="BTG991" s="290"/>
      <c r="BTH991" s="290"/>
      <c r="BTI991" s="290"/>
      <c r="BTJ991" s="290"/>
      <c r="BTK991" s="290"/>
      <c r="BTL991" s="290"/>
      <c r="BTM991" s="290"/>
      <c r="BTN991" s="290"/>
      <c r="BTO991" s="290"/>
      <c r="BTP991" s="290"/>
      <c r="BTQ991" s="290"/>
      <c r="BTR991" s="290"/>
      <c r="BTS991" s="290"/>
      <c r="BTT991" s="290"/>
      <c r="BTU991" s="290"/>
      <c r="BTV991" s="290"/>
      <c r="BTW991" s="290"/>
      <c r="BTX991" s="290"/>
      <c r="BTY991" s="290"/>
      <c r="BTZ991" s="290"/>
      <c r="BUA991" s="290"/>
      <c r="BUB991" s="290"/>
      <c r="BUC991" s="290"/>
      <c r="BUD991" s="290"/>
      <c r="BUE991" s="290"/>
      <c r="BUF991" s="290"/>
      <c r="BUG991" s="290"/>
      <c r="BUH991" s="290"/>
      <c r="BUI991" s="290"/>
      <c r="BUJ991" s="290"/>
      <c r="BUK991" s="290"/>
      <c r="BUL991" s="290"/>
      <c r="BUM991" s="290"/>
      <c r="BUN991" s="290"/>
      <c r="BUO991" s="290"/>
      <c r="BUP991" s="290"/>
      <c r="BUQ991" s="290"/>
      <c r="BUR991" s="290"/>
      <c r="BUS991" s="290"/>
      <c r="BUT991" s="290"/>
      <c r="BUU991" s="290"/>
      <c r="BUV991" s="290"/>
      <c r="BUW991" s="290"/>
      <c r="BUX991" s="290"/>
      <c r="BUY991" s="290"/>
      <c r="BUZ991" s="290"/>
      <c r="BVA991" s="290"/>
      <c r="BVB991" s="290"/>
      <c r="BVC991" s="290"/>
      <c r="BVD991" s="290"/>
      <c r="BVE991" s="290"/>
      <c r="BVF991" s="290"/>
      <c r="BVG991" s="290"/>
      <c r="BVH991" s="290"/>
      <c r="BVI991" s="290"/>
      <c r="BVJ991" s="290"/>
      <c r="BVK991" s="290"/>
      <c r="BVL991" s="290"/>
      <c r="BVM991" s="290"/>
      <c r="BVN991" s="290"/>
      <c r="BVO991" s="290"/>
      <c r="BVP991" s="290"/>
      <c r="BVQ991" s="290"/>
      <c r="BVR991" s="290"/>
      <c r="BVS991" s="290"/>
      <c r="BVT991" s="290"/>
      <c r="BVU991" s="290"/>
      <c r="BVV991" s="290"/>
      <c r="BVW991" s="290"/>
      <c r="BVX991" s="290"/>
      <c r="BVY991" s="290"/>
      <c r="BVZ991" s="290"/>
      <c r="BWA991" s="290"/>
      <c r="BWB991" s="290"/>
      <c r="BWC991" s="290"/>
      <c r="BWD991" s="290"/>
      <c r="BWE991" s="290"/>
      <c r="BWF991" s="290"/>
      <c r="BWG991" s="290"/>
      <c r="BWH991" s="290"/>
      <c r="BWI991" s="290"/>
      <c r="BWJ991" s="290"/>
      <c r="BWK991" s="290"/>
      <c r="BWL991" s="290"/>
      <c r="BWM991" s="290"/>
      <c r="BWN991" s="290"/>
      <c r="BWO991" s="290"/>
      <c r="BWP991" s="290"/>
      <c r="BWQ991" s="290"/>
      <c r="BWR991" s="290"/>
      <c r="BWS991" s="290"/>
      <c r="BWT991" s="290"/>
      <c r="BWU991" s="290"/>
      <c r="BWV991" s="290"/>
      <c r="BWW991" s="290"/>
      <c r="BWX991" s="290"/>
      <c r="BWY991" s="290"/>
      <c r="BWZ991" s="290"/>
      <c r="BXA991" s="290"/>
      <c r="BXB991" s="290"/>
      <c r="BXC991" s="290"/>
      <c r="BXD991" s="290"/>
      <c r="BXE991" s="290"/>
      <c r="BXF991" s="290"/>
      <c r="BXG991" s="290"/>
      <c r="BXH991" s="290"/>
      <c r="BXI991" s="290"/>
      <c r="BXJ991" s="290"/>
      <c r="BXK991" s="290"/>
      <c r="BXL991" s="290"/>
      <c r="BXM991" s="290"/>
      <c r="BXN991" s="290"/>
      <c r="BXO991" s="290"/>
      <c r="BXP991" s="290"/>
      <c r="BXQ991" s="290"/>
      <c r="BXR991" s="290"/>
      <c r="BXS991" s="290"/>
      <c r="BXT991" s="290"/>
      <c r="BXU991" s="290"/>
      <c r="BXV991" s="290"/>
      <c r="BXW991" s="290"/>
      <c r="BXX991" s="290"/>
      <c r="BXY991" s="290"/>
      <c r="BXZ991" s="290"/>
      <c r="BYA991" s="290"/>
      <c r="BYB991" s="290"/>
      <c r="BYC991" s="290"/>
      <c r="BYD991" s="290"/>
      <c r="BYE991" s="290"/>
      <c r="BYF991" s="290"/>
      <c r="BYG991" s="290"/>
      <c r="BYH991" s="290"/>
      <c r="BYI991" s="290"/>
      <c r="BYJ991" s="290"/>
      <c r="BYK991" s="290"/>
      <c r="BYL991" s="290"/>
      <c r="BYM991" s="290"/>
      <c r="BYN991" s="290"/>
      <c r="BYO991" s="290"/>
      <c r="BYP991" s="290"/>
      <c r="BYQ991" s="290"/>
      <c r="BYR991" s="290"/>
      <c r="BYS991" s="290"/>
      <c r="BYT991" s="290"/>
      <c r="BYU991" s="290"/>
      <c r="BYV991" s="290"/>
      <c r="BYW991" s="290"/>
      <c r="BYX991" s="290"/>
      <c r="BYY991" s="290"/>
      <c r="BYZ991" s="290"/>
      <c r="BZA991" s="290"/>
      <c r="BZB991" s="290"/>
      <c r="BZC991" s="290"/>
      <c r="BZD991" s="290"/>
      <c r="BZE991" s="290"/>
      <c r="BZF991" s="290"/>
      <c r="BZG991" s="290"/>
      <c r="BZH991" s="290"/>
      <c r="BZI991" s="290"/>
      <c r="BZJ991" s="290"/>
      <c r="BZK991" s="290"/>
      <c r="BZL991" s="290"/>
      <c r="BZM991" s="290"/>
      <c r="BZN991" s="290"/>
      <c r="BZO991" s="290"/>
      <c r="BZP991" s="290"/>
      <c r="BZQ991" s="290"/>
      <c r="BZR991" s="290"/>
      <c r="BZS991" s="290"/>
      <c r="BZT991" s="290"/>
      <c r="BZU991" s="290"/>
      <c r="BZV991" s="290"/>
      <c r="BZW991" s="290"/>
      <c r="BZX991" s="290"/>
      <c r="BZY991" s="290"/>
      <c r="BZZ991" s="290"/>
      <c r="CAA991" s="290"/>
      <c r="CAB991" s="290"/>
      <c r="CAC991" s="290"/>
      <c r="CAD991" s="290"/>
      <c r="CAE991" s="290"/>
      <c r="CAF991" s="290"/>
      <c r="CAG991" s="290"/>
      <c r="CAH991" s="290"/>
      <c r="CAI991" s="290"/>
      <c r="CAJ991" s="290"/>
      <c r="CAK991" s="290"/>
      <c r="CAL991" s="290"/>
      <c r="CAM991" s="290"/>
      <c r="CAN991" s="290"/>
      <c r="CAO991" s="290"/>
      <c r="CAP991" s="290"/>
      <c r="CAQ991" s="290"/>
      <c r="CAR991" s="290"/>
      <c r="CAS991" s="290"/>
      <c r="CAT991" s="290"/>
      <c r="CAU991" s="290"/>
      <c r="CAV991" s="290"/>
      <c r="CAW991" s="290"/>
      <c r="CAX991" s="290"/>
      <c r="CAY991" s="290"/>
      <c r="CAZ991" s="290"/>
      <c r="CBA991" s="290"/>
      <c r="CBB991" s="290"/>
      <c r="CBC991" s="290"/>
      <c r="CBD991" s="290"/>
      <c r="CBE991" s="290"/>
      <c r="CBF991" s="290"/>
      <c r="CBG991" s="290"/>
      <c r="CBH991" s="290"/>
      <c r="CBI991" s="290"/>
      <c r="CBJ991" s="290"/>
      <c r="CBK991" s="290"/>
      <c r="CBL991" s="290"/>
      <c r="CBM991" s="290"/>
      <c r="CBN991" s="290"/>
      <c r="CBO991" s="290"/>
      <c r="CBP991" s="290"/>
      <c r="CBQ991" s="290"/>
      <c r="CBR991" s="290"/>
      <c r="CBS991" s="290"/>
      <c r="CBT991" s="290"/>
      <c r="CBU991" s="290"/>
      <c r="CBV991" s="290"/>
      <c r="CBW991" s="290"/>
      <c r="CBX991" s="290"/>
      <c r="CBY991" s="290"/>
      <c r="CBZ991" s="290"/>
      <c r="CCA991" s="290"/>
      <c r="CCB991" s="290"/>
      <c r="CCC991" s="290"/>
      <c r="CCD991" s="290"/>
      <c r="CCE991" s="290"/>
      <c r="CCF991" s="290"/>
      <c r="CCG991" s="290"/>
      <c r="CCH991" s="290"/>
      <c r="CCI991" s="290"/>
      <c r="CCJ991" s="290"/>
      <c r="CCK991" s="290"/>
      <c r="CCL991" s="290"/>
      <c r="CCM991" s="290"/>
      <c r="CCN991" s="290"/>
      <c r="CCO991" s="290"/>
      <c r="CCP991" s="290"/>
      <c r="CCQ991" s="290"/>
      <c r="CCR991" s="290"/>
      <c r="CCS991" s="290"/>
      <c r="CCT991" s="290"/>
      <c r="CCU991" s="290"/>
      <c r="CCV991" s="290"/>
      <c r="CCW991" s="290"/>
      <c r="CCX991" s="290"/>
      <c r="CCY991" s="290"/>
      <c r="CCZ991" s="290"/>
      <c r="CDA991" s="290"/>
      <c r="CDB991" s="290"/>
      <c r="CDC991" s="290"/>
      <c r="CDD991" s="290"/>
      <c r="CDE991" s="290"/>
      <c r="CDF991" s="290"/>
      <c r="CDG991" s="290"/>
      <c r="CDH991" s="290"/>
      <c r="CDI991" s="290"/>
      <c r="CDJ991" s="290"/>
      <c r="CDK991" s="290"/>
      <c r="CDL991" s="290"/>
      <c r="CDM991" s="290"/>
      <c r="CDN991" s="290"/>
      <c r="CDO991" s="290"/>
      <c r="CDP991" s="290"/>
      <c r="CDQ991" s="290"/>
      <c r="CDR991" s="290"/>
      <c r="CDS991" s="290"/>
      <c r="CDT991" s="290"/>
      <c r="CDU991" s="290"/>
      <c r="CDV991" s="290"/>
      <c r="CDW991" s="290"/>
      <c r="CDX991" s="290"/>
      <c r="CDY991" s="290"/>
      <c r="CDZ991" s="290"/>
      <c r="CEA991" s="290"/>
      <c r="CEB991" s="290"/>
      <c r="CEC991" s="290"/>
      <c r="CED991" s="290"/>
      <c r="CEE991" s="290"/>
      <c r="CEF991" s="290"/>
      <c r="CEG991" s="290"/>
      <c r="CEH991" s="290"/>
      <c r="CEI991" s="290"/>
      <c r="CEJ991" s="290"/>
      <c r="CEK991" s="290"/>
      <c r="CEL991" s="290"/>
      <c r="CEM991" s="290"/>
      <c r="CEN991" s="290"/>
      <c r="CEO991" s="290"/>
      <c r="CEP991" s="290"/>
      <c r="CEQ991" s="290"/>
      <c r="CER991" s="290"/>
      <c r="CES991" s="290"/>
      <c r="CET991" s="290"/>
      <c r="CEU991" s="290"/>
      <c r="CEV991" s="290"/>
      <c r="CEW991" s="290"/>
      <c r="CEX991" s="290"/>
      <c r="CEY991" s="290"/>
      <c r="CEZ991" s="290"/>
      <c r="CFA991" s="290"/>
      <c r="CFB991" s="290"/>
      <c r="CFC991" s="290"/>
      <c r="CFD991" s="290"/>
      <c r="CFE991" s="290"/>
      <c r="CFF991" s="290"/>
      <c r="CFG991" s="290"/>
      <c r="CFH991" s="290"/>
      <c r="CFI991" s="290"/>
      <c r="CFJ991" s="290"/>
      <c r="CFK991" s="290"/>
      <c r="CFL991" s="290"/>
      <c r="CFM991" s="290"/>
      <c r="CFN991" s="290"/>
      <c r="CFO991" s="290"/>
      <c r="CFP991" s="290"/>
      <c r="CFQ991" s="290"/>
      <c r="CFR991" s="290"/>
      <c r="CFS991" s="290"/>
      <c r="CFT991" s="290"/>
      <c r="CFU991" s="290"/>
      <c r="CFV991" s="290"/>
      <c r="CFW991" s="290"/>
      <c r="CFX991" s="290"/>
      <c r="CFY991" s="290"/>
      <c r="CFZ991" s="290"/>
      <c r="CGA991" s="290"/>
      <c r="CGB991" s="290"/>
      <c r="CGC991" s="290"/>
      <c r="CGD991" s="290"/>
      <c r="CGE991" s="290"/>
      <c r="CGF991" s="290"/>
      <c r="CGG991" s="290"/>
      <c r="CGH991" s="290"/>
      <c r="CGI991" s="290"/>
      <c r="CGJ991" s="290"/>
      <c r="CGK991" s="290"/>
      <c r="CGL991" s="290"/>
      <c r="CGM991" s="290"/>
      <c r="CGN991" s="290"/>
      <c r="CGO991" s="290"/>
      <c r="CGP991" s="290"/>
      <c r="CGQ991" s="290"/>
      <c r="CGR991" s="290"/>
      <c r="CGS991" s="290"/>
      <c r="CGT991" s="290"/>
      <c r="CGU991" s="290"/>
      <c r="CGV991" s="290"/>
      <c r="CGW991" s="290"/>
      <c r="CGX991" s="290"/>
      <c r="CGY991" s="290"/>
      <c r="CGZ991" s="290"/>
      <c r="CHA991" s="290"/>
      <c r="CHB991" s="290"/>
      <c r="CHC991" s="290"/>
      <c r="CHD991" s="290"/>
      <c r="CHE991" s="290"/>
      <c r="CHF991" s="290"/>
      <c r="CHG991" s="290"/>
      <c r="CHH991" s="290"/>
      <c r="CHI991" s="290"/>
      <c r="CHJ991" s="290"/>
      <c r="CHK991" s="290"/>
      <c r="CHL991" s="290"/>
      <c r="CHM991" s="290"/>
      <c r="CHN991" s="290"/>
      <c r="CHO991" s="290"/>
      <c r="CHP991" s="290"/>
      <c r="CHQ991" s="290"/>
      <c r="CHR991" s="290"/>
      <c r="CHS991" s="290"/>
      <c r="CHT991" s="290"/>
      <c r="CHU991" s="290"/>
      <c r="CHV991" s="290"/>
      <c r="CHW991" s="290"/>
      <c r="CHX991" s="290"/>
      <c r="CHY991" s="290"/>
      <c r="CHZ991" s="290"/>
      <c r="CIA991" s="290"/>
      <c r="CIB991" s="290"/>
      <c r="CIC991" s="290"/>
      <c r="CID991" s="290"/>
      <c r="CIE991" s="290"/>
      <c r="CIF991" s="290"/>
      <c r="CIG991" s="290"/>
      <c r="CIH991" s="290"/>
      <c r="CII991" s="290"/>
      <c r="CIJ991" s="290"/>
      <c r="CIK991" s="290"/>
      <c r="CIL991" s="290"/>
      <c r="CIM991" s="290"/>
      <c r="CIN991" s="290"/>
      <c r="CIO991" s="290"/>
      <c r="CIP991" s="290"/>
      <c r="CIQ991" s="290"/>
      <c r="CIR991" s="290"/>
      <c r="CIS991" s="290"/>
      <c r="CIT991" s="290"/>
      <c r="CIU991" s="290"/>
      <c r="CIV991" s="290"/>
      <c r="CIW991" s="290"/>
      <c r="CIX991" s="290"/>
      <c r="CIY991" s="290"/>
      <c r="CIZ991" s="290"/>
      <c r="CJA991" s="290"/>
      <c r="CJB991" s="290"/>
      <c r="CJC991" s="290"/>
      <c r="CJD991" s="290"/>
      <c r="CJE991" s="290"/>
      <c r="CJF991" s="290"/>
      <c r="CJG991" s="290"/>
      <c r="CJH991" s="290"/>
      <c r="CJI991" s="290"/>
      <c r="CJJ991" s="290"/>
      <c r="CJK991" s="290"/>
      <c r="CJL991" s="290"/>
      <c r="CJM991" s="290"/>
      <c r="CJN991" s="290"/>
      <c r="CJO991" s="290"/>
      <c r="CJP991" s="290"/>
      <c r="CJQ991" s="290"/>
      <c r="CJR991" s="290"/>
      <c r="CJS991" s="290"/>
      <c r="CJT991" s="290"/>
      <c r="CJU991" s="290"/>
      <c r="CJV991" s="290"/>
      <c r="CJW991" s="290"/>
      <c r="CJX991" s="290"/>
      <c r="CJY991" s="290"/>
      <c r="CJZ991" s="290"/>
      <c r="CKA991" s="290"/>
      <c r="CKB991" s="290"/>
      <c r="CKC991" s="290"/>
      <c r="CKD991" s="290"/>
      <c r="CKE991" s="290"/>
      <c r="CKF991" s="290"/>
      <c r="CKG991" s="290"/>
      <c r="CKH991" s="290"/>
      <c r="CKI991" s="290"/>
      <c r="CKJ991" s="290"/>
      <c r="CKK991" s="290"/>
      <c r="CKL991" s="290"/>
      <c r="CKM991" s="290"/>
      <c r="CKN991" s="290"/>
      <c r="CKO991" s="290"/>
      <c r="CKP991" s="290"/>
      <c r="CKQ991" s="290"/>
      <c r="CKR991" s="290"/>
      <c r="CKS991" s="290"/>
      <c r="CKT991" s="290"/>
      <c r="CKU991" s="290"/>
      <c r="CKV991" s="290"/>
      <c r="CKW991" s="290"/>
      <c r="CKX991" s="290"/>
      <c r="CKY991" s="290"/>
      <c r="CKZ991" s="290"/>
      <c r="CLA991" s="290"/>
      <c r="CLB991" s="290"/>
      <c r="CLC991" s="290"/>
      <c r="CLD991" s="290"/>
      <c r="CLE991" s="290"/>
      <c r="CLF991" s="290"/>
      <c r="CLG991" s="290"/>
      <c r="CLH991" s="290"/>
      <c r="CLI991" s="290"/>
      <c r="CLJ991" s="290"/>
      <c r="CLK991" s="290"/>
      <c r="CLL991" s="290"/>
      <c r="CLM991" s="290"/>
      <c r="CLN991" s="290"/>
      <c r="CLO991" s="290"/>
      <c r="CLP991" s="290"/>
      <c r="CLQ991" s="290"/>
      <c r="CLR991" s="290"/>
      <c r="CLS991" s="290"/>
      <c r="CLT991" s="290"/>
      <c r="CLU991" s="290"/>
      <c r="CLV991" s="290"/>
      <c r="CLW991" s="290"/>
      <c r="CLX991" s="290"/>
      <c r="CLY991" s="290"/>
      <c r="CLZ991" s="290"/>
      <c r="CMA991" s="290"/>
      <c r="CMB991" s="290"/>
      <c r="CMC991" s="290"/>
      <c r="CMD991" s="290"/>
      <c r="CME991" s="290"/>
      <c r="CMF991" s="290"/>
      <c r="CMG991" s="290"/>
      <c r="CMH991" s="290"/>
      <c r="CMI991" s="290"/>
      <c r="CMJ991" s="290"/>
      <c r="CMK991" s="290"/>
      <c r="CML991" s="290"/>
      <c r="CMM991" s="290"/>
      <c r="CMN991" s="290"/>
      <c r="CMO991" s="290"/>
      <c r="CMP991" s="290"/>
      <c r="CMQ991" s="290"/>
      <c r="CMR991" s="290"/>
      <c r="CMS991" s="290"/>
      <c r="CMT991" s="290"/>
      <c r="CMU991" s="290"/>
      <c r="CMV991" s="290"/>
      <c r="CMW991" s="290"/>
      <c r="CMX991" s="290"/>
      <c r="CMY991" s="290"/>
      <c r="CMZ991" s="290"/>
      <c r="CNA991" s="290"/>
      <c r="CNB991" s="290"/>
      <c r="CNC991" s="290"/>
      <c r="CND991" s="290"/>
      <c r="CNE991" s="290"/>
      <c r="CNF991" s="290"/>
      <c r="CNG991" s="290"/>
      <c r="CNH991" s="290"/>
      <c r="CNI991" s="290"/>
      <c r="CNJ991" s="290"/>
      <c r="CNK991" s="290"/>
      <c r="CNL991" s="290"/>
      <c r="CNM991" s="290"/>
      <c r="CNN991" s="290"/>
      <c r="CNO991" s="290"/>
      <c r="CNP991" s="290"/>
      <c r="CNQ991" s="290"/>
      <c r="CNR991" s="290"/>
      <c r="CNS991" s="290"/>
      <c r="CNT991" s="290"/>
      <c r="CNU991" s="290"/>
      <c r="CNV991" s="290"/>
      <c r="CNW991" s="290"/>
      <c r="CNX991" s="290"/>
      <c r="CNY991" s="290"/>
      <c r="CNZ991" s="290"/>
      <c r="COA991" s="290"/>
      <c r="COB991" s="290"/>
      <c r="COC991" s="290"/>
      <c r="COD991" s="290"/>
      <c r="COE991" s="290"/>
      <c r="COF991" s="290"/>
      <c r="COG991" s="290"/>
      <c r="COH991" s="290"/>
      <c r="COI991" s="290"/>
      <c r="COJ991" s="290"/>
      <c r="COK991" s="290"/>
      <c r="COL991" s="290"/>
      <c r="COM991" s="290"/>
      <c r="CON991" s="290"/>
      <c r="COO991" s="290"/>
      <c r="COP991" s="290"/>
      <c r="COQ991" s="290"/>
      <c r="COR991" s="290"/>
      <c r="COS991" s="290"/>
      <c r="COT991" s="290"/>
      <c r="COU991" s="290"/>
      <c r="COV991" s="290"/>
      <c r="COW991" s="290"/>
      <c r="COX991" s="290"/>
      <c r="COY991" s="290"/>
      <c r="COZ991" s="290"/>
      <c r="CPA991" s="290"/>
      <c r="CPB991" s="290"/>
      <c r="CPC991" s="290"/>
      <c r="CPD991" s="290"/>
      <c r="CPE991" s="290"/>
      <c r="CPF991" s="290"/>
      <c r="CPG991" s="290"/>
      <c r="CPH991" s="290"/>
      <c r="CPI991" s="290"/>
      <c r="CPJ991" s="290"/>
      <c r="CPK991" s="290"/>
      <c r="CPL991" s="290"/>
      <c r="CPM991" s="290"/>
      <c r="CPN991" s="290"/>
      <c r="CPO991" s="290"/>
      <c r="CPP991" s="290"/>
      <c r="CPQ991" s="290"/>
      <c r="CPR991" s="290"/>
      <c r="CPS991" s="290"/>
      <c r="CPT991" s="290"/>
      <c r="CPU991" s="290"/>
      <c r="CPV991" s="290"/>
      <c r="CPW991" s="290"/>
      <c r="CPX991" s="290"/>
      <c r="CPY991" s="290"/>
      <c r="CPZ991" s="290"/>
      <c r="CQA991" s="290"/>
      <c r="CQB991" s="290"/>
      <c r="CQC991" s="290"/>
      <c r="CQD991" s="290"/>
      <c r="CQE991" s="290"/>
      <c r="CQF991" s="290"/>
      <c r="CQG991" s="290"/>
      <c r="CQH991" s="290"/>
      <c r="CQI991" s="290"/>
      <c r="CQJ991" s="290"/>
      <c r="CQK991" s="290"/>
      <c r="CQL991" s="290"/>
      <c r="CQM991" s="290"/>
      <c r="CQN991" s="290"/>
      <c r="CQO991" s="290"/>
      <c r="CQP991" s="290"/>
      <c r="CQQ991" s="290"/>
      <c r="CQR991" s="290"/>
      <c r="CQS991" s="290"/>
      <c r="CQT991" s="290"/>
      <c r="CQU991" s="290"/>
      <c r="CQV991" s="290"/>
      <c r="CQW991" s="290"/>
      <c r="CQX991" s="290"/>
      <c r="CQY991" s="290"/>
      <c r="CQZ991" s="290"/>
      <c r="CRA991" s="290"/>
      <c r="CRB991" s="290"/>
      <c r="CRC991" s="290"/>
      <c r="CRD991" s="290"/>
      <c r="CRE991" s="290"/>
      <c r="CRF991" s="290"/>
      <c r="CRG991" s="290"/>
      <c r="CRH991" s="290"/>
      <c r="CRI991" s="290"/>
      <c r="CRJ991" s="290"/>
      <c r="CRK991" s="290"/>
      <c r="CRL991" s="290"/>
      <c r="CRM991" s="290"/>
      <c r="CRN991" s="290"/>
      <c r="CRO991" s="290"/>
      <c r="CRP991" s="290"/>
      <c r="CRQ991" s="290"/>
      <c r="CRR991" s="290"/>
      <c r="CRS991" s="290"/>
      <c r="CRT991" s="290"/>
      <c r="CRU991" s="290"/>
      <c r="CRV991" s="290"/>
      <c r="CRW991" s="290"/>
      <c r="CRX991" s="290"/>
      <c r="CRY991" s="290"/>
      <c r="CRZ991" s="290"/>
      <c r="CSA991" s="290"/>
      <c r="CSB991" s="290"/>
      <c r="CSC991" s="290"/>
      <c r="CSD991" s="290"/>
      <c r="CSE991" s="290"/>
      <c r="CSF991" s="290"/>
      <c r="CSG991" s="290"/>
      <c r="CSH991" s="290"/>
      <c r="CSI991" s="290"/>
      <c r="CSJ991" s="290"/>
      <c r="CSK991" s="290"/>
      <c r="CSL991" s="290"/>
      <c r="CSM991" s="290"/>
      <c r="CSN991" s="290"/>
      <c r="CSO991" s="290"/>
      <c r="CSP991" s="290"/>
      <c r="CSQ991" s="290"/>
      <c r="CSR991" s="290"/>
      <c r="CSS991" s="290"/>
      <c r="CST991" s="290"/>
      <c r="CSU991" s="290"/>
      <c r="CSV991" s="290"/>
      <c r="CSW991" s="290"/>
      <c r="CSX991" s="290"/>
      <c r="CSY991" s="290"/>
      <c r="CSZ991" s="290"/>
      <c r="CTA991" s="290"/>
      <c r="CTB991" s="290"/>
      <c r="CTC991" s="290"/>
      <c r="CTD991" s="290"/>
      <c r="CTE991" s="290"/>
      <c r="CTF991" s="290"/>
      <c r="CTG991" s="290"/>
      <c r="CTH991" s="290"/>
      <c r="CTI991" s="290"/>
      <c r="CTJ991" s="290"/>
      <c r="CTK991" s="290"/>
      <c r="CTL991" s="290"/>
      <c r="CTM991" s="290"/>
      <c r="CTN991" s="290"/>
      <c r="CTO991" s="290"/>
      <c r="CTP991" s="290"/>
      <c r="CTQ991" s="290"/>
      <c r="CTR991" s="290"/>
      <c r="CTS991" s="290"/>
      <c r="CTT991" s="290"/>
      <c r="CTU991" s="290"/>
      <c r="CTV991" s="290"/>
      <c r="CTW991" s="290"/>
      <c r="CTX991" s="290"/>
      <c r="CTY991" s="290"/>
      <c r="CTZ991" s="290"/>
      <c r="CUA991" s="290"/>
      <c r="CUB991" s="290"/>
      <c r="CUC991" s="290"/>
      <c r="CUD991" s="290"/>
      <c r="CUE991" s="290"/>
      <c r="CUF991" s="290"/>
      <c r="CUG991" s="290"/>
      <c r="CUH991" s="290"/>
      <c r="CUI991" s="290"/>
      <c r="CUJ991" s="290"/>
      <c r="CUK991" s="290"/>
      <c r="CUL991" s="290"/>
      <c r="CUM991" s="290"/>
      <c r="CUN991" s="290"/>
      <c r="CUO991" s="290"/>
      <c r="CUP991" s="290"/>
      <c r="CUQ991" s="290"/>
      <c r="CUR991" s="290"/>
      <c r="CUS991" s="290"/>
      <c r="CUT991" s="290"/>
      <c r="CUU991" s="290"/>
      <c r="CUV991" s="290"/>
      <c r="CUW991" s="290"/>
      <c r="CUX991" s="290"/>
      <c r="CUY991" s="290"/>
      <c r="CUZ991" s="290"/>
      <c r="CVA991" s="290"/>
      <c r="CVB991" s="290"/>
      <c r="CVC991" s="290"/>
      <c r="CVD991" s="290"/>
      <c r="CVE991" s="290"/>
      <c r="CVF991" s="290"/>
      <c r="CVG991" s="290"/>
      <c r="CVH991" s="290"/>
      <c r="CVI991" s="290"/>
      <c r="CVJ991" s="290"/>
      <c r="CVK991" s="290"/>
      <c r="CVL991" s="290"/>
      <c r="CVM991" s="290"/>
      <c r="CVN991" s="290"/>
      <c r="CVO991" s="290"/>
      <c r="CVP991" s="290"/>
      <c r="CVQ991" s="290"/>
      <c r="CVR991" s="290"/>
      <c r="CVS991" s="290"/>
      <c r="CVT991" s="290"/>
      <c r="CVU991" s="290"/>
      <c r="CVV991" s="290"/>
      <c r="CVW991" s="290"/>
      <c r="CVX991" s="290"/>
      <c r="CVY991" s="290"/>
      <c r="CVZ991" s="290"/>
      <c r="CWA991" s="290"/>
      <c r="CWB991" s="290"/>
      <c r="CWC991" s="290"/>
      <c r="CWD991" s="290"/>
      <c r="CWE991" s="290"/>
      <c r="CWF991" s="290"/>
      <c r="CWG991" s="290"/>
      <c r="CWH991" s="290"/>
      <c r="CWI991" s="290"/>
      <c r="CWJ991" s="290"/>
      <c r="CWK991" s="290"/>
      <c r="CWL991" s="290"/>
      <c r="CWM991" s="290"/>
      <c r="CWN991" s="290"/>
      <c r="CWO991" s="290"/>
      <c r="CWP991" s="290"/>
      <c r="CWQ991" s="290"/>
      <c r="CWR991" s="290"/>
      <c r="CWS991" s="290"/>
      <c r="CWT991" s="290"/>
      <c r="CWU991" s="290"/>
      <c r="CWV991" s="290"/>
      <c r="CWW991" s="290"/>
      <c r="CWX991" s="290"/>
      <c r="CWY991" s="290"/>
      <c r="CWZ991" s="290"/>
      <c r="CXA991" s="290"/>
      <c r="CXB991" s="290"/>
      <c r="CXC991" s="290"/>
      <c r="CXD991" s="290"/>
      <c r="CXE991" s="290"/>
      <c r="CXF991" s="290"/>
      <c r="CXG991" s="290"/>
      <c r="CXH991" s="290"/>
      <c r="CXI991" s="290"/>
      <c r="CXJ991" s="290"/>
      <c r="CXK991" s="290"/>
      <c r="CXL991" s="290"/>
      <c r="CXM991" s="290"/>
      <c r="CXN991" s="290"/>
      <c r="CXO991" s="290"/>
      <c r="CXP991" s="290"/>
      <c r="CXQ991" s="290"/>
      <c r="CXR991" s="290"/>
      <c r="CXS991" s="290"/>
      <c r="CXT991" s="290"/>
      <c r="CXU991" s="290"/>
      <c r="CXV991" s="290"/>
      <c r="CXW991" s="290"/>
      <c r="CXX991" s="290"/>
      <c r="CXY991" s="290"/>
      <c r="CXZ991" s="290"/>
      <c r="CYA991" s="290"/>
      <c r="CYB991" s="290"/>
      <c r="CYC991" s="290"/>
      <c r="CYD991" s="290"/>
      <c r="CYE991" s="290"/>
      <c r="CYF991" s="290"/>
      <c r="CYG991" s="290"/>
      <c r="CYH991" s="290"/>
      <c r="CYI991" s="290"/>
      <c r="CYJ991" s="290"/>
      <c r="CYK991" s="290"/>
      <c r="CYL991" s="290"/>
      <c r="CYM991" s="290"/>
      <c r="CYN991" s="290"/>
      <c r="CYO991" s="290"/>
      <c r="CYP991" s="290"/>
      <c r="CYQ991" s="290"/>
      <c r="CYR991" s="290"/>
      <c r="CYS991" s="290"/>
      <c r="CYT991" s="290"/>
      <c r="CYU991" s="290"/>
      <c r="CYV991" s="290"/>
      <c r="CYW991" s="290"/>
      <c r="CYX991" s="290"/>
      <c r="CYY991" s="290"/>
      <c r="CYZ991" s="290"/>
      <c r="CZA991" s="290"/>
      <c r="CZB991" s="290"/>
      <c r="CZC991" s="290"/>
      <c r="CZD991" s="290"/>
      <c r="CZE991" s="290"/>
      <c r="CZF991" s="290"/>
      <c r="CZG991" s="290"/>
      <c r="CZH991" s="290"/>
      <c r="CZI991" s="290"/>
      <c r="CZJ991" s="290"/>
      <c r="CZK991" s="290"/>
      <c r="CZL991" s="290"/>
      <c r="CZM991" s="290"/>
      <c r="CZN991" s="290"/>
      <c r="CZO991" s="290"/>
      <c r="CZP991" s="290"/>
      <c r="CZQ991" s="290"/>
      <c r="CZR991" s="290"/>
      <c r="CZS991" s="290"/>
      <c r="CZT991" s="290"/>
      <c r="CZU991" s="290"/>
      <c r="CZV991" s="290"/>
      <c r="CZW991" s="290"/>
      <c r="CZX991" s="290"/>
      <c r="CZY991" s="290"/>
      <c r="CZZ991" s="290"/>
      <c r="DAA991" s="290"/>
      <c r="DAB991" s="290"/>
      <c r="DAC991" s="290"/>
      <c r="DAD991" s="290"/>
      <c r="DAE991" s="290"/>
      <c r="DAF991" s="290"/>
      <c r="DAG991" s="290"/>
      <c r="DAH991" s="290"/>
      <c r="DAI991" s="290"/>
      <c r="DAJ991" s="290"/>
      <c r="DAK991" s="290"/>
      <c r="DAL991" s="290"/>
      <c r="DAM991" s="290"/>
      <c r="DAN991" s="290"/>
      <c r="DAO991" s="290"/>
      <c r="DAP991" s="290"/>
      <c r="DAQ991" s="290"/>
      <c r="DAR991" s="290"/>
      <c r="DAS991" s="290"/>
      <c r="DAT991" s="290"/>
      <c r="DAU991" s="290"/>
      <c r="DAV991" s="290"/>
      <c r="DAW991" s="290"/>
      <c r="DAX991" s="290"/>
      <c r="DAY991" s="290"/>
      <c r="DAZ991" s="290"/>
      <c r="DBA991" s="290"/>
      <c r="DBB991" s="290"/>
      <c r="DBC991" s="290"/>
      <c r="DBD991" s="290"/>
      <c r="DBE991" s="290"/>
      <c r="DBF991" s="290"/>
      <c r="DBG991" s="290"/>
      <c r="DBH991" s="290"/>
      <c r="DBI991" s="290"/>
      <c r="DBJ991" s="290"/>
      <c r="DBK991" s="290"/>
      <c r="DBL991" s="290"/>
      <c r="DBM991" s="290"/>
      <c r="DBN991" s="290"/>
      <c r="DBO991" s="290"/>
      <c r="DBP991" s="290"/>
      <c r="DBQ991" s="290"/>
      <c r="DBR991" s="290"/>
      <c r="DBS991" s="290"/>
      <c r="DBT991" s="290"/>
      <c r="DBU991" s="290"/>
      <c r="DBV991" s="290"/>
      <c r="DBW991" s="290"/>
      <c r="DBX991" s="290"/>
      <c r="DBY991" s="290"/>
      <c r="DBZ991" s="290"/>
      <c r="DCA991" s="290"/>
      <c r="DCB991" s="290"/>
      <c r="DCC991" s="290"/>
      <c r="DCD991" s="290"/>
      <c r="DCE991" s="290"/>
      <c r="DCF991" s="290"/>
      <c r="DCG991" s="290"/>
      <c r="DCH991" s="290"/>
      <c r="DCI991" s="290"/>
      <c r="DCJ991" s="290"/>
      <c r="DCK991" s="290"/>
      <c r="DCL991" s="290"/>
      <c r="DCM991" s="290"/>
      <c r="DCN991" s="290"/>
      <c r="DCO991" s="290"/>
      <c r="DCP991" s="290"/>
      <c r="DCQ991" s="290"/>
      <c r="DCR991" s="290"/>
      <c r="DCS991" s="290"/>
      <c r="DCT991" s="290"/>
      <c r="DCU991" s="290"/>
      <c r="DCV991" s="290"/>
      <c r="DCW991" s="290"/>
      <c r="DCX991" s="290"/>
      <c r="DCY991" s="290"/>
      <c r="DCZ991" s="290"/>
      <c r="DDA991" s="290"/>
      <c r="DDB991" s="290"/>
      <c r="DDC991" s="290"/>
      <c r="DDD991" s="290"/>
      <c r="DDE991" s="290"/>
      <c r="DDF991" s="290"/>
      <c r="DDG991" s="290"/>
      <c r="DDH991" s="290"/>
      <c r="DDI991" s="290"/>
      <c r="DDJ991" s="290"/>
      <c r="DDK991" s="290"/>
      <c r="DDL991" s="290"/>
      <c r="DDM991" s="290"/>
      <c r="DDN991" s="290"/>
      <c r="DDO991" s="290"/>
      <c r="DDP991" s="290"/>
      <c r="DDQ991" s="290"/>
      <c r="DDR991" s="290"/>
      <c r="DDS991" s="290"/>
      <c r="DDT991" s="290"/>
      <c r="DDU991" s="290"/>
      <c r="DDV991" s="290"/>
      <c r="DDW991" s="290"/>
      <c r="DDX991" s="290"/>
      <c r="DDY991" s="290"/>
      <c r="DDZ991" s="290"/>
      <c r="DEA991" s="290"/>
      <c r="DEB991" s="290"/>
      <c r="DEC991" s="290"/>
      <c r="DED991" s="290"/>
      <c r="DEE991" s="290"/>
      <c r="DEF991" s="290"/>
      <c r="DEG991" s="290"/>
      <c r="DEH991" s="290"/>
      <c r="DEI991" s="290"/>
      <c r="DEJ991" s="290"/>
      <c r="DEK991" s="290"/>
      <c r="DEL991" s="290"/>
      <c r="DEM991" s="290"/>
      <c r="DEN991" s="290"/>
      <c r="DEO991" s="290"/>
      <c r="DEP991" s="290"/>
      <c r="DEQ991" s="290"/>
      <c r="DER991" s="290"/>
      <c r="DES991" s="290"/>
      <c r="DET991" s="290"/>
      <c r="DEU991" s="290"/>
      <c r="DEV991" s="290"/>
      <c r="DEW991" s="290"/>
      <c r="DEX991" s="290"/>
      <c r="DEY991" s="290"/>
      <c r="DEZ991" s="290"/>
      <c r="DFA991" s="290"/>
      <c r="DFB991" s="290"/>
      <c r="DFC991" s="290"/>
      <c r="DFD991" s="290"/>
      <c r="DFE991" s="290"/>
      <c r="DFF991" s="290"/>
      <c r="DFG991" s="290"/>
      <c r="DFH991" s="290"/>
      <c r="DFI991" s="290"/>
      <c r="DFJ991" s="290"/>
      <c r="DFK991" s="290"/>
      <c r="DFL991" s="290"/>
      <c r="DFM991" s="290"/>
      <c r="DFN991" s="290"/>
      <c r="DFO991" s="290"/>
      <c r="DFP991" s="290"/>
      <c r="DFQ991" s="290"/>
      <c r="DFR991" s="290"/>
      <c r="DFS991" s="290"/>
      <c r="DFT991" s="290"/>
      <c r="DFU991" s="290"/>
      <c r="DFV991" s="290"/>
      <c r="DFW991" s="290"/>
      <c r="DFX991" s="290"/>
      <c r="DFY991" s="290"/>
      <c r="DFZ991" s="290"/>
      <c r="DGA991" s="290"/>
      <c r="DGB991" s="290"/>
      <c r="DGC991" s="290"/>
      <c r="DGD991" s="290"/>
      <c r="DGE991" s="290"/>
      <c r="DGF991" s="290"/>
      <c r="DGG991" s="290"/>
      <c r="DGH991" s="290"/>
      <c r="DGI991" s="290"/>
      <c r="DGJ991" s="290"/>
      <c r="DGK991" s="290"/>
      <c r="DGL991" s="290"/>
      <c r="DGM991" s="290"/>
      <c r="DGN991" s="290"/>
      <c r="DGO991" s="290"/>
      <c r="DGP991" s="290"/>
      <c r="DGQ991" s="290"/>
      <c r="DGR991" s="290"/>
      <c r="DGS991" s="290"/>
      <c r="DGT991" s="290"/>
      <c r="DGU991" s="290"/>
      <c r="DGV991" s="290"/>
      <c r="DGW991" s="290"/>
      <c r="DGX991" s="290"/>
      <c r="DGY991" s="290"/>
      <c r="DGZ991" s="290"/>
      <c r="DHA991" s="290"/>
      <c r="DHB991" s="290"/>
      <c r="DHC991" s="290"/>
      <c r="DHD991" s="290"/>
      <c r="DHE991" s="290"/>
      <c r="DHF991" s="290"/>
      <c r="DHG991" s="290"/>
      <c r="DHH991" s="290"/>
      <c r="DHI991" s="290"/>
      <c r="DHJ991" s="290"/>
      <c r="DHK991" s="290"/>
      <c r="DHL991" s="290"/>
      <c r="DHM991" s="290"/>
      <c r="DHN991" s="290"/>
      <c r="DHO991" s="290"/>
      <c r="DHP991" s="290"/>
      <c r="DHQ991" s="290"/>
      <c r="DHR991" s="290"/>
      <c r="DHS991" s="290"/>
      <c r="DHT991" s="290"/>
      <c r="DHU991" s="290"/>
      <c r="DHV991" s="290"/>
      <c r="DHW991" s="290"/>
      <c r="DHX991" s="290"/>
      <c r="DHY991" s="290"/>
      <c r="DHZ991" s="290"/>
      <c r="DIA991" s="290"/>
      <c r="DIB991" s="290"/>
      <c r="DIC991" s="290"/>
      <c r="DID991" s="290"/>
      <c r="DIE991" s="290"/>
      <c r="DIF991" s="290"/>
      <c r="DIG991" s="290"/>
      <c r="DIH991" s="290"/>
      <c r="DII991" s="290"/>
      <c r="DIJ991" s="290"/>
      <c r="DIK991" s="290"/>
      <c r="DIL991" s="290"/>
      <c r="DIM991" s="290"/>
      <c r="DIN991" s="290"/>
      <c r="DIO991" s="290"/>
      <c r="DIP991" s="290"/>
      <c r="DIQ991" s="290"/>
      <c r="DIR991" s="290"/>
      <c r="DIS991" s="290"/>
      <c r="DIT991" s="290"/>
      <c r="DIU991" s="290"/>
      <c r="DIV991" s="290"/>
      <c r="DIW991" s="290"/>
      <c r="DIX991" s="290"/>
      <c r="DIY991" s="290"/>
      <c r="DIZ991" s="290"/>
      <c r="DJA991" s="290"/>
      <c r="DJB991" s="290"/>
      <c r="DJC991" s="290"/>
      <c r="DJD991" s="290"/>
      <c r="DJE991" s="290"/>
      <c r="DJF991" s="290"/>
      <c r="DJG991" s="290"/>
      <c r="DJH991" s="290"/>
      <c r="DJI991" s="290"/>
      <c r="DJJ991" s="290"/>
      <c r="DJK991" s="290"/>
      <c r="DJL991" s="290"/>
      <c r="DJM991" s="290"/>
      <c r="DJN991" s="290"/>
      <c r="DJO991" s="290"/>
      <c r="DJP991" s="290"/>
      <c r="DJQ991" s="290"/>
      <c r="DJR991" s="290"/>
      <c r="DJS991" s="290"/>
      <c r="DJT991" s="290"/>
      <c r="DJU991" s="290"/>
      <c r="DJV991" s="290"/>
      <c r="DJW991" s="290"/>
      <c r="DJX991" s="290"/>
      <c r="DJY991" s="290"/>
      <c r="DJZ991" s="290"/>
      <c r="DKA991" s="290"/>
      <c r="DKB991" s="290"/>
      <c r="DKC991" s="290"/>
      <c r="DKD991" s="290"/>
      <c r="DKE991" s="290"/>
      <c r="DKF991" s="290"/>
      <c r="DKG991" s="290"/>
      <c r="DKH991" s="290"/>
      <c r="DKI991" s="290"/>
      <c r="DKJ991" s="290"/>
      <c r="DKK991" s="290"/>
      <c r="DKL991" s="290"/>
      <c r="DKM991" s="290"/>
      <c r="DKN991" s="290"/>
      <c r="DKO991" s="290"/>
      <c r="DKP991" s="290"/>
      <c r="DKQ991" s="290"/>
      <c r="DKR991" s="290"/>
      <c r="DKS991" s="290"/>
      <c r="DKT991" s="290"/>
      <c r="DKU991" s="290"/>
      <c r="DKV991" s="290"/>
      <c r="DKW991" s="290"/>
      <c r="DKX991" s="290"/>
      <c r="DKY991" s="290"/>
      <c r="DKZ991" s="290"/>
      <c r="DLA991" s="290"/>
      <c r="DLB991" s="290"/>
      <c r="DLC991" s="290"/>
      <c r="DLD991" s="290"/>
      <c r="DLE991" s="290"/>
      <c r="DLF991" s="290"/>
      <c r="DLG991" s="290"/>
      <c r="DLH991" s="290"/>
      <c r="DLI991" s="290"/>
      <c r="DLJ991" s="290"/>
      <c r="DLK991" s="290"/>
      <c r="DLL991" s="290"/>
      <c r="DLM991" s="290"/>
      <c r="DLN991" s="290"/>
      <c r="DLO991" s="290"/>
      <c r="DLP991" s="290"/>
      <c r="DLQ991" s="290"/>
      <c r="DLR991" s="290"/>
      <c r="DLS991" s="290"/>
      <c r="DLT991" s="290"/>
      <c r="DLU991" s="290"/>
      <c r="DLV991" s="290"/>
      <c r="DLW991" s="290"/>
      <c r="DLX991" s="290"/>
      <c r="DLY991" s="290"/>
      <c r="DLZ991" s="290"/>
      <c r="DMA991" s="290"/>
      <c r="DMB991" s="290"/>
      <c r="DMC991" s="290"/>
      <c r="DMD991" s="290"/>
      <c r="DME991" s="290"/>
      <c r="DMF991" s="290"/>
      <c r="DMG991" s="290"/>
      <c r="DMH991" s="290"/>
      <c r="DMI991" s="290"/>
      <c r="DMJ991" s="290"/>
      <c r="DMK991" s="290"/>
      <c r="DML991" s="290"/>
      <c r="DMM991" s="290"/>
      <c r="DMN991" s="290"/>
      <c r="DMO991" s="290"/>
      <c r="DMP991" s="290"/>
      <c r="DMQ991" s="290"/>
      <c r="DMR991" s="290"/>
      <c r="DMS991" s="290"/>
      <c r="DMT991" s="290"/>
      <c r="DMU991" s="290"/>
      <c r="DMV991" s="290"/>
      <c r="DMW991" s="290"/>
      <c r="DMX991" s="290"/>
      <c r="DMY991" s="290"/>
      <c r="DMZ991" s="290"/>
      <c r="DNA991" s="290"/>
      <c r="DNB991" s="290"/>
      <c r="DNC991" s="290"/>
      <c r="DND991" s="290"/>
      <c r="DNE991" s="290"/>
      <c r="DNF991" s="290"/>
      <c r="DNG991" s="290"/>
      <c r="DNH991" s="290"/>
      <c r="DNI991" s="290"/>
      <c r="DNJ991" s="290"/>
      <c r="DNK991" s="290"/>
      <c r="DNL991" s="290"/>
      <c r="DNM991" s="290"/>
      <c r="DNN991" s="290"/>
      <c r="DNO991" s="290"/>
      <c r="DNP991" s="290"/>
      <c r="DNQ991" s="290"/>
      <c r="DNR991" s="290"/>
      <c r="DNS991" s="290"/>
      <c r="DNT991" s="290"/>
      <c r="DNU991" s="290"/>
      <c r="DNV991" s="290"/>
      <c r="DNW991" s="290"/>
      <c r="DNX991" s="290"/>
      <c r="DNY991" s="290"/>
      <c r="DNZ991" s="290"/>
      <c r="DOA991" s="290"/>
      <c r="DOB991" s="290"/>
      <c r="DOC991" s="290"/>
      <c r="DOD991" s="290"/>
      <c r="DOE991" s="290"/>
      <c r="DOF991" s="290"/>
      <c r="DOG991" s="290"/>
      <c r="DOH991" s="290"/>
      <c r="DOI991" s="290"/>
      <c r="DOJ991" s="290"/>
      <c r="DOK991" s="290"/>
      <c r="DOL991" s="290"/>
      <c r="DOM991" s="290"/>
      <c r="DON991" s="290"/>
      <c r="DOO991" s="290"/>
      <c r="DOP991" s="290"/>
      <c r="DOQ991" s="290"/>
      <c r="DOR991" s="290"/>
      <c r="DOS991" s="290"/>
      <c r="DOT991" s="290"/>
      <c r="DOU991" s="290"/>
      <c r="DOV991" s="290"/>
      <c r="DOW991" s="290"/>
      <c r="DOX991" s="290"/>
      <c r="DOY991" s="290"/>
      <c r="DOZ991" s="290"/>
      <c r="DPA991" s="290"/>
      <c r="DPB991" s="290"/>
      <c r="DPC991" s="290"/>
      <c r="DPD991" s="290"/>
      <c r="DPE991" s="290"/>
      <c r="DPF991" s="290"/>
      <c r="DPG991" s="290"/>
      <c r="DPH991" s="290"/>
      <c r="DPI991" s="290"/>
      <c r="DPJ991" s="290"/>
      <c r="DPK991" s="290"/>
      <c r="DPL991" s="290"/>
      <c r="DPM991" s="290"/>
      <c r="DPN991" s="290"/>
      <c r="DPO991" s="290"/>
      <c r="DPP991" s="290"/>
      <c r="DPQ991" s="290"/>
      <c r="DPR991" s="290"/>
      <c r="DPS991" s="290"/>
      <c r="DPT991" s="290"/>
      <c r="DPU991" s="290"/>
      <c r="DPV991" s="290"/>
      <c r="DPW991" s="290"/>
      <c r="DPX991" s="290"/>
      <c r="DPY991" s="290"/>
      <c r="DPZ991" s="290"/>
      <c r="DQA991" s="290"/>
      <c r="DQB991" s="290"/>
      <c r="DQC991" s="290"/>
      <c r="DQD991" s="290"/>
      <c r="DQE991" s="290"/>
      <c r="DQF991" s="290"/>
      <c r="DQG991" s="290"/>
      <c r="DQH991" s="290"/>
      <c r="DQI991" s="290"/>
      <c r="DQJ991" s="290"/>
      <c r="DQK991" s="290"/>
      <c r="DQL991" s="290"/>
      <c r="DQM991" s="290"/>
      <c r="DQN991" s="290"/>
      <c r="DQO991" s="290"/>
      <c r="DQP991" s="290"/>
      <c r="DQQ991" s="290"/>
      <c r="DQR991" s="290"/>
      <c r="DQS991" s="290"/>
      <c r="DQT991" s="290"/>
      <c r="DQU991" s="290"/>
      <c r="DQV991" s="290"/>
      <c r="DQW991" s="290"/>
      <c r="DQX991" s="290"/>
      <c r="DQY991" s="290"/>
      <c r="DQZ991" s="290"/>
      <c r="DRA991" s="290"/>
      <c r="DRB991" s="290"/>
      <c r="DRC991" s="290"/>
      <c r="DRD991" s="290"/>
      <c r="DRE991" s="290"/>
      <c r="DRF991" s="290"/>
      <c r="DRG991" s="290"/>
      <c r="DRH991" s="290"/>
      <c r="DRI991" s="290"/>
      <c r="DRJ991" s="290"/>
      <c r="DRK991" s="290"/>
      <c r="DRL991" s="290"/>
      <c r="DRM991" s="290"/>
      <c r="DRN991" s="290"/>
      <c r="DRO991" s="290"/>
      <c r="DRP991" s="290"/>
      <c r="DRQ991" s="290"/>
      <c r="DRR991" s="290"/>
      <c r="DRS991" s="290"/>
      <c r="DRT991" s="290"/>
      <c r="DRU991" s="290"/>
      <c r="DRV991" s="290"/>
      <c r="DRW991" s="290"/>
      <c r="DRX991" s="290"/>
      <c r="DRY991" s="290"/>
      <c r="DRZ991" s="290"/>
      <c r="DSA991" s="290"/>
      <c r="DSB991" s="290"/>
      <c r="DSC991" s="290"/>
      <c r="DSD991" s="290"/>
      <c r="DSE991" s="290"/>
      <c r="DSF991" s="290"/>
      <c r="DSG991" s="290"/>
      <c r="DSH991" s="290"/>
      <c r="DSI991" s="290"/>
      <c r="DSJ991" s="290"/>
      <c r="DSK991" s="290"/>
      <c r="DSL991" s="290"/>
      <c r="DSM991" s="290"/>
      <c r="DSN991" s="290"/>
      <c r="DSO991" s="290"/>
      <c r="DSP991" s="290"/>
      <c r="DSQ991" s="290"/>
      <c r="DSR991" s="290"/>
      <c r="DSS991" s="290"/>
      <c r="DST991" s="290"/>
      <c r="DSU991" s="290"/>
      <c r="DSV991" s="290"/>
      <c r="DSW991" s="290"/>
      <c r="DSX991" s="290"/>
      <c r="DSY991" s="290"/>
      <c r="DSZ991" s="290"/>
      <c r="DTA991" s="290"/>
      <c r="DTB991" s="290"/>
      <c r="DTC991" s="290"/>
      <c r="DTD991" s="290"/>
      <c r="DTE991" s="290"/>
      <c r="DTF991" s="290"/>
      <c r="DTG991" s="290"/>
      <c r="DTH991" s="290"/>
      <c r="DTI991" s="290"/>
      <c r="DTJ991" s="290"/>
      <c r="DTK991" s="290"/>
      <c r="DTL991" s="290"/>
      <c r="DTM991" s="290"/>
      <c r="DTN991" s="290"/>
      <c r="DTO991" s="290"/>
      <c r="DTP991" s="290"/>
      <c r="DTQ991" s="290"/>
      <c r="DTR991" s="290"/>
      <c r="DTS991" s="290"/>
      <c r="DTT991" s="290"/>
      <c r="DTU991" s="290"/>
      <c r="DTV991" s="290"/>
      <c r="DTW991" s="290"/>
      <c r="DTX991" s="290"/>
      <c r="DTY991" s="290"/>
      <c r="DTZ991" s="290"/>
      <c r="DUA991" s="290"/>
      <c r="DUB991" s="290"/>
      <c r="DUC991" s="290"/>
      <c r="DUD991" s="290"/>
      <c r="DUE991" s="290"/>
      <c r="DUF991" s="290"/>
      <c r="DUG991" s="290"/>
      <c r="DUH991" s="290"/>
      <c r="DUI991" s="290"/>
      <c r="DUJ991" s="290"/>
      <c r="DUK991" s="290"/>
      <c r="DUL991" s="290"/>
      <c r="DUM991" s="290"/>
      <c r="DUN991" s="290"/>
      <c r="DUO991" s="290"/>
      <c r="DUP991" s="290"/>
      <c r="DUQ991" s="290"/>
      <c r="DUR991" s="290"/>
      <c r="DUS991" s="290"/>
      <c r="DUT991" s="290"/>
      <c r="DUU991" s="290"/>
      <c r="DUV991" s="290"/>
      <c r="DUW991" s="290"/>
      <c r="DUX991" s="290"/>
      <c r="DUY991" s="290"/>
      <c r="DUZ991" s="290"/>
      <c r="DVA991" s="290"/>
      <c r="DVB991" s="290"/>
      <c r="DVC991" s="290"/>
      <c r="DVD991" s="290"/>
      <c r="DVE991" s="290"/>
      <c r="DVF991" s="290"/>
      <c r="DVG991" s="290"/>
      <c r="DVH991" s="290"/>
      <c r="DVI991" s="290"/>
      <c r="DVJ991" s="290"/>
      <c r="DVK991" s="290"/>
      <c r="DVL991" s="290"/>
      <c r="DVM991" s="290"/>
      <c r="DVN991" s="290"/>
      <c r="DVO991" s="290"/>
      <c r="DVP991" s="290"/>
      <c r="DVQ991" s="290"/>
      <c r="DVR991" s="290"/>
      <c r="DVS991" s="290"/>
      <c r="DVT991" s="290"/>
      <c r="DVU991" s="290"/>
      <c r="DVV991" s="290"/>
      <c r="DVW991" s="290"/>
      <c r="DVX991" s="290"/>
      <c r="DVY991" s="290"/>
      <c r="DVZ991" s="290"/>
      <c r="DWA991" s="290"/>
      <c r="DWB991" s="290"/>
      <c r="DWC991" s="290"/>
      <c r="DWD991" s="290"/>
      <c r="DWE991" s="290"/>
      <c r="DWF991" s="290"/>
      <c r="DWG991" s="290"/>
      <c r="DWH991" s="290"/>
      <c r="DWI991" s="290"/>
      <c r="DWJ991" s="290"/>
      <c r="DWK991" s="290"/>
      <c r="DWL991" s="290"/>
      <c r="DWM991" s="290"/>
      <c r="DWN991" s="290"/>
      <c r="DWO991" s="290"/>
      <c r="DWP991" s="290"/>
      <c r="DWQ991" s="290"/>
      <c r="DWR991" s="290"/>
      <c r="DWS991" s="290"/>
      <c r="DWT991" s="290"/>
      <c r="DWU991" s="290"/>
      <c r="DWV991" s="290"/>
      <c r="DWW991" s="290"/>
      <c r="DWX991" s="290"/>
      <c r="DWY991" s="290"/>
      <c r="DWZ991" s="290"/>
      <c r="DXA991" s="290"/>
      <c r="DXB991" s="290"/>
      <c r="DXC991" s="290"/>
      <c r="DXD991" s="290"/>
      <c r="DXE991" s="290"/>
      <c r="DXF991" s="290"/>
      <c r="DXG991" s="290"/>
      <c r="DXH991" s="290"/>
      <c r="DXI991" s="290"/>
      <c r="DXJ991" s="290"/>
      <c r="DXK991" s="290"/>
      <c r="DXL991" s="290"/>
      <c r="DXM991" s="290"/>
      <c r="DXN991" s="290"/>
      <c r="DXO991" s="290"/>
      <c r="DXP991" s="290"/>
      <c r="DXQ991" s="290"/>
      <c r="DXR991" s="290"/>
      <c r="DXS991" s="290"/>
      <c r="DXT991" s="290"/>
      <c r="DXU991" s="290"/>
      <c r="DXV991" s="290"/>
      <c r="DXW991" s="290"/>
      <c r="DXX991" s="290"/>
      <c r="DXY991" s="290"/>
      <c r="DXZ991" s="290"/>
      <c r="DYA991" s="290"/>
      <c r="DYB991" s="290"/>
      <c r="DYC991" s="290"/>
      <c r="DYD991" s="290"/>
      <c r="DYE991" s="290"/>
      <c r="DYF991" s="290"/>
      <c r="DYG991" s="290"/>
      <c r="DYH991" s="290"/>
      <c r="DYI991" s="290"/>
      <c r="DYJ991" s="290"/>
      <c r="DYK991" s="290"/>
      <c r="DYL991" s="290"/>
      <c r="DYM991" s="290"/>
      <c r="DYN991" s="290"/>
      <c r="DYO991" s="290"/>
      <c r="DYP991" s="290"/>
      <c r="DYQ991" s="290"/>
      <c r="DYR991" s="290"/>
      <c r="DYS991" s="290"/>
      <c r="DYT991" s="290"/>
      <c r="DYU991" s="290"/>
      <c r="DYV991" s="290"/>
      <c r="DYW991" s="290"/>
      <c r="DYX991" s="290"/>
      <c r="DYY991" s="290"/>
      <c r="DYZ991" s="290"/>
      <c r="DZA991" s="290"/>
      <c r="DZB991" s="290"/>
      <c r="DZC991" s="290"/>
      <c r="DZD991" s="290"/>
      <c r="DZE991" s="290"/>
      <c r="DZF991" s="290"/>
      <c r="DZG991" s="290"/>
      <c r="DZH991" s="290"/>
      <c r="DZI991" s="290"/>
      <c r="DZJ991" s="290"/>
      <c r="DZK991" s="290"/>
      <c r="DZL991" s="290"/>
      <c r="DZM991" s="290"/>
      <c r="DZN991" s="290"/>
      <c r="DZO991" s="290"/>
      <c r="DZP991" s="290"/>
      <c r="DZQ991" s="290"/>
      <c r="DZR991" s="290"/>
      <c r="DZS991" s="290"/>
      <c r="DZT991" s="290"/>
      <c r="DZU991" s="290"/>
      <c r="DZV991" s="290"/>
      <c r="DZW991" s="290"/>
      <c r="DZX991" s="290"/>
      <c r="DZY991" s="290"/>
      <c r="DZZ991" s="290"/>
      <c r="EAA991" s="290"/>
      <c r="EAB991" s="290"/>
      <c r="EAC991" s="290"/>
      <c r="EAD991" s="290"/>
      <c r="EAE991" s="290"/>
      <c r="EAF991" s="290"/>
      <c r="EAG991" s="290"/>
      <c r="EAH991" s="290"/>
      <c r="EAI991" s="290"/>
      <c r="EAJ991" s="290"/>
      <c r="EAK991" s="290"/>
      <c r="EAL991" s="290"/>
      <c r="EAM991" s="290"/>
      <c r="EAN991" s="290"/>
      <c r="EAO991" s="290"/>
      <c r="EAP991" s="290"/>
      <c r="EAQ991" s="290"/>
      <c r="EAR991" s="290"/>
      <c r="EAS991" s="290"/>
      <c r="EAT991" s="290"/>
      <c r="EAU991" s="290"/>
      <c r="EAV991" s="290"/>
      <c r="EAW991" s="290"/>
      <c r="EAX991" s="290"/>
      <c r="EAY991" s="290"/>
      <c r="EAZ991" s="290"/>
      <c r="EBA991" s="290"/>
      <c r="EBB991" s="290"/>
      <c r="EBC991" s="290"/>
      <c r="EBD991" s="290"/>
      <c r="EBE991" s="290"/>
      <c r="EBF991" s="290"/>
      <c r="EBG991" s="290"/>
      <c r="EBH991" s="290"/>
      <c r="EBI991" s="290"/>
      <c r="EBJ991" s="290"/>
      <c r="EBK991" s="290"/>
      <c r="EBL991" s="290"/>
      <c r="EBM991" s="290"/>
      <c r="EBN991" s="290"/>
      <c r="EBO991" s="290"/>
      <c r="EBP991" s="290"/>
      <c r="EBQ991" s="290"/>
      <c r="EBR991" s="290"/>
      <c r="EBS991" s="290"/>
      <c r="EBT991" s="290"/>
      <c r="EBU991" s="290"/>
      <c r="EBV991" s="290"/>
      <c r="EBW991" s="290"/>
      <c r="EBX991" s="290"/>
      <c r="EBY991" s="290"/>
      <c r="EBZ991" s="290"/>
      <c r="ECA991" s="290"/>
      <c r="ECB991" s="290"/>
      <c r="ECC991" s="290"/>
      <c r="ECD991" s="290"/>
      <c r="ECE991" s="290"/>
      <c r="ECF991" s="290"/>
      <c r="ECG991" s="290"/>
      <c r="ECH991" s="290"/>
      <c r="ECI991" s="290"/>
      <c r="ECJ991" s="290"/>
      <c r="ECK991" s="290"/>
      <c r="ECL991" s="290"/>
      <c r="ECM991" s="290"/>
      <c r="ECN991" s="290"/>
      <c r="ECO991" s="290"/>
      <c r="ECP991" s="290"/>
      <c r="ECQ991" s="290"/>
      <c r="ECR991" s="290"/>
      <c r="ECS991" s="290"/>
      <c r="ECT991" s="290"/>
      <c r="ECU991" s="290"/>
      <c r="ECV991" s="290"/>
      <c r="ECW991" s="290"/>
      <c r="ECX991" s="290"/>
      <c r="ECY991" s="290"/>
      <c r="ECZ991" s="290"/>
      <c r="EDA991" s="290"/>
      <c r="EDB991" s="290"/>
      <c r="EDC991" s="290"/>
      <c r="EDD991" s="290"/>
      <c r="EDE991" s="290"/>
      <c r="EDF991" s="290"/>
      <c r="EDG991" s="290"/>
      <c r="EDH991" s="290"/>
      <c r="EDI991" s="290"/>
      <c r="EDJ991" s="290"/>
      <c r="EDK991" s="290"/>
      <c r="EDL991" s="290"/>
      <c r="EDM991" s="290"/>
      <c r="EDN991" s="290"/>
      <c r="EDO991" s="290"/>
      <c r="EDP991" s="290"/>
      <c r="EDQ991" s="290"/>
      <c r="EDR991" s="290"/>
      <c r="EDS991" s="290"/>
      <c r="EDT991" s="290"/>
      <c r="EDU991" s="290"/>
      <c r="EDV991" s="290"/>
      <c r="EDW991" s="290"/>
      <c r="EDX991" s="290"/>
      <c r="EDY991" s="290"/>
      <c r="EDZ991" s="290"/>
      <c r="EEA991" s="290"/>
      <c r="EEB991" s="290"/>
      <c r="EEC991" s="290"/>
      <c r="EED991" s="290"/>
      <c r="EEE991" s="290"/>
      <c r="EEF991" s="290"/>
      <c r="EEG991" s="290"/>
      <c r="EEH991" s="290"/>
      <c r="EEI991" s="290"/>
      <c r="EEJ991" s="290"/>
      <c r="EEK991" s="290"/>
      <c r="EEL991" s="290"/>
      <c r="EEM991" s="290"/>
      <c r="EEN991" s="290"/>
      <c r="EEO991" s="290"/>
      <c r="EEP991" s="290"/>
      <c r="EEQ991" s="290"/>
      <c r="EER991" s="290"/>
      <c r="EES991" s="290"/>
      <c r="EET991" s="290"/>
      <c r="EEU991" s="290"/>
      <c r="EEV991" s="290"/>
      <c r="EEW991" s="290"/>
      <c r="EEX991" s="290"/>
      <c r="EEY991" s="290"/>
      <c r="EEZ991" s="290"/>
      <c r="EFA991" s="290"/>
      <c r="EFB991" s="290"/>
      <c r="EFC991" s="290"/>
      <c r="EFD991" s="290"/>
      <c r="EFE991" s="290"/>
      <c r="EFF991" s="290"/>
      <c r="EFG991" s="290"/>
      <c r="EFH991" s="290"/>
      <c r="EFI991" s="290"/>
      <c r="EFJ991" s="290"/>
      <c r="EFK991" s="290"/>
      <c r="EFL991" s="290"/>
      <c r="EFM991" s="290"/>
      <c r="EFN991" s="290"/>
      <c r="EFO991" s="290"/>
      <c r="EFP991" s="290"/>
      <c r="EFQ991" s="290"/>
      <c r="EFR991" s="290"/>
      <c r="EFS991" s="290"/>
      <c r="EFT991" s="290"/>
      <c r="EFU991" s="290"/>
      <c r="EFV991" s="290"/>
      <c r="EFW991" s="290"/>
      <c r="EFX991" s="290"/>
      <c r="EFY991" s="290"/>
      <c r="EFZ991" s="290"/>
      <c r="EGA991" s="290"/>
      <c r="EGB991" s="290"/>
      <c r="EGC991" s="290"/>
      <c r="EGD991" s="290"/>
      <c r="EGE991" s="290"/>
      <c r="EGF991" s="290"/>
      <c r="EGG991" s="290"/>
      <c r="EGH991" s="290"/>
      <c r="EGI991" s="290"/>
      <c r="EGJ991" s="290"/>
      <c r="EGK991" s="290"/>
      <c r="EGL991" s="290"/>
      <c r="EGM991" s="290"/>
      <c r="EGN991" s="290"/>
      <c r="EGO991" s="290"/>
      <c r="EGP991" s="290"/>
      <c r="EGQ991" s="290"/>
      <c r="EGR991" s="290"/>
      <c r="EGS991" s="290"/>
      <c r="EGT991" s="290"/>
      <c r="EGU991" s="290"/>
      <c r="EGV991" s="290"/>
      <c r="EGW991" s="290"/>
      <c r="EGX991" s="290"/>
      <c r="EGY991" s="290"/>
      <c r="EGZ991" s="290"/>
      <c r="EHA991" s="290"/>
      <c r="EHB991" s="290"/>
      <c r="EHC991" s="290"/>
      <c r="EHD991" s="290"/>
      <c r="EHE991" s="290"/>
      <c r="EHF991" s="290"/>
      <c r="EHG991" s="290"/>
      <c r="EHH991" s="290"/>
      <c r="EHI991" s="290"/>
      <c r="EHJ991" s="290"/>
      <c r="EHK991" s="290"/>
      <c r="EHL991" s="290"/>
      <c r="EHM991" s="290"/>
      <c r="EHN991" s="290"/>
      <c r="EHO991" s="290"/>
      <c r="EHP991" s="290"/>
      <c r="EHQ991" s="290"/>
      <c r="EHR991" s="290"/>
      <c r="EHS991" s="290"/>
      <c r="EHT991" s="290"/>
      <c r="EHU991" s="290"/>
      <c r="EHV991" s="290"/>
      <c r="EHW991" s="290"/>
      <c r="EHX991" s="290"/>
      <c r="EHY991" s="290"/>
      <c r="EHZ991" s="290"/>
      <c r="EIA991" s="290"/>
      <c r="EIB991" s="290"/>
      <c r="EIC991" s="290"/>
      <c r="EID991" s="290"/>
      <c r="EIE991" s="290"/>
      <c r="EIF991" s="290"/>
      <c r="EIG991" s="290"/>
      <c r="EIH991" s="290"/>
      <c r="EII991" s="290"/>
      <c r="EIJ991" s="290"/>
      <c r="EIK991" s="290"/>
      <c r="EIL991" s="290"/>
      <c r="EIM991" s="290"/>
      <c r="EIN991" s="290"/>
      <c r="EIO991" s="290"/>
      <c r="EIP991" s="290"/>
      <c r="EIQ991" s="290"/>
      <c r="EIR991" s="290"/>
      <c r="EIS991" s="290"/>
      <c r="EIT991" s="290"/>
      <c r="EIU991" s="290"/>
      <c r="EIV991" s="290"/>
      <c r="EIW991" s="290"/>
      <c r="EIX991" s="290"/>
      <c r="EIY991" s="290"/>
      <c r="EIZ991" s="290"/>
      <c r="EJA991" s="290"/>
      <c r="EJB991" s="290"/>
      <c r="EJC991" s="290"/>
      <c r="EJD991" s="290"/>
      <c r="EJE991" s="290"/>
      <c r="EJF991" s="290"/>
      <c r="EJG991" s="290"/>
      <c r="EJH991" s="290"/>
      <c r="EJI991" s="290"/>
      <c r="EJJ991" s="290"/>
      <c r="EJK991" s="290"/>
      <c r="EJL991" s="290"/>
      <c r="EJM991" s="290"/>
      <c r="EJN991" s="290"/>
      <c r="EJO991" s="290"/>
      <c r="EJP991" s="290"/>
      <c r="EJQ991" s="290"/>
      <c r="EJR991" s="290"/>
      <c r="EJS991" s="290"/>
      <c r="EJT991" s="290"/>
      <c r="EJU991" s="290"/>
      <c r="EJV991" s="290"/>
      <c r="EJW991" s="290"/>
      <c r="EJX991" s="290"/>
      <c r="EJY991" s="290"/>
      <c r="EJZ991" s="290"/>
      <c r="EKA991" s="290"/>
      <c r="EKB991" s="290"/>
      <c r="EKC991" s="290"/>
      <c r="EKD991" s="290"/>
      <c r="EKE991" s="290"/>
      <c r="EKF991" s="290"/>
      <c r="EKG991" s="290"/>
      <c r="EKH991" s="290"/>
      <c r="EKI991" s="290"/>
      <c r="EKJ991" s="290"/>
      <c r="EKK991" s="290"/>
      <c r="EKL991" s="290"/>
      <c r="EKM991" s="290"/>
      <c r="EKN991" s="290"/>
      <c r="EKO991" s="290"/>
      <c r="EKP991" s="290"/>
      <c r="EKQ991" s="290"/>
      <c r="EKR991" s="290"/>
      <c r="EKS991" s="290"/>
      <c r="EKT991" s="290"/>
      <c r="EKU991" s="290"/>
      <c r="EKV991" s="290"/>
      <c r="EKW991" s="290"/>
      <c r="EKX991" s="290"/>
      <c r="EKY991" s="290"/>
      <c r="EKZ991" s="290"/>
      <c r="ELA991" s="290"/>
      <c r="ELB991" s="290"/>
      <c r="ELC991" s="290"/>
      <c r="ELD991" s="290"/>
      <c r="ELE991" s="290"/>
      <c r="ELF991" s="290"/>
      <c r="ELG991" s="290"/>
      <c r="ELH991" s="290"/>
      <c r="ELI991" s="290"/>
      <c r="ELJ991" s="290"/>
      <c r="ELK991" s="290"/>
      <c r="ELL991" s="290"/>
      <c r="ELM991" s="290"/>
      <c r="ELN991" s="290"/>
      <c r="ELO991" s="290"/>
      <c r="ELP991" s="290"/>
      <c r="ELQ991" s="290"/>
      <c r="ELR991" s="290"/>
      <c r="ELS991" s="290"/>
      <c r="ELT991" s="290"/>
      <c r="ELU991" s="290"/>
      <c r="ELV991" s="290"/>
      <c r="ELW991" s="290"/>
      <c r="ELX991" s="290"/>
      <c r="ELY991" s="290"/>
      <c r="ELZ991" s="290"/>
      <c r="EMA991" s="290"/>
      <c r="EMB991" s="290"/>
      <c r="EMC991" s="290"/>
      <c r="EMD991" s="290"/>
      <c r="EME991" s="290"/>
      <c r="EMF991" s="290"/>
      <c r="EMG991" s="290"/>
      <c r="EMH991" s="290"/>
      <c r="EMI991" s="290"/>
      <c r="EMJ991" s="290"/>
      <c r="EMK991" s="290"/>
      <c r="EML991" s="290"/>
      <c r="EMM991" s="290"/>
      <c r="EMN991" s="290"/>
      <c r="EMO991" s="290"/>
      <c r="EMP991" s="290"/>
      <c r="EMQ991" s="290"/>
      <c r="EMR991" s="290"/>
      <c r="EMS991" s="290"/>
      <c r="EMT991" s="290"/>
      <c r="EMU991" s="290"/>
      <c r="EMV991" s="290"/>
      <c r="EMW991" s="290"/>
      <c r="EMX991" s="290"/>
      <c r="EMY991" s="290"/>
      <c r="EMZ991" s="290"/>
      <c r="ENA991" s="290"/>
      <c r="ENB991" s="290"/>
      <c r="ENC991" s="290"/>
      <c r="END991" s="290"/>
      <c r="ENE991" s="290"/>
      <c r="ENF991" s="290"/>
      <c r="ENG991" s="290"/>
      <c r="ENH991" s="290"/>
      <c r="ENI991" s="290"/>
      <c r="ENJ991" s="290"/>
      <c r="ENK991" s="290"/>
      <c r="ENL991" s="290"/>
      <c r="ENM991" s="290"/>
      <c r="ENN991" s="290"/>
      <c r="ENO991" s="290"/>
      <c r="ENP991" s="290"/>
      <c r="ENQ991" s="290"/>
      <c r="ENR991" s="290"/>
      <c r="ENS991" s="290"/>
      <c r="ENT991" s="290"/>
      <c r="ENU991" s="290"/>
      <c r="ENV991" s="290"/>
      <c r="ENW991" s="290"/>
      <c r="ENX991" s="290"/>
      <c r="ENY991" s="290"/>
      <c r="ENZ991" s="290"/>
      <c r="EOA991" s="290"/>
      <c r="EOB991" s="290"/>
      <c r="EOC991" s="290"/>
      <c r="EOD991" s="290"/>
      <c r="EOE991" s="290"/>
      <c r="EOF991" s="290"/>
      <c r="EOG991" s="290"/>
      <c r="EOH991" s="290"/>
      <c r="EOI991" s="290"/>
      <c r="EOJ991" s="290"/>
      <c r="EOK991" s="290"/>
      <c r="EOL991" s="290"/>
      <c r="EOM991" s="290"/>
      <c r="EON991" s="290"/>
      <c r="EOO991" s="290"/>
      <c r="EOP991" s="290"/>
      <c r="EOQ991" s="290"/>
      <c r="EOR991" s="290"/>
      <c r="EOS991" s="290"/>
      <c r="EOT991" s="290"/>
      <c r="EOU991" s="290"/>
      <c r="EOV991" s="290"/>
      <c r="EOW991" s="290"/>
      <c r="EOX991" s="290"/>
      <c r="EOY991" s="290"/>
      <c r="EOZ991" s="290"/>
      <c r="EPA991" s="290"/>
      <c r="EPB991" s="290"/>
      <c r="EPC991" s="290"/>
      <c r="EPD991" s="290"/>
      <c r="EPE991" s="290"/>
      <c r="EPF991" s="290"/>
      <c r="EPG991" s="290"/>
      <c r="EPH991" s="290"/>
      <c r="EPI991" s="290"/>
      <c r="EPJ991" s="290"/>
      <c r="EPK991" s="290"/>
      <c r="EPL991" s="290"/>
      <c r="EPM991" s="290"/>
      <c r="EPN991" s="290"/>
      <c r="EPO991" s="290"/>
      <c r="EPP991" s="290"/>
      <c r="EPQ991" s="290"/>
      <c r="EPR991" s="290"/>
      <c r="EPS991" s="290"/>
      <c r="EPT991" s="290"/>
      <c r="EPU991" s="290"/>
      <c r="EPV991" s="290"/>
      <c r="EPW991" s="290"/>
      <c r="EPX991" s="290"/>
      <c r="EPY991" s="290"/>
      <c r="EPZ991" s="290"/>
      <c r="EQA991" s="290"/>
      <c r="EQB991" s="290"/>
      <c r="EQC991" s="290"/>
      <c r="EQD991" s="290"/>
      <c r="EQE991" s="290"/>
      <c r="EQF991" s="290"/>
      <c r="EQG991" s="290"/>
      <c r="EQH991" s="290"/>
      <c r="EQI991" s="290"/>
      <c r="EQJ991" s="290"/>
      <c r="EQK991" s="290"/>
      <c r="EQL991" s="290"/>
      <c r="EQM991" s="290"/>
      <c r="EQN991" s="290"/>
      <c r="EQO991" s="290"/>
      <c r="EQP991" s="290"/>
      <c r="EQQ991" s="290"/>
      <c r="EQR991" s="290"/>
      <c r="EQS991" s="290"/>
      <c r="EQT991" s="290"/>
      <c r="EQU991" s="290"/>
      <c r="EQV991" s="290"/>
      <c r="EQW991" s="290"/>
      <c r="EQX991" s="290"/>
      <c r="EQY991" s="290"/>
      <c r="EQZ991" s="290"/>
      <c r="ERA991" s="290"/>
      <c r="ERB991" s="290"/>
      <c r="ERC991" s="290"/>
      <c r="ERD991" s="290"/>
      <c r="ERE991" s="290"/>
      <c r="ERF991" s="290"/>
      <c r="ERG991" s="290"/>
      <c r="ERH991" s="290"/>
      <c r="ERI991" s="290"/>
      <c r="ERJ991" s="290"/>
      <c r="ERK991" s="290"/>
      <c r="ERL991" s="290"/>
      <c r="ERM991" s="290"/>
      <c r="ERN991" s="290"/>
      <c r="ERO991" s="290"/>
      <c r="ERP991" s="290"/>
      <c r="ERQ991" s="290"/>
      <c r="ERR991" s="290"/>
      <c r="ERS991" s="290"/>
      <c r="ERT991" s="290"/>
      <c r="ERU991" s="290"/>
      <c r="ERV991" s="290"/>
      <c r="ERW991" s="290"/>
      <c r="ERX991" s="290"/>
      <c r="ERY991" s="290"/>
      <c r="ERZ991" s="290"/>
      <c r="ESA991" s="290"/>
      <c r="ESB991" s="290"/>
      <c r="ESC991" s="290"/>
      <c r="ESD991" s="290"/>
      <c r="ESE991" s="290"/>
      <c r="ESF991" s="290"/>
      <c r="ESG991" s="290"/>
      <c r="ESH991" s="290"/>
      <c r="ESI991" s="290"/>
      <c r="ESJ991" s="290"/>
      <c r="ESK991" s="290"/>
      <c r="ESL991" s="290"/>
      <c r="ESM991" s="290"/>
      <c r="ESN991" s="290"/>
      <c r="ESO991" s="290"/>
      <c r="ESP991" s="290"/>
      <c r="ESQ991" s="290"/>
      <c r="ESR991" s="290"/>
      <c r="ESS991" s="290"/>
      <c r="EST991" s="290"/>
      <c r="ESU991" s="290"/>
      <c r="ESV991" s="290"/>
      <c r="ESW991" s="290"/>
      <c r="ESX991" s="290"/>
      <c r="ESY991" s="290"/>
      <c r="ESZ991" s="290"/>
      <c r="ETA991" s="290"/>
      <c r="ETB991" s="290"/>
      <c r="ETC991" s="290"/>
      <c r="ETD991" s="290"/>
      <c r="ETE991" s="290"/>
      <c r="ETF991" s="290"/>
      <c r="ETG991" s="290"/>
      <c r="ETH991" s="290"/>
      <c r="ETI991" s="290"/>
      <c r="ETJ991" s="290"/>
      <c r="ETK991" s="290"/>
      <c r="ETL991" s="290"/>
      <c r="ETM991" s="290"/>
      <c r="ETN991" s="290"/>
      <c r="ETO991" s="290"/>
      <c r="ETP991" s="290"/>
      <c r="ETQ991" s="290"/>
      <c r="ETR991" s="290"/>
      <c r="ETS991" s="290"/>
      <c r="ETT991" s="290"/>
      <c r="ETU991" s="290"/>
      <c r="ETV991" s="290"/>
      <c r="ETW991" s="290"/>
      <c r="ETX991" s="290"/>
      <c r="ETY991" s="290"/>
      <c r="ETZ991" s="290"/>
      <c r="EUA991" s="290"/>
      <c r="EUB991" s="290"/>
      <c r="EUC991" s="290"/>
      <c r="EUD991" s="290"/>
      <c r="EUE991" s="290"/>
      <c r="EUF991" s="290"/>
      <c r="EUG991" s="290"/>
      <c r="EUH991" s="290"/>
      <c r="EUI991" s="290"/>
      <c r="EUJ991" s="290"/>
      <c r="EUK991" s="290"/>
      <c r="EUL991" s="290"/>
      <c r="EUM991" s="290"/>
      <c r="EUN991" s="290"/>
      <c r="EUO991" s="290"/>
      <c r="EUP991" s="290"/>
      <c r="EUQ991" s="290"/>
      <c r="EUR991" s="290"/>
      <c r="EUS991" s="290"/>
      <c r="EUT991" s="290"/>
      <c r="EUU991" s="290"/>
      <c r="EUV991" s="290"/>
      <c r="EUW991" s="290"/>
      <c r="EUX991" s="290"/>
      <c r="EUY991" s="290"/>
      <c r="EUZ991" s="290"/>
      <c r="EVA991" s="290"/>
      <c r="EVB991" s="290"/>
      <c r="EVC991" s="290"/>
      <c r="EVD991" s="290"/>
      <c r="EVE991" s="290"/>
      <c r="EVF991" s="290"/>
      <c r="EVG991" s="290"/>
      <c r="EVH991" s="290"/>
      <c r="EVI991" s="290"/>
      <c r="EVJ991" s="290"/>
      <c r="EVK991" s="290"/>
      <c r="EVL991" s="290"/>
      <c r="EVM991" s="290"/>
      <c r="EVN991" s="290"/>
      <c r="EVO991" s="290"/>
      <c r="EVP991" s="290"/>
      <c r="EVQ991" s="290"/>
      <c r="EVR991" s="290"/>
      <c r="EVS991" s="290"/>
      <c r="EVT991" s="290"/>
      <c r="EVU991" s="290"/>
      <c r="EVV991" s="290"/>
      <c r="EVW991" s="290"/>
      <c r="EVX991" s="290"/>
      <c r="EVY991" s="290"/>
      <c r="EVZ991" s="290"/>
      <c r="EWA991" s="290"/>
      <c r="EWB991" s="290"/>
      <c r="EWC991" s="290"/>
      <c r="EWD991" s="290"/>
      <c r="EWE991" s="290"/>
      <c r="EWF991" s="290"/>
      <c r="EWG991" s="290"/>
      <c r="EWH991" s="290"/>
      <c r="EWI991" s="290"/>
      <c r="EWJ991" s="290"/>
      <c r="EWK991" s="290"/>
      <c r="EWL991" s="290"/>
      <c r="EWM991" s="290"/>
      <c r="EWN991" s="290"/>
      <c r="EWO991" s="290"/>
      <c r="EWP991" s="290"/>
      <c r="EWQ991" s="290"/>
      <c r="EWR991" s="290"/>
      <c r="EWS991" s="290"/>
      <c r="EWT991" s="290"/>
      <c r="EWU991" s="290"/>
      <c r="EWV991" s="290"/>
      <c r="EWW991" s="290"/>
      <c r="EWX991" s="290"/>
      <c r="EWY991" s="290"/>
      <c r="EWZ991" s="290"/>
      <c r="EXA991" s="290"/>
      <c r="EXB991" s="290"/>
      <c r="EXC991" s="290"/>
      <c r="EXD991" s="290"/>
      <c r="EXE991" s="290"/>
      <c r="EXF991" s="290"/>
      <c r="EXG991" s="290"/>
      <c r="EXH991" s="290"/>
      <c r="EXI991" s="290"/>
      <c r="EXJ991" s="290"/>
      <c r="EXK991" s="290"/>
      <c r="EXL991" s="290"/>
      <c r="EXM991" s="290"/>
      <c r="EXN991" s="290"/>
      <c r="EXO991" s="290"/>
      <c r="EXP991" s="290"/>
      <c r="EXQ991" s="290"/>
      <c r="EXR991" s="290"/>
      <c r="EXS991" s="290"/>
      <c r="EXT991" s="290"/>
      <c r="EXU991" s="290"/>
      <c r="EXV991" s="290"/>
      <c r="EXW991" s="290"/>
      <c r="EXX991" s="290"/>
      <c r="EXY991" s="290"/>
      <c r="EXZ991" s="290"/>
      <c r="EYA991" s="290"/>
      <c r="EYB991" s="290"/>
      <c r="EYC991" s="290"/>
      <c r="EYD991" s="290"/>
      <c r="EYE991" s="290"/>
      <c r="EYF991" s="290"/>
      <c r="EYG991" s="290"/>
      <c r="EYH991" s="290"/>
      <c r="EYI991" s="290"/>
      <c r="EYJ991" s="290"/>
      <c r="EYK991" s="290"/>
      <c r="EYL991" s="290"/>
      <c r="EYM991" s="290"/>
      <c r="EYN991" s="290"/>
      <c r="EYO991" s="290"/>
      <c r="EYP991" s="290"/>
      <c r="EYQ991" s="290"/>
      <c r="EYR991" s="290"/>
      <c r="EYS991" s="290"/>
      <c r="EYT991" s="290"/>
      <c r="EYU991" s="290"/>
      <c r="EYV991" s="290"/>
      <c r="EYW991" s="290"/>
      <c r="EYX991" s="290"/>
      <c r="EYY991" s="290"/>
      <c r="EYZ991" s="290"/>
      <c r="EZA991" s="290"/>
      <c r="EZB991" s="290"/>
      <c r="EZC991" s="290"/>
      <c r="EZD991" s="290"/>
      <c r="EZE991" s="290"/>
      <c r="EZF991" s="290"/>
      <c r="EZG991" s="290"/>
      <c r="EZH991" s="290"/>
      <c r="EZI991" s="290"/>
      <c r="EZJ991" s="290"/>
      <c r="EZK991" s="290"/>
      <c r="EZL991" s="290"/>
      <c r="EZM991" s="290"/>
      <c r="EZN991" s="290"/>
      <c r="EZO991" s="290"/>
      <c r="EZP991" s="290"/>
      <c r="EZQ991" s="290"/>
      <c r="EZR991" s="290"/>
      <c r="EZS991" s="290"/>
      <c r="EZT991" s="290"/>
      <c r="EZU991" s="290"/>
      <c r="EZV991" s="290"/>
      <c r="EZW991" s="290"/>
      <c r="EZX991" s="290"/>
      <c r="EZY991" s="290"/>
      <c r="EZZ991" s="290"/>
      <c r="FAA991" s="290"/>
      <c r="FAB991" s="290"/>
      <c r="FAC991" s="290"/>
      <c r="FAD991" s="290"/>
      <c r="FAE991" s="290"/>
      <c r="FAF991" s="290"/>
      <c r="FAG991" s="290"/>
      <c r="FAH991" s="290"/>
      <c r="FAI991" s="290"/>
      <c r="FAJ991" s="290"/>
      <c r="FAK991" s="290"/>
      <c r="FAL991" s="290"/>
      <c r="FAM991" s="290"/>
      <c r="FAN991" s="290"/>
      <c r="FAO991" s="290"/>
      <c r="FAP991" s="290"/>
      <c r="FAQ991" s="290"/>
      <c r="FAR991" s="290"/>
      <c r="FAS991" s="290"/>
      <c r="FAT991" s="290"/>
      <c r="FAU991" s="290"/>
      <c r="FAV991" s="290"/>
      <c r="FAW991" s="290"/>
      <c r="FAX991" s="290"/>
      <c r="FAY991" s="290"/>
      <c r="FAZ991" s="290"/>
      <c r="FBA991" s="290"/>
      <c r="FBB991" s="290"/>
      <c r="FBC991" s="290"/>
      <c r="FBD991" s="290"/>
      <c r="FBE991" s="290"/>
      <c r="FBF991" s="290"/>
      <c r="FBG991" s="290"/>
      <c r="FBH991" s="290"/>
      <c r="FBI991" s="290"/>
      <c r="FBJ991" s="290"/>
      <c r="FBK991" s="290"/>
      <c r="FBL991" s="290"/>
      <c r="FBM991" s="290"/>
      <c r="FBN991" s="290"/>
      <c r="FBO991" s="290"/>
      <c r="FBP991" s="290"/>
      <c r="FBQ991" s="290"/>
      <c r="FBR991" s="290"/>
      <c r="FBS991" s="290"/>
      <c r="FBT991" s="290"/>
      <c r="FBU991" s="290"/>
      <c r="FBV991" s="290"/>
      <c r="FBW991" s="290"/>
      <c r="FBX991" s="290"/>
      <c r="FBY991" s="290"/>
      <c r="FBZ991" s="290"/>
      <c r="FCA991" s="290"/>
      <c r="FCB991" s="290"/>
      <c r="FCC991" s="290"/>
      <c r="FCD991" s="290"/>
      <c r="FCE991" s="290"/>
      <c r="FCF991" s="290"/>
      <c r="FCG991" s="290"/>
      <c r="FCH991" s="290"/>
      <c r="FCI991" s="290"/>
      <c r="FCJ991" s="290"/>
      <c r="FCK991" s="290"/>
      <c r="FCL991" s="290"/>
      <c r="FCM991" s="290"/>
      <c r="FCN991" s="290"/>
      <c r="FCO991" s="290"/>
      <c r="FCP991" s="290"/>
      <c r="FCQ991" s="290"/>
      <c r="FCR991" s="290"/>
      <c r="FCS991" s="290"/>
      <c r="FCT991" s="290"/>
      <c r="FCU991" s="290"/>
      <c r="FCV991" s="290"/>
      <c r="FCW991" s="290"/>
      <c r="FCX991" s="290"/>
      <c r="FCY991" s="290"/>
      <c r="FCZ991" s="290"/>
      <c r="FDA991" s="290"/>
      <c r="FDB991" s="290"/>
      <c r="FDC991" s="290"/>
      <c r="FDD991" s="290"/>
      <c r="FDE991" s="290"/>
      <c r="FDF991" s="290"/>
      <c r="FDG991" s="290"/>
      <c r="FDH991" s="290"/>
      <c r="FDI991" s="290"/>
      <c r="FDJ991" s="290"/>
      <c r="FDK991" s="290"/>
      <c r="FDL991" s="290"/>
      <c r="FDM991" s="290"/>
      <c r="FDN991" s="290"/>
      <c r="FDO991" s="290"/>
      <c r="FDP991" s="290"/>
      <c r="FDQ991" s="290"/>
      <c r="FDR991" s="290"/>
      <c r="FDS991" s="290"/>
      <c r="FDT991" s="290"/>
      <c r="FDU991" s="290"/>
      <c r="FDV991" s="290"/>
      <c r="FDW991" s="290"/>
      <c r="FDX991" s="290"/>
      <c r="FDY991" s="290"/>
      <c r="FDZ991" s="290"/>
      <c r="FEA991" s="290"/>
      <c r="FEB991" s="290"/>
      <c r="FEC991" s="290"/>
      <c r="FED991" s="290"/>
      <c r="FEE991" s="290"/>
      <c r="FEF991" s="290"/>
      <c r="FEG991" s="290"/>
      <c r="FEH991" s="290"/>
      <c r="FEI991" s="290"/>
      <c r="FEJ991" s="290"/>
      <c r="FEK991" s="290"/>
      <c r="FEL991" s="290"/>
      <c r="FEM991" s="290"/>
      <c r="FEN991" s="290"/>
      <c r="FEO991" s="290"/>
      <c r="FEP991" s="290"/>
      <c r="FEQ991" s="290"/>
      <c r="FER991" s="290"/>
      <c r="FES991" s="290"/>
      <c r="FET991" s="290"/>
      <c r="FEU991" s="290"/>
      <c r="FEV991" s="290"/>
      <c r="FEW991" s="290"/>
      <c r="FEX991" s="290"/>
      <c r="FEY991" s="290"/>
      <c r="FEZ991" s="290"/>
      <c r="FFA991" s="290"/>
      <c r="FFB991" s="290"/>
      <c r="FFC991" s="290"/>
      <c r="FFD991" s="290"/>
      <c r="FFE991" s="290"/>
      <c r="FFF991" s="290"/>
      <c r="FFG991" s="290"/>
      <c r="FFH991" s="290"/>
      <c r="FFI991" s="290"/>
      <c r="FFJ991" s="290"/>
      <c r="FFK991" s="290"/>
      <c r="FFL991" s="290"/>
      <c r="FFM991" s="290"/>
      <c r="FFN991" s="290"/>
      <c r="FFO991" s="290"/>
      <c r="FFP991" s="290"/>
      <c r="FFQ991" s="290"/>
      <c r="FFR991" s="290"/>
      <c r="FFS991" s="290"/>
      <c r="FFT991" s="290"/>
      <c r="FFU991" s="290"/>
      <c r="FFV991" s="290"/>
      <c r="FFW991" s="290"/>
      <c r="FFX991" s="290"/>
      <c r="FFY991" s="290"/>
      <c r="FFZ991" s="290"/>
      <c r="FGA991" s="290"/>
      <c r="FGB991" s="290"/>
      <c r="FGC991" s="290"/>
      <c r="FGD991" s="290"/>
      <c r="FGE991" s="290"/>
      <c r="FGF991" s="290"/>
      <c r="FGG991" s="290"/>
      <c r="FGH991" s="290"/>
      <c r="FGI991" s="290"/>
      <c r="FGJ991" s="290"/>
      <c r="FGK991" s="290"/>
      <c r="FGL991" s="290"/>
      <c r="FGM991" s="290"/>
      <c r="FGN991" s="290"/>
      <c r="FGO991" s="290"/>
      <c r="FGP991" s="290"/>
      <c r="FGQ991" s="290"/>
      <c r="FGR991" s="290"/>
      <c r="FGS991" s="290"/>
      <c r="FGT991" s="290"/>
      <c r="FGU991" s="290"/>
      <c r="FGV991" s="290"/>
      <c r="FGW991" s="290"/>
      <c r="FGX991" s="290"/>
      <c r="FGY991" s="290"/>
      <c r="FGZ991" s="290"/>
      <c r="FHA991" s="290"/>
      <c r="FHB991" s="290"/>
      <c r="FHC991" s="290"/>
      <c r="FHD991" s="290"/>
      <c r="FHE991" s="290"/>
      <c r="FHF991" s="290"/>
      <c r="FHG991" s="290"/>
      <c r="FHH991" s="290"/>
      <c r="FHI991" s="290"/>
      <c r="FHJ991" s="290"/>
      <c r="FHK991" s="290"/>
      <c r="FHL991" s="290"/>
      <c r="FHM991" s="290"/>
      <c r="FHN991" s="290"/>
      <c r="FHO991" s="290"/>
      <c r="FHP991" s="290"/>
      <c r="FHQ991" s="290"/>
      <c r="FHR991" s="290"/>
      <c r="FHS991" s="290"/>
      <c r="FHT991" s="290"/>
      <c r="FHU991" s="290"/>
      <c r="FHV991" s="290"/>
      <c r="FHW991" s="290"/>
      <c r="FHX991" s="290"/>
      <c r="FHY991" s="290"/>
      <c r="FHZ991" s="290"/>
      <c r="FIA991" s="290"/>
      <c r="FIB991" s="290"/>
      <c r="FIC991" s="290"/>
      <c r="FID991" s="290"/>
      <c r="FIE991" s="290"/>
      <c r="FIF991" s="290"/>
      <c r="FIG991" s="290"/>
      <c r="FIH991" s="290"/>
      <c r="FII991" s="290"/>
      <c r="FIJ991" s="290"/>
      <c r="FIK991" s="290"/>
      <c r="FIL991" s="290"/>
      <c r="FIM991" s="290"/>
      <c r="FIN991" s="290"/>
      <c r="FIO991" s="290"/>
      <c r="FIP991" s="290"/>
      <c r="FIQ991" s="290"/>
      <c r="FIR991" s="290"/>
      <c r="FIS991" s="290"/>
      <c r="FIT991" s="290"/>
      <c r="FIU991" s="290"/>
      <c r="FIV991" s="290"/>
      <c r="FIW991" s="290"/>
      <c r="FIX991" s="290"/>
      <c r="FIY991" s="290"/>
      <c r="FIZ991" s="290"/>
      <c r="FJA991" s="290"/>
      <c r="FJB991" s="290"/>
      <c r="FJC991" s="290"/>
      <c r="FJD991" s="290"/>
      <c r="FJE991" s="290"/>
      <c r="FJF991" s="290"/>
      <c r="FJG991" s="290"/>
      <c r="FJH991" s="290"/>
      <c r="FJI991" s="290"/>
      <c r="FJJ991" s="290"/>
      <c r="FJK991" s="290"/>
      <c r="FJL991" s="290"/>
      <c r="FJM991" s="290"/>
      <c r="FJN991" s="290"/>
      <c r="FJO991" s="290"/>
      <c r="FJP991" s="290"/>
      <c r="FJQ991" s="290"/>
      <c r="FJR991" s="290"/>
      <c r="FJS991" s="290"/>
      <c r="FJT991" s="290"/>
      <c r="FJU991" s="290"/>
      <c r="FJV991" s="290"/>
      <c r="FJW991" s="290"/>
      <c r="FJX991" s="290"/>
      <c r="FJY991" s="290"/>
      <c r="FJZ991" s="290"/>
      <c r="FKA991" s="290"/>
      <c r="FKB991" s="290"/>
      <c r="FKC991" s="290"/>
      <c r="FKD991" s="290"/>
      <c r="FKE991" s="290"/>
      <c r="FKF991" s="290"/>
      <c r="FKG991" s="290"/>
      <c r="FKH991" s="290"/>
      <c r="FKI991" s="290"/>
      <c r="FKJ991" s="290"/>
      <c r="FKK991" s="290"/>
      <c r="FKL991" s="290"/>
      <c r="FKM991" s="290"/>
      <c r="FKN991" s="290"/>
      <c r="FKO991" s="290"/>
      <c r="FKP991" s="290"/>
      <c r="FKQ991" s="290"/>
      <c r="FKR991" s="290"/>
      <c r="FKS991" s="290"/>
      <c r="FKT991" s="290"/>
      <c r="FKU991" s="290"/>
      <c r="FKV991" s="290"/>
      <c r="FKW991" s="290"/>
      <c r="FKX991" s="290"/>
      <c r="FKY991" s="290"/>
      <c r="FKZ991" s="290"/>
      <c r="FLA991" s="290"/>
      <c r="FLB991" s="290"/>
      <c r="FLC991" s="290"/>
      <c r="FLD991" s="290"/>
      <c r="FLE991" s="290"/>
      <c r="FLF991" s="290"/>
      <c r="FLG991" s="290"/>
      <c r="FLH991" s="290"/>
      <c r="FLI991" s="290"/>
      <c r="FLJ991" s="290"/>
      <c r="FLK991" s="290"/>
      <c r="FLL991" s="290"/>
      <c r="FLM991" s="290"/>
      <c r="FLN991" s="290"/>
      <c r="FLO991" s="290"/>
      <c r="FLP991" s="290"/>
      <c r="FLQ991" s="290"/>
      <c r="FLR991" s="290"/>
      <c r="FLS991" s="290"/>
      <c r="FLT991" s="290"/>
      <c r="FLU991" s="290"/>
      <c r="FLV991" s="290"/>
      <c r="FLW991" s="290"/>
      <c r="FLX991" s="290"/>
      <c r="FLY991" s="290"/>
      <c r="FLZ991" s="290"/>
      <c r="FMA991" s="290"/>
      <c r="FMB991" s="290"/>
      <c r="FMC991" s="290"/>
      <c r="FMD991" s="290"/>
      <c r="FME991" s="290"/>
      <c r="FMF991" s="290"/>
      <c r="FMG991" s="290"/>
      <c r="FMH991" s="290"/>
      <c r="FMI991" s="290"/>
      <c r="FMJ991" s="290"/>
      <c r="FMK991" s="290"/>
      <c r="FML991" s="290"/>
      <c r="FMM991" s="290"/>
      <c r="FMN991" s="290"/>
      <c r="FMO991" s="290"/>
      <c r="FMP991" s="290"/>
      <c r="FMQ991" s="290"/>
      <c r="FMR991" s="290"/>
      <c r="FMS991" s="290"/>
      <c r="FMT991" s="290"/>
      <c r="FMU991" s="290"/>
      <c r="FMV991" s="290"/>
      <c r="FMW991" s="290"/>
      <c r="FMX991" s="290"/>
      <c r="FMY991" s="290"/>
      <c r="FMZ991" s="290"/>
      <c r="FNA991" s="290"/>
      <c r="FNB991" s="290"/>
      <c r="FNC991" s="290"/>
      <c r="FND991" s="290"/>
      <c r="FNE991" s="290"/>
      <c r="FNF991" s="290"/>
      <c r="FNG991" s="290"/>
      <c r="FNH991" s="290"/>
      <c r="FNI991" s="290"/>
      <c r="FNJ991" s="290"/>
      <c r="FNK991" s="290"/>
      <c r="FNL991" s="290"/>
      <c r="FNM991" s="290"/>
      <c r="FNN991" s="290"/>
      <c r="FNO991" s="290"/>
      <c r="FNP991" s="290"/>
      <c r="FNQ991" s="290"/>
      <c r="FNR991" s="290"/>
      <c r="FNS991" s="290"/>
      <c r="FNT991" s="290"/>
      <c r="FNU991" s="290"/>
      <c r="FNV991" s="290"/>
      <c r="FNW991" s="290"/>
      <c r="FNX991" s="290"/>
      <c r="FNY991" s="290"/>
      <c r="FNZ991" s="290"/>
      <c r="FOA991" s="290"/>
      <c r="FOB991" s="290"/>
      <c r="FOC991" s="290"/>
      <c r="FOD991" s="290"/>
      <c r="FOE991" s="290"/>
      <c r="FOF991" s="290"/>
      <c r="FOG991" s="290"/>
      <c r="FOH991" s="290"/>
      <c r="FOI991" s="290"/>
      <c r="FOJ991" s="290"/>
      <c r="FOK991" s="290"/>
      <c r="FOL991" s="290"/>
      <c r="FOM991" s="290"/>
      <c r="FON991" s="290"/>
      <c r="FOO991" s="290"/>
      <c r="FOP991" s="290"/>
      <c r="FOQ991" s="290"/>
      <c r="FOR991" s="290"/>
      <c r="FOS991" s="290"/>
      <c r="FOT991" s="290"/>
      <c r="FOU991" s="290"/>
      <c r="FOV991" s="290"/>
      <c r="FOW991" s="290"/>
      <c r="FOX991" s="290"/>
      <c r="FOY991" s="290"/>
      <c r="FOZ991" s="290"/>
      <c r="FPA991" s="290"/>
      <c r="FPB991" s="290"/>
      <c r="FPC991" s="290"/>
      <c r="FPD991" s="290"/>
      <c r="FPE991" s="290"/>
      <c r="FPF991" s="290"/>
      <c r="FPG991" s="290"/>
      <c r="FPH991" s="290"/>
      <c r="FPI991" s="290"/>
      <c r="FPJ991" s="290"/>
      <c r="FPK991" s="290"/>
      <c r="FPL991" s="290"/>
      <c r="FPM991" s="290"/>
      <c r="FPN991" s="290"/>
      <c r="FPO991" s="290"/>
      <c r="FPP991" s="290"/>
      <c r="FPQ991" s="290"/>
      <c r="FPR991" s="290"/>
      <c r="FPS991" s="290"/>
      <c r="FPT991" s="290"/>
      <c r="FPU991" s="290"/>
      <c r="FPV991" s="290"/>
      <c r="FPW991" s="290"/>
      <c r="FPX991" s="290"/>
      <c r="FPY991" s="290"/>
      <c r="FPZ991" s="290"/>
      <c r="FQA991" s="290"/>
      <c r="FQB991" s="290"/>
      <c r="FQC991" s="290"/>
      <c r="FQD991" s="290"/>
      <c r="FQE991" s="290"/>
      <c r="FQF991" s="290"/>
      <c r="FQG991" s="290"/>
      <c r="FQH991" s="290"/>
      <c r="FQI991" s="290"/>
      <c r="FQJ991" s="290"/>
      <c r="FQK991" s="290"/>
      <c r="FQL991" s="290"/>
      <c r="FQM991" s="290"/>
      <c r="FQN991" s="290"/>
      <c r="FQO991" s="290"/>
      <c r="FQP991" s="290"/>
      <c r="FQQ991" s="290"/>
      <c r="FQR991" s="290"/>
      <c r="FQS991" s="290"/>
      <c r="FQT991" s="290"/>
      <c r="FQU991" s="290"/>
      <c r="FQV991" s="290"/>
      <c r="FQW991" s="290"/>
      <c r="FQX991" s="290"/>
      <c r="FQY991" s="290"/>
      <c r="FQZ991" s="290"/>
      <c r="FRA991" s="290"/>
      <c r="FRB991" s="290"/>
      <c r="FRC991" s="290"/>
      <c r="FRD991" s="290"/>
      <c r="FRE991" s="290"/>
      <c r="FRF991" s="290"/>
      <c r="FRG991" s="290"/>
      <c r="FRH991" s="290"/>
      <c r="FRI991" s="290"/>
      <c r="FRJ991" s="290"/>
      <c r="FRK991" s="290"/>
      <c r="FRL991" s="290"/>
      <c r="FRM991" s="290"/>
      <c r="FRN991" s="290"/>
      <c r="FRO991" s="290"/>
      <c r="FRP991" s="290"/>
      <c r="FRQ991" s="290"/>
      <c r="FRR991" s="290"/>
      <c r="FRS991" s="290"/>
      <c r="FRT991" s="290"/>
      <c r="FRU991" s="290"/>
      <c r="FRV991" s="290"/>
      <c r="FRW991" s="290"/>
      <c r="FRX991" s="290"/>
      <c r="FRY991" s="290"/>
      <c r="FRZ991" s="290"/>
      <c r="FSA991" s="290"/>
      <c r="FSB991" s="290"/>
      <c r="FSC991" s="290"/>
      <c r="FSD991" s="290"/>
      <c r="FSE991" s="290"/>
      <c r="FSF991" s="290"/>
      <c r="FSG991" s="290"/>
      <c r="FSH991" s="290"/>
      <c r="FSI991" s="290"/>
      <c r="FSJ991" s="290"/>
      <c r="FSK991" s="290"/>
      <c r="FSL991" s="290"/>
      <c r="FSM991" s="290"/>
      <c r="FSN991" s="290"/>
      <c r="FSO991" s="290"/>
      <c r="FSP991" s="290"/>
      <c r="FSQ991" s="290"/>
      <c r="FSR991" s="290"/>
      <c r="FSS991" s="290"/>
      <c r="FST991" s="290"/>
      <c r="FSU991" s="290"/>
      <c r="FSV991" s="290"/>
      <c r="FSW991" s="290"/>
      <c r="FSX991" s="290"/>
      <c r="FSY991" s="290"/>
      <c r="FSZ991" s="290"/>
      <c r="FTA991" s="290"/>
      <c r="FTB991" s="290"/>
      <c r="FTC991" s="290"/>
      <c r="FTD991" s="290"/>
      <c r="FTE991" s="290"/>
      <c r="FTF991" s="290"/>
      <c r="FTG991" s="290"/>
      <c r="FTH991" s="290"/>
      <c r="FTI991" s="290"/>
      <c r="FTJ991" s="290"/>
      <c r="FTK991" s="290"/>
      <c r="FTL991" s="290"/>
      <c r="FTM991" s="290"/>
      <c r="FTN991" s="290"/>
      <c r="FTO991" s="290"/>
      <c r="FTP991" s="290"/>
      <c r="FTQ991" s="290"/>
      <c r="FTR991" s="290"/>
      <c r="FTS991" s="290"/>
      <c r="FTT991" s="290"/>
      <c r="FTU991" s="290"/>
      <c r="FTV991" s="290"/>
      <c r="FTW991" s="290"/>
      <c r="FTX991" s="290"/>
      <c r="FTY991" s="290"/>
      <c r="FTZ991" s="290"/>
      <c r="FUA991" s="290"/>
      <c r="FUB991" s="290"/>
      <c r="FUC991" s="290"/>
      <c r="FUD991" s="290"/>
      <c r="FUE991" s="290"/>
      <c r="FUF991" s="290"/>
      <c r="FUG991" s="290"/>
      <c r="FUH991" s="290"/>
      <c r="FUI991" s="290"/>
      <c r="FUJ991" s="290"/>
      <c r="FUK991" s="290"/>
      <c r="FUL991" s="290"/>
      <c r="FUM991" s="290"/>
      <c r="FUN991" s="290"/>
      <c r="FUO991" s="290"/>
      <c r="FUP991" s="290"/>
      <c r="FUQ991" s="290"/>
      <c r="FUR991" s="290"/>
      <c r="FUS991" s="290"/>
      <c r="FUT991" s="290"/>
      <c r="FUU991" s="290"/>
      <c r="FUV991" s="290"/>
      <c r="FUW991" s="290"/>
      <c r="FUX991" s="290"/>
      <c r="FUY991" s="290"/>
      <c r="FUZ991" s="290"/>
      <c r="FVA991" s="290"/>
      <c r="FVB991" s="290"/>
      <c r="FVC991" s="290"/>
      <c r="FVD991" s="290"/>
      <c r="FVE991" s="290"/>
      <c r="FVF991" s="290"/>
      <c r="FVG991" s="290"/>
      <c r="FVH991" s="290"/>
      <c r="FVI991" s="290"/>
      <c r="FVJ991" s="290"/>
      <c r="FVK991" s="290"/>
      <c r="FVL991" s="290"/>
      <c r="FVM991" s="290"/>
      <c r="FVN991" s="290"/>
      <c r="FVO991" s="290"/>
      <c r="FVP991" s="290"/>
      <c r="FVQ991" s="290"/>
      <c r="FVR991" s="290"/>
      <c r="FVS991" s="290"/>
      <c r="FVT991" s="290"/>
      <c r="FVU991" s="290"/>
      <c r="FVV991" s="290"/>
      <c r="FVW991" s="290"/>
      <c r="FVX991" s="290"/>
      <c r="FVY991" s="290"/>
      <c r="FVZ991" s="290"/>
      <c r="FWA991" s="290"/>
      <c r="FWB991" s="290"/>
      <c r="FWC991" s="290"/>
      <c r="FWD991" s="290"/>
      <c r="FWE991" s="290"/>
      <c r="FWF991" s="290"/>
      <c r="FWG991" s="290"/>
      <c r="FWH991" s="290"/>
      <c r="FWI991" s="290"/>
      <c r="FWJ991" s="290"/>
      <c r="FWK991" s="290"/>
      <c r="FWL991" s="290"/>
      <c r="FWM991" s="290"/>
      <c r="FWN991" s="290"/>
      <c r="FWO991" s="290"/>
      <c r="FWP991" s="290"/>
      <c r="FWQ991" s="290"/>
      <c r="FWR991" s="290"/>
      <c r="FWS991" s="290"/>
      <c r="FWT991" s="290"/>
      <c r="FWU991" s="290"/>
      <c r="FWV991" s="290"/>
      <c r="FWW991" s="290"/>
      <c r="FWX991" s="290"/>
      <c r="FWY991" s="290"/>
      <c r="FWZ991" s="290"/>
      <c r="FXA991" s="290"/>
      <c r="FXB991" s="290"/>
      <c r="FXC991" s="290"/>
      <c r="FXD991" s="290"/>
      <c r="FXE991" s="290"/>
      <c r="FXF991" s="290"/>
      <c r="FXG991" s="290"/>
      <c r="FXH991" s="290"/>
      <c r="FXI991" s="290"/>
      <c r="FXJ991" s="290"/>
      <c r="FXK991" s="290"/>
      <c r="FXL991" s="290"/>
      <c r="FXM991" s="290"/>
      <c r="FXN991" s="290"/>
      <c r="FXO991" s="290"/>
      <c r="FXP991" s="290"/>
      <c r="FXQ991" s="290"/>
      <c r="FXR991" s="290"/>
      <c r="FXS991" s="290"/>
      <c r="FXT991" s="290"/>
      <c r="FXU991" s="290"/>
      <c r="FXV991" s="290"/>
      <c r="FXW991" s="290"/>
      <c r="FXX991" s="290"/>
      <c r="FXY991" s="290"/>
      <c r="FXZ991" s="290"/>
      <c r="FYA991" s="290"/>
      <c r="FYB991" s="290"/>
      <c r="FYC991" s="290"/>
      <c r="FYD991" s="290"/>
      <c r="FYE991" s="290"/>
      <c r="FYF991" s="290"/>
      <c r="FYG991" s="290"/>
      <c r="FYH991" s="290"/>
      <c r="FYI991" s="290"/>
      <c r="FYJ991" s="290"/>
      <c r="FYK991" s="290"/>
      <c r="FYL991" s="290"/>
      <c r="FYM991" s="290"/>
      <c r="FYN991" s="290"/>
      <c r="FYO991" s="290"/>
      <c r="FYP991" s="290"/>
      <c r="FYQ991" s="290"/>
      <c r="FYR991" s="290"/>
      <c r="FYS991" s="290"/>
      <c r="FYT991" s="290"/>
      <c r="FYU991" s="290"/>
      <c r="FYV991" s="290"/>
      <c r="FYW991" s="290"/>
      <c r="FYX991" s="290"/>
      <c r="FYY991" s="290"/>
      <c r="FYZ991" s="290"/>
      <c r="FZA991" s="290"/>
      <c r="FZB991" s="290"/>
      <c r="FZC991" s="290"/>
      <c r="FZD991" s="290"/>
      <c r="FZE991" s="290"/>
      <c r="FZF991" s="290"/>
      <c r="FZG991" s="290"/>
      <c r="FZH991" s="290"/>
      <c r="FZI991" s="290"/>
      <c r="FZJ991" s="290"/>
      <c r="FZK991" s="290"/>
      <c r="FZL991" s="290"/>
      <c r="FZM991" s="290"/>
      <c r="FZN991" s="290"/>
      <c r="FZO991" s="290"/>
      <c r="FZP991" s="290"/>
      <c r="FZQ991" s="290"/>
      <c r="FZR991" s="290"/>
      <c r="FZS991" s="290"/>
      <c r="FZT991" s="290"/>
      <c r="FZU991" s="290"/>
      <c r="FZV991" s="290"/>
      <c r="FZW991" s="290"/>
      <c r="FZX991" s="290"/>
      <c r="FZY991" s="290"/>
      <c r="FZZ991" s="290"/>
      <c r="GAA991" s="290"/>
      <c r="GAB991" s="290"/>
      <c r="GAC991" s="290"/>
      <c r="GAD991" s="290"/>
      <c r="GAE991" s="290"/>
      <c r="GAF991" s="290"/>
      <c r="GAG991" s="290"/>
      <c r="GAH991" s="290"/>
      <c r="GAI991" s="290"/>
      <c r="GAJ991" s="290"/>
      <c r="GAK991" s="290"/>
      <c r="GAL991" s="290"/>
      <c r="GAM991" s="290"/>
      <c r="GAN991" s="290"/>
      <c r="GAO991" s="290"/>
      <c r="GAP991" s="290"/>
      <c r="GAQ991" s="290"/>
      <c r="GAR991" s="290"/>
      <c r="GAS991" s="290"/>
      <c r="GAT991" s="290"/>
      <c r="GAU991" s="290"/>
      <c r="GAV991" s="290"/>
      <c r="GAW991" s="290"/>
      <c r="GAX991" s="290"/>
      <c r="GAY991" s="290"/>
      <c r="GAZ991" s="290"/>
      <c r="GBA991" s="290"/>
      <c r="GBB991" s="290"/>
      <c r="GBC991" s="290"/>
      <c r="GBD991" s="290"/>
      <c r="GBE991" s="290"/>
      <c r="GBF991" s="290"/>
      <c r="GBG991" s="290"/>
      <c r="GBH991" s="290"/>
      <c r="GBI991" s="290"/>
      <c r="GBJ991" s="290"/>
      <c r="GBK991" s="290"/>
      <c r="GBL991" s="290"/>
      <c r="GBM991" s="290"/>
      <c r="GBN991" s="290"/>
      <c r="GBO991" s="290"/>
      <c r="GBP991" s="290"/>
      <c r="GBQ991" s="290"/>
      <c r="GBR991" s="290"/>
      <c r="GBS991" s="290"/>
      <c r="GBT991" s="290"/>
      <c r="GBU991" s="290"/>
      <c r="GBV991" s="290"/>
      <c r="GBW991" s="290"/>
      <c r="GBX991" s="290"/>
      <c r="GBY991" s="290"/>
      <c r="GBZ991" s="290"/>
      <c r="GCA991" s="290"/>
      <c r="GCB991" s="290"/>
      <c r="GCC991" s="290"/>
      <c r="GCD991" s="290"/>
      <c r="GCE991" s="290"/>
      <c r="GCF991" s="290"/>
      <c r="GCG991" s="290"/>
      <c r="GCH991" s="290"/>
      <c r="GCI991" s="290"/>
      <c r="GCJ991" s="290"/>
      <c r="GCK991" s="290"/>
      <c r="GCL991" s="290"/>
      <c r="GCM991" s="290"/>
      <c r="GCN991" s="290"/>
      <c r="GCO991" s="290"/>
      <c r="GCP991" s="290"/>
      <c r="GCQ991" s="290"/>
      <c r="GCR991" s="290"/>
      <c r="GCS991" s="290"/>
      <c r="GCT991" s="290"/>
      <c r="GCU991" s="290"/>
      <c r="GCV991" s="290"/>
      <c r="GCW991" s="290"/>
      <c r="GCX991" s="290"/>
      <c r="GCY991" s="290"/>
      <c r="GCZ991" s="290"/>
      <c r="GDA991" s="290"/>
      <c r="GDB991" s="290"/>
      <c r="GDC991" s="290"/>
      <c r="GDD991" s="290"/>
      <c r="GDE991" s="290"/>
      <c r="GDF991" s="290"/>
      <c r="GDG991" s="290"/>
      <c r="GDH991" s="290"/>
      <c r="GDI991" s="290"/>
      <c r="GDJ991" s="290"/>
      <c r="GDK991" s="290"/>
      <c r="GDL991" s="290"/>
      <c r="GDM991" s="290"/>
      <c r="GDN991" s="290"/>
      <c r="GDO991" s="290"/>
      <c r="GDP991" s="290"/>
      <c r="GDQ991" s="290"/>
      <c r="GDR991" s="290"/>
      <c r="GDS991" s="290"/>
      <c r="GDT991" s="290"/>
      <c r="GDU991" s="290"/>
      <c r="GDV991" s="290"/>
      <c r="GDW991" s="290"/>
      <c r="GDX991" s="290"/>
      <c r="GDY991" s="290"/>
      <c r="GDZ991" s="290"/>
      <c r="GEA991" s="290"/>
      <c r="GEB991" s="290"/>
      <c r="GEC991" s="290"/>
      <c r="GED991" s="290"/>
      <c r="GEE991" s="290"/>
      <c r="GEF991" s="290"/>
      <c r="GEG991" s="290"/>
      <c r="GEH991" s="290"/>
      <c r="GEI991" s="290"/>
      <c r="GEJ991" s="290"/>
      <c r="GEK991" s="290"/>
      <c r="GEL991" s="290"/>
      <c r="GEM991" s="290"/>
      <c r="GEN991" s="290"/>
      <c r="GEO991" s="290"/>
      <c r="GEP991" s="290"/>
      <c r="GEQ991" s="290"/>
      <c r="GER991" s="290"/>
      <c r="GES991" s="290"/>
      <c r="GET991" s="290"/>
      <c r="GEU991" s="290"/>
      <c r="GEV991" s="290"/>
      <c r="GEW991" s="290"/>
      <c r="GEX991" s="290"/>
      <c r="GEY991" s="290"/>
      <c r="GEZ991" s="290"/>
      <c r="GFA991" s="290"/>
      <c r="GFB991" s="290"/>
      <c r="GFC991" s="290"/>
      <c r="GFD991" s="290"/>
      <c r="GFE991" s="290"/>
      <c r="GFF991" s="290"/>
    </row>
    <row r="992" spans="1:5488" s="50" customFormat="1" ht="45.75" customHeight="1">
      <c r="A992" s="589">
        <f>1+A991</f>
        <v>990</v>
      </c>
      <c r="B992" s="403" t="s">
        <v>9386</v>
      </c>
      <c r="C992" s="156" t="s">
        <v>9387</v>
      </c>
      <c r="D992" s="156" t="s">
        <v>645</v>
      </c>
      <c r="E992" s="301">
        <v>45562</v>
      </c>
      <c r="F992" s="437">
        <v>45566</v>
      </c>
      <c r="G992" s="437">
        <v>45646</v>
      </c>
      <c r="H992" s="157" t="s">
        <v>416</v>
      </c>
      <c r="I992" s="157" t="s">
        <v>95</v>
      </c>
      <c r="J992" s="166" t="s">
        <v>9388</v>
      </c>
      <c r="K992" s="156">
        <v>1072648902</v>
      </c>
      <c r="L992" s="156">
        <v>3</v>
      </c>
      <c r="M992" s="156" t="s">
        <v>97</v>
      </c>
      <c r="N992" s="156" t="s">
        <v>5078</v>
      </c>
      <c r="O992" s="156" t="s">
        <v>1061</v>
      </c>
      <c r="P992" s="156" t="s">
        <v>7845</v>
      </c>
      <c r="Q992" s="156" t="s">
        <v>7728</v>
      </c>
      <c r="R992" s="156">
        <v>0</v>
      </c>
      <c r="S992" s="156" t="s">
        <v>9389</v>
      </c>
      <c r="T992" s="157">
        <v>10666667</v>
      </c>
      <c r="U992" s="156">
        <v>2024003175</v>
      </c>
      <c r="V992" s="328" t="s">
        <v>9390</v>
      </c>
      <c r="W992" s="328">
        <v>45562</v>
      </c>
      <c r="X992" s="328" t="s">
        <v>103</v>
      </c>
      <c r="Y992" s="328">
        <f>+Z992+AA992+AB992</f>
        <v>10666667</v>
      </c>
      <c r="Z992" s="328">
        <v>10666667</v>
      </c>
      <c r="AA992" s="328">
        <v>0</v>
      </c>
      <c r="AB992" s="328">
        <v>0</v>
      </c>
      <c r="AC992" s="328">
        <v>0</v>
      </c>
      <c r="AD992" s="328">
        <v>0</v>
      </c>
      <c r="AE992" s="328">
        <v>0</v>
      </c>
      <c r="AF992" s="328">
        <v>0</v>
      </c>
      <c r="AG992" s="328">
        <v>0</v>
      </c>
      <c r="AH992" s="328">
        <v>0</v>
      </c>
      <c r="AI992" s="328">
        <v>0</v>
      </c>
      <c r="AJ992" s="328">
        <v>0</v>
      </c>
      <c r="AK992" s="328" t="s">
        <v>104</v>
      </c>
      <c r="AL992" s="328" t="s">
        <v>9391</v>
      </c>
      <c r="AM992" s="328" t="s">
        <v>4792</v>
      </c>
      <c r="AN992" s="328">
        <v>1070919155</v>
      </c>
      <c r="AO992" s="328" t="s">
        <v>114</v>
      </c>
      <c r="AP992" s="328" t="s">
        <v>114</v>
      </c>
      <c r="AQ992" s="328" t="s">
        <v>114</v>
      </c>
      <c r="AR992" s="328" t="s">
        <v>114</v>
      </c>
      <c r="AS992" s="328" t="s">
        <v>109</v>
      </c>
      <c r="AT992" s="328" t="s">
        <v>109</v>
      </c>
      <c r="AU992" s="328" t="s">
        <v>392</v>
      </c>
      <c r="AV992" s="328" t="s">
        <v>9324</v>
      </c>
      <c r="AW992" s="328" t="s">
        <v>9324</v>
      </c>
      <c r="AX992" s="328" t="s">
        <v>109</v>
      </c>
      <c r="AY992" s="328" t="s">
        <v>108</v>
      </c>
      <c r="AZ992" s="328" t="s">
        <v>9324</v>
      </c>
      <c r="BA992" s="328" t="s">
        <v>9324</v>
      </c>
      <c r="BB992" s="328"/>
      <c r="BC992" s="328" t="s">
        <v>9324</v>
      </c>
      <c r="BD992" s="328" t="s">
        <v>9324</v>
      </c>
      <c r="BE992" s="328" t="s">
        <v>9324</v>
      </c>
      <c r="BF992" s="328" t="s">
        <v>9324</v>
      </c>
      <c r="BG992" s="328" t="s">
        <v>9324</v>
      </c>
      <c r="BH992" s="328">
        <f>T992+BB992</f>
        <v>10666667</v>
      </c>
      <c r="BI992" s="349" t="s">
        <v>113</v>
      </c>
      <c r="BJ992" s="328" t="s">
        <v>9324</v>
      </c>
      <c r="BK992" s="328" t="s">
        <v>114</v>
      </c>
      <c r="BL992" s="328" t="s">
        <v>9324</v>
      </c>
      <c r="BM992" s="392"/>
      <c r="BN992" s="328" t="s">
        <v>161</v>
      </c>
      <c r="BO992" s="328">
        <v>38</v>
      </c>
      <c r="BP992" s="328">
        <v>32077</v>
      </c>
      <c r="BQ992" s="328" t="s">
        <v>108</v>
      </c>
      <c r="BR992" s="328" t="s">
        <v>108</v>
      </c>
      <c r="BS992" s="328" t="s">
        <v>108</v>
      </c>
      <c r="BT992" s="328" t="s">
        <v>108</v>
      </c>
      <c r="BU992" s="328" t="s">
        <v>9392</v>
      </c>
      <c r="BV992" s="328">
        <v>3115975426</v>
      </c>
      <c r="BW992" s="328" t="s">
        <v>9393</v>
      </c>
      <c r="BX992" s="328" t="s">
        <v>1247</v>
      </c>
      <c r="BY992" s="328" t="s">
        <v>119</v>
      </c>
      <c r="BZ992" s="328">
        <v>24046646422</v>
      </c>
      <c r="CA992" s="392" t="s">
        <v>109</v>
      </c>
      <c r="CB992" s="392" t="s">
        <v>109</v>
      </c>
      <c r="CC992" s="392" t="s">
        <v>109</v>
      </c>
      <c r="CD992" s="392"/>
      <c r="CE992" s="392"/>
      <c r="CF992" s="392"/>
      <c r="CG992" s="392"/>
      <c r="CH992" s="392"/>
      <c r="CI992" s="392"/>
      <c r="CJ992" s="392"/>
      <c r="CK992" s="392"/>
      <c r="CL992" s="392"/>
      <c r="CM992" s="392" t="s">
        <v>109</v>
      </c>
      <c r="CN992" s="392"/>
      <c r="CO992" s="297"/>
      <c r="CP992" s="297"/>
      <c r="CQ992" s="297"/>
      <c r="CR992" s="297"/>
      <c r="CS992" s="297"/>
      <c r="CT992" s="297"/>
      <c r="CU992" s="297"/>
      <c r="CV992" s="297"/>
      <c r="CW992" s="297"/>
      <c r="CX992" s="297"/>
      <c r="CY992" s="297"/>
      <c r="CZ992" s="297"/>
      <c r="DA992" s="297"/>
      <c r="DB992" s="297"/>
      <c r="DC992" s="297"/>
      <c r="DD992" s="297"/>
      <c r="DE992" s="297"/>
      <c r="DF992" s="297"/>
      <c r="DG992" s="297"/>
      <c r="DH992" s="297"/>
      <c r="DI992" s="297"/>
      <c r="DJ992" s="297"/>
      <c r="DK992" s="297"/>
      <c r="DL992" s="297"/>
      <c r="DM992" s="297"/>
      <c r="DN992" s="297"/>
      <c r="DO992" s="297"/>
      <c r="DP992" s="297"/>
      <c r="DQ992" s="297"/>
      <c r="DR992" s="297"/>
      <c r="DS992" s="297"/>
      <c r="DT992" s="297"/>
      <c r="DU992" s="297"/>
      <c r="DV992" s="297"/>
      <c r="DW992" s="297"/>
      <c r="DX992" s="297"/>
      <c r="DY992" s="297"/>
      <c r="DZ992" s="297"/>
      <c r="EA992" s="297"/>
      <c r="EB992" s="297"/>
      <c r="EC992" s="297"/>
      <c r="ED992" s="297"/>
      <c r="EE992" s="297"/>
      <c r="EF992" s="297"/>
      <c r="EG992" s="297"/>
      <c r="EH992" s="297"/>
      <c r="EI992" s="297"/>
      <c r="EJ992" s="297"/>
      <c r="EK992" s="297"/>
      <c r="EL992" s="297"/>
      <c r="EM992" s="297"/>
      <c r="EN992" s="297"/>
      <c r="EO992" s="297"/>
      <c r="EP992" s="297"/>
      <c r="EQ992" s="297"/>
      <c r="ER992" s="297"/>
      <c r="ES992" s="297"/>
      <c r="ET992" s="297"/>
      <c r="EU992" s="297"/>
      <c r="EV992" s="297"/>
      <c r="EW992" s="297"/>
      <c r="EX992" s="297"/>
      <c r="EY992" s="297"/>
      <c r="EZ992" s="297"/>
      <c r="FA992" s="297"/>
      <c r="FB992" s="297"/>
      <c r="FC992" s="297"/>
      <c r="FD992" s="297"/>
      <c r="FE992" s="297"/>
      <c r="FF992" s="297"/>
      <c r="FG992" s="297"/>
      <c r="FH992" s="297"/>
      <c r="FI992" s="297"/>
      <c r="FJ992" s="297"/>
      <c r="FK992" s="297"/>
      <c r="FL992" s="297"/>
      <c r="FM992" s="297"/>
      <c r="FN992" s="297"/>
      <c r="FO992" s="297"/>
      <c r="FP992" s="297"/>
      <c r="FQ992" s="297"/>
      <c r="FR992" s="297"/>
      <c r="FS992" s="297"/>
      <c r="FT992" s="297"/>
      <c r="FU992" s="297"/>
      <c r="FV992" s="297"/>
      <c r="FW992" s="297"/>
      <c r="FX992" s="297"/>
      <c r="FY992" s="297"/>
      <c r="FZ992" s="297"/>
      <c r="GA992" s="297"/>
      <c r="GB992" s="297"/>
      <c r="GC992" s="297"/>
      <c r="GD992" s="297"/>
      <c r="GE992" s="297"/>
      <c r="GF992" s="297"/>
      <c r="GG992" s="297"/>
      <c r="GH992" s="297"/>
      <c r="GI992" s="297"/>
      <c r="GJ992" s="297"/>
      <c r="GK992" s="297"/>
      <c r="GL992" s="297"/>
      <c r="GM992" s="297"/>
      <c r="GN992" s="297"/>
      <c r="GO992" s="297"/>
      <c r="GP992" s="297"/>
      <c r="GQ992" s="297"/>
      <c r="GR992" s="297"/>
      <c r="GS992" s="297"/>
      <c r="GT992" s="297"/>
      <c r="GU992" s="297"/>
      <c r="GV992" s="328"/>
      <c r="GW992" s="328"/>
      <c r="GX992" s="328"/>
      <c r="GY992" s="328"/>
      <c r="GZ992" s="328"/>
      <c r="HA992" s="328"/>
      <c r="HB992" s="328"/>
      <c r="HC992" s="328"/>
      <c r="HD992" s="328"/>
      <c r="HE992" s="328"/>
      <c r="HF992" s="328"/>
      <c r="HG992" s="328"/>
      <c r="HH992" s="328"/>
      <c r="HI992" s="328"/>
      <c r="HJ992" s="328"/>
      <c r="HK992" s="328"/>
      <c r="HL992" s="328"/>
      <c r="HM992" s="328"/>
      <c r="HN992" s="328"/>
      <c r="HO992" s="328"/>
      <c r="HP992" s="328"/>
      <c r="HQ992" s="328"/>
      <c r="HR992" s="328"/>
      <c r="HS992" s="328"/>
      <c r="HT992" s="328"/>
      <c r="HU992" s="328"/>
      <c r="HV992" s="328"/>
      <c r="HW992" s="328"/>
      <c r="HX992" s="328"/>
      <c r="HY992" s="328"/>
      <c r="HZ992" s="328"/>
      <c r="IA992" s="328"/>
      <c r="IB992" s="328"/>
      <c r="IC992" s="328"/>
      <c r="ID992" s="328"/>
      <c r="IE992" s="328"/>
      <c r="IF992" s="328"/>
      <c r="IG992" s="328"/>
      <c r="IH992" s="328"/>
      <c r="II992" s="328"/>
      <c r="IJ992" s="328"/>
      <c r="IK992" s="328"/>
      <c r="IL992" s="328"/>
      <c r="IM992" s="328"/>
      <c r="IN992" s="328"/>
      <c r="IO992" s="328"/>
      <c r="IP992" s="328"/>
      <c r="IQ992" s="328"/>
      <c r="IR992" s="328"/>
      <c r="IS992" s="328"/>
      <c r="IT992" s="328"/>
      <c r="IU992" s="328"/>
      <c r="IV992" s="328"/>
      <c r="IW992" s="328"/>
      <c r="IX992" s="328"/>
      <c r="IY992" s="328"/>
      <c r="IZ992" s="328"/>
      <c r="JA992" s="328"/>
      <c r="JB992" s="328"/>
      <c r="JC992" s="328"/>
      <c r="JD992" s="328"/>
      <c r="JE992" s="328"/>
      <c r="JF992" s="328"/>
      <c r="JG992" s="328"/>
      <c r="JH992" s="328"/>
      <c r="JI992" s="328"/>
      <c r="JJ992" s="328"/>
      <c r="JK992" s="328"/>
      <c r="JL992" s="328"/>
      <c r="JM992" s="328"/>
      <c r="JN992" s="328"/>
      <c r="JO992" s="328"/>
      <c r="JP992" s="328"/>
      <c r="JQ992" s="328"/>
      <c r="JR992" s="328"/>
      <c r="JS992" s="328"/>
      <c r="JT992" s="328"/>
      <c r="JU992" s="328"/>
      <c r="JV992" s="328"/>
      <c r="JW992" s="328"/>
      <c r="JX992" s="328"/>
      <c r="JY992" s="328"/>
      <c r="JZ992" s="328"/>
      <c r="KA992" s="328"/>
      <c r="KB992" s="328"/>
      <c r="KC992" s="328"/>
      <c r="KD992" s="328"/>
      <c r="KE992" s="328"/>
      <c r="KF992" s="328"/>
      <c r="KG992" s="328"/>
      <c r="KH992" s="328"/>
      <c r="KI992" s="328"/>
      <c r="KJ992" s="328"/>
      <c r="KK992" s="328"/>
      <c r="KL992" s="328"/>
      <c r="KM992" s="328"/>
      <c r="KN992" s="328"/>
      <c r="KO992" s="328"/>
      <c r="KP992" s="328"/>
      <c r="KQ992" s="328"/>
      <c r="KR992" s="328"/>
      <c r="KS992" s="328"/>
      <c r="KT992" s="328"/>
      <c r="KU992" s="328"/>
      <c r="KV992" s="328"/>
      <c r="KW992" s="328"/>
      <c r="KX992" s="328"/>
      <c r="KY992" s="328"/>
      <c r="KZ992" s="328"/>
      <c r="LA992" s="328"/>
      <c r="LB992" s="328"/>
      <c r="LC992" s="328"/>
      <c r="LD992" s="328"/>
      <c r="LE992" s="328"/>
      <c r="LF992" s="328"/>
      <c r="LG992" s="328"/>
      <c r="LH992" s="328"/>
      <c r="LI992" s="328"/>
      <c r="LJ992" s="328"/>
      <c r="LK992" s="328"/>
      <c r="LL992" s="328"/>
      <c r="LM992" s="328"/>
      <c r="LN992" s="328"/>
      <c r="LO992" s="328"/>
      <c r="LP992" s="328"/>
      <c r="LQ992" s="328"/>
      <c r="LR992" s="328"/>
      <c r="LS992" s="328"/>
      <c r="LT992" s="328"/>
      <c r="LU992" s="328"/>
      <c r="LV992" s="328"/>
      <c r="LW992" s="328"/>
      <c r="LX992" s="328"/>
      <c r="LY992" s="328"/>
      <c r="LZ992" s="328"/>
      <c r="MA992" s="328"/>
      <c r="MB992" s="328"/>
      <c r="MC992" s="328"/>
      <c r="MD992" s="328"/>
      <c r="ME992" s="328"/>
      <c r="MF992" s="328"/>
      <c r="MG992" s="328"/>
      <c r="MH992" s="328"/>
      <c r="MI992" s="328"/>
      <c r="MJ992" s="328"/>
      <c r="MK992" s="328"/>
      <c r="ML992" s="328"/>
      <c r="MM992" s="328"/>
      <c r="MN992" s="328"/>
      <c r="MO992" s="328"/>
      <c r="MP992" s="328"/>
      <c r="MQ992" s="328"/>
      <c r="MR992" s="328"/>
      <c r="MS992" s="328"/>
      <c r="MT992" s="328"/>
      <c r="MU992" s="328"/>
      <c r="MV992" s="328"/>
      <c r="MW992" s="328"/>
      <c r="MX992" s="328"/>
      <c r="MY992" s="328"/>
      <c r="MZ992" s="328"/>
      <c r="NA992" s="328"/>
      <c r="NB992" s="328"/>
      <c r="NC992" s="328"/>
      <c r="ND992" s="328"/>
      <c r="NE992" s="328"/>
      <c r="NF992" s="328"/>
      <c r="NG992" s="328"/>
      <c r="NH992" s="328"/>
      <c r="NI992" s="328"/>
      <c r="NJ992" s="328"/>
      <c r="NK992" s="328"/>
      <c r="NL992" s="328"/>
      <c r="NM992" s="328"/>
      <c r="NN992" s="328"/>
      <c r="NO992" s="328"/>
      <c r="NP992" s="328"/>
      <c r="NQ992" s="328"/>
      <c r="NR992" s="328"/>
      <c r="NS992" s="328"/>
      <c r="NT992" s="328"/>
      <c r="NU992" s="328"/>
      <c r="NV992" s="328"/>
      <c r="NW992" s="328"/>
      <c r="NX992" s="328"/>
      <c r="NY992" s="328"/>
      <c r="NZ992" s="328"/>
      <c r="OA992" s="328"/>
      <c r="OB992" s="328"/>
      <c r="OC992" s="328"/>
      <c r="OD992" s="328"/>
      <c r="OE992" s="328"/>
      <c r="OF992" s="328"/>
      <c r="OG992" s="328"/>
      <c r="OH992" s="328"/>
      <c r="OI992" s="328"/>
      <c r="OJ992" s="328"/>
      <c r="OK992" s="328"/>
      <c r="OL992" s="328"/>
      <c r="OM992" s="328"/>
      <c r="ON992" s="328"/>
      <c r="OO992" s="328"/>
      <c r="OP992" s="328"/>
      <c r="OQ992" s="328"/>
      <c r="OR992" s="328"/>
      <c r="OS992" s="328"/>
      <c r="OT992" s="328"/>
      <c r="OU992" s="328"/>
      <c r="OV992" s="328"/>
      <c r="OW992" s="328"/>
      <c r="OX992" s="328"/>
      <c r="OY992" s="328"/>
      <c r="OZ992" s="328"/>
      <c r="PA992" s="328"/>
      <c r="PB992" s="328"/>
      <c r="PC992" s="328"/>
      <c r="PD992" s="328"/>
      <c r="PE992" s="328"/>
      <c r="PF992" s="328"/>
      <c r="PG992" s="328"/>
      <c r="PH992" s="328"/>
      <c r="PI992" s="328"/>
      <c r="PJ992" s="328"/>
      <c r="PK992" s="328"/>
      <c r="PL992" s="328"/>
      <c r="PM992" s="328"/>
      <c r="PN992" s="328"/>
      <c r="PO992" s="328"/>
      <c r="PP992" s="328"/>
      <c r="PQ992" s="328"/>
      <c r="PR992" s="328"/>
      <c r="PS992" s="328"/>
      <c r="PT992" s="328"/>
      <c r="PU992" s="328"/>
      <c r="PV992" s="328"/>
      <c r="PW992" s="328"/>
      <c r="PX992" s="328"/>
      <c r="PY992" s="328"/>
      <c r="PZ992" s="328"/>
      <c r="QA992" s="328"/>
      <c r="QB992" s="328"/>
      <c r="QC992" s="328"/>
      <c r="QD992" s="328"/>
      <c r="QE992" s="328"/>
      <c r="QF992" s="328"/>
      <c r="QG992" s="328"/>
      <c r="QH992" s="328"/>
      <c r="QI992" s="328"/>
      <c r="QJ992" s="328"/>
      <c r="QK992" s="328"/>
      <c r="QL992" s="328"/>
      <c r="QM992" s="328"/>
      <c r="QN992" s="328"/>
      <c r="QO992" s="328"/>
      <c r="QP992" s="328"/>
      <c r="QQ992" s="328"/>
      <c r="QR992" s="328"/>
      <c r="QS992" s="328"/>
      <c r="QT992" s="328"/>
      <c r="QU992" s="328"/>
      <c r="QV992" s="328"/>
      <c r="QW992" s="328"/>
      <c r="QX992" s="328"/>
      <c r="QY992" s="328"/>
      <c r="QZ992" s="328"/>
      <c r="RA992" s="328"/>
      <c r="RB992" s="328"/>
      <c r="RC992" s="328"/>
      <c r="RD992" s="328"/>
      <c r="RE992" s="328"/>
      <c r="RF992" s="328"/>
      <c r="RG992" s="328"/>
      <c r="RH992" s="328"/>
      <c r="RI992" s="328"/>
      <c r="RJ992" s="328"/>
      <c r="RK992" s="328"/>
      <c r="RL992" s="328"/>
      <c r="RM992" s="328"/>
      <c r="RN992" s="328"/>
      <c r="RO992" s="328"/>
      <c r="RP992" s="328"/>
      <c r="RQ992" s="328"/>
      <c r="RR992" s="328"/>
      <c r="RS992" s="328"/>
      <c r="RT992" s="328"/>
      <c r="RU992" s="328"/>
      <c r="RV992" s="328"/>
      <c r="RW992" s="328"/>
      <c r="RX992" s="328"/>
      <c r="RY992" s="328"/>
      <c r="RZ992" s="328"/>
      <c r="SA992" s="328"/>
      <c r="SB992" s="328"/>
      <c r="SC992" s="328"/>
      <c r="SD992" s="328"/>
      <c r="SE992" s="328"/>
      <c r="SF992" s="328"/>
      <c r="SG992" s="328"/>
      <c r="SH992" s="328"/>
      <c r="SI992" s="328"/>
      <c r="SJ992" s="328"/>
      <c r="SK992" s="328"/>
      <c r="SL992" s="328"/>
      <c r="SM992" s="328"/>
      <c r="SN992" s="328"/>
      <c r="SO992" s="328"/>
      <c r="SP992" s="328"/>
      <c r="SQ992" s="328"/>
      <c r="SR992" s="328"/>
      <c r="SS992" s="328"/>
      <c r="ST992" s="328"/>
      <c r="SU992" s="328"/>
      <c r="SV992" s="328"/>
      <c r="SW992" s="328"/>
      <c r="SX992" s="328"/>
      <c r="SY992" s="328"/>
      <c r="SZ992" s="328"/>
      <c r="TA992" s="328"/>
      <c r="TB992" s="328"/>
      <c r="TC992" s="328"/>
      <c r="TD992" s="328"/>
      <c r="TE992" s="328"/>
      <c r="TF992" s="328"/>
      <c r="TG992" s="328"/>
      <c r="TH992" s="328"/>
      <c r="TI992" s="328"/>
      <c r="TJ992" s="328"/>
      <c r="TK992" s="328"/>
      <c r="TL992" s="328"/>
      <c r="TM992" s="328"/>
      <c r="TN992" s="328"/>
      <c r="TO992" s="328"/>
      <c r="TP992" s="328"/>
      <c r="TQ992" s="328"/>
      <c r="TR992" s="328"/>
      <c r="TS992" s="328"/>
      <c r="TT992" s="328"/>
      <c r="TU992" s="328"/>
      <c r="TV992" s="328"/>
      <c r="TW992" s="328"/>
      <c r="TX992" s="328"/>
      <c r="TY992" s="328"/>
      <c r="TZ992" s="328"/>
      <c r="UA992" s="328"/>
      <c r="UB992" s="328"/>
      <c r="UC992" s="328"/>
      <c r="UD992" s="328"/>
      <c r="UE992" s="328"/>
      <c r="UF992" s="328"/>
      <c r="UG992" s="328"/>
      <c r="UH992" s="328"/>
      <c r="UI992" s="328"/>
      <c r="UJ992" s="328"/>
      <c r="UK992" s="328"/>
      <c r="UL992" s="328"/>
      <c r="UM992" s="328"/>
      <c r="UN992" s="328"/>
      <c r="UO992" s="328"/>
      <c r="UP992" s="328"/>
      <c r="UQ992" s="328"/>
      <c r="UR992" s="328"/>
      <c r="US992" s="328"/>
      <c r="UT992" s="328"/>
      <c r="UU992" s="328"/>
      <c r="UV992" s="328"/>
      <c r="UW992" s="328"/>
      <c r="UX992" s="328"/>
      <c r="UY992" s="328"/>
      <c r="UZ992" s="328"/>
      <c r="VA992" s="328"/>
      <c r="VB992" s="328"/>
      <c r="VC992" s="328"/>
      <c r="VD992" s="328"/>
      <c r="VE992" s="328"/>
      <c r="VF992" s="328"/>
      <c r="VG992" s="328"/>
      <c r="VH992" s="328"/>
      <c r="VI992" s="328"/>
      <c r="VJ992" s="328"/>
      <c r="VK992" s="328"/>
      <c r="VL992" s="328"/>
      <c r="VM992" s="328"/>
      <c r="VN992" s="328"/>
      <c r="VO992" s="328"/>
      <c r="VP992" s="328"/>
      <c r="VQ992" s="328"/>
      <c r="VR992" s="328"/>
      <c r="VS992" s="328"/>
      <c r="VT992" s="328"/>
      <c r="VU992" s="328"/>
      <c r="VV992" s="328"/>
      <c r="VW992" s="328"/>
      <c r="VX992" s="328"/>
      <c r="VY992" s="328"/>
      <c r="VZ992" s="328"/>
      <c r="WA992" s="328"/>
      <c r="WB992" s="328"/>
      <c r="WC992" s="328"/>
      <c r="WD992" s="328"/>
      <c r="WE992" s="328"/>
      <c r="WF992" s="328"/>
      <c r="WG992" s="328"/>
      <c r="WH992" s="328"/>
      <c r="WI992" s="328"/>
      <c r="WJ992" s="328"/>
      <c r="WK992" s="328"/>
      <c r="WL992" s="328"/>
      <c r="WM992" s="328"/>
      <c r="WN992" s="328"/>
      <c r="WO992" s="328"/>
      <c r="WP992" s="328"/>
      <c r="WQ992" s="328"/>
      <c r="WR992" s="328"/>
      <c r="WS992" s="328"/>
      <c r="WT992" s="328"/>
      <c r="WU992" s="328"/>
      <c r="WV992" s="328"/>
      <c r="WW992" s="328"/>
      <c r="WX992" s="328"/>
      <c r="WY992" s="328"/>
      <c r="WZ992" s="328"/>
      <c r="XA992" s="328"/>
      <c r="XB992" s="328"/>
      <c r="XC992" s="328"/>
      <c r="XD992" s="328"/>
      <c r="XE992" s="328"/>
      <c r="XF992" s="328"/>
      <c r="XG992" s="328"/>
      <c r="XH992" s="328"/>
      <c r="XI992" s="328"/>
      <c r="XJ992" s="328"/>
      <c r="XK992" s="328"/>
      <c r="XL992" s="328"/>
      <c r="XM992" s="328"/>
      <c r="XN992" s="328"/>
      <c r="XO992" s="328"/>
      <c r="XP992" s="328"/>
      <c r="XQ992" s="328"/>
      <c r="XR992" s="328"/>
      <c r="XS992" s="328"/>
      <c r="XT992" s="328"/>
      <c r="XU992" s="328"/>
      <c r="XV992" s="328"/>
      <c r="XW992" s="328"/>
      <c r="XX992" s="328"/>
      <c r="XY992" s="328"/>
      <c r="XZ992" s="328"/>
      <c r="YA992" s="328"/>
      <c r="YB992" s="328"/>
      <c r="YC992" s="328"/>
      <c r="YD992" s="328"/>
      <c r="YE992" s="328"/>
      <c r="YF992" s="328"/>
      <c r="YG992" s="328"/>
      <c r="YH992" s="328"/>
      <c r="YI992" s="328"/>
      <c r="YJ992" s="328"/>
      <c r="YK992" s="328"/>
      <c r="YL992" s="328"/>
      <c r="YM992" s="328"/>
      <c r="YN992" s="328"/>
      <c r="YO992" s="328"/>
      <c r="YP992" s="347"/>
      <c r="YQ992" s="347"/>
      <c r="YR992" s="347"/>
      <c r="YS992" s="347"/>
      <c r="YT992" s="347"/>
      <c r="YU992" s="347"/>
      <c r="YV992" s="347"/>
      <c r="YW992" s="347"/>
      <c r="YX992" s="347"/>
      <c r="YY992" s="347"/>
      <c r="YZ992" s="347"/>
      <c r="ZA992" s="347"/>
      <c r="ZB992" s="347"/>
      <c r="ZC992" s="347"/>
      <c r="ZD992" s="347"/>
      <c r="ZE992" s="347"/>
      <c r="ZF992" s="347"/>
      <c r="ZG992" s="347"/>
      <c r="ZH992" s="347"/>
      <c r="ZI992" s="347"/>
      <c r="ZJ992" s="347"/>
      <c r="ZK992" s="347"/>
      <c r="ZL992" s="347"/>
      <c r="ZM992" s="347"/>
      <c r="ZN992" s="347"/>
      <c r="ZO992" s="347"/>
      <c r="ZP992" s="347"/>
      <c r="ZQ992" s="347"/>
      <c r="ZR992" s="347"/>
      <c r="ZS992" s="347"/>
      <c r="ZT992" s="347"/>
      <c r="ZU992" s="347"/>
      <c r="ZV992" s="347"/>
      <c r="ZW992" s="347"/>
      <c r="ZX992" s="347"/>
      <c r="ZY992" s="347"/>
      <c r="ZZ992" s="347"/>
      <c r="AAA992" s="347"/>
      <c r="AAB992" s="347"/>
      <c r="AAC992" s="347"/>
      <c r="AAD992" s="347"/>
      <c r="AAE992" s="347"/>
      <c r="AAF992" s="347"/>
      <c r="AAG992" s="347"/>
      <c r="AAH992" s="347"/>
      <c r="AAI992" s="347"/>
      <c r="AAJ992" s="347"/>
      <c r="AAK992" s="347"/>
      <c r="AAL992" s="347"/>
      <c r="AAM992" s="347"/>
      <c r="AAN992" s="347"/>
      <c r="AAO992" s="347"/>
      <c r="AAP992" s="347"/>
      <c r="AAQ992" s="347"/>
      <c r="AAR992" s="347"/>
      <c r="AAS992" s="347"/>
      <c r="AAT992" s="347"/>
      <c r="AAU992" s="347"/>
      <c r="AAV992" s="347"/>
      <c r="AAW992" s="347"/>
      <c r="AAX992" s="347"/>
      <c r="AAY992" s="347"/>
      <c r="AAZ992" s="347"/>
      <c r="ABA992" s="347"/>
      <c r="ABB992" s="347"/>
      <c r="ABC992" s="347"/>
      <c r="ABD992" s="347"/>
      <c r="ABE992" s="347"/>
      <c r="ABF992" s="347"/>
      <c r="ABG992" s="347"/>
      <c r="ABH992" s="347"/>
      <c r="ABI992" s="347"/>
      <c r="ABJ992" s="347"/>
      <c r="ABK992" s="347"/>
      <c r="ABL992" s="347"/>
      <c r="ABM992" s="347"/>
      <c r="ABN992" s="347"/>
      <c r="ABO992" s="347"/>
      <c r="ABP992" s="347"/>
      <c r="ABQ992" s="347"/>
      <c r="ABR992" s="347"/>
      <c r="ABS992" s="347"/>
      <c r="ABT992" s="347"/>
      <c r="ABU992" s="347"/>
      <c r="ABV992" s="347"/>
      <c r="ABW992" s="347"/>
      <c r="ABX992" s="347"/>
      <c r="ABY992" s="347"/>
      <c r="ABZ992" s="347"/>
      <c r="ACA992" s="347"/>
      <c r="ACB992" s="347"/>
      <c r="ACC992" s="347"/>
      <c r="ACD992" s="347"/>
      <c r="ACE992" s="347"/>
      <c r="ACF992" s="347"/>
      <c r="ACG992" s="347"/>
      <c r="ACH992" s="347"/>
      <c r="ACI992" s="347"/>
      <c r="ACJ992" s="347"/>
      <c r="ACK992" s="347"/>
      <c r="ACL992" s="347"/>
      <c r="ACM992" s="347"/>
      <c r="ACN992" s="347"/>
      <c r="ACO992" s="347"/>
      <c r="ACP992" s="347"/>
      <c r="ACQ992" s="347"/>
      <c r="ACR992" s="347"/>
      <c r="ACS992" s="347"/>
      <c r="ACT992" s="347"/>
      <c r="ACU992" s="347"/>
      <c r="ACV992" s="347"/>
      <c r="ACW992" s="347"/>
      <c r="ACX992" s="347"/>
      <c r="ACY992" s="347"/>
      <c r="ACZ992" s="347"/>
      <c r="ADA992" s="347"/>
      <c r="ADB992" s="347"/>
      <c r="ADC992" s="347"/>
      <c r="ADD992" s="347"/>
      <c r="ADE992" s="347"/>
      <c r="ADF992" s="347"/>
      <c r="ADG992" s="347"/>
      <c r="ADH992" s="347"/>
      <c r="ADI992" s="347"/>
      <c r="ADJ992" s="347"/>
      <c r="ADK992" s="347"/>
      <c r="ADL992" s="347"/>
      <c r="ADM992" s="347"/>
      <c r="ADN992" s="347"/>
      <c r="ADO992" s="347"/>
      <c r="ADP992" s="347"/>
      <c r="ADQ992" s="347"/>
      <c r="ADR992" s="347"/>
      <c r="ADS992" s="347"/>
      <c r="ADT992" s="347"/>
      <c r="ADU992" s="347"/>
      <c r="ADV992" s="347"/>
      <c r="ADW992" s="347"/>
      <c r="ADX992" s="347"/>
      <c r="ADY992" s="347"/>
      <c r="ADZ992" s="347"/>
      <c r="AEA992" s="347"/>
      <c r="AEB992" s="347"/>
      <c r="AEC992" s="347"/>
      <c r="AED992" s="347"/>
      <c r="AEE992" s="347"/>
      <c r="AEF992" s="347"/>
      <c r="AEG992" s="347"/>
      <c r="AEH992" s="347"/>
      <c r="AEI992" s="347"/>
      <c r="AEJ992" s="347"/>
      <c r="AEK992" s="347"/>
      <c r="AEL992" s="347"/>
      <c r="AEM992" s="347"/>
      <c r="AEN992" s="347"/>
      <c r="AEO992" s="347"/>
      <c r="AEP992" s="347"/>
      <c r="AEQ992" s="347"/>
      <c r="AER992" s="347"/>
      <c r="AES992" s="347"/>
      <c r="AET992" s="347"/>
      <c r="AEU992" s="347"/>
      <c r="AEV992" s="347"/>
      <c r="AEW992" s="347"/>
      <c r="AEX992" s="347"/>
      <c r="AEY992" s="347"/>
      <c r="AEZ992" s="347"/>
      <c r="AFA992" s="347"/>
      <c r="AFB992" s="347"/>
      <c r="AFC992" s="347"/>
      <c r="AFD992" s="347"/>
      <c r="AFE992" s="347"/>
      <c r="AFF992" s="347"/>
      <c r="AFG992" s="347"/>
      <c r="AFH992" s="347"/>
      <c r="AFI992" s="347"/>
      <c r="AFJ992" s="347"/>
      <c r="AFK992" s="347"/>
      <c r="AFL992" s="347"/>
      <c r="AFM992" s="347"/>
      <c r="AFN992" s="347"/>
      <c r="AFO992" s="347"/>
      <c r="AFP992" s="347"/>
      <c r="AFQ992" s="347"/>
      <c r="AFR992" s="347"/>
      <c r="AFS992" s="347"/>
      <c r="AFT992" s="347"/>
      <c r="AFU992" s="347"/>
      <c r="AFV992" s="347"/>
      <c r="AFW992" s="347"/>
      <c r="AFX992" s="347"/>
      <c r="AFY992" s="347"/>
      <c r="AFZ992" s="347"/>
      <c r="AGA992" s="347"/>
      <c r="AGB992" s="347"/>
      <c r="AGC992" s="347"/>
      <c r="AGD992" s="347"/>
      <c r="AGE992" s="347"/>
      <c r="AGF992" s="347"/>
      <c r="AGG992" s="347"/>
      <c r="AGH992" s="347"/>
      <c r="AGI992" s="347"/>
      <c r="AGJ992" s="347"/>
      <c r="AGK992" s="347"/>
      <c r="AGL992" s="347"/>
      <c r="AGM992" s="347"/>
      <c r="AGN992" s="347"/>
      <c r="AGO992" s="347"/>
      <c r="AGP992" s="347"/>
      <c r="AGQ992" s="347"/>
      <c r="AGR992" s="347"/>
      <c r="AGS992" s="347"/>
      <c r="AGT992" s="347"/>
      <c r="AGU992" s="347"/>
      <c r="AGV992" s="347"/>
      <c r="AGW992" s="347"/>
      <c r="AGX992" s="347"/>
      <c r="AGY992" s="347"/>
      <c r="AGZ992" s="347"/>
      <c r="AHA992" s="347"/>
      <c r="AHB992" s="347"/>
      <c r="AHC992" s="347"/>
      <c r="AHD992" s="347"/>
      <c r="AHE992" s="347"/>
      <c r="AHF992" s="347"/>
      <c r="AHG992" s="347"/>
      <c r="AHH992" s="347"/>
      <c r="AHI992" s="347"/>
      <c r="AHJ992" s="347"/>
      <c r="AHK992" s="347"/>
      <c r="AHL992" s="347"/>
      <c r="AHM992" s="347"/>
      <c r="AHN992" s="347"/>
      <c r="AHO992" s="347"/>
      <c r="AHP992" s="347"/>
      <c r="AHQ992" s="347"/>
      <c r="AHR992" s="347"/>
      <c r="AHS992" s="347"/>
      <c r="AHT992" s="347"/>
      <c r="AHU992" s="347"/>
      <c r="AHV992" s="347"/>
      <c r="AHW992" s="347"/>
      <c r="AHX992" s="347"/>
      <c r="AHY992" s="347"/>
      <c r="AHZ992" s="347"/>
      <c r="AIA992" s="347"/>
      <c r="AIB992" s="347"/>
      <c r="AIC992" s="347"/>
      <c r="AID992" s="347"/>
      <c r="AIE992" s="347"/>
      <c r="AIF992" s="347"/>
      <c r="AIG992" s="347"/>
      <c r="AIH992" s="347"/>
      <c r="AII992" s="347"/>
      <c r="AIJ992" s="347"/>
      <c r="AIK992" s="347"/>
      <c r="AIL992" s="347"/>
      <c r="AIM992" s="347"/>
      <c r="AIN992" s="347"/>
      <c r="AIO992" s="347"/>
      <c r="AIP992" s="347"/>
      <c r="AIQ992" s="347"/>
      <c r="AIR992" s="347"/>
      <c r="AIS992" s="347"/>
      <c r="AIT992" s="347"/>
      <c r="AIU992" s="347"/>
      <c r="AIV992" s="347"/>
      <c r="AIW992" s="347"/>
      <c r="AIX992" s="347"/>
      <c r="AIY992" s="347"/>
      <c r="AIZ992" s="347"/>
      <c r="AJA992" s="347"/>
      <c r="AJB992" s="347"/>
      <c r="AJC992" s="347"/>
      <c r="AJD992" s="347"/>
      <c r="AJE992" s="347"/>
      <c r="AJF992" s="347"/>
      <c r="AJG992" s="347"/>
      <c r="AJH992" s="347"/>
      <c r="AJI992" s="347"/>
      <c r="AJJ992" s="347"/>
      <c r="AJK992" s="347"/>
      <c r="AJL992" s="347"/>
      <c r="AJM992" s="347"/>
      <c r="AJN992" s="347"/>
      <c r="AJO992" s="347"/>
      <c r="AJP992" s="347"/>
      <c r="AJQ992" s="347"/>
      <c r="AJR992" s="347"/>
      <c r="AJS992" s="347"/>
      <c r="AJT992" s="347"/>
      <c r="AJU992" s="347"/>
      <c r="AJV992" s="347"/>
      <c r="AJW992" s="347"/>
      <c r="AJX992" s="347"/>
      <c r="AJY992" s="347"/>
      <c r="AJZ992" s="347"/>
      <c r="AKA992" s="347"/>
      <c r="AKB992" s="347"/>
      <c r="AKC992" s="347"/>
      <c r="AKD992" s="347"/>
      <c r="AKE992" s="347"/>
      <c r="AKF992" s="347"/>
      <c r="AKG992" s="347"/>
      <c r="AKH992" s="347"/>
      <c r="AKI992" s="347"/>
      <c r="AKJ992" s="347"/>
      <c r="AKK992" s="347"/>
      <c r="AKL992" s="347"/>
      <c r="AKM992" s="347"/>
      <c r="AKN992" s="347"/>
      <c r="AKO992" s="347"/>
      <c r="AKP992" s="347"/>
      <c r="AKQ992" s="347"/>
      <c r="AKR992" s="347"/>
      <c r="AKS992" s="347"/>
      <c r="AKT992" s="347"/>
      <c r="AKU992" s="347"/>
      <c r="AKV992" s="347"/>
      <c r="AKW992" s="347"/>
      <c r="AKX992" s="347"/>
      <c r="AKY992" s="347"/>
      <c r="AKZ992" s="347"/>
      <c r="ALA992" s="347"/>
      <c r="ALB992" s="347"/>
      <c r="ALC992" s="347"/>
      <c r="ALD992" s="347"/>
      <c r="ALE992" s="347"/>
      <c r="ALF992" s="347"/>
      <c r="ALG992" s="347"/>
      <c r="ALH992" s="347"/>
      <c r="ALI992" s="347"/>
      <c r="ALJ992" s="347"/>
      <c r="ALK992" s="347"/>
      <c r="ALL992" s="347"/>
      <c r="ALM992" s="347"/>
      <c r="ALN992" s="347"/>
      <c r="ALO992" s="347"/>
      <c r="ALP992" s="347"/>
      <c r="ALQ992" s="347"/>
      <c r="ALR992" s="347"/>
      <c r="ALS992" s="347"/>
      <c r="ALT992" s="347"/>
      <c r="ALU992" s="347"/>
      <c r="ALV992" s="347"/>
      <c r="ALW992" s="347"/>
      <c r="ALX992" s="347"/>
      <c r="ALY992" s="347"/>
      <c r="ALZ992" s="347"/>
      <c r="AMA992" s="347"/>
      <c r="AMB992" s="347"/>
      <c r="AMC992" s="347"/>
      <c r="AMD992" s="347"/>
      <c r="AME992" s="347"/>
      <c r="AMF992" s="347"/>
      <c r="AMG992" s="347"/>
      <c r="AMH992" s="347"/>
      <c r="AMI992" s="347"/>
      <c r="AMJ992" s="347"/>
      <c r="AMK992" s="347"/>
      <c r="AML992" s="347"/>
      <c r="AMM992" s="347"/>
      <c r="AMN992" s="347"/>
      <c r="AMO992" s="347"/>
      <c r="AMP992" s="347"/>
      <c r="AMQ992" s="347"/>
      <c r="AMR992" s="347"/>
      <c r="AMS992" s="347"/>
      <c r="AMT992" s="347"/>
      <c r="AMU992" s="347"/>
      <c r="AMV992" s="347"/>
      <c r="AMW992" s="347"/>
      <c r="AMX992" s="347"/>
      <c r="AMY992" s="347"/>
      <c r="AMZ992" s="347"/>
      <c r="ANA992" s="347"/>
      <c r="ANB992" s="347"/>
      <c r="ANC992" s="347"/>
      <c r="AND992" s="347"/>
      <c r="ANE992" s="347"/>
      <c r="ANF992" s="347"/>
      <c r="ANG992" s="347"/>
      <c r="ANH992" s="347"/>
      <c r="ANI992" s="347"/>
      <c r="ANJ992" s="347"/>
      <c r="ANK992" s="347"/>
      <c r="ANL992" s="347"/>
      <c r="ANM992" s="347"/>
      <c r="ANN992" s="347"/>
      <c r="ANO992" s="347"/>
      <c r="ANP992" s="347"/>
      <c r="ANQ992" s="347"/>
      <c r="ANR992" s="347"/>
      <c r="ANS992" s="347"/>
      <c r="ANT992" s="347"/>
      <c r="ANU992" s="347"/>
      <c r="ANV992" s="347"/>
      <c r="ANW992" s="347"/>
      <c r="ANX992" s="347"/>
      <c r="ANY992" s="347"/>
      <c r="ANZ992" s="347"/>
      <c r="AOA992" s="347"/>
      <c r="AOB992" s="347"/>
      <c r="AOC992" s="347"/>
      <c r="AOD992" s="347"/>
      <c r="AOE992" s="347"/>
      <c r="AOF992" s="347"/>
      <c r="AOG992" s="347"/>
      <c r="AOH992" s="347"/>
      <c r="AOI992" s="347"/>
      <c r="AOJ992" s="347"/>
      <c r="AOK992" s="347"/>
      <c r="AOL992" s="347"/>
      <c r="AOM992" s="347"/>
      <c r="AON992" s="347"/>
      <c r="AOO992" s="347"/>
      <c r="AOP992" s="347"/>
      <c r="AOQ992" s="347"/>
      <c r="AOR992" s="347"/>
      <c r="AOS992" s="347"/>
      <c r="AOT992" s="347"/>
      <c r="AOU992" s="347"/>
      <c r="AOV992" s="347"/>
      <c r="AOW992" s="347"/>
      <c r="AOX992" s="347"/>
      <c r="AOY992" s="347"/>
      <c r="AOZ992" s="347"/>
      <c r="APA992" s="347"/>
      <c r="APB992" s="347"/>
      <c r="APC992" s="347"/>
      <c r="APD992" s="347"/>
      <c r="APE992" s="347"/>
      <c r="APF992" s="347"/>
      <c r="APG992" s="347"/>
      <c r="APH992" s="347"/>
      <c r="API992" s="347"/>
      <c r="APJ992" s="347"/>
      <c r="APK992" s="347"/>
      <c r="APL992" s="347"/>
      <c r="APM992" s="347"/>
      <c r="APN992" s="347"/>
      <c r="APO992" s="347"/>
      <c r="APP992" s="347"/>
      <c r="APQ992" s="347"/>
      <c r="APR992" s="347"/>
      <c r="APS992" s="347"/>
      <c r="APT992" s="347"/>
      <c r="APU992" s="347"/>
      <c r="APV992" s="347"/>
      <c r="APW992" s="347"/>
      <c r="APX992" s="347"/>
      <c r="APY992" s="347"/>
      <c r="APZ992" s="347"/>
      <c r="AQA992" s="347"/>
      <c r="AQB992" s="347"/>
      <c r="AQC992" s="347"/>
      <c r="AQD992" s="347"/>
      <c r="AQE992" s="347"/>
      <c r="AQF992" s="347"/>
      <c r="AQG992" s="347"/>
      <c r="AQH992" s="347"/>
      <c r="AQI992" s="347"/>
      <c r="AQJ992" s="347"/>
      <c r="AQK992" s="347"/>
      <c r="AQL992" s="347"/>
      <c r="AQM992" s="347"/>
      <c r="AQN992" s="347"/>
      <c r="AQO992" s="347"/>
      <c r="AQP992" s="347"/>
      <c r="AQQ992" s="347"/>
      <c r="AQR992" s="347"/>
      <c r="AQS992" s="347"/>
      <c r="AQT992" s="347"/>
      <c r="AQU992" s="347"/>
      <c r="AQV992" s="347"/>
      <c r="AQW992" s="347"/>
      <c r="AQX992" s="347"/>
      <c r="AQY992" s="347"/>
      <c r="AQZ992" s="347"/>
      <c r="ARA992" s="347"/>
      <c r="ARB992" s="347"/>
      <c r="ARC992" s="347"/>
      <c r="ARD992" s="347"/>
      <c r="ARE992" s="347"/>
      <c r="ARF992" s="347"/>
      <c r="ARG992" s="347"/>
      <c r="ARH992" s="347"/>
      <c r="ARI992" s="347"/>
      <c r="ARJ992" s="347"/>
      <c r="ARK992" s="347"/>
      <c r="ARL992" s="347"/>
      <c r="ARM992" s="347"/>
      <c r="ARN992" s="347"/>
      <c r="ARO992" s="347"/>
      <c r="ARP992" s="347"/>
      <c r="ARQ992" s="347"/>
      <c r="ARR992" s="347"/>
      <c r="ARS992" s="347"/>
      <c r="ART992" s="347"/>
      <c r="ARU992" s="347"/>
      <c r="ARV992" s="347"/>
      <c r="ARW992" s="347"/>
      <c r="ARX992" s="347"/>
      <c r="ARY992" s="347"/>
      <c r="ARZ992" s="347"/>
      <c r="ASA992" s="347"/>
      <c r="ASB992" s="347"/>
      <c r="ASC992" s="347"/>
      <c r="ASD992" s="347"/>
      <c r="ASE992" s="347"/>
      <c r="ASF992" s="347"/>
      <c r="ASG992" s="347"/>
      <c r="ASH992" s="347"/>
      <c r="ASI992" s="347"/>
      <c r="ASJ992" s="347"/>
      <c r="ASK992" s="347"/>
      <c r="ASL992" s="347"/>
      <c r="ASM992" s="347"/>
      <c r="ASN992" s="347"/>
      <c r="ASO992" s="347"/>
      <c r="ASP992" s="347"/>
      <c r="ASQ992" s="347"/>
      <c r="ASR992" s="347"/>
      <c r="ASS992" s="347"/>
      <c r="AST992" s="347"/>
      <c r="ASU992" s="347"/>
      <c r="ASV992" s="347"/>
      <c r="ASW992" s="347"/>
      <c r="ASX992" s="347"/>
      <c r="ASY992" s="347"/>
      <c r="ASZ992" s="347"/>
      <c r="ATA992" s="347"/>
      <c r="ATB992" s="347"/>
      <c r="ATC992" s="347"/>
      <c r="ATD992" s="347"/>
      <c r="ATE992" s="347"/>
      <c r="ATF992" s="347"/>
      <c r="ATG992" s="347"/>
      <c r="ATH992" s="347"/>
      <c r="ATI992" s="347"/>
      <c r="ATJ992" s="347"/>
      <c r="ATK992" s="347"/>
      <c r="ATL992" s="347"/>
      <c r="ATM992" s="347"/>
      <c r="ATN992" s="347"/>
      <c r="ATO992" s="347"/>
      <c r="ATP992" s="347"/>
      <c r="ATQ992" s="347"/>
      <c r="ATR992" s="347"/>
      <c r="ATS992" s="347"/>
      <c r="ATT992" s="347"/>
      <c r="ATU992" s="347"/>
      <c r="ATV992" s="347"/>
      <c r="ATW992" s="347"/>
      <c r="ATX992" s="347"/>
      <c r="ATY992" s="347"/>
      <c r="ATZ992" s="347"/>
      <c r="AUA992" s="347"/>
      <c r="AUB992" s="347"/>
      <c r="AUC992" s="347"/>
      <c r="AUD992" s="347"/>
      <c r="AUE992" s="347"/>
      <c r="AUF992" s="347"/>
      <c r="AUG992" s="347"/>
      <c r="AUH992" s="347"/>
      <c r="AUI992" s="347"/>
      <c r="AUJ992" s="347"/>
      <c r="AUK992" s="347"/>
      <c r="AUL992" s="347"/>
      <c r="AUM992" s="347"/>
      <c r="AUN992" s="347"/>
      <c r="AUO992" s="347"/>
      <c r="AUP992" s="347"/>
      <c r="AUQ992" s="347"/>
      <c r="AUR992" s="347"/>
      <c r="AUS992" s="347"/>
      <c r="AUT992" s="347"/>
      <c r="AUU992" s="347"/>
      <c r="AUV992" s="347"/>
      <c r="AUW992" s="347"/>
      <c r="AUX992" s="347"/>
      <c r="AUY992" s="347"/>
      <c r="AUZ992" s="347"/>
      <c r="AVA992" s="347"/>
      <c r="AVB992" s="347"/>
      <c r="AVC992" s="347"/>
      <c r="AVD992" s="347"/>
      <c r="AVE992" s="347"/>
      <c r="AVF992" s="347"/>
      <c r="AVG992" s="347"/>
      <c r="AVH992" s="347"/>
      <c r="AVI992" s="347"/>
      <c r="AVJ992" s="347"/>
      <c r="AVK992" s="347"/>
      <c r="AVL992" s="347"/>
      <c r="AVM992" s="347"/>
      <c r="AVN992" s="347"/>
      <c r="AVO992" s="347"/>
      <c r="AVP992" s="347"/>
      <c r="AVQ992" s="347"/>
      <c r="AVR992" s="347"/>
      <c r="AVS992" s="347"/>
      <c r="AVT992" s="347"/>
      <c r="AVU992" s="347"/>
      <c r="AVV992" s="347"/>
      <c r="AVW992" s="347"/>
      <c r="AVX992" s="347"/>
      <c r="AVY992" s="347"/>
      <c r="AVZ992" s="347"/>
      <c r="AWA992" s="347"/>
      <c r="AWB992" s="347"/>
      <c r="AWC992" s="347"/>
      <c r="AWD992" s="347"/>
      <c r="AWE992" s="347"/>
      <c r="AWF992" s="347"/>
      <c r="AWG992" s="347"/>
      <c r="AWH992" s="347"/>
      <c r="AWI992" s="347"/>
      <c r="AWJ992" s="347"/>
      <c r="AWK992" s="347"/>
      <c r="AWL992" s="347"/>
      <c r="AWM992" s="347"/>
      <c r="AWN992" s="347"/>
      <c r="AWO992" s="347"/>
      <c r="AWP992" s="347"/>
      <c r="AWQ992" s="347"/>
      <c r="AWR992" s="347"/>
      <c r="AWS992" s="347"/>
      <c r="AWT992" s="347"/>
      <c r="AWU992" s="347"/>
      <c r="AWV992" s="347"/>
      <c r="AWW992" s="347"/>
      <c r="AWX992" s="347"/>
      <c r="AWY992" s="347"/>
      <c r="AWZ992" s="347"/>
      <c r="AXA992" s="347"/>
      <c r="AXB992" s="347"/>
      <c r="AXC992" s="347"/>
      <c r="AXD992" s="347"/>
      <c r="AXE992" s="347"/>
      <c r="AXF992" s="347"/>
      <c r="AXG992" s="347"/>
      <c r="AXH992" s="347"/>
      <c r="AXI992" s="347"/>
      <c r="AXJ992" s="347"/>
      <c r="AXK992" s="347"/>
      <c r="AXL992" s="347"/>
      <c r="AXM992" s="347"/>
      <c r="AXN992" s="347"/>
      <c r="AXO992" s="347"/>
      <c r="AXP992" s="347"/>
      <c r="AXQ992" s="347"/>
      <c r="AXR992" s="347"/>
      <c r="AXS992" s="347"/>
      <c r="AXT992" s="347"/>
      <c r="AXU992" s="347"/>
      <c r="AXV992" s="347"/>
      <c r="AXW992" s="347"/>
      <c r="AXX992" s="347"/>
      <c r="AXY992" s="347"/>
      <c r="AXZ992" s="347"/>
      <c r="AYA992" s="347"/>
      <c r="AYB992" s="347"/>
      <c r="AYC992" s="347"/>
      <c r="AYD992" s="347"/>
      <c r="AYE992" s="347"/>
      <c r="AYF992" s="347"/>
      <c r="AYG992" s="347"/>
      <c r="AYH992" s="347"/>
      <c r="AYI992" s="347"/>
      <c r="AYJ992" s="347"/>
      <c r="AYK992" s="347"/>
      <c r="AYL992" s="347"/>
      <c r="AYM992" s="347"/>
      <c r="AYN992" s="347"/>
      <c r="AYO992" s="347"/>
      <c r="AYP992" s="347"/>
      <c r="AYQ992" s="347"/>
      <c r="AYR992" s="347"/>
      <c r="AYS992" s="347"/>
      <c r="AYT992" s="347"/>
      <c r="AYU992" s="347"/>
      <c r="AYV992" s="347"/>
      <c r="AYW992" s="347"/>
      <c r="AYX992" s="347"/>
      <c r="AYY992" s="347"/>
      <c r="AYZ992" s="347"/>
      <c r="AZA992" s="347"/>
      <c r="AZB992" s="347"/>
      <c r="AZC992" s="347"/>
      <c r="AZD992" s="347"/>
      <c r="AZE992" s="347"/>
      <c r="AZF992" s="347"/>
      <c r="AZG992" s="347"/>
      <c r="AZH992" s="347"/>
      <c r="AZI992" s="347"/>
      <c r="AZJ992" s="347"/>
      <c r="AZK992" s="347"/>
      <c r="AZL992" s="347"/>
      <c r="AZM992" s="347"/>
      <c r="AZN992" s="347"/>
      <c r="AZO992" s="347"/>
      <c r="AZP992" s="347"/>
      <c r="AZQ992" s="347"/>
      <c r="AZR992" s="347"/>
      <c r="AZS992" s="347"/>
      <c r="AZT992" s="347"/>
      <c r="AZU992" s="347"/>
      <c r="AZV992" s="347"/>
      <c r="AZW992" s="347"/>
      <c r="AZX992" s="347"/>
      <c r="AZY992" s="347"/>
      <c r="AZZ992" s="347"/>
      <c r="BAA992" s="347"/>
      <c r="BAB992" s="347"/>
      <c r="BAC992" s="347"/>
      <c r="BAD992" s="347"/>
      <c r="BAE992" s="347"/>
      <c r="BAF992" s="347"/>
      <c r="BAG992" s="347"/>
      <c r="BAH992" s="347"/>
      <c r="BAI992" s="347"/>
      <c r="BAJ992" s="347"/>
      <c r="BAK992" s="347"/>
      <c r="BAL992" s="347"/>
      <c r="BAM992" s="347"/>
      <c r="BAN992" s="347"/>
      <c r="BAO992" s="347"/>
      <c r="BAP992" s="347"/>
      <c r="BAQ992" s="347"/>
      <c r="BAR992" s="347"/>
      <c r="BAS992" s="347"/>
      <c r="BAT992" s="347"/>
      <c r="BAU992" s="347"/>
      <c r="BAV992" s="347"/>
      <c r="BAW992" s="347"/>
      <c r="BAX992" s="347"/>
      <c r="BAY992" s="347"/>
      <c r="BAZ992" s="347"/>
      <c r="BBA992" s="347"/>
      <c r="BBB992" s="347"/>
      <c r="BBC992" s="347"/>
      <c r="BBD992" s="347"/>
      <c r="BBE992" s="347"/>
      <c r="BBF992" s="347"/>
      <c r="BBG992" s="347"/>
      <c r="BBH992" s="347"/>
      <c r="BBI992" s="347"/>
      <c r="BBJ992" s="347"/>
      <c r="BBK992" s="347"/>
      <c r="BBL992" s="347"/>
      <c r="BBM992" s="347"/>
      <c r="BBN992" s="347"/>
      <c r="BBO992" s="347"/>
      <c r="BBP992" s="347"/>
      <c r="BBQ992" s="347"/>
      <c r="BBR992" s="347"/>
      <c r="BBS992" s="347"/>
      <c r="BBT992" s="347"/>
      <c r="BBU992" s="347"/>
      <c r="BBV992" s="347"/>
      <c r="BBW992" s="347"/>
      <c r="BBX992" s="347"/>
      <c r="BBY992" s="347"/>
      <c r="BBZ992" s="347"/>
      <c r="BCA992" s="347"/>
      <c r="BCB992" s="347"/>
      <c r="BCC992" s="347"/>
      <c r="BCD992" s="347"/>
      <c r="BCE992" s="347"/>
      <c r="BCF992" s="347"/>
      <c r="BCG992" s="347"/>
      <c r="BCH992" s="347"/>
      <c r="BCI992" s="347"/>
      <c r="BCJ992" s="347"/>
      <c r="BCK992" s="347"/>
      <c r="BCL992" s="347"/>
      <c r="BCM992" s="347"/>
      <c r="BCN992" s="347"/>
      <c r="BCO992" s="347"/>
      <c r="BCP992" s="347"/>
      <c r="BCQ992" s="347"/>
      <c r="BCR992" s="347"/>
      <c r="BCS992" s="347"/>
      <c r="BCT992" s="347"/>
      <c r="BCU992" s="347"/>
      <c r="BCV992" s="347"/>
      <c r="BCW992" s="347"/>
      <c r="BCX992" s="347"/>
      <c r="BCY992" s="347"/>
      <c r="BCZ992" s="347"/>
      <c r="BDA992" s="347"/>
      <c r="BDB992" s="347"/>
      <c r="BDC992" s="347"/>
      <c r="BDD992" s="347"/>
      <c r="BDE992" s="347"/>
      <c r="BDF992" s="347"/>
      <c r="BDG992" s="347"/>
      <c r="BDH992" s="347"/>
      <c r="BDI992" s="347"/>
      <c r="BDJ992" s="347"/>
      <c r="BDK992" s="347"/>
      <c r="BDL992" s="347"/>
      <c r="BDM992" s="347"/>
      <c r="BDN992" s="347"/>
      <c r="BDO992" s="347"/>
      <c r="BDP992" s="347"/>
      <c r="BDQ992" s="347"/>
      <c r="BDR992" s="347"/>
      <c r="BDS992" s="347"/>
      <c r="BDT992" s="347"/>
      <c r="BDU992" s="347"/>
      <c r="BDV992" s="347"/>
      <c r="BDW992" s="347"/>
      <c r="BDX992" s="347"/>
      <c r="BDY992" s="347"/>
      <c r="BDZ992" s="347"/>
      <c r="BEA992" s="347"/>
      <c r="BEB992" s="347"/>
      <c r="BEC992" s="347"/>
      <c r="BED992" s="347"/>
      <c r="BEE992" s="347"/>
      <c r="BEF992" s="347"/>
      <c r="BEG992" s="347"/>
      <c r="BEH992" s="347"/>
      <c r="BEI992" s="347"/>
      <c r="BEJ992" s="347"/>
      <c r="BEK992" s="347"/>
      <c r="BEL992" s="347"/>
      <c r="BEM992" s="347"/>
      <c r="BEN992" s="347"/>
      <c r="BEO992" s="347"/>
      <c r="BEP992" s="347"/>
      <c r="BEQ992" s="347"/>
      <c r="BER992" s="347"/>
      <c r="BES992" s="347"/>
      <c r="BET992" s="347"/>
      <c r="BEU992" s="347"/>
      <c r="BEV992" s="347"/>
      <c r="BEW992" s="347"/>
      <c r="BEX992" s="347"/>
      <c r="BEY992" s="347"/>
      <c r="BEZ992" s="347"/>
      <c r="BFA992" s="347"/>
      <c r="BFB992" s="347"/>
      <c r="BFC992" s="347"/>
      <c r="BFD992" s="347"/>
      <c r="BFE992" s="347"/>
      <c r="BFF992" s="347"/>
      <c r="BFG992" s="347"/>
      <c r="BFH992" s="347"/>
      <c r="BFI992" s="347"/>
      <c r="BFJ992" s="347"/>
      <c r="BFK992" s="347"/>
      <c r="BFL992" s="347"/>
      <c r="BFM992" s="347"/>
      <c r="BFN992" s="347"/>
      <c r="BFO992" s="347"/>
      <c r="BFP992" s="347"/>
      <c r="BFQ992" s="347"/>
      <c r="BFR992" s="347"/>
      <c r="BFS992" s="347"/>
      <c r="BFT992" s="347"/>
      <c r="BFU992" s="347"/>
      <c r="BFV992" s="347"/>
      <c r="BFW992" s="347"/>
      <c r="BFX992" s="347"/>
      <c r="BFY992" s="347"/>
      <c r="BFZ992" s="347"/>
      <c r="BGA992" s="347"/>
      <c r="BGB992" s="347"/>
      <c r="BGC992" s="347"/>
      <c r="BGD992" s="347"/>
      <c r="BGE992" s="347"/>
      <c r="BGF992" s="347"/>
      <c r="BGG992" s="347"/>
      <c r="BGH992" s="347"/>
      <c r="BGI992" s="347"/>
      <c r="BGJ992" s="347"/>
      <c r="BGK992" s="347"/>
      <c r="BGL992" s="347"/>
      <c r="BGM992" s="347"/>
      <c r="BGN992" s="347"/>
      <c r="BGO992" s="347"/>
      <c r="BGP992" s="347"/>
      <c r="BGQ992" s="347"/>
      <c r="BGR992" s="347"/>
      <c r="BGS992" s="347"/>
      <c r="BGT992" s="347"/>
      <c r="BGU992" s="347"/>
      <c r="BGV992" s="347"/>
      <c r="BGW992" s="347"/>
      <c r="BGX992" s="347"/>
      <c r="BGY992" s="347"/>
      <c r="BGZ992" s="347"/>
      <c r="BHA992" s="347"/>
      <c r="BHB992" s="347"/>
      <c r="BHC992" s="347"/>
      <c r="BHD992" s="347"/>
      <c r="BHE992" s="347"/>
      <c r="BHF992" s="347"/>
      <c r="BHG992" s="347"/>
      <c r="BHH992" s="347"/>
      <c r="BHI992" s="347"/>
      <c r="BHJ992" s="347"/>
      <c r="BHK992" s="347"/>
      <c r="BHL992" s="347"/>
      <c r="BHM992" s="347"/>
      <c r="BHN992" s="347"/>
      <c r="BHO992" s="347"/>
      <c r="BHP992" s="347"/>
      <c r="BHQ992" s="347"/>
      <c r="BHR992" s="347"/>
      <c r="BHS992" s="347"/>
      <c r="BHT992" s="347"/>
      <c r="BHU992" s="347"/>
      <c r="BHV992" s="347"/>
      <c r="BHW992" s="347"/>
      <c r="BHX992" s="347"/>
      <c r="BHY992" s="347"/>
      <c r="BHZ992" s="347"/>
      <c r="BIA992" s="347"/>
      <c r="BIB992" s="347"/>
      <c r="BIC992" s="347"/>
      <c r="BID992" s="347"/>
      <c r="BIE992" s="347"/>
      <c r="BIF992" s="347"/>
      <c r="BIG992" s="347"/>
      <c r="BIH992" s="347"/>
      <c r="BII992" s="347"/>
      <c r="BIJ992" s="347"/>
      <c r="BIK992" s="347"/>
      <c r="BIL992" s="347"/>
      <c r="BIM992" s="347"/>
      <c r="BIN992" s="347"/>
      <c r="BIO992" s="347"/>
      <c r="BIP992" s="347"/>
      <c r="BIQ992" s="347"/>
      <c r="BIR992" s="347"/>
      <c r="BIS992" s="347"/>
      <c r="BIT992" s="347"/>
      <c r="BIU992" s="347"/>
      <c r="BIV992" s="347"/>
      <c r="BIW992" s="347"/>
      <c r="BIX992" s="347"/>
      <c r="BIY992" s="347"/>
      <c r="BIZ992" s="347"/>
      <c r="BJA992" s="347"/>
      <c r="BJB992" s="347"/>
      <c r="BJC992" s="347"/>
      <c r="BJD992" s="347"/>
      <c r="BJE992" s="347"/>
      <c r="BJF992" s="347"/>
      <c r="BJG992" s="347"/>
      <c r="BJH992" s="347"/>
      <c r="BJI992" s="347"/>
      <c r="BJJ992" s="347"/>
      <c r="BJK992" s="347"/>
      <c r="BJL992" s="347"/>
      <c r="BJM992" s="347"/>
      <c r="BJN992" s="347"/>
      <c r="BJO992" s="347"/>
      <c r="BJP992" s="347"/>
      <c r="BJQ992" s="347"/>
      <c r="BJR992" s="347"/>
      <c r="BJS992" s="347"/>
      <c r="BJT992" s="347"/>
      <c r="BJU992" s="347"/>
      <c r="BJV992" s="347"/>
      <c r="BJW992" s="347"/>
      <c r="BJX992" s="347"/>
      <c r="BJY992" s="347"/>
      <c r="BJZ992" s="347"/>
      <c r="BKA992" s="347"/>
      <c r="BKB992" s="347"/>
      <c r="BKC992" s="347"/>
      <c r="BKD992" s="347"/>
      <c r="BKE992" s="347"/>
      <c r="BKF992" s="347"/>
      <c r="BKG992" s="347"/>
      <c r="BKH992" s="347"/>
      <c r="BKI992" s="347"/>
      <c r="BKJ992" s="347"/>
      <c r="BKK992" s="347"/>
      <c r="BKL992" s="347"/>
      <c r="BKM992" s="347"/>
      <c r="BKN992" s="347"/>
      <c r="BKO992" s="347"/>
      <c r="BKP992" s="347"/>
      <c r="BKQ992" s="347"/>
      <c r="BKR992" s="347"/>
      <c r="BKS992" s="347"/>
      <c r="BKT992" s="347"/>
      <c r="BKU992" s="347"/>
      <c r="BKV992" s="347"/>
      <c r="BKW992" s="347"/>
      <c r="BKX992" s="347"/>
      <c r="BKY992" s="347"/>
      <c r="BKZ992" s="347"/>
      <c r="BLA992" s="347"/>
      <c r="BLB992" s="347"/>
      <c r="BLC992" s="347"/>
      <c r="BLD992" s="347"/>
      <c r="BLE992" s="347"/>
      <c r="BLF992" s="347"/>
      <c r="BLG992" s="347"/>
      <c r="BLH992" s="347"/>
      <c r="BLI992" s="347"/>
      <c r="BLJ992" s="347"/>
      <c r="BLK992" s="347"/>
      <c r="BLL992" s="347"/>
      <c r="BLM992" s="347"/>
      <c r="BLN992" s="347"/>
      <c r="BLO992" s="347"/>
      <c r="BLP992" s="347"/>
      <c r="BLQ992" s="347"/>
      <c r="BLR992" s="347"/>
      <c r="BLS992" s="347"/>
      <c r="BLT992" s="347"/>
      <c r="BLU992" s="347"/>
      <c r="BLV992" s="347"/>
      <c r="BLW992" s="347"/>
      <c r="BLX992" s="347"/>
      <c r="BLY992" s="347"/>
      <c r="BLZ992" s="347"/>
      <c r="BMA992" s="347"/>
      <c r="BMB992" s="347"/>
      <c r="BMC992" s="347"/>
      <c r="BMD992" s="347"/>
      <c r="BME992" s="347"/>
      <c r="BMF992" s="347"/>
      <c r="BMG992" s="347"/>
      <c r="BMH992" s="347"/>
      <c r="BMI992" s="347"/>
      <c r="BMJ992" s="347"/>
      <c r="BMK992" s="347"/>
      <c r="BML992" s="347"/>
      <c r="BMM992" s="347"/>
      <c r="BMN992" s="347"/>
      <c r="BMO992" s="347"/>
      <c r="BMP992" s="347"/>
      <c r="BMQ992" s="347"/>
      <c r="BMR992" s="347"/>
      <c r="BMS992" s="347"/>
      <c r="BMT992" s="347"/>
      <c r="BMU992" s="347"/>
      <c r="BMV992" s="347"/>
      <c r="BMW992" s="347"/>
      <c r="BMX992" s="347"/>
      <c r="BMY992" s="347"/>
      <c r="BMZ992" s="347"/>
      <c r="BNA992" s="347"/>
      <c r="BNB992" s="347"/>
      <c r="BNC992" s="347"/>
      <c r="BND992" s="347"/>
      <c r="BNE992" s="347"/>
      <c r="BNF992" s="347"/>
      <c r="BNG992" s="347"/>
      <c r="BNH992" s="347"/>
      <c r="BNI992" s="347"/>
      <c r="BNJ992" s="347"/>
      <c r="BNK992" s="347"/>
      <c r="BNL992" s="347"/>
      <c r="BNM992" s="347"/>
      <c r="BNN992" s="347"/>
      <c r="BNO992" s="347"/>
      <c r="BNP992" s="347"/>
      <c r="BNQ992" s="347"/>
      <c r="BNR992" s="347"/>
      <c r="BNS992" s="347"/>
      <c r="BNT992" s="347"/>
      <c r="BNU992" s="347"/>
      <c r="BNV992" s="347"/>
      <c r="BNW992" s="347"/>
      <c r="BNX992" s="347"/>
      <c r="BNY992" s="347"/>
      <c r="BNZ992" s="347"/>
      <c r="BOA992" s="347"/>
      <c r="BOB992" s="347"/>
      <c r="BOC992" s="347"/>
      <c r="BOD992" s="347"/>
      <c r="BOE992" s="347"/>
      <c r="BOF992" s="347"/>
      <c r="BOG992" s="347"/>
      <c r="BOH992" s="347"/>
      <c r="BOI992" s="347"/>
      <c r="BOJ992" s="347"/>
      <c r="BOK992" s="347"/>
      <c r="BOL992" s="347"/>
      <c r="BOM992" s="347"/>
      <c r="BON992" s="347"/>
      <c r="BOO992" s="347"/>
      <c r="BOP992" s="347"/>
      <c r="BOQ992" s="347"/>
      <c r="BOR992" s="347"/>
      <c r="BOS992" s="347"/>
      <c r="BOT992" s="347"/>
      <c r="BOU992" s="347"/>
      <c r="BOV992" s="347"/>
      <c r="BOW992" s="347"/>
      <c r="BOX992" s="347"/>
      <c r="BOY992" s="347"/>
      <c r="BOZ992" s="347"/>
      <c r="BPA992" s="347"/>
      <c r="BPB992" s="347"/>
      <c r="BPC992" s="347"/>
      <c r="BPD992" s="347"/>
      <c r="BPE992" s="347"/>
      <c r="BPF992" s="347"/>
      <c r="BPG992" s="347"/>
      <c r="BPH992" s="347"/>
      <c r="BPI992" s="347"/>
      <c r="BPJ992" s="347"/>
      <c r="BPK992" s="347"/>
      <c r="BPL992" s="347"/>
      <c r="BPM992" s="347"/>
      <c r="BPN992" s="347"/>
      <c r="BPO992" s="347"/>
      <c r="BPP992" s="347"/>
      <c r="BPQ992" s="347"/>
      <c r="BPR992" s="347"/>
      <c r="BPS992" s="347"/>
      <c r="BPT992" s="347"/>
      <c r="BPU992" s="347"/>
      <c r="BPV992" s="347"/>
      <c r="BPW992" s="347"/>
      <c r="BPX992" s="347"/>
      <c r="BPY992" s="347"/>
      <c r="BPZ992" s="347"/>
      <c r="BQA992" s="347"/>
      <c r="BQB992" s="347"/>
      <c r="BQC992" s="347"/>
      <c r="BQD992" s="347"/>
      <c r="BQE992" s="347"/>
      <c r="BQF992" s="347"/>
      <c r="BQG992" s="347"/>
      <c r="BQH992" s="347"/>
      <c r="BQI992" s="347"/>
      <c r="BQJ992" s="347"/>
      <c r="BQK992" s="347"/>
      <c r="BQL992" s="347"/>
      <c r="BQM992" s="347"/>
      <c r="BQN992" s="347"/>
      <c r="BQO992" s="347"/>
      <c r="BQP992" s="347"/>
      <c r="BQQ992" s="347"/>
      <c r="BQR992" s="347"/>
      <c r="BQS992" s="347"/>
      <c r="BQT992" s="347"/>
      <c r="BQU992" s="347"/>
      <c r="BQV992" s="347"/>
      <c r="BQW992" s="347"/>
      <c r="BQX992" s="347"/>
      <c r="BQY992" s="347"/>
      <c r="BQZ992" s="347"/>
      <c r="BRA992" s="347"/>
      <c r="BRB992" s="347"/>
      <c r="BRC992" s="347"/>
      <c r="BRD992" s="347"/>
      <c r="BRE992" s="347"/>
      <c r="BRF992" s="347"/>
      <c r="BRG992" s="347"/>
      <c r="BRH992" s="347"/>
      <c r="BRI992" s="347"/>
      <c r="BRJ992" s="347"/>
      <c r="BRK992" s="347"/>
      <c r="BRL992" s="347"/>
      <c r="BRM992" s="347"/>
      <c r="BRN992" s="347"/>
      <c r="BRO992" s="347"/>
      <c r="BRP992" s="347"/>
      <c r="BRQ992" s="347"/>
      <c r="BRR992" s="347"/>
      <c r="BRS992" s="347"/>
      <c r="BRT992" s="347"/>
      <c r="BRU992" s="347"/>
      <c r="BRV992" s="347"/>
      <c r="BRW992" s="347"/>
      <c r="BRX992" s="347"/>
      <c r="BRY992" s="347"/>
      <c r="BRZ992" s="347"/>
      <c r="BSA992" s="347"/>
      <c r="BSB992" s="347"/>
      <c r="BSC992" s="347"/>
      <c r="BSD992" s="347"/>
      <c r="BSE992" s="347"/>
      <c r="BSF992" s="347"/>
      <c r="BSG992" s="347"/>
      <c r="BSH992" s="347"/>
      <c r="BSI992" s="347"/>
      <c r="BSJ992" s="347"/>
      <c r="BSK992" s="347"/>
      <c r="BSL992" s="347"/>
      <c r="BSM992" s="347"/>
      <c r="BSN992" s="347"/>
      <c r="BSO992" s="347"/>
      <c r="BSP992" s="347"/>
      <c r="BSQ992" s="347"/>
      <c r="BSR992" s="347"/>
      <c r="BSS992" s="347"/>
      <c r="BST992" s="347"/>
      <c r="BSU992" s="347"/>
      <c r="BSV992" s="347"/>
      <c r="BSW992" s="347"/>
      <c r="BSX992" s="347"/>
      <c r="BSY992" s="347"/>
      <c r="BSZ992" s="347"/>
      <c r="BTA992" s="347"/>
      <c r="BTB992" s="347"/>
      <c r="BTC992" s="347"/>
      <c r="BTD992" s="347"/>
      <c r="BTE992" s="347"/>
      <c r="BTF992" s="347"/>
      <c r="BTG992" s="347"/>
      <c r="BTH992" s="347"/>
      <c r="BTI992" s="347"/>
      <c r="BTJ992" s="347"/>
      <c r="BTK992" s="347"/>
      <c r="BTL992" s="347"/>
      <c r="BTM992" s="347"/>
      <c r="BTN992" s="347"/>
      <c r="BTO992" s="347"/>
      <c r="BTP992" s="347"/>
      <c r="BTQ992" s="347"/>
      <c r="BTR992" s="347"/>
      <c r="BTS992" s="347"/>
      <c r="BTT992" s="347"/>
      <c r="BTU992" s="347"/>
      <c r="BTV992" s="347"/>
      <c r="BTW992" s="347"/>
      <c r="BTX992" s="347"/>
      <c r="BTY992" s="347"/>
      <c r="BTZ992" s="347"/>
      <c r="BUA992" s="347"/>
      <c r="BUB992" s="347"/>
      <c r="BUC992" s="347"/>
      <c r="BUD992" s="347"/>
      <c r="BUE992" s="347"/>
      <c r="BUF992" s="347"/>
      <c r="BUG992" s="347"/>
      <c r="BUH992" s="347"/>
      <c r="BUI992" s="347"/>
      <c r="BUJ992" s="347"/>
      <c r="BUK992" s="347"/>
      <c r="BUL992" s="347"/>
      <c r="BUM992" s="347"/>
      <c r="BUN992" s="347"/>
      <c r="BUO992" s="347"/>
      <c r="BUP992" s="347"/>
      <c r="BUQ992" s="347"/>
      <c r="BUR992" s="347"/>
      <c r="BUS992" s="347"/>
      <c r="BUT992" s="347"/>
      <c r="BUU992" s="347"/>
      <c r="BUV992" s="347"/>
      <c r="BUW992" s="347"/>
      <c r="BUX992" s="347"/>
      <c r="BUY992" s="347"/>
      <c r="BUZ992" s="347"/>
      <c r="BVA992" s="347"/>
      <c r="BVB992" s="347"/>
      <c r="BVC992" s="347"/>
      <c r="BVD992" s="347"/>
      <c r="BVE992" s="347"/>
      <c r="BVF992" s="347"/>
      <c r="BVG992" s="347"/>
      <c r="BVH992" s="347"/>
      <c r="BVI992" s="347"/>
      <c r="BVJ992" s="347"/>
      <c r="BVK992" s="347"/>
      <c r="BVL992" s="347"/>
      <c r="BVM992" s="347"/>
      <c r="BVN992" s="347"/>
      <c r="BVO992" s="347"/>
      <c r="BVP992" s="347"/>
      <c r="BVQ992" s="347"/>
      <c r="BVR992" s="347"/>
      <c r="BVS992" s="347"/>
      <c r="BVT992" s="347"/>
      <c r="BVU992" s="347"/>
      <c r="BVV992" s="347"/>
      <c r="BVW992" s="347"/>
      <c r="BVX992" s="347"/>
      <c r="BVY992" s="347"/>
      <c r="BVZ992" s="347"/>
      <c r="BWA992" s="347"/>
      <c r="BWB992" s="347"/>
      <c r="BWC992" s="347"/>
      <c r="BWD992" s="347"/>
      <c r="BWE992" s="347"/>
      <c r="BWF992" s="347"/>
      <c r="BWG992" s="347"/>
      <c r="BWH992" s="347"/>
      <c r="BWI992" s="347"/>
      <c r="BWJ992" s="347"/>
      <c r="BWK992" s="347"/>
      <c r="BWL992" s="347"/>
      <c r="BWM992" s="347"/>
      <c r="BWN992" s="347"/>
      <c r="BWO992" s="347"/>
      <c r="BWP992" s="347"/>
      <c r="BWQ992" s="347"/>
      <c r="BWR992" s="347"/>
      <c r="BWS992" s="347"/>
      <c r="BWT992" s="347"/>
      <c r="BWU992" s="347"/>
      <c r="BWV992" s="347"/>
      <c r="BWW992" s="347"/>
      <c r="BWX992" s="347"/>
      <c r="BWY992" s="347"/>
      <c r="BWZ992" s="347"/>
      <c r="BXA992" s="347"/>
      <c r="BXB992" s="347"/>
      <c r="BXC992" s="347"/>
      <c r="BXD992" s="347"/>
      <c r="BXE992" s="347"/>
      <c r="BXF992" s="347"/>
      <c r="BXG992" s="347"/>
      <c r="BXH992" s="347"/>
      <c r="BXI992" s="347"/>
      <c r="BXJ992" s="347"/>
      <c r="BXK992" s="347"/>
      <c r="BXL992" s="347"/>
      <c r="BXM992" s="347"/>
      <c r="BXN992" s="347"/>
      <c r="BXO992" s="347"/>
      <c r="BXP992" s="347"/>
      <c r="BXQ992" s="347"/>
      <c r="BXR992" s="347"/>
      <c r="BXS992" s="347"/>
      <c r="BXT992" s="347"/>
      <c r="BXU992" s="347"/>
      <c r="BXV992" s="347"/>
      <c r="BXW992" s="347"/>
      <c r="BXX992" s="347"/>
      <c r="BXY992" s="347"/>
      <c r="BXZ992" s="347"/>
      <c r="BYA992" s="347"/>
      <c r="BYB992" s="347"/>
      <c r="BYC992" s="347"/>
      <c r="BYD992" s="347"/>
      <c r="BYE992" s="347"/>
      <c r="BYF992" s="347"/>
      <c r="BYG992" s="347"/>
      <c r="BYH992" s="347"/>
      <c r="BYI992" s="347"/>
      <c r="BYJ992" s="347"/>
      <c r="BYK992" s="347"/>
      <c r="BYL992" s="347"/>
      <c r="BYM992" s="347"/>
      <c r="BYN992" s="347"/>
      <c r="BYO992" s="347"/>
      <c r="BYP992" s="347"/>
      <c r="BYQ992" s="347"/>
      <c r="BYR992" s="347"/>
      <c r="BYS992" s="347"/>
      <c r="BYT992" s="347"/>
      <c r="BYU992" s="347"/>
      <c r="BYV992" s="347"/>
      <c r="BYW992" s="347"/>
      <c r="BYX992" s="347"/>
      <c r="BYY992" s="347"/>
      <c r="BYZ992" s="347"/>
      <c r="BZA992" s="347"/>
      <c r="BZB992" s="347"/>
      <c r="BZC992" s="347"/>
      <c r="BZD992" s="347"/>
      <c r="BZE992" s="347"/>
      <c r="BZF992" s="347"/>
      <c r="BZG992" s="347"/>
      <c r="BZH992" s="347"/>
      <c r="BZI992" s="347"/>
      <c r="BZJ992" s="347"/>
      <c r="BZK992" s="347"/>
      <c r="BZL992" s="347"/>
      <c r="BZM992" s="347"/>
      <c r="BZN992" s="347"/>
      <c r="BZO992" s="347"/>
      <c r="BZP992" s="347"/>
      <c r="BZQ992" s="347"/>
      <c r="BZR992" s="347"/>
      <c r="BZS992" s="347"/>
      <c r="BZT992" s="347"/>
      <c r="BZU992" s="347"/>
      <c r="BZV992" s="347"/>
      <c r="BZW992" s="347"/>
      <c r="BZX992" s="347"/>
      <c r="BZY992" s="347"/>
      <c r="BZZ992" s="347"/>
      <c r="CAA992" s="347"/>
      <c r="CAB992" s="347"/>
      <c r="CAC992" s="347"/>
      <c r="CAD992" s="347"/>
      <c r="CAE992" s="347"/>
      <c r="CAF992" s="347"/>
      <c r="CAG992" s="347"/>
      <c r="CAH992" s="347"/>
      <c r="CAI992" s="347"/>
      <c r="CAJ992" s="347"/>
      <c r="CAK992" s="347"/>
      <c r="CAL992" s="347"/>
      <c r="CAM992" s="347"/>
      <c r="CAN992" s="347"/>
      <c r="CAO992" s="347"/>
      <c r="CAP992" s="347"/>
      <c r="CAQ992" s="347"/>
      <c r="CAR992" s="347"/>
      <c r="CAS992" s="347"/>
      <c r="CAT992" s="347"/>
      <c r="CAU992" s="347"/>
      <c r="CAV992" s="347"/>
      <c r="CAW992" s="347"/>
      <c r="CAX992" s="347"/>
      <c r="CAY992" s="347"/>
      <c r="CAZ992" s="347"/>
      <c r="CBA992" s="347"/>
      <c r="CBB992" s="347"/>
      <c r="CBC992" s="347"/>
      <c r="CBD992" s="347"/>
      <c r="CBE992" s="347"/>
      <c r="CBF992" s="347"/>
      <c r="CBG992" s="347"/>
      <c r="CBH992" s="347"/>
      <c r="CBI992" s="347"/>
      <c r="CBJ992" s="347"/>
      <c r="CBK992" s="347"/>
      <c r="CBL992" s="347"/>
      <c r="CBM992" s="347"/>
      <c r="CBN992" s="347"/>
      <c r="CBO992" s="347"/>
      <c r="CBP992" s="347"/>
      <c r="CBQ992" s="347"/>
      <c r="CBR992" s="347"/>
      <c r="CBS992" s="347"/>
      <c r="CBT992" s="347"/>
      <c r="CBU992" s="347"/>
      <c r="CBV992" s="347"/>
      <c r="CBW992" s="347"/>
      <c r="CBX992" s="347"/>
      <c r="CBY992" s="347"/>
      <c r="CBZ992" s="347"/>
      <c r="CCA992" s="347"/>
      <c r="CCB992" s="347"/>
      <c r="CCC992" s="347"/>
      <c r="CCD992" s="347"/>
      <c r="CCE992" s="347"/>
      <c r="CCF992" s="347"/>
      <c r="CCG992" s="347"/>
      <c r="CCH992" s="347"/>
      <c r="CCI992" s="347"/>
      <c r="CCJ992" s="347"/>
      <c r="CCK992" s="347"/>
      <c r="CCL992" s="347"/>
      <c r="CCM992" s="347"/>
      <c r="CCN992" s="347"/>
      <c r="CCO992" s="347"/>
      <c r="CCP992" s="347"/>
      <c r="CCQ992" s="347"/>
      <c r="CCR992" s="347"/>
      <c r="CCS992" s="347"/>
      <c r="CCT992" s="347"/>
      <c r="CCU992" s="347"/>
      <c r="CCV992" s="347"/>
      <c r="CCW992" s="347"/>
      <c r="CCX992" s="347"/>
      <c r="CCY992" s="347"/>
      <c r="CCZ992" s="347"/>
      <c r="CDA992" s="347"/>
      <c r="CDB992" s="347"/>
      <c r="CDC992" s="347"/>
      <c r="CDD992" s="347"/>
      <c r="CDE992" s="347"/>
      <c r="CDF992" s="347"/>
      <c r="CDG992" s="347"/>
      <c r="CDH992" s="347"/>
      <c r="CDI992" s="347"/>
      <c r="CDJ992" s="347"/>
      <c r="CDK992" s="347"/>
      <c r="CDL992" s="347"/>
      <c r="CDM992" s="347"/>
      <c r="CDN992" s="347"/>
      <c r="CDO992" s="347"/>
      <c r="CDP992" s="347"/>
      <c r="CDQ992" s="347"/>
      <c r="CDR992" s="347"/>
      <c r="CDS992" s="347"/>
      <c r="CDT992" s="347"/>
      <c r="CDU992" s="347"/>
      <c r="CDV992" s="347"/>
      <c r="CDW992" s="347"/>
      <c r="CDX992" s="347"/>
      <c r="CDY992" s="347"/>
      <c r="CDZ992" s="347"/>
      <c r="CEA992" s="347"/>
      <c r="CEB992" s="347"/>
      <c r="CEC992" s="347"/>
      <c r="CED992" s="347"/>
      <c r="CEE992" s="347"/>
      <c r="CEF992" s="347"/>
      <c r="CEG992" s="347"/>
      <c r="CEH992" s="347"/>
      <c r="CEI992" s="347"/>
      <c r="CEJ992" s="347"/>
      <c r="CEK992" s="347"/>
      <c r="CEL992" s="347"/>
      <c r="CEM992" s="347"/>
      <c r="CEN992" s="347"/>
      <c r="CEO992" s="347"/>
      <c r="CEP992" s="347"/>
      <c r="CEQ992" s="347"/>
      <c r="CER992" s="347"/>
      <c r="CES992" s="347"/>
      <c r="CET992" s="347"/>
      <c r="CEU992" s="347"/>
      <c r="CEV992" s="347"/>
      <c r="CEW992" s="347"/>
      <c r="CEX992" s="347"/>
      <c r="CEY992" s="347"/>
      <c r="CEZ992" s="347"/>
      <c r="CFA992" s="347"/>
      <c r="CFB992" s="347"/>
      <c r="CFC992" s="347"/>
      <c r="CFD992" s="347"/>
      <c r="CFE992" s="347"/>
      <c r="CFF992" s="347"/>
      <c r="CFG992" s="347"/>
      <c r="CFH992" s="347"/>
      <c r="CFI992" s="347"/>
      <c r="CFJ992" s="347"/>
      <c r="CFK992" s="347"/>
      <c r="CFL992" s="347"/>
      <c r="CFM992" s="347"/>
      <c r="CFN992" s="347"/>
      <c r="CFO992" s="347"/>
      <c r="CFP992" s="347"/>
      <c r="CFQ992" s="347"/>
      <c r="CFR992" s="347"/>
      <c r="CFS992" s="347"/>
      <c r="CFT992" s="347"/>
      <c r="CFU992" s="347"/>
      <c r="CFV992" s="347"/>
      <c r="CFW992" s="347"/>
      <c r="CFX992" s="347"/>
      <c r="CFY992" s="347"/>
      <c r="CFZ992" s="347"/>
      <c r="CGA992" s="347"/>
      <c r="CGB992" s="347"/>
      <c r="CGC992" s="347"/>
      <c r="CGD992" s="347"/>
      <c r="CGE992" s="347"/>
      <c r="CGF992" s="347"/>
      <c r="CGG992" s="347"/>
      <c r="CGH992" s="347"/>
      <c r="CGI992" s="347"/>
      <c r="CGJ992" s="347"/>
      <c r="CGK992" s="347"/>
      <c r="CGL992" s="347"/>
      <c r="CGM992" s="347"/>
      <c r="CGN992" s="347"/>
      <c r="CGO992" s="347"/>
      <c r="CGP992" s="347"/>
      <c r="CGQ992" s="347"/>
      <c r="CGR992" s="347"/>
      <c r="CGS992" s="347"/>
      <c r="CGT992" s="347"/>
      <c r="CGU992" s="347"/>
      <c r="CGV992" s="347"/>
      <c r="CGW992" s="347"/>
      <c r="CGX992" s="347"/>
      <c r="CGY992" s="347"/>
      <c r="CGZ992" s="347"/>
      <c r="CHA992" s="347"/>
      <c r="CHB992" s="347"/>
      <c r="CHC992" s="347"/>
      <c r="CHD992" s="347"/>
      <c r="CHE992" s="347"/>
      <c r="CHF992" s="347"/>
      <c r="CHG992" s="347"/>
      <c r="CHH992" s="347"/>
      <c r="CHI992" s="347"/>
      <c r="CHJ992" s="347"/>
      <c r="CHK992" s="347"/>
      <c r="CHL992" s="347"/>
      <c r="CHM992" s="347"/>
      <c r="CHN992" s="347"/>
      <c r="CHO992" s="347"/>
      <c r="CHP992" s="347"/>
      <c r="CHQ992" s="347"/>
      <c r="CHR992" s="347"/>
      <c r="CHS992" s="347"/>
      <c r="CHT992" s="347"/>
      <c r="CHU992" s="347"/>
      <c r="CHV992" s="347"/>
      <c r="CHW992" s="347"/>
      <c r="CHX992" s="347"/>
      <c r="CHY992" s="347"/>
      <c r="CHZ992" s="347"/>
      <c r="CIA992" s="347"/>
      <c r="CIB992" s="347"/>
      <c r="CIC992" s="347"/>
      <c r="CID992" s="347"/>
      <c r="CIE992" s="347"/>
      <c r="CIF992" s="347"/>
      <c r="CIG992" s="347"/>
      <c r="CIH992" s="347"/>
      <c r="CII992" s="347"/>
      <c r="CIJ992" s="347"/>
      <c r="CIK992" s="347"/>
      <c r="CIL992" s="347"/>
      <c r="CIM992" s="347"/>
      <c r="CIN992" s="347"/>
      <c r="CIO992" s="347"/>
      <c r="CIP992" s="347"/>
      <c r="CIQ992" s="347"/>
      <c r="CIR992" s="347"/>
      <c r="CIS992" s="347"/>
      <c r="CIT992" s="347"/>
      <c r="CIU992" s="347"/>
      <c r="CIV992" s="347"/>
      <c r="CIW992" s="347"/>
      <c r="CIX992" s="347"/>
      <c r="CIY992" s="347"/>
      <c r="CIZ992" s="347"/>
      <c r="CJA992" s="347"/>
      <c r="CJB992" s="347"/>
      <c r="CJC992" s="347"/>
      <c r="CJD992" s="347"/>
      <c r="CJE992" s="347"/>
      <c r="CJF992" s="347"/>
      <c r="CJG992" s="347"/>
      <c r="CJH992" s="347"/>
      <c r="CJI992" s="347"/>
      <c r="CJJ992" s="347"/>
      <c r="CJK992" s="347"/>
      <c r="CJL992" s="347"/>
      <c r="CJM992" s="347"/>
      <c r="CJN992" s="347"/>
      <c r="CJO992" s="347"/>
      <c r="CJP992" s="347"/>
      <c r="CJQ992" s="347"/>
      <c r="CJR992" s="347"/>
      <c r="CJS992" s="347"/>
      <c r="CJT992" s="347"/>
      <c r="CJU992" s="347"/>
      <c r="CJV992" s="347"/>
      <c r="CJW992" s="347"/>
      <c r="CJX992" s="347"/>
      <c r="CJY992" s="347"/>
      <c r="CJZ992" s="347"/>
      <c r="CKA992" s="347"/>
      <c r="CKB992" s="347"/>
      <c r="CKC992" s="347"/>
      <c r="CKD992" s="347"/>
      <c r="CKE992" s="347"/>
      <c r="CKF992" s="347"/>
      <c r="CKG992" s="347"/>
      <c r="CKH992" s="347"/>
      <c r="CKI992" s="347"/>
      <c r="CKJ992" s="347"/>
      <c r="CKK992" s="347"/>
      <c r="CKL992" s="347"/>
      <c r="CKM992" s="347"/>
      <c r="CKN992" s="347"/>
      <c r="CKO992" s="347"/>
      <c r="CKP992" s="347"/>
      <c r="CKQ992" s="347"/>
      <c r="CKR992" s="347"/>
      <c r="CKS992" s="347"/>
      <c r="CKT992" s="347"/>
      <c r="CKU992" s="347"/>
      <c r="CKV992" s="347"/>
      <c r="CKW992" s="347"/>
      <c r="CKX992" s="347"/>
      <c r="CKY992" s="347"/>
      <c r="CKZ992" s="347"/>
      <c r="CLA992" s="347"/>
      <c r="CLB992" s="347"/>
      <c r="CLC992" s="347"/>
      <c r="CLD992" s="347"/>
      <c r="CLE992" s="347"/>
      <c r="CLF992" s="347"/>
      <c r="CLG992" s="347"/>
      <c r="CLH992" s="347"/>
      <c r="CLI992" s="347"/>
      <c r="CLJ992" s="347"/>
      <c r="CLK992" s="347"/>
      <c r="CLL992" s="347"/>
      <c r="CLM992" s="347"/>
      <c r="CLN992" s="347"/>
      <c r="CLO992" s="347"/>
      <c r="CLP992" s="347"/>
      <c r="CLQ992" s="347"/>
      <c r="CLR992" s="347"/>
      <c r="CLS992" s="347"/>
      <c r="CLT992" s="347"/>
      <c r="CLU992" s="347"/>
      <c r="CLV992" s="347"/>
      <c r="CLW992" s="347"/>
      <c r="CLX992" s="347"/>
      <c r="CLY992" s="347"/>
      <c r="CLZ992" s="347"/>
      <c r="CMA992" s="347"/>
      <c r="CMB992" s="347"/>
      <c r="CMC992" s="347"/>
      <c r="CMD992" s="347"/>
      <c r="CME992" s="347"/>
      <c r="CMF992" s="347"/>
      <c r="CMG992" s="347"/>
      <c r="CMH992" s="347"/>
      <c r="CMI992" s="347"/>
      <c r="CMJ992" s="347"/>
      <c r="CMK992" s="347"/>
      <c r="CML992" s="347"/>
      <c r="CMM992" s="347"/>
      <c r="CMN992" s="347"/>
      <c r="CMO992" s="347"/>
      <c r="CMP992" s="347"/>
      <c r="CMQ992" s="347"/>
      <c r="CMR992" s="347"/>
      <c r="CMS992" s="347"/>
      <c r="CMT992" s="347"/>
      <c r="CMU992" s="347"/>
      <c r="CMV992" s="347"/>
      <c r="CMW992" s="347"/>
      <c r="CMX992" s="347"/>
      <c r="CMY992" s="347"/>
      <c r="CMZ992" s="347"/>
      <c r="CNA992" s="347"/>
      <c r="CNB992" s="347"/>
      <c r="CNC992" s="347"/>
      <c r="CND992" s="347"/>
      <c r="CNE992" s="347"/>
      <c r="CNF992" s="347"/>
      <c r="CNG992" s="347"/>
      <c r="CNH992" s="347"/>
      <c r="CNI992" s="347"/>
      <c r="CNJ992" s="347"/>
      <c r="CNK992" s="347"/>
      <c r="CNL992" s="347"/>
      <c r="CNM992" s="347"/>
      <c r="CNN992" s="347"/>
      <c r="CNO992" s="347"/>
      <c r="CNP992" s="347"/>
      <c r="CNQ992" s="347"/>
      <c r="CNR992" s="347"/>
      <c r="CNS992" s="347"/>
      <c r="CNT992" s="347"/>
      <c r="CNU992" s="347"/>
      <c r="CNV992" s="347"/>
      <c r="CNW992" s="347"/>
      <c r="CNX992" s="347"/>
      <c r="CNY992" s="347"/>
      <c r="CNZ992" s="347"/>
      <c r="COA992" s="347"/>
      <c r="COB992" s="347"/>
      <c r="COC992" s="347"/>
      <c r="COD992" s="347"/>
      <c r="COE992" s="347"/>
      <c r="COF992" s="347"/>
      <c r="COG992" s="347"/>
      <c r="COH992" s="347"/>
      <c r="COI992" s="347"/>
      <c r="COJ992" s="347"/>
      <c r="COK992" s="347"/>
      <c r="COL992" s="347"/>
      <c r="COM992" s="347"/>
      <c r="CON992" s="347"/>
      <c r="COO992" s="347"/>
      <c r="COP992" s="347"/>
      <c r="COQ992" s="347"/>
      <c r="COR992" s="347"/>
      <c r="COS992" s="347"/>
      <c r="COT992" s="347"/>
      <c r="COU992" s="347"/>
      <c r="COV992" s="347"/>
      <c r="COW992" s="347"/>
      <c r="COX992" s="347"/>
      <c r="COY992" s="347"/>
      <c r="COZ992" s="347"/>
      <c r="CPA992" s="347"/>
      <c r="CPB992" s="347"/>
      <c r="CPC992" s="347"/>
      <c r="CPD992" s="347"/>
      <c r="CPE992" s="347"/>
      <c r="CPF992" s="347"/>
      <c r="CPG992" s="347"/>
      <c r="CPH992" s="347"/>
      <c r="CPI992" s="347"/>
      <c r="CPJ992" s="347"/>
      <c r="CPK992" s="347"/>
      <c r="CPL992" s="347"/>
      <c r="CPM992" s="347"/>
      <c r="CPN992" s="347"/>
      <c r="CPO992" s="347"/>
      <c r="CPP992" s="347"/>
      <c r="CPQ992" s="347"/>
      <c r="CPR992" s="347"/>
      <c r="CPS992" s="347"/>
      <c r="CPT992" s="347"/>
      <c r="CPU992" s="347"/>
      <c r="CPV992" s="347"/>
      <c r="CPW992" s="347"/>
      <c r="CPX992" s="347"/>
      <c r="CPY992" s="347"/>
      <c r="CPZ992" s="347"/>
      <c r="CQA992" s="347"/>
      <c r="CQB992" s="347"/>
      <c r="CQC992" s="347"/>
      <c r="CQD992" s="347"/>
      <c r="CQE992" s="347"/>
      <c r="CQF992" s="347"/>
      <c r="CQG992" s="347"/>
      <c r="CQH992" s="347"/>
      <c r="CQI992" s="347"/>
      <c r="CQJ992" s="347"/>
      <c r="CQK992" s="347"/>
      <c r="CQL992" s="347"/>
      <c r="CQM992" s="347"/>
      <c r="CQN992" s="347"/>
      <c r="CQO992" s="347"/>
      <c r="CQP992" s="347"/>
      <c r="CQQ992" s="347"/>
      <c r="CQR992" s="347"/>
      <c r="CQS992" s="347"/>
      <c r="CQT992" s="347"/>
      <c r="CQU992" s="347"/>
      <c r="CQV992" s="347"/>
      <c r="CQW992" s="347"/>
      <c r="CQX992" s="347"/>
      <c r="CQY992" s="347"/>
      <c r="CQZ992" s="347"/>
      <c r="CRA992" s="347"/>
      <c r="CRB992" s="347"/>
      <c r="CRC992" s="347"/>
      <c r="CRD992" s="347"/>
      <c r="CRE992" s="347"/>
      <c r="CRF992" s="347"/>
      <c r="CRG992" s="347"/>
      <c r="CRH992" s="347"/>
      <c r="CRI992" s="347"/>
      <c r="CRJ992" s="347"/>
      <c r="CRK992" s="347"/>
      <c r="CRL992" s="347"/>
      <c r="CRM992" s="347"/>
      <c r="CRN992" s="347"/>
      <c r="CRO992" s="347"/>
      <c r="CRP992" s="347"/>
      <c r="CRQ992" s="347"/>
      <c r="CRR992" s="347"/>
      <c r="CRS992" s="347"/>
      <c r="CRT992" s="347"/>
      <c r="CRU992" s="347"/>
      <c r="CRV992" s="347"/>
      <c r="CRW992" s="347"/>
      <c r="CRX992" s="347"/>
      <c r="CRY992" s="347"/>
      <c r="CRZ992" s="347"/>
      <c r="CSA992" s="347"/>
      <c r="CSB992" s="347"/>
      <c r="CSC992" s="347"/>
      <c r="CSD992" s="347"/>
      <c r="CSE992" s="347"/>
      <c r="CSF992" s="347"/>
      <c r="CSG992" s="347"/>
      <c r="CSH992" s="347"/>
      <c r="CSI992" s="347"/>
      <c r="CSJ992" s="347"/>
      <c r="CSK992" s="347"/>
      <c r="CSL992" s="347"/>
      <c r="CSM992" s="347"/>
      <c r="CSN992" s="347"/>
      <c r="CSO992" s="347"/>
      <c r="CSP992" s="347"/>
      <c r="CSQ992" s="347"/>
      <c r="CSR992" s="347"/>
      <c r="CSS992" s="347"/>
      <c r="CST992" s="347"/>
      <c r="CSU992" s="347"/>
      <c r="CSV992" s="347"/>
      <c r="CSW992" s="347"/>
      <c r="CSX992" s="347"/>
      <c r="CSY992" s="347"/>
      <c r="CSZ992" s="347"/>
      <c r="CTA992" s="347"/>
      <c r="CTB992" s="347"/>
      <c r="CTC992" s="347"/>
      <c r="CTD992" s="347"/>
      <c r="CTE992" s="347"/>
      <c r="CTF992" s="347"/>
      <c r="CTG992" s="347"/>
      <c r="CTH992" s="347"/>
      <c r="CTI992" s="347"/>
      <c r="CTJ992" s="347"/>
      <c r="CTK992" s="347"/>
      <c r="CTL992" s="347"/>
      <c r="CTM992" s="347"/>
      <c r="CTN992" s="347"/>
      <c r="CTO992" s="347"/>
      <c r="CTP992" s="347"/>
      <c r="CTQ992" s="347"/>
      <c r="CTR992" s="347"/>
      <c r="CTS992" s="347"/>
      <c r="CTT992" s="347"/>
      <c r="CTU992" s="347"/>
      <c r="CTV992" s="347"/>
      <c r="CTW992" s="347"/>
      <c r="CTX992" s="347"/>
      <c r="CTY992" s="347"/>
      <c r="CTZ992" s="347"/>
      <c r="CUA992" s="347"/>
      <c r="CUB992" s="347"/>
      <c r="CUC992" s="347"/>
      <c r="CUD992" s="347"/>
      <c r="CUE992" s="347"/>
      <c r="CUF992" s="347"/>
      <c r="CUG992" s="347"/>
      <c r="CUH992" s="347"/>
      <c r="CUI992" s="347"/>
      <c r="CUJ992" s="347"/>
      <c r="CUK992" s="347"/>
      <c r="CUL992" s="347"/>
      <c r="CUM992" s="347"/>
      <c r="CUN992" s="347"/>
      <c r="CUO992" s="347"/>
      <c r="CUP992" s="347"/>
      <c r="CUQ992" s="347"/>
      <c r="CUR992" s="347"/>
      <c r="CUS992" s="347"/>
      <c r="CUT992" s="347"/>
      <c r="CUU992" s="347"/>
      <c r="CUV992" s="347"/>
      <c r="CUW992" s="347"/>
      <c r="CUX992" s="347"/>
      <c r="CUY992" s="347"/>
      <c r="CUZ992" s="347"/>
      <c r="CVA992" s="347"/>
      <c r="CVB992" s="347"/>
      <c r="CVC992" s="347"/>
      <c r="CVD992" s="347"/>
      <c r="CVE992" s="347"/>
      <c r="CVF992" s="347"/>
      <c r="CVG992" s="347"/>
      <c r="CVH992" s="347"/>
      <c r="CVI992" s="347"/>
      <c r="CVJ992" s="347"/>
      <c r="CVK992" s="347"/>
      <c r="CVL992" s="347"/>
      <c r="CVM992" s="347"/>
      <c r="CVN992" s="347"/>
      <c r="CVO992" s="347"/>
      <c r="CVP992" s="347"/>
      <c r="CVQ992" s="347"/>
      <c r="CVR992" s="347"/>
      <c r="CVS992" s="347"/>
      <c r="CVT992" s="347"/>
      <c r="CVU992" s="347"/>
      <c r="CVV992" s="347"/>
      <c r="CVW992" s="347"/>
      <c r="CVX992" s="347"/>
      <c r="CVY992" s="347"/>
      <c r="CVZ992" s="347"/>
      <c r="CWA992" s="347"/>
      <c r="CWB992" s="347"/>
      <c r="CWC992" s="347"/>
      <c r="CWD992" s="347"/>
      <c r="CWE992" s="347"/>
      <c r="CWF992" s="347"/>
      <c r="CWG992" s="347"/>
      <c r="CWH992" s="347"/>
      <c r="CWI992" s="347"/>
      <c r="CWJ992" s="347"/>
      <c r="CWK992" s="347"/>
      <c r="CWL992" s="347"/>
      <c r="CWM992" s="347"/>
      <c r="CWN992" s="347"/>
      <c r="CWO992" s="347"/>
      <c r="CWP992" s="347"/>
      <c r="CWQ992" s="347"/>
      <c r="CWR992" s="347"/>
      <c r="CWS992" s="347"/>
      <c r="CWT992" s="347"/>
      <c r="CWU992" s="347"/>
      <c r="CWV992" s="347"/>
      <c r="CWW992" s="347"/>
      <c r="CWX992" s="347"/>
      <c r="CWY992" s="347"/>
      <c r="CWZ992" s="347"/>
      <c r="CXA992" s="347"/>
      <c r="CXB992" s="347"/>
      <c r="CXC992" s="347"/>
      <c r="CXD992" s="347"/>
      <c r="CXE992" s="347"/>
      <c r="CXF992" s="347"/>
      <c r="CXG992" s="347"/>
      <c r="CXH992" s="347"/>
      <c r="CXI992" s="347"/>
      <c r="CXJ992" s="347"/>
      <c r="CXK992" s="347"/>
      <c r="CXL992" s="347"/>
      <c r="CXM992" s="347"/>
      <c r="CXN992" s="347"/>
      <c r="CXO992" s="347"/>
      <c r="CXP992" s="347"/>
      <c r="CXQ992" s="347"/>
      <c r="CXR992" s="347"/>
      <c r="CXS992" s="347"/>
      <c r="CXT992" s="347"/>
      <c r="CXU992" s="347"/>
      <c r="CXV992" s="347"/>
      <c r="CXW992" s="347"/>
      <c r="CXX992" s="347"/>
      <c r="CXY992" s="347"/>
      <c r="CXZ992" s="347"/>
      <c r="CYA992" s="347"/>
      <c r="CYB992" s="347"/>
      <c r="CYC992" s="347"/>
      <c r="CYD992" s="347"/>
      <c r="CYE992" s="347"/>
      <c r="CYF992" s="347"/>
      <c r="CYG992" s="347"/>
      <c r="CYH992" s="347"/>
      <c r="CYI992" s="347"/>
      <c r="CYJ992" s="347"/>
      <c r="CYK992" s="347"/>
      <c r="CYL992" s="347"/>
      <c r="CYM992" s="347"/>
      <c r="CYN992" s="347"/>
      <c r="CYO992" s="347"/>
      <c r="CYP992" s="347"/>
      <c r="CYQ992" s="347"/>
      <c r="CYR992" s="347"/>
      <c r="CYS992" s="347"/>
      <c r="CYT992" s="347"/>
      <c r="CYU992" s="347"/>
      <c r="CYV992" s="347"/>
      <c r="CYW992" s="347"/>
      <c r="CYX992" s="347"/>
      <c r="CYY992" s="347"/>
      <c r="CYZ992" s="347"/>
      <c r="CZA992" s="347"/>
      <c r="CZB992" s="347"/>
      <c r="CZC992" s="347"/>
      <c r="CZD992" s="347"/>
      <c r="CZE992" s="347"/>
      <c r="CZF992" s="347"/>
      <c r="CZG992" s="347"/>
      <c r="CZH992" s="347"/>
      <c r="CZI992" s="347"/>
      <c r="CZJ992" s="347"/>
      <c r="CZK992" s="347"/>
      <c r="CZL992" s="347"/>
      <c r="CZM992" s="347"/>
      <c r="CZN992" s="347"/>
      <c r="CZO992" s="347"/>
      <c r="CZP992" s="347"/>
      <c r="CZQ992" s="347"/>
      <c r="CZR992" s="347"/>
      <c r="CZS992" s="347"/>
      <c r="CZT992" s="347"/>
      <c r="CZU992" s="347"/>
      <c r="CZV992" s="347"/>
      <c r="CZW992" s="347"/>
      <c r="CZX992" s="347"/>
      <c r="CZY992" s="347"/>
      <c r="CZZ992" s="347"/>
      <c r="DAA992" s="347"/>
      <c r="DAB992" s="347"/>
      <c r="DAC992" s="347"/>
      <c r="DAD992" s="347"/>
      <c r="DAE992" s="347"/>
      <c r="DAF992" s="347"/>
      <c r="DAG992" s="347"/>
      <c r="DAH992" s="347"/>
      <c r="DAI992" s="347"/>
      <c r="DAJ992" s="347"/>
      <c r="DAK992" s="347"/>
      <c r="DAL992" s="347"/>
      <c r="DAM992" s="347"/>
      <c r="DAN992" s="347"/>
      <c r="DAO992" s="347"/>
      <c r="DAP992" s="347"/>
      <c r="DAQ992" s="347"/>
      <c r="DAR992" s="347"/>
      <c r="DAS992" s="347"/>
      <c r="DAT992" s="347"/>
      <c r="DAU992" s="347"/>
      <c r="DAV992" s="347"/>
      <c r="DAW992" s="347"/>
      <c r="DAX992" s="347"/>
      <c r="DAY992" s="347"/>
      <c r="DAZ992" s="347"/>
      <c r="DBA992" s="347"/>
      <c r="DBB992" s="347"/>
      <c r="DBC992" s="347"/>
      <c r="DBD992" s="347"/>
      <c r="DBE992" s="347"/>
      <c r="DBF992" s="347"/>
      <c r="DBG992" s="347"/>
      <c r="DBH992" s="347"/>
      <c r="DBI992" s="347"/>
      <c r="DBJ992" s="347"/>
      <c r="DBK992" s="347"/>
      <c r="DBL992" s="347"/>
      <c r="DBM992" s="347"/>
      <c r="DBN992" s="347"/>
      <c r="DBO992" s="347"/>
      <c r="DBP992" s="347"/>
      <c r="DBQ992" s="347"/>
      <c r="DBR992" s="347"/>
      <c r="DBS992" s="347"/>
      <c r="DBT992" s="347"/>
      <c r="DBU992" s="347"/>
      <c r="DBV992" s="347"/>
      <c r="DBW992" s="347"/>
      <c r="DBX992" s="347"/>
      <c r="DBY992" s="347"/>
      <c r="DBZ992" s="347"/>
      <c r="DCA992" s="347"/>
      <c r="DCB992" s="347"/>
      <c r="DCC992" s="347"/>
      <c r="DCD992" s="347"/>
      <c r="DCE992" s="347"/>
      <c r="DCF992" s="347"/>
      <c r="DCG992" s="347"/>
      <c r="DCH992" s="347"/>
      <c r="DCI992" s="347"/>
      <c r="DCJ992" s="347"/>
      <c r="DCK992" s="347"/>
      <c r="DCL992" s="347"/>
      <c r="DCM992" s="347"/>
      <c r="DCN992" s="347"/>
      <c r="DCO992" s="347"/>
      <c r="DCP992" s="347"/>
      <c r="DCQ992" s="347"/>
      <c r="DCR992" s="347"/>
      <c r="DCS992" s="347"/>
      <c r="DCT992" s="347"/>
      <c r="DCU992" s="347"/>
      <c r="DCV992" s="347"/>
      <c r="DCW992" s="347"/>
      <c r="DCX992" s="347"/>
      <c r="DCY992" s="347"/>
      <c r="DCZ992" s="347"/>
      <c r="DDA992" s="347"/>
      <c r="DDB992" s="347"/>
      <c r="DDC992" s="347"/>
      <c r="DDD992" s="347"/>
      <c r="DDE992" s="347"/>
      <c r="DDF992" s="347"/>
      <c r="DDG992" s="347"/>
      <c r="DDH992" s="347"/>
      <c r="DDI992" s="347"/>
      <c r="DDJ992" s="347"/>
      <c r="DDK992" s="347"/>
      <c r="DDL992" s="347"/>
      <c r="DDM992" s="347"/>
      <c r="DDN992" s="347"/>
      <c r="DDO992" s="347"/>
      <c r="DDP992" s="347"/>
      <c r="DDQ992" s="347"/>
      <c r="DDR992" s="347"/>
      <c r="DDS992" s="347"/>
      <c r="DDT992" s="347"/>
      <c r="DDU992" s="347"/>
      <c r="DDV992" s="347"/>
      <c r="DDW992" s="347"/>
      <c r="DDX992" s="347"/>
      <c r="DDY992" s="347"/>
      <c r="DDZ992" s="347"/>
      <c r="DEA992" s="347"/>
      <c r="DEB992" s="347"/>
      <c r="DEC992" s="347"/>
      <c r="DED992" s="347"/>
      <c r="DEE992" s="347"/>
      <c r="DEF992" s="347"/>
      <c r="DEG992" s="347"/>
      <c r="DEH992" s="347"/>
      <c r="DEI992" s="347"/>
      <c r="DEJ992" s="347"/>
      <c r="DEK992" s="347"/>
      <c r="DEL992" s="347"/>
      <c r="DEM992" s="347"/>
      <c r="DEN992" s="347"/>
      <c r="DEO992" s="347"/>
      <c r="DEP992" s="347"/>
      <c r="DEQ992" s="347"/>
      <c r="DER992" s="347"/>
      <c r="DES992" s="347"/>
      <c r="DET992" s="347"/>
      <c r="DEU992" s="347"/>
      <c r="DEV992" s="347"/>
      <c r="DEW992" s="347"/>
      <c r="DEX992" s="347"/>
      <c r="DEY992" s="347"/>
      <c r="DEZ992" s="347"/>
      <c r="DFA992" s="347"/>
      <c r="DFB992" s="347"/>
      <c r="DFC992" s="347"/>
      <c r="DFD992" s="347"/>
      <c r="DFE992" s="347"/>
      <c r="DFF992" s="347"/>
      <c r="DFG992" s="347"/>
      <c r="DFH992" s="347"/>
      <c r="DFI992" s="347"/>
      <c r="DFJ992" s="347"/>
      <c r="DFK992" s="347"/>
      <c r="DFL992" s="347"/>
      <c r="DFM992" s="347"/>
      <c r="DFN992" s="347"/>
      <c r="DFO992" s="347"/>
      <c r="DFP992" s="347"/>
      <c r="DFQ992" s="347"/>
      <c r="DFR992" s="347"/>
      <c r="DFS992" s="347"/>
      <c r="DFT992" s="347"/>
      <c r="DFU992" s="347"/>
      <c r="DFV992" s="347"/>
      <c r="DFW992" s="347"/>
      <c r="DFX992" s="347"/>
      <c r="DFY992" s="347"/>
      <c r="DFZ992" s="347"/>
      <c r="DGA992" s="347"/>
      <c r="DGB992" s="347"/>
      <c r="DGC992" s="347"/>
      <c r="DGD992" s="347"/>
      <c r="DGE992" s="347"/>
      <c r="DGF992" s="347"/>
      <c r="DGG992" s="347"/>
      <c r="DGH992" s="347"/>
      <c r="DGI992" s="347"/>
      <c r="DGJ992" s="347"/>
      <c r="DGK992" s="347"/>
      <c r="DGL992" s="347"/>
      <c r="DGM992" s="347"/>
      <c r="DGN992" s="347"/>
      <c r="DGO992" s="347"/>
      <c r="DGP992" s="347"/>
      <c r="DGQ992" s="347"/>
      <c r="DGR992" s="347"/>
      <c r="DGS992" s="347"/>
      <c r="DGT992" s="347"/>
      <c r="DGU992" s="347"/>
      <c r="DGV992" s="347"/>
      <c r="DGW992" s="347"/>
      <c r="DGX992" s="347"/>
      <c r="DGY992" s="347"/>
      <c r="DGZ992" s="347"/>
      <c r="DHA992" s="347"/>
      <c r="DHB992" s="347"/>
      <c r="DHC992" s="347"/>
      <c r="DHD992" s="347"/>
      <c r="DHE992" s="347"/>
      <c r="DHF992" s="347"/>
      <c r="DHG992" s="347"/>
      <c r="DHH992" s="347"/>
      <c r="DHI992" s="347"/>
      <c r="DHJ992" s="347"/>
      <c r="DHK992" s="347"/>
      <c r="DHL992" s="347"/>
      <c r="DHM992" s="347"/>
      <c r="DHN992" s="347"/>
      <c r="DHO992" s="347"/>
      <c r="DHP992" s="347"/>
      <c r="DHQ992" s="347"/>
      <c r="DHR992" s="347"/>
      <c r="DHS992" s="347"/>
      <c r="DHT992" s="347"/>
      <c r="DHU992" s="347"/>
      <c r="DHV992" s="347"/>
      <c r="DHW992" s="347"/>
      <c r="DHX992" s="347"/>
      <c r="DHY992" s="347"/>
      <c r="DHZ992" s="347"/>
      <c r="DIA992" s="347"/>
      <c r="DIB992" s="347"/>
      <c r="DIC992" s="347"/>
      <c r="DID992" s="347"/>
      <c r="DIE992" s="347"/>
      <c r="DIF992" s="347"/>
      <c r="DIG992" s="347"/>
      <c r="DIH992" s="347"/>
      <c r="DII992" s="347"/>
      <c r="DIJ992" s="347"/>
      <c r="DIK992" s="347"/>
      <c r="DIL992" s="347"/>
      <c r="DIM992" s="347"/>
      <c r="DIN992" s="347"/>
      <c r="DIO992" s="347"/>
      <c r="DIP992" s="347"/>
      <c r="DIQ992" s="347"/>
      <c r="DIR992" s="347"/>
      <c r="DIS992" s="347"/>
      <c r="DIT992" s="347"/>
      <c r="DIU992" s="347"/>
      <c r="DIV992" s="347"/>
      <c r="DIW992" s="347"/>
      <c r="DIX992" s="347"/>
      <c r="DIY992" s="347"/>
      <c r="DIZ992" s="347"/>
      <c r="DJA992" s="347"/>
      <c r="DJB992" s="347"/>
      <c r="DJC992" s="347"/>
      <c r="DJD992" s="347"/>
      <c r="DJE992" s="347"/>
      <c r="DJF992" s="347"/>
      <c r="DJG992" s="347"/>
      <c r="DJH992" s="347"/>
      <c r="DJI992" s="347"/>
      <c r="DJJ992" s="347"/>
      <c r="DJK992" s="347"/>
      <c r="DJL992" s="347"/>
      <c r="DJM992" s="347"/>
      <c r="DJN992" s="347"/>
      <c r="DJO992" s="347"/>
      <c r="DJP992" s="347"/>
      <c r="DJQ992" s="347"/>
      <c r="DJR992" s="347"/>
      <c r="DJS992" s="347"/>
      <c r="DJT992" s="347"/>
      <c r="DJU992" s="347"/>
      <c r="DJV992" s="347"/>
      <c r="DJW992" s="347"/>
      <c r="DJX992" s="347"/>
      <c r="DJY992" s="347"/>
      <c r="DJZ992" s="347"/>
      <c r="DKA992" s="347"/>
      <c r="DKB992" s="347"/>
      <c r="DKC992" s="347"/>
      <c r="DKD992" s="347"/>
      <c r="DKE992" s="347"/>
      <c r="DKF992" s="347"/>
      <c r="DKG992" s="347"/>
      <c r="DKH992" s="347"/>
      <c r="DKI992" s="347"/>
      <c r="DKJ992" s="347"/>
      <c r="DKK992" s="347"/>
      <c r="DKL992" s="347"/>
      <c r="DKM992" s="347"/>
      <c r="DKN992" s="347"/>
      <c r="DKO992" s="347"/>
      <c r="DKP992" s="347"/>
      <c r="DKQ992" s="347"/>
      <c r="DKR992" s="347"/>
      <c r="DKS992" s="347"/>
      <c r="DKT992" s="347"/>
      <c r="DKU992" s="347"/>
      <c r="DKV992" s="347"/>
      <c r="DKW992" s="347"/>
      <c r="DKX992" s="347"/>
      <c r="DKY992" s="347"/>
      <c r="DKZ992" s="347"/>
      <c r="DLA992" s="347"/>
      <c r="DLB992" s="347"/>
      <c r="DLC992" s="347"/>
      <c r="DLD992" s="347"/>
      <c r="DLE992" s="347"/>
      <c r="DLF992" s="347"/>
      <c r="DLG992" s="347"/>
      <c r="DLH992" s="347"/>
      <c r="DLI992" s="347"/>
      <c r="DLJ992" s="347"/>
      <c r="DLK992" s="347"/>
      <c r="DLL992" s="347"/>
      <c r="DLM992" s="347"/>
      <c r="DLN992" s="347"/>
      <c r="DLO992" s="347"/>
      <c r="DLP992" s="347"/>
      <c r="DLQ992" s="347"/>
      <c r="DLR992" s="347"/>
      <c r="DLS992" s="347"/>
      <c r="DLT992" s="347"/>
      <c r="DLU992" s="347"/>
      <c r="DLV992" s="347"/>
      <c r="DLW992" s="347"/>
      <c r="DLX992" s="347"/>
      <c r="DLY992" s="347"/>
      <c r="DLZ992" s="347"/>
      <c r="DMA992" s="347"/>
      <c r="DMB992" s="347"/>
      <c r="DMC992" s="347"/>
      <c r="DMD992" s="347"/>
      <c r="DME992" s="347"/>
      <c r="DMF992" s="347"/>
      <c r="DMG992" s="347"/>
      <c r="DMH992" s="347"/>
      <c r="DMI992" s="347"/>
      <c r="DMJ992" s="347"/>
      <c r="DMK992" s="347"/>
      <c r="DML992" s="347"/>
      <c r="DMM992" s="347"/>
      <c r="DMN992" s="347"/>
      <c r="DMO992" s="347"/>
      <c r="DMP992" s="347"/>
      <c r="DMQ992" s="347"/>
      <c r="DMR992" s="347"/>
      <c r="DMS992" s="347"/>
      <c r="DMT992" s="347"/>
      <c r="DMU992" s="347"/>
      <c r="DMV992" s="347"/>
      <c r="DMW992" s="347"/>
      <c r="DMX992" s="347"/>
      <c r="DMY992" s="347"/>
      <c r="DMZ992" s="347"/>
      <c r="DNA992" s="347"/>
      <c r="DNB992" s="347"/>
      <c r="DNC992" s="347"/>
      <c r="DND992" s="347"/>
      <c r="DNE992" s="347"/>
      <c r="DNF992" s="347"/>
      <c r="DNG992" s="347"/>
      <c r="DNH992" s="347"/>
      <c r="DNI992" s="347"/>
      <c r="DNJ992" s="347"/>
      <c r="DNK992" s="347"/>
      <c r="DNL992" s="347"/>
      <c r="DNM992" s="347"/>
      <c r="DNN992" s="347"/>
      <c r="DNO992" s="347"/>
      <c r="DNP992" s="347"/>
      <c r="DNQ992" s="347"/>
      <c r="DNR992" s="347"/>
      <c r="DNS992" s="347"/>
      <c r="DNT992" s="347"/>
      <c r="DNU992" s="347"/>
      <c r="DNV992" s="347"/>
      <c r="DNW992" s="347"/>
      <c r="DNX992" s="347"/>
      <c r="DNY992" s="347"/>
      <c r="DNZ992" s="347"/>
      <c r="DOA992" s="347"/>
      <c r="DOB992" s="347"/>
      <c r="DOC992" s="347"/>
      <c r="DOD992" s="347"/>
      <c r="DOE992" s="347"/>
      <c r="DOF992" s="347"/>
      <c r="DOG992" s="347"/>
      <c r="DOH992" s="347"/>
      <c r="DOI992" s="347"/>
      <c r="DOJ992" s="347"/>
      <c r="DOK992" s="347"/>
      <c r="DOL992" s="347"/>
      <c r="DOM992" s="347"/>
      <c r="DON992" s="347"/>
      <c r="DOO992" s="347"/>
      <c r="DOP992" s="347"/>
      <c r="DOQ992" s="347"/>
      <c r="DOR992" s="347"/>
      <c r="DOS992" s="347"/>
      <c r="DOT992" s="347"/>
      <c r="DOU992" s="347"/>
      <c r="DOV992" s="347"/>
      <c r="DOW992" s="347"/>
      <c r="DOX992" s="347"/>
      <c r="DOY992" s="347"/>
      <c r="DOZ992" s="347"/>
      <c r="DPA992" s="347"/>
      <c r="DPB992" s="347"/>
      <c r="DPC992" s="347"/>
      <c r="DPD992" s="347"/>
      <c r="DPE992" s="347"/>
      <c r="DPF992" s="347"/>
      <c r="DPG992" s="347"/>
      <c r="DPH992" s="347"/>
      <c r="DPI992" s="347"/>
      <c r="DPJ992" s="347"/>
      <c r="DPK992" s="347"/>
      <c r="DPL992" s="347"/>
      <c r="DPM992" s="347"/>
      <c r="DPN992" s="347"/>
      <c r="DPO992" s="347"/>
      <c r="DPP992" s="347"/>
      <c r="DPQ992" s="347"/>
      <c r="DPR992" s="347"/>
      <c r="DPS992" s="347"/>
      <c r="DPT992" s="347"/>
      <c r="DPU992" s="347"/>
      <c r="DPV992" s="347"/>
      <c r="DPW992" s="347"/>
      <c r="DPX992" s="347"/>
      <c r="DPY992" s="347"/>
      <c r="DPZ992" s="347"/>
      <c r="DQA992" s="347"/>
      <c r="DQB992" s="347"/>
      <c r="DQC992" s="347"/>
      <c r="DQD992" s="347"/>
      <c r="DQE992" s="347"/>
      <c r="DQF992" s="347"/>
      <c r="DQG992" s="347"/>
      <c r="DQH992" s="347"/>
      <c r="DQI992" s="347"/>
      <c r="DQJ992" s="347"/>
      <c r="DQK992" s="347"/>
      <c r="DQL992" s="347"/>
      <c r="DQM992" s="347"/>
      <c r="DQN992" s="347"/>
      <c r="DQO992" s="347"/>
      <c r="DQP992" s="347"/>
      <c r="DQQ992" s="347"/>
      <c r="DQR992" s="347"/>
      <c r="DQS992" s="347"/>
      <c r="DQT992" s="347"/>
      <c r="DQU992" s="347"/>
      <c r="DQV992" s="347"/>
      <c r="DQW992" s="347"/>
      <c r="DQX992" s="347"/>
      <c r="DQY992" s="347"/>
      <c r="DQZ992" s="347"/>
      <c r="DRA992" s="347"/>
      <c r="DRB992" s="347"/>
      <c r="DRC992" s="347"/>
      <c r="DRD992" s="347"/>
      <c r="DRE992" s="347"/>
      <c r="DRF992" s="347"/>
      <c r="DRG992" s="347"/>
      <c r="DRH992" s="347"/>
      <c r="DRI992" s="347"/>
      <c r="DRJ992" s="347"/>
      <c r="DRK992" s="347"/>
      <c r="DRL992" s="347"/>
      <c r="DRM992" s="347"/>
      <c r="DRN992" s="347"/>
      <c r="DRO992" s="347"/>
      <c r="DRP992" s="347"/>
      <c r="DRQ992" s="347"/>
      <c r="DRR992" s="347"/>
      <c r="DRS992" s="347"/>
      <c r="DRT992" s="347"/>
      <c r="DRU992" s="347"/>
      <c r="DRV992" s="347"/>
      <c r="DRW992" s="347"/>
      <c r="DRX992" s="347"/>
      <c r="DRY992" s="347"/>
      <c r="DRZ992" s="347"/>
      <c r="DSA992" s="347"/>
      <c r="DSB992" s="347"/>
      <c r="DSC992" s="347"/>
      <c r="DSD992" s="347"/>
      <c r="DSE992" s="347"/>
      <c r="DSF992" s="347"/>
      <c r="DSG992" s="347"/>
      <c r="DSH992" s="347"/>
      <c r="DSI992" s="347"/>
      <c r="DSJ992" s="347"/>
      <c r="DSK992" s="347"/>
      <c r="DSL992" s="347"/>
      <c r="DSM992" s="347"/>
      <c r="DSN992" s="347"/>
      <c r="DSO992" s="347"/>
      <c r="DSP992" s="347"/>
      <c r="DSQ992" s="347"/>
      <c r="DSR992" s="347"/>
      <c r="DSS992" s="347"/>
      <c r="DST992" s="347"/>
      <c r="DSU992" s="347"/>
      <c r="DSV992" s="347"/>
      <c r="DSW992" s="347"/>
      <c r="DSX992" s="347"/>
      <c r="DSY992" s="347"/>
      <c r="DSZ992" s="347"/>
      <c r="DTA992" s="347"/>
      <c r="DTB992" s="347"/>
      <c r="DTC992" s="347"/>
      <c r="DTD992" s="347"/>
      <c r="DTE992" s="347"/>
      <c r="DTF992" s="347"/>
      <c r="DTG992" s="347"/>
      <c r="DTH992" s="347"/>
      <c r="DTI992" s="347"/>
      <c r="DTJ992" s="347"/>
      <c r="DTK992" s="347"/>
      <c r="DTL992" s="347"/>
      <c r="DTM992" s="347"/>
      <c r="DTN992" s="347"/>
      <c r="DTO992" s="347"/>
      <c r="DTP992" s="347"/>
      <c r="DTQ992" s="347"/>
      <c r="DTR992" s="347"/>
      <c r="DTS992" s="347"/>
      <c r="DTT992" s="347"/>
      <c r="DTU992" s="347"/>
      <c r="DTV992" s="347"/>
      <c r="DTW992" s="347"/>
      <c r="DTX992" s="347"/>
      <c r="DTY992" s="347"/>
      <c r="DTZ992" s="347"/>
      <c r="DUA992" s="347"/>
      <c r="DUB992" s="347"/>
      <c r="DUC992" s="347"/>
      <c r="DUD992" s="347"/>
      <c r="DUE992" s="347"/>
      <c r="DUF992" s="347"/>
      <c r="DUG992" s="347"/>
      <c r="DUH992" s="347"/>
      <c r="DUI992" s="347"/>
      <c r="DUJ992" s="347"/>
      <c r="DUK992" s="347"/>
      <c r="DUL992" s="347"/>
      <c r="DUM992" s="347"/>
      <c r="DUN992" s="347"/>
      <c r="DUO992" s="347"/>
      <c r="DUP992" s="347"/>
      <c r="DUQ992" s="347"/>
      <c r="DUR992" s="347"/>
      <c r="DUS992" s="347"/>
      <c r="DUT992" s="347"/>
      <c r="DUU992" s="347"/>
      <c r="DUV992" s="347"/>
      <c r="DUW992" s="347"/>
      <c r="DUX992" s="347"/>
      <c r="DUY992" s="347"/>
      <c r="DUZ992" s="347"/>
      <c r="DVA992" s="347"/>
      <c r="DVB992" s="347"/>
      <c r="DVC992" s="347"/>
      <c r="DVD992" s="347"/>
      <c r="DVE992" s="347"/>
      <c r="DVF992" s="347"/>
      <c r="DVG992" s="347"/>
      <c r="DVH992" s="347"/>
      <c r="DVI992" s="347"/>
      <c r="DVJ992" s="347"/>
      <c r="DVK992" s="347"/>
      <c r="DVL992" s="347"/>
      <c r="DVM992" s="347"/>
      <c r="DVN992" s="347"/>
      <c r="DVO992" s="347"/>
      <c r="DVP992" s="347"/>
      <c r="DVQ992" s="347"/>
      <c r="DVR992" s="347"/>
      <c r="DVS992" s="347"/>
      <c r="DVT992" s="347"/>
      <c r="DVU992" s="347"/>
      <c r="DVV992" s="347"/>
      <c r="DVW992" s="347"/>
      <c r="DVX992" s="347"/>
      <c r="DVY992" s="347"/>
      <c r="DVZ992" s="347"/>
      <c r="DWA992" s="347"/>
      <c r="DWB992" s="347"/>
      <c r="DWC992" s="347"/>
      <c r="DWD992" s="347"/>
      <c r="DWE992" s="347"/>
      <c r="DWF992" s="347"/>
      <c r="DWG992" s="347"/>
      <c r="DWH992" s="347"/>
      <c r="DWI992" s="347"/>
      <c r="DWJ992" s="347"/>
      <c r="DWK992" s="347"/>
      <c r="DWL992" s="347"/>
      <c r="DWM992" s="347"/>
      <c r="DWN992" s="347"/>
      <c r="DWO992" s="347"/>
      <c r="DWP992" s="347"/>
      <c r="DWQ992" s="347"/>
      <c r="DWR992" s="347"/>
      <c r="DWS992" s="347"/>
      <c r="DWT992" s="347"/>
      <c r="DWU992" s="347"/>
      <c r="DWV992" s="347"/>
      <c r="DWW992" s="347"/>
      <c r="DWX992" s="347"/>
      <c r="DWY992" s="347"/>
      <c r="DWZ992" s="347"/>
      <c r="DXA992" s="347"/>
      <c r="DXB992" s="347"/>
      <c r="DXC992" s="347"/>
      <c r="DXD992" s="347"/>
      <c r="DXE992" s="347"/>
      <c r="DXF992" s="347"/>
      <c r="DXG992" s="347"/>
      <c r="DXH992" s="347"/>
      <c r="DXI992" s="347"/>
      <c r="DXJ992" s="347"/>
      <c r="DXK992" s="347"/>
      <c r="DXL992" s="347"/>
      <c r="DXM992" s="347"/>
      <c r="DXN992" s="347"/>
      <c r="DXO992" s="347"/>
      <c r="DXP992" s="347"/>
      <c r="DXQ992" s="347"/>
      <c r="DXR992" s="347"/>
      <c r="DXS992" s="347"/>
      <c r="DXT992" s="347"/>
      <c r="DXU992" s="347"/>
      <c r="DXV992" s="347"/>
      <c r="DXW992" s="347"/>
      <c r="DXX992" s="347"/>
      <c r="DXY992" s="347"/>
      <c r="DXZ992" s="347"/>
      <c r="DYA992" s="347"/>
      <c r="DYB992" s="347"/>
      <c r="DYC992" s="347"/>
      <c r="DYD992" s="347"/>
      <c r="DYE992" s="347"/>
      <c r="DYF992" s="347"/>
      <c r="DYG992" s="347"/>
      <c r="DYH992" s="347"/>
      <c r="DYI992" s="347"/>
      <c r="DYJ992" s="347"/>
      <c r="DYK992" s="347"/>
      <c r="DYL992" s="347"/>
      <c r="DYM992" s="347"/>
      <c r="DYN992" s="347"/>
      <c r="DYO992" s="347"/>
      <c r="DYP992" s="347"/>
      <c r="DYQ992" s="347"/>
      <c r="DYR992" s="347"/>
      <c r="DYS992" s="347"/>
      <c r="DYT992" s="347"/>
      <c r="DYU992" s="347"/>
      <c r="DYV992" s="347"/>
      <c r="DYW992" s="347"/>
      <c r="DYX992" s="347"/>
      <c r="DYY992" s="347"/>
      <c r="DYZ992" s="347"/>
      <c r="DZA992" s="347"/>
      <c r="DZB992" s="347"/>
      <c r="DZC992" s="347"/>
      <c r="DZD992" s="347"/>
      <c r="DZE992" s="347"/>
      <c r="DZF992" s="347"/>
      <c r="DZG992" s="347"/>
      <c r="DZH992" s="347"/>
      <c r="DZI992" s="347"/>
      <c r="DZJ992" s="347"/>
      <c r="DZK992" s="347"/>
      <c r="DZL992" s="347"/>
      <c r="DZM992" s="347"/>
      <c r="DZN992" s="347"/>
      <c r="DZO992" s="347"/>
      <c r="DZP992" s="347"/>
      <c r="DZQ992" s="347"/>
      <c r="DZR992" s="347"/>
      <c r="DZS992" s="347"/>
      <c r="DZT992" s="347"/>
      <c r="DZU992" s="347"/>
      <c r="DZV992" s="347"/>
      <c r="DZW992" s="347"/>
      <c r="DZX992" s="347"/>
      <c r="DZY992" s="347"/>
      <c r="DZZ992" s="347"/>
      <c r="EAA992" s="347"/>
      <c r="EAB992" s="347"/>
      <c r="EAC992" s="347"/>
      <c r="EAD992" s="347"/>
      <c r="EAE992" s="347"/>
      <c r="EAF992" s="347"/>
      <c r="EAG992" s="347"/>
      <c r="EAH992" s="347"/>
      <c r="EAI992" s="347"/>
      <c r="EAJ992" s="347"/>
      <c r="EAK992" s="347"/>
      <c r="EAL992" s="347"/>
      <c r="EAM992" s="347"/>
      <c r="EAN992" s="347"/>
      <c r="EAO992" s="347"/>
      <c r="EAP992" s="347"/>
      <c r="EAQ992" s="347"/>
      <c r="EAR992" s="347"/>
      <c r="EAS992" s="347"/>
      <c r="EAT992" s="347"/>
      <c r="EAU992" s="347"/>
      <c r="EAV992" s="347"/>
      <c r="EAW992" s="347"/>
      <c r="EAX992" s="347"/>
      <c r="EAY992" s="347"/>
      <c r="EAZ992" s="347"/>
      <c r="EBA992" s="347"/>
      <c r="EBB992" s="347"/>
      <c r="EBC992" s="347"/>
      <c r="EBD992" s="347"/>
      <c r="EBE992" s="347"/>
      <c r="EBF992" s="347"/>
      <c r="EBG992" s="347"/>
      <c r="EBH992" s="347"/>
      <c r="EBI992" s="347"/>
      <c r="EBJ992" s="347"/>
      <c r="EBK992" s="347"/>
      <c r="EBL992" s="347"/>
      <c r="EBM992" s="347"/>
      <c r="EBN992" s="347"/>
      <c r="EBO992" s="347"/>
      <c r="EBP992" s="347"/>
      <c r="EBQ992" s="347"/>
      <c r="EBR992" s="347"/>
      <c r="EBS992" s="347"/>
      <c r="EBT992" s="347"/>
      <c r="EBU992" s="347"/>
      <c r="EBV992" s="347"/>
      <c r="EBW992" s="347"/>
      <c r="EBX992" s="347"/>
      <c r="EBY992" s="347"/>
      <c r="EBZ992" s="347"/>
      <c r="ECA992" s="347"/>
      <c r="ECB992" s="347"/>
      <c r="ECC992" s="347"/>
      <c r="ECD992" s="347"/>
      <c r="ECE992" s="347"/>
      <c r="ECF992" s="347"/>
      <c r="ECG992" s="347"/>
      <c r="ECH992" s="347"/>
      <c r="ECI992" s="347"/>
      <c r="ECJ992" s="347"/>
      <c r="ECK992" s="347"/>
      <c r="ECL992" s="347"/>
      <c r="ECM992" s="347"/>
      <c r="ECN992" s="347"/>
      <c r="ECO992" s="347"/>
      <c r="ECP992" s="347"/>
      <c r="ECQ992" s="347"/>
      <c r="ECR992" s="347"/>
      <c r="ECS992" s="347"/>
      <c r="ECT992" s="347"/>
      <c r="ECU992" s="347"/>
      <c r="ECV992" s="347"/>
      <c r="ECW992" s="347"/>
      <c r="ECX992" s="347"/>
      <c r="ECY992" s="347"/>
      <c r="ECZ992" s="347"/>
      <c r="EDA992" s="347"/>
      <c r="EDB992" s="347"/>
      <c r="EDC992" s="347"/>
      <c r="EDD992" s="347"/>
      <c r="EDE992" s="347"/>
      <c r="EDF992" s="347"/>
      <c r="EDG992" s="347"/>
      <c r="EDH992" s="347"/>
      <c r="EDI992" s="347"/>
      <c r="EDJ992" s="347"/>
      <c r="EDK992" s="347"/>
      <c r="EDL992" s="347"/>
      <c r="EDM992" s="347"/>
      <c r="EDN992" s="347"/>
      <c r="EDO992" s="347"/>
      <c r="EDP992" s="347"/>
      <c r="EDQ992" s="347"/>
      <c r="EDR992" s="347"/>
      <c r="EDS992" s="347"/>
      <c r="EDT992" s="347"/>
      <c r="EDU992" s="347"/>
      <c r="EDV992" s="347"/>
      <c r="EDW992" s="347"/>
      <c r="EDX992" s="347"/>
      <c r="EDY992" s="347"/>
      <c r="EDZ992" s="347"/>
      <c r="EEA992" s="347"/>
      <c r="EEB992" s="347"/>
      <c r="EEC992" s="347"/>
      <c r="EED992" s="347"/>
      <c r="EEE992" s="347"/>
      <c r="EEF992" s="347"/>
      <c r="EEG992" s="347"/>
      <c r="EEH992" s="347"/>
      <c r="EEI992" s="347"/>
      <c r="EEJ992" s="347"/>
      <c r="EEK992" s="347"/>
      <c r="EEL992" s="347"/>
      <c r="EEM992" s="347"/>
      <c r="EEN992" s="347"/>
      <c r="EEO992" s="347"/>
      <c r="EEP992" s="347"/>
      <c r="EEQ992" s="347"/>
      <c r="EER992" s="347"/>
      <c r="EES992" s="347"/>
      <c r="EET992" s="347"/>
      <c r="EEU992" s="347"/>
      <c r="EEV992" s="347"/>
      <c r="EEW992" s="347"/>
      <c r="EEX992" s="347"/>
      <c r="EEY992" s="347"/>
      <c r="EEZ992" s="347"/>
      <c r="EFA992" s="347"/>
      <c r="EFB992" s="347"/>
      <c r="EFC992" s="347"/>
      <c r="EFD992" s="347"/>
      <c r="EFE992" s="347"/>
      <c r="EFF992" s="347"/>
      <c r="EFG992" s="347"/>
      <c r="EFH992" s="347"/>
      <c r="EFI992" s="347"/>
      <c r="EFJ992" s="347"/>
      <c r="EFK992" s="347"/>
      <c r="EFL992" s="347"/>
      <c r="EFM992" s="347"/>
      <c r="EFN992" s="347"/>
      <c r="EFO992" s="347"/>
      <c r="EFP992" s="347"/>
      <c r="EFQ992" s="347"/>
      <c r="EFR992" s="347"/>
      <c r="EFS992" s="347"/>
      <c r="EFT992" s="347"/>
      <c r="EFU992" s="347"/>
      <c r="EFV992" s="347"/>
      <c r="EFW992" s="347"/>
      <c r="EFX992" s="347"/>
      <c r="EFY992" s="347"/>
      <c r="EFZ992" s="347"/>
      <c r="EGA992" s="347"/>
      <c r="EGB992" s="347"/>
      <c r="EGC992" s="347"/>
      <c r="EGD992" s="347"/>
      <c r="EGE992" s="347"/>
      <c r="EGF992" s="347"/>
      <c r="EGG992" s="347"/>
      <c r="EGH992" s="347"/>
      <c r="EGI992" s="347"/>
      <c r="EGJ992" s="347"/>
      <c r="EGK992" s="347"/>
      <c r="EGL992" s="347"/>
      <c r="EGM992" s="347"/>
      <c r="EGN992" s="347"/>
      <c r="EGO992" s="347"/>
      <c r="EGP992" s="347"/>
      <c r="EGQ992" s="347"/>
      <c r="EGR992" s="347"/>
      <c r="EGS992" s="347"/>
      <c r="EGT992" s="347"/>
      <c r="EGU992" s="347"/>
      <c r="EGV992" s="347"/>
      <c r="EGW992" s="347"/>
      <c r="EGX992" s="347"/>
      <c r="EGY992" s="347"/>
      <c r="EGZ992" s="347"/>
      <c r="EHA992" s="347"/>
      <c r="EHB992" s="347"/>
      <c r="EHC992" s="347"/>
      <c r="EHD992" s="347"/>
      <c r="EHE992" s="347"/>
      <c r="EHF992" s="347"/>
      <c r="EHG992" s="347"/>
      <c r="EHH992" s="347"/>
      <c r="EHI992" s="347"/>
      <c r="EHJ992" s="347"/>
      <c r="EHK992" s="347"/>
      <c r="EHL992" s="347"/>
      <c r="EHM992" s="347"/>
      <c r="EHN992" s="347"/>
      <c r="EHO992" s="347"/>
      <c r="EHP992" s="347"/>
      <c r="EHQ992" s="347"/>
      <c r="EHR992" s="347"/>
      <c r="EHS992" s="347"/>
      <c r="EHT992" s="347"/>
      <c r="EHU992" s="347"/>
      <c r="EHV992" s="347"/>
      <c r="EHW992" s="347"/>
      <c r="EHX992" s="347"/>
      <c r="EHY992" s="347"/>
      <c r="EHZ992" s="347"/>
      <c r="EIA992" s="347"/>
      <c r="EIB992" s="347"/>
      <c r="EIC992" s="347"/>
      <c r="EID992" s="347"/>
      <c r="EIE992" s="347"/>
      <c r="EIF992" s="347"/>
      <c r="EIG992" s="347"/>
      <c r="EIH992" s="347"/>
      <c r="EII992" s="347"/>
      <c r="EIJ992" s="347"/>
      <c r="EIK992" s="347"/>
      <c r="EIL992" s="347"/>
      <c r="EIM992" s="347"/>
      <c r="EIN992" s="347"/>
      <c r="EIO992" s="347"/>
      <c r="EIP992" s="347"/>
      <c r="EIQ992" s="347"/>
      <c r="EIR992" s="347"/>
      <c r="EIS992" s="347"/>
      <c r="EIT992" s="347"/>
      <c r="EIU992" s="347"/>
      <c r="EIV992" s="347"/>
      <c r="EIW992" s="347"/>
      <c r="EIX992" s="347"/>
      <c r="EIY992" s="347"/>
      <c r="EIZ992" s="347"/>
      <c r="EJA992" s="347"/>
      <c r="EJB992" s="347"/>
      <c r="EJC992" s="347"/>
      <c r="EJD992" s="347"/>
      <c r="EJE992" s="347"/>
      <c r="EJF992" s="347"/>
      <c r="EJG992" s="347"/>
      <c r="EJH992" s="347"/>
      <c r="EJI992" s="347"/>
      <c r="EJJ992" s="347"/>
      <c r="EJK992" s="347"/>
      <c r="EJL992" s="347"/>
      <c r="EJM992" s="347"/>
      <c r="EJN992" s="347"/>
      <c r="EJO992" s="347"/>
      <c r="EJP992" s="347"/>
      <c r="EJQ992" s="347"/>
      <c r="EJR992" s="347"/>
      <c r="EJS992" s="347"/>
      <c r="EJT992" s="347"/>
      <c r="EJU992" s="347"/>
      <c r="EJV992" s="347"/>
      <c r="EJW992" s="347"/>
      <c r="EJX992" s="347"/>
      <c r="EJY992" s="347"/>
      <c r="EJZ992" s="347"/>
      <c r="EKA992" s="347"/>
      <c r="EKB992" s="347"/>
      <c r="EKC992" s="347"/>
      <c r="EKD992" s="347"/>
      <c r="EKE992" s="347"/>
      <c r="EKF992" s="347"/>
      <c r="EKG992" s="347"/>
      <c r="EKH992" s="347"/>
      <c r="EKI992" s="347"/>
      <c r="EKJ992" s="347"/>
      <c r="EKK992" s="347"/>
      <c r="EKL992" s="347"/>
      <c r="EKM992" s="347"/>
      <c r="EKN992" s="347"/>
      <c r="EKO992" s="347"/>
      <c r="EKP992" s="347"/>
      <c r="EKQ992" s="347"/>
      <c r="EKR992" s="347"/>
      <c r="EKS992" s="347"/>
      <c r="EKT992" s="347"/>
      <c r="EKU992" s="347"/>
      <c r="EKV992" s="347"/>
      <c r="EKW992" s="347"/>
      <c r="EKX992" s="347"/>
      <c r="EKY992" s="347"/>
      <c r="EKZ992" s="347"/>
      <c r="ELA992" s="347"/>
      <c r="ELB992" s="347"/>
      <c r="ELC992" s="347"/>
      <c r="ELD992" s="347"/>
      <c r="ELE992" s="347"/>
      <c r="ELF992" s="347"/>
      <c r="ELG992" s="347"/>
      <c r="ELH992" s="347"/>
      <c r="ELI992" s="347"/>
      <c r="ELJ992" s="347"/>
      <c r="ELK992" s="347"/>
      <c r="ELL992" s="347"/>
      <c r="ELM992" s="347"/>
      <c r="ELN992" s="347"/>
      <c r="ELO992" s="347"/>
      <c r="ELP992" s="347"/>
      <c r="ELQ992" s="347"/>
      <c r="ELR992" s="347"/>
      <c r="ELS992" s="347"/>
      <c r="ELT992" s="347"/>
      <c r="ELU992" s="347"/>
      <c r="ELV992" s="347"/>
      <c r="ELW992" s="347"/>
      <c r="ELX992" s="347"/>
      <c r="ELY992" s="347"/>
      <c r="ELZ992" s="347"/>
      <c r="EMA992" s="347"/>
      <c r="EMB992" s="347"/>
      <c r="EMC992" s="347"/>
      <c r="EMD992" s="347"/>
      <c r="EME992" s="347"/>
      <c r="EMF992" s="347"/>
      <c r="EMG992" s="347"/>
      <c r="EMH992" s="347"/>
      <c r="EMI992" s="347"/>
      <c r="EMJ992" s="347"/>
      <c r="EMK992" s="347"/>
      <c r="EML992" s="347"/>
      <c r="EMM992" s="347"/>
      <c r="EMN992" s="347"/>
      <c r="EMO992" s="347"/>
      <c r="EMP992" s="347"/>
      <c r="EMQ992" s="347"/>
      <c r="EMR992" s="347"/>
      <c r="EMS992" s="347"/>
      <c r="EMT992" s="347"/>
      <c r="EMU992" s="347"/>
      <c r="EMV992" s="347"/>
      <c r="EMW992" s="347"/>
      <c r="EMX992" s="347"/>
      <c r="EMY992" s="347"/>
      <c r="EMZ992" s="347"/>
      <c r="ENA992" s="347"/>
      <c r="ENB992" s="347"/>
      <c r="ENC992" s="347"/>
      <c r="END992" s="347"/>
      <c r="ENE992" s="347"/>
      <c r="ENF992" s="347"/>
      <c r="ENG992" s="347"/>
      <c r="ENH992" s="347"/>
      <c r="ENI992" s="347"/>
      <c r="ENJ992" s="347"/>
      <c r="ENK992" s="347"/>
      <c r="ENL992" s="347"/>
      <c r="ENM992" s="347"/>
      <c r="ENN992" s="347"/>
      <c r="ENO992" s="347"/>
      <c r="ENP992" s="347"/>
      <c r="ENQ992" s="347"/>
      <c r="ENR992" s="347"/>
      <c r="ENS992" s="347"/>
      <c r="ENT992" s="347"/>
      <c r="ENU992" s="347"/>
      <c r="ENV992" s="347"/>
      <c r="ENW992" s="347"/>
      <c r="ENX992" s="347"/>
      <c r="ENY992" s="347"/>
      <c r="ENZ992" s="347"/>
      <c r="EOA992" s="347"/>
      <c r="EOB992" s="347"/>
      <c r="EOC992" s="347"/>
      <c r="EOD992" s="347"/>
      <c r="EOE992" s="347"/>
      <c r="EOF992" s="347"/>
      <c r="EOG992" s="347"/>
      <c r="EOH992" s="347"/>
      <c r="EOI992" s="347"/>
      <c r="EOJ992" s="347"/>
      <c r="EOK992" s="347"/>
      <c r="EOL992" s="347"/>
      <c r="EOM992" s="347"/>
      <c r="EON992" s="347"/>
      <c r="EOO992" s="347"/>
      <c r="EOP992" s="347"/>
      <c r="EOQ992" s="347"/>
      <c r="EOR992" s="347"/>
      <c r="EOS992" s="347"/>
      <c r="EOT992" s="347"/>
      <c r="EOU992" s="347"/>
      <c r="EOV992" s="347"/>
      <c r="EOW992" s="347"/>
      <c r="EOX992" s="347"/>
      <c r="EOY992" s="347"/>
      <c r="EOZ992" s="347"/>
      <c r="EPA992" s="347"/>
      <c r="EPB992" s="347"/>
      <c r="EPC992" s="347"/>
      <c r="EPD992" s="347"/>
      <c r="EPE992" s="347"/>
      <c r="EPF992" s="347"/>
      <c r="EPG992" s="347"/>
      <c r="EPH992" s="347"/>
      <c r="EPI992" s="347"/>
      <c r="EPJ992" s="347"/>
      <c r="EPK992" s="347"/>
      <c r="EPL992" s="347"/>
      <c r="EPM992" s="347"/>
      <c r="EPN992" s="347"/>
      <c r="EPO992" s="347"/>
      <c r="EPP992" s="347"/>
      <c r="EPQ992" s="347"/>
      <c r="EPR992" s="347"/>
      <c r="EPS992" s="347"/>
      <c r="EPT992" s="347"/>
      <c r="EPU992" s="347"/>
      <c r="EPV992" s="347"/>
      <c r="EPW992" s="347"/>
      <c r="EPX992" s="347"/>
      <c r="EPY992" s="347"/>
      <c r="EPZ992" s="347"/>
      <c r="EQA992" s="347"/>
      <c r="EQB992" s="347"/>
      <c r="EQC992" s="347"/>
      <c r="EQD992" s="347"/>
      <c r="EQE992" s="347"/>
      <c r="EQF992" s="347"/>
      <c r="EQG992" s="347"/>
      <c r="EQH992" s="347"/>
      <c r="EQI992" s="347"/>
      <c r="EQJ992" s="347"/>
      <c r="EQK992" s="347"/>
      <c r="EQL992" s="347"/>
      <c r="EQM992" s="347"/>
      <c r="EQN992" s="347"/>
      <c r="EQO992" s="347"/>
      <c r="EQP992" s="347"/>
      <c r="EQQ992" s="347"/>
      <c r="EQR992" s="347"/>
      <c r="EQS992" s="347"/>
      <c r="EQT992" s="347"/>
      <c r="EQU992" s="347"/>
      <c r="EQV992" s="347"/>
      <c r="EQW992" s="347"/>
      <c r="EQX992" s="347"/>
      <c r="EQY992" s="347"/>
      <c r="EQZ992" s="347"/>
      <c r="ERA992" s="347"/>
      <c r="ERB992" s="347"/>
      <c r="ERC992" s="347"/>
      <c r="ERD992" s="347"/>
      <c r="ERE992" s="347"/>
      <c r="ERF992" s="347"/>
      <c r="ERG992" s="347"/>
      <c r="ERH992" s="347"/>
      <c r="ERI992" s="347"/>
      <c r="ERJ992" s="347"/>
      <c r="ERK992" s="347"/>
      <c r="ERL992" s="347"/>
      <c r="ERM992" s="347"/>
      <c r="ERN992" s="347"/>
      <c r="ERO992" s="347"/>
      <c r="ERP992" s="347"/>
      <c r="ERQ992" s="347"/>
      <c r="ERR992" s="347"/>
      <c r="ERS992" s="347"/>
      <c r="ERT992" s="347"/>
      <c r="ERU992" s="347"/>
      <c r="ERV992" s="347"/>
      <c r="ERW992" s="347"/>
      <c r="ERX992" s="347"/>
      <c r="ERY992" s="347"/>
      <c r="ERZ992" s="347"/>
      <c r="ESA992" s="347"/>
      <c r="ESB992" s="347"/>
      <c r="ESC992" s="347"/>
      <c r="ESD992" s="347"/>
      <c r="ESE992" s="347"/>
      <c r="ESF992" s="347"/>
      <c r="ESG992" s="347"/>
      <c r="ESH992" s="347"/>
      <c r="ESI992" s="347"/>
      <c r="ESJ992" s="347"/>
      <c r="ESK992" s="347"/>
      <c r="ESL992" s="347"/>
      <c r="ESM992" s="347"/>
      <c r="ESN992" s="347"/>
      <c r="ESO992" s="347"/>
      <c r="ESP992" s="347"/>
      <c r="ESQ992" s="347"/>
      <c r="ESR992" s="347"/>
      <c r="ESS992" s="347"/>
      <c r="EST992" s="347"/>
      <c r="ESU992" s="347"/>
      <c r="ESV992" s="347"/>
      <c r="ESW992" s="347"/>
      <c r="ESX992" s="347"/>
      <c r="ESY992" s="347"/>
      <c r="ESZ992" s="347"/>
      <c r="ETA992" s="347"/>
      <c r="ETB992" s="347"/>
      <c r="ETC992" s="347"/>
      <c r="ETD992" s="347"/>
      <c r="ETE992" s="347"/>
      <c r="ETF992" s="347"/>
      <c r="ETG992" s="347"/>
      <c r="ETH992" s="347"/>
      <c r="ETI992" s="347"/>
      <c r="ETJ992" s="347"/>
      <c r="ETK992" s="347"/>
      <c r="ETL992" s="347"/>
      <c r="ETM992" s="347"/>
      <c r="ETN992" s="347"/>
      <c r="ETO992" s="347"/>
      <c r="ETP992" s="347"/>
      <c r="ETQ992" s="347"/>
      <c r="ETR992" s="347"/>
      <c r="ETS992" s="347"/>
      <c r="ETT992" s="347"/>
      <c r="ETU992" s="347"/>
      <c r="ETV992" s="347"/>
      <c r="ETW992" s="347"/>
      <c r="ETX992" s="347"/>
      <c r="ETY992" s="347"/>
      <c r="ETZ992" s="347"/>
      <c r="EUA992" s="347"/>
      <c r="EUB992" s="347"/>
      <c r="EUC992" s="347"/>
      <c r="EUD992" s="347"/>
      <c r="EUE992" s="347"/>
      <c r="EUF992" s="347"/>
      <c r="EUG992" s="347"/>
      <c r="EUH992" s="347"/>
      <c r="EUI992" s="347"/>
      <c r="EUJ992" s="347"/>
      <c r="EUK992" s="347"/>
      <c r="EUL992" s="347"/>
      <c r="EUM992" s="347"/>
      <c r="EUN992" s="347"/>
      <c r="EUO992" s="347"/>
      <c r="EUP992" s="347"/>
      <c r="EUQ992" s="347"/>
      <c r="EUR992" s="347"/>
      <c r="EUS992" s="347"/>
      <c r="EUT992" s="347"/>
      <c r="EUU992" s="347"/>
      <c r="EUV992" s="347"/>
      <c r="EUW992" s="347"/>
      <c r="EUX992" s="347"/>
      <c r="EUY992" s="347"/>
      <c r="EUZ992" s="347"/>
      <c r="EVA992" s="347"/>
      <c r="EVB992" s="347"/>
      <c r="EVC992" s="347"/>
      <c r="EVD992" s="347"/>
      <c r="EVE992" s="347"/>
      <c r="EVF992" s="347"/>
      <c r="EVG992" s="347"/>
      <c r="EVH992" s="347"/>
      <c r="EVI992" s="347"/>
      <c r="EVJ992" s="347"/>
      <c r="EVK992" s="347"/>
      <c r="EVL992" s="347"/>
      <c r="EVM992" s="347"/>
      <c r="EVN992" s="347"/>
      <c r="EVO992" s="347"/>
      <c r="EVP992" s="347"/>
      <c r="EVQ992" s="347"/>
      <c r="EVR992" s="347"/>
      <c r="EVS992" s="347"/>
      <c r="EVT992" s="347"/>
      <c r="EVU992" s="347"/>
      <c r="EVV992" s="347"/>
      <c r="EVW992" s="347"/>
      <c r="EVX992" s="347"/>
      <c r="EVY992" s="347"/>
      <c r="EVZ992" s="347"/>
      <c r="EWA992" s="347"/>
      <c r="EWB992" s="347"/>
      <c r="EWC992" s="347"/>
      <c r="EWD992" s="347"/>
      <c r="EWE992" s="347"/>
      <c r="EWF992" s="347"/>
      <c r="EWG992" s="347"/>
      <c r="EWH992" s="347"/>
      <c r="EWI992" s="347"/>
      <c r="EWJ992" s="347"/>
      <c r="EWK992" s="347"/>
      <c r="EWL992" s="347"/>
      <c r="EWM992" s="347"/>
      <c r="EWN992" s="347"/>
      <c r="EWO992" s="347"/>
      <c r="EWP992" s="347"/>
      <c r="EWQ992" s="347"/>
      <c r="EWR992" s="347"/>
      <c r="EWS992" s="347"/>
      <c r="EWT992" s="347"/>
      <c r="EWU992" s="347"/>
      <c r="EWV992" s="347"/>
      <c r="EWW992" s="347"/>
      <c r="EWX992" s="347"/>
      <c r="EWY992" s="347"/>
      <c r="EWZ992" s="347"/>
      <c r="EXA992" s="347"/>
      <c r="EXB992" s="347"/>
      <c r="EXC992" s="347"/>
      <c r="EXD992" s="347"/>
      <c r="EXE992" s="347"/>
      <c r="EXF992" s="347"/>
      <c r="EXG992" s="347"/>
      <c r="EXH992" s="347"/>
      <c r="EXI992" s="347"/>
      <c r="EXJ992" s="347"/>
      <c r="EXK992" s="347"/>
      <c r="EXL992" s="347"/>
      <c r="EXM992" s="347"/>
      <c r="EXN992" s="347"/>
      <c r="EXO992" s="347"/>
      <c r="EXP992" s="347"/>
      <c r="EXQ992" s="347"/>
      <c r="EXR992" s="347"/>
      <c r="EXS992" s="347"/>
      <c r="EXT992" s="347"/>
      <c r="EXU992" s="347"/>
      <c r="EXV992" s="347"/>
      <c r="EXW992" s="347"/>
      <c r="EXX992" s="347"/>
      <c r="EXY992" s="347"/>
      <c r="EXZ992" s="347"/>
      <c r="EYA992" s="347"/>
      <c r="EYB992" s="347"/>
      <c r="EYC992" s="347"/>
      <c r="EYD992" s="347"/>
      <c r="EYE992" s="347"/>
      <c r="EYF992" s="347"/>
      <c r="EYG992" s="347"/>
      <c r="EYH992" s="347"/>
      <c r="EYI992" s="347"/>
      <c r="EYJ992" s="347"/>
      <c r="EYK992" s="347"/>
      <c r="EYL992" s="347"/>
      <c r="EYM992" s="347"/>
      <c r="EYN992" s="347"/>
      <c r="EYO992" s="347"/>
      <c r="EYP992" s="347"/>
      <c r="EYQ992" s="347"/>
      <c r="EYR992" s="347"/>
      <c r="EYS992" s="347"/>
      <c r="EYT992" s="347"/>
      <c r="EYU992" s="347"/>
      <c r="EYV992" s="347"/>
      <c r="EYW992" s="347"/>
      <c r="EYX992" s="347"/>
      <c r="EYY992" s="347"/>
      <c r="EYZ992" s="347"/>
      <c r="EZA992" s="347"/>
      <c r="EZB992" s="347"/>
      <c r="EZC992" s="347"/>
      <c r="EZD992" s="347"/>
      <c r="EZE992" s="347"/>
      <c r="EZF992" s="347"/>
      <c r="EZG992" s="347"/>
      <c r="EZH992" s="347"/>
      <c r="EZI992" s="347"/>
      <c r="EZJ992" s="347"/>
      <c r="EZK992" s="347"/>
      <c r="EZL992" s="347"/>
      <c r="EZM992" s="347"/>
      <c r="EZN992" s="347"/>
      <c r="EZO992" s="347"/>
      <c r="EZP992" s="347"/>
      <c r="EZQ992" s="347"/>
      <c r="EZR992" s="347"/>
      <c r="EZS992" s="347"/>
      <c r="EZT992" s="347"/>
      <c r="EZU992" s="347"/>
      <c r="EZV992" s="347"/>
      <c r="EZW992" s="347"/>
      <c r="EZX992" s="347"/>
      <c r="EZY992" s="347"/>
      <c r="EZZ992" s="347"/>
      <c r="FAA992" s="347"/>
      <c r="FAB992" s="347"/>
      <c r="FAC992" s="347"/>
      <c r="FAD992" s="347"/>
      <c r="FAE992" s="347"/>
      <c r="FAF992" s="347"/>
      <c r="FAG992" s="347"/>
      <c r="FAH992" s="347"/>
      <c r="FAI992" s="347"/>
      <c r="FAJ992" s="347"/>
      <c r="FAK992" s="347"/>
      <c r="FAL992" s="347"/>
      <c r="FAM992" s="347"/>
      <c r="FAN992" s="347"/>
      <c r="FAO992" s="347"/>
      <c r="FAP992" s="347"/>
      <c r="FAQ992" s="347"/>
      <c r="FAR992" s="347"/>
      <c r="FAS992" s="347"/>
      <c r="FAT992" s="347"/>
      <c r="FAU992" s="347"/>
      <c r="FAV992" s="347"/>
      <c r="FAW992" s="347"/>
      <c r="FAX992" s="347"/>
      <c r="FAY992" s="347"/>
      <c r="FAZ992" s="347"/>
      <c r="FBA992" s="347"/>
      <c r="FBB992" s="347"/>
      <c r="FBC992" s="347"/>
      <c r="FBD992" s="347"/>
      <c r="FBE992" s="347"/>
      <c r="FBF992" s="347"/>
      <c r="FBG992" s="347"/>
      <c r="FBH992" s="347"/>
      <c r="FBI992" s="347"/>
      <c r="FBJ992" s="347"/>
      <c r="FBK992" s="347"/>
      <c r="FBL992" s="347"/>
      <c r="FBM992" s="347"/>
      <c r="FBN992" s="347"/>
      <c r="FBO992" s="347"/>
      <c r="FBP992" s="347"/>
      <c r="FBQ992" s="347"/>
      <c r="FBR992" s="347"/>
      <c r="FBS992" s="347"/>
      <c r="FBT992" s="347"/>
      <c r="FBU992" s="347"/>
      <c r="FBV992" s="347"/>
      <c r="FBW992" s="347"/>
      <c r="FBX992" s="347"/>
      <c r="FBY992" s="347"/>
      <c r="FBZ992" s="347"/>
      <c r="FCA992" s="347"/>
      <c r="FCB992" s="347"/>
      <c r="FCC992" s="347"/>
      <c r="FCD992" s="347"/>
      <c r="FCE992" s="347"/>
      <c r="FCF992" s="347"/>
      <c r="FCG992" s="347"/>
      <c r="FCH992" s="347"/>
      <c r="FCI992" s="347"/>
      <c r="FCJ992" s="347"/>
      <c r="FCK992" s="347"/>
      <c r="FCL992" s="347"/>
      <c r="FCM992" s="347"/>
      <c r="FCN992" s="347"/>
      <c r="FCO992" s="347"/>
      <c r="FCP992" s="347"/>
      <c r="FCQ992" s="347"/>
      <c r="FCR992" s="347"/>
      <c r="FCS992" s="347"/>
      <c r="FCT992" s="347"/>
      <c r="FCU992" s="347"/>
      <c r="FCV992" s="347"/>
      <c r="FCW992" s="347"/>
      <c r="FCX992" s="347"/>
      <c r="FCY992" s="347"/>
      <c r="FCZ992" s="347"/>
      <c r="FDA992" s="347"/>
      <c r="FDB992" s="347"/>
      <c r="FDC992" s="347"/>
      <c r="FDD992" s="347"/>
      <c r="FDE992" s="347"/>
      <c r="FDF992" s="347"/>
      <c r="FDG992" s="347"/>
      <c r="FDH992" s="347"/>
      <c r="FDI992" s="347"/>
      <c r="FDJ992" s="347"/>
      <c r="FDK992" s="347"/>
      <c r="FDL992" s="347"/>
      <c r="FDM992" s="347"/>
      <c r="FDN992" s="347"/>
      <c r="FDO992" s="347"/>
      <c r="FDP992" s="347"/>
      <c r="FDQ992" s="347"/>
      <c r="FDR992" s="347"/>
      <c r="FDS992" s="347"/>
      <c r="FDT992" s="347"/>
      <c r="FDU992" s="347"/>
      <c r="FDV992" s="347"/>
      <c r="FDW992" s="347"/>
      <c r="FDX992" s="347"/>
      <c r="FDY992" s="347"/>
      <c r="FDZ992" s="347"/>
      <c r="FEA992" s="347"/>
      <c r="FEB992" s="347"/>
      <c r="FEC992" s="347"/>
      <c r="FED992" s="347"/>
      <c r="FEE992" s="347"/>
      <c r="FEF992" s="347"/>
      <c r="FEG992" s="347"/>
      <c r="FEH992" s="347"/>
      <c r="FEI992" s="347"/>
      <c r="FEJ992" s="347"/>
      <c r="FEK992" s="347"/>
      <c r="FEL992" s="347"/>
      <c r="FEM992" s="347"/>
      <c r="FEN992" s="347"/>
      <c r="FEO992" s="347"/>
      <c r="FEP992" s="347"/>
      <c r="FEQ992" s="347"/>
      <c r="FER992" s="347"/>
      <c r="FES992" s="347"/>
      <c r="FET992" s="347"/>
      <c r="FEU992" s="347"/>
      <c r="FEV992" s="347"/>
      <c r="FEW992" s="347"/>
      <c r="FEX992" s="347"/>
      <c r="FEY992" s="347"/>
      <c r="FEZ992" s="347"/>
      <c r="FFA992" s="347"/>
      <c r="FFB992" s="347"/>
      <c r="FFC992" s="347"/>
      <c r="FFD992" s="347"/>
      <c r="FFE992" s="347"/>
      <c r="FFF992" s="347"/>
      <c r="FFG992" s="347"/>
      <c r="FFH992" s="347"/>
      <c r="FFI992" s="347"/>
      <c r="FFJ992" s="347"/>
      <c r="FFK992" s="347"/>
      <c r="FFL992" s="347"/>
      <c r="FFM992" s="347"/>
      <c r="FFN992" s="347"/>
      <c r="FFO992" s="347"/>
      <c r="FFP992" s="347"/>
      <c r="FFQ992" s="347"/>
      <c r="FFR992" s="347"/>
      <c r="FFS992" s="347"/>
      <c r="FFT992" s="347"/>
      <c r="FFU992" s="347"/>
      <c r="FFV992" s="347"/>
      <c r="FFW992" s="347"/>
      <c r="FFX992" s="347"/>
      <c r="FFY992" s="347"/>
      <c r="FFZ992" s="347"/>
      <c r="FGA992" s="347"/>
      <c r="FGB992" s="347"/>
      <c r="FGC992" s="347"/>
      <c r="FGD992" s="347"/>
      <c r="FGE992" s="347"/>
      <c r="FGF992" s="347"/>
      <c r="FGG992" s="347"/>
      <c r="FGH992" s="347"/>
      <c r="FGI992" s="347"/>
      <c r="FGJ992" s="347"/>
      <c r="FGK992" s="347"/>
      <c r="FGL992" s="347"/>
      <c r="FGM992" s="347"/>
      <c r="FGN992" s="347"/>
      <c r="FGO992" s="347"/>
      <c r="FGP992" s="347"/>
      <c r="FGQ992" s="347"/>
      <c r="FGR992" s="347"/>
      <c r="FGS992" s="347"/>
      <c r="FGT992" s="347"/>
      <c r="FGU992" s="347"/>
      <c r="FGV992" s="347"/>
      <c r="FGW992" s="347"/>
      <c r="FGX992" s="347"/>
      <c r="FGY992" s="347"/>
      <c r="FGZ992" s="347"/>
      <c r="FHA992" s="347"/>
      <c r="FHB992" s="347"/>
      <c r="FHC992" s="347"/>
      <c r="FHD992" s="347"/>
      <c r="FHE992" s="347"/>
      <c r="FHF992" s="347"/>
      <c r="FHG992" s="347"/>
      <c r="FHH992" s="347"/>
      <c r="FHI992" s="347"/>
      <c r="FHJ992" s="347"/>
      <c r="FHK992" s="347"/>
      <c r="FHL992" s="347"/>
      <c r="FHM992" s="347"/>
      <c r="FHN992" s="347"/>
      <c r="FHO992" s="347"/>
      <c r="FHP992" s="347"/>
      <c r="FHQ992" s="347"/>
      <c r="FHR992" s="347"/>
      <c r="FHS992" s="347"/>
      <c r="FHT992" s="347"/>
      <c r="FHU992" s="347"/>
      <c r="FHV992" s="347"/>
      <c r="FHW992" s="347"/>
      <c r="FHX992" s="347"/>
      <c r="FHY992" s="347"/>
      <c r="FHZ992" s="347"/>
      <c r="FIA992" s="347"/>
      <c r="FIB992" s="347"/>
      <c r="FIC992" s="347"/>
      <c r="FID992" s="347"/>
      <c r="FIE992" s="347"/>
      <c r="FIF992" s="347"/>
      <c r="FIG992" s="347"/>
      <c r="FIH992" s="347"/>
      <c r="FII992" s="347"/>
      <c r="FIJ992" s="347"/>
      <c r="FIK992" s="347"/>
      <c r="FIL992" s="347"/>
      <c r="FIM992" s="347"/>
      <c r="FIN992" s="347"/>
      <c r="FIO992" s="347"/>
      <c r="FIP992" s="347"/>
      <c r="FIQ992" s="347"/>
      <c r="FIR992" s="347"/>
      <c r="FIS992" s="347"/>
      <c r="FIT992" s="347"/>
      <c r="FIU992" s="347"/>
      <c r="FIV992" s="347"/>
      <c r="FIW992" s="347"/>
      <c r="FIX992" s="347"/>
      <c r="FIY992" s="347"/>
      <c r="FIZ992" s="347"/>
      <c r="FJA992" s="347"/>
      <c r="FJB992" s="347"/>
      <c r="FJC992" s="347"/>
      <c r="FJD992" s="347"/>
      <c r="FJE992" s="347"/>
      <c r="FJF992" s="347"/>
      <c r="FJG992" s="347"/>
      <c r="FJH992" s="347"/>
      <c r="FJI992" s="347"/>
      <c r="FJJ992" s="347"/>
      <c r="FJK992" s="347"/>
      <c r="FJL992" s="347"/>
      <c r="FJM992" s="347"/>
      <c r="FJN992" s="347"/>
      <c r="FJO992" s="347"/>
      <c r="FJP992" s="347"/>
      <c r="FJQ992" s="347"/>
      <c r="FJR992" s="347"/>
      <c r="FJS992" s="347"/>
      <c r="FJT992" s="347"/>
      <c r="FJU992" s="347"/>
      <c r="FJV992" s="347"/>
      <c r="FJW992" s="347"/>
      <c r="FJX992" s="347"/>
      <c r="FJY992" s="347"/>
      <c r="FJZ992" s="347"/>
      <c r="FKA992" s="347"/>
      <c r="FKB992" s="347"/>
      <c r="FKC992" s="347"/>
      <c r="FKD992" s="347"/>
      <c r="FKE992" s="347"/>
      <c r="FKF992" s="347"/>
      <c r="FKG992" s="347"/>
      <c r="FKH992" s="347"/>
      <c r="FKI992" s="347"/>
      <c r="FKJ992" s="347"/>
      <c r="FKK992" s="347"/>
      <c r="FKL992" s="347"/>
      <c r="FKM992" s="347"/>
      <c r="FKN992" s="347"/>
      <c r="FKO992" s="347"/>
      <c r="FKP992" s="347"/>
      <c r="FKQ992" s="347"/>
      <c r="FKR992" s="347"/>
      <c r="FKS992" s="347"/>
      <c r="FKT992" s="347"/>
      <c r="FKU992" s="347"/>
      <c r="FKV992" s="347"/>
      <c r="FKW992" s="347"/>
      <c r="FKX992" s="347"/>
      <c r="FKY992" s="347"/>
      <c r="FKZ992" s="347"/>
      <c r="FLA992" s="347"/>
      <c r="FLB992" s="347"/>
      <c r="FLC992" s="347"/>
      <c r="FLD992" s="347"/>
      <c r="FLE992" s="347"/>
      <c r="FLF992" s="347"/>
      <c r="FLG992" s="347"/>
      <c r="FLH992" s="347"/>
      <c r="FLI992" s="347"/>
      <c r="FLJ992" s="347"/>
      <c r="FLK992" s="347"/>
      <c r="FLL992" s="347"/>
      <c r="FLM992" s="347"/>
      <c r="FLN992" s="347"/>
      <c r="FLO992" s="347"/>
      <c r="FLP992" s="347"/>
      <c r="FLQ992" s="347"/>
      <c r="FLR992" s="347"/>
      <c r="FLS992" s="347"/>
      <c r="FLT992" s="347"/>
      <c r="FLU992" s="347"/>
      <c r="FLV992" s="347"/>
      <c r="FLW992" s="347"/>
      <c r="FLX992" s="347"/>
      <c r="FLY992" s="347"/>
      <c r="FLZ992" s="347"/>
      <c r="FMA992" s="347"/>
      <c r="FMB992" s="347"/>
      <c r="FMC992" s="347"/>
      <c r="FMD992" s="347"/>
      <c r="FME992" s="347"/>
      <c r="FMF992" s="347"/>
      <c r="FMG992" s="347"/>
      <c r="FMH992" s="347"/>
      <c r="FMI992" s="347"/>
      <c r="FMJ992" s="347"/>
      <c r="FMK992" s="347"/>
      <c r="FML992" s="347"/>
      <c r="FMM992" s="347"/>
      <c r="FMN992" s="347"/>
      <c r="FMO992" s="347"/>
      <c r="FMP992" s="347"/>
      <c r="FMQ992" s="347"/>
      <c r="FMR992" s="347"/>
      <c r="FMS992" s="347"/>
      <c r="FMT992" s="347"/>
      <c r="FMU992" s="347"/>
      <c r="FMV992" s="347"/>
      <c r="FMW992" s="347"/>
      <c r="FMX992" s="347"/>
      <c r="FMY992" s="347"/>
      <c r="FMZ992" s="347"/>
      <c r="FNA992" s="347"/>
      <c r="FNB992" s="347"/>
      <c r="FNC992" s="347"/>
      <c r="FND992" s="347"/>
      <c r="FNE992" s="347"/>
      <c r="FNF992" s="347"/>
      <c r="FNG992" s="347"/>
      <c r="FNH992" s="347"/>
      <c r="FNI992" s="347"/>
      <c r="FNJ992" s="347"/>
      <c r="FNK992" s="347"/>
      <c r="FNL992" s="347"/>
      <c r="FNM992" s="347"/>
      <c r="FNN992" s="347"/>
      <c r="FNO992" s="347"/>
      <c r="FNP992" s="347"/>
      <c r="FNQ992" s="347"/>
      <c r="FNR992" s="347"/>
      <c r="FNS992" s="347"/>
      <c r="FNT992" s="347"/>
      <c r="FNU992" s="347"/>
      <c r="FNV992" s="347"/>
      <c r="FNW992" s="347"/>
      <c r="FNX992" s="347"/>
      <c r="FNY992" s="347"/>
      <c r="FNZ992" s="347"/>
      <c r="FOA992" s="347"/>
      <c r="FOB992" s="347"/>
      <c r="FOC992" s="347"/>
      <c r="FOD992" s="347"/>
      <c r="FOE992" s="347"/>
      <c r="FOF992" s="347"/>
      <c r="FOG992" s="347"/>
      <c r="FOH992" s="347"/>
      <c r="FOI992" s="347"/>
      <c r="FOJ992" s="347"/>
      <c r="FOK992" s="347"/>
      <c r="FOL992" s="347"/>
      <c r="FOM992" s="347"/>
      <c r="FON992" s="347"/>
      <c r="FOO992" s="347"/>
      <c r="FOP992" s="347"/>
      <c r="FOQ992" s="347"/>
      <c r="FOR992" s="347"/>
      <c r="FOS992" s="347"/>
      <c r="FOT992" s="347"/>
      <c r="FOU992" s="347"/>
      <c r="FOV992" s="347"/>
      <c r="FOW992" s="347"/>
      <c r="FOX992" s="347"/>
      <c r="FOY992" s="347"/>
      <c r="FOZ992" s="347"/>
      <c r="FPA992" s="347"/>
      <c r="FPB992" s="347"/>
      <c r="FPC992" s="347"/>
      <c r="FPD992" s="347"/>
      <c r="FPE992" s="347"/>
      <c r="FPF992" s="347"/>
      <c r="FPG992" s="347"/>
      <c r="FPH992" s="347"/>
      <c r="FPI992" s="347"/>
      <c r="FPJ992" s="347"/>
      <c r="FPK992" s="347"/>
      <c r="FPL992" s="347"/>
      <c r="FPM992" s="347"/>
      <c r="FPN992" s="347"/>
      <c r="FPO992" s="347"/>
      <c r="FPP992" s="347"/>
      <c r="FPQ992" s="347"/>
      <c r="FPR992" s="347"/>
      <c r="FPS992" s="347"/>
      <c r="FPT992" s="347"/>
      <c r="FPU992" s="347"/>
      <c r="FPV992" s="347"/>
      <c r="FPW992" s="347"/>
      <c r="FPX992" s="347"/>
      <c r="FPY992" s="347"/>
      <c r="FPZ992" s="347"/>
      <c r="FQA992" s="347"/>
      <c r="FQB992" s="347"/>
      <c r="FQC992" s="347"/>
      <c r="FQD992" s="347"/>
      <c r="FQE992" s="347"/>
      <c r="FQF992" s="347"/>
      <c r="FQG992" s="347"/>
      <c r="FQH992" s="347"/>
      <c r="FQI992" s="347"/>
      <c r="FQJ992" s="347"/>
      <c r="FQK992" s="347"/>
      <c r="FQL992" s="347"/>
      <c r="FQM992" s="347"/>
      <c r="FQN992" s="347"/>
      <c r="FQO992" s="347"/>
      <c r="FQP992" s="347"/>
      <c r="FQQ992" s="347"/>
      <c r="FQR992" s="347"/>
      <c r="FQS992" s="347"/>
      <c r="FQT992" s="347"/>
      <c r="FQU992" s="347"/>
      <c r="FQV992" s="347"/>
      <c r="FQW992" s="347"/>
      <c r="FQX992" s="347"/>
      <c r="FQY992" s="347"/>
      <c r="FQZ992" s="347"/>
      <c r="FRA992" s="347"/>
      <c r="FRB992" s="347"/>
      <c r="FRC992" s="347"/>
      <c r="FRD992" s="347"/>
      <c r="FRE992" s="347"/>
      <c r="FRF992" s="347"/>
      <c r="FRG992" s="347"/>
      <c r="FRH992" s="347"/>
      <c r="FRI992" s="347"/>
      <c r="FRJ992" s="347"/>
      <c r="FRK992" s="347"/>
      <c r="FRL992" s="347"/>
      <c r="FRM992" s="347"/>
      <c r="FRN992" s="347"/>
      <c r="FRO992" s="347"/>
      <c r="FRP992" s="347"/>
      <c r="FRQ992" s="347"/>
      <c r="FRR992" s="347"/>
      <c r="FRS992" s="347"/>
      <c r="FRT992" s="347"/>
      <c r="FRU992" s="347"/>
      <c r="FRV992" s="347"/>
      <c r="FRW992" s="347"/>
      <c r="FRX992" s="347"/>
      <c r="FRY992" s="347"/>
      <c r="FRZ992" s="347"/>
      <c r="FSA992" s="347"/>
      <c r="FSB992" s="347"/>
      <c r="FSC992" s="347"/>
      <c r="FSD992" s="347"/>
      <c r="FSE992" s="347"/>
      <c r="FSF992" s="347"/>
      <c r="FSG992" s="347"/>
      <c r="FSH992" s="347"/>
      <c r="FSI992" s="347"/>
      <c r="FSJ992" s="347"/>
      <c r="FSK992" s="347"/>
      <c r="FSL992" s="347"/>
      <c r="FSM992" s="347"/>
      <c r="FSN992" s="347"/>
      <c r="FSO992" s="347"/>
      <c r="FSP992" s="347"/>
      <c r="FSQ992" s="347"/>
      <c r="FSR992" s="347"/>
      <c r="FSS992" s="347"/>
      <c r="FST992" s="347"/>
      <c r="FSU992" s="347"/>
      <c r="FSV992" s="347"/>
      <c r="FSW992" s="347"/>
      <c r="FSX992" s="347"/>
      <c r="FSY992" s="347"/>
      <c r="FSZ992" s="347"/>
      <c r="FTA992" s="347"/>
      <c r="FTB992" s="347"/>
      <c r="FTC992" s="347"/>
      <c r="FTD992" s="347"/>
      <c r="FTE992" s="347"/>
      <c r="FTF992" s="347"/>
      <c r="FTG992" s="347"/>
      <c r="FTH992" s="347"/>
      <c r="FTI992" s="347"/>
      <c r="FTJ992" s="347"/>
      <c r="FTK992" s="347"/>
      <c r="FTL992" s="347"/>
      <c r="FTM992" s="347"/>
      <c r="FTN992" s="347"/>
      <c r="FTO992" s="347"/>
      <c r="FTP992" s="347"/>
      <c r="FTQ992" s="347"/>
      <c r="FTR992" s="347"/>
      <c r="FTS992" s="347"/>
      <c r="FTT992" s="347"/>
      <c r="FTU992" s="347"/>
      <c r="FTV992" s="347"/>
      <c r="FTW992" s="347"/>
      <c r="FTX992" s="347"/>
      <c r="FTY992" s="347"/>
      <c r="FTZ992" s="347"/>
      <c r="FUA992" s="347"/>
      <c r="FUB992" s="347"/>
      <c r="FUC992" s="347"/>
      <c r="FUD992" s="347"/>
      <c r="FUE992" s="347"/>
      <c r="FUF992" s="347"/>
      <c r="FUG992" s="347"/>
      <c r="FUH992" s="347"/>
      <c r="FUI992" s="347"/>
      <c r="FUJ992" s="347"/>
      <c r="FUK992" s="347"/>
      <c r="FUL992" s="347"/>
      <c r="FUM992" s="347"/>
      <c r="FUN992" s="347"/>
      <c r="FUO992" s="347"/>
      <c r="FUP992" s="347"/>
      <c r="FUQ992" s="347"/>
      <c r="FUR992" s="347"/>
      <c r="FUS992" s="347"/>
      <c r="FUT992" s="347"/>
      <c r="FUU992" s="347"/>
      <c r="FUV992" s="347"/>
      <c r="FUW992" s="347"/>
      <c r="FUX992" s="347"/>
      <c r="FUY992" s="347"/>
      <c r="FUZ992" s="347"/>
      <c r="FVA992" s="347"/>
      <c r="FVB992" s="347"/>
      <c r="FVC992" s="347"/>
      <c r="FVD992" s="347"/>
      <c r="FVE992" s="347"/>
      <c r="FVF992" s="347"/>
      <c r="FVG992" s="347"/>
      <c r="FVH992" s="347"/>
      <c r="FVI992" s="347"/>
      <c r="FVJ992" s="347"/>
      <c r="FVK992" s="347"/>
      <c r="FVL992" s="347"/>
      <c r="FVM992" s="347"/>
      <c r="FVN992" s="347"/>
      <c r="FVO992" s="347"/>
      <c r="FVP992" s="347"/>
      <c r="FVQ992" s="347"/>
      <c r="FVR992" s="347"/>
      <c r="FVS992" s="347"/>
      <c r="FVT992" s="347"/>
      <c r="FVU992" s="347"/>
      <c r="FVV992" s="347"/>
      <c r="FVW992" s="347"/>
      <c r="FVX992" s="347"/>
      <c r="FVY992" s="347"/>
      <c r="FVZ992" s="347"/>
      <c r="FWA992" s="347"/>
      <c r="FWB992" s="347"/>
      <c r="FWC992" s="347"/>
      <c r="FWD992" s="347"/>
      <c r="FWE992" s="347"/>
      <c r="FWF992" s="347"/>
      <c r="FWG992" s="347"/>
      <c r="FWH992" s="347"/>
      <c r="FWI992" s="347"/>
      <c r="FWJ992" s="347"/>
      <c r="FWK992" s="347"/>
      <c r="FWL992" s="347"/>
      <c r="FWM992" s="347"/>
      <c r="FWN992" s="347"/>
      <c r="FWO992" s="347"/>
      <c r="FWP992" s="347"/>
      <c r="FWQ992" s="347"/>
      <c r="FWR992" s="347"/>
      <c r="FWS992" s="347"/>
      <c r="FWT992" s="347"/>
      <c r="FWU992" s="347"/>
      <c r="FWV992" s="347"/>
      <c r="FWW992" s="347"/>
      <c r="FWX992" s="347"/>
      <c r="FWY992" s="347"/>
      <c r="FWZ992" s="347"/>
      <c r="FXA992" s="347"/>
      <c r="FXB992" s="347"/>
      <c r="FXC992" s="347"/>
      <c r="FXD992" s="347"/>
      <c r="FXE992" s="347"/>
      <c r="FXF992" s="347"/>
      <c r="FXG992" s="347"/>
      <c r="FXH992" s="347"/>
      <c r="FXI992" s="347"/>
      <c r="FXJ992" s="347"/>
      <c r="FXK992" s="347"/>
      <c r="FXL992" s="347"/>
      <c r="FXM992" s="347"/>
      <c r="FXN992" s="347"/>
      <c r="FXO992" s="347"/>
      <c r="FXP992" s="347"/>
      <c r="FXQ992" s="347"/>
      <c r="FXR992" s="347"/>
      <c r="FXS992" s="347"/>
      <c r="FXT992" s="347"/>
      <c r="FXU992" s="347"/>
      <c r="FXV992" s="347"/>
      <c r="FXW992" s="347"/>
      <c r="FXX992" s="347"/>
      <c r="FXY992" s="347"/>
      <c r="FXZ992" s="347"/>
      <c r="FYA992" s="347"/>
      <c r="FYB992" s="347"/>
      <c r="FYC992" s="347"/>
      <c r="FYD992" s="347"/>
      <c r="FYE992" s="347"/>
      <c r="FYF992" s="347"/>
      <c r="FYG992" s="347"/>
      <c r="FYH992" s="347"/>
      <c r="FYI992" s="347"/>
      <c r="FYJ992" s="347"/>
      <c r="FYK992" s="347"/>
      <c r="FYL992" s="347"/>
      <c r="FYM992" s="347"/>
      <c r="FYN992" s="347"/>
      <c r="FYO992" s="347"/>
      <c r="FYP992" s="347"/>
      <c r="FYQ992" s="347"/>
      <c r="FYR992" s="347"/>
      <c r="FYS992" s="347"/>
      <c r="FYT992" s="347"/>
      <c r="FYU992" s="347"/>
      <c r="FYV992" s="347"/>
      <c r="FYW992" s="347"/>
      <c r="FYX992" s="347"/>
      <c r="FYY992" s="347"/>
      <c r="FYZ992" s="347"/>
      <c r="FZA992" s="347"/>
      <c r="FZB992" s="347"/>
      <c r="FZC992" s="347"/>
      <c r="FZD992" s="347"/>
      <c r="FZE992" s="347"/>
      <c r="FZF992" s="347"/>
      <c r="FZG992" s="347"/>
      <c r="FZH992" s="347"/>
      <c r="FZI992" s="347"/>
      <c r="FZJ992" s="347"/>
      <c r="FZK992" s="347"/>
      <c r="FZL992" s="347"/>
      <c r="FZM992" s="347"/>
      <c r="FZN992" s="347"/>
      <c r="FZO992" s="347"/>
      <c r="FZP992" s="347"/>
      <c r="FZQ992" s="347"/>
      <c r="FZR992" s="347"/>
      <c r="FZS992" s="347"/>
      <c r="FZT992" s="347"/>
      <c r="FZU992" s="347"/>
      <c r="FZV992" s="347"/>
      <c r="FZW992" s="347"/>
      <c r="FZX992" s="347"/>
      <c r="FZY992" s="347"/>
      <c r="FZZ992" s="347"/>
      <c r="GAA992" s="347"/>
      <c r="GAB992" s="347"/>
      <c r="GAC992" s="347"/>
      <c r="GAD992" s="347"/>
      <c r="GAE992" s="347"/>
      <c r="GAF992" s="347"/>
      <c r="GAG992" s="347"/>
      <c r="GAH992" s="347"/>
      <c r="GAI992" s="347"/>
      <c r="GAJ992" s="347"/>
      <c r="GAK992" s="347"/>
      <c r="GAL992" s="347"/>
      <c r="GAM992" s="347"/>
      <c r="GAN992" s="347"/>
      <c r="GAO992" s="347"/>
      <c r="GAP992" s="347"/>
      <c r="GAQ992" s="347"/>
      <c r="GAR992" s="347"/>
      <c r="GAS992" s="347"/>
      <c r="GAT992" s="347"/>
      <c r="GAU992" s="347"/>
      <c r="GAV992" s="347"/>
      <c r="GAW992" s="347"/>
      <c r="GAX992" s="347"/>
      <c r="GAY992" s="347"/>
      <c r="GAZ992" s="347"/>
      <c r="GBA992" s="347"/>
      <c r="GBB992" s="347"/>
      <c r="GBC992" s="347"/>
      <c r="GBD992" s="347"/>
      <c r="GBE992" s="347"/>
      <c r="GBF992" s="347"/>
      <c r="GBG992" s="347"/>
      <c r="GBH992" s="347"/>
      <c r="GBI992" s="347"/>
      <c r="GBJ992" s="347"/>
      <c r="GBK992" s="347"/>
      <c r="GBL992" s="347"/>
      <c r="GBM992" s="347"/>
      <c r="GBN992" s="347"/>
      <c r="GBO992" s="347"/>
      <c r="GBP992" s="347"/>
      <c r="GBQ992" s="347"/>
      <c r="GBR992" s="347"/>
      <c r="GBS992" s="347"/>
      <c r="GBT992" s="347"/>
      <c r="GBU992" s="347"/>
      <c r="GBV992" s="347"/>
      <c r="GBW992" s="347"/>
      <c r="GBX992" s="347"/>
      <c r="GBY992" s="347"/>
      <c r="GBZ992" s="347"/>
      <c r="GCA992" s="347"/>
      <c r="GCB992" s="347"/>
      <c r="GCC992" s="347"/>
      <c r="GCD992" s="347"/>
      <c r="GCE992" s="347"/>
      <c r="GCF992" s="347"/>
      <c r="GCG992" s="347"/>
      <c r="GCH992" s="347"/>
      <c r="GCI992" s="347"/>
      <c r="GCJ992" s="347"/>
      <c r="GCK992" s="347"/>
      <c r="GCL992" s="347"/>
      <c r="GCM992" s="347"/>
      <c r="GCN992" s="348"/>
      <c r="GCO992" s="156"/>
      <c r="GCP992" s="156"/>
      <c r="GCQ992" s="156"/>
      <c r="GCR992" s="301"/>
      <c r="GCS992" s="437"/>
      <c r="GCT992" s="437"/>
      <c r="GCU992" s="157"/>
      <c r="GCV992" s="157"/>
      <c r="GCW992" s="157"/>
      <c r="GCX992" s="156"/>
      <c r="GCY992" s="156"/>
      <c r="GCZ992" s="156"/>
      <c r="GDA992" s="156"/>
      <c r="GDB992" s="156"/>
      <c r="GDC992" s="156"/>
      <c r="GDD992" s="156"/>
      <c r="GDE992" s="156"/>
      <c r="GDF992" s="156"/>
      <c r="GDG992" s="157"/>
      <c r="GDH992" s="156"/>
      <c r="GDI992" s="328"/>
      <c r="GDJ992" s="328"/>
      <c r="GDK992" s="328"/>
      <c r="GDL992" s="328"/>
      <c r="GDM992" s="328"/>
      <c r="GDN992" s="328"/>
      <c r="GDO992" s="328"/>
      <c r="GDP992" s="328"/>
      <c r="GDQ992" s="328"/>
      <c r="GDR992" s="328"/>
      <c r="GDS992" s="328"/>
      <c r="GDT992" s="328"/>
      <c r="GDU992" s="328"/>
      <c r="GDV992" s="328"/>
      <c r="GDW992" s="328"/>
      <c r="GDX992" s="328"/>
      <c r="GDY992" s="328"/>
      <c r="GDZ992" s="328"/>
      <c r="GEA992" s="328"/>
      <c r="GEB992" s="328"/>
      <c r="GEC992" s="328"/>
      <c r="GED992" s="328"/>
      <c r="GEE992" s="328"/>
      <c r="GEF992" s="328"/>
      <c r="GEG992" s="328"/>
      <c r="GEH992" s="328"/>
      <c r="GEI992" s="328"/>
      <c r="GEJ992" s="328"/>
      <c r="GEK992" s="328"/>
      <c r="GEL992" s="328"/>
      <c r="GEM992" s="328"/>
      <c r="GEN992" s="328"/>
      <c r="GEO992" s="328"/>
      <c r="GEP992" s="328"/>
      <c r="GEQ992" s="328"/>
      <c r="GER992" s="328"/>
      <c r="GES992" s="328"/>
      <c r="GET992" s="328"/>
      <c r="GEU992" s="328"/>
      <c r="GEV992" s="328"/>
      <c r="GEW992" s="328"/>
      <c r="GEX992" s="328"/>
      <c r="GEY992" s="328"/>
      <c r="GEZ992" s="328"/>
      <c r="GFA992" s="328"/>
      <c r="GFB992" s="328"/>
      <c r="GFC992" s="328"/>
      <c r="GFD992" s="328"/>
      <c r="GFE992" s="328"/>
      <c r="GFF992" s="328"/>
      <c r="GFG992" s="328"/>
      <c r="GFH992" s="328"/>
      <c r="GFI992" s="328"/>
      <c r="GFJ992" s="328"/>
      <c r="GFK992" s="328"/>
      <c r="GFL992" s="328"/>
      <c r="GFM992" s="328"/>
      <c r="GFN992" s="328"/>
      <c r="GFO992" s="328"/>
      <c r="GFP992" s="328"/>
      <c r="GFQ992" s="328"/>
      <c r="GFR992" s="328"/>
      <c r="GFS992" s="328"/>
      <c r="GFT992" s="328"/>
      <c r="GFU992" s="328"/>
      <c r="GFV992" s="328"/>
      <c r="GFW992" s="328"/>
      <c r="GFX992" s="328"/>
      <c r="GFY992" s="328"/>
      <c r="GFZ992" s="328"/>
      <c r="GGA992" s="328"/>
      <c r="GGB992" s="328"/>
      <c r="GGC992" s="328"/>
      <c r="GGD992" s="328"/>
      <c r="GGE992" s="328"/>
      <c r="GGF992" s="328"/>
      <c r="GGG992" s="328"/>
      <c r="GGH992" s="328"/>
      <c r="GGI992" s="328"/>
      <c r="GGJ992" s="328"/>
      <c r="GGK992" s="328"/>
      <c r="GGL992" s="328"/>
      <c r="GGM992" s="328"/>
      <c r="GGN992" s="328"/>
      <c r="GGO992" s="328"/>
      <c r="GGP992" s="328"/>
      <c r="GGQ992" s="328"/>
      <c r="GGR992" s="328"/>
      <c r="GGS992" s="328"/>
      <c r="GGT992" s="328"/>
      <c r="GGU992" s="328"/>
      <c r="GGV992" s="328"/>
      <c r="GGW992" s="328"/>
      <c r="GGX992" s="328"/>
      <c r="GGY992" s="328"/>
      <c r="GGZ992" s="328"/>
      <c r="GHA992" s="328"/>
      <c r="GHB992" s="328"/>
      <c r="GHC992" s="328"/>
      <c r="GHD992" s="328"/>
      <c r="GHE992" s="328"/>
      <c r="GHF992" s="328"/>
      <c r="GHG992" s="328"/>
      <c r="GHH992" s="328"/>
      <c r="GHI992" s="328"/>
      <c r="GHJ992" s="328"/>
      <c r="GHK992" s="328"/>
      <c r="GHL992" s="328"/>
      <c r="GHM992" s="328"/>
      <c r="GHN992" s="328"/>
      <c r="GHO992" s="328"/>
      <c r="GHP992" s="328"/>
      <c r="GHQ992" s="328"/>
      <c r="GHR992" s="328"/>
      <c r="GHS992" s="328"/>
      <c r="GHT992" s="328"/>
      <c r="GHU992" s="328"/>
      <c r="GHV992" s="328"/>
      <c r="GHW992" s="328"/>
      <c r="GHX992" s="328"/>
      <c r="GHY992" s="328"/>
      <c r="GHZ992" s="328"/>
      <c r="GIA992" s="328"/>
      <c r="GIB992" s="328"/>
      <c r="GIC992" s="328"/>
      <c r="GID992" s="328"/>
      <c r="GIE992" s="328"/>
      <c r="GIF992" s="328"/>
      <c r="GIG992" s="328"/>
      <c r="GIH992" s="328"/>
      <c r="GII992" s="328"/>
      <c r="GIJ992" s="328"/>
      <c r="GIK992" s="328"/>
      <c r="GIL992" s="328"/>
      <c r="GIM992" s="328"/>
      <c r="GIN992" s="328"/>
      <c r="GIO992" s="328"/>
      <c r="GIP992" s="328"/>
      <c r="GIQ992" s="328"/>
      <c r="GIR992" s="328"/>
      <c r="GIS992" s="328"/>
      <c r="GIT992" s="328"/>
      <c r="GIU992" s="328"/>
      <c r="GIV992" s="328"/>
      <c r="GIW992" s="328"/>
      <c r="GIX992" s="328"/>
      <c r="GIY992" s="328"/>
      <c r="GIZ992" s="328"/>
      <c r="GJA992" s="328"/>
      <c r="GJB992" s="328"/>
      <c r="GJC992" s="328"/>
      <c r="GJD992" s="328"/>
      <c r="GJE992" s="328"/>
      <c r="GJF992" s="328"/>
      <c r="GJG992" s="328"/>
      <c r="GJH992" s="328"/>
      <c r="GJI992" s="328"/>
      <c r="GJJ992" s="328"/>
      <c r="GJK992" s="328"/>
      <c r="GJL992" s="328"/>
      <c r="GJM992" s="328"/>
      <c r="GJN992" s="328"/>
      <c r="GJO992" s="328"/>
      <c r="GJP992" s="328"/>
      <c r="GJQ992" s="328"/>
      <c r="GJR992" s="328"/>
      <c r="GJS992" s="328"/>
      <c r="GJT992" s="328"/>
      <c r="GJU992" s="328"/>
      <c r="GJV992" s="328"/>
      <c r="GJW992" s="328"/>
      <c r="GJX992" s="328"/>
      <c r="GJY992" s="328"/>
      <c r="GJZ992" s="328"/>
      <c r="GKA992" s="328"/>
      <c r="GKB992" s="328"/>
      <c r="GKC992" s="328"/>
      <c r="GKD992" s="328"/>
      <c r="GKE992" s="328"/>
      <c r="GKF992" s="328"/>
      <c r="GKG992" s="328"/>
      <c r="GKH992" s="328"/>
      <c r="GKI992" s="328"/>
      <c r="GKJ992" s="328"/>
      <c r="GKK992" s="328"/>
      <c r="GKL992" s="328"/>
      <c r="GKM992" s="328"/>
      <c r="GKN992" s="328"/>
      <c r="GKO992" s="328"/>
      <c r="GKP992" s="328"/>
      <c r="GKQ992" s="328"/>
      <c r="GKR992" s="328"/>
      <c r="GKS992" s="328"/>
      <c r="GKT992" s="328"/>
      <c r="GKU992" s="328"/>
      <c r="GKV992" s="328"/>
      <c r="GKW992" s="328"/>
      <c r="GKX992" s="328"/>
      <c r="GKY992" s="328"/>
      <c r="GKZ992" s="328"/>
      <c r="GLA992" s="328"/>
      <c r="GLB992" s="328"/>
      <c r="GLC992" s="328"/>
      <c r="GLD992" s="328"/>
      <c r="GLE992" s="328"/>
      <c r="GLF992" s="328"/>
      <c r="GLG992" s="328"/>
      <c r="GLH992" s="328"/>
      <c r="GLI992" s="328"/>
      <c r="GLJ992" s="328"/>
      <c r="GLK992" s="328"/>
      <c r="GLL992" s="328"/>
      <c r="GLM992" s="328"/>
      <c r="GLN992" s="328"/>
      <c r="GLO992" s="328"/>
      <c r="GLP992" s="328"/>
      <c r="GLQ992" s="328"/>
      <c r="GLR992" s="328"/>
      <c r="GLS992" s="328"/>
      <c r="GLT992" s="328"/>
      <c r="GLU992" s="328"/>
      <c r="GLV992" s="328"/>
      <c r="GLW992" s="328"/>
      <c r="GLX992" s="328"/>
      <c r="GLY992" s="328"/>
      <c r="GLZ992" s="328"/>
      <c r="GMA992" s="328"/>
      <c r="GMB992" s="328"/>
      <c r="GMC992" s="328"/>
      <c r="GMD992" s="328"/>
      <c r="GME992" s="328"/>
      <c r="GMF992" s="328"/>
      <c r="GMG992" s="328"/>
      <c r="GMH992" s="328"/>
      <c r="GMI992" s="328"/>
      <c r="GMJ992" s="328"/>
      <c r="GMK992" s="328"/>
      <c r="GML992" s="328"/>
      <c r="GMM992" s="328"/>
      <c r="GMN992" s="328"/>
      <c r="GMO992" s="328"/>
      <c r="GMP992" s="328"/>
      <c r="GMQ992" s="328"/>
      <c r="GMR992" s="328"/>
      <c r="GMS992" s="328"/>
      <c r="GMT992" s="328"/>
      <c r="GMU992" s="328"/>
      <c r="GMV992" s="328"/>
      <c r="GMW992" s="328"/>
      <c r="GMX992" s="328"/>
      <c r="GMY992" s="328"/>
      <c r="GMZ992" s="328"/>
      <c r="GNA992" s="328"/>
      <c r="GNB992" s="328"/>
      <c r="GNC992" s="328"/>
      <c r="GND992" s="328"/>
      <c r="GNE992" s="328"/>
      <c r="GNF992" s="328"/>
      <c r="GNG992" s="328"/>
      <c r="GNH992" s="328"/>
      <c r="GNI992" s="328"/>
      <c r="GNJ992" s="328"/>
      <c r="GNK992" s="328"/>
      <c r="GNL992" s="328"/>
      <c r="GNM992" s="328"/>
      <c r="GNN992" s="328"/>
      <c r="GNO992" s="328"/>
      <c r="GNP992" s="328"/>
      <c r="GNQ992" s="328"/>
      <c r="GNR992" s="328"/>
      <c r="GNS992" s="328"/>
      <c r="GNT992" s="328"/>
      <c r="GNU992" s="328"/>
      <c r="GNV992" s="328"/>
      <c r="GNW992" s="328"/>
      <c r="GNX992" s="328"/>
      <c r="GNY992" s="328"/>
      <c r="GNZ992" s="328"/>
      <c r="GOA992" s="328"/>
      <c r="GOB992" s="328"/>
      <c r="GOC992" s="328"/>
      <c r="GOD992" s="328"/>
      <c r="GOE992" s="328"/>
      <c r="GOF992" s="328"/>
      <c r="GOG992" s="328"/>
      <c r="GOH992" s="328"/>
      <c r="GOI992" s="328"/>
      <c r="GOJ992" s="328"/>
      <c r="GOK992" s="328"/>
      <c r="GOL992" s="328"/>
      <c r="GOM992" s="328"/>
      <c r="GON992" s="328"/>
      <c r="GOO992" s="328"/>
      <c r="GOP992" s="328"/>
      <c r="GOQ992" s="328"/>
      <c r="GOR992" s="328"/>
      <c r="GOS992" s="328"/>
      <c r="GOT992" s="328"/>
      <c r="GOU992" s="328"/>
      <c r="GOV992" s="328"/>
      <c r="GOW992" s="328"/>
      <c r="GOX992" s="328"/>
      <c r="GOY992" s="328"/>
      <c r="GOZ992" s="328"/>
      <c r="GPA992" s="328"/>
      <c r="GPB992" s="328"/>
      <c r="GPC992" s="328"/>
      <c r="GPD992" s="328"/>
      <c r="GPE992" s="328"/>
      <c r="GPF992" s="328"/>
      <c r="GPG992" s="328"/>
      <c r="GPH992" s="328"/>
      <c r="GPI992" s="328"/>
      <c r="GPJ992" s="328"/>
      <c r="GPK992" s="328"/>
      <c r="GPL992" s="328"/>
      <c r="GPM992" s="328"/>
      <c r="GPN992" s="328"/>
      <c r="GPO992" s="328"/>
      <c r="GPP992" s="328"/>
      <c r="GPQ992" s="328"/>
      <c r="GPR992" s="328"/>
      <c r="GPS992" s="328"/>
      <c r="GPT992" s="328"/>
      <c r="GPU992" s="328"/>
      <c r="GPV992" s="328"/>
      <c r="GPW992" s="328"/>
      <c r="GPX992" s="328"/>
      <c r="GPY992" s="328"/>
      <c r="GPZ992" s="328"/>
      <c r="GQA992" s="328"/>
      <c r="GQB992" s="328"/>
      <c r="GQC992" s="328"/>
      <c r="GQD992" s="328"/>
      <c r="GQE992" s="328"/>
      <c r="GQF992" s="328"/>
      <c r="GQG992" s="328"/>
      <c r="GQH992" s="328"/>
      <c r="GQI992" s="328"/>
      <c r="GQJ992" s="328"/>
      <c r="GQK992" s="328"/>
      <c r="GQL992" s="328"/>
      <c r="GQM992" s="328"/>
      <c r="GQN992" s="328"/>
      <c r="GQO992" s="328"/>
      <c r="GQP992" s="328"/>
      <c r="GQQ992" s="328"/>
      <c r="GQR992" s="328"/>
      <c r="GQS992" s="328"/>
      <c r="GQT992" s="328"/>
      <c r="GQU992" s="328"/>
      <c r="GQV992" s="328"/>
      <c r="GQW992" s="328"/>
      <c r="GQX992" s="328"/>
      <c r="GQY992" s="328"/>
      <c r="GQZ992" s="328"/>
      <c r="GRA992" s="328"/>
      <c r="GRB992" s="328"/>
      <c r="GRC992" s="328"/>
      <c r="GRD992" s="328"/>
      <c r="GRE992" s="328"/>
      <c r="GRF992" s="328"/>
      <c r="GRG992" s="328"/>
      <c r="GRH992" s="328"/>
      <c r="GRI992" s="328"/>
      <c r="GRJ992" s="328"/>
      <c r="GRK992" s="328"/>
      <c r="GRL992" s="328"/>
      <c r="GRM992" s="328"/>
      <c r="GRN992" s="328"/>
      <c r="GRO992" s="328"/>
      <c r="GRP992" s="328"/>
      <c r="GRQ992" s="328"/>
      <c r="GRR992" s="328"/>
      <c r="GRS992" s="328"/>
      <c r="GRT992" s="328"/>
      <c r="GRU992" s="328"/>
      <c r="GRV992" s="328"/>
      <c r="GRW992" s="328"/>
      <c r="GRX992" s="328"/>
      <c r="GRY992" s="328"/>
      <c r="GRZ992" s="328"/>
      <c r="GSA992" s="328"/>
      <c r="GSB992" s="328"/>
      <c r="GSC992" s="328"/>
      <c r="GSD992" s="328"/>
      <c r="GSE992" s="328"/>
      <c r="GSF992" s="328"/>
      <c r="GSG992" s="328"/>
      <c r="GSH992" s="328"/>
      <c r="GSI992" s="328"/>
      <c r="GSJ992" s="328"/>
      <c r="GSK992" s="328"/>
      <c r="GSL992" s="328"/>
      <c r="GSM992" s="328"/>
      <c r="GSN992" s="328"/>
      <c r="GSO992" s="328"/>
      <c r="GSP992" s="328"/>
      <c r="GSQ992" s="328"/>
      <c r="GSR992" s="328"/>
      <c r="GSS992" s="328"/>
      <c r="GST992" s="328"/>
      <c r="GSU992" s="328"/>
      <c r="GSV992" s="328"/>
      <c r="GSW992" s="328"/>
      <c r="GSX992" s="328"/>
      <c r="GSY992" s="328"/>
      <c r="GSZ992" s="328"/>
      <c r="GTA992" s="328"/>
      <c r="GTB992" s="328"/>
      <c r="GTC992" s="328"/>
      <c r="GTD992" s="328"/>
      <c r="GTE992" s="328"/>
      <c r="GTF992" s="328"/>
      <c r="GTG992" s="328"/>
      <c r="GTH992" s="328"/>
      <c r="GTI992" s="328"/>
      <c r="GTJ992" s="328"/>
      <c r="GTK992" s="328"/>
      <c r="GTL992" s="328"/>
      <c r="GTM992" s="328"/>
      <c r="GTN992" s="328"/>
      <c r="GTO992" s="328"/>
      <c r="GTP992" s="328"/>
      <c r="GTQ992" s="328"/>
      <c r="GTR992" s="328"/>
      <c r="GTS992" s="328"/>
      <c r="GTT992" s="328"/>
      <c r="GTU992" s="328"/>
      <c r="GTV992" s="328"/>
      <c r="GTW992" s="328"/>
      <c r="GTX992" s="328"/>
      <c r="GTY992" s="328"/>
      <c r="GTZ992" s="328"/>
      <c r="GUA992" s="328"/>
      <c r="GUB992" s="328"/>
      <c r="GUC992" s="328"/>
      <c r="GUD992" s="328"/>
      <c r="GUE992" s="328"/>
      <c r="GUF992" s="328"/>
      <c r="GUG992" s="328"/>
      <c r="GUH992" s="328"/>
      <c r="GUI992" s="328"/>
      <c r="GUJ992" s="328"/>
      <c r="GUK992" s="328"/>
      <c r="GUL992" s="328"/>
      <c r="GUM992" s="328"/>
      <c r="GUN992" s="328"/>
      <c r="GUO992" s="328"/>
      <c r="GUP992" s="328"/>
      <c r="GUQ992" s="328"/>
      <c r="GUR992" s="328"/>
      <c r="GUS992" s="328"/>
      <c r="GUT992" s="328"/>
      <c r="GUU992" s="328"/>
      <c r="GUV992" s="328"/>
      <c r="GUW992" s="328"/>
      <c r="GUX992" s="328"/>
      <c r="GUY992" s="328"/>
      <c r="GUZ992" s="328"/>
      <c r="GVA992" s="328"/>
      <c r="GVB992" s="328"/>
      <c r="GVC992" s="328"/>
      <c r="GVD992" s="328"/>
      <c r="GVE992" s="328"/>
      <c r="GVF992" s="328"/>
      <c r="GVG992" s="328"/>
      <c r="GVH992" s="328"/>
      <c r="GVI992" s="328"/>
      <c r="GVJ992" s="328"/>
      <c r="GVK992" s="328"/>
      <c r="GVL992" s="328"/>
      <c r="GVM992" s="328"/>
      <c r="GVN992" s="328"/>
      <c r="GVO992" s="328"/>
      <c r="GVP992" s="328"/>
      <c r="GVQ992" s="328"/>
      <c r="GVR992" s="328"/>
      <c r="GVS992" s="328"/>
      <c r="GVT992" s="328"/>
      <c r="GVU992" s="328"/>
      <c r="GVV992" s="328"/>
      <c r="GVW992" s="328"/>
      <c r="GVX992" s="328"/>
      <c r="GVY992" s="328"/>
      <c r="GVZ992" s="328"/>
      <c r="GWA992" s="328"/>
      <c r="GWB992" s="328"/>
      <c r="GWC992" s="328"/>
      <c r="GWD992" s="328"/>
      <c r="GWE992" s="328"/>
      <c r="GWF992" s="328"/>
      <c r="GWG992" s="328"/>
      <c r="GWH992" s="328"/>
      <c r="GWI992" s="328"/>
      <c r="GWJ992" s="328"/>
      <c r="GWK992" s="328"/>
      <c r="GWL992" s="328"/>
      <c r="GWM992" s="328"/>
      <c r="GWN992" s="328"/>
      <c r="GWO992" s="328"/>
      <c r="GWP992" s="328"/>
      <c r="GWQ992" s="328"/>
      <c r="GWR992" s="328"/>
      <c r="GWS992" s="328"/>
      <c r="GWT992" s="328"/>
      <c r="GWU992" s="328"/>
      <c r="GWV992" s="328"/>
      <c r="GWW992" s="328"/>
      <c r="GWX992" s="328"/>
      <c r="GWY992" s="328"/>
      <c r="GWZ992" s="328"/>
      <c r="GXA992" s="328"/>
      <c r="GXB992" s="328"/>
      <c r="GXC992" s="328"/>
      <c r="GXD992" s="328"/>
      <c r="GXE992" s="328"/>
      <c r="GXF992" s="328"/>
      <c r="GXG992" s="328"/>
      <c r="GXH992" s="328"/>
      <c r="GXI992" s="328"/>
      <c r="GXJ992" s="328"/>
      <c r="GXK992" s="328"/>
      <c r="GXL992" s="328"/>
      <c r="GXM992" s="328"/>
      <c r="GXN992" s="328"/>
      <c r="GXO992" s="328"/>
      <c r="GXP992" s="328"/>
      <c r="GXQ992" s="328"/>
      <c r="GXR992" s="328"/>
      <c r="GXS992" s="328"/>
      <c r="GXT992" s="328"/>
      <c r="GXU992" s="328"/>
      <c r="GXV992" s="328"/>
      <c r="GXW992" s="328"/>
      <c r="GXX992" s="328"/>
      <c r="GXY992" s="328"/>
      <c r="GXZ992" s="328"/>
      <c r="GYA992" s="328"/>
      <c r="GYB992" s="328"/>
      <c r="GYC992" s="328"/>
      <c r="GYD992" s="328"/>
      <c r="GYE992" s="328"/>
      <c r="GYF992" s="328"/>
      <c r="GYG992" s="328"/>
      <c r="GYH992" s="328"/>
      <c r="GYI992" s="328"/>
      <c r="GYJ992" s="328"/>
      <c r="GYK992" s="328"/>
      <c r="GYL992" s="328"/>
      <c r="GYM992" s="328"/>
      <c r="GYN992" s="328"/>
      <c r="GYO992" s="328"/>
      <c r="GYP992" s="328"/>
      <c r="GYQ992" s="328"/>
      <c r="GYR992" s="328"/>
      <c r="GYS992" s="328"/>
      <c r="GYT992" s="328"/>
      <c r="GYU992" s="328"/>
      <c r="GYV992" s="328"/>
      <c r="GYW992" s="328"/>
      <c r="GYX992" s="328"/>
      <c r="GYY992" s="328"/>
      <c r="GYZ992" s="328"/>
      <c r="GZA992" s="328"/>
      <c r="GZB992" s="328"/>
      <c r="GZC992" s="328"/>
      <c r="GZD992" s="328"/>
      <c r="GZE992" s="328"/>
      <c r="GZF992" s="328"/>
      <c r="GZG992" s="328"/>
      <c r="GZH992" s="328"/>
      <c r="GZI992" s="328"/>
      <c r="GZJ992" s="328"/>
      <c r="GZK992" s="328"/>
      <c r="GZL992" s="328"/>
      <c r="GZM992" s="328"/>
      <c r="GZN992" s="328"/>
      <c r="GZO992" s="328"/>
      <c r="GZP992" s="328"/>
      <c r="GZQ992" s="328"/>
      <c r="GZR992" s="328"/>
      <c r="GZS992" s="328"/>
      <c r="GZT992" s="328"/>
      <c r="GZU992" s="328"/>
      <c r="GZV992" s="328"/>
      <c r="GZW992" s="328"/>
      <c r="GZX992" s="328"/>
      <c r="GZY992" s="328"/>
      <c r="GZZ992" s="328"/>
      <c r="HAA992" s="328"/>
      <c r="HAB992" s="328"/>
      <c r="HAC992" s="328"/>
      <c r="HAD992" s="328"/>
      <c r="HAE992" s="328"/>
      <c r="HAF992" s="328"/>
      <c r="HAG992" s="328"/>
      <c r="HAH992" s="328"/>
      <c r="HAI992" s="328"/>
      <c r="HAJ992" s="328"/>
      <c r="HAK992" s="328"/>
      <c r="HAL992" s="328"/>
      <c r="HAM992" s="328"/>
      <c r="HAN992" s="328"/>
      <c r="HAO992" s="328"/>
      <c r="HAP992" s="328"/>
      <c r="HAQ992" s="328"/>
      <c r="HAR992" s="328"/>
      <c r="HAS992" s="328"/>
      <c r="HAT992" s="328"/>
      <c r="HAU992" s="328"/>
      <c r="HAV992" s="328"/>
      <c r="HAW992" s="328"/>
      <c r="HAX992" s="328"/>
      <c r="HAY992" s="328"/>
      <c r="HAZ992" s="328"/>
      <c r="HBA992" s="328"/>
      <c r="HBB992" s="328"/>
      <c r="HBC992" s="328"/>
      <c r="HBD992" s="328"/>
      <c r="HBE992" s="328"/>
      <c r="HBF992" s="328"/>
      <c r="HBG992" s="328"/>
      <c r="HBH992" s="328"/>
      <c r="HBI992" s="328"/>
      <c r="HBJ992" s="328"/>
      <c r="HBK992" s="328"/>
      <c r="HBL992" s="328"/>
      <c r="HBM992" s="328"/>
      <c r="HBN992" s="328"/>
      <c r="HBO992" s="328"/>
      <c r="HBP992" s="328"/>
      <c r="HBQ992" s="328"/>
      <c r="HBR992" s="328"/>
      <c r="HBS992" s="328"/>
      <c r="HBT992" s="328"/>
      <c r="HBU992" s="328"/>
      <c r="HBV992" s="328"/>
      <c r="HBW992" s="328"/>
      <c r="HBX992" s="328"/>
      <c r="HBY992" s="328"/>
      <c r="HBZ992" s="328"/>
      <c r="HCA992" s="328"/>
      <c r="HCB992" s="328"/>
    </row>
    <row r="993" spans="1:10834" s="50" customFormat="1" ht="45.75" customHeight="1">
      <c r="A993" s="589">
        <f>1+A992</f>
        <v>991</v>
      </c>
      <c r="B993" s="403" t="s">
        <v>9394</v>
      </c>
      <c r="C993" s="156" t="s">
        <v>9395</v>
      </c>
      <c r="D993" s="156" t="s">
        <v>645</v>
      </c>
      <c r="E993" s="301">
        <v>45562</v>
      </c>
      <c r="F993" s="437">
        <v>45565</v>
      </c>
      <c r="G993" s="437">
        <v>45646</v>
      </c>
      <c r="H993" s="157" t="s">
        <v>416</v>
      </c>
      <c r="I993" s="157" t="s">
        <v>180</v>
      </c>
      <c r="J993" s="166" t="s">
        <v>9396</v>
      </c>
      <c r="K993" s="156">
        <v>3146442</v>
      </c>
      <c r="L993" s="156">
        <v>0</v>
      </c>
      <c r="M993" s="156" t="s">
        <v>97</v>
      </c>
      <c r="N993" s="156" t="s">
        <v>5078</v>
      </c>
      <c r="O993" s="156" t="s">
        <v>993</v>
      </c>
      <c r="P993" s="156" t="s">
        <v>9017</v>
      </c>
      <c r="Q993" s="156" t="s">
        <v>7596</v>
      </c>
      <c r="R993" s="156">
        <v>81</v>
      </c>
      <c r="S993" s="156" t="s">
        <v>4852</v>
      </c>
      <c r="T993" s="157">
        <v>8736000</v>
      </c>
      <c r="U993" s="156">
        <v>2024003177</v>
      </c>
      <c r="V993" s="328" t="s">
        <v>9397</v>
      </c>
      <c r="W993" s="328">
        <v>45562</v>
      </c>
      <c r="X993" s="328" t="s">
        <v>103</v>
      </c>
      <c r="Y993" s="328">
        <f>+Z993+AA993+AB993</f>
        <v>8736000</v>
      </c>
      <c r="Z993" s="328">
        <v>8736000</v>
      </c>
      <c r="AA993" s="328">
        <v>0</v>
      </c>
      <c r="AB993" s="328">
        <v>0</v>
      </c>
      <c r="AC993" s="328">
        <v>0</v>
      </c>
      <c r="AD993" s="328">
        <v>0</v>
      </c>
      <c r="AE993" s="328">
        <v>0</v>
      </c>
      <c r="AF993" s="328">
        <v>0</v>
      </c>
      <c r="AG993" s="328">
        <v>0</v>
      </c>
      <c r="AH993" s="328">
        <v>0</v>
      </c>
      <c r="AI993" s="328">
        <v>0</v>
      </c>
      <c r="AJ993" s="328">
        <v>0</v>
      </c>
      <c r="AK993" s="328" t="s">
        <v>104</v>
      </c>
      <c r="AL993" s="328" t="s">
        <v>9398</v>
      </c>
      <c r="AM993" s="328" t="s">
        <v>7518</v>
      </c>
      <c r="AN993" s="328">
        <v>52285927</v>
      </c>
      <c r="AO993" s="328" t="s">
        <v>114</v>
      </c>
      <c r="AP993" s="328" t="s">
        <v>114</v>
      </c>
      <c r="AQ993" s="328" t="s">
        <v>114</v>
      </c>
      <c r="AR993" s="328" t="s">
        <v>114</v>
      </c>
      <c r="AS993" s="328" t="s">
        <v>109</v>
      </c>
      <c r="AT993" s="328" t="s">
        <v>109</v>
      </c>
      <c r="AU993" s="328" t="s">
        <v>392</v>
      </c>
      <c r="AV993" s="328" t="s">
        <v>9324</v>
      </c>
      <c r="AW993" s="328" t="s">
        <v>9324</v>
      </c>
      <c r="AX993" s="328" t="s">
        <v>109</v>
      </c>
      <c r="AY993" s="328" t="s">
        <v>108</v>
      </c>
      <c r="AZ993" s="328" t="s">
        <v>9324</v>
      </c>
      <c r="BA993" s="328" t="s">
        <v>9324</v>
      </c>
      <c r="BB993" s="328"/>
      <c r="BC993" s="328" t="s">
        <v>9324</v>
      </c>
      <c r="BD993" s="328" t="s">
        <v>9324</v>
      </c>
      <c r="BE993" s="328" t="s">
        <v>9324</v>
      </c>
      <c r="BF993" s="328" t="s">
        <v>9324</v>
      </c>
      <c r="BG993" s="328" t="s">
        <v>9324</v>
      </c>
      <c r="BH993" s="328">
        <f>T993+BB993</f>
        <v>8736000</v>
      </c>
      <c r="BI993" s="349" t="s">
        <v>113</v>
      </c>
      <c r="BJ993" s="328" t="s">
        <v>9324</v>
      </c>
      <c r="BK993" s="328" t="s">
        <v>114</v>
      </c>
      <c r="BL993" s="328" t="s">
        <v>9324</v>
      </c>
      <c r="BM993" s="392"/>
      <c r="BN993" s="328" t="s">
        <v>161</v>
      </c>
      <c r="BO993" s="328">
        <v>38</v>
      </c>
      <c r="BP993" s="328">
        <v>32077</v>
      </c>
      <c r="BQ993" s="328" t="s">
        <v>108</v>
      </c>
      <c r="BR993" s="328" t="s">
        <v>108</v>
      </c>
      <c r="BS993" s="328" t="s">
        <v>108</v>
      </c>
      <c r="BT993" s="328" t="s">
        <v>108</v>
      </c>
      <c r="BU993" s="328" t="s">
        <v>9392</v>
      </c>
      <c r="BV993" s="328">
        <v>3115975426</v>
      </c>
      <c r="BW993" s="328" t="s">
        <v>9393</v>
      </c>
      <c r="BX993" s="328" t="s">
        <v>1247</v>
      </c>
      <c r="BY993" s="328" t="s">
        <v>119</v>
      </c>
      <c r="BZ993" s="328">
        <v>24046646422</v>
      </c>
      <c r="CA993" s="392" t="s">
        <v>109</v>
      </c>
      <c r="CB993" s="392" t="s">
        <v>109</v>
      </c>
      <c r="CC993" s="392" t="s">
        <v>109</v>
      </c>
      <c r="CD993" s="392"/>
      <c r="CE993" s="392"/>
      <c r="CF993" s="392"/>
      <c r="CG993" s="392"/>
      <c r="CH993" s="392"/>
      <c r="CI993" s="392"/>
      <c r="CJ993" s="392"/>
      <c r="CK993" s="392"/>
      <c r="CL993" s="392"/>
      <c r="CM993" s="392" t="s">
        <v>109</v>
      </c>
      <c r="CN993" s="392"/>
      <c r="CO993" s="297"/>
      <c r="CP993" s="297"/>
      <c r="CQ993" s="297"/>
      <c r="CR993" s="297"/>
      <c r="CS993" s="297"/>
      <c r="CT993" s="297"/>
      <c r="CU993" s="297"/>
      <c r="CV993" s="297"/>
      <c r="CW993" s="297"/>
      <c r="CX993" s="297"/>
      <c r="CY993" s="297"/>
      <c r="CZ993" s="297"/>
      <c r="DA993" s="297"/>
      <c r="DB993" s="297"/>
      <c r="DC993" s="297"/>
      <c r="DD993" s="297"/>
      <c r="DE993" s="297"/>
      <c r="DF993" s="297"/>
      <c r="DG993" s="297"/>
      <c r="DH993" s="297"/>
      <c r="DI993" s="297"/>
      <c r="DJ993" s="297"/>
      <c r="DK993" s="297"/>
      <c r="DL993" s="297"/>
      <c r="DM993" s="297"/>
      <c r="DN993" s="297"/>
      <c r="DO993" s="297"/>
      <c r="DP993" s="297"/>
      <c r="DQ993" s="297"/>
      <c r="DR993" s="297"/>
      <c r="DS993" s="297"/>
      <c r="DT993" s="297"/>
      <c r="DU993" s="297"/>
      <c r="DV993" s="297"/>
      <c r="DW993" s="297"/>
      <c r="DX993" s="297"/>
      <c r="DY993" s="297"/>
      <c r="DZ993" s="297"/>
      <c r="EA993" s="297"/>
      <c r="EB993" s="297"/>
      <c r="EC993" s="297"/>
      <c r="ED993" s="297"/>
      <c r="EE993" s="297"/>
      <c r="EF993" s="297"/>
      <c r="EG993" s="297"/>
      <c r="EH993" s="297"/>
      <c r="EI993" s="297"/>
      <c r="EJ993" s="297"/>
      <c r="EK993" s="297"/>
      <c r="EL993" s="297"/>
      <c r="EM993" s="297"/>
      <c r="EN993" s="297"/>
      <c r="EO993" s="297"/>
      <c r="EP993" s="297"/>
      <c r="EQ993" s="297"/>
      <c r="ER993" s="297"/>
      <c r="ES993" s="297"/>
      <c r="ET993" s="297"/>
      <c r="EU993" s="297"/>
      <c r="EV993" s="297"/>
      <c r="EW993" s="297"/>
      <c r="EX993" s="297"/>
      <c r="EY993" s="297"/>
      <c r="EZ993" s="297"/>
      <c r="FA993" s="297"/>
      <c r="FB993" s="297"/>
      <c r="FC993" s="297"/>
      <c r="FD993" s="297"/>
      <c r="FE993" s="297"/>
      <c r="FF993" s="297"/>
      <c r="FG993" s="297"/>
      <c r="FH993" s="297"/>
      <c r="FI993" s="297"/>
      <c r="FJ993" s="297"/>
      <c r="FK993" s="297"/>
      <c r="FL993" s="297"/>
      <c r="FM993" s="297"/>
      <c r="FN993" s="297"/>
      <c r="FO993" s="297"/>
      <c r="FP993" s="297"/>
      <c r="FQ993" s="297"/>
      <c r="FR993" s="297"/>
      <c r="FS993" s="297"/>
      <c r="FT993" s="297"/>
      <c r="FU993" s="297"/>
      <c r="FV993" s="297"/>
      <c r="FW993" s="297"/>
      <c r="FX993" s="297"/>
      <c r="FY993" s="297"/>
      <c r="FZ993" s="297"/>
      <c r="GA993" s="297"/>
      <c r="GB993" s="297"/>
      <c r="GC993" s="297"/>
      <c r="GD993" s="297"/>
      <c r="GE993" s="297"/>
      <c r="GF993" s="297"/>
      <c r="GG993" s="297"/>
      <c r="GH993" s="297"/>
      <c r="GI993" s="297"/>
      <c r="GJ993" s="297"/>
      <c r="GK993" s="297"/>
      <c r="GL993" s="297"/>
      <c r="GM993" s="297"/>
      <c r="GN993" s="297"/>
      <c r="GO993" s="297"/>
      <c r="GP993" s="297"/>
      <c r="GQ993" s="297"/>
      <c r="GR993" s="297"/>
      <c r="GS993" s="297"/>
      <c r="GT993" s="297"/>
      <c r="GU993" s="297"/>
      <c r="GV993" s="328"/>
      <c r="GW993" s="328"/>
      <c r="GX993" s="328"/>
      <c r="GY993" s="328"/>
      <c r="GZ993" s="328"/>
      <c r="HA993" s="328"/>
      <c r="HB993" s="328"/>
      <c r="HC993" s="328"/>
      <c r="HD993" s="328"/>
      <c r="HE993" s="328"/>
      <c r="HF993" s="328"/>
      <c r="HG993" s="328"/>
      <c r="HH993" s="328"/>
      <c r="HI993" s="328"/>
      <c r="HJ993" s="328"/>
      <c r="HK993" s="328"/>
      <c r="HL993" s="328"/>
      <c r="HM993" s="328"/>
      <c r="HN993" s="328"/>
      <c r="HO993" s="328"/>
      <c r="HP993" s="328"/>
      <c r="HQ993" s="328"/>
      <c r="HR993" s="328"/>
      <c r="HS993" s="328"/>
      <c r="HT993" s="328"/>
      <c r="HU993" s="328"/>
      <c r="HV993" s="328"/>
      <c r="HW993" s="328"/>
      <c r="HX993" s="328"/>
      <c r="HY993" s="328"/>
      <c r="HZ993" s="328"/>
      <c r="IA993" s="328"/>
      <c r="IB993" s="328"/>
      <c r="IC993" s="328"/>
      <c r="ID993" s="328"/>
      <c r="IE993" s="328"/>
      <c r="IF993" s="328"/>
      <c r="IG993" s="328"/>
      <c r="IH993" s="328"/>
      <c r="II993" s="328"/>
      <c r="IJ993" s="328"/>
      <c r="IK993" s="328"/>
      <c r="IL993" s="328"/>
      <c r="IM993" s="328"/>
      <c r="IN993" s="328"/>
      <c r="IO993" s="328"/>
      <c r="IP993" s="328"/>
      <c r="IQ993" s="328"/>
      <c r="IR993" s="328"/>
      <c r="IS993" s="328"/>
      <c r="IT993" s="328"/>
      <c r="IU993" s="328"/>
      <c r="IV993" s="328"/>
      <c r="IW993" s="328"/>
      <c r="IX993" s="328"/>
      <c r="IY993" s="328"/>
      <c r="IZ993" s="328"/>
      <c r="JA993" s="328"/>
      <c r="JB993" s="328"/>
      <c r="JC993" s="328"/>
      <c r="JD993" s="328"/>
      <c r="JE993" s="328"/>
      <c r="JF993" s="328"/>
      <c r="JG993" s="328"/>
      <c r="JH993" s="328"/>
      <c r="JI993" s="328"/>
      <c r="JJ993" s="328"/>
      <c r="JK993" s="328"/>
      <c r="JL993" s="328"/>
      <c r="JM993" s="328"/>
      <c r="JN993" s="328"/>
      <c r="JO993" s="328"/>
      <c r="JP993" s="328"/>
      <c r="JQ993" s="328"/>
      <c r="JR993" s="328"/>
      <c r="JS993" s="328"/>
      <c r="JT993" s="328"/>
      <c r="JU993" s="328"/>
      <c r="JV993" s="328"/>
      <c r="JW993" s="328"/>
      <c r="JX993" s="328"/>
      <c r="JY993" s="328"/>
      <c r="JZ993" s="328"/>
      <c r="KA993" s="328"/>
      <c r="KB993" s="328"/>
      <c r="KC993" s="328"/>
      <c r="KD993" s="328"/>
      <c r="KE993" s="328"/>
      <c r="KF993" s="328"/>
      <c r="KG993" s="328"/>
      <c r="KH993" s="328"/>
      <c r="KI993" s="328"/>
      <c r="KJ993" s="328"/>
      <c r="KK993" s="328"/>
      <c r="KL993" s="328"/>
      <c r="KM993" s="328"/>
      <c r="KN993" s="328"/>
      <c r="KO993" s="328"/>
      <c r="KP993" s="328"/>
      <c r="KQ993" s="328"/>
      <c r="KR993" s="328"/>
      <c r="KS993" s="328"/>
      <c r="KT993" s="328"/>
      <c r="KU993" s="328"/>
      <c r="KV993" s="328"/>
      <c r="KW993" s="328"/>
      <c r="KX993" s="328"/>
      <c r="KY993" s="328"/>
      <c r="KZ993" s="328"/>
      <c r="LA993" s="328"/>
      <c r="LB993" s="328"/>
      <c r="LC993" s="328"/>
      <c r="LD993" s="328"/>
      <c r="LE993" s="328"/>
      <c r="LF993" s="328"/>
      <c r="LG993" s="328"/>
      <c r="LH993" s="328"/>
      <c r="LI993" s="328"/>
      <c r="LJ993" s="328"/>
      <c r="LK993" s="328"/>
      <c r="LL993" s="328"/>
      <c r="LM993" s="328"/>
      <c r="LN993" s="328"/>
      <c r="LO993" s="328"/>
      <c r="LP993" s="328"/>
      <c r="LQ993" s="328"/>
      <c r="LR993" s="328"/>
      <c r="LS993" s="328"/>
      <c r="LT993" s="328"/>
      <c r="LU993" s="328"/>
      <c r="LV993" s="328"/>
      <c r="LW993" s="328"/>
      <c r="LX993" s="328"/>
      <c r="LY993" s="328"/>
      <c r="LZ993" s="328"/>
      <c r="MA993" s="328"/>
      <c r="MB993" s="328"/>
      <c r="MC993" s="328"/>
      <c r="MD993" s="328"/>
      <c r="ME993" s="328"/>
      <c r="MF993" s="328"/>
      <c r="MG993" s="328"/>
      <c r="MH993" s="328"/>
      <c r="MI993" s="328"/>
      <c r="MJ993" s="328"/>
      <c r="MK993" s="328"/>
      <c r="ML993" s="328"/>
      <c r="MM993" s="328"/>
      <c r="MN993" s="328"/>
      <c r="MO993" s="328"/>
      <c r="MP993" s="328"/>
      <c r="MQ993" s="328"/>
      <c r="MR993" s="328"/>
      <c r="MS993" s="328"/>
      <c r="MT993" s="328"/>
      <c r="MU993" s="328"/>
      <c r="MV993" s="328"/>
      <c r="MW993" s="328"/>
      <c r="MX993" s="328"/>
      <c r="MY993" s="328"/>
      <c r="MZ993" s="328"/>
      <c r="NA993" s="328"/>
      <c r="NB993" s="328"/>
      <c r="NC993" s="328"/>
      <c r="ND993" s="328"/>
      <c r="NE993" s="328"/>
      <c r="NF993" s="328"/>
      <c r="NG993" s="328"/>
      <c r="NH993" s="328"/>
      <c r="NI993" s="328"/>
      <c r="NJ993" s="328"/>
      <c r="NK993" s="328"/>
      <c r="NL993" s="328"/>
      <c r="NM993" s="328"/>
      <c r="NN993" s="328"/>
      <c r="NO993" s="328"/>
      <c r="NP993" s="328"/>
      <c r="NQ993" s="328"/>
      <c r="NR993" s="328"/>
      <c r="NS993" s="328"/>
      <c r="NT993" s="328"/>
      <c r="NU993" s="328"/>
      <c r="NV993" s="328"/>
      <c r="NW993" s="328"/>
      <c r="NX993" s="328"/>
      <c r="NY993" s="328"/>
      <c r="NZ993" s="328"/>
      <c r="OA993" s="328"/>
      <c r="OB993" s="328"/>
      <c r="OC993" s="328"/>
      <c r="OD993" s="328"/>
      <c r="OE993" s="328"/>
      <c r="OF993" s="328"/>
      <c r="OG993" s="328"/>
      <c r="OH993" s="328"/>
      <c r="OI993" s="328"/>
      <c r="OJ993" s="328"/>
      <c r="OK993" s="328"/>
      <c r="OL993" s="328"/>
      <c r="OM993" s="328"/>
      <c r="ON993" s="328"/>
      <c r="OO993" s="328"/>
      <c r="OP993" s="328"/>
      <c r="OQ993" s="328"/>
      <c r="OR993" s="328"/>
      <c r="OS993" s="328"/>
      <c r="OT993" s="328"/>
      <c r="OU993" s="328"/>
      <c r="OV993" s="328"/>
      <c r="OW993" s="328"/>
      <c r="OX993" s="328"/>
      <c r="OY993" s="328"/>
      <c r="OZ993" s="328"/>
      <c r="PA993" s="328"/>
      <c r="PB993" s="328"/>
      <c r="PC993" s="328"/>
      <c r="PD993" s="328"/>
      <c r="PE993" s="328"/>
      <c r="PF993" s="328"/>
      <c r="PG993" s="328"/>
      <c r="PH993" s="328"/>
      <c r="PI993" s="328"/>
      <c r="PJ993" s="328"/>
      <c r="PK993" s="328"/>
      <c r="PL993" s="328"/>
      <c r="PM993" s="328"/>
      <c r="PN993" s="328"/>
      <c r="PO993" s="328"/>
      <c r="PP993" s="328"/>
      <c r="PQ993" s="328"/>
      <c r="PR993" s="328"/>
      <c r="PS993" s="328"/>
      <c r="PT993" s="328"/>
      <c r="PU993" s="328"/>
      <c r="PV993" s="328"/>
      <c r="PW993" s="328"/>
      <c r="PX993" s="328"/>
      <c r="PY993" s="328"/>
      <c r="PZ993" s="328"/>
      <c r="QA993" s="328"/>
      <c r="QB993" s="328"/>
      <c r="QC993" s="328"/>
      <c r="QD993" s="328"/>
      <c r="QE993" s="328"/>
      <c r="QF993" s="328"/>
      <c r="QG993" s="328"/>
      <c r="QH993" s="328"/>
      <c r="QI993" s="328"/>
      <c r="QJ993" s="328"/>
      <c r="QK993" s="328"/>
      <c r="QL993" s="328"/>
      <c r="QM993" s="328"/>
      <c r="QN993" s="328"/>
      <c r="QO993" s="328"/>
      <c r="QP993" s="328"/>
      <c r="QQ993" s="328"/>
      <c r="QR993" s="328"/>
      <c r="QS993" s="328"/>
      <c r="QT993" s="328"/>
      <c r="QU993" s="328"/>
      <c r="QV993" s="328"/>
      <c r="QW993" s="328"/>
      <c r="QX993" s="328"/>
      <c r="QY993" s="328"/>
      <c r="QZ993" s="328"/>
      <c r="RA993" s="328"/>
      <c r="RB993" s="328"/>
      <c r="RC993" s="328"/>
      <c r="RD993" s="328"/>
      <c r="RE993" s="328"/>
      <c r="RF993" s="328"/>
      <c r="RG993" s="328"/>
      <c r="RH993" s="328"/>
      <c r="RI993" s="328"/>
      <c r="RJ993" s="328"/>
      <c r="RK993" s="328"/>
      <c r="RL993" s="328"/>
      <c r="RM993" s="328"/>
      <c r="RN993" s="328"/>
      <c r="RO993" s="328"/>
      <c r="RP993" s="328"/>
      <c r="RQ993" s="328"/>
      <c r="RR993" s="328"/>
      <c r="RS993" s="328"/>
      <c r="RT993" s="328"/>
      <c r="RU993" s="328"/>
      <c r="RV993" s="328"/>
      <c r="RW993" s="328"/>
      <c r="RX993" s="328"/>
      <c r="RY993" s="328"/>
      <c r="RZ993" s="328"/>
      <c r="SA993" s="328"/>
      <c r="SB993" s="328"/>
      <c r="SC993" s="328"/>
      <c r="SD993" s="328"/>
      <c r="SE993" s="328"/>
      <c r="SF993" s="328"/>
      <c r="SG993" s="328"/>
      <c r="SH993" s="328"/>
      <c r="SI993" s="328"/>
      <c r="SJ993" s="328"/>
      <c r="SK993" s="328"/>
      <c r="SL993" s="328"/>
      <c r="SM993" s="328"/>
      <c r="SN993" s="328"/>
      <c r="SO993" s="328"/>
      <c r="SP993" s="328"/>
      <c r="SQ993" s="328"/>
      <c r="SR993" s="328"/>
      <c r="SS993" s="328"/>
      <c r="ST993" s="328"/>
      <c r="SU993" s="328"/>
      <c r="SV993" s="328"/>
      <c r="SW993" s="328"/>
      <c r="SX993" s="328"/>
      <c r="SY993" s="328"/>
      <c r="SZ993" s="328"/>
      <c r="TA993" s="328"/>
      <c r="TB993" s="328"/>
      <c r="TC993" s="328"/>
      <c r="TD993" s="328"/>
      <c r="TE993" s="328"/>
      <c r="TF993" s="328"/>
      <c r="TG993" s="328"/>
      <c r="TH993" s="328"/>
      <c r="TI993" s="328"/>
      <c r="TJ993" s="328"/>
      <c r="TK993" s="328"/>
      <c r="TL993" s="328"/>
      <c r="TM993" s="328"/>
      <c r="TN993" s="328"/>
      <c r="TO993" s="328"/>
      <c r="TP993" s="328"/>
      <c r="TQ993" s="328"/>
      <c r="TR993" s="328"/>
      <c r="TS993" s="328"/>
      <c r="TT993" s="328"/>
      <c r="TU993" s="328"/>
      <c r="TV993" s="328"/>
      <c r="TW993" s="328"/>
      <c r="TX993" s="328"/>
      <c r="TY993" s="328"/>
      <c r="TZ993" s="328"/>
      <c r="UA993" s="328"/>
      <c r="UB993" s="328"/>
      <c r="UC993" s="328"/>
      <c r="UD993" s="328"/>
      <c r="UE993" s="328"/>
      <c r="UF993" s="328"/>
      <c r="UG993" s="328"/>
      <c r="UH993" s="328"/>
      <c r="UI993" s="328"/>
      <c r="UJ993" s="328"/>
      <c r="UK993" s="328"/>
      <c r="UL993" s="328"/>
      <c r="UM993" s="328"/>
      <c r="UN993" s="328"/>
      <c r="UO993" s="328"/>
      <c r="UP993" s="328"/>
      <c r="UQ993" s="328"/>
      <c r="UR993" s="328"/>
      <c r="US993" s="328"/>
      <c r="UT993" s="328"/>
      <c r="UU993" s="328"/>
      <c r="UV993" s="328"/>
      <c r="UW993" s="328"/>
      <c r="UX993" s="328"/>
      <c r="UY993" s="328"/>
      <c r="UZ993" s="328"/>
      <c r="VA993" s="328"/>
      <c r="VB993" s="328"/>
      <c r="VC993" s="328"/>
      <c r="VD993" s="328"/>
      <c r="VE993" s="328"/>
      <c r="VF993" s="328"/>
      <c r="VG993" s="328"/>
      <c r="VH993" s="328"/>
      <c r="VI993" s="328"/>
      <c r="VJ993" s="328"/>
      <c r="VK993" s="328"/>
      <c r="VL993" s="328"/>
      <c r="VM993" s="328"/>
      <c r="VN993" s="328"/>
      <c r="VO993" s="328"/>
      <c r="VP993" s="328"/>
      <c r="VQ993" s="328"/>
      <c r="VR993" s="328"/>
      <c r="VS993" s="328"/>
      <c r="VT993" s="328"/>
      <c r="VU993" s="328"/>
      <c r="VV993" s="328"/>
      <c r="VW993" s="328"/>
      <c r="VX993" s="328"/>
      <c r="VY993" s="328"/>
      <c r="VZ993" s="328"/>
      <c r="WA993" s="328"/>
      <c r="WB993" s="328"/>
      <c r="WC993" s="328"/>
      <c r="WD993" s="328"/>
      <c r="WE993" s="328"/>
      <c r="WF993" s="328"/>
      <c r="WG993" s="328"/>
      <c r="WH993" s="328"/>
      <c r="WI993" s="328"/>
      <c r="WJ993" s="328"/>
      <c r="WK993" s="328"/>
      <c r="WL993" s="328"/>
      <c r="WM993" s="328"/>
      <c r="WN993" s="328"/>
      <c r="WO993" s="328"/>
      <c r="WP993" s="328"/>
      <c r="WQ993" s="328"/>
      <c r="WR993" s="328"/>
      <c r="WS993" s="328"/>
      <c r="WT993" s="328"/>
      <c r="WU993" s="328"/>
      <c r="WV993" s="328"/>
      <c r="WW993" s="328"/>
      <c r="WX993" s="328"/>
      <c r="WY993" s="328"/>
      <c r="WZ993" s="328"/>
      <c r="XA993" s="328"/>
      <c r="XB993" s="328"/>
      <c r="XC993" s="328"/>
      <c r="XD993" s="328"/>
      <c r="XE993" s="328"/>
      <c r="XF993" s="328"/>
      <c r="XG993" s="328"/>
      <c r="XH993" s="328"/>
      <c r="XI993" s="328"/>
      <c r="XJ993" s="328"/>
      <c r="XK993" s="328"/>
      <c r="XL993" s="328"/>
      <c r="XM993" s="328"/>
      <c r="XN993" s="328"/>
      <c r="XO993" s="328"/>
      <c r="XP993" s="328"/>
      <c r="XQ993" s="328"/>
      <c r="XR993" s="328"/>
      <c r="XS993" s="328"/>
      <c r="XT993" s="328"/>
      <c r="XU993" s="328"/>
      <c r="XV993" s="328"/>
      <c r="XW993" s="328"/>
      <c r="XX993" s="328"/>
      <c r="XY993" s="328"/>
      <c r="XZ993" s="328"/>
      <c r="YA993" s="328"/>
      <c r="YB993" s="328"/>
      <c r="YC993" s="328"/>
      <c r="YD993" s="328"/>
      <c r="YE993" s="328"/>
      <c r="YF993" s="328"/>
      <c r="YG993" s="328"/>
      <c r="YH993" s="328"/>
      <c r="YI993" s="328"/>
      <c r="YJ993" s="328"/>
      <c r="YK993" s="328"/>
      <c r="YL993" s="328"/>
      <c r="YM993" s="328"/>
      <c r="YN993" s="328"/>
      <c r="YO993" s="328"/>
      <c r="YP993" s="347"/>
      <c r="YQ993" s="347"/>
      <c r="YR993" s="347"/>
      <c r="YS993" s="347"/>
      <c r="YT993" s="347"/>
      <c r="YU993" s="347"/>
      <c r="YV993" s="347"/>
      <c r="YW993" s="347"/>
      <c r="YX993" s="347"/>
      <c r="YY993" s="347"/>
      <c r="YZ993" s="347"/>
      <c r="ZA993" s="347"/>
      <c r="ZB993" s="347"/>
      <c r="ZC993" s="347"/>
      <c r="ZD993" s="347"/>
      <c r="ZE993" s="347"/>
      <c r="ZF993" s="347"/>
      <c r="ZG993" s="347"/>
      <c r="ZH993" s="347"/>
      <c r="ZI993" s="347"/>
      <c r="ZJ993" s="347"/>
      <c r="ZK993" s="347"/>
      <c r="ZL993" s="347"/>
      <c r="ZM993" s="347"/>
      <c r="ZN993" s="347"/>
      <c r="ZO993" s="347"/>
      <c r="ZP993" s="347"/>
      <c r="ZQ993" s="347"/>
      <c r="ZR993" s="347"/>
      <c r="ZS993" s="347"/>
      <c r="ZT993" s="347"/>
      <c r="ZU993" s="347"/>
      <c r="ZV993" s="347"/>
      <c r="ZW993" s="347"/>
      <c r="ZX993" s="347"/>
      <c r="ZY993" s="347"/>
      <c r="ZZ993" s="347"/>
      <c r="AAA993" s="347"/>
      <c r="AAB993" s="347"/>
      <c r="AAC993" s="347"/>
      <c r="AAD993" s="347"/>
      <c r="AAE993" s="347"/>
      <c r="AAF993" s="347"/>
      <c r="AAG993" s="347"/>
      <c r="AAH993" s="347"/>
      <c r="AAI993" s="347"/>
      <c r="AAJ993" s="347"/>
      <c r="AAK993" s="347"/>
      <c r="AAL993" s="347"/>
      <c r="AAM993" s="347"/>
      <c r="AAN993" s="347"/>
      <c r="AAO993" s="347"/>
      <c r="AAP993" s="347"/>
      <c r="AAQ993" s="347"/>
      <c r="AAR993" s="347"/>
      <c r="AAS993" s="347"/>
      <c r="AAT993" s="347"/>
      <c r="AAU993" s="347"/>
      <c r="AAV993" s="347"/>
      <c r="AAW993" s="347"/>
      <c r="AAX993" s="347"/>
      <c r="AAY993" s="347"/>
      <c r="AAZ993" s="347"/>
      <c r="ABA993" s="347"/>
      <c r="ABB993" s="347"/>
      <c r="ABC993" s="347"/>
      <c r="ABD993" s="347"/>
      <c r="ABE993" s="347"/>
      <c r="ABF993" s="347"/>
      <c r="ABG993" s="347"/>
      <c r="ABH993" s="347"/>
      <c r="ABI993" s="290"/>
      <c r="ABJ993" s="290"/>
      <c r="ABK993" s="290"/>
      <c r="ABL993" s="290"/>
      <c r="ABM993" s="290"/>
      <c r="ABN993" s="290"/>
      <c r="ABO993" s="290"/>
      <c r="ABP993" s="290"/>
      <c r="ABQ993" s="290"/>
      <c r="ABR993" s="290"/>
      <c r="ABS993" s="290"/>
      <c r="ABT993" s="290"/>
      <c r="ABU993" s="290"/>
      <c r="ABV993" s="290"/>
      <c r="ABW993" s="290"/>
      <c r="ABX993" s="290"/>
      <c r="ABY993" s="290"/>
      <c r="ABZ993" s="290"/>
      <c r="ACA993" s="290"/>
      <c r="ACB993" s="290"/>
      <c r="ACC993" s="290"/>
      <c r="ACD993" s="290"/>
      <c r="ACE993" s="290"/>
      <c r="ACF993" s="290"/>
      <c r="ACG993" s="290"/>
      <c r="ACH993" s="290"/>
      <c r="ACI993" s="290"/>
      <c r="ACJ993" s="290"/>
      <c r="ACK993" s="290"/>
      <c r="ACL993" s="290"/>
      <c r="ACM993" s="290"/>
      <c r="ACN993" s="290"/>
      <c r="ACO993" s="290"/>
      <c r="ACP993" s="290"/>
      <c r="ACQ993" s="290"/>
      <c r="ACR993" s="290"/>
      <c r="ACS993" s="290"/>
      <c r="ACT993" s="290"/>
      <c r="ACU993" s="290"/>
      <c r="ACV993" s="290"/>
      <c r="ACW993" s="290"/>
      <c r="ACX993" s="290"/>
      <c r="ACY993" s="290"/>
      <c r="ACZ993" s="290"/>
      <c r="ADA993" s="290"/>
      <c r="ADB993" s="290"/>
      <c r="ADC993" s="290"/>
      <c r="ADD993" s="290"/>
      <c r="ADE993" s="290"/>
      <c r="ADF993" s="290"/>
      <c r="ADG993" s="290"/>
      <c r="ADH993" s="290"/>
      <c r="ADI993" s="290"/>
      <c r="ADJ993" s="290"/>
      <c r="ADK993" s="290"/>
      <c r="ADL993" s="290"/>
      <c r="ADM993" s="290"/>
      <c r="ADN993" s="290"/>
      <c r="ADO993" s="290"/>
      <c r="ADP993" s="290"/>
      <c r="ADQ993" s="290"/>
      <c r="ADR993" s="290"/>
      <c r="ADS993" s="290"/>
      <c r="ADT993" s="290"/>
      <c r="ADU993" s="290"/>
      <c r="ADV993" s="290"/>
      <c r="ADW993" s="290"/>
      <c r="ADX993" s="290"/>
      <c r="ADY993" s="290"/>
      <c r="ADZ993" s="290"/>
      <c r="AEA993" s="290"/>
      <c r="AEB993" s="290"/>
      <c r="AEC993" s="290"/>
      <c r="AED993" s="290"/>
      <c r="AEE993" s="290"/>
      <c r="AEF993" s="290"/>
      <c r="AEG993" s="290"/>
      <c r="AEH993" s="290"/>
      <c r="AEI993" s="290"/>
      <c r="AEJ993" s="290"/>
      <c r="AEK993" s="290"/>
      <c r="AEL993" s="290"/>
      <c r="AEM993" s="290"/>
      <c r="AEN993" s="290"/>
      <c r="AEO993" s="290"/>
      <c r="AEP993" s="290"/>
      <c r="AEQ993" s="290"/>
      <c r="AER993" s="290"/>
      <c r="AES993" s="290"/>
      <c r="AET993" s="290"/>
      <c r="AEU993" s="290"/>
      <c r="AEV993" s="290"/>
      <c r="AEW993" s="290"/>
      <c r="AEX993" s="290"/>
      <c r="AEY993" s="290"/>
      <c r="AEZ993" s="290"/>
      <c r="AFA993" s="290"/>
      <c r="AFB993" s="290"/>
      <c r="AFC993" s="290"/>
      <c r="AFD993" s="290"/>
      <c r="AFE993" s="290"/>
      <c r="AFF993" s="290"/>
      <c r="AFG993" s="290"/>
      <c r="AFH993" s="290"/>
      <c r="AFI993" s="290"/>
      <c r="AFJ993" s="290"/>
      <c r="AFK993" s="290"/>
      <c r="AFL993" s="290"/>
      <c r="AFM993" s="290"/>
      <c r="AFN993" s="290"/>
      <c r="AFO993" s="290"/>
      <c r="AFP993" s="290"/>
      <c r="AFQ993" s="290"/>
      <c r="AFR993" s="290"/>
      <c r="AFS993" s="290"/>
      <c r="AFT993" s="290"/>
      <c r="AFU993" s="290"/>
      <c r="AFV993" s="290"/>
      <c r="AFW993" s="290"/>
      <c r="AFX993" s="290"/>
      <c r="AFY993" s="290"/>
      <c r="AFZ993" s="290"/>
      <c r="AGA993" s="290"/>
      <c r="AGB993" s="290"/>
      <c r="AGC993" s="290"/>
      <c r="AGD993" s="290"/>
      <c r="AGE993" s="290"/>
      <c r="AGF993" s="290"/>
      <c r="AGG993" s="290"/>
      <c r="AGH993" s="290"/>
      <c r="AGI993" s="290"/>
      <c r="AGJ993" s="290"/>
      <c r="AGK993" s="290"/>
      <c r="AGL993" s="290"/>
      <c r="AGM993" s="290"/>
      <c r="AGN993" s="290"/>
      <c r="AGO993" s="290"/>
      <c r="AGP993" s="290"/>
      <c r="AGQ993" s="290"/>
      <c r="AGR993" s="290"/>
      <c r="AGS993" s="290"/>
      <c r="AGT993" s="290"/>
      <c r="AGU993" s="290"/>
      <c r="AGV993" s="290"/>
      <c r="AGW993" s="290"/>
      <c r="AGX993" s="290"/>
      <c r="AGY993" s="290"/>
      <c r="AGZ993" s="290"/>
      <c r="AHA993" s="290"/>
      <c r="AHB993" s="290"/>
      <c r="AHC993" s="290"/>
      <c r="AHD993" s="290"/>
      <c r="AHE993" s="290"/>
      <c r="AHF993" s="290"/>
      <c r="AHG993" s="290"/>
      <c r="AHH993" s="290"/>
      <c r="AHI993" s="290"/>
      <c r="AHJ993" s="290"/>
      <c r="AHK993" s="290"/>
      <c r="AHL993" s="290"/>
      <c r="AHM993" s="290"/>
      <c r="AHN993" s="290"/>
      <c r="AHO993" s="290"/>
      <c r="AHP993" s="290"/>
      <c r="AHQ993" s="290"/>
      <c r="AHR993" s="290"/>
      <c r="AHS993" s="290"/>
      <c r="AHT993" s="290"/>
      <c r="AHU993" s="290"/>
      <c r="AHV993" s="290"/>
      <c r="AHW993" s="290"/>
      <c r="AHX993" s="290"/>
      <c r="AHY993" s="290"/>
      <c r="AHZ993" s="290"/>
      <c r="AIA993" s="290"/>
      <c r="AIB993" s="290"/>
      <c r="AIC993" s="290"/>
      <c r="AID993" s="290"/>
      <c r="AIE993" s="290"/>
      <c r="AIF993" s="290"/>
      <c r="AIG993" s="290"/>
      <c r="AIH993" s="290"/>
      <c r="AII993" s="290"/>
      <c r="AIJ993" s="290"/>
      <c r="AIK993" s="290"/>
      <c r="AIL993" s="290"/>
      <c r="AIM993" s="290"/>
      <c r="AIN993" s="290"/>
      <c r="AIO993" s="290"/>
      <c r="AIP993" s="290"/>
      <c r="AIQ993" s="290"/>
      <c r="AIR993" s="290"/>
      <c r="AIS993" s="290"/>
      <c r="AIT993" s="290"/>
      <c r="AIU993" s="290"/>
      <c r="AIV993" s="290"/>
      <c r="AIW993" s="290"/>
      <c r="AIX993" s="290"/>
      <c r="AIY993" s="290"/>
      <c r="AIZ993" s="290"/>
      <c r="AJA993" s="290"/>
      <c r="AJB993" s="290"/>
      <c r="AJC993" s="290"/>
      <c r="AJD993" s="290"/>
      <c r="AJE993" s="290"/>
      <c r="AJF993" s="290"/>
      <c r="AJG993" s="290"/>
      <c r="AJH993" s="290"/>
      <c r="AJI993" s="290"/>
      <c r="AJJ993" s="290"/>
      <c r="AJK993" s="290"/>
      <c r="AJL993" s="290"/>
      <c r="AJM993" s="290"/>
      <c r="AJN993" s="290"/>
      <c r="AJO993" s="290"/>
      <c r="AJP993" s="290"/>
      <c r="AJQ993" s="290"/>
      <c r="AJR993" s="290"/>
      <c r="AJS993" s="290"/>
      <c r="AJT993" s="290"/>
      <c r="AJU993" s="290"/>
      <c r="AJV993" s="290"/>
      <c r="AJW993" s="290"/>
      <c r="AJX993" s="290"/>
      <c r="AJY993" s="290"/>
      <c r="AJZ993" s="290"/>
      <c r="AKA993" s="290"/>
      <c r="AKB993" s="290"/>
      <c r="AKC993" s="290"/>
      <c r="AKD993" s="290"/>
      <c r="AKE993" s="290"/>
      <c r="AKF993" s="290"/>
      <c r="AKG993" s="290"/>
      <c r="AKH993" s="290"/>
      <c r="AKI993" s="290"/>
      <c r="AKJ993" s="290"/>
      <c r="AKK993" s="290"/>
      <c r="AKL993" s="290"/>
      <c r="AKM993" s="290"/>
      <c r="AKN993" s="290"/>
      <c r="AKO993" s="290"/>
      <c r="AKP993" s="290"/>
      <c r="AKQ993" s="290"/>
      <c r="AKR993" s="290"/>
      <c r="AKS993" s="290"/>
      <c r="AKT993" s="290"/>
      <c r="AKU993" s="290"/>
      <c r="AKV993" s="290"/>
      <c r="AKW993" s="290"/>
      <c r="AKX993" s="290"/>
      <c r="AKY993" s="290"/>
      <c r="AKZ993" s="290"/>
      <c r="ALA993" s="290"/>
      <c r="ALB993" s="290"/>
      <c r="ALC993" s="290"/>
      <c r="ALD993" s="290"/>
      <c r="ALE993" s="290"/>
      <c r="ALF993" s="290"/>
      <c r="ALG993" s="290"/>
      <c r="ALH993" s="290"/>
      <c r="ALI993" s="290"/>
      <c r="ALJ993" s="290"/>
      <c r="ALK993" s="290"/>
      <c r="ALL993" s="290"/>
      <c r="ALM993" s="290"/>
      <c r="ALN993" s="290"/>
      <c r="ALO993" s="290"/>
      <c r="ALP993" s="290"/>
      <c r="ALQ993" s="290"/>
      <c r="ALR993" s="290"/>
      <c r="ALS993" s="290"/>
      <c r="ALT993" s="290"/>
      <c r="ALU993" s="290"/>
      <c r="ALV993" s="290"/>
      <c r="ALW993" s="290"/>
      <c r="ALX993" s="290"/>
      <c r="ALY993" s="290"/>
      <c r="ALZ993" s="290"/>
      <c r="AMA993" s="290"/>
      <c r="AMB993" s="290"/>
      <c r="AMC993" s="290"/>
      <c r="AMD993" s="290"/>
      <c r="AME993" s="290"/>
      <c r="AMF993" s="290"/>
      <c r="AMG993" s="290"/>
      <c r="AMH993" s="290"/>
      <c r="AMI993" s="290"/>
      <c r="AMJ993" s="290"/>
      <c r="AMK993" s="290"/>
      <c r="AML993" s="290"/>
      <c r="AMM993" s="290"/>
      <c r="AMN993" s="290"/>
      <c r="AMO993" s="290"/>
      <c r="AMP993" s="290"/>
      <c r="AMQ993" s="290"/>
      <c r="AMR993" s="290"/>
      <c r="AMS993" s="290"/>
      <c r="AMT993" s="290"/>
      <c r="AMU993" s="290"/>
      <c r="AMV993" s="290"/>
      <c r="AMW993" s="290"/>
      <c r="AMX993" s="290"/>
      <c r="AMY993" s="290"/>
      <c r="AMZ993" s="290"/>
      <c r="ANA993" s="290"/>
      <c r="ANB993" s="290"/>
      <c r="ANC993" s="290"/>
      <c r="AND993" s="290"/>
      <c r="ANE993" s="290"/>
      <c r="ANF993" s="290"/>
      <c r="ANG993" s="290"/>
      <c r="ANH993" s="290"/>
      <c r="ANI993" s="290"/>
      <c r="ANJ993" s="290"/>
      <c r="ANK993" s="290"/>
      <c r="ANL993" s="290"/>
      <c r="ANM993" s="290"/>
      <c r="ANN993" s="290"/>
      <c r="ANO993" s="290"/>
      <c r="ANP993" s="290"/>
      <c r="ANQ993" s="290"/>
      <c r="ANR993" s="290"/>
      <c r="ANS993" s="290"/>
      <c r="ANT993" s="290"/>
      <c r="ANU993" s="290"/>
      <c r="ANV993" s="290"/>
      <c r="ANW993" s="290"/>
      <c r="ANX993" s="290"/>
      <c r="ANY993" s="290"/>
      <c r="ANZ993" s="290"/>
      <c r="AOA993" s="290"/>
      <c r="AOB993" s="290"/>
      <c r="AOC993" s="290"/>
      <c r="AOD993" s="290"/>
      <c r="AOE993" s="290"/>
      <c r="AOF993" s="290"/>
      <c r="AOG993" s="290"/>
      <c r="AOH993" s="290"/>
      <c r="AOI993" s="290"/>
      <c r="AOJ993" s="290"/>
      <c r="AOK993" s="290"/>
      <c r="AOL993" s="290"/>
      <c r="AOM993" s="290"/>
      <c r="AON993" s="290"/>
      <c r="AOO993" s="290"/>
      <c r="AOP993" s="290"/>
      <c r="AOQ993" s="290"/>
      <c r="AOR993" s="290"/>
      <c r="AOS993" s="290"/>
      <c r="AOT993" s="290"/>
      <c r="AOU993" s="290"/>
      <c r="AOV993" s="290"/>
      <c r="AOW993" s="290"/>
      <c r="AOX993" s="290"/>
      <c r="AOY993" s="290"/>
      <c r="AOZ993" s="290"/>
      <c r="APA993" s="290"/>
      <c r="APB993" s="290"/>
      <c r="APC993" s="290"/>
      <c r="APD993" s="290"/>
      <c r="APE993" s="290"/>
      <c r="APF993" s="290"/>
      <c r="APG993" s="290"/>
      <c r="APH993" s="290"/>
      <c r="API993" s="290"/>
      <c r="APJ993" s="290"/>
      <c r="APK993" s="290"/>
      <c r="APL993" s="290"/>
      <c r="APM993" s="290"/>
      <c r="APN993" s="290"/>
      <c r="APO993" s="290"/>
      <c r="APP993" s="290"/>
      <c r="APQ993" s="290"/>
      <c r="APR993" s="290"/>
      <c r="APS993" s="290"/>
      <c r="APT993" s="290"/>
      <c r="APU993" s="290"/>
      <c r="APV993" s="290"/>
      <c r="APW993" s="290"/>
      <c r="APX993" s="290"/>
      <c r="APY993" s="290"/>
      <c r="APZ993" s="290"/>
      <c r="AQA993" s="290"/>
      <c r="AQB993" s="290"/>
      <c r="AQC993" s="290"/>
      <c r="AQD993" s="290"/>
      <c r="AQE993" s="290"/>
      <c r="AQF993" s="290"/>
      <c r="AQG993" s="290"/>
      <c r="AQH993" s="290"/>
      <c r="AQI993" s="290"/>
      <c r="AQJ993" s="290"/>
      <c r="AQK993" s="290"/>
      <c r="AQL993" s="290"/>
      <c r="AQM993" s="290"/>
      <c r="AQN993" s="290"/>
      <c r="AQO993" s="290"/>
      <c r="AQP993" s="290"/>
      <c r="AQQ993" s="290"/>
      <c r="AQR993" s="290"/>
      <c r="AQS993" s="290"/>
      <c r="AQT993" s="290"/>
      <c r="AQU993" s="290"/>
      <c r="AQV993" s="290"/>
      <c r="AQW993" s="290"/>
      <c r="AQX993" s="290"/>
      <c r="AQY993" s="290"/>
      <c r="AQZ993" s="290"/>
      <c r="ARA993" s="290"/>
      <c r="ARB993" s="290"/>
      <c r="ARC993" s="290"/>
      <c r="ARD993" s="290"/>
      <c r="ARE993" s="290"/>
      <c r="ARF993" s="290"/>
      <c r="ARG993" s="290"/>
      <c r="ARH993" s="290"/>
      <c r="ARI993" s="290"/>
      <c r="ARJ993" s="290"/>
      <c r="ARK993" s="290"/>
      <c r="ARL993" s="290"/>
      <c r="ARM993" s="290"/>
      <c r="ARN993" s="290"/>
      <c r="ARO993" s="290"/>
      <c r="ARP993" s="290"/>
      <c r="ARQ993" s="290"/>
      <c r="ARR993" s="290"/>
      <c r="ARS993" s="290"/>
      <c r="ART993" s="290"/>
      <c r="ARU993" s="290"/>
      <c r="ARV993" s="290"/>
      <c r="ARW993" s="290"/>
      <c r="ARX993" s="290"/>
      <c r="ARY993" s="290"/>
      <c r="ARZ993" s="290"/>
      <c r="ASA993" s="290"/>
      <c r="ASB993" s="290"/>
      <c r="ASC993" s="290"/>
      <c r="ASD993" s="290"/>
      <c r="ASE993" s="290"/>
      <c r="ASF993" s="290"/>
      <c r="ASG993" s="290"/>
      <c r="ASH993" s="290"/>
      <c r="ASI993" s="290"/>
      <c r="ASJ993" s="290"/>
      <c r="ASK993" s="290"/>
      <c r="ASL993" s="290"/>
      <c r="ASM993" s="290"/>
      <c r="ASN993" s="290"/>
      <c r="ASO993" s="290"/>
      <c r="ASP993" s="290"/>
      <c r="ASQ993" s="290"/>
      <c r="ASR993" s="290"/>
      <c r="ASS993" s="290"/>
      <c r="AST993" s="290"/>
      <c r="ASU993" s="290"/>
      <c r="ASV993" s="290"/>
      <c r="ASW993" s="290"/>
      <c r="ASX993" s="290"/>
      <c r="ASY993" s="290"/>
      <c r="ASZ993" s="290"/>
      <c r="ATA993" s="290"/>
      <c r="ATB993" s="290"/>
      <c r="ATC993" s="290"/>
      <c r="ATD993" s="290"/>
      <c r="ATE993" s="290"/>
      <c r="ATF993" s="290"/>
      <c r="ATG993" s="290"/>
      <c r="ATH993" s="290"/>
      <c r="ATI993" s="290"/>
      <c r="ATJ993" s="290"/>
      <c r="ATK993" s="290"/>
      <c r="ATL993" s="290"/>
      <c r="ATM993" s="290"/>
      <c r="ATN993" s="290"/>
      <c r="ATO993" s="290"/>
      <c r="ATP993" s="290"/>
      <c r="ATQ993" s="290"/>
      <c r="ATR993" s="290"/>
      <c r="ATS993" s="290"/>
      <c r="ATT993" s="290"/>
      <c r="ATU993" s="290"/>
      <c r="ATV993" s="290"/>
      <c r="ATW993" s="290"/>
      <c r="ATX993" s="290"/>
      <c r="ATY993" s="290"/>
      <c r="ATZ993" s="290"/>
      <c r="AUA993" s="290"/>
      <c r="AUB993" s="290"/>
      <c r="AUC993" s="290"/>
      <c r="AUD993" s="290"/>
      <c r="AUE993" s="290"/>
      <c r="AUF993" s="290"/>
      <c r="AUG993" s="290"/>
      <c r="AUH993" s="290"/>
      <c r="AUI993" s="290"/>
      <c r="AUJ993" s="290"/>
      <c r="AUK993" s="290"/>
      <c r="AUL993" s="290"/>
      <c r="AUM993" s="290"/>
      <c r="AUN993" s="290"/>
      <c r="AUO993" s="290"/>
      <c r="AUP993" s="290"/>
      <c r="AUQ993" s="290"/>
      <c r="AUR993" s="290"/>
      <c r="AUS993" s="290"/>
      <c r="AUT993" s="290"/>
      <c r="AUU993" s="290"/>
      <c r="AUV993" s="290"/>
      <c r="AUW993" s="290"/>
      <c r="AUX993" s="290"/>
      <c r="AUY993" s="290"/>
      <c r="AUZ993" s="290"/>
      <c r="AVA993" s="290"/>
      <c r="AVB993" s="290"/>
      <c r="AVC993" s="290"/>
      <c r="AVD993" s="290"/>
      <c r="AVE993" s="290"/>
      <c r="AVF993" s="290"/>
      <c r="AVG993" s="290"/>
      <c r="AVH993" s="290"/>
      <c r="AVI993" s="290"/>
      <c r="AVJ993" s="290"/>
      <c r="AVK993" s="290"/>
      <c r="AVL993" s="290"/>
      <c r="AVM993" s="290"/>
      <c r="AVN993" s="290"/>
      <c r="AVO993" s="290"/>
      <c r="AVP993" s="290"/>
      <c r="AVQ993" s="290"/>
      <c r="AVR993" s="290"/>
      <c r="AVS993" s="290"/>
      <c r="AVT993" s="290"/>
      <c r="AVU993" s="290"/>
      <c r="AVV993" s="290"/>
      <c r="AVW993" s="290"/>
      <c r="AVX993" s="290"/>
      <c r="AVY993" s="290"/>
      <c r="AVZ993" s="290"/>
      <c r="AWA993" s="290"/>
      <c r="AWB993" s="290"/>
      <c r="AWC993" s="290"/>
      <c r="AWD993" s="290"/>
      <c r="AWE993" s="290"/>
      <c r="AWF993" s="290"/>
      <c r="AWG993" s="290"/>
      <c r="AWH993" s="290"/>
      <c r="AWI993" s="290"/>
      <c r="AWJ993" s="290"/>
      <c r="AWK993" s="290"/>
      <c r="AWL993" s="290"/>
      <c r="AWM993" s="290"/>
      <c r="AWN993" s="290"/>
      <c r="AWO993" s="290"/>
      <c r="AWP993" s="290"/>
      <c r="AWQ993" s="290"/>
      <c r="AWR993" s="290"/>
      <c r="AWS993" s="290"/>
      <c r="AWT993" s="290"/>
      <c r="AWU993" s="290"/>
      <c r="AWV993" s="290"/>
      <c r="AWW993" s="290"/>
      <c r="AWX993" s="290"/>
      <c r="AWY993" s="290"/>
      <c r="AWZ993" s="290"/>
      <c r="AXA993" s="290"/>
      <c r="AXB993" s="290"/>
      <c r="AXC993" s="290"/>
      <c r="AXD993" s="290"/>
      <c r="AXE993" s="290"/>
      <c r="AXF993" s="290"/>
      <c r="AXG993" s="290"/>
      <c r="AXH993" s="290"/>
      <c r="AXI993" s="290"/>
      <c r="AXJ993" s="290"/>
      <c r="AXK993" s="290"/>
      <c r="AXL993" s="290"/>
      <c r="AXM993" s="290"/>
      <c r="AXN993" s="290"/>
      <c r="AXO993" s="290"/>
      <c r="AXP993" s="290"/>
      <c r="AXQ993" s="290"/>
      <c r="AXR993" s="290"/>
      <c r="AXS993" s="290"/>
      <c r="AXT993" s="290"/>
      <c r="AXU993" s="290"/>
      <c r="AXV993" s="290"/>
      <c r="AXW993" s="290"/>
      <c r="AXX993" s="290"/>
      <c r="AXY993" s="290"/>
      <c r="AXZ993" s="290"/>
      <c r="AYA993" s="290"/>
      <c r="AYB993" s="290"/>
      <c r="AYC993" s="290"/>
      <c r="AYD993" s="290"/>
      <c r="AYE993" s="290"/>
      <c r="AYF993" s="290"/>
      <c r="AYG993" s="290"/>
      <c r="AYH993" s="290"/>
      <c r="AYI993" s="290"/>
      <c r="AYJ993" s="290"/>
      <c r="AYK993" s="290"/>
      <c r="AYL993" s="290"/>
      <c r="AYM993" s="290"/>
      <c r="AYN993" s="290"/>
      <c r="AYO993" s="290"/>
      <c r="AYP993" s="290"/>
      <c r="AYQ993" s="290"/>
      <c r="AYR993" s="290"/>
      <c r="AYS993" s="290"/>
      <c r="AYT993" s="290"/>
      <c r="AYU993" s="290"/>
      <c r="AYV993" s="290"/>
      <c r="AYW993" s="290"/>
      <c r="AYX993" s="290"/>
      <c r="AYY993" s="290"/>
      <c r="AYZ993" s="290"/>
      <c r="AZA993" s="290"/>
      <c r="AZB993" s="290"/>
      <c r="AZC993" s="290"/>
      <c r="AZD993" s="290"/>
      <c r="AZE993" s="290"/>
      <c r="AZF993" s="290"/>
      <c r="AZG993" s="290"/>
      <c r="AZH993" s="290"/>
      <c r="AZI993" s="290"/>
      <c r="AZJ993" s="290"/>
      <c r="AZK993" s="290"/>
      <c r="AZL993" s="290"/>
      <c r="AZM993" s="290"/>
      <c r="AZN993" s="290"/>
      <c r="AZO993" s="290"/>
      <c r="AZP993" s="290"/>
      <c r="AZQ993" s="290"/>
      <c r="AZR993" s="290"/>
      <c r="AZS993" s="290"/>
      <c r="AZT993" s="290"/>
      <c r="AZU993" s="290"/>
      <c r="AZV993" s="290"/>
      <c r="AZW993" s="290"/>
      <c r="AZX993" s="290"/>
      <c r="AZY993" s="290"/>
      <c r="AZZ993" s="290"/>
      <c r="BAA993" s="290"/>
      <c r="BAB993" s="290"/>
      <c r="BAC993" s="290"/>
      <c r="BAD993" s="290"/>
      <c r="BAE993" s="290"/>
      <c r="BAF993" s="290"/>
      <c r="BAG993" s="290"/>
      <c r="BAH993" s="290"/>
      <c r="BAI993" s="290"/>
      <c r="BAJ993" s="290"/>
      <c r="BAK993" s="290"/>
      <c r="BAL993" s="290"/>
      <c r="BAM993" s="290"/>
      <c r="BAN993" s="290"/>
      <c r="BAO993" s="290"/>
      <c r="BAP993" s="290"/>
      <c r="BAQ993" s="290"/>
      <c r="BAR993" s="290"/>
      <c r="BAS993" s="290"/>
      <c r="BAT993" s="290"/>
      <c r="BAU993" s="290"/>
      <c r="BAV993" s="290"/>
      <c r="BAW993" s="290"/>
      <c r="BAX993" s="290"/>
      <c r="BAY993" s="290"/>
      <c r="BAZ993" s="290"/>
      <c r="BBA993" s="290"/>
      <c r="BBB993" s="290"/>
      <c r="BBC993" s="290"/>
      <c r="BBD993" s="290"/>
      <c r="BBE993" s="290"/>
      <c r="BBF993" s="290"/>
      <c r="BBG993" s="290"/>
      <c r="BBH993" s="290"/>
      <c r="BBI993" s="290"/>
      <c r="BBJ993" s="290"/>
      <c r="BBK993" s="290"/>
      <c r="BBL993" s="290"/>
      <c r="BBM993" s="290"/>
      <c r="BBN993" s="290"/>
      <c r="BBO993" s="290"/>
      <c r="BBP993" s="290"/>
      <c r="BBQ993" s="290"/>
      <c r="BBR993" s="290"/>
      <c r="BBS993" s="290"/>
      <c r="BBT993" s="290"/>
      <c r="BBU993" s="290"/>
      <c r="BBV993" s="290"/>
      <c r="BBW993" s="290"/>
      <c r="BBX993" s="290"/>
      <c r="BBY993" s="290"/>
      <c r="BBZ993" s="290"/>
      <c r="BCA993" s="290"/>
      <c r="BCB993" s="290"/>
      <c r="BCC993" s="290"/>
      <c r="BCD993" s="290"/>
      <c r="BCE993" s="290"/>
      <c r="BCF993" s="290"/>
      <c r="BCG993" s="290"/>
      <c r="BCH993" s="290"/>
      <c r="BCI993" s="290"/>
      <c r="BCJ993" s="290"/>
      <c r="BCK993" s="290"/>
      <c r="BCL993" s="290"/>
      <c r="BCM993" s="290"/>
      <c r="BCN993" s="290"/>
      <c r="BCO993" s="290"/>
      <c r="BCP993" s="290"/>
      <c r="BCQ993" s="290"/>
      <c r="BCR993" s="290"/>
      <c r="BCS993" s="290"/>
      <c r="BCT993" s="290"/>
      <c r="BCU993" s="290"/>
      <c r="BCV993" s="290"/>
      <c r="BCW993" s="290"/>
      <c r="BCX993" s="290"/>
      <c r="BCY993" s="290"/>
      <c r="BCZ993" s="290"/>
      <c r="BDA993" s="290"/>
      <c r="BDB993" s="290"/>
      <c r="BDC993" s="290"/>
      <c r="BDD993" s="290"/>
      <c r="BDE993" s="290"/>
      <c r="BDF993" s="290"/>
      <c r="BDG993" s="290"/>
      <c r="BDH993" s="290"/>
      <c r="BDI993" s="290"/>
      <c r="BDJ993" s="290"/>
      <c r="BDK993" s="290"/>
      <c r="BDL993" s="290"/>
      <c r="BDM993" s="290"/>
      <c r="BDN993" s="290"/>
      <c r="BDO993" s="290"/>
      <c r="BDP993" s="290"/>
      <c r="BDQ993" s="290"/>
      <c r="BDR993" s="290"/>
      <c r="BDS993" s="290"/>
      <c r="BDT993" s="290"/>
      <c r="BDU993" s="290"/>
      <c r="BDV993" s="290"/>
      <c r="BDW993" s="290"/>
      <c r="BDX993" s="290"/>
      <c r="BDY993" s="290"/>
      <c r="BDZ993" s="290"/>
      <c r="BEA993" s="290"/>
      <c r="BEB993" s="290"/>
      <c r="BEC993" s="290"/>
      <c r="BED993" s="290"/>
      <c r="BEE993" s="290"/>
      <c r="BEF993" s="290"/>
      <c r="BEG993" s="290"/>
      <c r="BEH993" s="290"/>
      <c r="BEI993" s="290"/>
      <c r="BEJ993" s="290"/>
      <c r="BEK993" s="290"/>
      <c r="BEL993" s="290"/>
      <c r="BEM993" s="290"/>
      <c r="BEN993" s="290"/>
      <c r="BEO993" s="290"/>
      <c r="BEP993" s="290"/>
      <c r="BEQ993" s="290"/>
      <c r="BER993" s="290"/>
      <c r="BES993" s="290"/>
      <c r="BET993" s="290"/>
      <c r="BEU993" s="290"/>
      <c r="BEV993" s="290"/>
      <c r="BEW993" s="290"/>
      <c r="BEX993" s="290"/>
      <c r="BEY993" s="290"/>
      <c r="BEZ993" s="290"/>
      <c r="BFA993" s="290"/>
      <c r="BFB993" s="290"/>
      <c r="BFC993" s="290"/>
      <c r="BFD993" s="290"/>
      <c r="BFE993" s="290"/>
      <c r="BFF993" s="290"/>
      <c r="BFG993" s="290"/>
      <c r="BFH993" s="290"/>
      <c r="BFI993" s="290"/>
      <c r="BFJ993" s="290"/>
      <c r="BFK993" s="290"/>
      <c r="BFL993" s="290"/>
      <c r="BFM993" s="290"/>
      <c r="BFN993" s="290"/>
      <c r="BFO993" s="290"/>
      <c r="BFP993" s="290"/>
      <c r="BFQ993" s="290"/>
      <c r="BFR993" s="290"/>
      <c r="BFS993" s="290"/>
      <c r="BFT993" s="290"/>
      <c r="BFU993" s="290"/>
      <c r="BFV993" s="290"/>
      <c r="BFW993" s="290"/>
      <c r="BFX993" s="290"/>
      <c r="BFY993" s="290"/>
      <c r="BFZ993" s="290"/>
      <c r="BGA993" s="290"/>
      <c r="BGB993" s="290"/>
      <c r="BGC993" s="290"/>
      <c r="BGD993" s="290"/>
      <c r="BGE993" s="290"/>
      <c r="BGF993" s="290"/>
      <c r="BGG993" s="290"/>
      <c r="BGH993" s="290"/>
      <c r="BGI993" s="290"/>
      <c r="BGJ993" s="290"/>
      <c r="BGK993" s="290"/>
      <c r="BGL993" s="290"/>
      <c r="BGM993" s="290"/>
      <c r="BGN993" s="290"/>
      <c r="BGO993" s="290"/>
      <c r="BGP993" s="290"/>
      <c r="BGQ993" s="290"/>
      <c r="BGR993" s="290"/>
      <c r="BGS993" s="290"/>
      <c r="BGT993" s="290"/>
      <c r="BGU993" s="290"/>
      <c r="BGV993" s="290"/>
      <c r="BGW993" s="290"/>
      <c r="BGX993" s="290"/>
      <c r="BGY993" s="290"/>
      <c r="BGZ993" s="290"/>
      <c r="BHA993" s="290"/>
      <c r="BHB993" s="290"/>
      <c r="BHC993" s="290"/>
      <c r="BHD993" s="290"/>
      <c r="BHE993" s="290"/>
      <c r="BHF993" s="290"/>
      <c r="BHG993" s="290"/>
      <c r="BHH993" s="290"/>
      <c r="BHI993" s="290"/>
      <c r="BHJ993" s="290"/>
      <c r="BHK993" s="290"/>
      <c r="BHL993" s="290"/>
      <c r="BHM993" s="290"/>
      <c r="BHN993" s="290"/>
      <c r="BHO993" s="290"/>
      <c r="BHP993" s="290"/>
      <c r="BHQ993" s="290"/>
      <c r="BHR993" s="290"/>
      <c r="BHS993" s="290"/>
      <c r="BHT993" s="290"/>
      <c r="BHU993" s="290"/>
      <c r="BHV993" s="290"/>
      <c r="BHW993" s="290"/>
      <c r="BHX993" s="290"/>
      <c r="BHY993" s="290"/>
      <c r="BHZ993" s="290"/>
      <c r="BIA993" s="290"/>
      <c r="BIB993" s="290"/>
      <c r="BIC993" s="290"/>
      <c r="BID993" s="290"/>
      <c r="BIE993" s="290"/>
      <c r="BIF993" s="290"/>
      <c r="BIG993" s="290"/>
      <c r="BIH993" s="290"/>
      <c r="BII993" s="290"/>
      <c r="BIJ993" s="290"/>
      <c r="BIK993" s="290"/>
      <c r="BIL993" s="290"/>
      <c r="BIM993" s="290"/>
      <c r="BIN993" s="290"/>
      <c r="BIO993" s="290"/>
      <c r="BIP993" s="290"/>
      <c r="BIQ993" s="290"/>
      <c r="BIR993" s="290"/>
      <c r="BIS993" s="290"/>
      <c r="BIT993" s="290"/>
      <c r="BIU993" s="290"/>
      <c r="BIV993" s="290"/>
      <c r="BIW993" s="290"/>
      <c r="BIX993" s="290"/>
      <c r="BIY993" s="290"/>
      <c r="BIZ993" s="290"/>
      <c r="BJA993" s="290"/>
      <c r="BJB993" s="290"/>
      <c r="BJC993" s="290"/>
      <c r="BJD993" s="290"/>
      <c r="BJE993" s="290"/>
      <c r="BJF993" s="290"/>
      <c r="BJG993" s="290"/>
      <c r="BJH993" s="290"/>
      <c r="BJI993" s="290"/>
      <c r="BJJ993" s="290"/>
      <c r="BJK993" s="290"/>
      <c r="BJL993" s="290"/>
      <c r="BJM993" s="290"/>
      <c r="BJN993" s="290"/>
      <c r="BJO993" s="290"/>
      <c r="BJP993" s="290"/>
      <c r="BJQ993" s="290"/>
      <c r="BJR993" s="290"/>
      <c r="BJS993" s="290"/>
      <c r="BJT993" s="290"/>
      <c r="BJU993" s="290"/>
      <c r="BJV993" s="290"/>
      <c r="BJW993" s="290"/>
      <c r="BJX993" s="290"/>
      <c r="BJY993" s="290"/>
      <c r="BJZ993" s="290"/>
      <c r="BKA993" s="290"/>
      <c r="BKB993" s="290"/>
      <c r="BKC993" s="290"/>
      <c r="BKD993" s="290"/>
      <c r="BKE993" s="290"/>
      <c r="BKF993" s="290"/>
      <c r="BKG993" s="290"/>
      <c r="BKH993" s="290"/>
      <c r="BKI993" s="290"/>
      <c r="BKJ993" s="290"/>
      <c r="BKK993" s="290"/>
      <c r="BKL993" s="290"/>
      <c r="BKM993" s="290"/>
      <c r="BKN993" s="290"/>
      <c r="BKO993" s="290"/>
      <c r="BKP993" s="290"/>
      <c r="BKQ993" s="290"/>
      <c r="BKR993" s="290"/>
      <c r="BKS993" s="290"/>
      <c r="BKT993" s="290"/>
      <c r="BKU993" s="290"/>
      <c r="BKV993" s="290"/>
      <c r="BKW993" s="290"/>
      <c r="BKX993" s="290"/>
      <c r="BKY993" s="290"/>
      <c r="BKZ993" s="290"/>
      <c r="BLA993" s="290"/>
      <c r="BLB993" s="290"/>
      <c r="BLC993" s="290"/>
      <c r="BLD993" s="290"/>
      <c r="BLE993" s="290"/>
      <c r="BLF993" s="290"/>
      <c r="BLG993" s="290"/>
      <c r="BLH993" s="290"/>
      <c r="BLI993" s="290"/>
      <c r="BLJ993" s="290"/>
      <c r="BLK993" s="290"/>
      <c r="BLL993" s="290"/>
      <c r="BLM993" s="290"/>
      <c r="BLN993" s="290"/>
      <c r="BLO993" s="290"/>
      <c r="BLP993" s="290"/>
      <c r="BLQ993" s="290"/>
      <c r="BLR993" s="290"/>
      <c r="BLS993" s="290"/>
      <c r="BLT993" s="290"/>
      <c r="BLU993" s="290"/>
      <c r="BLV993" s="290"/>
      <c r="BLW993" s="290"/>
      <c r="BLX993" s="290"/>
      <c r="BLY993" s="290"/>
      <c r="BLZ993" s="290"/>
      <c r="BMA993" s="290"/>
      <c r="BMB993" s="290"/>
      <c r="BMC993" s="290"/>
      <c r="BMD993" s="290"/>
      <c r="BME993" s="290"/>
      <c r="BMF993" s="290"/>
      <c r="BMG993" s="290"/>
      <c r="BMH993" s="290"/>
      <c r="BMI993" s="290"/>
      <c r="BMJ993" s="290"/>
      <c r="BMK993" s="290"/>
      <c r="BML993" s="290"/>
      <c r="BMM993" s="290"/>
      <c r="BMN993" s="290"/>
      <c r="BMO993" s="290"/>
      <c r="BMP993" s="290"/>
      <c r="BMQ993" s="290"/>
      <c r="BMR993" s="290"/>
      <c r="BMS993" s="290"/>
      <c r="BMT993" s="290"/>
      <c r="BMU993" s="290"/>
      <c r="BMV993" s="290"/>
      <c r="BMW993" s="290"/>
      <c r="BMX993" s="290"/>
      <c r="BMY993" s="290"/>
      <c r="BMZ993" s="290"/>
      <c r="BNA993" s="290"/>
      <c r="BNB993" s="290"/>
      <c r="BNC993" s="290"/>
      <c r="BND993" s="290"/>
      <c r="BNE993" s="290"/>
      <c r="BNF993" s="290"/>
      <c r="BNG993" s="290"/>
      <c r="BNH993" s="290"/>
      <c r="BNI993" s="290"/>
      <c r="BNJ993" s="290"/>
      <c r="BNK993" s="290"/>
      <c r="BNL993" s="290"/>
      <c r="BNM993" s="290"/>
      <c r="BNN993" s="290"/>
      <c r="BNO993" s="290"/>
      <c r="BNP993" s="290"/>
      <c r="BNQ993" s="290"/>
      <c r="BNR993" s="290"/>
      <c r="BNS993" s="290"/>
      <c r="BNT993" s="290"/>
      <c r="BNU993" s="290"/>
      <c r="BNV993" s="290"/>
      <c r="BNW993" s="290"/>
      <c r="BNX993" s="290"/>
      <c r="BNY993" s="290"/>
      <c r="BNZ993" s="290"/>
      <c r="BOA993" s="290"/>
      <c r="BOB993" s="290"/>
      <c r="BOC993" s="290"/>
      <c r="BOD993" s="290"/>
      <c r="BOE993" s="290"/>
      <c r="BOF993" s="290"/>
      <c r="BOG993" s="290"/>
      <c r="BOH993" s="290"/>
      <c r="BOI993" s="290"/>
      <c r="BOJ993" s="290"/>
      <c r="BOK993" s="290"/>
      <c r="BOL993" s="290"/>
      <c r="BOM993" s="290"/>
      <c r="BON993" s="290"/>
      <c r="BOO993" s="290"/>
      <c r="BOP993" s="290"/>
      <c r="BOQ993" s="290"/>
      <c r="BOR993" s="290"/>
      <c r="BOS993" s="290"/>
      <c r="BOT993" s="290"/>
      <c r="BOU993" s="290"/>
      <c r="BOV993" s="290"/>
      <c r="BOW993" s="290"/>
      <c r="BOX993" s="290"/>
      <c r="BOY993" s="290"/>
      <c r="BOZ993" s="290"/>
      <c r="BPA993" s="290"/>
      <c r="BPB993" s="290"/>
      <c r="BPC993" s="290"/>
      <c r="BPD993" s="290"/>
      <c r="BPE993" s="290"/>
      <c r="BPF993" s="290"/>
      <c r="BPG993" s="290"/>
      <c r="BPH993" s="290"/>
      <c r="BPI993" s="290"/>
      <c r="BPJ993" s="290"/>
      <c r="BPK993" s="290"/>
      <c r="BPL993" s="290"/>
      <c r="BPM993" s="290"/>
      <c r="BPN993" s="290"/>
      <c r="BPO993" s="290"/>
      <c r="BPP993" s="290"/>
      <c r="BPQ993" s="290"/>
      <c r="BPR993" s="290"/>
      <c r="BPS993" s="290"/>
      <c r="BPT993" s="290"/>
      <c r="BPU993" s="290"/>
      <c r="BPV993" s="290"/>
      <c r="BPW993" s="290"/>
      <c r="BPX993" s="290"/>
      <c r="BPY993" s="290"/>
      <c r="BPZ993" s="290"/>
      <c r="BQA993" s="290"/>
      <c r="BQB993" s="290"/>
      <c r="BQC993" s="290"/>
      <c r="BQD993" s="290"/>
      <c r="BQE993" s="290"/>
      <c r="BQF993" s="290"/>
      <c r="BQG993" s="290"/>
      <c r="BQH993" s="290"/>
      <c r="BQI993" s="290"/>
      <c r="BQJ993" s="290"/>
      <c r="BQK993" s="290"/>
      <c r="BQL993" s="290"/>
      <c r="BQM993" s="290"/>
      <c r="BQN993" s="290"/>
      <c r="BQO993" s="290"/>
      <c r="BQP993" s="290"/>
      <c r="BQQ993" s="290"/>
      <c r="BQR993" s="290"/>
      <c r="BQS993" s="290"/>
      <c r="BQT993" s="290"/>
      <c r="BQU993" s="290"/>
      <c r="BQV993" s="290"/>
      <c r="BQW993" s="290"/>
      <c r="BQX993" s="290"/>
      <c r="BQY993" s="290"/>
      <c r="BQZ993" s="290"/>
      <c r="BRA993" s="290"/>
      <c r="BRB993" s="290"/>
      <c r="BRC993" s="290"/>
      <c r="BRD993" s="290"/>
      <c r="BRE993" s="290"/>
      <c r="BRF993" s="290"/>
      <c r="BRG993" s="290"/>
      <c r="BRH993" s="290"/>
      <c r="BRI993" s="290"/>
      <c r="BRJ993" s="290"/>
      <c r="BRK993" s="290"/>
      <c r="BRL993" s="290"/>
      <c r="BRM993" s="290"/>
      <c r="BRN993" s="290"/>
      <c r="BRO993" s="290"/>
      <c r="BRP993" s="290"/>
      <c r="BRQ993" s="290"/>
      <c r="BRR993" s="290"/>
      <c r="BRS993" s="290"/>
      <c r="BRT993" s="290"/>
      <c r="BRU993" s="290"/>
      <c r="BRV993" s="290"/>
      <c r="BRW993" s="290"/>
      <c r="BRX993" s="290"/>
      <c r="BRY993" s="290"/>
      <c r="BRZ993" s="290"/>
      <c r="BSA993" s="290"/>
      <c r="BSB993" s="290"/>
      <c r="BSC993" s="290"/>
      <c r="BSD993" s="290"/>
      <c r="BSE993" s="290"/>
      <c r="BSF993" s="290"/>
      <c r="BSG993" s="290"/>
      <c r="BSH993" s="290"/>
      <c r="BSI993" s="290"/>
      <c r="BSJ993" s="290"/>
      <c r="BSK993" s="290"/>
      <c r="BSL993" s="290"/>
      <c r="BSM993" s="290"/>
      <c r="BSN993" s="290"/>
      <c r="BSO993" s="290"/>
      <c r="BSP993" s="290"/>
      <c r="BSQ993" s="290"/>
      <c r="BSR993" s="290"/>
      <c r="BSS993" s="290"/>
      <c r="BST993" s="290"/>
      <c r="BSU993" s="290"/>
      <c r="BSV993" s="290"/>
      <c r="BSW993" s="290"/>
      <c r="BSX993" s="290"/>
      <c r="BSY993" s="290"/>
      <c r="BSZ993" s="290"/>
      <c r="BTA993" s="290"/>
      <c r="BTB993" s="290"/>
      <c r="BTC993" s="290"/>
      <c r="BTD993" s="290"/>
      <c r="BTE993" s="290"/>
      <c r="BTF993" s="290"/>
      <c r="BTG993" s="290"/>
      <c r="BTH993" s="290"/>
      <c r="BTI993" s="290"/>
      <c r="BTJ993" s="290"/>
      <c r="BTK993" s="290"/>
      <c r="BTL993" s="290"/>
      <c r="BTM993" s="290"/>
      <c r="BTN993" s="290"/>
      <c r="BTO993" s="290"/>
      <c r="BTP993" s="290"/>
      <c r="BTQ993" s="290"/>
      <c r="BTR993" s="290"/>
      <c r="BTS993" s="290"/>
      <c r="BTT993" s="290"/>
      <c r="BTU993" s="290"/>
      <c r="BTV993" s="290"/>
      <c r="BTW993" s="290"/>
      <c r="BTX993" s="290"/>
      <c r="BTY993" s="290"/>
      <c r="BTZ993" s="290"/>
      <c r="BUA993" s="290"/>
      <c r="BUB993" s="290"/>
      <c r="BUC993" s="290"/>
      <c r="BUD993" s="290"/>
      <c r="BUE993" s="290"/>
      <c r="BUF993" s="290"/>
      <c r="BUG993" s="290"/>
      <c r="BUH993" s="290"/>
      <c r="BUI993" s="290"/>
      <c r="BUJ993" s="290"/>
      <c r="BUK993" s="290"/>
      <c r="BUL993" s="290"/>
      <c r="BUM993" s="290"/>
      <c r="BUN993" s="290"/>
      <c r="BUO993" s="290"/>
      <c r="BUP993" s="290"/>
      <c r="BUQ993" s="290"/>
      <c r="BUR993" s="290"/>
      <c r="BUS993" s="290"/>
      <c r="BUT993" s="290"/>
      <c r="BUU993" s="290"/>
      <c r="BUV993" s="290"/>
      <c r="BUW993" s="290"/>
      <c r="BUX993" s="290"/>
      <c r="BUY993" s="290"/>
      <c r="BUZ993" s="290"/>
      <c r="BVA993" s="290"/>
      <c r="BVB993" s="290"/>
      <c r="BVC993" s="290"/>
      <c r="BVD993" s="290"/>
      <c r="BVE993" s="290"/>
      <c r="BVF993" s="290"/>
      <c r="BVG993" s="290"/>
      <c r="BVH993" s="290"/>
      <c r="BVI993" s="290"/>
      <c r="BVJ993" s="290"/>
      <c r="BVK993" s="290"/>
      <c r="BVL993" s="290"/>
      <c r="BVM993" s="290"/>
      <c r="BVN993" s="290"/>
      <c r="BVO993" s="290"/>
      <c r="BVP993" s="290"/>
      <c r="BVQ993" s="290"/>
      <c r="BVR993" s="290"/>
      <c r="BVS993" s="290"/>
      <c r="BVT993" s="290"/>
      <c r="BVU993" s="290"/>
      <c r="BVV993" s="290"/>
      <c r="BVW993" s="290"/>
      <c r="BVX993" s="290"/>
      <c r="BVY993" s="290"/>
      <c r="BVZ993" s="290"/>
      <c r="BWA993" s="290"/>
      <c r="BWB993" s="290"/>
      <c r="BWC993" s="290"/>
      <c r="BWD993" s="290"/>
      <c r="BWE993" s="290"/>
      <c r="BWF993" s="290"/>
      <c r="BWG993" s="290"/>
      <c r="BWH993" s="290"/>
      <c r="BWI993" s="290"/>
      <c r="BWJ993" s="290"/>
      <c r="BWK993" s="290"/>
      <c r="BWL993" s="290"/>
      <c r="BWM993" s="290"/>
      <c r="BWN993" s="290"/>
      <c r="BWO993" s="290"/>
      <c r="BWP993" s="290"/>
      <c r="BWQ993" s="290"/>
      <c r="BWR993" s="290"/>
      <c r="BWS993" s="290"/>
      <c r="BWT993" s="290"/>
      <c r="BWU993" s="290"/>
      <c r="BWV993" s="290"/>
      <c r="BWW993" s="290"/>
      <c r="BWX993" s="290"/>
      <c r="BWY993" s="290"/>
      <c r="BWZ993" s="290"/>
      <c r="BXA993" s="290"/>
      <c r="BXB993" s="290"/>
      <c r="BXC993" s="290"/>
      <c r="BXD993" s="290"/>
      <c r="BXE993" s="290"/>
      <c r="BXF993" s="290"/>
      <c r="BXG993" s="290"/>
      <c r="BXH993" s="290"/>
      <c r="BXI993" s="290"/>
      <c r="BXJ993" s="290"/>
      <c r="BXK993" s="290"/>
      <c r="BXL993" s="290"/>
      <c r="BXM993" s="290"/>
      <c r="BXN993" s="290"/>
      <c r="BXO993" s="290"/>
      <c r="BXP993" s="290"/>
      <c r="BXQ993" s="290"/>
      <c r="BXR993" s="290"/>
      <c r="BXS993" s="290"/>
      <c r="BXT993" s="290"/>
      <c r="BXU993" s="290"/>
      <c r="BXV993" s="290"/>
      <c r="BXW993" s="290"/>
      <c r="BXX993" s="290"/>
      <c r="BXY993" s="290"/>
      <c r="BXZ993" s="290"/>
      <c r="BYA993" s="290"/>
      <c r="BYB993" s="290"/>
      <c r="BYC993" s="290"/>
      <c r="BYD993" s="290"/>
      <c r="BYE993" s="290"/>
      <c r="BYF993" s="290"/>
      <c r="BYG993" s="290"/>
      <c r="BYH993" s="290"/>
      <c r="BYI993" s="290"/>
      <c r="BYJ993" s="290"/>
      <c r="BYK993" s="290"/>
      <c r="BYL993" s="290"/>
      <c r="BYM993" s="290"/>
      <c r="BYN993" s="290"/>
      <c r="BYO993" s="290"/>
      <c r="BYP993" s="290"/>
      <c r="BYQ993" s="290"/>
      <c r="BYR993" s="290"/>
      <c r="BYS993" s="290"/>
      <c r="BYT993" s="290"/>
      <c r="BYU993" s="290"/>
      <c r="BYV993" s="290"/>
      <c r="BYW993" s="290"/>
      <c r="BYX993" s="290"/>
      <c r="BYY993" s="290"/>
      <c r="BYZ993" s="290"/>
      <c r="BZA993" s="290"/>
      <c r="BZB993" s="290"/>
      <c r="BZC993" s="290"/>
      <c r="BZD993" s="290"/>
      <c r="BZE993" s="290"/>
      <c r="BZF993" s="290"/>
      <c r="BZG993" s="290"/>
      <c r="BZH993" s="290"/>
      <c r="BZI993" s="290"/>
      <c r="BZJ993" s="290"/>
      <c r="BZK993" s="290"/>
      <c r="BZL993" s="290"/>
      <c r="BZM993" s="290"/>
      <c r="BZN993" s="290"/>
      <c r="BZO993" s="290"/>
      <c r="BZP993" s="290"/>
      <c r="BZQ993" s="290"/>
      <c r="BZR993" s="290"/>
      <c r="BZS993" s="290"/>
      <c r="BZT993" s="290"/>
      <c r="BZU993" s="290"/>
      <c r="BZV993" s="290"/>
      <c r="BZW993" s="290"/>
      <c r="BZX993" s="290"/>
      <c r="BZY993" s="290"/>
      <c r="BZZ993" s="290"/>
      <c r="CAA993" s="290"/>
      <c r="CAB993" s="290"/>
      <c r="CAC993" s="290"/>
      <c r="CAD993" s="290"/>
      <c r="CAE993" s="290"/>
      <c r="CAF993" s="290"/>
      <c r="CAG993" s="290"/>
      <c r="CAH993" s="290"/>
      <c r="CAI993" s="290"/>
      <c r="CAJ993" s="290"/>
      <c r="CAK993" s="290"/>
      <c r="CAL993" s="290"/>
      <c r="CAM993" s="290"/>
      <c r="CAN993" s="290"/>
      <c r="CAO993" s="290"/>
      <c r="CAP993" s="290"/>
      <c r="CAQ993" s="290"/>
      <c r="CAR993" s="290"/>
      <c r="CAS993" s="290"/>
      <c r="CAT993" s="290"/>
      <c r="CAU993" s="290"/>
      <c r="CAV993" s="290"/>
      <c r="CAW993" s="290"/>
      <c r="CAX993" s="290"/>
      <c r="CAY993" s="290"/>
      <c r="CAZ993" s="290"/>
      <c r="CBA993" s="290"/>
      <c r="CBB993" s="290"/>
      <c r="CBC993" s="290"/>
      <c r="CBD993" s="290"/>
      <c r="CBE993" s="290"/>
      <c r="CBF993" s="290"/>
      <c r="CBG993" s="290"/>
      <c r="CBH993" s="290"/>
      <c r="CBI993" s="290"/>
      <c r="CBJ993" s="290"/>
      <c r="CBK993" s="290"/>
      <c r="CBL993" s="290"/>
      <c r="CBM993" s="290"/>
      <c r="CBN993" s="290"/>
      <c r="CBO993" s="290"/>
      <c r="CBP993" s="290"/>
      <c r="CBQ993" s="290"/>
      <c r="CBR993" s="290"/>
      <c r="CBS993" s="290"/>
      <c r="CBT993" s="290"/>
      <c r="CBU993" s="290"/>
      <c r="CBV993" s="290"/>
      <c r="CBW993" s="290"/>
      <c r="CBX993" s="290"/>
      <c r="CBY993" s="290"/>
      <c r="CBZ993" s="290"/>
      <c r="CCA993" s="290"/>
      <c r="CCB993" s="290"/>
      <c r="CCC993" s="290"/>
      <c r="CCD993" s="290"/>
      <c r="CCE993" s="290"/>
      <c r="CCF993" s="290"/>
      <c r="CCG993" s="290"/>
      <c r="CCH993" s="290"/>
      <c r="CCI993" s="290"/>
      <c r="CCJ993" s="290"/>
      <c r="CCK993" s="290"/>
      <c r="CCL993" s="290"/>
      <c r="CCM993" s="290"/>
      <c r="CCN993" s="290"/>
      <c r="CCO993" s="290"/>
      <c r="CCP993" s="290"/>
      <c r="CCQ993" s="290"/>
      <c r="CCR993" s="290"/>
      <c r="CCS993" s="290"/>
      <c r="CCT993" s="290"/>
      <c r="CCU993" s="290"/>
      <c r="CCV993" s="290"/>
      <c r="CCW993" s="290"/>
      <c r="CCX993" s="290"/>
      <c r="CCY993" s="290"/>
      <c r="CCZ993" s="290"/>
      <c r="CDA993" s="290"/>
      <c r="CDB993" s="290"/>
      <c r="CDC993" s="290"/>
      <c r="CDD993" s="290"/>
      <c r="CDE993" s="290"/>
      <c r="CDF993" s="290"/>
      <c r="CDG993" s="290"/>
      <c r="CDH993" s="290"/>
      <c r="CDI993" s="290"/>
      <c r="CDJ993" s="290"/>
      <c r="CDK993" s="290"/>
      <c r="CDL993" s="290"/>
      <c r="CDM993" s="290"/>
      <c r="CDN993" s="290"/>
      <c r="CDO993" s="290"/>
      <c r="CDP993" s="290"/>
      <c r="CDQ993" s="290"/>
      <c r="CDR993" s="290"/>
      <c r="CDS993" s="290"/>
      <c r="CDT993" s="290"/>
      <c r="CDU993" s="290"/>
      <c r="CDV993" s="290"/>
      <c r="CDW993" s="290"/>
      <c r="CDX993" s="290"/>
      <c r="CDY993" s="290"/>
      <c r="CDZ993" s="290"/>
      <c r="CEA993" s="290"/>
      <c r="CEB993" s="290"/>
      <c r="CEC993" s="290"/>
      <c r="CED993" s="290"/>
      <c r="CEE993" s="290"/>
      <c r="CEF993" s="290"/>
      <c r="CEG993" s="290"/>
      <c r="CEH993" s="290"/>
      <c r="CEI993" s="290"/>
      <c r="CEJ993" s="290"/>
      <c r="CEK993" s="290"/>
      <c r="CEL993" s="290"/>
      <c r="CEM993" s="290"/>
      <c r="CEN993" s="290"/>
      <c r="CEO993" s="290"/>
      <c r="CEP993" s="290"/>
      <c r="CEQ993" s="290"/>
      <c r="CER993" s="290"/>
      <c r="CES993" s="290"/>
      <c r="CET993" s="290"/>
      <c r="CEU993" s="290"/>
      <c r="CEV993" s="290"/>
      <c r="CEW993" s="290"/>
      <c r="CEX993" s="290"/>
      <c r="CEY993" s="290"/>
      <c r="CEZ993" s="290"/>
      <c r="CFA993" s="290"/>
      <c r="CFB993" s="290"/>
      <c r="CFC993" s="290"/>
      <c r="CFD993" s="290"/>
      <c r="CFE993" s="290"/>
      <c r="CFF993" s="290"/>
      <c r="CFG993" s="290"/>
      <c r="CFH993" s="290"/>
      <c r="CFI993" s="290"/>
      <c r="CFJ993" s="290"/>
      <c r="CFK993" s="290"/>
      <c r="CFL993" s="290"/>
      <c r="CFM993" s="290"/>
      <c r="CFN993" s="290"/>
      <c r="CFO993" s="290"/>
      <c r="CFP993" s="290"/>
      <c r="CFQ993" s="290"/>
      <c r="CFR993" s="290"/>
      <c r="CFS993" s="290"/>
      <c r="CFT993" s="290"/>
      <c r="CFU993" s="290"/>
      <c r="CFV993" s="290"/>
      <c r="CFW993" s="290"/>
      <c r="CFX993" s="290"/>
      <c r="CFY993" s="290"/>
      <c r="CFZ993" s="290"/>
      <c r="CGA993" s="290"/>
      <c r="CGB993" s="290"/>
      <c r="CGC993" s="290"/>
      <c r="CGD993" s="290"/>
      <c r="CGE993" s="290"/>
      <c r="CGF993" s="290"/>
      <c r="CGG993" s="290"/>
      <c r="CGH993" s="290"/>
      <c r="CGI993" s="290"/>
      <c r="CGJ993" s="290"/>
      <c r="CGK993" s="290"/>
      <c r="CGL993" s="290"/>
      <c r="CGM993" s="290"/>
      <c r="CGN993" s="290"/>
      <c r="CGO993" s="290"/>
      <c r="CGP993" s="290"/>
      <c r="CGQ993" s="290"/>
      <c r="CGR993" s="290"/>
      <c r="CGS993" s="290"/>
      <c r="CGT993" s="290"/>
      <c r="CGU993" s="290"/>
      <c r="CGV993" s="290"/>
      <c r="CGW993" s="290"/>
      <c r="CGX993" s="290"/>
      <c r="CGY993" s="290"/>
      <c r="CGZ993" s="290"/>
      <c r="CHA993" s="290"/>
      <c r="CHB993" s="290"/>
      <c r="CHC993" s="290"/>
      <c r="CHD993" s="290"/>
      <c r="CHE993" s="290"/>
      <c r="CHF993" s="290"/>
      <c r="CHG993" s="290"/>
      <c r="CHH993" s="290"/>
      <c r="CHI993" s="290"/>
      <c r="CHJ993" s="290"/>
      <c r="CHK993" s="290"/>
      <c r="CHL993" s="290"/>
      <c r="CHM993" s="290"/>
      <c r="CHN993" s="290"/>
      <c r="CHO993" s="290"/>
      <c r="CHP993" s="290"/>
      <c r="CHQ993" s="290"/>
      <c r="CHR993" s="290"/>
      <c r="CHS993" s="290"/>
      <c r="CHT993" s="290"/>
      <c r="CHU993" s="290"/>
      <c r="CHV993" s="290"/>
      <c r="CHW993" s="290"/>
      <c r="CHX993" s="290"/>
      <c r="CHY993" s="290"/>
      <c r="CHZ993" s="290"/>
      <c r="CIA993" s="290"/>
      <c r="CIB993" s="290"/>
      <c r="CIC993" s="290"/>
      <c r="CID993" s="290"/>
      <c r="CIE993" s="290"/>
      <c r="CIF993" s="290"/>
      <c r="CIG993" s="290"/>
      <c r="CIH993" s="290"/>
      <c r="CII993" s="290"/>
      <c r="CIJ993" s="290"/>
      <c r="CIK993" s="290"/>
      <c r="CIL993" s="290"/>
      <c r="CIM993" s="290"/>
      <c r="CIN993" s="290"/>
      <c r="CIO993" s="290"/>
      <c r="CIP993" s="290"/>
      <c r="CIQ993" s="290"/>
      <c r="CIR993" s="290"/>
      <c r="CIS993" s="290"/>
      <c r="CIT993" s="290"/>
      <c r="CIU993" s="290"/>
      <c r="CIV993" s="290"/>
      <c r="CIW993" s="290"/>
      <c r="CIX993" s="290"/>
      <c r="CIY993" s="290"/>
      <c r="CIZ993" s="290"/>
      <c r="CJA993" s="290"/>
      <c r="CJB993" s="290"/>
      <c r="CJC993" s="290"/>
      <c r="CJD993" s="290"/>
      <c r="CJE993" s="290"/>
      <c r="CJF993" s="290"/>
      <c r="CJG993" s="290"/>
      <c r="CJH993" s="290"/>
      <c r="CJI993" s="290"/>
      <c r="CJJ993" s="290"/>
      <c r="CJK993" s="290"/>
      <c r="CJL993" s="290"/>
      <c r="CJM993" s="290"/>
      <c r="CJN993" s="290"/>
      <c r="CJO993" s="290"/>
      <c r="CJP993" s="290"/>
      <c r="CJQ993" s="290"/>
      <c r="CJR993" s="290"/>
      <c r="CJS993" s="290"/>
      <c r="CJT993" s="290"/>
      <c r="CJU993" s="290"/>
      <c r="CJV993" s="290"/>
      <c r="CJW993" s="290"/>
      <c r="CJX993" s="290"/>
      <c r="CJY993" s="290"/>
      <c r="CJZ993" s="290"/>
      <c r="CKA993" s="290"/>
      <c r="CKB993" s="290"/>
      <c r="CKC993" s="290"/>
      <c r="CKD993" s="290"/>
      <c r="CKE993" s="290"/>
      <c r="CKF993" s="290"/>
      <c r="CKG993" s="290"/>
      <c r="CKH993" s="290"/>
      <c r="CKI993" s="290"/>
      <c r="CKJ993" s="290"/>
      <c r="CKK993" s="290"/>
      <c r="CKL993" s="290"/>
      <c r="CKM993" s="290"/>
      <c r="CKN993" s="290"/>
      <c r="CKO993" s="290"/>
      <c r="CKP993" s="290"/>
      <c r="CKQ993" s="290"/>
      <c r="CKR993" s="290"/>
      <c r="CKS993" s="290"/>
      <c r="CKT993" s="290"/>
      <c r="CKU993" s="290"/>
      <c r="CKV993" s="290"/>
      <c r="CKW993" s="290"/>
      <c r="CKX993" s="290"/>
      <c r="CKY993" s="290"/>
      <c r="CKZ993" s="290"/>
      <c r="CLA993" s="290"/>
      <c r="CLB993" s="290"/>
      <c r="CLC993" s="290"/>
      <c r="CLD993" s="290"/>
      <c r="CLE993" s="290"/>
      <c r="CLF993" s="290"/>
      <c r="CLG993" s="290"/>
      <c r="CLH993" s="290"/>
      <c r="CLI993" s="290"/>
      <c r="CLJ993" s="290"/>
      <c r="CLK993" s="290"/>
      <c r="CLL993" s="290"/>
      <c r="CLM993" s="290"/>
      <c r="CLN993" s="290"/>
      <c r="CLO993" s="290"/>
      <c r="CLP993" s="290"/>
      <c r="CLQ993" s="290"/>
      <c r="CLR993" s="290"/>
      <c r="CLS993" s="290"/>
      <c r="CLT993" s="290"/>
      <c r="CLU993" s="290"/>
      <c r="CLV993" s="290"/>
      <c r="CLW993" s="290"/>
      <c r="CLX993" s="290"/>
      <c r="CLY993" s="290"/>
      <c r="CLZ993" s="290"/>
      <c r="CMA993" s="290"/>
      <c r="CMB993" s="290"/>
      <c r="CMC993" s="290"/>
      <c r="CMD993" s="290"/>
      <c r="CME993" s="290"/>
      <c r="CMF993" s="290"/>
      <c r="CMG993" s="290"/>
      <c r="CMH993" s="290"/>
      <c r="CMI993" s="290"/>
      <c r="CMJ993" s="290"/>
      <c r="CMK993" s="290"/>
      <c r="CML993" s="290"/>
      <c r="CMM993" s="290"/>
      <c r="CMN993" s="290"/>
      <c r="CMO993" s="290"/>
      <c r="CMP993" s="290"/>
      <c r="CMQ993" s="290"/>
      <c r="CMR993" s="290"/>
      <c r="CMS993" s="290"/>
      <c r="CMT993" s="290"/>
      <c r="CMU993" s="290"/>
      <c r="CMV993" s="290"/>
      <c r="CMW993" s="290"/>
      <c r="CMX993" s="290"/>
      <c r="CMY993" s="290"/>
      <c r="CMZ993" s="290"/>
      <c r="CNA993" s="290"/>
      <c r="CNB993" s="290"/>
      <c r="CNC993" s="290"/>
      <c r="CND993" s="290"/>
      <c r="CNE993" s="290"/>
      <c r="CNF993" s="290"/>
      <c r="CNG993" s="290"/>
      <c r="CNH993" s="290"/>
      <c r="CNI993" s="290"/>
      <c r="CNJ993" s="290"/>
      <c r="CNK993" s="290"/>
      <c r="CNL993" s="290"/>
      <c r="CNM993" s="290"/>
      <c r="CNN993" s="290"/>
      <c r="CNO993" s="290"/>
      <c r="CNP993" s="290"/>
      <c r="CNQ993" s="290"/>
      <c r="CNR993" s="290"/>
      <c r="CNS993" s="290"/>
      <c r="CNT993" s="290"/>
      <c r="CNU993" s="290"/>
      <c r="CNV993" s="290"/>
      <c r="CNW993" s="290"/>
      <c r="CNX993" s="290"/>
      <c r="CNY993" s="290"/>
      <c r="CNZ993" s="290"/>
      <c r="COA993" s="290"/>
      <c r="COB993" s="290"/>
      <c r="COC993" s="290"/>
      <c r="COD993" s="290"/>
      <c r="COE993" s="290"/>
      <c r="COF993" s="290"/>
      <c r="COG993" s="290"/>
      <c r="COH993" s="290"/>
      <c r="COI993" s="290"/>
      <c r="COJ993" s="290"/>
      <c r="COK993" s="290"/>
      <c r="COL993" s="290"/>
      <c r="COM993" s="290"/>
      <c r="CON993" s="290"/>
      <c r="COO993" s="290"/>
      <c r="COP993" s="290"/>
      <c r="COQ993" s="290"/>
      <c r="COR993" s="290"/>
      <c r="COS993" s="290"/>
      <c r="COT993" s="290"/>
      <c r="COU993" s="290"/>
      <c r="COV993" s="290"/>
      <c r="COW993" s="290"/>
      <c r="COX993" s="290"/>
      <c r="COY993" s="290"/>
      <c r="COZ993" s="290"/>
      <c r="CPA993" s="290"/>
      <c r="CPB993" s="290"/>
      <c r="CPC993" s="290"/>
      <c r="CPD993" s="290"/>
      <c r="CPE993" s="290"/>
      <c r="CPF993" s="290"/>
      <c r="CPG993" s="290"/>
      <c r="CPH993" s="290"/>
      <c r="CPI993" s="290"/>
      <c r="CPJ993" s="290"/>
      <c r="CPK993" s="290"/>
      <c r="CPL993" s="290"/>
      <c r="CPM993" s="290"/>
      <c r="CPN993" s="290"/>
      <c r="CPO993" s="290"/>
      <c r="CPP993" s="290"/>
      <c r="CPQ993" s="290"/>
      <c r="CPR993" s="290"/>
      <c r="CPS993" s="290"/>
      <c r="CPT993" s="290"/>
      <c r="CPU993" s="290"/>
      <c r="CPV993" s="290"/>
      <c r="CPW993" s="290"/>
      <c r="CPX993" s="290"/>
      <c r="CPY993" s="290"/>
      <c r="CPZ993" s="290"/>
      <c r="CQA993" s="290"/>
      <c r="CQB993" s="290"/>
      <c r="CQC993" s="290"/>
      <c r="CQD993" s="290"/>
      <c r="CQE993" s="290"/>
      <c r="CQF993" s="290"/>
      <c r="CQG993" s="290"/>
      <c r="CQH993" s="290"/>
      <c r="CQI993" s="290"/>
      <c r="CQJ993" s="290"/>
      <c r="CQK993" s="290"/>
      <c r="CQL993" s="290"/>
      <c r="CQM993" s="290"/>
      <c r="CQN993" s="290"/>
      <c r="CQO993" s="290"/>
      <c r="CQP993" s="290"/>
      <c r="CQQ993" s="290"/>
      <c r="CQR993" s="290"/>
      <c r="CQS993" s="290"/>
      <c r="CQT993" s="290"/>
      <c r="CQU993" s="290"/>
      <c r="CQV993" s="290"/>
      <c r="CQW993" s="290"/>
      <c r="CQX993" s="290"/>
      <c r="CQY993" s="290"/>
      <c r="CQZ993" s="290"/>
      <c r="CRA993" s="290"/>
      <c r="CRB993" s="290"/>
      <c r="CRC993" s="290"/>
      <c r="CRD993" s="290"/>
      <c r="CRE993" s="290"/>
      <c r="CRF993" s="290"/>
      <c r="CRG993" s="290"/>
      <c r="CRH993" s="290"/>
      <c r="CRI993" s="290"/>
      <c r="CRJ993" s="290"/>
      <c r="CRK993" s="290"/>
      <c r="CRL993" s="290"/>
      <c r="CRM993" s="290"/>
      <c r="CRN993" s="290"/>
      <c r="CRO993" s="290"/>
      <c r="CRP993" s="290"/>
      <c r="CRQ993" s="290"/>
      <c r="CRR993" s="290"/>
      <c r="CRS993" s="290"/>
      <c r="CRT993" s="290"/>
      <c r="CRU993" s="290"/>
      <c r="CRV993" s="290"/>
      <c r="CRW993" s="290"/>
      <c r="CRX993" s="290"/>
      <c r="CRY993" s="290"/>
      <c r="CRZ993" s="290"/>
      <c r="CSA993" s="290"/>
      <c r="CSB993" s="290"/>
      <c r="CSC993" s="290"/>
      <c r="CSD993" s="290"/>
      <c r="CSE993" s="290"/>
      <c r="CSF993" s="290"/>
      <c r="CSG993" s="290"/>
      <c r="CSH993" s="290"/>
      <c r="CSI993" s="290"/>
      <c r="CSJ993" s="290"/>
      <c r="CSK993" s="290"/>
      <c r="CSL993" s="290"/>
      <c r="CSM993" s="290"/>
      <c r="CSN993" s="290"/>
      <c r="CSO993" s="290"/>
      <c r="CSP993" s="290"/>
      <c r="CSQ993" s="290"/>
      <c r="CSR993" s="290"/>
      <c r="CSS993" s="290"/>
      <c r="CST993" s="290"/>
      <c r="CSU993" s="290"/>
      <c r="CSV993" s="290"/>
      <c r="CSW993" s="290"/>
      <c r="CSX993" s="290"/>
      <c r="CSY993" s="290"/>
      <c r="CSZ993" s="290"/>
      <c r="CTA993" s="290"/>
      <c r="CTB993" s="290"/>
      <c r="CTC993" s="290"/>
      <c r="CTD993" s="290"/>
      <c r="CTE993" s="290"/>
      <c r="CTF993" s="290"/>
      <c r="CTG993" s="290"/>
      <c r="CTH993" s="290"/>
      <c r="CTI993" s="290"/>
      <c r="CTJ993" s="290"/>
      <c r="CTK993" s="290"/>
      <c r="CTL993" s="290"/>
      <c r="CTM993" s="290"/>
      <c r="CTN993" s="290"/>
      <c r="CTO993" s="290"/>
      <c r="CTP993" s="290"/>
      <c r="CTQ993" s="290"/>
      <c r="CTR993" s="290"/>
      <c r="CTS993" s="290"/>
      <c r="CTT993" s="290"/>
      <c r="CTU993" s="290"/>
      <c r="CTV993" s="290"/>
      <c r="CTW993" s="290"/>
      <c r="CTX993" s="290"/>
      <c r="CTY993" s="290"/>
      <c r="CTZ993" s="290"/>
      <c r="CUA993" s="290"/>
      <c r="CUB993" s="290"/>
      <c r="CUC993" s="290"/>
      <c r="CUD993" s="290"/>
      <c r="CUE993" s="290"/>
      <c r="CUF993" s="290"/>
      <c r="CUG993" s="290"/>
      <c r="CUH993" s="290"/>
      <c r="CUI993" s="290"/>
      <c r="CUJ993" s="290"/>
      <c r="CUK993" s="290"/>
      <c r="CUL993" s="290"/>
      <c r="CUM993" s="290"/>
      <c r="CUN993" s="290"/>
      <c r="CUO993" s="290"/>
      <c r="CUP993" s="290"/>
      <c r="CUQ993" s="290"/>
      <c r="CUR993" s="290"/>
      <c r="CUS993" s="290"/>
      <c r="CUT993" s="290"/>
      <c r="CUU993" s="290"/>
      <c r="CUV993" s="290"/>
      <c r="CUW993" s="290"/>
      <c r="CUX993" s="290"/>
      <c r="CUY993" s="290"/>
      <c r="CUZ993" s="290"/>
      <c r="CVA993" s="290"/>
      <c r="CVB993" s="290"/>
      <c r="CVC993" s="290"/>
      <c r="CVD993" s="290"/>
      <c r="CVE993" s="290"/>
      <c r="CVF993" s="290"/>
      <c r="CVG993" s="290"/>
      <c r="CVH993" s="290"/>
      <c r="CVI993" s="290"/>
      <c r="CVJ993" s="290"/>
      <c r="CVK993" s="290"/>
      <c r="CVL993" s="290"/>
      <c r="CVM993" s="290"/>
      <c r="CVN993" s="290"/>
      <c r="CVO993" s="290"/>
      <c r="CVP993" s="290"/>
      <c r="CVQ993" s="290"/>
      <c r="CVR993" s="290"/>
      <c r="CVS993" s="290"/>
      <c r="CVT993" s="290"/>
      <c r="CVU993" s="290"/>
      <c r="CVV993" s="290"/>
      <c r="CVW993" s="290"/>
      <c r="CVX993" s="290"/>
      <c r="CVY993" s="290"/>
      <c r="CVZ993" s="290"/>
      <c r="CWA993" s="290"/>
      <c r="CWB993" s="290"/>
      <c r="CWC993" s="290"/>
      <c r="CWD993" s="290"/>
      <c r="CWE993" s="290"/>
      <c r="CWF993" s="290"/>
      <c r="CWG993" s="290"/>
      <c r="CWH993" s="290"/>
      <c r="CWI993" s="290"/>
      <c r="CWJ993" s="290"/>
      <c r="CWK993" s="290"/>
      <c r="CWL993" s="290"/>
      <c r="CWM993" s="290"/>
      <c r="CWN993" s="290"/>
      <c r="CWO993" s="290"/>
      <c r="CWP993" s="290"/>
      <c r="CWQ993" s="290"/>
      <c r="CWR993" s="290"/>
      <c r="CWS993" s="290"/>
      <c r="CWT993" s="290"/>
      <c r="CWU993" s="290"/>
      <c r="CWV993" s="290"/>
      <c r="CWW993" s="290"/>
      <c r="CWX993" s="290"/>
      <c r="CWY993" s="290"/>
      <c r="CWZ993" s="290"/>
      <c r="CXA993" s="290"/>
      <c r="CXB993" s="290"/>
      <c r="CXC993" s="290"/>
      <c r="CXD993" s="290"/>
      <c r="CXE993" s="290"/>
      <c r="CXF993" s="290"/>
      <c r="CXG993" s="290"/>
      <c r="CXH993" s="290"/>
      <c r="CXI993" s="290"/>
      <c r="CXJ993" s="290"/>
      <c r="CXK993" s="290"/>
      <c r="CXL993" s="290"/>
      <c r="CXM993" s="290"/>
      <c r="CXN993" s="290"/>
      <c r="CXO993" s="290"/>
      <c r="CXP993" s="290"/>
      <c r="CXQ993" s="290"/>
      <c r="CXR993" s="290"/>
      <c r="CXS993" s="290"/>
      <c r="CXT993" s="290"/>
      <c r="CXU993" s="290"/>
      <c r="CXV993" s="290"/>
      <c r="CXW993" s="290"/>
      <c r="CXX993" s="290"/>
      <c r="CXY993" s="290"/>
      <c r="CXZ993" s="290"/>
      <c r="CYA993" s="290"/>
      <c r="CYB993" s="290"/>
      <c r="CYC993" s="290"/>
      <c r="CYD993" s="290"/>
      <c r="CYE993" s="290"/>
      <c r="CYF993" s="290"/>
      <c r="CYG993" s="290"/>
      <c r="CYH993" s="290"/>
      <c r="CYI993" s="290"/>
      <c r="CYJ993" s="290"/>
      <c r="CYK993" s="290"/>
      <c r="CYL993" s="290"/>
      <c r="CYM993" s="290"/>
      <c r="CYN993" s="290"/>
      <c r="CYO993" s="290"/>
      <c r="CYP993" s="290"/>
      <c r="CYQ993" s="290"/>
      <c r="CYR993" s="290"/>
      <c r="CYS993" s="290"/>
      <c r="CYT993" s="290"/>
      <c r="CYU993" s="290"/>
      <c r="CYV993" s="290"/>
      <c r="CYW993" s="290"/>
      <c r="CYX993" s="290"/>
      <c r="CYY993" s="290"/>
      <c r="CYZ993" s="290"/>
      <c r="CZA993" s="290"/>
      <c r="CZB993" s="290"/>
      <c r="CZC993" s="290"/>
      <c r="CZD993" s="290"/>
      <c r="CZE993" s="290"/>
      <c r="CZF993" s="290"/>
      <c r="CZG993" s="290"/>
      <c r="CZH993" s="290"/>
      <c r="CZI993" s="290"/>
      <c r="CZJ993" s="290"/>
      <c r="CZK993" s="290"/>
      <c r="CZL993" s="290"/>
      <c r="CZM993" s="290"/>
      <c r="CZN993" s="290"/>
      <c r="CZO993" s="290"/>
      <c r="CZP993" s="290"/>
      <c r="CZQ993" s="290"/>
      <c r="CZR993" s="290"/>
      <c r="CZS993" s="290"/>
      <c r="CZT993" s="290"/>
      <c r="CZU993" s="290"/>
      <c r="CZV993" s="290"/>
      <c r="CZW993" s="290"/>
      <c r="CZX993" s="290"/>
      <c r="CZY993" s="290"/>
      <c r="CZZ993" s="290"/>
      <c r="DAA993" s="290"/>
      <c r="DAB993" s="290"/>
      <c r="DAC993" s="290"/>
      <c r="DAD993" s="290"/>
      <c r="DAE993" s="290"/>
      <c r="DAF993" s="290"/>
      <c r="DAG993" s="290"/>
      <c r="DAH993" s="290"/>
      <c r="DAI993" s="290"/>
      <c r="DAJ993" s="290"/>
      <c r="DAK993" s="290"/>
      <c r="DAL993" s="290"/>
      <c r="DAM993" s="290"/>
      <c r="DAN993" s="290"/>
      <c r="DAO993" s="290"/>
      <c r="DAP993" s="290"/>
      <c r="DAQ993" s="290"/>
      <c r="DAR993" s="290"/>
      <c r="DAS993" s="290"/>
      <c r="DAT993" s="290"/>
      <c r="DAU993" s="290"/>
      <c r="DAV993" s="290"/>
      <c r="DAW993" s="290"/>
      <c r="DAX993" s="290"/>
      <c r="DAY993" s="290"/>
      <c r="DAZ993" s="290"/>
      <c r="DBA993" s="290"/>
      <c r="DBB993" s="290"/>
      <c r="DBC993" s="290"/>
      <c r="DBD993" s="290"/>
      <c r="DBE993" s="290"/>
      <c r="DBF993" s="290"/>
      <c r="DBG993" s="290"/>
      <c r="DBH993" s="290"/>
      <c r="DBI993" s="290"/>
      <c r="DBJ993" s="290"/>
      <c r="DBK993" s="290"/>
      <c r="DBL993" s="290"/>
      <c r="DBM993" s="290"/>
      <c r="DBN993" s="290"/>
      <c r="DBO993" s="290"/>
      <c r="DBP993" s="290"/>
      <c r="DBQ993" s="290"/>
      <c r="DBR993" s="290"/>
      <c r="DBS993" s="290"/>
      <c r="DBT993" s="290"/>
      <c r="DBU993" s="290"/>
      <c r="DBV993" s="290"/>
      <c r="DBW993" s="290"/>
      <c r="DBX993" s="290"/>
      <c r="DBY993" s="290"/>
      <c r="DBZ993" s="290"/>
      <c r="DCA993" s="290"/>
      <c r="DCB993" s="290"/>
      <c r="DCC993" s="290"/>
      <c r="DCD993" s="290"/>
      <c r="DCE993" s="290"/>
      <c r="DCF993" s="290"/>
      <c r="DCG993" s="290"/>
      <c r="DCH993" s="290"/>
      <c r="DCI993" s="290"/>
      <c r="DCJ993" s="290"/>
      <c r="DCK993" s="290"/>
      <c r="DCL993" s="290"/>
      <c r="DCM993" s="290"/>
      <c r="DCN993" s="290"/>
      <c r="DCO993" s="290"/>
      <c r="DCP993" s="290"/>
      <c r="DCQ993" s="290"/>
      <c r="DCR993" s="290"/>
      <c r="DCS993" s="290"/>
      <c r="DCT993" s="290"/>
      <c r="DCU993" s="290"/>
      <c r="DCV993" s="290"/>
      <c r="DCW993" s="290"/>
      <c r="DCX993" s="290"/>
      <c r="DCY993" s="290"/>
      <c r="DCZ993" s="290"/>
      <c r="DDA993" s="290"/>
      <c r="DDB993" s="290"/>
      <c r="DDC993" s="290"/>
      <c r="DDD993" s="290"/>
      <c r="DDE993" s="290"/>
      <c r="DDF993" s="290"/>
      <c r="DDG993" s="290"/>
      <c r="DDH993" s="290"/>
      <c r="DDI993" s="290"/>
      <c r="DDJ993" s="290"/>
      <c r="DDK993" s="290"/>
      <c r="DDL993" s="290"/>
      <c r="DDM993" s="290"/>
      <c r="DDN993" s="290"/>
      <c r="DDO993" s="290"/>
      <c r="DDP993" s="290"/>
      <c r="DDQ993" s="290"/>
      <c r="DDR993" s="290"/>
      <c r="DDS993" s="290"/>
      <c r="DDT993" s="290"/>
      <c r="DDU993" s="290"/>
      <c r="DDV993" s="290"/>
      <c r="DDW993" s="290"/>
      <c r="DDX993" s="290"/>
      <c r="DDY993" s="290"/>
      <c r="DDZ993" s="290"/>
      <c r="DEA993" s="290"/>
      <c r="DEB993" s="290"/>
      <c r="DEC993" s="290"/>
      <c r="DED993" s="290"/>
      <c r="DEE993" s="290"/>
      <c r="DEF993" s="290"/>
      <c r="DEG993" s="290"/>
      <c r="DEH993" s="290"/>
      <c r="DEI993" s="290"/>
      <c r="DEJ993" s="290"/>
      <c r="DEK993" s="290"/>
      <c r="DEL993" s="290"/>
      <c r="DEM993" s="290"/>
      <c r="DEN993" s="290"/>
      <c r="DEO993" s="290"/>
      <c r="DEP993" s="290"/>
      <c r="DEQ993" s="290"/>
      <c r="DER993" s="290"/>
      <c r="DES993" s="290"/>
      <c r="DET993" s="290"/>
      <c r="DEU993" s="290"/>
      <c r="DEV993" s="290"/>
      <c r="DEW993" s="290"/>
      <c r="DEX993" s="290"/>
      <c r="DEY993" s="290"/>
      <c r="DEZ993" s="290"/>
      <c r="DFA993" s="290"/>
      <c r="DFB993" s="290"/>
      <c r="DFC993" s="290"/>
      <c r="DFD993" s="290"/>
      <c r="DFE993" s="290"/>
      <c r="DFF993" s="290"/>
      <c r="DFG993" s="290"/>
      <c r="DFH993" s="290"/>
      <c r="DFI993" s="290"/>
      <c r="DFJ993" s="290"/>
      <c r="DFK993" s="290"/>
      <c r="DFL993" s="290"/>
      <c r="DFM993" s="290"/>
      <c r="DFN993" s="290"/>
      <c r="DFO993" s="290"/>
      <c r="DFP993" s="290"/>
      <c r="DFQ993" s="290"/>
      <c r="DFR993" s="290"/>
      <c r="DFS993" s="290"/>
      <c r="DFT993" s="290"/>
      <c r="DFU993" s="290"/>
      <c r="DFV993" s="290"/>
      <c r="DFW993" s="290"/>
      <c r="DFX993" s="290"/>
      <c r="DFY993" s="290"/>
      <c r="DFZ993" s="290"/>
      <c r="DGA993" s="290"/>
      <c r="DGB993" s="290"/>
      <c r="DGC993" s="290"/>
      <c r="DGD993" s="290"/>
      <c r="DGE993" s="290"/>
      <c r="DGF993" s="290"/>
      <c r="DGG993" s="290"/>
      <c r="DGH993" s="290"/>
      <c r="DGI993" s="290"/>
      <c r="DGJ993" s="290"/>
      <c r="DGK993" s="290"/>
      <c r="DGL993" s="290"/>
      <c r="DGM993" s="290"/>
      <c r="DGN993" s="290"/>
      <c r="DGO993" s="290"/>
      <c r="DGP993" s="290"/>
      <c r="DGQ993" s="290"/>
      <c r="DGR993" s="290"/>
      <c r="DGS993" s="290"/>
      <c r="DGT993" s="290"/>
      <c r="DGU993" s="290"/>
      <c r="DGV993" s="290"/>
      <c r="DGW993" s="290"/>
      <c r="DGX993" s="290"/>
      <c r="DGY993" s="290"/>
      <c r="DGZ993" s="290"/>
      <c r="DHA993" s="290"/>
      <c r="DHB993" s="290"/>
      <c r="DHC993" s="290"/>
      <c r="DHD993" s="290"/>
      <c r="DHE993" s="290"/>
      <c r="DHF993" s="290"/>
      <c r="DHG993" s="290"/>
      <c r="DHH993" s="290"/>
      <c r="DHI993" s="290"/>
      <c r="DHJ993" s="290"/>
      <c r="DHK993" s="290"/>
      <c r="DHL993" s="290"/>
      <c r="DHM993" s="290"/>
      <c r="DHN993" s="290"/>
      <c r="DHO993" s="290"/>
      <c r="DHP993" s="290"/>
      <c r="DHQ993" s="290"/>
      <c r="DHR993" s="290"/>
      <c r="DHS993" s="290"/>
      <c r="DHT993" s="290"/>
      <c r="DHU993" s="290"/>
      <c r="DHV993" s="290"/>
      <c r="DHW993" s="290"/>
      <c r="DHX993" s="290"/>
      <c r="DHY993" s="290"/>
      <c r="DHZ993" s="290"/>
      <c r="DIA993" s="290"/>
      <c r="DIB993" s="290"/>
      <c r="DIC993" s="290"/>
      <c r="DID993" s="290"/>
      <c r="DIE993" s="290"/>
      <c r="DIF993" s="290"/>
      <c r="DIG993" s="290"/>
      <c r="DIH993" s="290"/>
      <c r="DII993" s="290"/>
      <c r="DIJ993" s="290"/>
      <c r="DIK993" s="290"/>
      <c r="DIL993" s="290"/>
      <c r="DIM993" s="290"/>
      <c r="DIN993" s="290"/>
      <c r="DIO993" s="290"/>
      <c r="DIP993" s="290"/>
      <c r="DIQ993" s="290"/>
      <c r="DIR993" s="290"/>
      <c r="DIS993" s="290"/>
      <c r="DIT993" s="290"/>
      <c r="DIU993" s="290"/>
      <c r="DIV993" s="290"/>
      <c r="DIW993" s="290"/>
      <c r="DIX993" s="290"/>
      <c r="DIY993" s="290"/>
      <c r="DIZ993" s="290"/>
      <c r="DJA993" s="290"/>
      <c r="DJB993" s="290"/>
      <c r="DJC993" s="290"/>
      <c r="DJD993" s="290"/>
      <c r="DJE993" s="290"/>
      <c r="DJF993" s="290"/>
      <c r="DJG993" s="290"/>
      <c r="DJH993" s="290"/>
      <c r="DJI993" s="290"/>
      <c r="DJJ993" s="290"/>
      <c r="DJK993" s="290"/>
      <c r="DJL993" s="290"/>
      <c r="DJM993" s="290"/>
      <c r="DJN993" s="290"/>
      <c r="DJO993" s="290"/>
      <c r="DJP993" s="290"/>
      <c r="DJQ993" s="290"/>
      <c r="DJR993" s="290"/>
      <c r="DJS993" s="290"/>
      <c r="DJT993" s="290"/>
      <c r="DJU993" s="290"/>
      <c r="DJV993" s="290"/>
      <c r="DJW993" s="290"/>
      <c r="DJX993" s="290"/>
      <c r="DJY993" s="290"/>
      <c r="DJZ993" s="290"/>
      <c r="DKA993" s="290"/>
      <c r="DKB993" s="290"/>
      <c r="DKC993" s="290"/>
      <c r="DKD993" s="290"/>
      <c r="DKE993" s="290"/>
      <c r="DKF993" s="290"/>
      <c r="DKG993" s="290"/>
      <c r="DKH993" s="290"/>
      <c r="DKI993" s="290"/>
      <c r="DKJ993" s="290"/>
      <c r="DKK993" s="290"/>
      <c r="DKL993" s="290"/>
      <c r="DKM993" s="290"/>
      <c r="DKN993" s="290"/>
      <c r="DKO993" s="290"/>
      <c r="DKP993" s="290"/>
      <c r="DKQ993" s="290"/>
      <c r="DKR993" s="290"/>
      <c r="DKS993" s="290"/>
      <c r="DKT993" s="290"/>
      <c r="DKU993" s="290"/>
      <c r="DKV993" s="290"/>
      <c r="DKW993" s="290"/>
      <c r="DKX993" s="290"/>
      <c r="DKY993" s="290"/>
      <c r="DKZ993" s="290"/>
      <c r="DLA993" s="290"/>
      <c r="DLB993" s="290"/>
      <c r="DLC993" s="290"/>
      <c r="DLD993" s="290"/>
      <c r="DLE993" s="290"/>
      <c r="DLF993" s="290"/>
      <c r="DLG993" s="290"/>
      <c r="DLH993" s="290"/>
      <c r="DLI993" s="290"/>
      <c r="DLJ993" s="290"/>
      <c r="DLK993" s="290"/>
      <c r="DLL993" s="290"/>
      <c r="DLM993" s="290"/>
      <c r="DLN993" s="290"/>
      <c r="DLO993" s="290"/>
      <c r="DLP993" s="290"/>
      <c r="DLQ993" s="290"/>
      <c r="DLR993" s="290"/>
      <c r="DLS993" s="290"/>
      <c r="DLT993" s="290"/>
      <c r="DLU993" s="290"/>
      <c r="DLV993" s="290"/>
      <c r="DLW993" s="290"/>
      <c r="DLX993" s="290"/>
      <c r="DLY993" s="290"/>
      <c r="DLZ993" s="290"/>
      <c r="DMA993" s="290"/>
      <c r="DMB993" s="290"/>
      <c r="DMC993" s="290"/>
      <c r="DMD993" s="290"/>
      <c r="DME993" s="290"/>
      <c r="DMF993" s="290"/>
      <c r="DMG993" s="290"/>
      <c r="DMH993" s="290"/>
      <c r="DMI993" s="290"/>
      <c r="DMJ993" s="290"/>
      <c r="DMK993" s="290"/>
      <c r="DML993" s="290"/>
      <c r="DMM993" s="290"/>
      <c r="DMN993" s="290"/>
      <c r="DMO993" s="290"/>
      <c r="DMP993" s="290"/>
      <c r="DMQ993" s="290"/>
      <c r="DMR993" s="290"/>
      <c r="DMS993" s="290"/>
      <c r="DMT993" s="290"/>
      <c r="DMU993" s="290"/>
      <c r="DMV993" s="290"/>
      <c r="DMW993" s="290"/>
      <c r="DMX993" s="290"/>
      <c r="DMY993" s="290"/>
      <c r="DMZ993" s="290"/>
      <c r="DNA993" s="290"/>
      <c r="DNB993" s="290"/>
      <c r="DNC993" s="290"/>
      <c r="DND993" s="290"/>
      <c r="DNE993" s="290"/>
      <c r="DNF993" s="290"/>
      <c r="DNG993" s="290"/>
      <c r="DNH993" s="290"/>
      <c r="DNI993" s="290"/>
      <c r="DNJ993" s="290"/>
      <c r="DNK993" s="290"/>
      <c r="DNL993" s="290"/>
      <c r="DNM993" s="290"/>
      <c r="DNN993" s="290"/>
      <c r="DNO993" s="290"/>
      <c r="DNP993" s="290"/>
      <c r="DNQ993" s="290"/>
      <c r="DNR993" s="290"/>
      <c r="DNS993" s="290"/>
      <c r="DNT993" s="290"/>
      <c r="DNU993" s="290"/>
      <c r="DNV993" s="290"/>
      <c r="DNW993" s="290"/>
      <c r="DNX993" s="290"/>
      <c r="DNY993" s="290"/>
      <c r="DNZ993" s="290"/>
      <c r="DOA993" s="290"/>
      <c r="DOB993" s="290"/>
      <c r="DOC993" s="290"/>
      <c r="DOD993" s="290"/>
      <c r="DOE993" s="290"/>
      <c r="DOF993" s="290"/>
      <c r="DOG993" s="290"/>
      <c r="DOH993" s="290"/>
      <c r="DOI993" s="290"/>
      <c r="DOJ993" s="290"/>
      <c r="DOK993" s="290"/>
      <c r="DOL993" s="290"/>
      <c r="DOM993" s="290"/>
      <c r="DON993" s="290"/>
      <c r="DOO993" s="290"/>
      <c r="DOP993" s="290"/>
      <c r="DOQ993" s="290"/>
      <c r="DOR993" s="290"/>
      <c r="DOS993" s="290"/>
      <c r="DOT993" s="290"/>
      <c r="DOU993" s="290"/>
      <c r="DOV993" s="290"/>
      <c r="DOW993" s="290"/>
      <c r="DOX993" s="290"/>
      <c r="DOY993" s="290"/>
      <c r="DOZ993" s="290"/>
      <c r="DPA993" s="290"/>
      <c r="DPB993" s="290"/>
      <c r="DPC993" s="290"/>
      <c r="DPD993" s="290"/>
      <c r="DPE993" s="290"/>
      <c r="DPF993" s="290"/>
      <c r="DPG993" s="290"/>
      <c r="DPH993" s="290"/>
      <c r="DPI993" s="290"/>
      <c r="DPJ993" s="290"/>
      <c r="DPK993" s="290"/>
      <c r="DPL993" s="290"/>
      <c r="DPM993" s="290"/>
      <c r="DPN993" s="290"/>
      <c r="DPO993" s="290"/>
      <c r="DPP993" s="290"/>
      <c r="DPQ993" s="290"/>
      <c r="DPR993" s="290"/>
      <c r="DPS993" s="290"/>
      <c r="DPT993" s="290"/>
      <c r="DPU993" s="290"/>
      <c r="DPV993" s="290"/>
      <c r="DPW993" s="290"/>
      <c r="DPX993" s="290"/>
      <c r="DPY993" s="290"/>
      <c r="DPZ993" s="290"/>
      <c r="DQA993" s="290"/>
      <c r="DQB993" s="290"/>
      <c r="DQC993" s="290"/>
      <c r="DQD993" s="290"/>
      <c r="DQE993" s="290"/>
      <c r="DQF993" s="290"/>
      <c r="DQG993" s="290"/>
      <c r="DQH993" s="290"/>
      <c r="DQI993" s="290"/>
      <c r="DQJ993" s="290"/>
      <c r="DQK993" s="290"/>
      <c r="DQL993" s="290"/>
      <c r="DQM993" s="290"/>
      <c r="DQN993" s="290"/>
      <c r="DQO993" s="290"/>
      <c r="DQP993" s="290"/>
      <c r="DQQ993" s="290"/>
      <c r="DQR993" s="290"/>
      <c r="DQS993" s="290"/>
      <c r="DQT993" s="290"/>
      <c r="DQU993" s="290"/>
      <c r="DQV993" s="290"/>
      <c r="DQW993" s="290"/>
      <c r="DQX993" s="290"/>
      <c r="DQY993" s="290"/>
      <c r="DQZ993" s="290"/>
      <c r="DRA993" s="290"/>
      <c r="DRB993" s="290"/>
      <c r="DRC993" s="290"/>
      <c r="DRD993" s="290"/>
      <c r="DRE993" s="290"/>
      <c r="DRF993" s="290"/>
      <c r="DRG993" s="290"/>
      <c r="DRH993" s="290"/>
      <c r="DRI993" s="290"/>
      <c r="DRJ993" s="290"/>
      <c r="DRK993" s="290"/>
      <c r="DRL993" s="290"/>
      <c r="DRM993" s="290"/>
      <c r="DRN993" s="290"/>
      <c r="DRO993" s="290"/>
      <c r="DRP993" s="290"/>
      <c r="DRQ993" s="290"/>
      <c r="DRR993" s="290"/>
      <c r="DRS993" s="290"/>
      <c r="DRT993" s="290"/>
      <c r="DRU993" s="290"/>
      <c r="DRV993" s="290"/>
      <c r="DRW993" s="290"/>
      <c r="DRX993" s="290"/>
      <c r="DRY993" s="290"/>
      <c r="DRZ993" s="290"/>
      <c r="DSA993" s="290"/>
      <c r="DSB993" s="290"/>
      <c r="DSC993" s="290"/>
      <c r="DSD993" s="290"/>
      <c r="DSE993" s="290"/>
      <c r="DSF993" s="290"/>
      <c r="DSG993" s="290"/>
      <c r="DSH993" s="290"/>
      <c r="DSI993" s="290"/>
      <c r="DSJ993" s="290"/>
      <c r="DSK993" s="290"/>
      <c r="DSL993" s="290"/>
      <c r="DSM993" s="290"/>
      <c r="DSN993" s="290"/>
      <c r="DSO993" s="290"/>
      <c r="DSP993" s="290"/>
      <c r="DSQ993" s="290"/>
      <c r="DSR993" s="290"/>
      <c r="DSS993" s="290"/>
      <c r="DST993" s="290"/>
      <c r="DSU993" s="290"/>
      <c r="DSV993" s="290"/>
      <c r="DSW993" s="290"/>
      <c r="DSX993" s="290"/>
      <c r="DSY993" s="290"/>
      <c r="DSZ993" s="290"/>
      <c r="DTA993" s="290"/>
      <c r="DTB993" s="290"/>
      <c r="DTC993" s="290"/>
      <c r="DTD993" s="290"/>
      <c r="DTE993" s="290"/>
      <c r="DTF993" s="290"/>
      <c r="DTG993" s="290"/>
      <c r="DTH993" s="290"/>
      <c r="DTI993" s="290"/>
      <c r="DTJ993" s="290"/>
      <c r="DTK993" s="290"/>
      <c r="DTL993" s="290"/>
      <c r="DTM993" s="290"/>
      <c r="DTN993" s="290"/>
      <c r="DTO993" s="290"/>
      <c r="DTP993" s="290"/>
      <c r="DTQ993" s="290"/>
      <c r="DTR993" s="290"/>
      <c r="DTS993" s="290"/>
      <c r="DTT993" s="290"/>
      <c r="DTU993" s="290"/>
      <c r="DTV993" s="290"/>
      <c r="DTW993" s="290"/>
      <c r="DTX993" s="290"/>
      <c r="DTY993" s="290"/>
      <c r="DTZ993" s="290"/>
      <c r="DUA993" s="290"/>
      <c r="DUB993" s="290"/>
      <c r="DUC993" s="290"/>
      <c r="DUD993" s="290"/>
      <c r="DUE993" s="290"/>
      <c r="DUF993" s="290"/>
      <c r="DUG993" s="290"/>
      <c r="DUH993" s="290"/>
      <c r="DUI993" s="290"/>
      <c r="DUJ993" s="290"/>
      <c r="DUK993" s="290"/>
      <c r="DUL993" s="290"/>
      <c r="DUM993" s="290"/>
      <c r="DUN993" s="290"/>
      <c r="DUO993" s="290"/>
      <c r="DUP993" s="290"/>
      <c r="DUQ993" s="290"/>
      <c r="DUR993" s="290"/>
      <c r="DUS993" s="290"/>
      <c r="DUT993" s="290"/>
      <c r="DUU993" s="290"/>
      <c r="DUV993" s="290"/>
      <c r="DUW993" s="290"/>
      <c r="DUX993" s="290"/>
      <c r="DUY993" s="290"/>
      <c r="DUZ993" s="290"/>
      <c r="DVA993" s="290"/>
      <c r="DVB993" s="290"/>
      <c r="DVC993" s="290"/>
      <c r="DVD993" s="290"/>
      <c r="DVE993" s="290"/>
      <c r="DVF993" s="290"/>
      <c r="DVG993" s="290"/>
      <c r="DVH993" s="290"/>
      <c r="DVI993" s="290"/>
      <c r="DVJ993" s="290"/>
      <c r="DVK993" s="290"/>
      <c r="DVL993" s="290"/>
      <c r="DVM993" s="290"/>
      <c r="DVN993" s="290"/>
      <c r="DVO993" s="290"/>
      <c r="DVP993" s="290"/>
      <c r="DVQ993" s="290"/>
      <c r="DVR993" s="290"/>
      <c r="DVS993" s="290"/>
      <c r="DVT993" s="290"/>
      <c r="DVU993" s="290"/>
      <c r="DVV993" s="290"/>
      <c r="DVW993" s="290"/>
      <c r="DVX993" s="290"/>
      <c r="DVY993" s="290"/>
      <c r="DVZ993" s="290"/>
      <c r="DWA993" s="290"/>
      <c r="DWB993" s="290"/>
      <c r="DWC993" s="290"/>
      <c r="DWD993" s="290"/>
      <c r="DWE993" s="290"/>
      <c r="DWF993" s="290"/>
      <c r="DWG993" s="290"/>
      <c r="DWH993" s="290"/>
      <c r="DWI993" s="290"/>
      <c r="DWJ993" s="290"/>
      <c r="DWK993" s="290"/>
      <c r="DWL993" s="290"/>
      <c r="DWM993" s="290"/>
      <c r="DWN993" s="290"/>
      <c r="DWO993" s="290"/>
      <c r="DWP993" s="290"/>
      <c r="DWQ993" s="290"/>
      <c r="DWR993" s="290"/>
      <c r="DWS993" s="290"/>
      <c r="DWT993" s="290"/>
      <c r="DWU993" s="290"/>
      <c r="DWV993" s="290"/>
      <c r="DWW993" s="290"/>
      <c r="DWX993" s="290"/>
      <c r="DWY993" s="290"/>
      <c r="DWZ993" s="290"/>
      <c r="DXA993" s="290"/>
      <c r="DXB993" s="290"/>
      <c r="DXC993" s="290"/>
      <c r="DXD993" s="290"/>
      <c r="DXE993" s="290"/>
      <c r="DXF993" s="290"/>
      <c r="DXG993" s="290"/>
      <c r="DXH993" s="290"/>
      <c r="DXI993" s="290"/>
      <c r="DXJ993" s="290"/>
      <c r="DXK993" s="290"/>
      <c r="DXL993" s="290"/>
      <c r="DXM993" s="290"/>
      <c r="DXN993" s="290"/>
      <c r="DXO993" s="290"/>
      <c r="DXP993" s="290"/>
      <c r="DXQ993" s="290"/>
      <c r="DXR993" s="290"/>
      <c r="DXS993" s="290"/>
      <c r="DXT993" s="290"/>
      <c r="DXU993" s="290"/>
      <c r="DXV993" s="290"/>
      <c r="DXW993" s="290"/>
      <c r="DXX993" s="290"/>
      <c r="DXY993" s="290"/>
      <c r="DXZ993" s="290"/>
      <c r="DYA993" s="290"/>
      <c r="DYB993" s="290"/>
      <c r="DYC993" s="290"/>
      <c r="DYD993" s="290"/>
      <c r="DYE993" s="290"/>
      <c r="DYF993" s="290"/>
      <c r="DYG993" s="290"/>
      <c r="DYH993" s="290"/>
      <c r="DYI993" s="290"/>
      <c r="DYJ993" s="290"/>
      <c r="DYK993" s="290"/>
      <c r="DYL993" s="290"/>
      <c r="DYM993" s="290"/>
      <c r="DYN993" s="290"/>
      <c r="DYO993" s="290"/>
      <c r="DYP993" s="290"/>
      <c r="DYQ993" s="290"/>
      <c r="DYR993" s="290"/>
      <c r="DYS993" s="290"/>
      <c r="DYT993" s="290"/>
      <c r="DYU993" s="290"/>
      <c r="DYV993" s="290"/>
      <c r="DYW993" s="290"/>
      <c r="DYX993" s="290"/>
      <c r="DYY993" s="290"/>
      <c r="DYZ993" s="290"/>
      <c r="DZA993" s="290"/>
      <c r="DZB993" s="290"/>
      <c r="DZC993" s="290"/>
      <c r="DZD993" s="290"/>
      <c r="DZE993" s="290"/>
      <c r="DZF993" s="290"/>
      <c r="DZG993" s="290"/>
      <c r="DZH993" s="290"/>
      <c r="DZI993" s="290"/>
      <c r="DZJ993" s="290"/>
      <c r="DZK993" s="290"/>
      <c r="DZL993" s="290"/>
      <c r="DZM993" s="290"/>
      <c r="DZN993" s="290"/>
      <c r="DZO993" s="290"/>
      <c r="DZP993" s="290"/>
      <c r="DZQ993" s="290"/>
      <c r="DZR993" s="290"/>
      <c r="DZS993" s="290"/>
      <c r="DZT993" s="290"/>
      <c r="DZU993" s="290"/>
      <c r="DZV993" s="290"/>
      <c r="DZW993" s="290"/>
      <c r="DZX993" s="290"/>
      <c r="DZY993" s="290"/>
      <c r="DZZ993" s="290"/>
      <c r="EAA993" s="290"/>
      <c r="EAB993" s="290"/>
      <c r="EAC993" s="290"/>
      <c r="EAD993" s="290"/>
      <c r="EAE993" s="290"/>
      <c r="EAF993" s="290"/>
      <c r="EAG993" s="290"/>
      <c r="EAH993" s="290"/>
      <c r="EAI993" s="290"/>
      <c r="EAJ993" s="290"/>
      <c r="EAK993" s="290"/>
      <c r="EAL993" s="290"/>
      <c r="EAM993" s="290"/>
      <c r="EAN993" s="290"/>
      <c r="EAO993" s="290"/>
      <c r="EAP993" s="290"/>
      <c r="EAQ993" s="290"/>
      <c r="EAR993" s="290"/>
      <c r="EAS993" s="290"/>
      <c r="EAT993" s="290"/>
      <c r="EAU993" s="290"/>
      <c r="EAV993" s="290"/>
      <c r="EAW993" s="290"/>
      <c r="EAX993" s="290"/>
      <c r="EAY993" s="290"/>
      <c r="EAZ993" s="290"/>
      <c r="EBA993" s="290"/>
      <c r="EBB993" s="290"/>
      <c r="EBC993" s="290"/>
      <c r="EBD993" s="290"/>
      <c r="EBE993" s="290"/>
      <c r="EBF993" s="290"/>
      <c r="EBG993" s="290"/>
      <c r="EBH993" s="290"/>
      <c r="EBI993" s="290"/>
      <c r="EBJ993" s="290"/>
      <c r="EBK993" s="290"/>
      <c r="EBL993" s="290"/>
      <c r="EBM993" s="290"/>
      <c r="EBN993" s="290"/>
      <c r="EBO993" s="290"/>
      <c r="EBP993" s="290"/>
      <c r="EBQ993" s="290"/>
      <c r="EBR993" s="290"/>
      <c r="EBS993" s="290"/>
      <c r="EBT993" s="290"/>
      <c r="EBU993" s="290"/>
      <c r="EBV993" s="290"/>
      <c r="EBW993" s="290"/>
      <c r="EBX993" s="290"/>
      <c r="EBY993" s="290"/>
      <c r="EBZ993" s="290"/>
      <c r="ECA993" s="290"/>
      <c r="ECB993" s="290"/>
      <c r="ECC993" s="290"/>
      <c r="ECD993" s="290"/>
      <c r="ECE993" s="290"/>
      <c r="ECF993" s="290"/>
      <c r="ECG993" s="290"/>
      <c r="ECH993" s="290"/>
      <c r="ECI993" s="290"/>
      <c r="ECJ993" s="290"/>
      <c r="ECK993" s="290"/>
      <c r="ECL993" s="290"/>
      <c r="ECM993" s="290"/>
      <c r="ECN993" s="290"/>
      <c r="ECO993" s="290"/>
      <c r="ECP993" s="290"/>
      <c r="ECQ993" s="290"/>
      <c r="ECR993" s="290"/>
      <c r="ECS993" s="290"/>
      <c r="ECT993" s="290"/>
      <c r="ECU993" s="290"/>
      <c r="ECV993" s="290"/>
      <c r="ECW993" s="290"/>
      <c r="ECX993" s="290"/>
      <c r="ECY993" s="290"/>
      <c r="ECZ993" s="290"/>
      <c r="EDA993" s="290"/>
      <c r="EDB993" s="290"/>
      <c r="EDC993" s="290"/>
      <c r="EDD993" s="290"/>
      <c r="EDE993" s="290"/>
      <c r="EDF993" s="290"/>
      <c r="EDG993" s="290"/>
      <c r="EDH993" s="290"/>
      <c r="EDI993" s="290"/>
      <c r="EDJ993" s="290"/>
      <c r="EDK993" s="290"/>
      <c r="EDL993" s="290"/>
      <c r="EDM993" s="290"/>
      <c r="EDN993" s="290"/>
      <c r="EDO993" s="290"/>
      <c r="EDP993" s="290"/>
      <c r="EDQ993" s="290"/>
      <c r="EDR993" s="290"/>
      <c r="EDS993" s="290"/>
      <c r="EDT993" s="290"/>
      <c r="EDU993" s="290"/>
      <c r="EDV993" s="290"/>
      <c r="EDW993" s="290"/>
      <c r="EDX993" s="290"/>
      <c r="EDY993" s="290"/>
      <c r="EDZ993" s="290"/>
      <c r="EEA993" s="290"/>
      <c r="EEB993" s="290"/>
      <c r="EEC993" s="290"/>
      <c r="EED993" s="290"/>
      <c r="EEE993" s="290"/>
      <c r="EEF993" s="290"/>
      <c r="EEG993" s="290"/>
      <c r="EEH993" s="290"/>
      <c r="EEI993" s="290"/>
      <c r="EEJ993" s="290"/>
      <c r="EEK993" s="290"/>
      <c r="EEL993" s="290"/>
      <c r="EEM993" s="290"/>
      <c r="EEN993" s="290"/>
      <c r="EEO993" s="290"/>
      <c r="EEP993" s="290"/>
      <c r="EEQ993" s="290"/>
      <c r="EER993" s="290"/>
      <c r="EES993" s="290"/>
      <c r="EET993" s="290"/>
      <c r="EEU993" s="290"/>
      <c r="EEV993" s="290"/>
      <c r="EEW993" s="290"/>
      <c r="EEX993" s="290"/>
      <c r="EEY993" s="290"/>
      <c r="EEZ993" s="290"/>
      <c r="EFA993" s="290"/>
      <c r="EFB993" s="290"/>
      <c r="EFC993" s="290"/>
      <c r="EFD993" s="290"/>
      <c r="EFE993" s="290"/>
      <c r="EFF993" s="290"/>
      <c r="EFG993" s="290"/>
      <c r="EFH993" s="290"/>
      <c r="EFI993" s="290"/>
      <c r="EFJ993" s="290"/>
      <c r="EFK993" s="290"/>
      <c r="EFL993" s="290"/>
      <c r="EFM993" s="290"/>
      <c r="EFN993" s="290"/>
      <c r="EFO993" s="290"/>
      <c r="EFP993" s="290"/>
      <c r="EFQ993" s="290"/>
      <c r="EFR993" s="290"/>
      <c r="EFS993" s="290"/>
      <c r="EFT993" s="290"/>
      <c r="EFU993" s="290"/>
      <c r="EFV993" s="290"/>
      <c r="EFW993" s="290"/>
      <c r="EFX993" s="290"/>
      <c r="EFY993" s="290"/>
      <c r="EFZ993" s="290"/>
      <c r="EGA993" s="290"/>
      <c r="EGB993" s="290"/>
      <c r="EGC993" s="290"/>
      <c r="EGD993" s="290"/>
      <c r="EGE993" s="290"/>
      <c r="EGF993" s="290"/>
      <c r="EGG993" s="290"/>
      <c r="EGH993" s="290"/>
      <c r="EGI993" s="290"/>
      <c r="EGJ993" s="290"/>
      <c r="EGK993" s="290"/>
      <c r="EGL993" s="290"/>
      <c r="EGM993" s="290"/>
      <c r="EGN993" s="290"/>
      <c r="EGO993" s="290"/>
      <c r="EGP993" s="290"/>
      <c r="EGQ993" s="290"/>
      <c r="EGR993" s="290"/>
      <c r="EGS993" s="290"/>
      <c r="EGT993" s="290"/>
      <c r="EGU993" s="290"/>
      <c r="EGV993" s="290"/>
      <c r="EGW993" s="290"/>
      <c r="EGX993" s="290"/>
      <c r="EGY993" s="290"/>
      <c r="EGZ993" s="290"/>
      <c r="EHA993" s="290"/>
      <c r="EHB993" s="290"/>
      <c r="EHC993" s="290"/>
      <c r="EHD993" s="290"/>
      <c r="EHE993" s="290"/>
      <c r="EHF993" s="290"/>
      <c r="EHG993" s="290"/>
      <c r="EHH993" s="290"/>
      <c r="EHI993" s="290"/>
      <c r="EHJ993" s="290"/>
      <c r="EHK993" s="290"/>
      <c r="EHL993" s="290"/>
      <c r="EHM993" s="290"/>
      <c r="EHN993" s="290"/>
      <c r="EHO993" s="290"/>
      <c r="EHP993" s="290"/>
      <c r="EHQ993" s="290"/>
      <c r="EHR993" s="290"/>
      <c r="EHS993" s="290"/>
      <c r="EHT993" s="290"/>
      <c r="EHU993" s="290"/>
      <c r="EHV993" s="290"/>
      <c r="EHW993" s="290"/>
      <c r="EHX993" s="290"/>
      <c r="EHY993" s="290"/>
      <c r="EHZ993" s="290"/>
      <c r="EIA993" s="290"/>
      <c r="EIB993" s="290"/>
      <c r="EIC993" s="290"/>
      <c r="EID993" s="290"/>
      <c r="EIE993" s="290"/>
      <c r="EIF993" s="290"/>
      <c r="EIG993" s="290"/>
      <c r="EIH993" s="290"/>
      <c r="EII993" s="290"/>
      <c r="EIJ993" s="290"/>
      <c r="EIK993" s="290"/>
      <c r="EIL993" s="290"/>
      <c r="EIM993" s="290"/>
      <c r="EIN993" s="290"/>
      <c r="EIO993" s="290"/>
      <c r="EIP993" s="290"/>
      <c r="EIQ993" s="290"/>
      <c r="EIR993" s="290"/>
      <c r="EIS993" s="290"/>
      <c r="EIT993" s="290"/>
      <c r="EIU993" s="290"/>
      <c r="EIV993" s="290"/>
      <c r="EIW993" s="290"/>
      <c r="EIX993" s="290"/>
      <c r="EIY993" s="290"/>
      <c r="EIZ993" s="290"/>
      <c r="EJA993" s="290"/>
      <c r="EJB993" s="290"/>
      <c r="EJC993" s="290"/>
      <c r="EJD993" s="290"/>
      <c r="EJE993" s="290"/>
      <c r="EJF993" s="290"/>
      <c r="EJG993" s="290"/>
      <c r="EJH993" s="290"/>
      <c r="EJI993" s="290"/>
      <c r="EJJ993" s="290"/>
      <c r="EJK993" s="290"/>
      <c r="EJL993" s="290"/>
      <c r="EJM993" s="290"/>
      <c r="EJN993" s="290"/>
      <c r="EJO993" s="290"/>
      <c r="EJP993" s="290"/>
      <c r="EJQ993" s="290"/>
      <c r="EJR993" s="290"/>
      <c r="EJS993" s="290"/>
      <c r="EJT993" s="290"/>
      <c r="EJU993" s="290"/>
      <c r="EJV993" s="290"/>
      <c r="EJW993" s="290"/>
      <c r="EJX993" s="290"/>
      <c r="EJY993" s="290"/>
      <c r="EJZ993" s="290"/>
      <c r="EKA993" s="290"/>
      <c r="EKB993" s="290"/>
      <c r="EKC993" s="290"/>
      <c r="EKD993" s="290"/>
      <c r="EKE993" s="290"/>
      <c r="EKF993" s="290"/>
      <c r="EKG993" s="290"/>
      <c r="EKH993" s="290"/>
      <c r="EKI993" s="290"/>
      <c r="EKJ993" s="290"/>
      <c r="EKK993" s="290"/>
      <c r="EKL993" s="290"/>
      <c r="EKM993" s="290"/>
      <c r="EKN993" s="290"/>
      <c r="EKO993" s="290"/>
      <c r="EKP993" s="290"/>
      <c r="EKQ993" s="290"/>
      <c r="EKR993" s="290"/>
      <c r="EKS993" s="290"/>
      <c r="EKT993" s="290"/>
      <c r="EKU993" s="290"/>
      <c r="EKV993" s="290"/>
      <c r="EKW993" s="290"/>
      <c r="EKX993" s="290"/>
      <c r="EKY993" s="290"/>
      <c r="EKZ993" s="290"/>
      <c r="ELA993" s="290"/>
      <c r="ELB993" s="290"/>
      <c r="ELC993" s="290"/>
      <c r="ELD993" s="290"/>
      <c r="ELE993" s="290"/>
      <c r="ELF993" s="290"/>
      <c r="ELG993" s="290"/>
      <c r="ELH993" s="290"/>
      <c r="ELI993" s="290"/>
      <c r="ELJ993" s="290"/>
      <c r="ELK993" s="290"/>
      <c r="ELL993" s="290"/>
      <c r="ELM993" s="290"/>
      <c r="ELN993" s="290"/>
      <c r="ELO993" s="290"/>
      <c r="ELP993" s="290"/>
      <c r="ELQ993" s="290"/>
      <c r="ELR993" s="290"/>
      <c r="ELS993" s="290"/>
      <c r="ELT993" s="290"/>
      <c r="ELU993" s="290"/>
      <c r="ELV993" s="290"/>
      <c r="ELW993" s="290"/>
      <c r="ELX993" s="290"/>
      <c r="ELY993" s="290"/>
      <c r="ELZ993" s="290"/>
      <c r="EMA993" s="290"/>
      <c r="EMB993" s="290"/>
      <c r="EMC993" s="290"/>
      <c r="EMD993" s="290"/>
      <c r="EME993" s="290"/>
      <c r="EMF993" s="290"/>
      <c r="EMG993" s="290"/>
      <c r="EMH993" s="290"/>
      <c r="EMI993" s="290"/>
      <c r="EMJ993" s="290"/>
      <c r="EMK993" s="290"/>
      <c r="EML993" s="290"/>
      <c r="EMM993" s="290"/>
      <c r="EMN993" s="290"/>
      <c r="EMO993" s="290"/>
      <c r="EMP993" s="290"/>
      <c r="EMQ993" s="290"/>
      <c r="EMR993" s="290"/>
      <c r="EMS993" s="290"/>
      <c r="EMT993" s="290"/>
      <c r="EMU993" s="290"/>
      <c r="EMV993" s="290"/>
      <c r="EMW993" s="290"/>
      <c r="EMX993" s="290"/>
      <c r="EMY993" s="290"/>
      <c r="EMZ993" s="290"/>
      <c r="ENA993" s="290"/>
      <c r="ENB993" s="290"/>
      <c r="ENC993" s="290"/>
      <c r="END993" s="290"/>
      <c r="ENE993" s="290"/>
      <c r="ENF993" s="290"/>
      <c r="ENG993" s="290"/>
      <c r="ENH993" s="290"/>
      <c r="ENI993" s="290"/>
      <c r="ENJ993" s="290"/>
      <c r="ENK993" s="290"/>
      <c r="ENL993" s="290"/>
      <c r="ENM993" s="290"/>
      <c r="ENN993" s="290"/>
      <c r="ENO993" s="290"/>
      <c r="ENP993" s="290"/>
      <c r="ENQ993" s="290"/>
      <c r="ENR993" s="290"/>
      <c r="ENS993" s="290"/>
      <c r="ENT993" s="290"/>
      <c r="ENU993" s="290"/>
      <c r="ENV993" s="290"/>
      <c r="ENW993" s="290"/>
      <c r="ENX993" s="290"/>
      <c r="ENY993" s="290"/>
      <c r="ENZ993" s="290"/>
      <c r="EOA993" s="290"/>
      <c r="EOB993" s="290"/>
      <c r="EOC993" s="290"/>
      <c r="EOD993" s="290"/>
      <c r="EOE993" s="290"/>
      <c r="EOF993" s="290"/>
      <c r="EOG993" s="290"/>
      <c r="EOH993" s="290"/>
      <c r="EOI993" s="290"/>
      <c r="EOJ993" s="290"/>
      <c r="EOK993" s="290"/>
      <c r="EOL993" s="290"/>
      <c r="EOM993" s="290"/>
      <c r="EON993" s="290"/>
      <c r="EOO993" s="290"/>
      <c r="EOP993" s="290"/>
      <c r="EOQ993" s="290"/>
      <c r="EOR993" s="290"/>
      <c r="EOS993" s="290"/>
      <c r="EOT993" s="290"/>
      <c r="EOU993" s="290"/>
      <c r="EOV993" s="290"/>
      <c r="EOW993" s="290"/>
      <c r="EOX993" s="290"/>
      <c r="EOY993" s="290"/>
      <c r="EOZ993" s="290"/>
      <c r="EPA993" s="290"/>
      <c r="EPB993" s="290"/>
      <c r="EPC993" s="290"/>
      <c r="EPD993" s="290"/>
      <c r="EPE993" s="290"/>
      <c r="EPF993" s="290"/>
      <c r="EPG993" s="290"/>
      <c r="EPH993" s="290"/>
      <c r="EPI993" s="290"/>
      <c r="EPJ993" s="290"/>
      <c r="EPK993" s="290"/>
      <c r="EPL993" s="290"/>
      <c r="EPM993" s="290"/>
      <c r="EPN993" s="290"/>
      <c r="EPO993" s="290"/>
      <c r="EPP993" s="290"/>
      <c r="EPQ993" s="290"/>
      <c r="EPR993" s="290"/>
      <c r="EPS993" s="290"/>
      <c r="EPT993" s="290"/>
      <c r="EPU993" s="290"/>
      <c r="EPV993" s="290"/>
      <c r="EPW993" s="290"/>
      <c r="EPX993" s="290"/>
      <c r="EPY993" s="290"/>
      <c r="EPZ993" s="290"/>
      <c r="EQA993" s="290"/>
      <c r="EQB993" s="290"/>
      <c r="EQC993" s="290"/>
      <c r="EQD993" s="290"/>
      <c r="EQE993" s="290"/>
      <c r="EQF993" s="290"/>
      <c r="EQG993" s="290"/>
      <c r="EQH993" s="290"/>
      <c r="EQI993" s="290"/>
      <c r="EQJ993" s="290"/>
      <c r="EQK993" s="290"/>
      <c r="EQL993" s="290"/>
      <c r="EQM993" s="290"/>
      <c r="EQN993" s="290"/>
      <c r="EQO993" s="290"/>
      <c r="EQP993" s="290"/>
      <c r="EQQ993" s="290"/>
      <c r="EQR993" s="290"/>
      <c r="EQS993" s="290"/>
      <c r="EQT993" s="290"/>
      <c r="EQU993" s="290"/>
      <c r="EQV993" s="290"/>
      <c r="EQW993" s="290"/>
      <c r="EQX993" s="290"/>
      <c r="EQY993" s="290"/>
      <c r="EQZ993" s="290"/>
      <c r="ERA993" s="290"/>
      <c r="ERB993" s="290"/>
      <c r="ERC993" s="290"/>
      <c r="ERD993" s="290"/>
      <c r="ERE993" s="290"/>
      <c r="ERF993" s="290"/>
      <c r="ERG993" s="290"/>
      <c r="ERH993" s="290"/>
      <c r="ERI993" s="290"/>
      <c r="ERJ993" s="290"/>
      <c r="ERK993" s="290"/>
      <c r="ERL993" s="290"/>
      <c r="ERM993" s="290"/>
      <c r="ERN993" s="290"/>
      <c r="ERO993" s="290"/>
      <c r="ERP993" s="290"/>
      <c r="ERQ993" s="290"/>
      <c r="ERR993" s="290"/>
      <c r="ERS993" s="290"/>
      <c r="ERT993" s="290"/>
      <c r="ERU993" s="290"/>
      <c r="ERV993" s="290"/>
      <c r="ERW993" s="290"/>
      <c r="ERX993" s="290"/>
      <c r="ERY993" s="290"/>
      <c r="ERZ993" s="290"/>
      <c r="ESA993" s="290"/>
      <c r="ESB993" s="290"/>
      <c r="ESC993" s="290"/>
      <c r="ESD993" s="290"/>
      <c r="ESE993" s="290"/>
      <c r="ESF993" s="290"/>
      <c r="ESG993" s="290"/>
      <c r="ESH993" s="290"/>
      <c r="ESI993" s="290"/>
      <c r="ESJ993" s="290"/>
      <c r="ESK993" s="290"/>
      <c r="ESL993" s="290"/>
      <c r="ESM993" s="290"/>
      <c r="ESN993" s="290"/>
      <c r="ESO993" s="290"/>
      <c r="ESP993" s="290"/>
      <c r="ESQ993" s="290"/>
      <c r="ESR993" s="290"/>
      <c r="ESS993" s="290"/>
      <c r="EST993" s="290"/>
      <c r="ESU993" s="290"/>
      <c r="ESV993" s="290"/>
      <c r="ESW993" s="290"/>
      <c r="ESX993" s="290"/>
      <c r="ESY993" s="290"/>
      <c r="ESZ993" s="290"/>
      <c r="ETA993" s="290"/>
      <c r="ETB993" s="290"/>
      <c r="ETC993" s="290"/>
      <c r="ETD993" s="290"/>
      <c r="ETE993" s="290"/>
      <c r="ETF993" s="290"/>
      <c r="ETG993" s="290"/>
      <c r="ETH993" s="290"/>
      <c r="ETI993" s="290"/>
      <c r="ETJ993" s="290"/>
      <c r="ETK993" s="290"/>
      <c r="ETL993" s="290"/>
      <c r="ETM993" s="290"/>
      <c r="ETN993" s="290"/>
      <c r="ETO993" s="290"/>
      <c r="ETP993" s="290"/>
      <c r="ETQ993" s="290"/>
      <c r="ETR993" s="290"/>
      <c r="ETS993" s="290"/>
      <c r="ETT993" s="290"/>
      <c r="ETU993" s="290"/>
      <c r="ETV993" s="290"/>
      <c r="ETW993" s="290"/>
      <c r="ETX993" s="290"/>
      <c r="ETY993" s="290"/>
      <c r="ETZ993" s="290"/>
      <c r="EUA993" s="290"/>
      <c r="EUB993" s="290"/>
      <c r="EUC993" s="290"/>
      <c r="EUD993" s="290"/>
      <c r="EUE993" s="290"/>
      <c r="EUF993" s="290"/>
      <c r="EUG993" s="290"/>
      <c r="EUH993" s="290"/>
      <c r="EUI993" s="290"/>
      <c r="EUJ993" s="290"/>
      <c r="EUK993" s="290"/>
      <c r="EUL993" s="290"/>
      <c r="EUM993" s="290"/>
      <c r="EUN993" s="290"/>
      <c r="EUO993" s="290"/>
      <c r="EUP993" s="290"/>
      <c r="EUQ993" s="290"/>
      <c r="EUR993" s="290"/>
      <c r="EUS993" s="290"/>
      <c r="EUT993" s="290"/>
      <c r="EUU993" s="290"/>
      <c r="EUV993" s="290"/>
      <c r="EUW993" s="290"/>
      <c r="EUX993" s="290"/>
      <c r="EUY993" s="290"/>
      <c r="EUZ993" s="290"/>
      <c r="EVA993" s="290"/>
      <c r="EVB993" s="290"/>
      <c r="EVC993" s="290"/>
      <c r="EVD993" s="290"/>
      <c r="EVE993" s="290"/>
      <c r="EVF993" s="290"/>
      <c r="EVG993" s="290"/>
      <c r="EVH993" s="290"/>
      <c r="EVI993" s="290"/>
      <c r="EVJ993" s="290"/>
      <c r="EVK993" s="290"/>
      <c r="EVL993" s="290"/>
      <c r="EVM993" s="290"/>
      <c r="EVN993" s="290"/>
      <c r="EVO993" s="290"/>
      <c r="EVP993" s="290"/>
      <c r="EVQ993" s="290"/>
      <c r="EVR993" s="290"/>
      <c r="EVS993" s="290"/>
      <c r="EVT993" s="290"/>
      <c r="EVU993" s="290"/>
      <c r="EVV993" s="290"/>
      <c r="EVW993" s="290"/>
      <c r="EVX993" s="290"/>
      <c r="EVY993" s="290"/>
      <c r="EVZ993" s="290"/>
      <c r="EWA993" s="290"/>
      <c r="EWB993" s="290"/>
      <c r="EWC993" s="290"/>
      <c r="EWD993" s="290"/>
      <c r="EWE993" s="290"/>
      <c r="EWF993" s="290"/>
      <c r="EWG993" s="290"/>
      <c r="EWH993" s="290"/>
      <c r="EWI993" s="290"/>
      <c r="EWJ993" s="290"/>
      <c r="EWK993" s="290"/>
      <c r="EWL993" s="290"/>
      <c r="EWM993" s="290"/>
      <c r="EWN993" s="290"/>
      <c r="EWO993" s="290"/>
      <c r="EWP993" s="290"/>
      <c r="EWQ993" s="290"/>
      <c r="EWR993" s="290"/>
      <c r="EWS993" s="290"/>
      <c r="EWT993" s="290"/>
      <c r="EWU993" s="290"/>
      <c r="EWV993" s="290"/>
      <c r="EWW993" s="290"/>
      <c r="EWX993" s="290"/>
      <c r="EWY993" s="290"/>
      <c r="EWZ993" s="290"/>
      <c r="EXA993" s="290"/>
      <c r="EXB993" s="290"/>
      <c r="EXC993" s="290"/>
      <c r="EXD993" s="290"/>
      <c r="EXE993" s="290"/>
      <c r="EXF993" s="290"/>
      <c r="EXG993" s="290"/>
      <c r="EXH993" s="290"/>
      <c r="EXI993" s="290"/>
      <c r="EXJ993" s="290"/>
      <c r="EXK993" s="290"/>
      <c r="EXL993" s="290"/>
      <c r="EXM993" s="290"/>
      <c r="EXN993" s="290"/>
      <c r="EXO993" s="290"/>
      <c r="EXP993" s="290"/>
      <c r="EXQ993" s="290"/>
      <c r="EXR993" s="290"/>
      <c r="EXS993" s="290"/>
      <c r="EXT993" s="290"/>
      <c r="EXU993" s="290"/>
      <c r="EXV993" s="290"/>
      <c r="EXW993" s="290"/>
      <c r="EXX993" s="290"/>
      <c r="EXY993" s="290"/>
      <c r="EXZ993" s="290"/>
      <c r="EYA993" s="290"/>
      <c r="EYB993" s="290"/>
      <c r="EYC993" s="290"/>
      <c r="EYD993" s="290"/>
      <c r="EYE993" s="290"/>
      <c r="EYF993" s="290"/>
      <c r="EYG993" s="290"/>
      <c r="EYH993" s="290"/>
      <c r="EYI993" s="290"/>
      <c r="EYJ993" s="290"/>
      <c r="EYK993" s="290"/>
      <c r="EYL993" s="290"/>
      <c r="EYM993" s="290"/>
      <c r="EYN993" s="290"/>
      <c r="EYO993" s="290"/>
      <c r="EYP993" s="290"/>
      <c r="EYQ993" s="290"/>
      <c r="EYR993" s="290"/>
      <c r="EYS993" s="290"/>
      <c r="EYT993" s="290"/>
      <c r="EYU993" s="290"/>
      <c r="EYV993" s="290"/>
      <c r="EYW993" s="290"/>
      <c r="EYX993" s="290"/>
      <c r="EYY993" s="290"/>
      <c r="EYZ993" s="290"/>
      <c r="EZA993" s="290"/>
      <c r="EZB993" s="290"/>
      <c r="EZC993" s="290"/>
      <c r="EZD993" s="290"/>
      <c r="EZE993" s="290"/>
      <c r="EZF993" s="290"/>
      <c r="EZG993" s="290"/>
      <c r="EZH993" s="290"/>
      <c r="EZI993" s="290"/>
      <c r="EZJ993" s="290"/>
      <c r="EZK993" s="290"/>
      <c r="EZL993" s="290"/>
      <c r="EZM993" s="290"/>
      <c r="EZN993" s="290"/>
      <c r="EZO993" s="290"/>
      <c r="EZP993" s="290"/>
      <c r="EZQ993" s="290"/>
      <c r="EZR993" s="290"/>
      <c r="EZS993" s="290"/>
      <c r="EZT993" s="290"/>
      <c r="EZU993" s="290"/>
      <c r="EZV993" s="290"/>
      <c r="EZW993" s="290"/>
      <c r="EZX993" s="290"/>
      <c r="EZY993" s="290"/>
      <c r="EZZ993" s="290"/>
      <c r="FAA993" s="290"/>
      <c r="FAB993" s="290"/>
      <c r="FAC993" s="290"/>
      <c r="FAD993" s="290"/>
      <c r="FAE993" s="290"/>
      <c r="FAF993" s="290"/>
      <c r="FAG993" s="290"/>
      <c r="FAH993" s="290"/>
      <c r="FAI993" s="290"/>
      <c r="FAJ993" s="290"/>
      <c r="FAK993" s="290"/>
      <c r="FAL993" s="290"/>
      <c r="FAM993" s="290"/>
      <c r="FAN993" s="290"/>
      <c r="FAO993" s="290"/>
      <c r="FAP993" s="290"/>
      <c r="FAQ993" s="290"/>
      <c r="FAR993" s="290"/>
      <c r="FAS993" s="290"/>
      <c r="FAT993" s="290"/>
      <c r="FAU993" s="290"/>
      <c r="FAV993" s="290"/>
      <c r="FAW993" s="290"/>
      <c r="FAX993" s="290"/>
      <c r="FAY993" s="290"/>
      <c r="FAZ993" s="290"/>
      <c r="FBA993" s="290"/>
      <c r="FBB993" s="290"/>
      <c r="FBC993" s="290"/>
      <c r="FBD993" s="290"/>
      <c r="FBE993" s="290"/>
      <c r="FBF993" s="290"/>
      <c r="FBG993" s="290"/>
      <c r="FBH993" s="290"/>
      <c r="FBI993" s="290"/>
      <c r="FBJ993" s="290"/>
      <c r="FBK993" s="290"/>
      <c r="FBL993" s="290"/>
      <c r="FBM993" s="290"/>
      <c r="FBN993" s="290"/>
      <c r="FBO993" s="290"/>
      <c r="FBP993" s="290"/>
      <c r="FBQ993" s="290"/>
      <c r="FBR993" s="290"/>
      <c r="FBS993" s="290"/>
      <c r="FBT993" s="290"/>
      <c r="FBU993" s="290"/>
      <c r="FBV993" s="290"/>
      <c r="FBW993" s="290"/>
      <c r="FBX993" s="290"/>
      <c r="FBY993" s="290"/>
      <c r="FBZ993" s="290"/>
      <c r="FCA993" s="290"/>
      <c r="FCB993" s="290"/>
      <c r="FCC993" s="290"/>
      <c r="FCD993" s="290"/>
      <c r="FCE993" s="290"/>
      <c r="FCF993" s="290"/>
      <c r="FCG993" s="290"/>
      <c r="FCH993" s="290"/>
      <c r="FCI993" s="290"/>
      <c r="FCJ993" s="290"/>
      <c r="FCK993" s="290"/>
      <c r="FCL993" s="290"/>
      <c r="FCM993" s="290"/>
      <c r="FCN993" s="290"/>
      <c r="FCO993" s="290"/>
      <c r="FCP993" s="290"/>
      <c r="FCQ993" s="290"/>
      <c r="FCR993" s="290"/>
      <c r="FCS993" s="290"/>
      <c r="FCT993" s="290"/>
      <c r="FCU993" s="290"/>
      <c r="FCV993" s="290"/>
      <c r="FCW993" s="290"/>
      <c r="FCX993" s="290"/>
      <c r="FCY993" s="290"/>
      <c r="FCZ993" s="290"/>
      <c r="FDA993" s="290"/>
      <c r="FDB993" s="290"/>
      <c r="FDC993" s="290"/>
      <c r="FDD993" s="290"/>
      <c r="FDE993" s="290"/>
      <c r="FDF993" s="290"/>
      <c r="FDG993" s="290"/>
      <c r="FDH993" s="290"/>
      <c r="FDI993" s="290"/>
      <c r="FDJ993" s="290"/>
      <c r="FDK993" s="290"/>
      <c r="FDL993" s="290"/>
      <c r="FDM993" s="290"/>
      <c r="FDN993" s="290"/>
      <c r="FDO993" s="290"/>
      <c r="FDP993" s="290"/>
      <c r="FDQ993" s="290"/>
      <c r="FDR993" s="290"/>
      <c r="FDS993" s="290"/>
      <c r="FDT993" s="290"/>
      <c r="FDU993" s="290"/>
      <c r="FDV993" s="290"/>
      <c r="FDW993" s="290"/>
      <c r="FDX993" s="290"/>
      <c r="FDY993" s="290"/>
      <c r="FDZ993" s="290"/>
      <c r="FEA993" s="290"/>
      <c r="FEB993" s="290"/>
      <c r="FEC993" s="290"/>
      <c r="FED993" s="290"/>
      <c r="FEE993" s="290"/>
      <c r="FEF993" s="290"/>
      <c r="FEG993" s="290"/>
      <c r="FEH993" s="290"/>
      <c r="FEI993" s="290"/>
      <c r="FEJ993" s="290"/>
      <c r="FEK993" s="290"/>
      <c r="FEL993" s="290"/>
      <c r="FEM993" s="290"/>
      <c r="FEN993" s="290"/>
      <c r="FEO993" s="290"/>
      <c r="FEP993" s="290"/>
      <c r="FEQ993" s="290"/>
      <c r="FER993" s="290"/>
      <c r="FES993" s="290"/>
      <c r="FET993" s="290"/>
      <c r="FEU993" s="290"/>
      <c r="FEV993" s="290"/>
      <c r="FEW993" s="290"/>
      <c r="FEX993" s="290"/>
      <c r="FEY993" s="290"/>
      <c r="FEZ993" s="290"/>
      <c r="FFA993" s="290"/>
      <c r="FFB993" s="290"/>
      <c r="FFC993" s="290"/>
      <c r="FFD993" s="290"/>
      <c r="FFE993" s="290"/>
      <c r="FFF993" s="290"/>
      <c r="FFG993" s="290"/>
      <c r="FFH993" s="290"/>
      <c r="FFI993" s="290"/>
      <c r="FFJ993" s="290"/>
      <c r="FFK993" s="290"/>
      <c r="FFL993" s="290"/>
      <c r="FFM993" s="290"/>
      <c r="FFN993" s="290"/>
      <c r="FFO993" s="290"/>
      <c r="FFP993" s="290"/>
      <c r="FFQ993" s="290"/>
      <c r="FFR993" s="290"/>
      <c r="FFS993" s="290"/>
      <c r="FFT993" s="290"/>
      <c r="FFU993" s="290"/>
      <c r="FFV993" s="290"/>
      <c r="FFW993" s="290"/>
      <c r="FFX993" s="290"/>
      <c r="FFY993" s="290"/>
      <c r="FFZ993" s="290"/>
      <c r="FGA993" s="290"/>
      <c r="FGB993" s="290"/>
      <c r="FGC993" s="290"/>
      <c r="FGD993" s="290"/>
      <c r="FGE993" s="290"/>
      <c r="FGF993" s="290"/>
      <c r="FGG993" s="290"/>
      <c r="FGH993" s="290"/>
      <c r="FGI993" s="290"/>
      <c r="FGJ993" s="290"/>
      <c r="FGK993" s="290"/>
      <c r="FGL993" s="290"/>
      <c r="FGM993" s="290"/>
      <c r="FGN993" s="290"/>
      <c r="FGO993" s="290"/>
      <c r="FGP993" s="290"/>
      <c r="FGQ993" s="290"/>
      <c r="FGR993" s="290"/>
      <c r="FGS993" s="290"/>
      <c r="FGT993" s="290"/>
      <c r="FGU993" s="290"/>
      <c r="FGV993" s="290"/>
      <c r="FGW993" s="290"/>
      <c r="FGX993" s="290"/>
      <c r="FGY993" s="290"/>
      <c r="FGZ993" s="290"/>
      <c r="FHA993" s="290"/>
      <c r="FHB993" s="290"/>
      <c r="FHC993" s="290"/>
      <c r="FHD993" s="290"/>
      <c r="FHE993" s="290"/>
      <c r="FHF993" s="290"/>
      <c r="FHG993" s="290"/>
      <c r="FHH993" s="290"/>
      <c r="FHI993" s="290"/>
      <c r="FHJ993" s="290"/>
      <c r="FHK993" s="290"/>
      <c r="FHL993" s="290"/>
      <c r="FHM993" s="290"/>
      <c r="FHN993" s="290"/>
      <c r="FHO993" s="290"/>
      <c r="FHP993" s="290"/>
      <c r="FHQ993" s="290"/>
      <c r="FHR993" s="290"/>
      <c r="FHS993" s="290"/>
      <c r="FHT993" s="290"/>
      <c r="FHU993" s="290"/>
      <c r="FHV993" s="290"/>
      <c r="FHW993" s="290"/>
      <c r="FHX993" s="290"/>
      <c r="FHY993" s="290"/>
      <c r="FHZ993" s="290"/>
      <c r="FIA993" s="290"/>
      <c r="FIB993" s="290"/>
      <c r="FIC993" s="290"/>
      <c r="FID993" s="290"/>
      <c r="FIE993" s="290"/>
      <c r="FIF993" s="290"/>
      <c r="FIG993" s="290"/>
      <c r="FIH993" s="290"/>
      <c r="FII993" s="290"/>
      <c r="FIJ993" s="290"/>
      <c r="FIK993" s="290"/>
      <c r="FIL993" s="290"/>
      <c r="FIM993" s="290"/>
      <c r="FIN993" s="290"/>
      <c r="FIO993" s="290"/>
      <c r="FIP993" s="290"/>
      <c r="FIQ993" s="290"/>
      <c r="FIR993" s="290"/>
      <c r="FIS993" s="290"/>
      <c r="FIT993" s="290"/>
      <c r="FIU993" s="290"/>
      <c r="FIV993" s="290"/>
      <c r="FIW993" s="290"/>
      <c r="FIX993" s="290"/>
      <c r="FIY993" s="290"/>
      <c r="FIZ993" s="290"/>
      <c r="FJA993" s="290"/>
      <c r="FJB993" s="290"/>
      <c r="FJC993" s="290"/>
      <c r="FJD993" s="290"/>
      <c r="FJE993" s="290"/>
      <c r="FJF993" s="290"/>
      <c r="FJG993" s="290"/>
      <c r="FJH993" s="290"/>
      <c r="FJI993" s="290"/>
      <c r="FJJ993" s="290"/>
      <c r="FJK993" s="290"/>
      <c r="FJL993" s="290"/>
      <c r="FJM993" s="290"/>
      <c r="FJN993" s="290"/>
      <c r="FJO993" s="290"/>
      <c r="FJP993" s="290"/>
      <c r="FJQ993" s="290"/>
      <c r="FJR993" s="290"/>
      <c r="FJS993" s="290"/>
      <c r="FJT993" s="290"/>
      <c r="FJU993" s="290"/>
      <c r="FJV993" s="290"/>
      <c r="FJW993" s="290"/>
      <c r="FJX993" s="290"/>
      <c r="FJY993" s="290"/>
      <c r="FJZ993" s="290"/>
      <c r="FKA993" s="290"/>
      <c r="FKB993" s="290"/>
      <c r="FKC993" s="290"/>
      <c r="FKD993" s="290"/>
      <c r="FKE993" s="290"/>
      <c r="FKF993" s="290"/>
      <c r="FKG993" s="290"/>
      <c r="FKH993" s="290"/>
      <c r="FKI993" s="290"/>
      <c r="FKJ993" s="290"/>
      <c r="FKK993" s="290"/>
      <c r="FKL993" s="290"/>
      <c r="FKM993" s="290"/>
      <c r="FKN993" s="290"/>
      <c r="FKO993" s="290"/>
      <c r="FKP993" s="290"/>
      <c r="FKQ993" s="290"/>
      <c r="FKR993" s="290"/>
      <c r="FKS993" s="290"/>
      <c r="FKT993" s="290"/>
      <c r="FKU993" s="290"/>
      <c r="FKV993" s="290"/>
      <c r="FKW993" s="290"/>
      <c r="FKX993" s="290"/>
      <c r="FKY993" s="290"/>
      <c r="FKZ993" s="290"/>
      <c r="FLA993" s="290"/>
      <c r="FLB993" s="290"/>
      <c r="FLC993" s="290"/>
      <c r="FLD993" s="290"/>
      <c r="FLE993" s="290"/>
      <c r="FLF993" s="290"/>
      <c r="FLG993" s="290"/>
      <c r="FLH993" s="290"/>
      <c r="FLI993" s="290"/>
      <c r="FLJ993" s="290"/>
      <c r="FLK993" s="290"/>
      <c r="FLL993" s="290"/>
      <c r="FLM993" s="290"/>
      <c r="FLN993" s="290"/>
      <c r="FLO993" s="290"/>
      <c r="FLP993" s="290"/>
      <c r="FLQ993" s="290"/>
      <c r="FLR993" s="290"/>
      <c r="FLS993" s="290"/>
      <c r="FLT993" s="290"/>
      <c r="FLU993" s="290"/>
      <c r="FLV993" s="290"/>
      <c r="FLW993" s="290"/>
      <c r="FLX993" s="290"/>
      <c r="FLY993" s="290"/>
      <c r="FLZ993" s="290"/>
      <c r="FMA993" s="290"/>
      <c r="FMB993" s="290"/>
      <c r="FMC993" s="290"/>
      <c r="FMD993" s="290"/>
      <c r="FME993" s="290"/>
      <c r="FMF993" s="290"/>
      <c r="FMG993" s="290"/>
      <c r="FMH993" s="290"/>
      <c r="FMI993" s="290"/>
      <c r="FMJ993" s="290"/>
      <c r="FMK993" s="290"/>
      <c r="FML993" s="290"/>
      <c r="FMM993" s="290"/>
      <c r="FMN993" s="290"/>
      <c r="FMO993" s="290"/>
      <c r="FMP993" s="290"/>
      <c r="FMQ993" s="290"/>
      <c r="FMR993" s="290"/>
      <c r="FMS993" s="290"/>
      <c r="FMT993" s="290"/>
      <c r="FMU993" s="290"/>
      <c r="FMV993" s="290"/>
      <c r="FMW993" s="290"/>
      <c r="FMX993" s="290"/>
      <c r="FMY993" s="290"/>
      <c r="FMZ993" s="290"/>
      <c r="FNA993" s="290"/>
      <c r="FNB993" s="290"/>
      <c r="FNC993" s="290"/>
      <c r="FND993" s="290"/>
      <c r="FNE993" s="290"/>
      <c r="FNF993" s="290"/>
      <c r="FNG993" s="290"/>
      <c r="FNH993" s="290"/>
      <c r="FNI993" s="290"/>
      <c r="FNJ993" s="290"/>
      <c r="FNK993" s="290"/>
      <c r="FNL993" s="290"/>
      <c r="FNM993" s="290"/>
      <c r="FNN993" s="290"/>
      <c r="FNO993" s="290"/>
      <c r="FNP993" s="290"/>
      <c r="FNQ993" s="290"/>
      <c r="FNR993" s="290"/>
      <c r="FNS993" s="290"/>
      <c r="FNT993" s="290"/>
      <c r="FNU993" s="290"/>
      <c r="FNV993" s="290"/>
      <c r="FNW993" s="290"/>
      <c r="FNX993" s="290"/>
      <c r="FNY993" s="290"/>
      <c r="FNZ993" s="290"/>
      <c r="FOA993" s="290"/>
      <c r="FOB993" s="290"/>
      <c r="FOC993" s="290"/>
      <c r="FOD993" s="290"/>
      <c r="FOE993" s="290"/>
      <c r="FOF993" s="290"/>
      <c r="FOG993" s="290"/>
      <c r="FOH993" s="290"/>
      <c r="FOI993" s="290"/>
      <c r="FOJ993" s="290"/>
      <c r="FOK993" s="290"/>
      <c r="FOL993" s="290"/>
      <c r="FOM993" s="290"/>
      <c r="FON993" s="290"/>
      <c r="FOO993" s="290"/>
      <c r="FOP993" s="290"/>
      <c r="FOQ993" s="290"/>
      <c r="FOR993" s="290"/>
      <c r="FOS993" s="290"/>
      <c r="FOT993" s="290"/>
      <c r="FOU993" s="290"/>
      <c r="FOV993" s="290"/>
      <c r="FOW993" s="290"/>
      <c r="FOX993" s="290"/>
      <c r="FOY993" s="290"/>
      <c r="FOZ993" s="290"/>
      <c r="FPA993" s="290"/>
      <c r="FPB993" s="290"/>
      <c r="FPC993" s="290"/>
      <c r="FPD993" s="290"/>
      <c r="FPE993" s="290"/>
      <c r="FPF993" s="290"/>
      <c r="FPG993" s="290"/>
      <c r="FPH993" s="290"/>
      <c r="FPI993" s="290"/>
      <c r="FPJ993" s="290"/>
      <c r="FPK993" s="290"/>
      <c r="FPL993" s="290"/>
      <c r="FPM993" s="290"/>
      <c r="FPN993" s="290"/>
      <c r="FPO993" s="290"/>
      <c r="FPP993" s="290"/>
      <c r="FPQ993" s="290"/>
      <c r="FPR993" s="290"/>
      <c r="FPS993" s="290"/>
      <c r="FPT993" s="290"/>
      <c r="FPU993" s="290"/>
      <c r="FPV993" s="290"/>
      <c r="FPW993" s="290"/>
      <c r="FPX993" s="290"/>
      <c r="FPY993" s="290"/>
      <c r="FPZ993" s="290"/>
      <c r="FQA993" s="290"/>
      <c r="FQB993" s="290"/>
      <c r="FQC993" s="290"/>
      <c r="FQD993" s="290"/>
      <c r="FQE993" s="290"/>
      <c r="FQF993" s="290"/>
      <c r="FQG993" s="290"/>
      <c r="FQH993" s="290"/>
      <c r="FQI993" s="290"/>
      <c r="FQJ993" s="290"/>
      <c r="FQK993" s="290"/>
      <c r="FQL993" s="290"/>
      <c r="FQM993" s="290"/>
      <c r="FQN993" s="290"/>
      <c r="FQO993" s="290"/>
      <c r="FQP993" s="290"/>
      <c r="FQQ993" s="290"/>
      <c r="FQR993" s="290"/>
      <c r="FQS993" s="290"/>
      <c r="FQT993" s="290"/>
      <c r="FQU993" s="290"/>
      <c r="FQV993" s="290"/>
      <c r="FQW993" s="290"/>
      <c r="FQX993" s="290"/>
      <c r="FQY993" s="290"/>
      <c r="FQZ993" s="290"/>
      <c r="FRA993" s="290"/>
      <c r="FRB993" s="290"/>
      <c r="FRC993" s="290"/>
      <c r="FRD993" s="290"/>
      <c r="FRE993" s="290"/>
      <c r="FRF993" s="290"/>
      <c r="FRG993" s="290"/>
      <c r="FRH993" s="290"/>
      <c r="FRI993" s="290"/>
      <c r="FRJ993" s="290"/>
      <c r="FRK993" s="290"/>
      <c r="FRL993" s="290"/>
      <c r="FRM993" s="290"/>
      <c r="FRN993" s="290"/>
      <c r="FRO993" s="290"/>
      <c r="FRP993" s="290"/>
      <c r="FRQ993" s="290"/>
      <c r="FRR993" s="290"/>
      <c r="FRS993" s="290"/>
      <c r="FRT993" s="290"/>
      <c r="FRU993" s="290"/>
      <c r="FRV993" s="290"/>
      <c r="FRW993" s="290"/>
      <c r="FRX993" s="290"/>
      <c r="FRY993" s="290"/>
      <c r="FRZ993" s="290"/>
      <c r="FSA993" s="290"/>
      <c r="FSB993" s="290"/>
      <c r="FSC993" s="290"/>
      <c r="FSD993" s="290"/>
      <c r="FSE993" s="290"/>
      <c r="FSF993" s="290"/>
      <c r="FSG993" s="290"/>
      <c r="FSH993" s="290"/>
      <c r="FSI993" s="290"/>
      <c r="FSJ993" s="290"/>
      <c r="FSK993" s="290"/>
      <c r="FSL993" s="290"/>
      <c r="FSM993" s="290"/>
      <c r="FSN993" s="290"/>
      <c r="FSO993" s="290"/>
      <c r="FSP993" s="290"/>
      <c r="FSQ993" s="290"/>
      <c r="FSR993" s="290"/>
      <c r="FSS993" s="290"/>
      <c r="FST993" s="290"/>
      <c r="FSU993" s="290"/>
      <c r="FSV993" s="290"/>
      <c r="FSW993" s="290"/>
      <c r="FSX993" s="290"/>
      <c r="FSY993" s="290"/>
      <c r="FSZ993" s="290"/>
      <c r="FTA993" s="290"/>
      <c r="FTB993" s="290"/>
      <c r="FTC993" s="290"/>
      <c r="FTD993" s="290"/>
      <c r="FTE993" s="290"/>
      <c r="FTF993" s="290"/>
      <c r="FTG993" s="290"/>
      <c r="FTH993" s="290"/>
      <c r="FTI993" s="290"/>
      <c r="FTJ993" s="290"/>
      <c r="FTK993" s="290"/>
      <c r="FTL993" s="290"/>
      <c r="FTM993" s="290"/>
      <c r="FTN993" s="290"/>
      <c r="FTO993" s="290"/>
      <c r="FTP993" s="290"/>
      <c r="FTQ993" s="290"/>
      <c r="FTR993" s="290"/>
      <c r="FTS993" s="290"/>
      <c r="FTT993" s="290"/>
      <c r="FTU993" s="290"/>
      <c r="FTV993" s="290"/>
      <c r="FTW993" s="290"/>
      <c r="FTX993" s="290"/>
      <c r="FTY993" s="290"/>
      <c r="FTZ993" s="290"/>
      <c r="FUA993" s="290"/>
      <c r="FUB993" s="290"/>
      <c r="FUC993" s="290"/>
      <c r="FUD993" s="290"/>
      <c r="FUE993" s="290"/>
      <c r="FUF993" s="290"/>
      <c r="FUG993" s="290"/>
      <c r="FUH993" s="290"/>
      <c r="FUI993" s="290"/>
      <c r="FUJ993" s="290"/>
      <c r="FUK993" s="290"/>
      <c r="FUL993" s="290"/>
      <c r="FUM993" s="290"/>
      <c r="FUN993" s="290"/>
      <c r="FUO993" s="290"/>
      <c r="FUP993" s="290"/>
      <c r="FUQ993" s="290"/>
      <c r="FUR993" s="290"/>
      <c r="FUS993" s="290"/>
      <c r="FUT993" s="290"/>
      <c r="FUU993" s="290"/>
      <c r="FUV993" s="290"/>
      <c r="FUW993" s="290"/>
      <c r="FUX993" s="290"/>
      <c r="FUY993" s="290"/>
      <c r="FUZ993" s="290"/>
      <c r="FVA993" s="290"/>
      <c r="FVB993" s="290"/>
      <c r="FVC993" s="290"/>
      <c r="FVD993" s="290"/>
      <c r="FVE993" s="290"/>
      <c r="FVF993" s="290"/>
      <c r="FVG993" s="290"/>
      <c r="FVH993" s="290"/>
      <c r="FVI993" s="290"/>
      <c r="FVJ993" s="290"/>
      <c r="FVK993" s="290"/>
      <c r="FVL993" s="290"/>
      <c r="FVM993" s="290"/>
      <c r="FVN993" s="290"/>
      <c r="FVO993" s="290"/>
      <c r="FVP993" s="290"/>
      <c r="FVQ993" s="290"/>
      <c r="FVR993" s="290"/>
      <c r="FVS993" s="290"/>
      <c r="FVT993" s="290"/>
      <c r="FVU993" s="290"/>
      <c r="FVV993" s="290"/>
      <c r="FVW993" s="290"/>
      <c r="FVX993" s="290"/>
      <c r="FVY993" s="290"/>
      <c r="FVZ993" s="290"/>
      <c r="FWA993" s="290"/>
      <c r="FWB993" s="290"/>
      <c r="FWC993" s="290"/>
      <c r="FWD993" s="290"/>
      <c r="FWE993" s="290"/>
      <c r="FWF993" s="290"/>
      <c r="FWG993" s="290"/>
      <c r="FWH993" s="290"/>
      <c r="FWI993" s="290"/>
      <c r="FWJ993" s="290"/>
      <c r="FWK993" s="290"/>
      <c r="FWL993" s="290"/>
      <c r="FWM993" s="290"/>
      <c r="FWN993" s="290"/>
      <c r="FWO993" s="290"/>
      <c r="FWP993" s="290"/>
      <c r="FWQ993" s="290"/>
      <c r="FWR993" s="290"/>
      <c r="FWS993" s="290"/>
      <c r="FWT993" s="290"/>
      <c r="FWU993" s="290"/>
      <c r="FWV993" s="290"/>
      <c r="FWW993" s="290"/>
      <c r="FWX993" s="290"/>
      <c r="FWY993" s="290"/>
      <c r="FWZ993" s="290"/>
      <c r="FXA993" s="290"/>
      <c r="FXB993" s="290"/>
      <c r="FXC993" s="290"/>
      <c r="FXD993" s="290"/>
      <c r="FXE993" s="290"/>
      <c r="FXF993" s="290"/>
      <c r="FXG993" s="290"/>
      <c r="FXH993" s="290"/>
      <c r="FXI993" s="290"/>
      <c r="FXJ993" s="290"/>
      <c r="FXK993" s="290"/>
      <c r="FXL993" s="290"/>
      <c r="FXM993" s="290"/>
      <c r="FXN993" s="290"/>
      <c r="FXO993" s="290"/>
      <c r="FXP993" s="290"/>
      <c r="FXQ993" s="290"/>
      <c r="FXR993" s="290"/>
      <c r="FXS993" s="290"/>
      <c r="FXT993" s="290"/>
      <c r="FXU993" s="290"/>
      <c r="FXV993" s="290"/>
      <c r="FXW993" s="290"/>
      <c r="FXX993" s="290"/>
      <c r="FXY993" s="290"/>
      <c r="FXZ993" s="290"/>
      <c r="FYA993" s="290"/>
      <c r="FYB993" s="290"/>
      <c r="FYC993" s="290"/>
      <c r="FYD993" s="290"/>
      <c r="FYE993" s="290"/>
      <c r="FYF993" s="290"/>
      <c r="FYG993" s="290"/>
      <c r="FYH993" s="290"/>
      <c r="FYI993" s="290"/>
      <c r="FYJ993" s="290"/>
      <c r="FYK993" s="290"/>
      <c r="FYL993" s="290"/>
      <c r="FYM993" s="290"/>
      <c r="FYN993" s="290"/>
      <c r="FYO993" s="290"/>
      <c r="FYP993" s="290"/>
      <c r="FYQ993" s="290"/>
      <c r="FYR993" s="290"/>
      <c r="FYS993" s="290"/>
      <c r="FYT993" s="290"/>
      <c r="FYU993" s="290"/>
      <c r="FYV993" s="290"/>
      <c r="FYW993" s="290"/>
      <c r="FYX993" s="290"/>
      <c r="FYY993" s="290"/>
      <c r="FYZ993" s="290"/>
      <c r="FZA993" s="290"/>
      <c r="FZB993" s="290"/>
      <c r="FZC993" s="290"/>
      <c r="FZD993" s="290"/>
      <c r="FZE993" s="290"/>
      <c r="FZF993" s="290"/>
      <c r="FZG993" s="290"/>
      <c r="FZH993" s="290"/>
      <c r="FZI993" s="290"/>
      <c r="FZJ993" s="290"/>
      <c r="FZK993" s="290"/>
      <c r="FZL993" s="290"/>
      <c r="FZM993" s="290"/>
      <c r="FZN993" s="290"/>
      <c r="FZO993" s="290"/>
      <c r="FZP993" s="290"/>
      <c r="FZQ993" s="290"/>
      <c r="FZR993" s="290"/>
      <c r="FZS993" s="290"/>
      <c r="FZT993" s="290"/>
      <c r="FZU993" s="290"/>
      <c r="FZV993" s="290"/>
      <c r="FZW993" s="290"/>
      <c r="FZX993" s="290"/>
      <c r="FZY993" s="290"/>
      <c r="FZZ993" s="290"/>
      <c r="GAA993" s="290"/>
      <c r="GAB993" s="290"/>
      <c r="GAC993" s="290"/>
      <c r="GAD993" s="290"/>
      <c r="GAE993" s="290"/>
      <c r="GAF993" s="290"/>
      <c r="GAG993" s="290"/>
      <c r="GAH993" s="290"/>
      <c r="GAI993" s="290"/>
      <c r="GAJ993" s="290"/>
      <c r="GAK993" s="290"/>
      <c r="GAL993" s="290"/>
      <c r="GAM993" s="290"/>
      <c r="GAN993" s="290"/>
      <c r="GAO993" s="290"/>
      <c r="GAP993" s="290"/>
      <c r="GAQ993" s="290"/>
      <c r="GAR993" s="290"/>
      <c r="GAS993" s="290"/>
      <c r="GAT993" s="290"/>
      <c r="GAU993" s="290"/>
      <c r="GAV993" s="290"/>
      <c r="GAW993" s="290"/>
      <c r="GAX993" s="290"/>
      <c r="GAY993" s="290"/>
      <c r="GAZ993" s="290"/>
      <c r="GBA993" s="290"/>
      <c r="GBB993" s="290"/>
      <c r="GBC993" s="290"/>
      <c r="GBD993" s="290"/>
      <c r="GBE993" s="290"/>
      <c r="GBF993" s="290"/>
      <c r="GBG993" s="290"/>
      <c r="GBH993" s="290"/>
      <c r="GBI993" s="290"/>
      <c r="GBJ993" s="290"/>
      <c r="GBK993" s="290"/>
      <c r="GBL993" s="290"/>
      <c r="GBM993" s="290"/>
      <c r="GBN993" s="290"/>
      <c r="GBO993" s="290"/>
      <c r="GBP993" s="290"/>
      <c r="GBQ993" s="290"/>
      <c r="GBR993" s="290"/>
      <c r="GBS993" s="290"/>
      <c r="GBT993" s="290"/>
      <c r="GBU993" s="290"/>
      <c r="GBV993" s="290"/>
      <c r="GBW993" s="290"/>
      <c r="GBX993" s="290"/>
      <c r="GBY993" s="290"/>
      <c r="GBZ993" s="290"/>
      <c r="GCA993" s="290"/>
      <c r="GCB993" s="290"/>
      <c r="GCC993" s="290"/>
      <c r="GCD993" s="290"/>
      <c r="GCE993" s="290"/>
      <c r="GCF993" s="290"/>
      <c r="GCG993" s="290"/>
      <c r="GCH993" s="290"/>
      <c r="GCI993" s="290"/>
      <c r="GCJ993" s="290"/>
      <c r="GCK993" s="290"/>
      <c r="GCL993" s="290"/>
      <c r="GCM993" s="290"/>
      <c r="GCN993" s="348"/>
      <c r="GCO993" s="156"/>
      <c r="GCP993" s="156"/>
      <c r="GCQ993" s="156"/>
      <c r="GCR993" s="301"/>
      <c r="GCS993" s="437"/>
      <c r="GCT993" s="437"/>
      <c r="GCU993" s="157"/>
      <c r="GCV993" s="157"/>
      <c r="GCW993" s="157"/>
      <c r="GCX993" s="156"/>
      <c r="GCY993" s="156"/>
      <c r="GCZ993" s="156"/>
      <c r="GDA993" s="156"/>
      <c r="GDB993" s="156"/>
      <c r="GDC993" s="156"/>
      <c r="GDD993" s="156"/>
      <c r="GDE993" s="156"/>
      <c r="GDF993" s="156"/>
      <c r="GDG993" s="157"/>
      <c r="GDH993" s="156"/>
      <c r="GDI993" s="328"/>
      <c r="GDJ993" s="328"/>
      <c r="GDK993" s="328"/>
      <c r="GDL993" s="328"/>
      <c r="GDM993" s="328"/>
      <c r="GDN993" s="328"/>
      <c r="GDO993" s="328"/>
      <c r="GDP993" s="328"/>
      <c r="GDQ993" s="328"/>
      <c r="GDR993" s="328"/>
      <c r="GDS993" s="328"/>
      <c r="GDT993" s="328"/>
      <c r="GDU993" s="328"/>
      <c r="GDV993" s="328"/>
      <c r="GDW993" s="328"/>
      <c r="GDX993" s="328"/>
      <c r="GDY993" s="328"/>
      <c r="GDZ993" s="328"/>
      <c r="GEA993" s="328"/>
      <c r="GEB993" s="328"/>
      <c r="GEC993" s="328"/>
      <c r="GED993" s="328"/>
      <c r="GEE993" s="328"/>
      <c r="GEF993" s="328"/>
      <c r="GEG993" s="328"/>
      <c r="GEH993" s="328"/>
      <c r="GEI993" s="328"/>
      <c r="GEJ993" s="328"/>
      <c r="GEK993" s="328"/>
      <c r="GEL993" s="328"/>
      <c r="GEM993" s="328"/>
      <c r="GEN993" s="328"/>
      <c r="GEO993" s="328"/>
      <c r="GEP993" s="328"/>
      <c r="GEQ993" s="328"/>
      <c r="GER993" s="328"/>
      <c r="GES993" s="328"/>
      <c r="GET993" s="328"/>
      <c r="GEU993" s="328"/>
      <c r="GEV993" s="328"/>
      <c r="GEW993" s="328"/>
      <c r="GEX993" s="328"/>
      <c r="GEY993" s="328"/>
      <c r="GEZ993" s="328"/>
      <c r="GFA993" s="328"/>
      <c r="GFB993" s="328"/>
      <c r="GFC993" s="328"/>
      <c r="GFD993" s="328"/>
      <c r="GFE993" s="328"/>
      <c r="GFF993" s="328"/>
      <c r="GFG993" s="328"/>
      <c r="GFH993" s="328"/>
      <c r="GFI993" s="328"/>
      <c r="GFJ993" s="328"/>
      <c r="GFK993" s="328"/>
      <c r="GFL993" s="328"/>
      <c r="GFM993" s="328"/>
      <c r="GFN993" s="328"/>
      <c r="GFO993" s="328"/>
      <c r="GFP993" s="328"/>
      <c r="GFQ993" s="328"/>
      <c r="GFR993" s="328"/>
      <c r="GFS993" s="328"/>
      <c r="GFT993" s="328"/>
      <c r="GFU993" s="328"/>
      <c r="GFV993" s="328"/>
      <c r="GFW993" s="328"/>
      <c r="GFX993" s="328"/>
      <c r="GFY993" s="328"/>
      <c r="GFZ993" s="328"/>
      <c r="GGA993" s="328"/>
      <c r="GGB993" s="328"/>
      <c r="GGC993" s="328"/>
      <c r="GGD993" s="328"/>
      <c r="GGE993" s="328"/>
      <c r="GGF993" s="328"/>
      <c r="GGG993" s="328"/>
      <c r="GGH993" s="328"/>
      <c r="GGI993" s="328"/>
      <c r="GGJ993" s="328"/>
      <c r="GGK993" s="328"/>
      <c r="GGL993" s="328"/>
      <c r="GGM993" s="328"/>
      <c r="GGN993" s="328"/>
      <c r="GGO993" s="328"/>
      <c r="GGP993" s="328"/>
      <c r="GGQ993" s="328"/>
      <c r="GGR993" s="328"/>
      <c r="GGS993" s="328"/>
      <c r="GGT993" s="328"/>
      <c r="GGU993" s="328"/>
      <c r="GGV993" s="328"/>
      <c r="GGW993" s="328"/>
      <c r="GGX993" s="328"/>
      <c r="GGY993" s="328"/>
      <c r="GGZ993" s="328"/>
      <c r="GHA993" s="328"/>
      <c r="GHB993" s="328"/>
      <c r="GHC993" s="328"/>
      <c r="GHD993" s="328"/>
      <c r="GHE993" s="328"/>
      <c r="GHF993" s="328"/>
      <c r="GHG993" s="328"/>
      <c r="GHH993" s="328"/>
      <c r="GHI993" s="328"/>
      <c r="GHJ993" s="328"/>
      <c r="GHK993" s="328"/>
      <c r="GHL993" s="328"/>
      <c r="GHM993" s="328"/>
      <c r="GHN993" s="328"/>
      <c r="GHO993" s="328"/>
      <c r="GHP993" s="328"/>
      <c r="GHQ993" s="328"/>
      <c r="GHR993" s="328"/>
      <c r="GHS993" s="328"/>
      <c r="GHT993" s="328"/>
      <c r="GHU993" s="328"/>
      <c r="GHV993" s="328"/>
      <c r="GHW993" s="328"/>
      <c r="GHX993" s="328"/>
      <c r="GHY993" s="328"/>
      <c r="GHZ993" s="328"/>
      <c r="GIA993" s="328"/>
      <c r="GIB993" s="328"/>
      <c r="GIC993" s="328"/>
      <c r="GID993" s="328"/>
      <c r="GIE993" s="328"/>
      <c r="GIF993" s="328"/>
      <c r="GIG993" s="328"/>
      <c r="GIH993" s="328"/>
      <c r="GII993" s="328"/>
      <c r="GIJ993" s="328"/>
      <c r="GIK993" s="328"/>
      <c r="GIL993" s="328"/>
      <c r="GIM993" s="328"/>
      <c r="GIN993" s="328"/>
      <c r="GIO993" s="328"/>
      <c r="GIP993" s="328"/>
      <c r="GIQ993" s="328"/>
      <c r="GIR993" s="328"/>
      <c r="GIS993" s="328"/>
      <c r="GIT993" s="328"/>
      <c r="GIU993" s="328"/>
      <c r="GIV993" s="328"/>
      <c r="GIW993" s="328"/>
      <c r="GIX993" s="328"/>
      <c r="GIY993" s="328"/>
      <c r="GIZ993" s="328"/>
      <c r="GJA993" s="328"/>
      <c r="GJB993" s="328"/>
      <c r="GJC993" s="328"/>
      <c r="GJD993" s="328"/>
      <c r="GJE993" s="328"/>
      <c r="GJF993" s="328"/>
      <c r="GJG993" s="328"/>
      <c r="GJH993" s="328"/>
      <c r="GJI993" s="328"/>
      <c r="GJJ993" s="328"/>
      <c r="GJK993" s="328"/>
      <c r="GJL993" s="328"/>
      <c r="GJM993" s="328"/>
      <c r="GJN993" s="328"/>
      <c r="GJO993" s="328"/>
      <c r="GJP993" s="328"/>
      <c r="GJQ993" s="328"/>
      <c r="GJR993" s="328"/>
      <c r="GJS993" s="328"/>
      <c r="GJT993" s="328"/>
      <c r="GJU993" s="328"/>
      <c r="GJV993" s="328"/>
      <c r="GJW993" s="328"/>
      <c r="GJX993" s="328"/>
      <c r="GJY993" s="328"/>
      <c r="GJZ993" s="328"/>
      <c r="GKA993" s="328"/>
      <c r="GKB993" s="328"/>
      <c r="GKC993" s="328"/>
      <c r="GKD993" s="328"/>
      <c r="GKE993" s="328"/>
      <c r="GKF993" s="328"/>
      <c r="GKG993" s="328"/>
      <c r="GKH993" s="328"/>
      <c r="GKI993" s="328"/>
      <c r="GKJ993" s="328"/>
      <c r="GKK993" s="328"/>
      <c r="GKL993" s="328"/>
      <c r="GKM993" s="328"/>
      <c r="GKN993" s="328"/>
      <c r="GKO993" s="328"/>
      <c r="GKP993" s="328"/>
      <c r="GKQ993" s="328"/>
      <c r="GKR993" s="328"/>
      <c r="GKS993" s="328"/>
      <c r="GKT993" s="328"/>
      <c r="GKU993" s="328"/>
      <c r="GKV993" s="328"/>
      <c r="GKW993" s="328"/>
      <c r="GKX993" s="328"/>
      <c r="GKY993" s="328"/>
      <c r="GKZ993" s="328"/>
      <c r="GLA993" s="328"/>
      <c r="GLB993" s="328"/>
      <c r="GLC993" s="328"/>
      <c r="GLD993" s="328"/>
      <c r="GLE993" s="328"/>
      <c r="GLF993" s="328"/>
      <c r="GLG993" s="328"/>
      <c r="GLH993" s="328"/>
      <c r="GLI993" s="328"/>
      <c r="GLJ993" s="328"/>
      <c r="GLK993" s="328"/>
      <c r="GLL993" s="328"/>
      <c r="GLM993" s="328"/>
      <c r="GLN993" s="328"/>
      <c r="GLO993" s="328"/>
      <c r="GLP993" s="328"/>
      <c r="GLQ993" s="328"/>
      <c r="GLR993" s="328"/>
      <c r="GLS993" s="328"/>
      <c r="GLT993" s="328"/>
      <c r="GLU993" s="328"/>
      <c r="GLV993" s="328"/>
      <c r="GLW993" s="328"/>
      <c r="GLX993" s="328"/>
      <c r="GLY993" s="328"/>
      <c r="GLZ993" s="328"/>
      <c r="GMA993" s="328"/>
      <c r="GMB993" s="328"/>
      <c r="GMC993" s="328"/>
      <c r="GMD993" s="328"/>
      <c r="GME993" s="328"/>
      <c r="GMF993" s="328"/>
      <c r="GMG993" s="328"/>
      <c r="GMH993" s="328"/>
      <c r="GMI993" s="328"/>
      <c r="GMJ993" s="328"/>
      <c r="GMK993" s="328"/>
      <c r="GML993" s="328"/>
      <c r="GMM993" s="328"/>
      <c r="GMN993" s="328"/>
      <c r="GMO993" s="328"/>
      <c r="GMP993" s="328"/>
      <c r="GMQ993" s="328"/>
      <c r="GMR993" s="328"/>
      <c r="GMS993" s="328"/>
      <c r="GMT993" s="328"/>
      <c r="GMU993" s="328"/>
      <c r="GMV993" s="328"/>
      <c r="GMW993" s="328"/>
      <c r="GMX993" s="328"/>
      <c r="GMY993" s="328"/>
      <c r="GMZ993" s="328"/>
      <c r="GNA993" s="328"/>
      <c r="GNB993" s="328"/>
      <c r="GNC993" s="328"/>
      <c r="GND993" s="328"/>
      <c r="GNE993" s="328"/>
      <c r="GNF993" s="328"/>
      <c r="GNG993" s="328"/>
      <c r="GNH993" s="328"/>
      <c r="GNI993" s="328"/>
      <c r="GNJ993" s="328"/>
      <c r="GNK993" s="328"/>
      <c r="GNL993" s="328"/>
      <c r="GNM993" s="328"/>
      <c r="GNN993" s="328"/>
      <c r="GNO993" s="328"/>
      <c r="GNP993" s="328"/>
      <c r="GNQ993" s="328"/>
      <c r="GNR993" s="328"/>
      <c r="GNS993" s="328"/>
      <c r="GNT993" s="328"/>
      <c r="GNU993" s="328"/>
      <c r="GNV993" s="328"/>
      <c r="GNW993" s="328"/>
      <c r="GNX993" s="328"/>
      <c r="GNY993" s="328"/>
      <c r="GNZ993" s="328"/>
      <c r="GOA993" s="328"/>
      <c r="GOB993" s="328"/>
      <c r="GOC993" s="328"/>
      <c r="GOD993" s="328"/>
      <c r="GOE993" s="328"/>
      <c r="GOF993" s="328"/>
      <c r="GOG993" s="328"/>
      <c r="GOH993" s="328"/>
      <c r="GOI993" s="328"/>
      <c r="GOJ993" s="328"/>
      <c r="GOK993" s="328"/>
      <c r="GOL993" s="328"/>
      <c r="GOM993" s="328"/>
      <c r="GON993" s="328"/>
      <c r="GOO993" s="328"/>
      <c r="GOP993" s="328"/>
      <c r="GOQ993" s="328"/>
      <c r="GOR993" s="328"/>
      <c r="GOS993" s="328"/>
      <c r="GOT993" s="328"/>
      <c r="GOU993" s="328"/>
      <c r="GOV993" s="328"/>
      <c r="GOW993" s="328"/>
      <c r="GOX993" s="328"/>
      <c r="GOY993" s="328"/>
      <c r="GOZ993" s="328"/>
      <c r="GPA993" s="328"/>
      <c r="GPB993" s="328"/>
      <c r="GPC993" s="328"/>
      <c r="GPD993" s="328"/>
      <c r="GPE993" s="328"/>
      <c r="GPF993" s="328"/>
      <c r="GPG993" s="328"/>
      <c r="GPH993" s="328"/>
      <c r="GPI993" s="328"/>
      <c r="GPJ993" s="328"/>
      <c r="GPK993" s="328"/>
      <c r="GPL993" s="328"/>
      <c r="GPM993" s="328"/>
      <c r="GPN993" s="328"/>
      <c r="GPO993" s="328"/>
      <c r="GPP993" s="328"/>
      <c r="GPQ993" s="328"/>
      <c r="GPR993" s="328"/>
      <c r="GPS993" s="328"/>
      <c r="GPT993" s="328"/>
      <c r="GPU993" s="328"/>
      <c r="GPV993" s="328"/>
      <c r="GPW993" s="328"/>
      <c r="GPX993" s="328"/>
      <c r="GPY993" s="328"/>
      <c r="GPZ993" s="328"/>
      <c r="GQA993" s="328"/>
      <c r="GQB993" s="328"/>
      <c r="GQC993" s="328"/>
      <c r="GQD993" s="328"/>
      <c r="GQE993" s="328"/>
      <c r="GQF993" s="328"/>
      <c r="GQG993" s="328"/>
      <c r="GQH993" s="328"/>
      <c r="GQI993" s="328"/>
      <c r="GQJ993" s="328"/>
      <c r="GQK993" s="328"/>
      <c r="GQL993" s="328"/>
      <c r="GQM993" s="328"/>
      <c r="GQN993" s="328"/>
      <c r="GQO993" s="328"/>
      <c r="GQP993" s="328"/>
      <c r="GQQ993" s="328"/>
      <c r="GQR993" s="328"/>
      <c r="GQS993" s="328"/>
      <c r="GQT993" s="328"/>
      <c r="GQU993" s="328"/>
      <c r="GQV993" s="328"/>
      <c r="GQW993" s="328"/>
      <c r="GQX993" s="328"/>
      <c r="GQY993" s="328"/>
      <c r="GQZ993" s="328"/>
      <c r="GRA993" s="328"/>
      <c r="GRB993" s="328"/>
      <c r="GRC993" s="328"/>
      <c r="GRD993" s="328"/>
      <c r="GRE993" s="328"/>
      <c r="GRF993" s="328"/>
      <c r="GRG993" s="328"/>
      <c r="GRH993" s="328"/>
      <c r="GRI993" s="328"/>
      <c r="GRJ993" s="328"/>
      <c r="GRK993" s="328"/>
      <c r="GRL993" s="328"/>
      <c r="GRM993" s="328"/>
      <c r="GRN993" s="328"/>
      <c r="GRO993" s="328"/>
      <c r="GRP993" s="328"/>
      <c r="GRQ993" s="328"/>
      <c r="GRR993" s="328"/>
      <c r="GRS993" s="328"/>
      <c r="GRT993" s="328"/>
      <c r="GRU993" s="328"/>
      <c r="GRV993" s="328"/>
      <c r="GRW993" s="328"/>
      <c r="GRX993" s="328"/>
      <c r="GRY993" s="328"/>
      <c r="GRZ993" s="328"/>
      <c r="GSA993" s="328"/>
      <c r="GSB993" s="328"/>
      <c r="GSC993" s="328"/>
      <c r="GSD993" s="328"/>
      <c r="GSE993" s="328"/>
      <c r="GSF993" s="328"/>
      <c r="GSG993" s="328"/>
      <c r="GSH993" s="328"/>
      <c r="GSI993" s="328"/>
      <c r="GSJ993" s="328"/>
      <c r="GSK993" s="328"/>
      <c r="GSL993" s="328"/>
      <c r="GSM993" s="328"/>
      <c r="GSN993" s="328"/>
      <c r="GSO993" s="328"/>
      <c r="GSP993" s="328"/>
      <c r="GSQ993" s="328"/>
      <c r="GSR993" s="328"/>
      <c r="GSS993" s="328"/>
      <c r="GST993" s="328"/>
      <c r="GSU993" s="328"/>
      <c r="GSV993" s="328"/>
      <c r="GSW993" s="328"/>
      <c r="GSX993" s="328"/>
      <c r="GSY993" s="328"/>
      <c r="GSZ993" s="328"/>
      <c r="GTA993" s="328"/>
      <c r="GTB993" s="328"/>
      <c r="GTC993" s="328"/>
      <c r="GTD993" s="328"/>
      <c r="GTE993" s="328"/>
      <c r="GTF993" s="328"/>
      <c r="GTG993" s="328"/>
      <c r="GTH993" s="328"/>
      <c r="GTI993" s="328"/>
      <c r="GTJ993" s="328"/>
      <c r="GTK993" s="328"/>
      <c r="GTL993" s="328"/>
      <c r="GTM993" s="328"/>
      <c r="GTN993" s="328"/>
      <c r="GTO993" s="328"/>
      <c r="GTP993" s="328"/>
      <c r="GTQ993" s="328"/>
      <c r="GTR993" s="328"/>
      <c r="GTS993" s="328"/>
      <c r="GTT993" s="328"/>
      <c r="GTU993" s="328"/>
      <c r="GTV993" s="328"/>
      <c r="GTW993" s="328"/>
      <c r="GTX993" s="328"/>
      <c r="GTY993" s="328"/>
      <c r="GTZ993" s="328"/>
      <c r="GUA993" s="328"/>
      <c r="GUB993" s="328"/>
      <c r="GUC993" s="328"/>
      <c r="GUD993" s="328"/>
      <c r="GUE993" s="328"/>
      <c r="GUF993" s="328"/>
      <c r="GUG993" s="328"/>
      <c r="GUH993" s="328"/>
      <c r="GUI993" s="328"/>
      <c r="GUJ993" s="328"/>
      <c r="GUK993" s="328"/>
      <c r="GUL993" s="328"/>
      <c r="GUM993" s="328"/>
      <c r="GUN993" s="328"/>
      <c r="GUO993" s="328"/>
      <c r="GUP993" s="328"/>
      <c r="GUQ993" s="328"/>
      <c r="GUR993" s="328"/>
      <c r="GUS993" s="328"/>
      <c r="GUT993" s="328"/>
      <c r="GUU993" s="328"/>
      <c r="GUV993" s="328"/>
      <c r="GUW993" s="328"/>
      <c r="GUX993" s="328"/>
      <c r="GUY993" s="328"/>
      <c r="GUZ993" s="328"/>
      <c r="GVA993" s="328"/>
      <c r="GVB993" s="328"/>
      <c r="GVC993" s="328"/>
      <c r="GVD993" s="328"/>
      <c r="GVE993" s="328"/>
      <c r="GVF993" s="328"/>
      <c r="GVG993" s="328"/>
      <c r="GVH993" s="328"/>
      <c r="GVI993" s="328"/>
      <c r="GVJ993" s="328"/>
      <c r="GVK993" s="328"/>
      <c r="GVL993" s="328"/>
      <c r="GVM993" s="328"/>
      <c r="GVN993" s="328"/>
      <c r="GVO993" s="328"/>
      <c r="GVP993" s="328"/>
      <c r="GVQ993" s="328"/>
      <c r="GVR993" s="328"/>
      <c r="GVS993" s="328"/>
      <c r="GVT993" s="328"/>
      <c r="GVU993" s="328"/>
      <c r="GVV993" s="328"/>
      <c r="GVW993" s="328"/>
      <c r="GVX993" s="328"/>
      <c r="GVY993" s="328"/>
      <c r="GVZ993" s="328"/>
      <c r="GWA993" s="328"/>
      <c r="GWB993" s="328"/>
      <c r="GWC993" s="328"/>
      <c r="GWD993" s="328"/>
      <c r="GWE993" s="328"/>
      <c r="GWF993" s="328"/>
      <c r="GWG993" s="328"/>
      <c r="GWH993" s="328"/>
      <c r="GWI993" s="328"/>
      <c r="GWJ993" s="328"/>
      <c r="GWK993" s="328"/>
      <c r="GWL993" s="328"/>
      <c r="GWM993" s="328"/>
      <c r="GWN993" s="328"/>
      <c r="GWO993" s="328"/>
      <c r="GWP993" s="328"/>
      <c r="GWQ993" s="328"/>
      <c r="GWR993" s="328"/>
      <c r="GWS993" s="328"/>
      <c r="GWT993" s="328"/>
      <c r="GWU993" s="328"/>
      <c r="GWV993" s="328"/>
      <c r="GWW993" s="328"/>
      <c r="GWX993" s="328"/>
      <c r="GWY993" s="328"/>
      <c r="GWZ993" s="328"/>
      <c r="GXA993" s="328"/>
      <c r="GXB993" s="328"/>
      <c r="GXC993" s="328"/>
      <c r="GXD993" s="328"/>
      <c r="GXE993" s="328"/>
      <c r="GXF993" s="328"/>
      <c r="GXG993" s="328"/>
      <c r="GXH993" s="328"/>
      <c r="GXI993" s="328"/>
      <c r="GXJ993" s="328"/>
      <c r="GXK993" s="328"/>
      <c r="GXL993" s="328"/>
      <c r="GXM993" s="328"/>
      <c r="GXN993" s="328"/>
      <c r="GXO993" s="328"/>
      <c r="GXP993" s="328"/>
      <c r="GXQ993" s="328"/>
      <c r="GXR993" s="328"/>
      <c r="GXS993" s="328"/>
      <c r="GXT993" s="328"/>
      <c r="GXU993" s="328"/>
      <c r="GXV993" s="328"/>
      <c r="GXW993" s="328"/>
      <c r="GXX993" s="328"/>
      <c r="GXY993" s="328"/>
      <c r="GXZ993" s="328"/>
      <c r="GYA993" s="328"/>
      <c r="GYB993" s="328"/>
      <c r="GYC993" s="328"/>
      <c r="GYD993" s="328"/>
      <c r="GYE993" s="328"/>
      <c r="GYF993" s="328"/>
      <c r="GYG993" s="328"/>
      <c r="GYH993" s="328"/>
      <c r="GYI993" s="328"/>
      <c r="GYJ993" s="328"/>
      <c r="GYK993" s="328"/>
      <c r="GYL993" s="328"/>
      <c r="GYM993" s="328"/>
      <c r="GYN993" s="328"/>
      <c r="GYO993" s="328"/>
      <c r="GYP993" s="328"/>
      <c r="GYQ993" s="328"/>
      <c r="GYR993" s="328"/>
      <c r="GYS993" s="328"/>
      <c r="GYT993" s="328"/>
      <c r="GYU993" s="328"/>
      <c r="GYV993" s="328"/>
      <c r="GYW993" s="328"/>
      <c r="GYX993" s="328"/>
      <c r="GYY993" s="328"/>
      <c r="GYZ993" s="328"/>
      <c r="GZA993" s="328"/>
      <c r="GZB993" s="328"/>
      <c r="GZC993" s="328"/>
      <c r="GZD993" s="328"/>
      <c r="GZE993" s="328"/>
      <c r="GZF993" s="328"/>
      <c r="GZG993" s="328"/>
      <c r="GZH993" s="328"/>
      <c r="GZI993" s="328"/>
      <c r="GZJ993" s="328"/>
      <c r="GZK993" s="328"/>
      <c r="GZL993" s="328"/>
      <c r="GZM993" s="328"/>
      <c r="GZN993" s="328"/>
      <c r="GZO993" s="328"/>
      <c r="GZP993" s="328"/>
      <c r="GZQ993" s="328"/>
      <c r="GZR993" s="328"/>
      <c r="GZS993" s="328"/>
      <c r="GZT993" s="328"/>
      <c r="GZU993" s="328"/>
      <c r="GZV993" s="328"/>
      <c r="GZW993" s="328"/>
      <c r="GZX993" s="328"/>
      <c r="GZY993" s="328"/>
      <c r="GZZ993" s="328"/>
      <c r="HAA993" s="328"/>
      <c r="HAB993" s="328"/>
      <c r="HAC993" s="328"/>
      <c r="HAD993" s="328"/>
      <c r="HAE993" s="328"/>
      <c r="HAF993" s="328"/>
      <c r="HAG993" s="328"/>
      <c r="HAH993" s="328"/>
      <c r="HAI993" s="328"/>
      <c r="HAJ993" s="328"/>
      <c r="HAK993" s="328"/>
      <c r="HAL993" s="328"/>
      <c r="HAM993" s="328"/>
      <c r="HAN993" s="328"/>
      <c r="HAO993" s="328"/>
      <c r="HAP993" s="328"/>
      <c r="HAQ993" s="328"/>
      <c r="HAR993" s="328"/>
      <c r="HAS993" s="328"/>
      <c r="HAT993" s="328"/>
      <c r="HAU993" s="328"/>
      <c r="HAV993" s="328"/>
      <c r="HAW993" s="328"/>
      <c r="HAX993" s="328"/>
      <c r="HAY993" s="328"/>
      <c r="HAZ993" s="328"/>
      <c r="HBA993" s="328"/>
      <c r="HBB993" s="328"/>
      <c r="HBC993" s="328"/>
      <c r="HBD993" s="328"/>
      <c r="HBE993" s="328"/>
      <c r="HBF993" s="328"/>
      <c r="HBG993" s="328"/>
      <c r="HBH993" s="328"/>
      <c r="HBI993" s="328"/>
      <c r="HBJ993" s="328"/>
      <c r="HBK993" s="328"/>
      <c r="HBL993" s="328"/>
      <c r="HBM993" s="328"/>
      <c r="HBN993" s="328"/>
      <c r="HBO993" s="328"/>
      <c r="HBP993" s="328"/>
      <c r="HBQ993" s="328"/>
      <c r="HBR993" s="328"/>
      <c r="HBS993" s="328"/>
      <c r="HBT993" s="328"/>
      <c r="HBU993" s="328"/>
      <c r="HBV993" s="328"/>
      <c r="HBW993" s="328"/>
      <c r="HBX993" s="328"/>
      <c r="HBY993" s="328"/>
      <c r="HBZ993" s="328"/>
      <c r="HCA993" s="328"/>
      <c r="HCB993" s="328"/>
    </row>
    <row r="994" spans="1:10834" s="290" customFormat="1" ht="45.75" customHeight="1">
      <c r="A994" s="589">
        <f>1+A993</f>
        <v>992</v>
      </c>
      <c r="B994" s="403" t="s">
        <v>9399</v>
      </c>
      <c r="C994" s="156" t="s">
        <v>9400</v>
      </c>
      <c r="D994" s="156" t="s">
        <v>645</v>
      </c>
      <c r="E994" s="301">
        <v>45562</v>
      </c>
      <c r="F994" s="437">
        <v>45566</v>
      </c>
      <c r="G994" s="437">
        <v>45646</v>
      </c>
      <c r="H994" s="157" t="s">
        <v>416</v>
      </c>
      <c r="I994" s="157" t="s">
        <v>95</v>
      </c>
      <c r="J994" s="166" t="s">
        <v>9401</v>
      </c>
      <c r="K994" s="156">
        <v>1072711881</v>
      </c>
      <c r="L994" s="156">
        <v>6</v>
      </c>
      <c r="M994" s="156" t="s">
        <v>97</v>
      </c>
      <c r="N994" s="156" t="s">
        <v>5078</v>
      </c>
      <c r="O994" s="156" t="s">
        <v>99</v>
      </c>
      <c r="P994" s="156" t="s">
        <v>7814</v>
      </c>
      <c r="Q994" s="156" t="s">
        <v>7596</v>
      </c>
      <c r="R994" s="156">
        <v>0</v>
      </c>
      <c r="S994" s="156" t="s">
        <v>4956</v>
      </c>
      <c r="T994" s="157">
        <v>9600000</v>
      </c>
      <c r="U994" s="156" t="s">
        <v>9324</v>
      </c>
      <c r="V994" s="328" t="s">
        <v>9402</v>
      </c>
      <c r="W994" s="328" t="s">
        <v>9324</v>
      </c>
      <c r="X994" s="328" t="s">
        <v>9403</v>
      </c>
      <c r="Y994" s="328">
        <f>+Z994+AA994+AB994</f>
        <v>16589000</v>
      </c>
      <c r="Z994" s="328">
        <v>9600000</v>
      </c>
      <c r="AA994" s="328">
        <v>0</v>
      </c>
      <c r="AB994" s="328">
        <v>6989000</v>
      </c>
      <c r="AC994" s="328">
        <v>0</v>
      </c>
      <c r="AD994" s="328">
        <v>0</v>
      </c>
      <c r="AE994" s="328">
        <v>0</v>
      </c>
      <c r="AF994" s="328">
        <v>0</v>
      </c>
      <c r="AG994" s="328">
        <v>6989000</v>
      </c>
      <c r="AH994" s="328">
        <v>0</v>
      </c>
      <c r="AI994" s="328">
        <v>0</v>
      </c>
      <c r="AJ994" s="328">
        <v>0</v>
      </c>
      <c r="AK994" s="328" t="s">
        <v>104</v>
      </c>
      <c r="AL994" s="328" t="s">
        <v>9404</v>
      </c>
      <c r="AM994" s="328" t="s">
        <v>4792</v>
      </c>
      <c r="AN994" s="328">
        <v>1070919155</v>
      </c>
      <c r="AO994" s="328" t="s">
        <v>114</v>
      </c>
      <c r="AP994" s="328" t="s">
        <v>114</v>
      </c>
      <c r="AQ994" s="328" t="s">
        <v>114</v>
      </c>
      <c r="AR994" s="328" t="s">
        <v>114</v>
      </c>
      <c r="AS994" s="328" t="s">
        <v>109</v>
      </c>
      <c r="AT994" s="328" t="s">
        <v>109</v>
      </c>
      <c r="AU994" s="328" t="s">
        <v>392</v>
      </c>
      <c r="AV994" s="328" t="s">
        <v>9324</v>
      </c>
      <c r="AW994" s="328" t="s">
        <v>9324</v>
      </c>
      <c r="AX994" s="328" t="s">
        <v>109</v>
      </c>
      <c r="AY994" s="328" t="s">
        <v>108</v>
      </c>
      <c r="AZ994" s="328" t="s">
        <v>9324</v>
      </c>
      <c r="BA994" s="328" t="s">
        <v>9324</v>
      </c>
      <c r="BB994" s="328"/>
      <c r="BC994" s="328" t="s">
        <v>9324</v>
      </c>
      <c r="BD994" s="328" t="s">
        <v>9324</v>
      </c>
      <c r="BE994" s="328" t="s">
        <v>9324</v>
      </c>
      <c r="BF994" s="328" t="s">
        <v>9324</v>
      </c>
      <c r="BG994" s="328" t="s">
        <v>9324</v>
      </c>
      <c r="BH994" s="328">
        <f>T994+BB994</f>
        <v>9600000</v>
      </c>
      <c r="BI994" s="349" t="s">
        <v>113</v>
      </c>
      <c r="BJ994" s="328" t="s">
        <v>9324</v>
      </c>
      <c r="BK994" s="328" t="s">
        <v>114</v>
      </c>
      <c r="BL994" s="328" t="s">
        <v>9324</v>
      </c>
      <c r="BM994" s="392"/>
      <c r="BN994" s="328" t="s">
        <v>161</v>
      </c>
      <c r="BO994" s="328">
        <v>38</v>
      </c>
      <c r="BP994" s="328">
        <v>32077</v>
      </c>
      <c r="BQ994" s="328" t="s">
        <v>108</v>
      </c>
      <c r="BR994" s="328" t="s">
        <v>108</v>
      </c>
      <c r="BS994" s="328" t="s">
        <v>108</v>
      </c>
      <c r="BT994" s="328" t="s">
        <v>108</v>
      </c>
      <c r="BU994" s="328" t="s">
        <v>9392</v>
      </c>
      <c r="BV994" s="328">
        <v>3115975426</v>
      </c>
      <c r="BW994" s="328" t="s">
        <v>9393</v>
      </c>
      <c r="BX994" s="328" t="s">
        <v>1247</v>
      </c>
      <c r="BY994" s="328" t="s">
        <v>119</v>
      </c>
      <c r="BZ994" s="328">
        <v>24046646422</v>
      </c>
      <c r="CA994" s="392" t="s">
        <v>109</v>
      </c>
      <c r="CB994" s="392" t="s">
        <v>109</v>
      </c>
      <c r="CC994" s="392" t="s">
        <v>109</v>
      </c>
      <c r="CD994" s="392"/>
      <c r="CE994" s="392"/>
      <c r="CF994" s="392"/>
      <c r="CG994" s="392"/>
      <c r="CH994" s="392"/>
      <c r="CI994" s="392"/>
      <c r="CJ994" s="392"/>
      <c r="CK994" s="392"/>
      <c r="CL994" s="392"/>
      <c r="CM994" s="392" t="s">
        <v>109</v>
      </c>
      <c r="CN994" s="392"/>
      <c r="CO994" s="297"/>
      <c r="CP994" s="297"/>
      <c r="CQ994" s="297"/>
      <c r="CR994" s="297"/>
      <c r="CS994" s="297"/>
      <c r="CT994" s="297"/>
      <c r="CU994" s="297"/>
      <c r="CV994" s="297"/>
      <c r="CW994" s="297"/>
      <c r="CX994" s="297"/>
      <c r="CY994" s="297"/>
      <c r="CZ994" s="297"/>
      <c r="DA994" s="297"/>
      <c r="DB994" s="297"/>
      <c r="DC994" s="297"/>
      <c r="DD994" s="297"/>
      <c r="DE994" s="297"/>
      <c r="DF994" s="297"/>
      <c r="DG994" s="297"/>
      <c r="DH994" s="297"/>
      <c r="DI994" s="297"/>
      <c r="DJ994" s="297"/>
      <c r="DK994" s="297"/>
      <c r="DL994" s="297"/>
      <c r="DM994" s="297"/>
      <c r="DN994" s="297"/>
      <c r="DO994" s="297"/>
      <c r="DP994" s="297"/>
      <c r="DQ994" s="297"/>
      <c r="DR994" s="297"/>
      <c r="DS994" s="297"/>
      <c r="DT994" s="297"/>
      <c r="DU994" s="297"/>
      <c r="DV994" s="297"/>
      <c r="DW994" s="297"/>
      <c r="DX994" s="297"/>
      <c r="DY994" s="297"/>
      <c r="DZ994" s="297"/>
      <c r="EA994" s="297"/>
      <c r="EB994" s="297"/>
      <c r="EC994" s="297"/>
      <c r="ED994" s="297"/>
      <c r="EE994" s="297"/>
      <c r="EF994" s="297"/>
      <c r="EG994" s="297"/>
      <c r="EH994" s="297"/>
      <c r="EI994" s="297"/>
      <c r="EJ994" s="297"/>
      <c r="EK994" s="297"/>
      <c r="EL994" s="297"/>
      <c r="EM994" s="297"/>
      <c r="EN994" s="297"/>
      <c r="EO994" s="297"/>
      <c r="EP994" s="297"/>
      <c r="EQ994" s="297"/>
      <c r="ER994" s="297"/>
      <c r="ES994" s="297"/>
      <c r="ET994" s="297"/>
      <c r="EU994" s="297"/>
      <c r="EV994" s="297"/>
      <c r="EW994" s="297"/>
      <c r="EX994" s="297"/>
      <c r="EY994" s="297"/>
      <c r="EZ994" s="297"/>
      <c r="FA994" s="297"/>
      <c r="FB994" s="297"/>
      <c r="FC994" s="297"/>
      <c r="FD994" s="297"/>
      <c r="FE994" s="297"/>
      <c r="FF994" s="297"/>
      <c r="FG994" s="297"/>
      <c r="FH994" s="297"/>
      <c r="FI994" s="297"/>
      <c r="FJ994" s="297"/>
      <c r="FK994" s="297"/>
      <c r="FL994" s="297"/>
      <c r="FM994" s="297"/>
      <c r="FN994" s="297"/>
      <c r="FO994" s="297"/>
      <c r="FP994" s="297"/>
      <c r="FQ994" s="297"/>
      <c r="FR994" s="297"/>
      <c r="FS994" s="297"/>
      <c r="FT994" s="297"/>
      <c r="FU994" s="297"/>
      <c r="FV994" s="297"/>
      <c r="FW994" s="297"/>
      <c r="FX994" s="297"/>
      <c r="FY994" s="297"/>
      <c r="FZ994" s="297"/>
      <c r="GA994" s="297"/>
      <c r="GB994" s="297"/>
      <c r="GC994" s="297"/>
      <c r="GD994" s="297"/>
      <c r="GE994" s="297"/>
      <c r="GF994" s="297"/>
      <c r="GG994" s="297"/>
      <c r="GH994" s="297"/>
      <c r="GI994" s="297"/>
      <c r="GJ994" s="297"/>
      <c r="GK994" s="297"/>
      <c r="GL994" s="297"/>
      <c r="GM994" s="297"/>
      <c r="GN994" s="297"/>
      <c r="GO994" s="297"/>
      <c r="GP994" s="297"/>
      <c r="GQ994" s="297"/>
      <c r="GR994" s="297"/>
      <c r="GS994" s="297"/>
      <c r="GT994" s="297"/>
      <c r="GU994" s="297"/>
      <c r="GV994" s="328"/>
      <c r="GW994" s="328"/>
      <c r="GX994" s="328"/>
      <c r="GY994" s="328"/>
      <c r="GZ994" s="328"/>
      <c r="HA994" s="328"/>
      <c r="HB994" s="328"/>
      <c r="HC994" s="328"/>
      <c r="HD994" s="328"/>
      <c r="HE994" s="328"/>
      <c r="HF994" s="328"/>
      <c r="HG994" s="328"/>
      <c r="HH994" s="328"/>
      <c r="HI994" s="328"/>
      <c r="HJ994" s="328"/>
      <c r="HK994" s="328"/>
      <c r="HL994" s="328"/>
      <c r="HM994" s="328"/>
      <c r="HN994" s="328"/>
      <c r="HO994" s="328"/>
      <c r="HP994" s="328"/>
      <c r="HQ994" s="328"/>
      <c r="HR994" s="328"/>
      <c r="HS994" s="328"/>
      <c r="HT994" s="328"/>
      <c r="HU994" s="328"/>
      <c r="HV994" s="328"/>
      <c r="HW994" s="328"/>
      <c r="HX994" s="328"/>
      <c r="HY994" s="328"/>
      <c r="HZ994" s="328"/>
      <c r="IA994" s="328"/>
      <c r="IB994" s="328"/>
      <c r="IC994" s="328"/>
      <c r="ID994" s="328"/>
      <c r="IE994" s="328"/>
      <c r="IF994" s="328"/>
      <c r="IG994" s="328"/>
      <c r="IH994" s="328"/>
      <c r="II994" s="328"/>
      <c r="IJ994" s="328"/>
      <c r="IK994" s="328"/>
      <c r="IL994" s="328"/>
      <c r="IM994" s="328"/>
      <c r="IN994" s="328"/>
      <c r="IO994" s="328"/>
      <c r="IP994" s="328"/>
      <c r="IQ994" s="328"/>
      <c r="IR994" s="328"/>
      <c r="IS994" s="328"/>
      <c r="IT994" s="328"/>
      <c r="IU994" s="328"/>
      <c r="IV994" s="328"/>
      <c r="IW994" s="328"/>
      <c r="IX994" s="328"/>
      <c r="IY994" s="328"/>
      <c r="IZ994" s="328"/>
      <c r="JA994" s="328"/>
      <c r="JB994" s="328"/>
      <c r="JC994" s="328"/>
      <c r="JD994" s="328"/>
      <c r="JE994" s="328"/>
      <c r="JF994" s="328"/>
      <c r="JG994" s="328"/>
      <c r="JH994" s="328"/>
      <c r="JI994" s="328"/>
      <c r="JJ994" s="328"/>
      <c r="JK994" s="328"/>
      <c r="JL994" s="328"/>
      <c r="JM994" s="328"/>
      <c r="JN994" s="328"/>
      <c r="JO994" s="328"/>
      <c r="JP994" s="328"/>
      <c r="JQ994" s="328"/>
      <c r="JR994" s="328"/>
      <c r="JS994" s="328"/>
      <c r="JT994" s="328"/>
      <c r="JU994" s="328"/>
      <c r="JV994" s="328"/>
      <c r="JW994" s="328"/>
      <c r="JX994" s="328"/>
      <c r="JY994" s="328"/>
      <c r="JZ994" s="328"/>
      <c r="KA994" s="328"/>
      <c r="KB994" s="328"/>
      <c r="KC994" s="328"/>
      <c r="KD994" s="328"/>
      <c r="KE994" s="328"/>
      <c r="KF994" s="328"/>
      <c r="KG994" s="328"/>
      <c r="KH994" s="328"/>
      <c r="KI994" s="328"/>
      <c r="KJ994" s="328"/>
      <c r="KK994" s="328"/>
      <c r="KL994" s="328"/>
      <c r="KM994" s="328"/>
      <c r="KN994" s="328"/>
      <c r="KO994" s="328"/>
      <c r="KP994" s="328"/>
      <c r="KQ994" s="328"/>
      <c r="KR994" s="328"/>
      <c r="KS994" s="328"/>
      <c r="KT994" s="328"/>
      <c r="KU994" s="328"/>
      <c r="KV994" s="328"/>
      <c r="KW994" s="328"/>
      <c r="KX994" s="328"/>
      <c r="KY994" s="328"/>
      <c r="KZ994" s="328"/>
      <c r="LA994" s="328"/>
      <c r="LB994" s="328"/>
      <c r="LC994" s="328"/>
      <c r="LD994" s="328"/>
      <c r="LE994" s="328"/>
      <c r="LF994" s="328"/>
      <c r="LG994" s="328"/>
      <c r="LH994" s="328"/>
      <c r="LI994" s="328"/>
      <c r="LJ994" s="328"/>
      <c r="LK994" s="328"/>
      <c r="LL994" s="328"/>
      <c r="LM994" s="328"/>
      <c r="LN994" s="328"/>
      <c r="LO994" s="328"/>
      <c r="LP994" s="328"/>
      <c r="LQ994" s="328"/>
      <c r="LR994" s="328"/>
      <c r="LS994" s="328"/>
      <c r="LT994" s="328"/>
      <c r="LU994" s="328"/>
      <c r="LV994" s="328"/>
      <c r="LW994" s="328"/>
      <c r="LX994" s="328"/>
      <c r="LY994" s="328"/>
      <c r="LZ994" s="328"/>
      <c r="MA994" s="328"/>
      <c r="MB994" s="328"/>
      <c r="MC994" s="328"/>
      <c r="MD994" s="328"/>
      <c r="ME994" s="328"/>
      <c r="MF994" s="328"/>
      <c r="MG994" s="328"/>
      <c r="MH994" s="328"/>
      <c r="MI994" s="328"/>
      <c r="MJ994" s="328"/>
      <c r="MK994" s="328"/>
      <c r="ML994" s="328"/>
      <c r="MM994" s="328"/>
      <c r="MN994" s="328"/>
      <c r="MO994" s="328"/>
      <c r="MP994" s="328"/>
      <c r="MQ994" s="328"/>
      <c r="MR994" s="328"/>
      <c r="MS994" s="328"/>
      <c r="MT994" s="328"/>
      <c r="MU994" s="328"/>
      <c r="MV994" s="328"/>
      <c r="MW994" s="328"/>
      <c r="MX994" s="328"/>
      <c r="MY994" s="328"/>
      <c r="MZ994" s="328"/>
      <c r="NA994" s="328"/>
      <c r="NB994" s="328"/>
      <c r="NC994" s="328"/>
      <c r="ND994" s="328"/>
      <c r="NE994" s="328"/>
      <c r="NF994" s="328"/>
      <c r="NG994" s="328"/>
      <c r="NH994" s="328"/>
      <c r="NI994" s="328"/>
      <c r="NJ994" s="328"/>
      <c r="NK994" s="328"/>
      <c r="NL994" s="328"/>
      <c r="NM994" s="328"/>
      <c r="NN994" s="328"/>
      <c r="NO994" s="328"/>
      <c r="NP994" s="328"/>
      <c r="NQ994" s="328"/>
      <c r="NR994" s="328"/>
      <c r="NS994" s="328"/>
      <c r="NT994" s="328"/>
      <c r="NU994" s="328"/>
      <c r="NV994" s="328"/>
      <c r="NW994" s="328"/>
      <c r="NX994" s="328"/>
      <c r="NY994" s="328"/>
      <c r="NZ994" s="328"/>
      <c r="OA994" s="328"/>
      <c r="OB994" s="328"/>
      <c r="OC994" s="328"/>
      <c r="OD994" s="328"/>
      <c r="OE994" s="328"/>
      <c r="OF994" s="328"/>
      <c r="OG994" s="328"/>
      <c r="OH994" s="328"/>
      <c r="OI994" s="328"/>
      <c r="OJ994" s="328"/>
      <c r="OK994" s="328"/>
      <c r="OL994" s="328"/>
      <c r="OM994" s="328"/>
      <c r="ON994" s="328"/>
      <c r="OO994" s="328"/>
      <c r="OP994" s="328"/>
      <c r="OQ994" s="328"/>
      <c r="OR994" s="328"/>
      <c r="OS994" s="328"/>
      <c r="OT994" s="328"/>
      <c r="OU994" s="328"/>
      <c r="OV994" s="328"/>
      <c r="OW994" s="328"/>
      <c r="OX994" s="328"/>
      <c r="OY994" s="328"/>
      <c r="OZ994" s="328"/>
      <c r="PA994" s="328"/>
      <c r="PB994" s="328"/>
      <c r="PC994" s="328"/>
      <c r="PD994" s="328"/>
      <c r="PE994" s="328"/>
      <c r="PF994" s="328"/>
      <c r="PG994" s="328"/>
      <c r="PH994" s="328"/>
      <c r="PI994" s="328"/>
      <c r="PJ994" s="328"/>
      <c r="PK994" s="328"/>
      <c r="PL994" s="328"/>
      <c r="PM994" s="328"/>
      <c r="PN994" s="328"/>
      <c r="PO994" s="328"/>
      <c r="PP994" s="328"/>
      <c r="PQ994" s="328"/>
      <c r="PR994" s="328"/>
      <c r="PS994" s="328"/>
      <c r="PT994" s="328"/>
      <c r="PU994" s="328"/>
      <c r="PV994" s="328"/>
      <c r="PW994" s="328"/>
      <c r="PX994" s="328"/>
      <c r="PY994" s="328"/>
      <c r="PZ994" s="328"/>
      <c r="QA994" s="328"/>
      <c r="QB994" s="328"/>
      <c r="QC994" s="328"/>
      <c r="QD994" s="328"/>
      <c r="QE994" s="328"/>
      <c r="QF994" s="328"/>
      <c r="QG994" s="328"/>
      <c r="QH994" s="328"/>
      <c r="QI994" s="328"/>
      <c r="QJ994" s="328"/>
      <c r="QK994" s="328"/>
      <c r="QL994" s="328"/>
      <c r="QM994" s="328"/>
      <c r="QN994" s="328"/>
      <c r="QO994" s="328"/>
      <c r="QP994" s="328"/>
      <c r="QQ994" s="328"/>
      <c r="QR994" s="328"/>
      <c r="QS994" s="328"/>
      <c r="QT994" s="328"/>
      <c r="QU994" s="328"/>
      <c r="QV994" s="328"/>
      <c r="QW994" s="328"/>
      <c r="QX994" s="328"/>
      <c r="QY994" s="328"/>
      <c r="QZ994" s="328"/>
      <c r="RA994" s="328"/>
      <c r="RB994" s="328"/>
      <c r="RC994" s="328"/>
      <c r="RD994" s="328"/>
      <c r="RE994" s="328"/>
      <c r="RF994" s="328"/>
      <c r="RG994" s="328"/>
      <c r="RH994" s="328"/>
      <c r="RI994" s="328"/>
      <c r="RJ994" s="328"/>
      <c r="RK994" s="328"/>
      <c r="RL994" s="328"/>
      <c r="RM994" s="328"/>
      <c r="RN994" s="328"/>
      <c r="RO994" s="328"/>
      <c r="RP994" s="328"/>
      <c r="RQ994" s="328"/>
      <c r="RR994" s="328"/>
      <c r="RS994" s="328"/>
      <c r="RT994" s="328"/>
      <c r="RU994" s="328"/>
      <c r="RV994" s="328"/>
      <c r="RW994" s="328"/>
      <c r="RX994" s="328"/>
      <c r="RY994" s="328"/>
      <c r="RZ994" s="328"/>
      <c r="SA994" s="328"/>
      <c r="SB994" s="328"/>
      <c r="SC994" s="328"/>
      <c r="SD994" s="328"/>
      <c r="SE994" s="328"/>
      <c r="SF994" s="328"/>
      <c r="SG994" s="328"/>
      <c r="SH994" s="328"/>
      <c r="SI994" s="328"/>
      <c r="SJ994" s="328"/>
      <c r="SK994" s="328"/>
      <c r="SL994" s="328"/>
      <c r="SM994" s="328"/>
      <c r="SN994" s="328"/>
      <c r="SO994" s="328"/>
      <c r="SP994" s="328"/>
      <c r="SQ994" s="328"/>
      <c r="SR994" s="328"/>
      <c r="SS994" s="328"/>
      <c r="ST994" s="328"/>
      <c r="SU994" s="328"/>
      <c r="SV994" s="328"/>
      <c r="SW994" s="328"/>
      <c r="SX994" s="328"/>
      <c r="SY994" s="328"/>
      <c r="SZ994" s="328"/>
      <c r="TA994" s="328"/>
      <c r="TB994" s="328"/>
      <c r="TC994" s="328"/>
      <c r="TD994" s="328"/>
      <c r="TE994" s="328"/>
      <c r="TF994" s="328"/>
      <c r="TG994" s="328"/>
      <c r="TH994" s="328"/>
      <c r="TI994" s="328"/>
      <c r="TJ994" s="328"/>
      <c r="TK994" s="328"/>
      <c r="TL994" s="328"/>
      <c r="TM994" s="328"/>
      <c r="TN994" s="328"/>
      <c r="TO994" s="328"/>
      <c r="TP994" s="328"/>
      <c r="TQ994" s="328"/>
      <c r="TR994" s="328"/>
      <c r="TS994" s="328"/>
      <c r="TT994" s="328"/>
      <c r="TU994" s="328"/>
      <c r="TV994" s="328"/>
      <c r="TW994" s="328"/>
      <c r="TX994" s="328"/>
      <c r="TY994" s="328"/>
      <c r="TZ994" s="328"/>
      <c r="UA994" s="328"/>
      <c r="UB994" s="328"/>
      <c r="UC994" s="328"/>
      <c r="UD994" s="328"/>
      <c r="UE994" s="328"/>
      <c r="UF994" s="328"/>
      <c r="UG994" s="328"/>
      <c r="UH994" s="328"/>
      <c r="UI994" s="328"/>
      <c r="UJ994" s="328"/>
      <c r="UK994" s="328"/>
      <c r="UL994" s="328"/>
      <c r="UM994" s="328"/>
      <c r="UN994" s="328"/>
      <c r="UO994" s="328"/>
      <c r="UP994" s="328"/>
      <c r="UQ994" s="328"/>
      <c r="UR994" s="328"/>
      <c r="US994" s="328"/>
      <c r="UT994" s="328"/>
      <c r="UU994" s="328"/>
      <c r="UV994" s="328"/>
      <c r="UW994" s="328"/>
      <c r="UX994" s="328"/>
      <c r="UY994" s="328"/>
      <c r="UZ994" s="328"/>
      <c r="VA994" s="328"/>
      <c r="VB994" s="328"/>
      <c r="VC994" s="328"/>
      <c r="VD994" s="328"/>
      <c r="VE994" s="328"/>
      <c r="VF994" s="328"/>
      <c r="VG994" s="328"/>
      <c r="VH994" s="328"/>
      <c r="VI994" s="328"/>
      <c r="VJ994" s="328"/>
      <c r="VK994" s="328"/>
      <c r="VL994" s="328"/>
      <c r="VM994" s="328"/>
      <c r="VN994" s="328"/>
      <c r="VO994" s="328"/>
      <c r="VP994" s="328"/>
      <c r="VQ994" s="328"/>
      <c r="VR994" s="328"/>
      <c r="VS994" s="328"/>
      <c r="VT994" s="328"/>
      <c r="VU994" s="328"/>
      <c r="VV994" s="328"/>
      <c r="VW994" s="328"/>
      <c r="VX994" s="328"/>
      <c r="VY994" s="328"/>
      <c r="VZ994" s="328"/>
      <c r="WA994" s="328"/>
      <c r="WB994" s="328"/>
      <c r="WC994" s="328"/>
      <c r="WD994" s="328"/>
      <c r="WE994" s="328"/>
      <c r="WF994" s="328"/>
      <c r="WG994" s="328"/>
      <c r="WH994" s="328"/>
      <c r="WI994" s="328"/>
      <c r="WJ994" s="328"/>
      <c r="WK994" s="328"/>
      <c r="WL994" s="328"/>
      <c r="WM994" s="328"/>
      <c r="WN994" s="328"/>
      <c r="WO994" s="328"/>
      <c r="WP994" s="328"/>
      <c r="WQ994" s="328"/>
      <c r="WR994" s="328"/>
      <c r="WS994" s="328"/>
      <c r="WT994" s="328"/>
      <c r="WU994" s="328"/>
      <c r="WV994" s="328"/>
      <c r="WW994" s="328"/>
      <c r="WX994" s="328"/>
      <c r="WY994" s="328"/>
      <c r="WZ994" s="328"/>
      <c r="XA994" s="328"/>
      <c r="XB994" s="328"/>
      <c r="XC994" s="328"/>
      <c r="XD994" s="328"/>
      <c r="XE994" s="328"/>
      <c r="XF994" s="328"/>
      <c r="XG994" s="328"/>
      <c r="XH994" s="328"/>
      <c r="XI994" s="328"/>
      <c r="XJ994" s="328"/>
      <c r="XK994" s="328"/>
      <c r="XL994" s="328"/>
      <c r="XM994" s="328"/>
      <c r="XN994" s="328"/>
      <c r="XO994" s="328"/>
      <c r="XP994" s="328"/>
      <c r="XQ994" s="328"/>
      <c r="XR994" s="328"/>
      <c r="XS994" s="328"/>
      <c r="XT994" s="328"/>
      <c r="XU994" s="328"/>
      <c r="XV994" s="328"/>
      <c r="XW994" s="328"/>
      <c r="XX994" s="328"/>
      <c r="XY994" s="328"/>
      <c r="XZ994" s="328"/>
      <c r="YA994" s="328"/>
      <c r="YB994" s="328"/>
      <c r="YC994" s="328"/>
      <c r="YD994" s="328"/>
      <c r="YE994" s="328"/>
      <c r="YF994" s="328"/>
      <c r="YG994" s="328"/>
      <c r="YH994" s="328"/>
      <c r="YI994" s="328"/>
      <c r="YJ994" s="328"/>
      <c r="YK994" s="328"/>
      <c r="YL994" s="328"/>
      <c r="YM994" s="328"/>
      <c r="YN994" s="328"/>
      <c r="YO994" s="328"/>
      <c r="GCN994" s="348"/>
      <c r="GCO994" s="156"/>
      <c r="GCP994" s="156"/>
      <c r="GCQ994" s="156"/>
      <c r="GCR994" s="301"/>
      <c r="GCS994" s="437"/>
      <c r="GCT994" s="437"/>
      <c r="GCU994" s="157"/>
      <c r="GCV994" s="157"/>
      <c r="GCW994" s="157"/>
      <c r="GCX994" s="156"/>
      <c r="GCY994" s="156"/>
      <c r="GCZ994" s="156"/>
      <c r="GDA994" s="156"/>
      <c r="GDB994" s="156"/>
      <c r="GDC994" s="156"/>
      <c r="GDD994" s="156"/>
      <c r="GDE994" s="156"/>
      <c r="GDF994" s="156"/>
      <c r="GDG994" s="157"/>
      <c r="GDH994" s="156"/>
      <c r="GDI994" s="328"/>
      <c r="GDJ994" s="328"/>
      <c r="GDK994" s="328"/>
      <c r="GDL994" s="328"/>
      <c r="GDM994" s="328"/>
      <c r="GDN994" s="328"/>
      <c r="GDO994" s="328"/>
      <c r="GDP994" s="328"/>
      <c r="GDQ994" s="328"/>
      <c r="GDR994" s="328"/>
      <c r="GDS994" s="328"/>
      <c r="GDT994" s="328"/>
      <c r="GDU994" s="328"/>
      <c r="GDV994" s="328"/>
      <c r="GDW994" s="328"/>
      <c r="GDX994" s="328"/>
      <c r="GDY994" s="328"/>
      <c r="GDZ994" s="328"/>
      <c r="GEA994" s="328"/>
      <c r="GEB994" s="328"/>
      <c r="GEC994" s="328"/>
      <c r="GED994" s="328"/>
      <c r="GEE994" s="328"/>
      <c r="GEF994" s="328"/>
      <c r="GEG994" s="328"/>
      <c r="GEH994" s="328"/>
      <c r="GEI994" s="328"/>
      <c r="GEJ994" s="328"/>
      <c r="GEK994" s="328"/>
      <c r="GEL994" s="328"/>
      <c r="GEM994" s="328"/>
      <c r="GEN994" s="328"/>
      <c r="GEO994" s="328"/>
      <c r="GEP994" s="328"/>
      <c r="GEQ994" s="328"/>
      <c r="GER994" s="328"/>
      <c r="GES994" s="328"/>
      <c r="GET994" s="328"/>
      <c r="GEU994" s="328"/>
      <c r="GEV994" s="328"/>
      <c r="GEW994" s="328"/>
      <c r="GEX994" s="328"/>
      <c r="GEY994" s="328"/>
      <c r="GEZ994" s="328"/>
      <c r="GFA994" s="328"/>
      <c r="GFB994" s="328"/>
      <c r="GFC994" s="328"/>
      <c r="GFD994" s="328"/>
      <c r="GFE994" s="328"/>
      <c r="GFF994" s="328"/>
      <c r="GFG994" s="328"/>
      <c r="GFH994" s="328"/>
      <c r="GFI994" s="328"/>
      <c r="GFJ994" s="328"/>
      <c r="GFK994" s="328"/>
      <c r="GFL994" s="328"/>
      <c r="GFM994" s="328"/>
      <c r="GFN994" s="328"/>
      <c r="GFO994" s="328"/>
      <c r="GFP994" s="328"/>
      <c r="GFQ994" s="328"/>
      <c r="GFR994" s="328"/>
      <c r="GFS994" s="328"/>
      <c r="GFT994" s="328"/>
      <c r="GFU994" s="328"/>
      <c r="GFV994" s="328"/>
      <c r="GFW994" s="328"/>
      <c r="GFX994" s="328"/>
      <c r="GFY994" s="328"/>
      <c r="GFZ994" s="328"/>
      <c r="GGA994" s="328"/>
      <c r="GGB994" s="328"/>
      <c r="GGC994" s="328"/>
      <c r="GGD994" s="328"/>
      <c r="GGE994" s="328"/>
      <c r="GGF994" s="328"/>
      <c r="GGG994" s="328"/>
      <c r="GGH994" s="328"/>
      <c r="GGI994" s="328"/>
      <c r="GGJ994" s="328"/>
      <c r="GGK994" s="328"/>
      <c r="GGL994" s="328"/>
      <c r="GGM994" s="328"/>
      <c r="GGN994" s="328"/>
      <c r="GGO994" s="328"/>
      <c r="GGP994" s="328"/>
      <c r="GGQ994" s="328"/>
      <c r="GGR994" s="328"/>
      <c r="GGS994" s="328"/>
      <c r="GGT994" s="328"/>
      <c r="GGU994" s="328"/>
      <c r="GGV994" s="328"/>
      <c r="GGW994" s="328"/>
      <c r="GGX994" s="328"/>
      <c r="GGY994" s="328"/>
      <c r="GGZ994" s="328"/>
      <c r="GHA994" s="328"/>
      <c r="GHB994" s="328"/>
      <c r="GHC994" s="328"/>
      <c r="GHD994" s="328"/>
      <c r="GHE994" s="328"/>
      <c r="GHF994" s="328"/>
      <c r="GHG994" s="328"/>
      <c r="GHH994" s="328"/>
      <c r="GHI994" s="328"/>
      <c r="GHJ994" s="328"/>
      <c r="GHK994" s="328"/>
      <c r="GHL994" s="328"/>
      <c r="GHM994" s="328"/>
      <c r="GHN994" s="328"/>
      <c r="GHO994" s="328"/>
      <c r="GHP994" s="328"/>
      <c r="GHQ994" s="328"/>
      <c r="GHR994" s="328"/>
      <c r="GHS994" s="328"/>
      <c r="GHT994" s="328"/>
      <c r="GHU994" s="328"/>
      <c r="GHV994" s="328"/>
      <c r="GHW994" s="328"/>
      <c r="GHX994" s="328"/>
      <c r="GHY994" s="328"/>
      <c r="GHZ994" s="328"/>
      <c r="GIA994" s="328"/>
      <c r="GIB994" s="328"/>
      <c r="GIC994" s="328"/>
      <c r="GID994" s="328"/>
      <c r="GIE994" s="328"/>
      <c r="GIF994" s="328"/>
      <c r="GIG994" s="328"/>
      <c r="GIH994" s="328"/>
      <c r="GII994" s="328"/>
      <c r="GIJ994" s="328"/>
      <c r="GIK994" s="328"/>
      <c r="GIL994" s="328"/>
      <c r="GIM994" s="328"/>
      <c r="GIN994" s="328"/>
      <c r="GIO994" s="328"/>
      <c r="GIP994" s="328"/>
      <c r="GIQ994" s="328"/>
      <c r="GIR994" s="328"/>
      <c r="GIS994" s="328"/>
      <c r="GIT994" s="328"/>
      <c r="GIU994" s="328"/>
      <c r="GIV994" s="328"/>
      <c r="GIW994" s="328"/>
      <c r="GIX994" s="328"/>
      <c r="GIY994" s="328"/>
      <c r="GIZ994" s="328"/>
      <c r="GJA994" s="328"/>
      <c r="GJB994" s="328"/>
      <c r="GJC994" s="328"/>
      <c r="GJD994" s="328"/>
      <c r="GJE994" s="328"/>
      <c r="GJF994" s="328"/>
      <c r="GJG994" s="328"/>
      <c r="GJH994" s="328"/>
      <c r="GJI994" s="328"/>
      <c r="GJJ994" s="328"/>
      <c r="GJK994" s="328"/>
      <c r="GJL994" s="328"/>
      <c r="GJM994" s="328"/>
      <c r="GJN994" s="328"/>
      <c r="GJO994" s="328"/>
      <c r="GJP994" s="328"/>
      <c r="GJQ994" s="328"/>
      <c r="GJR994" s="328"/>
      <c r="GJS994" s="328"/>
      <c r="GJT994" s="328"/>
      <c r="GJU994" s="328"/>
      <c r="GJV994" s="328"/>
      <c r="GJW994" s="328"/>
      <c r="GJX994" s="328"/>
      <c r="GJY994" s="328"/>
      <c r="GJZ994" s="328"/>
      <c r="GKA994" s="328"/>
      <c r="GKB994" s="328"/>
      <c r="GKC994" s="328"/>
      <c r="GKD994" s="328"/>
      <c r="GKE994" s="328"/>
      <c r="GKF994" s="328"/>
      <c r="GKG994" s="328"/>
      <c r="GKH994" s="328"/>
      <c r="GKI994" s="328"/>
      <c r="GKJ994" s="328"/>
      <c r="GKK994" s="328"/>
      <c r="GKL994" s="328"/>
      <c r="GKM994" s="328"/>
      <c r="GKN994" s="328"/>
      <c r="GKO994" s="328"/>
      <c r="GKP994" s="328"/>
      <c r="GKQ994" s="328"/>
      <c r="GKR994" s="328"/>
      <c r="GKS994" s="328"/>
      <c r="GKT994" s="328"/>
      <c r="GKU994" s="328"/>
      <c r="GKV994" s="328"/>
      <c r="GKW994" s="328"/>
      <c r="GKX994" s="328"/>
      <c r="GKY994" s="328"/>
      <c r="GKZ994" s="328"/>
      <c r="GLA994" s="328"/>
      <c r="GLB994" s="328"/>
      <c r="GLC994" s="328"/>
      <c r="GLD994" s="328"/>
      <c r="GLE994" s="328"/>
      <c r="GLF994" s="328"/>
      <c r="GLG994" s="328"/>
      <c r="GLH994" s="328"/>
      <c r="GLI994" s="328"/>
      <c r="GLJ994" s="328"/>
      <c r="GLK994" s="328"/>
      <c r="GLL994" s="328"/>
      <c r="GLM994" s="328"/>
      <c r="GLN994" s="328"/>
      <c r="GLO994" s="328"/>
      <c r="GLP994" s="328"/>
      <c r="GLQ994" s="328"/>
      <c r="GLR994" s="328"/>
      <c r="GLS994" s="328"/>
      <c r="GLT994" s="328"/>
      <c r="GLU994" s="328"/>
      <c r="GLV994" s="328"/>
      <c r="GLW994" s="328"/>
      <c r="GLX994" s="328"/>
      <c r="GLY994" s="328"/>
      <c r="GLZ994" s="328"/>
      <c r="GMA994" s="328"/>
      <c r="GMB994" s="328"/>
      <c r="GMC994" s="328"/>
      <c r="GMD994" s="328"/>
      <c r="GME994" s="328"/>
      <c r="GMF994" s="328"/>
      <c r="GMG994" s="328"/>
      <c r="GMH994" s="328"/>
      <c r="GMI994" s="328"/>
      <c r="GMJ994" s="328"/>
      <c r="GMK994" s="328"/>
      <c r="GML994" s="328"/>
      <c r="GMM994" s="328"/>
      <c r="GMN994" s="328"/>
      <c r="GMO994" s="328"/>
      <c r="GMP994" s="328"/>
      <c r="GMQ994" s="328"/>
      <c r="GMR994" s="328"/>
      <c r="GMS994" s="328"/>
      <c r="GMT994" s="328"/>
      <c r="GMU994" s="328"/>
      <c r="GMV994" s="328"/>
      <c r="GMW994" s="328"/>
      <c r="GMX994" s="328"/>
      <c r="GMY994" s="328"/>
      <c r="GMZ994" s="328"/>
      <c r="GNA994" s="328"/>
      <c r="GNB994" s="328"/>
      <c r="GNC994" s="328"/>
      <c r="GND994" s="328"/>
      <c r="GNE994" s="328"/>
      <c r="GNF994" s="328"/>
      <c r="GNG994" s="328"/>
      <c r="GNH994" s="328"/>
      <c r="GNI994" s="328"/>
      <c r="GNJ994" s="328"/>
      <c r="GNK994" s="328"/>
      <c r="GNL994" s="328"/>
      <c r="GNM994" s="328"/>
      <c r="GNN994" s="328"/>
      <c r="GNO994" s="328"/>
      <c r="GNP994" s="328"/>
      <c r="GNQ994" s="328"/>
      <c r="GNR994" s="328"/>
      <c r="GNS994" s="328"/>
      <c r="GNT994" s="328"/>
      <c r="GNU994" s="328"/>
      <c r="GNV994" s="328"/>
      <c r="GNW994" s="328"/>
      <c r="GNX994" s="328"/>
      <c r="GNY994" s="328"/>
      <c r="GNZ994" s="328"/>
      <c r="GOA994" s="328"/>
      <c r="GOB994" s="328"/>
      <c r="GOC994" s="328"/>
      <c r="GOD994" s="328"/>
      <c r="GOE994" s="328"/>
      <c r="GOF994" s="328"/>
      <c r="GOG994" s="328"/>
      <c r="GOH994" s="328"/>
      <c r="GOI994" s="328"/>
      <c r="GOJ994" s="328"/>
      <c r="GOK994" s="328"/>
      <c r="GOL994" s="328"/>
      <c r="GOM994" s="328"/>
      <c r="GON994" s="328"/>
      <c r="GOO994" s="328"/>
      <c r="GOP994" s="328"/>
      <c r="GOQ994" s="328"/>
      <c r="GOR994" s="328"/>
      <c r="GOS994" s="328"/>
      <c r="GOT994" s="328"/>
      <c r="GOU994" s="328"/>
      <c r="GOV994" s="328"/>
      <c r="GOW994" s="328"/>
      <c r="GOX994" s="328"/>
      <c r="GOY994" s="328"/>
      <c r="GOZ994" s="328"/>
      <c r="GPA994" s="328"/>
      <c r="GPB994" s="328"/>
      <c r="GPC994" s="328"/>
      <c r="GPD994" s="328"/>
      <c r="GPE994" s="328"/>
      <c r="GPF994" s="328"/>
      <c r="GPG994" s="328"/>
      <c r="GPH994" s="328"/>
      <c r="GPI994" s="328"/>
      <c r="GPJ994" s="328"/>
      <c r="GPK994" s="328"/>
      <c r="GPL994" s="328"/>
      <c r="GPM994" s="328"/>
      <c r="GPN994" s="328"/>
      <c r="GPO994" s="328"/>
      <c r="GPP994" s="328"/>
      <c r="GPQ994" s="328"/>
      <c r="GPR994" s="328"/>
      <c r="GPS994" s="328"/>
      <c r="GPT994" s="328"/>
      <c r="GPU994" s="328"/>
      <c r="GPV994" s="328"/>
      <c r="GPW994" s="328"/>
      <c r="GPX994" s="328"/>
      <c r="GPY994" s="328"/>
      <c r="GPZ994" s="328"/>
      <c r="GQA994" s="328"/>
      <c r="GQB994" s="328"/>
      <c r="GQC994" s="328"/>
      <c r="GQD994" s="328"/>
      <c r="GQE994" s="328"/>
      <c r="GQF994" s="328"/>
      <c r="GQG994" s="328"/>
      <c r="GQH994" s="328"/>
      <c r="GQI994" s="328"/>
      <c r="GQJ994" s="328"/>
      <c r="GQK994" s="328"/>
      <c r="GQL994" s="328"/>
      <c r="GQM994" s="328"/>
      <c r="GQN994" s="328"/>
      <c r="GQO994" s="328"/>
      <c r="GQP994" s="328"/>
      <c r="GQQ994" s="328"/>
      <c r="GQR994" s="328"/>
      <c r="GQS994" s="328"/>
      <c r="GQT994" s="328"/>
      <c r="GQU994" s="328"/>
      <c r="GQV994" s="328"/>
      <c r="GQW994" s="328"/>
      <c r="GQX994" s="328"/>
      <c r="GQY994" s="328"/>
      <c r="GQZ994" s="328"/>
      <c r="GRA994" s="328"/>
      <c r="GRB994" s="328"/>
      <c r="GRC994" s="328"/>
      <c r="GRD994" s="328"/>
      <c r="GRE994" s="328"/>
      <c r="GRF994" s="328"/>
      <c r="GRG994" s="328"/>
      <c r="GRH994" s="328"/>
      <c r="GRI994" s="328"/>
      <c r="GRJ994" s="328"/>
      <c r="GRK994" s="328"/>
      <c r="GRL994" s="328"/>
      <c r="GRM994" s="328"/>
      <c r="GRN994" s="328"/>
      <c r="GRO994" s="328"/>
      <c r="GRP994" s="328"/>
      <c r="GRQ994" s="328"/>
      <c r="GRR994" s="328"/>
      <c r="GRS994" s="328"/>
      <c r="GRT994" s="328"/>
      <c r="GRU994" s="328"/>
      <c r="GRV994" s="328"/>
      <c r="GRW994" s="328"/>
      <c r="GRX994" s="328"/>
      <c r="GRY994" s="328"/>
      <c r="GRZ994" s="328"/>
      <c r="GSA994" s="328"/>
      <c r="GSB994" s="328"/>
      <c r="GSC994" s="328"/>
      <c r="GSD994" s="328"/>
      <c r="GSE994" s="328"/>
      <c r="GSF994" s="328"/>
      <c r="GSG994" s="328"/>
      <c r="GSH994" s="328"/>
      <c r="GSI994" s="328"/>
      <c r="GSJ994" s="328"/>
      <c r="GSK994" s="328"/>
      <c r="GSL994" s="328"/>
      <c r="GSM994" s="328"/>
      <c r="GSN994" s="328"/>
      <c r="GSO994" s="328"/>
      <c r="GSP994" s="328"/>
      <c r="GSQ994" s="328"/>
      <c r="GSR994" s="328"/>
      <c r="GSS994" s="328"/>
      <c r="GST994" s="328"/>
      <c r="GSU994" s="328"/>
      <c r="GSV994" s="328"/>
      <c r="GSW994" s="328"/>
      <c r="GSX994" s="328"/>
      <c r="GSY994" s="328"/>
      <c r="GSZ994" s="328"/>
      <c r="GTA994" s="328"/>
      <c r="GTB994" s="328"/>
      <c r="GTC994" s="328"/>
      <c r="GTD994" s="328"/>
      <c r="GTE994" s="328"/>
      <c r="GTF994" s="328"/>
      <c r="GTG994" s="328"/>
      <c r="GTH994" s="328"/>
      <c r="GTI994" s="328"/>
      <c r="GTJ994" s="328"/>
      <c r="GTK994" s="328"/>
      <c r="GTL994" s="328"/>
      <c r="GTM994" s="328"/>
      <c r="GTN994" s="328"/>
      <c r="GTO994" s="328"/>
      <c r="GTP994" s="328"/>
      <c r="GTQ994" s="328"/>
      <c r="GTR994" s="328"/>
      <c r="GTS994" s="328"/>
      <c r="GTT994" s="328"/>
      <c r="GTU994" s="328"/>
      <c r="GTV994" s="328"/>
      <c r="GTW994" s="328"/>
      <c r="GTX994" s="328"/>
      <c r="GTY994" s="328"/>
      <c r="GTZ994" s="328"/>
      <c r="GUA994" s="328"/>
      <c r="GUB994" s="328"/>
      <c r="GUC994" s="328"/>
      <c r="GUD994" s="328"/>
      <c r="GUE994" s="328"/>
      <c r="GUF994" s="328"/>
      <c r="GUG994" s="328"/>
      <c r="GUH994" s="328"/>
      <c r="GUI994" s="328"/>
      <c r="GUJ994" s="328"/>
      <c r="GUK994" s="328"/>
      <c r="GUL994" s="328"/>
      <c r="GUM994" s="328"/>
      <c r="GUN994" s="328"/>
      <c r="GUO994" s="328"/>
      <c r="GUP994" s="328"/>
      <c r="GUQ994" s="328"/>
      <c r="GUR994" s="328"/>
      <c r="GUS994" s="328"/>
      <c r="GUT994" s="328"/>
      <c r="GUU994" s="328"/>
      <c r="GUV994" s="328"/>
      <c r="GUW994" s="328"/>
      <c r="GUX994" s="328"/>
      <c r="GUY994" s="328"/>
      <c r="GUZ994" s="328"/>
      <c r="GVA994" s="328"/>
      <c r="GVB994" s="328"/>
      <c r="GVC994" s="328"/>
      <c r="GVD994" s="328"/>
      <c r="GVE994" s="328"/>
      <c r="GVF994" s="328"/>
      <c r="GVG994" s="328"/>
      <c r="GVH994" s="328"/>
      <c r="GVI994" s="328"/>
      <c r="GVJ994" s="328"/>
      <c r="GVK994" s="328"/>
      <c r="GVL994" s="328"/>
      <c r="GVM994" s="328"/>
      <c r="GVN994" s="328"/>
      <c r="GVO994" s="328"/>
      <c r="GVP994" s="328"/>
      <c r="GVQ994" s="328"/>
      <c r="GVR994" s="328"/>
      <c r="GVS994" s="328"/>
      <c r="GVT994" s="328"/>
      <c r="GVU994" s="328"/>
      <c r="GVV994" s="328"/>
      <c r="GVW994" s="328"/>
      <c r="GVX994" s="328"/>
      <c r="GVY994" s="328"/>
      <c r="GVZ994" s="328"/>
      <c r="GWA994" s="328"/>
      <c r="GWB994" s="328"/>
      <c r="GWC994" s="328"/>
      <c r="GWD994" s="328"/>
      <c r="GWE994" s="328"/>
      <c r="GWF994" s="328"/>
      <c r="GWG994" s="328"/>
      <c r="GWH994" s="328"/>
      <c r="GWI994" s="328"/>
      <c r="GWJ994" s="328"/>
      <c r="GWK994" s="328"/>
      <c r="GWL994" s="328"/>
      <c r="GWM994" s="328"/>
      <c r="GWN994" s="328"/>
      <c r="GWO994" s="328"/>
      <c r="GWP994" s="328"/>
      <c r="GWQ994" s="328"/>
      <c r="GWR994" s="328"/>
      <c r="GWS994" s="328"/>
      <c r="GWT994" s="328"/>
      <c r="GWU994" s="328"/>
      <c r="GWV994" s="328"/>
      <c r="GWW994" s="328"/>
      <c r="GWX994" s="328"/>
      <c r="GWY994" s="328"/>
      <c r="GWZ994" s="328"/>
      <c r="GXA994" s="328"/>
      <c r="GXB994" s="328"/>
      <c r="GXC994" s="328"/>
      <c r="GXD994" s="328"/>
      <c r="GXE994" s="328"/>
      <c r="GXF994" s="328"/>
      <c r="GXG994" s="328"/>
      <c r="GXH994" s="328"/>
      <c r="GXI994" s="328"/>
      <c r="GXJ994" s="328"/>
      <c r="GXK994" s="328"/>
      <c r="GXL994" s="328"/>
      <c r="GXM994" s="328"/>
      <c r="GXN994" s="328"/>
      <c r="GXO994" s="328"/>
      <c r="GXP994" s="328"/>
      <c r="GXQ994" s="328"/>
      <c r="GXR994" s="328"/>
      <c r="GXS994" s="328"/>
      <c r="GXT994" s="328"/>
      <c r="GXU994" s="328"/>
      <c r="GXV994" s="328"/>
      <c r="GXW994" s="328"/>
      <c r="GXX994" s="328"/>
      <c r="GXY994" s="328"/>
      <c r="GXZ994" s="328"/>
      <c r="GYA994" s="328"/>
      <c r="GYB994" s="328"/>
      <c r="GYC994" s="328"/>
      <c r="GYD994" s="328"/>
      <c r="GYE994" s="328"/>
      <c r="GYF994" s="328"/>
      <c r="GYG994" s="328"/>
      <c r="GYH994" s="328"/>
      <c r="GYI994" s="328"/>
      <c r="GYJ994" s="328"/>
      <c r="GYK994" s="328"/>
      <c r="GYL994" s="328"/>
      <c r="GYM994" s="328"/>
      <c r="GYN994" s="328"/>
      <c r="GYO994" s="328"/>
      <c r="GYP994" s="328"/>
      <c r="GYQ994" s="328"/>
      <c r="GYR994" s="328"/>
      <c r="GYS994" s="328"/>
      <c r="GYT994" s="328"/>
      <c r="GYU994" s="328"/>
      <c r="GYV994" s="328"/>
      <c r="GYW994" s="328"/>
      <c r="GYX994" s="328"/>
      <c r="GYY994" s="328"/>
      <c r="GYZ994" s="328"/>
      <c r="GZA994" s="328"/>
      <c r="GZB994" s="328"/>
      <c r="GZC994" s="328"/>
      <c r="GZD994" s="328"/>
      <c r="GZE994" s="328"/>
      <c r="GZF994" s="328"/>
      <c r="GZG994" s="328"/>
      <c r="GZH994" s="328"/>
      <c r="GZI994" s="328"/>
      <c r="GZJ994" s="328"/>
      <c r="GZK994" s="328"/>
      <c r="GZL994" s="328"/>
      <c r="GZM994" s="328"/>
      <c r="GZN994" s="328"/>
      <c r="GZO994" s="328"/>
      <c r="GZP994" s="328"/>
      <c r="GZQ994" s="328"/>
      <c r="GZR994" s="328"/>
      <c r="GZS994" s="328"/>
      <c r="GZT994" s="328"/>
      <c r="GZU994" s="328"/>
      <c r="GZV994" s="328"/>
      <c r="GZW994" s="328"/>
      <c r="GZX994" s="328"/>
      <c r="GZY994" s="328"/>
      <c r="GZZ994" s="328"/>
      <c r="HAA994" s="328"/>
      <c r="HAB994" s="328"/>
      <c r="HAC994" s="328"/>
      <c r="HAD994" s="328"/>
      <c r="HAE994" s="328"/>
      <c r="HAF994" s="328"/>
      <c r="HAG994" s="328"/>
      <c r="HAH994" s="328"/>
      <c r="HAI994" s="328"/>
      <c r="HAJ994" s="328"/>
      <c r="HAK994" s="328"/>
      <c r="HAL994" s="328"/>
      <c r="HAM994" s="328"/>
      <c r="HAN994" s="328"/>
      <c r="HAO994" s="328"/>
      <c r="HAP994" s="328"/>
      <c r="HAQ994" s="328"/>
      <c r="HAR994" s="328"/>
      <c r="HAS994" s="328"/>
      <c r="HAT994" s="328"/>
      <c r="HAU994" s="328"/>
      <c r="HAV994" s="328"/>
      <c r="HAW994" s="328"/>
      <c r="HAX994" s="328"/>
      <c r="HAY994" s="328"/>
      <c r="HAZ994" s="328"/>
      <c r="HBA994" s="328"/>
      <c r="HBB994" s="328"/>
      <c r="HBC994" s="328"/>
      <c r="HBD994" s="328"/>
      <c r="HBE994" s="328"/>
      <c r="HBF994" s="328"/>
      <c r="HBG994" s="328"/>
      <c r="HBH994" s="328"/>
      <c r="HBI994" s="328"/>
      <c r="HBJ994" s="328"/>
      <c r="HBK994" s="328"/>
      <c r="HBL994" s="328"/>
      <c r="HBM994" s="328"/>
      <c r="HBN994" s="328"/>
      <c r="HBO994" s="328"/>
      <c r="HBP994" s="328"/>
      <c r="HBQ994" s="328"/>
      <c r="HBR994" s="328"/>
      <c r="HBS994" s="328"/>
      <c r="HBT994" s="328"/>
      <c r="HBU994" s="328"/>
      <c r="HBV994" s="328"/>
      <c r="HBW994" s="328"/>
      <c r="HBX994" s="328"/>
      <c r="HBY994" s="328"/>
      <c r="HBZ994" s="328"/>
      <c r="HCA994" s="328"/>
      <c r="HCB994" s="328"/>
    </row>
    <row r="995" spans="1:10834" s="50" customFormat="1" ht="45.75" customHeight="1">
      <c r="A995" s="589">
        <f>1+A994</f>
        <v>993</v>
      </c>
      <c r="B995" s="403" t="s">
        <v>9405</v>
      </c>
      <c r="C995" s="156" t="s">
        <v>9406</v>
      </c>
      <c r="D995" s="156" t="s">
        <v>6692</v>
      </c>
      <c r="E995" s="301">
        <v>45562</v>
      </c>
      <c r="F995" s="437">
        <v>45566</v>
      </c>
      <c r="G995" s="437">
        <v>45646</v>
      </c>
      <c r="H995" s="157" t="s">
        <v>416</v>
      </c>
      <c r="I995" s="157" t="s">
        <v>95</v>
      </c>
      <c r="J995" s="166" t="s">
        <v>9407</v>
      </c>
      <c r="K995" s="156">
        <v>11433691</v>
      </c>
      <c r="L995" s="156">
        <v>8</v>
      </c>
      <c r="M995" s="156" t="s">
        <v>97</v>
      </c>
      <c r="N995" s="156" t="s">
        <v>5078</v>
      </c>
      <c r="O995" s="156" t="s">
        <v>2287</v>
      </c>
      <c r="P995" s="156" t="s">
        <v>9408</v>
      </c>
      <c r="Q995" s="156" t="s">
        <v>9409</v>
      </c>
      <c r="R995" s="156">
        <v>0</v>
      </c>
      <c r="S995" s="156" t="s">
        <v>9410</v>
      </c>
      <c r="T995" s="157">
        <v>16800000</v>
      </c>
      <c r="U995" s="156" t="s">
        <v>9324</v>
      </c>
      <c r="V995" s="328" t="s">
        <v>9411</v>
      </c>
      <c r="W995" s="328" t="s">
        <v>9324</v>
      </c>
      <c r="X995" s="328" t="s">
        <v>103</v>
      </c>
      <c r="Y995" s="328">
        <f>+Z995+AA995+AB995</f>
        <v>16800000</v>
      </c>
      <c r="Z995" s="328">
        <v>16800000</v>
      </c>
      <c r="AA995" s="328">
        <v>0</v>
      </c>
      <c r="AB995" s="328">
        <v>0</v>
      </c>
      <c r="AC995" s="328">
        <v>0</v>
      </c>
      <c r="AD995" s="328">
        <v>0</v>
      </c>
      <c r="AE995" s="328">
        <v>0</v>
      </c>
      <c r="AF995" s="328">
        <v>0</v>
      </c>
      <c r="AG995" s="328">
        <v>0</v>
      </c>
      <c r="AH995" s="328">
        <v>0</v>
      </c>
      <c r="AI995" s="328">
        <v>0</v>
      </c>
      <c r="AJ995" s="328">
        <v>0</v>
      </c>
      <c r="AK995" s="328" t="s">
        <v>104</v>
      </c>
      <c r="AL995" s="328" t="s">
        <v>9412</v>
      </c>
      <c r="AM995" s="328" t="s">
        <v>7920</v>
      </c>
      <c r="AN995" s="328">
        <v>1130618640</v>
      </c>
      <c r="AO995" s="328" t="s">
        <v>114</v>
      </c>
      <c r="AP995" s="328" t="s">
        <v>114</v>
      </c>
      <c r="AQ995" s="328" t="s">
        <v>114</v>
      </c>
      <c r="AR995" s="328" t="s">
        <v>114</v>
      </c>
      <c r="AS995" s="328" t="s">
        <v>109</v>
      </c>
      <c r="AT995" s="328" t="s">
        <v>109</v>
      </c>
      <c r="AU995" s="328" t="s">
        <v>392</v>
      </c>
      <c r="AV995" s="328" t="s">
        <v>9324</v>
      </c>
      <c r="AW995" s="328" t="s">
        <v>9324</v>
      </c>
      <c r="AX995" s="328" t="s">
        <v>109</v>
      </c>
      <c r="AY995" s="328" t="s">
        <v>108</v>
      </c>
      <c r="AZ995" s="328" t="s">
        <v>9324</v>
      </c>
      <c r="BA995" s="328" t="s">
        <v>9324</v>
      </c>
      <c r="BB995" s="328"/>
      <c r="BC995" s="328" t="s">
        <v>9324</v>
      </c>
      <c r="BD995" s="328" t="s">
        <v>9324</v>
      </c>
      <c r="BE995" s="328" t="s">
        <v>9324</v>
      </c>
      <c r="BF995" s="328" t="s">
        <v>9324</v>
      </c>
      <c r="BG995" s="328" t="s">
        <v>9324</v>
      </c>
      <c r="BH995" s="328">
        <f>T995+BB995</f>
        <v>16800000</v>
      </c>
      <c r="BI995" s="684" t="s">
        <v>259</v>
      </c>
      <c r="BJ995" s="240" t="s">
        <v>9324</v>
      </c>
      <c r="BK995" s="240" t="s">
        <v>114</v>
      </c>
      <c r="BL995" s="240" t="s">
        <v>9324</v>
      </c>
      <c r="BM995" s="398" t="s">
        <v>260</v>
      </c>
      <c r="BN995" s="328" t="s">
        <v>115</v>
      </c>
      <c r="BO995" s="328" t="s">
        <v>9324</v>
      </c>
      <c r="BP995" s="328" t="s">
        <v>9324</v>
      </c>
      <c r="BQ995" s="328" t="s">
        <v>9324</v>
      </c>
      <c r="BR995" s="328" t="s">
        <v>108</v>
      </c>
      <c r="BS995" s="328" t="s">
        <v>108</v>
      </c>
      <c r="BT995" s="328" t="s">
        <v>108</v>
      </c>
      <c r="BU995" s="328" t="s">
        <v>9384</v>
      </c>
      <c r="BV995" s="328">
        <v>3208476667</v>
      </c>
      <c r="BW995" s="328" t="s">
        <v>9385</v>
      </c>
      <c r="BX995" s="328" t="s">
        <v>139</v>
      </c>
      <c r="BY995" s="328" t="s">
        <v>119</v>
      </c>
      <c r="BZ995" s="328">
        <v>550004100145483</v>
      </c>
      <c r="CA995" s="392" t="s">
        <v>109</v>
      </c>
      <c r="CB995" s="392" t="s">
        <v>109</v>
      </c>
      <c r="CC995" s="392" t="s">
        <v>109</v>
      </c>
      <c r="CD995" s="392"/>
      <c r="CE995" s="392"/>
      <c r="CF995" s="392"/>
      <c r="CG995" s="392"/>
      <c r="CH995" s="392"/>
      <c r="CI995" s="392"/>
      <c r="CJ995" s="392"/>
      <c r="CK995" s="392"/>
      <c r="CL995" s="392"/>
      <c r="CM995" s="392" t="s">
        <v>109</v>
      </c>
      <c r="CN995" s="392"/>
      <c r="CO995" s="297"/>
      <c r="CP995" s="297"/>
      <c r="CQ995" s="297"/>
      <c r="CR995" s="297"/>
      <c r="CS995" s="297"/>
      <c r="CT995" s="297"/>
      <c r="CU995" s="297"/>
      <c r="CV995" s="297"/>
      <c r="CW995" s="297"/>
      <c r="CX995" s="297"/>
      <c r="CY995" s="297"/>
      <c r="CZ995" s="297"/>
      <c r="DA995" s="297"/>
      <c r="DB995" s="297"/>
      <c r="DC995" s="297"/>
      <c r="DD995" s="297"/>
      <c r="DE995" s="297"/>
      <c r="DF995" s="297"/>
      <c r="DG995" s="297"/>
      <c r="DH995" s="297"/>
      <c r="DI995" s="297"/>
      <c r="DJ995" s="297"/>
      <c r="DK995" s="297"/>
      <c r="DL995" s="297"/>
      <c r="DM995" s="297"/>
      <c r="DN995" s="297"/>
      <c r="DO995" s="297"/>
      <c r="DP995" s="297"/>
      <c r="DQ995" s="297"/>
      <c r="DR995" s="297"/>
      <c r="DS995" s="297"/>
      <c r="DT995" s="297"/>
      <c r="DU995" s="297"/>
      <c r="DV995" s="297"/>
      <c r="DW995" s="297"/>
      <c r="DX995" s="297"/>
      <c r="DY995" s="297"/>
      <c r="DZ995" s="297"/>
      <c r="EA995" s="297"/>
      <c r="EB995" s="297"/>
      <c r="EC995" s="297"/>
      <c r="ED995" s="297"/>
      <c r="EE995" s="297"/>
      <c r="EF995" s="297"/>
      <c r="EG995" s="297"/>
      <c r="EH995" s="297"/>
      <c r="EI995" s="297"/>
      <c r="EJ995" s="297"/>
      <c r="EK995" s="297"/>
      <c r="EL995" s="297"/>
      <c r="EM995" s="297"/>
      <c r="EN995" s="297"/>
      <c r="EO995" s="297"/>
      <c r="EP995" s="297"/>
      <c r="EQ995" s="297"/>
      <c r="ER995" s="297"/>
      <c r="ES995" s="297"/>
      <c r="ET995" s="297"/>
      <c r="EU995" s="297"/>
      <c r="EV995" s="297"/>
      <c r="EW995" s="297"/>
      <c r="EX995" s="297"/>
      <c r="EY995" s="297"/>
      <c r="EZ995" s="297"/>
      <c r="FA995" s="297"/>
      <c r="FB995" s="297"/>
      <c r="FC995" s="297"/>
      <c r="FD995" s="297"/>
      <c r="FE995" s="297"/>
      <c r="FF995" s="297"/>
      <c r="FG995" s="297"/>
      <c r="FH995" s="297"/>
      <c r="FI995" s="297"/>
      <c r="FJ995" s="297"/>
      <c r="FK995" s="297"/>
      <c r="FL995" s="297"/>
      <c r="FM995" s="297"/>
      <c r="FN995" s="297"/>
      <c r="FO995" s="297"/>
      <c r="FP995" s="297"/>
      <c r="FQ995" s="297"/>
      <c r="FR995" s="297"/>
      <c r="FS995" s="297"/>
      <c r="FT995" s="297"/>
      <c r="FU995" s="297"/>
      <c r="FV995" s="297"/>
      <c r="FW995" s="297"/>
      <c r="FX995" s="297"/>
      <c r="FY995" s="297"/>
      <c r="FZ995" s="297"/>
      <c r="GA995" s="297"/>
      <c r="GB995" s="297"/>
      <c r="GC995" s="297"/>
      <c r="GD995" s="297"/>
      <c r="GE995" s="297"/>
      <c r="GF995" s="297"/>
      <c r="GG995" s="297"/>
      <c r="GH995" s="297"/>
      <c r="GI995" s="297"/>
      <c r="GJ995" s="297"/>
      <c r="GK995" s="297"/>
      <c r="GL995" s="297"/>
      <c r="GM995" s="297"/>
      <c r="GN995" s="297"/>
      <c r="GO995" s="297"/>
      <c r="GP995" s="297"/>
      <c r="GQ995" s="297"/>
      <c r="GR995" s="297"/>
      <c r="GS995" s="297"/>
      <c r="GT995" s="297"/>
      <c r="GU995" s="297"/>
      <c r="GV995" s="328"/>
      <c r="GW995" s="328"/>
      <c r="GX995" s="328"/>
      <c r="GY995" s="328"/>
      <c r="GZ995" s="328"/>
      <c r="HA995" s="328"/>
      <c r="HB995" s="328"/>
      <c r="HC995" s="328"/>
      <c r="HD995" s="328"/>
      <c r="HE995" s="328"/>
      <c r="HF995" s="328"/>
      <c r="HG995" s="328"/>
      <c r="HH995" s="328"/>
      <c r="HI995" s="328"/>
      <c r="HJ995" s="328"/>
      <c r="HK995" s="328"/>
      <c r="HL995" s="328"/>
      <c r="HM995" s="328"/>
      <c r="HN995" s="328"/>
      <c r="HO995" s="328"/>
      <c r="HP995" s="328"/>
      <c r="HQ995" s="328"/>
      <c r="HR995" s="328"/>
      <c r="HS995" s="328"/>
      <c r="HT995" s="328"/>
      <c r="HU995" s="328"/>
      <c r="HV995" s="328"/>
      <c r="HW995" s="328"/>
      <c r="HX995" s="328"/>
      <c r="HY995" s="328"/>
      <c r="HZ995" s="328"/>
      <c r="IA995" s="328"/>
      <c r="IB995" s="328"/>
      <c r="IC995" s="328"/>
      <c r="ID995" s="328"/>
      <c r="IE995" s="328"/>
      <c r="IF995" s="328"/>
      <c r="IG995" s="328"/>
      <c r="IH995" s="328"/>
      <c r="II995" s="328"/>
      <c r="IJ995" s="328"/>
      <c r="IK995" s="328"/>
      <c r="IL995" s="328"/>
      <c r="IM995" s="328"/>
      <c r="IN995" s="328"/>
      <c r="IO995" s="328"/>
      <c r="IP995" s="328"/>
      <c r="IQ995" s="328"/>
      <c r="IR995" s="328"/>
      <c r="IS995" s="328"/>
      <c r="IT995" s="328"/>
      <c r="IU995" s="328"/>
      <c r="IV995" s="328"/>
      <c r="IW995" s="328"/>
      <c r="IX995" s="328"/>
      <c r="IY995" s="328"/>
      <c r="IZ995" s="328"/>
      <c r="JA995" s="328"/>
      <c r="JB995" s="328"/>
      <c r="JC995" s="328"/>
      <c r="JD995" s="328"/>
      <c r="JE995" s="328"/>
      <c r="JF995" s="328"/>
      <c r="JG995" s="328"/>
      <c r="JH995" s="328"/>
      <c r="JI995" s="328"/>
      <c r="JJ995" s="328"/>
      <c r="JK995" s="328"/>
      <c r="JL995" s="328"/>
      <c r="JM995" s="328"/>
      <c r="JN995" s="328"/>
      <c r="JO995" s="328"/>
      <c r="JP995" s="328"/>
      <c r="JQ995" s="328"/>
      <c r="JR995" s="328"/>
      <c r="JS995" s="328"/>
      <c r="JT995" s="328"/>
      <c r="JU995" s="328"/>
      <c r="JV995" s="328"/>
      <c r="JW995" s="328"/>
      <c r="JX995" s="328"/>
      <c r="JY995" s="328"/>
      <c r="JZ995" s="328"/>
      <c r="KA995" s="328"/>
      <c r="KB995" s="328"/>
      <c r="KC995" s="328"/>
      <c r="KD995" s="328"/>
      <c r="KE995" s="328"/>
      <c r="KF995" s="328"/>
      <c r="KG995" s="328"/>
      <c r="KH995" s="328"/>
      <c r="KI995" s="328"/>
      <c r="KJ995" s="328"/>
      <c r="KK995" s="328"/>
      <c r="KL995" s="328"/>
      <c r="KM995" s="328"/>
      <c r="KN995" s="328"/>
      <c r="KO995" s="328"/>
      <c r="KP995" s="328"/>
      <c r="KQ995" s="328"/>
      <c r="KR995" s="328"/>
      <c r="KS995" s="328"/>
      <c r="KT995" s="328"/>
      <c r="KU995" s="328"/>
      <c r="KV995" s="328"/>
      <c r="KW995" s="328"/>
      <c r="KX995" s="328"/>
      <c r="KY995" s="328"/>
      <c r="KZ995" s="328"/>
      <c r="LA995" s="328"/>
      <c r="LB995" s="328"/>
      <c r="LC995" s="328"/>
      <c r="LD995" s="328"/>
      <c r="LE995" s="328"/>
      <c r="LF995" s="328"/>
      <c r="LG995" s="328"/>
      <c r="LH995" s="328"/>
      <c r="LI995" s="328"/>
      <c r="LJ995" s="328"/>
      <c r="LK995" s="328"/>
      <c r="LL995" s="328"/>
      <c r="LM995" s="328"/>
      <c r="LN995" s="328"/>
      <c r="LO995" s="328"/>
      <c r="LP995" s="328"/>
      <c r="LQ995" s="328"/>
      <c r="LR995" s="328"/>
      <c r="LS995" s="328"/>
      <c r="LT995" s="328"/>
      <c r="LU995" s="328"/>
      <c r="LV995" s="328"/>
      <c r="LW995" s="328"/>
      <c r="LX995" s="328"/>
      <c r="LY995" s="328"/>
      <c r="LZ995" s="328"/>
      <c r="MA995" s="328"/>
      <c r="MB995" s="328"/>
      <c r="MC995" s="328"/>
      <c r="MD995" s="328"/>
      <c r="ME995" s="328"/>
      <c r="MF995" s="328"/>
      <c r="MG995" s="328"/>
      <c r="MH995" s="328"/>
      <c r="MI995" s="328"/>
      <c r="MJ995" s="328"/>
      <c r="MK995" s="328"/>
      <c r="ML995" s="328"/>
      <c r="MM995" s="328"/>
      <c r="MN995" s="328"/>
      <c r="MO995" s="328"/>
      <c r="MP995" s="328"/>
      <c r="MQ995" s="328"/>
      <c r="MR995" s="328"/>
      <c r="MS995" s="328"/>
      <c r="MT995" s="328"/>
      <c r="MU995" s="328"/>
      <c r="MV995" s="328"/>
      <c r="MW995" s="328"/>
      <c r="MX995" s="328"/>
      <c r="MY995" s="328"/>
      <c r="MZ995" s="328"/>
      <c r="NA995" s="328"/>
      <c r="NB995" s="328"/>
      <c r="NC995" s="328"/>
      <c r="ND995" s="328"/>
      <c r="NE995" s="328"/>
      <c r="NF995" s="328"/>
      <c r="NG995" s="328"/>
      <c r="NH995" s="328"/>
      <c r="NI995" s="328"/>
      <c r="NJ995" s="328"/>
      <c r="NK995" s="328"/>
      <c r="NL995" s="328"/>
      <c r="NM995" s="328"/>
      <c r="NN995" s="328"/>
      <c r="NO995" s="328"/>
      <c r="NP995" s="328"/>
      <c r="NQ995" s="328"/>
      <c r="NR995" s="328"/>
      <c r="NS995" s="328"/>
      <c r="NT995" s="328"/>
      <c r="NU995" s="328"/>
      <c r="NV995" s="328"/>
      <c r="NW995" s="328"/>
      <c r="NX995" s="328"/>
      <c r="NY995" s="328"/>
      <c r="NZ995" s="328"/>
      <c r="OA995" s="328"/>
      <c r="OB995" s="328"/>
      <c r="OC995" s="328"/>
      <c r="OD995" s="328"/>
      <c r="OE995" s="328"/>
      <c r="OF995" s="328"/>
      <c r="OG995" s="328"/>
      <c r="OH995" s="328"/>
      <c r="OI995" s="328"/>
      <c r="OJ995" s="328"/>
      <c r="OK995" s="328"/>
      <c r="OL995" s="328"/>
      <c r="OM995" s="328"/>
      <c r="ON995" s="328"/>
      <c r="OO995" s="328"/>
      <c r="OP995" s="328"/>
      <c r="OQ995" s="328"/>
      <c r="OR995" s="328"/>
      <c r="OS995" s="328"/>
      <c r="OT995" s="328"/>
      <c r="OU995" s="328"/>
      <c r="OV995" s="328"/>
      <c r="OW995" s="328"/>
      <c r="OX995" s="328"/>
      <c r="OY995" s="328"/>
      <c r="OZ995" s="328"/>
      <c r="PA995" s="328"/>
      <c r="PB995" s="328"/>
      <c r="PC995" s="328"/>
      <c r="PD995" s="328"/>
      <c r="PE995" s="328"/>
      <c r="PF995" s="328"/>
      <c r="PG995" s="328"/>
      <c r="PH995" s="328"/>
      <c r="PI995" s="328"/>
      <c r="PJ995" s="328"/>
      <c r="PK995" s="328"/>
      <c r="PL995" s="328"/>
      <c r="PM995" s="328"/>
      <c r="PN995" s="328"/>
      <c r="PO995" s="328"/>
      <c r="PP995" s="328"/>
      <c r="PQ995" s="328"/>
      <c r="PR995" s="328"/>
      <c r="PS995" s="328"/>
      <c r="PT995" s="328"/>
      <c r="PU995" s="328"/>
      <c r="PV995" s="328"/>
      <c r="PW995" s="328"/>
      <c r="PX995" s="328"/>
      <c r="PY995" s="328"/>
      <c r="PZ995" s="328"/>
      <c r="QA995" s="328"/>
      <c r="QB995" s="328"/>
      <c r="QC995" s="328"/>
      <c r="QD995" s="328"/>
      <c r="QE995" s="328"/>
      <c r="QF995" s="328"/>
      <c r="QG995" s="328"/>
      <c r="QH995" s="328"/>
      <c r="QI995" s="328"/>
      <c r="QJ995" s="328"/>
      <c r="QK995" s="328"/>
      <c r="QL995" s="328"/>
      <c r="QM995" s="328"/>
      <c r="QN995" s="328"/>
      <c r="QO995" s="328"/>
      <c r="QP995" s="328"/>
      <c r="QQ995" s="328"/>
      <c r="QR995" s="328"/>
      <c r="QS995" s="328"/>
      <c r="QT995" s="328"/>
      <c r="QU995" s="328"/>
      <c r="QV995" s="328"/>
      <c r="QW995" s="328"/>
      <c r="QX995" s="328"/>
      <c r="QY995" s="328"/>
      <c r="QZ995" s="328"/>
      <c r="RA995" s="328"/>
      <c r="RB995" s="328"/>
      <c r="RC995" s="328"/>
      <c r="RD995" s="328"/>
      <c r="RE995" s="328"/>
      <c r="RF995" s="328"/>
      <c r="RG995" s="328"/>
      <c r="RH995" s="328"/>
      <c r="RI995" s="328"/>
      <c r="RJ995" s="328"/>
      <c r="RK995" s="328"/>
      <c r="RL995" s="328"/>
      <c r="RM995" s="328"/>
      <c r="RN995" s="328"/>
      <c r="RO995" s="328"/>
      <c r="RP995" s="328"/>
      <c r="RQ995" s="328"/>
      <c r="RR995" s="328"/>
      <c r="RS995" s="328"/>
      <c r="RT995" s="328"/>
      <c r="RU995" s="328"/>
      <c r="RV995" s="328"/>
      <c r="RW995" s="328"/>
      <c r="RX995" s="328"/>
      <c r="RY995" s="328"/>
      <c r="RZ995" s="328"/>
      <c r="SA995" s="328"/>
      <c r="SB995" s="328"/>
      <c r="SC995" s="328"/>
      <c r="SD995" s="328"/>
      <c r="SE995" s="328"/>
      <c r="SF995" s="328"/>
      <c r="SG995" s="328"/>
      <c r="SH995" s="328"/>
      <c r="SI995" s="328"/>
      <c r="SJ995" s="328"/>
      <c r="SK995" s="328"/>
      <c r="SL995" s="328"/>
      <c r="SM995" s="328"/>
      <c r="SN995" s="328"/>
      <c r="SO995" s="328"/>
      <c r="SP995" s="328"/>
      <c r="SQ995" s="328"/>
      <c r="SR995" s="328"/>
      <c r="SS995" s="328"/>
      <c r="ST995" s="328"/>
      <c r="SU995" s="328"/>
      <c r="SV995" s="328"/>
      <c r="SW995" s="328"/>
      <c r="SX995" s="328"/>
      <c r="SY995" s="328"/>
      <c r="SZ995" s="328"/>
      <c r="TA995" s="328"/>
      <c r="TB995" s="328"/>
      <c r="TC995" s="328"/>
      <c r="TD995" s="328"/>
      <c r="TE995" s="328"/>
      <c r="TF995" s="328"/>
      <c r="TG995" s="328"/>
      <c r="TH995" s="328"/>
      <c r="TI995" s="328"/>
      <c r="TJ995" s="328"/>
      <c r="TK995" s="328"/>
      <c r="TL995" s="328"/>
      <c r="TM995" s="328"/>
      <c r="TN995" s="328"/>
      <c r="TO995" s="328"/>
      <c r="TP995" s="328"/>
      <c r="TQ995" s="328"/>
      <c r="TR995" s="328"/>
      <c r="TS995" s="328"/>
      <c r="TT995" s="328"/>
      <c r="TU995" s="328"/>
      <c r="TV995" s="328"/>
      <c r="TW995" s="328"/>
      <c r="TX995" s="328"/>
      <c r="TY995" s="328"/>
      <c r="TZ995" s="328"/>
      <c r="UA995" s="328"/>
      <c r="UB995" s="328"/>
      <c r="UC995" s="328"/>
      <c r="UD995" s="328"/>
      <c r="UE995" s="328"/>
      <c r="UF995" s="328"/>
      <c r="UG995" s="328"/>
      <c r="UH995" s="328"/>
      <c r="UI995" s="328"/>
      <c r="UJ995" s="328"/>
      <c r="UK995" s="328"/>
      <c r="UL995" s="328"/>
      <c r="UM995" s="328"/>
      <c r="UN995" s="328"/>
      <c r="UO995" s="328"/>
      <c r="UP995" s="328"/>
      <c r="UQ995" s="328"/>
      <c r="UR995" s="328"/>
      <c r="US995" s="328"/>
      <c r="UT995" s="328"/>
      <c r="UU995" s="328"/>
      <c r="UV995" s="328"/>
      <c r="UW995" s="328"/>
      <c r="UX995" s="328"/>
      <c r="UY995" s="328"/>
      <c r="UZ995" s="328"/>
      <c r="VA995" s="328"/>
      <c r="VB995" s="328"/>
      <c r="VC995" s="328"/>
      <c r="VD995" s="328"/>
      <c r="VE995" s="328"/>
      <c r="VF995" s="328"/>
      <c r="VG995" s="328"/>
      <c r="VH995" s="328"/>
      <c r="VI995" s="328"/>
      <c r="VJ995" s="328"/>
      <c r="VK995" s="328"/>
      <c r="VL995" s="328"/>
      <c r="VM995" s="328"/>
      <c r="VN995" s="328"/>
      <c r="VO995" s="328"/>
      <c r="VP995" s="328"/>
      <c r="VQ995" s="328"/>
      <c r="VR995" s="328"/>
      <c r="VS995" s="328"/>
      <c r="VT995" s="328"/>
      <c r="VU995" s="328"/>
      <c r="VV995" s="328"/>
      <c r="VW995" s="328"/>
      <c r="VX995" s="328"/>
      <c r="VY995" s="328"/>
      <c r="VZ995" s="328"/>
      <c r="WA995" s="328"/>
      <c r="WB995" s="328"/>
      <c r="WC995" s="328"/>
      <c r="WD995" s="328"/>
      <c r="WE995" s="328"/>
      <c r="WF995" s="328"/>
      <c r="WG995" s="328"/>
      <c r="WH995" s="328"/>
      <c r="WI995" s="328"/>
      <c r="WJ995" s="328"/>
      <c r="WK995" s="328"/>
      <c r="WL995" s="328"/>
      <c r="WM995" s="328"/>
      <c r="WN995" s="328"/>
      <c r="WO995" s="328"/>
      <c r="WP995" s="328"/>
      <c r="WQ995" s="328"/>
      <c r="WR995" s="328"/>
      <c r="WS995" s="328"/>
      <c r="WT995" s="328"/>
      <c r="WU995" s="328"/>
      <c r="WV995" s="328"/>
      <c r="WW995" s="328"/>
      <c r="WX995" s="328"/>
      <c r="WY995" s="328"/>
      <c r="WZ995" s="328"/>
      <c r="XA995" s="328"/>
      <c r="XB995" s="328"/>
      <c r="XC995" s="328"/>
      <c r="XD995" s="328"/>
      <c r="XE995" s="328"/>
      <c r="XF995" s="328"/>
      <c r="XG995" s="328"/>
      <c r="XH995" s="328"/>
      <c r="XI995" s="328"/>
      <c r="XJ995" s="328"/>
      <c r="XK995" s="328"/>
      <c r="XL995" s="328"/>
      <c r="XM995" s="328"/>
      <c r="XN995" s="328"/>
      <c r="XO995" s="328"/>
      <c r="XP995" s="328"/>
      <c r="XQ995" s="328"/>
      <c r="XR995" s="328"/>
      <c r="XS995" s="328"/>
      <c r="XT995" s="328"/>
      <c r="XU995" s="328"/>
      <c r="XV995" s="328"/>
      <c r="XW995" s="328"/>
      <c r="XX995" s="328"/>
      <c r="XY995" s="328"/>
      <c r="XZ995" s="328"/>
      <c r="YA995" s="328"/>
      <c r="YB995" s="328"/>
      <c r="YC995" s="328"/>
      <c r="YD995" s="328"/>
      <c r="YE995" s="328"/>
      <c r="YF995" s="328"/>
      <c r="YG995" s="328"/>
      <c r="YH995" s="328"/>
      <c r="YI995" s="328"/>
      <c r="YJ995" s="328"/>
      <c r="YK995" s="328"/>
      <c r="YL995" s="328"/>
      <c r="YM995" s="328"/>
      <c r="YN995" s="328"/>
      <c r="YO995" s="328"/>
      <c r="YP995" s="290"/>
      <c r="YQ995" s="290"/>
      <c r="YR995" s="290"/>
      <c r="YS995" s="290"/>
      <c r="YT995" s="290"/>
      <c r="YU995" s="290"/>
      <c r="YV995" s="290"/>
      <c r="YW995" s="290"/>
      <c r="YX995" s="290"/>
      <c r="YY995" s="290"/>
      <c r="YZ995" s="290"/>
      <c r="ZA995" s="290"/>
      <c r="ZB995" s="290"/>
      <c r="ZC995" s="290"/>
      <c r="ZD995" s="290"/>
      <c r="ZE995" s="290"/>
      <c r="ZF995" s="290"/>
      <c r="ZG995" s="290"/>
      <c r="ZH995" s="290"/>
      <c r="ZI995" s="290"/>
      <c r="ZJ995" s="290"/>
      <c r="ZK995" s="290"/>
      <c r="ZL995" s="290"/>
      <c r="ZM995" s="290"/>
      <c r="ZN995" s="290"/>
      <c r="ZO995" s="290"/>
      <c r="ZP995" s="290"/>
      <c r="ZQ995" s="290"/>
      <c r="ZR995" s="290"/>
      <c r="ZS995" s="290"/>
      <c r="ZT995" s="290"/>
      <c r="ZU995" s="290"/>
      <c r="ZV995" s="290"/>
      <c r="ZW995" s="290"/>
      <c r="ZX995" s="290"/>
      <c r="ZY995" s="290"/>
      <c r="ZZ995" s="290"/>
      <c r="AAA995" s="290"/>
      <c r="AAB995" s="290"/>
      <c r="AAC995" s="290"/>
      <c r="AAD995" s="290"/>
      <c r="AAE995" s="290"/>
      <c r="AAF995" s="290"/>
      <c r="AAG995" s="290"/>
      <c r="AAH995" s="290"/>
      <c r="AAI995" s="290"/>
      <c r="AAJ995" s="290"/>
      <c r="AAK995" s="290"/>
      <c r="AAL995" s="290"/>
      <c r="AAM995" s="290"/>
      <c r="AAN995" s="290"/>
      <c r="AAO995" s="290"/>
      <c r="AAP995" s="290"/>
      <c r="AAQ995" s="290"/>
      <c r="AAR995" s="290"/>
      <c r="AAS995" s="290"/>
      <c r="AAT995" s="290"/>
      <c r="AAU995" s="290"/>
      <c r="AAV995" s="290"/>
      <c r="AAW995" s="290"/>
      <c r="AAX995" s="290"/>
      <c r="AAY995" s="290"/>
      <c r="AAZ995" s="290"/>
      <c r="ABA995" s="290"/>
      <c r="ABB995" s="290"/>
      <c r="ABC995" s="290"/>
      <c r="ABD995" s="290"/>
      <c r="ABE995" s="290"/>
      <c r="ABF995" s="290"/>
      <c r="ABG995" s="290"/>
      <c r="ABH995" s="290"/>
      <c r="ABI995" s="290"/>
      <c r="ABJ995" s="290"/>
      <c r="ABK995" s="290"/>
      <c r="ABL995" s="290"/>
      <c r="ABM995" s="290"/>
      <c r="ABN995" s="290"/>
      <c r="ABO995" s="290"/>
      <c r="ABP995" s="290"/>
      <c r="ABQ995" s="290"/>
      <c r="ABR995" s="290"/>
      <c r="ABS995" s="290"/>
      <c r="ABT995" s="290"/>
      <c r="ABU995" s="290"/>
      <c r="ABV995" s="290"/>
      <c r="ABW995" s="290"/>
      <c r="ABX995" s="290"/>
      <c r="ABY995" s="290"/>
      <c r="ABZ995" s="290"/>
      <c r="ACA995" s="290"/>
      <c r="ACB995" s="290"/>
      <c r="ACC995" s="290"/>
      <c r="ACD995" s="290"/>
      <c r="ACE995" s="290"/>
      <c r="ACF995" s="290"/>
      <c r="ACG995" s="290"/>
      <c r="ACH995" s="290"/>
      <c r="ACI995" s="290"/>
      <c r="ACJ995" s="290"/>
      <c r="ACK995" s="290"/>
      <c r="ACL995" s="290"/>
      <c r="ACM995" s="290"/>
      <c r="ACN995" s="290"/>
      <c r="ACO995" s="290"/>
      <c r="ACP995" s="290"/>
      <c r="ACQ995" s="290"/>
      <c r="ACR995" s="290"/>
      <c r="ACS995" s="290"/>
      <c r="ACT995" s="290"/>
      <c r="ACU995" s="290"/>
      <c r="ACV995" s="290"/>
      <c r="ACW995" s="290"/>
      <c r="ACX995" s="290"/>
      <c r="ACY995" s="290"/>
      <c r="ACZ995" s="290"/>
      <c r="ADA995" s="290"/>
      <c r="ADB995" s="290"/>
      <c r="ADC995" s="290"/>
      <c r="ADD995" s="290"/>
      <c r="ADE995" s="290"/>
      <c r="ADF995" s="290"/>
      <c r="ADG995" s="290"/>
      <c r="ADH995" s="290"/>
      <c r="ADI995" s="290"/>
      <c r="ADJ995" s="290"/>
      <c r="ADK995" s="290"/>
      <c r="ADL995" s="290"/>
      <c r="ADM995" s="290"/>
      <c r="ADN995" s="290"/>
      <c r="ADO995" s="290"/>
      <c r="ADP995" s="290"/>
      <c r="ADQ995" s="290"/>
      <c r="ADR995" s="290"/>
      <c r="ADS995" s="290"/>
      <c r="ADT995" s="290"/>
      <c r="ADU995" s="290"/>
      <c r="ADV995" s="290"/>
      <c r="ADW995" s="290"/>
      <c r="ADX995" s="290"/>
      <c r="ADY995" s="290"/>
      <c r="ADZ995" s="290"/>
      <c r="AEA995" s="290"/>
      <c r="AEB995" s="290"/>
      <c r="AEC995" s="290"/>
      <c r="AED995" s="290"/>
      <c r="AEE995" s="290"/>
      <c r="AEF995" s="290"/>
      <c r="AEG995" s="290"/>
      <c r="AEH995" s="290"/>
      <c r="AEI995" s="290"/>
      <c r="AEJ995" s="290"/>
      <c r="AEK995" s="290"/>
      <c r="AEL995" s="290"/>
      <c r="AEM995" s="290"/>
      <c r="AEN995" s="290"/>
      <c r="AEO995" s="290"/>
      <c r="AEP995" s="290"/>
      <c r="AEQ995" s="290"/>
      <c r="AER995" s="290"/>
      <c r="AES995" s="290"/>
      <c r="AET995" s="290"/>
      <c r="AEU995" s="290"/>
      <c r="AEV995" s="290"/>
      <c r="AEW995" s="290"/>
      <c r="AEX995" s="290"/>
      <c r="AEY995" s="290"/>
      <c r="AEZ995" s="290"/>
      <c r="AFA995" s="290"/>
      <c r="AFB995" s="290"/>
      <c r="AFC995" s="290"/>
      <c r="AFD995" s="290"/>
      <c r="AFE995" s="290"/>
      <c r="AFF995" s="290"/>
      <c r="AFG995" s="290"/>
      <c r="AFH995" s="290"/>
      <c r="AFI995" s="290"/>
      <c r="AFJ995" s="290"/>
      <c r="AFK995" s="290"/>
      <c r="AFL995" s="290"/>
      <c r="AFM995" s="290"/>
      <c r="AFN995" s="290"/>
      <c r="AFO995" s="290"/>
      <c r="AFP995" s="290"/>
      <c r="AFQ995" s="290"/>
      <c r="AFR995" s="290"/>
      <c r="AFS995" s="290"/>
      <c r="AFT995" s="290"/>
      <c r="AFU995" s="290"/>
      <c r="AFV995" s="290"/>
      <c r="AFW995" s="290"/>
      <c r="AFX995" s="290"/>
      <c r="AFY995" s="290"/>
      <c r="AFZ995" s="290"/>
      <c r="AGA995" s="290"/>
      <c r="AGB995" s="290"/>
      <c r="AGC995" s="290"/>
      <c r="AGD995" s="290"/>
      <c r="AGE995" s="290"/>
      <c r="AGF995" s="290"/>
      <c r="AGG995" s="290"/>
      <c r="AGH995" s="290"/>
      <c r="AGI995" s="290"/>
      <c r="AGJ995" s="290"/>
      <c r="AGK995" s="290"/>
      <c r="AGL995" s="290"/>
      <c r="AGM995" s="290"/>
      <c r="AGN995" s="290"/>
      <c r="AGO995" s="290"/>
      <c r="AGP995" s="290"/>
      <c r="AGQ995" s="290"/>
      <c r="AGR995" s="290"/>
      <c r="AGS995" s="290"/>
      <c r="AGT995" s="290"/>
      <c r="AGU995" s="290"/>
      <c r="AGV995" s="290"/>
      <c r="AGW995" s="290"/>
      <c r="AGX995" s="290"/>
      <c r="AGY995" s="290"/>
      <c r="AGZ995" s="290"/>
      <c r="AHA995" s="290"/>
      <c r="AHB995" s="290"/>
      <c r="AHC995" s="290"/>
      <c r="AHD995" s="290"/>
      <c r="AHE995" s="290"/>
      <c r="AHF995" s="290"/>
      <c r="AHG995" s="290"/>
      <c r="AHH995" s="290"/>
      <c r="AHI995" s="290"/>
      <c r="AHJ995" s="290"/>
      <c r="AHK995" s="290"/>
      <c r="AHL995" s="290"/>
      <c r="AHM995" s="290"/>
      <c r="AHN995" s="290"/>
      <c r="AHO995" s="290"/>
      <c r="AHP995" s="290"/>
      <c r="AHQ995" s="290"/>
      <c r="AHR995" s="290"/>
      <c r="AHS995" s="290"/>
      <c r="AHT995" s="290"/>
      <c r="AHU995" s="290"/>
      <c r="AHV995" s="290"/>
      <c r="AHW995" s="290"/>
      <c r="AHX995" s="290"/>
      <c r="AHY995" s="290"/>
      <c r="AHZ995" s="290"/>
      <c r="AIA995" s="290"/>
      <c r="AIB995" s="290"/>
      <c r="AIC995" s="290"/>
      <c r="AID995" s="290"/>
      <c r="AIE995" s="290"/>
      <c r="AIF995" s="290"/>
      <c r="AIG995" s="290"/>
      <c r="AIH995" s="290"/>
      <c r="AII995" s="290"/>
      <c r="AIJ995" s="290"/>
      <c r="AIK995" s="290"/>
      <c r="AIL995" s="290"/>
      <c r="AIM995" s="290"/>
      <c r="AIN995" s="290"/>
      <c r="AIO995" s="290"/>
      <c r="AIP995" s="290"/>
      <c r="AIQ995" s="290"/>
      <c r="AIR995" s="290"/>
      <c r="AIS995" s="290"/>
      <c r="AIT995" s="290"/>
      <c r="AIU995" s="290"/>
      <c r="AIV995" s="290"/>
      <c r="AIW995" s="290"/>
      <c r="AIX995" s="290"/>
      <c r="AIY995" s="290"/>
      <c r="AIZ995" s="290"/>
      <c r="AJA995" s="290"/>
      <c r="AJB995" s="290"/>
      <c r="AJC995" s="290"/>
      <c r="AJD995" s="290"/>
      <c r="AJE995" s="290"/>
      <c r="AJF995" s="290"/>
      <c r="AJG995" s="290"/>
      <c r="AJH995" s="290"/>
      <c r="AJI995" s="290"/>
      <c r="AJJ995" s="290"/>
      <c r="AJK995" s="290"/>
      <c r="AJL995" s="290"/>
      <c r="AJM995" s="290"/>
      <c r="AJN995" s="290"/>
      <c r="AJO995" s="290"/>
      <c r="AJP995" s="290"/>
      <c r="AJQ995" s="290"/>
      <c r="AJR995" s="290"/>
      <c r="AJS995" s="290"/>
      <c r="AJT995" s="290"/>
      <c r="AJU995" s="290"/>
      <c r="AJV995" s="290"/>
      <c r="AJW995" s="290"/>
      <c r="AJX995" s="290"/>
      <c r="AJY995" s="290"/>
      <c r="AJZ995" s="290"/>
      <c r="AKA995" s="290"/>
      <c r="AKB995" s="290"/>
      <c r="AKC995" s="290"/>
      <c r="AKD995" s="290"/>
      <c r="AKE995" s="290"/>
      <c r="AKF995" s="290"/>
      <c r="AKG995" s="290"/>
      <c r="AKH995" s="290"/>
      <c r="AKI995" s="290"/>
      <c r="AKJ995" s="290"/>
      <c r="AKK995" s="290"/>
      <c r="AKL995" s="290"/>
      <c r="AKM995" s="290"/>
      <c r="AKN995" s="290"/>
      <c r="AKO995" s="290"/>
      <c r="AKP995" s="290"/>
      <c r="AKQ995" s="290"/>
      <c r="AKR995" s="290"/>
      <c r="AKS995" s="290"/>
      <c r="AKT995" s="290"/>
      <c r="AKU995" s="290"/>
      <c r="AKV995" s="290"/>
      <c r="AKW995" s="290"/>
      <c r="AKX995" s="290"/>
      <c r="AKY995" s="290"/>
      <c r="AKZ995" s="290"/>
      <c r="ALA995" s="290"/>
      <c r="ALB995" s="290"/>
      <c r="ALC995" s="290"/>
      <c r="ALD995" s="290"/>
      <c r="ALE995" s="290"/>
      <c r="ALF995" s="290"/>
      <c r="ALG995" s="290"/>
      <c r="ALH995" s="290"/>
      <c r="ALI995" s="290"/>
      <c r="ALJ995" s="290"/>
      <c r="ALK995" s="290"/>
      <c r="ALL995" s="290"/>
      <c r="ALM995" s="290"/>
      <c r="ALN995" s="290"/>
      <c r="ALO995" s="290"/>
      <c r="ALP995" s="290"/>
      <c r="ALQ995" s="290"/>
      <c r="ALR995" s="290"/>
      <c r="ALS995" s="290"/>
      <c r="ALT995" s="290"/>
      <c r="ALU995" s="290"/>
      <c r="ALV995" s="290"/>
      <c r="ALW995" s="290"/>
      <c r="ALX995" s="290"/>
      <c r="ALY995" s="290"/>
      <c r="ALZ995" s="290"/>
      <c r="AMA995" s="290"/>
      <c r="AMB995" s="290"/>
      <c r="AMC995" s="290"/>
      <c r="AMD995" s="290"/>
      <c r="AME995" s="290"/>
      <c r="AMF995" s="290"/>
      <c r="AMG995" s="290"/>
      <c r="AMH995" s="290"/>
      <c r="AMI995" s="290"/>
      <c r="AMJ995" s="290"/>
      <c r="AMK995" s="290"/>
      <c r="AML995" s="290"/>
      <c r="AMM995" s="290"/>
      <c r="AMN995" s="290"/>
      <c r="AMO995" s="290"/>
      <c r="AMP995" s="290"/>
      <c r="AMQ995" s="290"/>
      <c r="AMR995" s="290"/>
      <c r="AMS995" s="290"/>
      <c r="AMT995" s="290"/>
      <c r="AMU995" s="290"/>
      <c r="AMV995" s="290"/>
      <c r="AMW995" s="290"/>
      <c r="AMX995" s="290"/>
      <c r="AMY995" s="290"/>
      <c r="AMZ995" s="290"/>
      <c r="ANA995" s="290"/>
      <c r="ANB995" s="290"/>
      <c r="ANC995" s="290"/>
      <c r="AND995" s="290"/>
      <c r="ANE995" s="290"/>
      <c r="ANF995" s="290"/>
      <c r="ANG995" s="290"/>
      <c r="ANH995" s="290"/>
      <c r="ANI995" s="290"/>
      <c r="ANJ995" s="290"/>
      <c r="ANK995" s="290"/>
      <c r="ANL995" s="290"/>
      <c r="ANM995" s="290"/>
      <c r="ANN995" s="290"/>
      <c r="ANO995" s="290"/>
      <c r="ANP995" s="290"/>
      <c r="ANQ995" s="290"/>
      <c r="ANR995" s="290"/>
      <c r="ANS995" s="290"/>
      <c r="ANT995" s="290"/>
      <c r="ANU995" s="290"/>
      <c r="ANV995" s="290"/>
      <c r="ANW995" s="290"/>
      <c r="ANX995" s="290"/>
      <c r="ANY995" s="290"/>
      <c r="ANZ995" s="290"/>
      <c r="AOA995" s="290"/>
      <c r="AOB995" s="290"/>
      <c r="AOC995" s="290"/>
      <c r="AOD995" s="290"/>
      <c r="AOE995" s="290"/>
      <c r="AOF995" s="290"/>
      <c r="AOG995" s="290"/>
      <c r="AOH995" s="290"/>
      <c r="AOI995" s="290"/>
      <c r="AOJ995" s="290"/>
      <c r="AOK995" s="290"/>
      <c r="AOL995" s="290"/>
      <c r="AOM995" s="290"/>
      <c r="AON995" s="290"/>
      <c r="AOO995" s="290"/>
      <c r="AOP995" s="290"/>
      <c r="AOQ995" s="290"/>
      <c r="AOR995" s="290"/>
      <c r="AOS995" s="290"/>
      <c r="AOT995" s="290"/>
      <c r="AOU995" s="290"/>
      <c r="AOV995" s="290"/>
      <c r="AOW995" s="290"/>
      <c r="AOX995" s="290"/>
      <c r="AOY995" s="290"/>
      <c r="AOZ995" s="290"/>
      <c r="APA995" s="290"/>
      <c r="APB995" s="290"/>
      <c r="APC995" s="290"/>
      <c r="APD995" s="290"/>
      <c r="APE995" s="290"/>
      <c r="APF995" s="290"/>
      <c r="APG995" s="290"/>
      <c r="APH995" s="290"/>
      <c r="API995" s="290"/>
      <c r="APJ995" s="290"/>
      <c r="APK995" s="290"/>
      <c r="APL995" s="290"/>
      <c r="APM995" s="290"/>
      <c r="APN995" s="290"/>
      <c r="APO995" s="290"/>
      <c r="APP995" s="290"/>
      <c r="APQ995" s="290"/>
      <c r="APR995" s="290"/>
      <c r="APS995" s="290"/>
      <c r="APT995" s="290"/>
      <c r="APU995" s="290"/>
      <c r="APV995" s="290"/>
      <c r="APW995" s="290"/>
      <c r="APX995" s="290"/>
      <c r="APY995" s="290"/>
      <c r="APZ995" s="290"/>
      <c r="AQA995" s="290"/>
      <c r="AQB995" s="290"/>
      <c r="AQC995" s="290"/>
      <c r="AQD995" s="290"/>
      <c r="AQE995" s="290"/>
      <c r="AQF995" s="290"/>
      <c r="AQG995" s="290"/>
      <c r="AQH995" s="290"/>
      <c r="AQI995" s="290"/>
      <c r="AQJ995" s="290"/>
      <c r="AQK995" s="290"/>
      <c r="AQL995" s="290"/>
      <c r="AQM995" s="290"/>
      <c r="AQN995" s="290"/>
      <c r="AQO995" s="290"/>
      <c r="AQP995" s="290"/>
      <c r="AQQ995" s="290"/>
      <c r="AQR995" s="290"/>
      <c r="AQS995" s="290"/>
      <c r="AQT995" s="290"/>
      <c r="AQU995" s="290"/>
      <c r="AQV995" s="290"/>
      <c r="AQW995" s="290"/>
      <c r="AQX995" s="290"/>
      <c r="AQY995" s="290"/>
      <c r="AQZ995" s="290"/>
      <c r="ARA995" s="290"/>
      <c r="ARB995" s="290"/>
      <c r="ARC995" s="290"/>
      <c r="ARD995" s="290"/>
      <c r="ARE995" s="290"/>
      <c r="ARF995" s="290"/>
      <c r="ARG995" s="290"/>
      <c r="ARH995" s="290"/>
      <c r="ARI995" s="290"/>
      <c r="ARJ995" s="290"/>
      <c r="ARK995" s="290"/>
      <c r="ARL995" s="290"/>
      <c r="ARM995" s="290"/>
      <c r="ARN995" s="290"/>
      <c r="ARO995" s="290"/>
      <c r="ARP995" s="290"/>
      <c r="ARQ995" s="290"/>
      <c r="ARR995" s="290"/>
      <c r="ARS995" s="290"/>
      <c r="ART995" s="290"/>
      <c r="ARU995" s="290"/>
      <c r="ARV995" s="290"/>
      <c r="ARW995" s="290"/>
      <c r="ARX995" s="290"/>
      <c r="ARY995" s="290"/>
      <c r="ARZ995" s="290"/>
      <c r="ASA995" s="290"/>
      <c r="ASB995" s="290"/>
      <c r="ASC995" s="290"/>
      <c r="ASD995" s="290"/>
      <c r="ASE995" s="290"/>
      <c r="ASF995" s="290"/>
      <c r="ASG995" s="290"/>
      <c r="ASH995" s="290"/>
      <c r="ASI995" s="290"/>
      <c r="ASJ995" s="290"/>
      <c r="ASK995" s="290"/>
      <c r="ASL995" s="290"/>
      <c r="ASM995" s="290"/>
      <c r="ASN995" s="290"/>
      <c r="ASO995" s="290"/>
      <c r="ASP995" s="290"/>
      <c r="ASQ995" s="290"/>
      <c r="ASR995" s="290"/>
      <c r="ASS995" s="290"/>
      <c r="AST995" s="290"/>
      <c r="ASU995" s="290"/>
      <c r="ASV995" s="290"/>
      <c r="ASW995" s="290"/>
      <c r="ASX995" s="290"/>
      <c r="ASY995" s="290"/>
      <c r="ASZ995" s="290"/>
      <c r="ATA995" s="290"/>
      <c r="ATB995" s="290"/>
      <c r="ATC995" s="290"/>
      <c r="ATD995" s="290"/>
      <c r="ATE995" s="290"/>
      <c r="ATF995" s="290"/>
      <c r="ATG995" s="290"/>
      <c r="ATH995" s="290"/>
      <c r="ATI995" s="290"/>
      <c r="ATJ995" s="290"/>
      <c r="ATK995" s="290"/>
      <c r="ATL995" s="290"/>
      <c r="ATM995" s="290"/>
      <c r="ATN995" s="290"/>
      <c r="ATO995" s="290"/>
      <c r="ATP995" s="290"/>
      <c r="ATQ995" s="290"/>
      <c r="ATR995" s="290"/>
      <c r="ATS995" s="290"/>
      <c r="ATT995" s="290"/>
      <c r="ATU995" s="290"/>
      <c r="ATV995" s="290"/>
      <c r="ATW995" s="290"/>
      <c r="ATX995" s="290"/>
      <c r="ATY995" s="290"/>
      <c r="ATZ995" s="290"/>
      <c r="AUA995" s="290"/>
      <c r="AUB995" s="290"/>
      <c r="AUC995" s="290"/>
      <c r="AUD995" s="290"/>
      <c r="AUE995" s="290"/>
      <c r="AUF995" s="290"/>
      <c r="AUG995" s="290"/>
      <c r="AUH995" s="290"/>
      <c r="AUI995" s="290"/>
      <c r="AUJ995" s="290"/>
      <c r="AUK995" s="290"/>
      <c r="AUL995" s="290"/>
      <c r="AUM995" s="290"/>
      <c r="AUN995" s="290"/>
      <c r="AUO995" s="290"/>
      <c r="AUP995" s="290"/>
      <c r="AUQ995" s="290"/>
      <c r="AUR995" s="290"/>
      <c r="AUS995" s="290"/>
      <c r="AUT995" s="290"/>
      <c r="AUU995" s="290"/>
      <c r="AUV995" s="290"/>
      <c r="AUW995" s="290"/>
      <c r="AUX995" s="290"/>
      <c r="AUY995" s="290"/>
      <c r="AUZ995" s="290"/>
      <c r="AVA995" s="290"/>
      <c r="AVB995" s="290"/>
      <c r="AVC995" s="290"/>
      <c r="AVD995" s="290"/>
      <c r="AVE995" s="290"/>
      <c r="AVF995" s="290"/>
      <c r="AVG995" s="290"/>
      <c r="AVH995" s="290"/>
      <c r="AVI995" s="290"/>
      <c r="AVJ995" s="290"/>
      <c r="AVK995" s="290"/>
      <c r="AVL995" s="290"/>
      <c r="AVM995" s="290"/>
      <c r="AVN995" s="290"/>
      <c r="AVO995" s="290"/>
      <c r="AVP995" s="290"/>
      <c r="AVQ995" s="290"/>
      <c r="AVR995" s="290"/>
      <c r="AVS995" s="290"/>
      <c r="AVT995" s="290"/>
      <c r="AVU995" s="290"/>
      <c r="AVV995" s="290"/>
      <c r="AVW995" s="290"/>
      <c r="AVX995" s="290"/>
      <c r="AVY995" s="290"/>
      <c r="AVZ995" s="290"/>
      <c r="AWA995" s="290"/>
      <c r="AWB995" s="290"/>
      <c r="AWC995" s="290"/>
      <c r="AWD995" s="290"/>
      <c r="AWE995" s="290"/>
      <c r="AWF995" s="290"/>
      <c r="AWG995" s="290"/>
      <c r="AWH995" s="290"/>
      <c r="AWI995" s="290"/>
      <c r="AWJ995" s="290"/>
      <c r="AWK995" s="290"/>
      <c r="AWL995" s="290"/>
      <c r="AWM995" s="290"/>
      <c r="AWN995" s="290"/>
      <c r="AWO995" s="290"/>
      <c r="AWP995" s="290"/>
      <c r="AWQ995" s="290"/>
      <c r="AWR995" s="290"/>
      <c r="AWS995" s="290"/>
      <c r="AWT995" s="290"/>
      <c r="AWU995" s="290"/>
      <c r="AWV995" s="290"/>
      <c r="AWW995" s="290"/>
      <c r="AWX995" s="290"/>
      <c r="AWY995" s="290"/>
      <c r="AWZ995" s="290"/>
      <c r="AXA995" s="290"/>
      <c r="AXB995" s="290"/>
      <c r="AXC995" s="290"/>
      <c r="AXD995" s="290"/>
      <c r="AXE995" s="290"/>
      <c r="AXF995" s="290"/>
      <c r="AXG995" s="290"/>
      <c r="AXH995" s="290"/>
      <c r="AXI995" s="290"/>
      <c r="AXJ995" s="290"/>
      <c r="AXK995" s="290"/>
      <c r="AXL995" s="290"/>
      <c r="AXM995" s="290"/>
      <c r="AXN995" s="290"/>
      <c r="AXO995" s="290"/>
      <c r="AXP995" s="290"/>
      <c r="AXQ995" s="290"/>
      <c r="AXR995" s="290"/>
      <c r="AXS995" s="290"/>
      <c r="AXT995" s="290"/>
      <c r="AXU995" s="290"/>
      <c r="AXV995" s="290"/>
      <c r="AXW995" s="290"/>
      <c r="AXX995" s="290"/>
      <c r="AXY995" s="290"/>
      <c r="AXZ995" s="290"/>
      <c r="AYA995" s="290"/>
      <c r="AYB995" s="290"/>
      <c r="AYC995" s="290"/>
      <c r="AYD995" s="290"/>
      <c r="AYE995" s="290"/>
      <c r="AYF995" s="290"/>
      <c r="AYG995" s="290"/>
      <c r="AYH995" s="290"/>
      <c r="AYI995" s="290"/>
      <c r="AYJ995" s="290"/>
      <c r="AYK995" s="290"/>
      <c r="AYL995" s="290"/>
      <c r="AYM995" s="290"/>
      <c r="AYN995" s="290"/>
      <c r="AYO995" s="290"/>
      <c r="AYP995" s="290"/>
      <c r="AYQ995" s="290"/>
      <c r="AYR995" s="290"/>
      <c r="AYS995" s="290"/>
      <c r="AYT995" s="290"/>
      <c r="AYU995" s="290"/>
      <c r="AYV995" s="290"/>
      <c r="AYW995" s="290"/>
      <c r="AYX995" s="290"/>
      <c r="AYY995" s="290"/>
      <c r="AYZ995" s="290"/>
      <c r="AZA995" s="290"/>
      <c r="AZB995" s="290"/>
      <c r="AZC995" s="290"/>
      <c r="AZD995" s="290"/>
      <c r="AZE995" s="290"/>
      <c r="AZF995" s="290"/>
      <c r="AZG995" s="290"/>
      <c r="AZH995" s="290"/>
      <c r="AZI995" s="290"/>
      <c r="AZJ995" s="290"/>
      <c r="AZK995" s="290"/>
      <c r="AZL995" s="290"/>
      <c r="AZM995" s="290"/>
      <c r="AZN995" s="290"/>
      <c r="AZO995" s="290"/>
      <c r="AZP995" s="290"/>
      <c r="AZQ995" s="290"/>
      <c r="AZR995" s="290"/>
      <c r="AZS995" s="290"/>
      <c r="AZT995" s="290"/>
      <c r="AZU995" s="290"/>
      <c r="AZV995" s="290"/>
      <c r="AZW995" s="290"/>
      <c r="AZX995" s="290"/>
      <c r="AZY995" s="290"/>
      <c r="AZZ995" s="290"/>
      <c r="BAA995" s="290"/>
      <c r="BAB995" s="290"/>
      <c r="BAC995" s="290"/>
      <c r="BAD995" s="290"/>
      <c r="BAE995" s="290"/>
      <c r="BAF995" s="290"/>
      <c r="BAG995" s="290"/>
      <c r="BAH995" s="290"/>
      <c r="BAI995" s="290"/>
      <c r="BAJ995" s="290"/>
      <c r="BAK995" s="290"/>
      <c r="BAL995" s="290"/>
      <c r="BAM995" s="290"/>
      <c r="BAN995" s="290"/>
      <c r="BAO995" s="290"/>
      <c r="BAP995" s="290"/>
      <c r="BAQ995" s="290"/>
      <c r="BAR995" s="290"/>
      <c r="BAS995" s="290"/>
      <c r="BAT995" s="290"/>
      <c r="BAU995" s="290"/>
      <c r="BAV995" s="290"/>
      <c r="BAW995" s="290"/>
      <c r="BAX995" s="290"/>
      <c r="BAY995" s="290"/>
      <c r="BAZ995" s="290"/>
      <c r="BBA995" s="290"/>
      <c r="BBB995" s="290"/>
      <c r="BBC995" s="290"/>
      <c r="BBD995" s="290"/>
      <c r="BBE995" s="290"/>
      <c r="BBF995" s="290"/>
      <c r="BBG995" s="290"/>
      <c r="BBH995" s="290"/>
      <c r="BBI995" s="290"/>
      <c r="BBJ995" s="290"/>
      <c r="BBK995" s="290"/>
      <c r="BBL995" s="290"/>
      <c r="BBM995" s="290"/>
      <c r="BBN995" s="290"/>
      <c r="BBO995" s="290"/>
      <c r="BBP995" s="290"/>
      <c r="BBQ995" s="290"/>
      <c r="BBR995" s="290"/>
      <c r="BBS995" s="290"/>
      <c r="BBT995" s="290"/>
      <c r="BBU995" s="290"/>
      <c r="BBV995" s="290"/>
      <c r="BBW995" s="290"/>
      <c r="BBX995" s="290"/>
      <c r="BBY995" s="290"/>
      <c r="BBZ995" s="290"/>
      <c r="BCA995" s="290"/>
      <c r="BCB995" s="290"/>
      <c r="BCC995" s="290"/>
      <c r="BCD995" s="290"/>
      <c r="BCE995" s="290"/>
      <c r="BCF995" s="290"/>
      <c r="BCG995" s="290"/>
      <c r="BCH995" s="290"/>
      <c r="BCI995" s="290"/>
      <c r="BCJ995" s="290"/>
      <c r="BCK995" s="290"/>
      <c r="BCL995" s="290"/>
      <c r="BCM995" s="290"/>
      <c r="BCN995" s="290"/>
      <c r="BCO995" s="290"/>
      <c r="BCP995" s="290"/>
      <c r="BCQ995" s="290"/>
      <c r="BCR995" s="290"/>
      <c r="BCS995" s="290"/>
      <c r="BCT995" s="290"/>
      <c r="BCU995" s="290"/>
      <c r="BCV995" s="290"/>
      <c r="BCW995" s="290"/>
      <c r="BCX995" s="290"/>
      <c r="BCY995" s="290"/>
      <c r="BCZ995" s="290"/>
      <c r="BDA995" s="290"/>
      <c r="BDB995" s="290"/>
      <c r="BDC995" s="290"/>
      <c r="BDD995" s="290"/>
      <c r="BDE995" s="290"/>
      <c r="BDF995" s="290"/>
      <c r="BDG995" s="290"/>
      <c r="BDH995" s="290"/>
      <c r="BDI995" s="290"/>
      <c r="BDJ995" s="290"/>
      <c r="BDK995" s="290"/>
      <c r="BDL995" s="290"/>
      <c r="BDM995" s="290"/>
      <c r="BDN995" s="290"/>
      <c r="BDO995" s="290"/>
      <c r="BDP995" s="290"/>
      <c r="BDQ995" s="290"/>
      <c r="BDR995" s="290"/>
      <c r="BDS995" s="290"/>
      <c r="BDT995" s="290"/>
      <c r="BDU995" s="290"/>
      <c r="BDV995" s="290"/>
      <c r="BDW995" s="290"/>
      <c r="BDX995" s="290"/>
      <c r="BDY995" s="290"/>
      <c r="BDZ995" s="290"/>
      <c r="BEA995" s="290"/>
      <c r="BEB995" s="290"/>
      <c r="BEC995" s="290"/>
      <c r="BED995" s="290"/>
      <c r="BEE995" s="290"/>
      <c r="BEF995" s="290"/>
      <c r="BEG995" s="290"/>
      <c r="BEH995" s="290"/>
      <c r="BEI995" s="290"/>
      <c r="BEJ995" s="290"/>
      <c r="BEK995" s="290"/>
      <c r="BEL995" s="290"/>
      <c r="BEM995" s="290"/>
      <c r="BEN995" s="290"/>
      <c r="BEO995" s="290"/>
      <c r="BEP995" s="290"/>
      <c r="BEQ995" s="290"/>
      <c r="BER995" s="290"/>
      <c r="BES995" s="290"/>
      <c r="BET995" s="290"/>
      <c r="BEU995" s="290"/>
      <c r="BEV995" s="290"/>
      <c r="BEW995" s="290"/>
      <c r="BEX995" s="290"/>
      <c r="BEY995" s="290"/>
      <c r="BEZ995" s="290"/>
      <c r="BFA995" s="290"/>
      <c r="BFB995" s="290"/>
      <c r="BFC995" s="290"/>
      <c r="BFD995" s="290"/>
      <c r="BFE995" s="290"/>
      <c r="BFF995" s="290"/>
      <c r="BFG995" s="290"/>
      <c r="BFH995" s="290"/>
      <c r="BFI995" s="290"/>
      <c r="BFJ995" s="290"/>
      <c r="BFK995" s="290"/>
      <c r="BFL995" s="290"/>
      <c r="BFM995" s="290"/>
      <c r="BFN995" s="290"/>
      <c r="BFO995" s="290"/>
      <c r="BFP995" s="290"/>
      <c r="BFQ995" s="290"/>
      <c r="BFR995" s="290"/>
      <c r="BFS995" s="290"/>
      <c r="BFT995" s="290"/>
      <c r="BFU995" s="290"/>
      <c r="BFV995" s="290"/>
      <c r="BFW995" s="290"/>
      <c r="BFX995" s="290"/>
      <c r="BFY995" s="290"/>
      <c r="BFZ995" s="290"/>
      <c r="BGA995" s="290"/>
      <c r="BGB995" s="290"/>
      <c r="BGC995" s="290"/>
      <c r="BGD995" s="290"/>
      <c r="BGE995" s="290"/>
      <c r="BGF995" s="290"/>
      <c r="BGG995" s="290"/>
      <c r="BGH995" s="290"/>
      <c r="BGI995" s="290"/>
      <c r="BGJ995" s="290"/>
      <c r="BGK995" s="290"/>
      <c r="BGL995" s="290"/>
      <c r="BGM995" s="290"/>
      <c r="BGN995" s="290"/>
      <c r="BGO995" s="290"/>
      <c r="BGP995" s="290"/>
      <c r="BGQ995" s="290"/>
      <c r="BGR995" s="290"/>
      <c r="BGS995" s="290"/>
      <c r="BGT995" s="290"/>
      <c r="BGU995" s="290"/>
      <c r="BGV995" s="290"/>
      <c r="BGW995" s="290"/>
      <c r="BGX995" s="290"/>
      <c r="BGY995" s="290"/>
      <c r="BGZ995" s="290"/>
      <c r="BHA995" s="290"/>
      <c r="BHB995" s="290"/>
      <c r="BHC995" s="290"/>
      <c r="BHD995" s="290"/>
      <c r="BHE995" s="290"/>
      <c r="BHF995" s="290"/>
      <c r="BHG995" s="290"/>
      <c r="BHH995" s="290"/>
      <c r="BHI995" s="290"/>
      <c r="BHJ995" s="290"/>
      <c r="BHK995" s="290"/>
      <c r="BHL995" s="290"/>
      <c r="BHM995" s="290"/>
      <c r="BHN995" s="290"/>
      <c r="BHO995" s="290"/>
      <c r="BHP995" s="290"/>
      <c r="BHQ995" s="290"/>
      <c r="BHR995" s="290"/>
      <c r="BHS995" s="290"/>
      <c r="BHT995" s="290"/>
      <c r="BHU995" s="290"/>
      <c r="BHV995" s="290"/>
      <c r="BHW995" s="290"/>
      <c r="BHX995" s="290"/>
      <c r="BHY995" s="290"/>
      <c r="BHZ995" s="290"/>
      <c r="BIA995" s="290"/>
      <c r="BIB995" s="290"/>
      <c r="BIC995" s="290"/>
      <c r="BID995" s="290"/>
      <c r="BIE995" s="290"/>
      <c r="BIF995" s="290"/>
      <c r="BIG995" s="290"/>
      <c r="BIH995" s="290"/>
      <c r="BII995" s="290"/>
      <c r="BIJ995" s="290"/>
      <c r="BIK995" s="290"/>
      <c r="BIL995" s="290"/>
      <c r="BIM995" s="290"/>
      <c r="BIN995" s="290"/>
      <c r="BIO995" s="290"/>
      <c r="BIP995" s="290"/>
      <c r="BIQ995" s="290"/>
      <c r="BIR995" s="290"/>
      <c r="BIS995" s="290"/>
      <c r="BIT995" s="290"/>
      <c r="BIU995" s="290"/>
      <c r="BIV995" s="290"/>
      <c r="BIW995" s="290"/>
      <c r="BIX995" s="290"/>
      <c r="BIY995" s="290"/>
      <c r="BIZ995" s="290"/>
      <c r="BJA995" s="290"/>
      <c r="BJB995" s="290"/>
      <c r="BJC995" s="290"/>
      <c r="BJD995" s="290"/>
      <c r="BJE995" s="290"/>
      <c r="BJF995" s="290"/>
      <c r="BJG995" s="290"/>
      <c r="BJH995" s="290"/>
      <c r="BJI995" s="290"/>
      <c r="BJJ995" s="290"/>
      <c r="BJK995" s="290"/>
      <c r="BJL995" s="290"/>
      <c r="BJM995" s="290"/>
      <c r="BJN995" s="290"/>
      <c r="BJO995" s="290"/>
      <c r="BJP995" s="290"/>
      <c r="BJQ995" s="290"/>
      <c r="BJR995" s="290"/>
      <c r="BJS995" s="290"/>
      <c r="BJT995" s="290"/>
      <c r="BJU995" s="290"/>
      <c r="BJV995" s="290"/>
      <c r="BJW995" s="290"/>
      <c r="BJX995" s="290"/>
      <c r="BJY995" s="290"/>
      <c r="BJZ995" s="290"/>
      <c r="BKA995" s="290"/>
      <c r="BKB995" s="290"/>
      <c r="BKC995" s="290"/>
      <c r="BKD995" s="290"/>
      <c r="BKE995" s="290"/>
      <c r="BKF995" s="290"/>
      <c r="BKG995" s="290"/>
      <c r="BKH995" s="290"/>
      <c r="BKI995" s="290"/>
      <c r="BKJ995" s="290"/>
      <c r="BKK995" s="290"/>
      <c r="BKL995" s="290"/>
      <c r="BKM995" s="290"/>
      <c r="BKN995" s="290"/>
      <c r="BKO995" s="290"/>
      <c r="BKP995" s="290"/>
      <c r="BKQ995" s="290"/>
      <c r="BKR995" s="290"/>
      <c r="BKS995" s="290"/>
      <c r="BKT995" s="290"/>
      <c r="BKU995" s="290"/>
      <c r="BKV995" s="290"/>
      <c r="BKW995" s="290"/>
      <c r="BKX995" s="290"/>
      <c r="BKY995" s="290"/>
      <c r="BKZ995" s="290"/>
      <c r="BLA995" s="290"/>
      <c r="BLB995" s="290"/>
      <c r="BLC995" s="290"/>
      <c r="BLD995" s="290"/>
      <c r="BLE995" s="290"/>
      <c r="BLF995" s="290"/>
      <c r="BLG995" s="290"/>
      <c r="BLH995" s="290"/>
      <c r="BLI995" s="290"/>
      <c r="BLJ995" s="290"/>
      <c r="BLK995" s="290"/>
      <c r="BLL995" s="290"/>
      <c r="BLM995" s="290"/>
      <c r="BLN995" s="290"/>
      <c r="BLO995" s="290"/>
      <c r="BLP995" s="290"/>
      <c r="BLQ995" s="290"/>
      <c r="BLR995" s="290"/>
      <c r="BLS995" s="290"/>
      <c r="BLT995" s="290"/>
      <c r="BLU995" s="290"/>
      <c r="BLV995" s="290"/>
      <c r="BLW995" s="290"/>
      <c r="BLX995" s="290"/>
      <c r="BLY995" s="290"/>
      <c r="BLZ995" s="290"/>
      <c r="BMA995" s="290"/>
      <c r="BMB995" s="290"/>
      <c r="BMC995" s="290"/>
      <c r="BMD995" s="290"/>
      <c r="BME995" s="290"/>
      <c r="BMF995" s="290"/>
      <c r="BMG995" s="290"/>
      <c r="BMH995" s="290"/>
      <c r="BMI995" s="290"/>
      <c r="BMJ995" s="290"/>
      <c r="BMK995" s="290"/>
      <c r="BML995" s="290"/>
      <c r="BMM995" s="290"/>
      <c r="BMN995" s="290"/>
      <c r="BMO995" s="290"/>
      <c r="BMP995" s="290"/>
      <c r="BMQ995" s="290"/>
      <c r="BMR995" s="290"/>
      <c r="BMS995" s="290"/>
      <c r="BMT995" s="290"/>
      <c r="BMU995" s="290"/>
      <c r="BMV995" s="290"/>
      <c r="BMW995" s="290"/>
      <c r="BMX995" s="290"/>
      <c r="BMY995" s="290"/>
      <c r="BMZ995" s="290"/>
      <c r="BNA995" s="290"/>
      <c r="BNB995" s="290"/>
      <c r="BNC995" s="290"/>
      <c r="BND995" s="290"/>
      <c r="BNE995" s="290"/>
      <c r="BNF995" s="290"/>
      <c r="BNG995" s="290"/>
      <c r="BNH995" s="290"/>
      <c r="BNI995" s="290"/>
      <c r="BNJ995" s="290"/>
      <c r="BNK995" s="290"/>
      <c r="BNL995" s="290"/>
      <c r="BNM995" s="290"/>
      <c r="BNN995" s="290"/>
      <c r="BNO995" s="290"/>
      <c r="BNP995" s="290"/>
      <c r="BNQ995" s="290"/>
      <c r="BNR995" s="290"/>
      <c r="BNS995" s="290"/>
      <c r="BNT995" s="290"/>
      <c r="BNU995" s="290"/>
      <c r="BNV995" s="290"/>
      <c r="BNW995" s="290"/>
      <c r="BNX995" s="290"/>
      <c r="BNY995" s="290"/>
      <c r="BNZ995" s="290"/>
      <c r="BOA995" s="290"/>
      <c r="BOB995" s="290"/>
      <c r="BOC995" s="290"/>
      <c r="BOD995" s="290"/>
      <c r="BOE995" s="290"/>
      <c r="BOF995" s="290"/>
      <c r="BOG995" s="290"/>
      <c r="BOH995" s="290"/>
      <c r="BOI995" s="290"/>
      <c r="BOJ995" s="290"/>
      <c r="BOK995" s="290"/>
      <c r="BOL995" s="290"/>
      <c r="BOM995" s="290"/>
      <c r="BON995" s="290"/>
      <c r="BOO995" s="290"/>
      <c r="BOP995" s="290"/>
      <c r="BOQ995" s="290"/>
      <c r="BOR995" s="290"/>
      <c r="BOS995" s="290"/>
      <c r="BOT995" s="290"/>
      <c r="BOU995" s="290"/>
      <c r="BOV995" s="290"/>
      <c r="BOW995" s="290"/>
      <c r="BOX995" s="290"/>
      <c r="BOY995" s="290"/>
      <c r="BOZ995" s="290"/>
      <c r="BPA995" s="290"/>
      <c r="BPB995" s="290"/>
      <c r="BPC995" s="290"/>
      <c r="BPD995" s="290"/>
      <c r="BPE995" s="290"/>
      <c r="BPF995" s="290"/>
      <c r="BPG995" s="290"/>
      <c r="BPH995" s="290"/>
      <c r="BPI995" s="290"/>
      <c r="BPJ995" s="290"/>
      <c r="BPK995" s="290"/>
      <c r="BPL995" s="290"/>
      <c r="BPM995" s="290"/>
      <c r="BPN995" s="290"/>
      <c r="BPO995" s="290"/>
      <c r="BPP995" s="290"/>
      <c r="BPQ995" s="290"/>
      <c r="BPR995" s="290"/>
      <c r="BPS995" s="290"/>
      <c r="BPT995" s="290"/>
      <c r="BPU995" s="290"/>
      <c r="BPV995" s="290"/>
      <c r="BPW995" s="290"/>
      <c r="BPX995" s="290"/>
      <c r="BPY995" s="290"/>
      <c r="BPZ995" s="290"/>
      <c r="BQA995" s="290"/>
      <c r="BQB995" s="290"/>
      <c r="BQC995" s="290"/>
      <c r="BQD995" s="290"/>
      <c r="BQE995" s="290"/>
      <c r="BQF995" s="290"/>
      <c r="BQG995" s="290"/>
      <c r="BQH995" s="290"/>
      <c r="BQI995" s="290"/>
      <c r="BQJ995" s="290"/>
      <c r="BQK995" s="290"/>
      <c r="BQL995" s="290"/>
      <c r="BQM995" s="290"/>
      <c r="BQN995" s="290"/>
      <c r="BQO995" s="290"/>
      <c r="BQP995" s="290"/>
      <c r="BQQ995" s="290"/>
      <c r="BQR995" s="290"/>
      <c r="BQS995" s="290"/>
      <c r="BQT995" s="290"/>
      <c r="BQU995" s="290"/>
      <c r="BQV995" s="290"/>
      <c r="BQW995" s="290"/>
      <c r="BQX995" s="290"/>
      <c r="BQY995" s="290"/>
      <c r="BQZ995" s="290"/>
      <c r="BRA995" s="290"/>
      <c r="BRB995" s="290"/>
      <c r="BRC995" s="290"/>
      <c r="BRD995" s="290"/>
      <c r="BRE995" s="290"/>
      <c r="BRF995" s="290"/>
      <c r="BRG995" s="290"/>
      <c r="BRH995" s="290"/>
      <c r="BRI995" s="290"/>
      <c r="BRJ995" s="290"/>
      <c r="BRK995" s="290"/>
      <c r="BRL995" s="290"/>
      <c r="BRM995" s="290"/>
      <c r="BRN995" s="290"/>
      <c r="BRO995" s="290"/>
      <c r="BRP995" s="290"/>
      <c r="BRQ995" s="290"/>
      <c r="BRR995" s="290"/>
      <c r="BRS995" s="290"/>
      <c r="BRT995" s="290"/>
      <c r="BRU995" s="290"/>
      <c r="BRV995" s="290"/>
      <c r="BRW995" s="290"/>
      <c r="BRX995" s="290"/>
      <c r="BRY995" s="290"/>
      <c r="BRZ995" s="290"/>
      <c r="BSA995" s="290"/>
      <c r="BSB995" s="290"/>
      <c r="BSC995" s="290"/>
      <c r="BSD995" s="290"/>
      <c r="BSE995" s="290"/>
      <c r="BSF995" s="290"/>
      <c r="BSG995" s="290"/>
      <c r="BSH995" s="290"/>
      <c r="BSI995" s="290"/>
      <c r="BSJ995" s="290"/>
      <c r="BSK995" s="290"/>
      <c r="BSL995" s="290"/>
      <c r="BSM995" s="290"/>
      <c r="BSN995" s="290"/>
      <c r="BSO995" s="290"/>
      <c r="BSP995" s="290"/>
      <c r="BSQ995" s="290"/>
      <c r="BSR995" s="290"/>
      <c r="BSS995" s="290"/>
      <c r="BST995" s="290"/>
      <c r="BSU995" s="290"/>
      <c r="BSV995" s="290"/>
      <c r="BSW995" s="290"/>
      <c r="BSX995" s="290"/>
      <c r="BSY995" s="290"/>
      <c r="BSZ995" s="290"/>
      <c r="BTA995" s="290"/>
      <c r="BTB995" s="290"/>
      <c r="BTC995" s="290"/>
      <c r="BTD995" s="290"/>
      <c r="BTE995" s="290"/>
      <c r="BTF995" s="290"/>
      <c r="BTG995" s="290"/>
      <c r="BTH995" s="290"/>
      <c r="BTI995" s="290"/>
      <c r="BTJ995" s="290"/>
      <c r="BTK995" s="290"/>
      <c r="BTL995" s="290"/>
      <c r="BTM995" s="290"/>
      <c r="BTN995" s="290"/>
      <c r="BTO995" s="290"/>
      <c r="BTP995" s="290"/>
      <c r="BTQ995" s="290"/>
      <c r="BTR995" s="290"/>
      <c r="BTS995" s="290"/>
      <c r="BTT995" s="290"/>
      <c r="BTU995" s="290"/>
      <c r="BTV995" s="290"/>
      <c r="BTW995" s="290"/>
      <c r="BTX995" s="290"/>
      <c r="BTY995" s="290"/>
      <c r="BTZ995" s="290"/>
      <c r="BUA995" s="290"/>
      <c r="BUB995" s="290"/>
      <c r="BUC995" s="290"/>
      <c r="BUD995" s="290"/>
      <c r="BUE995" s="290"/>
      <c r="BUF995" s="290"/>
      <c r="BUG995" s="290"/>
      <c r="BUH995" s="290"/>
      <c r="BUI995" s="290"/>
      <c r="BUJ995" s="290"/>
      <c r="BUK995" s="290"/>
      <c r="BUL995" s="290"/>
      <c r="BUM995" s="290"/>
      <c r="BUN995" s="290"/>
      <c r="BUO995" s="290"/>
      <c r="BUP995" s="290"/>
      <c r="BUQ995" s="290"/>
      <c r="BUR995" s="290"/>
      <c r="BUS995" s="290"/>
      <c r="BUT995" s="290"/>
      <c r="BUU995" s="290"/>
      <c r="BUV995" s="290"/>
      <c r="BUW995" s="290"/>
      <c r="BUX995" s="290"/>
      <c r="BUY995" s="290"/>
      <c r="BUZ995" s="290"/>
      <c r="BVA995" s="290"/>
      <c r="BVB995" s="290"/>
      <c r="BVC995" s="290"/>
      <c r="BVD995" s="290"/>
      <c r="BVE995" s="290"/>
      <c r="BVF995" s="290"/>
      <c r="BVG995" s="290"/>
      <c r="BVH995" s="290"/>
      <c r="BVI995" s="290"/>
      <c r="BVJ995" s="290"/>
      <c r="BVK995" s="290"/>
      <c r="BVL995" s="290"/>
      <c r="BVM995" s="290"/>
      <c r="BVN995" s="290"/>
      <c r="BVO995" s="290"/>
      <c r="BVP995" s="290"/>
      <c r="BVQ995" s="290"/>
      <c r="BVR995" s="290"/>
      <c r="BVS995" s="290"/>
      <c r="BVT995" s="290"/>
      <c r="BVU995" s="290"/>
      <c r="BVV995" s="290"/>
      <c r="BVW995" s="290"/>
      <c r="BVX995" s="290"/>
      <c r="BVY995" s="290"/>
      <c r="BVZ995" s="290"/>
      <c r="BWA995" s="290"/>
      <c r="BWB995" s="290"/>
      <c r="BWC995" s="290"/>
      <c r="BWD995" s="290"/>
      <c r="BWE995" s="290"/>
      <c r="BWF995" s="290"/>
      <c r="BWG995" s="290"/>
      <c r="BWH995" s="290"/>
      <c r="BWI995" s="290"/>
      <c r="BWJ995" s="290"/>
      <c r="BWK995" s="290"/>
      <c r="BWL995" s="290"/>
      <c r="BWM995" s="290"/>
      <c r="BWN995" s="290"/>
      <c r="BWO995" s="290"/>
      <c r="BWP995" s="290"/>
      <c r="BWQ995" s="290"/>
      <c r="BWR995" s="290"/>
      <c r="BWS995" s="290"/>
      <c r="BWT995" s="290"/>
      <c r="BWU995" s="290"/>
      <c r="BWV995" s="290"/>
      <c r="BWW995" s="290"/>
      <c r="BWX995" s="290"/>
      <c r="BWY995" s="290"/>
      <c r="BWZ995" s="290"/>
      <c r="BXA995" s="290"/>
      <c r="BXB995" s="290"/>
      <c r="BXC995" s="290"/>
      <c r="BXD995" s="290"/>
      <c r="BXE995" s="290"/>
      <c r="BXF995" s="290"/>
      <c r="BXG995" s="290"/>
      <c r="BXH995" s="290"/>
      <c r="BXI995" s="290"/>
      <c r="BXJ995" s="290"/>
      <c r="BXK995" s="290"/>
      <c r="BXL995" s="290"/>
      <c r="BXM995" s="290"/>
      <c r="BXN995" s="290"/>
      <c r="BXO995" s="290"/>
      <c r="BXP995" s="290"/>
      <c r="BXQ995" s="290"/>
      <c r="BXR995" s="290"/>
      <c r="BXS995" s="290"/>
      <c r="BXT995" s="290"/>
      <c r="BXU995" s="290"/>
      <c r="BXV995" s="290"/>
      <c r="BXW995" s="290"/>
      <c r="BXX995" s="290"/>
      <c r="BXY995" s="290"/>
      <c r="BXZ995" s="290"/>
      <c r="BYA995" s="290"/>
      <c r="BYB995" s="290"/>
      <c r="BYC995" s="290"/>
      <c r="BYD995" s="290"/>
      <c r="BYE995" s="290"/>
      <c r="BYF995" s="290"/>
      <c r="BYG995" s="290"/>
      <c r="BYH995" s="290"/>
      <c r="BYI995" s="290"/>
      <c r="BYJ995" s="290"/>
      <c r="BYK995" s="290"/>
      <c r="BYL995" s="290"/>
      <c r="BYM995" s="290"/>
      <c r="BYN995" s="290"/>
      <c r="BYO995" s="290"/>
      <c r="BYP995" s="290"/>
      <c r="BYQ995" s="290"/>
      <c r="BYR995" s="290"/>
      <c r="BYS995" s="290"/>
      <c r="BYT995" s="290"/>
      <c r="BYU995" s="290"/>
      <c r="BYV995" s="290"/>
      <c r="BYW995" s="290"/>
      <c r="BYX995" s="290"/>
      <c r="BYY995" s="290"/>
      <c r="BYZ995" s="290"/>
      <c r="BZA995" s="290"/>
      <c r="BZB995" s="290"/>
      <c r="BZC995" s="290"/>
      <c r="BZD995" s="290"/>
      <c r="BZE995" s="290"/>
      <c r="BZF995" s="290"/>
      <c r="BZG995" s="290"/>
      <c r="BZH995" s="290"/>
      <c r="BZI995" s="290"/>
      <c r="BZJ995" s="290"/>
      <c r="BZK995" s="290"/>
      <c r="BZL995" s="290"/>
      <c r="BZM995" s="290"/>
      <c r="BZN995" s="290"/>
      <c r="BZO995" s="290"/>
      <c r="BZP995" s="290"/>
      <c r="BZQ995" s="290"/>
      <c r="BZR995" s="290"/>
      <c r="BZS995" s="290"/>
      <c r="BZT995" s="290"/>
      <c r="BZU995" s="290"/>
      <c r="BZV995" s="290"/>
      <c r="BZW995" s="290"/>
      <c r="BZX995" s="290"/>
      <c r="BZY995" s="290"/>
      <c r="BZZ995" s="290"/>
      <c r="CAA995" s="290"/>
      <c r="CAB995" s="290"/>
      <c r="CAC995" s="290"/>
      <c r="CAD995" s="290"/>
      <c r="CAE995" s="290"/>
      <c r="CAF995" s="290"/>
      <c r="CAG995" s="290"/>
      <c r="CAH995" s="290"/>
      <c r="CAI995" s="290"/>
      <c r="CAJ995" s="290"/>
      <c r="CAK995" s="290"/>
      <c r="CAL995" s="290"/>
      <c r="CAM995" s="290"/>
      <c r="CAN995" s="290"/>
      <c r="CAO995" s="290"/>
      <c r="CAP995" s="290"/>
      <c r="CAQ995" s="290"/>
      <c r="CAR995" s="290"/>
      <c r="CAS995" s="290"/>
      <c r="CAT995" s="290"/>
      <c r="CAU995" s="290"/>
      <c r="CAV995" s="290"/>
      <c r="CAW995" s="290"/>
      <c r="CAX995" s="290"/>
      <c r="CAY995" s="290"/>
      <c r="CAZ995" s="290"/>
      <c r="CBA995" s="290"/>
      <c r="CBB995" s="290"/>
      <c r="CBC995" s="290"/>
      <c r="CBD995" s="290"/>
      <c r="CBE995" s="290"/>
      <c r="CBF995" s="290"/>
      <c r="CBG995" s="290"/>
      <c r="CBH995" s="290"/>
      <c r="CBI995" s="290"/>
      <c r="CBJ995" s="290"/>
      <c r="CBK995" s="290"/>
      <c r="CBL995" s="290"/>
      <c r="CBM995" s="290"/>
      <c r="CBN995" s="290"/>
      <c r="CBO995" s="290"/>
      <c r="CBP995" s="290"/>
      <c r="CBQ995" s="290"/>
      <c r="CBR995" s="290"/>
      <c r="CBS995" s="290"/>
      <c r="CBT995" s="290"/>
      <c r="CBU995" s="290"/>
      <c r="CBV995" s="290"/>
      <c r="CBW995" s="290"/>
      <c r="CBX995" s="290"/>
      <c r="CBY995" s="290"/>
      <c r="CBZ995" s="290"/>
      <c r="CCA995" s="290"/>
      <c r="CCB995" s="290"/>
      <c r="CCC995" s="290"/>
      <c r="CCD995" s="290"/>
      <c r="CCE995" s="290"/>
      <c r="CCF995" s="290"/>
      <c r="CCG995" s="290"/>
      <c r="CCH995" s="290"/>
      <c r="CCI995" s="290"/>
      <c r="CCJ995" s="290"/>
      <c r="CCK995" s="290"/>
      <c r="CCL995" s="290"/>
      <c r="CCM995" s="290"/>
      <c r="CCN995" s="290"/>
      <c r="CCO995" s="290"/>
      <c r="CCP995" s="290"/>
      <c r="CCQ995" s="290"/>
      <c r="CCR995" s="290"/>
      <c r="CCS995" s="290"/>
      <c r="CCT995" s="290"/>
      <c r="CCU995" s="290"/>
      <c r="CCV995" s="290"/>
      <c r="CCW995" s="290"/>
      <c r="CCX995" s="290"/>
      <c r="CCY995" s="290"/>
      <c r="CCZ995" s="290"/>
      <c r="CDA995" s="290"/>
      <c r="CDB995" s="290"/>
      <c r="CDC995" s="290"/>
      <c r="CDD995" s="290"/>
      <c r="CDE995" s="290"/>
      <c r="CDF995" s="290"/>
      <c r="CDG995" s="290"/>
      <c r="CDH995" s="290"/>
      <c r="CDI995" s="290"/>
      <c r="CDJ995" s="290"/>
      <c r="CDK995" s="290"/>
      <c r="CDL995" s="290"/>
      <c r="CDM995" s="290"/>
      <c r="CDN995" s="290"/>
      <c r="CDO995" s="290"/>
      <c r="CDP995" s="290"/>
      <c r="CDQ995" s="290"/>
      <c r="CDR995" s="290"/>
      <c r="CDS995" s="290"/>
      <c r="CDT995" s="290"/>
      <c r="CDU995" s="290"/>
      <c r="CDV995" s="290"/>
      <c r="CDW995" s="290"/>
      <c r="CDX995" s="290"/>
      <c r="CDY995" s="290"/>
      <c r="CDZ995" s="290"/>
      <c r="CEA995" s="290"/>
      <c r="CEB995" s="290"/>
      <c r="CEC995" s="290"/>
      <c r="CED995" s="290"/>
      <c r="CEE995" s="290"/>
      <c r="CEF995" s="290"/>
      <c r="CEG995" s="290"/>
      <c r="CEH995" s="290"/>
      <c r="CEI995" s="290"/>
      <c r="CEJ995" s="290"/>
      <c r="CEK995" s="290"/>
      <c r="CEL995" s="290"/>
      <c r="CEM995" s="290"/>
      <c r="CEN995" s="290"/>
      <c r="CEO995" s="290"/>
      <c r="CEP995" s="290"/>
      <c r="CEQ995" s="290"/>
      <c r="CER995" s="290"/>
      <c r="CES995" s="290"/>
      <c r="CET995" s="290"/>
      <c r="CEU995" s="290"/>
      <c r="CEV995" s="290"/>
      <c r="CEW995" s="290"/>
      <c r="CEX995" s="290"/>
      <c r="CEY995" s="290"/>
      <c r="CEZ995" s="290"/>
      <c r="CFA995" s="290"/>
      <c r="CFB995" s="290"/>
      <c r="CFC995" s="290"/>
      <c r="CFD995" s="290"/>
      <c r="CFE995" s="290"/>
      <c r="CFF995" s="290"/>
      <c r="CFG995" s="290"/>
      <c r="CFH995" s="290"/>
      <c r="CFI995" s="290"/>
      <c r="CFJ995" s="290"/>
      <c r="CFK995" s="290"/>
      <c r="CFL995" s="290"/>
      <c r="CFM995" s="290"/>
      <c r="CFN995" s="290"/>
      <c r="CFO995" s="290"/>
      <c r="CFP995" s="290"/>
      <c r="CFQ995" s="290"/>
      <c r="CFR995" s="290"/>
      <c r="CFS995" s="290"/>
      <c r="CFT995" s="290"/>
      <c r="CFU995" s="290"/>
      <c r="CFV995" s="290"/>
      <c r="CFW995" s="290"/>
      <c r="CFX995" s="290"/>
      <c r="CFY995" s="290"/>
      <c r="CFZ995" s="290"/>
      <c r="CGA995" s="290"/>
      <c r="CGB995" s="290"/>
      <c r="CGC995" s="290"/>
      <c r="CGD995" s="290"/>
      <c r="CGE995" s="290"/>
      <c r="CGF995" s="290"/>
      <c r="CGG995" s="290"/>
      <c r="CGH995" s="290"/>
      <c r="CGI995" s="290"/>
      <c r="CGJ995" s="290"/>
      <c r="CGK995" s="290"/>
      <c r="CGL995" s="290"/>
      <c r="CGM995" s="290"/>
      <c r="CGN995" s="290"/>
      <c r="CGO995" s="290"/>
      <c r="CGP995" s="290"/>
      <c r="CGQ995" s="290"/>
      <c r="CGR995" s="290"/>
      <c r="CGS995" s="290"/>
      <c r="CGT995" s="290"/>
      <c r="CGU995" s="290"/>
      <c r="CGV995" s="290"/>
      <c r="CGW995" s="290"/>
      <c r="CGX995" s="290"/>
      <c r="CGY995" s="290"/>
      <c r="CGZ995" s="290"/>
      <c r="CHA995" s="290"/>
      <c r="CHB995" s="290"/>
      <c r="CHC995" s="290"/>
      <c r="CHD995" s="290"/>
      <c r="CHE995" s="290"/>
      <c r="CHF995" s="290"/>
      <c r="CHG995" s="290"/>
      <c r="CHH995" s="290"/>
      <c r="CHI995" s="290"/>
      <c r="CHJ995" s="290"/>
      <c r="CHK995" s="290"/>
      <c r="CHL995" s="290"/>
      <c r="CHM995" s="290"/>
      <c r="CHN995" s="290"/>
      <c r="CHO995" s="290"/>
      <c r="CHP995" s="290"/>
      <c r="CHQ995" s="290"/>
      <c r="CHR995" s="290"/>
      <c r="CHS995" s="290"/>
      <c r="CHT995" s="290"/>
      <c r="CHU995" s="290"/>
      <c r="CHV995" s="290"/>
      <c r="CHW995" s="290"/>
      <c r="CHX995" s="290"/>
      <c r="CHY995" s="290"/>
      <c r="CHZ995" s="290"/>
      <c r="CIA995" s="290"/>
      <c r="CIB995" s="290"/>
      <c r="CIC995" s="290"/>
      <c r="CID995" s="290"/>
      <c r="CIE995" s="290"/>
      <c r="CIF995" s="290"/>
      <c r="CIG995" s="290"/>
      <c r="CIH995" s="290"/>
      <c r="CII995" s="290"/>
      <c r="CIJ995" s="290"/>
      <c r="CIK995" s="290"/>
      <c r="CIL995" s="290"/>
      <c r="CIM995" s="290"/>
      <c r="CIN995" s="290"/>
      <c r="CIO995" s="290"/>
      <c r="CIP995" s="290"/>
      <c r="CIQ995" s="290"/>
      <c r="CIR995" s="290"/>
      <c r="CIS995" s="290"/>
      <c r="CIT995" s="290"/>
      <c r="CIU995" s="290"/>
      <c r="CIV995" s="290"/>
      <c r="CIW995" s="290"/>
      <c r="CIX995" s="290"/>
      <c r="CIY995" s="290"/>
      <c r="CIZ995" s="290"/>
      <c r="CJA995" s="290"/>
      <c r="CJB995" s="290"/>
      <c r="CJC995" s="290"/>
      <c r="CJD995" s="290"/>
      <c r="CJE995" s="290"/>
      <c r="CJF995" s="290"/>
      <c r="CJG995" s="290"/>
      <c r="CJH995" s="290"/>
      <c r="CJI995" s="290"/>
      <c r="CJJ995" s="290"/>
      <c r="CJK995" s="290"/>
      <c r="CJL995" s="290"/>
      <c r="CJM995" s="290"/>
      <c r="CJN995" s="290"/>
      <c r="CJO995" s="290"/>
      <c r="CJP995" s="290"/>
      <c r="CJQ995" s="290"/>
      <c r="CJR995" s="290"/>
      <c r="CJS995" s="290"/>
      <c r="CJT995" s="290"/>
      <c r="CJU995" s="290"/>
      <c r="CJV995" s="290"/>
      <c r="CJW995" s="290"/>
      <c r="CJX995" s="290"/>
      <c r="CJY995" s="290"/>
      <c r="CJZ995" s="290"/>
      <c r="CKA995" s="290"/>
      <c r="CKB995" s="290"/>
      <c r="CKC995" s="290"/>
      <c r="CKD995" s="290"/>
      <c r="CKE995" s="290"/>
      <c r="CKF995" s="290"/>
      <c r="CKG995" s="290"/>
      <c r="CKH995" s="290"/>
      <c r="CKI995" s="290"/>
      <c r="CKJ995" s="290"/>
      <c r="CKK995" s="290"/>
      <c r="CKL995" s="290"/>
      <c r="CKM995" s="290"/>
      <c r="CKN995" s="290"/>
      <c r="CKO995" s="290"/>
      <c r="CKP995" s="290"/>
      <c r="CKQ995" s="290"/>
      <c r="CKR995" s="290"/>
      <c r="CKS995" s="290"/>
      <c r="CKT995" s="290"/>
      <c r="CKU995" s="290"/>
      <c r="CKV995" s="290"/>
      <c r="CKW995" s="290"/>
      <c r="CKX995" s="290"/>
      <c r="CKY995" s="290"/>
      <c r="CKZ995" s="290"/>
      <c r="CLA995" s="290"/>
      <c r="CLB995" s="290"/>
      <c r="CLC995" s="290"/>
      <c r="CLD995" s="290"/>
      <c r="CLE995" s="290"/>
      <c r="CLF995" s="290"/>
      <c r="CLG995" s="290"/>
      <c r="CLH995" s="290"/>
      <c r="CLI995" s="290"/>
      <c r="CLJ995" s="290"/>
      <c r="CLK995" s="290"/>
      <c r="CLL995" s="290"/>
      <c r="CLM995" s="290"/>
      <c r="CLN995" s="290"/>
      <c r="CLO995" s="290"/>
      <c r="CLP995" s="290"/>
      <c r="CLQ995" s="290"/>
      <c r="CLR995" s="290"/>
      <c r="CLS995" s="290"/>
      <c r="CLT995" s="290"/>
      <c r="CLU995" s="290"/>
      <c r="CLV995" s="290"/>
      <c r="CLW995" s="290"/>
      <c r="CLX995" s="290"/>
      <c r="CLY995" s="290"/>
      <c r="CLZ995" s="290"/>
      <c r="CMA995" s="290"/>
      <c r="CMB995" s="290"/>
      <c r="CMC995" s="290"/>
      <c r="CMD995" s="290"/>
      <c r="CME995" s="290"/>
      <c r="CMF995" s="290"/>
      <c r="CMG995" s="290"/>
      <c r="CMH995" s="290"/>
      <c r="CMI995" s="290"/>
      <c r="CMJ995" s="290"/>
      <c r="CMK995" s="290"/>
      <c r="CML995" s="290"/>
      <c r="CMM995" s="290"/>
      <c r="CMN995" s="290"/>
      <c r="CMO995" s="290"/>
      <c r="CMP995" s="290"/>
      <c r="CMQ995" s="290"/>
      <c r="CMR995" s="290"/>
      <c r="CMS995" s="290"/>
      <c r="CMT995" s="290"/>
      <c r="CMU995" s="290"/>
      <c r="CMV995" s="290"/>
      <c r="CMW995" s="290"/>
      <c r="CMX995" s="290"/>
      <c r="CMY995" s="290"/>
      <c r="CMZ995" s="290"/>
      <c r="CNA995" s="290"/>
      <c r="CNB995" s="290"/>
      <c r="CNC995" s="290"/>
      <c r="CND995" s="290"/>
      <c r="CNE995" s="290"/>
      <c r="CNF995" s="290"/>
      <c r="CNG995" s="290"/>
      <c r="CNH995" s="290"/>
      <c r="CNI995" s="290"/>
      <c r="CNJ995" s="290"/>
      <c r="CNK995" s="290"/>
      <c r="CNL995" s="290"/>
      <c r="CNM995" s="290"/>
      <c r="CNN995" s="290"/>
      <c r="CNO995" s="290"/>
      <c r="CNP995" s="290"/>
      <c r="CNQ995" s="290"/>
      <c r="CNR995" s="290"/>
      <c r="CNS995" s="290"/>
      <c r="CNT995" s="290"/>
      <c r="CNU995" s="290"/>
      <c r="CNV995" s="290"/>
      <c r="CNW995" s="290"/>
      <c r="CNX995" s="290"/>
      <c r="CNY995" s="290"/>
      <c r="CNZ995" s="290"/>
      <c r="COA995" s="290"/>
      <c r="COB995" s="290"/>
      <c r="COC995" s="290"/>
      <c r="COD995" s="290"/>
      <c r="COE995" s="290"/>
      <c r="COF995" s="290"/>
      <c r="COG995" s="290"/>
      <c r="COH995" s="290"/>
      <c r="COI995" s="290"/>
      <c r="COJ995" s="290"/>
      <c r="COK995" s="290"/>
      <c r="COL995" s="290"/>
      <c r="COM995" s="290"/>
      <c r="CON995" s="290"/>
      <c r="COO995" s="290"/>
      <c r="COP995" s="290"/>
      <c r="COQ995" s="290"/>
      <c r="COR995" s="290"/>
      <c r="COS995" s="290"/>
      <c r="COT995" s="290"/>
      <c r="COU995" s="290"/>
      <c r="COV995" s="290"/>
      <c r="COW995" s="290"/>
      <c r="COX995" s="290"/>
      <c r="COY995" s="290"/>
      <c r="COZ995" s="290"/>
      <c r="CPA995" s="290"/>
      <c r="CPB995" s="290"/>
      <c r="CPC995" s="290"/>
      <c r="CPD995" s="290"/>
      <c r="CPE995" s="290"/>
      <c r="CPF995" s="290"/>
      <c r="CPG995" s="290"/>
      <c r="CPH995" s="290"/>
      <c r="CPI995" s="290"/>
      <c r="CPJ995" s="290"/>
      <c r="CPK995" s="290"/>
      <c r="CPL995" s="290"/>
      <c r="CPM995" s="290"/>
      <c r="CPN995" s="290"/>
      <c r="CPO995" s="290"/>
      <c r="CPP995" s="290"/>
      <c r="CPQ995" s="290"/>
      <c r="CPR995" s="290"/>
      <c r="CPS995" s="290"/>
      <c r="CPT995" s="290"/>
      <c r="CPU995" s="290"/>
      <c r="CPV995" s="290"/>
      <c r="CPW995" s="290"/>
      <c r="CPX995" s="290"/>
      <c r="CPY995" s="290"/>
      <c r="CPZ995" s="290"/>
      <c r="CQA995" s="290"/>
      <c r="CQB995" s="290"/>
      <c r="CQC995" s="290"/>
      <c r="CQD995" s="290"/>
      <c r="CQE995" s="290"/>
      <c r="CQF995" s="290"/>
      <c r="CQG995" s="290"/>
      <c r="CQH995" s="290"/>
      <c r="CQI995" s="290"/>
      <c r="CQJ995" s="290"/>
      <c r="CQK995" s="290"/>
      <c r="CQL995" s="290"/>
      <c r="CQM995" s="290"/>
      <c r="CQN995" s="290"/>
      <c r="CQO995" s="290"/>
      <c r="CQP995" s="290"/>
      <c r="CQQ995" s="290"/>
      <c r="CQR995" s="290"/>
      <c r="CQS995" s="290"/>
      <c r="CQT995" s="290"/>
      <c r="CQU995" s="290"/>
      <c r="CQV995" s="290"/>
      <c r="CQW995" s="290"/>
      <c r="CQX995" s="290"/>
      <c r="CQY995" s="290"/>
      <c r="CQZ995" s="290"/>
      <c r="CRA995" s="290"/>
      <c r="CRB995" s="290"/>
      <c r="CRC995" s="290"/>
      <c r="CRD995" s="290"/>
      <c r="CRE995" s="290"/>
      <c r="CRF995" s="290"/>
      <c r="CRG995" s="290"/>
      <c r="CRH995" s="290"/>
      <c r="CRI995" s="290"/>
      <c r="CRJ995" s="290"/>
      <c r="CRK995" s="290"/>
      <c r="CRL995" s="290"/>
      <c r="CRM995" s="290"/>
      <c r="CRN995" s="290"/>
      <c r="CRO995" s="290"/>
      <c r="CRP995" s="290"/>
      <c r="CRQ995" s="290"/>
      <c r="CRR995" s="290"/>
      <c r="CRS995" s="290"/>
      <c r="CRT995" s="290"/>
      <c r="CRU995" s="290"/>
      <c r="CRV995" s="290"/>
      <c r="CRW995" s="290"/>
      <c r="CRX995" s="290"/>
      <c r="CRY995" s="290"/>
      <c r="CRZ995" s="290"/>
      <c r="CSA995" s="290"/>
      <c r="CSB995" s="290"/>
      <c r="CSC995" s="290"/>
      <c r="CSD995" s="290"/>
      <c r="CSE995" s="290"/>
      <c r="CSF995" s="290"/>
      <c r="CSG995" s="290"/>
      <c r="CSH995" s="290"/>
      <c r="CSI995" s="290"/>
      <c r="CSJ995" s="290"/>
      <c r="CSK995" s="290"/>
      <c r="CSL995" s="290"/>
      <c r="CSM995" s="290"/>
      <c r="CSN995" s="290"/>
      <c r="CSO995" s="290"/>
      <c r="CSP995" s="290"/>
      <c r="CSQ995" s="290"/>
      <c r="CSR995" s="290"/>
      <c r="CSS995" s="290"/>
      <c r="CST995" s="290"/>
      <c r="CSU995" s="290"/>
      <c r="CSV995" s="290"/>
      <c r="CSW995" s="290"/>
      <c r="CSX995" s="290"/>
      <c r="CSY995" s="290"/>
      <c r="CSZ995" s="290"/>
      <c r="CTA995" s="290"/>
      <c r="CTB995" s="290"/>
      <c r="CTC995" s="290"/>
      <c r="CTD995" s="290"/>
      <c r="CTE995" s="290"/>
      <c r="CTF995" s="290"/>
      <c r="CTG995" s="290"/>
      <c r="CTH995" s="290"/>
      <c r="CTI995" s="290"/>
      <c r="CTJ995" s="290"/>
      <c r="CTK995" s="290"/>
      <c r="CTL995" s="290"/>
      <c r="CTM995" s="290"/>
      <c r="CTN995" s="290"/>
      <c r="CTO995" s="290"/>
      <c r="CTP995" s="290"/>
      <c r="CTQ995" s="290"/>
      <c r="CTR995" s="290"/>
      <c r="CTS995" s="290"/>
      <c r="CTT995" s="290"/>
      <c r="CTU995" s="290"/>
      <c r="CTV995" s="290"/>
      <c r="CTW995" s="290"/>
      <c r="CTX995" s="290"/>
      <c r="CTY995" s="290"/>
      <c r="CTZ995" s="290"/>
      <c r="CUA995" s="290"/>
      <c r="CUB995" s="290"/>
      <c r="CUC995" s="290"/>
      <c r="CUD995" s="290"/>
      <c r="CUE995" s="290"/>
      <c r="CUF995" s="290"/>
      <c r="CUG995" s="290"/>
      <c r="CUH995" s="290"/>
      <c r="CUI995" s="290"/>
      <c r="CUJ995" s="290"/>
      <c r="CUK995" s="290"/>
      <c r="CUL995" s="290"/>
      <c r="CUM995" s="290"/>
      <c r="CUN995" s="290"/>
      <c r="CUO995" s="290"/>
      <c r="CUP995" s="290"/>
      <c r="CUQ995" s="290"/>
      <c r="CUR995" s="290"/>
      <c r="CUS995" s="290"/>
      <c r="CUT995" s="290"/>
      <c r="CUU995" s="290"/>
      <c r="CUV995" s="290"/>
      <c r="CUW995" s="290"/>
      <c r="CUX995" s="290"/>
      <c r="CUY995" s="290"/>
      <c r="CUZ995" s="290"/>
      <c r="CVA995" s="290"/>
      <c r="CVB995" s="290"/>
      <c r="CVC995" s="290"/>
      <c r="CVD995" s="290"/>
      <c r="CVE995" s="290"/>
      <c r="CVF995" s="290"/>
      <c r="CVG995" s="290"/>
      <c r="CVH995" s="290"/>
      <c r="CVI995" s="290"/>
      <c r="CVJ995" s="290"/>
      <c r="CVK995" s="290"/>
      <c r="CVL995" s="290"/>
      <c r="CVM995" s="290"/>
      <c r="CVN995" s="290"/>
      <c r="CVO995" s="290"/>
      <c r="CVP995" s="290"/>
      <c r="CVQ995" s="290"/>
      <c r="CVR995" s="290"/>
      <c r="CVS995" s="290"/>
      <c r="CVT995" s="290"/>
      <c r="CVU995" s="290"/>
      <c r="CVV995" s="290"/>
      <c r="CVW995" s="290"/>
      <c r="CVX995" s="290"/>
      <c r="CVY995" s="290"/>
      <c r="CVZ995" s="290"/>
      <c r="CWA995" s="290"/>
      <c r="CWB995" s="290"/>
      <c r="CWC995" s="290"/>
      <c r="CWD995" s="290"/>
      <c r="CWE995" s="290"/>
      <c r="CWF995" s="290"/>
      <c r="CWG995" s="290"/>
      <c r="CWH995" s="290"/>
      <c r="CWI995" s="290"/>
      <c r="CWJ995" s="290"/>
      <c r="CWK995" s="290"/>
      <c r="CWL995" s="290"/>
      <c r="CWM995" s="290"/>
      <c r="CWN995" s="290"/>
      <c r="CWO995" s="290"/>
      <c r="CWP995" s="290"/>
      <c r="CWQ995" s="290"/>
      <c r="CWR995" s="290"/>
      <c r="CWS995" s="290"/>
      <c r="CWT995" s="290"/>
      <c r="CWU995" s="290"/>
      <c r="CWV995" s="290"/>
      <c r="CWW995" s="290"/>
      <c r="CWX995" s="290"/>
      <c r="CWY995" s="290"/>
      <c r="CWZ995" s="290"/>
      <c r="CXA995" s="290"/>
      <c r="CXB995" s="290"/>
      <c r="CXC995" s="290"/>
      <c r="CXD995" s="290"/>
      <c r="CXE995" s="290"/>
      <c r="CXF995" s="290"/>
      <c r="CXG995" s="290"/>
      <c r="CXH995" s="290"/>
      <c r="CXI995" s="290"/>
      <c r="CXJ995" s="290"/>
      <c r="CXK995" s="290"/>
      <c r="CXL995" s="290"/>
      <c r="CXM995" s="290"/>
      <c r="CXN995" s="290"/>
      <c r="CXO995" s="290"/>
      <c r="CXP995" s="290"/>
      <c r="CXQ995" s="290"/>
      <c r="CXR995" s="290"/>
      <c r="CXS995" s="290"/>
      <c r="CXT995" s="290"/>
      <c r="CXU995" s="290"/>
      <c r="CXV995" s="290"/>
      <c r="CXW995" s="290"/>
      <c r="CXX995" s="290"/>
      <c r="CXY995" s="290"/>
      <c r="CXZ995" s="290"/>
      <c r="CYA995" s="290"/>
      <c r="CYB995" s="290"/>
      <c r="CYC995" s="290"/>
      <c r="CYD995" s="290"/>
      <c r="CYE995" s="290"/>
      <c r="CYF995" s="290"/>
      <c r="CYG995" s="290"/>
      <c r="CYH995" s="290"/>
      <c r="CYI995" s="290"/>
      <c r="CYJ995" s="290"/>
      <c r="CYK995" s="290"/>
      <c r="CYL995" s="290"/>
      <c r="CYM995" s="290"/>
      <c r="CYN995" s="290"/>
      <c r="CYO995" s="290"/>
      <c r="CYP995" s="290"/>
      <c r="CYQ995" s="290"/>
      <c r="CYR995" s="290"/>
      <c r="CYS995" s="290"/>
      <c r="CYT995" s="290"/>
      <c r="CYU995" s="290"/>
      <c r="CYV995" s="290"/>
      <c r="CYW995" s="290"/>
      <c r="CYX995" s="290"/>
      <c r="CYY995" s="290"/>
      <c r="CYZ995" s="290"/>
      <c r="CZA995" s="290"/>
      <c r="CZB995" s="290"/>
      <c r="CZC995" s="290"/>
      <c r="CZD995" s="290"/>
      <c r="CZE995" s="290"/>
      <c r="CZF995" s="290"/>
      <c r="CZG995" s="290"/>
      <c r="CZH995" s="290"/>
      <c r="CZI995" s="290"/>
      <c r="CZJ995" s="290"/>
      <c r="CZK995" s="290"/>
      <c r="CZL995" s="290"/>
      <c r="CZM995" s="290"/>
      <c r="CZN995" s="290"/>
      <c r="CZO995" s="290"/>
      <c r="CZP995" s="290"/>
      <c r="CZQ995" s="290"/>
      <c r="CZR995" s="290"/>
      <c r="CZS995" s="290"/>
      <c r="CZT995" s="290"/>
      <c r="CZU995" s="290"/>
      <c r="CZV995" s="290"/>
      <c r="CZW995" s="290"/>
      <c r="CZX995" s="290"/>
      <c r="CZY995" s="290"/>
      <c r="CZZ995" s="290"/>
      <c r="DAA995" s="290"/>
      <c r="DAB995" s="290"/>
      <c r="DAC995" s="290"/>
      <c r="DAD995" s="290"/>
      <c r="DAE995" s="290"/>
      <c r="DAF995" s="290"/>
      <c r="DAG995" s="290"/>
      <c r="DAH995" s="290"/>
      <c r="DAI995" s="290"/>
      <c r="DAJ995" s="290"/>
      <c r="DAK995" s="290"/>
      <c r="DAL995" s="290"/>
      <c r="DAM995" s="290"/>
      <c r="DAN995" s="290"/>
      <c r="DAO995" s="290"/>
      <c r="DAP995" s="290"/>
      <c r="DAQ995" s="290"/>
      <c r="DAR995" s="290"/>
      <c r="DAS995" s="290"/>
      <c r="DAT995" s="290"/>
      <c r="DAU995" s="290"/>
      <c r="DAV995" s="290"/>
      <c r="DAW995" s="290"/>
      <c r="DAX995" s="290"/>
      <c r="DAY995" s="290"/>
      <c r="DAZ995" s="290"/>
      <c r="DBA995" s="290"/>
      <c r="DBB995" s="290"/>
      <c r="DBC995" s="290"/>
      <c r="DBD995" s="290"/>
      <c r="DBE995" s="290"/>
      <c r="DBF995" s="290"/>
      <c r="DBG995" s="290"/>
      <c r="DBH995" s="290"/>
      <c r="DBI995" s="290"/>
      <c r="DBJ995" s="290"/>
      <c r="DBK995" s="290"/>
      <c r="DBL995" s="290"/>
      <c r="DBM995" s="290"/>
      <c r="DBN995" s="290"/>
      <c r="DBO995" s="290"/>
      <c r="DBP995" s="290"/>
      <c r="DBQ995" s="290"/>
      <c r="DBR995" s="290"/>
      <c r="DBS995" s="290"/>
      <c r="DBT995" s="290"/>
      <c r="DBU995" s="290"/>
      <c r="DBV995" s="290"/>
      <c r="DBW995" s="290"/>
      <c r="DBX995" s="290"/>
      <c r="DBY995" s="290"/>
      <c r="DBZ995" s="290"/>
      <c r="DCA995" s="290"/>
      <c r="DCB995" s="290"/>
      <c r="DCC995" s="290"/>
      <c r="DCD995" s="290"/>
      <c r="DCE995" s="290"/>
      <c r="DCF995" s="290"/>
      <c r="DCG995" s="290"/>
      <c r="DCH995" s="290"/>
      <c r="DCI995" s="290"/>
      <c r="DCJ995" s="290"/>
      <c r="DCK995" s="290"/>
      <c r="DCL995" s="290"/>
      <c r="DCM995" s="290"/>
      <c r="DCN995" s="290"/>
      <c r="DCO995" s="290"/>
      <c r="DCP995" s="290"/>
      <c r="DCQ995" s="290"/>
      <c r="DCR995" s="290"/>
      <c r="DCS995" s="290"/>
      <c r="DCT995" s="290"/>
      <c r="DCU995" s="290"/>
      <c r="DCV995" s="290"/>
      <c r="DCW995" s="290"/>
      <c r="DCX995" s="290"/>
      <c r="DCY995" s="290"/>
      <c r="DCZ995" s="290"/>
      <c r="DDA995" s="290"/>
      <c r="DDB995" s="290"/>
      <c r="DDC995" s="290"/>
      <c r="DDD995" s="290"/>
      <c r="DDE995" s="290"/>
      <c r="DDF995" s="290"/>
      <c r="DDG995" s="290"/>
      <c r="DDH995" s="290"/>
      <c r="DDI995" s="290"/>
      <c r="DDJ995" s="290"/>
      <c r="DDK995" s="290"/>
      <c r="DDL995" s="290"/>
      <c r="DDM995" s="290"/>
      <c r="DDN995" s="290"/>
      <c r="DDO995" s="290"/>
      <c r="DDP995" s="290"/>
      <c r="DDQ995" s="290"/>
      <c r="DDR995" s="290"/>
      <c r="DDS995" s="290"/>
      <c r="DDT995" s="290"/>
      <c r="DDU995" s="290"/>
      <c r="DDV995" s="290"/>
      <c r="DDW995" s="290"/>
      <c r="DDX995" s="290"/>
      <c r="DDY995" s="290"/>
      <c r="DDZ995" s="290"/>
      <c r="DEA995" s="290"/>
      <c r="DEB995" s="290"/>
      <c r="DEC995" s="290"/>
      <c r="DED995" s="290"/>
      <c r="DEE995" s="290"/>
      <c r="DEF995" s="290"/>
      <c r="DEG995" s="290"/>
      <c r="DEH995" s="290"/>
      <c r="DEI995" s="290"/>
      <c r="DEJ995" s="290"/>
      <c r="DEK995" s="290"/>
      <c r="DEL995" s="290"/>
      <c r="DEM995" s="290"/>
      <c r="DEN995" s="290"/>
      <c r="DEO995" s="290"/>
      <c r="DEP995" s="290"/>
      <c r="DEQ995" s="290"/>
      <c r="DER995" s="290"/>
      <c r="DES995" s="290"/>
      <c r="DET995" s="290"/>
      <c r="DEU995" s="290"/>
      <c r="DEV995" s="290"/>
      <c r="DEW995" s="290"/>
      <c r="DEX995" s="290"/>
      <c r="DEY995" s="290"/>
      <c r="DEZ995" s="290"/>
      <c r="DFA995" s="290"/>
      <c r="DFB995" s="290"/>
      <c r="DFC995" s="290"/>
      <c r="DFD995" s="290"/>
      <c r="DFE995" s="290"/>
      <c r="DFF995" s="290"/>
      <c r="DFG995" s="290"/>
      <c r="DFH995" s="290"/>
      <c r="DFI995" s="290"/>
      <c r="DFJ995" s="290"/>
      <c r="DFK995" s="290"/>
      <c r="DFL995" s="290"/>
      <c r="DFM995" s="290"/>
      <c r="DFN995" s="290"/>
      <c r="DFO995" s="290"/>
      <c r="DFP995" s="290"/>
      <c r="DFQ995" s="290"/>
      <c r="DFR995" s="290"/>
      <c r="DFS995" s="290"/>
      <c r="DFT995" s="290"/>
      <c r="DFU995" s="290"/>
      <c r="DFV995" s="290"/>
      <c r="DFW995" s="290"/>
      <c r="DFX995" s="290"/>
      <c r="DFY995" s="290"/>
      <c r="DFZ995" s="290"/>
      <c r="DGA995" s="290"/>
      <c r="DGB995" s="290"/>
      <c r="DGC995" s="290"/>
      <c r="DGD995" s="290"/>
      <c r="DGE995" s="290"/>
      <c r="DGF995" s="290"/>
      <c r="DGG995" s="290"/>
      <c r="DGH995" s="290"/>
      <c r="DGI995" s="290"/>
      <c r="DGJ995" s="290"/>
      <c r="DGK995" s="290"/>
      <c r="DGL995" s="290"/>
      <c r="DGM995" s="290"/>
      <c r="DGN995" s="290"/>
      <c r="DGO995" s="290"/>
      <c r="DGP995" s="290"/>
      <c r="DGQ995" s="290"/>
      <c r="DGR995" s="290"/>
      <c r="DGS995" s="290"/>
      <c r="DGT995" s="290"/>
      <c r="DGU995" s="290"/>
      <c r="DGV995" s="290"/>
      <c r="DGW995" s="290"/>
      <c r="DGX995" s="290"/>
      <c r="DGY995" s="290"/>
      <c r="DGZ995" s="290"/>
      <c r="DHA995" s="290"/>
      <c r="DHB995" s="290"/>
      <c r="DHC995" s="290"/>
      <c r="DHD995" s="290"/>
      <c r="DHE995" s="290"/>
      <c r="DHF995" s="290"/>
      <c r="DHG995" s="290"/>
      <c r="DHH995" s="290"/>
      <c r="DHI995" s="290"/>
      <c r="DHJ995" s="290"/>
      <c r="DHK995" s="290"/>
      <c r="DHL995" s="290"/>
      <c r="DHM995" s="290"/>
      <c r="DHN995" s="290"/>
      <c r="DHO995" s="290"/>
      <c r="DHP995" s="290"/>
      <c r="DHQ995" s="290"/>
      <c r="DHR995" s="290"/>
      <c r="DHS995" s="290"/>
      <c r="DHT995" s="290"/>
      <c r="DHU995" s="290"/>
      <c r="DHV995" s="290"/>
      <c r="DHW995" s="290"/>
      <c r="DHX995" s="290"/>
      <c r="DHY995" s="290"/>
      <c r="DHZ995" s="290"/>
      <c r="DIA995" s="290"/>
      <c r="DIB995" s="290"/>
      <c r="DIC995" s="290"/>
      <c r="DID995" s="290"/>
      <c r="DIE995" s="290"/>
      <c r="DIF995" s="290"/>
      <c r="DIG995" s="290"/>
      <c r="DIH995" s="290"/>
      <c r="DII995" s="290"/>
      <c r="DIJ995" s="290"/>
      <c r="DIK995" s="290"/>
      <c r="DIL995" s="290"/>
      <c r="DIM995" s="290"/>
      <c r="DIN995" s="290"/>
      <c r="DIO995" s="290"/>
      <c r="DIP995" s="290"/>
      <c r="DIQ995" s="290"/>
      <c r="DIR995" s="290"/>
      <c r="DIS995" s="290"/>
      <c r="DIT995" s="290"/>
      <c r="DIU995" s="290"/>
      <c r="DIV995" s="290"/>
      <c r="DIW995" s="290"/>
      <c r="DIX995" s="290"/>
      <c r="DIY995" s="290"/>
      <c r="DIZ995" s="290"/>
      <c r="DJA995" s="290"/>
      <c r="DJB995" s="290"/>
      <c r="DJC995" s="290"/>
      <c r="DJD995" s="290"/>
      <c r="DJE995" s="290"/>
      <c r="DJF995" s="290"/>
      <c r="DJG995" s="290"/>
      <c r="DJH995" s="290"/>
      <c r="DJI995" s="290"/>
      <c r="DJJ995" s="290"/>
      <c r="DJK995" s="290"/>
      <c r="DJL995" s="290"/>
      <c r="DJM995" s="290"/>
      <c r="DJN995" s="290"/>
      <c r="DJO995" s="290"/>
      <c r="DJP995" s="290"/>
      <c r="DJQ995" s="290"/>
      <c r="DJR995" s="290"/>
      <c r="DJS995" s="290"/>
      <c r="DJT995" s="290"/>
      <c r="DJU995" s="290"/>
      <c r="DJV995" s="290"/>
      <c r="DJW995" s="290"/>
      <c r="DJX995" s="290"/>
      <c r="DJY995" s="290"/>
      <c r="DJZ995" s="290"/>
      <c r="DKA995" s="290"/>
      <c r="DKB995" s="290"/>
      <c r="DKC995" s="290"/>
      <c r="DKD995" s="290"/>
      <c r="DKE995" s="290"/>
      <c r="DKF995" s="290"/>
      <c r="DKG995" s="290"/>
      <c r="DKH995" s="290"/>
      <c r="DKI995" s="290"/>
      <c r="DKJ995" s="290"/>
      <c r="DKK995" s="290"/>
      <c r="DKL995" s="290"/>
      <c r="DKM995" s="290"/>
      <c r="DKN995" s="290"/>
      <c r="DKO995" s="290"/>
      <c r="DKP995" s="290"/>
      <c r="DKQ995" s="290"/>
      <c r="DKR995" s="290"/>
      <c r="DKS995" s="290"/>
      <c r="DKT995" s="290"/>
      <c r="DKU995" s="290"/>
      <c r="DKV995" s="290"/>
      <c r="DKW995" s="290"/>
      <c r="DKX995" s="290"/>
      <c r="DKY995" s="290"/>
      <c r="DKZ995" s="290"/>
      <c r="DLA995" s="290"/>
      <c r="DLB995" s="290"/>
      <c r="DLC995" s="290"/>
      <c r="DLD995" s="290"/>
      <c r="DLE995" s="290"/>
      <c r="DLF995" s="290"/>
      <c r="DLG995" s="290"/>
      <c r="DLH995" s="290"/>
      <c r="DLI995" s="290"/>
      <c r="DLJ995" s="290"/>
      <c r="DLK995" s="290"/>
      <c r="DLL995" s="290"/>
      <c r="DLM995" s="290"/>
      <c r="DLN995" s="290"/>
      <c r="DLO995" s="290"/>
      <c r="DLP995" s="290"/>
      <c r="DLQ995" s="290"/>
      <c r="DLR995" s="290"/>
      <c r="DLS995" s="290"/>
      <c r="DLT995" s="290"/>
      <c r="DLU995" s="290"/>
      <c r="DLV995" s="290"/>
      <c r="DLW995" s="290"/>
      <c r="DLX995" s="290"/>
      <c r="DLY995" s="290"/>
      <c r="DLZ995" s="290"/>
      <c r="DMA995" s="290"/>
      <c r="DMB995" s="290"/>
      <c r="DMC995" s="290"/>
      <c r="DMD995" s="290"/>
      <c r="DME995" s="290"/>
      <c r="DMF995" s="290"/>
      <c r="DMG995" s="290"/>
      <c r="DMH995" s="290"/>
      <c r="DMI995" s="290"/>
      <c r="DMJ995" s="290"/>
      <c r="DMK995" s="290"/>
      <c r="DML995" s="290"/>
      <c r="DMM995" s="290"/>
      <c r="DMN995" s="290"/>
      <c r="DMO995" s="290"/>
      <c r="DMP995" s="290"/>
      <c r="DMQ995" s="290"/>
      <c r="DMR995" s="290"/>
      <c r="DMS995" s="290"/>
      <c r="DMT995" s="290"/>
      <c r="DMU995" s="290"/>
      <c r="DMV995" s="290"/>
      <c r="DMW995" s="290"/>
      <c r="DMX995" s="290"/>
      <c r="DMY995" s="290"/>
      <c r="DMZ995" s="290"/>
      <c r="DNA995" s="290"/>
      <c r="DNB995" s="290"/>
      <c r="DNC995" s="290"/>
      <c r="DND995" s="290"/>
      <c r="DNE995" s="290"/>
      <c r="DNF995" s="290"/>
      <c r="DNG995" s="290"/>
      <c r="DNH995" s="290"/>
      <c r="DNI995" s="290"/>
      <c r="DNJ995" s="290"/>
      <c r="DNK995" s="290"/>
      <c r="DNL995" s="290"/>
      <c r="DNM995" s="290"/>
      <c r="DNN995" s="290"/>
      <c r="DNO995" s="290"/>
      <c r="DNP995" s="290"/>
      <c r="DNQ995" s="290"/>
      <c r="DNR995" s="290"/>
      <c r="DNS995" s="290"/>
      <c r="DNT995" s="290"/>
      <c r="DNU995" s="290"/>
      <c r="DNV995" s="290"/>
      <c r="DNW995" s="290"/>
      <c r="DNX995" s="290"/>
      <c r="DNY995" s="290"/>
      <c r="DNZ995" s="290"/>
      <c r="DOA995" s="290"/>
      <c r="DOB995" s="290"/>
      <c r="DOC995" s="290"/>
      <c r="DOD995" s="290"/>
      <c r="DOE995" s="290"/>
      <c r="DOF995" s="290"/>
      <c r="DOG995" s="290"/>
      <c r="DOH995" s="290"/>
      <c r="DOI995" s="290"/>
      <c r="DOJ995" s="290"/>
      <c r="DOK995" s="290"/>
      <c r="DOL995" s="290"/>
      <c r="DOM995" s="290"/>
      <c r="DON995" s="290"/>
      <c r="DOO995" s="290"/>
      <c r="DOP995" s="290"/>
      <c r="DOQ995" s="290"/>
      <c r="DOR995" s="290"/>
      <c r="DOS995" s="290"/>
      <c r="DOT995" s="290"/>
      <c r="DOU995" s="290"/>
      <c r="DOV995" s="290"/>
      <c r="DOW995" s="290"/>
      <c r="DOX995" s="290"/>
      <c r="DOY995" s="290"/>
      <c r="DOZ995" s="290"/>
      <c r="DPA995" s="290"/>
      <c r="DPB995" s="290"/>
      <c r="DPC995" s="290"/>
      <c r="DPD995" s="290"/>
      <c r="DPE995" s="290"/>
      <c r="DPF995" s="290"/>
      <c r="DPG995" s="290"/>
      <c r="DPH995" s="290"/>
      <c r="DPI995" s="290"/>
      <c r="DPJ995" s="290"/>
      <c r="DPK995" s="290"/>
      <c r="DPL995" s="290"/>
      <c r="DPM995" s="290"/>
      <c r="DPN995" s="290"/>
      <c r="DPO995" s="290"/>
      <c r="DPP995" s="290"/>
      <c r="DPQ995" s="290"/>
      <c r="DPR995" s="290"/>
      <c r="DPS995" s="290"/>
      <c r="DPT995" s="290"/>
      <c r="DPU995" s="290"/>
      <c r="DPV995" s="290"/>
      <c r="DPW995" s="290"/>
      <c r="DPX995" s="290"/>
      <c r="DPY995" s="290"/>
      <c r="DPZ995" s="290"/>
      <c r="DQA995" s="290"/>
      <c r="DQB995" s="290"/>
      <c r="DQC995" s="290"/>
      <c r="DQD995" s="290"/>
      <c r="DQE995" s="290"/>
      <c r="DQF995" s="290"/>
      <c r="DQG995" s="290"/>
      <c r="DQH995" s="290"/>
      <c r="DQI995" s="290"/>
      <c r="DQJ995" s="290"/>
      <c r="DQK995" s="290"/>
      <c r="DQL995" s="290"/>
      <c r="DQM995" s="290"/>
      <c r="DQN995" s="290"/>
      <c r="DQO995" s="290"/>
      <c r="DQP995" s="290"/>
      <c r="DQQ995" s="290"/>
      <c r="DQR995" s="290"/>
      <c r="DQS995" s="290"/>
      <c r="DQT995" s="290"/>
      <c r="DQU995" s="290"/>
      <c r="DQV995" s="290"/>
      <c r="DQW995" s="290"/>
      <c r="DQX995" s="290"/>
      <c r="DQY995" s="290"/>
      <c r="DQZ995" s="290"/>
      <c r="DRA995" s="290"/>
      <c r="DRB995" s="290"/>
      <c r="DRC995" s="290"/>
      <c r="DRD995" s="290"/>
      <c r="DRE995" s="290"/>
      <c r="DRF995" s="290"/>
      <c r="DRG995" s="290"/>
      <c r="DRH995" s="290"/>
      <c r="DRI995" s="290"/>
      <c r="DRJ995" s="290"/>
      <c r="DRK995" s="290"/>
      <c r="DRL995" s="290"/>
      <c r="DRM995" s="290"/>
      <c r="DRN995" s="290"/>
      <c r="DRO995" s="290"/>
      <c r="DRP995" s="290"/>
      <c r="DRQ995" s="290"/>
      <c r="DRR995" s="290"/>
      <c r="DRS995" s="290"/>
      <c r="DRT995" s="290"/>
      <c r="DRU995" s="290"/>
      <c r="DRV995" s="290"/>
      <c r="DRW995" s="290"/>
      <c r="DRX995" s="290"/>
      <c r="DRY995" s="290"/>
      <c r="DRZ995" s="290"/>
      <c r="DSA995" s="290"/>
      <c r="DSB995" s="290"/>
      <c r="DSC995" s="290"/>
      <c r="DSD995" s="290"/>
      <c r="DSE995" s="290"/>
      <c r="DSF995" s="290"/>
      <c r="DSG995" s="290"/>
      <c r="DSH995" s="290"/>
      <c r="DSI995" s="290"/>
      <c r="DSJ995" s="290"/>
      <c r="DSK995" s="290"/>
      <c r="DSL995" s="290"/>
      <c r="DSM995" s="290"/>
      <c r="DSN995" s="290"/>
      <c r="DSO995" s="290"/>
      <c r="DSP995" s="290"/>
      <c r="DSQ995" s="290"/>
      <c r="DSR995" s="290"/>
      <c r="DSS995" s="290"/>
      <c r="DST995" s="290"/>
      <c r="DSU995" s="290"/>
      <c r="DSV995" s="290"/>
      <c r="DSW995" s="290"/>
      <c r="DSX995" s="290"/>
      <c r="DSY995" s="290"/>
      <c r="DSZ995" s="290"/>
      <c r="DTA995" s="290"/>
      <c r="DTB995" s="290"/>
      <c r="DTC995" s="290"/>
      <c r="DTD995" s="290"/>
      <c r="DTE995" s="290"/>
      <c r="DTF995" s="290"/>
      <c r="DTG995" s="290"/>
      <c r="DTH995" s="290"/>
      <c r="DTI995" s="290"/>
      <c r="DTJ995" s="290"/>
      <c r="DTK995" s="290"/>
      <c r="DTL995" s="290"/>
      <c r="DTM995" s="290"/>
      <c r="DTN995" s="290"/>
      <c r="DTO995" s="290"/>
      <c r="DTP995" s="290"/>
      <c r="DTQ995" s="290"/>
      <c r="DTR995" s="290"/>
      <c r="DTS995" s="290"/>
      <c r="DTT995" s="290"/>
      <c r="DTU995" s="290"/>
      <c r="DTV995" s="290"/>
      <c r="DTW995" s="290"/>
      <c r="DTX995" s="290"/>
      <c r="DTY995" s="290"/>
      <c r="DTZ995" s="290"/>
      <c r="DUA995" s="290"/>
      <c r="DUB995" s="290"/>
      <c r="DUC995" s="290"/>
      <c r="DUD995" s="290"/>
      <c r="DUE995" s="290"/>
      <c r="DUF995" s="290"/>
      <c r="DUG995" s="290"/>
      <c r="DUH995" s="290"/>
      <c r="DUI995" s="290"/>
      <c r="DUJ995" s="290"/>
      <c r="DUK995" s="290"/>
      <c r="DUL995" s="290"/>
      <c r="DUM995" s="290"/>
      <c r="DUN995" s="290"/>
      <c r="DUO995" s="290"/>
      <c r="DUP995" s="290"/>
      <c r="DUQ995" s="290"/>
      <c r="DUR995" s="290"/>
      <c r="DUS995" s="290"/>
      <c r="DUT995" s="290"/>
      <c r="DUU995" s="290"/>
      <c r="DUV995" s="290"/>
      <c r="DUW995" s="290"/>
      <c r="DUX995" s="290"/>
      <c r="DUY995" s="290"/>
      <c r="DUZ995" s="290"/>
      <c r="DVA995" s="290"/>
      <c r="DVB995" s="290"/>
      <c r="DVC995" s="290"/>
      <c r="DVD995" s="290"/>
      <c r="DVE995" s="290"/>
      <c r="DVF995" s="290"/>
      <c r="DVG995" s="290"/>
      <c r="DVH995" s="290"/>
      <c r="DVI995" s="290"/>
      <c r="DVJ995" s="290"/>
      <c r="DVK995" s="290"/>
      <c r="DVL995" s="290"/>
      <c r="DVM995" s="290"/>
      <c r="DVN995" s="290"/>
      <c r="DVO995" s="290"/>
      <c r="DVP995" s="290"/>
      <c r="DVQ995" s="290"/>
      <c r="DVR995" s="290"/>
      <c r="DVS995" s="290"/>
      <c r="DVT995" s="290"/>
      <c r="DVU995" s="290"/>
      <c r="DVV995" s="290"/>
      <c r="DVW995" s="290"/>
      <c r="DVX995" s="290"/>
      <c r="DVY995" s="290"/>
      <c r="DVZ995" s="290"/>
      <c r="DWA995" s="290"/>
      <c r="DWB995" s="290"/>
      <c r="DWC995" s="290"/>
      <c r="DWD995" s="290"/>
      <c r="DWE995" s="290"/>
      <c r="DWF995" s="290"/>
      <c r="DWG995" s="290"/>
      <c r="DWH995" s="290"/>
      <c r="DWI995" s="290"/>
      <c r="DWJ995" s="290"/>
      <c r="DWK995" s="290"/>
      <c r="DWL995" s="290"/>
      <c r="DWM995" s="290"/>
      <c r="DWN995" s="290"/>
      <c r="DWO995" s="290"/>
      <c r="DWP995" s="290"/>
      <c r="DWQ995" s="290"/>
      <c r="DWR995" s="290"/>
      <c r="DWS995" s="290"/>
      <c r="DWT995" s="290"/>
      <c r="DWU995" s="290"/>
      <c r="DWV995" s="290"/>
      <c r="DWW995" s="290"/>
      <c r="DWX995" s="290"/>
      <c r="DWY995" s="290"/>
      <c r="DWZ995" s="290"/>
      <c r="DXA995" s="290"/>
      <c r="DXB995" s="290"/>
      <c r="DXC995" s="290"/>
      <c r="DXD995" s="290"/>
      <c r="DXE995" s="290"/>
      <c r="DXF995" s="290"/>
      <c r="DXG995" s="290"/>
      <c r="DXH995" s="290"/>
      <c r="DXI995" s="290"/>
      <c r="DXJ995" s="290"/>
      <c r="DXK995" s="290"/>
      <c r="DXL995" s="290"/>
      <c r="DXM995" s="290"/>
      <c r="DXN995" s="290"/>
      <c r="DXO995" s="290"/>
      <c r="DXP995" s="290"/>
      <c r="DXQ995" s="290"/>
      <c r="DXR995" s="290"/>
      <c r="DXS995" s="290"/>
      <c r="DXT995" s="290"/>
      <c r="DXU995" s="290"/>
      <c r="DXV995" s="290"/>
      <c r="DXW995" s="290"/>
      <c r="DXX995" s="290"/>
      <c r="DXY995" s="290"/>
      <c r="DXZ995" s="290"/>
      <c r="DYA995" s="290"/>
      <c r="DYB995" s="290"/>
      <c r="DYC995" s="290"/>
      <c r="DYD995" s="290"/>
      <c r="DYE995" s="290"/>
      <c r="DYF995" s="290"/>
      <c r="DYG995" s="290"/>
      <c r="DYH995" s="290"/>
      <c r="DYI995" s="290"/>
      <c r="DYJ995" s="290"/>
      <c r="DYK995" s="290"/>
      <c r="DYL995" s="290"/>
      <c r="DYM995" s="290"/>
      <c r="DYN995" s="290"/>
      <c r="DYO995" s="290"/>
      <c r="DYP995" s="290"/>
      <c r="DYQ995" s="290"/>
      <c r="DYR995" s="290"/>
      <c r="DYS995" s="290"/>
      <c r="DYT995" s="290"/>
      <c r="DYU995" s="290"/>
      <c r="DYV995" s="290"/>
      <c r="DYW995" s="290"/>
      <c r="DYX995" s="290"/>
      <c r="DYY995" s="290"/>
      <c r="DYZ995" s="290"/>
      <c r="DZA995" s="290"/>
      <c r="DZB995" s="290"/>
      <c r="DZC995" s="290"/>
      <c r="DZD995" s="290"/>
      <c r="DZE995" s="290"/>
      <c r="DZF995" s="290"/>
      <c r="DZG995" s="290"/>
      <c r="DZH995" s="290"/>
      <c r="DZI995" s="290"/>
      <c r="DZJ995" s="290"/>
      <c r="DZK995" s="290"/>
      <c r="DZL995" s="290"/>
      <c r="DZM995" s="290"/>
      <c r="DZN995" s="290"/>
      <c r="DZO995" s="290"/>
      <c r="DZP995" s="290"/>
      <c r="DZQ995" s="290"/>
      <c r="DZR995" s="290"/>
      <c r="DZS995" s="290"/>
      <c r="DZT995" s="290"/>
      <c r="DZU995" s="290"/>
      <c r="DZV995" s="290"/>
      <c r="DZW995" s="290"/>
      <c r="DZX995" s="290"/>
      <c r="DZY995" s="290"/>
      <c r="DZZ995" s="290"/>
      <c r="EAA995" s="290"/>
      <c r="EAB995" s="290"/>
      <c r="EAC995" s="290"/>
      <c r="EAD995" s="290"/>
      <c r="EAE995" s="290"/>
      <c r="EAF995" s="290"/>
      <c r="EAG995" s="290"/>
      <c r="EAH995" s="290"/>
      <c r="EAI995" s="290"/>
      <c r="EAJ995" s="290"/>
      <c r="EAK995" s="290"/>
      <c r="EAL995" s="290"/>
      <c r="EAM995" s="290"/>
      <c r="EAN995" s="290"/>
      <c r="EAO995" s="290"/>
      <c r="EAP995" s="290"/>
      <c r="EAQ995" s="290"/>
      <c r="EAR995" s="290"/>
      <c r="EAS995" s="290"/>
      <c r="EAT995" s="290"/>
      <c r="EAU995" s="290"/>
      <c r="EAV995" s="290"/>
      <c r="EAW995" s="290"/>
      <c r="EAX995" s="290"/>
      <c r="EAY995" s="290"/>
      <c r="EAZ995" s="290"/>
      <c r="EBA995" s="290"/>
      <c r="EBB995" s="290"/>
      <c r="EBC995" s="290"/>
      <c r="EBD995" s="290"/>
      <c r="EBE995" s="290"/>
      <c r="EBF995" s="290"/>
      <c r="EBG995" s="290"/>
      <c r="EBH995" s="290"/>
      <c r="EBI995" s="290"/>
      <c r="EBJ995" s="290"/>
      <c r="EBK995" s="290"/>
      <c r="EBL995" s="290"/>
      <c r="EBM995" s="290"/>
      <c r="EBN995" s="290"/>
      <c r="EBO995" s="290"/>
      <c r="EBP995" s="290"/>
      <c r="EBQ995" s="290"/>
      <c r="EBR995" s="290"/>
      <c r="EBS995" s="290"/>
      <c r="EBT995" s="290"/>
      <c r="EBU995" s="290"/>
      <c r="EBV995" s="290"/>
      <c r="EBW995" s="290"/>
      <c r="EBX995" s="290"/>
      <c r="EBY995" s="290"/>
      <c r="EBZ995" s="290"/>
      <c r="ECA995" s="290"/>
      <c r="ECB995" s="290"/>
      <c r="ECC995" s="290"/>
      <c r="ECD995" s="290"/>
      <c r="ECE995" s="290"/>
      <c r="ECF995" s="290"/>
      <c r="ECG995" s="290"/>
      <c r="ECH995" s="290"/>
      <c r="ECI995" s="290"/>
      <c r="ECJ995" s="290"/>
      <c r="ECK995" s="290"/>
      <c r="ECL995" s="290"/>
      <c r="ECM995" s="290"/>
      <c r="ECN995" s="290"/>
      <c r="ECO995" s="290"/>
      <c r="ECP995" s="290"/>
      <c r="ECQ995" s="290"/>
      <c r="ECR995" s="290"/>
      <c r="ECS995" s="290"/>
      <c r="ECT995" s="290"/>
      <c r="ECU995" s="290"/>
      <c r="ECV995" s="290"/>
      <c r="ECW995" s="290"/>
      <c r="ECX995" s="290"/>
      <c r="ECY995" s="290"/>
      <c r="ECZ995" s="290"/>
      <c r="EDA995" s="290"/>
      <c r="EDB995" s="290"/>
      <c r="EDC995" s="290"/>
      <c r="EDD995" s="290"/>
      <c r="EDE995" s="290"/>
      <c r="EDF995" s="290"/>
      <c r="EDG995" s="290"/>
      <c r="EDH995" s="290"/>
      <c r="EDI995" s="290"/>
      <c r="EDJ995" s="290"/>
      <c r="EDK995" s="290"/>
      <c r="EDL995" s="290"/>
      <c r="EDM995" s="290"/>
      <c r="EDN995" s="290"/>
      <c r="EDO995" s="290"/>
      <c r="EDP995" s="290"/>
      <c r="EDQ995" s="290"/>
      <c r="EDR995" s="290"/>
      <c r="EDS995" s="290"/>
      <c r="EDT995" s="290"/>
      <c r="EDU995" s="290"/>
      <c r="EDV995" s="290"/>
      <c r="EDW995" s="290"/>
      <c r="EDX995" s="290"/>
      <c r="EDY995" s="290"/>
      <c r="EDZ995" s="290"/>
      <c r="EEA995" s="290"/>
      <c r="EEB995" s="290"/>
      <c r="EEC995" s="290"/>
      <c r="EED995" s="290"/>
      <c r="EEE995" s="290"/>
      <c r="EEF995" s="290"/>
      <c r="EEG995" s="290"/>
      <c r="EEH995" s="290"/>
      <c r="EEI995" s="290"/>
      <c r="EEJ995" s="290"/>
      <c r="EEK995" s="290"/>
      <c r="EEL995" s="290"/>
      <c r="EEM995" s="290"/>
      <c r="EEN995" s="290"/>
      <c r="EEO995" s="290"/>
      <c r="EEP995" s="290"/>
      <c r="EEQ995" s="290"/>
      <c r="EER995" s="290"/>
      <c r="EES995" s="290"/>
      <c r="EET995" s="290"/>
      <c r="EEU995" s="290"/>
      <c r="EEV995" s="290"/>
      <c r="EEW995" s="290"/>
      <c r="EEX995" s="290"/>
      <c r="EEY995" s="290"/>
      <c r="EEZ995" s="290"/>
      <c r="EFA995" s="290"/>
      <c r="EFB995" s="290"/>
      <c r="EFC995" s="290"/>
      <c r="EFD995" s="290"/>
      <c r="EFE995" s="290"/>
      <c r="EFF995" s="290"/>
      <c r="EFG995" s="290"/>
      <c r="EFH995" s="290"/>
      <c r="EFI995" s="290"/>
      <c r="EFJ995" s="290"/>
      <c r="EFK995" s="290"/>
      <c r="EFL995" s="290"/>
      <c r="EFM995" s="290"/>
      <c r="EFN995" s="290"/>
      <c r="EFO995" s="290"/>
      <c r="EFP995" s="290"/>
      <c r="EFQ995" s="290"/>
      <c r="EFR995" s="290"/>
      <c r="EFS995" s="290"/>
      <c r="EFT995" s="290"/>
      <c r="EFU995" s="290"/>
      <c r="EFV995" s="290"/>
      <c r="EFW995" s="290"/>
      <c r="EFX995" s="290"/>
      <c r="EFY995" s="290"/>
      <c r="EFZ995" s="290"/>
      <c r="EGA995" s="290"/>
      <c r="EGB995" s="290"/>
      <c r="EGC995" s="290"/>
      <c r="EGD995" s="290"/>
      <c r="EGE995" s="290"/>
      <c r="EGF995" s="290"/>
      <c r="EGG995" s="290"/>
      <c r="EGH995" s="290"/>
      <c r="EGI995" s="290"/>
      <c r="EGJ995" s="290"/>
      <c r="EGK995" s="290"/>
      <c r="EGL995" s="290"/>
      <c r="EGM995" s="290"/>
      <c r="EGN995" s="290"/>
      <c r="EGO995" s="290"/>
      <c r="EGP995" s="290"/>
      <c r="EGQ995" s="290"/>
      <c r="EGR995" s="290"/>
      <c r="EGS995" s="290"/>
      <c r="EGT995" s="290"/>
      <c r="EGU995" s="290"/>
      <c r="EGV995" s="290"/>
      <c r="EGW995" s="290"/>
      <c r="EGX995" s="290"/>
      <c r="EGY995" s="290"/>
      <c r="EGZ995" s="290"/>
      <c r="EHA995" s="290"/>
      <c r="EHB995" s="290"/>
      <c r="EHC995" s="290"/>
      <c r="EHD995" s="290"/>
      <c r="EHE995" s="290"/>
      <c r="EHF995" s="290"/>
      <c r="EHG995" s="290"/>
      <c r="EHH995" s="290"/>
      <c r="EHI995" s="290"/>
      <c r="EHJ995" s="290"/>
      <c r="EHK995" s="290"/>
      <c r="EHL995" s="290"/>
      <c r="EHM995" s="290"/>
      <c r="EHN995" s="290"/>
      <c r="EHO995" s="290"/>
      <c r="EHP995" s="290"/>
      <c r="EHQ995" s="290"/>
      <c r="EHR995" s="290"/>
      <c r="EHS995" s="290"/>
      <c r="EHT995" s="290"/>
      <c r="EHU995" s="290"/>
      <c r="EHV995" s="290"/>
      <c r="EHW995" s="290"/>
      <c r="EHX995" s="290"/>
      <c r="EHY995" s="290"/>
      <c r="EHZ995" s="290"/>
      <c r="EIA995" s="290"/>
      <c r="EIB995" s="290"/>
      <c r="EIC995" s="290"/>
      <c r="EID995" s="290"/>
      <c r="EIE995" s="290"/>
      <c r="EIF995" s="290"/>
      <c r="EIG995" s="290"/>
      <c r="EIH995" s="290"/>
      <c r="EII995" s="290"/>
      <c r="EIJ995" s="290"/>
      <c r="EIK995" s="290"/>
      <c r="EIL995" s="290"/>
      <c r="EIM995" s="290"/>
      <c r="EIN995" s="290"/>
      <c r="EIO995" s="290"/>
      <c r="EIP995" s="290"/>
      <c r="EIQ995" s="290"/>
      <c r="EIR995" s="290"/>
      <c r="EIS995" s="290"/>
      <c r="EIT995" s="290"/>
      <c r="EIU995" s="290"/>
      <c r="EIV995" s="290"/>
      <c r="EIW995" s="290"/>
      <c r="EIX995" s="290"/>
      <c r="EIY995" s="290"/>
      <c r="EIZ995" s="290"/>
      <c r="EJA995" s="290"/>
      <c r="EJB995" s="290"/>
      <c r="EJC995" s="290"/>
      <c r="EJD995" s="290"/>
      <c r="EJE995" s="290"/>
      <c r="EJF995" s="290"/>
      <c r="EJG995" s="290"/>
      <c r="EJH995" s="290"/>
      <c r="EJI995" s="290"/>
      <c r="EJJ995" s="290"/>
      <c r="EJK995" s="290"/>
      <c r="EJL995" s="290"/>
      <c r="EJM995" s="290"/>
      <c r="EJN995" s="290"/>
      <c r="EJO995" s="290"/>
      <c r="EJP995" s="290"/>
      <c r="EJQ995" s="290"/>
      <c r="EJR995" s="290"/>
      <c r="EJS995" s="290"/>
      <c r="EJT995" s="290"/>
      <c r="EJU995" s="290"/>
      <c r="EJV995" s="290"/>
      <c r="EJW995" s="290"/>
      <c r="EJX995" s="290"/>
      <c r="EJY995" s="290"/>
      <c r="EJZ995" s="290"/>
      <c r="EKA995" s="290"/>
      <c r="EKB995" s="290"/>
      <c r="EKC995" s="290"/>
      <c r="EKD995" s="290"/>
      <c r="EKE995" s="290"/>
      <c r="EKF995" s="290"/>
      <c r="EKG995" s="290"/>
      <c r="EKH995" s="290"/>
      <c r="EKI995" s="290"/>
      <c r="EKJ995" s="290"/>
      <c r="EKK995" s="290"/>
      <c r="EKL995" s="290"/>
      <c r="EKM995" s="290"/>
      <c r="EKN995" s="290"/>
      <c r="EKO995" s="290"/>
      <c r="EKP995" s="290"/>
      <c r="EKQ995" s="290"/>
      <c r="EKR995" s="290"/>
      <c r="EKS995" s="290"/>
      <c r="EKT995" s="290"/>
      <c r="EKU995" s="290"/>
      <c r="EKV995" s="290"/>
      <c r="EKW995" s="290"/>
      <c r="EKX995" s="290"/>
      <c r="EKY995" s="290"/>
      <c r="EKZ995" s="290"/>
      <c r="ELA995" s="290"/>
      <c r="ELB995" s="290"/>
      <c r="ELC995" s="290"/>
      <c r="ELD995" s="290"/>
      <c r="ELE995" s="290"/>
      <c r="ELF995" s="290"/>
      <c r="ELG995" s="290"/>
      <c r="ELH995" s="290"/>
      <c r="ELI995" s="290"/>
      <c r="ELJ995" s="290"/>
      <c r="ELK995" s="290"/>
      <c r="ELL995" s="290"/>
      <c r="ELM995" s="290"/>
      <c r="ELN995" s="290"/>
      <c r="ELO995" s="290"/>
      <c r="ELP995" s="290"/>
      <c r="ELQ995" s="290"/>
      <c r="ELR995" s="290"/>
      <c r="ELS995" s="290"/>
      <c r="ELT995" s="290"/>
      <c r="ELU995" s="290"/>
      <c r="ELV995" s="290"/>
      <c r="ELW995" s="290"/>
      <c r="ELX995" s="290"/>
      <c r="ELY995" s="290"/>
      <c r="ELZ995" s="290"/>
      <c r="EMA995" s="290"/>
      <c r="EMB995" s="290"/>
      <c r="EMC995" s="290"/>
      <c r="EMD995" s="290"/>
      <c r="EME995" s="290"/>
      <c r="EMF995" s="290"/>
      <c r="EMG995" s="290"/>
      <c r="EMH995" s="290"/>
      <c r="EMI995" s="290"/>
      <c r="EMJ995" s="290"/>
      <c r="EMK995" s="290"/>
      <c r="EML995" s="290"/>
      <c r="EMM995" s="290"/>
      <c r="EMN995" s="290"/>
      <c r="EMO995" s="290"/>
      <c r="EMP995" s="290"/>
      <c r="EMQ995" s="290"/>
      <c r="EMR995" s="290"/>
      <c r="EMS995" s="290"/>
      <c r="EMT995" s="290"/>
      <c r="EMU995" s="290"/>
      <c r="EMV995" s="290"/>
      <c r="EMW995" s="290"/>
      <c r="EMX995" s="290"/>
      <c r="EMY995" s="290"/>
      <c r="EMZ995" s="290"/>
      <c r="ENA995" s="290"/>
      <c r="ENB995" s="290"/>
      <c r="ENC995" s="290"/>
      <c r="END995" s="290"/>
      <c r="ENE995" s="290"/>
      <c r="ENF995" s="290"/>
      <c r="ENG995" s="290"/>
      <c r="ENH995" s="290"/>
      <c r="ENI995" s="290"/>
      <c r="ENJ995" s="290"/>
      <c r="ENK995" s="290"/>
      <c r="ENL995" s="290"/>
      <c r="ENM995" s="290"/>
      <c r="ENN995" s="290"/>
      <c r="ENO995" s="290"/>
      <c r="ENP995" s="290"/>
      <c r="ENQ995" s="290"/>
      <c r="ENR995" s="290"/>
      <c r="ENS995" s="290"/>
      <c r="ENT995" s="290"/>
      <c r="ENU995" s="290"/>
      <c r="ENV995" s="290"/>
      <c r="ENW995" s="290"/>
      <c r="ENX995" s="290"/>
      <c r="ENY995" s="290"/>
      <c r="ENZ995" s="290"/>
      <c r="EOA995" s="290"/>
      <c r="EOB995" s="290"/>
      <c r="EOC995" s="290"/>
      <c r="EOD995" s="290"/>
      <c r="EOE995" s="290"/>
      <c r="EOF995" s="290"/>
      <c r="EOG995" s="290"/>
      <c r="EOH995" s="290"/>
      <c r="EOI995" s="290"/>
      <c r="EOJ995" s="290"/>
      <c r="EOK995" s="290"/>
      <c r="EOL995" s="290"/>
      <c r="EOM995" s="290"/>
      <c r="EON995" s="290"/>
      <c r="EOO995" s="290"/>
      <c r="EOP995" s="290"/>
      <c r="EOQ995" s="290"/>
      <c r="EOR995" s="290"/>
      <c r="EOS995" s="290"/>
      <c r="EOT995" s="290"/>
      <c r="EOU995" s="290"/>
      <c r="EOV995" s="290"/>
      <c r="EOW995" s="290"/>
      <c r="EOX995" s="290"/>
      <c r="EOY995" s="290"/>
      <c r="EOZ995" s="290"/>
      <c r="EPA995" s="290"/>
      <c r="EPB995" s="290"/>
      <c r="EPC995" s="290"/>
      <c r="EPD995" s="290"/>
      <c r="EPE995" s="290"/>
      <c r="EPF995" s="290"/>
      <c r="EPG995" s="290"/>
      <c r="EPH995" s="290"/>
      <c r="EPI995" s="290"/>
      <c r="EPJ995" s="290"/>
      <c r="EPK995" s="290"/>
      <c r="EPL995" s="290"/>
      <c r="EPM995" s="290"/>
      <c r="EPN995" s="290"/>
      <c r="EPO995" s="290"/>
      <c r="EPP995" s="290"/>
      <c r="EPQ995" s="290"/>
      <c r="EPR995" s="290"/>
      <c r="EPS995" s="290"/>
      <c r="EPT995" s="290"/>
      <c r="EPU995" s="290"/>
      <c r="EPV995" s="290"/>
      <c r="EPW995" s="290"/>
      <c r="EPX995" s="290"/>
      <c r="EPY995" s="290"/>
      <c r="EPZ995" s="290"/>
      <c r="EQA995" s="290"/>
      <c r="EQB995" s="290"/>
      <c r="EQC995" s="290"/>
      <c r="EQD995" s="290"/>
      <c r="EQE995" s="290"/>
      <c r="EQF995" s="290"/>
      <c r="EQG995" s="290"/>
      <c r="EQH995" s="290"/>
      <c r="EQI995" s="290"/>
      <c r="EQJ995" s="290"/>
      <c r="EQK995" s="290"/>
      <c r="EQL995" s="290"/>
      <c r="EQM995" s="290"/>
      <c r="EQN995" s="290"/>
      <c r="EQO995" s="290"/>
      <c r="EQP995" s="290"/>
      <c r="EQQ995" s="290"/>
      <c r="EQR995" s="290"/>
      <c r="EQS995" s="290"/>
      <c r="EQT995" s="290"/>
      <c r="EQU995" s="290"/>
      <c r="EQV995" s="290"/>
      <c r="EQW995" s="290"/>
      <c r="EQX995" s="290"/>
      <c r="EQY995" s="290"/>
      <c r="EQZ995" s="290"/>
      <c r="ERA995" s="290"/>
      <c r="ERB995" s="290"/>
      <c r="ERC995" s="290"/>
      <c r="ERD995" s="290"/>
      <c r="ERE995" s="290"/>
      <c r="ERF995" s="290"/>
      <c r="ERG995" s="290"/>
      <c r="ERH995" s="290"/>
      <c r="ERI995" s="290"/>
      <c r="ERJ995" s="290"/>
      <c r="ERK995" s="290"/>
      <c r="ERL995" s="290"/>
      <c r="ERM995" s="290"/>
      <c r="ERN995" s="290"/>
      <c r="ERO995" s="290"/>
      <c r="ERP995" s="290"/>
      <c r="ERQ995" s="290"/>
      <c r="ERR995" s="290"/>
      <c r="ERS995" s="290"/>
      <c r="ERT995" s="290"/>
      <c r="ERU995" s="290"/>
      <c r="ERV995" s="290"/>
      <c r="ERW995" s="290"/>
      <c r="ERX995" s="290"/>
      <c r="ERY995" s="290"/>
      <c r="ERZ995" s="290"/>
      <c r="ESA995" s="290"/>
      <c r="ESB995" s="290"/>
      <c r="ESC995" s="290"/>
      <c r="ESD995" s="290"/>
      <c r="ESE995" s="290"/>
      <c r="ESF995" s="290"/>
      <c r="ESG995" s="290"/>
      <c r="ESH995" s="290"/>
      <c r="ESI995" s="290"/>
      <c r="ESJ995" s="290"/>
      <c r="ESK995" s="290"/>
      <c r="ESL995" s="290"/>
      <c r="ESM995" s="290"/>
      <c r="ESN995" s="290"/>
      <c r="ESO995" s="290"/>
      <c r="ESP995" s="290"/>
      <c r="ESQ995" s="290"/>
      <c r="ESR995" s="290"/>
      <c r="ESS995" s="290"/>
      <c r="EST995" s="290"/>
      <c r="ESU995" s="290"/>
      <c r="ESV995" s="290"/>
      <c r="ESW995" s="290"/>
      <c r="ESX995" s="290"/>
      <c r="ESY995" s="290"/>
      <c r="ESZ995" s="290"/>
      <c r="ETA995" s="290"/>
      <c r="ETB995" s="290"/>
      <c r="ETC995" s="290"/>
      <c r="ETD995" s="290"/>
      <c r="ETE995" s="290"/>
      <c r="ETF995" s="290"/>
      <c r="ETG995" s="290"/>
      <c r="ETH995" s="290"/>
      <c r="ETI995" s="290"/>
      <c r="ETJ995" s="290"/>
      <c r="ETK995" s="290"/>
      <c r="ETL995" s="290"/>
      <c r="ETM995" s="290"/>
      <c r="ETN995" s="290"/>
      <c r="ETO995" s="290"/>
      <c r="ETP995" s="290"/>
      <c r="ETQ995" s="290"/>
      <c r="ETR995" s="290"/>
      <c r="ETS995" s="290"/>
      <c r="ETT995" s="290"/>
      <c r="ETU995" s="290"/>
      <c r="ETV995" s="290"/>
      <c r="ETW995" s="290"/>
      <c r="ETX995" s="290"/>
      <c r="ETY995" s="290"/>
      <c r="ETZ995" s="290"/>
      <c r="EUA995" s="290"/>
      <c r="EUB995" s="290"/>
      <c r="EUC995" s="290"/>
      <c r="EUD995" s="290"/>
      <c r="EUE995" s="290"/>
      <c r="EUF995" s="290"/>
      <c r="EUG995" s="290"/>
      <c r="EUH995" s="290"/>
      <c r="EUI995" s="290"/>
      <c r="EUJ995" s="290"/>
      <c r="EUK995" s="290"/>
      <c r="EUL995" s="290"/>
      <c r="EUM995" s="290"/>
      <c r="EUN995" s="290"/>
      <c r="EUO995" s="290"/>
      <c r="EUP995" s="290"/>
      <c r="EUQ995" s="290"/>
      <c r="EUR995" s="290"/>
      <c r="EUS995" s="290"/>
      <c r="EUT995" s="290"/>
      <c r="EUU995" s="290"/>
      <c r="EUV995" s="290"/>
      <c r="EUW995" s="290"/>
      <c r="EUX995" s="290"/>
      <c r="EUY995" s="290"/>
      <c r="EUZ995" s="290"/>
      <c r="EVA995" s="290"/>
      <c r="EVB995" s="290"/>
      <c r="EVC995" s="290"/>
      <c r="EVD995" s="290"/>
      <c r="EVE995" s="290"/>
      <c r="EVF995" s="290"/>
      <c r="EVG995" s="290"/>
      <c r="EVH995" s="290"/>
      <c r="EVI995" s="290"/>
      <c r="EVJ995" s="290"/>
      <c r="EVK995" s="290"/>
      <c r="EVL995" s="290"/>
      <c r="EVM995" s="290"/>
      <c r="EVN995" s="290"/>
      <c r="EVO995" s="290"/>
      <c r="EVP995" s="290"/>
      <c r="EVQ995" s="290"/>
      <c r="EVR995" s="290"/>
      <c r="EVS995" s="290"/>
      <c r="EVT995" s="290"/>
      <c r="EVU995" s="290"/>
      <c r="EVV995" s="290"/>
      <c r="EVW995" s="290"/>
      <c r="EVX995" s="290"/>
      <c r="EVY995" s="290"/>
      <c r="EVZ995" s="290"/>
      <c r="EWA995" s="290"/>
      <c r="EWB995" s="290"/>
      <c r="EWC995" s="290"/>
      <c r="EWD995" s="290"/>
      <c r="EWE995" s="290"/>
      <c r="EWF995" s="290"/>
      <c r="EWG995" s="290"/>
      <c r="EWH995" s="290"/>
      <c r="EWI995" s="290"/>
      <c r="EWJ995" s="290"/>
      <c r="EWK995" s="290"/>
      <c r="EWL995" s="290"/>
      <c r="EWM995" s="290"/>
      <c r="EWN995" s="290"/>
      <c r="EWO995" s="290"/>
      <c r="EWP995" s="290"/>
      <c r="EWQ995" s="290"/>
      <c r="EWR995" s="290"/>
      <c r="EWS995" s="290"/>
      <c r="EWT995" s="290"/>
      <c r="EWU995" s="290"/>
      <c r="EWV995" s="290"/>
      <c r="EWW995" s="290"/>
      <c r="EWX995" s="290"/>
      <c r="EWY995" s="290"/>
      <c r="EWZ995" s="290"/>
      <c r="EXA995" s="290"/>
      <c r="EXB995" s="290"/>
      <c r="EXC995" s="290"/>
      <c r="EXD995" s="290"/>
      <c r="EXE995" s="290"/>
      <c r="EXF995" s="290"/>
      <c r="EXG995" s="290"/>
      <c r="EXH995" s="290"/>
      <c r="EXI995" s="290"/>
      <c r="EXJ995" s="290"/>
      <c r="EXK995" s="290"/>
      <c r="EXL995" s="290"/>
      <c r="EXM995" s="290"/>
      <c r="EXN995" s="290"/>
      <c r="EXO995" s="290"/>
      <c r="EXP995" s="290"/>
      <c r="EXQ995" s="290"/>
      <c r="EXR995" s="290"/>
      <c r="EXS995" s="290"/>
      <c r="EXT995" s="290"/>
      <c r="EXU995" s="290"/>
      <c r="EXV995" s="290"/>
      <c r="EXW995" s="290"/>
      <c r="EXX995" s="290"/>
      <c r="EXY995" s="290"/>
      <c r="EXZ995" s="290"/>
      <c r="EYA995" s="290"/>
      <c r="EYB995" s="290"/>
      <c r="EYC995" s="290"/>
      <c r="EYD995" s="290"/>
      <c r="EYE995" s="290"/>
      <c r="EYF995" s="290"/>
      <c r="EYG995" s="290"/>
      <c r="EYH995" s="290"/>
      <c r="EYI995" s="290"/>
      <c r="EYJ995" s="290"/>
      <c r="EYK995" s="290"/>
      <c r="EYL995" s="290"/>
      <c r="EYM995" s="290"/>
      <c r="EYN995" s="290"/>
      <c r="EYO995" s="290"/>
      <c r="EYP995" s="290"/>
      <c r="EYQ995" s="290"/>
      <c r="EYR995" s="290"/>
      <c r="EYS995" s="290"/>
      <c r="EYT995" s="290"/>
      <c r="EYU995" s="290"/>
      <c r="EYV995" s="290"/>
      <c r="EYW995" s="290"/>
      <c r="EYX995" s="290"/>
      <c r="EYY995" s="290"/>
      <c r="EYZ995" s="290"/>
      <c r="EZA995" s="290"/>
      <c r="EZB995" s="290"/>
      <c r="EZC995" s="290"/>
      <c r="EZD995" s="290"/>
      <c r="EZE995" s="290"/>
      <c r="EZF995" s="290"/>
      <c r="EZG995" s="290"/>
      <c r="EZH995" s="290"/>
      <c r="EZI995" s="290"/>
      <c r="EZJ995" s="290"/>
      <c r="EZK995" s="290"/>
      <c r="EZL995" s="290"/>
      <c r="EZM995" s="290"/>
      <c r="EZN995" s="290"/>
      <c r="EZO995" s="290"/>
      <c r="EZP995" s="290"/>
      <c r="EZQ995" s="290"/>
      <c r="EZR995" s="290"/>
      <c r="EZS995" s="290"/>
      <c r="EZT995" s="290"/>
      <c r="EZU995" s="290"/>
      <c r="EZV995" s="290"/>
      <c r="EZW995" s="290"/>
      <c r="EZX995" s="290"/>
      <c r="EZY995" s="290"/>
      <c r="EZZ995" s="290"/>
      <c r="FAA995" s="290"/>
      <c r="FAB995" s="290"/>
      <c r="FAC995" s="290"/>
      <c r="FAD995" s="290"/>
      <c r="FAE995" s="290"/>
      <c r="FAF995" s="290"/>
      <c r="FAG995" s="290"/>
      <c r="FAH995" s="290"/>
      <c r="FAI995" s="290"/>
      <c r="FAJ995" s="290"/>
      <c r="FAK995" s="290"/>
      <c r="FAL995" s="290"/>
      <c r="FAM995" s="290"/>
      <c r="FAN995" s="290"/>
      <c r="FAO995" s="290"/>
      <c r="FAP995" s="290"/>
      <c r="FAQ995" s="290"/>
      <c r="FAR995" s="290"/>
      <c r="FAS995" s="290"/>
      <c r="FAT995" s="290"/>
      <c r="FAU995" s="290"/>
      <c r="FAV995" s="290"/>
      <c r="FAW995" s="290"/>
      <c r="FAX995" s="290"/>
      <c r="FAY995" s="290"/>
      <c r="FAZ995" s="290"/>
      <c r="FBA995" s="290"/>
      <c r="FBB995" s="290"/>
      <c r="FBC995" s="290"/>
      <c r="FBD995" s="290"/>
      <c r="FBE995" s="290"/>
      <c r="FBF995" s="290"/>
      <c r="FBG995" s="290"/>
      <c r="FBH995" s="290"/>
      <c r="FBI995" s="290"/>
      <c r="FBJ995" s="290"/>
      <c r="FBK995" s="290"/>
      <c r="FBL995" s="290"/>
      <c r="FBM995" s="290"/>
      <c r="FBN995" s="290"/>
      <c r="FBO995" s="290"/>
      <c r="FBP995" s="290"/>
      <c r="FBQ995" s="290"/>
      <c r="FBR995" s="290"/>
      <c r="FBS995" s="290"/>
      <c r="FBT995" s="290"/>
      <c r="FBU995" s="290"/>
      <c r="FBV995" s="290"/>
      <c r="FBW995" s="290"/>
      <c r="FBX995" s="290"/>
      <c r="FBY995" s="290"/>
      <c r="FBZ995" s="290"/>
      <c r="FCA995" s="290"/>
      <c r="FCB995" s="290"/>
      <c r="FCC995" s="290"/>
      <c r="FCD995" s="290"/>
      <c r="FCE995" s="290"/>
      <c r="FCF995" s="290"/>
      <c r="FCG995" s="290"/>
      <c r="FCH995" s="290"/>
      <c r="FCI995" s="290"/>
      <c r="FCJ995" s="290"/>
      <c r="FCK995" s="290"/>
      <c r="FCL995" s="290"/>
      <c r="FCM995" s="290"/>
      <c r="FCN995" s="290"/>
      <c r="FCO995" s="290"/>
      <c r="FCP995" s="290"/>
      <c r="FCQ995" s="290"/>
      <c r="FCR995" s="290"/>
      <c r="FCS995" s="290"/>
      <c r="FCT995" s="290"/>
      <c r="FCU995" s="290"/>
      <c r="FCV995" s="290"/>
      <c r="FCW995" s="290"/>
      <c r="FCX995" s="290"/>
      <c r="FCY995" s="290"/>
      <c r="FCZ995" s="290"/>
      <c r="FDA995" s="290"/>
      <c r="FDB995" s="290"/>
      <c r="FDC995" s="290"/>
      <c r="FDD995" s="290"/>
      <c r="FDE995" s="290"/>
      <c r="FDF995" s="290"/>
      <c r="FDG995" s="290"/>
      <c r="FDH995" s="290"/>
      <c r="FDI995" s="290"/>
      <c r="FDJ995" s="290"/>
      <c r="FDK995" s="290"/>
      <c r="FDL995" s="290"/>
      <c r="FDM995" s="290"/>
      <c r="FDN995" s="290"/>
      <c r="FDO995" s="290"/>
      <c r="FDP995" s="290"/>
      <c r="FDQ995" s="290"/>
      <c r="FDR995" s="290"/>
      <c r="FDS995" s="290"/>
      <c r="FDT995" s="290"/>
      <c r="FDU995" s="290"/>
      <c r="FDV995" s="290"/>
      <c r="FDW995" s="290"/>
      <c r="FDX995" s="290"/>
      <c r="FDY995" s="290"/>
      <c r="FDZ995" s="290"/>
      <c r="FEA995" s="290"/>
      <c r="FEB995" s="290"/>
      <c r="FEC995" s="290"/>
      <c r="FED995" s="290"/>
      <c r="FEE995" s="290"/>
      <c r="FEF995" s="290"/>
      <c r="FEG995" s="290"/>
      <c r="FEH995" s="290"/>
      <c r="FEI995" s="290"/>
      <c r="FEJ995" s="290"/>
      <c r="FEK995" s="290"/>
      <c r="FEL995" s="290"/>
      <c r="FEM995" s="290"/>
      <c r="FEN995" s="290"/>
      <c r="FEO995" s="290"/>
      <c r="FEP995" s="290"/>
      <c r="FEQ995" s="290"/>
      <c r="FER995" s="290"/>
      <c r="FES995" s="290"/>
      <c r="FET995" s="290"/>
      <c r="FEU995" s="290"/>
      <c r="FEV995" s="290"/>
      <c r="FEW995" s="290"/>
      <c r="FEX995" s="290"/>
      <c r="FEY995" s="290"/>
      <c r="FEZ995" s="290"/>
      <c r="FFA995" s="290"/>
      <c r="FFB995" s="290"/>
      <c r="FFC995" s="290"/>
      <c r="FFD995" s="290"/>
      <c r="FFE995" s="290"/>
      <c r="FFF995" s="290"/>
      <c r="FFG995" s="290"/>
      <c r="FFH995" s="290"/>
      <c r="FFI995" s="290"/>
      <c r="FFJ995" s="290"/>
      <c r="FFK995" s="290"/>
      <c r="FFL995" s="290"/>
      <c r="FFM995" s="290"/>
      <c r="FFN995" s="290"/>
      <c r="FFO995" s="290"/>
      <c r="FFP995" s="290"/>
      <c r="FFQ995" s="290"/>
      <c r="FFR995" s="290"/>
      <c r="FFS995" s="290"/>
      <c r="FFT995" s="290"/>
      <c r="FFU995" s="290"/>
      <c r="FFV995" s="290"/>
      <c r="FFW995" s="290"/>
      <c r="FFX995" s="290"/>
      <c r="FFY995" s="290"/>
      <c r="FFZ995" s="290"/>
      <c r="FGA995" s="290"/>
      <c r="FGB995" s="290"/>
      <c r="FGC995" s="290"/>
      <c r="FGD995" s="290"/>
      <c r="FGE995" s="290"/>
      <c r="FGF995" s="290"/>
      <c r="FGG995" s="290"/>
      <c r="FGH995" s="290"/>
      <c r="FGI995" s="290"/>
      <c r="FGJ995" s="290"/>
      <c r="FGK995" s="290"/>
      <c r="FGL995" s="290"/>
      <c r="FGM995" s="290"/>
      <c r="FGN995" s="290"/>
      <c r="FGO995" s="290"/>
      <c r="FGP995" s="290"/>
      <c r="FGQ995" s="290"/>
      <c r="FGR995" s="290"/>
      <c r="FGS995" s="290"/>
      <c r="FGT995" s="290"/>
      <c r="FGU995" s="290"/>
      <c r="FGV995" s="290"/>
      <c r="FGW995" s="290"/>
      <c r="FGX995" s="290"/>
      <c r="FGY995" s="290"/>
      <c r="FGZ995" s="290"/>
      <c r="FHA995" s="290"/>
      <c r="FHB995" s="290"/>
      <c r="FHC995" s="290"/>
      <c r="FHD995" s="290"/>
      <c r="FHE995" s="290"/>
      <c r="FHF995" s="290"/>
      <c r="FHG995" s="290"/>
      <c r="FHH995" s="290"/>
      <c r="FHI995" s="290"/>
      <c r="FHJ995" s="290"/>
      <c r="FHK995" s="290"/>
      <c r="FHL995" s="290"/>
      <c r="FHM995" s="290"/>
      <c r="FHN995" s="290"/>
      <c r="FHO995" s="290"/>
      <c r="FHP995" s="290"/>
      <c r="FHQ995" s="290"/>
      <c r="FHR995" s="290"/>
      <c r="FHS995" s="290"/>
      <c r="FHT995" s="290"/>
      <c r="FHU995" s="290"/>
      <c r="FHV995" s="290"/>
      <c r="FHW995" s="290"/>
      <c r="FHX995" s="290"/>
      <c r="FHY995" s="290"/>
      <c r="FHZ995" s="290"/>
      <c r="FIA995" s="290"/>
      <c r="FIB995" s="290"/>
      <c r="FIC995" s="290"/>
      <c r="FID995" s="290"/>
      <c r="FIE995" s="290"/>
      <c r="FIF995" s="290"/>
      <c r="FIG995" s="290"/>
      <c r="FIH995" s="290"/>
      <c r="FII995" s="290"/>
      <c r="FIJ995" s="290"/>
      <c r="FIK995" s="290"/>
      <c r="FIL995" s="290"/>
      <c r="FIM995" s="290"/>
      <c r="FIN995" s="290"/>
      <c r="FIO995" s="290"/>
      <c r="FIP995" s="290"/>
      <c r="FIQ995" s="290"/>
      <c r="FIR995" s="290"/>
      <c r="FIS995" s="290"/>
      <c r="FIT995" s="290"/>
      <c r="FIU995" s="290"/>
      <c r="FIV995" s="290"/>
      <c r="FIW995" s="290"/>
      <c r="FIX995" s="290"/>
      <c r="FIY995" s="290"/>
      <c r="FIZ995" s="290"/>
      <c r="FJA995" s="290"/>
      <c r="FJB995" s="290"/>
      <c r="FJC995" s="290"/>
      <c r="FJD995" s="290"/>
      <c r="FJE995" s="290"/>
      <c r="FJF995" s="290"/>
      <c r="FJG995" s="290"/>
      <c r="FJH995" s="290"/>
      <c r="FJI995" s="290"/>
      <c r="FJJ995" s="290"/>
      <c r="FJK995" s="290"/>
      <c r="FJL995" s="290"/>
      <c r="FJM995" s="290"/>
      <c r="FJN995" s="290"/>
      <c r="FJO995" s="290"/>
      <c r="FJP995" s="290"/>
      <c r="FJQ995" s="290"/>
      <c r="FJR995" s="290"/>
      <c r="FJS995" s="290"/>
      <c r="FJT995" s="290"/>
      <c r="FJU995" s="290"/>
      <c r="FJV995" s="290"/>
      <c r="FJW995" s="290"/>
      <c r="FJX995" s="290"/>
      <c r="FJY995" s="290"/>
      <c r="FJZ995" s="290"/>
      <c r="FKA995" s="290"/>
      <c r="FKB995" s="290"/>
      <c r="FKC995" s="290"/>
      <c r="FKD995" s="290"/>
      <c r="FKE995" s="290"/>
      <c r="FKF995" s="290"/>
      <c r="FKG995" s="290"/>
      <c r="FKH995" s="290"/>
      <c r="FKI995" s="290"/>
      <c r="FKJ995" s="290"/>
      <c r="FKK995" s="290"/>
      <c r="FKL995" s="290"/>
      <c r="FKM995" s="290"/>
      <c r="FKN995" s="290"/>
      <c r="FKO995" s="290"/>
      <c r="FKP995" s="290"/>
      <c r="FKQ995" s="290"/>
      <c r="FKR995" s="290"/>
      <c r="FKS995" s="290"/>
      <c r="FKT995" s="290"/>
      <c r="FKU995" s="290"/>
      <c r="FKV995" s="290"/>
      <c r="FKW995" s="290"/>
      <c r="FKX995" s="290"/>
      <c r="FKY995" s="290"/>
      <c r="FKZ995" s="290"/>
      <c r="FLA995" s="290"/>
      <c r="FLB995" s="290"/>
      <c r="FLC995" s="290"/>
      <c r="FLD995" s="290"/>
      <c r="FLE995" s="290"/>
      <c r="FLF995" s="290"/>
      <c r="FLG995" s="290"/>
      <c r="FLH995" s="290"/>
      <c r="FLI995" s="290"/>
      <c r="FLJ995" s="290"/>
      <c r="FLK995" s="290"/>
      <c r="FLL995" s="290"/>
      <c r="FLM995" s="290"/>
      <c r="FLN995" s="290"/>
      <c r="FLO995" s="290"/>
      <c r="FLP995" s="290"/>
      <c r="FLQ995" s="290"/>
      <c r="FLR995" s="290"/>
      <c r="FLS995" s="290"/>
      <c r="FLT995" s="290"/>
      <c r="FLU995" s="290"/>
      <c r="FLV995" s="290"/>
      <c r="FLW995" s="290"/>
      <c r="FLX995" s="290"/>
      <c r="FLY995" s="290"/>
      <c r="FLZ995" s="290"/>
      <c r="FMA995" s="290"/>
      <c r="FMB995" s="290"/>
      <c r="FMC995" s="290"/>
      <c r="FMD995" s="290"/>
      <c r="FME995" s="290"/>
      <c r="FMF995" s="290"/>
      <c r="FMG995" s="290"/>
      <c r="FMH995" s="290"/>
      <c r="FMI995" s="290"/>
      <c r="FMJ995" s="290"/>
      <c r="FMK995" s="290"/>
      <c r="FML995" s="290"/>
      <c r="FMM995" s="290"/>
      <c r="FMN995" s="290"/>
      <c r="FMO995" s="290"/>
      <c r="FMP995" s="290"/>
      <c r="FMQ995" s="290"/>
      <c r="FMR995" s="290"/>
      <c r="FMS995" s="290"/>
      <c r="FMT995" s="290"/>
      <c r="FMU995" s="290"/>
      <c r="FMV995" s="290"/>
      <c r="FMW995" s="290"/>
      <c r="FMX995" s="290"/>
      <c r="FMY995" s="290"/>
      <c r="FMZ995" s="290"/>
      <c r="FNA995" s="290"/>
      <c r="FNB995" s="290"/>
      <c r="FNC995" s="290"/>
      <c r="FND995" s="290"/>
      <c r="FNE995" s="290"/>
      <c r="FNF995" s="290"/>
      <c r="FNG995" s="290"/>
      <c r="FNH995" s="290"/>
      <c r="FNI995" s="290"/>
      <c r="FNJ995" s="290"/>
      <c r="FNK995" s="290"/>
      <c r="FNL995" s="290"/>
      <c r="FNM995" s="290"/>
      <c r="FNN995" s="290"/>
      <c r="FNO995" s="290"/>
      <c r="FNP995" s="290"/>
      <c r="FNQ995" s="290"/>
      <c r="FNR995" s="290"/>
      <c r="FNS995" s="290"/>
      <c r="FNT995" s="290"/>
      <c r="FNU995" s="290"/>
      <c r="FNV995" s="290"/>
      <c r="FNW995" s="290"/>
      <c r="FNX995" s="290"/>
      <c r="FNY995" s="290"/>
      <c r="FNZ995" s="290"/>
      <c r="FOA995" s="290"/>
      <c r="FOB995" s="290"/>
      <c r="FOC995" s="290"/>
      <c r="FOD995" s="290"/>
      <c r="FOE995" s="290"/>
      <c r="FOF995" s="290"/>
      <c r="FOG995" s="290"/>
      <c r="FOH995" s="290"/>
      <c r="FOI995" s="290"/>
      <c r="FOJ995" s="290"/>
      <c r="FOK995" s="290"/>
      <c r="FOL995" s="290"/>
      <c r="FOM995" s="290"/>
      <c r="FON995" s="290"/>
      <c r="FOO995" s="290"/>
      <c r="FOP995" s="290"/>
      <c r="FOQ995" s="290"/>
      <c r="FOR995" s="290"/>
      <c r="FOS995" s="290"/>
      <c r="FOT995" s="290"/>
      <c r="FOU995" s="290"/>
      <c r="FOV995" s="290"/>
      <c r="FOW995" s="290"/>
      <c r="FOX995" s="290"/>
      <c r="FOY995" s="290"/>
      <c r="FOZ995" s="290"/>
      <c r="FPA995" s="290"/>
      <c r="FPB995" s="290"/>
      <c r="FPC995" s="290"/>
      <c r="FPD995" s="290"/>
      <c r="FPE995" s="290"/>
      <c r="FPF995" s="290"/>
      <c r="FPG995" s="290"/>
      <c r="FPH995" s="290"/>
      <c r="FPI995" s="290"/>
      <c r="FPJ995" s="290"/>
      <c r="FPK995" s="290"/>
      <c r="FPL995" s="290"/>
      <c r="FPM995" s="290"/>
      <c r="FPN995" s="290"/>
      <c r="FPO995" s="290"/>
      <c r="FPP995" s="290"/>
      <c r="FPQ995" s="290"/>
      <c r="FPR995" s="290"/>
      <c r="FPS995" s="290"/>
      <c r="FPT995" s="290"/>
      <c r="FPU995" s="290"/>
      <c r="FPV995" s="290"/>
      <c r="FPW995" s="290"/>
      <c r="FPX995" s="290"/>
      <c r="FPY995" s="290"/>
      <c r="FPZ995" s="290"/>
      <c r="FQA995" s="290"/>
      <c r="FQB995" s="290"/>
      <c r="FQC995" s="290"/>
      <c r="FQD995" s="290"/>
      <c r="FQE995" s="290"/>
      <c r="FQF995" s="290"/>
      <c r="FQG995" s="290"/>
      <c r="FQH995" s="290"/>
      <c r="FQI995" s="290"/>
      <c r="FQJ995" s="290"/>
      <c r="FQK995" s="290"/>
      <c r="FQL995" s="290"/>
      <c r="FQM995" s="290"/>
      <c r="FQN995" s="290"/>
      <c r="FQO995" s="290"/>
      <c r="FQP995" s="290"/>
      <c r="FQQ995" s="290"/>
      <c r="FQR995" s="290"/>
      <c r="FQS995" s="290"/>
      <c r="FQT995" s="290"/>
      <c r="FQU995" s="290"/>
      <c r="FQV995" s="290"/>
      <c r="FQW995" s="290"/>
      <c r="FQX995" s="290"/>
      <c r="FQY995" s="290"/>
      <c r="FQZ995" s="290"/>
      <c r="FRA995" s="290"/>
      <c r="FRB995" s="290"/>
      <c r="FRC995" s="290"/>
      <c r="FRD995" s="290"/>
      <c r="FRE995" s="290"/>
      <c r="FRF995" s="290"/>
      <c r="FRG995" s="290"/>
      <c r="FRH995" s="290"/>
      <c r="FRI995" s="290"/>
      <c r="FRJ995" s="290"/>
      <c r="FRK995" s="290"/>
      <c r="FRL995" s="290"/>
      <c r="FRM995" s="290"/>
      <c r="FRN995" s="290"/>
      <c r="FRO995" s="290"/>
      <c r="FRP995" s="290"/>
      <c r="FRQ995" s="290"/>
      <c r="FRR995" s="290"/>
      <c r="FRS995" s="290"/>
      <c r="FRT995" s="290"/>
      <c r="FRU995" s="290"/>
      <c r="FRV995" s="290"/>
      <c r="FRW995" s="290"/>
      <c r="FRX995" s="290"/>
      <c r="FRY995" s="290"/>
      <c r="FRZ995" s="290"/>
      <c r="FSA995" s="290"/>
      <c r="FSB995" s="290"/>
      <c r="FSC995" s="290"/>
      <c r="FSD995" s="290"/>
      <c r="FSE995" s="290"/>
      <c r="FSF995" s="290"/>
      <c r="FSG995" s="290"/>
      <c r="FSH995" s="290"/>
      <c r="FSI995" s="290"/>
      <c r="FSJ995" s="290"/>
      <c r="FSK995" s="290"/>
      <c r="FSL995" s="290"/>
      <c r="FSM995" s="290"/>
      <c r="FSN995" s="290"/>
      <c r="FSO995" s="290"/>
      <c r="FSP995" s="290"/>
      <c r="FSQ995" s="290"/>
      <c r="FSR995" s="290"/>
      <c r="FSS995" s="290"/>
      <c r="FST995" s="290"/>
      <c r="FSU995" s="290"/>
      <c r="FSV995" s="290"/>
      <c r="FSW995" s="290"/>
      <c r="FSX995" s="290"/>
      <c r="FSY995" s="290"/>
      <c r="FSZ995" s="290"/>
      <c r="FTA995" s="290"/>
      <c r="FTB995" s="290"/>
      <c r="FTC995" s="290"/>
      <c r="FTD995" s="290"/>
      <c r="FTE995" s="290"/>
      <c r="FTF995" s="290"/>
      <c r="FTG995" s="290"/>
      <c r="FTH995" s="290"/>
      <c r="FTI995" s="290"/>
      <c r="FTJ995" s="290"/>
      <c r="FTK995" s="290"/>
      <c r="FTL995" s="290"/>
      <c r="FTM995" s="290"/>
      <c r="FTN995" s="290"/>
      <c r="FTO995" s="290"/>
      <c r="FTP995" s="290"/>
      <c r="FTQ995" s="290"/>
      <c r="FTR995" s="290"/>
      <c r="FTS995" s="290"/>
      <c r="FTT995" s="290"/>
      <c r="FTU995" s="290"/>
      <c r="FTV995" s="290"/>
      <c r="FTW995" s="290"/>
      <c r="FTX995" s="290"/>
      <c r="FTY995" s="290"/>
      <c r="FTZ995" s="290"/>
      <c r="FUA995" s="290"/>
      <c r="FUB995" s="290"/>
      <c r="FUC995" s="290"/>
      <c r="FUD995" s="290"/>
      <c r="FUE995" s="290"/>
      <c r="FUF995" s="290"/>
      <c r="FUG995" s="290"/>
      <c r="FUH995" s="290"/>
      <c r="FUI995" s="290"/>
      <c r="FUJ995" s="290"/>
      <c r="FUK995" s="290"/>
      <c r="FUL995" s="290"/>
      <c r="FUM995" s="290"/>
      <c r="FUN995" s="290"/>
      <c r="FUO995" s="290"/>
      <c r="FUP995" s="290"/>
      <c r="FUQ995" s="290"/>
      <c r="FUR995" s="290"/>
      <c r="FUS995" s="290"/>
      <c r="FUT995" s="290"/>
      <c r="FUU995" s="290"/>
      <c r="FUV995" s="290"/>
      <c r="FUW995" s="290"/>
      <c r="FUX995" s="290"/>
      <c r="FUY995" s="290"/>
      <c r="FUZ995" s="290"/>
      <c r="FVA995" s="290"/>
      <c r="FVB995" s="290"/>
      <c r="FVC995" s="290"/>
      <c r="FVD995" s="290"/>
      <c r="FVE995" s="290"/>
      <c r="FVF995" s="290"/>
      <c r="FVG995" s="290"/>
      <c r="FVH995" s="290"/>
      <c r="FVI995" s="290"/>
      <c r="FVJ995" s="290"/>
      <c r="FVK995" s="290"/>
      <c r="FVL995" s="290"/>
      <c r="FVM995" s="290"/>
      <c r="FVN995" s="290"/>
      <c r="FVO995" s="290"/>
      <c r="FVP995" s="290"/>
      <c r="FVQ995" s="290"/>
      <c r="FVR995" s="290"/>
      <c r="FVS995" s="290"/>
      <c r="FVT995" s="290"/>
      <c r="FVU995" s="290"/>
      <c r="FVV995" s="290"/>
      <c r="FVW995" s="290"/>
      <c r="FVX995" s="290"/>
      <c r="FVY995" s="290"/>
      <c r="FVZ995" s="290"/>
      <c r="FWA995" s="290"/>
      <c r="FWB995" s="290"/>
      <c r="FWC995" s="290"/>
      <c r="FWD995" s="290"/>
      <c r="FWE995" s="290"/>
      <c r="FWF995" s="290"/>
      <c r="FWG995" s="290"/>
      <c r="FWH995" s="290"/>
      <c r="FWI995" s="290"/>
      <c r="FWJ995" s="290"/>
      <c r="FWK995" s="290"/>
      <c r="FWL995" s="290"/>
      <c r="FWM995" s="290"/>
      <c r="FWN995" s="290"/>
      <c r="FWO995" s="290"/>
      <c r="FWP995" s="290"/>
      <c r="FWQ995" s="290"/>
      <c r="FWR995" s="290"/>
      <c r="FWS995" s="290"/>
      <c r="FWT995" s="290"/>
      <c r="FWU995" s="290"/>
      <c r="FWV995" s="290"/>
      <c r="FWW995" s="290"/>
      <c r="FWX995" s="290"/>
      <c r="FWY995" s="290"/>
      <c r="FWZ995" s="290"/>
      <c r="FXA995" s="290"/>
      <c r="FXB995" s="290"/>
      <c r="FXC995" s="290"/>
      <c r="FXD995" s="290"/>
      <c r="FXE995" s="290"/>
      <c r="FXF995" s="290"/>
      <c r="FXG995" s="290"/>
      <c r="FXH995" s="290"/>
      <c r="FXI995" s="290"/>
      <c r="FXJ995" s="290"/>
      <c r="FXK995" s="290"/>
      <c r="FXL995" s="290"/>
      <c r="FXM995" s="290"/>
      <c r="FXN995" s="290"/>
      <c r="FXO995" s="290"/>
      <c r="FXP995" s="290"/>
      <c r="FXQ995" s="290"/>
      <c r="FXR995" s="290"/>
      <c r="FXS995" s="290"/>
      <c r="FXT995" s="290"/>
      <c r="FXU995" s="290"/>
      <c r="FXV995" s="290"/>
      <c r="FXW995" s="290"/>
      <c r="FXX995" s="290"/>
      <c r="FXY995" s="290"/>
      <c r="FXZ995" s="290"/>
      <c r="FYA995" s="290"/>
      <c r="FYB995" s="290"/>
      <c r="FYC995" s="290"/>
      <c r="FYD995" s="290"/>
      <c r="FYE995" s="290"/>
      <c r="FYF995" s="290"/>
      <c r="FYG995" s="290"/>
      <c r="FYH995" s="290"/>
      <c r="FYI995" s="290"/>
      <c r="FYJ995" s="290"/>
      <c r="FYK995" s="290"/>
      <c r="FYL995" s="290"/>
      <c r="FYM995" s="290"/>
      <c r="FYN995" s="290"/>
      <c r="FYO995" s="290"/>
      <c r="FYP995" s="290"/>
      <c r="FYQ995" s="290"/>
      <c r="FYR995" s="290"/>
      <c r="FYS995" s="290"/>
      <c r="FYT995" s="290"/>
      <c r="FYU995" s="290"/>
      <c r="FYV995" s="290"/>
      <c r="FYW995" s="290"/>
      <c r="FYX995" s="290"/>
      <c r="FYY995" s="290"/>
      <c r="FYZ995" s="290"/>
      <c r="FZA995" s="290"/>
      <c r="FZB995" s="290"/>
      <c r="FZC995" s="290"/>
      <c r="FZD995" s="290"/>
      <c r="FZE995" s="290"/>
      <c r="FZF995" s="290"/>
      <c r="FZG995" s="290"/>
      <c r="FZH995" s="290"/>
      <c r="FZI995" s="290"/>
      <c r="FZJ995" s="290"/>
      <c r="FZK995" s="290"/>
      <c r="FZL995" s="290"/>
      <c r="FZM995" s="290"/>
      <c r="FZN995" s="290"/>
      <c r="FZO995" s="290"/>
      <c r="FZP995" s="290"/>
      <c r="FZQ995" s="290"/>
      <c r="FZR995" s="290"/>
      <c r="FZS995" s="290"/>
      <c r="FZT995" s="290"/>
      <c r="FZU995" s="290"/>
      <c r="FZV995" s="290"/>
      <c r="FZW995" s="290"/>
      <c r="FZX995" s="290"/>
      <c r="FZY995" s="290"/>
      <c r="FZZ995" s="290"/>
      <c r="GAA995" s="290"/>
      <c r="GAB995" s="290"/>
      <c r="GAC995" s="290"/>
      <c r="GAD995" s="290"/>
      <c r="GAE995" s="290"/>
      <c r="GAF995" s="290"/>
      <c r="GAG995" s="290"/>
      <c r="GAH995" s="290"/>
      <c r="GAI995" s="290"/>
      <c r="GAJ995" s="290"/>
      <c r="GAK995" s="290"/>
      <c r="GAL995" s="290"/>
      <c r="GAM995" s="290"/>
      <c r="GAN995" s="290"/>
      <c r="GAO995" s="290"/>
      <c r="GAP995" s="290"/>
      <c r="GAQ995" s="290"/>
      <c r="GAR995" s="290"/>
      <c r="GAS995" s="290"/>
      <c r="GAT995" s="290"/>
      <c r="GAU995" s="290"/>
      <c r="GAV995" s="290"/>
      <c r="GAW995" s="290"/>
      <c r="GAX995" s="290"/>
      <c r="GAY995" s="290"/>
      <c r="GAZ995" s="290"/>
      <c r="GBA995" s="290"/>
      <c r="GBB995" s="290"/>
      <c r="GBC995" s="290"/>
      <c r="GBD995" s="290"/>
      <c r="GBE995" s="290"/>
      <c r="GBF995" s="290"/>
      <c r="GBG995" s="290"/>
      <c r="GBH995" s="290"/>
      <c r="GBI995" s="290"/>
      <c r="GBJ995" s="290"/>
      <c r="GBK995" s="290"/>
      <c r="GBL995" s="290"/>
      <c r="GBM995" s="290"/>
      <c r="GBN995" s="290"/>
      <c r="GBO995" s="290"/>
      <c r="GBP995" s="290"/>
      <c r="GBQ995" s="290"/>
      <c r="GBR995" s="290"/>
      <c r="GBS995" s="290"/>
      <c r="GBT995" s="290"/>
      <c r="GBU995" s="290"/>
      <c r="GBV995" s="290"/>
      <c r="GBW995" s="290"/>
      <c r="GBX995" s="290"/>
      <c r="GBY995" s="290"/>
      <c r="GBZ995" s="290"/>
      <c r="GCA995" s="290"/>
      <c r="GCB995" s="290"/>
      <c r="GCC995" s="290"/>
      <c r="GCD995" s="290"/>
      <c r="GCE995" s="290"/>
      <c r="GCF995" s="290"/>
      <c r="GCG995" s="290"/>
      <c r="GCH995" s="290"/>
      <c r="GCI995" s="290"/>
      <c r="GCJ995" s="290"/>
      <c r="GCK995" s="290"/>
      <c r="GCL995" s="290"/>
      <c r="GCM995" s="290"/>
      <c r="GCN995" s="348"/>
      <c r="GCO995" s="156"/>
      <c r="GCP995" s="156"/>
      <c r="GCQ995" s="156"/>
      <c r="GCR995" s="301"/>
      <c r="GCS995" s="437"/>
      <c r="GCT995" s="437"/>
      <c r="GCU995" s="157"/>
      <c r="GCV995" s="157"/>
      <c r="GCW995" s="157"/>
      <c r="GCX995" s="156"/>
      <c r="GCY995" s="156"/>
      <c r="GCZ995" s="156"/>
      <c r="GDA995" s="156"/>
      <c r="GDB995" s="156"/>
      <c r="GDC995" s="156"/>
      <c r="GDD995" s="156"/>
      <c r="GDE995" s="156"/>
      <c r="GDF995" s="156"/>
      <c r="GDG995" s="157"/>
      <c r="GDH995" s="156"/>
      <c r="GDI995" s="328"/>
      <c r="GDJ995" s="328"/>
      <c r="GDK995" s="328"/>
      <c r="GDL995" s="328"/>
      <c r="GDM995" s="328"/>
      <c r="GDN995" s="328"/>
      <c r="GDO995" s="328"/>
      <c r="GDP995" s="328"/>
      <c r="GDQ995" s="328"/>
      <c r="GDR995" s="328"/>
      <c r="GDS995" s="328"/>
      <c r="GDT995" s="328"/>
      <c r="GDU995" s="328"/>
      <c r="GDV995" s="328"/>
      <c r="GDW995" s="328"/>
      <c r="GDX995" s="328"/>
      <c r="GDY995" s="328"/>
      <c r="GDZ995" s="328"/>
      <c r="GEA995" s="328"/>
      <c r="GEB995" s="328"/>
      <c r="GEC995" s="328"/>
      <c r="GED995" s="328"/>
      <c r="GEE995" s="328"/>
      <c r="GEF995" s="328"/>
      <c r="GEG995" s="328"/>
      <c r="GEH995" s="328"/>
      <c r="GEI995" s="328"/>
      <c r="GEJ995" s="328"/>
      <c r="GEK995" s="328"/>
      <c r="GEL995" s="328"/>
      <c r="GEM995" s="328"/>
      <c r="GEN995" s="328"/>
      <c r="GEO995" s="328"/>
      <c r="GEP995" s="328"/>
      <c r="GEQ995" s="328"/>
      <c r="GER995" s="328"/>
      <c r="GES995" s="328"/>
      <c r="GET995" s="328"/>
      <c r="GEU995" s="328"/>
      <c r="GEV995" s="328"/>
      <c r="GEW995" s="328"/>
      <c r="GEX995" s="328"/>
      <c r="GEY995" s="328"/>
      <c r="GEZ995" s="328"/>
      <c r="GFA995" s="328"/>
      <c r="GFB995" s="328"/>
      <c r="GFC995" s="328"/>
      <c r="GFD995" s="328"/>
      <c r="GFE995" s="328"/>
      <c r="GFF995" s="328"/>
      <c r="GFG995" s="328"/>
      <c r="GFH995" s="328"/>
      <c r="GFI995" s="328"/>
      <c r="GFJ995" s="328"/>
      <c r="GFK995" s="328"/>
      <c r="GFL995" s="328"/>
      <c r="GFM995" s="328"/>
      <c r="GFN995" s="328"/>
      <c r="GFO995" s="328"/>
      <c r="GFP995" s="328"/>
      <c r="GFQ995" s="328"/>
      <c r="GFR995" s="328"/>
      <c r="GFS995" s="328"/>
      <c r="GFT995" s="328"/>
      <c r="GFU995" s="328"/>
      <c r="GFV995" s="328"/>
      <c r="GFW995" s="328"/>
      <c r="GFX995" s="328"/>
      <c r="GFY995" s="328"/>
      <c r="GFZ995" s="328"/>
      <c r="GGA995" s="328"/>
      <c r="GGB995" s="328"/>
      <c r="GGC995" s="328"/>
      <c r="GGD995" s="328"/>
      <c r="GGE995" s="328"/>
      <c r="GGF995" s="328"/>
      <c r="GGG995" s="328"/>
      <c r="GGH995" s="328"/>
      <c r="GGI995" s="328"/>
      <c r="GGJ995" s="328"/>
      <c r="GGK995" s="328"/>
      <c r="GGL995" s="328"/>
      <c r="GGM995" s="328"/>
      <c r="GGN995" s="328"/>
      <c r="GGO995" s="328"/>
      <c r="GGP995" s="328"/>
      <c r="GGQ995" s="328"/>
      <c r="GGR995" s="328"/>
      <c r="GGS995" s="328"/>
      <c r="GGT995" s="328"/>
      <c r="GGU995" s="328"/>
      <c r="GGV995" s="328"/>
      <c r="GGW995" s="328"/>
      <c r="GGX995" s="328"/>
      <c r="GGY995" s="328"/>
      <c r="GGZ995" s="328"/>
      <c r="GHA995" s="328"/>
      <c r="GHB995" s="328"/>
      <c r="GHC995" s="328"/>
      <c r="GHD995" s="328"/>
      <c r="GHE995" s="328"/>
      <c r="GHF995" s="328"/>
      <c r="GHG995" s="328"/>
      <c r="GHH995" s="328"/>
      <c r="GHI995" s="328"/>
      <c r="GHJ995" s="328"/>
      <c r="GHK995" s="328"/>
      <c r="GHL995" s="328"/>
      <c r="GHM995" s="328"/>
      <c r="GHN995" s="328"/>
      <c r="GHO995" s="328"/>
      <c r="GHP995" s="328"/>
      <c r="GHQ995" s="328"/>
      <c r="GHR995" s="328"/>
      <c r="GHS995" s="328"/>
      <c r="GHT995" s="328"/>
      <c r="GHU995" s="328"/>
      <c r="GHV995" s="328"/>
      <c r="GHW995" s="328"/>
      <c r="GHX995" s="328"/>
      <c r="GHY995" s="328"/>
      <c r="GHZ995" s="328"/>
      <c r="GIA995" s="328"/>
      <c r="GIB995" s="328"/>
      <c r="GIC995" s="328"/>
      <c r="GID995" s="328"/>
      <c r="GIE995" s="328"/>
      <c r="GIF995" s="328"/>
      <c r="GIG995" s="328"/>
      <c r="GIH995" s="328"/>
      <c r="GII995" s="328"/>
      <c r="GIJ995" s="328"/>
      <c r="GIK995" s="328"/>
      <c r="GIL995" s="328"/>
      <c r="GIM995" s="328"/>
      <c r="GIN995" s="328"/>
      <c r="GIO995" s="328"/>
      <c r="GIP995" s="328"/>
      <c r="GIQ995" s="328"/>
      <c r="GIR995" s="328"/>
      <c r="GIS995" s="328"/>
      <c r="GIT995" s="328"/>
      <c r="GIU995" s="328"/>
      <c r="GIV995" s="328"/>
      <c r="GIW995" s="328"/>
      <c r="GIX995" s="328"/>
      <c r="GIY995" s="328"/>
      <c r="GIZ995" s="328"/>
      <c r="GJA995" s="328"/>
      <c r="GJB995" s="328"/>
      <c r="GJC995" s="328"/>
      <c r="GJD995" s="328"/>
      <c r="GJE995" s="328"/>
      <c r="GJF995" s="328"/>
      <c r="GJG995" s="328"/>
      <c r="GJH995" s="328"/>
      <c r="GJI995" s="328"/>
      <c r="GJJ995" s="328"/>
      <c r="GJK995" s="328"/>
      <c r="GJL995" s="328"/>
      <c r="GJM995" s="328"/>
      <c r="GJN995" s="328"/>
      <c r="GJO995" s="328"/>
      <c r="GJP995" s="328"/>
      <c r="GJQ995" s="328"/>
      <c r="GJR995" s="328"/>
      <c r="GJS995" s="328"/>
      <c r="GJT995" s="328"/>
      <c r="GJU995" s="328"/>
      <c r="GJV995" s="328"/>
      <c r="GJW995" s="328"/>
      <c r="GJX995" s="328"/>
      <c r="GJY995" s="328"/>
      <c r="GJZ995" s="328"/>
      <c r="GKA995" s="328"/>
      <c r="GKB995" s="328"/>
      <c r="GKC995" s="328"/>
      <c r="GKD995" s="328"/>
      <c r="GKE995" s="328"/>
      <c r="GKF995" s="328"/>
      <c r="GKG995" s="328"/>
      <c r="GKH995" s="328"/>
      <c r="GKI995" s="328"/>
      <c r="GKJ995" s="328"/>
      <c r="GKK995" s="328"/>
      <c r="GKL995" s="328"/>
      <c r="GKM995" s="328"/>
      <c r="GKN995" s="328"/>
      <c r="GKO995" s="328"/>
      <c r="GKP995" s="328"/>
      <c r="GKQ995" s="328"/>
      <c r="GKR995" s="328"/>
      <c r="GKS995" s="328"/>
      <c r="GKT995" s="328"/>
      <c r="GKU995" s="328"/>
      <c r="GKV995" s="328"/>
      <c r="GKW995" s="328"/>
      <c r="GKX995" s="328"/>
      <c r="GKY995" s="328"/>
      <c r="GKZ995" s="328"/>
      <c r="GLA995" s="328"/>
      <c r="GLB995" s="328"/>
      <c r="GLC995" s="328"/>
      <c r="GLD995" s="328"/>
      <c r="GLE995" s="328"/>
      <c r="GLF995" s="328"/>
      <c r="GLG995" s="328"/>
      <c r="GLH995" s="328"/>
      <c r="GLI995" s="328"/>
      <c r="GLJ995" s="328"/>
      <c r="GLK995" s="328"/>
      <c r="GLL995" s="328"/>
      <c r="GLM995" s="328"/>
      <c r="GLN995" s="328"/>
      <c r="GLO995" s="328"/>
      <c r="GLP995" s="328"/>
      <c r="GLQ995" s="328"/>
      <c r="GLR995" s="328"/>
      <c r="GLS995" s="328"/>
      <c r="GLT995" s="328"/>
      <c r="GLU995" s="328"/>
      <c r="GLV995" s="328"/>
      <c r="GLW995" s="328"/>
      <c r="GLX995" s="328"/>
      <c r="GLY995" s="328"/>
      <c r="GLZ995" s="328"/>
      <c r="GMA995" s="328"/>
      <c r="GMB995" s="328"/>
      <c r="GMC995" s="328"/>
      <c r="GMD995" s="328"/>
      <c r="GME995" s="328"/>
      <c r="GMF995" s="328"/>
      <c r="GMG995" s="328"/>
      <c r="GMH995" s="328"/>
      <c r="GMI995" s="328"/>
      <c r="GMJ995" s="328"/>
      <c r="GMK995" s="328"/>
      <c r="GML995" s="328"/>
      <c r="GMM995" s="328"/>
      <c r="GMN995" s="328"/>
      <c r="GMO995" s="328"/>
      <c r="GMP995" s="328"/>
      <c r="GMQ995" s="328"/>
      <c r="GMR995" s="328"/>
      <c r="GMS995" s="328"/>
      <c r="GMT995" s="328"/>
      <c r="GMU995" s="328"/>
      <c r="GMV995" s="328"/>
      <c r="GMW995" s="328"/>
      <c r="GMX995" s="328"/>
      <c r="GMY995" s="328"/>
      <c r="GMZ995" s="328"/>
      <c r="GNA995" s="328"/>
      <c r="GNB995" s="328"/>
      <c r="GNC995" s="328"/>
      <c r="GND995" s="328"/>
      <c r="GNE995" s="328"/>
      <c r="GNF995" s="328"/>
      <c r="GNG995" s="328"/>
      <c r="GNH995" s="328"/>
      <c r="GNI995" s="328"/>
      <c r="GNJ995" s="328"/>
      <c r="GNK995" s="328"/>
      <c r="GNL995" s="328"/>
      <c r="GNM995" s="328"/>
      <c r="GNN995" s="328"/>
      <c r="GNO995" s="328"/>
      <c r="GNP995" s="328"/>
      <c r="GNQ995" s="328"/>
      <c r="GNR995" s="328"/>
      <c r="GNS995" s="328"/>
      <c r="GNT995" s="328"/>
      <c r="GNU995" s="328"/>
      <c r="GNV995" s="328"/>
      <c r="GNW995" s="328"/>
      <c r="GNX995" s="328"/>
      <c r="GNY995" s="328"/>
      <c r="GNZ995" s="328"/>
      <c r="GOA995" s="328"/>
      <c r="GOB995" s="328"/>
      <c r="GOC995" s="328"/>
      <c r="GOD995" s="328"/>
      <c r="GOE995" s="328"/>
      <c r="GOF995" s="328"/>
      <c r="GOG995" s="328"/>
      <c r="GOH995" s="328"/>
      <c r="GOI995" s="328"/>
      <c r="GOJ995" s="328"/>
      <c r="GOK995" s="328"/>
      <c r="GOL995" s="328"/>
      <c r="GOM995" s="328"/>
      <c r="GON995" s="328"/>
      <c r="GOO995" s="328"/>
      <c r="GOP995" s="328"/>
      <c r="GOQ995" s="328"/>
      <c r="GOR995" s="328"/>
      <c r="GOS995" s="328"/>
      <c r="GOT995" s="328"/>
      <c r="GOU995" s="328"/>
      <c r="GOV995" s="328"/>
      <c r="GOW995" s="328"/>
      <c r="GOX995" s="328"/>
      <c r="GOY995" s="328"/>
      <c r="GOZ995" s="328"/>
      <c r="GPA995" s="328"/>
      <c r="GPB995" s="328"/>
      <c r="GPC995" s="328"/>
      <c r="GPD995" s="328"/>
      <c r="GPE995" s="328"/>
      <c r="GPF995" s="328"/>
      <c r="GPG995" s="328"/>
      <c r="GPH995" s="328"/>
      <c r="GPI995" s="328"/>
      <c r="GPJ995" s="328"/>
      <c r="GPK995" s="328"/>
      <c r="GPL995" s="328"/>
      <c r="GPM995" s="328"/>
      <c r="GPN995" s="328"/>
      <c r="GPO995" s="328"/>
      <c r="GPP995" s="328"/>
      <c r="GPQ995" s="328"/>
      <c r="GPR995" s="328"/>
      <c r="GPS995" s="328"/>
      <c r="GPT995" s="328"/>
      <c r="GPU995" s="328"/>
      <c r="GPV995" s="328"/>
      <c r="GPW995" s="328"/>
      <c r="GPX995" s="328"/>
      <c r="GPY995" s="328"/>
      <c r="GPZ995" s="328"/>
      <c r="GQA995" s="328"/>
      <c r="GQB995" s="328"/>
      <c r="GQC995" s="328"/>
      <c r="GQD995" s="328"/>
      <c r="GQE995" s="328"/>
      <c r="GQF995" s="328"/>
      <c r="GQG995" s="328"/>
      <c r="GQH995" s="328"/>
      <c r="GQI995" s="328"/>
      <c r="GQJ995" s="328"/>
      <c r="GQK995" s="328"/>
      <c r="GQL995" s="328"/>
      <c r="GQM995" s="328"/>
      <c r="GQN995" s="328"/>
      <c r="GQO995" s="328"/>
      <c r="GQP995" s="328"/>
      <c r="GQQ995" s="328"/>
      <c r="GQR995" s="328"/>
      <c r="GQS995" s="328"/>
      <c r="GQT995" s="328"/>
      <c r="GQU995" s="328"/>
      <c r="GQV995" s="328"/>
      <c r="GQW995" s="328"/>
      <c r="GQX995" s="328"/>
      <c r="GQY995" s="328"/>
      <c r="GQZ995" s="328"/>
      <c r="GRA995" s="328"/>
      <c r="GRB995" s="328"/>
      <c r="GRC995" s="328"/>
      <c r="GRD995" s="328"/>
      <c r="GRE995" s="328"/>
      <c r="GRF995" s="328"/>
      <c r="GRG995" s="328"/>
      <c r="GRH995" s="328"/>
      <c r="GRI995" s="328"/>
      <c r="GRJ995" s="328"/>
      <c r="GRK995" s="328"/>
      <c r="GRL995" s="328"/>
      <c r="GRM995" s="328"/>
      <c r="GRN995" s="328"/>
      <c r="GRO995" s="328"/>
      <c r="GRP995" s="328"/>
      <c r="GRQ995" s="328"/>
      <c r="GRR995" s="328"/>
      <c r="GRS995" s="328"/>
      <c r="GRT995" s="328"/>
      <c r="GRU995" s="328"/>
      <c r="GRV995" s="328"/>
      <c r="GRW995" s="328"/>
      <c r="GRX995" s="328"/>
      <c r="GRY995" s="328"/>
      <c r="GRZ995" s="328"/>
      <c r="GSA995" s="328"/>
      <c r="GSB995" s="328"/>
      <c r="GSC995" s="328"/>
      <c r="GSD995" s="328"/>
      <c r="GSE995" s="328"/>
      <c r="GSF995" s="328"/>
      <c r="GSG995" s="328"/>
      <c r="GSH995" s="328"/>
      <c r="GSI995" s="328"/>
      <c r="GSJ995" s="328"/>
      <c r="GSK995" s="328"/>
      <c r="GSL995" s="328"/>
      <c r="GSM995" s="328"/>
      <c r="GSN995" s="328"/>
      <c r="GSO995" s="328"/>
      <c r="GSP995" s="328"/>
      <c r="GSQ995" s="328"/>
      <c r="GSR995" s="328"/>
      <c r="GSS995" s="328"/>
      <c r="GST995" s="328"/>
      <c r="GSU995" s="328"/>
      <c r="GSV995" s="328"/>
      <c r="GSW995" s="328"/>
      <c r="GSX995" s="328"/>
      <c r="GSY995" s="328"/>
      <c r="GSZ995" s="328"/>
      <c r="GTA995" s="328"/>
      <c r="GTB995" s="328"/>
      <c r="GTC995" s="328"/>
      <c r="GTD995" s="328"/>
      <c r="GTE995" s="328"/>
      <c r="GTF995" s="328"/>
      <c r="GTG995" s="328"/>
      <c r="GTH995" s="328"/>
      <c r="GTI995" s="328"/>
      <c r="GTJ995" s="328"/>
      <c r="GTK995" s="328"/>
      <c r="GTL995" s="328"/>
      <c r="GTM995" s="328"/>
      <c r="GTN995" s="328"/>
      <c r="GTO995" s="328"/>
      <c r="GTP995" s="328"/>
      <c r="GTQ995" s="328"/>
      <c r="GTR995" s="328"/>
      <c r="GTS995" s="328"/>
      <c r="GTT995" s="328"/>
      <c r="GTU995" s="328"/>
      <c r="GTV995" s="328"/>
      <c r="GTW995" s="328"/>
      <c r="GTX995" s="328"/>
      <c r="GTY995" s="328"/>
      <c r="GTZ995" s="328"/>
      <c r="GUA995" s="328"/>
      <c r="GUB995" s="328"/>
      <c r="GUC995" s="328"/>
      <c r="GUD995" s="328"/>
      <c r="GUE995" s="328"/>
      <c r="GUF995" s="328"/>
      <c r="GUG995" s="328"/>
      <c r="GUH995" s="328"/>
      <c r="GUI995" s="328"/>
      <c r="GUJ995" s="328"/>
      <c r="GUK995" s="328"/>
      <c r="GUL995" s="328"/>
      <c r="GUM995" s="328"/>
      <c r="GUN995" s="328"/>
      <c r="GUO995" s="328"/>
      <c r="GUP995" s="328"/>
      <c r="GUQ995" s="328"/>
      <c r="GUR995" s="328"/>
      <c r="GUS995" s="328"/>
      <c r="GUT995" s="328"/>
      <c r="GUU995" s="328"/>
      <c r="GUV995" s="328"/>
      <c r="GUW995" s="328"/>
      <c r="GUX995" s="328"/>
      <c r="GUY995" s="328"/>
      <c r="GUZ995" s="328"/>
      <c r="GVA995" s="328"/>
      <c r="GVB995" s="328"/>
      <c r="GVC995" s="328"/>
      <c r="GVD995" s="328"/>
      <c r="GVE995" s="328"/>
      <c r="GVF995" s="328"/>
      <c r="GVG995" s="328"/>
      <c r="GVH995" s="328"/>
      <c r="GVI995" s="328"/>
      <c r="GVJ995" s="328"/>
      <c r="GVK995" s="328"/>
      <c r="GVL995" s="328"/>
      <c r="GVM995" s="328"/>
      <c r="GVN995" s="328"/>
      <c r="GVO995" s="328"/>
      <c r="GVP995" s="328"/>
      <c r="GVQ995" s="328"/>
      <c r="GVR995" s="328"/>
      <c r="GVS995" s="328"/>
      <c r="GVT995" s="328"/>
      <c r="GVU995" s="328"/>
      <c r="GVV995" s="328"/>
      <c r="GVW995" s="328"/>
      <c r="GVX995" s="328"/>
      <c r="GVY995" s="328"/>
      <c r="GVZ995" s="328"/>
      <c r="GWA995" s="328"/>
      <c r="GWB995" s="328"/>
      <c r="GWC995" s="328"/>
      <c r="GWD995" s="328"/>
      <c r="GWE995" s="328"/>
      <c r="GWF995" s="328"/>
      <c r="GWG995" s="328"/>
      <c r="GWH995" s="328"/>
      <c r="GWI995" s="328"/>
      <c r="GWJ995" s="328"/>
      <c r="GWK995" s="328"/>
      <c r="GWL995" s="328"/>
      <c r="GWM995" s="328"/>
      <c r="GWN995" s="328"/>
      <c r="GWO995" s="328"/>
      <c r="GWP995" s="328"/>
      <c r="GWQ995" s="328"/>
      <c r="GWR995" s="328"/>
      <c r="GWS995" s="328"/>
      <c r="GWT995" s="328"/>
      <c r="GWU995" s="328"/>
      <c r="GWV995" s="328"/>
      <c r="GWW995" s="328"/>
      <c r="GWX995" s="328"/>
      <c r="GWY995" s="328"/>
      <c r="GWZ995" s="328"/>
      <c r="GXA995" s="328"/>
      <c r="GXB995" s="328"/>
      <c r="GXC995" s="328"/>
      <c r="GXD995" s="328"/>
      <c r="GXE995" s="328"/>
      <c r="GXF995" s="328"/>
      <c r="GXG995" s="328"/>
      <c r="GXH995" s="328"/>
      <c r="GXI995" s="328"/>
      <c r="GXJ995" s="328"/>
      <c r="GXK995" s="328"/>
      <c r="GXL995" s="328"/>
      <c r="GXM995" s="328"/>
      <c r="GXN995" s="328"/>
      <c r="GXO995" s="328"/>
      <c r="GXP995" s="328"/>
      <c r="GXQ995" s="328"/>
      <c r="GXR995" s="328"/>
      <c r="GXS995" s="328"/>
      <c r="GXT995" s="328"/>
      <c r="GXU995" s="328"/>
      <c r="GXV995" s="328"/>
      <c r="GXW995" s="328"/>
      <c r="GXX995" s="328"/>
      <c r="GXY995" s="328"/>
      <c r="GXZ995" s="328"/>
      <c r="GYA995" s="328"/>
      <c r="GYB995" s="328"/>
      <c r="GYC995" s="328"/>
      <c r="GYD995" s="328"/>
      <c r="GYE995" s="328"/>
      <c r="GYF995" s="328"/>
      <c r="GYG995" s="328"/>
      <c r="GYH995" s="328"/>
      <c r="GYI995" s="328"/>
      <c r="GYJ995" s="328"/>
      <c r="GYK995" s="328"/>
      <c r="GYL995" s="328"/>
      <c r="GYM995" s="328"/>
      <c r="GYN995" s="328"/>
      <c r="GYO995" s="328"/>
      <c r="GYP995" s="328"/>
      <c r="GYQ995" s="328"/>
      <c r="GYR995" s="328"/>
      <c r="GYS995" s="328"/>
      <c r="GYT995" s="328"/>
      <c r="GYU995" s="328"/>
      <c r="GYV995" s="328"/>
      <c r="GYW995" s="328"/>
      <c r="GYX995" s="328"/>
      <c r="GYY995" s="328"/>
      <c r="GYZ995" s="328"/>
      <c r="GZA995" s="328"/>
      <c r="GZB995" s="328"/>
      <c r="GZC995" s="328"/>
      <c r="GZD995" s="328"/>
      <c r="GZE995" s="328"/>
      <c r="GZF995" s="328"/>
      <c r="GZG995" s="328"/>
      <c r="GZH995" s="328"/>
      <c r="GZI995" s="328"/>
      <c r="GZJ995" s="328"/>
      <c r="GZK995" s="328"/>
      <c r="GZL995" s="328"/>
      <c r="GZM995" s="328"/>
      <c r="GZN995" s="328"/>
      <c r="GZO995" s="328"/>
      <c r="GZP995" s="328"/>
      <c r="GZQ995" s="328"/>
      <c r="GZR995" s="328"/>
      <c r="GZS995" s="328"/>
      <c r="GZT995" s="328"/>
      <c r="GZU995" s="328"/>
      <c r="GZV995" s="328"/>
      <c r="GZW995" s="328"/>
      <c r="GZX995" s="328"/>
      <c r="GZY995" s="328"/>
      <c r="GZZ995" s="328"/>
      <c r="HAA995" s="328"/>
      <c r="HAB995" s="328"/>
      <c r="HAC995" s="328"/>
      <c r="HAD995" s="328"/>
      <c r="HAE995" s="328"/>
      <c r="HAF995" s="328"/>
      <c r="HAG995" s="328"/>
      <c r="HAH995" s="328"/>
      <c r="HAI995" s="328"/>
      <c r="HAJ995" s="328"/>
      <c r="HAK995" s="328"/>
      <c r="HAL995" s="328"/>
      <c r="HAM995" s="328"/>
      <c r="HAN995" s="328"/>
      <c r="HAO995" s="328"/>
      <c r="HAP995" s="328"/>
      <c r="HAQ995" s="328"/>
      <c r="HAR995" s="328"/>
      <c r="HAS995" s="328"/>
      <c r="HAT995" s="328"/>
      <c r="HAU995" s="328"/>
      <c r="HAV995" s="328"/>
      <c r="HAW995" s="328"/>
      <c r="HAX995" s="328"/>
      <c r="HAY995" s="328"/>
      <c r="HAZ995" s="328"/>
      <c r="HBA995" s="328"/>
      <c r="HBB995" s="328"/>
      <c r="HBC995" s="328"/>
      <c r="HBD995" s="328"/>
      <c r="HBE995" s="328"/>
      <c r="HBF995" s="328"/>
      <c r="HBG995" s="328"/>
      <c r="HBH995" s="328"/>
      <c r="HBI995" s="328"/>
      <c r="HBJ995" s="328"/>
      <c r="HBK995" s="328"/>
      <c r="HBL995" s="328"/>
      <c r="HBM995" s="328"/>
      <c r="HBN995" s="328"/>
      <c r="HBO995" s="328"/>
      <c r="HBP995" s="328"/>
      <c r="HBQ995" s="328"/>
      <c r="HBR995" s="328"/>
      <c r="HBS995" s="328"/>
      <c r="HBT995" s="328"/>
      <c r="HBU995" s="328"/>
      <c r="HBV995" s="328"/>
      <c r="HBW995" s="328"/>
      <c r="HBX995" s="328"/>
      <c r="HBY995" s="328"/>
      <c r="HBZ995" s="328"/>
      <c r="HCA995" s="328"/>
      <c r="HCB995" s="328"/>
    </row>
    <row r="996" spans="1:10834" s="50" customFormat="1" ht="45.75" customHeight="1">
      <c r="A996" s="589">
        <f>1+A995</f>
        <v>994</v>
      </c>
      <c r="B996" s="403" t="s">
        <v>9413</v>
      </c>
      <c r="C996" s="156" t="s">
        <v>9414</v>
      </c>
      <c r="D996" s="156" t="s">
        <v>6728</v>
      </c>
      <c r="E996" s="156">
        <v>45562</v>
      </c>
      <c r="F996" s="156"/>
      <c r="G996" s="156"/>
      <c r="H996" s="156" t="s">
        <v>416</v>
      </c>
      <c r="I996" s="156" t="s">
        <v>95</v>
      </c>
      <c r="J996" s="156" t="s">
        <v>9415</v>
      </c>
      <c r="K996" s="251">
        <v>12278322</v>
      </c>
      <c r="L996" s="156">
        <v>4</v>
      </c>
      <c r="M996" s="156" t="s">
        <v>97</v>
      </c>
      <c r="N996" s="156" t="s">
        <v>5078</v>
      </c>
      <c r="O996" s="156" t="s">
        <v>427</v>
      </c>
      <c r="P996" s="156" t="s">
        <v>9416</v>
      </c>
      <c r="Q996" s="156" t="s">
        <v>9417</v>
      </c>
      <c r="R996" s="143">
        <v>0</v>
      </c>
      <c r="S996" s="134" t="s">
        <v>9418</v>
      </c>
      <c r="T996" s="253">
        <v>22560000</v>
      </c>
      <c r="U996" s="156" t="s">
        <v>9324</v>
      </c>
      <c r="V996" s="253" t="s">
        <v>9419</v>
      </c>
      <c r="W996" s="156" t="s">
        <v>9324</v>
      </c>
      <c r="X996" s="156" t="s">
        <v>103</v>
      </c>
      <c r="Y996" s="317">
        <f>+Z996+AA996+AB996</f>
        <v>22560000</v>
      </c>
      <c r="Z996" s="156">
        <v>22560000</v>
      </c>
      <c r="AA996" s="156">
        <v>0</v>
      </c>
      <c r="AB996" s="156">
        <v>0</v>
      </c>
      <c r="AC996" s="156">
        <v>0</v>
      </c>
      <c r="AD996" s="156">
        <v>0</v>
      </c>
      <c r="AE996" s="156">
        <v>0</v>
      </c>
      <c r="AF996" s="156">
        <v>0</v>
      </c>
      <c r="AG996" s="156">
        <v>0</v>
      </c>
      <c r="AH996" s="156">
        <v>0</v>
      </c>
      <c r="AI996" s="156">
        <v>0</v>
      </c>
      <c r="AJ996" s="156">
        <v>0</v>
      </c>
      <c r="AK996" s="156" t="s">
        <v>104</v>
      </c>
      <c r="AL996" s="103" t="s">
        <v>9420</v>
      </c>
      <c r="AM996" s="156" t="s">
        <v>7181</v>
      </c>
      <c r="AN996" s="156">
        <v>79434454</v>
      </c>
      <c r="AO996" s="156" t="s">
        <v>114</v>
      </c>
      <c r="AP996" s="156" t="s">
        <v>114</v>
      </c>
      <c r="AQ996" s="156" t="s">
        <v>114</v>
      </c>
      <c r="AR996" s="156" t="s">
        <v>114</v>
      </c>
      <c r="AS996" s="156" t="s">
        <v>9324</v>
      </c>
      <c r="AT996" s="156" t="s">
        <v>9324</v>
      </c>
      <c r="AU996" s="156" t="s">
        <v>392</v>
      </c>
      <c r="AV996" s="156" t="s">
        <v>9324</v>
      </c>
      <c r="AW996" s="156" t="s">
        <v>9324</v>
      </c>
      <c r="AX996" s="156" t="s">
        <v>9324</v>
      </c>
      <c r="AY996" s="156" t="s">
        <v>108</v>
      </c>
      <c r="AZ996" s="156" t="s">
        <v>9324</v>
      </c>
      <c r="BA996" s="156" t="s">
        <v>9324</v>
      </c>
      <c r="BB996" s="156"/>
      <c r="BC996" s="156" t="s">
        <v>9324</v>
      </c>
      <c r="BD996" s="156" t="s">
        <v>9324</v>
      </c>
      <c r="BE996" s="156" t="s">
        <v>9324</v>
      </c>
      <c r="BF996" s="156" t="s">
        <v>9324</v>
      </c>
      <c r="BG996" s="156" t="s">
        <v>9324</v>
      </c>
      <c r="BH996" s="153">
        <f>T996+BB996</f>
        <v>22560000</v>
      </c>
      <c r="BI996" s="304" t="s">
        <v>135</v>
      </c>
      <c r="BJ996" s="240" t="s">
        <v>9324</v>
      </c>
      <c r="BK996" s="240" t="s">
        <v>114</v>
      </c>
      <c r="BL996" s="240" t="s">
        <v>9324</v>
      </c>
      <c r="BM996" s="398" t="s">
        <v>136</v>
      </c>
      <c r="BN996" s="156" t="s">
        <v>115</v>
      </c>
      <c r="BO996" s="156" t="s">
        <v>9324</v>
      </c>
      <c r="BP996" s="156" t="s">
        <v>9324</v>
      </c>
      <c r="BQ996" s="156" t="s">
        <v>9324</v>
      </c>
      <c r="BR996" s="156" t="s">
        <v>108</v>
      </c>
      <c r="BS996" s="156" t="s">
        <v>108</v>
      </c>
      <c r="BT996" s="156" t="s">
        <v>108</v>
      </c>
      <c r="BU996" s="156" t="s">
        <v>9421</v>
      </c>
      <c r="BV996" s="156">
        <v>3132828462</v>
      </c>
      <c r="BW996" s="156" t="s">
        <v>9422</v>
      </c>
      <c r="BX996" s="156" t="s">
        <v>118</v>
      </c>
      <c r="BY996" s="156" t="s">
        <v>119</v>
      </c>
      <c r="BZ996" s="156">
        <v>33745376971</v>
      </c>
      <c r="CA996" s="157" t="s">
        <v>109</v>
      </c>
      <c r="CB996" s="157" t="s">
        <v>109</v>
      </c>
      <c r="CC996" s="157" t="s">
        <v>109</v>
      </c>
      <c r="CD996" s="156"/>
      <c r="CE996" s="156"/>
      <c r="CF996" s="156"/>
      <c r="CG996" s="156"/>
      <c r="CH996" s="156"/>
      <c r="CI996" s="156"/>
      <c r="CJ996" s="156"/>
      <c r="CK996" s="156"/>
      <c r="CL996" s="156"/>
      <c r="CM996" s="152" t="s">
        <v>109</v>
      </c>
      <c r="CN996" s="156"/>
    </row>
    <row r="997" spans="1:10834" s="50" customFormat="1" ht="45.75" customHeight="1">
      <c r="A997" s="589">
        <f>1+A996</f>
        <v>995</v>
      </c>
      <c r="B997" s="403" t="s">
        <v>9423</v>
      </c>
      <c r="C997" s="156" t="s">
        <v>9424</v>
      </c>
      <c r="D997" s="156" t="s">
        <v>8144</v>
      </c>
      <c r="E997" s="156">
        <v>45562</v>
      </c>
      <c r="F997" s="156">
        <v>45565</v>
      </c>
      <c r="G997" s="156">
        <v>45646</v>
      </c>
      <c r="H997" s="156" t="s">
        <v>416</v>
      </c>
      <c r="I997" s="156" t="s">
        <v>95</v>
      </c>
      <c r="J997" s="156" t="s">
        <v>3897</v>
      </c>
      <c r="K997" s="251">
        <v>35197057</v>
      </c>
      <c r="L997" s="156">
        <v>2</v>
      </c>
      <c r="M997" s="156" t="s">
        <v>97</v>
      </c>
      <c r="N997" s="156" t="s">
        <v>5078</v>
      </c>
      <c r="O997" s="156" t="s">
        <v>857</v>
      </c>
      <c r="P997" s="156" t="s">
        <v>9425</v>
      </c>
      <c r="Q997" s="156" t="s">
        <v>9426</v>
      </c>
      <c r="R997" s="143">
        <v>0</v>
      </c>
      <c r="S997" s="134" t="s">
        <v>9427</v>
      </c>
      <c r="T997" s="253">
        <v>15583325</v>
      </c>
      <c r="U997" s="156" t="s">
        <v>9324</v>
      </c>
      <c r="V997" s="253" t="s">
        <v>9428</v>
      </c>
      <c r="W997" s="156" t="s">
        <v>9324</v>
      </c>
      <c r="X997" s="156" t="s">
        <v>103</v>
      </c>
      <c r="Y997" s="317">
        <f>+Z997+AA997+AB997</f>
        <v>15583325</v>
      </c>
      <c r="Z997" s="156">
        <v>15583325</v>
      </c>
      <c r="AA997" s="156">
        <v>0</v>
      </c>
      <c r="AB997" s="156">
        <v>0</v>
      </c>
      <c r="AC997" s="156">
        <v>0</v>
      </c>
      <c r="AD997" s="156">
        <v>0</v>
      </c>
      <c r="AE997" s="156">
        <v>0</v>
      </c>
      <c r="AF997" s="156">
        <v>0</v>
      </c>
      <c r="AG997" s="156">
        <v>0</v>
      </c>
      <c r="AH997" s="156">
        <v>0</v>
      </c>
      <c r="AI997" s="156">
        <v>0</v>
      </c>
      <c r="AJ997" s="156">
        <v>0</v>
      </c>
      <c r="AK997" s="156" t="s">
        <v>104</v>
      </c>
      <c r="AL997" s="103" t="s">
        <v>9429</v>
      </c>
      <c r="AM997" s="156" t="s">
        <v>9430</v>
      </c>
      <c r="AN997" s="156">
        <v>35475547</v>
      </c>
      <c r="AO997" s="156" t="s">
        <v>114</v>
      </c>
      <c r="AP997" s="156" t="s">
        <v>114</v>
      </c>
      <c r="AQ997" s="156" t="s">
        <v>114</v>
      </c>
      <c r="AR997" s="156" t="s">
        <v>114</v>
      </c>
      <c r="AS997" s="156" t="s">
        <v>109</v>
      </c>
      <c r="AT997" s="156" t="s">
        <v>109</v>
      </c>
      <c r="AU997" s="156" t="s">
        <v>392</v>
      </c>
      <c r="AV997" s="156" t="s">
        <v>9324</v>
      </c>
      <c r="AW997" s="156" t="s">
        <v>9324</v>
      </c>
      <c r="AX997" s="156" t="s">
        <v>109</v>
      </c>
      <c r="AY997" s="156" t="s">
        <v>108</v>
      </c>
      <c r="AZ997" s="156" t="s">
        <v>9324</v>
      </c>
      <c r="BA997" s="156" t="s">
        <v>9324</v>
      </c>
      <c r="BB997" s="156"/>
      <c r="BC997" s="156" t="s">
        <v>9324</v>
      </c>
      <c r="BD997" s="156" t="s">
        <v>9324</v>
      </c>
      <c r="BE997" s="156" t="s">
        <v>9324</v>
      </c>
      <c r="BF997" s="156" t="s">
        <v>9324</v>
      </c>
      <c r="BG997" s="156" t="s">
        <v>9324</v>
      </c>
      <c r="BH997" s="153">
        <f>T997+BB997</f>
        <v>15583325</v>
      </c>
      <c r="BI997" s="304" t="s">
        <v>135</v>
      </c>
      <c r="BJ997" s="240" t="s">
        <v>9324</v>
      </c>
      <c r="BK997" s="240" t="s">
        <v>114</v>
      </c>
      <c r="BL997" s="240" t="s">
        <v>9324</v>
      </c>
      <c r="BM997" s="398" t="s">
        <v>136</v>
      </c>
      <c r="BN997" s="156" t="s">
        <v>115</v>
      </c>
      <c r="BO997" s="156" t="s">
        <v>9324</v>
      </c>
      <c r="BP997" s="156" t="s">
        <v>9324</v>
      </c>
      <c r="BQ997" s="156" t="s">
        <v>9324</v>
      </c>
      <c r="BR997" s="156" t="s">
        <v>108</v>
      </c>
      <c r="BS997" s="156" t="s">
        <v>108</v>
      </c>
      <c r="BT997" s="156" t="s">
        <v>108</v>
      </c>
      <c r="BU997" s="156" t="s">
        <v>9384</v>
      </c>
      <c r="BV997" s="156">
        <v>3208476667</v>
      </c>
      <c r="BW997" s="156" t="s">
        <v>9385</v>
      </c>
      <c r="BX997" s="156" t="s">
        <v>139</v>
      </c>
      <c r="BY997" s="156" t="s">
        <v>119</v>
      </c>
      <c r="BZ997" s="156">
        <v>550004100145483</v>
      </c>
      <c r="CA997" s="157" t="s">
        <v>109</v>
      </c>
      <c r="CB997" s="157" t="s">
        <v>109</v>
      </c>
      <c r="CC997" s="157" t="s">
        <v>109</v>
      </c>
      <c r="CD997" s="156"/>
      <c r="CE997" s="156"/>
      <c r="CF997" s="156"/>
      <c r="CG997" s="156"/>
      <c r="CH997" s="156"/>
      <c r="CI997" s="156"/>
      <c r="CJ997" s="156"/>
      <c r="CK997" s="156"/>
      <c r="CL997" s="156"/>
      <c r="CM997" s="152" t="s">
        <v>109</v>
      </c>
      <c r="CN997" s="156"/>
    </row>
    <row r="998" spans="1:10834" s="50" customFormat="1" ht="45.75" customHeight="1">
      <c r="A998" s="589">
        <f>1+A997</f>
        <v>996</v>
      </c>
      <c r="B998" s="403" t="s">
        <v>9431</v>
      </c>
      <c r="C998" s="156" t="s">
        <v>9432</v>
      </c>
      <c r="D998" s="156" t="s">
        <v>8490</v>
      </c>
      <c r="E998" s="156">
        <v>45562</v>
      </c>
      <c r="F998" s="156">
        <v>45566</v>
      </c>
      <c r="G998" s="156">
        <v>45641</v>
      </c>
      <c r="H998" s="156" t="s">
        <v>416</v>
      </c>
      <c r="I998" s="156" t="s">
        <v>180</v>
      </c>
      <c r="J998" s="156" t="s">
        <v>9433</v>
      </c>
      <c r="K998" s="251">
        <v>1072660852</v>
      </c>
      <c r="L998" s="156">
        <v>2</v>
      </c>
      <c r="M998" s="156" t="s">
        <v>97</v>
      </c>
      <c r="N998" s="156" t="s">
        <v>5078</v>
      </c>
      <c r="O998" s="156" t="s">
        <v>3608</v>
      </c>
      <c r="P998" s="156" t="s">
        <v>9434</v>
      </c>
      <c r="Q998" s="156" t="s">
        <v>9117</v>
      </c>
      <c r="R998" s="143">
        <v>0</v>
      </c>
      <c r="S998" s="134" t="s">
        <v>5289</v>
      </c>
      <c r="T998" s="253">
        <v>10000000</v>
      </c>
      <c r="U998" s="156" t="s">
        <v>9324</v>
      </c>
      <c r="V998" s="253" t="s">
        <v>9435</v>
      </c>
      <c r="W998" s="156" t="s">
        <v>9324</v>
      </c>
      <c r="X998" s="156" t="s">
        <v>103</v>
      </c>
      <c r="Y998" s="317">
        <f>+Z998+AA998+AB998</f>
        <v>10000000</v>
      </c>
      <c r="Z998" s="156">
        <v>10000000</v>
      </c>
      <c r="AA998" s="156">
        <v>0</v>
      </c>
      <c r="AB998" s="156">
        <v>0</v>
      </c>
      <c r="AC998" s="156">
        <v>0</v>
      </c>
      <c r="AD998" s="156">
        <v>0</v>
      </c>
      <c r="AE998" s="156">
        <v>0</v>
      </c>
      <c r="AF998" s="156">
        <v>0</v>
      </c>
      <c r="AG998" s="156">
        <v>0</v>
      </c>
      <c r="AH998" s="156">
        <v>0</v>
      </c>
      <c r="AI998" s="156">
        <v>0</v>
      </c>
      <c r="AJ998" s="156">
        <v>0</v>
      </c>
      <c r="AK998" s="156" t="s">
        <v>104</v>
      </c>
      <c r="AL998" s="103" t="s">
        <v>9436</v>
      </c>
      <c r="AM998" s="156" t="s">
        <v>9437</v>
      </c>
      <c r="AN998" s="156">
        <v>71252180</v>
      </c>
      <c r="AO998" s="156" t="s">
        <v>114</v>
      </c>
      <c r="AP998" s="156" t="s">
        <v>114</v>
      </c>
      <c r="AQ998" s="156" t="s">
        <v>114</v>
      </c>
      <c r="AR998" s="156" t="s">
        <v>114</v>
      </c>
      <c r="AS998" s="156" t="s">
        <v>109</v>
      </c>
      <c r="AT998" s="156" t="s">
        <v>109</v>
      </c>
      <c r="AU998" s="156" t="s">
        <v>392</v>
      </c>
      <c r="AV998" s="156" t="s">
        <v>9324</v>
      </c>
      <c r="AW998" s="156" t="s">
        <v>9324</v>
      </c>
      <c r="AX998" s="156" t="s">
        <v>109</v>
      </c>
      <c r="AY998" s="156" t="s">
        <v>108</v>
      </c>
      <c r="AZ998" s="156" t="s">
        <v>9324</v>
      </c>
      <c r="BA998" s="156" t="s">
        <v>9324</v>
      </c>
      <c r="BB998" s="156"/>
      <c r="BC998" s="156" t="s">
        <v>9324</v>
      </c>
      <c r="BD998" s="156" t="s">
        <v>9324</v>
      </c>
      <c r="BE998" s="156" t="s">
        <v>9324</v>
      </c>
      <c r="BF998" s="156" t="s">
        <v>9324</v>
      </c>
      <c r="BG998" s="156" t="s">
        <v>9324</v>
      </c>
      <c r="BH998" s="153">
        <f>T998+BB998</f>
        <v>10000000</v>
      </c>
      <c r="BI998" s="304" t="s">
        <v>135</v>
      </c>
      <c r="BJ998" s="240" t="s">
        <v>9324</v>
      </c>
      <c r="BK998" s="240" t="s">
        <v>114</v>
      </c>
      <c r="BL998" s="240" t="s">
        <v>9324</v>
      </c>
      <c r="BM998" s="398" t="s">
        <v>136</v>
      </c>
      <c r="BN998" s="156" t="s">
        <v>115</v>
      </c>
      <c r="BO998" s="156" t="s">
        <v>9324</v>
      </c>
      <c r="BP998" s="156" t="s">
        <v>9324</v>
      </c>
      <c r="BQ998" s="156" t="s">
        <v>9324</v>
      </c>
      <c r="BR998" s="156" t="s">
        <v>108</v>
      </c>
      <c r="BS998" s="156" t="s">
        <v>108</v>
      </c>
      <c r="BT998" s="156" t="s">
        <v>108</v>
      </c>
      <c r="BU998" s="156" t="s">
        <v>9384</v>
      </c>
      <c r="BV998" s="156">
        <v>3208476667</v>
      </c>
      <c r="BW998" s="156" t="s">
        <v>9385</v>
      </c>
      <c r="BX998" s="156" t="s">
        <v>139</v>
      </c>
      <c r="BY998" s="156" t="s">
        <v>119</v>
      </c>
      <c r="BZ998" s="156">
        <v>550004100145483</v>
      </c>
      <c r="CA998" s="157" t="s">
        <v>109</v>
      </c>
      <c r="CB998" s="157" t="s">
        <v>109</v>
      </c>
      <c r="CC998" s="157" t="s">
        <v>109</v>
      </c>
      <c r="CD998" s="156"/>
      <c r="CE998" s="156"/>
      <c r="CF998" s="156"/>
      <c r="CG998" s="156"/>
      <c r="CH998" s="156"/>
      <c r="CI998" s="156"/>
      <c r="CJ998" s="156"/>
      <c r="CK998" s="156"/>
      <c r="CL998" s="156"/>
      <c r="CM998" s="152" t="s">
        <v>109</v>
      </c>
      <c r="CN998" s="156"/>
      <c r="CO998" s="297"/>
      <c r="CP998" s="297"/>
      <c r="CQ998" s="297"/>
      <c r="CR998" s="297"/>
      <c r="CS998" s="297"/>
      <c r="CT998" s="297"/>
      <c r="CU998" s="297"/>
      <c r="CV998" s="297"/>
      <c r="CW998" s="297"/>
      <c r="CX998" s="297"/>
      <c r="CY998" s="297"/>
      <c r="CZ998" s="297"/>
      <c r="DA998" s="297"/>
      <c r="DB998" s="297"/>
      <c r="DC998" s="297"/>
      <c r="DD998" s="297"/>
      <c r="DE998" s="297"/>
      <c r="DF998" s="297"/>
      <c r="DG998" s="297"/>
      <c r="DH998" s="297"/>
      <c r="DI998" s="297"/>
      <c r="DJ998" s="297"/>
      <c r="DK998" s="297"/>
      <c r="DL998" s="297"/>
      <c r="DM998" s="297"/>
      <c r="DN998" s="297"/>
      <c r="DO998" s="297"/>
      <c r="DP998" s="297"/>
      <c r="DQ998" s="297"/>
      <c r="DR998" s="297"/>
      <c r="DS998" s="297"/>
      <c r="DT998" s="297"/>
      <c r="DU998" s="297"/>
      <c r="DV998" s="297"/>
      <c r="DW998" s="297"/>
      <c r="DX998" s="297"/>
      <c r="DY998" s="297"/>
      <c r="DZ998" s="297"/>
      <c r="EA998" s="297"/>
      <c r="EB998" s="297"/>
      <c r="EC998" s="297"/>
      <c r="ED998" s="297"/>
      <c r="EE998" s="297"/>
      <c r="EF998" s="297"/>
      <c r="EG998" s="297"/>
      <c r="EH998" s="297"/>
      <c r="EI998" s="297"/>
      <c r="EJ998" s="297"/>
      <c r="EK998" s="297"/>
      <c r="EL998" s="297"/>
      <c r="EM998" s="297"/>
      <c r="EN998" s="297"/>
      <c r="EO998" s="297"/>
      <c r="EP998" s="297"/>
      <c r="EQ998" s="297"/>
      <c r="ER998" s="297"/>
      <c r="ES998" s="297"/>
      <c r="ET998" s="297"/>
      <c r="EU998" s="297"/>
      <c r="EV998" s="297"/>
      <c r="EW998" s="297"/>
      <c r="EX998" s="297"/>
      <c r="EY998" s="297"/>
      <c r="EZ998" s="297"/>
      <c r="FA998" s="297"/>
      <c r="FB998" s="297"/>
      <c r="FC998" s="297"/>
      <c r="FD998" s="297"/>
      <c r="FE998" s="297"/>
      <c r="FF998" s="297"/>
      <c r="FG998" s="297"/>
      <c r="FH998" s="297"/>
      <c r="FI998" s="297"/>
      <c r="FJ998" s="297"/>
      <c r="FK998" s="297"/>
      <c r="FL998" s="297"/>
      <c r="FM998" s="297"/>
      <c r="FN998" s="297"/>
      <c r="FO998" s="297"/>
      <c r="FP998" s="297"/>
      <c r="FQ998" s="297"/>
      <c r="FR998" s="297"/>
      <c r="FS998" s="297"/>
    </row>
    <row r="999" spans="1:10834" s="50" customFormat="1" ht="45.75" customHeight="1">
      <c r="A999" s="589">
        <f>1+A998</f>
        <v>997</v>
      </c>
      <c r="B999" s="403" t="s">
        <v>9438</v>
      </c>
      <c r="C999" s="156" t="s">
        <v>9439</v>
      </c>
      <c r="D999" s="156" t="s">
        <v>645</v>
      </c>
      <c r="E999" s="301">
        <v>45565</v>
      </c>
      <c r="F999" s="437">
        <v>45566</v>
      </c>
      <c r="G999" s="437">
        <v>45646</v>
      </c>
      <c r="H999" s="157" t="s">
        <v>416</v>
      </c>
      <c r="I999" s="157" t="s">
        <v>95</v>
      </c>
      <c r="J999" s="166" t="s">
        <v>9440</v>
      </c>
      <c r="K999" s="156">
        <v>53119234</v>
      </c>
      <c r="L999" s="156" t="s">
        <v>9441</v>
      </c>
      <c r="M999" s="156" t="s">
        <v>97</v>
      </c>
      <c r="N999" s="156" t="s">
        <v>5078</v>
      </c>
      <c r="O999" s="156" t="s">
        <v>783</v>
      </c>
      <c r="P999" s="156" t="s">
        <v>9011</v>
      </c>
      <c r="Q999" s="156" t="s">
        <v>7596</v>
      </c>
      <c r="R999" s="156">
        <v>0</v>
      </c>
      <c r="S999" s="156" t="s">
        <v>4956</v>
      </c>
      <c r="T999" s="157">
        <v>9600000</v>
      </c>
      <c r="U999" s="156" t="s">
        <v>9324</v>
      </c>
      <c r="V999" s="328" t="s">
        <v>9435</v>
      </c>
      <c r="W999" s="328" t="s">
        <v>9324</v>
      </c>
      <c r="X999" s="328" t="s">
        <v>103</v>
      </c>
      <c r="Y999" s="328">
        <f>+Z999+AA999+AB999</f>
        <v>9600000</v>
      </c>
      <c r="Z999" s="328">
        <v>9600000</v>
      </c>
      <c r="AA999" s="328">
        <v>0</v>
      </c>
      <c r="AB999" s="328">
        <v>0</v>
      </c>
      <c r="AC999" s="328">
        <v>0</v>
      </c>
      <c r="AD999" s="328">
        <v>0</v>
      </c>
      <c r="AE999" s="328">
        <v>0</v>
      </c>
      <c r="AF999" s="328">
        <v>0</v>
      </c>
      <c r="AG999" s="328">
        <v>0</v>
      </c>
      <c r="AH999" s="328">
        <v>0</v>
      </c>
      <c r="AI999" s="328">
        <v>0</v>
      </c>
      <c r="AJ999" s="328">
        <v>0</v>
      </c>
      <c r="AK999" s="328" t="s">
        <v>104</v>
      </c>
      <c r="AL999" s="328" t="s">
        <v>9442</v>
      </c>
      <c r="AM999" s="328" t="s">
        <v>4792</v>
      </c>
      <c r="AN999" s="328">
        <v>1070919155</v>
      </c>
      <c r="AO999" s="328" t="s">
        <v>114</v>
      </c>
      <c r="AP999" s="328" t="s">
        <v>114</v>
      </c>
      <c r="AQ999" s="328" t="s">
        <v>114</v>
      </c>
      <c r="AR999" s="328" t="s">
        <v>114</v>
      </c>
      <c r="AS999" s="328" t="s">
        <v>109</v>
      </c>
      <c r="AT999" s="328" t="s">
        <v>109</v>
      </c>
      <c r="AU999" s="328" t="s">
        <v>392</v>
      </c>
      <c r="AV999" s="328" t="s">
        <v>9324</v>
      </c>
      <c r="AW999" s="328" t="s">
        <v>9324</v>
      </c>
      <c r="AX999" s="328" t="s">
        <v>109</v>
      </c>
      <c r="AY999" s="328" t="s">
        <v>108</v>
      </c>
      <c r="AZ999" s="328" t="s">
        <v>9324</v>
      </c>
      <c r="BA999" s="328" t="s">
        <v>9324</v>
      </c>
      <c r="BB999" s="328"/>
      <c r="BC999" s="328" t="s">
        <v>9324</v>
      </c>
      <c r="BD999" s="328" t="s">
        <v>9324</v>
      </c>
      <c r="BE999" s="328" t="s">
        <v>9324</v>
      </c>
      <c r="BF999" s="328" t="s">
        <v>9324</v>
      </c>
      <c r="BG999" s="328" t="s">
        <v>9324</v>
      </c>
      <c r="BH999" s="328">
        <f>T999+BB999</f>
        <v>9600000</v>
      </c>
      <c r="BI999" s="349" t="s">
        <v>113</v>
      </c>
      <c r="BJ999" s="328" t="s">
        <v>9324</v>
      </c>
      <c r="BK999" s="328" t="s">
        <v>114</v>
      </c>
      <c r="BL999" s="328" t="s">
        <v>9324</v>
      </c>
      <c r="BM999" s="392"/>
      <c r="BN999" s="328" t="s">
        <v>964</v>
      </c>
      <c r="BO999" s="328" t="s">
        <v>9324</v>
      </c>
      <c r="BP999" s="328" t="s">
        <v>9324</v>
      </c>
      <c r="BQ999" s="328" t="s">
        <v>114</v>
      </c>
      <c r="BR999" s="328" t="s">
        <v>114</v>
      </c>
      <c r="BS999" s="328" t="s">
        <v>114</v>
      </c>
      <c r="BT999" s="328" t="s">
        <v>114</v>
      </c>
      <c r="BU999" s="328" t="s">
        <v>9443</v>
      </c>
      <c r="BV999" s="328" t="s">
        <v>9444</v>
      </c>
      <c r="BW999" s="328" t="s">
        <v>9445</v>
      </c>
      <c r="BX999" s="328" t="s">
        <v>839</v>
      </c>
      <c r="BY999" s="328" t="s">
        <v>119</v>
      </c>
      <c r="BZ999" s="328" t="s">
        <v>9446</v>
      </c>
      <c r="CA999" s="392" t="s">
        <v>109</v>
      </c>
      <c r="CB999" s="392" t="s">
        <v>109</v>
      </c>
      <c r="CC999" s="392" t="s">
        <v>109</v>
      </c>
      <c r="CD999" s="392"/>
      <c r="CE999" s="392"/>
      <c r="CF999" s="392"/>
      <c r="CG999" s="392"/>
      <c r="CH999" s="392"/>
      <c r="CI999" s="392"/>
      <c r="CJ999" s="392"/>
      <c r="CK999" s="392"/>
      <c r="CL999" s="392"/>
      <c r="CM999" s="392" t="s">
        <v>109</v>
      </c>
      <c r="CN999" s="392"/>
      <c r="CO999" s="297"/>
      <c r="CP999" s="297"/>
      <c r="CQ999" s="297"/>
      <c r="CR999" s="297"/>
      <c r="CS999" s="297"/>
      <c r="CT999" s="297"/>
      <c r="CU999" s="297"/>
      <c r="CV999" s="297"/>
      <c r="CW999" s="297"/>
      <c r="CX999" s="297"/>
      <c r="CY999" s="297"/>
      <c r="CZ999" s="297"/>
      <c r="DA999" s="297"/>
      <c r="DB999" s="297"/>
      <c r="DC999" s="297"/>
      <c r="DD999" s="297"/>
      <c r="DE999" s="297"/>
      <c r="DF999" s="297"/>
      <c r="DG999" s="297"/>
      <c r="DH999" s="297"/>
      <c r="DI999" s="297"/>
      <c r="DJ999" s="297"/>
      <c r="DK999" s="297"/>
      <c r="DL999" s="297"/>
      <c r="DM999" s="297"/>
      <c r="DN999" s="297"/>
      <c r="DO999" s="297"/>
      <c r="DP999" s="297"/>
      <c r="DQ999" s="297"/>
      <c r="DR999" s="297"/>
      <c r="DS999" s="297"/>
      <c r="DT999" s="297"/>
      <c r="DU999" s="297"/>
      <c r="DV999" s="297"/>
      <c r="DW999" s="297"/>
      <c r="DX999" s="297"/>
      <c r="DY999" s="297"/>
      <c r="DZ999" s="297"/>
      <c r="EA999" s="297"/>
      <c r="EB999" s="297"/>
      <c r="EC999" s="297"/>
      <c r="ED999" s="297"/>
      <c r="EE999" s="297"/>
      <c r="EF999" s="297"/>
      <c r="EG999" s="297"/>
      <c r="EH999" s="297"/>
      <c r="EI999" s="297"/>
      <c r="EJ999" s="297"/>
      <c r="EK999" s="297"/>
      <c r="EL999" s="297"/>
      <c r="EM999" s="297"/>
      <c r="EN999" s="297"/>
      <c r="EO999" s="297"/>
      <c r="EP999" s="297"/>
      <c r="EQ999" s="297"/>
      <c r="ER999" s="297"/>
      <c r="ES999" s="297"/>
      <c r="ET999" s="297"/>
      <c r="EU999" s="297"/>
      <c r="EV999" s="297"/>
      <c r="EW999" s="297"/>
      <c r="EX999" s="297"/>
      <c r="EY999" s="297"/>
      <c r="EZ999" s="297"/>
      <c r="FA999" s="297"/>
      <c r="FB999" s="297"/>
      <c r="FC999" s="297"/>
      <c r="FD999" s="297"/>
      <c r="FE999" s="297"/>
      <c r="FF999" s="297"/>
      <c r="FG999" s="297"/>
      <c r="FH999" s="297"/>
      <c r="FI999" s="297"/>
      <c r="FJ999" s="297"/>
      <c r="FK999" s="297"/>
      <c r="FL999" s="297"/>
      <c r="FM999" s="297"/>
      <c r="FN999" s="297"/>
      <c r="FO999" s="297"/>
      <c r="FP999" s="297"/>
      <c r="FQ999" s="297"/>
      <c r="FR999" s="297"/>
      <c r="FS999" s="297"/>
      <c r="FT999" s="297"/>
      <c r="FU999" s="297"/>
      <c r="FV999" s="297"/>
      <c r="FW999" s="297"/>
      <c r="FX999" s="297"/>
      <c r="FY999" s="297"/>
      <c r="FZ999" s="297"/>
      <c r="GA999" s="297"/>
      <c r="GB999" s="297"/>
      <c r="GC999" s="297"/>
      <c r="GD999" s="297"/>
      <c r="GE999" s="297"/>
      <c r="GF999" s="297"/>
      <c r="GG999" s="297"/>
      <c r="GH999" s="297"/>
      <c r="GI999" s="297"/>
      <c r="GJ999" s="297"/>
      <c r="GK999" s="297"/>
      <c r="GL999" s="297"/>
      <c r="GM999" s="297"/>
      <c r="GN999" s="297"/>
      <c r="GO999" s="297"/>
      <c r="GP999" s="297"/>
      <c r="GQ999" s="297"/>
      <c r="GR999" s="297"/>
      <c r="GS999" s="297"/>
      <c r="GT999" s="297"/>
      <c r="GU999" s="297"/>
      <c r="GV999" s="328"/>
      <c r="GW999" s="328"/>
      <c r="GX999" s="328"/>
      <c r="GY999" s="328"/>
      <c r="GZ999" s="328"/>
      <c r="HA999" s="328"/>
      <c r="HB999" s="328"/>
      <c r="HC999" s="328"/>
      <c r="HD999" s="328"/>
      <c r="HE999" s="328"/>
      <c r="HF999" s="328"/>
      <c r="HG999" s="328"/>
      <c r="HH999" s="328"/>
      <c r="HI999" s="328"/>
      <c r="HJ999" s="328"/>
      <c r="HK999" s="328"/>
      <c r="HL999" s="328"/>
      <c r="HM999" s="328"/>
      <c r="HN999" s="328"/>
      <c r="HO999" s="328"/>
      <c r="HP999" s="328"/>
      <c r="HQ999" s="328"/>
      <c r="HR999" s="328"/>
      <c r="HS999" s="328"/>
      <c r="HT999" s="328"/>
      <c r="HU999" s="328"/>
      <c r="HV999" s="328"/>
      <c r="HW999" s="328"/>
      <c r="HX999" s="328"/>
      <c r="HY999" s="328"/>
      <c r="HZ999" s="328"/>
      <c r="IA999" s="328"/>
      <c r="IB999" s="328"/>
      <c r="IC999" s="328"/>
      <c r="ID999" s="328"/>
      <c r="IE999" s="328"/>
      <c r="IF999" s="328"/>
      <c r="IG999" s="328"/>
      <c r="IH999" s="328"/>
      <c r="II999" s="328"/>
      <c r="IJ999" s="328"/>
      <c r="IK999" s="328"/>
      <c r="IL999" s="328"/>
      <c r="IM999" s="328"/>
      <c r="IN999" s="328"/>
      <c r="IO999" s="328"/>
      <c r="IP999" s="328"/>
      <c r="IQ999" s="328"/>
      <c r="IR999" s="328"/>
      <c r="IS999" s="328"/>
      <c r="IT999" s="328"/>
      <c r="IU999" s="328"/>
      <c r="IV999" s="328"/>
      <c r="IW999" s="328"/>
      <c r="IX999" s="328"/>
      <c r="IY999" s="328"/>
      <c r="IZ999" s="328"/>
      <c r="JA999" s="328"/>
      <c r="JB999" s="328"/>
      <c r="JC999" s="328"/>
      <c r="JD999" s="328"/>
      <c r="JE999" s="328"/>
      <c r="JF999" s="328"/>
      <c r="JG999" s="328"/>
      <c r="JH999" s="328"/>
      <c r="JI999" s="328"/>
      <c r="JJ999" s="328"/>
      <c r="JK999" s="328"/>
      <c r="JL999" s="328"/>
      <c r="JM999" s="328"/>
      <c r="JN999" s="328"/>
      <c r="JO999" s="328"/>
      <c r="JP999" s="328"/>
      <c r="JQ999" s="328"/>
      <c r="JR999" s="328"/>
      <c r="JS999" s="328"/>
      <c r="JT999" s="328"/>
      <c r="JU999" s="328"/>
      <c r="JV999" s="328"/>
      <c r="JW999" s="328"/>
      <c r="JX999" s="328"/>
      <c r="JY999" s="328"/>
      <c r="JZ999" s="328"/>
      <c r="KA999" s="328"/>
      <c r="KB999" s="328"/>
      <c r="KC999" s="328"/>
      <c r="KD999" s="328"/>
      <c r="KE999" s="328"/>
      <c r="KF999" s="328"/>
      <c r="KG999" s="328"/>
      <c r="KH999" s="328"/>
      <c r="KI999" s="328"/>
      <c r="KJ999" s="328"/>
      <c r="KK999" s="328"/>
      <c r="KL999" s="328"/>
      <c r="KM999" s="328"/>
      <c r="KN999" s="328"/>
      <c r="KO999" s="328"/>
      <c r="KP999" s="328"/>
      <c r="KQ999" s="328"/>
      <c r="KR999" s="328"/>
      <c r="KS999" s="328"/>
      <c r="KT999" s="328"/>
      <c r="KU999" s="328"/>
      <c r="KV999" s="328"/>
      <c r="KW999" s="328"/>
      <c r="KX999" s="328"/>
      <c r="KY999" s="328"/>
      <c r="KZ999" s="328"/>
      <c r="LA999" s="328"/>
      <c r="LB999" s="328"/>
      <c r="LC999" s="328"/>
      <c r="LD999" s="328"/>
      <c r="LE999" s="328"/>
      <c r="LF999" s="328"/>
      <c r="LG999" s="328"/>
      <c r="LH999" s="328"/>
      <c r="LI999" s="328"/>
      <c r="LJ999" s="328"/>
      <c r="LK999" s="328"/>
      <c r="LL999" s="328"/>
      <c r="LM999" s="328"/>
      <c r="LN999" s="328"/>
      <c r="LO999" s="328"/>
      <c r="LP999" s="328"/>
      <c r="LQ999" s="328"/>
      <c r="LR999" s="328"/>
      <c r="LS999" s="328"/>
      <c r="LT999" s="328"/>
      <c r="LU999" s="328"/>
      <c r="LV999" s="328"/>
      <c r="LW999" s="328"/>
      <c r="LX999" s="328"/>
      <c r="LY999" s="328"/>
      <c r="LZ999" s="328"/>
      <c r="MA999" s="328"/>
      <c r="MB999" s="328"/>
      <c r="MC999" s="328"/>
      <c r="MD999" s="328"/>
      <c r="ME999" s="328"/>
      <c r="MF999" s="328"/>
      <c r="MG999" s="328"/>
      <c r="MH999" s="328"/>
      <c r="MI999" s="328"/>
      <c r="MJ999" s="328"/>
      <c r="MK999" s="328"/>
      <c r="ML999" s="328"/>
      <c r="MM999" s="328"/>
      <c r="MN999" s="328"/>
      <c r="MO999" s="328"/>
      <c r="MP999" s="328"/>
      <c r="MQ999" s="328"/>
      <c r="MR999" s="328"/>
      <c r="MS999" s="328"/>
      <c r="MT999" s="328"/>
      <c r="MU999" s="328"/>
      <c r="MV999" s="328"/>
      <c r="MW999" s="328"/>
      <c r="MX999" s="328"/>
      <c r="MY999" s="328"/>
      <c r="MZ999" s="328"/>
      <c r="NA999" s="328"/>
      <c r="NB999" s="328"/>
      <c r="NC999" s="328"/>
      <c r="ND999" s="328"/>
      <c r="NE999" s="328"/>
      <c r="NF999" s="328"/>
      <c r="NG999" s="328"/>
      <c r="NH999" s="328"/>
      <c r="NI999" s="328"/>
      <c r="NJ999" s="328"/>
      <c r="NK999" s="328"/>
      <c r="NL999" s="328"/>
      <c r="NM999" s="328"/>
      <c r="NN999" s="328"/>
      <c r="NO999" s="328"/>
      <c r="NP999" s="328"/>
      <c r="NQ999" s="328"/>
      <c r="NR999" s="328"/>
      <c r="NS999" s="328"/>
      <c r="NT999" s="328"/>
      <c r="NU999" s="328"/>
      <c r="NV999" s="328"/>
      <c r="NW999" s="328"/>
      <c r="NX999" s="328"/>
      <c r="NY999" s="328"/>
      <c r="NZ999" s="328"/>
      <c r="OA999" s="328"/>
      <c r="OB999" s="328"/>
      <c r="OC999" s="328"/>
      <c r="OD999" s="328"/>
      <c r="OE999" s="328"/>
      <c r="OF999" s="328"/>
      <c r="OG999" s="328"/>
      <c r="OH999" s="328"/>
      <c r="OI999" s="328"/>
      <c r="OJ999" s="328"/>
      <c r="OK999" s="328"/>
      <c r="OL999" s="328"/>
      <c r="OM999" s="328"/>
      <c r="ON999" s="328"/>
      <c r="OO999" s="328"/>
      <c r="OP999" s="328"/>
      <c r="OQ999" s="328"/>
      <c r="OR999" s="328"/>
      <c r="OS999" s="328"/>
      <c r="OT999" s="328"/>
      <c r="OU999" s="328"/>
      <c r="OV999" s="328"/>
      <c r="OW999" s="328"/>
      <c r="OX999" s="328"/>
      <c r="OY999" s="328"/>
      <c r="OZ999" s="328"/>
      <c r="PA999" s="328"/>
      <c r="PB999" s="328"/>
      <c r="PC999" s="328"/>
      <c r="PD999" s="328"/>
      <c r="PE999" s="328"/>
      <c r="PF999" s="328"/>
      <c r="PG999" s="328"/>
      <c r="PH999" s="328"/>
      <c r="PI999" s="328"/>
      <c r="PJ999" s="328"/>
      <c r="PK999" s="328"/>
      <c r="PL999" s="328"/>
      <c r="PM999" s="328"/>
      <c r="PN999" s="328"/>
      <c r="PO999" s="328"/>
      <c r="PP999" s="328"/>
      <c r="PQ999" s="328"/>
      <c r="PR999" s="328"/>
      <c r="PS999" s="328"/>
      <c r="PT999" s="328"/>
      <c r="PU999" s="328"/>
      <c r="PV999" s="328"/>
      <c r="PW999" s="328"/>
      <c r="PX999" s="328"/>
      <c r="PY999" s="328"/>
      <c r="PZ999" s="328"/>
      <c r="QA999" s="328"/>
      <c r="QB999" s="328"/>
      <c r="QC999" s="328"/>
      <c r="QD999" s="328"/>
      <c r="QE999" s="328"/>
      <c r="QF999" s="328"/>
      <c r="QG999" s="328"/>
      <c r="QH999" s="328"/>
      <c r="QI999" s="328"/>
      <c r="QJ999" s="328"/>
      <c r="QK999" s="328"/>
      <c r="QL999" s="328"/>
      <c r="QM999" s="328"/>
      <c r="QN999" s="328"/>
      <c r="QO999" s="328"/>
      <c r="QP999" s="328"/>
      <c r="QQ999" s="328"/>
      <c r="QR999" s="328"/>
      <c r="QS999" s="328"/>
      <c r="QT999" s="328"/>
      <c r="QU999" s="328"/>
      <c r="QV999" s="328"/>
      <c r="QW999" s="328"/>
      <c r="QX999" s="328"/>
      <c r="QY999" s="328"/>
      <c r="QZ999" s="328"/>
      <c r="RA999" s="328"/>
      <c r="RB999" s="328"/>
      <c r="RC999" s="328"/>
      <c r="RD999" s="328"/>
      <c r="RE999" s="328"/>
      <c r="RF999" s="328"/>
      <c r="RG999" s="328"/>
      <c r="RH999" s="328"/>
      <c r="RI999" s="328"/>
      <c r="RJ999" s="328"/>
      <c r="RK999" s="328"/>
      <c r="RL999" s="328"/>
      <c r="RM999" s="328"/>
      <c r="RN999" s="328"/>
      <c r="RO999" s="328"/>
      <c r="RP999" s="328"/>
      <c r="RQ999" s="328"/>
      <c r="RR999" s="328"/>
      <c r="RS999" s="328"/>
      <c r="RT999" s="328"/>
      <c r="RU999" s="328"/>
      <c r="RV999" s="328"/>
      <c r="RW999" s="328"/>
      <c r="RX999" s="328"/>
      <c r="RY999" s="328"/>
      <c r="RZ999" s="328"/>
      <c r="SA999" s="328"/>
      <c r="SB999" s="328"/>
      <c r="SC999" s="328"/>
      <c r="SD999" s="328"/>
      <c r="SE999" s="328"/>
      <c r="SF999" s="328"/>
      <c r="SG999" s="328"/>
      <c r="SH999" s="328"/>
      <c r="SI999" s="328"/>
      <c r="SJ999" s="328"/>
      <c r="SK999" s="328"/>
      <c r="SL999" s="328"/>
      <c r="SM999" s="328"/>
      <c r="SN999" s="328"/>
      <c r="SO999" s="328"/>
      <c r="SP999" s="328"/>
      <c r="SQ999" s="328"/>
      <c r="SR999" s="328"/>
      <c r="SS999" s="328"/>
      <c r="ST999" s="328"/>
      <c r="SU999" s="328"/>
      <c r="SV999" s="328"/>
      <c r="SW999" s="328"/>
      <c r="SX999" s="328"/>
      <c r="SY999" s="328"/>
      <c r="SZ999" s="328"/>
      <c r="TA999" s="328"/>
      <c r="TB999" s="328"/>
      <c r="TC999" s="328"/>
      <c r="TD999" s="328"/>
      <c r="TE999" s="328"/>
      <c r="TF999" s="328"/>
      <c r="TG999" s="328"/>
      <c r="TH999" s="328"/>
      <c r="TI999" s="328"/>
      <c r="TJ999" s="328"/>
      <c r="TK999" s="328"/>
      <c r="TL999" s="328"/>
      <c r="TM999" s="328"/>
      <c r="TN999" s="328"/>
      <c r="TO999" s="328"/>
      <c r="TP999" s="328"/>
      <c r="TQ999" s="328"/>
      <c r="TR999" s="328"/>
      <c r="TS999" s="328"/>
      <c r="TT999" s="328"/>
      <c r="TU999" s="328"/>
      <c r="TV999" s="328"/>
      <c r="TW999" s="328"/>
      <c r="TX999" s="328"/>
      <c r="TY999" s="328"/>
      <c r="TZ999" s="328"/>
      <c r="UA999" s="328"/>
      <c r="UB999" s="328"/>
      <c r="UC999" s="328"/>
      <c r="UD999" s="328"/>
      <c r="UE999" s="328"/>
      <c r="UF999" s="328"/>
      <c r="UG999" s="328"/>
      <c r="UH999" s="328"/>
      <c r="UI999" s="328"/>
      <c r="UJ999" s="328"/>
      <c r="UK999" s="328"/>
      <c r="UL999" s="328"/>
      <c r="UM999" s="328"/>
      <c r="UN999" s="328"/>
      <c r="UO999" s="328"/>
      <c r="UP999" s="328"/>
      <c r="UQ999" s="328"/>
      <c r="UR999" s="328"/>
      <c r="US999" s="328"/>
      <c r="UT999" s="328"/>
      <c r="UU999" s="328"/>
      <c r="UV999" s="328"/>
      <c r="UW999" s="328"/>
      <c r="UX999" s="328"/>
      <c r="UY999" s="328"/>
      <c r="UZ999" s="328"/>
      <c r="VA999" s="328"/>
      <c r="VB999" s="328"/>
      <c r="VC999" s="328"/>
      <c r="VD999" s="328"/>
      <c r="VE999" s="328"/>
      <c r="VF999" s="328"/>
      <c r="VG999" s="328"/>
      <c r="VH999" s="328"/>
      <c r="VI999" s="328"/>
      <c r="VJ999" s="328"/>
      <c r="VK999" s="328"/>
      <c r="VL999" s="328"/>
      <c r="VM999" s="328"/>
      <c r="VN999" s="328"/>
      <c r="VO999" s="328"/>
      <c r="VP999" s="328"/>
      <c r="VQ999" s="328"/>
      <c r="VR999" s="328"/>
      <c r="VS999" s="328"/>
      <c r="VT999" s="328"/>
      <c r="VU999" s="328"/>
      <c r="VV999" s="328"/>
      <c r="VW999" s="328"/>
      <c r="VX999" s="328"/>
      <c r="VY999" s="328"/>
      <c r="VZ999" s="328"/>
      <c r="WA999" s="328"/>
      <c r="WB999" s="328"/>
      <c r="WC999" s="328"/>
      <c r="WD999" s="328"/>
      <c r="WE999" s="328"/>
      <c r="WF999" s="328"/>
      <c r="WG999" s="328"/>
      <c r="WH999" s="328"/>
      <c r="WI999" s="328"/>
      <c r="WJ999" s="328"/>
      <c r="WK999" s="328"/>
      <c r="WL999" s="328"/>
      <c r="WM999" s="328"/>
      <c r="WN999" s="328"/>
      <c r="WO999" s="328"/>
      <c r="WP999" s="328"/>
      <c r="WQ999" s="328"/>
      <c r="WR999" s="328"/>
      <c r="WS999" s="328"/>
      <c r="WT999" s="328"/>
      <c r="WU999" s="328"/>
      <c r="WV999" s="328"/>
      <c r="WW999" s="328"/>
      <c r="WX999" s="328"/>
      <c r="WY999" s="328"/>
      <c r="WZ999" s="328"/>
      <c r="XA999" s="328"/>
      <c r="XB999" s="328"/>
      <c r="XC999" s="328"/>
      <c r="XD999" s="328"/>
      <c r="XE999" s="328"/>
      <c r="XF999" s="328"/>
      <c r="XG999" s="328"/>
      <c r="XH999" s="328"/>
      <c r="XI999" s="328"/>
      <c r="XJ999" s="328"/>
      <c r="XK999" s="328"/>
      <c r="XL999" s="328"/>
      <c r="XM999" s="328"/>
      <c r="XN999" s="328"/>
      <c r="XO999" s="328"/>
      <c r="XP999" s="328"/>
      <c r="XQ999" s="328"/>
      <c r="XR999" s="328"/>
      <c r="XS999" s="328"/>
      <c r="XT999" s="328"/>
      <c r="XU999" s="328"/>
      <c r="XV999" s="328"/>
      <c r="XW999" s="328"/>
      <c r="XX999" s="328"/>
      <c r="XY999" s="328"/>
      <c r="XZ999" s="328"/>
      <c r="YA999" s="328"/>
      <c r="YB999" s="328"/>
      <c r="YC999" s="328"/>
      <c r="YD999" s="328"/>
      <c r="YE999" s="328"/>
      <c r="YF999" s="328"/>
      <c r="YG999" s="328"/>
      <c r="YH999" s="328"/>
      <c r="YI999" s="328"/>
      <c r="YJ999" s="328"/>
      <c r="YK999" s="328"/>
      <c r="YL999" s="328"/>
      <c r="YM999" s="328"/>
      <c r="YN999" s="328"/>
      <c r="YO999" s="328"/>
      <c r="YP999" s="347"/>
      <c r="YQ999" s="347"/>
      <c r="YR999" s="347"/>
      <c r="YS999" s="347"/>
      <c r="YT999" s="347"/>
      <c r="YU999" s="347"/>
      <c r="YV999" s="347"/>
      <c r="YW999" s="347"/>
      <c r="YX999" s="347"/>
      <c r="YY999" s="347"/>
      <c r="YZ999" s="347"/>
      <c r="ZA999" s="347"/>
      <c r="ZB999" s="347"/>
      <c r="ZC999" s="347"/>
      <c r="ZD999" s="347"/>
      <c r="ZE999" s="347"/>
      <c r="ZF999" s="347"/>
      <c r="ZG999" s="347"/>
      <c r="ZH999" s="347"/>
      <c r="ZI999" s="347"/>
      <c r="ZJ999" s="347"/>
      <c r="ZK999" s="347"/>
      <c r="ZL999" s="347"/>
      <c r="ZM999" s="347"/>
      <c r="ZN999" s="347"/>
      <c r="ZO999" s="347"/>
      <c r="ZP999" s="347"/>
      <c r="ZQ999" s="347"/>
      <c r="ZR999" s="347"/>
      <c r="ZS999" s="347"/>
      <c r="ZT999" s="347"/>
      <c r="ZU999" s="347"/>
      <c r="ZV999" s="347"/>
      <c r="ZW999" s="347"/>
      <c r="ZX999" s="347"/>
      <c r="ZY999" s="347"/>
      <c r="ZZ999" s="347"/>
      <c r="AAA999" s="347"/>
      <c r="AAB999" s="347"/>
      <c r="AAC999" s="347"/>
      <c r="AAD999" s="347"/>
      <c r="AAE999" s="347"/>
      <c r="AAF999" s="347"/>
      <c r="AAG999" s="347"/>
      <c r="AAH999" s="347"/>
      <c r="AAI999" s="347"/>
      <c r="AAJ999" s="347"/>
      <c r="AAK999" s="347"/>
      <c r="AAL999" s="347"/>
      <c r="AAM999" s="347"/>
      <c r="AAN999" s="347"/>
      <c r="AAO999" s="347"/>
      <c r="AAP999" s="347"/>
      <c r="AAQ999" s="347"/>
      <c r="AAR999" s="347"/>
      <c r="AAS999" s="347"/>
      <c r="AAT999" s="347"/>
      <c r="AAU999" s="347"/>
      <c r="AAV999" s="347"/>
      <c r="AAW999" s="347"/>
      <c r="AAX999" s="347"/>
      <c r="AAY999" s="347"/>
      <c r="AAZ999" s="347"/>
      <c r="ABA999" s="347"/>
      <c r="ABB999" s="347"/>
      <c r="ABC999" s="347"/>
      <c r="ABD999" s="347"/>
      <c r="ABE999" s="347"/>
      <c r="ABF999" s="347"/>
      <c r="ABG999" s="347"/>
      <c r="ABH999" s="347"/>
      <c r="ABI999" s="347"/>
      <c r="ABJ999" s="347"/>
      <c r="ABK999" s="347"/>
      <c r="ABL999" s="347"/>
      <c r="ABM999" s="347"/>
      <c r="ABN999" s="347"/>
      <c r="ABO999" s="347"/>
      <c r="ABP999" s="347"/>
      <c r="ABQ999" s="347"/>
      <c r="ABR999" s="347"/>
      <c r="ABS999" s="347"/>
      <c r="ABT999" s="347"/>
      <c r="ABU999" s="347"/>
      <c r="ABV999" s="347"/>
      <c r="ABW999" s="347"/>
      <c r="ABX999" s="347"/>
      <c r="ABY999" s="347"/>
      <c r="ABZ999" s="347"/>
      <c r="ACA999" s="347"/>
      <c r="ACB999" s="347"/>
      <c r="ACC999" s="347"/>
      <c r="ACD999" s="347"/>
      <c r="ACE999" s="347"/>
      <c r="ACF999" s="347"/>
      <c r="ACG999" s="347"/>
      <c r="ACH999" s="347"/>
      <c r="ACI999" s="347"/>
      <c r="ACJ999" s="347"/>
      <c r="ACK999" s="347"/>
      <c r="ACL999" s="347"/>
      <c r="ACM999" s="347"/>
      <c r="ACN999" s="347"/>
      <c r="ACO999" s="347"/>
      <c r="ACP999" s="347"/>
      <c r="ACQ999" s="347"/>
      <c r="ACR999" s="347"/>
      <c r="ACS999" s="347"/>
      <c r="ACT999" s="347"/>
      <c r="ACU999" s="347"/>
      <c r="ACV999" s="347"/>
      <c r="ACW999" s="347"/>
      <c r="ACX999" s="347"/>
      <c r="ACY999" s="347"/>
      <c r="ACZ999" s="347"/>
      <c r="ADA999" s="347"/>
      <c r="ADB999" s="347"/>
      <c r="ADC999" s="347"/>
      <c r="ADD999" s="347"/>
      <c r="ADE999" s="347"/>
      <c r="ADF999" s="347"/>
      <c r="ADG999" s="347"/>
      <c r="ADH999" s="347"/>
      <c r="ADI999" s="347"/>
      <c r="ADJ999" s="347"/>
      <c r="ADK999" s="347"/>
      <c r="ADL999" s="347"/>
      <c r="ADM999" s="347"/>
      <c r="ADN999" s="347"/>
      <c r="ADO999" s="347"/>
      <c r="ADP999" s="347"/>
      <c r="ADQ999" s="347"/>
      <c r="ADR999" s="347"/>
      <c r="ADS999" s="347"/>
      <c r="ADT999" s="347"/>
      <c r="ADU999" s="347"/>
      <c r="ADV999" s="347"/>
      <c r="ADW999" s="347"/>
      <c r="ADX999" s="347"/>
      <c r="ADY999" s="347"/>
      <c r="ADZ999" s="347"/>
      <c r="AEA999" s="347"/>
      <c r="AEB999" s="347"/>
      <c r="AEC999" s="347"/>
      <c r="AED999" s="347"/>
      <c r="AEE999" s="347"/>
      <c r="AEF999" s="347"/>
      <c r="AEG999" s="347"/>
      <c r="AEH999" s="347"/>
      <c r="AEI999" s="347"/>
      <c r="AEJ999" s="347"/>
      <c r="AEK999" s="347"/>
      <c r="AEL999" s="347"/>
      <c r="AEM999" s="347"/>
      <c r="AEN999" s="347"/>
      <c r="AEO999" s="347"/>
      <c r="AEP999" s="347"/>
      <c r="AEQ999" s="347"/>
      <c r="AER999" s="347"/>
      <c r="AES999" s="347"/>
      <c r="AET999" s="347"/>
      <c r="AEU999" s="347"/>
      <c r="AEV999" s="347"/>
      <c r="AEW999" s="347"/>
      <c r="AEX999" s="347"/>
      <c r="AEY999" s="347"/>
      <c r="AEZ999" s="347"/>
      <c r="AFA999" s="347"/>
      <c r="AFB999" s="347"/>
      <c r="AFC999" s="347"/>
      <c r="AFD999" s="347"/>
      <c r="AFE999" s="347"/>
      <c r="AFF999" s="347"/>
      <c r="AFG999" s="347"/>
      <c r="AFH999" s="347"/>
      <c r="AFI999" s="347"/>
      <c r="AFJ999" s="347"/>
      <c r="AFK999" s="347"/>
      <c r="AFL999" s="347"/>
      <c r="AFM999" s="347"/>
      <c r="AFN999" s="347"/>
      <c r="AFO999" s="347"/>
      <c r="AFP999" s="347"/>
      <c r="AFQ999" s="347"/>
      <c r="AFR999" s="347"/>
      <c r="AFS999" s="347"/>
      <c r="AFT999" s="347"/>
      <c r="AFU999" s="347"/>
      <c r="AFV999" s="347"/>
      <c r="AFW999" s="347"/>
      <c r="AFX999" s="347"/>
      <c r="AFY999" s="347"/>
      <c r="AFZ999" s="347"/>
      <c r="AGA999" s="347"/>
      <c r="AGB999" s="347"/>
      <c r="AGC999" s="347"/>
      <c r="AGD999" s="347"/>
      <c r="AGE999" s="347"/>
      <c r="AGF999" s="347"/>
      <c r="AGG999" s="347"/>
      <c r="AGH999" s="347"/>
      <c r="AGI999" s="347"/>
      <c r="AGJ999" s="347"/>
      <c r="AGK999" s="347"/>
      <c r="AGL999" s="347"/>
      <c r="AGM999" s="347"/>
      <c r="AGN999" s="347"/>
      <c r="AGO999" s="347"/>
      <c r="AGP999" s="347"/>
      <c r="AGQ999" s="347"/>
      <c r="AGR999" s="347"/>
      <c r="AGS999" s="347"/>
      <c r="AGT999" s="347"/>
      <c r="AGU999" s="347"/>
      <c r="AGV999" s="347"/>
      <c r="AGW999" s="347"/>
      <c r="AGX999" s="347"/>
      <c r="AGY999" s="347"/>
      <c r="AGZ999" s="347"/>
      <c r="AHA999" s="347"/>
      <c r="AHB999" s="347"/>
      <c r="AHC999" s="347"/>
      <c r="AHD999" s="347"/>
      <c r="AHE999" s="347"/>
      <c r="AHF999" s="347"/>
      <c r="AHG999" s="347"/>
      <c r="AHH999" s="347"/>
      <c r="AHI999" s="347"/>
      <c r="AHJ999" s="347"/>
      <c r="AHK999" s="347"/>
      <c r="AHL999" s="347"/>
      <c r="AHM999" s="347"/>
      <c r="AHN999" s="347"/>
      <c r="AHO999" s="347"/>
      <c r="AHP999" s="347"/>
      <c r="AHQ999" s="347"/>
      <c r="AHR999" s="347"/>
      <c r="AHS999" s="347"/>
      <c r="AHT999" s="347"/>
      <c r="AHU999" s="347"/>
      <c r="AHV999" s="347"/>
      <c r="AHW999" s="347"/>
      <c r="AHX999" s="347"/>
      <c r="AHY999" s="347"/>
      <c r="AHZ999" s="347"/>
      <c r="AIA999" s="347"/>
      <c r="AIB999" s="347"/>
      <c r="AIC999" s="347"/>
      <c r="AID999" s="347"/>
      <c r="AIE999" s="347"/>
      <c r="AIF999" s="347"/>
      <c r="AIG999" s="347"/>
      <c r="AIH999" s="347"/>
      <c r="AII999" s="347"/>
      <c r="AIJ999" s="347"/>
      <c r="AIK999" s="347"/>
      <c r="AIL999" s="347"/>
      <c r="AIM999" s="347"/>
      <c r="AIN999" s="347"/>
      <c r="AIO999" s="347"/>
      <c r="AIP999" s="347"/>
      <c r="AIQ999" s="347"/>
      <c r="AIR999" s="347"/>
      <c r="AIS999" s="347"/>
      <c r="AIT999" s="347"/>
      <c r="AIU999" s="347"/>
      <c r="AIV999" s="347"/>
      <c r="AIW999" s="347"/>
      <c r="AIX999" s="347"/>
      <c r="AIY999" s="347"/>
      <c r="AIZ999" s="347"/>
      <c r="AJA999" s="347"/>
      <c r="AJB999" s="347"/>
      <c r="AJC999" s="347"/>
      <c r="AJD999" s="347"/>
      <c r="AJE999" s="347"/>
      <c r="AJF999" s="347"/>
      <c r="AJG999" s="347"/>
      <c r="AJH999" s="347"/>
      <c r="AJI999" s="347"/>
      <c r="AJJ999" s="347"/>
      <c r="AJK999" s="347"/>
      <c r="AJL999" s="347"/>
      <c r="AJM999" s="347"/>
      <c r="AJN999" s="347"/>
      <c r="AJO999" s="347"/>
      <c r="AJP999" s="347"/>
      <c r="AJQ999" s="347"/>
      <c r="AJR999" s="347"/>
      <c r="AJS999" s="347"/>
      <c r="AJT999" s="347"/>
      <c r="AJU999" s="347"/>
      <c r="AJV999" s="347"/>
      <c r="AJW999" s="347"/>
      <c r="AJX999" s="347"/>
      <c r="AJY999" s="347"/>
      <c r="AJZ999" s="347"/>
      <c r="AKA999" s="347"/>
      <c r="AKB999" s="347"/>
      <c r="AKC999" s="347"/>
      <c r="AKD999" s="347"/>
      <c r="AKE999" s="347"/>
      <c r="AKF999" s="347"/>
      <c r="AKG999" s="347"/>
      <c r="AKH999" s="347"/>
      <c r="AKI999" s="347"/>
      <c r="AKJ999" s="347"/>
      <c r="AKK999" s="347"/>
      <c r="AKL999" s="347"/>
      <c r="AKM999" s="347"/>
      <c r="AKN999" s="347"/>
      <c r="AKO999" s="347"/>
      <c r="AKP999" s="347"/>
      <c r="AKQ999" s="347"/>
      <c r="AKR999" s="347"/>
      <c r="AKS999" s="347"/>
      <c r="AKT999" s="347"/>
      <c r="AKU999" s="347"/>
      <c r="AKV999" s="347"/>
      <c r="AKW999" s="347"/>
      <c r="AKX999" s="347"/>
      <c r="AKY999" s="347"/>
      <c r="AKZ999" s="347"/>
      <c r="ALA999" s="347"/>
      <c r="ALB999" s="347"/>
      <c r="ALC999" s="347"/>
      <c r="ALD999" s="347"/>
      <c r="ALE999" s="347"/>
      <c r="ALF999" s="347"/>
      <c r="ALG999" s="347"/>
      <c r="ALH999" s="347"/>
      <c r="ALI999" s="347"/>
      <c r="ALJ999" s="347"/>
      <c r="ALK999" s="347"/>
      <c r="ALL999" s="347"/>
      <c r="ALM999" s="347"/>
      <c r="ALN999" s="347"/>
      <c r="ALO999" s="347"/>
      <c r="ALP999" s="347"/>
      <c r="ALQ999" s="347"/>
      <c r="ALR999" s="347"/>
      <c r="ALS999" s="347"/>
      <c r="ALT999" s="347"/>
      <c r="ALU999" s="347"/>
      <c r="ALV999" s="347"/>
      <c r="ALW999" s="347"/>
      <c r="ALX999" s="347"/>
      <c r="ALY999" s="347"/>
      <c r="ALZ999" s="347"/>
      <c r="AMA999" s="347"/>
      <c r="AMB999" s="347"/>
      <c r="AMC999" s="347"/>
      <c r="AMD999" s="347"/>
      <c r="AME999" s="347"/>
      <c r="AMF999" s="347"/>
      <c r="AMG999" s="347"/>
      <c r="AMH999" s="347"/>
      <c r="AMI999" s="347"/>
      <c r="AMJ999" s="347"/>
      <c r="AMK999" s="347"/>
      <c r="AML999" s="347"/>
      <c r="AMM999" s="347"/>
      <c r="AMN999" s="347"/>
      <c r="AMO999" s="347"/>
      <c r="AMP999" s="347"/>
      <c r="AMQ999" s="347"/>
      <c r="AMR999" s="347"/>
      <c r="AMS999" s="347"/>
      <c r="AMT999" s="347"/>
      <c r="AMU999" s="347"/>
      <c r="AMV999" s="347"/>
      <c r="AMW999" s="347"/>
      <c r="AMX999" s="347"/>
      <c r="AMY999" s="347"/>
      <c r="AMZ999" s="347"/>
      <c r="ANA999" s="347"/>
      <c r="ANB999" s="347"/>
      <c r="ANC999" s="347"/>
      <c r="AND999" s="347"/>
      <c r="ANE999" s="347"/>
      <c r="ANF999" s="347"/>
      <c r="ANG999" s="347"/>
      <c r="ANH999" s="347"/>
      <c r="ANI999" s="347"/>
      <c r="ANJ999" s="347"/>
      <c r="ANK999" s="347"/>
      <c r="ANL999" s="347"/>
      <c r="ANM999" s="347"/>
      <c r="ANN999" s="347"/>
      <c r="ANO999" s="347"/>
      <c r="ANP999" s="347"/>
      <c r="ANQ999" s="347"/>
      <c r="ANR999" s="347"/>
      <c r="ANS999" s="347"/>
      <c r="ANT999" s="347"/>
      <c r="ANU999" s="347"/>
      <c r="ANV999" s="347"/>
      <c r="ANW999" s="347"/>
      <c r="ANX999" s="347"/>
      <c r="ANY999" s="347"/>
      <c r="ANZ999" s="347"/>
      <c r="AOA999" s="347"/>
      <c r="AOB999" s="347"/>
      <c r="AOC999" s="347"/>
      <c r="AOD999" s="347"/>
      <c r="AOE999" s="347"/>
      <c r="AOF999" s="347"/>
      <c r="AOG999" s="347"/>
      <c r="AOH999" s="347"/>
      <c r="AOI999" s="347"/>
      <c r="AOJ999" s="347"/>
      <c r="AOK999" s="347"/>
      <c r="AOL999" s="347"/>
      <c r="AOM999" s="347"/>
      <c r="AON999" s="347"/>
      <c r="AOO999" s="347"/>
      <c r="AOP999" s="347"/>
      <c r="AOQ999" s="347"/>
      <c r="AOR999" s="347"/>
      <c r="AOS999" s="347"/>
      <c r="AOT999" s="347"/>
      <c r="AOU999" s="347"/>
      <c r="AOV999" s="347"/>
      <c r="AOW999" s="347"/>
      <c r="AOX999" s="347"/>
      <c r="AOY999" s="347"/>
      <c r="AOZ999" s="347"/>
      <c r="APA999" s="347"/>
      <c r="APB999" s="347"/>
      <c r="APC999" s="347"/>
      <c r="APD999" s="347"/>
      <c r="APE999" s="347"/>
      <c r="APF999" s="347"/>
      <c r="APG999" s="347"/>
      <c r="APH999" s="347"/>
      <c r="API999" s="347"/>
      <c r="APJ999" s="347"/>
      <c r="APK999" s="347"/>
      <c r="APL999" s="347"/>
      <c r="APM999" s="347"/>
      <c r="APN999" s="347"/>
      <c r="APO999" s="347"/>
      <c r="APP999" s="347"/>
      <c r="APQ999" s="347"/>
      <c r="APR999" s="347"/>
      <c r="APS999" s="347"/>
      <c r="APT999" s="347"/>
      <c r="APU999" s="347"/>
      <c r="APV999" s="347"/>
      <c r="APW999" s="347"/>
      <c r="APX999" s="347"/>
      <c r="APY999" s="347"/>
      <c r="APZ999" s="347"/>
      <c r="AQA999" s="347"/>
      <c r="AQB999" s="347"/>
      <c r="AQC999" s="347"/>
      <c r="AQD999" s="347"/>
      <c r="AQE999" s="347"/>
      <c r="AQF999" s="347"/>
      <c r="AQG999" s="347"/>
      <c r="AQH999" s="347"/>
      <c r="AQI999" s="347"/>
      <c r="AQJ999" s="347"/>
      <c r="AQK999" s="347"/>
      <c r="AQL999" s="347"/>
      <c r="AQM999" s="347"/>
      <c r="AQN999" s="347"/>
      <c r="AQO999" s="347"/>
      <c r="AQP999" s="347"/>
      <c r="AQQ999" s="347"/>
      <c r="AQR999" s="347"/>
      <c r="AQS999" s="347"/>
      <c r="AQT999" s="347"/>
      <c r="AQU999" s="347"/>
      <c r="AQV999" s="347"/>
      <c r="AQW999" s="347"/>
      <c r="AQX999" s="347"/>
      <c r="AQY999" s="347"/>
      <c r="AQZ999" s="347"/>
      <c r="ARA999" s="347"/>
      <c r="ARB999" s="347"/>
      <c r="ARC999" s="347"/>
      <c r="ARD999" s="347"/>
      <c r="ARE999" s="347"/>
      <c r="ARF999" s="347"/>
      <c r="ARG999" s="347"/>
      <c r="ARH999" s="347"/>
      <c r="ARI999" s="347"/>
      <c r="ARJ999" s="347"/>
      <c r="ARK999" s="347"/>
      <c r="ARL999" s="347"/>
      <c r="ARM999" s="347"/>
      <c r="ARN999" s="347"/>
      <c r="ARO999" s="347"/>
      <c r="ARP999" s="347"/>
      <c r="ARQ999" s="347"/>
      <c r="ARR999" s="347"/>
      <c r="ARS999" s="347"/>
      <c r="ART999" s="347"/>
      <c r="ARU999" s="347"/>
      <c r="ARV999" s="347"/>
      <c r="ARW999" s="347"/>
      <c r="ARX999" s="347"/>
      <c r="ARY999" s="347"/>
      <c r="ARZ999" s="347"/>
      <c r="ASA999" s="347"/>
      <c r="ASB999" s="347"/>
      <c r="ASC999" s="347"/>
      <c r="ASD999" s="347"/>
      <c r="ASE999" s="347"/>
      <c r="ASF999" s="347"/>
      <c r="ASG999" s="347"/>
      <c r="ASH999" s="347"/>
      <c r="ASI999" s="347"/>
      <c r="ASJ999" s="347"/>
      <c r="ASK999" s="347"/>
      <c r="ASL999" s="347"/>
      <c r="ASM999" s="347"/>
      <c r="ASN999" s="347"/>
      <c r="ASO999" s="347"/>
      <c r="ASP999" s="347"/>
      <c r="ASQ999" s="347"/>
      <c r="ASR999" s="347"/>
      <c r="ASS999" s="347"/>
      <c r="AST999" s="347"/>
      <c r="ASU999" s="347"/>
      <c r="ASV999" s="347"/>
      <c r="ASW999" s="347"/>
      <c r="ASX999" s="347"/>
      <c r="ASY999" s="347"/>
      <c r="ASZ999" s="347"/>
      <c r="ATA999" s="347"/>
      <c r="ATB999" s="347"/>
      <c r="ATC999" s="347"/>
      <c r="ATD999" s="347"/>
      <c r="ATE999" s="347"/>
      <c r="ATF999" s="347"/>
      <c r="ATG999" s="347"/>
      <c r="ATH999" s="347"/>
      <c r="ATI999" s="347"/>
      <c r="ATJ999" s="347"/>
      <c r="ATK999" s="347"/>
      <c r="ATL999" s="347"/>
      <c r="ATM999" s="347"/>
      <c r="ATN999" s="347"/>
      <c r="ATO999" s="347"/>
      <c r="ATP999" s="347"/>
      <c r="ATQ999" s="347"/>
      <c r="ATR999" s="347"/>
      <c r="ATS999" s="347"/>
      <c r="ATT999" s="347"/>
      <c r="ATU999" s="347"/>
      <c r="ATV999" s="347"/>
      <c r="ATW999" s="347"/>
      <c r="ATX999" s="347"/>
      <c r="ATY999" s="347"/>
      <c r="ATZ999" s="347"/>
      <c r="AUA999" s="347"/>
      <c r="AUB999" s="347"/>
      <c r="AUC999" s="347"/>
      <c r="AUD999" s="347"/>
      <c r="AUE999" s="347"/>
      <c r="AUF999" s="347"/>
      <c r="AUG999" s="347"/>
      <c r="AUH999" s="347"/>
      <c r="AUI999" s="347"/>
      <c r="AUJ999" s="347"/>
      <c r="AUK999" s="347"/>
      <c r="AUL999" s="347"/>
      <c r="AUM999" s="347"/>
      <c r="AUN999" s="347"/>
      <c r="AUO999" s="347"/>
      <c r="AUP999" s="347"/>
      <c r="AUQ999" s="347"/>
      <c r="AUR999" s="347"/>
      <c r="AUS999" s="347"/>
      <c r="AUT999" s="347"/>
      <c r="AUU999" s="347"/>
      <c r="AUV999" s="347"/>
      <c r="AUW999" s="347"/>
      <c r="AUX999" s="347"/>
      <c r="AUY999" s="347"/>
      <c r="AUZ999" s="347"/>
      <c r="AVA999" s="347"/>
      <c r="AVB999" s="347"/>
      <c r="AVC999" s="347"/>
      <c r="AVD999" s="347"/>
      <c r="AVE999" s="347"/>
      <c r="AVF999" s="347"/>
      <c r="AVG999" s="347"/>
      <c r="AVH999" s="347"/>
      <c r="AVI999" s="347"/>
      <c r="AVJ999" s="347"/>
      <c r="AVK999" s="347"/>
      <c r="AVL999" s="347"/>
      <c r="AVM999" s="347"/>
      <c r="AVN999" s="347"/>
      <c r="AVO999" s="347"/>
      <c r="AVP999" s="347"/>
      <c r="AVQ999" s="347"/>
      <c r="AVR999" s="347"/>
      <c r="AVS999" s="347"/>
      <c r="AVT999" s="347"/>
      <c r="AVU999" s="347"/>
      <c r="AVV999" s="347"/>
      <c r="AVW999" s="347"/>
      <c r="AVX999" s="347"/>
      <c r="AVY999" s="347"/>
      <c r="AVZ999" s="347"/>
      <c r="AWA999" s="347"/>
      <c r="AWB999" s="347"/>
      <c r="AWC999" s="347"/>
      <c r="AWD999" s="347"/>
      <c r="AWE999" s="347"/>
      <c r="AWF999" s="347"/>
      <c r="AWG999" s="347"/>
      <c r="AWH999" s="347"/>
      <c r="AWI999" s="347"/>
      <c r="AWJ999" s="347"/>
      <c r="AWK999" s="347"/>
      <c r="AWL999" s="347"/>
      <c r="AWM999" s="347"/>
      <c r="AWN999" s="347"/>
      <c r="AWO999" s="347"/>
      <c r="AWP999" s="347"/>
      <c r="AWQ999" s="347"/>
      <c r="AWR999" s="347"/>
      <c r="AWS999" s="347"/>
      <c r="AWT999" s="347"/>
      <c r="AWU999" s="347"/>
      <c r="AWV999" s="347"/>
      <c r="AWW999" s="347"/>
      <c r="AWX999" s="347"/>
      <c r="AWY999" s="347"/>
      <c r="AWZ999" s="347"/>
      <c r="AXA999" s="347"/>
      <c r="AXB999" s="347"/>
      <c r="AXC999" s="347"/>
      <c r="AXD999" s="347"/>
      <c r="AXE999" s="347"/>
      <c r="AXF999" s="347"/>
      <c r="AXG999" s="347"/>
      <c r="AXH999" s="347"/>
      <c r="AXI999" s="347"/>
      <c r="AXJ999" s="347"/>
      <c r="AXK999" s="347"/>
      <c r="AXL999" s="347"/>
      <c r="AXM999" s="347"/>
      <c r="AXN999" s="347"/>
      <c r="AXO999" s="347"/>
      <c r="AXP999" s="347"/>
      <c r="AXQ999" s="347"/>
      <c r="AXR999" s="347"/>
      <c r="AXS999" s="347"/>
      <c r="AXT999" s="347"/>
      <c r="AXU999" s="347"/>
      <c r="AXV999" s="347"/>
      <c r="AXW999" s="347"/>
      <c r="AXX999" s="347"/>
      <c r="AXY999" s="347"/>
      <c r="AXZ999" s="347"/>
      <c r="AYA999" s="347"/>
      <c r="AYB999" s="347"/>
      <c r="AYC999" s="347"/>
      <c r="AYD999" s="347"/>
      <c r="AYE999" s="347"/>
      <c r="AYF999" s="347"/>
      <c r="AYG999" s="347"/>
      <c r="AYH999" s="347"/>
      <c r="AYI999" s="347"/>
      <c r="AYJ999" s="347"/>
      <c r="AYK999" s="347"/>
      <c r="AYL999" s="347"/>
      <c r="AYM999" s="347"/>
      <c r="AYN999" s="347"/>
      <c r="AYO999" s="347"/>
      <c r="AYP999" s="347"/>
      <c r="AYQ999" s="347"/>
      <c r="AYR999" s="347"/>
      <c r="AYS999" s="347"/>
      <c r="AYT999" s="347"/>
      <c r="AYU999" s="347"/>
      <c r="AYV999" s="347"/>
      <c r="AYW999" s="347"/>
      <c r="AYX999" s="347"/>
      <c r="AYY999" s="347"/>
      <c r="AYZ999" s="347"/>
      <c r="AZA999" s="347"/>
      <c r="AZB999" s="347"/>
      <c r="AZC999" s="347"/>
      <c r="AZD999" s="347"/>
      <c r="AZE999" s="347"/>
      <c r="AZF999" s="347"/>
      <c r="AZG999" s="347"/>
      <c r="AZH999" s="347"/>
      <c r="AZI999" s="347"/>
      <c r="AZJ999" s="347"/>
      <c r="AZK999" s="347"/>
      <c r="AZL999" s="347"/>
      <c r="AZM999" s="347"/>
      <c r="AZN999" s="347"/>
      <c r="AZO999" s="347"/>
      <c r="AZP999" s="347"/>
      <c r="AZQ999" s="347"/>
      <c r="AZR999" s="347"/>
      <c r="AZS999" s="347"/>
      <c r="AZT999" s="347"/>
      <c r="AZU999" s="347"/>
      <c r="AZV999" s="347"/>
      <c r="AZW999" s="347"/>
      <c r="AZX999" s="347"/>
      <c r="AZY999" s="347"/>
      <c r="AZZ999" s="347"/>
      <c r="BAA999" s="347"/>
      <c r="BAB999" s="347"/>
      <c r="BAC999" s="347"/>
      <c r="BAD999" s="347"/>
      <c r="BAE999" s="347"/>
      <c r="BAF999" s="347"/>
      <c r="BAG999" s="347"/>
      <c r="BAH999" s="347"/>
      <c r="BAI999" s="347"/>
      <c r="BAJ999" s="347"/>
      <c r="BAK999" s="347"/>
      <c r="BAL999" s="347"/>
      <c r="BAM999" s="347"/>
      <c r="BAN999" s="347"/>
      <c r="BAO999" s="347"/>
      <c r="BAP999" s="347"/>
      <c r="BAQ999" s="347"/>
      <c r="BAR999" s="347"/>
      <c r="BAS999" s="347"/>
      <c r="BAT999" s="347"/>
      <c r="BAU999" s="347"/>
      <c r="BAV999" s="347"/>
      <c r="BAW999" s="347"/>
      <c r="BAX999" s="347"/>
      <c r="BAY999" s="347"/>
      <c r="BAZ999" s="347"/>
      <c r="BBA999" s="347"/>
      <c r="BBB999" s="347"/>
      <c r="BBC999" s="347"/>
      <c r="BBD999" s="347"/>
      <c r="BBE999" s="347"/>
      <c r="BBF999" s="347"/>
      <c r="BBG999" s="347"/>
      <c r="BBH999" s="347"/>
      <c r="BBI999" s="347"/>
      <c r="BBJ999" s="347"/>
      <c r="BBK999" s="347"/>
      <c r="BBL999" s="347"/>
      <c r="BBM999" s="347"/>
      <c r="BBN999" s="347"/>
      <c r="BBO999" s="347"/>
      <c r="BBP999" s="347"/>
      <c r="BBQ999" s="347"/>
      <c r="BBR999" s="347"/>
      <c r="BBS999" s="347"/>
      <c r="BBT999" s="347"/>
      <c r="BBU999" s="347"/>
      <c r="BBV999" s="347"/>
      <c r="BBW999" s="347"/>
      <c r="BBX999" s="347"/>
      <c r="BBY999" s="347"/>
      <c r="BBZ999" s="347"/>
      <c r="BCA999" s="347"/>
      <c r="BCB999" s="347"/>
      <c r="BCC999" s="347"/>
      <c r="BCD999" s="347"/>
      <c r="BCE999" s="347"/>
      <c r="BCF999" s="347"/>
      <c r="BCG999" s="347"/>
      <c r="BCH999" s="347"/>
      <c r="BCI999" s="347"/>
      <c r="BCJ999" s="347"/>
      <c r="BCK999" s="347"/>
      <c r="BCL999" s="347"/>
      <c r="BCM999" s="347"/>
      <c r="BCN999" s="347"/>
      <c r="BCO999" s="347"/>
      <c r="BCP999" s="347"/>
      <c r="BCQ999" s="347"/>
      <c r="BCR999" s="347"/>
      <c r="BCS999" s="347"/>
      <c r="BCT999" s="347"/>
      <c r="BCU999" s="347"/>
      <c r="BCV999" s="347"/>
      <c r="BCW999" s="347"/>
      <c r="BCX999" s="347"/>
      <c r="BCY999" s="347"/>
      <c r="BCZ999" s="347"/>
      <c r="BDA999" s="347"/>
      <c r="BDB999" s="347"/>
      <c r="BDC999" s="347"/>
      <c r="BDD999" s="347"/>
      <c r="BDE999" s="347"/>
      <c r="BDF999" s="347"/>
      <c r="BDG999" s="347"/>
      <c r="BDH999" s="347"/>
      <c r="BDI999" s="347"/>
      <c r="BDJ999" s="347"/>
      <c r="BDK999" s="347"/>
      <c r="BDL999" s="347"/>
      <c r="BDM999" s="347"/>
      <c r="BDN999" s="347"/>
      <c r="BDO999" s="347"/>
      <c r="BDP999" s="347"/>
      <c r="BDQ999" s="347"/>
      <c r="BDR999" s="347"/>
      <c r="BDS999" s="347"/>
      <c r="BDT999" s="347"/>
      <c r="BDU999" s="347"/>
      <c r="BDV999" s="347"/>
      <c r="BDW999" s="347"/>
      <c r="BDX999" s="347"/>
      <c r="BDY999" s="347"/>
      <c r="BDZ999" s="347"/>
      <c r="BEA999" s="347"/>
      <c r="BEB999" s="347"/>
      <c r="BEC999" s="347"/>
      <c r="BED999" s="347"/>
      <c r="BEE999" s="347"/>
      <c r="BEF999" s="347"/>
      <c r="BEG999" s="347"/>
      <c r="BEH999" s="347"/>
      <c r="BEI999" s="347"/>
      <c r="BEJ999" s="347"/>
      <c r="BEK999" s="347"/>
      <c r="BEL999" s="347"/>
      <c r="BEM999" s="347"/>
      <c r="BEN999" s="347"/>
      <c r="BEO999" s="347"/>
      <c r="BEP999" s="347"/>
      <c r="BEQ999" s="347"/>
      <c r="BER999" s="347"/>
      <c r="BES999" s="347"/>
      <c r="BET999" s="347"/>
      <c r="BEU999" s="347"/>
      <c r="BEV999" s="347"/>
      <c r="BEW999" s="347"/>
      <c r="BEX999" s="347"/>
      <c r="BEY999" s="347"/>
      <c r="BEZ999" s="347"/>
      <c r="BFA999" s="347"/>
      <c r="BFB999" s="347"/>
      <c r="BFC999" s="347"/>
      <c r="BFD999" s="347"/>
      <c r="BFE999" s="347"/>
      <c r="BFF999" s="347"/>
      <c r="BFG999" s="347"/>
      <c r="BFH999" s="347"/>
      <c r="BFI999" s="347"/>
      <c r="BFJ999" s="347"/>
      <c r="BFK999" s="347"/>
      <c r="BFL999" s="347"/>
      <c r="BFM999" s="347"/>
      <c r="BFN999" s="347"/>
      <c r="BFO999" s="347"/>
      <c r="BFP999" s="347"/>
      <c r="BFQ999" s="347"/>
      <c r="BFR999" s="347"/>
      <c r="BFS999" s="347"/>
      <c r="BFT999" s="347"/>
      <c r="BFU999" s="347"/>
      <c r="BFV999" s="347"/>
      <c r="BFW999" s="347"/>
      <c r="BFX999" s="347"/>
      <c r="BFY999" s="347"/>
      <c r="BFZ999" s="347"/>
      <c r="BGA999" s="347"/>
      <c r="BGB999" s="347"/>
      <c r="BGC999" s="347"/>
      <c r="BGD999" s="347"/>
      <c r="BGE999" s="347"/>
      <c r="BGF999" s="347"/>
      <c r="BGG999" s="347"/>
      <c r="BGH999" s="347"/>
      <c r="BGI999" s="347"/>
      <c r="BGJ999" s="347"/>
      <c r="BGK999" s="347"/>
      <c r="BGL999" s="347"/>
      <c r="BGM999" s="347"/>
      <c r="BGN999" s="347"/>
      <c r="BGO999" s="347"/>
      <c r="BGP999" s="347"/>
      <c r="BGQ999" s="347"/>
      <c r="BGR999" s="347"/>
      <c r="BGS999" s="347"/>
      <c r="BGT999" s="347"/>
      <c r="BGU999" s="347"/>
      <c r="BGV999" s="347"/>
      <c r="BGW999" s="347"/>
      <c r="BGX999" s="347"/>
      <c r="BGY999" s="347"/>
      <c r="BGZ999" s="347"/>
      <c r="BHA999" s="347"/>
      <c r="BHB999" s="347"/>
      <c r="BHC999" s="347"/>
      <c r="BHD999" s="347"/>
      <c r="BHE999" s="347"/>
      <c r="BHF999" s="347"/>
      <c r="BHG999" s="347"/>
      <c r="BHH999" s="347"/>
      <c r="BHI999" s="347"/>
      <c r="BHJ999" s="347"/>
      <c r="BHK999" s="347"/>
      <c r="BHL999" s="347"/>
      <c r="BHM999" s="347"/>
      <c r="BHN999" s="347"/>
      <c r="BHO999" s="347"/>
      <c r="BHP999" s="347"/>
      <c r="BHQ999" s="347"/>
      <c r="BHR999" s="347"/>
      <c r="BHS999" s="347"/>
      <c r="BHT999" s="347"/>
      <c r="BHU999" s="347"/>
      <c r="BHV999" s="347"/>
      <c r="BHW999" s="347"/>
      <c r="BHX999" s="347"/>
      <c r="BHY999" s="347"/>
      <c r="BHZ999" s="347"/>
      <c r="BIA999" s="347"/>
      <c r="BIB999" s="347"/>
      <c r="BIC999" s="347"/>
      <c r="BID999" s="347"/>
      <c r="BIE999" s="347"/>
      <c r="BIF999" s="347"/>
      <c r="BIG999" s="347"/>
      <c r="BIH999" s="347"/>
      <c r="BII999" s="347"/>
      <c r="BIJ999" s="347"/>
      <c r="BIK999" s="347"/>
      <c r="BIL999" s="347"/>
      <c r="BIM999" s="347"/>
      <c r="BIN999" s="347"/>
      <c r="BIO999" s="347"/>
      <c r="BIP999" s="347"/>
      <c r="BIQ999" s="347"/>
      <c r="BIR999" s="347"/>
      <c r="BIS999" s="347"/>
      <c r="BIT999" s="347"/>
      <c r="BIU999" s="347"/>
      <c r="BIV999" s="347"/>
      <c r="BIW999" s="347"/>
      <c r="BIX999" s="347"/>
      <c r="BIY999" s="347"/>
      <c r="BIZ999" s="347"/>
      <c r="BJA999" s="347"/>
      <c r="BJB999" s="347"/>
      <c r="BJC999" s="347"/>
      <c r="BJD999" s="347"/>
      <c r="BJE999" s="347"/>
      <c r="BJF999" s="347"/>
      <c r="BJG999" s="347"/>
      <c r="BJH999" s="347"/>
      <c r="BJI999" s="347"/>
      <c r="BJJ999" s="347"/>
      <c r="BJK999" s="347"/>
      <c r="BJL999" s="347"/>
      <c r="BJM999" s="347"/>
      <c r="BJN999" s="347"/>
      <c r="BJO999" s="347"/>
      <c r="BJP999" s="347"/>
      <c r="BJQ999" s="347"/>
      <c r="BJR999" s="347"/>
      <c r="BJS999" s="347"/>
      <c r="BJT999" s="347"/>
      <c r="BJU999" s="347"/>
      <c r="BJV999" s="347"/>
      <c r="BJW999" s="347"/>
      <c r="BJX999" s="347"/>
      <c r="BJY999" s="347"/>
      <c r="BJZ999" s="347"/>
      <c r="BKA999" s="347"/>
      <c r="BKB999" s="347"/>
      <c r="BKC999" s="347"/>
      <c r="BKD999" s="347"/>
      <c r="BKE999" s="347"/>
      <c r="BKF999" s="347"/>
      <c r="BKG999" s="347"/>
      <c r="BKH999" s="347"/>
      <c r="BKI999" s="347"/>
      <c r="BKJ999" s="347"/>
      <c r="BKK999" s="347"/>
      <c r="BKL999" s="347"/>
      <c r="BKM999" s="347"/>
      <c r="BKN999" s="347"/>
      <c r="BKO999" s="347"/>
      <c r="BKP999" s="347"/>
      <c r="BKQ999" s="347"/>
      <c r="BKR999" s="347"/>
      <c r="BKS999" s="347"/>
      <c r="BKT999" s="347"/>
      <c r="BKU999" s="347"/>
      <c r="BKV999" s="347"/>
      <c r="BKW999" s="347"/>
      <c r="BKX999" s="347"/>
      <c r="BKY999" s="347"/>
      <c r="BKZ999" s="347"/>
      <c r="BLA999" s="347"/>
      <c r="BLB999" s="347"/>
      <c r="BLC999" s="347"/>
      <c r="BLD999" s="347"/>
      <c r="BLE999" s="347"/>
      <c r="BLF999" s="347"/>
      <c r="BLG999" s="347"/>
      <c r="BLH999" s="347"/>
      <c r="BLI999" s="347"/>
      <c r="BLJ999" s="347"/>
      <c r="BLK999" s="347"/>
      <c r="BLL999" s="347"/>
      <c r="BLM999" s="347"/>
      <c r="BLN999" s="347"/>
      <c r="BLO999" s="347"/>
      <c r="BLP999" s="347"/>
      <c r="BLQ999" s="347"/>
      <c r="BLR999" s="347"/>
      <c r="BLS999" s="347"/>
      <c r="BLT999" s="347"/>
      <c r="BLU999" s="347"/>
      <c r="BLV999" s="347"/>
      <c r="BLW999" s="347"/>
      <c r="BLX999" s="347"/>
      <c r="BLY999" s="347"/>
      <c r="BLZ999" s="347"/>
      <c r="BMA999" s="347"/>
      <c r="BMB999" s="347"/>
      <c r="BMC999" s="347"/>
      <c r="BMD999" s="347"/>
      <c r="BME999" s="347"/>
      <c r="BMF999" s="347"/>
      <c r="BMG999" s="347"/>
      <c r="BMH999" s="347"/>
      <c r="BMI999" s="347"/>
      <c r="BMJ999" s="347"/>
      <c r="BMK999" s="347"/>
      <c r="BML999" s="347"/>
      <c r="BMM999" s="347"/>
      <c r="BMN999" s="347"/>
      <c r="BMO999" s="347"/>
      <c r="BMP999" s="347"/>
      <c r="BMQ999" s="347"/>
      <c r="BMR999" s="347"/>
      <c r="BMS999" s="347"/>
      <c r="BMT999" s="347"/>
      <c r="BMU999" s="347"/>
      <c r="BMV999" s="347"/>
      <c r="BMW999" s="347"/>
      <c r="BMX999" s="347"/>
      <c r="BMY999" s="347"/>
      <c r="BMZ999" s="347"/>
      <c r="BNA999" s="347"/>
      <c r="BNB999" s="347"/>
      <c r="BNC999" s="347"/>
      <c r="BND999" s="347"/>
      <c r="BNE999" s="347"/>
      <c r="BNF999" s="347"/>
      <c r="BNG999" s="347"/>
      <c r="BNH999" s="347"/>
      <c r="BNI999" s="347"/>
      <c r="BNJ999" s="347"/>
      <c r="BNK999" s="347"/>
      <c r="BNL999" s="347"/>
      <c r="BNM999" s="347"/>
      <c r="BNN999" s="347"/>
      <c r="BNO999" s="347"/>
      <c r="BNP999" s="347"/>
      <c r="BNQ999" s="347"/>
      <c r="BNR999" s="347"/>
      <c r="BNS999" s="347"/>
      <c r="BNT999" s="347"/>
      <c r="BNU999" s="347"/>
      <c r="BNV999" s="347"/>
      <c r="BNW999" s="347"/>
      <c r="BNX999" s="347"/>
      <c r="BNY999" s="347"/>
      <c r="BNZ999" s="347"/>
      <c r="BOA999" s="347"/>
      <c r="BOB999" s="347"/>
      <c r="BOC999" s="347"/>
      <c r="BOD999" s="347"/>
      <c r="BOE999" s="347"/>
      <c r="BOF999" s="347"/>
      <c r="BOG999" s="347"/>
      <c r="BOH999" s="347"/>
      <c r="BOI999" s="347"/>
      <c r="BOJ999" s="347"/>
      <c r="BOK999" s="347"/>
      <c r="BOL999" s="347"/>
      <c r="BOM999" s="347"/>
      <c r="BON999" s="347"/>
      <c r="BOO999" s="347"/>
      <c r="BOP999" s="347"/>
      <c r="BOQ999" s="347"/>
      <c r="BOR999" s="347"/>
      <c r="BOS999" s="347"/>
      <c r="BOT999" s="347"/>
      <c r="BOU999" s="347"/>
      <c r="BOV999" s="347"/>
      <c r="BOW999" s="347"/>
      <c r="BOX999" s="347"/>
      <c r="BOY999" s="347"/>
      <c r="BOZ999" s="347"/>
      <c r="BPA999" s="347"/>
      <c r="BPB999" s="347"/>
      <c r="BPC999" s="347"/>
      <c r="BPD999" s="347"/>
      <c r="BPE999" s="347"/>
      <c r="BPF999" s="347"/>
      <c r="BPG999" s="347"/>
      <c r="BPH999" s="347"/>
      <c r="BPI999" s="347"/>
      <c r="BPJ999" s="347"/>
      <c r="BPK999" s="347"/>
      <c r="BPL999" s="347"/>
      <c r="BPM999" s="347"/>
      <c r="BPN999" s="347"/>
      <c r="BPO999" s="347"/>
      <c r="BPP999" s="347"/>
      <c r="BPQ999" s="347"/>
      <c r="BPR999" s="347"/>
      <c r="BPS999" s="347"/>
      <c r="BPT999" s="347"/>
      <c r="BPU999" s="347"/>
      <c r="BPV999" s="347"/>
      <c r="BPW999" s="347"/>
      <c r="BPX999" s="347"/>
      <c r="BPY999" s="347"/>
      <c r="BPZ999" s="347"/>
      <c r="BQA999" s="347"/>
      <c r="BQB999" s="347"/>
      <c r="BQC999" s="347"/>
      <c r="BQD999" s="347"/>
      <c r="BQE999" s="347"/>
      <c r="BQF999" s="347"/>
      <c r="BQG999" s="347"/>
      <c r="BQH999" s="347"/>
      <c r="BQI999" s="347"/>
      <c r="BQJ999" s="347"/>
      <c r="BQK999" s="347"/>
      <c r="BQL999" s="347"/>
      <c r="BQM999" s="347"/>
      <c r="BQN999" s="347"/>
      <c r="BQO999" s="347"/>
      <c r="BQP999" s="347"/>
      <c r="BQQ999" s="347"/>
      <c r="BQR999" s="347"/>
      <c r="BQS999" s="347"/>
      <c r="BQT999" s="347"/>
      <c r="BQU999" s="347"/>
      <c r="BQV999" s="347"/>
      <c r="BQW999" s="347"/>
      <c r="BQX999" s="347"/>
      <c r="BQY999" s="347"/>
      <c r="BQZ999" s="347"/>
      <c r="BRA999" s="347"/>
      <c r="BRB999" s="347"/>
      <c r="BRC999" s="347"/>
      <c r="BRD999" s="347"/>
      <c r="BRE999" s="347"/>
      <c r="BRF999" s="347"/>
      <c r="BRG999" s="347"/>
      <c r="BRH999" s="347"/>
      <c r="BRI999" s="347"/>
      <c r="BRJ999" s="347"/>
      <c r="BRK999" s="347"/>
      <c r="BRL999" s="347"/>
      <c r="BRM999" s="347"/>
      <c r="BRN999" s="347"/>
      <c r="BRO999" s="347"/>
      <c r="BRP999" s="347"/>
      <c r="BRQ999" s="347"/>
      <c r="BRR999" s="347"/>
      <c r="BRS999" s="347"/>
      <c r="BRT999" s="347"/>
      <c r="BRU999" s="347"/>
      <c r="BRV999" s="347"/>
      <c r="BRW999" s="347"/>
      <c r="BRX999" s="347"/>
      <c r="BRY999" s="347"/>
      <c r="BRZ999" s="347"/>
      <c r="BSA999" s="347"/>
      <c r="BSB999" s="347"/>
      <c r="BSC999" s="347"/>
      <c r="BSD999" s="347"/>
      <c r="BSE999" s="347"/>
      <c r="BSF999" s="347"/>
      <c r="BSG999" s="347"/>
      <c r="BSH999" s="347"/>
      <c r="BSI999" s="347"/>
      <c r="BSJ999" s="347"/>
      <c r="BSK999" s="347"/>
      <c r="BSL999" s="347"/>
      <c r="BSM999" s="347"/>
      <c r="BSN999" s="347"/>
      <c r="BSO999" s="347"/>
      <c r="BSP999" s="347"/>
      <c r="BSQ999" s="347"/>
      <c r="BSR999" s="347"/>
      <c r="BSS999" s="347"/>
      <c r="BST999" s="347"/>
      <c r="BSU999" s="347"/>
      <c r="BSV999" s="347"/>
      <c r="BSW999" s="347"/>
      <c r="BSX999" s="347"/>
      <c r="BSY999" s="347"/>
      <c r="BSZ999" s="347"/>
      <c r="BTA999" s="347"/>
      <c r="BTB999" s="347"/>
      <c r="BTC999" s="347"/>
      <c r="BTD999" s="347"/>
      <c r="BTE999" s="347"/>
      <c r="BTF999" s="347"/>
      <c r="BTG999" s="347"/>
      <c r="BTH999" s="347"/>
      <c r="BTI999" s="347"/>
      <c r="BTJ999" s="347"/>
      <c r="BTK999" s="347"/>
      <c r="BTL999" s="347"/>
      <c r="BTM999" s="347"/>
      <c r="BTN999" s="347"/>
      <c r="BTO999" s="347"/>
      <c r="BTP999" s="347"/>
      <c r="BTQ999" s="347"/>
      <c r="BTR999" s="347"/>
      <c r="BTS999" s="347"/>
      <c r="BTT999" s="347"/>
      <c r="BTU999" s="347"/>
      <c r="BTV999" s="347"/>
      <c r="BTW999" s="347"/>
      <c r="BTX999" s="347"/>
      <c r="BTY999" s="347"/>
      <c r="BTZ999" s="347"/>
      <c r="BUA999" s="347"/>
      <c r="BUB999" s="347"/>
      <c r="BUC999" s="347"/>
      <c r="BUD999" s="347"/>
      <c r="BUE999" s="347"/>
      <c r="BUF999" s="347"/>
      <c r="BUG999" s="347"/>
      <c r="BUH999" s="347"/>
      <c r="BUI999" s="347"/>
      <c r="BUJ999" s="347"/>
      <c r="BUK999" s="347"/>
      <c r="BUL999" s="347"/>
      <c r="BUM999" s="347"/>
      <c r="BUN999" s="347"/>
      <c r="BUO999" s="347"/>
      <c r="BUP999" s="347"/>
      <c r="BUQ999" s="347"/>
      <c r="BUR999" s="347"/>
      <c r="BUS999" s="347"/>
      <c r="BUT999" s="347"/>
      <c r="BUU999" s="347"/>
      <c r="BUV999" s="347"/>
      <c r="BUW999" s="347"/>
      <c r="BUX999" s="347"/>
      <c r="BUY999" s="347"/>
      <c r="BUZ999" s="347"/>
      <c r="BVA999" s="347"/>
      <c r="BVB999" s="347"/>
      <c r="BVC999" s="347"/>
      <c r="BVD999" s="347"/>
      <c r="BVE999" s="347"/>
      <c r="BVF999" s="347"/>
      <c r="BVG999" s="347"/>
      <c r="BVH999" s="347"/>
      <c r="BVI999" s="347"/>
      <c r="BVJ999" s="347"/>
      <c r="BVK999" s="347"/>
      <c r="BVL999" s="347"/>
      <c r="BVM999" s="347"/>
      <c r="BVN999" s="347"/>
      <c r="BVO999" s="347"/>
      <c r="BVP999" s="347"/>
      <c r="BVQ999" s="347"/>
      <c r="BVR999" s="347"/>
      <c r="BVS999" s="347"/>
      <c r="BVT999" s="347"/>
      <c r="BVU999" s="347"/>
      <c r="BVV999" s="347"/>
      <c r="BVW999" s="347"/>
      <c r="BVX999" s="347"/>
      <c r="BVY999" s="347"/>
      <c r="BVZ999" s="347"/>
      <c r="BWA999" s="347"/>
      <c r="BWB999" s="347"/>
      <c r="BWC999" s="347"/>
      <c r="BWD999" s="347"/>
      <c r="BWE999" s="347"/>
      <c r="BWF999" s="347"/>
      <c r="BWG999" s="347"/>
      <c r="BWH999" s="347"/>
      <c r="BWI999" s="347"/>
      <c r="BWJ999" s="347"/>
      <c r="BWK999" s="347"/>
      <c r="BWL999" s="347"/>
      <c r="BWM999" s="347"/>
      <c r="BWN999" s="347"/>
      <c r="BWO999" s="347"/>
      <c r="BWP999" s="347"/>
      <c r="BWQ999" s="347"/>
      <c r="BWR999" s="347"/>
      <c r="BWS999" s="347"/>
      <c r="BWT999" s="347"/>
      <c r="BWU999" s="347"/>
      <c r="BWV999" s="347"/>
      <c r="BWW999" s="347"/>
      <c r="BWX999" s="347"/>
      <c r="BWY999" s="347"/>
      <c r="BWZ999" s="347"/>
      <c r="BXA999" s="347"/>
      <c r="BXB999" s="347"/>
      <c r="BXC999" s="347"/>
      <c r="BXD999" s="347"/>
      <c r="BXE999" s="347"/>
      <c r="BXF999" s="347"/>
      <c r="BXG999" s="347"/>
      <c r="BXH999" s="347"/>
      <c r="BXI999" s="347"/>
      <c r="BXJ999" s="347"/>
      <c r="BXK999" s="347"/>
      <c r="BXL999" s="347"/>
      <c r="BXM999" s="347"/>
      <c r="BXN999" s="347"/>
      <c r="BXO999" s="347"/>
      <c r="BXP999" s="347"/>
      <c r="BXQ999" s="347"/>
      <c r="BXR999" s="347"/>
      <c r="BXS999" s="347"/>
      <c r="BXT999" s="347"/>
      <c r="BXU999" s="347"/>
      <c r="BXV999" s="347"/>
      <c r="BXW999" s="347"/>
      <c r="BXX999" s="347"/>
      <c r="BXY999" s="347"/>
      <c r="BXZ999" s="347"/>
      <c r="BYA999" s="347"/>
      <c r="BYB999" s="347"/>
      <c r="BYC999" s="347"/>
      <c r="BYD999" s="347"/>
      <c r="BYE999" s="347"/>
      <c r="BYF999" s="347"/>
      <c r="BYG999" s="347"/>
      <c r="BYH999" s="347"/>
      <c r="BYI999" s="347"/>
      <c r="BYJ999" s="347"/>
      <c r="BYK999" s="347"/>
      <c r="BYL999" s="347"/>
      <c r="BYM999" s="347"/>
      <c r="BYN999" s="347"/>
      <c r="BYO999" s="347"/>
      <c r="BYP999" s="347"/>
      <c r="BYQ999" s="347"/>
      <c r="BYR999" s="347"/>
      <c r="BYS999" s="347"/>
      <c r="BYT999" s="347"/>
      <c r="BYU999" s="347"/>
      <c r="BYV999" s="347"/>
      <c r="BYW999" s="347"/>
      <c r="BYX999" s="347"/>
      <c r="BYY999" s="347"/>
      <c r="BYZ999" s="347"/>
      <c r="BZA999" s="347"/>
      <c r="BZB999" s="347"/>
      <c r="BZC999" s="347"/>
      <c r="BZD999" s="347"/>
      <c r="BZE999" s="347"/>
      <c r="BZF999" s="347"/>
      <c r="BZG999" s="347"/>
      <c r="BZH999" s="347"/>
      <c r="BZI999" s="347"/>
      <c r="BZJ999" s="347"/>
      <c r="BZK999" s="347"/>
      <c r="BZL999" s="347"/>
      <c r="BZM999" s="347"/>
      <c r="BZN999" s="347"/>
      <c r="BZO999" s="347"/>
      <c r="BZP999" s="347"/>
      <c r="BZQ999" s="347"/>
      <c r="BZR999" s="347"/>
      <c r="BZS999" s="347"/>
      <c r="BZT999" s="347"/>
      <c r="BZU999" s="347"/>
      <c r="BZV999" s="347"/>
      <c r="BZW999" s="347"/>
      <c r="BZX999" s="347"/>
      <c r="BZY999" s="347"/>
      <c r="BZZ999" s="347"/>
      <c r="CAA999" s="347"/>
      <c r="CAB999" s="347"/>
      <c r="CAC999" s="347"/>
      <c r="CAD999" s="347"/>
      <c r="CAE999" s="347"/>
      <c r="CAF999" s="347"/>
      <c r="CAG999" s="347"/>
      <c r="CAH999" s="347"/>
      <c r="CAI999" s="347"/>
      <c r="CAJ999" s="347"/>
      <c r="CAK999" s="347"/>
      <c r="CAL999" s="347"/>
      <c r="CAM999" s="347"/>
      <c r="CAN999" s="347"/>
      <c r="CAO999" s="347"/>
      <c r="CAP999" s="347"/>
      <c r="CAQ999" s="347"/>
      <c r="CAR999" s="347"/>
      <c r="CAS999" s="347"/>
      <c r="CAT999" s="347"/>
      <c r="CAU999" s="347"/>
      <c r="CAV999" s="347"/>
      <c r="CAW999" s="347"/>
      <c r="CAX999" s="347"/>
      <c r="CAY999" s="347"/>
      <c r="CAZ999" s="347"/>
      <c r="CBA999" s="347"/>
      <c r="CBB999" s="347"/>
      <c r="CBC999" s="347"/>
      <c r="CBD999" s="347"/>
      <c r="CBE999" s="347"/>
      <c r="CBF999" s="347"/>
      <c r="CBG999" s="347"/>
      <c r="CBH999" s="347"/>
      <c r="CBI999" s="347"/>
      <c r="CBJ999" s="347"/>
      <c r="CBK999" s="347"/>
      <c r="CBL999" s="347"/>
      <c r="CBM999" s="347"/>
      <c r="CBN999" s="347"/>
      <c r="CBO999" s="347"/>
      <c r="CBP999" s="347"/>
      <c r="CBQ999" s="347"/>
      <c r="CBR999" s="347"/>
      <c r="CBS999" s="347"/>
      <c r="CBT999" s="347"/>
      <c r="CBU999" s="347"/>
      <c r="CBV999" s="347"/>
      <c r="CBW999" s="347"/>
      <c r="CBX999" s="347"/>
      <c r="CBY999" s="347"/>
      <c r="CBZ999" s="347"/>
      <c r="CCA999" s="347"/>
      <c r="CCB999" s="347"/>
      <c r="CCC999" s="347"/>
      <c r="CCD999" s="347"/>
      <c r="CCE999" s="347"/>
      <c r="CCF999" s="347"/>
      <c r="CCG999" s="347"/>
      <c r="CCH999" s="347"/>
      <c r="CCI999" s="347"/>
      <c r="CCJ999" s="347"/>
      <c r="CCK999" s="347"/>
      <c r="CCL999" s="347"/>
      <c r="CCM999" s="347"/>
      <c r="CCN999" s="347"/>
      <c r="CCO999" s="347"/>
      <c r="CCP999" s="347"/>
      <c r="CCQ999" s="347"/>
      <c r="CCR999" s="347"/>
      <c r="CCS999" s="347"/>
      <c r="CCT999" s="347"/>
      <c r="CCU999" s="347"/>
      <c r="CCV999" s="347"/>
      <c r="CCW999" s="347"/>
      <c r="CCX999" s="347"/>
      <c r="CCY999" s="347"/>
      <c r="CCZ999" s="347"/>
      <c r="CDA999" s="347"/>
      <c r="CDB999" s="347"/>
      <c r="CDC999" s="347"/>
      <c r="CDD999" s="347"/>
      <c r="CDE999" s="347"/>
      <c r="CDF999" s="347"/>
      <c r="CDG999" s="347"/>
      <c r="CDH999" s="347"/>
      <c r="CDI999" s="347"/>
      <c r="CDJ999" s="347"/>
      <c r="CDK999" s="347"/>
      <c r="CDL999" s="347"/>
      <c r="CDM999" s="347"/>
      <c r="CDN999" s="347"/>
      <c r="CDO999" s="347"/>
      <c r="CDP999" s="347"/>
      <c r="CDQ999" s="347"/>
      <c r="CDR999" s="347"/>
      <c r="CDS999" s="347"/>
      <c r="CDT999" s="347"/>
      <c r="CDU999" s="347"/>
      <c r="CDV999" s="347"/>
      <c r="CDW999" s="347"/>
      <c r="CDX999" s="347"/>
      <c r="CDY999" s="347"/>
      <c r="CDZ999" s="347"/>
      <c r="CEA999" s="347"/>
      <c r="CEB999" s="347"/>
      <c r="CEC999" s="347"/>
      <c r="CED999" s="347"/>
      <c r="CEE999" s="347"/>
      <c r="CEF999" s="347"/>
      <c r="CEG999" s="347"/>
      <c r="CEH999" s="347"/>
      <c r="CEI999" s="347"/>
      <c r="CEJ999" s="347"/>
      <c r="CEK999" s="347"/>
      <c r="CEL999" s="347"/>
      <c r="CEM999" s="347"/>
      <c r="CEN999" s="347"/>
      <c r="CEO999" s="347"/>
      <c r="CEP999" s="347"/>
      <c r="CEQ999" s="347"/>
      <c r="CER999" s="347"/>
      <c r="CES999" s="347"/>
      <c r="CET999" s="347"/>
      <c r="CEU999" s="347"/>
      <c r="CEV999" s="347"/>
      <c r="CEW999" s="347"/>
      <c r="CEX999" s="347"/>
      <c r="CEY999" s="347"/>
      <c r="CEZ999" s="347"/>
      <c r="CFA999" s="347"/>
      <c r="CFB999" s="347"/>
      <c r="CFC999" s="347"/>
      <c r="CFD999" s="347"/>
      <c r="CFE999" s="347"/>
      <c r="CFF999" s="347"/>
      <c r="CFG999" s="347"/>
      <c r="CFH999" s="347"/>
      <c r="CFI999" s="347"/>
      <c r="CFJ999" s="347"/>
      <c r="CFK999" s="347"/>
      <c r="CFL999" s="347"/>
      <c r="CFM999" s="347"/>
      <c r="CFN999" s="347"/>
      <c r="CFO999" s="347"/>
      <c r="CFP999" s="347"/>
      <c r="CFQ999" s="347"/>
      <c r="CFR999" s="347"/>
      <c r="CFS999" s="347"/>
      <c r="CFT999" s="347"/>
      <c r="CFU999" s="347"/>
      <c r="CFV999" s="347"/>
      <c r="CFW999" s="347"/>
      <c r="CFX999" s="347"/>
      <c r="CFY999" s="347"/>
      <c r="CFZ999" s="347"/>
      <c r="CGA999" s="347"/>
      <c r="CGB999" s="347"/>
      <c r="CGC999" s="347"/>
      <c r="CGD999" s="347"/>
      <c r="CGE999" s="347"/>
      <c r="CGF999" s="347"/>
      <c r="CGG999" s="347"/>
      <c r="CGH999" s="347"/>
      <c r="CGI999" s="347"/>
      <c r="CGJ999" s="347"/>
      <c r="CGK999" s="347"/>
      <c r="CGL999" s="347"/>
      <c r="CGM999" s="347"/>
      <c r="CGN999" s="347"/>
      <c r="CGO999" s="347"/>
      <c r="CGP999" s="347"/>
      <c r="CGQ999" s="347"/>
      <c r="CGR999" s="347"/>
      <c r="CGS999" s="347"/>
      <c r="CGT999" s="347"/>
      <c r="CGU999" s="347"/>
      <c r="CGV999" s="347"/>
      <c r="CGW999" s="347"/>
      <c r="CGX999" s="347"/>
      <c r="CGY999" s="347"/>
      <c r="CGZ999" s="347"/>
      <c r="CHA999" s="347"/>
      <c r="CHB999" s="347"/>
      <c r="CHC999" s="347"/>
      <c r="CHD999" s="347"/>
      <c r="CHE999" s="347"/>
      <c r="CHF999" s="347"/>
      <c r="CHG999" s="347"/>
      <c r="CHH999" s="347"/>
      <c r="CHI999" s="347"/>
      <c r="CHJ999" s="347"/>
      <c r="CHK999" s="347"/>
      <c r="CHL999" s="347"/>
      <c r="CHM999" s="347"/>
      <c r="CHN999" s="347"/>
      <c r="CHO999" s="347"/>
      <c r="CHP999" s="347"/>
      <c r="CHQ999" s="347"/>
      <c r="CHR999" s="347"/>
      <c r="CHS999" s="347"/>
      <c r="CHT999" s="347"/>
      <c r="CHU999" s="347"/>
      <c r="CHV999" s="347"/>
      <c r="CHW999" s="347"/>
      <c r="CHX999" s="347"/>
      <c r="CHY999" s="347"/>
      <c r="CHZ999" s="347"/>
      <c r="CIA999" s="347"/>
      <c r="CIB999" s="347"/>
      <c r="CIC999" s="347"/>
      <c r="CID999" s="347"/>
      <c r="CIE999" s="347"/>
      <c r="CIF999" s="347"/>
      <c r="CIG999" s="347"/>
      <c r="CIH999" s="347"/>
      <c r="CII999" s="347"/>
      <c r="CIJ999" s="347"/>
      <c r="CIK999" s="347"/>
      <c r="CIL999" s="347"/>
      <c r="CIM999" s="347"/>
      <c r="CIN999" s="347"/>
      <c r="CIO999" s="347"/>
      <c r="CIP999" s="347"/>
      <c r="CIQ999" s="347"/>
      <c r="CIR999" s="347"/>
      <c r="CIS999" s="347"/>
      <c r="CIT999" s="347"/>
      <c r="CIU999" s="347"/>
      <c r="CIV999" s="347"/>
      <c r="CIW999" s="347"/>
      <c r="CIX999" s="347"/>
      <c r="CIY999" s="347"/>
      <c r="CIZ999" s="347"/>
      <c r="CJA999" s="347"/>
      <c r="CJB999" s="347"/>
      <c r="CJC999" s="347"/>
      <c r="CJD999" s="347"/>
      <c r="CJE999" s="347"/>
      <c r="CJF999" s="347"/>
      <c r="CJG999" s="347"/>
      <c r="CJH999" s="347"/>
      <c r="CJI999" s="347"/>
      <c r="CJJ999" s="347"/>
      <c r="CJK999" s="347"/>
      <c r="CJL999" s="347"/>
      <c r="CJM999" s="347"/>
      <c r="CJN999" s="347"/>
      <c r="CJO999" s="347"/>
      <c r="CJP999" s="347"/>
      <c r="CJQ999" s="347"/>
      <c r="CJR999" s="347"/>
      <c r="CJS999" s="347"/>
      <c r="CJT999" s="347"/>
      <c r="CJU999" s="347"/>
      <c r="CJV999" s="347"/>
      <c r="CJW999" s="347"/>
      <c r="CJX999" s="347"/>
      <c r="CJY999" s="347"/>
      <c r="CJZ999" s="347"/>
      <c r="CKA999" s="347"/>
      <c r="CKB999" s="347"/>
      <c r="CKC999" s="347"/>
      <c r="CKD999" s="347"/>
      <c r="CKE999" s="347"/>
      <c r="CKF999" s="347"/>
      <c r="CKG999" s="347"/>
      <c r="CKH999" s="347"/>
      <c r="CKI999" s="347"/>
      <c r="CKJ999" s="347"/>
      <c r="CKK999" s="347"/>
      <c r="CKL999" s="347"/>
      <c r="CKM999" s="347"/>
      <c r="CKN999" s="347"/>
      <c r="CKO999" s="347"/>
      <c r="CKP999" s="347"/>
      <c r="CKQ999" s="347"/>
      <c r="CKR999" s="347"/>
      <c r="CKS999" s="347"/>
      <c r="CKT999" s="347"/>
      <c r="CKU999" s="347"/>
      <c r="CKV999" s="347"/>
      <c r="CKW999" s="347"/>
      <c r="CKX999" s="347"/>
      <c r="CKY999" s="347"/>
      <c r="CKZ999" s="347"/>
      <c r="CLA999" s="347"/>
      <c r="CLB999" s="347"/>
      <c r="CLC999" s="347"/>
      <c r="CLD999" s="347"/>
      <c r="CLE999" s="347"/>
      <c r="CLF999" s="347"/>
      <c r="CLG999" s="347"/>
      <c r="CLH999" s="347"/>
      <c r="CLI999" s="347"/>
      <c r="CLJ999" s="347"/>
      <c r="CLK999" s="347"/>
      <c r="CLL999" s="347"/>
      <c r="CLM999" s="347"/>
      <c r="CLN999" s="347"/>
      <c r="CLO999" s="347"/>
      <c r="CLP999" s="347"/>
      <c r="CLQ999" s="347"/>
      <c r="CLR999" s="347"/>
      <c r="CLS999" s="347"/>
      <c r="CLT999" s="347"/>
      <c r="CLU999" s="347"/>
      <c r="CLV999" s="347"/>
      <c r="CLW999" s="347"/>
      <c r="CLX999" s="347"/>
      <c r="CLY999" s="347"/>
      <c r="CLZ999" s="347"/>
      <c r="CMA999" s="347"/>
      <c r="CMB999" s="347"/>
      <c r="CMC999" s="347"/>
      <c r="CMD999" s="347"/>
      <c r="CME999" s="347"/>
      <c r="CMF999" s="347"/>
      <c r="CMG999" s="347"/>
      <c r="CMH999" s="347"/>
      <c r="CMI999" s="347"/>
      <c r="CMJ999" s="347"/>
      <c r="CMK999" s="347"/>
      <c r="CML999" s="347"/>
      <c r="CMM999" s="347"/>
      <c r="CMN999" s="347"/>
      <c r="CMO999" s="347"/>
      <c r="CMP999" s="347"/>
      <c r="CMQ999" s="347"/>
      <c r="CMR999" s="347"/>
      <c r="CMS999" s="347"/>
      <c r="CMT999" s="347"/>
      <c r="CMU999" s="347"/>
      <c r="CMV999" s="347"/>
      <c r="CMW999" s="347"/>
      <c r="CMX999" s="347"/>
      <c r="CMY999" s="347"/>
      <c r="CMZ999" s="347"/>
      <c r="CNA999" s="347"/>
      <c r="CNB999" s="347"/>
      <c r="CNC999" s="347"/>
      <c r="CND999" s="347"/>
      <c r="CNE999" s="347"/>
      <c r="CNF999" s="347"/>
      <c r="CNG999" s="347"/>
      <c r="CNH999" s="347"/>
      <c r="CNI999" s="347"/>
      <c r="CNJ999" s="347"/>
      <c r="CNK999" s="347"/>
      <c r="CNL999" s="347"/>
      <c r="CNM999" s="347"/>
      <c r="CNN999" s="347"/>
      <c r="CNO999" s="347"/>
      <c r="CNP999" s="347"/>
      <c r="CNQ999" s="347"/>
      <c r="CNR999" s="347"/>
      <c r="CNS999" s="347"/>
      <c r="CNT999" s="347"/>
      <c r="CNU999" s="347"/>
      <c r="CNV999" s="347"/>
      <c r="CNW999" s="347"/>
      <c r="CNX999" s="347"/>
      <c r="CNY999" s="347"/>
      <c r="CNZ999" s="347"/>
      <c r="COA999" s="347"/>
      <c r="COB999" s="347"/>
      <c r="COC999" s="347"/>
      <c r="COD999" s="347"/>
      <c r="COE999" s="347"/>
      <c r="COF999" s="347"/>
      <c r="COG999" s="347"/>
      <c r="COH999" s="347"/>
      <c r="COI999" s="347"/>
      <c r="COJ999" s="347"/>
      <c r="COK999" s="347"/>
      <c r="COL999" s="347"/>
      <c r="COM999" s="347"/>
      <c r="CON999" s="347"/>
      <c r="COO999" s="347"/>
      <c r="COP999" s="347"/>
      <c r="COQ999" s="347"/>
      <c r="COR999" s="347"/>
      <c r="COS999" s="347"/>
      <c r="COT999" s="347"/>
      <c r="COU999" s="347"/>
      <c r="COV999" s="347"/>
      <c r="COW999" s="347"/>
      <c r="COX999" s="347"/>
      <c r="COY999" s="347"/>
      <c r="COZ999" s="347"/>
      <c r="CPA999" s="347"/>
      <c r="CPB999" s="347"/>
      <c r="CPC999" s="347"/>
      <c r="CPD999" s="347"/>
      <c r="CPE999" s="347"/>
      <c r="CPF999" s="347"/>
      <c r="CPG999" s="347"/>
      <c r="CPH999" s="347"/>
      <c r="CPI999" s="347"/>
      <c r="CPJ999" s="347"/>
      <c r="CPK999" s="347"/>
      <c r="CPL999" s="347"/>
      <c r="CPM999" s="347"/>
      <c r="CPN999" s="347"/>
      <c r="CPO999" s="347"/>
      <c r="CPP999" s="347"/>
      <c r="CPQ999" s="347"/>
      <c r="CPR999" s="347"/>
      <c r="CPS999" s="347"/>
      <c r="CPT999" s="347"/>
      <c r="CPU999" s="347"/>
      <c r="CPV999" s="347"/>
      <c r="CPW999" s="347"/>
      <c r="CPX999" s="347"/>
      <c r="CPY999" s="347"/>
      <c r="CPZ999" s="347"/>
      <c r="CQA999" s="347"/>
      <c r="CQB999" s="347"/>
      <c r="CQC999" s="347"/>
      <c r="CQD999" s="347"/>
      <c r="CQE999" s="347"/>
      <c r="CQF999" s="347"/>
      <c r="CQG999" s="347"/>
      <c r="CQH999" s="347"/>
      <c r="CQI999" s="347"/>
      <c r="CQJ999" s="347"/>
      <c r="CQK999" s="347"/>
      <c r="CQL999" s="347"/>
      <c r="CQM999" s="347"/>
      <c r="CQN999" s="347"/>
      <c r="CQO999" s="347"/>
      <c r="CQP999" s="347"/>
      <c r="CQQ999" s="347"/>
      <c r="CQR999" s="347"/>
      <c r="CQS999" s="347"/>
      <c r="CQT999" s="347"/>
      <c r="CQU999" s="347"/>
      <c r="CQV999" s="347"/>
      <c r="CQW999" s="347"/>
      <c r="CQX999" s="347"/>
      <c r="CQY999" s="347"/>
      <c r="CQZ999" s="347"/>
      <c r="CRA999" s="347"/>
      <c r="CRB999" s="347"/>
      <c r="CRC999" s="347"/>
      <c r="CRD999" s="347"/>
      <c r="CRE999" s="347"/>
      <c r="CRF999" s="347"/>
      <c r="CRG999" s="347"/>
      <c r="CRH999" s="347"/>
      <c r="CRI999" s="347"/>
      <c r="CRJ999" s="347"/>
      <c r="CRK999" s="347"/>
      <c r="CRL999" s="347"/>
      <c r="CRM999" s="347"/>
      <c r="CRN999" s="347"/>
      <c r="CRO999" s="347"/>
      <c r="CRP999" s="347"/>
      <c r="CRQ999" s="347"/>
      <c r="CRR999" s="347"/>
      <c r="CRS999" s="347"/>
      <c r="CRT999" s="347"/>
      <c r="CRU999" s="347"/>
      <c r="CRV999" s="347"/>
      <c r="CRW999" s="347"/>
      <c r="CRX999" s="347"/>
      <c r="CRY999" s="347"/>
      <c r="CRZ999" s="347"/>
      <c r="CSA999" s="347"/>
      <c r="CSB999" s="347"/>
      <c r="CSC999" s="347"/>
      <c r="CSD999" s="347"/>
      <c r="CSE999" s="347"/>
      <c r="CSF999" s="347"/>
      <c r="CSG999" s="347"/>
      <c r="CSH999" s="347"/>
      <c r="CSI999" s="347"/>
      <c r="CSJ999" s="347"/>
      <c r="CSK999" s="347"/>
      <c r="CSL999" s="347"/>
      <c r="CSM999" s="347"/>
      <c r="CSN999" s="347"/>
      <c r="CSO999" s="347"/>
      <c r="CSP999" s="347"/>
      <c r="CSQ999" s="347"/>
      <c r="CSR999" s="347"/>
      <c r="CSS999" s="347"/>
      <c r="CST999" s="347"/>
      <c r="CSU999" s="347"/>
      <c r="CSV999" s="347"/>
      <c r="CSW999" s="347"/>
      <c r="CSX999" s="347"/>
      <c r="CSY999" s="347"/>
      <c r="CSZ999" s="347"/>
      <c r="CTA999" s="347"/>
      <c r="CTB999" s="347"/>
      <c r="CTC999" s="347"/>
      <c r="CTD999" s="347"/>
      <c r="CTE999" s="347"/>
      <c r="CTF999" s="347"/>
      <c r="CTG999" s="347"/>
      <c r="CTH999" s="347"/>
      <c r="CTI999" s="347"/>
      <c r="CTJ999" s="347"/>
      <c r="CTK999" s="347"/>
      <c r="CTL999" s="347"/>
      <c r="CTM999" s="347"/>
      <c r="CTN999" s="347"/>
      <c r="CTO999" s="347"/>
      <c r="CTP999" s="347"/>
      <c r="CTQ999" s="347"/>
      <c r="CTR999" s="347"/>
      <c r="CTS999" s="347"/>
      <c r="CTT999" s="347"/>
      <c r="CTU999" s="347"/>
      <c r="CTV999" s="347"/>
      <c r="CTW999" s="347"/>
      <c r="CTX999" s="347"/>
      <c r="CTY999" s="347"/>
      <c r="CTZ999" s="347"/>
      <c r="CUA999" s="347"/>
      <c r="CUB999" s="347"/>
      <c r="CUC999" s="347"/>
      <c r="CUD999" s="347"/>
      <c r="CUE999" s="347"/>
      <c r="CUF999" s="347"/>
      <c r="CUG999" s="347"/>
      <c r="CUH999" s="347"/>
      <c r="CUI999" s="347"/>
      <c r="CUJ999" s="347"/>
      <c r="CUK999" s="347"/>
      <c r="CUL999" s="347"/>
      <c r="CUM999" s="347"/>
      <c r="CUN999" s="347"/>
      <c r="CUO999" s="347"/>
      <c r="CUP999" s="347"/>
      <c r="CUQ999" s="347"/>
      <c r="CUR999" s="347"/>
      <c r="CUS999" s="347"/>
      <c r="CUT999" s="347"/>
      <c r="CUU999" s="347"/>
      <c r="CUV999" s="347"/>
      <c r="CUW999" s="347"/>
      <c r="CUX999" s="347"/>
      <c r="CUY999" s="347"/>
      <c r="CUZ999" s="347"/>
      <c r="CVA999" s="347"/>
      <c r="CVB999" s="347"/>
      <c r="CVC999" s="347"/>
      <c r="CVD999" s="347"/>
      <c r="CVE999" s="347"/>
      <c r="CVF999" s="347"/>
      <c r="CVG999" s="347"/>
      <c r="CVH999" s="347"/>
      <c r="CVI999" s="347"/>
      <c r="CVJ999" s="347"/>
      <c r="CVK999" s="347"/>
      <c r="CVL999" s="347"/>
      <c r="CVM999" s="347"/>
      <c r="CVN999" s="347"/>
      <c r="CVO999" s="347"/>
      <c r="CVP999" s="347"/>
      <c r="CVQ999" s="347"/>
      <c r="CVR999" s="347"/>
      <c r="CVS999" s="347"/>
      <c r="CVT999" s="347"/>
      <c r="CVU999" s="347"/>
      <c r="CVV999" s="347"/>
      <c r="CVW999" s="347"/>
      <c r="CVX999" s="347"/>
      <c r="CVY999" s="347"/>
      <c r="CVZ999" s="347"/>
      <c r="CWA999" s="347"/>
      <c r="CWB999" s="347"/>
      <c r="CWC999" s="347"/>
      <c r="CWD999" s="347"/>
      <c r="CWE999" s="347"/>
      <c r="CWF999" s="347"/>
      <c r="CWG999" s="347"/>
      <c r="CWH999" s="347"/>
      <c r="CWI999" s="347"/>
      <c r="CWJ999" s="347"/>
      <c r="CWK999" s="347"/>
      <c r="CWL999" s="347"/>
      <c r="CWM999" s="347"/>
      <c r="CWN999" s="347"/>
      <c r="CWO999" s="347"/>
      <c r="CWP999" s="347"/>
      <c r="CWQ999" s="347"/>
      <c r="CWR999" s="347"/>
      <c r="CWS999" s="347"/>
      <c r="CWT999" s="347"/>
      <c r="CWU999" s="347"/>
      <c r="CWV999" s="347"/>
      <c r="CWW999" s="347"/>
      <c r="CWX999" s="347"/>
      <c r="CWY999" s="347"/>
      <c r="CWZ999" s="347"/>
      <c r="CXA999" s="347"/>
      <c r="CXB999" s="347"/>
      <c r="CXC999" s="347"/>
      <c r="CXD999" s="347"/>
      <c r="CXE999" s="347"/>
      <c r="CXF999" s="347"/>
      <c r="CXG999" s="347"/>
      <c r="CXH999" s="347"/>
      <c r="CXI999" s="347"/>
      <c r="CXJ999" s="347"/>
      <c r="CXK999" s="347"/>
      <c r="CXL999" s="347"/>
      <c r="CXM999" s="347"/>
      <c r="CXN999" s="347"/>
      <c r="CXO999" s="347"/>
      <c r="CXP999" s="347"/>
      <c r="CXQ999" s="347"/>
      <c r="CXR999" s="347"/>
      <c r="CXS999" s="347"/>
      <c r="CXT999" s="347"/>
      <c r="CXU999" s="347"/>
      <c r="CXV999" s="347"/>
      <c r="CXW999" s="347"/>
      <c r="CXX999" s="347"/>
      <c r="CXY999" s="347"/>
      <c r="CXZ999" s="347"/>
      <c r="CYA999" s="347"/>
      <c r="CYB999" s="347"/>
      <c r="CYC999" s="347"/>
      <c r="CYD999" s="347"/>
      <c r="CYE999" s="347"/>
      <c r="CYF999" s="347"/>
      <c r="CYG999" s="347"/>
      <c r="CYH999" s="347"/>
      <c r="CYI999" s="347"/>
      <c r="CYJ999" s="347"/>
      <c r="CYK999" s="347"/>
      <c r="CYL999" s="347"/>
      <c r="CYM999" s="347"/>
      <c r="CYN999" s="347"/>
      <c r="CYO999" s="347"/>
      <c r="CYP999" s="347"/>
      <c r="CYQ999" s="347"/>
      <c r="CYR999" s="347"/>
      <c r="CYS999" s="347"/>
      <c r="CYT999" s="347"/>
      <c r="CYU999" s="347"/>
      <c r="CYV999" s="347"/>
      <c r="CYW999" s="347"/>
      <c r="CYX999" s="347"/>
      <c r="CYY999" s="347"/>
      <c r="CYZ999" s="347"/>
      <c r="CZA999" s="347"/>
      <c r="CZB999" s="347"/>
      <c r="CZC999" s="347"/>
      <c r="CZD999" s="347"/>
      <c r="CZE999" s="347"/>
      <c r="CZF999" s="347"/>
      <c r="CZG999" s="347"/>
      <c r="CZH999" s="347"/>
      <c r="CZI999" s="347"/>
      <c r="CZJ999" s="347"/>
      <c r="CZK999" s="347"/>
      <c r="CZL999" s="347"/>
      <c r="CZM999" s="347"/>
      <c r="CZN999" s="347"/>
      <c r="CZO999" s="347"/>
      <c r="CZP999" s="347"/>
      <c r="CZQ999" s="347"/>
      <c r="CZR999" s="347"/>
      <c r="CZS999" s="347"/>
      <c r="CZT999" s="347"/>
      <c r="CZU999" s="347"/>
      <c r="CZV999" s="347"/>
      <c r="CZW999" s="347"/>
      <c r="CZX999" s="347"/>
      <c r="CZY999" s="347"/>
      <c r="CZZ999" s="347"/>
      <c r="DAA999" s="347"/>
      <c r="DAB999" s="347"/>
      <c r="DAC999" s="347"/>
      <c r="DAD999" s="347"/>
      <c r="DAE999" s="347"/>
      <c r="DAF999" s="347"/>
      <c r="DAG999" s="347"/>
      <c r="DAH999" s="347"/>
      <c r="DAI999" s="347"/>
      <c r="DAJ999" s="347"/>
      <c r="DAK999" s="347"/>
      <c r="DAL999" s="347"/>
      <c r="DAM999" s="347"/>
      <c r="DAN999" s="347"/>
      <c r="DAO999" s="347"/>
      <c r="DAP999" s="347"/>
      <c r="DAQ999" s="347"/>
      <c r="DAR999" s="347"/>
      <c r="DAS999" s="347"/>
      <c r="DAT999" s="347"/>
      <c r="DAU999" s="347"/>
      <c r="DAV999" s="347"/>
      <c r="DAW999" s="347"/>
      <c r="DAX999" s="347"/>
      <c r="DAY999" s="347"/>
      <c r="DAZ999" s="347"/>
      <c r="DBA999" s="347"/>
      <c r="DBB999" s="347"/>
      <c r="DBC999" s="347"/>
      <c r="DBD999" s="347"/>
      <c r="DBE999" s="347"/>
      <c r="DBF999" s="347"/>
      <c r="DBG999" s="347"/>
      <c r="DBH999" s="347"/>
      <c r="DBI999" s="347"/>
      <c r="DBJ999" s="347"/>
      <c r="DBK999" s="347"/>
      <c r="DBL999" s="347"/>
      <c r="DBM999" s="347"/>
      <c r="DBN999" s="347"/>
      <c r="DBO999" s="347"/>
      <c r="DBP999" s="347"/>
      <c r="DBQ999" s="347"/>
      <c r="DBR999" s="347"/>
      <c r="DBS999" s="347"/>
      <c r="DBT999" s="347"/>
      <c r="DBU999" s="347"/>
      <c r="DBV999" s="347"/>
      <c r="DBW999" s="347"/>
      <c r="DBX999" s="347"/>
      <c r="DBY999" s="347"/>
      <c r="DBZ999" s="347"/>
      <c r="DCA999" s="347"/>
      <c r="DCB999" s="347"/>
      <c r="DCC999" s="347"/>
      <c r="DCD999" s="347"/>
      <c r="DCE999" s="347"/>
      <c r="DCF999" s="347"/>
      <c r="DCG999" s="347"/>
      <c r="DCH999" s="347"/>
      <c r="DCI999" s="347"/>
      <c r="DCJ999" s="347"/>
      <c r="DCK999" s="347"/>
      <c r="DCL999" s="347"/>
      <c r="DCM999" s="347"/>
      <c r="DCN999" s="347"/>
      <c r="DCO999" s="347"/>
      <c r="DCP999" s="347"/>
      <c r="DCQ999" s="347"/>
      <c r="DCR999" s="347"/>
      <c r="DCS999" s="347"/>
      <c r="DCT999" s="347"/>
      <c r="DCU999" s="347"/>
      <c r="DCV999" s="347"/>
      <c r="DCW999" s="347"/>
      <c r="DCX999" s="347"/>
      <c r="DCY999" s="347"/>
      <c r="DCZ999" s="347"/>
      <c r="DDA999" s="347"/>
      <c r="DDB999" s="347"/>
      <c r="DDC999" s="347"/>
      <c r="DDD999" s="347"/>
      <c r="DDE999" s="347"/>
      <c r="DDF999" s="347"/>
      <c r="DDG999" s="347"/>
      <c r="DDH999" s="347"/>
      <c r="DDI999" s="347"/>
      <c r="DDJ999" s="347"/>
      <c r="DDK999" s="347"/>
      <c r="DDL999" s="347"/>
      <c r="DDM999" s="347"/>
      <c r="DDN999" s="347"/>
      <c r="DDO999" s="347"/>
      <c r="DDP999" s="347"/>
      <c r="DDQ999" s="347"/>
      <c r="DDR999" s="347"/>
      <c r="DDS999" s="347"/>
      <c r="DDT999" s="347"/>
      <c r="DDU999" s="347"/>
      <c r="DDV999" s="347"/>
      <c r="DDW999" s="347"/>
      <c r="DDX999" s="347"/>
      <c r="DDY999" s="347"/>
      <c r="DDZ999" s="347"/>
      <c r="DEA999" s="347"/>
      <c r="DEB999" s="347"/>
      <c r="DEC999" s="347"/>
      <c r="DED999" s="347"/>
      <c r="DEE999" s="347"/>
      <c r="DEF999" s="347"/>
      <c r="DEG999" s="347"/>
      <c r="DEH999" s="347"/>
      <c r="DEI999" s="347"/>
      <c r="DEJ999" s="347"/>
      <c r="DEK999" s="347"/>
      <c r="DEL999" s="347"/>
      <c r="DEM999" s="347"/>
      <c r="DEN999" s="347"/>
      <c r="DEO999" s="347"/>
      <c r="DEP999" s="347"/>
      <c r="DEQ999" s="347"/>
      <c r="DER999" s="347"/>
      <c r="DES999" s="347"/>
      <c r="DET999" s="347"/>
      <c r="DEU999" s="347"/>
      <c r="DEV999" s="347"/>
      <c r="DEW999" s="347"/>
      <c r="DEX999" s="347"/>
      <c r="DEY999" s="347"/>
      <c r="DEZ999" s="347"/>
      <c r="DFA999" s="347"/>
      <c r="DFB999" s="347"/>
      <c r="DFC999" s="347"/>
      <c r="DFD999" s="347"/>
      <c r="DFE999" s="347"/>
      <c r="DFF999" s="347"/>
      <c r="DFG999" s="347"/>
      <c r="DFH999" s="347"/>
      <c r="DFI999" s="347"/>
      <c r="DFJ999" s="347"/>
      <c r="DFK999" s="347"/>
      <c r="DFL999" s="347"/>
      <c r="DFM999" s="347"/>
      <c r="DFN999" s="347"/>
      <c r="DFO999" s="347"/>
      <c r="DFP999" s="347"/>
      <c r="DFQ999" s="347"/>
      <c r="DFR999" s="347"/>
      <c r="DFS999" s="347"/>
      <c r="DFT999" s="347"/>
      <c r="DFU999" s="347"/>
      <c r="DFV999" s="347"/>
      <c r="DFW999" s="347"/>
      <c r="DFX999" s="347"/>
      <c r="DFY999" s="347"/>
      <c r="DFZ999" s="347"/>
      <c r="DGA999" s="347"/>
      <c r="DGB999" s="347"/>
      <c r="DGC999" s="347"/>
      <c r="DGD999" s="347"/>
      <c r="DGE999" s="347"/>
      <c r="DGF999" s="347"/>
      <c r="DGG999" s="347"/>
      <c r="DGH999" s="347"/>
      <c r="DGI999" s="347"/>
      <c r="DGJ999" s="347"/>
      <c r="DGK999" s="347"/>
      <c r="DGL999" s="347"/>
      <c r="DGM999" s="347"/>
      <c r="DGN999" s="347"/>
      <c r="DGO999" s="347"/>
      <c r="DGP999" s="347"/>
      <c r="DGQ999" s="347"/>
      <c r="DGR999" s="347"/>
      <c r="DGS999" s="347"/>
      <c r="DGT999" s="347"/>
      <c r="DGU999" s="347"/>
      <c r="DGV999" s="347"/>
      <c r="DGW999" s="347"/>
      <c r="DGX999" s="347"/>
      <c r="DGY999" s="347"/>
      <c r="DGZ999" s="347"/>
      <c r="DHA999" s="347"/>
      <c r="DHB999" s="347"/>
      <c r="DHC999" s="347"/>
      <c r="DHD999" s="347"/>
      <c r="DHE999" s="347"/>
      <c r="DHF999" s="347"/>
      <c r="DHG999" s="347"/>
      <c r="DHH999" s="347"/>
      <c r="DHI999" s="347"/>
      <c r="DHJ999" s="347"/>
      <c r="DHK999" s="347"/>
      <c r="DHL999" s="347"/>
      <c r="DHM999" s="347"/>
      <c r="DHN999" s="347"/>
      <c r="DHO999" s="347"/>
      <c r="DHP999" s="347"/>
      <c r="DHQ999" s="347"/>
      <c r="DHR999" s="347"/>
      <c r="DHS999" s="347"/>
      <c r="DHT999" s="347"/>
      <c r="DHU999" s="347"/>
      <c r="DHV999" s="347"/>
      <c r="DHW999" s="347"/>
      <c r="DHX999" s="347"/>
      <c r="DHY999" s="347"/>
      <c r="DHZ999" s="347"/>
      <c r="DIA999" s="347"/>
      <c r="DIB999" s="347"/>
      <c r="DIC999" s="347"/>
      <c r="DID999" s="347"/>
      <c r="DIE999" s="347"/>
      <c r="DIF999" s="347"/>
      <c r="DIG999" s="347"/>
      <c r="DIH999" s="347"/>
      <c r="DII999" s="347"/>
      <c r="DIJ999" s="347"/>
      <c r="DIK999" s="347"/>
      <c r="DIL999" s="347"/>
      <c r="DIM999" s="347"/>
      <c r="DIN999" s="347"/>
      <c r="DIO999" s="347"/>
      <c r="DIP999" s="347"/>
      <c r="DIQ999" s="347"/>
      <c r="DIR999" s="347"/>
      <c r="DIS999" s="347"/>
      <c r="DIT999" s="347"/>
      <c r="DIU999" s="347"/>
      <c r="DIV999" s="347"/>
      <c r="DIW999" s="347"/>
      <c r="DIX999" s="347"/>
      <c r="DIY999" s="347"/>
      <c r="DIZ999" s="347"/>
      <c r="DJA999" s="347"/>
      <c r="DJB999" s="347"/>
      <c r="DJC999" s="347"/>
      <c r="DJD999" s="347"/>
      <c r="DJE999" s="347"/>
      <c r="DJF999" s="347"/>
      <c r="DJG999" s="347"/>
      <c r="DJH999" s="347"/>
      <c r="DJI999" s="347"/>
      <c r="DJJ999" s="347"/>
      <c r="DJK999" s="347"/>
      <c r="DJL999" s="347"/>
      <c r="DJM999" s="347"/>
      <c r="DJN999" s="347"/>
      <c r="DJO999" s="347"/>
      <c r="DJP999" s="347"/>
      <c r="DJQ999" s="347"/>
      <c r="DJR999" s="347"/>
      <c r="DJS999" s="347"/>
      <c r="DJT999" s="347"/>
      <c r="DJU999" s="347"/>
      <c r="DJV999" s="347"/>
      <c r="DJW999" s="347"/>
      <c r="DJX999" s="347"/>
      <c r="DJY999" s="347"/>
      <c r="DJZ999" s="347"/>
      <c r="DKA999" s="347"/>
      <c r="DKB999" s="347"/>
      <c r="DKC999" s="347"/>
      <c r="DKD999" s="347"/>
      <c r="DKE999" s="347"/>
      <c r="DKF999" s="347"/>
      <c r="DKG999" s="347"/>
      <c r="DKH999" s="347"/>
      <c r="DKI999" s="347"/>
      <c r="DKJ999" s="347"/>
      <c r="DKK999" s="347"/>
      <c r="DKL999" s="347"/>
      <c r="DKM999" s="347"/>
      <c r="DKN999" s="347"/>
      <c r="DKO999" s="347"/>
      <c r="DKP999" s="347"/>
      <c r="DKQ999" s="347"/>
      <c r="DKR999" s="347"/>
      <c r="DKS999" s="347"/>
      <c r="DKT999" s="347"/>
      <c r="DKU999" s="347"/>
      <c r="DKV999" s="347"/>
      <c r="DKW999" s="347"/>
      <c r="DKX999" s="347"/>
      <c r="DKY999" s="347"/>
      <c r="DKZ999" s="347"/>
      <c r="DLA999" s="347"/>
      <c r="DLB999" s="347"/>
      <c r="DLC999" s="347"/>
      <c r="DLD999" s="347"/>
      <c r="DLE999" s="347"/>
      <c r="DLF999" s="347"/>
      <c r="DLG999" s="347"/>
      <c r="DLH999" s="347"/>
      <c r="DLI999" s="347"/>
      <c r="DLJ999" s="347"/>
      <c r="DLK999" s="347"/>
      <c r="DLL999" s="347"/>
      <c r="DLM999" s="347"/>
      <c r="DLN999" s="347"/>
      <c r="DLO999" s="347"/>
      <c r="DLP999" s="347"/>
      <c r="DLQ999" s="347"/>
      <c r="DLR999" s="347"/>
      <c r="DLS999" s="347"/>
      <c r="DLT999" s="347"/>
      <c r="DLU999" s="347"/>
      <c r="DLV999" s="347"/>
      <c r="DLW999" s="347"/>
      <c r="DLX999" s="347"/>
      <c r="DLY999" s="347"/>
      <c r="DLZ999" s="347"/>
      <c r="DMA999" s="347"/>
      <c r="DMB999" s="347"/>
      <c r="DMC999" s="347"/>
      <c r="DMD999" s="347"/>
      <c r="DME999" s="347"/>
      <c r="DMF999" s="347"/>
      <c r="DMG999" s="347"/>
      <c r="DMH999" s="347"/>
      <c r="DMI999" s="347"/>
      <c r="DMJ999" s="347"/>
      <c r="DMK999" s="347"/>
      <c r="DML999" s="347"/>
      <c r="DMM999" s="347"/>
      <c r="DMN999" s="347"/>
      <c r="DMO999" s="347"/>
      <c r="DMP999" s="347"/>
      <c r="DMQ999" s="347"/>
      <c r="DMR999" s="347"/>
      <c r="DMS999" s="347"/>
      <c r="DMT999" s="347"/>
      <c r="DMU999" s="347"/>
      <c r="DMV999" s="347"/>
      <c r="DMW999" s="347"/>
      <c r="DMX999" s="347"/>
      <c r="DMY999" s="347"/>
      <c r="DMZ999" s="347"/>
      <c r="DNA999" s="347"/>
      <c r="DNB999" s="347"/>
      <c r="DNC999" s="347"/>
      <c r="DND999" s="347"/>
      <c r="DNE999" s="347"/>
      <c r="DNF999" s="347"/>
      <c r="DNG999" s="347"/>
      <c r="DNH999" s="347"/>
      <c r="DNI999" s="347"/>
      <c r="DNJ999" s="347"/>
      <c r="DNK999" s="347"/>
      <c r="DNL999" s="347"/>
      <c r="DNM999" s="347"/>
      <c r="DNN999" s="347"/>
      <c r="DNO999" s="347"/>
      <c r="DNP999" s="347"/>
      <c r="DNQ999" s="347"/>
      <c r="DNR999" s="347"/>
      <c r="DNS999" s="347"/>
      <c r="DNT999" s="347"/>
      <c r="DNU999" s="347"/>
      <c r="DNV999" s="347"/>
      <c r="DNW999" s="347"/>
      <c r="DNX999" s="347"/>
      <c r="DNY999" s="347"/>
      <c r="DNZ999" s="347"/>
      <c r="DOA999" s="347"/>
      <c r="DOB999" s="347"/>
      <c r="DOC999" s="347"/>
      <c r="DOD999" s="347"/>
      <c r="DOE999" s="347"/>
      <c r="DOF999" s="347"/>
      <c r="DOG999" s="347"/>
      <c r="DOH999" s="347"/>
      <c r="DOI999" s="347"/>
      <c r="DOJ999" s="347"/>
      <c r="DOK999" s="347"/>
      <c r="DOL999" s="347"/>
      <c r="DOM999" s="347"/>
      <c r="DON999" s="347"/>
      <c r="DOO999" s="347"/>
      <c r="DOP999" s="347"/>
      <c r="DOQ999" s="347"/>
      <c r="DOR999" s="347"/>
      <c r="DOS999" s="347"/>
      <c r="DOT999" s="347"/>
      <c r="DOU999" s="347"/>
      <c r="DOV999" s="347"/>
      <c r="DOW999" s="347"/>
      <c r="DOX999" s="347"/>
      <c r="DOY999" s="347"/>
      <c r="DOZ999" s="347"/>
      <c r="DPA999" s="347"/>
      <c r="DPB999" s="347"/>
      <c r="DPC999" s="347"/>
      <c r="DPD999" s="347"/>
      <c r="DPE999" s="347"/>
      <c r="DPF999" s="347"/>
      <c r="DPG999" s="347"/>
      <c r="DPH999" s="347"/>
      <c r="DPI999" s="347"/>
      <c r="DPJ999" s="347"/>
      <c r="DPK999" s="347"/>
      <c r="DPL999" s="347"/>
      <c r="DPM999" s="347"/>
      <c r="DPN999" s="347"/>
      <c r="DPO999" s="347"/>
      <c r="DPP999" s="347"/>
      <c r="DPQ999" s="347"/>
      <c r="DPR999" s="347"/>
      <c r="DPS999" s="347"/>
      <c r="DPT999" s="347"/>
      <c r="DPU999" s="347"/>
      <c r="DPV999" s="347"/>
      <c r="DPW999" s="347"/>
      <c r="DPX999" s="347"/>
      <c r="DPY999" s="347"/>
      <c r="DPZ999" s="347"/>
      <c r="DQA999" s="347"/>
      <c r="DQB999" s="347"/>
      <c r="DQC999" s="347"/>
      <c r="DQD999" s="347"/>
      <c r="DQE999" s="347"/>
      <c r="DQF999" s="347"/>
      <c r="DQG999" s="347"/>
      <c r="DQH999" s="347"/>
      <c r="DQI999" s="347"/>
      <c r="DQJ999" s="347"/>
      <c r="DQK999" s="347"/>
      <c r="DQL999" s="347"/>
      <c r="DQM999" s="347"/>
      <c r="DQN999" s="347"/>
      <c r="DQO999" s="347"/>
      <c r="DQP999" s="347"/>
      <c r="DQQ999" s="347"/>
      <c r="DQR999" s="347"/>
      <c r="DQS999" s="347"/>
      <c r="DQT999" s="347"/>
      <c r="DQU999" s="347"/>
      <c r="DQV999" s="347"/>
      <c r="DQW999" s="347"/>
      <c r="DQX999" s="347"/>
      <c r="DQY999" s="347"/>
      <c r="DQZ999" s="347"/>
      <c r="DRA999" s="347"/>
      <c r="DRB999" s="347"/>
      <c r="DRC999" s="347"/>
      <c r="DRD999" s="347"/>
      <c r="DRE999" s="347"/>
      <c r="DRF999" s="347"/>
      <c r="DRG999" s="347"/>
      <c r="DRH999" s="347"/>
      <c r="DRI999" s="347"/>
      <c r="DRJ999" s="347"/>
      <c r="DRK999" s="347"/>
      <c r="DRL999" s="347"/>
      <c r="DRM999" s="347"/>
      <c r="DRN999" s="347"/>
      <c r="DRO999" s="347"/>
      <c r="DRP999" s="347"/>
      <c r="DRQ999" s="347"/>
      <c r="DRR999" s="347"/>
      <c r="DRS999" s="347"/>
      <c r="DRT999" s="347"/>
      <c r="DRU999" s="347"/>
      <c r="DRV999" s="347"/>
      <c r="DRW999" s="347"/>
      <c r="DRX999" s="347"/>
      <c r="DRY999" s="347"/>
      <c r="DRZ999" s="347"/>
      <c r="DSA999" s="347"/>
      <c r="DSB999" s="347"/>
      <c r="DSC999" s="347"/>
      <c r="DSD999" s="347"/>
      <c r="DSE999" s="347"/>
      <c r="DSF999" s="347"/>
      <c r="DSG999" s="347"/>
      <c r="DSH999" s="347"/>
      <c r="DSI999" s="347"/>
      <c r="DSJ999" s="347"/>
      <c r="DSK999" s="347"/>
      <c r="DSL999" s="347"/>
      <c r="DSM999" s="347"/>
      <c r="DSN999" s="347"/>
      <c r="DSO999" s="347"/>
      <c r="DSP999" s="347"/>
      <c r="DSQ999" s="347"/>
      <c r="DSR999" s="347"/>
      <c r="DSS999" s="347"/>
      <c r="DST999" s="347"/>
      <c r="DSU999" s="347"/>
      <c r="DSV999" s="347"/>
      <c r="DSW999" s="347"/>
      <c r="DSX999" s="347"/>
      <c r="DSY999" s="347"/>
      <c r="DSZ999" s="347"/>
      <c r="DTA999" s="347"/>
      <c r="DTB999" s="347"/>
      <c r="DTC999" s="347"/>
      <c r="DTD999" s="347"/>
      <c r="DTE999" s="347"/>
      <c r="DTF999" s="347"/>
      <c r="DTG999" s="347"/>
      <c r="DTH999" s="347"/>
      <c r="DTI999" s="347"/>
      <c r="DTJ999" s="347"/>
      <c r="DTK999" s="347"/>
      <c r="DTL999" s="347"/>
      <c r="DTM999" s="347"/>
      <c r="DTN999" s="347"/>
      <c r="DTO999" s="347"/>
      <c r="DTP999" s="347"/>
      <c r="DTQ999" s="347"/>
      <c r="DTR999" s="347"/>
      <c r="DTS999" s="347"/>
      <c r="DTT999" s="347"/>
      <c r="DTU999" s="347"/>
      <c r="DTV999" s="347"/>
      <c r="DTW999" s="347"/>
      <c r="DTX999" s="347"/>
      <c r="DTY999" s="347"/>
      <c r="DTZ999" s="347"/>
      <c r="DUA999" s="347"/>
      <c r="DUB999" s="347"/>
      <c r="DUC999" s="347"/>
      <c r="DUD999" s="347"/>
      <c r="DUE999" s="347"/>
      <c r="DUF999" s="347"/>
      <c r="DUG999" s="347"/>
      <c r="DUH999" s="347"/>
      <c r="DUI999" s="347"/>
      <c r="DUJ999" s="347"/>
      <c r="DUK999" s="347"/>
      <c r="DUL999" s="347"/>
      <c r="DUM999" s="347"/>
      <c r="DUN999" s="347"/>
      <c r="DUO999" s="347"/>
      <c r="DUP999" s="347"/>
      <c r="DUQ999" s="347"/>
      <c r="DUR999" s="347"/>
      <c r="DUS999" s="347"/>
      <c r="DUT999" s="347"/>
      <c r="DUU999" s="347"/>
      <c r="DUV999" s="347"/>
      <c r="DUW999" s="347"/>
      <c r="DUX999" s="347"/>
      <c r="DUY999" s="347"/>
      <c r="DUZ999" s="347"/>
      <c r="DVA999" s="347"/>
      <c r="DVB999" s="347"/>
      <c r="DVC999" s="347"/>
      <c r="DVD999" s="347"/>
      <c r="DVE999" s="347"/>
      <c r="DVF999" s="347"/>
      <c r="DVG999" s="347"/>
      <c r="DVH999" s="347"/>
      <c r="DVI999" s="347"/>
      <c r="DVJ999" s="347"/>
      <c r="DVK999" s="347"/>
      <c r="DVL999" s="347"/>
      <c r="DVM999" s="347"/>
      <c r="DVN999" s="347"/>
      <c r="DVO999" s="347"/>
      <c r="DVP999" s="347"/>
      <c r="DVQ999" s="347"/>
      <c r="DVR999" s="347"/>
      <c r="DVS999" s="347"/>
      <c r="DVT999" s="347"/>
      <c r="DVU999" s="347"/>
      <c r="DVV999" s="347"/>
      <c r="DVW999" s="347"/>
      <c r="DVX999" s="347"/>
      <c r="DVY999" s="347"/>
      <c r="DVZ999" s="347"/>
      <c r="DWA999" s="347"/>
      <c r="DWB999" s="347"/>
      <c r="DWC999" s="347"/>
      <c r="DWD999" s="347"/>
      <c r="DWE999" s="347"/>
      <c r="DWF999" s="347"/>
      <c r="DWG999" s="347"/>
      <c r="DWH999" s="347"/>
      <c r="DWI999" s="347"/>
      <c r="DWJ999" s="347"/>
      <c r="DWK999" s="347"/>
      <c r="DWL999" s="347"/>
      <c r="DWM999" s="347"/>
      <c r="DWN999" s="347"/>
      <c r="DWO999" s="347"/>
      <c r="DWP999" s="347"/>
      <c r="DWQ999" s="347"/>
      <c r="DWR999" s="347"/>
      <c r="DWS999" s="347"/>
      <c r="DWT999" s="347"/>
      <c r="DWU999" s="347"/>
      <c r="DWV999" s="347"/>
      <c r="DWW999" s="347"/>
      <c r="DWX999" s="347"/>
      <c r="DWY999" s="347"/>
      <c r="DWZ999" s="347"/>
      <c r="DXA999" s="347"/>
      <c r="DXB999" s="347"/>
      <c r="DXC999" s="347"/>
      <c r="DXD999" s="347"/>
      <c r="DXE999" s="347"/>
      <c r="DXF999" s="347"/>
      <c r="DXG999" s="347"/>
      <c r="DXH999" s="347"/>
      <c r="DXI999" s="347"/>
      <c r="DXJ999" s="347"/>
      <c r="DXK999" s="347"/>
      <c r="DXL999" s="347"/>
      <c r="DXM999" s="347"/>
      <c r="DXN999" s="347"/>
      <c r="DXO999" s="347"/>
      <c r="DXP999" s="347"/>
      <c r="DXQ999" s="347"/>
      <c r="DXR999" s="347"/>
      <c r="DXS999" s="347"/>
      <c r="DXT999" s="347"/>
      <c r="DXU999" s="347"/>
      <c r="DXV999" s="347"/>
      <c r="DXW999" s="347"/>
      <c r="DXX999" s="347"/>
      <c r="DXY999" s="347"/>
      <c r="DXZ999" s="347"/>
      <c r="DYA999" s="347"/>
      <c r="DYB999" s="347"/>
      <c r="DYC999" s="347"/>
      <c r="DYD999" s="347"/>
      <c r="DYE999" s="347"/>
      <c r="DYF999" s="347"/>
      <c r="DYG999" s="347"/>
      <c r="DYH999" s="347"/>
      <c r="DYI999" s="347"/>
      <c r="DYJ999" s="347"/>
      <c r="DYK999" s="347"/>
      <c r="DYL999" s="347"/>
      <c r="DYM999" s="347"/>
      <c r="DYN999" s="347"/>
      <c r="DYO999" s="347"/>
      <c r="DYP999" s="347"/>
      <c r="DYQ999" s="347"/>
      <c r="DYR999" s="347"/>
      <c r="DYS999" s="347"/>
      <c r="DYT999" s="347"/>
      <c r="DYU999" s="347"/>
      <c r="DYV999" s="347"/>
      <c r="DYW999" s="347"/>
      <c r="DYX999" s="347"/>
      <c r="DYY999" s="347"/>
      <c r="DYZ999" s="347"/>
      <c r="DZA999" s="347"/>
      <c r="DZB999" s="347"/>
      <c r="DZC999" s="347"/>
      <c r="DZD999" s="347"/>
      <c r="DZE999" s="347"/>
      <c r="DZF999" s="347"/>
      <c r="DZG999" s="347"/>
      <c r="DZH999" s="347"/>
      <c r="DZI999" s="347"/>
      <c r="DZJ999" s="347"/>
      <c r="DZK999" s="347"/>
      <c r="DZL999" s="347"/>
      <c r="DZM999" s="347"/>
      <c r="DZN999" s="347"/>
      <c r="DZO999" s="347"/>
      <c r="DZP999" s="347"/>
      <c r="DZQ999" s="347"/>
      <c r="DZR999" s="347"/>
      <c r="DZS999" s="347"/>
      <c r="DZT999" s="347"/>
      <c r="DZU999" s="347"/>
      <c r="DZV999" s="347"/>
      <c r="DZW999" s="347"/>
      <c r="DZX999" s="347"/>
      <c r="DZY999" s="347"/>
      <c r="DZZ999" s="347"/>
      <c r="EAA999" s="347"/>
      <c r="EAB999" s="347"/>
      <c r="EAC999" s="347"/>
      <c r="EAD999" s="347"/>
      <c r="EAE999" s="347"/>
      <c r="EAF999" s="347"/>
      <c r="EAG999" s="347"/>
      <c r="EAH999" s="347"/>
      <c r="EAI999" s="347"/>
      <c r="EAJ999" s="347"/>
      <c r="EAK999" s="347"/>
      <c r="EAL999" s="347"/>
      <c r="EAM999" s="347"/>
      <c r="EAN999" s="347"/>
      <c r="EAO999" s="347"/>
      <c r="EAP999" s="347"/>
      <c r="EAQ999" s="347"/>
      <c r="EAR999" s="347"/>
      <c r="EAS999" s="347"/>
      <c r="EAT999" s="347"/>
      <c r="EAU999" s="347"/>
      <c r="EAV999" s="347"/>
      <c r="EAW999" s="347"/>
      <c r="EAX999" s="347"/>
      <c r="EAY999" s="347"/>
      <c r="EAZ999" s="347"/>
      <c r="EBA999" s="347"/>
      <c r="EBB999" s="347"/>
      <c r="EBC999" s="347"/>
      <c r="EBD999" s="347"/>
      <c r="EBE999" s="347"/>
      <c r="EBF999" s="347"/>
      <c r="EBG999" s="347"/>
      <c r="EBH999" s="347"/>
      <c r="EBI999" s="347"/>
      <c r="EBJ999" s="347"/>
      <c r="EBK999" s="347"/>
      <c r="EBL999" s="347"/>
      <c r="EBM999" s="347"/>
      <c r="EBN999" s="347"/>
      <c r="EBO999" s="347"/>
      <c r="EBP999" s="347"/>
      <c r="EBQ999" s="347"/>
      <c r="EBR999" s="347"/>
      <c r="EBS999" s="347"/>
      <c r="EBT999" s="347"/>
      <c r="EBU999" s="347"/>
      <c r="EBV999" s="347"/>
      <c r="EBW999" s="347"/>
      <c r="EBX999" s="347"/>
      <c r="EBY999" s="347"/>
      <c r="EBZ999" s="347"/>
      <c r="ECA999" s="347"/>
      <c r="ECB999" s="347"/>
      <c r="ECC999" s="347"/>
      <c r="ECD999" s="347"/>
      <c r="ECE999" s="347"/>
      <c r="ECF999" s="347"/>
      <c r="ECG999" s="347"/>
      <c r="ECH999" s="347"/>
      <c r="ECI999" s="347"/>
      <c r="ECJ999" s="347"/>
      <c r="ECK999" s="347"/>
      <c r="ECL999" s="347"/>
      <c r="ECM999" s="347"/>
      <c r="ECN999" s="347"/>
      <c r="ECO999" s="347"/>
      <c r="ECP999" s="347"/>
      <c r="ECQ999" s="347"/>
      <c r="ECR999" s="347"/>
      <c r="ECS999" s="347"/>
      <c r="ECT999" s="347"/>
      <c r="ECU999" s="347"/>
      <c r="ECV999" s="347"/>
      <c r="ECW999" s="347"/>
      <c r="ECX999" s="347"/>
      <c r="ECY999" s="347"/>
      <c r="ECZ999" s="347"/>
      <c r="EDA999" s="347"/>
      <c r="EDB999" s="347"/>
      <c r="EDC999" s="347"/>
      <c r="EDD999" s="347"/>
      <c r="EDE999" s="347"/>
      <c r="EDF999" s="347"/>
      <c r="EDG999" s="347"/>
      <c r="EDH999" s="347"/>
      <c r="EDI999" s="347"/>
      <c r="EDJ999" s="347"/>
      <c r="EDK999" s="347"/>
      <c r="EDL999" s="347"/>
      <c r="EDM999" s="347"/>
      <c r="EDN999" s="347"/>
      <c r="EDO999" s="347"/>
      <c r="EDP999" s="347"/>
      <c r="EDQ999" s="347"/>
      <c r="EDR999" s="347"/>
      <c r="EDS999" s="347"/>
      <c r="EDT999" s="347"/>
      <c r="EDU999" s="347"/>
      <c r="EDV999" s="347"/>
      <c r="EDW999" s="347"/>
      <c r="EDX999" s="347"/>
      <c r="EDY999" s="347"/>
      <c r="EDZ999" s="347"/>
      <c r="EEA999" s="347"/>
      <c r="EEB999" s="347"/>
      <c r="EEC999" s="347"/>
      <c r="EED999" s="347"/>
      <c r="EEE999" s="347"/>
      <c r="EEF999" s="347"/>
      <c r="EEG999" s="347"/>
      <c r="EEH999" s="347"/>
      <c r="EEI999" s="347"/>
      <c r="EEJ999" s="347"/>
      <c r="EEK999" s="347"/>
      <c r="EEL999" s="347"/>
      <c r="EEM999" s="347"/>
      <c r="EEN999" s="347"/>
      <c r="EEO999" s="347"/>
      <c r="EEP999" s="347"/>
      <c r="EEQ999" s="347"/>
      <c r="EER999" s="347"/>
      <c r="EES999" s="347"/>
      <c r="EET999" s="347"/>
      <c r="EEU999" s="347"/>
      <c r="EEV999" s="347"/>
      <c r="EEW999" s="347"/>
      <c r="EEX999" s="347"/>
      <c r="EEY999" s="347"/>
      <c r="EEZ999" s="347"/>
      <c r="EFA999" s="347"/>
      <c r="EFB999" s="347"/>
      <c r="EFC999" s="347"/>
      <c r="EFD999" s="347"/>
      <c r="EFE999" s="347"/>
      <c r="EFF999" s="347"/>
      <c r="EFG999" s="347"/>
      <c r="EFH999" s="347"/>
      <c r="EFI999" s="347"/>
      <c r="EFJ999" s="347"/>
      <c r="EFK999" s="347"/>
      <c r="EFL999" s="347"/>
      <c r="EFM999" s="347"/>
      <c r="EFN999" s="347"/>
      <c r="EFO999" s="347"/>
      <c r="EFP999" s="347"/>
      <c r="EFQ999" s="347"/>
      <c r="EFR999" s="347"/>
      <c r="EFS999" s="347"/>
      <c r="EFT999" s="347"/>
      <c r="EFU999" s="347"/>
      <c r="EFV999" s="347"/>
      <c r="EFW999" s="347"/>
      <c r="EFX999" s="347"/>
      <c r="EFY999" s="347"/>
      <c r="EFZ999" s="347"/>
      <c r="EGA999" s="347"/>
      <c r="EGB999" s="347"/>
      <c r="EGC999" s="347"/>
      <c r="EGD999" s="347"/>
      <c r="EGE999" s="347"/>
      <c r="EGF999" s="347"/>
      <c r="EGG999" s="347"/>
      <c r="EGH999" s="347"/>
      <c r="EGI999" s="347"/>
      <c r="EGJ999" s="347"/>
      <c r="EGK999" s="347"/>
      <c r="EGL999" s="347"/>
      <c r="EGM999" s="347"/>
      <c r="EGN999" s="347"/>
      <c r="EGO999" s="347"/>
      <c r="EGP999" s="347"/>
      <c r="EGQ999" s="347"/>
      <c r="EGR999" s="347"/>
      <c r="EGS999" s="347"/>
      <c r="EGT999" s="347"/>
      <c r="EGU999" s="347"/>
      <c r="EGV999" s="347"/>
      <c r="EGW999" s="347"/>
      <c r="EGX999" s="347"/>
      <c r="EGY999" s="347"/>
      <c r="EGZ999" s="347"/>
      <c r="EHA999" s="347"/>
      <c r="EHB999" s="347"/>
      <c r="EHC999" s="347"/>
      <c r="EHD999" s="347"/>
      <c r="EHE999" s="347"/>
      <c r="EHF999" s="347"/>
      <c r="EHG999" s="347"/>
      <c r="EHH999" s="347"/>
      <c r="EHI999" s="347"/>
      <c r="EHJ999" s="347"/>
      <c r="EHK999" s="347"/>
      <c r="EHL999" s="347"/>
      <c r="EHM999" s="347"/>
      <c r="EHN999" s="347"/>
      <c r="EHO999" s="347"/>
      <c r="EHP999" s="347"/>
      <c r="EHQ999" s="347"/>
      <c r="EHR999" s="347"/>
      <c r="EHS999" s="347"/>
      <c r="EHT999" s="347"/>
      <c r="EHU999" s="347"/>
      <c r="EHV999" s="347"/>
      <c r="EHW999" s="347"/>
      <c r="EHX999" s="347"/>
      <c r="EHY999" s="347"/>
      <c r="EHZ999" s="347"/>
      <c r="EIA999" s="347"/>
      <c r="EIB999" s="347"/>
      <c r="EIC999" s="347"/>
      <c r="EID999" s="347"/>
      <c r="EIE999" s="347"/>
      <c r="EIF999" s="347"/>
      <c r="EIG999" s="347"/>
      <c r="EIH999" s="347"/>
      <c r="EII999" s="347"/>
      <c r="EIJ999" s="347"/>
      <c r="EIK999" s="347"/>
      <c r="EIL999" s="347"/>
      <c r="EIM999" s="347"/>
      <c r="EIN999" s="347"/>
      <c r="EIO999" s="347"/>
      <c r="EIP999" s="347"/>
      <c r="EIQ999" s="347"/>
      <c r="EIR999" s="347"/>
      <c r="EIS999" s="347"/>
      <c r="EIT999" s="347"/>
      <c r="EIU999" s="347"/>
      <c r="EIV999" s="347"/>
      <c r="EIW999" s="347"/>
      <c r="EIX999" s="347"/>
      <c r="EIY999" s="347"/>
      <c r="EIZ999" s="347"/>
      <c r="EJA999" s="347"/>
      <c r="EJB999" s="347"/>
      <c r="EJC999" s="347"/>
      <c r="EJD999" s="347"/>
      <c r="EJE999" s="347"/>
      <c r="EJF999" s="347"/>
      <c r="EJG999" s="347"/>
      <c r="EJH999" s="347"/>
      <c r="EJI999" s="347"/>
      <c r="EJJ999" s="347"/>
      <c r="EJK999" s="347"/>
      <c r="EJL999" s="347"/>
      <c r="EJM999" s="347"/>
      <c r="EJN999" s="347"/>
      <c r="EJO999" s="347"/>
      <c r="EJP999" s="347"/>
      <c r="EJQ999" s="347"/>
      <c r="EJR999" s="347"/>
      <c r="EJS999" s="347"/>
      <c r="EJT999" s="347"/>
      <c r="EJU999" s="347"/>
      <c r="EJV999" s="347"/>
      <c r="EJW999" s="347"/>
      <c r="EJX999" s="347"/>
      <c r="EJY999" s="347"/>
      <c r="EJZ999" s="347"/>
      <c r="EKA999" s="347"/>
      <c r="EKB999" s="347"/>
      <c r="EKC999" s="347"/>
      <c r="EKD999" s="347"/>
      <c r="EKE999" s="347"/>
      <c r="EKF999" s="347"/>
      <c r="EKG999" s="347"/>
      <c r="EKH999" s="347"/>
      <c r="EKI999" s="347"/>
      <c r="EKJ999" s="347"/>
      <c r="EKK999" s="347"/>
      <c r="EKL999" s="347"/>
      <c r="EKM999" s="347"/>
      <c r="EKN999" s="347"/>
      <c r="EKO999" s="347"/>
      <c r="EKP999" s="347"/>
      <c r="EKQ999" s="347"/>
      <c r="EKR999" s="347"/>
      <c r="EKS999" s="347"/>
      <c r="EKT999" s="347"/>
      <c r="EKU999" s="347"/>
      <c r="EKV999" s="347"/>
      <c r="EKW999" s="347"/>
      <c r="EKX999" s="347"/>
      <c r="EKY999" s="347"/>
      <c r="EKZ999" s="347"/>
      <c r="ELA999" s="347"/>
      <c r="ELB999" s="347"/>
      <c r="ELC999" s="347"/>
      <c r="ELD999" s="347"/>
      <c r="ELE999" s="347"/>
      <c r="ELF999" s="347"/>
      <c r="ELG999" s="347"/>
      <c r="ELH999" s="347"/>
      <c r="ELI999" s="347"/>
      <c r="ELJ999" s="347"/>
      <c r="ELK999" s="347"/>
      <c r="ELL999" s="347"/>
      <c r="ELM999" s="347"/>
      <c r="ELN999" s="347"/>
      <c r="ELO999" s="347"/>
      <c r="ELP999" s="347"/>
      <c r="ELQ999" s="347"/>
      <c r="ELR999" s="347"/>
      <c r="ELS999" s="347"/>
      <c r="ELT999" s="347"/>
      <c r="ELU999" s="347"/>
      <c r="ELV999" s="347"/>
      <c r="ELW999" s="347"/>
      <c r="ELX999" s="347"/>
      <c r="ELY999" s="347"/>
      <c r="ELZ999" s="347"/>
      <c r="EMA999" s="347"/>
      <c r="EMB999" s="347"/>
      <c r="EMC999" s="347"/>
      <c r="EMD999" s="347"/>
      <c r="EME999" s="347"/>
      <c r="EMF999" s="347"/>
      <c r="EMG999" s="347"/>
      <c r="EMH999" s="347"/>
      <c r="EMI999" s="347"/>
      <c r="EMJ999" s="347"/>
      <c r="EMK999" s="347"/>
      <c r="EML999" s="347"/>
      <c r="EMM999" s="347"/>
      <c r="EMN999" s="347"/>
      <c r="EMO999" s="347"/>
      <c r="EMP999" s="347"/>
      <c r="EMQ999" s="347"/>
      <c r="EMR999" s="347"/>
      <c r="EMS999" s="347"/>
      <c r="EMT999" s="347"/>
      <c r="EMU999" s="347"/>
      <c r="EMV999" s="347"/>
      <c r="EMW999" s="347"/>
      <c r="EMX999" s="347"/>
      <c r="EMY999" s="347"/>
      <c r="EMZ999" s="347"/>
      <c r="ENA999" s="347"/>
      <c r="ENB999" s="347"/>
      <c r="ENC999" s="347"/>
      <c r="END999" s="347"/>
      <c r="ENE999" s="347"/>
      <c r="ENF999" s="347"/>
      <c r="ENG999" s="347"/>
      <c r="ENH999" s="347"/>
      <c r="ENI999" s="347"/>
      <c r="ENJ999" s="347"/>
      <c r="ENK999" s="347"/>
      <c r="ENL999" s="347"/>
      <c r="ENM999" s="347"/>
      <c r="ENN999" s="347"/>
      <c r="ENO999" s="347"/>
      <c r="ENP999" s="347"/>
      <c r="ENQ999" s="347"/>
      <c r="ENR999" s="347"/>
      <c r="ENS999" s="347"/>
      <c r="ENT999" s="347"/>
      <c r="ENU999" s="347"/>
      <c r="ENV999" s="347"/>
      <c r="ENW999" s="347"/>
      <c r="ENX999" s="347"/>
      <c r="ENY999" s="347"/>
      <c r="ENZ999" s="347"/>
      <c r="EOA999" s="347"/>
      <c r="EOB999" s="347"/>
      <c r="EOC999" s="347"/>
      <c r="EOD999" s="347"/>
      <c r="EOE999" s="347"/>
      <c r="EOF999" s="347"/>
      <c r="EOG999" s="347"/>
      <c r="EOH999" s="347"/>
      <c r="EOI999" s="347"/>
      <c r="EOJ999" s="347"/>
      <c r="EOK999" s="347"/>
      <c r="EOL999" s="347"/>
      <c r="EOM999" s="347"/>
      <c r="EON999" s="347"/>
      <c r="EOO999" s="347"/>
      <c r="EOP999" s="347"/>
      <c r="EOQ999" s="347"/>
      <c r="EOR999" s="347"/>
      <c r="EOS999" s="347"/>
      <c r="EOT999" s="347"/>
      <c r="EOU999" s="347"/>
      <c r="EOV999" s="347"/>
      <c r="EOW999" s="347"/>
      <c r="EOX999" s="347"/>
      <c r="EOY999" s="347"/>
      <c r="EOZ999" s="347"/>
      <c r="EPA999" s="347"/>
      <c r="EPB999" s="347"/>
      <c r="EPC999" s="347"/>
      <c r="EPD999" s="347"/>
      <c r="EPE999" s="347"/>
      <c r="EPF999" s="347"/>
      <c r="EPG999" s="347"/>
      <c r="EPH999" s="347"/>
      <c r="EPI999" s="347"/>
      <c r="EPJ999" s="347"/>
      <c r="EPK999" s="347"/>
      <c r="EPL999" s="347"/>
      <c r="EPM999" s="347"/>
      <c r="EPN999" s="347"/>
      <c r="EPO999" s="347"/>
      <c r="EPP999" s="347"/>
      <c r="EPQ999" s="347"/>
      <c r="EPR999" s="347"/>
      <c r="EPS999" s="347"/>
      <c r="EPT999" s="347"/>
      <c r="EPU999" s="347"/>
      <c r="EPV999" s="347"/>
      <c r="EPW999" s="347"/>
      <c r="EPX999" s="347"/>
      <c r="EPY999" s="347"/>
      <c r="EPZ999" s="347"/>
      <c r="EQA999" s="347"/>
      <c r="EQB999" s="347"/>
      <c r="EQC999" s="347"/>
      <c r="EQD999" s="347"/>
      <c r="EQE999" s="347"/>
      <c r="EQF999" s="347"/>
      <c r="EQG999" s="347"/>
      <c r="EQH999" s="347"/>
      <c r="EQI999" s="347"/>
      <c r="EQJ999" s="347"/>
      <c r="EQK999" s="347"/>
      <c r="EQL999" s="347"/>
      <c r="EQM999" s="347"/>
      <c r="EQN999" s="347"/>
      <c r="EQO999" s="347"/>
      <c r="EQP999" s="347"/>
      <c r="EQQ999" s="347"/>
      <c r="EQR999" s="347"/>
      <c r="EQS999" s="347"/>
      <c r="EQT999" s="347"/>
      <c r="EQU999" s="347"/>
      <c r="EQV999" s="347"/>
      <c r="EQW999" s="347"/>
      <c r="EQX999" s="347"/>
      <c r="EQY999" s="347"/>
      <c r="EQZ999" s="347"/>
      <c r="ERA999" s="347"/>
      <c r="ERB999" s="347"/>
      <c r="ERC999" s="347"/>
      <c r="ERD999" s="347"/>
      <c r="ERE999" s="347"/>
      <c r="ERF999" s="347"/>
      <c r="ERG999" s="347"/>
      <c r="ERH999" s="347"/>
      <c r="ERI999" s="347"/>
      <c r="ERJ999" s="347"/>
      <c r="ERK999" s="347"/>
      <c r="ERL999" s="347"/>
      <c r="ERM999" s="347"/>
      <c r="ERN999" s="347"/>
      <c r="ERO999" s="347"/>
      <c r="ERP999" s="347"/>
      <c r="ERQ999" s="347"/>
      <c r="ERR999" s="347"/>
      <c r="ERS999" s="347"/>
      <c r="ERT999" s="347"/>
      <c r="ERU999" s="347"/>
      <c r="ERV999" s="347"/>
      <c r="ERW999" s="347"/>
      <c r="ERX999" s="347"/>
      <c r="ERY999" s="347"/>
      <c r="ERZ999" s="347"/>
      <c r="ESA999" s="347"/>
      <c r="ESB999" s="347"/>
      <c r="ESC999" s="347"/>
      <c r="ESD999" s="347"/>
      <c r="ESE999" s="347"/>
      <c r="ESF999" s="347"/>
      <c r="ESG999" s="347"/>
      <c r="ESH999" s="347"/>
      <c r="ESI999" s="347"/>
      <c r="ESJ999" s="347"/>
      <c r="ESK999" s="347"/>
      <c r="ESL999" s="347"/>
      <c r="ESM999" s="347"/>
      <c r="ESN999" s="347"/>
      <c r="ESO999" s="347"/>
      <c r="ESP999" s="347"/>
      <c r="ESQ999" s="347"/>
      <c r="ESR999" s="347"/>
      <c r="ESS999" s="347"/>
      <c r="EST999" s="347"/>
      <c r="ESU999" s="347"/>
      <c r="ESV999" s="347"/>
      <c r="ESW999" s="347"/>
      <c r="ESX999" s="347"/>
      <c r="ESY999" s="347"/>
      <c r="ESZ999" s="347"/>
      <c r="ETA999" s="347"/>
      <c r="ETB999" s="347"/>
      <c r="ETC999" s="347"/>
      <c r="ETD999" s="347"/>
      <c r="ETE999" s="347"/>
      <c r="ETF999" s="347"/>
      <c r="ETG999" s="347"/>
      <c r="ETH999" s="347"/>
      <c r="ETI999" s="347"/>
      <c r="ETJ999" s="347"/>
      <c r="ETK999" s="347"/>
      <c r="ETL999" s="347"/>
      <c r="ETM999" s="347"/>
      <c r="ETN999" s="347"/>
      <c r="ETO999" s="347"/>
      <c r="ETP999" s="347"/>
      <c r="ETQ999" s="347"/>
      <c r="ETR999" s="347"/>
      <c r="ETS999" s="347"/>
      <c r="ETT999" s="347"/>
      <c r="ETU999" s="347"/>
      <c r="ETV999" s="347"/>
      <c r="ETW999" s="347"/>
      <c r="ETX999" s="347"/>
      <c r="ETY999" s="347"/>
      <c r="ETZ999" s="347"/>
      <c r="EUA999" s="347"/>
      <c r="EUB999" s="347"/>
      <c r="EUC999" s="347"/>
      <c r="EUD999" s="347"/>
      <c r="EUE999" s="347"/>
      <c r="EUF999" s="347"/>
      <c r="EUG999" s="347"/>
      <c r="EUH999" s="347"/>
      <c r="EUI999" s="347"/>
      <c r="EUJ999" s="347"/>
      <c r="EUK999" s="347"/>
      <c r="EUL999" s="347"/>
      <c r="EUM999" s="347"/>
      <c r="EUN999" s="347"/>
      <c r="EUO999" s="347"/>
      <c r="EUP999" s="347"/>
      <c r="EUQ999" s="347"/>
      <c r="EUR999" s="347"/>
      <c r="EUS999" s="347"/>
      <c r="EUT999" s="347"/>
      <c r="EUU999" s="347"/>
      <c r="EUV999" s="347"/>
      <c r="EUW999" s="347"/>
      <c r="EUX999" s="347"/>
      <c r="EUY999" s="347"/>
      <c r="EUZ999" s="347"/>
      <c r="EVA999" s="347"/>
      <c r="EVB999" s="347"/>
      <c r="EVC999" s="347"/>
      <c r="EVD999" s="347"/>
      <c r="EVE999" s="347"/>
      <c r="EVF999" s="347"/>
      <c r="EVG999" s="347"/>
      <c r="EVH999" s="347"/>
      <c r="EVI999" s="347"/>
      <c r="EVJ999" s="347"/>
      <c r="EVK999" s="347"/>
      <c r="EVL999" s="347"/>
      <c r="EVM999" s="347"/>
      <c r="EVN999" s="347"/>
      <c r="EVO999" s="347"/>
      <c r="EVP999" s="347"/>
      <c r="EVQ999" s="347"/>
      <c r="EVR999" s="347"/>
      <c r="EVS999" s="347"/>
      <c r="EVT999" s="347"/>
      <c r="EVU999" s="347"/>
      <c r="EVV999" s="347"/>
      <c r="EVW999" s="347"/>
      <c r="EVX999" s="347"/>
      <c r="EVY999" s="347"/>
      <c r="EVZ999" s="347"/>
      <c r="EWA999" s="347"/>
      <c r="EWB999" s="347"/>
      <c r="EWC999" s="347"/>
      <c r="EWD999" s="347"/>
      <c r="EWE999" s="347"/>
      <c r="EWF999" s="347"/>
      <c r="EWG999" s="347"/>
      <c r="EWH999" s="347"/>
      <c r="EWI999" s="347"/>
      <c r="EWJ999" s="347"/>
      <c r="EWK999" s="347"/>
      <c r="EWL999" s="347"/>
      <c r="EWM999" s="347"/>
      <c r="EWN999" s="347"/>
      <c r="EWO999" s="347"/>
      <c r="EWP999" s="347"/>
      <c r="EWQ999" s="347"/>
      <c r="EWR999" s="347"/>
      <c r="EWS999" s="347"/>
      <c r="EWT999" s="347"/>
      <c r="EWU999" s="347"/>
      <c r="EWV999" s="347"/>
      <c r="EWW999" s="347"/>
      <c r="EWX999" s="347"/>
      <c r="EWY999" s="347"/>
      <c r="EWZ999" s="347"/>
      <c r="EXA999" s="347"/>
      <c r="EXB999" s="347"/>
      <c r="EXC999" s="347"/>
      <c r="EXD999" s="347"/>
      <c r="EXE999" s="347"/>
      <c r="EXF999" s="347"/>
      <c r="EXG999" s="347"/>
      <c r="EXH999" s="347"/>
      <c r="EXI999" s="347"/>
      <c r="EXJ999" s="347"/>
      <c r="EXK999" s="347"/>
      <c r="EXL999" s="347"/>
      <c r="EXM999" s="347"/>
      <c r="EXN999" s="347"/>
      <c r="EXO999" s="347"/>
      <c r="EXP999" s="347"/>
      <c r="EXQ999" s="347"/>
      <c r="EXR999" s="347"/>
      <c r="EXS999" s="347"/>
      <c r="EXT999" s="347"/>
      <c r="EXU999" s="347"/>
      <c r="EXV999" s="347"/>
      <c r="EXW999" s="347"/>
      <c r="EXX999" s="347"/>
      <c r="EXY999" s="347"/>
      <c r="EXZ999" s="347"/>
      <c r="EYA999" s="347"/>
      <c r="EYB999" s="347"/>
      <c r="EYC999" s="347"/>
      <c r="EYD999" s="347"/>
      <c r="EYE999" s="347"/>
      <c r="EYF999" s="347"/>
      <c r="EYG999" s="347"/>
      <c r="EYH999" s="347"/>
      <c r="EYI999" s="347"/>
      <c r="EYJ999" s="347"/>
      <c r="EYK999" s="347"/>
      <c r="EYL999" s="347"/>
      <c r="EYM999" s="347"/>
      <c r="EYN999" s="347"/>
      <c r="EYO999" s="347"/>
      <c r="EYP999" s="347"/>
      <c r="EYQ999" s="347"/>
      <c r="EYR999" s="347"/>
      <c r="EYS999" s="347"/>
      <c r="EYT999" s="347"/>
      <c r="EYU999" s="347"/>
      <c r="EYV999" s="347"/>
      <c r="EYW999" s="347"/>
      <c r="EYX999" s="347"/>
      <c r="EYY999" s="347"/>
      <c r="EYZ999" s="347"/>
      <c r="EZA999" s="347"/>
      <c r="EZB999" s="347"/>
      <c r="EZC999" s="347"/>
      <c r="EZD999" s="347"/>
      <c r="EZE999" s="347"/>
      <c r="EZF999" s="347"/>
      <c r="EZG999" s="347"/>
      <c r="EZH999" s="347"/>
      <c r="EZI999" s="347"/>
      <c r="EZJ999" s="347"/>
      <c r="EZK999" s="347"/>
      <c r="EZL999" s="347"/>
      <c r="EZM999" s="347"/>
      <c r="EZN999" s="347"/>
      <c r="EZO999" s="347"/>
      <c r="EZP999" s="347"/>
      <c r="EZQ999" s="347"/>
      <c r="EZR999" s="347"/>
      <c r="EZS999" s="347"/>
      <c r="EZT999" s="347"/>
      <c r="EZU999" s="347"/>
      <c r="EZV999" s="347"/>
      <c r="EZW999" s="347"/>
      <c r="EZX999" s="347"/>
      <c r="EZY999" s="347"/>
      <c r="EZZ999" s="347"/>
      <c r="FAA999" s="347"/>
      <c r="FAB999" s="347"/>
      <c r="FAC999" s="347"/>
      <c r="FAD999" s="347"/>
      <c r="FAE999" s="347"/>
      <c r="FAF999" s="347"/>
      <c r="FAG999" s="347"/>
      <c r="FAH999" s="347"/>
      <c r="FAI999" s="347"/>
      <c r="FAJ999" s="347"/>
      <c r="FAK999" s="347"/>
      <c r="FAL999" s="347"/>
      <c r="FAM999" s="347"/>
      <c r="FAN999" s="347"/>
      <c r="FAO999" s="347"/>
      <c r="FAP999" s="347"/>
      <c r="FAQ999" s="347"/>
      <c r="FAR999" s="347"/>
      <c r="FAS999" s="347"/>
      <c r="FAT999" s="347"/>
      <c r="FAU999" s="347"/>
      <c r="FAV999" s="347"/>
      <c r="FAW999" s="347"/>
      <c r="FAX999" s="347"/>
      <c r="FAY999" s="347"/>
      <c r="FAZ999" s="347"/>
      <c r="FBA999" s="347"/>
      <c r="FBB999" s="347"/>
      <c r="FBC999" s="347"/>
      <c r="FBD999" s="347"/>
      <c r="FBE999" s="347"/>
      <c r="FBF999" s="347"/>
      <c r="FBG999" s="347"/>
      <c r="FBH999" s="347"/>
      <c r="FBI999" s="347"/>
      <c r="FBJ999" s="347"/>
      <c r="FBK999" s="347"/>
      <c r="FBL999" s="347"/>
      <c r="FBM999" s="347"/>
      <c r="FBN999" s="347"/>
      <c r="FBO999" s="347"/>
      <c r="FBP999" s="347"/>
      <c r="FBQ999" s="347"/>
      <c r="FBR999" s="347"/>
      <c r="FBS999" s="347"/>
      <c r="FBT999" s="347"/>
      <c r="FBU999" s="347"/>
      <c r="FBV999" s="347"/>
      <c r="FBW999" s="347"/>
      <c r="FBX999" s="347"/>
      <c r="FBY999" s="347"/>
      <c r="FBZ999" s="347"/>
      <c r="FCA999" s="347"/>
      <c r="FCB999" s="347"/>
      <c r="FCC999" s="347"/>
      <c r="FCD999" s="347"/>
      <c r="FCE999" s="347"/>
      <c r="FCF999" s="347"/>
      <c r="FCG999" s="347"/>
      <c r="FCH999" s="347"/>
      <c r="FCI999" s="347"/>
      <c r="FCJ999" s="347"/>
      <c r="FCK999" s="347"/>
      <c r="FCL999" s="347"/>
      <c r="FCM999" s="347"/>
      <c r="FCN999" s="347"/>
      <c r="FCO999" s="347"/>
      <c r="FCP999" s="347"/>
      <c r="FCQ999" s="347"/>
      <c r="FCR999" s="347"/>
      <c r="FCS999" s="347"/>
      <c r="FCT999" s="347"/>
      <c r="FCU999" s="347"/>
      <c r="FCV999" s="347"/>
      <c r="FCW999" s="347"/>
      <c r="FCX999" s="347"/>
      <c r="FCY999" s="347"/>
      <c r="FCZ999" s="347"/>
      <c r="FDA999" s="347"/>
      <c r="FDB999" s="347"/>
      <c r="FDC999" s="347"/>
      <c r="FDD999" s="347"/>
      <c r="FDE999" s="347"/>
      <c r="FDF999" s="347"/>
      <c r="FDG999" s="347"/>
      <c r="FDH999" s="347"/>
      <c r="FDI999" s="347"/>
      <c r="FDJ999" s="347"/>
      <c r="FDK999" s="347"/>
      <c r="FDL999" s="347"/>
      <c r="FDM999" s="347"/>
      <c r="FDN999" s="347"/>
      <c r="FDO999" s="347"/>
      <c r="FDP999" s="347"/>
      <c r="FDQ999" s="347"/>
      <c r="FDR999" s="347"/>
      <c r="FDS999" s="347"/>
      <c r="FDT999" s="347"/>
      <c r="FDU999" s="347"/>
      <c r="FDV999" s="347"/>
      <c r="FDW999" s="347"/>
      <c r="FDX999" s="347"/>
      <c r="FDY999" s="347"/>
      <c r="FDZ999" s="347"/>
      <c r="FEA999" s="347"/>
      <c r="FEB999" s="347"/>
      <c r="FEC999" s="347"/>
      <c r="FED999" s="347"/>
      <c r="FEE999" s="347"/>
      <c r="FEF999" s="347"/>
      <c r="FEG999" s="347"/>
      <c r="FEH999" s="347"/>
      <c r="FEI999" s="347"/>
      <c r="FEJ999" s="347"/>
      <c r="FEK999" s="347"/>
      <c r="FEL999" s="347"/>
      <c r="FEM999" s="347"/>
      <c r="FEN999" s="347"/>
      <c r="FEO999" s="347"/>
      <c r="FEP999" s="347"/>
      <c r="FEQ999" s="347"/>
      <c r="FER999" s="347"/>
      <c r="FES999" s="347"/>
      <c r="FET999" s="347"/>
      <c r="FEU999" s="347"/>
      <c r="FEV999" s="347"/>
      <c r="FEW999" s="347"/>
      <c r="FEX999" s="347"/>
      <c r="FEY999" s="347"/>
      <c r="FEZ999" s="347"/>
      <c r="FFA999" s="347"/>
      <c r="FFB999" s="347"/>
      <c r="FFC999" s="347"/>
      <c r="FFD999" s="347"/>
      <c r="FFE999" s="347"/>
      <c r="FFF999" s="347"/>
      <c r="FFG999" s="347"/>
      <c r="FFH999" s="347"/>
      <c r="FFI999" s="347"/>
      <c r="FFJ999" s="347"/>
      <c r="FFK999" s="347"/>
      <c r="FFL999" s="347"/>
      <c r="FFM999" s="347"/>
      <c r="FFN999" s="347"/>
      <c r="FFO999" s="347"/>
      <c r="FFP999" s="347"/>
      <c r="FFQ999" s="347"/>
      <c r="FFR999" s="347"/>
      <c r="FFS999" s="347"/>
      <c r="FFT999" s="347"/>
      <c r="FFU999" s="347"/>
      <c r="FFV999" s="347"/>
      <c r="FFW999" s="347"/>
      <c r="FFX999" s="347"/>
      <c r="FFY999" s="347"/>
      <c r="FFZ999" s="347"/>
      <c r="FGA999" s="347"/>
      <c r="FGB999" s="347"/>
      <c r="FGC999" s="347"/>
      <c r="FGD999" s="347"/>
      <c r="FGE999" s="347"/>
      <c r="FGF999" s="347"/>
      <c r="FGG999" s="347"/>
      <c r="FGH999" s="347"/>
      <c r="FGI999" s="347"/>
      <c r="FGJ999" s="347"/>
      <c r="FGK999" s="347"/>
      <c r="FGL999" s="347"/>
      <c r="FGM999" s="347"/>
      <c r="FGN999" s="347"/>
      <c r="FGO999" s="347"/>
      <c r="FGP999" s="347"/>
      <c r="FGQ999" s="347"/>
      <c r="FGR999" s="347"/>
      <c r="FGS999" s="347"/>
      <c r="FGT999" s="347"/>
      <c r="FGU999" s="347"/>
      <c r="FGV999" s="347"/>
      <c r="FGW999" s="347"/>
      <c r="FGX999" s="347"/>
      <c r="FGY999" s="347"/>
      <c r="FGZ999" s="347"/>
      <c r="FHA999" s="347"/>
      <c r="FHB999" s="347"/>
      <c r="FHC999" s="347"/>
      <c r="FHD999" s="347"/>
      <c r="FHE999" s="347"/>
      <c r="FHF999" s="347"/>
      <c r="FHG999" s="347"/>
      <c r="FHH999" s="347"/>
      <c r="FHI999" s="347"/>
      <c r="FHJ999" s="347"/>
      <c r="FHK999" s="347"/>
      <c r="FHL999" s="347"/>
      <c r="FHM999" s="347"/>
      <c r="FHN999" s="347"/>
      <c r="FHO999" s="347"/>
      <c r="FHP999" s="347"/>
      <c r="FHQ999" s="347"/>
      <c r="FHR999" s="347"/>
      <c r="FHS999" s="347"/>
      <c r="FHT999" s="347"/>
      <c r="FHU999" s="347"/>
      <c r="FHV999" s="347"/>
      <c r="FHW999" s="347"/>
      <c r="FHX999" s="347"/>
      <c r="FHY999" s="347"/>
      <c r="FHZ999" s="347"/>
      <c r="FIA999" s="347"/>
      <c r="FIB999" s="347"/>
      <c r="FIC999" s="347"/>
      <c r="FID999" s="347"/>
      <c r="FIE999" s="347"/>
      <c r="FIF999" s="347"/>
      <c r="FIG999" s="347"/>
      <c r="FIH999" s="347"/>
      <c r="FII999" s="347"/>
      <c r="FIJ999" s="347"/>
      <c r="FIK999" s="347"/>
      <c r="FIL999" s="347"/>
      <c r="FIM999" s="347"/>
      <c r="FIN999" s="347"/>
      <c r="FIO999" s="347"/>
      <c r="FIP999" s="347"/>
      <c r="FIQ999" s="347"/>
      <c r="FIR999" s="347"/>
      <c r="FIS999" s="347"/>
      <c r="FIT999" s="347"/>
      <c r="FIU999" s="347"/>
      <c r="FIV999" s="347"/>
      <c r="FIW999" s="347"/>
      <c r="FIX999" s="347"/>
      <c r="FIY999" s="347"/>
      <c r="FIZ999" s="347"/>
      <c r="FJA999" s="347"/>
      <c r="FJB999" s="347"/>
      <c r="FJC999" s="347"/>
      <c r="FJD999" s="347"/>
      <c r="FJE999" s="347"/>
      <c r="FJF999" s="347"/>
      <c r="FJG999" s="347"/>
      <c r="FJH999" s="347"/>
      <c r="FJI999" s="347"/>
      <c r="FJJ999" s="347"/>
      <c r="FJK999" s="347"/>
      <c r="FJL999" s="347"/>
      <c r="FJM999" s="347"/>
      <c r="FJN999" s="347"/>
      <c r="FJO999" s="347"/>
      <c r="FJP999" s="347"/>
      <c r="FJQ999" s="347"/>
      <c r="FJR999" s="347"/>
      <c r="FJS999" s="347"/>
      <c r="FJT999" s="347"/>
      <c r="FJU999" s="347"/>
      <c r="FJV999" s="347"/>
      <c r="FJW999" s="347"/>
      <c r="FJX999" s="347"/>
      <c r="FJY999" s="347"/>
      <c r="FJZ999" s="347"/>
      <c r="FKA999" s="347"/>
      <c r="FKB999" s="347"/>
      <c r="FKC999" s="347"/>
      <c r="FKD999" s="347"/>
      <c r="FKE999" s="347"/>
      <c r="FKF999" s="347"/>
      <c r="FKG999" s="347"/>
      <c r="FKH999" s="347"/>
      <c r="FKI999" s="347"/>
      <c r="FKJ999" s="347"/>
      <c r="FKK999" s="347"/>
      <c r="FKL999" s="347"/>
      <c r="FKM999" s="347"/>
      <c r="FKN999" s="347"/>
      <c r="FKO999" s="347"/>
      <c r="FKP999" s="347"/>
      <c r="FKQ999" s="347"/>
      <c r="FKR999" s="347"/>
      <c r="FKS999" s="347"/>
      <c r="FKT999" s="347"/>
      <c r="FKU999" s="347"/>
      <c r="FKV999" s="347"/>
      <c r="FKW999" s="347"/>
      <c r="FKX999" s="347"/>
      <c r="FKY999" s="347"/>
      <c r="FKZ999" s="347"/>
      <c r="FLA999" s="347"/>
      <c r="FLB999" s="347"/>
      <c r="FLC999" s="347"/>
      <c r="FLD999" s="347"/>
      <c r="FLE999" s="347"/>
      <c r="FLF999" s="347"/>
      <c r="FLG999" s="347"/>
      <c r="FLH999" s="347"/>
      <c r="FLI999" s="347"/>
      <c r="FLJ999" s="347"/>
      <c r="FLK999" s="347"/>
      <c r="FLL999" s="347"/>
      <c r="FLM999" s="347"/>
      <c r="FLN999" s="347"/>
      <c r="FLO999" s="347"/>
      <c r="FLP999" s="347"/>
      <c r="FLQ999" s="347"/>
      <c r="FLR999" s="347"/>
      <c r="FLS999" s="347"/>
      <c r="FLT999" s="347"/>
      <c r="FLU999" s="347"/>
      <c r="FLV999" s="347"/>
      <c r="FLW999" s="347"/>
      <c r="FLX999" s="347"/>
      <c r="FLY999" s="347"/>
      <c r="FLZ999" s="347"/>
      <c r="FMA999" s="347"/>
      <c r="FMB999" s="347"/>
      <c r="FMC999" s="347"/>
      <c r="FMD999" s="347"/>
      <c r="FME999" s="347"/>
      <c r="FMF999" s="347"/>
      <c r="FMG999" s="347"/>
      <c r="FMH999" s="347"/>
      <c r="FMI999" s="347"/>
      <c r="FMJ999" s="347"/>
      <c r="FMK999" s="347"/>
      <c r="FML999" s="347"/>
      <c r="FMM999" s="347"/>
      <c r="FMN999" s="347"/>
      <c r="FMO999" s="347"/>
      <c r="FMP999" s="347"/>
      <c r="FMQ999" s="347"/>
      <c r="FMR999" s="347"/>
      <c r="FMS999" s="347"/>
      <c r="FMT999" s="347"/>
      <c r="FMU999" s="347"/>
      <c r="FMV999" s="347"/>
      <c r="FMW999" s="347"/>
      <c r="FMX999" s="347"/>
      <c r="FMY999" s="347"/>
      <c r="FMZ999" s="347"/>
      <c r="FNA999" s="347"/>
      <c r="FNB999" s="347"/>
      <c r="FNC999" s="347"/>
      <c r="FND999" s="347"/>
      <c r="FNE999" s="347"/>
      <c r="FNF999" s="347"/>
      <c r="FNG999" s="347"/>
      <c r="FNH999" s="347"/>
      <c r="FNI999" s="347"/>
      <c r="FNJ999" s="347"/>
      <c r="FNK999" s="347"/>
      <c r="FNL999" s="347"/>
      <c r="FNM999" s="347"/>
      <c r="FNN999" s="347"/>
      <c r="FNO999" s="347"/>
      <c r="FNP999" s="347"/>
      <c r="FNQ999" s="347"/>
      <c r="FNR999" s="347"/>
      <c r="FNS999" s="347"/>
      <c r="FNT999" s="347"/>
      <c r="FNU999" s="347"/>
      <c r="FNV999" s="347"/>
      <c r="FNW999" s="347"/>
      <c r="FNX999" s="347"/>
      <c r="FNY999" s="347"/>
      <c r="FNZ999" s="347"/>
      <c r="FOA999" s="347"/>
      <c r="FOB999" s="347"/>
      <c r="FOC999" s="347"/>
      <c r="FOD999" s="347"/>
      <c r="FOE999" s="347"/>
      <c r="FOF999" s="347"/>
      <c r="FOG999" s="347"/>
      <c r="FOH999" s="347"/>
      <c r="FOI999" s="347"/>
      <c r="FOJ999" s="347"/>
      <c r="FOK999" s="347"/>
      <c r="FOL999" s="347"/>
      <c r="FOM999" s="347"/>
      <c r="FON999" s="347"/>
      <c r="FOO999" s="347"/>
      <c r="FOP999" s="347"/>
      <c r="FOQ999" s="347"/>
      <c r="FOR999" s="347"/>
      <c r="FOS999" s="347"/>
      <c r="FOT999" s="347"/>
      <c r="FOU999" s="347"/>
      <c r="FOV999" s="347"/>
      <c r="FOW999" s="347"/>
      <c r="FOX999" s="347"/>
      <c r="FOY999" s="347"/>
      <c r="FOZ999" s="347"/>
      <c r="FPA999" s="347"/>
      <c r="FPB999" s="347"/>
      <c r="FPC999" s="347"/>
      <c r="FPD999" s="347"/>
      <c r="FPE999" s="347"/>
      <c r="FPF999" s="347"/>
      <c r="FPG999" s="347"/>
      <c r="FPH999" s="347"/>
      <c r="FPI999" s="347"/>
      <c r="FPJ999" s="347"/>
      <c r="FPK999" s="347"/>
      <c r="FPL999" s="347"/>
      <c r="FPM999" s="347"/>
      <c r="FPN999" s="347"/>
      <c r="FPO999" s="347"/>
      <c r="FPP999" s="347"/>
      <c r="FPQ999" s="347"/>
      <c r="FPR999" s="347"/>
      <c r="FPS999" s="347"/>
      <c r="FPT999" s="347"/>
      <c r="FPU999" s="347"/>
      <c r="FPV999" s="347"/>
      <c r="FPW999" s="347"/>
      <c r="FPX999" s="347"/>
      <c r="FPY999" s="347"/>
      <c r="FPZ999" s="347"/>
      <c r="FQA999" s="347"/>
      <c r="FQB999" s="347"/>
      <c r="FQC999" s="347"/>
      <c r="FQD999" s="347"/>
      <c r="FQE999" s="347"/>
      <c r="FQF999" s="347"/>
      <c r="FQG999" s="347"/>
      <c r="FQH999" s="347"/>
      <c r="FQI999" s="347"/>
      <c r="FQJ999" s="347"/>
      <c r="FQK999" s="347"/>
      <c r="FQL999" s="347"/>
      <c r="FQM999" s="347"/>
      <c r="FQN999" s="347"/>
      <c r="FQO999" s="347"/>
      <c r="FQP999" s="347"/>
      <c r="FQQ999" s="347"/>
      <c r="FQR999" s="347"/>
      <c r="FQS999" s="347"/>
      <c r="FQT999" s="347"/>
      <c r="FQU999" s="347"/>
      <c r="FQV999" s="347"/>
      <c r="FQW999" s="347"/>
      <c r="FQX999" s="347"/>
      <c r="FQY999" s="347"/>
      <c r="FQZ999" s="347"/>
      <c r="FRA999" s="347"/>
      <c r="FRB999" s="347"/>
      <c r="FRC999" s="347"/>
      <c r="FRD999" s="347"/>
      <c r="FRE999" s="347"/>
      <c r="FRF999" s="347"/>
      <c r="FRG999" s="347"/>
      <c r="FRH999" s="347"/>
      <c r="FRI999" s="347"/>
      <c r="FRJ999" s="347"/>
      <c r="FRK999" s="347"/>
      <c r="FRL999" s="347"/>
      <c r="FRM999" s="347"/>
      <c r="FRN999" s="347"/>
      <c r="FRO999" s="347"/>
      <c r="FRP999" s="347"/>
      <c r="FRQ999" s="347"/>
      <c r="FRR999" s="347"/>
      <c r="FRS999" s="347"/>
      <c r="FRT999" s="347"/>
      <c r="FRU999" s="347"/>
      <c r="FRV999" s="347"/>
      <c r="FRW999" s="347"/>
      <c r="FRX999" s="347"/>
      <c r="FRY999" s="347"/>
      <c r="FRZ999" s="347"/>
      <c r="FSA999" s="347"/>
      <c r="FSB999" s="347"/>
      <c r="FSC999" s="347"/>
      <c r="FSD999" s="347"/>
      <c r="FSE999" s="347"/>
      <c r="FSF999" s="347"/>
      <c r="FSG999" s="347"/>
      <c r="FSH999" s="347"/>
      <c r="FSI999" s="347"/>
      <c r="FSJ999" s="347"/>
      <c r="FSK999" s="347"/>
      <c r="FSL999" s="347"/>
      <c r="FSM999" s="347"/>
      <c r="FSN999" s="347"/>
      <c r="FSO999" s="347"/>
      <c r="FSP999" s="347"/>
      <c r="FSQ999" s="347"/>
      <c r="FSR999" s="347"/>
      <c r="FSS999" s="347"/>
      <c r="FST999" s="347"/>
      <c r="FSU999" s="347"/>
      <c r="FSV999" s="347"/>
      <c r="FSW999" s="347"/>
      <c r="FSX999" s="347"/>
      <c r="FSY999" s="347"/>
      <c r="FSZ999" s="347"/>
      <c r="FTA999" s="347"/>
      <c r="FTB999" s="347"/>
      <c r="FTC999" s="347"/>
      <c r="FTD999" s="347"/>
      <c r="FTE999" s="347"/>
      <c r="FTF999" s="347"/>
      <c r="FTG999" s="347"/>
      <c r="FTH999" s="347"/>
      <c r="FTI999" s="347"/>
      <c r="FTJ999" s="347"/>
      <c r="FTK999" s="347"/>
      <c r="FTL999" s="347"/>
      <c r="FTM999" s="347"/>
      <c r="FTN999" s="347"/>
      <c r="FTO999" s="347"/>
      <c r="FTP999" s="347"/>
      <c r="FTQ999" s="347"/>
      <c r="FTR999" s="347"/>
      <c r="FTS999" s="347"/>
      <c r="FTT999" s="347"/>
      <c r="FTU999" s="347"/>
      <c r="FTV999" s="347"/>
      <c r="FTW999" s="347"/>
      <c r="FTX999" s="347"/>
      <c r="FTY999" s="347"/>
      <c r="FTZ999" s="347"/>
      <c r="FUA999" s="347"/>
      <c r="FUB999" s="347"/>
      <c r="FUC999" s="347"/>
      <c r="FUD999" s="347"/>
      <c r="FUE999" s="347"/>
      <c r="FUF999" s="347"/>
      <c r="FUG999" s="347"/>
      <c r="FUH999" s="347"/>
      <c r="FUI999" s="347"/>
      <c r="FUJ999" s="347"/>
      <c r="FUK999" s="347"/>
      <c r="FUL999" s="347"/>
      <c r="FUM999" s="347"/>
      <c r="FUN999" s="347"/>
      <c r="FUO999" s="347"/>
      <c r="FUP999" s="347"/>
      <c r="FUQ999" s="347"/>
      <c r="FUR999" s="347"/>
      <c r="FUS999" s="347"/>
      <c r="FUT999" s="347"/>
      <c r="FUU999" s="347"/>
      <c r="FUV999" s="347"/>
      <c r="FUW999" s="347"/>
      <c r="FUX999" s="347"/>
      <c r="FUY999" s="347"/>
      <c r="FUZ999" s="347"/>
      <c r="FVA999" s="347"/>
      <c r="FVB999" s="347"/>
      <c r="FVC999" s="347"/>
      <c r="FVD999" s="347"/>
      <c r="FVE999" s="347"/>
      <c r="FVF999" s="347"/>
      <c r="FVG999" s="347"/>
      <c r="FVH999" s="347"/>
      <c r="FVI999" s="347"/>
      <c r="FVJ999" s="347"/>
      <c r="FVK999" s="347"/>
      <c r="FVL999" s="347"/>
      <c r="FVM999" s="347"/>
      <c r="FVN999" s="347"/>
      <c r="FVO999" s="347"/>
      <c r="FVP999" s="347"/>
      <c r="FVQ999" s="347"/>
      <c r="FVR999" s="347"/>
      <c r="FVS999" s="347"/>
      <c r="FVT999" s="347"/>
      <c r="FVU999" s="347"/>
      <c r="FVV999" s="347"/>
      <c r="FVW999" s="347"/>
      <c r="FVX999" s="347"/>
      <c r="FVY999" s="347"/>
      <c r="FVZ999" s="347"/>
      <c r="FWA999" s="347"/>
      <c r="FWB999" s="347"/>
      <c r="FWC999" s="347"/>
      <c r="FWD999" s="347"/>
      <c r="FWE999" s="347"/>
      <c r="FWF999" s="347"/>
      <c r="FWG999" s="347"/>
      <c r="FWH999" s="347"/>
      <c r="FWI999" s="347"/>
      <c r="FWJ999" s="347"/>
      <c r="FWK999" s="347"/>
      <c r="FWL999" s="347"/>
      <c r="FWM999" s="347"/>
      <c r="FWN999" s="347"/>
      <c r="FWO999" s="347"/>
      <c r="FWP999" s="347"/>
      <c r="FWQ999" s="347"/>
      <c r="FWR999" s="347"/>
      <c r="FWS999" s="347"/>
      <c r="FWT999" s="347"/>
      <c r="FWU999" s="347"/>
      <c r="FWV999" s="347"/>
      <c r="FWW999" s="347"/>
      <c r="FWX999" s="347"/>
      <c r="FWY999" s="347"/>
      <c r="FWZ999" s="347"/>
      <c r="FXA999" s="347"/>
      <c r="FXB999" s="347"/>
      <c r="FXC999" s="347"/>
      <c r="FXD999" s="347"/>
      <c r="FXE999" s="347"/>
      <c r="FXF999" s="347"/>
      <c r="FXG999" s="347"/>
      <c r="FXH999" s="347"/>
      <c r="FXI999" s="347"/>
      <c r="FXJ999" s="347"/>
      <c r="FXK999" s="347"/>
      <c r="FXL999" s="347"/>
      <c r="FXM999" s="347"/>
      <c r="FXN999" s="347"/>
      <c r="FXO999" s="347"/>
      <c r="FXP999" s="347"/>
      <c r="FXQ999" s="347"/>
      <c r="FXR999" s="347"/>
      <c r="FXS999" s="347"/>
      <c r="FXT999" s="347"/>
      <c r="FXU999" s="347"/>
      <c r="FXV999" s="347"/>
      <c r="FXW999" s="347"/>
      <c r="FXX999" s="347"/>
      <c r="FXY999" s="347"/>
      <c r="FXZ999" s="347"/>
      <c r="FYA999" s="347"/>
      <c r="FYB999" s="347"/>
      <c r="FYC999" s="347"/>
      <c r="FYD999" s="347"/>
      <c r="FYE999" s="347"/>
      <c r="FYF999" s="347"/>
      <c r="FYG999" s="347"/>
      <c r="FYH999" s="347"/>
      <c r="FYI999" s="347"/>
      <c r="FYJ999" s="347"/>
      <c r="FYK999" s="347"/>
      <c r="FYL999" s="347"/>
      <c r="FYM999" s="347"/>
      <c r="FYN999" s="347"/>
      <c r="FYO999" s="347"/>
      <c r="FYP999" s="347"/>
      <c r="FYQ999" s="347"/>
      <c r="FYR999" s="347"/>
      <c r="FYS999" s="347"/>
      <c r="FYT999" s="347"/>
      <c r="FYU999" s="347"/>
      <c r="FYV999" s="347"/>
      <c r="FYW999" s="347"/>
      <c r="FYX999" s="347"/>
      <c r="FYY999" s="347"/>
      <c r="FYZ999" s="347"/>
      <c r="FZA999" s="347"/>
      <c r="FZB999" s="347"/>
      <c r="FZC999" s="347"/>
      <c r="FZD999" s="347"/>
      <c r="FZE999" s="347"/>
      <c r="FZF999" s="347"/>
      <c r="FZG999" s="347"/>
      <c r="FZH999" s="347"/>
      <c r="FZI999" s="347"/>
      <c r="FZJ999" s="347"/>
      <c r="FZK999" s="347"/>
      <c r="FZL999" s="347"/>
      <c r="FZM999" s="347"/>
      <c r="FZN999" s="347"/>
      <c r="FZO999" s="347"/>
      <c r="FZP999" s="347"/>
      <c r="FZQ999" s="347"/>
      <c r="FZR999" s="347"/>
      <c r="FZS999" s="347"/>
      <c r="FZT999" s="347"/>
      <c r="FZU999" s="347"/>
      <c r="FZV999" s="347"/>
      <c r="FZW999" s="347"/>
      <c r="FZX999" s="347"/>
      <c r="FZY999" s="347"/>
      <c r="FZZ999" s="347"/>
      <c r="GAA999" s="347"/>
      <c r="GAB999" s="347"/>
      <c r="GAC999" s="347"/>
      <c r="GAD999" s="347"/>
      <c r="GAE999" s="347"/>
      <c r="GAF999" s="347"/>
      <c r="GAG999" s="347"/>
      <c r="GAH999" s="347"/>
      <c r="GAI999" s="347"/>
      <c r="GAJ999" s="347"/>
      <c r="GAK999" s="347"/>
      <c r="GAL999" s="347"/>
      <c r="GAM999" s="347"/>
      <c r="GAN999" s="347"/>
      <c r="GAO999" s="347"/>
      <c r="GAP999" s="347"/>
      <c r="GAQ999" s="347"/>
      <c r="GAR999" s="347"/>
      <c r="GAS999" s="347"/>
      <c r="GAT999" s="347"/>
      <c r="GAU999" s="347"/>
      <c r="GAV999" s="347"/>
      <c r="GAW999" s="347"/>
      <c r="GAX999" s="347"/>
      <c r="GAY999" s="347"/>
      <c r="GAZ999" s="347"/>
      <c r="GBA999" s="347"/>
      <c r="GBB999" s="347"/>
      <c r="GBC999" s="347"/>
      <c r="GBD999" s="347"/>
      <c r="GBE999" s="347"/>
      <c r="GBF999" s="347"/>
      <c r="GBG999" s="347"/>
      <c r="GBH999" s="347"/>
      <c r="GBI999" s="347"/>
      <c r="GBJ999" s="347"/>
      <c r="GBK999" s="347"/>
      <c r="GBL999" s="347"/>
      <c r="GBM999" s="347"/>
      <c r="GBN999" s="347"/>
      <c r="GBO999" s="347"/>
      <c r="GBP999" s="347"/>
      <c r="GBQ999" s="347"/>
      <c r="GBR999" s="347"/>
      <c r="GBS999" s="347"/>
      <c r="GBT999" s="347"/>
      <c r="GBU999" s="347"/>
      <c r="GBV999" s="347"/>
      <c r="GBW999" s="347"/>
      <c r="GBX999" s="347"/>
      <c r="GBY999" s="347"/>
      <c r="GBZ999" s="347"/>
      <c r="GCA999" s="347"/>
      <c r="GCB999" s="347"/>
      <c r="GCC999" s="347"/>
      <c r="GCD999" s="347"/>
      <c r="GCE999" s="347"/>
      <c r="GCF999" s="347"/>
      <c r="GCG999" s="347"/>
      <c r="GCH999" s="347"/>
      <c r="GCI999" s="347"/>
      <c r="GCJ999" s="347"/>
      <c r="GCK999" s="347"/>
      <c r="GCL999" s="347"/>
      <c r="GCM999" s="347"/>
      <c r="GCN999" s="348"/>
      <c r="GCO999" s="156"/>
      <c r="GCP999" s="156"/>
      <c r="GCQ999" s="156"/>
      <c r="GCR999" s="301"/>
      <c r="GCS999" s="437"/>
      <c r="GCT999" s="437"/>
      <c r="GCU999" s="157"/>
      <c r="GCV999" s="157"/>
      <c r="GCW999" s="157"/>
      <c r="GCX999" s="156"/>
      <c r="GCY999" s="156"/>
      <c r="GCZ999" s="156"/>
      <c r="GDA999" s="156"/>
      <c r="GDB999" s="156"/>
      <c r="GDC999" s="156"/>
      <c r="GDD999" s="156"/>
      <c r="GDE999" s="156"/>
      <c r="GDF999" s="156"/>
      <c r="GDG999" s="157"/>
      <c r="GDH999" s="156"/>
      <c r="GDI999" s="328"/>
      <c r="GDJ999" s="328"/>
      <c r="GDK999" s="328"/>
      <c r="GDL999" s="328"/>
      <c r="GDM999" s="328"/>
      <c r="GDN999" s="328"/>
      <c r="GDO999" s="328"/>
      <c r="GDP999" s="328"/>
      <c r="GDQ999" s="328"/>
      <c r="GDR999" s="328"/>
      <c r="GDS999" s="328"/>
      <c r="GDT999" s="328"/>
      <c r="GDU999" s="328"/>
      <c r="GDV999" s="328"/>
      <c r="GDW999" s="328"/>
      <c r="GDX999" s="328"/>
      <c r="GDY999" s="328"/>
      <c r="GDZ999" s="328"/>
      <c r="GEA999" s="328"/>
      <c r="GEB999" s="328"/>
      <c r="GEC999" s="328"/>
      <c r="GED999" s="328"/>
      <c r="GEE999" s="328"/>
      <c r="GEF999" s="328"/>
      <c r="GEG999" s="328"/>
      <c r="GEH999" s="328"/>
      <c r="GEI999" s="328"/>
      <c r="GEJ999" s="328"/>
      <c r="GEK999" s="328"/>
      <c r="GEL999" s="328"/>
      <c r="GEM999" s="328"/>
      <c r="GEN999" s="328"/>
      <c r="GEO999" s="328"/>
      <c r="GEP999" s="328"/>
      <c r="GEQ999" s="328"/>
      <c r="GER999" s="328"/>
      <c r="GES999" s="328"/>
      <c r="GET999" s="328"/>
      <c r="GEU999" s="328"/>
      <c r="GEV999" s="328"/>
      <c r="GEW999" s="328"/>
      <c r="GEX999" s="328"/>
      <c r="GEY999" s="328"/>
      <c r="GEZ999" s="328"/>
      <c r="GFA999" s="328"/>
      <c r="GFB999" s="328"/>
      <c r="GFC999" s="328"/>
      <c r="GFD999" s="328"/>
      <c r="GFE999" s="328"/>
      <c r="GFF999" s="328"/>
      <c r="GFG999" s="328"/>
      <c r="GFH999" s="328"/>
      <c r="GFI999" s="328"/>
      <c r="GFJ999" s="328"/>
      <c r="GFK999" s="328"/>
      <c r="GFL999" s="328"/>
      <c r="GFM999" s="328"/>
      <c r="GFN999" s="328"/>
      <c r="GFO999" s="328"/>
      <c r="GFP999" s="328"/>
      <c r="GFQ999" s="328"/>
      <c r="GFR999" s="328"/>
      <c r="GFS999" s="328"/>
      <c r="GFT999" s="328"/>
      <c r="GFU999" s="328"/>
      <c r="GFV999" s="328"/>
      <c r="GFW999" s="328"/>
      <c r="GFX999" s="328"/>
      <c r="GFY999" s="328"/>
      <c r="GFZ999" s="328"/>
      <c r="GGA999" s="328"/>
      <c r="GGB999" s="328"/>
      <c r="GGC999" s="328"/>
      <c r="GGD999" s="328"/>
      <c r="GGE999" s="328"/>
      <c r="GGF999" s="328"/>
      <c r="GGG999" s="328"/>
      <c r="GGH999" s="328"/>
      <c r="GGI999" s="328"/>
      <c r="GGJ999" s="328"/>
      <c r="GGK999" s="328"/>
      <c r="GGL999" s="328"/>
      <c r="GGM999" s="328"/>
      <c r="GGN999" s="328"/>
      <c r="GGO999" s="328"/>
      <c r="GGP999" s="328"/>
      <c r="GGQ999" s="328"/>
      <c r="GGR999" s="328"/>
      <c r="GGS999" s="328"/>
      <c r="GGT999" s="328"/>
      <c r="GGU999" s="328"/>
      <c r="GGV999" s="328"/>
      <c r="GGW999" s="328"/>
      <c r="GGX999" s="328"/>
      <c r="GGY999" s="328"/>
      <c r="GGZ999" s="328"/>
      <c r="GHA999" s="328"/>
      <c r="GHB999" s="328"/>
      <c r="GHC999" s="328"/>
      <c r="GHD999" s="328"/>
      <c r="GHE999" s="328"/>
      <c r="GHF999" s="328"/>
      <c r="GHG999" s="328"/>
      <c r="GHH999" s="328"/>
      <c r="GHI999" s="328"/>
      <c r="GHJ999" s="328"/>
      <c r="GHK999" s="328"/>
      <c r="GHL999" s="328"/>
      <c r="GHM999" s="328"/>
      <c r="GHN999" s="328"/>
      <c r="GHO999" s="328"/>
      <c r="GHP999" s="328"/>
      <c r="GHQ999" s="328"/>
      <c r="GHR999" s="328"/>
      <c r="GHS999" s="328"/>
      <c r="GHT999" s="328"/>
      <c r="GHU999" s="328"/>
      <c r="GHV999" s="328"/>
      <c r="GHW999" s="328"/>
      <c r="GHX999" s="328"/>
      <c r="GHY999" s="328"/>
      <c r="GHZ999" s="328"/>
      <c r="GIA999" s="328"/>
      <c r="GIB999" s="328"/>
      <c r="GIC999" s="328"/>
      <c r="GID999" s="328"/>
      <c r="GIE999" s="328"/>
      <c r="GIF999" s="328"/>
      <c r="GIG999" s="328"/>
      <c r="GIH999" s="328"/>
      <c r="GII999" s="328"/>
      <c r="GIJ999" s="328"/>
      <c r="GIK999" s="328"/>
      <c r="GIL999" s="328"/>
      <c r="GIM999" s="328"/>
      <c r="GIN999" s="328"/>
      <c r="GIO999" s="328"/>
      <c r="GIP999" s="328"/>
      <c r="GIQ999" s="328"/>
      <c r="GIR999" s="328"/>
      <c r="GIS999" s="328"/>
      <c r="GIT999" s="328"/>
      <c r="GIU999" s="328"/>
      <c r="GIV999" s="328"/>
      <c r="GIW999" s="328"/>
      <c r="GIX999" s="328"/>
      <c r="GIY999" s="328"/>
      <c r="GIZ999" s="328"/>
      <c r="GJA999" s="328"/>
      <c r="GJB999" s="328"/>
      <c r="GJC999" s="328"/>
      <c r="GJD999" s="328"/>
      <c r="GJE999" s="328"/>
      <c r="GJF999" s="328"/>
      <c r="GJG999" s="328"/>
      <c r="GJH999" s="328"/>
      <c r="GJI999" s="328"/>
      <c r="GJJ999" s="328"/>
      <c r="GJK999" s="328"/>
      <c r="GJL999" s="328"/>
      <c r="GJM999" s="328"/>
      <c r="GJN999" s="328"/>
      <c r="GJO999" s="328"/>
      <c r="GJP999" s="328"/>
      <c r="GJQ999" s="328"/>
      <c r="GJR999" s="328"/>
      <c r="GJS999" s="328"/>
      <c r="GJT999" s="328"/>
      <c r="GJU999" s="328"/>
      <c r="GJV999" s="328"/>
      <c r="GJW999" s="328"/>
      <c r="GJX999" s="328"/>
      <c r="GJY999" s="328"/>
      <c r="GJZ999" s="328"/>
      <c r="GKA999" s="328"/>
      <c r="GKB999" s="328"/>
      <c r="GKC999" s="328"/>
      <c r="GKD999" s="328"/>
      <c r="GKE999" s="328"/>
      <c r="GKF999" s="328"/>
      <c r="GKG999" s="328"/>
      <c r="GKH999" s="328"/>
      <c r="GKI999" s="328"/>
      <c r="GKJ999" s="328"/>
      <c r="GKK999" s="328"/>
      <c r="GKL999" s="328"/>
      <c r="GKM999" s="328"/>
      <c r="GKN999" s="328"/>
      <c r="GKO999" s="328"/>
      <c r="GKP999" s="328"/>
      <c r="GKQ999" s="328"/>
      <c r="GKR999" s="328"/>
      <c r="GKS999" s="328"/>
      <c r="GKT999" s="328"/>
      <c r="GKU999" s="328"/>
      <c r="GKV999" s="328"/>
      <c r="GKW999" s="328"/>
      <c r="GKX999" s="328"/>
      <c r="GKY999" s="328"/>
      <c r="GKZ999" s="328"/>
      <c r="GLA999" s="328"/>
      <c r="GLB999" s="328"/>
      <c r="GLC999" s="328"/>
      <c r="GLD999" s="328"/>
      <c r="GLE999" s="328"/>
      <c r="GLF999" s="328"/>
      <c r="GLG999" s="328"/>
      <c r="GLH999" s="328"/>
      <c r="GLI999" s="328"/>
      <c r="GLJ999" s="328"/>
      <c r="GLK999" s="328"/>
      <c r="GLL999" s="328"/>
      <c r="GLM999" s="328"/>
      <c r="GLN999" s="328"/>
      <c r="GLO999" s="328"/>
      <c r="GLP999" s="328"/>
      <c r="GLQ999" s="328"/>
      <c r="GLR999" s="328"/>
      <c r="GLS999" s="328"/>
      <c r="GLT999" s="328"/>
      <c r="GLU999" s="328"/>
      <c r="GLV999" s="328"/>
      <c r="GLW999" s="328"/>
      <c r="GLX999" s="328"/>
      <c r="GLY999" s="328"/>
      <c r="GLZ999" s="328"/>
      <c r="GMA999" s="328"/>
      <c r="GMB999" s="328"/>
      <c r="GMC999" s="328"/>
      <c r="GMD999" s="328"/>
      <c r="GME999" s="328"/>
      <c r="GMF999" s="328"/>
      <c r="GMG999" s="328"/>
      <c r="GMH999" s="328"/>
      <c r="GMI999" s="328"/>
      <c r="GMJ999" s="328"/>
      <c r="GMK999" s="328"/>
      <c r="GML999" s="328"/>
      <c r="GMM999" s="328"/>
      <c r="GMN999" s="328"/>
      <c r="GMO999" s="328"/>
      <c r="GMP999" s="328"/>
      <c r="GMQ999" s="328"/>
      <c r="GMR999" s="328"/>
      <c r="GMS999" s="328"/>
      <c r="GMT999" s="328"/>
      <c r="GMU999" s="328"/>
      <c r="GMV999" s="328"/>
      <c r="GMW999" s="328"/>
      <c r="GMX999" s="328"/>
      <c r="GMY999" s="328"/>
      <c r="GMZ999" s="328"/>
      <c r="GNA999" s="328"/>
      <c r="GNB999" s="328"/>
      <c r="GNC999" s="328"/>
      <c r="GND999" s="328"/>
      <c r="GNE999" s="328"/>
      <c r="GNF999" s="328"/>
      <c r="GNG999" s="328"/>
      <c r="GNH999" s="328"/>
      <c r="GNI999" s="328"/>
      <c r="GNJ999" s="328"/>
      <c r="GNK999" s="328"/>
      <c r="GNL999" s="328"/>
      <c r="GNM999" s="328"/>
      <c r="GNN999" s="328"/>
      <c r="GNO999" s="328"/>
      <c r="GNP999" s="328"/>
      <c r="GNQ999" s="328"/>
      <c r="GNR999" s="328"/>
      <c r="GNS999" s="328"/>
      <c r="GNT999" s="328"/>
      <c r="GNU999" s="328"/>
      <c r="GNV999" s="328"/>
      <c r="GNW999" s="328"/>
      <c r="GNX999" s="328"/>
      <c r="GNY999" s="328"/>
      <c r="GNZ999" s="328"/>
      <c r="GOA999" s="328"/>
      <c r="GOB999" s="328"/>
      <c r="GOC999" s="328"/>
      <c r="GOD999" s="328"/>
      <c r="GOE999" s="328"/>
      <c r="GOF999" s="328"/>
      <c r="GOG999" s="328"/>
      <c r="GOH999" s="328"/>
      <c r="GOI999" s="328"/>
      <c r="GOJ999" s="328"/>
      <c r="GOK999" s="328"/>
      <c r="GOL999" s="328"/>
      <c r="GOM999" s="328"/>
      <c r="GON999" s="328"/>
      <c r="GOO999" s="328"/>
      <c r="GOP999" s="328"/>
      <c r="GOQ999" s="328"/>
      <c r="GOR999" s="328"/>
      <c r="GOS999" s="328"/>
      <c r="GOT999" s="328"/>
      <c r="GOU999" s="328"/>
      <c r="GOV999" s="328"/>
      <c r="GOW999" s="328"/>
      <c r="GOX999" s="328"/>
      <c r="GOY999" s="328"/>
      <c r="GOZ999" s="328"/>
      <c r="GPA999" s="328"/>
      <c r="GPB999" s="328"/>
      <c r="GPC999" s="328"/>
      <c r="GPD999" s="328"/>
      <c r="GPE999" s="328"/>
      <c r="GPF999" s="328"/>
      <c r="GPG999" s="328"/>
      <c r="GPH999" s="328"/>
      <c r="GPI999" s="328"/>
      <c r="GPJ999" s="328"/>
      <c r="GPK999" s="328"/>
      <c r="GPL999" s="328"/>
      <c r="GPM999" s="328"/>
      <c r="GPN999" s="328"/>
      <c r="GPO999" s="328"/>
      <c r="GPP999" s="328"/>
      <c r="GPQ999" s="328"/>
      <c r="GPR999" s="328"/>
      <c r="GPS999" s="328"/>
      <c r="GPT999" s="328"/>
      <c r="GPU999" s="328"/>
      <c r="GPV999" s="328"/>
      <c r="GPW999" s="328"/>
      <c r="GPX999" s="328"/>
      <c r="GPY999" s="328"/>
      <c r="GPZ999" s="328"/>
      <c r="GQA999" s="328"/>
      <c r="GQB999" s="328"/>
      <c r="GQC999" s="328"/>
      <c r="GQD999" s="328"/>
      <c r="GQE999" s="328"/>
      <c r="GQF999" s="328"/>
      <c r="GQG999" s="328"/>
      <c r="GQH999" s="328"/>
      <c r="GQI999" s="328"/>
      <c r="GQJ999" s="328"/>
      <c r="GQK999" s="328"/>
      <c r="GQL999" s="328"/>
      <c r="GQM999" s="328"/>
      <c r="GQN999" s="328"/>
      <c r="GQO999" s="328"/>
      <c r="GQP999" s="328"/>
      <c r="GQQ999" s="328"/>
      <c r="GQR999" s="328"/>
      <c r="GQS999" s="328"/>
      <c r="GQT999" s="328"/>
      <c r="GQU999" s="328"/>
      <c r="GQV999" s="328"/>
      <c r="GQW999" s="328"/>
      <c r="GQX999" s="328"/>
      <c r="GQY999" s="328"/>
      <c r="GQZ999" s="328"/>
      <c r="GRA999" s="328"/>
      <c r="GRB999" s="328"/>
      <c r="GRC999" s="328"/>
      <c r="GRD999" s="328"/>
      <c r="GRE999" s="328"/>
      <c r="GRF999" s="328"/>
      <c r="GRG999" s="328"/>
      <c r="GRH999" s="328"/>
      <c r="GRI999" s="328"/>
      <c r="GRJ999" s="328"/>
      <c r="GRK999" s="328"/>
      <c r="GRL999" s="328"/>
      <c r="GRM999" s="328"/>
      <c r="GRN999" s="328"/>
      <c r="GRO999" s="328"/>
      <c r="GRP999" s="328"/>
      <c r="GRQ999" s="328"/>
      <c r="GRR999" s="328"/>
      <c r="GRS999" s="328"/>
      <c r="GRT999" s="328"/>
      <c r="GRU999" s="328"/>
      <c r="GRV999" s="328"/>
      <c r="GRW999" s="328"/>
      <c r="GRX999" s="328"/>
      <c r="GRY999" s="328"/>
      <c r="GRZ999" s="328"/>
      <c r="GSA999" s="328"/>
      <c r="GSB999" s="328"/>
      <c r="GSC999" s="328"/>
      <c r="GSD999" s="328"/>
      <c r="GSE999" s="328"/>
      <c r="GSF999" s="328"/>
      <c r="GSG999" s="328"/>
      <c r="GSH999" s="328"/>
      <c r="GSI999" s="328"/>
      <c r="GSJ999" s="328"/>
      <c r="GSK999" s="328"/>
      <c r="GSL999" s="328"/>
      <c r="GSM999" s="328"/>
      <c r="GSN999" s="328"/>
      <c r="GSO999" s="328"/>
      <c r="GSP999" s="328"/>
      <c r="GSQ999" s="328"/>
      <c r="GSR999" s="328"/>
      <c r="GSS999" s="328"/>
      <c r="GST999" s="328"/>
      <c r="GSU999" s="328"/>
      <c r="GSV999" s="328"/>
      <c r="GSW999" s="328"/>
      <c r="GSX999" s="328"/>
      <c r="GSY999" s="328"/>
      <c r="GSZ999" s="328"/>
      <c r="GTA999" s="328"/>
      <c r="GTB999" s="328"/>
      <c r="GTC999" s="328"/>
      <c r="GTD999" s="328"/>
      <c r="GTE999" s="328"/>
      <c r="GTF999" s="328"/>
      <c r="GTG999" s="328"/>
      <c r="GTH999" s="328"/>
      <c r="GTI999" s="328"/>
      <c r="GTJ999" s="328"/>
      <c r="GTK999" s="328"/>
      <c r="GTL999" s="328"/>
      <c r="GTM999" s="328"/>
      <c r="GTN999" s="328"/>
      <c r="GTO999" s="328"/>
      <c r="GTP999" s="328"/>
      <c r="GTQ999" s="328"/>
      <c r="GTR999" s="328"/>
      <c r="GTS999" s="328"/>
      <c r="GTT999" s="328"/>
      <c r="GTU999" s="328"/>
      <c r="GTV999" s="328"/>
      <c r="GTW999" s="328"/>
      <c r="GTX999" s="328"/>
      <c r="GTY999" s="328"/>
      <c r="GTZ999" s="328"/>
      <c r="GUA999" s="328"/>
      <c r="GUB999" s="328"/>
      <c r="GUC999" s="328"/>
      <c r="GUD999" s="328"/>
      <c r="GUE999" s="328"/>
      <c r="GUF999" s="328"/>
      <c r="GUG999" s="328"/>
      <c r="GUH999" s="328"/>
      <c r="GUI999" s="328"/>
      <c r="GUJ999" s="328"/>
      <c r="GUK999" s="328"/>
      <c r="GUL999" s="328"/>
      <c r="GUM999" s="328"/>
      <c r="GUN999" s="328"/>
      <c r="GUO999" s="328"/>
      <c r="GUP999" s="328"/>
      <c r="GUQ999" s="328"/>
      <c r="GUR999" s="328"/>
      <c r="GUS999" s="328"/>
      <c r="GUT999" s="328"/>
      <c r="GUU999" s="328"/>
      <c r="GUV999" s="328"/>
      <c r="GUW999" s="328"/>
      <c r="GUX999" s="328"/>
      <c r="GUY999" s="328"/>
      <c r="GUZ999" s="328"/>
      <c r="GVA999" s="328"/>
      <c r="GVB999" s="328"/>
      <c r="GVC999" s="328"/>
      <c r="GVD999" s="328"/>
      <c r="GVE999" s="328"/>
      <c r="GVF999" s="328"/>
      <c r="GVG999" s="328"/>
      <c r="GVH999" s="328"/>
      <c r="GVI999" s="328"/>
      <c r="GVJ999" s="328"/>
      <c r="GVK999" s="328"/>
      <c r="GVL999" s="328"/>
      <c r="GVM999" s="328"/>
      <c r="GVN999" s="328"/>
      <c r="GVO999" s="328"/>
      <c r="GVP999" s="328"/>
      <c r="GVQ999" s="328"/>
      <c r="GVR999" s="328"/>
      <c r="GVS999" s="328"/>
      <c r="GVT999" s="328"/>
      <c r="GVU999" s="328"/>
      <c r="GVV999" s="328"/>
      <c r="GVW999" s="328"/>
      <c r="GVX999" s="328"/>
      <c r="GVY999" s="328"/>
      <c r="GVZ999" s="328"/>
      <c r="GWA999" s="328"/>
      <c r="GWB999" s="328"/>
      <c r="GWC999" s="328"/>
      <c r="GWD999" s="328"/>
      <c r="GWE999" s="328"/>
      <c r="GWF999" s="328"/>
      <c r="GWG999" s="328"/>
      <c r="GWH999" s="328"/>
      <c r="GWI999" s="328"/>
      <c r="GWJ999" s="328"/>
      <c r="GWK999" s="328"/>
      <c r="GWL999" s="328"/>
      <c r="GWM999" s="328"/>
      <c r="GWN999" s="328"/>
      <c r="GWO999" s="328"/>
      <c r="GWP999" s="328"/>
      <c r="GWQ999" s="328"/>
      <c r="GWR999" s="328"/>
      <c r="GWS999" s="328"/>
      <c r="GWT999" s="328"/>
      <c r="GWU999" s="328"/>
      <c r="GWV999" s="328"/>
      <c r="GWW999" s="328"/>
      <c r="GWX999" s="328"/>
      <c r="GWY999" s="328"/>
      <c r="GWZ999" s="328"/>
      <c r="GXA999" s="328"/>
      <c r="GXB999" s="328"/>
      <c r="GXC999" s="328"/>
      <c r="GXD999" s="328"/>
      <c r="GXE999" s="328"/>
      <c r="GXF999" s="328"/>
      <c r="GXG999" s="328"/>
      <c r="GXH999" s="328"/>
      <c r="GXI999" s="328"/>
      <c r="GXJ999" s="328"/>
      <c r="GXK999" s="328"/>
      <c r="GXL999" s="328"/>
      <c r="GXM999" s="328"/>
      <c r="GXN999" s="328"/>
      <c r="GXO999" s="328"/>
      <c r="GXP999" s="328"/>
      <c r="GXQ999" s="328"/>
      <c r="GXR999" s="328"/>
      <c r="GXS999" s="328"/>
      <c r="GXT999" s="328"/>
      <c r="GXU999" s="328"/>
      <c r="GXV999" s="328"/>
      <c r="GXW999" s="328"/>
      <c r="GXX999" s="328"/>
      <c r="GXY999" s="328"/>
      <c r="GXZ999" s="328"/>
      <c r="GYA999" s="328"/>
      <c r="GYB999" s="328"/>
      <c r="GYC999" s="328"/>
      <c r="GYD999" s="328"/>
      <c r="GYE999" s="328"/>
      <c r="GYF999" s="328"/>
      <c r="GYG999" s="328"/>
      <c r="GYH999" s="328"/>
      <c r="GYI999" s="328"/>
      <c r="GYJ999" s="328"/>
      <c r="GYK999" s="328"/>
      <c r="GYL999" s="328"/>
      <c r="GYM999" s="328"/>
      <c r="GYN999" s="328"/>
      <c r="GYO999" s="328"/>
      <c r="GYP999" s="328"/>
      <c r="GYQ999" s="328"/>
      <c r="GYR999" s="328"/>
      <c r="GYS999" s="328"/>
      <c r="GYT999" s="328"/>
      <c r="GYU999" s="328"/>
      <c r="GYV999" s="328"/>
      <c r="GYW999" s="328"/>
      <c r="GYX999" s="328"/>
      <c r="GYY999" s="328"/>
      <c r="GYZ999" s="328"/>
      <c r="GZA999" s="328"/>
      <c r="GZB999" s="328"/>
      <c r="GZC999" s="328"/>
      <c r="GZD999" s="328"/>
      <c r="GZE999" s="328"/>
      <c r="GZF999" s="328"/>
      <c r="GZG999" s="328"/>
      <c r="GZH999" s="328"/>
      <c r="GZI999" s="328"/>
      <c r="GZJ999" s="328"/>
      <c r="GZK999" s="328"/>
      <c r="GZL999" s="328"/>
      <c r="GZM999" s="328"/>
      <c r="GZN999" s="328"/>
      <c r="GZO999" s="328"/>
      <c r="GZP999" s="328"/>
      <c r="GZQ999" s="328"/>
      <c r="GZR999" s="328"/>
      <c r="GZS999" s="328"/>
      <c r="GZT999" s="328"/>
      <c r="GZU999" s="328"/>
      <c r="GZV999" s="328"/>
      <c r="GZW999" s="328"/>
      <c r="GZX999" s="328"/>
      <c r="GZY999" s="328"/>
      <c r="GZZ999" s="328"/>
      <c r="HAA999" s="328"/>
      <c r="HAB999" s="328"/>
      <c r="HAC999" s="328"/>
      <c r="HAD999" s="328"/>
      <c r="HAE999" s="328"/>
      <c r="HAF999" s="328"/>
      <c r="HAG999" s="328"/>
      <c r="HAH999" s="328"/>
      <c r="HAI999" s="328"/>
      <c r="HAJ999" s="328"/>
      <c r="HAK999" s="328"/>
      <c r="HAL999" s="328"/>
      <c r="HAM999" s="328"/>
      <c r="HAN999" s="328"/>
      <c r="HAO999" s="328"/>
      <c r="HAP999" s="328"/>
      <c r="HAQ999" s="328"/>
      <c r="HAR999" s="328"/>
      <c r="HAS999" s="328"/>
      <c r="HAT999" s="328"/>
      <c r="HAU999" s="328"/>
      <c r="HAV999" s="328"/>
      <c r="HAW999" s="328"/>
      <c r="HAX999" s="328"/>
      <c r="HAY999" s="328"/>
      <c r="HAZ999" s="328"/>
      <c r="HBA999" s="328"/>
      <c r="HBB999" s="328"/>
      <c r="HBC999" s="328"/>
      <c r="HBD999" s="328"/>
      <c r="HBE999" s="328"/>
      <c r="HBF999" s="328"/>
      <c r="HBG999" s="328"/>
      <c r="HBH999" s="328"/>
      <c r="HBI999" s="328"/>
      <c r="HBJ999" s="328"/>
      <c r="HBK999" s="328"/>
      <c r="HBL999" s="328"/>
      <c r="HBM999" s="328"/>
      <c r="HBN999" s="328"/>
      <c r="HBO999" s="328"/>
      <c r="HBP999" s="328"/>
      <c r="HBQ999" s="328"/>
      <c r="HBR999" s="328"/>
      <c r="HBS999" s="328"/>
      <c r="HBT999" s="328"/>
      <c r="HBU999" s="328"/>
      <c r="HBV999" s="328"/>
      <c r="HBW999" s="328"/>
      <c r="HBX999" s="328"/>
      <c r="HBY999" s="328"/>
      <c r="HBZ999" s="328"/>
      <c r="HCA999" s="328"/>
      <c r="HCB999" s="328"/>
    </row>
    <row r="1000" spans="1:10834" s="50" customFormat="1" ht="45.75" customHeight="1">
      <c r="A1000" s="589">
        <f>1+A999</f>
        <v>998</v>
      </c>
      <c r="B1000" s="403" t="s">
        <v>9447</v>
      </c>
      <c r="C1000" s="156" t="s">
        <v>9448</v>
      </c>
      <c r="D1000" s="301" t="s">
        <v>645</v>
      </c>
      <c r="E1000" s="166">
        <v>45565</v>
      </c>
      <c r="F1000" s="390">
        <v>45567</v>
      </c>
      <c r="G1000" s="392">
        <v>45646</v>
      </c>
      <c r="H1000" s="392" t="s">
        <v>416</v>
      </c>
      <c r="I1000" s="392" t="s">
        <v>180</v>
      </c>
      <c r="J1000" s="166" t="s">
        <v>4745</v>
      </c>
      <c r="K1000" s="392">
        <v>80449358</v>
      </c>
      <c r="L1000" s="392">
        <v>8</v>
      </c>
      <c r="M1000" s="392" t="s">
        <v>97</v>
      </c>
      <c r="N1000" s="392" t="s">
        <v>5078</v>
      </c>
      <c r="O1000" s="392" t="s">
        <v>783</v>
      </c>
      <c r="P1000" s="392" t="s">
        <v>9449</v>
      </c>
      <c r="Q1000" s="392" t="s">
        <v>8443</v>
      </c>
      <c r="R1000" s="392">
        <v>0</v>
      </c>
      <c r="S1000" s="392" t="s">
        <v>8249</v>
      </c>
      <c r="T1000" s="392">
        <v>9500000</v>
      </c>
      <c r="U1000" s="392" t="s">
        <v>9324</v>
      </c>
      <c r="V1000" s="297" t="s">
        <v>9435</v>
      </c>
      <c r="W1000" s="297" t="s">
        <v>9324</v>
      </c>
      <c r="X1000" s="297" t="s">
        <v>103</v>
      </c>
      <c r="Y1000" s="297">
        <f>+Z1000+AA1000+AB1000</f>
        <v>9500000</v>
      </c>
      <c r="Z1000" s="297">
        <v>9500000</v>
      </c>
      <c r="AA1000" s="297">
        <v>0</v>
      </c>
      <c r="AB1000" s="297">
        <v>0</v>
      </c>
      <c r="AC1000" s="297">
        <v>0</v>
      </c>
      <c r="AD1000" s="297">
        <v>0</v>
      </c>
      <c r="AE1000" s="297">
        <v>0</v>
      </c>
      <c r="AF1000" s="297">
        <v>0</v>
      </c>
      <c r="AG1000" s="297">
        <v>0</v>
      </c>
      <c r="AH1000" s="297">
        <v>0</v>
      </c>
      <c r="AI1000" s="297">
        <v>0</v>
      </c>
      <c r="AJ1000" s="297">
        <v>0</v>
      </c>
      <c r="AK1000" s="297" t="s">
        <v>104</v>
      </c>
      <c r="AL1000" s="297" t="s">
        <v>9450</v>
      </c>
      <c r="AM1000" s="297" t="s">
        <v>7116</v>
      </c>
      <c r="AN1000" s="297">
        <v>35472453</v>
      </c>
      <c r="AO1000" s="297" t="s">
        <v>114</v>
      </c>
      <c r="AP1000" s="297" t="s">
        <v>114</v>
      </c>
      <c r="AQ1000" s="297" t="s">
        <v>114</v>
      </c>
      <c r="AR1000" s="297" t="s">
        <v>114</v>
      </c>
      <c r="AS1000" s="297" t="s">
        <v>109</v>
      </c>
      <c r="AT1000" s="297" t="s">
        <v>109</v>
      </c>
      <c r="AU1000" s="297" t="s">
        <v>392</v>
      </c>
      <c r="AV1000" s="297" t="s">
        <v>9324</v>
      </c>
      <c r="AW1000" s="297" t="s">
        <v>9324</v>
      </c>
      <c r="AX1000" s="297" t="s">
        <v>109</v>
      </c>
      <c r="AY1000" s="297" t="s">
        <v>108</v>
      </c>
      <c r="AZ1000" s="297" t="s">
        <v>9324</v>
      </c>
      <c r="BA1000" s="297" t="s">
        <v>9324</v>
      </c>
      <c r="BB1000" s="297"/>
      <c r="BC1000" s="297" t="s">
        <v>9324</v>
      </c>
      <c r="BD1000" s="297" t="s">
        <v>9324</v>
      </c>
      <c r="BE1000" s="297" t="s">
        <v>9324</v>
      </c>
      <c r="BF1000" s="297" t="s">
        <v>9324</v>
      </c>
      <c r="BG1000" s="297" t="s">
        <v>9324</v>
      </c>
      <c r="BH1000" s="297">
        <f>T1000+BB1000</f>
        <v>9500000</v>
      </c>
      <c r="BI1000" s="349" t="s">
        <v>113</v>
      </c>
      <c r="BJ1000" s="297" t="s">
        <v>9324</v>
      </c>
      <c r="BK1000" s="297" t="s">
        <v>114</v>
      </c>
      <c r="BL1000" s="297" t="s">
        <v>9324</v>
      </c>
      <c r="BM1000" s="392"/>
      <c r="BN1000" s="297" t="s">
        <v>964</v>
      </c>
      <c r="BO1000" s="297" t="s">
        <v>9324</v>
      </c>
      <c r="BP1000" s="297" t="s">
        <v>9324</v>
      </c>
      <c r="BQ1000" s="297" t="s">
        <v>114</v>
      </c>
      <c r="BR1000" s="297" t="s">
        <v>114</v>
      </c>
      <c r="BS1000" s="297" t="s">
        <v>114</v>
      </c>
      <c r="BT1000" s="297" t="s">
        <v>114</v>
      </c>
      <c r="BU1000" s="297" t="s">
        <v>9443</v>
      </c>
      <c r="BV1000" s="297" t="s">
        <v>9444</v>
      </c>
      <c r="BW1000" s="297" t="s">
        <v>9445</v>
      </c>
      <c r="BX1000" s="297" t="s">
        <v>839</v>
      </c>
      <c r="BY1000" s="297" t="s">
        <v>119</v>
      </c>
      <c r="BZ1000" s="297" t="s">
        <v>9446</v>
      </c>
      <c r="CA1000" s="392" t="s">
        <v>109</v>
      </c>
      <c r="CB1000" s="392" t="s">
        <v>109</v>
      </c>
      <c r="CC1000" s="392" t="s">
        <v>109</v>
      </c>
      <c r="CD1000" s="392"/>
      <c r="CE1000" s="392"/>
      <c r="CF1000" s="392"/>
      <c r="CG1000" s="392"/>
      <c r="CH1000" s="392"/>
      <c r="CI1000" s="392"/>
      <c r="CJ1000" s="392"/>
      <c r="CK1000" s="392"/>
      <c r="CL1000" s="392"/>
      <c r="CM1000" s="392" t="s">
        <v>109</v>
      </c>
      <c r="CN1000" s="392"/>
      <c r="CO1000" s="297"/>
      <c r="CP1000" s="297"/>
      <c r="CQ1000" s="297"/>
      <c r="CR1000" s="297"/>
      <c r="CS1000" s="297"/>
      <c r="CT1000" s="297"/>
      <c r="CU1000" s="297"/>
      <c r="CV1000" s="297"/>
      <c r="CW1000" s="297"/>
      <c r="CX1000" s="297"/>
      <c r="CY1000" s="297"/>
      <c r="CZ1000" s="297"/>
      <c r="DA1000" s="297"/>
      <c r="DB1000" s="297"/>
      <c r="DC1000" s="297"/>
      <c r="DD1000" s="297"/>
      <c r="DE1000" s="297"/>
      <c r="DF1000" s="297"/>
      <c r="DG1000" s="297"/>
      <c r="DH1000" s="297"/>
      <c r="DI1000" s="297"/>
      <c r="DJ1000" s="297"/>
      <c r="DK1000" s="297"/>
      <c r="DL1000" s="297"/>
      <c r="DM1000" s="297"/>
      <c r="DN1000" s="297"/>
      <c r="DO1000" s="297"/>
      <c r="DP1000" s="297"/>
      <c r="DQ1000" s="297"/>
      <c r="DR1000" s="297"/>
      <c r="DS1000" s="297"/>
      <c r="DT1000" s="297"/>
      <c r="DU1000" s="297"/>
      <c r="DV1000" s="297"/>
      <c r="DW1000" s="297"/>
      <c r="DX1000" s="297"/>
      <c r="DY1000" s="297"/>
      <c r="DZ1000" s="297"/>
      <c r="EA1000" s="297"/>
      <c r="EB1000" s="297"/>
      <c r="EC1000" s="328"/>
      <c r="ED1000" s="328"/>
      <c r="EE1000" s="328"/>
      <c r="EF1000" s="328"/>
      <c r="EG1000" s="328"/>
      <c r="EH1000" s="328"/>
      <c r="EI1000" s="328"/>
      <c r="EJ1000" s="328"/>
      <c r="EK1000" s="328"/>
      <c r="EL1000" s="328"/>
      <c r="EM1000" s="328"/>
      <c r="EN1000" s="328"/>
      <c r="EO1000" s="328"/>
      <c r="EP1000" s="328"/>
      <c r="EQ1000" s="328"/>
      <c r="ER1000" s="328"/>
      <c r="ES1000" s="328"/>
      <c r="ET1000" s="328"/>
      <c r="EU1000" s="328"/>
      <c r="EV1000" s="328"/>
      <c r="EW1000" s="328"/>
      <c r="EX1000" s="328"/>
      <c r="EY1000" s="328"/>
      <c r="EZ1000" s="328"/>
      <c r="FA1000" s="328"/>
      <c r="FB1000" s="328"/>
      <c r="FC1000" s="328"/>
      <c r="FD1000" s="328"/>
      <c r="FE1000" s="328"/>
      <c r="FF1000" s="328"/>
      <c r="FG1000" s="328"/>
      <c r="FH1000" s="328"/>
      <c r="FI1000" s="328"/>
      <c r="FJ1000" s="328"/>
      <c r="FK1000" s="328"/>
      <c r="FL1000" s="328"/>
      <c r="FM1000" s="328"/>
      <c r="FN1000" s="328"/>
      <c r="FO1000" s="328"/>
      <c r="FP1000" s="328"/>
      <c r="FQ1000" s="328"/>
      <c r="FR1000" s="328"/>
      <c r="FS1000" s="328"/>
      <c r="FT1000" s="328"/>
      <c r="FU1000" s="328"/>
      <c r="FV1000" s="328"/>
      <c r="FW1000" s="328"/>
      <c r="FX1000" s="328"/>
      <c r="FY1000" s="328"/>
      <c r="FZ1000" s="328"/>
      <c r="GA1000" s="328"/>
      <c r="GB1000" s="328"/>
      <c r="GC1000" s="328"/>
      <c r="GD1000" s="328"/>
      <c r="GE1000" s="328"/>
      <c r="GF1000" s="328"/>
      <c r="GG1000" s="328"/>
      <c r="GH1000" s="328"/>
      <c r="GI1000" s="328"/>
      <c r="GJ1000" s="328"/>
      <c r="GK1000" s="328"/>
      <c r="GL1000" s="328"/>
      <c r="GM1000" s="328"/>
      <c r="GN1000" s="328"/>
      <c r="GO1000" s="328"/>
      <c r="GP1000" s="328"/>
      <c r="GQ1000" s="328"/>
      <c r="GR1000" s="328"/>
      <c r="GS1000" s="328"/>
      <c r="GT1000" s="328"/>
      <c r="GU1000" s="328"/>
      <c r="GV1000" s="328"/>
      <c r="GW1000" s="328"/>
      <c r="GX1000" s="328"/>
      <c r="GY1000" s="328"/>
      <c r="GZ1000" s="328"/>
      <c r="HA1000" s="328"/>
      <c r="HB1000" s="328"/>
      <c r="HC1000" s="328"/>
      <c r="HD1000" s="328"/>
      <c r="HE1000" s="328"/>
      <c r="HF1000" s="328"/>
      <c r="HG1000" s="328"/>
      <c r="HH1000" s="328"/>
      <c r="HI1000" s="328"/>
      <c r="HJ1000" s="328"/>
      <c r="HK1000" s="328"/>
      <c r="HL1000" s="328"/>
      <c r="HM1000" s="328"/>
      <c r="HN1000" s="328"/>
      <c r="HO1000" s="328"/>
      <c r="HP1000" s="328"/>
      <c r="HQ1000" s="328"/>
      <c r="HR1000" s="328"/>
      <c r="HS1000" s="328"/>
      <c r="HT1000" s="328"/>
      <c r="HU1000" s="328"/>
      <c r="HV1000" s="328"/>
      <c r="HW1000" s="328"/>
      <c r="HX1000" s="328"/>
      <c r="HY1000" s="328"/>
      <c r="HZ1000" s="328"/>
      <c r="IA1000" s="328"/>
      <c r="IB1000" s="328"/>
      <c r="IC1000" s="328"/>
      <c r="ID1000" s="328"/>
      <c r="IE1000" s="328"/>
      <c r="IF1000" s="328"/>
      <c r="IG1000" s="328"/>
      <c r="IH1000" s="328"/>
      <c r="II1000" s="328"/>
      <c r="IJ1000" s="328"/>
      <c r="IK1000" s="328"/>
      <c r="IL1000" s="328"/>
      <c r="IM1000" s="328"/>
      <c r="IN1000" s="328"/>
      <c r="IO1000" s="328"/>
      <c r="IP1000" s="328"/>
      <c r="IQ1000" s="328"/>
      <c r="IR1000" s="328"/>
      <c r="IS1000" s="328"/>
      <c r="IT1000" s="328"/>
      <c r="IU1000" s="328"/>
      <c r="IV1000" s="328"/>
      <c r="IW1000" s="328"/>
      <c r="IX1000" s="328"/>
      <c r="IY1000" s="328"/>
      <c r="IZ1000" s="328"/>
      <c r="JA1000" s="328"/>
      <c r="JB1000" s="328"/>
      <c r="JC1000" s="328"/>
      <c r="JD1000" s="328"/>
      <c r="JE1000" s="328"/>
      <c r="JF1000" s="328"/>
      <c r="JG1000" s="328"/>
      <c r="JH1000" s="328"/>
      <c r="JI1000" s="328"/>
      <c r="JJ1000" s="328"/>
      <c r="JK1000" s="328"/>
      <c r="JL1000" s="328"/>
      <c r="JM1000" s="328"/>
      <c r="JN1000" s="328"/>
      <c r="JO1000" s="328"/>
      <c r="JP1000" s="328"/>
      <c r="JQ1000" s="328"/>
      <c r="JR1000" s="328"/>
      <c r="JS1000" s="328"/>
      <c r="JT1000" s="328"/>
      <c r="JU1000" s="328"/>
      <c r="JV1000" s="328"/>
      <c r="JW1000" s="328"/>
      <c r="JX1000" s="328"/>
      <c r="JY1000" s="328"/>
      <c r="JZ1000" s="328"/>
      <c r="KA1000" s="328"/>
      <c r="KB1000" s="328"/>
      <c r="KC1000" s="328"/>
      <c r="KD1000" s="328"/>
      <c r="KE1000" s="328"/>
      <c r="KF1000" s="328"/>
      <c r="KG1000" s="328"/>
      <c r="KH1000" s="328"/>
      <c r="KI1000" s="328"/>
      <c r="KJ1000" s="328"/>
      <c r="KK1000" s="328"/>
      <c r="KL1000" s="328"/>
      <c r="KM1000" s="328"/>
      <c r="KN1000" s="328"/>
      <c r="KO1000" s="328"/>
      <c r="KP1000" s="328"/>
      <c r="KQ1000" s="328"/>
      <c r="KR1000" s="328"/>
      <c r="KS1000" s="328"/>
      <c r="KT1000" s="328"/>
      <c r="KU1000" s="328"/>
      <c r="KV1000" s="328"/>
      <c r="KW1000" s="328"/>
      <c r="KX1000" s="328"/>
      <c r="KY1000" s="328"/>
      <c r="KZ1000" s="328"/>
      <c r="LA1000" s="328"/>
      <c r="LB1000" s="328"/>
      <c r="LC1000" s="328"/>
      <c r="LD1000" s="328"/>
      <c r="LE1000" s="328"/>
      <c r="LF1000" s="328"/>
      <c r="LG1000" s="328"/>
      <c r="LH1000" s="328"/>
      <c r="LI1000" s="328"/>
      <c r="LJ1000" s="328"/>
      <c r="LK1000" s="328"/>
      <c r="LL1000" s="328"/>
      <c r="LM1000" s="328"/>
      <c r="LN1000" s="328"/>
      <c r="LO1000" s="328"/>
      <c r="LP1000" s="328"/>
      <c r="LQ1000" s="328"/>
      <c r="LR1000" s="328"/>
      <c r="LS1000" s="328"/>
      <c r="LT1000" s="328"/>
      <c r="LU1000" s="328"/>
      <c r="LV1000" s="328"/>
      <c r="LW1000" s="328"/>
      <c r="LX1000" s="328"/>
      <c r="LY1000" s="328"/>
      <c r="LZ1000" s="328"/>
      <c r="MA1000" s="328"/>
      <c r="MB1000" s="328"/>
      <c r="MC1000" s="328"/>
      <c r="MD1000" s="328"/>
      <c r="ME1000" s="328"/>
      <c r="MF1000" s="328"/>
      <c r="MG1000" s="328"/>
      <c r="MH1000" s="328"/>
      <c r="MI1000" s="328"/>
      <c r="MJ1000" s="328"/>
      <c r="MK1000" s="328"/>
      <c r="ML1000" s="328"/>
      <c r="MM1000" s="328"/>
      <c r="MN1000" s="328"/>
      <c r="MO1000" s="328"/>
      <c r="MP1000" s="328"/>
      <c r="MQ1000" s="328"/>
      <c r="MR1000" s="328"/>
      <c r="MS1000" s="328"/>
      <c r="MT1000" s="328"/>
      <c r="MU1000" s="328"/>
      <c r="MV1000" s="328"/>
      <c r="MW1000" s="328"/>
      <c r="MX1000" s="328"/>
      <c r="MY1000" s="328"/>
      <c r="MZ1000" s="328"/>
      <c r="NA1000" s="328"/>
      <c r="NB1000" s="328"/>
      <c r="NC1000" s="328"/>
      <c r="ND1000" s="328"/>
      <c r="NE1000" s="328"/>
      <c r="NF1000" s="328"/>
      <c r="NG1000" s="328"/>
      <c r="NH1000" s="328"/>
      <c r="NI1000" s="328"/>
      <c r="NJ1000" s="328"/>
      <c r="NK1000" s="328"/>
      <c r="NL1000" s="328"/>
      <c r="NM1000" s="328"/>
      <c r="NN1000" s="328"/>
      <c r="NO1000" s="328"/>
      <c r="NP1000" s="328"/>
      <c r="NQ1000" s="328"/>
      <c r="NR1000" s="328"/>
      <c r="NS1000" s="328"/>
      <c r="NT1000" s="328"/>
      <c r="NU1000" s="328"/>
      <c r="NV1000" s="328"/>
      <c r="NW1000" s="328"/>
      <c r="NX1000" s="328"/>
      <c r="NY1000" s="328"/>
      <c r="NZ1000" s="328"/>
      <c r="OA1000" s="328"/>
      <c r="OB1000" s="328"/>
      <c r="OC1000" s="328"/>
      <c r="OD1000" s="328"/>
      <c r="OE1000" s="328"/>
      <c r="OF1000" s="328"/>
      <c r="OG1000" s="328"/>
      <c r="OH1000" s="328"/>
      <c r="OI1000" s="328"/>
      <c r="OJ1000" s="328"/>
      <c r="OK1000" s="328"/>
      <c r="OL1000" s="328"/>
      <c r="OM1000" s="328"/>
      <c r="ON1000" s="328"/>
      <c r="OO1000" s="328"/>
      <c r="OP1000" s="328"/>
      <c r="OQ1000" s="328"/>
      <c r="OR1000" s="328"/>
      <c r="OS1000" s="328"/>
      <c r="OT1000" s="328"/>
      <c r="OU1000" s="328"/>
      <c r="OV1000" s="328"/>
      <c r="OW1000" s="328"/>
      <c r="OX1000" s="328"/>
      <c r="OY1000" s="328"/>
      <c r="OZ1000" s="328"/>
      <c r="PA1000" s="328"/>
      <c r="PB1000" s="328"/>
      <c r="PC1000" s="328"/>
      <c r="PD1000" s="328"/>
      <c r="PE1000" s="328"/>
      <c r="PF1000" s="328"/>
      <c r="PG1000" s="328"/>
      <c r="PH1000" s="328"/>
      <c r="PI1000" s="328"/>
      <c r="PJ1000" s="328"/>
      <c r="PK1000" s="328"/>
      <c r="PL1000" s="328"/>
      <c r="PM1000" s="328"/>
      <c r="PN1000" s="328"/>
      <c r="PO1000" s="328"/>
      <c r="PP1000" s="328"/>
      <c r="PQ1000" s="328"/>
      <c r="PR1000" s="328"/>
      <c r="PS1000" s="328"/>
      <c r="PT1000" s="328"/>
      <c r="PU1000" s="328"/>
      <c r="PV1000" s="328"/>
      <c r="PW1000" s="328"/>
      <c r="PX1000" s="328"/>
      <c r="PY1000" s="328"/>
      <c r="PZ1000" s="328"/>
      <c r="QA1000" s="328"/>
      <c r="QB1000" s="328"/>
      <c r="QC1000" s="328"/>
      <c r="QD1000" s="328"/>
      <c r="QE1000" s="328"/>
      <c r="QF1000" s="328"/>
      <c r="QG1000" s="328"/>
      <c r="QH1000" s="328"/>
      <c r="QI1000" s="328"/>
      <c r="QJ1000" s="328"/>
      <c r="QK1000" s="328"/>
      <c r="QL1000" s="328"/>
      <c r="QM1000" s="328"/>
      <c r="QN1000" s="328"/>
      <c r="QO1000" s="328"/>
      <c r="QP1000" s="328"/>
      <c r="QQ1000" s="328"/>
      <c r="QR1000" s="328"/>
      <c r="QS1000" s="328"/>
      <c r="QT1000" s="328"/>
      <c r="QU1000" s="328"/>
      <c r="QV1000" s="328"/>
      <c r="QW1000" s="328"/>
      <c r="QX1000" s="328"/>
      <c r="QY1000" s="328"/>
      <c r="QZ1000" s="328"/>
      <c r="RA1000" s="328"/>
      <c r="RB1000" s="328"/>
      <c r="RC1000" s="328"/>
      <c r="RD1000" s="328"/>
      <c r="RE1000" s="328"/>
      <c r="RF1000" s="328"/>
      <c r="RG1000" s="328"/>
      <c r="RH1000" s="328"/>
      <c r="RI1000" s="328"/>
      <c r="RJ1000" s="328"/>
      <c r="RK1000" s="328"/>
      <c r="RL1000" s="328"/>
      <c r="RM1000" s="328"/>
      <c r="RN1000" s="328"/>
      <c r="RO1000" s="328"/>
      <c r="RP1000" s="328"/>
      <c r="RQ1000" s="328"/>
      <c r="RR1000" s="328"/>
      <c r="RS1000" s="328"/>
      <c r="RT1000" s="328"/>
      <c r="RU1000" s="328"/>
      <c r="RV1000" s="328"/>
      <c r="RW1000" s="328"/>
      <c r="RX1000" s="328"/>
      <c r="RY1000" s="328"/>
      <c r="RZ1000" s="328"/>
      <c r="SA1000" s="328"/>
      <c r="SB1000" s="328"/>
      <c r="SC1000" s="328"/>
      <c r="SD1000" s="328"/>
      <c r="SE1000" s="328"/>
      <c r="SF1000" s="328"/>
      <c r="SG1000" s="328"/>
      <c r="SH1000" s="328"/>
      <c r="SI1000" s="328"/>
      <c r="SJ1000" s="328"/>
      <c r="SK1000" s="328"/>
      <c r="SL1000" s="328"/>
      <c r="SM1000" s="328"/>
      <c r="SN1000" s="328"/>
      <c r="SO1000" s="328"/>
      <c r="SP1000" s="328"/>
      <c r="SQ1000" s="328"/>
      <c r="SR1000" s="328"/>
      <c r="SS1000" s="328"/>
      <c r="ST1000" s="328"/>
      <c r="SU1000" s="328"/>
      <c r="SV1000" s="328"/>
      <c r="SW1000" s="328"/>
      <c r="SX1000" s="328"/>
      <c r="SY1000" s="328"/>
      <c r="SZ1000" s="328"/>
      <c r="TA1000" s="328"/>
      <c r="TB1000" s="328"/>
      <c r="TC1000" s="328"/>
      <c r="TD1000" s="328"/>
      <c r="TE1000" s="328"/>
      <c r="TF1000" s="328"/>
      <c r="TG1000" s="328"/>
      <c r="TH1000" s="328"/>
      <c r="TI1000" s="328"/>
      <c r="TJ1000" s="328"/>
      <c r="TK1000" s="328"/>
      <c r="TL1000" s="328"/>
      <c r="TM1000" s="328"/>
      <c r="TN1000" s="328"/>
      <c r="TO1000" s="328"/>
      <c r="TP1000" s="328"/>
      <c r="TQ1000" s="328"/>
      <c r="TR1000" s="328"/>
      <c r="TS1000" s="328"/>
      <c r="TT1000" s="328"/>
      <c r="TU1000" s="328"/>
      <c r="TV1000" s="328"/>
      <c r="TW1000" s="328"/>
      <c r="TX1000" s="328"/>
      <c r="TY1000" s="328"/>
      <c r="TZ1000" s="328"/>
      <c r="UA1000" s="328"/>
      <c r="UB1000" s="328"/>
      <c r="UC1000" s="328"/>
      <c r="UD1000" s="328"/>
      <c r="UE1000" s="328"/>
      <c r="UF1000" s="328"/>
      <c r="UG1000" s="328"/>
      <c r="UH1000" s="328"/>
      <c r="UI1000" s="328"/>
      <c r="UJ1000" s="328"/>
      <c r="UK1000" s="328"/>
      <c r="UL1000" s="328"/>
      <c r="UM1000" s="328"/>
      <c r="UN1000" s="328"/>
      <c r="UO1000" s="328"/>
      <c r="UP1000" s="328"/>
      <c r="UQ1000" s="328"/>
      <c r="UR1000" s="328"/>
      <c r="US1000" s="328"/>
      <c r="UT1000" s="328"/>
      <c r="UU1000" s="328"/>
      <c r="UV1000" s="328"/>
      <c r="UW1000" s="328"/>
      <c r="UX1000" s="328"/>
      <c r="UY1000" s="328"/>
      <c r="UZ1000" s="328"/>
      <c r="VA1000" s="328"/>
      <c r="VB1000" s="328"/>
      <c r="VC1000" s="328"/>
      <c r="VD1000" s="328"/>
      <c r="VE1000" s="328"/>
      <c r="VF1000" s="328"/>
      <c r="VG1000" s="328"/>
      <c r="VH1000" s="328"/>
      <c r="VI1000" s="328"/>
      <c r="VJ1000" s="328"/>
      <c r="VK1000" s="328"/>
      <c r="VL1000" s="328"/>
      <c r="VM1000" s="328"/>
      <c r="VN1000" s="328"/>
      <c r="VO1000" s="328"/>
      <c r="VP1000" s="328"/>
      <c r="VQ1000" s="328"/>
      <c r="VR1000" s="328"/>
      <c r="VS1000" s="328"/>
      <c r="VT1000" s="328"/>
      <c r="VU1000" s="328"/>
      <c r="VV1000" s="328"/>
      <c r="VW1000" s="347"/>
      <c r="VX1000" s="347"/>
      <c r="VY1000" s="347"/>
      <c r="VZ1000" s="347"/>
      <c r="WA1000" s="347"/>
      <c r="WB1000" s="347"/>
      <c r="WC1000" s="347"/>
      <c r="WD1000" s="347"/>
      <c r="WE1000" s="347"/>
      <c r="WF1000" s="347"/>
      <c r="WG1000" s="347"/>
      <c r="WH1000" s="347"/>
      <c r="WI1000" s="347"/>
      <c r="WJ1000" s="347"/>
      <c r="WK1000" s="347"/>
      <c r="WL1000" s="347"/>
      <c r="WM1000" s="347"/>
      <c r="WN1000" s="347"/>
      <c r="WO1000" s="347"/>
      <c r="WP1000" s="347"/>
      <c r="WQ1000" s="347"/>
      <c r="WR1000" s="347"/>
      <c r="WS1000" s="347"/>
      <c r="WT1000" s="347"/>
      <c r="WU1000" s="347"/>
      <c r="WV1000" s="347"/>
      <c r="WW1000" s="347"/>
      <c r="WX1000" s="347"/>
      <c r="WY1000" s="347"/>
      <c r="WZ1000" s="347"/>
      <c r="XA1000" s="347"/>
      <c r="XB1000" s="347"/>
      <c r="XC1000" s="347"/>
      <c r="XD1000" s="347"/>
      <c r="XE1000" s="347"/>
      <c r="XF1000" s="347"/>
      <c r="XG1000" s="347"/>
      <c r="XH1000" s="347"/>
      <c r="XI1000" s="347"/>
      <c r="XJ1000" s="347"/>
      <c r="XK1000" s="347"/>
      <c r="XL1000" s="347"/>
      <c r="XM1000" s="347"/>
      <c r="XN1000" s="347"/>
      <c r="XO1000" s="347"/>
      <c r="XP1000" s="347"/>
      <c r="XQ1000" s="347"/>
      <c r="XR1000" s="347"/>
      <c r="XS1000" s="347"/>
      <c r="XT1000" s="347"/>
      <c r="XU1000" s="347"/>
      <c r="XV1000" s="347"/>
      <c r="XW1000" s="347"/>
      <c r="XX1000" s="347"/>
      <c r="XY1000" s="347"/>
      <c r="XZ1000" s="347"/>
      <c r="YA1000" s="347"/>
      <c r="YB1000" s="347"/>
      <c r="YC1000" s="347"/>
      <c r="YD1000" s="347"/>
      <c r="YE1000" s="347"/>
      <c r="YF1000" s="347"/>
      <c r="YG1000" s="347"/>
      <c r="YH1000" s="347"/>
      <c r="YI1000" s="347"/>
      <c r="YJ1000" s="347"/>
      <c r="YK1000" s="347"/>
      <c r="YL1000" s="347"/>
      <c r="YM1000" s="347"/>
      <c r="YN1000" s="347"/>
      <c r="YO1000" s="347"/>
      <c r="YP1000" s="347"/>
      <c r="YQ1000" s="347"/>
      <c r="YR1000" s="347"/>
      <c r="YS1000" s="347"/>
      <c r="YT1000" s="347"/>
      <c r="YU1000" s="347"/>
      <c r="YV1000" s="347"/>
      <c r="YW1000" s="347"/>
      <c r="YX1000" s="347"/>
      <c r="YY1000" s="347"/>
      <c r="YZ1000" s="347"/>
      <c r="ZA1000" s="347"/>
      <c r="ZB1000" s="347"/>
      <c r="ZC1000" s="347"/>
      <c r="ZD1000" s="347"/>
      <c r="ZE1000" s="347"/>
      <c r="ZF1000" s="347"/>
      <c r="ZG1000" s="347"/>
      <c r="ZH1000" s="347"/>
      <c r="ZI1000" s="347"/>
      <c r="ZJ1000" s="347"/>
      <c r="ZK1000" s="347"/>
      <c r="ZL1000" s="347"/>
      <c r="ZM1000" s="347"/>
      <c r="ZN1000" s="347"/>
      <c r="ZO1000" s="347"/>
      <c r="ZP1000" s="347"/>
      <c r="ZQ1000" s="347"/>
      <c r="ZR1000" s="347"/>
      <c r="ZS1000" s="347"/>
      <c r="ZT1000" s="347"/>
      <c r="ZU1000" s="347"/>
      <c r="ZV1000" s="347"/>
      <c r="ZW1000" s="347"/>
      <c r="ZX1000" s="347"/>
      <c r="ZY1000" s="347"/>
      <c r="ZZ1000" s="347"/>
      <c r="AAA1000" s="347"/>
      <c r="AAB1000" s="347"/>
      <c r="AAC1000" s="347"/>
      <c r="AAD1000" s="347"/>
      <c r="AAE1000" s="347"/>
      <c r="AAF1000" s="347"/>
      <c r="AAG1000" s="347"/>
      <c r="AAH1000" s="347"/>
      <c r="AAI1000" s="347"/>
      <c r="AAJ1000" s="347"/>
      <c r="AAK1000" s="347"/>
      <c r="AAL1000" s="347"/>
      <c r="AAM1000" s="347"/>
      <c r="AAN1000" s="347"/>
      <c r="AAO1000" s="347"/>
      <c r="AAP1000" s="347"/>
      <c r="AAQ1000" s="347"/>
      <c r="AAR1000" s="347"/>
      <c r="AAS1000" s="347"/>
      <c r="AAT1000" s="347"/>
      <c r="AAU1000" s="347"/>
      <c r="AAV1000" s="347"/>
      <c r="AAW1000" s="347"/>
      <c r="AAX1000" s="347"/>
      <c r="AAY1000" s="347"/>
      <c r="AAZ1000" s="347"/>
      <c r="ABA1000" s="347"/>
      <c r="ABB1000" s="347"/>
      <c r="ABC1000" s="347"/>
      <c r="ABD1000" s="347"/>
      <c r="ABE1000" s="347"/>
      <c r="ABF1000" s="347"/>
      <c r="ABG1000" s="347"/>
      <c r="ABH1000" s="347"/>
      <c r="ABI1000" s="347"/>
      <c r="ABJ1000" s="347"/>
      <c r="ABK1000" s="347"/>
      <c r="ABL1000" s="347"/>
      <c r="ABM1000" s="347"/>
      <c r="ABN1000" s="347"/>
      <c r="ABO1000" s="347"/>
      <c r="ABP1000" s="347"/>
      <c r="ABQ1000" s="347"/>
      <c r="ABR1000" s="347"/>
      <c r="ABS1000" s="347"/>
      <c r="ABT1000" s="347"/>
      <c r="ABU1000" s="347"/>
      <c r="ABV1000" s="347"/>
      <c r="ABW1000" s="347"/>
      <c r="ABX1000" s="347"/>
      <c r="ABY1000" s="347"/>
      <c r="ABZ1000" s="347"/>
      <c r="ACA1000" s="347"/>
      <c r="ACB1000" s="347"/>
      <c r="ACC1000" s="347"/>
      <c r="ACD1000" s="347"/>
      <c r="ACE1000" s="347"/>
      <c r="ACF1000" s="347"/>
      <c r="ACG1000" s="347"/>
      <c r="ACH1000" s="347"/>
      <c r="ACI1000" s="347"/>
      <c r="ACJ1000" s="347"/>
      <c r="ACK1000" s="347"/>
      <c r="ACL1000" s="347"/>
      <c r="ACM1000" s="347"/>
      <c r="ACN1000" s="347"/>
      <c r="ACO1000" s="347"/>
      <c r="ACP1000" s="347"/>
      <c r="ACQ1000" s="347"/>
      <c r="ACR1000" s="347"/>
      <c r="ACS1000" s="347"/>
      <c r="ACT1000" s="347"/>
      <c r="ACU1000" s="347"/>
      <c r="ACV1000" s="347"/>
      <c r="ACW1000" s="347"/>
      <c r="ACX1000" s="347"/>
      <c r="ACY1000" s="347"/>
      <c r="ACZ1000" s="347"/>
      <c r="ADA1000" s="347"/>
      <c r="ADB1000" s="347"/>
      <c r="ADC1000" s="347"/>
      <c r="ADD1000" s="347"/>
      <c r="ADE1000" s="347"/>
      <c r="ADF1000" s="347"/>
      <c r="ADG1000" s="347"/>
      <c r="ADH1000" s="347"/>
      <c r="ADI1000" s="347"/>
      <c r="ADJ1000" s="347"/>
      <c r="ADK1000" s="347"/>
      <c r="ADL1000" s="347"/>
      <c r="ADM1000" s="347"/>
      <c r="ADN1000" s="347"/>
      <c r="ADO1000" s="347"/>
      <c r="ADP1000" s="347"/>
      <c r="ADQ1000" s="347"/>
      <c r="ADR1000" s="347"/>
      <c r="ADS1000" s="347"/>
      <c r="ADT1000" s="347"/>
      <c r="ADU1000" s="347"/>
      <c r="ADV1000" s="347"/>
      <c r="ADW1000" s="347"/>
      <c r="ADX1000" s="347"/>
      <c r="ADY1000" s="347"/>
      <c r="ADZ1000" s="347"/>
      <c r="AEA1000" s="347"/>
      <c r="AEB1000" s="347"/>
      <c r="AEC1000" s="347"/>
      <c r="AED1000" s="347"/>
      <c r="AEE1000" s="347"/>
      <c r="AEF1000" s="347"/>
      <c r="AEG1000" s="347"/>
      <c r="AEH1000" s="347"/>
      <c r="AEI1000" s="347"/>
      <c r="AEJ1000" s="347"/>
      <c r="AEK1000" s="347"/>
      <c r="AEL1000" s="347"/>
      <c r="AEM1000" s="347"/>
      <c r="AEN1000" s="347"/>
      <c r="AEO1000" s="347"/>
      <c r="AEP1000" s="347"/>
      <c r="AEQ1000" s="347"/>
      <c r="AER1000" s="347"/>
      <c r="AES1000" s="347"/>
      <c r="AET1000" s="347"/>
      <c r="AEU1000" s="347"/>
      <c r="AEV1000" s="347"/>
      <c r="AEW1000" s="347"/>
      <c r="AEX1000" s="347"/>
      <c r="AEY1000" s="347"/>
      <c r="AEZ1000" s="347"/>
      <c r="AFA1000" s="347"/>
      <c r="AFB1000" s="347"/>
      <c r="AFC1000" s="347"/>
      <c r="AFD1000" s="347"/>
      <c r="AFE1000" s="347"/>
      <c r="AFF1000" s="347"/>
      <c r="AFG1000" s="347"/>
      <c r="AFH1000" s="347"/>
      <c r="AFI1000" s="347"/>
      <c r="AFJ1000" s="347"/>
      <c r="AFK1000" s="347"/>
      <c r="AFL1000" s="347"/>
      <c r="AFM1000" s="347"/>
      <c r="AFN1000" s="347"/>
      <c r="AFO1000" s="347"/>
      <c r="AFP1000" s="347"/>
      <c r="AFQ1000" s="347"/>
      <c r="AFR1000" s="347"/>
      <c r="AFS1000" s="347"/>
      <c r="AFT1000" s="347"/>
      <c r="AFU1000" s="347"/>
      <c r="AFV1000" s="347"/>
      <c r="AFW1000" s="347"/>
      <c r="AFX1000" s="347"/>
      <c r="AFY1000" s="347"/>
      <c r="AFZ1000" s="347"/>
      <c r="AGA1000" s="347"/>
      <c r="AGB1000" s="347"/>
      <c r="AGC1000" s="347"/>
      <c r="AGD1000" s="347"/>
      <c r="AGE1000" s="347"/>
      <c r="AGF1000" s="347"/>
      <c r="AGG1000" s="347"/>
      <c r="AGH1000" s="347"/>
      <c r="AGI1000" s="347"/>
      <c r="AGJ1000" s="347"/>
      <c r="AGK1000" s="347"/>
      <c r="AGL1000" s="347"/>
      <c r="AGM1000" s="347"/>
      <c r="AGN1000" s="347"/>
      <c r="AGO1000" s="347"/>
      <c r="AGP1000" s="347"/>
      <c r="AGQ1000" s="347"/>
      <c r="AGR1000" s="347"/>
      <c r="AGS1000" s="347"/>
      <c r="AGT1000" s="347"/>
      <c r="AGU1000" s="347"/>
      <c r="AGV1000" s="347"/>
      <c r="AGW1000" s="347"/>
      <c r="AGX1000" s="347"/>
      <c r="AGY1000" s="347"/>
      <c r="AGZ1000" s="347"/>
      <c r="AHA1000" s="347"/>
      <c r="AHB1000" s="347"/>
      <c r="AHC1000" s="347"/>
      <c r="AHD1000" s="347"/>
      <c r="AHE1000" s="347"/>
      <c r="AHF1000" s="347"/>
      <c r="AHG1000" s="347"/>
      <c r="AHH1000" s="347"/>
      <c r="AHI1000" s="347"/>
      <c r="AHJ1000" s="347"/>
      <c r="AHK1000" s="347"/>
      <c r="AHL1000" s="347"/>
      <c r="AHM1000" s="347"/>
      <c r="AHN1000" s="347"/>
      <c r="AHO1000" s="347"/>
      <c r="AHP1000" s="347"/>
      <c r="AHQ1000" s="347"/>
      <c r="AHR1000" s="347"/>
      <c r="AHS1000" s="347"/>
      <c r="AHT1000" s="347"/>
      <c r="AHU1000" s="347"/>
      <c r="AHV1000" s="347"/>
      <c r="AHW1000" s="347"/>
      <c r="AHX1000" s="347"/>
      <c r="AHY1000" s="347"/>
      <c r="AHZ1000" s="347"/>
      <c r="AIA1000" s="347"/>
      <c r="AIB1000" s="347"/>
      <c r="AIC1000" s="347"/>
      <c r="AID1000" s="347"/>
      <c r="AIE1000" s="347"/>
      <c r="AIF1000" s="347"/>
      <c r="AIG1000" s="347"/>
      <c r="AIH1000" s="347"/>
      <c r="AII1000" s="347"/>
      <c r="AIJ1000" s="347"/>
      <c r="AIK1000" s="347"/>
      <c r="AIL1000" s="347"/>
      <c r="AIM1000" s="347"/>
      <c r="AIN1000" s="347"/>
      <c r="AIO1000" s="347"/>
      <c r="AIP1000" s="347"/>
      <c r="AIQ1000" s="347"/>
      <c r="AIR1000" s="347"/>
      <c r="AIS1000" s="347"/>
      <c r="AIT1000" s="347"/>
      <c r="AIU1000" s="347"/>
      <c r="AIV1000" s="347"/>
      <c r="AIW1000" s="347"/>
      <c r="AIX1000" s="347"/>
      <c r="AIY1000" s="347"/>
      <c r="AIZ1000" s="347"/>
      <c r="AJA1000" s="347"/>
      <c r="AJB1000" s="347"/>
      <c r="AJC1000" s="347"/>
      <c r="AJD1000" s="347"/>
      <c r="AJE1000" s="347"/>
      <c r="AJF1000" s="347"/>
      <c r="AJG1000" s="347"/>
      <c r="AJH1000" s="347"/>
      <c r="AJI1000" s="347"/>
      <c r="AJJ1000" s="347"/>
      <c r="AJK1000" s="347"/>
      <c r="AJL1000" s="347"/>
      <c r="AJM1000" s="347"/>
      <c r="AJN1000" s="347"/>
      <c r="AJO1000" s="347"/>
      <c r="AJP1000" s="347"/>
      <c r="AJQ1000" s="347"/>
      <c r="AJR1000" s="347"/>
      <c r="AJS1000" s="347"/>
      <c r="AJT1000" s="347"/>
      <c r="AJU1000" s="347"/>
      <c r="AJV1000" s="347"/>
      <c r="AJW1000" s="347"/>
      <c r="AJX1000" s="347"/>
      <c r="AJY1000" s="347"/>
      <c r="AJZ1000" s="347"/>
      <c r="AKA1000" s="347"/>
      <c r="AKB1000" s="347"/>
      <c r="AKC1000" s="347"/>
      <c r="AKD1000" s="347"/>
      <c r="AKE1000" s="347"/>
      <c r="AKF1000" s="347"/>
      <c r="AKG1000" s="347"/>
      <c r="AKH1000" s="347"/>
      <c r="AKI1000" s="347"/>
      <c r="AKJ1000" s="347"/>
      <c r="AKK1000" s="347"/>
      <c r="AKL1000" s="347"/>
      <c r="AKM1000" s="347"/>
      <c r="AKN1000" s="347"/>
      <c r="AKO1000" s="347"/>
      <c r="AKP1000" s="347"/>
      <c r="AKQ1000" s="347"/>
      <c r="AKR1000" s="347"/>
      <c r="AKS1000" s="347"/>
      <c r="AKT1000" s="347"/>
      <c r="AKU1000" s="347"/>
      <c r="AKV1000" s="347"/>
      <c r="AKW1000" s="347"/>
      <c r="AKX1000" s="347"/>
      <c r="AKY1000" s="347"/>
      <c r="AKZ1000" s="347"/>
      <c r="ALA1000" s="347"/>
      <c r="ALB1000" s="347"/>
      <c r="ALC1000" s="347"/>
      <c r="ALD1000" s="347"/>
      <c r="ALE1000" s="347"/>
      <c r="ALF1000" s="347"/>
      <c r="ALG1000" s="347"/>
      <c r="ALH1000" s="347"/>
      <c r="ALI1000" s="347"/>
      <c r="ALJ1000" s="347"/>
      <c r="ALK1000" s="347"/>
      <c r="ALL1000" s="347"/>
      <c r="ALM1000" s="347"/>
      <c r="ALN1000" s="347"/>
      <c r="ALO1000" s="347"/>
      <c r="ALP1000" s="347"/>
      <c r="ALQ1000" s="347"/>
      <c r="ALR1000" s="347"/>
      <c r="ALS1000" s="347"/>
      <c r="ALT1000" s="347"/>
      <c r="ALU1000" s="347"/>
      <c r="ALV1000" s="347"/>
      <c r="ALW1000" s="347"/>
      <c r="ALX1000" s="347"/>
      <c r="ALY1000" s="347"/>
      <c r="ALZ1000" s="347"/>
      <c r="AMA1000" s="347"/>
      <c r="AMB1000" s="347"/>
      <c r="AMC1000" s="347"/>
      <c r="AMD1000" s="347"/>
      <c r="AME1000" s="347"/>
      <c r="AMF1000" s="347"/>
      <c r="AMG1000" s="347"/>
      <c r="AMH1000" s="347"/>
      <c r="AMI1000" s="347"/>
      <c r="AMJ1000" s="347"/>
      <c r="AMK1000" s="347"/>
      <c r="AML1000" s="347"/>
      <c r="AMM1000" s="347"/>
      <c r="AMN1000" s="347"/>
      <c r="AMO1000" s="347"/>
      <c r="AMP1000" s="347"/>
      <c r="AMQ1000" s="347"/>
      <c r="AMR1000" s="347"/>
      <c r="AMS1000" s="347"/>
      <c r="AMT1000" s="347"/>
      <c r="AMU1000" s="347"/>
      <c r="AMV1000" s="347"/>
      <c r="AMW1000" s="347"/>
      <c r="AMX1000" s="347"/>
      <c r="AMY1000" s="347"/>
      <c r="AMZ1000" s="347"/>
      <c r="ANA1000" s="347"/>
      <c r="ANB1000" s="347"/>
      <c r="ANC1000" s="347"/>
      <c r="AND1000" s="347"/>
      <c r="ANE1000" s="347"/>
      <c r="ANF1000" s="347"/>
      <c r="ANG1000" s="347"/>
      <c r="ANH1000" s="347"/>
      <c r="ANI1000" s="347"/>
      <c r="ANJ1000" s="347"/>
      <c r="ANK1000" s="347"/>
      <c r="ANL1000" s="347"/>
      <c r="ANM1000" s="347"/>
      <c r="ANN1000" s="347"/>
      <c r="ANO1000" s="347"/>
      <c r="ANP1000" s="347"/>
      <c r="ANQ1000" s="347"/>
      <c r="ANR1000" s="347"/>
      <c r="ANS1000" s="347"/>
      <c r="ANT1000" s="347"/>
      <c r="ANU1000" s="347"/>
      <c r="ANV1000" s="347"/>
      <c r="ANW1000" s="347"/>
      <c r="ANX1000" s="347"/>
      <c r="ANY1000" s="347"/>
      <c r="ANZ1000" s="347"/>
      <c r="AOA1000" s="347"/>
      <c r="AOB1000" s="347"/>
      <c r="AOC1000" s="347"/>
      <c r="AOD1000" s="347"/>
      <c r="AOE1000" s="347"/>
      <c r="AOF1000" s="347"/>
      <c r="AOG1000" s="347"/>
      <c r="AOH1000" s="347"/>
      <c r="AOI1000" s="347"/>
      <c r="AOJ1000" s="347"/>
      <c r="AOK1000" s="347"/>
      <c r="AOL1000" s="347"/>
      <c r="AOM1000" s="347"/>
      <c r="AON1000" s="347"/>
      <c r="AOO1000" s="347"/>
      <c r="AOP1000" s="347"/>
      <c r="AOQ1000" s="347"/>
      <c r="AOR1000" s="347"/>
      <c r="AOS1000" s="347"/>
      <c r="AOT1000" s="347"/>
      <c r="AOU1000" s="347"/>
      <c r="AOV1000" s="347"/>
      <c r="AOW1000" s="347"/>
      <c r="AOX1000" s="347"/>
      <c r="AOY1000" s="347"/>
      <c r="AOZ1000" s="347"/>
      <c r="APA1000" s="347"/>
      <c r="APB1000" s="347"/>
      <c r="APC1000" s="347"/>
      <c r="APD1000" s="347"/>
      <c r="APE1000" s="347"/>
      <c r="APF1000" s="347"/>
      <c r="APG1000" s="347"/>
      <c r="APH1000" s="347"/>
      <c r="API1000" s="347"/>
      <c r="APJ1000" s="347"/>
      <c r="APK1000" s="347"/>
      <c r="APL1000" s="347"/>
      <c r="APM1000" s="347"/>
      <c r="APN1000" s="347"/>
      <c r="APO1000" s="347"/>
      <c r="APP1000" s="347"/>
      <c r="APQ1000" s="347"/>
      <c r="APR1000" s="347"/>
      <c r="APS1000" s="347"/>
      <c r="APT1000" s="347"/>
      <c r="APU1000" s="347"/>
      <c r="APV1000" s="347"/>
      <c r="APW1000" s="347"/>
      <c r="APX1000" s="347"/>
      <c r="APY1000" s="347"/>
      <c r="APZ1000" s="347"/>
      <c r="AQA1000" s="347"/>
      <c r="AQB1000" s="347"/>
      <c r="AQC1000" s="347"/>
      <c r="AQD1000" s="347"/>
      <c r="AQE1000" s="347"/>
      <c r="AQF1000" s="347"/>
      <c r="AQG1000" s="347"/>
      <c r="AQH1000" s="347"/>
      <c r="AQI1000" s="347"/>
      <c r="AQJ1000" s="347"/>
      <c r="AQK1000" s="347"/>
      <c r="AQL1000" s="347"/>
      <c r="AQM1000" s="347"/>
      <c r="AQN1000" s="347"/>
      <c r="AQO1000" s="347"/>
      <c r="AQP1000" s="347"/>
      <c r="AQQ1000" s="347"/>
      <c r="AQR1000" s="347"/>
      <c r="AQS1000" s="347"/>
      <c r="AQT1000" s="347"/>
      <c r="AQU1000" s="347"/>
      <c r="AQV1000" s="347"/>
      <c r="AQW1000" s="347"/>
      <c r="AQX1000" s="347"/>
      <c r="AQY1000" s="347"/>
      <c r="AQZ1000" s="347"/>
      <c r="ARA1000" s="347"/>
      <c r="ARB1000" s="347"/>
      <c r="ARC1000" s="347"/>
      <c r="ARD1000" s="347"/>
      <c r="ARE1000" s="347"/>
      <c r="ARF1000" s="347"/>
      <c r="ARG1000" s="347"/>
      <c r="ARH1000" s="347"/>
      <c r="ARI1000" s="347"/>
      <c r="ARJ1000" s="347"/>
      <c r="ARK1000" s="347"/>
      <c r="ARL1000" s="347"/>
      <c r="ARM1000" s="347"/>
      <c r="ARN1000" s="347"/>
      <c r="ARO1000" s="347"/>
      <c r="ARP1000" s="347"/>
      <c r="ARQ1000" s="347"/>
      <c r="ARR1000" s="347"/>
      <c r="ARS1000" s="347"/>
      <c r="ART1000" s="347"/>
      <c r="ARU1000" s="347"/>
      <c r="ARV1000" s="347"/>
      <c r="ARW1000" s="347"/>
      <c r="ARX1000" s="347"/>
      <c r="ARY1000" s="347"/>
      <c r="ARZ1000" s="347"/>
      <c r="ASA1000" s="347"/>
      <c r="ASB1000" s="347"/>
      <c r="ASC1000" s="347"/>
      <c r="ASD1000" s="347"/>
      <c r="ASE1000" s="347"/>
      <c r="ASF1000" s="347"/>
      <c r="ASG1000" s="347"/>
      <c r="ASH1000" s="347"/>
      <c r="ASI1000" s="347"/>
      <c r="ASJ1000" s="347"/>
      <c r="ASK1000" s="347"/>
      <c r="ASL1000" s="347"/>
      <c r="ASM1000" s="347"/>
      <c r="ASN1000" s="347"/>
      <c r="ASO1000" s="347"/>
      <c r="ASP1000" s="347"/>
      <c r="ASQ1000" s="347"/>
      <c r="ASR1000" s="347"/>
      <c r="ASS1000" s="347"/>
      <c r="AST1000" s="347"/>
      <c r="ASU1000" s="347"/>
      <c r="ASV1000" s="347"/>
      <c r="ASW1000" s="347"/>
      <c r="ASX1000" s="347"/>
      <c r="ASY1000" s="347"/>
      <c r="ASZ1000" s="347"/>
      <c r="ATA1000" s="347"/>
      <c r="ATB1000" s="347"/>
      <c r="ATC1000" s="347"/>
      <c r="ATD1000" s="347"/>
      <c r="ATE1000" s="347"/>
      <c r="ATF1000" s="347"/>
      <c r="ATG1000" s="347"/>
      <c r="ATH1000" s="347"/>
      <c r="ATI1000" s="347"/>
      <c r="ATJ1000" s="347"/>
      <c r="ATK1000" s="347"/>
      <c r="ATL1000" s="347"/>
      <c r="ATM1000" s="347"/>
      <c r="ATN1000" s="347"/>
      <c r="ATO1000" s="347"/>
      <c r="ATP1000" s="347"/>
      <c r="ATQ1000" s="347"/>
      <c r="ATR1000" s="347"/>
      <c r="ATS1000" s="347"/>
      <c r="ATT1000" s="347"/>
      <c r="ATU1000" s="347"/>
      <c r="ATV1000" s="347"/>
      <c r="ATW1000" s="347"/>
      <c r="ATX1000" s="347"/>
      <c r="ATY1000" s="347"/>
      <c r="ATZ1000" s="347"/>
      <c r="AUA1000" s="347"/>
      <c r="AUB1000" s="347"/>
      <c r="AUC1000" s="347"/>
      <c r="AUD1000" s="347"/>
      <c r="AUE1000" s="347"/>
      <c r="AUF1000" s="347"/>
      <c r="AUG1000" s="347"/>
      <c r="AUH1000" s="347"/>
      <c r="AUI1000" s="347"/>
      <c r="AUJ1000" s="347"/>
      <c r="AUK1000" s="347"/>
      <c r="AUL1000" s="347"/>
      <c r="AUM1000" s="347"/>
      <c r="AUN1000" s="347"/>
      <c r="AUO1000" s="347"/>
      <c r="AUP1000" s="347"/>
      <c r="AUQ1000" s="347"/>
      <c r="AUR1000" s="347"/>
      <c r="AUS1000" s="347"/>
      <c r="AUT1000" s="347"/>
      <c r="AUU1000" s="347"/>
      <c r="AUV1000" s="347"/>
      <c r="AUW1000" s="347"/>
      <c r="AUX1000" s="347"/>
      <c r="AUY1000" s="347"/>
      <c r="AUZ1000" s="347"/>
      <c r="AVA1000" s="347"/>
      <c r="AVB1000" s="347"/>
      <c r="AVC1000" s="347"/>
      <c r="AVD1000" s="347"/>
      <c r="AVE1000" s="347"/>
      <c r="AVF1000" s="347"/>
      <c r="AVG1000" s="347"/>
      <c r="AVH1000" s="347"/>
      <c r="AVI1000" s="347"/>
      <c r="AVJ1000" s="347"/>
      <c r="AVK1000" s="347"/>
      <c r="AVL1000" s="347"/>
      <c r="AVM1000" s="347"/>
      <c r="AVN1000" s="347"/>
      <c r="AVO1000" s="347"/>
      <c r="AVP1000" s="347"/>
      <c r="AVQ1000" s="347"/>
      <c r="AVR1000" s="347"/>
      <c r="AVS1000" s="347"/>
      <c r="AVT1000" s="347"/>
      <c r="AVU1000" s="347"/>
      <c r="AVV1000" s="347"/>
      <c r="AVW1000" s="347"/>
      <c r="AVX1000" s="347"/>
      <c r="AVY1000" s="347"/>
      <c r="AVZ1000" s="347"/>
      <c r="AWA1000" s="347"/>
      <c r="AWB1000" s="347"/>
      <c r="AWC1000" s="347"/>
      <c r="AWD1000" s="347"/>
      <c r="AWE1000" s="347"/>
      <c r="AWF1000" s="347"/>
      <c r="AWG1000" s="347"/>
      <c r="AWH1000" s="347"/>
      <c r="AWI1000" s="347"/>
      <c r="AWJ1000" s="347"/>
      <c r="AWK1000" s="347"/>
      <c r="AWL1000" s="347"/>
      <c r="AWM1000" s="347"/>
      <c r="AWN1000" s="347"/>
      <c r="AWO1000" s="347"/>
      <c r="AWP1000" s="347"/>
      <c r="AWQ1000" s="347"/>
      <c r="AWR1000" s="347"/>
      <c r="AWS1000" s="347"/>
      <c r="AWT1000" s="347"/>
      <c r="AWU1000" s="347"/>
      <c r="AWV1000" s="347"/>
      <c r="AWW1000" s="347"/>
      <c r="AWX1000" s="347"/>
      <c r="AWY1000" s="347"/>
      <c r="AWZ1000" s="347"/>
      <c r="AXA1000" s="347"/>
      <c r="AXB1000" s="347"/>
      <c r="AXC1000" s="347"/>
      <c r="AXD1000" s="347"/>
      <c r="AXE1000" s="347"/>
      <c r="AXF1000" s="347"/>
      <c r="AXG1000" s="347"/>
      <c r="AXH1000" s="347"/>
      <c r="AXI1000" s="347"/>
      <c r="AXJ1000" s="347"/>
      <c r="AXK1000" s="347"/>
      <c r="AXL1000" s="347"/>
      <c r="AXM1000" s="347"/>
      <c r="AXN1000" s="347"/>
      <c r="AXO1000" s="347"/>
      <c r="AXP1000" s="347"/>
      <c r="AXQ1000" s="347"/>
      <c r="AXR1000" s="347"/>
      <c r="AXS1000" s="347"/>
      <c r="AXT1000" s="347"/>
      <c r="AXU1000" s="347"/>
      <c r="AXV1000" s="347"/>
      <c r="AXW1000" s="347"/>
      <c r="AXX1000" s="347"/>
      <c r="AXY1000" s="347"/>
      <c r="AXZ1000" s="347"/>
      <c r="AYA1000" s="347"/>
      <c r="AYB1000" s="347"/>
      <c r="AYC1000" s="347"/>
      <c r="AYD1000" s="347"/>
      <c r="AYE1000" s="347"/>
      <c r="AYF1000" s="347"/>
      <c r="AYG1000" s="347"/>
      <c r="AYH1000" s="347"/>
      <c r="AYI1000" s="347"/>
      <c r="AYJ1000" s="347"/>
      <c r="AYK1000" s="347"/>
      <c r="AYL1000" s="347"/>
      <c r="AYM1000" s="347"/>
      <c r="AYN1000" s="347"/>
      <c r="AYO1000" s="347"/>
      <c r="AYP1000" s="347"/>
      <c r="AYQ1000" s="347"/>
      <c r="AYR1000" s="347"/>
      <c r="AYS1000" s="347"/>
      <c r="AYT1000" s="347"/>
      <c r="AYU1000" s="347"/>
      <c r="AYV1000" s="347"/>
      <c r="AYW1000" s="347"/>
      <c r="AYX1000" s="347"/>
      <c r="AYY1000" s="347"/>
      <c r="AYZ1000" s="347"/>
      <c r="AZA1000" s="347"/>
      <c r="AZB1000" s="347"/>
      <c r="AZC1000" s="347"/>
      <c r="AZD1000" s="347"/>
      <c r="AZE1000" s="347"/>
      <c r="AZF1000" s="347"/>
      <c r="AZG1000" s="347"/>
      <c r="AZH1000" s="347"/>
      <c r="AZI1000" s="347"/>
      <c r="AZJ1000" s="347"/>
      <c r="AZK1000" s="347"/>
      <c r="AZL1000" s="347"/>
      <c r="AZM1000" s="347"/>
      <c r="AZN1000" s="347"/>
      <c r="AZO1000" s="347"/>
      <c r="AZP1000" s="347"/>
      <c r="AZQ1000" s="347"/>
      <c r="AZR1000" s="347"/>
      <c r="AZS1000" s="347"/>
      <c r="AZT1000" s="347"/>
      <c r="AZU1000" s="347"/>
      <c r="AZV1000" s="347"/>
      <c r="AZW1000" s="347"/>
      <c r="AZX1000" s="347"/>
      <c r="AZY1000" s="347"/>
      <c r="AZZ1000" s="347"/>
      <c r="BAA1000" s="347"/>
      <c r="BAB1000" s="347"/>
      <c r="BAC1000" s="347"/>
      <c r="BAD1000" s="347"/>
      <c r="BAE1000" s="347"/>
      <c r="BAF1000" s="347"/>
      <c r="BAG1000" s="347"/>
      <c r="BAH1000" s="347"/>
      <c r="BAI1000" s="347"/>
      <c r="BAJ1000" s="347"/>
      <c r="BAK1000" s="347"/>
      <c r="BAL1000" s="347"/>
      <c r="BAM1000" s="347"/>
      <c r="BAN1000" s="347"/>
      <c r="BAO1000" s="347"/>
      <c r="BAP1000" s="347"/>
      <c r="BAQ1000" s="347"/>
      <c r="BAR1000" s="347"/>
      <c r="BAS1000" s="347"/>
      <c r="BAT1000" s="347"/>
      <c r="BAU1000" s="347"/>
      <c r="BAV1000" s="347"/>
      <c r="BAW1000" s="347"/>
      <c r="BAX1000" s="347"/>
      <c r="BAY1000" s="347"/>
      <c r="BAZ1000" s="347"/>
      <c r="BBA1000" s="347"/>
      <c r="BBB1000" s="347"/>
      <c r="BBC1000" s="347"/>
      <c r="BBD1000" s="347"/>
      <c r="BBE1000" s="347"/>
      <c r="BBF1000" s="347"/>
      <c r="BBG1000" s="347"/>
      <c r="BBH1000" s="347"/>
      <c r="BBI1000" s="347"/>
      <c r="BBJ1000" s="347"/>
      <c r="BBK1000" s="347"/>
      <c r="BBL1000" s="347"/>
      <c r="BBM1000" s="347"/>
      <c r="BBN1000" s="347"/>
      <c r="BBO1000" s="347"/>
      <c r="BBP1000" s="347"/>
      <c r="BBQ1000" s="347"/>
      <c r="BBR1000" s="347"/>
      <c r="BBS1000" s="347"/>
      <c r="BBT1000" s="347"/>
      <c r="BBU1000" s="347"/>
      <c r="BBV1000" s="347"/>
      <c r="BBW1000" s="347"/>
      <c r="BBX1000" s="347"/>
      <c r="BBY1000" s="347"/>
      <c r="BBZ1000" s="347"/>
      <c r="BCA1000" s="347"/>
      <c r="BCB1000" s="347"/>
      <c r="BCC1000" s="347"/>
      <c r="BCD1000" s="347"/>
      <c r="BCE1000" s="347"/>
      <c r="BCF1000" s="347"/>
      <c r="BCG1000" s="347"/>
      <c r="BCH1000" s="347"/>
      <c r="BCI1000" s="347"/>
      <c r="BCJ1000" s="347"/>
      <c r="BCK1000" s="347"/>
      <c r="BCL1000" s="347"/>
      <c r="BCM1000" s="347"/>
      <c r="BCN1000" s="347"/>
      <c r="BCO1000" s="347"/>
      <c r="BCP1000" s="347"/>
      <c r="BCQ1000" s="347"/>
      <c r="BCR1000" s="347"/>
      <c r="BCS1000" s="347"/>
      <c r="BCT1000" s="347"/>
      <c r="BCU1000" s="347"/>
      <c r="BCV1000" s="347"/>
      <c r="BCW1000" s="347"/>
      <c r="BCX1000" s="347"/>
      <c r="BCY1000" s="347"/>
      <c r="BCZ1000" s="347"/>
      <c r="BDA1000" s="347"/>
      <c r="BDB1000" s="347"/>
      <c r="BDC1000" s="347"/>
      <c r="BDD1000" s="347"/>
      <c r="BDE1000" s="347"/>
      <c r="BDF1000" s="347"/>
      <c r="BDG1000" s="347"/>
      <c r="BDH1000" s="347"/>
      <c r="BDI1000" s="347"/>
      <c r="BDJ1000" s="347"/>
      <c r="BDK1000" s="347"/>
      <c r="BDL1000" s="347"/>
      <c r="BDM1000" s="347"/>
      <c r="BDN1000" s="347"/>
      <c r="BDO1000" s="347"/>
      <c r="BDP1000" s="347"/>
      <c r="BDQ1000" s="347"/>
      <c r="BDR1000" s="347"/>
      <c r="BDS1000" s="347"/>
      <c r="BDT1000" s="347"/>
      <c r="BDU1000" s="347"/>
      <c r="BDV1000" s="347"/>
      <c r="BDW1000" s="347"/>
      <c r="BDX1000" s="347"/>
      <c r="BDY1000" s="347"/>
      <c r="BDZ1000" s="347"/>
      <c r="BEA1000" s="347"/>
      <c r="BEB1000" s="347"/>
      <c r="BEC1000" s="347"/>
      <c r="BED1000" s="347"/>
      <c r="BEE1000" s="347"/>
      <c r="BEF1000" s="347"/>
      <c r="BEG1000" s="347"/>
      <c r="BEH1000" s="347"/>
      <c r="BEI1000" s="347"/>
      <c r="BEJ1000" s="347"/>
      <c r="BEK1000" s="347"/>
      <c r="BEL1000" s="347"/>
      <c r="BEM1000" s="347"/>
      <c r="BEN1000" s="347"/>
      <c r="BEO1000" s="347"/>
      <c r="BEP1000" s="347"/>
      <c r="BEQ1000" s="347"/>
      <c r="BER1000" s="347"/>
      <c r="BES1000" s="347"/>
      <c r="BET1000" s="347"/>
      <c r="BEU1000" s="347"/>
      <c r="BEV1000" s="347"/>
      <c r="BEW1000" s="347"/>
      <c r="BEX1000" s="347"/>
      <c r="BEY1000" s="347"/>
      <c r="BEZ1000" s="347"/>
      <c r="BFA1000" s="347"/>
      <c r="BFB1000" s="347"/>
      <c r="BFC1000" s="347"/>
      <c r="BFD1000" s="347"/>
      <c r="BFE1000" s="347"/>
      <c r="BFF1000" s="347"/>
      <c r="BFG1000" s="347"/>
      <c r="BFH1000" s="347"/>
      <c r="BFI1000" s="347"/>
      <c r="BFJ1000" s="347"/>
      <c r="BFK1000" s="347"/>
      <c r="BFL1000" s="347"/>
      <c r="BFM1000" s="347"/>
      <c r="BFN1000" s="347"/>
      <c r="BFO1000" s="347"/>
      <c r="BFP1000" s="347"/>
      <c r="BFQ1000" s="347"/>
      <c r="BFR1000" s="347"/>
      <c r="BFS1000" s="347"/>
      <c r="BFT1000" s="347"/>
      <c r="BFU1000" s="347"/>
      <c r="BFV1000" s="347"/>
      <c r="BFW1000" s="347"/>
      <c r="BFX1000" s="347"/>
      <c r="BFY1000" s="347"/>
      <c r="BFZ1000" s="347"/>
      <c r="BGA1000" s="347"/>
      <c r="BGB1000" s="347"/>
      <c r="BGC1000" s="347"/>
      <c r="BGD1000" s="347"/>
      <c r="BGE1000" s="347"/>
      <c r="BGF1000" s="347"/>
      <c r="BGG1000" s="347"/>
      <c r="BGH1000" s="347"/>
      <c r="BGI1000" s="347"/>
      <c r="BGJ1000" s="347"/>
      <c r="BGK1000" s="347"/>
      <c r="BGL1000" s="347"/>
      <c r="BGM1000" s="347"/>
      <c r="BGN1000" s="347"/>
      <c r="BGO1000" s="347"/>
      <c r="BGP1000" s="347"/>
      <c r="BGQ1000" s="347"/>
      <c r="BGR1000" s="347"/>
      <c r="BGS1000" s="347"/>
      <c r="BGT1000" s="347"/>
      <c r="BGU1000" s="347"/>
      <c r="BGV1000" s="347"/>
      <c r="BGW1000" s="347"/>
      <c r="BGX1000" s="347"/>
      <c r="BGY1000" s="347"/>
      <c r="BGZ1000" s="347"/>
      <c r="BHA1000" s="347"/>
      <c r="BHB1000" s="347"/>
      <c r="BHC1000" s="347"/>
      <c r="BHD1000" s="347"/>
      <c r="BHE1000" s="347"/>
      <c r="BHF1000" s="347"/>
      <c r="BHG1000" s="347"/>
      <c r="BHH1000" s="347"/>
      <c r="BHI1000" s="347"/>
      <c r="BHJ1000" s="347"/>
      <c r="BHK1000" s="347"/>
      <c r="BHL1000" s="347"/>
      <c r="BHM1000" s="347"/>
      <c r="BHN1000" s="347"/>
      <c r="BHO1000" s="347"/>
      <c r="BHP1000" s="347"/>
      <c r="BHQ1000" s="347"/>
      <c r="BHR1000" s="347"/>
      <c r="BHS1000" s="347"/>
      <c r="BHT1000" s="347"/>
      <c r="BHU1000" s="347"/>
      <c r="BHV1000" s="347"/>
      <c r="BHW1000" s="347"/>
      <c r="BHX1000" s="347"/>
      <c r="BHY1000" s="347"/>
      <c r="BHZ1000" s="347"/>
      <c r="BIA1000" s="347"/>
      <c r="BIB1000" s="347"/>
      <c r="BIC1000" s="347"/>
      <c r="BID1000" s="347"/>
      <c r="BIE1000" s="347"/>
      <c r="BIF1000" s="347"/>
      <c r="BIG1000" s="347"/>
      <c r="BIH1000" s="347"/>
      <c r="BII1000" s="347"/>
      <c r="BIJ1000" s="347"/>
      <c r="BIK1000" s="347"/>
      <c r="BIL1000" s="347"/>
      <c r="BIM1000" s="347"/>
      <c r="BIN1000" s="347"/>
      <c r="BIO1000" s="347"/>
      <c r="BIP1000" s="347"/>
      <c r="BIQ1000" s="347"/>
      <c r="BIR1000" s="347"/>
      <c r="BIS1000" s="347"/>
      <c r="BIT1000" s="347"/>
      <c r="BIU1000" s="347"/>
      <c r="BIV1000" s="347"/>
      <c r="BIW1000" s="347"/>
      <c r="BIX1000" s="347"/>
      <c r="BIY1000" s="347"/>
      <c r="BIZ1000" s="347"/>
      <c r="BJA1000" s="347"/>
      <c r="BJB1000" s="347"/>
      <c r="BJC1000" s="347"/>
      <c r="BJD1000" s="347"/>
      <c r="BJE1000" s="347"/>
      <c r="BJF1000" s="347"/>
      <c r="BJG1000" s="347"/>
      <c r="BJH1000" s="347"/>
      <c r="BJI1000" s="347"/>
      <c r="BJJ1000" s="347"/>
      <c r="BJK1000" s="347"/>
      <c r="BJL1000" s="347"/>
      <c r="BJM1000" s="347"/>
      <c r="BJN1000" s="347"/>
      <c r="BJO1000" s="347"/>
      <c r="BJP1000" s="347"/>
      <c r="BJQ1000" s="347"/>
      <c r="BJR1000" s="347"/>
      <c r="BJS1000" s="347"/>
      <c r="BJT1000" s="347"/>
      <c r="BJU1000" s="347"/>
      <c r="BJV1000" s="347"/>
      <c r="BJW1000" s="347"/>
      <c r="BJX1000" s="347"/>
      <c r="BJY1000" s="347"/>
      <c r="BJZ1000" s="347"/>
      <c r="BKA1000" s="347"/>
      <c r="BKB1000" s="347"/>
      <c r="BKC1000" s="347"/>
      <c r="BKD1000" s="347"/>
      <c r="BKE1000" s="347"/>
      <c r="BKF1000" s="347"/>
      <c r="BKG1000" s="347"/>
      <c r="BKH1000" s="347"/>
      <c r="BKI1000" s="347"/>
      <c r="BKJ1000" s="347"/>
      <c r="BKK1000" s="347"/>
      <c r="BKL1000" s="347"/>
      <c r="BKM1000" s="347"/>
      <c r="BKN1000" s="347"/>
      <c r="BKO1000" s="347"/>
      <c r="BKP1000" s="347"/>
      <c r="BKQ1000" s="347"/>
      <c r="BKR1000" s="347"/>
      <c r="BKS1000" s="347"/>
      <c r="BKT1000" s="347"/>
      <c r="BKU1000" s="347"/>
      <c r="BKV1000" s="347"/>
      <c r="BKW1000" s="347"/>
      <c r="BKX1000" s="347"/>
      <c r="BKY1000" s="347"/>
      <c r="BKZ1000" s="347"/>
      <c r="BLA1000" s="347"/>
      <c r="BLB1000" s="347"/>
      <c r="BLC1000" s="347"/>
      <c r="BLD1000" s="347"/>
      <c r="BLE1000" s="347"/>
      <c r="BLF1000" s="347"/>
      <c r="BLG1000" s="347"/>
      <c r="BLH1000" s="347"/>
      <c r="BLI1000" s="347"/>
      <c r="BLJ1000" s="347"/>
      <c r="BLK1000" s="347"/>
      <c r="BLL1000" s="347"/>
      <c r="BLM1000" s="347"/>
      <c r="BLN1000" s="347"/>
      <c r="BLO1000" s="347"/>
      <c r="BLP1000" s="347"/>
      <c r="BLQ1000" s="347"/>
      <c r="BLR1000" s="347"/>
      <c r="BLS1000" s="347"/>
      <c r="BLT1000" s="347"/>
      <c r="BLU1000" s="347"/>
      <c r="BLV1000" s="347"/>
      <c r="BLW1000" s="347"/>
      <c r="BLX1000" s="347"/>
      <c r="BLY1000" s="347"/>
      <c r="BLZ1000" s="347"/>
      <c r="BMA1000" s="347"/>
      <c r="BMB1000" s="347"/>
      <c r="BMC1000" s="347"/>
      <c r="BMD1000" s="347"/>
      <c r="BME1000" s="347"/>
      <c r="BMF1000" s="347"/>
      <c r="BMG1000" s="347"/>
      <c r="BMH1000" s="347"/>
      <c r="BMI1000" s="347"/>
      <c r="BMJ1000" s="347"/>
      <c r="BMK1000" s="347"/>
      <c r="BML1000" s="347"/>
      <c r="BMM1000" s="347"/>
      <c r="BMN1000" s="347"/>
      <c r="BMO1000" s="347"/>
      <c r="BMP1000" s="347"/>
      <c r="BMQ1000" s="347"/>
      <c r="BMR1000" s="347"/>
      <c r="BMS1000" s="347"/>
      <c r="BMT1000" s="347"/>
      <c r="BMU1000" s="347"/>
      <c r="BMV1000" s="347"/>
      <c r="BMW1000" s="347"/>
      <c r="BMX1000" s="347"/>
      <c r="BMY1000" s="347"/>
      <c r="BMZ1000" s="347"/>
      <c r="BNA1000" s="347"/>
      <c r="BNB1000" s="347"/>
      <c r="BNC1000" s="347"/>
      <c r="BND1000" s="347"/>
      <c r="BNE1000" s="347"/>
      <c r="BNF1000" s="347"/>
      <c r="BNG1000" s="347"/>
      <c r="BNH1000" s="347"/>
      <c r="BNI1000" s="347"/>
      <c r="BNJ1000" s="347"/>
      <c r="BNK1000" s="347"/>
      <c r="BNL1000" s="347"/>
      <c r="BNM1000" s="347"/>
      <c r="BNN1000" s="347"/>
      <c r="BNO1000" s="347"/>
      <c r="BNP1000" s="347"/>
      <c r="BNQ1000" s="347"/>
      <c r="BNR1000" s="347"/>
      <c r="BNS1000" s="347"/>
      <c r="BNT1000" s="347"/>
      <c r="BNU1000" s="347"/>
      <c r="BNV1000" s="347"/>
      <c r="BNW1000" s="347"/>
      <c r="BNX1000" s="347"/>
      <c r="BNY1000" s="347"/>
      <c r="BNZ1000" s="347"/>
      <c r="BOA1000" s="347"/>
      <c r="BOB1000" s="347"/>
      <c r="BOC1000" s="347"/>
      <c r="BOD1000" s="347"/>
      <c r="BOE1000" s="347"/>
      <c r="BOF1000" s="347"/>
      <c r="BOG1000" s="347"/>
      <c r="BOH1000" s="347"/>
      <c r="BOI1000" s="347"/>
      <c r="BOJ1000" s="347"/>
      <c r="BOK1000" s="347"/>
      <c r="BOL1000" s="347"/>
      <c r="BOM1000" s="347"/>
      <c r="BON1000" s="347"/>
      <c r="BOO1000" s="347"/>
      <c r="BOP1000" s="347"/>
      <c r="BOQ1000" s="347"/>
      <c r="BOR1000" s="347"/>
      <c r="BOS1000" s="347"/>
      <c r="BOT1000" s="347"/>
      <c r="BOU1000" s="347"/>
      <c r="BOV1000" s="347"/>
      <c r="BOW1000" s="347"/>
      <c r="BOX1000" s="347"/>
      <c r="BOY1000" s="347"/>
      <c r="BOZ1000" s="347"/>
      <c r="BPA1000" s="347"/>
      <c r="BPB1000" s="347"/>
      <c r="BPC1000" s="347"/>
      <c r="BPD1000" s="347"/>
      <c r="BPE1000" s="347"/>
      <c r="BPF1000" s="347"/>
      <c r="BPG1000" s="347"/>
      <c r="BPH1000" s="347"/>
      <c r="BPI1000" s="347"/>
      <c r="BPJ1000" s="347"/>
      <c r="BPK1000" s="347"/>
      <c r="BPL1000" s="347"/>
      <c r="BPM1000" s="347"/>
      <c r="BPN1000" s="347"/>
      <c r="BPO1000" s="347"/>
      <c r="BPP1000" s="347"/>
      <c r="BPQ1000" s="347"/>
      <c r="BPR1000" s="347"/>
      <c r="BPS1000" s="347"/>
      <c r="BPT1000" s="347"/>
      <c r="BPU1000" s="347"/>
      <c r="BPV1000" s="347"/>
      <c r="BPW1000" s="347"/>
      <c r="BPX1000" s="347"/>
      <c r="BPY1000" s="347"/>
      <c r="BPZ1000" s="347"/>
      <c r="BQA1000" s="347"/>
      <c r="BQB1000" s="347"/>
      <c r="BQC1000" s="347"/>
      <c r="BQD1000" s="347"/>
      <c r="BQE1000" s="347"/>
      <c r="BQF1000" s="347"/>
      <c r="BQG1000" s="347"/>
      <c r="BQH1000" s="347"/>
      <c r="BQI1000" s="347"/>
      <c r="BQJ1000" s="347"/>
      <c r="BQK1000" s="347"/>
      <c r="BQL1000" s="347"/>
      <c r="BQM1000" s="347"/>
      <c r="BQN1000" s="347"/>
      <c r="BQO1000" s="347"/>
      <c r="BQP1000" s="347"/>
      <c r="BQQ1000" s="347"/>
      <c r="BQR1000" s="347"/>
      <c r="BQS1000" s="347"/>
      <c r="BQT1000" s="347"/>
      <c r="BQU1000" s="347"/>
      <c r="BQV1000" s="347"/>
      <c r="BQW1000" s="347"/>
      <c r="BQX1000" s="347"/>
      <c r="BQY1000" s="347"/>
      <c r="BQZ1000" s="347"/>
      <c r="BRA1000" s="347"/>
      <c r="BRB1000" s="347"/>
      <c r="BRC1000" s="347"/>
      <c r="BRD1000" s="347"/>
      <c r="BRE1000" s="347"/>
      <c r="BRF1000" s="347"/>
      <c r="BRG1000" s="347"/>
      <c r="BRH1000" s="347"/>
      <c r="BRI1000" s="347"/>
      <c r="BRJ1000" s="347"/>
      <c r="BRK1000" s="347"/>
      <c r="BRL1000" s="347"/>
      <c r="BRM1000" s="347"/>
      <c r="BRN1000" s="347"/>
      <c r="BRO1000" s="347"/>
      <c r="BRP1000" s="347"/>
      <c r="BRQ1000" s="347"/>
      <c r="BRR1000" s="347"/>
      <c r="BRS1000" s="347"/>
      <c r="BRT1000" s="347"/>
      <c r="BRU1000" s="347"/>
      <c r="BRV1000" s="347"/>
      <c r="BRW1000" s="347"/>
      <c r="BRX1000" s="347"/>
      <c r="BRY1000" s="347"/>
      <c r="BRZ1000" s="347"/>
      <c r="BSA1000" s="347"/>
      <c r="BSB1000" s="347"/>
      <c r="BSC1000" s="347"/>
      <c r="BSD1000" s="347"/>
      <c r="BSE1000" s="347"/>
      <c r="BSF1000" s="347"/>
      <c r="BSG1000" s="347"/>
      <c r="BSH1000" s="347"/>
      <c r="BSI1000" s="347"/>
      <c r="BSJ1000" s="347"/>
      <c r="BSK1000" s="347"/>
      <c r="BSL1000" s="347"/>
      <c r="BSM1000" s="347"/>
      <c r="BSN1000" s="347"/>
      <c r="BSO1000" s="347"/>
      <c r="BSP1000" s="347"/>
      <c r="BSQ1000" s="347"/>
      <c r="BSR1000" s="347"/>
      <c r="BSS1000" s="347"/>
      <c r="BST1000" s="347"/>
      <c r="BSU1000" s="347"/>
      <c r="BSV1000" s="347"/>
      <c r="BSW1000" s="347"/>
      <c r="BSX1000" s="347"/>
      <c r="BSY1000" s="347"/>
      <c r="BSZ1000" s="347"/>
      <c r="BTA1000" s="347"/>
      <c r="BTB1000" s="347"/>
      <c r="BTC1000" s="347"/>
      <c r="BTD1000" s="347"/>
      <c r="BTE1000" s="347"/>
      <c r="BTF1000" s="347"/>
      <c r="BTG1000" s="347"/>
      <c r="BTH1000" s="347"/>
      <c r="BTI1000" s="347"/>
      <c r="BTJ1000" s="347"/>
      <c r="BTK1000" s="347"/>
      <c r="BTL1000" s="347"/>
      <c r="BTM1000" s="347"/>
      <c r="BTN1000" s="347"/>
      <c r="BTO1000" s="347"/>
      <c r="BTP1000" s="347"/>
      <c r="BTQ1000" s="347"/>
      <c r="BTR1000" s="347"/>
      <c r="BTS1000" s="347"/>
      <c r="BTT1000" s="347"/>
      <c r="BTU1000" s="347"/>
      <c r="BTV1000" s="347"/>
      <c r="BTW1000" s="347"/>
      <c r="BTX1000" s="347"/>
      <c r="BTY1000" s="347"/>
      <c r="BTZ1000" s="347"/>
      <c r="BUA1000" s="347"/>
      <c r="BUB1000" s="347"/>
      <c r="BUC1000" s="347"/>
      <c r="BUD1000" s="347"/>
      <c r="BUE1000" s="347"/>
      <c r="BUF1000" s="347"/>
      <c r="BUG1000" s="347"/>
      <c r="BUH1000" s="347"/>
      <c r="BUI1000" s="347"/>
      <c r="BUJ1000" s="347"/>
      <c r="BUK1000" s="347"/>
      <c r="BUL1000" s="347"/>
      <c r="BUM1000" s="347"/>
      <c r="BUN1000" s="347"/>
      <c r="BUO1000" s="347"/>
      <c r="BUP1000" s="347"/>
      <c r="BUQ1000" s="347"/>
      <c r="BUR1000" s="347"/>
      <c r="BUS1000" s="347"/>
      <c r="BUT1000" s="347"/>
      <c r="BUU1000" s="347"/>
      <c r="BUV1000" s="347"/>
      <c r="BUW1000" s="347"/>
      <c r="BUX1000" s="347"/>
      <c r="BUY1000" s="347"/>
      <c r="BUZ1000" s="347"/>
      <c r="BVA1000" s="347"/>
      <c r="BVB1000" s="347"/>
      <c r="BVC1000" s="347"/>
      <c r="BVD1000" s="347"/>
      <c r="BVE1000" s="347"/>
      <c r="BVF1000" s="347"/>
      <c r="BVG1000" s="347"/>
      <c r="BVH1000" s="347"/>
      <c r="BVI1000" s="347"/>
      <c r="BVJ1000" s="347"/>
      <c r="BVK1000" s="347"/>
      <c r="BVL1000" s="347"/>
      <c r="BVM1000" s="347"/>
      <c r="BVN1000" s="347"/>
      <c r="BVO1000" s="347"/>
      <c r="BVP1000" s="347"/>
      <c r="BVQ1000" s="347"/>
      <c r="BVR1000" s="347"/>
      <c r="BVS1000" s="347"/>
      <c r="BVT1000" s="347"/>
      <c r="BVU1000" s="347"/>
      <c r="BVV1000" s="347"/>
      <c r="BVW1000" s="347"/>
      <c r="BVX1000" s="347"/>
      <c r="BVY1000" s="347"/>
      <c r="BVZ1000" s="347"/>
      <c r="BWA1000" s="347"/>
      <c r="BWB1000" s="347"/>
      <c r="BWC1000" s="347"/>
      <c r="BWD1000" s="347"/>
      <c r="BWE1000" s="347"/>
      <c r="BWF1000" s="347"/>
      <c r="BWG1000" s="347"/>
      <c r="BWH1000" s="347"/>
      <c r="BWI1000" s="347"/>
      <c r="BWJ1000" s="347"/>
      <c r="BWK1000" s="347"/>
      <c r="BWL1000" s="347"/>
      <c r="BWM1000" s="347"/>
      <c r="BWN1000" s="347"/>
      <c r="BWO1000" s="347"/>
      <c r="BWP1000" s="347"/>
      <c r="BWQ1000" s="347"/>
      <c r="BWR1000" s="347"/>
      <c r="BWS1000" s="347"/>
      <c r="BWT1000" s="347"/>
      <c r="BWU1000" s="347"/>
      <c r="BWV1000" s="347"/>
      <c r="BWW1000" s="347"/>
      <c r="BWX1000" s="347"/>
      <c r="BWY1000" s="347"/>
      <c r="BWZ1000" s="347"/>
      <c r="BXA1000" s="347"/>
      <c r="BXB1000" s="347"/>
      <c r="BXC1000" s="347"/>
      <c r="BXD1000" s="347"/>
      <c r="BXE1000" s="347"/>
      <c r="BXF1000" s="347"/>
      <c r="BXG1000" s="347"/>
      <c r="BXH1000" s="347"/>
      <c r="BXI1000" s="347"/>
      <c r="BXJ1000" s="347"/>
      <c r="BXK1000" s="347"/>
      <c r="BXL1000" s="347"/>
      <c r="BXM1000" s="347"/>
      <c r="BXN1000" s="347"/>
      <c r="BXO1000" s="347"/>
      <c r="BXP1000" s="347"/>
      <c r="BXQ1000" s="347"/>
      <c r="BXR1000" s="347"/>
      <c r="BXS1000" s="347"/>
      <c r="BXT1000" s="347"/>
      <c r="BXU1000" s="347"/>
      <c r="BXV1000" s="347"/>
      <c r="BXW1000" s="347"/>
      <c r="BXX1000" s="347"/>
      <c r="BXY1000" s="347"/>
      <c r="BXZ1000" s="347"/>
      <c r="BYA1000" s="347"/>
      <c r="BYB1000" s="347"/>
      <c r="BYC1000" s="347"/>
      <c r="BYD1000" s="347"/>
      <c r="BYE1000" s="347"/>
      <c r="BYF1000" s="347"/>
      <c r="BYG1000" s="347"/>
      <c r="BYH1000" s="347"/>
      <c r="BYI1000" s="347"/>
      <c r="BYJ1000" s="347"/>
      <c r="BYK1000" s="347"/>
      <c r="BYL1000" s="347"/>
      <c r="BYM1000" s="347"/>
      <c r="BYN1000" s="347"/>
      <c r="BYO1000" s="347"/>
      <c r="BYP1000" s="347"/>
      <c r="BYQ1000" s="347"/>
      <c r="BYR1000" s="347"/>
      <c r="BYS1000" s="347"/>
      <c r="BYT1000" s="347"/>
      <c r="BYU1000" s="347"/>
      <c r="BYV1000" s="347"/>
      <c r="BYW1000" s="347"/>
      <c r="BYX1000" s="347"/>
      <c r="BYY1000" s="347"/>
      <c r="BYZ1000" s="347"/>
      <c r="BZA1000" s="347"/>
      <c r="BZB1000" s="347"/>
      <c r="BZC1000" s="347"/>
      <c r="BZD1000" s="347"/>
      <c r="BZE1000" s="347"/>
      <c r="BZF1000" s="347"/>
      <c r="BZG1000" s="347"/>
      <c r="BZH1000" s="347"/>
      <c r="BZI1000" s="347"/>
      <c r="BZJ1000" s="347"/>
      <c r="BZK1000" s="347"/>
      <c r="BZL1000" s="347"/>
      <c r="BZM1000" s="347"/>
      <c r="BZN1000" s="347"/>
      <c r="BZO1000" s="347"/>
      <c r="BZP1000" s="347"/>
      <c r="BZQ1000" s="347"/>
      <c r="BZR1000" s="347"/>
      <c r="BZS1000" s="347"/>
      <c r="BZT1000" s="347"/>
      <c r="BZU1000" s="347"/>
      <c r="BZV1000" s="347"/>
      <c r="BZW1000" s="347"/>
      <c r="BZX1000" s="347"/>
      <c r="BZY1000" s="347"/>
      <c r="BZZ1000" s="347"/>
      <c r="CAA1000" s="347"/>
      <c r="CAB1000" s="347"/>
      <c r="CAC1000" s="347"/>
      <c r="CAD1000" s="347"/>
      <c r="CAE1000" s="347"/>
      <c r="CAF1000" s="347"/>
      <c r="CAG1000" s="347"/>
      <c r="CAH1000" s="347"/>
      <c r="CAI1000" s="347"/>
      <c r="CAJ1000" s="347"/>
      <c r="CAK1000" s="347"/>
      <c r="CAL1000" s="347"/>
      <c r="CAM1000" s="347"/>
      <c r="CAN1000" s="347"/>
      <c r="CAO1000" s="347"/>
      <c r="CAP1000" s="347"/>
      <c r="CAQ1000" s="347"/>
      <c r="CAR1000" s="347"/>
      <c r="CAS1000" s="347"/>
      <c r="CAT1000" s="347"/>
      <c r="CAU1000" s="347"/>
      <c r="CAV1000" s="347"/>
      <c r="CAW1000" s="347"/>
      <c r="CAX1000" s="347"/>
      <c r="CAY1000" s="347"/>
      <c r="CAZ1000" s="347"/>
      <c r="CBA1000" s="347"/>
      <c r="CBB1000" s="347"/>
      <c r="CBC1000" s="347"/>
      <c r="CBD1000" s="347"/>
      <c r="CBE1000" s="347"/>
      <c r="CBF1000" s="347"/>
      <c r="CBG1000" s="347"/>
      <c r="CBH1000" s="347"/>
      <c r="CBI1000" s="347"/>
      <c r="CBJ1000" s="347"/>
      <c r="CBK1000" s="347"/>
      <c r="CBL1000" s="347"/>
      <c r="CBM1000" s="347"/>
      <c r="CBN1000" s="347"/>
      <c r="CBO1000" s="347"/>
      <c r="CBP1000" s="347"/>
      <c r="CBQ1000" s="347"/>
      <c r="CBR1000" s="347"/>
      <c r="CBS1000" s="347"/>
      <c r="CBT1000" s="347"/>
      <c r="CBU1000" s="347"/>
      <c r="CBV1000" s="347"/>
      <c r="CBW1000" s="347"/>
      <c r="CBX1000" s="347"/>
      <c r="CBY1000" s="347"/>
      <c r="CBZ1000" s="347"/>
      <c r="CCA1000" s="347"/>
      <c r="CCB1000" s="347"/>
      <c r="CCC1000" s="347"/>
      <c r="CCD1000" s="347"/>
      <c r="CCE1000" s="347"/>
      <c r="CCF1000" s="347"/>
      <c r="CCG1000" s="347"/>
      <c r="CCH1000" s="347"/>
      <c r="CCI1000" s="347"/>
      <c r="CCJ1000" s="347"/>
      <c r="CCK1000" s="347"/>
      <c r="CCL1000" s="347"/>
      <c r="CCM1000" s="347"/>
      <c r="CCN1000" s="347"/>
      <c r="CCO1000" s="347"/>
      <c r="CCP1000" s="347"/>
      <c r="CCQ1000" s="347"/>
      <c r="CCR1000" s="347"/>
      <c r="CCS1000" s="347"/>
      <c r="CCT1000" s="347"/>
      <c r="CCU1000" s="347"/>
      <c r="CCV1000" s="347"/>
      <c r="CCW1000" s="347"/>
      <c r="CCX1000" s="347"/>
      <c r="CCY1000" s="347"/>
      <c r="CCZ1000" s="347"/>
      <c r="CDA1000" s="347"/>
      <c r="CDB1000" s="347"/>
      <c r="CDC1000" s="347"/>
      <c r="CDD1000" s="347"/>
      <c r="CDE1000" s="347"/>
      <c r="CDF1000" s="347"/>
      <c r="CDG1000" s="347"/>
      <c r="CDH1000" s="347"/>
      <c r="CDI1000" s="347"/>
      <c r="CDJ1000" s="347"/>
      <c r="CDK1000" s="347"/>
      <c r="CDL1000" s="347"/>
      <c r="CDM1000" s="347"/>
      <c r="CDN1000" s="347"/>
      <c r="CDO1000" s="347"/>
      <c r="CDP1000" s="347"/>
      <c r="CDQ1000" s="347"/>
      <c r="CDR1000" s="347"/>
      <c r="CDS1000" s="347"/>
      <c r="CDT1000" s="347"/>
      <c r="CDU1000" s="347"/>
      <c r="CDV1000" s="347"/>
      <c r="CDW1000" s="347"/>
      <c r="CDX1000" s="347"/>
      <c r="CDY1000" s="347"/>
      <c r="CDZ1000" s="347"/>
      <c r="CEA1000" s="347"/>
      <c r="CEB1000" s="347"/>
      <c r="CEC1000" s="347"/>
      <c r="CED1000" s="347"/>
      <c r="CEE1000" s="347"/>
      <c r="CEF1000" s="347"/>
      <c r="CEG1000" s="347"/>
      <c r="CEH1000" s="347"/>
      <c r="CEI1000" s="347"/>
      <c r="CEJ1000" s="347"/>
      <c r="CEK1000" s="347"/>
      <c r="CEL1000" s="347"/>
      <c r="CEM1000" s="347"/>
      <c r="CEN1000" s="347"/>
      <c r="CEO1000" s="347"/>
      <c r="CEP1000" s="347"/>
      <c r="CEQ1000" s="347"/>
      <c r="CER1000" s="347"/>
      <c r="CES1000" s="347"/>
      <c r="CET1000" s="347"/>
      <c r="CEU1000" s="347"/>
      <c r="CEV1000" s="347"/>
      <c r="CEW1000" s="347"/>
      <c r="CEX1000" s="347"/>
      <c r="CEY1000" s="347"/>
      <c r="CEZ1000" s="347"/>
      <c r="CFA1000" s="347"/>
      <c r="CFB1000" s="347"/>
      <c r="CFC1000" s="347"/>
      <c r="CFD1000" s="347"/>
      <c r="CFE1000" s="347"/>
      <c r="CFF1000" s="347"/>
      <c r="CFG1000" s="347"/>
      <c r="CFH1000" s="347"/>
      <c r="CFI1000" s="347"/>
      <c r="CFJ1000" s="347"/>
      <c r="CFK1000" s="347"/>
      <c r="CFL1000" s="347"/>
      <c r="CFM1000" s="347"/>
      <c r="CFN1000" s="347"/>
      <c r="CFO1000" s="347"/>
      <c r="CFP1000" s="347"/>
      <c r="CFQ1000" s="347"/>
      <c r="CFR1000" s="347"/>
      <c r="CFS1000" s="347"/>
      <c r="CFT1000" s="347"/>
      <c r="CFU1000" s="347"/>
      <c r="CFV1000" s="347"/>
      <c r="CFW1000" s="347"/>
      <c r="CFX1000" s="347"/>
      <c r="CFY1000" s="347"/>
      <c r="CFZ1000" s="347"/>
      <c r="CGA1000" s="347"/>
      <c r="CGB1000" s="347"/>
      <c r="CGC1000" s="347"/>
      <c r="CGD1000" s="347"/>
      <c r="CGE1000" s="347"/>
      <c r="CGF1000" s="347"/>
      <c r="CGG1000" s="347"/>
      <c r="CGH1000" s="347"/>
      <c r="CGI1000" s="347"/>
      <c r="CGJ1000" s="347"/>
      <c r="CGK1000" s="347"/>
      <c r="CGL1000" s="347"/>
      <c r="CGM1000" s="347"/>
      <c r="CGN1000" s="347"/>
      <c r="CGO1000" s="347"/>
      <c r="CGP1000" s="347"/>
      <c r="CGQ1000" s="347"/>
      <c r="CGR1000" s="347"/>
      <c r="CGS1000" s="347"/>
      <c r="CGT1000" s="347"/>
      <c r="CGU1000" s="347"/>
      <c r="CGV1000" s="347"/>
      <c r="CGW1000" s="347"/>
      <c r="CGX1000" s="347"/>
      <c r="CGY1000" s="347"/>
      <c r="CGZ1000" s="347"/>
      <c r="CHA1000" s="347"/>
      <c r="CHB1000" s="347"/>
      <c r="CHC1000" s="347"/>
      <c r="CHD1000" s="347"/>
      <c r="CHE1000" s="347"/>
      <c r="CHF1000" s="347"/>
      <c r="CHG1000" s="347"/>
      <c r="CHH1000" s="347"/>
      <c r="CHI1000" s="347"/>
      <c r="CHJ1000" s="347"/>
      <c r="CHK1000" s="347"/>
      <c r="CHL1000" s="347"/>
      <c r="CHM1000" s="347"/>
      <c r="CHN1000" s="347"/>
      <c r="CHO1000" s="347"/>
      <c r="CHP1000" s="347"/>
      <c r="CHQ1000" s="347"/>
      <c r="CHR1000" s="347"/>
      <c r="CHS1000" s="347"/>
      <c r="CHT1000" s="347"/>
      <c r="CHU1000" s="347"/>
      <c r="CHV1000" s="347"/>
      <c r="CHW1000" s="347"/>
      <c r="CHX1000" s="347"/>
      <c r="CHY1000" s="347"/>
      <c r="CHZ1000" s="347"/>
      <c r="CIA1000" s="347"/>
      <c r="CIB1000" s="347"/>
      <c r="CIC1000" s="347"/>
      <c r="CID1000" s="347"/>
      <c r="CIE1000" s="347"/>
      <c r="CIF1000" s="347"/>
      <c r="CIG1000" s="347"/>
      <c r="CIH1000" s="347"/>
      <c r="CII1000" s="347"/>
      <c r="CIJ1000" s="347"/>
      <c r="CIK1000" s="347"/>
      <c r="CIL1000" s="347"/>
      <c r="CIM1000" s="347"/>
      <c r="CIN1000" s="347"/>
      <c r="CIO1000" s="347"/>
      <c r="CIP1000" s="347"/>
      <c r="CIQ1000" s="347"/>
      <c r="CIR1000" s="347"/>
      <c r="CIS1000" s="347"/>
      <c r="CIT1000" s="347"/>
      <c r="CIU1000" s="347"/>
      <c r="CIV1000" s="347"/>
      <c r="CIW1000" s="347"/>
      <c r="CIX1000" s="347"/>
      <c r="CIY1000" s="347"/>
      <c r="CIZ1000" s="347"/>
      <c r="CJA1000" s="347"/>
      <c r="CJB1000" s="347"/>
      <c r="CJC1000" s="347"/>
      <c r="CJD1000" s="347"/>
      <c r="CJE1000" s="347"/>
      <c r="CJF1000" s="347"/>
      <c r="CJG1000" s="347"/>
      <c r="CJH1000" s="347"/>
      <c r="CJI1000" s="347"/>
      <c r="CJJ1000" s="347"/>
      <c r="CJK1000" s="347"/>
      <c r="CJL1000" s="347"/>
      <c r="CJM1000" s="347"/>
      <c r="CJN1000" s="347"/>
      <c r="CJO1000" s="347"/>
      <c r="CJP1000" s="347"/>
      <c r="CJQ1000" s="347"/>
      <c r="CJR1000" s="347"/>
      <c r="CJS1000" s="347"/>
      <c r="CJT1000" s="347"/>
      <c r="CJU1000" s="347"/>
      <c r="CJV1000" s="347"/>
      <c r="CJW1000" s="347"/>
      <c r="CJX1000" s="347"/>
      <c r="CJY1000" s="347"/>
      <c r="CJZ1000" s="347"/>
      <c r="CKA1000" s="347"/>
      <c r="CKB1000" s="347"/>
      <c r="CKC1000" s="347"/>
      <c r="CKD1000" s="347"/>
      <c r="CKE1000" s="347"/>
      <c r="CKF1000" s="347"/>
      <c r="CKG1000" s="347"/>
      <c r="CKH1000" s="347"/>
      <c r="CKI1000" s="347"/>
      <c r="CKJ1000" s="347"/>
      <c r="CKK1000" s="347"/>
      <c r="CKL1000" s="347"/>
      <c r="CKM1000" s="347"/>
      <c r="CKN1000" s="347"/>
      <c r="CKO1000" s="347"/>
      <c r="CKP1000" s="347"/>
      <c r="CKQ1000" s="347"/>
      <c r="CKR1000" s="347"/>
      <c r="CKS1000" s="347"/>
      <c r="CKT1000" s="347"/>
      <c r="CKU1000" s="347"/>
      <c r="CKV1000" s="347"/>
      <c r="CKW1000" s="347"/>
      <c r="CKX1000" s="347"/>
      <c r="CKY1000" s="347"/>
      <c r="CKZ1000" s="347"/>
      <c r="CLA1000" s="347"/>
      <c r="CLB1000" s="347"/>
      <c r="CLC1000" s="347"/>
      <c r="CLD1000" s="347"/>
      <c r="CLE1000" s="347"/>
      <c r="CLF1000" s="347"/>
      <c r="CLG1000" s="347"/>
      <c r="CLH1000" s="347"/>
      <c r="CLI1000" s="347"/>
      <c r="CLJ1000" s="347"/>
      <c r="CLK1000" s="347"/>
      <c r="CLL1000" s="347"/>
      <c r="CLM1000" s="347"/>
      <c r="CLN1000" s="347"/>
      <c r="CLO1000" s="347"/>
      <c r="CLP1000" s="347"/>
      <c r="CLQ1000" s="347"/>
      <c r="CLR1000" s="347"/>
      <c r="CLS1000" s="347"/>
      <c r="CLT1000" s="347"/>
      <c r="CLU1000" s="347"/>
      <c r="CLV1000" s="347"/>
      <c r="CLW1000" s="347"/>
      <c r="CLX1000" s="347"/>
      <c r="CLY1000" s="347"/>
      <c r="CLZ1000" s="347"/>
      <c r="CMA1000" s="347"/>
      <c r="CMB1000" s="347"/>
      <c r="CMC1000" s="347"/>
      <c r="CMD1000" s="347"/>
      <c r="CME1000" s="347"/>
      <c r="CMF1000" s="347"/>
      <c r="CMG1000" s="347"/>
      <c r="CMH1000" s="347"/>
      <c r="CMI1000" s="347"/>
      <c r="CMJ1000" s="347"/>
      <c r="CMK1000" s="347"/>
      <c r="CML1000" s="347"/>
      <c r="CMM1000" s="347"/>
      <c r="CMN1000" s="347"/>
      <c r="CMO1000" s="347"/>
      <c r="CMP1000" s="347"/>
      <c r="CMQ1000" s="347"/>
      <c r="CMR1000" s="347"/>
      <c r="CMS1000" s="347"/>
      <c r="CMT1000" s="347"/>
      <c r="CMU1000" s="347"/>
      <c r="CMV1000" s="347"/>
      <c r="CMW1000" s="347"/>
      <c r="CMX1000" s="347"/>
      <c r="CMY1000" s="347"/>
      <c r="CMZ1000" s="347"/>
      <c r="CNA1000" s="347"/>
      <c r="CNB1000" s="347"/>
      <c r="CNC1000" s="347"/>
      <c r="CND1000" s="347"/>
      <c r="CNE1000" s="347"/>
      <c r="CNF1000" s="347"/>
      <c r="CNG1000" s="347"/>
      <c r="CNH1000" s="347"/>
      <c r="CNI1000" s="347"/>
      <c r="CNJ1000" s="347"/>
      <c r="CNK1000" s="347"/>
      <c r="CNL1000" s="347"/>
      <c r="CNM1000" s="347"/>
      <c r="CNN1000" s="347"/>
      <c r="CNO1000" s="347"/>
      <c r="CNP1000" s="347"/>
      <c r="CNQ1000" s="347"/>
      <c r="CNR1000" s="347"/>
      <c r="CNS1000" s="347"/>
      <c r="CNT1000" s="347"/>
      <c r="CNU1000" s="347"/>
      <c r="CNV1000" s="347"/>
      <c r="CNW1000" s="347"/>
      <c r="CNX1000" s="347"/>
      <c r="CNY1000" s="347"/>
      <c r="CNZ1000" s="347"/>
      <c r="COA1000" s="347"/>
      <c r="COB1000" s="347"/>
      <c r="COC1000" s="347"/>
      <c r="COD1000" s="347"/>
      <c r="COE1000" s="347"/>
      <c r="COF1000" s="347"/>
      <c r="COG1000" s="347"/>
      <c r="COH1000" s="347"/>
      <c r="COI1000" s="347"/>
      <c r="COJ1000" s="347"/>
      <c r="COK1000" s="347"/>
      <c r="COL1000" s="347"/>
      <c r="COM1000" s="347"/>
      <c r="CON1000" s="347"/>
      <c r="COO1000" s="347"/>
      <c r="COP1000" s="347"/>
      <c r="COQ1000" s="347"/>
      <c r="COR1000" s="347"/>
      <c r="COS1000" s="347"/>
      <c r="COT1000" s="347"/>
      <c r="COU1000" s="347"/>
      <c r="COV1000" s="347"/>
      <c r="COW1000" s="347"/>
      <c r="COX1000" s="347"/>
      <c r="COY1000" s="347"/>
      <c r="COZ1000" s="347"/>
      <c r="CPA1000" s="347"/>
      <c r="CPB1000" s="347"/>
      <c r="CPC1000" s="347"/>
      <c r="CPD1000" s="347"/>
      <c r="CPE1000" s="347"/>
      <c r="CPF1000" s="347"/>
      <c r="CPG1000" s="347"/>
      <c r="CPH1000" s="347"/>
      <c r="CPI1000" s="347"/>
      <c r="CPJ1000" s="347"/>
      <c r="CPK1000" s="347"/>
      <c r="CPL1000" s="347"/>
      <c r="CPM1000" s="347"/>
      <c r="CPN1000" s="347"/>
      <c r="CPO1000" s="347"/>
      <c r="CPP1000" s="347"/>
      <c r="CPQ1000" s="347"/>
      <c r="CPR1000" s="347"/>
      <c r="CPS1000" s="347"/>
      <c r="CPT1000" s="347"/>
      <c r="CPU1000" s="347"/>
      <c r="CPV1000" s="347"/>
      <c r="CPW1000" s="347"/>
      <c r="CPX1000" s="347"/>
      <c r="CPY1000" s="347"/>
      <c r="CPZ1000" s="347"/>
      <c r="CQA1000" s="347"/>
      <c r="CQB1000" s="347"/>
      <c r="CQC1000" s="347"/>
      <c r="CQD1000" s="347"/>
      <c r="CQE1000" s="347"/>
      <c r="CQF1000" s="347"/>
      <c r="CQG1000" s="347"/>
      <c r="CQH1000" s="347"/>
      <c r="CQI1000" s="347"/>
      <c r="CQJ1000" s="347"/>
      <c r="CQK1000" s="347"/>
      <c r="CQL1000" s="347"/>
      <c r="CQM1000" s="347"/>
      <c r="CQN1000" s="347"/>
      <c r="CQO1000" s="347"/>
      <c r="CQP1000" s="347"/>
      <c r="CQQ1000" s="347"/>
      <c r="CQR1000" s="347"/>
      <c r="CQS1000" s="347"/>
      <c r="CQT1000" s="347"/>
      <c r="CQU1000" s="347"/>
      <c r="CQV1000" s="347"/>
      <c r="CQW1000" s="347"/>
      <c r="CQX1000" s="347"/>
      <c r="CQY1000" s="347"/>
      <c r="CQZ1000" s="347"/>
      <c r="CRA1000" s="347"/>
      <c r="CRB1000" s="347"/>
      <c r="CRC1000" s="347"/>
      <c r="CRD1000" s="347"/>
      <c r="CRE1000" s="347"/>
      <c r="CRF1000" s="347"/>
      <c r="CRG1000" s="347"/>
      <c r="CRH1000" s="347"/>
      <c r="CRI1000" s="347"/>
      <c r="CRJ1000" s="347"/>
      <c r="CRK1000" s="347"/>
      <c r="CRL1000" s="347"/>
      <c r="CRM1000" s="347"/>
      <c r="CRN1000" s="347"/>
      <c r="CRO1000" s="347"/>
      <c r="CRP1000" s="347"/>
      <c r="CRQ1000" s="347"/>
      <c r="CRR1000" s="347"/>
      <c r="CRS1000" s="347"/>
      <c r="CRT1000" s="347"/>
      <c r="CRU1000" s="347"/>
      <c r="CRV1000" s="347"/>
      <c r="CRW1000" s="347"/>
      <c r="CRX1000" s="347"/>
      <c r="CRY1000" s="347"/>
      <c r="CRZ1000" s="347"/>
      <c r="CSA1000" s="347"/>
      <c r="CSB1000" s="347"/>
      <c r="CSC1000" s="347"/>
      <c r="CSD1000" s="347"/>
      <c r="CSE1000" s="347"/>
      <c r="CSF1000" s="347"/>
      <c r="CSG1000" s="347"/>
      <c r="CSH1000" s="347"/>
      <c r="CSI1000" s="347"/>
      <c r="CSJ1000" s="347"/>
      <c r="CSK1000" s="347"/>
      <c r="CSL1000" s="347"/>
      <c r="CSM1000" s="347"/>
      <c r="CSN1000" s="347"/>
      <c r="CSO1000" s="347"/>
      <c r="CSP1000" s="347"/>
      <c r="CSQ1000" s="347"/>
      <c r="CSR1000" s="347"/>
      <c r="CSS1000" s="347"/>
      <c r="CST1000" s="347"/>
      <c r="CSU1000" s="347"/>
      <c r="CSV1000" s="347"/>
      <c r="CSW1000" s="347"/>
      <c r="CSX1000" s="347"/>
      <c r="CSY1000" s="347"/>
      <c r="CSZ1000" s="347"/>
      <c r="CTA1000" s="347"/>
      <c r="CTB1000" s="347"/>
      <c r="CTC1000" s="347"/>
      <c r="CTD1000" s="347"/>
      <c r="CTE1000" s="347"/>
      <c r="CTF1000" s="347"/>
      <c r="CTG1000" s="347"/>
      <c r="CTH1000" s="347"/>
      <c r="CTI1000" s="347"/>
      <c r="CTJ1000" s="347"/>
      <c r="CTK1000" s="347"/>
      <c r="CTL1000" s="347"/>
      <c r="CTM1000" s="347"/>
      <c r="CTN1000" s="347"/>
      <c r="CTO1000" s="347"/>
      <c r="CTP1000" s="347"/>
      <c r="CTQ1000" s="347"/>
      <c r="CTR1000" s="347"/>
      <c r="CTS1000" s="347"/>
      <c r="CTT1000" s="347"/>
      <c r="CTU1000" s="347"/>
      <c r="CTV1000" s="347"/>
      <c r="CTW1000" s="347"/>
      <c r="CTX1000" s="347"/>
      <c r="CTY1000" s="347"/>
      <c r="CTZ1000" s="347"/>
      <c r="CUA1000" s="347"/>
      <c r="CUB1000" s="347"/>
      <c r="CUC1000" s="347"/>
      <c r="CUD1000" s="347"/>
      <c r="CUE1000" s="347"/>
      <c r="CUF1000" s="347"/>
      <c r="CUG1000" s="347"/>
      <c r="CUH1000" s="347"/>
      <c r="CUI1000" s="347"/>
      <c r="CUJ1000" s="347"/>
      <c r="CUK1000" s="347"/>
      <c r="CUL1000" s="347"/>
      <c r="CUM1000" s="347"/>
      <c r="CUN1000" s="347"/>
      <c r="CUO1000" s="347"/>
      <c r="CUP1000" s="347"/>
      <c r="CUQ1000" s="347"/>
      <c r="CUR1000" s="347"/>
      <c r="CUS1000" s="347"/>
      <c r="CUT1000" s="347"/>
      <c r="CUU1000" s="347"/>
      <c r="CUV1000" s="347"/>
      <c r="CUW1000" s="347"/>
      <c r="CUX1000" s="347"/>
      <c r="CUY1000" s="347"/>
      <c r="CUZ1000" s="347"/>
      <c r="CVA1000" s="347"/>
      <c r="CVB1000" s="347"/>
      <c r="CVC1000" s="347"/>
      <c r="CVD1000" s="347"/>
      <c r="CVE1000" s="347"/>
      <c r="CVF1000" s="347"/>
      <c r="CVG1000" s="347"/>
      <c r="CVH1000" s="347"/>
      <c r="CVI1000" s="347"/>
      <c r="CVJ1000" s="347"/>
      <c r="CVK1000" s="347"/>
      <c r="CVL1000" s="347"/>
      <c r="CVM1000" s="347"/>
      <c r="CVN1000" s="347"/>
      <c r="CVO1000" s="347"/>
      <c r="CVP1000" s="347"/>
      <c r="CVQ1000" s="347"/>
      <c r="CVR1000" s="347"/>
      <c r="CVS1000" s="347"/>
      <c r="CVT1000" s="347"/>
      <c r="CVU1000" s="347"/>
      <c r="CVV1000" s="347"/>
      <c r="CVW1000" s="347"/>
      <c r="CVX1000" s="347"/>
      <c r="CVY1000" s="347"/>
      <c r="CVZ1000" s="347"/>
      <c r="CWA1000" s="347"/>
      <c r="CWB1000" s="347"/>
      <c r="CWC1000" s="347"/>
      <c r="CWD1000" s="347"/>
      <c r="CWE1000" s="347"/>
      <c r="CWF1000" s="347"/>
      <c r="CWG1000" s="347"/>
      <c r="CWH1000" s="347"/>
      <c r="CWI1000" s="347"/>
      <c r="CWJ1000" s="347"/>
      <c r="CWK1000" s="347"/>
      <c r="CWL1000" s="347"/>
      <c r="CWM1000" s="347"/>
      <c r="CWN1000" s="347"/>
      <c r="CWO1000" s="347"/>
      <c r="CWP1000" s="347"/>
      <c r="CWQ1000" s="347"/>
      <c r="CWR1000" s="347"/>
      <c r="CWS1000" s="347"/>
      <c r="CWT1000" s="347"/>
      <c r="CWU1000" s="347"/>
      <c r="CWV1000" s="347"/>
      <c r="CWW1000" s="347"/>
      <c r="CWX1000" s="347"/>
      <c r="CWY1000" s="347"/>
      <c r="CWZ1000" s="347"/>
      <c r="CXA1000" s="347"/>
      <c r="CXB1000" s="347"/>
      <c r="CXC1000" s="347"/>
      <c r="CXD1000" s="347"/>
      <c r="CXE1000" s="347"/>
      <c r="CXF1000" s="347"/>
      <c r="CXG1000" s="347"/>
      <c r="CXH1000" s="347"/>
      <c r="CXI1000" s="347"/>
      <c r="CXJ1000" s="347"/>
      <c r="CXK1000" s="347"/>
      <c r="CXL1000" s="347"/>
      <c r="CXM1000" s="347"/>
      <c r="CXN1000" s="347"/>
      <c r="CXO1000" s="347"/>
      <c r="CXP1000" s="347"/>
      <c r="CXQ1000" s="347"/>
      <c r="CXR1000" s="347"/>
      <c r="CXS1000" s="347"/>
      <c r="CXT1000" s="347"/>
      <c r="CXU1000" s="347"/>
      <c r="CXV1000" s="347"/>
      <c r="CXW1000" s="347"/>
      <c r="CXX1000" s="347"/>
      <c r="CXY1000" s="347"/>
      <c r="CXZ1000" s="347"/>
      <c r="CYA1000" s="347"/>
      <c r="CYB1000" s="347"/>
      <c r="CYC1000" s="347"/>
      <c r="CYD1000" s="347"/>
      <c r="CYE1000" s="347"/>
      <c r="CYF1000" s="347"/>
      <c r="CYG1000" s="347"/>
      <c r="CYH1000" s="347"/>
      <c r="CYI1000" s="347"/>
      <c r="CYJ1000" s="347"/>
      <c r="CYK1000" s="347"/>
      <c r="CYL1000" s="347"/>
      <c r="CYM1000" s="347"/>
      <c r="CYN1000" s="347"/>
      <c r="CYO1000" s="347"/>
      <c r="CYP1000" s="347"/>
      <c r="CYQ1000" s="347"/>
      <c r="CYR1000" s="347"/>
      <c r="CYS1000" s="347"/>
      <c r="CYT1000" s="347"/>
      <c r="CYU1000" s="347"/>
      <c r="CYV1000" s="347"/>
      <c r="CYW1000" s="347"/>
      <c r="CYX1000" s="347"/>
      <c r="CYY1000" s="347"/>
      <c r="CYZ1000" s="347"/>
      <c r="CZA1000" s="347"/>
      <c r="CZB1000" s="347"/>
      <c r="CZC1000" s="347"/>
      <c r="CZD1000" s="347"/>
      <c r="CZE1000" s="347"/>
      <c r="CZF1000" s="347"/>
      <c r="CZG1000" s="347"/>
      <c r="CZH1000" s="347"/>
      <c r="CZI1000" s="347"/>
      <c r="CZJ1000" s="347"/>
      <c r="CZK1000" s="347"/>
      <c r="CZL1000" s="347"/>
      <c r="CZM1000" s="347"/>
      <c r="CZN1000" s="347"/>
      <c r="CZO1000" s="347"/>
      <c r="CZP1000" s="347"/>
      <c r="CZQ1000" s="347"/>
      <c r="CZR1000" s="347"/>
      <c r="CZS1000" s="347"/>
      <c r="CZT1000" s="347"/>
      <c r="CZU1000" s="347"/>
      <c r="CZV1000" s="347"/>
      <c r="CZW1000" s="347"/>
      <c r="CZX1000" s="347"/>
      <c r="CZY1000" s="347"/>
      <c r="CZZ1000" s="347"/>
      <c r="DAA1000" s="347"/>
      <c r="DAB1000" s="347"/>
      <c r="DAC1000" s="347"/>
      <c r="DAD1000" s="347"/>
      <c r="DAE1000" s="347"/>
      <c r="DAF1000" s="347"/>
      <c r="DAG1000" s="347"/>
      <c r="DAH1000" s="347"/>
      <c r="DAI1000" s="347"/>
      <c r="DAJ1000" s="347"/>
      <c r="DAK1000" s="347"/>
      <c r="DAL1000" s="347"/>
      <c r="DAM1000" s="347"/>
      <c r="DAN1000" s="347"/>
      <c r="DAO1000" s="347"/>
      <c r="DAP1000" s="347"/>
      <c r="DAQ1000" s="347"/>
      <c r="DAR1000" s="347"/>
      <c r="DAS1000" s="347"/>
      <c r="DAT1000" s="347"/>
      <c r="DAU1000" s="347"/>
      <c r="DAV1000" s="347"/>
      <c r="DAW1000" s="347"/>
      <c r="DAX1000" s="347"/>
      <c r="DAY1000" s="347"/>
      <c r="DAZ1000" s="347"/>
      <c r="DBA1000" s="347"/>
      <c r="DBB1000" s="347"/>
      <c r="DBC1000" s="347"/>
      <c r="DBD1000" s="347"/>
      <c r="DBE1000" s="347"/>
      <c r="DBF1000" s="347"/>
      <c r="DBG1000" s="347"/>
      <c r="DBH1000" s="347"/>
      <c r="DBI1000" s="347"/>
      <c r="DBJ1000" s="347"/>
      <c r="DBK1000" s="347"/>
      <c r="DBL1000" s="347"/>
      <c r="DBM1000" s="347"/>
      <c r="DBN1000" s="347"/>
      <c r="DBO1000" s="347"/>
      <c r="DBP1000" s="347"/>
      <c r="DBQ1000" s="347"/>
      <c r="DBR1000" s="347"/>
      <c r="DBS1000" s="347"/>
      <c r="DBT1000" s="347"/>
      <c r="DBU1000" s="347"/>
      <c r="DBV1000" s="347"/>
      <c r="DBW1000" s="347"/>
      <c r="DBX1000" s="347"/>
      <c r="DBY1000" s="347"/>
      <c r="DBZ1000" s="347"/>
      <c r="DCA1000" s="347"/>
      <c r="DCB1000" s="347"/>
      <c r="DCC1000" s="347"/>
      <c r="DCD1000" s="347"/>
      <c r="DCE1000" s="347"/>
      <c r="DCF1000" s="347"/>
      <c r="DCG1000" s="347"/>
      <c r="DCH1000" s="347"/>
      <c r="DCI1000" s="347"/>
      <c r="DCJ1000" s="347"/>
      <c r="DCK1000" s="347"/>
      <c r="DCL1000" s="347"/>
      <c r="DCM1000" s="347"/>
      <c r="DCN1000" s="347"/>
      <c r="DCO1000" s="347"/>
      <c r="DCP1000" s="347"/>
      <c r="DCQ1000" s="347"/>
      <c r="DCR1000" s="347"/>
      <c r="DCS1000" s="347"/>
      <c r="DCT1000" s="347"/>
      <c r="DCU1000" s="347"/>
      <c r="DCV1000" s="347"/>
      <c r="DCW1000" s="347"/>
      <c r="DCX1000" s="347"/>
      <c r="DCY1000" s="347"/>
      <c r="DCZ1000" s="347"/>
      <c r="DDA1000" s="347"/>
      <c r="DDB1000" s="347"/>
      <c r="DDC1000" s="347"/>
      <c r="DDD1000" s="347"/>
      <c r="DDE1000" s="347"/>
      <c r="DDF1000" s="347"/>
      <c r="DDG1000" s="347"/>
      <c r="DDH1000" s="347"/>
      <c r="DDI1000" s="347"/>
      <c r="DDJ1000" s="347"/>
      <c r="DDK1000" s="347"/>
      <c r="DDL1000" s="347"/>
      <c r="DDM1000" s="347"/>
      <c r="DDN1000" s="347"/>
      <c r="DDO1000" s="347"/>
      <c r="DDP1000" s="347"/>
      <c r="DDQ1000" s="347"/>
      <c r="DDR1000" s="347"/>
      <c r="DDS1000" s="347"/>
      <c r="DDT1000" s="347"/>
      <c r="DDU1000" s="347"/>
      <c r="DDV1000" s="347"/>
      <c r="DDW1000" s="347"/>
      <c r="DDX1000" s="347"/>
      <c r="DDY1000" s="347"/>
      <c r="DDZ1000" s="347"/>
      <c r="DEA1000" s="347"/>
      <c r="DEB1000" s="347"/>
      <c r="DEC1000" s="347"/>
      <c r="DED1000" s="347"/>
      <c r="DEE1000" s="347"/>
      <c r="DEF1000" s="347"/>
      <c r="DEG1000" s="347"/>
      <c r="DEH1000" s="347"/>
      <c r="DEI1000" s="347"/>
      <c r="DEJ1000" s="347"/>
      <c r="DEK1000" s="347"/>
      <c r="DEL1000" s="347"/>
      <c r="DEM1000" s="347"/>
      <c r="DEN1000" s="347"/>
      <c r="DEO1000" s="347"/>
      <c r="DEP1000" s="347"/>
      <c r="DEQ1000" s="347"/>
      <c r="DER1000" s="347"/>
      <c r="DES1000" s="347"/>
      <c r="DET1000" s="347"/>
      <c r="DEU1000" s="347"/>
      <c r="DEV1000" s="347"/>
      <c r="DEW1000" s="347"/>
      <c r="DEX1000" s="347"/>
      <c r="DEY1000" s="347"/>
      <c r="DEZ1000" s="347"/>
      <c r="DFA1000" s="347"/>
      <c r="DFB1000" s="347"/>
      <c r="DFC1000" s="347"/>
      <c r="DFD1000" s="347"/>
      <c r="DFE1000" s="347"/>
      <c r="DFF1000" s="347"/>
      <c r="DFG1000" s="347"/>
      <c r="DFH1000" s="347"/>
      <c r="DFI1000" s="347"/>
      <c r="DFJ1000" s="347"/>
      <c r="DFK1000" s="347"/>
      <c r="DFL1000" s="347"/>
      <c r="DFM1000" s="347"/>
      <c r="DFN1000" s="347"/>
      <c r="DFO1000" s="347"/>
      <c r="DFP1000" s="347"/>
      <c r="DFQ1000" s="347"/>
      <c r="DFR1000" s="347"/>
      <c r="DFS1000" s="347"/>
      <c r="DFT1000" s="347"/>
      <c r="DFU1000" s="347"/>
      <c r="DFV1000" s="347"/>
      <c r="DFW1000" s="347"/>
      <c r="DFX1000" s="347"/>
      <c r="DFY1000" s="347"/>
      <c r="DFZ1000" s="347"/>
      <c r="DGA1000" s="347"/>
      <c r="DGB1000" s="347"/>
      <c r="DGC1000" s="347"/>
      <c r="DGD1000" s="347"/>
      <c r="DGE1000" s="347"/>
      <c r="DGF1000" s="347"/>
      <c r="DGG1000" s="347"/>
      <c r="DGH1000" s="347"/>
      <c r="DGI1000" s="347"/>
      <c r="DGJ1000" s="347"/>
      <c r="DGK1000" s="347"/>
      <c r="DGL1000" s="347"/>
      <c r="DGM1000" s="347"/>
      <c r="DGN1000" s="347"/>
      <c r="DGO1000" s="347"/>
      <c r="DGP1000" s="347"/>
      <c r="DGQ1000" s="347"/>
      <c r="DGR1000" s="347"/>
      <c r="DGS1000" s="347"/>
      <c r="DGT1000" s="347"/>
      <c r="DGU1000" s="347"/>
      <c r="DGV1000" s="347"/>
      <c r="DGW1000" s="347"/>
      <c r="DGX1000" s="347"/>
      <c r="DGY1000" s="347"/>
      <c r="DGZ1000" s="347"/>
      <c r="DHA1000" s="347"/>
      <c r="DHB1000" s="347"/>
      <c r="DHC1000" s="347"/>
      <c r="DHD1000" s="347"/>
      <c r="DHE1000" s="347"/>
      <c r="DHF1000" s="347"/>
      <c r="DHG1000" s="347"/>
      <c r="DHH1000" s="347"/>
      <c r="DHI1000" s="347"/>
      <c r="DHJ1000" s="347"/>
      <c r="DHK1000" s="347"/>
      <c r="DHL1000" s="347"/>
      <c r="DHM1000" s="347"/>
      <c r="DHN1000" s="347"/>
      <c r="DHO1000" s="347"/>
      <c r="DHP1000" s="347"/>
      <c r="DHQ1000" s="347"/>
      <c r="DHR1000" s="347"/>
      <c r="DHS1000" s="347"/>
      <c r="DHT1000" s="347"/>
      <c r="DHU1000" s="347"/>
      <c r="DHV1000" s="347"/>
      <c r="DHW1000" s="347"/>
      <c r="DHX1000" s="347"/>
      <c r="DHY1000" s="347"/>
      <c r="DHZ1000" s="347"/>
      <c r="DIA1000" s="347"/>
      <c r="DIB1000" s="347"/>
      <c r="DIC1000" s="347"/>
      <c r="DID1000" s="347"/>
      <c r="DIE1000" s="347"/>
      <c r="DIF1000" s="347"/>
      <c r="DIG1000" s="347"/>
      <c r="DIH1000" s="347"/>
      <c r="DII1000" s="347"/>
      <c r="DIJ1000" s="347"/>
      <c r="DIK1000" s="347"/>
      <c r="DIL1000" s="347"/>
      <c r="DIM1000" s="347"/>
      <c r="DIN1000" s="347"/>
      <c r="DIO1000" s="347"/>
      <c r="DIP1000" s="347"/>
      <c r="DIQ1000" s="347"/>
      <c r="DIR1000" s="347"/>
      <c r="DIS1000" s="347"/>
      <c r="DIT1000" s="347"/>
      <c r="DIU1000" s="347"/>
      <c r="DIV1000" s="347"/>
      <c r="DIW1000" s="347"/>
      <c r="DIX1000" s="347"/>
      <c r="DIY1000" s="347"/>
      <c r="DIZ1000" s="347"/>
      <c r="DJA1000" s="347"/>
      <c r="DJB1000" s="347"/>
      <c r="DJC1000" s="347"/>
      <c r="DJD1000" s="347"/>
      <c r="DJE1000" s="347"/>
      <c r="DJF1000" s="347"/>
      <c r="DJG1000" s="347"/>
      <c r="DJH1000" s="347"/>
      <c r="DJI1000" s="347"/>
      <c r="DJJ1000" s="347"/>
      <c r="DJK1000" s="347"/>
      <c r="DJL1000" s="347"/>
      <c r="DJM1000" s="347"/>
      <c r="DJN1000" s="347"/>
      <c r="DJO1000" s="347"/>
      <c r="DJP1000" s="347"/>
      <c r="DJQ1000" s="347"/>
      <c r="DJR1000" s="347"/>
      <c r="DJS1000" s="347"/>
      <c r="DJT1000" s="347"/>
      <c r="DJU1000" s="347"/>
      <c r="DJV1000" s="347"/>
      <c r="DJW1000" s="347"/>
      <c r="DJX1000" s="347"/>
      <c r="DJY1000" s="347"/>
      <c r="DJZ1000" s="347"/>
      <c r="DKA1000" s="347"/>
      <c r="DKB1000" s="347"/>
      <c r="DKC1000" s="347"/>
      <c r="DKD1000" s="347"/>
      <c r="DKE1000" s="347"/>
      <c r="DKF1000" s="347"/>
      <c r="DKG1000" s="347"/>
      <c r="DKH1000" s="347"/>
      <c r="DKI1000" s="347"/>
      <c r="DKJ1000" s="347"/>
      <c r="DKK1000" s="347"/>
      <c r="DKL1000" s="347"/>
      <c r="DKM1000" s="347"/>
      <c r="DKN1000" s="347"/>
      <c r="DKO1000" s="347"/>
      <c r="DKP1000" s="347"/>
      <c r="DKQ1000" s="347"/>
      <c r="DKR1000" s="347"/>
      <c r="DKS1000" s="347"/>
      <c r="DKT1000" s="347"/>
      <c r="DKU1000" s="347"/>
      <c r="DKV1000" s="347"/>
      <c r="DKW1000" s="347"/>
      <c r="DKX1000" s="347"/>
      <c r="DKY1000" s="347"/>
      <c r="DKZ1000" s="347"/>
      <c r="DLA1000" s="347"/>
      <c r="DLB1000" s="347"/>
      <c r="DLC1000" s="347"/>
      <c r="DLD1000" s="347"/>
      <c r="DLE1000" s="347"/>
      <c r="DLF1000" s="347"/>
      <c r="DLG1000" s="347"/>
      <c r="DLH1000" s="347"/>
      <c r="DLI1000" s="347"/>
      <c r="DLJ1000" s="347"/>
      <c r="DLK1000" s="347"/>
      <c r="DLL1000" s="347"/>
      <c r="DLM1000" s="347"/>
      <c r="DLN1000" s="347"/>
      <c r="DLO1000" s="347"/>
      <c r="DLP1000" s="347"/>
      <c r="DLQ1000" s="347"/>
      <c r="DLR1000" s="347"/>
      <c r="DLS1000" s="347"/>
      <c r="DLT1000" s="347"/>
      <c r="DLU1000" s="347"/>
      <c r="DLV1000" s="347"/>
      <c r="DLW1000" s="347"/>
      <c r="DLX1000" s="347"/>
      <c r="DLY1000" s="347"/>
      <c r="DLZ1000" s="347"/>
      <c r="DMA1000" s="347"/>
      <c r="DMB1000" s="347"/>
      <c r="DMC1000" s="347"/>
      <c r="DMD1000" s="347"/>
      <c r="DME1000" s="347"/>
      <c r="DMF1000" s="347"/>
      <c r="DMG1000" s="347"/>
      <c r="DMH1000" s="347"/>
      <c r="DMI1000" s="347"/>
      <c r="DMJ1000" s="347"/>
      <c r="DMK1000" s="347"/>
      <c r="DML1000" s="347"/>
      <c r="DMM1000" s="347"/>
      <c r="DMN1000" s="347"/>
      <c r="DMO1000" s="347"/>
      <c r="DMP1000" s="347"/>
      <c r="DMQ1000" s="347"/>
      <c r="DMR1000" s="347"/>
      <c r="DMS1000" s="347"/>
      <c r="DMT1000" s="347"/>
      <c r="DMU1000" s="347"/>
      <c r="DMV1000" s="347"/>
      <c r="DMW1000" s="347"/>
      <c r="DMX1000" s="347"/>
      <c r="DMY1000" s="347"/>
      <c r="DMZ1000" s="347"/>
      <c r="DNA1000" s="347"/>
      <c r="DNB1000" s="347"/>
      <c r="DNC1000" s="347"/>
      <c r="DND1000" s="347"/>
      <c r="DNE1000" s="347"/>
      <c r="DNF1000" s="347"/>
      <c r="DNG1000" s="347"/>
      <c r="DNH1000" s="347"/>
      <c r="DNI1000" s="347"/>
      <c r="DNJ1000" s="347"/>
      <c r="DNK1000" s="347"/>
      <c r="DNL1000" s="347"/>
      <c r="DNM1000" s="347"/>
      <c r="DNN1000" s="347"/>
      <c r="DNO1000" s="347"/>
      <c r="DNP1000" s="347"/>
      <c r="DNQ1000" s="347"/>
      <c r="DNR1000" s="347"/>
      <c r="DNS1000" s="347"/>
      <c r="DNT1000" s="347"/>
      <c r="DNU1000" s="347"/>
      <c r="DNV1000" s="347"/>
      <c r="DNW1000" s="347"/>
      <c r="DNX1000" s="347"/>
      <c r="DNY1000" s="347"/>
      <c r="DNZ1000" s="347"/>
      <c r="DOA1000" s="347"/>
      <c r="DOB1000" s="347"/>
      <c r="DOC1000" s="347"/>
      <c r="DOD1000" s="347"/>
      <c r="DOE1000" s="347"/>
      <c r="DOF1000" s="347"/>
      <c r="DOG1000" s="347"/>
      <c r="DOH1000" s="347"/>
      <c r="DOI1000" s="347"/>
      <c r="DOJ1000" s="347"/>
      <c r="DOK1000" s="347"/>
      <c r="DOL1000" s="347"/>
      <c r="DOM1000" s="347"/>
      <c r="DON1000" s="347"/>
      <c r="DOO1000" s="347"/>
      <c r="DOP1000" s="347"/>
      <c r="DOQ1000" s="347"/>
      <c r="DOR1000" s="347"/>
      <c r="DOS1000" s="347"/>
      <c r="DOT1000" s="347"/>
      <c r="DOU1000" s="347"/>
      <c r="DOV1000" s="347"/>
      <c r="DOW1000" s="347"/>
      <c r="DOX1000" s="347"/>
      <c r="DOY1000" s="347"/>
      <c r="DOZ1000" s="347"/>
      <c r="DPA1000" s="347"/>
      <c r="DPB1000" s="347"/>
      <c r="DPC1000" s="347"/>
      <c r="DPD1000" s="347"/>
      <c r="DPE1000" s="347"/>
      <c r="DPF1000" s="347"/>
      <c r="DPG1000" s="347"/>
      <c r="DPH1000" s="347"/>
      <c r="DPI1000" s="347"/>
      <c r="DPJ1000" s="347"/>
      <c r="DPK1000" s="347"/>
      <c r="DPL1000" s="347"/>
      <c r="DPM1000" s="347"/>
      <c r="DPN1000" s="347"/>
      <c r="DPO1000" s="347"/>
      <c r="DPP1000" s="347"/>
      <c r="DPQ1000" s="347"/>
      <c r="DPR1000" s="347"/>
      <c r="DPS1000" s="347"/>
      <c r="DPT1000" s="347"/>
      <c r="DPU1000" s="347"/>
      <c r="DPV1000" s="347"/>
      <c r="DPW1000" s="347"/>
      <c r="DPX1000" s="347"/>
      <c r="DPY1000" s="347"/>
      <c r="DPZ1000" s="347"/>
      <c r="DQA1000" s="347"/>
      <c r="DQB1000" s="347"/>
      <c r="DQC1000" s="347"/>
      <c r="DQD1000" s="347"/>
      <c r="DQE1000" s="347"/>
      <c r="DQF1000" s="347"/>
      <c r="DQG1000" s="347"/>
      <c r="DQH1000" s="347"/>
      <c r="DQI1000" s="347"/>
      <c r="DQJ1000" s="347"/>
      <c r="DQK1000" s="347"/>
      <c r="DQL1000" s="347"/>
      <c r="DQM1000" s="347"/>
      <c r="DQN1000" s="347"/>
      <c r="DQO1000" s="347"/>
      <c r="DQP1000" s="347"/>
      <c r="DQQ1000" s="347"/>
      <c r="DQR1000" s="347"/>
      <c r="DQS1000" s="347"/>
      <c r="DQT1000" s="347"/>
      <c r="DQU1000" s="347"/>
      <c r="DQV1000" s="347"/>
      <c r="DQW1000" s="347"/>
      <c r="DQX1000" s="347"/>
      <c r="DQY1000" s="347"/>
      <c r="DQZ1000" s="347"/>
      <c r="DRA1000" s="347"/>
      <c r="DRB1000" s="347"/>
      <c r="DRC1000" s="347"/>
      <c r="DRD1000" s="347"/>
      <c r="DRE1000" s="347"/>
      <c r="DRF1000" s="347"/>
      <c r="DRG1000" s="347"/>
      <c r="DRH1000" s="347"/>
      <c r="DRI1000" s="347"/>
      <c r="DRJ1000" s="347"/>
      <c r="DRK1000" s="347"/>
      <c r="DRL1000" s="347"/>
      <c r="DRM1000" s="347"/>
      <c r="DRN1000" s="347"/>
      <c r="DRO1000" s="347"/>
      <c r="DRP1000" s="347"/>
      <c r="DRQ1000" s="347"/>
      <c r="DRR1000" s="347"/>
      <c r="DRS1000" s="347"/>
      <c r="DRT1000" s="347"/>
      <c r="DRU1000" s="347"/>
      <c r="DRV1000" s="347"/>
      <c r="DRW1000" s="347"/>
      <c r="DRX1000" s="347"/>
      <c r="DRY1000" s="347"/>
      <c r="DRZ1000" s="347"/>
      <c r="DSA1000" s="347"/>
      <c r="DSB1000" s="347"/>
      <c r="DSC1000" s="347"/>
      <c r="DSD1000" s="347"/>
      <c r="DSE1000" s="347"/>
      <c r="DSF1000" s="347"/>
      <c r="DSG1000" s="347"/>
      <c r="DSH1000" s="347"/>
      <c r="DSI1000" s="347"/>
      <c r="DSJ1000" s="347"/>
      <c r="DSK1000" s="347"/>
      <c r="DSL1000" s="347"/>
      <c r="DSM1000" s="347"/>
      <c r="DSN1000" s="347"/>
      <c r="DSO1000" s="347"/>
      <c r="DSP1000" s="347"/>
      <c r="DSQ1000" s="347"/>
      <c r="DSR1000" s="347"/>
      <c r="DSS1000" s="347"/>
      <c r="DST1000" s="347"/>
      <c r="DSU1000" s="347"/>
      <c r="DSV1000" s="347"/>
      <c r="DSW1000" s="347"/>
      <c r="DSX1000" s="347"/>
      <c r="DSY1000" s="347"/>
      <c r="DSZ1000" s="347"/>
      <c r="DTA1000" s="347"/>
      <c r="DTB1000" s="347"/>
      <c r="DTC1000" s="347"/>
      <c r="DTD1000" s="347"/>
      <c r="DTE1000" s="347"/>
      <c r="DTF1000" s="347"/>
      <c r="DTG1000" s="347"/>
      <c r="DTH1000" s="347"/>
      <c r="DTI1000" s="347"/>
      <c r="DTJ1000" s="347"/>
      <c r="DTK1000" s="347"/>
      <c r="DTL1000" s="347"/>
      <c r="DTM1000" s="347"/>
      <c r="DTN1000" s="347"/>
      <c r="DTO1000" s="347"/>
      <c r="DTP1000" s="347"/>
      <c r="DTQ1000" s="347"/>
      <c r="DTR1000" s="347"/>
      <c r="DTS1000" s="347"/>
      <c r="DTT1000" s="347"/>
      <c r="DTU1000" s="347"/>
      <c r="DTV1000" s="347"/>
      <c r="DTW1000" s="347"/>
      <c r="DTX1000" s="347"/>
      <c r="DTY1000" s="347"/>
      <c r="DTZ1000" s="347"/>
      <c r="DUA1000" s="347"/>
      <c r="DUB1000" s="347"/>
      <c r="DUC1000" s="347"/>
      <c r="DUD1000" s="347"/>
      <c r="DUE1000" s="347"/>
      <c r="DUF1000" s="347"/>
      <c r="DUG1000" s="347"/>
      <c r="DUH1000" s="347"/>
      <c r="DUI1000" s="347"/>
      <c r="DUJ1000" s="347"/>
      <c r="DUK1000" s="347"/>
      <c r="DUL1000" s="347"/>
      <c r="DUM1000" s="347"/>
      <c r="DUN1000" s="347"/>
      <c r="DUO1000" s="347"/>
      <c r="DUP1000" s="347"/>
      <c r="DUQ1000" s="347"/>
      <c r="DUR1000" s="347"/>
      <c r="DUS1000" s="347"/>
      <c r="DUT1000" s="347"/>
      <c r="DUU1000" s="347"/>
      <c r="DUV1000" s="347"/>
      <c r="DUW1000" s="347"/>
      <c r="DUX1000" s="347"/>
      <c r="DUY1000" s="347"/>
      <c r="DUZ1000" s="347"/>
      <c r="DVA1000" s="347"/>
      <c r="DVB1000" s="347"/>
      <c r="DVC1000" s="347"/>
      <c r="DVD1000" s="347"/>
      <c r="DVE1000" s="347"/>
      <c r="DVF1000" s="347"/>
      <c r="DVG1000" s="347"/>
      <c r="DVH1000" s="347"/>
      <c r="DVI1000" s="347"/>
      <c r="DVJ1000" s="347"/>
      <c r="DVK1000" s="347"/>
      <c r="DVL1000" s="347"/>
      <c r="DVM1000" s="347"/>
      <c r="DVN1000" s="347"/>
      <c r="DVO1000" s="347"/>
      <c r="DVP1000" s="347"/>
      <c r="DVQ1000" s="347"/>
      <c r="DVR1000" s="347"/>
      <c r="DVS1000" s="347"/>
      <c r="DVT1000" s="347"/>
      <c r="DVU1000" s="347"/>
      <c r="DVV1000" s="347"/>
      <c r="DVW1000" s="347"/>
      <c r="DVX1000" s="347"/>
      <c r="DVY1000" s="347"/>
      <c r="DVZ1000" s="347"/>
      <c r="DWA1000" s="347"/>
      <c r="DWB1000" s="347"/>
      <c r="DWC1000" s="347"/>
      <c r="DWD1000" s="347"/>
      <c r="DWE1000" s="347"/>
      <c r="DWF1000" s="347"/>
      <c r="DWG1000" s="347"/>
      <c r="DWH1000" s="347"/>
      <c r="DWI1000" s="347"/>
      <c r="DWJ1000" s="347"/>
      <c r="DWK1000" s="347"/>
      <c r="DWL1000" s="347"/>
      <c r="DWM1000" s="347"/>
      <c r="DWN1000" s="347"/>
      <c r="DWO1000" s="347"/>
      <c r="DWP1000" s="347"/>
      <c r="DWQ1000" s="347"/>
      <c r="DWR1000" s="347"/>
      <c r="DWS1000" s="347"/>
      <c r="DWT1000" s="347"/>
      <c r="DWU1000" s="347"/>
      <c r="DWV1000" s="347"/>
      <c r="DWW1000" s="347"/>
      <c r="DWX1000" s="347"/>
      <c r="DWY1000" s="347"/>
      <c r="DWZ1000" s="347"/>
      <c r="DXA1000" s="347"/>
      <c r="DXB1000" s="347"/>
      <c r="DXC1000" s="347"/>
      <c r="DXD1000" s="347"/>
      <c r="DXE1000" s="347"/>
      <c r="DXF1000" s="347"/>
      <c r="DXG1000" s="347"/>
      <c r="DXH1000" s="347"/>
      <c r="DXI1000" s="347"/>
      <c r="DXJ1000" s="347"/>
      <c r="DXK1000" s="347"/>
      <c r="DXL1000" s="347"/>
      <c r="DXM1000" s="347"/>
      <c r="DXN1000" s="347"/>
      <c r="DXO1000" s="347"/>
      <c r="DXP1000" s="347"/>
      <c r="DXQ1000" s="347"/>
      <c r="DXR1000" s="347"/>
      <c r="DXS1000" s="347"/>
      <c r="DXT1000" s="347"/>
      <c r="DXU1000" s="347"/>
      <c r="DXV1000" s="347"/>
      <c r="DXW1000" s="347"/>
      <c r="DXX1000" s="347"/>
      <c r="DXY1000" s="347"/>
      <c r="DXZ1000" s="347"/>
      <c r="DYA1000" s="347"/>
      <c r="DYB1000" s="347"/>
      <c r="DYC1000" s="347"/>
      <c r="DYD1000" s="347"/>
      <c r="DYE1000" s="347"/>
      <c r="DYF1000" s="347"/>
      <c r="DYG1000" s="347"/>
      <c r="DYH1000" s="347"/>
      <c r="DYI1000" s="347"/>
      <c r="DYJ1000" s="347"/>
      <c r="DYK1000" s="347"/>
      <c r="DYL1000" s="347"/>
      <c r="DYM1000" s="347"/>
      <c r="DYN1000" s="347"/>
      <c r="DYO1000" s="347"/>
      <c r="DYP1000" s="347"/>
      <c r="DYQ1000" s="347"/>
      <c r="DYR1000" s="347"/>
      <c r="DYS1000" s="347"/>
      <c r="DYT1000" s="347"/>
      <c r="DYU1000" s="347"/>
      <c r="DYV1000" s="347"/>
      <c r="DYW1000" s="347"/>
      <c r="DYX1000" s="347"/>
      <c r="DYY1000" s="347"/>
      <c r="DYZ1000" s="347"/>
      <c r="DZA1000" s="347"/>
      <c r="DZB1000" s="347"/>
      <c r="DZC1000" s="347"/>
      <c r="DZD1000" s="347"/>
      <c r="DZE1000" s="347"/>
      <c r="DZF1000" s="347"/>
      <c r="DZG1000" s="347"/>
      <c r="DZH1000" s="347"/>
      <c r="DZI1000" s="347"/>
      <c r="DZJ1000" s="347"/>
      <c r="DZK1000" s="347"/>
      <c r="DZL1000" s="347"/>
      <c r="DZM1000" s="347"/>
      <c r="DZN1000" s="347"/>
      <c r="DZO1000" s="347"/>
      <c r="DZP1000" s="347"/>
      <c r="DZQ1000" s="347"/>
      <c r="DZR1000" s="347"/>
      <c r="DZS1000" s="347"/>
      <c r="DZT1000" s="347"/>
      <c r="DZU1000" s="347"/>
      <c r="DZV1000" s="347"/>
      <c r="DZW1000" s="347"/>
      <c r="DZX1000" s="347"/>
      <c r="DZY1000" s="347"/>
      <c r="DZZ1000" s="347"/>
      <c r="EAA1000" s="347"/>
      <c r="EAB1000" s="347"/>
      <c r="EAC1000" s="347"/>
      <c r="EAD1000" s="347"/>
      <c r="EAE1000" s="347"/>
      <c r="EAF1000" s="347"/>
      <c r="EAG1000" s="347"/>
      <c r="EAH1000" s="347"/>
      <c r="EAI1000" s="347"/>
      <c r="EAJ1000" s="347"/>
      <c r="EAK1000" s="347"/>
      <c r="EAL1000" s="347"/>
      <c r="EAM1000" s="347"/>
      <c r="EAN1000" s="347"/>
      <c r="EAO1000" s="347"/>
      <c r="EAP1000" s="347"/>
      <c r="EAQ1000" s="347"/>
      <c r="EAR1000" s="347"/>
      <c r="EAS1000" s="347"/>
      <c r="EAT1000" s="347"/>
      <c r="EAU1000" s="347"/>
      <c r="EAV1000" s="347"/>
      <c r="EAW1000" s="347"/>
      <c r="EAX1000" s="347"/>
      <c r="EAY1000" s="347"/>
      <c r="EAZ1000" s="347"/>
      <c r="EBA1000" s="347"/>
      <c r="EBB1000" s="347"/>
      <c r="EBC1000" s="347"/>
      <c r="EBD1000" s="347"/>
      <c r="EBE1000" s="347"/>
      <c r="EBF1000" s="347"/>
      <c r="EBG1000" s="347"/>
      <c r="EBH1000" s="347"/>
      <c r="EBI1000" s="347"/>
      <c r="EBJ1000" s="347"/>
      <c r="EBK1000" s="347"/>
      <c r="EBL1000" s="347"/>
      <c r="EBM1000" s="347"/>
      <c r="EBN1000" s="347"/>
      <c r="EBO1000" s="347"/>
      <c r="EBP1000" s="347"/>
      <c r="EBQ1000" s="347"/>
      <c r="EBR1000" s="347"/>
      <c r="EBS1000" s="347"/>
      <c r="EBT1000" s="347"/>
      <c r="EBU1000" s="347"/>
      <c r="EBV1000" s="347"/>
      <c r="EBW1000" s="347"/>
      <c r="EBX1000" s="347"/>
      <c r="EBY1000" s="347"/>
      <c r="EBZ1000" s="347"/>
      <c r="ECA1000" s="347"/>
      <c r="ECB1000" s="347"/>
      <c r="ECC1000" s="347"/>
      <c r="ECD1000" s="347"/>
      <c r="ECE1000" s="347"/>
      <c r="ECF1000" s="347"/>
      <c r="ECG1000" s="347"/>
      <c r="ECH1000" s="347"/>
      <c r="ECI1000" s="347"/>
      <c r="ECJ1000" s="347"/>
      <c r="ECK1000" s="347"/>
      <c r="ECL1000" s="347"/>
      <c r="ECM1000" s="347"/>
      <c r="ECN1000" s="347"/>
      <c r="ECO1000" s="347"/>
      <c r="ECP1000" s="347"/>
      <c r="ECQ1000" s="347"/>
      <c r="ECR1000" s="347"/>
      <c r="ECS1000" s="347"/>
      <c r="ECT1000" s="347"/>
      <c r="ECU1000" s="347"/>
      <c r="ECV1000" s="347"/>
      <c r="ECW1000" s="347"/>
      <c r="ECX1000" s="347"/>
      <c r="ECY1000" s="347"/>
      <c r="ECZ1000" s="347"/>
      <c r="EDA1000" s="347"/>
      <c r="EDB1000" s="347"/>
      <c r="EDC1000" s="347"/>
      <c r="EDD1000" s="347"/>
      <c r="EDE1000" s="347"/>
      <c r="EDF1000" s="347"/>
      <c r="EDG1000" s="347"/>
      <c r="EDH1000" s="347"/>
      <c r="EDI1000" s="347"/>
      <c r="EDJ1000" s="347"/>
      <c r="EDK1000" s="347"/>
      <c r="EDL1000" s="347"/>
      <c r="EDM1000" s="347"/>
      <c r="EDN1000" s="347"/>
      <c r="EDO1000" s="347"/>
      <c r="EDP1000" s="347"/>
      <c r="EDQ1000" s="347"/>
      <c r="EDR1000" s="347"/>
      <c r="EDS1000" s="347"/>
      <c r="EDT1000" s="347"/>
      <c r="EDU1000" s="347"/>
      <c r="EDV1000" s="347"/>
      <c r="EDW1000" s="347"/>
      <c r="EDX1000" s="347"/>
      <c r="EDY1000" s="347"/>
      <c r="EDZ1000" s="347"/>
      <c r="EEA1000" s="347"/>
      <c r="EEB1000" s="347"/>
      <c r="EEC1000" s="347"/>
      <c r="EED1000" s="347"/>
      <c r="EEE1000" s="347"/>
      <c r="EEF1000" s="347"/>
      <c r="EEG1000" s="347"/>
      <c r="EEH1000" s="347"/>
      <c r="EEI1000" s="347"/>
      <c r="EEJ1000" s="347"/>
      <c r="EEK1000" s="347"/>
      <c r="EEL1000" s="347"/>
      <c r="EEM1000" s="347"/>
      <c r="EEN1000" s="347"/>
      <c r="EEO1000" s="347"/>
      <c r="EEP1000" s="347"/>
      <c r="EEQ1000" s="347"/>
      <c r="EER1000" s="347"/>
      <c r="EES1000" s="347"/>
      <c r="EET1000" s="347"/>
      <c r="EEU1000" s="347"/>
      <c r="EEV1000" s="347"/>
      <c r="EEW1000" s="347"/>
      <c r="EEX1000" s="347"/>
      <c r="EEY1000" s="347"/>
      <c r="EEZ1000" s="347"/>
      <c r="EFA1000" s="347"/>
      <c r="EFB1000" s="347"/>
      <c r="EFC1000" s="347"/>
      <c r="EFD1000" s="347"/>
      <c r="EFE1000" s="347"/>
      <c r="EFF1000" s="347"/>
      <c r="EFG1000" s="347"/>
      <c r="EFH1000" s="347"/>
      <c r="EFI1000" s="347"/>
      <c r="EFJ1000" s="347"/>
      <c r="EFK1000" s="347"/>
      <c r="EFL1000" s="347"/>
      <c r="EFM1000" s="347"/>
      <c r="EFN1000" s="347"/>
      <c r="EFO1000" s="347"/>
      <c r="EFP1000" s="347"/>
      <c r="EFQ1000" s="347"/>
      <c r="EFR1000" s="347"/>
      <c r="EFS1000" s="347"/>
      <c r="EFT1000" s="347"/>
      <c r="EFU1000" s="347"/>
      <c r="EFV1000" s="347"/>
      <c r="EFW1000" s="347"/>
      <c r="EFX1000" s="347"/>
      <c r="EFY1000" s="347"/>
      <c r="EFZ1000" s="347"/>
      <c r="EGA1000" s="347"/>
      <c r="EGB1000" s="347"/>
      <c r="EGC1000" s="347"/>
      <c r="EGD1000" s="347"/>
      <c r="EGE1000" s="347"/>
      <c r="EGF1000" s="347"/>
      <c r="EGG1000" s="347"/>
      <c r="EGH1000" s="347"/>
      <c r="EGI1000" s="347"/>
      <c r="EGJ1000" s="347"/>
      <c r="EGK1000" s="347"/>
      <c r="EGL1000" s="347"/>
      <c r="EGM1000" s="347"/>
      <c r="EGN1000" s="347"/>
      <c r="EGO1000" s="347"/>
      <c r="EGP1000" s="347"/>
      <c r="EGQ1000" s="347"/>
      <c r="EGR1000" s="347"/>
      <c r="EGS1000" s="347"/>
      <c r="EGT1000" s="347"/>
      <c r="EGU1000" s="347"/>
      <c r="EGV1000" s="347"/>
      <c r="EGW1000" s="347"/>
      <c r="EGX1000" s="347"/>
      <c r="EGY1000" s="347"/>
      <c r="EGZ1000" s="347"/>
      <c r="EHA1000" s="347"/>
      <c r="EHB1000" s="347"/>
      <c r="EHC1000" s="347"/>
      <c r="EHD1000" s="347"/>
      <c r="EHE1000" s="347"/>
      <c r="EHF1000" s="347"/>
      <c r="EHG1000" s="347"/>
      <c r="EHH1000" s="347"/>
      <c r="EHI1000" s="347"/>
      <c r="EHJ1000" s="347"/>
      <c r="EHK1000" s="347"/>
      <c r="EHL1000" s="347"/>
      <c r="EHM1000" s="347"/>
      <c r="EHN1000" s="347"/>
      <c r="EHO1000" s="347"/>
      <c r="EHP1000" s="347"/>
      <c r="EHQ1000" s="347"/>
      <c r="EHR1000" s="347"/>
      <c r="EHS1000" s="347"/>
      <c r="EHT1000" s="347"/>
      <c r="EHU1000" s="347"/>
      <c r="EHV1000" s="347"/>
      <c r="EHW1000" s="347"/>
      <c r="EHX1000" s="347"/>
      <c r="EHY1000" s="347"/>
      <c r="EHZ1000" s="347"/>
      <c r="EIA1000" s="347"/>
      <c r="EIB1000" s="347"/>
      <c r="EIC1000" s="347"/>
      <c r="EID1000" s="347"/>
      <c r="EIE1000" s="347"/>
      <c r="EIF1000" s="347"/>
      <c r="EIG1000" s="347"/>
      <c r="EIH1000" s="347"/>
      <c r="EII1000" s="347"/>
      <c r="EIJ1000" s="347"/>
      <c r="EIK1000" s="347"/>
      <c r="EIL1000" s="347"/>
      <c r="EIM1000" s="347"/>
      <c r="EIN1000" s="347"/>
      <c r="EIO1000" s="347"/>
      <c r="EIP1000" s="347"/>
      <c r="EIQ1000" s="347"/>
      <c r="EIR1000" s="347"/>
      <c r="EIS1000" s="347"/>
      <c r="EIT1000" s="347"/>
      <c r="EIU1000" s="347"/>
      <c r="EIV1000" s="347"/>
      <c r="EIW1000" s="347"/>
      <c r="EIX1000" s="347"/>
      <c r="EIY1000" s="347"/>
      <c r="EIZ1000" s="347"/>
      <c r="EJA1000" s="347"/>
      <c r="EJB1000" s="347"/>
      <c r="EJC1000" s="347"/>
      <c r="EJD1000" s="347"/>
      <c r="EJE1000" s="347"/>
      <c r="EJF1000" s="347"/>
      <c r="EJG1000" s="347"/>
      <c r="EJH1000" s="347"/>
      <c r="EJI1000" s="347"/>
      <c r="EJJ1000" s="347"/>
      <c r="EJK1000" s="347"/>
      <c r="EJL1000" s="347"/>
      <c r="EJM1000" s="347"/>
      <c r="EJN1000" s="347"/>
      <c r="EJO1000" s="347"/>
      <c r="EJP1000" s="347"/>
      <c r="EJQ1000" s="347"/>
      <c r="EJR1000" s="347"/>
      <c r="EJS1000" s="347"/>
      <c r="EJT1000" s="347"/>
      <c r="EJU1000" s="347"/>
      <c r="EJV1000" s="347"/>
      <c r="EJW1000" s="347"/>
      <c r="EJX1000" s="347"/>
      <c r="EJY1000" s="347"/>
      <c r="EJZ1000" s="347"/>
      <c r="EKA1000" s="347"/>
      <c r="EKB1000" s="347"/>
      <c r="EKC1000" s="347"/>
      <c r="EKD1000" s="347"/>
      <c r="EKE1000" s="347"/>
      <c r="EKF1000" s="347"/>
      <c r="EKG1000" s="347"/>
      <c r="EKH1000" s="347"/>
      <c r="EKI1000" s="347"/>
      <c r="EKJ1000" s="347"/>
      <c r="EKK1000" s="347"/>
      <c r="EKL1000" s="347"/>
      <c r="EKM1000" s="347"/>
      <c r="EKN1000" s="347"/>
      <c r="EKO1000" s="347"/>
      <c r="EKP1000" s="347"/>
      <c r="EKQ1000" s="347"/>
      <c r="EKR1000" s="347"/>
      <c r="EKS1000" s="347"/>
      <c r="EKT1000" s="347"/>
      <c r="EKU1000" s="347"/>
      <c r="EKV1000" s="347"/>
      <c r="EKW1000" s="347"/>
      <c r="EKX1000" s="347"/>
      <c r="EKY1000" s="347"/>
      <c r="EKZ1000" s="347"/>
      <c r="ELA1000" s="347"/>
      <c r="ELB1000" s="347"/>
      <c r="ELC1000" s="347"/>
      <c r="ELD1000" s="347"/>
      <c r="ELE1000" s="347"/>
      <c r="ELF1000" s="347"/>
      <c r="ELG1000" s="347"/>
      <c r="ELH1000" s="347"/>
      <c r="ELI1000" s="347"/>
      <c r="ELJ1000" s="347"/>
      <c r="ELK1000" s="347"/>
      <c r="ELL1000" s="347"/>
      <c r="ELM1000" s="347"/>
      <c r="ELN1000" s="347"/>
      <c r="ELO1000" s="347"/>
      <c r="ELP1000" s="347"/>
      <c r="ELQ1000" s="347"/>
      <c r="ELR1000" s="347"/>
      <c r="ELS1000" s="347"/>
      <c r="ELT1000" s="347"/>
      <c r="ELU1000" s="347"/>
      <c r="ELV1000" s="347"/>
      <c r="ELW1000" s="347"/>
      <c r="ELX1000" s="347"/>
      <c r="ELY1000" s="347"/>
      <c r="ELZ1000" s="347"/>
      <c r="EMA1000" s="347"/>
      <c r="EMB1000" s="347"/>
      <c r="EMC1000" s="347"/>
      <c r="EMD1000" s="347"/>
      <c r="EME1000" s="347"/>
      <c r="EMF1000" s="347"/>
      <c r="EMG1000" s="347"/>
      <c r="EMH1000" s="347"/>
      <c r="EMI1000" s="347"/>
      <c r="EMJ1000" s="347"/>
      <c r="EMK1000" s="347"/>
      <c r="EML1000" s="347"/>
      <c r="EMM1000" s="347"/>
      <c r="EMN1000" s="347"/>
      <c r="EMO1000" s="347"/>
      <c r="EMP1000" s="347"/>
      <c r="EMQ1000" s="347"/>
      <c r="EMR1000" s="347"/>
      <c r="EMS1000" s="347"/>
      <c r="EMT1000" s="347"/>
      <c r="EMU1000" s="347"/>
      <c r="EMV1000" s="347"/>
      <c r="EMW1000" s="347"/>
      <c r="EMX1000" s="347"/>
      <c r="EMY1000" s="347"/>
      <c r="EMZ1000" s="347"/>
      <c r="ENA1000" s="347"/>
      <c r="ENB1000" s="347"/>
      <c r="ENC1000" s="347"/>
      <c r="END1000" s="347"/>
      <c r="ENE1000" s="347"/>
      <c r="ENF1000" s="347"/>
      <c r="ENG1000" s="347"/>
      <c r="ENH1000" s="347"/>
      <c r="ENI1000" s="347"/>
      <c r="ENJ1000" s="347"/>
      <c r="ENK1000" s="347"/>
      <c r="ENL1000" s="347"/>
      <c r="ENM1000" s="347"/>
      <c r="ENN1000" s="347"/>
      <c r="ENO1000" s="347"/>
      <c r="ENP1000" s="347"/>
      <c r="ENQ1000" s="347"/>
      <c r="ENR1000" s="347"/>
      <c r="ENS1000" s="347"/>
      <c r="ENT1000" s="347"/>
      <c r="ENU1000" s="347"/>
      <c r="ENV1000" s="347"/>
      <c r="ENW1000" s="347"/>
      <c r="ENX1000" s="347"/>
      <c r="ENY1000" s="347"/>
      <c r="ENZ1000" s="347"/>
      <c r="EOA1000" s="347"/>
      <c r="EOB1000" s="347"/>
      <c r="EOC1000" s="347"/>
      <c r="EOD1000" s="347"/>
      <c r="EOE1000" s="347"/>
      <c r="EOF1000" s="347"/>
      <c r="EOG1000" s="347"/>
      <c r="EOH1000" s="347"/>
      <c r="EOI1000" s="347"/>
      <c r="EOJ1000" s="347"/>
      <c r="EOK1000" s="347"/>
      <c r="EOL1000" s="347"/>
      <c r="EOM1000" s="347"/>
      <c r="EON1000" s="347"/>
      <c r="EOO1000" s="347"/>
      <c r="EOP1000" s="347"/>
      <c r="EOQ1000" s="347"/>
      <c r="EOR1000" s="347"/>
      <c r="EOS1000" s="347"/>
      <c r="EOT1000" s="347"/>
      <c r="EOU1000" s="347"/>
      <c r="EOV1000" s="347"/>
      <c r="EOW1000" s="347"/>
      <c r="EOX1000" s="347"/>
      <c r="EOY1000" s="347"/>
      <c r="EOZ1000" s="347"/>
      <c r="EPA1000" s="347"/>
      <c r="EPB1000" s="347"/>
      <c r="EPC1000" s="347"/>
      <c r="EPD1000" s="347"/>
      <c r="EPE1000" s="347"/>
      <c r="EPF1000" s="347"/>
      <c r="EPG1000" s="347"/>
      <c r="EPH1000" s="347"/>
      <c r="EPI1000" s="347"/>
      <c r="EPJ1000" s="347"/>
      <c r="EPK1000" s="347"/>
      <c r="EPL1000" s="347"/>
      <c r="EPM1000" s="347"/>
      <c r="EPN1000" s="347"/>
      <c r="EPO1000" s="347"/>
      <c r="EPP1000" s="347"/>
      <c r="EPQ1000" s="347"/>
      <c r="EPR1000" s="347"/>
      <c r="EPS1000" s="347"/>
      <c r="EPT1000" s="347"/>
      <c r="EPU1000" s="347"/>
      <c r="EPV1000" s="347"/>
      <c r="EPW1000" s="347"/>
      <c r="EPX1000" s="347"/>
      <c r="EPY1000" s="347"/>
      <c r="EPZ1000" s="347"/>
      <c r="EQA1000" s="347"/>
      <c r="EQB1000" s="347"/>
      <c r="EQC1000" s="347"/>
      <c r="EQD1000" s="347"/>
      <c r="EQE1000" s="347"/>
      <c r="EQF1000" s="347"/>
      <c r="EQG1000" s="347"/>
      <c r="EQH1000" s="347"/>
      <c r="EQI1000" s="347"/>
      <c r="EQJ1000" s="347"/>
      <c r="EQK1000" s="347"/>
      <c r="EQL1000" s="347"/>
      <c r="EQM1000" s="347"/>
      <c r="EQN1000" s="347"/>
      <c r="EQO1000" s="347"/>
      <c r="EQP1000" s="347"/>
      <c r="EQQ1000" s="347"/>
      <c r="EQR1000" s="347"/>
      <c r="EQS1000" s="347"/>
      <c r="EQT1000" s="347"/>
      <c r="EQU1000" s="347"/>
      <c r="EQV1000" s="347"/>
      <c r="EQW1000" s="347"/>
      <c r="EQX1000" s="347"/>
      <c r="EQY1000" s="347"/>
      <c r="EQZ1000" s="347"/>
      <c r="ERA1000" s="347"/>
      <c r="ERB1000" s="347"/>
      <c r="ERC1000" s="347"/>
      <c r="ERD1000" s="347"/>
      <c r="ERE1000" s="347"/>
      <c r="ERF1000" s="347"/>
      <c r="ERG1000" s="347"/>
      <c r="ERH1000" s="347"/>
      <c r="ERI1000" s="347"/>
      <c r="ERJ1000" s="347"/>
      <c r="ERK1000" s="347"/>
      <c r="ERL1000" s="347"/>
      <c r="ERM1000" s="347"/>
      <c r="ERN1000" s="347"/>
      <c r="ERO1000" s="347"/>
      <c r="ERP1000" s="347"/>
      <c r="ERQ1000" s="347"/>
      <c r="ERR1000" s="347"/>
      <c r="ERS1000" s="347"/>
      <c r="ERT1000" s="347"/>
      <c r="ERU1000" s="347"/>
      <c r="ERV1000" s="347"/>
      <c r="ERW1000" s="347"/>
      <c r="ERX1000" s="347"/>
      <c r="ERY1000" s="347"/>
      <c r="ERZ1000" s="347"/>
      <c r="ESA1000" s="347"/>
      <c r="ESB1000" s="347"/>
      <c r="ESC1000" s="347"/>
      <c r="ESD1000" s="347"/>
      <c r="ESE1000" s="347"/>
      <c r="ESF1000" s="347"/>
      <c r="ESG1000" s="347"/>
      <c r="ESH1000" s="347"/>
      <c r="ESI1000" s="347"/>
      <c r="ESJ1000" s="347"/>
      <c r="ESK1000" s="347"/>
      <c r="ESL1000" s="347"/>
      <c r="ESM1000" s="347"/>
      <c r="ESN1000" s="347"/>
      <c r="ESO1000" s="347"/>
      <c r="ESP1000" s="347"/>
      <c r="ESQ1000" s="347"/>
      <c r="ESR1000" s="347"/>
      <c r="ESS1000" s="347"/>
      <c r="EST1000" s="347"/>
      <c r="ESU1000" s="347"/>
      <c r="ESV1000" s="347"/>
      <c r="ESW1000" s="347"/>
      <c r="ESX1000" s="347"/>
      <c r="ESY1000" s="347"/>
      <c r="ESZ1000" s="347"/>
      <c r="ETA1000" s="347"/>
      <c r="ETB1000" s="347"/>
      <c r="ETC1000" s="347"/>
      <c r="ETD1000" s="347"/>
      <c r="ETE1000" s="347"/>
      <c r="ETF1000" s="347"/>
      <c r="ETG1000" s="347"/>
      <c r="ETH1000" s="347"/>
      <c r="ETI1000" s="347"/>
      <c r="ETJ1000" s="347"/>
      <c r="ETK1000" s="347"/>
      <c r="ETL1000" s="347"/>
      <c r="ETM1000" s="347"/>
      <c r="ETN1000" s="347"/>
      <c r="ETO1000" s="347"/>
      <c r="ETP1000" s="347"/>
      <c r="ETQ1000" s="347"/>
      <c r="ETR1000" s="347"/>
      <c r="ETS1000" s="347"/>
      <c r="ETT1000" s="347"/>
      <c r="ETU1000" s="347"/>
      <c r="ETV1000" s="347"/>
      <c r="ETW1000" s="347"/>
      <c r="ETX1000" s="347"/>
      <c r="ETY1000" s="347"/>
      <c r="ETZ1000" s="347"/>
      <c r="EUA1000" s="347"/>
      <c r="EUB1000" s="347"/>
      <c r="EUC1000" s="347"/>
      <c r="EUD1000" s="347"/>
      <c r="EUE1000" s="347"/>
      <c r="EUF1000" s="347"/>
      <c r="EUG1000" s="347"/>
      <c r="EUH1000" s="347"/>
      <c r="EUI1000" s="347"/>
      <c r="EUJ1000" s="347"/>
      <c r="EUK1000" s="347"/>
      <c r="EUL1000" s="347"/>
      <c r="EUM1000" s="347"/>
      <c r="EUN1000" s="347"/>
      <c r="EUO1000" s="347"/>
      <c r="EUP1000" s="347"/>
      <c r="EUQ1000" s="347"/>
      <c r="EUR1000" s="347"/>
      <c r="EUS1000" s="347"/>
      <c r="EUT1000" s="347"/>
      <c r="EUU1000" s="347"/>
      <c r="EUV1000" s="347"/>
      <c r="EUW1000" s="347"/>
      <c r="EUX1000" s="347"/>
      <c r="EUY1000" s="347"/>
      <c r="EUZ1000" s="347"/>
      <c r="EVA1000" s="347"/>
      <c r="EVB1000" s="347"/>
      <c r="EVC1000" s="347"/>
      <c r="EVD1000" s="347"/>
      <c r="EVE1000" s="347"/>
      <c r="EVF1000" s="347"/>
      <c r="EVG1000" s="347"/>
      <c r="EVH1000" s="347"/>
      <c r="EVI1000" s="347"/>
      <c r="EVJ1000" s="347"/>
      <c r="EVK1000" s="347"/>
      <c r="EVL1000" s="347"/>
      <c r="EVM1000" s="347"/>
      <c r="EVN1000" s="347"/>
      <c r="EVO1000" s="347"/>
      <c r="EVP1000" s="347"/>
      <c r="EVQ1000" s="347"/>
      <c r="EVR1000" s="347"/>
      <c r="EVS1000" s="347"/>
      <c r="EVT1000" s="347"/>
      <c r="EVU1000" s="347"/>
      <c r="EVV1000" s="347"/>
      <c r="EVW1000" s="347"/>
      <c r="EVX1000" s="347"/>
      <c r="EVY1000" s="347"/>
      <c r="EVZ1000" s="347"/>
      <c r="EWA1000" s="347"/>
      <c r="EWB1000" s="347"/>
      <c r="EWC1000" s="347"/>
      <c r="EWD1000" s="347"/>
      <c r="EWE1000" s="347"/>
      <c r="EWF1000" s="347"/>
      <c r="EWG1000" s="347"/>
      <c r="EWH1000" s="347"/>
      <c r="EWI1000" s="347"/>
      <c r="EWJ1000" s="347"/>
      <c r="EWK1000" s="347"/>
      <c r="EWL1000" s="347"/>
      <c r="EWM1000" s="347"/>
      <c r="EWN1000" s="347"/>
      <c r="EWO1000" s="347"/>
      <c r="EWP1000" s="347"/>
      <c r="EWQ1000" s="347"/>
      <c r="EWR1000" s="347"/>
      <c r="EWS1000" s="347"/>
      <c r="EWT1000" s="347"/>
      <c r="EWU1000" s="347"/>
      <c r="EWV1000" s="347"/>
      <c r="EWW1000" s="347"/>
      <c r="EWX1000" s="347"/>
      <c r="EWY1000" s="347"/>
      <c r="EWZ1000" s="347"/>
      <c r="EXA1000" s="347"/>
      <c r="EXB1000" s="347"/>
      <c r="EXC1000" s="347"/>
      <c r="EXD1000" s="347"/>
      <c r="EXE1000" s="347"/>
      <c r="EXF1000" s="347"/>
      <c r="EXG1000" s="347"/>
      <c r="EXH1000" s="347"/>
      <c r="EXI1000" s="347"/>
      <c r="EXJ1000" s="347"/>
      <c r="EXK1000" s="347"/>
      <c r="EXL1000" s="347"/>
      <c r="EXM1000" s="347"/>
      <c r="EXN1000" s="347"/>
      <c r="EXO1000" s="347"/>
      <c r="EXP1000" s="347"/>
      <c r="EXQ1000" s="347"/>
      <c r="EXR1000" s="347"/>
      <c r="EXS1000" s="347"/>
      <c r="EXT1000" s="347"/>
      <c r="EXU1000" s="347"/>
      <c r="EXV1000" s="347"/>
      <c r="EXW1000" s="347"/>
      <c r="EXX1000" s="347"/>
      <c r="EXY1000" s="347"/>
      <c r="EXZ1000" s="347"/>
      <c r="EYA1000" s="347"/>
      <c r="EYB1000" s="347"/>
      <c r="EYC1000" s="347"/>
      <c r="EYD1000" s="347"/>
      <c r="EYE1000" s="347"/>
      <c r="EYF1000" s="347"/>
      <c r="EYG1000" s="347"/>
      <c r="EYH1000" s="347"/>
      <c r="EYI1000" s="347"/>
      <c r="EYJ1000" s="347"/>
      <c r="EYK1000" s="347"/>
      <c r="EYL1000" s="347"/>
      <c r="EYM1000" s="347"/>
      <c r="EYN1000" s="347"/>
      <c r="EYO1000" s="347"/>
      <c r="EYP1000" s="347"/>
      <c r="EYQ1000" s="347"/>
      <c r="EYR1000" s="347"/>
      <c r="EYS1000" s="347"/>
      <c r="EYT1000" s="347"/>
      <c r="EYU1000" s="347"/>
      <c r="EYV1000" s="347"/>
      <c r="EYW1000" s="347"/>
      <c r="EYX1000" s="347"/>
      <c r="EYY1000" s="347"/>
      <c r="EYZ1000" s="347"/>
      <c r="EZA1000" s="347"/>
      <c r="EZB1000" s="347"/>
      <c r="EZC1000" s="347"/>
      <c r="EZD1000" s="347"/>
      <c r="EZE1000" s="347"/>
      <c r="EZF1000" s="347"/>
      <c r="EZG1000" s="347"/>
      <c r="EZH1000" s="347"/>
      <c r="EZI1000" s="347"/>
      <c r="EZJ1000" s="347"/>
      <c r="EZK1000" s="347"/>
      <c r="EZL1000" s="347"/>
      <c r="EZM1000" s="347"/>
      <c r="EZN1000" s="347"/>
      <c r="EZO1000" s="347"/>
      <c r="EZP1000" s="347"/>
      <c r="EZQ1000" s="347"/>
      <c r="EZR1000" s="347"/>
      <c r="EZS1000" s="347"/>
      <c r="EZT1000" s="347"/>
      <c r="EZU1000" s="347"/>
      <c r="EZV1000" s="347"/>
      <c r="EZW1000" s="347"/>
      <c r="EZX1000" s="347"/>
      <c r="EZY1000" s="347"/>
      <c r="EZZ1000" s="347"/>
      <c r="FAA1000" s="347"/>
      <c r="FAB1000" s="347"/>
      <c r="FAC1000" s="347"/>
      <c r="FAD1000" s="347"/>
      <c r="FAE1000" s="347"/>
      <c r="FAF1000" s="347"/>
      <c r="FAG1000" s="347"/>
      <c r="FAH1000" s="347"/>
      <c r="FAI1000" s="347"/>
      <c r="FAJ1000" s="347"/>
      <c r="FAK1000" s="347"/>
      <c r="FAL1000" s="347"/>
      <c r="FAM1000" s="347"/>
      <c r="FAN1000" s="347"/>
      <c r="FAO1000" s="347"/>
      <c r="FAP1000" s="347"/>
      <c r="FAQ1000" s="347"/>
      <c r="FAR1000" s="347"/>
      <c r="FAS1000" s="347"/>
      <c r="FAT1000" s="347"/>
      <c r="FAU1000" s="347"/>
      <c r="FAV1000" s="347"/>
      <c r="FAW1000" s="347"/>
      <c r="FAX1000" s="347"/>
      <c r="FAY1000" s="347"/>
      <c r="FAZ1000" s="347"/>
      <c r="FBA1000" s="347"/>
      <c r="FBB1000" s="347"/>
      <c r="FBC1000" s="347"/>
      <c r="FBD1000" s="347"/>
      <c r="FBE1000" s="347"/>
      <c r="FBF1000" s="347"/>
      <c r="FBG1000" s="347"/>
      <c r="FBH1000" s="347"/>
      <c r="FBI1000" s="347"/>
      <c r="FBJ1000" s="347"/>
      <c r="FBK1000" s="347"/>
      <c r="FBL1000" s="347"/>
      <c r="FBM1000" s="347"/>
      <c r="FBN1000" s="347"/>
      <c r="FBO1000" s="347"/>
      <c r="FBP1000" s="347"/>
      <c r="FBQ1000" s="347"/>
      <c r="FBR1000" s="347"/>
      <c r="FBS1000" s="347"/>
      <c r="FBT1000" s="347"/>
      <c r="FBU1000" s="347"/>
      <c r="FBV1000" s="347"/>
      <c r="FBW1000" s="347"/>
      <c r="FBX1000" s="347"/>
      <c r="FBY1000" s="347"/>
      <c r="FBZ1000" s="347"/>
      <c r="FCA1000" s="347"/>
      <c r="FCB1000" s="347"/>
      <c r="FCC1000" s="347"/>
      <c r="FCD1000" s="347"/>
      <c r="FCE1000" s="347"/>
      <c r="FCF1000" s="347"/>
      <c r="FCG1000" s="347"/>
      <c r="FCH1000" s="347"/>
      <c r="FCI1000" s="347"/>
      <c r="FCJ1000" s="347"/>
      <c r="FCK1000" s="347"/>
      <c r="FCL1000" s="347"/>
      <c r="FCM1000" s="347"/>
      <c r="FCN1000" s="347"/>
      <c r="FCO1000" s="347"/>
      <c r="FCP1000" s="347"/>
      <c r="FCQ1000" s="347"/>
      <c r="FCR1000" s="347"/>
      <c r="FCS1000" s="347"/>
      <c r="FCT1000" s="347"/>
      <c r="FCU1000" s="347"/>
      <c r="FCV1000" s="347"/>
      <c r="FCW1000" s="347"/>
      <c r="FCX1000" s="347"/>
      <c r="FCY1000" s="347"/>
      <c r="FCZ1000" s="347"/>
      <c r="FDA1000" s="347"/>
      <c r="FDB1000" s="347"/>
      <c r="FDC1000" s="347"/>
      <c r="FDD1000" s="347"/>
      <c r="FDE1000" s="347"/>
      <c r="FDF1000" s="347"/>
      <c r="FDG1000" s="347"/>
      <c r="FDH1000" s="347"/>
      <c r="FDI1000" s="347"/>
      <c r="FDJ1000" s="347"/>
      <c r="FDK1000" s="347"/>
      <c r="FDL1000" s="347"/>
      <c r="FDM1000" s="347"/>
      <c r="FDN1000" s="347"/>
      <c r="FDO1000" s="347"/>
      <c r="FDP1000" s="347"/>
      <c r="FDQ1000" s="347"/>
      <c r="FDR1000" s="347"/>
      <c r="FDS1000" s="347"/>
      <c r="FDT1000" s="347"/>
      <c r="FDU1000" s="347"/>
      <c r="FDV1000" s="347"/>
      <c r="FDW1000" s="347"/>
      <c r="FDX1000" s="347"/>
      <c r="FDY1000" s="347"/>
      <c r="FDZ1000" s="347"/>
      <c r="FEA1000" s="347"/>
      <c r="FEB1000" s="347"/>
      <c r="FEC1000" s="347"/>
      <c r="FED1000" s="347"/>
      <c r="FEE1000" s="347"/>
      <c r="FEF1000" s="347"/>
      <c r="FEG1000" s="347"/>
      <c r="FEH1000" s="347"/>
      <c r="FEI1000" s="347"/>
      <c r="FEJ1000" s="347"/>
      <c r="FEK1000" s="347"/>
      <c r="FEL1000" s="347"/>
      <c r="FEM1000" s="347"/>
      <c r="FEN1000" s="347"/>
      <c r="FEO1000" s="347"/>
      <c r="FEP1000" s="347"/>
      <c r="FEQ1000" s="347"/>
      <c r="FER1000" s="347"/>
      <c r="FES1000" s="347"/>
      <c r="FET1000" s="347"/>
      <c r="FEU1000" s="347"/>
      <c r="FEV1000" s="347"/>
      <c r="FEW1000" s="347"/>
      <c r="FEX1000" s="347"/>
      <c r="FEY1000" s="347"/>
      <c r="FEZ1000" s="347"/>
      <c r="FFA1000" s="347"/>
      <c r="FFB1000" s="347"/>
      <c r="FFC1000" s="347"/>
      <c r="FFD1000" s="347"/>
      <c r="FFE1000" s="347"/>
      <c r="FFF1000" s="347"/>
      <c r="FFG1000" s="347"/>
      <c r="FFH1000" s="347"/>
      <c r="FFI1000" s="347"/>
      <c r="FFJ1000" s="347"/>
      <c r="FFK1000" s="347"/>
      <c r="FFL1000" s="347"/>
      <c r="FFM1000" s="347"/>
      <c r="FFN1000" s="347"/>
      <c r="FFO1000" s="347"/>
      <c r="FFP1000" s="347"/>
      <c r="FFQ1000" s="347"/>
      <c r="FFR1000" s="347"/>
      <c r="FFS1000" s="347"/>
      <c r="FFT1000" s="347"/>
      <c r="FFU1000" s="347"/>
      <c r="FFV1000" s="347"/>
      <c r="FFW1000" s="347"/>
      <c r="FFX1000" s="347"/>
      <c r="FFY1000" s="347"/>
      <c r="FFZ1000" s="347"/>
      <c r="FGA1000" s="347"/>
      <c r="FGB1000" s="347"/>
      <c r="FGC1000" s="347"/>
      <c r="FGD1000" s="347"/>
      <c r="FGE1000" s="347"/>
      <c r="FGF1000" s="347"/>
      <c r="FGG1000" s="347"/>
      <c r="FGH1000" s="347"/>
      <c r="FGI1000" s="347"/>
      <c r="FGJ1000" s="347"/>
      <c r="FGK1000" s="347"/>
      <c r="FGL1000" s="347"/>
      <c r="FGM1000" s="347"/>
      <c r="FGN1000" s="347"/>
      <c r="FGO1000" s="347"/>
      <c r="FGP1000" s="347"/>
      <c r="FGQ1000" s="347"/>
      <c r="FGR1000" s="347"/>
      <c r="FGS1000" s="347"/>
      <c r="FGT1000" s="347"/>
      <c r="FGU1000" s="347"/>
      <c r="FGV1000" s="347"/>
      <c r="FGW1000" s="347"/>
      <c r="FGX1000" s="347"/>
      <c r="FGY1000" s="347"/>
      <c r="FGZ1000" s="347"/>
      <c r="FHA1000" s="347"/>
      <c r="FHB1000" s="347"/>
      <c r="FHC1000" s="347"/>
      <c r="FHD1000" s="347"/>
      <c r="FHE1000" s="347"/>
      <c r="FHF1000" s="347"/>
      <c r="FHG1000" s="347"/>
      <c r="FHH1000" s="347"/>
      <c r="FHI1000" s="347"/>
      <c r="FHJ1000" s="347"/>
      <c r="FHK1000" s="347"/>
      <c r="FHL1000" s="347"/>
      <c r="FHM1000" s="347"/>
      <c r="FHN1000" s="347"/>
      <c r="FHO1000" s="347"/>
      <c r="FHP1000" s="347"/>
      <c r="FHQ1000" s="347"/>
      <c r="FHR1000" s="347"/>
      <c r="FHS1000" s="347"/>
      <c r="FHT1000" s="347"/>
      <c r="FHU1000" s="347"/>
      <c r="FHV1000" s="347"/>
      <c r="FHW1000" s="347"/>
      <c r="FHX1000" s="347"/>
      <c r="FHY1000" s="347"/>
      <c r="FHZ1000" s="347"/>
      <c r="FIA1000" s="347"/>
      <c r="FIB1000" s="347"/>
      <c r="FIC1000" s="347"/>
      <c r="FID1000" s="347"/>
      <c r="FIE1000" s="347"/>
      <c r="FIF1000" s="347"/>
      <c r="FIG1000" s="347"/>
      <c r="FIH1000" s="347"/>
      <c r="FII1000" s="347"/>
      <c r="FIJ1000" s="347"/>
      <c r="FIK1000" s="347"/>
      <c r="FIL1000" s="347"/>
      <c r="FIM1000" s="347"/>
      <c r="FIN1000" s="347"/>
      <c r="FIO1000" s="347"/>
      <c r="FIP1000" s="347"/>
      <c r="FIQ1000" s="347"/>
      <c r="FIR1000" s="347"/>
      <c r="FIS1000" s="347"/>
      <c r="FIT1000" s="347"/>
      <c r="FIU1000" s="347"/>
      <c r="FIV1000" s="347"/>
      <c r="FIW1000" s="347"/>
      <c r="FIX1000" s="347"/>
      <c r="FIY1000" s="347"/>
      <c r="FIZ1000" s="347"/>
      <c r="FJA1000" s="347"/>
      <c r="FJB1000" s="347"/>
      <c r="FJC1000" s="347"/>
      <c r="FJD1000" s="347"/>
      <c r="FJE1000" s="347"/>
      <c r="FJF1000" s="347"/>
      <c r="FJG1000" s="347"/>
      <c r="FJH1000" s="347"/>
      <c r="FJI1000" s="347"/>
      <c r="FJJ1000" s="347"/>
      <c r="FJK1000" s="347"/>
      <c r="FJL1000" s="347"/>
      <c r="FJM1000" s="347"/>
      <c r="FJN1000" s="347"/>
      <c r="FJO1000" s="347"/>
      <c r="FJP1000" s="347"/>
      <c r="FJQ1000" s="347"/>
      <c r="FJR1000" s="347"/>
      <c r="FJS1000" s="347"/>
      <c r="FJT1000" s="347"/>
      <c r="FJU1000" s="347"/>
      <c r="FJV1000" s="347"/>
      <c r="FJW1000" s="347"/>
      <c r="FJX1000" s="347"/>
      <c r="FJY1000" s="347"/>
      <c r="FJZ1000" s="347"/>
      <c r="FKA1000" s="347"/>
      <c r="FKB1000" s="347"/>
      <c r="FKC1000" s="347"/>
      <c r="FKD1000" s="347"/>
      <c r="FKE1000" s="347"/>
      <c r="FKF1000" s="347"/>
      <c r="FKG1000" s="347"/>
      <c r="FKH1000" s="347"/>
      <c r="FKI1000" s="347"/>
      <c r="FKJ1000" s="347"/>
      <c r="FKK1000" s="347"/>
      <c r="FKL1000" s="347"/>
      <c r="FKM1000" s="347"/>
      <c r="FKN1000" s="347"/>
      <c r="FKO1000" s="347"/>
      <c r="FKP1000" s="347"/>
      <c r="FKQ1000" s="347"/>
      <c r="FKR1000" s="347"/>
      <c r="FKS1000" s="347"/>
      <c r="FKT1000" s="347"/>
      <c r="FKU1000" s="347"/>
      <c r="FKV1000" s="347"/>
      <c r="FKW1000" s="347"/>
      <c r="FKX1000" s="347"/>
      <c r="FKY1000" s="347"/>
      <c r="FKZ1000" s="347"/>
      <c r="FLA1000" s="347"/>
      <c r="FLB1000" s="347"/>
      <c r="FLC1000" s="347"/>
      <c r="FLD1000" s="347"/>
      <c r="FLE1000" s="347"/>
      <c r="FLF1000" s="347"/>
      <c r="FLG1000" s="347"/>
      <c r="FLH1000" s="347"/>
      <c r="FLI1000" s="347"/>
      <c r="FLJ1000" s="347"/>
      <c r="FLK1000" s="347"/>
      <c r="FLL1000" s="347"/>
      <c r="FLM1000" s="347"/>
      <c r="FLN1000" s="347"/>
      <c r="FLO1000" s="347"/>
      <c r="FLP1000" s="347"/>
      <c r="FLQ1000" s="347"/>
      <c r="FLR1000" s="347"/>
      <c r="FLS1000" s="347"/>
      <c r="FLT1000" s="347"/>
      <c r="FLU1000" s="347"/>
      <c r="FLV1000" s="347"/>
      <c r="FLW1000" s="347"/>
      <c r="FLX1000" s="347"/>
      <c r="FLY1000" s="347"/>
      <c r="FLZ1000" s="347"/>
      <c r="FMA1000" s="347"/>
      <c r="FMB1000" s="347"/>
      <c r="FMC1000" s="347"/>
      <c r="FMD1000" s="347"/>
      <c r="FME1000" s="347"/>
      <c r="FMF1000" s="347"/>
      <c r="FMG1000" s="347"/>
      <c r="FMH1000" s="347"/>
      <c r="FMI1000" s="347"/>
      <c r="FMJ1000" s="347"/>
      <c r="FMK1000" s="347"/>
      <c r="FML1000" s="347"/>
      <c r="FMM1000" s="347"/>
      <c r="FMN1000" s="347"/>
      <c r="FMO1000" s="347"/>
      <c r="FMP1000" s="347"/>
      <c r="FMQ1000" s="347"/>
      <c r="FMR1000" s="347"/>
      <c r="FMS1000" s="347"/>
      <c r="FMT1000" s="347"/>
      <c r="FMU1000" s="347"/>
      <c r="FMV1000" s="347"/>
      <c r="FMW1000" s="347"/>
      <c r="FMX1000" s="347"/>
      <c r="FMY1000" s="347"/>
      <c r="FMZ1000" s="347"/>
      <c r="FNA1000" s="347"/>
      <c r="FNB1000" s="347"/>
      <c r="FNC1000" s="347"/>
      <c r="FND1000" s="347"/>
      <c r="FNE1000" s="347"/>
      <c r="FNF1000" s="347"/>
      <c r="FNG1000" s="347"/>
      <c r="FNH1000" s="347"/>
      <c r="FNI1000" s="347"/>
      <c r="FNJ1000" s="347"/>
      <c r="FNK1000" s="347"/>
      <c r="FNL1000" s="347"/>
      <c r="FNM1000" s="347"/>
      <c r="FNN1000" s="347"/>
      <c r="FNO1000" s="347"/>
      <c r="FNP1000" s="347"/>
      <c r="FNQ1000" s="347"/>
      <c r="FNR1000" s="347"/>
      <c r="FNS1000" s="347"/>
      <c r="FNT1000" s="347"/>
      <c r="FNU1000" s="347"/>
      <c r="FNV1000" s="347"/>
      <c r="FNW1000" s="347"/>
      <c r="FNX1000" s="347"/>
      <c r="FNY1000" s="347"/>
      <c r="FNZ1000" s="347"/>
      <c r="FOA1000" s="347"/>
      <c r="FOB1000" s="347"/>
      <c r="FOC1000" s="347"/>
      <c r="FOD1000" s="347"/>
      <c r="FOE1000" s="347"/>
      <c r="FOF1000" s="347"/>
      <c r="FOG1000" s="347"/>
      <c r="FOH1000" s="347"/>
      <c r="FOI1000" s="347"/>
      <c r="FOJ1000" s="347"/>
      <c r="FOK1000" s="347"/>
      <c r="FOL1000" s="347"/>
      <c r="FOM1000" s="347"/>
      <c r="FON1000" s="347"/>
      <c r="FOO1000" s="347"/>
      <c r="FOP1000" s="347"/>
      <c r="FOQ1000" s="347"/>
      <c r="FOR1000" s="347"/>
      <c r="FOS1000" s="347"/>
      <c r="FOT1000" s="347"/>
      <c r="FOU1000" s="347"/>
      <c r="FOV1000" s="347"/>
      <c r="FOW1000" s="347"/>
      <c r="FOX1000" s="347"/>
      <c r="FOY1000" s="347"/>
      <c r="FOZ1000" s="347"/>
      <c r="FPA1000" s="347"/>
      <c r="FPB1000" s="347"/>
      <c r="FPC1000" s="347"/>
      <c r="FPD1000" s="347"/>
      <c r="FPE1000" s="347"/>
      <c r="FPF1000" s="347"/>
      <c r="FPG1000" s="347"/>
      <c r="FPH1000" s="347"/>
      <c r="FPI1000" s="347"/>
      <c r="FPJ1000" s="347"/>
      <c r="FPK1000" s="347"/>
      <c r="FPL1000" s="347"/>
      <c r="FPM1000" s="347"/>
      <c r="FPN1000" s="347"/>
      <c r="FPO1000" s="347"/>
      <c r="FPP1000" s="347"/>
      <c r="FPQ1000" s="347"/>
      <c r="FPR1000" s="347"/>
      <c r="FPS1000" s="347"/>
      <c r="FPT1000" s="347"/>
      <c r="FPU1000" s="347"/>
      <c r="FPV1000" s="347"/>
      <c r="FPW1000" s="347"/>
      <c r="FPX1000" s="347"/>
      <c r="FPY1000" s="347"/>
      <c r="FPZ1000" s="347"/>
      <c r="FQA1000" s="347"/>
      <c r="FQB1000" s="347"/>
      <c r="FQC1000" s="347"/>
      <c r="FQD1000" s="347"/>
      <c r="FQE1000" s="347"/>
      <c r="FQF1000" s="347"/>
      <c r="FQG1000" s="347"/>
      <c r="FQH1000" s="347"/>
      <c r="FQI1000" s="347"/>
      <c r="FQJ1000" s="347"/>
      <c r="FQK1000" s="347"/>
      <c r="FQL1000" s="347"/>
      <c r="FQM1000" s="347"/>
      <c r="FQN1000" s="347"/>
      <c r="FQO1000" s="347"/>
      <c r="FQP1000" s="347"/>
      <c r="FQQ1000" s="347"/>
      <c r="FQR1000" s="347"/>
      <c r="FQS1000" s="347"/>
      <c r="FQT1000" s="347"/>
      <c r="FQU1000" s="347"/>
      <c r="FQV1000" s="347"/>
      <c r="FQW1000" s="347"/>
      <c r="FQX1000" s="347"/>
      <c r="FQY1000" s="347"/>
      <c r="FQZ1000" s="347"/>
      <c r="FRA1000" s="347"/>
      <c r="FRB1000" s="347"/>
      <c r="FRC1000" s="347"/>
      <c r="FRD1000" s="347"/>
      <c r="FRE1000" s="347"/>
      <c r="FRF1000" s="347"/>
      <c r="FRG1000" s="347"/>
      <c r="FRH1000" s="347"/>
      <c r="FRI1000" s="347"/>
      <c r="FRJ1000" s="347"/>
      <c r="FRK1000" s="347"/>
      <c r="FRL1000" s="347"/>
      <c r="FRM1000" s="347"/>
      <c r="FRN1000" s="347"/>
      <c r="FRO1000" s="347"/>
      <c r="FRP1000" s="347"/>
      <c r="FRQ1000" s="347"/>
      <c r="FRR1000" s="347"/>
      <c r="FRS1000" s="347"/>
      <c r="FRT1000" s="347"/>
      <c r="FRU1000" s="347"/>
      <c r="FRV1000" s="347"/>
      <c r="FRW1000" s="347"/>
      <c r="FRX1000" s="347"/>
      <c r="FRY1000" s="347"/>
      <c r="FRZ1000" s="347"/>
      <c r="FSA1000" s="347"/>
      <c r="FSB1000" s="347"/>
      <c r="FSC1000" s="347"/>
      <c r="FSD1000" s="347"/>
      <c r="FSE1000" s="347"/>
      <c r="FSF1000" s="347"/>
      <c r="FSG1000" s="347"/>
      <c r="FSH1000" s="347"/>
      <c r="FSI1000" s="347"/>
      <c r="FSJ1000" s="347"/>
      <c r="FSK1000" s="347"/>
      <c r="FSL1000" s="347"/>
      <c r="FSM1000" s="347"/>
      <c r="FSN1000" s="347"/>
      <c r="FSO1000" s="347"/>
      <c r="FSP1000" s="347"/>
      <c r="FSQ1000" s="347"/>
      <c r="FSR1000" s="347"/>
      <c r="FSS1000" s="347"/>
      <c r="FST1000" s="347"/>
      <c r="FSU1000" s="347"/>
      <c r="FSV1000" s="347"/>
      <c r="FSW1000" s="347"/>
      <c r="FSX1000" s="347"/>
      <c r="FSY1000" s="347"/>
      <c r="FSZ1000" s="347"/>
      <c r="FTA1000" s="347"/>
      <c r="FTB1000" s="347"/>
      <c r="FTC1000" s="347"/>
      <c r="FTD1000" s="347"/>
      <c r="FTE1000" s="347"/>
      <c r="FTF1000" s="347"/>
      <c r="FTG1000" s="347"/>
      <c r="FTH1000" s="347"/>
      <c r="FTI1000" s="347"/>
      <c r="FTJ1000" s="347"/>
      <c r="FTK1000" s="347"/>
      <c r="FTL1000" s="347"/>
      <c r="FTM1000" s="347"/>
      <c r="FTN1000" s="347"/>
      <c r="FTO1000" s="347"/>
      <c r="FTP1000" s="347"/>
      <c r="FTQ1000" s="347"/>
      <c r="FTR1000" s="347"/>
      <c r="FTS1000" s="347"/>
      <c r="FTT1000" s="347"/>
      <c r="FTU1000" s="347"/>
      <c r="FTV1000" s="347"/>
      <c r="FTW1000" s="347"/>
      <c r="FTX1000" s="347"/>
      <c r="FTY1000" s="347"/>
      <c r="FTZ1000" s="347"/>
      <c r="FUA1000" s="347"/>
      <c r="FUB1000" s="347"/>
      <c r="FUC1000" s="347"/>
      <c r="FUD1000" s="347"/>
      <c r="FUE1000" s="347"/>
      <c r="FUF1000" s="347"/>
      <c r="FUG1000" s="347"/>
      <c r="FUH1000" s="347"/>
      <c r="FUI1000" s="347"/>
      <c r="FUJ1000" s="347"/>
      <c r="FUK1000" s="347"/>
      <c r="FUL1000" s="347"/>
      <c r="FUM1000" s="347"/>
      <c r="FUN1000" s="347"/>
      <c r="FUO1000" s="347"/>
      <c r="FUP1000" s="347"/>
      <c r="FUQ1000" s="347"/>
      <c r="FUR1000" s="347"/>
      <c r="FUS1000" s="347"/>
      <c r="FUT1000" s="347"/>
      <c r="FUU1000" s="347"/>
      <c r="FUV1000" s="347"/>
      <c r="FUW1000" s="347"/>
      <c r="FUX1000" s="347"/>
      <c r="FUY1000" s="347"/>
      <c r="FUZ1000" s="347"/>
      <c r="FVA1000" s="347"/>
      <c r="FVB1000" s="347"/>
      <c r="FVC1000" s="347"/>
      <c r="FVD1000" s="347"/>
      <c r="FVE1000" s="347"/>
      <c r="FVF1000" s="347"/>
      <c r="FVG1000" s="347"/>
      <c r="FVH1000" s="347"/>
      <c r="FVI1000" s="347"/>
      <c r="FVJ1000" s="347"/>
      <c r="FVK1000" s="347"/>
      <c r="FVL1000" s="347"/>
      <c r="FVM1000" s="347"/>
      <c r="FVN1000" s="347"/>
      <c r="FVO1000" s="347"/>
      <c r="FVP1000" s="347"/>
      <c r="FVQ1000" s="347"/>
      <c r="FVR1000" s="347"/>
      <c r="FVS1000" s="347"/>
      <c r="FVT1000" s="347"/>
      <c r="FVU1000" s="347"/>
      <c r="FVV1000" s="347"/>
      <c r="FVW1000" s="347"/>
      <c r="FVX1000" s="347"/>
      <c r="FVY1000" s="347"/>
      <c r="FVZ1000" s="347"/>
      <c r="FWA1000" s="347"/>
      <c r="FWB1000" s="347"/>
      <c r="FWC1000" s="347"/>
      <c r="FWD1000" s="347"/>
      <c r="FWE1000" s="347"/>
      <c r="FWF1000" s="347"/>
      <c r="FWG1000" s="347"/>
      <c r="FWH1000" s="347"/>
      <c r="FWI1000" s="347"/>
      <c r="FWJ1000" s="347"/>
      <c r="FWK1000" s="347"/>
      <c r="FWL1000" s="347"/>
      <c r="FWM1000" s="347"/>
      <c r="FWN1000" s="347"/>
      <c r="FWO1000" s="347"/>
      <c r="FWP1000" s="347"/>
      <c r="FWQ1000" s="347"/>
      <c r="FWR1000" s="347"/>
      <c r="FWS1000" s="347"/>
      <c r="FWT1000" s="347"/>
      <c r="FWU1000" s="347"/>
      <c r="FWV1000" s="347"/>
      <c r="FWW1000" s="347"/>
      <c r="FWX1000" s="347"/>
      <c r="FWY1000" s="347"/>
      <c r="FWZ1000" s="347"/>
      <c r="FXA1000" s="347"/>
      <c r="FXB1000" s="347"/>
      <c r="FXC1000" s="347"/>
      <c r="FXD1000" s="347"/>
      <c r="FXE1000" s="347"/>
      <c r="FXF1000" s="347"/>
      <c r="FXG1000" s="347"/>
      <c r="FXH1000" s="347"/>
      <c r="FXI1000" s="347"/>
      <c r="FXJ1000" s="347"/>
      <c r="FXK1000" s="347"/>
      <c r="FXL1000" s="347"/>
      <c r="FXM1000" s="347"/>
      <c r="FXN1000" s="347"/>
      <c r="FXO1000" s="347"/>
      <c r="FXP1000" s="347"/>
      <c r="FXQ1000" s="347"/>
      <c r="FXR1000" s="347"/>
      <c r="FXS1000" s="347"/>
      <c r="FXT1000" s="347"/>
      <c r="FXU1000" s="347"/>
      <c r="FXV1000" s="347"/>
      <c r="FXW1000" s="347"/>
      <c r="FXX1000" s="347"/>
      <c r="FXY1000" s="347"/>
      <c r="FXZ1000" s="347"/>
      <c r="FYA1000" s="347"/>
      <c r="FYB1000" s="347"/>
      <c r="FYC1000" s="347"/>
      <c r="FYD1000" s="347"/>
      <c r="FYE1000" s="347"/>
      <c r="FYF1000" s="347"/>
      <c r="FYG1000" s="347"/>
      <c r="FYH1000" s="347"/>
      <c r="FYI1000" s="347"/>
      <c r="FYJ1000" s="347"/>
      <c r="FYK1000" s="347"/>
      <c r="FYL1000" s="347"/>
      <c r="FYM1000" s="347"/>
      <c r="FYN1000" s="347"/>
      <c r="FYO1000" s="347"/>
      <c r="FYP1000" s="347"/>
      <c r="FYQ1000" s="347"/>
      <c r="FYR1000" s="347"/>
      <c r="FYS1000" s="347"/>
      <c r="FYT1000" s="347"/>
      <c r="FYU1000" s="347"/>
      <c r="FYV1000" s="347"/>
      <c r="FYW1000" s="347"/>
      <c r="FYX1000" s="347"/>
      <c r="FYY1000" s="347"/>
      <c r="FYZ1000" s="347"/>
      <c r="FZA1000" s="347"/>
      <c r="FZB1000" s="347"/>
      <c r="FZC1000" s="347"/>
      <c r="FZD1000" s="347"/>
      <c r="FZE1000" s="347"/>
      <c r="FZF1000" s="347"/>
      <c r="FZG1000" s="347"/>
      <c r="FZH1000" s="347"/>
      <c r="FZI1000" s="347"/>
      <c r="FZJ1000" s="347"/>
      <c r="FZK1000" s="347"/>
      <c r="FZL1000" s="347"/>
      <c r="FZM1000" s="347"/>
      <c r="FZN1000" s="347"/>
      <c r="FZO1000" s="347"/>
      <c r="FZP1000" s="347"/>
      <c r="FZQ1000" s="347"/>
      <c r="FZR1000" s="347"/>
      <c r="FZS1000" s="347"/>
      <c r="FZT1000" s="347"/>
      <c r="FZU1000" s="348"/>
      <c r="FZV1000" s="156"/>
      <c r="FZW1000" s="156"/>
      <c r="FZX1000" s="156"/>
      <c r="FZY1000" s="301"/>
      <c r="FZZ1000" s="437"/>
      <c r="GAA1000" s="437"/>
      <c r="GAB1000" s="157"/>
      <c r="GAC1000" s="157"/>
      <c r="GAD1000" s="157"/>
      <c r="GAE1000" s="156"/>
      <c r="GAF1000" s="156"/>
      <c r="GAG1000" s="156"/>
      <c r="GAH1000" s="156"/>
      <c r="GAI1000" s="156"/>
      <c r="GAJ1000" s="156"/>
      <c r="GAK1000" s="156"/>
      <c r="GAL1000" s="156"/>
      <c r="GAM1000" s="156"/>
      <c r="GAN1000" s="157"/>
      <c r="GAO1000" s="156"/>
      <c r="GAP1000" s="328"/>
      <c r="GAQ1000" s="328"/>
      <c r="GAR1000" s="328"/>
      <c r="GAS1000" s="328"/>
      <c r="GAT1000" s="328"/>
      <c r="GAU1000" s="328"/>
      <c r="GAV1000" s="328"/>
      <c r="GAW1000" s="328"/>
      <c r="GAX1000" s="328"/>
      <c r="GAY1000" s="328"/>
      <c r="GAZ1000" s="328"/>
      <c r="GBA1000" s="328"/>
      <c r="GBB1000" s="328"/>
      <c r="GBC1000" s="328"/>
      <c r="GBD1000" s="328"/>
      <c r="GBE1000" s="328"/>
      <c r="GBF1000" s="328"/>
      <c r="GBG1000" s="328"/>
      <c r="GBH1000" s="328"/>
      <c r="GBI1000" s="328"/>
      <c r="GBJ1000" s="328"/>
      <c r="GBK1000" s="328"/>
      <c r="GBL1000" s="328"/>
      <c r="GBM1000" s="328"/>
      <c r="GBN1000" s="328"/>
      <c r="GBO1000" s="328"/>
      <c r="GBP1000" s="328"/>
      <c r="GBQ1000" s="328"/>
      <c r="GBR1000" s="328"/>
      <c r="GBS1000" s="328"/>
      <c r="GBT1000" s="328"/>
      <c r="GBU1000" s="328"/>
      <c r="GBV1000" s="328"/>
      <c r="GBW1000" s="328"/>
      <c r="GBX1000" s="328"/>
      <c r="GBY1000" s="328"/>
      <c r="GBZ1000" s="328"/>
      <c r="GCA1000" s="328"/>
      <c r="GCB1000" s="328"/>
      <c r="GCC1000" s="328"/>
      <c r="GCD1000" s="328"/>
      <c r="GCE1000" s="328"/>
      <c r="GCF1000" s="328"/>
      <c r="GCG1000" s="328"/>
      <c r="GCH1000" s="328"/>
      <c r="GCI1000" s="328"/>
      <c r="GCJ1000" s="328"/>
      <c r="GCK1000" s="328"/>
      <c r="GCL1000" s="328"/>
      <c r="GCM1000" s="328"/>
      <c r="GCN1000" s="328"/>
      <c r="GCO1000" s="328"/>
      <c r="GCP1000" s="328"/>
      <c r="GCQ1000" s="328"/>
      <c r="GCR1000" s="328"/>
      <c r="GCS1000" s="328"/>
      <c r="GCT1000" s="328"/>
      <c r="GCU1000" s="328"/>
      <c r="GCV1000" s="328"/>
      <c r="GCW1000" s="328"/>
      <c r="GCX1000" s="328"/>
      <c r="GCY1000" s="328"/>
      <c r="GCZ1000" s="328"/>
      <c r="GDA1000" s="328"/>
      <c r="GDB1000" s="328"/>
      <c r="GDC1000" s="328"/>
      <c r="GDD1000" s="328"/>
      <c r="GDE1000" s="328"/>
      <c r="GDF1000" s="328"/>
      <c r="GDG1000" s="328"/>
      <c r="GDH1000" s="328"/>
      <c r="GDI1000" s="328"/>
      <c r="GDJ1000" s="328"/>
      <c r="GDK1000" s="328"/>
      <c r="GDL1000" s="328"/>
      <c r="GDM1000" s="328"/>
      <c r="GDN1000" s="328"/>
      <c r="GDO1000" s="328"/>
      <c r="GDP1000" s="328"/>
      <c r="GDQ1000" s="328"/>
      <c r="GDR1000" s="328"/>
      <c r="GDS1000" s="328"/>
      <c r="GDT1000" s="328"/>
      <c r="GDU1000" s="328"/>
      <c r="GDV1000" s="328"/>
      <c r="GDW1000" s="328"/>
      <c r="GDX1000" s="328"/>
      <c r="GDY1000" s="328"/>
      <c r="GDZ1000" s="328"/>
      <c r="GEA1000" s="328"/>
      <c r="GEB1000" s="328"/>
      <c r="GEC1000" s="328"/>
      <c r="GED1000" s="328"/>
      <c r="GEE1000" s="328"/>
      <c r="GEF1000" s="328"/>
      <c r="GEG1000" s="328"/>
      <c r="GEH1000" s="328"/>
      <c r="GEI1000" s="328"/>
      <c r="GEJ1000" s="328"/>
      <c r="GEK1000" s="328"/>
      <c r="GEL1000" s="328"/>
      <c r="GEM1000" s="328"/>
      <c r="GEN1000" s="328"/>
      <c r="GEO1000" s="328"/>
      <c r="GEP1000" s="328"/>
      <c r="GEQ1000" s="328"/>
      <c r="GER1000" s="328"/>
      <c r="GES1000" s="328"/>
      <c r="GET1000" s="328"/>
      <c r="GEU1000" s="328"/>
      <c r="GEV1000" s="328"/>
      <c r="GEW1000" s="328"/>
      <c r="GEX1000" s="328"/>
      <c r="GEY1000" s="328"/>
      <c r="GEZ1000" s="328"/>
      <c r="GFA1000" s="328"/>
      <c r="GFB1000" s="328"/>
      <c r="GFC1000" s="328"/>
      <c r="GFD1000" s="328"/>
      <c r="GFE1000" s="328"/>
      <c r="GFF1000" s="328"/>
      <c r="GFG1000" s="328"/>
      <c r="GFH1000" s="328"/>
      <c r="GFI1000" s="328"/>
      <c r="GFJ1000" s="328"/>
      <c r="GFK1000" s="328"/>
      <c r="GFL1000" s="328"/>
      <c r="GFM1000" s="328"/>
      <c r="GFN1000" s="328"/>
      <c r="GFO1000" s="328"/>
      <c r="GFP1000" s="328"/>
      <c r="GFQ1000" s="328"/>
      <c r="GFR1000" s="328"/>
      <c r="GFS1000" s="328"/>
      <c r="GFT1000" s="328"/>
      <c r="GFU1000" s="328"/>
      <c r="GFV1000" s="328"/>
      <c r="GFW1000" s="328"/>
      <c r="GFX1000" s="328"/>
      <c r="GFY1000" s="328"/>
      <c r="GFZ1000" s="328"/>
      <c r="GGA1000" s="328"/>
      <c r="GGB1000" s="328"/>
      <c r="GGC1000" s="328"/>
      <c r="GGD1000" s="328"/>
      <c r="GGE1000" s="328"/>
      <c r="GGF1000" s="328"/>
      <c r="GGG1000" s="328"/>
      <c r="GGH1000" s="328"/>
      <c r="GGI1000" s="328"/>
      <c r="GGJ1000" s="328"/>
      <c r="GGK1000" s="328"/>
      <c r="GGL1000" s="328"/>
      <c r="GGM1000" s="328"/>
      <c r="GGN1000" s="328"/>
      <c r="GGO1000" s="328"/>
      <c r="GGP1000" s="328"/>
      <c r="GGQ1000" s="328"/>
      <c r="GGR1000" s="328"/>
      <c r="GGS1000" s="328"/>
      <c r="GGT1000" s="328"/>
      <c r="GGU1000" s="328"/>
      <c r="GGV1000" s="328"/>
      <c r="GGW1000" s="328"/>
      <c r="GGX1000" s="328"/>
      <c r="GGY1000" s="328"/>
      <c r="GGZ1000" s="328"/>
      <c r="GHA1000" s="328"/>
      <c r="GHB1000" s="328"/>
      <c r="GHC1000" s="328"/>
      <c r="GHD1000" s="328"/>
      <c r="GHE1000" s="328"/>
      <c r="GHF1000" s="328"/>
      <c r="GHG1000" s="328"/>
      <c r="GHH1000" s="328"/>
      <c r="GHI1000" s="328"/>
      <c r="GHJ1000" s="328"/>
      <c r="GHK1000" s="328"/>
      <c r="GHL1000" s="328"/>
      <c r="GHM1000" s="328"/>
      <c r="GHN1000" s="328"/>
      <c r="GHO1000" s="328"/>
      <c r="GHP1000" s="328"/>
      <c r="GHQ1000" s="328"/>
      <c r="GHR1000" s="328"/>
      <c r="GHS1000" s="328"/>
      <c r="GHT1000" s="328"/>
      <c r="GHU1000" s="328"/>
      <c r="GHV1000" s="328"/>
      <c r="GHW1000" s="328"/>
      <c r="GHX1000" s="328"/>
      <c r="GHY1000" s="328"/>
      <c r="GHZ1000" s="328"/>
      <c r="GIA1000" s="328"/>
      <c r="GIB1000" s="328"/>
      <c r="GIC1000" s="328"/>
      <c r="GID1000" s="328"/>
      <c r="GIE1000" s="328"/>
      <c r="GIF1000" s="328"/>
      <c r="GIG1000" s="328"/>
      <c r="GIH1000" s="328"/>
      <c r="GII1000" s="328"/>
      <c r="GIJ1000" s="328"/>
      <c r="GIK1000" s="328"/>
      <c r="GIL1000" s="328"/>
      <c r="GIM1000" s="328"/>
      <c r="GIN1000" s="328"/>
      <c r="GIO1000" s="328"/>
      <c r="GIP1000" s="328"/>
      <c r="GIQ1000" s="328"/>
      <c r="GIR1000" s="328"/>
      <c r="GIS1000" s="328"/>
      <c r="GIT1000" s="328"/>
      <c r="GIU1000" s="328"/>
      <c r="GIV1000" s="328"/>
      <c r="GIW1000" s="328"/>
      <c r="GIX1000" s="328"/>
      <c r="GIY1000" s="328"/>
      <c r="GIZ1000" s="328"/>
      <c r="GJA1000" s="328"/>
      <c r="GJB1000" s="328"/>
      <c r="GJC1000" s="328"/>
      <c r="GJD1000" s="328"/>
      <c r="GJE1000" s="328"/>
      <c r="GJF1000" s="328"/>
      <c r="GJG1000" s="328"/>
      <c r="GJH1000" s="328"/>
      <c r="GJI1000" s="328"/>
      <c r="GJJ1000" s="328"/>
      <c r="GJK1000" s="328"/>
      <c r="GJL1000" s="328"/>
      <c r="GJM1000" s="328"/>
      <c r="GJN1000" s="328"/>
      <c r="GJO1000" s="328"/>
      <c r="GJP1000" s="328"/>
      <c r="GJQ1000" s="328"/>
      <c r="GJR1000" s="328"/>
      <c r="GJS1000" s="328"/>
      <c r="GJT1000" s="328"/>
      <c r="GJU1000" s="328"/>
      <c r="GJV1000" s="328"/>
      <c r="GJW1000" s="328"/>
      <c r="GJX1000" s="328"/>
      <c r="GJY1000" s="328"/>
      <c r="GJZ1000" s="328"/>
      <c r="GKA1000" s="328"/>
      <c r="GKB1000" s="328"/>
      <c r="GKC1000" s="328"/>
      <c r="GKD1000" s="328"/>
      <c r="GKE1000" s="328"/>
      <c r="GKF1000" s="328"/>
      <c r="GKG1000" s="328"/>
      <c r="GKH1000" s="328"/>
      <c r="GKI1000" s="328"/>
      <c r="GKJ1000" s="328"/>
      <c r="GKK1000" s="328"/>
      <c r="GKL1000" s="328"/>
      <c r="GKM1000" s="328"/>
      <c r="GKN1000" s="328"/>
      <c r="GKO1000" s="328"/>
      <c r="GKP1000" s="328"/>
      <c r="GKQ1000" s="328"/>
      <c r="GKR1000" s="328"/>
      <c r="GKS1000" s="328"/>
      <c r="GKT1000" s="328"/>
      <c r="GKU1000" s="328"/>
      <c r="GKV1000" s="328"/>
      <c r="GKW1000" s="328"/>
      <c r="GKX1000" s="328"/>
      <c r="GKY1000" s="328"/>
      <c r="GKZ1000" s="328"/>
      <c r="GLA1000" s="328"/>
      <c r="GLB1000" s="328"/>
      <c r="GLC1000" s="328"/>
      <c r="GLD1000" s="328"/>
      <c r="GLE1000" s="328"/>
      <c r="GLF1000" s="328"/>
      <c r="GLG1000" s="328"/>
      <c r="GLH1000" s="328"/>
      <c r="GLI1000" s="328"/>
      <c r="GLJ1000" s="328"/>
      <c r="GLK1000" s="328"/>
      <c r="GLL1000" s="328"/>
      <c r="GLM1000" s="328"/>
      <c r="GLN1000" s="328"/>
      <c r="GLO1000" s="328"/>
      <c r="GLP1000" s="328"/>
      <c r="GLQ1000" s="328"/>
      <c r="GLR1000" s="328"/>
      <c r="GLS1000" s="328"/>
      <c r="GLT1000" s="328"/>
      <c r="GLU1000" s="328"/>
      <c r="GLV1000" s="328"/>
      <c r="GLW1000" s="328"/>
      <c r="GLX1000" s="328"/>
      <c r="GLY1000" s="328"/>
      <c r="GLZ1000" s="328"/>
      <c r="GMA1000" s="328"/>
      <c r="GMB1000" s="328"/>
      <c r="GMC1000" s="328"/>
      <c r="GMD1000" s="328"/>
      <c r="GME1000" s="328"/>
      <c r="GMF1000" s="328"/>
      <c r="GMG1000" s="328"/>
      <c r="GMH1000" s="328"/>
      <c r="GMI1000" s="328"/>
      <c r="GMJ1000" s="328"/>
      <c r="GMK1000" s="328"/>
      <c r="GML1000" s="328"/>
      <c r="GMM1000" s="328"/>
      <c r="GMN1000" s="328"/>
      <c r="GMO1000" s="328"/>
      <c r="GMP1000" s="328"/>
      <c r="GMQ1000" s="328"/>
      <c r="GMR1000" s="328"/>
      <c r="GMS1000" s="328"/>
      <c r="GMT1000" s="328"/>
      <c r="GMU1000" s="328"/>
      <c r="GMV1000" s="328"/>
      <c r="GMW1000" s="328"/>
      <c r="GMX1000" s="328"/>
      <c r="GMY1000" s="328"/>
      <c r="GMZ1000" s="328"/>
      <c r="GNA1000" s="328"/>
      <c r="GNB1000" s="328"/>
      <c r="GNC1000" s="328"/>
      <c r="GND1000" s="328"/>
      <c r="GNE1000" s="328"/>
      <c r="GNF1000" s="328"/>
      <c r="GNG1000" s="328"/>
      <c r="GNH1000" s="328"/>
      <c r="GNI1000" s="328"/>
      <c r="GNJ1000" s="328"/>
      <c r="GNK1000" s="328"/>
      <c r="GNL1000" s="328"/>
      <c r="GNM1000" s="328"/>
      <c r="GNN1000" s="328"/>
      <c r="GNO1000" s="328"/>
      <c r="GNP1000" s="328"/>
      <c r="GNQ1000" s="328"/>
      <c r="GNR1000" s="328"/>
      <c r="GNS1000" s="328"/>
      <c r="GNT1000" s="328"/>
      <c r="GNU1000" s="328"/>
      <c r="GNV1000" s="328"/>
      <c r="GNW1000" s="328"/>
      <c r="GNX1000" s="328"/>
      <c r="GNY1000" s="328"/>
      <c r="GNZ1000" s="328"/>
      <c r="GOA1000" s="328"/>
      <c r="GOB1000" s="328"/>
      <c r="GOC1000" s="328"/>
      <c r="GOD1000" s="328"/>
      <c r="GOE1000" s="328"/>
      <c r="GOF1000" s="328"/>
      <c r="GOG1000" s="328"/>
      <c r="GOH1000" s="328"/>
      <c r="GOI1000" s="328"/>
      <c r="GOJ1000" s="328"/>
      <c r="GOK1000" s="328"/>
      <c r="GOL1000" s="328"/>
      <c r="GOM1000" s="328"/>
      <c r="GON1000" s="328"/>
      <c r="GOO1000" s="328"/>
      <c r="GOP1000" s="328"/>
      <c r="GOQ1000" s="328"/>
      <c r="GOR1000" s="328"/>
      <c r="GOS1000" s="328"/>
      <c r="GOT1000" s="328"/>
      <c r="GOU1000" s="328"/>
      <c r="GOV1000" s="328"/>
      <c r="GOW1000" s="328"/>
      <c r="GOX1000" s="328"/>
      <c r="GOY1000" s="328"/>
      <c r="GOZ1000" s="328"/>
      <c r="GPA1000" s="328"/>
      <c r="GPB1000" s="328"/>
      <c r="GPC1000" s="328"/>
      <c r="GPD1000" s="328"/>
      <c r="GPE1000" s="328"/>
      <c r="GPF1000" s="328"/>
      <c r="GPG1000" s="328"/>
      <c r="GPH1000" s="328"/>
      <c r="GPI1000" s="328"/>
      <c r="GPJ1000" s="328"/>
      <c r="GPK1000" s="328"/>
      <c r="GPL1000" s="328"/>
      <c r="GPM1000" s="328"/>
      <c r="GPN1000" s="328"/>
      <c r="GPO1000" s="328"/>
      <c r="GPP1000" s="328"/>
      <c r="GPQ1000" s="328"/>
      <c r="GPR1000" s="328"/>
      <c r="GPS1000" s="328"/>
      <c r="GPT1000" s="328"/>
      <c r="GPU1000" s="328"/>
      <c r="GPV1000" s="328"/>
      <c r="GPW1000" s="328"/>
      <c r="GPX1000" s="328"/>
      <c r="GPY1000" s="328"/>
      <c r="GPZ1000" s="328"/>
      <c r="GQA1000" s="328"/>
      <c r="GQB1000" s="328"/>
      <c r="GQC1000" s="328"/>
      <c r="GQD1000" s="328"/>
      <c r="GQE1000" s="328"/>
      <c r="GQF1000" s="328"/>
      <c r="GQG1000" s="328"/>
      <c r="GQH1000" s="328"/>
      <c r="GQI1000" s="328"/>
      <c r="GQJ1000" s="328"/>
      <c r="GQK1000" s="328"/>
      <c r="GQL1000" s="328"/>
      <c r="GQM1000" s="328"/>
      <c r="GQN1000" s="328"/>
      <c r="GQO1000" s="328"/>
      <c r="GQP1000" s="328"/>
      <c r="GQQ1000" s="328"/>
      <c r="GQR1000" s="328"/>
      <c r="GQS1000" s="328"/>
      <c r="GQT1000" s="328"/>
      <c r="GQU1000" s="328"/>
      <c r="GQV1000" s="328"/>
      <c r="GQW1000" s="328"/>
      <c r="GQX1000" s="328"/>
      <c r="GQY1000" s="328"/>
      <c r="GQZ1000" s="328"/>
      <c r="GRA1000" s="328"/>
      <c r="GRB1000" s="328"/>
      <c r="GRC1000" s="328"/>
      <c r="GRD1000" s="328"/>
      <c r="GRE1000" s="328"/>
      <c r="GRF1000" s="328"/>
      <c r="GRG1000" s="328"/>
      <c r="GRH1000" s="328"/>
      <c r="GRI1000" s="328"/>
      <c r="GRJ1000" s="328"/>
      <c r="GRK1000" s="328"/>
      <c r="GRL1000" s="328"/>
      <c r="GRM1000" s="328"/>
      <c r="GRN1000" s="328"/>
      <c r="GRO1000" s="328"/>
      <c r="GRP1000" s="328"/>
      <c r="GRQ1000" s="328"/>
      <c r="GRR1000" s="328"/>
      <c r="GRS1000" s="328"/>
      <c r="GRT1000" s="328"/>
      <c r="GRU1000" s="328"/>
      <c r="GRV1000" s="328"/>
      <c r="GRW1000" s="328"/>
      <c r="GRX1000" s="328"/>
      <c r="GRY1000" s="328"/>
      <c r="GRZ1000" s="328"/>
      <c r="GSA1000" s="328"/>
      <c r="GSB1000" s="328"/>
      <c r="GSC1000" s="328"/>
      <c r="GSD1000" s="328"/>
      <c r="GSE1000" s="328"/>
      <c r="GSF1000" s="328"/>
      <c r="GSG1000" s="328"/>
      <c r="GSH1000" s="328"/>
      <c r="GSI1000" s="328"/>
      <c r="GSJ1000" s="328"/>
      <c r="GSK1000" s="328"/>
      <c r="GSL1000" s="328"/>
      <c r="GSM1000" s="328"/>
      <c r="GSN1000" s="328"/>
      <c r="GSO1000" s="328"/>
      <c r="GSP1000" s="328"/>
      <c r="GSQ1000" s="328"/>
      <c r="GSR1000" s="328"/>
      <c r="GSS1000" s="328"/>
      <c r="GST1000" s="328"/>
      <c r="GSU1000" s="328"/>
      <c r="GSV1000" s="328"/>
      <c r="GSW1000" s="328"/>
      <c r="GSX1000" s="328"/>
      <c r="GSY1000" s="328"/>
      <c r="GSZ1000" s="328"/>
      <c r="GTA1000" s="328"/>
      <c r="GTB1000" s="328"/>
      <c r="GTC1000" s="328"/>
      <c r="GTD1000" s="328"/>
      <c r="GTE1000" s="328"/>
      <c r="GTF1000" s="328"/>
      <c r="GTG1000" s="328"/>
      <c r="GTH1000" s="328"/>
      <c r="GTI1000" s="328"/>
      <c r="GTJ1000" s="328"/>
      <c r="GTK1000" s="328"/>
      <c r="GTL1000" s="328"/>
      <c r="GTM1000" s="328"/>
      <c r="GTN1000" s="328"/>
      <c r="GTO1000" s="328"/>
      <c r="GTP1000" s="328"/>
      <c r="GTQ1000" s="328"/>
      <c r="GTR1000" s="328"/>
      <c r="GTS1000" s="328"/>
      <c r="GTT1000" s="328"/>
      <c r="GTU1000" s="328"/>
      <c r="GTV1000" s="328"/>
      <c r="GTW1000" s="328"/>
      <c r="GTX1000" s="328"/>
      <c r="GTY1000" s="328"/>
      <c r="GTZ1000" s="328"/>
      <c r="GUA1000" s="328"/>
      <c r="GUB1000" s="328"/>
      <c r="GUC1000" s="328"/>
      <c r="GUD1000" s="328"/>
      <c r="GUE1000" s="328"/>
      <c r="GUF1000" s="328"/>
      <c r="GUG1000" s="328"/>
      <c r="GUH1000" s="328"/>
      <c r="GUI1000" s="328"/>
      <c r="GUJ1000" s="328"/>
      <c r="GUK1000" s="328"/>
      <c r="GUL1000" s="328"/>
      <c r="GUM1000" s="328"/>
      <c r="GUN1000" s="328"/>
      <c r="GUO1000" s="328"/>
      <c r="GUP1000" s="328"/>
      <c r="GUQ1000" s="328"/>
      <c r="GUR1000" s="328"/>
      <c r="GUS1000" s="328"/>
      <c r="GUT1000" s="328"/>
      <c r="GUU1000" s="328"/>
      <c r="GUV1000" s="328"/>
      <c r="GUW1000" s="328"/>
      <c r="GUX1000" s="328"/>
      <c r="GUY1000" s="328"/>
      <c r="GUZ1000" s="328"/>
      <c r="GVA1000" s="328"/>
      <c r="GVB1000" s="328"/>
      <c r="GVC1000" s="328"/>
      <c r="GVD1000" s="328"/>
      <c r="GVE1000" s="328"/>
      <c r="GVF1000" s="328"/>
      <c r="GVG1000" s="328"/>
      <c r="GVH1000" s="328"/>
      <c r="GVI1000" s="328"/>
      <c r="GVJ1000" s="328"/>
      <c r="GVK1000" s="328"/>
      <c r="GVL1000" s="328"/>
      <c r="GVM1000" s="328"/>
      <c r="GVN1000" s="328"/>
      <c r="GVO1000" s="328"/>
      <c r="GVP1000" s="328"/>
      <c r="GVQ1000" s="328"/>
      <c r="GVR1000" s="328"/>
      <c r="GVS1000" s="328"/>
      <c r="GVT1000" s="328"/>
      <c r="GVU1000" s="328"/>
      <c r="GVV1000" s="328"/>
      <c r="GVW1000" s="328"/>
      <c r="GVX1000" s="328"/>
      <c r="GVY1000" s="328"/>
      <c r="GVZ1000" s="328"/>
      <c r="GWA1000" s="328"/>
      <c r="GWB1000" s="328"/>
      <c r="GWC1000" s="328"/>
      <c r="GWD1000" s="328"/>
      <c r="GWE1000" s="328"/>
      <c r="GWF1000" s="328"/>
      <c r="GWG1000" s="328"/>
      <c r="GWH1000" s="328"/>
      <c r="GWI1000" s="328"/>
      <c r="GWJ1000" s="328"/>
      <c r="GWK1000" s="328"/>
      <c r="GWL1000" s="328"/>
      <c r="GWM1000" s="328"/>
      <c r="GWN1000" s="328"/>
      <c r="GWO1000" s="328"/>
      <c r="GWP1000" s="328"/>
      <c r="GWQ1000" s="328"/>
      <c r="GWR1000" s="328"/>
      <c r="GWS1000" s="328"/>
      <c r="GWT1000" s="328"/>
      <c r="GWU1000" s="328"/>
      <c r="GWV1000" s="328"/>
      <c r="GWW1000" s="328"/>
      <c r="GWX1000" s="328"/>
      <c r="GWY1000" s="328"/>
      <c r="GWZ1000" s="328"/>
      <c r="GXA1000" s="328"/>
      <c r="GXB1000" s="328"/>
      <c r="GXC1000" s="328"/>
      <c r="GXD1000" s="328"/>
      <c r="GXE1000" s="328"/>
      <c r="GXF1000" s="328"/>
      <c r="GXG1000" s="328"/>
      <c r="GXH1000" s="328"/>
      <c r="GXI1000" s="328"/>
      <c r="GXJ1000" s="328"/>
      <c r="GXK1000" s="328"/>
      <c r="GXL1000" s="328"/>
      <c r="GXM1000" s="328"/>
      <c r="GXN1000" s="328"/>
      <c r="GXO1000" s="328"/>
      <c r="GXP1000" s="328"/>
      <c r="GXQ1000" s="328"/>
      <c r="GXR1000" s="328"/>
      <c r="GXS1000" s="328"/>
      <c r="GXT1000" s="328"/>
      <c r="GXU1000" s="328"/>
      <c r="GXV1000" s="328"/>
      <c r="GXW1000" s="328"/>
      <c r="GXX1000" s="328"/>
      <c r="GXY1000" s="328"/>
      <c r="GXZ1000" s="328"/>
      <c r="GYA1000" s="328"/>
      <c r="GYB1000" s="328"/>
      <c r="GYC1000" s="328"/>
      <c r="GYD1000" s="328"/>
      <c r="GYE1000" s="328"/>
      <c r="GYF1000" s="328"/>
      <c r="GYG1000" s="328"/>
      <c r="GYH1000" s="328"/>
      <c r="GYI1000" s="328"/>
      <c r="GYJ1000" s="328"/>
      <c r="GYK1000" s="328"/>
      <c r="GYL1000" s="328"/>
      <c r="GYM1000" s="328"/>
      <c r="GYN1000" s="328"/>
      <c r="GYO1000" s="328"/>
      <c r="GYP1000" s="328"/>
      <c r="GYQ1000" s="328"/>
      <c r="GYR1000" s="328"/>
      <c r="GYS1000" s="328"/>
      <c r="GYT1000" s="328"/>
      <c r="GYU1000" s="328"/>
      <c r="GYV1000" s="328"/>
      <c r="GYW1000" s="328"/>
      <c r="GYX1000" s="328"/>
      <c r="GYY1000" s="328"/>
      <c r="GYZ1000" s="328"/>
      <c r="GZA1000" s="328"/>
      <c r="GZB1000" s="328"/>
      <c r="GZC1000" s="328"/>
      <c r="GZD1000" s="328"/>
      <c r="GZE1000" s="328"/>
      <c r="GZF1000" s="328"/>
      <c r="GZG1000" s="328"/>
      <c r="GZH1000" s="328"/>
      <c r="GZI1000" s="328"/>
      <c r="GZJ1000" s="490"/>
      <c r="GZK1000" s="156"/>
      <c r="GZL1000" s="156"/>
      <c r="GZM1000" s="301"/>
      <c r="GZN1000" s="166"/>
      <c r="GZO1000" s="390"/>
      <c r="GZP1000" s="392"/>
      <c r="GZQ1000" s="392"/>
      <c r="GZR1000" s="392"/>
      <c r="GZS1000" s="392"/>
      <c r="GZT1000" s="392"/>
      <c r="GZU1000" s="392"/>
      <c r="GZV1000" s="392"/>
      <c r="GZW1000" s="392"/>
      <c r="GZX1000" s="392"/>
      <c r="GZY1000" s="392"/>
      <c r="GZZ1000" s="392"/>
      <c r="HAA1000" s="392"/>
      <c r="HAB1000" s="392"/>
      <c r="HAC1000" s="392"/>
      <c r="HAD1000" s="392"/>
      <c r="HAE1000" s="297"/>
      <c r="HAF1000" s="297"/>
      <c r="HAG1000" s="297"/>
      <c r="HAH1000" s="297"/>
      <c r="HAI1000" s="297"/>
      <c r="HAJ1000" s="297"/>
      <c r="HAK1000" s="297"/>
      <c r="HAL1000" s="297"/>
      <c r="HAM1000" s="297"/>
      <c r="HAN1000" s="297"/>
      <c r="HAO1000" s="297"/>
      <c r="HAP1000" s="297"/>
      <c r="HAQ1000" s="297"/>
      <c r="HAR1000" s="297"/>
      <c r="HAS1000" s="297"/>
      <c r="HAT1000" s="297"/>
      <c r="HAU1000" s="297"/>
      <c r="HAV1000" s="297"/>
      <c r="HAW1000" s="297"/>
      <c r="HAX1000" s="297"/>
      <c r="HAY1000" s="297"/>
      <c r="HAZ1000" s="297"/>
      <c r="HBA1000" s="297"/>
      <c r="HBB1000" s="297"/>
      <c r="HBC1000" s="297"/>
      <c r="HBD1000" s="297"/>
      <c r="HBE1000" s="297"/>
      <c r="HBF1000" s="297"/>
      <c r="HBG1000" s="297"/>
      <c r="HBH1000" s="297"/>
      <c r="HBI1000" s="297"/>
      <c r="HBJ1000" s="297"/>
      <c r="HBK1000" s="297"/>
      <c r="HBL1000" s="297"/>
      <c r="HBM1000" s="297"/>
      <c r="HBN1000" s="297"/>
      <c r="HBO1000" s="297"/>
      <c r="HBP1000" s="297"/>
      <c r="HBQ1000" s="297"/>
      <c r="HBR1000" s="297"/>
      <c r="HBS1000" s="297"/>
      <c r="HBT1000" s="297"/>
      <c r="HBU1000" s="297"/>
      <c r="HBV1000" s="297"/>
      <c r="HBW1000" s="297"/>
      <c r="HBX1000" s="297"/>
      <c r="HBY1000" s="297"/>
      <c r="HBZ1000" s="297"/>
      <c r="HCA1000" s="297"/>
      <c r="HCB1000" s="297"/>
      <c r="HCC1000" s="297"/>
      <c r="HCD1000" s="297"/>
      <c r="HCE1000" s="297"/>
      <c r="HCF1000" s="297"/>
      <c r="HCG1000" s="297"/>
      <c r="HCH1000" s="297"/>
      <c r="HCI1000" s="297"/>
      <c r="HCJ1000" s="297"/>
      <c r="HCK1000" s="297"/>
      <c r="HCL1000" s="297"/>
      <c r="HCM1000" s="297"/>
      <c r="HCN1000" s="297"/>
      <c r="HCO1000" s="297"/>
      <c r="HCP1000" s="297"/>
      <c r="HCQ1000" s="297"/>
      <c r="HCR1000" s="297"/>
      <c r="HCS1000" s="297"/>
      <c r="HCT1000" s="297"/>
      <c r="HCU1000" s="297"/>
      <c r="HCV1000" s="297"/>
      <c r="HCW1000" s="297"/>
      <c r="HCX1000" s="297"/>
      <c r="HCY1000" s="297"/>
      <c r="HCZ1000" s="297"/>
      <c r="HDA1000" s="297"/>
      <c r="HDB1000" s="297"/>
      <c r="HDC1000" s="297"/>
      <c r="HDD1000" s="297"/>
      <c r="HDE1000" s="297"/>
      <c r="HDF1000" s="297"/>
      <c r="HDG1000" s="297"/>
      <c r="HDH1000" s="297"/>
      <c r="HDI1000" s="297"/>
      <c r="HDJ1000" s="297"/>
      <c r="HDK1000" s="297"/>
      <c r="HDL1000" s="297"/>
      <c r="HDM1000" s="297"/>
      <c r="HDN1000" s="297"/>
      <c r="HDO1000" s="297"/>
      <c r="HDP1000" s="297"/>
      <c r="HDQ1000" s="297"/>
      <c r="HDR1000" s="297"/>
      <c r="HDS1000" s="297"/>
      <c r="HDT1000" s="297"/>
      <c r="HDU1000" s="297"/>
      <c r="HDV1000" s="297"/>
      <c r="HDW1000" s="297"/>
      <c r="HDX1000" s="297"/>
      <c r="HDY1000" s="297"/>
      <c r="HDZ1000" s="297"/>
      <c r="HEA1000" s="297"/>
      <c r="HEB1000" s="297"/>
      <c r="HEC1000" s="297"/>
      <c r="HED1000" s="297"/>
      <c r="HEE1000" s="297"/>
      <c r="HEF1000" s="297"/>
      <c r="HEG1000" s="297"/>
      <c r="HEH1000" s="297"/>
      <c r="HEI1000" s="297"/>
      <c r="HEJ1000" s="297"/>
      <c r="HEK1000" s="297"/>
      <c r="HEL1000" s="328"/>
      <c r="HEM1000" s="328"/>
      <c r="HEN1000" s="328"/>
      <c r="HEO1000" s="328"/>
      <c r="HEP1000" s="328"/>
      <c r="HEQ1000" s="328"/>
      <c r="HER1000" s="328"/>
      <c r="HES1000" s="328"/>
      <c r="HET1000" s="328"/>
      <c r="HEU1000" s="328"/>
      <c r="HEV1000" s="328"/>
      <c r="HEW1000" s="328"/>
      <c r="HEX1000" s="328"/>
      <c r="HEY1000" s="328"/>
      <c r="HEZ1000" s="328"/>
      <c r="HFA1000" s="328"/>
      <c r="HFB1000" s="328"/>
      <c r="HFC1000" s="328"/>
      <c r="HFD1000" s="328"/>
      <c r="HFE1000" s="328"/>
      <c r="HFF1000" s="328"/>
      <c r="HFG1000" s="328"/>
      <c r="HFH1000" s="328"/>
      <c r="HFI1000" s="328"/>
      <c r="HFJ1000" s="328"/>
      <c r="HFK1000" s="328"/>
      <c r="HFL1000" s="328"/>
      <c r="HFM1000" s="328"/>
      <c r="HFN1000" s="328"/>
      <c r="HFO1000" s="328"/>
      <c r="HFP1000" s="328"/>
      <c r="HFQ1000" s="328"/>
      <c r="HFR1000" s="328"/>
      <c r="HFS1000" s="328"/>
      <c r="HFT1000" s="328"/>
      <c r="HFU1000" s="328"/>
      <c r="HFV1000" s="328"/>
      <c r="HFW1000" s="328"/>
      <c r="HFX1000" s="328"/>
      <c r="HFY1000" s="328"/>
      <c r="HFZ1000" s="328"/>
      <c r="HGA1000" s="328"/>
      <c r="HGB1000" s="328"/>
      <c r="HGC1000" s="328"/>
      <c r="HGD1000" s="328"/>
      <c r="HGE1000" s="328"/>
      <c r="HGF1000" s="328"/>
      <c r="HGG1000" s="328"/>
      <c r="HGH1000" s="328"/>
      <c r="HGI1000" s="328"/>
      <c r="HGJ1000" s="328"/>
      <c r="HGK1000" s="328"/>
      <c r="HGL1000" s="328"/>
      <c r="HGM1000" s="328"/>
      <c r="HGN1000" s="328"/>
      <c r="HGO1000" s="328"/>
      <c r="HGP1000" s="328"/>
      <c r="HGQ1000" s="328"/>
      <c r="HGR1000" s="328"/>
      <c r="HGS1000" s="328"/>
      <c r="HGT1000" s="328"/>
      <c r="HGU1000" s="328"/>
      <c r="HGV1000" s="328"/>
      <c r="HGW1000" s="328"/>
      <c r="HGX1000" s="328"/>
      <c r="HGY1000" s="328"/>
      <c r="HGZ1000" s="328"/>
      <c r="HHA1000" s="328"/>
      <c r="HHB1000" s="328"/>
      <c r="HHC1000" s="328"/>
      <c r="HHD1000" s="328"/>
      <c r="HHE1000" s="328"/>
      <c r="HHF1000" s="328"/>
      <c r="HHG1000" s="328"/>
      <c r="HHH1000" s="328"/>
      <c r="HHI1000" s="328"/>
      <c r="HHJ1000" s="328"/>
      <c r="HHK1000" s="328"/>
      <c r="HHL1000" s="328"/>
      <c r="HHM1000" s="328"/>
      <c r="HHN1000" s="328"/>
      <c r="HHO1000" s="328"/>
      <c r="HHP1000" s="328"/>
      <c r="HHQ1000" s="328"/>
      <c r="HHR1000" s="328"/>
      <c r="HHS1000" s="328"/>
      <c r="HHT1000" s="328"/>
      <c r="HHU1000" s="328"/>
      <c r="HHV1000" s="328"/>
      <c r="HHW1000" s="328"/>
      <c r="HHX1000" s="328"/>
      <c r="HHY1000" s="328"/>
      <c r="HHZ1000" s="328"/>
      <c r="HIA1000" s="328"/>
      <c r="HIB1000" s="328"/>
      <c r="HIC1000" s="328"/>
      <c r="HID1000" s="328"/>
      <c r="HIE1000" s="328"/>
      <c r="HIF1000" s="328"/>
      <c r="HIG1000" s="328"/>
      <c r="HIH1000" s="328"/>
      <c r="HII1000" s="328"/>
      <c r="HIJ1000" s="328"/>
      <c r="HIK1000" s="328"/>
      <c r="HIL1000" s="328"/>
      <c r="HIM1000" s="328"/>
      <c r="HIN1000" s="328"/>
      <c r="HIO1000" s="328"/>
      <c r="HIP1000" s="328"/>
      <c r="HIQ1000" s="328"/>
      <c r="HIR1000" s="328"/>
      <c r="HIS1000" s="328"/>
      <c r="HIT1000" s="328"/>
      <c r="HIU1000" s="328"/>
      <c r="HIV1000" s="328"/>
      <c r="HIW1000" s="328"/>
      <c r="HIX1000" s="328"/>
      <c r="HIY1000" s="328"/>
      <c r="HIZ1000" s="328"/>
      <c r="HJA1000" s="328"/>
      <c r="HJB1000" s="328"/>
      <c r="HJC1000" s="328"/>
      <c r="HJD1000" s="328"/>
      <c r="HJE1000" s="328"/>
      <c r="HJF1000" s="328"/>
      <c r="HJG1000" s="328"/>
      <c r="HJH1000" s="328"/>
      <c r="HJI1000" s="328"/>
      <c r="HJJ1000" s="328"/>
      <c r="HJK1000" s="328"/>
      <c r="HJL1000" s="328"/>
      <c r="HJM1000" s="328"/>
      <c r="HJN1000" s="328"/>
      <c r="HJO1000" s="328"/>
      <c r="HJP1000" s="328"/>
      <c r="HJQ1000" s="328"/>
      <c r="HJR1000" s="328"/>
      <c r="HJS1000" s="328"/>
      <c r="HJT1000" s="328"/>
      <c r="HJU1000" s="328"/>
      <c r="HJV1000" s="328"/>
      <c r="HJW1000" s="328"/>
      <c r="HJX1000" s="328"/>
      <c r="HJY1000" s="328"/>
      <c r="HJZ1000" s="328"/>
      <c r="HKA1000" s="328"/>
      <c r="HKB1000" s="328"/>
      <c r="HKC1000" s="328"/>
      <c r="HKD1000" s="328"/>
      <c r="HKE1000" s="328"/>
      <c r="HKF1000" s="328"/>
      <c r="HKG1000" s="328"/>
      <c r="HKH1000" s="328"/>
      <c r="HKI1000" s="328"/>
      <c r="HKJ1000" s="328"/>
      <c r="HKK1000" s="328"/>
      <c r="HKL1000" s="328"/>
      <c r="HKM1000" s="328"/>
      <c r="HKN1000" s="328"/>
      <c r="HKO1000" s="328"/>
      <c r="HKP1000" s="328"/>
      <c r="HKQ1000" s="328"/>
      <c r="HKR1000" s="328"/>
      <c r="HKS1000" s="328"/>
      <c r="HKT1000" s="328"/>
      <c r="HKU1000" s="328"/>
      <c r="HKV1000" s="328"/>
      <c r="HKW1000" s="328"/>
      <c r="HKX1000" s="328"/>
      <c r="HKY1000" s="328"/>
      <c r="HKZ1000" s="328"/>
      <c r="HLA1000" s="328"/>
      <c r="HLB1000" s="328"/>
      <c r="HLC1000" s="328"/>
      <c r="HLD1000" s="328"/>
      <c r="HLE1000" s="328"/>
      <c r="HLF1000" s="328"/>
      <c r="HLG1000" s="328"/>
      <c r="HLH1000" s="328"/>
      <c r="HLI1000" s="328"/>
      <c r="HLJ1000" s="328"/>
      <c r="HLK1000" s="328"/>
      <c r="HLL1000" s="328"/>
      <c r="HLM1000" s="328"/>
      <c r="HLN1000" s="328"/>
      <c r="HLO1000" s="328"/>
      <c r="HLP1000" s="328"/>
      <c r="HLQ1000" s="328"/>
      <c r="HLR1000" s="328"/>
      <c r="HLS1000" s="328"/>
      <c r="HLT1000" s="328"/>
      <c r="HLU1000" s="328"/>
      <c r="HLV1000" s="328"/>
      <c r="HLW1000" s="328"/>
      <c r="HLX1000" s="328"/>
      <c r="HLY1000" s="328"/>
      <c r="HLZ1000" s="328"/>
      <c r="HMA1000" s="328"/>
      <c r="HMB1000" s="328"/>
      <c r="HMC1000" s="328"/>
      <c r="HMD1000" s="328"/>
      <c r="HME1000" s="328"/>
      <c r="HMF1000" s="328"/>
      <c r="HMG1000" s="328"/>
      <c r="HMH1000" s="328"/>
      <c r="HMI1000" s="328"/>
      <c r="HMJ1000" s="328"/>
      <c r="HMK1000" s="328"/>
      <c r="HML1000" s="328"/>
      <c r="HMM1000" s="328"/>
      <c r="HMN1000" s="328"/>
      <c r="HMO1000" s="328"/>
      <c r="HMP1000" s="328"/>
      <c r="HMQ1000" s="328"/>
      <c r="HMR1000" s="328"/>
      <c r="HMS1000" s="328"/>
      <c r="HMT1000" s="328"/>
      <c r="HMU1000" s="328"/>
      <c r="HMV1000" s="328"/>
      <c r="HMW1000" s="328"/>
      <c r="HMX1000" s="328"/>
      <c r="HMY1000" s="328"/>
      <c r="HMZ1000" s="328"/>
      <c r="HNA1000" s="328"/>
      <c r="HNB1000" s="328"/>
      <c r="HNC1000" s="328"/>
      <c r="HND1000" s="328"/>
      <c r="HNE1000" s="328"/>
      <c r="HNF1000" s="328"/>
      <c r="HNG1000" s="328"/>
      <c r="HNH1000" s="328"/>
      <c r="HNI1000" s="328"/>
      <c r="HNJ1000" s="328"/>
      <c r="HNK1000" s="328"/>
      <c r="HNL1000" s="328"/>
      <c r="HNM1000" s="328"/>
      <c r="HNN1000" s="328"/>
      <c r="HNO1000" s="328"/>
      <c r="HNP1000" s="328"/>
      <c r="HNQ1000" s="328"/>
      <c r="HNR1000" s="328"/>
      <c r="HNS1000" s="328"/>
      <c r="HNT1000" s="328"/>
      <c r="HNU1000" s="328"/>
      <c r="HNV1000" s="328"/>
      <c r="HNW1000" s="328"/>
      <c r="HNX1000" s="328"/>
      <c r="HNY1000" s="328"/>
      <c r="HNZ1000" s="328"/>
      <c r="HOA1000" s="328"/>
      <c r="HOB1000" s="328"/>
      <c r="HOC1000" s="328"/>
      <c r="HOD1000" s="328"/>
      <c r="HOE1000" s="328"/>
      <c r="HOF1000" s="328"/>
      <c r="HOG1000" s="328"/>
      <c r="HOH1000" s="328"/>
      <c r="HOI1000" s="328"/>
      <c r="HOJ1000" s="328"/>
      <c r="HOK1000" s="328"/>
      <c r="HOL1000" s="328"/>
      <c r="HOM1000" s="328"/>
      <c r="HON1000" s="328"/>
      <c r="HOO1000" s="328"/>
      <c r="HOP1000" s="328"/>
      <c r="HOQ1000" s="328"/>
      <c r="HOR1000" s="328"/>
      <c r="HOS1000" s="328"/>
      <c r="HOT1000" s="328"/>
      <c r="HOU1000" s="328"/>
      <c r="HOV1000" s="328"/>
      <c r="HOW1000" s="328"/>
      <c r="HOX1000" s="328"/>
      <c r="HOY1000" s="328"/>
      <c r="HOZ1000" s="328"/>
      <c r="HPA1000" s="328"/>
      <c r="HPB1000" s="328"/>
      <c r="HPC1000" s="328"/>
      <c r="HPD1000" s="328"/>
      <c r="HPE1000" s="328"/>
      <c r="HPF1000" s="328"/>
      <c r="HPG1000" s="328"/>
      <c r="HPH1000" s="328"/>
      <c r="HPI1000" s="328"/>
      <c r="HPJ1000" s="328"/>
      <c r="HPK1000" s="328"/>
      <c r="HPL1000" s="328"/>
      <c r="HPM1000" s="328"/>
      <c r="HPN1000" s="328"/>
      <c r="HPO1000" s="328"/>
      <c r="HPP1000" s="328"/>
      <c r="HPQ1000" s="328"/>
      <c r="HPR1000" s="328"/>
      <c r="HPS1000" s="328"/>
      <c r="HPT1000" s="328"/>
      <c r="HPU1000" s="328"/>
      <c r="HPV1000" s="328"/>
      <c r="HPW1000" s="328"/>
      <c r="HPX1000" s="328"/>
      <c r="HPY1000" s="328"/>
      <c r="HPZ1000" s="328"/>
      <c r="HQA1000" s="328"/>
      <c r="HQB1000" s="328"/>
      <c r="HQC1000" s="328"/>
      <c r="HQD1000" s="328"/>
      <c r="HQE1000" s="328"/>
      <c r="HQF1000" s="328"/>
      <c r="HQG1000" s="328"/>
      <c r="HQH1000" s="328"/>
      <c r="HQI1000" s="328"/>
      <c r="HQJ1000" s="328"/>
      <c r="HQK1000" s="328"/>
      <c r="HQL1000" s="328"/>
      <c r="HQM1000" s="328"/>
      <c r="HQN1000" s="328"/>
      <c r="HQO1000" s="328"/>
      <c r="HQP1000" s="328"/>
      <c r="HQQ1000" s="328"/>
      <c r="HQR1000" s="328"/>
      <c r="HQS1000" s="328"/>
      <c r="HQT1000" s="328"/>
      <c r="HQU1000" s="328"/>
      <c r="HQV1000" s="328"/>
      <c r="HQW1000" s="328"/>
      <c r="HQX1000" s="328"/>
      <c r="HQY1000" s="328"/>
      <c r="HQZ1000" s="328"/>
      <c r="HRA1000" s="328"/>
      <c r="HRB1000" s="328"/>
      <c r="HRC1000" s="328"/>
      <c r="HRD1000" s="328"/>
      <c r="HRE1000" s="328"/>
      <c r="HRF1000" s="328"/>
      <c r="HRG1000" s="328"/>
      <c r="HRH1000" s="328"/>
      <c r="HRI1000" s="328"/>
      <c r="HRJ1000" s="328"/>
      <c r="HRK1000" s="328"/>
      <c r="HRL1000" s="328"/>
      <c r="HRM1000" s="328"/>
      <c r="HRN1000" s="328"/>
      <c r="HRO1000" s="328"/>
      <c r="HRP1000" s="328"/>
      <c r="HRQ1000" s="328"/>
      <c r="HRR1000" s="328"/>
      <c r="HRS1000" s="328"/>
      <c r="HRT1000" s="328"/>
      <c r="HRU1000" s="328"/>
      <c r="HRV1000" s="328"/>
      <c r="HRW1000" s="328"/>
      <c r="HRX1000" s="328"/>
      <c r="HRY1000" s="328"/>
      <c r="HRZ1000" s="328"/>
      <c r="HSA1000" s="328"/>
      <c r="HSB1000" s="328"/>
      <c r="HSC1000" s="328"/>
      <c r="HSD1000" s="328"/>
      <c r="HSE1000" s="328"/>
      <c r="HSF1000" s="328"/>
      <c r="HSG1000" s="328"/>
      <c r="HSH1000" s="328"/>
      <c r="HSI1000" s="328"/>
      <c r="HSJ1000" s="328"/>
      <c r="HSK1000" s="328"/>
      <c r="HSL1000" s="328"/>
      <c r="HSM1000" s="328"/>
      <c r="HSN1000" s="328"/>
      <c r="HSO1000" s="328"/>
      <c r="HSP1000" s="328"/>
      <c r="HSQ1000" s="328"/>
      <c r="HSR1000" s="328"/>
      <c r="HSS1000" s="328"/>
      <c r="HST1000" s="328"/>
      <c r="HSU1000" s="328"/>
      <c r="HSV1000" s="328"/>
      <c r="HSW1000" s="328"/>
      <c r="HSX1000" s="328"/>
      <c r="HSY1000" s="328"/>
      <c r="HSZ1000" s="328"/>
      <c r="HTA1000" s="328"/>
      <c r="HTB1000" s="328"/>
      <c r="HTC1000" s="328"/>
      <c r="HTD1000" s="328"/>
      <c r="HTE1000" s="328"/>
      <c r="HTF1000" s="328"/>
      <c r="HTG1000" s="328"/>
      <c r="HTH1000" s="328"/>
      <c r="HTI1000" s="328"/>
      <c r="HTJ1000" s="328"/>
      <c r="HTK1000" s="328"/>
      <c r="HTL1000" s="328"/>
      <c r="HTM1000" s="328"/>
      <c r="HTN1000" s="328"/>
      <c r="HTO1000" s="328"/>
      <c r="HTP1000" s="328"/>
      <c r="HTQ1000" s="328"/>
      <c r="HTR1000" s="328"/>
      <c r="HTS1000" s="328"/>
      <c r="HTT1000" s="328"/>
      <c r="HTU1000" s="328"/>
      <c r="HTV1000" s="328"/>
      <c r="HTW1000" s="328"/>
      <c r="HTX1000" s="328"/>
      <c r="HTY1000" s="328"/>
      <c r="HTZ1000" s="328"/>
      <c r="HUA1000" s="328"/>
      <c r="HUB1000" s="328"/>
      <c r="HUC1000" s="328"/>
      <c r="HUD1000" s="328"/>
      <c r="HUE1000" s="328"/>
      <c r="HUF1000" s="328"/>
      <c r="HUG1000" s="328"/>
      <c r="HUH1000" s="328"/>
      <c r="HUI1000" s="328"/>
      <c r="HUJ1000" s="328"/>
      <c r="HUK1000" s="328"/>
      <c r="HUL1000" s="328"/>
      <c r="HUM1000" s="328"/>
      <c r="HUN1000" s="328"/>
      <c r="HUO1000" s="328"/>
      <c r="HUP1000" s="328"/>
      <c r="HUQ1000" s="328"/>
      <c r="HUR1000" s="328"/>
      <c r="HUS1000" s="328"/>
      <c r="HUT1000" s="328"/>
      <c r="HUU1000" s="328"/>
      <c r="HUV1000" s="328"/>
      <c r="HUW1000" s="328"/>
      <c r="HUX1000" s="328"/>
      <c r="HUY1000" s="328"/>
      <c r="HUZ1000" s="328"/>
      <c r="HVA1000" s="328"/>
      <c r="HVB1000" s="328"/>
      <c r="HVC1000" s="328"/>
      <c r="HVD1000" s="328"/>
      <c r="HVE1000" s="328"/>
      <c r="HVF1000" s="328"/>
      <c r="HVG1000" s="328"/>
      <c r="HVH1000" s="328"/>
      <c r="HVI1000" s="328"/>
      <c r="HVJ1000" s="328"/>
      <c r="HVK1000" s="328"/>
      <c r="HVL1000" s="328"/>
      <c r="HVM1000" s="328"/>
      <c r="HVN1000" s="328"/>
      <c r="HVO1000" s="328"/>
      <c r="HVP1000" s="328"/>
      <c r="HVQ1000" s="328"/>
      <c r="HVR1000" s="328"/>
      <c r="HVS1000" s="328"/>
      <c r="HVT1000" s="328"/>
      <c r="HVU1000" s="328"/>
      <c r="HVV1000" s="328"/>
      <c r="HVW1000" s="328"/>
      <c r="HVX1000" s="328"/>
      <c r="HVY1000" s="328"/>
      <c r="HVZ1000" s="328"/>
      <c r="HWA1000" s="328"/>
      <c r="HWB1000" s="328"/>
      <c r="HWC1000" s="328"/>
      <c r="HWD1000" s="328"/>
      <c r="HWE1000" s="328"/>
      <c r="HWF1000" s="347"/>
      <c r="HWG1000" s="347"/>
      <c r="HWH1000" s="347"/>
      <c r="HWI1000" s="347"/>
      <c r="HWJ1000" s="347"/>
      <c r="HWK1000" s="347"/>
      <c r="HWL1000" s="347"/>
      <c r="HWM1000" s="347"/>
      <c r="HWN1000" s="347"/>
      <c r="HWO1000" s="347"/>
      <c r="HWP1000" s="347"/>
      <c r="HWQ1000" s="347"/>
      <c r="HWR1000" s="347"/>
      <c r="HWS1000" s="347"/>
      <c r="HWT1000" s="347"/>
      <c r="HWU1000" s="347"/>
      <c r="HWV1000" s="347"/>
      <c r="HWW1000" s="347"/>
      <c r="HWX1000" s="347"/>
      <c r="HWY1000" s="347"/>
      <c r="HWZ1000" s="347"/>
      <c r="HXA1000" s="347"/>
      <c r="HXB1000" s="347"/>
      <c r="HXC1000" s="347"/>
      <c r="HXD1000" s="347"/>
      <c r="HXE1000" s="347"/>
      <c r="HXF1000" s="347"/>
      <c r="HXG1000" s="347"/>
      <c r="HXH1000" s="347"/>
      <c r="HXI1000" s="347"/>
      <c r="HXJ1000" s="347"/>
      <c r="HXK1000" s="347"/>
      <c r="HXL1000" s="347"/>
      <c r="HXM1000" s="347"/>
      <c r="HXN1000" s="347"/>
      <c r="HXO1000" s="347"/>
      <c r="HXP1000" s="347"/>
      <c r="HXQ1000" s="347"/>
      <c r="HXR1000" s="347"/>
      <c r="HXS1000" s="347"/>
      <c r="HXT1000" s="347"/>
      <c r="HXU1000" s="347"/>
      <c r="HXV1000" s="347"/>
      <c r="HXW1000" s="347"/>
      <c r="HXX1000" s="347"/>
      <c r="HXY1000" s="347"/>
      <c r="HXZ1000" s="347"/>
      <c r="HYA1000" s="347"/>
      <c r="HYB1000" s="347"/>
      <c r="HYC1000" s="347"/>
      <c r="HYD1000" s="347"/>
      <c r="HYE1000" s="347"/>
      <c r="HYF1000" s="347"/>
      <c r="HYG1000" s="347"/>
      <c r="HYH1000" s="347"/>
      <c r="HYI1000" s="347"/>
      <c r="HYJ1000" s="347"/>
      <c r="HYK1000" s="347"/>
      <c r="HYL1000" s="347"/>
      <c r="HYM1000" s="347"/>
      <c r="HYN1000" s="347"/>
      <c r="HYO1000" s="347"/>
      <c r="HYP1000" s="347"/>
      <c r="HYQ1000" s="347"/>
      <c r="HYR1000" s="347"/>
      <c r="HYS1000" s="347"/>
      <c r="HYT1000" s="347"/>
      <c r="HYU1000" s="347"/>
      <c r="HYV1000" s="347"/>
      <c r="HYW1000" s="347"/>
      <c r="HYX1000" s="347"/>
      <c r="HYY1000" s="347"/>
      <c r="HYZ1000" s="347"/>
      <c r="HZA1000" s="347"/>
      <c r="HZB1000" s="347"/>
      <c r="HZC1000" s="347"/>
      <c r="HZD1000" s="347"/>
      <c r="HZE1000" s="347"/>
      <c r="HZF1000" s="347"/>
      <c r="HZG1000" s="347"/>
      <c r="HZH1000" s="347"/>
      <c r="HZI1000" s="347"/>
      <c r="HZJ1000" s="347"/>
      <c r="HZK1000" s="347"/>
      <c r="HZL1000" s="347"/>
      <c r="HZM1000" s="347"/>
      <c r="HZN1000" s="347"/>
      <c r="HZO1000" s="347"/>
      <c r="HZP1000" s="347"/>
      <c r="HZQ1000" s="347"/>
      <c r="HZR1000" s="347"/>
      <c r="HZS1000" s="347"/>
      <c r="HZT1000" s="347"/>
      <c r="HZU1000" s="347"/>
      <c r="HZV1000" s="347"/>
      <c r="HZW1000" s="347"/>
      <c r="HZX1000" s="347"/>
      <c r="HZY1000" s="347"/>
      <c r="HZZ1000" s="347"/>
      <c r="IAA1000" s="347"/>
      <c r="IAB1000" s="347"/>
      <c r="IAC1000" s="347"/>
      <c r="IAD1000" s="347"/>
      <c r="IAE1000" s="347"/>
      <c r="IAF1000" s="347"/>
      <c r="IAG1000" s="347"/>
      <c r="IAH1000" s="347"/>
      <c r="IAI1000" s="347"/>
      <c r="IAJ1000" s="347"/>
      <c r="IAK1000" s="347"/>
      <c r="IAL1000" s="347"/>
      <c r="IAM1000" s="347"/>
      <c r="IAN1000" s="347"/>
      <c r="IAO1000" s="347"/>
      <c r="IAP1000" s="347"/>
      <c r="IAQ1000" s="347"/>
      <c r="IAR1000" s="347"/>
      <c r="IAS1000" s="347"/>
      <c r="IAT1000" s="347"/>
      <c r="IAU1000" s="347"/>
      <c r="IAV1000" s="347"/>
      <c r="IAW1000" s="347"/>
      <c r="IAX1000" s="347"/>
      <c r="IAY1000" s="347"/>
      <c r="IAZ1000" s="347"/>
      <c r="IBA1000" s="347"/>
      <c r="IBB1000" s="347"/>
      <c r="IBC1000" s="347"/>
      <c r="IBD1000" s="347"/>
      <c r="IBE1000" s="347"/>
      <c r="IBF1000" s="347"/>
      <c r="IBG1000" s="347"/>
      <c r="IBH1000" s="347"/>
      <c r="IBI1000" s="347"/>
      <c r="IBJ1000" s="347"/>
      <c r="IBK1000" s="347"/>
      <c r="IBL1000" s="347"/>
      <c r="IBM1000" s="347"/>
      <c r="IBN1000" s="347"/>
      <c r="IBO1000" s="347"/>
      <c r="IBP1000" s="347"/>
      <c r="IBQ1000" s="347"/>
      <c r="IBR1000" s="347"/>
      <c r="IBS1000" s="347"/>
      <c r="IBT1000" s="347"/>
      <c r="IBU1000" s="347"/>
      <c r="IBV1000" s="347"/>
      <c r="IBW1000" s="347"/>
      <c r="IBX1000" s="347"/>
      <c r="IBY1000" s="347"/>
      <c r="IBZ1000" s="347"/>
      <c r="ICA1000" s="347"/>
      <c r="ICB1000" s="347"/>
      <c r="ICC1000" s="347"/>
      <c r="ICD1000" s="347"/>
      <c r="ICE1000" s="347"/>
      <c r="ICF1000" s="347"/>
      <c r="ICG1000" s="347"/>
      <c r="ICH1000" s="347"/>
      <c r="ICI1000" s="347"/>
      <c r="ICJ1000" s="347"/>
      <c r="ICK1000" s="347"/>
      <c r="ICL1000" s="347"/>
      <c r="ICM1000" s="347"/>
      <c r="ICN1000" s="347"/>
      <c r="ICO1000" s="347"/>
      <c r="ICP1000" s="347"/>
      <c r="ICQ1000" s="347"/>
      <c r="ICR1000" s="347"/>
      <c r="ICS1000" s="347"/>
      <c r="ICT1000" s="347"/>
      <c r="ICU1000" s="347"/>
      <c r="ICV1000" s="347"/>
      <c r="ICW1000" s="347"/>
      <c r="ICX1000" s="347"/>
      <c r="ICY1000" s="347"/>
      <c r="ICZ1000" s="347"/>
      <c r="IDA1000" s="347"/>
      <c r="IDB1000" s="347"/>
      <c r="IDC1000" s="347"/>
      <c r="IDD1000" s="347"/>
      <c r="IDE1000" s="347"/>
      <c r="IDF1000" s="347"/>
      <c r="IDG1000" s="347"/>
      <c r="IDH1000" s="347"/>
      <c r="IDI1000" s="347"/>
      <c r="IDJ1000" s="347"/>
      <c r="IDK1000" s="347"/>
      <c r="IDL1000" s="347"/>
      <c r="IDM1000" s="347"/>
      <c r="IDN1000" s="347"/>
      <c r="IDO1000" s="347"/>
      <c r="IDP1000" s="347"/>
      <c r="IDQ1000" s="347"/>
      <c r="IDR1000" s="347"/>
      <c r="IDS1000" s="347"/>
      <c r="IDT1000" s="347"/>
      <c r="IDU1000" s="347"/>
      <c r="IDV1000" s="347"/>
      <c r="IDW1000" s="347"/>
      <c r="IDX1000" s="347"/>
      <c r="IDY1000" s="347"/>
      <c r="IDZ1000" s="347"/>
      <c r="IEA1000" s="347"/>
      <c r="IEB1000" s="347"/>
      <c r="IEC1000" s="347"/>
      <c r="IED1000" s="347"/>
      <c r="IEE1000" s="347"/>
      <c r="IEF1000" s="347"/>
      <c r="IEG1000" s="347"/>
      <c r="IEH1000" s="347"/>
      <c r="IEI1000" s="347"/>
      <c r="IEJ1000" s="347"/>
      <c r="IEK1000" s="347"/>
      <c r="IEL1000" s="347"/>
      <c r="IEM1000" s="347"/>
      <c r="IEN1000" s="347"/>
      <c r="IEO1000" s="347"/>
      <c r="IEP1000" s="347"/>
      <c r="IEQ1000" s="347"/>
      <c r="IER1000" s="347"/>
      <c r="IES1000" s="347"/>
      <c r="IET1000" s="347"/>
      <c r="IEU1000" s="347"/>
      <c r="IEV1000" s="347"/>
      <c r="IEW1000" s="347"/>
      <c r="IEX1000" s="347"/>
      <c r="IEY1000" s="347"/>
      <c r="IEZ1000" s="347"/>
      <c r="IFA1000" s="347"/>
      <c r="IFB1000" s="347"/>
      <c r="IFC1000" s="347"/>
      <c r="IFD1000" s="347"/>
      <c r="IFE1000" s="347"/>
      <c r="IFF1000" s="347"/>
      <c r="IFG1000" s="347"/>
      <c r="IFH1000" s="347"/>
      <c r="IFI1000" s="347"/>
      <c r="IFJ1000" s="347"/>
      <c r="IFK1000" s="347"/>
      <c r="IFL1000" s="347"/>
      <c r="IFM1000" s="347"/>
      <c r="IFN1000" s="347"/>
      <c r="IFO1000" s="347"/>
      <c r="IFP1000" s="347"/>
      <c r="IFQ1000" s="347"/>
      <c r="IFR1000" s="347"/>
      <c r="IFS1000" s="347"/>
      <c r="IFT1000" s="347"/>
      <c r="IFU1000" s="347"/>
      <c r="IFV1000" s="347"/>
      <c r="IFW1000" s="347"/>
      <c r="IFX1000" s="347"/>
      <c r="IFY1000" s="347"/>
      <c r="IFZ1000" s="347"/>
      <c r="IGA1000" s="347"/>
      <c r="IGB1000" s="347"/>
      <c r="IGC1000" s="347"/>
      <c r="IGD1000" s="347"/>
      <c r="IGE1000" s="347"/>
      <c r="IGF1000" s="347"/>
      <c r="IGG1000" s="347"/>
      <c r="IGH1000" s="347"/>
      <c r="IGI1000" s="347"/>
      <c r="IGJ1000" s="347"/>
      <c r="IGK1000" s="347"/>
      <c r="IGL1000" s="347"/>
      <c r="IGM1000" s="347"/>
      <c r="IGN1000" s="347"/>
      <c r="IGO1000" s="347"/>
      <c r="IGP1000" s="347"/>
      <c r="IGQ1000" s="347"/>
      <c r="IGR1000" s="347"/>
      <c r="IGS1000" s="347"/>
      <c r="IGT1000" s="347"/>
      <c r="IGU1000" s="347"/>
      <c r="IGV1000" s="347"/>
      <c r="IGW1000" s="347"/>
      <c r="IGX1000" s="347"/>
      <c r="IGY1000" s="347"/>
      <c r="IGZ1000" s="347"/>
      <c r="IHA1000" s="347"/>
      <c r="IHB1000" s="347"/>
      <c r="IHC1000" s="347"/>
      <c r="IHD1000" s="347"/>
      <c r="IHE1000" s="347"/>
      <c r="IHF1000" s="347"/>
      <c r="IHG1000" s="347"/>
      <c r="IHH1000" s="347"/>
      <c r="IHI1000" s="347"/>
      <c r="IHJ1000" s="347"/>
      <c r="IHK1000" s="347"/>
      <c r="IHL1000" s="347"/>
      <c r="IHM1000" s="347"/>
      <c r="IHN1000" s="347"/>
      <c r="IHO1000" s="347"/>
      <c r="IHP1000" s="347"/>
      <c r="IHQ1000" s="347"/>
      <c r="IHR1000" s="347"/>
      <c r="IHS1000" s="347"/>
      <c r="IHT1000" s="347"/>
      <c r="IHU1000" s="347"/>
      <c r="IHV1000" s="347"/>
      <c r="IHW1000" s="347"/>
      <c r="IHX1000" s="347"/>
      <c r="IHY1000" s="347"/>
      <c r="IHZ1000" s="347"/>
      <c r="IIA1000" s="347"/>
      <c r="IIB1000" s="347"/>
      <c r="IIC1000" s="347"/>
      <c r="IID1000" s="347"/>
      <c r="IIE1000" s="347"/>
      <c r="IIF1000" s="347"/>
      <c r="IIG1000" s="347"/>
      <c r="IIH1000" s="347"/>
      <c r="III1000" s="347"/>
      <c r="IIJ1000" s="347"/>
      <c r="IIK1000" s="347"/>
      <c r="IIL1000" s="347"/>
      <c r="IIM1000" s="347"/>
      <c r="IIN1000" s="347"/>
      <c r="IIO1000" s="347"/>
      <c r="IIP1000" s="347"/>
      <c r="IIQ1000" s="347"/>
      <c r="IIR1000" s="347"/>
      <c r="IIS1000" s="347"/>
      <c r="IIT1000" s="347"/>
      <c r="IIU1000" s="347"/>
      <c r="IIV1000" s="347"/>
      <c r="IIW1000" s="347"/>
      <c r="IIX1000" s="347"/>
      <c r="IIY1000" s="347"/>
      <c r="IIZ1000" s="347"/>
      <c r="IJA1000" s="347"/>
      <c r="IJB1000" s="347"/>
      <c r="IJC1000" s="347"/>
      <c r="IJD1000" s="347"/>
      <c r="IJE1000" s="347"/>
      <c r="IJF1000" s="347"/>
      <c r="IJG1000" s="347"/>
      <c r="IJH1000" s="347"/>
      <c r="IJI1000" s="347"/>
      <c r="IJJ1000" s="347"/>
      <c r="IJK1000" s="347"/>
      <c r="IJL1000" s="347"/>
      <c r="IJM1000" s="347"/>
      <c r="IJN1000" s="347"/>
      <c r="IJO1000" s="347"/>
      <c r="IJP1000" s="347"/>
      <c r="IJQ1000" s="347"/>
      <c r="IJR1000" s="347"/>
      <c r="IJS1000" s="347"/>
      <c r="IJT1000" s="347"/>
      <c r="IJU1000" s="347"/>
      <c r="IJV1000" s="347"/>
      <c r="IJW1000" s="347"/>
      <c r="IJX1000" s="347"/>
      <c r="IJY1000" s="347"/>
      <c r="IJZ1000" s="347"/>
      <c r="IKA1000" s="347"/>
      <c r="IKB1000" s="347"/>
      <c r="IKC1000" s="347"/>
      <c r="IKD1000" s="347"/>
      <c r="IKE1000" s="347"/>
      <c r="IKF1000" s="347"/>
      <c r="IKG1000" s="347"/>
      <c r="IKH1000" s="347"/>
      <c r="IKI1000" s="347"/>
      <c r="IKJ1000" s="347"/>
      <c r="IKK1000" s="347"/>
      <c r="IKL1000" s="347"/>
      <c r="IKM1000" s="347"/>
      <c r="IKN1000" s="347"/>
      <c r="IKO1000" s="347"/>
      <c r="IKP1000" s="347"/>
      <c r="IKQ1000" s="347"/>
      <c r="IKR1000" s="347"/>
      <c r="IKS1000" s="347"/>
      <c r="IKT1000" s="347"/>
      <c r="IKU1000" s="347"/>
      <c r="IKV1000" s="347"/>
      <c r="IKW1000" s="347"/>
      <c r="IKX1000" s="347"/>
      <c r="IKY1000" s="347"/>
      <c r="IKZ1000" s="347"/>
      <c r="ILA1000" s="347"/>
      <c r="ILB1000" s="347"/>
      <c r="ILC1000" s="347"/>
      <c r="ILD1000" s="347"/>
      <c r="ILE1000" s="347"/>
      <c r="ILF1000" s="347"/>
      <c r="ILG1000" s="347"/>
      <c r="ILH1000" s="347"/>
      <c r="ILI1000" s="347"/>
      <c r="ILJ1000" s="347"/>
      <c r="ILK1000" s="347"/>
      <c r="ILL1000" s="347"/>
      <c r="ILM1000" s="347"/>
      <c r="ILN1000" s="347"/>
      <c r="ILO1000" s="347"/>
      <c r="ILP1000" s="347"/>
      <c r="ILQ1000" s="347"/>
      <c r="ILR1000" s="347"/>
      <c r="ILS1000" s="347"/>
      <c r="ILT1000" s="347"/>
      <c r="ILU1000" s="347"/>
      <c r="ILV1000" s="347"/>
      <c r="ILW1000" s="347"/>
      <c r="ILX1000" s="347"/>
      <c r="ILY1000" s="347"/>
      <c r="ILZ1000" s="347"/>
      <c r="IMA1000" s="347"/>
      <c r="IMB1000" s="347"/>
      <c r="IMC1000" s="347"/>
      <c r="IMD1000" s="347"/>
      <c r="IME1000" s="347"/>
      <c r="IMF1000" s="347"/>
      <c r="IMG1000" s="347"/>
      <c r="IMH1000" s="347"/>
      <c r="IMI1000" s="347"/>
      <c r="IMJ1000" s="347"/>
      <c r="IMK1000" s="347"/>
      <c r="IML1000" s="347"/>
      <c r="IMM1000" s="347"/>
      <c r="IMN1000" s="347"/>
      <c r="IMO1000" s="347"/>
      <c r="IMP1000" s="347"/>
      <c r="IMQ1000" s="347"/>
      <c r="IMR1000" s="347"/>
      <c r="IMS1000" s="347"/>
      <c r="IMT1000" s="347"/>
      <c r="IMU1000" s="347"/>
      <c r="IMV1000" s="347"/>
      <c r="IMW1000" s="347"/>
      <c r="IMX1000" s="347"/>
      <c r="IMY1000" s="347"/>
      <c r="IMZ1000" s="347"/>
      <c r="INA1000" s="347"/>
      <c r="INB1000" s="347"/>
      <c r="INC1000" s="347"/>
      <c r="IND1000" s="347"/>
      <c r="INE1000" s="347"/>
      <c r="INF1000" s="347"/>
      <c r="ING1000" s="347"/>
      <c r="INH1000" s="347"/>
      <c r="INI1000" s="347"/>
      <c r="INJ1000" s="347"/>
      <c r="INK1000" s="347"/>
      <c r="INL1000" s="347"/>
      <c r="INM1000" s="347"/>
      <c r="INN1000" s="347"/>
      <c r="INO1000" s="347"/>
      <c r="INP1000" s="347"/>
      <c r="INQ1000" s="347"/>
      <c r="INR1000" s="347"/>
      <c r="INS1000" s="347"/>
      <c r="INT1000" s="347"/>
      <c r="INU1000" s="347"/>
      <c r="INV1000" s="347"/>
      <c r="INW1000" s="347"/>
      <c r="INX1000" s="347"/>
      <c r="INY1000" s="347"/>
      <c r="INZ1000" s="347"/>
      <c r="IOA1000" s="347"/>
      <c r="IOB1000" s="347"/>
      <c r="IOC1000" s="347"/>
      <c r="IOD1000" s="347"/>
      <c r="IOE1000" s="347"/>
      <c r="IOF1000" s="347"/>
      <c r="IOG1000" s="347"/>
      <c r="IOH1000" s="347"/>
      <c r="IOI1000" s="347"/>
      <c r="IOJ1000" s="347"/>
      <c r="IOK1000" s="347"/>
      <c r="IOL1000" s="347"/>
      <c r="IOM1000" s="347"/>
      <c r="ION1000" s="347"/>
      <c r="IOO1000" s="347"/>
      <c r="IOP1000" s="347"/>
      <c r="IOQ1000" s="347"/>
      <c r="IOR1000" s="347"/>
      <c r="IOS1000" s="347"/>
      <c r="IOT1000" s="347"/>
      <c r="IOU1000" s="347"/>
      <c r="IOV1000" s="347"/>
      <c r="IOW1000" s="347"/>
      <c r="IOX1000" s="347"/>
      <c r="IOY1000" s="347"/>
      <c r="IOZ1000" s="347"/>
      <c r="IPA1000" s="347"/>
      <c r="IPB1000" s="347"/>
      <c r="IPC1000" s="347"/>
      <c r="IPD1000" s="347"/>
      <c r="IPE1000" s="347"/>
      <c r="IPF1000" s="347"/>
      <c r="IPG1000" s="347"/>
      <c r="IPH1000" s="347"/>
      <c r="IPI1000" s="347"/>
      <c r="IPJ1000" s="347"/>
      <c r="IPK1000" s="347"/>
      <c r="IPL1000" s="347"/>
      <c r="IPM1000" s="347"/>
      <c r="IPN1000" s="347"/>
      <c r="IPO1000" s="347"/>
      <c r="IPP1000" s="347"/>
      <c r="IPQ1000" s="347"/>
      <c r="IPR1000" s="347"/>
      <c r="IPS1000" s="347"/>
      <c r="IPT1000" s="347"/>
      <c r="IPU1000" s="347"/>
      <c r="IPV1000" s="347"/>
      <c r="IPW1000" s="347"/>
      <c r="IPX1000" s="347"/>
      <c r="IPY1000" s="347"/>
      <c r="IPZ1000" s="347"/>
      <c r="IQA1000" s="347"/>
      <c r="IQB1000" s="347"/>
      <c r="IQC1000" s="347"/>
      <c r="IQD1000" s="347"/>
      <c r="IQE1000" s="347"/>
      <c r="IQF1000" s="347"/>
      <c r="IQG1000" s="347"/>
      <c r="IQH1000" s="347"/>
      <c r="IQI1000" s="347"/>
      <c r="IQJ1000" s="347"/>
      <c r="IQK1000" s="347"/>
      <c r="IQL1000" s="347"/>
      <c r="IQM1000" s="347"/>
      <c r="IQN1000" s="347"/>
      <c r="IQO1000" s="347"/>
      <c r="IQP1000" s="347"/>
      <c r="IQQ1000" s="347"/>
      <c r="IQR1000" s="347"/>
      <c r="IQS1000" s="347"/>
      <c r="IQT1000" s="347"/>
      <c r="IQU1000" s="347"/>
      <c r="IQV1000" s="347"/>
      <c r="IQW1000" s="347"/>
      <c r="IQX1000" s="347"/>
      <c r="IQY1000" s="347"/>
      <c r="IQZ1000" s="347"/>
      <c r="IRA1000" s="347"/>
      <c r="IRB1000" s="347"/>
      <c r="IRC1000" s="347"/>
      <c r="IRD1000" s="347"/>
      <c r="IRE1000" s="347"/>
      <c r="IRF1000" s="347"/>
      <c r="IRG1000" s="347"/>
      <c r="IRH1000" s="347"/>
      <c r="IRI1000" s="347"/>
      <c r="IRJ1000" s="347"/>
      <c r="IRK1000" s="347"/>
      <c r="IRL1000" s="347"/>
      <c r="IRM1000" s="347"/>
      <c r="IRN1000" s="347"/>
      <c r="IRO1000" s="347"/>
      <c r="IRP1000" s="347"/>
      <c r="IRQ1000" s="347"/>
      <c r="IRR1000" s="347"/>
      <c r="IRS1000" s="347"/>
      <c r="IRT1000" s="347"/>
      <c r="IRU1000" s="347"/>
      <c r="IRV1000" s="347"/>
      <c r="IRW1000" s="347"/>
      <c r="IRX1000" s="347"/>
      <c r="IRY1000" s="347"/>
      <c r="IRZ1000" s="347"/>
      <c r="ISA1000" s="347"/>
      <c r="ISB1000" s="347"/>
      <c r="ISC1000" s="347"/>
      <c r="ISD1000" s="347"/>
      <c r="ISE1000" s="347"/>
      <c r="ISF1000" s="347"/>
      <c r="ISG1000" s="347"/>
      <c r="ISH1000" s="347"/>
      <c r="ISI1000" s="347"/>
      <c r="ISJ1000" s="347"/>
      <c r="ISK1000" s="347"/>
      <c r="ISL1000" s="347"/>
      <c r="ISM1000" s="347"/>
      <c r="ISN1000" s="347"/>
      <c r="ISO1000" s="347"/>
      <c r="ISP1000" s="347"/>
      <c r="ISQ1000" s="347"/>
      <c r="ISR1000" s="347"/>
      <c r="ISS1000" s="347"/>
      <c r="IST1000" s="347"/>
      <c r="ISU1000" s="347"/>
      <c r="ISV1000" s="347"/>
      <c r="ISW1000" s="347"/>
      <c r="ISX1000" s="347"/>
      <c r="ISY1000" s="347"/>
      <c r="ISZ1000" s="347"/>
      <c r="ITA1000" s="347"/>
      <c r="ITB1000" s="347"/>
      <c r="ITC1000" s="347"/>
      <c r="ITD1000" s="347"/>
      <c r="ITE1000" s="347"/>
      <c r="ITF1000" s="347"/>
      <c r="ITG1000" s="347"/>
      <c r="ITH1000" s="347"/>
      <c r="ITI1000" s="347"/>
      <c r="ITJ1000" s="347"/>
      <c r="ITK1000" s="347"/>
      <c r="ITL1000" s="347"/>
      <c r="ITM1000" s="347"/>
      <c r="ITN1000" s="347"/>
      <c r="ITO1000" s="347"/>
      <c r="ITP1000" s="347"/>
      <c r="ITQ1000" s="347"/>
      <c r="ITR1000" s="347"/>
      <c r="ITS1000" s="347"/>
      <c r="ITT1000" s="347"/>
      <c r="ITU1000" s="347"/>
      <c r="ITV1000" s="347"/>
      <c r="ITW1000" s="347"/>
      <c r="ITX1000" s="347"/>
      <c r="ITY1000" s="347"/>
      <c r="ITZ1000" s="347"/>
      <c r="IUA1000" s="347"/>
      <c r="IUB1000" s="347"/>
      <c r="IUC1000" s="347"/>
      <c r="IUD1000" s="347"/>
      <c r="IUE1000" s="347"/>
      <c r="IUF1000" s="347"/>
      <c r="IUG1000" s="347"/>
      <c r="IUH1000" s="347"/>
      <c r="IUI1000" s="347"/>
      <c r="IUJ1000" s="347"/>
      <c r="IUK1000" s="347"/>
      <c r="IUL1000" s="347"/>
      <c r="IUM1000" s="347"/>
      <c r="IUN1000" s="347"/>
      <c r="IUO1000" s="347"/>
      <c r="IUP1000" s="347"/>
      <c r="IUQ1000" s="347"/>
      <c r="IUR1000" s="347"/>
      <c r="IUS1000" s="347"/>
      <c r="IUT1000" s="347"/>
      <c r="IUU1000" s="347"/>
      <c r="IUV1000" s="347"/>
      <c r="IUW1000" s="347"/>
      <c r="IUX1000" s="347"/>
      <c r="IUY1000" s="347"/>
      <c r="IUZ1000" s="347"/>
      <c r="IVA1000" s="347"/>
      <c r="IVB1000" s="347"/>
      <c r="IVC1000" s="347"/>
      <c r="IVD1000" s="347"/>
      <c r="IVE1000" s="347"/>
      <c r="IVF1000" s="347"/>
      <c r="IVG1000" s="347"/>
      <c r="IVH1000" s="347"/>
      <c r="IVI1000" s="347"/>
      <c r="IVJ1000" s="347"/>
      <c r="IVK1000" s="347"/>
      <c r="IVL1000" s="347"/>
      <c r="IVM1000" s="347"/>
      <c r="IVN1000" s="347"/>
      <c r="IVO1000" s="347"/>
      <c r="IVP1000" s="347"/>
      <c r="IVQ1000" s="347"/>
      <c r="IVR1000" s="347"/>
      <c r="IVS1000" s="347"/>
      <c r="IVT1000" s="347"/>
      <c r="IVU1000" s="347"/>
      <c r="IVV1000" s="347"/>
      <c r="IVW1000" s="347"/>
      <c r="IVX1000" s="347"/>
      <c r="IVY1000" s="347"/>
      <c r="IVZ1000" s="347"/>
      <c r="IWA1000" s="347"/>
      <c r="IWB1000" s="347"/>
      <c r="IWC1000" s="347"/>
      <c r="IWD1000" s="347"/>
      <c r="IWE1000" s="347"/>
      <c r="IWF1000" s="347"/>
      <c r="IWG1000" s="347"/>
      <c r="IWH1000" s="347"/>
      <c r="IWI1000" s="347"/>
      <c r="IWJ1000" s="347"/>
      <c r="IWK1000" s="347"/>
      <c r="IWL1000" s="347"/>
      <c r="IWM1000" s="347"/>
      <c r="IWN1000" s="347"/>
      <c r="IWO1000" s="347"/>
      <c r="IWP1000" s="347"/>
      <c r="IWQ1000" s="347"/>
      <c r="IWR1000" s="347"/>
      <c r="IWS1000" s="347"/>
      <c r="IWT1000" s="347"/>
      <c r="IWU1000" s="347"/>
      <c r="IWV1000" s="347"/>
      <c r="IWW1000" s="347"/>
      <c r="IWX1000" s="347"/>
      <c r="IWY1000" s="347"/>
      <c r="IWZ1000" s="347"/>
      <c r="IXA1000" s="347"/>
      <c r="IXB1000" s="347"/>
      <c r="IXC1000" s="347"/>
      <c r="IXD1000" s="347"/>
      <c r="IXE1000" s="347"/>
      <c r="IXF1000" s="347"/>
      <c r="IXG1000" s="347"/>
      <c r="IXH1000" s="347"/>
      <c r="IXI1000" s="347"/>
      <c r="IXJ1000" s="347"/>
      <c r="IXK1000" s="347"/>
      <c r="IXL1000" s="347"/>
      <c r="IXM1000" s="347"/>
      <c r="IXN1000" s="347"/>
      <c r="IXO1000" s="347"/>
      <c r="IXP1000" s="347"/>
      <c r="IXQ1000" s="347"/>
      <c r="IXR1000" s="347"/>
      <c r="IXS1000" s="347"/>
      <c r="IXT1000" s="347"/>
      <c r="IXU1000" s="347"/>
      <c r="IXV1000" s="347"/>
      <c r="IXW1000" s="347"/>
      <c r="IXX1000" s="347"/>
      <c r="IXY1000" s="347"/>
      <c r="IXZ1000" s="347"/>
      <c r="IYA1000" s="347"/>
      <c r="IYB1000" s="347"/>
      <c r="IYC1000" s="347"/>
      <c r="IYD1000" s="347"/>
      <c r="IYE1000" s="347"/>
      <c r="IYF1000" s="347"/>
      <c r="IYG1000" s="347"/>
      <c r="IYH1000" s="347"/>
      <c r="IYI1000" s="347"/>
      <c r="IYJ1000" s="347"/>
      <c r="IYK1000" s="347"/>
      <c r="IYL1000" s="347"/>
      <c r="IYM1000" s="347"/>
      <c r="IYN1000" s="347"/>
      <c r="IYO1000" s="347"/>
      <c r="IYP1000" s="347"/>
      <c r="IYQ1000" s="347"/>
      <c r="IYR1000" s="347"/>
      <c r="IYS1000" s="347"/>
      <c r="IYT1000" s="347"/>
      <c r="IYU1000" s="347"/>
      <c r="IYV1000" s="347"/>
      <c r="IYW1000" s="347"/>
      <c r="IYX1000" s="347"/>
      <c r="IYY1000" s="347"/>
      <c r="IYZ1000" s="347"/>
      <c r="IZA1000" s="347"/>
      <c r="IZB1000" s="347"/>
      <c r="IZC1000" s="347"/>
      <c r="IZD1000" s="347"/>
      <c r="IZE1000" s="347"/>
      <c r="IZF1000" s="347"/>
      <c r="IZG1000" s="347"/>
      <c r="IZH1000" s="347"/>
      <c r="IZI1000" s="347"/>
      <c r="IZJ1000" s="347"/>
      <c r="IZK1000" s="347"/>
      <c r="IZL1000" s="347"/>
      <c r="IZM1000" s="347"/>
      <c r="IZN1000" s="347"/>
      <c r="IZO1000" s="347"/>
      <c r="IZP1000" s="347"/>
      <c r="IZQ1000" s="347"/>
      <c r="IZR1000" s="347"/>
      <c r="IZS1000" s="347"/>
      <c r="IZT1000" s="347"/>
      <c r="IZU1000" s="347"/>
      <c r="IZV1000" s="347"/>
      <c r="IZW1000" s="347"/>
      <c r="IZX1000" s="347"/>
      <c r="IZY1000" s="347"/>
      <c r="IZZ1000" s="347"/>
      <c r="JAA1000" s="347"/>
      <c r="JAB1000" s="347"/>
      <c r="JAC1000" s="347"/>
      <c r="JAD1000" s="347"/>
      <c r="JAE1000" s="347"/>
      <c r="JAF1000" s="347"/>
      <c r="JAG1000" s="347"/>
      <c r="JAH1000" s="347"/>
      <c r="JAI1000" s="347"/>
      <c r="JAJ1000" s="347"/>
      <c r="JAK1000" s="347"/>
      <c r="JAL1000" s="347"/>
      <c r="JAM1000" s="347"/>
      <c r="JAN1000" s="347"/>
      <c r="JAO1000" s="347"/>
      <c r="JAP1000" s="347"/>
      <c r="JAQ1000" s="347"/>
      <c r="JAR1000" s="347"/>
      <c r="JAS1000" s="347"/>
      <c r="JAT1000" s="347"/>
      <c r="JAU1000" s="347"/>
      <c r="JAV1000" s="347"/>
      <c r="JAW1000" s="347"/>
      <c r="JAX1000" s="347"/>
      <c r="JAY1000" s="347"/>
      <c r="JAZ1000" s="347"/>
      <c r="JBA1000" s="347"/>
      <c r="JBB1000" s="347"/>
      <c r="JBC1000" s="347"/>
      <c r="JBD1000" s="347"/>
      <c r="JBE1000" s="347"/>
      <c r="JBF1000" s="347"/>
      <c r="JBG1000" s="347"/>
      <c r="JBH1000" s="347"/>
      <c r="JBI1000" s="347"/>
      <c r="JBJ1000" s="347"/>
      <c r="JBK1000" s="347"/>
      <c r="JBL1000" s="347"/>
      <c r="JBM1000" s="347"/>
      <c r="JBN1000" s="347"/>
      <c r="JBO1000" s="347"/>
      <c r="JBP1000" s="347"/>
      <c r="JBQ1000" s="347"/>
      <c r="JBR1000" s="347"/>
      <c r="JBS1000" s="347"/>
      <c r="JBT1000" s="347"/>
      <c r="JBU1000" s="347"/>
      <c r="JBV1000" s="347"/>
      <c r="JBW1000" s="347"/>
      <c r="JBX1000" s="347"/>
      <c r="JBY1000" s="347"/>
      <c r="JBZ1000" s="347"/>
      <c r="JCA1000" s="347"/>
      <c r="JCB1000" s="347"/>
      <c r="JCC1000" s="347"/>
      <c r="JCD1000" s="347"/>
      <c r="JCE1000" s="347"/>
      <c r="JCF1000" s="347"/>
      <c r="JCG1000" s="347"/>
      <c r="JCH1000" s="347"/>
      <c r="JCI1000" s="347"/>
      <c r="JCJ1000" s="347"/>
      <c r="JCK1000" s="347"/>
      <c r="JCL1000" s="347"/>
      <c r="JCM1000" s="347"/>
      <c r="JCN1000" s="347"/>
      <c r="JCO1000" s="347"/>
      <c r="JCP1000" s="347"/>
      <c r="JCQ1000" s="347"/>
      <c r="JCR1000" s="347"/>
      <c r="JCS1000" s="347"/>
      <c r="JCT1000" s="347"/>
      <c r="JCU1000" s="347"/>
      <c r="JCV1000" s="347"/>
      <c r="JCW1000" s="347"/>
      <c r="JCX1000" s="347"/>
      <c r="JCY1000" s="347"/>
      <c r="JCZ1000" s="347"/>
      <c r="JDA1000" s="347"/>
      <c r="JDB1000" s="347"/>
      <c r="JDC1000" s="347"/>
      <c r="JDD1000" s="347"/>
      <c r="JDE1000" s="347"/>
      <c r="JDF1000" s="347"/>
      <c r="JDG1000" s="347"/>
      <c r="JDH1000" s="347"/>
      <c r="JDI1000" s="347"/>
      <c r="JDJ1000" s="347"/>
      <c r="JDK1000" s="347"/>
      <c r="JDL1000" s="347"/>
      <c r="JDM1000" s="347"/>
      <c r="JDN1000" s="347"/>
      <c r="JDO1000" s="347"/>
      <c r="JDP1000" s="347"/>
      <c r="JDQ1000" s="347"/>
      <c r="JDR1000" s="347"/>
      <c r="JDS1000" s="347"/>
      <c r="JDT1000" s="347"/>
      <c r="JDU1000" s="347"/>
      <c r="JDV1000" s="347"/>
      <c r="JDW1000" s="347"/>
      <c r="JDX1000" s="347"/>
      <c r="JDY1000" s="347"/>
      <c r="JDZ1000" s="347"/>
      <c r="JEA1000" s="347"/>
      <c r="JEB1000" s="347"/>
      <c r="JEC1000" s="347"/>
      <c r="JED1000" s="347"/>
      <c r="JEE1000" s="347"/>
      <c r="JEF1000" s="347"/>
      <c r="JEG1000" s="347"/>
      <c r="JEH1000" s="347"/>
      <c r="JEI1000" s="347"/>
      <c r="JEJ1000" s="347"/>
      <c r="JEK1000" s="347"/>
      <c r="JEL1000" s="347"/>
      <c r="JEM1000" s="347"/>
      <c r="JEN1000" s="347"/>
      <c r="JEO1000" s="347"/>
      <c r="JEP1000" s="347"/>
      <c r="JEQ1000" s="347"/>
      <c r="JER1000" s="347"/>
      <c r="JES1000" s="347"/>
      <c r="JET1000" s="347"/>
      <c r="JEU1000" s="347"/>
      <c r="JEV1000" s="347"/>
      <c r="JEW1000" s="347"/>
      <c r="JEX1000" s="347"/>
      <c r="JEY1000" s="347"/>
      <c r="JEZ1000" s="347"/>
      <c r="JFA1000" s="347"/>
      <c r="JFB1000" s="347"/>
      <c r="JFC1000" s="347"/>
      <c r="JFD1000" s="347"/>
      <c r="JFE1000" s="347"/>
      <c r="JFF1000" s="347"/>
      <c r="JFG1000" s="347"/>
      <c r="JFH1000" s="347"/>
      <c r="JFI1000" s="347"/>
      <c r="JFJ1000" s="347"/>
      <c r="JFK1000" s="347"/>
      <c r="JFL1000" s="347"/>
      <c r="JFM1000" s="347"/>
      <c r="JFN1000" s="347"/>
      <c r="JFO1000" s="347"/>
      <c r="JFP1000" s="347"/>
      <c r="JFQ1000" s="347"/>
      <c r="JFR1000" s="347"/>
      <c r="JFS1000" s="347"/>
      <c r="JFT1000" s="347"/>
      <c r="JFU1000" s="347"/>
      <c r="JFV1000" s="347"/>
      <c r="JFW1000" s="347"/>
      <c r="JFX1000" s="347"/>
      <c r="JFY1000" s="347"/>
      <c r="JFZ1000" s="347"/>
      <c r="JGA1000" s="347"/>
      <c r="JGB1000" s="347"/>
      <c r="JGC1000" s="347"/>
      <c r="JGD1000" s="347"/>
      <c r="JGE1000" s="347"/>
      <c r="JGF1000" s="347"/>
      <c r="JGG1000" s="347"/>
      <c r="JGH1000" s="347"/>
      <c r="JGI1000" s="347"/>
      <c r="JGJ1000" s="347"/>
      <c r="JGK1000" s="347"/>
      <c r="JGL1000" s="347"/>
      <c r="JGM1000" s="347"/>
      <c r="JGN1000" s="347"/>
      <c r="JGO1000" s="347"/>
      <c r="JGP1000" s="347"/>
      <c r="JGQ1000" s="347"/>
      <c r="JGR1000" s="347"/>
      <c r="JGS1000" s="347"/>
      <c r="JGT1000" s="347"/>
      <c r="JGU1000" s="347"/>
      <c r="JGV1000" s="347"/>
      <c r="JGW1000" s="347"/>
      <c r="JGX1000" s="347"/>
      <c r="JGY1000" s="347"/>
      <c r="JGZ1000" s="347"/>
      <c r="JHA1000" s="347"/>
      <c r="JHB1000" s="347"/>
      <c r="JHC1000" s="347"/>
      <c r="JHD1000" s="347"/>
      <c r="JHE1000" s="347"/>
      <c r="JHF1000" s="347"/>
      <c r="JHG1000" s="347"/>
      <c r="JHH1000" s="347"/>
      <c r="JHI1000" s="347"/>
      <c r="JHJ1000" s="347"/>
      <c r="JHK1000" s="347"/>
      <c r="JHL1000" s="347"/>
      <c r="JHM1000" s="347"/>
      <c r="JHN1000" s="347"/>
      <c r="JHO1000" s="347"/>
      <c r="JHP1000" s="347"/>
      <c r="JHQ1000" s="347"/>
      <c r="JHR1000" s="347"/>
      <c r="JHS1000" s="347"/>
      <c r="JHT1000" s="347"/>
      <c r="JHU1000" s="347"/>
      <c r="JHV1000" s="347"/>
      <c r="JHW1000" s="347"/>
      <c r="JHX1000" s="347"/>
      <c r="JHY1000" s="347"/>
      <c r="JHZ1000" s="347"/>
      <c r="JIA1000" s="347"/>
      <c r="JIB1000" s="347"/>
      <c r="JIC1000" s="347"/>
      <c r="JID1000" s="347"/>
      <c r="JIE1000" s="347"/>
      <c r="JIF1000" s="347"/>
      <c r="JIG1000" s="347"/>
      <c r="JIH1000" s="347"/>
      <c r="JII1000" s="347"/>
      <c r="JIJ1000" s="347"/>
      <c r="JIK1000" s="347"/>
      <c r="JIL1000" s="347"/>
      <c r="JIM1000" s="347"/>
      <c r="JIN1000" s="347"/>
      <c r="JIO1000" s="347"/>
      <c r="JIP1000" s="347"/>
      <c r="JIQ1000" s="347"/>
      <c r="JIR1000" s="347"/>
      <c r="JIS1000" s="347"/>
      <c r="JIT1000" s="347"/>
      <c r="JIU1000" s="347"/>
      <c r="JIV1000" s="347"/>
      <c r="JIW1000" s="347"/>
      <c r="JIX1000" s="347"/>
      <c r="JIY1000" s="347"/>
      <c r="JIZ1000" s="347"/>
      <c r="JJA1000" s="347"/>
      <c r="JJB1000" s="347"/>
      <c r="JJC1000" s="347"/>
      <c r="JJD1000" s="347"/>
      <c r="JJE1000" s="347"/>
      <c r="JJF1000" s="347"/>
      <c r="JJG1000" s="347"/>
      <c r="JJH1000" s="347"/>
      <c r="JJI1000" s="347"/>
      <c r="JJJ1000" s="347"/>
      <c r="JJK1000" s="347"/>
      <c r="JJL1000" s="347"/>
      <c r="JJM1000" s="347"/>
      <c r="JJN1000" s="347"/>
      <c r="JJO1000" s="347"/>
      <c r="JJP1000" s="347"/>
      <c r="JJQ1000" s="347"/>
      <c r="JJR1000" s="347"/>
      <c r="JJS1000" s="347"/>
      <c r="JJT1000" s="347"/>
      <c r="JJU1000" s="347"/>
      <c r="JJV1000" s="347"/>
      <c r="JJW1000" s="347"/>
      <c r="JJX1000" s="347"/>
      <c r="JJY1000" s="347"/>
      <c r="JJZ1000" s="347"/>
      <c r="JKA1000" s="347"/>
      <c r="JKB1000" s="347"/>
      <c r="JKC1000" s="347"/>
      <c r="JKD1000" s="347"/>
      <c r="JKE1000" s="347"/>
      <c r="JKF1000" s="347"/>
      <c r="JKG1000" s="347"/>
      <c r="JKH1000" s="347"/>
      <c r="JKI1000" s="347"/>
      <c r="JKJ1000" s="347"/>
      <c r="JKK1000" s="347"/>
      <c r="JKL1000" s="347"/>
      <c r="JKM1000" s="347"/>
      <c r="JKN1000" s="347"/>
      <c r="JKO1000" s="347"/>
      <c r="JKP1000" s="347"/>
      <c r="JKQ1000" s="347"/>
      <c r="JKR1000" s="347"/>
      <c r="JKS1000" s="347"/>
      <c r="JKT1000" s="347"/>
      <c r="JKU1000" s="347"/>
      <c r="JKV1000" s="347"/>
      <c r="JKW1000" s="347"/>
      <c r="JKX1000" s="347"/>
      <c r="JKY1000" s="347"/>
      <c r="JKZ1000" s="347"/>
      <c r="JLA1000" s="347"/>
      <c r="JLB1000" s="347"/>
      <c r="JLC1000" s="347"/>
      <c r="JLD1000" s="347"/>
      <c r="JLE1000" s="347"/>
      <c r="JLF1000" s="347"/>
      <c r="JLG1000" s="347"/>
      <c r="JLH1000" s="347"/>
      <c r="JLI1000" s="347"/>
      <c r="JLJ1000" s="347"/>
      <c r="JLK1000" s="347"/>
      <c r="JLL1000" s="347"/>
      <c r="JLM1000" s="347"/>
      <c r="JLN1000" s="347"/>
      <c r="JLO1000" s="347"/>
      <c r="JLP1000" s="347"/>
      <c r="JLQ1000" s="347"/>
      <c r="JLR1000" s="347"/>
      <c r="JLS1000" s="347"/>
      <c r="JLT1000" s="347"/>
      <c r="JLU1000" s="347"/>
      <c r="JLV1000" s="347"/>
      <c r="JLW1000" s="347"/>
      <c r="JLX1000" s="347"/>
      <c r="JLY1000" s="347"/>
      <c r="JLZ1000" s="347"/>
      <c r="JMA1000" s="347"/>
      <c r="JMB1000" s="347"/>
      <c r="JMC1000" s="347"/>
      <c r="JMD1000" s="347"/>
      <c r="JME1000" s="347"/>
      <c r="JMF1000" s="347"/>
      <c r="JMG1000" s="347"/>
      <c r="JMH1000" s="347"/>
      <c r="JMI1000" s="347"/>
      <c r="JMJ1000" s="347"/>
      <c r="JMK1000" s="347"/>
      <c r="JML1000" s="347"/>
      <c r="JMM1000" s="347"/>
      <c r="JMN1000" s="347"/>
      <c r="JMO1000" s="347"/>
      <c r="JMP1000" s="347"/>
      <c r="JMQ1000" s="347"/>
      <c r="JMR1000" s="347"/>
      <c r="JMS1000" s="347"/>
      <c r="JMT1000" s="347"/>
      <c r="JMU1000" s="347"/>
      <c r="JMV1000" s="347"/>
      <c r="JMW1000" s="347"/>
      <c r="JMX1000" s="347"/>
      <c r="JMY1000" s="347"/>
      <c r="JMZ1000" s="347"/>
      <c r="JNA1000" s="347"/>
      <c r="JNB1000" s="347"/>
      <c r="JNC1000" s="347"/>
      <c r="JND1000" s="347"/>
      <c r="JNE1000" s="347"/>
      <c r="JNF1000" s="347"/>
      <c r="JNG1000" s="347"/>
      <c r="JNH1000" s="347"/>
      <c r="JNI1000" s="347"/>
      <c r="JNJ1000" s="347"/>
      <c r="JNK1000" s="347"/>
      <c r="JNL1000" s="347"/>
      <c r="JNM1000" s="347"/>
      <c r="JNN1000" s="347"/>
      <c r="JNO1000" s="347"/>
      <c r="JNP1000" s="347"/>
      <c r="JNQ1000" s="347"/>
      <c r="JNR1000" s="347"/>
      <c r="JNS1000" s="347"/>
      <c r="JNT1000" s="347"/>
      <c r="JNU1000" s="347"/>
      <c r="JNV1000" s="347"/>
      <c r="JNW1000" s="347"/>
      <c r="JNX1000" s="347"/>
      <c r="JNY1000" s="347"/>
      <c r="JNZ1000" s="347"/>
      <c r="JOA1000" s="347"/>
      <c r="JOB1000" s="347"/>
      <c r="JOC1000" s="347"/>
      <c r="JOD1000" s="347"/>
      <c r="JOE1000" s="347"/>
      <c r="JOF1000" s="347"/>
      <c r="JOG1000" s="347"/>
      <c r="JOH1000" s="347"/>
      <c r="JOI1000" s="347"/>
      <c r="JOJ1000" s="347"/>
      <c r="JOK1000" s="347"/>
      <c r="JOL1000" s="347"/>
      <c r="JOM1000" s="347"/>
      <c r="JON1000" s="347"/>
      <c r="JOO1000" s="347"/>
      <c r="JOP1000" s="347"/>
      <c r="JOQ1000" s="347"/>
      <c r="JOR1000" s="347"/>
      <c r="JOS1000" s="347"/>
      <c r="JOT1000" s="347"/>
      <c r="JOU1000" s="347"/>
      <c r="JOV1000" s="347"/>
      <c r="JOW1000" s="347"/>
      <c r="JOX1000" s="347"/>
      <c r="JOY1000" s="347"/>
      <c r="JOZ1000" s="347"/>
      <c r="JPA1000" s="347"/>
      <c r="JPB1000" s="347"/>
      <c r="JPC1000" s="347"/>
      <c r="JPD1000" s="347"/>
      <c r="JPE1000" s="347"/>
      <c r="JPF1000" s="347"/>
      <c r="JPG1000" s="347"/>
      <c r="JPH1000" s="347"/>
      <c r="JPI1000" s="347"/>
      <c r="JPJ1000" s="347"/>
      <c r="JPK1000" s="347"/>
      <c r="JPL1000" s="347"/>
      <c r="JPM1000" s="347"/>
      <c r="JPN1000" s="347"/>
      <c r="JPO1000" s="347"/>
      <c r="JPP1000" s="347"/>
      <c r="JPQ1000" s="347"/>
      <c r="JPR1000" s="347"/>
      <c r="JPS1000" s="347"/>
      <c r="JPT1000" s="347"/>
      <c r="JPU1000" s="347"/>
      <c r="JPV1000" s="347"/>
      <c r="JPW1000" s="347"/>
      <c r="JPX1000" s="347"/>
      <c r="JPY1000" s="347"/>
      <c r="JPZ1000" s="347"/>
      <c r="JQA1000" s="347"/>
      <c r="JQB1000" s="347"/>
      <c r="JQC1000" s="347"/>
      <c r="JQD1000" s="347"/>
      <c r="JQE1000" s="347"/>
      <c r="JQF1000" s="347"/>
      <c r="JQG1000" s="347"/>
      <c r="JQH1000" s="347"/>
      <c r="JQI1000" s="347"/>
      <c r="JQJ1000" s="347"/>
      <c r="JQK1000" s="347"/>
      <c r="JQL1000" s="347"/>
      <c r="JQM1000" s="347"/>
      <c r="JQN1000" s="347"/>
      <c r="JQO1000" s="347"/>
      <c r="JQP1000" s="347"/>
      <c r="JQQ1000" s="347"/>
      <c r="JQR1000" s="347"/>
      <c r="JQS1000" s="347"/>
      <c r="JQT1000" s="347"/>
      <c r="JQU1000" s="347"/>
      <c r="JQV1000" s="347"/>
      <c r="JQW1000" s="347"/>
      <c r="JQX1000" s="347"/>
      <c r="JQY1000" s="347"/>
      <c r="JQZ1000" s="347"/>
      <c r="JRA1000" s="347"/>
      <c r="JRB1000" s="347"/>
      <c r="JRC1000" s="347"/>
      <c r="JRD1000" s="347"/>
      <c r="JRE1000" s="347"/>
      <c r="JRF1000" s="347"/>
      <c r="JRG1000" s="347"/>
      <c r="JRH1000" s="347"/>
      <c r="JRI1000" s="347"/>
      <c r="JRJ1000" s="347"/>
      <c r="JRK1000" s="347"/>
      <c r="JRL1000" s="347"/>
      <c r="JRM1000" s="347"/>
      <c r="JRN1000" s="347"/>
      <c r="JRO1000" s="347"/>
      <c r="JRP1000" s="347"/>
      <c r="JRQ1000" s="347"/>
      <c r="JRR1000" s="347"/>
      <c r="JRS1000" s="347"/>
      <c r="JRT1000" s="347"/>
      <c r="JRU1000" s="347"/>
      <c r="JRV1000" s="347"/>
      <c r="JRW1000" s="347"/>
      <c r="JRX1000" s="347"/>
      <c r="JRY1000" s="347"/>
      <c r="JRZ1000" s="347"/>
      <c r="JSA1000" s="347"/>
      <c r="JSB1000" s="347"/>
      <c r="JSC1000" s="347"/>
      <c r="JSD1000" s="347"/>
      <c r="JSE1000" s="347"/>
      <c r="JSF1000" s="347"/>
      <c r="JSG1000" s="347"/>
      <c r="JSH1000" s="347"/>
      <c r="JSI1000" s="347"/>
      <c r="JSJ1000" s="347"/>
      <c r="JSK1000" s="347"/>
      <c r="JSL1000" s="347"/>
      <c r="JSM1000" s="347"/>
      <c r="JSN1000" s="347"/>
      <c r="JSO1000" s="347"/>
      <c r="JSP1000" s="347"/>
      <c r="JSQ1000" s="347"/>
      <c r="JSR1000" s="347"/>
      <c r="JSS1000" s="347"/>
      <c r="JST1000" s="347"/>
      <c r="JSU1000" s="347"/>
      <c r="JSV1000" s="347"/>
      <c r="JSW1000" s="347"/>
      <c r="JSX1000" s="347"/>
      <c r="JSY1000" s="347"/>
      <c r="JSZ1000" s="347"/>
      <c r="JTA1000" s="347"/>
      <c r="JTB1000" s="347"/>
      <c r="JTC1000" s="347"/>
      <c r="JTD1000" s="347"/>
      <c r="JTE1000" s="347"/>
      <c r="JTF1000" s="347"/>
      <c r="JTG1000" s="347"/>
      <c r="JTH1000" s="347"/>
      <c r="JTI1000" s="347"/>
      <c r="JTJ1000" s="347"/>
      <c r="JTK1000" s="347"/>
      <c r="JTL1000" s="347"/>
      <c r="JTM1000" s="347"/>
      <c r="JTN1000" s="347"/>
      <c r="JTO1000" s="347"/>
      <c r="JTP1000" s="347"/>
      <c r="JTQ1000" s="347"/>
      <c r="JTR1000" s="347"/>
      <c r="JTS1000" s="347"/>
      <c r="JTT1000" s="347"/>
      <c r="JTU1000" s="347"/>
      <c r="JTV1000" s="347"/>
      <c r="JTW1000" s="347"/>
      <c r="JTX1000" s="347"/>
      <c r="JTY1000" s="347"/>
      <c r="JTZ1000" s="347"/>
      <c r="JUA1000" s="347"/>
      <c r="JUB1000" s="347"/>
      <c r="JUC1000" s="347"/>
      <c r="JUD1000" s="347"/>
      <c r="JUE1000" s="347"/>
      <c r="JUF1000" s="347"/>
      <c r="JUG1000" s="347"/>
      <c r="JUH1000" s="347"/>
      <c r="JUI1000" s="347"/>
      <c r="JUJ1000" s="347"/>
      <c r="JUK1000" s="347"/>
      <c r="JUL1000" s="347"/>
      <c r="JUM1000" s="347"/>
      <c r="JUN1000" s="347"/>
      <c r="JUO1000" s="347"/>
      <c r="JUP1000" s="347"/>
      <c r="JUQ1000" s="347"/>
      <c r="JUR1000" s="347"/>
      <c r="JUS1000" s="347"/>
      <c r="JUT1000" s="347"/>
      <c r="JUU1000" s="347"/>
      <c r="JUV1000" s="347"/>
      <c r="JUW1000" s="347"/>
      <c r="JUX1000" s="347"/>
      <c r="JUY1000" s="347"/>
      <c r="JUZ1000" s="347"/>
      <c r="JVA1000" s="347"/>
      <c r="JVB1000" s="347"/>
      <c r="JVC1000" s="347"/>
      <c r="JVD1000" s="347"/>
      <c r="JVE1000" s="347"/>
      <c r="JVF1000" s="347"/>
      <c r="JVG1000" s="347"/>
      <c r="JVH1000" s="347"/>
      <c r="JVI1000" s="347"/>
      <c r="JVJ1000" s="347"/>
      <c r="JVK1000" s="347"/>
      <c r="JVL1000" s="347"/>
      <c r="JVM1000" s="347"/>
      <c r="JVN1000" s="347"/>
      <c r="JVO1000" s="347"/>
      <c r="JVP1000" s="347"/>
      <c r="JVQ1000" s="347"/>
      <c r="JVR1000" s="347"/>
      <c r="JVS1000" s="347"/>
      <c r="JVT1000" s="347"/>
      <c r="JVU1000" s="347"/>
      <c r="JVV1000" s="347"/>
      <c r="JVW1000" s="347"/>
      <c r="JVX1000" s="347"/>
      <c r="JVY1000" s="347"/>
      <c r="JVZ1000" s="347"/>
      <c r="JWA1000" s="347"/>
      <c r="JWB1000" s="347"/>
      <c r="JWC1000" s="347"/>
      <c r="JWD1000" s="347"/>
      <c r="JWE1000" s="347"/>
      <c r="JWF1000" s="347"/>
      <c r="JWG1000" s="347"/>
      <c r="JWH1000" s="347"/>
      <c r="JWI1000" s="347"/>
      <c r="JWJ1000" s="347"/>
      <c r="JWK1000" s="347"/>
      <c r="JWL1000" s="347"/>
      <c r="JWM1000" s="347"/>
      <c r="JWN1000" s="347"/>
      <c r="JWO1000" s="347"/>
      <c r="JWP1000" s="347"/>
      <c r="JWQ1000" s="347"/>
      <c r="JWR1000" s="347"/>
      <c r="JWS1000" s="347"/>
      <c r="JWT1000" s="347"/>
      <c r="JWU1000" s="347"/>
      <c r="JWV1000" s="347"/>
      <c r="JWW1000" s="347"/>
      <c r="JWX1000" s="347"/>
      <c r="JWY1000" s="347"/>
      <c r="JWZ1000" s="347"/>
      <c r="JXA1000" s="347"/>
      <c r="JXB1000" s="347"/>
      <c r="JXC1000" s="347"/>
      <c r="JXD1000" s="347"/>
      <c r="JXE1000" s="347"/>
      <c r="JXF1000" s="347"/>
      <c r="JXG1000" s="347"/>
      <c r="JXH1000" s="347"/>
      <c r="JXI1000" s="347"/>
      <c r="JXJ1000" s="347"/>
      <c r="JXK1000" s="347"/>
      <c r="JXL1000" s="347"/>
      <c r="JXM1000" s="347"/>
      <c r="JXN1000" s="347"/>
      <c r="JXO1000" s="347"/>
      <c r="JXP1000" s="347"/>
      <c r="JXQ1000" s="347"/>
      <c r="JXR1000" s="347"/>
      <c r="JXS1000" s="347"/>
      <c r="JXT1000" s="347"/>
      <c r="JXU1000" s="347"/>
      <c r="JXV1000" s="347"/>
      <c r="JXW1000" s="347"/>
      <c r="JXX1000" s="347"/>
      <c r="JXY1000" s="347"/>
      <c r="JXZ1000" s="347"/>
      <c r="JYA1000" s="347"/>
      <c r="JYB1000" s="347"/>
      <c r="JYC1000" s="347"/>
      <c r="JYD1000" s="347"/>
      <c r="JYE1000" s="347"/>
      <c r="JYF1000" s="347"/>
      <c r="JYG1000" s="347"/>
      <c r="JYH1000" s="347"/>
      <c r="JYI1000" s="347"/>
      <c r="JYJ1000" s="347"/>
      <c r="JYK1000" s="347"/>
      <c r="JYL1000" s="347"/>
      <c r="JYM1000" s="347"/>
      <c r="JYN1000" s="347"/>
      <c r="JYO1000" s="347"/>
      <c r="JYP1000" s="347"/>
      <c r="JYQ1000" s="347"/>
      <c r="JYR1000" s="347"/>
      <c r="JYS1000" s="347"/>
      <c r="JYT1000" s="347"/>
      <c r="JYU1000" s="347"/>
      <c r="JYV1000" s="347"/>
      <c r="JYW1000" s="347"/>
      <c r="JYX1000" s="347"/>
      <c r="JYY1000" s="347"/>
      <c r="JYZ1000" s="347"/>
      <c r="JZA1000" s="347"/>
      <c r="JZB1000" s="347"/>
      <c r="JZC1000" s="347"/>
      <c r="JZD1000" s="347"/>
      <c r="JZE1000" s="347"/>
      <c r="JZF1000" s="347"/>
      <c r="JZG1000" s="347"/>
      <c r="JZH1000" s="347"/>
      <c r="JZI1000" s="347"/>
      <c r="JZJ1000" s="347"/>
      <c r="JZK1000" s="347"/>
      <c r="JZL1000" s="347"/>
      <c r="JZM1000" s="347"/>
      <c r="JZN1000" s="347"/>
      <c r="JZO1000" s="347"/>
      <c r="JZP1000" s="347"/>
      <c r="JZQ1000" s="347"/>
      <c r="JZR1000" s="347"/>
      <c r="JZS1000" s="347"/>
      <c r="JZT1000" s="347"/>
      <c r="JZU1000" s="347"/>
      <c r="JZV1000" s="347"/>
      <c r="JZW1000" s="347"/>
      <c r="JZX1000" s="347"/>
      <c r="JZY1000" s="347"/>
      <c r="JZZ1000" s="347"/>
      <c r="KAA1000" s="347"/>
      <c r="KAB1000" s="347"/>
      <c r="KAC1000" s="347"/>
      <c r="KAD1000" s="347"/>
      <c r="KAE1000" s="347"/>
      <c r="KAF1000" s="347"/>
      <c r="KAG1000" s="347"/>
      <c r="KAH1000" s="347"/>
      <c r="KAI1000" s="347"/>
      <c r="KAJ1000" s="347"/>
      <c r="KAK1000" s="347"/>
      <c r="KAL1000" s="347"/>
      <c r="KAM1000" s="347"/>
      <c r="KAN1000" s="347"/>
      <c r="KAO1000" s="347"/>
      <c r="KAP1000" s="347"/>
      <c r="KAQ1000" s="347"/>
      <c r="KAR1000" s="347"/>
      <c r="KAS1000" s="347"/>
      <c r="KAT1000" s="347"/>
      <c r="KAU1000" s="347"/>
      <c r="KAV1000" s="347"/>
      <c r="KAW1000" s="347"/>
      <c r="KAX1000" s="347"/>
      <c r="KAY1000" s="347"/>
      <c r="KAZ1000" s="347"/>
      <c r="KBA1000" s="347"/>
      <c r="KBB1000" s="347"/>
      <c r="KBC1000" s="347"/>
      <c r="KBD1000" s="347"/>
      <c r="KBE1000" s="347"/>
      <c r="KBF1000" s="347"/>
      <c r="KBG1000" s="347"/>
      <c r="KBH1000" s="347"/>
      <c r="KBI1000" s="347"/>
      <c r="KBJ1000" s="347"/>
      <c r="KBK1000" s="347"/>
      <c r="KBL1000" s="347"/>
      <c r="KBM1000" s="347"/>
      <c r="KBN1000" s="347"/>
      <c r="KBO1000" s="347"/>
      <c r="KBP1000" s="347"/>
      <c r="KBQ1000" s="347"/>
      <c r="KBR1000" s="347"/>
      <c r="KBS1000" s="347"/>
      <c r="KBT1000" s="347"/>
      <c r="KBU1000" s="347"/>
      <c r="KBV1000" s="347"/>
      <c r="KBW1000" s="347"/>
      <c r="KBX1000" s="347"/>
      <c r="KBY1000" s="347"/>
      <c r="KBZ1000" s="347"/>
      <c r="KCA1000" s="347"/>
      <c r="KCB1000" s="347"/>
      <c r="KCC1000" s="347"/>
      <c r="KCD1000" s="347"/>
      <c r="KCE1000" s="347"/>
      <c r="KCF1000" s="347"/>
      <c r="KCG1000" s="347"/>
      <c r="KCH1000" s="347"/>
      <c r="KCI1000" s="347"/>
      <c r="KCJ1000" s="347"/>
      <c r="KCK1000" s="347"/>
      <c r="KCL1000" s="347"/>
      <c r="KCM1000" s="347"/>
      <c r="KCN1000" s="347"/>
      <c r="KCO1000" s="347"/>
      <c r="KCP1000" s="347"/>
      <c r="KCQ1000" s="347"/>
      <c r="KCR1000" s="347"/>
      <c r="KCS1000" s="347"/>
      <c r="KCT1000" s="347"/>
      <c r="KCU1000" s="347"/>
      <c r="KCV1000" s="347"/>
      <c r="KCW1000" s="347"/>
      <c r="KCX1000" s="347"/>
      <c r="KCY1000" s="347"/>
      <c r="KCZ1000" s="347"/>
      <c r="KDA1000" s="347"/>
      <c r="KDB1000" s="347"/>
      <c r="KDC1000" s="347"/>
      <c r="KDD1000" s="347"/>
      <c r="KDE1000" s="347"/>
      <c r="KDF1000" s="347"/>
      <c r="KDG1000" s="347"/>
      <c r="KDH1000" s="347"/>
      <c r="KDI1000" s="347"/>
      <c r="KDJ1000" s="347"/>
      <c r="KDK1000" s="347"/>
      <c r="KDL1000" s="347"/>
      <c r="KDM1000" s="347"/>
      <c r="KDN1000" s="347"/>
      <c r="KDO1000" s="347"/>
      <c r="KDP1000" s="347"/>
      <c r="KDQ1000" s="347"/>
      <c r="KDR1000" s="347"/>
      <c r="KDS1000" s="347"/>
      <c r="KDT1000" s="347"/>
      <c r="KDU1000" s="347"/>
      <c r="KDV1000" s="347"/>
      <c r="KDW1000" s="347"/>
      <c r="KDX1000" s="347"/>
      <c r="KDY1000" s="347"/>
      <c r="KDZ1000" s="347"/>
      <c r="KEA1000" s="347"/>
      <c r="KEB1000" s="347"/>
      <c r="KEC1000" s="347"/>
      <c r="KED1000" s="347"/>
      <c r="KEE1000" s="347"/>
      <c r="KEF1000" s="347"/>
      <c r="KEG1000" s="347"/>
      <c r="KEH1000" s="347"/>
      <c r="KEI1000" s="347"/>
      <c r="KEJ1000" s="347"/>
      <c r="KEK1000" s="347"/>
      <c r="KEL1000" s="347"/>
      <c r="KEM1000" s="347"/>
      <c r="KEN1000" s="347"/>
      <c r="KEO1000" s="347"/>
      <c r="KEP1000" s="347"/>
      <c r="KEQ1000" s="347"/>
      <c r="KER1000" s="347"/>
      <c r="KES1000" s="347"/>
      <c r="KET1000" s="347"/>
      <c r="KEU1000" s="347"/>
      <c r="KEV1000" s="347"/>
      <c r="KEW1000" s="347"/>
      <c r="KEX1000" s="347"/>
      <c r="KEY1000" s="347"/>
      <c r="KEZ1000" s="347"/>
      <c r="KFA1000" s="347"/>
      <c r="KFB1000" s="347"/>
      <c r="KFC1000" s="347"/>
      <c r="KFD1000" s="347"/>
      <c r="KFE1000" s="347"/>
      <c r="KFF1000" s="347"/>
      <c r="KFG1000" s="347"/>
      <c r="KFH1000" s="347"/>
      <c r="KFI1000" s="347"/>
      <c r="KFJ1000" s="347"/>
      <c r="KFK1000" s="347"/>
      <c r="KFL1000" s="347"/>
      <c r="KFM1000" s="347"/>
      <c r="KFN1000" s="347"/>
      <c r="KFO1000" s="347"/>
      <c r="KFP1000" s="347"/>
      <c r="KFQ1000" s="347"/>
      <c r="KFR1000" s="347"/>
      <c r="KFS1000" s="347"/>
      <c r="KFT1000" s="347"/>
      <c r="KFU1000" s="347"/>
      <c r="KFV1000" s="347"/>
      <c r="KFW1000" s="347"/>
      <c r="KFX1000" s="347"/>
      <c r="KFY1000" s="347"/>
      <c r="KFZ1000" s="347"/>
      <c r="KGA1000" s="347"/>
      <c r="KGB1000" s="347"/>
      <c r="KGC1000" s="347"/>
      <c r="KGD1000" s="347"/>
      <c r="KGE1000" s="347"/>
      <c r="KGF1000" s="347"/>
      <c r="KGG1000" s="347"/>
      <c r="KGH1000" s="347"/>
      <c r="KGI1000" s="347"/>
      <c r="KGJ1000" s="347"/>
      <c r="KGK1000" s="347"/>
      <c r="KGL1000" s="347"/>
      <c r="KGM1000" s="347"/>
      <c r="KGN1000" s="347"/>
      <c r="KGO1000" s="347"/>
      <c r="KGP1000" s="347"/>
      <c r="KGQ1000" s="347"/>
      <c r="KGR1000" s="347"/>
      <c r="KGS1000" s="347"/>
      <c r="KGT1000" s="347"/>
      <c r="KGU1000" s="347"/>
      <c r="KGV1000" s="347"/>
      <c r="KGW1000" s="347"/>
      <c r="KGX1000" s="347"/>
      <c r="KGY1000" s="347"/>
      <c r="KGZ1000" s="347"/>
      <c r="KHA1000" s="347"/>
      <c r="KHB1000" s="347"/>
      <c r="KHC1000" s="347"/>
      <c r="KHD1000" s="347"/>
      <c r="KHE1000" s="347"/>
      <c r="KHF1000" s="347"/>
      <c r="KHG1000" s="347"/>
      <c r="KHH1000" s="347"/>
      <c r="KHI1000" s="347"/>
      <c r="KHJ1000" s="347"/>
      <c r="KHK1000" s="347"/>
      <c r="KHL1000" s="347"/>
      <c r="KHM1000" s="347"/>
      <c r="KHN1000" s="347"/>
      <c r="KHO1000" s="347"/>
      <c r="KHP1000" s="347"/>
      <c r="KHQ1000" s="347"/>
      <c r="KHR1000" s="347"/>
      <c r="KHS1000" s="347"/>
      <c r="KHT1000" s="347"/>
      <c r="KHU1000" s="347"/>
      <c r="KHV1000" s="347"/>
      <c r="KHW1000" s="347"/>
      <c r="KHX1000" s="347"/>
      <c r="KHY1000" s="347"/>
      <c r="KHZ1000" s="347"/>
      <c r="KIA1000" s="347"/>
      <c r="KIB1000" s="347"/>
      <c r="KIC1000" s="347"/>
      <c r="KID1000" s="347"/>
      <c r="KIE1000" s="347"/>
      <c r="KIF1000" s="347"/>
      <c r="KIG1000" s="347"/>
      <c r="KIH1000" s="347"/>
      <c r="KII1000" s="347"/>
      <c r="KIJ1000" s="347"/>
      <c r="KIK1000" s="347"/>
      <c r="KIL1000" s="347"/>
      <c r="KIM1000" s="347"/>
      <c r="KIN1000" s="347"/>
      <c r="KIO1000" s="347"/>
      <c r="KIP1000" s="347"/>
      <c r="KIQ1000" s="347"/>
      <c r="KIR1000" s="347"/>
      <c r="KIS1000" s="347"/>
      <c r="KIT1000" s="347"/>
      <c r="KIU1000" s="347"/>
      <c r="KIV1000" s="347"/>
      <c r="KIW1000" s="347"/>
      <c r="KIX1000" s="347"/>
      <c r="KIY1000" s="347"/>
      <c r="KIZ1000" s="347"/>
      <c r="KJA1000" s="347"/>
      <c r="KJB1000" s="347"/>
      <c r="KJC1000" s="347"/>
      <c r="KJD1000" s="347"/>
      <c r="KJE1000" s="347"/>
      <c r="KJF1000" s="347"/>
      <c r="KJG1000" s="347"/>
      <c r="KJH1000" s="347"/>
      <c r="KJI1000" s="347"/>
      <c r="KJJ1000" s="347"/>
      <c r="KJK1000" s="347"/>
      <c r="KJL1000" s="347"/>
      <c r="KJM1000" s="347"/>
      <c r="KJN1000" s="347"/>
      <c r="KJO1000" s="347"/>
      <c r="KJP1000" s="347"/>
      <c r="KJQ1000" s="347"/>
      <c r="KJR1000" s="347"/>
      <c r="KJS1000" s="347"/>
      <c r="KJT1000" s="347"/>
      <c r="KJU1000" s="347"/>
      <c r="KJV1000" s="347"/>
      <c r="KJW1000" s="347"/>
      <c r="KJX1000" s="347"/>
      <c r="KJY1000" s="347"/>
      <c r="KJZ1000" s="347"/>
      <c r="KKA1000" s="347"/>
      <c r="KKB1000" s="347"/>
      <c r="KKC1000" s="347"/>
      <c r="KKD1000" s="347"/>
      <c r="KKE1000" s="347"/>
      <c r="KKF1000" s="347"/>
      <c r="KKG1000" s="347"/>
      <c r="KKH1000" s="347"/>
      <c r="KKI1000" s="347"/>
      <c r="KKJ1000" s="347"/>
      <c r="KKK1000" s="347"/>
      <c r="KKL1000" s="347"/>
      <c r="KKM1000" s="347"/>
      <c r="KKN1000" s="347"/>
      <c r="KKO1000" s="347"/>
      <c r="KKP1000" s="347"/>
      <c r="KKQ1000" s="347"/>
      <c r="KKR1000" s="347"/>
      <c r="KKS1000" s="347"/>
      <c r="KKT1000" s="347"/>
      <c r="KKU1000" s="347"/>
      <c r="KKV1000" s="347"/>
      <c r="KKW1000" s="347"/>
      <c r="KKX1000" s="347"/>
      <c r="KKY1000" s="347"/>
      <c r="KKZ1000" s="347"/>
      <c r="KLA1000" s="347"/>
      <c r="KLB1000" s="347"/>
      <c r="KLC1000" s="347"/>
      <c r="KLD1000" s="347"/>
      <c r="KLE1000" s="347"/>
      <c r="KLF1000" s="347"/>
      <c r="KLG1000" s="347"/>
      <c r="KLH1000" s="347"/>
      <c r="KLI1000" s="347"/>
      <c r="KLJ1000" s="347"/>
      <c r="KLK1000" s="347"/>
      <c r="KLL1000" s="347"/>
      <c r="KLM1000" s="347"/>
      <c r="KLN1000" s="347"/>
      <c r="KLO1000" s="347"/>
      <c r="KLP1000" s="347"/>
      <c r="KLQ1000" s="347"/>
      <c r="KLR1000" s="347"/>
      <c r="KLS1000" s="347"/>
      <c r="KLT1000" s="347"/>
      <c r="KLU1000" s="347"/>
      <c r="KLV1000" s="347"/>
      <c r="KLW1000" s="347"/>
      <c r="KLX1000" s="347"/>
      <c r="KLY1000" s="347"/>
      <c r="KLZ1000" s="347"/>
      <c r="KMA1000" s="347"/>
      <c r="KMB1000" s="347"/>
      <c r="KMC1000" s="347"/>
      <c r="KMD1000" s="347"/>
      <c r="KME1000" s="347"/>
      <c r="KMF1000" s="347"/>
      <c r="KMG1000" s="347"/>
      <c r="KMH1000" s="347"/>
      <c r="KMI1000" s="347"/>
      <c r="KMJ1000" s="347"/>
      <c r="KMK1000" s="347"/>
      <c r="KML1000" s="347"/>
      <c r="KMM1000" s="347"/>
      <c r="KMN1000" s="347"/>
      <c r="KMO1000" s="347"/>
      <c r="KMP1000" s="347"/>
      <c r="KMQ1000" s="347"/>
      <c r="KMR1000" s="347"/>
      <c r="KMS1000" s="347"/>
      <c r="KMT1000" s="347"/>
      <c r="KMU1000" s="347"/>
      <c r="KMV1000" s="347"/>
      <c r="KMW1000" s="347"/>
      <c r="KMX1000" s="347"/>
      <c r="KMY1000" s="347"/>
      <c r="KMZ1000" s="347"/>
      <c r="KNA1000" s="347"/>
      <c r="KNB1000" s="347"/>
      <c r="KNC1000" s="347"/>
      <c r="KND1000" s="347"/>
      <c r="KNE1000" s="347"/>
      <c r="KNF1000" s="347"/>
      <c r="KNG1000" s="347"/>
      <c r="KNH1000" s="347"/>
      <c r="KNI1000" s="347"/>
      <c r="KNJ1000" s="347"/>
      <c r="KNK1000" s="347"/>
      <c r="KNL1000" s="347"/>
      <c r="KNM1000" s="347"/>
      <c r="KNN1000" s="347"/>
      <c r="KNO1000" s="347"/>
      <c r="KNP1000" s="347"/>
      <c r="KNQ1000" s="347"/>
      <c r="KNR1000" s="347"/>
      <c r="KNS1000" s="347"/>
      <c r="KNT1000" s="347"/>
      <c r="KNU1000" s="347"/>
      <c r="KNV1000" s="347"/>
      <c r="KNW1000" s="347"/>
      <c r="KNX1000" s="347"/>
      <c r="KNY1000" s="347"/>
      <c r="KNZ1000" s="347"/>
      <c r="KOA1000" s="347"/>
      <c r="KOB1000" s="347"/>
      <c r="KOC1000" s="347"/>
      <c r="KOD1000" s="347"/>
      <c r="KOE1000" s="347"/>
      <c r="KOF1000" s="347"/>
      <c r="KOG1000" s="347"/>
      <c r="KOH1000" s="347"/>
      <c r="KOI1000" s="347"/>
      <c r="KOJ1000" s="347"/>
      <c r="KOK1000" s="347"/>
      <c r="KOL1000" s="347"/>
      <c r="KOM1000" s="347"/>
      <c r="KON1000" s="347"/>
      <c r="KOO1000" s="347"/>
      <c r="KOP1000" s="347"/>
      <c r="KOQ1000" s="347"/>
      <c r="KOR1000" s="347"/>
      <c r="KOS1000" s="347"/>
      <c r="KOT1000" s="347"/>
      <c r="KOU1000" s="347"/>
      <c r="KOV1000" s="347"/>
      <c r="KOW1000" s="347"/>
      <c r="KOX1000" s="347"/>
      <c r="KOY1000" s="347"/>
      <c r="KOZ1000" s="347"/>
      <c r="KPA1000" s="347"/>
      <c r="KPB1000" s="347"/>
      <c r="KPC1000" s="347"/>
      <c r="KPD1000" s="347"/>
      <c r="KPE1000" s="347"/>
      <c r="KPF1000" s="347"/>
      <c r="KPG1000" s="347"/>
      <c r="KPH1000" s="347"/>
      <c r="KPI1000" s="347"/>
      <c r="KPJ1000" s="347"/>
      <c r="KPK1000" s="347"/>
      <c r="KPL1000" s="347"/>
      <c r="KPM1000" s="347"/>
      <c r="KPN1000" s="347"/>
      <c r="KPO1000" s="347"/>
      <c r="KPP1000" s="347"/>
      <c r="KPQ1000" s="347"/>
      <c r="KPR1000" s="347"/>
      <c r="KPS1000" s="347"/>
      <c r="KPT1000" s="347"/>
      <c r="KPU1000" s="347"/>
      <c r="KPV1000" s="347"/>
      <c r="KPW1000" s="347"/>
      <c r="KPX1000" s="347"/>
      <c r="KPY1000" s="347"/>
      <c r="KPZ1000" s="347"/>
      <c r="KQA1000" s="347"/>
      <c r="KQB1000" s="347"/>
      <c r="KQC1000" s="347"/>
      <c r="KQD1000" s="347"/>
      <c r="KQE1000" s="347"/>
      <c r="KQF1000" s="347"/>
      <c r="KQG1000" s="347"/>
      <c r="KQH1000" s="347"/>
      <c r="KQI1000" s="347"/>
      <c r="KQJ1000" s="347"/>
      <c r="KQK1000" s="347"/>
      <c r="KQL1000" s="347"/>
      <c r="KQM1000" s="347"/>
      <c r="KQN1000" s="347"/>
      <c r="KQO1000" s="347"/>
      <c r="KQP1000" s="347"/>
      <c r="KQQ1000" s="347"/>
      <c r="KQR1000" s="347"/>
      <c r="KQS1000" s="347"/>
      <c r="KQT1000" s="347"/>
      <c r="KQU1000" s="347"/>
      <c r="KQV1000" s="347"/>
      <c r="KQW1000" s="347"/>
      <c r="KQX1000" s="347"/>
      <c r="KQY1000" s="347"/>
      <c r="KQZ1000" s="347"/>
      <c r="KRA1000" s="347"/>
      <c r="KRB1000" s="347"/>
      <c r="KRC1000" s="347"/>
      <c r="KRD1000" s="347"/>
      <c r="KRE1000" s="347"/>
      <c r="KRF1000" s="347"/>
      <c r="KRG1000" s="347"/>
      <c r="KRH1000" s="347"/>
      <c r="KRI1000" s="347"/>
      <c r="KRJ1000" s="347"/>
      <c r="KRK1000" s="347"/>
      <c r="KRL1000" s="347"/>
      <c r="KRM1000" s="347"/>
      <c r="KRN1000" s="347"/>
      <c r="KRO1000" s="347"/>
      <c r="KRP1000" s="347"/>
      <c r="KRQ1000" s="347"/>
      <c r="KRR1000" s="347"/>
      <c r="KRS1000" s="347"/>
      <c r="KRT1000" s="347"/>
      <c r="KRU1000" s="347"/>
      <c r="KRV1000" s="347"/>
      <c r="KRW1000" s="347"/>
      <c r="KRX1000" s="347"/>
      <c r="KRY1000" s="347"/>
      <c r="KRZ1000" s="347"/>
      <c r="KSA1000" s="347"/>
      <c r="KSB1000" s="347"/>
      <c r="KSC1000" s="347"/>
      <c r="KSD1000" s="347"/>
      <c r="KSE1000" s="347"/>
      <c r="KSF1000" s="347"/>
      <c r="KSG1000" s="347"/>
      <c r="KSH1000" s="347"/>
      <c r="KSI1000" s="347"/>
      <c r="KSJ1000" s="347"/>
      <c r="KSK1000" s="347"/>
      <c r="KSL1000" s="347"/>
      <c r="KSM1000" s="347"/>
      <c r="KSN1000" s="347"/>
      <c r="KSO1000" s="347"/>
      <c r="KSP1000" s="347"/>
      <c r="KSQ1000" s="347"/>
      <c r="KSR1000" s="347"/>
      <c r="KSS1000" s="347"/>
      <c r="KST1000" s="347"/>
      <c r="KSU1000" s="347"/>
      <c r="KSV1000" s="347"/>
      <c r="KSW1000" s="347"/>
      <c r="KSX1000" s="347"/>
      <c r="KSY1000" s="347"/>
      <c r="KSZ1000" s="347"/>
      <c r="KTA1000" s="347"/>
      <c r="KTB1000" s="347"/>
      <c r="KTC1000" s="347"/>
      <c r="KTD1000" s="347"/>
      <c r="KTE1000" s="347"/>
      <c r="KTF1000" s="347"/>
      <c r="KTG1000" s="347"/>
      <c r="KTH1000" s="347"/>
      <c r="KTI1000" s="347"/>
      <c r="KTJ1000" s="347"/>
      <c r="KTK1000" s="347"/>
      <c r="KTL1000" s="347"/>
      <c r="KTM1000" s="347"/>
      <c r="KTN1000" s="347"/>
      <c r="KTO1000" s="347"/>
      <c r="KTP1000" s="347"/>
      <c r="KTQ1000" s="347"/>
      <c r="KTR1000" s="347"/>
      <c r="KTS1000" s="347"/>
      <c r="KTT1000" s="347"/>
      <c r="KTU1000" s="347"/>
      <c r="KTV1000" s="347"/>
      <c r="KTW1000" s="347"/>
      <c r="KTX1000" s="347"/>
      <c r="KTY1000" s="347"/>
      <c r="KTZ1000" s="347"/>
      <c r="KUA1000" s="347"/>
      <c r="KUB1000" s="347"/>
      <c r="KUC1000" s="347"/>
      <c r="KUD1000" s="347"/>
      <c r="KUE1000" s="347"/>
      <c r="KUF1000" s="347"/>
      <c r="KUG1000" s="347"/>
      <c r="KUH1000" s="347"/>
      <c r="KUI1000" s="347"/>
      <c r="KUJ1000" s="347"/>
      <c r="KUK1000" s="347"/>
      <c r="KUL1000" s="347"/>
      <c r="KUM1000" s="347"/>
      <c r="KUN1000" s="347"/>
      <c r="KUO1000" s="347"/>
      <c r="KUP1000" s="347"/>
      <c r="KUQ1000" s="347"/>
      <c r="KUR1000" s="347"/>
      <c r="KUS1000" s="347"/>
      <c r="KUT1000" s="347"/>
      <c r="KUU1000" s="347"/>
      <c r="KUV1000" s="347"/>
      <c r="KUW1000" s="347"/>
      <c r="KUX1000" s="347"/>
      <c r="KUY1000" s="347"/>
      <c r="KUZ1000" s="347"/>
      <c r="KVA1000" s="347"/>
      <c r="KVB1000" s="347"/>
      <c r="KVC1000" s="347"/>
      <c r="KVD1000" s="347"/>
      <c r="KVE1000" s="347"/>
      <c r="KVF1000" s="347"/>
      <c r="KVG1000" s="347"/>
      <c r="KVH1000" s="347"/>
      <c r="KVI1000" s="347"/>
      <c r="KVJ1000" s="347"/>
      <c r="KVK1000" s="347"/>
      <c r="KVL1000" s="347"/>
      <c r="KVM1000" s="347"/>
      <c r="KVN1000" s="347"/>
      <c r="KVO1000" s="347"/>
      <c r="KVP1000" s="347"/>
      <c r="KVQ1000" s="347"/>
      <c r="KVR1000" s="347"/>
      <c r="KVS1000" s="347"/>
      <c r="KVT1000" s="347"/>
      <c r="KVU1000" s="347"/>
      <c r="KVV1000" s="347"/>
      <c r="KVW1000" s="347"/>
      <c r="KVX1000" s="347"/>
      <c r="KVY1000" s="347"/>
      <c r="KVZ1000" s="347"/>
      <c r="KWA1000" s="347"/>
      <c r="KWB1000" s="347"/>
      <c r="KWC1000" s="347"/>
      <c r="KWD1000" s="347"/>
      <c r="KWE1000" s="347"/>
      <c r="KWF1000" s="347"/>
      <c r="KWG1000" s="347"/>
      <c r="KWH1000" s="347"/>
      <c r="KWI1000" s="347"/>
      <c r="KWJ1000" s="347"/>
      <c r="KWK1000" s="347"/>
      <c r="KWL1000" s="347"/>
      <c r="KWM1000" s="347"/>
      <c r="KWN1000" s="347"/>
      <c r="KWO1000" s="347"/>
      <c r="KWP1000" s="347"/>
      <c r="KWQ1000" s="347"/>
      <c r="KWR1000" s="347"/>
      <c r="KWS1000" s="347"/>
      <c r="KWT1000" s="347"/>
      <c r="KWU1000" s="347"/>
      <c r="KWV1000" s="347"/>
      <c r="KWW1000" s="347"/>
      <c r="KWX1000" s="347"/>
      <c r="KWY1000" s="347"/>
      <c r="KWZ1000" s="347"/>
      <c r="KXA1000" s="347"/>
      <c r="KXB1000" s="347"/>
      <c r="KXC1000" s="347"/>
      <c r="KXD1000" s="347"/>
      <c r="KXE1000" s="347"/>
      <c r="KXF1000" s="347"/>
      <c r="KXG1000" s="347"/>
      <c r="KXH1000" s="347"/>
      <c r="KXI1000" s="347"/>
      <c r="KXJ1000" s="347"/>
      <c r="KXK1000" s="347"/>
      <c r="KXL1000" s="347"/>
      <c r="KXM1000" s="347"/>
      <c r="KXN1000" s="347"/>
      <c r="KXO1000" s="347"/>
      <c r="KXP1000" s="347"/>
      <c r="KXQ1000" s="347"/>
      <c r="KXR1000" s="347"/>
      <c r="KXS1000" s="347"/>
      <c r="KXT1000" s="347"/>
      <c r="KXU1000" s="347"/>
      <c r="KXV1000" s="347"/>
      <c r="KXW1000" s="347"/>
      <c r="KXX1000" s="347"/>
      <c r="KXY1000" s="347"/>
      <c r="KXZ1000" s="347"/>
      <c r="KYA1000" s="347"/>
      <c r="KYB1000" s="347"/>
      <c r="KYC1000" s="347"/>
      <c r="KYD1000" s="347"/>
      <c r="KYE1000" s="347"/>
      <c r="KYF1000" s="347"/>
      <c r="KYG1000" s="347"/>
      <c r="KYH1000" s="347"/>
      <c r="KYI1000" s="347"/>
      <c r="KYJ1000" s="347"/>
      <c r="KYK1000" s="347"/>
      <c r="KYL1000" s="347"/>
      <c r="KYM1000" s="347"/>
      <c r="KYN1000" s="347"/>
      <c r="KYO1000" s="347"/>
      <c r="KYP1000" s="347"/>
      <c r="KYQ1000" s="347"/>
      <c r="KYR1000" s="347"/>
      <c r="KYS1000" s="347"/>
      <c r="KYT1000" s="347"/>
      <c r="KYU1000" s="347"/>
      <c r="KYV1000" s="347"/>
      <c r="KYW1000" s="347"/>
      <c r="KYX1000" s="347"/>
      <c r="KYY1000" s="347"/>
      <c r="KYZ1000" s="347"/>
      <c r="KZA1000" s="347"/>
      <c r="KZB1000" s="347"/>
      <c r="KZC1000" s="347"/>
      <c r="KZD1000" s="347"/>
      <c r="KZE1000" s="347"/>
      <c r="KZF1000" s="347"/>
      <c r="KZG1000" s="347"/>
      <c r="KZH1000" s="347"/>
      <c r="KZI1000" s="347"/>
      <c r="KZJ1000" s="347"/>
      <c r="KZK1000" s="347"/>
      <c r="KZL1000" s="347"/>
      <c r="KZM1000" s="347"/>
      <c r="KZN1000" s="347"/>
      <c r="KZO1000" s="347"/>
      <c r="KZP1000" s="347"/>
      <c r="KZQ1000" s="347"/>
      <c r="KZR1000" s="347"/>
      <c r="KZS1000" s="347"/>
      <c r="KZT1000" s="347"/>
      <c r="KZU1000" s="347"/>
      <c r="KZV1000" s="347"/>
      <c r="KZW1000" s="347"/>
      <c r="KZX1000" s="347"/>
      <c r="KZY1000" s="347"/>
      <c r="KZZ1000" s="347"/>
      <c r="LAA1000" s="347"/>
      <c r="LAB1000" s="347"/>
      <c r="LAC1000" s="347"/>
      <c r="LAD1000" s="347"/>
      <c r="LAE1000" s="347"/>
      <c r="LAF1000" s="347"/>
      <c r="LAG1000" s="347"/>
      <c r="LAH1000" s="347"/>
      <c r="LAI1000" s="347"/>
      <c r="LAJ1000" s="347"/>
      <c r="LAK1000" s="347"/>
      <c r="LAL1000" s="347"/>
      <c r="LAM1000" s="347"/>
      <c r="LAN1000" s="347"/>
      <c r="LAO1000" s="347"/>
      <c r="LAP1000" s="347"/>
      <c r="LAQ1000" s="347"/>
      <c r="LAR1000" s="347"/>
      <c r="LAS1000" s="347"/>
      <c r="LAT1000" s="347"/>
      <c r="LAU1000" s="347"/>
      <c r="LAV1000" s="347"/>
      <c r="LAW1000" s="347"/>
      <c r="LAX1000" s="347"/>
      <c r="LAY1000" s="347"/>
      <c r="LAZ1000" s="347"/>
      <c r="LBA1000" s="347"/>
      <c r="LBB1000" s="347"/>
      <c r="LBC1000" s="347"/>
      <c r="LBD1000" s="347"/>
      <c r="LBE1000" s="347"/>
      <c r="LBF1000" s="347"/>
      <c r="LBG1000" s="347"/>
      <c r="LBH1000" s="347"/>
      <c r="LBI1000" s="347"/>
      <c r="LBJ1000" s="347"/>
      <c r="LBK1000" s="347"/>
      <c r="LBL1000" s="347"/>
      <c r="LBM1000" s="347"/>
      <c r="LBN1000" s="347"/>
      <c r="LBO1000" s="347"/>
      <c r="LBP1000" s="347"/>
      <c r="LBQ1000" s="347"/>
      <c r="LBR1000" s="347"/>
      <c r="LBS1000" s="347"/>
      <c r="LBT1000" s="347"/>
      <c r="LBU1000" s="347"/>
      <c r="LBV1000" s="347"/>
      <c r="LBW1000" s="347"/>
      <c r="LBX1000" s="347"/>
      <c r="LBY1000" s="347"/>
      <c r="LBZ1000" s="347"/>
      <c r="LCA1000" s="347"/>
      <c r="LCB1000" s="347"/>
      <c r="LCC1000" s="347"/>
      <c r="LCD1000" s="347"/>
      <c r="LCE1000" s="347"/>
      <c r="LCF1000" s="347"/>
      <c r="LCG1000" s="347"/>
      <c r="LCH1000" s="347"/>
      <c r="LCI1000" s="347"/>
      <c r="LCJ1000" s="347"/>
      <c r="LCK1000" s="347"/>
      <c r="LCL1000" s="347"/>
      <c r="LCM1000" s="347"/>
      <c r="LCN1000" s="347"/>
      <c r="LCO1000" s="347"/>
      <c r="LCP1000" s="347"/>
      <c r="LCQ1000" s="347"/>
      <c r="LCR1000" s="347"/>
      <c r="LCS1000" s="347"/>
      <c r="LCT1000" s="347"/>
      <c r="LCU1000" s="347"/>
      <c r="LCV1000" s="347"/>
      <c r="LCW1000" s="347"/>
      <c r="LCX1000" s="347"/>
      <c r="LCY1000" s="347"/>
      <c r="LCZ1000" s="347"/>
      <c r="LDA1000" s="347"/>
      <c r="LDB1000" s="347"/>
      <c r="LDC1000" s="347"/>
      <c r="LDD1000" s="347"/>
      <c r="LDE1000" s="347"/>
      <c r="LDF1000" s="347"/>
      <c r="LDG1000" s="347"/>
      <c r="LDH1000" s="347"/>
      <c r="LDI1000" s="347"/>
      <c r="LDJ1000" s="347"/>
      <c r="LDK1000" s="347"/>
      <c r="LDL1000" s="347"/>
      <c r="LDM1000" s="347"/>
      <c r="LDN1000" s="347"/>
      <c r="LDO1000" s="347"/>
      <c r="LDP1000" s="347"/>
      <c r="LDQ1000" s="347"/>
      <c r="LDR1000" s="347"/>
      <c r="LDS1000" s="347"/>
      <c r="LDT1000" s="347"/>
      <c r="LDU1000" s="347"/>
      <c r="LDV1000" s="347"/>
      <c r="LDW1000" s="347"/>
      <c r="LDX1000" s="347"/>
      <c r="LDY1000" s="347"/>
      <c r="LDZ1000" s="347"/>
      <c r="LEA1000" s="347"/>
      <c r="LEB1000" s="347"/>
      <c r="LEC1000" s="347"/>
      <c r="LED1000" s="347"/>
      <c r="LEE1000" s="347"/>
      <c r="LEF1000" s="347"/>
      <c r="LEG1000" s="347"/>
      <c r="LEH1000" s="347"/>
      <c r="LEI1000" s="347"/>
      <c r="LEJ1000" s="347"/>
      <c r="LEK1000" s="347"/>
      <c r="LEL1000" s="347"/>
      <c r="LEM1000" s="347"/>
      <c r="LEN1000" s="347"/>
      <c r="LEO1000" s="347"/>
      <c r="LEP1000" s="347"/>
      <c r="LEQ1000" s="347"/>
      <c r="LER1000" s="347"/>
      <c r="LES1000" s="347"/>
      <c r="LET1000" s="347"/>
      <c r="LEU1000" s="347"/>
      <c r="LEV1000" s="347"/>
      <c r="LEW1000" s="347"/>
      <c r="LEX1000" s="347"/>
      <c r="LEY1000" s="347"/>
      <c r="LEZ1000" s="347"/>
      <c r="LFA1000" s="347"/>
      <c r="LFB1000" s="347"/>
      <c r="LFC1000" s="347"/>
      <c r="LFD1000" s="347"/>
      <c r="LFE1000" s="347"/>
      <c r="LFF1000" s="347"/>
      <c r="LFG1000" s="347"/>
      <c r="LFH1000" s="347"/>
      <c r="LFI1000" s="347"/>
      <c r="LFJ1000" s="347"/>
      <c r="LFK1000" s="347"/>
      <c r="LFL1000" s="347"/>
      <c r="LFM1000" s="347"/>
      <c r="LFN1000" s="347"/>
      <c r="LFO1000" s="347"/>
      <c r="LFP1000" s="347"/>
      <c r="LFQ1000" s="347"/>
      <c r="LFR1000" s="347"/>
      <c r="LFS1000" s="347"/>
      <c r="LFT1000" s="347"/>
      <c r="LFU1000" s="347"/>
      <c r="LFV1000" s="347"/>
      <c r="LFW1000" s="347"/>
      <c r="LFX1000" s="347"/>
      <c r="LFY1000" s="347"/>
      <c r="LFZ1000" s="347"/>
      <c r="LGA1000" s="347"/>
      <c r="LGB1000" s="347"/>
      <c r="LGC1000" s="347"/>
      <c r="LGD1000" s="347"/>
      <c r="LGE1000" s="347"/>
      <c r="LGF1000" s="347"/>
      <c r="LGG1000" s="347"/>
      <c r="LGH1000" s="347"/>
      <c r="LGI1000" s="347"/>
      <c r="LGJ1000" s="347"/>
      <c r="LGK1000" s="347"/>
      <c r="LGL1000" s="347"/>
      <c r="LGM1000" s="347"/>
      <c r="LGN1000" s="347"/>
      <c r="LGO1000" s="347"/>
      <c r="LGP1000" s="347"/>
      <c r="LGQ1000" s="347"/>
      <c r="LGR1000" s="347"/>
      <c r="LGS1000" s="347"/>
      <c r="LGT1000" s="347"/>
      <c r="LGU1000" s="347"/>
      <c r="LGV1000" s="347"/>
      <c r="LGW1000" s="347"/>
      <c r="LGX1000" s="347"/>
      <c r="LGY1000" s="347"/>
      <c r="LGZ1000" s="347"/>
      <c r="LHA1000" s="347"/>
      <c r="LHB1000" s="347"/>
      <c r="LHC1000" s="347"/>
      <c r="LHD1000" s="347"/>
      <c r="LHE1000" s="347"/>
      <c r="LHF1000" s="347"/>
      <c r="LHG1000" s="347"/>
      <c r="LHH1000" s="347"/>
      <c r="LHI1000" s="347"/>
      <c r="LHJ1000" s="347"/>
      <c r="LHK1000" s="347"/>
      <c r="LHL1000" s="347"/>
      <c r="LHM1000" s="347"/>
      <c r="LHN1000" s="347"/>
      <c r="LHO1000" s="347"/>
      <c r="LHP1000" s="347"/>
      <c r="LHQ1000" s="347"/>
      <c r="LHR1000" s="347"/>
      <c r="LHS1000" s="347"/>
      <c r="LHT1000" s="347"/>
      <c r="LHU1000" s="347"/>
      <c r="LHV1000" s="347"/>
      <c r="LHW1000" s="347"/>
      <c r="LHX1000" s="347"/>
      <c r="LHY1000" s="347"/>
      <c r="LHZ1000" s="347"/>
      <c r="LIA1000" s="347"/>
      <c r="LIB1000" s="347"/>
      <c r="LIC1000" s="347"/>
      <c r="LID1000" s="347"/>
      <c r="LIE1000" s="347"/>
      <c r="LIF1000" s="347"/>
      <c r="LIG1000" s="347"/>
      <c r="LIH1000" s="347"/>
      <c r="LII1000" s="347"/>
      <c r="LIJ1000" s="347"/>
      <c r="LIK1000" s="347"/>
      <c r="LIL1000" s="347"/>
      <c r="LIM1000" s="347"/>
      <c r="LIN1000" s="347"/>
      <c r="LIO1000" s="347"/>
      <c r="LIP1000" s="347"/>
      <c r="LIQ1000" s="347"/>
      <c r="LIR1000" s="347"/>
      <c r="LIS1000" s="347"/>
      <c r="LIT1000" s="347"/>
      <c r="LIU1000" s="347"/>
      <c r="LIV1000" s="347"/>
      <c r="LIW1000" s="347"/>
      <c r="LIX1000" s="347"/>
      <c r="LIY1000" s="347"/>
      <c r="LIZ1000" s="347"/>
      <c r="LJA1000" s="347"/>
      <c r="LJB1000" s="347"/>
      <c r="LJC1000" s="347"/>
      <c r="LJD1000" s="347"/>
      <c r="LJE1000" s="347"/>
      <c r="LJF1000" s="347"/>
      <c r="LJG1000" s="347"/>
      <c r="LJH1000" s="347"/>
      <c r="LJI1000" s="347"/>
      <c r="LJJ1000" s="347"/>
      <c r="LJK1000" s="347"/>
      <c r="LJL1000" s="347"/>
      <c r="LJM1000" s="347"/>
      <c r="LJN1000" s="347"/>
      <c r="LJO1000" s="347"/>
      <c r="LJP1000" s="347"/>
      <c r="LJQ1000" s="347"/>
      <c r="LJR1000" s="347"/>
      <c r="LJS1000" s="347"/>
      <c r="LJT1000" s="347"/>
      <c r="LJU1000" s="347"/>
      <c r="LJV1000" s="347"/>
      <c r="LJW1000" s="347"/>
      <c r="LJX1000" s="347"/>
      <c r="LJY1000" s="347"/>
      <c r="LJZ1000" s="347"/>
      <c r="LKA1000" s="347"/>
      <c r="LKB1000" s="347"/>
      <c r="LKC1000" s="347"/>
      <c r="LKD1000" s="347"/>
      <c r="LKE1000" s="347"/>
      <c r="LKF1000" s="347"/>
      <c r="LKG1000" s="347"/>
      <c r="LKH1000" s="347"/>
      <c r="LKI1000" s="347"/>
      <c r="LKJ1000" s="347"/>
      <c r="LKK1000" s="347"/>
      <c r="LKL1000" s="347"/>
      <c r="LKM1000" s="347"/>
      <c r="LKN1000" s="347"/>
      <c r="LKO1000" s="347"/>
      <c r="LKP1000" s="347"/>
      <c r="LKQ1000" s="347"/>
      <c r="LKR1000" s="347"/>
      <c r="LKS1000" s="347"/>
      <c r="LKT1000" s="347"/>
      <c r="LKU1000" s="347"/>
      <c r="LKV1000" s="347"/>
      <c r="LKW1000" s="347"/>
      <c r="LKX1000" s="347"/>
      <c r="LKY1000" s="347"/>
      <c r="LKZ1000" s="347"/>
      <c r="LLA1000" s="347"/>
      <c r="LLB1000" s="347"/>
      <c r="LLC1000" s="347"/>
      <c r="LLD1000" s="347"/>
      <c r="LLE1000" s="347"/>
      <c r="LLF1000" s="347"/>
      <c r="LLG1000" s="347"/>
      <c r="LLH1000" s="347"/>
      <c r="LLI1000" s="347"/>
      <c r="LLJ1000" s="347"/>
      <c r="LLK1000" s="347"/>
      <c r="LLL1000" s="347"/>
      <c r="LLM1000" s="347"/>
      <c r="LLN1000" s="347"/>
      <c r="LLO1000" s="347"/>
      <c r="LLP1000" s="347"/>
      <c r="LLQ1000" s="347"/>
      <c r="LLR1000" s="347"/>
      <c r="LLS1000" s="347"/>
      <c r="LLT1000" s="347"/>
      <c r="LLU1000" s="347"/>
      <c r="LLV1000" s="347"/>
      <c r="LLW1000" s="347"/>
      <c r="LLX1000" s="347"/>
      <c r="LLY1000" s="347"/>
      <c r="LLZ1000" s="347"/>
      <c r="LMA1000" s="347"/>
      <c r="LMB1000" s="347"/>
      <c r="LMC1000" s="347"/>
      <c r="LMD1000" s="347"/>
      <c r="LME1000" s="347"/>
      <c r="LMF1000" s="347"/>
      <c r="LMG1000" s="347"/>
      <c r="LMH1000" s="347"/>
      <c r="LMI1000" s="347"/>
      <c r="LMJ1000" s="347"/>
      <c r="LMK1000" s="347"/>
      <c r="LML1000" s="347"/>
      <c r="LMM1000" s="347"/>
      <c r="LMN1000" s="347"/>
      <c r="LMO1000" s="347"/>
      <c r="LMP1000" s="347"/>
      <c r="LMQ1000" s="347"/>
      <c r="LMR1000" s="347"/>
      <c r="LMS1000" s="347"/>
      <c r="LMT1000" s="347"/>
      <c r="LMU1000" s="347"/>
      <c r="LMV1000" s="347"/>
      <c r="LMW1000" s="347"/>
      <c r="LMX1000" s="347"/>
      <c r="LMY1000" s="347"/>
      <c r="LMZ1000" s="347"/>
      <c r="LNA1000" s="347"/>
      <c r="LNB1000" s="347"/>
      <c r="LNC1000" s="347"/>
      <c r="LND1000" s="347"/>
      <c r="LNE1000" s="347"/>
      <c r="LNF1000" s="347"/>
      <c r="LNG1000" s="347"/>
      <c r="LNH1000" s="347"/>
      <c r="LNI1000" s="347"/>
      <c r="LNJ1000" s="347"/>
      <c r="LNK1000" s="347"/>
      <c r="LNL1000" s="347"/>
      <c r="LNM1000" s="347"/>
      <c r="LNN1000" s="347"/>
      <c r="LNO1000" s="347"/>
      <c r="LNP1000" s="347"/>
      <c r="LNQ1000" s="347"/>
      <c r="LNR1000" s="347"/>
      <c r="LNS1000" s="347"/>
      <c r="LNT1000" s="347"/>
      <c r="LNU1000" s="347"/>
      <c r="LNV1000" s="347"/>
      <c r="LNW1000" s="347"/>
      <c r="LNX1000" s="347"/>
      <c r="LNY1000" s="347"/>
      <c r="LNZ1000" s="347"/>
      <c r="LOA1000" s="347"/>
      <c r="LOB1000" s="347"/>
      <c r="LOC1000" s="347"/>
      <c r="LOD1000" s="347"/>
      <c r="LOE1000" s="347"/>
      <c r="LOF1000" s="347"/>
      <c r="LOG1000" s="347"/>
      <c r="LOH1000" s="347"/>
      <c r="LOI1000" s="347"/>
      <c r="LOJ1000" s="347"/>
      <c r="LOK1000" s="347"/>
      <c r="LOL1000" s="347"/>
      <c r="LOM1000" s="347"/>
      <c r="LON1000" s="347"/>
      <c r="LOO1000" s="347"/>
      <c r="LOP1000" s="347"/>
      <c r="LOQ1000" s="347"/>
      <c r="LOR1000" s="347"/>
      <c r="LOS1000" s="347"/>
      <c r="LOT1000" s="347"/>
      <c r="LOU1000" s="347"/>
      <c r="LOV1000" s="347"/>
      <c r="LOW1000" s="347"/>
      <c r="LOX1000" s="347"/>
      <c r="LOY1000" s="347"/>
      <c r="LOZ1000" s="347"/>
      <c r="LPA1000" s="347"/>
      <c r="LPB1000" s="347"/>
      <c r="LPC1000" s="347"/>
      <c r="LPD1000" s="347"/>
      <c r="LPE1000" s="347"/>
      <c r="LPF1000" s="347"/>
      <c r="LPG1000" s="347"/>
      <c r="LPH1000" s="347"/>
      <c r="LPI1000" s="347"/>
      <c r="LPJ1000" s="347"/>
      <c r="LPK1000" s="347"/>
      <c r="LPL1000" s="347"/>
      <c r="LPM1000" s="347"/>
      <c r="LPN1000" s="347"/>
      <c r="LPO1000" s="347"/>
      <c r="LPP1000" s="347"/>
      <c r="LPQ1000" s="347"/>
      <c r="LPR1000" s="347"/>
      <c r="LPS1000" s="347"/>
      <c r="LPT1000" s="347"/>
      <c r="LPU1000" s="347"/>
      <c r="LPV1000" s="347"/>
      <c r="LPW1000" s="347"/>
      <c r="LPX1000" s="347"/>
      <c r="LPY1000" s="347"/>
      <c r="LPZ1000" s="347"/>
      <c r="LQA1000" s="347"/>
      <c r="LQB1000" s="347"/>
      <c r="LQC1000" s="347"/>
      <c r="LQD1000" s="347"/>
      <c r="LQE1000" s="347"/>
      <c r="LQF1000" s="347"/>
      <c r="LQG1000" s="347"/>
      <c r="LQH1000" s="347"/>
      <c r="LQI1000" s="347"/>
      <c r="LQJ1000" s="347"/>
      <c r="LQK1000" s="347"/>
      <c r="LQL1000" s="347"/>
      <c r="LQM1000" s="347"/>
      <c r="LQN1000" s="347"/>
      <c r="LQO1000" s="347"/>
      <c r="LQP1000" s="347"/>
      <c r="LQQ1000" s="347"/>
      <c r="LQR1000" s="347"/>
      <c r="LQS1000" s="347"/>
      <c r="LQT1000" s="347"/>
      <c r="LQU1000" s="347"/>
      <c r="LQV1000" s="347"/>
      <c r="LQW1000" s="347"/>
      <c r="LQX1000" s="347"/>
      <c r="LQY1000" s="347"/>
      <c r="LQZ1000" s="347"/>
      <c r="LRA1000" s="347"/>
      <c r="LRB1000" s="347"/>
      <c r="LRC1000" s="347"/>
      <c r="LRD1000" s="347"/>
      <c r="LRE1000" s="347"/>
      <c r="LRF1000" s="347"/>
      <c r="LRG1000" s="347"/>
      <c r="LRH1000" s="347"/>
      <c r="LRI1000" s="347"/>
      <c r="LRJ1000" s="347"/>
      <c r="LRK1000" s="347"/>
      <c r="LRL1000" s="347"/>
      <c r="LRM1000" s="347"/>
      <c r="LRN1000" s="347"/>
      <c r="LRO1000" s="347"/>
      <c r="LRP1000" s="347"/>
      <c r="LRQ1000" s="347"/>
      <c r="LRR1000" s="347"/>
      <c r="LRS1000" s="347"/>
      <c r="LRT1000" s="347"/>
      <c r="LRU1000" s="347"/>
      <c r="LRV1000" s="347"/>
      <c r="LRW1000" s="347"/>
      <c r="LRX1000" s="347"/>
      <c r="LRY1000" s="347"/>
      <c r="LRZ1000" s="347"/>
      <c r="LSA1000" s="347"/>
      <c r="LSB1000" s="347"/>
      <c r="LSC1000" s="347"/>
      <c r="LSD1000" s="347"/>
      <c r="LSE1000" s="347"/>
      <c r="LSF1000" s="347"/>
      <c r="LSG1000" s="347"/>
      <c r="LSH1000" s="347"/>
      <c r="LSI1000" s="347"/>
      <c r="LSJ1000" s="347"/>
      <c r="LSK1000" s="347"/>
      <c r="LSL1000" s="347"/>
      <c r="LSM1000" s="347"/>
      <c r="LSN1000" s="347"/>
      <c r="LSO1000" s="347"/>
      <c r="LSP1000" s="347"/>
      <c r="LSQ1000" s="347"/>
      <c r="LSR1000" s="347"/>
      <c r="LSS1000" s="347"/>
      <c r="LST1000" s="347"/>
      <c r="LSU1000" s="347"/>
      <c r="LSV1000" s="347"/>
      <c r="LSW1000" s="347"/>
      <c r="LSX1000" s="347"/>
      <c r="LSY1000" s="347"/>
      <c r="LSZ1000" s="347"/>
      <c r="LTA1000" s="347"/>
      <c r="LTB1000" s="347"/>
      <c r="LTC1000" s="347"/>
      <c r="LTD1000" s="347"/>
      <c r="LTE1000" s="347"/>
      <c r="LTF1000" s="347"/>
      <c r="LTG1000" s="347"/>
      <c r="LTH1000" s="347"/>
      <c r="LTI1000" s="347"/>
      <c r="LTJ1000" s="347"/>
      <c r="LTK1000" s="347"/>
      <c r="LTL1000" s="347"/>
      <c r="LTM1000" s="347"/>
      <c r="LTN1000" s="347"/>
      <c r="LTO1000" s="347"/>
      <c r="LTP1000" s="347"/>
      <c r="LTQ1000" s="347"/>
      <c r="LTR1000" s="347"/>
      <c r="LTS1000" s="347"/>
      <c r="LTT1000" s="347"/>
      <c r="LTU1000" s="347"/>
      <c r="LTV1000" s="347"/>
      <c r="LTW1000" s="347"/>
      <c r="LTX1000" s="347"/>
      <c r="LTY1000" s="347"/>
      <c r="LTZ1000" s="347"/>
      <c r="LUA1000" s="347"/>
      <c r="LUB1000" s="347"/>
      <c r="LUC1000" s="347"/>
      <c r="LUD1000" s="347"/>
      <c r="LUE1000" s="347"/>
      <c r="LUF1000" s="347"/>
      <c r="LUG1000" s="347"/>
      <c r="LUH1000" s="347"/>
      <c r="LUI1000" s="347"/>
      <c r="LUJ1000" s="347"/>
      <c r="LUK1000" s="347"/>
      <c r="LUL1000" s="347"/>
      <c r="LUM1000" s="347"/>
      <c r="LUN1000" s="347"/>
      <c r="LUO1000" s="347"/>
      <c r="LUP1000" s="347"/>
      <c r="LUQ1000" s="347"/>
      <c r="LUR1000" s="347"/>
      <c r="LUS1000" s="347"/>
      <c r="LUT1000" s="347"/>
      <c r="LUU1000" s="347"/>
      <c r="LUV1000" s="347"/>
      <c r="LUW1000" s="347"/>
      <c r="LUX1000" s="347"/>
      <c r="LUY1000" s="347"/>
      <c r="LUZ1000" s="347"/>
      <c r="LVA1000" s="347"/>
      <c r="LVB1000" s="347"/>
      <c r="LVC1000" s="347"/>
      <c r="LVD1000" s="347"/>
      <c r="LVE1000" s="347"/>
      <c r="LVF1000" s="347"/>
      <c r="LVG1000" s="347"/>
      <c r="LVH1000" s="347"/>
      <c r="LVI1000" s="347"/>
      <c r="LVJ1000" s="347"/>
      <c r="LVK1000" s="347"/>
      <c r="LVL1000" s="347"/>
      <c r="LVM1000" s="347"/>
      <c r="LVN1000" s="347"/>
      <c r="LVO1000" s="347"/>
      <c r="LVP1000" s="347"/>
      <c r="LVQ1000" s="347"/>
      <c r="LVR1000" s="347"/>
      <c r="LVS1000" s="347"/>
      <c r="LVT1000" s="347"/>
      <c r="LVU1000" s="347"/>
      <c r="LVV1000" s="347"/>
      <c r="LVW1000" s="347"/>
      <c r="LVX1000" s="347"/>
      <c r="LVY1000" s="347"/>
      <c r="LVZ1000" s="347"/>
      <c r="LWA1000" s="347"/>
      <c r="LWB1000" s="347"/>
      <c r="LWC1000" s="347"/>
      <c r="LWD1000" s="347"/>
      <c r="LWE1000" s="347"/>
      <c r="LWF1000" s="347"/>
      <c r="LWG1000" s="347"/>
      <c r="LWH1000" s="347"/>
      <c r="LWI1000" s="347"/>
      <c r="LWJ1000" s="347"/>
      <c r="LWK1000" s="347"/>
      <c r="LWL1000" s="347"/>
      <c r="LWM1000" s="347"/>
      <c r="LWN1000" s="347"/>
      <c r="LWO1000" s="347"/>
      <c r="LWP1000" s="347"/>
      <c r="LWQ1000" s="347"/>
      <c r="LWR1000" s="347"/>
      <c r="LWS1000" s="347"/>
      <c r="LWT1000" s="347"/>
      <c r="LWU1000" s="347"/>
      <c r="LWV1000" s="347"/>
      <c r="LWW1000" s="347"/>
      <c r="LWX1000" s="347"/>
      <c r="LWY1000" s="347"/>
      <c r="LWZ1000" s="347"/>
      <c r="LXA1000" s="347"/>
      <c r="LXB1000" s="347"/>
      <c r="LXC1000" s="347"/>
      <c r="LXD1000" s="347"/>
      <c r="LXE1000" s="347"/>
      <c r="LXF1000" s="347"/>
      <c r="LXG1000" s="347"/>
      <c r="LXH1000" s="347"/>
      <c r="LXI1000" s="347"/>
      <c r="LXJ1000" s="347"/>
      <c r="LXK1000" s="347"/>
      <c r="LXL1000" s="347"/>
      <c r="LXM1000" s="347"/>
      <c r="LXN1000" s="347"/>
      <c r="LXO1000" s="347"/>
      <c r="LXP1000" s="347"/>
      <c r="LXQ1000" s="347"/>
      <c r="LXR1000" s="347"/>
      <c r="LXS1000" s="347"/>
      <c r="LXT1000" s="347"/>
      <c r="LXU1000" s="347"/>
      <c r="LXV1000" s="347"/>
      <c r="LXW1000" s="347"/>
      <c r="LXX1000" s="347"/>
      <c r="LXY1000" s="347"/>
      <c r="LXZ1000" s="347"/>
      <c r="LYA1000" s="347"/>
      <c r="LYB1000" s="347"/>
      <c r="LYC1000" s="347"/>
      <c r="LYD1000" s="347"/>
      <c r="LYE1000" s="347"/>
      <c r="LYF1000" s="347"/>
      <c r="LYG1000" s="347"/>
      <c r="LYH1000" s="347"/>
      <c r="LYI1000" s="347"/>
      <c r="LYJ1000" s="347"/>
      <c r="LYK1000" s="347"/>
      <c r="LYL1000" s="347"/>
      <c r="LYM1000" s="347"/>
      <c r="LYN1000" s="347"/>
      <c r="LYO1000" s="347"/>
      <c r="LYP1000" s="347"/>
      <c r="LYQ1000" s="347"/>
      <c r="LYR1000" s="347"/>
      <c r="LYS1000" s="347"/>
      <c r="LYT1000" s="347"/>
      <c r="LYU1000" s="347"/>
      <c r="LYV1000" s="347"/>
      <c r="LYW1000" s="347"/>
      <c r="LYX1000" s="347"/>
      <c r="LYY1000" s="347"/>
      <c r="LYZ1000" s="347"/>
      <c r="LZA1000" s="347"/>
      <c r="LZB1000" s="347"/>
      <c r="LZC1000" s="347"/>
      <c r="LZD1000" s="347"/>
      <c r="LZE1000" s="347"/>
      <c r="LZF1000" s="347"/>
      <c r="LZG1000" s="347"/>
      <c r="LZH1000" s="347"/>
      <c r="LZI1000" s="347"/>
      <c r="LZJ1000" s="347"/>
      <c r="LZK1000" s="347"/>
      <c r="LZL1000" s="347"/>
      <c r="LZM1000" s="347"/>
      <c r="LZN1000" s="347"/>
      <c r="LZO1000" s="347"/>
      <c r="LZP1000" s="347"/>
      <c r="LZQ1000" s="347"/>
      <c r="LZR1000" s="347"/>
      <c r="LZS1000" s="347"/>
      <c r="LZT1000" s="347"/>
      <c r="LZU1000" s="347"/>
      <c r="LZV1000" s="347"/>
      <c r="LZW1000" s="347"/>
      <c r="LZX1000" s="347"/>
      <c r="LZY1000" s="347"/>
      <c r="LZZ1000" s="347"/>
      <c r="MAA1000" s="347"/>
      <c r="MAB1000" s="347"/>
      <c r="MAC1000" s="347"/>
      <c r="MAD1000" s="347"/>
      <c r="MAE1000" s="347"/>
      <c r="MAF1000" s="347"/>
      <c r="MAG1000" s="347"/>
      <c r="MAH1000" s="347"/>
      <c r="MAI1000" s="347"/>
      <c r="MAJ1000" s="347"/>
      <c r="MAK1000" s="347"/>
      <c r="MAL1000" s="347"/>
      <c r="MAM1000" s="347"/>
      <c r="MAN1000" s="347"/>
      <c r="MAO1000" s="347"/>
      <c r="MAP1000" s="347"/>
      <c r="MAQ1000" s="347"/>
      <c r="MAR1000" s="347"/>
      <c r="MAS1000" s="347"/>
      <c r="MAT1000" s="347"/>
      <c r="MAU1000" s="347"/>
      <c r="MAV1000" s="347"/>
      <c r="MAW1000" s="347"/>
      <c r="MAX1000" s="347"/>
      <c r="MAY1000" s="347"/>
      <c r="MAZ1000" s="347"/>
      <c r="MBA1000" s="347"/>
      <c r="MBB1000" s="347"/>
      <c r="MBC1000" s="347"/>
      <c r="MBD1000" s="347"/>
      <c r="MBE1000" s="347"/>
      <c r="MBF1000" s="347"/>
      <c r="MBG1000" s="347"/>
      <c r="MBH1000" s="347"/>
      <c r="MBI1000" s="347"/>
      <c r="MBJ1000" s="347"/>
      <c r="MBK1000" s="347"/>
      <c r="MBL1000" s="347"/>
      <c r="MBM1000" s="347"/>
      <c r="MBN1000" s="347"/>
      <c r="MBO1000" s="347"/>
      <c r="MBP1000" s="347"/>
      <c r="MBQ1000" s="347"/>
      <c r="MBR1000" s="347"/>
      <c r="MBS1000" s="347"/>
      <c r="MBT1000" s="347"/>
      <c r="MBU1000" s="347"/>
      <c r="MBV1000" s="347"/>
      <c r="MBW1000" s="347"/>
      <c r="MBX1000" s="347"/>
      <c r="MBY1000" s="347"/>
      <c r="MBZ1000" s="347"/>
      <c r="MCA1000" s="347"/>
      <c r="MCB1000" s="347"/>
      <c r="MCC1000" s="347"/>
      <c r="MCD1000" s="347"/>
      <c r="MCE1000" s="347"/>
      <c r="MCF1000" s="347"/>
      <c r="MCG1000" s="347"/>
      <c r="MCH1000" s="347"/>
      <c r="MCI1000" s="347"/>
      <c r="MCJ1000" s="347"/>
      <c r="MCK1000" s="347"/>
      <c r="MCL1000" s="347"/>
      <c r="MCM1000" s="347"/>
      <c r="MCN1000" s="347"/>
      <c r="MCO1000" s="347"/>
      <c r="MCP1000" s="347"/>
      <c r="MCQ1000" s="347"/>
      <c r="MCR1000" s="347"/>
      <c r="MCS1000" s="347"/>
      <c r="MCT1000" s="347"/>
      <c r="MCU1000" s="347"/>
      <c r="MCV1000" s="347"/>
      <c r="MCW1000" s="347"/>
      <c r="MCX1000" s="347"/>
      <c r="MCY1000" s="347"/>
      <c r="MCZ1000" s="347"/>
      <c r="MDA1000" s="347"/>
      <c r="MDB1000" s="347"/>
      <c r="MDC1000" s="347"/>
      <c r="MDD1000" s="347"/>
      <c r="MDE1000" s="347"/>
      <c r="MDF1000" s="347"/>
      <c r="MDG1000" s="347"/>
      <c r="MDH1000" s="347"/>
      <c r="MDI1000" s="347"/>
      <c r="MDJ1000" s="347"/>
      <c r="MDK1000" s="347"/>
      <c r="MDL1000" s="347"/>
      <c r="MDM1000" s="347"/>
      <c r="MDN1000" s="347"/>
      <c r="MDO1000" s="347"/>
      <c r="MDP1000" s="347"/>
      <c r="MDQ1000" s="347"/>
      <c r="MDR1000" s="347"/>
      <c r="MDS1000" s="347"/>
      <c r="MDT1000" s="347"/>
      <c r="MDU1000" s="347"/>
      <c r="MDV1000" s="347"/>
      <c r="MDW1000" s="347"/>
      <c r="MDX1000" s="347"/>
      <c r="MDY1000" s="347"/>
      <c r="MDZ1000" s="347"/>
      <c r="MEA1000" s="347"/>
      <c r="MEB1000" s="347"/>
      <c r="MEC1000" s="347"/>
      <c r="MED1000" s="347"/>
      <c r="MEE1000" s="347"/>
      <c r="MEF1000" s="347"/>
      <c r="MEG1000" s="347"/>
      <c r="MEH1000" s="347"/>
      <c r="MEI1000" s="347"/>
      <c r="MEJ1000" s="347"/>
      <c r="MEK1000" s="347"/>
      <c r="MEL1000" s="347"/>
      <c r="MEM1000" s="347"/>
      <c r="MEN1000" s="347"/>
      <c r="MEO1000" s="347"/>
      <c r="MEP1000" s="347"/>
      <c r="MEQ1000" s="347"/>
      <c r="MER1000" s="347"/>
      <c r="MES1000" s="347"/>
      <c r="MET1000" s="347"/>
      <c r="MEU1000" s="347"/>
      <c r="MEV1000" s="347"/>
      <c r="MEW1000" s="347"/>
      <c r="MEX1000" s="347"/>
      <c r="MEY1000" s="347"/>
      <c r="MEZ1000" s="347"/>
      <c r="MFA1000" s="347"/>
      <c r="MFB1000" s="347"/>
      <c r="MFC1000" s="347"/>
      <c r="MFD1000" s="347"/>
      <c r="MFE1000" s="347"/>
      <c r="MFF1000" s="347"/>
      <c r="MFG1000" s="347"/>
      <c r="MFH1000" s="347"/>
      <c r="MFI1000" s="347"/>
      <c r="MFJ1000" s="347"/>
      <c r="MFK1000" s="347"/>
      <c r="MFL1000" s="347"/>
      <c r="MFM1000" s="347"/>
      <c r="MFN1000" s="347"/>
      <c r="MFO1000" s="347"/>
      <c r="MFP1000" s="347"/>
      <c r="MFQ1000" s="347"/>
      <c r="MFR1000" s="347"/>
      <c r="MFS1000" s="347"/>
      <c r="MFT1000" s="347"/>
      <c r="MFU1000" s="347"/>
      <c r="MFV1000" s="347"/>
      <c r="MFW1000" s="347"/>
      <c r="MFX1000" s="347"/>
      <c r="MFY1000" s="347"/>
      <c r="MFZ1000" s="347"/>
      <c r="MGA1000" s="347"/>
      <c r="MGB1000" s="347"/>
      <c r="MGC1000" s="347"/>
      <c r="MGD1000" s="347"/>
      <c r="MGE1000" s="347"/>
      <c r="MGF1000" s="347"/>
      <c r="MGG1000" s="347"/>
      <c r="MGH1000" s="347"/>
      <c r="MGI1000" s="347"/>
      <c r="MGJ1000" s="347"/>
      <c r="MGK1000" s="347"/>
      <c r="MGL1000" s="347"/>
      <c r="MGM1000" s="347"/>
      <c r="MGN1000" s="347"/>
      <c r="MGO1000" s="347"/>
      <c r="MGP1000" s="347"/>
      <c r="MGQ1000" s="347"/>
      <c r="MGR1000" s="347"/>
      <c r="MGS1000" s="347"/>
      <c r="MGT1000" s="347"/>
      <c r="MGU1000" s="347"/>
      <c r="MGV1000" s="347"/>
      <c r="MGW1000" s="347"/>
      <c r="MGX1000" s="347"/>
      <c r="MGY1000" s="347"/>
      <c r="MGZ1000" s="347"/>
      <c r="MHA1000" s="347"/>
      <c r="MHB1000" s="347"/>
      <c r="MHC1000" s="347"/>
      <c r="MHD1000" s="347"/>
      <c r="MHE1000" s="347"/>
      <c r="MHF1000" s="347"/>
      <c r="MHG1000" s="347"/>
      <c r="MHH1000" s="347"/>
      <c r="MHI1000" s="347"/>
      <c r="MHJ1000" s="347"/>
      <c r="MHK1000" s="347"/>
      <c r="MHL1000" s="347"/>
      <c r="MHM1000" s="347"/>
      <c r="MHN1000" s="347"/>
      <c r="MHO1000" s="347"/>
      <c r="MHP1000" s="347"/>
      <c r="MHQ1000" s="347"/>
      <c r="MHR1000" s="347"/>
      <c r="MHS1000" s="347"/>
      <c r="MHT1000" s="347"/>
      <c r="MHU1000" s="347"/>
      <c r="MHV1000" s="347"/>
      <c r="MHW1000" s="347"/>
      <c r="MHX1000" s="347"/>
      <c r="MHY1000" s="347"/>
      <c r="MHZ1000" s="347"/>
      <c r="MIA1000" s="347"/>
      <c r="MIB1000" s="347"/>
      <c r="MIC1000" s="347"/>
      <c r="MID1000" s="347"/>
      <c r="MIE1000" s="347"/>
      <c r="MIF1000" s="347"/>
      <c r="MIG1000" s="347"/>
      <c r="MIH1000" s="347"/>
      <c r="MII1000" s="347"/>
      <c r="MIJ1000" s="347"/>
      <c r="MIK1000" s="347"/>
      <c r="MIL1000" s="347"/>
      <c r="MIM1000" s="347"/>
      <c r="MIN1000" s="347"/>
      <c r="MIO1000" s="347"/>
      <c r="MIP1000" s="347"/>
      <c r="MIQ1000" s="347"/>
      <c r="MIR1000" s="347"/>
      <c r="MIS1000" s="347"/>
      <c r="MIT1000" s="347"/>
      <c r="MIU1000" s="347"/>
      <c r="MIV1000" s="347"/>
      <c r="MIW1000" s="347"/>
      <c r="MIX1000" s="347"/>
      <c r="MIY1000" s="347"/>
      <c r="MIZ1000" s="347"/>
      <c r="MJA1000" s="347"/>
      <c r="MJB1000" s="347"/>
      <c r="MJC1000" s="347"/>
      <c r="MJD1000" s="347"/>
      <c r="MJE1000" s="347"/>
      <c r="MJF1000" s="347"/>
      <c r="MJG1000" s="347"/>
      <c r="MJH1000" s="347"/>
      <c r="MJI1000" s="347"/>
      <c r="MJJ1000" s="347"/>
      <c r="MJK1000" s="347"/>
      <c r="MJL1000" s="347"/>
      <c r="MJM1000" s="347"/>
      <c r="MJN1000" s="347"/>
      <c r="MJO1000" s="347"/>
      <c r="MJP1000" s="347"/>
      <c r="MJQ1000" s="347"/>
      <c r="MJR1000" s="347"/>
      <c r="MJS1000" s="347"/>
      <c r="MJT1000" s="347"/>
      <c r="MJU1000" s="347"/>
      <c r="MJV1000" s="347"/>
      <c r="MJW1000" s="347"/>
      <c r="MJX1000" s="347"/>
      <c r="MJY1000" s="347"/>
      <c r="MJZ1000" s="347"/>
      <c r="MKA1000" s="347"/>
      <c r="MKB1000" s="347"/>
      <c r="MKC1000" s="347"/>
      <c r="MKD1000" s="347"/>
      <c r="MKE1000" s="347"/>
      <c r="MKF1000" s="347"/>
      <c r="MKG1000" s="347"/>
      <c r="MKH1000" s="347"/>
      <c r="MKI1000" s="347"/>
      <c r="MKJ1000" s="347"/>
      <c r="MKK1000" s="347"/>
      <c r="MKL1000" s="347"/>
      <c r="MKM1000" s="347"/>
      <c r="MKN1000" s="347"/>
      <c r="MKO1000" s="347"/>
      <c r="MKP1000" s="347"/>
      <c r="MKQ1000" s="347"/>
      <c r="MKR1000" s="347"/>
      <c r="MKS1000" s="347"/>
      <c r="MKT1000" s="347"/>
      <c r="MKU1000" s="347"/>
      <c r="MKV1000" s="347"/>
      <c r="MKW1000" s="347"/>
      <c r="MKX1000" s="347"/>
      <c r="MKY1000" s="347"/>
      <c r="MKZ1000" s="347"/>
      <c r="MLA1000" s="347"/>
      <c r="MLB1000" s="347"/>
      <c r="MLC1000" s="347"/>
      <c r="MLD1000" s="347"/>
      <c r="MLE1000" s="347"/>
      <c r="MLF1000" s="347"/>
      <c r="MLG1000" s="347"/>
      <c r="MLH1000" s="347"/>
      <c r="MLI1000" s="347"/>
      <c r="MLJ1000" s="347"/>
      <c r="MLK1000" s="347"/>
      <c r="MLL1000" s="347"/>
      <c r="MLM1000" s="347"/>
      <c r="MLN1000" s="347"/>
      <c r="MLO1000" s="347"/>
      <c r="MLP1000" s="347"/>
      <c r="MLQ1000" s="347"/>
      <c r="MLR1000" s="347"/>
      <c r="MLS1000" s="347"/>
      <c r="MLT1000" s="347"/>
      <c r="MLU1000" s="347"/>
      <c r="MLV1000" s="347"/>
      <c r="MLW1000" s="347"/>
      <c r="MLX1000" s="347"/>
      <c r="MLY1000" s="347"/>
      <c r="MLZ1000" s="347"/>
      <c r="MMA1000" s="347"/>
      <c r="MMB1000" s="347"/>
      <c r="MMC1000" s="347"/>
      <c r="MMD1000" s="347"/>
      <c r="MME1000" s="347"/>
      <c r="MMF1000" s="347"/>
      <c r="MMG1000" s="347"/>
      <c r="MMH1000" s="347"/>
      <c r="MMI1000" s="347"/>
      <c r="MMJ1000" s="347"/>
      <c r="MMK1000" s="347"/>
      <c r="MML1000" s="347"/>
      <c r="MMM1000" s="347"/>
      <c r="MMN1000" s="347"/>
      <c r="MMO1000" s="347"/>
      <c r="MMP1000" s="347"/>
      <c r="MMQ1000" s="347"/>
      <c r="MMR1000" s="347"/>
      <c r="MMS1000" s="347"/>
      <c r="MMT1000" s="347"/>
      <c r="MMU1000" s="347"/>
      <c r="MMV1000" s="347"/>
      <c r="MMW1000" s="347"/>
      <c r="MMX1000" s="347"/>
      <c r="MMY1000" s="347"/>
      <c r="MMZ1000" s="347"/>
      <c r="MNA1000" s="347"/>
      <c r="MNB1000" s="347"/>
      <c r="MNC1000" s="347"/>
      <c r="MND1000" s="347"/>
      <c r="MNE1000" s="347"/>
      <c r="MNF1000" s="347"/>
      <c r="MNG1000" s="347"/>
      <c r="MNH1000" s="347"/>
      <c r="MNI1000" s="347"/>
      <c r="MNJ1000" s="347"/>
      <c r="MNK1000" s="347"/>
      <c r="MNL1000" s="347"/>
      <c r="MNM1000" s="347"/>
      <c r="MNN1000" s="347"/>
      <c r="MNO1000" s="347"/>
      <c r="MNP1000" s="347"/>
      <c r="MNQ1000" s="347"/>
      <c r="MNR1000" s="347"/>
      <c r="MNS1000" s="347"/>
      <c r="MNT1000" s="347"/>
      <c r="MNU1000" s="347"/>
      <c r="MNV1000" s="347"/>
      <c r="MNW1000" s="347"/>
      <c r="MNX1000" s="347"/>
      <c r="MNY1000" s="347"/>
      <c r="MNZ1000" s="347"/>
      <c r="MOA1000" s="347"/>
      <c r="MOB1000" s="347"/>
      <c r="MOC1000" s="347"/>
      <c r="MOD1000" s="347"/>
      <c r="MOE1000" s="347"/>
      <c r="MOF1000" s="347"/>
      <c r="MOG1000" s="347"/>
      <c r="MOH1000" s="347"/>
      <c r="MOI1000" s="347"/>
      <c r="MOJ1000" s="347"/>
      <c r="MOK1000" s="347"/>
      <c r="MOL1000" s="347"/>
      <c r="MOM1000" s="347"/>
      <c r="MON1000" s="347"/>
      <c r="MOO1000" s="347"/>
      <c r="MOP1000" s="347"/>
      <c r="MOQ1000" s="347"/>
      <c r="MOR1000" s="347"/>
      <c r="MOS1000" s="347"/>
      <c r="MOT1000" s="347"/>
      <c r="MOU1000" s="347"/>
      <c r="MOV1000" s="347"/>
      <c r="MOW1000" s="347"/>
      <c r="MOX1000" s="347"/>
      <c r="MOY1000" s="347"/>
      <c r="MOZ1000" s="347"/>
      <c r="MPA1000" s="347"/>
      <c r="MPB1000" s="347"/>
      <c r="MPC1000" s="347"/>
      <c r="MPD1000" s="347"/>
      <c r="MPE1000" s="347"/>
      <c r="MPF1000" s="347"/>
      <c r="MPG1000" s="347"/>
      <c r="MPH1000" s="347"/>
      <c r="MPI1000" s="347"/>
      <c r="MPJ1000" s="347"/>
      <c r="MPK1000" s="347"/>
      <c r="MPL1000" s="347"/>
      <c r="MPM1000" s="347"/>
      <c r="MPN1000" s="347"/>
      <c r="MPO1000" s="347"/>
      <c r="MPP1000" s="347"/>
      <c r="MPQ1000" s="347"/>
      <c r="MPR1000" s="347"/>
      <c r="MPS1000" s="347"/>
      <c r="MPT1000" s="347"/>
      <c r="MPU1000" s="347"/>
      <c r="MPV1000" s="347"/>
      <c r="MPW1000" s="347"/>
      <c r="MPX1000" s="347"/>
      <c r="MPY1000" s="347"/>
      <c r="MPZ1000" s="347"/>
      <c r="MQA1000" s="347"/>
      <c r="MQB1000" s="347"/>
      <c r="MQC1000" s="347"/>
      <c r="MQD1000" s="347"/>
      <c r="MQE1000" s="347"/>
      <c r="MQF1000" s="347"/>
      <c r="MQG1000" s="347"/>
      <c r="MQH1000" s="347"/>
      <c r="MQI1000" s="347"/>
      <c r="MQJ1000" s="347"/>
      <c r="MQK1000" s="347"/>
      <c r="MQL1000" s="347"/>
      <c r="MQM1000" s="347"/>
      <c r="MQN1000" s="347"/>
      <c r="MQO1000" s="347"/>
      <c r="MQP1000" s="347"/>
      <c r="MQQ1000" s="347"/>
      <c r="MQR1000" s="347"/>
      <c r="MQS1000" s="347"/>
      <c r="MQT1000" s="347"/>
      <c r="MQU1000" s="347"/>
      <c r="MQV1000" s="347"/>
      <c r="MQW1000" s="347"/>
      <c r="MQX1000" s="347"/>
      <c r="MQY1000" s="347"/>
      <c r="MQZ1000" s="347"/>
      <c r="MRA1000" s="347"/>
      <c r="MRB1000" s="347"/>
      <c r="MRC1000" s="347"/>
      <c r="MRD1000" s="347"/>
      <c r="MRE1000" s="347"/>
      <c r="MRF1000" s="347"/>
      <c r="MRG1000" s="347"/>
      <c r="MRH1000" s="347"/>
      <c r="MRI1000" s="347"/>
      <c r="MRJ1000" s="347"/>
      <c r="MRK1000" s="347"/>
      <c r="MRL1000" s="347"/>
      <c r="MRM1000" s="347"/>
      <c r="MRN1000" s="347"/>
      <c r="MRO1000" s="347"/>
      <c r="MRP1000" s="347"/>
      <c r="MRQ1000" s="347"/>
      <c r="MRR1000" s="347"/>
      <c r="MRS1000" s="347"/>
      <c r="MRT1000" s="347"/>
      <c r="MRU1000" s="347"/>
      <c r="MRV1000" s="347"/>
      <c r="MRW1000" s="347"/>
      <c r="MRX1000" s="347"/>
      <c r="MRY1000" s="347"/>
      <c r="MRZ1000" s="347"/>
      <c r="MSA1000" s="347"/>
      <c r="MSB1000" s="347"/>
      <c r="MSC1000" s="347"/>
      <c r="MSD1000" s="347"/>
      <c r="MSE1000" s="347"/>
      <c r="MSF1000" s="347"/>
      <c r="MSG1000" s="347"/>
      <c r="MSH1000" s="347"/>
      <c r="MSI1000" s="347"/>
      <c r="MSJ1000" s="347"/>
      <c r="MSK1000" s="347"/>
      <c r="MSL1000" s="347"/>
      <c r="MSM1000" s="347"/>
      <c r="MSN1000" s="347"/>
      <c r="MSO1000" s="347"/>
      <c r="MSP1000" s="347"/>
      <c r="MSQ1000" s="347"/>
      <c r="MSR1000" s="347"/>
      <c r="MSS1000" s="347"/>
      <c r="MST1000" s="347"/>
      <c r="MSU1000" s="347"/>
      <c r="MSV1000" s="347"/>
      <c r="MSW1000" s="347"/>
      <c r="MSX1000" s="347"/>
      <c r="MSY1000" s="347"/>
      <c r="MSZ1000" s="347"/>
      <c r="MTA1000" s="347"/>
      <c r="MTB1000" s="347"/>
      <c r="MTC1000" s="347"/>
      <c r="MTD1000" s="347"/>
      <c r="MTE1000" s="347"/>
      <c r="MTF1000" s="347"/>
      <c r="MTG1000" s="347"/>
      <c r="MTH1000" s="347"/>
      <c r="MTI1000" s="347"/>
      <c r="MTJ1000" s="347"/>
      <c r="MTK1000" s="347"/>
      <c r="MTL1000" s="347"/>
      <c r="MTM1000" s="347"/>
      <c r="MTN1000" s="347"/>
      <c r="MTO1000" s="347"/>
      <c r="MTP1000" s="347"/>
      <c r="MTQ1000" s="347"/>
      <c r="MTR1000" s="347"/>
      <c r="MTS1000" s="347"/>
      <c r="MTT1000" s="347"/>
      <c r="MTU1000" s="347"/>
      <c r="MTV1000" s="347"/>
      <c r="MTW1000" s="347"/>
      <c r="MTX1000" s="347"/>
      <c r="MTY1000" s="347"/>
      <c r="MTZ1000" s="347"/>
      <c r="MUA1000" s="347"/>
      <c r="MUB1000" s="347"/>
      <c r="MUC1000" s="347"/>
      <c r="MUD1000" s="347"/>
      <c r="MUE1000" s="347"/>
      <c r="MUF1000" s="347"/>
      <c r="MUG1000" s="347"/>
      <c r="MUH1000" s="347"/>
      <c r="MUI1000" s="347"/>
      <c r="MUJ1000" s="347"/>
      <c r="MUK1000" s="347"/>
      <c r="MUL1000" s="347"/>
      <c r="MUM1000" s="347"/>
      <c r="MUN1000" s="347"/>
      <c r="MUO1000" s="347"/>
      <c r="MUP1000" s="347"/>
      <c r="MUQ1000" s="347"/>
      <c r="MUR1000" s="347"/>
      <c r="MUS1000" s="347"/>
      <c r="MUT1000" s="347"/>
      <c r="MUU1000" s="347"/>
      <c r="MUV1000" s="347"/>
      <c r="MUW1000" s="347"/>
      <c r="MUX1000" s="347"/>
      <c r="MUY1000" s="347"/>
      <c r="MUZ1000" s="347"/>
      <c r="MVA1000" s="347"/>
      <c r="MVB1000" s="347"/>
      <c r="MVC1000" s="347"/>
      <c r="MVD1000" s="347"/>
      <c r="MVE1000" s="347"/>
      <c r="MVF1000" s="347"/>
      <c r="MVG1000" s="347"/>
      <c r="MVH1000" s="347"/>
      <c r="MVI1000" s="347"/>
      <c r="MVJ1000" s="347"/>
      <c r="MVK1000" s="347"/>
      <c r="MVL1000" s="347"/>
      <c r="MVM1000" s="347"/>
      <c r="MVN1000" s="347"/>
      <c r="MVO1000" s="347"/>
      <c r="MVP1000" s="347"/>
      <c r="MVQ1000" s="347"/>
      <c r="MVR1000" s="347"/>
      <c r="MVS1000" s="347"/>
      <c r="MVT1000" s="347"/>
      <c r="MVU1000" s="347"/>
      <c r="MVV1000" s="347"/>
      <c r="MVW1000" s="347"/>
      <c r="MVX1000" s="347"/>
      <c r="MVY1000" s="347"/>
      <c r="MVZ1000" s="347"/>
      <c r="MWA1000" s="347"/>
      <c r="MWB1000" s="347"/>
      <c r="MWC1000" s="347"/>
      <c r="MWD1000" s="347"/>
      <c r="MWE1000" s="347"/>
      <c r="MWF1000" s="347"/>
      <c r="MWG1000" s="347"/>
      <c r="MWH1000" s="347"/>
      <c r="MWI1000" s="347"/>
      <c r="MWJ1000" s="347"/>
      <c r="MWK1000" s="347"/>
      <c r="MWL1000" s="347"/>
      <c r="MWM1000" s="347"/>
      <c r="MWN1000" s="347"/>
      <c r="MWO1000" s="347"/>
      <c r="MWP1000" s="347"/>
      <c r="MWQ1000" s="347"/>
      <c r="MWR1000" s="347"/>
      <c r="MWS1000" s="347"/>
      <c r="MWT1000" s="347"/>
      <c r="MWU1000" s="347"/>
      <c r="MWV1000" s="347"/>
      <c r="MWW1000" s="347"/>
      <c r="MWX1000" s="347"/>
      <c r="MWY1000" s="347"/>
      <c r="MWZ1000" s="347"/>
      <c r="MXA1000" s="347"/>
      <c r="MXB1000" s="347"/>
      <c r="MXC1000" s="347"/>
      <c r="MXD1000" s="347"/>
      <c r="MXE1000" s="347"/>
      <c r="MXF1000" s="347"/>
      <c r="MXG1000" s="347"/>
      <c r="MXH1000" s="347"/>
      <c r="MXI1000" s="347"/>
      <c r="MXJ1000" s="347"/>
      <c r="MXK1000" s="347"/>
      <c r="MXL1000" s="347"/>
      <c r="MXM1000" s="347"/>
      <c r="MXN1000" s="347"/>
      <c r="MXO1000" s="347"/>
      <c r="MXP1000" s="347"/>
      <c r="MXQ1000" s="347"/>
      <c r="MXR1000" s="347"/>
      <c r="MXS1000" s="347"/>
      <c r="MXT1000" s="347"/>
      <c r="MXU1000" s="347"/>
      <c r="MXV1000" s="347"/>
      <c r="MXW1000" s="347"/>
      <c r="MXX1000" s="347"/>
      <c r="MXY1000" s="347"/>
      <c r="MXZ1000" s="347"/>
      <c r="MYA1000" s="347"/>
      <c r="MYB1000" s="347"/>
      <c r="MYC1000" s="347"/>
      <c r="MYD1000" s="347"/>
      <c r="MYE1000" s="347"/>
      <c r="MYF1000" s="347"/>
      <c r="MYG1000" s="347"/>
      <c r="MYH1000" s="347"/>
      <c r="MYI1000" s="347"/>
      <c r="MYJ1000" s="347"/>
      <c r="MYK1000" s="347"/>
      <c r="MYL1000" s="347"/>
      <c r="MYM1000" s="347"/>
      <c r="MYN1000" s="347"/>
      <c r="MYO1000" s="347"/>
      <c r="MYP1000" s="347"/>
      <c r="MYQ1000" s="347"/>
      <c r="MYR1000" s="347"/>
      <c r="MYS1000" s="347"/>
      <c r="MYT1000" s="347"/>
      <c r="MYU1000" s="347"/>
      <c r="MYV1000" s="347"/>
      <c r="MYW1000" s="347"/>
      <c r="MYX1000" s="347"/>
      <c r="MYY1000" s="347"/>
      <c r="MYZ1000" s="347"/>
      <c r="MZA1000" s="347"/>
      <c r="MZB1000" s="347"/>
      <c r="MZC1000" s="347"/>
      <c r="MZD1000" s="347"/>
      <c r="MZE1000" s="347"/>
      <c r="MZF1000" s="347"/>
      <c r="MZG1000" s="347"/>
      <c r="MZH1000" s="347"/>
      <c r="MZI1000" s="347"/>
      <c r="MZJ1000" s="347"/>
      <c r="MZK1000" s="347"/>
      <c r="MZL1000" s="347"/>
      <c r="MZM1000" s="347"/>
      <c r="MZN1000" s="347"/>
      <c r="MZO1000" s="347"/>
      <c r="MZP1000" s="347"/>
      <c r="MZQ1000" s="347"/>
      <c r="MZR1000" s="347"/>
      <c r="MZS1000" s="347"/>
      <c r="MZT1000" s="347"/>
      <c r="MZU1000" s="347"/>
      <c r="MZV1000" s="347"/>
      <c r="MZW1000" s="347"/>
      <c r="MZX1000" s="347"/>
      <c r="MZY1000" s="347"/>
      <c r="MZZ1000" s="347"/>
      <c r="NAA1000" s="347"/>
      <c r="NAB1000" s="347"/>
      <c r="NAC1000" s="347"/>
      <c r="NAD1000" s="347"/>
      <c r="NAE1000" s="347"/>
      <c r="NAF1000" s="347"/>
      <c r="NAG1000" s="347"/>
      <c r="NAH1000" s="347"/>
      <c r="NAI1000" s="347"/>
      <c r="NAJ1000" s="347"/>
      <c r="NAK1000" s="347"/>
      <c r="NAL1000" s="347"/>
      <c r="NAM1000" s="347"/>
      <c r="NAN1000" s="347"/>
      <c r="NAO1000" s="347"/>
      <c r="NAP1000" s="347"/>
      <c r="NAQ1000" s="347"/>
      <c r="NAR1000" s="347"/>
      <c r="NAS1000" s="347"/>
      <c r="NAT1000" s="347"/>
      <c r="NAU1000" s="347"/>
      <c r="NAV1000" s="347"/>
      <c r="NAW1000" s="347"/>
      <c r="NAX1000" s="347"/>
      <c r="NAY1000" s="347"/>
      <c r="NAZ1000" s="347"/>
      <c r="NBA1000" s="347"/>
      <c r="NBB1000" s="347"/>
      <c r="NBC1000" s="347"/>
      <c r="NBD1000" s="347"/>
      <c r="NBE1000" s="347"/>
      <c r="NBF1000" s="347"/>
      <c r="NBG1000" s="347"/>
      <c r="NBH1000" s="347"/>
      <c r="NBI1000" s="347"/>
      <c r="NBJ1000" s="347"/>
      <c r="NBK1000" s="347"/>
      <c r="NBL1000" s="347"/>
      <c r="NBM1000" s="347"/>
      <c r="NBN1000" s="347"/>
      <c r="NBO1000" s="347"/>
      <c r="NBP1000" s="347"/>
      <c r="NBQ1000" s="347"/>
      <c r="NBR1000" s="347"/>
      <c r="NBS1000" s="347"/>
      <c r="NBT1000" s="347"/>
      <c r="NBU1000" s="347"/>
      <c r="NBV1000" s="347"/>
      <c r="NBW1000" s="347"/>
      <c r="NBX1000" s="347"/>
      <c r="NBY1000" s="347"/>
      <c r="NBZ1000" s="347"/>
      <c r="NCA1000" s="347"/>
      <c r="NCB1000" s="347"/>
      <c r="NCC1000" s="347"/>
      <c r="NCD1000" s="347"/>
      <c r="NCE1000" s="347"/>
      <c r="NCF1000" s="347"/>
      <c r="NCG1000" s="347"/>
      <c r="NCH1000" s="347"/>
      <c r="NCI1000" s="347"/>
      <c r="NCJ1000" s="347"/>
      <c r="NCK1000" s="347"/>
      <c r="NCL1000" s="347"/>
      <c r="NCM1000" s="347"/>
      <c r="NCN1000" s="347"/>
      <c r="NCO1000" s="347"/>
      <c r="NCP1000" s="347"/>
      <c r="NCQ1000" s="347"/>
      <c r="NCR1000" s="347"/>
      <c r="NCS1000" s="347"/>
      <c r="NCT1000" s="347"/>
      <c r="NCU1000" s="347"/>
      <c r="NCV1000" s="347"/>
      <c r="NCW1000" s="347"/>
      <c r="NCX1000" s="347"/>
      <c r="NCY1000" s="347"/>
      <c r="NCZ1000" s="347"/>
      <c r="NDA1000" s="347"/>
      <c r="NDB1000" s="347"/>
      <c r="NDC1000" s="347"/>
      <c r="NDD1000" s="347"/>
      <c r="NDE1000" s="347"/>
      <c r="NDF1000" s="347"/>
      <c r="NDG1000" s="347"/>
      <c r="NDH1000" s="347"/>
      <c r="NDI1000" s="347"/>
      <c r="NDJ1000" s="347"/>
      <c r="NDK1000" s="347"/>
      <c r="NDL1000" s="347"/>
      <c r="NDM1000" s="347"/>
      <c r="NDN1000" s="347"/>
      <c r="NDO1000" s="347"/>
      <c r="NDP1000" s="347"/>
      <c r="NDQ1000" s="347"/>
      <c r="NDR1000" s="347"/>
      <c r="NDS1000" s="347"/>
      <c r="NDT1000" s="347"/>
      <c r="NDU1000" s="347"/>
      <c r="NDV1000" s="347"/>
      <c r="NDW1000" s="347"/>
      <c r="NDX1000" s="347"/>
      <c r="NDY1000" s="347"/>
      <c r="NDZ1000" s="347"/>
      <c r="NEA1000" s="347"/>
      <c r="NEB1000" s="347"/>
      <c r="NEC1000" s="347"/>
      <c r="NED1000" s="347"/>
      <c r="NEE1000" s="347"/>
      <c r="NEF1000" s="347"/>
      <c r="NEG1000" s="347"/>
      <c r="NEH1000" s="347"/>
      <c r="NEI1000" s="347"/>
      <c r="NEJ1000" s="347"/>
      <c r="NEK1000" s="347"/>
      <c r="NEL1000" s="347"/>
      <c r="NEM1000" s="347"/>
      <c r="NEN1000" s="347"/>
      <c r="NEO1000" s="347"/>
      <c r="NEP1000" s="347"/>
      <c r="NEQ1000" s="347"/>
      <c r="NER1000" s="347"/>
      <c r="NES1000" s="347"/>
      <c r="NET1000" s="347"/>
      <c r="NEU1000" s="347"/>
      <c r="NEV1000" s="347"/>
      <c r="NEW1000" s="347"/>
      <c r="NEX1000" s="347"/>
      <c r="NEY1000" s="347"/>
      <c r="NEZ1000" s="347"/>
      <c r="NFA1000" s="347"/>
      <c r="NFB1000" s="347"/>
      <c r="NFC1000" s="347"/>
      <c r="NFD1000" s="347"/>
      <c r="NFE1000" s="347"/>
      <c r="NFF1000" s="347"/>
      <c r="NFG1000" s="347"/>
      <c r="NFH1000" s="347"/>
      <c r="NFI1000" s="347"/>
      <c r="NFJ1000" s="347"/>
      <c r="NFK1000" s="347"/>
      <c r="NFL1000" s="347"/>
      <c r="NFM1000" s="347"/>
      <c r="NFN1000" s="347"/>
      <c r="NFO1000" s="347"/>
      <c r="NFP1000" s="347"/>
      <c r="NFQ1000" s="347"/>
      <c r="NFR1000" s="347"/>
      <c r="NFS1000" s="347"/>
      <c r="NFT1000" s="347"/>
      <c r="NFU1000" s="347"/>
      <c r="NFV1000" s="347"/>
      <c r="NFW1000" s="347"/>
      <c r="NFX1000" s="347"/>
      <c r="NFY1000" s="347"/>
      <c r="NFZ1000" s="347"/>
      <c r="NGA1000" s="347"/>
      <c r="NGB1000" s="347"/>
      <c r="NGC1000" s="347"/>
      <c r="NGD1000" s="347"/>
      <c r="NGE1000" s="347"/>
      <c r="NGF1000" s="347"/>
      <c r="NGG1000" s="347"/>
      <c r="NGH1000" s="347"/>
      <c r="NGI1000" s="347"/>
      <c r="NGJ1000" s="347"/>
      <c r="NGK1000" s="347"/>
      <c r="NGL1000" s="347"/>
      <c r="NGM1000" s="347"/>
      <c r="NGN1000" s="347"/>
      <c r="NGO1000" s="347"/>
      <c r="NGP1000" s="347"/>
      <c r="NGQ1000" s="347"/>
      <c r="NGR1000" s="347"/>
      <c r="NGS1000" s="347"/>
      <c r="NGT1000" s="347"/>
      <c r="NGU1000" s="347"/>
      <c r="NGV1000" s="347"/>
      <c r="NGW1000" s="347"/>
      <c r="NGX1000" s="347"/>
      <c r="NGY1000" s="347"/>
      <c r="NGZ1000" s="347"/>
      <c r="NHA1000" s="347"/>
      <c r="NHB1000" s="347"/>
      <c r="NHC1000" s="347"/>
      <c r="NHD1000" s="347"/>
      <c r="NHE1000" s="347"/>
      <c r="NHF1000" s="347"/>
      <c r="NHG1000" s="347"/>
      <c r="NHH1000" s="347"/>
      <c r="NHI1000" s="347"/>
      <c r="NHJ1000" s="347"/>
      <c r="NHK1000" s="347"/>
      <c r="NHL1000" s="347"/>
      <c r="NHM1000" s="347"/>
      <c r="NHN1000" s="347"/>
      <c r="NHO1000" s="347"/>
      <c r="NHP1000" s="347"/>
      <c r="NHQ1000" s="347"/>
      <c r="NHR1000" s="347"/>
      <c r="NHS1000" s="347"/>
      <c r="NHT1000" s="347"/>
      <c r="NHU1000" s="347"/>
      <c r="NHV1000" s="347"/>
      <c r="NHW1000" s="347"/>
      <c r="NHX1000" s="347"/>
      <c r="NHY1000" s="347"/>
      <c r="NHZ1000" s="347"/>
      <c r="NIA1000" s="347"/>
      <c r="NIB1000" s="347"/>
      <c r="NIC1000" s="347"/>
      <c r="NID1000" s="347"/>
      <c r="NIE1000" s="347"/>
      <c r="NIF1000" s="347"/>
      <c r="NIG1000" s="347"/>
      <c r="NIH1000" s="347"/>
      <c r="NII1000" s="347"/>
      <c r="NIJ1000" s="347"/>
      <c r="NIK1000" s="347"/>
      <c r="NIL1000" s="347"/>
      <c r="NIM1000" s="347"/>
      <c r="NIN1000" s="347"/>
      <c r="NIO1000" s="347"/>
      <c r="NIP1000" s="347"/>
      <c r="NIQ1000" s="347"/>
      <c r="NIR1000" s="347"/>
      <c r="NIS1000" s="347"/>
      <c r="NIT1000" s="347"/>
      <c r="NIU1000" s="347"/>
      <c r="NIV1000" s="347"/>
      <c r="NIW1000" s="347"/>
      <c r="NIX1000" s="347"/>
      <c r="NIY1000" s="347"/>
      <c r="NIZ1000" s="347"/>
      <c r="NJA1000" s="347"/>
      <c r="NJB1000" s="347"/>
      <c r="NJC1000" s="347"/>
      <c r="NJD1000" s="347"/>
      <c r="NJE1000" s="347"/>
      <c r="NJF1000" s="347"/>
      <c r="NJG1000" s="347"/>
      <c r="NJH1000" s="347"/>
      <c r="NJI1000" s="347"/>
      <c r="NJJ1000" s="347"/>
      <c r="NJK1000" s="347"/>
      <c r="NJL1000" s="347"/>
      <c r="NJM1000" s="347"/>
      <c r="NJN1000" s="347"/>
      <c r="NJO1000" s="347"/>
      <c r="NJP1000" s="347"/>
      <c r="NJQ1000" s="347"/>
      <c r="NJR1000" s="347"/>
      <c r="NJS1000" s="347"/>
      <c r="NJT1000" s="347"/>
      <c r="NJU1000" s="347"/>
      <c r="NJV1000" s="347"/>
      <c r="NJW1000" s="347"/>
      <c r="NJX1000" s="347"/>
      <c r="NJY1000" s="347"/>
      <c r="NJZ1000" s="347"/>
      <c r="NKA1000" s="347"/>
      <c r="NKB1000" s="347"/>
      <c r="NKC1000" s="347"/>
      <c r="NKD1000" s="347"/>
      <c r="NKE1000" s="347"/>
      <c r="NKF1000" s="347"/>
      <c r="NKG1000" s="347"/>
      <c r="NKH1000" s="347"/>
      <c r="NKI1000" s="347"/>
      <c r="NKJ1000" s="347"/>
      <c r="NKK1000" s="347"/>
      <c r="NKL1000" s="347"/>
      <c r="NKM1000" s="347"/>
      <c r="NKN1000" s="347"/>
      <c r="NKO1000" s="347"/>
      <c r="NKP1000" s="347"/>
      <c r="NKQ1000" s="347"/>
      <c r="NKR1000" s="347"/>
      <c r="NKS1000" s="347"/>
      <c r="NKT1000" s="347"/>
      <c r="NKU1000" s="347"/>
      <c r="NKV1000" s="347"/>
      <c r="NKW1000" s="347"/>
      <c r="NKX1000" s="347"/>
      <c r="NKY1000" s="347"/>
      <c r="NKZ1000" s="347"/>
      <c r="NLA1000" s="347"/>
      <c r="NLB1000" s="347"/>
      <c r="NLC1000" s="347"/>
      <c r="NLD1000" s="347"/>
      <c r="NLE1000" s="347"/>
      <c r="NLF1000" s="347"/>
      <c r="NLG1000" s="347"/>
      <c r="NLH1000" s="347"/>
      <c r="NLI1000" s="347"/>
      <c r="NLJ1000" s="347"/>
      <c r="NLK1000" s="347"/>
      <c r="NLL1000" s="347"/>
      <c r="NLM1000" s="347"/>
      <c r="NLN1000" s="347"/>
      <c r="NLO1000" s="347"/>
      <c r="NLP1000" s="347"/>
      <c r="NLQ1000" s="347"/>
      <c r="NLR1000" s="347"/>
      <c r="NLS1000" s="347"/>
      <c r="NLT1000" s="347"/>
      <c r="NLU1000" s="347"/>
      <c r="NLV1000" s="347"/>
      <c r="NLW1000" s="347"/>
      <c r="NLX1000" s="347"/>
      <c r="NLY1000" s="347"/>
      <c r="NLZ1000" s="347"/>
      <c r="NMA1000" s="347"/>
      <c r="NMB1000" s="347"/>
      <c r="NMC1000" s="347"/>
      <c r="NMD1000" s="347"/>
      <c r="NME1000" s="347"/>
      <c r="NMF1000" s="347"/>
      <c r="NMG1000" s="347"/>
      <c r="NMH1000" s="347"/>
      <c r="NMI1000" s="347"/>
      <c r="NMJ1000" s="347"/>
      <c r="NMK1000" s="347"/>
      <c r="NML1000" s="347"/>
      <c r="NMM1000" s="347"/>
      <c r="NMN1000" s="347"/>
      <c r="NMO1000" s="347"/>
      <c r="NMP1000" s="347"/>
      <c r="NMQ1000" s="347"/>
      <c r="NMR1000" s="347"/>
      <c r="NMS1000" s="347"/>
      <c r="NMT1000" s="347"/>
      <c r="NMU1000" s="347"/>
      <c r="NMV1000" s="347"/>
      <c r="NMW1000" s="347"/>
      <c r="NMX1000" s="347"/>
      <c r="NMY1000" s="347"/>
      <c r="NMZ1000" s="347"/>
      <c r="NNA1000" s="347"/>
      <c r="NNB1000" s="347"/>
      <c r="NNC1000" s="347"/>
      <c r="NND1000" s="347"/>
      <c r="NNE1000" s="347"/>
      <c r="NNF1000" s="347"/>
      <c r="NNG1000" s="347"/>
      <c r="NNH1000" s="347"/>
      <c r="NNI1000" s="347"/>
      <c r="NNJ1000" s="347"/>
      <c r="NNK1000" s="347"/>
      <c r="NNL1000" s="347"/>
      <c r="NNM1000" s="347"/>
      <c r="NNN1000" s="347"/>
      <c r="NNO1000" s="347"/>
      <c r="NNP1000" s="347"/>
      <c r="NNQ1000" s="347"/>
      <c r="NNR1000" s="347"/>
      <c r="NNS1000" s="347"/>
      <c r="NNT1000" s="347"/>
      <c r="NNU1000" s="347"/>
      <c r="NNV1000" s="347"/>
      <c r="NNW1000" s="347"/>
      <c r="NNX1000" s="347"/>
      <c r="NNY1000" s="347"/>
      <c r="NNZ1000" s="347"/>
      <c r="NOA1000" s="347"/>
      <c r="NOB1000" s="347"/>
      <c r="NOC1000" s="347"/>
      <c r="NOD1000" s="347"/>
      <c r="NOE1000" s="347"/>
      <c r="NOF1000" s="347"/>
      <c r="NOG1000" s="347"/>
      <c r="NOH1000" s="347"/>
      <c r="NOI1000" s="347"/>
      <c r="NOJ1000" s="347"/>
      <c r="NOK1000" s="347"/>
      <c r="NOL1000" s="347"/>
      <c r="NOM1000" s="347"/>
      <c r="NON1000" s="347"/>
      <c r="NOO1000" s="347"/>
      <c r="NOP1000" s="347"/>
      <c r="NOQ1000" s="347"/>
      <c r="NOR1000" s="347"/>
      <c r="NOS1000" s="347"/>
      <c r="NOT1000" s="347"/>
      <c r="NOU1000" s="347"/>
      <c r="NOV1000" s="347"/>
      <c r="NOW1000" s="347"/>
      <c r="NOX1000" s="347"/>
      <c r="NOY1000" s="347"/>
      <c r="NOZ1000" s="347"/>
      <c r="NPA1000" s="347"/>
      <c r="NPB1000" s="347"/>
      <c r="NPC1000" s="347"/>
      <c r="NPD1000" s="347"/>
      <c r="NPE1000" s="347"/>
      <c r="NPF1000" s="347"/>
      <c r="NPG1000" s="347"/>
      <c r="NPH1000" s="347"/>
      <c r="NPI1000" s="347"/>
      <c r="NPJ1000" s="347"/>
      <c r="NPK1000" s="347"/>
      <c r="NPL1000" s="347"/>
      <c r="NPM1000" s="347"/>
      <c r="NPN1000" s="347"/>
      <c r="NPO1000" s="347"/>
      <c r="NPP1000" s="347"/>
      <c r="NPQ1000" s="347"/>
      <c r="NPR1000" s="347"/>
      <c r="NPS1000" s="347"/>
      <c r="NPT1000" s="347"/>
      <c r="NPU1000" s="347"/>
      <c r="NPV1000" s="347"/>
      <c r="NPW1000" s="347"/>
      <c r="NPX1000" s="347"/>
      <c r="NPY1000" s="347"/>
      <c r="NPZ1000" s="347"/>
      <c r="NQA1000" s="347"/>
      <c r="NQB1000" s="347"/>
      <c r="NQC1000" s="347"/>
      <c r="NQD1000" s="347"/>
      <c r="NQE1000" s="347"/>
      <c r="NQF1000" s="347"/>
      <c r="NQG1000" s="347"/>
      <c r="NQH1000" s="347"/>
      <c r="NQI1000" s="347"/>
      <c r="NQJ1000" s="347"/>
      <c r="NQK1000" s="347"/>
      <c r="NQL1000" s="347"/>
      <c r="NQM1000" s="347"/>
      <c r="NQN1000" s="347"/>
      <c r="NQO1000" s="347"/>
      <c r="NQP1000" s="347"/>
      <c r="NQQ1000" s="347"/>
      <c r="NQR1000" s="347"/>
      <c r="NQS1000" s="347"/>
      <c r="NQT1000" s="347"/>
      <c r="NQU1000" s="347"/>
      <c r="NQV1000" s="347"/>
      <c r="NQW1000" s="347"/>
      <c r="NQX1000" s="347"/>
      <c r="NQY1000" s="347"/>
      <c r="NQZ1000" s="347"/>
      <c r="NRA1000" s="347"/>
      <c r="NRB1000" s="347"/>
      <c r="NRC1000" s="347"/>
      <c r="NRD1000" s="347"/>
      <c r="NRE1000" s="347"/>
      <c r="NRF1000" s="347"/>
      <c r="NRG1000" s="347"/>
      <c r="NRH1000" s="347"/>
      <c r="NRI1000" s="347"/>
      <c r="NRJ1000" s="347"/>
      <c r="NRK1000" s="347"/>
      <c r="NRL1000" s="347"/>
      <c r="NRM1000" s="347"/>
      <c r="NRN1000" s="347"/>
      <c r="NRO1000" s="347"/>
      <c r="NRP1000" s="347"/>
      <c r="NRQ1000" s="347"/>
      <c r="NRR1000" s="347"/>
      <c r="NRS1000" s="347"/>
      <c r="NRT1000" s="347"/>
      <c r="NRU1000" s="347"/>
      <c r="NRV1000" s="347"/>
      <c r="NRW1000" s="347"/>
      <c r="NRX1000" s="347"/>
      <c r="NRY1000" s="347"/>
      <c r="NRZ1000" s="347"/>
      <c r="NSA1000" s="347"/>
      <c r="NSB1000" s="347"/>
      <c r="NSC1000" s="347"/>
      <c r="NSD1000" s="347"/>
      <c r="NSE1000" s="347"/>
      <c r="NSF1000" s="347"/>
      <c r="NSG1000" s="347"/>
      <c r="NSH1000" s="347"/>
      <c r="NSI1000" s="347"/>
      <c r="NSJ1000" s="347"/>
      <c r="NSK1000" s="347"/>
      <c r="NSL1000" s="347"/>
      <c r="NSM1000" s="347"/>
      <c r="NSN1000" s="347"/>
      <c r="NSO1000" s="347"/>
      <c r="NSP1000" s="347"/>
      <c r="NSQ1000" s="347"/>
      <c r="NSR1000" s="347"/>
      <c r="NSS1000" s="347"/>
      <c r="NST1000" s="347"/>
      <c r="NSU1000" s="347"/>
      <c r="NSV1000" s="347"/>
      <c r="NSW1000" s="347"/>
      <c r="NSX1000" s="347"/>
      <c r="NSY1000" s="347"/>
      <c r="NSZ1000" s="347"/>
      <c r="NTA1000" s="347"/>
      <c r="NTB1000" s="347"/>
      <c r="NTC1000" s="347"/>
      <c r="NTD1000" s="347"/>
      <c r="NTE1000" s="347"/>
      <c r="NTF1000" s="347"/>
      <c r="NTG1000" s="347"/>
      <c r="NTH1000" s="347"/>
      <c r="NTI1000" s="347"/>
      <c r="NTJ1000" s="347"/>
      <c r="NTK1000" s="347"/>
      <c r="NTL1000" s="347"/>
      <c r="NTM1000" s="347"/>
      <c r="NTN1000" s="347"/>
      <c r="NTO1000" s="347"/>
      <c r="NTP1000" s="347"/>
      <c r="NTQ1000" s="347"/>
      <c r="NTR1000" s="347"/>
      <c r="NTS1000" s="347"/>
      <c r="NTT1000" s="347"/>
      <c r="NTU1000" s="347"/>
      <c r="NTV1000" s="347"/>
      <c r="NTW1000" s="347"/>
      <c r="NTX1000" s="347"/>
      <c r="NTY1000" s="347"/>
      <c r="NTZ1000" s="347"/>
      <c r="NUA1000" s="347"/>
      <c r="NUB1000" s="347"/>
      <c r="NUC1000" s="347"/>
      <c r="NUD1000" s="347"/>
      <c r="NUE1000" s="347"/>
      <c r="NUF1000" s="347"/>
      <c r="NUG1000" s="347"/>
      <c r="NUH1000" s="347"/>
      <c r="NUI1000" s="347"/>
      <c r="NUJ1000" s="347"/>
      <c r="NUK1000" s="347"/>
      <c r="NUL1000" s="347"/>
      <c r="NUM1000" s="347"/>
      <c r="NUN1000" s="347"/>
      <c r="NUO1000" s="347"/>
      <c r="NUP1000" s="347"/>
      <c r="NUQ1000" s="347"/>
      <c r="NUR1000" s="347"/>
      <c r="NUS1000" s="347"/>
      <c r="NUT1000" s="347"/>
      <c r="NUU1000" s="347"/>
      <c r="NUV1000" s="347"/>
      <c r="NUW1000" s="347"/>
      <c r="NUX1000" s="347"/>
      <c r="NUY1000" s="347"/>
      <c r="NUZ1000" s="347"/>
      <c r="NVA1000" s="347"/>
      <c r="NVB1000" s="347"/>
      <c r="NVC1000" s="347"/>
      <c r="NVD1000" s="347"/>
      <c r="NVE1000" s="347"/>
      <c r="NVF1000" s="347"/>
      <c r="NVG1000" s="347"/>
      <c r="NVH1000" s="347"/>
      <c r="NVI1000" s="347"/>
      <c r="NVJ1000" s="347"/>
      <c r="NVK1000" s="347"/>
      <c r="NVL1000" s="347"/>
      <c r="NVM1000" s="347"/>
      <c r="NVN1000" s="347"/>
      <c r="NVO1000" s="347"/>
      <c r="NVP1000" s="347"/>
      <c r="NVQ1000" s="347"/>
      <c r="NVR1000" s="347"/>
      <c r="NVS1000" s="347"/>
      <c r="NVT1000" s="347"/>
      <c r="NVU1000" s="347"/>
      <c r="NVV1000" s="347"/>
      <c r="NVW1000" s="347"/>
      <c r="NVX1000" s="347"/>
      <c r="NVY1000" s="347"/>
      <c r="NVZ1000" s="347"/>
      <c r="NWA1000" s="347"/>
      <c r="NWB1000" s="347"/>
      <c r="NWC1000" s="347"/>
      <c r="NWD1000" s="347"/>
      <c r="NWE1000" s="347"/>
      <c r="NWF1000" s="347"/>
      <c r="NWG1000" s="347"/>
      <c r="NWH1000" s="347"/>
      <c r="NWI1000" s="347"/>
      <c r="NWJ1000" s="347"/>
      <c r="NWK1000" s="347"/>
      <c r="NWL1000" s="347"/>
      <c r="NWM1000" s="347"/>
      <c r="NWN1000" s="347"/>
      <c r="NWO1000" s="347"/>
      <c r="NWP1000" s="347"/>
      <c r="NWQ1000" s="347"/>
      <c r="NWR1000" s="347"/>
      <c r="NWS1000" s="347"/>
      <c r="NWT1000" s="347"/>
      <c r="NWU1000" s="347"/>
      <c r="NWV1000" s="347"/>
      <c r="NWW1000" s="347"/>
      <c r="NWX1000" s="347"/>
      <c r="NWY1000" s="347"/>
      <c r="NWZ1000" s="347"/>
      <c r="NXA1000" s="347"/>
      <c r="NXB1000" s="347"/>
      <c r="NXC1000" s="347"/>
      <c r="NXD1000" s="347"/>
      <c r="NXE1000" s="347"/>
      <c r="NXF1000" s="347"/>
      <c r="NXG1000" s="347"/>
      <c r="NXH1000" s="347"/>
      <c r="NXI1000" s="347"/>
      <c r="NXJ1000" s="347"/>
      <c r="NXK1000" s="347"/>
      <c r="NXL1000" s="347"/>
      <c r="NXM1000" s="347"/>
      <c r="NXN1000" s="347"/>
      <c r="NXO1000" s="347"/>
      <c r="NXP1000" s="347"/>
      <c r="NXQ1000" s="347"/>
      <c r="NXR1000" s="347"/>
      <c r="NXS1000" s="347"/>
      <c r="NXT1000" s="347"/>
      <c r="NXU1000" s="347"/>
      <c r="NXV1000" s="347"/>
      <c r="NXW1000" s="347"/>
      <c r="NXX1000" s="347"/>
      <c r="NXY1000" s="347"/>
      <c r="NXZ1000" s="347"/>
      <c r="NYA1000" s="347"/>
      <c r="NYB1000" s="347"/>
      <c r="NYC1000" s="347"/>
      <c r="NYD1000" s="347"/>
      <c r="NYE1000" s="347"/>
      <c r="NYF1000" s="347"/>
      <c r="NYG1000" s="347"/>
      <c r="NYH1000" s="347"/>
      <c r="NYI1000" s="347"/>
      <c r="NYJ1000" s="347"/>
      <c r="NYK1000" s="347"/>
      <c r="NYL1000" s="347"/>
      <c r="NYM1000" s="347"/>
      <c r="NYN1000" s="347"/>
      <c r="NYO1000" s="347"/>
      <c r="NYP1000" s="347"/>
      <c r="NYQ1000" s="347"/>
      <c r="NYR1000" s="347"/>
      <c r="NYS1000" s="347"/>
      <c r="NYT1000" s="347"/>
      <c r="NYU1000" s="347"/>
      <c r="NYV1000" s="347"/>
      <c r="NYW1000" s="347"/>
      <c r="NYX1000" s="347"/>
      <c r="NYY1000" s="347"/>
      <c r="NYZ1000" s="347"/>
      <c r="NZA1000" s="347"/>
      <c r="NZB1000" s="347"/>
      <c r="NZC1000" s="347"/>
      <c r="NZD1000" s="347"/>
      <c r="NZE1000" s="347"/>
      <c r="NZF1000" s="347"/>
      <c r="NZG1000" s="347"/>
      <c r="NZH1000" s="347"/>
      <c r="NZI1000" s="347"/>
      <c r="NZJ1000" s="347"/>
      <c r="NZK1000" s="347"/>
      <c r="NZL1000" s="347"/>
      <c r="NZM1000" s="347"/>
      <c r="NZN1000" s="347"/>
      <c r="NZO1000" s="347"/>
      <c r="NZP1000" s="347"/>
      <c r="NZQ1000" s="347"/>
      <c r="NZR1000" s="347"/>
      <c r="NZS1000" s="347"/>
      <c r="NZT1000" s="347"/>
      <c r="NZU1000" s="347"/>
      <c r="NZV1000" s="347"/>
      <c r="NZW1000" s="347"/>
      <c r="NZX1000" s="347"/>
      <c r="NZY1000" s="347"/>
      <c r="NZZ1000" s="347"/>
      <c r="OAA1000" s="347"/>
      <c r="OAB1000" s="347"/>
      <c r="OAC1000" s="347"/>
      <c r="OAD1000" s="348"/>
      <c r="OAE1000" s="156"/>
      <c r="OAF1000" s="156"/>
      <c r="OAG1000" s="156"/>
      <c r="OAH1000" s="301"/>
      <c r="OAI1000" s="437"/>
      <c r="OAJ1000" s="437"/>
      <c r="OAK1000" s="157"/>
      <c r="OAL1000" s="157"/>
      <c r="OAM1000" s="157"/>
      <c r="OAN1000" s="156"/>
      <c r="OAO1000" s="156"/>
      <c r="OAP1000" s="156"/>
      <c r="OAQ1000" s="156"/>
      <c r="OAR1000" s="156"/>
      <c r="OAS1000" s="156"/>
      <c r="OAT1000" s="156"/>
      <c r="OAU1000" s="156"/>
      <c r="OAV1000" s="156"/>
      <c r="OAW1000" s="157"/>
      <c r="OAX1000" s="156"/>
      <c r="OAY1000" s="328"/>
      <c r="OAZ1000" s="328"/>
      <c r="OBA1000" s="328"/>
      <c r="OBB1000" s="328"/>
      <c r="OBC1000" s="328"/>
      <c r="OBD1000" s="328"/>
      <c r="OBE1000" s="328"/>
      <c r="OBF1000" s="328"/>
      <c r="OBG1000" s="328"/>
      <c r="OBH1000" s="328"/>
      <c r="OBI1000" s="328"/>
      <c r="OBJ1000" s="328"/>
      <c r="OBK1000" s="328"/>
      <c r="OBL1000" s="328"/>
      <c r="OBM1000" s="328"/>
      <c r="OBN1000" s="328"/>
      <c r="OBO1000" s="328"/>
      <c r="OBP1000" s="328"/>
      <c r="OBQ1000" s="328"/>
      <c r="OBR1000" s="328"/>
      <c r="OBS1000" s="328"/>
      <c r="OBT1000" s="328"/>
      <c r="OBU1000" s="328"/>
      <c r="OBV1000" s="328"/>
      <c r="OBW1000" s="328"/>
      <c r="OBX1000" s="328"/>
      <c r="OBY1000" s="328"/>
      <c r="OBZ1000" s="328"/>
      <c r="OCA1000" s="328"/>
      <c r="OCB1000" s="328"/>
      <c r="OCC1000" s="328"/>
      <c r="OCD1000" s="328"/>
      <c r="OCE1000" s="328"/>
      <c r="OCF1000" s="328"/>
      <c r="OCG1000" s="328"/>
      <c r="OCH1000" s="328"/>
      <c r="OCI1000" s="328"/>
      <c r="OCJ1000" s="328"/>
      <c r="OCK1000" s="328"/>
      <c r="OCL1000" s="328"/>
      <c r="OCM1000" s="328"/>
      <c r="OCN1000" s="328"/>
      <c r="OCO1000" s="328"/>
      <c r="OCP1000" s="328"/>
      <c r="OCQ1000" s="328"/>
      <c r="OCR1000" s="328"/>
      <c r="OCS1000" s="328"/>
      <c r="OCT1000" s="328"/>
      <c r="OCU1000" s="328"/>
      <c r="OCV1000" s="328"/>
      <c r="OCW1000" s="328"/>
      <c r="OCX1000" s="328"/>
      <c r="OCY1000" s="328"/>
      <c r="OCZ1000" s="328"/>
      <c r="ODA1000" s="328"/>
      <c r="ODB1000" s="328"/>
      <c r="ODC1000" s="328"/>
      <c r="ODD1000" s="328"/>
      <c r="ODE1000" s="328"/>
      <c r="ODF1000" s="328"/>
      <c r="ODG1000" s="328"/>
      <c r="ODH1000" s="328"/>
      <c r="ODI1000" s="328"/>
      <c r="ODJ1000" s="328"/>
      <c r="ODK1000" s="328"/>
      <c r="ODL1000" s="328"/>
      <c r="ODM1000" s="328"/>
      <c r="ODN1000" s="328"/>
      <c r="ODO1000" s="328"/>
      <c r="ODP1000" s="328"/>
      <c r="ODQ1000" s="328"/>
      <c r="ODR1000" s="328"/>
      <c r="ODS1000" s="328"/>
      <c r="ODT1000" s="328"/>
      <c r="ODU1000" s="328"/>
      <c r="ODV1000" s="328"/>
      <c r="ODW1000" s="328"/>
      <c r="ODX1000" s="328"/>
      <c r="ODY1000" s="328"/>
      <c r="ODZ1000" s="328"/>
      <c r="OEA1000" s="328"/>
      <c r="OEB1000" s="328"/>
      <c r="OEC1000" s="328"/>
      <c r="OED1000" s="328"/>
      <c r="OEE1000" s="328"/>
      <c r="OEF1000" s="328"/>
      <c r="OEG1000" s="328"/>
      <c r="OEH1000" s="328"/>
      <c r="OEI1000" s="328"/>
      <c r="OEJ1000" s="328"/>
      <c r="OEK1000" s="328"/>
      <c r="OEL1000" s="328"/>
      <c r="OEM1000" s="328"/>
      <c r="OEN1000" s="328"/>
      <c r="OEO1000" s="328"/>
      <c r="OEP1000" s="328"/>
      <c r="OEQ1000" s="328"/>
      <c r="OER1000" s="328"/>
      <c r="OES1000" s="328"/>
      <c r="OET1000" s="328"/>
      <c r="OEU1000" s="328"/>
      <c r="OEV1000" s="328"/>
      <c r="OEW1000" s="328"/>
      <c r="OEX1000" s="328"/>
      <c r="OEY1000" s="328"/>
      <c r="OEZ1000" s="328"/>
      <c r="OFA1000" s="328"/>
      <c r="OFB1000" s="328"/>
      <c r="OFC1000" s="328"/>
      <c r="OFD1000" s="328"/>
      <c r="OFE1000" s="328"/>
      <c r="OFF1000" s="328"/>
      <c r="OFG1000" s="328"/>
      <c r="OFH1000" s="328"/>
      <c r="OFI1000" s="328"/>
      <c r="OFJ1000" s="328"/>
      <c r="OFK1000" s="328"/>
      <c r="OFL1000" s="328"/>
      <c r="OFM1000" s="328"/>
      <c r="OFN1000" s="328"/>
      <c r="OFO1000" s="328"/>
      <c r="OFP1000" s="328"/>
      <c r="OFQ1000" s="328"/>
      <c r="OFR1000" s="328"/>
      <c r="OFS1000" s="328"/>
      <c r="OFT1000" s="328"/>
      <c r="OFU1000" s="328"/>
      <c r="OFV1000" s="328"/>
      <c r="OFW1000" s="328"/>
      <c r="OFX1000" s="328"/>
      <c r="OFY1000" s="328"/>
      <c r="OFZ1000" s="328"/>
      <c r="OGA1000" s="328"/>
      <c r="OGB1000" s="328"/>
      <c r="OGC1000" s="328"/>
      <c r="OGD1000" s="328"/>
      <c r="OGE1000" s="328"/>
      <c r="OGF1000" s="328"/>
      <c r="OGG1000" s="328"/>
      <c r="OGH1000" s="328"/>
      <c r="OGI1000" s="328"/>
      <c r="OGJ1000" s="328"/>
      <c r="OGK1000" s="328"/>
      <c r="OGL1000" s="328"/>
      <c r="OGM1000" s="328"/>
      <c r="OGN1000" s="328"/>
      <c r="OGO1000" s="328"/>
      <c r="OGP1000" s="328"/>
      <c r="OGQ1000" s="328"/>
      <c r="OGR1000" s="328"/>
      <c r="OGS1000" s="328"/>
      <c r="OGT1000" s="328"/>
      <c r="OGU1000" s="328"/>
      <c r="OGV1000" s="328"/>
      <c r="OGW1000" s="328"/>
      <c r="OGX1000" s="328"/>
      <c r="OGY1000" s="328"/>
      <c r="OGZ1000" s="328"/>
      <c r="OHA1000" s="328"/>
      <c r="OHB1000" s="328"/>
      <c r="OHC1000" s="328"/>
      <c r="OHD1000" s="328"/>
      <c r="OHE1000" s="328"/>
      <c r="OHF1000" s="328"/>
      <c r="OHG1000" s="328"/>
      <c r="OHH1000" s="328"/>
      <c r="OHI1000" s="328"/>
      <c r="OHJ1000" s="328"/>
      <c r="OHK1000" s="328"/>
      <c r="OHL1000" s="328"/>
      <c r="OHM1000" s="328"/>
      <c r="OHN1000" s="328"/>
      <c r="OHO1000" s="328"/>
      <c r="OHP1000" s="328"/>
      <c r="OHQ1000" s="328"/>
      <c r="OHR1000" s="328"/>
      <c r="OHS1000" s="328"/>
      <c r="OHT1000" s="328"/>
      <c r="OHU1000" s="328"/>
      <c r="OHV1000" s="328"/>
      <c r="OHW1000" s="328"/>
      <c r="OHX1000" s="328"/>
      <c r="OHY1000" s="328"/>
      <c r="OHZ1000" s="328"/>
      <c r="OIA1000" s="328"/>
      <c r="OIB1000" s="328"/>
      <c r="OIC1000" s="328"/>
      <c r="OID1000" s="328"/>
      <c r="OIE1000" s="328"/>
      <c r="OIF1000" s="328"/>
      <c r="OIG1000" s="328"/>
      <c r="OIH1000" s="328"/>
      <c r="OII1000" s="328"/>
      <c r="OIJ1000" s="328"/>
      <c r="OIK1000" s="328"/>
      <c r="OIL1000" s="328"/>
      <c r="OIM1000" s="328"/>
      <c r="OIN1000" s="328"/>
      <c r="OIO1000" s="328"/>
      <c r="OIP1000" s="328"/>
      <c r="OIQ1000" s="328"/>
      <c r="OIR1000" s="328"/>
      <c r="OIS1000" s="328"/>
      <c r="OIT1000" s="328"/>
      <c r="OIU1000" s="328"/>
      <c r="OIV1000" s="328"/>
      <c r="OIW1000" s="328"/>
      <c r="OIX1000" s="328"/>
      <c r="OIY1000" s="328"/>
      <c r="OIZ1000" s="328"/>
      <c r="OJA1000" s="328"/>
      <c r="OJB1000" s="328"/>
      <c r="OJC1000" s="328"/>
      <c r="OJD1000" s="328"/>
      <c r="OJE1000" s="328"/>
      <c r="OJF1000" s="328"/>
      <c r="OJG1000" s="328"/>
      <c r="OJH1000" s="328"/>
      <c r="OJI1000" s="328"/>
      <c r="OJJ1000" s="328"/>
      <c r="OJK1000" s="328"/>
      <c r="OJL1000" s="328"/>
      <c r="OJM1000" s="328"/>
      <c r="OJN1000" s="328"/>
      <c r="OJO1000" s="328"/>
      <c r="OJP1000" s="328"/>
      <c r="OJQ1000" s="328"/>
      <c r="OJR1000" s="328"/>
      <c r="OJS1000" s="328"/>
      <c r="OJT1000" s="328"/>
      <c r="OJU1000" s="328"/>
      <c r="OJV1000" s="328"/>
      <c r="OJW1000" s="328"/>
      <c r="OJX1000" s="328"/>
      <c r="OJY1000" s="328"/>
      <c r="OJZ1000" s="328"/>
      <c r="OKA1000" s="328"/>
      <c r="OKB1000" s="328"/>
      <c r="OKC1000" s="328"/>
      <c r="OKD1000" s="328"/>
      <c r="OKE1000" s="328"/>
      <c r="OKF1000" s="328"/>
      <c r="OKG1000" s="328"/>
      <c r="OKH1000" s="328"/>
      <c r="OKI1000" s="328"/>
      <c r="OKJ1000" s="328"/>
      <c r="OKK1000" s="328"/>
      <c r="OKL1000" s="328"/>
      <c r="OKM1000" s="328"/>
      <c r="OKN1000" s="328"/>
      <c r="OKO1000" s="328"/>
      <c r="OKP1000" s="328"/>
      <c r="OKQ1000" s="328"/>
      <c r="OKR1000" s="328"/>
      <c r="OKS1000" s="328"/>
      <c r="OKT1000" s="328"/>
      <c r="OKU1000" s="328"/>
      <c r="OKV1000" s="328"/>
      <c r="OKW1000" s="328"/>
      <c r="OKX1000" s="328"/>
      <c r="OKY1000" s="328"/>
      <c r="OKZ1000" s="328"/>
      <c r="OLA1000" s="328"/>
      <c r="OLB1000" s="328"/>
      <c r="OLC1000" s="328"/>
      <c r="OLD1000" s="328"/>
      <c r="OLE1000" s="328"/>
      <c r="OLF1000" s="328"/>
      <c r="OLG1000" s="328"/>
      <c r="OLH1000" s="328"/>
      <c r="OLI1000" s="328"/>
      <c r="OLJ1000" s="328"/>
      <c r="OLK1000" s="328"/>
      <c r="OLL1000" s="328"/>
      <c r="OLM1000" s="328"/>
      <c r="OLN1000" s="328"/>
      <c r="OLO1000" s="328"/>
      <c r="OLP1000" s="328"/>
      <c r="OLQ1000" s="328"/>
      <c r="OLR1000" s="328"/>
      <c r="OLS1000" s="328"/>
      <c r="OLT1000" s="328"/>
      <c r="OLU1000" s="328"/>
      <c r="OLV1000" s="328"/>
      <c r="OLW1000" s="328"/>
      <c r="OLX1000" s="328"/>
      <c r="OLY1000" s="328"/>
      <c r="OLZ1000" s="328"/>
      <c r="OMA1000" s="328"/>
      <c r="OMB1000" s="328"/>
      <c r="OMC1000" s="328"/>
      <c r="OMD1000" s="328"/>
      <c r="OME1000" s="328"/>
      <c r="OMF1000" s="328"/>
      <c r="OMG1000" s="328"/>
      <c r="OMH1000" s="328"/>
      <c r="OMI1000" s="328"/>
      <c r="OMJ1000" s="328"/>
      <c r="OMK1000" s="328"/>
      <c r="OML1000" s="328"/>
      <c r="OMM1000" s="328"/>
      <c r="OMN1000" s="328"/>
      <c r="OMO1000" s="328"/>
      <c r="OMP1000" s="328"/>
      <c r="OMQ1000" s="328"/>
      <c r="OMR1000" s="328"/>
      <c r="OMS1000" s="328"/>
      <c r="OMT1000" s="328"/>
      <c r="OMU1000" s="328"/>
      <c r="OMV1000" s="328"/>
      <c r="OMW1000" s="328"/>
      <c r="OMX1000" s="328"/>
      <c r="OMY1000" s="328"/>
      <c r="OMZ1000" s="328"/>
      <c r="ONA1000" s="328"/>
      <c r="ONB1000" s="328"/>
      <c r="ONC1000" s="328"/>
      <c r="OND1000" s="328"/>
      <c r="ONE1000" s="328"/>
      <c r="ONF1000" s="328"/>
      <c r="ONG1000" s="328"/>
      <c r="ONH1000" s="328"/>
      <c r="ONI1000" s="328"/>
      <c r="ONJ1000" s="328"/>
      <c r="ONK1000" s="328"/>
      <c r="ONL1000" s="328"/>
      <c r="ONM1000" s="328"/>
      <c r="ONN1000" s="328"/>
      <c r="ONO1000" s="328"/>
      <c r="ONP1000" s="328"/>
      <c r="ONQ1000" s="328"/>
      <c r="ONR1000" s="328"/>
      <c r="ONS1000" s="328"/>
      <c r="ONT1000" s="328"/>
      <c r="ONU1000" s="328"/>
      <c r="ONV1000" s="328"/>
      <c r="ONW1000" s="328"/>
      <c r="ONX1000" s="328"/>
      <c r="ONY1000" s="328"/>
      <c r="ONZ1000" s="328"/>
      <c r="OOA1000" s="328"/>
      <c r="OOB1000" s="328"/>
      <c r="OOC1000" s="328"/>
      <c r="OOD1000" s="328"/>
      <c r="OOE1000" s="328"/>
      <c r="OOF1000" s="328"/>
      <c r="OOG1000" s="328"/>
      <c r="OOH1000" s="328"/>
      <c r="OOI1000" s="328"/>
      <c r="OOJ1000" s="328"/>
      <c r="OOK1000" s="328"/>
      <c r="OOL1000" s="328"/>
      <c r="OOM1000" s="328"/>
      <c r="OON1000" s="328"/>
      <c r="OOO1000" s="328"/>
      <c r="OOP1000" s="328"/>
      <c r="OOQ1000" s="328"/>
      <c r="OOR1000" s="328"/>
      <c r="OOS1000" s="328"/>
      <c r="OOT1000" s="328"/>
      <c r="OOU1000" s="328"/>
      <c r="OOV1000" s="328"/>
      <c r="OOW1000" s="328"/>
      <c r="OOX1000" s="328"/>
      <c r="OOY1000" s="328"/>
      <c r="OOZ1000" s="328"/>
      <c r="OPA1000" s="328"/>
      <c r="OPB1000" s="328"/>
      <c r="OPC1000" s="328"/>
      <c r="OPD1000" s="328"/>
      <c r="OPE1000" s="328"/>
      <c r="OPF1000" s="328"/>
      <c r="OPG1000" s="328"/>
      <c r="OPH1000" s="328"/>
      <c r="OPI1000" s="328"/>
      <c r="OPJ1000" s="328"/>
      <c r="OPK1000" s="328"/>
      <c r="OPL1000" s="328"/>
      <c r="OPM1000" s="328"/>
      <c r="OPN1000" s="328"/>
      <c r="OPO1000" s="328"/>
      <c r="OPP1000" s="328"/>
      <c r="OPQ1000" s="328"/>
      <c r="OPR1000" s="328"/>
      <c r="OPS1000" s="328"/>
      <c r="OPT1000" s="328"/>
      <c r="OPU1000" s="328"/>
      <c r="OPV1000" s="328"/>
      <c r="OPW1000" s="328"/>
      <c r="OPX1000" s="328"/>
      <c r="OPY1000" s="328"/>
      <c r="OPZ1000" s="328"/>
      <c r="OQA1000" s="328"/>
      <c r="OQB1000" s="328"/>
      <c r="OQC1000" s="328"/>
      <c r="OQD1000" s="328"/>
      <c r="OQE1000" s="328"/>
      <c r="OQF1000" s="328"/>
      <c r="OQG1000" s="328"/>
      <c r="OQH1000" s="328"/>
      <c r="OQI1000" s="328"/>
      <c r="OQJ1000" s="328"/>
      <c r="OQK1000" s="328"/>
      <c r="OQL1000" s="328"/>
      <c r="OQM1000" s="328"/>
      <c r="OQN1000" s="328"/>
      <c r="OQO1000" s="328"/>
      <c r="OQP1000" s="328"/>
      <c r="OQQ1000" s="328"/>
      <c r="OQR1000" s="328"/>
      <c r="OQS1000" s="328"/>
      <c r="OQT1000" s="328"/>
      <c r="OQU1000" s="328"/>
      <c r="OQV1000" s="328"/>
      <c r="OQW1000" s="328"/>
      <c r="OQX1000" s="328"/>
      <c r="OQY1000" s="328"/>
      <c r="OQZ1000" s="328"/>
      <c r="ORA1000" s="328"/>
      <c r="ORB1000" s="328"/>
      <c r="ORC1000" s="328"/>
      <c r="ORD1000" s="328"/>
      <c r="ORE1000" s="328"/>
      <c r="ORF1000" s="328"/>
      <c r="ORG1000" s="328"/>
      <c r="ORH1000" s="328"/>
      <c r="ORI1000" s="328"/>
      <c r="ORJ1000" s="328"/>
      <c r="ORK1000" s="328"/>
      <c r="ORL1000" s="328"/>
      <c r="ORM1000" s="328"/>
      <c r="ORN1000" s="328"/>
      <c r="ORO1000" s="328"/>
      <c r="ORP1000" s="328"/>
      <c r="ORQ1000" s="328"/>
      <c r="ORR1000" s="328"/>
      <c r="ORS1000" s="328"/>
      <c r="ORT1000" s="328"/>
      <c r="ORU1000" s="328"/>
      <c r="ORV1000" s="328"/>
      <c r="ORW1000" s="328"/>
      <c r="ORX1000" s="328"/>
      <c r="ORY1000" s="328"/>
      <c r="ORZ1000" s="328"/>
      <c r="OSA1000" s="328"/>
      <c r="OSB1000" s="328"/>
      <c r="OSC1000" s="328"/>
      <c r="OSD1000" s="328"/>
      <c r="OSE1000" s="328"/>
      <c r="OSF1000" s="328"/>
      <c r="OSG1000" s="328"/>
      <c r="OSH1000" s="328"/>
      <c r="OSI1000" s="328"/>
      <c r="OSJ1000" s="328"/>
      <c r="OSK1000" s="328"/>
      <c r="OSL1000" s="328"/>
      <c r="OSM1000" s="328"/>
      <c r="OSN1000" s="328"/>
      <c r="OSO1000" s="328"/>
      <c r="OSP1000" s="328"/>
      <c r="OSQ1000" s="328"/>
      <c r="OSR1000" s="328"/>
      <c r="OSS1000" s="328"/>
      <c r="OST1000" s="328"/>
      <c r="OSU1000" s="328"/>
      <c r="OSV1000" s="328"/>
      <c r="OSW1000" s="328"/>
      <c r="OSX1000" s="328"/>
      <c r="OSY1000" s="328"/>
      <c r="OSZ1000" s="328"/>
      <c r="OTA1000" s="328"/>
      <c r="OTB1000" s="328"/>
      <c r="OTC1000" s="328"/>
      <c r="OTD1000" s="328"/>
      <c r="OTE1000" s="328"/>
      <c r="OTF1000" s="328"/>
      <c r="OTG1000" s="328"/>
      <c r="OTH1000" s="328"/>
      <c r="OTI1000" s="328"/>
      <c r="OTJ1000" s="328"/>
      <c r="OTK1000" s="328"/>
      <c r="OTL1000" s="328"/>
      <c r="OTM1000" s="328"/>
      <c r="OTN1000" s="328"/>
      <c r="OTO1000" s="328"/>
      <c r="OTP1000" s="328"/>
      <c r="OTQ1000" s="328"/>
      <c r="OTR1000" s="328"/>
      <c r="OTS1000" s="328"/>
      <c r="OTT1000" s="328"/>
      <c r="OTU1000" s="328"/>
      <c r="OTV1000" s="328"/>
      <c r="OTW1000" s="328"/>
      <c r="OTX1000" s="328"/>
      <c r="OTY1000" s="328"/>
      <c r="OTZ1000" s="328"/>
      <c r="OUA1000" s="328"/>
      <c r="OUB1000" s="328"/>
      <c r="OUC1000" s="328"/>
      <c r="OUD1000" s="328"/>
      <c r="OUE1000" s="328"/>
      <c r="OUF1000" s="328"/>
      <c r="OUG1000" s="328"/>
      <c r="OUH1000" s="328"/>
      <c r="OUI1000" s="328"/>
      <c r="OUJ1000" s="328"/>
      <c r="OUK1000" s="328"/>
      <c r="OUL1000" s="328"/>
      <c r="OUM1000" s="328"/>
      <c r="OUN1000" s="328"/>
      <c r="OUO1000" s="328"/>
      <c r="OUP1000" s="328"/>
      <c r="OUQ1000" s="328"/>
      <c r="OUR1000" s="328"/>
      <c r="OUS1000" s="328"/>
      <c r="OUT1000" s="328"/>
      <c r="OUU1000" s="328"/>
      <c r="OUV1000" s="328"/>
      <c r="OUW1000" s="328"/>
      <c r="OUX1000" s="328"/>
      <c r="OUY1000" s="328"/>
      <c r="OUZ1000" s="328"/>
      <c r="OVA1000" s="328"/>
      <c r="OVB1000" s="328"/>
      <c r="OVC1000" s="328"/>
      <c r="OVD1000" s="328"/>
      <c r="OVE1000" s="328"/>
      <c r="OVF1000" s="328"/>
      <c r="OVG1000" s="328"/>
      <c r="OVH1000" s="328"/>
      <c r="OVI1000" s="328"/>
      <c r="OVJ1000" s="328"/>
      <c r="OVK1000" s="328"/>
      <c r="OVL1000" s="328"/>
      <c r="OVM1000" s="328"/>
      <c r="OVN1000" s="328"/>
      <c r="OVO1000" s="328"/>
      <c r="OVP1000" s="328"/>
      <c r="OVQ1000" s="328"/>
      <c r="OVR1000" s="328"/>
      <c r="OVS1000" s="328"/>
      <c r="OVT1000" s="328"/>
      <c r="OVU1000" s="328"/>
      <c r="OVV1000" s="328"/>
      <c r="OVW1000" s="328"/>
      <c r="OVX1000" s="328"/>
      <c r="OVY1000" s="328"/>
      <c r="OVZ1000" s="328"/>
      <c r="OWA1000" s="328"/>
      <c r="OWB1000" s="328"/>
      <c r="OWC1000" s="328"/>
      <c r="OWD1000" s="328"/>
      <c r="OWE1000" s="328"/>
      <c r="OWF1000" s="328"/>
      <c r="OWG1000" s="328"/>
      <c r="OWH1000" s="328"/>
      <c r="OWI1000" s="328"/>
      <c r="OWJ1000" s="328"/>
      <c r="OWK1000" s="328"/>
      <c r="OWL1000" s="328"/>
      <c r="OWM1000" s="328"/>
      <c r="OWN1000" s="328"/>
      <c r="OWO1000" s="328"/>
      <c r="OWP1000" s="328"/>
      <c r="OWQ1000" s="328"/>
      <c r="OWR1000" s="328"/>
      <c r="OWS1000" s="328"/>
      <c r="OWT1000" s="328"/>
      <c r="OWU1000" s="328"/>
      <c r="OWV1000" s="328"/>
      <c r="OWW1000" s="328"/>
      <c r="OWX1000" s="328"/>
      <c r="OWY1000" s="328"/>
      <c r="OWZ1000" s="328"/>
      <c r="OXA1000" s="328"/>
      <c r="OXB1000" s="328"/>
      <c r="OXC1000" s="328"/>
      <c r="OXD1000" s="328"/>
      <c r="OXE1000" s="328"/>
      <c r="OXF1000" s="328"/>
      <c r="OXG1000" s="328"/>
      <c r="OXH1000" s="328"/>
      <c r="OXI1000" s="328"/>
      <c r="OXJ1000" s="328"/>
      <c r="OXK1000" s="328"/>
      <c r="OXL1000" s="328"/>
      <c r="OXM1000" s="328"/>
      <c r="OXN1000" s="328"/>
      <c r="OXO1000" s="328"/>
      <c r="OXP1000" s="328"/>
      <c r="OXQ1000" s="328"/>
      <c r="OXR1000" s="328"/>
      <c r="OXS1000" s="328"/>
      <c r="OXT1000" s="328"/>
      <c r="OXU1000" s="328"/>
      <c r="OXV1000" s="328"/>
      <c r="OXW1000" s="328"/>
      <c r="OXX1000" s="328"/>
      <c r="OXY1000" s="328"/>
      <c r="OXZ1000" s="328"/>
      <c r="OYA1000" s="328"/>
      <c r="OYB1000" s="328"/>
      <c r="OYC1000" s="328"/>
      <c r="OYD1000" s="328"/>
      <c r="OYE1000" s="328"/>
      <c r="OYF1000" s="328"/>
      <c r="OYG1000" s="328"/>
      <c r="OYH1000" s="328"/>
      <c r="OYI1000" s="328"/>
      <c r="OYJ1000" s="328"/>
      <c r="OYK1000" s="328"/>
      <c r="OYL1000" s="328"/>
      <c r="OYM1000" s="328"/>
      <c r="OYN1000" s="328"/>
      <c r="OYO1000" s="328"/>
      <c r="OYP1000" s="328"/>
      <c r="OYQ1000" s="328"/>
      <c r="OYR1000" s="328"/>
      <c r="OYS1000" s="328"/>
      <c r="OYT1000" s="328"/>
      <c r="OYU1000" s="328"/>
      <c r="OYV1000" s="328"/>
      <c r="OYW1000" s="328"/>
      <c r="OYX1000" s="328"/>
      <c r="OYY1000" s="328"/>
      <c r="OYZ1000" s="328"/>
      <c r="OZA1000" s="328"/>
      <c r="OZB1000" s="328"/>
      <c r="OZC1000" s="328"/>
      <c r="OZD1000" s="328"/>
      <c r="OZE1000" s="328"/>
      <c r="OZF1000" s="328"/>
      <c r="OZG1000" s="328"/>
      <c r="OZH1000" s="328"/>
      <c r="OZI1000" s="328"/>
      <c r="OZJ1000" s="328"/>
      <c r="OZK1000" s="328"/>
      <c r="OZL1000" s="328"/>
      <c r="OZM1000" s="328"/>
      <c r="OZN1000" s="328"/>
      <c r="OZO1000" s="328"/>
      <c r="OZP1000" s="328"/>
      <c r="OZQ1000" s="328"/>
      <c r="OZR1000" s="328"/>
    </row>
    <row r="1001" spans="1:10834" s="50" customFormat="1" ht="45.75" customHeight="1">
      <c r="A1001" s="589">
        <f>1+A1000</f>
        <v>999</v>
      </c>
      <c r="B1001" s="151" t="s">
        <v>9451</v>
      </c>
      <c r="C1001" s="134" t="s">
        <v>9452</v>
      </c>
      <c r="D1001" s="138" t="s">
        <v>645</v>
      </c>
      <c r="E1001" s="135">
        <v>45565</v>
      </c>
      <c r="F1001" s="136"/>
      <c r="G1001" s="136"/>
      <c r="H1001" s="134" t="s">
        <v>416</v>
      </c>
      <c r="I1001" s="139" t="s">
        <v>95</v>
      </c>
      <c r="J1001" s="158" t="s">
        <v>9453</v>
      </c>
      <c r="K1001" s="251">
        <v>80214815</v>
      </c>
      <c r="L1001" s="134">
        <v>6</v>
      </c>
      <c r="M1001" s="252" t="s">
        <v>97</v>
      </c>
      <c r="N1001" s="141" t="s">
        <v>5078</v>
      </c>
      <c r="O1001" s="151" t="s">
        <v>3586</v>
      </c>
      <c r="P1001" s="134" t="s">
        <v>7814</v>
      </c>
      <c r="Q1001" s="134" t="s">
        <v>9454</v>
      </c>
      <c r="R1001" s="143">
        <v>0</v>
      </c>
      <c r="S1001" s="134" t="s">
        <v>9455</v>
      </c>
      <c r="T1001" s="253">
        <v>11066667</v>
      </c>
      <c r="U1001" s="254" t="s">
        <v>9324</v>
      </c>
      <c r="V1001" s="253" t="s">
        <v>9435</v>
      </c>
      <c r="W1001" s="255" t="s">
        <v>9324</v>
      </c>
      <c r="X1001" s="256" t="s">
        <v>103</v>
      </c>
      <c r="Y1001" s="314">
        <f>+Z1001+AA1001+AB1001</f>
        <v>11066667</v>
      </c>
      <c r="Z1001" s="148">
        <v>11066667</v>
      </c>
      <c r="AA1001" s="149">
        <v>0</v>
      </c>
      <c r="AB1001" s="150">
        <v>0</v>
      </c>
      <c r="AC1001" s="149">
        <v>0</v>
      </c>
      <c r="AD1001" s="149">
        <v>0</v>
      </c>
      <c r="AE1001" s="149">
        <v>0</v>
      </c>
      <c r="AF1001" s="149">
        <v>0</v>
      </c>
      <c r="AG1001" s="149">
        <v>0</v>
      </c>
      <c r="AH1001" s="149">
        <v>0</v>
      </c>
      <c r="AI1001" s="149">
        <v>0</v>
      </c>
      <c r="AJ1001" s="149">
        <v>0</v>
      </c>
      <c r="AK1001" s="142" t="s">
        <v>104</v>
      </c>
      <c r="AL1001" s="103" t="s">
        <v>9456</v>
      </c>
      <c r="AM1001" s="134" t="s">
        <v>3311</v>
      </c>
      <c r="AN1001" s="140">
        <v>93204728</v>
      </c>
      <c r="AO1001" s="142" t="s">
        <v>114</v>
      </c>
      <c r="AP1001" s="134" t="s">
        <v>114</v>
      </c>
      <c r="AQ1001" s="257" t="s">
        <v>114</v>
      </c>
      <c r="AR1001" s="142" t="s">
        <v>114</v>
      </c>
      <c r="AS1001" s="134" t="s">
        <v>9324</v>
      </c>
      <c r="AT1001" s="142" t="s">
        <v>9324</v>
      </c>
      <c r="AU1001" s="142" t="s">
        <v>392</v>
      </c>
      <c r="AV1001" s="134" t="s">
        <v>9324</v>
      </c>
      <c r="AW1001" s="134" t="s">
        <v>9324</v>
      </c>
      <c r="AX1001" s="134" t="s">
        <v>9324</v>
      </c>
      <c r="AY1001" s="134" t="s">
        <v>108</v>
      </c>
      <c r="AZ1001" s="156" t="s">
        <v>9324</v>
      </c>
      <c r="BA1001" s="134" t="s">
        <v>9324</v>
      </c>
      <c r="BB1001" s="169"/>
      <c r="BC1001" s="156" t="s">
        <v>9324</v>
      </c>
      <c r="BD1001" s="143" t="s">
        <v>9324</v>
      </c>
      <c r="BE1001" s="143" t="s">
        <v>9324</v>
      </c>
      <c r="BF1001" s="143" t="s">
        <v>9324</v>
      </c>
      <c r="BG1001" s="156" t="s">
        <v>9324</v>
      </c>
      <c r="BH1001" s="153">
        <f>T1001+BB1001</f>
        <v>11066667</v>
      </c>
      <c r="BI1001" s="390" t="s">
        <v>227</v>
      </c>
      <c r="BJ1001" s="134" t="s">
        <v>9324</v>
      </c>
      <c r="BK1001" s="141" t="s">
        <v>114</v>
      </c>
      <c r="BL1001" s="156" t="s">
        <v>9324</v>
      </c>
      <c r="BM1001" s="644" t="s">
        <v>9457</v>
      </c>
      <c r="BN1001" s="170" t="s">
        <v>115</v>
      </c>
      <c r="BO1001" s="141">
        <v>40</v>
      </c>
      <c r="BP1001" s="141"/>
      <c r="BQ1001" s="141" t="s">
        <v>109</v>
      </c>
      <c r="BR1001" s="141" t="s">
        <v>108</v>
      </c>
      <c r="BS1001" s="141" t="s">
        <v>108</v>
      </c>
      <c r="BT1001" s="141" t="s">
        <v>108</v>
      </c>
      <c r="BU1001" s="166" t="s">
        <v>3087</v>
      </c>
      <c r="BV1001" s="141">
        <v>3017902478</v>
      </c>
      <c r="BW1001" s="114" t="s">
        <v>3088</v>
      </c>
      <c r="BX1001" s="158" t="s">
        <v>881</v>
      </c>
      <c r="BY1001" s="141" t="s">
        <v>119</v>
      </c>
      <c r="BZ1001" s="259">
        <v>64081126664</v>
      </c>
      <c r="CA1001" s="358" t="s">
        <v>109</v>
      </c>
      <c r="CB1001" s="358" t="s">
        <v>109</v>
      </c>
      <c r="CC1001" s="359" t="s">
        <v>109</v>
      </c>
      <c r="CD1001" s="360"/>
      <c r="CE1001" s="157"/>
      <c r="CF1001" s="157"/>
      <c r="CG1001" s="157"/>
      <c r="CH1001" s="157"/>
      <c r="CI1001" s="157"/>
      <c r="CJ1001" s="157"/>
      <c r="CK1001" s="157"/>
      <c r="CL1001" s="157"/>
      <c r="CM1001" s="157" t="s">
        <v>109</v>
      </c>
      <c r="CN1001" s="157"/>
      <c r="CO1001" s="297"/>
      <c r="CP1001" s="297"/>
      <c r="CQ1001" s="297"/>
      <c r="CR1001" s="297"/>
      <c r="CS1001" s="297"/>
      <c r="CT1001" s="297"/>
      <c r="CU1001" s="297"/>
      <c r="CV1001" s="297"/>
      <c r="CW1001" s="297"/>
      <c r="CX1001" s="297"/>
      <c r="CY1001" s="297"/>
      <c r="CZ1001" s="297"/>
      <c r="DA1001" s="297"/>
      <c r="DB1001" s="297"/>
      <c r="DC1001" s="297"/>
      <c r="DD1001" s="297"/>
      <c r="DE1001" s="297"/>
      <c r="DF1001" s="297"/>
      <c r="DG1001" s="297"/>
      <c r="DH1001" s="297"/>
      <c r="DI1001" s="297"/>
      <c r="DJ1001" s="297"/>
      <c r="DK1001" s="297"/>
      <c r="DL1001" s="297"/>
      <c r="DM1001" s="297"/>
      <c r="DN1001" s="297"/>
      <c r="DO1001" s="297"/>
      <c r="DP1001" s="297"/>
      <c r="DQ1001" s="297"/>
      <c r="DR1001" s="297"/>
      <c r="DS1001" s="297"/>
      <c r="DT1001" s="297"/>
      <c r="DU1001" s="297"/>
      <c r="DV1001" s="297"/>
      <c r="DW1001" s="297"/>
      <c r="DX1001" s="297"/>
      <c r="DY1001" s="297"/>
      <c r="DZ1001" s="297"/>
      <c r="EA1001" s="297"/>
      <c r="EB1001" s="297"/>
      <c r="EC1001" s="297"/>
      <c r="ED1001" s="297"/>
      <c r="EE1001" s="297"/>
      <c r="EF1001" s="297"/>
      <c r="EG1001" s="297"/>
      <c r="EH1001" s="297"/>
      <c r="EI1001" s="297"/>
      <c r="EJ1001" s="297"/>
      <c r="EK1001" s="297"/>
      <c r="EL1001" s="297"/>
      <c r="EM1001" s="297"/>
      <c r="EN1001" s="297"/>
      <c r="EO1001" s="297"/>
      <c r="EP1001" s="297"/>
      <c r="EQ1001" s="297"/>
      <c r="ER1001" s="297"/>
      <c r="ES1001" s="297"/>
      <c r="ET1001" s="297"/>
      <c r="EU1001" s="297"/>
      <c r="EV1001" s="297"/>
      <c r="EW1001" s="297"/>
      <c r="EX1001" s="297"/>
      <c r="EY1001" s="297"/>
      <c r="EZ1001" s="297"/>
      <c r="FA1001" s="297"/>
      <c r="FB1001" s="297"/>
      <c r="FC1001" s="297"/>
      <c r="FD1001" s="297"/>
      <c r="FE1001" s="297"/>
      <c r="FF1001" s="297"/>
      <c r="FG1001" s="297"/>
      <c r="FH1001" s="297"/>
      <c r="FI1001" s="297"/>
      <c r="FJ1001" s="297"/>
      <c r="FK1001" s="297"/>
      <c r="FL1001" s="297"/>
      <c r="FM1001" s="297"/>
      <c r="FN1001" s="297"/>
      <c r="FO1001" s="297"/>
      <c r="FP1001" s="297"/>
      <c r="FQ1001" s="297"/>
      <c r="FR1001" s="297"/>
      <c r="FS1001" s="297"/>
      <c r="GV1001" s="98"/>
      <c r="GW1001" s="98"/>
      <c r="GX1001" s="98"/>
      <c r="GY1001" s="98"/>
      <c r="GZ1001" s="98"/>
      <c r="HA1001" s="98"/>
      <c r="HB1001" s="98"/>
      <c r="HC1001" s="98"/>
      <c r="HD1001" s="98"/>
      <c r="HE1001" s="98"/>
      <c r="HF1001" s="98"/>
      <c r="HG1001" s="98"/>
      <c r="HH1001" s="98"/>
      <c r="HI1001" s="98"/>
      <c r="HJ1001" s="98"/>
      <c r="HK1001" s="98"/>
      <c r="HL1001" s="98"/>
      <c r="HM1001" s="98"/>
      <c r="HN1001" s="98"/>
      <c r="HO1001" s="98"/>
      <c r="HP1001" s="98"/>
      <c r="HQ1001" s="98"/>
      <c r="HR1001" s="98"/>
      <c r="HS1001" s="98"/>
      <c r="HT1001" s="98"/>
      <c r="HU1001" s="98"/>
      <c r="HV1001" s="98"/>
      <c r="HW1001" s="98"/>
      <c r="HX1001" s="98"/>
      <c r="HY1001" s="98"/>
      <c r="HZ1001" s="98"/>
      <c r="IA1001" s="98"/>
      <c r="IB1001" s="98"/>
      <c r="IC1001" s="98"/>
      <c r="ID1001" s="98"/>
      <c r="IE1001" s="98"/>
      <c r="IF1001" s="98"/>
      <c r="IG1001" s="98"/>
      <c r="IH1001" s="98"/>
      <c r="II1001" s="98"/>
      <c r="IJ1001" s="98"/>
      <c r="IK1001" s="98"/>
      <c r="IL1001" s="98"/>
      <c r="IM1001" s="98"/>
      <c r="IN1001" s="98"/>
      <c r="IO1001" s="98"/>
      <c r="IP1001" s="98"/>
      <c r="IQ1001" s="98"/>
      <c r="IR1001" s="98"/>
      <c r="IS1001" s="98"/>
      <c r="IT1001" s="98"/>
      <c r="IU1001" s="98"/>
      <c r="IV1001" s="98"/>
      <c r="IW1001" s="98"/>
      <c r="IX1001" s="98"/>
      <c r="IY1001" s="98"/>
      <c r="IZ1001" s="98"/>
      <c r="JA1001" s="98"/>
      <c r="JB1001" s="98"/>
      <c r="JC1001" s="98"/>
      <c r="JD1001" s="98"/>
      <c r="JE1001" s="98"/>
      <c r="JF1001" s="98"/>
      <c r="JG1001" s="98"/>
      <c r="JH1001" s="98"/>
      <c r="JI1001" s="98"/>
      <c r="JJ1001" s="98"/>
      <c r="JK1001" s="98"/>
      <c r="JL1001" s="98"/>
      <c r="JM1001" s="98"/>
      <c r="JN1001" s="98"/>
      <c r="JO1001" s="98"/>
      <c r="JP1001" s="98"/>
      <c r="JQ1001" s="98"/>
      <c r="JR1001" s="98"/>
      <c r="JS1001" s="98"/>
      <c r="JT1001" s="98"/>
      <c r="JU1001" s="98"/>
      <c r="JV1001" s="98"/>
      <c r="JW1001" s="98"/>
      <c r="JX1001" s="98"/>
      <c r="JY1001" s="98"/>
      <c r="JZ1001" s="98"/>
      <c r="KA1001" s="98"/>
      <c r="KB1001" s="98"/>
      <c r="KC1001" s="98"/>
      <c r="KD1001" s="98"/>
      <c r="KE1001" s="98"/>
      <c r="KF1001" s="98"/>
      <c r="KG1001" s="98"/>
      <c r="KH1001" s="98"/>
      <c r="KI1001" s="98"/>
      <c r="KJ1001" s="98"/>
      <c r="KK1001" s="98"/>
      <c r="KL1001" s="98"/>
      <c r="KM1001" s="98"/>
      <c r="KN1001" s="98"/>
      <c r="KO1001" s="98"/>
      <c r="KP1001" s="98"/>
      <c r="KQ1001" s="98"/>
      <c r="KR1001" s="98"/>
      <c r="KS1001" s="98"/>
      <c r="KT1001" s="98"/>
      <c r="KU1001" s="98"/>
      <c r="KV1001" s="98"/>
      <c r="KW1001" s="98"/>
      <c r="KX1001" s="98"/>
      <c r="KY1001" s="98"/>
      <c r="KZ1001" s="98"/>
      <c r="LA1001" s="98"/>
      <c r="LB1001" s="98"/>
      <c r="LC1001" s="98"/>
      <c r="LD1001" s="98"/>
      <c r="LE1001" s="98"/>
      <c r="LF1001" s="98"/>
      <c r="LG1001" s="98"/>
      <c r="LH1001" s="98"/>
      <c r="LI1001" s="98"/>
      <c r="LJ1001" s="98"/>
      <c r="LK1001" s="98"/>
      <c r="LL1001" s="98"/>
      <c r="LM1001" s="98"/>
      <c r="LN1001" s="98"/>
      <c r="LO1001" s="98"/>
      <c r="LP1001" s="98"/>
      <c r="LQ1001" s="98"/>
      <c r="LR1001" s="98"/>
      <c r="LS1001" s="98"/>
      <c r="LT1001" s="98"/>
      <c r="LU1001" s="98"/>
      <c r="LV1001" s="98"/>
      <c r="LW1001" s="98"/>
      <c r="LX1001" s="98"/>
      <c r="LY1001" s="98"/>
      <c r="LZ1001" s="98"/>
      <c r="MA1001" s="98"/>
      <c r="MB1001" s="98"/>
      <c r="MC1001" s="98"/>
      <c r="MD1001" s="98"/>
      <c r="ME1001" s="98"/>
      <c r="MF1001" s="98"/>
      <c r="MG1001" s="98"/>
      <c r="MH1001" s="98"/>
      <c r="MI1001" s="98"/>
      <c r="MJ1001" s="98"/>
      <c r="MK1001" s="98"/>
      <c r="ML1001" s="98"/>
      <c r="MM1001" s="98"/>
      <c r="MN1001" s="98"/>
      <c r="MO1001" s="98"/>
      <c r="MP1001" s="98"/>
      <c r="MQ1001" s="98"/>
      <c r="MR1001" s="98"/>
      <c r="MS1001" s="98"/>
      <c r="MT1001" s="98"/>
      <c r="MU1001" s="98"/>
      <c r="MV1001" s="98"/>
      <c r="MW1001" s="98"/>
      <c r="MX1001" s="98"/>
      <c r="MY1001" s="98"/>
      <c r="MZ1001" s="98"/>
      <c r="NA1001" s="98"/>
      <c r="NB1001" s="98"/>
      <c r="NC1001" s="98"/>
      <c r="ND1001" s="98"/>
      <c r="NE1001" s="98"/>
      <c r="NF1001" s="98"/>
      <c r="NG1001" s="98"/>
      <c r="NH1001" s="98"/>
      <c r="NI1001" s="98"/>
      <c r="NJ1001" s="98"/>
      <c r="NK1001" s="98"/>
      <c r="NL1001" s="98"/>
      <c r="NM1001" s="98"/>
      <c r="NN1001" s="98"/>
      <c r="NO1001" s="98"/>
      <c r="NP1001" s="98"/>
      <c r="NQ1001" s="98"/>
      <c r="NR1001" s="98"/>
      <c r="NS1001" s="98"/>
      <c r="NT1001" s="98"/>
      <c r="NU1001" s="98"/>
      <c r="NV1001" s="98"/>
      <c r="NW1001" s="98"/>
      <c r="NX1001" s="98"/>
      <c r="NY1001" s="98"/>
      <c r="NZ1001" s="98"/>
      <c r="OA1001" s="98"/>
      <c r="OB1001" s="98"/>
      <c r="OC1001" s="98"/>
      <c r="OD1001" s="98"/>
      <c r="OE1001" s="98"/>
      <c r="OF1001" s="98"/>
      <c r="OG1001" s="98"/>
      <c r="OH1001" s="98"/>
      <c r="OI1001" s="98"/>
      <c r="OJ1001" s="98"/>
      <c r="OK1001" s="98"/>
      <c r="OL1001" s="98"/>
      <c r="OM1001" s="98"/>
      <c r="ON1001" s="98"/>
      <c r="OO1001" s="98"/>
      <c r="OP1001" s="98"/>
      <c r="OQ1001" s="98"/>
      <c r="OR1001" s="98"/>
      <c r="OS1001" s="98"/>
      <c r="OT1001" s="98"/>
      <c r="OU1001" s="98"/>
      <c r="OV1001" s="98"/>
      <c r="OW1001" s="98"/>
      <c r="OX1001" s="98"/>
      <c r="OY1001" s="98"/>
      <c r="OZ1001" s="98"/>
      <c r="PA1001" s="98"/>
      <c r="PB1001" s="98"/>
      <c r="PC1001" s="98"/>
      <c r="PD1001" s="98"/>
      <c r="PE1001" s="98"/>
      <c r="PF1001" s="98"/>
      <c r="PG1001" s="98"/>
      <c r="PH1001" s="98"/>
      <c r="PI1001" s="98"/>
      <c r="PJ1001" s="98"/>
      <c r="PK1001" s="98"/>
      <c r="PL1001" s="98"/>
      <c r="PM1001" s="98"/>
      <c r="PN1001" s="98"/>
      <c r="PO1001" s="98"/>
      <c r="PP1001" s="98"/>
      <c r="PQ1001" s="98"/>
      <c r="PR1001" s="98"/>
      <c r="PS1001" s="98"/>
      <c r="PT1001" s="98"/>
      <c r="PU1001" s="98"/>
      <c r="PV1001" s="98"/>
      <c r="PW1001" s="98"/>
      <c r="PX1001" s="98"/>
      <c r="PY1001" s="98"/>
      <c r="PZ1001" s="98"/>
      <c r="QA1001" s="98"/>
      <c r="QB1001" s="98"/>
      <c r="QC1001" s="98"/>
      <c r="QD1001" s="98"/>
      <c r="QE1001" s="98"/>
      <c r="QF1001" s="98"/>
      <c r="QG1001" s="98"/>
      <c r="QH1001" s="98"/>
      <c r="QI1001" s="98"/>
      <c r="QJ1001" s="98"/>
      <c r="QK1001" s="98"/>
      <c r="QL1001" s="98"/>
      <c r="QM1001" s="98"/>
      <c r="QN1001" s="98"/>
      <c r="QO1001" s="98"/>
      <c r="QP1001" s="98"/>
      <c r="QQ1001" s="98"/>
      <c r="QR1001" s="98"/>
      <c r="QS1001" s="98"/>
      <c r="QT1001" s="98"/>
      <c r="QU1001" s="98"/>
      <c r="QV1001" s="98"/>
      <c r="QW1001" s="98"/>
      <c r="QX1001" s="98"/>
      <c r="QY1001" s="98"/>
      <c r="QZ1001" s="98"/>
      <c r="RA1001" s="98"/>
      <c r="RB1001" s="98"/>
      <c r="RC1001" s="98"/>
      <c r="RD1001" s="98"/>
      <c r="RE1001" s="98"/>
      <c r="RF1001" s="98"/>
      <c r="RG1001" s="98"/>
      <c r="RH1001" s="98"/>
      <c r="RI1001" s="98"/>
      <c r="RJ1001" s="98"/>
      <c r="RK1001" s="98"/>
      <c r="RL1001" s="98"/>
      <c r="RM1001" s="98"/>
      <c r="RN1001" s="98"/>
      <c r="RO1001" s="98"/>
      <c r="RP1001" s="98"/>
      <c r="RQ1001" s="98"/>
      <c r="RR1001" s="98"/>
      <c r="RS1001" s="98"/>
      <c r="RT1001" s="98"/>
      <c r="RU1001" s="98"/>
      <c r="RV1001" s="98"/>
      <c r="RW1001" s="98"/>
      <c r="RX1001" s="98"/>
      <c r="RY1001" s="98"/>
      <c r="RZ1001" s="98"/>
      <c r="SA1001" s="98"/>
      <c r="SB1001" s="98"/>
      <c r="SC1001" s="98"/>
      <c r="SD1001" s="98"/>
      <c r="SE1001" s="98"/>
      <c r="SF1001" s="98"/>
      <c r="SG1001" s="98"/>
      <c r="SH1001" s="98"/>
      <c r="SI1001" s="98"/>
      <c r="SJ1001" s="98"/>
      <c r="SK1001" s="98"/>
      <c r="SL1001" s="98"/>
      <c r="SM1001" s="98"/>
      <c r="SN1001" s="98"/>
      <c r="SO1001" s="98"/>
      <c r="SP1001" s="98"/>
      <c r="SQ1001" s="98"/>
      <c r="SR1001" s="98"/>
      <c r="SS1001" s="98"/>
      <c r="ST1001" s="98"/>
      <c r="SU1001" s="98"/>
      <c r="SV1001" s="98"/>
      <c r="SW1001" s="98"/>
      <c r="SX1001" s="98"/>
      <c r="SY1001" s="98"/>
      <c r="SZ1001" s="98"/>
      <c r="TA1001" s="98"/>
      <c r="TB1001" s="98"/>
      <c r="TC1001" s="98"/>
      <c r="TD1001" s="98"/>
      <c r="TE1001" s="98"/>
      <c r="TF1001" s="98"/>
      <c r="TG1001" s="98"/>
      <c r="TH1001" s="98"/>
      <c r="TI1001" s="98"/>
      <c r="TJ1001" s="98"/>
      <c r="TK1001" s="98"/>
      <c r="TL1001" s="98"/>
      <c r="TM1001" s="98"/>
      <c r="TN1001" s="98"/>
      <c r="TO1001" s="98"/>
      <c r="TP1001" s="98"/>
      <c r="TQ1001" s="98"/>
      <c r="TR1001" s="98"/>
      <c r="TS1001" s="98"/>
      <c r="TT1001" s="98"/>
      <c r="TU1001" s="98"/>
      <c r="TV1001" s="98"/>
      <c r="TW1001" s="98"/>
      <c r="TX1001" s="98"/>
      <c r="TY1001" s="98"/>
      <c r="TZ1001" s="98"/>
      <c r="UA1001" s="98"/>
      <c r="UB1001" s="98"/>
      <c r="UC1001" s="98"/>
      <c r="UD1001" s="98"/>
      <c r="UE1001" s="98"/>
      <c r="UF1001" s="98"/>
      <c r="UG1001" s="98"/>
      <c r="UH1001" s="98"/>
      <c r="UI1001" s="98"/>
      <c r="UJ1001" s="98"/>
      <c r="UK1001" s="98"/>
      <c r="UL1001" s="98"/>
      <c r="UM1001" s="98"/>
      <c r="UN1001" s="98"/>
      <c r="UO1001" s="98"/>
      <c r="UP1001" s="98"/>
      <c r="UQ1001" s="98"/>
      <c r="UR1001" s="98"/>
      <c r="US1001" s="98"/>
      <c r="UT1001" s="98"/>
      <c r="UU1001" s="98"/>
      <c r="UV1001" s="98"/>
      <c r="UW1001" s="98"/>
      <c r="UX1001" s="98"/>
      <c r="UY1001" s="98"/>
      <c r="UZ1001" s="98"/>
      <c r="VA1001" s="98"/>
      <c r="VB1001" s="98"/>
      <c r="VC1001" s="98"/>
      <c r="VD1001" s="98"/>
      <c r="VE1001" s="98"/>
      <c r="VF1001" s="98"/>
      <c r="VG1001" s="98"/>
      <c r="VH1001" s="98"/>
      <c r="VI1001" s="98"/>
      <c r="VJ1001" s="98"/>
      <c r="VK1001" s="98"/>
      <c r="VL1001" s="98"/>
      <c r="VM1001" s="98"/>
      <c r="VN1001" s="98"/>
      <c r="VO1001" s="98"/>
      <c r="VP1001" s="98"/>
      <c r="VQ1001" s="98"/>
      <c r="VR1001" s="98"/>
      <c r="VS1001" s="98"/>
      <c r="VT1001" s="98"/>
      <c r="VU1001" s="98"/>
      <c r="VV1001" s="98"/>
      <c r="VW1001" s="98"/>
      <c r="VX1001" s="98"/>
      <c r="VY1001" s="98"/>
      <c r="VZ1001" s="98"/>
      <c r="WA1001" s="98"/>
      <c r="WB1001" s="98"/>
      <c r="WC1001" s="98"/>
      <c r="WD1001" s="98"/>
      <c r="WE1001" s="98"/>
      <c r="WF1001" s="98"/>
      <c r="WG1001" s="98"/>
      <c r="WH1001" s="98"/>
      <c r="WI1001" s="98"/>
      <c r="WJ1001" s="98"/>
      <c r="WK1001" s="98"/>
      <c r="WL1001" s="98"/>
      <c r="WM1001" s="98"/>
      <c r="WN1001" s="98"/>
      <c r="WO1001" s="98"/>
      <c r="WP1001" s="98"/>
      <c r="WQ1001" s="98"/>
      <c r="WR1001" s="98"/>
      <c r="WS1001" s="98"/>
      <c r="WT1001" s="98"/>
      <c r="WU1001" s="98"/>
      <c r="WV1001" s="98"/>
      <c r="WW1001" s="98"/>
      <c r="WX1001" s="98"/>
      <c r="WY1001" s="98"/>
      <c r="WZ1001" s="98"/>
      <c r="XA1001" s="98"/>
      <c r="XB1001" s="98"/>
      <c r="XC1001" s="98"/>
      <c r="XD1001" s="98"/>
      <c r="XE1001" s="98"/>
      <c r="XF1001" s="98"/>
      <c r="XG1001" s="98"/>
      <c r="XH1001" s="98"/>
      <c r="XI1001" s="98"/>
      <c r="XJ1001" s="98"/>
      <c r="XK1001" s="98"/>
      <c r="XL1001" s="98"/>
      <c r="XM1001" s="98"/>
      <c r="XN1001" s="98"/>
      <c r="XO1001" s="98"/>
      <c r="XP1001" s="98"/>
      <c r="XQ1001" s="98"/>
      <c r="XR1001" s="98"/>
      <c r="XS1001" s="98"/>
      <c r="XT1001" s="98"/>
      <c r="XU1001" s="98"/>
      <c r="XV1001" s="98"/>
      <c r="XW1001" s="98"/>
      <c r="XX1001" s="98"/>
      <c r="XY1001" s="98"/>
      <c r="XZ1001" s="98"/>
      <c r="YA1001" s="98"/>
      <c r="YB1001" s="98"/>
      <c r="YC1001" s="98"/>
      <c r="YD1001" s="98"/>
      <c r="YE1001" s="98"/>
      <c r="YF1001" s="98"/>
      <c r="YG1001" s="98"/>
      <c r="YH1001" s="98"/>
      <c r="YI1001" s="98"/>
      <c r="YJ1001" s="98"/>
      <c r="YK1001" s="98"/>
      <c r="YL1001" s="98"/>
      <c r="YM1001" s="98"/>
      <c r="YN1001" s="98"/>
      <c r="YO1001" s="98"/>
      <c r="YP1001" s="98"/>
      <c r="YQ1001" s="98"/>
      <c r="YR1001" s="98"/>
      <c r="YS1001" s="98"/>
      <c r="YT1001" s="98"/>
      <c r="YU1001" s="98"/>
      <c r="YV1001" s="98"/>
      <c r="YW1001" s="98"/>
      <c r="YX1001" s="98"/>
      <c r="YY1001" s="98"/>
      <c r="YZ1001" s="98"/>
      <c r="ZA1001" s="98"/>
      <c r="ZB1001" s="98"/>
      <c r="ZC1001" s="98"/>
      <c r="ZD1001" s="98"/>
      <c r="ZE1001" s="98"/>
      <c r="ZF1001" s="98"/>
      <c r="ZG1001" s="98"/>
      <c r="ZH1001" s="98"/>
      <c r="ZI1001" s="98"/>
      <c r="ZJ1001" s="98"/>
      <c r="ZK1001" s="98"/>
      <c r="ZL1001" s="98"/>
      <c r="ZM1001" s="98"/>
      <c r="ZN1001" s="98"/>
      <c r="ZO1001" s="98"/>
      <c r="ZP1001" s="98"/>
      <c r="ZQ1001" s="98"/>
      <c r="ZR1001" s="98"/>
      <c r="ZS1001" s="98"/>
      <c r="ZT1001" s="98"/>
      <c r="ZU1001" s="98"/>
      <c r="ZV1001" s="98"/>
      <c r="ZW1001" s="98"/>
      <c r="ZX1001" s="98"/>
      <c r="ZY1001" s="98"/>
      <c r="ZZ1001" s="98"/>
      <c r="AAA1001" s="98"/>
      <c r="AAB1001" s="98"/>
      <c r="AAC1001" s="98"/>
      <c r="AAD1001" s="98"/>
      <c r="AAE1001" s="98"/>
      <c r="AAF1001" s="98"/>
      <c r="AAG1001" s="98"/>
      <c r="AAH1001" s="98"/>
      <c r="AAI1001" s="98"/>
      <c r="AAJ1001" s="98"/>
      <c r="AAK1001" s="98"/>
      <c r="AAL1001" s="98"/>
      <c r="AAM1001" s="98"/>
      <c r="AAN1001" s="98"/>
      <c r="AAO1001" s="98"/>
      <c r="AAP1001" s="98"/>
      <c r="AAQ1001" s="98"/>
      <c r="AAR1001" s="98"/>
      <c r="AAS1001" s="98"/>
      <c r="AAT1001" s="98"/>
      <c r="AAU1001" s="98"/>
      <c r="AAV1001" s="98"/>
      <c r="AAW1001" s="98"/>
      <c r="AAX1001" s="98"/>
      <c r="AAY1001" s="98"/>
      <c r="AAZ1001" s="98"/>
      <c r="ABA1001" s="98"/>
      <c r="ABB1001" s="98"/>
      <c r="ABC1001" s="98"/>
      <c r="ABD1001" s="98"/>
      <c r="ABE1001" s="98"/>
      <c r="ABF1001" s="98"/>
      <c r="ABG1001" s="98"/>
      <c r="ABH1001" s="98"/>
      <c r="ABI1001" s="98"/>
      <c r="ABJ1001" s="98"/>
      <c r="ABK1001" s="98"/>
      <c r="ABL1001" s="98"/>
      <c r="ABM1001" s="98"/>
      <c r="ABN1001" s="98"/>
      <c r="ABO1001" s="98"/>
      <c r="ABP1001" s="98"/>
      <c r="ABQ1001" s="98"/>
      <c r="ABR1001" s="98"/>
      <c r="ABS1001" s="98"/>
      <c r="ABT1001" s="98"/>
      <c r="ABU1001" s="98"/>
      <c r="ABV1001" s="98"/>
      <c r="ABW1001" s="98"/>
      <c r="ABX1001" s="98"/>
      <c r="ABY1001" s="98"/>
      <c r="ABZ1001" s="98"/>
      <c r="ACA1001" s="98"/>
      <c r="ACB1001" s="98"/>
      <c r="ACC1001" s="98"/>
      <c r="ACD1001" s="98"/>
      <c r="ACE1001" s="98"/>
      <c r="ACF1001" s="98"/>
      <c r="ACG1001" s="98"/>
      <c r="ACH1001" s="98"/>
      <c r="ACI1001" s="98"/>
      <c r="ACJ1001" s="98"/>
      <c r="ACK1001" s="98"/>
      <c r="ACL1001" s="98"/>
      <c r="ACM1001" s="98"/>
      <c r="ACN1001" s="98"/>
      <c r="ACO1001" s="98"/>
      <c r="ACP1001" s="98"/>
      <c r="ACQ1001" s="98"/>
      <c r="ACR1001" s="98"/>
      <c r="ACS1001" s="98"/>
      <c r="ACT1001" s="98"/>
      <c r="ACU1001" s="98"/>
      <c r="ACV1001" s="98"/>
      <c r="ACW1001" s="98"/>
      <c r="ACX1001" s="98"/>
      <c r="ACY1001" s="98"/>
      <c r="ACZ1001" s="98"/>
      <c r="ADA1001" s="98"/>
      <c r="ADB1001" s="98"/>
      <c r="ADC1001" s="98"/>
      <c r="ADD1001" s="98"/>
      <c r="ADE1001" s="98"/>
      <c r="ADF1001" s="98"/>
      <c r="ADG1001" s="98"/>
      <c r="ADH1001" s="98"/>
      <c r="ADI1001" s="98"/>
      <c r="ADJ1001" s="98"/>
      <c r="ADK1001" s="98"/>
      <c r="ADL1001" s="98"/>
      <c r="ADM1001" s="98"/>
      <c r="ADN1001" s="98"/>
      <c r="ADO1001" s="98"/>
      <c r="ADP1001" s="98"/>
      <c r="ADQ1001" s="98"/>
      <c r="ADR1001" s="98"/>
      <c r="ADS1001" s="98"/>
      <c r="ADT1001" s="98"/>
      <c r="ADU1001" s="98"/>
      <c r="ADV1001" s="98"/>
      <c r="ADW1001" s="98"/>
      <c r="ADX1001" s="98"/>
      <c r="ADY1001" s="98"/>
      <c r="ADZ1001" s="98"/>
      <c r="AEA1001" s="98"/>
      <c r="AEB1001" s="98"/>
      <c r="AEC1001" s="98"/>
      <c r="AED1001" s="98"/>
      <c r="AEE1001" s="98"/>
      <c r="AEF1001" s="98"/>
      <c r="AEG1001" s="98"/>
      <c r="AEH1001" s="98"/>
      <c r="AEI1001" s="98"/>
      <c r="AEJ1001" s="98"/>
      <c r="AEK1001" s="98"/>
      <c r="AEL1001" s="98"/>
      <c r="AEM1001" s="98"/>
      <c r="AEN1001" s="98"/>
      <c r="AEO1001" s="98"/>
      <c r="AEP1001" s="98"/>
      <c r="AEQ1001" s="98"/>
      <c r="AER1001" s="98"/>
      <c r="AES1001" s="98"/>
      <c r="AET1001" s="98"/>
      <c r="AEU1001" s="98"/>
      <c r="AEV1001" s="98"/>
      <c r="AEW1001" s="98"/>
      <c r="AEX1001" s="98"/>
      <c r="AEY1001" s="98"/>
      <c r="AEZ1001" s="98"/>
      <c r="AFA1001" s="98"/>
      <c r="AFB1001" s="98"/>
      <c r="AFC1001" s="98"/>
      <c r="AFD1001" s="98"/>
      <c r="AFE1001" s="98"/>
      <c r="AFF1001" s="98"/>
      <c r="AFG1001" s="98"/>
      <c r="AFH1001" s="98"/>
      <c r="AFI1001" s="98"/>
      <c r="AFJ1001" s="98"/>
      <c r="AFK1001" s="98"/>
      <c r="AFL1001" s="98"/>
      <c r="AFM1001" s="98"/>
      <c r="AFN1001" s="98"/>
      <c r="AFO1001" s="98"/>
      <c r="AFP1001" s="98"/>
      <c r="AFQ1001" s="98"/>
      <c r="AFR1001" s="98"/>
      <c r="AFS1001" s="98"/>
      <c r="AFT1001" s="98"/>
      <c r="AFU1001" s="98"/>
      <c r="AFV1001" s="98"/>
      <c r="AFW1001" s="98"/>
      <c r="AFX1001" s="98"/>
      <c r="AFY1001" s="98"/>
      <c r="AFZ1001" s="98"/>
      <c r="AGA1001" s="98"/>
      <c r="AGB1001" s="98"/>
      <c r="AGC1001" s="98"/>
      <c r="AGD1001" s="98"/>
      <c r="AGE1001" s="98"/>
      <c r="AGF1001" s="98"/>
      <c r="AGG1001" s="98"/>
      <c r="AGH1001" s="98"/>
      <c r="AGI1001" s="98"/>
      <c r="AGJ1001" s="98"/>
      <c r="AGK1001" s="98"/>
      <c r="AGL1001" s="98"/>
      <c r="AGM1001" s="98"/>
      <c r="AGN1001" s="98"/>
      <c r="AGO1001" s="98"/>
      <c r="AGP1001" s="98"/>
      <c r="AGQ1001" s="98"/>
      <c r="AGR1001" s="98"/>
      <c r="AGS1001" s="98"/>
      <c r="AGT1001" s="98"/>
      <c r="AGU1001" s="98"/>
      <c r="AGV1001" s="98"/>
      <c r="AGW1001" s="98"/>
      <c r="AGX1001" s="98"/>
      <c r="AGY1001" s="98"/>
      <c r="AGZ1001" s="98"/>
      <c r="AHA1001" s="98"/>
      <c r="AHB1001" s="98"/>
      <c r="AHC1001" s="98"/>
      <c r="AHD1001" s="98"/>
      <c r="AHE1001" s="98"/>
      <c r="AHF1001" s="98"/>
      <c r="AHG1001" s="98"/>
      <c r="AHH1001" s="98"/>
      <c r="AHI1001" s="98"/>
      <c r="AHJ1001" s="98"/>
      <c r="AHK1001" s="98"/>
      <c r="AHL1001" s="98"/>
      <c r="AHM1001" s="98"/>
      <c r="AHN1001" s="98"/>
      <c r="AHO1001" s="98"/>
      <c r="AHP1001" s="98"/>
      <c r="AHQ1001" s="98"/>
      <c r="AHR1001" s="98"/>
      <c r="AHS1001" s="98"/>
      <c r="AHT1001" s="98"/>
      <c r="AHU1001" s="98"/>
      <c r="AHV1001" s="98"/>
      <c r="AHW1001" s="98"/>
      <c r="AHX1001" s="98"/>
      <c r="AHY1001" s="98"/>
      <c r="AHZ1001" s="98"/>
      <c r="AIA1001" s="98"/>
      <c r="AIB1001" s="98"/>
      <c r="AIC1001" s="98"/>
      <c r="AID1001" s="98"/>
      <c r="AIE1001" s="98"/>
      <c r="AIF1001" s="98"/>
      <c r="AIG1001" s="98"/>
      <c r="AIH1001" s="98"/>
      <c r="AII1001" s="98"/>
      <c r="AIJ1001" s="98"/>
      <c r="AIK1001" s="98"/>
      <c r="AIL1001" s="98"/>
      <c r="AIM1001" s="98"/>
      <c r="AIN1001" s="98"/>
      <c r="AIO1001" s="98"/>
      <c r="AIP1001" s="98"/>
      <c r="AIQ1001" s="98"/>
      <c r="AIR1001" s="98"/>
      <c r="AIS1001" s="98"/>
      <c r="AIT1001" s="98"/>
      <c r="AIU1001" s="98"/>
      <c r="AIV1001" s="98"/>
      <c r="AIW1001" s="98"/>
      <c r="AIX1001" s="98"/>
      <c r="AIY1001" s="98"/>
      <c r="AIZ1001" s="98"/>
      <c r="AJA1001" s="98"/>
      <c r="AJB1001" s="98"/>
      <c r="AJC1001" s="98"/>
      <c r="AJD1001" s="98"/>
      <c r="AJE1001" s="98"/>
      <c r="AJF1001" s="98"/>
      <c r="AJG1001" s="98"/>
      <c r="AJH1001" s="98"/>
      <c r="AJI1001" s="98"/>
      <c r="AJJ1001" s="98"/>
      <c r="AJK1001" s="98"/>
      <c r="AJL1001" s="98"/>
      <c r="AJM1001" s="98"/>
      <c r="AJN1001" s="98"/>
      <c r="AJO1001" s="98"/>
      <c r="AJP1001" s="98"/>
      <c r="AJQ1001" s="98"/>
      <c r="AJR1001" s="98"/>
      <c r="AJS1001" s="98"/>
      <c r="AJT1001" s="98"/>
      <c r="AJU1001" s="98"/>
      <c r="AJV1001" s="98"/>
      <c r="AJW1001" s="98"/>
      <c r="AJX1001" s="98"/>
      <c r="AJY1001" s="98"/>
      <c r="AJZ1001" s="98"/>
      <c r="AKA1001" s="98"/>
      <c r="AKB1001" s="98"/>
      <c r="AKC1001" s="98"/>
      <c r="AKD1001" s="98"/>
      <c r="AKE1001" s="98"/>
      <c r="AKF1001" s="98"/>
      <c r="AKG1001" s="98"/>
      <c r="AKH1001" s="98"/>
      <c r="AKI1001" s="98"/>
      <c r="AKJ1001" s="98"/>
      <c r="AKK1001" s="98"/>
      <c r="AKL1001" s="98"/>
      <c r="AKM1001" s="98"/>
      <c r="AKN1001" s="98"/>
      <c r="AKO1001" s="98"/>
      <c r="AKP1001" s="98"/>
      <c r="AKQ1001" s="98"/>
      <c r="AKR1001" s="98"/>
      <c r="AKS1001" s="98"/>
      <c r="AKT1001" s="98"/>
      <c r="AKU1001" s="98"/>
      <c r="AKV1001" s="98"/>
      <c r="AKW1001" s="98"/>
      <c r="AKX1001" s="98"/>
      <c r="AKY1001" s="98"/>
      <c r="AKZ1001" s="98"/>
      <c r="ALA1001" s="98"/>
      <c r="ALB1001" s="98"/>
      <c r="ALC1001" s="98"/>
      <c r="ALD1001" s="98"/>
      <c r="ALE1001" s="98"/>
      <c r="ALF1001" s="98"/>
      <c r="ALG1001" s="98"/>
      <c r="ALH1001" s="98"/>
      <c r="ALI1001" s="98"/>
      <c r="ALJ1001" s="98"/>
      <c r="ALK1001" s="98"/>
      <c r="ALL1001" s="98"/>
      <c r="ALM1001" s="98"/>
      <c r="ALN1001" s="98"/>
      <c r="ALO1001" s="98"/>
      <c r="ALP1001" s="98"/>
      <c r="ALQ1001" s="98"/>
      <c r="ALR1001" s="98"/>
      <c r="ALS1001" s="98"/>
      <c r="ALT1001" s="98"/>
      <c r="ALU1001" s="98"/>
      <c r="ALV1001" s="98"/>
      <c r="ALW1001" s="98"/>
      <c r="ALX1001" s="98"/>
      <c r="ALY1001" s="98"/>
      <c r="ALZ1001" s="98"/>
      <c r="AMA1001" s="98"/>
      <c r="AMB1001" s="98"/>
      <c r="AMC1001" s="98"/>
      <c r="AMD1001" s="98"/>
      <c r="AME1001" s="98"/>
      <c r="AMF1001" s="98"/>
      <c r="AMG1001" s="98"/>
      <c r="AMH1001" s="98"/>
      <c r="AMI1001" s="98"/>
      <c r="AMJ1001" s="98"/>
      <c r="AMK1001" s="98"/>
      <c r="AML1001" s="98"/>
      <c r="AMM1001" s="98"/>
      <c r="AMN1001" s="98"/>
      <c r="AMO1001" s="98"/>
      <c r="AMP1001" s="98"/>
      <c r="AMQ1001" s="98"/>
      <c r="AMR1001" s="98"/>
      <c r="AMS1001" s="98"/>
      <c r="AMT1001" s="98"/>
      <c r="AMU1001" s="98"/>
      <c r="AMV1001" s="98"/>
      <c r="AMW1001" s="98"/>
      <c r="AMX1001" s="98"/>
      <c r="AMY1001" s="98"/>
      <c r="AMZ1001" s="98"/>
      <c r="ANA1001" s="98"/>
      <c r="ANB1001" s="98"/>
      <c r="ANC1001" s="98"/>
      <c r="AND1001" s="98"/>
      <c r="ANE1001" s="98"/>
      <c r="ANF1001" s="98"/>
      <c r="ANG1001" s="98"/>
      <c r="ANH1001" s="98"/>
      <c r="ANI1001" s="98"/>
      <c r="ANJ1001" s="98"/>
      <c r="ANK1001" s="98"/>
      <c r="ANL1001" s="98"/>
      <c r="ANM1001" s="98"/>
      <c r="ANN1001" s="98"/>
      <c r="ANO1001" s="98"/>
      <c r="ANP1001" s="98"/>
      <c r="ANQ1001" s="98"/>
      <c r="ANR1001" s="98"/>
      <c r="ANS1001" s="98"/>
      <c r="ANT1001" s="98"/>
      <c r="ANU1001" s="98"/>
      <c r="ANV1001" s="98"/>
      <c r="ANW1001" s="98"/>
      <c r="ANX1001" s="98"/>
      <c r="ANY1001" s="98"/>
      <c r="ANZ1001" s="98"/>
      <c r="AOA1001" s="98"/>
      <c r="AOB1001" s="98"/>
      <c r="AOC1001" s="98"/>
      <c r="AOD1001" s="98"/>
      <c r="AOE1001" s="98"/>
      <c r="AOF1001" s="98"/>
      <c r="AOG1001" s="98"/>
      <c r="AOH1001" s="98"/>
      <c r="AOI1001" s="98"/>
      <c r="AOJ1001" s="98"/>
      <c r="AOK1001" s="98"/>
      <c r="AOL1001" s="98"/>
      <c r="AOM1001" s="98"/>
      <c r="AON1001" s="98"/>
      <c r="AOO1001" s="98"/>
      <c r="AOP1001" s="98"/>
      <c r="AOQ1001" s="98"/>
      <c r="AOR1001" s="98"/>
      <c r="AOS1001" s="98"/>
      <c r="AOT1001" s="98"/>
      <c r="AOU1001" s="98"/>
      <c r="AOV1001" s="98"/>
      <c r="AOW1001" s="98"/>
      <c r="AOX1001" s="98"/>
      <c r="AOY1001" s="98"/>
      <c r="AOZ1001" s="98"/>
      <c r="APA1001" s="98"/>
      <c r="APB1001" s="98"/>
      <c r="APC1001" s="98"/>
      <c r="APD1001" s="98"/>
      <c r="APE1001" s="98"/>
      <c r="APF1001" s="98"/>
      <c r="APG1001" s="98"/>
      <c r="APH1001" s="98"/>
      <c r="API1001" s="98"/>
      <c r="APJ1001" s="98"/>
      <c r="APK1001" s="98"/>
      <c r="APL1001" s="98"/>
      <c r="APM1001" s="98"/>
      <c r="APN1001" s="98"/>
      <c r="APO1001" s="98"/>
      <c r="APP1001" s="98"/>
      <c r="APQ1001" s="98"/>
      <c r="APR1001" s="98"/>
      <c r="APS1001" s="98"/>
      <c r="APT1001" s="98"/>
      <c r="APU1001" s="98"/>
      <c r="APV1001" s="98"/>
      <c r="APW1001" s="98"/>
      <c r="APX1001" s="98"/>
      <c r="APY1001" s="98"/>
      <c r="APZ1001" s="98"/>
      <c r="AQA1001" s="98"/>
      <c r="AQB1001" s="98"/>
      <c r="AQC1001" s="98"/>
      <c r="AQD1001" s="98"/>
      <c r="AQE1001" s="98"/>
      <c r="AQF1001" s="98"/>
      <c r="AQG1001" s="98"/>
      <c r="AQH1001" s="98"/>
      <c r="AQI1001" s="98"/>
      <c r="AQJ1001" s="98"/>
      <c r="AQK1001" s="98"/>
      <c r="AQL1001" s="98"/>
      <c r="AQM1001" s="98"/>
      <c r="AQN1001" s="98"/>
      <c r="AQO1001" s="98"/>
      <c r="AQP1001" s="98"/>
      <c r="AQQ1001" s="98"/>
      <c r="AQR1001" s="98"/>
      <c r="AQS1001" s="98"/>
      <c r="AQT1001" s="98"/>
      <c r="AQU1001" s="98"/>
      <c r="AQV1001" s="98"/>
      <c r="AQW1001" s="98"/>
      <c r="AQX1001" s="98"/>
      <c r="AQY1001" s="98"/>
      <c r="AQZ1001" s="98"/>
      <c r="ARA1001" s="98"/>
      <c r="ARB1001" s="98"/>
      <c r="ARC1001" s="98"/>
      <c r="ARD1001" s="98"/>
      <c r="ARE1001" s="98"/>
      <c r="ARF1001" s="98"/>
      <c r="ARG1001" s="98"/>
      <c r="ARH1001" s="98"/>
      <c r="ARI1001" s="98"/>
      <c r="ARJ1001" s="98"/>
      <c r="ARK1001" s="98"/>
      <c r="ARL1001" s="98"/>
      <c r="ARM1001" s="98"/>
      <c r="ARN1001" s="98"/>
      <c r="ARO1001" s="98"/>
      <c r="ARP1001" s="98"/>
      <c r="ARQ1001" s="98"/>
      <c r="ARR1001" s="98"/>
      <c r="ARS1001" s="98"/>
      <c r="ART1001" s="98"/>
      <c r="ARU1001" s="98"/>
      <c r="ARV1001" s="98"/>
      <c r="ARW1001" s="98"/>
      <c r="ARX1001" s="98"/>
      <c r="ARY1001" s="98"/>
      <c r="ARZ1001" s="98"/>
      <c r="ASA1001" s="98"/>
      <c r="ASB1001" s="98"/>
      <c r="ASC1001" s="98"/>
      <c r="ASD1001" s="98"/>
      <c r="ASE1001" s="98"/>
      <c r="ASF1001" s="98"/>
      <c r="ASG1001" s="98"/>
      <c r="ASH1001" s="98"/>
      <c r="ASI1001" s="98"/>
      <c r="ASJ1001" s="98"/>
      <c r="ASK1001" s="98"/>
      <c r="ASL1001" s="98"/>
      <c r="ASM1001" s="98"/>
      <c r="ASN1001" s="98"/>
      <c r="ASO1001" s="98"/>
      <c r="ASP1001" s="98"/>
      <c r="ASQ1001" s="98"/>
      <c r="ASR1001" s="98"/>
      <c r="ASS1001" s="98"/>
      <c r="AST1001" s="98"/>
      <c r="ASU1001" s="98"/>
      <c r="ASV1001" s="98"/>
      <c r="ASW1001" s="98"/>
      <c r="ASX1001" s="98"/>
      <c r="ASY1001" s="98"/>
      <c r="ASZ1001" s="98"/>
      <c r="ATA1001" s="98"/>
      <c r="ATB1001" s="98"/>
      <c r="ATC1001" s="98"/>
      <c r="ATD1001" s="98"/>
      <c r="ATE1001" s="98"/>
      <c r="ATF1001" s="98"/>
      <c r="ATG1001" s="98"/>
      <c r="ATH1001" s="98"/>
      <c r="ATI1001" s="98"/>
      <c r="ATJ1001" s="98"/>
      <c r="ATK1001" s="98"/>
      <c r="ATL1001" s="98"/>
      <c r="ATM1001" s="98"/>
      <c r="ATN1001" s="98"/>
      <c r="ATO1001" s="98"/>
      <c r="ATP1001" s="98"/>
      <c r="ATQ1001" s="98"/>
      <c r="ATR1001" s="98"/>
      <c r="ATS1001" s="98"/>
      <c r="ATT1001" s="98"/>
      <c r="ATU1001" s="98"/>
      <c r="ATV1001" s="98"/>
      <c r="ATW1001" s="98"/>
      <c r="ATX1001" s="98"/>
      <c r="ATY1001" s="98"/>
      <c r="ATZ1001" s="98"/>
      <c r="AUA1001" s="98"/>
      <c r="AUB1001" s="98"/>
      <c r="AUC1001" s="98"/>
      <c r="AUD1001" s="98"/>
      <c r="AUE1001" s="98"/>
      <c r="AUF1001" s="98"/>
      <c r="AUG1001" s="98"/>
      <c r="AUH1001" s="98"/>
      <c r="AUI1001" s="98"/>
      <c r="AUJ1001" s="98"/>
      <c r="AUK1001" s="98"/>
      <c r="AUL1001" s="98"/>
      <c r="AUM1001" s="98"/>
      <c r="AUN1001" s="98"/>
      <c r="AUO1001" s="98"/>
      <c r="AUP1001" s="98"/>
      <c r="AUQ1001" s="98"/>
      <c r="AUR1001" s="98"/>
      <c r="AUS1001" s="98"/>
      <c r="AUT1001" s="98"/>
      <c r="AUU1001" s="98"/>
      <c r="AUV1001" s="98"/>
      <c r="AUW1001" s="98"/>
      <c r="AUX1001" s="98"/>
      <c r="AUY1001" s="98"/>
      <c r="AUZ1001" s="98"/>
      <c r="AVA1001" s="98"/>
      <c r="AVB1001" s="98"/>
      <c r="AVC1001" s="98"/>
      <c r="AVD1001" s="98"/>
      <c r="AVE1001" s="98"/>
      <c r="AVF1001" s="98"/>
      <c r="AVG1001" s="98"/>
      <c r="AVH1001" s="98"/>
      <c r="AVI1001" s="98"/>
      <c r="AVJ1001" s="98"/>
      <c r="AVK1001" s="98"/>
      <c r="AVL1001" s="98"/>
      <c r="AVM1001" s="98"/>
      <c r="AVN1001" s="98"/>
      <c r="AVO1001" s="98"/>
      <c r="AVP1001" s="98"/>
      <c r="AVQ1001" s="98"/>
      <c r="AVR1001" s="98"/>
      <c r="AVS1001" s="98"/>
      <c r="AVT1001" s="98"/>
      <c r="AVU1001" s="98"/>
      <c r="AVV1001" s="98"/>
      <c r="AVW1001" s="98"/>
      <c r="AVX1001" s="98"/>
      <c r="AVY1001" s="98"/>
      <c r="AVZ1001" s="98"/>
      <c r="AWA1001" s="98"/>
      <c r="AWB1001" s="98"/>
      <c r="AWC1001" s="98"/>
      <c r="AWD1001" s="98"/>
      <c r="AWE1001" s="98"/>
      <c r="AWF1001" s="98"/>
      <c r="AWG1001" s="98"/>
      <c r="AWH1001" s="98"/>
      <c r="AWI1001" s="98"/>
      <c r="AWJ1001" s="98"/>
      <c r="AWK1001" s="98"/>
      <c r="AWL1001" s="98"/>
      <c r="AWM1001" s="98"/>
      <c r="AWN1001" s="98"/>
      <c r="AWO1001" s="98"/>
      <c r="AWP1001" s="98"/>
      <c r="AWQ1001" s="98"/>
      <c r="AWR1001" s="98"/>
      <c r="AWS1001" s="98"/>
      <c r="AWT1001" s="98"/>
      <c r="AWU1001" s="98"/>
      <c r="AWV1001" s="98"/>
      <c r="AWW1001" s="98"/>
      <c r="AWX1001" s="98"/>
      <c r="AWY1001" s="98"/>
      <c r="AWZ1001" s="98"/>
      <c r="AXA1001" s="98"/>
      <c r="AXB1001" s="98"/>
      <c r="AXC1001" s="98"/>
      <c r="AXD1001" s="98"/>
      <c r="AXE1001" s="98"/>
      <c r="AXF1001" s="98"/>
      <c r="AXG1001" s="98"/>
      <c r="AXH1001" s="98"/>
      <c r="AXI1001" s="98"/>
      <c r="AXJ1001" s="98"/>
      <c r="AXK1001" s="98"/>
      <c r="AXL1001" s="98"/>
      <c r="AXM1001" s="98"/>
      <c r="AXN1001" s="98"/>
      <c r="AXO1001" s="98"/>
      <c r="AXP1001" s="98"/>
      <c r="AXQ1001" s="98"/>
      <c r="AXR1001" s="98"/>
      <c r="AXS1001" s="98"/>
      <c r="AXT1001" s="98"/>
      <c r="AXU1001" s="98"/>
      <c r="AXV1001" s="98"/>
      <c r="AXW1001" s="98"/>
      <c r="AXX1001" s="98"/>
      <c r="AXY1001" s="98"/>
      <c r="AXZ1001" s="98"/>
      <c r="AYA1001" s="98"/>
      <c r="AYB1001" s="98"/>
      <c r="AYC1001" s="98"/>
      <c r="AYD1001" s="98"/>
      <c r="AYE1001" s="98"/>
      <c r="AYF1001" s="98"/>
      <c r="AYG1001" s="98"/>
      <c r="AYH1001" s="98"/>
      <c r="AYI1001" s="98"/>
      <c r="AYJ1001" s="98"/>
      <c r="AYK1001" s="98"/>
      <c r="AYL1001" s="98"/>
      <c r="AYM1001" s="98"/>
      <c r="AYN1001" s="98"/>
      <c r="AYO1001" s="98"/>
      <c r="AYP1001" s="98"/>
      <c r="AYQ1001" s="98"/>
      <c r="AYR1001" s="98"/>
      <c r="AYS1001" s="98"/>
      <c r="AYT1001" s="98"/>
      <c r="AYU1001" s="98"/>
      <c r="AYV1001" s="98"/>
      <c r="AYW1001" s="98"/>
      <c r="AYX1001" s="98"/>
      <c r="AYY1001" s="98"/>
      <c r="AYZ1001" s="98"/>
      <c r="AZA1001" s="98"/>
      <c r="AZB1001" s="98"/>
      <c r="AZC1001" s="98"/>
      <c r="AZD1001" s="98"/>
      <c r="AZE1001" s="98"/>
      <c r="AZF1001" s="98"/>
      <c r="AZG1001" s="98"/>
      <c r="AZH1001" s="98"/>
      <c r="AZI1001" s="98"/>
      <c r="AZJ1001" s="98"/>
      <c r="AZK1001" s="98"/>
      <c r="AZL1001" s="98"/>
      <c r="AZM1001" s="98"/>
      <c r="AZN1001" s="98"/>
      <c r="AZO1001" s="98"/>
      <c r="AZP1001" s="98"/>
      <c r="AZQ1001" s="98"/>
      <c r="AZR1001" s="98"/>
      <c r="AZS1001" s="98"/>
      <c r="AZT1001" s="98"/>
      <c r="AZU1001" s="98"/>
      <c r="AZV1001" s="98"/>
      <c r="AZW1001" s="98"/>
      <c r="AZX1001" s="98"/>
      <c r="AZY1001" s="98"/>
      <c r="AZZ1001" s="98"/>
      <c r="BAA1001" s="98"/>
      <c r="BAB1001" s="98"/>
      <c r="BAC1001" s="98"/>
      <c r="BAD1001" s="98"/>
      <c r="BAE1001" s="98"/>
      <c r="BAF1001" s="98"/>
      <c r="BAG1001" s="98"/>
      <c r="BAH1001" s="98"/>
      <c r="BAI1001" s="98"/>
      <c r="BAJ1001" s="98"/>
      <c r="BAK1001" s="98"/>
      <c r="BAL1001" s="98"/>
      <c r="BAM1001" s="98"/>
      <c r="BAN1001" s="98"/>
      <c r="BAO1001" s="98"/>
      <c r="BAP1001" s="98"/>
      <c r="BAQ1001" s="98"/>
      <c r="BAR1001" s="98"/>
      <c r="BAS1001" s="98"/>
      <c r="BAT1001" s="98"/>
      <c r="BAU1001" s="98"/>
      <c r="BAV1001" s="98"/>
      <c r="BAW1001" s="98"/>
      <c r="BAX1001" s="98"/>
      <c r="BAY1001" s="98"/>
      <c r="BAZ1001" s="98"/>
      <c r="BBA1001" s="98"/>
      <c r="BBB1001" s="98"/>
      <c r="BBC1001" s="98"/>
      <c r="BBD1001" s="98"/>
      <c r="BBE1001" s="98"/>
      <c r="BBF1001" s="98"/>
      <c r="BBG1001" s="98"/>
      <c r="BBH1001" s="98"/>
      <c r="BBI1001" s="98"/>
      <c r="BBJ1001" s="98"/>
      <c r="BBK1001" s="98"/>
      <c r="BBL1001" s="98"/>
      <c r="BBM1001" s="98"/>
      <c r="BBN1001" s="98"/>
      <c r="BBO1001" s="98"/>
      <c r="BBP1001" s="98"/>
      <c r="BBQ1001" s="98"/>
      <c r="BBR1001" s="98"/>
      <c r="BBS1001" s="98"/>
      <c r="BBT1001" s="98"/>
      <c r="BBU1001" s="98"/>
      <c r="BBV1001" s="98"/>
      <c r="BBW1001" s="98"/>
      <c r="BBX1001" s="98"/>
      <c r="BBY1001" s="98"/>
      <c r="BBZ1001" s="98"/>
      <c r="BCA1001" s="98"/>
      <c r="BCB1001" s="98"/>
      <c r="BCC1001" s="98"/>
      <c r="BCD1001" s="98"/>
      <c r="BCE1001" s="98"/>
      <c r="BCF1001" s="98"/>
      <c r="BCG1001" s="98"/>
      <c r="BCH1001" s="98"/>
      <c r="BCI1001" s="98"/>
      <c r="BCJ1001" s="98"/>
      <c r="BCK1001" s="98"/>
      <c r="BCL1001" s="98"/>
      <c r="BCM1001" s="98"/>
      <c r="BCN1001" s="98"/>
      <c r="BCO1001" s="98"/>
      <c r="BCP1001" s="98"/>
      <c r="BCQ1001" s="98"/>
      <c r="BCR1001" s="98"/>
      <c r="BCS1001" s="98"/>
      <c r="BCT1001" s="98"/>
      <c r="BCU1001" s="98"/>
      <c r="BCV1001" s="98"/>
      <c r="BCW1001" s="98"/>
      <c r="BCX1001" s="98"/>
      <c r="BCY1001" s="98"/>
      <c r="BCZ1001" s="98"/>
      <c r="BDA1001" s="98"/>
      <c r="BDB1001" s="98"/>
      <c r="BDC1001" s="98"/>
      <c r="BDD1001" s="98"/>
      <c r="BDE1001" s="98"/>
      <c r="BDF1001" s="98"/>
      <c r="BDG1001" s="98"/>
      <c r="BDH1001" s="98"/>
      <c r="BDI1001" s="98"/>
      <c r="BDJ1001" s="98"/>
      <c r="BDK1001" s="98"/>
      <c r="BDL1001" s="98"/>
      <c r="BDM1001" s="98"/>
      <c r="BDN1001" s="98"/>
      <c r="BDO1001" s="98"/>
      <c r="BDP1001" s="98"/>
      <c r="BDQ1001" s="98"/>
      <c r="BDR1001" s="98"/>
      <c r="BDS1001" s="98"/>
      <c r="BDT1001" s="98"/>
      <c r="BDU1001" s="98"/>
      <c r="BDV1001" s="98"/>
      <c r="BDW1001" s="98"/>
      <c r="BDX1001" s="98"/>
      <c r="BDY1001" s="98"/>
      <c r="BDZ1001" s="98"/>
      <c r="BEA1001" s="98"/>
      <c r="BEB1001" s="98"/>
      <c r="BEC1001" s="98"/>
      <c r="BED1001" s="98"/>
      <c r="BEE1001" s="98"/>
      <c r="BEF1001" s="98"/>
      <c r="BEG1001" s="98"/>
      <c r="BEH1001" s="98"/>
      <c r="BEI1001" s="98"/>
      <c r="BEJ1001" s="98"/>
      <c r="BEK1001" s="98"/>
      <c r="BEL1001" s="98"/>
      <c r="BEM1001" s="98"/>
      <c r="BEN1001" s="98"/>
      <c r="BEO1001" s="98"/>
      <c r="BEP1001" s="98"/>
      <c r="BEQ1001" s="98"/>
      <c r="BER1001" s="98"/>
      <c r="BES1001" s="98"/>
      <c r="BET1001" s="98"/>
      <c r="BEU1001" s="98"/>
      <c r="BEV1001" s="98"/>
      <c r="BEW1001" s="98"/>
      <c r="BEX1001" s="98"/>
      <c r="BEY1001" s="98"/>
      <c r="BEZ1001" s="98"/>
      <c r="BFA1001" s="98"/>
      <c r="BFB1001" s="98"/>
      <c r="BFC1001" s="98"/>
      <c r="BFD1001" s="98"/>
      <c r="BFE1001" s="98"/>
      <c r="BFF1001" s="98"/>
      <c r="BFG1001" s="98"/>
      <c r="BFH1001" s="98"/>
      <c r="BFI1001" s="98"/>
      <c r="BFJ1001" s="98"/>
      <c r="BFK1001" s="98"/>
      <c r="BFL1001" s="98"/>
      <c r="BFM1001" s="98"/>
      <c r="BFN1001" s="98"/>
      <c r="BFO1001" s="98"/>
      <c r="BFP1001" s="98"/>
      <c r="BFQ1001" s="98"/>
      <c r="BFR1001" s="98"/>
      <c r="BFS1001" s="98"/>
      <c r="BFT1001" s="98"/>
      <c r="BFU1001" s="98"/>
      <c r="BFV1001" s="98"/>
      <c r="BFW1001" s="98"/>
      <c r="BFX1001" s="98"/>
      <c r="BFY1001" s="98"/>
      <c r="BFZ1001" s="98"/>
      <c r="BGA1001" s="98"/>
      <c r="BGB1001" s="98"/>
      <c r="BGC1001" s="98"/>
      <c r="BGD1001" s="98"/>
      <c r="BGE1001" s="98"/>
      <c r="BGF1001" s="98"/>
      <c r="BGG1001" s="98"/>
      <c r="BGH1001" s="98"/>
      <c r="BGI1001" s="98"/>
      <c r="BGJ1001" s="98"/>
      <c r="BGK1001" s="98"/>
      <c r="BGL1001" s="98"/>
      <c r="BGM1001" s="98"/>
      <c r="BGN1001" s="98"/>
      <c r="BGO1001" s="98"/>
      <c r="BGP1001" s="98"/>
      <c r="BGQ1001" s="98"/>
      <c r="BGR1001" s="98"/>
      <c r="BGS1001" s="98"/>
      <c r="BGT1001" s="98"/>
      <c r="BGU1001" s="98"/>
      <c r="BGV1001" s="98"/>
      <c r="BGW1001" s="98"/>
      <c r="BGX1001" s="98"/>
      <c r="BGY1001" s="98"/>
      <c r="BGZ1001" s="98"/>
      <c r="BHA1001" s="98"/>
      <c r="BHB1001" s="98"/>
      <c r="BHC1001" s="98"/>
      <c r="BHD1001" s="98"/>
      <c r="BHE1001" s="98"/>
      <c r="BHF1001" s="98"/>
      <c r="BHG1001" s="98"/>
      <c r="BHH1001" s="98"/>
      <c r="BHI1001" s="98"/>
      <c r="BHJ1001" s="98"/>
      <c r="BHK1001" s="98"/>
      <c r="BHL1001" s="98"/>
      <c r="BHM1001" s="98"/>
      <c r="BHN1001" s="98"/>
      <c r="BHO1001" s="98"/>
      <c r="BHP1001" s="98"/>
      <c r="BHQ1001" s="98"/>
      <c r="BHR1001" s="98"/>
      <c r="BHS1001" s="98"/>
      <c r="BHT1001" s="98"/>
      <c r="BHU1001" s="98"/>
      <c r="BHV1001" s="98"/>
      <c r="BHW1001" s="98"/>
      <c r="BHX1001" s="98"/>
      <c r="BHY1001" s="98"/>
      <c r="BHZ1001" s="98"/>
      <c r="BIA1001" s="98"/>
      <c r="BIB1001" s="98"/>
      <c r="BIC1001" s="98"/>
      <c r="BID1001" s="98"/>
      <c r="BIE1001" s="98"/>
      <c r="BIF1001" s="98"/>
      <c r="BIG1001" s="98"/>
      <c r="BIH1001" s="98"/>
      <c r="BII1001" s="98"/>
      <c r="BIJ1001" s="98"/>
      <c r="BIK1001" s="98"/>
      <c r="BIL1001" s="98"/>
      <c r="BIM1001" s="98"/>
      <c r="BIN1001" s="98"/>
      <c r="BIO1001" s="98"/>
      <c r="BIP1001" s="98"/>
      <c r="BIQ1001" s="98"/>
      <c r="BIR1001" s="98"/>
      <c r="BIS1001" s="98"/>
      <c r="BIT1001" s="98"/>
      <c r="BIU1001" s="98"/>
      <c r="BIV1001" s="98"/>
      <c r="BIW1001" s="98"/>
      <c r="BIX1001" s="98"/>
      <c r="BIY1001" s="98"/>
      <c r="BIZ1001" s="98"/>
      <c r="BJA1001" s="98"/>
      <c r="BJB1001" s="98"/>
      <c r="BJC1001" s="98"/>
      <c r="BJD1001" s="98"/>
      <c r="BJE1001" s="98"/>
      <c r="BJF1001" s="98"/>
      <c r="BJG1001" s="98"/>
      <c r="BJH1001" s="98"/>
      <c r="BJI1001" s="98"/>
      <c r="BJJ1001" s="98"/>
      <c r="BJK1001" s="98"/>
      <c r="BJL1001" s="98"/>
      <c r="BJM1001" s="98"/>
      <c r="BJN1001" s="98"/>
      <c r="BJO1001" s="98"/>
      <c r="BJP1001" s="98"/>
      <c r="BJQ1001" s="98"/>
      <c r="BJR1001" s="98"/>
      <c r="BJS1001" s="98"/>
      <c r="BJT1001" s="98"/>
      <c r="BJU1001" s="98"/>
      <c r="BJV1001" s="98"/>
      <c r="BJW1001" s="98"/>
      <c r="BJX1001" s="98"/>
      <c r="BJY1001" s="98"/>
      <c r="BJZ1001" s="98"/>
      <c r="BKA1001" s="98"/>
      <c r="BKB1001" s="98"/>
      <c r="BKC1001" s="98"/>
      <c r="BKD1001" s="98"/>
      <c r="BKE1001" s="98"/>
      <c r="BKF1001" s="98"/>
      <c r="BKG1001" s="98"/>
      <c r="BKH1001" s="98"/>
      <c r="BKI1001" s="98"/>
      <c r="BKJ1001" s="98"/>
      <c r="BKK1001" s="98"/>
      <c r="BKL1001" s="98"/>
      <c r="BKM1001" s="98"/>
      <c r="BKN1001" s="98"/>
      <c r="BKO1001" s="98"/>
      <c r="BKP1001" s="98"/>
      <c r="BKQ1001" s="98"/>
      <c r="BKR1001" s="98"/>
      <c r="BKS1001" s="98"/>
      <c r="BKT1001" s="98"/>
      <c r="BKU1001" s="98"/>
      <c r="BKV1001" s="98"/>
      <c r="BKW1001" s="98"/>
      <c r="BKX1001" s="98"/>
      <c r="BKY1001" s="98"/>
      <c r="BKZ1001" s="98"/>
      <c r="BLA1001" s="98"/>
      <c r="BLB1001" s="98"/>
      <c r="BLC1001" s="98"/>
      <c r="BLD1001" s="98"/>
      <c r="BLE1001" s="98"/>
      <c r="BLF1001" s="98"/>
      <c r="BLG1001" s="98"/>
      <c r="BLH1001" s="98"/>
      <c r="BLI1001" s="98"/>
      <c r="BLJ1001" s="98"/>
      <c r="BLK1001" s="98"/>
      <c r="BLL1001" s="98"/>
      <c r="BLM1001" s="98"/>
      <c r="BLN1001" s="98"/>
      <c r="BLO1001" s="98"/>
      <c r="BLP1001" s="98"/>
      <c r="BLQ1001" s="98"/>
      <c r="BLR1001" s="98"/>
      <c r="BLS1001" s="98"/>
      <c r="BLT1001" s="98"/>
      <c r="BLU1001" s="98"/>
      <c r="BLV1001" s="98"/>
      <c r="BLW1001" s="98"/>
      <c r="BLX1001" s="98"/>
      <c r="BLY1001" s="98"/>
      <c r="BLZ1001" s="98"/>
      <c r="BMA1001" s="98"/>
      <c r="BMB1001" s="98"/>
      <c r="BMC1001" s="98"/>
      <c r="BMD1001" s="98"/>
      <c r="BME1001" s="98"/>
      <c r="BMF1001" s="98"/>
      <c r="BMG1001" s="98"/>
      <c r="BMH1001" s="98"/>
      <c r="BMI1001" s="98"/>
      <c r="BMJ1001" s="98"/>
      <c r="BMK1001" s="98"/>
      <c r="BML1001" s="98"/>
      <c r="BMM1001" s="98"/>
      <c r="BMN1001" s="98"/>
      <c r="BMO1001" s="98"/>
      <c r="BMP1001" s="98"/>
      <c r="BMQ1001" s="98"/>
      <c r="BMR1001" s="98"/>
      <c r="BMS1001" s="98"/>
      <c r="BMT1001" s="98"/>
      <c r="BMU1001" s="98"/>
      <c r="BMV1001" s="98"/>
      <c r="BMW1001" s="98"/>
      <c r="BMX1001" s="98"/>
      <c r="BMY1001" s="98"/>
      <c r="BMZ1001" s="98"/>
      <c r="BNA1001" s="98"/>
      <c r="BNB1001" s="98"/>
      <c r="BNC1001" s="98"/>
      <c r="BND1001" s="98"/>
      <c r="BNE1001" s="98"/>
      <c r="BNF1001" s="98"/>
      <c r="BNG1001" s="98"/>
      <c r="BNH1001" s="98"/>
      <c r="BNI1001" s="98"/>
      <c r="BNJ1001" s="98"/>
      <c r="BNK1001" s="98"/>
      <c r="BNL1001" s="98"/>
      <c r="BNM1001" s="98"/>
      <c r="BNN1001" s="98"/>
      <c r="BNO1001" s="98"/>
      <c r="BNP1001" s="98"/>
      <c r="BNQ1001" s="98"/>
      <c r="BNR1001" s="98"/>
      <c r="BNS1001" s="98"/>
      <c r="BNT1001" s="98"/>
      <c r="BNU1001" s="98"/>
      <c r="BNV1001" s="98"/>
      <c r="BNW1001" s="98"/>
      <c r="BNX1001" s="98"/>
      <c r="BNY1001" s="98"/>
      <c r="BNZ1001" s="98"/>
      <c r="BOA1001" s="98"/>
      <c r="BOB1001" s="98"/>
      <c r="BOC1001" s="98"/>
      <c r="BOD1001" s="98"/>
      <c r="BOE1001" s="98"/>
      <c r="BOF1001" s="98"/>
      <c r="BOG1001" s="98"/>
      <c r="BOH1001" s="98"/>
      <c r="BOI1001" s="98"/>
      <c r="BOJ1001" s="98"/>
      <c r="BOK1001" s="98"/>
      <c r="BOL1001" s="98"/>
      <c r="BOM1001" s="98"/>
      <c r="BON1001" s="98"/>
      <c r="BOO1001" s="98"/>
      <c r="BOP1001" s="98"/>
      <c r="BOQ1001" s="98"/>
      <c r="BOR1001" s="98"/>
      <c r="BOS1001" s="98"/>
      <c r="BOT1001" s="98"/>
      <c r="BOU1001" s="98"/>
      <c r="BOV1001" s="98"/>
      <c r="BOW1001" s="98"/>
      <c r="BOX1001" s="98"/>
      <c r="BOY1001" s="98"/>
      <c r="BOZ1001" s="98"/>
      <c r="BPA1001" s="98"/>
      <c r="BPB1001" s="98"/>
      <c r="BPC1001" s="98"/>
      <c r="BPD1001" s="98"/>
      <c r="BPE1001" s="98"/>
      <c r="BPF1001" s="98"/>
      <c r="BPG1001" s="98"/>
      <c r="BPH1001" s="98"/>
      <c r="BPI1001" s="98"/>
      <c r="BPJ1001" s="98"/>
      <c r="BPK1001" s="98"/>
      <c r="BPL1001" s="98"/>
      <c r="BPM1001" s="98"/>
      <c r="BPN1001" s="98"/>
      <c r="BPO1001" s="98"/>
      <c r="BPP1001" s="98"/>
      <c r="BPQ1001" s="98"/>
      <c r="BPR1001" s="98"/>
      <c r="BPS1001" s="98"/>
      <c r="BPT1001" s="98"/>
      <c r="BPU1001" s="98"/>
      <c r="BPV1001" s="98"/>
      <c r="BPW1001" s="98"/>
      <c r="BPX1001" s="98"/>
      <c r="BPY1001" s="98"/>
      <c r="BPZ1001" s="98"/>
      <c r="BQA1001" s="98"/>
      <c r="BQB1001" s="98"/>
      <c r="BQC1001" s="98"/>
      <c r="BQD1001" s="98"/>
      <c r="BQE1001" s="98"/>
      <c r="BQF1001" s="98"/>
      <c r="BQG1001" s="98"/>
      <c r="BQH1001" s="98"/>
      <c r="BQI1001" s="98"/>
      <c r="BQJ1001" s="98"/>
      <c r="BQK1001" s="98"/>
      <c r="BQL1001" s="98"/>
      <c r="BQM1001" s="98"/>
      <c r="BQN1001" s="98"/>
      <c r="BQO1001" s="98"/>
      <c r="BQP1001" s="98"/>
      <c r="BQQ1001" s="98"/>
      <c r="BQR1001" s="98"/>
      <c r="BQS1001" s="98"/>
      <c r="BQT1001" s="98"/>
      <c r="BQU1001" s="98"/>
      <c r="BQV1001" s="98"/>
      <c r="BQW1001" s="98"/>
      <c r="BQX1001" s="98"/>
      <c r="BQY1001" s="98"/>
      <c r="BQZ1001" s="98"/>
      <c r="BRA1001" s="98"/>
      <c r="BRB1001" s="98"/>
      <c r="BRC1001" s="98"/>
      <c r="BRD1001" s="98"/>
      <c r="BRE1001" s="98"/>
      <c r="BRF1001" s="98"/>
      <c r="BRG1001" s="98"/>
      <c r="BRH1001" s="98"/>
      <c r="BRI1001" s="98"/>
      <c r="BRJ1001" s="98"/>
      <c r="BRK1001" s="98"/>
      <c r="BRL1001" s="98"/>
      <c r="BRM1001" s="98"/>
      <c r="BRN1001" s="98"/>
      <c r="BRO1001" s="98"/>
      <c r="BRP1001" s="98"/>
      <c r="BRQ1001" s="98"/>
      <c r="BRR1001" s="98"/>
      <c r="BRS1001" s="98"/>
      <c r="BRT1001" s="98"/>
      <c r="BRU1001" s="98"/>
      <c r="BRV1001" s="98"/>
      <c r="BRW1001" s="98"/>
      <c r="BRX1001" s="98"/>
      <c r="BRY1001" s="98"/>
      <c r="BRZ1001" s="98"/>
      <c r="BSA1001" s="98"/>
      <c r="BSB1001" s="98"/>
      <c r="BSC1001" s="98"/>
      <c r="BSD1001" s="98"/>
      <c r="BSE1001" s="98"/>
      <c r="BSF1001" s="98"/>
      <c r="BSG1001" s="98"/>
      <c r="BSH1001" s="98"/>
      <c r="BSI1001" s="98"/>
      <c r="BSJ1001" s="98"/>
      <c r="BSK1001" s="98"/>
      <c r="BSL1001" s="98"/>
      <c r="BSM1001" s="98"/>
      <c r="BSN1001" s="98"/>
      <c r="BSO1001" s="98"/>
      <c r="BSP1001" s="98"/>
      <c r="BSQ1001" s="98"/>
      <c r="BSR1001" s="98"/>
      <c r="BSS1001" s="98"/>
      <c r="BST1001" s="98"/>
      <c r="BSU1001" s="98"/>
      <c r="BSV1001" s="98"/>
      <c r="BSW1001" s="98"/>
      <c r="BSX1001" s="98"/>
      <c r="BSY1001" s="98"/>
      <c r="BSZ1001" s="98"/>
      <c r="BTA1001" s="98"/>
      <c r="BTB1001" s="98"/>
      <c r="BTC1001" s="98"/>
      <c r="BTD1001" s="98"/>
      <c r="BTE1001" s="98"/>
      <c r="BTF1001" s="98"/>
      <c r="BTG1001" s="98"/>
      <c r="BTH1001" s="98"/>
      <c r="BTI1001" s="98"/>
      <c r="BTJ1001" s="98"/>
      <c r="BTK1001" s="98"/>
      <c r="BTL1001" s="98"/>
      <c r="BTM1001" s="98"/>
      <c r="BTN1001" s="98"/>
      <c r="BTO1001" s="98"/>
      <c r="BTP1001" s="98"/>
      <c r="BTQ1001" s="98"/>
      <c r="BTR1001" s="98"/>
      <c r="BTS1001" s="98"/>
      <c r="BTT1001" s="98"/>
      <c r="BTU1001" s="98"/>
      <c r="BTV1001" s="98"/>
      <c r="BTW1001" s="98"/>
      <c r="BTX1001" s="98"/>
      <c r="BTY1001" s="98"/>
      <c r="BTZ1001" s="98"/>
      <c r="BUA1001" s="98"/>
      <c r="BUB1001" s="98"/>
      <c r="BUC1001" s="98"/>
      <c r="BUD1001" s="98"/>
      <c r="BUE1001" s="98"/>
      <c r="BUF1001" s="98"/>
      <c r="BUG1001" s="98"/>
      <c r="BUH1001" s="98"/>
      <c r="BUI1001" s="98"/>
      <c r="BUJ1001" s="98"/>
      <c r="BUK1001" s="98"/>
      <c r="BUL1001" s="98"/>
      <c r="BUM1001" s="98"/>
      <c r="BUN1001" s="98"/>
      <c r="BUO1001" s="98"/>
      <c r="BUP1001" s="98"/>
      <c r="BUQ1001" s="98"/>
      <c r="BUR1001" s="98"/>
      <c r="BUS1001" s="98"/>
      <c r="BUT1001" s="98"/>
      <c r="BUU1001" s="98"/>
      <c r="BUV1001" s="98"/>
      <c r="BUW1001" s="98"/>
      <c r="BUX1001" s="98"/>
      <c r="BUY1001" s="98"/>
      <c r="BUZ1001" s="98"/>
      <c r="BVA1001" s="98"/>
      <c r="BVB1001" s="98"/>
      <c r="BVC1001" s="98"/>
      <c r="BVD1001" s="98"/>
      <c r="BVE1001" s="98"/>
      <c r="BVF1001" s="98"/>
      <c r="BVG1001" s="98"/>
      <c r="BVH1001" s="98"/>
      <c r="BVI1001" s="98"/>
      <c r="BVJ1001" s="98"/>
      <c r="BVK1001" s="98"/>
      <c r="BVL1001" s="98"/>
      <c r="BVM1001" s="98"/>
      <c r="BVN1001" s="98"/>
      <c r="BVO1001" s="98"/>
      <c r="BVP1001" s="98"/>
      <c r="BVQ1001" s="98"/>
      <c r="BVR1001" s="98"/>
      <c r="BVS1001" s="98"/>
      <c r="BVT1001" s="98"/>
      <c r="BVU1001" s="98"/>
      <c r="BVV1001" s="98"/>
      <c r="BVW1001" s="98"/>
      <c r="BVX1001" s="98"/>
      <c r="BVY1001" s="98"/>
      <c r="BVZ1001" s="98"/>
      <c r="BWA1001" s="98"/>
      <c r="BWB1001" s="98"/>
      <c r="BWC1001" s="98"/>
      <c r="BWD1001" s="98"/>
      <c r="BWE1001" s="98"/>
      <c r="BWF1001" s="98"/>
      <c r="BWG1001" s="98"/>
      <c r="BWH1001" s="98"/>
      <c r="BWI1001" s="98"/>
      <c r="BWJ1001" s="98"/>
      <c r="BWK1001" s="98"/>
      <c r="BWL1001" s="98"/>
      <c r="BWM1001" s="98"/>
      <c r="BWN1001" s="98"/>
      <c r="BWO1001" s="98"/>
      <c r="BWP1001" s="98"/>
      <c r="BWQ1001" s="98"/>
      <c r="BWR1001" s="98"/>
      <c r="BWS1001" s="98"/>
      <c r="BWT1001" s="98"/>
      <c r="BWU1001" s="98"/>
      <c r="BWV1001" s="98"/>
      <c r="BWW1001" s="98"/>
      <c r="BWX1001" s="98"/>
      <c r="BWY1001" s="98"/>
      <c r="BWZ1001" s="98"/>
      <c r="BXA1001" s="98"/>
      <c r="BXB1001" s="98"/>
      <c r="BXC1001" s="98"/>
      <c r="BXD1001" s="98"/>
      <c r="BXE1001" s="98"/>
      <c r="BXF1001" s="98"/>
      <c r="BXG1001" s="98"/>
      <c r="BXH1001" s="98"/>
      <c r="BXI1001" s="98"/>
      <c r="BXJ1001" s="98"/>
      <c r="BXK1001" s="98"/>
      <c r="BXL1001" s="98"/>
      <c r="BXM1001" s="98"/>
      <c r="BXN1001" s="98"/>
      <c r="BXO1001" s="98"/>
      <c r="BXP1001" s="98"/>
      <c r="BXQ1001" s="98"/>
      <c r="BXR1001" s="98"/>
      <c r="BXS1001" s="98"/>
      <c r="BXT1001" s="98"/>
      <c r="BXU1001" s="98"/>
      <c r="BXV1001" s="98"/>
      <c r="BXW1001" s="98"/>
      <c r="BXX1001" s="98"/>
      <c r="BXY1001" s="98"/>
      <c r="BXZ1001" s="98"/>
      <c r="BYA1001" s="98"/>
      <c r="BYB1001" s="98"/>
      <c r="BYC1001" s="98"/>
      <c r="BYD1001" s="98"/>
      <c r="BYE1001" s="98"/>
      <c r="BYF1001" s="98"/>
      <c r="BYG1001" s="98"/>
      <c r="BYH1001" s="98"/>
      <c r="BYI1001" s="98"/>
      <c r="BYJ1001" s="98"/>
      <c r="BYK1001" s="98"/>
      <c r="BYL1001" s="98"/>
      <c r="BYM1001" s="98"/>
      <c r="BYN1001" s="98"/>
      <c r="BYO1001" s="98"/>
      <c r="BYP1001" s="98"/>
      <c r="BYQ1001" s="98"/>
      <c r="BYR1001" s="98"/>
      <c r="BYS1001" s="98"/>
      <c r="BYT1001" s="98"/>
      <c r="BYU1001" s="98"/>
      <c r="BYV1001" s="98"/>
      <c r="BYW1001" s="98"/>
      <c r="BYX1001" s="98"/>
      <c r="BYY1001" s="98"/>
      <c r="BYZ1001" s="98"/>
      <c r="BZA1001" s="98"/>
      <c r="BZB1001" s="98"/>
      <c r="BZC1001" s="98"/>
      <c r="BZD1001" s="98"/>
      <c r="BZE1001" s="98"/>
      <c r="BZF1001" s="98"/>
      <c r="BZG1001" s="98"/>
      <c r="BZH1001" s="98"/>
      <c r="BZI1001" s="98"/>
      <c r="BZJ1001" s="98"/>
      <c r="BZK1001" s="98"/>
      <c r="BZL1001" s="98"/>
      <c r="BZM1001" s="98"/>
      <c r="BZN1001" s="98"/>
      <c r="BZO1001" s="98"/>
      <c r="BZP1001" s="98"/>
      <c r="BZQ1001" s="98"/>
      <c r="BZR1001" s="98"/>
      <c r="BZS1001" s="98"/>
      <c r="BZT1001" s="98"/>
      <c r="BZU1001" s="98"/>
      <c r="BZV1001" s="98"/>
      <c r="BZW1001" s="98"/>
      <c r="BZX1001" s="98"/>
      <c r="BZY1001" s="98"/>
      <c r="BZZ1001" s="98"/>
      <c r="CAA1001" s="98"/>
      <c r="CAB1001" s="98"/>
      <c r="CAC1001" s="98"/>
      <c r="CAD1001" s="98"/>
      <c r="CAE1001" s="98"/>
      <c r="CAF1001" s="98"/>
      <c r="CAG1001" s="98"/>
      <c r="CAH1001" s="98"/>
      <c r="CAI1001" s="98"/>
      <c r="CAJ1001" s="98"/>
      <c r="CAK1001" s="98"/>
      <c r="CAL1001" s="98"/>
      <c r="CAM1001" s="98"/>
      <c r="CAN1001" s="98"/>
      <c r="CAO1001" s="98"/>
      <c r="CAP1001" s="98"/>
      <c r="CAQ1001" s="98"/>
      <c r="CAR1001" s="98"/>
      <c r="CAS1001" s="98"/>
      <c r="CAT1001" s="98"/>
      <c r="CAU1001" s="98"/>
      <c r="CAV1001" s="98"/>
      <c r="CAW1001" s="98"/>
      <c r="CAX1001" s="98"/>
      <c r="CAY1001" s="98"/>
      <c r="CAZ1001" s="98"/>
      <c r="CBA1001" s="98"/>
      <c r="CBB1001" s="98"/>
      <c r="CBC1001" s="98"/>
      <c r="CBD1001" s="98"/>
      <c r="CBE1001" s="98"/>
      <c r="CBF1001" s="98"/>
      <c r="CBG1001" s="98"/>
      <c r="CBH1001" s="98"/>
      <c r="CBI1001" s="98"/>
      <c r="CBJ1001" s="98"/>
      <c r="CBK1001" s="98"/>
      <c r="CBL1001" s="98"/>
      <c r="CBM1001" s="98"/>
      <c r="CBN1001" s="98"/>
      <c r="CBO1001" s="98"/>
      <c r="CBP1001" s="98"/>
      <c r="CBQ1001" s="98"/>
      <c r="CBR1001" s="98"/>
      <c r="CBS1001" s="98"/>
      <c r="CBT1001" s="98"/>
      <c r="CBU1001" s="98"/>
      <c r="CBV1001" s="98"/>
      <c r="CBW1001" s="98"/>
      <c r="CBX1001" s="98"/>
      <c r="CBY1001" s="98"/>
      <c r="CBZ1001" s="98"/>
      <c r="CCA1001" s="98"/>
      <c r="CCB1001" s="98"/>
      <c r="CCC1001" s="98"/>
      <c r="CCD1001" s="98"/>
      <c r="CCE1001" s="98"/>
      <c r="CCF1001" s="98"/>
      <c r="CCG1001" s="98"/>
      <c r="CCH1001" s="98"/>
      <c r="CCI1001" s="98"/>
      <c r="CCJ1001" s="98"/>
      <c r="CCK1001" s="98"/>
      <c r="CCL1001" s="98"/>
      <c r="CCM1001" s="98"/>
      <c r="CCN1001" s="98"/>
      <c r="CCO1001" s="98"/>
      <c r="CCP1001" s="98"/>
      <c r="CCQ1001" s="98"/>
      <c r="CCR1001" s="98"/>
      <c r="CCS1001" s="98"/>
      <c r="CCT1001" s="98"/>
      <c r="CCU1001" s="98"/>
      <c r="CCV1001" s="98"/>
      <c r="CCW1001" s="98"/>
      <c r="CCX1001" s="98"/>
      <c r="CCY1001" s="98"/>
      <c r="CCZ1001" s="98"/>
      <c r="CDA1001" s="98"/>
      <c r="CDB1001" s="98"/>
      <c r="CDC1001" s="98"/>
      <c r="CDD1001" s="98"/>
      <c r="CDE1001" s="98"/>
      <c r="CDF1001" s="98"/>
      <c r="CDG1001" s="98"/>
      <c r="CDH1001" s="98"/>
      <c r="CDI1001" s="98"/>
      <c r="CDJ1001" s="98"/>
      <c r="CDK1001" s="98"/>
      <c r="CDL1001" s="98"/>
      <c r="CDM1001" s="98"/>
      <c r="CDN1001" s="98"/>
      <c r="CDO1001" s="98"/>
      <c r="CDP1001" s="98"/>
      <c r="CDQ1001" s="98"/>
      <c r="CDR1001" s="98"/>
      <c r="CDS1001" s="98"/>
      <c r="CDT1001" s="98"/>
      <c r="CDU1001" s="98"/>
      <c r="CDV1001" s="98"/>
      <c r="CDW1001" s="98"/>
      <c r="CDX1001" s="98"/>
      <c r="CDY1001" s="98"/>
      <c r="CDZ1001" s="98"/>
      <c r="CEA1001" s="98"/>
      <c r="CEB1001" s="98"/>
      <c r="CEC1001" s="98"/>
      <c r="CED1001" s="98"/>
      <c r="CEE1001" s="98"/>
      <c r="CEF1001" s="98"/>
      <c r="CEG1001" s="98"/>
      <c r="CEH1001" s="98"/>
      <c r="CEI1001" s="98"/>
      <c r="CEJ1001" s="98"/>
      <c r="CEK1001" s="98"/>
      <c r="CEL1001" s="98"/>
      <c r="CEM1001" s="98"/>
      <c r="CEN1001" s="98"/>
      <c r="CEO1001" s="98"/>
      <c r="CEP1001" s="98"/>
      <c r="CEQ1001" s="98"/>
      <c r="CER1001" s="98"/>
      <c r="CES1001" s="98"/>
      <c r="CET1001" s="98"/>
      <c r="CEU1001" s="98"/>
      <c r="CEV1001" s="98"/>
      <c r="CEW1001" s="98"/>
      <c r="CEX1001" s="98"/>
      <c r="CEY1001" s="98"/>
      <c r="CEZ1001" s="98"/>
      <c r="CFA1001" s="98"/>
      <c r="CFB1001" s="98"/>
      <c r="CFC1001" s="98"/>
      <c r="CFD1001" s="98"/>
      <c r="CFE1001" s="98"/>
      <c r="CFF1001" s="98"/>
      <c r="CFG1001" s="98"/>
      <c r="CFH1001" s="98"/>
      <c r="CFI1001" s="98"/>
      <c r="CFJ1001" s="98"/>
      <c r="CFK1001" s="98"/>
      <c r="CFL1001" s="98"/>
      <c r="CFM1001" s="98"/>
      <c r="CFN1001" s="98"/>
      <c r="CFO1001" s="98"/>
      <c r="CFP1001" s="98"/>
      <c r="CFQ1001" s="98"/>
      <c r="CFR1001" s="98"/>
      <c r="CFS1001" s="98"/>
      <c r="CFT1001" s="98"/>
      <c r="CFU1001" s="98"/>
      <c r="CFV1001" s="98"/>
      <c r="CFW1001" s="98"/>
      <c r="CFX1001" s="98"/>
      <c r="CFY1001" s="98"/>
      <c r="CFZ1001" s="98"/>
      <c r="CGA1001" s="98"/>
      <c r="CGB1001" s="98"/>
      <c r="CGC1001" s="98"/>
      <c r="CGD1001" s="98"/>
      <c r="CGE1001" s="98"/>
      <c r="CGF1001" s="98"/>
      <c r="CGG1001" s="98"/>
      <c r="CGH1001" s="98"/>
      <c r="CGI1001" s="98"/>
      <c r="CGJ1001" s="98"/>
      <c r="CGK1001" s="98"/>
      <c r="CGL1001" s="98"/>
      <c r="CGM1001" s="98"/>
      <c r="CGN1001" s="98"/>
      <c r="CGO1001" s="98"/>
      <c r="CGP1001" s="98"/>
      <c r="CGQ1001" s="98"/>
      <c r="CGR1001" s="98"/>
      <c r="CGS1001" s="98"/>
      <c r="CGT1001" s="98"/>
      <c r="CGU1001" s="98"/>
      <c r="CGV1001" s="98"/>
      <c r="CGW1001" s="98"/>
      <c r="CGX1001" s="98"/>
      <c r="CGY1001" s="98"/>
      <c r="CGZ1001" s="98"/>
      <c r="CHA1001" s="98"/>
      <c r="CHB1001" s="98"/>
      <c r="CHC1001" s="98"/>
      <c r="CHD1001" s="98"/>
      <c r="CHE1001" s="98"/>
      <c r="CHF1001" s="98"/>
      <c r="CHG1001" s="98"/>
      <c r="CHH1001" s="98"/>
      <c r="CHI1001" s="98"/>
      <c r="CHJ1001" s="98"/>
      <c r="CHK1001" s="98"/>
      <c r="CHL1001" s="98"/>
      <c r="CHM1001" s="98"/>
      <c r="CHN1001" s="98"/>
      <c r="CHO1001" s="98"/>
      <c r="CHP1001" s="98"/>
      <c r="CHQ1001" s="98"/>
      <c r="CHR1001" s="98"/>
      <c r="CHS1001" s="98"/>
      <c r="CHT1001" s="98"/>
      <c r="CHU1001" s="98"/>
      <c r="CHV1001" s="98"/>
      <c r="CHW1001" s="98"/>
      <c r="CHX1001" s="98"/>
      <c r="CHY1001" s="98"/>
      <c r="CHZ1001" s="98"/>
      <c r="CIA1001" s="98"/>
      <c r="CIB1001" s="98"/>
      <c r="CIC1001" s="98"/>
      <c r="CID1001" s="98"/>
      <c r="CIE1001" s="98"/>
      <c r="CIF1001" s="98"/>
      <c r="CIG1001" s="98"/>
      <c r="CIH1001" s="98"/>
      <c r="CII1001" s="98"/>
      <c r="CIJ1001" s="98"/>
      <c r="CIK1001" s="98"/>
      <c r="CIL1001" s="98"/>
      <c r="CIM1001" s="98"/>
      <c r="CIN1001" s="98"/>
      <c r="CIO1001" s="98"/>
      <c r="CIP1001" s="98"/>
      <c r="CIQ1001" s="98"/>
      <c r="CIR1001" s="98"/>
      <c r="CIS1001" s="98"/>
      <c r="CIT1001" s="98"/>
      <c r="CIU1001" s="98"/>
      <c r="CIV1001" s="98"/>
      <c r="CIW1001" s="98"/>
      <c r="CIX1001" s="98"/>
      <c r="CIY1001" s="98"/>
      <c r="CIZ1001" s="98"/>
      <c r="CJA1001" s="98"/>
      <c r="CJB1001" s="98"/>
      <c r="CJC1001" s="98"/>
      <c r="CJD1001" s="98"/>
      <c r="CJE1001" s="98"/>
      <c r="CJF1001" s="98"/>
      <c r="CJG1001" s="98"/>
      <c r="CJH1001" s="98"/>
      <c r="CJI1001" s="98"/>
      <c r="CJJ1001" s="98"/>
      <c r="CJK1001" s="98"/>
      <c r="CJL1001" s="98"/>
      <c r="CJM1001" s="98"/>
      <c r="CJN1001" s="98"/>
      <c r="CJO1001" s="98"/>
      <c r="CJP1001" s="98"/>
      <c r="CJQ1001" s="98"/>
      <c r="CJR1001" s="98"/>
      <c r="CJS1001" s="98"/>
      <c r="CJT1001" s="98"/>
      <c r="CJU1001" s="98"/>
      <c r="CJV1001" s="98"/>
      <c r="CJW1001" s="98"/>
      <c r="CJX1001" s="98"/>
      <c r="CJY1001" s="98"/>
      <c r="CJZ1001" s="98"/>
      <c r="CKA1001" s="98"/>
      <c r="CKB1001" s="98"/>
      <c r="CKC1001" s="98"/>
      <c r="CKD1001" s="98"/>
      <c r="CKE1001" s="98"/>
      <c r="CKF1001" s="98"/>
      <c r="CKG1001" s="98"/>
      <c r="CKH1001" s="98"/>
      <c r="CKI1001" s="98"/>
      <c r="CKJ1001" s="98"/>
      <c r="CKK1001" s="98"/>
      <c r="CKL1001" s="98"/>
      <c r="CKM1001" s="98"/>
      <c r="CKN1001" s="98"/>
      <c r="CKO1001" s="98"/>
      <c r="CKP1001" s="98"/>
      <c r="CKQ1001" s="98"/>
      <c r="CKR1001" s="98"/>
      <c r="CKS1001" s="98"/>
      <c r="CKT1001" s="98"/>
      <c r="CKU1001" s="98"/>
      <c r="CKV1001" s="98"/>
      <c r="CKW1001" s="98"/>
      <c r="CKX1001" s="98"/>
      <c r="CKY1001" s="98"/>
      <c r="CKZ1001" s="98"/>
      <c r="CLA1001" s="98"/>
      <c r="CLB1001" s="98"/>
      <c r="CLC1001" s="98"/>
      <c r="CLD1001" s="98"/>
      <c r="CLE1001" s="98"/>
      <c r="CLF1001" s="98"/>
      <c r="CLG1001" s="98"/>
      <c r="CLH1001" s="98"/>
      <c r="CLI1001" s="98"/>
      <c r="CLJ1001" s="98"/>
      <c r="CLK1001" s="98"/>
      <c r="CLL1001" s="98"/>
      <c r="CLM1001" s="98"/>
      <c r="CLN1001" s="98"/>
      <c r="CLO1001" s="98"/>
      <c r="CLP1001" s="98"/>
      <c r="CLQ1001" s="98"/>
      <c r="CLR1001" s="98"/>
      <c r="CLS1001" s="98"/>
      <c r="CLT1001" s="98"/>
      <c r="CLU1001" s="98"/>
      <c r="CLV1001" s="98"/>
      <c r="CLW1001" s="98"/>
      <c r="CLX1001" s="98"/>
      <c r="CLY1001" s="98"/>
      <c r="CLZ1001" s="98"/>
      <c r="CMA1001" s="98"/>
      <c r="CMB1001" s="98"/>
      <c r="CMC1001" s="98"/>
      <c r="CMD1001" s="98"/>
      <c r="CME1001" s="98"/>
      <c r="CMF1001" s="98"/>
      <c r="CMG1001" s="98"/>
      <c r="CMH1001" s="98"/>
      <c r="CMI1001" s="98"/>
      <c r="CMJ1001" s="98"/>
      <c r="CMK1001" s="98"/>
      <c r="CML1001" s="98"/>
      <c r="CMM1001" s="98"/>
      <c r="CMN1001" s="98"/>
      <c r="CMO1001" s="98"/>
      <c r="CMP1001" s="98"/>
      <c r="CMQ1001" s="98"/>
      <c r="CMR1001" s="98"/>
      <c r="CMS1001" s="98"/>
      <c r="CMT1001" s="98"/>
      <c r="CMU1001" s="98"/>
      <c r="CMV1001" s="98"/>
      <c r="CMW1001" s="98"/>
      <c r="CMX1001" s="98"/>
      <c r="CMY1001" s="98"/>
      <c r="CMZ1001" s="98"/>
      <c r="CNA1001" s="98"/>
      <c r="CNB1001" s="98"/>
      <c r="CNC1001" s="98"/>
      <c r="CND1001" s="98"/>
      <c r="CNE1001" s="98"/>
      <c r="CNF1001" s="98"/>
      <c r="CNG1001" s="98"/>
      <c r="CNH1001" s="98"/>
      <c r="CNI1001" s="98"/>
      <c r="CNJ1001" s="98"/>
      <c r="CNK1001" s="98"/>
      <c r="CNL1001" s="98"/>
      <c r="CNM1001" s="98"/>
      <c r="CNN1001" s="98"/>
      <c r="CNO1001" s="98"/>
      <c r="CNP1001" s="98"/>
      <c r="CNQ1001" s="98"/>
      <c r="CNR1001" s="98"/>
      <c r="CNS1001" s="98"/>
      <c r="CNT1001" s="98"/>
      <c r="CNU1001" s="98"/>
      <c r="CNV1001" s="98"/>
      <c r="CNW1001" s="98"/>
      <c r="CNX1001" s="98"/>
      <c r="CNY1001" s="98"/>
      <c r="CNZ1001" s="98"/>
      <c r="COA1001" s="98"/>
      <c r="COB1001" s="98"/>
      <c r="COC1001" s="98"/>
      <c r="COD1001" s="98"/>
      <c r="COE1001" s="98"/>
      <c r="COF1001" s="98"/>
      <c r="COG1001" s="98"/>
      <c r="COH1001" s="98"/>
      <c r="COI1001" s="98"/>
      <c r="COJ1001" s="98"/>
      <c r="COK1001" s="98"/>
      <c r="COL1001" s="98"/>
      <c r="COM1001" s="98"/>
      <c r="CON1001" s="98"/>
      <c r="COO1001" s="98"/>
      <c r="COP1001" s="98"/>
      <c r="COQ1001" s="98"/>
      <c r="COR1001" s="98"/>
      <c r="COS1001" s="98"/>
      <c r="COT1001" s="98"/>
      <c r="COU1001" s="98"/>
      <c r="COV1001" s="98"/>
      <c r="COW1001" s="98"/>
      <c r="COX1001" s="98"/>
      <c r="COY1001" s="98"/>
      <c r="COZ1001" s="98"/>
      <c r="CPA1001" s="98"/>
      <c r="CPB1001" s="98"/>
      <c r="CPC1001" s="98"/>
      <c r="CPD1001" s="98"/>
      <c r="CPE1001" s="98"/>
      <c r="CPF1001" s="98"/>
      <c r="CPG1001" s="98"/>
      <c r="CPH1001" s="98"/>
      <c r="CPI1001" s="98"/>
      <c r="CPJ1001" s="98"/>
      <c r="CPK1001" s="98"/>
      <c r="CPL1001" s="98"/>
      <c r="CPM1001" s="98"/>
      <c r="CPN1001" s="98"/>
      <c r="CPO1001" s="98"/>
      <c r="CPP1001" s="98"/>
      <c r="CPQ1001" s="98"/>
      <c r="CPR1001" s="98"/>
      <c r="CPS1001" s="98"/>
      <c r="CPT1001" s="98"/>
      <c r="CPU1001" s="98"/>
      <c r="CPV1001" s="98"/>
      <c r="CPW1001" s="98"/>
      <c r="CPX1001" s="98"/>
      <c r="CPY1001" s="98"/>
      <c r="CPZ1001" s="98"/>
      <c r="CQA1001" s="98"/>
      <c r="CQB1001" s="98"/>
      <c r="CQC1001" s="98"/>
      <c r="CQD1001" s="98"/>
      <c r="CQE1001" s="98"/>
      <c r="CQF1001" s="98"/>
      <c r="CQG1001" s="98"/>
      <c r="CQH1001" s="98"/>
      <c r="CQI1001" s="98"/>
      <c r="CQJ1001" s="98"/>
      <c r="CQK1001" s="98"/>
      <c r="CQL1001" s="98"/>
      <c r="CQM1001" s="98"/>
      <c r="CQN1001" s="98"/>
      <c r="CQO1001" s="98"/>
      <c r="CQP1001" s="98"/>
      <c r="CQQ1001" s="98"/>
      <c r="CQR1001" s="98"/>
      <c r="CQS1001" s="98"/>
      <c r="CQT1001" s="98"/>
      <c r="CQU1001" s="98"/>
      <c r="CQV1001" s="98"/>
      <c r="CQW1001" s="98"/>
      <c r="CQX1001" s="98"/>
      <c r="CQY1001" s="98"/>
      <c r="CQZ1001" s="98"/>
      <c r="CRA1001" s="98"/>
      <c r="CRB1001" s="98"/>
      <c r="CRC1001" s="98"/>
      <c r="CRD1001" s="98"/>
      <c r="CRE1001" s="98"/>
      <c r="CRF1001" s="98"/>
      <c r="CRG1001" s="98"/>
      <c r="CRH1001" s="98"/>
      <c r="CRI1001" s="98"/>
      <c r="CRJ1001" s="98"/>
      <c r="CRK1001" s="98"/>
      <c r="CRL1001" s="98"/>
      <c r="CRM1001" s="98"/>
      <c r="CRN1001" s="98"/>
      <c r="CRO1001" s="98"/>
      <c r="CRP1001" s="98"/>
      <c r="CRQ1001" s="98"/>
      <c r="CRR1001" s="98"/>
      <c r="CRS1001" s="98"/>
      <c r="CRT1001" s="98"/>
      <c r="CRU1001" s="98"/>
      <c r="CRV1001" s="98"/>
      <c r="CRW1001" s="98"/>
      <c r="CRX1001" s="98"/>
      <c r="CRY1001" s="98"/>
      <c r="CRZ1001" s="98"/>
      <c r="CSA1001" s="98"/>
      <c r="CSB1001" s="98"/>
      <c r="CSC1001" s="98"/>
      <c r="CSD1001" s="98"/>
      <c r="CSE1001" s="98"/>
      <c r="CSF1001" s="98"/>
      <c r="CSG1001" s="98"/>
      <c r="CSH1001" s="98"/>
      <c r="CSI1001" s="98"/>
      <c r="CSJ1001" s="98"/>
      <c r="CSK1001" s="98"/>
      <c r="CSL1001" s="98"/>
      <c r="CSM1001" s="98"/>
      <c r="CSN1001" s="98"/>
      <c r="CSO1001" s="98"/>
      <c r="CSP1001" s="98"/>
      <c r="CSQ1001" s="98"/>
      <c r="CSR1001" s="98"/>
      <c r="CSS1001" s="98"/>
      <c r="CST1001" s="98"/>
      <c r="CSU1001" s="98"/>
      <c r="CSV1001" s="98"/>
      <c r="CSW1001" s="98"/>
      <c r="CSX1001" s="98"/>
      <c r="CSY1001" s="98"/>
      <c r="CSZ1001" s="98"/>
      <c r="CTA1001" s="98"/>
      <c r="CTB1001" s="98"/>
      <c r="CTC1001" s="98"/>
      <c r="CTD1001" s="98"/>
      <c r="CTE1001" s="98"/>
      <c r="CTF1001" s="98"/>
      <c r="CTG1001" s="98"/>
      <c r="CTH1001" s="98"/>
      <c r="CTI1001" s="98"/>
      <c r="CTJ1001" s="98"/>
      <c r="CTK1001" s="98"/>
      <c r="CTL1001" s="98"/>
      <c r="CTM1001" s="98"/>
      <c r="CTN1001" s="98"/>
      <c r="CTO1001" s="98"/>
      <c r="CTP1001" s="98"/>
      <c r="CTQ1001" s="98"/>
      <c r="CTR1001" s="98"/>
      <c r="CTS1001" s="98"/>
      <c r="CTT1001" s="98"/>
      <c r="CTU1001" s="98"/>
      <c r="CTV1001" s="98"/>
      <c r="CTW1001" s="98"/>
      <c r="CTX1001" s="98"/>
      <c r="CTY1001" s="98"/>
      <c r="CTZ1001" s="98"/>
      <c r="CUA1001" s="98"/>
      <c r="CUB1001" s="98"/>
      <c r="CUC1001" s="98"/>
      <c r="CUD1001" s="98"/>
      <c r="CUE1001" s="98"/>
      <c r="CUF1001" s="98"/>
      <c r="CUG1001" s="98"/>
      <c r="CUH1001" s="98"/>
      <c r="CUI1001" s="98"/>
      <c r="CUJ1001" s="98"/>
      <c r="CUK1001" s="98"/>
      <c r="CUL1001" s="98"/>
      <c r="CUM1001" s="98"/>
      <c r="CUN1001" s="98"/>
      <c r="CUO1001" s="98"/>
      <c r="CUP1001" s="98"/>
      <c r="CUQ1001" s="98"/>
      <c r="CUR1001" s="98"/>
      <c r="CUS1001" s="98"/>
      <c r="CUT1001" s="98"/>
      <c r="CUU1001" s="98"/>
      <c r="CUV1001" s="98"/>
      <c r="CUW1001" s="98"/>
      <c r="CUX1001" s="98"/>
      <c r="CUY1001" s="98"/>
      <c r="CUZ1001" s="98"/>
      <c r="CVA1001" s="98"/>
      <c r="CVB1001" s="98"/>
      <c r="CVC1001" s="98"/>
      <c r="CVD1001" s="98"/>
      <c r="CVE1001" s="98"/>
      <c r="CVF1001" s="98"/>
      <c r="CVG1001" s="98"/>
      <c r="CVH1001" s="98"/>
      <c r="CVI1001" s="98"/>
      <c r="CVJ1001" s="98"/>
      <c r="CVK1001" s="98"/>
      <c r="CVL1001" s="98"/>
      <c r="CVM1001" s="98"/>
      <c r="CVN1001" s="98"/>
      <c r="CVO1001" s="98"/>
      <c r="CVP1001" s="98"/>
      <c r="CVQ1001" s="98"/>
      <c r="CVR1001" s="98"/>
      <c r="CVS1001" s="98"/>
      <c r="CVT1001" s="98"/>
      <c r="CVU1001" s="98"/>
      <c r="CVV1001" s="98"/>
      <c r="CVW1001" s="98"/>
      <c r="CVX1001" s="98"/>
      <c r="CVY1001" s="98"/>
      <c r="CVZ1001" s="98"/>
      <c r="CWA1001" s="98"/>
      <c r="CWB1001" s="98"/>
      <c r="CWC1001" s="98"/>
      <c r="CWD1001" s="98"/>
      <c r="CWE1001" s="98"/>
      <c r="CWF1001" s="98"/>
      <c r="CWG1001" s="98"/>
      <c r="CWH1001" s="98"/>
      <c r="CWI1001" s="98"/>
      <c r="CWJ1001" s="98"/>
      <c r="CWK1001" s="98"/>
      <c r="CWL1001" s="98"/>
      <c r="CWM1001" s="98"/>
      <c r="CWN1001" s="98"/>
      <c r="CWO1001" s="98"/>
      <c r="CWP1001" s="98"/>
      <c r="CWQ1001" s="98"/>
      <c r="CWR1001" s="98"/>
      <c r="CWS1001" s="98"/>
      <c r="CWT1001" s="98"/>
      <c r="CWU1001" s="98"/>
      <c r="CWV1001" s="98"/>
      <c r="CWW1001" s="98"/>
      <c r="CWX1001" s="98"/>
      <c r="CWY1001" s="98"/>
      <c r="CWZ1001" s="98"/>
      <c r="CXA1001" s="98"/>
      <c r="CXB1001" s="98"/>
      <c r="CXC1001" s="98"/>
      <c r="CXD1001" s="98"/>
      <c r="CXE1001" s="98"/>
      <c r="CXF1001" s="98"/>
      <c r="CXG1001" s="98"/>
      <c r="CXH1001" s="98"/>
      <c r="CXI1001" s="98"/>
      <c r="CXJ1001" s="98"/>
      <c r="CXK1001" s="98"/>
      <c r="CXL1001" s="98"/>
      <c r="CXM1001" s="98"/>
      <c r="CXN1001" s="98"/>
      <c r="CXO1001" s="98"/>
      <c r="CXP1001" s="98"/>
      <c r="CXQ1001" s="98"/>
      <c r="CXR1001" s="98"/>
      <c r="CXS1001" s="98"/>
      <c r="CXT1001" s="98"/>
      <c r="CXU1001" s="98"/>
      <c r="CXV1001" s="98"/>
      <c r="CXW1001" s="98"/>
      <c r="CXX1001" s="98"/>
      <c r="CXY1001" s="98"/>
      <c r="CXZ1001" s="98"/>
      <c r="CYA1001" s="98"/>
      <c r="CYB1001" s="98"/>
      <c r="CYC1001" s="98"/>
      <c r="CYD1001" s="98"/>
      <c r="CYE1001" s="98"/>
      <c r="CYF1001" s="98"/>
      <c r="CYG1001" s="98"/>
      <c r="CYH1001" s="98"/>
      <c r="CYI1001" s="98"/>
      <c r="CYJ1001" s="98"/>
      <c r="CYK1001" s="98"/>
      <c r="CYL1001" s="98"/>
      <c r="CYM1001" s="98"/>
      <c r="CYN1001" s="98"/>
      <c r="CYO1001" s="98"/>
      <c r="CYP1001" s="98"/>
      <c r="CYQ1001" s="98"/>
      <c r="CYR1001" s="98"/>
      <c r="CYS1001" s="98"/>
      <c r="CYT1001" s="98"/>
      <c r="CYU1001" s="98"/>
      <c r="CYV1001" s="98"/>
      <c r="CYW1001" s="98"/>
      <c r="CYX1001" s="98"/>
      <c r="CYY1001" s="98"/>
      <c r="CYZ1001" s="98"/>
      <c r="CZA1001" s="98"/>
      <c r="CZB1001" s="98"/>
      <c r="CZC1001" s="98"/>
      <c r="CZD1001" s="98"/>
      <c r="CZE1001" s="98"/>
      <c r="CZF1001" s="98"/>
      <c r="CZG1001" s="98"/>
      <c r="CZH1001" s="98"/>
      <c r="CZI1001" s="98"/>
      <c r="CZJ1001" s="98"/>
      <c r="CZK1001" s="98"/>
      <c r="CZL1001" s="98"/>
      <c r="CZM1001" s="98"/>
      <c r="CZN1001" s="98"/>
      <c r="CZO1001" s="98"/>
      <c r="CZP1001" s="98"/>
      <c r="CZQ1001" s="98"/>
      <c r="CZR1001" s="98"/>
      <c r="CZS1001" s="98"/>
      <c r="CZT1001" s="98"/>
      <c r="CZU1001" s="98"/>
      <c r="CZV1001" s="98"/>
      <c r="CZW1001" s="98"/>
      <c r="CZX1001" s="98"/>
      <c r="CZY1001" s="98"/>
      <c r="CZZ1001" s="98"/>
      <c r="DAA1001" s="98"/>
      <c r="DAB1001" s="98"/>
      <c r="DAC1001" s="98"/>
      <c r="DAD1001" s="98"/>
      <c r="DAE1001" s="98"/>
      <c r="DAF1001" s="98"/>
      <c r="DAG1001" s="98"/>
      <c r="DAH1001" s="98"/>
      <c r="DAI1001" s="98"/>
      <c r="DAJ1001" s="98"/>
      <c r="DAK1001" s="98"/>
      <c r="DAL1001" s="98"/>
      <c r="DAM1001" s="98"/>
      <c r="DAN1001" s="98"/>
      <c r="DAO1001" s="98"/>
      <c r="DAP1001" s="98"/>
      <c r="DAQ1001" s="98"/>
      <c r="DAR1001" s="98"/>
      <c r="DAS1001" s="98"/>
      <c r="DAT1001" s="98"/>
      <c r="DAU1001" s="98"/>
      <c r="DAV1001" s="98"/>
      <c r="DAW1001" s="98"/>
      <c r="DAX1001" s="98"/>
      <c r="DAY1001" s="98"/>
      <c r="DAZ1001" s="98"/>
      <c r="DBA1001" s="98"/>
      <c r="DBB1001" s="98"/>
      <c r="DBC1001" s="98"/>
      <c r="DBD1001" s="98"/>
      <c r="DBE1001" s="98"/>
      <c r="DBF1001" s="98"/>
      <c r="DBG1001" s="98"/>
      <c r="DBH1001" s="98"/>
      <c r="DBI1001" s="98"/>
      <c r="DBJ1001" s="98"/>
      <c r="DBK1001" s="98"/>
      <c r="DBL1001" s="98"/>
      <c r="DBM1001" s="98"/>
      <c r="DBN1001" s="98"/>
      <c r="DBO1001" s="98"/>
      <c r="DBP1001" s="98"/>
      <c r="DBQ1001" s="98"/>
      <c r="DBR1001" s="98"/>
      <c r="DBS1001" s="98"/>
      <c r="DBT1001" s="98"/>
      <c r="DBU1001" s="98"/>
      <c r="DBV1001" s="98"/>
      <c r="DBW1001" s="98"/>
      <c r="DBX1001" s="98"/>
      <c r="DBY1001" s="98"/>
      <c r="DBZ1001" s="98"/>
      <c r="DCA1001" s="98"/>
      <c r="DCB1001" s="98"/>
      <c r="DCC1001" s="98"/>
      <c r="DCD1001" s="98"/>
      <c r="DCE1001" s="98"/>
      <c r="DCF1001" s="98"/>
      <c r="DCG1001" s="98"/>
      <c r="DCH1001" s="98"/>
      <c r="DCI1001" s="98"/>
      <c r="DCJ1001" s="98"/>
      <c r="DCK1001" s="98"/>
      <c r="DCL1001" s="98"/>
      <c r="DCM1001" s="98"/>
      <c r="DCN1001" s="98"/>
      <c r="DCO1001" s="98"/>
      <c r="DCP1001" s="98"/>
      <c r="DCQ1001" s="98"/>
      <c r="DCR1001" s="98"/>
      <c r="DCS1001" s="98"/>
      <c r="DCT1001" s="98"/>
      <c r="DCU1001" s="98"/>
      <c r="DCV1001" s="98"/>
      <c r="DCW1001" s="98"/>
      <c r="DCX1001" s="98"/>
      <c r="DCY1001" s="98"/>
      <c r="DCZ1001" s="98"/>
      <c r="DDA1001" s="98"/>
      <c r="DDB1001" s="98"/>
      <c r="DDC1001" s="98"/>
      <c r="DDD1001" s="98"/>
      <c r="DDE1001" s="98"/>
      <c r="DDF1001" s="98"/>
      <c r="DDG1001" s="98"/>
      <c r="DDH1001" s="98"/>
      <c r="DDI1001" s="98"/>
      <c r="DDJ1001" s="98"/>
      <c r="DDK1001" s="98"/>
      <c r="DDL1001" s="98"/>
      <c r="DDM1001" s="98"/>
      <c r="DDN1001" s="98"/>
      <c r="DDO1001" s="98"/>
      <c r="DDP1001" s="98"/>
      <c r="DDQ1001" s="98"/>
      <c r="DDR1001" s="98"/>
      <c r="DDS1001" s="98"/>
      <c r="DDT1001" s="98"/>
      <c r="DDU1001" s="98"/>
      <c r="DDV1001" s="98"/>
      <c r="DDW1001" s="98"/>
      <c r="DDX1001" s="98"/>
      <c r="DDY1001" s="98"/>
      <c r="DDZ1001" s="98"/>
      <c r="DEA1001" s="98"/>
      <c r="DEB1001" s="98"/>
      <c r="DEC1001" s="98"/>
      <c r="DED1001" s="98"/>
      <c r="DEE1001" s="98"/>
      <c r="DEF1001" s="98"/>
      <c r="DEG1001" s="98"/>
      <c r="DEH1001" s="98"/>
      <c r="DEI1001" s="98"/>
      <c r="DEJ1001" s="98"/>
      <c r="DEK1001" s="98"/>
      <c r="DEL1001" s="98"/>
      <c r="DEM1001" s="98"/>
      <c r="DEN1001" s="98"/>
      <c r="DEO1001" s="98"/>
      <c r="DEP1001" s="98"/>
      <c r="DEQ1001" s="98"/>
      <c r="DER1001" s="98"/>
      <c r="DES1001" s="98"/>
      <c r="DET1001" s="98"/>
      <c r="DEU1001" s="98"/>
      <c r="DEV1001" s="98"/>
      <c r="DEW1001" s="98"/>
      <c r="DEX1001" s="98"/>
      <c r="DEY1001" s="98"/>
      <c r="DEZ1001" s="98"/>
      <c r="DFA1001" s="98"/>
      <c r="DFB1001" s="98"/>
      <c r="DFC1001" s="98"/>
      <c r="DFD1001" s="98"/>
      <c r="DFE1001" s="98"/>
      <c r="DFF1001" s="98"/>
      <c r="DFG1001" s="98"/>
      <c r="DFH1001" s="98"/>
      <c r="DFI1001" s="98"/>
      <c r="DFJ1001" s="98"/>
      <c r="DFK1001" s="98"/>
      <c r="DFL1001" s="98"/>
      <c r="DFM1001" s="98"/>
      <c r="DFN1001" s="98"/>
      <c r="DFO1001" s="98"/>
      <c r="DFP1001" s="98"/>
      <c r="DFQ1001" s="98"/>
      <c r="DFR1001" s="98"/>
      <c r="DFS1001" s="98"/>
      <c r="DFT1001" s="98"/>
      <c r="DFU1001" s="98"/>
      <c r="DFV1001" s="98"/>
      <c r="DFW1001" s="98"/>
      <c r="DFX1001" s="98"/>
      <c r="DFY1001" s="98"/>
      <c r="DFZ1001" s="98"/>
      <c r="DGA1001" s="98"/>
      <c r="DGB1001" s="98"/>
      <c r="DGC1001" s="98"/>
      <c r="DGD1001" s="98"/>
      <c r="DGE1001" s="98"/>
      <c r="DGF1001" s="98"/>
      <c r="DGG1001" s="98"/>
      <c r="DGH1001" s="98"/>
      <c r="DGI1001" s="98"/>
      <c r="DGJ1001" s="98"/>
      <c r="DGK1001" s="98"/>
      <c r="DGL1001" s="98"/>
      <c r="DGM1001" s="98"/>
      <c r="DGN1001" s="98"/>
      <c r="DGO1001" s="98"/>
      <c r="DGP1001" s="98"/>
      <c r="DGQ1001" s="98"/>
      <c r="DGR1001" s="98"/>
      <c r="DGS1001" s="98"/>
      <c r="DGT1001" s="98"/>
      <c r="DGU1001" s="98"/>
      <c r="DGV1001" s="98"/>
      <c r="DGW1001" s="98"/>
      <c r="DGX1001" s="98"/>
      <c r="DGY1001" s="98"/>
      <c r="DGZ1001" s="98"/>
      <c r="DHA1001" s="98"/>
      <c r="DHB1001" s="98"/>
      <c r="DHC1001" s="98"/>
      <c r="DHD1001" s="98"/>
      <c r="DHE1001" s="98"/>
      <c r="DHF1001" s="98"/>
      <c r="DHG1001" s="98"/>
      <c r="DHH1001" s="98"/>
      <c r="DHI1001" s="98"/>
      <c r="DHJ1001" s="98"/>
      <c r="DHK1001" s="98"/>
      <c r="DHL1001" s="98"/>
      <c r="DHM1001" s="98"/>
      <c r="DHN1001" s="98"/>
      <c r="DHO1001" s="98"/>
      <c r="DHP1001" s="98"/>
      <c r="DHQ1001" s="98"/>
      <c r="DHR1001" s="98"/>
      <c r="DHS1001" s="98"/>
      <c r="DHT1001" s="98"/>
      <c r="DHU1001" s="98"/>
      <c r="DHV1001" s="98"/>
      <c r="DHW1001" s="98"/>
      <c r="DHX1001" s="98"/>
      <c r="DHY1001" s="98"/>
      <c r="DHZ1001" s="98"/>
      <c r="DIA1001" s="98"/>
      <c r="DIB1001" s="98"/>
      <c r="DIC1001" s="98"/>
      <c r="DID1001" s="98"/>
      <c r="DIE1001" s="98"/>
      <c r="DIF1001" s="98"/>
      <c r="DIG1001" s="98"/>
      <c r="DIH1001" s="98"/>
      <c r="DII1001" s="98"/>
      <c r="DIJ1001" s="98"/>
      <c r="DIK1001" s="98"/>
      <c r="DIL1001" s="98"/>
      <c r="DIM1001" s="98"/>
      <c r="DIN1001" s="98"/>
      <c r="DIO1001" s="98"/>
      <c r="DIP1001" s="98"/>
      <c r="DIQ1001" s="98"/>
      <c r="DIR1001" s="98"/>
      <c r="DIS1001" s="98"/>
      <c r="DIT1001" s="98"/>
      <c r="DIU1001" s="98"/>
      <c r="DIV1001" s="98"/>
      <c r="DIW1001" s="98"/>
      <c r="DIX1001" s="98"/>
      <c r="DIY1001" s="98"/>
      <c r="DIZ1001" s="98"/>
      <c r="DJA1001" s="98"/>
      <c r="DJB1001" s="98"/>
      <c r="DJC1001" s="98"/>
      <c r="DJD1001" s="98"/>
      <c r="DJE1001" s="98"/>
      <c r="DJF1001" s="98"/>
      <c r="DJG1001" s="98"/>
      <c r="DJH1001" s="98"/>
      <c r="DJI1001" s="98"/>
      <c r="DJJ1001" s="98"/>
      <c r="DJK1001" s="98"/>
      <c r="DJL1001" s="98"/>
      <c r="DJM1001" s="98"/>
      <c r="DJN1001" s="98"/>
      <c r="DJO1001" s="98"/>
      <c r="DJP1001" s="98"/>
      <c r="DJQ1001" s="98"/>
      <c r="DJR1001" s="98"/>
      <c r="DJS1001" s="98"/>
      <c r="DJT1001" s="98"/>
      <c r="DJU1001" s="98"/>
      <c r="DJV1001" s="98"/>
      <c r="DJW1001" s="98"/>
      <c r="DJX1001" s="98"/>
      <c r="DJY1001" s="98"/>
      <c r="DJZ1001" s="98"/>
      <c r="DKA1001" s="98"/>
      <c r="DKB1001" s="98"/>
      <c r="DKC1001" s="98"/>
      <c r="DKD1001" s="98"/>
      <c r="DKE1001" s="98"/>
      <c r="DKF1001" s="98"/>
      <c r="DKG1001" s="98"/>
      <c r="DKH1001" s="98"/>
      <c r="DKI1001" s="98"/>
      <c r="DKJ1001" s="98"/>
      <c r="DKK1001" s="98"/>
      <c r="DKL1001" s="98"/>
      <c r="DKM1001" s="98"/>
      <c r="DKN1001" s="98"/>
      <c r="DKO1001" s="98"/>
      <c r="DKP1001" s="98"/>
      <c r="DKQ1001" s="98"/>
      <c r="DKR1001" s="98"/>
      <c r="DKS1001" s="98"/>
      <c r="DKT1001" s="98"/>
      <c r="DKU1001" s="98"/>
      <c r="DKV1001" s="98"/>
      <c r="DKW1001" s="98"/>
      <c r="DKX1001" s="98"/>
      <c r="DKY1001" s="98"/>
      <c r="DKZ1001" s="98"/>
      <c r="DLA1001" s="98"/>
      <c r="DLB1001" s="98"/>
      <c r="DLC1001" s="98"/>
      <c r="DLD1001" s="98"/>
      <c r="DLE1001" s="98"/>
      <c r="DLF1001" s="98"/>
      <c r="DLG1001" s="98"/>
      <c r="DLH1001" s="98"/>
      <c r="DLI1001" s="98"/>
      <c r="DLJ1001" s="98"/>
      <c r="DLK1001" s="98"/>
      <c r="DLL1001" s="98"/>
      <c r="DLM1001" s="98"/>
      <c r="DLN1001" s="98"/>
      <c r="DLO1001" s="98"/>
      <c r="DLP1001" s="98"/>
      <c r="DLQ1001" s="98"/>
      <c r="DLR1001" s="98"/>
      <c r="DLS1001" s="98"/>
      <c r="DLT1001" s="98"/>
      <c r="DLU1001" s="98"/>
      <c r="DLV1001" s="98"/>
      <c r="DLW1001" s="98"/>
      <c r="DLX1001" s="98"/>
      <c r="DLY1001" s="98"/>
      <c r="DLZ1001" s="98"/>
      <c r="DMA1001" s="98"/>
      <c r="DMB1001" s="98"/>
      <c r="DMC1001" s="98"/>
      <c r="DMD1001" s="98"/>
      <c r="DME1001" s="98"/>
      <c r="DMF1001" s="98"/>
      <c r="DMG1001" s="98"/>
      <c r="DMH1001" s="98"/>
      <c r="DMI1001" s="98"/>
      <c r="DMJ1001" s="98"/>
      <c r="DMK1001" s="98"/>
      <c r="DML1001" s="98"/>
      <c r="DMM1001" s="98"/>
      <c r="DMN1001" s="98"/>
      <c r="DMO1001" s="98"/>
      <c r="DMP1001" s="98"/>
      <c r="DMQ1001" s="98"/>
      <c r="DMR1001" s="98"/>
      <c r="DMS1001" s="98"/>
      <c r="DMT1001" s="98"/>
      <c r="DMU1001" s="98"/>
      <c r="DMV1001" s="98"/>
      <c r="DMW1001" s="98"/>
      <c r="DMX1001" s="98"/>
      <c r="DMY1001" s="98"/>
      <c r="DMZ1001" s="98"/>
      <c r="DNA1001" s="98"/>
      <c r="DNB1001" s="98"/>
      <c r="DNC1001" s="98"/>
      <c r="DND1001" s="98"/>
      <c r="DNE1001" s="98"/>
      <c r="DNF1001" s="98"/>
      <c r="DNG1001" s="98"/>
      <c r="DNH1001" s="98"/>
      <c r="DNI1001" s="98"/>
      <c r="DNJ1001" s="98"/>
      <c r="DNK1001" s="98"/>
      <c r="DNL1001" s="98"/>
      <c r="DNM1001" s="98"/>
      <c r="DNN1001" s="98"/>
      <c r="DNO1001" s="98"/>
      <c r="DNP1001" s="98"/>
      <c r="DNQ1001" s="98"/>
      <c r="DNR1001" s="98"/>
      <c r="DNS1001" s="98"/>
      <c r="DNT1001" s="98"/>
      <c r="DNU1001" s="98"/>
      <c r="DNV1001" s="98"/>
      <c r="DNW1001" s="98"/>
      <c r="DNX1001" s="98"/>
      <c r="DNY1001" s="98"/>
      <c r="DNZ1001" s="98"/>
      <c r="DOA1001" s="98"/>
      <c r="DOB1001" s="98"/>
      <c r="DOC1001" s="98"/>
      <c r="DOD1001" s="98"/>
      <c r="DOE1001" s="98"/>
      <c r="DOF1001" s="98"/>
      <c r="DOG1001" s="98"/>
      <c r="DOH1001" s="98"/>
      <c r="DOI1001" s="98"/>
      <c r="DOJ1001" s="98"/>
      <c r="DOK1001" s="98"/>
      <c r="DOL1001" s="98"/>
      <c r="DOM1001" s="98"/>
      <c r="DON1001" s="98"/>
      <c r="DOO1001" s="98"/>
      <c r="DOP1001" s="98"/>
      <c r="DOQ1001" s="98"/>
      <c r="DOR1001" s="98"/>
      <c r="DOS1001" s="98"/>
      <c r="DOT1001" s="98"/>
      <c r="DOU1001" s="98"/>
      <c r="DOV1001" s="98"/>
      <c r="DOW1001" s="98"/>
      <c r="DOX1001" s="98"/>
      <c r="DOY1001" s="98"/>
      <c r="DOZ1001" s="98"/>
      <c r="DPA1001" s="98"/>
      <c r="DPB1001" s="98"/>
      <c r="DPC1001" s="98"/>
      <c r="DPD1001" s="98"/>
      <c r="DPE1001" s="98"/>
      <c r="DPF1001" s="98"/>
      <c r="DPG1001" s="98"/>
      <c r="DPH1001" s="98"/>
      <c r="DPI1001" s="98"/>
      <c r="DPJ1001" s="98"/>
      <c r="DPK1001" s="98"/>
      <c r="DPL1001" s="98"/>
      <c r="DPM1001" s="98"/>
      <c r="DPN1001" s="98"/>
      <c r="DPO1001" s="98"/>
      <c r="DPP1001" s="98"/>
      <c r="DPQ1001" s="98"/>
      <c r="DPR1001" s="98"/>
      <c r="DPS1001" s="98"/>
      <c r="DPT1001" s="98"/>
      <c r="DPU1001" s="98"/>
      <c r="DPV1001" s="98"/>
      <c r="DPW1001" s="98"/>
      <c r="DPX1001" s="98"/>
      <c r="DPY1001" s="98"/>
      <c r="DPZ1001" s="98"/>
      <c r="DQA1001" s="98"/>
      <c r="DQB1001" s="98"/>
      <c r="DQC1001" s="98"/>
      <c r="DQD1001" s="98"/>
      <c r="DQE1001" s="98"/>
      <c r="DQF1001" s="98"/>
      <c r="DQG1001" s="98"/>
      <c r="DQH1001" s="98"/>
      <c r="DQI1001" s="98"/>
      <c r="DQJ1001" s="98"/>
      <c r="DQK1001" s="98"/>
      <c r="DQL1001" s="98"/>
      <c r="DQM1001" s="98"/>
      <c r="DQN1001" s="98"/>
      <c r="DQO1001" s="98"/>
      <c r="DQP1001" s="98"/>
      <c r="DQQ1001" s="98"/>
      <c r="DQR1001" s="98"/>
      <c r="DQS1001" s="98"/>
      <c r="DQT1001" s="98"/>
      <c r="DQU1001" s="98"/>
      <c r="DQV1001" s="98"/>
      <c r="DQW1001" s="98"/>
      <c r="DQX1001" s="98"/>
      <c r="DQY1001" s="98"/>
      <c r="DQZ1001" s="98"/>
      <c r="DRA1001" s="98"/>
      <c r="DRB1001" s="98"/>
      <c r="DRC1001" s="98"/>
      <c r="DRD1001" s="98"/>
      <c r="DRE1001" s="98"/>
      <c r="DRF1001" s="98"/>
      <c r="DRG1001" s="98"/>
      <c r="DRH1001" s="98"/>
      <c r="DRI1001" s="98"/>
      <c r="DRJ1001" s="98"/>
      <c r="DRK1001" s="98"/>
      <c r="DRL1001" s="98"/>
      <c r="DRM1001" s="98"/>
      <c r="DRN1001" s="98"/>
      <c r="DRO1001" s="98"/>
      <c r="DRP1001" s="98"/>
      <c r="DRQ1001" s="98"/>
      <c r="DRR1001" s="98"/>
      <c r="DRS1001" s="98"/>
      <c r="DRT1001" s="98"/>
      <c r="DRU1001" s="98"/>
      <c r="DRV1001" s="98"/>
      <c r="DRW1001" s="98"/>
      <c r="DRX1001" s="98"/>
      <c r="DRY1001" s="98"/>
      <c r="DRZ1001" s="98"/>
      <c r="DSA1001" s="98"/>
      <c r="DSB1001" s="98"/>
      <c r="DSC1001" s="98"/>
      <c r="DSD1001" s="98"/>
      <c r="DSE1001" s="98"/>
      <c r="DSF1001" s="98"/>
      <c r="DSG1001" s="98"/>
      <c r="DSH1001" s="98"/>
      <c r="DSI1001" s="98"/>
      <c r="DSJ1001" s="98"/>
      <c r="DSK1001" s="98"/>
      <c r="DSL1001" s="98"/>
      <c r="DSM1001" s="98"/>
      <c r="DSN1001" s="98"/>
      <c r="DSO1001" s="98"/>
      <c r="DSP1001" s="98"/>
      <c r="DSQ1001" s="98"/>
      <c r="DSR1001" s="98"/>
      <c r="DSS1001" s="98"/>
      <c r="DST1001" s="98"/>
      <c r="DSU1001" s="98"/>
      <c r="DSV1001" s="98"/>
      <c r="DSW1001" s="98"/>
      <c r="DSX1001" s="98"/>
      <c r="DSY1001" s="98"/>
      <c r="DSZ1001" s="98"/>
      <c r="DTA1001" s="98"/>
      <c r="DTB1001" s="98"/>
      <c r="DTC1001" s="98"/>
      <c r="DTD1001" s="98"/>
      <c r="DTE1001" s="98"/>
      <c r="DTF1001" s="98"/>
      <c r="DTG1001" s="98"/>
      <c r="DTH1001" s="98"/>
      <c r="DTI1001" s="98"/>
      <c r="DTJ1001" s="98"/>
      <c r="DTK1001" s="98"/>
      <c r="DTL1001" s="98"/>
      <c r="DTM1001" s="98"/>
      <c r="DTN1001" s="98"/>
      <c r="DTO1001" s="98"/>
      <c r="DTP1001" s="98"/>
      <c r="DTQ1001" s="98"/>
      <c r="DTR1001" s="98"/>
      <c r="DTS1001" s="98"/>
      <c r="DTT1001" s="98"/>
      <c r="DTU1001" s="98"/>
      <c r="DTV1001" s="98"/>
      <c r="DTW1001" s="98"/>
      <c r="DTX1001" s="98"/>
      <c r="DTY1001" s="98"/>
      <c r="DTZ1001" s="98"/>
      <c r="DUA1001" s="98"/>
      <c r="DUB1001" s="98"/>
      <c r="DUC1001" s="98"/>
      <c r="DUD1001" s="98"/>
      <c r="DUE1001" s="98"/>
      <c r="DUF1001" s="98"/>
      <c r="DUG1001" s="98"/>
      <c r="DUH1001" s="98"/>
      <c r="DUI1001" s="98"/>
      <c r="DUJ1001" s="98"/>
      <c r="DUK1001" s="98"/>
      <c r="DUL1001" s="98"/>
      <c r="DUM1001" s="98"/>
      <c r="DUN1001" s="98"/>
      <c r="DUO1001" s="98"/>
      <c r="DUP1001" s="98"/>
      <c r="DUQ1001" s="98"/>
      <c r="DUR1001" s="98"/>
      <c r="DUS1001" s="98"/>
      <c r="DUT1001" s="98"/>
      <c r="DUU1001" s="98"/>
      <c r="DUV1001" s="98"/>
      <c r="DUW1001" s="98"/>
      <c r="DUX1001" s="98"/>
      <c r="DUY1001" s="98"/>
      <c r="DUZ1001" s="98"/>
      <c r="DVA1001" s="98"/>
      <c r="DVB1001" s="98"/>
      <c r="DVC1001" s="98"/>
      <c r="DVD1001" s="98"/>
      <c r="DVE1001" s="98"/>
      <c r="DVF1001" s="98"/>
      <c r="DVG1001" s="98"/>
      <c r="DVH1001" s="98"/>
      <c r="DVI1001" s="98"/>
      <c r="DVJ1001" s="98"/>
      <c r="DVK1001" s="98"/>
      <c r="DVL1001" s="98"/>
      <c r="DVM1001" s="98"/>
      <c r="DVN1001" s="98"/>
      <c r="DVO1001" s="98"/>
      <c r="DVP1001" s="98"/>
      <c r="DVQ1001" s="98"/>
      <c r="DVR1001" s="98"/>
      <c r="DVS1001" s="98"/>
      <c r="DVT1001" s="98"/>
      <c r="DVU1001" s="98"/>
      <c r="DVV1001" s="98"/>
      <c r="DVW1001" s="98"/>
      <c r="DVX1001" s="98"/>
      <c r="DVY1001" s="98"/>
      <c r="DVZ1001" s="98"/>
      <c r="DWA1001" s="98"/>
      <c r="DWB1001" s="98"/>
      <c r="DWC1001" s="98"/>
      <c r="DWD1001" s="98"/>
      <c r="DWE1001" s="98"/>
      <c r="DWF1001" s="98"/>
      <c r="DWG1001" s="98"/>
      <c r="DWH1001" s="98"/>
      <c r="DWI1001" s="98"/>
      <c r="DWJ1001" s="98"/>
      <c r="DWK1001" s="98"/>
      <c r="DWL1001" s="98"/>
      <c r="DWM1001" s="98"/>
      <c r="DWN1001" s="98"/>
      <c r="DWO1001" s="98"/>
      <c r="DWP1001" s="98"/>
      <c r="DWQ1001" s="98"/>
      <c r="DWR1001" s="98"/>
      <c r="DWS1001" s="98"/>
      <c r="DWT1001" s="98"/>
      <c r="DWU1001" s="98"/>
      <c r="DWV1001" s="98"/>
      <c r="DWW1001" s="98"/>
      <c r="DWX1001" s="98"/>
      <c r="DWY1001" s="98"/>
      <c r="DWZ1001" s="98"/>
      <c r="DXA1001" s="98"/>
      <c r="DXB1001" s="98"/>
      <c r="DXC1001" s="98"/>
      <c r="DXD1001" s="98"/>
      <c r="DXE1001" s="98"/>
      <c r="DXF1001" s="98"/>
      <c r="DXG1001" s="98"/>
      <c r="DXH1001" s="98"/>
      <c r="DXI1001" s="98"/>
      <c r="DXJ1001" s="98"/>
      <c r="DXK1001" s="98"/>
      <c r="DXL1001" s="98"/>
      <c r="DXM1001" s="98"/>
      <c r="DXN1001" s="98"/>
      <c r="DXO1001" s="98"/>
      <c r="DXP1001" s="98"/>
      <c r="DXQ1001" s="98"/>
      <c r="DXR1001" s="98"/>
      <c r="DXS1001" s="98"/>
      <c r="DXT1001" s="98"/>
      <c r="DXU1001" s="98"/>
      <c r="DXV1001" s="98"/>
      <c r="DXW1001" s="98"/>
      <c r="DXX1001" s="98"/>
      <c r="DXY1001" s="98"/>
      <c r="DXZ1001" s="98"/>
      <c r="DYA1001" s="98"/>
      <c r="DYB1001" s="98"/>
      <c r="DYC1001" s="98"/>
      <c r="DYD1001" s="98"/>
      <c r="DYE1001" s="98"/>
      <c r="DYF1001" s="98"/>
      <c r="DYG1001" s="98"/>
      <c r="DYH1001" s="98"/>
      <c r="DYI1001" s="98"/>
      <c r="DYJ1001" s="98"/>
      <c r="DYK1001" s="98"/>
      <c r="DYL1001" s="98"/>
      <c r="DYM1001" s="98"/>
      <c r="DYN1001" s="98"/>
      <c r="DYO1001" s="98"/>
      <c r="DYP1001" s="98"/>
      <c r="DYQ1001" s="98"/>
      <c r="DYR1001" s="98"/>
      <c r="DYS1001" s="98"/>
      <c r="DYT1001" s="98"/>
      <c r="DYU1001" s="98"/>
      <c r="DYV1001" s="98"/>
      <c r="DYW1001" s="98"/>
      <c r="DYX1001" s="98"/>
      <c r="DYY1001" s="98"/>
      <c r="DYZ1001" s="98"/>
      <c r="DZA1001" s="98"/>
      <c r="DZB1001" s="98"/>
      <c r="DZC1001" s="98"/>
      <c r="DZD1001" s="98"/>
      <c r="DZE1001" s="98"/>
      <c r="DZF1001" s="98"/>
      <c r="DZG1001" s="98"/>
      <c r="DZH1001" s="98"/>
      <c r="DZI1001" s="98"/>
      <c r="DZJ1001" s="98"/>
      <c r="DZK1001" s="98"/>
      <c r="DZL1001" s="98"/>
      <c r="DZM1001" s="98"/>
      <c r="DZN1001" s="98"/>
      <c r="DZO1001" s="98"/>
      <c r="DZP1001" s="98"/>
      <c r="DZQ1001" s="98"/>
      <c r="DZR1001" s="98"/>
      <c r="DZS1001" s="98"/>
      <c r="DZT1001" s="98"/>
      <c r="DZU1001" s="98"/>
      <c r="DZV1001" s="98"/>
      <c r="DZW1001" s="98"/>
      <c r="DZX1001" s="98"/>
      <c r="DZY1001" s="98"/>
      <c r="DZZ1001" s="98"/>
      <c r="EAA1001" s="98"/>
      <c r="EAB1001" s="98"/>
      <c r="EAC1001" s="98"/>
      <c r="EAD1001" s="98"/>
      <c r="EAE1001" s="98"/>
      <c r="EAF1001" s="98"/>
      <c r="EAG1001" s="98"/>
      <c r="EAH1001" s="98"/>
      <c r="EAI1001" s="98"/>
      <c r="EAJ1001" s="98"/>
      <c r="EAK1001" s="98"/>
      <c r="EAL1001" s="98"/>
      <c r="EAM1001" s="98"/>
      <c r="EAN1001" s="98"/>
      <c r="EAO1001" s="98"/>
      <c r="EAP1001" s="98"/>
      <c r="EAQ1001" s="98"/>
      <c r="EAR1001" s="98"/>
      <c r="EAS1001" s="98"/>
      <c r="EAT1001" s="98"/>
      <c r="EAU1001" s="98"/>
      <c r="EAV1001" s="98"/>
      <c r="EAW1001" s="98"/>
      <c r="EAX1001" s="98"/>
      <c r="EAY1001" s="98"/>
      <c r="EAZ1001" s="98"/>
      <c r="EBA1001" s="98"/>
      <c r="EBB1001" s="98"/>
      <c r="EBC1001" s="98"/>
      <c r="EBD1001" s="98"/>
      <c r="EBE1001" s="98"/>
      <c r="EBF1001" s="98"/>
      <c r="EBG1001" s="98"/>
      <c r="EBH1001" s="98"/>
      <c r="EBI1001" s="98"/>
      <c r="EBJ1001" s="98"/>
      <c r="EBK1001" s="98"/>
      <c r="EBL1001" s="98"/>
      <c r="EBM1001" s="98"/>
      <c r="EBN1001" s="98"/>
      <c r="EBO1001" s="98"/>
      <c r="EBP1001" s="98"/>
      <c r="EBQ1001" s="98"/>
      <c r="EBR1001" s="98"/>
      <c r="EBS1001" s="98"/>
      <c r="EBT1001" s="98"/>
      <c r="EBU1001" s="98"/>
      <c r="EBV1001" s="98"/>
      <c r="EBW1001" s="98"/>
      <c r="EBX1001" s="98"/>
      <c r="EBY1001" s="98"/>
      <c r="EBZ1001" s="98"/>
      <c r="ECA1001" s="98"/>
      <c r="ECB1001" s="98"/>
      <c r="ECC1001" s="98"/>
      <c r="ECD1001" s="98"/>
      <c r="ECE1001" s="98"/>
      <c r="ECF1001" s="98"/>
      <c r="ECG1001" s="98"/>
      <c r="ECH1001" s="98"/>
      <c r="ECI1001" s="98"/>
      <c r="ECJ1001" s="98"/>
      <c r="ECK1001" s="98"/>
      <c r="ECL1001" s="98"/>
      <c r="ECM1001" s="98"/>
      <c r="ECN1001" s="98"/>
      <c r="ECO1001" s="98"/>
      <c r="ECP1001" s="98"/>
      <c r="ECQ1001" s="98"/>
      <c r="ECR1001" s="98"/>
      <c r="ECS1001" s="98"/>
      <c r="ECT1001" s="98"/>
      <c r="ECU1001" s="98"/>
      <c r="ECV1001" s="98"/>
      <c r="ECW1001" s="98"/>
      <c r="ECX1001" s="98"/>
      <c r="ECY1001" s="98"/>
      <c r="ECZ1001" s="98"/>
      <c r="EDA1001" s="98"/>
      <c r="EDB1001" s="98"/>
      <c r="EDC1001" s="98"/>
      <c r="EDD1001" s="98"/>
      <c r="EDE1001" s="98"/>
      <c r="EDF1001" s="98"/>
      <c r="EDG1001" s="98"/>
      <c r="EDH1001" s="98"/>
      <c r="EDI1001" s="98"/>
      <c r="EDJ1001" s="98"/>
      <c r="EDK1001" s="98"/>
      <c r="EDL1001" s="98"/>
      <c r="EDM1001" s="98"/>
      <c r="EDN1001" s="98"/>
      <c r="EDO1001" s="98"/>
      <c r="EDP1001" s="98"/>
      <c r="EDQ1001" s="98"/>
      <c r="EDR1001" s="98"/>
      <c r="EDS1001" s="98"/>
      <c r="EDT1001" s="98"/>
      <c r="EDU1001" s="98"/>
      <c r="EDV1001" s="98"/>
      <c r="EDW1001" s="98"/>
      <c r="EDX1001" s="98"/>
      <c r="EDY1001" s="98"/>
      <c r="EDZ1001" s="98"/>
      <c r="EEA1001" s="98"/>
      <c r="EEB1001" s="98"/>
      <c r="EEC1001" s="98"/>
      <c r="EED1001" s="98"/>
      <c r="EEE1001" s="98"/>
      <c r="EEF1001" s="98"/>
      <c r="EEG1001" s="98"/>
      <c r="EEH1001" s="98"/>
      <c r="EEI1001" s="98"/>
      <c r="EEJ1001" s="98"/>
      <c r="EEK1001" s="98"/>
      <c r="EEL1001" s="98"/>
      <c r="EEM1001" s="98"/>
      <c r="EEN1001" s="98"/>
      <c r="EEO1001" s="98"/>
      <c r="EEP1001" s="98"/>
      <c r="EEQ1001" s="98"/>
      <c r="EER1001" s="98"/>
      <c r="EES1001" s="98"/>
      <c r="EET1001" s="98"/>
      <c r="EEU1001" s="98"/>
      <c r="EEV1001" s="98"/>
      <c r="EEW1001" s="98"/>
      <c r="EEX1001" s="98"/>
      <c r="EEY1001" s="98"/>
      <c r="EEZ1001" s="98"/>
      <c r="EFA1001" s="98"/>
      <c r="EFB1001" s="98"/>
      <c r="EFC1001" s="98"/>
      <c r="EFD1001" s="98"/>
      <c r="EFE1001" s="98"/>
      <c r="EFF1001" s="98"/>
      <c r="EFG1001" s="98"/>
      <c r="EFH1001" s="98"/>
      <c r="EFI1001" s="98"/>
      <c r="EFJ1001" s="98"/>
      <c r="EFK1001" s="98"/>
      <c r="EFL1001" s="98"/>
      <c r="EFM1001" s="98"/>
      <c r="EFN1001" s="98"/>
      <c r="EFO1001" s="98"/>
      <c r="EFP1001" s="98"/>
      <c r="EFQ1001" s="98"/>
      <c r="EFR1001" s="98"/>
      <c r="EFS1001" s="98"/>
      <c r="EFT1001" s="98"/>
      <c r="EFU1001" s="98"/>
      <c r="EFV1001" s="98"/>
      <c r="EFW1001" s="98"/>
      <c r="EFX1001" s="98"/>
      <c r="EFY1001" s="98"/>
      <c r="EFZ1001" s="98"/>
      <c r="EGA1001" s="98"/>
      <c r="EGB1001" s="98"/>
      <c r="EGC1001" s="98"/>
      <c r="EGD1001" s="98"/>
      <c r="EGE1001" s="98"/>
      <c r="EGF1001" s="98"/>
      <c r="EGG1001" s="98"/>
      <c r="EGH1001" s="98"/>
      <c r="EGI1001" s="98"/>
      <c r="EGJ1001" s="98"/>
      <c r="EGK1001" s="98"/>
      <c r="EGL1001" s="98"/>
      <c r="EGM1001" s="98"/>
      <c r="EGN1001" s="98"/>
      <c r="EGO1001" s="98"/>
      <c r="EGP1001" s="98"/>
      <c r="EGQ1001" s="98"/>
      <c r="EGR1001" s="98"/>
      <c r="EGS1001" s="98"/>
      <c r="EGT1001" s="98"/>
      <c r="EGU1001" s="98"/>
      <c r="EGV1001" s="98"/>
      <c r="EGW1001" s="98"/>
      <c r="EGX1001" s="98"/>
      <c r="EGY1001" s="98"/>
      <c r="EGZ1001" s="98"/>
      <c r="EHA1001" s="98"/>
      <c r="EHB1001" s="98"/>
      <c r="EHC1001" s="98"/>
      <c r="EHD1001" s="98"/>
      <c r="EHE1001" s="98"/>
      <c r="EHF1001" s="98"/>
      <c r="EHG1001" s="98"/>
      <c r="EHH1001" s="98"/>
      <c r="EHI1001" s="98"/>
      <c r="EHJ1001" s="98"/>
      <c r="EHK1001" s="98"/>
      <c r="EHL1001" s="98"/>
      <c r="EHM1001" s="98"/>
      <c r="EHN1001" s="98"/>
      <c r="EHO1001" s="98"/>
      <c r="EHP1001" s="98"/>
      <c r="EHQ1001" s="98"/>
      <c r="EHR1001" s="98"/>
      <c r="EHS1001" s="98"/>
      <c r="EHT1001" s="98"/>
      <c r="EHU1001" s="98"/>
      <c r="EHV1001" s="98"/>
      <c r="EHW1001" s="98"/>
      <c r="EHX1001" s="98"/>
      <c r="EHY1001" s="98"/>
      <c r="EHZ1001" s="98"/>
      <c r="EIA1001" s="98"/>
      <c r="EIB1001" s="98"/>
      <c r="EIC1001" s="98"/>
      <c r="EID1001" s="98"/>
      <c r="EIE1001" s="98"/>
      <c r="EIF1001" s="98"/>
      <c r="EIG1001" s="98"/>
      <c r="EIH1001" s="98"/>
      <c r="EII1001" s="98"/>
      <c r="EIJ1001" s="98"/>
      <c r="EIK1001" s="98"/>
      <c r="EIL1001" s="98"/>
      <c r="EIM1001" s="98"/>
      <c r="EIN1001" s="98"/>
      <c r="EIO1001" s="98"/>
      <c r="EIP1001" s="98"/>
      <c r="EIQ1001" s="98"/>
      <c r="EIR1001" s="98"/>
      <c r="EIS1001" s="98"/>
      <c r="EIT1001" s="98"/>
      <c r="EIU1001" s="98"/>
      <c r="EIV1001" s="98"/>
      <c r="EIW1001" s="98"/>
      <c r="EIX1001" s="98"/>
      <c r="EIY1001" s="98"/>
      <c r="EIZ1001" s="98"/>
      <c r="EJA1001" s="98"/>
      <c r="EJB1001" s="98"/>
      <c r="EJC1001" s="98"/>
      <c r="EJD1001" s="98"/>
      <c r="EJE1001" s="98"/>
      <c r="EJF1001" s="98"/>
      <c r="EJG1001" s="98"/>
      <c r="EJH1001" s="98"/>
      <c r="EJI1001" s="98"/>
      <c r="EJJ1001" s="98"/>
      <c r="EJK1001" s="98"/>
      <c r="EJL1001" s="98"/>
      <c r="EJM1001" s="98"/>
      <c r="EJN1001" s="98"/>
      <c r="EJO1001" s="98"/>
      <c r="EJP1001" s="98"/>
      <c r="EJQ1001" s="98"/>
      <c r="EJR1001" s="98"/>
      <c r="EJS1001" s="98"/>
      <c r="EJT1001" s="98"/>
      <c r="EJU1001" s="98"/>
      <c r="EJV1001" s="98"/>
      <c r="EJW1001" s="98"/>
      <c r="EJX1001" s="98"/>
      <c r="EJY1001" s="98"/>
      <c r="EJZ1001" s="98"/>
      <c r="EKA1001" s="98"/>
      <c r="EKB1001" s="98"/>
      <c r="EKC1001" s="98"/>
      <c r="EKD1001" s="98"/>
      <c r="EKE1001" s="98"/>
      <c r="EKF1001" s="98"/>
      <c r="EKG1001" s="98"/>
      <c r="EKH1001" s="98"/>
      <c r="EKI1001" s="98"/>
      <c r="EKJ1001" s="98"/>
      <c r="EKK1001" s="98"/>
      <c r="EKL1001" s="98"/>
      <c r="EKM1001" s="98"/>
      <c r="EKN1001" s="98"/>
      <c r="EKO1001" s="98"/>
      <c r="EKP1001" s="98"/>
      <c r="EKQ1001" s="98"/>
      <c r="EKR1001" s="98"/>
      <c r="EKS1001" s="98"/>
      <c r="EKT1001" s="98"/>
      <c r="EKU1001" s="98"/>
      <c r="EKV1001" s="98"/>
      <c r="EKW1001" s="98"/>
      <c r="EKX1001" s="98"/>
      <c r="EKY1001" s="98"/>
      <c r="EKZ1001" s="98"/>
      <c r="ELA1001" s="98"/>
      <c r="ELB1001" s="98"/>
      <c r="ELC1001" s="98"/>
      <c r="ELD1001" s="98"/>
      <c r="ELE1001" s="98"/>
      <c r="ELF1001" s="98"/>
      <c r="ELG1001" s="98"/>
      <c r="ELH1001" s="98"/>
      <c r="ELI1001" s="98"/>
      <c r="ELJ1001" s="98"/>
      <c r="ELK1001" s="98"/>
      <c r="ELL1001" s="98"/>
      <c r="ELM1001" s="98"/>
      <c r="ELN1001" s="98"/>
      <c r="ELO1001" s="98"/>
      <c r="ELP1001" s="98"/>
      <c r="ELQ1001" s="98"/>
      <c r="ELR1001" s="98"/>
      <c r="ELS1001" s="98"/>
      <c r="ELT1001" s="98"/>
      <c r="ELU1001" s="98"/>
      <c r="ELV1001" s="98"/>
      <c r="ELW1001" s="98"/>
      <c r="ELX1001" s="98"/>
      <c r="ELY1001" s="98"/>
      <c r="ELZ1001" s="98"/>
      <c r="EMA1001" s="98"/>
      <c r="EMB1001" s="98"/>
      <c r="EMC1001" s="98"/>
      <c r="EMD1001" s="98"/>
      <c r="EME1001" s="98"/>
      <c r="EMF1001" s="98"/>
      <c r="EMG1001" s="98"/>
      <c r="EMH1001" s="98"/>
      <c r="EMI1001" s="98"/>
      <c r="EMJ1001" s="98"/>
      <c r="EMK1001" s="98"/>
      <c r="EML1001" s="98"/>
      <c r="EMM1001" s="98"/>
      <c r="EMN1001" s="98"/>
      <c r="EMO1001" s="98"/>
      <c r="EMP1001" s="98"/>
      <c r="EMQ1001" s="98"/>
      <c r="EMR1001" s="98"/>
      <c r="EMS1001" s="98"/>
      <c r="EMT1001" s="98"/>
      <c r="EMU1001" s="98"/>
      <c r="EMV1001" s="98"/>
      <c r="EMW1001" s="98"/>
      <c r="EMX1001" s="98"/>
      <c r="EMY1001" s="98"/>
      <c r="EMZ1001" s="98"/>
      <c r="ENA1001" s="98"/>
      <c r="ENB1001" s="98"/>
      <c r="ENC1001" s="98"/>
      <c r="END1001" s="98"/>
      <c r="ENE1001" s="98"/>
      <c r="ENF1001" s="98"/>
      <c r="ENG1001" s="98"/>
      <c r="ENH1001" s="98"/>
      <c r="ENI1001" s="98"/>
      <c r="ENJ1001" s="98"/>
      <c r="ENK1001" s="98"/>
      <c r="ENL1001" s="98"/>
      <c r="ENM1001" s="98"/>
      <c r="ENN1001" s="98"/>
      <c r="ENO1001" s="98"/>
      <c r="ENP1001" s="98"/>
      <c r="ENQ1001" s="98"/>
      <c r="ENR1001" s="98"/>
      <c r="ENS1001" s="98"/>
      <c r="ENT1001" s="98"/>
      <c r="ENU1001" s="98"/>
      <c r="ENV1001" s="98"/>
      <c r="ENW1001" s="98"/>
      <c r="ENX1001" s="98"/>
      <c r="ENY1001" s="98"/>
      <c r="ENZ1001" s="98"/>
      <c r="EOA1001" s="98"/>
      <c r="EOB1001" s="98"/>
      <c r="EOC1001" s="98"/>
      <c r="EOD1001" s="98"/>
      <c r="EOE1001" s="98"/>
      <c r="EOF1001" s="98"/>
      <c r="EOG1001" s="98"/>
      <c r="EOH1001" s="98"/>
      <c r="EOI1001" s="98"/>
      <c r="EOJ1001" s="98"/>
      <c r="EOK1001" s="98"/>
      <c r="EOL1001" s="98"/>
      <c r="EOM1001" s="98"/>
      <c r="EON1001" s="98"/>
      <c r="EOO1001" s="98"/>
      <c r="EOP1001" s="98"/>
      <c r="EOQ1001" s="98"/>
      <c r="EOR1001" s="98"/>
      <c r="EOS1001" s="98"/>
      <c r="EOT1001" s="98"/>
      <c r="EOU1001" s="98"/>
      <c r="EOV1001" s="98"/>
      <c r="EOW1001" s="98"/>
      <c r="EOX1001" s="98"/>
      <c r="EOY1001" s="98"/>
      <c r="EOZ1001" s="98"/>
      <c r="EPA1001" s="98"/>
      <c r="EPB1001" s="98"/>
      <c r="EPC1001" s="98"/>
      <c r="EPD1001" s="98"/>
      <c r="EPE1001" s="98"/>
      <c r="EPF1001" s="98"/>
      <c r="EPG1001" s="98"/>
      <c r="EPH1001" s="98"/>
      <c r="EPI1001" s="98"/>
      <c r="EPJ1001" s="98"/>
      <c r="EPK1001" s="98"/>
      <c r="EPL1001" s="98"/>
      <c r="EPM1001" s="98"/>
      <c r="EPN1001" s="98"/>
      <c r="EPO1001" s="98"/>
      <c r="EPP1001" s="98"/>
      <c r="EPQ1001" s="98"/>
      <c r="EPR1001" s="98"/>
      <c r="EPS1001" s="98"/>
      <c r="EPT1001" s="98"/>
      <c r="EPU1001" s="98"/>
      <c r="EPV1001" s="98"/>
      <c r="EPW1001" s="98"/>
      <c r="EPX1001" s="98"/>
      <c r="EPY1001" s="98"/>
      <c r="EPZ1001" s="98"/>
      <c r="EQA1001" s="98"/>
      <c r="EQB1001" s="98"/>
      <c r="EQC1001" s="98"/>
      <c r="EQD1001" s="98"/>
      <c r="EQE1001" s="98"/>
      <c r="EQF1001" s="98"/>
      <c r="EQG1001" s="98"/>
      <c r="EQH1001" s="98"/>
      <c r="EQI1001" s="98"/>
      <c r="EQJ1001" s="98"/>
      <c r="EQK1001" s="98"/>
      <c r="EQL1001" s="98"/>
      <c r="EQM1001" s="98"/>
      <c r="EQN1001" s="98"/>
      <c r="EQO1001" s="98"/>
      <c r="EQP1001" s="98"/>
      <c r="EQQ1001" s="98"/>
      <c r="EQR1001" s="98"/>
      <c r="EQS1001" s="98"/>
      <c r="EQT1001" s="98"/>
      <c r="EQU1001" s="98"/>
      <c r="EQV1001" s="98"/>
      <c r="EQW1001" s="98"/>
      <c r="EQX1001" s="98"/>
      <c r="EQY1001" s="98"/>
      <c r="EQZ1001" s="98"/>
      <c r="ERA1001" s="98"/>
      <c r="ERB1001" s="98"/>
      <c r="ERC1001" s="98"/>
      <c r="ERD1001" s="98"/>
      <c r="ERE1001" s="98"/>
      <c r="ERF1001" s="98"/>
      <c r="ERG1001" s="98"/>
      <c r="ERH1001" s="98"/>
      <c r="ERI1001" s="98"/>
      <c r="ERJ1001" s="98"/>
      <c r="ERK1001" s="98"/>
      <c r="ERL1001" s="98"/>
      <c r="ERM1001" s="98"/>
      <c r="ERN1001" s="98"/>
      <c r="ERO1001" s="98"/>
      <c r="ERP1001" s="98"/>
      <c r="ERQ1001" s="98"/>
      <c r="ERR1001" s="98"/>
      <c r="ERS1001" s="98"/>
      <c r="ERT1001" s="98"/>
      <c r="ERU1001" s="98"/>
      <c r="ERV1001" s="98"/>
      <c r="ERW1001" s="98"/>
      <c r="ERX1001" s="98"/>
      <c r="ERY1001" s="98"/>
      <c r="ERZ1001" s="98"/>
      <c r="ESA1001" s="98"/>
      <c r="ESB1001" s="98"/>
      <c r="ESC1001" s="98"/>
      <c r="ESD1001" s="98"/>
      <c r="ESE1001" s="98"/>
      <c r="ESF1001" s="98"/>
      <c r="ESG1001" s="98"/>
      <c r="ESH1001" s="98"/>
      <c r="ESI1001" s="98"/>
      <c r="ESJ1001" s="98"/>
      <c r="ESK1001" s="98"/>
      <c r="ESL1001" s="98"/>
      <c r="ESM1001" s="98"/>
      <c r="ESN1001" s="98"/>
      <c r="ESO1001" s="98"/>
      <c r="ESP1001" s="98"/>
      <c r="ESQ1001" s="98"/>
      <c r="ESR1001" s="98"/>
      <c r="ESS1001" s="98"/>
      <c r="EST1001" s="98"/>
      <c r="ESU1001" s="98"/>
      <c r="ESV1001" s="98"/>
      <c r="ESW1001" s="98"/>
      <c r="ESX1001" s="98"/>
      <c r="ESY1001" s="98"/>
      <c r="ESZ1001" s="98"/>
      <c r="ETA1001" s="98"/>
      <c r="ETB1001" s="98"/>
      <c r="ETC1001" s="98"/>
      <c r="ETD1001" s="98"/>
      <c r="ETE1001" s="98"/>
      <c r="ETF1001" s="98"/>
      <c r="ETG1001" s="98"/>
      <c r="ETH1001" s="98"/>
      <c r="ETI1001" s="98"/>
      <c r="ETJ1001" s="98"/>
      <c r="ETK1001" s="98"/>
      <c r="ETL1001" s="98"/>
      <c r="ETM1001" s="98"/>
      <c r="ETN1001" s="98"/>
      <c r="ETO1001" s="98"/>
      <c r="ETP1001" s="98"/>
      <c r="ETQ1001" s="98"/>
      <c r="ETR1001" s="98"/>
      <c r="ETS1001" s="98"/>
      <c r="ETT1001" s="98"/>
      <c r="ETU1001" s="98"/>
      <c r="ETV1001" s="98"/>
      <c r="ETW1001" s="98"/>
      <c r="ETX1001" s="98"/>
      <c r="ETY1001" s="98"/>
      <c r="ETZ1001" s="98"/>
      <c r="EUA1001" s="98"/>
      <c r="EUB1001" s="98"/>
      <c r="EUC1001" s="98"/>
      <c r="EUD1001" s="98"/>
      <c r="EUE1001" s="98"/>
      <c r="EUF1001" s="98"/>
      <c r="EUG1001" s="98"/>
      <c r="EUH1001" s="98"/>
      <c r="EUI1001" s="98"/>
      <c r="EUJ1001" s="98"/>
      <c r="EUK1001" s="98"/>
      <c r="EUL1001" s="98"/>
      <c r="EUM1001" s="98"/>
      <c r="EUN1001" s="98"/>
      <c r="EUO1001" s="98"/>
      <c r="EUP1001" s="98"/>
      <c r="EUQ1001" s="98"/>
      <c r="EUR1001" s="98"/>
      <c r="EUS1001" s="98"/>
      <c r="EUT1001" s="98"/>
      <c r="EUU1001" s="98"/>
      <c r="EUV1001" s="98"/>
      <c r="EUW1001" s="98"/>
      <c r="EUX1001" s="98"/>
      <c r="EUY1001" s="98"/>
      <c r="EUZ1001" s="98"/>
      <c r="EVA1001" s="98"/>
      <c r="EVB1001" s="98"/>
      <c r="EVC1001" s="98"/>
      <c r="EVD1001" s="98"/>
      <c r="EVE1001" s="98"/>
      <c r="EVF1001" s="98"/>
      <c r="EVG1001" s="98"/>
      <c r="EVH1001" s="98"/>
      <c r="EVI1001" s="98"/>
      <c r="EVJ1001" s="98"/>
      <c r="EVK1001" s="98"/>
      <c r="EVL1001" s="98"/>
      <c r="EVM1001" s="98"/>
      <c r="EVN1001" s="98"/>
      <c r="EVO1001" s="98"/>
      <c r="EVP1001" s="98"/>
      <c r="EVQ1001" s="98"/>
      <c r="EVR1001" s="98"/>
      <c r="EVS1001" s="98"/>
      <c r="EVT1001" s="98"/>
      <c r="EVU1001" s="98"/>
      <c r="EVV1001" s="98"/>
      <c r="EVW1001" s="98"/>
      <c r="EVX1001" s="98"/>
      <c r="EVY1001" s="98"/>
      <c r="EVZ1001" s="98"/>
      <c r="EWA1001" s="98"/>
      <c r="EWB1001" s="98"/>
      <c r="EWC1001" s="98"/>
      <c r="EWD1001" s="98"/>
      <c r="EWE1001" s="98"/>
      <c r="EWF1001" s="98"/>
      <c r="EWG1001" s="98"/>
      <c r="EWH1001" s="98"/>
      <c r="EWI1001" s="98"/>
      <c r="EWJ1001" s="98"/>
      <c r="EWK1001" s="98"/>
      <c r="EWL1001" s="98"/>
      <c r="EWM1001" s="98"/>
      <c r="EWN1001" s="98"/>
      <c r="EWO1001" s="98"/>
      <c r="EWP1001" s="98"/>
      <c r="EWQ1001" s="98"/>
      <c r="EWR1001" s="98"/>
      <c r="EWS1001" s="98"/>
      <c r="EWT1001" s="98"/>
      <c r="EWU1001" s="98"/>
      <c r="EWV1001" s="98"/>
      <c r="EWW1001" s="98"/>
      <c r="EWX1001" s="98"/>
      <c r="EWY1001" s="98"/>
      <c r="EWZ1001" s="98"/>
      <c r="EXA1001" s="98"/>
      <c r="EXB1001" s="98"/>
      <c r="EXC1001" s="98"/>
      <c r="EXD1001" s="98"/>
      <c r="EXE1001" s="98"/>
      <c r="EXF1001" s="98"/>
      <c r="EXG1001" s="98"/>
      <c r="EXH1001" s="98"/>
      <c r="EXI1001" s="98"/>
      <c r="EXJ1001" s="98"/>
      <c r="EXK1001" s="98"/>
      <c r="EXL1001" s="98"/>
      <c r="EXM1001" s="98"/>
      <c r="EXN1001" s="98"/>
      <c r="EXO1001" s="98"/>
      <c r="EXP1001" s="98"/>
      <c r="EXQ1001" s="98"/>
      <c r="EXR1001" s="98"/>
      <c r="EXS1001" s="98"/>
      <c r="EXT1001" s="98"/>
      <c r="EXU1001" s="98"/>
      <c r="EXV1001" s="98"/>
      <c r="EXW1001" s="98"/>
      <c r="EXX1001" s="98"/>
      <c r="EXY1001" s="98"/>
      <c r="EXZ1001" s="98"/>
      <c r="EYA1001" s="98"/>
      <c r="EYB1001" s="98"/>
      <c r="EYC1001" s="98"/>
      <c r="EYD1001" s="98"/>
      <c r="EYE1001" s="98"/>
      <c r="EYF1001" s="98"/>
      <c r="EYG1001" s="98"/>
      <c r="EYH1001" s="98"/>
      <c r="EYI1001" s="98"/>
      <c r="EYJ1001" s="98"/>
      <c r="EYK1001" s="98"/>
      <c r="EYL1001" s="98"/>
      <c r="EYM1001" s="98"/>
      <c r="EYN1001" s="98"/>
      <c r="EYO1001" s="98"/>
      <c r="EYP1001" s="98"/>
      <c r="EYQ1001" s="98"/>
      <c r="EYR1001" s="98"/>
      <c r="EYS1001" s="98"/>
      <c r="EYT1001" s="98"/>
      <c r="EYU1001" s="98"/>
      <c r="EYV1001" s="98"/>
      <c r="EYW1001" s="98"/>
      <c r="EYX1001" s="98"/>
      <c r="EYY1001" s="98"/>
      <c r="EYZ1001" s="98"/>
      <c r="EZA1001" s="98"/>
      <c r="EZB1001" s="98"/>
      <c r="EZC1001" s="98"/>
      <c r="EZD1001" s="98"/>
      <c r="EZE1001" s="98"/>
      <c r="EZF1001" s="98"/>
      <c r="EZG1001" s="98"/>
      <c r="EZH1001" s="98"/>
      <c r="EZI1001" s="98"/>
      <c r="EZJ1001" s="98"/>
      <c r="EZK1001" s="98"/>
      <c r="EZL1001" s="98"/>
      <c r="EZM1001" s="98"/>
      <c r="EZN1001" s="98"/>
      <c r="EZO1001" s="98"/>
      <c r="EZP1001" s="98"/>
      <c r="EZQ1001" s="98"/>
      <c r="EZR1001" s="98"/>
      <c r="EZS1001" s="98"/>
      <c r="EZT1001" s="98"/>
      <c r="EZU1001" s="98"/>
      <c r="EZV1001" s="98"/>
      <c r="EZW1001" s="98"/>
      <c r="EZX1001" s="98"/>
      <c r="EZY1001" s="98"/>
      <c r="EZZ1001" s="98"/>
      <c r="FAA1001" s="98"/>
      <c r="FAB1001" s="98"/>
      <c r="FAC1001" s="98"/>
      <c r="FAD1001" s="98"/>
      <c r="FAE1001" s="98"/>
      <c r="FAF1001" s="98"/>
      <c r="FAG1001" s="98"/>
      <c r="FAH1001" s="98"/>
      <c r="FAI1001" s="98"/>
      <c r="FAJ1001" s="98"/>
      <c r="FAK1001" s="98"/>
      <c r="FAL1001" s="98"/>
      <c r="FAM1001" s="98"/>
      <c r="FAN1001" s="98"/>
      <c r="FAO1001" s="98"/>
      <c r="FAP1001" s="98"/>
      <c r="FAQ1001" s="98"/>
      <c r="FAR1001" s="98"/>
      <c r="FAS1001" s="98"/>
      <c r="FAT1001" s="98"/>
      <c r="FAU1001" s="98"/>
      <c r="FAV1001" s="98"/>
      <c r="FAW1001" s="98"/>
      <c r="FAX1001" s="98"/>
      <c r="FAY1001" s="98"/>
      <c r="FAZ1001" s="98"/>
      <c r="FBA1001" s="98"/>
      <c r="FBB1001" s="98"/>
      <c r="FBC1001" s="98"/>
      <c r="FBD1001" s="98"/>
      <c r="FBE1001" s="98"/>
      <c r="FBF1001" s="98"/>
      <c r="FBG1001" s="98"/>
      <c r="FBH1001" s="98"/>
      <c r="FBI1001" s="98"/>
      <c r="FBJ1001" s="98"/>
      <c r="FBK1001" s="98"/>
      <c r="FBL1001" s="98"/>
      <c r="FBM1001" s="98"/>
      <c r="FBN1001" s="98"/>
      <c r="FBO1001" s="98"/>
      <c r="FBP1001" s="98"/>
      <c r="FBQ1001" s="98"/>
      <c r="FBR1001" s="98"/>
      <c r="FBS1001" s="98"/>
      <c r="FBT1001" s="98"/>
      <c r="FBU1001" s="98"/>
      <c r="FBV1001" s="98"/>
      <c r="FBW1001" s="98"/>
      <c r="FBX1001" s="98"/>
      <c r="FBY1001" s="98"/>
      <c r="FBZ1001" s="98"/>
      <c r="FCA1001" s="98"/>
      <c r="FCB1001" s="98"/>
      <c r="FCC1001" s="98"/>
      <c r="FCD1001" s="98"/>
      <c r="FCE1001" s="98"/>
      <c r="FCF1001" s="98"/>
      <c r="FCG1001" s="98"/>
      <c r="FCH1001" s="98"/>
      <c r="FCI1001" s="98"/>
      <c r="FCJ1001" s="98"/>
      <c r="FCK1001" s="98"/>
      <c r="FCL1001" s="98"/>
      <c r="FCM1001" s="98"/>
      <c r="FCN1001" s="98"/>
      <c r="FCO1001" s="98"/>
      <c r="FCP1001" s="98"/>
      <c r="FCQ1001" s="98"/>
      <c r="FCR1001" s="98"/>
      <c r="FCS1001" s="98"/>
      <c r="FCT1001" s="98"/>
      <c r="FCU1001" s="98"/>
      <c r="FCV1001" s="98"/>
      <c r="FCW1001" s="98"/>
      <c r="FCX1001" s="98"/>
      <c r="FCY1001" s="98"/>
      <c r="FCZ1001" s="98"/>
      <c r="FDA1001" s="98"/>
      <c r="FDB1001" s="98"/>
      <c r="FDC1001" s="98"/>
      <c r="FDD1001" s="98"/>
      <c r="FDE1001" s="98"/>
      <c r="FDF1001" s="98"/>
      <c r="FDG1001" s="98"/>
      <c r="FDH1001" s="98"/>
      <c r="FDI1001" s="98"/>
      <c r="FDJ1001" s="98"/>
      <c r="FDK1001" s="98"/>
      <c r="FDL1001" s="98"/>
      <c r="FDM1001" s="98"/>
      <c r="FDN1001" s="98"/>
      <c r="FDO1001" s="98"/>
      <c r="FDP1001" s="98"/>
      <c r="FDQ1001" s="98"/>
      <c r="FDR1001" s="98"/>
      <c r="FDS1001" s="98"/>
      <c r="FDT1001" s="98"/>
      <c r="FDU1001" s="98"/>
      <c r="FDV1001" s="98"/>
      <c r="FDW1001" s="98"/>
      <c r="FDX1001" s="98"/>
      <c r="FDY1001" s="98"/>
      <c r="FDZ1001" s="98"/>
      <c r="FEA1001" s="98"/>
      <c r="FEB1001" s="98"/>
      <c r="FEC1001" s="98"/>
      <c r="FED1001" s="98"/>
      <c r="FEE1001" s="98"/>
      <c r="FEF1001" s="98"/>
      <c r="FEG1001" s="98"/>
      <c r="FEH1001" s="98"/>
      <c r="FEI1001" s="98"/>
      <c r="FEJ1001" s="98"/>
      <c r="FEK1001" s="98"/>
      <c r="FEL1001" s="98"/>
      <c r="FEM1001" s="98"/>
      <c r="FEN1001" s="98"/>
      <c r="FEO1001" s="98"/>
      <c r="FEP1001" s="98"/>
      <c r="FEQ1001" s="98"/>
      <c r="FER1001" s="98"/>
      <c r="FES1001" s="98"/>
      <c r="FET1001" s="98"/>
      <c r="FEU1001" s="98"/>
      <c r="FEV1001" s="98"/>
      <c r="FEW1001" s="98"/>
      <c r="FEX1001" s="98"/>
      <c r="FEY1001" s="98"/>
      <c r="FEZ1001" s="98"/>
      <c r="FFA1001" s="98"/>
      <c r="FFB1001" s="98"/>
      <c r="FFC1001" s="98"/>
      <c r="FFD1001" s="98"/>
      <c r="FFE1001" s="98"/>
      <c r="FFF1001" s="98"/>
      <c r="FFG1001" s="98"/>
      <c r="FFH1001" s="98"/>
      <c r="FFI1001" s="98"/>
      <c r="FFJ1001" s="98"/>
      <c r="FFK1001" s="98"/>
      <c r="FFL1001" s="98"/>
      <c r="FFM1001" s="98"/>
      <c r="FFN1001" s="98"/>
      <c r="FFO1001" s="98"/>
      <c r="FFP1001" s="98"/>
      <c r="FFQ1001" s="98"/>
      <c r="FFR1001" s="98"/>
      <c r="FFS1001" s="98"/>
      <c r="FFT1001" s="98"/>
      <c r="FFU1001" s="98"/>
      <c r="FFV1001" s="98"/>
      <c r="FFW1001" s="98"/>
      <c r="FFX1001" s="98"/>
      <c r="FFY1001" s="98"/>
      <c r="FFZ1001" s="98"/>
      <c r="FGA1001" s="98"/>
      <c r="FGB1001" s="98"/>
      <c r="FGC1001" s="98"/>
      <c r="FGD1001" s="98"/>
      <c r="FGE1001" s="98"/>
      <c r="FGF1001" s="98"/>
      <c r="FGG1001" s="98"/>
      <c r="FGH1001" s="98"/>
      <c r="FGI1001" s="98"/>
      <c r="FGJ1001" s="98"/>
      <c r="FGK1001" s="98"/>
      <c r="FGL1001" s="98"/>
      <c r="FGM1001" s="98"/>
      <c r="FGN1001" s="98"/>
      <c r="FGO1001" s="98"/>
      <c r="FGP1001" s="98"/>
      <c r="FGQ1001" s="98"/>
      <c r="FGR1001" s="98"/>
      <c r="FGS1001" s="98"/>
      <c r="FGT1001" s="98"/>
      <c r="FGU1001" s="98"/>
      <c r="FGV1001" s="98"/>
      <c r="FGW1001" s="98"/>
      <c r="FGX1001" s="98"/>
      <c r="FGY1001" s="98"/>
      <c r="FGZ1001" s="98"/>
      <c r="FHA1001" s="98"/>
      <c r="FHB1001" s="98"/>
      <c r="FHC1001" s="98"/>
      <c r="FHD1001" s="98"/>
      <c r="FHE1001" s="98"/>
      <c r="FHF1001" s="98"/>
      <c r="FHG1001" s="98"/>
      <c r="FHH1001" s="98"/>
      <c r="FHI1001" s="98"/>
      <c r="FHJ1001" s="98"/>
      <c r="FHK1001" s="98"/>
      <c r="FHL1001" s="98"/>
      <c r="FHM1001" s="98"/>
      <c r="FHN1001" s="98"/>
      <c r="FHO1001" s="98"/>
      <c r="FHP1001" s="98"/>
      <c r="FHQ1001" s="98"/>
      <c r="FHR1001" s="98"/>
      <c r="FHS1001" s="98"/>
      <c r="FHT1001" s="98"/>
      <c r="FHU1001" s="98"/>
      <c r="FHV1001" s="98"/>
      <c r="FHW1001" s="98"/>
      <c r="FHX1001" s="98"/>
      <c r="FHY1001" s="98"/>
      <c r="FHZ1001" s="98"/>
      <c r="FIA1001" s="98"/>
      <c r="FIB1001" s="98"/>
      <c r="FIC1001" s="98"/>
      <c r="FID1001" s="98"/>
      <c r="FIE1001" s="98"/>
      <c r="FIF1001" s="98"/>
      <c r="FIG1001" s="98"/>
      <c r="FIH1001" s="98"/>
      <c r="FII1001" s="98"/>
      <c r="FIJ1001" s="98"/>
      <c r="FIK1001" s="98"/>
      <c r="FIL1001" s="98"/>
      <c r="FIM1001" s="98"/>
      <c r="FIN1001" s="98"/>
      <c r="FIO1001" s="98"/>
      <c r="FIP1001" s="98"/>
      <c r="FIQ1001" s="98"/>
      <c r="FIR1001" s="98"/>
      <c r="FIS1001" s="98"/>
      <c r="FIT1001" s="98"/>
      <c r="FIU1001" s="98"/>
      <c r="FIV1001" s="98"/>
      <c r="FIW1001" s="98"/>
      <c r="FIX1001" s="98"/>
      <c r="FIY1001" s="98"/>
      <c r="FIZ1001" s="98"/>
      <c r="FJA1001" s="98"/>
      <c r="FJB1001" s="98"/>
      <c r="FJC1001" s="98"/>
      <c r="FJD1001" s="98"/>
      <c r="FJE1001" s="98"/>
      <c r="FJF1001" s="98"/>
      <c r="FJG1001" s="98"/>
      <c r="FJH1001" s="98"/>
      <c r="FJI1001" s="98"/>
      <c r="FJJ1001" s="98"/>
      <c r="FJK1001" s="98"/>
      <c r="FJL1001" s="98"/>
      <c r="FJM1001" s="98"/>
      <c r="FJN1001" s="98"/>
      <c r="FJO1001" s="98"/>
      <c r="FJP1001" s="98"/>
      <c r="FJQ1001" s="98"/>
      <c r="FJR1001" s="98"/>
      <c r="FJS1001" s="98"/>
      <c r="FJT1001" s="98"/>
      <c r="FJU1001" s="98"/>
      <c r="FJV1001" s="98"/>
      <c r="FJW1001" s="98"/>
      <c r="FJX1001" s="98"/>
      <c r="FJY1001" s="98"/>
      <c r="FJZ1001" s="98"/>
      <c r="FKA1001" s="98"/>
      <c r="FKB1001" s="98"/>
      <c r="FKC1001" s="98"/>
      <c r="FKD1001" s="98"/>
      <c r="FKE1001" s="98"/>
      <c r="FKF1001" s="98"/>
      <c r="FKG1001" s="98"/>
      <c r="FKH1001" s="98"/>
      <c r="FKI1001" s="98"/>
      <c r="FKJ1001" s="98"/>
      <c r="FKK1001" s="98"/>
      <c r="FKL1001" s="98"/>
      <c r="FKM1001" s="98"/>
      <c r="FKN1001" s="98"/>
      <c r="FKO1001" s="98"/>
      <c r="FKP1001" s="98"/>
      <c r="FKQ1001" s="98"/>
      <c r="FKR1001" s="98"/>
      <c r="FKS1001" s="98"/>
      <c r="FKT1001" s="98"/>
      <c r="FKU1001" s="98"/>
      <c r="FKV1001" s="98"/>
      <c r="FKW1001" s="98"/>
      <c r="FKX1001" s="98"/>
      <c r="FKY1001" s="98"/>
      <c r="FKZ1001" s="98"/>
      <c r="FLA1001" s="98"/>
      <c r="FLB1001" s="98"/>
      <c r="FLC1001" s="98"/>
      <c r="FLD1001" s="98"/>
      <c r="FLE1001" s="98"/>
      <c r="FLF1001" s="98"/>
      <c r="FLG1001" s="98"/>
      <c r="FLH1001" s="98"/>
      <c r="FLI1001" s="98"/>
      <c r="FLJ1001" s="98"/>
      <c r="FLK1001" s="98"/>
      <c r="FLL1001" s="98"/>
      <c r="FLM1001" s="98"/>
      <c r="FLN1001" s="98"/>
      <c r="FLO1001" s="98"/>
      <c r="FLP1001" s="98"/>
      <c r="FLQ1001" s="98"/>
      <c r="FLR1001" s="98"/>
      <c r="FLS1001" s="98"/>
      <c r="FLT1001" s="98"/>
      <c r="FLU1001" s="98"/>
      <c r="FLV1001" s="98"/>
      <c r="FLW1001" s="98"/>
      <c r="FLX1001" s="98"/>
      <c r="FLY1001" s="98"/>
      <c r="FLZ1001" s="98"/>
      <c r="FMA1001" s="98"/>
      <c r="FMB1001" s="98"/>
      <c r="FMC1001" s="98"/>
      <c r="FMD1001" s="98"/>
      <c r="FME1001" s="98"/>
      <c r="FMF1001" s="98"/>
      <c r="FMG1001" s="98"/>
      <c r="FMH1001" s="98"/>
      <c r="FMI1001" s="98"/>
      <c r="FMJ1001" s="98"/>
      <c r="FMK1001" s="98"/>
      <c r="FML1001" s="98"/>
      <c r="FMM1001" s="98"/>
      <c r="FMN1001" s="98"/>
      <c r="FMO1001" s="98"/>
      <c r="FMP1001" s="98"/>
      <c r="FMQ1001" s="98"/>
      <c r="FMR1001" s="98"/>
      <c r="FMS1001" s="98"/>
      <c r="FMT1001" s="98"/>
      <c r="FMU1001" s="98"/>
      <c r="FMV1001" s="98"/>
      <c r="FMW1001" s="98"/>
      <c r="FMX1001" s="98"/>
      <c r="FMY1001" s="98"/>
      <c r="FMZ1001" s="98"/>
      <c r="FNA1001" s="98"/>
      <c r="FNB1001" s="98"/>
      <c r="FNC1001" s="98"/>
      <c r="FND1001" s="98"/>
      <c r="FNE1001" s="98"/>
      <c r="FNF1001" s="98"/>
      <c r="FNG1001" s="98"/>
      <c r="FNH1001" s="98"/>
      <c r="FNI1001" s="98"/>
      <c r="FNJ1001" s="98"/>
      <c r="FNK1001" s="98"/>
      <c r="FNL1001" s="98"/>
      <c r="FNM1001" s="98"/>
      <c r="FNN1001" s="98"/>
      <c r="FNO1001" s="98"/>
      <c r="FNP1001" s="98"/>
      <c r="FNQ1001" s="98"/>
      <c r="FNR1001" s="98"/>
      <c r="FNS1001" s="98"/>
      <c r="FNT1001" s="98"/>
      <c r="FNU1001" s="98"/>
      <c r="FNV1001" s="98"/>
      <c r="FNW1001" s="98"/>
      <c r="FNX1001" s="98"/>
      <c r="FNY1001" s="98"/>
      <c r="FNZ1001" s="98"/>
      <c r="FOA1001" s="98"/>
      <c r="FOB1001" s="98"/>
      <c r="FOC1001" s="98"/>
      <c r="FOD1001" s="98"/>
      <c r="FOE1001" s="98"/>
      <c r="FOF1001" s="98"/>
      <c r="FOG1001" s="98"/>
      <c r="FOH1001" s="98"/>
      <c r="FOI1001" s="98"/>
      <c r="FOJ1001" s="98"/>
      <c r="FOK1001" s="98"/>
      <c r="FOL1001" s="98"/>
      <c r="FOM1001" s="98"/>
      <c r="FON1001" s="98"/>
      <c r="FOO1001" s="98"/>
      <c r="FOP1001" s="98"/>
      <c r="FOQ1001" s="98"/>
      <c r="FOR1001" s="98"/>
      <c r="FOS1001" s="98"/>
      <c r="FOT1001" s="98"/>
      <c r="FOU1001" s="98"/>
      <c r="FOV1001" s="98"/>
      <c r="FOW1001" s="98"/>
      <c r="FOX1001" s="98"/>
      <c r="FOY1001" s="98"/>
      <c r="FOZ1001" s="98"/>
      <c r="FPA1001" s="98"/>
      <c r="FPB1001" s="98"/>
      <c r="FPC1001" s="98"/>
      <c r="FPD1001" s="98"/>
      <c r="FPE1001" s="98"/>
      <c r="FPF1001" s="98"/>
      <c r="FPG1001" s="98"/>
      <c r="FPH1001" s="98"/>
      <c r="FPI1001" s="98"/>
      <c r="FPJ1001" s="98"/>
      <c r="FPK1001" s="98"/>
      <c r="FPL1001" s="98"/>
      <c r="FPM1001" s="98"/>
      <c r="FPN1001" s="98"/>
      <c r="FPO1001" s="98"/>
      <c r="FPP1001" s="98"/>
      <c r="FPQ1001" s="98"/>
      <c r="FPR1001" s="98"/>
      <c r="FPS1001" s="98"/>
      <c r="FPT1001" s="98"/>
      <c r="FPU1001" s="98"/>
      <c r="FPV1001" s="98"/>
      <c r="FPW1001" s="98"/>
      <c r="FPX1001" s="98"/>
      <c r="FPY1001" s="98"/>
      <c r="FPZ1001" s="98"/>
      <c r="FQA1001" s="98"/>
      <c r="FQB1001" s="98"/>
      <c r="FQC1001" s="98"/>
      <c r="FQD1001" s="98"/>
      <c r="FQE1001" s="98"/>
      <c r="FQF1001" s="98"/>
      <c r="FQG1001" s="98"/>
      <c r="FQH1001" s="98"/>
      <c r="FQI1001" s="98"/>
      <c r="FQJ1001" s="98"/>
      <c r="FQK1001" s="98"/>
      <c r="FQL1001" s="98"/>
      <c r="FQM1001" s="98"/>
      <c r="FQN1001" s="98"/>
      <c r="FQO1001" s="98"/>
      <c r="FQP1001" s="98"/>
      <c r="FQQ1001" s="98"/>
      <c r="FQR1001" s="98"/>
      <c r="FQS1001" s="98"/>
      <c r="FQT1001" s="98"/>
      <c r="FQU1001" s="98"/>
      <c r="FQV1001" s="98"/>
      <c r="FQW1001" s="98"/>
      <c r="FQX1001" s="98"/>
      <c r="FQY1001" s="98"/>
      <c r="FQZ1001" s="98"/>
      <c r="FRA1001" s="98"/>
      <c r="FRB1001" s="98"/>
      <c r="FRC1001" s="98"/>
      <c r="FRD1001" s="98"/>
      <c r="FRE1001" s="98"/>
      <c r="FRF1001" s="98"/>
      <c r="FRG1001" s="98"/>
      <c r="FRH1001" s="98"/>
      <c r="FRI1001" s="98"/>
      <c r="FRJ1001" s="98"/>
      <c r="FRK1001" s="98"/>
      <c r="FRL1001" s="98"/>
      <c r="FRM1001" s="98"/>
      <c r="FRN1001" s="98"/>
      <c r="FRO1001" s="98"/>
      <c r="FRP1001" s="98"/>
      <c r="FRQ1001" s="98"/>
      <c r="FRR1001" s="98"/>
      <c r="FRS1001" s="98"/>
      <c r="FRT1001" s="98"/>
      <c r="FRU1001" s="98"/>
      <c r="FRV1001" s="98"/>
      <c r="FRW1001" s="98"/>
      <c r="FRX1001" s="98"/>
      <c r="FRY1001" s="98"/>
      <c r="FRZ1001" s="98"/>
      <c r="FSA1001" s="98"/>
      <c r="FSB1001" s="98"/>
      <c r="FSC1001" s="98"/>
      <c r="FSD1001" s="98"/>
      <c r="FSE1001" s="98"/>
      <c r="FSF1001" s="98"/>
      <c r="FSG1001" s="98"/>
      <c r="FSH1001" s="98"/>
      <c r="FSI1001" s="98"/>
      <c r="FSJ1001" s="98"/>
      <c r="FSK1001" s="98"/>
      <c r="FSL1001" s="98"/>
      <c r="FSM1001" s="98"/>
      <c r="FSN1001" s="98"/>
      <c r="FSO1001" s="98"/>
      <c r="FSP1001" s="98"/>
      <c r="FSQ1001" s="98"/>
      <c r="FSR1001" s="98"/>
      <c r="FSS1001" s="98"/>
      <c r="FST1001" s="98"/>
      <c r="FSU1001" s="98"/>
      <c r="FSV1001" s="98"/>
      <c r="FSW1001" s="98"/>
      <c r="FSX1001" s="98"/>
      <c r="FSY1001" s="98"/>
      <c r="FSZ1001" s="98"/>
      <c r="FTA1001" s="98"/>
      <c r="FTB1001" s="98"/>
      <c r="FTC1001" s="98"/>
      <c r="FTD1001" s="98"/>
      <c r="FTE1001" s="98"/>
      <c r="FTF1001" s="98"/>
      <c r="FTG1001" s="98"/>
      <c r="FTH1001" s="98"/>
      <c r="FTI1001" s="98"/>
      <c r="FTJ1001" s="98"/>
      <c r="FTK1001" s="98"/>
      <c r="FTL1001" s="98"/>
      <c r="FTM1001" s="98"/>
      <c r="FTN1001" s="98"/>
      <c r="FTO1001" s="98"/>
      <c r="FTP1001" s="98"/>
      <c r="FTQ1001" s="98"/>
      <c r="FTR1001" s="98"/>
      <c r="FTS1001" s="98"/>
      <c r="FTT1001" s="98"/>
      <c r="FTU1001" s="98"/>
      <c r="FTV1001" s="98"/>
      <c r="FTW1001" s="98"/>
      <c r="FTX1001" s="98"/>
      <c r="FTY1001" s="98"/>
      <c r="FTZ1001" s="98"/>
      <c r="FUA1001" s="98"/>
      <c r="FUB1001" s="98"/>
      <c r="FUC1001" s="98"/>
      <c r="FUD1001" s="98"/>
      <c r="FUE1001" s="98"/>
      <c r="FUF1001" s="98"/>
      <c r="FUG1001" s="98"/>
      <c r="FUH1001" s="98"/>
      <c r="FUI1001" s="98"/>
      <c r="FUJ1001" s="98"/>
      <c r="FUK1001" s="98"/>
      <c r="FUL1001" s="98"/>
      <c r="FUM1001" s="98"/>
      <c r="FUN1001" s="98"/>
      <c r="FUO1001" s="98"/>
      <c r="FUP1001" s="98"/>
      <c r="FUQ1001" s="98"/>
      <c r="FUR1001" s="98"/>
      <c r="FUS1001" s="98"/>
      <c r="FUT1001" s="98"/>
      <c r="FUU1001" s="98"/>
      <c r="FUV1001" s="98"/>
      <c r="FUW1001" s="98"/>
      <c r="FUX1001" s="98"/>
      <c r="FUY1001" s="98"/>
      <c r="FUZ1001" s="98"/>
      <c r="FVA1001" s="98"/>
      <c r="FVB1001" s="98"/>
      <c r="FVC1001" s="98"/>
      <c r="FVD1001" s="98"/>
      <c r="FVE1001" s="98"/>
      <c r="FVF1001" s="98"/>
      <c r="FVG1001" s="98"/>
      <c r="FVH1001" s="98"/>
      <c r="FVI1001" s="98"/>
      <c r="FVJ1001" s="98"/>
      <c r="FVK1001" s="98"/>
      <c r="FVL1001" s="98"/>
      <c r="FVM1001" s="98"/>
      <c r="FVN1001" s="98"/>
      <c r="FVO1001" s="98"/>
      <c r="FVP1001" s="98"/>
      <c r="FVQ1001" s="98"/>
      <c r="FVR1001" s="98"/>
      <c r="FVS1001" s="98"/>
      <c r="FVT1001" s="98"/>
      <c r="FVU1001" s="98"/>
      <c r="FVV1001" s="98"/>
      <c r="FVW1001" s="98"/>
      <c r="FVX1001" s="98"/>
      <c r="FVY1001" s="98"/>
      <c r="FVZ1001" s="98"/>
      <c r="FWA1001" s="98"/>
      <c r="FWB1001" s="98"/>
      <c r="FWC1001" s="98"/>
      <c r="FWD1001" s="98"/>
      <c r="FWE1001" s="98"/>
      <c r="FWF1001" s="98"/>
      <c r="FWG1001" s="98"/>
      <c r="FWH1001" s="98"/>
      <c r="FWI1001" s="98"/>
      <c r="FWJ1001" s="98"/>
      <c r="FWK1001" s="98"/>
      <c r="FWL1001" s="98"/>
      <c r="FWM1001" s="98"/>
      <c r="FWN1001" s="98"/>
      <c r="FWO1001" s="98"/>
      <c r="FWP1001" s="98"/>
      <c r="FWQ1001" s="98"/>
      <c r="FWR1001" s="98"/>
      <c r="FWS1001" s="98"/>
      <c r="FWT1001" s="98"/>
      <c r="FWU1001" s="98"/>
      <c r="FWV1001" s="98"/>
      <c r="FWW1001" s="98"/>
      <c r="FWX1001" s="98"/>
      <c r="FWY1001" s="98"/>
      <c r="FWZ1001" s="98"/>
      <c r="FXA1001" s="98"/>
      <c r="FXB1001" s="98"/>
      <c r="FXC1001" s="98"/>
      <c r="FXD1001" s="98"/>
      <c r="FXE1001" s="98"/>
      <c r="FXF1001" s="98"/>
      <c r="FXG1001" s="98"/>
      <c r="FXH1001" s="98"/>
      <c r="FXI1001" s="98"/>
      <c r="FXJ1001" s="98"/>
      <c r="FXK1001" s="98"/>
      <c r="FXL1001" s="98"/>
      <c r="FXM1001" s="98"/>
      <c r="FXN1001" s="98"/>
      <c r="FXO1001" s="98"/>
      <c r="FXP1001" s="98"/>
      <c r="FXQ1001" s="98"/>
      <c r="FXR1001" s="98"/>
      <c r="FXS1001" s="98"/>
      <c r="FXT1001" s="98"/>
      <c r="FXU1001" s="98"/>
      <c r="FXV1001" s="98"/>
      <c r="FXW1001" s="98"/>
      <c r="FXX1001" s="98"/>
      <c r="FXY1001" s="98"/>
      <c r="FXZ1001" s="98"/>
      <c r="FYA1001" s="98"/>
      <c r="FYB1001" s="98"/>
      <c r="FYC1001" s="98"/>
      <c r="FYD1001" s="98"/>
      <c r="FYE1001" s="98"/>
      <c r="FYF1001" s="98"/>
      <c r="FYG1001" s="98"/>
      <c r="FYH1001" s="98"/>
      <c r="FYI1001" s="98"/>
      <c r="FYJ1001" s="98"/>
      <c r="FYK1001" s="98"/>
      <c r="FYL1001" s="98"/>
      <c r="FYM1001" s="98"/>
      <c r="FYN1001" s="98"/>
      <c r="FYO1001" s="98"/>
      <c r="FYP1001" s="98"/>
      <c r="FYQ1001" s="98"/>
      <c r="FYR1001" s="98"/>
      <c r="FYS1001" s="98"/>
      <c r="FYT1001" s="98"/>
      <c r="FYU1001" s="98"/>
      <c r="FYV1001" s="98"/>
      <c r="FYW1001" s="98"/>
      <c r="FYX1001" s="98"/>
      <c r="FYY1001" s="98"/>
      <c r="FYZ1001" s="98"/>
      <c r="FZA1001" s="98"/>
      <c r="FZB1001" s="98"/>
      <c r="FZC1001" s="98"/>
      <c r="FZD1001" s="98"/>
      <c r="FZE1001" s="98"/>
      <c r="FZF1001" s="98"/>
      <c r="FZG1001" s="98"/>
      <c r="FZH1001" s="98"/>
      <c r="FZI1001" s="98"/>
      <c r="FZJ1001" s="98"/>
      <c r="FZK1001" s="98"/>
      <c r="FZL1001" s="98"/>
      <c r="FZM1001" s="98"/>
      <c r="FZN1001" s="98"/>
      <c r="FZO1001" s="98"/>
      <c r="FZP1001" s="98"/>
      <c r="FZQ1001" s="98"/>
      <c r="FZR1001" s="98"/>
      <c r="FZS1001" s="98"/>
      <c r="FZT1001" s="98"/>
      <c r="FZU1001" s="98"/>
      <c r="FZV1001" s="98"/>
      <c r="FZW1001" s="98"/>
      <c r="FZX1001" s="98"/>
      <c r="FZY1001" s="98"/>
      <c r="FZZ1001" s="98"/>
      <c r="GAA1001" s="98"/>
      <c r="GAB1001" s="98"/>
      <c r="GAC1001" s="98"/>
      <c r="GAD1001" s="98"/>
      <c r="GAE1001" s="98"/>
      <c r="GAF1001" s="98"/>
      <c r="GAG1001" s="98"/>
      <c r="GAH1001" s="98"/>
      <c r="GAI1001" s="98"/>
      <c r="GAJ1001" s="98"/>
      <c r="GAK1001" s="98"/>
      <c r="GAL1001" s="98"/>
      <c r="GAM1001" s="98"/>
      <c r="GAN1001" s="98"/>
      <c r="GAO1001" s="98"/>
      <c r="GAP1001" s="98"/>
      <c r="GAQ1001" s="98"/>
      <c r="GAR1001" s="98"/>
      <c r="GAS1001" s="98"/>
      <c r="GAT1001" s="98"/>
      <c r="GAU1001" s="98"/>
      <c r="GAV1001" s="98"/>
      <c r="GAW1001" s="98"/>
      <c r="GAX1001" s="98"/>
      <c r="GAY1001" s="98"/>
      <c r="GAZ1001" s="98"/>
      <c r="GBA1001" s="98"/>
      <c r="GBB1001" s="98"/>
      <c r="GBC1001" s="98"/>
      <c r="GBD1001" s="98"/>
      <c r="GBE1001" s="98"/>
      <c r="GBF1001" s="98"/>
      <c r="GBG1001" s="98"/>
      <c r="GBH1001" s="98"/>
      <c r="GBI1001" s="98"/>
      <c r="GBJ1001" s="98"/>
      <c r="GBK1001" s="98"/>
      <c r="GBL1001" s="98"/>
      <c r="GBM1001" s="98"/>
      <c r="GBN1001" s="98"/>
      <c r="GBO1001" s="98"/>
      <c r="GBP1001" s="98"/>
      <c r="GBQ1001" s="98"/>
      <c r="GBR1001" s="98"/>
      <c r="GBS1001" s="98"/>
      <c r="GBT1001" s="98"/>
      <c r="GBU1001" s="98"/>
      <c r="GBV1001" s="98"/>
      <c r="GBW1001" s="98"/>
      <c r="GBX1001" s="98"/>
      <c r="GBY1001" s="98"/>
      <c r="GBZ1001" s="98"/>
      <c r="GCA1001" s="98"/>
      <c r="GCB1001" s="98"/>
      <c r="GCC1001" s="98"/>
      <c r="GCD1001" s="98"/>
      <c r="GCE1001" s="98"/>
      <c r="GCF1001" s="98"/>
      <c r="GCG1001" s="98"/>
      <c r="GCH1001" s="98"/>
      <c r="GCI1001" s="98"/>
      <c r="GCJ1001" s="98"/>
      <c r="GCK1001" s="98"/>
      <c r="GCL1001" s="98"/>
      <c r="GCM1001" s="98"/>
      <c r="GCN1001" s="98"/>
      <c r="GCO1001" s="98"/>
      <c r="GCP1001" s="98"/>
      <c r="GCQ1001" s="98"/>
      <c r="GCR1001" s="98"/>
      <c r="GCS1001" s="98"/>
      <c r="GCT1001" s="98"/>
      <c r="GCU1001" s="98"/>
      <c r="GCV1001" s="98"/>
      <c r="GCW1001" s="98"/>
      <c r="GCX1001" s="98"/>
      <c r="GCY1001" s="98"/>
      <c r="GCZ1001" s="98"/>
      <c r="GDA1001" s="98"/>
      <c r="GDB1001" s="98"/>
      <c r="GDC1001" s="98"/>
      <c r="GDD1001" s="98"/>
      <c r="GDE1001" s="98"/>
      <c r="GDF1001" s="98"/>
      <c r="GDG1001" s="98"/>
      <c r="GDH1001" s="98"/>
      <c r="GDI1001" s="98"/>
      <c r="GDJ1001" s="98"/>
      <c r="GDK1001" s="98"/>
      <c r="GDL1001" s="98"/>
      <c r="GDM1001" s="98"/>
      <c r="GDN1001" s="98"/>
      <c r="GDO1001" s="98"/>
      <c r="GDP1001" s="98"/>
      <c r="GDQ1001" s="98"/>
      <c r="GDR1001" s="98"/>
      <c r="GDS1001" s="98"/>
      <c r="GDT1001" s="98"/>
      <c r="GDU1001" s="98"/>
      <c r="GDV1001" s="98"/>
      <c r="GDW1001" s="98"/>
      <c r="GDX1001" s="98"/>
      <c r="GDY1001" s="98"/>
      <c r="GDZ1001" s="98"/>
      <c r="GEA1001" s="98"/>
      <c r="GEB1001" s="98"/>
      <c r="GEC1001" s="98"/>
      <c r="GED1001" s="98"/>
      <c r="GEE1001" s="98"/>
      <c r="GEF1001" s="98"/>
      <c r="GEG1001" s="98"/>
      <c r="GEH1001" s="98"/>
      <c r="GEI1001" s="98"/>
      <c r="GEJ1001" s="98"/>
      <c r="GEK1001" s="98"/>
      <c r="GEL1001" s="98"/>
      <c r="GEM1001" s="98"/>
      <c r="GEN1001" s="98"/>
      <c r="GEO1001" s="98"/>
      <c r="GEP1001" s="98"/>
      <c r="GEQ1001" s="98"/>
      <c r="GER1001" s="98"/>
      <c r="GES1001" s="98"/>
      <c r="GET1001" s="98"/>
      <c r="GEU1001" s="98"/>
      <c r="GEV1001" s="98"/>
      <c r="GEW1001" s="98"/>
      <c r="GEX1001" s="98"/>
      <c r="GEY1001" s="98"/>
      <c r="GEZ1001" s="98"/>
      <c r="GFA1001" s="98"/>
      <c r="GFB1001" s="98"/>
      <c r="GFC1001" s="98"/>
      <c r="GFD1001" s="98"/>
      <c r="GFE1001" s="98"/>
      <c r="GFF1001" s="98"/>
      <c r="GFG1001" s="98"/>
      <c r="GFH1001" s="98"/>
      <c r="GFI1001" s="98"/>
      <c r="GFJ1001" s="98"/>
      <c r="GFK1001" s="98"/>
      <c r="GFL1001" s="98"/>
      <c r="GFM1001" s="98"/>
      <c r="GFN1001" s="98"/>
      <c r="GFO1001" s="98"/>
      <c r="GFP1001" s="98"/>
      <c r="GFQ1001" s="98"/>
      <c r="GFR1001" s="98"/>
      <c r="GFS1001" s="98"/>
      <c r="GFT1001" s="98"/>
      <c r="GFU1001" s="98"/>
      <c r="GFV1001" s="98"/>
      <c r="GFW1001" s="98"/>
      <c r="GFX1001" s="98"/>
      <c r="GFY1001" s="98"/>
      <c r="GFZ1001" s="98"/>
      <c r="GGA1001" s="98"/>
      <c r="GGB1001" s="98"/>
      <c r="GGC1001" s="98"/>
      <c r="GGD1001" s="98"/>
      <c r="GGE1001" s="98"/>
      <c r="GGF1001" s="98"/>
      <c r="GGG1001" s="98"/>
      <c r="GGH1001" s="98"/>
      <c r="GGI1001" s="98"/>
      <c r="GGJ1001" s="98"/>
      <c r="GGK1001" s="98"/>
      <c r="GGL1001" s="98"/>
      <c r="GGM1001" s="98"/>
      <c r="GGN1001" s="98"/>
      <c r="GGO1001" s="98"/>
      <c r="GGP1001" s="98"/>
      <c r="GGQ1001" s="98"/>
      <c r="GGR1001" s="98"/>
      <c r="GGS1001" s="98"/>
      <c r="GGT1001" s="98"/>
      <c r="GGU1001" s="98"/>
      <c r="GGV1001" s="98"/>
      <c r="GGW1001" s="98"/>
      <c r="GGX1001" s="98"/>
      <c r="GGY1001" s="98"/>
      <c r="GGZ1001" s="98"/>
      <c r="GHA1001" s="98"/>
      <c r="GHB1001" s="98"/>
      <c r="GHC1001" s="98"/>
      <c r="GHD1001" s="98"/>
      <c r="GHE1001" s="98"/>
      <c r="GHF1001" s="98"/>
      <c r="GHG1001" s="98"/>
      <c r="GHH1001" s="98"/>
      <c r="GHI1001" s="98"/>
      <c r="GHJ1001" s="98"/>
      <c r="GHK1001" s="98"/>
      <c r="GHL1001" s="98"/>
      <c r="GHM1001" s="98"/>
      <c r="GHN1001" s="98"/>
      <c r="GHO1001" s="98"/>
      <c r="GHP1001" s="98"/>
      <c r="GHQ1001" s="98"/>
      <c r="GHR1001" s="98"/>
      <c r="GHS1001" s="98"/>
      <c r="GHT1001" s="98"/>
      <c r="GHU1001" s="98"/>
      <c r="GHV1001" s="98"/>
      <c r="GHW1001" s="98"/>
      <c r="GHX1001" s="98"/>
      <c r="GHY1001" s="98"/>
      <c r="GHZ1001" s="98"/>
      <c r="GIA1001" s="98"/>
      <c r="GIB1001" s="98"/>
      <c r="GIC1001" s="98"/>
      <c r="GID1001" s="98"/>
      <c r="GIE1001" s="98"/>
      <c r="GIF1001" s="98"/>
      <c r="GIG1001" s="98"/>
      <c r="GIH1001" s="98"/>
      <c r="GII1001" s="98"/>
      <c r="GIJ1001" s="98"/>
      <c r="GIK1001" s="98"/>
      <c r="GIL1001" s="98"/>
      <c r="GIM1001" s="98"/>
      <c r="GIN1001" s="98"/>
      <c r="GIO1001" s="98"/>
      <c r="GIP1001" s="98"/>
      <c r="GIQ1001" s="98"/>
      <c r="GIR1001" s="98"/>
      <c r="GIS1001" s="98"/>
      <c r="GIT1001" s="98"/>
      <c r="GIU1001" s="98"/>
      <c r="GIV1001" s="98"/>
      <c r="GIW1001" s="98"/>
      <c r="GIX1001" s="98"/>
      <c r="GIY1001" s="98"/>
      <c r="GIZ1001" s="98"/>
      <c r="GJA1001" s="98"/>
      <c r="GJB1001" s="98"/>
      <c r="GJC1001" s="98"/>
      <c r="GJD1001" s="98"/>
      <c r="GJE1001" s="98"/>
      <c r="GJF1001" s="98"/>
      <c r="GJG1001" s="98"/>
      <c r="GJH1001" s="98"/>
      <c r="GJI1001" s="98"/>
      <c r="GJJ1001" s="98"/>
      <c r="GJK1001" s="98"/>
      <c r="GJL1001" s="98"/>
      <c r="GJM1001" s="98"/>
      <c r="GJN1001" s="98"/>
      <c r="GJO1001" s="98"/>
      <c r="GJP1001" s="98"/>
      <c r="GJQ1001" s="98"/>
      <c r="GJR1001" s="98"/>
      <c r="GJS1001" s="98"/>
      <c r="GJT1001" s="98"/>
      <c r="GJU1001" s="98"/>
      <c r="GJV1001" s="98"/>
      <c r="GJW1001" s="98"/>
      <c r="GJX1001" s="98"/>
      <c r="GJY1001" s="98"/>
      <c r="GJZ1001" s="98"/>
      <c r="GKA1001" s="98"/>
      <c r="GKB1001" s="98"/>
      <c r="GKC1001" s="98"/>
      <c r="GKD1001" s="98"/>
      <c r="GKE1001" s="98"/>
      <c r="GKF1001" s="98"/>
      <c r="GKG1001" s="98"/>
      <c r="GKH1001" s="98"/>
      <c r="GKI1001" s="98"/>
      <c r="GKJ1001" s="98"/>
      <c r="GKK1001" s="98"/>
      <c r="GKL1001" s="98"/>
      <c r="GKM1001" s="98"/>
      <c r="GKN1001" s="98"/>
      <c r="GKO1001" s="98"/>
      <c r="GKP1001" s="98"/>
      <c r="GKQ1001" s="98"/>
      <c r="GKR1001" s="98"/>
      <c r="GKS1001" s="98"/>
      <c r="GKT1001" s="98"/>
      <c r="GKU1001" s="98"/>
      <c r="GKV1001" s="98"/>
      <c r="GKW1001" s="98"/>
      <c r="GKX1001" s="98"/>
      <c r="GKY1001" s="98"/>
      <c r="GKZ1001" s="98"/>
      <c r="GLA1001" s="98"/>
      <c r="GLB1001" s="98"/>
      <c r="GLC1001" s="98"/>
      <c r="GLD1001" s="98"/>
      <c r="GLE1001" s="98"/>
      <c r="GLF1001" s="98"/>
      <c r="GLG1001" s="98"/>
      <c r="GLH1001" s="98"/>
      <c r="GLI1001" s="98"/>
      <c r="GLJ1001" s="98"/>
      <c r="GLK1001" s="98"/>
      <c r="GLL1001" s="98"/>
      <c r="GLM1001" s="98"/>
      <c r="GLN1001" s="98"/>
      <c r="GLO1001" s="98"/>
      <c r="GLP1001" s="98"/>
      <c r="GLQ1001" s="98"/>
      <c r="GLR1001" s="98"/>
      <c r="GLS1001" s="98"/>
      <c r="GLT1001" s="98"/>
      <c r="GLU1001" s="98"/>
      <c r="GLV1001" s="98"/>
      <c r="GLW1001" s="98"/>
      <c r="GLX1001" s="98"/>
      <c r="GLY1001" s="98"/>
      <c r="GLZ1001" s="98"/>
      <c r="GMA1001" s="98"/>
      <c r="GMB1001" s="98"/>
      <c r="GMC1001" s="98"/>
      <c r="GMD1001" s="98"/>
      <c r="GME1001" s="98"/>
      <c r="GMF1001" s="98"/>
      <c r="GMG1001" s="98"/>
      <c r="GMH1001" s="98"/>
      <c r="GMI1001" s="98"/>
      <c r="GMJ1001" s="98"/>
      <c r="GMK1001" s="98"/>
      <c r="GML1001" s="98"/>
      <c r="GMM1001" s="98"/>
      <c r="GMN1001" s="98"/>
      <c r="GMO1001" s="98"/>
      <c r="GMP1001" s="98"/>
      <c r="GMQ1001" s="98"/>
      <c r="GMR1001" s="98"/>
      <c r="GMS1001" s="98"/>
      <c r="GMT1001" s="98"/>
      <c r="GMU1001" s="98"/>
      <c r="GMV1001" s="98"/>
      <c r="GMW1001" s="98"/>
      <c r="GMX1001" s="98"/>
      <c r="GMY1001" s="98"/>
      <c r="GMZ1001" s="98"/>
      <c r="GNA1001" s="98"/>
      <c r="GNB1001" s="98"/>
      <c r="GNC1001" s="98"/>
      <c r="GND1001" s="98"/>
      <c r="GNE1001" s="98"/>
      <c r="GNF1001" s="98"/>
      <c r="GNG1001" s="98"/>
      <c r="GNH1001" s="98"/>
      <c r="GNI1001" s="98"/>
      <c r="GNJ1001" s="98"/>
      <c r="GNK1001" s="98"/>
      <c r="GNL1001" s="98"/>
      <c r="GNM1001" s="98"/>
      <c r="GNN1001" s="98"/>
      <c r="GNO1001" s="98"/>
      <c r="GNP1001" s="98"/>
      <c r="GNQ1001" s="98"/>
      <c r="GNR1001" s="98"/>
      <c r="GNS1001" s="98"/>
      <c r="GNT1001" s="98"/>
      <c r="GNU1001" s="98"/>
      <c r="GNV1001" s="98"/>
      <c r="GNW1001" s="98"/>
      <c r="GNX1001" s="98"/>
      <c r="GNY1001" s="98"/>
      <c r="GNZ1001" s="98"/>
      <c r="GOA1001" s="98"/>
      <c r="GOB1001" s="98"/>
      <c r="GOC1001" s="98"/>
      <c r="GOD1001" s="98"/>
      <c r="GOE1001" s="98"/>
      <c r="GOF1001" s="98"/>
      <c r="GOG1001" s="98"/>
      <c r="GOH1001" s="98"/>
      <c r="GOI1001" s="98"/>
      <c r="GOJ1001" s="98"/>
      <c r="GOK1001" s="98"/>
      <c r="GOL1001" s="98"/>
      <c r="GOM1001" s="98"/>
      <c r="GON1001" s="98"/>
      <c r="GOO1001" s="98"/>
      <c r="GOP1001" s="98"/>
      <c r="GOQ1001" s="98"/>
      <c r="GOR1001" s="98"/>
      <c r="GOS1001" s="98"/>
      <c r="GOT1001" s="98"/>
      <c r="GOU1001" s="98"/>
      <c r="GOV1001" s="98"/>
      <c r="GOW1001" s="98"/>
      <c r="GOX1001" s="98"/>
      <c r="GOY1001" s="98"/>
      <c r="GOZ1001" s="98"/>
      <c r="GPA1001" s="98"/>
      <c r="GPB1001" s="98"/>
      <c r="GPC1001" s="98"/>
      <c r="GPD1001" s="98"/>
      <c r="GPE1001" s="98"/>
      <c r="GPF1001" s="98"/>
      <c r="GPG1001" s="98"/>
      <c r="GPH1001" s="98"/>
      <c r="GPI1001" s="98"/>
      <c r="GPJ1001" s="98"/>
      <c r="GPK1001" s="98"/>
      <c r="GPL1001" s="98"/>
      <c r="GPM1001" s="98"/>
      <c r="GPN1001" s="98"/>
      <c r="GPO1001" s="98"/>
      <c r="GPP1001" s="98"/>
      <c r="GPQ1001" s="98"/>
      <c r="GPR1001" s="98"/>
      <c r="GPS1001" s="98"/>
      <c r="GPT1001" s="98"/>
      <c r="GPU1001" s="98"/>
      <c r="GPV1001" s="98"/>
      <c r="GPW1001" s="98"/>
      <c r="GPX1001" s="98"/>
      <c r="GPY1001" s="98"/>
      <c r="GPZ1001" s="98"/>
      <c r="GQA1001" s="98"/>
      <c r="GQB1001" s="98"/>
      <c r="GQC1001" s="98"/>
      <c r="GQD1001" s="98"/>
      <c r="GQE1001" s="98"/>
      <c r="GQF1001" s="98"/>
      <c r="GQG1001" s="98"/>
      <c r="GQH1001" s="98"/>
      <c r="GQI1001" s="98"/>
      <c r="GQJ1001" s="98"/>
      <c r="GQK1001" s="98"/>
      <c r="GQL1001" s="98"/>
      <c r="GQM1001" s="98"/>
      <c r="GQN1001" s="98"/>
      <c r="GQO1001" s="98"/>
      <c r="GQP1001" s="98"/>
      <c r="GQQ1001" s="98"/>
      <c r="GQR1001" s="98"/>
      <c r="GQS1001" s="98"/>
      <c r="GQT1001" s="98"/>
      <c r="GQU1001" s="98"/>
      <c r="GQV1001" s="98"/>
      <c r="GQW1001" s="98"/>
      <c r="GQX1001" s="98"/>
      <c r="GQY1001" s="98"/>
      <c r="GQZ1001" s="98"/>
      <c r="GRA1001" s="98"/>
      <c r="GRB1001" s="98"/>
      <c r="GRC1001" s="98"/>
      <c r="GRD1001" s="98"/>
      <c r="GRE1001" s="98"/>
      <c r="GRF1001" s="98"/>
      <c r="GRG1001" s="98"/>
      <c r="GRH1001" s="98"/>
      <c r="GRI1001" s="98"/>
      <c r="GRJ1001" s="98"/>
      <c r="GRK1001" s="98"/>
      <c r="GRL1001" s="98"/>
      <c r="GRM1001" s="98"/>
      <c r="GRN1001" s="98"/>
      <c r="GRO1001" s="98"/>
      <c r="GRP1001" s="98"/>
      <c r="GRQ1001" s="98"/>
      <c r="GRR1001" s="98"/>
      <c r="GRS1001" s="98"/>
      <c r="GRT1001" s="98"/>
      <c r="GRU1001" s="98"/>
      <c r="GRV1001" s="98"/>
      <c r="GRW1001" s="98"/>
      <c r="GRX1001" s="98"/>
      <c r="GRY1001" s="98"/>
      <c r="GRZ1001" s="98"/>
      <c r="GSA1001" s="98"/>
      <c r="GSB1001" s="98"/>
      <c r="GSC1001" s="98"/>
      <c r="GSD1001" s="98"/>
      <c r="GSE1001" s="98"/>
      <c r="GSF1001" s="98"/>
      <c r="GSG1001" s="98"/>
      <c r="GSH1001" s="98"/>
      <c r="GSI1001" s="98"/>
      <c r="GSJ1001" s="98"/>
      <c r="GSK1001" s="98"/>
      <c r="GSL1001" s="98"/>
      <c r="GSM1001" s="98"/>
      <c r="GSN1001" s="98"/>
      <c r="GSO1001" s="98"/>
      <c r="GSP1001" s="98"/>
      <c r="GSQ1001" s="98"/>
      <c r="GSR1001" s="98"/>
      <c r="GSS1001" s="98"/>
      <c r="GST1001" s="98"/>
      <c r="GSU1001" s="98"/>
      <c r="GSV1001" s="98"/>
      <c r="GSW1001" s="98"/>
      <c r="GSX1001" s="98"/>
      <c r="GSY1001" s="98"/>
      <c r="GSZ1001" s="98"/>
      <c r="GTA1001" s="98"/>
      <c r="GTB1001" s="98"/>
      <c r="GTC1001" s="98"/>
      <c r="GTD1001" s="98"/>
      <c r="GTE1001" s="98"/>
      <c r="GTF1001" s="98"/>
      <c r="GTG1001" s="98"/>
      <c r="GTH1001" s="98"/>
      <c r="GTI1001" s="98"/>
      <c r="GTJ1001" s="98"/>
      <c r="GTK1001" s="98"/>
      <c r="GTL1001" s="98"/>
      <c r="GTM1001" s="98"/>
      <c r="GTN1001" s="98"/>
      <c r="GTO1001" s="98"/>
      <c r="GTP1001" s="98"/>
      <c r="GTQ1001" s="98"/>
      <c r="GTR1001" s="98"/>
      <c r="GTS1001" s="98"/>
      <c r="GTT1001" s="98"/>
      <c r="GTU1001" s="98"/>
      <c r="GTV1001" s="98"/>
      <c r="GTW1001" s="98"/>
      <c r="GTX1001" s="98"/>
      <c r="GTY1001" s="98"/>
      <c r="GTZ1001" s="98"/>
      <c r="GUA1001" s="98"/>
      <c r="GUB1001" s="98"/>
      <c r="GUC1001" s="98"/>
      <c r="GUD1001" s="98"/>
      <c r="GUE1001" s="98"/>
      <c r="GUF1001" s="98"/>
      <c r="GUG1001" s="98"/>
      <c r="GUH1001" s="98"/>
      <c r="GUI1001" s="98"/>
      <c r="GUJ1001" s="98"/>
      <c r="GUK1001" s="98"/>
      <c r="GUL1001" s="98"/>
      <c r="GUM1001" s="98"/>
      <c r="GUN1001" s="98"/>
      <c r="GUO1001" s="98"/>
      <c r="GUP1001" s="98"/>
      <c r="GUQ1001" s="98"/>
      <c r="GUR1001" s="98"/>
      <c r="GUS1001" s="98"/>
      <c r="GUT1001" s="98"/>
      <c r="GUU1001" s="98"/>
      <c r="GUV1001" s="98"/>
      <c r="GUW1001" s="98"/>
      <c r="GUX1001" s="98"/>
      <c r="GUY1001" s="98"/>
      <c r="GUZ1001" s="98"/>
      <c r="GVA1001" s="98"/>
      <c r="GVB1001" s="98"/>
      <c r="GVC1001" s="98"/>
      <c r="GVD1001" s="98"/>
      <c r="GVE1001" s="98"/>
      <c r="GVF1001" s="98"/>
      <c r="GVG1001" s="98"/>
      <c r="GVH1001" s="98"/>
      <c r="GVI1001" s="98"/>
      <c r="GVJ1001" s="98"/>
      <c r="GVK1001" s="98"/>
      <c r="GVL1001" s="98"/>
      <c r="GVM1001" s="98"/>
      <c r="GVN1001" s="98"/>
      <c r="GVO1001" s="98"/>
      <c r="GVP1001" s="98"/>
      <c r="GVQ1001" s="98"/>
      <c r="GVR1001" s="98"/>
      <c r="GVS1001" s="98"/>
      <c r="GVT1001" s="98"/>
      <c r="GVU1001" s="98"/>
      <c r="GVV1001" s="98"/>
      <c r="GVW1001" s="98"/>
      <c r="GVX1001" s="98"/>
      <c r="GVY1001" s="98"/>
      <c r="GVZ1001" s="98"/>
      <c r="GWA1001" s="98"/>
      <c r="GWB1001" s="98"/>
      <c r="GWC1001" s="98"/>
      <c r="GWD1001" s="98"/>
      <c r="GWE1001" s="98"/>
      <c r="GWF1001" s="98"/>
      <c r="GWG1001" s="98"/>
      <c r="GWH1001" s="98"/>
      <c r="GWI1001" s="98"/>
      <c r="GWJ1001" s="98"/>
      <c r="GWK1001" s="98"/>
      <c r="GWL1001" s="98"/>
      <c r="GWM1001" s="98"/>
      <c r="GWN1001" s="98"/>
      <c r="GWO1001" s="98"/>
      <c r="GWP1001" s="98"/>
      <c r="GWQ1001" s="98"/>
      <c r="GWR1001" s="98"/>
      <c r="GWS1001" s="98"/>
      <c r="GWT1001" s="98"/>
      <c r="GWU1001" s="98"/>
      <c r="GWV1001" s="98"/>
      <c r="GWW1001" s="98"/>
      <c r="GWX1001" s="98"/>
      <c r="GWY1001" s="98"/>
      <c r="GWZ1001" s="98"/>
      <c r="GXA1001" s="98"/>
      <c r="GXB1001" s="98"/>
      <c r="GXC1001" s="98"/>
      <c r="GXD1001" s="98"/>
      <c r="GXE1001" s="98"/>
      <c r="GXF1001" s="98"/>
      <c r="GXG1001" s="98"/>
      <c r="GXH1001" s="98"/>
      <c r="GXI1001" s="98"/>
      <c r="GXJ1001" s="98"/>
      <c r="GXK1001" s="98"/>
      <c r="GXL1001" s="98"/>
      <c r="GXM1001" s="98"/>
      <c r="GXN1001" s="98"/>
      <c r="GXO1001" s="98"/>
      <c r="GXP1001" s="98"/>
      <c r="GXQ1001" s="98"/>
      <c r="GXR1001" s="98"/>
      <c r="GXS1001" s="98"/>
      <c r="GXT1001" s="98"/>
      <c r="GXU1001" s="98"/>
      <c r="GXV1001" s="98"/>
      <c r="GXW1001" s="98"/>
      <c r="GXX1001" s="98"/>
      <c r="GXY1001" s="98"/>
      <c r="GXZ1001" s="98"/>
      <c r="GYA1001" s="98"/>
      <c r="GYB1001" s="98"/>
      <c r="GYC1001" s="98"/>
      <c r="GYD1001" s="98"/>
      <c r="GYE1001" s="98"/>
      <c r="GYF1001" s="98"/>
      <c r="GYG1001" s="98"/>
      <c r="GYH1001" s="98"/>
      <c r="GYI1001" s="98"/>
      <c r="GYJ1001" s="98"/>
      <c r="GYK1001" s="98"/>
      <c r="GYL1001" s="98"/>
      <c r="GYM1001" s="98"/>
      <c r="GYN1001" s="98"/>
      <c r="GYO1001" s="98"/>
      <c r="GYP1001" s="98"/>
      <c r="GYQ1001" s="98"/>
      <c r="GYR1001" s="98"/>
      <c r="GYS1001" s="98"/>
      <c r="GYT1001" s="98"/>
      <c r="GYU1001" s="98"/>
      <c r="GYV1001" s="98"/>
      <c r="GYW1001" s="98"/>
      <c r="GYX1001" s="98"/>
      <c r="GYY1001" s="98"/>
      <c r="GYZ1001" s="98"/>
      <c r="GZA1001" s="98"/>
      <c r="GZB1001" s="98"/>
      <c r="GZC1001" s="98"/>
      <c r="GZD1001" s="98"/>
      <c r="GZE1001" s="98"/>
      <c r="GZF1001" s="98"/>
      <c r="GZG1001" s="98"/>
      <c r="GZH1001" s="98"/>
      <c r="GZI1001" s="98"/>
      <c r="GZJ1001" s="98"/>
      <c r="GZK1001" s="98"/>
      <c r="GZL1001" s="98"/>
      <c r="GZM1001" s="98"/>
      <c r="GZN1001" s="98"/>
      <c r="GZO1001" s="98"/>
      <c r="GZP1001" s="98"/>
      <c r="GZQ1001" s="98"/>
      <c r="GZR1001" s="98"/>
      <c r="GZS1001" s="98"/>
      <c r="GZT1001" s="98"/>
      <c r="GZU1001" s="98"/>
      <c r="GZV1001" s="98"/>
      <c r="GZW1001" s="98"/>
      <c r="GZX1001" s="98"/>
      <c r="GZY1001" s="98"/>
      <c r="GZZ1001" s="98"/>
      <c r="HAA1001" s="98"/>
      <c r="HAB1001" s="98"/>
      <c r="HAC1001" s="98"/>
      <c r="HAD1001" s="98"/>
      <c r="HAE1001" s="98"/>
      <c r="HAF1001" s="98"/>
      <c r="HAG1001" s="98"/>
      <c r="HAH1001" s="98"/>
      <c r="HAI1001" s="98"/>
      <c r="HAJ1001" s="98"/>
      <c r="HAK1001" s="98"/>
      <c r="HAL1001" s="98"/>
      <c r="HAM1001" s="98"/>
      <c r="HAN1001" s="98"/>
      <c r="HAO1001" s="98"/>
      <c r="HAP1001" s="98"/>
      <c r="HAQ1001" s="98"/>
      <c r="HAR1001" s="98"/>
      <c r="HAS1001" s="98"/>
      <c r="HAT1001" s="98"/>
      <c r="HAU1001" s="98"/>
      <c r="HAV1001" s="98"/>
      <c r="HAW1001" s="98"/>
      <c r="HAX1001" s="98"/>
      <c r="HAY1001" s="98"/>
      <c r="HAZ1001" s="98"/>
      <c r="HBA1001" s="98"/>
      <c r="HBB1001" s="98"/>
      <c r="HBC1001" s="98"/>
      <c r="HBD1001" s="98"/>
      <c r="HBE1001" s="98"/>
      <c r="HBF1001" s="98"/>
      <c r="HBG1001" s="98"/>
      <c r="HBH1001" s="98"/>
      <c r="HBI1001" s="98"/>
      <c r="HBJ1001" s="98"/>
      <c r="HBK1001" s="98"/>
      <c r="HBL1001" s="98"/>
      <c r="HBM1001" s="98"/>
      <c r="HBN1001" s="98"/>
      <c r="HBO1001" s="98"/>
      <c r="HBP1001" s="98"/>
      <c r="HBQ1001" s="98"/>
      <c r="HBR1001" s="98"/>
      <c r="HBS1001" s="98"/>
      <c r="HBT1001" s="98"/>
      <c r="HBU1001" s="98"/>
      <c r="HBV1001" s="98"/>
      <c r="HBW1001" s="98"/>
      <c r="HBX1001" s="98"/>
      <c r="HBY1001" s="98"/>
      <c r="HBZ1001" s="98"/>
      <c r="HCA1001" s="98"/>
      <c r="HCB1001" s="98"/>
      <c r="HCC1001" s="98"/>
      <c r="HCD1001" s="98"/>
      <c r="HCE1001" s="98"/>
      <c r="HCF1001" s="98"/>
      <c r="HCG1001" s="98"/>
      <c r="HCH1001" s="98"/>
      <c r="HCI1001" s="98"/>
      <c r="HCJ1001" s="98"/>
      <c r="HCK1001" s="98"/>
      <c r="HCL1001" s="98"/>
      <c r="HCM1001" s="98"/>
      <c r="HCN1001" s="98"/>
      <c r="HCO1001" s="98"/>
      <c r="HCP1001" s="98"/>
      <c r="HCQ1001" s="98"/>
      <c r="HCR1001" s="98"/>
      <c r="HCS1001" s="98"/>
      <c r="HCT1001" s="98"/>
      <c r="HCU1001" s="98"/>
      <c r="HCV1001" s="98"/>
      <c r="HCW1001" s="98"/>
      <c r="HCX1001" s="98"/>
      <c r="HCY1001" s="98"/>
      <c r="HCZ1001" s="98"/>
      <c r="HDA1001" s="98"/>
      <c r="HDB1001" s="98"/>
      <c r="HDC1001" s="98"/>
      <c r="HDD1001" s="98"/>
      <c r="HDE1001" s="98"/>
      <c r="HDF1001" s="98"/>
      <c r="HDG1001" s="98"/>
      <c r="HDH1001" s="98"/>
      <c r="HDI1001" s="98"/>
      <c r="HDJ1001" s="98"/>
      <c r="HDK1001" s="98"/>
      <c r="HDL1001" s="98"/>
      <c r="HDM1001" s="98"/>
      <c r="HDN1001" s="98"/>
      <c r="HDO1001" s="98"/>
      <c r="HDP1001" s="98"/>
      <c r="HDQ1001" s="98"/>
      <c r="HDR1001" s="98"/>
      <c r="HDS1001" s="98"/>
      <c r="HDT1001" s="98"/>
      <c r="HDU1001" s="98"/>
      <c r="HDV1001" s="98"/>
      <c r="HDW1001" s="98"/>
      <c r="HDX1001" s="98"/>
      <c r="HDY1001" s="98"/>
      <c r="HDZ1001" s="98"/>
      <c r="HEA1001" s="98"/>
      <c r="HEB1001" s="98"/>
      <c r="HEC1001" s="98"/>
      <c r="HED1001" s="98"/>
      <c r="HEE1001" s="98"/>
      <c r="HEF1001" s="98"/>
      <c r="HEG1001" s="98"/>
      <c r="HEH1001" s="98"/>
      <c r="HEI1001" s="98"/>
      <c r="HEJ1001" s="98"/>
      <c r="HEK1001" s="98"/>
      <c r="HEL1001" s="98"/>
      <c r="HEM1001" s="98"/>
      <c r="HEN1001" s="98"/>
      <c r="HEO1001" s="98"/>
      <c r="HEP1001" s="98"/>
      <c r="HEQ1001" s="98"/>
      <c r="HER1001" s="98"/>
      <c r="HES1001" s="98"/>
      <c r="HET1001" s="98"/>
      <c r="HEU1001" s="98"/>
      <c r="HEV1001" s="98"/>
      <c r="HEW1001" s="98"/>
      <c r="HEX1001" s="98"/>
      <c r="HEY1001" s="98"/>
      <c r="HEZ1001" s="98"/>
      <c r="HFA1001" s="98"/>
      <c r="HFB1001" s="98"/>
      <c r="HFC1001" s="98"/>
      <c r="HFD1001" s="98"/>
      <c r="HFE1001" s="98"/>
      <c r="HFF1001" s="98"/>
      <c r="HFG1001" s="98"/>
      <c r="HFH1001" s="98"/>
      <c r="HFI1001" s="98"/>
      <c r="HFJ1001" s="98"/>
      <c r="HFK1001" s="98"/>
      <c r="HFL1001" s="98"/>
      <c r="HFM1001" s="98"/>
      <c r="HFN1001" s="98"/>
      <c r="HFO1001" s="98"/>
      <c r="HFP1001" s="98"/>
      <c r="HFQ1001" s="98"/>
      <c r="HFR1001" s="98"/>
      <c r="HFS1001" s="98"/>
      <c r="HFT1001" s="98"/>
      <c r="HFU1001" s="98"/>
      <c r="HFV1001" s="98"/>
      <c r="HFW1001" s="98"/>
      <c r="HFX1001" s="98"/>
      <c r="HFY1001" s="98"/>
      <c r="HFZ1001" s="98"/>
      <c r="HGA1001" s="98"/>
      <c r="HGB1001" s="98"/>
      <c r="HGC1001" s="98"/>
      <c r="HGD1001" s="98"/>
      <c r="HGE1001" s="98"/>
      <c r="HGF1001" s="98"/>
      <c r="HGG1001" s="98"/>
      <c r="HGH1001" s="98"/>
      <c r="HGI1001" s="98"/>
      <c r="HGJ1001" s="98"/>
      <c r="HGK1001" s="98"/>
      <c r="HGL1001" s="98"/>
      <c r="HGM1001" s="98"/>
      <c r="HGN1001" s="98"/>
      <c r="HGO1001" s="98"/>
      <c r="HGP1001" s="98"/>
      <c r="HGQ1001" s="98"/>
      <c r="HGR1001" s="98"/>
      <c r="HGS1001" s="98"/>
      <c r="HGT1001" s="98"/>
      <c r="HGU1001" s="98"/>
      <c r="HGV1001" s="98"/>
      <c r="HGW1001" s="98"/>
      <c r="HGX1001" s="98"/>
      <c r="HGY1001" s="98"/>
      <c r="HGZ1001" s="98"/>
      <c r="HHA1001" s="98"/>
      <c r="HHB1001" s="98"/>
      <c r="HHC1001" s="98"/>
      <c r="HHD1001" s="98"/>
      <c r="HHE1001" s="98"/>
      <c r="HHF1001" s="98"/>
      <c r="HHG1001" s="98"/>
      <c r="HHH1001" s="98"/>
      <c r="HHI1001" s="98"/>
      <c r="HHJ1001" s="98"/>
      <c r="HHK1001" s="98"/>
      <c r="HHL1001" s="98"/>
      <c r="HHM1001" s="98"/>
      <c r="HHN1001" s="98"/>
      <c r="HHO1001" s="98"/>
      <c r="HHP1001" s="98"/>
      <c r="HHQ1001" s="98"/>
      <c r="HHR1001" s="98"/>
      <c r="HHS1001" s="98"/>
      <c r="HHT1001" s="98"/>
      <c r="HHU1001" s="98"/>
      <c r="HHV1001" s="98"/>
      <c r="HHW1001" s="98"/>
      <c r="HHX1001" s="98"/>
      <c r="HHY1001" s="98"/>
      <c r="HHZ1001" s="98"/>
      <c r="HIA1001" s="98"/>
      <c r="HIB1001" s="98"/>
      <c r="HIC1001" s="98"/>
      <c r="HID1001" s="98"/>
      <c r="HIE1001" s="98"/>
      <c r="HIF1001" s="98"/>
      <c r="HIG1001" s="98"/>
      <c r="HIH1001" s="98"/>
      <c r="HII1001" s="98"/>
      <c r="HIJ1001" s="98"/>
      <c r="HIK1001" s="98"/>
      <c r="HIL1001" s="98"/>
      <c r="HIM1001" s="98"/>
      <c r="HIN1001" s="98"/>
      <c r="HIO1001" s="98"/>
      <c r="HIP1001" s="98"/>
      <c r="HIQ1001" s="98"/>
      <c r="HIR1001" s="98"/>
      <c r="HIS1001" s="98"/>
      <c r="HIT1001" s="98"/>
      <c r="HIU1001" s="98"/>
      <c r="HIV1001" s="98"/>
      <c r="HIW1001" s="98"/>
      <c r="HIX1001" s="98"/>
      <c r="HIY1001" s="98"/>
      <c r="HIZ1001" s="98"/>
      <c r="HJA1001" s="98"/>
      <c r="HJB1001" s="98"/>
      <c r="HJC1001" s="98"/>
      <c r="HJD1001" s="98"/>
      <c r="HJE1001" s="98"/>
      <c r="HJF1001" s="98"/>
      <c r="HJG1001" s="98"/>
      <c r="HJH1001" s="98"/>
      <c r="HJI1001" s="98"/>
      <c r="HJJ1001" s="98"/>
      <c r="HJK1001" s="98"/>
      <c r="HJL1001" s="98"/>
      <c r="HJM1001" s="98"/>
      <c r="HJN1001" s="98"/>
      <c r="HJO1001" s="98"/>
      <c r="HJP1001" s="98"/>
      <c r="HJQ1001" s="98"/>
      <c r="HJR1001" s="98"/>
      <c r="HJS1001" s="98"/>
      <c r="HJT1001" s="98"/>
      <c r="HJU1001" s="98"/>
      <c r="HJV1001" s="98"/>
      <c r="HJW1001" s="98"/>
      <c r="HJX1001" s="98"/>
      <c r="HJY1001" s="98"/>
      <c r="HJZ1001" s="98"/>
      <c r="HKA1001" s="98"/>
      <c r="HKB1001" s="98"/>
      <c r="HKC1001" s="98"/>
      <c r="HKD1001" s="98"/>
      <c r="HKE1001" s="98"/>
      <c r="HKF1001" s="98"/>
      <c r="HKG1001" s="98"/>
      <c r="HKH1001" s="98"/>
      <c r="HKI1001" s="98"/>
      <c r="HKJ1001" s="98"/>
      <c r="HKK1001" s="98"/>
      <c r="HKL1001" s="98"/>
      <c r="HKM1001" s="98"/>
      <c r="HKN1001" s="98"/>
      <c r="HKO1001" s="98"/>
      <c r="HKP1001" s="98"/>
      <c r="HKQ1001" s="98"/>
      <c r="HKR1001" s="98"/>
      <c r="HKS1001" s="98"/>
      <c r="HKT1001" s="98"/>
      <c r="HKU1001" s="98"/>
      <c r="HKV1001" s="98"/>
      <c r="HKW1001" s="98"/>
      <c r="HKX1001" s="98"/>
      <c r="HKY1001" s="98"/>
      <c r="HKZ1001" s="98"/>
      <c r="HLA1001" s="98"/>
      <c r="HLB1001" s="98"/>
      <c r="HLC1001" s="98"/>
      <c r="HLD1001" s="98"/>
      <c r="HLE1001" s="98"/>
      <c r="HLF1001" s="98"/>
      <c r="HLG1001" s="98"/>
      <c r="HLH1001" s="98"/>
      <c r="HLI1001" s="98"/>
      <c r="HLJ1001" s="98"/>
      <c r="HLK1001" s="98"/>
      <c r="HLL1001" s="98"/>
      <c r="HLM1001" s="98"/>
      <c r="HLN1001" s="98"/>
      <c r="HLO1001" s="98"/>
      <c r="HLP1001" s="98"/>
      <c r="HLQ1001" s="98"/>
      <c r="HLR1001" s="98"/>
      <c r="HLS1001" s="98"/>
      <c r="HLT1001" s="98"/>
      <c r="HLU1001" s="98"/>
      <c r="HLV1001" s="98"/>
      <c r="HLW1001" s="98"/>
      <c r="HLX1001" s="98"/>
      <c r="HLY1001" s="98"/>
      <c r="HLZ1001" s="98"/>
      <c r="HMA1001" s="98"/>
      <c r="HMB1001" s="98"/>
      <c r="HMC1001" s="98"/>
      <c r="HMD1001" s="98"/>
      <c r="HME1001" s="98"/>
      <c r="HMF1001" s="98"/>
      <c r="HMG1001" s="98"/>
      <c r="HMH1001" s="98"/>
      <c r="HMI1001" s="98"/>
      <c r="HMJ1001" s="98"/>
      <c r="HMK1001" s="98"/>
      <c r="HML1001" s="98"/>
      <c r="HMM1001" s="98"/>
      <c r="HMN1001" s="98"/>
      <c r="HMO1001" s="98"/>
      <c r="HMP1001" s="98"/>
      <c r="HMQ1001" s="98"/>
      <c r="HMR1001" s="98"/>
      <c r="HMS1001" s="98"/>
      <c r="HMT1001" s="98"/>
      <c r="HMU1001" s="98"/>
      <c r="HMV1001" s="98"/>
      <c r="HMW1001" s="98"/>
      <c r="HMX1001" s="98"/>
      <c r="HMY1001" s="98"/>
      <c r="HMZ1001" s="98"/>
      <c r="HNA1001" s="98"/>
      <c r="HNB1001" s="98"/>
      <c r="HNC1001" s="98"/>
      <c r="HND1001" s="98"/>
      <c r="HNE1001" s="98"/>
      <c r="HNF1001" s="98"/>
      <c r="HNG1001" s="98"/>
      <c r="HNH1001" s="98"/>
      <c r="HNI1001" s="98"/>
      <c r="HNJ1001" s="98"/>
      <c r="HNK1001" s="98"/>
      <c r="HNL1001" s="98"/>
      <c r="HNM1001" s="98"/>
      <c r="HNN1001" s="98"/>
      <c r="HNO1001" s="98"/>
      <c r="HNP1001" s="98"/>
      <c r="HNQ1001" s="98"/>
      <c r="HNR1001" s="98"/>
      <c r="HNS1001" s="98"/>
      <c r="HNT1001" s="98"/>
      <c r="HNU1001" s="98"/>
      <c r="HNV1001" s="98"/>
      <c r="HNW1001" s="98"/>
      <c r="HNX1001" s="98"/>
      <c r="HNY1001" s="98"/>
      <c r="HNZ1001" s="98"/>
      <c r="HOA1001" s="98"/>
      <c r="HOB1001" s="98"/>
      <c r="HOC1001" s="98"/>
      <c r="HOD1001" s="98"/>
      <c r="HOE1001" s="98"/>
      <c r="HOF1001" s="98"/>
      <c r="HOG1001" s="98"/>
      <c r="HOH1001" s="98"/>
      <c r="HOI1001" s="98"/>
      <c r="HOJ1001" s="98"/>
      <c r="HOK1001" s="98"/>
      <c r="HOL1001" s="98"/>
      <c r="HOM1001" s="98"/>
      <c r="HON1001" s="98"/>
      <c r="HOO1001" s="98"/>
      <c r="HOP1001" s="98"/>
      <c r="HOQ1001" s="98"/>
      <c r="HOR1001" s="98"/>
      <c r="HOS1001" s="98"/>
      <c r="HOT1001" s="98"/>
      <c r="HOU1001" s="98"/>
      <c r="HOV1001" s="98"/>
      <c r="HOW1001" s="98"/>
      <c r="HOX1001" s="98"/>
      <c r="HOY1001" s="98"/>
      <c r="HOZ1001" s="98"/>
      <c r="HPA1001" s="98"/>
      <c r="HPB1001" s="98"/>
      <c r="HPC1001" s="98"/>
      <c r="HPD1001" s="98"/>
      <c r="HPE1001" s="98"/>
      <c r="HPF1001" s="98"/>
      <c r="HPG1001" s="98"/>
      <c r="HPH1001" s="98"/>
      <c r="HPI1001" s="98"/>
      <c r="HPJ1001" s="98"/>
      <c r="HPK1001" s="98"/>
      <c r="HPL1001" s="98"/>
      <c r="HPM1001" s="98"/>
      <c r="HPN1001" s="98"/>
      <c r="HPO1001" s="98"/>
      <c r="HPP1001" s="98"/>
      <c r="HPQ1001" s="98"/>
      <c r="HPR1001" s="98"/>
      <c r="HPS1001" s="98"/>
      <c r="HPT1001" s="98"/>
      <c r="HPU1001" s="98"/>
      <c r="HPV1001" s="98"/>
      <c r="HPW1001" s="98"/>
      <c r="HPX1001" s="98"/>
      <c r="HPY1001" s="98"/>
      <c r="HPZ1001" s="98"/>
      <c r="HQA1001" s="98"/>
      <c r="HQB1001" s="98"/>
      <c r="HQC1001" s="98"/>
      <c r="HQD1001" s="98"/>
      <c r="HQE1001" s="98"/>
      <c r="HQF1001" s="98"/>
      <c r="HQG1001" s="98"/>
      <c r="HQH1001" s="98"/>
      <c r="HQI1001" s="98"/>
      <c r="HQJ1001" s="98"/>
      <c r="HQK1001" s="98"/>
      <c r="HQL1001" s="98"/>
      <c r="HQM1001" s="98"/>
      <c r="HQN1001" s="98"/>
      <c r="HQO1001" s="98"/>
      <c r="HQP1001" s="98"/>
      <c r="HQQ1001" s="98"/>
      <c r="HQR1001" s="98"/>
      <c r="HQS1001" s="98"/>
      <c r="HQT1001" s="98"/>
      <c r="HQU1001" s="98"/>
      <c r="HQV1001" s="98"/>
      <c r="HQW1001" s="98"/>
      <c r="HQX1001" s="98"/>
      <c r="HQY1001" s="98"/>
      <c r="HQZ1001" s="98"/>
      <c r="HRA1001" s="98"/>
      <c r="HRB1001" s="98"/>
      <c r="HRC1001" s="98"/>
      <c r="HRD1001" s="98"/>
      <c r="HRE1001" s="98"/>
      <c r="HRF1001" s="98"/>
      <c r="HRG1001" s="98"/>
      <c r="HRH1001" s="98"/>
      <c r="HRI1001" s="98"/>
      <c r="HRJ1001" s="98"/>
      <c r="HRK1001" s="98"/>
      <c r="HRL1001" s="98"/>
      <c r="HRM1001" s="98"/>
      <c r="HRN1001" s="98"/>
      <c r="HRO1001" s="98"/>
      <c r="HRP1001" s="98"/>
      <c r="HRQ1001" s="98"/>
      <c r="HRR1001" s="98"/>
      <c r="HRS1001" s="98"/>
      <c r="HRT1001" s="98"/>
      <c r="HRU1001" s="98"/>
      <c r="HRV1001" s="98"/>
      <c r="HRW1001" s="98"/>
      <c r="HRX1001" s="98"/>
      <c r="HRY1001" s="98"/>
      <c r="HRZ1001" s="98"/>
      <c r="HSA1001" s="98"/>
      <c r="HSB1001" s="98"/>
      <c r="HSC1001" s="98"/>
      <c r="HSD1001" s="98"/>
      <c r="HSE1001" s="98"/>
      <c r="HSF1001" s="98"/>
      <c r="HSG1001" s="98"/>
      <c r="HSH1001" s="98"/>
      <c r="HSI1001" s="98"/>
      <c r="HSJ1001" s="98"/>
      <c r="HSK1001" s="98"/>
      <c r="HSL1001" s="98"/>
      <c r="HSM1001" s="98"/>
      <c r="HSN1001" s="98"/>
      <c r="HSO1001" s="98"/>
      <c r="HSP1001" s="98"/>
      <c r="HSQ1001" s="98"/>
      <c r="HSR1001" s="98"/>
      <c r="HSS1001" s="98"/>
      <c r="HST1001" s="98"/>
      <c r="HSU1001" s="98"/>
      <c r="HSV1001" s="98"/>
      <c r="HSW1001" s="98"/>
      <c r="HSX1001" s="98"/>
      <c r="HSY1001" s="98"/>
      <c r="HSZ1001" s="98"/>
      <c r="HTA1001" s="98"/>
      <c r="HTB1001" s="98"/>
      <c r="HTC1001" s="98"/>
      <c r="HTD1001" s="98"/>
      <c r="HTE1001" s="98"/>
      <c r="HTF1001" s="98"/>
      <c r="HTG1001" s="98"/>
      <c r="HTH1001" s="98"/>
      <c r="HTI1001" s="98"/>
      <c r="HTJ1001" s="98"/>
      <c r="HTK1001" s="98"/>
      <c r="HTL1001" s="98"/>
      <c r="HTM1001" s="98"/>
      <c r="HTN1001" s="98"/>
      <c r="HTO1001" s="98"/>
      <c r="HTP1001" s="98"/>
      <c r="HTQ1001" s="98"/>
      <c r="HTR1001" s="98"/>
      <c r="HTS1001" s="98"/>
      <c r="HTT1001" s="98"/>
      <c r="HTU1001" s="98"/>
      <c r="HTV1001" s="98"/>
      <c r="HTW1001" s="98"/>
      <c r="HTX1001" s="98"/>
      <c r="HTY1001" s="98"/>
      <c r="HTZ1001" s="98"/>
      <c r="HUA1001" s="98"/>
      <c r="HUB1001" s="98"/>
      <c r="HUC1001" s="98"/>
      <c r="HUD1001" s="98"/>
      <c r="HUE1001" s="98"/>
      <c r="HUF1001" s="98"/>
      <c r="HUG1001" s="98"/>
      <c r="HUH1001" s="98"/>
      <c r="HUI1001" s="98"/>
      <c r="HUJ1001" s="98"/>
      <c r="HUK1001" s="98"/>
      <c r="HUL1001" s="98"/>
      <c r="HUM1001" s="98"/>
      <c r="HUN1001" s="98"/>
      <c r="HUO1001" s="98"/>
      <c r="HUP1001" s="98"/>
      <c r="HUQ1001" s="98"/>
      <c r="HUR1001" s="98"/>
      <c r="HUS1001" s="98"/>
      <c r="HUT1001" s="98"/>
      <c r="HUU1001" s="98"/>
      <c r="HUV1001" s="98"/>
      <c r="HUW1001" s="98"/>
      <c r="HUX1001" s="98"/>
      <c r="HUY1001" s="98"/>
      <c r="HUZ1001" s="98"/>
      <c r="HVA1001" s="98"/>
      <c r="HVB1001" s="98"/>
      <c r="HVC1001" s="98"/>
      <c r="HVD1001" s="98"/>
      <c r="HVE1001" s="98"/>
      <c r="HVF1001" s="98"/>
      <c r="HVG1001" s="98"/>
      <c r="HVH1001" s="98"/>
      <c r="HVI1001" s="98"/>
      <c r="HVJ1001" s="98"/>
      <c r="HVK1001" s="98"/>
      <c r="HVL1001" s="98"/>
      <c r="HVM1001" s="98"/>
      <c r="HVN1001" s="98"/>
      <c r="HVO1001" s="98"/>
      <c r="HVP1001" s="98"/>
      <c r="HVQ1001" s="98"/>
      <c r="HVR1001" s="98"/>
      <c r="HVS1001" s="98"/>
      <c r="HVT1001" s="98"/>
      <c r="HVU1001" s="98"/>
      <c r="HVV1001" s="98"/>
      <c r="HVW1001" s="98"/>
      <c r="HVX1001" s="98"/>
      <c r="HVY1001" s="98"/>
      <c r="HVZ1001" s="98"/>
      <c r="HWA1001" s="98"/>
      <c r="HWB1001" s="98"/>
      <c r="HWC1001" s="98"/>
      <c r="HWD1001" s="98"/>
      <c r="HWE1001" s="98"/>
      <c r="HWF1001" s="98"/>
      <c r="HWG1001" s="98"/>
      <c r="HWH1001" s="98"/>
      <c r="HWI1001" s="98"/>
      <c r="HWJ1001" s="98"/>
      <c r="HWK1001" s="98"/>
      <c r="HWL1001" s="98"/>
      <c r="HWM1001" s="98"/>
      <c r="HWN1001" s="98"/>
      <c r="HWO1001" s="98"/>
      <c r="HWP1001" s="98"/>
      <c r="HWQ1001" s="98"/>
      <c r="HWR1001" s="98"/>
      <c r="HWS1001" s="98"/>
      <c r="HWT1001" s="98"/>
      <c r="HWU1001" s="98"/>
      <c r="HWV1001" s="98"/>
      <c r="HWW1001" s="98"/>
      <c r="HWX1001" s="98"/>
      <c r="HWY1001" s="98"/>
      <c r="HWZ1001" s="98"/>
      <c r="HXA1001" s="98"/>
      <c r="HXB1001" s="98"/>
      <c r="HXC1001" s="98"/>
      <c r="HXD1001" s="98"/>
      <c r="HXE1001" s="98"/>
      <c r="HXF1001" s="98"/>
      <c r="HXG1001" s="98"/>
      <c r="HXH1001" s="98"/>
      <c r="HXI1001" s="98"/>
      <c r="HXJ1001" s="98"/>
      <c r="HXK1001" s="98"/>
      <c r="HXL1001" s="98"/>
      <c r="HXM1001" s="98"/>
      <c r="HXN1001" s="98"/>
      <c r="HXO1001" s="98"/>
      <c r="HXP1001" s="98"/>
      <c r="HXQ1001" s="98"/>
      <c r="HXR1001" s="98"/>
      <c r="HXS1001" s="98"/>
      <c r="HXT1001" s="98"/>
      <c r="HXU1001" s="98"/>
      <c r="HXV1001" s="98"/>
      <c r="HXW1001" s="98"/>
      <c r="HXX1001" s="98"/>
      <c r="HXY1001" s="98"/>
      <c r="HXZ1001" s="98"/>
      <c r="HYA1001" s="98"/>
      <c r="HYB1001" s="98"/>
      <c r="HYC1001" s="98"/>
      <c r="HYD1001" s="98"/>
      <c r="HYE1001" s="98"/>
      <c r="HYF1001" s="98"/>
      <c r="HYG1001" s="98"/>
      <c r="HYH1001" s="98"/>
      <c r="HYI1001" s="98"/>
      <c r="HYJ1001" s="98"/>
      <c r="HYK1001" s="98"/>
      <c r="HYL1001" s="98"/>
      <c r="HYM1001" s="98"/>
      <c r="HYN1001" s="98"/>
      <c r="HYO1001" s="98"/>
      <c r="HYP1001" s="98"/>
      <c r="HYQ1001" s="98"/>
      <c r="HYR1001" s="98"/>
      <c r="HYS1001" s="98"/>
      <c r="HYT1001" s="98"/>
      <c r="HYU1001" s="98"/>
      <c r="HYV1001" s="98"/>
      <c r="HYW1001" s="98"/>
      <c r="HYX1001" s="98"/>
      <c r="HYY1001" s="98"/>
      <c r="HYZ1001" s="98"/>
      <c r="HZA1001" s="98"/>
      <c r="HZB1001" s="98"/>
      <c r="HZC1001" s="98"/>
      <c r="HZD1001" s="98"/>
      <c r="HZE1001" s="98"/>
      <c r="HZF1001" s="98"/>
      <c r="HZG1001" s="98"/>
      <c r="HZH1001" s="98"/>
      <c r="HZI1001" s="98"/>
      <c r="HZJ1001" s="98"/>
      <c r="HZK1001" s="98"/>
      <c r="HZL1001" s="98"/>
      <c r="HZM1001" s="98"/>
      <c r="HZN1001" s="98"/>
      <c r="HZO1001" s="98"/>
      <c r="HZP1001" s="98"/>
      <c r="HZQ1001" s="98"/>
      <c r="HZR1001" s="98"/>
      <c r="HZS1001" s="98"/>
      <c r="HZT1001" s="98"/>
      <c r="HZU1001" s="98"/>
      <c r="HZV1001" s="98"/>
      <c r="HZW1001" s="98"/>
      <c r="HZX1001" s="98"/>
      <c r="HZY1001" s="98"/>
      <c r="HZZ1001" s="98"/>
      <c r="IAA1001" s="98"/>
      <c r="IAB1001" s="98"/>
      <c r="IAC1001" s="98"/>
      <c r="IAD1001" s="98"/>
      <c r="IAE1001" s="98"/>
      <c r="IAF1001" s="98"/>
      <c r="IAG1001" s="98"/>
      <c r="IAH1001" s="98"/>
      <c r="IAI1001" s="98"/>
      <c r="IAJ1001" s="98"/>
      <c r="IAK1001" s="98"/>
      <c r="IAL1001" s="98"/>
      <c r="IAM1001" s="98"/>
      <c r="IAN1001" s="98"/>
      <c r="IAO1001" s="98"/>
      <c r="IAP1001" s="98"/>
      <c r="IAQ1001" s="98"/>
      <c r="IAR1001" s="98"/>
      <c r="IAS1001" s="98"/>
      <c r="IAT1001" s="98"/>
      <c r="IAU1001" s="98"/>
      <c r="IAV1001" s="98"/>
      <c r="IAW1001" s="98"/>
      <c r="IAX1001" s="98"/>
      <c r="IAY1001" s="98"/>
      <c r="IAZ1001" s="98"/>
      <c r="IBA1001" s="98"/>
      <c r="IBB1001" s="98"/>
      <c r="IBC1001" s="98"/>
      <c r="IBD1001" s="98"/>
      <c r="IBE1001" s="98"/>
      <c r="IBF1001" s="98"/>
      <c r="IBG1001" s="98"/>
      <c r="IBH1001" s="98"/>
      <c r="IBI1001" s="98"/>
      <c r="IBJ1001" s="98"/>
      <c r="IBK1001" s="98"/>
      <c r="IBL1001" s="98"/>
      <c r="IBM1001" s="98"/>
      <c r="IBN1001" s="98"/>
      <c r="IBO1001" s="98"/>
      <c r="IBP1001" s="98"/>
      <c r="IBQ1001" s="98"/>
      <c r="IBR1001" s="98"/>
      <c r="IBS1001" s="98"/>
      <c r="IBT1001" s="98"/>
      <c r="IBU1001" s="98"/>
      <c r="IBV1001" s="98"/>
      <c r="IBW1001" s="98"/>
      <c r="IBX1001" s="98"/>
      <c r="IBY1001" s="98"/>
      <c r="IBZ1001" s="98"/>
      <c r="ICA1001" s="98"/>
      <c r="ICB1001" s="98"/>
      <c r="ICC1001" s="98"/>
      <c r="ICD1001" s="98"/>
      <c r="ICE1001" s="98"/>
      <c r="ICF1001" s="98"/>
      <c r="ICG1001" s="98"/>
      <c r="ICH1001" s="98"/>
      <c r="ICI1001" s="98"/>
      <c r="ICJ1001" s="98"/>
      <c r="ICK1001" s="98"/>
      <c r="ICL1001" s="98"/>
      <c r="ICM1001" s="98"/>
      <c r="ICN1001" s="98"/>
      <c r="ICO1001" s="98"/>
      <c r="ICP1001" s="98"/>
      <c r="ICQ1001" s="98"/>
      <c r="ICR1001" s="98"/>
      <c r="ICS1001" s="98"/>
      <c r="ICT1001" s="98"/>
      <c r="ICU1001" s="98"/>
      <c r="ICV1001" s="98"/>
      <c r="ICW1001" s="98"/>
      <c r="ICX1001" s="98"/>
      <c r="ICY1001" s="98"/>
      <c r="ICZ1001" s="98"/>
      <c r="IDA1001" s="98"/>
      <c r="IDB1001" s="98"/>
      <c r="IDC1001" s="98"/>
      <c r="IDD1001" s="98"/>
      <c r="IDE1001" s="98"/>
      <c r="IDF1001" s="98"/>
      <c r="IDG1001" s="98"/>
      <c r="IDH1001" s="98"/>
      <c r="IDI1001" s="98"/>
      <c r="IDJ1001" s="98"/>
      <c r="IDK1001" s="98"/>
      <c r="IDL1001" s="98"/>
      <c r="IDM1001" s="98"/>
      <c r="IDN1001" s="98"/>
      <c r="IDO1001" s="98"/>
      <c r="IDP1001" s="98"/>
      <c r="IDQ1001" s="98"/>
      <c r="IDR1001" s="98"/>
      <c r="IDS1001" s="98"/>
      <c r="IDT1001" s="98"/>
      <c r="IDU1001" s="98"/>
      <c r="IDV1001" s="98"/>
      <c r="IDW1001" s="98"/>
      <c r="IDX1001" s="98"/>
      <c r="IDY1001" s="98"/>
      <c r="IDZ1001" s="98"/>
      <c r="IEA1001" s="98"/>
      <c r="IEB1001" s="98"/>
      <c r="IEC1001" s="98"/>
      <c r="IED1001" s="98"/>
      <c r="IEE1001" s="98"/>
      <c r="IEF1001" s="98"/>
      <c r="IEG1001" s="98"/>
      <c r="IEH1001" s="98"/>
      <c r="IEI1001" s="98"/>
      <c r="IEJ1001" s="98"/>
      <c r="IEK1001" s="98"/>
      <c r="IEL1001" s="98"/>
      <c r="IEM1001" s="98"/>
      <c r="IEN1001" s="98"/>
      <c r="IEO1001" s="98"/>
      <c r="IEP1001" s="98"/>
      <c r="IEQ1001" s="98"/>
      <c r="IER1001" s="98"/>
      <c r="IES1001" s="98"/>
      <c r="IET1001" s="98"/>
      <c r="IEU1001" s="98"/>
      <c r="IEV1001" s="98"/>
      <c r="IEW1001" s="98"/>
      <c r="IEX1001" s="98"/>
      <c r="IEY1001" s="98"/>
      <c r="IEZ1001" s="98"/>
      <c r="IFA1001" s="98"/>
      <c r="IFB1001" s="98"/>
      <c r="IFC1001" s="98"/>
      <c r="IFD1001" s="98"/>
      <c r="IFE1001" s="98"/>
      <c r="IFF1001" s="98"/>
      <c r="IFG1001" s="98"/>
      <c r="IFH1001" s="98"/>
      <c r="IFI1001" s="98"/>
      <c r="IFJ1001" s="98"/>
      <c r="IFK1001" s="98"/>
      <c r="IFL1001" s="98"/>
      <c r="IFM1001" s="98"/>
      <c r="IFN1001" s="98"/>
      <c r="IFO1001" s="98"/>
      <c r="IFP1001" s="98"/>
      <c r="IFQ1001" s="98"/>
      <c r="IFR1001" s="98"/>
      <c r="IFS1001" s="98"/>
      <c r="IFT1001" s="98"/>
      <c r="IFU1001" s="98"/>
      <c r="IFV1001" s="98"/>
      <c r="IFW1001" s="98"/>
      <c r="IFX1001" s="98"/>
      <c r="IFY1001" s="98"/>
      <c r="IFZ1001" s="98"/>
      <c r="IGA1001" s="98"/>
      <c r="IGB1001" s="98"/>
      <c r="IGC1001" s="98"/>
      <c r="IGD1001" s="98"/>
      <c r="IGE1001" s="98"/>
      <c r="IGF1001" s="98"/>
      <c r="IGG1001" s="98"/>
      <c r="IGH1001" s="98"/>
      <c r="IGI1001" s="98"/>
      <c r="IGJ1001" s="98"/>
      <c r="IGK1001" s="98"/>
      <c r="IGL1001" s="98"/>
      <c r="IGM1001" s="98"/>
      <c r="IGN1001" s="98"/>
      <c r="IGO1001" s="98"/>
      <c r="IGP1001" s="98"/>
      <c r="IGQ1001" s="98"/>
      <c r="IGR1001" s="98"/>
      <c r="IGS1001" s="98"/>
      <c r="IGT1001" s="98"/>
      <c r="IGU1001" s="98"/>
      <c r="IGV1001" s="98"/>
      <c r="IGW1001" s="98"/>
      <c r="IGX1001" s="98"/>
      <c r="IGY1001" s="98"/>
      <c r="IGZ1001" s="98"/>
      <c r="IHA1001" s="98"/>
      <c r="IHB1001" s="98"/>
      <c r="IHC1001" s="98"/>
      <c r="IHD1001" s="98"/>
      <c r="IHE1001" s="98"/>
      <c r="IHF1001" s="98"/>
      <c r="IHG1001" s="98"/>
      <c r="IHH1001" s="98"/>
      <c r="IHI1001" s="98"/>
      <c r="IHJ1001" s="98"/>
      <c r="IHK1001" s="98"/>
      <c r="IHL1001" s="98"/>
      <c r="IHM1001" s="98"/>
      <c r="IHN1001" s="98"/>
      <c r="IHO1001" s="98"/>
      <c r="IHP1001" s="98"/>
      <c r="IHQ1001" s="98"/>
      <c r="IHR1001" s="98"/>
      <c r="IHS1001" s="98"/>
      <c r="IHT1001" s="98"/>
      <c r="IHU1001" s="98"/>
      <c r="IHV1001" s="98"/>
      <c r="IHW1001" s="98"/>
      <c r="IHX1001" s="98"/>
      <c r="IHY1001" s="98"/>
      <c r="IHZ1001" s="98"/>
      <c r="IIA1001" s="98"/>
      <c r="IIB1001" s="98"/>
      <c r="IIC1001" s="98"/>
      <c r="IID1001" s="98"/>
      <c r="IIE1001" s="98"/>
      <c r="IIF1001" s="98"/>
      <c r="IIG1001" s="98"/>
      <c r="IIH1001" s="98"/>
      <c r="III1001" s="98"/>
      <c r="IIJ1001" s="98"/>
      <c r="IIK1001" s="98"/>
      <c r="IIL1001" s="98"/>
      <c r="IIM1001" s="98"/>
      <c r="IIN1001" s="98"/>
      <c r="IIO1001" s="98"/>
      <c r="IIP1001" s="98"/>
      <c r="IIQ1001" s="98"/>
      <c r="IIR1001" s="98"/>
      <c r="IIS1001" s="98"/>
      <c r="IIT1001" s="98"/>
      <c r="IIU1001" s="98"/>
      <c r="IIV1001" s="98"/>
      <c r="IIW1001" s="98"/>
      <c r="IIX1001" s="98"/>
      <c r="IIY1001" s="98"/>
      <c r="IIZ1001" s="98"/>
      <c r="IJA1001" s="98"/>
      <c r="IJB1001" s="98"/>
      <c r="IJC1001" s="98"/>
      <c r="IJD1001" s="98"/>
      <c r="IJE1001" s="98"/>
      <c r="IJF1001" s="98"/>
      <c r="IJG1001" s="98"/>
      <c r="IJH1001" s="98"/>
      <c r="IJI1001" s="98"/>
      <c r="IJJ1001" s="98"/>
      <c r="IJK1001" s="98"/>
      <c r="IJL1001" s="98"/>
      <c r="IJM1001" s="98"/>
      <c r="IJN1001" s="98"/>
      <c r="IJO1001" s="98"/>
      <c r="IJP1001" s="98"/>
      <c r="IJQ1001" s="98"/>
      <c r="IJR1001" s="98"/>
      <c r="IJS1001" s="98"/>
      <c r="IJT1001" s="98"/>
      <c r="IJU1001" s="98"/>
      <c r="IJV1001" s="98"/>
      <c r="IJW1001" s="98"/>
      <c r="IJX1001" s="98"/>
      <c r="IJY1001" s="98"/>
      <c r="IJZ1001" s="98"/>
      <c r="IKA1001" s="98"/>
      <c r="IKB1001" s="98"/>
      <c r="IKC1001" s="98"/>
      <c r="IKD1001" s="98"/>
      <c r="IKE1001" s="98"/>
      <c r="IKF1001" s="98"/>
      <c r="IKG1001" s="98"/>
      <c r="IKH1001" s="98"/>
      <c r="IKI1001" s="98"/>
      <c r="IKJ1001" s="98"/>
      <c r="IKK1001" s="98"/>
      <c r="IKL1001" s="98"/>
      <c r="IKM1001" s="98"/>
      <c r="IKN1001" s="98"/>
      <c r="IKO1001" s="98"/>
      <c r="IKP1001" s="98"/>
      <c r="IKQ1001" s="98"/>
      <c r="IKR1001" s="98"/>
      <c r="IKS1001" s="98"/>
      <c r="IKT1001" s="98"/>
      <c r="IKU1001" s="98"/>
      <c r="IKV1001" s="98"/>
      <c r="IKW1001" s="98"/>
      <c r="IKX1001" s="98"/>
      <c r="IKY1001" s="98"/>
      <c r="IKZ1001" s="98"/>
      <c r="ILA1001" s="98"/>
      <c r="ILB1001" s="98"/>
      <c r="ILC1001" s="98"/>
      <c r="ILD1001" s="98"/>
      <c r="ILE1001" s="98"/>
      <c r="ILF1001" s="98"/>
      <c r="ILG1001" s="98"/>
      <c r="ILH1001" s="98"/>
      <c r="ILI1001" s="98"/>
      <c r="ILJ1001" s="98"/>
      <c r="ILK1001" s="98"/>
      <c r="ILL1001" s="98"/>
      <c r="ILM1001" s="98"/>
      <c r="ILN1001" s="98"/>
      <c r="ILO1001" s="98"/>
      <c r="ILP1001" s="98"/>
      <c r="ILQ1001" s="98"/>
      <c r="ILR1001" s="98"/>
      <c r="ILS1001" s="98"/>
      <c r="ILT1001" s="98"/>
      <c r="ILU1001" s="98"/>
      <c r="ILV1001" s="98"/>
      <c r="ILW1001" s="98"/>
      <c r="ILX1001" s="98"/>
      <c r="ILY1001" s="98"/>
      <c r="ILZ1001" s="98"/>
      <c r="IMA1001" s="98"/>
      <c r="IMB1001" s="98"/>
      <c r="IMC1001" s="98"/>
      <c r="IMD1001" s="98"/>
      <c r="IME1001" s="98"/>
      <c r="IMF1001" s="98"/>
      <c r="IMG1001" s="98"/>
      <c r="IMH1001" s="98"/>
      <c r="IMI1001" s="98"/>
      <c r="IMJ1001" s="98"/>
      <c r="IMK1001" s="98"/>
      <c r="IML1001" s="98"/>
      <c r="IMM1001" s="98"/>
      <c r="IMN1001" s="98"/>
      <c r="IMO1001" s="98"/>
      <c r="IMP1001" s="98"/>
      <c r="IMQ1001" s="98"/>
      <c r="IMR1001" s="98"/>
      <c r="IMS1001" s="98"/>
      <c r="IMT1001" s="98"/>
      <c r="IMU1001" s="98"/>
      <c r="IMV1001" s="98"/>
      <c r="IMW1001" s="98"/>
      <c r="IMX1001" s="98"/>
      <c r="IMY1001" s="98"/>
      <c r="IMZ1001" s="98"/>
      <c r="INA1001" s="98"/>
      <c r="INB1001" s="98"/>
      <c r="INC1001" s="98"/>
      <c r="IND1001" s="98"/>
      <c r="INE1001" s="98"/>
      <c r="INF1001" s="98"/>
      <c r="ING1001" s="98"/>
      <c r="INH1001" s="98"/>
      <c r="INI1001" s="98"/>
      <c r="INJ1001" s="98"/>
      <c r="INK1001" s="98"/>
      <c r="INL1001" s="98"/>
      <c r="INM1001" s="98"/>
      <c r="INN1001" s="98"/>
      <c r="INO1001" s="98"/>
      <c r="INP1001" s="98"/>
      <c r="INQ1001" s="98"/>
      <c r="INR1001" s="98"/>
      <c r="INS1001" s="98"/>
      <c r="INT1001" s="98"/>
      <c r="INU1001" s="98"/>
      <c r="INV1001" s="98"/>
      <c r="INW1001" s="98"/>
      <c r="INX1001" s="98"/>
      <c r="INY1001" s="98"/>
      <c r="INZ1001" s="98"/>
      <c r="IOA1001" s="98"/>
      <c r="IOB1001" s="98"/>
      <c r="IOC1001" s="98"/>
      <c r="IOD1001" s="98"/>
      <c r="IOE1001" s="98"/>
      <c r="IOF1001" s="98"/>
      <c r="IOG1001" s="98"/>
      <c r="IOH1001" s="98"/>
      <c r="IOI1001" s="98"/>
      <c r="IOJ1001" s="98"/>
      <c r="IOK1001" s="98"/>
      <c r="IOL1001" s="98"/>
      <c r="IOM1001" s="98"/>
      <c r="ION1001" s="98"/>
      <c r="IOO1001" s="98"/>
      <c r="IOP1001" s="98"/>
      <c r="IOQ1001" s="98"/>
      <c r="IOR1001" s="98"/>
      <c r="IOS1001" s="98"/>
      <c r="IOT1001" s="98"/>
      <c r="IOU1001" s="98"/>
      <c r="IOV1001" s="98"/>
      <c r="IOW1001" s="98"/>
      <c r="IOX1001" s="98"/>
      <c r="IOY1001" s="98"/>
      <c r="IOZ1001" s="98"/>
      <c r="IPA1001" s="98"/>
      <c r="IPB1001" s="98"/>
      <c r="IPC1001" s="98"/>
      <c r="IPD1001" s="98"/>
      <c r="IPE1001" s="98"/>
      <c r="IPF1001" s="98"/>
      <c r="IPG1001" s="98"/>
      <c r="IPH1001" s="98"/>
      <c r="IPI1001" s="98"/>
      <c r="IPJ1001" s="98"/>
      <c r="IPK1001" s="98"/>
      <c r="IPL1001" s="98"/>
      <c r="IPM1001" s="98"/>
      <c r="IPN1001" s="98"/>
      <c r="IPO1001" s="98"/>
      <c r="IPP1001" s="98"/>
      <c r="IPQ1001" s="98"/>
      <c r="IPR1001" s="98"/>
      <c r="IPS1001" s="98"/>
      <c r="IPT1001" s="98"/>
      <c r="IPU1001" s="98"/>
      <c r="IPV1001" s="98"/>
      <c r="IPW1001" s="98"/>
      <c r="IPX1001" s="98"/>
      <c r="IPY1001" s="98"/>
      <c r="IPZ1001" s="98"/>
      <c r="IQA1001" s="98"/>
      <c r="IQB1001" s="98"/>
      <c r="IQC1001" s="98"/>
      <c r="IQD1001" s="98"/>
      <c r="IQE1001" s="98"/>
      <c r="IQF1001" s="98"/>
      <c r="IQG1001" s="98"/>
      <c r="IQH1001" s="98"/>
      <c r="IQI1001" s="98"/>
      <c r="IQJ1001" s="98"/>
      <c r="IQK1001" s="98"/>
      <c r="IQL1001" s="98"/>
      <c r="IQM1001" s="98"/>
      <c r="IQN1001" s="98"/>
      <c r="IQO1001" s="98"/>
      <c r="IQP1001" s="98"/>
      <c r="IQQ1001" s="98"/>
      <c r="IQR1001" s="98"/>
      <c r="IQS1001" s="98"/>
      <c r="IQT1001" s="98"/>
      <c r="IQU1001" s="98"/>
      <c r="IQV1001" s="98"/>
      <c r="IQW1001" s="98"/>
      <c r="IQX1001" s="98"/>
      <c r="IQY1001" s="98"/>
      <c r="IQZ1001" s="98"/>
      <c r="IRA1001" s="98"/>
      <c r="IRB1001" s="98"/>
      <c r="IRC1001" s="98"/>
      <c r="IRD1001" s="98"/>
      <c r="IRE1001" s="98"/>
      <c r="IRF1001" s="98"/>
      <c r="IRG1001" s="98"/>
      <c r="IRH1001" s="98"/>
      <c r="IRI1001" s="98"/>
      <c r="IRJ1001" s="98"/>
      <c r="IRK1001" s="98"/>
      <c r="IRL1001" s="98"/>
      <c r="IRM1001" s="98"/>
      <c r="IRN1001" s="98"/>
      <c r="IRO1001" s="98"/>
      <c r="IRP1001" s="98"/>
      <c r="IRQ1001" s="98"/>
      <c r="IRR1001" s="98"/>
      <c r="IRS1001" s="98"/>
      <c r="IRT1001" s="98"/>
      <c r="IRU1001" s="98"/>
      <c r="IRV1001" s="98"/>
      <c r="IRW1001" s="98"/>
      <c r="IRX1001" s="98"/>
      <c r="IRY1001" s="98"/>
      <c r="IRZ1001" s="98"/>
      <c r="ISA1001" s="98"/>
      <c r="ISB1001" s="98"/>
      <c r="ISC1001" s="98"/>
      <c r="ISD1001" s="98"/>
      <c r="ISE1001" s="98"/>
      <c r="ISF1001" s="98"/>
      <c r="ISG1001" s="98"/>
      <c r="ISH1001" s="98"/>
      <c r="ISI1001" s="98"/>
      <c r="ISJ1001" s="98"/>
      <c r="ISK1001" s="98"/>
      <c r="ISL1001" s="98"/>
      <c r="ISM1001" s="98"/>
      <c r="ISN1001" s="98"/>
      <c r="ISO1001" s="98"/>
      <c r="ISP1001" s="98"/>
      <c r="ISQ1001" s="98"/>
      <c r="ISR1001" s="98"/>
      <c r="ISS1001" s="98"/>
      <c r="IST1001" s="98"/>
      <c r="ISU1001" s="98"/>
      <c r="ISV1001" s="98"/>
      <c r="ISW1001" s="98"/>
      <c r="ISX1001" s="98"/>
      <c r="ISY1001" s="98"/>
      <c r="ISZ1001" s="98"/>
      <c r="ITA1001" s="98"/>
      <c r="ITB1001" s="98"/>
      <c r="ITC1001" s="98"/>
      <c r="ITD1001" s="98"/>
      <c r="ITE1001" s="98"/>
      <c r="ITF1001" s="98"/>
      <c r="ITG1001" s="98"/>
      <c r="ITH1001" s="98"/>
      <c r="ITI1001" s="98"/>
      <c r="ITJ1001" s="98"/>
      <c r="ITK1001" s="98"/>
      <c r="ITL1001" s="98"/>
      <c r="ITM1001" s="98"/>
      <c r="ITN1001" s="98"/>
      <c r="ITO1001" s="98"/>
      <c r="ITP1001" s="98"/>
      <c r="ITQ1001" s="98"/>
      <c r="ITR1001" s="98"/>
      <c r="ITS1001" s="98"/>
      <c r="ITT1001" s="98"/>
      <c r="ITU1001" s="98"/>
      <c r="ITV1001" s="98"/>
      <c r="ITW1001" s="98"/>
      <c r="ITX1001" s="98"/>
      <c r="ITY1001" s="98"/>
      <c r="ITZ1001" s="98"/>
      <c r="IUA1001" s="98"/>
      <c r="IUB1001" s="98"/>
      <c r="IUC1001" s="98"/>
      <c r="IUD1001" s="98"/>
      <c r="IUE1001" s="98"/>
      <c r="IUF1001" s="98"/>
      <c r="IUG1001" s="98"/>
      <c r="IUH1001" s="98"/>
      <c r="IUI1001" s="98"/>
      <c r="IUJ1001" s="98"/>
      <c r="IUK1001" s="98"/>
      <c r="IUL1001" s="98"/>
      <c r="IUM1001" s="98"/>
      <c r="IUN1001" s="98"/>
      <c r="IUO1001" s="98"/>
      <c r="IUP1001" s="98"/>
      <c r="IUQ1001" s="98"/>
      <c r="IUR1001" s="98"/>
      <c r="IUS1001" s="98"/>
      <c r="IUT1001" s="98"/>
      <c r="IUU1001" s="98"/>
      <c r="IUV1001" s="98"/>
      <c r="IUW1001" s="98"/>
      <c r="IUX1001" s="98"/>
      <c r="IUY1001" s="98"/>
      <c r="IUZ1001" s="98"/>
      <c r="IVA1001" s="98"/>
      <c r="IVB1001" s="98"/>
      <c r="IVC1001" s="98"/>
      <c r="IVD1001" s="98"/>
      <c r="IVE1001" s="98"/>
      <c r="IVF1001" s="98"/>
      <c r="IVG1001" s="98"/>
      <c r="IVH1001" s="98"/>
      <c r="IVI1001" s="98"/>
      <c r="IVJ1001" s="98"/>
      <c r="IVK1001" s="98"/>
      <c r="IVL1001" s="98"/>
      <c r="IVM1001" s="98"/>
      <c r="IVN1001" s="98"/>
      <c r="IVO1001" s="98"/>
      <c r="IVP1001" s="98"/>
      <c r="IVQ1001" s="98"/>
      <c r="IVR1001" s="98"/>
      <c r="IVS1001" s="98"/>
      <c r="IVT1001" s="98"/>
      <c r="IVU1001" s="98"/>
      <c r="IVV1001" s="98"/>
      <c r="IVW1001" s="98"/>
      <c r="IVX1001" s="98"/>
      <c r="IVY1001" s="98"/>
      <c r="IVZ1001" s="98"/>
      <c r="IWA1001" s="98"/>
      <c r="IWB1001" s="98"/>
      <c r="IWC1001" s="98"/>
      <c r="IWD1001" s="98"/>
      <c r="IWE1001" s="98"/>
      <c r="IWF1001" s="98"/>
      <c r="IWG1001" s="98"/>
      <c r="IWH1001" s="98"/>
      <c r="IWI1001" s="98"/>
      <c r="IWJ1001" s="98"/>
      <c r="IWK1001" s="98"/>
      <c r="IWL1001" s="98"/>
      <c r="IWM1001" s="98"/>
      <c r="IWN1001" s="98"/>
      <c r="IWO1001" s="98"/>
      <c r="IWP1001" s="98"/>
      <c r="IWQ1001" s="98"/>
      <c r="IWR1001" s="98"/>
      <c r="IWS1001" s="98"/>
      <c r="IWT1001" s="98"/>
      <c r="IWU1001" s="98"/>
      <c r="IWV1001" s="98"/>
      <c r="IWW1001" s="98"/>
      <c r="IWX1001" s="98"/>
      <c r="IWY1001" s="98"/>
      <c r="IWZ1001" s="98"/>
      <c r="IXA1001" s="98"/>
      <c r="IXB1001" s="98"/>
      <c r="IXC1001" s="98"/>
      <c r="IXD1001" s="98"/>
      <c r="IXE1001" s="98"/>
      <c r="IXF1001" s="98"/>
      <c r="IXG1001" s="98"/>
      <c r="IXH1001" s="98"/>
      <c r="IXI1001" s="98"/>
      <c r="IXJ1001" s="98"/>
      <c r="IXK1001" s="98"/>
      <c r="IXL1001" s="98"/>
      <c r="IXM1001" s="98"/>
      <c r="IXN1001" s="98"/>
      <c r="IXO1001" s="98"/>
      <c r="IXP1001" s="98"/>
      <c r="IXQ1001" s="98"/>
      <c r="IXR1001" s="98"/>
      <c r="IXS1001" s="98"/>
      <c r="IXT1001" s="98"/>
      <c r="IXU1001" s="98"/>
      <c r="IXV1001" s="98"/>
      <c r="IXW1001" s="98"/>
      <c r="IXX1001" s="98"/>
      <c r="IXY1001" s="98"/>
      <c r="IXZ1001" s="98"/>
      <c r="IYA1001" s="98"/>
      <c r="IYB1001" s="98"/>
      <c r="IYC1001" s="98"/>
      <c r="IYD1001" s="98"/>
      <c r="IYE1001" s="98"/>
      <c r="IYF1001" s="98"/>
      <c r="IYG1001" s="98"/>
      <c r="IYH1001" s="98"/>
      <c r="IYI1001" s="98"/>
      <c r="IYJ1001" s="98"/>
      <c r="IYK1001" s="98"/>
      <c r="IYL1001" s="98"/>
      <c r="IYM1001" s="98"/>
      <c r="IYN1001" s="98"/>
      <c r="IYO1001" s="98"/>
      <c r="IYP1001" s="98"/>
      <c r="IYQ1001" s="98"/>
      <c r="IYR1001" s="98"/>
      <c r="IYS1001" s="98"/>
      <c r="IYT1001" s="98"/>
      <c r="IYU1001" s="98"/>
      <c r="IYV1001" s="98"/>
      <c r="IYW1001" s="98"/>
      <c r="IYX1001" s="98"/>
      <c r="IYY1001" s="98"/>
      <c r="IYZ1001" s="98"/>
      <c r="IZA1001" s="98"/>
      <c r="IZB1001" s="98"/>
      <c r="IZC1001" s="98"/>
      <c r="IZD1001" s="98"/>
      <c r="IZE1001" s="98"/>
      <c r="IZF1001" s="98"/>
      <c r="IZG1001" s="98"/>
      <c r="IZH1001" s="98"/>
      <c r="IZI1001" s="98"/>
      <c r="IZJ1001" s="98"/>
      <c r="IZK1001" s="98"/>
      <c r="IZL1001" s="98"/>
      <c r="IZM1001" s="98"/>
      <c r="IZN1001" s="98"/>
      <c r="IZO1001" s="98"/>
      <c r="IZP1001" s="98"/>
      <c r="IZQ1001" s="98"/>
      <c r="IZR1001" s="98"/>
      <c r="IZS1001" s="98"/>
      <c r="IZT1001" s="98"/>
      <c r="IZU1001" s="98"/>
      <c r="IZV1001" s="98"/>
      <c r="IZW1001" s="98"/>
      <c r="IZX1001" s="98"/>
      <c r="IZY1001" s="98"/>
      <c r="IZZ1001" s="98"/>
      <c r="JAA1001" s="98"/>
      <c r="JAB1001" s="98"/>
      <c r="JAC1001" s="98"/>
      <c r="JAD1001" s="98"/>
      <c r="JAE1001" s="98"/>
      <c r="JAF1001" s="98"/>
      <c r="JAG1001" s="98"/>
      <c r="JAH1001" s="98"/>
      <c r="JAI1001" s="98"/>
      <c r="JAJ1001" s="98"/>
      <c r="JAK1001" s="98"/>
      <c r="JAL1001" s="98"/>
      <c r="JAM1001" s="98"/>
      <c r="JAN1001" s="98"/>
      <c r="JAO1001" s="98"/>
      <c r="JAP1001" s="98"/>
      <c r="JAQ1001" s="98"/>
      <c r="JAR1001" s="98"/>
      <c r="JAS1001" s="98"/>
      <c r="JAT1001" s="98"/>
      <c r="JAU1001" s="98"/>
      <c r="JAV1001" s="98"/>
      <c r="JAW1001" s="98"/>
      <c r="JAX1001" s="98"/>
      <c r="JAY1001" s="98"/>
      <c r="JAZ1001" s="98"/>
      <c r="JBA1001" s="98"/>
      <c r="JBB1001" s="98"/>
      <c r="JBC1001" s="98"/>
      <c r="JBD1001" s="98"/>
      <c r="JBE1001" s="98"/>
      <c r="JBF1001" s="98"/>
      <c r="JBG1001" s="98"/>
      <c r="JBH1001" s="98"/>
      <c r="JBI1001" s="98"/>
      <c r="JBJ1001" s="98"/>
      <c r="JBK1001" s="98"/>
      <c r="JBL1001" s="98"/>
      <c r="JBM1001" s="98"/>
      <c r="JBN1001" s="98"/>
      <c r="JBO1001" s="98"/>
      <c r="JBP1001" s="98"/>
      <c r="JBQ1001" s="98"/>
      <c r="JBR1001" s="98"/>
      <c r="JBS1001" s="98"/>
      <c r="JBT1001" s="98"/>
      <c r="JBU1001" s="98"/>
      <c r="JBV1001" s="98"/>
      <c r="JBW1001" s="98"/>
      <c r="JBX1001" s="98"/>
      <c r="JBY1001" s="98"/>
      <c r="JBZ1001" s="98"/>
      <c r="JCA1001" s="98"/>
      <c r="JCB1001" s="98"/>
      <c r="JCC1001" s="98"/>
      <c r="JCD1001" s="98"/>
      <c r="JCE1001" s="98"/>
      <c r="JCF1001" s="98"/>
      <c r="JCG1001" s="98"/>
      <c r="JCH1001" s="98"/>
      <c r="JCI1001" s="98"/>
      <c r="JCJ1001" s="98"/>
      <c r="JCK1001" s="98"/>
      <c r="JCL1001" s="98"/>
      <c r="JCM1001" s="98"/>
      <c r="JCN1001" s="98"/>
      <c r="JCO1001" s="98"/>
      <c r="JCP1001" s="98"/>
      <c r="JCQ1001" s="98"/>
      <c r="JCR1001" s="98"/>
      <c r="JCS1001" s="98"/>
      <c r="JCT1001" s="98"/>
      <c r="JCU1001" s="98"/>
      <c r="JCV1001" s="98"/>
      <c r="JCW1001" s="98"/>
      <c r="JCX1001" s="98"/>
      <c r="JCY1001" s="98"/>
      <c r="JCZ1001" s="98"/>
      <c r="JDA1001" s="98"/>
      <c r="JDB1001" s="98"/>
      <c r="JDC1001" s="98"/>
      <c r="JDD1001" s="98"/>
      <c r="JDE1001" s="98"/>
      <c r="JDF1001" s="98"/>
      <c r="JDG1001" s="98"/>
      <c r="JDH1001" s="98"/>
      <c r="JDI1001" s="98"/>
      <c r="JDJ1001" s="98"/>
      <c r="JDK1001" s="98"/>
      <c r="JDL1001" s="98"/>
      <c r="JDM1001" s="98"/>
      <c r="JDN1001" s="98"/>
      <c r="JDO1001" s="98"/>
      <c r="JDP1001" s="98"/>
      <c r="JDQ1001" s="98"/>
      <c r="JDR1001" s="98"/>
      <c r="JDS1001" s="98"/>
      <c r="JDT1001" s="98"/>
      <c r="JDU1001" s="98"/>
      <c r="JDV1001" s="98"/>
      <c r="JDW1001" s="98"/>
      <c r="JDX1001" s="98"/>
      <c r="JDY1001" s="98"/>
      <c r="JDZ1001" s="98"/>
      <c r="JEA1001" s="98"/>
      <c r="JEB1001" s="98"/>
      <c r="JEC1001" s="98"/>
      <c r="JED1001" s="98"/>
      <c r="JEE1001" s="98"/>
      <c r="JEF1001" s="98"/>
      <c r="JEG1001" s="98"/>
      <c r="JEH1001" s="98"/>
      <c r="JEI1001" s="98"/>
      <c r="JEJ1001" s="98"/>
      <c r="JEK1001" s="98"/>
      <c r="JEL1001" s="98"/>
      <c r="JEM1001" s="98"/>
      <c r="JEN1001" s="98"/>
      <c r="JEO1001" s="98"/>
      <c r="JEP1001" s="98"/>
      <c r="JEQ1001" s="98"/>
      <c r="JER1001" s="98"/>
      <c r="JES1001" s="98"/>
      <c r="JET1001" s="98"/>
      <c r="JEU1001" s="98"/>
      <c r="JEV1001" s="98"/>
      <c r="JEW1001" s="98"/>
      <c r="JEX1001" s="98"/>
      <c r="JEY1001" s="98"/>
      <c r="JEZ1001" s="98"/>
      <c r="JFA1001" s="98"/>
      <c r="JFB1001" s="98"/>
      <c r="JFC1001" s="98"/>
      <c r="JFD1001" s="98"/>
      <c r="JFE1001" s="98"/>
      <c r="JFF1001" s="98"/>
      <c r="JFG1001" s="98"/>
      <c r="JFH1001" s="98"/>
      <c r="JFI1001" s="98"/>
      <c r="JFJ1001" s="98"/>
      <c r="JFK1001" s="98"/>
      <c r="JFL1001" s="98"/>
      <c r="JFM1001" s="98"/>
      <c r="JFN1001" s="98"/>
      <c r="JFO1001" s="98"/>
      <c r="JFP1001" s="98"/>
      <c r="JFQ1001" s="98"/>
      <c r="JFR1001" s="98"/>
      <c r="JFS1001" s="98"/>
      <c r="JFT1001" s="98"/>
      <c r="JFU1001" s="98"/>
      <c r="JFV1001" s="98"/>
      <c r="JFW1001" s="98"/>
      <c r="JFX1001" s="98"/>
      <c r="JFY1001" s="98"/>
      <c r="JFZ1001" s="98"/>
      <c r="JGA1001" s="98"/>
      <c r="JGB1001" s="98"/>
      <c r="JGC1001" s="98"/>
      <c r="JGD1001" s="98"/>
      <c r="JGE1001" s="98"/>
      <c r="JGF1001" s="98"/>
      <c r="JGG1001" s="98"/>
      <c r="JGH1001" s="98"/>
      <c r="JGI1001" s="98"/>
      <c r="JGJ1001" s="98"/>
      <c r="JGK1001" s="98"/>
      <c r="JGL1001" s="98"/>
      <c r="JGM1001" s="98"/>
      <c r="JGN1001" s="98"/>
      <c r="JGO1001" s="98"/>
      <c r="JGP1001" s="98"/>
      <c r="JGQ1001" s="98"/>
      <c r="JGR1001" s="98"/>
      <c r="JGS1001" s="98"/>
      <c r="JGT1001" s="98"/>
      <c r="JGU1001" s="98"/>
      <c r="JGV1001" s="98"/>
      <c r="JGW1001" s="98"/>
      <c r="JGX1001" s="98"/>
      <c r="JGY1001" s="98"/>
      <c r="JGZ1001" s="98"/>
      <c r="JHA1001" s="98"/>
      <c r="JHB1001" s="98"/>
      <c r="JHC1001" s="98"/>
      <c r="JHD1001" s="98"/>
      <c r="JHE1001" s="98"/>
      <c r="JHF1001" s="98"/>
      <c r="JHG1001" s="98"/>
      <c r="JHH1001" s="98"/>
      <c r="JHI1001" s="98"/>
      <c r="JHJ1001" s="98"/>
      <c r="JHK1001" s="98"/>
      <c r="JHL1001" s="98"/>
      <c r="JHM1001" s="98"/>
      <c r="JHN1001" s="98"/>
      <c r="JHO1001" s="98"/>
      <c r="JHP1001" s="98"/>
      <c r="JHQ1001" s="98"/>
      <c r="JHR1001" s="98"/>
      <c r="JHS1001" s="98"/>
      <c r="JHT1001" s="98"/>
      <c r="JHU1001" s="98"/>
      <c r="JHV1001" s="98"/>
      <c r="JHW1001" s="98"/>
      <c r="JHX1001" s="98"/>
      <c r="JHY1001" s="98"/>
      <c r="JHZ1001" s="98"/>
      <c r="JIA1001" s="98"/>
      <c r="JIB1001" s="98"/>
      <c r="JIC1001" s="98"/>
      <c r="JID1001" s="98"/>
      <c r="JIE1001" s="98"/>
      <c r="JIF1001" s="98"/>
      <c r="JIG1001" s="98"/>
      <c r="JIH1001" s="98"/>
      <c r="JII1001" s="98"/>
      <c r="JIJ1001" s="98"/>
      <c r="JIK1001" s="98"/>
      <c r="JIL1001" s="98"/>
      <c r="JIM1001" s="98"/>
      <c r="JIN1001" s="98"/>
      <c r="JIO1001" s="98"/>
      <c r="JIP1001" s="98"/>
      <c r="JIQ1001" s="98"/>
      <c r="JIR1001" s="98"/>
      <c r="JIS1001" s="98"/>
      <c r="JIT1001" s="98"/>
      <c r="JIU1001" s="98"/>
      <c r="JIV1001" s="98"/>
      <c r="JIW1001" s="98"/>
      <c r="JIX1001" s="98"/>
      <c r="JIY1001" s="98"/>
      <c r="JIZ1001" s="98"/>
      <c r="JJA1001" s="98"/>
      <c r="JJB1001" s="98"/>
      <c r="JJC1001" s="98"/>
      <c r="JJD1001" s="98"/>
      <c r="JJE1001" s="98"/>
      <c r="JJF1001" s="98"/>
      <c r="JJG1001" s="98"/>
      <c r="JJH1001" s="98"/>
      <c r="JJI1001" s="98"/>
      <c r="JJJ1001" s="98"/>
      <c r="JJK1001" s="98"/>
      <c r="JJL1001" s="98"/>
      <c r="JJM1001" s="98"/>
      <c r="JJN1001" s="98"/>
      <c r="JJO1001" s="98"/>
      <c r="JJP1001" s="98"/>
      <c r="JJQ1001" s="98"/>
      <c r="JJR1001" s="98"/>
      <c r="JJS1001" s="98"/>
      <c r="JJT1001" s="98"/>
      <c r="JJU1001" s="98"/>
      <c r="JJV1001" s="98"/>
      <c r="JJW1001" s="98"/>
      <c r="JJX1001" s="98"/>
      <c r="JJY1001" s="98"/>
      <c r="JJZ1001" s="98"/>
      <c r="JKA1001" s="98"/>
      <c r="JKB1001" s="98"/>
      <c r="JKC1001" s="98"/>
      <c r="JKD1001" s="98"/>
      <c r="JKE1001" s="98"/>
      <c r="JKF1001" s="98"/>
      <c r="JKG1001" s="98"/>
      <c r="JKH1001" s="98"/>
      <c r="JKI1001" s="98"/>
      <c r="JKJ1001" s="98"/>
      <c r="JKK1001" s="98"/>
      <c r="JKL1001" s="98"/>
      <c r="JKM1001" s="98"/>
      <c r="JKN1001" s="98"/>
      <c r="JKO1001" s="98"/>
      <c r="JKP1001" s="98"/>
      <c r="JKQ1001" s="98"/>
      <c r="JKR1001" s="98"/>
      <c r="JKS1001" s="98"/>
      <c r="JKT1001" s="98"/>
      <c r="JKU1001" s="98"/>
      <c r="JKV1001" s="98"/>
      <c r="JKW1001" s="98"/>
      <c r="JKX1001" s="98"/>
      <c r="JKY1001" s="98"/>
      <c r="JKZ1001" s="98"/>
      <c r="JLA1001" s="98"/>
      <c r="JLB1001" s="98"/>
      <c r="JLC1001" s="98"/>
      <c r="JLD1001" s="98"/>
      <c r="JLE1001" s="98"/>
      <c r="JLF1001" s="98"/>
      <c r="JLG1001" s="98"/>
      <c r="JLH1001" s="98"/>
      <c r="JLI1001" s="98"/>
      <c r="JLJ1001" s="98"/>
      <c r="JLK1001" s="98"/>
      <c r="JLL1001" s="98"/>
      <c r="JLM1001" s="98"/>
      <c r="JLN1001" s="98"/>
      <c r="JLO1001" s="98"/>
      <c r="JLP1001" s="98"/>
      <c r="JLQ1001" s="98"/>
      <c r="JLR1001" s="98"/>
      <c r="JLS1001" s="98"/>
      <c r="JLT1001" s="98"/>
      <c r="JLU1001" s="98"/>
      <c r="JLV1001" s="98"/>
      <c r="JLW1001" s="98"/>
      <c r="JLX1001" s="98"/>
      <c r="JLY1001" s="98"/>
      <c r="JLZ1001" s="98"/>
      <c r="JMA1001" s="98"/>
      <c r="JMB1001" s="98"/>
      <c r="JMC1001" s="98"/>
      <c r="JMD1001" s="98"/>
      <c r="JME1001" s="98"/>
      <c r="JMF1001" s="98"/>
      <c r="JMG1001" s="98"/>
      <c r="JMH1001" s="98"/>
      <c r="JMI1001" s="98"/>
      <c r="JMJ1001" s="98"/>
      <c r="JMK1001" s="98"/>
      <c r="JML1001" s="98"/>
      <c r="JMM1001" s="98"/>
      <c r="JMN1001" s="98"/>
      <c r="JMO1001" s="98"/>
      <c r="JMP1001" s="98"/>
      <c r="JMQ1001" s="98"/>
      <c r="JMR1001" s="98"/>
      <c r="JMS1001" s="98"/>
      <c r="JMT1001" s="98"/>
      <c r="JMU1001" s="98"/>
      <c r="JMV1001" s="98"/>
      <c r="JMW1001" s="98"/>
      <c r="JMX1001" s="98"/>
      <c r="JMY1001" s="98"/>
      <c r="JMZ1001" s="98"/>
      <c r="JNA1001" s="98"/>
      <c r="JNB1001" s="98"/>
      <c r="JNC1001" s="98"/>
      <c r="JND1001" s="98"/>
      <c r="JNE1001" s="98"/>
      <c r="JNF1001" s="98"/>
      <c r="JNG1001" s="98"/>
      <c r="JNH1001" s="98"/>
      <c r="JNI1001" s="98"/>
      <c r="JNJ1001" s="98"/>
      <c r="JNK1001" s="98"/>
      <c r="JNL1001" s="98"/>
      <c r="JNM1001" s="98"/>
      <c r="JNN1001" s="98"/>
      <c r="JNO1001" s="98"/>
      <c r="JNP1001" s="98"/>
      <c r="JNQ1001" s="98"/>
      <c r="JNR1001" s="98"/>
      <c r="JNS1001" s="98"/>
      <c r="JNT1001" s="98"/>
      <c r="JNU1001" s="98"/>
      <c r="JNV1001" s="98"/>
      <c r="JNW1001" s="98"/>
      <c r="JNX1001" s="98"/>
      <c r="JNY1001" s="98"/>
      <c r="JNZ1001" s="98"/>
      <c r="JOA1001" s="98"/>
      <c r="JOB1001" s="98"/>
      <c r="JOC1001" s="98"/>
      <c r="JOD1001" s="98"/>
      <c r="JOE1001" s="98"/>
      <c r="JOF1001" s="98"/>
      <c r="JOG1001" s="98"/>
      <c r="JOH1001" s="98"/>
      <c r="JOI1001" s="98"/>
      <c r="JOJ1001" s="98"/>
      <c r="JOK1001" s="98"/>
      <c r="JOL1001" s="98"/>
      <c r="JOM1001" s="98"/>
      <c r="JON1001" s="98"/>
      <c r="JOO1001" s="98"/>
      <c r="JOP1001" s="98"/>
      <c r="JOQ1001" s="98"/>
      <c r="JOR1001" s="98"/>
      <c r="JOS1001" s="98"/>
      <c r="JOT1001" s="98"/>
      <c r="JOU1001" s="98"/>
      <c r="JOV1001" s="98"/>
      <c r="JOW1001" s="98"/>
      <c r="JOX1001" s="98"/>
      <c r="JOY1001" s="98"/>
      <c r="JOZ1001" s="98"/>
      <c r="JPA1001" s="98"/>
      <c r="JPB1001" s="98"/>
      <c r="JPC1001" s="98"/>
      <c r="JPD1001" s="98"/>
      <c r="JPE1001" s="98"/>
      <c r="JPF1001" s="98"/>
      <c r="JPG1001" s="98"/>
      <c r="JPH1001" s="98"/>
      <c r="JPI1001" s="98"/>
      <c r="JPJ1001" s="98"/>
      <c r="JPK1001" s="98"/>
      <c r="JPL1001" s="98"/>
      <c r="JPM1001" s="98"/>
      <c r="JPN1001" s="98"/>
      <c r="JPO1001" s="98"/>
      <c r="JPP1001" s="98"/>
      <c r="JPQ1001" s="98"/>
      <c r="JPR1001" s="98"/>
      <c r="JPS1001" s="98"/>
      <c r="JPT1001" s="98"/>
      <c r="JPU1001" s="98"/>
      <c r="JPV1001" s="98"/>
      <c r="JPW1001" s="98"/>
      <c r="JPX1001" s="98"/>
      <c r="JPY1001" s="98"/>
      <c r="JPZ1001" s="98"/>
      <c r="JQA1001" s="98"/>
      <c r="JQB1001" s="98"/>
      <c r="JQC1001" s="98"/>
      <c r="JQD1001" s="98"/>
      <c r="JQE1001" s="98"/>
      <c r="JQF1001" s="98"/>
      <c r="JQG1001" s="98"/>
      <c r="JQH1001" s="98"/>
      <c r="JQI1001" s="98"/>
      <c r="JQJ1001" s="98"/>
      <c r="JQK1001" s="98"/>
      <c r="JQL1001" s="98"/>
      <c r="JQM1001" s="98"/>
      <c r="JQN1001" s="98"/>
      <c r="JQO1001" s="98"/>
      <c r="JQP1001" s="98"/>
      <c r="JQQ1001" s="98"/>
      <c r="JQR1001" s="98"/>
      <c r="JQS1001" s="98"/>
      <c r="JQT1001" s="98"/>
      <c r="JQU1001" s="98"/>
      <c r="JQV1001" s="98"/>
      <c r="JQW1001" s="98"/>
      <c r="JQX1001" s="98"/>
      <c r="JQY1001" s="98"/>
      <c r="JQZ1001" s="98"/>
      <c r="JRA1001" s="98"/>
      <c r="JRB1001" s="98"/>
      <c r="JRC1001" s="98"/>
      <c r="JRD1001" s="98"/>
      <c r="JRE1001" s="98"/>
      <c r="JRF1001" s="98"/>
      <c r="JRG1001" s="98"/>
      <c r="JRH1001" s="98"/>
      <c r="JRI1001" s="98"/>
      <c r="JRJ1001" s="98"/>
      <c r="JRK1001" s="98"/>
      <c r="JRL1001" s="98"/>
      <c r="JRM1001" s="98"/>
      <c r="JRN1001" s="98"/>
      <c r="JRO1001" s="98"/>
      <c r="JRP1001" s="98"/>
      <c r="JRQ1001" s="98"/>
      <c r="JRR1001" s="98"/>
      <c r="JRS1001" s="98"/>
      <c r="JRT1001" s="98"/>
      <c r="JRU1001" s="98"/>
      <c r="JRV1001" s="98"/>
      <c r="JRW1001" s="98"/>
      <c r="JRX1001" s="98"/>
      <c r="JRY1001" s="98"/>
      <c r="JRZ1001" s="98"/>
      <c r="JSA1001" s="98"/>
      <c r="JSB1001" s="98"/>
      <c r="JSC1001" s="98"/>
      <c r="JSD1001" s="98"/>
      <c r="JSE1001" s="98"/>
      <c r="JSF1001" s="98"/>
      <c r="JSG1001" s="98"/>
      <c r="JSH1001" s="98"/>
      <c r="JSI1001" s="98"/>
      <c r="JSJ1001" s="98"/>
      <c r="JSK1001" s="98"/>
      <c r="JSL1001" s="98"/>
      <c r="JSM1001" s="98"/>
      <c r="JSN1001" s="98"/>
      <c r="JSO1001" s="98"/>
      <c r="JSP1001" s="98"/>
      <c r="JSQ1001" s="98"/>
      <c r="JSR1001" s="98"/>
      <c r="JSS1001" s="98"/>
      <c r="JST1001" s="98"/>
      <c r="JSU1001" s="98"/>
      <c r="JSV1001" s="98"/>
      <c r="JSW1001" s="98"/>
      <c r="JSX1001" s="98"/>
      <c r="JSY1001" s="98"/>
      <c r="JSZ1001" s="98"/>
      <c r="JTA1001" s="98"/>
      <c r="JTB1001" s="98"/>
      <c r="JTC1001" s="98"/>
      <c r="JTD1001" s="98"/>
      <c r="JTE1001" s="98"/>
      <c r="JTF1001" s="98"/>
      <c r="JTG1001" s="98"/>
      <c r="JTH1001" s="98"/>
      <c r="JTI1001" s="98"/>
      <c r="JTJ1001" s="98"/>
      <c r="JTK1001" s="98"/>
      <c r="JTL1001" s="98"/>
      <c r="JTM1001" s="98"/>
      <c r="JTN1001" s="98"/>
      <c r="JTO1001" s="98"/>
      <c r="JTP1001" s="98"/>
      <c r="JTQ1001" s="98"/>
      <c r="JTR1001" s="98"/>
      <c r="JTS1001" s="98"/>
      <c r="JTT1001" s="98"/>
      <c r="JTU1001" s="98"/>
      <c r="JTV1001" s="98"/>
      <c r="JTW1001" s="98"/>
      <c r="JTX1001" s="98"/>
      <c r="JTY1001" s="98"/>
      <c r="JTZ1001" s="98"/>
      <c r="JUA1001" s="98"/>
      <c r="JUB1001" s="98"/>
      <c r="JUC1001" s="98"/>
      <c r="JUD1001" s="98"/>
      <c r="JUE1001" s="98"/>
      <c r="JUF1001" s="98"/>
      <c r="JUG1001" s="98"/>
      <c r="JUH1001" s="98"/>
      <c r="JUI1001" s="98"/>
      <c r="JUJ1001" s="98"/>
      <c r="JUK1001" s="98"/>
      <c r="JUL1001" s="98"/>
      <c r="JUM1001" s="98"/>
      <c r="JUN1001" s="98"/>
      <c r="JUO1001" s="98"/>
      <c r="JUP1001" s="98"/>
      <c r="JUQ1001" s="98"/>
      <c r="JUR1001" s="98"/>
      <c r="JUS1001" s="98"/>
      <c r="JUT1001" s="98"/>
      <c r="JUU1001" s="98"/>
      <c r="JUV1001" s="98"/>
      <c r="JUW1001" s="98"/>
      <c r="JUX1001" s="98"/>
      <c r="JUY1001" s="98"/>
      <c r="JUZ1001" s="98"/>
      <c r="JVA1001" s="98"/>
      <c r="JVB1001" s="98"/>
      <c r="JVC1001" s="98"/>
      <c r="JVD1001" s="98"/>
      <c r="JVE1001" s="98"/>
      <c r="JVF1001" s="98"/>
      <c r="JVG1001" s="98"/>
      <c r="JVH1001" s="98"/>
      <c r="JVI1001" s="98"/>
      <c r="JVJ1001" s="98"/>
      <c r="JVK1001" s="98"/>
      <c r="JVL1001" s="98"/>
      <c r="JVM1001" s="98"/>
      <c r="JVN1001" s="98"/>
      <c r="JVO1001" s="98"/>
      <c r="JVP1001" s="98"/>
      <c r="JVQ1001" s="98"/>
      <c r="JVR1001" s="98"/>
      <c r="JVS1001" s="98"/>
      <c r="JVT1001" s="98"/>
      <c r="JVU1001" s="98"/>
      <c r="JVV1001" s="98"/>
      <c r="JVW1001" s="98"/>
      <c r="JVX1001" s="98"/>
      <c r="JVY1001" s="98"/>
      <c r="JVZ1001" s="98"/>
      <c r="JWA1001" s="98"/>
      <c r="JWB1001" s="98"/>
      <c r="JWC1001" s="98"/>
      <c r="JWD1001" s="98"/>
      <c r="JWE1001" s="98"/>
      <c r="JWF1001" s="98"/>
      <c r="JWG1001" s="98"/>
      <c r="JWH1001" s="98"/>
      <c r="JWI1001" s="98"/>
      <c r="JWJ1001" s="98"/>
      <c r="JWK1001" s="98"/>
      <c r="JWL1001" s="98"/>
      <c r="JWM1001" s="98"/>
      <c r="JWN1001" s="98"/>
      <c r="JWO1001" s="98"/>
      <c r="JWP1001" s="98"/>
      <c r="JWQ1001" s="98"/>
      <c r="JWR1001" s="98"/>
      <c r="JWS1001" s="98"/>
      <c r="JWT1001" s="98"/>
      <c r="JWU1001" s="98"/>
      <c r="JWV1001" s="98"/>
      <c r="JWW1001" s="98"/>
      <c r="JWX1001" s="98"/>
      <c r="JWY1001" s="98"/>
      <c r="JWZ1001" s="98"/>
      <c r="JXA1001" s="98"/>
      <c r="JXB1001" s="98"/>
      <c r="JXC1001" s="98"/>
      <c r="JXD1001" s="98"/>
      <c r="JXE1001" s="98"/>
      <c r="JXF1001" s="98"/>
      <c r="JXG1001" s="98"/>
      <c r="JXH1001" s="98"/>
      <c r="JXI1001" s="98"/>
      <c r="JXJ1001" s="98"/>
      <c r="JXK1001" s="98"/>
      <c r="JXL1001" s="98"/>
      <c r="JXM1001" s="98"/>
      <c r="JXN1001" s="98"/>
      <c r="JXO1001" s="98"/>
      <c r="JXP1001" s="98"/>
      <c r="JXQ1001" s="98"/>
      <c r="JXR1001" s="98"/>
      <c r="JXS1001" s="98"/>
      <c r="JXT1001" s="98"/>
      <c r="JXU1001" s="98"/>
      <c r="JXV1001" s="98"/>
      <c r="JXW1001" s="98"/>
      <c r="JXX1001" s="98"/>
      <c r="JXY1001" s="98"/>
      <c r="JXZ1001" s="98"/>
      <c r="JYA1001" s="98"/>
      <c r="JYB1001" s="98"/>
      <c r="JYC1001" s="98"/>
      <c r="JYD1001" s="98"/>
      <c r="JYE1001" s="98"/>
      <c r="JYF1001" s="98"/>
      <c r="JYG1001" s="98"/>
      <c r="JYH1001" s="98"/>
      <c r="JYI1001" s="98"/>
      <c r="JYJ1001" s="98"/>
      <c r="JYK1001" s="98"/>
      <c r="JYL1001" s="98"/>
      <c r="JYM1001" s="98"/>
      <c r="JYN1001" s="98"/>
      <c r="JYO1001" s="98"/>
      <c r="JYP1001" s="98"/>
      <c r="JYQ1001" s="98"/>
      <c r="JYR1001" s="98"/>
      <c r="JYS1001" s="98"/>
      <c r="JYT1001" s="98"/>
      <c r="JYU1001" s="98"/>
      <c r="JYV1001" s="98"/>
      <c r="JYW1001" s="98"/>
      <c r="JYX1001" s="98"/>
      <c r="JYY1001" s="98"/>
      <c r="JYZ1001" s="98"/>
      <c r="JZA1001" s="98"/>
      <c r="JZB1001" s="98"/>
      <c r="JZC1001" s="98"/>
      <c r="JZD1001" s="98"/>
      <c r="JZE1001" s="98"/>
      <c r="JZF1001" s="98"/>
      <c r="JZG1001" s="98"/>
      <c r="JZH1001" s="98"/>
      <c r="JZI1001" s="98"/>
      <c r="JZJ1001" s="98"/>
      <c r="JZK1001" s="98"/>
      <c r="JZL1001" s="98"/>
      <c r="JZM1001" s="98"/>
      <c r="JZN1001" s="98"/>
      <c r="JZO1001" s="98"/>
      <c r="JZP1001" s="98"/>
      <c r="JZQ1001" s="98"/>
      <c r="JZR1001" s="98"/>
      <c r="JZS1001" s="98"/>
      <c r="JZT1001" s="98"/>
      <c r="JZU1001" s="98"/>
      <c r="JZV1001" s="98"/>
      <c r="JZW1001" s="98"/>
      <c r="JZX1001" s="98"/>
      <c r="JZY1001" s="98"/>
      <c r="JZZ1001" s="98"/>
      <c r="KAA1001" s="98"/>
      <c r="KAB1001" s="98"/>
      <c r="KAC1001" s="98"/>
      <c r="KAD1001" s="98"/>
      <c r="KAE1001" s="98"/>
      <c r="KAF1001" s="98"/>
      <c r="KAG1001" s="98"/>
      <c r="KAH1001" s="98"/>
      <c r="KAI1001" s="98"/>
      <c r="KAJ1001" s="98"/>
      <c r="KAK1001" s="98"/>
      <c r="KAL1001" s="98"/>
      <c r="KAM1001" s="98"/>
      <c r="KAN1001" s="98"/>
      <c r="KAO1001" s="98"/>
      <c r="KAP1001" s="98"/>
      <c r="KAQ1001" s="98"/>
      <c r="KAR1001" s="98"/>
      <c r="KAS1001" s="98"/>
      <c r="KAT1001" s="98"/>
      <c r="KAU1001" s="98"/>
      <c r="KAV1001" s="98"/>
      <c r="KAW1001" s="98"/>
      <c r="KAX1001" s="98"/>
      <c r="KAY1001" s="98"/>
      <c r="KAZ1001" s="98"/>
      <c r="KBA1001" s="98"/>
      <c r="KBB1001" s="98"/>
      <c r="KBC1001" s="98"/>
      <c r="KBD1001" s="98"/>
      <c r="KBE1001" s="98"/>
      <c r="KBF1001" s="98"/>
      <c r="KBG1001" s="98"/>
      <c r="KBH1001" s="98"/>
      <c r="KBI1001" s="98"/>
      <c r="KBJ1001" s="98"/>
      <c r="KBK1001" s="98"/>
      <c r="KBL1001" s="98"/>
      <c r="KBM1001" s="98"/>
      <c r="KBN1001" s="98"/>
      <c r="KBO1001" s="98"/>
      <c r="KBP1001" s="98"/>
      <c r="KBQ1001" s="98"/>
      <c r="KBR1001" s="98"/>
      <c r="KBS1001" s="98"/>
      <c r="KBT1001" s="98"/>
      <c r="KBU1001" s="98"/>
      <c r="KBV1001" s="98"/>
      <c r="KBW1001" s="98"/>
      <c r="KBX1001" s="98"/>
      <c r="KBY1001" s="98"/>
      <c r="KBZ1001" s="98"/>
      <c r="KCA1001" s="98"/>
      <c r="KCB1001" s="98"/>
      <c r="KCC1001" s="98"/>
      <c r="KCD1001" s="98"/>
      <c r="KCE1001" s="98"/>
      <c r="KCF1001" s="98"/>
      <c r="KCG1001" s="98"/>
      <c r="KCH1001" s="98"/>
      <c r="KCI1001" s="98"/>
      <c r="KCJ1001" s="98"/>
      <c r="KCK1001" s="98"/>
      <c r="KCL1001" s="98"/>
      <c r="KCM1001" s="98"/>
      <c r="KCN1001" s="98"/>
      <c r="KCO1001" s="98"/>
      <c r="KCP1001" s="98"/>
      <c r="KCQ1001" s="98"/>
      <c r="KCR1001" s="98"/>
      <c r="KCS1001" s="98"/>
      <c r="KCT1001" s="98"/>
      <c r="KCU1001" s="98"/>
      <c r="KCV1001" s="98"/>
      <c r="KCW1001" s="98"/>
      <c r="KCX1001" s="98"/>
      <c r="KCY1001" s="98"/>
      <c r="KCZ1001" s="98"/>
      <c r="KDA1001" s="98"/>
      <c r="KDB1001" s="98"/>
      <c r="KDC1001" s="98"/>
      <c r="KDD1001" s="98"/>
      <c r="KDE1001" s="98"/>
      <c r="KDF1001" s="98"/>
      <c r="KDG1001" s="98"/>
      <c r="KDH1001" s="98"/>
      <c r="KDI1001" s="98"/>
      <c r="KDJ1001" s="98"/>
      <c r="KDK1001" s="98"/>
      <c r="KDL1001" s="98"/>
      <c r="KDM1001" s="98"/>
      <c r="KDN1001" s="98"/>
      <c r="KDO1001" s="98"/>
      <c r="KDP1001" s="98"/>
      <c r="KDQ1001" s="98"/>
      <c r="KDR1001" s="98"/>
      <c r="KDS1001" s="98"/>
      <c r="KDT1001" s="98"/>
      <c r="KDU1001" s="98"/>
      <c r="KDV1001" s="98"/>
      <c r="KDW1001" s="98"/>
      <c r="KDX1001" s="98"/>
      <c r="KDY1001" s="98"/>
      <c r="KDZ1001" s="98"/>
      <c r="KEA1001" s="98"/>
      <c r="KEB1001" s="98"/>
      <c r="KEC1001" s="98"/>
      <c r="KED1001" s="98"/>
      <c r="KEE1001" s="98"/>
      <c r="KEF1001" s="98"/>
      <c r="KEG1001" s="98"/>
      <c r="KEH1001" s="98"/>
      <c r="KEI1001" s="98"/>
      <c r="KEJ1001" s="98"/>
      <c r="KEK1001" s="98"/>
      <c r="KEL1001" s="98"/>
      <c r="KEM1001" s="98"/>
      <c r="KEN1001" s="98"/>
      <c r="KEO1001" s="98"/>
      <c r="KEP1001" s="98"/>
      <c r="KEQ1001" s="98"/>
      <c r="KER1001" s="98"/>
      <c r="KES1001" s="98"/>
      <c r="KET1001" s="98"/>
      <c r="KEU1001" s="98"/>
      <c r="KEV1001" s="98"/>
      <c r="KEW1001" s="98"/>
      <c r="KEX1001" s="98"/>
      <c r="KEY1001" s="98"/>
      <c r="KEZ1001" s="98"/>
      <c r="KFA1001" s="98"/>
      <c r="KFB1001" s="98"/>
      <c r="KFC1001" s="98"/>
      <c r="KFD1001" s="98"/>
      <c r="KFE1001" s="98"/>
      <c r="KFF1001" s="98"/>
      <c r="KFG1001" s="98"/>
      <c r="KFH1001" s="98"/>
      <c r="KFI1001" s="98"/>
      <c r="KFJ1001" s="98"/>
      <c r="KFK1001" s="98"/>
      <c r="KFL1001" s="98"/>
      <c r="KFM1001" s="98"/>
      <c r="KFN1001" s="98"/>
      <c r="KFO1001" s="98"/>
      <c r="KFP1001" s="98"/>
      <c r="KFQ1001" s="98"/>
      <c r="KFR1001" s="98"/>
      <c r="KFS1001" s="98"/>
      <c r="KFT1001" s="98"/>
      <c r="KFU1001" s="98"/>
      <c r="KFV1001" s="98"/>
      <c r="KFW1001" s="98"/>
      <c r="KFX1001" s="98"/>
      <c r="KFY1001" s="98"/>
      <c r="KFZ1001" s="98"/>
      <c r="KGA1001" s="98"/>
      <c r="KGB1001" s="98"/>
      <c r="KGC1001" s="98"/>
      <c r="KGD1001" s="98"/>
      <c r="KGE1001" s="98"/>
      <c r="KGF1001" s="98"/>
      <c r="KGG1001" s="98"/>
      <c r="KGH1001" s="98"/>
      <c r="KGI1001" s="98"/>
      <c r="KGJ1001" s="98"/>
      <c r="KGK1001" s="98"/>
      <c r="KGL1001" s="98"/>
      <c r="KGM1001" s="98"/>
      <c r="KGN1001" s="98"/>
      <c r="KGO1001" s="98"/>
      <c r="KGP1001" s="98"/>
      <c r="KGQ1001" s="98"/>
      <c r="KGR1001" s="98"/>
      <c r="KGS1001" s="98"/>
      <c r="KGT1001" s="98"/>
      <c r="KGU1001" s="98"/>
      <c r="KGV1001" s="98"/>
      <c r="KGW1001" s="98"/>
      <c r="KGX1001" s="98"/>
      <c r="KGY1001" s="98"/>
      <c r="KGZ1001" s="98"/>
      <c r="KHA1001" s="98"/>
      <c r="KHB1001" s="98"/>
      <c r="KHC1001" s="98"/>
      <c r="KHD1001" s="98"/>
      <c r="KHE1001" s="98"/>
      <c r="KHF1001" s="98"/>
      <c r="KHG1001" s="98"/>
      <c r="KHH1001" s="98"/>
      <c r="KHI1001" s="98"/>
      <c r="KHJ1001" s="98"/>
      <c r="KHK1001" s="98"/>
      <c r="KHL1001" s="98"/>
      <c r="KHM1001" s="98"/>
      <c r="KHN1001" s="98"/>
      <c r="KHO1001" s="98"/>
      <c r="KHP1001" s="98"/>
      <c r="KHQ1001" s="98"/>
      <c r="KHR1001" s="98"/>
      <c r="KHS1001" s="98"/>
      <c r="KHT1001" s="98"/>
      <c r="KHU1001" s="98"/>
      <c r="KHV1001" s="98"/>
      <c r="KHW1001" s="98"/>
      <c r="KHX1001" s="98"/>
      <c r="KHY1001" s="98"/>
      <c r="KHZ1001" s="98"/>
      <c r="KIA1001" s="98"/>
      <c r="KIB1001" s="98"/>
      <c r="KIC1001" s="98"/>
      <c r="KID1001" s="98"/>
      <c r="KIE1001" s="98"/>
      <c r="KIF1001" s="98"/>
      <c r="KIG1001" s="98"/>
      <c r="KIH1001" s="98"/>
      <c r="KII1001" s="98"/>
      <c r="KIJ1001" s="98"/>
      <c r="KIK1001" s="98"/>
      <c r="KIL1001" s="98"/>
      <c r="KIM1001" s="98"/>
      <c r="KIN1001" s="98"/>
      <c r="KIO1001" s="98"/>
      <c r="KIP1001" s="98"/>
      <c r="KIQ1001" s="98"/>
      <c r="KIR1001" s="98"/>
      <c r="KIS1001" s="98"/>
      <c r="KIT1001" s="98"/>
      <c r="KIU1001" s="98"/>
      <c r="KIV1001" s="98"/>
      <c r="KIW1001" s="98"/>
      <c r="KIX1001" s="98"/>
      <c r="KIY1001" s="98"/>
      <c r="KIZ1001" s="98"/>
      <c r="KJA1001" s="98"/>
      <c r="KJB1001" s="98"/>
      <c r="KJC1001" s="98"/>
      <c r="KJD1001" s="98"/>
      <c r="KJE1001" s="98"/>
      <c r="KJF1001" s="98"/>
      <c r="KJG1001" s="98"/>
      <c r="KJH1001" s="98"/>
      <c r="KJI1001" s="98"/>
      <c r="KJJ1001" s="98"/>
      <c r="KJK1001" s="98"/>
      <c r="KJL1001" s="98"/>
      <c r="KJM1001" s="98"/>
      <c r="KJN1001" s="98"/>
      <c r="KJO1001" s="98"/>
      <c r="KJP1001" s="98"/>
      <c r="KJQ1001" s="98"/>
      <c r="KJR1001" s="98"/>
      <c r="KJS1001" s="98"/>
      <c r="KJT1001" s="98"/>
      <c r="KJU1001" s="98"/>
      <c r="KJV1001" s="98"/>
      <c r="KJW1001" s="98"/>
      <c r="KJX1001" s="98"/>
      <c r="KJY1001" s="98"/>
      <c r="KJZ1001" s="98"/>
      <c r="KKA1001" s="98"/>
      <c r="KKB1001" s="98"/>
      <c r="KKC1001" s="98"/>
      <c r="KKD1001" s="98"/>
      <c r="KKE1001" s="98"/>
      <c r="KKF1001" s="98"/>
      <c r="KKG1001" s="98"/>
      <c r="KKH1001" s="98"/>
      <c r="KKI1001" s="98"/>
      <c r="KKJ1001" s="98"/>
      <c r="KKK1001" s="98"/>
      <c r="KKL1001" s="98"/>
      <c r="KKM1001" s="98"/>
      <c r="KKN1001" s="98"/>
      <c r="KKO1001" s="98"/>
      <c r="KKP1001" s="98"/>
      <c r="KKQ1001" s="98"/>
      <c r="KKR1001" s="98"/>
      <c r="KKS1001" s="98"/>
      <c r="KKT1001" s="98"/>
      <c r="KKU1001" s="98"/>
      <c r="KKV1001" s="98"/>
      <c r="KKW1001" s="98"/>
      <c r="KKX1001" s="98"/>
      <c r="KKY1001" s="98"/>
      <c r="KKZ1001" s="98"/>
      <c r="KLA1001" s="98"/>
      <c r="KLB1001" s="98"/>
      <c r="KLC1001" s="98"/>
      <c r="KLD1001" s="98"/>
      <c r="KLE1001" s="98"/>
      <c r="KLF1001" s="98"/>
      <c r="KLG1001" s="98"/>
      <c r="KLH1001" s="98"/>
      <c r="KLI1001" s="98"/>
      <c r="KLJ1001" s="98"/>
      <c r="KLK1001" s="98"/>
      <c r="KLL1001" s="98"/>
      <c r="KLM1001" s="98"/>
      <c r="KLN1001" s="98"/>
      <c r="KLO1001" s="98"/>
      <c r="KLP1001" s="98"/>
      <c r="KLQ1001" s="98"/>
      <c r="KLR1001" s="98"/>
      <c r="KLS1001" s="98"/>
      <c r="KLT1001" s="98"/>
      <c r="KLU1001" s="98"/>
      <c r="KLV1001" s="98"/>
      <c r="KLW1001" s="98"/>
      <c r="KLX1001" s="98"/>
      <c r="KLY1001" s="98"/>
      <c r="KLZ1001" s="98"/>
      <c r="KMA1001" s="98"/>
      <c r="KMB1001" s="98"/>
      <c r="KMC1001" s="98"/>
      <c r="KMD1001" s="98"/>
      <c r="KME1001" s="98"/>
      <c r="KMF1001" s="98"/>
      <c r="KMG1001" s="98"/>
      <c r="KMH1001" s="98"/>
      <c r="KMI1001" s="98"/>
      <c r="KMJ1001" s="98"/>
      <c r="KMK1001" s="98"/>
      <c r="KML1001" s="98"/>
      <c r="KMM1001" s="98"/>
      <c r="KMN1001" s="98"/>
      <c r="KMO1001" s="98"/>
      <c r="KMP1001" s="98"/>
      <c r="KMQ1001" s="98"/>
      <c r="KMR1001" s="98"/>
      <c r="KMS1001" s="98"/>
      <c r="KMT1001" s="98"/>
      <c r="KMU1001" s="98"/>
      <c r="KMV1001" s="98"/>
      <c r="KMW1001" s="98"/>
      <c r="KMX1001" s="98"/>
      <c r="KMY1001" s="98"/>
      <c r="KMZ1001" s="98"/>
      <c r="KNA1001" s="98"/>
      <c r="KNB1001" s="98"/>
      <c r="KNC1001" s="98"/>
      <c r="KND1001" s="98"/>
      <c r="KNE1001" s="98"/>
      <c r="KNF1001" s="98"/>
      <c r="KNG1001" s="98"/>
      <c r="KNH1001" s="98"/>
      <c r="KNI1001" s="98"/>
      <c r="KNJ1001" s="98"/>
      <c r="KNK1001" s="98"/>
      <c r="KNL1001" s="98"/>
      <c r="KNM1001" s="98"/>
      <c r="KNN1001" s="98"/>
      <c r="KNO1001" s="98"/>
      <c r="KNP1001" s="98"/>
      <c r="KNQ1001" s="98"/>
      <c r="KNR1001" s="98"/>
      <c r="KNS1001" s="98"/>
      <c r="KNT1001" s="98"/>
      <c r="KNU1001" s="98"/>
      <c r="KNV1001" s="98"/>
      <c r="KNW1001" s="98"/>
      <c r="KNX1001" s="98"/>
      <c r="KNY1001" s="98"/>
      <c r="KNZ1001" s="98"/>
      <c r="KOA1001" s="98"/>
      <c r="KOB1001" s="98"/>
      <c r="KOC1001" s="98"/>
      <c r="KOD1001" s="98"/>
      <c r="KOE1001" s="98"/>
      <c r="KOF1001" s="98"/>
      <c r="KOG1001" s="98"/>
      <c r="KOH1001" s="98"/>
      <c r="KOI1001" s="98"/>
      <c r="KOJ1001" s="98"/>
      <c r="KOK1001" s="98"/>
      <c r="KOL1001" s="98"/>
      <c r="KOM1001" s="98"/>
      <c r="KON1001" s="98"/>
      <c r="KOO1001" s="98"/>
      <c r="KOP1001" s="98"/>
      <c r="KOQ1001" s="98"/>
      <c r="KOR1001" s="98"/>
      <c r="KOS1001" s="98"/>
      <c r="KOT1001" s="98"/>
      <c r="KOU1001" s="98"/>
      <c r="KOV1001" s="98"/>
      <c r="KOW1001" s="98"/>
      <c r="KOX1001" s="98"/>
      <c r="KOY1001" s="98"/>
      <c r="KOZ1001" s="98"/>
      <c r="KPA1001" s="98"/>
      <c r="KPB1001" s="98"/>
      <c r="KPC1001" s="98"/>
      <c r="KPD1001" s="98"/>
      <c r="KPE1001" s="98"/>
      <c r="KPF1001" s="98"/>
      <c r="KPG1001" s="98"/>
      <c r="KPH1001" s="98"/>
      <c r="KPI1001" s="98"/>
      <c r="KPJ1001" s="98"/>
      <c r="KPK1001" s="98"/>
      <c r="KPL1001" s="98"/>
      <c r="KPM1001" s="98"/>
      <c r="KPN1001" s="98"/>
      <c r="KPO1001" s="98"/>
      <c r="KPP1001" s="98"/>
      <c r="KPQ1001" s="98"/>
      <c r="KPR1001" s="98"/>
      <c r="KPS1001" s="98"/>
      <c r="KPT1001" s="98"/>
      <c r="KPU1001" s="98"/>
      <c r="KPV1001" s="98"/>
      <c r="KPW1001" s="98"/>
      <c r="KPX1001" s="98"/>
      <c r="KPY1001" s="98"/>
      <c r="KPZ1001" s="98"/>
      <c r="KQA1001" s="98"/>
      <c r="KQB1001" s="98"/>
      <c r="KQC1001" s="98"/>
      <c r="KQD1001" s="98"/>
      <c r="KQE1001" s="98"/>
      <c r="KQF1001" s="98"/>
      <c r="KQG1001" s="98"/>
      <c r="KQH1001" s="98"/>
      <c r="KQI1001" s="98"/>
      <c r="KQJ1001" s="98"/>
      <c r="KQK1001" s="98"/>
      <c r="KQL1001" s="98"/>
      <c r="KQM1001" s="98"/>
      <c r="KQN1001" s="98"/>
      <c r="KQO1001" s="98"/>
      <c r="KQP1001" s="98"/>
      <c r="KQQ1001" s="98"/>
      <c r="KQR1001" s="98"/>
      <c r="KQS1001" s="98"/>
      <c r="KQT1001" s="98"/>
      <c r="KQU1001" s="98"/>
      <c r="KQV1001" s="98"/>
      <c r="KQW1001" s="98"/>
      <c r="KQX1001" s="98"/>
      <c r="KQY1001" s="98"/>
      <c r="KQZ1001" s="98"/>
      <c r="KRA1001" s="98"/>
      <c r="KRB1001" s="98"/>
      <c r="KRC1001" s="98"/>
      <c r="KRD1001" s="98"/>
      <c r="KRE1001" s="98"/>
      <c r="KRF1001" s="98"/>
      <c r="KRG1001" s="98"/>
      <c r="KRH1001" s="98"/>
      <c r="KRI1001" s="98"/>
      <c r="KRJ1001" s="98"/>
      <c r="KRK1001" s="98"/>
      <c r="KRL1001" s="98"/>
      <c r="KRM1001" s="98"/>
      <c r="KRN1001" s="98"/>
      <c r="KRO1001" s="98"/>
      <c r="KRP1001" s="98"/>
      <c r="KRQ1001" s="98"/>
      <c r="KRR1001" s="98"/>
      <c r="KRS1001" s="98"/>
      <c r="KRT1001" s="98"/>
      <c r="KRU1001" s="98"/>
      <c r="KRV1001" s="98"/>
      <c r="KRW1001" s="98"/>
      <c r="KRX1001" s="98"/>
      <c r="KRY1001" s="98"/>
      <c r="KRZ1001" s="98"/>
      <c r="KSA1001" s="98"/>
      <c r="KSB1001" s="98"/>
      <c r="KSC1001" s="98"/>
      <c r="KSD1001" s="98"/>
      <c r="KSE1001" s="98"/>
      <c r="KSF1001" s="98"/>
      <c r="KSG1001" s="98"/>
      <c r="KSH1001" s="98"/>
      <c r="KSI1001" s="98"/>
      <c r="KSJ1001" s="98"/>
      <c r="KSK1001" s="98"/>
      <c r="KSL1001" s="98"/>
      <c r="KSM1001" s="98"/>
      <c r="KSN1001" s="98"/>
      <c r="KSO1001" s="98"/>
      <c r="KSP1001" s="98"/>
      <c r="KSQ1001" s="98"/>
      <c r="KSR1001" s="98"/>
      <c r="KSS1001" s="98"/>
      <c r="KST1001" s="98"/>
      <c r="KSU1001" s="98"/>
      <c r="KSV1001" s="98"/>
      <c r="KSW1001" s="98"/>
      <c r="KSX1001" s="98"/>
      <c r="KSY1001" s="98"/>
      <c r="KSZ1001" s="98"/>
      <c r="KTA1001" s="98"/>
      <c r="KTB1001" s="98"/>
      <c r="KTC1001" s="98"/>
      <c r="KTD1001" s="98"/>
      <c r="KTE1001" s="98"/>
      <c r="KTF1001" s="98"/>
      <c r="KTG1001" s="98"/>
      <c r="KTH1001" s="98"/>
      <c r="KTI1001" s="98"/>
      <c r="KTJ1001" s="98"/>
      <c r="KTK1001" s="98"/>
      <c r="KTL1001" s="98"/>
      <c r="KTM1001" s="98"/>
      <c r="KTN1001" s="98"/>
      <c r="KTO1001" s="98"/>
      <c r="KTP1001" s="98"/>
      <c r="KTQ1001" s="98"/>
      <c r="KTR1001" s="98"/>
      <c r="KTS1001" s="98"/>
      <c r="KTT1001" s="98"/>
      <c r="KTU1001" s="98"/>
      <c r="KTV1001" s="98"/>
      <c r="KTW1001" s="98"/>
      <c r="KTX1001" s="98"/>
      <c r="KTY1001" s="98"/>
      <c r="KTZ1001" s="98"/>
      <c r="KUA1001" s="98"/>
      <c r="KUB1001" s="98"/>
      <c r="KUC1001" s="98"/>
      <c r="KUD1001" s="98"/>
      <c r="KUE1001" s="98"/>
      <c r="KUF1001" s="98"/>
      <c r="KUG1001" s="98"/>
      <c r="KUH1001" s="98"/>
      <c r="KUI1001" s="98"/>
      <c r="KUJ1001" s="98"/>
      <c r="KUK1001" s="98"/>
      <c r="KUL1001" s="98"/>
      <c r="KUM1001" s="98"/>
      <c r="KUN1001" s="98"/>
      <c r="KUO1001" s="98"/>
      <c r="KUP1001" s="98"/>
      <c r="KUQ1001" s="98"/>
      <c r="KUR1001" s="98"/>
      <c r="KUS1001" s="98"/>
      <c r="KUT1001" s="98"/>
      <c r="KUU1001" s="98"/>
      <c r="KUV1001" s="98"/>
      <c r="KUW1001" s="98"/>
      <c r="KUX1001" s="98"/>
      <c r="KUY1001" s="98"/>
      <c r="KUZ1001" s="98"/>
      <c r="KVA1001" s="98"/>
      <c r="KVB1001" s="98"/>
      <c r="KVC1001" s="98"/>
      <c r="KVD1001" s="98"/>
      <c r="KVE1001" s="98"/>
      <c r="KVF1001" s="98"/>
      <c r="KVG1001" s="98"/>
      <c r="KVH1001" s="98"/>
      <c r="KVI1001" s="98"/>
      <c r="KVJ1001" s="98"/>
      <c r="KVK1001" s="98"/>
      <c r="KVL1001" s="98"/>
      <c r="KVM1001" s="98"/>
      <c r="KVN1001" s="98"/>
      <c r="KVO1001" s="98"/>
      <c r="KVP1001" s="98"/>
      <c r="KVQ1001" s="98"/>
      <c r="KVR1001" s="98"/>
      <c r="KVS1001" s="98"/>
      <c r="KVT1001" s="98"/>
      <c r="KVU1001" s="98"/>
      <c r="KVV1001" s="98"/>
      <c r="KVW1001" s="98"/>
      <c r="KVX1001" s="98"/>
      <c r="KVY1001" s="98"/>
      <c r="KVZ1001" s="98"/>
      <c r="KWA1001" s="98"/>
      <c r="KWB1001" s="98"/>
      <c r="KWC1001" s="98"/>
      <c r="KWD1001" s="98"/>
      <c r="KWE1001" s="98"/>
      <c r="KWF1001" s="98"/>
      <c r="KWG1001" s="98"/>
      <c r="KWH1001" s="98"/>
      <c r="KWI1001" s="98"/>
      <c r="KWJ1001" s="98"/>
      <c r="KWK1001" s="98"/>
      <c r="KWL1001" s="98"/>
      <c r="KWM1001" s="98"/>
      <c r="KWN1001" s="98"/>
      <c r="KWO1001" s="98"/>
      <c r="KWP1001" s="98"/>
      <c r="KWQ1001" s="98"/>
      <c r="KWR1001" s="98"/>
      <c r="KWS1001" s="98"/>
      <c r="KWT1001" s="98"/>
      <c r="KWU1001" s="98"/>
      <c r="KWV1001" s="98"/>
      <c r="KWW1001" s="98"/>
      <c r="KWX1001" s="98"/>
      <c r="KWY1001" s="98"/>
      <c r="KWZ1001" s="98"/>
      <c r="KXA1001" s="98"/>
      <c r="KXB1001" s="98"/>
      <c r="KXC1001" s="98"/>
      <c r="KXD1001" s="98"/>
      <c r="KXE1001" s="98"/>
      <c r="KXF1001" s="98"/>
      <c r="KXG1001" s="98"/>
      <c r="KXH1001" s="98"/>
      <c r="KXI1001" s="98"/>
      <c r="KXJ1001" s="98"/>
      <c r="KXK1001" s="98"/>
      <c r="KXL1001" s="98"/>
      <c r="KXM1001" s="98"/>
      <c r="KXN1001" s="98"/>
      <c r="KXO1001" s="98"/>
      <c r="KXP1001" s="98"/>
      <c r="KXQ1001" s="98"/>
      <c r="KXR1001" s="98"/>
      <c r="KXS1001" s="98"/>
      <c r="KXT1001" s="98"/>
      <c r="KXU1001" s="98"/>
      <c r="KXV1001" s="98"/>
      <c r="KXW1001" s="98"/>
      <c r="KXX1001" s="98"/>
      <c r="KXY1001" s="98"/>
      <c r="KXZ1001" s="98"/>
      <c r="KYA1001" s="98"/>
      <c r="KYB1001" s="98"/>
      <c r="KYC1001" s="98"/>
      <c r="KYD1001" s="98"/>
      <c r="KYE1001" s="98"/>
      <c r="KYF1001" s="98"/>
      <c r="KYG1001" s="98"/>
      <c r="KYH1001" s="98"/>
      <c r="KYI1001" s="98"/>
      <c r="KYJ1001" s="98"/>
      <c r="KYK1001" s="98"/>
      <c r="KYL1001" s="98"/>
      <c r="KYM1001" s="98"/>
      <c r="KYN1001" s="98"/>
      <c r="KYO1001" s="98"/>
      <c r="KYP1001" s="98"/>
      <c r="KYQ1001" s="98"/>
      <c r="KYR1001" s="98"/>
      <c r="KYS1001" s="98"/>
      <c r="KYT1001" s="98"/>
      <c r="KYU1001" s="98"/>
      <c r="KYV1001" s="98"/>
      <c r="KYW1001" s="98"/>
      <c r="KYX1001" s="98"/>
      <c r="KYY1001" s="98"/>
      <c r="KYZ1001" s="98"/>
      <c r="KZA1001" s="98"/>
      <c r="KZB1001" s="98"/>
      <c r="KZC1001" s="98"/>
      <c r="KZD1001" s="98"/>
      <c r="KZE1001" s="98"/>
      <c r="KZF1001" s="98"/>
      <c r="KZG1001" s="98"/>
      <c r="KZH1001" s="98"/>
      <c r="KZI1001" s="98"/>
      <c r="KZJ1001" s="98"/>
      <c r="KZK1001" s="98"/>
      <c r="KZL1001" s="98"/>
      <c r="KZM1001" s="98"/>
      <c r="KZN1001" s="98"/>
      <c r="KZO1001" s="98"/>
      <c r="KZP1001" s="98"/>
      <c r="KZQ1001" s="98"/>
      <c r="KZR1001" s="98"/>
      <c r="KZS1001" s="98"/>
      <c r="KZT1001" s="98"/>
      <c r="KZU1001" s="98"/>
      <c r="KZV1001" s="98"/>
      <c r="KZW1001" s="98"/>
      <c r="KZX1001" s="98"/>
      <c r="KZY1001" s="98"/>
      <c r="KZZ1001" s="98"/>
      <c r="LAA1001" s="98"/>
      <c r="LAB1001" s="98"/>
      <c r="LAC1001" s="98"/>
      <c r="LAD1001" s="98"/>
      <c r="LAE1001" s="98"/>
      <c r="LAF1001" s="98"/>
      <c r="LAG1001" s="98"/>
      <c r="LAH1001" s="98"/>
      <c r="LAI1001" s="98"/>
      <c r="LAJ1001" s="98"/>
      <c r="LAK1001" s="98"/>
      <c r="LAL1001" s="98"/>
      <c r="LAM1001" s="98"/>
      <c r="LAN1001" s="98"/>
      <c r="LAO1001" s="98"/>
      <c r="LAP1001" s="98"/>
      <c r="LAQ1001" s="98"/>
      <c r="LAR1001" s="98"/>
      <c r="LAS1001" s="98"/>
      <c r="LAT1001" s="98"/>
      <c r="LAU1001" s="98"/>
      <c r="LAV1001" s="98"/>
      <c r="LAW1001" s="98"/>
      <c r="LAX1001" s="98"/>
      <c r="LAY1001" s="98"/>
      <c r="LAZ1001" s="98"/>
      <c r="LBA1001" s="98"/>
      <c r="LBB1001" s="98"/>
      <c r="LBC1001" s="98"/>
      <c r="LBD1001" s="98"/>
      <c r="LBE1001" s="98"/>
      <c r="LBF1001" s="98"/>
      <c r="LBG1001" s="98"/>
      <c r="LBH1001" s="98"/>
      <c r="LBI1001" s="98"/>
      <c r="LBJ1001" s="98"/>
      <c r="LBK1001" s="98"/>
      <c r="LBL1001" s="98"/>
      <c r="LBM1001" s="98"/>
      <c r="LBN1001" s="98"/>
      <c r="LBO1001" s="98"/>
      <c r="LBP1001" s="98"/>
      <c r="LBQ1001" s="98"/>
      <c r="LBR1001" s="98"/>
      <c r="LBS1001" s="98"/>
      <c r="LBT1001" s="98"/>
      <c r="LBU1001" s="98"/>
      <c r="LBV1001" s="98"/>
      <c r="LBW1001" s="98"/>
      <c r="LBX1001" s="98"/>
      <c r="LBY1001" s="98"/>
      <c r="LBZ1001" s="98"/>
      <c r="LCA1001" s="98"/>
      <c r="LCB1001" s="98"/>
      <c r="LCC1001" s="98"/>
      <c r="LCD1001" s="98"/>
      <c r="LCE1001" s="98"/>
      <c r="LCF1001" s="98"/>
      <c r="LCG1001" s="98"/>
      <c r="LCH1001" s="98"/>
      <c r="LCI1001" s="98"/>
      <c r="LCJ1001" s="98"/>
      <c r="LCK1001" s="98"/>
      <c r="LCL1001" s="98"/>
      <c r="LCM1001" s="98"/>
      <c r="LCN1001" s="98"/>
      <c r="LCO1001" s="98"/>
      <c r="LCP1001" s="98"/>
      <c r="LCQ1001" s="98"/>
      <c r="LCR1001" s="98"/>
      <c r="LCS1001" s="98"/>
      <c r="LCT1001" s="98"/>
      <c r="LCU1001" s="98"/>
      <c r="LCV1001" s="98"/>
      <c r="LCW1001" s="98"/>
      <c r="LCX1001" s="98"/>
      <c r="LCY1001" s="98"/>
      <c r="LCZ1001" s="98"/>
      <c r="LDA1001" s="98"/>
      <c r="LDB1001" s="98"/>
      <c r="LDC1001" s="98"/>
      <c r="LDD1001" s="98"/>
      <c r="LDE1001" s="98"/>
      <c r="LDF1001" s="98"/>
      <c r="LDG1001" s="98"/>
      <c r="LDH1001" s="98"/>
      <c r="LDI1001" s="98"/>
      <c r="LDJ1001" s="98"/>
      <c r="LDK1001" s="98"/>
      <c r="LDL1001" s="98"/>
      <c r="LDM1001" s="98"/>
      <c r="LDN1001" s="98"/>
      <c r="LDO1001" s="98"/>
      <c r="LDP1001" s="98"/>
      <c r="LDQ1001" s="98"/>
      <c r="LDR1001" s="98"/>
      <c r="LDS1001" s="98"/>
      <c r="LDT1001" s="98"/>
      <c r="LDU1001" s="98"/>
      <c r="LDV1001" s="98"/>
      <c r="LDW1001" s="98"/>
      <c r="LDX1001" s="98"/>
      <c r="LDY1001" s="98"/>
      <c r="LDZ1001" s="98"/>
      <c r="LEA1001" s="98"/>
      <c r="LEB1001" s="98"/>
      <c r="LEC1001" s="98"/>
      <c r="LED1001" s="98"/>
      <c r="LEE1001" s="98"/>
      <c r="LEF1001" s="98"/>
      <c r="LEG1001" s="98"/>
      <c r="LEH1001" s="98"/>
      <c r="LEI1001" s="98"/>
      <c r="LEJ1001" s="98"/>
      <c r="LEK1001" s="98"/>
      <c r="LEL1001" s="98"/>
      <c r="LEM1001" s="98"/>
      <c r="LEN1001" s="98"/>
      <c r="LEO1001" s="98"/>
      <c r="LEP1001" s="98"/>
      <c r="LEQ1001" s="98"/>
      <c r="LER1001" s="98"/>
      <c r="LES1001" s="98"/>
      <c r="LET1001" s="98"/>
      <c r="LEU1001" s="98"/>
      <c r="LEV1001" s="98"/>
      <c r="LEW1001" s="98"/>
      <c r="LEX1001" s="98"/>
      <c r="LEY1001" s="98"/>
      <c r="LEZ1001" s="98"/>
      <c r="LFA1001" s="98"/>
      <c r="LFB1001" s="98"/>
      <c r="LFC1001" s="98"/>
      <c r="LFD1001" s="98"/>
      <c r="LFE1001" s="98"/>
      <c r="LFF1001" s="98"/>
      <c r="LFG1001" s="98"/>
      <c r="LFH1001" s="98"/>
      <c r="LFI1001" s="98"/>
      <c r="LFJ1001" s="98"/>
      <c r="LFK1001" s="98"/>
      <c r="LFL1001" s="98"/>
      <c r="LFM1001" s="98"/>
      <c r="LFN1001" s="98"/>
      <c r="LFO1001" s="98"/>
      <c r="LFP1001" s="98"/>
      <c r="LFQ1001" s="98"/>
      <c r="LFR1001" s="98"/>
      <c r="LFS1001" s="98"/>
      <c r="LFT1001" s="98"/>
      <c r="LFU1001" s="98"/>
      <c r="LFV1001" s="98"/>
      <c r="LFW1001" s="98"/>
      <c r="LFX1001" s="98"/>
      <c r="LFY1001" s="98"/>
      <c r="LFZ1001" s="98"/>
      <c r="LGA1001" s="98"/>
      <c r="LGB1001" s="98"/>
      <c r="LGC1001" s="98"/>
      <c r="LGD1001" s="98"/>
      <c r="LGE1001" s="98"/>
      <c r="LGF1001" s="98"/>
      <c r="LGG1001" s="98"/>
      <c r="LGH1001" s="98"/>
      <c r="LGI1001" s="98"/>
      <c r="LGJ1001" s="98"/>
      <c r="LGK1001" s="98"/>
      <c r="LGL1001" s="98"/>
      <c r="LGM1001" s="98"/>
      <c r="LGN1001" s="98"/>
      <c r="LGO1001" s="98"/>
      <c r="LGP1001" s="98"/>
      <c r="LGQ1001" s="98"/>
      <c r="LGR1001" s="98"/>
      <c r="LGS1001" s="98"/>
      <c r="LGT1001" s="98"/>
      <c r="LGU1001" s="98"/>
      <c r="LGV1001" s="98"/>
      <c r="LGW1001" s="98"/>
      <c r="LGX1001" s="98"/>
      <c r="LGY1001" s="98"/>
      <c r="LGZ1001" s="98"/>
      <c r="LHA1001" s="98"/>
      <c r="LHB1001" s="98"/>
      <c r="LHC1001" s="98"/>
      <c r="LHD1001" s="98"/>
      <c r="LHE1001" s="98"/>
      <c r="LHF1001" s="98"/>
      <c r="LHG1001" s="98"/>
      <c r="LHH1001" s="98"/>
      <c r="LHI1001" s="98"/>
      <c r="LHJ1001" s="98"/>
      <c r="LHK1001" s="98"/>
      <c r="LHL1001" s="98"/>
      <c r="LHM1001" s="98"/>
      <c r="LHN1001" s="98"/>
      <c r="LHO1001" s="98"/>
      <c r="LHP1001" s="98"/>
      <c r="LHQ1001" s="98"/>
      <c r="LHR1001" s="98"/>
      <c r="LHS1001" s="98"/>
      <c r="LHT1001" s="98"/>
      <c r="LHU1001" s="98"/>
      <c r="LHV1001" s="98"/>
      <c r="LHW1001" s="98"/>
      <c r="LHX1001" s="98"/>
      <c r="LHY1001" s="98"/>
      <c r="LHZ1001" s="98"/>
      <c r="LIA1001" s="98"/>
      <c r="LIB1001" s="98"/>
      <c r="LIC1001" s="98"/>
      <c r="LID1001" s="98"/>
      <c r="LIE1001" s="98"/>
      <c r="LIF1001" s="98"/>
      <c r="LIG1001" s="98"/>
      <c r="LIH1001" s="98"/>
      <c r="LII1001" s="98"/>
      <c r="LIJ1001" s="98"/>
      <c r="LIK1001" s="98"/>
      <c r="LIL1001" s="98"/>
      <c r="LIM1001" s="98"/>
      <c r="LIN1001" s="98"/>
      <c r="LIO1001" s="98"/>
      <c r="LIP1001" s="98"/>
      <c r="LIQ1001" s="98"/>
      <c r="LIR1001" s="98"/>
      <c r="LIS1001" s="98"/>
      <c r="LIT1001" s="98"/>
      <c r="LIU1001" s="98"/>
      <c r="LIV1001" s="98"/>
      <c r="LIW1001" s="98"/>
      <c r="LIX1001" s="98"/>
      <c r="LIY1001" s="98"/>
      <c r="LIZ1001" s="98"/>
      <c r="LJA1001" s="98"/>
      <c r="LJB1001" s="98"/>
      <c r="LJC1001" s="98"/>
      <c r="LJD1001" s="98"/>
      <c r="LJE1001" s="98"/>
      <c r="LJF1001" s="98"/>
      <c r="LJG1001" s="98"/>
      <c r="LJH1001" s="98"/>
      <c r="LJI1001" s="98"/>
      <c r="LJJ1001" s="98"/>
      <c r="LJK1001" s="98"/>
      <c r="LJL1001" s="98"/>
      <c r="LJM1001" s="98"/>
      <c r="LJN1001" s="98"/>
      <c r="LJO1001" s="98"/>
      <c r="LJP1001" s="98"/>
      <c r="LJQ1001" s="98"/>
      <c r="LJR1001" s="98"/>
      <c r="LJS1001" s="98"/>
      <c r="LJT1001" s="98"/>
      <c r="LJU1001" s="98"/>
      <c r="LJV1001" s="98"/>
      <c r="LJW1001" s="98"/>
      <c r="LJX1001" s="98"/>
      <c r="LJY1001" s="98"/>
      <c r="LJZ1001" s="98"/>
      <c r="LKA1001" s="98"/>
      <c r="LKB1001" s="98"/>
      <c r="LKC1001" s="98"/>
      <c r="LKD1001" s="98"/>
      <c r="LKE1001" s="98"/>
      <c r="LKF1001" s="98"/>
      <c r="LKG1001" s="98"/>
      <c r="LKH1001" s="98"/>
      <c r="LKI1001" s="98"/>
      <c r="LKJ1001" s="98"/>
      <c r="LKK1001" s="98"/>
      <c r="LKL1001" s="98"/>
      <c r="LKM1001" s="98"/>
      <c r="LKN1001" s="98"/>
      <c r="LKO1001" s="98"/>
      <c r="LKP1001" s="98"/>
      <c r="LKQ1001" s="98"/>
      <c r="LKR1001" s="98"/>
      <c r="LKS1001" s="98"/>
      <c r="LKT1001" s="98"/>
      <c r="LKU1001" s="98"/>
      <c r="LKV1001" s="98"/>
      <c r="LKW1001" s="98"/>
      <c r="LKX1001" s="98"/>
      <c r="LKY1001" s="98"/>
      <c r="LKZ1001" s="98"/>
      <c r="LLA1001" s="98"/>
      <c r="LLB1001" s="98"/>
      <c r="LLC1001" s="98"/>
      <c r="LLD1001" s="98"/>
      <c r="LLE1001" s="98"/>
      <c r="LLF1001" s="98"/>
      <c r="LLG1001" s="98"/>
      <c r="LLH1001" s="98"/>
      <c r="LLI1001" s="98"/>
      <c r="LLJ1001" s="98"/>
      <c r="LLK1001" s="98"/>
      <c r="LLL1001" s="98"/>
      <c r="LLM1001" s="98"/>
      <c r="LLN1001" s="98"/>
      <c r="LLO1001" s="98"/>
      <c r="LLP1001" s="98"/>
      <c r="LLQ1001" s="98"/>
      <c r="LLR1001" s="98"/>
      <c r="LLS1001" s="98"/>
      <c r="LLT1001" s="98"/>
      <c r="LLU1001" s="98"/>
      <c r="LLV1001" s="98"/>
      <c r="LLW1001" s="98"/>
      <c r="LLX1001" s="98"/>
      <c r="LLY1001" s="98"/>
      <c r="LLZ1001" s="98"/>
      <c r="LMA1001" s="98"/>
      <c r="LMB1001" s="98"/>
      <c r="LMC1001" s="98"/>
      <c r="LMD1001" s="98"/>
      <c r="LME1001" s="98"/>
      <c r="LMF1001" s="98"/>
      <c r="LMG1001" s="98"/>
      <c r="LMH1001" s="98"/>
      <c r="LMI1001" s="98"/>
      <c r="LMJ1001" s="98"/>
      <c r="LMK1001" s="98"/>
      <c r="LML1001" s="98"/>
      <c r="LMM1001" s="98"/>
      <c r="LMN1001" s="98"/>
      <c r="LMO1001" s="98"/>
      <c r="LMP1001" s="98"/>
      <c r="LMQ1001" s="98"/>
      <c r="LMR1001" s="98"/>
      <c r="LMS1001" s="98"/>
      <c r="LMT1001" s="98"/>
      <c r="LMU1001" s="98"/>
      <c r="LMV1001" s="98"/>
      <c r="LMW1001" s="98"/>
      <c r="LMX1001" s="98"/>
      <c r="LMY1001" s="98"/>
      <c r="LMZ1001" s="98"/>
      <c r="LNA1001" s="98"/>
      <c r="LNB1001" s="98"/>
      <c r="LNC1001" s="98"/>
      <c r="LND1001" s="98"/>
      <c r="LNE1001" s="98"/>
      <c r="LNF1001" s="98"/>
      <c r="LNG1001" s="98"/>
      <c r="LNH1001" s="98"/>
      <c r="LNI1001" s="98"/>
      <c r="LNJ1001" s="98"/>
      <c r="LNK1001" s="98"/>
      <c r="LNL1001" s="98"/>
      <c r="LNM1001" s="98"/>
      <c r="LNN1001" s="98"/>
      <c r="LNO1001" s="98"/>
      <c r="LNP1001" s="98"/>
      <c r="LNQ1001" s="98"/>
      <c r="LNR1001" s="98"/>
      <c r="LNS1001" s="98"/>
      <c r="LNT1001" s="98"/>
      <c r="LNU1001" s="98"/>
      <c r="LNV1001" s="98"/>
      <c r="LNW1001" s="98"/>
      <c r="LNX1001" s="98"/>
      <c r="LNY1001" s="98"/>
      <c r="LNZ1001" s="98"/>
      <c r="LOA1001" s="98"/>
      <c r="LOB1001" s="98"/>
      <c r="LOC1001" s="98"/>
      <c r="LOD1001" s="98"/>
      <c r="LOE1001" s="98"/>
      <c r="LOF1001" s="98"/>
      <c r="LOG1001" s="98"/>
      <c r="LOH1001" s="98"/>
      <c r="LOI1001" s="98"/>
      <c r="LOJ1001" s="98"/>
      <c r="LOK1001" s="98"/>
      <c r="LOL1001" s="98"/>
      <c r="LOM1001" s="98"/>
      <c r="LON1001" s="98"/>
      <c r="LOO1001" s="98"/>
      <c r="LOP1001" s="98"/>
      <c r="LOQ1001" s="98"/>
      <c r="LOR1001" s="98"/>
      <c r="LOS1001" s="98"/>
      <c r="LOT1001" s="98"/>
      <c r="LOU1001" s="98"/>
      <c r="LOV1001" s="98"/>
      <c r="LOW1001" s="98"/>
      <c r="LOX1001" s="98"/>
      <c r="LOY1001" s="98"/>
      <c r="LOZ1001" s="98"/>
      <c r="LPA1001" s="98"/>
      <c r="LPB1001" s="98"/>
      <c r="LPC1001" s="98"/>
      <c r="LPD1001" s="98"/>
      <c r="LPE1001" s="98"/>
      <c r="LPF1001" s="98"/>
      <c r="LPG1001" s="98"/>
      <c r="LPH1001" s="98"/>
      <c r="LPI1001" s="98"/>
      <c r="LPJ1001" s="98"/>
      <c r="LPK1001" s="98"/>
      <c r="LPL1001" s="98"/>
      <c r="LPM1001" s="98"/>
      <c r="LPN1001" s="98"/>
      <c r="LPO1001" s="98"/>
      <c r="LPP1001" s="98"/>
      <c r="LPQ1001" s="98"/>
      <c r="LPR1001" s="98"/>
      <c r="LPS1001" s="98"/>
      <c r="LPT1001" s="98"/>
      <c r="LPU1001" s="98"/>
      <c r="LPV1001" s="98"/>
      <c r="LPW1001" s="98"/>
      <c r="LPX1001" s="98"/>
      <c r="LPY1001" s="98"/>
      <c r="LPZ1001" s="98"/>
      <c r="LQA1001" s="98"/>
      <c r="LQB1001" s="98"/>
      <c r="LQC1001" s="98"/>
      <c r="LQD1001" s="98"/>
      <c r="LQE1001" s="98"/>
      <c r="LQF1001" s="98"/>
      <c r="LQG1001" s="98"/>
      <c r="LQH1001" s="98"/>
      <c r="LQI1001" s="98"/>
      <c r="LQJ1001" s="98"/>
      <c r="LQK1001" s="98"/>
      <c r="LQL1001" s="98"/>
      <c r="LQM1001" s="98"/>
      <c r="LQN1001" s="98"/>
      <c r="LQO1001" s="98"/>
      <c r="LQP1001" s="98"/>
      <c r="LQQ1001" s="98"/>
      <c r="LQR1001" s="98"/>
      <c r="LQS1001" s="98"/>
      <c r="LQT1001" s="98"/>
      <c r="LQU1001" s="98"/>
      <c r="LQV1001" s="98"/>
      <c r="LQW1001" s="98"/>
      <c r="LQX1001" s="98"/>
      <c r="LQY1001" s="98"/>
      <c r="LQZ1001" s="98"/>
      <c r="LRA1001" s="98"/>
      <c r="LRB1001" s="98"/>
      <c r="LRC1001" s="98"/>
      <c r="LRD1001" s="98"/>
      <c r="LRE1001" s="98"/>
      <c r="LRF1001" s="98"/>
      <c r="LRG1001" s="98"/>
      <c r="LRH1001" s="98"/>
      <c r="LRI1001" s="98"/>
      <c r="LRJ1001" s="98"/>
      <c r="LRK1001" s="98"/>
      <c r="LRL1001" s="98"/>
      <c r="LRM1001" s="98"/>
      <c r="LRN1001" s="98"/>
      <c r="LRO1001" s="98"/>
      <c r="LRP1001" s="98"/>
      <c r="LRQ1001" s="98"/>
      <c r="LRR1001" s="98"/>
      <c r="LRS1001" s="98"/>
      <c r="LRT1001" s="98"/>
      <c r="LRU1001" s="98"/>
      <c r="LRV1001" s="98"/>
      <c r="LRW1001" s="98"/>
      <c r="LRX1001" s="98"/>
      <c r="LRY1001" s="98"/>
      <c r="LRZ1001" s="98"/>
      <c r="LSA1001" s="98"/>
      <c r="LSB1001" s="98"/>
      <c r="LSC1001" s="98"/>
      <c r="LSD1001" s="98"/>
      <c r="LSE1001" s="98"/>
      <c r="LSF1001" s="98"/>
      <c r="LSG1001" s="98"/>
      <c r="LSH1001" s="98"/>
      <c r="LSI1001" s="98"/>
      <c r="LSJ1001" s="98"/>
      <c r="LSK1001" s="98"/>
      <c r="LSL1001" s="98"/>
      <c r="LSM1001" s="98"/>
      <c r="LSN1001" s="98"/>
      <c r="LSO1001" s="98"/>
      <c r="LSP1001" s="98"/>
      <c r="LSQ1001" s="98"/>
      <c r="LSR1001" s="98"/>
      <c r="LSS1001" s="98"/>
      <c r="LST1001" s="98"/>
      <c r="LSU1001" s="98"/>
      <c r="LSV1001" s="98"/>
      <c r="LSW1001" s="98"/>
      <c r="LSX1001" s="98"/>
      <c r="LSY1001" s="98"/>
      <c r="LSZ1001" s="98"/>
      <c r="LTA1001" s="98"/>
      <c r="LTB1001" s="98"/>
      <c r="LTC1001" s="98"/>
      <c r="LTD1001" s="98"/>
      <c r="LTE1001" s="98"/>
      <c r="LTF1001" s="98"/>
      <c r="LTG1001" s="98"/>
      <c r="LTH1001" s="98"/>
      <c r="LTI1001" s="98"/>
      <c r="LTJ1001" s="98"/>
      <c r="LTK1001" s="98"/>
      <c r="LTL1001" s="98"/>
      <c r="LTM1001" s="98"/>
      <c r="LTN1001" s="98"/>
      <c r="LTO1001" s="98"/>
      <c r="LTP1001" s="98"/>
      <c r="LTQ1001" s="98"/>
      <c r="LTR1001" s="98"/>
      <c r="LTS1001" s="98"/>
      <c r="LTT1001" s="98"/>
      <c r="LTU1001" s="98"/>
      <c r="LTV1001" s="98"/>
      <c r="LTW1001" s="98"/>
      <c r="LTX1001" s="98"/>
      <c r="LTY1001" s="98"/>
      <c r="LTZ1001" s="98"/>
      <c r="LUA1001" s="98"/>
      <c r="LUB1001" s="98"/>
      <c r="LUC1001" s="98"/>
      <c r="LUD1001" s="98"/>
      <c r="LUE1001" s="98"/>
      <c r="LUF1001" s="98"/>
      <c r="LUG1001" s="98"/>
      <c r="LUH1001" s="98"/>
      <c r="LUI1001" s="98"/>
      <c r="LUJ1001" s="98"/>
      <c r="LUK1001" s="98"/>
      <c r="LUL1001" s="98"/>
      <c r="LUM1001" s="98"/>
      <c r="LUN1001" s="98"/>
      <c r="LUO1001" s="98"/>
      <c r="LUP1001" s="98"/>
      <c r="LUQ1001" s="98"/>
      <c r="LUR1001" s="98"/>
      <c r="LUS1001" s="98"/>
      <c r="LUT1001" s="98"/>
      <c r="LUU1001" s="98"/>
      <c r="LUV1001" s="98"/>
      <c r="LUW1001" s="98"/>
      <c r="LUX1001" s="98"/>
      <c r="LUY1001" s="98"/>
      <c r="LUZ1001" s="98"/>
      <c r="LVA1001" s="98"/>
      <c r="LVB1001" s="98"/>
      <c r="LVC1001" s="98"/>
      <c r="LVD1001" s="98"/>
      <c r="LVE1001" s="98"/>
      <c r="LVF1001" s="98"/>
      <c r="LVG1001" s="98"/>
      <c r="LVH1001" s="98"/>
      <c r="LVI1001" s="98"/>
      <c r="LVJ1001" s="98"/>
      <c r="LVK1001" s="98"/>
      <c r="LVL1001" s="98"/>
      <c r="LVM1001" s="98"/>
      <c r="LVN1001" s="98"/>
      <c r="LVO1001" s="98"/>
      <c r="LVP1001" s="98"/>
      <c r="LVQ1001" s="98"/>
      <c r="LVR1001" s="98"/>
      <c r="LVS1001" s="98"/>
      <c r="LVT1001" s="98"/>
      <c r="LVU1001" s="98"/>
      <c r="LVV1001" s="98"/>
      <c r="LVW1001" s="98"/>
      <c r="LVX1001" s="98"/>
      <c r="LVY1001" s="98"/>
      <c r="LVZ1001" s="98"/>
      <c r="LWA1001" s="98"/>
      <c r="LWB1001" s="98"/>
      <c r="LWC1001" s="98"/>
      <c r="LWD1001" s="98"/>
      <c r="LWE1001" s="98"/>
      <c r="LWF1001" s="98"/>
      <c r="LWG1001" s="98"/>
      <c r="LWH1001" s="98"/>
      <c r="LWI1001" s="98"/>
      <c r="LWJ1001" s="98"/>
      <c r="LWK1001" s="98"/>
      <c r="LWL1001" s="98"/>
      <c r="LWM1001" s="98"/>
      <c r="LWN1001" s="98"/>
      <c r="LWO1001" s="98"/>
      <c r="LWP1001" s="98"/>
      <c r="LWQ1001" s="98"/>
      <c r="LWR1001" s="98"/>
      <c r="LWS1001" s="98"/>
      <c r="LWT1001" s="98"/>
      <c r="LWU1001" s="98"/>
      <c r="LWV1001" s="98"/>
      <c r="LWW1001" s="98"/>
      <c r="LWX1001" s="98"/>
      <c r="LWY1001" s="98"/>
      <c r="LWZ1001" s="98"/>
      <c r="LXA1001" s="98"/>
      <c r="LXB1001" s="98"/>
      <c r="LXC1001" s="98"/>
      <c r="LXD1001" s="98"/>
      <c r="LXE1001" s="98"/>
      <c r="LXF1001" s="98"/>
      <c r="LXG1001" s="98"/>
      <c r="LXH1001" s="98"/>
      <c r="LXI1001" s="98"/>
      <c r="LXJ1001" s="98"/>
      <c r="LXK1001" s="98"/>
      <c r="LXL1001" s="98"/>
      <c r="LXM1001" s="98"/>
      <c r="LXN1001" s="98"/>
      <c r="LXO1001" s="98"/>
      <c r="LXP1001" s="98"/>
      <c r="LXQ1001" s="98"/>
      <c r="LXR1001" s="98"/>
      <c r="LXS1001" s="98"/>
      <c r="LXT1001" s="98"/>
      <c r="LXU1001" s="98"/>
      <c r="LXV1001" s="98"/>
      <c r="LXW1001" s="98"/>
      <c r="LXX1001" s="98"/>
      <c r="LXY1001" s="98"/>
      <c r="LXZ1001" s="98"/>
      <c r="LYA1001" s="98"/>
      <c r="LYB1001" s="98"/>
      <c r="LYC1001" s="98"/>
      <c r="LYD1001" s="98"/>
      <c r="LYE1001" s="98"/>
      <c r="LYF1001" s="98"/>
      <c r="LYG1001" s="98"/>
      <c r="LYH1001" s="98"/>
      <c r="LYI1001" s="98"/>
      <c r="LYJ1001" s="98"/>
      <c r="LYK1001" s="98"/>
      <c r="LYL1001" s="98"/>
      <c r="LYM1001" s="98"/>
      <c r="LYN1001" s="98"/>
      <c r="LYO1001" s="98"/>
      <c r="LYP1001" s="98"/>
      <c r="LYQ1001" s="98"/>
      <c r="LYR1001" s="98"/>
      <c r="LYS1001" s="98"/>
      <c r="LYT1001" s="98"/>
      <c r="LYU1001" s="98"/>
      <c r="LYV1001" s="98"/>
      <c r="LYW1001" s="98"/>
      <c r="LYX1001" s="98"/>
      <c r="LYY1001" s="98"/>
      <c r="LYZ1001" s="98"/>
      <c r="LZA1001" s="98"/>
      <c r="LZB1001" s="98"/>
      <c r="LZC1001" s="98"/>
      <c r="LZD1001" s="98"/>
      <c r="LZE1001" s="98"/>
      <c r="LZF1001" s="98"/>
      <c r="LZG1001" s="98"/>
      <c r="LZH1001" s="98"/>
      <c r="LZI1001" s="98"/>
      <c r="LZJ1001" s="98"/>
      <c r="LZK1001" s="98"/>
      <c r="LZL1001" s="98"/>
      <c r="LZM1001" s="98"/>
      <c r="LZN1001" s="98"/>
      <c r="LZO1001" s="98"/>
      <c r="LZP1001" s="98"/>
      <c r="LZQ1001" s="98"/>
      <c r="LZR1001" s="98"/>
      <c r="LZS1001" s="98"/>
      <c r="LZT1001" s="98"/>
      <c r="LZU1001" s="98"/>
      <c r="LZV1001" s="98"/>
      <c r="LZW1001" s="98"/>
      <c r="LZX1001" s="98"/>
      <c r="LZY1001" s="98"/>
      <c r="LZZ1001" s="98"/>
      <c r="MAA1001" s="98"/>
      <c r="MAB1001" s="98"/>
      <c r="MAC1001" s="98"/>
      <c r="MAD1001" s="98"/>
      <c r="MAE1001" s="98"/>
      <c r="MAF1001" s="98"/>
      <c r="MAG1001" s="98"/>
      <c r="MAH1001" s="98"/>
      <c r="MAI1001" s="98"/>
      <c r="MAJ1001" s="98"/>
      <c r="MAK1001" s="98"/>
      <c r="MAL1001" s="98"/>
      <c r="MAM1001" s="98"/>
      <c r="MAN1001" s="98"/>
      <c r="MAO1001" s="98"/>
      <c r="MAP1001" s="98"/>
      <c r="MAQ1001" s="98"/>
      <c r="MAR1001" s="98"/>
      <c r="MAS1001" s="98"/>
      <c r="MAT1001" s="98"/>
      <c r="MAU1001" s="98"/>
      <c r="MAV1001" s="98"/>
      <c r="MAW1001" s="98"/>
      <c r="MAX1001" s="98"/>
      <c r="MAY1001" s="98"/>
      <c r="MAZ1001" s="98"/>
      <c r="MBA1001" s="98"/>
      <c r="MBB1001" s="98"/>
      <c r="MBC1001" s="98"/>
      <c r="MBD1001" s="98"/>
      <c r="MBE1001" s="98"/>
      <c r="MBF1001" s="98"/>
      <c r="MBG1001" s="98"/>
      <c r="MBH1001" s="98"/>
      <c r="MBI1001" s="98"/>
      <c r="MBJ1001" s="98"/>
      <c r="MBK1001" s="98"/>
      <c r="MBL1001" s="98"/>
      <c r="MBM1001" s="98"/>
      <c r="MBN1001" s="98"/>
      <c r="MBO1001" s="98"/>
      <c r="MBP1001" s="98"/>
      <c r="MBQ1001" s="98"/>
      <c r="MBR1001" s="98"/>
      <c r="MBS1001" s="98"/>
      <c r="MBT1001" s="98"/>
      <c r="MBU1001" s="98"/>
      <c r="MBV1001" s="98"/>
      <c r="MBW1001" s="98"/>
      <c r="MBX1001" s="98"/>
      <c r="MBY1001" s="98"/>
      <c r="MBZ1001" s="98"/>
      <c r="MCA1001" s="98"/>
      <c r="MCB1001" s="98"/>
      <c r="MCC1001" s="98"/>
      <c r="MCD1001" s="98"/>
      <c r="MCE1001" s="98"/>
      <c r="MCF1001" s="98"/>
      <c r="MCG1001" s="98"/>
      <c r="MCH1001" s="98"/>
      <c r="MCI1001" s="98"/>
      <c r="MCJ1001" s="98"/>
      <c r="MCK1001" s="98"/>
      <c r="MCL1001" s="98"/>
      <c r="MCM1001" s="98"/>
      <c r="MCN1001" s="98"/>
      <c r="MCO1001" s="98"/>
      <c r="MCP1001" s="98"/>
      <c r="MCQ1001" s="98"/>
      <c r="MCR1001" s="98"/>
      <c r="MCS1001" s="98"/>
      <c r="MCT1001" s="98"/>
      <c r="MCU1001" s="98"/>
      <c r="MCV1001" s="98"/>
      <c r="MCW1001" s="98"/>
      <c r="MCX1001" s="98"/>
      <c r="MCY1001" s="98"/>
      <c r="MCZ1001" s="98"/>
      <c r="MDA1001" s="98"/>
      <c r="MDB1001" s="98"/>
      <c r="MDC1001" s="98"/>
      <c r="MDD1001" s="98"/>
      <c r="MDE1001" s="98"/>
      <c r="MDF1001" s="98"/>
      <c r="MDG1001" s="98"/>
      <c r="MDH1001" s="98"/>
      <c r="MDI1001" s="98"/>
      <c r="MDJ1001" s="98"/>
      <c r="MDK1001" s="98"/>
      <c r="MDL1001" s="98"/>
      <c r="MDM1001" s="98"/>
      <c r="MDN1001" s="98"/>
      <c r="MDO1001" s="98"/>
      <c r="MDP1001" s="98"/>
      <c r="MDQ1001" s="98"/>
      <c r="MDR1001" s="98"/>
      <c r="MDS1001" s="98"/>
      <c r="MDT1001" s="98"/>
      <c r="MDU1001" s="98"/>
      <c r="MDV1001" s="98"/>
      <c r="MDW1001" s="98"/>
      <c r="MDX1001" s="98"/>
      <c r="MDY1001" s="98"/>
      <c r="MDZ1001" s="98"/>
      <c r="MEA1001" s="98"/>
      <c r="MEB1001" s="98"/>
      <c r="MEC1001" s="98"/>
      <c r="MED1001" s="98"/>
      <c r="MEE1001" s="98"/>
      <c r="MEF1001" s="98"/>
      <c r="MEG1001" s="98"/>
      <c r="MEH1001" s="98"/>
      <c r="MEI1001" s="98"/>
      <c r="MEJ1001" s="98"/>
      <c r="MEK1001" s="98"/>
      <c r="MEL1001" s="98"/>
      <c r="MEM1001" s="98"/>
      <c r="MEN1001" s="98"/>
      <c r="MEO1001" s="98"/>
      <c r="MEP1001" s="98"/>
      <c r="MEQ1001" s="98"/>
      <c r="MER1001" s="98"/>
      <c r="MES1001" s="98"/>
      <c r="MET1001" s="98"/>
      <c r="MEU1001" s="98"/>
      <c r="MEV1001" s="98"/>
      <c r="MEW1001" s="98"/>
      <c r="MEX1001" s="98"/>
      <c r="MEY1001" s="98"/>
      <c r="MEZ1001" s="98"/>
      <c r="MFA1001" s="98"/>
      <c r="MFB1001" s="98"/>
      <c r="MFC1001" s="98"/>
      <c r="MFD1001" s="98"/>
      <c r="MFE1001" s="98"/>
      <c r="MFF1001" s="98"/>
      <c r="MFG1001" s="98"/>
      <c r="MFH1001" s="98"/>
      <c r="MFI1001" s="98"/>
      <c r="MFJ1001" s="98"/>
      <c r="MFK1001" s="98"/>
      <c r="MFL1001" s="98"/>
      <c r="MFM1001" s="98"/>
      <c r="MFN1001" s="98"/>
      <c r="MFO1001" s="98"/>
      <c r="MFP1001" s="98"/>
      <c r="MFQ1001" s="98"/>
      <c r="MFR1001" s="98"/>
      <c r="MFS1001" s="98"/>
      <c r="MFT1001" s="98"/>
      <c r="MFU1001" s="98"/>
      <c r="MFV1001" s="98"/>
      <c r="MFW1001" s="98"/>
      <c r="MFX1001" s="98"/>
      <c r="MFY1001" s="98"/>
      <c r="MFZ1001" s="98"/>
      <c r="MGA1001" s="98"/>
      <c r="MGB1001" s="98"/>
      <c r="MGC1001" s="98"/>
      <c r="MGD1001" s="98"/>
      <c r="MGE1001" s="98"/>
      <c r="MGF1001" s="98"/>
      <c r="MGG1001" s="98"/>
      <c r="MGH1001" s="98"/>
      <c r="MGI1001" s="98"/>
      <c r="MGJ1001" s="98"/>
      <c r="MGK1001" s="98"/>
      <c r="MGL1001" s="98"/>
      <c r="MGM1001" s="98"/>
      <c r="MGN1001" s="98"/>
      <c r="MGO1001" s="98"/>
      <c r="MGP1001" s="98"/>
      <c r="MGQ1001" s="98"/>
      <c r="MGR1001" s="98"/>
      <c r="MGS1001" s="98"/>
      <c r="MGT1001" s="98"/>
      <c r="MGU1001" s="98"/>
      <c r="MGV1001" s="98"/>
      <c r="MGW1001" s="98"/>
      <c r="MGX1001" s="98"/>
      <c r="MGY1001" s="98"/>
      <c r="MGZ1001" s="98"/>
      <c r="MHA1001" s="98"/>
      <c r="MHB1001" s="98"/>
      <c r="MHC1001" s="98"/>
      <c r="MHD1001" s="98"/>
      <c r="MHE1001" s="98"/>
      <c r="MHF1001" s="98"/>
      <c r="MHG1001" s="98"/>
      <c r="MHH1001" s="98"/>
      <c r="MHI1001" s="98"/>
      <c r="MHJ1001" s="98"/>
      <c r="MHK1001" s="98"/>
      <c r="MHL1001" s="98"/>
      <c r="MHM1001" s="98"/>
      <c r="MHN1001" s="98"/>
      <c r="MHO1001" s="98"/>
      <c r="MHP1001" s="98"/>
      <c r="MHQ1001" s="98"/>
      <c r="MHR1001" s="98"/>
      <c r="MHS1001" s="98"/>
      <c r="MHT1001" s="98"/>
      <c r="MHU1001" s="98"/>
      <c r="MHV1001" s="98"/>
      <c r="MHW1001" s="98"/>
      <c r="MHX1001" s="98"/>
      <c r="MHY1001" s="98"/>
      <c r="MHZ1001" s="98"/>
      <c r="MIA1001" s="98"/>
      <c r="MIB1001" s="98"/>
      <c r="MIC1001" s="98"/>
      <c r="MID1001" s="98"/>
      <c r="MIE1001" s="98"/>
      <c r="MIF1001" s="98"/>
      <c r="MIG1001" s="98"/>
      <c r="MIH1001" s="98"/>
      <c r="MII1001" s="98"/>
      <c r="MIJ1001" s="98"/>
      <c r="MIK1001" s="98"/>
      <c r="MIL1001" s="98"/>
      <c r="MIM1001" s="98"/>
      <c r="MIN1001" s="98"/>
      <c r="MIO1001" s="98"/>
      <c r="MIP1001" s="98"/>
      <c r="MIQ1001" s="98"/>
      <c r="MIR1001" s="98"/>
      <c r="MIS1001" s="98"/>
      <c r="MIT1001" s="98"/>
      <c r="MIU1001" s="98"/>
      <c r="MIV1001" s="98"/>
      <c r="MIW1001" s="98"/>
      <c r="MIX1001" s="98"/>
      <c r="MIY1001" s="98"/>
      <c r="MIZ1001" s="98"/>
      <c r="MJA1001" s="98"/>
      <c r="MJB1001" s="98"/>
      <c r="MJC1001" s="98"/>
      <c r="MJD1001" s="98"/>
      <c r="MJE1001" s="98"/>
      <c r="MJF1001" s="98"/>
      <c r="MJG1001" s="98"/>
      <c r="MJH1001" s="98"/>
      <c r="MJI1001" s="98"/>
      <c r="MJJ1001" s="98"/>
      <c r="MJK1001" s="98"/>
      <c r="MJL1001" s="98"/>
      <c r="MJM1001" s="98"/>
      <c r="MJN1001" s="98"/>
      <c r="MJO1001" s="98"/>
      <c r="MJP1001" s="98"/>
      <c r="MJQ1001" s="98"/>
      <c r="MJR1001" s="98"/>
      <c r="MJS1001" s="98"/>
      <c r="MJT1001" s="98"/>
      <c r="MJU1001" s="98"/>
      <c r="MJV1001" s="98"/>
      <c r="MJW1001" s="98"/>
      <c r="MJX1001" s="98"/>
      <c r="MJY1001" s="98"/>
      <c r="MJZ1001" s="98"/>
      <c r="MKA1001" s="98"/>
      <c r="MKB1001" s="98"/>
      <c r="MKC1001" s="98"/>
      <c r="MKD1001" s="98"/>
      <c r="MKE1001" s="98"/>
      <c r="MKF1001" s="98"/>
      <c r="MKG1001" s="98"/>
      <c r="MKH1001" s="98"/>
      <c r="MKI1001" s="98"/>
      <c r="MKJ1001" s="98"/>
      <c r="MKK1001" s="98"/>
      <c r="MKL1001" s="98"/>
      <c r="MKM1001" s="98"/>
      <c r="MKN1001" s="98"/>
      <c r="MKO1001" s="98"/>
      <c r="MKP1001" s="98"/>
      <c r="MKQ1001" s="98"/>
      <c r="MKR1001" s="98"/>
      <c r="MKS1001" s="98"/>
      <c r="MKT1001" s="98"/>
      <c r="MKU1001" s="98"/>
      <c r="MKV1001" s="98"/>
      <c r="MKW1001" s="98"/>
      <c r="MKX1001" s="98"/>
      <c r="MKY1001" s="98"/>
      <c r="MKZ1001" s="98"/>
      <c r="MLA1001" s="98"/>
      <c r="MLB1001" s="98"/>
      <c r="MLC1001" s="98"/>
      <c r="MLD1001" s="98"/>
      <c r="MLE1001" s="98"/>
      <c r="MLF1001" s="98"/>
      <c r="MLG1001" s="98"/>
      <c r="MLH1001" s="98"/>
      <c r="MLI1001" s="98"/>
      <c r="MLJ1001" s="98"/>
      <c r="MLK1001" s="98"/>
      <c r="MLL1001" s="98"/>
      <c r="MLM1001" s="98"/>
      <c r="MLN1001" s="98"/>
      <c r="MLO1001" s="98"/>
      <c r="MLP1001" s="98"/>
      <c r="MLQ1001" s="98"/>
      <c r="MLR1001" s="98"/>
      <c r="MLS1001" s="98"/>
      <c r="MLT1001" s="98"/>
      <c r="MLU1001" s="98"/>
      <c r="MLV1001" s="98"/>
      <c r="MLW1001" s="98"/>
      <c r="MLX1001" s="98"/>
      <c r="MLY1001" s="98"/>
      <c r="MLZ1001" s="98"/>
      <c r="MMA1001" s="98"/>
      <c r="MMB1001" s="98"/>
      <c r="MMC1001" s="98"/>
      <c r="MMD1001" s="98"/>
      <c r="MME1001" s="98"/>
      <c r="MMF1001" s="98"/>
      <c r="MMG1001" s="98"/>
      <c r="MMH1001" s="98"/>
      <c r="MMI1001" s="98"/>
      <c r="MMJ1001" s="98"/>
      <c r="MMK1001" s="98"/>
      <c r="MML1001" s="98"/>
      <c r="MMM1001" s="98"/>
      <c r="MMN1001" s="98"/>
      <c r="MMO1001" s="98"/>
      <c r="MMP1001" s="98"/>
      <c r="MMQ1001" s="98"/>
      <c r="MMR1001" s="98"/>
      <c r="MMS1001" s="98"/>
      <c r="MMT1001" s="98"/>
      <c r="MMU1001" s="98"/>
      <c r="MMV1001" s="98"/>
      <c r="MMW1001" s="98"/>
      <c r="MMX1001" s="98"/>
      <c r="MMY1001" s="98"/>
      <c r="MMZ1001" s="98"/>
      <c r="MNA1001" s="98"/>
      <c r="MNB1001" s="98"/>
      <c r="MNC1001" s="98"/>
      <c r="MND1001" s="98"/>
      <c r="MNE1001" s="98"/>
      <c r="MNF1001" s="98"/>
      <c r="MNG1001" s="98"/>
      <c r="MNH1001" s="98"/>
      <c r="MNI1001" s="98"/>
      <c r="MNJ1001" s="98"/>
      <c r="MNK1001" s="98"/>
      <c r="MNL1001" s="98"/>
      <c r="MNM1001" s="98"/>
      <c r="MNN1001" s="98"/>
      <c r="MNO1001" s="98"/>
      <c r="MNP1001" s="98"/>
      <c r="MNQ1001" s="98"/>
      <c r="MNR1001" s="98"/>
      <c r="MNS1001" s="98"/>
      <c r="MNT1001" s="98"/>
      <c r="MNU1001" s="98"/>
      <c r="MNV1001" s="98"/>
      <c r="MNW1001" s="98"/>
      <c r="MNX1001" s="98"/>
      <c r="MNY1001" s="98"/>
      <c r="MNZ1001" s="98"/>
      <c r="MOA1001" s="98"/>
      <c r="MOB1001" s="98"/>
      <c r="MOC1001" s="98"/>
      <c r="MOD1001" s="98"/>
      <c r="MOE1001" s="98"/>
      <c r="MOF1001" s="98"/>
      <c r="MOG1001" s="98"/>
      <c r="MOH1001" s="98"/>
      <c r="MOI1001" s="98"/>
      <c r="MOJ1001" s="98"/>
      <c r="MOK1001" s="98"/>
      <c r="MOL1001" s="98"/>
      <c r="MOM1001" s="98"/>
      <c r="MON1001" s="98"/>
      <c r="MOO1001" s="98"/>
      <c r="MOP1001" s="98"/>
      <c r="MOQ1001" s="98"/>
      <c r="MOR1001" s="98"/>
      <c r="MOS1001" s="98"/>
      <c r="MOT1001" s="98"/>
      <c r="MOU1001" s="98"/>
      <c r="MOV1001" s="98"/>
      <c r="MOW1001" s="98"/>
      <c r="MOX1001" s="98"/>
      <c r="MOY1001" s="98"/>
      <c r="MOZ1001" s="98"/>
      <c r="MPA1001" s="98"/>
      <c r="MPB1001" s="98"/>
      <c r="MPC1001" s="98"/>
      <c r="MPD1001" s="98"/>
      <c r="MPE1001" s="98"/>
      <c r="MPF1001" s="98"/>
      <c r="MPG1001" s="98"/>
      <c r="MPH1001" s="98"/>
      <c r="MPI1001" s="98"/>
      <c r="MPJ1001" s="98"/>
      <c r="MPK1001" s="98"/>
      <c r="MPL1001" s="98"/>
      <c r="MPM1001" s="98"/>
      <c r="MPN1001" s="98"/>
      <c r="MPO1001" s="98"/>
      <c r="MPP1001" s="98"/>
      <c r="MPQ1001" s="98"/>
      <c r="MPR1001" s="98"/>
      <c r="MPS1001" s="98"/>
      <c r="MPT1001" s="98"/>
      <c r="MPU1001" s="98"/>
      <c r="MPV1001" s="98"/>
      <c r="MPW1001" s="98"/>
      <c r="MPX1001" s="98"/>
      <c r="MPY1001" s="98"/>
      <c r="MPZ1001" s="98"/>
      <c r="MQA1001" s="98"/>
      <c r="MQB1001" s="98"/>
      <c r="MQC1001" s="98"/>
      <c r="MQD1001" s="98"/>
      <c r="MQE1001" s="98"/>
      <c r="MQF1001" s="98"/>
      <c r="MQG1001" s="98"/>
      <c r="MQH1001" s="98"/>
      <c r="MQI1001" s="98"/>
      <c r="MQJ1001" s="98"/>
      <c r="MQK1001" s="98"/>
      <c r="MQL1001" s="98"/>
      <c r="MQM1001" s="98"/>
      <c r="MQN1001" s="98"/>
      <c r="MQO1001" s="98"/>
      <c r="MQP1001" s="98"/>
      <c r="MQQ1001" s="98"/>
      <c r="MQR1001" s="98"/>
      <c r="MQS1001" s="98"/>
      <c r="MQT1001" s="98"/>
      <c r="MQU1001" s="98"/>
      <c r="MQV1001" s="98"/>
      <c r="MQW1001" s="98"/>
      <c r="MQX1001" s="98"/>
      <c r="MQY1001" s="98"/>
      <c r="MQZ1001" s="98"/>
      <c r="MRA1001" s="98"/>
      <c r="MRB1001" s="98"/>
      <c r="MRC1001" s="98"/>
      <c r="MRD1001" s="98"/>
      <c r="MRE1001" s="98"/>
      <c r="MRF1001" s="98"/>
      <c r="MRG1001" s="98"/>
      <c r="MRH1001" s="98"/>
      <c r="MRI1001" s="98"/>
      <c r="MRJ1001" s="98"/>
      <c r="MRK1001" s="98"/>
      <c r="MRL1001" s="98"/>
      <c r="MRM1001" s="98"/>
      <c r="MRN1001" s="98"/>
      <c r="MRO1001" s="98"/>
      <c r="MRP1001" s="98"/>
      <c r="MRQ1001" s="98"/>
      <c r="MRR1001" s="98"/>
      <c r="MRS1001" s="98"/>
      <c r="MRT1001" s="98"/>
      <c r="MRU1001" s="98"/>
      <c r="MRV1001" s="98"/>
      <c r="MRW1001" s="98"/>
      <c r="MRX1001" s="98"/>
      <c r="MRY1001" s="98"/>
      <c r="MRZ1001" s="98"/>
      <c r="MSA1001" s="98"/>
      <c r="MSB1001" s="98"/>
      <c r="MSC1001" s="98"/>
      <c r="MSD1001" s="98"/>
      <c r="MSE1001" s="98"/>
      <c r="MSF1001" s="98"/>
      <c r="MSG1001" s="98"/>
      <c r="MSH1001" s="98"/>
      <c r="MSI1001" s="98"/>
      <c r="MSJ1001" s="98"/>
      <c r="MSK1001" s="98"/>
      <c r="MSL1001" s="98"/>
      <c r="MSM1001" s="98"/>
      <c r="MSN1001" s="98"/>
      <c r="MSO1001" s="98"/>
      <c r="MSP1001" s="98"/>
      <c r="MSQ1001" s="98"/>
      <c r="MSR1001" s="98"/>
      <c r="MSS1001" s="98"/>
      <c r="MST1001" s="98"/>
      <c r="MSU1001" s="98"/>
      <c r="MSV1001" s="98"/>
      <c r="MSW1001" s="98"/>
      <c r="MSX1001" s="98"/>
      <c r="MSY1001" s="98"/>
      <c r="MSZ1001" s="98"/>
      <c r="MTA1001" s="98"/>
      <c r="MTB1001" s="98"/>
      <c r="MTC1001" s="98"/>
      <c r="MTD1001" s="98"/>
      <c r="MTE1001" s="98"/>
      <c r="MTF1001" s="98"/>
      <c r="MTG1001" s="98"/>
      <c r="MTH1001" s="98"/>
      <c r="MTI1001" s="98"/>
      <c r="MTJ1001" s="98"/>
      <c r="MTK1001" s="98"/>
      <c r="MTL1001" s="98"/>
      <c r="MTM1001" s="98"/>
      <c r="MTN1001" s="98"/>
      <c r="MTO1001" s="98"/>
      <c r="MTP1001" s="98"/>
      <c r="MTQ1001" s="98"/>
      <c r="MTR1001" s="98"/>
      <c r="MTS1001" s="98"/>
      <c r="MTT1001" s="98"/>
      <c r="MTU1001" s="98"/>
      <c r="MTV1001" s="98"/>
      <c r="MTW1001" s="98"/>
      <c r="MTX1001" s="98"/>
      <c r="MTY1001" s="98"/>
      <c r="MTZ1001" s="98"/>
      <c r="MUA1001" s="98"/>
      <c r="MUB1001" s="98"/>
      <c r="MUC1001" s="98"/>
      <c r="MUD1001" s="98"/>
      <c r="MUE1001" s="98"/>
      <c r="MUF1001" s="98"/>
      <c r="MUG1001" s="98"/>
      <c r="MUH1001" s="98"/>
      <c r="MUI1001" s="98"/>
      <c r="MUJ1001" s="98"/>
      <c r="MUK1001" s="98"/>
      <c r="MUL1001" s="98"/>
      <c r="MUM1001" s="98"/>
      <c r="MUN1001" s="98"/>
      <c r="MUO1001" s="98"/>
      <c r="MUP1001" s="98"/>
      <c r="MUQ1001" s="98"/>
      <c r="MUR1001" s="98"/>
      <c r="MUS1001" s="98"/>
      <c r="MUT1001" s="98"/>
      <c r="MUU1001" s="98"/>
      <c r="MUV1001" s="98"/>
      <c r="MUW1001" s="98"/>
      <c r="MUX1001" s="98"/>
      <c r="MUY1001" s="98"/>
      <c r="MUZ1001" s="98"/>
      <c r="MVA1001" s="98"/>
      <c r="MVB1001" s="98"/>
      <c r="MVC1001" s="98"/>
      <c r="MVD1001" s="98"/>
      <c r="MVE1001" s="98"/>
      <c r="MVF1001" s="98"/>
      <c r="MVG1001" s="98"/>
      <c r="MVH1001" s="98"/>
      <c r="MVI1001" s="98"/>
      <c r="MVJ1001" s="98"/>
      <c r="MVK1001" s="98"/>
      <c r="MVL1001" s="98"/>
      <c r="MVM1001" s="98"/>
      <c r="MVN1001" s="98"/>
      <c r="MVO1001" s="98"/>
      <c r="MVP1001" s="98"/>
      <c r="MVQ1001" s="98"/>
      <c r="MVR1001" s="98"/>
      <c r="MVS1001" s="98"/>
      <c r="MVT1001" s="98"/>
      <c r="MVU1001" s="98"/>
      <c r="MVV1001" s="98"/>
      <c r="MVW1001" s="98"/>
      <c r="MVX1001" s="98"/>
      <c r="MVY1001" s="98"/>
      <c r="MVZ1001" s="98"/>
      <c r="MWA1001" s="98"/>
      <c r="MWB1001" s="98"/>
      <c r="MWC1001" s="98"/>
      <c r="MWD1001" s="98"/>
      <c r="MWE1001" s="98"/>
      <c r="MWF1001" s="98"/>
      <c r="MWG1001" s="98"/>
      <c r="MWH1001" s="98"/>
      <c r="MWI1001" s="98"/>
      <c r="MWJ1001" s="98"/>
      <c r="MWK1001" s="98"/>
      <c r="MWL1001" s="98"/>
      <c r="MWM1001" s="98"/>
      <c r="MWN1001" s="98"/>
      <c r="MWO1001" s="98"/>
      <c r="MWP1001" s="98"/>
      <c r="MWQ1001" s="98"/>
      <c r="MWR1001" s="98"/>
      <c r="MWS1001" s="98"/>
      <c r="MWT1001" s="98"/>
      <c r="MWU1001" s="98"/>
      <c r="MWV1001" s="98"/>
      <c r="MWW1001" s="98"/>
      <c r="MWX1001" s="98"/>
      <c r="MWY1001" s="98"/>
      <c r="MWZ1001" s="98"/>
      <c r="MXA1001" s="98"/>
      <c r="MXB1001" s="98"/>
      <c r="MXC1001" s="98"/>
      <c r="MXD1001" s="98"/>
      <c r="MXE1001" s="98"/>
      <c r="MXF1001" s="98"/>
      <c r="MXG1001" s="98"/>
      <c r="MXH1001" s="98"/>
      <c r="MXI1001" s="98"/>
      <c r="MXJ1001" s="98"/>
      <c r="MXK1001" s="98"/>
      <c r="MXL1001" s="98"/>
      <c r="MXM1001" s="98"/>
      <c r="MXN1001" s="98"/>
      <c r="MXO1001" s="98"/>
      <c r="MXP1001" s="98"/>
      <c r="MXQ1001" s="98"/>
      <c r="MXR1001" s="98"/>
      <c r="MXS1001" s="98"/>
      <c r="MXT1001" s="98"/>
      <c r="MXU1001" s="98"/>
      <c r="MXV1001" s="98"/>
      <c r="MXW1001" s="98"/>
      <c r="MXX1001" s="98"/>
      <c r="MXY1001" s="98"/>
      <c r="MXZ1001" s="98"/>
      <c r="MYA1001" s="98"/>
      <c r="MYB1001" s="98"/>
      <c r="MYC1001" s="98"/>
      <c r="MYD1001" s="98"/>
      <c r="MYE1001" s="98"/>
      <c r="MYF1001" s="98"/>
      <c r="MYG1001" s="98"/>
      <c r="MYH1001" s="98"/>
      <c r="MYI1001" s="98"/>
      <c r="MYJ1001" s="98"/>
      <c r="MYK1001" s="98"/>
      <c r="MYL1001" s="98"/>
      <c r="MYM1001" s="98"/>
      <c r="MYN1001" s="98"/>
      <c r="MYO1001" s="98"/>
      <c r="MYP1001" s="98"/>
      <c r="MYQ1001" s="98"/>
      <c r="MYR1001" s="98"/>
      <c r="MYS1001" s="98"/>
      <c r="MYT1001" s="98"/>
      <c r="MYU1001" s="98"/>
      <c r="MYV1001" s="98"/>
      <c r="MYW1001" s="98"/>
      <c r="MYX1001" s="98"/>
      <c r="MYY1001" s="98"/>
      <c r="MYZ1001" s="98"/>
      <c r="MZA1001" s="98"/>
      <c r="MZB1001" s="98"/>
      <c r="MZC1001" s="98"/>
      <c r="MZD1001" s="98"/>
      <c r="MZE1001" s="98"/>
      <c r="MZF1001" s="98"/>
      <c r="MZG1001" s="98"/>
      <c r="MZH1001" s="98"/>
      <c r="MZI1001" s="98"/>
      <c r="MZJ1001" s="98"/>
      <c r="MZK1001" s="98"/>
      <c r="MZL1001" s="98"/>
      <c r="MZM1001" s="98"/>
      <c r="MZN1001" s="98"/>
      <c r="MZO1001" s="98"/>
      <c r="MZP1001" s="98"/>
      <c r="MZQ1001" s="98"/>
      <c r="MZR1001" s="98"/>
      <c r="MZS1001" s="98"/>
      <c r="MZT1001" s="98"/>
      <c r="MZU1001" s="98"/>
      <c r="MZV1001" s="98"/>
      <c r="MZW1001" s="98"/>
      <c r="MZX1001" s="98"/>
      <c r="MZY1001" s="98"/>
      <c r="MZZ1001" s="98"/>
      <c r="NAA1001" s="98"/>
      <c r="NAB1001" s="98"/>
      <c r="NAC1001" s="98"/>
      <c r="NAD1001" s="98"/>
      <c r="NAE1001" s="98"/>
      <c r="NAF1001" s="98"/>
      <c r="NAG1001" s="98"/>
      <c r="NAH1001" s="98"/>
      <c r="NAI1001" s="98"/>
      <c r="NAJ1001" s="98"/>
      <c r="NAK1001" s="98"/>
      <c r="NAL1001" s="98"/>
      <c r="NAM1001" s="98"/>
      <c r="NAN1001" s="98"/>
      <c r="NAO1001" s="98"/>
      <c r="NAP1001" s="98"/>
      <c r="NAQ1001" s="98"/>
      <c r="NAR1001" s="98"/>
      <c r="NAS1001" s="98"/>
      <c r="NAT1001" s="98"/>
      <c r="NAU1001" s="98"/>
      <c r="NAV1001" s="98"/>
      <c r="NAW1001" s="98"/>
      <c r="NAX1001" s="98"/>
      <c r="NAY1001" s="98"/>
      <c r="NAZ1001" s="98"/>
      <c r="NBA1001" s="98"/>
      <c r="NBB1001" s="98"/>
      <c r="NBC1001" s="98"/>
      <c r="NBD1001" s="98"/>
      <c r="NBE1001" s="98"/>
      <c r="NBF1001" s="98"/>
      <c r="NBG1001" s="98"/>
      <c r="NBH1001" s="98"/>
      <c r="NBI1001" s="98"/>
      <c r="NBJ1001" s="98"/>
      <c r="NBK1001" s="98"/>
      <c r="NBL1001" s="98"/>
      <c r="NBM1001" s="98"/>
      <c r="NBN1001" s="98"/>
      <c r="NBO1001" s="98"/>
      <c r="NBP1001" s="98"/>
      <c r="NBQ1001" s="98"/>
      <c r="NBR1001" s="98"/>
      <c r="NBS1001" s="98"/>
      <c r="NBT1001" s="98"/>
      <c r="NBU1001" s="98"/>
      <c r="NBV1001" s="98"/>
      <c r="NBW1001" s="98"/>
      <c r="NBX1001" s="98"/>
      <c r="NBY1001" s="98"/>
      <c r="NBZ1001" s="98"/>
      <c r="NCA1001" s="98"/>
      <c r="NCB1001" s="98"/>
      <c r="NCC1001" s="98"/>
      <c r="NCD1001" s="98"/>
      <c r="NCE1001" s="98"/>
      <c r="NCF1001" s="98"/>
      <c r="NCG1001" s="98"/>
      <c r="NCH1001" s="98"/>
      <c r="NCI1001" s="98"/>
      <c r="NCJ1001" s="98"/>
      <c r="NCK1001" s="98"/>
      <c r="NCL1001" s="98"/>
      <c r="NCM1001" s="98"/>
      <c r="NCN1001" s="98"/>
      <c r="NCO1001" s="98"/>
      <c r="NCP1001" s="98"/>
      <c r="NCQ1001" s="98"/>
      <c r="NCR1001" s="98"/>
      <c r="NCS1001" s="98"/>
      <c r="NCT1001" s="98"/>
      <c r="NCU1001" s="98"/>
      <c r="NCV1001" s="98"/>
      <c r="NCW1001" s="98"/>
      <c r="NCX1001" s="98"/>
      <c r="NCY1001" s="98"/>
      <c r="NCZ1001" s="98"/>
      <c r="NDA1001" s="98"/>
      <c r="NDB1001" s="98"/>
      <c r="NDC1001" s="98"/>
      <c r="NDD1001" s="98"/>
      <c r="NDE1001" s="98"/>
      <c r="NDF1001" s="98"/>
      <c r="NDG1001" s="98"/>
      <c r="NDH1001" s="98"/>
      <c r="NDI1001" s="98"/>
      <c r="NDJ1001" s="98"/>
      <c r="NDK1001" s="98"/>
      <c r="NDL1001" s="98"/>
      <c r="NDM1001" s="98"/>
      <c r="NDN1001" s="98"/>
      <c r="NDO1001" s="98"/>
      <c r="NDP1001" s="98"/>
      <c r="NDQ1001" s="98"/>
      <c r="NDR1001" s="98"/>
      <c r="NDS1001" s="98"/>
      <c r="NDT1001" s="98"/>
      <c r="NDU1001" s="98"/>
      <c r="NDV1001" s="98"/>
      <c r="NDW1001" s="98"/>
      <c r="NDX1001" s="98"/>
      <c r="NDY1001" s="98"/>
      <c r="NDZ1001" s="98"/>
      <c r="NEA1001" s="98"/>
      <c r="NEB1001" s="98"/>
      <c r="NEC1001" s="98"/>
      <c r="NED1001" s="98"/>
      <c r="NEE1001" s="98"/>
      <c r="NEF1001" s="98"/>
      <c r="NEG1001" s="98"/>
      <c r="NEH1001" s="98"/>
      <c r="NEI1001" s="98"/>
      <c r="NEJ1001" s="98"/>
      <c r="NEK1001" s="98"/>
      <c r="NEL1001" s="98"/>
      <c r="NEM1001" s="98"/>
      <c r="NEN1001" s="98"/>
      <c r="NEO1001" s="98"/>
      <c r="NEP1001" s="98"/>
      <c r="NEQ1001" s="98"/>
      <c r="NER1001" s="98"/>
      <c r="NES1001" s="98"/>
      <c r="NET1001" s="98"/>
      <c r="NEU1001" s="98"/>
      <c r="NEV1001" s="98"/>
      <c r="NEW1001" s="98"/>
      <c r="NEX1001" s="98"/>
      <c r="NEY1001" s="98"/>
      <c r="NEZ1001" s="98"/>
      <c r="NFA1001" s="98"/>
      <c r="NFB1001" s="98"/>
      <c r="NFC1001" s="98"/>
      <c r="NFD1001" s="98"/>
      <c r="NFE1001" s="98"/>
      <c r="NFF1001" s="98"/>
      <c r="NFG1001" s="98"/>
      <c r="NFH1001" s="98"/>
      <c r="NFI1001" s="98"/>
      <c r="NFJ1001" s="98"/>
      <c r="NFK1001" s="98"/>
      <c r="NFL1001" s="98"/>
      <c r="NFM1001" s="98"/>
      <c r="NFN1001" s="98"/>
      <c r="NFO1001" s="98"/>
      <c r="NFP1001" s="98"/>
      <c r="NFQ1001" s="98"/>
      <c r="NFR1001" s="98"/>
      <c r="NFS1001" s="98"/>
      <c r="NFT1001" s="98"/>
      <c r="NFU1001" s="98"/>
      <c r="NFV1001" s="98"/>
      <c r="NFW1001" s="98"/>
      <c r="NFX1001" s="98"/>
      <c r="NFY1001" s="98"/>
      <c r="NFZ1001" s="98"/>
      <c r="NGA1001" s="98"/>
      <c r="NGB1001" s="98"/>
      <c r="NGC1001" s="98"/>
      <c r="NGD1001" s="98"/>
      <c r="NGE1001" s="98"/>
      <c r="NGF1001" s="98"/>
      <c r="NGG1001" s="98"/>
      <c r="NGH1001" s="98"/>
      <c r="NGI1001" s="98"/>
      <c r="NGJ1001" s="98"/>
      <c r="NGK1001" s="98"/>
      <c r="NGL1001" s="98"/>
      <c r="NGM1001" s="98"/>
      <c r="NGN1001" s="98"/>
      <c r="NGO1001" s="98"/>
      <c r="NGP1001" s="98"/>
      <c r="NGQ1001" s="98"/>
      <c r="NGR1001" s="98"/>
      <c r="NGS1001" s="98"/>
      <c r="NGT1001" s="98"/>
      <c r="NGU1001" s="98"/>
      <c r="NGV1001" s="98"/>
      <c r="NGW1001" s="98"/>
      <c r="NGX1001" s="98"/>
      <c r="NGY1001" s="98"/>
      <c r="NGZ1001" s="98"/>
      <c r="NHA1001" s="98"/>
      <c r="NHB1001" s="98"/>
      <c r="NHC1001" s="98"/>
      <c r="NHD1001" s="98"/>
      <c r="NHE1001" s="98"/>
      <c r="NHF1001" s="98"/>
      <c r="NHG1001" s="98"/>
      <c r="NHH1001" s="98"/>
      <c r="NHI1001" s="98"/>
      <c r="NHJ1001" s="98"/>
      <c r="NHK1001" s="98"/>
      <c r="NHL1001" s="98"/>
      <c r="NHM1001" s="98"/>
      <c r="NHN1001" s="98"/>
      <c r="NHO1001" s="98"/>
      <c r="NHP1001" s="98"/>
      <c r="NHQ1001" s="98"/>
      <c r="NHR1001" s="98"/>
      <c r="NHS1001" s="98"/>
      <c r="NHT1001" s="98"/>
      <c r="NHU1001" s="98"/>
      <c r="NHV1001" s="98"/>
      <c r="NHW1001" s="98"/>
      <c r="NHX1001" s="98"/>
      <c r="NHY1001" s="98"/>
      <c r="NHZ1001" s="98"/>
      <c r="NIA1001" s="98"/>
      <c r="NIB1001" s="98"/>
      <c r="NIC1001" s="98"/>
      <c r="NID1001" s="98"/>
      <c r="NIE1001" s="98"/>
      <c r="NIF1001" s="98"/>
      <c r="NIG1001" s="98"/>
      <c r="NIH1001" s="98"/>
      <c r="NII1001" s="98"/>
      <c r="NIJ1001" s="98"/>
      <c r="NIK1001" s="98"/>
      <c r="NIL1001" s="98"/>
      <c r="NIM1001" s="98"/>
      <c r="NIN1001" s="98"/>
      <c r="NIO1001" s="98"/>
      <c r="NIP1001" s="98"/>
      <c r="NIQ1001" s="98"/>
      <c r="NIR1001" s="98"/>
      <c r="NIS1001" s="98"/>
      <c r="NIT1001" s="98"/>
      <c r="NIU1001" s="98"/>
      <c r="NIV1001" s="98"/>
      <c r="NIW1001" s="98"/>
      <c r="NIX1001" s="98"/>
      <c r="NIY1001" s="98"/>
      <c r="NIZ1001" s="98"/>
      <c r="NJA1001" s="98"/>
      <c r="NJB1001" s="98"/>
      <c r="NJC1001" s="98"/>
      <c r="NJD1001" s="98"/>
      <c r="NJE1001" s="98"/>
      <c r="NJF1001" s="98"/>
      <c r="NJG1001" s="98"/>
      <c r="NJH1001" s="98"/>
      <c r="NJI1001" s="98"/>
      <c r="NJJ1001" s="98"/>
      <c r="NJK1001" s="98"/>
      <c r="NJL1001" s="98"/>
      <c r="NJM1001" s="98"/>
      <c r="NJN1001" s="98"/>
      <c r="NJO1001" s="98"/>
      <c r="NJP1001" s="98"/>
      <c r="NJQ1001" s="98"/>
      <c r="NJR1001" s="98"/>
      <c r="NJS1001" s="98"/>
      <c r="NJT1001" s="98"/>
      <c r="NJU1001" s="98"/>
      <c r="NJV1001" s="98"/>
      <c r="NJW1001" s="98"/>
      <c r="NJX1001" s="98"/>
      <c r="NJY1001" s="98"/>
      <c r="NJZ1001" s="98"/>
      <c r="NKA1001" s="98"/>
      <c r="NKB1001" s="98"/>
      <c r="NKC1001" s="98"/>
      <c r="NKD1001" s="98"/>
      <c r="NKE1001" s="98"/>
      <c r="NKF1001" s="98"/>
      <c r="NKG1001" s="98"/>
      <c r="NKH1001" s="98"/>
      <c r="NKI1001" s="98"/>
      <c r="NKJ1001" s="98"/>
      <c r="NKK1001" s="98"/>
      <c r="NKL1001" s="98"/>
      <c r="NKM1001" s="98"/>
      <c r="NKN1001" s="98"/>
      <c r="NKO1001" s="98"/>
      <c r="NKP1001" s="98"/>
      <c r="NKQ1001" s="98"/>
      <c r="NKR1001" s="98"/>
      <c r="NKS1001" s="98"/>
      <c r="NKT1001" s="98"/>
      <c r="NKU1001" s="98"/>
      <c r="NKV1001" s="98"/>
      <c r="NKW1001" s="98"/>
      <c r="NKX1001" s="98"/>
      <c r="NKY1001" s="98"/>
      <c r="NKZ1001" s="98"/>
      <c r="NLA1001" s="98"/>
      <c r="NLB1001" s="98"/>
      <c r="NLC1001" s="98"/>
      <c r="NLD1001" s="98"/>
      <c r="NLE1001" s="98"/>
      <c r="NLF1001" s="98"/>
      <c r="NLG1001" s="98"/>
      <c r="NLH1001" s="98"/>
      <c r="NLI1001" s="98"/>
      <c r="NLJ1001" s="98"/>
      <c r="NLK1001" s="98"/>
      <c r="NLL1001" s="98"/>
      <c r="NLM1001" s="98"/>
      <c r="NLN1001" s="98"/>
      <c r="NLO1001" s="98"/>
      <c r="NLP1001" s="98"/>
      <c r="NLQ1001" s="98"/>
      <c r="NLR1001" s="98"/>
      <c r="NLS1001" s="98"/>
      <c r="NLT1001" s="98"/>
      <c r="NLU1001" s="98"/>
      <c r="NLV1001" s="98"/>
      <c r="NLW1001" s="98"/>
      <c r="NLX1001" s="98"/>
      <c r="NLY1001" s="98"/>
      <c r="NLZ1001" s="98"/>
      <c r="NMA1001" s="98"/>
      <c r="NMB1001" s="98"/>
      <c r="NMC1001" s="98"/>
      <c r="NMD1001" s="98"/>
      <c r="NME1001" s="98"/>
      <c r="NMF1001" s="98"/>
      <c r="NMG1001" s="98"/>
      <c r="NMH1001" s="98"/>
      <c r="NMI1001" s="98"/>
      <c r="NMJ1001" s="98"/>
      <c r="NMK1001" s="98"/>
      <c r="NML1001" s="98"/>
      <c r="NMM1001" s="98"/>
      <c r="NMN1001" s="98"/>
      <c r="NMO1001" s="98"/>
      <c r="NMP1001" s="98"/>
      <c r="NMQ1001" s="98"/>
      <c r="NMR1001" s="98"/>
      <c r="NMS1001" s="98"/>
      <c r="NMT1001" s="98"/>
      <c r="NMU1001" s="98"/>
      <c r="NMV1001" s="98"/>
      <c r="NMW1001" s="98"/>
      <c r="NMX1001" s="98"/>
      <c r="NMY1001" s="98"/>
      <c r="NMZ1001" s="98"/>
      <c r="NNA1001" s="98"/>
      <c r="NNB1001" s="98"/>
      <c r="NNC1001" s="98"/>
      <c r="NND1001" s="98"/>
      <c r="NNE1001" s="98"/>
      <c r="NNF1001" s="98"/>
      <c r="NNG1001" s="98"/>
      <c r="NNH1001" s="98"/>
      <c r="NNI1001" s="98"/>
      <c r="NNJ1001" s="98"/>
      <c r="NNK1001" s="98"/>
      <c r="NNL1001" s="98"/>
      <c r="NNM1001" s="98"/>
      <c r="NNN1001" s="98"/>
      <c r="NNO1001" s="98"/>
      <c r="NNP1001" s="98"/>
      <c r="NNQ1001" s="98"/>
      <c r="NNR1001" s="98"/>
      <c r="NNS1001" s="98"/>
      <c r="NNT1001" s="98"/>
      <c r="NNU1001" s="98"/>
      <c r="NNV1001" s="98"/>
      <c r="NNW1001" s="98"/>
      <c r="NNX1001" s="98"/>
      <c r="NNY1001" s="98"/>
      <c r="NNZ1001" s="98"/>
      <c r="NOA1001" s="98"/>
      <c r="NOB1001" s="98"/>
      <c r="NOC1001" s="98"/>
      <c r="NOD1001" s="98"/>
      <c r="NOE1001" s="98"/>
      <c r="NOF1001" s="98"/>
      <c r="NOG1001" s="98"/>
      <c r="NOH1001" s="98"/>
      <c r="NOI1001" s="98"/>
      <c r="NOJ1001" s="98"/>
      <c r="NOK1001" s="98"/>
      <c r="NOL1001" s="98"/>
      <c r="NOM1001" s="98"/>
      <c r="NON1001" s="98"/>
      <c r="NOO1001" s="98"/>
      <c r="NOP1001" s="98"/>
      <c r="NOQ1001" s="98"/>
      <c r="NOR1001" s="98"/>
      <c r="NOS1001" s="98"/>
      <c r="NOT1001" s="98"/>
      <c r="NOU1001" s="98"/>
      <c r="NOV1001" s="98"/>
      <c r="NOW1001" s="98"/>
      <c r="NOX1001" s="98"/>
      <c r="NOY1001" s="98"/>
      <c r="NOZ1001" s="98"/>
      <c r="NPA1001" s="98"/>
      <c r="NPB1001" s="98"/>
      <c r="NPC1001" s="98"/>
      <c r="NPD1001" s="98"/>
      <c r="NPE1001" s="98"/>
      <c r="NPF1001" s="98"/>
      <c r="NPG1001" s="98"/>
      <c r="NPH1001" s="98"/>
      <c r="NPI1001" s="98"/>
      <c r="NPJ1001" s="98"/>
      <c r="NPK1001" s="98"/>
      <c r="NPL1001" s="98"/>
      <c r="NPM1001" s="98"/>
      <c r="NPN1001" s="98"/>
      <c r="NPO1001" s="98"/>
      <c r="NPP1001" s="98"/>
      <c r="NPQ1001" s="98"/>
      <c r="NPR1001" s="98"/>
      <c r="NPS1001" s="98"/>
      <c r="NPT1001" s="98"/>
      <c r="NPU1001" s="98"/>
      <c r="NPV1001" s="98"/>
      <c r="NPW1001" s="98"/>
      <c r="NPX1001" s="98"/>
      <c r="NPY1001" s="98"/>
      <c r="NPZ1001" s="98"/>
      <c r="NQA1001" s="98"/>
      <c r="NQB1001" s="98"/>
      <c r="NQC1001" s="98"/>
      <c r="NQD1001" s="98"/>
      <c r="NQE1001" s="98"/>
      <c r="NQF1001" s="98"/>
      <c r="NQG1001" s="98"/>
      <c r="NQH1001" s="98"/>
      <c r="NQI1001" s="98"/>
      <c r="NQJ1001" s="98"/>
      <c r="NQK1001" s="98"/>
      <c r="NQL1001" s="98"/>
      <c r="NQM1001" s="98"/>
      <c r="NQN1001" s="98"/>
      <c r="NQO1001" s="98"/>
      <c r="NQP1001" s="98"/>
      <c r="NQQ1001" s="98"/>
      <c r="NQR1001" s="98"/>
      <c r="NQS1001" s="98"/>
      <c r="NQT1001" s="98"/>
      <c r="NQU1001" s="98"/>
      <c r="NQV1001" s="98"/>
      <c r="NQW1001" s="98"/>
      <c r="NQX1001" s="98"/>
      <c r="NQY1001" s="98"/>
      <c r="NQZ1001" s="98"/>
      <c r="NRA1001" s="98"/>
      <c r="NRB1001" s="98"/>
      <c r="NRC1001" s="98"/>
      <c r="NRD1001" s="98"/>
      <c r="NRE1001" s="98"/>
      <c r="NRF1001" s="98"/>
      <c r="NRG1001" s="98"/>
      <c r="NRH1001" s="98"/>
      <c r="NRI1001" s="98"/>
      <c r="NRJ1001" s="98"/>
      <c r="NRK1001" s="98"/>
      <c r="NRL1001" s="98"/>
      <c r="NRM1001" s="98"/>
      <c r="NRN1001" s="98"/>
      <c r="NRO1001" s="98"/>
      <c r="NRP1001" s="98"/>
      <c r="NRQ1001" s="98"/>
      <c r="NRR1001" s="98"/>
      <c r="NRS1001" s="98"/>
      <c r="NRT1001" s="98"/>
      <c r="NRU1001" s="98"/>
      <c r="NRV1001" s="98"/>
      <c r="NRW1001" s="98"/>
      <c r="NRX1001" s="98"/>
      <c r="NRY1001" s="98"/>
      <c r="NRZ1001" s="98"/>
      <c r="NSA1001" s="98"/>
      <c r="NSB1001" s="98"/>
      <c r="NSC1001" s="98"/>
      <c r="NSD1001" s="98"/>
      <c r="NSE1001" s="98"/>
      <c r="NSF1001" s="98"/>
      <c r="NSG1001" s="98"/>
      <c r="NSH1001" s="98"/>
      <c r="NSI1001" s="98"/>
      <c r="NSJ1001" s="98"/>
      <c r="NSK1001" s="98"/>
      <c r="NSL1001" s="98"/>
      <c r="NSM1001" s="98"/>
      <c r="NSN1001" s="98"/>
      <c r="NSO1001" s="98"/>
      <c r="NSP1001" s="98"/>
      <c r="NSQ1001" s="98"/>
      <c r="NSR1001" s="98"/>
      <c r="NSS1001" s="98"/>
      <c r="NST1001" s="98"/>
      <c r="NSU1001" s="98"/>
      <c r="NSV1001" s="98"/>
      <c r="NSW1001" s="98"/>
      <c r="NSX1001" s="98"/>
      <c r="NSY1001" s="98"/>
      <c r="NSZ1001" s="98"/>
      <c r="NTA1001" s="98"/>
      <c r="NTB1001" s="98"/>
      <c r="NTC1001" s="98"/>
      <c r="NTD1001" s="98"/>
      <c r="NTE1001" s="98"/>
      <c r="NTF1001" s="98"/>
      <c r="NTG1001" s="98"/>
      <c r="NTH1001" s="98"/>
      <c r="NTI1001" s="98"/>
      <c r="NTJ1001" s="98"/>
      <c r="NTK1001" s="98"/>
      <c r="NTL1001" s="98"/>
      <c r="NTM1001" s="98"/>
      <c r="NTN1001" s="98"/>
      <c r="NTO1001" s="98"/>
      <c r="NTP1001" s="98"/>
      <c r="NTQ1001" s="98"/>
      <c r="NTR1001" s="98"/>
      <c r="NTS1001" s="98"/>
      <c r="NTT1001" s="98"/>
      <c r="NTU1001" s="98"/>
      <c r="NTV1001" s="98"/>
      <c r="NTW1001" s="98"/>
      <c r="NTX1001" s="98"/>
      <c r="NTY1001" s="98"/>
      <c r="NTZ1001" s="98"/>
      <c r="NUA1001" s="98"/>
      <c r="NUB1001" s="98"/>
      <c r="NUC1001" s="98"/>
      <c r="NUD1001" s="98"/>
      <c r="NUE1001" s="98"/>
      <c r="NUF1001" s="98"/>
      <c r="NUG1001" s="98"/>
      <c r="NUH1001" s="98"/>
      <c r="NUI1001" s="98"/>
      <c r="NUJ1001" s="98"/>
      <c r="NUK1001" s="98"/>
      <c r="NUL1001" s="98"/>
      <c r="NUM1001" s="98"/>
      <c r="NUN1001" s="98"/>
      <c r="NUO1001" s="98"/>
      <c r="NUP1001" s="98"/>
      <c r="NUQ1001" s="98"/>
      <c r="NUR1001" s="98"/>
      <c r="NUS1001" s="98"/>
      <c r="NUT1001" s="98"/>
      <c r="NUU1001" s="98"/>
      <c r="NUV1001" s="98"/>
      <c r="NUW1001" s="98"/>
      <c r="NUX1001" s="98"/>
      <c r="NUY1001" s="98"/>
      <c r="NUZ1001" s="98"/>
      <c r="NVA1001" s="98"/>
      <c r="NVB1001" s="98"/>
      <c r="NVC1001" s="98"/>
      <c r="NVD1001" s="98"/>
      <c r="NVE1001" s="98"/>
      <c r="NVF1001" s="98"/>
      <c r="NVG1001" s="98"/>
      <c r="NVH1001" s="98"/>
      <c r="NVI1001" s="98"/>
      <c r="NVJ1001" s="98"/>
      <c r="NVK1001" s="98"/>
      <c r="NVL1001" s="98"/>
      <c r="NVM1001" s="98"/>
      <c r="NVN1001" s="98"/>
      <c r="NVO1001" s="98"/>
      <c r="NVP1001" s="98"/>
      <c r="NVQ1001" s="98"/>
      <c r="NVR1001" s="98"/>
      <c r="NVS1001" s="98"/>
      <c r="NVT1001" s="98"/>
      <c r="NVU1001" s="98"/>
      <c r="NVV1001" s="98"/>
      <c r="NVW1001" s="98"/>
      <c r="NVX1001" s="98"/>
      <c r="NVY1001" s="98"/>
      <c r="NVZ1001" s="98"/>
      <c r="NWA1001" s="98"/>
      <c r="NWB1001" s="98"/>
      <c r="NWC1001" s="98"/>
      <c r="NWD1001" s="98"/>
      <c r="NWE1001" s="98"/>
      <c r="NWF1001" s="98"/>
      <c r="NWG1001" s="98"/>
      <c r="NWH1001" s="98"/>
      <c r="NWI1001" s="98"/>
      <c r="NWJ1001" s="98"/>
      <c r="NWK1001" s="98"/>
      <c r="NWL1001" s="98"/>
      <c r="NWM1001" s="98"/>
      <c r="NWN1001" s="98"/>
      <c r="NWO1001" s="98"/>
      <c r="NWP1001" s="98"/>
      <c r="NWQ1001" s="98"/>
      <c r="NWR1001" s="98"/>
      <c r="NWS1001" s="98"/>
      <c r="NWT1001" s="98"/>
      <c r="NWU1001" s="98"/>
      <c r="NWV1001" s="98"/>
      <c r="NWW1001" s="98"/>
      <c r="NWX1001" s="98"/>
      <c r="NWY1001" s="98"/>
      <c r="NWZ1001" s="98"/>
      <c r="NXA1001" s="98"/>
      <c r="NXB1001" s="98"/>
      <c r="NXC1001" s="98"/>
      <c r="NXD1001" s="98"/>
      <c r="NXE1001" s="98"/>
      <c r="NXF1001" s="98"/>
      <c r="NXG1001" s="98"/>
      <c r="NXH1001" s="98"/>
      <c r="NXI1001" s="98"/>
      <c r="NXJ1001" s="98"/>
      <c r="NXK1001" s="98"/>
      <c r="NXL1001" s="98"/>
      <c r="NXM1001" s="98"/>
      <c r="NXN1001" s="98"/>
      <c r="NXO1001" s="98"/>
      <c r="NXP1001" s="98"/>
      <c r="NXQ1001" s="98"/>
      <c r="NXR1001" s="98"/>
      <c r="NXS1001" s="98"/>
      <c r="NXT1001" s="98"/>
      <c r="NXU1001" s="98"/>
      <c r="NXV1001" s="98"/>
      <c r="NXW1001" s="98"/>
      <c r="NXX1001" s="98"/>
      <c r="NXY1001" s="98"/>
      <c r="NXZ1001" s="98"/>
      <c r="NYA1001" s="98"/>
      <c r="NYB1001" s="98"/>
      <c r="NYC1001" s="98"/>
      <c r="NYD1001" s="98"/>
      <c r="NYE1001" s="98"/>
      <c r="NYF1001" s="98"/>
      <c r="NYG1001" s="98"/>
      <c r="NYH1001" s="98"/>
      <c r="NYI1001" s="98"/>
      <c r="NYJ1001" s="98"/>
      <c r="NYK1001" s="98"/>
      <c r="NYL1001" s="98"/>
      <c r="NYM1001" s="98"/>
      <c r="NYN1001" s="98"/>
      <c r="NYO1001" s="98"/>
      <c r="NYP1001" s="98"/>
      <c r="NYQ1001" s="98"/>
      <c r="NYR1001" s="98"/>
      <c r="NYS1001" s="98"/>
      <c r="NYT1001" s="98"/>
      <c r="NYU1001" s="98"/>
      <c r="NYV1001" s="98"/>
      <c r="NYW1001" s="98"/>
      <c r="NYX1001" s="98"/>
      <c r="NYY1001" s="98"/>
      <c r="NYZ1001" s="98"/>
      <c r="NZA1001" s="98"/>
      <c r="NZB1001" s="98"/>
      <c r="NZC1001" s="98"/>
      <c r="NZD1001" s="98"/>
      <c r="NZE1001" s="98"/>
      <c r="NZF1001" s="98"/>
      <c r="NZG1001" s="98"/>
      <c r="NZH1001" s="98"/>
      <c r="NZI1001" s="98"/>
      <c r="NZJ1001" s="98"/>
      <c r="NZK1001" s="98"/>
      <c r="NZL1001" s="98"/>
      <c r="NZM1001" s="98"/>
      <c r="NZN1001" s="98"/>
      <c r="NZO1001" s="98"/>
      <c r="NZP1001" s="98"/>
      <c r="NZQ1001" s="98"/>
      <c r="NZR1001" s="98"/>
      <c r="NZS1001" s="98"/>
      <c r="NZT1001" s="98"/>
      <c r="NZU1001" s="98"/>
      <c r="NZV1001" s="98"/>
      <c r="NZW1001" s="98"/>
      <c r="NZX1001" s="98"/>
      <c r="NZY1001" s="98"/>
      <c r="NZZ1001" s="98"/>
      <c r="OAA1001" s="98"/>
      <c r="OAB1001" s="98"/>
      <c r="OAC1001" s="98"/>
      <c r="OAD1001" s="98"/>
      <c r="OAE1001" s="98"/>
      <c r="OAF1001" s="98"/>
      <c r="OAG1001" s="98"/>
      <c r="OAH1001" s="98"/>
      <c r="OAI1001" s="98"/>
      <c r="OAJ1001" s="98"/>
      <c r="OAK1001" s="98"/>
      <c r="OAL1001" s="98"/>
      <c r="OAM1001" s="98"/>
      <c r="OAN1001" s="98"/>
      <c r="OAO1001" s="98"/>
      <c r="OAP1001" s="98"/>
      <c r="OAQ1001" s="98"/>
      <c r="OAR1001" s="98"/>
      <c r="OAS1001" s="98"/>
      <c r="OAT1001" s="98"/>
      <c r="OAU1001" s="98"/>
      <c r="OAV1001" s="98"/>
      <c r="OAW1001" s="98"/>
      <c r="OAX1001" s="98"/>
      <c r="OAY1001" s="98"/>
      <c r="OAZ1001" s="98"/>
      <c r="OBA1001" s="98"/>
      <c r="OBB1001" s="98"/>
      <c r="OBC1001" s="98"/>
      <c r="OBD1001" s="98"/>
      <c r="OBE1001" s="98"/>
      <c r="OBF1001" s="98"/>
      <c r="OBG1001" s="98"/>
      <c r="OBH1001" s="98"/>
      <c r="OBI1001" s="98"/>
      <c r="OBJ1001" s="98"/>
      <c r="OBK1001" s="98"/>
      <c r="OBL1001" s="98"/>
      <c r="OBM1001" s="98"/>
      <c r="OBN1001" s="98"/>
      <c r="OBO1001" s="98"/>
      <c r="OBP1001" s="98"/>
      <c r="OBQ1001" s="98"/>
      <c r="OBR1001" s="98"/>
      <c r="OBS1001" s="98"/>
      <c r="OBT1001" s="98"/>
      <c r="OBU1001" s="98"/>
      <c r="OBV1001" s="98"/>
      <c r="OBW1001" s="98"/>
      <c r="OBX1001" s="98"/>
      <c r="OBY1001" s="98"/>
      <c r="OBZ1001" s="98"/>
      <c r="OCA1001" s="98"/>
      <c r="OCB1001" s="98"/>
      <c r="OCC1001" s="98"/>
      <c r="OCD1001" s="98"/>
      <c r="OCE1001" s="98"/>
      <c r="OCF1001" s="98"/>
      <c r="OCG1001" s="98"/>
      <c r="OCH1001" s="98"/>
      <c r="OCI1001" s="98"/>
      <c r="OCJ1001" s="98"/>
      <c r="OCK1001" s="98"/>
      <c r="OCL1001" s="98"/>
      <c r="OCM1001" s="98"/>
      <c r="OCN1001" s="98"/>
      <c r="OCO1001" s="98"/>
      <c r="OCP1001" s="98"/>
      <c r="OCQ1001" s="98"/>
      <c r="OCR1001" s="98"/>
      <c r="OCS1001" s="98"/>
      <c r="OCT1001" s="98"/>
      <c r="OCU1001" s="98"/>
      <c r="OCV1001" s="98"/>
      <c r="OCW1001" s="98"/>
      <c r="OCX1001" s="98"/>
      <c r="OCY1001" s="98"/>
      <c r="OCZ1001" s="98"/>
      <c r="ODA1001" s="98"/>
      <c r="ODB1001" s="98"/>
      <c r="ODC1001" s="98"/>
      <c r="ODD1001" s="98"/>
      <c r="ODE1001" s="98"/>
      <c r="ODF1001" s="98"/>
      <c r="ODG1001" s="98"/>
      <c r="ODH1001" s="98"/>
      <c r="ODI1001" s="98"/>
      <c r="ODJ1001" s="98"/>
      <c r="ODK1001" s="98"/>
      <c r="ODL1001" s="98"/>
      <c r="ODM1001" s="98"/>
      <c r="ODN1001" s="98"/>
      <c r="ODO1001" s="98"/>
      <c r="ODP1001" s="98"/>
      <c r="ODQ1001" s="98"/>
      <c r="ODR1001" s="98"/>
      <c r="ODS1001" s="98"/>
      <c r="ODT1001" s="98"/>
      <c r="ODU1001" s="98"/>
      <c r="ODV1001" s="98"/>
      <c r="ODW1001" s="98"/>
      <c r="ODX1001" s="98"/>
      <c r="ODY1001" s="98"/>
      <c r="ODZ1001" s="98"/>
      <c r="OEA1001" s="98"/>
      <c r="OEB1001" s="98"/>
      <c r="OEC1001" s="98"/>
      <c r="OED1001" s="98"/>
      <c r="OEE1001" s="98"/>
      <c r="OEF1001" s="98"/>
      <c r="OEG1001" s="98"/>
      <c r="OEH1001" s="98"/>
      <c r="OEI1001" s="98"/>
      <c r="OEJ1001" s="98"/>
      <c r="OEK1001" s="98"/>
      <c r="OEL1001" s="98"/>
      <c r="OEM1001" s="98"/>
      <c r="OEN1001" s="98"/>
      <c r="OEO1001" s="98"/>
      <c r="OEP1001" s="98"/>
      <c r="OEQ1001" s="98"/>
      <c r="OER1001" s="98"/>
      <c r="OES1001" s="98"/>
      <c r="OET1001" s="98"/>
      <c r="OEU1001" s="98"/>
      <c r="OEV1001" s="98"/>
      <c r="OEW1001" s="98"/>
      <c r="OEX1001" s="98"/>
      <c r="OEY1001" s="98"/>
      <c r="OEZ1001" s="98"/>
      <c r="OFA1001" s="98"/>
      <c r="OFB1001" s="98"/>
      <c r="OFC1001" s="98"/>
      <c r="OFD1001" s="98"/>
      <c r="OFE1001" s="98"/>
      <c r="OFF1001" s="98"/>
      <c r="OFG1001" s="98"/>
      <c r="OFH1001" s="98"/>
      <c r="OFI1001" s="98"/>
      <c r="OFJ1001" s="98"/>
      <c r="OFK1001" s="98"/>
      <c r="OFL1001" s="98"/>
      <c r="OFM1001" s="98"/>
      <c r="OFN1001" s="98"/>
      <c r="OFO1001" s="98"/>
      <c r="OFP1001" s="98"/>
      <c r="OFQ1001" s="98"/>
      <c r="OFR1001" s="98"/>
      <c r="OFS1001" s="98"/>
      <c r="OFT1001" s="98"/>
      <c r="OFU1001" s="98"/>
      <c r="OFV1001" s="98"/>
      <c r="OFW1001" s="98"/>
      <c r="OFX1001" s="98"/>
      <c r="OFY1001" s="98"/>
      <c r="OFZ1001" s="98"/>
      <c r="OGA1001" s="98"/>
      <c r="OGB1001" s="98"/>
      <c r="OGC1001" s="98"/>
      <c r="OGD1001" s="98"/>
      <c r="OGE1001" s="98"/>
      <c r="OGF1001" s="98"/>
      <c r="OGG1001" s="98"/>
      <c r="OGH1001" s="98"/>
      <c r="OGI1001" s="98"/>
      <c r="OGJ1001" s="98"/>
      <c r="OGK1001" s="98"/>
      <c r="OGL1001" s="98"/>
      <c r="OGM1001" s="98"/>
      <c r="OGN1001" s="98"/>
      <c r="OGO1001" s="98"/>
      <c r="OGP1001" s="98"/>
      <c r="OGQ1001" s="98"/>
      <c r="OGR1001" s="98"/>
      <c r="OGS1001" s="98"/>
      <c r="OGT1001" s="98"/>
      <c r="OGU1001" s="98"/>
      <c r="OGV1001" s="98"/>
      <c r="OGW1001" s="98"/>
      <c r="OGX1001" s="98"/>
      <c r="OGY1001" s="98"/>
      <c r="OGZ1001" s="98"/>
      <c r="OHA1001" s="98"/>
      <c r="OHB1001" s="98"/>
      <c r="OHC1001" s="98"/>
      <c r="OHD1001" s="98"/>
      <c r="OHE1001" s="98"/>
      <c r="OHF1001" s="98"/>
      <c r="OHG1001" s="98"/>
      <c r="OHH1001" s="98"/>
      <c r="OHI1001" s="98"/>
      <c r="OHJ1001" s="98"/>
      <c r="OHK1001" s="98"/>
      <c r="OHL1001" s="98"/>
      <c r="OHM1001" s="98"/>
      <c r="OHN1001" s="98"/>
      <c r="OHO1001" s="98"/>
      <c r="OHP1001" s="98"/>
      <c r="OHQ1001" s="98"/>
      <c r="OHR1001" s="98"/>
      <c r="OHS1001" s="98"/>
      <c r="OHT1001" s="98"/>
      <c r="OHU1001" s="98"/>
      <c r="OHV1001" s="98"/>
      <c r="OHW1001" s="98"/>
      <c r="OHX1001" s="98"/>
      <c r="OHY1001" s="98"/>
      <c r="OHZ1001" s="98"/>
      <c r="OIA1001" s="98"/>
      <c r="OIB1001" s="98"/>
      <c r="OIC1001" s="98"/>
      <c r="OID1001" s="98"/>
      <c r="OIE1001" s="98"/>
      <c r="OIF1001" s="98"/>
      <c r="OIG1001" s="98"/>
      <c r="OIH1001" s="98"/>
      <c r="OII1001" s="98"/>
      <c r="OIJ1001" s="98"/>
      <c r="OIK1001" s="98"/>
      <c r="OIL1001" s="98"/>
      <c r="OIM1001" s="98"/>
      <c r="OIN1001" s="98"/>
      <c r="OIO1001" s="98"/>
      <c r="OIP1001" s="98"/>
      <c r="OIQ1001" s="98"/>
      <c r="OIR1001" s="98"/>
      <c r="OIS1001" s="98"/>
      <c r="OIT1001" s="98"/>
      <c r="OIU1001" s="98"/>
      <c r="OIV1001" s="98"/>
      <c r="OIW1001" s="98"/>
      <c r="OIX1001" s="98"/>
      <c r="OIY1001" s="98"/>
      <c r="OIZ1001" s="98"/>
      <c r="OJA1001" s="98"/>
      <c r="OJB1001" s="98"/>
      <c r="OJC1001" s="98"/>
      <c r="OJD1001" s="98"/>
      <c r="OJE1001" s="98"/>
      <c r="OJF1001" s="98"/>
      <c r="OJG1001" s="98"/>
      <c r="OJH1001" s="98"/>
      <c r="OJI1001" s="98"/>
      <c r="OJJ1001" s="98"/>
      <c r="OJK1001" s="98"/>
      <c r="OJL1001" s="98"/>
      <c r="OJM1001" s="98"/>
      <c r="OJN1001" s="98"/>
      <c r="OJO1001" s="98"/>
      <c r="OJP1001" s="98"/>
      <c r="OJQ1001" s="98"/>
      <c r="OJR1001" s="98"/>
      <c r="OJS1001" s="98"/>
      <c r="OJT1001" s="98"/>
      <c r="OJU1001" s="98"/>
      <c r="OJV1001" s="98"/>
      <c r="OJW1001" s="98"/>
      <c r="OJX1001" s="98"/>
      <c r="OJY1001" s="98"/>
      <c r="OJZ1001" s="98"/>
      <c r="OKA1001" s="98"/>
      <c r="OKB1001" s="98"/>
      <c r="OKC1001" s="98"/>
      <c r="OKD1001" s="98"/>
      <c r="OKE1001" s="98"/>
      <c r="OKF1001" s="98"/>
      <c r="OKG1001" s="98"/>
      <c r="OKH1001" s="98"/>
      <c r="OKI1001" s="98"/>
      <c r="OKJ1001" s="98"/>
      <c r="OKK1001" s="98"/>
      <c r="OKL1001" s="98"/>
      <c r="OKM1001" s="98"/>
      <c r="OKN1001" s="98"/>
      <c r="OKO1001" s="98"/>
      <c r="OKP1001" s="98"/>
      <c r="OKQ1001" s="98"/>
      <c r="OKR1001" s="98"/>
      <c r="OKS1001" s="98"/>
      <c r="OKT1001" s="98"/>
      <c r="OKU1001" s="98"/>
      <c r="OKV1001" s="98"/>
      <c r="OKW1001" s="98"/>
      <c r="OKX1001" s="98"/>
      <c r="OKY1001" s="98"/>
      <c r="OKZ1001" s="98"/>
      <c r="OLA1001" s="98"/>
      <c r="OLB1001" s="98"/>
      <c r="OLC1001" s="98"/>
      <c r="OLD1001" s="98"/>
      <c r="OLE1001" s="98"/>
      <c r="OLF1001" s="98"/>
      <c r="OLG1001" s="98"/>
      <c r="OLH1001" s="98"/>
      <c r="OLI1001" s="98"/>
      <c r="OLJ1001" s="98"/>
      <c r="OLK1001" s="98"/>
      <c r="OLL1001" s="98"/>
      <c r="OLM1001" s="98"/>
      <c r="OLN1001" s="98"/>
      <c r="OLO1001" s="98"/>
      <c r="OLP1001" s="98"/>
      <c r="OLQ1001" s="98"/>
      <c r="OLR1001" s="98"/>
      <c r="OLS1001" s="98"/>
      <c r="OLT1001" s="98"/>
      <c r="OLU1001" s="98"/>
      <c r="OLV1001" s="98"/>
      <c r="OLW1001" s="98"/>
      <c r="OLX1001" s="98"/>
      <c r="OLY1001" s="98"/>
      <c r="OLZ1001" s="98"/>
      <c r="OMA1001" s="98"/>
      <c r="OMB1001" s="98"/>
      <c r="OMC1001" s="98"/>
      <c r="OMD1001" s="98"/>
      <c r="OME1001" s="98"/>
      <c r="OMF1001" s="98"/>
      <c r="OMG1001" s="98"/>
      <c r="OMH1001" s="98"/>
      <c r="OMI1001" s="98"/>
      <c r="OMJ1001" s="98"/>
      <c r="OMK1001" s="98"/>
      <c r="OML1001" s="98"/>
      <c r="OMM1001" s="98"/>
      <c r="OMN1001" s="98"/>
      <c r="OMO1001" s="98"/>
      <c r="OMP1001" s="98"/>
      <c r="OMQ1001" s="98"/>
      <c r="OMR1001" s="98"/>
      <c r="OMS1001" s="98"/>
      <c r="OMT1001" s="98"/>
      <c r="OMU1001" s="98"/>
      <c r="OMV1001" s="98"/>
      <c r="OMW1001" s="98"/>
      <c r="OMX1001" s="98"/>
      <c r="OMY1001" s="98"/>
      <c r="OMZ1001" s="98"/>
      <c r="ONA1001" s="98"/>
      <c r="ONB1001" s="98"/>
      <c r="ONC1001" s="98"/>
      <c r="OND1001" s="98"/>
      <c r="ONE1001" s="98"/>
      <c r="ONF1001" s="98"/>
      <c r="ONG1001" s="98"/>
      <c r="ONH1001" s="98"/>
      <c r="ONI1001" s="98"/>
      <c r="ONJ1001" s="98"/>
      <c r="ONK1001" s="98"/>
      <c r="ONL1001" s="98"/>
      <c r="ONM1001" s="98"/>
      <c r="ONN1001" s="98"/>
      <c r="ONO1001" s="98"/>
      <c r="ONP1001" s="98"/>
      <c r="ONQ1001" s="98"/>
      <c r="ONR1001" s="98"/>
      <c r="ONS1001" s="98"/>
      <c r="ONT1001" s="98"/>
      <c r="ONU1001" s="98"/>
      <c r="ONV1001" s="98"/>
      <c r="ONW1001" s="98"/>
      <c r="ONX1001" s="98"/>
      <c r="ONY1001" s="98"/>
      <c r="ONZ1001" s="98"/>
      <c r="OOA1001" s="98"/>
      <c r="OOB1001" s="98"/>
      <c r="OOC1001" s="98"/>
      <c r="OOD1001" s="98"/>
      <c r="OOE1001" s="98"/>
      <c r="OOF1001" s="98"/>
      <c r="OOG1001" s="98"/>
      <c r="OOH1001" s="98"/>
      <c r="OOI1001" s="98"/>
      <c r="OOJ1001" s="98"/>
      <c r="OOK1001" s="98"/>
      <c r="OOL1001" s="98"/>
      <c r="OOM1001" s="98"/>
      <c r="OON1001" s="98"/>
      <c r="OOO1001" s="98"/>
      <c r="OOP1001" s="98"/>
      <c r="OOQ1001" s="98"/>
      <c r="OOR1001" s="98"/>
      <c r="OOS1001" s="98"/>
      <c r="OOT1001" s="98"/>
      <c r="OOU1001" s="98"/>
      <c r="OOV1001" s="98"/>
      <c r="OOW1001" s="98"/>
      <c r="OOX1001" s="98"/>
      <c r="OOY1001" s="98"/>
      <c r="OOZ1001" s="98"/>
      <c r="OPA1001" s="98"/>
      <c r="OPB1001" s="98"/>
      <c r="OPC1001" s="98"/>
      <c r="OPD1001" s="98"/>
      <c r="OPE1001" s="98"/>
      <c r="OPF1001" s="98"/>
      <c r="OPG1001" s="98"/>
      <c r="OPH1001" s="98"/>
      <c r="OPI1001" s="98"/>
      <c r="OPJ1001" s="98"/>
      <c r="OPK1001" s="98"/>
      <c r="OPL1001" s="98"/>
      <c r="OPM1001" s="98"/>
      <c r="OPN1001" s="98"/>
      <c r="OPO1001" s="98"/>
      <c r="OPP1001" s="98"/>
      <c r="OPQ1001" s="98"/>
      <c r="OPR1001" s="98"/>
      <c r="OPS1001" s="98"/>
      <c r="OPT1001" s="98"/>
      <c r="OPU1001" s="98"/>
      <c r="OPV1001" s="98"/>
      <c r="OPW1001" s="98"/>
      <c r="OPX1001" s="98"/>
      <c r="OPY1001" s="98"/>
      <c r="OPZ1001" s="98"/>
      <c r="OQA1001" s="98"/>
      <c r="OQB1001" s="98"/>
      <c r="OQC1001" s="98"/>
      <c r="OQD1001" s="98"/>
      <c r="OQE1001" s="98"/>
      <c r="OQF1001" s="98"/>
      <c r="OQG1001" s="98"/>
      <c r="OQH1001" s="98"/>
      <c r="OQI1001" s="98"/>
      <c r="OQJ1001" s="98"/>
      <c r="OQK1001" s="98"/>
      <c r="OQL1001" s="98"/>
      <c r="OQM1001" s="98"/>
      <c r="OQN1001" s="98"/>
      <c r="OQO1001" s="98"/>
      <c r="OQP1001" s="98"/>
      <c r="OQQ1001" s="98"/>
      <c r="OQR1001" s="98"/>
      <c r="OQS1001" s="98"/>
      <c r="OQT1001" s="98"/>
      <c r="OQU1001" s="98"/>
      <c r="OQV1001" s="98"/>
      <c r="OQW1001" s="98"/>
      <c r="OQX1001" s="98"/>
      <c r="OQY1001" s="98"/>
      <c r="OQZ1001" s="98"/>
      <c r="ORA1001" s="98"/>
      <c r="ORB1001" s="98"/>
      <c r="ORC1001" s="98"/>
      <c r="ORD1001" s="98"/>
      <c r="ORE1001" s="98"/>
      <c r="ORF1001" s="98"/>
      <c r="ORG1001" s="98"/>
      <c r="ORH1001" s="98"/>
      <c r="ORI1001" s="98"/>
      <c r="ORJ1001" s="98"/>
      <c r="ORK1001" s="98"/>
      <c r="ORL1001" s="98"/>
      <c r="ORM1001" s="98"/>
      <c r="ORN1001" s="98"/>
      <c r="ORO1001" s="98"/>
      <c r="ORP1001" s="98"/>
      <c r="ORQ1001" s="98"/>
      <c r="ORR1001" s="98"/>
      <c r="ORS1001" s="98"/>
      <c r="ORT1001" s="98"/>
      <c r="ORU1001" s="98"/>
      <c r="ORV1001" s="98"/>
      <c r="ORW1001" s="98"/>
      <c r="ORX1001" s="98"/>
      <c r="ORY1001" s="98"/>
      <c r="ORZ1001" s="98"/>
      <c r="OSA1001" s="98"/>
      <c r="OSB1001" s="98"/>
      <c r="OSC1001" s="98"/>
      <c r="OSD1001" s="98"/>
      <c r="OSE1001" s="98"/>
      <c r="OSF1001" s="98"/>
      <c r="OSG1001" s="98"/>
      <c r="OSH1001" s="98"/>
      <c r="OSI1001" s="98"/>
      <c r="OSJ1001" s="98"/>
      <c r="OSK1001" s="98"/>
      <c r="OSL1001" s="98"/>
      <c r="OSM1001" s="98"/>
      <c r="OSN1001" s="98"/>
      <c r="OSO1001" s="98"/>
      <c r="OSP1001" s="98"/>
      <c r="OSQ1001" s="98"/>
      <c r="OSR1001" s="98"/>
      <c r="OSS1001" s="98"/>
      <c r="OST1001" s="98"/>
      <c r="OSU1001" s="98"/>
      <c r="OSV1001" s="98"/>
      <c r="OSW1001" s="98"/>
      <c r="OSX1001" s="98"/>
      <c r="OSY1001" s="98"/>
      <c r="OSZ1001" s="98"/>
      <c r="OTA1001" s="98"/>
      <c r="OTB1001" s="98"/>
      <c r="OTC1001" s="98"/>
      <c r="OTD1001" s="98"/>
      <c r="OTE1001" s="98"/>
      <c r="OTF1001" s="98"/>
      <c r="OTG1001" s="98"/>
      <c r="OTH1001" s="98"/>
      <c r="OTI1001" s="98"/>
      <c r="OTJ1001" s="98"/>
      <c r="OTK1001" s="98"/>
      <c r="OTL1001" s="98"/>
      <c r="OTM1001" s="98"/>
      <c r="OTN1001" s="98"/>
      <c r="OTO1001" s="98"/>
      <c r="OTP1001" s="98"/>
      <c r="OTQ1001" s="98"/>
      <c r="OTR1001" s="98"/>
      <c r="OTS1001" s="98"/>
      <c r="OTT1001" s="98"/>
      <c r="OTU1001" s="98"/>
      <c r="OTV1001" s="98"/>
      <c r="OTW1001" s="98"/>
      <c r="OTX1001" s="98"/>
      <c r="OTY1001" s="98"/>
      <c r="OTZ1001" s="98"/>
      <c r="OUA1001" s="98"/>
      <c r="OUB1001" s="98"/>
      <c r="OUC1001" s="98"/>
      <c r="OUD1001" s="98"/>
      <c r="OUE1001" s="98"/>
      <c r="OUF1001" s="98"/>
      <c r="OUG1001" s="98"/>
      <c r="OUH1001" s="98"/>
      <c r="OUI1001" s="98"/>
      <c r="OUJ1001" s="98"/>
      <c r="OUK1001" s="98"/>
      <c r="OUL1001" s="98"/>
      <c r="OUM1001" s="98"/>
      <c r="OUN1001" s="98"/>
      <c r="OUO1001" s="98"/>
      <c r="OUP1001" s="98"/>
      <c r="OUQ1001" s="98"/>
      <c r="OUR1001" s="98"/>
      <c r="OUS1001" s="98"/>
      <c r="OUT1001" s="98"/>
      <c r="OUU1001" s="98"/>
      <c r="OUV1001" s="98"/>
      <c r="OUW1001" s="98"/>
      <c r="OUX1001" s="98"/>
      <c r="OUY1001" s="98"/>
      <c r="OUZ1001" s="98"/>
      <c r="OVA1001" s="98"/>
      <c r="OVB1001" s="98"/>
      <c r="OVC1001" s="98"/>
      <c r="OVD1001" s="98"/>
      <c r="OVE1001" s="98"/>
      <c r="OVF1001" s="98"/>
      <c r="OVG1001" s="98"/>
      <c r="OVH1001" s="98"/>
      <c r="OVI1001" s="98"/>
      <c r="OVJ1001" s="98"/>
      <c r="OVK1001" s="98"/>
      <c r="OVL1001" s="98"/>
      <c r="OVM1001" s="98"/>
      <c r="OVN1001" s="98"/>
      <c r="OVO1001" s="98"/>
      <c r="OVP1001" s="98"/>
      <c r="OVQ1001" s="98"/>
      <c r="OVR1001" s="98"/>
      <c r="OVS1001" s="98"/>
      <c r="OVT1001" s="98"/>
      <c r="OVU1001" s="98"/>
      <c r="OVV1001" s="98"/>
      <c r="OVW1001" s="98"/>
      <c r="OVX1001" s="98"/>
      <c r="OVY1001" s="98"/>
      <c r="OVZ1001" s="98"/>
      <c r="OWA1001" s="98"/>
      <c r="OWB1001" s="98"/>
      <c r="OWC1001" s="98"/>
      <c r="OWD1001" s="98"/>
      <c r="OWE1001" s="98"/>
      <c r="OWF1001" s="98"/>
      <c r="OWG1001" s="98"/>
      <c r="OWH1001" s="98"/>
      <c r="OWI1001" s="98"/>
      <c r="OWJ1001" s="98"/>
      <c r="OWK1001" s="98"/>
      <c r="OWL1001" s="98"/>
      <c r="OWM1001" s="98"/>
      <c r="OWN1001" s="98"/>
      <c r="OWO1001" s="98"/>
      <c r="OWP1001" s="98"/>
      <c r="OWQ1001" s="98"/>
      <c r="OWR1001" s="98"/>
      <c r="OWS1001" s="98"/>
      <c r="OWT1001" s="98"/>
      <c r="OWU1001" s="98"/>
      <c r="OWV1001" s="98"/>
      <c r="OWW1001" s="98"/>
      <c r="OWX1001" s="98"/>
      <c r="OWY1001" s="98"/>
      <c r="OWZ1001" s="98"/>
      <c r="OXA1001" s="98"/>
      <c r="OXB1001" s="98"/>
      <c r="OXC1001" s="98"/>
      <c r="OXD1001" s="98"/>
      <c r="OXE1001" s="98"/>
      <c r="OXF1001" s="98"/>
      <c r="OXG1001" s="98"/>
      <c r="OXH1001" s="98"/>
      <c r="OXI1001" s="98"/>
      <c r="OXJ1001" s="98"/>
      <c r="OXK1001" s="98"/>
      <c r="OXL1001" s="98"/>
      <c r="OXM1001" s="98"/>
      <c r="OXN1001" s="98"/>
      <c r="OXO1001" s="98"/>
      <c r="OXP1001" s="98"/>
      <c r="OXQ1001" s="98"/>
      <c r="OXR1001" s="98"/>
      <c r="OXS1001" s="98"/>
      <c r="OXT1001" s="98"/>
      <c r="OXU1001" s="98"/>
      <c r="OXV1001" s="98"/>
      <c r="OXW1001" s="98"/>
      <c r="OXX1001" s="98"/>
      <c r="OXY1001" s="98"/>
      <c r="OXZ1001" s="98"/>
      <c r="OYA1001" s="98"/>
      <c r="OYB1001" s="98"/>
      <c r="OYC1001" s="98"/>
      <c r="OYD1001" s="98"/>
      <c r="OYE1001" s="98"/>
      <c r="OYF1001" s="98"/>
      <c r="OYG1001" s="98"/>
      <c r="OYH1001" s="98"/>
      <c r="OYI1001" s="98"/>
      <c r="OYJ1001" s="98"/>
      <c r="OYK1001" s="98"/>
      <c r="OYL1001" s="98"/>
      <c r="OYM1001" s="98"/>
      <c r="OYN1001" s="98"/>
      <c r="OYO1001" s="98"/>
      <c r="OYP1001" s="98"/>
      <c r="OYQ1001" s="98"/>
      <c r="OYR1001" s="98"/>
      <c r="OYS1001" s="98"/>
      <c r="OYT1001" s="98"/>
      <c r="OYU1001" s="98"/>
      <c r="OYV1001" s="98"/>
      <c r="OYW1001" s="98"/>
      <c r="OYX1001" s="98"/>
      <c r="OYY1001" s="98"/>
      <c r="OYZ1001" s="98"/>
      <c r="OZA1001" s="98"/>
      <c r="OZB1001" s="98"/>
      <c r="OZC1001" s="98"/>
      <c r="OZD1001" s="98"/>
      <c r="OZE1001" s="98"/>
      <c r="OZF1001" s="98"/>
      <c r="OZG1001" s="98"/>
      <c r="OZH1001" s="98"/>
      <c r="OZI1001" s="98"/>
      <c r="OZJ1001" s="98"/>
      <c r="OZK1001" s="98"/>
      <c r="OZL1001" s="98"/>
      <c r="OZM1001" s="98"/>
      <c r="OZN1001" s="98"/>
      <c r="OZO1001" s="98"/>
      <c r="OZP1001" s="98"/>
      <c r="OZQ1001" s="98"/>
      <c r="OZR1001" s="98"/>
    </row>
    <row r="1002" spans="1:10834" s="50" customFormat="1" ht="45.75" customHeight="1">
      <c r="A1002" s="589">
        <f>1+A1001</f>
        <v>1000</v>
      </c>
      <c r="B1002" s="151" t="s">
        <v>9458</v>
      </c>
      <c r="C1002" s="134" t="s">
        <v>9459</v>
      </c>
      <c r="D1002" s="138" t="s">
        <v>8673</v>
      </c>
      <c r="E1002" s="135">
        <v>45565</v>
      </c>
      <c r="F1002" s="136">
        <v>45567</v>
      </c>
      <c r="G1002" s="136">
        <v>45646</v>
      </c>
      <c r="H1002" s="134" t="s">
        <v>416</v>
      </c>
      <c r="I1002" s="139" t="s">
        <v>180</v>
      </c>
      <c r="J1002" s="158" t="s">
        <v>9460</v>
      </c>
      <c r="K1002" s="251">
        <v>1072656947</v>
      </c>
      <c r="L1002" s="134">
        <v>8</v>
      </c>
      <c r="M1002" s="252" t="s">
        <v>97</v>
      </c>
      <c r="N1002" s="141" t="s">
        <v>5078</v>
      </c>
      <c r="O1002" s="151" t="s">
        <v>3586</v>
      </c>
      <c r="P1002" s="134" t="s">
        <v>9461</v>
      </c>
      <c r="Q1002" s="134" t="s">
        <v>9462</v>
      </c>
      <c r="R1002" s="143">
        <v>0</v>
      </c>
      <c r="S1002" s="134" t="s">
        <v>9463</v>
      </c>
      <c r="T1002" s="253">
        <v>10500000</v>
      </c>
      <c r="U1002" s="254" t="s">
        <v>9324</v>
      </c>
      <c r="V1002" s="253" t="s">
        <v>9435</v>
      </c>
      <c r="W1002" s="255" t="s">
        <v>9324</v>
      </c>
      <c r="X1002" s="256" t="s">
        <v>103</v>
      </c>
      <c r="Y1002" s="314">
        <f>+Z1002+AA1002+AB1002</f>
        <v>10500000</v>
      </c>
      <c r="Z1002" s="148">
        <v>10500000</v>
      </c>
      <c r="AA1002" s="149">
        <v>0</v>
      </c>
      <c r="AB1002" s="150">
        <v>0</v>
      </c>
      <c r="AC1002" s="149">
        <v>0</v>
      </c>
      <c r="AD1002" s="149">
        <v>0</v>
      </c>
      <c r="AE1002" s="149">
        <v>0</v>
      </c>
      <c r="AF1002" s="149">
        <v>0</v>
      </c>
      <c r="AG1002" s="149">
        <v>0</v>
      </c>
      <c r="AH1002" s="149">
        <v>0</v>
      </c>
      <c r="AI1002" s="149">
        <v>0</v>
      </c>
      <c r="AJ1002" s="149">
        <v>0</v>
      </c>
      <c r="AK1002" s="142" t="s">
        <v>104</v>
      </c>
      <c r="AL1002" s="103" t="s">
        <v>9464</v>
      </c>
      <c r="AM1002" s="134" t="s">
        <v>2422</v>
      </c>
      <c r="AN1002" s="140">
        <v>35196208</v>
      </c>
      <c r="AO1002" s="142" t="s">
        <v>114</v>
      </c>
      <c r="AP1002" s="134" t="s">
        <v>114</v>
      </c>
      <c r="AQ1002" s="257" t="s">
        <v>114</v>
      </c>
      <c r="AR1002" s="142" t="s">
        <v>114</v>
      </c>
      <c r="AS1002" s="134" t="s">
        <v>109</v>
      </c>
      <c r="AT1002" s="142" t="s">
        <v>109</v>
      </c>
      <c r="AU1002" s="142" t="s">
        <v>392</v>
      </c>
      <c r="AV1002" s="134" t="s">
        <v>9324</v>
      </c>
      <c r="AW1002" s="134" t="s">
        <v>9324</v>
      </c>
      <c r="AX1002" s="134" t="s">
        <v>109</v>
      </c>
      <c r="AY1002" s="134" t="s">
        <v>108</v>
      </c>
      <c r="AZ1002" s="156" t="s">
        <v>9324</v>
      </c>
      <c r="BA1002" s="134" t="s">
        <v>9324</v>
      </c>
      <c r="BB1002" s="169"/>
      <c r="BC1002" s="156" t="s">
        <v>9324</v>
      </c>
      <c r="BD1002" s="143" t="s">
        <v>9324</v>
      </c>
      <c r="BE1002" s="143" t="s">
        <v>9324</v>
      </c>
      <c r="BF1002" s="143" t="s">
        <v>9324</v>
      </c>
      <c r="BG1002" s="156" t="s">
        <v>9324</v>
      </c>
      <c r="BH1002" s="153">
        <f>T1002+BB1002</f>
        <v>10500000</v>
      </c>
      <c r="BI1002" s="349" t="s">
        <v>113</v>
      </c>
      <c r="BJ1002" s="134" t="s">
        <v>9324</v>
      </c>
      <c r="BK1002" s="141" t="s">
        <v>114</v>
      </c>
      <c r="BL1002" s="156" t="s">
        <v>9324</v>
      </c>
      <c r="BM1002" s="437"/>
      <c r="BN1002" s="170" t="s">
        <v>964</v>
      </c>
      <c r="BO1002" s="141">
        <v>33</v>
      </c>
      <c r="BP1002" s="141"/>
      <c r="BQ1002" s="141" t="s">
        <v>108</v>
      </c>
      <c r="BR1002" s="141" t="s">
        <v>108</v>
      </c>
      <c r="BS1002" s="141" t="s">
        <v>108</v>
      </c>
      <c r="BT1002" s="141" t="s">
        <v>108</v>
      </c>
      <c r="BU1002" s="166" t="s">
        <v>3341</v>
      </c>
      <c r="BV1002" s="141">
        <v>3173870620</v>
      </c>
      <c r="BW1002" s="114" t="s">
        <v>3342</v>
      </c>
      <c r="BX1002" s="158" t="s">
        <v>525</v>
      </c>
      <c r="BY1002" s="141" t="s">
        <v>119</v>
      </c>
      <c r="BZ1002" s="298">
        <v>6292064733</v>
      </c>
      <c r="CA1002" s="358" t="s">
        <v>109</v>
      </c>
      <c r="CB1002" s="358" t="s">
        <v>109</v>
      </c>
      <c r="CC1002" s="359" t="s">
        <v>109</v>
      </c>
      <c r="CD1002" s="360"/>
      <c r="CE1002" s="157"/>
      <c r="CF1002" s="157"/>
      <c r="CG1002" s="157"/>
      <c r="CH1002" s="157"/>
      <c r="CI1002" s="157"/>
      <c r="CJ1002" s="157"/>
      <c r="CK1002" s="157"/>
      <c r="CL1002" s="157"/>
      <c r="CM1002" s="157" t="s">
        <v>109</v>
      </c>
      <c r="CN1002" s="157"/>
      <c r="CO1002" s="297"/>
      <c r="CP1002" s="297"/>
      <c r="CQ1002" s="297"/>
      <c r="CR1002" s="297"/>
      <c r="CS1002" s="297"/>
      <c r="CT1002" s="297"/>
      <c r="CU1002" s="297"/>
      <c r="CV1002" s="297"/>
      <c r="CW1002" s="297"/>
      <c r="CX1002" s="297"/>
      <c r="CY1002" s="297"/>
      <c r="CZ1002" s="297"/>
      <c r="DA1002" s="297"/>
      <c r="DB1002" s="297"/>
      <c r="DC1002" s="297"/>
      <c r="DD1002" s="297"/>
      <c r="DE1002" s="297"/>
      <c r="DF1002" s="297"/>
      <c r="DG1002" s="297"/>
      <c r="DH1002" s="297"/>
      <c r="DI1002" s="297"/>
      <c r="DJ1002" s="297"/>
      <c r="DK1002" s="297"/>
      <c r="DL1002" s="297"/>
      <c r="DM1002" s="297"/>
      <c r="DN1002" s="297"/>
      <c r="DO1002" s="297"/>
      <c r="DP1002" s="297"/>
      <c r="DQ1002" s="297"/>
      <c r="DR1002" s="297"/>
      <c r="DS1002" s="297"/>
      <c r="DT1002" s="297"/>
      <c r="DU1002" s="297"/>
      <c r="DV1002" s="297"/>
      <c r="DW1002" s="297"/>
      <c r="DX1002" s="297"/>
      <c r="DY1002" s="297"/>
      <c r="DZ1002" s="297"/>
      <c r="EA1002" s="297"/>
      <c r="EB1002" s="297"/>
      <c r="EC1002" s="297"/>
      <c r="ED1002" s="297"/>
      <c r="EE1002" s="297"/>
      <c r="EF1002" s="297"/>
      <c r="EG1002" s="297"/>
      <c r="EH1002" s="297"/>
      <c r="EI1002" s="297"/>
      <c r="EJ1002" s="297"/>
      <c r="EK1002" s="297"/>
      <c r="EL1002" s="297"/>
      <c r="EM1002" s="297"/>
      <c r="EN1002" s="297"/>
      <c r="EO1002" s="297"/>
      <c r="EP1002" s="297"/>
      <c r="EQ1002" s="297"/>
      <c r="ER1002" s="297"/>
      <c r="ES1002" s="297"/>
      <c r="ET1002" s="297"/>
      <c r="EU1002" s="297"/>
      <c r="EV1002" s="297"/>
      <c r="EW1002" s="297"/>
      <c r="EX1002" s="297"/>
      <c r="EY1002" s="297"/>
      <c r="EZ1002" s="297"/>
      <c r="FA1002" s="297"/>
      <c r="FB1002" s="297"/>
      <c r="FC1002" s="297"/>
      <c r="FD1002" s="297"/>
      <c r="FE1002" s="297"/>
      <c r="FF1002" s="297"/>
      <c r="FG1002" s="297"/>
      <c r="FH1002" s="297"/>
      <c r="FI1002" s="297"/>
      <c r="FJ1002" s="297"/>
      <c r="FK1002" s="297"/>
      <c r="FL1002" s="297"/>
      <c r="FM1002" s="297"/>
      <c r="FN1002" s="297"/>
      <c r="FO1002" s="297"/>
      <c r="FP1002" s="297"/>
      <c r="FQ1002" s="297"/>
      <c r="FR1002" s="297"/>
      <c r="FS1002" s="297"/>
      <c r="GV1002" s="347"/>
      <c r="GW1002" s="347"/>
      <c r="GX1002" s="347"/>
      <c r="GY1002" s="347"/>
      <c r="GZ1002" s="347"/>
      <c r="HA1002" s="347"/>
      <c r="HB1002" s="347"/>
      <c r="HC1002" s="347"/>
      <c r="HD1002" s="347"/>
      <c r="HE1002" s="347"/>
      <c r="HF1002" s="347"/>
      <c r="HG1002" s="347"/>
      <c r="HH1002" s="347"/>
      <c r="HI1002" s="347"/>
      <c r="HJ1002" s="347"/>
      <c r="HK1002" s="347"/>
      <c r="HL1002" s="347"/>
      <c r="HM1002" s="347"/>
      <c r="HN1002" s="347"/>
      <c r="HO1002" s="347"/>
      <c r="HP1002" s="347"/>
      <c r="HQ1002" s="347"/>
      <c r="HR1002" s="347"/>
      <c r="HS1002" s="347"/>
      <c r="HT1002" s="347"/>
      <c r="HU1002" s="347"/>
      <c r="HV1002" s="347"/>
      <c r="HW1002" s="347"/>
      <c r="HX1002" s="347"/>
      <c r="HY1002" s="347"/>
      <c r="HZ1002" s="347"/>
      <c r="IA1002" s="347"/>
      <c r="IB1002" s="347"/>
      <c r="IC1002" s="347"/>
      <c r="ID1002" s="347"/>
      <c r="IE1002" s="347"/>
      <c r="IF1002" s="347"/>
      <c r="IG1002" s="347"/>
      <c r="IH1002" s="347"/>
      <c r="II1002" s="347"/>
      <c r="IJ1002" s="347"/>
      <c r="IK1002" s="347"/>
      <c r="IL1002" s="347"/>
      <c r="IM1002" s="347"/>
      <c r="IN1002" s="347"/>
      <c r="IO1002" s="347"/>
      <c r="IP1002" s="347"/>
      <c r="IQ1002" s="347"/>
      <c r="IR1002" s="347"/>
      <c r="IS1002" s="347"/>
      <c r="IT1002" s="347"/>
      <c r="IU1002" s="347"/>
      <c r="IV1002" s="347"/>
      <c r="IW1002" s="347"/>
      <c r="IX1002" s="347"/>
      <c r="IY1002" s="347"/>
      <c r="IZ1002" s="347"/>
      <c r="JA1002" s="347"/>
      <c r="JB1002" s="347"/>
      <c r="JC1002" s="347"/>
      <c r="JD1002" s="347"/>
      <c r="JE1002" s="347"/>
      <c r="JF1002" s="347"/>
      <c r="JG1002" s="347"/>
      <c r="JH1002" s="347"/>
      <c r="JI1002" s="347"/>
      <c r="JJ1002" s="347"/>
      <c r="JK1002" s="347"/>
      <c r="JL1002" s="347"/>
      <c r="JM1002" s="347"/>
      <c r="JN1002" s="347"/>
      <c r="JO1002" s="347"/>
      <c r="JP1002" s="347"/>
      <c r="JQ1002" s="347"/>
      <c r="JR1002" s="347"/>
      <c r="JS1002" s="347"/>
      <c r="JT1002" s="347"/>
      <c r="JU1002" s="347"/>
      <c r="JV1002" s="347"/>
      <c r="JW1002" s="347"/>
      <c r="JX1002" s="347"/>
      <c r="JY1002" s="347"/>
      <c r="JZ1002" s="347"/>
      <c r="KA1002" s="347"/>
      <c r="KB1002" s="347"/>
      <c r="KC1002" s="347"/>
      <c r="KD1002" s="347"/>
      <c r="KE1002" s="347"/>
      <c r="KF1002" s="347"/>
      <c r="KG1002" s="347"/>
      <c r="KH1002" s="347"/>
      <c r="KI1002" s="347"/>
      <c r="KJ1002" s="347"/>
      <c r="KK1002" s="347"/>
      <c r="KL1002" s="347"/>
      <c r="KM1002" s="347"/>
      <c r="KN1002" s="347"/>
      <c r="KO1002" s="347"/>
      <c r="KP1002" s="347"/>
      <c r="KQ1002" s="347"/>
      <c r="KR1002" s="347"/>
      <c r="KS1002" s="347"/>
      <c r="KT1002" s="347"/>
      <c r="KU1002" s="347"/>
      <c r="KV1002" s="347"/>
      <c r="KW1002" s="347"/>
      <c r="KX1002" s="347"/>
      <c r="KY1002" s="347"/>
      <c r="KZ1002" s="347"/>
      <c r="LA1002" s="347"/>
      <c r="LB1002" s="347"/>
      <c r="LC1002" s="347"/>
      <c r="LD1002" s="347"/>
      <c r="LE1002" s="347"/>
      <c r="LF1002" s="347"/>
      <c r="LG1002" s="347"/>
      <c r="LH1002" s="347"/>
      <c r="LI1002" s="347"/>
      <c r="LJ1002" s="347"/>
      <c r="LK1002" s="347"/>
      <c r="LL1002" s="347"/>
      <c r="LM1002" s="347"/>
      <c r="LN1002" s="347"/>
      <c r="LO1002" s="347"/>
      <c r="LP1002" s="347"/>
      <c r="LQ1002" s="347"/>
      <c r="LR1002" s="347"/>
      <c r="LS1002" s="347"/>
      <c r="LT1002" s="347"/>
      <c r="LU1002" s="347"/>
      <c r="LV1002" s="347"/>
      <c r="LW1002" s="347"/>
      <c r="LX1002" s="347"/>
      <c r="LY1002" s="347"/>
      <c r="LZ1002" s="347"/>
      <c r="MA1002" s="347"/>
      <c r="MB1002" s="347"/>
      <c r="MC1002" s="347"/>
      <c r="MD1002" s="347"/>
      <c r="ME1002" s="347"/>
      <c r="MF1002" s="347"/>
      <c r="MG1002" s="347"/>
      <c r="MH1002" s="347"/>
      <c r="MI1002" s="347"/>
      <c r="MJ1002" s="347"/>
      <c r="MK1002" s="347"/>
      <c r="ML1002" s="347"/>
      <c r="MM1002" s="347"/>
      <c r="MN1002" s="347"/>
      <c r="MO1002" s="347"/>
      <c r="MP1002" s="347"/>
      <c r="MQ1002" s="347"/>
      <c r="MR1002" s="347"/>
      <c r="MS1002" s="347"/>
      <c r="MT1002" s="347"/>
      <c r="MU1002" s="347"/>
      <c r="MV1002" s="347"/>
      <c r="MW1002" s="347"/>
      <c r="MX1002" s="347"/>
      <c r="MY1002" s="347"/>
      <c r="MZ1002" s="347"/>
      <c r="NA1002" s="347"/>
      <c r="NB1002" s="347"/>
      <c r="NC1002" s="347"/>
      <c r="ND1002" s="347"/>
      <c r="NE1002" s="347"/>
      <c r="NF1002" s="347"/>
      <c r="NG1002" s="347"/>
      <c r="NH1002" s="347"/>
      <c r="NI1002" s="347"/>
      <c r="NJ1002" s="347"/>
      <c r="NK1002" s="347"/>
      <c r="NL1002" s="347"/>
      <c r="NM1002" s="347"/>
      <c r="NN1002" s="347"/>
      <c r="NO1002" s="347"/>
      <c r="NP1002" s="347"/>
      <c r="NQ1002" s="347"/>
      <c r="NR1002" s="347"/>
      <c r="NS1002" s="347"/>
      <c r="NT1002" s="347"/>
      <c r="NU1002" s="347"/>
      <c r="NV1002" s="347"/>
      <c r="NW1002" s="347"/>
      <c r="NX1002" s="347"/>
      <c r="NY1002" s="347"/>
      <c r="NZ1002" s="347"/>
      <c r="OA1002" s="347"/>
      <c r="OB1002" s="347"/>
      <c r="OC1002" s="347"/>
      <c r="OD1002" s="347"/>
      <c r="OE1002" s="347"/>
      <c r="OF1002" s="347"/>
      <c r="OG1002" s="347"/>
      <c r="OH1002" s="347"/>
      <c r="OI1002" s="347"/>
      <c r="OJ1002" s="347"/>
      <c r="OK1002" s="347"/>
      <c r="OL1002" s="347"/>
      <c r="OM1002" s="347"/>
      <c r="ON1002" s="347"/>
      <c r="OO1002" s="347"/>
      <c r="OP1002" s="347"/>
      <c r="OQ1002" s="347"/>
      <c r="OR1002" s="347"/>
      <c r="OS1002" s="347"/>
      <c r="OT1002" s="347"/>
      <c r="OU1002" s="347"/>
      <c r="OV1002" s="347"/>
      <c r="OW1002" s="347"/>
      <c r="OX1002" s="347"/>
      <c r="OY1002" s="347"/>
      <c r="OZ1002" s="347"/>
      <c r="PA1002" s="347"/>
      <c r="PB1002" s="347"/>
      <c r="PC1002" s="347"/>
      <c r="PD1002" s="347"/>
      <c r="PE1002" s="347"/>
      <c r="PF1002" s="347"/>
      <c r="PG1002" s="347"/>
      <c r="PH1002" s="347"/>
      <c r="PI1002" s="347"/>
      <c r="PJ1002" s="347"/>
      <c r="PK1002" s="347"/>
      <c r="PL1002" s="347"/>
      <c r="PM1002" s="347"/>
      <c r="PN1002" s="347"/>
      <c r="PO1002" s="347"/>
      <c r="PP1002" s="347"/>
      <c r="PQ1002" s="347"/>
      <c r="PR1002" s="347"/>
      <c r="PS1002" s="347"/>
      <c r="PT1002" s="347"/>
      <c r="PU1002" s="347"/>
      <c r="PV1002" s="347"/>
      <c r="PW1002" s="347"/>
      <c r="PX1002" s="347"/>
      <c r="PY1002" s="347"/>
      <c r="PZ1002" s="347"/>
      <c r="QA1002" s="347"/>
      <c r="QB1002" s="347"/>
      <c r="QC1002" s="347"/>
      <c r="QD1002" s="347"/>
      <c r="QE1002" s="347"/>
      <c r="QF1002" s="347"/>
      <c r="QG1002" s="347"/>
      <c r="QH1002" s="347"/>
      <c r="QI1002" s="347"/>
      <c r="QJ1002" s="347"/>
      <c r="QK1002" s="347"/>
      <c r="QL1002" s="347"/>
      <c r="QM1002" s="347"/>
      <c r="QN1002" s="347"/>
      <c r="QO1002" s="347"/>
      <c r="QP1002" s="347"/>
      <c r="QQ1002" s="347"/>
      <c r="QR1002" s="347"/>
      <c r="QS1002" s="347"/>
      <c r="QT1002" s="347"/>
      <c r="QU1002" s="347"/>
      <c r="QV1002" s="347"/>
      <c r="QW1002" s="347"/>
      <c r="QX1002" s="347"/>
      <c r="QY1002" s="347"/>
      <c r="QZ1002" s="347"/>
      <c r="RA1002" s="347"/>
      <c r="RB1002" s="347"/>
      <c r="RC1002" s="347"/>
      <c r="RD1002" s="347"/>
      <c r="RE1002" s="347"/>
      <c r="RF1002" s="347"/>
      <c r="RG1002" s="347"/>
      <c r="RH1002" s="347"/>
      <c r="RI1002" s="347"/>
      <c r="RJ1002" s="347"/>
      <c r="RK1002" s="347"/>
      <c r="RL1002" s="347"/>
      <c r="RM1002" s="347"/>
      <c r="RN1002" s="347"/>
      <c r="RO1002" s="347"/>
      <c r="RP1002" s="347"/>
      <c r="RQ1002" s="347"/>
      <c r="RR1002" s="347"/>
      <c r="RS1002" s="347"/>
      <c r="RT1002" s="347"/>
      <c r="RU1002" s="347"/>
      <c r="RV1002" s="347"/>
      <c r="RW1002" s="347"/>
      <c r="RX1002" s="347"/>
      <c r="RY1002" s="347"/>
      <c r="RZ1002" s="347"/>
      <c r="SA1002" s="347"/>
      <c r="SB1002" s="347"/>
      <c r="SC1002" s="347"/>
      <c r="SD1002" s="347"/>
      <c r="SE1002" s="347"/>
      <c r="SF1002" s="347"/>
      <c r="SG1002" s="347"/>
      <c r="SH1002" s="347"/>
      <c r="SI1002" s="347"/>
      <c r="SJ1002" s="347"/>
      <c r="SK1002" s="347"/>
      <c r="SL1002" s="347"/>
      <c r="SM1002" s="347"/>
      <c r="SN1002" s="347"/>
      <c r="SO1002" s="347"/>
      <c r="SP1002" s="347"/>
      <c r="SQ1002" s="347"/>
      <c r="SR1002" s="347"/>
      <c r="SS1002" s="347"/>
      <c r="ST1002" s="347"/>
      <c r="SU1002" s="347"/>
      <c r="SV1002" s="347"/>
      <c r="SW1002" s="347"/>
      <c r="SX1002" s="347"/>
      <c r="SY1002" s="347"/>
      <c r="SZ1002" s="347"/>
      <c r="TA1002" s="347"/>
      <c r="TB1002" s="347"/>
      <c r="TC1002" s="347"/>
      <c r="TD1002" s="347"/>
      <c r="TE1002" s="347"/>
      <c r="TF1002" s="347"/>
      <c r="TG1002" s="347"/>
      <c r="TH1002" s="347"/>
      <c r="TI1002" s="347"/>
      <c r="TJ1002" s="347"/>
      <c r="TK1002" s="347"/>
      <c r="TL1002" s="347"/>
      <c r="TM1002" s="347"/>
      <c r="TN1002" s="347"/>
      <c r="TO1002" s="347"/>
      <c r="TP1002" s="347"/>
      <c r="TQ1002" s="347"/>
      <c r="TR1002" s="347"/>
      <c r="TS1002" s="347"/>
      <c r="TT1002" s="347"/>
      <c r="TU1002" s="347"/>
      <c r="TV1002" s="347"/>
      <c r="TW1002" s="347"/>
      <c r="TX1002" s="347"/>
      <c r="TY1002" s="347"/>
      <c r="TZ1002" s="347"/>
      <c r="UA1002" s="347"/>
      <c r="UB1002" s="347"/>
      <c r="UC1002" s="347"/>
      <c r="UD1002" s="347"/>
      <c r="UE1002" s="347"/>
      <c r="UF1002" s="347"/>
      <c r="UG1002" s="347"/>
      <c r="UH1002" s="347"/>
      <c r="UI1002" s="347"/>
      <c r="UJ1002" s="347"/>
      <c r="UK1002" s="347"/>
      <c r="UL1002" s="347"/>
      <c r="UM1002" s="347"/>
      <c r="UN1002" s="347"/>
      <c r="UO1002" s="347"/>
      <c r="UP1002" s="347"/>
      <c r="UQ1002" s="347"/>
      <c r="UR1002" s="347"/>
      <c r="US1002" s="347"/>
      <c r="UT1002" s="347"/>
      <c r="UU1002" s="347"/>
      <c r="UV1002" s="347"/>
      <c r="UW1002" s="347"/>
      <c r="UX1002" s="347"/>
      <c r="UY1002" s="347"/>
      <c r="UZ1002" s="347"/>
      <c r="VA1002" s="347"/>
      <c r="VB1002" s="347"/>
      <c r="VC1002" s="347"/>
      <c r="VD1002" s="347"/>
      <c r="VE1002" s="347"/>
      <c r="VF1002" s="347"/>
      <c r="VG1002" s="347"/>
      <c r="VH1002" s="347"/>
      <c r="VI1002" s="347"/>
      <c r="VJ1002" s="347"/>
      <c r="VK1002" s="347"/>
      <c r="VL1002" s="347"/>
      <c r="VM1002" s="347"/>
      <c r="VN1002" s="347"/>
      <c r="VO1002" s="347"/>
      <c r="VP1002" s="347"/>
      <c r="VQ1002" s="347"/>
      <c r="VR1002" s="347"/>
      <c r="VS1002" s="347"/>
      <c r="VT1002" s="347"/>
      <c r="VU1002" s="347"/>
      <c r="VV1002" s="347"/>
      <c r="VW1002" s="347"/>
      <c r="VX1002" s="347"/>
      <c r="VY1002" s="347"/>
      <c r="VZ1002" s="347"/>
      <c r="WA1002" s="347"/>
      <c r="WB1002" s="347"/>
      <c r="WC1002" s="347"/>
      <c r="WD1002" s="347"/>
      <c r="WE1002" s="347"/>
      <c r="WF1002" s="347"/>
      <c r="WG1002" s="347"/>
      <c r="WH1002" s="347"/>
      <c r="WI1002" s="347"/>
      <c r="WJ1002" s="347"/>
      <c r="WK1002" s="347"/>
      <c r="WL1002" s="347"/>
      <c r="WM1002" s="347"/>
      <c r="WN1002" s="347"/>
      <c r="WO1002" s="347"/>
      <c r="WP1002" s="347"/>
      <c r="WQ1002" s="347"/>
      <c r="WR1002" s="347"/>
      <c r="WS1002" s="347"/>
      <c r="WT1002" s="347"/>
      <c r="WU1002" s="347"/>
      <c r="WV1002" s="347"/>
      <c r="WW1002" s="347"/>
      <c r="WX1002" s="347"/>
      <c r="WY1002" s="347"/>
      <c r="WZ1002" s="347"/>
      <c r="XA1002" s="347"/>
      <c r="XB1002" s="347"/>
      <c r="XC1002" s="347"/>
      <c r="XD1002" s="347"/>
      <c r="XE1002" s="347"/>
      <c r="XF1002" s="347"/>
      <c r="XG1002" s="347"/>
      <c r="XH1002" s="347"/>
      <c r="XI1002" s="347"/>
      <c r="XJ1002" s="347"/>
      <c r="XK1002" s="347"/>
      <c r="XL1002" s="347"/>
      <c r="XM1002" s="347"/>
      <c r="XN1002" s="347"/>
      <c r="XO1002" s="347"/>
      <c r="XP1002" s="347"/>
      <c r="XQ1002" s="347"/>
      <c r="XR1002" s="347"/>
      <c r="XS1002" s="347"/>
      <c r="XT1002" s="347"/>
      <c r="XU1002" s="347"/>
      <c r="XV1002" s="347"/>
      <c r="XW1002" s="347"/>
      <c r="XX1002" s="347"/>
      <c r="XY1002" s="347"/>
      <c r="XZ1002" s="347"/>
      <c r="YA1002" s="347"/>
      <c r="YB1002" s="347"/>
      <c r="YC1002" s="347"/>
      <c r="YD1002" s="347"/>
      <c r="YE1002" s="347"/>
      <c r="YF1002" s="347"/>
      <c r="YG1002" s="347"/>
      <c r="YH1002" s="347"/>
      <c r="YI1002" s="347"/>
      <c r="YJ1002" s="347"/>
      <c r="YK1002" s="347"/>
      <c r="YL1002" s="347"/>
      <c r="YM1002" s="347"/>
      <c r="YN1002" s="347"/>
      <c r="YO1002" s="347"/>
      <c r="YP1002" s="347"/>
      <c r="YQ1002" s="347"/>
      <c r="YR1002" s="347"/>
      <c r="YS1002" s="347"/>
      <c r="YT1002" s="347"/>
      <c r="YU1002" s="347"/>
      <c r="YV1002" s="347"/>
      <c r="YW1002" s="347"/>
      <c r="YX1002" s="347"/>
      <c r="YY1002" s="347"/>
      <c r="YZ1002" s="347"/>
      <c r="ZA1002" s="347"/>
      <c r="ZB1002" s="347"/>
      <c r="ZC1002" s="347"/>
      <c r="ZD1002" s="347"/>
      <c r="ZE1002" s="347"/>
      <c r="ZF1002" s="347"/>
      <c r="ZG1002" s="347"/>
      <c r="ZH1002" s="347"/>
      <c r="ZI1002" s="347"/>
      <c r="ZJ1002" s="347"/>
      <c r="ZK1002" s="347"/>
      <c r="ZL1002" s="347"/>
      <c r="ZM1002" s="347"/>
      <c r="ZN1002" s="347"/>
      <c r="ZO1002" s="347"/>
      <c r="ZP1002" s="347"/>
      <c r="ZQ1002" s="347"/>
      <c r="ZR1002" s="347"/>
      <c r="ZS1002" s="347"/>
      <c r="ZT1002" s="347"/>
      <c r="ZU1002" s="347"/>
      <c r="ZV1002" s="347"/>
      <c r="ZW1002" s="347"/>
      <c r="ZX1002" s="347"/>
      <c r="ZY1002" s="347"/>
      <c r="ZZ1002" s="347"/>
      <c r="AAA1002" s="347"/>
      <c r="AAB1002" s="347"/>
      <c r="AAC1002" s="347"/>
      <c r="AAD1002" s="347"/>
      <c r="AAE1002" s="347"/>
      <c r="AAF1002" s="347"/>
      <c r="AAG1002" s="347"/>
      <c r="AAH1002" s="347"/>
      <c r="AAI1002" s="347"/>
      <c r="AAJ1002" s="347"/>
      <c r="AAK1002" s="347"/>
      <c r="AAL1002" s="347"/>
      <c r="AAM1002" s="347"/>
      <c r="AAN1002" s="347"/>
      <c r="AAO1002" s="347"/>
      <c r="AAP1002" s="347"/>
      <c r="AAQ1002" s="347"/>
      <c r="AAR1002" s="347"/>
      <c r="AAS1002" s="347"/>
      <c r="AAT1002" s="347"/>
      <c r="AAU1002" s="347"/>
      <c r="AAV1002" s="347"/>
      <c r="AAW1002" s="347"/>
      <c r="AAX1002" s="347"/>
      <c r="AAY1002" s="347"/>
      <c r="AAZ1002" s="347"/>
      <c r="ABA1002" s="347"/>
      <c r="ABB1002" s="347"/>
      <c r="ABC1002" s="347"/>
      <c r="ABD1002" s="347"/>
      <c r="ABE1002" s="347"/>
      <c r="ABF1002" s="347"/>
      <c r="ABG1002" s="347"/>
      <c r="ABH1002" s="347"/>
      <c r="ABI1002" s="347"/>
      <c r="ABJ1002" s="347"/>
      <c r="ABK1002" s="347"/>
      <c r="ABL1002" s="347"/>
      <c r="ABM1002" s="347"/>
      <c r="ABN1002" s="347"/>
      <c r="ABO1002" s="347"/>
      <c r="ABP1002" s="347"/>
      <c r="ABQ1002" s="347"/>
      <c r="ABR1002" s="347"/>
      <c r="ABS1002" s="347"/>
      <c r="ABT1002" s="347"/>
      <c r="ABU1002" s="347"/>
      <c r="ABV1002" s="347"/>
      <c r="ABW1002" s="347"/>
      <c r="ABX1002" s="347"/>
      <c r="ABY1002" s="347"/>
      <c r="ABZ1002" s="347"/>
      <c r="ACA1002" s="347"/>
      <c r="ACB1002" s="347"/>
      <c r="ACC1002" s="347"/>
      <c r="ACD1002" s="347"/>
      <c r="ACE1002" s="347"/>
      <c r="ACF1002" s="347"/>
      <c r="ACG1002" s="347"/>
      <c r="ACH1002" s="347"/>
      <c r="ACI1002" s="347"/>
      <c r="ACJ1002" s="347"/>
      <c r="ACK1002" s="347"/>
      <c r="ACL1002" s="347"/>
      <c r="ACM1002" s="347"/>
      <c r="ACN1002" s="347"/>
      <c r="ACO1002" s="347"/>
      <c r="ACP1002" s="347"/>
      <c r="ACQ1002" s="347"/>
      <c r="ACR1002" s="347"/>
      <c r="ACS1002" s="347"/>
      <c r="ACT1002" s="347"/>
      <c r="ACU1002" s="347"/>
      <c r="ACV1002" s="347"/>
      <c r="ACW1002" s="347"/>
      <c r="ACX1002" s="347"/>
      <c r="ACY1002" s="347"/>
      <c r="ACZ1002" s="347"/>
      <c r="ADA1002" s="347"/>
      <c r="ADB1002" s="347"/>
      <c r="ADC1002" s="347"/>
      <c r="ADD1002" s="347"/>
      <c r="ADE1002" s="347"/>
      <c r="ADF1002" s="347"/>
      <c r="ADG1002" s="347"/>
      <c r="ADH1002" s="347"/>
      <c r="ADI1002" s="347"/>
      <c r="ADJ1002" s="347"/>
      <c r="ADK1002" s="347"/>
      <c r="ADL1002" s="347"/>
      <c r="ADM1002" s="347"/>
      <c r="ADN1002" s="347"/>
      <c r="ADO1002" s="347"/>
      <c r="ADP1002" s="347"/>
      <c r="ADQ1002" s="347"/>
      <c r="ADR1002" s="347"/>
      <c r="ADS1002" s="347"/>
      <c r="ADT1002" s="347"/>
      <c r="ADU1002" s="347"/>
      <c r="ADV1002" s="347"/>
      <c r="ADW1002" s="347"/>
      <c r="ADX1002" s="347"/>
      <c r="ADY1002" s="347"/>
      <c r="ADZ1002" s="347"/>
      <c r="AEA1002" s="347"/>
      <c r="AEB1002" s="347"/>
      <c r="AEC1002" s="347"/>
      <c r="AED1002" s="347"/>
      <c r="AEE1002" s="347"/>
      <c r="AEF1002" s="347"/>
      <c r="AEG1002" s="347"/>
      <c r="AEH1002" s="347"/>
      <c r="AEI1002" s="347"/>
      <c r="AEJ1002" s="347"/>
      <c r="AEK1002" s="347"/>
      <c r="AEL1002" s="347"/>
      <c r="AEM1002" s="347"/>
      <c r="AEN1002" s="347"/>
      <c r="AEO1002" s="347"/>
      <c r="AEP1002" s="347"/>
      <c r="AEQ1002" s="347"/>
      <c r="AER1002" s="347"/>
      <c r="AES1002" s="347"/>
      <c r="AET1002" s="347"/>
      <c r="AEU1002" s="347"/>
      <c r="AEV1002" s="347"/>
      <c r="AEW1002" s="347"/>
      <c r="AEX1002" s="347"/>
      <c r="AEY1002" s="347"/>
      <c r="AEZ1002" s="347"/>
      <c r="AFA1002" s="347"/>
      <c r="AFB1002" s="347"/>
      <c r="AFC1002" s="347"/>
      <c r="AFD1002" s="347"/>
      <c r="AFE1002" s="347"/>
      <c r="AFF1002" s="347"/>
      <c r="AFG1002" s="347"/>
      <c r="AFH1002" s="347"/>
      <c r="AFI1002" s="347"/>
      <c r="AFJ1002" s="347"/>
      <c r="AFK1002" s="347"/>
      <c r="AFL1002" s="347"/>
      <c r="AFM1002" s="347"/>
      <c r="AFN1002" s="347"/>
      <c r="AFO1002" s="347"/>
      <c r="AFP1002" s="347"/>
      <c r="AFQ1002" s="347"/>
      <c r="AFR1002" s="347"/>
      <c r="AFS1002" s="347"/>
      <c r="AFT1002" s="347"/>
      <c r="AFU1002" s="347"/>
      <c r="AFV1002" s="347"/>
      <c r="AFW1002" s="347"/>
      <c r="AFX1002" s="347"/>
      <c r="AFY1002" s="347"/>
      <c r="AFZ1002" s="347"/>
      <c r="AGA1002" s="347"/>
      <c r="AGB1002" s="347"/>
      <c r="AGC1002" s="347"/>
      <c r="AGD1002" s="347"/>
      <c r="AGE1002" s="347"/>
      <c r="AGF1002" s="347"/>
      <c r="AGG1002" s="347"/>
      <c r="AGH1002" s="347"/>
      <c r="AGI1002" s="347"/>
      <c r="AGJ1002" s="347"/>
      <c r="AGK1002" s="347"/>
      <c r="AGL1002" s="347"/>
      <c r="AGM1002" s="347"/>
      <c r="AGN1002" s="347"/>
      <c r="AGO1002" s="347"/>
      <c r="AGP1002" s="347"/>
      <c r="AGQ1002" s="347"/>
      <c r="AGR1002" s="347"/>
      <c r="AGS1002" s="347"/>
      <c r="AGT1002" s="347"/>
      <c r="AGU1002" s="347"/>
      <c r="AGV1002" s="347"/>
      <c r="AGW1002" s="347"/>
      <c r="AGX1002" s="347"/>
      <c r="AGY1002" s="347"/>
      <c r="AGZ1002" s="347"/>
      <c r="AHA1002" s="347"/>
      <c r="AHB1002" s="347"/>
      <c r="AHC1002" s="347"/>
      <c r="AHD1002" s="347"/>
      <c r="AHE1002" s="347"/>
      <c r="AHF1002" s="347"/>
      <c r="AHG1002" s="347"/>
      <c r="AHH1002" s="347"/>
      <c r="AHI1002" s="347"/>
      <c r="AHJ1002" s="347"/>
      <c r="AHK1002" s="347"/>
      <c r="AHL1002" s="347"/>
      <c r="AHM1002" s="347"/>
      <c r="AHN1002" s="347"/>
      <c r="AHO1002" s="347"/>
      <c r="AHP1002" s="347"/>
      <c r="AHQ1002" s="347"/>
      <c r="AHR1002" s="347"/>
      <c r="AHS1002" s="347"/>
      <c r="AHT1002" s="347"/>
      <c r="AHU1002" s="347"/>
      <c r="AHV1002" s="347"/>
      <c r="AHW1002" s="347"/>
      <c r="AHX1002" s="347"/>
      <c r="AHY1002" s="347"/>
      <c r="AHZ1002" s="347"/>
      <c r="AIA1002" s="347"/>
      <c r="AIB1002" s="347"/>
      <c r="AIC1002" s="347"/>
      <c r="AID1002" s="347"/>
      <c r="AIE1002" s="347"/>
      <c r="AIF1002" s="347"/>
      <c r="AIG1002" s="347"/>
      <c r="AIH1002" s="347"/>
      <c r="AII1002" s="347"/>
      <c r="AIJ1002" s="347"/>
      <c r="AIK1002" s="347"/>
      <c r="AIL1002" s="347"/>
      <c r="AIM1002" s="347"/>
      <c r="AIN1002" s="347"/>
      <c r="AIO1002" s="347"/>
      <c r="AIP1002" s="347"/>
      <c r="AIQ1002" s="347"/>
      <c r="AIR1002" s="347"/>
      <c r="AIS1002" s="347"/>
      <c r="AIT1002" s="347"/>
      <c r="AIU1002" s="347"/>
      <c r="AIV1002" s="347"/>
      <c r="AIW1002" s="347"/>
      <c r="AIX1002" s="347"/>
      <c r="AIY1002" s="347"/>
      <c r="AIZ1002" s="347"/>
      <c r="AJA1002" s="347"/>
      <c r="AJB1002" s="347"/>
      <c r="AJC1002" s="347"/>
      <c r="AJD1002" s="347"/>
      <c r="AJE1002" s="347"/>
      <c r="AJF1002" s="347"/>
      <c r="AJG1002" s="347"/>
      <c r="AJH1002" s="347"/>
      <c r="AJI1002" s="347"/>
      <c r="AJJ1002" s="347"/>
      <c r="AJK1002" s="347"/>
      <c r="AJL1002" s="347"/>
      <c r="AJM1002" s="347"/>
      <c r="AJN1002" s="347"/>
      <c r="AJO1002" s="347"/>
      <c r="AJP1002" s="347"/>
      <c r="AJQ1002" s="347"/>
      <c r="AJR1002" s="347"/>
      <c r="AJS1002" s="347"/>
      <c r="AJT1002" s="347"/>
      <c r="AJU1002" s="347"/>
      <c r="AJV1002" s="347"/>
      <c r="AJW1002" s="347"/>
      <c r="AJX1002" s="347"/>
      <c r="AJY1002" s="347"/>
      <c r="AJZ1002" s="347"/>
      <c r="AKA1002" s="347"/>
      <c r="AKB1002" s="347"/>
      <c r="AKC1002" s="347"/>
      <c r="AKD1002" s="347"/>
      <c r="AKE1002" s="347"/>
      <c r="AKF1002" s="347"/>
      <c r="AKG1002" s="347"/>
      <c r="AKH1002" s="347"/>
      <c r="AKI1002" s="347"/>
      <c r="AKJ1002" s="347"/>
      <c r="AKK1002" s="347"/>
      <c r="AKL1002" s="347"/>
      <c r="AKM1002" s="347"/>
      <c r="AKN1002" s="347"/>
      <c r="AKO1002" s="347"/>
      <c r="AKP1002" s="347"/>
      <c r="AKQ1002" s="347"/>
      <c r="AKR1002" s="347"/>
      <c r="AKS1002" s="347"/>
      <c r="AKT1002" s="347"/>
      <c r="AKU1002" s="347"/>
      <c r="AKV1002" s="347"/>
      <c r="AKW1002" s="347"/>
      <c r="AKX1002" s="347"/>
      <c r="AKY1002" s="347"/>
      <c r="AKZ1002" s="347"/>
      <c r="ALA1002" s="347"/>
      <c r="ALB1002" s="347"/>
      <c r="ALC1002" s="347"/>
      <c r="ALD1002" s="347"/>
      <c r="ALE1002" s="347"/>
      <c r="ALF1002" s="347"/>
      <c r="ALG1002" s="347"/>
      <c r="ALH1002" s="347"/>
      <c r="ALI1002" s="347"/>
      <c r="ALJ1002" s="347"/>
      <c r="ALK1002" s="347"/>
      <c r="ALL1002" s="347"/>
      <c r="ALM1002" s="347"/>
      <c r="ALN1002" s="347"/>
      <c r="ALO1002" s="347"/>
      <c r="ALP1002" s="347"/>
      <c r="ALQ1002" s="347"/>
      <c r="ALR1002" s="347"/>
      <c r="ALS1002" s="347"/>
      <c r="ALT1002" s="347"/>
      <c r="ALU1002" s="347"/>
      <c r="ALV1002" s="347"/>
      <c r="ALW1002" s="347"/>
      <c r="ALX1002" s="347"/>
      <c r="ALY1002" s="347"/>
      <c r="ALZ1002" s="347"/>
      <c r="AMA1002" s="347"/>
      <c r="AMB1002" s="347"/>
      <c r="AMC1002" s="347"/>
      <c r="AMD1002" s="347"/>
      <c r="AME1002" s="347"/>
      <c r="AMF1002" s="347"/>
      <c r="AMG1002" s="347"/>
      <c r="AMH1002" s="347"/>
      <c r="AMI1002" s="347"/>
      <c r="AMJ1002" s="347"/>
      <c r="AMK1002" s="347"/>
      <c r="AML1002" s="347"/>
      <c r="AMM1002" s="347"/>
      <c r="AMN1002" s="347"/>
      <c r="AMO1002" s="347"/>
      <c r="AMP1002" s="347"/>
      <c r="AMQ1002" s="347"/>
      <c r="AMR1002" s="347"/>
      <c r="AMS1002" s="347"/>
      <c r="AMT1002" s="347"/>
      <c r="AMU1002" s="347"/>
      <c r="AMV1002" s="347"/>
      <c r="AMW1002" s="347"/>
      <c r="AMX1002" s="347"/>
      <c r="AMY1002" s="347"/>
      <c r="AMZ1002" s="347"/>
      <c r="ANA1002" s="347"/>
      <c r="ANB1002" s="347"/>
      <c r="ANC1002" s="347"/>
      <c r="AND1002" s="347"/>
      <c r="ANE1002" s="347"/>
      <c r="ANF1002" s="347"/>
      <c r="ANG1002" s="347"/>
      <c r="ANH1002" s="347"/>
      <c r="ANI1002" s="347"/>
      <c r="ANJ1002" s="347"/>
      <c r="ANK1002" s="347"/>
      <c r="ANL1002" s="347"/>
      <c r="ANM1002" s="347"/>
      <c r="ANN1002" s="347"/>
      <c r="ANO1002" s="347"/>
      <c r="ANP1002" s="347"/>
      <c r="ANQ1002" s="347"/>
      <c r="ANR1002" s="347"/>
      <c r="ANS1002" s="347"/>
      <c r="ANT1002" s="347"/>
      <c r="ANU1002" s="347"/>
      <c r="ANV1002" s="347"/>
      <c r="ANW1002" s="347"/>
      <c r="ANX1002" s="347"/>
      <c r="ANY1002" s="347"/>
      <c r="ANZ1002" s="347"/>
      <c r="AOA1002" s="347"/>
      <c r="AOB1002" s="347"/>
      <c r="AOC1002" s="347"/>
      <c r="AOD1002" s="347"/>
      <c r="AOE1002" s="347"/>
      <c r="AOF1002" s="347"/>
      <c r="AOG1002" s="347"/>
      <c r="AOH1002" s="347"/>
      <c r="AOI1002" s="347"/>
      <c r="AOJ1002" s="347"/>
      <c r="AOK1002" s="347"/>
      <c r="AOL1002" s="347"/>
      <c r="AOM1002" s="347"/>
      <c r="AON1002" s="347"/>
      <c r="AOO1002" s="347"/>
      <c r="AOP1002" s="347"/>
      <c r="AOQ1002" s="347"/>
      <c r="AOR1002" s="347"/>
      <c r="AOS1002" s="347"/>
      <c r="AOT1002" s="347"/>
      <c r="AOU1002" s="347"/>
      <c r="AOV1002" s="347"/>
      <c r="AOW1002" s="347"/>
      <c r="AOX1002" s="347"/>
      <c r="AOY1002" s="347"/>
      <c r="AOZ1002" s="347"/>
      <c r="APA1002" s="347"/>
      <c r="APB1002" s="347"/>
      <c r="APC1002" s="347"/>
      <c r="APD1002" s="347"/>
      <c r="APE1002" s="347"/>
      <c r="APF1002" s="347"/>
      <c r="APG1002" s="347"/>
      <c r="APH1002" s="347"/>
      <c r="API1002" s="347"/>
      <c r="APJ1002" s="347"/>
      <c r="APK1002" s="347"/>
      <c r="APL1002" s="347"/>
      <c r="APM1002" s="347"/>
      <c r="APN1002" s="347"/>
      <c r="APO1002" s="347"/>
      <c r="APP1002" s="347"/>
      <c r="APQ1002" s="347"/>
      <c r="APR1002" s="347"/>
      <c r="APS1002" s="347"/>
      <c r="APT1002" s="347"/>
      <c r="APU1002" s="347"/>
      <c r="APV1002" s="347"/>
      <c r="APW1002" s="347"/>
      <c r="APX1002" s="347"/>
      <c r="APY1002" s="347"/>
      <c r="APZ1002" s="347"/>
      <c r="AQA1002" s="347"/>
      <c r="AQB1002" s="347"/>
      <c r="AQC1002" s="347"/>
      <c r="AQD1002" s="347"/>
      <c r="AQE1002" s="347"/>
      <c r="AQF1002" s="347"/>
      <c r="AQG1002" s="347"/>
      <c r="AQH1002" s="347"/>
      <c r="AQI1002" s="347"/>
      <c r="AQJ1002" s="347"/>
      <c r="AQK1002" s="347"/>
      <c r="AQL1002" s="347"/>
      <c r="AQM1002" s="347"/>
      <c r="AQN1002" s="347"/>
      <c r="AQO1002" s="347"/>
      <c r="AQP1002" s="347"/>
      <c r="AQQ1002" s="347"/>
      <c r="AQR1002" s="347"/>
      <c r="AQS1002" s="347"/>
      <c r="AQT1002" s="347"/>
      <c r="AQU1002" s="347"/>
      <c r="AQV1002" s="347"/>
      <c r="AQW1002" s="347"/>
      <c r="AQX1002" s="347"/>
      <c r="AQY1002" s="347"/>
      <c r="AQZ1002" s="347"/>
      <c r="ARA1002" s="347"/>
      <c r="ARB1002" s="347"/>
      <c r="ARC1002" s="347"/>
      <c r="ARD1002" s="347"/>
      <c r="ARE1002" s="347"/>
      <c r="ARF1002" s="347"/>
      <c r="ARG1002" s="347"/>
      <c r="ARH1002" s="347"/>
      <c r="ARI1002" s="347"/>
      <c r="ARJ1002" s="347"/>
      <c r="ARK1002" s="347"/>
      <c r="ARL1002" s="347"/>
      <c r="ARM1002" s="347"/>
      <c r="ARN1002" s="347"/>
      <c r="ARO1002" s="347"/>
      <c r="ARP1002" s="347"/>
      <c r="ARQ1002" s="347"/>
      <c r="ARR1002" s="347"/>
      <c r="ARS1002" s="347"/>
      <c r="ART1002" s="347"/>
      <c r="ARU1002" s="347"/>
      <c r="ARV1002" s="347"/>
      <c r="ARW1002" s="347"/>
      <c r="ARX1002" s="347"/>
      <c r="ARY1002" s="347"/>
      <c r="ARZ1002" s="347"/>
      <c r="ASA1002" s="347"/>
      <c r="ASB1002" s="347"/>
      <c r="ASC1002" s="347"/>
      <c r="ASD1002" s="347"/>
      <c r="ASE1002" s="347"/>
      <c r="ASF1002" s="347"/>
      <c r="ASG1002" s="347"/>
      <c r="ASH1002" s="347"/>
      <c r="ASI1002" s="347"/>
      <c r="ASJ1002" s="347"/>
      <c r="ASK1002" s="347"/>
      <c r="ASL1002" s="347"/>
      <c r="ASM1002" s="347"/>
      <c r="ASN1002" s="347"/>
      <c r="ASO1002" s="347"/>
      <c r="ASP1002" s="347"/>
      <c r="ASQ1002" s="347"/>
      <c r="ASR1002" s="347"/>
      <c r="ASS1002" s="347"/>
      <c r="AST1002" s="347"/>
      <c r="ASU1002" s="347"/>
      <c r="ASV1002" s="347"/>
      <c r="ASW1002" s="347"/>
      <c r="ASX1002" s="347"/>
      <c r="ASY1002" s="347"/>
      <c r="ASZ1002" s="347"/>
      <c r="ATA1002" s="347"/>
      <c r="ATB1002" s="347"/>
      <c r="ATC1002" s="347"/>
      <c r="ATD1002" s="347"/>
      <c r="ATE1002" s="347"/>
      <c r="ATF1002" s="347"/>
      <c r="ATG1002" s="347"/>
      <c r="ATH1002" s="347"/>
      <c r="ATI1002" s="347"/>
      <c r="ATJ1002" s="347"/>
      <c r="ATK1002" s="347"/>
      <c r="ATL1002" s="347"/>
      <c r="ATM1002" s="347"/>
      <c r="ATN1002" s="347"/>
      <c r="ATO1002" s="347"/>
      <c r="ATP1002" s="347"/>
      <c r="ATQ1002" s="347"/>
      <c r="ATR1002" s="347"/>
      <c r="ATS1002" s="347"/>
      <c r="ATT1002" s="347"/>
      <c r="ATU1002" s="347"/>
      <c r="ATV1002" s="347"/>
      <c r="ATW1002" s="347"/>
      <c r="ATX1002" s="347"/>
      <c r="ATY1002" s="347"/>
      <c r="ATZ1002" s="347"/>
      <c r="AUA1002" s="347"/>
      <c r="AUB1002" s="347"/>
      <c r="AUC1002" s="347"/>
      <c r="AUD1002" s="347"/>
      <c r="AUE1002" s="347"/>
      <c r="AUF1002" s="347"/>
      <c r="AUG1002" s="347"/>
      <c r="AUH1002" s="347"/>
      <c r="AUI1002" s="347"/>
      <c r="AUJ1002" s="347"/>
      <c r="AUK1002" s="347"/>
      <c r="AUL1002" s="347"/>
      <c r="AUM1002" s="347"/>
      <c r="AUN1002" s="347"/>
      <c r="AUO1002" s="347"/>
      <c r="AUP1002" s="347"/>
      <c r="AUQ1002" s="347"/>
      <c r="AUR1002" s="347"/>
      <c r="AUS1002" s="347"/>
      <c r="AUT1002" s="347"/>
      <c r="AUU1002" s="347"/>
      <c r="AUV1002" s="347"/>
      <c r="AUW1002" s="347"/>
      <c r="AUX1002" s="347"/>
      <c r="AUY1002" s="347"/>
      <c r="AUZ1002" s="347"/>
      <c r="AVA1002" s="347"/>
      <c r="AVB1002" s="347"/>
      <c r="AVC1002" s="347"/>
      <c r="AVD1002" s="347"/>
      <c r="AVE1002" s="347"/>
      <c r="AVF1002" s="347"/>
      <c r="AVG1002" s="347"/>
      <c r="AVH1002" s="347"/>
      <c r="AVI1002" s="347"/>
      <c r="AVJ1002" s="347"/>
      <c r="AVK1002" s="347"/>
      <c r="AVL1002" s="347"/>
      <c r="AVM1002" s="347"/>
      <c r="AVN1002" s="347"/>
      <c r="AVO1002" s="347"/>
      <c r="AVP1002" s="347"/>
      <c r="AVQ1002" s="347"/>
      <c r="AVR1002" s="347"/>
      <c r="AVS1002" s="347"/>
      <c r="AVT1002" s="347"/>
      <c r="AVU1002" s="347"/>
      <c r="AVV1002" s="347"/>
      <c r="AVW1002" s="347"/>
      <c r="AVX1002" s="347"/>
      <c r="AVY1002" s="347"/>
      <c r="AVZ1002" s="347"/>
      <c r="AWA1002" s="347"/>
      <c r="AWB1002" s="347"/>
      <c r="AWC1002" s="347"/>
      <c r="AWD1002" s="347"/>
      <c r="AWE1002" s="347"/>
      <c r="AWF1002" s="347"/>
      <c r="AWG1002" s="347"/>
      <c r="AWH1002" s="347"/>
      <c r="AWI1002" s="347"/>
      <c r="AWJ1002" s="347"/>
      <c r="AWK1002" s="347"/>
      <c r="AWL1002" s="347"/>
      <c r="AWM1002" s="347"/>
      <c r="AWN1002" s="347"/>
      <c r="AWO1002" s="347"/>
      <c r="AWP1002" s="347"/>
      <c r="AWQ1002" s="347"/>
      <c r="AWR1002" s="347"/>
      <c r="AWS1002" s="347"/>
      <c r="AWT1002" s="347"/>
      <c r="AWU1002" s="347"/>
      <c r="AWV1002" s="347"/>
      <c r="AWW1002" s="347"/>
      <c r="AWX1002" s="347"/>
      <c r="AWY1002" s="347"/>
      <c r="AWZ1002" s="347"/>
      <c r="AXA1002" s="347"/>
      <c r="AXB1002" s="347"/>
      <c r="AXC1002" s="347"/>
      <c r="AXD1002" s="347"/>
      <c r="AXE1002" s="347"/>
      <c r="AXF1002" s="347"/>
      <c r="AXG1002" s="347"/>
      <c r="AXH1002" s="347"/>
      <c r="AXI1002" s="347"/>
      <c r="AXJ1002" s="347"/>
      <c r="AXK1002" s="347"/>
      <c r="AXL1002" s="347"/>
      <c r="AXM1002" s="347"/>
      <c r="AXN1002" s="347"/>
      <c r="AXO1002" s="347"/>
      <c r="AXP1002" s="347"/>
      <c r="AXQ1002" s="347"/>
      <c r="AXR1002" s="347"/>
      <c r="AXS1002" s="347"/>
      <c r="AXT1002" s="347"/>
      <c r="AXU1002" s="347"/>
      <c r="AXV1002" s="347"/>
      <c r="AXW1002" s="347"/>
      <c r="AXX1002" s="347"/>
      <c r="AXY1002" s="347"/>
      <c r="AXZ1002" s="347"/>
      <c r="AYA1002" s="347"/>
      <c r="AYB1002" s="347"/>
      <c r="AYC1002" s="347"/>
      <c r="AYD1002" s="347"/>
      <c r="AYE1002" s="347"/>
      <c r="AYF1002" s="347"/>
      <c r="AYG1002" s="347"/>
      <c r="AYH1002" s="347"/>
      <c r="AYI1002" s="347"/>
      <c r="AYJ1002" s="347"/>
      <c r="AYK1002" s="347"/>
      <c r="AYL1002" s="347"/>
      <c r="AYM1002" s="347"/>
      <c r="AYN1002" s="347"/>
      <c r="AYO1002" s="347"/>
      <c r="AYP1002" s="347"/>
      <c r="AYQ1002" s="347"/>
      <c r="AYR1002" s="347"/>
      <c r="AYS1002" s="347"/>
      <c r="AYT1002" s="347"/>
      <c r="AYU1002" s="347"/>
      <c r="AYV1002" s="347"/>
      <c r="AYW1002" s="347"/>
      <c r="AYX1002" s="347"/>
      <c r="AYY1002" s="347"/>
      <c r="AYZ1002" s="347"/>
      <c r="AZA1002" s="347"/>
      <c r="AZB1002" s="347"/>
      <c r="AZC1002" s="347"/>
      <c r="AZD1002" s="347"/>
      <c r="AZE1002" s="347"/>
      <c r="AZF1002" s="347"/>
      <c r="AZG1002" s="347"/>
      <c r="AZH1002" s="347"/>
      <c r="AZI1002" s="347"/>
      <c r="AZJ1002" s="347"/>
      <c r="AZK1002" s="347"/>
      <c r="AZL1002" s="347"/>
      <c r="AZM1002" s="347"/>
      <c r="AZN1002" s="347"/>
      <c r="AZO1002" s="347"/>
      <c r="AZP1002" s="347"/>
      <c r="AZQ1002" s="347"/>
      <c r="AZR1002" s="347"/>
      <c r="AZS1002" s="347"/>
      <c r="AZT1002" s="347"/>
      <c r="AZU1002" s="347"/>
      <c r="AZV1002" s="347"/>
      <c r="AZW1002" s="347"/>
      <c r="AZX1002" s="347"/>
      <c r="AZY1002" s="347"/>
      <c r="AZZ1002" s="347"/>
      <c r="BAA1002" s="347"/>
      <c r="BAB1002" s="347"/>
      <c r="BAC1002" s="347"/>
      <c r="BAD1002" s="347"/>
      <c r="BAE1002" s="347"/>
      <c r="BAF1002" s="347"/>
      <c r="BAG1002" s="347"/>
      <c r="BAH1002" s="347"/>
      <c r="BAI1002" s="347"/>
      <c r="BAJ1002" s="347"/>
      <c r="BAK1002" s="347"/>
      <c r="BAL1002" s="347"/>
      <c r="BAM1002" s="347"/>
      <c r="BAN1002" s="347"/>
      <c r="BAO1002" s="347"/>
      <c r="BAP1002" s="347"/>
      <c r="BAQ1002" s="347"/>
      <c r="BAR1002" s="347"/>
      <c r="BAS1002" s="347"/>
      <c r="BAT1002" s="347"/>
      <c r="BAU1002" s="347"/>
      <c r="BAV1002" s="347"/>
      <c r="BAW1002" s="347"/>
      <c r="BAX1002" s="347"/>
      <c r="BAY1002" s="347"/>
      <c r="BAZ1002" s="347"/>
      <c r="BBA1002" s="347"/>
      <c r="BBB1002" s="347"/>
      <c r="BBC1002" s="347"/>
      <c r="BBD1002" s="347"/>
      <c r="BBE1002" s="347"/>
      <c r="BBF1002" s="347"/>
      <c r="BBG1002" s="347"/>
      <c r="BBH1002" s="347"/>
      <c r="BBI1002" s="347"/>
      <c r="BBJ1002" s="347"/>
      <c r="BBK1002" s="347"/>
      <c r="BBL1002" s="347"/>
      <c r="BBM1002" s="347"/>
      <c r="BBN1002" s="347"/>
      <c r="BBO1002" s="347"/>
      <c r="BBP1002" s="347"/>
      <c r="BBQ1002" s="347"/>
      <c r="BBR1002" s="347"/>
      <c r="BBS1002" s="347"/>
      <c r="BBT1002" s="347"/>
      <c r="BBU1002" s="347"/>
      <c r="BBV1002" s="347"/>
      <c r="BBW1002" s="347"/>
      <c r="BBX1002" s="347"/>
      <c r="BBY1002" s="347"/>
      <c r="BBZ1002" s="347"/>
      <c r="BCA1002" s="347"/>
      <c r="BCB1002" s="347"/>
      <c r="BCC1002" s="347"/>
      <c r="BCD1002" s="347"/>
      <c r="BCE1002" s="347"/>
      <c r="BCF1002" s="347"/>
      <c r="BCG1002" s="347"/>
      <c r="BCH1002" s="347"/>
      <c r="BCI1002" s="347"/>
      <c r="BCJ1002" s="347"/>
      <c r="BCK1002" s="347"/>
      <c r="BCL1002" s="347"/>
      <c r="BCM1002" s="347"/>
      <c r="BCN1002" s="347"/>
      <c r="BCO1002" s="347"/>
      <c r="BCP1002" s="347"/>
      <c r="BCQ1002" s="347"/>
      <c r="BCR1002" s="347"/>
      <c r="BCS1002" s="347"/>
      <c r="BCT1002" s="347"/>
      <c r="BCU1002" s="347"/>
      <c r="BCV1002" s="347"/>
      <c r="BCW1002" s="347"/>
      <c r="BCX1002" s="347"/>
      <c r="BCY1002" s="347"/>
      <c r="BCZ1002" s="347"/>
      <c r="BDA1002" s="347"/>
      <c r="BDB1002" s="347"/>
      <c r="BDC1002" s="347"/>
      <c r="BDD1002" s="347"/>
      <c r="BDE1002" s="347"/>
      <c r="BDF1002" s="347"/>
      <c r="BDG1002" s="347"/>
      <c r="BDH1002" s="347"/>
      <c r="BDI1002" s="347"/>
      <c r="BDJ1002" s="347"/>
      <c r="BDK1002" s="347"/>
      <c r="BDL1002" s="347"/>
      <c r="BDM1002" s="347"/>
      <c r="BDN1002" s="347"/>
      <c r="BDO1002" s="347"/>
      <c r="BDP1002" s="347"/>
      <c r="BDQ1002" s="347"/>
      <c r="BDR1002" s="347"/>
      <c r="BDS1002" s="347"/>
      <c r="BDT1002" s="347"/>
      <c r="BDU1002" s="347"/>
      <c r="BDV1002" s="347"/>
      <c r="BDW1002" s="347"/>
      <c r="BDX1002" s="347"/>
      <c r="BDY1002" s="347"/>
      <c r="BDZ1002" s="347"/>
      <c r="BEA1002" s="347"/>
      <c r="BEB1002" s="347"/>
      <c r="BEC1002" s="347"/>
      <c r="BED1002" s="347"/>
      <c r="BEE1002" s="347"/>
      <c r="BEF1002" s="347"/>
      <c r="BEG1002" s="347"/>
      <c r="BEH1002" s="347"/>
      <c r="BEI1002" s="347"/>
      <c r="BEJ1002" s="347"/>
      <c r="BEK1002" s="347"/>
      <c r="BEL1002" s="347"/>
      <c r="BEM1002" s="347"/>
      <c r="BEN1002" s="347"/>
      <c r="BEO1002" s="347"/>
      <c r="BEP1002" s="347"/>
      <c r="BEQ1002" s="347"/>
      <c r="BER1002" s="347"/>
      <c r="BES1002" s="347"/>
      <c r="BET1002" s="347"/>
      <c r="BEU1002" s="347"/>
      <c r="BEV1002" s="347"/>
      <c r="BEW1002" s="347"/>
      <c r="BEX1002" s="347"/>
      <c r="BEY1002" s="347"/>
      <c r="BEZ1002" s="347"/>
      <c r="BFA1002" s="347"/>
      <c r="BFB1002" s="347"/>
      <c r="BFC1002" s="347"/>
      <c r="BFD1002" s="347"/>
      <c r="BFE1002" s="347"/>
      <c r="BFF1002" s="347"/>
      <c r="BFG1002" s="347"/>
      <c r="BFH1002" s="347"/>
      <c r="BFI1002" s="347"/>
      <c r="BFJ1002" s="347"/>
      <c r="BFK1002" s="347"/>
      <c r="BFL1002" s="347"/>
      <c r="BFM1002" s="347"/>
      <c r="BFN1002" s="347"/>
      <c r="BFO1002" s="347"/>
      <c r="BFP1002" s="347"/>
      <c r="BFQ1002" s="347"/>
      <c r="BFR1002" s="347"/>
      <c r="BFS1002" s="347"/>
      <c r="BFT1002" s="347"/>
      <c r="BFU1002" s="347"/>
      <c r="BFV1002" s="347"/>
      <c r="BFW1002" s="347"/>
      <c r="BFX1002" s="347"/>
      <c r="BFY1002" s="347"/>
      <c r="BFZ1002" s="347"/>
      <c r="BGA1002" s="347"/>
      <c r="BGB1002" s="347"/>
      <c r="BGC1002" s="347"/>
      <c r="BGD1002" s="347"/>
      <c r="BGE1002" s="347"/>
      <c r="BGF1002" s="347"/>
      <c r="BGG1002" s="347"/>
      <c r="BGH1002" s="347"/>
      <c r="BGI1002" s="347"/>
      <c r="BGJ1002" s="347"/>
      <c r="BGK1002" s="347"/>
      <c r="BGL1002" s="347"/>
      <c r="BGM1002" s="347"/>
      <c r="BGN1002" s="347"/>
      <c r="BGO1002" s="347"/>
      <c r="BGP1002" s="347"/>
      <c r="BGQ1002" s="347"/>
      <c r="BGR1002" s="347"/>
      <c r="BGS1002" s="347"/>
      <c r="BGT1002" s="347"/>
      <c r="BGU1002" s="347"/>
      <c r="BGV1002" s="347"/>
      <c r="BGW1002" s="347"/>
      <c r="BGX1002" s="347"/>
      <c r="BGY1002" s="347"/>
      <c r="BGZ1002" s="347"/>
      <c r="BHA1002" s="347"/>
      <c r="BHB1002" s="347"/>
      <c r="BHC1002" s="347"/>
      <c r="BHD1002" s="347"/>
      <c r="BHE1002" s="347"/>
      <c r="BHF1002" s="347"/>
      <c r="BHG1002" s="347"/>
      <c r="BHH1002" s="347"/>
      <c r="BHI1002" s="347"/>
      <c r="BHJ1002" s="347"/>
      <c r="BHK1002" s="347"/>
      <c r="BHL1002" s="347"/>
      <c r="BHM1002" s="347"/>
      <c r="BHN1002" s="347"/>
      <c r="BHO1002" s="347"/>
      <c r="BHP1002" s="347"/>
      <c r="BHQ1002" s="347"/>
      <c r="BHR1002" s="347"/>
      <c r="BHS1002" s="347"/>
      <c r="BHT1002" s="347"/>
      <c r="BHU1002" s="347"/>
      <c r="BHV1002" s="347"/>
      <c r="BHW1002" s="347"/>
      <c r="BHX1002" s="347"/>
      <c r="BHY1002" s="347"/>
      <c r="BHZ1002" s="347"/>
      <c r="BIA1002" s="347"/>
      <c r="BIB1002" s="347"/>
      <c r="BIC1002" s="347"/>
      <c r="BID1002" s="347"/>
      <c r="BIE1002" s="347"/>
      <c r="BIF1002" s="347"/>
      <c r="BIG1002" s="347"/>
      <c r="BIH1002" s="347"/>
      <c r="BII1002" s="347"/>
      <c r="BIJ1002" s="347"/>
      <c r="BIK1002" s="347"/>
      <c r="BIL1002" s="347"/>
      <c r="BIM1002" s="347"/>
      <c r="BIN1002" s="347"/>
      <c r="BIO1002" s="347"/>
      <c r="BIP1002" s="347"/>
      <c r="BIQ1002" s="347"/>
      <c r="BIR1002" s="347"/>
      <c r="BIS1002" s="347"/>
      <c r="BIT1002" s="347"/>
      <c r="BIU1002" s="347"/>
      <c r="BIV1002" s="347"/>
      <c r="BIW1002" s="347"/>
      <c r="BIX1002" s="347"/>
      <c r="BIY1002" s="347"/>
      <c r="BIZ1002" s="347"/>
      <c r="BJA1002" s="347"/>
      <c r="BJB1002" s="347"/>
      <c r="BJC1002" s="347"/>
      <c r="BJD1002" s="347"/>
      <c r="BJE1002" s="347"/>
      <c r="BJF1002" s="347"/>
      <c r="BJG1002" s="347"/>
      <c r="BJH1002" s="347"/>
      <c r="BJI1002" s="347"/>
      <c r="BJJ1002" s="347"/>
      <c r="BJK1002" s="347"/>
      <c r="BJL1002" s="347"/>
      <c r="BJM1002" s="347"/>
      <c r="BJN1002" s="347"/>
      <c r="BJO1002" s="347"/>
      <c r="BJP1002" s="347"/>
      <c r="BJQ1002" s="347"/>
      <c r="BJR1002" s="347"/>
      <c r="BJS1002" s="347"/>
      <c r="BJT1002" s="347"/>
      <c r="BJU1002" s="347"/>
      <c r="BJV1002" s="347"/>
      <c r="BJW1002" s="347"/>
      <c r="BJX1002" s="347"/>
      <c r="BJY1002" s="347"/>
      <c r="BJZ1002" s="347"/>
      <c r="BKA1002" s="347"/>
      <c r="BKB1002" s="347"/>
      <c r="BKC1002" s="347"/>
      <c r="BKD1002" s="347"/>
      <c r="BKE1002" s="347"/>
      <c r="BKF1002" s="347"/>
      <c r="BKG1002" s="347"/>
      <c r="BKH1002" s="347"/>
      <c r="BKI1002" s="347"/>
      <c r="BKJ1002" s="347"/>
      <c r="BKK1002" s="347"/>
      <c r="BKL1002" s="347"/>
      <c r="BKM1002" s="347"/>
      <c r="BKN1002" s="347"/>
      <c r="BKO1002" s="347"/>
      <c r="BKP1002" s="347"/>
      <c r="BKQ1002" s="347"/>
      <c r="BKR1002" s="347"/>
      <c r="BKS1002" s="347"/>
      <c r="BKT1002" s="347"/>
      <c r="BKU1002" s="347"/>
      <c r="BKV1002" s="347"/>
      <c r="BKW1002" s="347"/>
      <c r="BKX1002" s="347"/>
      <c r="BKY1002" s="347"/>
      <c r="BKZ1002" s="347"/>
      <c r="BLA1002" s="347"/>
      <c r="BLB1002" s="347"/>
      <c r="BLC1002" s="347"/>
      <c r="BLD1002" s="347"/>
      <c r="BLE1002" s="347"/>
      <c r="BLF1002" s="347"/>
      <c r="BLG1002" s="347"/>
      <c r="BLH1002" s="347"/>
      <c r="BLI1002" s="347"/>
      <c r="BLJ1002" s="347"/>
      <c r="BLK1002" s="347"/>
      <c r="BLL1002" s="347"/>
      <c r="BLM1002" s="347"/>
      <c r="BLN1002" s="347"/>
      <c r="BLO1002" s="347"/>
      <c r="BLP1002" s="347"/>
      <c r="BLQ1002" s="347"/>
      <c r="BLR1002" s="347"/>
      <c r="BLS1002" s="347"/>
      <c r="BLT1002" s="347"/>
      <c r="BLU1002" s="347"/>
      <c r="BLV1002" s="347"/>
      <c r="BLW1002" s="347"/>
      <c r="BLX1002" s="347"/>
      <c r="BLY1002" s="347"/>
      <c r="BLZ1002" s="347"/>
      <c r="BMA1002" s="347"/>
      <c r="BMB1002" s="347"/>
      <c r="BMC1002" s="347"/>
      <c r="BMD1002" s="347"/>
      <c r="BME1002" s="347"/>
      <c r="BMF1002" s="347"/>
      <c r="BMG1002" s="347"/>
      <c r="BMH1002" s="347"/>
      <c r="BMI1002" s="347"/>
      <c r="BMJ1002" s="347"/>
      <c r="BMK1002" s="347"/>
      <c r="BML1002" s="347"/>
      <c r="BMM1002" s="347"/>
      <c r="BMN1002" s="347"/>
      <c r="BMO1002" s="347"/>
      <c r="BMP1002" s="347"/>
      <c r="BMQ1002" s="347"/>
      <c r="BMR1002" s="347"/>
      <c r="BMS1002" s="347"/>
      <c r="BMT1002" s="347"/>
      <c r="BMU1002" s="347"/>
      <c r="BMV1002" s="347"/>
      <c r="BMW1002" s="347"/>
      <c r="BMX1002" s="347"/>
      <c r="BMY1002" s="347"/>
      <c r="BMZ1002" s="347"/>
      <c r="BNA1002" s="347"/>
      <c r="BNB1002" s="347"/>
      <c r="BNC1002" s="347"/>
      <c r="BND1002" s="347"/>
      <c r="BNE1002" s="347"/>
      <c r="BNF1002" s="347"/>
      <c r="BNG1002" s="347"/>
      <c r="BNH1002" s="347"/>
      <c r="BNI1002" s="347"/>
      <c r="BNJ1002" s="347"/>
      <c r="BNK1002" s="347"/>
      <c r="BNL1002" s="347"/>
      <c r="BNM1002" s="347"/>
      <c r="BNN1002" s="347"/>
      <c r="BNO1002" s="347"/>
      <c r="BNP1002" s="347"/>
      <c r="BNQ1002" s="347"/>
      <c r="BNR1002" s="347"/>
      <c r="BNS1002" s="347"/>
      <c r="BNT1002" s="347"/>
      <c r="BNU1002" s="347"/>
      <c r="BNV1002" s="347"/>
      <c r="BNW1002" s="347"/>
      <c r="BNX1002" s="347"/>
      <c r="BNY1002" s="347"/>
      <c r="BNZ1002" s="347"/>
      <c r="BOA1002" s="347"/>
      <c r="BOB1002" s="347"/>
      <c r="BOC1002" s="347"/>
      <c r="BOD1002" s="347"/>
      <c r="BOE1002" s="347"/>
      <c r="BOF1002" s="347"/>
      <c r="BOG1002" s="347"/>
      <c r="BOH1002" s="347"/>
      <c r="BOI1002" s="347"/>
      <c r="BOJ1002" s="347"/>
      <c r="BOK1002" s="347"/>
      <c r="BOL1002" s="347"/>
      <c r="BOM1002" s="347"/>
      <c r="BON1002" s="347"/>
      <c r="BOO1002" s="347"/>
      <c r="BOP1002" s="347"/>
      <c r="BOQ1002" s="347"/>
      <c r="BOR1002" s="347"/>
      <c r="BOS1002" s="347"/>
      <c r="BOT1002" s="347"/>
      <c r="BOU1002" s="347"/>
      <c r="BOV1002" s="347"/>
      <c r="BOW1002" s="347"/>
      <c r="BOX1002" s="347"/>
      <c r="BOY1002" s="347"/>
      <c r="BOZ1002" s="347"/>
      <c r="BPA1002" s="347"/>
      <c r="BPB1002" s="347"/>
      <c r="BPC1002" s="347"/>
      <c r="BPD1002" s="347"/>
      <c r="BPE1002" s="347"/>
      <c r="BPF1002" s="347"/>
      <c r="BPG1002" s="347"/>
      <c r="BPH1002" s="347"/>
      <c r="BPI1002" s="347"/>
      <c r="BPJ1002" s="347"/>
      <c r="BPK1002" s="347"/>
      <c r="BPL1002" s="347"/>
      <c r="BPM1002" s="347"/>
      <c r="BPN1002" s="347"/>
      <c r="BPO1002" s="347"/>
      <c r="BPP1002" s="347"/>
      <c r="BPQ1002" s="347"/>
      <c r="BPR1002" s="347"/>
      <c r="BPS1002" s="347"/>
      <c r="BPT1002" s="347"/>
      <c r="BPU1002" s="347"/>
      <c r="BPV1002" s="347"/>
      <c r="BPW1002" s="347"/>
      <c r="BPX1002" s="347"/>
      <c r="BPY1002" s="347"/>
      <c r="BPZ1002" s="347"/>
      <c r="BQA1002" s="347"/>
      <c r="BQB1002" s="347"/>
      <c r="BQC1002" s="347"/>
      <c r="BQD1002" s="347"/>
      <c r="BQE1002" s="347"/>
      <c r="BQF1002" s="347"/>
      <c r="BQG1002" s="347"/>
      <c r="BQH1002" s="347"/>
      <c r="BQI1002" s="347"/>
      <c r="BQJ1002" s="347"/>
      <c r="BQK1002" s="347"/>
      <c r="BQL1002" s="347"/>
      <c r="BQM1002" s="347"/>
      <c r="BQN1002" s="347"/>
      <c r="BQO1002" s="347"/>
      <c r="BQP1002" s="347"/>
      <c r="BQQ1002" s="347"/>
      <c r="BQR1002" s="347"/>
      <c r="BQS1002" s="347"/>
      <c r="BQT1002" s="347"/>
      <c r="BQU1002" s="347"/>
      <c r="BQV1002" s="347"/>
      <c r="BQW1002" s="347"/>
      <c r="BQX1002" s="347"/>
      <c r="BQY1002" s="347"/>
      <c r="BQZ1002" s="347"/>
      <c r="BRA1002" s="347"/>
      <c r="BRB1002" s="347"/>
      <c r="BRC1002" s="347"/>
      <c r="BRD1002" s="347"/>
      <c r="BRE1002" s="347"/>
      <c r="BRF1002" s="347"/>
      <c r="BRG1002" s="347"/>
      <c r="BRH1002" s="347"/>
      <c r="BRI1002" s="347"/>
      <c r="BRJ1002" s="347"/>
      <c r="BRK1002" s="347"/>
      <c r="BRL1002" s="347"/>
      <c r="BRM1002" s="347"/>
      <c r="BRN1002" s="347"/>
      <c r="BRO1002" s="347"/>
      <c r="BRP1002" s="347"/>
      <c r="BRQ1002" s="347"/>
      <c r="BRR1002" s="347"/>
      <c r="BRS1002" s="347"/>
      <c r="BRT1002" s="347"/>
      <c r="BRU1002" s="347"/>
      <c r="BRV1002" s="347"/>
      <c r="BRW1002" s="347"/>
      <c r="BRX1002" s="347"/>
      <c r="BRY1002" s="347"/>
      <c r="BRZ1002" s="347"/>
      <c r="BSA1002" s="347"/>
      <c r="BSB1002" s="347"/>
      <c r="BSC1002" s="347"/>
      <c r="BSD1002" s="347"/>
      <c r="BSE1002" s="347"/>
      <c r="BSF1002" s="347"/>
      <c r="BSG1002" s="347"/>
      <c r="BSH1002" s="347"/>
      <c r="BSI1002" s="347"/>
      <c r="BSJ1002" s="347"/>
      <c r="BSK1002" s="347"/>
      <c r="BSL1002" s="347"/>
      <c r="BSM1002" s="347"/>
      <c r="BSN1002" s="347"/>
      <c r="BSO1002" s="347"/>
      <c r="BSP1002" s="347"/>
      <c r="BSQ1002" s="347"/>
      <c r="BSR1002" s="347"/>
      <c r="BSS1002" s="347"/>
      <c r="BST1002" s="347"/>
      <c r="BSU1002" s="347"/>
      <c r="BSV1002" s="347"/>
      <c r="BSW1002" s="347"/>
      <c r="BSX1002" s="347"/>
      <c r="BSY1002" s="347"/>
      <c r="BSZ1002" s="347"/>
      <c r="BTA1002" s="347"/>
      <c r="BTB1002" s="347"/>
      <c r="BTC1002" s="347"/>
      <c r="BTD1002" s="347"/>
      <c r="BTE1002" s="347"/>
      <c r="BTF1002" s="347"/>
      <c r="BTG1002" s="347"/>
      <c r="BTH1002" s="347"/>
      <c r="BTI1002" s="347"/>
      <c r="BTJ1002" s="347"/>
      <c r="BTK1002" s="347"/>
      <c r="BTL1002" s="347"/>
      <c r="BTM1002" s="347"/>
      <c r="BTN1002" s="347"/>
      <c r="BTO1002" s="347"/>
      <c r="BTP1002" s="347"/>
      <c r="BTQ1002" s="347"/>
      <c r="BTR1002" s="347"/>
      <c r="BTS1002" s="347"/>
      <c r="BTT1002" s="347"/>
      <c r="BTU1002" s="347"/>
      <c r="BTV1002" s="347"/>
      <c r="BTW1002" s="347"/>
      <c r="BTX1002" s="347"/>
      <c r="BTY1002" s="347"/>
      <c r="BTZ1002" s="347"/>
      <c r="BUA1002" s="347"/>
      <c r="BUB1002" s="347"/>
      <c r="BUC1002" s="347"/>
      <c r="BUD1002" s="347"/>
      <c r="BUE1002" s="347"/>
      <c r="BUF1002" s="347"/>
      <c r="BUG1002" s="347"/>
      <c r="BUH1002" s="347"/>
      <c r="BUI1002" s="347"/>
      <c r="BUJ1002" s="347"/>
      <c r="BUK1002" s="347"/>
      <c r="BUL1002" s="347"/>
      <c r="BUM1002" s="347"/>
      <c r="BUN1002" s="347"/>
      <c r="BUO1002" s="347"/>
      <c r="BUP1002" s="347"/>
      <c r="BUQ1002" s="347"/>
      <c r="BUR1002" s="347"/>
      <c r="BUS1002" s="347"/>
      <c r="BUT1002" s="347"/>
      <c r="BUU1002" s="347"/>
      <c r="BUV1002" s="347"/>
      <c r="BUW1002" s="347"/>
      <c r="BUX1002" s="347"/>
      <c r="BUY1002" s="347"/>
      <c r="BUZ1002" s="347"/>
      <c r="BVA1002" s="347"/>
      <c r="BVB1002" s="347"/>
      <c r="BVC1002" s="347"/>
      <c r="BVD1002" s="347"/>
      <c r="BVE1002" s="347"/>
      <c r="BVF1002" s="347"/>
      <c r="BVG1002" s="347"/>
      <c r="BVH1002" s="347"/>
      <c r="BVI1002" s="347"/>
      <c r="BVJ1002" s="347"/>
      <c r="BVK1002" s="347"/>
      <c r="BVL1002" s="347"/>
      <c r="BVM1002" s="347"/>
      <c r="BVN1002" s="347"/>
      <c r="BVO1002" s="347"/>
      <c r="BVP1002" s="347"/>
      <c r="BVQ1002" s="347"/>
      <c r="BVR1002" s="347"/>
      <c r="BVS1002" s="347"/>
      <c r="BVT1002" s="347"/>
      <c r="BVU1002" s="347"/>
      <c r="BVV1002" s="347"/>
      <c r="BVW1002" s="347"/>
      <c r="BVX1002" s="347"/>
      <c r="BVY1002" s="347"/>
      <c r="BVZ1002" s="347"/>
      <c r="BWA1002" s="347"/>
      <c r="BWB1002" s="347"/>
      <c r="BWC1002" s="347"/>
      <c r="BWD1002" s="347"/>
      <c r="BWE1002" s="347"/>
      <c r="BWF1002" s="347"/>
      <c r="BWG1002" s="347"/>
      <c r="BWH1002" s="347"/>
      <c r="BWI1002" s="347"/>
      <c r="BWJ1002" s="347"/>
      <c r="BWK1002" s="347"/>
      <c r="BWL1002" s="347"/>
      <c r="BWM1002" s="347"/>
      <c r="BWN1002" s="347"/>
      <c r="BWO1002" s="347"/>
      <c r="BWP1002" s="347"/>
      <c r="BWQ1002" s="347"/>
      <c r="BWR1002" s="347"/>
      <c r="BWS1002" s="347"/>
      <c r="BWT1002" s="347"/>
      <c r="BWU1002" s="347"/>
      <c r="BWV1002" s="347"/>
      <c r="BWW1002" s="347"/>
      <c r="BWX1002" s="347"/>
      <c r="BWY1002" s="347"/>
      <c r="BWZ1002" s="347"/>
      <c r="BXA1002" s="347"/>
      <c r="BXB1002" s="347"/>
      <c r="BXC1002" s="347"/>
      <c r="BXD1002" s="347"/>
      <c r="BXE1002" s="347"/>
      <c r="BXF1002" s="347"/>
      <c r="BXG1002" s="347"/>
      <c r="BXH1002" s="347"/>
      <c r="BXI1002" s="347"/>
      <c r="BXJ1002" s="347"/>
      <c r="BXK1002" s="347"/>
      <c r="BXL1002" s="347"/>
      <c r="BXM1002" s="347"/>
      <c r="BXN1002" s="347"/>
      <c r="BXO1002" s="347"/>
      <c r="BXP1002" s="347"/>
      <c r="BXQ1002" s="347"/>
      <c r="BXR1002" s="347"/>
      <c r="BXS1002" s="347"/>
      <c r="BXT1002" s="347"/>
      <c r="BXU1002" s="347"/>
      <c r="BXV1002" s="347"/>
      <c r="BXW1002" s="347"/>
      <c r="BXX1002" s="347"/>
      <c r="BXY1002" s="347"/>
      <c r="BXZ1002" s="347"/>
      <c r="BYA1002" s="347"/>
      <c r="BYB1002" s="347"/>
      <c r="BYC1002" s="347"/>
      <c r="BYD1002" s="347"/>
      <c r="BYE1002" s="347"/>
      <c r="BYF1002" s="347"/>
      <c r="BYG1002" s="347"/>
      <c r="BYH1002" s="347"/>
      <c r="BYI1002" s="347"/>
      <c r="BYJ1002" s="347"/>
      <c r="BYK1002" s="347"/>
      <c r="BYL1002" s="347"/>
      <c r="BYM1002" s="347"/>
      <c r="BYN1002" s="347"/>
      <c r="BYO1002" s="347"/>
      <c r="BYP1002" s="347"/>
      <c r="BYQ1002" s="347"/>
      <c r="BYR1002" s="347"/>
      <c r="BYS1002" s="347"/>
      <c r="BYT1002" s="347"/>
      <c r="BYU1002" s="347"/>
      <c r="BYV1002" s="347"/>
      <c r="BYW1002" s="347"/>
      <c r="BYX1002" s="347"/>
      <c r="BYY1002" s="347"/>
      <c r="BYZ1002" s="347"/>
      <c r="BZA1002" s="347"/>
      <c r="BZB1002" s="347"/>
      <c r="BZC1002" s="347"/>
      <c r="BZD1002" s="347"/>
      <c r="BZE1002" s="347"/>
      <c r="BZF1002" s="347"/>
      <c r="BZG1002" s="347"/>
      <c r="BZH1002" s="347"/>
      <c r="BZI1002" s="347"/>
      <c r="BZJ1002" s="347"/>
      <c r="BZK1002" s="347"/>
      <c r="BZL1002" s="347"/>
      <c r="BZM1002" s="347"/>
      <c r="BZN1002" s="347"/>
      <c r="BZO1002" s="347"/>
      <c r="BZP1002" s="347"/>
      <c r="BZQ1002" s="347"/>
      <c r="BZR1002" s="347"/>
      <c r="BZS1002" s="347"/>
      <c r="BZT1002" s="347"/>
      <c r="BZU1002" s="347"/>
      <c r="BZV1002" s="347"/>
      <c r="BZW1002" s="347"/>
      <c r="BZX1002" s="347"/>
      <c r="BZY1002" s="347"/>
      <c r="BZZ1002" s="347"/>
      <c r="CAA1002" s="347"/>
      <c r="CAB1002" s="347"/>
      <c r="CAC1002" s="347"/>
      <c r="CAD1002" s="347"/>
      <c r="CAE1002" s="347"/>
      <c r="CAF1002" s="347"/>
      <c r="CAG1002" s="347"/>
      <c r="CAH1002" s="347"/>
      <c r="CAI1002" s="347"/>
      <c r="CAJ1002" s="347"/>
      <c r="CAK1002" s="347"/>
      <c r="CAL1002" s="347"/>
      <c r="CAM1002" s="347"/>
      <c r="CAN1002" s="347"/>
      <c r="CAO1002" s="347"/>
      <c r="CAP1002" s="347"/>
      <c r="CAQ1002" s="347"/>
      <c r="CAR1002" s="347"/>
      <c r="CAS1002" s="347"/>
      <c r="CAT1002" s="347"/>
      <c r="CAU1002" s="347"/>
      <c r="CAV1002" s="347"/>
      <c r="CAW1002" s="347"/>
      <c r="CAX1002" s="347"/>
      <c r="CAY1002" s="347"/>
      <c r="CAZ1002" s="347"/>
      <c r="CBA1002" s="347"/>
      <c r="CBB1002" s="347"/>
      <c r="CBC1002" s="347"/>
      <c r="CBD1002" s="347"/>
      <c r="CBE1002" s="347"/>
      <c r="CBF1002" s="347"/>
      <c r="CBG1002" s="347"/>
      <c r="CBH1002" s="347"/>
      <c r="CBI1002" s="347"/>
      <c r="CBJ1002" s="347"/>
      <c r="CBK1002" s="347"/>
      <c r="CBL1002" s="347"/>
      <c r="CBM1002" s="347"/>
      <c r="CBN1002" s="347"/>
      <c r="CBO1002" s="347"/>
      <c r="CBP1002" s="347"/>
      <c r="CBQ1002" s="347"/>
      <c r="CBR1002" s="347"/>
      <c r="CBS1002" s="347"/>
      <c r="CBT1002" s="347"/>
      <c r="CBU1002" s="347"/>
      <c r="CBV1002" s="347"/>
      <c r="CBW1002" s="347"/>
      <c r="CBX1002" s="347"/>
      <c r="CBY1002" s="347"/>
      <c r="CBZ1002" s="347"/>
      <c r="CCA1002" s="347"/>
      <c r="CCB1002" s="347"/>
      <c r="CCC1002" s="347"/>
      <c r="CCD1002" s="347"/>
      <c r="CCE1002" s="347"/>
      <c r="CCF1002" s="347"/>
      <c r="CCG1002" s="347"/>
      <c r="CCH1002" s="347"/>
      <c r="CCI1002" s="347"/>
      <c r="CCJ1002" s="347"/>
      <c r="CCK1002" s="347"/>
      <c r="CCL1002" s="347"/>
      <c r="CCM1002" s="347"/>
      <c r="CCN1002" s="347"/>
      <c r="CCO1002" s="347"/>
      <c r="CCP1002" s="347"/>
      <c r="CCQ1002" s="347"/>
      <c r="CCR1002" s="347"/>
      <c r="CCS1002" s="347"/>
      <c r="CCT1002" s="347"/>
      <c r="CCU1002" s="347"/>
      <c r="CCV1002" s="347"/>
      <c r="CCW1002" s="347"/>
      <c r="CCX1002" s="347"/>
      <c r="CCY1002" s="347"/>
      <c r="CCZ1002" s="347"/>
      <c r="CDA1002" s="347"/>
      <c r="CDB1002" s="347"/>
      <c r="CDC1002" s="347"/>
      <c r="CDD1002" s="347"/>
      <c r="CDE1002" s="347"/>
      <c r="CDF1002" s="347"/>
      <c r="CDG1002" s="347"/>
      <c r="CDH1002" s="347"/>
      <c r="CDI1002" s="347"/>
      <c r="CDJ1002" s="347"/>
      <c r="CDK1002" s="347"/>
      <c r="CDL1002" s="347"/>
      <c r="CDM1002" s="347"/>
      <c r="CDN1002" s="347"/>
      <c r="CDO1002" s="347"/>
      <c r="CDP1002" s="347"/>
      <c r="CDQ1002" s="347"/>
      <c r="CDR1002" s="347"/>
      <c r="CDS1002" s="347"/>
      <c r="CDT1002" s="347"/>
      <c r="CDU1002" s="347"/>
      <c r="CDV1002" s="347"/>
      <c r="CDW1002" s="347"/>
      <c r="CDX1002" s="347"/>
      <c r="CDY1002" s="347"/>
      <c r="CDZ1002" s="347"/>
      <c r="CEA1002" s="347"/>
      <c r="CEB1002" s="347"/>
      <c r="CEC1002" s="347"/>
      <c r="CED1002" s="347"/>
      <c r="CEE1002" s="347"/>
      <c r="CEF1002" s="347"/>
      <c r="CEG1002" s="347"/>
      <c r="CEH1002" s="347"/>
      <c r="CEI1002" s="347"/>
      <c r="CEJ1002" s="347"/>
      <c r="CEK1002" s="347"/>
      <c r="CEL1002" s="347"/>
      <c r="CEM1002" s="347"/>
      <c r="CEN1002" s="347"/>
      <c r="CEO1002" s="347"/>
      <c r="CEP1002" s="347"/>
      <c r="CEQ1002" s="347"/>
      <c r="CER1002" s="347"/>
      <c r="CES1002" s="347"/>
      <c r="CET1002" s="347"/>
      <c r="CEU1002" s="347"/>
      <c r="CEV1002" s="347"/>
      <c r="CEW1002" s="347"/>
      <c r="CEX1002" s="347"/>
      <c r="CEY1002" s="347"/>
      <c r="CEZ1002" s="347"/>
      <c r="CFA1002" s="347"/>
      <c r="CFB1002" s="347"/>
      <c r="CFC1002" s="347"/>
      <c r="CFD1002" s="347"/>
      <c r="CFE1002" s="347"/>
      <c r="CFF1002" s="347"/>
      <c r="CFG1002" s="347"/>
      <c r="CFH1002" s="347"/>
      <c r="CFI1002" s="347"/>
      <c r="CFJ1002" s="347"/>
      <c r="CFK1002" s="347"/>
      <c r="CFL1002" s="347"/>
      <c r="CFM1002" s="347"/>
      <c r="CFN1002" s="347"/>
      <c r="CFO1002" s="347"/>
      <c r="CFP1002" s="347"/>
      <c r="CFQ1002" s="347"/>
      <c r="CFR1002" s="347"/>
      <c r="CFS1002" s="347"/>
      <c r="CFT1002" s="347"/>
      <c r="CFU1002" s="347"/>
      <c r="CFV1002" s="347"/>
      <c r="CFW1002" s="347"/>
      <c r="CFX1002" s="347"/>
      <c r="CFY1002" s="347"/>
      <c r="CFZ1002" s="347"/>
      <c r="CGA1002" s="347"/>
      <c r="CGB1002" s="347"/>
      <c r="CGC1002" s="347"/>
      <c r="CGD1002" s="347"/>
      <c r="CGE1002" s="347"/>
      <c r="CGF1002" s="347"/>
      <c r="CGG1002" s="347"/>
      <c r="CGH1002" s="347"/>
      <c r="CGI1002" s="347"/>
      <c r="CGJ1002" s="347"/>
      <c r="CGK1002" s="347"/>
      <c r="CGL1002" s="347"/>
      <c r="CGM1002" s="347"/>
      <c r="CGN1002" s="347"/>
      <c r="CGO1002" s="347"/>
      <c r="CGP1002" s="347"/>
      <c r="CGQ1002" s="347"/>
      <c r="CGR1002" s="347"/>
      <c r="CGS1002" s="347"/>
      <c r="CGT1002" s="347"/>
      <c r="CGU1002" s="347"/>
      <c r="CGV1002" s="347"/>
      <c r="CGW1002" s="347"/>
      <c r="CGX1002" s="347"/>
      <c r="CGY1002" s="347"/>
      <c r="CGZ1002" s="347"/>
      <c r="CHA1002" s="347"/>
      <c r="CHB1002" s="347"/>
      <c r="CHC1002" s="347"/>
      <c r="CHD1002" s="347"/>
      <c r="CHE1002" s="347"/>
      <c r="CHF1002" s="347"/>
      <c r="CHG1002" s="347"/>
      <c r="CHH1002" s="347"/>
      <c r="CHI1002" s="347"/>
      <c r="CHJ1002" s="347"/>
      <c r="CHK1002" s="347"/>
      <c r="CHL1002" s="347"/>
      <c r="CHM1002" s="347"/>
      <c r="CHN1002" s="347"/>
      <c r="CHO1002" s="347"/>
      <c r="CHP1002" s="347"/>
      <c r="CHQ1002" s="347"/>
      <c r="CHR1002" s="347"/>
      <c r="CHS1002" s="347"/>
      <c r="CHT1002" s="347"/>
      <c r="CHU1002" s="347"/>
      <c r="CHV1002" s="347"/>
      <c r="CHW1002" s="347"/>
      <c r="CHX1002" s="347"/>
      <c r="CHY1002" s="347"/>
      <c r="CHZ1002" s="347"/>
      <c r="CIA1002" s="347"/>
      <c r="CIB1002" s="347"/>
      <c r="CIC1002" s="347"/>
      <c r="CID1002" s="347"/>
      <c r="CIE1002" s="347"/>
      <c r="CIF1002" s="347"/>
      <c r="CIG1002" s="347"/>
      <c r="CIH1002" s="347"/>
      <c r="CII1002" s="347"/>
      <c r="CIJ1002" s="347"/>
      <c r="CIK1002" s="347"/>
      <c r="CIL1002" s="347"/>
      <c r="CIM1002" s="347"/>
      <c r="CIN1002" s="347"/>
      <c r="CIO1002" s="347"/>
      <c r="CIP1002" s="347"/>
      <c r="CIQ1002" s="347"/>
      <c r="CIR1002" s="347"/>
      <c r="CIS1002" s="347"/>
      <c r="CIT1002" s="347"/>
      <c r="CIU1002" s="347"/>
      <c r="CIV1002" s="347"/>
      <c r="CIW1002" s="347"/>
      <c r="CIX1002" s="347"/>
      <c r="CIY1002" s="347"/>
      <c r="CIZ1002" s="347"/>
      <c r="CJA1002" s="347"/>
      <c r="CJB1002" s="347"/>
      <c r="CJC1002" s="347"/>
      <c r="CJD1002" s="347"/>
      <c r="CJE1002" s="347"/>
      <c r="CJF1002" s="347"/>
      <c r="CJG1002" s="347"/>
      <c r="CJH1002" s="347"/>
      <c r="CJI1002" s="347"/>
      <c r="CJJ1002" s="347"/>
      <c r="CJK1002" s="347"/>
      <c r="CJL1002" s="347"/>
      <c r="CJM1002" s="347"/>
      <c r="CJN1002" s="347"/>
      <c r="CJO1002" s="347"/>
      <c r="CJP1002" s="347"/>
      <c r="CJQ1002" s="347"/>
      <c r="CJR1002" s="347"/>
      <c r="CJS1002" s="347"/>
      <c r="CJT1002" s="347"/>
      <c r="CJU1002" s="347"/>
      <c r="CJV1002" s="347"/>
      <c r="CJW1002" s="347"/>
      <c r="CJX1002" s="347"/>
      <c r="CJY1002" s="347"/>
      <c r="CJZ1002" s="347"/>
      <c r="CKA1002" s="347"/>
      <c r="CKB1002" s="347"/>
      <c r="CKC1002" s="347"/>
      <c r="CKD1002" s="347"/>
      <c r="CKE1002" s="347"/>
      <c r="CKF1002" s="347"/>
      <c r="CKG1002" s="347"/>
      <c r="CKH1002" s="347"/>
      <c r="CKI1002" s="347"/>
      <c r="CKJ1002" s="347"/>
      <c r="CKK1002" s="347"/>
      <c r="CKL1002" s="347"/>
      <c r="CKM1002" s="347"/>
      <c r="CKN1002" s="347"/>
      <c r="CKO1002" s="347"/>
      <c r="CKP1002" s="347"/>
      <c r="CKQ1002" s="347"/>
      <c r="CKR1002" s="347"/>
      <c r="CKS1002" s="347"/>
      <c r="CKT1002" s="347"/>
      <c r="CKU1002" s="347"/>
      <c r="CKV1002" s="347"/>
      <c r="CKW1002" s="347"/>
      <c r="CKX1002" s="347"/>
      <c r="CKY1002" s="347"/>
      <c r="CKZ1002" s="347"/>
      <c r="CLA1002" s="347"/>
      <c r="CLB1002" s="347"/>
      <c r="CLC1002" s="347"/>
      <c r="CLD1002" s="347"/>
      <c r="CLE1002" s="347"/>
      <c r="CLF1002" s="347"/>
      <c r="CLG1002" s="347"/>
      <c r="CLH1002" s="347"/>
      <c r="CLI1002" s="347"/>
      <c r="CLJ1002" s="347"/>
      <c r="CLK1002" s="347"/>
      <c r="CLL1002" s="347"/>
      <c r="CLM1002" s="347"/>
      <c r="CLN1002" s="347"/>
      <c r="CLO1002" s="347"/>
      <c r="CLP1002" s="347"/>
      <c r="CLQ1002" s="347"/>
      <c r="CLR1002" s="347"/>
      <c r="CLS1002" s="347"/>
      <c r="CLT1002" s="347"/>
      <c r="CLU1002" s="347"/>
      <c r="CLV1002" s="347"/>
      <c r="CLW1002" s="347"/>
      <c r="CLX1002" s="347"/>
      <c r="CLY1002" s="347"/>
      <c r="CLZ1002" s="347"/>
      <c r="CMA1002" s="347"/>
      <c r="CMB1002" s="347"/>
      <c r="CMC1002" s="347"/>
      <c r="CMD1002" s="347"/>
      <c r="CME1002" s="347"/>
      <c r="CMF1002" s="347"/>
      <c r="CMG1002" s="347"/>
      <c r="CMH1002" s="347"/>
      <c r="CMI1002" s="347"/>
      <c r="CMJ1002" s="347"/>
      <c r="CMK1002" s="347"/>
      <c r="CML1002" s="347"/>
      <c r="CMM1002" s="347"/>
      <c r="CMN1002" s="347"/>
      <c r="CMO1002" s="347"/>
      <c r="CMP1002" s="347"/>
      <c r="CMQ1002" s="347"/>
      <c r="CMR1002" s="347"/>
      <c r="CMS1002" s="347"/>
      <c r="CMT1002" s="347"/>
      <c r="CMU1002" s="347"/>
      <c r="CMV1002" s="347"/>
      <c r="CMW1002" s="347"/>
      <c r="CMX1002" s="347"/>
      <c r="CMY1002" s="347"/>
      <c r="CMZ1002" s="347"/>
      <c r="CNA1002" s="347"/>
      <c r="CNB1002" s="347"/>
      <c r="CNC1002" s="347"/>
      <c r="CND1002" s="347"/>
      <c r="CNE1002" s="347"/>
      <c r="CNF1002" s="347"/>
      <c r="CNG1002" s="347"/>
      <c r="CNH1002" s="347"/>
      <c r="CNI1002" s="347"/>
      <c r="CNJ1002" s="347"/>
      <c r="CNK1002" s="347"/>
      <c r="CNL1002" s="347"/>
      <c r="CNM1002" s="347"/>
      <c r="CNN1002" s="347"/>
      <c r="CNO1002" s="347"/>
      <c r="CNP1002" s="347"/>
      <c r="CNQ1002" s="347"/>
      <c r="CNR1002" s="347"/>
      <c r="CNS1002" s="347"/>
      <c r="CNT1002" s="347"/>
      <c r="CNU1002" s="347"/>
      <c r="CNV1002" s="347"/>
      <c r="CNW1002" s="347"/>
      <c r="CNX1002" s="347"/>
      <c r="CNY1002" s="347"/>
      <c r="CNZ1002" s="347"/>
      <c r="COA1002" s="347"/>
      <c r="COB1002" s="347"/>
      <c r="COC1002" s="347"/>
      <c r="COD1002" s="347"/>
      <c r="COE1002" s="347"/>
      <c r="COF1002" s="347"/>
      <c r="COG1002" s="347"/>
      <c r="COH1002" s="347"/>
      <c r="COI1002" s="347"/>
      <c r="COJ1002" s="347"/>
      <c r="COK1002" s="347"/>
      <c r="COL1002" s="347"/>
      <c r="COM1002" s="347"/>
      <c r="CON1002" s="347"/>
      <c r="COO1002" s="347"/>
      <c r="COP1002" s="347"/>
      <c r="COQ1002" s="347"/>
      <c r="COR1002" s="347"/>
      <c r="COS1002" s="347"/>
      <c r="COT1002" s="347"/>
      <c r="COU1002" s="347"/>
      <c r="COV1002" s="347"/>
      <c r="COW1002" s="347"/>
      <c r="COX1002" s="347"/>
      <c r="COY1002" s="347"/>
      <c r="COZ1002" s="347"/>
      <c r="CPA1002" s="347"/>
      <c r="CPB1002" s="347"/>
      <c r="CPC1002" s="347"/>
      <c r="CPD1002" s="347"/>
      <c r="CPE1002" s="347"/>
      <c r="CPF1002" s="347"/>
      <c r="CPG1002" s="347"/>
      <c r="CPH1002" s="347"/>
      <c r="CPI1002" s="347"/>
      <c r="CPJ1002" s="347"/>
      <c r="CPK1002" s="347"/>
      <c r="CPL1002" s="347"/>
      <c r="CPM1002" s="347"/>
      <c r="CPN1002" s="347"/>
      <c r="CPO1002" s="347"/>
      <c r="CPP1002" s="347"/>
      <c r="CPQ1002" s="347"/>
      <c r="CPR1002" s="347"/>
      <c r="CPS1002" s="347"/>
      <c r="CPT1002" s="347"/>
      <c r="CPU1002" s="347"/>
      <c r="CPV1002" s="347"/>
      <c r="CPW1002" s="347"/>
      <c r="CPX1002" s="347"/>
      <c r="CPY1002" s="347"/>
      <c r="CPZ1002" s="347"/>
      <c r="CQA1002" s="347"/>
      <c r="CQB1002" s="347"/>
      <c r="CQC1002" s="347"/>
      <c r="CQD1002" s="347"/>
      <c r="CQE1002" s="347"/>
      <c r="CQF1002" s="347"/>
      <c r="CQG1002" s="347"/>
      <c r="CQH1002" s="347"/>
      <c r="CQI1002" s="347"/>
      <c r="CQJ1002" s="347"/>
      <c r="CQK1002" s="347"/>
      <c r="CQL1002" s="347"/>
      <c r="CQM1002" s="347"/>
      <c r="CQN1002" s="347"/>
      <c r="CQO1002" s="347"/>
      <c r="CQP1002" s="347"/>
      <c r="CQQ1002" s="347"/>
      <c r="CQR1002" s="347"/>
      <c r="CQS1002" s="347"/>
      <c r="CQT1002" s="347"/>
      <c r="CQU1002" s="347"/>
      <c r="CQV1002" s="347"/>
      <c r="CQW1002" s="347"/>
      <c r="CQX1002" s="347"/>
      <c r="CQY1002" s="347"/>
      <c r="CQZ1002" s="347"/>
      <c r="CRA1002" s="347"/>
      <c r="CRB1002" s="347"/>
      <c r="CRC1002" s="347"/>
      <c r="CRD1002" s="347"/>
      <c r="CRE1002" s="347"/>
      <c r="CRF1002" s="347"/>
      <c r="CRG1002" s="347"/>
      <c r="CRH1002" s="347"/>
      <c r="CRI1002" s="347"/>
      <c r="CRJ1002" s="347"/>
      <c r="CRK1002" s="347"/>
      <c r="CRL1002" s="347"/>
      <c r="CRM1002" s="347"/>
      <c r="CRN1002" s="347"/>
      <c r="CRO1002" s="347"/>
      <c r="CRP1002" s="347"/>
      <c r="CRQ1002" s="347"/>
      <c r="CRR1002" s="347"/>
      <c r="CRS1002" s="347"/>
      <c r="CRT1002" s="347"/>
      <c r="CRU1002" s="347"/>
      <c r="CRV1002" s="347"/>
      <c r="CRW1002" s="347"/>
      <c r="CRX1002" s="347"/>
      <c r="CRY1002" s="347"/>
      <c r="CRZ1002" s="347"/>
      <c r="CSA1002" s="347"/>
      <c r="CSB1002" s="347"/>
      <c r="CSC1002" s="347"/>
      <c r="CSD1002" s="347"/>
      <c r="CSE1002" s="347"/>
      <c r="CSF1002" s="347"/>
      <c r="CSG1002" s="347"/>
      <c r="CSH1002" s="347"/>
      <c r="CSI1002" s="347"/>
      <c r="CSJ1002" s="347"/>
      <c r="CSK1002" s="347"/>
      <c r="CSL1002" s="347"/>
      <c r="CSM1002" s="347"/>
      <c r="CSN1002" s="347"/>
      <c r="CSO1002" s="347"/>
      <c r="CSP1002" s="347"/>
      <c r="CSQ1002" s="347"/>
      <c r="CSR1002" s="347"/>
      <c r="CSS1002" s="347"/>
      <c r="CST1002" s="347"/>
      <c r="CSU1002" s="347"/>
      <c r="CSV1002" s="347"/>
      <c r="CSW1002" s="347"/>
      <c r="CSX1002" s="347"/>
      <c r="CSY1002" s="347"/>
      <c r="CSZ1002" s="347"/>
      <c r="CTA1002" s="347"/>
      <c r="CTB1002" s="347"/>
      <c r="CTC1002" s="347"/>
      <c r="CTD1002" s="347"/>
      <c r="CTE1002" s="347"/>
      <c r="CTF1002" s="347"/>
      <c r="CTG1002" s="347"/>
      <c r="CTH1002" s="347"/>
      <c r="CTI1002" s="347"/>
      <c r="CTJ1002" s="347"/>
      <c r="CTK1002" s="347"/>
      <c r="CTL1002" s="347"/>
      <c r="CTM1002" s="347"/>
      <c r="CTN1002" s="347"/>
      <c r="CTO1002" s="347"/>
      <c r="CTP1002" s="347"/>
      <c r="CTQ1002" s="347"/>
      <c r="CTR1002" s="347"/>
      <c r="CTS1002" s="347"/>
      <c r="CTT1002" s="347"/>
      <c r="CTU1002" s="347"/>
      <c r="CTV1002" s="347"/>
      <c r="CTW1002" s="347"/>
      <c r="CTX1002" s="347"/>
      <c r="CTY1002" s="347"/>
      <c r="CTZ1002" s="347"/>
      <c r="CUA1002" s="347"/>
      <c r="CUB1002" s="347"/>
      <c r="CUC1002" s="347"/>
      <c r="CUD1002" s="347"/>
      <c r="CUE1002" s="347"/>
      <c r="CUF1002" s="347"/>
      <c r="CUG1002" s="347"/>
      <c r="CUH1002" s="347"/>
      <c r="CUI1002" s="347"/>
      <c r="CUJ1002" s="347"/>
      <c r="CUK1002" s="347"/>
      <c r="CUL1002" s="347"/>
      <c r="CUM1002" s="347"/>
      <c r="CUN1002" s="347"/>
      <c r="CUO1002" s="347"/>
      <c r="CUP1002" s="347"/>
      <c r="CUQ1002" s="347"/>
      <c r="CUR1002" s="347"/>
      <c r="CUS1002" s="347"/>
      <c r="CUT1002" s="347"/>
      <c r="CUU1002" s="347"/>
      <c r="CUV1002" s="347"/>
      <c r="CUW1002" s="347"/>
      <c r="CUX1002" s="347"/>
      <c r="CUY1002" s="347"/>
      <c r="CUZ1002" s="347"/>
      <c r="CVA1002" s="347"/>
      <c r="CVB1002" s="347"/>
      <c r="CVC1002" s="347"/>
      <c r="CVD1002" s="347"/>
      <c r="CVE1002" s="347"/>
      <c r="CVF1002" s="347"/>
      <c r="CVG1002" s="347"/>
      <c r="CVH1002" s="347"/>
      <c r="CVI1002" s="347"/>
      <c r="CVJ1002" s="347"/>
      <c r="CVK1002" s="347"/>
      <c r="CVL1002" s="347"/>
      <c r="CVM1002" s="347"/>
      <c r="CVN1002" s="347"/>
      <c r="CVO1002" s="347"/>
      <c r="CVP1002" s="347"/>
      <c r="CVQ1002" s="347"/>
      <c r="CVR1002" s="347"/>
      <c r="CVS1002" s="347"/>
      <c r="CVT1002" s="347"/>
      <c r="CVU1002" s="347"/>
      <c r="CVV1002" s="347"/>
      <c r="CVW1002" s="347"/>
      <c r="CVX1002" s="347"/>
      <c r="CVY1002" s="347"/>
      <c r="CVZ1002" s="347"/>
      <c r="CWA1002" s="347"/>
      <c r="CWB1002" s="347"/>
      <c r="CWC1002" s="347"/>
      <c r="CWD1002" s="347"/>
      <c r="CWE1002" s="347"/>
      <c r="CWF1002" s="347"/>
      <c r="CWG1002" s="347"/>
      <c r="CWH1002" s="347"/>
      <c r="CWI1002" s="347"/>
      <c r="CWJ1002" s="347"/>
      <c r="CWK1002" s="347"/>
      <c r="CWL1002" s="347"/>
      <c r="CWM1002" s="347"/>
      <c r="CWN1002" s="347"/>
      <c r="CWO1002" s="347"/>
      <c r="CWP1002" s="347"/>
      <c r="CWQ1002" s="347"/>
      <c r="CWR1002" s="347"/>
      <c r="CWS1002" s="347"/>
      <c r="CWT1002" s="347"/>
      <c r="CWU1002" s="347"/>
      <c r="CWV1002" s="347"/>
      <c r="CWW1002" s="347"/>
      <c r="CWX1002" s="347"/>
      <c r="CWY1002" s="347"/>
      <c r="CWZ1002" s="347"/>
      <c r="CXA1002" s="347"/>
      <c r="CXB1002" s="347"/>
      <c r="CXC1002" s="347"/>
      <c r="CXD1002" s="347"/>
      <c r="CXE1002" s="347"/>
      <c r="CXF1002" s="347"/>
      <c r="CXG1002" s="347"/>
      <c r="CXH1002" s="347"/>
      <c r="CXI1002" s="347"/>
      <c r="CXJ1002" s="347"/>
      <c r="CXK1002" s="347"/>
      <c r="CXL1002" s="347"/>
      <c r="CXM1002" s="347"/>
      <c r="CXN1002" s="347"/>
      <c r="CXO1002" s="347"/>
      <c r="CXP1002" s="347"/>
      <c r="CXQ1002" s="347"/>
      <c r="CXR1002" s="347"/>
      <c r="CXS1002" s="347"/>
      <c r="CXT1002" s="347"/>
      <c r="CXU1002" s="347"/>
      <c r="CXV1002" s="347"/>
      <c r="CXW1002" s="347"/>
      <c r="CXX1002" s="347"/>
      <c r="CXY1002" s="347"/>
      <c r="CXZ1002" s="347"/>
      <c r="CYA1002" s="347"/>
      <c r="CYB1002" s="347"/>
      <c r="CYC1002" s="347"/>
      <c r="CYD1002" s="347"/>
      <c r="CYE1002" s="347"/>
      <c r="CYF1002" s="347"/>
      <c r="CYG1002" s="347"/>
      <c r="CYH1002" s="347"/>
      <c r="CYI1002" s="347"/>
      <c r="CYJ1002" s="347"/>
      <c r="CYK1002" s="347"/>
      <c r="CYL1002" s="347"/>
      <c r="CYM1002" s="347"/>
      <c r="CYN1002" s="347"/>
      <c r="CYO1002" s="347"/>
      <c r="CYP1002" s="347"/>
      <c r="CYQ1002" s="347"/>
      <c r="CYR1002" s="347"/>
      <c r="CYS1002" s="347"/>
      <c r="CYT1002" s="347"/>
      <c r="CYU1002" s="347"/>
      <c r="CYV1002" s="347"/>
      <c r="CYW1002" s="347"/>
      <c r="CYX1002" s="347"/>
      <c r="CYY1002" s="347"/>
      <c r="CYZ1002" s="347"/>
      <c r="CZA1002" s="347"/>
      <c r="CZB1002" s="347"/>
      <c r="CZC1002" s="347"/>
      <c r="CZD1002" s="347"/>
      <c r="CZE1002" s="347"/>
      <c r="CZF1002" s="347"/>
      <c r="CZG1002" s="347"/>
      <c r="CZH1002" s="347"/>
      <c r="CZI1002" s="347"/>
      <c r="CZJ1002" s="347"/>
      <c r="CZK1002" s="347"/>
      <c r="CZL1002" s="347"/>
      <c r="CZM1002" s="347"/>
      <c r="CZN1002" s="347"/>
      <c r="CZO1002" s="347"/>
      <c r="CZP1002" s="347"/>
      <c r="CZQ1002" s="347"/>
      <c r="CZR1002" s="347"/>
      <c r="CZS1002" s="347"/>
      <c r="CZT1002" s="347"/>
      <c r="CZU1002" s="347"/>
      <c r="CZV1002" s="347"/>
      <c r="CZW1002" s="347"/>
      <c r="CZX1002" s="347"/>
      <c r="CZY1002" s="347"/>
      <c r="CZZ1002" s="347"/>
      <c r="DAA1002" s="347"/>
      <c r="DAB1002" s="347"/>
      <c r="DAC1002" s="347"/>
      <c r="DAD1002" s="347"/>
      <c r="DAE1002" s="347"/>
      <c r="DAF1002" s="347"/>
      <c r="DAG1002" s="347"/>
      <c r="DAH1002" s="347"/>
      <c r="DAI1002" s="347"/>
      <c r="DAJ1002" s="347"/>
      <c r="DAK1002" s="347"/>
      <c r="DAL1002" s="347"/>
      <c r="DAM1002" s="347"/>
      <c r="DAN1002" s="347"/>
      <c r="DAO1002" s="347"/>
      <c r="DAP1002" s="347"/>
      <c r="DAQ1002" s="347"/>
      <c r="DAR1002" s="347"/>
      <c r="DAS1002" s="347"/>
      <c r="DAT1002" s="347"/>
      <c r="DAU1002" s="347"/>
      <c r="DAV1002" s="347"/>
      <c r="DAW1002" s="347"/>
      <c r="DAX1002" s="347"/>
      <c r="DAY1002" s="347"/>
      <c r="DAZ1002" s="347"/>
      <c r="DBA1002" s="347"/>
      <c r="DBB1002" s="347"/>
      <c r="DBC1002" s="347"/>
      <c r="DBD1002" s="347"/>
      <c r="DBE1002" s="347"/>
      <c r="DBF1002" s="347"/>
      <c r="DBG1002" s="347"/>
      <c r="DBH1002" s="347"/>
      <c r="DBI1002" s="347"/>
      <c r="DBJ1002" s="347"/>
      <c r="DBK1002" s="347"/>
      <c r="DBL1002" s="347"/>
      <c r="DBM1002" s="347"/>
      <c r="DBN1002" s="347"/>
      <c r="DBO1002" s="347"/>
      <c r="DBP1002" s="347"/>
      <c r="DBQ1002" s="347"/>
      <c r="DBR1002" s="347"/>
      <c r="DBS1002" s="347"/>
      <c r="DBT1002" s="347"/>
      <c r="DBU1002" s="347"/>
      <c r="DBV1002" s="347"/>
      <c r="DBW1002" s="347"/>
      <c r="DBX1002" s="347"/>
      <c r="DBY1002" s="347"/>
      <c r="DBZ1002" s="347"/>
      <c r="DCA1002" s="347"/>
      <c r="DCB1002" s="347"/>
      <c r="DCC1002" s="347"/>
      <c r="DCD1002" s="347"/>
      <c r="DCE1002" s="347"/>
      <c r="DCF1002" s="347"/>
      <c r="DCG1002" s="347"/>
      <c r="DCH1002" s="347"/>
      <c r="DCI1002" s="347"/>
      <c r="DCJ1002" s="347"/>
      <c r="DCK1002" s="347"/>
      <c r="DCL1002" s="347"/>
      <c r="DCM1002" s="347"/>
      <c r="DCN1002" s="347"/>
      <c r="DCO1002" s="347"/>
      <c r="DCP1002" s="347"/>
      <c r="DCQ1002" s="347"/>
      <c r="DCR1002" s="347"/>
      <c r="DCS1002" s="347"/>
      <c r="DCT1002" s="347"/>
      <c r="DCU1002" s="347"/>
      <c r="DCV1002" s="347"/>
      <c r="DCW1002" s="347"/>
      <c r="DCX1002" s="347"/>
      <c r="DCY1002" s="347"/>
      <c r="DCZ1002" s="347"/>
      <c r="DDA1002" s="347"/>
      <c r="DDB1002" s="347"/>
      <c r="DDC1002" s="347"/>
      <c r="DDD1002" s="347"/>
      <c r="DDE1002" s="347"/>
      <c r="DDF1002" s="347"/>
      <c r="DDG1002" s="347"/>
      <c r="DDH1002" s="347"/>
      <c r="DDI1002" s="347"/>
      <c r="DDJ1002" s="347"/>
      <c r="DDK1002" s="347"/>
      <c r="DDL1002" s="347"/>
      <c r="DDM1002" s="347"/>
      <c r="DDN1002" s="347"/>
      <c r="DDO1002" s="347"/>
      <c r="DDP1002" s="347"/>
      <c r="DDQ1002" s="347"/>
      <c r="DDR1002" s="347"/>
      <c r="DDS1002" s="347"/>
      <c r="DDT1002" s="347"/>
      <c r="DDU1002" s="347"/>
      <c r="DDV1002" s="347"/>
      <c r="DDW1002" s="347"/>
      <c r="DDX1002" s="347"/>
      <c r="DDY1002" s="347"/>
      <c r="DDZ1002" s="347"/>
      <c r="DEA1002" s="347"/>
      <c r="DEB1002" s="347"/>
      <c r="DEC1002" s="347"/>
      <c r="DED1002" s="347"/>
      <c r="DEE1002" s="347"/>
      <c r="DEF1002" s="347"/>
      <c r="DEG1002" s="347"/>
      <c r="DEH1002" s="347"/>
      <c r="DEI1002" s="347"/>
      <c r="DEJ1002" s="347"/>
      <c r="DEK1002" s="347"/>
      <c r="DEL1002" s="347"/>
      <c r="DEM1002" s="347"/>
      <c r="DEN1002" s="347"/>
      <c r="DEO1002" s="347"/>
      <c r="DEP1002" s="347"/>
      <c r="DEQ1002" s="347"/>
      <c r="DER1002" s="347"/>
      <c r="DES1002" s="347"/>
      <c r="DET1002" s="347"/>
      <c r="DEU1002" s="347"/>
      <c r="DEV1002" s="347"/>
      <c r="DEW1002" s="347"/>
      <c r="DEX1002" s="347"/>
      <c r="DEY1002" s="347"/>
      <c r="DEZ1002" s="347"/>
      <c r="DFA1002" s="347"/>
      <c r="DFB1002" s="347"/>
      <c r="DFC1002" s="347"/>
      <c r="DFD1002" s="347"/>
      <c r="DFE1002" s="347"/>
      <c r="DFF1002" s="347"/>
      <c r="DFG1002" s="347"/>
      <c r="DFH1002" s="347"/>
      <c r="DFI1002" s="347"/>
      <c r="DFJ1002" s="347"/>
      <c r="DFK1002" s="347"/>
      <c r="DFL1002" s="347"/>
      <c r="DFM1002" s="347"/>
      <c r="DFN1002" s="347"/>
      <c r="DFO1002" s="347"/>
      <c r="DFP1002" s="347"/>
      <c r="DFQ1002" s="347"/>
      <c r="DFR1002" s="347"/>
      <c r="DFS1002" s="347"/>
      <c r="DFT1002" s="347"/>
      <c r="DFU1002" s="347"/>
      <c r="DFV1002" s="347"/>
      <c r="DFW1002" s="347"/>
      <c r="DFX1002" s="347"/>
      <c r="DFY1002" s="347"/>
      <c r="DFZ1002" s="347"/>
      <c r="DGA1002" s="347"/>
      <c r="DGB1002" s="347"/>
      <c r="DGC1002" s="347"/>
      <c r="DGD1002" s="347"/>
      <c r="DGE1002" s="347"/>
      <c r="DGF1002" s="347"/>
      <c r="DGG1002" s="347"/>
      <c r="DGH1002" s="347"/>
      <c r="DGI1002" s="347"/>
      <c r="DGJ1002" s="347"/>
      <c r="DGK1002" s="347"/>
      <c r="DGL1002" s="347"/>
      <c r="DGM1002" s="347"/>
      <c r="DGN1002" s="347"/>
      <c r="DGO1002" s="347"/>
      <c r="DGP1002" s="347"/>
      <c r="DGQ1002" s="347"/>
      <c r="DGR1002" s="347"/>
      <c r="DGS1002" s="347"/>
      <c r="DGT1002" s="347"/>
      <c r="DGU1002" s="347"/>
      <c r="DGV1002" s="347"/>
      <c r="DGW1002" s="347"/>
      <c r="DGX1002" s="347"/>
      <c r="DGY1002" s="347"/>
      <c r="DGZ1002" s="347"/>
      <c r="DHA1002" s="347"/>
      <c r="DHB1002" s="347"/>
      <c r="DHC1002" s="347"/>
      <c r="DHD1002" s="347"/>
      <c r="DHE1002" s="347"/>
      <c r="DHF1002" s="347"/>
      <c r="DHG1002" s="347"/>
      <c r="DHH1002" s="347"/>
      <c r="DHI1002" s="347"/>
      <c r="DHJ1002" s="347"/>
      <c r="DHK1002" s="347"/>
      <c r="DHL1002" s="347"/>
      <c r="DHM1002" s="347"/>
      <c r="DHN1002" s="347"/>
      <c r="DHO1002" s="347"/>
      <c r="DHP1002" s="347"/>
      <c r="DHQ1002" s="347"/>
      <c r="DHR1002" s="347"/>
      <c r="DHS1002" s="347"/>
      <c r="DHT1002" s="347"/>
      <c r="DHU1002" s="347"/>
      <c r="DHV1002" s="347"/>
      <c r="DHW1002" s="347"/>
      <c r="DHX1002" s="347"/>
      <c r="DHY1002" s="347"/>
      <c r="DHZ1002" s="347"/>
      <c r="DIA1002" s="347"/>
      <c r="DIB1002" s="347"/>
      <c r="DIC1002" s="347"/>
      <c r="DID1002" s="347"/>
      <c r="DIE1002" s="347"/>
      <c r="DIF1002" s="347"/>
      <c r="DIG1002" s="347"/>
      <c r="DIH1002" s="347"/>
      <c r="DII1002" s="347"/>
      <c r="DIJ1002" s="347"/>
      <c r="DIK1002" s="347"/>
      <c r="DIL1002" s="347"/>
      <c r="DIM1002" s="347"/>
      <c r="DIN1002" s="347"/>
      <c r="DIO1002" s="347"/>
      <c r="DIP1002" s="347"/>
      <c r="DIQ1002" s="347"/>
      <c r="DIR1002" s="347"/>
      <c r="DIS1002" s="347"/>
      <c r="DIT1002" s="347"/>
      <c r="DIU1002" s="347"/>
      <c r="DIV1002" s="347"/>
      <c r="DIW1002" s="347"/>
      <c r="DIX1002" s="347"/>
      <c r="DIY1002" s="347"/>
      <c r="DIZ1002" s="347"/>
      <c r="DJA1002" s="347"/>
      <c r="DJB1002" s="347"/>
      <c r="DJC1002" s="347"/>
      <c r="DJD1002" s="347"/>
      <c r="DJE1002" s="347"/>
      <c r="DJF1002" s="347"/>
      <c r="DJG1002" s="347"/>
      <c r="DJH1002" s="347"/>
      <c r="DJI1002" s="347"/>
      <c r="DJJ1002" s="347"/>
      <c r="DJK1002" s="347"/>
      <c r="DJL1002" s="347"/>
      <c r="DJM1002" s="347"/>
      <c r="DJN1002" s="347"/>
      <c r="DJO1002" s="347"/>
      <c r="DJP1002" s="347"/>
      <c r="DJQ1002" s="347"/>
      <c r="DJR1002" s="347"/>
      <c r="DJS1002" s="347"/>
      <c r="DJT1002" s="347"/>
      <c r="DJU1002" s="347"/>
      <c r="DJV1002" s="347"/>
      <c r="DJW1002" s="347"/>
      <c r="DJX1002" s="347"/>
      <c r="DJY1002" s="347"/>
      <c r="DJZ1002" s="347"/>
      <c r="DKA1002" s="347"/>
      <c r="DKB1002" s="347"/>
      <c r="DKC1002" s="347"/>
      <c r="DKD1002" s="347"/>
      <c r="DKE1002" s="347"/>
      <c r="DKF1002" s="347"/>
      <c r="DKG1002" s="347"/>
      <c r="DKH1002" s="347"/>
      <c r="DKI1002" s="347"/>
      <c r="DKJ1002" s="347"/>
      <c r="DKK1002" s="347"/>
      <c r="DKL1002" s="347"/>
      <c r="DKM1002" s="347"/>
      <c r="DKN1002" s="347"/>
      <c r="DKO1002" s="347"/>
      <c r="DKP1002" s="347"/>
      <c r="DKQ1002" s="347"/>
      <c r="DKR1002" s="347"/>
      <c r="DKS1002" s="347"/>
      <c r="DKT1002" s="347"/>
      <c r="DKU1002" s="347"/>
      <c r="DKV1002" s="347"/>
      <c r="DKW1002" s="347"/>
      <c r="DKX1002" s="347"/>
      <c r="DKY1002" s="347"/>
      <c r="DKZ1002" s="347"/>
      <c r="DLA1002" s="347"/>
      <c r="DLB1002" s="347"/>
      <c r="DLC1002" s="347"/>
      <c r="DLD1002" s="347"/>
      <c r="DLE1002" s="347"/>
      <c r="DLF1002" s="347"/>
      <c r="DLG1002" s="347"/>
      <c r="DLH1002" s="347"/>
      <c r="DLI1002" s="347"/>
      <c r="DLJ1002" s="347"/>
      <c r="DLK1002" s="347"/>
      <c r="DLL1002" s="347"/>
      <c r="DLM1002" s="347"/>
      <c r="DLN1002" s="347"/>
      <c r="DLO1002" s="347"/>
      <c r="DLP1002" s="347"/>
      <c r="DLQ1002" s="347"/>
      <c r="DLR1002" s="347"/>
      <c r="DLS1002" s="347"/>
      <c r="DLT1002" s="347"/>
      <c r="DLU1002" s="347"/>
      <c r="DLV1002" s="347"/>
      <c r="DLW1002" s="347"/>
      <c r="DLX1002" s="347"/>
      <c r="DLY1002" s="347"/>
      <c r="DLZ1002" s="347"/>
      <c r="DMA1002" s="347"/>
      <c r="DMB1002" s="347"/>
      <c r="DMC1002" s="347"/>
      <c r="DMD1002" s="347"/>
      <c r="DME1002" s="347"/>
      <c r="DMF1002" s="347"/>
      <c r="DMG1002" s="347"/>
      <c r="DMH1002" s="347"/>
      <c r="DMI1002" s="347"/>
      <c r="DMJ1002" s="347"/>
      <c r="DMK1002" s="347"/>
      <c r="DML1002" s="347"/>
      <c r="DMM1002" s="347"/>
      <c r="DMN1002" s="347"/>
      <c r="DMO1002" s="347"/>
      <c r="DMP1002" s="347"/>
      <c r="DMQ1002" s="347"/>
      <c r="DMR1002" s="347"/>
      <c r="DMS1002" s="347"/>
      <c r="DMT1002" s="347"/>
      <c r="DMU1002" s="347"/>
      <c r="DMV1002" s="347"/>
      <c r="DMW1002" s="347"/>
      <c r="DMX1002" s="347"/>
      <c r="DMY1002" s="347"/>
      <c r="DMZ1002" s="347"/>
      <c r="DNA1002" s="347"/>
      <c r="DNB1002" s="347"/>
      <c r="DNC1002" s="347"/>
      <c r="DND1002" s="347"/>
      <c r="DNE1002" s="347"/>
      <c r="DNF1002" s="347"/>
      <c r="DNG1002" s="347"/>
      <c r="DNH1002" s="347"/>
      <c r="DNI1002" s="347"/>
      <c r="DNJ1002" s="347"/>
      <c r="DNK1002" s="347"/>
      <c r="DNL1002" s="347"/>
      <c r="DNM1002" s="347"/>
      <c r="DNN1002" s="347"/>
      <c r="DNO1002" s="347"/>
      <c r="DNP1002" s="347"/>
      <c r="DNQ1002" s="347"/>
      <c r="DNR1002" s="347"/>
      <c r="DNS1002" s="347"/>
      <c r="DNT1002" s="347"/>
      <c r="DNU1002" s="347"/>
      <c r="DNV1002" s="347"/>
      <c r="DNW1002" s="347"/>
      <c r="DNX1002" s="347"/>
      <c r="DNY1002" s="347"/>
      <c r="DNZ1002" s="347"/>
      <c r="DOA1002" s="347"/>
      <c r="DOB1002" s="347"/>
      <c r="DOC1002" s="347"/>
      <c r="DOD1002" s="347"/>
      <c r="DOE1002" s="347"/>
      <c r="DOF1002" s="347"/>
      <c r="DOG1002" s="347"/>
      <c r="DOH1002" s="347"/>
      <c r="DOI1002" s="347"/>
      <c r="DOJ1002" s="347"/>
      <c r="DOK1002" s="347"/>
      <c r="DOL1002" s="347"/>
      <c r="DOM1002" s="347"/>
      <c r="DON1002" s="347"/>
      <c r="DOO1002" s="347"/>
      <c r="DOP1002" s="347"/>
      <c r="DOQ1002" s="347"/>
      <c r="DOR1002" s="347"/>
      <c r="DOS1002" s="347"/>
      <c r="DOT1002" s="347"/>
      <c r="DOU1002" s="347"/>
      <c r="DOV1002" s="347"/>
      <c r="DOW1002" s="347"/>
      <c r="DOX1002" s="347"/>
      <c r="DOY1002" s="347"/>
      <c r="DOZ1002" s="347"/>
      <c r="DPA1002" s="347"/>
      <c r="DPB1002" s="347"/>
      <c r="DPC1002" s="347"/>
      <c r="DPD1002" s="347"/>
      <c r="DPE1002" s="347"/>
      <c r="DPF1002" s="347"/>
      <c r="DPG1002" s="347"/>
      <c r="DPH1002" s="347"/>
      <c r="DPI1002" s="347"/>
      <c r="DPJ1002" s="347"/>
      <c r="DPK1002" s="347"/>
      <c r="DPL1002" s="347"/>
      <c r="DPM1002" s="347"/>
      <c r="DPN1002" s="347"/>
      <c r="DPO1002" s="347"/>
      <c r="DPP1002" s="347"/>
      <c r="DPQ1002" s="347"/>
      <c r="DPR1002" s="347"/>
      <c r="DPS1002" s="347"/>
      <c r="DPT1002" s="347"/>
      <c r="DPU1002" s="347"/>
      <c r="DPV1002" s="347"/>
      <c r="DPW1002" s="347"/>
      <c r="DPX1002" s="347"/>
      <c r="DPY1002" s="347"/>
      <c r="DPZ1002" s="347"/>
      <c r="DQA1002" s="347"/>
      <c r="DQB1002" s="347"/>
      <c r="DQC1002" s="347"/>
      <c r="DQD1002" s="347"/>
      <c r="DQE1002" s="347"/>
      <c r="DQF1002" s="347"/>
      <c r="DQG1002" s="347"/>
      <c r="DQH1002" s="347"/>
      <c r="DQI1002" s="347"/>
      <c r="DQJ1002" s="347"/>
      <c r="DQK1002" s="347"/>
      <c r="DQL1002" s="347"/>
      <c r="DQM1002" s="347"/>
      <c r="DQN1002" s="347"/>
      <c r="DQO1002" s="347"/>
      <c r="DQP1002" s="347"/>
      <c r="DQQ1002" s="347"/>
      <c r="DQR1002" s="347"/>
      <c r="DQS1002" s="347"/>
      <c r="DQT1002" s="347"/>
      <c r="DQU1002" s="347"/>
      <c r="DQV1002" s="347"/>
      <c r="DQW1002" s="347"/>
      <c r="DQX1002" s="347"/>
      <c r="DQY1002" s="347"/>
      <c r="DQZ1002" s="347"/>
      <c r="DRA1002" s="347"/>
      <c r="DRB1002" s="347"/>
      <c r="DRC1002" s="347"/>
      <c r="DRD1002" s="347"/>
      <c r="DRE1002" s="347"/>
      <c r="DRF1002" s="347"/>
      <c r="DRG1002" s="347"/>
      <c r="DRH1002" s="347"/>
      <c r="DRI1002" s="347"/>
      <c r="DRJ1002" s="347"/>
      <c r="DRK1002" s="347"/>
      <c r="DRL1002" s="347"/>
      <c r="DRM1002" s="347"/>
      <c r="DRN1002" s="347"/>
      <c r="DRO1002" s="347"/>
      <c r="DRP1002" s="347"/>
      <c r="DRQ1002" s="347"/>
      <c r="DRR1002" s="347"/>
      <c r="DRS1002" s="347"/>
      <c r="DRT1002" s="347"/>
      <c r="DRU1002" s="347"/>
      <c r="DRV1002" s="347"/>
      <c r="DRW1002" s="347"/>
      <c r="DRX1002" s="347"/>
      <c r="DRY1002" s="347"/>
      <c r="DRZ1002" s="347"/>
      <c r="DSA1002" s="347"/>
      <c r="DSB1002" s="347"/>
      <c r="DSC1002" s="347"/>
      <c r="DSD1002" s="347"/>
      <c r="DSE1002" s="347"/>
      <c r="DSF1002" s="347"/>
      <c r="DSG1002" s="347"/>
      <c r="DSH1002" s="347"/>
      <c r="DSI1002" s="347"/>
      <c r="DSJ1002" s="347"/>
      <c r="DSK1002" s="347"/>
      <c r="DSL1002" s="347"/>
      <c r="DSM1002" s="347"/>
      <c r="DSN1002" s="347"/>
      <c r="DSO1002" s="347"/>
      <c r="DSP1002" s="347"/>
      <c r="DSQ1002" s="347"/>
      <c r="DSR1002" s="347"/>
      <c r="DSS1002" s="347"/>
      <c r="DST1002" s="347"/>
      <c r="DSU1002" s="347"/>
      <c r="DSV1002" s="347"/>
      <c r="DSW1002" s="347"/>
      <c r="DSX1002" s="347"/>
      <c r="DSY1002" s="347"/>
      <c r="DSZ1002" s="347"/>
      <c r="DTA1002" s="347"/>
      <c r="DTB1002" s="347"/>
      <c r="DTC1002" s="347"/>
      <c r="DTD1002" s="347"/>
      <c r="DTE1002" s="347"/>
      <c r="DTF1002" s="347"/>
      <c r="DTG1002" s="347"/>
      <c r="DTH1002" s="347"/>
      <c r="DTI1002" s="347"/>
      <c r="DTJ1002" s="347"/>
      <c r="DTK1002" s="347"/>
      <c r="DTL1002" s="347"/>
      <c r="DTM1002" s="347"/>
      <c r="DTN1002" s="347"/>
      <c r="DTO1002" s="347"/>
      <c r="DTP1002" s="347"/>
      <c r="DTQ1002" s="347"/>
      <c r="DTR1002" s="347"/>
      <c r="DTS1002" s="347"/>
      <c r="DTT1002" s="347"/>
      <c r="DTU1002" s="347"/>
      <c r="DTV1002" s="347"/>
      <c r="DTW1002" s="347"/>
      <c r="DTX1002" s="347"/>
      <c r="DTY1002" s="347"/>
      <c r="DTZ1002" s="347"/>
      <c r="DUA1002" s="347"/>
      <c r="DUB1002" s="347"/>
      <c r="DUC1002" s="347"/>
      <c r="DUD1002" s="347"/>
      <c r="DUE1002" s="347"/>
      <c r="DUF1002" s="347"/>
      <c r="DUG1002" s="347"/>
      <c r="DUH1002" s="347"/>
      <c r="DUI1002" s="347"/>
      <c r="DUJ1002" s="347"/>
      <c r="DUK1002" s="347"/>
      <c r="DUL1002" s="347"/>
      <c r="DUM1002" s="347"/>
      <c r="DUN1002" s="347"/>
      <c r="DUO1002" s="347"/>
      <c r="DUP1002" s="347"/>
      <c r="DUQ1002" s="347"/>
      <c r="DUR1002" s="347"/>
      <c r="DUS1002" s="347"/>
      <c r="DUT1002" s="347"/>
      <c r="DUU1002" s="347"/>
      <c r="DUV1002" s="347"/>
      <c r="DUW1002" s="347"/>
      <c r="DUX1002" s="347"/>
      <c r="DUY1002" s="347"/>
      <c r="DUZ1002" s="347"/>
      <c r="DVA1002" s="347"/>
      <c r="DVB1002" s="347"/>
      <c r="DVC1002" s="347"/>
      <c r="DVD1002" s="347"/>
      <c r="DVE1002" s="347"/>
      <c r="DVF1002" s="347"/>
      <c r="DVG1002" s="347"/>
      <c r="DVH1002" s="347"/>
      <c r="DVI1002" s="347"/>
      <c r="DVJ1002" s="347"/>
      <c r="DVK1002" s="347"/>
      <c r="DVL1002" s="347"/>
      <c r="DVM1002" s="347"/>
      <c r="DVN1002" s="347"/>
      <c r="DVO1002" s="347"/>
      <c r="DVP1002" s="347"/>
      <c r="DVQ1002" s="347"/>
      <c r="DVR1002" s="347"/>
      <c r="DVS1002" s="347"/>
      <c r="DVT1002" s="347"/>
      <c r="DVU1002" s="347"/>
      <c r="DVV1002" s="347"/>
      <c r="DVW1002" s="347"/>
      <c r="DVX1002" s="347"/>
      <c r="DVY1002" s="347"/>
      <c r="DVZ1002" s="347"/>
      <c r="DWA1002" s="347"/>
      <c r="DWB1002" s="347"/>
      <c r="DWC1002" s="347"/>
      <c r="DWD1002" s="347"/>
      <c r="DWE1002" s="347"/>
      <c r="DWF1002" s="347"/>
      <c r="DWG1002" s="347"/>
      <c r="DWH1002" s="347"/>
      <c r="DWI1002" s="347"/>
      <c r="DWJ1002" s="347"/>
      <c r="DWK1002" s="347"/>
      <c r="DWL1002" s="347"/>
      <c r="DWM1002" s="347"/>
      <c r="DWN1002" s="347"/>
      <c r="DWO1002" s="347"/>
      <c r="DWP1002" s="347"/>
      <c r="DWQ1002" s="347"/>
      <c r="DWR1002" s="347"/>
      <c r="DWS1002" s="347"/>
      <c r="DWT1002" s="347"/>
      <c r="DWU1002" s="347"/>
      <c r="DWV1002" s="347"/>
      <c r="DWW1002" s="347"/>
      <c r="DWX1002" s="347"/>
      <c r="DWY1002" s="347"/>
      <c r="DWZ1002" s="347"/>
      <c r="DXA1002" s="347"/>
      <c r="DXB1002" s="347"/>
      <c r="DXC1002" s="347"/>
      <c r="DXD1002" s="347"/>
      <c r="DXE1002" s="347"/>
      <c r="DXF1002" s="347"/>
      <c r="DXG1002" s="347"/>
      <c r="DXH1002" s="347"/>
      <c r="DXI1002" s="347"/>
      <c r="DXJ1002" s="347"/>
      <c r="DXK1002" s="347"/>
      <c r="DXL1002" s="347"/>
      <c r="DXM1002" s="347"/>
      <c r="DXN1002" s="347"/>
      <c r="DXO1002" s="347"/>
      <c r="DXP1002" s="347"/>
      <c r="DXQ1002" s="347"/>
      <c r="DXR1002" s="347"/>
      <c r="DXS1002" s="347"/>
      <c r="DXT1002" s="347"/>
      <c r="DXU1002" s="347"/>
      <c r="DXV1002" s="347"/>
      <c r="DXW1002" s="347"/>
      <c r="DXX1002" s="347"/>
      <c r="DXY1002" s="347"/>
      <c r="DXZ1002" s="347"/>
      <c r="DYA1002" s="347"/>
      <c r="DYB1002" s="347"/>
      <c r="DYC1002" s="347"/>
      <c r="DYD1002" s="347"/>
      <c r="DYE1002" s="347"/>
      <c r="DYF1002" s="347"/>
      <c r="DYG1002" s="347"/>
      <c r="DYH1002" s="347"/>
      <c r="DYI1002" s="347"/>
      <c r="DYJ1002" s="347"/>
      <c r="DYK1002" s="347"/>
      <c r="DYL1002" s="347"/>
      <c r="DYM1002" s="347"/>
      <c r="DYN1002" s="347"/>
      <c r="DYO1002" s="347"/>
      <c r="DYP1002" s="347"/>
      <c r="DYQ1002" s="347"/>
      <c r="DYR1002" s="347"/>
      <c r="DYS1002" s="347"/>
      <c r="DYT1002" s="347"/>
      <c r="DYU1002" s="347"/>
      <c r="DYV1002" s="347"/>
      <c r="DYW1002" s="347"/>
      <c r="DYX1002" s="347"/>
      <c r="DYY1002" s="347"/>
      <c r="DYZ1002" s="347"/>
      <c r="DZA1002" s="347"/>
      <c r="DZB1002" s="347"/>
      <c r="DZC1002" s="347"/>
      <c r="DZD1002" s="347"/>
      <c r="DZE1002" s="347"/>
      <c r="DZF1002" s="347"/>
      <c r="DZG1002" s="347"/>
      <c r="DZH1002" s="347"/>
      <c r="DZI1002" s="347"/>
      <c r="DZJ1002" s="347"/>
      <c r="DZK1002" s="347"/>
      <c r="DZL1002" s="347"/>
      <c r="DZM1002" s="347"/>
      <c r="DZN1002" s="347"/>
      <c r="DZO1002" s="347"/>
      <c r="DZP1002" s="347"/>
      <c r="DZQ1002" s="347"/>
      <c r="DZR1002" s="347"/>
      <c r="DZS1002" s="347"/>
      <c r="DZT1002" s="347"/>
      <c r="DZU1002" s="347"/>
      <c r="DZV1002" s="347"/>
      <c r="DZW1002" s="347"/>
      <c r="DZX1002" s="347"/>
      <c r="DZY1002" s="347"/>
      <c r="DZZ1002" s="347"/>
      <c r="EAA1002" s="347"/>
      <c r="EAB1002" s="347"/>
      <c r="EAC1002" s="347"/>
      <c r="EAD1002" s="347"/>
      <c r="EAE1002" s="347"/>
      <c r="EAF1002" s="347"/>
      <c r="EAG1002" s="347"/>
      <c r="EAH1002" s="347"/>
      <c r="EAI1002" s="347"/>
      <c r="EAJ1002" s="347"/>
      <c r="EAK1002" s="347"/>
      <c r="EAL1002" s="347"/>
      <c r="EAM1002" s="347"/>
      <c r="EAN1002" s="347"/>
      <c r="EAO1002" s="347"/>
      <c r="EAP1002" s="347"/>
      <c r="EAQ1002" s="347"/>
      <c r="EAR1002" s="347"/>
      <c r="EAS1002" s="347"/>
      <c r="EAT1002" s="347"/>
      <c r="EAU1002" s="347"/>
      <c r="EAV1002" s="347"/>
      <c r="EAW1002" s="347"/>
      <c r="EAX1002" s="347"/>
      <c r="EAY1002" s="347"/>
      <c r="EAZ1002" s="347"/>
      <c r="EBA1002" s="347"/>
      <c r="EBB1002" s="347"/>
      <c r="EBC1002" s="347"/>
      <c r="EBD1002" s="347"/>
      <c r="EBE1002" s="347"/>
      <c r="EBF1002" s="347"/>
      <c r="EBG1002" s="347"/>
      <c r="EBH1002" s="347"/>
      <c r="EBI1002" s="347"/>
      <c r="EBJ1002" s="347"/>
      <c r="EBK1002" s="347"/>
      <c r="EBL1002" s="347"/>
      <c r="EBM1002" s="347"/>
      <c r="EBN1002" s="347"/>
      <c r="EBO1002" s="347"/>
      <c r="EBP1002" s="347"/>
      <c r="EBQ1002" s="347"/>
      <c r="EBR1002" s="347"/>
      <c r="EBS1002" s="347"/>
      <c r="EBT1002" s="347"/>
      <c r="EBU1002" s="347"/>
      <c r="EBV1002" s="347"/>
      <c r="EBW1002" s="347"/>
      <c r="EBX1002" s="347"/>
      <c r="EBY1002" s="347"/>
      <c r="EBZ1002" s="347"/>
      <c r="ECA1002" s="347"/>
      <c r="ECB1002" s="347"/>
      <c r="ECC1002" s="347"/>
      <c r="ECD1002" s="347"/>
      <c r="ECE1002" s="347"/>
      <c r="ECF1002" s="347"/>
      <c r="ECG1002" s="347"/>
      <c r="ECH1002" s="347"/>
      <c r="ECI1002" s="347"/>
      <c r="ECJ1002" s="347"/>
      <c r="ECK1002" s="347"/>
      <c r="ECL1002" s="347"/>
      <c r="ECM1002" s="347"/>
      <c r="ECN1002" s="347"/>
      <c r="ECO1002" s="347"/>
      <c r="ECP1002" s="347"/>
      <c r="ECQ1002" s="347"/>
      <c r="ECR1002" s="347"/>
      <c r="ECS1002" s="347"/>
      <c r="ECT1002" s="347"/>
      <c r="ECU1002" s="347"/>
      <c r="ECV1002" s="347"/>
      <c r="ECW1002" s="347"/>
      <c r="ECX1002" s="347"/>
      <c r="ECY1002" s="347"/>
      <c r="ECZ1002" s="347"/>
      <c r="EDA1002" s="347"/>
      <c r="EDB1002" s="347"/>
      <c r="EDC1002" s="347"/>
      <c r="EDD1002" s="347"/>
      <c r="EDE1002" s="347"/>
      <c r="EDF1002" s="347"/>
      <c r="EDG1002" s="347"/>
      <c r="EDH1002" s="347"/>
      <c r="EDI1002" s="347"/>
      <c r="EDJ1002" s="347"/>
      <c r="EDK1002" s="347"/>
      <c r="EDL1002" s="347"/>
      <c r="EDM1002" s="347"/>
      <c r="EDN1002" s="347"/>
      <c r="EDO1002" s="347"/>
      <c r="EDP1002" s="347"/>
      <c r="EDQ1002" s="347"/>
      <c r="EDR1002" s="347"/>
      <c r="EDS1002" s="347"/>
      <c r="EDT1002" s="347"/>
      <c r="EDU1002" s="347"/>
      <c r="EDV1002" s="347"/>
      <c r="EDW1002" s="347"/>
      <c r="EDX1002" s="347"/>
      <c r="EDY1002" s="347"/>
      <c r="EDZ1002" s="347"/>
      <c r="EEA1002" s="347"/>
      <c r="EEB1002" s="347"/>
      <c r="EEC1002" s="347"/>
      <c r="EED1002" s="347"/>
      <c r="EEE1002" s="347"/>
      <c r="EEF1002" s="347"/>
      <c r="EEG1002" s="347"/>
      <c r="EEH1002" s="347"/>
      <c r="EEI1002" s="347"/>
      <c r="EEJ1002" s="347"/>
      <c r="EEK1002" s="347"/>
      <c r="EEL1002" s="347"/>
      <c r="EEM1002" s="347"/>
      <c r="EEN1002" s="347"/>
      <c r="EEO1002" s="347"/>
      <c r="EEP1002" s="347"/>
      <c r="EEQ1002" s="347"/>
      <c r="EER1002" s="347"/>
      <c r="EES1002" s="347"/>
      <c r="EET1002" s="347"/>
      <c r="EEU1002" s="347"/>
      <c r="EEV1002" s="347"/>
      <c r="EEW1002" s="347"/>
      <c r="EEX1002" s="347"/>
      <c r="EEY1002" s="347"/>
      <c r="EEZ1002" s="347"/>
      <c r="EFA1002" s="347"/>
      <c r="EFB1002" s="347"/>
      <c r="EFC1002" s="347"/>
      <c r="EFD1002" s="347"/>
      <c r="EFE1002" s="347"/>
      <c r="EFF1002" s="347"/>
      <c r="EFG1002" s="347"/>
      <c r="EFH1002" s="347"/>
      <c r="EFI1002" s="347"/>
      <c r="EFJ1002" s="347"/>
      <c r="EFK1002" s="347"/>
      <c r="EFL1002" s="347"/>
      <c r="EFM1002" s="347"/>
      <c r="EFN1002" s="347"/>
      <c r="EFO1002" s="347"/>
      <c r="EFP1002" s="347"/>
      <c r="EFQ1002" s="347"/>
      <c r="EFR1002" s="347"/>
      <c r="EFS1002" s="347"/>
      <c r="EFT1002" s="347"/>
      <c r="EFU1002" s="347"/>
      <c r="EFV1002" s="347"/>
      <c r="EFW1002" s="347"/>
      <c r="EFX1002" s="347"/>
      <c r="EFY1002" s="347"/>
      <c r="EFZ1002" s="347"/>
      <c r="EGA1002" s="347"/>
      <c r="EGB1002" s="347"/>
      <c r="EGC1002" s="347"/>
      <c r="EGD1002" s="347"/>
      <c r="EGE1002" s="347"/>
      <c r="EGF1002" s="347"/>
      <c r="EGG1002" s="347"/>
      <c r="EGH1002" s="347"/>
      <c r="EGI1002" s="347"/>
      <c r="EGJ1002" s="347"/>
      <c r="EGK1002" s="347"/>
      <c r="EGL1002" s="347"/>
      <c r="EGM1002" s="347"/>
      <c r="EGN1002" s="347"/>
      <c r="EGO1002" s="347"/>
      <c r="EGP1002" s="347"/>
      <c r="EGQ1002" s="347"/>
      <c r="EGR1002" s="347"/>
      <c r="EGS1002" s="347"/>
      <c r="EGT1002" s="347"/>
      <c r="EGU1002" s="347"/>
      <c r="EGV1002" s="347"/>
      <c r="EGW1002" s="347"/>
      <c r="EGX1002" s="347"/>
      <c r="EGY1002" s="347"/>
      <c r="EGZ1002" s="347"/>
      <c r="EHA1002" s="347"/>
      <c r="EHB1002" s="347"/>
      <c r="EHC1002" s="347"/>
      <c r="EHD1002" s="347"/>
      <c r="EHE1002" s="347"/>
      <c r="EHF1002" s="347"/>
      <c r="EHG1002" s="347"/>
      <c r="EHH1002" s="347"/>
      <c r="EHI1002" s="347"/>
      <c r="EHJ1002" s="347"/>
      <c r="EHK1002" s="347"/>
      <c r="EHL1002" s="347"/>
      <c r="EHM1002" s="347"/>
      <c r="EHN1002" s="347"/>
      <c r="EHO1002" s="347"/>
      <c r="EHP1002" s="347"/>
      <c r="EHQ1002" s="347"/>
      <c r="EHR1002" s="347"/>
      <c r="EHS1002" s="347"/>
      <c r="EHT1002" s="347"/>
      <c r="EHU1002" s="347"/>
      <c r="EHV1002" s="347"/>
      <c r="EHW1002" s="347"/>
      <c r="EHX1002" s="347"/>
      <c r="EHY1002" s="347"/>
      <c r="EHZ1002" s="347"/>
      <c r="EIA1002" s="347"/>
      <c r="EIB1002" s="347"/>
      <c r="EIC1002" s="347"/>
      <c r="EID1002" s="347"/>
      <c r="EIE1002" s="347"/>
      <c r="EIF1002" s="347"/>
      <c r="EIG1002" s="347"/>
      <c r="EIH1002" s="347"/>
      <c r="EII1002" s="347"/>
      <c r="EIJ1002" s="347"/>
      <c r="EIK1002" s="347"/>
      <c r="EIL1002" s="347"/>
      <c r="EIM1002" s="347"/>
      <c r="EIN1002" s="347"/>
      <c r="EIO1002" s="347"/>
      <c r="EIP1002" s="347"/>
      <c r="EIQ1002" s="347"/>
      <c r="EIR1002" s="347"/>
      <c r="EIS1002" s="347"/>
      <c r="EIT1002" s="347"/>
      <c r="EIU1002" s="347"/>
      <c r="EIV1002" s="347"/>
      <c r="EIW1002" s="347"/>
      <c r="EIX1002" s="347"/>
      <c r="EIY1002" s="347"/>
      <c r="EIZ1002" s="347"/>
      <c r="EJA1002" s="347"/>
      <c r="EJB1002" s="347"/>
      <c r="EJC1002" s="347"/>
      <c r="EJD1002" s="347"/>
      <c r="EJE1002" s="347"/>
      <c r="EJF1002" s="347"/>
      <c r="EJG1002" s="347"/>
      <c r="EJH1002" s="347"/>
      <c r="EJI1002" s="347"/>
      <c r="EJJ1002" s="347"/>
      <c r="EJK1002" s="347"/>
      <c r="EJL1002" s="347"/>
      <c r="EJM1002" s="347"/>
      <c r="EJN1002" s="347"/>
      <c r="EJO1002" s="347"/>
      <c r="EJP1002" s="347"/>
      <c r="EJQ1002" s="347"/>
      <c r="EJR1002" s="347"/>
      <c r="EJS1002" s="347"/>
      <c r="EJT1002" s="347"/>
      <c r="EJU1002" s="347"/>
      <c r="EJV1002" s="347"/>
      <c r="EJW1002" s="347"/>
      <c r="EJX1002" s="347"/>
      <c r="EJY1002" s="347"/>
      <c r="EJZ1002" s="347"/>
      <c r="EKA1002" s="347"/>
      <c r="EKB1002" s="347"/>
      <c r="EKC1002" s="347"/>
      <c r="EKD1002" s="347"/>
      <c r="EKE1002" s="347"/>
      <c r="EKF1002" s="347"/>
      <c r="EKG1002" s="347"/>
      <c r="EKH1002" s="347"/>
      <c r="EKI1002" s="347"/>
      <c r="EKJ1002" s="347"/>
      <c r="EKK1002" s="347"/>
      <c r="EKL1002" s="347"/>
      <c r="EKM1002" s="347"/>
      <c r="EKN1002" s="347"/>
      <c r="EKO1002" s="347"/>
      <c r="EKP1002" s="347"/>
      <c r="EKQ1002" s="347"/>
      <c r="EKR1002" s="347"/>
      <c r="EKS1002" s="347"/>
      <c r="EKT1002" s="347"/>
      <c r="EKU1002" s="347"/>
      <c r="EKV1002" s="347"/>
      <c r="EKW1002" s="347"/>
      <c r="EKX1002" s="347"/>
      <c r="EKY1002" s="347"/>
      <c r="EKZ1002" s="347"/>
      <c r="ELA1002" s="347"/>
      <c r="ELB1002" s="347"/>
      <c r="ELC1002" s="347"/>
      <c r="ELD1002" s="347"/>
      <c r="ELE1002" s="347"/>
      <c r="ELF1002" s="347"/>
      <c r="ELG1002" s="347"/>
      <c r="ELH1002" s="347"/>
      <c r="ELI1002" s="347"/>
      <c r="ELJ1002" s="347"/>
      <c r="ELK1002" s="347"/>
      <c r="ELL1002" s="347"/>
      <c r="ELM1002" s="347"/>
      <c r="ELN1002" s="347"/>
      <c r="ELO1002" s="347"/>
      <c r="ELP1002" s="347"/>
      <c r="ELQ1002" s="347"/>
      <c r="ELR1002" s="347"/>
      <c r="ELS1002" s="347"/>
      <c r="ELT1002" s="347"/>
      <c r="ELU1002" s="347"/>
      <c r="ELV1002" s="347"/>
      <c r="ELW1002" s="347"/>
      <c r="ELX1002" s="347"/>
      <c r="ELY1002" s="347"/>
      <c r="ELZ1002" s="347"/>
      <c r="EMA1002" s="347"/>
      <c r="EMB1002" s="347"/>
      <c r="EMC1002" s="347"/>
      <c r="EMD1002" s="347"/>
      <c r="EME1002" s="347"/>
      <c r="EMF1002" s="347"/>
      <c r="EMG1002" s="347"/>
      <c r="EMH1002" s="347"/>
      <c r="EMI1002" s="347"/>
      <c r="EMJ1002" s="347"/>
      <c r="EMK1002" s="347"/>
      <c r="EML1002" s="347"/>
      <c r="EMM1002" s="347"/>
      <c r="EMN1002" s="347"/>
      <c r="EMO1002" s="347"/>
      <c r="EMP1002" s="347"/>
      <c r="EMQ1002" s="347"/>
      <c r="EMR1002" s="347"/>
      <c r="EMS1002" s="347"/>
      <c r="EMT1002" s="347"/>
      <c r="EMU1002" s="347"/>
      <c r="EMV1002" s="347"/>
      <c r="EMW1002" s="347"/>
      <c r="EMX1002" s="347"/>
      <c r="EMY1002" s="347"/>
      <c r="EMZ1002" s="347"/>
      <c r="ENA1002" s="347"/>
      <c r="ENB1002" s="347"/>
      <c r="ENC1002" s="347"/>
      <c r="END1002" s="347"/>
      <c r="ENE1002" s="347"/>
      <c r="ENF1002" s="347"/>
      <c r="ENG1002" s="347"/>
      <c r="ENH1002" s="347"/>
      <c r="ENI1002" s="347"/>
      <c r="ENJ1002" s="347"/>
      <c r="ENK1002" s="347"/>
      <c r="ENL1002" s="347"/>
      <c r="ENM1002" s="347"/>
      <c r="ENN1002" s="347"/>
      <c r="ENO1002" s="347"/>
      <c r="ENP1002" s="347"/>
      <c r="ENQ1002" s="347"/>
      <c r="ENR1002" s="347"/>
      <c r="ENS1002" s="347"/>
      <c r="ENT1002" s="347"/>
      <c r="ENU1002" s="347"/>
      <c r="ENV1002" s="347"/>
      <c r="ENW1002" s="347"/>
      <c r="ENX1002" s="347"/>
      <c r="ENY1002" s="347"/>
      <c r="ENZ1002" s="347"/>
      <c r="EOA1002" s="347"/>
      <c r="EOB1002" s="347"/>
      <c r="EOC1002" s="347"/>
      <c r="EOD1002" s="347"/>
      <c r="EOE1002" s="347"/>
      <c r="EOF1002" s="347"/>
      <c r="EOG1002" s="347"/>
      <c r="EOH1002" s="347"/>
      <c r="EOI1002" s="347"/>
      <c r="EOJ1002" s="347"/>
      <c r="EOK1002" s="347"/>
      <c r="EOL1002" s="347"/>
      <c r="EOM1002" s="347"/>
      <c r="EON1002" s="347"/>
      <c r="EOO1002" s="347"/>
      <c r="EOP1002" s="347"/>
      <c r="EOQ1002" s="347"/>
      <c r="EOR1002" s="347"/>
      <c r="EOS1002" s="347"/>
      <c r="EOT1002" s="347"/>
      <c r="EOU1002" s="347"/>
      <c r="EOV1002" s="347"/>
      <c r="EOW1002" s="347"/>
      <c r="EOX1002" s="347"/>
      <c r="EOY1002" s="347"/>
      <c r="EOZ1002" s="347"/>
      <c r="EPA1002" s="347"/>
      <c r="EPB1002" s="347"/>
      <c r="EPC1002" s="347"/>
      <c r="EPD1002" s="347"/>
      <c r="EPE1002" s="347"/>
      <c r="EPF1002" s="347"/>
      <c r="EPG1002" s="347"/>
      <c r="EPH1002" s="347"/>
      <c r="EPI1002" s="347"/>
      <c r="EPJ1002" s="347"/>
      <c r="EPK1002" s="347"/>
      <c r="EPL1002" s="347"/>
      <c r="EPM1002" s="347"/>
      <c r="EPN1002" s="347"/>
      <c r="EPO1002" s="347"/>
      <c r="EPP1002" s="347"/>
      <c r="EPQ1002" s="347"/>
      <c r="EPR1002" s="347"/>
      <c r="EPS1002" s="347"/>
      <c r="EPT1002" s="347"/>
      <c r="EPU1002" s="347"/>
      <c r="EPV1002" s="347"/>
      <c r="EPW1002" s="347"/>
      <c r="EPX1002" s="347"/>
      <c r="EPY1002" s="347"/>
      <c r="EPZ1002" s="347"/>
      <c r="EQA1002" s="347"/>
      <c r="EQB1002" s="347"/>
      <c r="EQC1002" s="347"/>
      <c r="EQD1002" s="347"/>
      <c r="EQE1002" s="347"/>
      <c r="EQF1002" s="347"/>
      <c r="EQG1002" s="347"/>
      <c r="EQH1002" s="347"/>
      <c r="EQI1002" s="347"/>
      <c r="EQJ1002" s="347"/>
      <c r="EQK1002" s="347"/>
      <c r="EQL1002" s="347"/>
      <c r="EQM1002" s="347"/>
      <c r="EQN1002" s="347"/>
      <c r="EQO1002" s="347"/>
      <c r="EQP1002" s="347"/>
      <c r="EQQ1002" s="347"/>
      <c r="EQR1002" s="347"/>
      <c r="EQS1002" s="347"/>
      <c r="EQT1002" s="347"/>
      <c r="EQU1002" s="347"/>
      <c r="EQV1002" s="347"/>
      <c r="EQW1002" s="347"/>
      <c r="EQX1002" s="347"/>
      <c r="EQY1002" s="347"/>
      <c r="EQZ1002" s="347"/>
      <c r="ERA1002" s="347"/>
      <c r="ERB1002" s="347"/>
      <c r="ERC1002" s="347"/>
      <c r="ERD1002" s="347"/>
      <c r="ERE1002" s="347"/>
      <c r="ERF1002" s="347"/>
      <c r="ERG1002" s="347"/>
      <c r="ERH1002" s="347"/>
      <c r="ERI1002" s="347"/>
      <c r="ERJ1002" s="347"/>
      <c r="ERK1002" s="347"/>
      <c r="ERL1002" s="347"/>
      <c r="ERM1002" s="347"/>
      <c r="ERN1002" s="347"/>
      <c r="ERO1002" s="347"/>
      <c r="ERP1002" s="347"/>
      <c r="ERQ1002" s="347"/>
      <c r="ERR1002" s="347"/>
      <c r="ERS1002" s="347"/>
      <c r="ERT1002" s="347"/>
      <c r="ERU1002" s="347"/>
      <c r="ERV1002" s="347"/>
      <c r="ERW1002" s="347"/>
      <c r="ERX1002" s="347"/>
      <c r="ERY1002" s="347"/>
      <c r="ERZ1002" s="347"/>
      <c r="ESA1002" s="347"/>
      <c r="ESB1002" s="347"/>
      <c r="ESC1002" s="347"/>
      <c r="ESD1002" s="347"/>
      <c r="ESE1002" s="347"/>
      <c r="ESF1002" s="347"/>
      <c r="ESG1002" s="347"/>
      <c r="ESH1002" s="347"/>
      <c r="ESI1002" s="347"/>
      <c r="ESJ1002" s="347"/>
      <c r="ESK1002" s="347"/>
      <c r="ESL1002" s="347"/>
      <c r="ESM1002" s="347"/>
      <c r="ESN1002" s="347"/>
      <c r="ESO1002" s="347"/>
      <c r="ESP1002" s="347"/>
      <c r="ESQ1002" s="347"/>
      <c r="ESR1002" s="347"/>
      <c r="ESS1002" s="347"/>
      <c r="EST1002" s="347"/>
      <c r="ESU1002" s="347"/>
      <c r="ESV1002" s="347"/>
      <c r="ESW1002" s="347"/>
      <c r="ESX1002" s="347"/>
      <c r="ESY1002" s="347"/>
      <c r="ESZ1002" s="347"/>
      <c r="ETA1002" s="347"/>
      <c r="ETB1002" s="347"/>
      <c r="ETC1002" s="347"/>
      <c r="ETD1002" s="347"/>
      <c r="ETE1002" s="347"/>
      <c r="ETF1002" s="347"/>
      <c r="ETG1002" s="347"/>
      <c r="ETH1002" s="347"/>
      <c r="ETI1002" s="347"/>
      <c r="ETJ1002" s="347"/>
      <c r="ETK1002" s="347"/>
      <c r="ETL1002" s="347"/>
      <c r="ETM1002" s="347"/>
      <c r="ETN1002" s="347"/>
      <c r="ETO1002" s="347"/>
      <c r="ETP1002" s="347"/>
      <c r="ETQ1002" s="347"/>
      <c r="ETR1002" s="347"/>
      <c r="ETS1002" s="347"/>
      <c r="ETT1002" s="347"/>
      <c r="ETU1002" s="347"/>
      <c r="ETV1002" s="347"/>
      <c r="ETW1002" s="347"/>
      <c r="ETX1002" s="347"/>
      <c r="ETY1002" s="347"/>
      <c r="ETZ1002" s="347"/>
      <c r="EUA1002" s="347"/>
      <c r="EUB1002" s="347"/>
      <c r="EUC1002" s="347"/>
      <c r="EUD1002" s="347"/>
      <c r="EUE1002" s="347"/>
      <c r="EUF1002" s="347"/>
      <c r="EUG1002" s="347"/>
      <c r="EUH1002" s="347"/>
      <c r="EUI1002" s="347"/>
      <c r="EUJ1002" s="347"/>
      <c r="EUK1002" s="347"/>
      <c r="EUL1002" s="347"/>
      <c r="EUM1002" s="347"/>
      <c r="EUN1002" s="347"/>
      <c r="EUO1002" s="347"/>
      <c r="EUP1002" s="347"/>
      <c r="EUQ1002" s="347"/>
      <c r="EUR1002" s="347"/>
      <c r="EUS1002" s="347"/>
      <c r="EUT1002" s="347"/>
      <c r="EUU1002" s="347"/>
      <c r="EUV1002" s="347"/>
      <c r="EUW1002" s="347"/>
      <c r="EUX1002" s="347"/>
      <c r="EUY1002" s="347"/>
      <c r="EUZ1002" s="347"/>
      <c r="EVA1002" s="347"/>
      <c r="EVB1002" s="347"/>
      <c r="EVC1002" s="347"/>
      <c r="EVD1002" s="347"/>
      <c r="EVE1002" s="347"/>
      <c r="EVF1002" s="347"/>
      <c r="EVG1002" s="347"/>
      <c r="EVH1002" s="347"/>
      <c r="EVI1002" s="347"/>
      <c r="EVJ1002" s="347"/>
      <c r="EVK1002" s="347"/>
      <c r="EVL1002" s="347"/>
      <c r="EVM1002" s="347"/>
      <c r="EVN1002" s="347"/>
      <c r="EVO1002" s="347"/>
      <c r="EVP1002" s="347"/>
      <c r="EVQ1002" s="347"/>
      <c r="EVR1002" s="347"/>
      <c r="EVS1002" s="347"/>
      <c r="EVT1002" s="347"/>
      <c r="EVU1002" s="347"/>
      <c r="EVV1002" s="347"/>
      <c r="EVW1002" s="347"/>
      <c r="EVX1002" s="347"/>
      <c r="EVY1002" s="347"/>
      <c r="EVZ1002" s="347"/>
      <c r="EWA1002" s="347"/>
      <c r="EWB1002" s="347"/>
      <c r="EWC1002" s="347"/>
      <c r="EWD1002" s="347"/>
      <c r="EWE1002" s="347"/>
      <c r="EWF1002" s="347"/>
      <c r="EWG1002" s="347"/>
      <c r="EWH1002" s="347"/>
      <c r="EWI1002" s="347"/>
      <c r="EWJ1002" s="347"/>
      <c r="EWK1002" s="347"/>
      <c r="EWL1002" s="347"/>
      <c r="EWM1002" s="347"/>
      <c r="EWN1002" s="347"/>
      <c r="EWO1002" s="347"/>
      <c r="EWP1002" s="347"/>
      <c r="EWQ1002" s="347"/>
      <c r="EWR1002" s="347"/>
      <c r="EWS1002" s="347"/>
      <c r="EWT1002" s="347"/>
      <c r="EWU1002" s="347"/>
      <c r="EWV1002" s="347"/>
      <c r="EWW1002" s="347"/>
      <c r="EWX1002" s="347"/>
      <c r="EWY1002" s="347"/>
      <c r="EWZ1002" s="347"/>
      <c r="EXA1002" s="347"/>
      <c r="EXB1002" s="347"/>
      <c r="EXC1002" s="347"/>
      <c r="EXD1002" s="347"/>
      <c r="EXE1002" s="347"/>
      <c r="EXF1002" s="347"/>
      <c r="EXG1002" s="347"/>
      <c r="EXH1002" s="347"/>
      <c r="EXI1002" s="347"/>
      <c r="EXJ1002" s="347"/>
      <c r="EXK1002" s="347"/>
      <c r="EXL1002" s="347"/>
      <c r="EXM1002" s="347"/>
      <c r="EXN1002" s="347"/>
      <c r="EXO1002" s="347"/>
      <c r="EXP1002" s="347"/>
      <c r="EXQ1002" s="347"/>
      <c r="EXR1002" s="347"/>
      <c r="EXS1002" s="347"/>
      <c r="EXT1002" s="347"/>
      <c r="EXU1002" s="347"/>
      <c r="EXV1002" s="347"/>
      <c r="EXW1002" s="347"/>
      <c r="EXX1002" s="347"/>
      <c r="EXY1002" s="347"/>
      <c r="EXZ1002" s="347"/>
      <c r="EYA1002" s="347"/>
      <c r="EYB1002" s="347"/>
      <c r="EYC1002" s="347"/>
      <c r="EYD1002" s="347"/>
      <c r="EYE1002" s="347"/>
      <c r="EYF1002" s="347"/>
      <c r="EYG1002" s="347"/>
      <c r="EYH1002" s="347"/>
      <c r="EYI1002" s="347"/>
      <c r="EYJ1002" s="347"/>
      <c r="EYK1002" s="347"/>
      <c r="EYL1002" s="347"/>
      <c r="EYM1002" s="347"/>
      <c r="EYN1002" s="347"/>
      <c r="EYO1002" s="347"/>
      <c r="EYP1002" s="347"/>
      <c r="EYQ1002" s="347"/>
      <c r="EYR1002" s="347"/>
      <c r="EYS1002" s="347"/>
      <c r="EYT1002" s="347"/>
      <c r="EYU1002" s="347"/>
      <c r="EYV1002" s="347"/>
      <c r="EYW1002" s="347"/>
      <c r="EYX1002" s="347"/>
      <c r="EYY1002" s="347"/>
      <c r="EYZ1002" s="347"/>
      <c r="EZA1002" s="347"/>
      <c r="EZB1002" s="347"/>
      <c r="EZC1002" s="347"/>
      <c r="EZD1002" s="347"/>
      <c r="EZE1002" s="347"/>
      <c r="EZF1002" s="347"/>
      <c r="EZG1002" s="347"/>
      <c r="EZH1002" s="347"/>
      <c r="EZI1002" s="347"/>
      <c r="EZJ1002" s="347"/>
      <c r="EZK1002" s="347"/>
      <c r="EZL1002" s="347"/>
      <c r="EZM1002" s="347"/>
      <c r="EZN1002" s="347"/>
      <c r="EZO1002" s="347"/>
      <c r="EZP1002" s="347"/>
      <c r="EZQ1002" s="347"/>
      <c r="EZR1002" s="347"/>
      <c r="EZS1002" s="347"/>
      <c r="EZT1002" s="347"/>
      <c r="EZU1002" s="347"/>
      <c r="EZV1002" s="347"/>
      <c r="EZW1002" s="347"/>
      <c r="EZX1002" s="347"/>
      <c r="EZY1002" s="347"/>
      <c r="EZZ1002" s="347"/>
      <c r="FAA1002" s="347"/>
      <c r="FAB1002" s="347"/>
      <c r="FAC1002" s="347"/>
      <c r="FAD1002" s="347"/>
      <c r="FAE1002" s="347"/>
      <c r="FAF1002" s="347"/>
      <c r="FAG1002" s="347"/>
      <c r="FAH1002" s="347"/>
      <c r="FAI1002" s="347"/>
      <c r="FAJ1002" s="347"/>
      <c r="FAK1002" s="347"/>
      <c r="FAL1002" s="347"/>
      <c r="FAM1002" s="347"/>
      <c r="FAN1002" s="347"/>
      <c r="FAO1002" s="347"/>
      <c r="FAP1002" s="347"/>
      <c r="FAQ1002" s="347"/>
      <c r="FAR1002" s="347"/>
      <c r="FAS1002" s="347"/>
      <c r="FAT1002" s="347"/>
      <c r="FAU1002" s="347"/>
      <c r="FAV1002" s="347"/>
      <c r="FAW1002" s="347"/>
      <c r="FAX1002" s="347"/>
      <c r="FAY1002" s="347"/>
      <c r="FAZ1002" s="347"/>
      <c r="FBA1002" s="347"/>
      <c r="FBB1002" s="347"/>
      <c r="FBC1002" s="347"/>
      <c r="FBD1002" s="347"/>
      <c r="FBE1002" s="347"/>
      <c r="FBF1002" s="347"/>
      <c r="FBG1002" s="347"/>
      <c r="FBH1002" s="347"/>
      <c r="FBI1002" s="347"/>
      <c r="FBJ1002" s="347"/>
      <c r="FBK1002" s="347"/>
      <c r="FBL1002" s="347"/>
      <c r="FBM1002" s="347"/>
      <c r="FBN1002" s="347"/>
      <c r="FBO1002" s="347"/>
      <c r="FBP1002" s="347"/>
      <c r="FBQ1002" s="347"/>
      <c r="FBR1002" s="347"/>
      <c r="FBS1002" s="347"/>
      <c r="FBT1002" s="347"/>
      <c r="FBU1002" s="347"/>
      <c r="FBV1002" s="347"/>
      <c r="FBW1002" s="347"/>
      <c r="FBX1002" s="347"/>
      <c r="FBY1002" s="347"/>
      <c r="FBZ1002" s="347"/>
      <c r="FCA1002" s="347"/>
      <c r="FCB1002" s="347"/>
      <c r="FCC1002" s="347"/>
      <c r="FCD1002" s="347"/>
      <c r="FCE1002" s="347"/>
      <c r="FCF1002" s="347"/>
      <c r="FCG1002" s="347"/>
      <c r="FCH1002" s="347"/>
      <c r="FCI1002" s="347"/>
      <c r="FCJ1002" s="347"/>
      <c r="FCK1002" s="347"/>
      <c r="FCL1002" s="347"/>
      <c r="FCM1002" s="347"/>
      <c r="FCN1002" s="347"/>
      <c r="FCO1002" s="347"/>
      <c r="FCP1002" s="347"/>
      <c r="FCQ1002" s="347"/>
      <c r="FCR1002" s="347"/>
      <c r="FCS1002" s="347"/>
      <c r="FCT1002" s="347"/>
      <c r="FCU1002" s="347"/>
      <c r="FCV1002" s="347"/>
      <c r="FCW1002" s="347"/>
      <c r="FCX1002" s="347"/>
      <c r="FCY1002" s="347"/>
      <c r="FCZ1002" s="347"/>
      <c r="FDA1002" s="347"/>
      <c r="FDB1002" s="347"/>
      <c r="FDC1002" s="347"/>
      <c r="FDD1002" s="347"/>
      <c r="FDE1002" s="347"/>
      <c r="FDF1002" s="347"/>
      <c r="FDG1002" s="347"/>
      <c r="FDH1002" s="347"/>
      <c r="FDI1002" s="347"/>
      <c r="FDJ1002" s="347"/>
      <c r="FDK1002" s="347"/>
      <c r="FDL1002" s="347"/>
      <c r="FDM1002" s="347"/>
      <c r="FDN1002" s="347"/>
      <c r="FDO1002" s="347"/>
      <c r="FDP1002" s="347"/>
      <c r="FDQ1002" s="347"/>
      <c r="FDR1002" s="347"/>
      <c r="FDS1002" s="347"/>
      <c r="FDT1002" s="347"/>
      <c r="FDU1002" s="347"/>
      <c r="FDV1002" s="347"/>
      <c r="FDW1002" s="347"/>
      <c r="FDX1002" s="347"/>
      <c r="FDY1002" s="347"/>
      <c r="FDZ1002" s="347"/>
      <c r="FEA1002" s="347"/>
      <c r="FEB1002" s="347"/>
      <c r="FEC1002" s="347"/>
      <c r="FED1002" s="347"/>
      <c r="FEE1002" s="347"/>
      <c r="FEF1002" s="347"/>
      <c r="FEG1002" s="347"/>
      <c r="FEH1002" s="347"/>
      <c r="FEI1002" s="347"/>
      <c r="FEJ1002" s="347"/>
      <c r="FEK1002" s="347"/>
      <c r="FEL1002" s="347"/>
      <c r="FEM1002" s="347"/>
      <c r="FEN1002" s="347"/>
      <c r="FEO1002" s="347"/>
      <c r="FEP1002" s="347"/>
      <c r="FEQ1002" s="347"/>
      <c r="FER1002" s="347"/>
      <c r="FES1002" s="347"/>
      <c r="FET1002" s="347"/>
      <c r="FEU1002" s="347"/>
      <c r="FEV1002" s="347"/>
      <c r="FEW1002" s="347"/>
      <c r="FEX1002" s="347"/>
      <c r="FEY1002" s="347"/>
      <c r="FEZ1002" s="347"/>
      <c r="FFA1002" s="347"/>
      <c r="FFB1002" s="347"/>
      <c r="FFC1002" s="347"/>
      <c r="FFD1002" s="347"/>
      <c r="FFE1002" s="347"/>
      <c r="FFF1002" s="347"/>
      <c r="FFG1002" s="347"/>
      <c r="FFH1002" s="347"/>
      <c r="FFI1002" s="347"/>
      <c r="FFJ1002" s="347"/>
      <c r="FFK1002" s="347"/>
      <c r="FFL1002" s="347"/>
      <c r="FFM1002" s="347"/>
      <c r="FFN1002" s="347"/>
      <c r="FFO1002" s="347"/>
      <c r="FFP1002" s="347"/>
      <c r="FFQ1002" s="347"/>
      <c r="FFR1002" s="347"/>
      <c r="FFS1002" s="347"/>
      <c r="FFT1002" s="347"/>
      <c r="FFU1002" s="347"/>
      <c r="FFV1002" s="347"/>
      <c r="FFW1002" s="347"/>
      <c r="FFX1002" s="347"/>
      <c r="FFY1002" s="347"/>
      <c r="FFZ1002" s="347"/>
      <c r="FGA1002" s="347"/>
      <c r="FGB1002" s="347"/>
      <c r="FGC1002" s="347"/>
      <c r="FGD1002" s="347"/>
      <c r="FGE1002" s="347"/>
      <c r="FGF1002" s="347"/>
      <c r="FGG1002" s="347"/>
      <c r="FGH1002" s="347"/>
      <c r="FGI1002" s="347"/>
      <c r="FGJ1002" s="347"/>
      <c r="FGK1002" s="347"/>
      <c r="FGL1002" s="347"/>
      <c r="FGM1002" s="347"/>
      <c r="FGN1002" s="347"/>
      <c r="FGO1002" s="347"/>
      <c r="FGP1002" s="347"/>
      <c r="FGQ1002" s="347"/>
      <c r="FGR1002" s="347"/>
      <c r="FGS1002" s="347"/>
      <c r="FGT1002" s="347"/>
      <c r="FGU1002" s="347"/>
      <c r="FGV1002" s="347"/>
      <c r="FGW1002" s="347"/>
      <c r="FGX1002" s="347"/>
      <c r="FGY1002" s="347"/>
      <c r="FGZ1002" s="347"/>
      <c r="FHA1002" s="347"/>
      <c r="FHB1002" s="347"/>
      <c r="FHC1002" s="347"/>
      <c r="FHD1002" s="347"/>
      <c r="FHE1002" s="347"/>
      <c r="FHF1002" s="347"/>
      <c r="FHG1002" s="347"/>
      <c r="FHH1002" s="347"/>
      <c r="FHI1002" s="347"/>
      <c r="FHJ1002" s="347"/>
      <c r="FHK1002" s="347"/>
      <c r="FHL1002" s="347"/>
      <c r="FHM1002" s="347"/>
      <c r="FHN1002" s="347"/>
      <c r="FHO1002" s="347"/>
      <c r="FHP1002" s="347"/>
      <c r="FHQ1002" s="347"/>
      <c r="FHR1002" s="347"/>
      <c r="FHS1002" s="347"/>
      <c r="FHT1002" s="347"/>
      <c r="FHU1002" s="347"/>
      <c r="FHV1002" s="347"/>
      <c r="FHW1002" s="347"/>
      <c r="FHX1002" s="347"/>
      <c r="FHY1002" s="347"/>
      <c r="FHZ1002" s="347"/>
      <c r="FIA1002" s="347"/>
      <c r="FIB1002" s="347"/>
      <c r="FIC1002" s="347"/>
      <c r="FID1002" s="347"/>
      <c r="FIE1002" s="347"/>
      <c r="FIF1002" s="347"/>
      <c r="FIG1002" s="347"/>
      <c r="FIH1002" s="347"/>
      <c r="FII1002" s="347"/>
      <c r="FIJ1002" s="347"/>
      <c r="FIK1002" s="347"/>
      <c r="FIL1002" s="347"/>
      <c r="FIM1002" s="347"/>
      <c r="FIN1002" s="347"/>
      <c r="FIO1002" s="347"/>
      <c r="FIP1002" s="347"/>
      <c r="FIQ1002" s="347"/>
      <c r="FIR1002" s="347"/>
      <c r="FIS1002" s="347"/>
      <c r="FIT1002" s="347"/>
      <c r="FIU1002" s="347"/>
      <c r="FIV1002" s="347"/>
      <c r="FIW1002" s="347"/>
      <c r="FIX1002" s="347"/>
      <c r="FIY1002" s="347"/>
      <c r="FIZ1002" s="347"/>
      <c r="FJA1002" s="347"/>
      <c r="FJB1002" s="347"/>
      <c r="FJC1002" s="347"/>
      <c r="FJD1002" s="347"/>
      <c r="FJE1002" s="347"/>
      <c r="FJF1002" s="347"/>
      <c r="FJG1002" s="347"/>
      <c r="FJH1002" s="347"/>
      <c r="FJI1002" s="347"/>
      <c r="FJJ1002" s="347"/>
      <c r="FJK1002" s="347"/>
      <c r="FJL1002" s="347"/>
      <c r="FJM1002" s="347"/>
      <c r="FJN1002" s="347"/>
      <c r="FJO1002" s="347"/>
      <c r="FJP1002" s="347"/>
      <c r="FJQ1002" s="347"/>
      <c r="FJR1002" s="347"/>
      <c r="FJS1002" s="347"/>
      <c r="FJT1002" s="347"/>
      <c r="FJU1002" s="347"/>
      <c r="FJV1002" s="347"/>
      <c r="FJW1002" s="347"/>
      <c r="FJX1002" s="347"/>
      <c r="FJY1002" s="347"/>
      <c r="FJZ1002" s="347"/>
      <c r="FKA1002" s="347"/>
      <c r="FKB1002" s="347"/>
      <c r="FKC1002" s="347"/>
      <c r="FKD1002" s="347"/>
      <c r="FKE1002" s="347"/>
      <c r="FKF1002" s="347"/>
      <c r="FKG1002" s="347"/>
      <c r="FKH1002" s="347"/>
      <c r="FKI1002" s="347"/>
      <c r="FKJ1002" s="347"/>
      <c r="FKK1002" s="347"/>
      <c r="FKL1002" s="347"/>
      <c r="FKM1002" s="347"/>
      <c r="FKN1002" s="347"/>
      <c r="FKO1002" s="347"/>
      <c r="FKP1002" s="347"/>
      <c r="FKQ1002" s="347"/>
      <c r="FKR1002" s="347"/>
      <c r="FKS1002" s="347"/>
      <c r="FKT1002" s="347"/>
      <c r="FKU1002" s="347"/>
      <c r="FKV1002" s="347"/>
      <c r="FKW1002" s="347"/>
      <c r="FKX1002" s="347"/>
      <c r="FKY1002" s="347"/>
      <c r="FKZ1002" s="347"/>
      <c r="FLA1002" s="347"/>
      <c r="FLB1002" s="347"/>
      <c r="FLC1002" s="347"/>
      <c r="FLD1002" s="347"/>
      <c r="FLE1002" s="347"/>
      <c r="FLF1002" s="347"/>
      <c r="FLG1002" s="347"/>
      <c r="FLH1002" s="347"/>
      <c r="FLI1002" s="347"/>
      <c r="FLJ1002" s="347"/>
      <c r="FLK1002" s="347"/>
      <c r="FLL1002" s="347"/>
      <c r="FLM1002" s="347"/>
      <c r="FLN1002" s="347"/>
      <c r="FLO1002" s="347"/>
      <c r="FLP1002" s="347"/>
      <c r="FLQ1002" s="347"/>
      <c r="FLR1002" s="347"/>
      <c r="FLS1002" s="347"/>
      <c r="FLT1002" s="347"/>
      <c r="FLU1002" s="347"/>
      <c r="FLV1002" s="347"/>
      <c r="FLW1002" s="347"/>
      <c r="FLX1002" s="347"/>
      <c r="FLY1002" s="347"/>
      <c r="FLZ1002" s="347"/>
      <c r="FMA1002" s="347"/>
      <c r="FMB1002" s="347"/>
      <c r="FMC1002" s="347"/>
      <c r="FMD1002" s="347"/>
      <c r="FME1002" s="347"/>
      <c r="FMF1002" s="347"/>
      <c r="FMG1002" s="347"/>
      <c r="FMH1002" s="347"/>
      <c r="FMI1002" s="347"/>
      <c r="FMJ1002" s="347"/>
      <c r="FMK1002" s="347"/>
      <c r="FML1002" s="347"/>
      <c r="FMM1002" s="347"/>
      <c r="FMN1002" s="347"/>
      <c r="FMO1002" s="347"/>
      <c r="FMP1002" s="347"/>
      <c r="FMQ1002" s="347"/>
      <c r="FMR1002" s="347"/>
      <c r="FMS1002" s="347"/>
      <c r="FMT1002" s="347"/>
      <c r="FMU1002" s="347"/>
      <c r="FMV1002" s="347"/>
      <c r="FMW1002" s="347"/>
      <c r="FMX1002" s="347"/>
      <c r="FMY1002" s="347"/>
      <c r="FMZ1002" s="347"/>
      <c r="FNA1002" s="347"/>
      <c r="FNB1002" s="347"/>
      <c r="FNC1002" s="347"/>
      <c r="FND1002" s="347"/>
      <c r="FNE1002" s="347"/>
      <c r="FNF1002" s="347"/>
      <c r="FNG1002" s="347"/>
      <c r="FNH1002" s="347"/>
      <c r="FNI1002" s="347"/>
      <c r="FNJ1002" s="347"/>
      <c r="FNK1002" s="347"/>
      <c r="FNL1002" s="347"/>
      <c r="FNM1002" s="347"/>
      <c r="FNN1002" s="347"/>
      <c r="FNO1002" s="347"/>
      <c r="FNP1002" s="347"/>
      <c r="FNQ1002" s="347"/>
      <c r="FNR1002" s="347"/>
      <c r="FNS1002" s="347"/>
      <c r="FNT1002" s="347"/>
      <c r="FNU1002" s="347"/>
      <c r="FNV1002" s="347"/>
      <c r="FNW1002" s="347"/>
      <c r="FNX1002" s="347"/>
      <c r="FNY1002" s="347"/>
      <c r="FNZ1002" s="347"/>
      <c r="FOA1002" s="347"/>
      <c r="FOB1002" s="347"/>
      <c r="FOC1002" s="347"/>
      <c r="FOD1002" s="347"/>
      <c r="FOE1002" s="347"/>
      <c r="FOF1002" s="347"/>
      <c r="FOG1002" s="347"/>
      <c r="FOH1002" s="347"/>
      <c r="FOI1002" s="347"/>
      <c r="FOJ1002" s="347"/>
      <c r="FOK1002" s="347"/>
      <c r="FOL1002" s="347"/>
      <c r="FOM1002" s="347"/>
      <c r="FON1002" s="347"/>
      <c r="FOO1002" s="347"/>
      <c r="FOP1002" s="347"/>
      <c r="FOQ1002" s="347"/>
      <c r="FOR1002" s="347"/>
      <c r="FOS1002" s="347"/>
      <c r="FOT1002" s="347"/>
      <c r="FOU1002" s="347"/>
      <c r="FOV1002" s="347"/>
      <c r="FOW1002" s="347"/>
      <c r="FOX1002" s="347"/>
      <c r="FOY1002" s="347"/>
      <c r="FOZ1002" s="347"/>
      <c r="FPA1002" s="347"/>
      <c r="FPB1002" s="347"/>
      <c r="FPC1002" s="347"/>
      <c r="FPD1002" s="347"/>
      <c r="FPE1002" s="347"/>
      <c r="FPF1002" s="347"/>
      <c r="FPG1002" s="347"/>
      <c r="FPH1002" s="347"/>
      <c r="FPI1002" s="347"/>
      <c r="FPJ1002" s="347"/>
      <c r="FPK1002" s="347"/>
      <c r="FPL1002" s="347"/>
      <c r="FPM1002" s="347"/>
      <c r="FPN1002" s="347"/>
      <c r="FPO1002" s="347"/>
      <c r="FPP1002" s="347"/>
      <c r="FPQ1002" s="347"/>
      <c r="FPR1002" s="347"/>
      <c r="FPS1002" s="347"/>
      <c r="FPT1002" s="347"/>
      <c r="FPU1002" s="347"/>
      <c r="FPV1002" s="347"/>
      <c r="FPW1002" s="347"/>
      <c r="FPX1002" s="347"/>
      <c r="FPY1002" s="347"/>
      <c r="FPZ1002" s="347"/>
      <c r="FQA1002" s="347"/>
      <c r="FQB1002" s="347"/>
      <c r="FQC1002" s="347"/>
      <c r="FQD1002" s="347"/>
      <c r="FQE1002" s="347"/>
      <c r="FQF1002" s="347"/>
      <c r="FQG1002" s="347"/>
      <c r="FQH1002" s="347"/>
      <c r="FQI1002" s="347"/>
      <c r="FQJ1002" s="347"/>
      <c r="FQK1002" s="347"/>
      <c r="FQL1002" s="347"/>
      <c r="FQM1002" s="347"/>
      <c r="FQN1002" s="347"/>
      <c r="FQO1002" s="347"/>
      <c r="FQP1002" s="347"/>
      <c r="FQQ1002" s="347"/>
      <c r="FQR1002" s="347"/>
      <c r="FQS1002" s="347"/>
      <c r="FQT1002" s="347"/>
      <c r="FQU1002" s="347"/>
      <c r="FQV1002" s="347"/>
      <c r="FQW1002" s="347"/>
      <c r="FQX1002" s="347"/>
      <c r="FQY1002" s="347"/>
      <c r="FQZ1002" s="347"/>
      <c r="FRA1002" s="347"/>
      <c r="FRB1002" s="347"/>
      <c r="FRC1002" s="347"/>
      <c r="FRD1002" s="347"/>
      <c r="FRE1002" s="347"/>
      <c r="FRF1002" s="347"/>
      <c r="FRG1002" s="347"/>
      <c r="FRH1002" s="347"/>
      <c r="FRI1002" s="347"/>
      <c r="FRJ1002" s="347"/>
      <c r="FRK1002" s="347"/>
      <c r="FRL1002" s="347"/>
      <c r="FRM1002" s="347"/>
      <c r="FRN1002" s="347"/>
      <c r="FRO1002" s="347"/>
      <c r="FRP1002" s="347"/>
      <c r="FRQ1002" s="347"/>
      <c r="FRR1002" s="347"/>
      <c r="FRS1002" s="347"/>
      <c r="FRT1002" s="347"/>
      <c r="FRU1002" s="347"/>
      <c r="FRV1002" s="347"/>
      <c r="FRW1002" s="347"/>
      <c r="FRX1002" s="347"/>
      <c r="FRY1002" s="347"/>
      <c r="FRZ1002" s="347"/>
      <c r="FSA1002" s="347"/>
      <c r="FSB1002" s="347"/>
      <c r="FSC1002" s="347"/>
      <c r="FSD1002" s="347"/>
      <c r="FSE1002" s="347"/>
      <c r="FSF1002" s="347"/>
      <c r="FSG1002" s="347"/>
      <c r="FSH1002" s="347"/>
      <c r="FSI1002" s="347"/>
      <c r="FSJ1002" s="347"/>
      <c r="FSK1002" s="347"/>
      <c r="FSL1002" s="347"/>
      <c r="FSM1002" s="347"/>
      <c r="FSN1002" s="347"/>
      <c r="FSO1002" s="347"/>
      <c r="FSP1002" s="347"/>
      <c r="FSQ1002" s="347"/>
      <c r="FSR1002" s="347"/>
      <c r="FSS1002" s="347"/>
      <c r="FST1002" s="347"/>
      <c r="FSU1002" s="347"/>
      <c r="FSV1002" s="347"/>
      <c r="FSW1002" s="347"/>
      <c r="FSX1002" s="347"/>
      <c r="FSY1002" s="347"/>
      <c r="FSZ1002" s="347"/>
      <c r="FTA1002" s="347"/>
      <c r="FTB1002" s="347"/>
      <c r="FTC1002" s="347"/>
      <c r="FTD1002" s="347"/>
      <c r="FTE1002" s="347"/>
      <c r="FTF1002" s="347"/>
      <c r="FTG1002" s="347"/>
      <c r="FTH1002" s="347"/>
      <c r="FTI1002" s="347"/>
      <c r="FTJ1002" s="347"/>
      <c r="FTK1002" s="347"/>
      <c r="FTL1002" s="347"/>
      <c r="FTM1002" s="347"/>
      <c r="FTN1002" s="347"/>
      <c r="FTO1002" s="347"/>
      <c r="FTP1002" s="347"/>
      <c r="FTQ1002" s="347"/>
      <c r="FTR1002" s="347"/>
      <c r="FTS1002" s="347"/>
      <c r="FTT1002" s="347"/>
      <c r="FTU1002" s="347"/>
      <c r="FTV1002" s="347"/>
      <c r="FTW1002" s="347"/>
      <c r="FTX1002" s="347"/>
      <c r="FTY1002" s="347"/>
      <c r="FTZ1002" s="347"/>
      <c r="FUA1002" s="347"/>
      <c r="FUB1002" s="347"/>
      <c r="FUC1002" s="347"/>
      <c r="FUD1002" s="347"/>
      <c r="FUE1002" s="347"/>
      <c r="FUF1002" s="347"/>
      <c r="FUG1002" s="347"/>
      <c r="FUH1002" s="347"/>
      <c r="FUI1002" s="347"/>
      <c r="FUJ1002" s="347"/>
      <c r="FUK1002" s="347"/>
      <c r="FUL1002" s="347"/>
      <c r="FUM1002" s="347"/>
      <c r="FUN1002" s="347"/>
      <c r="FUO1002" s="347"/>
      <c r="FUP1002" s="347"/>
      <c r="FUQ1002" s="347"/>
      <c r="FUR1002" s="347"/>
      <c r="FUS1002" s="347"/>
      <c r="FUT1002" s="347"/>
      <c r="FUU1002" s="347"/>
      <c r="FUV1002" s="347"/>
      <c r="FUW1002" s="347"/>
      <c r="FUX1002" s="347"/>
      <c r="FUY1002" s="347"/>
      <c r="FUZ1002" s="347"/>
      <c r="FVA1002" s="347"/>
      <c r="FVB1002" s="347"/>
      <c r="FVC1002" s="347"/>
      <c r="FVD1002" s="347"/>
      <c r="FVE1002" s="347"/>
      <c r="FVF1002" s="347"/>
      <c r="FVG1002" s="347"/>
      <c r="FVH1002" s="347"/>
      <c r="FVI1002" s="347"/>
      <c r="FVJ1002" s="347"/>
      <c r="FVK1002" s="347"/>
      <c r="FVL1002" s="347"/>
      <c r="FVM1002" s="347"/>
      <c r="FVN1002" s="347"/>
      <c r="FVO1002" s="347"/>
      <c r="FVP1002" s="347"/>
      <c r="FVQ1002" s="347"/>
      <c r="FVR1002" s="347"/>
      <c r="FVS1002" s="347"/>
      <c r="FVT1002" s="347"/>
      <c r="FVU1002" s="347"/>
      <c r="FVV1002" s="347"/>
      <c r="FVW1002" s="347"/>
      <c r="FVX1002" s="347"/>
      <c r="FVY1002" s="347"/>
      <c r="FVZ1002" s="347"/>
      <c r="FWA1002" s="347"/>
      <c r="FWB1002" s="347"/>
      <c r="FWC1002" s="347"/>
      <c r="FWD1002" s="347"/>
      <c r="FWE1002" s="347"/>
      <c r="FWF1002" s="347"/>
      <c r="FWG1002" s="347"/>
      <c r="FWH1002" s="347"/>
      <c r="FWI1002" s="347"/>
      <c r="FWJ1002" s="347"/>
      <c r="FWK1002" s="347"/>
      <c r="FWL1002" s="347"/>
      <c r="FWM1002" s="347"/>
      <c r="FWN1002" s="347"/>
      <c r="FWO1002" s="347"/>
      <c r="FWP1002" s="347"/>
      <c r="FWQ1002" s="347"/>
      <c r="FWR1002" s="347"/>
      <c r="FWS1002" s="347"/>
      <c r="FWT1002" s="347"/>
      <c r="FWU1002" s="347"/>
      <c r="FWV1002" s="347"/>
      <c r="FWW1002" s="347"/>
      <c r="FWX1002" s="347"/>
      <c r="FWY1002" s="347"/>
      <c r="FWZ1002" s="347"/>
      <c r="FXA1002" s="347"/>
      <c r="FXB1002" s="347"/>
      <c r="FXC1002" s="347"/>
      <c r="FXD1002" s="347"/>
      <c r="FXE1002" s="347"/>
      <c r="FXF1002" s="347"/>
      <c r="FXG1002" s="347"/>
      <c r="FXH1002" s="347"/>
      <c r="FXI1002" s="347"/>
      <c r="FXJ1002" s="347"/>
      <c r="FXK1002" s="347"/>
      <c r="FXL1002" s="347"/>
      <c r="FXM1002" s="347"/>
      <c r="FXN1002" s="347"/>
      <c r="FXO1002" s="347"/>
      <c r="FXP1002" s="347"/>
      <c r="FXQ1002" s="347"/>
      <c r="FXR1002" s="347"/>
      <c r="FXS1002" s="347"/>
      <c r="FXT1002" s="347"/>
      <c r="FXU1002" s="347"/>
      <c r="FXV1002" s="347"/>
      <c r="FXW1002" s="347"/>
      <c r="FXX1002" s="347"/>
      <c r="FXY1002" s="347"/>
      <c r="FXZ1002" s="347"/>
      <c r="FYA1002" s="347"/>
      <c r="FYB1002" s="347"/>
      <c r="FYC1002" s="347"/>
      <c r="FYD1002" s="347"/>
      <c r="FYE1002" s="347"/>
      <c r="FYF1002" s="347"/>
      <c r="FYG1002" s="347"/>
      <c r="FYH1002" s="347"/>
      <c r="FYI1002" s="347"/>
      <c r="FYJ1002" s="347"/>
      <c r="FYK1002" s="347"/>
      <c r="FYL1002" s="347"/>
      <c r="FYM1002" s="347"/>
      <c r="FYN1002" s="347"/>
      <c r="FYO1002" s="347"/>
      <c r="FYP1002" s="347"/>
      <c r="FYQ1002" s="347"/>
      <c r="FYR1002" s="347"/>
      <c r="FYS1002" s="347"/>
      <c r="FYT1002" s="347"/>
      <c r="FYU1002" s="347"/>
      <c r="FYV1002" s="347"/>
      <c r="FYW1002" s="347"/>
      <c r="FYX1002" s="347"/>
      <c r="FYY1002" s="347"/>
      <c r="FYZ1002" s="347"/>
      <c r="FZA1002" s="347"/>
      <c r="FZB1002" s="347"/>
      <c r="FZC1002" s="347"/>
      <c r="FZD1002" s="347"/>
      <c r="FZE1002" s="347"/>
      <c r="FZF1002" s="347"/>
      <c r="FZG1002" s="347"/>
      <c r="FZH1002" s="347"/>
      <c r="FZI1002" s="347"/>
      <c r="FZJ1002" s="347"/>
      <c r="FZK1002" s="347"/>
      <c r="FZL1002" s="347"/>
      <c r="FZM1002" s="347"/>
      <c r="FZN1002" s="347"/>
      <c r="FZO1002" s="347"/>
      <c r="FZP1002" s="347"/>
      <c r="FZQ1002" s="347"/>
      <c r="FZR1002" s="347"/>
      <c r="FZS1002" s="347"/>
      <c r="FZT1002" s="347"/>
      <c r="FZU1002" s="347"/>
      <c r="FZV1002" s="347"/>
      <c r="FZW1002" s="347"/>
      <c r="FZX1002" s="347"/>
      <c r="FZY1002" s="347"/>
      <c r="FZZ1002" s="347"/>
      <c r="GAA1002" s="347"/>
      <c r="GAB1002" s="347"/>
      <c r="GAC1002" s="347"/>
      <c r="GAD1002" s="347"/>
      <c r="GAE1002" s="347"/>
      <c r="GAF1002" s="347"/>
      <c r="GAG1002" s="347"/>
      <c r="GAH1002" s="347"/>
      <c r="GAI1002" s="347"/>
      <c r="GAJ1002" s="347"/>
      <c r="GAK1002" s="347"/>
      <c r="GAL1002" s="347"/>
      <c r="GAM1002" s="347"/>
      <c r="GAN1002" s="347"/>
      <c r="GAO1002" s="347"/>
      <c r="GAP1002" s="347"/>
      <c r="GAQ1002" s="347"/>
      <c r="GAR1002" s="347"/>
      <c r="GAS1002" s="347"/>
      <c r="GAT1002" s="347"/>
      <c r="GAU1002" s="347"/>
      <c r="GAV1002" s="347"/>
      <c r="GAW1002" s="347"/>
      <c r="GAX1002" s="347"/>
      <c r="GAY1002" s="347"/>
      <c r="GAZ1002" s="347"/>
      <c r="GBA1002" s="347"/>
      <c r="GBB1002" s="347"/>
      <c r="GBC1002" s="347"/>
      <c r="GBD1002" s="347"/>
      <c r="GBE1002" s="347"/>
      <c r="GBF1002" s="347"/>
      <c r="GBG1002" s="347"/>
      <c r="GBH1002" s="347"/>
      <c r="GBI1002" s="347"/>
      <c r="GBJ1002" s="347"/>
      <c r="GBK1002" s="347"/>
      <c r="GBL1002" s="347"/>
      <c r="GBM1002" s="347"/>
      <c r="GBN1002" s="347"/>
      <c r="GBO1002" s="347"/>
      <c r="GBP1002" s="347"/>
      <c r="GBQ1002" s="347"/>
      <c r="GBR1002" s="347"/>
      <c r="GBS1002" s="347"/>
      <c r="GBT1002" s="347"/>
      <c r="GBU1002" s="347"/>
      <c r="GBV1002" s="347"/>
      <c r="GBW1002" s="347"/>
      <c r="GBX1002" s="347"/>
      <c r="GBY1002" s="347"/>
      <c r="GBZ1002" s="347"/>
      <c r="GCA1002" s="347"/>
      <c r="GCB1002" s="347"/>
      <c r="GCC1002" s="347"/>
      <c r="GCD1002" s="347"/>
      <c r="GCE1002" s="347"/>
      <c r="GCF1002" s="347"/>
      <c r="GCG1002" s="347"/>
      <c r="GCH1002" s="347"/>
      <c r="GCI1002" s="347"/>
      <c r="GCJ1002" s="347"/>
      <c r="GCK1002" s="347"/>
      <c r="GCL1002" s="347"/>
      <c r="GCM1002" s="347"/>
      <c r="GCN1002" s="347"/>
      <c r="GCO1002" s="347"/>
      <c r="GCP1002" s="347"/>
      <c r="GCQ1002" s="347"/>
      <c r="GCR1002" s="347"/>
      <c r="GCS1002" s="347"/>
      <c r="GCT1002" s="347"/>
      <c r="GCU1002" s="347"/>
      <c r="GCV1002" s="347"/>
      <c r="GCW1002" s="347"/>
      <c r="GCX1002" s="347"/>
      <c r="GCY1002" s="347"/>
      <c r="GCZ1002" s="347"/>
      <c r="GDA1002" s="347"/>
      <c r="GDB1002" s="347"/>
      <c r="GDC1002" s="347"/>
      <c r="GDD1002" s="347"/>
      <c r="GDE1002" s="347"/>
      <c r="GDF1002" s="347"/>
      <c r="GDG1002" s="347"/>
      <c r="GDH1002" s="347"/>
      <c r="GDI1002" s="347"/>
      <c r="GDJ1002" s="347"/>
      <c r="GDK1002" s="347"/>
      <c r="GDL1002" s="347"/>
      <c r="GDM1002" s="347"/>
      <c r="GDN1002" s="347"/>
      <c r="GDO1002" s="347"/>
      <c r="GDP1002" s="347"/>
      <c r="GDQ1002" s="347"/>
      <c r="GDR1002" s="347"/>
      <c r="GDS1002" s="347"/>
      <c r="GDT1002" s="347"/>
      <c r="GDU1002" s="347"/>
      <c r="GDV1002" s="347"/>
      <c r="GDW1002" s="347"/>
      <c r="GDX1002" s="347"/>
      <c r="GDY1002" s="347"/>
      <c r="GDZ1002" s="347"/>
      <c r="GEA1002" s="347"/>
      <c r="GEB1002" s="347"/>
      <c r="GEC1002" s="347"/>
      <c r="GED1002" s="347"/>
      <c r="GEE1002" s="347"/>
      <c r="GEF1002" s="347"/>
      <c r="GEG1002" s="347"/>
      <c r="GEH1002" s="347"/>
      <c r="GEI1002" s="347"/>
      <c r="GEJ1002" s="347"/>
      <c r="GEK1002" s="347"/>
      <c r="GEL1002" s="347"/>
      <c r="GEM1002" s="347"/>
      <c r="GEN1002" s="347"/>
      <c r="GEO1002" s="347"/>
      <c r="GEP1002" s="347"/>
      <c r="GEQ1002" s="347"/>
      <c r="GER1002" s="347"/>
      <c r="GES1002" s="347"/>
      <c r="GET1002" s="347"/>
      <c r="GEU1002" s="347"/>
      <c r="GEV1002" s="347"/>
      <c r="GEW1002" s="347"/>
      <c r="GEX1002" s="347"/>
      <c r="GEY1002" s="347"/>
      <c r="GEZ1002" s="347"/>
      <c r="GFA1002" s="347"/>
      <c r="GFB1002" s="347"/>
      <c r="GFC1002" s="347"/>
      <c r="GFD1002" s="347"/>
      <c r="GFE1002" s="347"/>
      <c r="GFF1002" s="347"/>
      <c r="GFG1002" s="347"/>
      <c r="GFH1002" s="347"/>
      <c r="GFI1002" s="347"/>
      <c r="GFJ1002" s="347"/>
      <c r="GFK1002" s="347"/>
      <c r="GFL1002" s="347"/>
      <c r="GFM1002" s="347"/>
      <c r="GFN1002" s="347"/>
      <c r="GFO1002" s="347"/>
      <c r="GFP1002" s="347"/>
      <c r="GFQ1002" s="347"/>
      <c r="GFR1002" s="347"/>
      <c r="GFS1002" s="347"/>
      <c r="GFT1002" s="347"/>
      <c r="GFU1002" s="347"/>
      <c r="GFV1002" s="347"/>
      <c r="GFW1002" s="347"/>
      <c r="GFX1002" s="347"/>
      <c r="GFY1002" s="347"/>
      <c r="GFZ1002" s="347"/>
      <c r="GGA1002" s="347"/>
      <c r="GGB1002" s="347"/>
      <c r="GGC1002" s="347"/>
      <c r="GGD1002" s="347"/>
      <c r="GGE1002" s="347"/>
      <c r="GGF1002" s="347"/>
      <c r="GGG1002" s="347"/>
      <c r="GGH1002" s="347"/>
      <c r="GGI1002" s="347"/>
      <c r="GGJ1002" s="347"/>
      <c r="GGK1002" s="347"/>
      <c r="GGL1002" s="347"/>
      <c r="GGM1002" s="347"/>
      <c r="GGN1002" s="347"/>
      <c r="GGO1002" s="347"/>
      <c r="GGP1002" s="347"/>
      <c r="GGQ1002" s="347"/>
      <c r="GGR1002" s="347"/>
      <c r="GGS1002" s="347"/>
      <c r="GGT1002" s="347"/>
      <c r="GGU1002" s="347"/>
      <c r="GGV1002" s="347"/>
      <c r="GGW1002" s="347"/>
      <c r="GGX1002" s="347"/>
      <c r="GGY1002" s="347"/>
      <c r="GGZ1002" s="347"/>
      <c r="GHA1002" s="347"/>
      <c r="GHB1002" s="347"/>
      <c r="GHC1002" s="347"/>
      <c r="GHD1002" s="347"/>
      <c r="GHE1002" s="347"/>
      <c r="GHF1002" s="347"/>
      <c r="GHG1002" s="347"/>
      <c r="GHH1002" s="347"/>
      <c r="GHI1002" s="347"/>
      <c r="GHJ1002" s="347"/>
      <c r="GHK1002" s="347"/>
      <c r="GHL1002" s="347"/>
      <c r="GHM1002" s="347"/>
      <c r="GHN1002" s="347"/>
      <c r="GHO1002" s="347"/>
      <c r="GHP1002" s="347"/>
      <c r="GHQ1002" s="347"/>
      <c r="GHR1002" s="347"/>
      <c r="GHS1002" s="347"/>
      <c r="GHT1002" s="347"/>
      <c r="GHU1002" s="347"/>
      <c r="GHV1002" s="347"/>
      <c r="GHW1002" s="347"/>
      <c r="GHX1002" s="347"/>
      <c r="GHY1002" s="347"/>
      <c r="GHZ1002" s="347"/>
      <c r="GIA1002" s="347"/>
      <c r="GIB1002" s="347"/>
      <c r="GIC1002" s="347"/>
      <c r="GID1002" s="347"/>
      <c r="GIE1002" s="347"/>
      <c r="GIF1002" s="347"/>
      <c r="GIG1002" s="347"/>
      <c r="GIH1002" s="347"/>
      <c r="GII1002" s="347"/>
      <c r="GIJ1002" s="347"/>
      <c r="GIK1002" s="347"/>
      <c r="GIL1002" s="347"/>
      <c r="GIM1002" s="347"/>
      <c r="GIN1002" s="347"/>
      <c r="GIO1002" s="347"/>
      <c r="GIP1002" s="347"/>
      <c r="GIQ1002" s="347"/>
      <c r="GIR1002" s="347"/>
      <c r="GIS1002" s="347"/>
      <c r="GIT1002" s="347"/>
      <c r="GIU1002" s="347"/>
      <c r="GIV1002" s="347"/>
      <c r="GIW1002" s="347"/>
      <c r="GIX1002" s="347"/>
      <c r="GIY1002" s="347"/>
      <c r="GIZ1002" s="347"/>
      <c r="GJA1002" s="347"/>
      <c r="GJB1002" s="347"/>
      <c r="GJC1002" s="347"/>
      <c r="GJD1002" s="347"/>
      <c r="GJE1002" s="347"/>
      <c r="GJF1002" s="347"/>
      <c r="GJG1002" s="347"/>
      <c r="GJH1002" s="347"/>
      <c r="GJI1002" s="347"/>
      <c r="GJJ1002" s="347"/>
      <c r="GJK1002" s="347"/>
      <c r="GJL1002" s="347"/>
      <c r="GJM1002" s="347"/>
      <c r="GJN1002" s="347"/>
      <c r="GJO1002" s="347"/>
      <c r="GJP1002" s="347"/>
      <c r="GJQ1002" s="347"/>
      <c r="GJR1002" s="347"/>
      <c r="GJS1002" s="347"/>
      <c r="GJT1002" s="347"/>
      <c r="GJU1002" s="347"/>
      <c r="GJV1002" s="347"/>
      <c r="GJW1002" s="347"/>
      <c r="GJX1002" s="347"/>
      <c r="GJY1002" s="347"/>
      <c r="GJZ1002" s="347"/>
      <c r="GKA1002" s="347"/>
      <c r="GKB1002" s="347"/>
      <c r="GKC1002" s="347"/>
      <c r="GKD1002" s="347"/>
      <c r="GKE1002" s="347"/>
      <c r="GKF1002" s="347"/>
      <c r="GKG1002" s="347"/>
      <c r="GKH1002" s="347"/>
      <c r="GKI1002" s="347"/>
      <c r="GKJ1002" s="347"/>
      <c r="GKK1002" s="347"/>
      <c r="GKL1002" s="347"/>
      <c r="GKM1002" s="347"/>
      <c r="GKN1002" s="347"/>
      <c r="GKO1002" s="347"/>
      <c r="GKP1002" s="347"/>
      <c r="GKQ1002" s="347"/>
      <c r="GKR1002" s="347"/>
      <c r="GKS1002" s="347"/>
      <c r="GKT1002" s="347"/>
      <c r="GKU1002" s="347"/>
      <c r="GKV1002" s="347"/>
      <c r="GKW1002" s="347"/>
      <c r="GKX1002" s="347"/>
      <c r="GKY1002" s="347"/>
      <c r="GKZ1002" s="347"/>
      <c r="GLA1002" s="347"/>
      <c r="GLB1002" s="347"/>
      <c r="GLC1002" s="347"/>
      <c r="GLD1002" s="347"/>
      <c r="GLE1002" s="347"/>
      <c r="GLF1002" s="347"/>
      <c r="GLG1002" s="347"/>
      <c r="GLH1002" s="347"/>
      <c r="GLI1002" s="347"/>
      <c r="GLJ1002" s="347"/>
      <c r="GLK1002" s="347"/>
      <c r="GLL1002" s="347"/>
      <c r="GLM1002" s="347"/>
      <c r="GLN1002" s="347"/>
      <c r="GLO1002" s="347"/>
      <c r="GLP1002" s="347"/>
      <c r="GLQ1002" s="347"/>
      <c r="GLR1002" s="347"/>
      <c r="GLS1002" s="347"/>
      <c r="GLT1002" s="347"/>
      <c r="GLU1002" s="347"/>
      <c r="GLV1002" s="347"/>
      <c r="GLW1002" s="347"/>
      <c r="GLX1002" s="347"/>
      <c r="GLY1002" s="347"/>
      <c r="GLZ1002" s="347"/>
      <c r="GMA1002" s="347"/>
      <c r="GMB1002" s="347"/>
      <c r="GMC1002" s="347"/>
      <c r="GMD1002" s="347"/>
      <c r="GME1002" s="347"/>
      <c r="GMF1002" s="347"/>
      <c r="GMG1002" s="347"/>
      <c r="GMH1002" s="347"/>
      <c r="GMI1002" s="347"/>
      <c r="GMJ1002" s="347"/>
      <c r="GMK1002" s="347"/>
      <c r="GML1002" s="347"/>
      <c r="GMM1002" s="347"/>
      <c r="GMN1002" s="347"/>
      <c r="GMO1002" s="347"/>
      <c r="GMP1002" s="347"/>
      <c r="GMQ1002" s="347"/>
      <c r="GMR1002" s="347"/>
      <c r="GMS1002" s="347"/>
      <c r="GMT1002" s="347"/>
      <c r="GMU1002" s="347"/>
      <c r="GMV1002" s="347"/>
      <c r="GMW1002" s="347"/>
      <c r="GMX1002" s="347"/>
      <c r="GMY1002" s="347"/>
      <c r="GMZ1002" s="347"/>
      <c r="GNA1002" s="347"/>
      <c r="GNB1002" s="347"/>
      <c r="GNC1002" s="347"/>
      <c r="GND1002" s="347"/>
      <c r="GNE1002" s="347"/>
      <c r="GNF1002" s="347"/>
      <c r="GNG1002" s="347"/>
      <c r="GNH1002" s="347"/>
      <c r="GNI1002" s="347"/>
      <c r="GNJ1002" s="347"/>
      <c r="GNK1002" s="347"/>
      <c r="GNL1002" s="347"/>
      <c r="GNM1002" s="347"/>
      <c r="GNN1002" s="347"/>
      <c r="GNO1002" s="347"/>
      <c r="GNP1002" s="347"/>
      <c r="GNQ1002" s="347"/>
      <c r="GNR1002" s="347"/>
      <c r="GNS1002" s="347"/>
      <c r="GNT1002" s="347"/>
      <c r="GNU1002" s="347"/>
      <c r="GNV1002" s="347"/>
      <c r="GNW1002" s="347"/>
      <c r="GNX1002" s="347"/>
      <c r="GNY1002" s="347"/>
      <c r="GNZ1002" s="347"/>
      <c r="GOA1002" s="347"/>
      <c r="GOB1002" s="347"/>
      <c r="GOC1002" s="347"/>
      <c r="GOD1002" s="347"/>
      <c r="GOE1002" s="347"/>
      <c r="GOF1002" s="347"/>
      <c r="GOG1002" s="347"/>
      <c r="GOH1002" s="347"/>
      <c r="GOI1002" s="347"/>
      <c r="GOJ1002" s="347"/>
      <c r="GOK1002" s="347"/>
      <c r="GOL1002" s="347"/>
      <c r="GOM1002" s="347"/>
      <c r="GON1002" s="347"/>
      <c r="GOO1002" s="347"/>
      <c r="GOP1002" s="347"/>
      <c r="GOQ1002" s="347"/>
      <c r="GOR1002" s="347"/>
      <c r="GOS1002" s="347"/>
      <c r="GOT1002" s="347"/>
      <c r="GOU1002" s="347"/>
      <c r="GOV1002" s="347"/>
      <c r="GOW1002" s="347"/>
      <c r="GOX1002" s="347"/>
      <c r="GOY1002" s="347"/>
      <c r="GOZ1002" s="347"/>
      <c r="GPA1002" s="347"/>
      <c r="GPB1002" s="347"/>
      <c r="GPC1002" s="347"/>
      <c r="GPD1002" s="347"/>
      <c r="GPE1002" s="347"/>
      <c r="GPF1002" s="347"/>
      <c r="GPG1002" s="347"/>
      <c r="GPH1002" s="347"/>
      <c r="GPI1002" s="347"/>
      <c r="GPJ1002" s="347"/>
      <c r="GPK1002" s="347"/>
      <c r="GPL1002" s="347"/>
      <c r="GPM1002" s="347"/>
      <c r="GPN1002" s="347"/>
      <c r="GPO1002" s="347"/>
      <c r="GPP1002" s="347"/>
      <c r="GPQ1002" s="347"/>
      <c r="GPR1002" s="347"/>
      <c r="GPS1002" s="347"/>
      <c r="GPT1002" s="347"/>
      <c r="GPU1002" s="347"/>
      <c r="GPV1002" s="347"/>
      <c r="GPW1002" s="347"/>
      <c r="GPX1002" s="347"/>
      <c r="GPY1002" s="347"/>
      <c r="GPZ1002" s="347"/>
      <c r="GQA1002" s="347"/>
      <c r="GQB1002" s="347"/>
      <c r="GQC1002" s="347"/>
      <c r="GQD1002" s="347"/>
      <c r="GQE1002" s="347"/>
      <c r="GQF1002" s="347"/>
      <c r="GQG1002" s="347"/>
      <c r="GQH1002" s="347"/>
      <c r="GQI1002" s="347"/>
      <c r="GQJ1002" s="347"/>
      <c r="GQK1002" s="347"/>
      <c r="GQL1002" s="347"/>
      <c r="GQM1002" s="347"/>
      <c r="GQN1002" s="347"/>
      <c r="GQO1002" s="347"/>
      <c r="GQP1002" s="347"/>
      <c r="GQQ1002" s="347"/>
      <c r="GQR1002" s="347"/>
      <c r="GQS1002" s="347"/>
      <c r="GQT1002" s="347"/>
      <c r="GQU1002" s="347"/>
      <c r="GQV1002" s="347"/>
      <c r="GQW1002" s="347"/>
      <c r="GQX1002" s="347"/>
      <c r="GQY1002" s="347"/>
      <c r="GQZ1002" s="347"/>
      <c r="GRA1002" s="347"/>
      <c r="GRB1002" s="347"/>
      <c r="GRC1002" s="347"/>
      <c r="GRD1002" s="347"/>
      <c r="GRE1002" s="347"/>
      <c r="GRF1002" s="347"/>
      <c r="GRG1002" s="347"/>
      <c r="GRH1002" s="347"/>
      <c r="GRI1002" s="347"/>
      <c r="GRJ1002" s="347"/>
      <c r="GRK1002" s="347"/>
      <c r="GRL1002" s="347"/>
      <c r="GRM1002" s="347"/>
      <c r="GRN1002" s="347"/>
      <c r="GRO1002" s="347"/>
      <c r="GRP1002" s="347"/>
      <c r="GRQ1002" s="347"/>
      <c r="GRR1002" s="347"/>
      <c r="GRS1002" s="347"/>
      <c r="GRT1002" s="347"/>
      <c r="GRU1002" s="347"/>
      <c r="GRV1002" s="347"/>
      <c r="GRW1002" s="347"/>
      <c r="GRX1002" s="347"/>
      <c r="GRY1002" s="347"/>
      <c r="GRZ1002" s="347"/>
      <c r="GSA1002" s="347"/>
      <c r="GSB1002" s="347"/>
      <c r="GSC1002" s="347"/>
      <c r="GSD1002" s="347"/>
      <c r="GSE1002" s="347"/>
      <c r="GSF1002" s="347"/>
      <c r="GSG1002" s="347"/>
      <c r="GSH1002" s="347"/>
      <c r="GSI1002" s="347"/>
      <c r="GSJ1002" s="347"/>
      <c r="GSK1002" s="347"/>
      <c r="GSL1002" s="347"/>
      <c r="GSM1002" s="347"/>
      <c r="GSN1002" s="347"/>
      <c r="GSO1002" s="347"/>
      <c r="GSP1002" s="347"/>
      <c r="GSQ1002" s="347"/>
      <c r="GSR1002" s="347"/>
      <c r="GSS1002" s="347"/>
      <c r="GST1002" s="347"/>
      <c r="GSU1002" s="347"/>
      <c r="GSV1002" s="347"/>
      <c r="GSW1002" s="347"/>
      <c r="GSX1002" s="347"/>
      <c r="GSY1002" s="347"/>
      <c r="GSZ1002" s="347"/>
      <c r="GTA1002" s="347"/>
      <c r="GTB1002" s="347"/>
      <c r="GTC1002" s="347"/>
      <c r="GTD1002" s="347"/>
      <c r="GTE1002" s="347"/>
      <c r="GTF1002" s="347"/>
      <c r="GTG1002" s="347"/>
      <c r="GTH1002" s="347"/>
      <c r="GTI1002" s="347"/>
      <c r="GTJ1002" s="347"/>
      <c r="GTK1002" s="347"/>
      <c r="GTL1002" s="347"/>
      <c r="GTM1002" s="347"/>
      <c r="GTN1002" s="347"/>
      <c r="GTO1002" s="347"/>
      <c r="GTP1002" s="347"/>
      <c r="GTQ1002" s="347"/>
      <c r="GTR1002" s="347"/>
      <c r="GTS1002" s="347"/>
      <c r="GTT1002" s="347"/>
      <c r="GTU1002" s="347"/>
      <c r="GTV1002" s="347"/>
      <c r="GTW1002" s="347"/>
      <c r="GTX1002" s="347"/>
      <c r="GTY1002" s="347"/>
      <c r="GTZ1002" s="347"/>
      <c r="GUA1002" s="347"/>
      <c r="GUB1002" s="347"/>
      <c r="GUC1002" s="347"/>
      <c r="GUD1002" s="347"/>
      <c r="GUE1002" s="347"/>
      <c r="GUF1002" s="347"/>
      <c r="GUG1002" s="347"/>
      <c r="GUH1002" s="347"/>
      <c r="GUI1002" s="347"/>
      <c r="GUJ1002" s="347"/>
      <c r="GUK1002" s="347"/>
      <c r="GUL1002" s="347"/>
      <c r="GUM1002" s="347"/>
      <c r="GUN1002" s="347"/>
      <c r="GUO1002" s="347"/>
      <c r="GUP1002" s="347"/>
      <c r="GUQ1002" s="347"/>
      <c r="GUR1002" s="347"/>
      <c r="GUS1002" s="347"/>
      <c r="GUT1002" s="347"/>
      <c r="GUU1002" s="347"/>
      <c r="GUV1002" s="347"/>
      <c r="GUW1002" s="347"/>
      <c r="GUX1002" s="347"/>
      <c r="GUY1002" s="347"/>
      <c r="GUZ1002" s="347"/>
      <c r="GVA1002" s="347"/>
      <c r="GVB1002" s="347"/>
      <c r="GVC1002" s="347"/>
      <c r="GVD1002" s="347"/>
      <c r="GVE1002" s="347"/>
      <c r="GVF1002" s="347"/>
      <c r="GVG1002" s="347"/>
      <c r="GVH1002" s="347"/>
      <c r="GVI1002" s="347"/>
      <c r="GVJ1002" s="347"/>
      <c r="GVK1002" s="347"/>
      <c r="GVL1002" s="347"/>
      <c r="GVM1002" s="347"/>
      <c r="GVN1002" s="347"/>
      <c r="GVO1002" s="347"/>
      <c r="GVP1002" s="347"/>
      <c r="GVQ1002" s="347"/>
      <c r="GVR1002" s="347"/>
      <c r="GVS1002" s="347"/>
      <c r="GVT1002" s="347"/>
      <c r="GVU1002" s="347"/>
      <c r="GVV1002" s="347"/>
      <c r="GVW1002" s="347"/>
      <c r="GVX1002" s="347"/>
      <c r="GVY1002" s="347"/>
      <c r="GVZ1002" s="347"/>
      <c r="GWA1002" s="347"/>
      <c r="GWB1002" s="347"/>
      <c r="GWC1002" s="347"/>
      <c r="GWD1002" s="347"/>
      <c r="GWE1002" s="347"/>
      <c r="GWF1002" s="347"/>
      <c r="GWG1002" s="347"/>
      <c r="GWH1002" s="347"/>
      <c r="GWI1002" s="347"/>
      <c r="GWJ1002" s="347"/>
      <c r="GWK1002" s="347"/>
      <c r="GWL1002" s="347"/>
      <c r="GWM1002" s="347"/>
      <c r="GWN1002" s="347"/>
      <c r="GWO1002" s="347"/>
      <c r="GWP1002" s="347"/>
      <c r="GWQ1002" s="347"/>
      <c r="GWR1002" s="347"/>
      <c r="GWS1002" s="347"/>
      <c r="GWT1002" s="347"/>
      <c r="GWU1002" s="347"/>
      <c r="GWV1002" s="347"/>
      <c r="GWW1002" s="347"/>
      <c r="GWX1002" s="347"/>
      <c r="GWY1002" s="347"/>
      <c r="GWZ1002" s="347"/>
      <c r="GXA1002" s="347"/>
      <c r="GXB1002" s="347"/>
      <c r="GXC1002" s="347"/>
      <c r="GXD1002" s="347"/>
      <c r="GXE1002" s="347"/>
      <c r="GXF1002" s="347"/>
      <c r="GXG1002" s="347"/>
      <c r="GXH1002" s="347"/>
      <c r="GXI1002" s="347"/>
      <c r="GXJ1002" s="347"/>
      <c r="GXK1002" s="347"/>
      <c r="GXL1002" s="347"/>
      <c r="GXM1002" s="347"/>
      <c r="GXN1002" s="347"/>
      <c r="GXO1002" s="347"/>
      <c r="GXP1002" s="347"/>
      <c r="GXQ1002" s="347"/>
      <c r="GXR1002" s="347"/>
      <c r="GXS1002" s="347"/>
      <c r="GXT1002" s="347"/>
      <c r="GXU1002" s="347"/>
      <c r="GXV1002" s="347"/>
      <c r="GXW1002" s="347"/>
      <c r="GXX1002" s="347"/>
      <c r="GXY1002" s="347"/>
      <c r="GXZ1002" s="347"/>
      <c r="GYA1002" s="347"/>
      <c r="GYB1002" s="347"/>
      <c r="GYC1002" s="347"/>
      <c r="GYD1002" s="347"/>
      <c r="GYE1002" s="347"/>
      <c r="GYF1002" s="347"/>
      <c r="GYG1002" s="347"/>
      <c r="GYH1002" s="347"/>
      <c r="GYI1002" s="347"/>
      <c r="GYJ1002" s="347"/>
      <c r="GYK1002" s="347"/>
      <c r="GYL1002" s="347"/>
      <c r="GYM1002" s="347"/>
      <c r="GYN1002" s="347"/>
      <c r="GYO1002" s="347"/>
      <c r="GYP1002" s="347"/>
      <c r="GYQ1002" s="347"/>
      <c r="GYR1002" s="347"/>
      <c r="GYS1002" s="347"/>
      <c r="GYT1002" s="347"/>
      <c r="GYU1002" s="347"/>
      <c r="GYV1002" s="347"/>
      <c r="GYW1002" s="347"/>
      <c r="GYX1002" s="347"/>
      <c r="GYY1002" s="347"/>
      <c r="GYZ1002" s="347"/>
      <c r="GZA1002" s="347"/>
      <c r="GZB1002" s="347"/>
      <c r="GZC1002" s="347"/>
      <c r="GZD1002" s="347"/>
      <c r="GZE1002" s="347"/>
      <c r="GZF1002" s="347"/>
      <c r="GZG1002" s="347"/>
      <c r="GZH1002" s="347"/>
      <c r="GZI1002" s="347"/>
      <c r="GZJ1002" s="347"/>
      <c r="GZK1002" s="347"/>
      <c r="GZL1002" s="347"/>
      <c r="GZM1002" s="347"/>
      <c r="GZN1002" s="347"/>
      <c r="GZO1002" s="347"/>
      <c r="GZP1002" s="347"/>
      <c r="GZQ1002" s="347"/>
      <c r="GZR1002" s="347"/>
      <c r="GZS1002" s="347"/>
      <c r="GZT1002" s="347"/>
      <c r="GZU1002" s="347"/>
      <c r="GZV1002" s="347"/>
      <c r="GZW1002" s="347"/>
      <c r="GZX1002" s="347"/>
      <c r="GZY1002" s="347"/>
      <c r="GZZ1002" s="347"/>
      <c r="HAA1002" s="347"/>
      <c r="HAB1002" s="347"/>
      <c r="HAC1002" s="347"/>
      <c r="HAD1002" s="347"/>
      <c r="HAE1002" s="347"/>
      <c r="HAF1002" s="347"/>
      <c r="HAG1002" s="347"/>
      <c r="HAH1002" s="347"/>
      <c r="HAI1002" s="347"/>
      <c r="HAJ1002" s="347"/>
      <c r="HAK1002" s="347"/>
      <c r="HAL1002" s="347"/>
      <c r="HAM1002" s="347"/>
      <c r="HAN1002" s="347"/>
      <c r="HAO1002" s="347"/>
      <c r="HAP1002" s="347"/>
      <c r="HAQ1002" s="347"/>
      <c r="HAR1002" s="347"/>
      <c r="HAS1002" s="347"/>
      <c r="HAT1002" s="347"/>
      <c r="HAU1002" s="347"/>
      <c r="HAV1002" s="347"/>
      <c r="HAW1002" s="347"/>
      <c r="HAX1002" s="347"/>
      <c r="HAY1002" s="347"/>
      <c r="HAZ1002" s="347"/>
      <c r="HBA1002" s="347"/>
      <c r="HBB1002" s="347"/>
      <c r="HBC1002" s="347"/>
      <c r="HBD1002" s="347"/>
      <c r="HBE1002" s="347"/>
      <c r="HBF1002" s="347"/>
      <c r="HBG1002" s="347"/>
      <c r="HBH1002" s="347"/>
      <c r="HBI1002" s="347"/>
      <c r="HBJ1002" s="347"/>
      <c r="HBK1002" s="347"/>
      <c r="HBL1002" s="347"/>
      <c r="HBM1002" s="347"/>
      <c r="HBN1002" s="347"/>
      <c r="HBO1002" s="347"/>
      <c r="HBP1002" s="347"/>
      <c r="HBQ1002" s="347"/>
      <c r="HBR1002" s="347"/>
      <c r="HBS1002" s="347"/>
      <c r="HBT1002" s="347"/>
      <c r="HBU1002" s="347"/>
      <c r="HBV1002" s="347"/>
      <c r="HBW1002" s="347"/>
      <c r="HBX1002" s="347"/>
      <c r="HBY1002" s="347"/>
      <c r="HBZ1002" s="347"/>
      <c r="HCA1002" s="347"/>
      <c r="HCB1002" s="347"/>
    </row>
    <row r="1003" spans="1:10834" s="98" customFormat="1" ht="45.75" customHeight="1">
      <c r="A1003" s="589">
        <f>1+A1002</f>
        <v>1001</v>
      </c>
      <c r="B1003" s="151" t="s">
        <v>9465</v>
      </c>
      <c r="C1003" s="134" t="s">
        <v>9466</v>
      </c>
      <c r="D1003" s="138" t="s">
        <v>645</v>
      </c>
      <c r="E1003" s="135">
        <v>45565</v>
      </c>
      <c r="F1003" s="136">
        <v>45572</v>
      </c>
      <c r="G1003" s="136">
        <v>46011</v>
      </c>
      <c r="H1003" s="134" t="s">
        <v>416</v>
      </c>
      <c r="I1003" s="139" t="s">
        <v>95</v>
      </c>
      <c r="J1003" s="158" t="s">
        <v>9467</v>
      </c>
      <c r="K1003" s="251">
        <v>88141750</v>
      </c>
      <c r="L1003" s="134">
        <v>0</v>
      </c>
      <c r="M1003" s="252" t="s">
        <v>97</v>
      </c>
      <c r="N1003" s="141" t="s">
        <v>5078</v>
      </c>
      <c r="O1003" s="151" t="s">
        <v>3586</v>
      </c>
      <c r="P1003" s="134" t="s">
        <v>9468</v>
      </c>
      <c r="Q1003" s="134" t="s">
        <v>9462</v>
      </c>
      <c r="R1003" s="143">
        <v>0</v>
      </c>
      <c r="S1003" s="134" t="s">
        <v>8525</v>
      </c>
      <c r="T1003" s="253">
        <v>16500000</v>
      </c>
      <c r="U1003" s="254" t="s">
        <v>9324</v>
      </c>
      <c r="V1003" s="253" t="s">
        <v>9435</v>
      </c>
      <c r="W1003" s="255" t="s">
        <v>9324</v>
      </c>
      <c r="X1003" s="256" t="s">
        <v>103</v>
      </c>
      <c r="Y1003" s="314">
        <f>+Z1003+AA1003+AB1003</f>
        <v>16500000</v>
      </c>
      <c r="Z1003" s="148">
        <v>16500000</v>
      </c>
      <c r="AA1003" s="149">
        <v>0</v>
      </c>
      <c r="AB1003" s="150">
        <v>0</v>
      </c>
      <c r="AC1003" s="149">
        <v>0</v>
      </c>
      <c r="AD1003" s="149">
        <v>0</v>
      </c>
      <c r="AE1003" s="149">
        <v>0</v>
      </c>
      <c r="AF1003" s="149">
        <v>0</v>
      </c>
      <c r="AG1003" s="149">
        <v>0</v>
      </c>
      <c r="AH1003" s="149">
        <v>0</v>
      </c>
      <c r="AI1003" s="149">
        <v>0</v>
      </c>
      <c r="AJ1003" s="149">
        <v>0</v>
      </c>
      <c r="AK1003" s="142" t="s">
        <v>104</v>
      </c>
      <c r="AL1003" s="103" t="s">
        <v>9469</v>
      </c>
      <c r="AM1003" s="134" t="s">
        <v>3311</v>
      </c>
      <c r="AN1003" s="140">
        <v>93204728</v>
      </c>
      <c r="AO1003" s="142" t="s">
        <v>114</v>
      </c>
      <c r="AP1003" s="134" t="s">
        <v>114</v>
      </c>
      <c r="AQ1003" s="257" t="s">
        <v>114</v>
      </c>
      <c r="AR1003" s="142" t="s">
        <v>114</v>
      </c>
      <c r="AS1003" s="134" t="s">
        <v>9324</v>
      </c>
      <c r="AT1003" s="142" t="s">
        <v>9324</v>
      </c>
      <c r="AU1003" s="142" t="s">
        <v>392</v>
      </c>
      <c r="AV1003" s="134" t="s">
        <v>9324</v>
      </c>
      <c r="AW1003" s="134" t="s">
        <v>9324</v>
      </c>
      <c r="AX1003" s="134" t="s">
        <v>9324</v>
      </c>
      <c r="AY1003" s="134" t="s">
        <v>108</v>
      </c>
      <c r="AZ1003" s="156" t="s">
        <v>9324</v>
      </c>
      <c r="BA1003" s="134" t="s">
        <v>9324</v>
      </c>
      <c r="BB1003" s="169"/>
      <c r="BC1003" s="156" t="s">
        <v>9324</v>
      </c>
      <c r="BD1003" s="143" t="s">
        <v>9324</v>
      </c>
      <c r="BE1003" s="143" t="s">
        <v>9324</v>
      </c>
      <c r="BF1003" s="143" t="s">
        <v>9324</v>
      </c>
      <c r="BG1003" s="156" t="s">
        <v>9324</v>
      </c>
      <c r="BH1003" s="153">
        <f>T1003+BB1003</f>
        <v>16500000</v>
      </c>
      <c r="BI1003" s="438" t="s">
        <v>135</v>
      </c>
      <c r="BJ1003" s="134" t="s">
        <v>9324</v>
      </c>
      <c r="BK1003" s="141" t="s">
        <v>114</v>
      </c>
      <c r="BL1003" s="156" t="s">
        <v>9324</v>
      </c>
      <c r="BM1003" s="161" t="s">
        <v>136</v>
      </c>
      <c r="BN1003" s="170" t="s">
        <v>115</v>
      </c>
      <c r="BO1003" s="141">
        <v>55</v>
      </c>
      <c r="BP1003" s="141"/>
      <c r="BQ1003" s="141" t="s">
        <v>114</v>
      </c>
      <c r="BR1003" s="141" t="s">
        <v>114</v>
      </c>
      <c r="BS1003" s="141" t="s">
        <v>114</v>
      </c>
      <c r="BT1003" s="141" t="s">
        <v>114</v>
      </c>
      <c r="BU1003" s="166" t="s">
        <v>4473</v>
      </c>
      <c r="BV1003" s="141">
        <v>3156495438</v>
      </c>
      <c r="BW1003" s="114" t="s">
        <v>4474</v>
      </c>
      <c r="BX1003" s="158" t="s">
        <v>1247</v>
      </c>
      <c r="BY1003" s="141" t="s">
        <v>119</v>
      </c>
      <c r="BZ1003" s="259">
        <v>24524962376</v>
      </c>
      <c r="CA1003" s="358" t="s">
        <v>109</v>
      </c>
      <c r="CB1003" s="358" t="s">
        <v>109</v>
      </c>
      <c r="CC1003" s="359" t="s">
        <v>109</v>
      </c>
      <c r="CD1003" s="360"/>
      <c r="CE1003" s="157"/>
      <c r="CF1003" s="157"/>
      <c r="CG1003" s="157"/>
      <c r="CH1003" s="157"/>
      <c r="CI1003" s="157"/>
      <c r="CJ1003" s="157"/>
      <c r="CK1003" s="157"/>
      <c r="CL1003" s="157"/>
      <c r="CM1003" s="157" t="s">
        <v>109</v>
      </c>
      <c r="CN1003" s="157"/>
      <c r="CO1003" s="297"/>
      <c r="CP1003" s="297"/>
      <c r="CQ1003" s="297"/>
      <c r="CR1003" s="297"/>
      <c r="CS1003" s="297"/>
      <c r="CT1003" s="297"/>
      <c r="CU1003" s="297"/>
      <c r="CV1003" s="297"/>
      <c r="CW1003" s="297"/>
      <c r="CX1003" s="297"/>
      <c r="CY1003" s="297"/>
      <c r="CZ1003" s="297"/>
      <c r="DA1003" s="297"/>
      <c r="DB1003" s="297"/>
      <c r="DC1003" s="297"/>
      <c r="DD1003" s="297"/>
      <c r="DE1003" s="297"/>
      <c r="DF1003" s="297"/>
      <c r="DG1003" s="297"/>
      <c r="DH1003" s="297"/>
      <c r="DI1003" s="297"/>
      <c r="DJ1003" s="297"/>
      <c r="DK1003" s="297"/>
      <c r="DL1003" s="297"/>
      <c r="DM1003" s="297"/>
      <c r="DN1003" s="297"/>
      <c r="DO1003" s="297"/>
      <c r="DP1003" s="297"/>
      <c r="DQ1003" s="297"/>
      <c r="DR1003" s="297"/>
      <c r="DS1003" s="297"/>
      <c r="DT1003" s="297"/>
      <c r="DU1003" s="297"/>
      <c r="DV1003" s="297"/>
      <c r="DW1003" s="297"/>
      <c r="DX1003" s="297"/>
      <c r="DY1003" s="297"/>
      <c r="DZ1003" s="297"/>
      <c r="EA1003" s="297"/>
      <c r="EB1003" s="297"/>
      <c r="EC1003" s="297"/>
      <c r="ED1003" s="297"/>
      <c r="EE1003" s="297"/>
      <c r="EF1003" s="297"/>
      <c r="EG1003" s="297"/>
      <c r="EH1003" s="297"/>
      <c r="EI1003" s="297"/>
      <c r="EJ1003" s="297"/>
      <c r="EK1003" s="297"/>
      <c r="EL1003" s="297"/>
      <c r="EM1003" s="297"/>
      <c r="EN1003" s="297"/>
      <c r="EO1003" s="297"/>
      <c r="EP1003" s="297"/>
      <c r="EQ1003" s="297"/>
      <c r="ER1003" s="297"/>
      <c r="ES1003" s="297"/>
      <c r="ET1003" s="297"/>
      <c r="EU1003" s="297"/>
      <c r="EV1003" s="297"/>
      <c r="EW1003" s="297"/>
      <c r="EX1003" s="297"/>
      <c r="EY1003" s="297"/>
      <c r="EZ1003" s="297"/>
      <c r="FA1003" s="297"/>
      <c r="FB1003" s="297"/>
      <c r="FC1003" s="297"/>
      <c r="FD1003" s="297"/>
      <c r="FE1003" s="297"/>
      <c r="FF1003" s="297"/>
      <c r="FG1003" s="297"/>
      <c r="FH1003" s="297"/>
      <c r="FI1003" s="297"/>
      <c r="FJ1003" s="297"/>
      <c r="FK1003" s="297"/>
      <c r="FL1003" s="297"/>
      <c r="FM1003" s="297"/>
      <c r="FN1003" s="297"/>
      <c r="FO1003" s="297"/>
      <c r="FP1003" s="297"/>
      <c r="FQ1003" s="297"/>
      <c r="FR1003" s="297"/>
      <c r="FS1003" s="297"/>
      <c r="FT1003" s="50"/>
      <c r="FU1003" s="50"/>
      <c r="FV1003" s="50"/>
      <c r="FW1003" s="50"/>
      <c r="FX1003" s="50"/>
      <c r="FY1003" s="50"/>
      <c r="FZ1003" s="50"/>
      <c r="GA1003" s="50"/>
      <c r="GB1003" s="50"/>
      <c r="GC1003" s="50"/>
      <c r="GD1003" s="50"/>
      <c r="GE1003" s="50"/>
      <c r="GF1003" s="50"/>
      <c r="GG1003" s="50"/>
      <c r="GH1003" s="50"/>
      <c r="GI1003" s="50"/>
      <c r="GJ1003" s="50"/>
      <c r="GK1003" s="50"/>
      <c r="GL1003" s="50"/>
      <c r="GM1003" s="50"/>
      <c r="GN1003" s="50"/>
      <c r="GO1003" s="50"/>
      <c r="GP1003" s="50"/>
      <c r="GQ1003" s="50"/>
      <c r="GR1003" s="50"/>
      <c r="GS1003" s="50"/>
      <c r="GT1003" s="50"/>
      <c r="GU1003" s="50"/>
    </row>
    <row r="1004" spans="1:10834" s="50" customFormat="1" ht="45.75" customHeight="1">
      <c r="A1004" s="589">
        <f>1+A1003</f>
        <v>1002</v>
      </c>
      <c r="B1004" s="151" t="s">
        <v>9470</v>
      </c>
      <c r="C1004" s="134" t="s">
        <v>9471</v>
      </c>
      <c r="D1004" s="138" t="s">
        <v>645</v>
      </c>
      <c r="E1004" s="135">
        <v>45565</v>
      </c>
      <c r="F1004" s="136">
        <v>45567</v>
      </c>
      <c r="G1004" s="136">
        <v>45646</v>
      </c>
      <c r="H1004" s="134" t="s">
        <v>416</v>
      </c>
      <c r="I1004" s="139" t="s">
        <v>180</v>
      </c>
      <c r="J1004" s="158" t="s">
        <v>5160</v>
      </c>
      <c r="K1004" s="251">
        <v>51813070</v>
      </c>
      <c r="L1004" s="134">
        <v>0</v>
      </c>
      <c r="M1004" s="252" t="s">
        <v>97</v>
      </c>
      <c r="N1004" s="141" t="s">
        <v>5078</v>
      </c>
      <c r="O1004" s="151" t="s">
        <v>3586</v>
      </c>
      <c r="P1004" s="134" t="s">
        <v>9472</v>
      </c>
      <c r="Q1004" s="134" t="s">
        <v>9462</v>
      </c>
      <c r="R1004" s="143">
        <v>0</v>
      </c>
      <c r="S1004" s="134" t="s">
        <v>8691</v>
      </c>
      <c r="T1004" s="253">
        <v>8250000</v>
      </c>
      <c r="U1004" s="254" t="s">
        <v>9324</v>
      </c>
      <c r="V1004" s="253" t="s">
        <v>9435</v>
      </c>
      <c r="W1004" s="255" t="s">
        <v>9324</v>
      </c>
      <c r="X1004" s="256" t="s">
        <v>103</v>
      </c>
      <c r="Y1004" s="314">
        <f>+Z1004+AA1004+AB1004</f>
        <v>8250000</v>
      </c>
      <c r="Z1004" s="148">
        <v>8250000</v>
      </c>
      <c r="AA1004" s="149">
        <v>0</v>
      </c>
      <c r="AB1004" s="150">
        <v>0</v>
      </c>
      <c r="AC1004" s="149">
        <v>0</v>
      </c>
      <c r="AD1004" s="149">
        <v>0</v>
      </c>
      <c r="AE1004" s="149">
        <v>0</v>
      </c>
      <c r="AF1004" s="149">
        <v>0</v>
      </c>
      <c r="AG1004" s="149">
        <v>0</v>
      </c>
      <c r="AH1004" s="149">
        <v>0</v>
      </c>
      <c r="AI1004" s="149">
        <v>0</v>
      </c>
      <c r="AJ1004" s="149">
        <v>0</v>
      </c>
      <c r="AK1004" s="142" t="s">
        <v>104</v>
      </c>
      <c r="AL1004" s="103" t="s">
        <v>9473</v>
      </c>
      <c r="AM1004" s="134" t="s">
        <v>1829</v>
      </c>
      <c r="AN1004" s="140">
        <v>15668923</v>
      </c>
      <c r="AO1004" s="142" t="s">
        <v>114</v>
      </c>
      <c r="AP1004" s="134" t="s">
        <v>114</v>
      </c>
      <c r="AQ1004" s="257" t="s">
        <v>114</v>
      </c>
      <c r="AR1004" s="142" t="s">
        <v>114</v>
      </c>
      <c r="AS1004" s="134" t="s">
        <v>114</v>
      </c>
      <c r="AT1004" s="142" t="s">
        <v>578</v>
      </c>
      <c r="AU1004" s="142" t="s">
        <v>392</v>
      </c>
      <c r="AV1004" s="134"/>
      <c r="AW1004" s="134"/>
      <c r="AX1004" s="134" t="s">
        <v>578</v>
      </c>
      <c r="AY1004" s="134" t="s">
        <v>108</v>
      </c>
      <c r="AZ1004" s="156" t="s">
        <v>9324</v>
      </c>
      <c r="BA1004" s="134" t="s">
        <v>9324</v>
      </c>
      <c r="BB1004" s="169"/>
      <c r="BC1004" s="156" t="s">
        <v>9324</v>
      </c>
      <c r="BD1004" s="143" t="s">
        <v>9324</v>
      </c>
      <c r="BE1004" s="143" t="s">
        <v>9324</v>
      </c>
      <c r="BF1004" s="143" t="s">
        <v>9324</v>
      </c>
      <c r="BG1004" s="156" t="s">
        <v>9324</v>
      </c>
      <c r="BH1004" s="153">
        <f>T1004+BB1004</f>
        <v>8250000</v>
      </c>
      <c r="BI1004" s="349" t="s">
        <v>113</v>
      </c>
      <c r="BJ1004" s="134" t="s">
        <v>9324</v>
      </c>
      <c r="BK1004" s="141" t="s">
        <v>114</v>
      </c>
      <c r="BL1004" s="156" t="s">
        <v>9324</v>
      </c>
      <c r="BM1004" s="437"/>
      <c r="BN1004" s="170" t="s">
        <v>161</v>
      </c>
      <c r="BO1004" s="141">
        <v>58</v>
      </c>
      <c r="BP1004" s="141"/>
      <c r="BQ1004" s="141" t="s">
        <v>114</v>
      </c>
      <c r="BR1004" s="141" t="s">
        <v>114</v>
      </c>
      <c r="BS1004" s="141" t="s">
        <v>114</v>
      </c>
      <c r="BT1004" s="141" t="s">
        <v>114</v>
      </c>
      <c r="BU1004" s="166" t="s">
        <v>5164</v>
      </c>
      <c r="BV1004" s="141">
        <v>3134700612</v>
      </c>
      <c r="BW1004" s="114" t="s">
        <v>5165</v>
      </c>
      <c r="BX1004" s="158" t="s">
        <v>4813</v>
      </c>
      <c r="BY1004" s="141" t="s">
        <v>119</v>
      </c>
      <c r="BZ1004" s="298">
        <v>24050277344</v>
      </c>
      <c r="CA1004" s="358" t="s">
        <v>109</v>
      </c>
      <c r="CB1004" s="358" t="s">
        <v>109</v>
      </c>
      <c r="CC1004" s="359" t="s">
        <v>109</v>
      </c>
      <c r="CD1004" s="360"/>
      <c r="CE1004" s="157"/>
      <c r="CF1004" s="157"/>
      <c r="CG1004" s="157"/>
      <c r="CH1004" s="157"/>
      <c r="CI1004" s="157"/>
      <c r="CJ1004" s="157"/>
      <c r="CK1004" s="157"/>
      <c r="CL1004" s="157"/>
      <c r="CM1004" s="157" t="s">
        <v>109</v>
      </c>
      <c r="CN1004" s="157"/>
      <c r="CO1004" s="297"/>
      <c r="CP1004" s="297"/>
      <c r="CQ1004" s="297"/>
      <c r="CR1004" s="297"/>
      <c r="CS1004" s="297"/>
      <c r="CT1004" s="297"/>
      <c r="CU1004" s="297"/>
      <c r="CV1004" s="297"/>
      <c r="CW1004" s="297"/>
      <c r="CX1004" s="297"/>
      <c r="CY1004" s="297"/>
      <c r="CZ1004" s="297"/>
      <c r="DA1004" s="297"/>
      <c r="DB1004" s="297"/>
      <c r="DC1004" s="297"/>
      <c r="DD1004" s="297"/>
      <c r="DE1004" s="297"/>
      <c r="DF1004" s="297"/>
      <c r="DG1004" s="297"/>
      <c r="DH1004" s="297"/>
      <c r="DI1004" s="297"/>
      <c r="DJ1004" s="297"/>
      <c r="DK1004" s="297"/>
      <c r="DL1004" s="297"/>
      <c r="DM1004" s="297"/>
      <c r="DN1004" s="297"/>
      <c r="DO1004" s="297"/>
      <c r="DP1004" s="297"/>
      <c r="DQ1004" s="297"/>
      <c r="DR1004" s="297"/>
      <c r="DS1004" s="297"/>
      <c r="DT1004" s="297"/>
      <c r="DU1004" s="297"/>
      <c r="DV1004" s="297"/>
      <c r="DW1004" s="297"/>
      <c r="DX1004" s="297"/>
      <c r="DY1004" s="297"/>
      <c r="DZ1004" s="297"/>
      <c r="EA1004" s="297"/>
      <c r="EB1004" s="297"/>
      <c r="EC1004" s="297"/>
      <c r="ED1004" s="297"/>
      <c r="EE1004" s="297"/>
      <c r="EF1004" s="297"/>
      <c r="EG1004" s="297"/>
      <c r="EH1004" s="297"/>
      <c r="EI1004" s="297"/>
      <c r="EJ1004" s="297"/>
      <c r="EK1004" s="297"/>
      <c r="EL1004" s="297"/>
      <c r="EM1004" s="297"/>
      <c r="EN1004" s="297"/>
      <c r="EO1004" s="297"/>
      <c r="EP1004" s="297"/>
      <c r="EQ1004" s="297"/>
      <c r="ER1004" s="297"/>
      <c r="ES1004" s="297"/>
      <c r="ET1004" s="297"/>
      <c r="EU1004" s="297"/>
      <c r="EV1004" s="297"/>
      <c r="EW1004" s="297"/>
      <c r="EX1004" s="297"/>
      <c r="EY1004" s="297"/>
      <c r="EZ1004" s="297"/>
      <c r="FA1004" s="297"/>
      <c r="FB1004" s="297"/>
      <c r="FC1004" s="297"/>
      <c r="FD1004" s="297"/>
      <c r="FE1004" s="297"/>
      <c r="FF1004" s="297"/>
      <c r="FG1004" s="297"/>
      <c r="FH1004" s="297"/>
      <c r="FI1004" s="297"/>
      <c r="FJ1004" s="297"/>
      <c r="FK1004" s="297"/>
      <c r="FL1004" s="297"/>
      <c r="FM1004" s="297"/>
      <c r="FN1004" s="297"/>
      <c r="FO1004" s="297"/>
      <c r="FP1004" s="297"/>
      <c r="FQ1004" s="297"/>
      <c r="FR1004" s="297"/>
      <c r="FS1004" s="297"/>
      <c r="GV1004" s="347"/>
      <c r="GW1004" s="347"/>
      <c r="GX1004" s="347"/>
      <c r="GY1004" s="347"/>
      <c r="GZ1004" s="347"/>
      <c r="HA1004" s="347"/>
      <c r="HB1004" s="347"/>
      <c r="HC1004" s="347"/>
      <c r="HD1004" s="347"/>
      <c r="HE1004" s="347"/>
      <c r="HF1004" s="347"/>
      <c r="HG1004" s="347"/>
      <c r="HH1004" s="347"/>
      <c r="HI1004" s="347"/>
      <c r="HJ1004" s="347"/>
      <c r="HK1004" s="347"/>
      <c r="HL1004" s="347"/>
      <c r="HM1004" s="347"/>
      <c r="HN1004" s="347"/>
      <c r="HO1004" s="347"/>
      <c r="HP1004" s="347"/>
      <c r="HQ1004" s="347"/>
      <c r="HR1004" s="347"/>
      <c r="HS1004" s="347"/>
      <c r="HT1004" s="347"/>
      <c r="HU1004" s="347"/>
      <c r="HV1004" s="347"/>
      <c r="HW1004" s="347"/>
      <c r="HX1004" s="347"/>
      <c r="HY1004" s="347"/>
      <c r="HZ1004" s="347"/>
      <c r="IA1004" s="347"/>
      <c r="IB1004" s="347"/>
      <c r="IC1004" s="347"/>
      <c r="ID1004" s="347"/>
      <c r="IE1004" s="347"/>
      <c r="IF1004" s="347"/>
      <c r="IG1004" s="347"/>
      <c r="IH1004" s="347"/>
      <c r="II1004" s="347"/>
      <c r="IJ1004" s="347"/>
      <c r="IK1004" s="347"/>
      <c r="IL1004" s="347"/>
      <c r="IM1004" s="347"/>
      <c r="IN1004" s="347"/>
      <c r="IO1004" s="347"/>
      <c r="IP1004" s="347"/>
      <c r="IQ1004" s="347"/>
      <c r="IR1004" s="347"/>
      <c r="IS1004" s="347"/>
      <c r="IT1004" s="347"/>
      <c r="IU1004" s="347"/>
      <c r="IV1004" s="347"/>
      <c r="IW1004" s="347"/>
      <c r="IX1004" s="347"/>
      <c r="IY1004" s="347"/>
      <c r="IZ1004" s="347"/>
      <c r="JA1004" s="347"/>
      <c r="JB1004" s="347"/>
      <c r="JC1004" s="347"/>
      <c r="JD1004" s="347"/>
      <c r="JE1004" s="347"/>
      <c r="JF1004" s="347"/>
      <c r="JG1004" s="347"/>
      <c r="JH1004" s="347"/>
      <c r="JI1004" s="347"/>
      <c r="JJ1004" s="347"/>
      <c r="JK1004" s="347"/>
      <c r="JL1004" s="347"/>
      <c r="JM1004" s="347"/>
      <c r="JN1004" s="347"/>
      <c r="JO1004" s="347"/>
      <c r="JP1004" s="347"/>
      <c r="JQ1004" s="347"/>
      <c r="JR1004" s="347"/>
      <c r="JS1004" s="347"/>
      <c r="JT1004" s="347"/>
      <c r="JU1004" s="347"/>
      <c r="JV1004" s="347"/>
      <c r="JW1004" s="347"/>
      <c r="JX1004" s="347"/>
      <c r="JY1004" s="347"/>
      <c r="JZ1004" s="347"/>
      <c r="KA1004" s="347"/>
      <c r="KB1004" s="347"/>
      <c r="KC1004" s="347"/>
      <c r="KD1004" s="347"/>
      <c r="KE1004" s="347"/>
      <c r="KF1004" s="347"/>
      <c r="KG1004" s="347"/>
      <c r="KH1004" s="347"/>
      <c r="KI1004" s="347"/>
      <c r="KJ1004" s="347"/>
      <c r="KK1004" s="347"/>
      <c r="KL1004" s="347"/>
      <c r="KM1004" s="347"/>
      <c r="KN1004" s="347"/>
      <c r="KO1004" s="347"/>
      <c r="KP1004" s="347"/>
      <c r="KQ1004" s="347"/>
      <c r="KR1004" s="347"/>
      <c r="KS1004" s="347"/>
      <c r="KT1004" s="347"/>
      <c r="KU1004" s="347"/>
      <c r="KV1004" s="347"/>
      <c r="KW1004" s="347"/>
      <c r="KX1004" s="347"/>
      <c r="KY1004" s="347"/>
      <c r="KZ1004" s="347"/>
      <c r="LA1004" s="347"/>
      <c r="LB1004" s="347"/>
      <c r="LC1004" s="347"/>
      <c r="LD1004" s="347"/>
      <c r="LE1004" s="347"/>
      <c r="LF1004" s="347"/>
      <c r="LG1004" s="347"/>
      <c r="LH1004" s="347"/>
      <c r="LI1004" s="347"/>
      <c r="LJ1004" s="347"/>
      <c r="LK1004" s="347"/>
      <c r="LL1004" s="347"/>
      <c r="LM1004" s="347"/>
      <c r="LN1004" s="347"/>
      <c r="LO1004" s="347"/>
      <c r="LP1004" s="347"/>
      <c r="LQ1004" s="347"/>
      <c r="LR1004" s="347"/>
      <c r="LS1004" s="347"/>
      <c r="LT1004" s="347"/>
      <c r="LU1004" s="347"/>
      <c r="LV1004" s="347"/>
      <c r="LW1004" s="347"/>
      <c r="LX1004" s="347"/>
      <c r="LY1004" s="347"/>
      <c r="LZ1004" s="347"/>
      <c r="MA1004" s="347"/>
      <c r="MB1004" s="347"/>
      <c r="MC1004" s="347"/>
      <c r="MD1004" s="347"/>
      <c r="ME1004" s="347"/>
      <c r="MF1004" s="347"/>
      <c r="MG1004" s="347"/>
      <c r="MH1004" s="347"/>
      <c r="MI1004" s="347"/>
      <c r="MJ1004" s="347"/>
      <c r="MK1004" s="347"/>
      <c r="ML1004" s="347"/>
      <c r="MM1004" s="347"/>
      <c r="MN1004" s="347"/>
      <c r="MO1004" s="347"/>
      <c r="MP1004" s="347"/>
      <c r="MQ1004" s="347"/>
      <c r="MR1004" s="347"/>
      <c r="MS1004" s="347"/>
      <c r="MT1004" s="347"/>
      <c r="MU1004" s="347"/>
      <c r="MV1004" s="347"/>
      <c r="MW1004" s="347"/>
      <c r="MX1004" s="347"/>
      <c r="MY1004" s="347"/>
      <c r="MZ1004" s="347"/>
      <c r="NA1004" s="347"/>
      <c r="NB1004" s="347"/>
      <c r="NC1004" s="347"/>
      <c r="ND1004" s="347"/>
      <c r="NE1004" s="347"/>
      <c r="NF1004" s="347"/>
      <c r="NG1004" s="347"/>
      <c r="NH1004" s="347"/>
      <c r="NI1004" s="347"/>
      <c r="NJ1004" s="347"/>
      <c r="NK1004" s="347"/>
      <c r="NL1004" s="347"/>
      <c r="NM1004" s="347"/>
      <c r="NN1004" s="347"/>
      <c r="NO1004" s="347"/>
      <c r="NP1004" s="347"/>
      <c r="NQ1004" s="347"/>
      <c r="NR1004" s="347"/>
      <c r="NS1004" s="347"/>
      <c r="NT1004" s="347"/>
      <c r="NU1004" s="347"/>
      <c r="NV1004" s="347"/>
      <c r="NW1004" s="347"/>
      <c r="NX1004" s="347"/>
      <c r="NY1004" s="347"/>
      <c r="NZ1004" s="347"/>
      <c r="OA1004" s="347"/>
      <c r="OB1004" s="347"/>
      <c r="OC1004" s="347"/>
      <c r="OD1004" s="347"/>
      <c r="OE1004" s="347"/>
      <c r="OF1004" s="347"/>
      <c r="OG1004" s="347"/>
      <c r="OH1004" s="347"/>
      <c r="OI1004" s="347"/>
      <c r="OJ1004" s="347"/>
      <c r="OK1004" s="347"/>
      <c r="OL1004" s="347"/>
      <c r="OM1004" s="347"/>
      <c r="ON1004" s="347"/>
      <c r="OO1004" s="347"/>
      <c r="OP1004" s="347"/>
      <c r="OQ1004" s="347"/>
      <c r="OR1004" s="347"/>
      <c r="OS1004" s="347"/>
      <c r="OT1004" s="347"/>
      <c r="OU1004" s="347"/>
      <c r="OV1004" s="347"/>
      <c r="OW1004" s="347"/>
      <c r="OX1004" s="347"/>
      <c r="OY1004" s="347"/>
      <c r="OZ1004" s="347"/>
      <c r="PA1004" s="347"/>
      <c r="PB1004" s="347"/>
      <c r="PC1004" s="347"/>
      <c r="PD1004" s="347"/>
      <c r="PE1004" s="347"/>
      <c r="PF1004" s="347"/>
      <c r="PG1004" s="347"/>
      <c r="PH1004" s="347"/>
      <c r="PI1004" s="347"/>
      <c r="PJ1004" s="347"/>
      <c r="PK1004" s="347"/>
      <c r="PL1004" s="347"/>
      <c r="PM1004" s="347"/>
      <c r="PN1004" s="347"/>
      <c r="PO1004" s="347"/>
      <c r="PP1004" s="347"/>
      <c r="PQ1004" s="347"/>
      <c r="PR1004" s="347"/>
      <c r="PS1004" s="347"/>
      <c r="PT1004" s="347"/>
      <c r="PU1004" s="347"/>
      <c r="PV1004" s="347"/>
      <c r="PW1004" s="347"/>
      <c r="PX1004" s="347"/>
      <c r="PY1004" s="347"/>
      <c r="PZ1004" s="347"/>
      <c r="QA1004" s="347"/>
      <c r="QB1004" s="347"/>
      <c r="QC1004" s="347"/>
      <c r="QD1004" s="347"/>
      <c r="QE1004" s="347"/>
      <c r="QF1004" s="347"/>
      <c r="QG1004" s="347"/>
      <c r="QH1004" s="347"/>
      <c r="QI1004" s="347"/>
      <c r="QJ1004" s="347"/>
      <c r="QK1004" s="347"/>
      <c r="QL1004" s="347"/>
      <c r="QM1004" s="347"/>
      <c r="QN1004" s="347"/>
      <c r="QO1004" s="347"/>
      <c r="QP1004" s="347"/>
      <c r="QQ1004" s="347"/>
      <c r="QR1004" s="347"/>
      <c r="QS1004" s="347"/>
      <c r="QT1004" s="347"/>
      <c r="QU1004" s="347"/>
      <c r="QV1004" s="347"/>
      <c r="QW1004" s="347"/>
      <c r="QX1004" s="347"/>
      <c r="QY1004" s="347"/>
      <c r="QZ1004" s="347"/>
      <c r="RA1004" s="347"/>
      <c r="RB1004" s="347"/>
      <c r="RC1004" s="347"/>
      <c r="RD1004" s="347"/>
      <c r="RE1004" s="347"/>
      <c r="RF1004" s="347"/>
      <c r="RG1004" s="347"/>
      <c r="RH1004" s="347"/>
      <c r="RI1004" s="347"/>
      <c r="RJ1004" s="347"/>
      <c r="RK1004" s="347"/>
      <c r="RL1004" s="347"/>
      <c r="RM1004" s="347"/>
      <c r="RN1004" s="347"/>
      <c r="RO1004" s="347"/>
      <c r="RP1004" s="347"/>
      <c r="RQ1004" s="347"/>
      <c r="RR1004" s="347"/>
      <c r="RS1004" s="347"/>
      <c r="RT1004" s="347"/>
      <c r="RU1004" s="347"/>
      <c r="RV1004" s="347"/>
      <c r="RW1004" s="347"/>
      <c r="RX1004" s="347"/>
      <c r="RY1004" s="347"/>
      <c r="RZ1004" s="347"/>
      <c r="SA1004" s="347"/>
      <c r="SB1004" s="347"/>
      <c r="SC1004" s="347"/>
      <c r="SD1004" s="347"/>
      <c r="SE1004" s="347"/>
      <c r="SF1004" s="347"/>
      <c r="SG1004" s="347"/>
      <c r="SH1004" s="347"/>
      <c r="SI1004" s="347"/>
      <c r="SJ1004" s="347"/>
      <c r="SK1004" s="347"/>
      <c r="SL1004" s="347"/>
      <c r="SM1004" s="347"/>
      <c r="SN1004" s="347"/>
      <c r="SO1004" s="347"/>
      <c r="SP1004" s="347"/>
      <c r="SQ1004" s="347"/>
      <c r="SR1004" s="347"/>
      <c r="SS1004" s="347"/>
      <c r="ST1004" s="347"/>
      <c r="SU1004" s="347"/>
      <c r="SV1004" s="347"/>
      <c r="SW1004" s="347"/>
      <c r="SX1004" s="347"/>
      <c r="SY1004" s="347"/>
      <c r="SZ1004" s="347"/>
      <c r="TA1004" s="347"/>
      <c r="TB1004" s="347"/>
      <c r="TC1004" s="347"/>
      <c r="TD1004" s="347"/>
      <c r="TE1004" s="347"/>
      <c r="TF1004" s="347"/>
      <c r="TG1004" s="347"/>
      <c r="TH1004" s="347"/>
      <c r="TI1004" s="347"/>
      <c r="TJ1004" s="347"/>
      <c r="TK1004" s="347"/>
      <c r="TL1004" s="347"/>
      <c r="TM1004" s="347"/>
      <c r="TN1004" s="347"/>
      <c r="TO1004" s="347"/>
      <c r="TP1004" s="347"/>
      <c r="TQ1004" s="347"/>
      <c r="TR1004" s="347"/>
      <c r="TS1004" s="347"/>
      <c r="TT1004" s="347"/>
      <c r="TU1004" s="347"/>
      <c r="TV1004" s="347"/>
      <c r="TW1004" s="347"/>
      <c r="TX1004" s="347"/>
      <c r="TY1004" s="347"/>
      <c r="TZ1004" s="347"/>
      <c r="UA1004" s="347"/>
      <c r="UB1004" s="347"/>
      <c r="UC1004" s="347"/>
      <c r="UD1004" s="347"/>
      <c r="UE1004" s="347"/>
      <c r="UF1004" s="347"/>
      <c r="UG1004" s="347"/>
      <c r="UH1004" s="347"/>
      <c r="UI1004" s="347"/>
      <c r="UJ1004" s="347"/>
      <c r="UK1004" s="347"/>
      <c r="UL1004" s="347"/>
      <c r="UM1004" s="347"/>
      <c r="UN1004" s="347"/>
      <c r="UO1004" s="347"/>
      <c r="UP1004" s="347"/>
      <c r="UQ1004" s="347"/>
      <c r="UR1004" s="347"/>
      <c r="US1004" s="347"/>
      <c r="UT1004" s="347"/>
      <c r="UU1004" s="347"/>
      <c r="UV1004" s="347"/>
      <c r="UW1004" s="347"/>
      <c r="UX1004" s="347"/>
      <c r="UY1004" s="347"/>
      <c r="UZ1004" s="347"/>
      <c r="VA1004" s="347"/>
      <c r="VB1004" s="347"/>
      <c r="VC1004" s="347"/>
      <c r="VD1004" s="347"/>
      <c r="VE1004" s="347"/>
      <c r="VF1004" s="347"/>
      <c r="VG1004" s="347"/>
      <c r="VH1004" s="347"/>
      <c r="VI1004" s="347"/>
      <c r="VJ1004" s="347"/>
      <c r="VK1004" s="347"/>
      <c r="VL1004" s="347"/>
      <c r="VM1004" s="347"/>
      <c r="VN1004" s="347"/>
      <c r="VO1004" s="347"/>
      <c r="VP1004" s="347"/>
      <c r="VQ1004" s="347"/>
      <c r="VR1004" s="347"/>
      <c r="VS1004" s="347"/>
      <c r="VT1004" s="347"/>
      <c r="VU1004" s="347"/>
      <c r="VV1004" s="347"/>
      <c r="VW1004" s="347"/>
      <c r="VX1004" s="347"/>
      <c r="VY1004" s="347"/>
      <c r="VZ1004" s="347"/>
      <c r="WA1004" s="347"/>
      <c r="WB1004" s="347"/>
      <c r="WC1004" s="347"/>
      <c r="WD1004" s="347"/>
      <c r="WE1004" s="347"/>
      <c r="WF1004" s="347"/>
      <c r="WG1004" s="347"/>
      <c r="WH1004" s="347"/>
      <c r="WI1004" s="347"/>
      <c r="WJ1004" s="347"/>
      <c r="WK1004" s="347"/>
      <c r="WL1004" s="347"/>
      <c r="WM1004" s="347"/>
      <c r="WN1004" s="347"/>
      <c r="WO1004" s="347"/>
      <c r="WP1004" s="347"/>
      <c r="WQ1004" s="347"/>
      <c r="WR1004" s="347"/>
      <c r="WS1004" s="347"/>
      <c r="WT1004" s="347"/>
      <c r="WU1004" s="347"/>
      <c r="WV1004" s="347"/>
      <c r="WW1004" s="347"/>
      <c r="WX1004" s="347"/>
      <c r="WY1004" s="347"/>
      <c r="WZ1004" s="347"/>
      <c r="XA1004" s="347"/>
      <c r="XB1004" s="347"/>
      <c r="XC1004" s="347"/>
      <c r="XD1004" s="347"/>
      <c r="XE1004" s="347"/>
      <c r="XF1004" s="347"/>
      <c r="XG1004" s="347"/>
      <c r="XH1004" s="347"/>
      <c r="XI1004" s="347"/>
      <c r="XJ1004" s="347"/>
      <c r="XK1004" s="347"/>
      <c r="XL1004" s="347"/>
      <c r="XM1004" s="347"/>
      <c r="XN1004" s="347"/>
      <c r="XO1004" s="347"/>
      <c r="XP1004" s="347"/>
      <c r="XQ1004" s="347"/>
      <c r="XR1004" s="347"/>
      <c r="XS1004" s="347"/>
      <c r="XT1004" s="347"/>
      <c r="XU1004" s="347"/>
      <c r="XV1004" s="347"/>
      <c r="XW1004" s="347"/>
      <c r="XX1004" s="347"/>
      <c r="XY1004" s="347"/>
      <c r="XZ1004" s="347"/>
      <c r="YA1004" s="347"/>
      <c r="YB1004" s="347"/>
      <c r="YC1004" s="347"/>
      <c r="YD1004" s="347"/>
      <c r="YE1004" s="347"/>
      <c r="YF1004" s="347"/>
      <c r="YG1004" s="347"/>
      <c r="YH1004" s="347"/>
      <c r="YI1004" s="347"/>
      <c r="YJ1004" s="347"/>
      <c r="YK1004" s="347"/>
      <c r="YL1004" s="347"/>
      <c r="YM1004" s="347"/>
      <c r="YN1004" s="347"/>
      <c r="YO1004" s="347"/>
      <c r="YP1004" s="347"/>
      <c r="YQ1004" s="347"/>
      <c r="YR1004" s="347"/>
      <c r="YS1004" s="347"/>
      <c r="YT1004" s="347"/>
      <c r="YU1004" s="347"/>
      <c r="YV1004" s="347"/>
      <c r="YW1004" s="347"/>
      <c r="YX1004" s="347"/>
      <c r="YY1004" s="347"/>
      <c r="YZ1004" s="347"/>
      <c r="ZA1004" s="347"/>
      <c r="ZB1004" s="347"/>
      <c r="ZC1004" s="347"/>
      <c r="ZD1004" s="347"/>
      <c r="ZE1004" s="347"/>
      <c r="ZF1004" s="347"/>
      <c r="ZG1004" s="347"/>
      <c r="ZH1004" s="347"/>
      <c r="ZI1004" s="347"/>
      <c r="ZJ1004" s="347"/>
      <c r="ZK1004" s="347"/>
      <c r="ZL1004" s="347"/>
      <c r="ZM1004" s="347"/>
      <c r="ZN1004" s="347"/>
      <c r="ZO1004" s="347"/>
      <c r="ZP1004" s="347"/>
      <c r="ZQ1004" s="347"/>
      <c r="ZR1004" s="347"/>
      <c r="ZS1004" s="347"/>
      <c r="ZT1004" s="347"/>
      <c r="ZU1004" s="347"/>
      <c r="ZV1004" s="347"/>
      <c r="ZW1004" s="347"/>
      <c r="ZX1004" s="347"/>
      <c r="ZY1004" s="347"/>
      <c r="ZZ1004" s="347"/>
      <c r="AAA1004" s="347"/>
      <c r="AAB1004" s="347"/>
      <c r="AAC1004" s="347"/>
      <c r="AAD1004" s="347"/>
      <c r="AAE1004" s="347"/>
      <c r="AAF1004" s="347"/>
      <c r="AAG1004" s="347"/>
      <c r="AAH1004" s="347"/>
      <c r="AAI1004" s="347"/>
      <c r="AAJ1004" s="347"/>
      <c r="AAK1004" s="347"/>
      <c r="AAL1004" s="347"/>
      <c r="AAM1004" s="347"/>
      <c r="AAN1004" s="347"/>
      <c r="AAO1004" s="347"/>
      <c r="AAP1004" s="347"/>
      <c r="AAQ1004" s="347"/>
      <c r="AAR1004" s="347"/>
      <c r="AAS1004" s="347"/>
      <c r="AAT1004" s="347"/>
      <c r="AAU1004" s="347"/>
      <c r="AAV1004" s="347"/>
      <c r="AAW1004" s="347"/>
      <c r="AAX1004" s="347"/>
      <c r="AAY1004" s="347"/>
      <c r="AAZ1004" s="347"/>
      <c r="ABA1004" s="347"/>
      <c r="ABB1004" s="347"/>
      <c r="ABC1004" s="347"/>
      <c r="ABD1004" s="347"/>
      <c r="ABE1004" s="347"/>
      <c r="ABF1004" s="347"/>
      <c r="ABG1004" s="347"/>
      <c r="ABH1004" s="347"/>
      <c r="ABI1004" s="347"/>
      <c r="ABJ1004" s="347"/>
      <c r="ABK1004" s="347"/>
      <c r="ABL1004" s="347"/>
      <c r="ABM1004" s="347"/>
      <c r="ABN1004" s="347"/>
      <c r="ABO1004" s="347"/>
      <c r="ABP1004" s="347"/>
      <c r="ABQ1004" s="347"/>
      <c r="ABR1004" s="347"/>
      <c r="ABS1004" s="347"/>
      <c r="ABT1004" s="347"/>
      <c r="ABU1004" s="347"/>
      <c r="ABV1004" s="347"/>
      <c r="ABW1004" s="347"/>
      <c r="ABX1004" s="347"/>
      <c r="ABY1004" s="347"/>
      <c r="ABZ1004" s="347"/>
      <c r="ACA1004" s="347"/>
      <c r="ACB1004" s="347"/>
      <c r="ACC1004" s="347"/>
      <c r="ACD1004" s="347"/>
      <c r="ACE1004" s="347"/>
      <c r="ACF1004" s="347"/>
      <c r="ACG1004" s="347"/>
      <c r="ACH1004" s="347"/>
      <c r="ACI1004" s="347"/>
      <c r="ACJ1004" s="347"/>
      <c r="ACK1004" s="347"/>
      <c r="ACL1004" s="347"/>
      <c r="ACM1004" s="347"/>
      <c r="ACN1004" s="347"/>
      <c r="ACO1004" s="347"/>
      <c r="ACP1004" s="347"/>
      <c r="ACQ1004" s="347"/>
      <c r="ACR1004" s="347"/>
      <c r="ACS1004" s="347"/>
      <c r="ACT1004" s="347"/>
      <c r="ACU1004" s="347"/>
      <c r="ACV1004" s="347"/>
      <c r="ACW1004" s="347"/>
      <c r="ACX1004" s="347"/>
      <c r="ACY1004" s="347"/>
      <c r="ACZ1004" s="347"/>
      <c r="ADA1004" s="347"/>
      <c r="ADB1004" s="347"/>
      <c r="ADC1004" s="347"/>
      <c r="ADD1004" s="347"/>
      <c r="ADE1004" s="347"/>
      <c r="ADF1004" s="347"/>
      <c r="ADG1004" s="347"/>
      <c r="ADH1004" s="347"/>
      <c r="ADI1004" s="347"/>
      <c r="ADJ1004" s="347"/>
      <c r="ADK1004" s="347"/>
      <c r="ADL1004" s="347"/>
      <c r="ADM1004" s="347"/>
      <c r="ADN1004" s="347"/>
      <c r="ADO1004" s="347"/>
      <c r="ADP1004" s="347"/>
      <c r="ADQ1004" s="347"/>
      <c r="ADR1004" s="347"/>
      <c r="ADS1004" s="347"/>
      <c r="ADT1004" s="347"/>
      <c r="ADU1004" s="347"/>
      <c r="ADV1004" s="347"/>
      <c r="ADW1004" s="347"/>
      <c r="ADX1004" s="347"/>
      <c r="ADY1004" s="347"/>
      <c r="ADZ1004" s="347"/>
      <c r="AEA1004" s="347"/>
      <c r="AEB1004" s="347"/>
      <c r="AEC1004" s="347"/>
      <c r="AED1004" s="347"/>
      <c r="AEE1004" s="347"/>
      <c r="AEF1004" s="347"/>
      <c r="AEG1004" s="347"/>
      <c r="AEH1004" s="347"/>
      <c r="AEI1004" s="347"/>
      <c r="AEJ1004" s="347"/>
      <c r="AEK1004" s="347"/>
      <c r="AEL1004" s="347"/>
      <c r="AEM1004" s="347"/>
      <c r="AEN1004" s="347"/>
      <c r="AEO1004" s="347"/>
      <c r="AEP1004" s="347"/>
      <c r="AEQ1004" s="347"/>
      <c r="AER1004" s="347"/>
      <c r="AES1004" s="347"/>
      <c r="AET1004" s="347"/>
      <c r="AEU1004" s="347"/>
      <c r="AEV1004" s="347"/>
      <c r="AEW1004" s="347"/>
      <c r="AEX1004" s="347"/>
      <c r="AEY1004" s="347"/>
      <c r="AEZ1004" s="347"/>
      <c r="AFA1004" s="347"/>
      <c r="AFB1004" s="347"/>
      <c r="AFC1004" s="347"/>
      <c r="AFD1004" s="347"/>
      <c r="AFE1004" s="347"/>
      <c r="AFF1004" s="347"/>
      <c r="AFG1004" s="347"/>
      <c r="AFH1004" s="347"/>
      <c r="AFI1004" s="347"/>
      <c r="AFJ1004" s="347"/>
      <c r="AFK1004" s="347"/>
      <c r="AFL1004" s="347"/>
      <c r="AFM1004" s="347"/>
      <c r="AFN1004" s="347"/>
      <c r="AFO1004" s="347"/>
      <c r="AFP1004" s="347"/>
      <c r="AFQ1004" s="347"/>
      <c r="AFR1004" s="347"/>
      <c r="AFS1004" s="347"/>
      <c r="AFT1004" s="347"/>
      <c r="AFU1004" s="347"/>
      <c r="AFV1004" s="347"/>
      <c r="AFW1004" s="347"/>
      <c r="AFX1004" s="347"/>
      <c r="AFY1004" s="347"/>
      <c r="AFZ1004" s="347"/>
      <c r="AGA1004" s="347"/>
      <c r="AGB1004" s="347"/>
      <c r="AGC1004" s="347"/>
      <c r="AGD1004" s="347"/>
      <c r="AGE1004" s="347"/>
      <c r="AGF1004" s="347"/>
      <c r="AGG1004" s="347"/>
      <c r="AGH1004" s="347"/>
      <c r="AGI1004" s="347"/>
      <c r="AGJ1004" s="347"/>
      <c r="AGK1004" s="347"/>
      <c r="AGL1004" s="347"/>
      <c r="AGM1004" s="347"/>
      <c r="AGN1004" s="347"/>
      <c r="AGO1004" s="347"/>
      <c r="AGP1004" s="347"/>
      <c r="AGQ1004" s="347"/>
      <c r="AGR1004" s="347"/>
      <c r="AGS1004" s="347"/>
      <c r="AGT1004" s="347"/>
      <c r="AGU1004" s="347"/>
      <c r="AGV1004" s="347"/>
      <c r="AGW1004" s="347"/>
      <c r="AGX1004" s="347"/>
      <c r="AGY1004" s="347"/>
      <c r="AGZ1004" s="347"/>
      <c r="AHA1004" s="347"/>
      <c r="AHB1004" s="347"/>
      <c r="AHC1004" s="347"/>
      <c r="AHD1004" s="347"/>
      <c r="AHE1004" s="347"/>
      <c r="AHF1004" s="347"/>
      <c r="AHG1004" s="347"/>
      <c r="AHH1004" s="347"/>
      <c r="AHI1004" s="347"/>
      <c r="AHJ1004" s="347"/>
      <c r="AHK1004" s="347"/>
      <c r="AHL1004" s="347"/>
      <c r="AHM1004" s="347"/>
      <c r="AHN1004" s="347"/>
      <c r="AHO1004" s="347"/>
      <c r="AHP1004" s="347"/>
      <c r="AHQ1004" s="347"/>
      <c r="AHR1004" s="347"/>
      <c r="AHS1004" s="347"/>
      <c r="AHT1004" s="347"/>
      <c r="AHU1004" s="347"/>
      <c r="AHV1004" s="347"/>
      <c r="AHW1004" s="347"/>
      <c r="AHX1004" s="347"/>
      <c r="AHY1004" s="347"/>
      <c r="AHZ1004" s="347"/>
      <c r="AIA1004" s="347"/>
      <c r="AIB1004" s="347"/>
      <c r="AIC1004" s="347"/>
      <c r="AID1004" s="347"/>
      <c r="AIE1004" s="347"/>
      <c r="AIF1004" s="347"/>
      <c r="AIG1004" s="347"/>
      <c r="AIH1004" s="347"/>
      <c r="AII1004" s="347"/>
      <c r="AIJ1004" s="347"/>
      <c r="AIK1004" s="347"/>
      <c r="AIL1004" s="347"/>
      <c r="AIM1004" s="347"/>
      <c r="AIN1004" s="347"/>
      <c r="AIO1004" s="347"/>
      <c r="AIP1004" s="347"/>
      <c r="AIQ1004" s="347"/>
      <c r="AIR1004" s="347"/>
      <c r="AIS1004" s="347"/>
      <c r="AIT1004" s="347"/>
      <c r="AIU1004" s="347"/>
      <c r="AIV1004" s="347"/>
      <c r="AIW1004" s="347"/>
      <c r="AIX1004" s="347"/>
      <c r="AIY1004" s="347"/>
      <c r="AIZ1004" s="347"/>
      <c r="AJA1004" s="347"/>
      <c r="AJB1004" s="347"/>
      <c r="AJC1004" s="347"/>
      <c r="AJD1004" s="347"/>
      <c r="AJE1004" s="347"/>
      <c r="AJF1004" s="347"/>
      <c r="AJG1004" s="347"/>
      <c r="AJH1004" s="347"/>
      <c r="AJI1004" s="347"/>
      <c r="AJJ1004" s="347"/>
      <c r="AJK1004" s="347"/>
      <c r="AJL1004" s="347"/>
      <c r="AJM1004" s="347"/>
      <c r="AJN1004" s="347"/>
      <c r="AJO1004" s="347"/>
      <c r="AJP1004" s="347"/>
      <c r="AJQ1004" s="347"/>
      <c r="AJR1004" s="347"/>
      <c r="AJS1004" s="347"/>
      <c r="AJT1004" s="347"/>
      <c r="AJU1004" s="347"/>
      <c r="AJV1004" s="347"/>
      <c r="AJW1004" s="347"/>
      <c r="AJX1004" s="347"/>
      <c r="AJY1004" s="347"/>
      <c r="AJZ1004" s="347"/>
      <c r="AKA1004" s="347"/>
      <c r="AKB1004" s="347"/>
      <c r="AKC1004" s="347"/>
      <c r="AKD1004" s="347"/>
      <c r="AKE1004" s="347"/>
      <c r="AKF1004" s="347"/>
      <c r="AKG1004" s="347"/>
      <c r="AKH1004" s="347"/>
      <c r="AKI1004" s="347"/>
      <c r="AKJ1004" s="347"/>
      <c r="AKK1004" s="347"/>
      <c r="AKL1004" s="347"/>
      <c r="AKM1004" s="347"/>
      <c r="AKN1004" s="347"/>
      <c r="AKO1004" s="347"/>
      <c r="AKP1004" s="347"/>
      <c r="AKQ1004" s="347"/>
      <c r="AKR1004" s="347"/>
      <c r="AKS1004" s="347"/>
      <c r="AKT1004" s="347"/>
      <c r="AKU1004" s="347"/>
      <c r="AKV1004" s="347"/>
      <c r="AKW1004" s="347"/>
      <c r="AKX1004" s="347"/>
      <c r="AKY1004" s="347"/>
      <c r="AKZ1004" s="347"/>
      <c r="ALA1004" s="347"/>
      <c r="ALB1004" s="347"/>
      <c r="ALC1004" s="347"/>
      <c r="ALD1004" s="347"/>
      <c r="ALE1004" s="347"/>
      <c r="ALF1004" s="347"/>
      <c r="ALG1004" s="347"/>
      <c r="ALH1004" s="347"/>
      <c r="ALI1004" s="347"/>
      <c r="ALJ1004" s="347"/>
      <c r="ALK1004" s="347"/>
      <c r="ALL1004" s="347"/>
      <c r="ALM1004" s="347"/>
      <c r="ALN1004" s="347"/>
      <c r="ALO1004" s="347"/>
      <c r="ALP1004" s="347"/>
      <c r="ALQ1004" s="347"/>
      <c r="ALR1004" s="347"/>
      <c r="ALS1004" s="347"/>
      <c r="ALT1004" s="347"/>
      <c r="ALU1004" s="347"/>
      <c r="ALV1004" s="347"/>
      <c r="ALW1004" s="347"/>
      <c r="ALX1004" s="347"/>
      <c r="ALY1004" s="347"/>
      <c r="ALZ1004" s="347"/>
      <c r="AMA1004" s="347"/>
      <c r="AMB1004" s="347"/>
      <c r="AMC1004" s="347"/>
      <c r="AMD1004" s="347"/>
      <c r="AME1004" s="347"/>
      <c r="AMF1004" s="347"/>
      <c r="AMG1004" s="347"/>
      <c r="AMH1004" s="347"/>
      <c r="AMI1004" s="347"/>
      <c r="AMJ1004" s="347"/>
      <c r="AMK1004" s="347"/>
      <c r="AML1004" s="347"/>
      <c r="AMM1004" s="347"/>
      <c r="AMN1004" s="347"/>
      <c r="AMO1004" s="347"/>
      <c r="AMP1004" s="347"/>
      <c r="AMQ1004" s="347"/>
      <c r="AMR1004" s="347"/>
      <c r="AMS1004" s="347"/>
      <c r="AMT1004" s="347"/>
      <c r="AMU1004" s="347"/>
      <c r="AMV1004" s="347"/>
      <c r="AMW1004" s="347"/>
      <c r="AMX1004" s="347"/>
      <c r="AMY1004" s="347"/>
      <c r="AMZ1004" s="347"/>
      <c r="ANA1004" s="347"/>
      <c r="ANB1004" s="347"/>
      <c r="ANC1004" s="347"/>
      <c r="AND1004" s="347"/>
      <c r="ANE1004" s="347"/>
      <c r="ANF1004" s="347"/>
      <c r="ANG1004" s="347"/>
      <c r="ANH1004" s="347"/>
      <c r="ANI1004" s="347"/>
      <c r="ANJ1004" s="347"/>
      <c r="ANK1004" s="347"/>
      <c r="ANL1004" s="347"/>
      <c r="ANM1004" s="347"/>
      <c r="ANN1004" s="347"/>
      <c r="ANO1004" s="347"/>
      <c r="ANP1004" s="347"/>
      <c r="ANQ1004" s="347"/>
      <c r="ANR1004" s="347"/>
      <c r="ANS1004" s="347"/>
      <c r="ANT1004" s="347"/>
      <c r="ANU1004" s="347"/>
      <c r="ANV1004" s="347"/>
      <c r="ANW1004" s="347"/>
      <c r="ANX1004" s="347"/>
      <c r="ANY1004" s="347"/>
      <c r="ANZ1004" s="347"/>
      <c r="AOA1004" s="347"/>
      <c r="AOB1004" s="347"/>
      <c r="AOC1004" s="347"/>
      <c r="AOD1004" s="347"/>
      <c r="AOE1004" s="347"/>
      <c r="AOF1004" s="347"/>
      <c r="AOG1004" s="347"/>
      <c r="AOH1004" s="347"/>
      <c r="AOI1004" s="347"/>
      <c r="AOJ1004" s="347"/>
      <c r="AOK1004" s="347"/>
      <c r="AOL1004" s="347"/>
      <c r="AOM1004" s="347"/>
      <c r="AON1004" s="347"/>
      <c r="AOO1004" s="347"/>
      <c r="AOP1004" s="347"/>
      <c r="AOQ1004" s="347"/>
      <c r="AOR1004" s="347"/>
      <c r="AOS1004" s="347"/>
      <c r="AOT1004" s="347"/>
      <c r="AOU1004" s="347"/>
      <c r="AOV1004" s="347"/>
      <c r="AOW1004" s="347"/>
      <c r="AOX1004" s="347"/>
      <c r="AOY1004" s="347"/>
      <c r="AOZ1004" s="347"/>
      <c r="APA1004" s="347"/>
      <c r="APB1004" s="347"/>
      <c r="APC1004" s="347"/>
      <c r="APD1004" s="347"/>
      <c r="APE1004" s="347"/>
      <c r="APF1004" s="347"/>
      <c r="APG1004" s="347"/>
      <c r="APH1004" s="347"/>
      <c r="API1004" s="347"/>
      <c r="APJ1004" s="347"/>
      <c r="APK1004" s="347"/>
      <c r="APL1004" s="347"/>
      <c r="APM1004" s="347"/>
      <c r="APN1004" s="347"/>
      <c r="APO1004" s="347"/>
      <c r="APP1004" s="347"/>
      <c r="APQ1004" s="347"/>
      <c r="APR1004" s="347"/>
      <c r="APS1004" s="347"/>
      <c r="APT1004" s="347"/>
      <c r="APU1004" s="347"/>
      <c r="APV1004" s="347"/>
      <c r="APW1004" s="347"/>
      <c r="APX1004" s="347"/>
      <c r="APY1004" s="347"/>
      <c r="APZ1004" s="347"/>
      <c r="AQA1004" s="347"/>
      <c r="AQB1004" s="347"/>
      <c r="AQC1004" s="347"/>
      <c r="AQD1004" s="347"/>
      <c r="AQE1004" s="347"/>
      <c r="AQF1004" s="347"/>
      <c r="AQG1004" s="347"/>
      <c r="AQH1004" s="347"/>
      <c r="AQI1004" s="347"/>
      <c r="AQJ1004" s="347"/>
      <c r="AQK1004" s="347"/>
      <c r="AQL1004" s="347"/>
      <c r="AQM1004" s="347"/>
      <c r="AQN1004" s="347"/>
      <c r="AQO1004" s="347"/>
      <c r="AQP1004" s="347"/>
      <c r="AQQ1004" s="347"/>
      <c r="AQR1004" s="347"/>
      <c r="AQS1004" s="347"/>
      <c r="AQT1004" s="347"/>
      <c r="AQU1004" s="347"/>
      <c r="AQV1004" s="347"/>
      <c r="AQW1004" s="347"/>
      <c r="AQX1004" s="347"/>
      <c r="AQY1004" s="347"/>
      <c r="AQZ1004" s="347"/>
      <c r="ARA1004" s="347"/>
      <c r="ARB1004" s="347"/>
      <c r="ARC1004" s="347"/>
      <c r="ARD1004" s="347"/>
      <c r="ARE1004" s="347"/>
      <c r="ARF1004" s="347"/>
      <c r="ARG1004" s="347"/>
      <c r="ARH1004" s="347"/>
      <c r="ARI1004" s="347"/>
      <c r="ARJ1004" s="347"/>
      <c r="ARK1004" s="347"/>
      <c r="ARL1004" s="347"/>
      <c r="ARM1004" s="347"/>
      <c r="ARN1004" s="347"/>
      <c r="ARO1004" s="347"/>
      <c r="ARP1004" s="347"/>
      <c r="ARQ1004" s="347"/>
      <c r="ARR1004" s="347"/>
      <c r="ARS1004" s="347"/>
      <c r="ART1004" s="347"/>
      <c r="ARU1004" s="347"/>
      <c r="ARV1004" s="347"/>
      <c r="ARW1004" s="347"/>
      <c r="ARX1004" s="347"/>
      <c r="ARY1004" s="347"/>
      <c r="ARZ1004" s="347"/>
      <c r="ASA1004" s="347"/>
      <c r="ASB1004" s="347"/>
      <c r="ASC1004" s="347"/>
      <c r="ASD1004" s="347"/>
      <c r="ASE1004" s="347"/>
      <c r="ASF1004" s="347"/>
      <c r="ASG1004" s="347"/>
      <c r="ASH1004" s="347"/>
      <c r="ASI1004" s="347"/>
      <c r="ASJ1004" s="347"/>
      <c r="ASK1004" s="347"/>
      <c r="ASL1004" s="347"/>
      <c r="ASM1004" s="347"/>
      <c r="ASN1004" s="347"/>
      <c r="ASO1004" s="347"/>
      <c r="ASP1004" s="347"/>
      <c r="ASQ1004" s="347"/>
      <c r="ASR1004" s="347"/>
      <c r="ASS1004" s="347"/>
      <c r="AST1004" s="347"/>
      <c r="ASU1004" s="347"/>
      <c r="ASV1004" s="347"/>
      <c r="ASW1004" s="347"/>
      <c r="ASX1004" s="347"/>
      <c r="ASY1004" s="347"/>
      <c r="ASZ1004" s="347"/>
      <c r="ATA1004" s="347"/>
      <c r="ATB1004" s="347"/>
      <c r="ATC1004" s="347"/>
      <c r="ATD1004" s="347"/>
      <c r="ATE1004" s="347"/>
      <c r="ATF1004" s="347"/>
      <c r="ATG1004" s="347"/>
      <c r="ATH1004" s="347"/>
      <c r="ATI1004" s="347"/>
      <c r="ATJ1004" s="347"/>
      <c r="ATK1004" s="347"/>
      <c r="ATL1004" s="347"/>
      <c r="ATM1004" s="347"/>
      <c r="ATN1004" s="347"/>
      <c r="ATO1004" s="347"/>
      <c r="ATP1004" s="347"/>
      <c r="ATQ1004" s="347"/>
      <c r="ATR1004" s="347"/>
      <c r="ATS1004" s="347"/>
      <c r="ATT1004" s="347"/>
      <c r="ATU1004" s="347"/>
      <c r="ATV1004" s="347"/>
      <c r="ATW1004" s="347"/>
      <c r="ATX1004" s="347"/>
      <c r="ATY1004" s="347"/>
      <c r="ATZ1004" s="347"/>
      <c r="AUA1004" s="347"/>
      <c r="AUB1004" s="347"/>
      <c r="AUC1004" s="347"/>
      <c r="AUD1004" s="347"/>
      <c r="AUE1004" s="347"/>
      <c r="AUF1004" s="347"/>
      <c r="AUG1004" s="347"/>
      <c r="AUH1004" s="347"/>
      <c r="AUI1004" s="347"/>
      <c r="AUJ1004" s="347"/>
      <c r="AUK1004" s="347"/>
      <c r="AUL1004" s="347"/>
      <c r="AUM1004" s="347"/>
      <c r="AUN1004" s="347"/>
      <c r="AUO1004" s="347"/>
      <c r="AUP1004" s="347"/>
      <c r="AUQ1004" s="347"/>
      <c r="AUR1004" s="347"/>
      <c r="AUS1004" s="347"/>
      <c r="AUT1004" s="347"/>
      <c r="AUU1004" s="347"/>
      <c r="AUV1004" s="347"/>
      <c r="AUW1004" s="347"/>
      <c r="AUX1004" s="347"/>
      <c r="AUY1004" s="347"/>
      <c r="AUZ1004" s="347"/>
      <c r="AVA1004" s="347"/>
      <c r="AVB1004" s="347"/>
      <c r="AVC1004" s="347"/>
      <c r="AVD1004" s="347"/>
      <c r="AVE1004" s="347"/>
      <c r="AVF1004" s="347"/>
      <c r="AVG1004" s="347"/>
      <c r="AVH1004" s="347"/>
      <c r="AVI1004" s="347"/>
      <c r="AVJ1004" s="347"/>
      <c r="AVK1004" s="347"/>
      <c r="AVL1004" s="347"/>
      <c r="AVM1004" s="347"/>
      <c r="AVN1004" s="347"/>
      <c r="AVO1004" s="347"/>
      <c r="AVP1004" s="347"/>
      <c r="AVQ1004" s="347"/>
      <c r="AVR1004" s="347"/>
      <c r="AVS1004" s="347"/>
      <c r="AVT1004" s="347"/>
      <c r="AVU1004" s="347"/>
      <c r="AVV1004" s="347"/>
      <c r="AVW1004" s="347"/>
      <c r="AVX1004" s="347"/>
      <c r="AVY1004" s="347"/>
      <c r="AVZ1004" s="347"/>
      <c r="AWA1004" s="347"/>
      <c r="AWB1004" s="347"/>
      <c r="AWC1004" s="347"/>
      <c r="AWD1004" s="347"/>
      <c r="AWE1004" s="347"/>
      <c r="AWF1004" s="347"/>
      <c r="AWG1004" s="347"/>
      <c r="AWH1004" s="347"/>
      <c r="AWI1004" s="347"/>
      <c r="AWJ1004" s="347"/>
      <c r="AWK1004" s="347"/>
      <c r="AWL1004" s="347"/>
      <c r="AWM1004" s="347"/>
      <c r="AWN1004" s="347"/>
      <c r="AWO1004" s="347"/>
      <c r="AWP1004" s="347"/>
      <c r="AWQ1004" s="347"/>
      <c r="AWR1004" s="347"/>
      <c r="AWS1004" s="347"/>
      <c r="AWT1004" s="347"/>
      <c r="AWU1004" s="347"/>
      <c r="AWV1004" s="347"/>
      <c r="AWW1004" s="347"/>
      <c r="AWX1004" s="347"/>
      <c r="AWY1004" s="347"/>
      <c r="AWZ1004" s="347"/>
      <c r="AXA1004" s="347"/>
      <c r="AXB1004" s="347"/>
      <c r="AXC1004" s="347"/>
      <c r="AXD1004" s="347"/>
      <c r="AXE1004" s="347"/>
      <c r="AXF1004" s="347"/>
      <c r="AXG1004" s="347"/>
      <c r="AXH1004" s="347"/>
      <c r="AXI1004" s="347"/>
      <c r="AXJ1004" s="347"/>
      <c r="AXK1004" s="347"/>
      <c r="AXL1004" s="347"/>
      <c r="AXM1004" s="347"/>
      <c r="AXN1004" s="347"/>
      <c r="AXO1004" s="347"/>
      <c r="AXP1004" s="347"/>
      <c r="AXQ1004" s="347"/>
      <c r="AXR1004" s="347"/>
      <c r="AXS1004" s="347"/>
      <c r="AXT1004" s="347"/>
      <c r="AXU1004" s="347"/>
      <c r="AXV1004" s="347"/>
      <c r="AXW1004" s="347"/>
      <c r="AXX1004" s="347"/>
      <c r="AXY1004" s="347"/>
      <c r="AXZ1004" s="347"/>
      <c r="AYA1004" s="347"/>
      <c r="AYB1004" s="347"/>
      <c r="AYC1004" s="347"/>
      <c r="AYD1004" s="347"/>
      <c r="AYE1004" s="347"/>
      <c r="AYF1004" s="347"/>
      <c r="AYG1004" s="347"/>
      <c r="AYH1004" s="347"/>
      <c r="AYI1004" s="347"/>
      <c r="AYJ1004" s="347"/>
      <c r="AYK1004" s="347"/>
      <c r="AYL1004" s="347"/>
      <c r="AYM1004" s="347"/>
      <c r="AYN1004" s="347"/>
      <c r="AYO1004" s="347"/>
      <c r="AYP1004" s="347"/>
      <c r="AYQ1004" s="347"/>
      <c r="AYR1004" s="347"/>
      <c r="AYS1004" s="347"/>
      <c r="AYT1004" s="347"/>
      <c r="AYU1004" s="347"/>
      <c r="AYV1004" s="347"/>
      <c r="AYW1004" s="347"/>
      <c r="AYX1004" s="347"/>
      <c r="AYY1004" s="347"/>
      <c r="AYZ1004" s="347"/>
      <c r="AZA1004" s="347"/>
      <c r="AZB1004" s="347"/>
      <c r="AZC1004" s="347"/>
      <c r="AZD1004" s="347"/>
      <c r="AZE1004" s="347"/>
      <c r="AZF1004" s="347"/>
      <c r="AZG1004" s="347"/>
      <c r="AZH1004" s="347"/>
      <c r="AZI1004" s="347"/>
      <c r="AZJ1004" s="347"/>
      <c r="AZK1004" s="347"/>
      <c r="AZL1004" s="347"/>
      <c r="AZM1004" s="347"/>
      <c r="AZN1004" s="347"/>
      <c r="AZO1004" s="347"/>
      <c r="AZP1004" s="347"/>
      <c r="AZQ1004" s="347"/>
      <c r="AZR1004" s="347"/>
      <c r="AZS1004" s="347"/>
      <c r="AZT1004" s="347"/>
      <c r="AZU1004" s="347"/>
      <c r="AZV1004" s="347"/>
      <c r="AZW1004" s="347"/>
      <c r="AZX1004" s="347"/>
      <c r="AZY1004" s="347"/>
      <c r="AZZ1004" s="347"/>
      <c r="BAA1004" s="347"/>
      <c r="BAB1004" s="347"/>
      <c r="BAC1004" s="347"/>
      <c r="BAD1004" s="347"/>
      <c r="BAE1004" s="347"/>
      <c r="BAF1004" s="347"/>
      <c r="BAG1004" s="347"/>
      <c r="BAH1004" s="347"/>
      <c r="BAI1004" s="347"/>
      <c r="BAJ1004" s="347"/>
      <c r="BAK1004" s="347"/>
      <c r="BAL1004" s="347"/>
      <c r="BAM1004" s="347"/>
      <c r="BAN1004" s="347"/>
      <c r="BAO1004" s="347"/>
      <c r="BAP1004" s="347"/>
      <c r="BAQ1004" s="347"/>
      <c r="BAR1004" s="347"/>
      <c r="BAS1004" s="347"/>
      <c r="BAT1004" s="347"/>
      <c r="BAU1004" s="347"/>
      <c r="BAV1004" s="347"/>
      <c r="BAW1004" s="347"/>
      <c r="BAX1004" s="347"/>
      <c r="BAY1004" s="347"/>
      <c r="BAZ1004" s="347"/>
      <c r="BBA1004" s="347"/>
      <c r="BBB1004" s="347"/>
      <c r="BBC1004" s="347"/>
      <c r="BBD1004" s="347"/>
      <c r="BBE1004" s="347"/>
      <c r="BBF1004" s="347"/>
      <c r="BBG1004" s="347"/>
      <c r="BBH1004" s="347"/>
      <c r="BBI1004" s="347"/>
      <c r="BBJ1004" s="347"/>
      <c r="BBK1004" s="347"/>
      <c r="BBL1004" s="347"/>
      <c r="BBM1004" s="347"/>
      <c r="BBN1004" s="347"/>
      <c r="BBO1004" s="347"/>
      <c r="BBP1004" s="347"/>
      <c r="BBQ1004" s="347"/>
      <c r="BBR1004" s="347"/>
      <c r="BBS1004" s="347"/>
      <c r="BBT1004" s="347"/>
      <c r="BBU1004" s="347"/>
      <c r="BBV1004" s="347"/>
      <c r="BBW1004" s="347"/>
      <c r="BBX1004" s="347"/>
      <c r="BBY1004" s="347"/>
      <c r="BBZ1004" s="347"/>
      <c r="BCA1004" s="347"/>
      <c r="BCB1004" s="347"/>
      <c r="BCC1004" s="347"/>
      <c r="BCD1004" s="347"/>
      <c r="BCE1004" s="347"/>
      <c r="BCF1004" s="347"/>
      <c r="BCG1004" s="347"/>
      <c r="BCH1004" s="347"/>
      <c r="BCI1004" s="347"/>
      <c r="BCJ1004" s="347"/>
      <c r="BCK1004" s="347"/>
      <c r="BCL1004" s="347"/>
      <c r="BCM1004" s="347"/>
      <c r="BCN1004" s="347"/>
      <c r="BCO1004" s="347"/>
      <c r="BCP1004" s="347"/>
      <c r="BCQ1004" s="347"/>
      <c r="BCR1004" s="347"/>
      <c r="BCS1004" s="347"/>
      <c r="BCT1004" s="347"/>
      <c r="BCU1004" s="347"/>
      <c r="BCV1004" s="347"/>
      <c r="BCW1004" s="347"/>
      <c r="BCX1004" s="347"/>
      <c r="BCY1004" s="347"/>
      <c r="BCZ1004" s="347"/>
      <c r="BDA1004" s="347"/>
      <c r="BDB1004" s="347"/>
      <c r="BDC1004" s="347"/>
      <c r="BDD1004" s="347"/>
      <c r="BDE1004" s="347"/>
      <c r="BDF1004" s="347"/>
      <c r="BDG1004" s="347"/>
      <c r="BDH1004" s="347"/>
      <c r="BDI1004" s="347"/>
      <c r="BDJ1004" s="347"/>
      <c r="BDK1004" s="347"/>
      <c r="BDL1004" s="347"/>
      <c r="BDM1004" s="347"/>
      <c r="BDN1004" s="347"/>
      <c r="BDO1004" s="347"/>
      <c r="BDP1004" s="347"/>
      <c r="BDQ1004" s="347"/>
      <c r="BDR1004" s="347"/>
      <c r="BDS1004" s="347"/>
      <c r="BDT1004" s="347"/>
      <c r="BDU1004" s="347"/>
      <c r="BDV1004" s="347"/>
      <c r="BDW1004" s="347"/>
      <c r="BDX1004" s="347"/>
      <c r="BDY1004" s="347"/>
      <c r="BDZ1004" s="347"/>
      <c r="BEA1004" s="347"/>
      <c r="BEB1004" s="347"/>
      <c r="BEC1004" s="347"/>
      <c r="BED1004" s="347"/>
      <c r="BEE1004" s="347"/>
      <c r="BEF1004" s="347"/>
      <c r="BEG1004" s="347"/>
      <c r="BEH1004" s="347"/>
      <c r="BEI1004" s="347"/>
      <c r="BEJ1004" s="347"/>
      <c r="BEK1004" s="347"/>
      <c r="BEL1004" s="347"/>
      <c r="BEM1004" s="347"/>
      <c r="BEN1004" s="347"/>
      <c r="BEO1004" s="347"/>
      <c r="BEP1004" s="347"/>
      <c r="BEQ1004" s="347"/>
      <c r="BER1004" s="347"/>
      <c r="BES1004" s="347"/>
      <c r="BET1004" s="347"/>
      <c r="BEU1004" s="347"/>
      <c r="BEV1004" s="347"/>
      <c r="BEW1004" s="347"/>
      <c r="BEX1004" s="347"/>
      <c r="BEY1004" s="347"/>
      <c r="BEZ1004" s="347"/>
      <c r="BFA1004" s="347"/>
      <c r="BFB1004" s="347"/>
      <c r="BFC1004" s="347"/>
      <c r="BFD1004" s="347"/>
      <c r="BFE1004" s="347"/>
      <c r="BFF1004" s="347"/>
      <c r="BFG1004" s="347"/>
      <c r="BFH1004" s="347"/>
      <c r="BFI1004" s="347"/>
      <c r="BFJ1004" s="347"/>
      <c r="BFK1004" s="347"/>
      <c r="BFL1004" s="347"/>
      <c r="BFM1004" s="347"/>
      <c r="BFN1004" s="347"/>
      <c r="BFO1004" s="347"/>
      <c r="BFP1004" s="347"/>
      <c r="BFQ1004" s="347"/>
      <c r="BFR1004" s="347"/>
      <c r="BFS1004" s="347"/>
      <c r="BFT1004" s="347"/>
      <c r="BFU1004" s="347"/>
      <c r="BFV1004" s="347"/>
      <c r="BFW1004" s="347"/>
      <c r="BFX1004" s="347"/>
      <c r="BFY1004" s="347"/>
      <c r="BFZ1004" s="347"/>
      <c r="BGA1004" s="347"/>
      <c r="BGB1004" s="347"/>
      <c r="BGC1004" s="347"/>
      <c r="BGD1004" s="347"/>
      <c r="BGE1004" s="347"/>
      <c r="BGF1004" s="347"/>
      <c r="BGG1004" s="347"/>
      <c r="BGH1004" s="347"/>
      <c r="BGI1004" s="347"/>
      <c r="BGJ1004" s="347"/>
      <c r="BGK1004" s="347"/>
      <c r="BGL1004" s="347"/>
      <c r="BGM1004" s="347"/>
      <c r="BGN1004" s="347"/>
      <c r="BGO1004" s="347"/>
      <c r="BGP1004" s="347"/>
      <c r="BGQ1004" s="347"/>
      <c r="BGR1004" s="347"/>
      <c r="BGS1004" s="347"/>
      <c r="BGT1004" s="347"/>
      <c r="BGU1004" s="347"/>
      <c r="BGV1004" s="347"/>
      <c r="BGW1004" s="347"/>
      <c r="BGX1004" s="347"/>
      <c r="BGY1004" s="347"/>
      <c r="BGZ1004" s="347"/>
      <c r="BHA1004" s="347"/>
      <c r="BHB1004" s="347"/>
      <c r="BHC1004" s="347"/>
      <c r="BHD1004" s="347"/>
      <c r="BHE1004" s="347"/>
      <c r="BHF1004" s="347"/>
      <c r="BHG1004" s="347"/>
      <c r="BHH1004" s="347"/>
      <c r="BHI1004" s="347"/>
      <c r="BHJ1004" s="347"/>
      <c r="BHK1004" s="347"/>
      <c r="BHL1004" s="347"/>
      <c r="BHM1004" s="347"/>
      <c r="BHN1004" s="347"/>
      <c r="BHO1004" s="347"/>
      <c r="BHP1004" s="347"/>
      <c r="BHQ1004" s="347"/>
      <c r="BHR1004" s="347"/>
      <c r="BHS1004" s="347"/>
      <c r="BHT1004" s="347"/>
      <c r="BHU1004" s="347"/>
      <c r="BHV1004" s="347"/>
      <c r="BHW1004" s="347"/>
      <c r="BHX1004" s="347"/>
      <c r="BHY1004" s="347"/>
      <c r="BHZ1004" s="347"/>
      <c r="BIA1004" s="347"/>
      <c r="BIB1004" s="347"/>
      <c r="BIC1004" s="347"/>
      <c r="BID1004" s="347"/>
      <c r="BIE1004" s="347"/>
      <c r="BIF1004" s="347"/>
      <c r="BIG1004" s="347"/>
      <c r="BIH1004" s="347"/>
      <c r="BII1004" s="347"/>
      <c r="BIJ1004" s="347"/>
      <c r="BIK1004" s="347"/>
      <c r="BIL1004" s="347"/>
      <c r="BIM1004" s="347"/>
      <c r="BIN1004" s="347"/>
      <c r="BIO1004" s="347"/>
      <c r="BIP1004" s="347"/>
      <c r="BIQ1004" s="347"/>
      <c r="BIR1004" s="347"/>
      <c r="BIS1004" s="347"/>
      <c r="BIT1004" s="347"/>
      <c r="BIU1004" s="347"/>
      <c r="BIV1004" s="347"/>
      <c r="BIW1004" s="347"/>
      <c r="BIX1004" s="347"/>
      <c r="BIY1004" s="347"/>
      <c r="BIZ1004" s="347"/>
      <c r="BJA1004" s="347"/>
      <c r="BJB1004" s="347"/>
      <c r="BJC1004" s="347"/>
      <c r="BJD1004" s="347"/>
      <c r="BJE1004" s="347"/>
      <c r="BJF1004" s="347"/>
      <c r="BJG1004" s="347"/>
      <c r="BJH1004" s="347"/>
      <c r="BJI1004" s="347"/>
      <c r="BJJ1004" s="347"/>
      <c r="BJK1004" s="347"/>
      <c r="BJL1004" s="347"/>
      <c r="BJM1004" s="347"/>
      <c r="BJN1004" s="347"/>
      <c r="BJO1004" s="347"/>
      <c r="BJP1004" s="347"/>
      <c r="BJQ1004" s="347"/>
      <c r="BJR1004" s="347"/>
      <c r="BJS1004" s="347"/>
      <c r="BJT1004" s="347"/>
      <c r="BJU1004" s="347"/>
      <c r="BJV1004" s="347"/>
      <c r="BJW1004" s="347"/>
      <c r="BJX1004" s="347"/>
      <c r="BJY1004" s="347"/>
      <c r="BJZ1004" s="347"/>
      <c r="BKA1004" s="347"/>
      <c r="BKB1004" s="347"/>
      <c r="BKC1004" s="347"/>
      <c r="BKD1004" s="347"/>
      <c r="BKE1004" s="347"/>
      <c r="BKF1004" s="347"/>
      <c r="BKG1004" s="347"/>
      <c r="BKH1004" s="347"/>
      <c r="BKI1004" s="347"/>
      <c r="BKJ1004" s="347"/>
      <c r="BKK1004" s="347"/>
      <c r="BKL1004" s="347"/>
      <c r="BKM1004" s="347"/>
      <c r="BKN1004" s="347"/>
      <c r="BKO1004" s="347"/>
      <c r="BKP1004" s="347"/>
      <c r="BKQ1004" s="347"/>
      <c r="BKR1004" s="347"/>
      <c r="BKS1004" s="347"/>
      <c r="BKT1004" s="347"/>
      <c r="BKU1004" s="347"/>
      <c r="BKV1004" s="347"/>
      <c r="BKW1004" s="347"/>
      <c r="BKX1004" s="347"/>
      <c r="BKY1004" s="347"/>
      <c r="BKZ1004" s="347"/>
      <c r="BLA1004" s="347"/>
      <c r="BLB1004" s="347"/>
      <c r="BLC1004" s="347"/>
      <c r="BLD1004" s="347"/>
      <c r="BLE1004" s="347"/>
      <c r="BLF1004" s="347"/>
      <c r="BLG1004" s="347"/>
      <c r="BLH1004" s="347"/>
      <c r="BLI1004" s="347"/>
      <c r="BLJ1004" s="347"/>
      <c r="BLK1004" s="347"/>
      <c r="BLL1004" s="347"/>
      <c r="BLM1004" s="347"/>
      <c r="BLN1004" s="347"/>
      <c r="BLO1004" s="347"/>
      <c r="BLP1004" s="347"/>
      <c r="BLQ1004" s="347"/>
      <c r="BLR1004" s="347"/>
      <c r="BLS1004" s="347"/>
      <c r="BLT1004" s="347"/>
      <c r="BLU1004" s="347"/>
      <c r="BLV1004" s="347"/>
      <c r="BLW1004" s="347"/>
      <c r="BLX1004" s="347"/>
      <c r="BLY1004" s="347"/>
      <c r="BLZ1004" s="347"/>
      <c r="BMA1004" s="347"/>
      <c r="BMB1004" s="347"/>
      <c r="BMC1004" s="347"/>
      <c r="BMD1004" s="347"/>
      <c r="BME1004" s="347"/>
      <c r="BMF1004" s="347"/>
      <c r="BMG1004" s="347"/>
      <c r="BMH1004" s="347"/>
      <c r="BMI1004" s="347"/>
      <c r="BMJ1004" s="347"/>
      <c r="BMK1004" s="347"/>
      <c r="BML1004" s="347"/>
      <c r="BMM1004" s="347"/>
      <c r="BMN1004" s="347"/>
      <c r="BMO1004" s="347"/>
      <c r="BMP1004" s="347"/>
      <c r="BMQ1004" s="347"/>
      <c r="BMR1004" s="347"/>
      <c r="BMS1004" s="347"/>
      <c r="BMT1004" s="347"/>
      <c r="BMU1004" s="347"/>
      <c r="BMV1004" s="347"/>
      <c r="BMW1004" s="347"/>
      <c r="BMX1004" s="347"/>
      <c r="BMY1004" s="347"/>
      <c r="BMZ1004" s="347"/>
      <c r="BNA1004" s="347"/>
      <c r="BNB1004" s="347"/>
      <c r="BNC1004" s="347"/>
      <c r="BND1004" s="347"/>
      <c r="BNE1004" s="347"/>
      <c r="BNF1004" s="347"/>
      <c r="BNG1004" s="347"/>
      <c r="BNH1004" s="347"/>
      <c r="BNI1004" s="347"/>
      <c r="BNJ1004" s="347"/>
      <c r="BNK1004" s="347"/>
      <c r="BNL1004" s="347"/>
      <c r="BNM1004" s="347"/>
      <c r="BNN1004" s="347"/>
      <c r="BNO1004" s="347"/>
      <c r="BNP1004" s="347"/>
      <c r="BNQ1004" s="347"/>
      <c r="BNR1004" s="347"/>
      <c r="BNS1004" s="347"/>
      <c r="BNT1004" s="347"/>
      <c r="BNU1004" s="347"/>
      <c r="BNV1004" s="347"/>
      <c r="BNW1004" s="347"/>
      <c r="BNX1004" s="347"/>
      <c r="BNY1004" s="347"/>
      <c r="BNZ1004" s="347"/>
      <c r="BOA1004" s="347"/>
      <c r="BOB1004" s="347"/>
      <c r="BOC1004" s="347"/>
      <c r="BOD1004" s="347"/>
      <c r="BOE1004" s="347"/>
      <c r="BOF1004" s="347"/>
      <c r="BOG1004" s="347"/>
      <c r="BOH1004" s="347"/>
      <c r="BOI1004" s="347"/>
      <c r="BOJ1004" s="347"/>
      <c r="BOK1004" s="347"/>
      <c r="BOL1004" s="347"/>
      <c r="BOM1004" s="347"/>
      <c r="BON1004" s="347"/>
      <c r="BOO1004" s="347"/>
      <c r="BOP1004" s="347"/>
      <c r="BOQ1004" s="347"/>
      <c r="BOR1004" s="347"/>
      <c r="BOS1004" s="347"/>
      <c r="BOT1004" s="347"/>
      <c r="BOU1004" s="347"/>
      <c r="BOV1004" s="347"/>
      <c r="BOW1004" s="347"/>
      <c r="BOX1004" s="347"/>
      <c r="BOY1004" s="347"/>
      <c r="BOZ1004" s="347"/>
      <c r="BPA1004" s="347"/>
      <c r="BPB1004" s="347"/>
      <c r="BPC1004" s="347"/>
      <c r="BPD1004" s="347"/>
      <c r="BPE1004" s="347"/>
      <c r="BPF1004" s="347"/>
      <c r="BPG1004" s="347"/>
      <c r="BPH1004" s="347"/>
      <c r="BPI1004" s="347"/>
      <c r="BPJ1004" s="347"/>
      <c r="BPK1004" s="347"/>
      <c r="BPL1004" s="347"/>
      <c r="BPM1004" s="347"/>
      <c r="BPN1004" s="347"/>
      <c r="BPO1004" s="347"/>
      <c r="BPP1004" s="347"/>
      <c r="BPQ1004" s="347"/>
      <c r="BPR1004" s="347"/>
      <c r="BPS1004" s="347"/>
      <c r="BPT1004" s="347"/>
      <c r="BPU1004" s="347"/>
      <c r="BPV1004" s="347"/>
      <c r="BPW1004" s="347"/>
      <c r="BPX1004" s="347"/>
      <c r="BPY1004" s="347"/>
      <c r="BPZ1004" s="347"/>
      <c r="BQA1004" s="347"/>
      <c r="BQB1004" s="347"/>
      <c r="BQC1004" s="347"/>
      <c r="BQD1004" s="347"/>
      <c r="BQE1004" s="347"/>
      <c r="BQF1004" s="347"/>
      <c r="BQG1004" s="347"/>
      <c r="BQH1004" s="347"/>
      <c r="BQI1004" s="347"/>
      <c r="BQJ1004" s="347"/>
      <c r="BQK1004" s="347"/>
      <c r="BQL1004" s="347"/>
      <c r="BQM1004" s="347"/>
      <c r="BQN1004" s="347"/>
      <c r="BQO1004" s="347"/>
      <c r="BQP1004" s="347"/>
      <c r="BQQ1004" s="347"/>
      <c r="BQR1004" s="347"/>
      <c r="BQS1004" s="347"/>
      <c r="BQT1004" s="347"/>
      <c r="BQU1004" s="347"/>
      <c r="BQV1004" s="347"/>
      <c r="BQW1004" s="347"/>
      <c r="BQX1004" s="347"/>
      <c r="BQY1004" s="347"/>
      <c r="BQZ1004" s="347"/>
      <c r="BRA1004" s="347"/>
      <c r="BRB1004" s="347"/>
      <c r="BRC1004" s="347"/>
      <c r="BRD1004" s="347"/>
      <c r="BRE1004" s="347"/>
      <c r="BRF1004" s="347"/>
      <c r="BRG1004" s="347"/>
      <c r="BRH1004" s="347"/>
      <c r="BRI1004" s="347"/>
      <c r="BRJ1004" s="347"/>
      <c r="BRK1004" s="347"/>
      <c r="BRL1004" s="347"/>
      <c r="BRM1004" s="347"/>
      <c r="BRN1004" s="347"/>
      <c r="BRO1004" s="347"/>
      <c r="BRP1004" s="347"/>
      <c r="BRQ1004" s="347"/>
      <c r="BRR1004" s="347"/>
      <c r="BRS1004" s="347"/>
      <c r="BRT1004" s="347"/>
      <c r="BRU1004" s="347"/>
      <c r="BRV1004" s="347"/>
      <c r="BRW1004" s="347"/>
      <c r="BRX1004" s="347"/>
      <c r="BRY1004" s="347"/>
      <c r="BRZ1004" s="347"/>
      <c r="BSA1004" s="347"/>
      <c r="BSB1004" s="347"/>
      <c r="BSC1004" s="347"/>
      <c r="BSD1004" s="347"/>
      <c r="BSE1004" s="347"/>
      <c r="BSF1004" s="347"/>
      <c r="BSG1004" s="347"/>
      <c r="BSH1004" s="347"/>
      <c r="BSI1004" s="347"/>
      <c r="BSJ1004" s="347"/>
      <c r="BSK1004" s="347"/>
      <c r="BSL1004" s="347"/>
      <c r="BSM1004" s="347"/>
      <c r="BSN1004" s="347"/>
      <c r="BSO1004" s="347"/>
      <c r="BSP1004" s="347"/>
      <c r="BSQ1004" s="347"/>
      <c r="BSR1004" s="347"/>
      <c r="BSS1004" s="347"/>
      <c r="BST1004" s="347"/>
      <c r="BSU1004" s="347"/>
      <c r="BSV1004" s="347"/>
      <c r="BSW1004" s="347"/>
      <c r="BSX1004" s="347"/>
      <c r="BSY1004" s="347"/>
      <c r="BSZ1004" s="347"/>
      <c r="BTA1004" s="347"/>
      <c r="BTB1004" s="347"/>
      <c r="BTC1004" s="347"/>
      <c r="BTD1004" s="347"/>
      <c r="BTE1004" s="347"/>
      <c r="BTF1004" s="347"/>
      <c r="BTG1004" s="347"/>
      <c r="BTH1004" s="347"/>
      <c r="BTI1004" s="347"/>
      <c r="BTJ1004" s="347"/>
      <c r="BTK1004" s="347"/>
      <c r="BTL1004" s="347"/>
      <c r="BTM1004" s="347"/>
      <c r="BTN1004" s="347"/>
      <c r="BTO1004" s="347"/>
      <c r="BTP1004" s="347"/>
      <c r="BTQ1004" s="347"/>
      <c r="BTR1004" s="347"/>
      <c r="BTS1004" s="347"/>
      <c r="BTT1004" s="347"/>
      <c r="BTU1004" s="347"/>
      <c r="BTV1004" s="347"/>
      <c r="BTW1004" s="347"/>
      <c r="BTX1004" s="347"/>
      <c r="BTY1004" s="347"/>
      <c r="BTZ1004" s="347"/>
      <c r="BUA1004" s="347"/>
      <c r="BUB1004" s="347"/>
      <c r="BUC1004" s="347"/>
      <c r="BUD1004" s="347"/>
      <c r="BUE1004" s="347"/>
      <c r="BUF1004" s="347"/>
      <c r="BUG1004" s="347"/>
      <c r="BUH1004" s="347"/>
      <c r="BUI1004" s="347"/>
      <c r="BUJ1004" s="347"/>
      <c r="BUK1004" s="347"/>
      <c r="BUL1004" s="347"/>
      <c r="BUM1004" s="347"/>
      <c r="BUN1004" s="347"/>
      <c r="BUO1004" s="347"/>
      <c r="BUP1004" s="347"/>
      <c r="BUQ1004" s="347"/>
      <c r="BUR1004" s="347"/>
      <c r="BUS1004" s="347"/>
      <c r="BUT1004" s="347"/>
      <c r="BUU1004" s="347"/>
      <c r="BUV1004" s="347"/>
      <c r="BUW1004" s="347"/>
      <c r="BUX1004" s="347"/>
      <c r="BUY1004" s="347"/>
      <c r="BUZ1004" s="347"/>
      <c r="BVA1004" s="347"/>
      <c r="BVB1004" s="347"/>
      <c r="BVC1004" s="347"/>
      <c r="BVD1004" s="347"/>
      <c r="BVE1004" s="347"/>
      <c r="BVF1004" s="347"/>
      <c r="BVG1004" s="347"/>
      <c r="BVH1004" s="347"/>
      <c r="BVI1004" s="347"/>
      <c r="BVJ1004" s="347"/>
      <c r="BVK1004" s="347"/>
      <c r="BVL1004" s="347"/>
      <c r="BVM1004" s="347"/>
      <c r="BVN1004" s="347"/>
      <c r="BVO1004" s="347"/>
      <c r="BVP1004" s="347"/>
      <c r="BVQ1004" s="347"/>
      <c r="BVR1004" s="347"/>
      <c r="BVS1004" s="347"/>
      <c r="BVT1004" s="347"/>
      <c r="BVU1004" s="347"/>
      <c r="BVV1004" s="347"/>
      <c r="BVW1004" s="347"/>
      <c r="BVX1004" s="347"/>
      <c r="BVY1004" s="347"/>
      <c r="BVZ1004" s="347"/>
      <c r="BWA1004" s="347"/>
      <c r="BWB1004" s="347"/>
      <c r="BWC1004" s="347"/>
      <c r="BWD1004" s="347"/>
      <c r="BWE1004" s="347"/>
      <c r="BWF1004" s="347"/>
      <c r="BWG1004" s="347"/>
      <c r="BWH1004" s="347"/>
      <c r="BWI1004" s="347"/>
      <c r="BWJ1004" s="347"/>
      <c r="BWK1004" s="347"/>
      <c r="BWL1004" s="347"/>
      <c r="BWM1004" s="347"/>
      <c r="BWN1004" s="347"/>
      <c r="BWO1004" s="347"/>
      <c r="BWP1004" s="347"/>
      <c r="BWQ1004" s="347"/>
      <c r="BWR1004" s="347"/>
      <c r="BWS1004" s="347"/>
      <c r="BWT1004" s="347"/>
      <c r="BWU1004" s="347"/>
      <c r="BWV1004" s="347"/>
      <c r="BWW1004" s="347"/>
      <c r="BWX1004" s="347"/>
      <c r="BWY1004" s="347"/>
      <c r="BWZ1004" s="347"/>
      <c r="BXA1004" s="347"/>
      <c r="BXB1004" s="347"/>
      <c r="BXC1004" s="347"/>
      <c r="BXD1004" s="347"/>
      <c r="BXE1004" s="347"/>
      <c r="BXF1004" s="347"/>
      <c r="BXG1004" s="347"/>
      <c r="BXH1004" s="347"/>
      <c r="BXI1004" s="347"/>
      <c r="BXJ1004" s="347"/>
      <c r="BXK1004" s="347"/>
      <c r="BXL1004" s="347"/>
      <c r="BXM1004" s="347"/>
      <c r="BXN1004" s="347"/>
      <c r="BXO1004" s="347"/>
      <c r="BXP1004" s="347"/>
      <c r="BXQ1004" s="347"/>
      <c r="BXR1004" s="347"/>
      <c r="BXS1004" s="347"/>
      <c r="BXT1004" s="347"/>
      <c r="BXU1004" s="347"/>
      <c r="BXV1004" s="347"/>
      <c r="BXW1004" s="347"/>
      <c r="BXX1004" s="347"/>
      <c r="BXY1004" s="347"/>
      <c r="BXZ1004" s="347"/>
      <c r="BYA1004" s="347"/>
      <c r="BYB1004" s="347"/>
      <c r="BYC1004" s="347"/>
      <c r="BYD1004" s="347"/>
      <c r="BYE1004" s="347"/>
      <c r="BYF1004" s="347"/>
      <c r="BYG1004" s="347"/>
      <c r="BYH1004" s="347"/>
      <c r="BYI1004" s="347"/>
      <c r="BYJ1004" s="347"/>
      <c r="BYK1004" s="347"/>
      <c r="BYL1004" s="347"/>
      <c r="BYM1004" s="347"/>
      <c r="BYN1004" s="347"/>
      <c r="BYO1004" s="347"/>
      <c r="BYP1004" s="347"/>
      <c r="BYQ1004" s="347"/>
      <c r="BYR1004" s="347"/>
      <c r="BYS1004" s="347"/>
      <c r="BYT1004" s="347"/>
      <c r="BYU1004" s="347"/>
      <c r="BYV1004" s="347"/>
      <c r="BYW1004" s="347"/>
      <c r="BYX1004" s="347"/>
      <c r="BYY1004" s="347"/>
      <c r="BYZ1004" s="347"/>
      <c r="BZA1004" s="347"/>
      <c r="BZB1004" s="347"/>
      <c r="BZC1004" s="347"/>
      <c r="BZD1004" s="347"/>
      <c r="BZE1004" s="347"/>
      <c r="BZF1004" s="347"/>
      <c r="BZG1004" s="347"/>
      <c r="BZH1004" s="347"/>
      <c r="BZI1004" s="347"/>
      <c r="BZJ1004" s="347"/>
      <c r="BZK1004" s="347"/>
      <c r="BZL1004" s="347"/>
      <c r="BZM1004" s="347"/>
      <c r="BZN1004" s="347"/>
      <c r="BZO1004" s="347"/>
      <c r="BZP1004" s="347"/>
      <c r="BZQ1004" s="347"/>
      <c r="BZR1004" s="347"/>
      <c r="BZS1004" s="347"/>
      <c r="BZT1004" s="347"/>
      <c r="BZU1004" s="347"/>
      <c r="BZV1004" s="347"/>
      <c r="BZW1004" s="347"/>
      <c r="BZX1004" s="347"/>
      <c r="BZY1004" s="347"/>
      <c r="BZZ1004" s="347"/>
      <c r="CAA1004" s="347"/>
      <c r="CAB1004" s="347"/>
      <c r="CAC1004" s="347"/>
      <c r="CAD1004" s="347"/>
      <c r="CAE1004" s="347"/>
      <c r="CAF1004" s="347"/>
      <c r="CAG1004" s="347"/>
      <c r="CAH1004" s="347"/>
      <c r="CAI1004" s="347"/>
      <c r="CAJ1004" s="347"/>
      <c r="CAK1004" s="347"/>
      <c r="CAL1004" s="347"/>
      <c r="CAM1004" s="347"/>
      <c r="CAN1004" s="347"/>
      <c r="CAO1004" s="347"/>
      <c r="CAP1004" s="347"/>
      <c r="CAQ1004" s="347"/>
      <c r="CAR1004" s="347"/>
      <c r="CAS1004" s="347"/>
      <c r="CAT1004" s="347"/>
      <c r="CAU1004" s="347"/>
      <c r="CAV1004" s="347"/>
      <c r="CAW1004" s="347"/>
      <c r="CAX1004" s="347"/>
      <c r="CAY1004" s="347"/>
      <c r="CAZ1004" s="347"/>
      <c r="CBA1004" s="347"/>
      <c r="CBB1004" s="347"/>
      <c r="CBC1004" s="347"/>
      <c r="CBD1004" s="347"/>
      <c r="CBE1004" s="347"/>
      <c r="CBF1004" s="347"/>
      <c r="CBG1004" s="347"/>
      <c r="CBH1004" s="347"/>
      <c r="CBI1004" s="347"/>
      <c r="CBJ1004" s="347"/>
      <c r="CBK1004" s="347"/>
      <c r="CBL1004" s="347"/>
      <c r="CBM1004" s="347"/>
      <c r="CBN1004" s="347"/>
      <c r="CBO1004" s="347"/>
      <c r="CBP1004" s="347"/>
      <c r="CBQ1004" s="347"/>
      <c r="CBR1004" s="347"/>
      <c r="CBS1004" s="347"/>
      <c r="CBT1004" s="347"/>
      <c r="CBU1004" s="347"/>
      <c r="CBV1004" s="347"/>
      <c r="CBW1004" s="347"/>
      <c r="CBX1004" s="347"/>
      <c r="CBY1004" s="347"/>
      <c r="CBZ1004" s="347"/>
      <c r="CCA1004" s="347"/>
      <c r="CCB1004" s="347"/>
      <c r="CCC1004" s="347"/>
      <c r="CCD1004" s="347"/>
      <c r="CCE1004" s="347"/>
      <c r="CCF1004" s="347"/>
      <c r="CCG1004" s="347"/>
      <c r="CCH1004" s="347"/>
      <c r="CCI1004" s="347"/>
      <c r="CCJ1004" s="347"/>
      <c r="CCK1004" s="347"/>
      <c r="CCL1004" s="347"/>
      <c r="CCM1004" s="347"/>
      <c r="CCN1004" s="347"/>
      <c r="CCO1004" s="347"/>
      <c r="CCP1004" s="347"/>
      <c r="CCQ1004" s="347"/>
      <c r="CCR1004" s="347"/>
      <c r="CCS1004" s="347"/>
      <c r="CCT1004" s="347"/>
      <c r="CCU1004" s="347"/>
      <c r="CCV1004" s="347"/>
      <c r="CCW1004" s="347"/>
      <c r="CCX1004" s="347"/>
      <c r="CCY1004" s="347"/>
      <c r="CCZ1004" s="347"/>
      <c r="CDA1004" s="347"/>
      <c r="CDB1004" s="347"/>
      <c r="CDC1004" s="347"/>
      <c r="CDD1004" s="347"/>
      <c r="CDE1004" s="347"/>
      <c r="CDF1004" s="347"/>
      <c r="CDG1004" s="347"/>
      <c r="CDH1004" s="347"/>
      <c r="CDI1004" s="347"/>
      <c r="CDJ1004" s="347"/>
      <c r="CDK1004" s="347"/>
      <c r="CDL1004" s="347"/>
      <c r="CDM1004" s="347"/>
      <c r="CDN1004" s="347"/>
      <c r="CDO1004" s="347"/>
      <c r="CDP1004" s="347"/>
      <c r="CDQ1004" s="347"/>
      <c r="CDR1004" s="347"/>
      <c r="CDS1004" s="347"/>
      <c r="CDT1004" s="347"/>
      <c r="CDU1004" s="347"/>
      <c r="CDV1004" s="347"/>
      <c r="CDW1004" s="347"/>
      <c r="CDX1004" s="347"/>
      <c r="CDY1004" s="347"/>
      <c r="CDZ1004" s="347"/>
      <c r="CEA1004" s="347"/>
      <c r="CEB1004" s="347"/>
      <c r="CEC1004" s="347"/>
      <c r="CED1004" s="347"/>
      <c r="CEE1004" s="347"/>
      <c r="CEF1004" s="347"/>
      <c r="CEG1004" s="347"/>
      <c r="CEH1004" s="347"/>
      <c r="CEI1004" s="347"/>
      <c r="CEJ1004" s="347"/>
      <c r="CEK1004" s="347"/>
      <c r="CEL1004" s="347"/>
      <c r="CEM1004" s="347"/>
      <c r="CEN1004" s="347"/>
      <c r="CEO1004" s="347"/>
      <c r="CEP1004" s="347"/>
      <c r="CEQ1004" s="347"/>
      <c r="CER1004" s="347"/>
      <c r="CES1004" s="347"/>
      <c r="CET1004" s="347"/>
      <c r="CEU1004" s="347"/>
      <c r="CEV1004" s="347"/>
      <c r="CEW1004" s="347"/>
      <c r="CEX1004" s="347"/>
      <c r="CEY1004" s="347"/>
      <c r="CEZ1004" s="347"/>
      <c r="CFA1004" s="347"/>
      <c r="CFB1004" s="347"/>
      <c r="CFC1004" s="347"/>
      <c r="CFD1004" s="347"/>
      <c r="CFE1004" s="347"/>
      <c r="CFF1004" s="347"/>
      <c r="CFG1004" s="347"/>
      <c r="CFH1004" s="347"/>
      <c r="CFI1004" s="347"/>
      <c r="CFJ1004" s="347"/>
      <c r="CFK1004" s="347"/>
      <c r="CFL1004" s="347"/>
      <c r="CFM1004" s="347"/>
      <c r="CFN1004" s="347"/>
      <c r="CFO1004" s="347"/>
      <c r="CFP1004" s="347"/>
      <c r="CFQ1004" s="347"/>
      <c r="CFR1004" s="347"/>
      <c r="CFS1004" s="347"/>
      <c r="CFT1004" s="347"/>
      <c r="CFU1004" s="347"/>
      <c r="CFV1004" s="347"/>
      <c r="CFW1004" s="347"/>
      <c r="CFX1004" s="347"/>
      <c r="CFY1004" s="347"/>
      <c r="CFZ1004" s="347"/>
      <c r="CGA1004" s="347"/>
      <c r="CGB1004" s="347"/>
      <c r="CGC1004" s="347"/>
      <c r="CGD1004" s="347"/>
      <c r="CGE1004" s="347"/>
      <c r="CGF1004" s="347"/>
      <c r="CGG1004" s="347"/>
      <c r="CGH1004" s="347"/>
      <c r="CGI1004" s="347"/>
      <c r="CGJ1004" s="347"/>
      <c r="CGK1004" s="347"/>
      <c r="CGL1004" s="347"/>
      <c r="CGM1004" s="347"/>
      <c r="CGN1004" s="347"/>
      <c r="CGO1004" s="347"/>
      <c r="CGP1004" s="347"/>
      <c r="CGQ1004" s="347"/>
      <c r="CGR1004" s="347"/>
      <c r="CGS1004" s="347"/>
      <c r="CGT1004" s="347"/>
      <c r="CGU1004" s="347"/>
      <c r="CGV1004" s="347"/>
      <c r="CGW1004" s="347"/>
      <c r="CGX1004" s="347"/>
      <c r="CGY1004" s="347"/>
      <c r="CGZ1004" s="347"/>
      <c r="CHA1004" s="347"/>
      <c r="CHB1004" s="347"/>
      <c r="CHC1004" s="347"/>
      <c r="CHD1004" s="347"/>
      <c r="CHE1004" s="347"/>
      <c r="CHF1004" s="347"/>
      <c r="CHG1004" s="347"/>
      <c r="CHH1004" s="347"/>
      <c r="CHI1004" s="347"/>
      <c r="CHJ1004" s="347"/>
      <c r="CHK1004" s="347"/>
      <c r="CHL1004" s="347"/>
      <c r="CHM1004" s="347"/>
      <c r="CHN1004" s="347"/>
      <c r="CHO1004" s="347"/>
      <c r="CHP1004" s="347"/>
      <c r="CHQ1004" s="347"/>
      <c r="CHR1004" s="347"/>
      <c r="CHS1004" s="347"/>
      <c r="CHT1004" s="347"/>
      <c r="CHU1004" s="347"/>
      <c r="CHV1004" s="347"/>
      <c r="CHW1004" s="347"/>
      <c r="CHX1004" s="347"/>
      <c r="CHY1004" s="347"/>
      <c r="CHZ1004" s="347"/>
      <c r="CIA1004" s="347"/>
      <c r="CIB1004" s="347"/>
      <c r="CIC1004" s="347"/>
      <c r="CID1004" s="347"/>
      <c r="CIE1004" s="347"/>
      <c r="CIF1004" s="347"/>
      <c r="CIG1004" s="347"/>
      <c r="CIH1004" s="347"/>
      <c r="CII1004" s="347"/>
      <c r="CIJ1004" s="347"/>
      <c r="CIK1004" s="347"/>
      <c r="CIL1004" s="347"/>
      <c r="CIM1004" s="347"/>
      <c r="CIN1004" s="347"/>
      <c r="CIO1004" s="347"/>
      <c r="CIP1004" s="347"/>
      <c r="CIQ1004" s="347"/>
      <c r="CIR1004" s="347"/>
      <c r="CIS1004" s="347"/>
      <c r="CIT1004" s="347"/>
      <c r="CIU1004" s="347"/>
      <c r="CIV1004" s="347"/>
      <c r="CIW1004" s="347"/>
      <c r="CIX1004" s="347"/>
      <c r="CIY1004" s="347"/>
      <c r="CIZ1004" s="347"/>
      <c r="CJA1004" s="347"/>
      <c r="CJB1004" s="347"/>
      <c r="CJC1004" s="347"/>
      <c r="CJD1004" s="347"/>
      <c r="CJE1004" s="347"/>
      <c r="CJF1004" s="347"/>
      <c r="CJG1004" s="347"/>
      <c r="CJH1004" s="347"/>
      <c r="CJI1004" s="347"/>
      <c r="CJJ1004" s="347"/>
      <c r="CJK1004" s="347"/>
      <c r="CJL1004" s="347"/>
      <c r="CJM1004" s="347"/>
      <c r="CJN1004" s="347"/>
      <c r="CJO1004" s="347"/>
      <c r="CJP1004" s="347"/>
      <c r="CJQ1004" s="347"/>
      <c r="CJR1004" s="347"/>
      <c r="CJS1004" s="347"/>
      <c r="CJT1004" s="347"/>
      <c r="CJU1004" s="347"/>
      <c r="CJV1004" s="347"/>
      <c r="CJW1004" s="347"/>
      <c r="CJX1004" s="347"/>
      <c r="CJY1004" s="347"/>
      <c r="CJZ1004" s="347"/>
      <c r="CKA1004" s="347"/>
      <c r="CKB1004" s="347"/>
      <c r="CKC1004" s="347"/>
      <c r="CKD1004" s="347"/>
      <c r="CKE1004" s="347"/>
      <c r="CKF1004" s="347"/>
      <c r="CKG1004" s="347"/>
      <c r="CKH1004" s="347"/>
      <c r="CKI1004" s="347"/>
      <c r="CKJ1004" s="347"/>
      <c r="CKK1004" s="347"/>
      <c r="CKL1004" s="347"/>
      <c r="CKM1004" s="347"/>
      <c r="CKN1004" s="347"/>
      <c r="CKO1004" s="347"/>
      <c r="CKP1004" s="347"/>
      <c r="CKQ1004" s="347"/>
      <c r="CKR1004" s="347"/>
      <c r="CKS1004" s="347"/>
      <c r="CKT1004" s="347"/>
      <c r="CKU1004" s="347"/>
      <c r="CKV1004" s="347"/>
      <c r="CKW1004" s="347"/>
      <c r="CKX1004" s="347"/>
      <c r="CKY1004" s="347"/>
      <c r="CKZ1004" s="347"/>
      <c r="CLA1004" s="347"/>
      <c r="CLB1004" s="347"/>
      <c r="CLC1004" s="347"/>
      <c r="CLD1004" s="347"/>
      <c r="CLE1004" s="347"/>
      <c r="CLF1004" s="347"/>
      <c r="CLG1004" s="347"/>
      <c r="CLH1004" s="347"/>
      <c r="CLI1004" s="347"/>
      <c r="CLJ1004" s="347"/>
      <c r="CLK1004" s="347"/>
      <c r="CLL1004" s="347"/>
      <c r="CLM1004" s="347"/>
      <c r="CLN1004" s="347"/>
      <c r="CLO1004" s="347"/>
      <c r="CLP1004" s="347"/>
      <c r="CLQ1004" s="347"/>
      <c r="CLR1004" s="347"/>
      <c r="CLS1004" s="347"/>
      <c r="CLT1004" s="347"/>
      <c r="CLU1004" s="347"/>
      <c r="CLV1004" s="347"/>
      <c r="CLW1004" s="347"/>
      <c r="CLX1004" s="347"/>
      <c r="CLY1004" s="347"/>
      <c r="CLZ1004" s="347"/>
      <c r="CMA1004" s="347"/>
      <c r="CMB1004" s="347"/>
      <c r="CMC1004" s="347"/>
      <c r="CMD1004" s="347"/>
      <c r="CME1004" s="347"/>
      <c r="CMF1004" s="347"/>
      <c r="CMG1004" s="347"/>
      <c r="CMH1004" s="347"/>
      <c r="CMI1004" s="347"/>
      <c r="CMJ1004" s="347"/>
      <c r="CMK1004" s="347"/>
      <c r="CML1004" s="347"/>
      <c r="CMM1004" s="347"/>
      <c r="CMN1004" s="347"/>
      <c r="CMO1004" s="347"/>
      <c r="CMP1004" s="347"/>
      <c r="CMQ1004" s="347"/>
      <c r="CMR1004" s="347"/>
      <c r="CMS1004" s="347"/>
      <c r="CMT1004" s="347"/>
      <c r="CMU1004" s="347"/>
      <c r="CMV1004" s="347"/>
      <c r="CMW1004" s="347"/>
      <c r="CMX1004" s="347"/>
      <c r="CMY1004" s="347"/>
      <c r="CMZ1004" s="347"/>
      <c r="CNA1004" s="347"/>
      <c r="CNB1004" s="347"/>
      <c r="CNC1004" s="347"/>
      <c r="CND1004" s="347"/>
      <c r="CNE1004" s="347"/>
      <c r="CNF1004" s="347"/>
      <c r="CNG1004" s="347"/>
      <c r="CNH1004" s="347"/>
      <c r="CNI1004" s="347"/>
      <c r="CNJ1004" s="347"/>
      <c r="CNK1004" s="347"/>
      <c r="CNL1004" s="347"/>
      <c r="CNM1004" s="347"/>
      <c r="CNN1004" s="347"/>
      <c r="CNO1004" s="347"/>
      <c r="CNP1004" s="347"/>
      <c r="CNQ1004" s="347"/>
      <c r="CNR1004" s="347"/>
      <c r="CNS1004" s="347"/>
      <c r="CNT1004" s="347"/>
      <c r="CNU1004" s="347"/>
      <c r="CNV1004" s="347"/>
      <c r="CNW1004" s="347"/>
      <c r="CNX1004" s="347"/>
      <c r="CNY1004" s="347"/>
      <c r="CNZ1004" s="347"/>
      <c r="COA1004" s="347"/>
      <c r="COB1004" s="347"/>
      <c r="COC1004" s="347"/>
      <c r="COD1004" s="347"/>
      <c r="COE1004" s="347"/>
      <c r="COF1004" s="347"/>
      <c r="COG1004" s="347"/>
      <c r="COH1004" s="347"/>
      <c r="COI1004" s="347"/>
      <c r="COJ1004" s="347"/>
      <c r="COK1004" s="347"/>
      <c r="COL1004" s="347"/>
      <c r="COM1004" s="347"/>
      <c r="CON1004" s="347"/>
      <c r="COO1004" s="347"/>
      <c r="COP1004" s="347"/>
      <c r="COQ1004" s="347"/>
      <c r="COR1004" s="347"/>
      <c r="COS1004" s="347"/>
      <c r="COT1004" s="347"/>
      <c r="COU1004" s="347"/>
      <c r="COV1004" s="347"/>
      <c r="COW1004" s="347"/>
      <c r="COX1004" s="347"/>
      <c r="COY1004" s="347"/>
      <c r="COZ1004" s="347"/>
      <c r="CPA1004" s="347"/>
      <c r="CPB1004" s="347"/>
      <c r="CPC1004" s="347"/>
      <c r="CPD1004" s="347"/>
      <c r="CPE1004" s="347"/>
      <c r="CPF1004" s="347"/>
      <c r="CPG1004" s="347"/>
      <c r="CPH1004" s="347"/>
      <c r="CPI1004" s="347"/>
      <c r="CPJ1004" s="347"/>
      <c r="CPK1004" s="347"/>
      <c r="CPL1004" s="347"/>
      <c r="CPM1004" s="347"/>
      <c r="CPN1004" s="347"/>
      <c r="CPO1004" s="347"/>
      <c r="CPP1004" s="347"/>
      <c r="CPQ1004" s="347"/>
      <c r="CPR1004" s="347"/>
      <c r="CPS1004" s="347"/>
      <c r="CPT1004" s="347"/>
      <c r="CPU1004" s="347"/>
      <c r="CPV1004" s="347"/>
      <c r="CPW1004" s="347"/>
      <c r="CPX1004" s="347"/>
      <c r="CPY1004" s="347"/>
      <c r="CPZ1004" s="347"/>
      <c r="CQA1004" s="347"/>
      <c r="CQB1004" s="347"/>
      <c r="CQC1004" s="347"/>
      <c r="CQD1004" s="347"/>
      <c r="CQE1004" s="347"/>
      <c r="CQF1004" s="347"/>
      <c r="CQG1004" s="347"/>
      <c r="CQH1004" s="347"/>
      <c r="CQI1004" s="347"/>
      <c r="CQJ1004" s="347"/>
      <c r="CQK1004" s="347"/>
      <c r="CQL1004" s="347"/>
      <c r="CQM1004" s="347"/>
      <c r="CQN1004" s="347"/>
      <c r="CQO1004" s="347"/>
      <c r="CQP1004" s="347"/>
      <c r="CQQ1004" s="347"/>
      <c r="CQR1004" s="347"/>
      <c r="CQS1004" s="347"/>
      <c r="CQT1004" s="347"/>
      <c r="CQU1004" s="347"/>
      <c r="CQV1004" s="347"/>
      <c r="CQW1004" s="347"/>
      <c r="CQX1004" s="347"/>
      <c r="CQY1004" s="347"/>
      <c r="CQZ1004" s="347"/>
      <c r="CRA1004" s="347"/>
      <c r="CRB1004" s="347"/>
      <c r="CRC1004" s="347"/>
      <c r="CRD1004" s="347"/>
      <c r="CRE1004" s="347"/>
      <c r="CRF1004" s="347"/>
      <c r="CRG1004" s="347"/>
      <c r="CRH1004" s="347"/>
      <c r="CRI1004" s="347"/>
      <c r="CRJ1004" s="347"/>
      <c r="CRK1004" s="347"/>
      <c r="CRL1004" s="347"/>
      <c r="CRM1004" s="347"/>
      <c r="CRN1004" s="347"/>
      <c r="CRO1004" s="347"/>
      <c r="CRP1004" s="347"/>
      <c r="CRQ1004" s="347"/>
      <c r="CRR1004" s="347"/>
      <c r="CRS1004" s="347"/>
      <c r="CRT1004" s="347"/>
      <c r="CRU1004" s="347"/>
      <c r="CRV1004" s="347"/>
      <c r="CRW1004" s="347"/>
      <c r="CRX1004" s="347"/>
      <c r="CRY1004" s="347"/>
      <c r="CRZ1004" s="347"/>
      <c r="CSA1004" s="347"/>
      <c r="CSB1004" s="347"/>
      <c r="CSC1004" s="347"/>
      <c r="CSD1004" s="347"/>
      <c r="CSE1004" s="347"/>
      <c r="CSF1004" s="347"/>
      <c r="CSG1004" s="347"/>
      <c r="CSH1004" s="347"/>
      <c r="CSI1004" s="347"/>
      <c r="CSJ1004" s="347"/>
      <c r="CSK1004" s="347"/>
      <c r="CSL1004" s="347"/>
      <c r="CSM1004" s="347"/>
      <c r="CSN1004" s="347"/>
      <c r="CSO1004" s="347"/>
      <c r="CSP1004" s="347"/>
      <c r="CSQ1004" s="347"/>
      <c r="CSR1004" s="347"/>
      <c r="CSS1004" s="347"/>
      <c r="CST1004" s="347"/>
      <c r="CSU1004" s="347"/>
      <c r="CSV1004" s="347"/>
      <c r="CSW1004" s="347"/>
      <c r="CSX1004" s="347"/>
      <c r="CSY1004" s="347"/>
      <c r="CSZ1004" s="347"/>
      <c r="CTA1004" s="347"/>
      <c r="CTB1004" s="347"/>
      <c r="CTC1004" s="347"/>
      <c r="CTD1004" s="347"/>
      <c r="CTE1004" s="347"/>
      <c r="CTF1004" s="347"/>
      <c r="CTG1004" s="347"/>
      <c r="CTH1004" s="347"/>
      <c r="CTI1004" s="347"/>
      <c r="CTJ1004" s="347"/>
      <c r="CTK1004" s="347"/>
      <c r="CTL1004" s="347"/>
      <c r="CTM1004" s="347"/>
      <c r="CTN1004" s="347"/>
      <c r="CTO1004" s="347"/>
      <c r="CTP1004" s="347"/>
      <c r="CTQ1004" s="347"/>
      <c r="CTR1004" s="347"/>
      <c r="CTS1004" s="347"/>
      <c r="CTT1004" s="347"/>
      <c r="CTU1004" s="347"/>
      <c r="CTV1004" s="347"/>
      <c r="CTW1004" s="347"/>
      <c r="CTX1004" s="347"/>
      <c r="CTY1004" s="347"/>
      <c r="CTZ1004" s="347"/>
      <c r="CUA1004" s="347"/>
      <c r="CUB1004" s="347"/>
      <c r="CUC1004" s="347"/>
      <c r="CUD1004" s="347"/>
      <c r="CUE1004" s="347"/>
      <c r="CUF1004" s="347"/>
      <c r="CUG1004" s="347"/>
      <c r="CUH1004" s="347"/>
      <c r="CUI1004" s="347"/>
      <c r="CUJ1004" s="347"/>
      <c r="CUK1004" s="347"/>
      <c r="CUL1004" s="347"/>
      <c r="CUM1004" s="347"/>
      <c r="CUN1004" s="347"/>
      <c r="CUO1004" s="347"/>
      <c r="CUP1004" s="347"/>
      <c r="CUQ1004" s="347"/>
      <c r="CUR1004" s="347"/>
      <c r="CUS1004" s="347"/>
      <c r="CUT1004" s="347"/>
      <c r="CUU1004" s="347"/>
      <c r="CUV1004" s="347"/>
      <c r="CUW1004" s="347"/>
      <c r="CUX1004" s="347"/>
      <c r="CUY1004" s="347"/>
      <c r="CUZ1004" s="347"/>
      <c r="CVA1004" s="347"/>
      <c r="CVB1004" s="347"/>
      <c r="CVC1004" s="347"/>
      <c r="CVD1004" s="347"/>
      <c r="CVE1004" s="347"/>
      <c r="CVF1004" s="347"/>
      <c r="CVG1004" s="347"/>
      <c r="CVH1004" s="347"/>
      <c r="CVI1004" s="347"/>
      <c r="CVJ1004" s="347"/>
      <c r="CVK1004" s="347"/>
      <c r="CVL1004" s="347"/>
      <c r="CVM1004" s="347"/>
      <c r="CVN1004" s="347"/>
      <c r="CVO1004" s="347"/>
      <c r="CVP1004" s="347"/>
      <c r="CVQ1004" s="347"/>
      <c r="CVR1004" s="347"/>
      <c r="CVS1004" s="347"/>
      <c r="CVT1004" s="347"/>
      <c r="CVU1004" s="347"/>
      <c r="CVV1004" s="347"/>
      <c r="CVW1004" s="347"/>
      <c r="CVX1004" s="347"/>
      <c r="CVY1004" s="347"/>
      <c r="CVZ1004" s="347"/>
      <c r="CWA1004" s="347"/>
      <c r="CWB1004" s="347"/>
      <c r="CWC1004" s="347"/>
      <c r="CWD1004" s="347"/>
      <c r="CWE1004" s="347"/>
      <c r="CWF1004" s="347"/>
      <c r="CWG1004" s="347"/>
      <c r="CWH1004" s="347"/>
      <c r="CWI1004" s="347"/>
      <c r="CWJ1004" s="347"/>
      <c r="CWK1004" s="347"/>
      <c r="CWL1004" s="347"/>
      <c r="CWM1004" s="347"/>
      <c r="CWN1004" s="347"/>
      <c r="CWO1004" s="347"/>
      <c r="CWP1004" s="347"/>
      <c r="CWQ1004" s="347"/>
      <c r="CWR1004" s="347"/>
      <c r="CWS1004" s="347"/>
      <c r="CWT1004" s="347"/>
      <c r="CWU1004" s="347"/>
      <c r="CWV1004" s="347"/>
      <c r="CWW1004" s="347"/>
      <c r="CWX1004" s="347"/>
      <c r="CWY1004" s="347"/>
      <c r="CWZ1004" s="347"/>
      <c r="CXA1004" s="347"/>
      <c r="CXB1004" s="347"/>
      <c r="CXC1004" s="347"/>
      <c r="CXD1004" s="347"/>
      <c r="CXE1004" s="347"/>
      <c r="CXF1004" s="347"/>
      <c r="CXG1004" s="347"/>
      <c r="CXH1004" s="347"/>
      <c r="CXI1004" s="347"/>
      <c r="CXJ1004" s="347"/>
      <c r="CXK1004" s="347"/>
      <c r="CXL1004" s="347"/>
      <c r="CXM1004" s="347"/>
      <c r="CXN1004" s="347"/>
      <c r="CXO1004" s="347"/>
      <c r="CXP1004" s="347"/>
      <c r="CXQ1004" s="347"/>
      <c r="CXR1004" s="347"/>
      <c r="CXS1004" s="347"/>
      <c r="CXT1004" s="347"/>
      <c r="CXU1004" s="347"/>
      <c r="CXV1004" s="347"/>
      <c r="CXW1004" s="347"/>
      <c r="CXX1004" s="347"/>
      <c r="CXY1004" s="347"/>
      <c r="CXZ1004" s="347"/>
      <c r="CYA1004" s="347"/>
      <c r="CYB1004" s="347"/>
      <c r="CYC1004" s="347"/>
      <c r="CYD1004" s="347"/>
      <c r="CYE1004" s="347"/>
      <c r="CYF1004" s="347"/>
      <c r="CYG1004" s="347"/>
      <c r="CYH1004" s="347"/>
      <c r="CYI1004" s="347"/>
      <c r="CYJ1004" s="347"/>
      <c r="CYK1004" s="347"/>
      <c r="CYL1004" s="347"/>
      <c r="CYM1004" s="347"/>
      <c r="CYN1004" s="347"/>
      <c r="CYO1004" s="347"/>
      <c r="CYP1004" s="347"/>
      <c r="CYQ1004" s="347"/>
      <c r="CYR1004" s="347"/>
      <c r="CYS1004" s="347"/>
      <c r="CYT1004" s="347"/>
      <c r="CYU1004" s="347"/>
      <c r="CYV1004" s="347"/>
      <c r="CYW1004" s="347"/>
      <c r="CYX1004" s="347"/>
      <c r="CYY1004" s="347"/>
      <c r="CYZ1004" s="347"/>
      <c r="CZA1004" s="347"/>
      <c r="CZB1004" s="347"/>
      <c r="CZC1004" s="347"/>
      <c r="CZD1004" s="347"/>
      <c r="CZE1004" s="347"/>
      <c r="CZF1004" s="347"/>
      <c r="CZG1004" s="347"/>
      <c r="CZH1004" s="347"/>
      <c r="CZI1004" s="347"/>
      <c r="CZJ1004" s="347"/>
      <c r="CZK1004" s="347"/>
      <c r="CZL1004" s="347"/>
      <c r="CZM1004" s="347"/>
      <c r="CZN1004" s="347"/>
      <c r="CZO1004" s="347"/>
      <c r="CZP1004" s="347"/>
      <c r="CZQ1004" s="347"/>
      <c r="CZR1004" s="347"/>
      <c r="CZS1004" s="347"/>
      <c r="CZT1004" s="347"/>
      <c r="CZU1004" s="347"/>
      <c r="CZV1004" s="347"/>
      <c r="CZW1004" s="347"/>
      <c r="CZX1004" s="347"/>
      <c r="CZY1004" s="347"/>
      <c r="CZZ1004" s="347"/>
      <c r="DAA1004" s="347"/>
      <c r="DAB1004" s="347"/>
      <c r="DAC1004" s="347"/>
      <c r="DAD1004" s="347"/>
      <c r="DAE1004" s="347"/>
      <c r="DAF1004" s="347"/>
      <c r="DAG1004" s="347"/>
      <c r="DAH1004" s="347"/>
      <c r="DAI1004" s="347"/>
      <c r="DAJ1004" s="347"/>
      <c r="DAK1004" s="347"/>
      <c r="DAL1004" s="347"/>
      <c r="DAM1004" s="347"/>
      <c r="DAN1004" s="347"/>
      <c r="DAO1004" s="347"/>
      <c r="DAP1004" s="347"/>
      <c r="DAQ1004" s="347"/>
      <c r="DAR1004" s="347"/>
      <c r="DAS1004" s="347"/>
      <c r="DAT1004" s="347"/>
      <c r="DAU1004" s="347"/>
      <c r="DAV1004" s="347"/>
      <c r="DAW1004" s="347"/>
      <c r="DAX1004" s="347"/>
      <c r="DAY1004" s="347"/>
      <c r="DAZ1004" s="347"/>
      <c r="DBA1004" s="347"/>
      <c r="DBB1004" s="347"/>
      <c r="DBC1004" s="347"/>
      <c r="DBD1004" s="347"/>
      <c r="DBE1004" s="347"/>
      <c r="DBF1004" s="347"/>
      <c r="DBG1004" s="347"/>
      <c r="DBH1004" s="347"/>
      <c r="DBI1004" s="347"/>
      <c r="DBJ1004" s="347"/>
      <c r="DBK1004" s="347"/>
      <c r="DBL1004" s="347"/>
      <c r="DBM1004" s="347"/>
      <c r="DBN1004" s="347"/>
      <c r="DBO1004" s="347"/>
      <c r="DBP1004" s="347"/>
      <c r="DBQ1004" s="347"/>
      <c r="DBR1004" s="347"/>
      <c r="DBS1004" s="347"/>
      <c r="DBT1004" s="347"/>
      <c r="DBU1004" s="347"/>
      <c r="DBV1004" s="347"/>
      <c r="DBW1004" s="347"/>
      <c r="DBX1004" s="347"/>
      <c r="DBY1004" s="347"/>
      <c r="DBZ1004" s="347"/>
      <c r="DCA1004" s="347"/>
      <c r="DCB1004" s="347"/>
      <c r="DCC1004" s="347"/>
      <c r="DCD1004" s="347"/>
      <c r="DCE1004" s="347"/>
      <c r="DCF1004" s="347"/>
      <c r="DCG1004" s="347"/>
      <c r="DCH1004" s="347"/>
      <c r="DCI1004" s="347"/>
      <c r="DCJ1004" s="347"/>
      <c r="DCK1004" s="347"/>
      <c r="DCL1004" s="347"/>
      <c r="DCM1004" s="347"/>
      <c r="DCN1004" s="347"/>
      <c r="DCO1004" s="347"/>
      <c r="DCP1004" s="347"/>
      <c r="DCQ1004" s="347"/>
      <c r="DCR1004" s="347"/>
      <c r="DCS1004" s="347"/>
      <c r="DCT1004" s="347"/>
      <c r="DCU1004" s="347"/>
      <c r="DCV1004" s="347"/>
      <c r="DCW1004" s="347"/>
      <c r="DCX1004" s="347"/>
      <c r="DCY1004" s="347"/>
      <c r="DCZ1004" s="347"/>
      <c r="DDA1004" s="347"/>
      <c r="DDB1004" s="347"/>
      <c r="DDC1004" s="347"/>
      <c r="DDD1004" s="347"/>
      <c r="DDE1004" s="347"/>
      <c r="DDF1004" s="347"/>
      <c r="DDG1004" s="347"/>
      <c r="DDH1004" s="347"/>
      <c r="DDI1004" s="347"/>
      <c r="DDJ1004" s="347"/>
      <c r="DDK1004" s="347"/>
      <c r="DDL1004" s="347"/>
      <c r="DDM1004" s="347"/>
      <c r="DDN1004" s="347"/>
      <c r="DDO1004" s="347"/>
      <c r="DDP1004" s="347"/>
      <c r="DDQ1004" s="347"/>
      <c r="DDR1004" s="347"/>
      <c r="DDS1004" s="347"/>
      <c r="DDT1004" s="347"/>
      <c r="DDU1004" s="347"/>
      <c r="DDV1004" s="347"/>
      <c r="DDW1004" s="347"/>
      <c r="DDX1004" s="347"/>
      <c r="DDY1004" s="347"/>
      <c r="DDZ1004" s="347"/>
      <c r="DEA1004" s="347"/>
      <c r="DEB1004" s="347"/>
      <c r="DEC1004" s="347"/>
      <c r="DED1004" s="347"/>
      <c r="DEE1004" s="347"/>
      <c r="DEF1004" s="347"/>
      <c r="DEG1004" s="347"/>
      <c r="DEH1004" s="347"/>
      <c r="DEI1004" s="347"/>
      <c r="DEJ1004" s="347"/>
      <c r="DEK1004" s="347"/>
      <c r="DEL1004" s="347"/>
      <c r="DEM1004" s="347"/>
      <c r="DEN1004" s="347"/>
      <c r="DEO1004" s="347"/>
      <c r="DEP1004" s="347"/>
      <c r="DEQ1004" s="347"/>
      <c r="DER1004" s="347"/>
      <c r="DES1004" s="347"/>
      <c r="DET1004" s="347"/>
      <c r="DEU1004" s="347"/>
      <c r="DEV1004" s="347"/>
      <c r="DEW1004" s="347"/>
      <c r="DEX1004" s="347"/>
      <c r="DEY1004" s="347"/>
      <c r="DEZ1004" s="347"/>
      <c r="DFA1004" s="347"/>
      <c r="DFB1004" s="347"/>
      <c r="DFC1004" s="347"/>
      <c r="DFD1004" s="347"/>
      <c r="DFE1004" s="347"/>
      <c r="DFF1004" s="347"/>
      <c r="DFG1004" s="347"/>
      <c r="DFH1004" s="347"/>
      <c r="DFI1004" s="347"/>
      <c r="DFJ1004" s="347"/>
      <c r="DFK1004" s="347"/>
      <c r="DFL1004" s="347"/>
      <c r="DFM1004" s="347"/>
      <c r="DFN1004" s="347"/>
      <c r="DFO1004" s="347"/>
      <c r="DFP1004" s="347"/>
      <c r="DFQ1004" s="347"/>
      <c r="DFR1004" s="347"/>
      <c r="DFS1004" s="347"/>
      <c r="DFT1004" s="347"/>
      <c r="DFU1004" s="347"/>
      <c r="DFV1004" s="347"/>
      <c r="DFW1004" s="347"/>
      <c r="DFX1004" s="347"/>
      <c r="DFY1004" s="347"/>
      <c r="DFZ1004" s="347"/>
      <c r="DGA1004" s="347"/>
      <c r="DGB1004" s="347"/>
      <c r="DGC1004" s="347"/>
      <c r="DGD1004" s="347"/>
      <c r="DGE1004" s="347"/>
      <c r="DGF1004" s="347"/>
      <c r="DGG1004" s="347"/>
      <c r="DGH1004" s="347"/>
      <c r="DGI1004" s="347"/>
      <c r="DGJ1004" s="347"/>
      <c r="DGK1004" s="347"/>
      <c r="DGL1004" s="347"/>
      <c r="DGM1004" s="347"/>
      <c r="DGN1004" s="347"/>
      <c r="DGO1004" s="347"/>
      <c r="DGP1004" s="347"/>
      <c r="DGQ1004" s="347"/>
      <c r="DGR1004" s="347"/>
      <c r="DGS1004" s="347"/>
      <c r="DGT1004" s="347"/>
      <c r="DGU1004" s="347"/>
      <c r="DGV1004" s="347"/>
      <c r="DGW1004" s="347"/>
      <c r="DGX1004" s="347"/>
      <c r="DGY1004" s="347"/>
      <c r="DGZ1004" s="347"/>
      <c r="DHA1004" s="347"/>
      <c r="DHB1004" s="347"/>
      <c r="DHC1004" s="347"/>
      <c r="DHD1004" s="347"/>
      <c r="DHE1004" s="347"/>
      <c r="DHF1004" s="347"/>
      <c r="DHG1004" s="347"/>
      <c r="DHH1004" s="347"/>
      <c r="DHI1004" s="347"/>
      <c r="DHJ1004" s="347"/>
      <c r="DHK1004" s="347"/>
      <c r="DHL1004" s="347"/>
      <c r="DHM1004" s="347"/>
      <c r="DHN1004" s="347"/>
      <c r="DHO1004" s="347"/>
      <c r="DHP1004" s="347"/>
      <c r="DHQ1004" s="347"/>
      <c r="DHR1004" s="347"/>
      <c r="DHS1004" s="347"/>
      <c r="DHT1004" s="347"/>
      <c r="DHU1004" s="347"/>
      <c r="DHV1004" s="347"/>
      <c r="DHW1004" s="347"/>
      <c r="DHX1004" s="347"/>
      <c r="DHY1004" s="347"/>
      <c r="DHZ1004" s="347"/>
      <c r="DIA1004" s="347"/>
      <c r="DIB1004" s="347"/>
      <c r="DIC1004" s="347"/>
      <c r="DID1004" s="347"/>
      <c r="DIE1004" s="347"/>
      <c r="DIF1004" s="347"/>
      <c r="DIG1004" s="347"/>
      <c r="DIH1004" s="347"/>
      <c r="DII1004" s="347"/>
      <c r="DIJ1004" s="347"/>
      <c r="DIK1004" s="347"/>
      <c r="DIL1004" s="347"/>
      <c r="DIM1004" s="347"/>
      <c r="DIN1004" s="347"/>
      <c r="DIO1004" s="347"/>
      <c r="DIP1004" s="347"/>
      <c r="DIQ1004" s="347"/>
      <c r="DIR1004" s="347"/>
      <c r="DIS1004" s="347"/>
      <c r="DIT1004" s="347"/>
      <c r="DIU1004" s="347"/>
      <c r="DIV1004" s="347"/>
      <c r="DIW1004" s="347"/>
      <c r="DIX1004" s="347"/>
      <c r="DIY1004" s="347"/>
      <c r="DIZ1004" s="347"/>
      <c r="DJA1004" s="347"/>
      <c r="DJB1004" s="347"/>
      <c r="DJC1004" s="347"/>
      <c r="DJD1004" s="347"/>
      <c r="DJE1004" s="347"/>
      <c r="DJF1004" s="347"/>
      <c r="DJG1004" s="347"/>
      <c r="DJH1004" s="347"/>
      <c r="DJI1004" s="347"/>
      <c r="DJJ1004" s="347"/>
      <c r="DJK1004" s="347"/>
      <c r="DJL1004" s="347"/>
      <c r="DJM1004" s="347"/>
      <c r="DJN1004" s="347"/>
      <c r="DJO1004" s="347"/>
      <c r="DJP1004" s="347"/>
      <c r="DJQ1004" s="347"/>
      <c r="DJR1004" s="347"/>
      <c r="DJS1004" s="347"/>
      <c r="DJT1004" s="347"/>
      <c r="DJU1004" s="347"/>
      <c r="DJV1004" s="347"/>
      <c r="DJW1004" s="347"/>
      <c r="DJX1004" s="347"/>
      <c r="DJY1004" s="347"/>
      <c r="DJZ1004" s="347"/>
      <c r="DKA1004" s="347"/>
      <c r="DKB1004" s="347"/>
      <c r="DKC1004" s="347"/>
      <c r="DKD1004" s="347"/>
      <c r="DKE1004" s="347"/>
      <c r="DKF1004" s="347"/>
      <c r="DKG1004" s="347"/>
      <c r="DKH1004" s="347"/>
      <c r="DKI1004" s="347"/>
      <c r="DKJ1004" s="347"/>
      <c r="DKK1004" s="347"/>
      <c r="DKL1004" s="347"/>
      <c r="DKM1004" s="347"/>
      <c r="DKN1004" s="347"/>
      <c r="DKO1004" s="347"/>
      <c r="DKP1004" s="347"/>
      <c r="DKQ1004" s="347"/>
      <c r="DKR1004" s="347"/>
      <c r="DKS1004" s="347"/>
      <c r="DKT1004" s="347"/>
      <c r="DKU1004" s="347"/>
      <c r="DKV1004" s="347"/>
      <c r="DKW1004" s="347"/>
      <c r="DKX1004" s="347"/>
      <c r="DKY1004" s="347"/>
      <c r="DKZ1004" s="347"/>
      <c r="DLA1004" s="347"/>
      <c r="DLB1004" s="347"/>
      <c r="DLC1004" s="347"/>
      <c r="DLD1004" s="347"/>
      <c r="DLE1004" s="347"/>
      <c r="DLF1004" s="347"/>
      <c r="DLG1004" s="347"/>
      <c r="DLH1004" s="347"/>
      <c r="DLI1004" s="347"/>
      <c r="DLJ1004" s="347"/>
      <c r="DLK1004" s="347"/>
      <c r="DLL1004" s="347"/>
      <c r="DLM1004" s="347"/>
      <c r="DLN1004" s="347"/>
      <c r="DLO1004" s="347"/>
      <c r="DLP1004" s="347"/>
      <c r="DLQ1004" s="347"/>
      <c r="DLR1004" s="347"/>
      <c r="DLS1004" s="347"/>
      <c r="DLT1004" s="347"/>
      <c r="DLU1004" s="347"/>
      <c r="DLV1004" s="347"/>
      <c r="DLW1004" s="347"/>
      <c r="DLX1004" s="347"/>
      <c r="DLY1004" s="347"/>
      <c r="DLZ1004" s="347"/>
      <c r="DMA1004" s="347"/>
      <c r="DMB1004" s="347"/>
      <c r="DMC1004" s="347"/>
      <c r="DMD1004" s="347"/>
      <c r="DME1004" s="347"/>
      <c r="DMF1004" s="347"/>
      <c r="DMG1004" s="347"/>
      <c r="DMH1004" s="347"/>
      <c r="DMI1004" s="347"/>
      <c r="DMJ1004" s="347"/>
      <c r="DMK1004" s="347"/>
      <c r="DML1004" s="347"/>
      <c r="DMM1004" s="347"/>
      <c r="DMN1004" s="347"/>
      <c r="DMO1004" s="347"/>
      <c r="DMP1004" s="347"/>
      <c r="DMQ1004" s="347"/>
      <c r="DMR1004" s="347"/>
      <c r="DMS1004" s="347"/>
      <c r="DMT1004" s="347"/>
      <c r="DMU1004" s="347"/>
      <c r="DMV1004" s="347"/>
      <c r="DMW1004" s="347"/>
      <c r="DMX1004" s="347"/>
      <c r="DMY1004" s="347"/>
      <c r="DMZ1004" s="347"/>
      <c r="DNA1004" s="347"/>
      <c r="DNB1004" s="347"/>
      <c r="DNC1004" s="347"/>
      <c r="DND1004" s="347"/>
      <c r="DNE1004" s="347"/>
      <c r="DNF1004" s="347"/>
      <c r="DNG1004" s="347"/>
      <c r="DNH1004" s="347"/>
      <c r="DNI1004" s="347"/>
      <c r="DNJ1004" s="347"/>
      <c r="DNK1004" s="347"/>
      <c r="DNL1004" s="347"/>
      <c r="DNM1004" s="347"/>
      <c r="DNN1004" s="347"/>
      <c r="DNO1004" s="347"/>
      <c r="DNP1004" s="347"/>
      <c r="DNQ1004" s="347"/>
      <c r="DNR1004" s="347"/>
      <c r="DNS1004" s="347"/>
      <c r="DNT1004" s="347"/>
      <c r="DNU1004" s="347"/>
      <c r="DNV1004" s="347"/>
      <c r="DNW1004" s="347"/>
      <c r="DNX1004" s="347"/>
      <c r="DNY1004" s="347"/>
      <c r="DNZ1004" s="347"/>
      <c r="DOA1004" s="347"/>
      <c r="DOB1004" s="347"/>
      <c r="DOC1004" s="347"/>
      <c r="DOD1004" s="347"/>
      <c r="DOE1004" s="347"/>
      <c r="DOF1004" s="347"/>
      <c r="DOG1004" s="347"/>
      <c r="DOH1004" s="347"/>
      <c r="DOI1004" s="347"/>
      <c r="DOJ1004" s="347"/>
      <c r="DOK1004" s="347"/>
      <c r="DOL1004" s="347"/>
      <c r="DOM1004" s="347"/>
      <c r="DON1004" s="347"/>
      <c r="DOO1004" s="347"/>
      <c r="DOP1004" s="347"/>
      <c r="DOQ1004" s="347"/>
      <c r="DOR1004" s="347"/>
      <c r="DOS1004" s="347"/>
      <c r="DOT1004" s="347"/>
      <c r="DOU1004" s="347"/>
      <c r="DOV1004" s="347"/>
      <c r="DOW1004" s="347"/>
      <c r="DOX1004" s="347"/>
      <c r="DOY1004" s="347"/>
      <c r="DOZ1004" s="347"/>
      <c r="DPA1004" s="347"/>
      <c r="DPB1004" s="347"/>
      <c r="DPC1004" s="347"/>
      <c r="DPD1004" s="347"/>
      <c r="DPE1004" s="347"/>
      <c r="DPF1004" s="347"/>
      <c r="DPG1004" s="347"/>
      <c r="DPH1004" s="347"/>
      <c r="DPI1004" s="347"/>
      <c r="DPJ1004" s="347"/>
      <c r="DPK1004" s="347"/>
      <c r="DPL1004" s="347"/>
      <c r="DPM1004" s="347"/>
      <c r="DPN1004" s="347"/>
      <c r="DPO1004" s="347"/>
      <c r="DPP1004" s="347"/>
      <c r="DPQ1004" s="347"/>
      <c r="DPR1004" s="347"/>
      <c r="DPS1004" s="347"/>
      <c r="DPT1004" s="347"/>
      <c r="DPU1004" s="347"/>
      <c r="DPV1004" s="347"/>
      <c r="DPW1004" s="347"/>
      <c r="DPX1004" s="347"/>
      <c r="DPY1004" s="347"/>
      <c r="DPZ1004" s="347"/>
      <c r="DQA1004" s="347"/>
      <c r="DQB1004" s="347"/>
      <c r="DQC1004" s="347"/>
      <c r="DQD1004" s="347"/>
      <c r="DQE1004" s="347"/>
      <c r="DQF1004" s="347"/>
      <c r="DQG1004" s="347"/>
      <c r="DQH1004" s="347"/>
      <c r="DQI1004" s="347"/>
      <c r="DQJ1004" s="347"/>
      <c r="DQK1004" s="347"/>
      <c r="DQL1004" s="347"/>
      <c r="DQM1004" s="347"/>
      <c r="DQN1004" s="347"/>
      <c r="DQO1004" s="347"/>
      <c r="DQP1004" s="347"/>
      <c r="DQQ1004" s="347"/>
      <c r="DQR1004" s="347"/>
      <c r="DQS1004" s="347"/>
      <c r="DQT1004" s="347"/>
      <c r="DQU1004" s="347"/>
      <c r="DQV1004" s="347"/>
      <c r="DQW1004" s="347"/>
      <c r="DQX1004" s="347"/>
      <c r="DQY1004" s="347"/>
      <c r="DQZ1004" s="347"/>
      <c r="DRA1004" s="347"/>
      <c r="DRB1004" s="347"/>
      <c r="DRC1004" s="347"/>
      <c r="DRD1004" s="347"/>
      <c r="DRE1004" s="347"/>
      <c r="DRF1004" s="347"/>
      <c r="DRG1004" s="347"/>
      <c r="DRH1004" s="347"/>
      <c r="DRI1004" s="347"/>
      <c r="DRJ1004" s="347"/>
      <c r="DRK1004" s="347"/>
      <c r="DRL1004" s="347"/>
      <c r="DRM1004" s="347"/>
      <c r="DRN1004" s="347"/>
      <c r="DRO1004" s="347"/>
      <c r="DRP1004" s="347"/>
      <c r="DRQ1004" s="347"/>
      <c r="DRR1004" s="347"/>
      <c r="DRS1004" s="347"/>
      <c r="DRT1004" s="347"/>
      <c r="DRU1004" s="347"/>
      <c r="DRV1004" s="347"/>
      <c r="DRW1004" s="347"/>
      <c r="DRX1004" s="347"/>
      <c r="DRY1004" s="347"/>
      <c r="DRZ1004" s="347"/>
      <c r="DSA1004" s="347"/>
      <c r="DSB1004" s="347"/>
      <c r="DSC1004" s="347"/>
      <c r="DSD1004" s="347"/>
      <c r="DSE1004" s="347"/>
      <c r="DSF1004" s="347"/>
      <c r="DSG1004" s="347"/>
      <c r="DSH1004" s="347"/>
      <c r="DSI1004" s="347"/>
      <c r="DSJ1004" s="347"/>
      <c r="DSK1004" s="347"/>
      <c r="DSL1004" s="347"/>
      <c r="DSM1004" s="347"/>
      <c r="DSN1004" s="347"/>
      <c r="DSO1004" s="347"/>
      <c r="DSP1004" s="347"/>
      <c r="DSQ1004" s="347"/>
      <c r="DSR1004" s="347"/>
      <c r="DSS1004" s="347"/>
      <c r="DST1004" s="347"/>
      <c r="DSU1004" s="347"/>
      <c r="DSV1004" s="347"/>
      <c r="DSW1004" s="347"/>
      <c r="DSX1004" s="347"/>
      <c r="DSY1004" s="347"/>
      <c r="DSZ1004" s="347"/>
      <c r="DTA1004" s="347"/>
      <c r="DTB1004" s="347"/>
      <c r="DTC1004" s="347"/>
      <c r="DTD1004" s="347"/>
      <c r="DTE1004" s="347"/>
      <c r="DTF1004" s="347"/>
      <c r="DTG1004" s="347"/>
      <c r="DTH1004" s="347"/>
      <c r="DTI1004" s="347"/>
      <c r="DTJ1004" s="347"/>
      <c r="DTK1004" s="347"/>
      <c r="DTL1004" s="347"/>
      <c r="DTM1004" s="347"/>
      <c r="DTN1004" s="347"/>
      <c r="DTO1004" s="347"/>
      <c r="DTP1004" s="347"/>
      <c r="DTQ1004" s="347"/>
      <c r="DTR1004" s="347"/>
      <c r="DTS1004" s="347"/>
      <c r="DTT1004" s="347"/>
      <c r="DTU1004" s="347"/>
      <c r="DTV1004" s="347"/>
      <c r="DTW1004" s="347"/>
      <c r="DTX1004" s="347"/>
      <c r="DTY1004" s="347"/>
      <c r="DTZ1004" s="347"/>
      <c r="DUA1004" s="347"/>
      <c r="DUB1004" s="347"/>
      <c r="DUC1004" s="347"/>
      <c r="DUD1004" s="347"/>
      <c r="DUE1004" s="347"/>
      <c r="DUF1004" s="347"/>
      <c r="DUG1004" s="347"/>
      <c r="DUH1004" s="347"/>
      <c r="DUI1004" s="347"/>
      <c r="DUJ1004" s="347"/>
      <c r="DUK1004" s="347"/>
      <c r="DUL1004" s="347"/>
      <c r="DUM1004" s="347"/>
      <c r="DUN1004" s="347"/>
      <c r="DUO1004" s="347"/>
      <c r="DUP1004" s="347"/>
      <c r="DUQ1004" s="347"/>
      <c r="DUR1004" s="347"/>
      <c r="DUS1004" s="347"/>
      <c r="DUT1004" s="347"/>
      <c r="DUU1004" s="347"/>
      <c r="DUV1004" s="347"/>
      <c r="DUW1004" s="347"/>
      <c r="DUX1004" s="347"/>
      <c r="DUY1004" s="347"/>
      <c r="DUZ1004" s="347"/>
      <c r="DVA1004" s="347"/>
      <c r="DVB1004" s="347"/>
      <c r="DVC1004" s="347"/>
      <c r="DVD1004" s="347"/>
      <c r="DVE1004" s="347"/>
      <c r="DVF1004" s="347"/>
      <c r="DVG1004" s="347"/>
      <c r="DVH1004" s="347"/>
      <c r="DVI1004" s="347"/>
      <c r="DVJ1004" s="347"/>
      <c r="DVK1004" s="347"/>
      <c r="DVL1004" s="347"/>
      <c r="DVM1004" s="347"/>
      <c r="DVN1004" s="347"/>
      <c r="DVO1004" s="347"/>
      <c r="DVP1004" s="347"/>
      <c r="DVQ1004" s="347"/>
      <c r="DVR1004" s="347"/>
      <c r="DVS1004" s="347"/>
      <c r="DVT1004" s="347"/>
      <c r="DVU1004" s="347"/>
      <c r="DVV1004" s="347"/>
      <c r="DVW1004" s="347"/>
      <c r="DVX1004" s="347"/>
      <c r="DVY1004" s="347"/>
      <c r="DVZ1004" s="347"/>
      <c r="DWA1004" s="347"/>
      <c r="DWB1004" s="347"/>
      <c r="DWC1004" s="347"/>
      <c r="DWD1004" s="347"/>
      <c r="DWE1004" s="347"/>
      <c r="DWF1004" s="347"/>
      <c r="DWG1004" s="347"/>
      <c r="DWH1004" s="347"/>
      <c r="DWI1004" s="347"/>
      <c r="DWJ1004" s="347"/>
      <c r="DWK1004" s="347"/>
      <c r="DWL1004" s="347"/>
      <c r="DWM1004" s="347"/>
      <c r="DWN1004" s="347"/>
      <c r="DWO1004" s="347"/>
      <c r="DWP1004" s="347"/>
      <c r="DWQ1004" s="347"/>
      <c r="DWR1004" s="347"/>
      <c r="DWS1004" s="347"/>
      <c r="DWT1004" s="347"/>
      <c r="DWU1004" s="347"/>
      <c r="DWV1004" s="347"/>
      <c r="DWW1004" s="347"/>
      <c r="DWX1004" s="347"/>
      <c r="DWY1004" s="347"/>
      <c r="DWZ1004" s="347"/>
      <c r="DXA1004" s="347"/>
      <c r="DXB1004" s="347"/>
      <c r="DXC1004" s="347"/>
      <c r="DXD1004" s="347"/>
      <c r="DXE1004" s="347"/>
      <c r="DXF1004" s="347"/>
      <c r="DXG1004" s="347"/>
      <c r="DXH1004" s="347"/>
      <c r="DXI1004" s="347"/>
      <c r="DXJ1004" s="347"/>
      <c r="DXK1004" s="347"/>
      <c r="DXL1004" s="347"/>
      <c r="DXM1004" s="347"/>
      <c r="DXN1004" s="347"/>
      <c r="DXO1004" s="347"/>
      <c r="DXP1004" s="347"/>
      <c r="DXQ1004" s="347"/>
      <c r="DXR1004" s="347"/>
      <c r="DXS1004" s="347"/>
      <c r="DXT1004" s="347"/>
      <c r="DXU1004" s="347"/>
      <c r="DXV1004" s="347"/>
      <c r="DXW1004" s="347"/>
      <c r="DXX1004" s="347"/>
      <c r="DXY1004" s="347"/>
      <c r="DXZ1004" s="347"/>
      <c r="DYA1004" s="347"/>
      <c r="DYB1004" s="347"/>
      <c r="DYC1004" s="347"/>
      <c r="DYD1004" s="347"/>
      <c r="DYE1004" s="347"/>
      <c r="DYF1004" s="347"/>
      <c r="DYG1004" s="347"/>
      <c r="DYH1004" s="347"/>
      <c r="DYI1004" s="347"/>
      <c r="DYJ1004" s="347"/>
      <c r="DYK1004" s="347"/>
      <c r="DYL1004" s="347"/>
      <c r="DYM1004" s="347"/>
      <c r="DYN1004" s="347"/>
      <c r="DYO1004" s="347"/>
      <c r="DYP1004" s="347"/>
      <c r="DYQ1004" s="347"/>
      <c r="DYR1004" s="347"/>
      <c r="DYS1004" s="347"/>
      <c r="DYT1004" s="347"/>
      <c r="DYU1004" s="347"/>
      <c r="DYV1004" s="347"/>
      <c r="DYW1004" s="347"/>
      <c r="DYX1004" s="347"/>
      <c r="DYY1004" s="347"/>
      <c r="DYZ1004" s="347"/>
      <c r="DZA1004" s="347"/>
      <c r="DZB1004" s="347"/>
      <c r="DZC1004" s="347"/>
      <c r="DZD1004" s="347"/>
      <c r="DZE1004" s="347"/>
      <c r="DZF1004" s="347"/>
      <c r="DZG1004" s="347"/>
      <c r="DZH1004" s="347"/>
      <c r="DZI1004" s="347"/>
      <c r="DZJ1004" s="347"/>
      <c r="DZK1004" s="347"/>
      <c r="DZL1004" s="347"/>
      <c r="DZM1004" s="347"/>
      <c r="DZN1004" s="347"/>
      <c r="DZO1004" s="347"/>
      <c r="DZP1004" s="347"/>
      <c r="DZQ1004" s="347"/>
      <c r="DZR1004" s="347"/>
      <c r="DZS1004" s="347"/>
      <c r="DZT1004" s="347"/>
      <c r="DZU1004" s="347"/>
      <c r="DZV1004" s="347"/>
      <c r="DZW1004" s="347"/>
      <c r="DZX1004" s="347"/>
      <c r="DZY1004" s="347"/>
      <c r="DZZ1004" s="347"/>
      <c r="EAA1004" s="347"/>
      <c r="EAB1004" s="347"/>
      <c r="EAC1004" s="347"/>
      <c r="EAD1004" s="347"/>
      <c r="EAE1004" s="347"/>
      <c r="EAF1004" s="347"/>
      <c r="EAG1004" s="347"/>
      <c r="EAH1004" s="347"/>
      <c r="EAI1004" s="347"/>
      <c r="EAJ1004" s="347"/>
      <c r="EAK1004" s="347"/>
      <c r="EAL1004" s="347"/>
      <c r="EAM1004" s="347"/>
      <c r="EAN1004" s="347"/>
      <c r="EAO1004" s="347"/>
      <c r="EAP1004" s="347"/>
      <c r="EAQ1004" s="347"/>
      <c r="EAR1004" s="347"/>
      <c r="EAS1004" s="347"/>
      <c r="EAT1004" s="347"/>
      <c r="EAU1004" s="347"/>
      <c r="EAV1004" s="347"/>
      <c r="EAW1004" s="347"/>
      <c r="EAX1004" s="347"/>
      <c r="EAY1004" s="347"/>
      <c r="EAZ1004" s="347"/>
      <c r="EBA1004" s="347"/>
      <c r="EBB1004" s="347"/>
      <c r="EBC1004" s="347"/>
      <c r="EBD1004" s="347"/>
      <c r="EBE1004" s="347"/>
      <c r="EBF1004" s="347"/>
      <c r="EBG1004" s="347"/>
      <c r="EBH1004" s="347"/>
      <c r="EBI1004" s="347"/>
      <c r="EBJ1004" s="347"/>
      <c r="EBK1004" s="347"/>
      <c r="EBL1004" s="347"/>
      <c r="EBM1004" s="347"/>
      <c r="EBN1004" s="347"/>
      <c r="EBO1004" s="347"/>
      <c r="EBP1004" s="347"/>
      <c r="EBQ1004" s="347"/>
      <c r="EBR1004" s="347"/>
      <c r="EBS1004" s="347"/>
      <c r="EBT1004" s="347"/>
      <c r="EBU1004" s="347"/>
      <c r="EBV1004" s="347"/>
      <c r="EBW1004" s="347"/>
      <c r="EBX1004" s="347"/>
      <c r="EBY1004" s="347"/>
      <c r="EBZ1004" s="347"/>
      <c r="ECA1004" s="347"/>
      <c r="ECB1004" s="347"/>
      <c r="ECC1004" s="347"/>
      <c r="ECD1004" s="347"/>
      <c r="ECE1004" s="347"/>
      <c r="ECF1004" s="347"/>
      <c r="ECG1004" s="347"/>
      <c r="ECH1004" s="347"/>
      <c r="ECI1004" s="347"/>
      <c r="ECJ1004" s="347"/>
      <c r="ECK1004" s="347"/>
      <c r="ECL1004" s="347"/>
      <c r="ECM1004" s="347"/>
      <c r="ECN1004" s="347"/>
      <c r="ECO1004" s="347"/>
      <c r="ECP1004" s="347"/>
      <c r="ECQ1004" s="347"/>
      <c r="ECR1004" s="347"/>
      <c r="ECS1004" s="347"/>
      <c r="ECT1004" s="347"/>
      <c r="ECU1004" s="347"/>
      <c r="ECV1004" s="347"/>
      <c r="ECW1004" s="347"/>
      <c r="ECX1004" s="347"/>
      <c r="ECY1004" s="347"/>
      <c r="ECZ1004" s="347"/>
      <c r="EDA1004" s="347"/>
      <c r="EDB1004" s="347"/>
      <c r="EDC1004" s="347"/>
      <c r="EDD1004" s="347"/>
      <c r="EDE1004" s="347"/>
      <c r="EDF1004" s="347"/>
      <c r="EDG1004" s="347"/>
      <c r="EDH1004" s="347"/>
      <c r="EDI1004" s="347"/>
      <c r="EDJ1004" s="347"/>
      <c r="EDK1004" s="347"/>
      <c r="EDL1004" s="347"/>
      <c r="EDM1004" s="347"/>
      <c r="EDN1004" s="347"/>
      <c r="EDO1004" s="347"/>
      <c r="EDP1004" s="347"/>
      <c r="EDQ1004" s="347"/>
      <c r="EDR1004" s="347"/>
      <c r="EDS1004" s="347"/>
      <c r="EDT1004" s="347"/>
      <c r="EDU1004" s="347"/>
      <c r="EDV1004" s="347"/>
      <c r="EDW1004" s="347"/>
      <c r="EDX1004" s="347"/>
      <c r="EDY1004" s="347"/>
      <c r="EDZ1004" s="347"/>
      <c r="EEA1004" s="347"/>
      <c r="EEB1004" s="347"/>
      <c r="EEC1004" s="347"/>
      <c r="EED1004" s="347"/>
      <c r="EEE1004" s="347"/>
      <c r="EEF1004" s="347"/>
      <c r="EEG1004" s="347"/>
      <c r="EEH1004" s="347"/>
      <c r="EEI1004" s="347"/>
      <c r="EEJ1004" s="347"/>
      <c r="EEK1004" s="347"/>
      <c r="EEL1004" s="347"/>
      <c r="EEM1004" s="347"/>
      <c r="EEN1004" s="347"/>
      <c r="EEO1004" s="347"/>
      <c r="EEP1004" s="347"/>
      <c r="EEQ1004" s="347"/>
      <c r="EER1004" s="347"/>
      <c r="EES1004" s="347"/>
      <c r="EET1004" s="347"/>
      <c r="EEU1004" s="347"/>
      <c r="EEV1004" s="347"/>
      <c r="EEW1004" s="347"/>
      <c r="EEX1004" s="347"/>
      <c r="EEY1004" s="347"/>
      <c r="EEZ1004" s="347"/>
      <c r="EFA1004" s="347"/>
      <c r="EFB1004" s="347"/>
      <c r="EFC1004" s="347"/>
      <c r="EFD1004" s="347"/>
      <c r="EFE1004" s="347"/>
      <c r="EFF1004" s="347"/>
      <c r="EFG1004" s="347"/>
      <c r="EFH1004" s="347"/>
      <c r="EFI1004" s="347"/>
      <c r="EFJ1004" s="347"/>
      <c r="EFK1004" s="347"/>
      <c r="EFL1004" s="347"/>
      <c r="EFM1004" s="347"/>
      <c r="EFN1004" s="347"/>
      <c r="EFO1004" s="347"/>
      <c r="EFP1004" s="347"/>
      <c r="EFQ1004" s="347"/>
      <c r="EFR1004" s="347"/>
      <c r="EFS1004" s="347"/>
      <c r="EFT1004" s="347"/>
      <c r="EFU1004" s="347"/>
      <c r="EFV1004" s="347"/>
      <c r="EFW1004" s="347"/>
      <c r="EFX1004" s="347"/>
      <c r="EFY1004" s="347"/>
      <c r="EFZ1004" s="347"/>
      <c r="EGA1004" s="347"/>
      <c r="EGB1004" s="347"/>
      <c r="EGC1004" s="347"/>
      <c r="EGD1004" s="347"/>
      <c r="EGE1004" s="347"/>
      <c r="EGF1004" s="347"/>
      <c r="EGG1004" s="347"/>
      <c r="EGH1004" s="347"/>
      <c r="EGI1004" s="347"/>
      <c r="EGJ1004" s="347"/>
      <c r="EGK1004" s="347"/>
      <c r="EGL1004" s="347"/>
      <c r="EGM1004" s="347"/>
      <c r="EGN1004" s="347"/>
      <c r="EGO1004" s="347"/>
      <c r="EGP1004" s="347"/>
      <c r="EGQ1004" s="347"/>
      <c r="EGR1004" s="347"/>
      <c r="EGS1004" s="347"/>
      <c r="EGT1004" s="347"/>
      <c r="EGU1004" s="347"/>
      <c r="EGV1004" s="347"/>
      <c r="EGW1004" s="347"/>
      <c r="EGX1004" s="347"/>
      <c r="EGY1004" s="347"/>
      <c r="EGZ1004" s="347"/>
      <c r="EHA1004" s="347"/>
      <c r="EHB1004" s="347"/>
      <c r="EHC1004" s="347"/>
      <c r="EHD1004" s="347"/>
      <c r="EHE1004" s="347"/>
      <c r="EHF1004" s="347"/>
      <c r="EHG1004" s="347"/>
      <c r="EHH1004" s="347"/>
      <c r="EHI1004" s="347"/>
      <c r="EHJ1004" s="347"/>
      <c r="EHK1004" s="347"/>
      <c r="EHL1004" s="347"/>
      <c r="EHM1004" s="347"/>
      <c r="EHN1004" s="347"/>
      <c r="EHO1004" s="347"/>
      <c r="EHP1004" s="347"/>
      <c r="EHQ1004" s="347"/>
      <c r="EHR1004" s="347"/>
      <c r="EHS1004" s="347"/>
      <c r="EHT1004" s="347"/>
      <c r="EHU1004" s="347"/>
      <c r="EHV1004" s="347"/>
      <c r="EHW1004" s="347"/>
      <c r="EHX1004" s="347"/>
      <c r="EHY1004" s="347"/>
      <c r="EHZ1004" s="347"/>
      <c r="EIA1004" s="347"/>
      <c r="EIB1004" s="347"/>
      <c r="EIC1004" s="347"/>
      <c r="EID1004" s="347"/>
      <c r="EIE1004" s="347"/>
      <c r="EIF1004" s="347"/>
      <c r="EIG1004" s="347"/>
      <c r="EIH1004" s="347"/>
      <c r="EII1004" s="347"/>
      <c r="EIJ1004" s="347"/>
      <c r="EIK1004" s="347"/>
      <c r="EIL1004" s="347"/>
      <c r="EIM1004" s="347"/>
      <c r="EIN1004" s="347"/>
      <c r="EIO1004" s="347"/>
      <c r="EIP1004" s="347"/>
      <c r="EIQ1004" s="347"/>
      <c r="EIR1004" s="347"/>
      <c r="EIS1004" s="347"/>
      <c r="EIT1004" s="347"/>
      <c r="EIU1004" s="347"/>
      <c r="EIV1004" s="347"/>
      <c r="EIW1004" s="347"/>
      <c r="EIX1004" s="347"/>
      <c r="EIY1004" s="347"/>
      <c r="EIZ1004" s="347"/>
      <c r="EJA1004" s="347"/>
      <c r="EJB1004" s="347"/>
      <c r="EJC1004" s="347"/>
      <c r="EJD1004" s="347"/>
      <c r="EJE1004" s="347"/>
      <c r="EJF1004" s="347"/>
      <c r="EJG1004" s="347"/>
      <c r="EJH1004" s="347"/>
      <c r="EJI1004" s="347"/>
      <c r="EJJ1004" s="347"/>
      <c r="EJK1004" s="347"/>
      <c r="EJL1004" s="347"/>
      <c r="EJM1004" s="347"/>
      <c r="EJN1004" s="347"/>
      <c r="EJO1004" s="347"/>
      <c r="EJP1004" s="347"/>
      <c r="EJQ1004" s="347"/>
      <c r="EJR1004" s="347"/>
      <c r="EJS1004" s="347"/>
      <c r="EJT1004" s="347"/>
      <c r="EJU1004" s="347"/>
      <c r="EJV1004" s="347"/>
      <c r="EJW1004" s="347"/>
      <c r="EJX1004" s="347"/>
      <c r="EJY1004" s="347"/>
      <c r="EJZ1004" s="347"/>
      <c r="EKA1004" s="347"/>
      <c r="EKB1004" s="347"/>
      <c r="EKC1004" s="347"/>
      <c r="EKD1004" s="347"/>
      <c r="EKE1004" s="347"/>
      <c r="EKF1004" s="347"/>
      <c r="EKG1004" s="347"/>
      <c r="EKH1004" s="347"/>
      <c r="EKI1004" s="347"/>
      <c r="EKJ1004" s="347"/>
      <c r="EKK1004" s="347"/>
      <c r="EKL1004" s="347"/>
      <c r="EKM1004" s="347"/>
      <c r="EKN1004" s="347"/>
      <c r="EKO1004" s="347"/>
      <c r="EKP1004" s="347"/>
      <c r="EKQ1004" s="347"/>
      <c r="EKR1004" s="347"/>
      <c r="EKS1004" s="347"/>
      <c r="EKT1004" s="347"/>
      <c r="EKU1004" s="347"/>
      <c r="EKV1004" s="347"/>
      <c r="EKW1004" s="347"/>
      <c r="EKX1004" s="347"/>
      <c r="EKY1004" s="347"/>
      <c r="EKZ1004" s="347"/>
      <c r="ELA1004" s="347"/>
      <c r="ELB1004" s="347"/>
      <c r="ELC1004" s="347"/>
      <c r="ELD1004" s="347"/>
      <c r="ELE1004" s="347"/>
      <c r="ELF1004" s="347"/>
      <c r="ELG1004" s="347"/>
      <c r="ELH1004" s="347"/>
      <c r="ELI1004" s="347"/>
      <c r="ELJ1004" s="347"/>
      <c r="ELK1004" s="347"/>
      <c r="ELL1004" s="347"/>
      <c r="ELM1004" s="347"/>
      <c r="ELN1004" s="347"/>
      <c r="ELO1004" s="347"/>
      <c r="ELP1004" s="347"/>
      <c r="ELQ1004" s="347"/>
      <c r="ELR1004" s="347"/>
      <c r="ELS1004" s="347"/>
      <c r="ELT1004" s="347"/>
      <c r="ELU1004" s="347"/>
      <c r="ELV1004" s="347"/>
      <c r="ELW1004" s="347"/>
      <c r="ELX1004" s="347"/>
      <c r="ELY1004" s="347"/>
      <c r="ELZ1004" s="347"/>
      <c r="EMA1004" s="347"/>
      <c r="EMB1004" s="347"/>
      <c r="EMC1004" s="347"/>
      <c r="EMD1004" s="347"/>
      <c r="EME1004" s="347"/>
      <c r="EMF1004" s="347"/>
      <c r="EMG1004" s="347"/>
      <c r="EMH1004" s="347"/>
      <c r="EMI1004" s="347"/>
      <c r="EMJ1004" s="347"/>
      <c r="EMK1004" s="347"/>
      <c r="EML1004" s="347"/>
      <c r="EMM1004" s="347"/>
      <c r="EMN1004" s="347"/>
      <c r="EMO1004" s="347"/>
      <c r="EMP1004" s="347"/>
      <c r="EMQ1004" s="347"/>
      <c r="EMR1004" s="347"/>
      <c r="EMS1004" s="347"/>
      <c r="EMT1004" s="347"/>
      <c r="EMU1004" s="347"/>
      <c r="EMV1004" s="347"/>
      <c r="EMW1004" s="347"/>
      <c r="EMX1004" s="347"/>
      <c r="EMY1004" s="347"/>
      <c r="EMZ1004" s="347"/>
      <c r="ENA1004" s="347"/>
      <c r="ENB1004" s="347"/>
      <c r="ENC1004" s="347"/>
      <c r="END1004" s="347"/>
      <c r="ENE1004" s="347"/>
      <c r="ENF1004" s="347"/>
      <c r="ENG1004" s="347"/>
      <c r="ENH1004" s="347"/>
      <c r="ENI1004" s="347"/>
      <c r="ENJ1004" s="347"/>
      <c r="ENK1004" s="347"/>
      <c r="ENL1004" s="347"/>
      <c r="ENM1004" s="347"/>
      <c r="ENN1004" s="347"/>
      <c r="ENO1004" s="347"/>
      <c r="ENP1004" s="347"/>
      <c r="ENQ1004" s="347"/>
      <c r="ENR1004" s="347"/>
      <c r="ENS1004" s="347"/>
      <c r="ENT1004" s="347"/>
      <c r="ENU1004" s="347"/>
      <c r="ENV1004" s="347"/>
      <c r="ENW1004" s="347"/>
      <c r="ENX1004" s="347"/>
      <c r="ENY1004" s="347"/>
      <c r="ENZ1004" s="347"/>
      <c r="EOA1004" s="347"/>
      <c r="EOB1004" s="347"/>
      <c r="EOC1004" s="347"/>
      <c r="EOD1004" s="347"/>
      <c r="EOE1004" s="347"/>
      <c r="EOF1004" s="347"/>
      <c r="EOG1004" s="347"/>
      <c r="EOH1004" s="347"/>
      <c r="EOI1004" s="347"/>
      <c r="EOJ1004" s="347"/>
      <c r="EOK1004" s="347"/>
      <c r="EOL1004" s="347"/>
      <c r="EOM1004" s="347"/>
      <c r="EON1004" s="347"/>
      <c r="EOO1004" s="347"/>
      <c r="EOP1004" s="347"/>
      <c r="EOQ1004" s="347"/>
      <c r="EOR1004" s="347"/>
      <c r="EOS1004" s="347"/>
      <c r="EOT1004" s="347"/>
      <c r="EOU1004" s="347"/>
      <c r="EOV1004" s="347"/>
      <c r="EOW1004" s="347"/>
      <c r="EOX1004" s="347"/>
      <c r="EOY1004" s="347"/>
      <c r="EOZ1004" s="347"/>
      <c r="EPA1004" s="347"/>
      <c r="EPB1004" s="347"/>
      <c r="EPC1004" s="347"/>
      <c r="EPD1004" s="347"/>
      <c r="EPE1004" s="347"/>
      <c r="EPF1004" s="347"/>
      <c r="EPG1004" s="347"/>
      <c r="EPH1004" s="347"/>
      <c r="EPI1004" s="347"/>
      <c r="EPJ1004" s="347"/>
      <c r="EPK1004" s="347"/>
      <c r="EPL1004" s="347"/>
      <c r="EPM1004" s="347"/>
      <c r="EPN1004" s="347"/>
      <c r="EPO1004" s="347"/>
      <c r="EPP1004" s="347"/>
      <c r="EPQ1004" s="347"/>
      <c r="EPR1004" s="347"/>
      <c r="EPS1004" s="347"/>
      <c r="EPT1004" s="347"/>
      <c r="EPU1004" s="347"/>
      <c r="EPV1004" s="347"/>
      <c r="EPW1004" s="347"/>
      <c r="EPX1004" s="347"/>
      <c r="EPY1004" s="347"/>
      <c r="EPZ1004" s="347"/>
      <c r="EQA1004" s="347"/>
      <c r="EQB1004" s="347"/>
      <c r="EQC1004" s="347"/>
      <c r="EQD1004" s="347"/>
      <c r="EQE1004" s="347"/>
      <c r="EQF1004" s="347"/>
      <c r="EQG1004" s="347"/>
      <c r="EQH1004" s="347"/>
      <c r="EQI1004" s="347"/>
      <c r="EQJ1004" s="347"/>
      <c r="EQK1004" s="347"/>
      <c r="EQL1004" s="347"/>
      <c r="EQM1004" s="347"/>
      <c r="EQN1004" s="347"/>
      <c r="EQO1004" s="347"/>
      <c r="EQP1004" s="347"/>
      <c r="EQQ1004" s="347"/>
      <c r="EQR1004" s="347"/>
      <c r="EQS1004" s="347"/>
      <c r="EQT1004" s="347"/>
      <c r="EQU1004" s="347"/>
      <c r="EQV1004" s="347"/>
      <c r="EQW1004" s="347"/>
      <c r="EQX1004" s="347"/>
      <c r="EQY1004" s="347"/>
      <c r="EQZ1004" s="347"/>
      <c r="ERA1004" s="347"/>
      <c r="ERB1004" s="347"/>
      <c r="ERC1004" s="347"/>
      <c r="ERD1004" s="347"/>
      <c r="ERE1004" s="347"/>
      <c r="ERF1004" s="347"/>
      <c r="ERG1004" s="347"/>
      <c r="ERH1004" s="347"/>
      <c r="ERI1004" s="347"/>
      <c r="ERJ1004" s="347"/>
      <c r="ERK1004" s="347"/>
      <c r="ERL1004" s="347"/>
      <c r="ERM1004" s="347"/>
      <c r="ERN1004" s="347"/>
      <c r="ERO1004" s="347"/>
      <c r="ERP1004" s="347"/>
      <c r="ERQ1004" s="347"/>
      <c r="ERR1004" s="347"/>
      <c r="ERS1004" s="347"/>
      <c r="ERT1004" s="347"/>
      <c r="ERU1004" s="347"/>
      <c r="ERV1004" s="347"/>
      <c r="ERW1004" s="347"/>
      <c r="ERX1004" s="347"/>
      <c r="ERY1004" s="347"/>
      <c r="ERZ1004" s="347"/>
      <c r="ESA1004" s="347"/>
      <c r="ESB1004" s="347"/>
      <c r="ESC1004" s="347"/>
      <c r="ESD1004" s="347"/>
      <c r="ESE1004" s="347"/>
      <c r="ESF1004" s="347"/>
      <c r="ESG1004" s="347"/>
      <c r="ESH1004" s="347"/>
      <c r="ESI1004" s="347"/>
      <c r="ESJ1004" s="347"/>
      <c r="ESK1004" s="347"/>
      <c r="ESL1004" s="347"/>
      <c r="ESM1004" s="347"/>
      <c r="ESN1004" s="347"/>
      <c r="ESO1004" s="347"/>
      <c r="ESP1004" s="347"/>
      <c r="ESQ1004" s="347"/>
      <c r="ESR1004" s="347"/>
      <c r="ESS1004" s="347"/>
      <c r="EST1004" s="347"/>
      <c r="ESU1004" s="347"/>
      <c r="ESV1004" s="347"/>
      <c r="ESW1004" s="347"/>
      <c r="ESX1004" s="347"/>
      <c r="ESY1004" s="347"/>
      <c r="ESZ1004" s="347"/>
      <c r="ETA1004" s="347"/>
      <c r="ETB1004" s="347"/>
      <c r="ETC1004" s="347"/>
      <c r="ETD1004" s="347"/>
      <c r="ETE1004" s="347"/>
      <c r="ETF1004" s="347"/>
      <c r="ETG1004" s="347"/>
      <c r="ETH1004" s="347"/>
      <c r="ETI1004" s="347"/>
      <c r="ETJ1004" s="347"/>
      <c r="ETK1004" s="347"/>
      <c r="ETL1004" s="347"/>
      <c r="ETM1004" s="347"/>
      <c r="ETN1004" s="347"/>
      <c r="ETO1004" s="347"/>
      <c r="ETP1004" s="347"/>
      <c r="ETQ1004" s="347"/>
      <c r="ETR1004" s="347"/>
      <c r="ETS1004" s="347"/>
      <c r="ETT1004" s="347"/>
      <c r="ETU1004" s="347"/>
      <c r="ETV1004" s="347"/>
      <c r="ETW1004" s="347"/>
      <c r="ETX1004" s="347"/>
      <c r="ETY1004" s="347"/>
      <c r="ETZ1004" s="347"/>
      <c r="EUA1004" s="347"/>
      <c r="EUB1004" s="347"/>
      <c r="EUC1004" s="347"/>
      <c r="EUD1004" s="347"/>
      <c r="EUE1004" s="347"/>
      <c r="EUF1004" s="347"/>
      <c r="EUG1004" s="347"/>
      <c r="EUH1004" s="347"/>
      <c r="EUI1004" s="347"/>
      <c r="EUJ1004" s="347"/>
      <c r="EUK1004" s="347"/>
      <c r="EUL1004" s="347"/>
      <c r="EUM1004" s="347"/>
      <c r="EUN1004" s="347"/>
      <c r="EUO1004" s="347"/>
      <c r="EUP1004" s="347"/>
      <c r="EUQ1004" s="347"/>
      <c r="EUR1004" s="347"/>
      <c r="EUS1004" s="347"/>
      <c r="EUT1004" s="347"/>
      <c r="EUU1004" s="347"/>
      <c r="EUV1004" s="347"/>
      <c r="EUW1004" s="347"/>
      <c r="EUX1004" s="347"/>
      <c r="EUY1004" s="347"/>
      <c r="EUZ1004" s="347"/>
      <c r="EVA1004" s="347"/>
      <c r="EVB1004" s="347"/>
      <c r="EVC1004" s="347"/>
      <c r="EVD1004" s="347"/>
      <c r="EVE1004" s="347"/>
      <c r="EVF1004" s="347"/>
      <c r="EVG1004" s="347"/>
      <c r="EVH1004" s="347"/>
      <c r="EVI1004" s="347"/>
      <c r="EVJ1004" s="347"/>
      <c r="EVK1004" s="347"/>
      <c r="EVL1004" s="347"/>
      <c r="EVM1004" s="347"/>
      <c r="EVN1004" s="347"/>
      <c r="EVO1004" s="347"/>
      <c r="EVP1004" s="347"/>
      <c r="EVQ1004" s="347"/>
      <c r="EVR1004" s="347"/>
      <c r="EVS1004" s="347"/>
      <c r="EVT1004" s="347"/>
      <c r="EVU1004" s="347"/>
      <c r="EVV1004" s="347"/>
      <c r="EVW1004" s="347"/>
      <c r="EVX1004" s="347"/>
      <c r="EVY1004" s="347"/>
      <c r="EVZ1004" s="347"/>
      <c r="EWA1004" s="347"/>
      <c r="EWB1004" s="347"/>
      <c r="EWC1004" s="347"/>
      <c r="EWD1004" s="347"/>
      <c r="EWE1004" s="347"/>
      <c r="EWF1004" s="347"/>
      <c r="EWG1004" s="347"/>
      <c r="EWH1004" s="347"/>
      <c r="EWI1004" s="347"/>
      <c r="EWJ1004" s="347"/>
      <c r="EWK1004" s="347"/>
      <c r="EWL1004" s="347"/>
      <c r="EWM1004" s="347"/>
      <c r="EWN1004" s="347"/>
      <c r="EWO1004" s="347"/>
      <c r="EWP1004" s="347"/>
      <c r="EWQ1004" s="347"/>
      <c r="EWR1004" s="347"/>
      <c r="EWS1004" s="347"/>
      <c r="EWT1004" s="347"/>
      <c r="EWU1004" s="347"/>
      <c r="EWV1004" s="347"/>
      <c r="EWW1004" s="347"/>
      <c r="EWX1004" s="347"/>
      <c r="EWY1004" s="347"/>
      <c r="EWZ1004" s="347"/>
      <c r="EXA1004" s="347"/>
      <c r="EXB1004" s="347"/>
      <c r="EXC1004" s="347"/>
      <c r="EXD1004" s="347"/>
      <c r="EXE1004" s="347"/>
      <c r="EXF1004" s="347"/>
      <c r="EXG1004" s="347"/>
      <c r="EXH1004" s="347"/>
      <c r="EXI1004" s="347"/>
      <c r="EXJ1004" s="347"/>
      <c r="EXK1004" s="347"/>
      <c r="EXL1004" s="347"/>
      <c r="EXM1004" s="347"/>
      <c r="EXN1004" s="347"/>
      <c r="EXO1004" s="347"/>
      <c r="EXP1004" s="347"/>
      <c r="EXQ1004" s="347"/>
      <c r="EXR1004" s="347"/>
      <c r="EXS1004" s="347"/>
      <c r="EXT1004" s="347"/>
      <c r="EXU1004" s="347"/>
      <c r="EXV1004" s="347"/>
      <c r="EXW1004" s="347"/>
      <c r="EXX1004" s="347"/>
      <c r="EXY1004" s="347"/>
      <c r="EXZ1004" s="347"/>
      <c r="EYA1004" s="347"/>
      <c r="EYB1004" s="347"/>
      <c r="EYC1004" s="347"/>
      <c r="EYD1004" s="347"/>
      <c r="EYE1004" s="347"/>
      <c r="EYF1004" s="347"/>
      <c r="EYG1004" s="347"/>
      <c r="EYH1004" s="347"/>
      <c r="EYI1004" s="347"/>
      <c r="EYJ1004" s="347"/>
      <c r="EYK1004" s="347"/>
      <c r="EYL1004" s="347"/>
      <c r="EYM1004" s="347"/>
      <c r="EYN1004" s="347"/>
      <c r="EYO1004" s="347"/>
      <c r="EYP1004" s="347"/>
      <c r="EYQ1004" s="347"/>
      <c r="EYR1004" s="347"/>
      <c r="EYS1004" s="347"/>
      <c r="EYT1004" s="347"/>
      <c r="EYU1004" s="347"/>
      <c r="EYV1004" s="347"/>
      <c r="EYW1004" s="347"/>
      <c r="EYX1004" s="347"/>
      <c r="EYY1004" s="347"/>
      <c r="EYZ1004" s="347"/>
      <c r="EZA1004" s="347"/>
      <c r="EZB1004" s="347"/>
      <c r="EZC1004" s="347"/>
      <c r="EZD1004" s="347"/>
      <c r="EZE1004" s="347"/>
      <c r="EZF1004" s="347"/>
      <c r="EZG1004" s="347"/>
      <c r="EZH1004" s="347"/>
      <c r="EZI1004" s="347"/>
      <c r="EZJ1004" s="347"/>
      <c r="EZK1004" s="347"/>
      <c r="EZL1004" s="347"/>
      <c r="EZM1004" s="347"/>
      <c r="EZN1004" s="347"/>
      <c r="EZO1004" s="347"/>
      <c r="EZP1004" s="347"/>
      <c r="EZQ1004" s="347"/>
      <c r="EZR1004" s="347"/>
      <c r="EZS1004" s="347"/>
      <c r="EZT1004" s="347"/>
      <c r="EZU1004" s="347"/>
      <c r="EZV1004" s="347"/>
      <c r="EZW1004" s="347"/>
      <c r="EZX1004" s="347"/>
      <c r="EZY1004" s="347"/>
      <c r="EZZ1004" s="347"/>
      <c r="FAA1004" s="347"/>
      <c r="FAB1004" s="347"/>
      <c r="FAC1004" s="347"/>
      <c r="FAD1004" s="347"/>
      <c r="FAE1004" s="347"/>
      <c r="FAF1004" s="347"/>
      <c r="FAG1004" s="347"/>
      <c r="FAH1004" s="347"/>
      <c r="FAI1004" s="347"/>
      <c r="FAJ1004" s="347"/>
      <c r="FAK1004" s="347"/>
      <c r="FAL1004" s="347"/>
      <c r="FAM1004" s="347"/>
      <c r="FAN1004" s="347"/>
      <c r="FAO1004" s="347"/>
      <c r="FAP1004" s="347"/>
      <c r="FAQ1004" s="347"/>
      <c r="FAR1004" s="347"/>
      <c r="FAS1004" s="347"/>
      <c r="FAT1004" s="347"/>
      <c r="FAU1004" s="347"/>
      <c r="FAV1004" s="347"/>
      <c r="FAW1004" s="347"/>
      <c r="FAX1004" s="347"/>
      <c r="FAY1004" s="347"/>
      <c r="FAZ1004" s="347"/>
      <c r="FBA1004" s="347"/>
      <c r="FBB1004" s="347"/>
      <c r="FBC1004" s="347"/>
      <c r="FBD1004" s="347"/>
      <c r="FBE1004" s="347"/>
      <c r="FBF1004" s="347"/>
      <c r="FBG1004" s="347"/>
      <c r="FBH1004" s="347"/>
      <c r="FBI1004" s="347"/>
      <c r="FBJ1004" s="347"/>
      <c r="FBK1004" s="347"/>
      <c r="FBL1004" s="347"/>
      <c r="FBM1004" s="347"/>
      <c r="FBN1004" s="347"/>
      <c r="FBO1004" s="347"/>
      <c r="FBP1004" s="347"/>
      <c r="FBQ1004" s="347"/>
      <c r="FBR1004" s="347"/>
      <c r="FBS1004" s="347"/>
      <c r="FBT1004" s="347"/>
      <c r="FBU1004" s="347"/>
      <c r="FBV1004" s="347"/>
      <c r="FBW1004" s="347"/>
      <c r="FBX1004" s="347"/>
      <c r="FBY1004" s="347"/>
      <c r="FBZ1004" s="347"/>
      <c r="FCA1004" s="347"/>
      <c r="FCB1004" s="347"/>
      <c r="FCC1004" s="347"/>
      <c r="FCD1004" s="347"/>
      <c r="FCE1004" s="347"/>
      <c r="FCF1004" s="347"/>
      <c r="FCG1004" s="347"/>
      <c r="FCH1004" s="347"/>
      <c r="FCI1004" s="347"/>
      <c r="FCJ1004" s="347"/>
      <c r="FCK1004" s="347"/>
      <c r="FCL1004" s="347"/>
      <c r="FCM1004" s="347"/>
      <c r="FCN1004" s="347"/>
      <c r="FCO1004" s="347"/>
      <c r="FCP1004" s="347"/>
      <c r="FCQ1004" s="347"/>
      <c r="FCR1004" s="347"/>
      <c r="FCS1004" s="347"/>
      <c r="FCT1004" s="347"/>
      <c r="FCU1004" s="347"/>
      <c r="FCV1004" s="347"/>
      <c r="FCW1004" s="347"/>
      <c r="FCX1004" s="347"/>
      <c r="FCY1004" s="347"/>
      <c r="FCZ1004" s="347"/>
      <c r="FDA1004" s="347"/>
      <c r="FDB1004" s="347"/>
      <c r="FDC1004" s="347"/>
      <c r="FDD1004" s="347"/>
      <c r="FDE1004" s="347"/>
      <c r="FDF1004" s="347"/>
      <c r="FDG1004" s="347"/>
      <c r="FDH1004" s="347"/>
      <c r="FDI1004" s="347"/>
      <c r="FDJ1004" s="347"/>
      <c r="FDK1004" s="347"/>
      <c r="FDL1004" s="347"/>
      <c r="FDM1004" s="347"/>
      <c r="FDN1004" s="347"/>
      <c r="FDO1004" s="347"/>
      <c r="FDP1004" s="347"/>
      <c r="FDQ1004" s="347"/>
      <c r="FDR1004" s="347"/>
      <c r="FDS1004" s="347"/>
      <c r="FDT1004" s="347"/>
      <c r="FDU1004" s="347"/>
      <c r="FDV1004" s="347"/>
      <c r="FDW1004" s="347"/>
      <c r="FDX1004" s="347"/>
      <c r="FDY1004" s="347"/>
      <c r="FDZ1004" s="347"/>
      <c r="FEA1004" s="347"/>
      <c r="FEB1004" s="347"/>
      <c r="FEC1004" s="347"/>
      <c r="FED1004" s="347"/>
      <c r="FEE1004" s="347"/>
      <c r="FEF1004" s="347"/>
      <c r="FEG1004" s="347"/>
      <c r="FEH1004" s="347"/>
      <c r="FEI1004" s="347"/>
      <c r="FEJ1004" s="347"/>
      <c r="FEK1004" s="347"/>
      <c r="FEL1004" s="347"/>
      <c r="FEM1004" s="347"/>
      <c r="FEN1004" s="347"/>
      <c r="FEO1004" s="347"/>
      <c r="FEP1004" s="347"/>
      <c r="FEQ1004" s="347"/>
      <c r="FER1004" s="347"/>
      <c r="FES1004" s="347"/>
      <c r="FET1004" s="347"/>
      <c r="FEU1004" s="347"/>
      <c r="FEV1004" s="347"/>
      <c r="FEW1004" s="347"/>
      <c r="FEX1004" s="347"/>
      <c r="FEY1004" s="347"/>
      <c r="FEZ1004" s="347"/>
      <c r="FFA1004" s="347"/>
      <c r="FFB1004" s="347"/>
      <c r="FFC1004" s="347"/>
      <c r="FFD1004" s="347"/>
      <c r="FFE1004" s="347"/>
      <c r="FFF1004" s="347"/>
      <c r="FFG1004" s="347"/>
      <c r="FFH1004" s="347"/>
      <c r="FFI1004" s="347"/>
      <c r="FFJ1004" s="347"/>
      <c r="FFK1004" s="347"/>
      <c r="FFL1004" s="347"/>
      <c r="FFM1004" s="347"/>
      <c r="FFN1004" s="347"/>
      <c r="FFO1004" s="347"/>
      <c r="FFP1004" s="347"/>
      <c r="FFQ1004" s="347"/>
      <c r="FFR1004" s="347"/>
      <c r="FFS1004" s="347"/>
      <c r="FFT1004" s="347"/>
      <c r="FFU1004" s="347"/>
      <c r="FFV1004" s="347"/>
      <c r="FFW1004" s="347"/>
      <c r="FFX1004" s="347"/>
      <c r="FFY1004" s="347"/>
      <c r="FFZ1004" s="347"/>
      <c r="FGA1004" s="347"/>
      <c r="FGB1004" s="347"/>
      <c r="FGC1004" s="347"/>
      <c r="FGD1004" s="347"/>
      <c r="FGE1004" s="347"/>
      <c r="FGF1004" s="347"/>
      <c r="FGG1004" s="347"/>
      <c r="FGH1004" s="347"/>
      <c r="FGI1004" s="347"/>
      <c r="FGJ1004" s="347"/>
      <c r="FGK1004" s="347"/>
      <c r="FGL1004" s="347"/>
      <c r="FGM1004" s="347"/>
      <c r="FGN1004" s="347"/>
      <c r="FGO1004" s="347"/>
      <c r="FGP1004" s="347"/>
      <c r="FGQ1004" s="347"/>
      <c r="FGR1004" s="347"/>
      <c r="FGS1004" s="347"/>
      <c r="FGT1004" s="347"/>
      <c r="FGU1004" s="347"/>
      <c r="FGV1004" s="347"/>
      <c r="FGW1004" s="347"/>
      <c r="FGX1004" s="347"/>
      <c r="FGY1004" s="347"/>
      <c r="FGZ1004" s="347"/>
      <c r="FHA1004" s="347"/>
      <c r="FHB1004" s="347"/>
      <c r="FHC1004" s="347"/>
      <c r="FHD1004" s="347"/>
      <c r="FHE1004" s="347"/>
      <c r="FHF1004" s="347"/>
      <c r="FHG1004" s="347"/>
      <c r="FHH1004" s="347"/>
      <c r="FHI1004" s="347"/>
      <c r="FHJ1004" s="347"/>
      <c r="FHK1004" s="347"/>
      <c r="FHL1004" s="347"/>
      <c r="FHM1004" s="347"/>
      <c r="FHN1004" s="347"/>
      <c r="FHO1004" s="347"/>
      <c r="FHP1004" s="347"/>
      <c r="FHQ1004" s="347"/>
      <c r="FHR1004" s="347"/>
      <c r="FHS1004" s="347"/>
      <c r="FHT1004" s="347"/>
      <c r="FHU1004" s="347"/>
      <c r="FHV1004" s="347"/>
      <c r="FHW1004" s="347"/>
      <c r="FHX1004" s="347"/>
      <c r="FHY1004" s="347"/>
      <c r="FHZ1004" s="347"/>
      <c r="FIA1004" s="347"/>
      <c r="FIB1004" s="347"/>
      <c r="FIC1004" s="347"/>
      <c r="FID1004" s="347"/>
      <c r="FIE1004" s="347"/>
      <c r="FIF1004" s="347"/>
      <c r="FIG1004" s="347"/>
      <c r="FIH1004" s="347"/>
      <c r="FII1004" s="347"/>
      <c r="FIJ1004" s="347"/>
      <c r="FIK1004" s="347"/>
      <c r="FIL1004" s="347"/>
      <c r="FIM1004" s="347"/>
      <c r="FIN1004" s="347"/>
      <c r="FIO1004" s="347"/>
      <c r="FIP1004" s="347"/>
      <c r="FIQ1004" s="347"/>
      <c r="FIR1004" s="347"/>
      <c r="FIS1004" s="347"/>
      <c r="FIT1004" s="347"/>
      <c r="FIU1004" s="347"/>
      <c r="FIV1004" s="347"/>
      <c r="FIW1004" s="347"/>
      <c r="FIX1004" s="347"/>
      <c r="FIY1004" s="347"/>
      <c r="FIZ1004" s="347"/>
      <c r="FJA1004" s="347"/>
      <c r="FJB1004" s="347"/>
      <c r="FJC1004" s="347"/>
      <c r="FJD1004" s="347"/>
      <c r="FJE1004" s="347"/>
      <c r="FJF1004" s="347"/>
      <c r="FJG1004" s="347"/>
      <c r="FJH1004" s="347"/>
      <c r="FJI1004" s="347"/>
      <c r="FJJ1004" s="347"/>
      <c r="FJK1004" s="347"/>
      <c r="FJL1004" s="347"/>
      <c r="FJM1004" s="347"/>
      <c r="FJN1004" s="347"/>
      <c r="FJO1004" s="347"/>
      <c r="FJP1004" s="347"/>
      <c r="FJQ1004" s="347"/>
      <c r="FJR1004" s="347"/>
      <c r="FJS1004" s="347"/>
      <c r="FJT1004" s="347"/>
      <c r="FJU1004" s="347"/>
      <c r="FJV1004" s="347"/>
      <c r="FJW1004" s="347"/>
      <c r="FJX1004" s="347"/>
      <c r="FJY1004" s="347"/>
      <c r="FJZ1004" s="347"/>
      <c r="FKA1004" s="347"/>
      <c r="FKB1004" s="347"/>
      <c r="FKC1004" s="347"/>
      <c r="FKD1004" s="347"/>
      <c r="FKE1004" s="347"/>
      <c r="FKF1004" s="347"/>
      <c r="FKG1004" s="347"/>
      <c r="FKH1004" s="347"/>
      <c r="FKI1004" s="347"/>
      <c r="FKJ1004" s="347"/>
      <c r="FKK1004" s="347"/>
      <c r="FKL1004" s="347"/>
      <c r="FKM1004" s="347"/>
      <c r="FKN1004" s="347"/>
      <c r="FKO1004" s="347"/>
      <c r="FKP1004" s="347"/>
      <c r="FKQ1004" s="347"/>
      <c r="FKR1004" s="347"/>
      <c r="FKS1004" s="347"/>
      <c r="FKT1004" s="347"/>
      <c r="FKU1004" s="347"/>
      <c r="FKV1004" s="347"/>
      <c r="FKW1004" s="347"/>
      <c r="FKX1004" s="347"/>
      <c r="FKY1004" s="347"/>
      <c r="FKZ1004" s="347"/>
      <c r="FLA1004" s="347"/>
      <c r="FLB1004" s="347"/>
      <c r="FLC1004" s="347"/>
      <c r="FLD1004" s="347"/>
      <c r="FLE1004" s="347"/>
      <c r="FLF1004" s="347"/>
      <c r="FLG1004" s="347"/>
      <c r="FLH1004" s="347"/>
      <c r="FLI1004" s="347"/>
      <c r="FLJ1004" s="347"/>
      <c r="FLK1004" s="347"/>
      <c r="FLL1004" s="347"/>
      <c r="FLM1004" s="347"/>
      <c r="FLN1004" s="347"/>
      <c r="FLO1004" s="347"/>
      <c r="FLP1004" s="347"/>
      <c r="FLQ1004" s="347"/>
      <c r="FLR1004" s="347"/>
      <c r="FLS1004" s="347"/>
      <c r="FLT1004" s="347"/>
      <c r="FLU1004" s="347"/>
      <c r="FLV1004" s="347"/>
      <c r="FLW1004" s="347"/>
      <c r="FLX1004" s="347"/>
      <c r="FLY1004" s="347"/>
      <c r="FLZ1004" s="347"/>
      <c r="FMA1004" s="347"/>
      <c r="FMB1004" s="347"/>
      <c r="FMC1004" s="347"/>
      <c r="FMD1004" s="347"/>
      <c r="FME1004" s="347"/>
      <c r="FMF1004" s="347"/>
      <c r="FMG1004" s="347"/>
      <c r="FMH1004" s="347"/>
      <c r="FMI1004" s="347"/>
      <c r="FMJ1004" s="347"/>
      <c r="FMK1004" s="347"/>
      <c r="FML1004" s="347"/>
      <c r="FMM1004" s="347"/>
      <c r="FMN1004" s="347"/>
      <c r="FMO1004" s="347"/>
      <c r="FMP1004" s="347"/>
      <c r="FMQ1004" s="347"/>
      <c r="FMR1004" s="347"/>
      <c r="FMS1004" s="347"/>
      <c r="FMT1004" s="347"/>
      <c r="FMU1004" s="347"/>
      <c r="FMV1004" s="347"/>
      <c r="FMW1004" s="347"/>
      <c r="FMX1004" s="347"/>
      <c r="FMY1004" s="347"/>
      <c r="FMZ1004" s="347"/>
      <c r="FNA1004" s="347"/>
      <c r="FNB1004" s="347"/>
      <c r="FNC1004" s="347"/>
      <c r="FND1004" s="347"/>
      <c r="FNE1004" s="347"/>
      <c r="FNF1004" s="347"/>
      <c r="FNG1004" s="347"/>
      <c r="FNH1004" s="347"/>
      <c r="FNI1004" s="347"/>
      <c r="FNJ1004" s="347"/>
      <c r="FNK1004" s="347"/>
      <c r="FNL1004" s="347"/>
      <c r="FNM1004" s="347"/>
      <c r="FNN1004" s="347"/>
      <c r="FNO1004" s="347"/>
      <c r="FNP1004" s="347"/>
      <c r="FNQ1004" s="347"/>
      <c r="FNR1004" s="347"/>
      <c r="FNS1004" s="347"/>
      <c r="FNT1004" s="347"/>
      <c r="FNU1004" s="347"/>
      <c r="FNV1004" s="347"/>
      <c r="FNW1004" s="347"/>
      <c r="FNX1004" s="347"/>
      <c r="FNY1004" s="347"/>
      <c r="FNZ1004" s="347"/>
      <c r="FOA1004" s="347"/>
      <c r="FOB1004" s="347"/>
      <c r="FOC1004" s="347"/>
      <c r="FOD1004" s="347"/>
      <c r="FOE1004" s="347"/>
      <c r="FOF1004" s="347"/>
      <c r="FOG1004" s="347"/>
      <c r="FOH1004" s="347"/>
      <c r="FOI1004" s="347"/>
      <c r="FOJ1004" s="347"/>
      <c r="FOK1004" s="347"/>
      <c r="FOL1004" s="347"/>
      <c r="FOM1004" s="347"/>
      <c r="FON1004" s="347"/>
      <c r="FOO1004" s="347"/>
      <c r="FOP1004" s="347"/>
      <c r="FOQ1004" s="347"/>
      <c r="FOR1004" s="347"/>
      <c r="FOS1004" s="347"/>
      <c r="FOT1004" s="347"/>
      <c r="FOU1004" s="347"/>
      <c r="FOV1004" s="347"/>
      <c r="FOW1004" s="347"/>
      <c r="FOX1004" s="347"/>
      <c r="FOY1004" s="347"/>
      <c r="FOZ1004" s="347"/>
      <c r="FPA1004" s="347"/>
      <c r="FPB1004" s="347"/>
      <c r="FPC1004" s="347"/>
      <c r="FPD1004" s="347"/>
      <c r="FPE1004" s="347"/>
      <c r="FPF1004" s="347"/>
      <c r="FPG1004" s="347"/>
      <c r="FPH1004" s="347"/>
      <c r="FPI1004" s="347"/>
      <c r="FPJ1004" s="347"/>
      <c r="FPK1004" s="347"/>
      <c r="FPL1004" s="347"/>
      <c r="FPM1004" s="347"/>
      <c r="FPN1004" s="347"/>
      <c r="FPO1004" s="347"/>
      <c r="FPP1004" s="347"/>
      <c r="FPQ1004" s="347"/>
      <c r="FPR1004" s="347"/>
      <c r="FPS1004" s="347"/>
      <c r="FPT1004" s="347"/>
      <c r="FPU1004" s="347"/>
      <c r="FPV1004" s="347"/>
      <c r="FPW1004" s="347"/>
      <c r="FPX1004" s="347"/>
      <c r="FPY1004" s="347"/>
      <c r="FPZ1004" s="347"/>
      <c r="FQA1004" s="347"/>
      <c r="FQB1004" s="347"/>
      <c r="FQC1004" s="347"/>
      <c r="FQD1004" s="347"/>
      <c r="FQE1004" s="347"/>
      <c r="FQF1004" s="347"/>
      <c r="FQG1004" s="347"/>
      <c r="FQH1004" s="347"/>
      <c r="FQI1004" s="347"/>
      <c r="FQJ1004" s="347"/>
      <c r="FQK1004" s="347"/>
      <c r="FQL1004" s="347"/>
      <c r="FQM1004" s="347"/>
      <c r="FQN1004" s="347"/>
      <c r="FQO1004" s="347"/>
      <c r="FQP1004" s="347"/>
      <c r="FQQ1004" s="347"/>
      <c r="FQR1004" s="347"/>
      <c r="FQS1004" s="347"/>
      <c r="FQT1004" s="347"/>
      <c r="FQU1004" s="347"/>
      <c r="FQV1004" s="347"/>
      <c r="FQW1004" s="347"/>
      <c r="FQX1004" s="347"/>
      <c r="FQY1004" s="347"/>
      <c r="FQZ1004" s="347"/>
      <c r="FRA1004" s="347"/>
      <c r="FRB1004" s="347"/>
      <c r="FRC1004" s="347"/>
      <c r="FRD1004" s="347"/>
      <c r="FRE1004" s="347"/>
      <c r="FRF1004" s="347"/>
      <c r="FRG1004" s="347"/>
      <c r="FRH1004" s="347"/>
      <c r="FRI1004" s="347"/>
      <c r="FRJ1004" s="347"/>
      <c r="FRK1004" s="347"/>
      <c r="FRL1004" s="347"/>
      <c r="FRM1004" s="347"/>
      <c r="FRN1004" s="347"/>
      <c r="FRO1004" s="347"/>
      <c r="FRP1004" s="347"/>
      <c r="FRQ1004" s="347"/>
      <c r="FRR1004" s="347"/>
      <c r="FRS1004" s="347"/>
      <c r="FRT1004" s="347"/>
      <c r="FRU1004" s="347"/>
      <c r="FRV1004" s="347"/>
      <c r="FRW1004" s="347"/>
      <c r="FRX1004" s="347"/>
      <c r="FRY1004" s="347"/>
      <c r="FRZ1004" s="347"/>
      <c r="FSA1004" s="347"/>
      <c r="FSB1004" s="347"/>
      <c r="FSC1004" s="347"/>
      <c r="FSD1004" s="347"/>
      <c r="FSE1004" s="347"/>
      <c r="FSF1004" s="347"/>
      <c r="FSG1004" s="347"/>
      <c r="FSH1004" s="347"/>
      <c r="FSI1004" s="347"/>
      <c r="FSJ1004" s="347"/>
      <c r="FSK1004" s="347"/>
      <c r="FSL1004" s="347"/>
      <c r="FSM1004" s="347"/>
      <c r="FSN1004" s="347"/>
      <c r="FSO1004" s="347"/>
      <c r="FSP1004" s="347"/>
      <c r="FSQ1004" s="347"/>
      <c r="FSR1004" s="347"/>
      <c r="FSS1004" s="347"/>
      <c r="FST1004" s="347"/>
      <c r="FSU1004" s="347"/>
      <c r="FSV1004" s="347"/>
      <c r="FSW1004" s="347"/>
      <c r="FSX1004" s="347"/>
      <c r="FSY1004" s="347"/>
      <c r="FSZ1004" s="347"/>
      <c r="FTA1004" s="347"/>
      <c r="FTB1004" s="347"/>
      <c r="FTC1004" s="347"/>
      <c r="FTD1004" s="347"/>
      <c r="FTE1004" s="347"/>
      <c r="FTF1004" s="347"/>
      <c r="FTG1004" s="347"/>
      <c r="FTH1004" s="347"/>
      <c r="FTI1004" s="347"/>
      <c r="FTJ1004" s="347"/>
      <c r="FTK1004" s="347"/>
      <c r="FTL1004" s="347"/>
      <c r="FTM1004" s="347"/>
      <c r="FTN1004" s="347"/>
      <c r="FTO1004" s="347"/>
      <c r="FTP1004" s="347"/>
      <c r="FTQ1004" s="347"/>
      <c r="FTR1004" s="347"/>
      <c r="FTS1004" s="347"/>
      <c r="FTT1004" s="347"/>
      <c r="FTU1004" s="347"/>
      <c r="FTV1004" s="347"/>
      <c r="FTW1004" s="347"/>
      <c r="FTX1004" s="347"/>
      <c r="FTY1004" s="347"/>
      <c r="FTZ1004" s="347"/>
      <c r="FUA1004" s="347"/>
      <c r="FUB1004" s="347"/>
      <c r="FUC1004" s="347"/>
      <c r="FUD1004" s="347"/>
      <c r="FUE1004" s="347"/>
      <c r="FUF1004" s="347"/>
      <c r="FUG1004" s="347"/>
      <c r="FUH1004" s="347"/>
      <c r="FUI1004" s="347"/>
      <c r="FUJ1004" s="347"/>
      <c r="FUK1004" s="347"/>
      <c r="FUL1004" s="347"/>
      <c r="FUM1004" s="347"/>
      <c r="FUN1004" s="347"/>
      <c r="FUO1004" s="347"/>
      <c r="FUP1004" s="347"/>
      <c r="FUQ1004" s="347"/>
      <c r="FUR1004" s="347"/>
      <c r="FUS1004" s="347"/>
      <c r="FUT1004" s="347"/>
      <c r="FUU1004" s="347"/>
      <c r="FUV1004" s="347"/>
      <c r="FUW1004" s="347"/>
      <c r="FUX1004" s="347"/>
      <c r="FUY1004" s="347"/>
      <c r="FUZ1004" s="347"/>
      <c r="FVA1004" s="347"/>
      <c r="FVB1004" s="347"/>
      <c r="FVC1004" s="347"/>
      <c r="FVD1004" s="347"/>
      <c r="FVE1004" s="347"/>
      <c r="FVF1004" s="347"/>
      <c r="FVG1004" s="347"/>
      <c r="FVH1004" s="347"/>
      <c r="FVI1004" s="347"/>
      <c r="FVJ1004" s="347"/>
      <c r="FVK1004" s="347"/>
      <c r="FVL1004" s="347"/>
      <c r="FVM1004" s="347"/>
      <c r="FVN1004" s="347"/>
      <c r="FVO1004" s="347"/>
      <c r="FVP1004" s="347"/>
      <c r="FVQ1004" s="347"/>
      <c r="FVR1004" s="347"/>
      <c r="FVS1004" s="347"/>
      <c r="FVT1004" s="347"/>
      <c r="FVU1004" s="347"/>
      <c r="FVV1004" s="347"/>
      <c r="FVW1004" s="347"/>
      <c r="FVX1004" s="347"/>
      <c r="FVY1004" s="347"/>
      <c r="FVZ1004" s="347"/>
      <c r="FWA1004" s="347"/>
      <c r="FWB1004" s="347"/>
      <c r="FWC1004" s="347"/>
      <c r="FWD1004" s="347"/>
      <c r="FWE1004" s="347"/>
      <c r="FWF1004" s="347"/>
      <c r="FWG1004" s="347"/>
      <c r="FWH1004" s="347"/>
      <c r="FWI1004" s="347"/>
      <c r="FWJ1004" s="347"/>
      <c r="FWK1004" s="347"/>
      <c r="FWL1004" s="347"/>
      <c r="FWM1004" s="347"/>
      <c r="FWN1004" s="347"/>
      <c r="FWO1004" s="347"/>
      <c r="FWP1004" s="347"/>
      <c r="FWQ1004" s="347"/>
      <c r="FWR1004" s="347"/>
      <c r="FWS1004" s="347"/>
      <c r="FWT1004" s="347"/>
      <c r="FWU1004" s="347"/>
      <c r="FWV1004" s="347"/>
      <c r="FWW1004" s="347"/>
      <c r="FWX1004" s="347"/>
      <c r="FWY1004" s="347"/>
      <c r="FWZ1004" s="347"/>
      <c r="FXA1004" s="347"/>
      <c r="FXB1004" s="347"/>
      <c r="FXC1004" s="347"/>
      <c r="FXD1004" s="347"/>
      <c r="FXE1004" s="347"/>
      <c r="FXF1004" s="347"/>
      <c r="FXG1004" s="347"/>
      <c r="FXH1004" s="347"/>
      <c r="FXI1004" s="347"/>
      <c r="FXJ1004" s="347"/>
      <c r="FXK1004" s="347"/>
      <c r="FXL1004" s="347"/>
      <c r="FXM1004" s="347"/>
      <c r="FXN1004" s="347"/>
      <c r="FXO1004" s="347"/>
      <c r="FXP1004" s="347"/>
      <c r="FXQ1004" s="347"/>
      <c r="FXR1004" s="347"/>
      <c r="FXS1004" s="347"/>
      <c r="FXT1004" s="347"/>
      <c r="FXU1004" s="347"/>
      <c r="FXV1004" s="347"/>
      <c r="FXW1004" s="347"/>
      <c r="FXX1004" s="347"/>
      <c r="FXY1004" s="347"/>
      <c r="FXZ1004" s="347"/>
      <c r="FYA1004" s="347"/>
      <c r="FYB1004" s="347"/>
      <c r="FYC1004" s="347"/>
      <c r="FYD1004" s="347"/>
      <c r="FYE1004" s="347"/>
      <c r="FYF1004" s="347"/>
      <c r="FYG1004" s="347"/>
      <c r="FYH1004" s="347"/>
      <c r="FYI1004" s="347"/>
      <c r="FYJ1004" s="347"/>
      <c r="FYK1004" s="347"/>
      <c r="FYL1004" s="347"/>
      <c r="FYM1004" s="347"/>
      <c r="FYN1004" s="347"/>
      <c r="FYO1004" s="347"/>
      <c r="FYP1004" s="347"/>
      <c r="FYQ1004" s="347"/>
      <c r="FYR1004" s="347"/>
      <c r="FYS1004" s="347"/>
      <c r="FYT1004" s="347"/>
      <c r="FYU1004" s="347"/>
      <c r="FYV1004" s="347"/>
      <c r="FYW1004" s="347"/>
      <c r="FYX1004" s="347"/>
      <c r="FYY1004" s="347"/>
      <c r="FYZ1004" s="347"/>
      <c r="FZA1004" s="347"/>
      <c r="FZB1004" s="347"/>
      <c r="FZC1004" s="347"/>
      <c r="FZD1004" s="347"/>
      <c r="FZE1004" s="347"/>
      <c r="FZF1004" s="347"/>
      <c r="FZG1004" s="347"/>
      <c r="FZH1004" s="347"/>
      <c r="FZI1004" s="347"/>
      <c r="FZJ1004" s="347"/>
      <c r="FZK1004" s="347"/>
      <c r="FZL1004" s="347"/>
      <c r="FZM1004" s="347"/>
      <c r="FZN1004" s="347"/>
      <c r="FZO1004" s="347"/>
      <c r="FZP1004" s="347"/>
      <c r="FZQ1004" s="347"/>
      <c r="FZR1004" s="347"/>
      <c r="FZS1004" s="347"/>
      <c r="FZT1004" s="347"/>
      <c r="FZU1004" s="347"/>
      <c r="FZV1004" s="347"/>
      <c r="FZW1004" s="347"/>
      <c r="FZX1004" s="347"/>
      <c r="FZY1004" s="347"/>
      <c r="FZZ1004" s="347"/>
      <c r="GAA1004" s="347"/>
      <c r="GAB1004" s="347"/>
      <c r="GAC1004" s="347"/>
      <c r="GAD1004" s="347"/>
      <c r="GAE1004" s="347"/>
      <c r="GAF1004" s="347"/>
      <c r="GAG1004" s="347"/>
      <c r="GAH1004" s="347"/>
      <c r="GAI1004" s="347"/>
      <c r="GAJ1004" s="347"/>
      <c r="GAK1004" s="347"/>
      <c r="GAL1004" s="347"/>
      <c r="GAM1004" s="347"/>
      <c r="GAN1004" s="347"/>
      <c r="GAO1004" s="347"/>
      <c r="GAP1004" s="347"/>
      <c r="GAQ1004" s="347"/>
      <c r="GAR1004" s="347"/>
      <c r="GAS1004" s="347"/>
      <c r="GAT1004" s="347"/>
      <c r="GAU1004" s="347"/>
      <c r="GAV1004" s="347"/>
      <c r="GAW1004" s="347"/>
      <c r="GAX1004" s="347"/>
      <c r="GAY1004" s="347"/>
      <c r="GAZ1004" s="347"/>
      <c r="GBA1004" s="347"/>
      <c r="GBB1004" s="347"/>
      <c r="GBC1004" s="347"/>
      <c r="GBD1004" s="347"/>
      <c r="GBE1004" s="347"/>
      <c r="GBF1004" s="347"/>
      <c r="GBG1004" s="347"/>
      <c r="GBH1004" s="347"/>
      <c r="GBI1004" s="347"/>
      <c r="GBJ1004" s="347"/>
      <c r="GBK1004" s="347"/>
      <c r="GBL1004" s="347"/>
      <c r="GBM1004" s="347"/>
      <c r="GBN1004" s="347"/>
      <c r="GBO1004" s="347"/>
      <c r="GBP1004" s="347"/>
      <c r="GBQ1004" s="347"/>
      <c r="GBR1004" s="347"/>
      <c r="GBS1004" s="347"/>
      <c r="GBT1004" s="347"/>
      <c r="GBU1004" s="347"/>
      <c r="GBV1004" s="347"/>
      <c r="GBW1004" s="347"/>
      <c r="GBX1004" s="347"/>
      <c r="GBY1004" s="347"/>
      <c r="GBZ1004" s="347"/>
      <c r="GCA1004" s="347"/>
      <c r="GCB1004" s="347"/>
      <c r="GCC1004" s="347"/>
      <c r="GCD1004" s="347"/>
      <c r="GCE1004" s="347"/>
      <c r="GCF1004" s="347"/>
      <c r="GCG1004" s="347"/>
      <c r="GCH1004" s="347"/>
      <c r="GCI1004" s="347"/>
      <c r="GCJ1004" s="347"/>
      <c r="GCK1004" s="347"/>
      <c r="GCL1004" s="347"/>
      <c r="GCM1004" s="347"/>
      <c r="GCN1004" s="347"/>
      <c r="GCO1004" s="347"/>
      <c r="GCP1004" s="347"/>
      <c r="GCQ1004" s="347"/>
      <c r="GCR1004" s="347"/>
      <c r="GCS1004" s="347"/>
      <c r="GCT1004" s="347"/>
      <c r="GCU1004" s="347"/>
      <c r="GCV1004" s="347"/>
      <c r="GCW1004" s="347"/>
      <c r="GCX1004" s="347"/>
      <c r="GCY1004" s="347"/>
      <c r="GCZ1004" s="347"/>
      <c r="GDA1004" s="347"/>
      <c r="GDB1004" s="347"/>
      <c r="GDC1004" s="347"/>
      <c r="GDD1004" s="347"/>
      <c r="GDE1004" s="347"/>
      <c r="GDF1004" s="347"/>
      <c r="GDG1004" s="347"/>
      <c r="GDH1004" s="347"/>
      <c r="GDI1004" s="347"/>
      <c r="GDJ1004" s="347"/>
      <c r="GDK1004" s="347"/>
      <c r="GDL1004" s="347"/>
      <c r="GDM1004" s="347"/>
      <c r="GDN1004" s="347"/>
      <c r="GDO1004" s="347"/>
      <c r="GDP1004" s="347"/>
      <c r="GDQ1004" s="347"/>
      <c r="GDR1004" s="347"/>
      <c r="GDS1004" s="347"/>
      <c r="GDT1004" s="347"/>
      <c r="GDU1004" s="347"/>
      <c r="GDV1004" s="347"/>
      <c r="GDW1004" s="347"/>
      <c r="GDX1004" s="347"/>
      <c r="GDY1004" s="347"/>
      <c r="GDZ1004" s="347"/>
      <c r="GEA1004" s="347"/>
      <c r="GEB1004" s="347"/>
      <c r="GEC1004" s="347"/>
      <c r="GED1004" s="347"/>
      <c r="GEE1004" s="347"/>
      <c r="GEF1004" s="347"/>
      <c r="GEG1004" s="347"/>
      <c r="GEH1004" s="347"/>
      <c r="GEI1004" s="347"/>
      <c r="GEJ1004" s="347"/>
      <c r="GEK1004" s="347"/>
      <c r="GEL1004" s="347"/>
      <c r="GEM1004" s="347"/>
      <c r="GEN1004" s="347"/>
      <c r="GEO1004" s="347"/>
      <c r="GEP1004" s="347"/>
      <c r="GEQ1004" s="347"/>
      <c r="GER1004" s="347"/>
      <c r="GES1004" s="347"/>
      <c r="GET1004" s="347"/>
      <c r="GEU1004" s="347"/>
      <c r="GEV1004" s="347"/>
      <c r="GEW1004" s="347"/>
      <c r="GEX1004" s="347"/>
      <c r="GEY1004" s="347"/>
      <c r="GEZ1004" s="347"/>
      <c r="GFA1004" s="347"/>
      <c r="GFB1004" s="347"/>
      <c r="GFC1004" s="347"/>
      <c r="GFD1004" s="347"/>
      <c r="GFE1004" s="347"/>
      <c r="GFF1004" s="347"/>
      <c r="GFG1004" s="347"/>
      <c r="GFH1004" s="347"/>
      <c r="GFI1004" s="347"/>
      <c r="GFJ1004" s="347"/>
      <c r="GFK1004" s="347"/>
      <c r="GFL1004" s="347"/>
      <c r="GFM1004" s="347"/>
      <c r="GFN1004" s="347"/>
      <c r="GFO1004" s="347"/>
      <c r="GFP1004" s="347"/>
      <c r="GFQ1004" s="347"/>
      <c r="GFR1004" s="347"/>
      <c r="GFS1004" s="347"/>
      <c r="GFT1004" s="347"/>
      <c r="GFU1004" s="347"/>
      <c r="GFV1004" s="347"/>
      <c r="GFW1004" s="347"/>
      <c r="GFX1004" s="347"/>
      <c r="GFY1004" s="347"/>
      <c r="GFZ1004" s="347"/>
      <c r="GGA1004" s="347"/>
      <c r="GGB1004" s="347"/>
      <c r="GGC1004" s="347"/>
      <c r="GGD1004" s="347"/>
      <c r="GGE1004" s="347"/>
      <c r="GGF1004" s="347"/>
      <c r="GGG1004" s="347"/>
      <c r="GGH1004" s="347"/>
      <c r="GGI1004" s="347"/>
      <c r="GGJ1004" s="347"/>
      <c r="GGK1004" s="347"/>
      <c r="GGL1004" s="347"/>
      <c r="GGM1004" s="347"/>
      <c r="GGN1004" s="347"/>
      <c r="GGO1004" s="347"/>
      <c r="GGP1004" s="347"/>
      <c r="GGQ1004" s="347"/>
      <c r="GGR1004" s="347"/>
      <c r="GGS1004" s="347"/>
      <c r="GGT1004" s="347"/>
      <c r="GGU1004" s="347"/>
      <c r="GGV1004" s="347"/>
      <c r="GGW1004" s="347"/>
      <c r="GGX1004" s="347"/>
      <c r="GGY1004" s="347"/>
      <c r="GGZ1004" s="347"/>
      <c r="GHA1004" s="347"/>
      <c r="GHB1004" s="347"/>
      <c r="GHC1004" s="347"/>
      <c r="GHD1004" s="347"/>
      <c r="GHE1004" s="347"/>
      <c r="GHF1004" s="347"/>
      <c r="GHG1004" s="347"/>
      <c r="GHH1004" s="347"/>
      <c r="GHI1004" s="347"/>
      <c r="GHJ1004" s="347"/>
      <c r="GHK1004" s="347"/>
      <c r="GHL1004" s="347"/>
      <c r="GHM1004" s="347"/>
      <c r="GHN1004" s="347"/>
      <c r="GHO1004" s="347"/>
      <c r="GHP1004" s="347"/>
      <c r="GHQ1004" s="347"/>
      <c r="GHR1004" s="347"/>
      <c r="GHS1004" s="347"/>
      <c r="GHT1004" s="347"/>
      <c r="GHU1004" s="347"/>
      <c r="GHV1004" s="347"/>
      <c r="GHW1004" s="347"/>
      <c r="GHX1004" s="347"/>
      <c r="GHY1004" s="347"/>
      <c r="GHZ1004" s="347"/>
      <c r="GIA1004" s="347"/>
      <c r="GIB1004" s="347"/>
      <c r="GIC1004" s="347"/>
      <c r="GID1004" s="347"/>
      <c r="GIE1004" s="347"/>
      <c r="GIF1004" s="347"/>
      <c r="GIG1004" s="347"/>
      <c r="GIH1004" s="347"/>
      <c r="GII1004" s="347"/>
      <c r="GIJ1004" s="347"/>
      <c r="GIK1004" s="347"/>
      <c r="GIL1004" s="347"/>
      <c r="GIM1004" s="347"/>
      <c r="GIN1004" s="347"/>
      <c r="GIO1004" s="347"/>
      <c r="GIP1004" s="347"/>
      <c r="GIQ1004" s="347"/>
      <c r="GIR1004" s="347"/>
      <c r="GIS1004" s="347"/>
      <c r="GIT1004" s="347"/>
      <c r="GIU1004" s="347"/>
      <c r="GIV1004" s="347"/>
      <c r="GIW1004" s="347"/>
      <c r="GIX1004" s="347"/>
      <c r="GIY1004" s="347"/>
      <c r="GIZ1004" s="347"/>
      <c r="GJA1004" s="347"/>
      <c r="GJB1004" s="347"/>
      <c r="GJC1004" s="347"/>
      <c r="GJD1004" s="347"/>
      <c r="GJE1004" s="347"/>
      <c r="GJF1004" s="347"/>
      <c r="GJG1004" s="347"/>
      <c r="GJH1004" s="347"/>
      <c r="GJI1004" s="347"/>
      <c r="GJJ1004" s="347"/>
      <c r="GJK1004" s="347"/>
      <c r="GJL1004" s="347"/>
      <c r="GJM1004" s="347"/>
      <c r="GJN1004" s="347"/>
      <c r="GJO1004" s="347"/>
      <c r="GJP1004" s="347"/>
      <c r="GJQ1004" s="347"/>
      <c r="GJR1004" s="347"/>
      <c r="GJS1004" s="347"/>
      <c r="GJT1004" s="347"/>
      <c r="GJU1004" s="347"/>
      <c r="GJV1004" s="347"/>
      <c r="GJW1004" s="347"/>
      <c r="GJX1004" s="347"/>
      <c r="GJY1004" s="347"/>
      <c r="GJZ1004" s="347"/>
      <c r="GKA1004" s="347"/>
      <c r="GKB1004" s="347"/>
      <c r="GKC1004" s="347"/>
      <c r="GKD1004" s="347"/>
      <c r="GKE1004" s="347"/>
      <c r="GKF1004" s="347"/>
      <c r="GKG1004" s="347"/>
      <c r="GKH1004" s="347"/>
      <c r="GKI1004" s="347"/>
      <c r="GKJ1004" s="347"/>
      <c r="GKK1004" s="347"/>
      <c r="GKL1004" s="347"/>
      <c r="GKM1004" s="347"/>
      <c r="GKN1004" s="347"/>
      <c r="GKO1004" s="347"/>
      <c r="GKP1004" s="347"/>
      <c r="GKQ1004" s="347"/>
      <c r="GKR1004" s="347"/>
      <c r="GKS1004" s="347"/>
      <c r="GKT1004" s="347"/>
      <c r="GKU1004" s="347"/>
      <c r="GKV1004" s="347"/>
      <c r="GKW1004" s="347"/>
      <c r="GKX1004" s="347"/>
      <c r="GKY1004" s="347"/>
      <c r="GKZ1004" s="347"/>
      <c r="GLA1004" s="347"/>
      <c r="GLB1004" s="347"/>
      <c r="GLC1004" s="347"/>
      <c r="GLD1004" s="347"/>
      <c r="GLE1004" s="347"/>
      <c r="GLF1004" s="347"/>
      <c r="GLG1004" s="347"/>
      <c r="GLH1004" s="347"/>
      <c r="GLI1004" s="347"/>
      <c r="GLJ1004" s="347"/>
      <c r="GLK1004" s="347"/>
      <c r="GLL1004" s="347"/>
      <c r="GLM1004" s="347"/>
      <c r="GLN1004" s="347"/>
      <c r="GLO1004" s="347"/>
      <c r="GLP1004" s="347"/>
      <c r="GLQ1004" s="347"/>
      <c r="GLR1004" s="347"/>
      <c r="GLS1004" s="347"/>
      <c r="GLT1004" s="347"/>
      <c r="GLU1004" s="347"/>
      <c r="GLV1004" s="347"/>
      <c r="GLW1004" s="347"/>
      <c r="GLX1004" s="347"/>
      <c r="GLY1004" s="347"/>
      <c r="GLZ1004" s="347"/>
      <c r="GMA1004" s="347"/>
      <c r="GMB1004" s="347"/>
      <c r="GMC1004" s="347"/>
      <c r="GMD1004" s="347"/>
      <c r="GME1004" s="347"/>
      <c r="GMF1004" s="347"/>
      <c r="GMG1004" s="347"/>
      <c r="GMH1004" s="347"/>
      <c r="GMI1004" s="347"/>
      <c r="GMJ1004" s="347"/>
      <c r="GMK1004" s="347"/>
      <c r="GML1004" s="347"/>
      <c r="GMM1004" s="347"/>
      <c r="GMN1004" s="347"/>
      <c r="GMO1004" s="347"/>
      <c r="GMP1004" s="347"/>
      <c r="GMQ1004" s="347"/>
      <c r="GMR1004" s="347"/>
      <c r="GMS1004" s="347"/>
      <c r="GMT1004" s="347"/>
      <c r="GMU1004" s="347"/>
      <c r="GMV1004" s="347"/>
      <c r="GMW1004" s="347"/>
      <c r="GMX1004" s="347"/>
      <c r="GMY1004" s="347"/>
      <c r="GMZ1004" s="347"/>
      <c r="GNA1004" s="347"/>
      <c r="GNB1004" s="347"/>
      <c r="GNC1004" s="347"/>
      <c r="GND1004" s="347"/>
      <c r="GNE1004" s="347"/>
      <c r="GNF1004" s="347"/>
      <c r="GNG1004" s="347"/>
      <c r="GNH1004" s="347"/>
      <c r="GNI1004" s="347"/>
      <c r="GNJ1004" s="347"/>
      <c r="GNK1004" s="347"/>
      <c r="GNL1004" s="347"/>
      <c r="GNM1004" s="347"/>
      <c r="GNN1004" s="347"/>
      <c r="GNO1004" s="347"/>
      <c r="GNP1004" s="347"/>
      <c r="GNQ1004" s="347"/>
      <c r="GNR1004" s="347"/>
      <c r="GNS1004" s="347"/>
      <c r="GNT1004" s="347"/>
      <c r="GNU1004" s="347"/>
      <c r="GNV1004" s="347"/>
      <c r="GNW1004" s="347"/>
      <c r="GNX1004" s="347"/>
      <c r="GNY1004" s="347"/>
      <c r="GNZ1004" s="347"/>
      <c r="GOA1004" s="347"/>
      <c r="GOB1004" s="347"/>
      <c r="GOC1004" s="347"/>
      <c r="GOD1004" s="347"/>
      <c r="GOE1004" s="347"/>
      <c r="GOF1004" s="347"/>
      <c r="GOG1004" s="347"/>
      <c r="GOH1004" s="347"/>
      <c r="GOI1004" s="347"/>
      <c r="GOJ1004" s="347"/>
      <c r="GOK1004" s="347"/>
      <c r="GOL1004" s="347"/>
      <c r="GOM1004" s="347"/>
      <c r="GON1004" s="347"/>
      <c r="GOO1004" s="347"/>
      <c r="GOP1004" s="347"/>
      <c r="GOQ1004" s="347"/>
      <c r="GOR1004" s="347"/>
      <c r="GOS1004" s="347"/>
      <c r="GOT1004" s="347"/>
      <c r="GOU1004" s="347"/>
      <c r="GOV1004" s="347"/>
      <c r="GOW1004" s="347"/>
      <c r="GOX1004" s="347"/>
      <c r="GOY1004" s="347"/>
      <c r="GOZ1004" s="347"/>
      <c r="GPA1004" s="347"/>
      <c r="GPB1004" s="347"/>
      <c r="GPC1004" s="347"/>
      <c r="GPD1004" s="347"/>
      <c r="GPE1004" s="347"/>
      <c r="GPF1004" s="347"/>
      <c r="GPG1004" s="347"/>
      <c r="GPH1004" s="347"/>
      <c r="GPI1004" s="347"/>
      <c r="GPJ1004" s="347"/>
      <c r="GPK1004" s="347"/>
      <c r="GPL1004" s="347"/>
      <c r="GPM1004" s="347"/>
      <c r="GPN1004" s="347"/>
      <c r="GPO1004" s="347"/>
      <c r="GPP1004" s="347"/>
      <c r="GPQ1004" s="347"/>
      <c r="GPR1004" s="347"/>
      <c r="GPS1004" s="347"/>
      <c r="GPT1004" s="347"/>
      <c r="GPU1004" s="347"/>
      <c r="GPV1004" s="347"/>
      <c r="GPW1004" s="347"/>
      <c r="GPX1004" s="347"/>
      <c r="GPY1004" s="347"/>
      <c r="GPZ1004" s="347"/>
      <c r="GQA1004" s="347"/>
      <c r="GQB1004" s="347"/>
      <c r="GQC1004" s="347"/>
      <c r="GQD1004" s="347"/>
      <c r="GQE1004" s="347"/>
      <c r="GQF1004" s="347"/>
      <c r="GQG1004" s="347"/>
      <c r="GQH1004" s="347"/>
      <c r="GQI1004" s="347"/>
      <c r="GQJ1004" s="347"/>
      <c r="GQK1004" s="347"/>
      <c r="GQL1004" s="347"/>
      <c r="GQM1004" s="347"/>
      <c r="GQN1004" s="347"/>
      <c r="GQO1004" s="347"/>
      <c r="GQP1004" s="347"/>
      <c r="GQQ1004" s="347"/>
      <c r="GQR1004" s="347"/>
      <c r="GQS1004" s="347"/>
      <c r="GQT1004" s="347"/>
      <c r="GQU1004" s="347"/>
      <c r="GQV1004" s="347"/>
      <c r="GQW1004" s="347"/>
      <c r="GQX1004" s="347"/>
      <c r="GQY1004" s="347"/>
      <c r="GQZ1004" s="347"/>
      <c r="GRA1004" s="347"/>
      <c r="GRB1004" s="347"/>
      <c r="GRC1004" s="347"/>
      <c r="GRD1004" s="347"/>
      <c r="GRE1004" s="347"/>
      <c r="GRF1004" s="347"/>
      <c r="GRG1004" s="347"/>
      <c r="GRH1004" s="347"/>
      <c r="GRI1004" s="347"/>
      <c r="GRJ1004" s="347"/>
      <c r="GRK1004" s="347"/>
      <c r="GRL1004" s="347"/>
      <c r="GRM1004" s="347"/>
      <c r="GRN1004" s="347"/>
      <c r="GRO1004" s="347"/>
      <c r="GRP1004" s="347"/>
      <c r="GRQ1004" s="347"/>
      <c r="GRR1004" s="347"/>
      <c r="GRS1004" s="347"/>
      <c r="GRT1004" s="347"/>
      <c r="GRU1004" s="347"/>
      <c r="GRV1004" s="347"/>
      <c r="GRW1004" s="347"/>
      <c r="GRX1004" s="347"/>
      <c r="GRY1004" s="347"/>
      <c r="GRZ1004" s="347"/>
      <c r="GSA1004" s="347"/>
      <c r="GSB1004" s="347"/>
      <c r="GSC1004" s="347"/>
      <c r="GSD1004" s="347"/>
      <c r="GSE1004" s="347"/>
      <c r="GSF1004" s="347"/>
      <c r="GSG1004" s="347"/>
      <c r="GSH1004" s="347"/>
      <c r="GSI1004" s="347"/>
      <c r="GSJ1004" s="347"/>
      <c r="GSK1004" s="347"/>
      <c r="GSL1004" s="347"/>
      <c r="GSM1004" s="347"/>
      <c r="GSN1004" s="347"/>
      <c r="GSO1004" s="347"/>
      <c r="GSP1004" s="347"/>
      <c r="GSQ1004" s="347"/>
      <c r="GSR1004" s="347"/>
      <c r="GSS1004" s="347"/>
      <c r="GST1004" s="347"/>
      <c r="GSU1004" s="347"/>
      <c r="GSV1004" s="347"/>
      <c r="GSW1004" s="347"/>
      <c r="GSX1004" s="347"/>
      <c r="GSY1004" s="347"/>
      <c r="GSZ1004" s="347"/>
      <c r="GTA1004" s="347"/>
      <c r="GTB1004" s="347"/>
      <c r="GTC1004" s="347"/>
      <c r="GTD1004" s="347"/>
      <c r="GTE1004" s="347"/>
      <c r="GTF1004" s="347"/>
      <c r="GTG1004" s="347"/>
      <c r="GTH1004" s="347"/>
      <c r="GTI1004" s="347"/>
      <c r="GTJ1004" s="347"/>
      <c r="GTK1004" s="347"/>
      <c r="GTL1004" s="347"/>
      <c r="GTM1004" s="347"/>
      <c r="GTN1004" s="347"/>
      <c r="GTO1004" s="347"/>
      <c r="GTP1004" s="347"/>
      <c r="GTQ1004" s="347"/>
      <c r="GTR1004" s="347"/>
      <c r="GTS1004" s="347"/>
      <c r="GTT1004" s="347"/>
      <c r="GTU1004" s="347"/>
      <c r="GTV1004" s="347"/>
      <c r="GTW1004" s="347"/>
      <c r="GTX1004" s="347"/>
      <c r="GTY1004" s="347"/>
      <c r="GTZ1004" s="347"/>
      <c r="GUA1004" s="347"/>
      <c r="GUB1004" s="347"/>
      <c r="GUC1004" s="347"/>
      <c r="GUD1004" s="347"/>
      <c r="GUE1004" s="347"/>
      <c r="GUF1004" s="347"/>
      <c r="GUG1004" s="347"/>
      <c r="GUH1004" s="347"/>
      <c r="GUI1004" s="347"/>
      <c r="GUJ1004" s="347"/>
      <c r="GUK1004" s="347"/>
      <c r="GUL1004" s="347"/>
      <c r="GUM1004" s="347"/>
      <c r="GUN1004" s="347"/>
      <c r="GUO1004" s="347"/>
      <c r="GUP1004" s="347"/>
      <c r="GUQ1004" s="347"/>
      <c r="GUR1004" s="347"/>
      <c r="GUS1004" s="347"/>
      <c r="GUT1004" s="347"/>
      <c r="GUU1004" s="347"/>
      <c r="GUV1004" s="347"/>
      <c r="GUW1004" s="347"/>
      <c r="GUX1004" s="347"/>
      <c r="GUY1004" s="347"/>
      <c r="GUZ1004" s="347"/>
      <c r="GVA1004" s="347"/>
      <c r="GVB1004" s="347"/>
      <c r="GVC1004" s="347"/>
      <c r="GVD1004" s="347"/>
      <c r="GVE1004" s="347"/>
      <c r="GVF1004" s="347"/>
      <c r="GVG1004" s="347"/>
      <c r="GVH1004" s="347"/>
      <c r="GVI1004" s="347"/>
      <c r="GVJ1004" s="347"/>
      <c r="GVK1004" s="347"/>
      <c r="GVL1004" s="347"/>
      <c r="GVM1004" s="347"/>
      <c r="GVN1004" s="347"/>
      <c r="GVO1004" s="347"/>
      <c r="GVP1004" s="347"/>
      <c r="GVQ1004" s="347"/>
      <c r="GVR1004" s="347"/>
      <c r="GVS1004" s="347"/>
      <c r="GVT1004" s="347"/>
      <c r="GVU1004" s="347"/>
      <c r="GVV1004" s="347"/>
      <c r="GVW1004" s="347"/>
      <c r="GVX1004" s="347"/>
      <c r="GVY1004" s="347"/>
      <c r="GVZ1004" s="347"/>
      <c r="GWA1004" s="347"/>
      <c r="GWB1004" s="347"/>
      <c r="GWC1004" s="347"/>
      <c r="GWD1004" s="347"/>
      <c r="GWE1004" s="347"/>
      <c r="GWF1004" s="347"/>
      <c r="GWG1004" s="347"/>
      <c r="GWH1004" s="347"/>
      <c r="GWI1004" s="347"/>
      <c r="GWJ1004" s="347"/>
      <c r="GWK1004" s="347"/>
      <c r="GWL1004" s="347"/>
      <c r="GWM1004" s="347"/>
      <c r="GWN1004" s="347"/>
      <c r="GWO1004" s="347"/>
      <c r="GWP1004" s="347"/>
      <c r="GWQ1004" s="347"/>
      <c r="GWR1004" s="347"/>
      <c r="GWS1004" s="347"/>
      <c r="GWT1004" s="347"/>
      <c r="GWU1004" s="347"/>
      <c r="GWV1004" s="347"/>
      <c r="GWW1004" s="347"/>
      <c r="GWX1004" s="347"/>
      <c r="GWY1004" s="347"/>
      <c r="GWZ1004" s="347"/>
      <c r="GXA1004" s="347"/>
      <c r="GXB1004" s="347"/>
      <c r="GXC1004" s="347"/>
      <c r="GXD1004" s="347"/>
      <c r="GXE1004" s="347"/>
      <c r="GXF1004" s="347"/>
      <c r="GXG1004" s="347"/>
      <c r="GXH1004" s="347"/>
      <c r="GXI1004" s="347"/>
      <c r="GXJ1004" s="347"/>
      <c r="GXK1004" s="347"/>
      <c r="GXL1004" s="347"/>
      <c r="GXM1004" s="347"/>
      <c r="GXN1004" s="347"/>
      <c r="GXO1004" s="347"/>
      <c r="GXP1004" s="347"/>
      <c r="GXQ1004" s="347"/>
      <c r="GXR1004" s="347"/>
      <c r="GXS1004" s="347"/>
      <c r="GXT1004" s="347"/>
      <c r="GXU1004" s="347"/>
      <c r="GXV1004" s="347"/>
      <c r="GXW1004" s="347"/>
      <c r="GXX1004" s="347"/>
      <c r="GXY1004" s="347"/>
      <c r="GXZ1004" s="347"/>
      <c r="GYA1004" s="347"/>
      <c r="GYB1004" s="347"/>
      <c r="GYC1004" s="347"/>
      <c r="GYD1004" s="347"/>
      <c r="GYE1004" s="347"/>
      <c r="GYF1004" s="347"/>
      <c r="GYG1004" s="347"/>
      <c r="GYH1004" s="347"/>
      <c r="GYI1004" s="347"/>
      <c r="GYJ1004" s="347"/>
      <c r="GYK1004" s="347"/>
      <c r="GYL1004" s="347"/>
      <c r="GYM1004" s="347"/>
      <c r="GYN1004" s="347"/>
      <c r="GYO1004" s="347"/>
      <c r="GYP1004" s="347"/>
      <c r="GYQ1004" s="347"/>
      <c r="GYR1004" s="347"/>
      <c r="GYS1004" s="347"/>
      <c r="GYT1004" s="347"/>
      <c r="GYU1004" s="347"/>
      <c r="GYV1004" s="347"/>
      <c r="GYW1004" s="347"/>
      <c r="GYX1004" s="347"/>
      <c r="GYY1004" s="347"/>
      <c r="GYZ1004" s="347"/>
      <c r="GZA1004" s="347"/>
      <c r="GZB1004" s="347"/>
      <c r="GZC1004" s="347"/>
      <c r="GZD1004" s="347"/>
      <c r="GZE1004" s="347"/>
      <c r="GZF1004" s="347"/>
      <c r="GZG1004" s="347"/>
      <c r="GZH1004" s="347"/>
      <c r="GZI1004" s="347"/>
      <c r="GZJ1004" s="347"/>
      <c r="GZK1004" s="347"/>
      <c r="GZL1004" s="347"/>
      <c r="GZM1004" s="347"/>
      <c r="GZN1004" s="347"/>
      <c r="GZO1004" s="347"/>
      <c r="GZP1004" s="347"/>
      <c r="GZQ1004" s="347"/>
      <c r="GZR1004" s="347"/>
      <c r="GZS1004" s="347"/>
      <c r="GZT1004" s="347"/>
      <c r="GZU1004" s="347"/>
      <c r="GZV1004" s="347"/>
      <c r="GZW1004" s="347"/>
      <c r="GZX1004" s="347"/>
      <c r="GZY1004" s="347"/>
      <c r="GZZ1004" s="347"/>
      <c r="HAA1004" s="347"/>
      <c r="HAB1004" s="347"/>
      <c r="HAC1004" s="347"/>
      <c r="HAD1004" s="347"/>
      <c r="HAE1004" s="347"/>
      <c r="HAF1004" s="347"/>
      <c r="HAG1004" s="347"/>
      <c r="HAH1004" s="347"/>
      <c r="HAI1004" s="347"/>
      <c r="HAJ1004" s="347"/>
      <c r="HAK1004" s="347"/>
      <c r="HAL1004" s="347"/>
      <c r="HAM1004" s="347"/>
      <c r="HAN1004" s="347"/>
      <c r="HAO1004" s="347"/>
      <c r="HAP1004" s="347"/>
      <c r="HAQ1004" s="347"/>
      <c r="HAR1004" s="347"/>
      <c r="HAS1004" s="347"/>
      <c r="HAT1004" s="347"/>
      <c r="HAU1004" s="347"/>
      <c r="HAV1004" s="347"/>
      <c r="HAW1004" s="347"/>
      <c r="HAX1004" s="347"/>
      <c r="HAY1004" s="347"/>
      <c r="HAZ1004" s="347"/>
      <c r="HBA1004" s="347"/>
      <c r="HBB1004" s="347"/>
      <c r="HBC1004" s="347"/>
      <c r="HBD1004" s="347"/>
      <c r="HBE1004" s="347"/>
      <c r="HBF1004" s="347"/>
      <c r="HBG1004" s="347"/>
      <c r="HBH1004" s="347"/>
      <c r="HBI1004" s="347"/>
      <c r="HBJ1004" s="347"/>
      <c r="HBK1004" s="347"/>
      <c r="HBL1004" s="347"/>
      <c r="HBM1004" s="347"/>
      <c r="HBN1004" s="347"/>
      <c r="HBO1004" s="347"/>
      <c r="HBP1004" s="347"/>
      <c r="HBQ1004" s="347"/>
      <c r="HBR1004" s="347"/>
      <c r="HBS1004" s="347"/>
      <c r="HBT1004" s="347"/>
      <c r="HBU1004" s="347"/>
      <c r="HBV1004" s="347"/>
      <c r="HBW1004" s="347"/>
      <c r="HBX1004" s="347"/>
      <c r="HBY1004" s="347"/>
      <c r="HBZ1004" s="347"/>
      <c r="HCA1004" s="347"/>
      <c r="HCB1004" s="347"/>
    </row>
    <row r="1005" spans="1:10834" s="50" customFormat="1" ht="45.75" customHeight="1">
      <c r="A1005" s="589">
        <f>1+A1004</f>
        <v>1003</v>
      </c>
      <c r="B1005" s="151" t="s">
        <v>9474</v>
      </c>
      <c r="C1005" s="134" t="s">
        <v>9475</v>
      </c>
      <c r="D1005" s="138" t="s">
        <v>645</v>
      </c>
      <c r="E1005" s="135">
        <v>45565</v>
      </c>
      <c r="F1005" s="136">
        <v>45568</v>
      </c>
      <c r="G1005" s="136">
        <v>45646</v>
      </c>
      <c r="H1005" s="134" t="s">
        <v>416</v>
      </c>
      <c r="I1005" s="139" t="s">
        <v>95</v>
      </c>
      <c r="J1005" s="158" t="s">
        <v>9476</v>
      </c>
      <c r="K1005" s="251">
        <v>35479233</v>
      </c>
      <c r="L1005" s="134">
        <v>3</v>
      </c>
      <c r="M1005" s="252" t="s">
        <v>97</v>
      </c>
      <c r="N1005" s="141" t="s">
        <v>5078</v>
      </c>
      <c r="O1005" s="151" t="s">
        <v>3586</v>
      </c>
      <c r="P1005" s="134" t="s">
        <v>9477</v>
      </c>
      <c r="Q1005" s="134" t="s">
        <v>9478</v>
      </c>
      <c r="R1005" s="143">
        <v>0</v>
      </c>
      <c r="S1005" s="134" t="s">
        <v>9479</v>
      </c>
      <c r="T1005" s="253">
        <v>15900000</v>
      </c>
      <c r="U1005" s="254" t="s">
        <v>9324</v>
      </c>
      <c r="V1005" s="253" t="s">
        <v>9435</v>
      </c>
      <c r="W1005" s="255" t="s">
        <v>9324</v>
      </c>
      <c r="X1005" s="256" t="s">
        <v>103</v>
      </c>
      <c r="Y1005" s="314">
        <f>+Z1005+AA1005+AB1005</f>
        <v>15900000</v>
      </c>
      <c r="Z1005" s="148">
        <v>15900000</v>
      </c>
      <c r="AA1005" s="149">
        <v>0</v>
      </c>
      <c r="AB1005" s="150">
        <v>0</v>
      </c>
      <c r="AC1005" s="149">
        <v>0</v>
      </c>
      <c r="AD1005" s="149">
        <v>0</v>
      </c>
      <c r="AE1005" s="149">
        <v>0</v>
      </c>
      <c r="AF1005" s="149">
        <v>0</v>
      </c>
      <c r="AG1005" s="149">
        <v>0</v>
      </c>
      <c r="AH1005" s="149">
        <v>0</v>
      </c>
      <c r="AI1005" s="149">
        <v>0</v>
      </c>
      <c r="AJ1005" s="149">
        <v>0</v>
      </c>
      <c r="AK1005" s="142" t="s">
        <v>104</v>
      </c>
      <c r="AL1005" s="103" t="s">
        <v>9480</v>
      </c>
      <c r="AM1005" s="134" t="s">
        <v>9481</v>
      </c>
      <c r="AN1005" s="140" t="s">
        <v>9482</v>
      </c>
      <c r="AO1005" s="142" t="s">
        <v>114</v>
      </c>
      <c r="AP1005" s="134" t="s">
        <v>114</v>
      </c>
      <c r="AQ1005" s="257" t="s">
        <v>114</v>
      </c>
      <c r="AR1005" s="142" t="s">
        <v>114</v>
      </c>
      <c r="AS1005" s="134" t="s">
        <v>114</v>
      </c>
      <c r="AT1005" s="142" t="s">
        <v>578</v>
      </c>
      <c r="AU1005" s="142" t="s">
        <v>392</v>
      </c>
      <c r="AV1005" s="134"/>
      <c r="AW1005" s="134"/>
      <c r="AX1005" s="134" t="s">
        <v>578</v>
      </c>
      <c r="AY1005" s="134" t="s">
        <v>108</v>
      </c>
      <c r="AZ1005" s="156" t="s">
        <v>9324</v>
      </c>
      <c r="BA1005" s="134" t="s">
        <v>9324</v>
      </c>
      <c r="BB1005" s="169"/>
      <c r="BC1005" s="156" t="s">
        <v>9324</v>
      </c>
      <c r="BD1005" s="143" t="s">
        <v>9324</v>
      </c>
      <c r="BE1005" s="143" t="s">
        <v>9324</v>
      </c>
      <c r="BF1005" s="143" t="s">
        <v>9324</v>
      </c>
      <c r="BG1005" s="156" t="s">
        <v>9324</v>
      </c>
      <c r="BH1005" s="153">
        <f>T1005+BB1005</f>
        <v>15900000</v>
      </c>
      <c r="BI1005" s="349" t="s">
        <v>113</v>
      </c>
      <c r="BJ1005" s="134" t="s">
        <v>9324</v>
      </c>
      <c r="BK1005" s="141" t="s">
        <v>114</v>
      </c>
      <c r="BL1005" s="156" t="s">
        <v>9324</v>
      </c>
      <c r="BM1005" s="437"/>
      <c r="BN1005" s="170" t="s">
        <v>964</v>
      </c>
      <c r="BO1005" s="141" t="s">
        <v>9324</v>
      </c>
      <c r="BP1005" s="141" t="s">
        <v>9324</v>
      </c>
      <c r="BQ1005" s="141" t="s">
        <v>114</v>
      </c>
      <c r="BR1005" s="141" t="s">
        <v>114</v>
      </c>
      <c r="BS1005" s="141" t="s">
        <v>114</v>
      </c>
      <c r="BT1005" s="141" t="s">
        <v>114</v>
      </c>
      <c r="BU1005" s="166" t="s">
        <v>9483</v>
      </c>
      <c r="BV1005" s="141" t="s">
        <v>9484</v>
      </c>
      <c r="BW1005" s="114" t="s">
        <v>9485</v>
      </c>
      <c r="BX1005" s="158" t="s">
        <v>9324</v>
      </c>
      <c r="BY1005" s="141" t="s">
        <v>9324</v>
      </c>
      <c r="BZ1005" s="259" t="s">
        <v>9324</v>
      </c>
      <c r="CA1005" s="358" t="s">
        <v>109</v>
      </c>
      <c r="CB1005" s="358" t="s">
        <v>109</v>
      </c>
      <c r="CC1005" s="359" t="s">
        <v>109</v>
      </c>
      <c r="CD1005" s="360"/>
      <c r="CE1005" s="157"/>
      <c r="CF1005" s="157"/>
      <c r="CG1005" s="157"/>
      <c r="CH1005" s="157"/>
      <c r="CI1005" s="157"/>
      <c r="CJ1005" s="157"/>
      <c r="CK1005" s="157"/>
      <c r="CL1005" s="157"/>
      <c r="CM1005" s="157" t="s">
        <v>109</v>
      </c>
      <c r="CN1005" s="157"/>
      <c r="CO1005" s="297"/>
      <c r="CP1005" s="297"/>
      <c r="CQ1005" s="297"/>
      <c r="CR1005" s="297"/>
      <c r="CS1005" s="297"/>
      <c r="CT1005" s="297"/>
      <c r="CU1005" s="297"/>
      <c r="CV1005" s="297"/>
      <c r="CW1005" s="297"/>
      <c r="CX1005" s="297"/>
      <c r="CY1005" s="297"/>
      <c r="CZ1005" s="297"/>
      <c r="DA1005" s="297"/>
      <c r="DB1005" s="297"/>
      <c r="DC1005" s="297"/>
      <c r="DD1005" s="297"/>
      <c r="DE1005" s="297"/>
      <c r="DF1005" s="297"/>
      <c r="DG1005" s="297"/>
      <c r="DH1005" s="297"/>
      <c r="DI1005" s="297"/>
      <c r="DJ1005" s="297"/>
      <c r="DK1005" s="297"/>
      <c r="DL1005" s="297"/>
      <c r="DM1005" s="297"/>
      <c r="DN1005" s="297"/>
      <c r="DO1005" s="297"/>
      <c r="DP1005" s="297"/>
      <c r="DQ1005" s="297"/>
      <c r="DR1005" s="297"/>
      <c r="DS1005" s="297"/>
      <c r="DT1005" s="297"/>
      <c r="DU1005" s="297"/>
      <c r="DV1005" s="297"/>
      <c r="DW1005" s="297"/>
      <c r="DX1005" s="297"/>
      <c r="DY1005" s="297"/>
      <c r="DZ1005" s="297"/>
      <c r="EA1005" s="297"/>
      <c r="EB1005" s="297"/>
      <c r="EC1005" s="297"/>
      <c r="ED1005" s="297"/>
      <c r="EE1005" s="297"/>
      <c r="EF1005" s="297"/>
      <c r="EG1005" s="297"/>
      <c r="EH1005" s="297"/>
      <c r="EI1005" s="297"/>
      <c r="EJ1005" s="297"/>
      <c r="EK1005" s="297"/>
      <c r="EL1005" s="297"/>
      <c r="EM1005" s="297"/>
      <c r="EN1005" s="297"/>
      <c r="EO1005" s="297"/>
      <c r="EP1005" s="297"/>
      <c r="EQ1005" s="297"/>
      <c r="ER1005" s="297"/>
      <c r="ES1005" s="297"/>
      <c r="ET1005" s="297"/>
      <c r="EU1005" s="297"/>
      <c r="EV1005" s="297"/>
      <c r="EW1005" s="297"/>
      <c r="EX1005" s="297"/>
      <c r="EY1005" s="297"/>
      <c r="EZ1005" s="297"/>
      <c r="FA1005" s="297"/>
      <c r="FB1005" s="297"/>
      <c r="FC1005" s="297"/>
      <c r="FD1005" s="297"/>
      <c r="FE1005" s="297"/>
      <c r="FF1005" s="297"/>
      <c r="FG1005" s="297"/>
      <c r="FH1005" s="297"/>
      <c r="FI1005" s="297"/>
      <c r="FJ1005" s="297"/>
      <c r="FK1005" s="297"/>
      <c r="FL1005" s="297"/>
      <c r="FM1005" s="297"/>
      <c r="FN1005" s="297"/>
      <c r="FO1005" s="297"/>
      <c r="FP1005" s="297"/>
      <c r="FQ1005" s="297"/>
      <c r="FR1005" s="297"/>
      <c r="FS1005" s="297"/>
      <c r="GV1005" s="347"/>
      <c r="GW1005" s="347"/>
      <c r="GX1005" s="347"/>
      <c r="GY1005" s="347"/>
      <c r="GZ1005" s="347"/>
      <c r="HA1005" s="347"/>
      <c r="HB1005" s="347"/>
      <c r="HC1005" s="347"/>
      <c r="HD1005" s="347"/>
      <c r="HE1005" s="347"/>
      <c r="HF1005" s="347"/>
      <c r="HG1005" s="347"/>
      <c r="HH1005" s="347"/>
      <c r="HI1005" s="347"/>
      <c r="HJ1005" s="347"/>
      <c r="HK1005" s="347"/>
      <c r="HL1005" s="347"/>
      <c r="HM1005" s="347"/>
      <c r="HN1005" s="347"/>
      <c r="HO1005" s="347"/>
      <c r="HP1005" s="347"/>
      <c r="HQ1005" s="347"/>
      <c r="HR1005" s="347"/>
      <c r="HS1005" s="347"/>
      <c r="HT1005" s="347"/>
      <c r="HU1005" s="347"/>
      <c r="HV1005" s="347"/>
      <c r="HW1005" s="347"/>
      <c r="HX1005" s="347"/>
      <c r="HY1005" s="347"/>
      <c r="HZ1005" s="347"/>
      <c r="IA1005" s="347"/>
      <c r="IB1005" s="347"/>
      <c r="IC1005" s="347"/>
      <c r="ID1005" s="347"/>
      <c r="IE1005" s="347"/>
      <c r="IF1005" s="347"/>
      <c r="IG1005" s="347"/>
      <c r="IH1005" s="347"/>
      <c r="II1005" s="347"/>
      <c r="IJ1005" s="347"/>
      <c r="IK1005" s="347"/>
      <c r="IL1005" s="347"/>
      <c r="IM1005" s="347"/>
      <c r="IN1005" s="347"/>
      <c r="IO1005" s="347"/>
      <c r="IP1005" s="347"/>
      <c r="IQ1005" s="347"/>
      <c r="IR1005" s="347"/>
      <c r="IS1005" s="347"/>
      <c r="IT1005" s="347"/>
      <c r="IU1005" s="347"/>
      <c r="IV1005" s="347"/>
      <c r="IW1005" s="347"/>
      <c r="IX1005" s="347"/>
      <c r="IY1005" s="347"/>
      <c r="IZ1005" s="347"/>
      <c r="JA1005" s="347"/>
      <c r="JB1005" s="347"/>
      <c r="JC1005" s="347"/>
      <c r="JD1005" s="347"/>
      <c r="JE1005" s="347"/>
      <c r="JF1005" s="347"/>
      <c r="JG1005" s="347"/>
      <c r="JH1005" s="347"/>
      <c r="JI1005" s="347"/>
      <c r="JJ1005" s="347"/>
      <c r="JK1005" s="347"/>
      <c r="JL1005" s="347"/>
      <c r="JM1005" s="347"/>
      <c r="JN1005" s="347"/>
      <c r="JO1005" s="347"/>
      <c r="JP1005" s="347"/>
      <c r="JQ1005" s="347"/>
      <c r="JR1005" s="347"/>
      <c r="JS1005" s="347"/>
      <c r="JT1005" s="347"/>
      <c r="JU1005" s="347"/>
      <c r="JV1005" s="347"/>
      <c r="JW1005" s="347"/>
      <c r="JX1005" s="347"/>
      <c r="JY1005" s="347"/>
      <c r="JZ1005" s="347"/>
      <c r="KA1005" s="347"/>
      <c r="KB1005" s="347"/>
      <c r="KC1005" s="347"/>
      <c r="KD1005" s="347"/>
      <c r="KE1005" s="347"/>
      <c r="KF1005" s="347"/>
      <c r="KG1005" s="347"/>
      <c r="KH1005" s="347"/>
      <c r="KI1005" s="347"/>
      <c r="KJ1005" s="347"/>
      <c r="KK1005" s="347"/>
      <c r="KL1005" s="347"/>
      <c r="KM1005" s="347"/>
      <c r="KN1005" s="347"/>
      <c r="KO1005" s="347"/>
      <c r="KP1005" s="347"/>
      <c r="KQ1005" s="347"/>
      <c r="KR1005" s="347"/>
      <c r="KS1005" s="347"/>
      <c r="KT1005" s="347"/>
      <c r="KU1005" s="347"/>
      <c r="KV1005" s="347"/>
      <c r="KW1005" s="347"/>
      <c r="KX1005" s="347"/>
      <c r="KY1005" s="347"/>
      <c r="KZ1005" s="347"/>
      <c r="LA1005" s="347"/>
      <c r="LB1005" s="347"/>
      <c r="LC1005" s="347"/>
      <c r="LD1005" s="347"/>
      <c r="LE1005" s="347"/>
      <c r="LF1005" s="347"/>
      <c r="LG1005" s="347"/>
      <c r="LH1005" s="347"/>
      <c r="LI1005" s="347"/>
      <c r="LJ1005" s="347"/>
      <c r="LK1005" s="347"/>
      <c r="LL1005" s="347"/>
      <c r="LM1005" s="347"/>
      <c r="LN1005" s="347"/>
      <c r="LO1005" s="347"/>
      <c r="LP1005" s="347"/>
      <c r="LQ1005" s="347"/>
      <c r="LR1005" s="347"/>
      <c r="LS1005" s="347"/>
      <c r="LT1005" s="347"/>
      <c r="LU1005" s="347"/>
      <c r="LV1005" s="347"/>
      <c r="LW1005" s="347"/>
      <c r="LX1005" s="347"/>
      <c r="LY1005" s="347"/>
      <c r="LZ1005" s="347"/>
      <c r="MA1005" s="347"/>
      <c r="MB1005" s="347"/>
      <c r="MC1005" s="347"/>
      <c r="MD1005" s="347"/>
      <c r="ME1005" s="347"/>
      <c r="MF1005" s="347"/>
      <c r="MG1005" s="347"/>
      <c r="MH1005" s="347"/>
      <c r="MI1005" s="347"/>
      <c r="MJ1005" s="347"/>
      <c r="MK1005" s="347"/>
      <c r="ML1005" s="347"/>
      <c r="MM1005" s="347"/>
      <c r="MN1005" s="347"/>
      <c r="MO1005" s="347"/>
      <c r="MP1005" s="347"/>
      <c r="MQ1005" s="347"/>
      <c r="MR1005" s="347"/>
      <c r="MS1005" s="347"/>
      <c r="MT1005" s="347"/>
      <c r="MU1005" s="347"/>
      <c r="MV1005" s="347"/>
      <c r="MW1005" s="347"/>
      <c r="MX1005" s="347"/>
      <c r="MY1005" s="347"/>
      <c r="MZ1005" s="347"/>
      <c r="NA1005" s="347"/>
      <c r="NB1005" s="347"/>
      <c r="NC1005" s="347"/>
      <c r="ND1005" s="347"/>
      <c r="NE1005" s="347"/>
      <c r="NF1005" s="347"/>
      <c r="NG1005" s="347"/>
      <c r="NH1005" s="347"/>
      <c r="NI1005" s="347"/>
      <c r="NJ1005" s="347"/>
      <c r="NK1005" s="347"/>
      <c r="NL1005" s="347"/>
      <c r="NM1005" s="347"/>
      <c r="NN1005" s="347"/>
      <c r="NO1005" s="347"/>
      <c r="NP1005" s="347"/>
      <c r="NQ1005" s="347"/>
      <c r="NR1005" s="347"/>
      <c r="NS1005" s="347"/>
      <c r="NT1005" s="347"/>
      <c r="NU1005" s="347"/>
      <c r="NV1005" s="347"/>
      <c r="NW1005" s="347"/>
      <c r="NX1005" s="347"/>
      <c r="NY1005" s="347"/>
      <c r="NZ1005" s="347"/>
      <c r="OA1005" s="347"/>
      <c r="OB1005" s="347"/>
      <c r="OC1005" s="347"/>
      <c r="OD1005" s="347"/>
      <c r="OE1005" s="347"/>
      <c r="OF1005" s="347"/>
      <c r="OG1005" s="347"/>
      <c r="OH1005" s="347"/>
      <c r="OI1005" s="347"/>
      <c r="OJ1005" s="347"/>
      <c r="OK1005" s="347"/>
      <c r="OL1005" s="347"/>
      <c r="OM1005" s="347"/>
      <c r="ON1005" s="347"/>
      <c r="OO1005" s="347"/>
      <c r="OP1005" s="347"/>
      <c r="OQ1005" s="347"/>
      <c r="OR1005" s="347"/>
      <c r="OS1005" s="347"/>
      <c r="OT1005" s="347"/>
      <c r="OU1005" s="347"/>
      <c r="OV1005" s="347"/>
      <c r="OW1005" s="347"/>
      <c r="OX1005" s="347"/>
      <c r="OY1005" s="347"/>
      <c r="OZ1005" s="347"/>
      <c r="PA1005" s="347"/>
      <c r="PB1005" s="347"/>
      <c r="PC1005" s="347"/>
      <c r="PD1005" s="347"/>
      <c r="PE1005" s="347"/>
      <c r="PF1005" s="347"/>
      <c r="PG1005" s="347"/>
      <c r="PH1005" s="347"/>
      <c r="PI1005" s="347"/>
      <c r="PJ1005" s="347"/>
      <c r="PK1005" s="347"/>
      <c r="PL1005" s="347"/>
      <c r="PM1005" s="347"/>
      <c r="PN1005" s="347"/>
      <c r="PO1005" s="347"/>
      <c r="PP1005" s="347"/>
      <c r="PQ1005" s="347"/>
      <c r="PR1005" s="347"/>
      <c r="PS1005" s="347"/>
      <c r="PT1005" s="347"/>
      <c r="PU1005" s="347"/>
      <c r="PV1005" s="347"/>
      <c r="PW1005" s="347"/>
      <c r="PX1005" s="347"/>
      <c r="PY1005" s="347"/>
      <c r="PZ1005" s="347"/>
      <c r="QA1005" s="347"/>
      <c r="QB1005" s="347"/>
      <c r="QC1005" s="347"/>
      <c r="QD1005" s="347"/>
      <c r="QE1005" s="347"/>
      <c r="QF1005" s="347"/>
      <c r="QG1005" s="347"/>
      <c r="QH1005" s="347"/>
      <c r="QI1005" s="347"/>
      <c r="QJ1005" s="347"/>
      <c r="QK1005" s="347"/>
      <c r="QL1005" s="347"/>
      <c r="QM1005" s="347"/>
      <c r="QN1005" s="347"/>
      <c r="QO1005" s="347"/>
      <c r="QP1005" s="347"/>
      <c r="QQ1005" s="347"/>
      <c r="QR1005" s="347"/>
      <c r="QS1005" s="347"/>
      <c r="QT1005" s="347"/>
      <c r="QU1005" s="347"/>
      <c r="QV1005" s="347"/>
      <c r="QW1005" s="347"/>
      <c r="QX1005" s="347"/>
      <c r="QY1005" s="347"/>
      <c r="QZ1005" s="347"/>
      <c r="RA1005" s="347"/>
      <c r="RB1005" s="347"/>
      <c r="RC1005" s="347"/>
      <c r="RD1005" s="347"/>
      <c r="RE1005" s="347"/>
      <c r="RF1005" s="347"/>
      <c r="RG1005" s="347"/>
      <c r="RH1005" s="347"/>
      <c r="RI1005" s="347"/>
      <c r="RJ1005" s="347"/>
      <c r="RK1005" s="347"/>
      <c r="RL1005" s="347"/>
      <c r="RM1005" s="347"/>
      <c r="RN1005" s="347"/>
      <c r="RO1005" s="347"/>
      <c r="RP1005" s="347"/>
      <c r="RQ1005" s="347"/>
      <c r="RR1005" s="347"/>
      <c r="RS1005" s="347"/>
      <c r="RT1005" s="347"/>
      <c r="RU1005" s="347"/>
      <c r="RV1005" s="347"/>
      <c r="RW1005" s="347"/>
      <c r="RX1005" s="347"/>
      <c r="RY1005" s="347"/>
      <c r="RZ1005" s="347"/>
      <c r="SA1005" s="347"/>
      <c r="SB1005" s="347"/>
      <c r="SC1005" s="347"/>
      <c r="SD1005" s="347"/>
      <c r="SE1005" s="347"/>
      <c r="SF1005" s="347"/>
      <c r="SG1005" s="347"/>
      <c r="SH1005" s="347"/>
      <c r="SI1005" s="347"/>
      <c r="SJ1005" s="347"/>
      <c r="SK1005" s="347"/>
      <c r="SL1005" s="347"/>
      <c r="SM1005" s="347"/>
      <c r="SN1005" s="347"/>
      <c r="SO1005" s="347"/>
      <c r="SP1005" s="347"/>
      <c r="SQ1005" s="347"/>
      <c r="SR1005" s="347"/>
      <c r="SS1005" s="347"/>
      <c r="ST1005" s="347"/>
      <c r="SU1005" s="347"/>
      <c r="SV1005" s="347"/>
      <c r="SW1005" s="347"/>
      <c r="SX1005" s="347"/>
      <c r="SY1005" s="347"/>
      <c r="SZ1005" s="347"/>
      <c r="TA1005" s="347"/>
      <c r="TB1005" s="347"/>
      <c r="TC1005" s="347"/>
      <c r="TD1005" s="347"/>
      <c r="TE1005" s="347"/>
      <c r="TF1005" s="347"/>
      <c r="TG1005" s="347"/>
      <c r="TH1005" s="347"/>
      <c r="TI1005" s="347"/>
      <c r="TJ1005" s="347"/>
      <c r="TK1005" s="347"/>
      <c r="TL1005" s="347"/>
      <c r="TM1005" s="347"/>
      <c r="TN1005" s="347"/>
      <c r="TO1005" s="347"/>
      <c r="TP1005" s="347"/>
      <c r="TQ1005" s="347"/>
      <c r="TR1005" s="347"/>
      <c r="TS1005" s="347"/>
      <c r="TT1005" s="347"/>
      <c r="TU1005" s="347"/>
      <c r="TV1005" s="347"/>
      <c r="TW1005" s="347"/>
      <c r="TX1005" s="347"/>
      <c r="TY1005" s="347"/>
      <c r="TZ1005" s="347"/>
      <c r="UA1005" s="347"/>
      <c r="UB1005" s="347"/>
      <c r="UC1005" s="347"/>
      <c r="UD1005" s="347"/>
      <c r="UE1005" s="347"/>
      <c r="UF1005" s="347"/>
      <c r="UG1005" s="347"/>
      <c r="UH1005" s="347"/>
      <c r="UI1005" s="347"/>
      <c r="UJ1005" s="347"/>
      <c r="UK1005" s="347"/>
      <c r="UL1005" s="347"/>
      <c r="UM1005" s="347"/>
      <c r="UN1005" s="347"/>
      <c r="UO1005" s="347"/>
      <c r="UP1005" s="347"/>
      <c r="UQ1005" s="347"/>
      <c r="UR1005" s="347"/>
      <c r="US1005" s="347"/>
      <c r="UT1005" s="347"/>
      <c r="UU1005" s="347"/>
      <c r="UV1005" s="347"/>
      <c r="UW1005" s="347"/>
      <c r="UX1005" s="347"/>
      <c r="UY1005" s="347"/>
      <c r="UZ1005" s="347"/>
      <c r="VA1005" s="347"/>
      <c r="VB1005" s="347"/>
      <c r="VC1005" s="347"/>
      <c r="VD1005" s="347"/>
      <c r="VE1005" s="347"/>
      <c r="VF1005" s="347"/>
      <c r="VG1005" s="347"/>
      <c r="VH1005" s="347"/>
      <c r="VI1005" s="347"/>
      <c r="VJ1005" s="347"/>
      <c r="VK1005" s="347"/>
      <c r="VL1005" s="347"/>
      <c r="VM1005" s="347"/>
      <c r="VN1005" s="347"/>
      <c r="VO1005" s="347"/>
      <c r="VP1005" s="347"/>
      <c r="VQ1005" s="347"/>
      <c r="VR1005" s="347"/>
      <c r="VS1005" s="347"/>
      <c r="VT1005" s="347"/>
      <c r="VU1005" s="347"/>
      <c r="VV1005" s="347"/>
      <c r="VW1005" s="347"/>
      <c r="VX1005" s="347"/>
      <c r="VY1005" s="347"/>
      <c r="VZ1005" s="347"/>
      <c r="WA1005" s="347"/>
      <c r="WB1005" s="347"/>
      <c r="WC1005" s="347"/>
      <c r="WD1005" s="347"/>
      <c r="WE1005" s="347"/>
      <c r="WF1005" s="347"/>
      <c r="WG1005" s="347"/>
      <c r="WH1005" s="347"/>
      <c r="WI1005" s="347"/>
      <c r="WJ1005" s="347"/>
      <c r="WK1005" s="347"/>
      <c r="WL1005" s="347"/>
      <c r="WM1005" s="347"/>
      <c r="WN1005" s="347"/>
      <c r="WO1005" s="347"/>
      <c r="WP1005" s="347"/>
      <c r="WQ1005" s="347"/>
      <c r="WR1005" s="347"/>
      <c r="WS1005" s="347"/>
      <c r="WT1005" s="347"/>
      <c r="WU1005" s="347"/>
      <c r="WV1005" s="347"/>
      <c r="WW1005" s="347"/>
      <c r="WX1005" s="347"/>
      <c r="WY1005" s="347"/>
      <c r="WZ1005" s="347"/>
      <c r="XA1005" s="347"/>
      <c r="XB1005" s="347"/>
      <c r="XC1005" s="347"/>
      <c r="XD1005" s="347"/>
      <c r="XE1005" s="347"/>
      <c r="XF1005" s="347"/>
      <c r="XG1005" s="347"/>
      <c r="XH1005" s="347"/>
      <c r="XI1005" s="347"/>
      <c r="XJ1005" s="347"/>
      <c r="XK1005" s="347"/>
      <c r="XL1005" s="347"/>
      <c r="XM1005" s="347"/>
      <c r="XN1005" s="347"/>
      <c r="XO1005" s="347"/>
      <c r="XP1005" s="347"/>
      <c r="XQ1005" s="347"/>
      <c r="XR1005" s="347"/>
      <c r="XS1005" s="347"/>
      <c r="XT1005" s="347"/>
      <c r="XU1005" s="347"/>
      <c r="XV1005" s="347"/>
      <c r="XW1005" s="347"/>
      <c r="XX1005" s="347"/>
      <c r="XY1005" s="347"/>
      <c r="XZ1005" s="347"/>
      <c r="YA1005" s="347"/>
      <c r="YB1005" s="347"/>
      <c r="YC1005" s="347"/>
      <c r="YD1005" s="347"/>
      <c r="YE1005" s="347"/>
      <c r="YF1005" s="347"/>
      <c r="YG1005" s="347"/>
      <c r="YH1005" s="347"/>
      <c r="YI1005" s="347"/>
      <c r="YJ1005" s="347"/>
      <c r="YK1005" s="347"/>
      <c r="YL1005" s="347"/>
      <c r="YM1005" s="347"/>
      <c r="YN1005" s="347"/>
      <c r="YO1005" s="347"/>
      <c r="YP1005" s="347"/>
      <c r="YQ1005" s="347"/>
      <c r="YR1005" s="347"/>
      <c r="YS1005" s="347"/>
      <c r="YT1005" s="347"/>
      <c r="YU1005" s="347"/>
      <c r="YV1005" s="347"/>
      <c r="YW1005" s="347"/>
      <c r="YX1005" s="347"/>
      <c r="YY1005" s="347"/>
      <c r="YZ1005" s="347"/>
      <c r="ZA1005" s="347"/>
      <c r="ZB1005" s="347"/>
      <c r="ZC1005" s="347"/>
      <c r="ZD1005" s="347"/>
      <c r="ZE1005" s="347"/>
      <c r="ZF1005" s="347"/>
      <c r="ZG1005" s="347"/>
      <c r="ZH1005" s="347"/>
      <c r="ZI1005" s="347"/>
      <c r="ZJ1005" s="347"/>
      <c r="ZK1005" s="347"/>
      <c r="ZL1005" s="347"/>
      <c r="ZM1005" s="347"/>
      <c r="ZN1005" s="347"/>
      <c r="ZO1005" s="347"/>
      <c r="ZP1005" s="347"/>
      <c r="ZQ1005" s="347"/>
      <c r="ZR1005" s="347"/>
      <c r="ZS1005" s="347"/>
      <c r="ZT1005" s="347"/>
      <c r="ZU1005" s="347"/>
      <c r="ZV1005" s="347"/>
      <c r="ZW1005" s="347"/>
      <c r="ZX1005" s="347"/>
      <c r="ZY1005" s="347"/>
      <c r="ZZ1005" s="347"/>
      <c r="AAA1005" s="347"/>
      <c r="AAB1005" s="347"/>
      <c r="AAC1005" s="347"/>
      <c r="AAD1005" s="347"/>
      <c r="AAE1005" s="347"/>
      <c r="AAF1005" s="347"/>
      <c r="AAG1005" s="347"/>
      <c r="AAH1005" s="347"/>
      <c r="AAI1005" s="347"/>
      <c r="AAJ1005" s="347"/>
      <c r="AAK1005" s="347"/>
      <c r="AAL1005" s="347"/>
      <c r="AAM1005" s="347"/>
      <c r="AAN1005" s="347"/>
      <c r="AAO1005" s="347"/>
      <c r="AAP1005" s="347"/>
      <c r="AAQ1005" s="347"/>
      <c r="AAR1005" s="347"/>
      <c r="AAS1005" s="347"/>
      <c r="AAT1005" s="347"/>
      <c r="AAU1005" s="347"/>
      <c r="AAV1005" s="347"/>
      <c r="AAW1005" s="347"/>
      <c r="AAX1005" s="347"/>
      <c r="AAY1005" s="347"/>
      <c r="AAZ1005" s="347"/>
      <c r="ABA1005" s="347"/>
      <c r="ABB1005" s="347"/>
      <c r="ABC1005" s="347"/>
      <c r="ABD1005" s="347"/>
      <c r="ABE1005" s="347"/>
      <c r="ABF1005" s="347"/>
      <c r="ABG1005" s="347"/>
      <c r="ABH1005" s="347"/>
      <c r="ABI1005" s="347"/>
      <c r="ABJ1005" s="347"/>
      <c r="ABK1005" s="347"/>
      <c r="ABL1005" s="347"/>
      <c r="ABM1005" s="347"/>
      <c r="ABN1005" s="347"/>
      <c r="ABO1005" s="347"/>
      <c r="ABP1005" s="347"/>
      <c r="ABQ1005" s="347"/>
      <c r="ABR1005" s="347"/>
      <c r="ABS1005" s="347"/>
      <c r="ABT1005" s="347"/>
      <c r="ABU1005" s="347"/>
      <c r="ABV1005" s="347"/>
      <c r="ABW1005" s="347"/>
      <c r="ABX1005" s="347"/>
      <c r="ABY1005" s="347"/>
      <c r="ABZ1005" s="347"/>
      <c r="ACA1005" s="347"/>
      <c r="ACB1005" s="347"/>
      <c r="ACC1005" s="347"/>
      <c r="ACD1005" s="347"/>
      <c r="ACE1005" s="347"/>
      <c r="ACF1005" s="347"/>
      <c r="ACG1005" s="347"/>
      <c r="ACH1005" s="347"/>
      <c r="ACI1005" s="347"/>
      <c r="ACJ1005" s="347"/>
      <c r="ACK1005" s="347"/>
      <c r="ACL1005" s="347"/>
      <c r="ACM1005" s="347"/>
      <c r="ACN1005" s="347"/>
      <c r="ACO1005" s="347"/>
      <c r="ACP1005" s="347"/>
      <c r="ACQ1005" s="347"/>
      <c r="ACR1005" s="347"/>
      <c r="ACS1005" s="347"/>
      <c r="ACT1005" s="347"/>
      <c r="ACU1005" s="347"/>
      <c r="ACV1005" s="347"/>
      <c r="ACW1005" s="347"/>
      <c r="ACX1005" s="347"/>
      <c r="ACY1005" s="347"/>
      <c r="ACZ1005" s="347"/>
      <c r="ADA1005" s="347"/>
      <c r="ADB1005" s="347"/>
      <c r="ADC1005" s="347"/>
      <c r="ADD1005" s="347"/>
      <c r="ADE1005" s="347"/>
      <c r="ADF1005" s="347"/>
      <c r="ADG1005" s="347"/>
      <c r="ADH1005" s="347"/>
      <c r="ADI1005" s="347"/>
      <c r="ADJ1005" s="347"/>
      <c r="ADK1005" s="347"/>
      <c r="ADL1005" s="347"/>
      <c r="ADM1005" s="347"/>
      <c r="ADN1005" s="347"/>
      <c r="ADO1005" s="347"/>
      <c r="ADP1005" s="347"/>
      <c r="ADQ1005" s="347"/>
      <c r="ADR1005" s="347"/>
      <c r="ADS1005" s="347"/>
      <c r="ADT1005" s="347"/>
      <c r="ADU1005" s="347"/>
      <c r="ADV1005" s="347"/>
      <c r="ADW1005" s="347"/>
      <c r="ADX1005" s="347"/>
      <c r="ADY1005" s="347"/>
      <c r="ADZ1005" s="347"/>
      <c r="AEA1005" s="347"/>
      <c r="AEB1005" s="347"/>
      <c r="AEC1005" s="347"/>
      <c r="AED1005" s="347"/>
      <c r="AEE1005" s="347"/>
      <c r="AEF1005" s="347"/>
      <c r="AEG1005" s="347"/>
      <c r="AEH1005" s="347"/>
      <c r="AEI1005" s="347"/>
      <c r="AEJ1005" s="347"/>
      <c r="AEK1005" s="347"/>
      <c r="AEL1005" s="347"/>
      <c r="AEM1005" s="347"/>
      <c r="AEN1005" s="347"/>
      <c r="AEO1005" s="347"/>
      <c r="AEP1005" s="347"/>
      <c r="AEQ1005" s="347"/>
      <c r="AER1005" s="347"/>
      <c r="AES1005" s="347"/>
      <c r="AET1005" s="347"/>
      <c r="AEU1005" s="347"/>
      <c r="AEV1005" s="347"/>
      <c r="AEW1005" s="347"/>
      <c r="AEX1005" s="347"/>
      <c r="AEY1005" s="347"/>
      <c r="AEZ1005" s="347"/>
      <c r="AFA1005" s="347"/>
      <c r="AFB1005" s="347"/>
      <c r="AFC1005" s="347"/>
      <c r="AFD1005" s="347"/>
      <c r="AFE1005" s="347"/>
      <c r="AFF1005" s="347"/>
      <c r="AFG1005" s="347"/>
      <c r="AFH1005" s="347"/>
      <c r="AFI1005" s="347"/>
      <c r="AFJ1005" s="347"/>
      <c r="AFK1005" s="347"/>
      <c r="AFL1005" s="347"/>
      <c r="AFM1005" s="347"/>
      <c r="AFN1005" s="347"/>
      <c r="AFO1005" s="347"/>
      <c r="AFP1005" s="347"/>
      <c r="AFQ1005" s="347"/>
      <c r="AFR1005" s="347"/>
      <c r="AFS1005" s="347"/>
      <c r="AFT1005" s="347"/>
      <c r="AFU1005" s="347"/>
      <c r="AFV1005" s="347"/>
      <c r="AFW1005" s="347"/>
      <c r="AFX1005" s="347"/>
      <c r="AFY1005" s="347"/>
      <c r="AFZ1005" s="347"/>
      <c r="AGA1005" s="347"/>
      <c r="AGB1005" s="347"/>
      <c r="AGC1005" s="347"/>
      <c r="AGD1005" s="347"/>
      <c r="AGE1005" s="347"/>
      <c r="AGF1005" s="347"/>
      <c r="AGG1005" s="347"/>
      <c r="AGH1005" s="347"/>
      <c r="AGI1005" s="347"/>
      <c r="AGJ1005" s="347"/>
      <c r="AGK1005" s="347"/>
      <c r="AGL1005" s="347"/>
      <c r="AGM1005" s="347"/>
      <c r="AGN1005" s="347"/>
      <c r="AGO1005" s="347"/>
      <c r="AGP1005" s="347"/>
      <c r="AGQ1005" s="347"/>
      <c r="AGR1005" s="347"/>
      <c r="AGS1005" s="347"/>
      <c r="AGT1005" s="347"/>
      <c r="AGU1005" s="347"/>
      <c r="AGV1005" s="347"/>
      <c r="AGW1005" s="347"/>
      <c r="AGX1005" s="347"/>
      <c r="AGY1005" s="347"/>
      <c r="AGZ1005" s="347"/>
      <c r="AHA1005" s="347"/>
      <c r="AHB1005" s="347"/>
      <c r="AHC1005" s="347"/>
      <c r="AHD1005" s="347"/>
      <c r="AHE1005" s="347"/>
      <c r="AHF1005" s="347"/>
      <c r="AHG1005" s="347"/>
      <c r="AHH1005" s="347"/>
      <c r="AHI1005" s="347"/>
      <c r="AHJ1005" s="347"/>
      <c r="AHK1005" s="347"/>
      <c r="AHL1005" s="347"/>
      <c r="AHM1005" s="347"/>
      <c r="AHN1005" s="347"/>
      <c r="AHO1005" s="347"/>
      <c r="AHP1005" s="347"/>
      <c r="AHQ1005" s="347"/>
      <c r="AHR1005" s="347"/>
      <c r="AHS1005" s="347"/>
      <c r="AHT1005" s="347"/>
      <c r="AHU1005" s="347"/>
      <c r="AHV1005" s="347"/>
      <c r="AHW1005" s="347"/>
      <c r="AHX1005" s="347"/>
      <c r="AHY1005" s="347"/>
      <c r="AHZ1005" s="347"/>
      <c r="AIA1005" s="347"/>
      <c r="AIB1005" s="347"/>
      <c r="AIC1005" s="347"/>
      <c r="AID1005" s="347"/>
      <c r="AIE1005" s="347"/>
      <c r="AIF1005" s="347"/>
      <c r="AIG1005" s="347"/>
      <c r="AIH1005" s="347"/>
      <c r="AII1005" s="347"/>
      <c r="AIJ1005" s="347"/>
      <c r="AIK1005" s="347"/>
      <c r="AIL1005" s="347"/>
      <c r="AIM1005" s="347"/>
      <c r="AIN1005" s="347"/>
      <c r="AIO1005" s="347"/>
      <c r="AIP1005" s="347"/>
      <c r="AIQ1005" s="347"/>
      <c r="AIR1005" s="347"/>
      <c r="AIS1005" s="347"/>
      <c r="AIT1005" s="347"/>
      <c r="AIU1005" s="347"/>
      <c r="AIV1005" s="347"/>
      <c r="AIW1005" s="347"/>
      <c r="AIX1005" s="347"/>
      <c r="AIY1005" s="347"/>
      <c r="AIZ1005" s="347"/>
      <c r="AJA1005" s="347"/>
      <c r="AJB1005" s="347"/>
      <c r="AJC1005" s="347"/>
      <c r="AJD1005" s="347"/>
      <c r="AJE1005" s="347"/>
      <c r="AJF1005" s="347"/>
      <c r="AJG1005" s="347"/>
      <c r="AJH1005" s="347"/>
      <c r="AJI1005" s="347"/>
      <c r="AJJ1005" s="347"/>
      <c r="AJK1005" s="347"/>
      <c r="AJL1005" s="347"/>
      <c r="AJM1005" s="347"/>
      <c r="AJN1005" s="347"/>
      <c r="AJO1005" s="347"/>
      <c r="AJP1005" s="347"/>
      <c r="AJQ1005" s="347"/>
      <c r="AJR1005" s="347"/>
      <c r="AJS1005" s="347"/>
      <c r="AJT1005" s="347"/>
      <c r="AJU1005" s="347"/>
      <c r="AJV1005" s="347"/>
      <c r="AJW1005" s="347"/>
      <c r="AJX1005" s="347"/>
      <c r="AJY1005" s="347"/>
      <c r="AJZ1005" s="347"/>
      <c r="AKA1005" s="347"/>
      <c r="AKB1005" s="347"/>
      <c r="AKC1005" s="347"/>
      <c r="AKD1005" s="347"/>
      <c r="AKE1005" s="347"/>
      <c r="AKF1005" s="347"/>
      <c r="AKG1005" s="347"/>
      <c r="AKH1005" s="347"/>
      <c r="AKI1005" s="347"/>
      <c r="AKJ1005" s="347"/>
      <c r="AKK1005" s="347"/>
      <c r="AKL1005" s="347"/>
      <c r="AKM1005" s="347"/>
      <c r="AKN1005" s="347"/>
      <c r="AKO1005" s="347"/>
      <c r="AKP1005" s="347"/>
      <c r="AKQ1005" s="347"/>
      <c r="AKR1005" s="347"/>
      <c r="AKS1005" s="347"/>
      <c r="AKT1005" s="347"/>
      <c r="AKU1005" s="347"/>
      <c r="AKV1005" s="347"/>
      <c r="AKW1005" s="347"/>
      <c r="AKX1005" s="347"/>
      <c r="AKY1005" s="347"/>
      <c r="AKZ1005" s="347"/>
      <c r="ALA1005" s="347"/>
      <c r="ALB1005" s="347"/>
      <c r="ALC1005" s="347"/>
      <c r="ALD1005" s="347"/>
      <c r="ALE1005" s="347"/>
      <c r="ALF1005" s="347"/>
      <c r="ALG1005" s="347"/>
      <c r="ALH1005" s="347"/>
      <c r="ALI1005" s="347"/>
      <c r="ALJ1005" s="347"/>
      <c r="ALK1005" s="347"/>
      <c r="ALL1005" s="347"/>
      <c r="ALM1005" s="347"/>
      <c r="ALN1005" s="347"/>
      <c r="ALO1005" s="347"/>
      <c r="ALP1005" s="347"/>
      <c r="ALQ1005" s="347"/>
      <c r="ALR1005" s="347"/>
      <c r="ALS1005" s="347"/>
      <c r="ALT1005" s="347"/>
      <c r="ALU1005" s="347"/>
      <c r="ALV1005" s="347"/>
      <c r="ALW1005" s="347"/>
      <c r="ALX1005" s="347"/>
      <c r="ALY1005" s="347"/>
      <c r="ALZ1005" s="347"/>
      <c r="AMA1005" s="347"/>
      <c r="AMB1005" s="347"/>
      <c r="AMC1005" s="347"/>
      <c r="AMD1005" s="347"/>
      <c r="AME1005" s="347"/>
      <c r="AMF1005" s="347"/>
      <c r="AMG1005" s="347"/>
      <c r="AMH1005" s="347"/>
      <c r="AMI1005" s="347"/>
      <c r="AMJ1005" s="347"/>
      <c r="AMK1005" s="347"/>
      <c r="AML1005" s="347"/>
      <c r="AMM1005" s="347"/>
      <c r="AMN1005" s="347"/>
      <c r="AMO1005" s="347"/>
      <c r="AMP1005" s="347"/>
      <c r="AMQ1005" s="347"/>
      <c r="AMR1005" s="347"/>
      <c r="AMS1005" s="347"/>
      <c r="AMT1005" s="347"/>
      <c r="AMU1005" s="347"/>
      <c r="AMV1005" s="347"/>
      <c r="AMW1005" s="347"/>
      <c r="AMX1005" s="347"/>
      <c r="AMY1005" s="347"/>
      <c r="AMZ1005" s="347"/>
      <c r="ANA1005" s="347"/>
      <c r="ANB1005" s="347"/>
      <c r="ANC1005" s="347"/>
      <c r="AND1005" s="347"/>
      <c r="ANE1005" s="347"/>
      <c r="ANF1005" s="347"/>
      <c r="ANG1005" s="347"/>
      <c r="ANH1005" s="347"/>
      <c r="ANI1005" s="347"/>
      <c r="ANJ1005" s="347"/>
      <c r="ANK1005" s="347"/>
      <c r="ANL1005" s="347"/>
      <c r="ANM1005" s="347"/>
      <c r="ANN1005" s="347"/>
      <c r="ANO1005" s="347"/>
      <c r="ANP1005" s="347"/>
      <c r="ANQ1005" s="347"/>
      <c r="ANR1005" s="347"/>
      <c r="ANS1005" s="347"/>
      <c r="ANT1005" s="347"/>
      <c r="ANU1005" s="347"/>
      <c r="ANV1005" s="347"/>
      <c r="ANW1005" s="347"/>
      <c r="ANX1005" s="347"/>
      <c r="ANY1005" s="347"/>
      <c r="ANZ1005" s="347"/>
      <c r="AOA1005" s="347"/>
      <c r="AOB1005" s="347"/>
      <c r="AOC1005" s="347"/>
      <c r="AOD1005" s="347"/>
      <c r="AOE1005" s="347"/>
      <c r="AOF1005" s="347"/>
      <c r="AOG1005" s="347"/>
      <c r="AOH1005" s="347"/>
      <c r="AOI1005" s="347"/>
      <c r="AOJ1005" s="347"/>
      <c r="AOK1005" s="347"/>
      <c r="AOL1005" s="347"/>
      <c r="AOM1005" s="347"/>
      <c r="AON1005" s="347"/>
      <c r="AOO1005" s="347"/>
      <c r="AOP1005" s="347"/>
      <c r="AOQ1005" s="347"/>
      <c r="AOR1005" s="347"/>
      <c r="AOS1005" s="347"/>
      <c r="AOT1005" s="347"/>
      <c r="AOU1005" s="347"/>
      <c r="AOV1005" s="347"/>
      <c r="AOW1005" s="347"/>
      <c r="AOX1005" s="347"/>
      <c r="AOY1005" s="347"/>
      <c r="AOZ1005" s="347"/>
      <c r="APA1005" s="347"/>
      <c r="APB1005" s="347"/>
      <c r="APC1005" s="347"/>
      <c r="APD1005" s="347"/>
      <c r="APE1005" s="347"/>
      <c r="APF1005" s="347"/>
      <c r="APG1005" s="347"/>
      <c r="APH1005" s="347"/>
      <c r="API1005" s="347"/>
      <c r="APJ1005" s="347"/>
      <c r="APK1005" s="347"/>
      <c r="APL1005" s="347"/>
      <c r="APM1005" s="347"/>
      <c r="APN1005" s="347"/>
      <c r="APO1005" s="347"/>
      <c r="APP1005" s="347"/>
      <c r="APQ1005" s="347"/>
      <c r="APR1005" s="347"/>
      <c r="APS1005" s="347"/>
      <c r="APT1005" s="347"/>
      <c r="APU1005" s="347"/>
      <c r="APV1005" s="347"/>
      <c r="APW1005" s="347"/>
      <c r="APX1005" s="347"/>
      <c r="APY1005" s="347"/>
      <c r="APZ1005" s="347"/>
      <c r="AQA1005" s="347"/>
      <c r="AQB1005" s="347"/>
      <c r="AQC1005" s="347"/>
      <c r="AQD1005" s="347"/>
      <c r="AQE1005" s="347"/>
      <c r="AQF1005" s="347"/>
      <c r="AQG1005" s="347"/>
      <c r="AQH1005" s="347"/>
      <c r="AQI1005" s="347"/>
      <c r="AQJ1005" s="347"/>
      <c r="AQK1005" s="347"/>
      <c r="AQL1005" s="347"/>
      <c r="AQM1005" s="347"/>
      <c r="AQN1005" s="347"/>
      <c r="AQO1005" s="347"/>
      <c r="AQP1005" s="347"/>
      <c r="AQQ1005" s="347"/>
      <c r="AQR1005" s="347"/>
      <c r="AQS1005" s="347"/>
      <c r="AQT1005" s="347"/>
      <c r="AQU1005" s="347"/>
      <c r="AQV1005" s="347"/>
      <c r="AQW1005" s="347"/>
      <c r="AQX1005" s="347"/>
      <c r="AQY1005" s="347"/>
      <c r="AQZ1005" s="347"/>
      <c r="ARA1005" s="347"/>
      <c r="ARB1005" s="347"/>
      <c r="ARC1005" s="347"/>
      <c r="ARD1005" s="347"/>
      <c r="ARE1005" s="347"/>
      <c r="ARF1005" s="347"/>
      <c r="ARG1005" s="347"/>
      <c r="ARH1005" s="347"/>
      <c r="ARI1005" s="347"/>
      <c r="ARJ1005" s="347"/>
      <c r="ARK1005" s="347"/>
      <c r="ARL1005" s="347"/>
      <c r="ARM1005" s="347"/>
      <c r="ARN1005" s="347"/>
      <c r="ARO1005" s="347"/>
      <c r="ARP1005" s="347"/>
      <c r="ARQ1005" s="347"/>
      <c r="ARR1005" s="347"/>
      <c r="ARS1005" s="347"/>
      <c r="ART1005" s="347"/>
      <c r="ARU1005" s="347"/>
      <c r="ARV1005" s="347"/>
      <c r="ARW1005" s="347"/>
      <c r="ARX1005" s="347"/>
      <c r="ARY1005" s="347"/>
      <c r="ARZ1005" s="347"/>
      <c r="ASA1005" s="347"/>
      <c r="ASB1005" s="347"/>
      <c r="ASC1005" s="347"/>
      <c r="ASD1005" s="347"/>
      <c r="ASE1005" s="347"/>
      <c r="ASF1005" s="347"/>
      <c r="ASG1005" s="347"/>
      <c r="ASH1005" s="347"/>
      <c r="ASI1005" s="347"/>
      <c r="ASJ1005" s="347"/>
      <c r="ASK1005" s="347"/>
      <c r="ASL1005" s="347"/>
      <c r="ASM1005" s="347"/>
      <c r="ASN1005" s="347"/>
      <c r="ASO1005" s="347"/>
      <c r="ASP1005" s="347"/>
      <c r="ASQ1005" s="347"/>
      <c r="ASR1005" s="347"/>
      <c r="ASS1005" s="347"/>
      <c r="AST1005" s="347"/>
      <c r="ASU1005" s="347"/>
      <c r="ASV1005" s="347"/>
      <c r="ASW1005" s="347"/>
      <c r="ASX1005" s="347"/>
      <c r="ASY1005" s="347"/>
      <c r="ASZ1005" s="347"/>
      <c r="ATA1005" s="347"/>
      <c r="ATB1005" s="347"/>
      <c r="ATC1005" s="347"/>
      <c r="ATD1005" s="347"/>
      <c r="ATE1005" s="347"/>
      <c r="ATF1005" s="347"/>
      <c r="ATG1005" s="347"/>
      <c r="ATH1005" s="347"/>
      <c r="ATI1005" s="347"/>
      <c r="ATJ1005" s="347"/>
      <c r="ATK1005" s="347"/>
      <c r="ATL1005" s="347"/>
      <c r="ATM1005" s="347"/>
      <c r="ATN1005" s="347"/>
      <c r="ATO1005" s="347"/>
      <c r="ATP1005" s="347"/>
      <c r="ATQ1005" s="347"/>
      <c r="ATR1005" s="347"/>
      <c r="ATS1005" s="347"/>
      <c r="ATT1005" s="347"/>
      <c r="ATU1005" s="347"/>
      <c r="ATV1005" s="347"/>
      <c r="ATW1005" s="347"/>
      <c r="ATX1005" s="347"/>
      <c r="ATY1005" s="347"/>
      <c r="ATZ1005" s="347"/>
      <c r="AUA1005" s="347"/>
      <c r="AUB1005" s="347"/>
      <c r="AUC1005" s="347"/>
      <c r="AUD1005" s="347"/>
      <c r="AUE1005" s="347"/>
      <c r="AUF1005" s="347"/>
      <c r="AUG1005" s="347"/>
      <c r="AUH1005" s="347"/>
      <c r="AUI1005" s="347"/>
      <c r="AUJ1005" s="347"/>
      <c r="AUK1005" s="347"/>
      <c r="AUL1005" s="347"/>
      <c r="AUM1005" s="347"/>
      <c r="AUN1005" s="347"/>
      <c r="AUO1005" s="347"/>
      <c r="AUP1005" s="347"/>
      <c r="AUQ1005" s="347"/>
      <c r="AUR1005" s="347"/>
      <c r="AUS1005" s="347"/>
      <c r="AUT1005" s="347"/>
      <c r="AUU1005" s="347"/>
      <c r="AUV1005" s="347"/>
      <c r="AUW1005" s="347"/>
      <c r="AUX1005" s="347"/>
      <c r="AUY1005" s="347"/>
      <c r="AUZ1005" s="347"/>
      <c r="AVA1005" s="347"/>
      <c r="AVB1005" s="347"/>
      <c r="AVC1005" s="347"/>
      <c r="AVD1005" s="347"/>
      <c r="AVE1005" s="347"/>
      <c r="AVF1005" s="347"/>
      <c r="AVG1005" s="347"/>
      <c r="AVH1005" s="347"/>
      <c r="AVI1005" s="347"/>
      <c r="AVJ1005" s="347"/>
      <c r="AVK1005" s="347"/>
      <c r="AVL1005" s="347"/>
      <c r="AVM1005" s="347"/>
      <c r="AVN1005" s="347"/>
      <c r="AVO1005" s="347"/>
      <c r="AVP1005" s="347"/>
      <c r="AVQ1005" s="347"/>
      <c r="AVR1005" s="347"/>
      <c r="AVS1005" s="347"/>
      <c r="AVT1005" s="347"/>
      <c r="AVU1005" s="347"/>
      <c r="AVV1005" s="347"/>
      <c r="AVW1005" s="347"/>
      <c r="AVX1005" s="347"/>
      <c r="AVY1005" s="347"/>
      <c r="AVZ1005" s="347"/>
      <c r="AWA1005" s="347"/>
      <c r="AWB1005" s="347"/>
      <c r="AWC1005" s="347"/>
      <c r="AWD1005" s="347"/>
      <c r="AWE1005" s="347"/>
      <c r="AWF1005" s="347"/>
      <c r="AWG1005" s="347"/>
      <c r="AWH1005" s="347"/>
      <c r="AWI1005" s="347"/>
      <c r="AWJ1005" s="347"/>
      <c r="AWK1005" s="347"/>
      <c r="AWL1005" s="347"/>
      <c r="AWM1005" s="347"/>
      <c r="AWN1005" s="347"/>
      <c r="AWO1005" s="347"/>
      <c r="AWP1005" s="347"/>
      <c r="AWQ1005" s="347"/>
      <c r="AWR1005" s="347"/>
      <c r="AWS1005" s="347"/>
      <c r="AWT1005" s="347"/>
      <c r="AWU1005" s="347"/>
      <c r="AWV1005" s="347"/>
      <c r="AWW1005" s="347"/>
      <c r="AWX1005" s="347"/>
      <c r="AWY1005" s="347"/>
      <c r="AWZ1005" s="347"/>
      <c r="AXA1005" s="347"/>
      <c r="AXB1005" s="347"/>
      <c r="AXC1005" s="347"/>
      <c r="AXD1005" s="347"/>
      <c r="AXE1005" s="347"/>
      <c r="AXF1005" s="347"/>
      <c r="AXG1005" s="347"/>
      <c r="AXH1005" s="347"/>
      <c r="AXI1005" s="347"/>
      <c r="AXJ1005" s="347"/>
      <c r="AXK1005" s="347"/>
      <c r="AXL1005" s="347"/>
      <c r="AXM1005" s="347"/>
      <c r="AXN1005" s="347"/>
      <c r="AXO1005" s="347"/>
      <c r="AXP1005" s="347"/>
      <c r="AXQ1005" s="347"/>
      <c r="AXR1005" s="347"/>
      <c r="AXS1005" s="347"/>
      <c r="AXT1005" s="347"/>
      <c r="AXU1005" s="347"/>
      <c r="AXV1005" s="347"/>
      <c r="AXW1005" s="347"/>
      <c r="AXX1005" s="347"/>
      <c r="AXY1005" s="347"/>
      <c r="AXZ1005" s="347"/>
      <c r="AYA1005" s="347"/>
      <c r="AYB1005" s="347"/>
      <c r="AYC1005" s="347"/>
      <c r="AYD1005" s="347"/>
      <c r="AYE1005" s="347"/>
      <c r="AYF1005" s="347"/>
      <c r="AYG1005" s="347"/>
      <c r="AYH1005" s="347"/>
      <c r="AYI1005" s="347"/>
      <c r="AYJ1005" s="347"/>
      <c r="AYK1005" s="347"/>
      <c r="AYL1005" s="347"/>
      <c r="AYM1005" s="347"/>
      <c r="AYN1005" s="347"/>
      <c r="AYO1005" s="347"/>
      <c r="AYP1005" s="347"/>
      <c r="AYQ1005" s="347"/>
      <c r="AYR1005" s="347"/>
      <c r="AYS1005" s="347"/>
      <c r="AYT1005" s="347"/>
      <c r="AYU1005" s="347"/>
      <c r="AYV1005" s="347"/>
      <c r="AYW1005" s="347"/>
      <c r="AYX1005" s="347"/>
      <c r="AYY1005" s="347"/>
      <c r="AYZ1005" s="347"/>
      <c r="AZA1005" s="347"/>
      <c r="AZB1005" s="347"/>
      <c r="AZC1005" s="347"/>
      <c r="AZD1005" s="347"/>
      <c r="AZE1005" s="347"/>
      <c r="AZF1005" s="347"/>
      <c r="AZG1005" s="347"/>
      <c r="AZH1005" s="347"/>
      <c r="AZI1005" s="347"/>
      <c r="AZJ1005" s="347"/>
      <c r="AZK1005" s="347"/>
      <c r="AZL1005" s="347"/>
      <c r="AZM1005" s="347"/>
      <c r="AZN1005" s="347"/>
      <c r="AZO1005" s="347"/>
      <c r="AZP1005" s="347"/>
      <c r="AZQ1005" s="347"/>
      <c r="AZR1005" s="347"/>
      <c r="AZS1005" s="347"/>
      <c r="AZT1005" s="347"/>
      <c r="AZU1005" s="347"/>
      <c r="AZV1005" s="347"/>
      <c r="AZW1005" s="347"/>
      <c r="AZX1005" s="347"/>
      <c r="AZY1005" s="347"/>
      <c r="AZZ1005" s="347"/>
      <c r="BAA1005" s="347"/>
      <c r="BAB1005" s="347"/>
      <c r="BAC1005" s="347"/>
      <c r="BAD1005" s="347"/>
      <c r="BAE1005" s="347"/>
      <c r="BAF1005" s="347"/>
      <c r="BAG1005" s="347"/>
      <c r="BAH1005" s="347"/>
      <c r="BAI1005" s="347"/>
      <c r="BAJ1005" s="347"/>
      <c r="BAK1005" s="347"/>
      <c r="BAL1005" s="347"/>
      <c r="BAM1005" s="347"/>
      <c r="BAN1005" s="347"/>
      <c r="BAO1005" s="347"/>
      <c r="BAP1005" s="347"/>
      <c r="BAQ1005" s="347"/>
      <c r="BAR1005" s="347"/>
      <c r="BAS1005" s="347"/>
      <c r="BAT1005" s="347"/>
      <c r="BAU1005" s="347"/>
      <c r="BAV1005" s="347"/>
      <c r="BAW1005" s="347"/>
      <c r="BAX1005" s="347"/>
      <c r="BAY1005" s="347"/>
      <c r="BAZ1005" s="347"/>
      <c r="BBA1005" s="347"/>
      <c r="BBB1005" s="347"/>
      <c r="BBC1005" s="347"/>
      <c r="BBD1005" s="347"/>
      <c r="BBE1005" s="347"/>
      <c r="BBF1005" s="347"/>
      <c r="BBG1005" s="347"/>
      <c r="BBH1005" s="347"/>
      <c r="BBI1005" s="347"/>
      <c r="BBJ1005" s="347"/>
      <c r="BBK1005" s="347"/>
      <c r="BBL1005" s="347"/>
      <c r="BBM1005" s="347"/>
      <c r="BBN1005" s="347"/>
      <c r="BBO1005" s="347"/>
      <c r="BBP1005" s="347"/>
      <c r="BBQ1005" s="347"/>
      <c r="BBR1005" s="347"/>
      <c r="BBS1005" s="347"/>
      <c r="BBT1005" s="347"/>
      <c r="BBU1005" s="347"/>
      <c r="BBV1005" s="347"/>
      <c r="BBW1005" s="347"/>
      <c r="BBX1005" s="347"/>
      <c r="BBY1005" s="347"/>
      <c r="BBZ1005" s="347"/>
      <c r="BCA1005" s="347"/>
      <c r="BCB1005" s="347"/>
      <c r="BCC1005" s="347"/>
      <c r="BCD1005" s="347"/>
      <c r="BCE1005" s="347"/>
      <c r="BCF1005" s="347"/>
      <c r="BCG1005" s="347"/>
      <c r="BCH1005" s="347"/>
      <c r="BCI1005" s="347"/>
      <c r="BCJ1005" s="347"/>
      <c r="BCK1005" s="347"/>
      <c r="BCL1005" s="347"/>
      <c r="BCM1005" s="347"/>
      <c r="BCN1005" s="347"/>
      <c r="BCO1005" s="347"/>
      <c r="BCP1005" s="347"/>
      <c r="BCQ1005" s="347"/>
      <c r="BCR1005" s="347"/>
      <c r="BCS1005" s="347"/>
      <c r="BCT1005" s="347"/>
      <c r="BCU1005" s="347"/>
      <c r="BCV1005" s="347"/>
      <c r="BCW1005" s="347"/>
      <c r="BCX1005" s="347"/>
      <c r="BCY1005" s="347"/>
      <c r="BCZ1005" s="347"/>
      <c r="BDA1005" s="347"/>
      <c r="BDB1005" s="347"/>
      <c r="BDC1005" s="347"/>
      <c r="BDD1005" s="347"/>
      <c r="BDE1005" s="347"/>
      <c r="BDF1005" s="347"/>
      <c r="BDG1005" s="347"/>
      <c r="BDH1005" s="347"/>
      <c r="BDI1005" s="347"/>
      <c r="BDJ1005" s="347"/>
      <c r="BDK1005" s="347"/>
      <c r="BDL1005" s="347"/>
      <c r="BDM1005" s="347"/>
      <c r="BDN1005" s="347"/>
      <c r="BDO1005" s="347"/>
      <c r="BDP1005" s="347"/>
      <c r="BDQ1005" s="347"/>
      <c r="BDR1005" s="347"/>
      <c r="BDS1005" s="347"/>
      <c r="BDT1005" s="347"/>
      <c r="BDU1005" s="347"/>
      <c r="BDV1005" s="347"/>
      <c r="BDW1005" s="347"/>
      <c r="BDX1005" s="347"/>
      <c r="BDY1005" s="347"/>
      <c r="BDZ1005" s="347"/>
      <c r="BEA1005" s="347"/>
      <c r="BEB1005" s="347"/>
      <c r="BEC1005" s="347"/>
      <c r="BED1005" s="347"/>
      <c r="BEE1005" s="347"/>
      <c r="BEF1005" s="347"/>
      <c r="BEG1005" s="347"/>
      <c r="BEH1005" s="347"/>
      <c r="BEI1005" s="347"/>
      <c r="BEJ1005" s="347"/>
      <c r="BEK1005" s="347"/>
      <c r="BEL1005" s="347"/>
      <c r="BEM1005" s="347"/>
      <c r="BEN1005" s="347"/>
      <c r="BEO1005" s="347"/>
      <c r="BEP1005" s="347"/>
      <c r="BEQ1005" s="347"/>
      <c r="BER1005" s="347"/>
      <c r="BES1005" s="347"/>
      <c r="BET1005" s="347"/>
      <c r="BEU1005" s="347"/>
      <c r="BEV1005" s="347"/>
      <c r="BEW1005" s="347"/>
      <c r="BEX1005" s="347"/>
      <c r="BEY1005" s="347"/>
      <c r="BEZ1005" s="347"/>
      <c r="BFA1005" s="347"/>
      <c r="BFB1005" s="347"/>
      <c r="BFC1005" s="347"/>
      <c r="BFD1005" s="347"/>
      <c r="BFE1005" s="347"/>
      <c r="BFF1005" s="347"/>
      <c r="BFG1005" s="347"/>
      <c r="BFH1005" s="347"/>
      <c r="BFI1005" s="347"/>
      <c r="BFJ1005" s="347"/>
      <c r="BFK1005" s="347"/>
      <c r="BFL1005" s="347"/>
      <c r="BFM1005" s="347"/>
      <c r="BFN1005" s="347"/>
      <c r="BFO1005" s="347"/>
      <c r="BFP1005" s="347"/>
      <c r="BFQ1005" s="347"/>
      <c r="BFR1005" s="347"/>
      <c r="BFS1005" s="347"/>
      <c r="BFT1005" s="347"/>
      <c r="BFU1005" s="347"/>
      <c r="BFV1005" s="347"/>
      <c r="BFW1005" s="347"/>
      <c r="BFX1005" s="347"/>
      <c r="BFY1005" s="347"/>
      <c r="BFZ1005" s="347"/>
      <c r="BGA1005" s="347"/>
      <c r="BGB1005" s="347"/>
      <c r="BGC1005" s="347"/>
      <c r="BGD1005" s="347"/>
      <c r="BGE1005" s="347"/>
      <c r="BGF1005" s="347"/>
      <c r="BGG1005" s="347"/>
      <c r="BGH1005" s="347"/>
      <c r="BGI1005" s="347"/>
      <c r="BGJ1005" s="347"/>
      <c r="BGK1005" s="347"/>
      <c r="BGL1005" s="347"/>
      <c r="BGM1005" s="347"/>
      <c r="BGN1005" s="347"/>
      <c r="BGO1005" s="347"/>
      <c r="BGP1005" s="347"/>
      <c r="BGQ1005" s="347"/>
      <c r="BGR1005" s="347"/>
      <c r="BGS1005" s="347"/>
      <c r="BGT1005" s="347"/>
      <c r="BGU1005" s="347"/>
      <c r="BGV1005" s="347"/>
      <c r="BGW1005" s="347"/>
      <c r="BGX1005" s="347"/>
      <c r="BGY1005" s="347"/>
      <c r="BGZ1005" s="347"/>
      <c r="BHA1005" s="347"/>
      <c r="BHB1005" s="347"/>
      <c r="BHC1005" s="347"/>
      <c r="BHD1005" s="347"/>
      <c r="BHE1005" s="347"/>
      <c r="BHF1005" s="347"/>
      <c r="BHG1005" s="347"/>
      <c r="BHH1005" s="347"/>
      <c r="BHI1005" s="347"/>
      <c r="BHJ1005" s="347"/>
      <c r="BHK1005" s="347"/>
      <c r="BHL1005" s="347"/>
      <c r="BHM1005" s="347"/>
      <c r="BHN1005" s="347"/>
      <c r="BHO1005" s="347"/>
      <c r="BHP1005" s="347"/>
      <c r="BHQ1005" s="347"/>
      <c r="BHR1005" s="347"/>
      <c r="BHS1005" s="347"/>
      <c r="BHT1005" s="347"/>
      <c r="BHU1005" s="347"/>
      <c r="BHV1005" s="347"/>
      <c r="BHW1005" s="347"/>
      <c r="BHX1005" s="347"/>
      <c r="BHY1005" s="347"/>
      <c r="BHZ1005" s="347"/>
      <c r="BIA1005" s="347"/>
      <c r="BIB1005" s="347"/>
      <c r="BIC1005" s="347"/>
      <c r="BID1005" s="347"/>
      <c r="BIE1005" s="347"/>
      <c r="BIF1005" s="347"/>
      <c r="BIG1005" s="347"/>
      <c r="BIH1005" s="347"/>
      <c r="BII1005" s="347"/>
      <c r="BIJ1005" s="347"/>
      <c r="BIK1005" s="347"/>
      <c r="BIL1005" s="347"/>
      <c r="BIM1005" s="347"/>
      <c r="BIN1005" s="347"/>
      <c r="BIO1005" s="347"/>
      <c r="BIP1005" s="347"/>
      <c r="BIQ1005" s="347"/>
      <c r="BIR1005" s="347"/>
      <c r="BIS1005" s="347"/>
      <c r="BIT1005" s="347"/>
      <c r="BIU1005" s="347"/>
      <c r="BIV1005" s="347"/>
      <c r="BIW1005" s="347"/>
      <c r="BIX1005" s="347"/>
      <c r="BIY1005" s="347"/>
      <c r="BIZ1005" s="347"/>
      <c r="BJA1005" s="347"/>
      <c r="BJB1005" s="347"/>
      <c r="BJC1005" s="347"/>
      <c r="BJD1005" s="347"/>
      <c r="BJE1005" s="347"/>
      <c r="BJF1005" s="347"/>
      <c r="BJG1005" s="347"/>
      <c r="BJH1005" s="347"/>
      <c r="BJI1005" s="347"/>
      <c r="BJJ1005" s="347"/>
      <c r="BJK1005" s="347"/>
      <c r="BJL1005" s="347"/>
      <c r="BJM1005" s="347"/>
      <c r="BJN1005" s="347"/>
      <c r="BJO1005" s="347"/>
      <c r="BJP1005" s="347"/>
      <c r="BJQ1005" s="347"/>
      <c r="BJR1005" s="347"/>
      <c r="BJS1005" s="347"/>
      <c r="BJT1005" s="347"/>
      <c r="BJU1005" s="347"/>
      <c r="BJV1005" s="347"/>
      <c r="BJW1005" s="347"/>
      <c r="BJX1005" s="347"/>
      <c r="BJY1005" s="347"/>
      <c r="BJZ1005" s="347"/>
      <c r="BKA1005" s="347"/>
      <c r="BKB1005" s="347"/>
      <c r="BKC1005" s="347"/>
      <c r="BKD1005" s="347"/>
      <c r="BKE1005" s="347"/>
      <c r="BKF1005" s="347"/>
      <c r="BKG1005" s="347"/>
      <c r="BKH1005" s="347"/>
      <c r="BKI1005" s="347"/>
      <c r="BKJ1005" s="347"/>
      <c r="BKK1005" s="347"/>
      <c r="BKL1005" s="347"/>
      <c r="BKM1005" s="347"/>
      <c r="BKN1005" s="347"/>
      <c r="BKO1005" s="347"/>
      <c r="BKP1005" s="347"/>
      <c r="BKQ1005" s="347"/>
      <c r="BKR1005" s="347"/>
      <c r="BKS1005" s="347"/>
      <c r="BKT1005" s="347"/>
      <c r="BKU1005" s="347"/>
      <c r="BKV1005" s="347"/>
      <c r="BKW1005" s="347"/>
      <c r="BKX1005" s="347"/>
      <c r="BKY1005" s="347"/>
      <c r="BKZ1005" s="347"/>
      <c r="BLA1005" s="347"/>
      <c r="BLB1005" s="347"/>
      <c r="BLC1005" s="347"/>
      <c r="BLD1005" s="347"/>
      <c r="BLE1005" s="347"/>
      <c r="BLF1005" s="347"/>
      <c r="BLG1005" s="347"/>
      <c r="BLH1005" s="347"/>
      <c r="BLI1005" s="347"/>
      <c r="BLJ1005" s="347"/>
      <c r="BLK1005" s="347"/>
      <c r="BLL1005" s="347"/>
      <c r="BLM1005" s="347"/>
      <c r="BLN1005" s="347"/>
      <c r="BLO1005" s="347"/>
      <c r="BLP1005" s="347"/>
      <c r="BLQ1005" s="347"/>
      <c r="BLR1005" s="347"/>
      <c r="BLS1005" s="347"/>
      <c r="BLT1005" s="347"/>
      <c r="BLU1005" s="347"/>
      <c r="BLV1005" s="347"/>
      <c r="BLW1005" s="347"/>
      <c r="BLX1005" s="347"/>
      <c r="BLY1005" s="347"/>
      <c r="BLZ1005" s="347"/>
      <c r="BMA1005" s="347"/>
      <c r="BMB1005" s="347"/>
      <c r="BMC1005" s="347"/>
      <c r="BMD1005" s="347"/>
      <c r="BME1005" s="347"/>
      <c r="BMF1005" s="347"/>
      <c r="BMG1005" s="347"/>
      <c r="BMH1005" s="347"/>
      <c r="BMI1005" s="347"/>
      <c r="BMJ1005" s="347"/>
      <c r="BMK1005" s="347"/>
      <c r="BML1005" s="347"/>
      <c r="BMM1005" s="347"/>
      <c r="BMN1005" s="347"/>
      <c r="BMO1005" s="347"/>
      <c r="BMP1005" s="347"/>
      <c r="BMQ1005" s="347"/>
      <c r="BMR1005" s="347"/>
      <c r="BMS1005" s="347"/>
      <c r="BMT1005" s="347"/>
      <c r="BMU1005" s="347"/>
      <c r="BMV1005" s="347"/>
      <c r="BMW1005" s="347"/>
      <c r="BMX1005" s="347"/>
      <c r="BMY1005" s="347"/>
      <c r="BMZ1005" s="347"/>
      <c r="BNA1005" s="347"/>
      <c r="BNB1005" s="347"/>
      <c r="BNC1005" s="347"/>
      <c r="BND1005" s="347"/>
      <c r="BNE1005" s="347"/>
      <c r="BNF1005" s="347"/>
      <c r="BNG1005" s="347"/>
      <c r="BNH1005" s="347"/>
      <c r="BNI1005" s="347"/>
      <c r="BNJ1005" s="347"/>
      <c r="BNK1005" s="347"/>
      <c r="BNL1005" s="347"/>
      <c r="BNM1005" s="347"/>
      <c r="BNN1005" s="347"/>
      <c r="BNO1005" s="347"/>
      <c r="BNP1005" s="347"/>
      <c r="BNQ1005" s="347"/>
      <c r="BNR1005" s="347"/>
      <c r="BNS1005" s="347"/>
      <c r="BNT1005" s="347"/>
      <c r="BNU1005" s="347"/>
      <c r="BNV1005" s="347"/>
      <c r="BNW1005" s="347"/>
      <c r="BNX1005" s="347"/>
      <c r="BNY1005" s="347"/>
      <c r="BNZ1005" s="347"/>
      <c r="BOA1005" s="347"/>
      <c r="BOB1005" s="347"/>
      <c r="BOC1005" s="347"/>
      <c r="BOD1005" s="347"/>
      <c r="BOE1005" s="347"/>
      <c r="BOF1005" s="347"/>
      <c r="BOG1005" s="347"/>
      <c r="BOH1005" s="347"/>
      <c r="BOI1005" s="347"/>
      <c r="BOJ1005" s="347"/>
      <c r="BOK1005" s="347"/>
      <c r="BOL1005" s="347"/>
      <c r="BOM1005" s="347"/>
      <c r="BON1005" s="347"/>
      <c r="BOO1005" s="347"/>
      <c r="BOP1005" s="347"/>
      <c r="BOQ1005" s="347"/>
      <c r="BOR1005" s="347"/>
      <c r="BOS1005" s="347"/>
      <c r="BOT1005" s="347"/>
      <c r="BOU1005" s="347"/>
      <c r="BOV1005" s="347"/>
      <c r="BOW1005" s="347"/>
      <c r="BOX1005" s="347"/>
      <c r="BOY1005" s="347"/>
      <c r="BOZ1005" s="347"/>
      <c r="BPA1005" s="347"/>
      <c r="BPB1005" s="347"/>
      <c r="BPC1005" s="347"/>
      <c r="BPD1005" s="347"/>
      <c r="BPE1005" s="347"/>
      <c r="BPF1005" s="347"/>
      <c r="BPG1005" s="347"/>
      <c r="BPH1005" s="347"/>
      <c r="BPI1005" s="347"/>
      <c r="BPJ1005" s="347"/>
      <c r="BPK1005" s="347"/>
      <c r="BPL1005" s="347"/>
      <c r="BPM1005" s="347"/>
      <c r="BPN1005" s="347"/>
      <c r="BPO1005" s="347"/>
      <c r="BPP1005" s="347"/>
      <c r="BPQ1005" s="347"/>
      <c r="BPR1005" s="347"/>
      <c r="BPS1005" s="347"/>
      <c r="BPT1005" s="347"/>
      <c r="BPU1005" s="347"/>
      <c r="BPV1005" s="347"/>
      <c r="BPW1005" s="347"/>
      <c r="BPX1005" s="347"/>
      <c r="BPY1005" s="347"/>
      <c r="BPZ1005" s="347"/>
      <c r="BQA1005" s="347"/>
      <c r="BQB1005" s="347"/>
      <c r="BQC1005" s="347"/>
      <c r="BQD1005" s="347"/>
      <c r="BQE1005" s="347"/>
      <c r="BQF1005" s="347"/>
      <c r="BQG1005" s="347"/>
      <c r="BQH1005" s="347"/>
      <c r="BQI1005" s="347"/>
      <c r="BQJ1005" s="347"/>
      <c r="BQK1005" s="347"/>
      <c r="BQL1005" s="347"/>
      <c r="BQM1005" s="347"/>
      <c r="BQN1005" s="347"/>
      <c r="BQO1005" s="347"/>
      <c r="BQP1005" s="347"/>
      <c r="BQQ1005" s="347"/>
      <c r="BQR1005" s="347"/>
      <c r="BQS1005" s="347"/>
      <c r="BQT1005" s="347"/>
      <c r="BQU1005" s="347"/>
      <c r="BQV1005" s="347"/>
      <c r="BQW1005" s="347"/>
      <c r="BQX1005" s="347"/>
      <c r="BQY1005" s="347"/>
      <c r="BQZ1005" s="347"/>
      <c r="BRA1005" s="347"/>
      <c r="BRB1005" s="347"/>
      <c r="BRC1005" s="347"/>
      <c r="BRD1005" s="347"/>
      <c r="BRE1005" s="347"/>
      <c r="BRF1005" s="347"/>
      <c r="BRG1005" s="347"/>
      <c r="BRH1005" s="347"/>
      <c r="BRI1005" s="347"/>
      <c r="BRJ1005" s="347"/>
      <c r="BRK1005" s="347"/>
      <c r="BRL1005" s="347"/>
      <c r="BRM1005" s="347"/>
      <c r="BRN1005" s="347"/>
      <c r="BRO1005" s="347"/>
      <c r="BRP1005" s="347"/>
      <c r="BRQ1005" s="347"/>
      <c r="BRR1005" s="347"/>
      <c r="BRS1005" s="347"/>
      <c r="BRT1005" s="347"/>
      <c r="BRU1005" s="347"/>
      <c r="BRV1005" s="347"/>
      <c r="BRW1005" s="347"/>
      <c r="BRX1005" s="347"/>
      <c r="BRY1005" s="347"/>
      <c r="BRZ1005" s="347"/>
      <c r="BSA1005" s="347"/>
      <c r="BSB1005" s="347"/>
      <c r="BSC1005" s="347"/>
      <c r="BSD1005" s="347"/>
      <c r="BSE1005" s="347"/>
      <c r="BSF1005" s="347"/>
      <c r="BSG1005" s="347"/>
      <c r="BSH1005" s="347"/>
      <c r="BSI1005" s="347"/>
      <c r="BSJ1005" s="347"/>
      <c r="BSK1005" s="347"/>
      <c r="BSL1005" s="347"/>
      <c r="BSM1005" s="347"/>
      <c r="BSN1005" s="347"/>
      <c r="BSO1005" s="347"/>
      <c r="BSP1005" s="347"/>
      <c r="BSQ1005" s="347"/>
      <c r="BSR1005" s="347"/>
      <c r="BSS1005" s="347"/>
      <c r="BST1005" s="347"/>
      <c r="BSU1005" s="347"/>
      <c r="BSV1005" s="347"/>
      <c r="BSW1005" s="347"/>
      <c r="BSX1005" s="347"/>
      <c r="BSY1005" s="347"/>
      <c r="BSZ1005" s="347"/>
      <c r="BTA1005" s="347"/>
      <c r="BTB1005" s="347"/>
      <c r="BTC1005" s="347"/>
      <c r="BTD1005" s="347"/>
      <c r="BTE1005" s="347"/>
      <c r="BTF1005" s="347"/>
      <c r="BTG1005" s="347"/>
      <c r="BTH1005" s="347"/>
      <c r="BTI1005" s="347"/>
      <c r="BTJ1005" s="347"/>
      <c r="BTK1005" s="347"/>
      <c r="BTL1005" s="347"/>
      <c r="BTM1005" s="347"/>
      <c r="BTN1005" s="347"/>
      <c r="BTO1005" s="347"/>
      <c r="BTP1005" s="347"/>
      <c r="BTQ1005" s="347"/>
      <c r="BTR1005" s="347"/>
      <c r="BTS1005" s="347"/>
      <c r="BTT1005" s="347"/>
      <c r="BTU1005" s="347"/>
      <c r="BTV1005" s="347"/>
      <c r="BTW1005" s="347"/>
      <c r="BTX1005" s="347"/>
      <c r="BTY1005" s="347"/>
      <c r="BTZ1005" s="347"/>
      <c r="BUA1005" s="347"/>
      <c r="BUB1005" s="347"/>
      <c r="BUC1005" s="347"/>
      <c r="BUD1005" s="347"/>
      <c r="BUE1005" s="347"/>
      <c r="BUF1005" s="347"/>
      <c r="BUG1005" s="347"/>
      <c r="BUH1005" s="347"/>
      <c r="BUI1005" s="347"/>
      <c r="BUJ1005" s="347"/>
      <c r="BUK1005" s="347"/>
      <c r="BUL1005" s="347"/>
      <c r="BUM1005" s="347"/>
      <c r="BUN1005" s="347"/>
      <c r="BUO1005" s="347"/>
      <c r="BUP1005" s="347"/>
      <c r="BUQ1005" s="347"/>
      <c r="BUR1005" s="347"/>
      <c r="BUS1005" s="347"/>
      <c r="BUT1005" s="347"/>
      <c r="BUU1005" s="347"/>
      <c r="BUV1005" s="347"/>
      <c r="BUW1005" s="347"/>
      <c r="BUX1005" s="347"/>
      <c r="BUY1005" s="347"/>
      <c r="BUZ1005" s="347"/>
      <c r="BVA1005" s="347"/>
      <c r="BVB1005" s="347"/>
      <c r="BVC1005" s="347"/>
      <c r="BVD1005" s="347"/>
      <c r="BVE1005" s="347"/>
      <c r="BVF1005" s="347"/>
      <c r="BVG1005" s="347"/>
      <c r="BVH1005" s="347"/>
      <c r="BVI1005" s="347"/>
      <c r="BVJ1005" s="347"/>
      <c r="BVK1005" s="347"/>
      <c r="BVL1005" s="347"/>
      <c r="BVM1005" s="347"/>
      <c r="BVN1005" s="347"/>
      <c r="BVO1005" s="347"/>
      <c r="BVP1005" s="347"/>
      <c r="BVQ1005" s="347"/>
      <c r="BVR1005" s="347"/>
      <c r="BVS1005" s="347"/>
      <c r="BVT1005" s="347"/>
      <c r="BVU1005" s="347"/>
      <c r="BVV1005" s="347"/>
      <c r="BVW1005" s="347"/>
      <c r="BVX1005" s="347"/>
      <c r="BVY1005" s="347"/>
      <c r="BVZ1005" s="347"/>
      <c r="BWA1005" s="347"/>
      <c r="BWB1005" s="347"/>
      <c r="BWC1005" s="347"/>
      <c r="BWD1005" s="347"/>
      <c r="BWE1005" s="347"/>
      <c r="BWF1005" s="347"/>
      <c r="BWG1005" s="347"/>
      <c r="BWH1005" s="347"/>
      <c r="BWI1005" s="347"/>
      <c r="BWJ1005" s="347"/>
      <c r="BWK1005" s="347"/>
      <c r="BWL1005" s="347"/>
      <c r="BWM1005" s="347"/>
      <c r="BWN1005" s="347"/>
      <c r="BWO1005" s="347"/>
      <c r="BWP1005" s="347"/>
      <c r="BWQ1005" s="347"/>
      <c r="BWR1005" s="347"/>
      <c r="BWS1005" s="347"/>
      <c r="BWT1005" s="347"/>
      <c r="BWU1005" s="347"/>
      <c r="BWV1005" s="347"/>
      <c r="BWW1005" s="347"/>
      <c r="BWX1005" s="347"/>
      <c r="BWY1005" s="347"/>
      <c r="BWZ1005" s="347"/>
      <c r="BXA1005" s="347"/>
      <c r="BXB1005" s="347"/>
      <c r="BXC1005" s="347"/>
      <c r="BXD1005" s="347"/>
      <c r="BXE1005" s="347"/>
      <c r="BXF1005" s="347"/>
      <c r="BXG1005" s="347"/>
      <c r="BXH1005" s="347"/>
      <c r="BXI1005" s="347"/>
      <c r="BXJ1005" s="347"/>
      <c r="BXK1005" s="347"/>
      <c r="BXL1005" s="347"/>
      <c r="BXM1005" s="347"/>
      <c r="BXN1005" s="347"/>
      <c r="BXO1005" s="347"/>
      <c r="BXP1005" s="347"/>
      <c r="BXQ1005" s="347"/>
      <c r="BXR1005" s="347"/>
      <c r="BXS1005" s="347"/>
      <c r="BXT1005" s="347"/>
      <c r="BXU1005" s="347"/>
      <c r="BXV1005" s="347"/>
      <c r="BXW1005" s="347"/>
      <c r="BXX1005" s="347"/>
      <c r="BXY1005" s="347"/>
      <c r="BXZ1005" s="347"/>
      <c r="BYA1005" s="347"/>
      <c r="BYB1005" s="347"/>
      <c r="BYC1005" s="347"/>
      <c r="BYD1005" s="347"/>
      <c r="BYE1005" s="347"/>
      <c r="BYF1005" s="347"/>
      <c r="BYG1005" s="347"/>
      <c r="BYH1005" s="347"/>
      <c r="BYI1005" s="347"/>
      <c r="BYJ1005" s="347"/>
      <c r="BYK1005" s="347"/>
      <c r="BYL1005" s="347"/>
      <c r="BYM1005" s="347"/>
      <c r="BYN1005" s="347"/>
      <c r="BYO1005" s="347"/>
      <c r="BYP1005" s="347"/>
      <c r="BYQ1005" s="347"/>
      <c r="BYR1005" s="347"/>
      <c r="BYS1005" s="347"/>
      <c r="BYT1005" s="347"/>
      <c r="BYU1005" s="347"/>
      <c r="BYV1005" s="347"/>
      <c r="BYW1005" s="347"/>
      <c r="BYX1005" s="347"/>
      <c r="BYY1005" s="347"/>
      <c r="BYZ1005" s="347"/>
      <c r="BZA1005" s="347"/>
      <c r="BZB1005" s="347"/>
      <c r="BZC1005" s="347"/>
      <c r="BZD1005" s="347"/>
      <c r="BZE1005" s="347"/>
      <c r="BZF1005" s="347"/>
      <c r="BZG1005" s="347"/>
      <c r="BZH1005" s="347"/>
      <c r="BZI1005" s="347"/>
      <c r="BZJ1005" s="347"/>
      <c r="BZK1005" s="347"/>
      <c r="BZL1005" s="347"/>
      <c r="BZM1005" s="347"/>
      <c r="BZN1005" s="347"/>
      <c r="BZO1005" s="347"/>
      <c r="BZP1005" s="347"/>
      <c r="BZQ1005" s="347"/>
      <c r="BZR1005" s="347"/>
      <c r="BZS1005" s="347"/>
      <c r="BZT1005" s="347"/>
      <c r="BZU1005" s="347"/>
      <c r="BZV1005" s="347"/>
      <c r="BZW1005" s="347"/>
      <c r="BZX1005" s="347"/>
      <c r="BZY1005" s="347"/>
      <c r="BZZ1005" s="347"/>
      <c r="CAA1005" s="347"/>
      <c r="CAB1005" s="347"/>
      <c r="CAC1005" s="347"/>
      <c r="CAD1005" s="347"/>
      <c r="CAE1005" s="347"/>
      <c r="CAF1005" s="347"/>
      <c r="CAG1005" s="347"/>
      <c r="CAH1005" s="347"/>
      <c r="CAI1005" s="347"/>
      <c r="CAJ1005" s="347"/>
      <c r="CAK1005" s="347"/>
      <c r="CAL1005" s="347"/>
      <c r="CAM1005" s="347"/>
      <c r="CAN1005" s="347"/>
      <c r="CAO1005" s="347"/>
      <c r="CAP1005" s="347"/>
      <c r="CAQ1005" s="347"/>
      <c r="CAR1005" s="347"/>
      <c r="CAS1005" s="347"/>
      <c r="CAT1005" s="347"/>
      <c r="CAU1005" s="347"/>
      <c r="CAV1005" s="347"/>
      <c r="CAW1005" s="347"/>
      <c r="CAX1005" s="347"/>
      <c r="CAY1005" s="347"/>
      <c r="CAZ1005" s="347"/>
      <c r="CBA1005" s="347"/>
      <c r="CBB1005" s="347"/>
      <c r="CBC1005" s="347"/>
      <c r="CBD1005" s="347"/>
      <c r="CBE1005" s="347"/>
      <c r="CBF1005" s="347"/>
      <c r="CBG1005" s="347"/>
      <c r="CBH1005" s="347"/>
      <c r="CBI1005" s="347"/>
      <c r="CBJ1005" s="347"/>
      <c r="CBK1005" s="347"/>
      <c r="CBL1005" s="347"/>
      <c r="CBM1005" s="347"/>
      <c r="CBN1005" s="347"/>
      <c r="CBO1005" s="347"/>
      <c r="CBP1005" s="347"/>
      <c r="CBQ1005" s="347"/>
      <c r="CBR1005" s="347"/>
      <c r="CBS1005" s="347"/>
      <c r="CBT1005" s="347"/>
      <c r="CBU1005" s="347"/>
      <c r="CBV1005" s="347"/>
      <c r="CBW1005" s="347"/>
      <c r="CBX1005" s="347"/>
      <c r="CBY1005" s="347"/>
      <c r="CBZ1005" s="347"/>
      <c r="CCA1005" s="347"/>
      <c r="CCB1005" s="347"/>
      <c r="CCC1005" s="347"/>
      <c r="CCD1005" s="347"/>
      <c r="CCE1005" s="347"/>
      <c r="CCF1005" s="347"/>
      <c r="CCG1005" s="347"/>
      <c r="CCH1005" s="347"/>
      <c r="CCI1005" s="347"/>
      <c r="CCJ1005" s="347"/>
      <c r="CCK1005" s="347"/>
      <c r="CCL1005" s="347"/>
      <c r="CCM1005" s="347"/>
      <c r="CCN1005" s="347"/>
      <c r="CCO1005" s="347"/>
      <c r="CCP1005" s="347"/>
      <c r="CCQ1005" s="347"/>
      <c r="CCR1005" s="347"/>
      <c r="CCS1005" s="347"/>
      <c r="CCT1005" s="347"/>
      <c r="CCU1005" s="347"/>
      <c r="CCV1005" s="347"/>
      <c r="CCW1005" s="347"/>
      <c r="CCX1005" s="347"/>
      <c r="CCY1005" s="347"/>
      <c r="CCZ1005" s="347"/>
      <c r="CDA1005" s="347"/>
      <c r="CDB1005" s="347"/>
      <c r="CDC1005" s="347"/>
      <c r="CDD1005" s="347"/>
      <c r="CDE1005" s="347"/>
      <c r="CDF1005" s="347"/>
      <c r="CDG1005" s="347"/>
      <c r="CDH1005" s="347"/>
      <c r="CDI1005" s="347"/>
      <c r="CDJ1005" s="347"/>
      <c r="CDK1005" s="347"/>
      <c r="CDL1005" s="347"/>
      <c r="CDM1005" s="347"/>
      <c r="CDN1005" s="347"/>
      <c r="CDO1005" s="347"/>
      <c r="CDP1005" s="347"/>
      <c r="CDQ1005" s="347"/>
      <c r="CDR1005" s="347"/>
      <c r="CDS1005" s="347"/>
      <c r="CDT1005" s="347"/>
      <c r="CDU1005" s="347"/>
      <c r="CDV1005" s="347"/>
      <c r="CDW1005" s="347"/>
      <c r="CDX1005" s="347"/>
      <c r="CDY1005" s="347"/>
      <c r="CDZ1005" s="347"/>
      <c r="CEA1005" s="347"/>
      <c r="CEB1005" s="347"/>
      <c r="CEC1005" s="347"/>
      <c r="CED1005" s="347"/>
      <c r="CEE1005" s="347"/>
      <c r="CEF1005" s="347"/>
      <c r="CEG1005" s="347"/>
      <c r="CEH1005" s="347"/>
      <c r="CEI1005" s="347"/>
      <c r="CEJ1005" s="347"/>
      <c r="CEK1005" s="347"/>
      <c r="CEL1005" s="347"/>
      <c r="CEM1005" s="347"/>
      <c r="CEN1005" s="347"/>
      <c r="CEO1005" s="347"/>
      <c r="CEP1005" s="347"/>
      <c r="CEQ1005" s="347"/>
      <c r="CER1005" s="347"/>
      <c r="CES1005" s="347"/>
      <c r="CET1005" s="347"/>
      <c r="CEU1005" s="347"/>
      <c r="CEV1005" s="347"/>
      <c r="CEW1005" s="347"/>
      <c r="CEX1005" s="347"/>
      <c r="CEY1005" s="347"/>
      <c r="CEZ1005" s="347"/>
      <c r="CFA1005" s="347"/>
      <c r="CFB1005" s="347"/>
      <c r="CFC1005" s="347"/>
      <c r="CFD1005" s="347"/>
      <c r="CFE1005" s="347"/>
      <c r="CFF1005" s="347"/>
      <c r="CFG1005" s="347"/>
      <c r="CFH1005" s="347"/>
      <c r="CFI1005" s="347"/>
      <c r="CFJ1005" s="347"/>
      <c r="CFK1005" s="347"/>
      <c r="CFL1005" s="347"/>
      <c r="CFM1005" s="347"/>
      <c r="CFN1005" s="347"/>
      <c r="CFO1005" s="347"/>
      <c r="CFP1005" s="347"/>
      <c r="CFQ1005" s="347"/>
      <c r="CFR1005" s="347"/>
      <c r="CFS1005" s="347"/>
      <c r="CFT1005" s="347"/>
      <c r="CFU1005" s="347"/>
      <c r="CFV1005" s="347"/>
      <c r="CFW1005" s="347"/>
      <c r="CFX1005" s="347"/>
      <c r="CFY1005" s="347"/>
      <c r="CFZ1005" s="347"/>
      <c r="CGA1005" s="347"/>
      <c r="CGB1005" s="347"/>
      <c r="CGC1005" s="347"/>
      <c r="CGD1005" s="347"/>
      <c r="CGE1005" s="347"/>
      <c r="CGF1005" s="347"/>
      <c r="CGG1005" s="347"/>
      <c r="CGH1005" s="347"/>
      <c r="CGI1005" s="347"/>
      <c r="CGJ1005" s="347"/>
      <c r="CGK1005" s="347"/>
      <c r="CGL1005" s="347"/>
      <c r="CGM1005" s="347"/>
      <c r="CGN1005" s="347"/>
      <c r="CGO1005" s="347"/>
      <c r="CGP1005" s="347"/>
      <c r="CGQ1005" s="347"/>
      <c r="CGR1005" s="347"/>
      <c r="CGS1005" s="347"/>
      <c r="CGT1005" s="347"/>
      <c r="CGU1005" s="347"/>
      <c r="CGV1005" s="347"/>
      <c r="CGW1005" s="347"/>
      <c r="CGX1005" s="347"/>
      <c r="CGY1005" s="347"/>
      <c r="CGZ1005" s="347"/>
      <c r="CHA1005" s="347"/>
      <c r="CHB1005" s="347"/>
      <c r="CHC1005" s="347"/>
      <c r="CHD1005" s="347"/>
      <c r="CHE1005" s="347"/>
      <c r="CHF1005" s="347"/>
      <c r="CHG1005" s="347"/>
      <c r="CHH1005" s="347"/>
      <c r="CHI1005" s="347"/>
      <c r="CHJ1005" s="347"/>
      <c r="CHK1005" s="347"/>
      <c r="CHL1005" s="347"/>
      <c r="CHM1005" s="347"/>
      <c r="CHN1005" s="347"/>
      <c r="CHO1005" s="347"/>
      <c r="CHP1005" s="347"/>
      <c r="CHQ1005" s="347"/>
      <c r="CHR1005" s="347"/>
      <c r="CHS1005" s="347"/>
      <c r="CHT1005" s="347"/>
      <c r="CHU1005" s="347"/>
      <c r="CHV1005" s="347"/>
      <c r="CHW1005" s="347"/>
      <c r="CHX1005" s="347"/>
      <c r="CHY1005" s="347"/>
      <c r="CHZ1005" s="347"/>
      <c r="CIA1005" s="347"/>
      <c r="CIB1005" s="347"/>
      <c r="CIC1005" s="347"/>
      <c r="CID1005" s="347"/>
      <c r="CIE1005" s="347"/>
      <c r="CIF1005" s="347"/>
      <c r="CIG1005" s="347"/>
      <c r="CIH1005" s="347"/>
      <c r="CII1005" s="347"/>
      <c r="CIJ1005" s="347"/>
      <c r="CIK1005" s="347"/>
      <c r="CIL1005" s="347"/>
      <c r="CIM1005" s="347"/>
      <c r="CIN1005" s="347"/>
      <c r="CIO1005" s="347"/>
      <c r="CIP1005" s="347"/>
      <c r="CIQ1005" s="347"/>
      <c r="CIR1005" s="347"/>
      <c r="CIS1005" s="347"/>
      <c r="CIT1005" s="347"/>
      <c r="CIU1005" s="347"/>
      <c r="CIV1005" s="347"/>
      <c r="CIW1005" s="347"/>
      <c r="CIX1005" s="347"/>
      <c r="CIY1005" s="347"/>
      <c r="CIZ1005" s="347"/>
      <c r="CJA1005" s="347"/>
      <c r="CJB1005" s="347"/>
      <c r="CJC1005" s="347"/>
      <c r="CJD1005" s="347"/>
      <c r="CJE1005" s="347"/>
      <c r="CJF1005" s="347"/>
      <c r="CJG1005" s="347"/>
      <c r="CJH1005" s="347"/>
      <c r="CJI1005" s="347"/>
      <c r="CJJ1005" s="347"/>
      <c r="CJK1005" s="347"/>
      <c r="CJL1005" s="347"/>
      <c r="CJM1005" s="347"/>
      <c r="CJN1005" s="347"/>
      <c r="CJO1005" s="347"/>
      <c r="CJP1005" s="347"/>
      <c r="CJQ1005" s="347"/>
      <c r="CJR1005" s="347"/>
      <c r="CJS1005" s="347"/>
      <c r="CJT1005" s="347"/>
      <c r="CJU1005" s="347"/>
      <c r="CJV1005" s="347"/>
      <c r="CJW1005" s="347"/>
      <c r="CJX1005" s="347"/>
      <c r="CJY1005" s="347"/>
      <c r="CJZ1005" s="347"/>
      <c r="CKA1005" s="347"/>
      <c r="CKB1005" s="347"/>
      <c r="CKC1005" s="347"/>
      <c r="CKD1005" s="347"/>
      <c r="CKE1005" s="347"/>
      <c r="CKF1005" s="347"/>
      <c r="CKG1005" s="347"/>
      <c r="CKH1005" s="347"/>
      <c r="CKI1005" s="347"/>
      <c r="CKJ1005" s="347"/>
      <c r="CKK1005" s="347"/>
      <c r="CKL1005" s="347"/>
      <c r="CKM1005" s="347"/>
      <c r="CKN1005" s="347"/>
      <c r="CKO1005" s="347"/>
      <c r="CKP1005" s="347"/>
      <c r="CKQ1005" s="347"/>
      <c r="CKR1005" s="347"/>
      <c r="CKS1005" s="347"/>
      <c r="CKT1005" s="347"/>
      <c r="CKU1005" s="347"/>
      <c r="CKV1005" s="347"/>
      <c r="CKW1005" s="347"/>
      <c r="CKX1005" s="347"/>
      <c r="CKY1005" s="347"/>
      <c r="CKZ1005" s="347"/>
      <c r="CLA1005" s="347"/>
      <c r="CLB1005" s="347"/>
      <c r="CLC1005" s="347"/>
      <c r="CLD1005" s="347"/>
      <c r="CLE1005" s="347"/>
      <c r="CLF1005" s="347"/>
      <c r="CLG1005" s="347"/>
      <c r="CLH1005" s="347"/>
      <c r="CLI1005" s="347"/>
      <c r="CLJ1005" s="347"/>
      <c r="CLK1005" s="347"/>
      <c r="CLL1005" s="347"/>
      <c r="CLM1005" s="347"/>
      <c r="CLN1005" s="347"/>
      <c r="CLO1005" s="347"/>
      <c r="CLP1005" s="347"/>
      <c r="CLQ1005" s="347"/>
      <c r="CLR1005" s="347"/>
      <c r="CLS1005" s="347"/>
      <c r="CLT1005" s="347"/>
      <c r="CLU1005" s="347"/>
      <c r="CLV1005" s="347"/>
      <c r="CLW1005" s="347"/>
      <c r="CLX1005" s="347"/>
      <c r="CLY1005" s="347"/>
      <c r="CLZ1005" s="347"/>
      <c r="CMA1005" s="347"/>
      <c r="CMB1005" s="347"/>
      <c r="CMC1005" s="347"/>
      <c r="CMD1005" s="347"/>
      <c r="CME1005" s="347"/>
      <c r="CMF1005" s="347"/>
      <c r="CMG1005" s="347"/>
      <c r="CMH1005" s="347"/>
      <c r="CMI1005" s="347"/>
      <c r="CMJ1005" s="347"/>
      <c r="CMK1005" s="347"/>
      <c r="CML1005" s="347"/>
      <c r="CMM1005" s="347"/>
      <c r="CMN1005" s="347"/>
      <c r="CMO1005" s="347"/>
      <c r="CMP1005" s="347"/>
      <c r="CMQ1005" s="347"/>
      <c r="CMR1005" s="347"/>
      <c r="CMS1005" s="347"/>
      <c r="CMT1005" s="347"/>
      <c r="CMU1005" s="347"/>
      <c r="CMV1005" s="347"/>
      <c r="CMW1005" s="347"/>
      <c r="CMX1005" s="347"/>
      <c r="CMY1005" s="347"/>
      <c r="CMZ1005" s="347"/>
      <c r="CNA1005" s="347"/>
      <c r="CNB1005" s="347"/>
      <c r="CNC1005" s="347"/>
      <c r="CND1005" s="347"/>
      <c r="CNE1005" s="347"/>
      <c r="CNF1005" s="347"/>
      <c r="CNG1005" s="347"/>
      <c r="CNH1005" s="347"/>
      <c r="CNI1005" s="347"/>
      <c r="CNJ1005" s="347"/>
      <c r="CNK1005" s="347"/>
      <c r="CNL1005" s="347"/>
      <c r="CNM1005" s="347"/>
      <c r="CNN1005" s="347"/>
      <c r="CNO1005" s="347"/>
      <c r="CNP1005" s="347"/>
      <c r="CNQ1005" s="347"/>
      <c r="CNR1005" s="347"/>
      <c r="CNS1005" s="347"/>
      <c r="CNT1005" s="347"/>
      <c r="CNU1005" s="347"/>
      <c r="CNV1005" s="347"/>
      <c r="CNW1005" s="347"/>
      <c r="CNX1005" s="347"/>
      <c r="CNY1005" s="347"/>
      <c r="CNZ1005" s="347"/>
      <c r="COA1005" s="347"/>
      <c r="COB1005" s="347"/>
      <c r="COC1005" s="347"/>
      <c r="COD1005" s="347"/>
      <c r="COE1005" s="347"/>
      <c r="COF1005" s="347"/>
      <c r="COG1005" s="347"/>
      <c r="COH1005" s="347"/>
      <c r="COI1005" s="347"/>
      <c r="COJ1005" s="347"/>
      <c r="COK1005" s="347"/>
      <c r="COL1005" s="347"/>
      <c r="COM1005" s="347"/>
      <c r="CON1005" s="347"/>
      <c r="COO1005" s="347"/>
      <c r="COP1005" s="347"/>
      <c r="COQ1005" s="347"/>
      <c r="COR1005" s="347"/>
      <c r="COS1005" s="347"/>
      <c r="COT1005" s="347"/>
      <c r="COU1005" s="347"/>
      <c r="COV1005" s="347"/>
      <c r="COW1005" s="347"/>
      <c r="COX1005" s="347"/>
      <c r="COY1005" s="347"/>
      <c r="COZ1005" s="347"/>
      <c r="CPA1005" s="347"/>
      <c r="CPB1005" s="347"/>
      <c r="CPC1005" s="347"/>
      <c r="CPD1005" s="347"/>
      <c r="CPE1005" s="347"/>
      <c r="CPF1005" s="347"/>
      <c r="CPG1005" s="347"/>
      <c r="CPH1005" s="347"/>
      <c r="CPI1005" s="347"/>
      <c r="CPJ1005" s="347"/>
      <c r="CPK1005" s="347"/>
      <c r="CPL1005" s="347"/>
      <c r="CPM1005" s="347"/>
      <c r="CPN1005" s="347"/>
      <c r="CPO1005" s="347"/>
      <c r="CPP1005" s="347"/>
      <c r="CPQ1005" s="347"/>
      <c r="CPR1005" s="347"/>
      <c r="CPS1005" s="347"/>
      <c r="CPT1005" s="347"/>
      <c r="CPU1005" s="347"/>
      <c r="CPV1005" s="347"/>
      <c r="CPW1005" s="347"/>
      <c r="CPX1005" s="347"/>
      <c r="CPY1005" s="347"/>
      <c r="CPZ1005" s="347"/>
      <c r="CQA1005" s="347"/>
      <c r="CQB1005" s="347"/>
      <c r="CQC1005" s="347"/>
      <c r="CQD1005" s="347"/>
      <c r="CQE1005" s="347"/>
      <c r="CQF1005" s="347"/>
      <c r="CQG1005" s="347"/>
      <c r="CQH1005" s="347"/>
      <c r="CQI1005" s="347"/>
      <c r="CQJ1005" s="347"/>
      <c r="CQK1005" s="347"/>
      <c r="CQL1005" s="347"/>
      <c r="CQM1005" s="347"/>
      <c r="CQN1005" s="347"/>
      <c r="CQO1005" s="347"/>
      <c r="CQP1005" s="347"/>
      <c r="CQQ1005" s="347"/>
      <c r="CQR1005" s="347"/>
      <c r="CQS1005" s="347"/>
      <c r="CQT1005" s="347"/>
      <c r="CQU1005" s="347"/>
      <c r="CQV1005" s="347"/>
      <c r="CQW1005" s="347"/>
      <c r="CQX1005" s="347"/>
      <c r="CQY1005" s="347"/>
      <c r="CQZ1005" s="347"/>
      <c r="CRA1005" s="347"/>
      <c r="CRB1005" s="347"/>
      <c r="CRC1005" s="347"/>
      <c r="CRD1005" s="347"/>
      <c r="CRE1005" s="347"/>
      <c r="CRF1005" s="347"/>
      <c r="CRG1005" s="347"/>
      <c r="CRH1005" s="347"/>
      <c r="CRI1005" s="347"/>
      <c r="CRJ1005" s="347"/>
      <c r="CRK1005" s="347"/>
      <c r="CRL1005" s="347"/>
      <c r="CRM1005" s="347"/>
      <c r="CRN1005" s="347"/>
      <c r="CRO1005" s="347"/>
      <c r="CRP1005" s="347"/>
      <c r="CRQ1005" s="347"/>
      <c r="CRR1005" s="347"/>
      <c r="CRS1005" s="347"/>
      <c r="CRT1005" s="347"/>
      <c r="CRU1005" s="347"/>
      <c r="CRV1005" s="347"/>
      <c r="CRW1005" s="347"/>
      <c r="CRX1005" s="347"/>
      <c r="CRY1005" s="347"/>
      <c r="CRZ1005" s="347"/>
      <c r="CSA1005" s="347"/>
      <c r="CSB1005" s="347"/>
      <c r="CSC1005" s="347"/>
      <c r="CSD1005" s="347"/>
      <c r="CSE1005" s="347"/>
      <c r="CSF1005" s="347"/>
      <c r="CSG1005" s="347"/>
      <c r="CSH1005" s="347"/>
      <c r="CSI1005" s="347"/>
      <c r="CSJ1005" s="347"/>
      <c r="CSK1005" s="347"/>
      <c r="CSL1005" s="347"/>
      <c r="CSM1005" s="347"/>
      <c r="CSN1005" s="347"/>
      <c r="CSO1005" s="347"/>
      <c r="CSP1005" s="347"/>
      <c r="CSQ1005" s="347"/>
      <c r="CSR1005" s="347"/>
      <c r="CSS1005" s="347"/>
      <c r="CST1005" s="347"/>
      <c r="CSU1005" s="347"/>
      <c r="CSV1005" s="347"/>
      <c r="CSW1005" s="347"/>
      <c r="CSX1005" s="347"/>
      <c r="CSY1005" s="347"/>
      <c r="CSZ1005" s="347"/>
      <c r="CTA1005" s="347"/>
      <c r="CTB1005" s="347"/>
      <c r="CTC1005" s="347"/>
      <c r="CTD1005" s="347"/>
      <c r="CTE1005" s="347"/>
      <c r="CTF1005" s="347"/>
      <c r="CTG1005" s="347"/>
      <c r="CTH1005" s="347"/>
      <c r="CTI1005" s="347"/>
      <c r="CTJ1005" s="347"/>
      <c r="CTK1005" s="347"/>
      <c r="CTL1005" s="347"/>
      <c r="CTM1005" s="347"/>
      <c r="CTN1005" s="347"/>
      <c r="CTO1005" s="347"/>
      <c r="CTP1005" s="347"/>
      <c r="CTQ1005" s="347"/>
      <c r="CTR1005" s="347"/>
      <c r="CTS1005" s="347"/>
      <c r="CTT1005" s="347"/>
      <c r="CTU1005" s="347"/>
      <c r="CTV1005" s="347"/>
      <c r="CTW1005" s="347"/>
      <c r="CTX1005" s="347"/>
      <c r="CTY1005" s="347"/>
      <c r="CTZ1005" s="347"/>
      <c r="CUA1005" s="347"/>
      <c r="CUB1005" s="347"/>
      <c r="CUC1005" s="347"/>
      <c r="CUD1005" s="347"/>
      <c r="CUE1005" s="347"/>
      <c r="CUF1005" s="347"/>
      <c r="CUG1005" s="347"/>
      <c r="CUH1005" s="347"/>
      <c r="CUI1005" s="347"/>
      <c r="CUJ1005" s="347"/>
      <c r="CUK1005" s="347"/>
      <c r="CUL1005" s="347"/>
      <c r="CUM1005" s="347"/>
      <c r="CUN1005" s="347"/>
      <c r="CUO1005" s="347"/>
      <c r="CUP1005" s="347"/>
      <c r="CUQ1005" s="347"/>
      <c r="CUR1005" s="347"/>
      <c r="CUS1005" s="347"/>
      <c r="CUT1005" s="347"/>
      <c r="CUU1005" s="347"/>
      <c r="CUV1005" s="347"/>
      <c r="CUW1005" s="347"/>
      <c r="CUX1005" s="347"/>
      <c r="CUY1005" s="347"/>
      <c r="CUZ1005" s="347"/>
      <c r="CVA1005" s="347"/>
      <c r="CVB1005" s="347"/>
      <c r="CVC1005" s="347"/>
      <c r="CVD1005" s="347"/>
      <c r="CVE1005" s="347"/>
      <c r="CVF1005" s="347"/>
      <c r="CVG1005" s="347"/>
      <c r="CVH1005" s="347"/>
      <c r="CVI1005" s="347"/>
      <c r="CVJ1005" s="347"/>
      <c r="CVK1005" s="347"/>
      <c r="CVL1005" s="347"/>
      <c r="CVM1005" s="347"/>
      <c r="CVN1005" s="347"/>
      <c r="CVO1005" s="347"/>
      <c r="CVP1005" s="347"/>
      <c r="CVQ1005" s="347"/>
      <c r="CVR1005" s="347"/>
      <c r="CVS1005" s="347"/>
      <c r="CVT1005" s="347"/>
      <c r="CVU1005" s="347"/>
      <c r="CVV1005" s="347"/>
      <c r="CVW1005" s="347"/>
      <c r="CVX1005" s="347"/>
      <c r="CVY1005" s="347"/>
      <c r="CVZ1005" s="347"/>
      <c r="CWA1005" s="347"/>
      <c r="CWB1005" s="347"/>
      <c r="CWC1005" s="347"/>
      <c r="CWD1005" s="347"/>
      <c r="CWE1005" s="347"/>
      <c r="CWF1005" s="347"/>
      <c r="CWG1005" s="347"/>
      <c r="CWH1005" s="347"/>
      <c r="CWI1005" s="347"/>
      <c r="CWJ1005" s="347"/>
      <c r="CWK1005" s="347"/>
      <c r="CWL1005" s="347"/>
      <c r="CWM1005" s="347"/>
      <c r="CWN1005" s="347"/>
      <c r="CWO1005" s="347"/>
      <c r="CWP1005" s="347"/>
      <c r="CWQ1005" s="347"/>
      <c r="CWR1005" s="347"/>
      <c r="CWS1005" s="347"/>
      <c r="CWT1005" s="347"/>
      <c r="CWU1005" s="347"/>
      <c r="CWV1005" s="347"/>
      <c r="CWW1005" s="347"/>
      <c r="CWX1005" s="347"/>
      <c r="CWY1005" s="347"/>
      <c r="CWZ1005" s="347"/>
      <c r="CXA1005" s="347"/>
      <c r="CXB1005" s="347"/>
      <c r="CXC1005" s="347"/>
      <c r="CXD1005" s="347"/>
      <c r="CXE1005" s="347"/>
      <c r="CXF1005" s="347"/>
      <c r="CXG1005" s="347"/>
      <c r="CXH1005" s="347"/>
      <c r="CXI1005" s="347"/>
      <c r="CXJ1005" s="347"/>
      <c r="CXK1005" s="347"/>
      <c r="CXL1005" s="347"/>
      <c r="CXM1005" s="347"/>
      <c r="CXN1005" s="347"/>
      <c r="CXO1005" s="347"/>
      <c r="CXP1005" s="347"/>
      <c r="CXQ1005" s="347"/>
      <c r="CXR1005" s="347"/>
      <c r="CXS1005" s="347"/>
      <c r="CXT1005" s="347"/>
      <c r="CXU1005" s="347"/>
      <c r="CXV1005" s="347"/>
      <c r="CXW1005" s="347"/>
      <c r="CXX1005" s="347"/>
      <c r="CXY1005" s="347"/>
      <c r="CXZ1005" s="347"/>
      <c r="CYA1005" s="347"/>
      <c r="CYB1005" s="347"/>
      <c r="CYC1005" s="347"/>
      <c r="CYD1005" s="347"/>
      <c r="CYE1005" s="347"/>
      <c r="CYF1005" s="347"/>
      <c r="CYG1005" s="347"/>
      <c r="CYH1005" s="347"/>
      <c r="CYI1005" s="347"/>
      <c r="CYJ1005" s="347"/>
      <c r="CYK1005" s="347"/>
      <c r="CYL1005" s="347"/>
      <c r="CYM1005" s="347"/>
      <c r="CYN1005" s="347"/>
      <c r="CYO1005" s="347"/>
      <c r="CYP1005" s="347"/>
      <c r="CYQ1005" s="347"/>
      <c r="CYR1005" s="347"/>
      <c r="CYS1005" s="347"/>
      <c r="CYT1005" s="347"/>
      <c r="CYU1005" s="347"/>
      <c r="CYV1005" s="347"/>
      <c r="CYW1005" s="347"/>
      <c r="CYX1005" s="347"/>
      <c r="CYY1005" s="347"/>
      <c r="CYZ1005" s="347"/>
      <c r="CZA1005" s="347"/>
      <c r="CZB1005" s="347"/>
      <c r="CZC1005" s="347"/>
      <c r="CZD1005" s="347"/>
      <c r="CZE1005" s="347"/>
      <c r="CZF1005" s="347"/>
      <c r="CZG1005" s="347"/>
      <c r="CZH1005" s="347"/>
      <c r="CZI1005" s="347"/>
      <c r="CZJ1005" s="347"/>
      <c r="CZK1005" s="347"/>
      <c r="CZL1005" s="347"/>
      <c r="CZM1005" s="347"/>
      <c r="CZN1005" s="347"/>
      <c r="CZO1005" s="347"/>
      <c r="CZP1005" s="347"/>
      <c r="CZQ1005" s="347"/>
      <c r="CZR1005" s="347"/>
      <c r="CZS1005" s="347"/>
      <c r="CZT1005" s="347"/>
      <c r="CZU1005" s="347"/>
      <c r="CZV1005" s="347"/>
      <c r="CZW1005" s="347"/>
      <c r="CZX1005" s="347"/>
      <c r="CZY1005" s="347"/>
      <c r="CZZ1005" s="347"/>
      <c r="DAA1005" s="347"/>
      <c r="DAB1005" s="347"/>
      <c r="DAC1005" s="347"/>
      <c r="DAD1005" s="347"/>
      <c r="DAE1005" s="347"/>
      <c r="DAF1005" s="347"/>
      <c r="DAG1005" s="347"/>
      <c r="DAH1005" s="347"/>
      <c r="DAI1005" s="347"/>
      <c r="DAJ1005" s="347"/>
      <c r="DAK1005" s="347"/>
      <c r="DAL1005" s="347"/>
      <c r="DAM1005" s="347"/>
      <c r="DAN1005" s="347"/>
      <c r="DAO1005" s="347"/>
      <c r="DAP1005" s="347"/>
      <c r="DAQ1005" s="347"/>
      <c r="DAR1005" s="347"/>
      <c r="DAS1005" s="347"/>
      <c r="DAT1005" s="347"/>
      <c r="DAU1005" s="347"/>
      <c r="DAV1005" s="347"/>
      <c r="DAW1005" s="347"/>
      <c r="DAX1005" s="347"/>
      <c r="DAY1005" s="347"/>
      <c r="DAZ1005" s="347"/>
      <c r="DBA1005" s="347"/>
      <c r="DBB1005" s="347"/>
      <c r="DBC1005" s="347"/>
      <c r="DBD1005" s="347"/>
      <c r="DBE1005" s="347"/>
      <c r="DBF1005" s="347"/>
      <c r="DBG1005" s="347"/>
      <c r="DBH1005" s="347"/>
      <c r="DBI1005" s="347"/>
      <c r="DBJ1005" s="347"/>
      <c r="DBK1005" s="347"/>
      <c r="DBL1005" s="347"/>
      <c r="DBM1005" s="347"/>
      <c r="DBN1005" s="347"/>
      <c r="DBO1005" s="347"/>
      <c r="DBP1005" s="347"/>
      <c r="DBQ1005" s="347"/>
      <c r="DBR1005" s="347"/>
      <c r="DBS1005" s="347"/>
      <c r="DBT1005" s="347"/>
      <c r="DBU1005" s="347"/>
      <c r="DBV1005" s="347"/>
      <c r="DBW1005" s="347"/>
      <c r="DBX1005" s="347"/>
      <c r="DBY1005" s="347"/>
      <c r="DBZ1005" s="347"/>
      <c r="DCA1005" s="347"/>
      <c r="DCB1005" s="347"/>
      <c r="DCC1005" s="347"/>
      <c r="DCD1005" s="347"/>
      <c r="DCE1005" s="347"/>
      <c r="DCF1005" s="347"/>
      <c r="DCG1005" s="347"/>
      <c r="DCH1005" s="347"/>
      <c r="DCI1005" s="347"/>
      <c r="DCJ1005" s="347"/>
      <c r="DCK1005" s="347"/>
      <c r="DCL1005" s="347"/>
      <c r="DCM1005" s="347"/>
      <c r="DCN1005" s="347"/>
      <c r="DCO1005" s="347"/>
      <c r="DCP1005" s="347"/>
      <c r="DCQ1005" s="347"/>
      <c r="DCR1005" s="347"/>
      <c r="DCS1005" s="347"/>
      <c r="DCT1005" s="347"/>
      <c r="DCU1005" s="347"/>
      <c r="DCV1005" s="347"/>
      <c r="DCW1005" s="347"/>
      <c r="DCX1005" s="347"/>
      <c r="DCY1005" s="347"/>
      <c r="DCZ1005" s="347"/>
      <c r="DDA1005" s="347"/>
      <c r="DDB1005" s="347"/>
      <c r="DDC1005" s="347"/>
      <c r="DDD1005" s="347"/>
      <c r="DDE1005" s="347"/>
      <c r="DDF1005" s="347"/>
      <c r="DDG1005" s="347"/>
      <c r="DDH1005" s="347"/>
      <c r="DDI1005" s="347"/>
      <c r="DDJ1005" s="347"/>
      <c r="DDK1005" s="347"/>
      <c r="DDL1005" s="347"/>
      <c r="DDM1005" s="347"/>
      <c r="DDN1005" s="347"/>
      <c r="DDO1005" s="347"/>
      <c r="DDP1005" s="347"/>
      <c r="DDQ1005" s="347"/>
      <c r="DDR1005" s="347"/>
      <c r="DDS1005" s="347"/>
      <c r="DDT1005" s="347"/>
      <c r="DDU1005" s="347"/>
      <c r="DDV1005" s="347"/>
      <c r="DDW1005" s="347"/>
      <c r="DDX1005" s="347"/>
      <c r="DDY1005" s="347"/>
      <c r="DDZ1005" s="347"/>
      <c r="DEA1005" s="347"/>
      <c r="DEB1005" s="347"/>
      <c r="DEC1005" s="347"/>
      <c r="DED1005" s="347"/>
      <c r="DEE1005" s="347"/>
      <c r="DEF1005" s="347"/>
      <c r="DEG1005" s="347"/>
      <c r="DEH1005" s="347"/>
      <c r="DEI1005" s="347"/>
      <c r="DEJ1005" s="347"/>
      <c r="DEK1005" s="347"/>
      <c r="DEL1005" s="347"/>
      <c r="DEM1005" s="347"/>
      <c r="DEN1005" s="347"/>
      <c r="DEO1005" s="347"/>
      <c r="DEP1005" s="347"/>
      <c r="DEQ1005" s="347"/>
      <c r="DER1005" s="347"/>
      <c r="DES1005" s="347"/>
      <c r="DET1005" s="347"/>
      <c r="DEU1005" s="347"/>
      <c r="DEV1005" s="347"/>
      <c r="DEW1005" s="347"/>
      <c r="DEX1005" s="347"/>
      <c r="DEY1005" s="347"/>
      <c r="DEZ1005" s="347"/>
      <c r="DFA1005" s="347"/>
      <c r="DFB1005" s="347"/>
      <c r="DFC1005" s="347"/>
      <c r="DFD1005" s="347"/>
      <c r="DFE1005" s="347"/>
      <c r="DFF1005" s="347"/>
      <c r="DFG1005" s="347"/>
      <c r="DFH1005" s="347"/>
      <c r="DFI1005" s="347"/>
      <c r="DFJ1005" s="347"/>
      <c r="DFK1005" s="347"/>
      <c r="DFL1005" s="347"/>
      <c r="DFM1005" s="347"/>
      <c r="DFN1005" s="347"/>
      <c r="DFO1005" s="347"/>
      <c r="DFP1005" s="347"/>
      <c r="DFQ1005" s="347"/>
      <c r="DFR1005" s="347"/>
      <c r="DFS1005" s="347"/>
      <c r="DFT1005" s="347"/>
      <c r="DFU1005" s="347"/>
      <c r="DFV1005" s="347"/>
      <c r="DFW1005" s="347"/>
      <c r="DFX1005" s="347"/>
      <c r="DFY1005" s="347"/>
      <c r="DFZ1005" s="347"/>
      <c r="DGA1005" s="347"/>
      <c r="DGB1005" s="347"/>
      <c r="DGC1005" s="347"/>
      <c r="DGD1005" s="347"/>
      <c r="DGE1005" s="347"/>
      <c r="DGF1005" s="347"/>
      <c r="DGG1005" s="347"/>
      <c r="DGH1005" s="347"/>
      <c r="DGI1005" s="347"/>
      <c r="DGJ1005" s="347"/>
      <c r="DGK1005" s="347"/>
      <c r="DGL1005" s="347"/>
      <c r="DGM1005" s="347"/>
      <c r="DGN1005" s="347"/>
      <c r="DGO1005" s="347"/>
      <c r="DGP1005" s="347"/>
      <c r="DGQ1005" s="347"/>
      <c r="DGR1005" s="347"/>
      <c r="DGS1005" s="347"/>
      <c r="DGT1005" s="347"/>
      <c r="DGU1005" s="347"/>
      <c r="DGV1005" s="347"/>
      <c r="DGW1005" s="347"/>
      <c r="DGX1005" s="347"/>
      <c r="DGY1005" s="347"/>
      <c r="DGZ1005" s="347"/>
      <c r="DHA1005" s="347"/>
      <c r="DHB1005" s="347"/>
      <c r="DHC1005" s="347"/>
      <c r="DHD1005" s="347"/>
      <c r="DHE1005" s="347"/>
      <c r="DHF1005" s="347"/>
      <c r="DHG1005" s="347"/>
      <c r="DHH1005" s="347"/>
      <c r="DHI1005" s="347"/>
      <c r="DHJ1005" s="347"/>
      <c r="DHK1005" s="347"/>
      <c r="DHL1005" s="347"/>
      <c r="DHM1005" s="347"/>
      <c r="DHN1005" s="347"/>
      <c r="DHO1005" s="347"/>
      <c r="DHP1005" s="347"/>
      <c r="DHQ1005" s="347"/>
      <c r="DHR1005" s="347"/>
      <c r="DHS1005" s="347"/>
      <c r="DHT1005" s="347"/>
      <c r="DHU1005" s="347"/>
      <c r="DHV1005" s="347"/>
      <c r="DHW1005" s="347"/>
      <c r="DHX1005" s="347"/>
      <c r="DHY1005" s="347"/>
      <c r="DHZ1005" s="347"/>
      <c r="DIA1005" s="347"/>
      <c r="DIB1005" s="347"/>
      <c r="DIC1005" s="347"/>
      <c r="DID1005" s="347"/>
      <c r="DIE1005" s="347"/>
      <c r="DIF1005" s="347"/>
      <c r="DIG1005" s="347"/>
      <c r="DIH1005" s="347"/>
      <c r="DII1005" s="347"/>
      <c r="DIJ1005" s="347"/>
      <c r="DIK1005" s="347"/>
      <c r="DIL1005" s="347"/>
      <c r="DIM1005" s="347"/>
      <c r="DIN1005" s="347"/>
      <c r="DIO1005" s="347"/>
      <c r="DIP1005" s="347"/>
      <c r="DIQ1005" s="347"/>
      <c r="DIR1005" s="347"/>
      <c r="DIS1005" s="347"/>
      <c r="DIT1005" s="347"/>
      <c r="DIU1005" s="347"/>
      <c r="DIV1005" s="347"/>
      <c r="DIW1005" s="347"/>
      <c r="DIX1005" s="347"/>
      <c r="DIY1005" s="347"/>
      <c r="DIZ1005" s="347"/>
      <c r="DJA1005" s="347"/>
      <c r="DJB1005" s="347"/>
      <c r="DJC1005" s="347"/>
      <c r="DJD1005" s="347"/>
      <c r="DJE1005" s="347"/>
      <c r="DJF1005" s="347"/>
      <c r="DJG1005" s="347"/>
      <c r="DJH1005" s="347"/>
      <c r="DJI1005" s="347"/>
      <c r="DJJ1005" s="347"/>
      <c r="DJK1005" s="347"/>
      <c r="DJL1005" s="347"/>
      <c r="DJM1005" s="347"/>
      <c r="DJN1005" s="347"/>
      <c r="DJO1005" s="347"/>
      <c r="DJP1005" s="347"/>
      <c r="DJQ1005" s="347"/>
      <c r="DJR1005" s="347"/>
      <c r="DJS1005" s="347"/>
      <c r="DJT1005" s="347"/>
      <c r="DJU1005" s="347"/>
      <c r="DJV1005" s="347"/>
      <c r="DJW1005" s="347"/>
      <c r="DJX1005" s="347"/>
      <c r="DJY1005" s="347"/>
      <c r="DJZ1005" s="347"/>
      <c r="DKA1005" s="347"/>
      <c r="DKB1005" s="347"/>
      <c r="DKC1005" s="347"/>
      <c r="DKD1005" s="347"/>
      <c r="DKE1005" s="347"/>
      <c r="DKF1005" s="347"/>
      <c r="DKG1005" s="347"/>
      <c r="DKH1005" s="347"/>
      <c r="DKI1005" s="347"/>
      <c r="DKJ1005" s="347"/>
      <c r="DKK1005" s="347"/>
      <c r="DKL1005" s="347"/>
      <c r="DKM1005" s="347"/>
      <c r="DKN1005" s="347"/>
      <c r="DKO1005" s="347"/>
      <c r="DKP1005" s="347"/>
      <c r="DKQ1005" s="347"/>
      <c r="DKR1005" s="347"/>
      <c r="DKS1005" s="347"/>
      <c r="DKT1005" s="347"/>
      <c r="DKU1005" s="347"/>
      <c r="DKV1005" s="347"/>
      <c r="DKW1005" s="347"/>
      <c r="DKX1005" s="347"/>
      <c r="DKY1005" s="347"/>
      <c r="DKZ1005" s="347"/>
      <c r="DLA1005" s="347"/>
      <c r="DLB1005" s="347"/>
      <c r="DLC1005" s="347"/>
      <c r="DLD1005" s="347"/>
      <c r="DLE1005" s="347"/>
      <c r="DLF1005" s="347"/>
      <c r="DLG1005" s="347"/>
      <c r="DLH1005" s="347"/>
      <c r="DLI1005" s="347"/>
      <c r="DLJ1005" s="347"/>
      <c r="DLK1005" s="347"/>
      <c r="DLL1005" s="347"/>
      <c r="DLM1005" s="347"/>
      <c r="DLN1005" s="347"/>
      <c r="DLO1005" s="347"/>
      <c r="DLP1005" s="347"/>
      <c r="DLQ1005" s="347"/>
      <c r="DLR1005" s="347"/>
      <c r="DLS1005" s="347"/>
      <c r="DLT1005" s="347"/>
      <c r="DLU1005" s="347"/>
      <c r="DLV1005" s="347"/>
      <c r="DLW1005" s="347"/>
      <c r="DLX1005" s="347"/>
      <c r="DLY1005" s="347"/>
      <c r="DLZ1005" s="347"/>
      <c r="DMA1005" s="347"/>
      <c r="DMB1005" s="347"/>
      <c r="DMC1005" s="347"/>
      <c r="DMD1005" s="347"/>
      <c r="DME1005" s="347"/>
      <c r="DMF1005" s="347"/>
      <c r="DMG1005" s="347"/>
      <c r="DMH1005" s="347"/>
      <c r="DMI1005" s="347"/>
      <c r="DMJ1005" s="347"/>
      <c r="DMK1005" s="347"/>
      <c r="DML1005" s="347"/>
      <c r="DMM1005" s="347"/>
      <c r="DMN1005" s="347"/>
      <c r="DMO1005" s="347"/>
      <c r="DMP1005" s="347"/>
      <c r="DMQ1005" s="347"/>
      <c r="DMR1005" s="347"/>
      <c r="DMS1005" s="347"/>
      <c r="DMT1005" s="347"/>
      <c r="DMU1005" s="347"/>
      <c r="DMV1005" s="347"/>
      <c r="DMW1005" s="347"/>
      <c r="DMX1005" s="347"/>
      <c r="DMY1005" s="347"/>
      <c r="DMZ1005" s="347"/>
      <c r="DNA1005" s="347"/>
      <c r="DNB1005" s="347"/>
      <c r="DNC1005" s="347"/>
      <c r="DND1005" s="347"/>
      <c r="DNE1005" s="347"/>
      <c r="DNF1005" s="347"/>
      <c r="DNG1005" s="347"/>
      <c r="DNH1005" s="347"/>
      <c r="DNI1005" s="347"/>
      <c r="DNJ1005" s="347"/>
      <c r="DNK1005" s="347"/>
      <c r="DNL1005" s="347"/>
      <c r="DNM1005" s="347"/>
      <c r="DNN1005" s="347"/>
      <c r="DNO1005" s="347"/>
      <c r="DNP1005" s="347"/>
      <c r="DNQ1005" s="347"/>
      <c r="DNR1005" s="347"/>
      <c r="DNS1005" s="347"/>
      <c r="DNT1005" s="347"/>
      <c r="DNU1005" s="347"/>
      <c r="DNV1005" s="347"/>
      <c r="DNW1005" s="347"/>
      <c r="DNX1005" s="347"/>
      <c r="DNY1005" s="347"/>
      <c r="DNZ1005" s="347"/>
      <c r="DOA1005" s="347"/>
      <c r="DOB1005" s="347"/>
      <c r="DOC1005" s="347"/>
      <c r="DOD1005" s="347"/>
      <c r="DOE1005" s="347"/>
      <c r="DOF1005" s="347"/>
      <c r="DOG1005" s="347"/>
      <c r="DOH1005" s="347"/>
      <c r="DOI1005" s="347"/>
      <c r="DOJ1005" s="347"/>
      <c r="DOK1005" s="347"/>
      <c r="DOL1005" s="347"/>
      <c r="DOM1005" s="347"/>
      <c r="DON1005" s="347"/>
      <c r="DOO1005" s="347"/>
      <c r="DOP1005" s="347"/>
      <c r="DOQ1005" s="347"/>
      <c r="DOR1005" s="347"/>
      <c r="DOS1005" s="347"/>
      <c r="DOT1005" s="347"/>
      <c r="DOU1005" s="347"/>
      <c r="DOV1005" s="347"/>
      <c r="DOW1005" s="347"/>
      <c r="DOX1005" s="347"/>
      <c r="DOY1005" s="347"/>
      <c r="DOZ1005" s="347"/>
      <c r="DPA1005" s="347"/>
      <c r="DPB1005" s="347"/>
      <c r="DPC1005" s="347"/>
      <c r="DPD1005" s="347"/>
      <c r="DPE1005" s="347"/>
      <c r="DPF1005" s="347"/>
      <c r="DPG1005" s="347"/>
      <c r="DPH1005" s="347"/>
      <c r="DPI1005" s="347"/>
      <c r="DPJ1005" s="347"/>
      <c r="DPK1005" s="347"/>
      <c r="DPL1005" s="347"/>
      <c r="DPM1005" s="347"/>
      <c r="DPN1005" s="347"/>
      <c r="DPO1005" s="347"/>
      <c r="DPP1005" s="347"/>
      <c r="DPQ1005" s="347"/>
      <c r="DPR1005" s="347"/>
      <c r="DPS1005" s="347"/>
      <c r="DPT1005" s="347"/>
      <c r="DPU1005" s="347"/>
      <c r="DPV1005" s="347"/>
      <c r="DPW1005" s="347"/>
      <c r="DPX1005" s="347"/>
      <c r="DPY1005" s="347"/>
      <c r="DPZ1005" s="347"/>
      <c r="DQA1005" s="347"/>
      <c r="DQB1005" s="347"/>
      <c r="DQC1005" s="347"/>
      <c r="DQD1005" s="347"/>
      <c r="DQE1005" s="347"/>
      <c r="DQF1005" s="347"/>
      <c r="DQG1005" s="347"/>
      <c r="DQH1005" s="347"/>
      <c r="DQI1005" s="347"/>
      <c r="DQJ1005" s="347"/>
      <c r="DQK1005" s="347"/>
      <c r="DQL1005" s="347"/>
      <c r="DQM1005" s="347"/>
      <c r="DQN1005" s="347"/>
      <c r="DQO1005" s="347"/>
      <c r="DQP1005" s="347"/>
      <c r="DQQ1005" s="347"/>
      <c r="DQR1005" s="347"/>
      <c r="DQS1005" s="347"/>
      <c r="DQT1005" s="347"/>
      <c r="DQU1005" s="347"/>
      <c r="DQV1005" s="347"/>
      <c r="DQW1005" s="347"/>
      <c r="DQX1005" s="347"/>
      <c r="DQY1005" s="347"/>
      <c r="DQZ1005" s="347"/>
      <c r="DRA1005" s="347"/>
      <c r="DRB1005" s="347"/>
      <c r="DRC1005" s="347"/>
      <c r="DRD1005" s="347"/>
      <c r="DRE1005" s="347"/>
      <c r="DRF1005" s="347"/>
      <c r="DRG1005" s="347"/>
      <c r="DRH1005" s="347"/>
      <c r="DRI1005" s="347"/>
      <c r="DRJ1005" s="347"/>
      <c r="DRK1005" s="347"/>
      <c r="DRL1005" s="347"/>
      <c r="DRM1005" s="347"/>
      <c r="DRN1005" s="347"/>
      <c r="DRO1005" s="347"/>
      <c r="DRP1005" s="347"/>
      <c r="DRQ1005" s="347"/>
      <c r="DRR1005" s="347"/>
      <c r="DRS1005" s="347"/>
      <c r="DRT1005" s="347"/>
      <c r="DRU1005" s="347"/>
      <c r="DRV1005" s="347"/>
      <c r="DRW1005" s="347"/>
      <c r="DRX1005" s="347"/>
      <c r="DRY1005" s="347"/>
      <c r="DRZ1005" s="347"/>
      <c r="DSA1005" s="347"/>
      <c r="DSB1005" s="347"/>
      <c r="DSC1005" s="347"/>
      <c r="DSD1005" s="347"/>
      <c r="DSE1005" s="347"/>
      <c r="DSF1005" s="347"/>
      <c r="DSG1005" s="347"/>
      <c r="DSH1005" s="347"/>
      <c r="DSI1005" s="347"/>
      <c r="DSJ1005" s="347"/>
      <c r="DSK1005" s="347"/>
      <c r="DSL1005" s="347"/>
      <c r="DSM1005" s="347"/>
      <c r="DSN1005" s="347"/>
      <c r="DSO1005" s="347"/>
      <c r="DSP1005" s="347"/>
      <c r="DSQ1005" s="347"/>
      <c r="DSR1005" s="347"/>
      <c r="DSS1005" s="347"/>
      <c r="DST1005" s="347"/>
      <c r="DSU1005" s="347"/>
      <c r="DSV1005" s="347"/>
      <c r="DSW1005" s="347"/>
      <c r="DSX1005" s="347"/>
      <c r="DSY1005" s="347"/>
      <c r="DSZ1005" s="347"/>
      <c r="DTA1005" s="347"/>
      <c r="DTB1005" s="347"/>
      <c r="DTC1005" s="347"/>
      <c r="DTD1005" s="347"/>
      <c r="DTE1005" s="347"/>
      <c r="DTF1005" s="347"/>
      <c r="DTG1005" s="347"/>
      <c r="DTH1005" s="347"/>
      <c r="DTI1005" s="347"/>
      <c r="DTJ1005" s="347"/>
      <c r="DTK1005" s="347"/>
      <c r="DTL1005" s="347"/>
      <c r="DTM1005" s="347"/>
      <c r="DTN1005" s="347"/>
      <c r="DTO1005" s="347"/>
      <c r="DTP1005" s="347"/>
      <c r="DTQ1005" s="347"/>
      <c r="DTR1005" s="347"/>
      <c r="DTS1005" s="347"/>
      <c r="DTT1005" s="347"/>
      <c r="DTU1005" s="347"/>
      <c r="DTV1005" s="347"/>
      <c r="DTW1005" s="347"/>
      <c r="DTX1005" s="347"/>
      <c r="DTY1005" s="347"/>
      <c r="DTZ1005" s="347"/>
      <c r="DUA1005" s="347"/>
      <c r="DUB1005" s="347"/>
      <c r="DUC1005" s="347"/>
      <c r="DUD1005" s="347"/>
      <c r="DUE1005" s="347"/>
      <c r="DUF1005" s="347"/>
      <c r="DUG1005" s="347"/>
      <c r="DUH1005" s="347"/>
      <c r="DUI1005" s="347"/>
      <c r="DUJ1005" s="347"/>
      <c r="DUK1005" s="347"/>
      <c r="DUL1005" s="347"/>
      <c r="DUM1005" s="347"/>
      <c r="DUN1005" s="347"/>
      <c r="DUO1005" s="347"/>
      <c r="DUP1005" s="347"/>
      <c r="DUQ1005" s="347"/>
      <c r="DUR1005" s="347"/>
      <c r="DUS1005" s="347"/>
      <c r="DUT1005" s="347"/>
      <c r="DUU1005" s="347"/>
      <c r="DUV1005" s="347"/>
      <c r="DUW1005" s="347"/>
      <c r="DUX1005" s="347"/>
      <c r="DUY1005" s="347"/>
      <c r="DUZ1005" s="347"/>
      <c r="DVA1005" s="347"/>
      <c r="DVB1005" s="347"/>
      <c r="DVC1005" s="347"/>
      <c r="DVD1005" s="347"/>
      <c r="DVE1005" s="347"/>
      <c r="DVF1005" s="347"/>
      <c r="DVG1005" s="347"/>
      <c r="DVH1005" s="347"/>
      <c r="DVI1005" s="347"/>
      <c r="DVJ1005" s="347"/>
      <c r="DVK1005" s="347"/>
      <c r="DVL1005" s="347"/>
      <c r="DVM1005" s="347"/>
      <c r="DVN1005" s="347"/>
      <c r="DVO1005" s="347"/>
      <c r="DVP1005" s="347"/>
      <c r="DVQ1005" s="347"/>
      <c r="DVR1005" s="347"/>
      <c r="DVS1005" s="347"/>
      <c r="DVT1005" s="347"/>
      <c r="DVU1005" s="347"/>
      <c r="DVV1005" s="347"/>
      <c r="DVW1005" s="347"/>
      <c r="DVX1005" s="347"/>
      <c r="DVY1005" s="347"/>
      <c r="DVZ1005" s="347"/>
      <c r="DWA1005" s="347"/>
      <c r="DWB1005" s="347"/>
      <c r="DWC1005" s="347"/>
      <c r="DWD1005" s="347"/>
      <c r="DWE1005" s="347"/>
      <c r="DWF1005" s="347"/>
      <c r="DWG1005" s="347"/>
      <c r="DWH1005" s="347"/>
      <c r="DWI1005" s="347"/>
      <c r="DWJ1005" s="347"/>
      <c r="DWK1005" s="347"/>
      <c r="DWL1005" s="347"/>
      <c r="DWM1005" s="347"/>
      <c r="DWN1005" s="347"/>
      <c r="DWO1005" s="347"/>
      <c r="DWP1005" s="347"/>
      <c r="DWQ1005" s="347"/>
      <c r="DWR1005" s="347"/>
      <c r="DWS1005" s="347"/>
      <c r="DWT1005" s="347"/>
      <c r="DWU1005" s="347"/>
      <c r="DWV1005" s="347"/>
      <c r="DWW1005" s="347"/>
      <c r="DWX1005" s="347"/>
      <c r="DWY1005" s="347"/>
      <c r="DWZ1005" s="347"/>
      <c r="DXA1005" s="347"/>
      <c r="DXB1005" s="347"/>
      <c r="DXC1005" s="347"/>
      <c r="DXD1005" s="347"/>
      <c r="DXE1005" s="347"/>
      <c r="DXF1005" s="347"/>
      <c r="DXG1005" s="347"/>
      <c r="DXH1005" s="347"/>
      <c r="DXI1005" s="347"/>
      <c r="DXJ1005" s="347"/>
      <c r="DXK1005" s="347"/>
      <c r="DXL1005" s="347"/>
      <c r="DXM1005" s="347"/>
      <c r="DXN1005" s="347"/>
      <c r="DXO1005" s="347"/>
      <c r="DXP1005" s="347"/>
      <c r="DXQ1005" s="347"/>
      <c r="DXR1005" s="347"/>
      <c r="DXS1005" s="347"/>
      <c r="DXT1005" s="347"/>
      <c r="DXU1005" s="347"/>
      <c r="DXV1005" s="347"/>
      <c r="DXW1005" s="347"/>
      <c r="DXX1005" s="347"/>
      <c r="DXY1005" s="347"/>
      <c r="DXZ1005" s="347"/>
      <c r="DYA1005" s="347"/>
      <c r="DYB1005" s="347"/>
      <c r="DYC1005" s="347"/>
      <c r="DYD1005" s="347"/>
      <c r="DYE1005" s="347"/>
      <c r="DYF1005" s="347"/>
      <c r="DYG1005" s="347"/>
      <c r="DYH1005" s="347"/>
      <c r="DYI1005" s="347"/>
      <c r="DYJ1005" s="347"/>
      <c r="DYK1005" s="347"/>
      <c r="DYL1005" s="347"/>
      <c r="DYM1005" s="347"/>
      <c r="DYN1005" s="347"/>
      <c r="DYO1005" s="347"/>
      <c r="DYP1005" s="347"/>
      <c r="DYQ1005" s="347"/>
      <c r="DYR1005" s="347"/>
      <c r="DYS1005" s="347"/>
      <c r="DYT1005" s="347"/>
      <c r="DYU1005" s="347"/>
      <c r="DYV1005" s="347"/>
      <c r="DYW1005" s="347"/>
      <c r="DYX1005" s="347"/>
      <c r="DYY1005" s="347"/>
      <c r="DYZ1005" s="347"/>
      <c r="DZA1005" s="347"/>
      <c r="DZB1005" s="347"/>
      <c r="DZC1005" s="347"/>
      <c r="DZD1005" s="347"/>
      <c r="DZE1005" s="347"/>
      <c r="DZF1005" s="347"/>
      <c r="DZG1005" s="347"/>
      <c r="DZH1005" s="347"/>
      <c r="DZI1005" s="347"/>
      <c r="DZJ1005" s="347"/>
      <c r="DZK1005" s="347"/>
      <c r="DZL1005" s="347"/>
      <c r="DZM1005" s="347"/>
      <c r="DZN1005" s="347"/>
      <c r="DZO1005" s="347"/>
      <c r="DZP1005" s="347"/>
      <c r="DZQ1005" s="347"/>
      <c r="DZR1005" s="347"/>
      <c r="DZS1005" s="347"/>
      <c r="DZT1005" s="347"/>
      <c r="DZU1005" s="347"/>
      <c r="DZV1005" s="347"/>
      <c r="DZW1005" s="347"/>
      <c r="DZX1005" s="347"/>
      <c r="DZY1005" s="347"/>
      <c r="DZZ1005" s="347"/>
      <c r="EAA1005" s="347"/>
      <c r="EAB1005" s="347"/>
      <c r="EAC1005" s="347"/>
      <c r="EAD1005" s="347"/>
      <c r="EAE1005" s="347"/>
      <c r="EAF1005" s="347"/>
      <c r="EAG1005" s="347"/>
      <c r="EAH1005" s="347"/>
      <c r="EAI1005" s="347"/>
      <c r="EAJ1005" s="347"/>
      <c r="EAK1005" s="347"/>
      <c r="EAL1005" s="347"/>
      <c r="EAM1005" s="347"/>
      <c r="EAN1005" s="347"/>
      <c r="EAO1005" s="347"/>
      <c r="EAP1005" s="347"/>
      <c r="EAQ1005" s="347"/>
      <c r="EAR1005" s="347"/>
      <c r="EAS1005" s="347"/>
      <c r="EAT1005" s="347"/>
      <c r="EAU1005" s="347"/>
      <c r="EAV1005" s="347"/>
      <c r="EAW1005" s="347"/>
      <c r="EAX1005" s="347"/>
      <c r="EAY1005" s="347"/>
      <c r="EAZ1005" s="347"/>
      <c r="EBA1005" s="347"/>
      <c r="EBB1005" s="347"/>
      <c r="EBC1005" s="347"/>
      <c r="EBD1005" s="347"/>
      <c r="EBE1005" s="347"/>
      <c r="EBF1005" s="347"/>
      <c r="EBG1005" s="347"/>
      <c r="EBH1005" s="347"/>
      <c r="EBI1005" s="347"/>
      <c r="EBJ1005" s="347"/>
      <c r="EBK1005" s="347"/>
      <c r="EBL1005" s="347"/>
      <c r="EBM1005" s="347"/>
      <c r="EBN1005" s="347"/>
      <c r="EBO1005" s="347"/>
      <c r="EBP1005" s="347"/>
      <c r="EBQ1005" s="347"/>
      <c r="EBR1005" s="347"/>
      <c r="EBS1005" s="347"/>
      <c r="EBT1005" s="347"/>
      <c r="EBU1005" s="347"/>
      <c r="EBV1005" s="347"/>
      <c r="EBW1005" s="347"/>
      <c r="EBX1005" s="347"/>
      <c r="EBY1005" s="347"/>
      <c r="EBZ1005" s="347"/>
      <c r="ECA1005" s="347"/>
      <c r="ECB1005" s="347"/>
      <c r="ECC1005" s="347"/>
      <c r="ECD1005" s="347"/>
      <c r="ECE1005" s="347"/>
      <c r="ECF1005" s="347"/>
      <c r="ECG1005" s="347"/>
      <c r="ECH1005" s="347"/>
      <c r="ECI1005" s="347"/>
      <c r="ECJ1005" s="347"/>
      <c r="ECK1005" s="347"/>
      <c r="ECL1005" s="347"/>
      <c r="ECM1005" s="347"/>
      <c r="ECN1005" s="347"/>
      <c r="ECO1005" s="347"/>
      <c r="ECP1005" s="347"/>
      <c r="ECQ1005" s="347"/>
      <c r="ECR1005" s="347"/>
      <c r="ECS1005" s="347"/>
      <c r="ECT1005" s="347"/>
      <c r="ECU1005" s="347"/>
      <c r="ECV1005" s="347"/>
      <c r="ECW1005" s="347"/>
      <c r="ECX1005" s="347"/>
      <c r="ECY1005" s="347"/>
      <c r="ECZ1005" s="347"/>
      <c r="EDA1005" s="347"/>
      <c r="EDB1005" s="347"/>
      <c r="EDC1005" s="347"/>
      <c r="EDD1005" s="347"/>
      <c r="EDE1005" s="347"/>
      <c r="EDF1005" s="347"/>
      <c r="EDG1005" s="347"/>
      <c r="EDH1005" s="347"/>
      <c r="EDI1005" s="347"/>
      <c r="EDJ1005" s="347"/>
      <c r="EDK1005" s="347"/>
      <c r="EDL1005" s="347"/>
      <c r="EDM1005" s="347"/>
      <c r="EDN1005" s="347"/>
      <c r="EDO1005" s="347"/>
      <c r="EDP1005" s="347"/>
      <c r="EDQ1005" s="347"/>
      <c r="EDR1005" s="347"/>
      <c r="EDS1005" s="347"/>
      <c r="EDT1005" s="347"/>
      <c r="EDU1005" s="347"/>
      <c r="EDV1005" s="347"/>
      <c r="EDW1005" s="347"/>
      <c r="EDX1005" s="347"/>
      <c r="EDY1005" s="347"/>
      <c r="EDZ1005" s="347"/>
      <c r="EEA1005" s="347"/>
      <c r="EEB1005" s="347"/>
      <c r="EEC1005" s="347"/>
      <c r="EED1005" s="347"/>
      <c r="EEE1005" s="347"/>
      <c r="EEF1005" s="347"/>
      <c r="EEG1005" s="347"/>
      <c r="EEH1005" s="347"/>
      <c r="EEI1005" s="347"/>
      <c r="EEJ1005" s="347"/>
      <c r="EEK1005" s="347"/>
      <c r="EEL1005" s="347"/>
      <c r="EEM1005" s="347"/>
      <c r="EEN1005" s="347"/>
      <c r="EEO1005" s="347"/>
      <c r="EEP1005" s="347"/>
      <c r="EEQ1005" s="347"/>
      <c r="EER1005" s="347"/>
      <c r="EES1005" s="347"/>
      <c r="EET1005" s="347"/>
      <c r="EEU1005" s="347"/>
      <c r="EEV1005" s="347"/>
      <c r="EEW1005" s="347"/>
      <c r="EEX1005" s="347"/>
      <c r="EEY1005" s="347"/>
      <c r="EEZ1005" s="347"/>
      <c r="EFA1005" s="347"/>
      <c r="EFB1005" s="347"/>
      <c r="EFC1005" s="347"/>
      <c r="EFD1005" s="347"/>
      <c r="EFE1005" s="347"/>
      <c r="EFF1005" s="347"/>
      <c r="EFG1005" s="347"/>
      <c r="EFH1005" s="347"/>
      <c r="EFI1005" s="347"/>
      <c r="EFJ1005" s="347"/>
      <c r="EFK1005" s="347"/>
      <c r="EFL1005" s="347"/>
      <c r="EFM1005" s="347"/>
      <c r="EFN1005" s="347"/>
      <c r="EFO1005" s="347"/>
      <c r="EFP1005" s="347"/>
      <c r="EFQ1005" s="347"/>
      <c r="EFR1005" s="347"/>
      <c r="EFS1005" s="347"/>
      <c r="EFT1005" s="347"/>
      <c r="EFU1005" s="347"/>
      <c r="EFV1005" s="347"/>
      <c r="EFW1005" s="347"/>
      <c r="EFX1005" s="347"/>
      <c r="EFY1005" s="347"/>
      <c r="EFZ1005" s="347"/>
      <c r="EGA1005" s="347"/>
      <c r="EGB1005" s="347"/>
      <c r="EGC1005" s="347"/>
      <c r="EGD1005" s="347"/>
      <c r="EGE1005" s="347"/>
      <c r="EGF1005" s="347"/>
      <c r="EGG1005" s="347"/>
      <c r="EGH1005" s="347"/>
      <c r="EGI1005" s="347"/>
      <c r="EGJ1005" s="347"/>
      <c r="EGK1005" s="347"/>
      <c r="EGL1005" s="347"/>
      <c r="EGM1005" s="347"/>
      <c r="EGN1005" s="347"/>
      <c r="EGO1005" s="347"/>
      <c r="EGP1005" s="347"/>
      <c r="EGQ1005" s="347"/>
      <c r="EGR1005" s="347"/>
      <c r="EGS1005" s="347"/>
      <c r="EGT1005" s="347"/>
      <c r="EGU1005" s="347"/>
      <c r="EGV1005" s="347"/>
      <c r="EGW1005" s="347"/>
      <c r="EGX1005" s="347"/>
      <c r="EGY1005" s="347"/>
      <c r="EGZ1005" s="347"/>
      <c r="EHA1005" s="347"/>
      <c r="EHB1005" s="347"/>
      <c r="EHC1005" s="347"/>
      <c r="EHD1005" s="347"/>
      <c r="EHE1005" s="347"/>
      <c r="EHF1005" s="347"/>
      <c r="EHG1005" s="347"/>
      <c r="EHH1005" s="347"/>
      <c r="EHI1005" s="347"/>
      <c r="EHJ1005" s="347"/>
      <c r="EHK1005" s="347"/>
      <c r="EHL1005" s="347"/>
      <c r="EHM1005" s="347"/>
      <c r="EHN1005" s="347"/>
      <c r="EHO1005" s="347"/>
      <c r="EHP1005" s="347"/>
      <c r="EHQ1005" s="347"/>
      <c r="EHR1005" s="347"/>
      <c r="EHS1005" s="347"/>
      <c r="EHT1005" s="347"/>
      <c r="EHU1005" s="347"/>
      <c r="EHV1005" s="347"/>
      <c r="EHW1005" s="347"/>
      <c r="EHX1005" s="347"/>
      <c r="EHY1005" s="347"/>
      <c r="EHZ1005" s="347"/>
      <c r="EIA1005" s="347"/>
      <c r="EIB1005" s="347"/>
      <c r="EIC1005" s="347"/>
      <c r="EID1005" s="347"/>
      <c r="EIE1005" s="347"/>
      <c r="EIF1005" s="347"/>
      <c r="EIG1005" s="347"/>
      <c r="EIH1005" s="347"/>
      <c r="EII1005" s="347"/>
      <c r="EIJ1005" s="347"/>
      <c r="EIK1005" s="347"/>
      <c r="EIL1005" s="347"/>
      <c r="EIM1005" s="347"/>
      <c r="EIN1005" s="347"/>
      <c r="EIO1005" s="347"/>
      <c r="EIP1005" s="347"/>
      <c r="EIQ1005" s="347"/>
      <c r="EIR1005" s="347"/>
      <c r="EIS1005" s="347"/>
      <c r="EIT1005" s="347"/>
      <c r="EIU1005" s="347"/>
      <c r="EIV1005" s="347"/>
      <c r="EIW1005" s="347"/>
      <c r="EIX1005" s="347"/>
      <c r="EIY1005" s="347"/>
      <c r="EIZ1005" s="347"/>
      <c r="EJA1005" s="347"/>
      <c r="EJB1005" s="347"/>
      <c r="EJC1005" s="347"/>
      <c r="EJD1005" s="347"/>
      <c r="EJE1005" s="347"/>
      <c r="EJF1005" s="347"/>
      <c r="EJG1005" s="347"/>
      <c r="EJH1005" s="347"/>
      <c r="EJI1005" s="347"/>
      <c r="EJJ1005" s="347"/>
      <c r="EJK1005" s="347"/>
      <c r="EJL1005" s="347"/>
      <c r="EJM1005" s="347"/>
      <c r="EJN1005" s="347"/>
      <c r="EJO1005" s="347"/>
      <c r="EJP1005" s="347"/>
      <c r="EJQ1005" s="347"/>
      <c r="EJR1005" s="347"/>
      <c r="EJS1005" s="347"/>
      <c r="EJT1005" s="347"/>
      <c r="EJU1005" s="347"/>
      <c r="EJV1005" s="347"/>
      <c r="EJW1005" s="347"/>
      <c r="EJX1005" s="347"/>
      <c r="EJY1005" s="347"/>
      <c r="EJZ1005" s="347"/>
      <c r="EKA1005" s="347"/>
      <c r="EKB1005" s="347"/>
      <c r="EKC1005" s="347"/>
      <c r="EKD1005" s="347"/>
      <c r="EKE1005" s="347"/>
      <c r="EKF1005" s="347"/>
      <c r="EKG1005" s="347"/>
      <c r="EKH1005" s="347"/>
      <c r="EKI1005" s="347"/>
      <c r="EKJ1005" s="347"/>
      <c r="EKK1005" s="347"/>
      <c r="EKL1005" s="347"/>
      <c r="EKM1005" s="347"/>
      <c r="EKN1005" s="347"/>
      <c r="EKO1005" s="347"/>
      <c r="EKP1005" s="347"/>
      <c r="EKQ1005" s="347"/>
      <c r="EKR1005" s="347"/>
      <c r="EKS1005" s="347"/>
      <c r="EKT1005" s="347"/>
      <c r="EKU1005" s="347"/>
      <c r="EKV1005" s="347"/>
      <c r="EKW1005" s="347"/>
      <c r="EKX1005" s="347"/>
      <c r="EKY1005" s="347"/>
      <c r="EKZ1005" s="347"/>
      <c r="ELA1005" s="347"/>
      <c r="ELB1005" s="347"/>
      <c r="ELC1005" s="347"/>
      <c r="ELD1005" s="347"/>
      <c r="ELE1005" s="347"/>
      <c r="ELF1005" s="347"/>
      <c r="ELG1005" s="347"/>
      <c r="ELH1005" s="347"/>
      <c r="ELI1005" s="347"/>
      <c r="ELJ1005" s="347"/>
      <c r="ELK1005" s="347"/>
      <c r="ELL1005" s="347"/>
      <c r="ELM1005" s="347"/>
      <c r="ELN1005" s="347"/>
      <c r="ELO1005" s="347"/>
      <c r="ELP1005" s="347"/>
      <c r="ELQ1005" s="347"/>
      <c r="ELR1005" s="347"/>
      <c r="ELS1005" s="347"/>
      <c r="ELT1005" s="347"/>
      <c r="ELU1005" s="347"/>
      <c r="ELV1005" s="347"/>
      <c r="ELW1005" s="347"/>
      <c r="ELX1005" s="347"/>
      <c r="ELY1005" s="347"/>
      <c r="ELZ1005" s="347"/>
      <c r="EMA1005" s="347"/>
      <c r="EMB1005" s="347"/>
      <c r="EMC1005" s="347"/>
      <c r="EMD1005" s="347"/>
      <c r="EME1005" s="347"/>
      <c r="EMF1005" s="347"/>
      <c r="EMG1005" s="347"/>
      <c r="EMH1005" s="347"/>
      <c r="EMI1005" s="347"/>
      <c r="EMJ1005" s="347"/>
      <c r="EMK1005" s="347"/>
      <c r="EML1005" s="347"/>
      <c r="EMM1005" s="347"/>
      <c r="EMN1005" s="347"/>
      <c r="EMO1005" s="347"/>
      <c r="EMP1005" s="347"/>
      <c r="EMQ1005" s="347"/>
      <c r="EMR1005" s="347"/>
      <c r="EMS1005" s="347"/>
      <c r="EMT1005" s="347"/>
      <c r="EMU1005" s="347"/>
      <c r="EMV1005" s="347"/>
      <c r="EMW1005" s="347"/>
      <c r="EMX1005" s="347"/>
      <c r="EMY1005" s="347"/>
      <c r="EMZ1005" s="347"/>
      <c r="ENA1005" s="347"/>
      <c r="ENB1005" s="347"/>
      <c r="ENC1005" s="347"/>
      <c r="END1005" s="347"/>
      <c r="ENE1005" s="347"/>
      <c r="ENF1005" s="347"/>
      <c r="ENG1005" s="347"/>
      <c r="ENH1005" s="347"/>
      <c r="ENI1005" s="347"/>
      <c r="ENJ1005" s="347"/>
      <c r="ENK1005" s="347"/>
      <c r="ENL1005" s="347"/>
      <c r="ENM1005" s="347"/>
      <c r="ENN1005" s="347"/>
      <c r="ENO1005" s="347"/>
      <c r="ENP1005" s="347"/>
      <c r="ENQ1005" s="347"/>
      <c r="ENR1005" s="347"/>
      <c r="ENS1005" s="347"/>
      <c r="ENT1005" s="347"/>
      <c r="ENU1005" s="347"/>
      <c r="ENV1005" s="347"/>
      <c r="ENW1005" s="347"/>
      <c r="ENX1005" s="347"/>
      <c r="ENY1005" s="347"/>
      <c r="ENZ1005" s="347"/>
      <c r="EOA1005" s="347"/>
      <c r="EOB1005" s="347"/>
      <c r="EOC1005" s="347"/>
      <c r="EOD1005" s="347"/>
      <c r="EOE1005" s="347"/>
      <c r="EOF1005" s="347"/>
      <c r="EOG1005" s="347"/>
      <c r="EOH1005" s="347"/>
      <c r="EOI1005" s="347"/>
      <c r="EOJ1005" s="347"/>
      <c r="EOK1005" s="347"/>
      <c r="EOL1005" s="347"/>
      <c r="EOM1005" s="347"/>
      <c r="EON1005" s="347"/>
      <c r="EOO1005" s="347"/>
      <c r="EOP1005" s="347"/>
      <c r="EOQ1005" s="347"/>
      <c r="EOR1005" s="347"/>
      <c r="EOS1005" s="347"/>
      <c r="EOT1005" s="347"/>
      <c r="EOU1005" s="347"/>
      <c r="EOV1005" s="347"/>
      <c r="EOW1005" s="347"/>
      <c r="EOX1005" s="347"/>
      <c r="EOY1005" s="347"/>
      <c r="EOZ1005" s="347"/>
      <c r="EPA1005" s="347"/>
      <c r="EPB1005" s="347"/>
      <c r="EPC1005" s="347"/>
      <c r="EPD1005" s="347"/>
      <c r="EPE1005" s="347"/>
      <c r="EPF1005" s="347"/>
      <c r="EPG1005" s="347"/>
      <c r="EPH1005" s="347"/>
      <c r="EPI1005" s="347"/>
      <c r="EPJ1005" s="347"/>
      <c r="EPK1005" s="347"/>
      <c r="EPL1005" s="347"/>
      <c r="EPM1005" s="347"/>
      <c r="EPN1005" s="347"/>
      <c r="EPO1005" s="347"/>
      <c r="EPP1005" s="347"/>
      <c r="EPQ1005" s="347"/>
      <c r="EPR1005" s="347"/>
      <c r="EPS1005" s="347"/>
      <c r="EPT1005" s="347"/>
      <c r="EPU1005" s="347"/>
      <c r="EPV1005" s="347"/>
      <c r="EPW1005" s="347"/>
      <c r="EPX1005" s="347"/>
      <c r="EPY1005" s="347"/>
      <c r="EPZ1005" s="347"/>
      <c r="EQA1005" s="347"/>
      <c r="EQB1005" s="347"/>
      <c r="EQC1005" s="347"/>
      <c r="EQD1005" s="347"/>
      <c r="EQE1005" s="347"/>
      <c r="EQF1005" s="347"/>
      <c r="EQG1005" s="347"/>
      <c r="EQH1005" s="347"/>
      <c r="EQI1005" s="347"/>
      <c r="EQJ1005" s="347"/>
      <c r="EQK1005" s="347"/>
      <c r="EQL1005" s="347"/>
      <c r="EQM1005" s="347"/>
      <c r="EQN1005" s="347"/>
      <c r="EQO1005" s="347"/>
      <c r="EQP1005" s="347"/>
      <c r="EQQ1005" s="347"/>
      <c r="EQR1005" s="347"/>
      <c r="EQS1005" s="347"/>
      <c r="EQT1005" s="347"/>
      <c r="EQU1005" s="347"/>
      <c r="EQV1005" s="347"/>
      <c r="EQW1005" s="347"/>
      <c r="EQX1005" s="347"/>
      <c r="EQY1005" s="347"/>
      <c r="EQZ1005" s="347"/>
      <c r="ERA1005" s="347"/>
      <c r="ERB1005" s="347"/>
      <c r="ERC1005" s="347"/>
      <c r="ERD1005" s="347"/>
      <c r="ERE1005" s="347"/>
      <c r="ERF1005" s="347"/>
      <c r="ERG1005" s="347"/>
      <c r="ERH1005" s="347"/>
      <c r="ERI1005" s="347"/>
      <c r="ERJ1005" s="347"/>
      <c r="ERK1005" s="347"/>
      <c r="ERL1005" s="347"/>
      <c r="ERM1005" s="347"/>
      <c r="ERN1005" s="347"/>
      <c r="ERO1005" s="347"/>
      <c r="ERP1005" s="347"/>
      <c r="ERQ1005" s="347"/>
      <c r="ERR1005" s="347"/>
      <c r="ERS1005" s="347"/>
      <c r="ERT1005" s="347"/>
      <c r="ERU1005" s="347"/>
      <c r="ERV1005" s="347"/>
      <c r="ERW1005" s="347"/>
      <c r="ERX1005" s="347"/>
      <c r="ERY1005" s="347"/>
      <c r="ERZ1005" s="347"/>
      <c r="ESA1005" s="347"/>
      <c r="ESB1005" s="347"/>
      <c r="ESC1005" s="347"/>
      <c r="ESD1005" s="347"/>
      <c r="ESE1005" s="347"/>
      <c r="ESF1005" s="347"/>
      <c r="ESG1005" s="347"/>
      <c r="ESH1005" s="347"/>
      <c r="ESI1005" s="347"/>
      <c r="ESJ1005" s="347"/>
      <c r="ESK1005" s="347"/>
      <c r="ESL1005" s="347"/>
      <c r="ESM1005" s="347"/>
      <c r="ESN1005" s="347"/>
      <c r="ESO1005" s="347"/>
      <c r="ESP1005" s="347"/>
      <c r="ESQ1005" s="347"/>
      <c r="ESR1005" s="347"/>
      <c r="ESS1005" s="347"/>
      <c r="EST1005" s="347"/>
      <c r="ESU1005" s="347"/>
      <c r="ESV1005" s="347"/>
      <c r="ESW1005" s="347"/>
      <c r="ESX1005" s="347"/>
      <c r="ESY1005" s="347"/>
      <c r="ESZ1005" s="347"/>
      <c r="ETA1005" s="347"/>
      <c r="ETB1005" s="347"/>
      <c r="ETC1005" s="347"/>
      <c r="ETD1005" s="347"/>
      <c r="ETE1005" s="347"/>
      <c r="ETF1005" s="347"/>
      <c r="ETG1005" s="347"/>
      <c r="ETH1005" s="347"/>
      <c r="ETI1005" s="347"/>
      <c r="ETJ1005" s="347"/>
      <c r="ETK1005" s="347"/>
      <c r="ETL1005" s="347"/>
      <c r="ETM1005" s="347"/>
      <c r="ETN1005" s="347"/>
      <c r="ETO1005" s="347"/>
      <c r="ETP1005" s="347"/>
      <c r="ETQ1005" s="347"/>
      <c r="ETR1005" s="347"/>
      <c r="ETS1005" s="347"/>
      <c r="ETT1005" s="347"/>
      <c r="ETU1005" s="347"/>
      <c r="ETV1005" s="347"/>
      <c r="ETW1005" s="347"/>
      <c r="ETX1005" s="347"/>
      <c r="ETY1005" s="347"/>
      <c r="ETZ1005" s="347"/>
      <c r="EUA1005" s="347"/>
      <c r="EUB1005" s="347"/>
      <c r="EUC1005" s="347"/>
      <c r="EUD1005" s="347"/>
      <c r="EUE1005" s="347"/>
      <c r="EUF1005" s="347"/>
      <c r="EUG1005" s="347"/>
      <c r="EUH1005" s="347"/>
      <c r="EUI1005" s="347"/>
      <c r="EUJ1005" s="347"/>
      <c r="EUK1005" s="347"/>
      <c r="EUL1005" s="347"/>
      <c r="EUM1005" s="347"/>
      <c r="EUN1005" s="347"/>
      <c r="EUO1005" s="347"/>
      <c r="EUP1005" s="347"/>
      <c r="EUQ1005" s="347"/>
      <c r="EUR1005" s="347"/>
      <c r="EUS1005" s="347"/>
      <c r="EUT1005" s="347"/>
      <c r="EUU1005" s="347"/>
      <c r="EUV1005" s="347"/>
      <c r="EUW1005" s="347"/>
      <c r="EUX1005" s="347"/>
      <c r="EUY1005" s="347"/>
      <c r="EUZ1005" s="347"/>
      <c r="EVA1005" s="347"/>
      <c r="EVB1005" s="347"/>
      <c r="EVC1005" s="347"/>
      <c r="EVD1005" s="347"/>
      <c r="EVE1005" s="347"/>
      <c r="EVF1005" s="347"/>
      <c r="EVG1005" s="347"/>
      <c r="EVH1005" s="347"/>
      <c r="EVI1005" s="347"/>
      <c r="EVJ1005" s="347"/>
      <c r="EVK1005" s="347"/>
      <c r="EVL1005" s="347"/>
      <c r="EVM1005" s="347"/>
      <c r="EVN1005" s="347"/>
      <c r="EVO1005" s="347"/>
      <c r="EVP1005" s="347"/>
      <c r="EVQ1005" s="347"/>
      <c r="EVR1005" s="347"/>
      <c r="EVS1005" s="347"/>
      <c r="EVT1005" s="347"/>
      <c r="EVU1005" s="347"/>
      <c r="EVV1005" s="347"/>
      <c r="EVW1005" s="347"/>
      <c r="EVX1005" s="347"/>
      <c r="EVY1005" s="347"/>
      <c r="EVZ1005" s="347"/>
      <c r="EWA1005" s="347"/>
      <c r="EWB1005" s="347"/>
      <c r="EWC1005" s="347"/>
      <c r="EWD1005" s="347"/>
      <c r="EWE1005" s="347"/>
      <c r="EWF1005" s="347"/>
      <c r="EWG1005" s="347"/>
      <c r="EWH1005" s="347"/>
      <c r="EWI1005" s="347"/>
      <c r="EWJ1005" s="347"/>
      <c r="EWK1005" s="347"/>
      <c r="EWL1005" s="347"/>
      <c r="EWM1005" s="347"/>
      <c r="EWN1005" s="347"/>
      <c r="EWO1005" s="347"/>
      <c r="EWP1005" s="347"/>
      <c r="EWQ1005" s="347"/>
      <c r="EWR1005" s="347"/>
      <c r="EWS1005" s="347"/>
      <c r="EWT1005" s="347"/>
      <c r="EWU1005" s="347"/>
      <c r="EWV1005" s="347"/>
      <c r="EWW1005" s="347"/>
      <c r="EWX1005" s="347"/>
      <c r="EWY1005" s="347"/>
      <c r="EWZ1005" s="347"/>
      <c r="EXA1005" s="347"/>
      <c r="EXB1005" s="347"/>
      <c r="EXC1005" s="347"/>
      <c r="EXD1005" s="347"/>
      <c r="EXE1005" s="347"/>
      <c r="EXF1005" s="347"/>
      <c r="EXG1005" s="347"/>
      <c r="EXH1005" s="347"/>
      <c r="EXI1005" s="347"/>
      <c r="EXJ1005" s="347"/>
      <c r="EXK1005" s="347"/>
      <c r="EXL1005" s="347"/>
      <c r="EXM1005" s="347"/>
      <c r="EXN1005" s="347"/>
      <c r="EXO1005" s="347"/>
      <c r="EXP1005" s="347"/>
      <c r="EXQ1005" s="347"/>
      <c r="EXR1005" s="347"/>
      <c r="EXS1005" s="347"/>
      <c r="EXT1005" s="347"/>
      <c r="EXU1005" s="347"/>
      <c r="EXV1005" s="347"/>
      <c r="EXW1005" s="347"/>
      <c r="EXX1005" s="347"/>
      <c r="EXY1005" s="347"/>
      <c r="EXZ1005" s="347"/>
      <c r="EYA1005" s="347"/>
      <c r="EYB1005" s="347"/>
      <c r="EYC1005" s="347"/>
      <c r="EYD1005" s="347"/>
      <c r="EYE1005" s="347"/>
      <c r="EYF1005" s="347"/>
      <c r="EYG1005" s="347"/>
      <c r="EYH1005" s="347"/>
      <c r="EYI1005" s="347"/>
      <c r="EYJ1005" s="347"/>
      <c r="EYK1005" s="347"/>
      <c r="EYL1005" s="347"/>
      <c r="EYM1005" s="347"/>
      <c r="EYN1005" s="347"/>
      <c r="EYO1005" s="347"/>
      <c r="EYP1005" s="347"/>
      <c r="EYQ1005" s="347"/>
      <c r="EYR1005" s="347"/>
      <c r="EYS1005" s="347"/>
      <c r="EYT1005" s="347"/>
      <c r="EYU1005" s="347"/>
      <c r="EYV1005" s="347"/>
      <c r="EYW1005" s="347"/>
      <c r="EYX1005" s="347"/>
      <c r="EYY1005" s="347"/>
      <c r="EYZ1005" s="347"/>
      <c r="EZA1005" s="347"/>
      <c r="EZB1005" s="347"/>
      <c r="EZC1005" s="347"/>
      <c r="EZD1005" s="347"/>
      <c r="EZE1005" s="347"/>
      <c r="EZF1005" s="347"/>
      <c r="EZG1005" s="347"/>
      <c r="EZH1005" s="347"/>
      <c r="EZI1005" s="347"/>
      <c r="EZJ1005" s="347"/>
      <c r="EZK1005" s="347"/>
      <c r="EZL1005" s="347"/>
      <c r="EZM1005" s="347"/>
      <c r="EZN1005" s="347"/>
      <c r="EZO1005" s="347"/>
      <c r="EZP1005" s="347"/>
      <c r="EZQ1005" s="347"/>
      <c r="EZR1005" s="347"/>
      <c r="EZS1005" s="347"/>
      <c r="EZT1005" s="347"/>
      <c r="EZU1005" s="347"/>
      <c r="EZV1005" s="347"/>
      <c r="EZW1005" s="347"/>
      <c r="EZX1005" s="347"/>
      <c r="EZY1005" s="347"/>
      <c r="EZZ1005" s="347"/>
      <c r="FAA1005" s="347"/>
      <c r="FAB1005" s="347"/>
      <c r="FAC1005" s="347"/>
      <c r="FAD1005" s="347"/>
      <c r="FAE1005" s="347"/>
      <c r="FAF1005" s="347"/>
      <c r="FAG1005" s="347"/>
      <c r="FAH1005" s="347"/>
      <c r="FAI1005" s="347"/>
      <c r="FAJ1005" s="347"/>
      <c r="FAK1005" s="347"/>
      <c r="FAL1005" s="347"/>
      <c r="FAM1005" s="347"/>
      <c r="FAN1005" s="347"/>
      <c r="FAO1005" s="347"/>
      <c r="FAP1005" s="347"/>
      <c r="FAQ1005" s="347"/>
      <c r="FAR1005" s="347"/>
      <c r="FAS1005" s="347"/>
      <c r="FAT1005" s="347"/>
      <c r="FAU1005" s="347"/>
      <c r="FAV1005" s="347"/>
      <c r="FAW1005" s="347"/>
      <c r="FAX1005" s="347"/>
      <c r="FAY1005" s="347"/>
      <c r="FAZ1005" s="347"/>
      <c r="FBA1005" s="347"/>
      <c r="FBB1005" s="347"/>
      <c r="FBC1005" s="347"/>
      <c r="FBD1005" s="347"/>
      <c r="FBE1005" s="347"/>
      <c r="FBF1005" s="347"/>
      <c r="FBG1005" s="347"/>
      <c r="FBH1005" s="347"/>
      <c r="FBI1005" s="347"/>
      <c r="FBJ1005" s="347"/>
      <c r="FBK1005" s="347"/>
      <c r="FBL1005" s="347"/>
      <c r="FBM1005" s="347"/>
      <c r="FBN1005" s="347"/>
      <c r="FBO1005" s="347"/>
      <c r="FBP1005" s="347"/>
      <c r="FBQ1005" s="347"/>
      <c r="FBR1005" s="347"/>
      <c r="FBS1005" s="347"/>
      <c r="FBT1005" s="347"/>
      <c r="FBU1005" s="347"/>
      <c r="FBV1005" s="347"/>
      <c r="FBW1005" s="347"/>
      <c r="FBX1005" s="347"/>
      <c r="FBY1005" s="347"/>
      <c r="FBZ1005" s="347"/>
      <c r="FCA1005" s="347"/>
      <c r="FCB1005" s="347"/>
      <c r="FCC1005" s="347"/>
      <c r="FCD1005" s="347"/>
      <c r="FCE1005" s="347"/>
      <c r="FCF1005" s="347"/>
      <c r="FCG1005" s="347"/>
      <c r="FCH1005" s="347"/>
      <c r="FCI1005" s="347"/>
      <c r="FCJ1005" s="347"/>
      <c r="FCK1005" s="347"/>
      <c r="FCL1005" s="347"/>
      <c r="FCM1005" s="347"/>
      <c r="FCN1005" s="347"/>
      <c r="FCO1005" s="347"/>
      <c r="FCP1005" s="347"/>
      <c r="FCQ1005" s="347"/>
      <c r="FCR1005" s="347"/>
      <c r="FCS1005" s="347"/>
      <c r="FCT1005" s="347"/>
      <c r="FCU1005" s="347"/>
      <c r="FCV1005" s="347"/>
      <c r="FCW1005" s="347"/>
      <c r="FCX1005" s="347"/>
      <c r="FCY1005" s="347"/>
      <c r="FCZ1005" s="347"/>
      <c r="FDA1005" s="347"/>
      <c r="FDB1005" s="347"/>
      <c r="FDC1005" s="347"/>
      <c r="FDD1005" s="347"/>
      <c r="FDE1005" s="347"/>
      <c r="FDF1005" s="347"/>
      <c r="FDG1005" s="347"/>
      <c r="FDH1005" s="347"/>
      <c r="FDI1005" s="347"/>
      <c r="FDJ1005" s="347"/>
      <c r="FDK1005" s="347"/>
      <c r="FDL1005" s="347"/>
      <c r="FDM1005" s="347"/>
      <c r="FDN1005" s="347"/>
      <c r="FDO1005" s="347"/>
      <c r="FDP1005" s="347"/>
      <c r="FDQ1005" s="347"/>
      <c r="FDR1005" s="347"/>
      <c r="FDS1005" s="347"/>
      <c r="FDT1005" s="347"/>
      <c r="FDU1005" s="347"/>
      <c r="FDV1005" s="347"/>
      <c r="FDW1005" s="347"/>
      <c r="FDX1005" s="347"/>
      <c r="FDY1005" s="347"/>
      <c r="FDZ1005" s="347"/>
      <c r="FEA1005" s="347"/>
      <c r="FEB1005" s="347"/>
      <c r="FEC1005" s="347"/>
      <c r="FED1005" s="347"/>
      <c r="FEE1005" s="347"/>
      <c r="FEF1005" s="347"/>
      <c r="FEG1005" s="347"/>
      <c r="FEH1005" s="347"/>
      <c r="FEI1005" s="347"/>
      <c r="FEJ1005" s="347"/>
      <c r="FEK1005" s="347"/>
      <c r="FEL1005" s="347"/>
      <c r="FEM1005" s="347"/>
      <c r="FEN1005" s="347"/>
      <c r="FEO1005" s="347"/>
      <c r="FEP1005" s="347"/>
      <c r="FEQ1005" s="347"/>
      <c r="FER1005" s="347"/>
      <c r="FES1005" s="347"/>
      <c r="FET1005" s="347"/>
      <c r="FEU1005" s="347"/>
      <c r="FEV1005" s="347"/>
      <c r="FEW1005" s="347"/>
      <c r="FEX1005" s="347"/>
      <c r="FEY1005" s="347"/>
      <c r="FEZ1005" s="347"/>
      <c r="FFA1005" s="347"/>
      <c r="FFB1005" s="347"/>
      <c r="FFC1005" s="347"/>
      <c r="FFD1005" s="347"/>
      <c r="FFE1005" s="347"/>
      <c r="FFF1005" s="347"/>
      <c r="FFG1005" s="347"/>
      <c r="FFH1005" s="347"/>
      <c r="FFI1005" s="347"/>
      <c r="FFJ1005" s="347"/>
      <c r="FFK1005" s="347"/>
      <c r="FFL1005" s="347"/>
      <c r="FFM1005" s="347"/>
      <c r="FFN1005" s="347"/>
      <c r="FFO1005" s="347"/>
      <c r="FFP1005" s="347"/>
      <c r="FFQ1005" s="347"/>
      <c r="FFR1005" s="347"/>
      <c r="FFS1005" s="347"/>
      <c r="FFT1005" s="347"/>
      <c r="FFU1005" s="347"/>
      <c r="FFV1005" s="347"/>
      <c r="FFW1005" s="347"/>
      <c r="FFX1005" s="347"/>
      <c r="FFY1005" s="347"/>
      <c r="FFZ1005" s="347"/>
      <c r="FGA1005" s="347"/>
      <c r="FGB1005" s="347"/>
      <c r="FGC1005" s="347"/>
      <c r="FGD1005" s="347"/>
      <c r="FGE1005" s="347"/>
      <c r="FGF1005" s="347"/>
      <c r="FGG1005" s="347"/>
      <c r="FGH1005" s="347"/>
      <c r="FGI1005" s="347"/>
      <c r="FGJ1005" s="347"/>
      <c r="FGK1005" s="347"/>
      <c r="FGL1005" s="347"/>
      <c r="FGM1005" s="347"/>
      <c r="FGN1005" s="347"/>
      <c r="FGO1005" s="347"/>
      <c r="FGP1005" s="347"/>
      <c r="FGQ1005" s="347"/>
      <c r="FGR1005" s="347"/>
      <c r="FGS1005" s="347"/>
      <c r="FGT1005" s="347"/>
      <c r="FGU1005" s="347"/>
      <c r="FGV1005" s="347"/>
      <c r="FGW1005" s="347"/>
      <c r="FGX1005" s="347"/>
      <c r="FGY1005" s="347"/>
      <c r="FGZ1005" s="347"/>
      <c r="FHA1005" s="347"/>
      <c r="FHB1005" s="347"/>
      <c r="FHC1005" s="347"/>
      <c r="FHD1005" s="347"/>
      <c r="FHE1005" s="347"/>
      <c r="FHF1005" s="347"/>
      <c r="FHG1005" s="347"/>
      <c r="FHH1005" s="347"/>
      <c r="FHI1005" s="347"/>
      <c r="FHJ1005" s="347"/>
      <c r="FHK1005" s="347"/>
      <c r="FHL1005" s="347"/>
      <c r="FHM1005" s="347"/>
      <c r="FHN1005" s="347"/>
      <c r="FHO1005" s="347"/>
      <c r="FHP1005" s="347"/>
      <c r="FHQ1005" s="347"/>
      <c r="FHR1005" s="347"/>
      <c r="FHS1005" s="347"/>
      <c r="FHT1005" s="347"/>
      <c r="FHU1005" s="347"/>
      <c r="FHV1005" s="347"/>
      <c r="FHW1005" s="347"/>
      <c r="FHX1005" s="347"/>
      <c r="FHY1005" s="347"/>
      <c r="FHZ1005" s="347"/>
      <c r="FIA1005" s="347"/>
      <c r="FIB1005" s="347"/>
      <c r="FIC1005" s="347"/>
      <c r="FID1005" s="347"/>
      <c r="FIE1005" s="347"/>
      <c r="FIF1005" s="347"/>
      <c r="FIG1005" s="347"/>
      <c r="FIH1005" s="347"/>
      <c r="FII1005" s="347"/>
      <c r="FIJ1005" s="347"/>
      <c r="FIK1005" s="347"/>
      <c r="FIL1005" s="347"/>
      <c r="FIM1005" s="347"/>
      <c r="FIN1005" s="347"/>
      <c r="FIO1005" s="347"/>
      <c r="FIP1005" s="347"/>
      <c r="FIQ1005" s="347"/>
      <c r="FIR1005" s="347"/>
      <c r="FIS1005" s="347"/>
      <c r="FIT1005" s="347"/>
      <c r="FIU1005" s="347"/>
      <c r="FIV1005" s="347"/>
      <c r="FIW1005" s="347"/>
      <c r="FIX1005" s="347"/>
      <c r="FIY1005" s="347"/>
      <c r="FIZ1005" s="347"/>
      <c r="FJA1005" s="347"/>
      <c r="FJB1005" s="347"/>
      <c r="FJC1005" s="347"/>
      <c r="FJD1005" s="347"/>
      <c r="FJE1005" s="347"/>
      <c r="FJF1005" s="347"/>
      <c r="FJG1005" s="347"/>
      <c r="FJH1005" s="347"/>
      <c r="FJI1005" s="347"/>
      <c r="FJJ1005" s="347"/>
      <c r="FJK1005" s="347"/>
      <c r="FJL1005" s="347"/>
      <c r="FJM1005" s="347"/>
      <c r="FJN1005" s="347"/>
      <c r="FJO1005" s="347"/>
      <c r="FJP1005" s="347"/>
      <c r="FJQ1005" s="347"/>
      <c r="FJR1005" s="347"/>
      <c r="FJS1005" s="347"/>
      <c r="FJT1005" s="347"/>
      <c r="FJU1005" s="347"/>
      <c r="FJV1005" s="347"/>
      <c r="FJW1005" s="347"/>
      <c r="FJX1005" s="347"/>
      <c r="FJY1005" s="347"/>
      <c r="FJZ1005" s="347"/>
      <c r="FKA1005" s="347"/>
      <c r="FKB1005" s="347"/>
      <c r="FKC1005" s="347"/>
      <c r="FKD1005" s="347"/>
      <c r="FKE1005" s="347"/>
      <c r="FKF1005" s="347"/>
      <c r="FKG1005" s="347"/>
      <c r="FKH1005" s="347"/>
      <c r="FKI1005" s="347"/>
      <c r="FKJ1005" s="347"/>
      <c r="FKK1005" s="347"/>
      <c r="FKL1005" s="347"/>
      <c r="FKM1005" s="347"/>
      <c r="FKN1005" s="347"/>
      <c r="FKO1005" s="347"/>
      <c r="FKP1005" s="347"/>
      <c r="FKQ1005" s="347"/>
      <c r="FKR1005" s="347"/>
      <c r="FKS1005" s="347"/>
      <c r="FKT1005" s="347"/>
      <c r="FKU1005" s="347"/>
      <c r="FKV1005" s="347"/>
      <c r="FKW1005" s="347"/>
      <c r="FKX1005" s="347"/>
      <c r="FKY1005" s="347"/>
      <c r="FKZ1005" s="347"/>
      <c r="FLA1005" s="347"/>
      <c r="FLB1005" s="347"/>
      <c r="FLC1005" s="347"/>
      <c r="FLD1005" s="347"/>
      <c r="FLE1005" s="347"/>
      <c r="FLF1005" s="347"/>
      <c r="FLG1005" s="347"/>
      <c r="FLH1005" s="347"/>
      <c r="FLI1005" s="347"/>
      <c r="FLJ1005" s="347"/>
      <c r="FLK1005" s="347"/>
      <c r="FLL1005" s="347"/>
      <c r="FLM1005" s="347"/>
      <c r="FLN1005" s="347"/>
      <c r="FLO1005" s="347"/>
      <c r="FLP1005" s="347"/>
      <c r="FLQ1005" s="347"/>
      <c r="FLR1005" s="347"/>
      <c r="FLS1005" s="347"/>
      <c r="FLT1005" s="347"/>
      <c r="FLU1005" s="347"/>
      <c r="FLV1005" s="347"/>
      <c r="FLW1005" s="347"/>
      <c r="FLX1005" s="347"/>
      <c r="FLY1005" s="347"/>
      <c r="FLZ1005" s="347"/>
      <c r="FMA1005" s="347"/>
      <c r="FMB1005" s="347"/>
      <c r="FMC1005" s="347"/>
      <c r="FMD1005" s="347"/>
      <c r="FME1005" s="347"/>
      <c r="FMF1005" s="347"/>
      <c r="FMG1005" s="347"/>
      <c r="FMH1005" s="347"/>
      <c r="FMI1005" s="347"/>
      <c r="FMJ1005" s="347"/>
      <c r="FMK1005" s="347"/>
      <c r="FML1005" s="347"/>
      <c r="FMM1005" s="347"/>
      <c r="FMN1005" s="347"/>
      <c r="FMO1005" s="347"/>
      <c r="FMP1005" s="347"/>
      <c r="FMQ1005" s="347"/>
      <c r="FMR1005" s="347"/>
      <c r="FMS1005" s="347"/>
      <c r="FMT1005" s="347"/>
      <c r="FMU1005" s="347"/>
      <c r="FMV1005" s="347"/>
      <c r="FMW1005" s="347"/>
      <c r="FMX1005" s="347"/>
      <c r="FMY1005" s="347"/>
      <c r="FMZ1005" s="347"/>
      <c r="FNA1005" s="347"/>
      <c r="FNB1005" s="347"/>
      <c r="FNC1005" s="347"/>
      <c r="FND1005" s="347"/>
      <c r="FNE1005" s="347"/>
      <c r="FNF1005" s="347"/>
      <c r="FNG1005" s="347"/>
      <c r="FNH1005" s="347"/>
      <c r="FNI1005" s="347"/>
      <c r="FNJ1005" s="347"/>
      <c r="FNK1005" s="347"/>
      <c r="FNL1005" s="347"/>
      <c r="FNM1005" s="347"/>
      <c r="FNN1005" s="347"/>
      <c r="FNO1005" s="347"/>
      <c r="FNP1005" s="347"/>
      <c r="FNQ1005" s="347"/>
      <c r="FNR1005" s="347"/>
      <c r="FNS1005" s="347"/>
      <c r="FNT1005" s="347"/>
      <c r="FNU1005" s="347"/>
      <c r="FNV1005" s="347"/>
      <c r="FNW1005" s="347"/>
      <c r="FNX1005" s="347"/>
      <c r="FNY1005" s="347"/>
      <c r="FNZ1005" s="347"/>
      <c r="FOA1005" s="347"/>
      <c r="FOB1005" s="347"/>
      <c r="FOC1005" s="347"/>
      <c r="FOD1005" s="347"/>
      <c r="FOE1005" s="347"/>
      <c r="FOF1005" s="347"/>
      <c r="FOG1005" s="347"/>
      <c r="FOH1005" s="347"/>
      <c r="FOI1005" s="347"/>
      <c r="FOJ1005" s="347"/>
      <c r="FOK1005" s="347"/>
      <c r="FOL1005" s="347"/>
      <c r="FOM1005" s="347"/>
      <c r="FON1005" s="347"/>
      <c r="FOO1005" s="347"/>
      <c r="FOP1005" s="347"/>
      <c r="FOQ1005" s="347"/>
      <c r="FOR1005" s="347"/>
      <c r="FOS1005" s="347"/>
      <c r="FOT1005" s="347"/>
      <c r="FOU1005" s="347"/>
      <c r="FOV1005" s="347"/>
      <c r="FOW1005" s="347"/>
      <c r="FOX1005" s="347"/>
      <c r="FOY1005" s="347"/>
      <c r="FOZ1005" s="347"/>
      <c r="FPA1005" s="347"/>
      <c r="FPB1005" s="347"/>
      <c r="FPC1005" s="347"/>
      <c r="FPD1005" s="347"/>
      <c r="FPE1005" s="347"/>
      <c r="FPF1005" s="347"/>
      <c r="FPG1005" s="347"/>
      <c r="FPH1005" s="347"/>
      <c r="FPI1005" s="347"/>
      <c r="FPJ1005" s="347"/>
      <c r="FPK1005" s="347"/>
      <c r="FPL1005" s="347"/>
      <c r="FPM1005" s="347"/>
      <c r="FPN1005" s="347"/>
      <c r="FPO1005" s="347"/>
      <c r="FPP1005" s="347"/>
      <c r="FPQ1005" s="347"/>
      <c r="FPR1005" s="347"/>
      <c r="FPS1005" s="347"/>
      <c r="FPT1005" s="347"/>
      <c r="FPU1005" s="347"/>
      <c r="FPV1005" s="347"/>
      <c r="FPW1005" s="347"/>
      <c r="FPX1005" s="347"/>
      <c r="FPY1005" s="347"/>
      <c r="FPZ1005" s="347"/>
      <c r="FQA1005" s="347"/>
      <c r="FQB1005" s="347"/>
      <c r="FQC1005" s="347"/>
      <c r="FQD1005" s="347"/>
      <c r="FQE1005" s="347"/>
      <c r="FQF1005" s="347"/>
      <c r="FQG1005" s="347"/>
      <c r="FQH1005" s="347"/>
      <c r="FQI1005" s="347"/>
      <c r="FQJ1005" s="347"/>
      <c r="FQK1005" s="347"/>
      <c r="FQL1005" s="347"/>
      <c r="FQM1005" s="347"/>
      <c r="FQN1005" s="347"/>
      <c r="FQO1005" s="347"/>
      <c r="FQP1005" s="347"/>
      <c r="FQQ1005" s="347"/>
      <c r="FQR1005" s="347"/>
      <c r="FQS1005" s="347"/>
      <c r="FQT1005" s="347"/>
      <c r="FQU1005" s="347"/>
      <c r="FQV1005" s="347"/>
      <c r="FQW1005" s="347"/>
      <c r="FQX1005" s="347"/>
      <c r="FQY1005" s="347"/>
      <c r="FQZ1005" s="347"/>
      <c r="FRA1005" s="347"/>
      <c r="FRB1005" s="347"/>
      <c r="FRC1005" s="347"/>
      <c r="FRD1005" s="347"/>
      <c r="FRE1005" s="347"/>
      <c r="FRF1005" s="347"/>
      <c r="FRG1005" s="347"/>
      <c r="FRH1005" s="347"/>
      <c r="FRI1005" s="347"/>
      <c r="FRJ1005" s="347"/>
      <c r="FRK1005" s="347"/>
      <c r="FRL1005" s="347"/>
      <c r="FRM1005" s="347"/>
      <c r="FRN1005" s="347"/>
      <c r="FRO1005" s="347"/>
      <c r="FRP1005" s="347"/>
      <c r="FRQ1005" s="347"/>
      <c r="FRR1005" s="347"/>
      <c r="FRS1005" s="347"/>
      <c r="FRT1005" s="347"/>
      <c r="FRU1005" s="347"/>
      <c r="FRV1005" s="347"/>
      <c r="FRW1005" s="347"/>
      <c r="FRX1005" s="347"/>
      <c r="FRY1005" s="347"/>
      <c r="FRZ1005" s="347"/>
      <c r="FSA1005" s="347"/>
      <c r="FSB1005" s="347"/>
      <c r="FSC1005" s="347"/>
      <c r="FSD1005" s="347"/>
      <c r="FSE1005" s="347"/>
      <c r="FSF1005" s="347"/>
      <c r="FSG1005" s="347"/>
      <c r="FSH1005" s="347"/>
      <c r="FSI1005" s="347"/>
      <c r="FSJ1005" s="347"/>
      <c r="FSK1005" s="347"/>
      <c r="FSL1005" s="347"/>
      <c r="FSM1005" s="347"/>
      <c r="FSN1005" s="347"/>
      <c r="FSO1005" s="347"/>
      <c r="FSP1005" s="347"/>
      <c r="FSQ1005" s="347"/>
      <c r="FSR1005" s="347"/>
      <c r="FSS1005" s="347"/>
      <c r="FST1005" s="347"/>
      <c r="FSU1005" s="347"/>
      <c r="FSV1005" s="347"/>
      <c r="FSW1005" s="347"/>
      <c r="FSX1005" s="347"/>
      <c r="FSY1005" s="347"/>
      <c r="FSZ1005" s="347"/>
      <c r="FTA1005" s="347"/>
      <c r="FTB1005" s="347"/>
      <c r="FTC1005" s="347"/>
      <c r="FTD1005" s="347"/>
      <c r="FTE1005" s="347"/>
      <c r="FTF1005" s="347"/>
      <c r="FTG1005" s="347"/>
      <c r="FTH1005" s="347"/>
      <c r="FTI1005" s="347"/>
      <c r="FTJ1005" s="347"/>
      <c r="FTK1005" s="347"/>
      <c r="FTL1005" s="347"/>
      <c r="FTM1005" s="347"/>
      <c r="FTN1005" s="347"/>
      <c r="FTO1005" s="347"/>
      <c r="FTP1005" s="347"/>
      <c r="FTQ1005" s="347"/>
      <c r="FTR1005" s="347"/>
      <c r="FTS1005" s="347"/>
      <c r="FTT1005" s="347"/>
      <c r="FTU1005" s="347"/>
      <c r="FTV1005" s="347"/>
      <c r="FTW1005" s="347"/>
      <c r="FTX1005" s="347"/>
      <c r="FTY1005" s="347"/>
      <c r="FTZ1005" s="347"/>
      <c r="FUA1005" s="347"/>
      <c r="FUB1005" s="347"/>
      <c r="FUC1005" s="347"/>
      <c r="FUD1005" s="347"/>
      <c r="FUE1005" s="347"/>
      <c r="FUF1005" s="347"/>
      <c r="FUG1005" s="347"/>
      <c r="FUH1005" s="347"/>
      <c r="FUI1005" s="347"/>
      <c r="FUJ1005" s="347"/>
      <c r="FUK1005" s="347"/>
      <c r="FUL1005" s="347"/>
      <c r="FUM1005" s="347"/>
      <c r="FUN1005" s="347"/>
      <c r="FUO1005" s="347"/>
      <c r="FUP1005" s="347"/>
      <c r="FUQ1005" s="347"/>
      <c r="FUR1005" s="347"/>
      <c r="FUS1005" s="347"/>
      <c r="FUT1005" s="347"/>
      <c r="FUU1005" s="347"/>
      <c r="FUV1005" s="347"/>
      <c r="FUW1005" s="347"/>
      <c r="FUX1005" s="347"/>
      <c r="FUY1005" s="347"/>
      <c r="FUZ1005" s="347"/>
      <c r="FVA1005" s="347"/>
      <c r="FVB1005" s="347"/>
      <c r="FVC1005" s="347"/>
      <c r="FVD1005" s="347"/>
      <c r="FVE1005" s="347"/>
      <c r="FVF1005" s="347"/>
      <c r="FVG1005" s="347"/>
      <c r="FVH1005" s="347"/>
      <c r="FVI1005" s="347"/>
      <c r="FVJ1005" s="347"/>
      <c r="FVK1005" s="347"/>
      <c r="FVL1005" s="347"/>
      <c r="FVM1005" s="347"/>
      <c r="FVN1005" s="347"/>
      <c r="FVO1005" s="347"/>
      <c r="FVP1005" s="347"/>
      <c r="FVQ1005" s="347"/>
      <c r="FVR1005" s="347"/>
      <c r="FVS1005" s="347"/>
      <c r="FVT1005" s="347"/>
      <c r="FVU1005" s="347"/>
      <c r="FVV1005" s="347"/>
      <c r="FVW1005" s="347"/>
      <c r="FVX1005" s="347"/>
      <c r="FVY1005" s="347"/>
      <c r="FVZ1005" s="347"/>
      <c r="FWA1005" s="347"/>
      <c r="FWB1005" s="347"/>
      <c r="FWC1005" s="347"/>
      <c r="FWD1005" s="347"/>
      <c r="FWE1005" s="347"/>
      <c r="FWF1005" s="347"/>
      <c r="FWG1005" s="347"/>
      <c r="FWH1005" s="347"/>
      <c r="FWI1005" s="347"/>
      <c r="FWJ1005" s="347"/>
      <c r="FWK1005" s="347"/>
      <c r="FWL1005" s="347"/>
      <c r="FWM1005" s="347"/>
      <c r="FWN1005" s="347"/>
      <c r="FWO1005" s="347"/>
      <c r="FWP1005" s="347"/>
      <c r="FWQ1005" s="347"/>
      <c r="FWR1005" s="347"/>
      <c r="FWS1005" s="347"/>
      <c r="FWT1005" s="347"/>
      <c r="FWU1005" s="347"/>
      <c r="FWV1005" s="347"/>
      <c r="FWW1005" s="347"/>
      <c r="FWX1005" s="347"/>
      <c r="FWY1005" s="347"/>
      <c r="FWZ1005" s="347"/>
      <c r="FXA1005" s="347"/>
      <c r="FXB1005" s="347"/>
      <c r="FXC1005" s="347"/>
      <c r="FXD1005" s="347"/>
      <c r="FXE1005" s="347"/>
      <c r="FXF1005" s="347"/>
      <c r="FXG1005" s="347"/>
      <c r="FXH1005" s="347"/>
      <c r="FXI1005" s="347"/>
      <c r="FXJ1005" s="347"/>
      <c r="FXK1005" s="347"/>
      <c r="FXL1005" s="347"/>
      <c r="FXM1005" s="347"/>
      <c r="FXN1005" s="347"/>
      <c r="FXO1005" s="347"/>
      <c r="FXP1005" s="347"/>
      <c r="FXQ1005" s="347"/>
      <c r="FXR1005" s="347"/>
      <c r="FXS1005" s="347"/>
      <c r="FXT1005" s="347"/>
      <c r="FXU1005" s="347"/>
      <c r="FXV1005" s="347"/>
      <c r="FXW1005" s="347"/>
      <c r="FXX1005" s="347"/>
      <c r="FXY1005" s="347"/>
      <c r="FXZ1005" s="347"/>
      <c r="FYA1005" s="347"/>
      <c r="FYB1005" s="347"/>
      <c r="FYC1005" s="347"/>
      <c r="FYD1005" s="347"/>
      <c r="FYE1005" s="347"/>
      <c r="FYF1005" s="347"/>
      <c r="FYG1005" s="347"/>
      <c r="FYH1005" s="347"/>
      <c r="FYI1005" s="347"/>
      <c r="FYJ1005" s="347"/>
      <c r="FYK1005" s="347"/>
      <c r="FYL1005" s="347"/>
      <c r="FYM1005" s="347"/>
      <c r="FYN1005" s="347"/>
      <c r="FYO1005" s="347"/>
      <c r="FYP1005" s="347"/>
      <c r="FYQ1005" s="347"/>
      <c r="FYR1005" s="347"/>
      <c r="FYS1005" s="347"/>
      <c r="FYT1005" s="347"/>
      <c r="FYU1005" s="347"/>
      <c r="FYV1005" s="347"/>
      <c r="FYW1005" s="347"/>
      <c r="FYX1005" s="347"/>
      <c r="FYY1005" s="347"/>
      <c r="FYZ1005" s="347"/>
      <c r="FZA1005" s="347"/>
      <c r="FZB1005" s="347"/>
      <c r="FZC1005" s="347"/>
      <c r="FZD1005" s="347"/>
      <c r="FZE1005" s="347"/>
      <c r="FZF1005" s="347"/>
      <c r="FZG1005" s="347"/>
      <c r="FZH1005" s="347"/>
      <c r="FZI1005" s="347"/>
      <c r="FZJ1005" s="347"/>
      <c r="FZK1005" s="347"/>
      <c r="FZL1005" s="347"/>
      <c r="FZM1005" s="347"/>
      <c r="FZN1005" s="347"/>
      <c r="FZO1005" s="347"/>
      <c r="FZP1005" s="347"/>
      <c r="FZQ1005" s="347"/>
      <c r="FZR1005" s="347"/>
      <c r="FZS1005" s="347"/>
      <c r="FZT1005" s="347"/>
      <c r="FZU1005" s="347"/>
      <c r="FZV1005" s="347"/>
      <c r="FZW1005" s="347"/>
      <c r="FZX1005" s="347"/>
      <c r="FZY1005" s="347"/>
      <c r="FZZ1005" s="347"/>
      <c r="GAA1005" s="347"/>
      <c r="GAB1005" s="347"/>
      <c r="GAC1005" s="347"/>
      <c r="GAD1005" s="347"/>
      <c r="GAE1005" s="347"/>
      <c r="GAF1005" s="347"/>
      <c r="GAG1005" s="347"/>
      <c r="GAH1005" s="347"/>
      <c r="GAI1005" s="347"/>
      <c r="GAJ1005" s="347"/>
      <c r="GAK1005" s="347"/>
      <c r="GAL1005" s="347"/>
      <c r="GAM1005" s="347"/>
      <c r="GAN1005" s="347"/>
      <c r="GAO1005" s="347"/>
      <c r="GAP1005" s="347"/>
      <c r="GAQ1005" s="347"/>
      <c r="GAR1005" s="347"/>
      <c r="GAS1005" s="347"/>
      <c r="GAT1005" s="347"/>
      <c r="GAU1005" s="347"/>
      <c r="GAV1005" s="347"/>
      <c r="GAW1005" s="347"/>
      <c r="GAX1005" s="347"/>
      <c r="GAY1005" s="347"/>
      <c r="GAZ1005" s="347"/>
      <c r="GBA1005" s="347"/>
      <c r="GBB1005" s="347"/>
      <c r="GBC1005" s="347"/>
      <c r="GBD1005" s="347"/>
      <c r="GBE1005" s="347"/>
      <c r="GBF1005" s="347"/>
      <c r="GBG1005" s="347"/>
      <c r="GBH1005" s="347"/>
      <c r="GBI1005" s="347"/>
      <c r="GBJ1005" s="347"/>
      <c r="GBK1005" s="347"/>
      <c r="GBL1005" s="347"/>
      <c r="GBM1005" s="347"/>
      <c r="GBN1005" s="347"/>
      <c r="GBO1005" s="347"/>
      <c r="GBP1005" s="347"/>
      <c r="GBQ1005" s="347"/>
      <c r="GBR1005" s="347"/>
      <c r="GBS1005" s="347"/>
      <c r="GBT1005" s="347"/>
      <c r="GBU1005" s="347"/>
      <c r="GBV1005" s="347"/>
      <c r="GBW1005" s="347"/>
      <c r="GBX1005" s="347"/>
      <c r="GBY1005" s="347"/>
      <c r="GBZ1005" s="347"/>
      <c r="GCA1005" s="347"/>
      <c r="GCB1005" s="347"/>
      <c r="GCC1005" s="347"/>
      <c r="GCD1005" s="347"/>
      <c r="GCE1005" s="347"/>
      <c r="GCF1005" s="347"/>
      <c r="GCG1005" s="347"/>
      <c r="GCH1005" s="347"/>
      <c r="GCI1005" s="347"/>
      <c r="GCJ1005" s="347"/>
      <c r="GCK1005" s="347"/>
      <c r="GCL1005" s="347"/>
      <c r="GCM1005" s="347"/>
      <c r="GCN1005" s="347"/>
      <c r="GCO1005" s="347"/>
      <c r="GCP1005" s="347"/>
      <c r="GCQ1005" s="347"/>
      <c r="GCR1005" s="347"/>
      <c r="GCS1005" s="347"/>
      <c r="GCT1005" s="347"/>
      <c r="GCU1005" s="347"/>
      <c r="GCV1005" s="347"/>
      <c r="GCW1005" s="347"/>
      <c r="GCX1005" s="347"/>
      <c r="GCY1005" s="347"/>
      <c r="GCZ1005" s="347"/>
      <c r="GDA1005" s="347"/>
      <c r="GDB1005" s="347"/>
      <c r="GDC1005" s="347"/>
      <c r="GDD1005" s="347"/>
      <c r="GDE1005" s="347"/>
      <c r="GDF1005" s="347"/>
      <c r="GDG1005" s="347"/>
      <c r="GDH1005" s="347"/>
      <c r="GDI1005" s="347"/>
      <c r="GDJ1005" s="347"/>
      <c r="GDK1005" s="347"/>
      <c r="GDL1005" s="347"/>
      <c r="GDM1005" s="347"/>
      <c r="GDN1005" s="347"/>
      <c r="GDO1005" s="347"/>
      <c r="GDP1005" s="347"/>
      <c r="GDQ1005" s="347"/>
      <c r="GDR1005" s="347"/>
      <c r="GDS1005" s="347"/>
      <c r="GDT1005" s="347"/>
      <c r="GDU1005" s="347"/>
      <c r="GDV1005" s="347"/>
      <c r="GDW1005" s="347"/>
      <c r="GDX1005" s="347"/>
      <c r="GDY1005" s="347"/>
      <c r="GDZ1005" s="347"/>
      <c r="GEA1005" s="347"/>
      <c r="GEB1005" s="347"/>
      <c r="GEC1005" s="347"/>
      <c r="GED1005" s="347"/>
      <c r="GEE1005" s="347"/>
      <c r="GEF1005" s="347"/>
      <c r="GEG1005" s="347"/>
      <c r="GEH1005" s="347"/>
      <c r="GEI1005" s="347"/>
      <c r="GEJ1005" s="347"/>
      <c r="GEK1005" s="347"/>
      <c r="GEL1005" s="347"/>
      <c r="GEM1005" s="347"/>
      <c r="GEN1005" s="347"/>
      <c r="GEO1005" s="347"/>
      <c r="GEP1005" s="347"/>
      <c r="GEQ1005" s="347"/>
      <c r="GER1005" s="347"/>
      <c r="GES1005" s="347"/>
      <c r="GET1005" s="347"/>
      <c r="GEU1005" s="347"/>
      <c r="GEV1005" s="347"/>
      <c r="GEW1005" s="347"/>
      <c r="GEX1005" s="347"/>
      <c r="GEY1005" s="347"/>
      <c r="GEZ1005" s="347"/>
      <c r="GFA1005" s="347"/>
      <c r="GFB1005" s="347"/>
      <c r="GFC1005" s="347"/>
      <c r="GFD1005" s="347"/>
      <c r="GFE1005" s="347"/>
      <c r="GFF1005" s="347"/>
      <c r="GFG1005" s="347"/>
      <c r="GFH1005" s="347"/>
      <c r="GFI1005" s="347"/>
      <c r="GFJ1005" s="347"/>
      <c r="GFK1005" s="347"/>
      <c r="GFL1005" s="347"/>
      <c r="GFM1005" s="347"/>
      <c r="GFN1005" s="347"/>
      <c r="GFO1005" s="347"/>
      <c r="GFP1005" s="347"/>
      <c r="GFQ1005" s="347"/>
      <c r="GFR1005" s="347"/>
      <c r="GFS1005" s="347"/>
      <c r="GFT1005" s="347"/>
      <c r="GFU1005" s="347"/>
      <c r="GFV1005" s="347"/>
      <c r="GFW1005" s="347"/>
      <c r="GFX1005" s="347"/>
      <c r="GFY1005" s="347"/>
      <c r="GFZ1005" s="347"/>
      <c r="GGA1005" s="347"/>
      <c r="GGB1005" s="347"/>
      <c r="GGC1005" s="347"/>
      <c r="GGD1005" s="347"/>
      <c r="GGE1005" s="347"/>
      <c r="GGF1005" s="347"/>
      <c r="GGG1005" s="347"/>
      <c r="GGH1005" s="347"/>
      <c r="GGI1005" s="347"/>
      <c r="GGJ1005" s="347"/>
      <c r="GGK1005" s="347"/>
      <c r="GGL1005" s="347"/>
      <c r="GGM1005" s="347"/>
      <c r="GGN1005" s="347"/>
      <c r="GGO1005" s="347"/>
      <c r="GGP1005" s="347"/>
      <c r="GGQ1005" s="347"/>
      <c r="GGR1005" s="347"/>
      <c r="GGS1005" s="347"/>
      <c r="GGT1005" s="347"/>
      <c r="GGU1005" s="347"/>
      <c r="GGV1005" s="347"/>
      <c r="GGW1005" s="347"/>
      <c r="GGX1005" s="347"/>
      <c r="GGY1005" s="347"/>
      <c r="GGZ1005" s="347"/>
      <c r="GHA1005" s="347"/>
      <c r="GHB1005" s="347"/>
      <c r="GHC1005" s="347"/>
      <c r="GHD1005" s="347"/>
      <c r="GHE1005" s="347"/>
      <c r="GHF1005" s="347"/>
      <c r="GHG1005" s="347"/>
      <c r="GHH1005" s="347"/>
      <c r="GHI1005" s="347"/>
      <c r="GHJ1005" s="347"/>
      <c r="GHK1005" s="347"/>
      <c r="GHL1005" s="347"/>
      <c r="GHM1005" s="347"/>
      <c r="GHN1005" s="347"/>
      <c r="GHO1005" s="347"/>
      <c r="GHP1005" s="347"/>
      <c r="GHQ1005" s="347"/>
      <c r="GHR1005" s="347"/>
      <c r="GHS1005" s="347"/>
      <c r="GHT1005" s="347"/>
      <c r="GHU1005" s="347"/>
      <c r="GHV1005" s="347"/>
      <c r="GHW1005" s="347"/>
      <c r="GHX1005" s="347"/>
      <c r="GHY1005" s="347"/>
      <c r="GHZ1005" s="347"/>
      <c r="GIA1005" s="347"/>
      <c r="GIB1005" s="347"/>
      <c r="GIC1005" s="347"/>
      <c r="GID1005" s="347"/>
      <c r="GIE1005" s="347"/>
      <c r="GIF1005" s="347"/>
      <c r="GIG1005" s="347"/>
      <c r="GIH1005" s="347"/>
      <c r="GII1005" s="347"/>
      <c r="GIJ1005" s="347"/>
      <c r="GIK1005" s="347"/>
      <c r="GIL1005" s="347"/>
      <c r="GIM1005" s="347"/>
      <c r="GIN1005" s="347"/>
      <c r="GIO1005" s="347"/>
      <c r="GIP1005" s="347"/>
      <c r="GIQ1005" s="347"/>
      <c r="GIR1005" s="347"/>
      <c r="GIS1005" s="347"/>
      <c r="GIT1005" s="347"/>
      <c r="GIU1005" s="347"/>
      <c r="GIV1005" s="347"/>
      <c r="GIW1005" s="347"/>
      <c r="GIX1005" s="347"/>
      <c r="GIY1005" s="347"/>
      <c r="GIZ1005" s="347"/>
      <c r="GJA1005" s="347"/>
      <c r="GJB1005" s="347"/>
      <c r="GJC1005" s="347"/>
      <c r="GJD1005" s="347"/>
      <c r="GJE1005" s="347"/>
      <c r="GJF1005" s="347"/>
      <c r="GJG1005" s="347"/>
      <c r="GJH1005" s="347"/>
      <c r="GJI1005" s="347"/>
      <c r="GJJ1005" s="347"/>
      <c r="GJK1005" s="347"/>
      <c r="GJL1005" s="347"/>
      <c r="GJM1005" s="347"/>
      <c r="GJN1005" s="347"/>
      <c r="GJO1005" s="347"/>
      <c r="GJP1005" s="347"/>
      <c r="GJQ1005" s="347"/>
      <c r="GJR1005" s="347"/>
      <c r="GJS1005" s="347"/>
      <c r="GJT1005" s="347"/>
      <c r="GJU1005" s="347"/>
      <c r="GJV1005" s="347"/>
      <c r="GJW1005" s="347"/>
      <c r="GJX1005" s="347"/>
      <c r="GJY1005" s="347"/>
      <c r="GJZ1005" s="347"/>
      <c r="GKA1005" s="347"/>
      <c r="GKB1005" s="347"/>
      <c r="GKC1005" s="347"/>
      <c r="GKD1005" s="347"/>
      <c r="GKE1005" s="347"/>
      <c r="GKF1005" s="347"/>
      <c r="GKG1005" s="347"/>
      <c r="GKH1005" s="347"/>
      <c r="GKI1005" s="347"/>
      <c r="GKJ1005" s="347"/>
      <c r="GKK1005" s="347"/>
      <c r="GKL1005" s="347"/>
      <c r="GKM1005" s="347"/>
      <c r="GKN1005" s="347"/>
      <c r="GKO1005" s="347"/>
      <c r="GKP1005" s="347"/>
      <c r="GKQ1005" s="347"/>
      <c r="GKR1005" s="347"/>
      <c r="GKS1005" s="347"/>
      <c r="GKT1005" s="347"/>
      <c r="GKU1005" s="347"/>
      <c r="GKV1005" s="347"/>
      <c r="GKW1005" s="347"/>
      <c r="GKX1005" s="347"/>
      <c r="GKY1005" s="347"/>
      <c r="GKZ1005" s="347"/>
      <c r="GLA1005" s="347"/>
      <c r="GLB1005" s="347"/>
      <c r="GLC1005" s="347"/>
      <c r="GLD1005" s="347"/>
      <c r="GLE1005" s="347"/>
      <c r="GLF1005" s="347"/>
      <c r="GLG1005" s="347"/>
      <c r="GLH1005" s="347"/>
      <c r="GLI1005" s="347"/>
      <c r="GLJ1005" s="347"/>
      <c r="GLK1005" s="347"/>
      <c r="GLL1005" s="347"/>
      <c r="GLM1005" s="347"/>
      <c r="GLN1005" s="347"/>
      <c r="GLO1005" s="347"/>
      <c r="GLP1005" s="347"/>
      <c r="GLQ1005" s="347"/>
      <c r="GLR1005" s="347"/>
      <c r="GLS1005" s="347"/>
      <c r="GLT1005" s="347"/>
      <c r="GLU1005" s="347"/>
      <c r="GLV1005" s="347"/>
      <c r="GLW1005" s="347"/>
      <c r="GLX1005" s="347"/>
      <c r="GLY1005" s="347"/>
      <c r="GLZ1005" s="347"/>
      <c r="GMA1005" s="347"/>
      <c r="GMB1005" s="347"/>
      <c r="GMC1005" s="347"/>
      <c r="GMD1005" s="347"/>
      <c r="GME1005" s="347"/>
      <c r="GMF1005" s="347"/>
      <c r="GMG1005" s="347"/>
      <c r="GMH1005" s="347"/>
      <c r="GMI1005" s="347"/>
      <c r="GMJ1005" s="347"/>
      <c r="GMK1005" s="347"/>
      <c r="GML1005" s="347"/>
      <c r="GMM1005" s="347"/>
      <c r="GMN1005" s="347"/>
      <c r="GMO1005" s="347"/>
      <c r="GMP1005" s="347"/>
      <c r="GMQ1005" s="347"/>
      <c r="GMR1005" s="347"/>
      <c r="GMS1005" s="347"/>
      <c r="GMT1005" s="347"/>
      <c r="GMU1005" s="347"/>
      <c r="GMV1005" s="347"/>
      <c r="GMW1005" s="347"/>
      <c r="GMX1005" s="347"/>
      <c r="GMY1005" s="347"/>
      <c r="GMZ1005" s="347"/>
      <c r="GNA1005" s="347"/>
      <c r="GNB1005" s="347"/>
      <c r="GNC1005" s="347"/>
      <c r="GND1005" s="347"/>
      <c r="GNE1005" s="347"/>
      <c r="GNF1005" s="347"/>
      <c r="GNG1005" s="347"/>
      <c r="GNH1005" s="347"/>
      <c r="GNI1005" s="347"/>
      <c r="GNJ1005" s="347"/>
      <c r="GNK1005" s="347"/>
      <c r="GNL1005" s="347"/>
      <c r="GNM1005" s="347"/>
      <c r="GNN1005" s="347"/>
      <c r="GNO1005" s="347"/>
      <c r="GNP1005" s="347"/>
      <c r="GNQ1005" s="347"/>
      <c r="GNR1005" s="347"/>
      <c r="GNS1005" s="347"/>
      <c r="GNT1005" s="347"/>
      <c r="GNU1005" s="347"/>
      <c r="GNV1005" s="347"/>
      <c r="GNW1005" s="347"/>
      <c r="GNX1005" s="347"/>
      <c r="GNY1005" s="347"/>
      <c r="GNZ1005" s="347"/>
      <c r="GOA1005" s="347"/>
      <c r="GOB1005" s="347"/>
      <c r="GOC1005" s="347"/>
      <c r="GOD1005" s="347"/>
      <c r="GOE1005" s="347"/>
      <c r="GOF1005" s="347"/>
      <c r="GOG1005" s="347"/>
      <c r="GOH1005" s="347"/>
      <c r="GOI1005" s="347"/>
      <c r="GOJ1005" s="347"/>
      <c r="GOK1005" s="347"/>
      <c r="GOL1005" s="347"/>
      <c r="GOM1005" s="347"/>
      <c r="GON1005" s="347"/>
      <c r="GOO1005" s="347"/>
      <c r="GOP1005" s="347"/>
      <c r="GOQ1005" s="347"/>
      <c r="GOR1005" s="347"/>
      <c r="GOS1005" s="347"/>
      <c r="GOT1005" s="347"/>
      <c r="GOU1005" s="347"/>
      <c r="GOV1005" s="347"/>
      <c r="GOW1005" s="347"/>
      <c r="GOX1005" s="347"/>
      <c r="GOY1005" s="347"/>
      <c r="GOZ1005" s="347"/>
      <c r="GPA1005" s="347"/>
      <c r="GPB1005" s="347"/>
      <c r="GPC1005" s="347"/>
      <c r="GPD1005" s="347"/>
      <c r="GPE1005" s="347"/>
      <c r="GPF1005" s="347"/>
      <c r="GPG1005" s="347"/>
      <c r="GPH1005" s="347"/>
      <c r="GPI1005" s="347"/>
      <c r="GPJ1005" s="347"/>
      <c r="GPK1005" s="347"/>
      <c r="GPL1005" s="347"/>
      <c r="GPM1005" s="347"/>
      <c r="GPN1005" s="347"/>
      <c r="GPO1005" s="347"/>
      <c r="GPP1005" s="347"/>
      <c r="GPQ1005" s="347"/>
      <c r="GPR1005" s="347"/>
      <c r="GPS1005" s="347"/>
      <c r="GPT1005" s="347"/>
      <c r="GPU1005" s="347"/>
      <c r="GPV1005" s="347"/>
      <c r="GPW1005" s="347"/>
      <c r="GPX1005" s="347"/>
      <c r="GPY1005" s="347"/>
      <c r="GPZ1005" s="347"/>
      <c r="GQA1005" s="347"/>
      <c r="GQB1005" s="347"/>
      <c r="GQC1005" s="347"/>
      <c r="GQD1005" s="347"/>
      <c r="GQE1005" s="347"/>
      <c r="GQF1005" s="347"/>
      <c r="GQG1005" s="347"/>
      <c r="GQH1005" s="347"/>
      <c r="GQI1005" s="347"/>
      <c r="GQJ1005" s="347"/>
      <c r="GQK1005" s="347"/>
      <c r="GQL1005" s="347"/>
      <c r="GQM1005" s="347"/>
      <c r="GQN1005" s="347"/>
      <c r="GQO1005" s="347"/>
      <c r="GQP1005" s="347"/>
      <c r="GQQ1005" s="347"/>
      <c r="GQR1005" s="347"/>
      <c r="GQS1005" s="347"/>
      <c r="GQT1005" s="347"/>
      <c r="GQU1005" s="347"/>
      <c r="GQV1005" s="347"/>
      <c r="GQW1005" s="347"/>
      <c r="GQX1005" s="347"/>
      <c r="GQY1005" s="347"/>
      <c r="GQZ1005" s="347"/>
      <c r="GRA1005" s="347"/>
      <c r="GRB1005" s="347"/>
      <c r="GRC1005" s="347"/>
      <c r="GRD1005" s="347"/>
      <c r="GRE1005" s="347"/>
      <c r="GRF1005" s="347"/>
      <c r="GRG1005" s="347"/>
      <c r="GRH1005" s="347"/>
      <c r="GRI1005" s="347"/>
      <c r="GRJ1005" s="347"/>
      <c r="GRK1005" s="347"/>
      <c r="GRL1005" s="347"/>
      <c r="GRM1005" s="347"/>
      <c r="GRN1005" s="347"/>
      <c r="GRO1005" s="347"/>
      <c r="GRP1005" s="347"/>
      <c r="GRQ1005" s="347"/>
      <c r="GRR1005" s="347"/>
      <c r="GRS1005" s="347"/>
      <c r="GRT1005" s="347"/>
      <c r="GRU1005" s="347"/>
      <c r="GRV1005" s="347"/>
      <c r="GRW1005" s="347"/>
      <c r="GRX1005" s="347"/>
      <c r="GRY1005" s="347"/>
      <c r="GRZ1005" s="347"/>
      <c r="GSA1005" s="347"/>
      <c r="GSB1005" s="347"/>
      <c r="GSC1005" s="347"/>
      <c r="GSD1005" s="347"/>
      <c r="GSE1005" s="347"/>
      <c r="GSF1005" s="347"/>
      <c r="GSG1005" s="347"/>
      <c r="GSH1005" s="347"/>
      <c r="GSI1005" s="347"/>
      <c r="GSJ1005" s="347"/>
      <c r="GSK1005" s="347"/>
      <c r="GSL1005" s="347"/>
      <c r="GSM1005" s="347"/>
      <c r="GSN1005" s="347"/>
      <c r="GSO1005" s="347"/>
      <c r="GSP1005" s="347"/>
      <c r="GSQ1005" s="347"/>
      <c r="GSR1005" s="347"/>
      <c r="GSS1005" s="347"/>
      <c r="GST1005" s="347"/>
      <c r="GSU1005" s="347"/>
      <c r="GSV1005" s="347"/>
      <c r="GSW1005" s="347"/>
      <c r="GSX1005" s="347"/>
      <c r="GSY1005" s="347"/>
      <c r="GSZ1005" s="347"/>
      <c r="GTA1005" s="347"/>
      <c r="GTB1005" s="347"/>
      <c r="GTC1005" s="347"/>
      <c r="GTD1005" s="347"/>
      <c r="GTE1005" s="347"/>
      <c r="GTF1005" s="347"/>
      <c r="GTG1005" s="347"/>
      <c r="GTH1005" s="347"/>
      <c r="GTI1005" s="347"/>
      <c r="GTJ1005" s="347"/>
      <c r="GTK1005" s="347"/>
      <c r="GTL1005" s="347"/>
      <c r="GTM1005" s="347"/>
      <c r="GTN1005" s="347"/>
      <c r="GTO1005" s="347"/>
      <c r="GTP1005" s="347"/>
      <c r="GTQ1005" s="347"/>
      <c r="GTR1005" s="347"/>
      <c r="GTS1005" s="347"/>
      <c r="GTT1005" s="347"/>
      <c r="GTU1005" s="347"/>
      <c r="GTV1005" s="347"/>
      <c r="GTW1005" s="347"/>
      <c r="GTX1005" s="347"/>
      <c r="GTY1005" s="347"/>
      <c r="GTZ1005" s="347"/>
      <c r="GUA1005" s="347"/>
      <c r="GUB1005" s="347"/>
      <c r="GUC1005" s="347"/>
      <c r="GUD1005" s="347"/>
      <c r="GUE1005" s="347"/>
      <c r="GUF1005" s="347"/>
      <c r="GUG1005" s="347"/>
      <c r="GUH1005" s="347"/>
      <c r="GUI1005" s="347"/>
      <c r="GUJ1005" s="347"/>
      <c r="GUK1005" s="347"/>
      <c r="GUL1005" s="347"/>
      <c r="GUM1005" s="347"/>
      <c r="GUN1005" s="347"/>
      <c r="GUO1005" s="347"/>
      <c r="GUP1005" s="347"/>
      <c r="GUQ1005" s="347"/>
      <c r="GUR1005" s="347"/>
      <c r="GUS1005" s="347"/>
      <c r="GUT1005" s="347"/>
      <c r="GUU1005" s="347"/>
      <c r="GUV1005" s="347"/>
      <c r="GUW1005" s="347"/>
      <c r="GUX1005" s="347"/>
      <c r="GUY1005" s="347"/>
      <c r="GUZ1005" s="347"/>
      <c r="GVA1005" s="347"/>
      <c r="GVB1005" s="347"/>
      <c r="GVC1005" s="347"/>
      <c r="GVD1005" s="347"/>
      <c r="GVE1005" s="347"/>
      <c r="GVF1005" s="347"/>
      <c r="GVG1005" s="347"/>
      <c r="GVH1005" s="347"/>
      <c r="GVI1005" s="347"/>
      <c r="GVJ1005" s="347"/>
      <c r="GVK1005" s="347"/>
      <c r="GVL1005" s="347"/>
      <c r="GVM1005" s="347"/>
      <c r="GVN1005" s="347"/>
      <c r="GVO1005" s="347"/>
      <c r="GVP1005" s="347"/>
      <c r="GVQ1005" s="347"/>
      <c r="GVR1005" s="347"/>
      <c r="GVS1005" s="347"/>
      <c r="GVT1005" s="347"/>
      <c r="GVU1005" s="347"/>
      <c r="GVV1005" s="347"/>
      <c r="GVW1005" s="347"/>
      <c r="GVX1005" s="347"/>
      <c r="GVY1005" s="347"/>
      <c r="GVZ1005" s="347"/>
      <c r="GWA1005" s="347"/>
      <c r="GWB1005" s="347"/>
      <c r="GWC1005" s="347"/>
      <c r="GWD1005" s="347"/>
      <c r="GWE1005" s="347"/>
      <c r="GWF1005" s="347"/>
      <c r="GWG1005" s="347"/>
      <c r="GWH1005" s="347"/>
      <c r="GWI1005" s="347"/>
      <c r="GWJ1005" s="347"/>
      <c r="GWK1005" s="347"/>
      <c r="GWL1005" s="347"/>
      <c r="GWM1005" s="347"/>
      <c r="GWN1005" s="347"/>
      <c r="GWO1005" s="347"/>
      <c r="GWP1005" s="347"/>
      <c r="GWQ1005" s="347"/>
      <c r="GWR1005" s="347"/>
      <c r="GWS1005" s="347"/>
      <c r="GWT1005" s="347"/>
      <c r="GWU1005" s="347"/>
      <c r="GWV1005" s="347"/>
      <c r="GWW1005" s="347"/>
      <c r="GWX1005" s="347"/>
      <c r="GWY1005" s="347"/>
      <c r="GWZ1005" s="347"/>
      <c r="GXA1005" s="347"/>
      <c r="GXB1005" s="347"/>
      <c r="GXC1005" s="347"/>
      <c r="GXD1005" s="347"/>
      <c r="GXE1005" s="347"/>
      <c r="GXF1005" s="347"/>
      <c r="GXG1005" s="347"/>
      <c r="GXH1005" s="347"/>
      <c r="GXI1005" s="347"/>
      <c r="GXJ1005" s="347"/>
      <c r="GXK1005" s="347"/>
      <c r="GXL1005" s="347"/>
      <c r="GXM1005" s="347"/>
      <c r="GXN1005" s="347"/>
      <c r="GXO1005" s="347"/>
      <c r="GXP1005" s="347"/>
      <c r="GXQ1005" s="347"/>
      <c r="GXR1005" s="347"/>
      <c r="GXS1005" s="347"/>
      <c r="GXT1005" s="347"/>
      <c r="GXU1005" s="347"/>
      <c r="GXV1005" s="347"/>
      <c r="GXW1005" s="347"/>
      <c r="GXX1005" s="347"/>
      <c r="GXY1005" s="347"/>
      <c r="GXZ1005" s="347"/>
      <c r="GYA1005" s="347"/>
      <c r="GYB1005" s="347"/>
      <c r="GYC1005" s="347"/>
      <c r="GYD1005" s="347"/>
      <c r="GYE1005" s="347"/>
      <c r="GYF1005" s="347"/>
      <c r="GYG1005" s="347"/>
      <c r="GYH1005" s="347"/>
      <c r="GYI1005" s="347"/>
      <c r="GYJ1005" s="347"/>
      <c r="GYK1005" s="347"/>
      <c r="GYL1005" s="347"/>
      <c r="GYM1005" s="347"/>
      <c r="GYN1005" s="347"/>
      <c r="GYO1005" s="347"/>
      <c r="GYP1005" s="347"/>
      <c r="GYQ1005" s="347"/>
      <c r="GYR1005" s="347"/>
      <c r="GYS1005" s="347"/>
      <c r="GYT1005" s="347"/>
      <c r="GYU1005" s="347"/>
      <c r="GYV1005" s="347"/>
      <c r="GYW1005" s="347"/>
      <c r="GYX1005" s="347"/>
      <c r="GYY1005" s="347"/>
      <c r="GYZ1005" s="347"/>
      <c r="GZA1005" s="347"/>
      <c r="GZB1005" s="347"/>
      <c r="GZC1005" s="347"/>
      <c r="GZD1005" s="347"/>
      <c r="GZE1005" s="347"/>
      <c r="GZF1005" s="347"/>
      <c r="GZG1005" s="347"/>
      <c r="GZH1005" s="347"/>
      <c r="GZI1005" s="347"/>
      <c r="GZJ1005" s="347"/>
      <c r="GZK1005" s="347"/>
      <c r="GZL1005" s="347"/>
      <c r="GZM1005" s="347"/>
      <c r="GZN1005" s="347"/>
      <c r="GZO1005" s="347"/>
      <c r="GZP1005" s="347"/>
      <c r="GZQ1005" s="347"/>
      <c r="GZR1005" s="347"/>
      <c r="GZS1005" s="347"/>
      <c r="GZT1005" s="347"/>
      <c r="GZU1005" s="347"/>
      <c r="GZV1005" s="347"/>
      <c r="GZW1005" s="347"/>
      <c r="GZX1005" s="347"/>
      <c r="GZY1005" s="347"/>
      <c r="GZZ1005" s="347"/>
      <c r="HAA1005" s="347"/>
      <c r="HAB1005" s="347"/>
      <c r="HAC1005" s="347"/>
      <c r="HAD1005" s="347"/>
      <c r="HAE1005" s="347"/>
      <c r="HAF1005" s="347"/>
      <c r="HAG1005" s="347"/>
      <c r="HAH1005" s="347"/>
      <c r="HAI1005" s="347"/>
      <c r="HAJ1005" s="347"/>
      <c r="HAK1005" s="347"/>
      <c r="HAL1005" s="347"/>
      <c r="HAM1005" s="347"/>
      <c r="HAN1005" s="347"/>
      <c r="HAO1005" s="347"/>
      <c r="HAP1005" s="347"/>
      <c r="HAQ1005" s="347"/>
      <c r="HAR1005" s="347"/>
      <c r="HAS1005" s="347"/>
      <c r="HAT1005" s="347"/>
      <c r="HAU1005" s="347"/>
      <c r="HAV1005" s="347"/>
      <c r="HAW1005" s="347"/>
      <c r="HAX1005" s="347"/>
      <c r="HAY1005" s="347"/>
      <c r="HAZ1005" s="347"/>
      <c r="HBA1005" s="347"/>
      <c r="HBB1005" s="347"/>
      <c r="HBC1005" s="347"/>
      <c r="HBD1005" s="347"/>
      <c r="HBE1005" s="347"/>
      <c r="HBF1005" s="347"/>
      <c r="HBG1005" s="347"/>
      <c r="HBH1005" s="347"/>
      <c r="HBI1005" s="347"/>
      <c r="HBJ1005" s="347"/>
      <c r="HBK1005" s="347"/>
      <c r="HBL1005" s="347"/>
      <c r="HBM1005" s="347"/>
      <c r="HBN1005" s="347"/>
      <c r="HBO1005" s="347"/>
      <c r="HBP1005" s="347"/>
      <c r="HBQ1005" s="347"/>
      <c r="HBR1005" s="347"/>
      <c r="HBS1005" s="347"/>
      <c r="HBT1005" s="347"/>
      <c r="HBU1005" s="347"/>
      <c r="HBV1005" s="347"/>
      <c r="HBW1005" s="347"/>
      <c r="HBX1005" s="347"/>
      <c r="HBY1005" s="347"/>
      <c r="HBZ1005" s="347"/>
      <c r="HCA1005" s="347"/>
      <c r="HCB1005" s="347"/>
    </row>
    <row r="1006" spans="1:10834" s="50" customFormat="1" ht="45.75" customHeight="1">
      <c r="A1006" s="589">
        <f>1+A1005</f>
        <v>1004</v>
      </c>
      <c r="B1006" s="403" t="s">
        <v>9486</v>
      </c>
      <c r="C1006" s="156" t="s">
        <v>9487</v>
      </c>
      <c r="D1006" s="156" t="s">
        <v>645</v>
      </c>
      <c r="E1006" s="156">
        <v>45566</v>
      </c>
      <c r="F1006" s="156">
        <v>45568</v>
      </c>
      <c r="G1006" s="156">
        <v>45646</v>
      </c>
      <c r="H1006" s="156" t="s">
        <v>416</v>
      </c>
      <c r="I1006" s="156" t="s">
        <v>180</v>
      </c>
      <c r="J1006" s="156" t="s">
        <v>9488</v>
      </c>
      <c r="K1006" s="251">
        <v>35476217</v>
      </c>
      <c r="L1006" s="156">
        <v>1</v>
      </c>
      <c r="M1006" s="156" t="s">
        <v>97</v>
      </c>
      <c r="N1006" s="156" t="s">
        <v>5078</v>
      </c>
      <c r="O1006" s="156" t="s">
        <v>857</v>
      </c>
      <c r="P1006" s="156" t="s">
        <v>9489</v>
      </c>
      <c r="Q1006" s="156" t="s">
        <v>7596</v>
      </c>
      <c r="R1006" s="143">
        <v>0</v>
      </c>
      <c r="S1006" s="134" t="s">
        <v>9128</v>
      </c>
      <c r="T1006" s="253">
        <v>13539000</v>
      </c>
      <c r="U1006" s="156" t="s">
        <v>9324</v>
      </c>
      <c r="V1006" s="253" t="s">
        <v>9435</v>
      </c>
      <c r="W1006" s="156" t="s">
        <v>9324</v>
      </c>
      <c r="X1006" s="156" t="s">
        <v>103</v>
      </c>
      <c r="Y1006" s="317">
        <f>+Z1006+AA1006+AB1006</f>
        <v>13539000</v>
      </c>
      <c r="Z1006" s="156">
        <v>13539000</v>
      </c>
      <c r="AA1006" s="156">
        <v>0</v>
      </c>
      <c r="AB1006" s="156">
        <v>0</v>
      </c>
      <c r="AC1006" s="156">
        <v>0</v>
      </c>
      <c r="AD1006" s="156">
        <v>0</v>
      </c>
      <c r="AE1006" s="156">
        <v>0</v>
      </c>
      <c r="AF1006" s="156">
        <v>0</v>
      </c>
      <c r="AG1006" s="156">
        <v>0</v>
      </c>
      <c r="AH1006" s="156">
        <v>0</v>
      </c>
      <c r="AI1006" s="156">
        <v>0</v>
      </c>
      <c r="AJ1006" s="156">
        <v>0</v>
      </c>
      <c r="AK1006" s="156" t="s">
        <v>104</v>
      </c>
      <c r="AL1006" s="103" t="s">
        <v>9490</v>
      </c>
      <c r="AM1006" s="156" t="s">
        <v>9491</v>
      </c>
      <c r="AN1006" s="156">
        <v>20654597</v>
      </c>
      <c r="AO1006" s="156" t="s">
        <v>114</v>
      </c>
      <c r="AP1006" s="156" t="s">
        <v>114</v>
      </c>
      <c r="AQ1006" s="156" t="s">
        <v>114</v>
      </c>
      <c r="AR1006" s="156" t="s">
        <v>114</v>
      </c>
      <c r="AS1006" s="156" t="s">
        <v>9324</v>
      </c>
      <c r="AT1006" s="156" t="s">
        <v>9324</v>
      </c>
      <c r="AU1006" s="156" t="s">
        <v>392</v>
      </c>
      <c r="AV1006" s="156" t="s">
        <v>9324</v>
      </c>
      <c r="AW1006" s="156" t="s">
        <v>9324</v>
      </c>
      <c r="AX1006" s="156" t="s">
        <v>9324</v>
      </c>
      <c r="AY1006" s="156" t="s">
        <v>108</v>
      </c>
      <c r="AZ1006" s="156" t="s">
        <v>9324</v>
      </c>
      <c r="BA1006" s="156" t="s">
        <v>9324</v>
      </c>
      <c r="BB1006" s="156"/>
      <c r="BC1006" s="156" t="s">
        <v>9324</v>
      </c>
      <c r="BD1006" s="156" t="s">
        <v>9324</v>
      </c>
      <c r="BE1006" s="156" t="s">
        <v>9324</v>
      </c>
      <c r="BF1006" s="156" t="s">
        <v>9324</v>
      </c>
      <c r="BG1006" s="156" t="s">
        <v>9324</v>
      </c>
      <c r="BH1006" s="153">
        <f>T1006+BB1006</f>
        <v>13539000</v>
      </c>
      <c r="BI1006" s="296" t="s">
        <v>135</v>
      </c>
      <c r="BJ1006" s="240" t="s">
        <v>9324</v>
      </c>
      <c r="BK1006" s="240" t="s">
        <v>114</v>
      </c>
      <c r="BL1006" s="240" t="s">
        <v>9324</v>
      </c>
      <c r="BM1006" s="398" t="s">
        <v>136</v>
      </c>
      <c r="BN1006" s="156" t="s">
        <v>964</v>
      </c>
      <c r="BO1006" s="156" t="s">
        <v>9324</v>
      </c>
      <c r="BP1006" s="156" t="s">
        <v>9324</v>
      </c>
      <c r="BQ1006" s="156" t="s">
        <v>114</v>
      </c>
      <c r="BR1006" s="156" t="s">
        <v>114</v>
      </c>
      <c r="BS1006" s="156" t="s">
        <v>114</v>
      </c>
      <c r="BT1006" s="156" t="s">
        <v>114</v>
      </c>
      <c r="BU1006" s="156" t="s">
        <v>9492</v>
      </c>
      <c r="BV1006" s="156" t="s">
        <v>9493</v>
      </c>
      <c r="BW1006" s="156" t="s">
        <v>9494</v>
      </c>
      <c r="BX1006" s="156" t="s">
        <v>9324</v>
      </c>
      <c r="BY1006" s="156" t="s">
        <v>9324</v>
      </c>
      <c r="BZ1006" s="156" t="s">
        <v>9324</v>
      </c>
      <c r="CA1006" s="157" t="s">
        <v>109</v>
      </c>
      <c r="CB1006" s="157" t="s">
        <v>109</v>
      </c>
      <c r="CC1006" s="157" t="s">
        <v>109</v>
      </c>
      <c r="CD1006" s="156"/>
      <c r="CE1006" s="156"/>
      <c r="CF1006" s="156"/>
      <c r="CG1006" s="156"/>
      <c r="CH1006" s="156"/>
      <c r="CI1006" s="156"/>
      <c r="CJ1006" s="156"/>
      <c r="CK1006" s="156"/>
      <c r="CL1006" s="156"/>
      <c r="CM1006" s="157" t="s">
        <v>109</v>
      </c>
      <c r="CN1006" s="156"/>
      <c r="CO1006" s="297"/>
      <c r="CP1006" s="297"/>
      <c r="CQ1006" s="297"/>
      <c r="CR1006" s="297"/>
      <c r="CS1006" s="297"/>
      <c r="CT1006" s="297"/>
      <c r="CU1006" s="297"/>
      <c r="CV1006" s="297"/>
      <c r="CW1006" s="297"/>
      <c r="CX1006" s="297"/>
      <c r="CY1006" s="297"/>
      <c r="CZ1006" s="297"/>
      <c r="DA1006" s="297"/>
      <c r="DB1006" s="297"/>
      <c r="DC1006" s="297"/>
      <c r="DD1006" s="297"/>
      <c r="DE1006" s="297"/>
      <c r="DF1006" s="297"/>
      <c r="DG1006" s="297"/>
      <c r="DH1006" s="297"/>
      <c r="DI1006" s="297"/>
      <c r="DJ1006" s="297"/>
      <c r="DK1006" s="297"/>
      <c r="DL1006" s="297"/>
      <c r="DM1006" s="297"/>
      <c r="DN1006" s="297"/>
      <c r="DO1006" s="297"/>
      <c r="DP1006" s="297"/>
      <c r="DQ1006" s="297"/>
      <c r="DR1006" s="297"/>
      <c r="DS1006" s="297"/>
      <c r="DT1006" s="297"/>
      <c r="DU1006" s="297"/>
      <c r="DV1006" s="297"/>
      <c r="DW1006" s="297"/>
      <c r="DX1006" s="297"/>
      <c r="DY1006" s="297"/>
      <c r="DZ1006" s="297"/>
      <c r="EA1006" s="297"/>
      <c r="EB1006" s="297"/>
      <c r="EC1006" s="297"/>
      <c r="ED1006" s="297"/>
      <c r="EE1006" s="297"/>
      <c r="EF1006" s="297"/>
      <c r="EG1006" s="297"/>
      <c r="EH1006" s="297"/>
      <c r="EI1006" s="297"/>
      <c r="EJ1006" s="297"/>
      <c r="EK1006" s="297"/>
      <c r="EL1006" s="297"/>
      <c r="EM1006" s="297"/>
      <c r="EN1006" s="297"/>
      <c r="EO1006" s="297"/>
      <c r="EP1006" s="297"/>
      <c r="EQ1006" s="297"/>
      <c r="ER1006" s="297"/>
      <c r="ES1006" s="297"/>
      <c r="ET1006" s="297"/>
      <c r="EU1006" s="297"/>
      <c r="EV1006" s="297"/>
      <c r="EW1006" s="297"/>
      <c r="EX1006" s="297"/>
      <c r="EY1006" s="297"/>
      <c r="EZ1006" s="297"/>
      <c r="FA1006" s="297"/>
      <c r="FB1006" s="297"/>
      <c r="FC1006" s="297"/>
      <c r="FD1006" s="297"/>
      <c r="FE1006" s="297"/>
      <c r="FF1006" s="297"/>
      <c r="FG1006" s="297"/>
      <c r="FH1006" s="297"/>
      <c r="FI1006" s="297"/>
      <c r="FJ1006" s="297"/>
      <c r="FK1006" s="297"/>
      <c r="FL1006" s="297"/>
      <c r="FM1006" s="297"/>
      <c r="FN1006" s="297"/>
      <c r="FO1006" s="297"/>
      <c r="FP1006" s="297"/>
      <c r="FQ1006" s="297"/>
      <c r="FR1006" s="297"/>
      <c r="FS1006" s="297"/>
    </row>
    <row r="1007" spans="1:10834" s="290" customFormat="1" ht="45.75" customHeight="1">
      <c r="A1007" s="589">
        <f>1+A1006</f>
        <v>1005</v>
      </c>
      <c r="B1007" s="151" t="s">
        <v>9495</v>
      </c>
      <c r="C1007" s="134" t="s">
        <v>9496</v>
      </c>
      <c r="D1007" s="138" t="s">
        <v>108</v>
      </c>
      <c r="E1007" s="135">
        <v>45566</v>
      </c>
      <c r="F1007" s="136">
        <v>45566</v>
      </c>
      <c r="G1007" s="136">
        <v>45656</v>
      </c>
      <c r="H1007" s="134" t="s">
        <v>416</v>
      </c>
      <c r="I1007" s="139" t="s">
        <v>95</v>
      </c>
      <c r="J1007" s="158" t="s">
        <v>9497</v>
      </c>
      <c r="K1007" s="251" t="s">
        <v>9498</v>
      </c>
      <c r="L1007" s="134">
        <v>7</v>
      </c>
      <c r="M1007" s="252" t="s">
        <v>97</v>
      </c>
      <c r="N1007" s="141" t="s">
        <v>5078</v>
      </c>
      <c r="O1007" s="151" t="s">
        <v>5898</v>
      </c>
      <c r="P1007" s="134" t="s">
        <v>9499</v>
      </c>
      <c r="Q1007" s="134" t="s">
        <v>8491</v>
      </c>
      <c r="R1007" s="143">
        <v>0</v>
      </c>
      <c r="S1007" s="134" t="s">
        <v>9500</v>
      </c>
      <c r="T1007" s="253">
        <v>24000000</v>
      </c>
      <c r="U1007" s="254" t="s">
        <v>9324</v>
      </c>
      <c r="V1007" s="253" t="s">
        <v>9435</v>
      </c>
      <c r="W1007" s="255" t="s">
        <v>9324</v>
      </c>
      <c r="X1007" s="256" t="s">
        <v>103</v>
      </c>
      <c r="Y1007" s="314">
        <f>+Z1007+AA1007+AB1007</f>
        <v>24000000</v>
      </c>
      <c r="Z1007" s="148">
        <v>24000000</v>
      </c>
      <c r="AA1007" s="149">
        <v>0</v>
      </c>
      <c r="AB1007" s="150">
        <v>0</v>
      </c>
      <c r="AC1007" s="149">
        <v>0</v>
      </c>
      <c r="AD1007" s="149">
        <v>0</v>
      </c>
      <c r="AE1007" s="149">
        <v>0</v>
      </c>
      <c r="AF1007" s="149">
        <v>0</v>
      </c>
      <c r="AG1007" s="149">
        <v>0</v>
      </c>
      <c r="AH1007" s="149">
        <v>0</v>
      </c>
      <c r="AI1007" s="149">
        <v>0</v>
      </c>
      <c r="AJ1007" s="149">
        <v>0</v>
      </c>
      <c r="AK1007" s="142" t="s">
        <v>104</v>
      </c>
      <c r="AL1007" s="103" t="s">
        <v>9501</v>
      </c>
      <c r="AM1007" s="134" t="s">
        <v>9502</v>
      </c>
      <c r="AN1007" s="140">
        <v>20401211</v>
      </c>
      <c r="AO1007" s="142" t="s">
        <v>114</v>
      </c>
      <c r="AP1007" s="134" t="s">
        <v>114</v>
      </c>
      <c r="AQ1007" s="257" t="s">
        <v>114</v>
      </c>
      <c r="AR1007" s="142" t="s">
        <v>114</v>
      </c>
      <c r="AS1007" s="134" t="s">
        <v>109</v>
      </c>
      <c r="AT1007" s="142" t="s">
        <v>109</v>
      </c>
      <c r="AU1007" s="142" t="s">
        <v>392</v>
      </c>
      <c r="AV1007" s="134" t="s">
        <v>9324</v>
      </c>
      <c r="AW1007" s="134" t="s">
        <v>9324</v>
      </c>
      <c r="AX1007" s="134" t="s">
        <v>9324</v>
      </c>
      <c r="AY1007" s="134" t="s">
        <v>108</v>
      </c>
      <c r="AZ1007" s="156" t="s">
        <v>9324</v>
      </c>
      <c r="BA1007" s="134" t="s">
        <v>9324</v>
      </c>
      <c r="BB1007" s="169"/>
      <c r="BC1007" s="156" t="s">
        <v>9324</v>
      </c>
      <c r="BD1007" s="143" t="s">
        <v>9324</v>
      </c>
      <c r="BE1007" s="143" t="s">
        <v>9324</v>
      </c>
      <c r="BF1007" s="143" t="s">
        <v>9324</v>
      </c>
      <c r="BG1007" s="156" t="s">
        <v>9324</v>
      </c>
      <c r="BH1007" s="153">
        <f>T1007+BB1007</f>
        <v>24000000</v>
      </c>
      <c r="BI1007" s="349" t="s">
        <v>113</v>
      </c>
      <c r="BJ1007" s="134" t="s">
        <v>9324</v>
      </c>
      <c r="BK1007" s="141" t="s">
        <v>114</v>
      </c>
      <c r="BL1007" s="156" t="s">
        <v>9324</v>
      </c>
      <c r="BM1007" s="437"/>
      <c r="BN1007" s="170" t="s">
        <v>115</v>
      </c>
      <c r="BO1007" s="141" t="s">
        <v>9324</v>
      </c>
      <c r="BP1007" s="141" t="s">
        <v>9324</v>
      </c>
      <c r="BQ1007" s="141" t="s">
        <v>9324</v>
      </c>
      <c r="BR1007" s="141" t="s">
        <v>114</v>
      </c>
      <c r="BS1007" s="141" t="s">
        <v>114</v>
      </c>
      <c r="BT1007" s="141" t="s">
        <v>114</v>
      </c>
      <c r="BU1007" s="166" t="s">
        <v>9503</v>
      </c>
      <c r="BV1007" s="141" t="s">
        <v>9504</v>
      </c>
      <c r="BW1007" s="114" t="s">
        <v>9505</v>
      </c>
      <c r="BX1007" s="158" t="s">
        <v>9324</v>
      </c>
      <c r="BY1007" s="141" t="s">
        <v>9324</v>
      </c>
      <c r="BZ1007" s="259" t="s">
        <v>9324</v>
      </c>
      <c r="CA1007" s="358" t="s">
        <v>109</v>
      </c>
      <c r="CB1007" s="358" t="s">
        <v>109</v>
      </c>
      <c r="CC1007" s="359" t="s">
        <v>109</v>
      </c>
      <c r="CD1007" s="360"/>
      <c r="CE1007" s="157"/>
      <c r="CF1007" s="157"/>
      <c r="CG1007" s="157"/>
      <c r="CH1007" s="157"/>
      <c r="CI1007" s="157"/>
      <c r="CJ1007" s="157"/>
      <c r="CK1007" s="157"/>
      <c r="CL1007" s="157"/>
      <c r="CM1007" s="157" t="s">
        <v>109</v>
      </c>
      <c r="CN1007" s="157"/>
      <c r="CO1007" s="297"/>
      <c r="CP1007" s="297"/>
      <c r="CQ1007" s="297"/>
      <c r="CR1007" s="297"/>
      <c r="CS1007" s="297"/>
      <c r="CT1007" s="297"/>
      <c r="CU1007" s="297"/>
      <c r="CV1007" s="297"/>
      <c r="CW1007" s="297"/>
      <c r="CX1007" s="297"/>
      <c r="CY1007" s="297"/>
      <c r="CZ1007" s="297"/>
      <c r="DA1007" s="297"/>
      <c r="DB1007" s="297"/>
      <c r="DC1007" s="297"/>
      <c r="DD1007" s="297"/>
      <c r="DE1007" s="297"/>
      <c r="DF1007" s="297"/>
      <c r="DG1007" s="297"/>
      <c r="DH1007" s="297"/>
      <c r="DI1007" s="297"/>
      <c r="DJ1007" s="297"/>
      <c r="DK1007" s="297"/>
      <c r="DL1007" s="297"/>
      <c r="DM1007" s="297"/>
      <c r="DN1007" s="297"/>
      <c r="DO1007" s="297"/>
      <c r="DP1007" s="297"/>
      <c r="DQ1007" s="297"/>
      <c r="DR1007" s="297"/>
      <c r="DS1007" s="297"/>
      <c r="DT1007" s="297"/>
      <c r="DU1007" s="297"/>
      <c r="DV1007" s="297"/>
      <c r="DW1007" s="297"/>
      <c r="DX1007" s="297"/>
      <c r="DY1007" s="297"/>
      <c r="DZ1007" s="297"/>
      <c r="EA1007" s="297"/>
      <c r="EB1007" s="297"/>
      <c r="EC1007" s="297"/>
      <c r="ED1007" s="297"/>
      <c r="EE1007" s="297"/>
      <c r="EF1007" s="297"/>
      <c r="EG1007" s="297"/>
      <c r="EH1007" s="297"/>
      <c r="EI1007" s="297"/>
      <c r="EJ1007" s="297"/>
      <c r="EK1007" s="297"/>
      <c r="EL1007" s="297"/>
      <c r="EM1007" s="297"/>
      <c r="EN1007" s="297"/>
      <c r="EO1007" s="297"/>
      <c r="EP1007" s="297"/>
      <c r="EQ1007" s="297"/>
      <c r="ER1007" s="297"/>
      <c r="ES1007" s="297"/>
      <c r="ET1007" s="297"/>
      <c r="EU1007" s="297"/>
      <c r="EV1007" s="297"/>
      <c r="EW1007" s="297"/>
      <c r="EX1007" s="297"/>
      <c r="EY1007" s="297"/>
      <c r="EZ1007" s="297"/>
      <c r="FA1007" s="297"/>
      <c r="FB1007" s="297"/>
      <c r="FC1007" s="297"/>
      <c r="FD1007" s="297"/>
      <c r="FE1007" s="297"/>
      <c r="FF1007" s="297"/>
      <c r="FG1007" s="297"/>
      <c r="FH1007" s="297"/>
      <c r="FI1007" s="297"/>
      <c r="FJ1007" s="297"/>
      <c r="FK1007" s="297"/>
      <c r="FL1007" s="297"/>
      <c r="FM1007" s="297"/>
      <c r="FN1007" s="297"/>
      <c r="FO1007" s="297"/>
      <c r="FP1007" s="297"/>
      <c r="FQ1007" s="297"/>
      <c r="FR1007" s="297"/>
      <c r="FS1007" s="297"/>
      <c r="FT1007" s="50"/>
      <c r="FU1007" s="50"/>
      <c r="FV1007" s="50"/>
      <c r="FW1007" s="50"/>
      <c r="FX1007" s="50"/>
      <c r="FY1007" s="50"/>
      <c r="FZ1007" s="50"/>
      <c r="GA1007" s="50"/>
      <c r="GB1007" s="50"/>
      <c r="GC1007" s="50"/>
      <c r="GD1007" s="50"/>
      <c r="GE1007" s="50"/>
      <c r="GF1007" s="50"/>
      <c r="GG1007" s="50"/>
      <c r="GH1007" s="50"/>
      <c r="GI1007" s="50"/>
      <c r="GJ1007" s="50"/>
      <c r="GK1007" s="50"/>
      <c r="GL1007" s="50"/>
      <c r="GM1007" s="50"/>
      <c r="GN1007" s="50"/>
      <c r="GO1007" s="50"/>
      <c r="GP1007" s="50"/>
      <c r="GQ1007" s="50"/>
      <c r="GR1007" s="50"/>
      <c r="GS1007" s="50"/>
      <c r="GT1007" s="50"/>
      <c r="GU1007" s="50"/>
    </row>
    <row r="1008" spans="1:10834" s="50" customFormat="1" ht="45.75" customHeight="1">
      <c r="A1008" s="589">
        <f>1+A1007</f>
        <v>1006</v>
      </c>
      <c r="B1008" s="403" t="s">
        <v>9506</v>
      </c>
      <c r="C1008" s="156" t="s">
        <v>9507</v>
      </c>
      <c r="D1008" s="156" t="s">
        <v>6692</v>
      </c>
      <c r="E1008" s="156">
        <v>45566</v>
      </c>
      <c r="F1008" s="156">
        <v>45568</v>
      </c>
      <c r="G1008" s="156">
        <v>45646</v>
      </c>
      <c r="H1008" s="156" t="s">
        <v>416</v>
      </c>
      <c r="I1008" s="156" t="s">
        <v>180</v>
      </c>
      <c r="J1008" s="156" t="s">
        <v>4720</v>
      </c>
      <c r="K1008" s="251">
        <v>19325964</v>
      </c>
      <c r="L1008" s="156">
        <v>1</v>
      </c>
      <c r="M1008" s="156" t="s">
        <v>97</v>
      </c>
      <c r="N1008" s="156" t="s">
        <v>5078</v>
      </c>
      <c r="O1008" s="156" t="s">
        <v>6113</v>
      </c>
      <c r="P1008" s="156" t="s">
        <v>9508</v>
      </c>
      <c r="Q1008" s="156" t="s">
        <v>7596</v>
      </c>
      <c r="R1008" s="143">
        <v>0</v>
      </c>
      <c r="S1008" s="134" t="s">
        <v>9509</v>
      </c>
      <c r="T1008" s="253">
        <v>13536000</v>
      </c>
      <c r="U1008" s="156" t="s">
        <v>9324</v>
      </c>
      <c r="V1008" s="253" t="s">
        <v>9435</v>
      </c>
      <c r="W1008" s="156" t="s">
        <v>9324</v>
      </c>
      <c r="X1008" s="156" t="s">
        <v>103</v>
      </c>
      <c r="Y1008" s="317">
        <f>+Z1008+AA1008+AB1008</f>
        <v>13536000</v>
      </c>
      <c r="Z1008" s="156">
        <v>13536000</v>
      </c>
      <c r="AA1008" s="156">
        <v>0</v>
      </c>
      <c r="AB1008" s="156">
        <v>0</v>
      </c>
      <c r="AC1008" s="156">
        <v>0</v>
      </c>
      <c r="AD1008" s="156">
        <v>0</v>
      </c>
      <c r="AE1008" s="156">
        <v>0</v>
      </c>
      <c r="AF1008" s="156">
        <v>0</v>
      </c>
      <c r="AG1008" s="156">
        <v>0</v>
      </c>
      <c r="AH1008" s="156">
        <v>0</v>
      </c>
      <c r="AI1008" s="156">
        <v>0</v>
      </c>
      <c r="AJ1008" s="156">
        <v>0</v>
      </c>
      <c r="AK1008" s="156" t="s">
        <v>104</v>
      </c>
      <c r="AL1008" s="103" t="s">
        <v>9510</v>
      </c>
      <c r="AM1008" s="156" t="s">
        <v>8883</v>
      </c>
      <c r="AN1008" s="156">
        <v>1072649000</v>
      </c>
      <c r="AO1008" s="156" t="s">
        <v>114</v>
      </c>
      <c r="AP1008" s="156" t="s">
        <v>114</v>
      </c>
      <c r="AQ1008" s="156" t="s">
        <v>114</v>
      </c>
      <c r="AR1008" s="156" t="s">
        <v>114</v>
      </c>
      <c r="AS1008" s="156" t="s">
        <v>9324</v>
      </c>
      <c r="AT1008" s="156" t="s">
        <v>9324</v>
      </c>
      <c r="AU1008" s="156" t="s">
        <v>392</v>
      </c>
      <c r="AV1008" s="156" t="s">
        <v>9324</v>
      </c>
      <c r="AW1008" s="156" t="s">
        <v>9324</v>
      </c>
      <c r="AX1008" s="156" t="s">
        <v>9324</v>
      </c>
      <c r="AY1008" s="156" t="s">
        <v>108</v>
      </c>
      <c r="AZ1008" s="156" t="s">
        <v>9324</v>
      </c>
      <c r="BA1008" s="156" t="s">
        <v>9324</v>
      </c>
      <c r="BB1008" s="156"/>
      <c r="BC1008" s="156" t="s">
        <v>9324</v>
      </c>
      <c r="BD1008" s="156" t="s">
        <v>9324</v>
      </c>
      <c r="BE1008" s="156" t="s">
        <v>9324</v>
      </c>
      <c r="BF1008" s="156" t="s">
        <v>9324</v>
      </c>
      <c r="BG1008" s="156" t="s">
        <v>9324</v>
      </c>
      <c r="BH1008" s="153">
        <f>T1008+BB1008</f>
        <v>13536000</v>
      </c>
      <c r="BI1008" s="437" t="s">
        <v>259</v>
      </c>
      <c r="BJ1008" s="240" t="s">
        <v>9324</v>
      </c>
      <c r="BK1008" s="240" t="s">
        <v>114</v>
      </c>
      <c r="BL1008" s="240" t="s">
        <v>9324</v>
      </c>
      <c r="BM1008" s="161" t="s">
        <v>2539</v>
      </c>
      <c r="BN1008" s="156" t="s">
        <v>917</v>
      </c>
      <c r="BO1008" s="156">
        <v>65</v>
      </c>
      <c r="BP1008" s="156"/>
      <c r="BQ1008" s="156" t="s">
        <v>114</v>
      </c>
      <c r="BR1008" s="156" t="s">
        <v>114</v>
      </c>
      <c r="BS1008" s="156" t="s">
        <v>114</v>
      </c>
      <c r="BT1008" s="156" t="s">
        <v>114</v>
      </c>
      <c r="BU1008" s="156" t="s">
        <v>4723</v>
      </c>
      <c r="BV1008" s="156">
        <v>3003009883</v>
      </c>
      <c r="BW1008" s="156" t="s">
        <v>4724</v>
      </c>
      <c r="BX1008" s="156" t="s">
        <v>881</v>
      </c>
      <c r="BY1008" s="156" t="s">
        <v>119</v>
      </c>
      <c r="BZ1008" s="156">
        <v>20326672382</v>
      </c>
      <c r="CA1008" s="157" t="s">
        <v>109</v>
      </c>
      <c r="CB1008" s="157" t="s">
        <v>109</v>
      </c>
      <c r="CC1008" s="157" t="s">
        <v>109</v>
      </c>
      <c r="CD1008" s="156"/>
      <c r="CE1008" s="156"/>
      <c r="CF1008" s="156"/>
      <c r="CG1008" s="156"/>
      <c r="CH1008" s="156"/>
      <c r="CI1008" s="156"/>
      <c r="CJ1008" s="156"/>
      <c r="CK1008" s="156"/>
      <c r="CL1008" s="156"/>
      <c r="CM1008" s="152" t="s">
        <v>109</v>
      </c>
      <c r="CN1008" s="156"/>
      <c r="CO1008" s="297"/>
      <c r="CP1008" s="297"/>
      <c r="CQ1008" s="297"/>
      <c r="CR1008" s="297"/>
      <c r="CS1008" s="297"/>
      <c r="CT1008" s="297"/>
      <c r="CU1008" s="297"/>
      <c r="CV1008" s="297"/>
      <c r="CW1008" s="297"/>
      <c r="CX1008" s="297"/>
      <c r="CY1008" s="297"/>
      <c r="CZ1008" s="297"/>
      <c r="DA1008" s="297"/>
      <c r="DB1008" s="297"/>
      <c r="DC1008" s="297"/>
      <c r="DD1008" s="297"/>
      <c r="DE1008" s="297"/>
      <c r="DF1008" s="297"/>
      <c r="DG1008" s="297"/>
      <c r="DH1008" s="297"/>
      <c r="DI1008" s="297"/>
      <c r="DJ1008" s="297"/>
      <c r="DK1008" s="297"/>
      <c r="DL1008" s="297"/>
      <c r="DM1008" s="297"/>
      <c r="DN1008" s="297"/>
      <c r="DO1008" s="297"/>
      <c r="DP1008" s="297"/>
      <c r="DQ1008" s="297"/>
      <c r="DR1008" s="297"/>
      <c r="DS1008" s="297"/>
      <c r="DT1008" s="297"/>
      <c r="DU1008" s="297"/>
      <c r="DV1008" s="297"/>
      <c r="DW1008" s="297"/>
      <c r="DX1008" s="297"/>
      <c r="DY1008" s="297"/>
      <c r="DZ1008" s="297"/>
      <c r="EA1008" s="297"/>
      <c r="EB1008" s="297"/>
      <c r="EC1008" s="297"/>
      <c r="ED1008" s="297"/>
      <c r="EE1008" s="297"/>
      <c r="EF1008" s="297"/>
      <c r="EG1008" s="297"/>
      <c r="EH1008" s="297"/>
      <c r="EI1008" s="297"/>
      <c r="EJ1008" s="297"/>
      <c r="EK1008" s="297"/>
      <c r="EL1008" s="297"/>
      <c r="EM1008" s="297"/>
      <c r="EN1008" s="297"/>
      <c r="EO1008" s="297"/>
      <c r="EP1008" s="297"/>
      <c r="EQ1008" s="297"/>
      <c r="ER1008" s="297"/>
      <c r="ES1008" s="297"/>
      <c r="ET1008" s="297"/>
      <c r="EU1008" s="297"/>
      <c r="EV1008" s="297"/>
      <c r="EW1008" s="297"/>
      <c r="EX1008" s="297"/>
      <c r="EY1008" s="297"/>
      <c r="EZ1008" s="297"/>
      <c r="FA1008" s="297"/>
      <c r="FB1008" s="297"/>
      <c r="FC1008" s="297"/>
      <c r="FD1008" s="297"/>
      <c r="FE1008" s="297"/>
      <c r="FF1008" s="297"/>
      <c r="FG1008" s="297"/>
      <c r="FH1008" s="297"/>
      <c r="FI1008" s="297"/>
      <c r="FJ1008" s="297"/>
      <c r="FK1008" s="297"/>
      <c r="FL1008" s="297"/>
      <c r="FM1008" s="297"/>
      <c r="FN1008" s="297"/>
      <c r="FO1008" s="297"/>
      <c r="FP1008" s="297"/>
      <c r="FQ1008" s="297"/>
      <c r="FR1008" s="297"/>
      <c r="FS1008" s="297"/>
    </row>
    <row r="1009" spans="1:9582" s="50" customFormat="1" ht="45.75" customHeight="1">
      <c r="A1009" s="589">
        <f>1+A1008</f>
        <v>1007</v>
      </c>
      <c r="B1009" s="403" t="s">
        <v>9511</v>
      </c>
      <c r="C1009" s="156" t="s">
        <v>9512</v>
      </c>
      <c r="D1009" s="156" t="s">
        <v>6692</v>
      </c>
      <c r="E1009" s="156">
        <v>45566</v>
      </c>
      <c r="F1009" s="156">
        <v>45568</v>
      </c>
      <c r="G1009" s="156">
        <v>45646</v>
      </c>
      <c r="H1009" s="156" t="s">
        <v>416</v>
      </c>
      <c r="I1009" s="156" t="s">
        <v>95</v>
      </c>
      <c r="J1009" s="156" t="s">
        <v>9513</v>
      </c>
      <c r="K1009" s="251">
        <v>1072667882</v>
      </c>
      <c r="L1009" s="156">
        <v>5</v>
      </c>
      <c r="M1009" s="156" t="s">
        <v>97</v>
      </c>
      <c r="N1009" s="156" t="s">
        <v>5078</v>
      </c>
      <c r="O1009" s="156" t="s">
        <v>6113</v>
      </c>
      <c r="P1009" s="156" t="s">
        <v>9514</v>
      </c>
      <c r="Q1009" s="156" t="s">
        <v>9515</v>
      </c>
      <c r="R1009" s="143">
        <v>0</v>
      </c>
      <c r="S1009" s="134" t="s">
        <v>9516</v>
      </c>
      <c r="T1009" s="253">
        <v>14133320</v>
      </c>
      <c r="U1009" s="156" t="s">
        <v>9324</v>
      </c>
      <c r="V1009" s="253" t="s">
        <v>9435</v>
      </c>
      <c r="W1009" s="156" t="s">
        <v>9324</v>
      </c>
      <c r="X1009" s="156" t="s">
        <v>103</v>
      </c>
      <c r="Y1009" s="317">
        <f>+Z1009+AA1009+AB1009</f>
        <v>14133320</v>
      </c>
      <c r="Z1009" s="156">
        <v>14133320</v>
      </c>
      <c r="AA1009" s="156">
        <v>0</v>
      </c>
      <c r="AB1009" s="156">
        <v>0</v>
      </c>
      <c r="AC1009" s="156">
        <v>0</v>
      </c>
      <c r="AD1009" s="156">
        <v>0</v>
      </c>
      <c r="AE1009" s="156">
        <v>0</v>
      </c>
      <c r="AF1009" s="156">
        <v>0</v>
      </c>
      <c r="AG1009" s="156">
        <v>0</v>
      </c>
      <c r="AH1009" s="156">
        <v>0</v>
      </c>
      <c r="AI1009" s="156">
        <v>0</v>
      </c>
      <c r="AJ1009" s="156">
        <v>0</v>
      </c>
      <c r="AK1009" s="156" t="s">
        <v>104</v>
      </c>
      <c r="AL1009" s="103" t="s">
        <v>9517</v>
      </c>
      <c r="AM1009" s="156" t="s">
        <v>6717</v>
      </c>
      <c r="AN1009" s="156">
        <v>1072649649</v>
      </c>
      <c r="AO1009" s="156" t="s">
        <v>114</v>
      </c>
      <c r="AP1009" s="156" t="s">
        <v>114</v>
      </c>
      <c r="AQ1009" s="156" t="s">
        <v>114</v>
      </c>
      <c r="AR1009" s="156" t="s">
        <v>114</v>
      </c>
      <c r="AS1009" s="156" t="s">
        <v>114</v>
      </c>
      <c r="AT1009" s="156" t="s">
        <v>578</v>
      </c>
      <c r="AU1009" s="156" t="s">
        <v>392</v>
      </c>
      <c r="AV1009" s="156"/>
      <c r="AW1009" s="156"/>
      <c r="AX1009" s="156" t="s">
        <v>578</v>
      </c>
      <c r="AY1009" s="156" t="s">
        <v>108</v>
      </c>
      <c r="AZ1009" s="156" t="s">
        <v>9324</v>
      </c>
      <c r="BA1009" s="156" t="s">
        <v>9324</v>
      </c>
      <c r="BB1009" s="156"/>
      <c r="BC1009" s="156" t="s">
        <v>9324</v>
      </c>
      <c r="BD1009" s="156" t="s">
        <v>9324</v>
      </c>
      <c r="BE1009" s="156" t="s">
        <v>9324</v>
      </c>
      <c r="BF1009" s="156" t="s">
        <v>9324</v>
      </c>
      <c r="BG1009" s="156" t="s">
        <v>9324</v>
      </c>
      <c r="BH1009" s="153">
        <f>T1009+BB1009</f>
        <v>14133320</v>
      </c>
      <c r="BI1009" s="304" t="s">
        <v>135</v>
      </c>
      <c r="BJ1009" s="240" t="s">
        <v>9324</v>
      </c>
      <c r="BK1009" s="240" t="s">
        <v>114</v>
      </c>
      <c r="BL1009" s="240" t="s">
        <v>9324</v>
      </c>
      <c r="BM1009" s="398" t="s">
        <v>136</v>
      </c>
      <c r="BN1009" s="156" t="s">
        <v>115</v>
      </c>
      <c r="BO1009" s="156">
        <f>2024-1993</f>
        <v>31</v>
      </c>
      <c r="BP1009" s="156">
        <v>33994</v>
      </c>
      <c r="BQ1009" s="156" t="s">
        <v>109</v>
      </c>
      <c r="BR1009" s="156" t="s">
        <v>108</v>
      </c>
      <c r="BS1009" s="156" t="s">
        <v>108</v>
      </c>
      <c r="BT1009" s="156" t="s">
        <v>108</v>
      </c>
      <c r="BU1009" s="156" t="s">
        <v>9518</v>
      </c>
      <c r="BV1009" s="156">
        <v>3142985732</v>
      </c>
      <c r="BW1009" s="156" t="s">
        <v>9519</v>
      </c>
      <c r="BX1009" s="156" t="s">
        <v>118</v>
      </c>
      <c r="BY1009" s="156" t="s">
        <v>119</v>
      </c>
      <c r="BZ1009" s="156">
        <v>33732783402</v>
      </c>
      <c r="CA1009" s="157" t="s">
        <v>109</v>
      </c>
      <c r="CB1009" s="157" t="s">
        <v>109</v>
      </c>
      <c r="CC1009" s="157" t="s">
        <v>1018</v>
      </c>
      <c r="CD1009" s="156"/>
      <c r="CE1009" s="156"/>
      <c r="CF1009" s="156"/>
      <c r="CG1009" s="156"/>
      <c r="CH1009" s="156"/>
      <c r="CI1009" s="156"/>
      <c r="CJ1009" s="156"/>
      <c r="CK1009" s="156"/>
      <c r="CL1009" s="156"/>
      <c r="CM1009" s="152" t="s">
        <v>109</v>
      </c>
      <c r="CN1009" s="156"/>
    </row>
    <row r="1010" spans="1:9582" s="50" customFormat="1" ht="45.75" customHeight="1">
      <c r="A1010" s="589">
        <f>1+A1009</f>
        <v>1008</v>
      </c>
      <c r="B1010" s="151" t="s">
        <v>9520</v>
      </c>
      <c r="C1010" s="134" t="s">
        <v>9521</v>
      </c>
      <c r="D1010" s="135" t="s">
        <v>9522</v>
      </c>
      <c r="E1010" s="158">
        <v>45567</v>
      </c>
      <c r="F1010" s="437">
        <v>45568</v>
      </c>
      <c r="G1010" s="437">
        <v>45646</v>
      </c>
      <c r="H1010" s="358" t="s">
        <v>416</v>
      </c>
      <c r="I1010" s="358" t="s">
        <v>95</v>
      </c>
      <c r="J1010" s="503" t="s">
        <v>9523</v>
      </c>
      <c r="K1010" s="360" t="s">
        <v>9524</v>
      </c>
      <c r="L1010" s="157">
        <v>1</v>
      </c>
      <c r="M1010" s="157" t="s">
        <v>97</v>
      </c>
      <c r="N1010" s="157" t="s">
        <v>5078</v>
      </c>
      <c r="O1010" s="157" t="s">
        <v>427</v>
      </c>
      <c r="P1010" s="157" t="s">
        <v>9525</v>
      </c>
      <c r="Q1010" s="157" t="s">
        <v>7596</v>
      </c>
      <c r="R1010" s="157">
        <v>0</v>
      </c>
      <c r="S1010" s="157" t="s">
        <v>9265</v>
      </c>
      <c r="T1010" s="157">
        <v>14400000</v>
      </c>
      <c r="U1010" s="157" t="s">
        <v>9324</v>
      </c>
      <c r="V1010" s="538" t="s">
        <v>9435</v>
      </c>
      <c r="W1010" s="538" t="s">
        <v>9324</v>
      </c>
      <c r="X1010" s="538" t="s">
        <v>103</v>
      </c>
      <c r="Y1010" s="538">
        <f>+Z1010+AA1010+AB1010</f>
        <v>14400000</v>
      </c>
      <c r="Z1010" s="538">
        <v>14400000</v>
      </c>
      <c r="AA1010" s="538">
        <v>0</v>
      </c>
      <c r="AB1010" s="538">
        <v>0</v>
      </c>
      <c r="AC1010" s="538">
        <v>0</v>
      </c>
      <c r="AD1010" s="538">
        <v>0</v>
      </c>
      <c r="AE1010" s="538">
        <v>0</v>
      </c>
      <c r="AF1010" s="538">
        <v>0</v>
      </c>
      <c r="AG1010" s="538">
        <v>0</v>
      </c>
      <c r="AH1010" s="538">
        <v>0</v>
      </c>
      <c r="AI1010" s="538">
        <v>0</v>
      </c>
      <c r="AJ1010" s="538">
        <v>0</v>
      </c>
      <c r="AK1010" s="538" t="s">
        <v>104</v>
      </c>
      <c r="AL1010" s="538" t="s">
        <v>9526</v>
      </c>
      <c r="AM1010" s="538" t="s">
        <v>2422</v>
      </c>
      <c r="AN1010" s="538" t="s">
        <v>9527</v>
      </c>
      <c r="AO1010" s="538" t="s">
        <v>114</v>
      </c>
      <c r="AP1010" s="538" t="s">
        <v>114</v>
      </c>
      <c r="AQ1010" s="538" t="s">
        <v>114</v>
      </c>
      <c r="AR1010" s="538" t="s">
        <v>114</v>
      </c>
      <c r="AS1010" s="538" t="s">
        <v>9324</v>
      </c>
      <c r="AT1010" s="538" t="s">
        <v>9324</v>
      </c>
      <c r="AU1010" s="538" t="s">
        <v>392</v>
      </c>
      <c r="AV1010" s="538" t="s">
        <v>9324</v>
      </c>
      <c r="AW1010" s="538" t="s">
        <v>9324</v>
      </c>
      <c r="AX1010" s="538" t="s">
        <v>9324</v>
      </c>
      <c r="AY1010" s="538" t="s">
        <v>108</v>
      </c>
      <c r="AZ1010" s="538" t="s">
        <v>9324</v>
      </c>
      <c r="BA1010" s="538" t="s">
        <v>9324</v>
      </c>
      <c r="BB1010" s="538"/>
      <c r="BC1010" s="538" t="s">
        <v>9324</v>
      </c>
      <c r="BD1010" s="538" t="s">
        <v>9324</v>
      </c>
      <c r="BE1010" s="538" t="s">
        <v>9324</v>
      </c>
      <c r="BF1010" s="538" t="s">
        <v>9324</v>
      </c>
      <c r="BG1010" s="538" t="s">
        <v>9324</v>
      </c>
      <c r="BH1010" s="538">
        <f>T1010+BB1010</f>
        <v>14400000</v>
      </c>
      <c r="BI1010" s="349" t="s">
        <v>113</v>
      </c>
      <c r="BJ1010" s="538" t="s">
        <v>9324</v>
      </c>
      <c r="BK1010" s="538" t="s">
        <v>114</v>
      </c>
      <c r="BL1010" s="538" t="s">
        <v>9324</v>
      </c>
      <c r="BM1010" s="392"/>
      <c r="BN1010" s="538" t="s">
        <v>161</v>
      </c>
      <c r="BO1010" s="538">
        <v>58</v>
      </c>
      <c r="BP1010" s="538"/>
      <c r="BQ1010" s="538" t="s">
        <v>114</v>
      </c>
      <c r="BR1010" s="538" t="s">
        <v>114</v>
      </c>
      <c r="BS1010" s="538" t="s">
        <v>114</v>
      </c>
      <c r="BT1010" s="538" t="s">
        <v>114</v>
      </c>
      <c r="BU1010" s="538" t="s">
        <v>5164</v>
      </c>
      <c r="BV1010" s="538">
        <v>3134700612</v>
      </c>
      <c r="BW1010" s="538" t="s">
        <v>5165</v>
      </c>
      <c r="BX1010" s="538" t="s">
        <v>4813</v>
      </c>
      <c r="BY1010" s="538" t="s">
        <v>119</v>
      </c>
      <c r="BZ1010" s="538">
        <v>24050277344</v>
      </c>
      <c r="CA1010" s="392" t="s">
        <v>109</v>
      </c>
      <c r="CB1010" s="392" t="s">
        <v>109</v>
      </c>
      <c r="CC1010" s="392" t="s">
        <v>109</v>
      </c>
      <c r="CD1010" s="392"/>
      <c r="CE1010" s="392"/>
      <c r="CF1010" s="392"/>
      <c r="CG1010" s="392"/>
      <c r="CH1010" s="392"/>
      <c r="CI1010" s="392"/>
      <c r="CJ1010" s="392"/>
      <c r="CK1010" s="392"/>
      <c r="CL1010" s="392"/>
      <c r="CM1010" s="392" t="s">
        <v>109</v>
      </c>
      <c r="CN1010" s="392"/>
      <c r="CO1010" s="297"/>
      <c r="CP1010" s="297"/>
      <c r="CQ1010" s="297"/>
      <c r="CR1010" s="297"/>
      <c r="CS1010" s="297"/>
      <c r="CT1010" s="297"/>
      <c r="CU1010" s="297"/>
      <c r="CV1010" s="297"/>
      <c r="CW1010" s="297"/>
      <c r="CX1010" s="297"/>
      <c r="CY1010" s="297"/>
      <c r="CZ1010" s="297"/>
      <c r="DA1010" s="297"/>
      <c r="DB1010" s="297"/>
      <c r="DC1010" s="297"/>
      <c r="DD1010" s="297"/>
      <c r="DE1010" s="297"/>
      <c r="DF1010" s="297"/>
      <c r="DG1010" s="297"/>
      <c r="DH1010" s="297"/>
      <c r="DI1010" s="297"/>
      <c r="DJ1010" s="297"/>
      <c r="DK1010" s="297"/>
      <c r="DL1010" s="297"/>
      <c r="DM1010" s="297"/>
      <c r="DN1010" s="297"/>
      <c r="DO1010" s="297"/>
      <c r="DP1010" s="297"/>
      <c r="DQ1010" s="297"/>
      <c r="DR1010" s="297"/>
      <c r="DS1010" s="297"/>
      <c r="DT1010" s="297"/>
      <c r="DU1010" s="297"/>
      <c r="DV1010" s="297"/>
      <c r="DW1010" s="297"/>
      <c r="DX1010" s="297"/>
      <c r="DY1010" s="297"/>
      <c r="DZ1010" s="297"/>
      <c r="EA1010" s="297"/>
      <c r="EB1010" s="297"/>
      <c r="EC1010" s="297"/>
      <c r="ED1010" s="297"/>
      <c r="EE1010" s="297"/>
      <c r="EF1010" s="297"/>
      <c r="EG1010" s="297"/>
      <c r="EH1010" s="297"/>
      <c r="EI1010" s="297"/>
      <c r="EJ1010" s="297"/>
      <c r="EK1010" s="297"/>
      <c r="EL1010" s="297"/>
      <c r="EM1010" s="297"/>
      <c r="EN1010" s="297"/>
      <c r="EO1010" s="297"/>
      <c r="EP1010" s="297"/>
      <c r="EQ1010" s="297"/>
      <c r="ER1010" s="297"/>
      <c r="ES1010" s="297"/>
      <c r="ET1010" s="297"/>
      <c r="EU1010" s="297"/>
      <c r="EV1010" s="297"/>
      <c r="EW1010" s="297"/>
      <c r="EX1010" s="297"/>
      <c r="EY1010" s="297"/>
      <c r="EZ1010" s="297"/>
      <c r="FA1010" s="297"/>
      <c r="FB1010" s="297"/>
      <c r="FC1010" s="297"/>
      <c r="FD1010" s="297"/>
      <c r="FE1010" s="297"/>
      <c r="FF1010" s="297"/>
      <c r="FG1010" s="297"/>
      <c r="FH1010" s="297"/>
      <c r="FI1010" s="297"/>
      <c r="FJ1010" s="297"/>
      <c r="FK1010" s="297"/>
      <c r="FL1010" s="297"/>
      <c r="FM1010" s="297"/>
      <c r="FN1010" s="297"/>
      <c r="FO1010" s="297"/>
      <c r="FP1010" s="297"/>
      <c r="FQ1010" s="297"/>
      <c r="FR1010" s="297"/>
      <c r="FS1010" s="297"/>
      <c r="FT1010" s="297"/>
      <c r="FU1010" s="297"/>
      <c r="FV1010" s="297"/>
      <c r="FW1010" s="297"/>
      <c r="FX1010" s="297"/>
      <c r="FY1010" s="297"/>
      <c r="FZ1010" s="297"/>
      <c r="GA1010" s="297"/>
      <c r="GB1010" s="297"/>
      <c r="GC1010" s="297"/>
      <c r="GD1010" s="297"/>
      <c r="GE1010" s="297"/>
      <c r="GF1010" s="297"/>
      <c r="GG1010" s="297"/>
      <c r="GH1010" s="297"/>
      <c r="GI1010" s="297"/>
      <c r="GJ1010" s="297"/>
      <c r="GK1010" s="297"/>
      <c r="GL1010" s="297"/>
      <c r="GM1010" s="297"/>
      <c r="GN1010" s="297"/>
      <c r="GO1010" s="297"/>
      <c r="GP1010" s="297"/>
      <c r="GQ1010" s="297"/>
      <c r="GR1010" s="297"/>
      <c r="GS1010" s="297"/>
      <c r="GT1010" s="297"/>
      <c r="GU1010" s="297"/>
      <c r="GV1010" s="347"/>
      <c r="GW1010" s="347"/>
      <c r="GX1010" s="347"/>
      <c r="GY1010" s="347"/>
      <c r="GZ1010" s="347"/>
      <c r="HA1010" s="347"/>
      <c r="HB1010" s="347"/>
      <c r="HC1010" s="347"/>
      <c r="HD1010" s="347"/>
      <c r="HE1010" s="347"/>
      <c r="HF1010" s="347"/>
      <c r="HG1010" s="347"/>
      <c r="HH1010" s="347"/>
      <c r="HI1010" s="347"/>
      <c r="HJ1010" s="347"/>
      <c r="HK1010" s="347"/>
      <c r="HL1010" s="347"/>
      <c r="HM1010" s="347"/>
      <c r="HN1010" s="347"/>
      <c r="HO1010" s="347"/>
      <c r="HP1010" s="347"/>
      <c r="HQ1010" s="347"/>
      <c r="HR1010" s="347"/>
      <c r="HS1010" s="347"/>
      <c r="HT1010" s="347"/>
      <c r="HU1010" s="347"/>
      <c r="HV1010" s="347"/>
      <c r="HW1010" s="347"/>
      <c r="HX1010" s="347"/>
      <c r="HY1010" s="347"/>
      <c r="HZ1010" s="347"/>
      <c r="IA1010" s="347"/>
      <c r="IB1010" s="347"/>
      <c r="IC1010" s="347"/>
      <c r="ID1010" s="347"/>
      <c r="IE1010" s="347"/>
      <c r="IF1010" s="347"/>
      <c r="IG1010" s="347"/>
      <c r="IH1010" s="347"/>
      <c r="II1010" s="347"/>
      <c r="IJ1010" s="347"/>
      <c r="IK1010" s="347"/>
      <c r="IL1010" s="347"/>
      <c r="IM1010" s="347"/>
      <c r="IN1010" s="347"/>
      <c r="IO1010" s="347"/>
      <c r="IP1010" s="347"/>
      <c r="IQ1010" s="347"/>
      <c r="IR1010" s="347"/>
      <c r="IS1010" s="347"/>
      <c r="IT1010" s="347"/>
      <c r="IU1010" s="347"/>
      <c r="IV1010" s="347"/>
      <c r="IW1010" s="347"/>
      <c r="IX1010" s="347"/>
      <c r="IY1010" s="347"/>
      <c r="IZ1010" s="347"/>
      <c r="JA1010" s="347"/>
      <c r="JB1010" s="347"/>
      <c r="JC1010" s="347"/>
      <c r="JD1010" s="347"/>
      <c r="JE1010" s="347"/>
      <c r="JF1010" s="347"/>
      <c r="JG1010" s="347"/>
      <c r="JH1010" s="347"/>
      <c r="JI1010" s="347"/>
      <c r="JJ1010" s="347"/>
      <c r="JK1010" s="347"/>
      <c r="JL1010" s="347"/>
      <c r="JM1010" s="347"/>
      <c r="JN1010" s="347"/>
      <c r="JO1010" s="347"/>
      <c r="JP1010" s="347"/>
      <c r="JQ1010" s="347"/>
      <c r="JR1010" s="347"/>
      <c r="JS1010" s="347"/>
      <c r="JT1010" s="347"/>
      <c r="JU1010" s="347"/>
      <c r="JV1010" s="347"/>
      <c r="JW1010" s="347"/>
      <c r="JX1010" s="347"/>
      <c r="JY1010" s="347"/>
      <c r="JZ1010" s="347"/>
      <c r="KA1010" s="347"/>
      <c r="KB1010" s="347"/>
      <c r="KC1010" s="347"/>
      <c r="KD1010" s="347"/>
      <c r="KE1010" s="347"/>
      <c r="KF1010" s="347"/>
      <c r="KG1010" s="347"/>
      <c r="KH1010" s="347"/>
      <c r="KI1010" s="347"/>
      <c r="KJ1010" s="347"/>
      <c r="KK1010" s="347"/>
      <c r="KL1010" s="347"/>
      <c r="KM1010" s="347"/>
      <c r="KN1010" s="347"/>
      <c r="KO1010" s="347"/>
      <c r="KP1010" s="347"/>
      <c r="KQ1010" s="347"/>
      <c r="KR1010" s="347"/>
      <c r="KS1010" s="347"/>
      <c r="KT1010" s="347"/>
      <c r="KU1010" s="347"/>
      <c r="KV1010" s="347"/>
      <c r="KW1010" s="347"/>
      <c r="KX1010" s="347"/>
      <c r="KY1010" s="347"/>
      <c r="KZ1010" s="347"/>
      <c r="LA1010" s="347"/>
      <c r="LB1010" s="347"/>
      <c r="LC1010" s="347"/>
      <c r="LD1010" s="347"/>
      <c r="LE1010" s="347"/>
      <c r="LF1010" s="347"/>
      <c r="LG1010" s="347"/>
      <c r="LH1010" s="347"/>
      <c r="LI1010" s="347"/>
      <c r="LJ1010" s="347"/>
      <c r="LK1010" s="347"/>
      <c r="LL1010" s="347"/>
      <c r="LM1010" s="347"/>
      <c r="LN1010" s="347"/>
      <c r="LO1010" s="347"/>
      <c r="LP1010" s="347"/>
      <c r="LQ1010" s="347"/>
      <c r="LR1010" s="347"/>
      <c r="LS1010" s="347"/>
      <c r="LT1010" s="347"/>
      <c r="LU1010" s="347"/>
      <c r="LV1010" s="347"/>
      <c r="LW1010" s="347"/>
      <c r="LX1010" s="347"/>
      <c r="LY1010" s="347"/>
      <c r="LZ1010" s="347"/>
      <c r="MA1010" s="347"/>
      <c r="MB1010" s="347"/>
      <c r="MC1010" s="347"/>
      <c r="MD1010" s="347"/>
      <c r="ME1010" s="347"/>
      <c r="MF1010" s="347"/>
      <c r="MG1010" s="347"/>
      <c r="MH1010" s="347"/>
      <c r="MI1010" s="347"/>
      <c r="MJ1010" s="347"/>
      <c r="MK1010" s="347"/>
      <c r="ML1010" s="347"/>
      <c r="MM1010" s="347"/>
      <c r="MN1010" s="347"/>
      <c r="MO1010" s="347"/>
      <c r="MP1010" s="347"/>
      <c r="MQ1010" s="347"/>
      <c r="MR1010" s="347"/>
      <c r="MS1010" s="347"/>
      <c r="MT1010" s="347"/>
      <c r="MU1010" s="347"/>
      <c r="MV1010" s="347"/>
      <c r="MW1010" s="347"/>
      <c r="MX1010" s="347"/>
      <c r="MY1010" s="347"/>
      <c r="MZ1010" s="347"/>
      <c r="NA1010" s="347"/>
      <c r="NB1010" s="347"/>
      <c r="NC1010" s="347"/>
      <c r="ND1010" s="347"/>
      <c r="NE1010" s="347"/>
      <c r="NF1010" s="347"/>
      <c r="NG1010" s="347"/>
      <c r="NH1010" s="347"/>
      <c r="NI1010" s="347"/>
      <c r="NJ1010" s="347"/>
      <c r="NK1010" s="347"/>
      <c r="NL1010" s="347"/>
      <c r="NM1010" s="347"/>
      <c r="NN1010" s="347"/>
      <c r="NO1010" s="347"/>
      <c r="NP1010" s="347"/>
      <c r="NQ1010" s="347"/>
      <c r="NR1010" s="347"/>
      <c r="NS1010" s="347"/>
      <c r="NT1010" s="347"/>
      <c r="NU1010" s="347"/>
      <c r="NV1010" s="347"/>
      <c r="NW1010" s="347"/>
      <c r="NX1010" s="347"/>
      <c r="NY1010" s="347"/>
      <c r="NZ1010" s="347"/>
      <c r="OA1010" s="347"/>
      <c r="OB1010" s="347"/>
      <c r="OC1010" s="347"/>
      <c r="OD1010" s="347"/>
      <c r="OE1010" s="347"/>
      <c r="OF1010" s="347"/>
      <c r="OG1010" s="347"/>
      <c r="OH1010" s="347"/>
      <c r="OI1010" s="347"/>
      <c r="OJ1010" s="347"/>
      <c r="OK1010" s="347"/>
      <c r="OL1010" s="347"/>
      <c r="OM1010" s="347"/>
      <c r="ON1010" s="347"/>
      <c r="OO1010" s="347"/>
      <c r="OP1010" s="347"/>
      <c r="OQ1010" s="347"/>
      <c r="OR1010" s="347"/>
      <c r="OS1010" s="347"/>
      <c r="OT1010" s="347"/>
      <c r="OU1010" s="347"/>
      <c r="OV1010" s="347"/>
      <c r="OW1010" s="347"/>
      <c r="OX1010" s="347"/>
      <c r="OY1010" s="347"/>
      <c r="OZ1010" s="347"/>
      <c r="PA1010" s="347"/>
      <c r="PB1010" s="347"/>
      <c r="PC1010" s="347"/>
      <c r="PD1010" s="347"/>
      <c r="PE1010" s="347"/>
      <c r="PF1010" s="347"/>
      <c r="PG1010" s="347"/>
      <c r="PH1010" s="347"/>
      <c r="PI1010" s="347"/>
      <c r="PJ1010" s="347"/>
      <c r="PK1010" s="347"/>
      <c r="PL1010" s="347"/>
      <c r="PM1010" s="347"/>
      <c r="PN1010" s="347"/>
      <c r="PO1010" s="347"/>
      <c r="PP1010" s="347"/>
      <c r="PQ1010" s="347"/>
      <c r="PR1010" s="347"/>
      <c r="PS1010" s="347"/>
      <c r="PT1010" s="347"/>
      <c r="PU1010" s="347"/>
      <c r="PV1010" s="347"/>
      <c r="PW1010" s="347"/>
      <c r="PX1010" s="347"/>
      <c r="PY1010" s="347"/>
      <c r="PZ1010" s="347"/>
      <c r="QA1010" s="347"/>
      <c r="QB1010" s="347"/>
      <c r="QC1010" s="347"/>
      <c r="QD1010" s="347"/>
      <c r="QE1010" s="347"/>
      <c r="QF1010" s="347"/>
      <c r="QG1010" s="347"/>
      <c r="QH1010" s="347"/>
      <c r="QI1010" s="347"/>
      <c r="QJ1010" s="347"/>
      <c r="QK1010" s="347"/>
      <c r="QL1010" s="347"/>
      <c r="QM1010" s="347"/>
      <c r="QN1010" s="347"/>
      <c r="QO1010" s="347"/>
      <c r="QP1010" s="347"/>
      <c r="QQ1010" s="347"/>
      <c r="QR1010" s="347"/>
      <c r="QS1010" s="347"/>
      <c r="QT1010" s="347"/>
      <c r="QU1010" s="347"/>
      <c r="QV1010" s="347"/>
      <c r="QW1010" s="347"/>
      <c r="QX1010" s="347"/>
      <c r="QY1010" s="347"/>
      <c r="QZ1010" s="347"/>
      <c r="RA1010" s="347"/>
      <c r="RB1010" s="347"/>
      <c r="RC1010" s="347"/>
      <c r="RD1010" s="347"/>
      <c r="RE1010" s="347"/>
      <c r="RF1010" s="347"/>
      <c r="RG1010" s="347"/>
      <c r="RH1010" s="347"/>
      <c r="RI1010" s="347"/>
      <c r="RJ1010" s="347"/>
      <c r="RK1010" s="347"/>
      <c r="RL1010" s="347"/>
      <c r="RM1010" s="347"/>
      <c r="RN1010" s="347"/>
      <c r="RO1010" s="347"/>
      <c r="RP1010" s="347"/>
      <c r="RQ1010" s="347"/>
      <c r="RR1010" s="347"/>
      <c r="RS1010" s="347"/>
      <c r="RT1010" s="347"/>
      <c r="RU1010" s="347"/>
      <c r="RV1010" s="347"/>
      <c r="RW1010" s="347"/>
      <c r="RX1010" s="347"/>
      <c r="RY1010" s="347"/>
      <c r="RZ1010" s="347"/>
      <c r="SA1010" s="347"/>
      <c r="SB1010" s="347"/>
      <c r="SC1010" s="347"/>
      <c r="SD1010" s="347"/>
      <c r="SE1010" s="347"/>
      <c r="SF1010" s="347"/>
      <c r="SG1010" s="347"/>
      <c r="SH1010" s="347"/>
      <c r="SI1010" s="347"/>
      <c r="SJ1010" s="347"/>
      <c r="SK1010" s="347"/>
      <c r="SL1010" s="347"/>
      <c r="SM1010" s="347"/>
      <c r="SN1010" s="347"/>
      <c r="SO1010" s="347"/>
      <c r="SP1010" s="347"/>
      <c r="SQ1010" s="347"/>
      <c r="SR1010" s="347"/>
      <c r="SS1010" s="347"/>
      <c r="ST1010" s="347"/>
      <c r="SU1010" s="347"/>
      <c r="SV1010" s="347"/>
      <c r="SW1010" s="347"/>
      <c r="SX1010" s="347"/>
      <c r="SY1010" s="347"/>
      <c r="SZ1010" s="347"/>
      <c r="TA1010" s="347"/>
      <c r="TB1010" s="347"/>
      <c r="TC1010" s="347"/>
      <c r="TD1010" s="347"/>
      <c r="TE1010" s="347"/>
      <c r="TF1010" s="347"/>
      <c r="TG1010" s="347"/>
      <c r="TH1010" s="347"/>
      <c r="TI1010" s="347"/>
      <c r="TJ1010" s="347"/>
      <c r="TK1010" s="347"/>
      <c r="TL1010" s="347"/>
      <c r="TM1010" s="347"/>
      <c r="TN1010" s="347"/>
      <c r="TO1010" s="347"/>
      <c r="TP1010" s="347"/>
      <c r="TQ1010" s="347"/>
      <c r="TR1010" s="347"/>
      <c r="TS1010" s="347"/>
      <c r="TT1010" s="347"/>
      <c r="TU1010" s="347"/>
      <c r="TV1010" s="347"/>
      <c r="TW1010" s="347"/>
      <c r="TX1010" s="347"/>
      <c r="TY1010" s="347"/>
      <c r="TZ1010" s="347"/>
      <c r="UA1010" s="347"/>
      <c r="UB1010" s="347"/>
      <c r="UC1010" s="347"/>
      <c r="UD1010" s="347"/>
      <c r="UE1010" s="347"/>
      <c r="UF1010" s="347"/>
      <c r="UG1010" s="347"/>
      <c r="UH1010" s="347"/>
      <c r="UI1010" s="347"/>
      <c r="UJ1010" s="347"/>
      <c r="UK1010" s="347"/>
      <c r="UL1010" s="347"/>
      <c r="UM1010" s="347"/>
      <c r="UN1010" s="347"/>
      <c r="UO1010" s="347"/>
      <c r="UP1010" s="347"/>
      <c r="UQ1010" s="347"/>
      <c r="UR1010" s="347"/>
      <c r="US1010" s="347"/>
      <c r="UT1010" s="347"/>
      <c r="UU1010" s="347"/>
      <c r="UV1010" s="347"/>
      <c r="UW1010" s="347"/>
      <c r="UX1010" s="347"/>
      <c r="UY1010" s="347"/>
      <c r="UZ1010" s="347"/>
      <c r="VA1010" s="347"/>
      <c r="VB1010" s="347"/>
      <c r="VC1010" s="347"/>
      <c r="VD1010" s="347"/>
      <c r="VE1010" s="347"/>
      <c r="VF1010" s="347"/>
      <c r="VG1010" s="347"/>
      <c r="VH1010" s="347"/>
      <c r="VI1010" s="347"/>
      <c r="VJ1010" s="347"/>
      <c r="VK1010" s="347"/>
      <c r="VL1010" s="347"/>
      <c r="VM1010" s="347"/>
      <c r="VN1010" s="347"/>
      <c r="VO1010" s="347"/>
      <c r="VP1010" s="347"/>
      <c r="VQ1010" s="347"/>
      <c r="VR1010" s="347"/>
      <c r="VS1010" s="347"/>
      <c r="VT1010" s="347"/>
      <c r="VU1010" s="347"/>
      <c r="VV1010" s="347"/>
      <c r="VW1010" s="347"/>
      <c r="VX1010" s="347"/>
      <c r="VY1010" s="347"/>
      <c r="VZ1010" s="347"/>
      <c r="WA1010" s="347"/>
      <c r="WB1010" s="347"/>
      <c r="WC1010" s="347"/>
      <c r="WD1010" s="347"/>
      <c r="WE1010" s="347"/>
      <c r="WF1010" s="347"/>
      <c r="WG1010" s="347"/>
      <c r="WH1010" s="347"/>
      <c r="WI1010" s="347"/>
      <c r="WJ1010" s="347"/>
      <c r="WK1010" s="347"/>
      <c r="WL1010" s="347"/>
      <c r="WM1010" s="347"/>
      <c r="WN1010" s="347"/>
      <c r="WO1010" s="347"/>
      <c r="WP1010" s="347"/>
      <c r="WQ1010" s="347"/>
      <c r="WR1010" s="347"/>
      <c r="WS1010" s="347"/>
      <c r="WT1010" s="347"/>
      <c r="WU1010" s="347"/>
      <c r="WV1010" s="347"/>
      <c r="WW1010" s="347"/>
      <c r="WX1010" s="347"/>
      <c r="WY1010" s="347"/>
      <c r="WZ1010" s="347"/>
      <c r="XA1010" s="347"/>
      <c r="XB1010" s="347"/>
      <c r="XC1010" s="347"/>
      <c r="XD1010" s="347"/>
      <c r="XE1010" s="347"/>
      <c r="XF1010" s="347"/>
      <c r="XG1010" s="347"/>
      <c r="XH1010" s="347"/>
      <c r="XI1010" s="347"/>
      <c r="XJ1010" s="347"/>
      <c r="XK1010" s="347"/>
      <c r="XL1010" s="347"/>
      <c r="XM1010" s="347"/>
      <c r="XN1010" s="347"/>
      <c r="XO1010" s="347"/>
      <c r="XP1010" s="347"/>
      <c r="XQ1010" s="347"/>
      <c r="XR1010" s="347"/>
      <c r="XS1010" s="347"/>
      <c r="XT1010" s="347"/>
      <c r="XU1010" s="347"/>
      <c r="XV1010" s="347"/>
      <c r="XW1010" s="347"/>
      <c r="XX1010" s="347"/>
      <c r="XY1010" s="347"/>
      <c r="XZ1010" s="347"/>
      <c r="YA1010" s="347"/>
      <c r="YB1010" s="347"/>
      <c r="YC1010" s="347"/>
      <c r="YD1010" s="347"/>
      <c r="YE1010" s="347"/>
      <c r="YF1010" s="347"/>
      <c r="YG1010" s="347"/>
      <c r="YH1010" s="347"/>
      <c r="YI1010" s="347"/>
      <c r="YJ1010" s="347"/>
      <c r="YK1010" s="347"/>
      <c r="YL1010" s="347"/>
      <c r="YM1010" s="347"/>
      <c r="YN1010" s="347"/>
      <c r="YO1010" s="347"/>
      <c r="YP1010" s="347"/>
      <c r="YQ1010" s="347"/>
      <c r="YR1010" s="347"/>
      <c r="YS1010" s="347"/>
      <c r="YT1010" s="347"/>
      <c r="YU1010" s="347"/>
      <c r="YV1010" s="347"/>
      <c r="YW1010" s="347"/>
      <c r="YX1010" s="347"/>
      <c r="YY1010" s="347"/>
      <c r="YZ1010" s="347"/>
      <c r="ZA1010" s="347"/>
      <c r="ZB1010" s="347"/>
      <c r="ZC1010" s="347"/>
      <c r="ZD1010" s="347"/>
      <c r="ZE1010" s="347"/>
      <c r="ZF1010" s="347"/>
      <c r="ZG1010" s="347"/>
      <c r="ZH1010" s="347"/>
      <c r="ZI1010" s="347"/>
      <c r="ZJ1010" s="347"/>
      <c r="ZK1010" s="347"/>
      <c r="ZL1010" s="347"/>
      <c r="ZM1010" s="347"/>
      <c r="ZN1010" s="347"/>
      <c r="ZO1010" s="347"/>
      <c r="ZP1010" s="347"/>
      <c r="ZQ1010" s="347"/>
      <c r="ZR1010" s="347"/>
      <c r="ZS1010" s="347"/>
      <c r="ZT1010" s="347"/>
      <c r="ZU1010" s="347"/>
      <c r="ZV1010" s="347"/>
      <c r="ZW1010" s="347"/>
      <c r="ZX1010" s="347"/>
      <c r="ZY1010" s="347"/>
      <c r="ZZ1010" s="347"/>
      <c r="AAA1010" s="347"/>
      <c r="AAB1010" s="347"/>
      <c r="AAC1010" s="347"/>
      <c r="AAD1010" s="347"/>
      <c r="AAE1010" s="347"/>
      <c r="AAF1010" s="347"/>
      <c r="AAG1010" s="347"/>
      <c r="AAH1010" s="347"/>
      <c r="AAI1010" s="347"/>
      <c r="AAJ1010" s="347"/>
      <c r="AAK1010" s="347"/>
      <c r="AAL1010" s="347"/>
      <c r="AAM1010" s="347"/>
      <c r="AAN1010" s="347"/>
      <c r="AAO1010" s="347"/>
      <c r="AAP1010" s="347"/>
      <c r="AAQ1010" s="347"/>
      <c r="AAR1010" s="347"/>
      <c r="AAS1010" s="347"/>
      <c r="AAT1010" s="347"/>
      <c r="AAU1010" s="347"/>
      <c r="AAV1010" s="347"/>
      <c r="AAW1010" s="347"/>
      <c r="AAX1010" s="347"/>
      <c r="AAY1010" s="347"/>
      <c r="AAZ1010" s="347"/>
      <c r="ABA1010" s="347"/>
      <c r="ABB1010" s="347"/>
      <c r="ABC1010" s="347"/>
      <c r="ABD1010" s="347"/>
      <c r="ABE1010" s="347"/>
      <c r="ABF1010" s="347"/>
      <c r="ABG1010" s="347"/>
      <c r="ABH1010" s="347"/>
      <c r="ABI1010" s="347"/>
      <c r="ABJ1010" s="347"/>
      <c r="ABK1010" s="347"/>
      <c r="ABL1010" s="347"/>
      <c r="ABM1010" s="347"/>
      <c r="ABN1010" s="347"/>
      <c r="ABO1010" s="347"/>
      <c r="ABP1010" s="347"/>
      <c r="ABQ1010" s="347"/>
      <c r="ABR1010" s="347"/>
      <c r="ABS1010" s="347"/>
      <c r="ABT1010" s="347"/>
      <c r="ABU1010" s="347"/>
      <c r="ABV1010" s="347"/>
      <c r="ABW1010" s="347"/>
      <c r="ABX1010" s="347"/>
      <c r="ABY1010" s="347"/>
      <c r="ABZ1010" s="347"/>
      <c r="ACA1010" s="347"/>
      <c r="ACB1010" s="347"/>
      <c r="ACC1010" s="347"/>
      <c r="ACD1010" s="347"/>
      <c r="ACE1010" s="347"/>
      <c r="ACF1010" s="347"/>
      <c r="ACG1010" s="347"/>
      <c r="ACH1010" s="347"/>
      <c r="ACI1010" s="347"/>
      <c r="ACJ1010" s="347"/>
      <c r="ACK1010" s="347"/>
      <c r="ACL1010" s="347"/>
      <c r="ACM1010" s="347"/>
      <c r="ACN1010" s="347"/>
      <c r="ACO1010" s="347"/>
      <c r="ACP1010" s="347"/>
      <c r="ACQ1010" s="347"/>
      <c r="ACR1010" s="347"/>
      <c r="ACS1010" s="347"/>
      <c r="ACT1010" s="347"/>
      <c r="ACU1010" s="347"/>
      <c r="ACV1010" s="347"/>
      <c r="ACW1010" s="347"/>
      <c r="ACX1010" s="347"/>
      <c r="ACY1010" s="347"/>
      <c r="ACZ1010" s="347"/>
      <c r="ADA1010" s="347"/>
      <c r="ADB1010" s="347"/>
      <c r="ADC1010" s="347"/>
      <c r="ADD1010" s="347"/>
      <c r="ADE1010" s="347"/>
      <c r="ADF1010" s="347"/>
      <c r="ADG1010" s="347"/>
      <c r="ADH1010" s="347"/>
      <c r="ADI1010" s="347"/>
      <c r="ADJ1010" s="347"/>
      <c r="ADK1010" s="347"/>
      <c r="ADL1010" s="347"/>
      <c r="ADM1010" s="347"/>
      <c r="ADN1010" s="347"/>
      <c r="ADO1010" s="347"/>
      <c r="ADP1010" s="347"/>
      <c r="ADQ1010" s="347"/>
      <c r="ADR1010" s="347"/>
      <c r="ADS1010" s="347"/>
      <c r="ADT1010" s="347"/>
      <c r="ADU1010" s="347"/>
      <c r="ADV1010" s="347"/>
      <c r="ADW1010" s="347"/>
      <c r="ADX1010" s="347"/>
      <c r="ADY1010" s="347"/>
      <c r="ADZ1010" s="347"/>
      <c r="AEA1010" s="347"/>
      <c r="AEB1010" s="347"/>
      <c r="AEC1010" s="347"/>
      <c r="AED1010" s="347"/>
      <c r="AEE1010" s="347"/>
      <c r="AEF1010" s="347"/>
      <c r="AEG1010" s="347"/>
      <c r="AEH1010" s="347"/>
      <c r="AEI1010" s="347"/>
      <c r="AEJ1010" s="347"/>
      <c r="AEK1010" s="347"/>
      <c r="AEL1010" s="347"/>
      <c r="AEM1010" s="347"/>
      <c r="AEN1010" s="347"/>
      <c r="AEO1010" s="347"/>
      <c r="AEP1010" s="347"/>
      <c r="AEQ1010" s="347"/>
      <c r="AER1010" s="347"/>
      <c r="AES1010" s="347"/>
      <c r="AET1010" s="347"/>
      <c r="AEU1010" s="347"/>
      <c r="AEV1010" s="347"/>
      <c r="AEW1010" s="347"/>
      <c r="AEX1010" s="347"/>
      <c r="AEY1010" s="347"/>
      <c r="AEZ1010" s="347"/>
      <c r="AFA1010" s="347"/>
      <c r="AFB1010" s="347"/>
      <c r="AFC1010" s="347"/>
      <c r="AFD1010" s="347"/>
      <c r="AFE1010" s="347"/>
      <c r="AFF1010" s="347"/>
      <c r="AFG1010" s="347"/>
      <c r="AFH1010" s="347"/>
      <c r="AFI1010" s="347"/>
      <c r="AFJ1010" s="347"/>
      <c r="AFK1010" s="347"/>
      <c r="AFL1010" s="347"/>
      <c r="AFM1010" s="347"/>
      <c r="AFN1010" s="347"/>
      <c r="AFO1010" s="347"/>
      <c r="AFP1010" s="347"/>
      <c r="AFQ1010" s="347"/>
      <c r="AFR1010" s="347"/>
      <c r="AFS1010" s="347"/>
      <c r="AFT1010" s="347"/>
      <c r="AFU1010" s="347"/>
      <c r="AFV1010" s="347"/>
      <c r="AFW1010" s="347"/>
      <c r="AFX1010" s="347"/>
      <c r="AFY1010" s="347"/>
      <c r="AFZ1010" s="347"/>
      <c r="AGA1010" s="347"/>
      <c r="AGB1010" s="347"/>
      <c r="AGC1010" s="347"/>
      <c r="AGD1010" s="347"/>
      <c r="AGE1010" s="347"/>
      <c r="AGF1010" s="347"/>
      <c r="AGG1010" s="347"/>
      <c r="AGH1010" s="347"/>
      <c r="AGI1010" s="347"/>
      <c r="AGJ1010" s="347"/>
      <c r="AGK1010" s="347"/>
      <c r="AGL1010" s="347"/>
      <c r="AGM1010" s="347"/>
      <c r="AGN1010" s="347"/>
      <c r="AGO1010" s="347"/>
      <c r="AGP1010" s="347"/>
      <c r="AGQ1010" s="347"/>
      <c r="AGR1010" s="347"/>
      <c r="AGS1010" s="347"/>
      <c r="AGT1010" s="347"/>
      <c r="AGU1010" s="347"/>
      <c r="AGV1010" s="347"/>
      <c r="AGW1010" s="347"/>
      <c r="AGX1010" s="347"/>
      <c r="AGY1010" s="347"/>
      <c r="AGZ1010" s="347"/>
      <c r="AHA1010" s="347"/>
      <c r="AHB1010" s="347"/>
      <c r="AHC1010" s="347"/>
      <c r="AHD1010" s="347"/>
      <c r="AHE1010" s="347"/>
      <c r="AHF1010" s="347"/>
      <c r="AHG1010" s="347"/>
      <c r="AHH1010" s="347"/>
      <c r="AHI1010" s="347"/>
      <c r="AHJ1010" s="347"/>
      <c r="AHK1010" s="347"/>
      <c r="AHL1010" s="347"/>
      <c r="AHM1010" s="347"/>
      <c r="AHN1010" s="347"/>
      <c r="AHO1010" s="347"/>
      <c r="AHP1010" s="347"/>
      <c r="AHQ1010" s="347"/>
      <c r="AHR1010" s="347"/>
      <c r="AHS1010" s="347"/>
      <c r="AHT1010" s="347"/>
      <c r="AHU1010" s="347"/>
      <c r="AHV1010" s="347"/>
      <c r="AHW1010" s="347"/>
      <c r="AHX1010" s="347"/>
      <c r="AHY1010" s="347"/>
      <c r="AHZ1010" s="347"/>
      <c r="AIA1010" s="347"/>
      <c r="AIB1010" s="347"/>
      <c r="AIC1010" s="347"/>
      <c r="AID1010" s="347"/>
      <c r="AIE1010" s="347"/>
      <c r="AIF1010" s="347"/>
      <c r="AIG1010" s="347"/>
      <c r="AIH1010" s="347"/>
      <c r="AII1010" s="347"/>
      <c r="AIJ1010" s="347"/>
      <c r="AIK1010" s="347"/>
      <c r="AIL1010" s="347"/>
      <c r="AIM1010" s="347"/>
      <c r="AIN1010" s="347"/>
      <c r="AIO1010" s="347"/>
      <c r="AIP1010" s="347"/>
      <c r="AIQ1010" s="347"/>
      <c r="AIR1010" s="347"/>
      <c r="AIS1010" s="347"/>
      <c r="AIT1010" s="347"/>
      <c r="AIU1010" s="347"/>
      <c r="AIV1010" s="347"/>
      <c r="AIW1010" s="347"/>
      <c r="AIX1010" s="347"/>
      <c r="AIY1010" s="347"/>
      <c r="AIZ1010" s="347"/>
      <c r="AJA1010" s="347"/>
      <c r="AJB1010" s="347"/>
      <c r="AJC1010" s="347"/>
      <c r="AJD1010" s="347"/>
      <c r="AJE1010" s="347"/>
      <c r="AJF1010" s="347"/>
      <c r="AJG1010" s="347"/>
      <c r="AJH1010" s="347"/>
      <c r="AJI1010" s="347"/>
      <c r="AJJ1010" s="347"/>
      <c r="AJK1010" s="347"/>
      <c r="AJL1010" s="347"/>
      <c r="AJM1010" s="347"/>
      <c r="AJN1010" s="347"/>
      <c r="AJO1010" s="347"/>
      <c r="AJP1010" s="347"/>
      <c r="AJQ1010" s="347"/>
      <c r="AJR1010" s="347"/>
      <c r="AJS1010" s="347"/>
      <c r="AJT1010" s="347"/>
      <c r="AJU1010" s="347"/>
      <c r="AJV1010" s="347"/>
      <c r="AJW1010" s="347"/>
      <c r="AJX1010" s="347"/>
      <c r="AJY1010" s="347"/>
      <c r="AJZ1010" s="347"/>
      <c r="AKA1010" s="347"/>
      <c r="AKB1010" s="347"/>
      <c r="AKC1010" s="347"/>
      <c r="AKD1010" s="347"/>
      <c r="AKE1010" s="347"/>
      <c r="AKF1010" s="347"/>
      <c r="AKG1010" s="347"/>
      <c r="AKH1010" s="347"/>
      <c r="AKI1010" s="347"/>
      <c r="AKJ1010" s="347"/>
      <c r="AKK1010" s="347"/>
      <c r="AKL1010" s="347"/>
      <c r="AKM1010" s="347"/>
      <c r="AKN1010" s="347"/>
      <c r="AKO1010" s="347"/>
      <c r="AKP1010" s="347"/>
      <c r="AKQ1010" s="347"/>
      <c r="AKR1010" s="347"/>
      <c r="AKS1010" s="347"/>
      <c r="AKT1010" s="347"/>
      <c r="AKU1010" s="347"/>
      <c r="AKV1010" s="347"/>
      <c r="AKW1010" s="347"/>
      <c r="AKX1010" s="347"/>
      <c r="AKY1010" s="347"/>
      <c r="AKZ1010" s="347"/>
      <c r="ALA1010" s="347"/>
      <c r="ALB1010" s="347"/>
      <c r="ALC1010" s="347"/>
      <c r="ALD1010" s="347"/>
      <c r="ALE1010" s="347"/>
      <c r="ALF1010" s="347"/>
      <c r="ALG1010" s="347"/>
      <c r="ALH1010" s="347"/>
      <c r="ALI1010" s="347"/>
      <c r="ALJ1010" s="347"/>
      <c r="ALK1010" s="347"/>
      <c r="ALL1010" s="347"/>
      <c r="ALM1010" s="347"/>
      <c r="ALN1010" s="347"/>
      <c r="ALO1010" s="347"/>
      <c r="ALP1010" s="347"/>
      <c r="ALQ1010" s="347"/>
      <c r="ALR1010" s="347"/>
      <c r="ALS1010" s="347"/>
      <c r="ALT1010" s="347"/>
      <c r="ALU1010" s="347"/>
      <c r="ALV1010" s="347"/>
      <c r="ALW1010" s="347"/>
      <c r="ALX1010" s="347"/>
      <c r="ALY1010" s="347"/>
      <c r="ALZ1010" s="347"/>
      <c r="AMA1010" s="347"/>
      <c r="AMB1010" s="347"/>
      <c r="AMC1010" s="347"/>
      <c r="AMD1010" s="347"/>
      <c r="AME1010" s="347"/>
      <c r="AMF1010" s="347"/>
      <c r="AMG1010" s="347"/>
      <c r="AMH1010" s="347"/>
      <c r="AMI1010" s="347"/>
      <c r="AMJ1010" s="347"/>
      <c r="AMK1010" s="347"/>
      <c r="AML1010" s="347"/>
      <c r="AMM1010" s="347"/>
      <c r="AMN1010" s="347"/>
      <c r="AMO1010" s="347"/>
      <c r="AMP1010" s="347"/>
      <c r="AMQ1010" s="347"/>
      <c r="AMR1010" s="347"/>
      <c r="AMS1010" s="347"/>
      <c r="AMT1010" s="347"/>
      <c r="AMU1010" s="347"/>
      <c r="AMV1010" s="347"/>
      <c r="AMW1010" s="347"/>
      <c r="AMX1010" s="347"/>
      <c r="AMY1010" s="347"/>
      <c r="AMZ1010" s="347"/>
      <c r="ANA1010" s="347"/>
      <c r="ANB1010" s="347"/>
      <c r="ANC1010" s="347"/>
      <c r="AND1010" s="347"/>
      <c r="ANE1010" s="347"/>
      <c r="ANF1010" s="347"/>
      <c r="ANG1010" s="347"/>
      <c r="ANH1010" s="347"/>
      <c r="ANI1010" s="347"/>
      <c r="ANJ1010" s="347"/>
      <c r="ANK1010" s="347"/>
      <c r="ANL1010" s="347"/>
      <c r="ANM1010" s="347"/>
      <c r="ANN1010" s="347"/>
      <c r="ANO1010" s="347"/>
      <c r="ANP1010" s="347"/>
      <c r="ANQ1010" s="347"/>
      <c r="ANR1010" s="347"/>
      <c r="ANS1010" s="347"/>
      <c r="ANT1010" s="347"/>
      <c r="ANU1010" s="347"/>
      <c r="ANV1010" s="347"/>
      <c r="ANW1010" s="347"/>
      <c r="ANX1010" s="347"/>
      <c r="ANY1010" s="347"/>
      <c r="ANZ1010" s="347"/>
      <c r="AOA1010" s="347"/>
      <c r="AOB1010" s="347"/>
      <c r="AOC1010" s="347"/>
      <c r="AOD1010" s="347"/>
      <c r="AOE1010" s="347"/>
      <c r="AOF1010" s="347"/>
      <c r="AOG1010" s="347"/>
      <c r="AOH1010" s="347"/>
      <c r="AOI1010" s="347"/>
      <c r="AOJ1010" s="347"/>
      <c r="AOK1010" s="347"/>
      <c r="AOL1010" s="347"/>
      <c r="AOM1010" s="347"/>
      <c r="AON1010" s="347"/>
      <c r="AOO1010" s="347"/>
      <c r="AOP1010" s="347"/>
      <c r="AOQ1010" s="347"/>
      <c r="AOR1010" s="347"/>
      <c r="AOS1010" s="347"/>
      <c r="AOT1010" s="347"/>
      <c r="AOU1010" s="347"/>
      <c r="AOV1010" s="347"/>
      <c r="AOW1010" s="347"/>
      <c r="AOX1010" s="347"/>
      <c r="AOY1010" s="347"/>
      <c r="AOZ1010" s="347"/>
      <c r="APA1010" s="347"/>
      <c r="APB1010" s="347"/>
      <c r="APC1010" s="347"/>
      <c r="APD1010" s="347"/>
      <c r="APE1010" s="347"/>
      <c r="APF1010" s="347"/>
      <c r="APG1010" s="347"/>
      <c r="APH1010" s="347"/>
      <c r="API1010" s="347"/>
      <c r="APJ1010" s="347"/>
      <c r="APK1010" s="347"/>
      <c r="APL1010" s="347"/>
      <c r="APM1010" s="347"/>
      <c r="APN1010" s="347"/>
      <c r="APO1010" s="347"/>
      <c r="APP1010" s="347"/>
      <c r="APQ1010" s="347"/>
      <c r="APR1010" s="347"/>
      <c r="APS1010" s="347"/>
      <c r="APT1010" s="347"/>
      <c r="APU1010" s="347"/>
      <c r="APV1010" s="347"/>
      <c r="APW1010" s="347"/>
      <c r="APX1010" s="347"/>
      <c r="APY1010" s="347"/>
      <c r="APZ1010" s="347"/>
      <c r="AQA1010" s="347"/>
      <c r="AQB1010" s="347"/>
      <c r="AQC1010" s="347"/>
      <c r="AQD1010" s="347"/>
      <c r="AQE1010" s="347"/>
      <c r="AQF1010" s="347"/>
      <c r="AQG1010" s="347"/>
      <c r="AQH1010" s="347"/>
      <c r="AQI1010" s="347"/>
      <c r="AQJ1010" s="347"/>
      <c r="AQK1010" s="347"/>
      <c r="AQL1010" s="347"/>
      <c r="AQM1010" s="347"/>
      <c r="AQN1010" s="347"/>
      <c r="AQO1010" s="347"/>
      <c r="AQP1010" s="347"/>
      <c r="AQQ1010" s="347"/>
      <c r="AQR1010" s="347"/>
      <c r="AQS1010" s="347"/>
      <c r="AQT1010" s="347"/>
      <c r="AQU1010" s="347"/>
      <c r="AQV1010" s="347"/>
      <c r="AQW1010" s="347"/>
      <c r="AQX1010" s="347"/>
      <c r="AQY1010" s="347"/>
      <c r="AQZ1010" s="347"/>
      <c r="ARA1010" s="347"/>
      <c r="ARB1010" s="347"/>
      <c r="ARC1010" s="347"/>
      <c r="ARD1010" s="347"/>
      <c r="ARE1010" s="347"/>
      <c r="ARF1010" s="347"/>
      <c r="ARG1010" s="347"/>
      <c r="ARH1010" s="347"/>
      <c r="ARI1010" s="347"/>
      <c r="ARJ1010" s="347"/>
      <c r="ARK1010" s="347"/>
      <c r="ARL1010" s="347"/>
      <c r="ARM1010" s="347"/>
      <c r="ARN1010" s="347"/>
      <c r="ARO1010" s="347"/>
      <c r="ARP1010" s="347"/>
      <c r="ARQ1010" s="347"/>
      <c r="ARR1010" s="347"/>
      <c r="ARS1010" s="347"/>
      <c r="ART1010" s="347"/>
      <c r="ARU1010" s="347"/>
      <c r="ARV1010" s="347"/>
      <c r="ARW1010" s="347"/>
      <c r="ARX1010" s="347"/>
      <c r="ARY1010" s="347"/>
      <c r="ARZ1010" s="347"/>
      <c r="ASA1010" s="347"/>
      <c r="ASB1010" s="347"/>
      <c r="ASC1010" s="347"/>
      <c r="ASD1010" s="347"/>
      <c r="ASE1010" s="347"/>
      <c r="ASF1010" s="347"/>
      <c r="ASG1010" s="347"/>
      <c r="ASH1010" s="347"/>
      <c r="ASI1010" s="347"/>
      <c r="ASJ1010" s="347"/>
      <c r="ASK1010" s="347"/>
      <c r="ASL1010" s="347"/>
      <c r="ASM1010" s="347"/>
      <c r="ASN1010" s="347"/>
      <c r="ASO1010" s="347"/>
      <c r="ASP1010" s="347"/>
      <c r="ASQ1010" s="347"/>
      <c r="ASR1010" s="347"/>
      <c r="ASS1010" s="347"/>
      <c r="AST1010" s="347"/>
      <c r="ASU1010" s="347"/>
      <c r="ASV1010" s="347"/>
      <c r="ASW1010" s="347"/>
      <c r="ASX1010" s="347"/>
      <c r="ASY1010" s="347"/>
      <c r="ASZ1010" s="347"/>
      <c r="ATA1010" s="347"/>
      <c r="ATB1010" s="347"/>
      <c r="ATC1010" s="347"/>
      <c r="ATD1010" s="347"/>
      <c r="ATE1010" s="347"/>
      <c r="ATF1010" s="347"/>
      <c r="ATG1010" s="347"/>
      <c r="ATH1010" s="347"/>
      <c r="ATI1010" s="347"/>
      <c r="ATJ1010" s="347"/>
      <c r="ATK1010" s="347"/>
      <c r="ATL1010" s="347"/>
      <c r="ATM1010" s="347"/>
      <c r="ATN1010" s="347"/>
      <c r="ATO1010" s="347"/>
      <c r="ATP1010" s="347"/>
      <c r="ATQ1010" s="347"/>
      <c r="ATR1010" s="347"/>
      <c r="ATS1010" s="347"/>
      <c r="ATT1010" s="347"/>
      <c r="ATU1010" s="347"/>
      <c r="ATV1010" s="347"/>
      <c r="ATW1010" s="347"/>
      <c r="ATX1010" s="347"/>
      <c r="ATY1010" s="347"/>
      <c r="ATZ1010" s="347"/>
      <c r="AUA1010" s="347"/>
      <c r="AUB1010" s="347"/>
      <c r="AUC1010" s="347"/>
      <c r="AUD1010" s="347"/>
      <c r="AUE1010" s="347"/>
      <c r="AUF1010" s="347"/>
      <c r="AUG1010" s="347"/>
      <c r="AUH1010" s="347"/>
      <c r="AUI1010" s="347"/>
      <c r="AUJ1010" s="347"/>
      <c r="AUK1010" s="347"/>
      <c r="AUL1010" s="347"/>
      <c r="AUM1010" s="347"/>
      <c r="AUN1010" s="347"/>
      <c r="AUO1010" s="347"/>
      <c r="AUP1010" s="347"/>
      <c r="AUQ1010" s="347"/>
      <c r="AUR1010" s="347"/>
      <c r="AUS1010" s="347"/>
      <c r="AUT1010" s="347"/>
      <c r="AUU1010" s="347"/>
      <c r="AUV1010" s="347"/>
      <c r="AUW1010" s="347"/>
      <c r="AUX1010" s="347"/>
      <c r="AUY1010" s="347"/>
      <c r="AUZ1010" s="347"/>
      <c r="AVA1010" s="347"/>
      <c r="AVB1010" s="347"/>
      <c r="AVC1010" s="347"/>
      <c r="AVD1010" s="347"/>
      <c r="AVE1010" s="347"/>
      <c r="AVF1010" s="347"/>
      <c r="AVG1010" s="347"/>
      <c r="AVH1010" s="347"/>
      <c r="AVI1010" s="347"/>
      <c r="AVJ1010" s="347"/>
      <c r="AVK1010" s="347"/>
      <c r="AVL1010" s="347"/>
      <c r="AVM1010" s="347"/>
      <c r="AVN1010" s="347"/>
      <c r="AVO1010" s="347"/>
      <c r="AVP1010" s="347"/>
      <c r="AVQ1010" s="347"/>
      <c r="AVR1010" s="347"/>
      <c r="AVS1010" s="347"/>
      <c r="AVT1010" s="347"/>
      <c r="AVU1010" s="347"/>
      <c r="AVV1010" s="347"/>
      <c r="AVW1010" s="347"/>
      <c r="AVX1010" s="347"/>
      <c r="AVY1010" s="347"/>
      <c r="AVZ1010" s="347"/>
      <c r="AWA1010" s="347"/>
      <c r="AWB1010" s="347"/>
      <c r="AWC1010" s="347"/>
      <c r="AWD1010" s="347"/>
      <c r="AWE1010" s="347"/>
      <c r="AWF1010" s="347"/>
      <c r="AWG1010" s="347"/>
      <c r="AWH1010" s="347"/>
      <c r="AWI1010" s="347"/>
      <c r="AWJ1010" s="347"/>
      <c r="AWK1010" s="347"/>
      <c r="AWL1010" s="347"/>
      <c r="AWM1010" s="347"/>
      <c r="AWN1010" s="347"/>
      <c r="AWO1010" s="347"/>
      <c r="AWP1010" s="347"/>
      <c r="AWQ1010" s="347"/>
      <c r="AWR1010" s="347"/>
      <c r="AWS1010" s="347"/>
      <c r="AWT1010" s="347"/>
      <c r="AWU1010" s="347"/>
      <c r="AWV1010" s="347"/>
      <c r="AWW1010" s="347"/>
      <c r="AWX1010" s="347"/>
      <c r="AWY1010" s="347"/>
      <c r="AWZ1010" s="347"/>
      <c r="AXA1010" s="347"/>
      <c r="AXB1010" s="347"/>
      <c r="AXC1010" s="347"/>
      <c r="AXD1010" s="347"/>
      <c r="AXE1010" s="347"/>
      <c r="AXF1010" s="347"/>
      <c r="AXG1010" s="347"/>
      <c r="AXH1010" s="347"/>
      <c r="AXI1010" s="347"/>
      <c r="AXJ1010" s="347"/>
      <c r="AXK1010" s="347"/>
      <c r="AXL1010" s="347"/>
      <c r="AXM1010" s="347"/>
      <c r="AXN1010" s="347"/>
      <c r="AXO1010" s="347"/>
      <c r="AXP1010" s="347"/>
      <c r="AXQ1010" s="347"/>
      <c r="AXR1010" s="347"/>
      <c r="AXS1010" s="347"/>
      <c r="AXT1010" s="347"/>
      <c r="AXU1010" s="347"/>
      <c r="AXV1010" s="347"/>
      <c r="AXW1010" s="347"/>
      <c r="AXX1010" s="347"/>
      <c r="AXY1010" s="347"/>
      <c r="AXZ1010" s="347"/>
      <c r="AYA1010" s="347"/>
      <c r="AYB1010" s="347"/>
      <c r="AYC1010" s="347"/>
      <c r="AYD1010" s="347"/>
      <c r="AYE1010" s="347"/>
      <c r="AYF1010" s="347"/>
      <c r="AYG1010" s="347"/>
      <c r="AYH1010" s="347"/>
      <c r="AYI1010" s="347"/>
      <c r="AYJ1010" s="347"/>
      <c r="AYK1010" s="347"/>
      <c r="AYL1010" s="347"/>
      <c r="AYM1010" s="347"/>
      <c r="AYN1010" s="347"/>
      <c r="AYO1010" s="347"/>
      <c r="AYP1010" s="347"/>
      <c r="AYQ1010" s="347"/>
      <c r="AYR1010" s="347"/>
      <c r="AYS1010" s="347"/>
      <c r="AYT1010" s="347"/>
      <c r="AYU1010" s="347"/>
      <c r="AYV1010" s="347"/>
      <c r="AYW1010" s="347"/>
      <c r="AYX1010" s="347"/>
      <c r="AYY1010" s="347"/>
      <c r="AYZ1010" s="347"/>
      <c r="AZA1010" s="347"/>
      <c r="AZB1010" s="347"/>
      <c r="AZC1010" s="347"/>
      <c r="AZD1010" s="347"/>
      <c r="AZE1010" s="347"/>
      <c r="AZF1010" s="347"/>
      <c r="AZG1010" s="347"/>
      <c r="AZH1010" s="347"/>
      <c r="AZI1010" s="347"/>
      <c r="AZJ1010" s="347"/>
      <c r="AZK1010" s="347"/>
      <c r="AZL1010" s="347"/>
      <c r="AZM1010" s="347"/>
      <c r="AZN1010" s="347"/>
      <c r="AZO1010" s="347"/>
      <c r="AZP1010" s="347"/>
      <c r="AZQ1010" s="347"/>
      <c r="AZR1010" s="347"/>
      <c r="AZS1010" s="347"/>
      <c r="AZT1010" s="347"/>
      <c r="AZU1010" s="347"/>
      <c r="AZV1010" s="347"/>
      <c r="AZW1010" s="347"/>
      <c r="AZX1010" s="347"/>
      <c r="AZY1010" s="347"/>
      <c r="AZZ1010" s="347"/>
      <c r="BAA1010" s="347"/>
      <c r="BAB1010" s="347"/>
      <c r="BAC1010" s="347"/>
      <c r="BAD1010" s="347"/>
      <c r="BAE1010" s="347"/>
      <c r="BAF1010" s="347"/>
      <c r="BAG1010" s="347"/>
      <c r="BAH1010" s="347"/>
      <c r="BAI1010" s="347"/>
      <c r="BAJ1010" s="347"/>
      <c r="BAK1010" s="347"/>
      <c r="BAL1010" s="347"/>
      <c r="BAM1010" s="347"/>
      <c r="BAN1010" s="347"/>
      <c r="BAO1010" s="347"/>
      <c r="BAP1010" s="347"/>
      <c r="BAQ1010" s="347"/>
      <c r="BAR1010" s="347"/>
      <c r="BAS1010" s="347"/>
      <c r="BAT1010" s="347"/>
      <c r="BAU1010" s="347"/>
      <c r="BAV1010" s="347"/>
      <c r="BAW1010" s="347"/>
      <c r="BAX1010" s="347"/>
      <c r="BAY1010" s="347"/>
      <c r="BAZ1010" s="347"/>
      <c r="BBA1010" s="347"/>
      <c r="BBB1010" s="347"/>
      <c r="BBC1010" s="347"/>
      <c r="BBD1010" s="347"/>
      <c r="BBE1010" s="347"/>
      <c r="BBF1010" s="347"/>
      <c r="BBG1010" s="347"/>
      <c r="BBH1010" s="347"/>
      <c r="BBI1010" s="347"/>
      <c r="BBJ1010" s="347"/>
      <c r="BBK1010" s="347"/>
      <c r="BBL1010" s="347"/>
      <c r="BBM1010" s="347"/>
      <c r="BBN1010" s="347"/>
      <c r="BBO1010" s="347"/>
      <c r="BBP1010" s="347"/>
      <c r="BBQ1010" s="347"/>
      <c r="BBR1010" s="347"/>
      <c r="BBS1010" s="347"/>
      <c r="BBT1010" s="347"/>
      <c r="BBU1010" s="347"/>
      <c r="BBV1010" s="347"/>
      <c r="BBW1010" s="347"/>
      <c r="BBX1010" s="347"/>
      <c r="BBY1010" s="347"/>
      <c r="BBZ1010" s="347"/>
      <c r="BCA1010" s="347"/>
      <c r="BCB1010" s="347"/>
      <c r="BCC1010" s="347"/>
      <c r="BCD1010" s="347"/>
      <c r="BCE1010" s="347"/>
      <c r="BCF1010" s="347"/>
      <c r="BCG1010" s="347"/>
      <c r="BCH1010" s="347"/>
      <c r="BCI1010" s="347"/>
      <c r="BCJ1010" s="347"/>
      <c r="BCK1010" s="347"/>
      <c r="BCL1010" s="347"/>
      <c r="BCM1010" s="347"/>
      <c r="BCN1010" s="347"/>
      <c r="BCO1010" s="347"/>
      <c r="BCP1010" s="347"/>
      <c r="BCQ1010" s="347"/>
      <c r="BCR1010" s="347"/>
      <c r="BCS1010" s="347"/>
      <c r="BCT1010" s="347"/>
      <c r="BCU1010" s="347"/>
      <c r="BCV1010" s="347"/>
      <c r="BCW1010" s="347"/>
      <c r="BCX1010" s="347"/>
      <c r="BCY1010" s="347"/>
      <c r="BCZ1010" s="347"/>
      <c r="BDA1010" s="347"/>
      <c r="BDB1010" s="347"/>
      <c r="BDC1010" s="347"/>
      <c r="BDD1010" s="347"/>
      <c r="BDE1010" s="347"/>
      <c r="BDF1010" s="347"/>
      <c r="BDG1010" s="347"/>
      <c r="BDH1010" s="347"/>
      <c r="BDI1010" s="347"/>
      <c r="BDJ1010" s="347"/>
      <c r="BDK1010" s="347"/>
      <c r="BDL1010" s="347"/>
      <c r="BDM1010" s="347"/>
      <c r="BDN1010" s="347"/>
      <c r="BDO1010" s="347"/>
      <c r="BDP1010" s="347"/>
      <c r="BDQ1010" s="347"/>
      <c r="BDR1010" s="347"/>
      <c r="BDS1010" s="347"/>
      <c r="BDT1010" s="347"/>
      <c r="BDU1010" s="347"/>
      <c r="BDV1010" s="347"/>
      <c r="BDW1010" s="347"/>
      <c r="BDX1010" s="347"/>
      <c r="BDY1010" s="347"/>
      <c r="BDZ1010" s="347"/>
      <c r="BEA1010" s="347"/>
      <c r="BEB1010" s="347"/>
      <c r="BEC1010" s="347"/>
      <c r="BED1010" s="347"/>
      <c r="BEE1010" s="347"/>
      <c r="BEF1010" s="347"/>
      <c r="BEG1010" s="347"/>
      <c r="BEH1010" s="347"/>
      <c r="BEI1010" s="347"/>
      <c r="BEJ1010" s="347"/>
      <c r="BEK1010" s="347"/>
      <c r="BEL1010" s="347"/>
      <c r="BEM1010" s="347"/>
      <c r="BEN1010" s="347"/>
      <c r="BEO1010" s="347"/>
      <c r="BEP1010" s="347"/>
      <c r="BEQ1010" s="347"/>
      <c r="BER1010" s="347"/>
      <c r="BES1010" s="347"/>
      <c r="BET1010" s="347"/>
      <c r="BEU1010" s="347"/>
      <c r="BEV1010" s="347"/>
      <c r="BEW1010" s="347"/>
      <c r="BEX1010" s="347"/>
      <c r="BEY1010" s="347"/>
      <c r="BEZ1010" s="347"/>
      <c r="BFA1010" s="347"/>
      <c r="BFB1010" s="347"/>
      <c r="BFC1010" s="347"/>
      <c r="BFD1010" s="347"/>
      <c r="BFE1010" s="347"/>
      <c r="BFF1010" s="347"/>
      <c r="BFG1010" s="347"/>
      <c r="BFH1010" s="347"/>
      <c r="BFI1010" s="347"/>
      <c r="BFJ1010" s="347"/>
      <c r="BFK1010" s="347"/>
      <c r="BFL1010" s="347"/>
      <c r="BFM1010" s="347"/>
      <c r="BFN1010" s="347"/>
      <c r="BFO1010" s="347"/>
      <c r="BFP1010" s="347"/>
      <c r="BFQ1010" s="347"/>
      <c r="BFR1010" s="347"/>
      <c r="BFS1010" s="347"/>
      <c r="BFT1010" s="347"/>
      <c r="BFU1010" s="347"/>
      <c r="BFV1010" s="347"/>
      <c r="BFW1010" s="347"/>
      <c r="BFX1010" s="347"/>
      <c r="BFY1010" s="347"/>
      <c r="BFZ1010" s="347"/>
      <c r="BGA1010" s="347"/>
      <c r="BGB1010" s="347"/>
      <c r="BGC1010" s="347"/>
      <c r="BGD1010" s="347"/>
      <c r="BGE1010" s="347"/>
      <c r="BGF1010" s="347"/>
      <c r="BGG1010" s="347"/>
      <c r="BGH1010" s="347"/>
      <c r="BGI1010" s="347"/>
      <c r="BGJ1010" s="347"/>
      <c r="BGK1010" s="347"/>
      <c r="BGL1010" s="347"/>
      <c r="BGM1010" s="347"/>
      <c r="BGN1010" s="347"/>
      <c r="BGO1010" s="347"/>
      <c r="BGP1010" s="347"/>
      <c r="BGQ1010" s="347"/>
      <c r="BGR1010" s="347"/>
      <c r="BGS1010" s="347"/>
      <c r="BGT1010" s="347"/>
      <c r="BGU1010" s="347"/>
      <c r="BGV1010" s="347"/>
      <c r="BGW1010" s="347"/>
      <c r="BGX1010" s="347"/>
      <c r="BGY1010" s="347"/>
      <c r="BGZ1010" s="347"/>
      <c r="BHA1010" s="347"/>
      <c r="BHB1010" s="347"/>
      <c r="BHC1010" s="347"/>
      <c r="BHD1010" s="347"/>
      <c r="BHE1010" s="347"/>
      <c r="BHF1010" s="347"/>
      <c r="BHG1010" s="347"/>
      <c r="BHH1010" s="347"/>
      <c r="BHI1010" s="347"/>
      <c r="BHJ1010" s="347"/>
      <c r="BHK1010" s="347"/>
      <c r="BHL1010" s="347"/>
      <c r="BHM1010" s="347"/>
      <c r="BHN1010" s="347"/>
      <c r="BHO1010" s="347"/>
      <c r="BHP1010" s="347"/>
      <c r="BHQ1010" s="347"/>
      <c r="BHR1010" s="347"/>
      <c r="BHS1010" s="347"/>
      <c r="BHT1010" s="347"/>
      <c r="BHU1010" s="347"/>
      <c r="BHV1010" s="347"/>
      <c r="BHW1010" s="347"/>
      <c r="BHX1010" s="347"/>
      <c r="BHY1010" s="347"/>
      <c r="BHZ1010" s="347"/>
      <c r="BIA1010" s="347"/>
      <c r="BIB1010" s="347"/>
      <c r="BIC1010" s="347"/>
      <c r="BID1010" s="347"/>
      <c r="BIE1010" s="347"/>
      <c r="BIF1010" s="347"/>
      <c r="BIG1010" s="347"/>
      <c r="BIH1010" s="347"/>
      <c r="BII1010" s="347"/>
      <c r="BIJ1010" s="347"/>
      <c r="BIK1010" s="347"/>
      <c r="BIL1010" s="347"/>
      <c r="BIM1010" s="347"/>
      <c r="BIN1010" s="347"/>
      <c r="BIO1010" s="347"/>
      <c r="BIP1010" s="347"/>
      <c r="BIQ1010" s="347"/>
      <c r="BIR1010" s="347"/>
      <c r="BIS1010" s="347"/>
      <c r="BIT1010" s="347"/>
      <c r="BIU1010" s="347"/>
      <c r="BIV1010" s="347"/>
      <c r="BIW1010" s="347"/>
      <c r="BIX1010" s="347"/>
      <c r="BIY1010" s="347"/>
      <c r="BIZ1010" s="347"/>
      <c r="BJA1010" s="347"/>
      <c r="BJB1010" s="347"/>
      <c r="BJC1010" s="347"/>
      <c r="BJD1010" s="347"/>
      <c r="BJE1010" s="347"/>
      <c r="BJF1010" s="347"/>
      <c r="BJG1010" s="347"/>
      <c r="BJH1010" s="347"/>
      <c r="BJI1010" s="347"/>
      <c r="BJJ1010" s="347"/>
      <c r="BJK1010" s="347"/>
      <c r="BJL1010" s="347"/>
      <c r="BJM1010" s="347"/>
      <c r="BJN1010" s="347"/>
      <c r="BJO1010" s="347"/>
      <c r="BJP1010" s="347"/>
      <c r="BJQ1010" s="347"/>
      <c r="BJR1010" s="347"/>
      <c r="BJS1010" s="347"/>
      <c r="BJT1010" s="347"/>
      <c r="BJU1010" s="347"/>
      <c r="BJV1010" s="347"/>
      <c r="BJW1010" s="347"/>
      <c r="BJX1010" s="347"/>
      <c r="BJY1010" s="347"/>
      <c r="BJZ1010" s="347"/>
      <c r="BKA1010" s="347"/>
      <c r="BKB1010" s="347"/>
      <c r="BKC1010" s="347"/>
      <c r="BKD1010" s="347"/>
      <c r="BKE1010" s="347"/>
      <c r="BKF1010" s="347"/>
      <c r="BKG1010" s="347"/>
      <c r="BKH1010" s="347"/>
      <c r="BKI1010" s="347"/>
      <c r="BKJ1010" s="347"/>
      <c r="BKK1010" s="347"/>
      <c r="BKL1010" s="347"/>
      <c r="BKM1010" s="347"/>
      <c r="BKN1010" s="347"/>
      <c r="BKO1010" s="347"/>
      <c r="BKP1010" s="347"/>
      <c r="BKQ1010" s="347"/>
      <c r="BKR1010" s="347"/>
      <c r="BKS1010" s="347"/>
      <c r="BKT1010" s="347"/>
      <c r="BKU1010" s="347"/>
      <c r="BKV1010" s="347"/>
      <c r="BKW1010" s="347"/>
      <c r="BKX1010" s="347"/>
      <c r="BKY1010" s="347"/>
      <c r="BKZ1010" s="347"/>
      <c r="BLA1010" s="347"/>
      <c r="BLB1010" s="347"/>
      <c r="BLC1010" s="347"/>
      <c r="BLD1010" s="347"/>
      <c r="BLE1010" s="347"/>
      <c r="BLF1010" s="347"/>
      <c r="BLG1010" s="347"/>
      <c r="BLH1010" s="347"/>
      <c r="BLI1010" s="347"/>
      <c r="BLJ1010" s="347"/>
      <c r="BLK1010" s="347"/>
      <c r="BLL1010" s="347"/>
      <c r="BLM1010" s="347"/>
      <c r="BLN1010" s="347"/>
      <c r="BLO1010" s="347"/>
      <c r="BLP1010" s="347"/>
      <c r="BLQ1010" s="347"/>
      <c r="BLR1010" s="347"/>
      <c r="BLS1010" s="347"/>
      <c r="BLT1010" s="347"/>
      <c r="BLU1010" s="347"/>
      <c r="BLV1010" s="347"/>
      <c r="BLW1010" s="347"/>
      <c r="BLX1010" s="347"/>
      <c r="BLY1010" s="347"/>
      <c r="BLZ1010" s="347"/>
      <c r="BMA1010" s="347"/>
      <c r="BMB1010" s="347"/>
      <c r="BMC1010" s="347"/>
      <c r="BMD1010" s="347"/>
      <c r="BME1010" s="347"/>
      <c r="BMF1010" s="347"/>
      <c r="BMG1010" s="347"/>
      <c r="BMH1010" s="347"/>
      <c r="BMI1010" s="347"/>
      <c r="BMJ1010" s="347"/>
      <c r="BMK1010" s="347"/>
      <c r="BML1010" s="347"/>
      <c r="BMM1010" s="347"/>
      <c r="BMN1010" s="347"/>
      <c r="BMO1010" s="347"/>
      <c r="BMP1010" s="347"/>
      <c r="BMQ1010" s="347"/>
      <c r="BMR1010" s="347"/>
      <c r="BMS1010" s="347"/>
      <c r="BMT1010" s="347"/>
      <c r="BMU1010" s="347"/>
      <c r="BMV1010" s="347"/>
      <c r="BMW1010" s="347"/>
      <c r="BMX1010" s="347"/>
      <c r="BMY1010" s="347"/>
      <c r="BMZ1010" s="347"/>
      <c r="BNA1010" s="347"/>
      <c r="BNB1010" s="347"/>
      <c r="BNC1010" s="347"/>
      <c r="BND1010" s="347"/>
      <c r="BNE1010" s="347"/>
      <c r="BNF1010" s="347"/>
      <c r="BNG1010" s="347"/>
      <c r="BNH1010" s="347"/>
      <c r="BNI1010" s="347"/>
      <c r="BNJ1010" s="347"/>
      <c r="BNK1010" s="347"/>
      <c r="BNL1010" s="347"/>
      <c r="BNM1010" s="347"/>
      <c r="BNN1010" s="347"/>
      <c r="BNO1010" s="347"/>
      <c r="BNP1010" s="347"/>
      <c r="BNQ1010" s="347"/>
      <c r="BNR1010" s="347"/>
      <c r="BNS1010" s="347"/>
      <c r="BNT1010" s="347"/>
      <c r="BNU1010" s="347"/>
      <c r="BNV1010" s="347"/>
      <c r="BNW1010" s="347"/>
      <c r="BNX1010" s="347"/>
      <c r="BNY1010" s="347"/>
      <c r="BNZ1010" s="347"/>
      <c r="BOA1010" s="347"/>
      <c r="BOB1010" s="347"/>
      <c r="BOC1010" s="347"/>
      <c r="BOD1010" s="347"/>
      <c r="BOE1010" s="347"/>
      <c r="BOF1010" s="347"/>
      <c r="BOG1010" s="347"/>
      <c r="BOH1010" s="347"/>
      <c r="BOI1010" s="347"/>
      <c r="BOJ1010" s="347"/>
      <c r="BOK1010" s="347"/>
      <c r="BOL1010" s="347"/>
      <c r="BOM1010" s="347"/>
      <c r="BON1010" s="347"/>
      <c r="BOO1010" s="347"/>
      <c r="BOP1010" s="347"/>
      <c r="BOQ1010" s="347"/>
      <c r="BOR1010" s="347"/>
      <c r="BOS1010" s="347"/>
      <c r="BOT1010" s="347"/>
      <c r="BOU1010" s="347"/>
      <c r="BOV1010" s="347"/>
      <c r="BOW1010" s="347"/>
      <c r="BOX1010" s="347"/>
      <c r="BOY1010" s="347"/>
      <c r="BOZ1010" s="347"/>
      <c r="BPA1010" s="347"/>
      <c r="BPB1010" s="347"/>
      <c r="BPC1010" s="347"/>
      <c r="BPD1010" s="347"/>
      <c r="BPE1010" s="347"/>
      <c r="BPF1010" s="347"/>
      <c r="BPG1010" s="347"/>
      <c r="BPH1010" s="347"/>
      <c r="BPI1010" s="347"/>
      <c r="BPJ1010" s="347"/>
      <c r="BPK1010" s="347"/>
      <c r="BPL1010" s="347"/>
      <c r="BPM1010" s="347"/>
      <c r="BPN1010" s="347"/>
      <c r="BPO1010" s="347"/>
      <c r="BPP1010" s="347"/>
      <c r="BPQ1010" s="347"/>
      <c r="BPR1010" s="347"/>
      <c r="BPS1010" s="347"/>
      <c r="BPT1010" s="347"/>
      <c r="BPU1010" s="347"/>
      <c r="BPV1010" s="347"/>
      <c r="BPW1010" s="347"/>
      <c r="BPX1010" s="347"/>
      <c r="BPY1010" s="347"/>
      <c r="BPZ1010" s="347"/>
      <c r="BQA1010" s="347"/>
      <c r="BQB1010" s="347"/>
      <c r="BQC1010" s="347"/>
      <c r="BQD1010" s="347"/>
      <c r="BQE1010" s="347"/>
      <c r="BQF1010" s="347"/>
      <c r="BQG1010" s="347"/>
      <c r="BQH1010" s="347"/>
      <c r="BQI1010" s="347"/>
      <c r="BQJ1010" s="347"/>
      <c r="BQK1010" s="347"/>
      <c r="BQL1010" s="347"/>
      <c r="BQM1010" s="347"/>
      <c r="BQN1010" s="347"/>
      <c r="BQO1010" s="347"/>
      <c r="BQP1010" s="347"/>
      <c r="BQQ1010" s="347"/>
      <c r="BQR1010" s="347"/>
      <c r="BQS1010" s="347"/>
      <c r="BQT1010" s="347"/>
      <c r="BQU1010" s="347"/>
      <c r="BQV1010" s="347"/>
      <c r="BQW1010" s="347"/>
      <c r="BQX1010" s="347"/>
      <c r="BQY1010" s="347"/>
      <c r="BQZ1010" s="347"/>
      <c r="BRA1010" s="347"/>
      <c r="BRB1010" s="347"/>
      <c r="BRC1010" s="347"/>
      <c r="BRD1010" s="347"/>
      <c r="BRE1010" s="347"/>
      <c r="BRF1010" s="347"/>
      <c r="BRG1010" s="347"/>
      <c r="BRH1010" s="347"/>
      <c r="BRI1010" s="347"/>
      <c r="BRJ1010" s="347"/>
      <c r="BRK1010" s="347"/>
      <c r="BRL1010" s="347"/>
      <c r="BRM1010" s="347"/>
      <c r="BRN1010" s="347"/>
      <c r="BRO1010" s="347"/>
      <c r="BRP1010" s="347"/>
      <c r="BRQ1010" s="347"/>
      <c r="BRR1010" s="347"/>
      <c r="BRS1010" s="347"/>
      <c r="BRT1010" s="347"/>
      <c r="BRU1010" s="347"/>
      <c r="BRV1010" s="347"/>
      <c r="BRW1010" s="347"/>
      <c r="BRX1010" s="347"/>
      <c r="BRY1010" s="347"/>
      <c r="BRZ1010" s="347"/>
      <c r="BSA1010" s="347"/>
      <c r="BSB1010" s="347"/>
      <c r="BSC1010" s="347"/>
      <c r="BSD1010" s="347"/>
      <c r="BSE1010" s="347"/>
      <c r="BSF1010" s="347"/>
      <c r="BSG1010" s="347"/>
      <c r="BSH1010" s="347"/>
      <c r="BSI1010" s="347"/>
      <c r="BSJ1010" s="347"/>
      <c r="BSK1010" s="347"/>
      <c r="BSL1010" s="347"/>
      <c r="BSM1010" s="347"/>
      <c r="BSN1010" s="347"/>
      <c r="BSO1010" s="347"/>
      <c r="BSP1010" s="347"/>
      <c r="BSQ1010" s="347"/>
      <c r="BSR1010" s="347"/>
      <c r="BSS1010" s="347"/>
      <c r="BST1010" s="347"/>
      <c r="BSU1010" s="347"/>
      <c r="BSV1010" s="347"/>
      <c r="BSW1010" s="347"/>
      <c r="BSX1010" s="347"/>
      <c r="BSY1010" s="347"/>
      <c r="BSZ1010" s="347"/>
      <c r="BTA1010" s="347"/>
      <c r="BTB1010" s="347"/>
      <c r="BTC1010" s="347"/>
      <c r="BTD1010" s="347"/>
      <c r="BTE1010" s="347"/>
      <c r="BTF1010" s="347"/>
      <c r="BTG1010" s="347"/>
      <c r="BTH1010" s="347"/>
      <c r="BTI1010" s="347"/>
      <c r="BTJ1010" s="347"/>
      <c r="BTK1010" s="347"/>
      <c r="BTL1010" s="347"/>
      <c r="BTM1010" s="347"/>
      <c r="BTN1010" s="347"/>
      <c r="BTO1010" s="347"/>
      <c r="BTP1010" s="347"/>
      <c r="BTQ1010" s="347"/>
      <c r="BTR1010" s="347"/>
      <c r="BTS1010" s="347"/>
      <c r="BTT1010" s="347"/>
      <c r="BTU1010" s="347"/>
      <c r="BTV1010" s="347"/>
      <c r="BTW1010" s="347"/>
      <c r="BTX1010" s="347"/>
      <c r="BTY1010" s="347"/>
      <c r="BTZ1010" s="347"/>
      <c r="BUA1010" s="347"/>
      <c r="BUB1010" s="347"/>
      <c r="BUC1010" s="347"/>
      <c r="BUD1010" s="347"/>
      <c r="BUE1010" s="347"/>
      <c r="BUF1010" s="347"/>
      <c r="BUG1010" s="347"/>
      <c r="BUH1010" s="347"/>
      <c r="BUI1010" s="347"/>
      <c r="BUJ1010" s="347"/>
      <c r="BUK1010" s="347"/>
      <c r="BUL1010" s="347"/>
      <c r="BUM1010" s="347"/>
      <c r="BUN1010" s="347"/>
      <c r="BUO1010" s="347"/>
      <c r="BUP1010" s="347"/>
      <c r="BUQ1010" s="347"/>
      <c r="BUR1010" s="347"/>
      <c r="BUS1010" s="347"/>
      <c r="BUT1010" s="347"/>
      <c r="BUU1010" s="347"/>
      <c r="BUV1010" s="347"/>
      <c r="BUW1010" s="347"/>
      <c r="BUX1010" s="347"/>
      <c r="BUY1010" s="347"/>
      <c r="BUZ1010" s="347"/>
      <c r="BVA1010" s="347"/>
      <c r="BVB1010" s="347"/>
      <c r="BVC1010" s="347"/>
      <c r="BVD1010" s="347"/>
      <c r="BVE1010" s="347"/>
      <c r="BVF1010" s="347"/>
      <c r="BVG1010" s="347"/>
      <c r="BVH1010" s="347"/>
      <c r="BVI1010" s="347"/>
      <c r="BVJ1010" s="347"/>
      <c r="BVK1010" s="347"/>
      <c r="BVL1010" s="347"/>
      <c r="BVM1010" s="347"/>
      <c r="BVN1010" s="347"/>
      <c r="BVO1010" s="347"/>
      <c r="BVP1010" s="347"/>
      <c r="BVQ1010" s="347"/>
      <c r="BVR1010" s="347"/>
      <c r="BVS1010" s="347"/>
      <c r="BVT1010" s="347"/>
      <c r="BVU1010" s="347"/>
      <c r="BVV1010" s="347"/>
      <c r="BVW1010" s="347"/>
      <c r="BVX1010" s="347"/>
      <c r="BVY1010" s="347"/>
      <c r="BVZ1010" s="347"/>
      <c r="BWA1010" s="347"/>
      <c r="BWB1010" s="347"/>
      <c r="BWC1010" s="347"/>
      <c r="BWD1010" s="347"/>
      <c r="BWE1010" s="347"/>
      <c r="BWF1010" s="347"/>
      <c r="BWG1010" s="347"/>
      <c r="BWH1010" s="347"/>
      <c r="BWI1010" s="347"/>
      <c r="BWJ1010" s="347"/>
      <c r="BWK1010" s="347"/>
      <c r="BWL1010" s="347"/>
      <c r="BWM1010" s="347"/>
      <c r="BWN1010" s="347"/>
      <c r="BWO1010" s="347"/>
      <c r="BWP1010" s="347"/>
      <c r="BWQ1010" s="347"/>
      <c r="BWR1010" s="347"/>
      <c r="BWS1010" s="347"/>
      <c r="BWT1010" s="347"/>
      <c r="BWU1010" s="347"/>
      <c r="BWV1010" s="347"/>
      <c r="BWW1010" s="347"/>
      <c r="BWX1010" s="347"/>
      <c r="BWY1010" s="347"/>
      <c r="BWZ1010" s="347"/>
      <c r="BXA1010" s="347"/>
      <c r="BXB1010" s="347"/>
      <c r="BXC1010" s="347"/>
      <c r="BXD1010" s="347"/>
      <c r="BXE1010" s="347"/>
      <c r="BXF1010" s="347"/>
      <c r="BXG1010" s="347"/>
      <c r="BXH1010" s="347"/>
      <c r="BXI1010" s="347"/>
      <c r="BXJ1010" s="347"/>
      <c r="BXK1010" s="347"/>
      <c r="BXL1010" s="347"/>
      <c r="BXM1010" s="347"/>
      <c r="BXN1010" s="347"/>
      <c r="BXO1010" s="347"/>
      <c r="BXP1010" s="347"/>
      <c r="BXQ1010" s="347"/>
      <c r="BXR1010" s="347"/>
      <c r="BXS1010" s="347"/>
      <c r="BXT1010" s="347"/>
      <c r="BXU1010" s="347"/>
      <c r="BXV1010" s="347"/>
      <c r="BXW1010" s="347"/>
      <c r="BXX1010" s="347"/>
      <c r="BXY1010" s="347"/>
      <c r="BXZ1010" s="347"/>
      <c r="BYA1010" s="347"/>
      <c r="BYB1010" s="347"/>
      <c r="BYC1010" s="347"/>
      <c r="BYD1010" s="347"/>
      <c r="BYE1010" s="347"/>
      <c r="BYF1010" s="347"/>
      <c r="BYG1010" s="347"/>
      <c r="BYH1010" s="347"/>
      <c r="BYI1010" s="347"/>
      <c r="BYJ1010" s="347"/>
      <c r="BYK1010" s="347"/>
      <c r="BYL1010" s="347"/>
      <c r="BYM1010" s="347"/>
      <c r="BYN1010" s="347"/>
      <c r="BYO1010" s="347"/>
      <c r="BYP1010" s="347"/>
      <c r="BYQ1010" s="347"/>
      <c r="BYR1010" s="347"/>
      <c r="BYS1010" s="347"/>
      <c r="BYT1010" s="347"/>
      <c r="BYU1010" s="347"/>
      <c r="BYV1010" s="347"/>
      <c r="BYW1010" s="347"/>
      <c r="BYX1010" s="347"/>
      <c r="BYY1010" s="347"/>
      <c r="BYZ1010" s="347"/>
      <c r="BZA1010" s="347"/>
      <c r="BZB1010" s="347"/>
      <c r="BZC1010" s="347"/>
      <c r="BZD1010" s="347"/>
      <c r="BZE1010" s="347"/>
      <c r="BZF1010" s="347"/>
      <c r="BZG1010" s="347"/>
      <c r="BZH1010" s="347"/>
      <c r="BZI1010" s="347"/>
      <c r="BZJ1010" s="347"/>
      <c r="BZK1010" s="347"/>
      <c r="BZL1010" s="347"/>
      <c r="BZM1010" s="347"/>
      <c r="BZN1010" s="347"/>
      <c r="BZO1010" s="347"/>
      <c r="BZP1010" s="347"/>
      <c r="BZQ1010" s="347"/>
      <c r="BZR1010" s="347"/>
      <c r="BZS1010" s="347"/>
      <c r="BZT1010" s="347"/>
      <c r="BZU1010" s="347"/>
      <c r="BZV1010" s="347"/>
      <c r="BZW1010" s="347"/>
      <c r="BZX1010" s="347"/>
      <c r="BZY1010" s="347"/>
      <c r="BZZ1010" s="347"/>
      <c r="CAA1010" s="347"/>
      <c r="CAB1010" s="347"/>
      <c r="CAC1010" s="347"/>
      <c r="CAD1010" s="347"/>
      <c r="CAE1010" s="347"/>
      <c r="CAF1010" s="347"/>
      <c r="CAG1010" s="347"/>
      <c r="CAH1010" s="347"/>
      <c r="CAI1010" s="347"/>
      <c r="CAJ1010" s="347"/>
      <c r="CAK1010" s="347"/>
      <c r="CAL1010" s="347"/>
      <c r="CAM1010" s="347"/>
      <c r="CAN1010" s="347"/>
      <c r="CAO1010" s="347"/>
      <c r="CAP1010" s="347"/>
      <c r="CAQ1010" s="347"/>
      <c r="CAR1010" s="347"/>
      <c r="CAS1010" s="347"/>
      <c r="CAT1010" s="347"/>
      <c r="CAU1010" s="347"/>
      <c r="CAV1010" s="347"/>
      <c r="CAW1010" s="347"/>
      <c r="CAX1010" s="347"/>
      <c r="CAY1010" s="347"/>
      <c r="CAZ1010" s="347"/>
      <c r="CBA1010" s="347"/>
      <c r="CBB1010" s="347"/>
      <c r="CBC1010" s="347"/>
      <c r="CBD1010" s="347"/>
      <c r="CBE1010" s="347"/>
      <c r="CBF1010" s="347"/>
      <c r="CBG1010" s="347"/>
      <c r="CBH1010" s="347"/>
      <c r="CBI1010" s="347"/>
      <c r="CBJ1010" s="347"/>
      <c r="CBK1010" s="347"/>
      <c r="CBL1010" s="347"/>
      <c r="CBM1010" s="347"/>
      <c r="CBN1010" s="347"/>
      <c r="CBO1010" s="347"/>
      <c r="CBP1010" s="347"/>
      <c r="CBQ1010" s="347"/>
      <c r="CBR1010" s="347"/>
      <c r="CBS1010" s="347"/>
      <c r="CBT1010" s="347"/>
      <c r="CBU1010" s="347"/>
      <c r="CBV1010" s="347"/>
      <c r="CBW1010" s="347"/>
      <c r="CBX1010" s="347"/>
      <c r="CBY1010" s="347"/>
      <c r="CBZ1010" s="347"/>
      <c r="CCA1010" s="347"/>
      <c r="CCB1010" s="347"/>
      <c r="CCC1010" s="347"/>
      <c r="CCD1010" s="347"/>
      <c r="CCE1010" s="347"/>
      <c r="CCF1010" s="347"/>
      <c r="CCG1010" s="347"/>
      <c r="CCH1010" s="347"/>
      <c r="CCI1010" s="347"/>
      <c r="CCJ1010" s="347"/>
      <c r="CCK1010" s="347"/>
      <c r="CCL1010" s="347"/>
      <c r="CCM1010" s="347"/>
      <c r="CCN1010" s="347"/>
      <c r="CCO1010" s="347"/>
      <c r="CCP1010" s="347"/>
      <c r="CCQ1010" s="347"/>
      <c r="CCR1010" s="347"/>
      <c r="CCS1010" s="347"/>
      <c r="CCT1010" s="347"/>
      <c r="CCU1010" s="347"/>
      <c r="CCV1010" s="347"/>
      <c r="CCW1010" s="347"/>
      <c r="CCX1010" s="347"/>
      <c r="CCY1010" s="347"/>
      <c r="CCZ1010" s="347"/>
      <c r="CDA1010" s="347"/>
      <c r="CDB1010" s="347"/>
      <c r="CDC1010" s="347"/>
      <c r="CDD1010" s="347"/>
      <c r="CDE1010" s="347"/>
      <c r="CDF1010" s="347"/>
      <c r="CDG1010" s="347"/>
      <c r="CDH1010" s="347"/>
      <c r="CDI1010" s="347"/>
      <c r="CDJ1010" s="347"/>
      <c r="CDK1010" s="347"/>
      <c r="CDL1010" s="347"/>
      <c r="CDM1010" s="347"/>
      <c r="CDN1010" s="347"/>
      <c r="CDO1010" s="347"/>
      <c r="CDP1010" s="347"/>
      <c r="CDQ1010" s="347"/>
      <c r="CDR1010" s="347"/>
      <c r="CDS1010" s="347"/>
      <c r="CDT1010" s="347"/>
      <c r="CDU1010" s="347"/>
      <c r="CDV1010" s="347"/>
      <c r="CDW1010" s="347"/>
      <c r="CDX1010" s="347"/>
      <c r="CDY1010" s="347"/>
      <c r="CDZ1010" s="347"/>
      <c r="CEA1010" s="347"/>
      <c r="CEB1010" s="347"/>
      <c r="CEC1010" s="347"/>
      <c r="CED1010" s="347"/>
      <c r="CEE1010" s="347"/>
      <c r="CEF1010" s="347"/>
      <c r="CEG1010" s="347"/>
      <c r="CEH1010" s="347"/>
      <c r="CEI1010" s="347"/>
      <c r="CEJ1010" s="347"/>
      <c r="CEK1010" s="347"/>
      <c r="CEL1010" s="347"/>
      <c r="CEM1010" s="347"/>
      <c r="CEN1010" s="347"/>
      <c r="CEO1010" s="347"/>
      <c r="CEP1010" s="347"/>
      <c r="CEQ1010" s="347"/>
      <c r="CER1010" s="347"/>
      <c r="CES1010" s="347"/>
      <c r="CET1010" s="347"/>
      <c r="CEU1010" s="347"/>
      <c r="CEV1010" s="347"/>
      <c r="CEW1010" s="347"/>
      <c r="CEX1010" s="347"/>
      <c r="CEY1010" s="347"/>
      <c r="CEZ1010" s="347"/>
      <c r="CFA1010" s="347"/>
      <c r="CFB1010" s="347"/>
      <c r="CFC1010" s="347"/>
      <c r="CFD1010" s="347"/>
      <c r="CFE1010" s="347"/>
      <c r="CFF1010" s="347"/>
      <c r="CFG1010" s="347"/>
      <c r="CFH1010" s="347"/>
      <c r="CFI1010" s="347"/>
      <c r="CFJ1010" s="347"/>
      <c r="CFK1010" s="347"/>
      <c r="CFL1010" s="347"/>
      <c r="CFM1010" s="347"/>
      <c r="CFN1010" s="347"/>
      <c r="CFO1010" s="347"/>
      <c r="CFP1010" s="347"/>
      <c r="CFQ1010" s="347"/>
      <c r="CFR1010" s="347"/>
      <c r="CFS1010" s="347"/>
      <c r="CFT1010" s="347"/>
      <c r="CFU1010" s="347"/>
      <c r="CFV1010" s="347"/>
      <c r="CFW1010" s="347"/>
      <c r="CFX1010" s="347"/>
      <c r="CFY1010" s="347"/>
      <c r="CFZ1010" s="347"/>
      <c r="CGA1010" s="347"/>
      <c r="CGB1010" s="347"/>
      <c r="CGC1010" s="347"/>
      <c r="CGD1010" s="347"/>
      <c r="CGE1010" s="347"/>
      <c r="CGF1010" s="347"/>
      <c r="CGG1010" s="347"/>
      <c r="CGH1010" s="347"/>
      <c r="CGI1010" s="347"/>
      <c r="CGJ1010" s="347"/>
      <c r="CGK1010" s="347"/>
      <c r="CGL1010" s="347"/>
      <c r="CGM1010" s="347"/>
      <c r="CGN1010" s="347"/>
      <c r="CGO1010" s="347"/>
      <c r="CGP1010" s="347"/>
      <c r="CGQ1010" s="347"/>
      <c r="CGR1010" s="347"/>
      <c r="CGS1010" s="347"/>
      <c r="CGT1010" s="347"/>
      <c r="CGU1010" s="347"/>
      <c r="CGV1010" s="347"/>
      <c r="CGW1010" s="347"/>
      <c r="CGX1010" s="347"/>
      <c r="CGY1010" s="347"/>
      <c r="CGZ1010" s="347"/>
      <c r="CHA1010" s="347"/>
      <c r="CHB1010" s="347"/>
      <c r="CHC1010" s="347"/>
      <c r="CHD1010" s="347"/>
      <c r="CHE1010" s="347"/>
      <c r="CHF1010" s="347"/>
      <c r="CHG1010" s="347"/>
      <c r="CHH1010" s="347"/>
      <c r="CHI1010" s="347"/>
      <c r="CHJ1010" s="347"/>
      <c r="CHK1010" s="347"/>
      <c r="CHL1010" s="347"/>
      <c r="CHM1010" s="347"/>
      <c r="CHN1010" s="347"/>
      <c r="CHO1010" s="347"/>
      <c r="CHP1010" s="347"/>
      <c r="CHQ1010" s="347"/>
      <c r="CHR1010" s="347"/>
      <c r="CHS1010" s="347"/>
      <c r="CHT1010" s="347"/>
      <c r="CHU1010" s="347"/>
      <c r="CHV1010" s="347"/>
      <c r="CHW1010" s="347"/>
      <c r="CHX1010" s="347"/>
      <c r="CHY1010" s="347"/>
      <c r="CHZ1010" s="347"/>
      <c r="CIA1010" s="347"/>
      <c r="CIB1010" s="347"/>
      <c r="CIC1010" s="347"/>
      <c r="CID1010" s="347"/>
      <c r="CIE1010" s="347"/>
      <c r="CIF1010" s="347"/>
      <c r="CIG1010" s="347"/>
      <c r="CIH1010" s="347"/>
      <c r="CII1010" s="347"/>
      <c r="CIJ1010" s="347"/>
      <c r="CIK1010" s="347"/>
      <c r="CIL1010" s="347"/>
      <c r="CIM1010" s="347"/>
      <c r="CIN1010" s="347"/>
      <c r="CIO1010" s="347"/>
      <c r="CIP1010" s="347"/>
      <c r="CIQ1010" s="347"/>
      <c r="CIR1010" s="347"/>
      <c r="CIS1010" s="347"/>
      <c r="CIT1010" s="347"/>
      <c r="CIU1010" s="347"/>
      <c r="CIV1010" s="347"/>
      <c r="CIW1010" s="347"/>
      <c r="CIX1010" s="347"/>
      <c r="CIY1010" s="347"/>
      <c r="CIZ1010" s="347"/>
      <c r="CJA1010" s="347"/>
      <c r="CJB1010" s="347"/>
      <c r="CJC1010" s="347"/>
      <c r="CJD1010" s="347"/>
      <c r="CJE1010" s="347"/>
      <c r="CJF1010" s="347"/>
      <c r="CJG1010" s="347"/>
      <c r="CJH1010" s="347"/>
      <c r="CJI1010" s="347"/>
      <c r="CJJ1010" s="347"/>
      <c r="CJK1010" s="347"/>
      <c r="CJL1010" s="347"/>
      <c r="CJM1010" s="347"/>
      <c r="CJN1010" s="347"/>
      <c r="CJO1010" s="347"/>
      <c r="CJP1010" s="347"/>
      <c r="CJQ1010" s="347"/>
      <c r="CJR1010" s="347"/>
      <c r="CJS1010" s="347"/>
      <c r="CJT1010" s="347"/>
      <c r="CJU1010" s="347"/>
      <c r="CJV1010" s="347"/>
      <c r="CJW1010" s="347"/>
      <c r="CJX1010" s="347"/>
      <c r="CJY1010" s="347"/>
      <c r="CJZ1010" s="347"/>
      <c r="CKA1010" s="347"/>
      <c r="CKB1010" s="347"/>
      <c r="CKC1010" s="347"/>
      <c r="CKD1010" s="347"/>
      <c r="CKE1010" s="347"/>
      <c r="CKF1010" s="347"/>
      <c r="CKG1010" s="347"/>
      <c r="CKH1010" s="347"/>
      <c r="CKI1010" s="347"/>
      <c r="CKJ1010" s="347"/>
      <c r="CKK1010" s="347"/>
      <c r="CKL1010" s="347"/>
      <c r="CKM1010" s="347"/>
      <c r="CKN1010" s="347"/>
      <c r="CKO1010" s="347"/>
      <c r="CKP1010" s="347"/>
      <c r="CKQ1010" s="347"/>
      <c r="CKR1010" s="347"/>
      <c r="CKS1010" s="347"/>
      <c r="CKT1010" s="347"/>
      <c r="CKU1010" s="347"/>
      <c r="CKV1010" s="347"/>
      <c r="CKW1010" s="347"/>
      <c r="CKX1010" s="347"/>
      <c r="CKY1010" s="347"/>
      <c r="CKZ1010" s="347"/>
      <c r="CLA1010" s="347"/>
      <c r="CLB1010" s="347"/>
      <c r="CLC1010" s="347"/>
      <c r="CLD1010" s="347"/>
      <c r="CLE1010" s="347"/>
      <c r="CLF1010" s="347"/>
      <c r="CLG1010" s="347"/>
      <c r="CLH1010" s="347"/>
      <c r="CLI1010" s="347"/>
      <c r="CLJ1010" s="347"/>
      <c r="CLK1010" s="347"/>
      <c r="CLL1010" s="347"/>
      <c r="CLM1010" s="347"/>
      <c r="CLN1010" s="347"/>
      <c r="CLO1010" s="347"/>
      <c r="CLP1010" s="347"/>
      <c r="CLQ1010" s="347"/>
      <c r="CLR1010" s="347"/>
      <c r="CLS1010" s="347"/>
      <c r="CLT1010" s="347"/>
      <c r="CLU1010" s="347"/>
      <c r="CLV1010" s="347"/>
      <c r="CLW1010" s="347"/>
      <c r="CLX1010" s="347"/>
      <c r="CLY1010" s="347"/>
      <c r="CLZ1010" s="347"/>
      <c r="CMA1010" s="347"/>
      <c r="CMB1010" s="347"/>
      <c r="CMC1010" s="347"/>
      <c r="CMD1010" s="347"/>
      <c r="CME1010" s="347"/>
      <c r="CMF1010" s="347"/>
      <c r="CMG1010" s="347"/>
      <c r="CMH1010" s="347"/>
      <c r="CMI1010" s="347"/>
      <c r="CMJ1010" s="347"/>
      <c r="CMK1010" s="347"/>
      <c r="CML1010" s="347"/>
      <c r="CMM1010" s="347"/>
      <c r="CMN1010" s="347"/>
      <c r="CMO1010" s="347"/>
      <c r="CMP1010" s="347"/>
      <c r="CMQ1010" s="347"/>
      <c r="CMR1010" s="347"/>
      <c r="CMS1010" s="347"/>
      <c r="CMT1010" s="347"/>
      <c r="CMU1010" s="347"/>
      <c r="CMV1010" s="347"/>
      <c r="CMW1010" s="347"/>
      <c r="CMX1010" s="347"/>
      <c r="CMY1010" s="347"/>
      <c r="CMZ1010" s="347"/>
      <c r="CNA1010" s="347"/>
      <c r="CNB1010" s="347"/>
      <c r="CNC1010" s="347"/>
      <c r="CND1010" s="347"/>
      <c r="CNE1010" s="347"/>
      <c r="CNF1010" s="347"/>
      <c r="CNG1010" s="347"/>
      <c r="CNH1010" s="347"/>
      <c r="CNI1010" s="347"/>
      <c r="CNJ1010" s="347"/>
      <c r="CNK1010" s="347"/>
      <c r="CNL1010" s="347"/>
      <c r="CNM1010" s="347"/>
      <c r="CNN1010" s="347"/>
      <c r="CNO1010" s="347"/>
      <c r="CNP1010" s="347"/>
      <c r="CNQ1010" s="347"/>
      <c r="CNR1010" s="347"/>
      <c r="CNS1010" s="347"/>
      <c r="CNT1010" s="347"/>
      <c r="CNU1010" s="347"/>
      <c r="CNV1010" s="347"/>
      <c r="CNW1010" s="347"/>
      <c r="CNX1010" s="347"/>
      <c r="CNY1010" s="347"/>
      <c r="CNZ1010" s="347"/>
      <c r="COA1010" s="347"/>
      <c r="COB1010" s="347"/>
      <c r="COC1010" s="347"/>
      <c r="COD1010" s="347"/>
      <c r="COE1010" s="347"/>
      <c r="COF1010" s="347"/>
      <c r="COG1010" s="347"/>
      <c r="COH1010" s="347"/>
      <c r="COI1010" s="347"/>
      <c r="COJ1010" s="347"/>
      <c r="COK1010" s="347"/>
      <c r="COL1010" s="347"/>
      <c r="COM1010" s="347"/>
      <c r="CON1010" s="347"/>
      <c r="COO1010" s="347"/>
      <c r="COP1010" s="347"/>
      <c r="COQ1010" s="347"/>
      <c r="COR1010" s="347"/>
      <c r="COS1010" s="347"/>
      <c r="COT1010" s="347"/>
      <c r="COU1010" s="347"/>
      <c r="COV1010" s="347"/>
      <c r="COW1010" s="347"/>
      <c r="COX1010" s="347"/>
      <c r="COY1010" s="347"/>
      <c r="COZ1010" s="347"/>
      <c r="CPA1010" s="347"/>
      <c r="CPB1010" s="347"/>
      <c r="CPC1010" s="347"/>
      <c r="CPD1010" s="347"/>
      <c r="CPE1010" s="347"/>
      <c r="CPF1010" s="347"/>
      <c r="CPG1010" s="347"/>
      <c r="CPH1010" s="347"/>
      <c r="CPI1010" s="347"/>
      <c r="CPJ1010" s="347"/>
      <c r="CPK1010" s="347"/>
      <c r="CPL1010" s="347"/>
      <c r="CPM1010" s="347"/>
      <c r="CPN1010" s="347"/>
      <c r="CPO1010" s="347"/>
      <c r="CPP1010" s="347"/>
      <c r="CPQ1010" s="347"/>
      <c r="CPR1010" s="347"/>
      <c r="CPS1010" s="347"/>
      <c r="CPT1010" s="347"/>
      <c r="CPU1010" s="347"/>
      <c r="CPV1010" s="347"/>
      <c r="CPW1010" s="347"/>
      <c r="CPX1010" s="347"/>
      <c r="CPY1010" s="347"/>
      <c r="CPZ1010" s="347"/>
      <c r="CQA1010" s="347"/>
      <c r="CQB1010" s="347"/>
      <c r="CQC1010" s="347"/>
      <c r="CQD1010" s="347"/>
      <c r="CQE1010" s="347"/>
      <c r="CQF1010" s="347"/>
      <c r="CQG1010" s="347"/>
      <c r="CQH1010" s="347"/>
      <c r="CQI1010" s="347"/>
      <c r="CQJ1010" s="347"/>
      <c r="CQK1010" s="347"/>
      <c r="CQL1010" s="347"/>
      <c r="CQM1010" s="347"/>
      <c r="CQN1010" s="347"/>
      <c r="CQO1010" s="347"/>
      <c r="CQP1010" s="347"/>
      <c r="CQQ1010" s="347"/>
      <c r="CQR1010" s="347"/>
      <c r="CQS1010" s="347"/>
      <c r="CQT1010" s="347"/>
      <c r="CQU1010" s="347"/>
      <c r="CQV1010" s="347"/>
      <c r="CQW1010" s="347"/>
      <c r="CQX1010" s="347"/>
      <c r="CQY1010" s="347"/>
      <c r="CQZ1010" s="347"/>
      <c r="CRA1010" s="347"/>
      <c r="CRB1010" s="347"/>
      <c r="CRC1010" s="347"/>
      <c r="CRD1010" s="347"/>
      <c r="CRE1010" s="347"/>
      <c r="CRF1010" s="347"/>
      <c r="CRG1010" s="347"/>
      <c r="CRH1010" s="347"/>
      <c r="CRI1010" s="347"/>
      <c r="CRJ1010" s="347"/>
      <c r="CRK1010" s="347"/>
      <c r="CRL1010" s="347"/>
      <c r="CRM1010" s="347"/>
      <c r="CRN1010" s="347"/>
      <c r="CRO1010" s="347"/>
      <c r="CRP1010" s="347"/>
      <c r="CRQ1010" s="347"/>
      <c r="CRR1010" s="347"/>
      <c r="CRS1010" s="347"/>
      <c r="CRT1010" s="347"/>
      <c r="CRU1010" s="347"/>
      <c r="CRV1010" s="347"/>
      <c r="CRW1010" s="347"/>
      <c r="CRX1010" s="347"/>
      <c r="CRY1010" s="347"/>
      <c r="CRZ1010" s="347"/>
      <c r="CSA1010" s="347"/>
      <c r="CSB1010" s="347"/>
      <c r="CSC1010" s="347"/>
      <c r="CSD1010" s="347"/>
      <c r="CSE1010" s="347"/>
      <c r="CSF1010" s="347"/>
      <c r="CSG1010" s="347"/>
      <c r="CSH1010" s="347"/>
      <c r="CSI1010" s="347"/>
      <c r="CSJ1010" s="347"/>
      <c r="CSK1010" s="347"/>
      <c r="CSL1010" s="347"/>
      <c r="CSM1010" s="347"/>
      <c r="CSN1010" s="347"/>
      <c r="CSO1010" s="347"/>
      <c r="CSP1010" s="347"/>
      <c r="CSQ1010" s="347"/>
      <c r="CSR1010" s="347"/>
      <c r="CSS1010" s="347"/>
      <c r="CST1010" s="347"/>
      <c r="CSU1010" s="347"/>
      <c r="CSV1010" s="347"/>
      <c r="CSW1010" s="347"/>
      <c r="CSX1010" s="347"/>
      <c r="CSY1010" s="347"/>
      <c r="CSZ1010" s="347"/>
      <c r="CTA1010" s="347"/>
      <c r="CTB1010" s="347"/>
      <c r="CTC1010" s="347"/>
      <c r="CTD1010" s="347"/>
      <c r="CTE1010" s="347"/>
      <c r="CTF1010" s="347"/>
      <c r="CTG1010" s="347"/>
      <c r="CTH1010" s="347"/>
      <c r="CTI1010" s="347"/>
      <c r="CTJ1010" s="347"/>
      <c r="CTK1010" s="347"/>
      <c r="CTL1010" s="347"/>
      <c r="CTM1010" s="347"/>
      <c r="CTN1010" s="347"/>
      <c r="CTO1010" s="347"/>
      <c r="CTP1010" s="347"/>
      <c r="CTQ1010" s="347"/>
      <c r="CTR1010" s="347"/>
      <c r="CTS1010" s="347"/>
      <c r="CTT1010" s="347"/>
      <c r="CTU1010" s="347"/>
      <c r="CTV1010" s="347"/>
      <c r="CTW1010" s="347"/>
      <c r="CTX1010" s="347"/>
      <c r="CTY1010" s="347"/>
      <c r="CTZ1010" s="347"/>
      <c r="CUA1010" s="347"/>
      <c r="CUB1010" s="347"/>
      <c r="CUC1010" s="347"/>
      <c r="CUD1010" s="347"/>
      <c r="CUE1010" s="347"/>
      <c r="CUF1010" s="347"/>
      <c r="CUG1010" s="347"/>
      <c r="CUH1010" s="347"/>
      <c r="CUI1010" s="347"/>
      <c r="CUJ1010" s="347"/>
      <c r="CUK1010" s="347"/>
      <c r="CUL1010" s="347"/>
      <c r="CUM1010" s="347"/>
      <c r="CUN1010" s="347"/>
      <c r="CUO1010" s="347"/>
      <c r="CUP1010" s="347"/>
      <c r="CUQ1010" s="347"/>
      <c r="CUR1010" s="347"/>
      <c r="CUS1010" s="347"/>
      <c r="CUT1010" s="347"/>
      <c r="CUU1010" s="347"/>
      <c r="CUV1010" s="347"/>
      <c r="CUW1010" s="347"/>
      <c r="CUX1010" s="347"/>
      <c r="CUY1010" s="347"/>
      <c r="CUZ1010" s="347"/>
      <c r="CVA1010" s="347"/>
      <c r="CVB1010" s="347"/>
      <c r="CVC1010" s="347"/>
      <c r="CVD1010" s="347"/>
      <c r="CVE1010" s="347"/>
      <c r="CVF1010" s="347"/>
      <c r="CVG1010" s="347"/>
      <c r="CVH1010" s="347"/>
      <c r="CVI1010" s="347"/>
      <c r="CVJ1010" s="347"/>
      <c r="CVK1010" s="347"/>
      <c r="CVL1010" s="347"/>
      <c r="CVM1010" s="347"/>
      <c r="CVN1010" s="347"/>
      <c r="CVO1010" s="347"/>
      <c r="CVP1010" s="347"/>
      <c r="CVQ1010" s="347"/>
      <c r="CVR1010" s="347"/>
      <c r="CVS1010" s="347"/>
      <c r="CVT1010" s="347"/>
      <c r="CVU1010" s="347"/>
      <c r="CVV1010" s="347"/>
      <c r="CVW1010" s="347"/>
      <c r="CVX1010" s="347"/>
      <c r="CVY1010" s="347"/>
      <c r="CVZ1010" s="347"/>
      <c r="CWA1010" s="347"/>
      <c r="CWB1010" s="347"/>
      <c r="CWC1010" s="347"/>
      <c r="CWD1010" s="347"/>
      <c r="CWE1010" s="347"/>
      <c r="CWF1010" s="347"/>
      <c r="CWG1010" s="347"/>
      <c r="CWH1010" s="347"/>
      <c r="CWI1010" s="347"/>
      <c r="CWJ1010" s="347"/>
      <c r="CWK1010" s="347"/>
      <c r="CWL1010" s="347"/>
      <c r="CWM1010" s="347"/>
      <c r="CWN1010" s="347"/>
      <c r="CWO1010" s="347"/>
      <c r="CWP1010" s="347"/>
      <c r="CWQ1010" s="347"/>
      <c r="CWR1010" s="347"/>
      <c r="CWS1010" s="347"/>
      <c r="CWT1010" s="347"/>
      <c r="CWU1010" s="347"/>
      <c r="CWV1010" s="347"/>
      <c r="CWW1010" s="347"/>
      <c r="CWX1010" s="347"/>
      <c r="CWY1010" s="347"/>
      <c r="CWZ1010" s="347"/>
      <c r="CXA1010" s="347"/>
      <c r="CXB1010" s="347"/>
      <c r="CXC1010" s="347"/>
      <c r="CXD1010" s="347"/>
      <c r="CXE1010" s="347"/>
      <c r="CXF1010" s="347"/>
      <c r="CXG1010" s="347"/>
      <c r="CXH1010" s="347"/>
      <c r="CXI1010" s="347"/>
      <c r="CXJ1010" s="347"/>
      <c r="CXK1010" s="347"/>
      <c r="CXL1010" s="347"/>
      <c r="CXM1010" s="347"/>
      <c r="CXN1010" s="347"/>
      <c r="CXO1010" s="347"/>
      <c r="CXP1010" s="347"/>
      <c r="CXQ1010" s="347"/>
      <c r="CXR1010" s="347"/>
      <c r="CXS1010" s="347"/>
      <c r="CXT1010" s="347"/>
      <c r="CXU1010" s="347"/>
      <c r="CXV1010" s="347"/>
      <c r="CXW1010" s="347"/>
      <c r="CXX1010" s="347"/>
      <c r="CXY1010" s="347"/>
      <c r="CXZ1010" s="347"/>
      <c r="CYA1010" s="347"/>
      <c r="CYB1010" s="347"/>
      <c r="CYC1010" s="347"/>
      <c r="CYD1010" s="347"/>
      <c r="CYE1010" s="347"/>
      <c r="CYF1010" s="347"/>
      <c r="CYG1010" s="347"/>
      <c r="CYH1010" s="347"/>
      <c r="CYI1010" s="347"/>
      <c r="CYJ1010" s="347"/>
      <c r="CYK1010" s="347"/>
      <c r="CYL1010" s="347"/>
      <c r="CYM1010" s="347"/>
      <c r="CYN1010" s="347"/>
      <c r="CYO1010" s="347"/>
      <c r="CYP1010" s="347"/>
      <c r="CYQ1010" s="347"/>
      <c r="CYR1010" s="347"/>
      <c r="CYS1010" s="347"/>
      <c r="CYT1010" s="347"/>
      <c r="CYU1010" s="347"/>
      <c r="CYV1010" s="347"/>
      <c r="CYW1010" s="347"/>
      <c r="CYX1010" s="347"/>
      <c r="CYY1010" s="347"/>
      <c r="CYZ1010" s="347"/>
      <c r="CZA1010" s="347"/>
      <c r="CZB1010" s="347"/>
      <c r="CZC1010" s="347"/>
      <c r="CZD1010" s="347"/>
      <c r="CZE1010" s="347"/>
      <c r="CZF1010" s="347"/>
      <c r="CZG1010" s="347"/>
      <c r="CZH1010" s="347"/>
      <c r="CZI1010" s="347"/>
      <c r="CZJ1010" s="347"/>
      <c r="CZK1010" s="347"/>
      <c r="CZL1010" s="347"/>
      <c r="CZM1010" s="347"/>
      <c r="CZN1010" s="347"/>
      <c r="CZO1010" s="347"/>
      <c r="CZP1010" s="347"/>
      <c r="CZQ1010" s="347"/>
      <c r="CZR1010" s="347"/>
      <c r="CZS1010" s="347"/>
      <c r="CZT1010" s="347"/>
      <c r="CZU1010" s="347"/>
      <c r="CZV1010" s="347"/>
      <c r="CZW1010" s="347"/>
      <c r="CZX1010" s="347"/>
      <c r="CZY1010" s="347"/>
      <c r="CZZ1010" s="347"/>
      <c r="DAA1010" s="347"/>
      <c r="DAB1010" s="347"/>
      <c r="DAC1010" s="347"/>
      <c r="DAD1010" s="347"/>
      <c r="DAE1010" s="347"/>
      <c r="DAF1010" s="347"/>
      <c r="DAG1010" s="347"/>
      <c r="DAH1010" s="347"/>
      <c r="DAI1010" s="347"/>
      <c r="DAJ1010" s="347"/>
      <c r="DAK1010" s="347"/>
      <c r="DAL1010" s="347"/>
      <c r="DAM1010" s="347"/>
      <c r="DAN1010" s="347"/>
      <c r="DAO1010" s="347"/>
      <c r="DAP1010" s="347"/>
      <c r="DAQ1010" s="347"/>
      <c r="DAR1010" s="347"/>
      <c r="DAS1010" s="347"/>
      <c r="DAT1010" s="347"/>
      <c r="DAU1010" s="347"/>
      <c r="DAV1010" s="347"/>
      <c r="DAW1010" s="347"/>
      <c r="DAX1010" s="347"/>
      <c r="DAY1010" s="347"/>
      <c r="DAZ1010" s="347"/>
      <c r="DBA1010" s="347"/>
      <c r="DBB1010" s="347"/>
      <c r="DBC1010" s="347"/>
      <c r="DBD1010" s="347"/>
      <c r="DBE1010" s="347"/>
      <c r="DBF1010" s="347"/>
      <c r="DBG1010" s="347"/>
      <c r="DBH1010" s="347"/>
      <c r="DBI1010" s="347"/>
      <c r="DBJ1010" s="347"/>
      <c r="DBK1010" s="347"/>
      <c r="DBL1010" s="347"/>
      <c r="DBM1010" s="347"/>
      <c r="DBN1010" s="347"/>
      <c r="DBO1010" s="347"/>
      <c r="DBP1010" s="347"/>
      <c r="DBQ1010" s="347"/>
      <c r="DBR1010" s="347"/>
      <c r="DBS1010" s="347"/>
      <c r="DBT1010" s="347"/>
      <c r="DBU1010" s="347"/>
      <c r="DBV1010" s="347"/>
      <c r="DBW1010" s="347"/>
      <c r="DBX1010" s="347"/>
      <c r="DBY1010" s="347"/>
      <c r="DBZ1010" s="347"/>
      <c r="DCA1010" s="347"/>
      <c r="DCB1010" s="347"/>
      <c r="DCC1010" s="347"/>
      <c r="DCD1010" s="347"/>
      <c r="DCE1010" s="347"/>
      <c r="DCF1010" s="347"/>
      <c r="DCG1010" s="347"/>
      <c r="DCH1010" s="347"/>
      <c r="DCI1010" s="347"/>
      <c r="DCJ1010" s="347"/>
      <c r="DCK1010" s="347"/>
      <c r="DCL1010" s="347"/>
      <c r="DCM1010" s="347"/>
      <c r="DCN1010" s="347"/>
      <c r="DCO1010" s="347"/>
      <c r="DCP1010" s="347"/>
      <c r="DCQ1010" s="347"/>
      <c r="DCR1010" s="347"/>
      <c r="DCS1010" s="347"/>
      <c r="DCT1010" s="347"/>
      <c r="DCU1010" s="347"/>
      <c r="DCV1010" s="347"/>
      <c r="DCW1010" s="347"/>
      <c r="DCX1010" s="347"/>
      <c r="DCY1010" s="347"/>
      <c r="DCZ1010" s="347"/>
      <c r="DDA1010" s="347"/>
      <c r="DDB1010" s="347"/>
      <c r="DDC1010" s="347"/>
      <c r="DDD1010" s="347"/>
      <c r="DDE1010" s="347"/>
      <c r="DDF1010" s="347"/>
      <c r="DDG1010" s="347"/>
      <c r="DDH1010" s="347"/>
      <c r="DDI1010" s="347"/>
      <c r="DDJ1010" s="347"/>
      <c r="DDK1010" s="347"/>
      <c r="DDL1010" s="347"/>
      <c r="DDM1010" s="347"/>
      <c r="DDN1010" s="347"/>
      <c r="DDO1010" s="347"/>
      <c r="DDP1010" s="347"/>
      <c r="DDQ1010" s="347"/>
      <c r="DDR1010" s="347"/>
      <c r="DDS1010" s="347"/>
      <c r="DDT1010" s="347"/>
      <c r="DDU1010" s="347"/>
      <c r="DDV1010" s="347"/>
      <c r="DDW1010" s="347"/>
      <c r="DDX1010" s="347"/>
      <c r="DDY1010" s="347"/>
      <c r="DDZ1010" s="347"/>
      <c r="DEA1010" s="347"/>
      <c r="DEB1010" s="347"/>
      <c r="DEC1010" s="347"/>
      <c r="DED1010" s="347"/>
      <c r="DEE1010" s="347"/>
      <c r="DEF1010" s="347"/>
      <c r="DEG1010" s="347"/>
      <c r="DEH1010" s="347"/>
      <c r="DEI1010" s="347"/>
      <c r="DEJ1010" s="347"/>
      <c r="DEK1010" s="347"/>
      <c r="DEL1010" s="347"/>
      <c r="DEM1010" s="347"/>
      <c r="DEN1010" s="347"/>
      <c r="DEO1010" s="347"/>
      <c r="DEP1010" s="347"/>
      <c r="DEQ1010" s="347"/>
      <c r="DER1010" s="347"/>
      <c r="DES1010" s="347"/>
      <c r="DET1010" s="347"/>
      <c r="DEU1010" s="347"/>
      <c r="DEV1010" s="347"/>
      <c r="DEW1010" s="347"/>
      <c r="DEX1010" s="347"/>
      <c r="DEY1010" s="347"/>
      <c r="DEZ1010" s="347"/>
      <c r="DFA1010" s="347"/>
      <c r="DFB1010" s="347"/>
      <c r="DFC1010" s="347"/>
      <c r="DFD1010" s="347"/>
      <c r="DFE1010" s="347"/>
      <c r="DFF1010" s="347"/>
      <c r="DFG1010" s="347"/>
      <c r="DFH1010" s="347"/>
      <c r="DFI1010" s="347"/>
      <c r="DFJ1010" s="347"/>
      <c r="DFK1010" s="347"/>
      <c r="DFL1010" s="347"/>
      <c r="DFM1010" s="347"/>
      <c r="DFN1010" s="347"/>
      <c r="DFO1010" s="347"/>
      <c r="DFP1010" s="347"/>
      <c r="DFQ1010" s="347"/>
      <c r="DFR1010" s="347"/>
      <c r="DFS1010" s="347"/>
      <c r="DFT1010" s="347"/>
      <c r="DFU1010" s="347"/>
      <c r="DFV1010" s="347"/>
      <c r="DFW1010" s="347"/>
      <c r="DFX1010" s="347"/>
      <c r="DFY1010" s="347"/>
      <c r="DFZ1010" s="347"/>
      <c r="DGA1010" s="347"/>
      <c r="DGB1010" s="347"/>
      <c r="DGC1010" s="347"/>
      <c r="DGD1010" s="347"/>
      <c r="DGE1010" s="347"/>
      <c r="DGF1010" s="347"/>
      <c r="DGG1010" s="347"/>
      <c r="DGH1010" s="347"/>
      <c r="DGI1010" s="347"/>
      <c r="DGJ1010" s="347"/>
      <c r="DGK1010" s="347"/>
      <c r="DGL1010" s="347"/>
      <c r="DGM1010" s="347"/>
      <c r="DGN1010" s="347"/>
      <c r="DGO1010" s="347"/>
      <c r="DGP1010" s="347"/>
      <c r="DGQ1010" s="347"/>
      <c r="DGR1010" s="347"/>
      <c r="DGS1010" s="347"/>
      <c r="DGT1010" s="347"/>
      <c r="DGU1010" s="347"/>
      <c r="DGV1010" s="347"/>
      <c r="DGW1010" s="347"/>
      <c r="DGX1010" s="347"/>
      <c r="DGY1010" s="347"/>
      <c r="DGZ1010" s="347"/>
      <c r="DHA1010" s="347"/>
      <c r="DHB1010" s="347"/>
      <c r="DHC1010" s="347"/>
      <c r="DHD1010" s="347"/>
      <c r="DHE1010" s="347"/>
      <c r="DHF1010" s="347"/>
      <c r="DHG1010" s="347"/>
      <c r="DHH1010" s="347"/>
      <c r="DHI1010" s="347"/>
      <c r="DHJ1010" s="347"/>
      <c r="DHK1010" s="347"/>
      <c r="DHL1010" s="347"/>
      <c r="DHM1010" s="347"/>
      <c r="DHN1010" s="347"/>
      <c r="DHO1010" s="347"/>
      <c r="DHP1010" s="347"/>
      <c r="DHQ1010" s="347"/>
      <c r="DHR1010" s="347"/>
      <c r="DHS1010" s="347"/>
      <c r="DHT1010" s="347"/>
      <c r="DHU1010" s="347"/>
      <c r="DHV1010" s="347"/>
      <c r="DHW1010" s="347"/>
      <c r="DHX1010" s="347"/>
      <c r="DHY1010" s="347"/>
      <c r="DHZ1010" s="347"/>
      <c r="DIA1010" s="347"/>
      <c r="DIB1010" s="347"/>
      <c r="DIC1010" s="347"/>
      <c r="DID1010" s="347"/>
      <c r="DIE1010" s="347"/>
      <c r="DIF1010" s="347"/>
      <c r="DIG1010" s="347"/>
      <c r="DIH1010" s="347"/>
      <c r="DII1010" s="347"/>
      <c r="DIJ1010" s="347"/>
      <c r="DIK1010" s="347"/>
      <c r="DIL1010" s="347"/>
      <c r="DIM1010" s="347"/>
      <c r="DIN1010" s="347"/>
      <c r="DIO1010" s="347"/>
      <c r="DIP1010" s="347"/>
      <c r="DIQ1010" s="347"/>
      <c r="DIR1010" s="347"/>
      <c r="DIS1010" s="347"/>
      <c r="DIT1010" s="347"/>
      <c r="DIU1010" s="347"/>
      <c r="DIV1010" s="347"/>
      <c r="DIW1010" s="347"/>
      <c r="DIX1010" s="347"/>
      <c r="DIY1010" s="347"/>
      <c r="DIZ1010" s="347"/>
      <c r="DJA1010" s="347"/>
      <c r="DJB1010" s="347"/>
      <c r="DJC1010" s="347"/>
      <c r="DJD1010" s="347"/>
      <c r="DJE1010" s="347"/>
      <c r="DJF1010" s="347"/>
      <c r="DJG1010" s="347"/>
      <c r="DJH1010" s="347"/>
      <c r="DJI1010" s="347"/>
      <c r="DJJ1010" s="347"/>
      <c r="DJK1010" s="347"/>
      <c r="DJL1010" s="347"/>
      <c r="DJM1010" s="347"/>
      <c r="DJN1010" s="347"/>
      <c r="DJO1010" s="347"/>
      <c r="DJP1010" s="347"/>
      <c r="DJQ1010" s="347"/>
      <c r="DJR1010" s="347"/>
      <c r="DJS1010" s="347"/>
      <c r="DJT1010" s="347"/>
      <c r="DJU1010" s="347"/>
      <c r="DJV1010" s="347"/>
      <c r="DJW1010" s="347"/>
      <c r="DJX1010" s="347"/>
      <c r="DJY1010" s="347"/>
      <c r="DJZ1010" s="347"/>
      <c r="DKA1010" s="347"/>
      <c r="DKB1010" s="347"/>
      <c r="DKC1010" s="347"/>
      <c r="DKD1010" s="347"/>
      <c r="DKE1010" s="347"/>
      <c r="DKF1010" s="347"/>
      <c r="DKG1010" s="347"/>
      <c r="DKH1010" s="347"/>
      <c r="DKI1010" s="347"/>
      <c r="DKJ1010" s="347"/>
      <c r="DKK1010" s="347"/>
      <c r="DKL1010" s="347"/>
      <c r="DKM1010" s="347"/>
      <c r="DKN1010" s="347"/>
      <c r="DKO1010" s="347"/>
      <c r="DKP1010" s="347"/>
      <c r="DKQ1010" s="347"/>
      <c r="DKR1010" s="347"/>
      <c r="DKS1010" s="347"/>
      <c r="DKT1010" s="347"/>
      <c r="DKU1010" s="347"/>
      <c r="DKV1010" s="347"/>
      <c r="DKW1010" s="347"/>
      <c r="DKX1010" s="347"/>
      <c r="DKY1010" s="347"/>
      <c r="DKZ1010" s="347"/>
      <c r="DLA1010" s="347"/>
      <c r="DLB1010" s="347"/>
      <c r="DLC1010" s="347"/>
      <c r="DLD1010" s="347"/>
      <c r="DLE1010" s="347"/>
      <c r="DLF1010" s="347"/>
      <c r="DLG1010" s="347"/>
      <c r="DLH1010" s="347"/>
      <c r="DLI1010" s="347"/>
      <c r="DLJ1010" s="347"/>
      <c r="DLK1010" s="347"/>
      <c r="DLL1010" s="347"/>
      <c r="DLM1010" s="347"/>
      <c r="DLN1010" s="347"/>
      <c r="DLO1010" s="347"/>
      <c r="DLP1010" s="347"/>
      <c r="DLQ1010" s="347"/>
      <c r="DLR1010" s="347"/>
      <c r="DLS1010" s="347"/>
      <c r="DLT1010" s="347"/>
      <c r="DLU1010" s="347"/>
      <c r="DLV1010" s="347"/>
      <c r="DLW1010" s="347"/>
      <c r="DLX1010" s="347"/>
      <c r="DLY1010" s="347"/>
      <c r="DLZ1010" s="347"/>
      <c r="DMA1010" s="347"/>
      <c r="DMB1010" s="347"/>
      <c r="DMC1010" s="347"/>
      <c r="DMD1010" s="347"/>
      <c r="DME1010" s="347"/>
      <c r="DMF1010" s="347"/>
      <c r="DMG1010" s="347"/>
      <c r="DMH1010" s="347"/>
      <c r="DMI1010" s="347"/>
      <c r="DMJ1010" s="347"/>
      <c r="DMK1010" s="347"/>
      <c r="DML1010" s="347"/>
      <c r="DMM1010" s="347"/>
      <c r="DMN1010" s="347"/>
      <c r="DMO1010" s="347"/>
      <c r="DMP1010" s="347"/>
      <c r="DMQ1010" s="347"/>
      <c r="DMR1010" s="347"/>
      <c r="DMS1010" s="347"/>
      <c r="DMT1010" s="347"/>
      <c r="DMU1010" s="347"/>
      <c r="DMV1010" s="347"/>
      <c r="DMW1010" s="347"/>
      <c r="DMX1010" s="347"/>
      <c r="DMY1010" s="347"/>
      <c r="DMZ1010" s="347"/>
      <c r="DNA1010" s="347"/>
      <c r="DNB1010" s="347"/>
      <c r="DNC1010" s="347"/>
      <c r="DND1010" s="347"/>
      <c r="DNE1010" s="347"/>
      <c r="DNF1010" s="347"/>
      <c r="DNG1010" s="347"/>
      <c r="DNH1010" s="347"/>
      <c r="DNI1010" s="347"/>
      <c r="DNJ1010" s="347"/>
      <c r="DNK1010" s="347"/>
      <c r="DNL1010" s="347"/>
      <c r="DNM1010" s="347"/>
      <c r="DNN1010" s="347"/>
      <c r="DNO1010" s="347"/>
      <c r="DNP1010" s="347"/>
      <c r="DNQ1010" s="347"/>
      <c r="DNR1010" s="347"/>
      <c r="DNS1010" s="347"/>
      <c r="DNT1010" s="347"/>
      <c r="DNU1010" s="347"/>
      <c r="DNV1010" s="347"/>
      <c r="DNW1010" s="347"/>
      <c r="DNX1010" s="347"/>
      <c r="DNY1010" s="347"/>
      <c r="DNZ1010" s="347"/>
      <c r="DOA1010" s="347"/>
      <c r="DOB1010" s="347"/>
      <c r="DOC1010" s="347"/>
      <c r="DOD1010" s="347"/>
      <c r="DOE1010" s="347"/>
      <c r="DOF1010" s="347"/>
      <c r="DOG1010" s="347"/>
      <c r="DOH1010" s="347"/>
      <c r="DOI1010" s="347"/>
      <c r="DOJ1010" s="347"/>
      <c r="DOK1010" s="347"/>
      <c r="DOL1010" s="347"/>
      <c r="DOM1010" s="347"/>
      <c r="DON1010" s="347"/>
      <c r="DOO1010" s="347"/>
      <c r="DOP1010" s="347"/>
      <c r="DOQ1010" s="347"/>
      <c r="DOR1010" s="347"/>
      <c r="DOS1010" s="347"/>
      <c r="DOT1010" s="347"/>
      <c r="DOU1010" s="347"/>
      <c r="DOV1010" s="347"/>
      <c r="DOW1010" s="347"/>
      <c r="DOX1010" s="347"/>
      <c r="DOY1010" s="347"/>
      <c r="DOZ1010" s="347"/>
      <c r="DPA1010" s="347"/>
      <c r="DPB1010" s="347"/>
      <c r="DPC1010" s="347"/>
      <c r="DPD1010" s="347"/>
      <c r="DPE1010" s="347"/>
      <c r="DPF1010" s="347"/>
      <c r="DPG1010" s="347"/>
      <c r="DPH1010" s="347"/>
      <c r="DPI1010" s="347"/>
      <c r="DPJ1010" s="347"/>
      <c r="DPK1010" s="347"/>
      <c r="DPL1010" s="347"/>
      <c r="DPM1010" s="347"/>
      <c r="DPN1010" s="347"/>
      <c r="DPO1010" s="347"/>
      <c r="DPP1010" s="347"/>
      <c r="DPQ1010" s="347"/>
      <c r="DPR1010" s="347"/>
      <c r="DPS1010" s="347"/>
      <c r="DPT1010" s="347"/>
      <c r="DPU1010" s="347"/>
      <c r="DPV1010" s="347"/>
      <c r="DPW1010" s="347"/>
      <c r="DPX1010" s="347"/>
      <c r="DPY1010" s="347"/>
      <c r="DPZ1010" s="347"/>
      <c r="DQA1010" s="347"/>
      <c r="DQB1010" s="347"/>
      <c r="DQC1010" s="347"/>
      <c r="DQD1010" s="347"/>
      <c r="DQE1010" s="347"/>
      <c r="DQF1010" s="347"/>
      <c r="DQG1010" s="347"/>
      <c r="DQH1010" s="347"/>
      <c r="DQI1010" s="347"/>
      <c r="DQJ1010" s="347"/>
      <c r="DQK1010" s="347"/>
      <c r="DQL1010" s="347"/>
      <c r="DQM1010" s="347"/>
      <c r="DQN1010" s="347"/>
      <c r="DQO1010" s="347"/>
      <c r="DQP1010" s="347"/>
      <c r="DQQ1010" s="347"/>
      <c r="DQR1010" s="347"/>
      <c r="DQS1010" s="347"/>
      <c r="DQT1010" s="347"/>
      <c r="DQU1010" s="347"/>
      <c r="DQV1010" s="347"/>
      <c r="DQW1010" s="347"/>
      <c r="DQX1010" s="347"/>
      <c r="DQY1010" s="347"/>
      <c r="DQZ1010" s="347"/>
      <c r="DRA1010" s="347"/>
      <c r="DRB1010" s="347"/>
      <c r="DRC1010" s="347"/>
      <c r="DRD1010" s="347"/>
      <c r="DRE1010" s="347"/>
      <c r="DRF1010" s="347"/>
      <c r="DRG1010" s="347"/>
      <c r="DRH1010" s="347"/>
      <c r="DRI1010" s="347"/>
      <c r="DRJ1010" s="347"/>
      <c r="DRK1010" s="347"/>
      <c r="DRL1010" s="347"/>
      <c r="DRM1010" s="347"/>
      <c r="DRN1010" s="347"/>
      <c r="DRO1010" s="347"/>
      <c r="DRP1010" s="347"/>
      <c r="DRQ1010" s="347"/>
      <c r="DRR1010" s="347"/>
      <c r="DRS1010" s="347"/>
      <c r="DRT1010" s="347"/>
      <c r="DRU1010" s="347"/>
      <c r="DRV1010" s="347"/>
      <c r="DRW1010" s="347"/>
      <c r="DRX1010" s="347"/>
      <c r="DRY1010" s="347"/>
      <c r="DRZ1010" s="347"/>
      <c r="DSA1010" s="347"/>
      <c r="DSB1010" s="347"/>
      <c r="DSC1010" s="347"/>
      <c r="DSD1010" s="347"/>
      <c r="DSE1010" s="347"/>
      <c r="DSF1010" s="347"/>
      <c r="DSG1010" s="347"/>
      <c r="DSH1010" s="347"/>
      <c r="DSI1010" s="347"/>
      <c r="DSJ1010" s="347"/>
      <c r="DSK1010" s="347"/>
      <c r="DSL1010" s="347"/>
      <c r="DSM1010" s="347"/>
      <c r="DSN1010" s="347"/>
      <c r="DSO1010" s="347"/>
      <c r="DSP1010" s="347"/>
      <c r="DSQ1010" s="347"/>
      <c r="DSR1010" s="347"/>
      <c r="DSS1010" s="347"/>
      <c r="DST1010" s="347"/>
      <c r="DSU1010" s="347"/>
      <c r="DSV1010" s="347"/>
      <c r="DSW1010" s="347"/>
      <c r="DSX1010" s="347"/>
      <c r="DSY1010" s="347"/>
      <c r="DSZ1010" s="347"/>
      <c r="DTA1010" s="347"/>
      <c r="DTB1010" s="347"/>
      <c r="DTC1010" s="347"/>
      <c r="DTD1010" s="347"/>
      <c r="DTE1010" s="347"/>
      <c r="DTF1010" s="347"/>
      <c r="DTG1010" s="347"/>
      <c r="DTH1010" s="347"/>
      <c r="DTI1010" s="347"/>
      <c r="DTJ1010" s="347"/>
      <c r="DTK1010" s="347"/>
      <c r="DTL1010" s="347"/>
      <c r="DTM1010" s="347"/>
      <c r="DTN1010" s="347"/>
      <c r="DTO1010" s="347"/>
      <c r="DTP1010" s="347"/>
      <c r="DTQ1010" s="347"/>
      <c r="DTR1010" s="347"/>
      <c r="DTS1010" s="347"/>
      <c r="DTT1010" s="347"/>
      <c r="DTU1010" s="347"/>
      <c r="DTV1010" s="347"/>
      <c r="DTW1010" s="347"/>
      <c r="DTX1010" s="347"/>
      <c r="DTY1010" s="347"/>
      <c r="DTZ1010" s="347"/>
      <c r="DUA1010" s="347"/>
      <c r="DUB1010" s="347"/>
      <c r="DUC1010" s="347"/>
      <c r="DUD1010" s="347"/>
      <c r="DUE1010" s="347"/>
      <c r="DUF1010" s="347"/>
      <c r="DUG1010" s="347"/>
      <c r="DUH1010" s="347"/>
      <c r="DUI1010" s="347"/>
      <c r="DUJ1010" s="347"/>
      <c r="DUK1010" s="347"/>
      <c r="DUL1010" s="347"/>
      <c r="DUM1010" s="347"/>
      <c r="DUN1010" s="347"/>
      <c r="DUO1010" s="347"/>
      <c r="DUP1010" s="347"/>
      <c r="DUQ1010" s="347"/>
      <c r="DUR1010" s="347"/>
      <c r="DUS1010" s="347"/>
      <c r="DUT1010" s="347"/>
      <c r="DUU1010" s="347"/>
      <c r="DUV1010" s="347"/>
      <c r="DUW1010" s="347"/>
      <c r="DUX1010" s="347"/>
      <c r="DUY1010" s="347"/>
      <c r="DUZ1010" s="347"/>
      <c r="DVA1010" s="347"/>
      <c r="DVB1010" s="347"/>
      <c r="DVC1010" s="347"/>
      <c r="DVD1010" s="347"/>
      <c r="DVE1010" s="347"/>
      <c r="DVF1010" s="347"/>
      <c r="DVG1010" s="347"/>
      <c r="DVH1010" s="347"/>
      <c r="DVI1010" s="347"/>
      <c r="DVJ1010" s="347"/>
      <c r="DVK1010" s="347"/>
      <c r="DVL1010" s="347"/>
      <c r="DVM1010" s="347"/>
      <c r="DVN1010" s="347"/>
      <c r="DVO1010" s="347"/>
      <c r="DVP1010" s="347"/>
      <c r="DVQ1010" s="347"/>
      <c r="DVR1010" s="347"/>
      <c r="DVS1010" s="347"/>
      <c r="DVT1010" s="347"/>
      <c r="DVU1010" s="347"/>
      <c r="DVV1010" s="347"/>
      <c r="DVW1010" s="347"/>
      <c r="DVX1010" s="347"/>
      <c r="DVY1010" s="347"/>
      <c r="DVZ1010" s="347"/>
      <c r="DWA1010" s="347"/>
      <c r="DWB1010" s="347"/>
      <c r="DWC1010" s="347"/>
      <c r="DWD1010" s="347"/>
      <c r="DWE1010" s="347"/>
      <c r="DWF1010" s="347"/>
      <c r="DWG1010" s="347"/>
      <c r="DWH1010" s="347"/>
      <c r="DWI1010" s="347"/>
      <c r="DWJ1010" s="347"/>
      <c r="DWK1010" s="347"/>
      <c r="DWL1010" s="347"/>
      <c r="DWM1010" s="347"/>
      <c r="DWN1010" s="347"/>
      <c r="DWO1010" s="347"/>
      <c r="DWP1010" s="347"/>
      <c r="DWQ1010" s="347"/>
      <c r="DWR1010" s="347"/>
      <c r="DWS1010" s="347"/>
      <c r="DWT1010" s="347"/>
      <c r="DWU1010" s="347"/>
      <c r="DWV1010" s="347"/>
      <c r="DWW1010" s="347"/>
      <c r="DWX1010" s="347"/>
      <c r="DWY1010" s="347"/>
      <c r="DWZ1010" s="347"/>
      <c r="DXA1010" s="347"/>
      <c r="DXB1010" s="347"/>
      <c r="DXC1010" s="347"/>
      <c r="DXD1010" s="347"/>
      <c r="DXE1010" s="347"/>
      <c r="DXF1010" s="347"/>
      <c r="DXG1010" s="347"/>
      <c r="DXH1010" s="347"/>
      <c r="DXI1010" s="347"/>
      <c r="DXJ1010" s="347"/>
      <c r="DXK1010" s="347"/>
      <c r="DXL1010" s="347"/>
      <c r="DXM1010" s="347"/>
      <c r="DXN1010" s="347"/>
      <c r="DXO1010" s="347"/>
      <c r="DXP1010" s="347"/>
      <c r="DXQ1010" s="347"/>
      <c r="DXR1010" s="347"/>
      <c r="DXS1010" s="347"/>
      <c r="DXT1010" s="347"/>
      <c r="DXU1010" s="347"/>
      <c r="DXV1010" s="347"/>
      <c r="DXW1010" s="347"/>
      <c r="DXX1010" s="347"/>
      <c r="DXY1010" s="347"/>
      <c r="DXZ1010" s="347"/>
      <c r="DYA1010" s="347"/>
      <c r="DYB1010" s="347"/>
      <c r="DYC1010" s="347"/>
      <c r="DYD1010" s="347"/>
      <c r="DYE1010" s="347"/>
      <c r="DYF1010" s="347"/>
      <c r="DYG1010" s="347"/>
      <c r="DYH1010" s="347"/>
      <c r="DYI1010" s="347"/>
      <c r="DYJ1010" s="347"/>
      <c r="DYK1010" s="347"/>
      <c r="DYL1010" s="347"/>
      <c r="DYM1010" s="347"/>
      <c r="DYN1010" s="347"/>
      <c r="DYO1010" s="347"/>
      <c r="DYP1010" s="347"/>
      <c r="DYQ1010" s="347"/>
      <c r="DYR1010" s="347"/>
      <c r="DYS1010" s="347"/>
      <c r="DYT1010" s="347"/>
      <c r="DYU1010" s="347"/>
      <c r="DYV1010" s="347"/>
      <c r="DYW1010" s="347"/>
      <c r="DYX1010" s="347"/>
      <c r="DYY1010" s="347"/>
      <c r="DYZ1010" s="347"/>
      <c r="DZA1010" s="347"/>
      <c r="DZB1010" s="347"/>
      <c r="DZC1010" s="347"/>
      <c r="DZD1010" s="347"/>
      <c r="DZE1010" s="347"/>
      <c r="DZF1010" s="347"/>
      <c r="DZG1010" s="347"/>
      <c r="DZH1010" s="347"/>
      <c r="DZI1010" s="347"/>
      <c r="DZJ1010" s="347"/>
      <c r="DZK1010" s="347"/>
      <c r="DZL1010" s="347"/>
      <c r="DZM1010" s="347"/>
      <c r="DZN1010" s="347"/>
      <c r="DZO1010" s="347"/>
      <c r="DZP1010" s="347"/>
      <c r="DZQ1010" s="347"/>
      <c r="DZR1010" s="347"/>
      <c r="DZS1010" s="347"/>
      <c r="DZT1010" s="347"/>
      <c r="DZU1010" s="347"/>
      <c r="DZV1010" s="347"/>
      <c r="DZW1010" s="347"/>
      <c r="DZX1010" s="347"/>
      <c r="DZY1010" s="347"/>
      <c r="DZZ1010" s="347"/>
      <c r="EAA1010" s="347"/>
      <c r="EAB1010" s="347"/>
      <c r="EAC1010" s="347"/>
      <c r="EAD1010" s="347"/>
      <c r="EAE1010" s="347"/>
      <c r="EAF1010" s="347"/>
      <c r="EAG1010" s="347"/>
      <c r="EAH1010" s="347"/>
      <c r="EAI1010" s="347"/>
      <c r="EAJ1010" s="347"/>
      <c r="EAK1010" s="347"/>
      <c r="EAL1010" s="347"/>
      <c r="EAM1010" s="347"/>
      <c r="EAN1010" s="347"/>
      <c r="EAO1010" s="347"/>
      <c r="EAP1010" s="347"/>
      <c r="EAQ1010" s="347"/>
      <c r="EAR1010" s="347"/>
      <c r="EAS1010" s="347"/>
      <c r="EAT1010" s="347"/>
      <c r="EAU1010" s="347"/>
      <c r="EAV1010" s="347"/>
      <c r="EAW1010" s="347"/>
      <c r="EAX1010" s="347"/>
      <c r="EAY1010" s="347"/>
      <c r="EAZ1010" s="347"/>
      <c r="EBA1010" s="347"/>
      <c r="EBB1010" s="347"/>
      <c r="EBC1010" s="347"/>
      <c r="EBD1010" s="347"/>
      <c r="EBE1010" s="347"/>
      <c r="EBF1010" s="347"/>
      <c r="EBG1010" s="347"/>
      <c r="EBH1010" s="347"/>
      <c r="EBI1010" s="347"/>
      <c r="EBJ1010" s="347"/>
      <c r="EBK1010" s="347"/>
      <c r="EBL1010" s="347"/>
      <c r="EBM1010" s="347"/>
      <c r="EBN1010" s="347"/>
      <c r="EBO1010" s="347"/>
      <c r="EBP1010" s="347"/>
      <c r="EBQ1010" s="347"/>
      <c r="EBR1010" s="347"/>
      <c r="EBS1010" s="347"/>
      <c r="EBT1010" s="347"/>
      <c r="EBU1010" s="347"/>
      <c r="EBV1010" s="347"/>
      <c r="EBW1010" s="347"/>
      <c r="EBX1010" s="347"/>
      <c r="EBY1010" s="347"/>
      <c r="EBZ1010" s="347"/>
      <c r="ECA1010" s="347"/>
      <c r="ECB1010" s="347"/>
      <c r="ECC1010" s="347"/>
      <c r="ECD1010" s="347"/>
      <c r="ECE1010" s="347"/>
      <c r="ECF1010" s="347"/>
      <c r="ECG1010" s="347"/>
      <c r="ECH1010" s="347"/>
      <c r="ECI1010" s="347"/>
      <c r="ECJ1010" s="347"/>
      <c r="ECK1010" s="347"/>
      <c r="ECL1010" s="347"/>
      <c r="ECM1010" s="347"/>
      <c r="ECN1010" s="347"/>
      <c r="ECO1010" s="347"/>
      <c r="ECP1010" s="347"/>
      <c r="ECQ1010" s="347"/>
      <c r="ECR1010" s="347"/>
      <c r="ECS1010" s="347"/>
      <c r="ECT1010" s="347"/>
      <c r="ECU1010" s="347"/>
      <c r="ECV1010" s="347"/>
      <c r="ECW1010" s="347"/>
      <c r="ECX1010" s="347"/>
      <c r="ECY1010" s="347"/>
      <c r="ECZ1010" s="347"/>
      <c r="EDA1010" s="347"/>
      <c r="EDB1010" s="347"/>
      <c r="EDC1010" s="347"/>
      <c r="EDD1010" s="347"/>
      <c r="EDE1010" s="347"/>
      <c r="EDF1010" s="347"/>
      <c r="EDG1010" s="347"/>
      <c r="EDH1010" s="347"/>
      <c r="EDI1010" s="347"/>
      <c r="EDJ1010" s="347"/>
      <c r="EDK1010" s="347"/>
      <c r="EDL1010" s="347"/>
      <c r="EDM1010" s="347"/>
      <c r="EDN1010" s="347"/>
      <c r="EDO1010" s="347"/>
      <c r="EDP1010" s="347"/>
      <c r="EDQ1010" s="347"/>
      <c r="EDR1010" s="347"/>
      <c r="EDS1010" s="347"/>
      <c r="EDT1010" s="347"/>
      <c r="EDU1010" s="347"/>
      <c r="EDV1010" s="347"/>
      <c r="EDW1010" s="347"/>
      <c r="EDX1010" s="347"/>
      <c r="EDY1010" s="347"/>
      <c r="EDZ1010" s="347"/>
      <c r="EEA1010" s="347"/>
      <c r="EEB1010" s="347"/>
      <c r="EEC1010" s="347"/>
      <c r="EED1010" s="347"/>
      <c r="EEE1010" s="347"/>
      <c r="EEF1010" s="347"/>
      <c r="EEG1010" s="347"/>
      <c r="EEH1010" s="347"/>
      <c r="EEI1010" s="347"/>
      <c r="EEJ1010" s="347"/>
      <c r="EEK1010" s="347"/>
      <c r="EEL1010" s="347"/>
      <c r="EEM1010" s="347"/>
      <c r="EEN1010" s="347"/>
      <c r="EEO1010" s="347"/>
      <c r="EEP1010" s="347"/>
      <c r="EEQ1010" s="347"/>
      <c r="EER1010" s="347"/>
      <c r="EES1010" s="347"/>
      <c r="EET1010" s="347"/>
      <c r="EEU1010" s="347"/>
      <c r="EEV1010" s="347"/>
      <c r="EEW1010" s="347"/>
      <c r="EEX1010" s="347"/>
      <c r="EEY1010" s="347"/>
      <c r="EEZ1010" s="347"/>
      <c r="EFA1010" s="347"/>
      <c r="EFB1010" s="347"/>
      <c r="EFC1010" s="347"/>
      <c r="EFD1010" s="347"/>
      <c r="EFE1010" s="347"/>
      <c r="EFF1010" s="347"/>
      <c r="EFG1010" s="347"/>
      <c r="EFH1010" s="347"/>
      <c r="EFI1010" s="347"/>
      <c r="EFJ1010" s="347"/>
      <c r="EFK1010" s="347"/>
      <c r="EFL1010" s="347"/>
      <c r="EFM1010" s="347"/>
      <c r="EFN1010" s="347"/>
      <c r="EFO1010" s="347"/>
      <c r="EFP1010" s="347"/>
      <c r="EFQ1010" s="347"/>
      <c r="EFR1010" s="347"/>
      <c r="EFS1010" s="347"/>
      <c r="EFT1010" s="347"/>
      <c r="EFU1010" s="347"/>
      <c r="EFV1010" s="347"/>
      <c r="EFW1010" s="347"/>
      <c r="EFX1010" s="347"/>
      <c r="EFY1010" s="347"/>
      <c r="EFZ1010" s="347"/>
      <c r="EGA1010" s="347"/>
      <c r="EGB1010" s="347"/>
      <c r="EGC1010" s="347"/>
      <c r="EGD1010" s="347"/>
      <c r="EGE1010" s="347"/>
      <c r="EGF1010" s="347"/>
      <c r="EGG1010" s="347"/>
      <c r="EGH1010" s="347"/>
      <c r="EGI1010" s="347"/>
      <c r="EGJ1010" s="347"/>
      <c r="EGK1010" s="347"/>
      <c r="EGL1010" s="347"/>
      <c r="EGM1010" s="347"/>
      <c r="EGN1010" s="347"/>
      <c r="EGO1010" s="347"/>
      <c r="EGP1010" s="347"/>
      <c r="EGQ1010" s="347"/>
      <c r="EGR1010" s="347"/>
      <c r="EGS1010" s="347"/>
      <c r="EGT1010" s="347"/>
      <c r="EGU1010" s="347"/>
      <c r="EGV1010" s="347"/>
      <c r="EGW1010" s="347"/>
      <c r="EGX1010" s="347"/>
      <c r="EGY1010" s="347"/>
      <c r="EGZ1010" s="347"/>
      <c r="EHA1010" s="347"/>
      <c r="EHB1010" s="347"/>
      <c r="EHC1010" s="347"/>
      <c r="EHD1010" s="347"/>
      <c r="EHE1010" s="347"/>
      <c r="EHF1010" s="347"/>
      <c r="EHG1010" s="347"/>
      <c r="EHH1010" s="347"/>
      <c r="EHI1010" s="347"/>
      <c r="EHJ1010" s="347"/>
      <c r="EHK1010" s="347"/>
      <c r="EHL1010" s="347"/>
      <c r="EHM1010" s="347"/>
      <c r="EHN1010" s="347"/>
      <c r="EHO1010" s="347"/>
      <c r="EHP1010" s="347"/>
      <c r="EHQ1010" s="347"/>
      <c r="EHR1010" s="347"/>
      <c r="EHS1010" s="347"/>
      <c r="EHT1010" s="347"/>
      <c r="EHU1010" s="347"/>
      <c r="EHV1010" s="347"/>
      <c r="EHW1010" s="347"/>
      <c r="EHX1010" s="347"/>
      <c r="EHY1010" s="347"/>
      <c r="EHZ1010" s="347"/>
      <c r="EIA1010" s="347"/>
      <c r="EIB1010" s="347"/>
      <c r="EIC1010" s="347"/>
      <c r="EID1010" s="347"/>
      <c r="EIE1010" s="347"/>
      <c r="EIF1010" s="347"/>
      <c r="EIG1010" s="347"/>
      <c r="EIH1010" s="347"/>
      <c r="EII1010" s="347"/>
      <c r="EIJ1010" s="347"/>
      <c r="EIK1010" s="347"/>
      <c r="EIL1010" s="347"/>
      <c r="EIM1010" s="347"/>
      <c r="EIN1010" s="347"/>
      <c r="EIO1010" s="347"/>
      <c r="EIP1010" s="347"/>
      <c r="EIQ1010" s="347"/>
      <c r="EIR1010" s="347"/>
      <c r="EIS1010" s="347"/>
      <c r="EIT1010" s="347"/>
      <c r="EIU1010" s="347"/>
      <c r="EIV1010" s="347"/>
      <c r="EIW1010" s="347"/>
      <c r="EIX1010" s="347"/>
      <c r="EIY1010" s="347"/>
      <c r="EIZ1010" s="347"/>
      <c r="EJA1010" s="347"/>
      <c r="EJB1010" s="347"/>
      <c r="EJC1010" s="347"/>
      <c r="EJD1010" s="347"/>
      <c r="EJE1010" s="347"/>
      <c r="EJF1010" s="347"/>
      <c r="EJG1010" s="347"/>
      <c r="EJH1010" s="347"/>
      <c r="EJI1010" s="347"/>
      <c r="EJJ1010" s="347"/>
      <c r="EJK1010" s="347"/>
      <c r="EJL1010" s="347"/>
      <c r="EJM1010" s="347"/>
      <c r="EJN1010" s="347"/>
      <c r="EJO1010" s="347"/>
      <c r="EJP1010" s="347"/>
      <c r="EJQ1010" s="347"/>
      <c r="EJR1010" s="347"/>
      <c r="EJS1010" s="347"/>
      <c r="EJT1010" s="347"/>
      <c r="EJU1010" s="347"/>
      <c r="EJV1010" s="347"/>
      <c r="EJW1010" s="347"/>
      <c r="EJX1010" s="347"/>
      <c r="EJY1010" s="347"/>
      <c r="EJZ1010" s="347"/>
      <c r="EKA1010" s="347"/>
      <c r="EKB1010" s="347"/>
      <c r="EKC1010" s="347"/>
      <c r="EKD1010" s="347"/>
      <c r="EKE1010" s="347"/>
      <c r="EKF1010" s="347"/>
      <c r="EKG1010" s="347"/>
      <c r="EKH1010" s="347"/>
      <c r="EKI1010" s="347"/>
      <c r="EKJ1010" s="347"/>
      <c r="EKK1010" s="347"/>
      <c r="EKL1010" s="347"/>
      <c r="EKM1010" s="347"/>
      <c r="EKN1010" s="347"/>
      <c r="EKO1010" s="347"/>
      <c r="EKP1010" s="347"/>
      <c r="EKQ1010" s="347"/>
      <c r="EKR1010" s="347"/>
      <c r="EKS1010" s="347"/>
      <c r="EKT1010" s="347"/>
      <c r="EKU1010" s="347"/>
      <c r="EKV1010" s="347"/>
      <c r="EKW1010" s="347"/>
      <c r="EKX1010" s="347"/>
      <c r="EKY1010" s="347"/>
      <c r="EKZ1010" s="347"/>
      <c r="ELA1010" s="347"/>
      <c r="ELB1010" s="347"/>
      <c r="ELC1010" s="347"/>
      <c r="ELD1010" s="347"/>
      <c r="ELE1010" s="347"/>
      <c r="ELF1010" s="347"/>
      <c r="ELG1010" s="347"/>
      <c r="ELH1010" s="347"/>
      <c r="ELI1010" s="347"/>
      <c r="ELJ1010" s="347"/>
      <c r="ELK1010" s="347"/>
      <c r="ELL1010" s="347"/>
      <c r="ELM1010" s="347"/>
      <c r="ELN1010" s="347"/>
      <c r="ELO1010" s="347"/>
      <c r="ELP1010" s="347"/>
      <c r="ELQ1010" s="347"/>
      <c r="ELR1010" s="347"/>
      <c r="ELS1010" s="347"/>
      <c r="ELT1010" s="347"/>
      <c r="ELU1010" s="347"/>
      <c r="ELV1010" s="347"/>
      <c r="ELW1010" s="347"/>
      <c r="ELX1010" s="347"/>
      <c r="ELY1010" s="347"/>
      <c r="ELZ1010" s="347"/>
      <c r="EMA1010" s="347"/>
      <c r="EMB1010" s="347"/>
      <c r="EMC1010" s="347"/>
      <c r="EMD1010" s="347"/>
      <c r="EME1010" s="347"/>
      <c r="EMF1010" s="347"/>
      <c r="EMG1010" s="347"/>
      <c r="EMH1010" s="347"/>
      <c r="EMI1010" s="347"/>
      <c r="EMJ1010" s="347"/>
      <c r="EMK1010" s="347"/>
      <c r="EML1010" s="347"/>
      <c r="EMM1010" s="347"/>
      <c r="EMN1010" s="347"/>
      <c r="EMO1010" s="347"/>
      <c r="EMP1010" s="347"/>
      <c r="EMQ1010" s="347"/>
      <c r="EMR1010" s="347"/>
      <c r="EMS1010" s="347"/>
      <c r="EMT1010" s="347"/>
      <c r="EMU1010" s="347"/>
      <c r="EMV1010" s="347"/>
      <c r="EMW1010" s="347"/>
      <c r="EMX1010" s="347"/>
      <c r="EMY1010" s="347"/>
      <c r="EMZ1010" s="347"/>
      <c r="ENA1010" s="347"/>
      <c r="ENB1010" s="347"/>
      <c r="ENC1010" s="347"/>
      <c r="END1010" s="347"/>
      <c r="ENE1010" s="347"/>
      <c r="ENF1010" s="347"/>
      <c r="ENG1010" s="347"/>
      <c r="ENH1010" s="347"/>
      <c r="ENI1010" s="347"/>
      <c r="ENJ1010" s="347"/>
      <c r="ENK1010" s="347"/>
      <c r="ENL1010" s="347"/>
      <c r="ENM1010" s="347"/>
      <c r="ENN1010" s="347"/>
      <c r="ENO1010" s="347"/>
      <c r="ENP1010" s="347"/>
      <c r="ENQ1010" s="347"/>
      <c r="ENR1010" s="347"/>
      <c r="ENS1010" s="347"/>
      <c r="ENT1010" s="347"/>
      <c r="ENU1010" s="347"/>
      <c r="ENV1010" s="347"/>
      <c r="ENW1010" s="347"/>
      <c r="ENX1010" s="347"/>
      <c r="ENY1010" s="347"/>
      <c r="ENZ1010" s="347"/>
      <c r="EOA1010" s="347"/>
      <c r="EOB1010" s="347"/>
      <c r="EOC1010" s="347"/>
      <c r="EOD1010" s="347"/>
      <c r="EOE1010" s="347"/>
      <c r="EOF1010" s="347"/>
      <c r="EOG1010" s="347"/>
      <c r="EOH1010" s="347"/>
      <c r="EOI1010" s="347"/>
      <c r="EOJ1010" s="347"/>
      <c r="EOK1010" s="347"/>
      <c r="EOL1010" s="347"/>
      <c r="EOM1010" s="347"/>
      <c r="EON1010" s="347"/>
      <c r="EOO1010" s="347"/>
      <c r="EOP1010" s="347"/>
      <c r="EOQ1010" s="347"/>
      <c r="EOR1010" s="347"/>
      <c r="EOS1010" s="347"/>
      <c r="EOT1010" s="347"/>
      <c r="EOU1010" s="347"/>
      <c r="EOV1010" s="347"/>
      <c r="EOW1010" s="347"/>
      <c r="EOX1010" s="347"/>
      <c r="EOY1010" s="347"/>
      <c r="EOZ1010" s="347"/>
      <c r="EPA1010" s="347"/>
      <c r="EPB1010" s="347"/>
      <c r="EPC1010" s="347"/>
      <c r="EPD1010" s="347"/>
      <c r="EPE1010" s="347"/>
      <c r="EPF1010" s="347"/>
      <c r="EPG1010" s="347"/>
      <c r="EPH1010" s="347"/>
      <c r="EPI1010" s="347"/>
      <c r="EPJ1010" s="347"/>
      <c r="EPK1010" s="347"/>
      <c r="EPL1010" s="347"/>
      <c r="EPM1010" s="347"/>
      <c r="EPN1010" s="347"/>
      <c r="EPO1010" s="347"/>
      <c r="EPP1010" s="347"/>
      <c r="EPQ1010" s="347"/>
      <c r="EPR1010" s="347"/>
      <c r="EPS1010" s="347"/>
      <c r="EPT1010" s="347"/>
      <c r="EPU1010" s="347"/>
      <c r="EPV1010" s="347"/>
      <c r="EPW1010" s="347"/>
      <c r="EPX1010" s="347"/>
      <c r="EPY1010" s="347"/>
      <c r="EPZ1010" s="347"/>
      <c r="EQA1010" s="347"/>
      <c r="EQB1010" s="347"/>
      <c r="EQC1010" s="347"/>
      <c r="EQD1010" s="347"/>
      <c r="EQE1010" s="347"/>
      <c r="EQF1010" s="347"/>
      <c r="EQG1010" s="347"/>
      <c r="EQH1010" s="347"/>
      <c r="EQI1010" s="347"/>
      <c r="EQJ1010" s="347"/>
      <c r="EQK1010" s="347"/>
      <c r="EQL1010" s="347"/>
      <c r="EQM1010" s="347"/>
      <c r="EQN1010" s="347"/>
      <c r="EQO1010" s="347"/>
      <c r="EQP1010" s="347"/>
      <c r="EQQ1010" s="347"/>
      <c r="EQR1010" s="347"/>
      <c r="EQS1010" s="347"/>
      <c r="EQT1010" s="347"/>
      <c r="EQU1010" s="347"/>
      <c r="EQV1010" s="347"/>
      <c r="EQW1010" s="347"/>
      <c r="EQX1010" s="347"/>
      <c r="EQY1010" s="347"/>
      <c r="EQZ1010" s="347"/>
      <c r="ERA1010" s="347"/>
      <c r="ERB1010" s="347"/>
      <c r="ERC1010" s="347"/>
      <c r="ERD1010" s="347"/>
      <c r="ERE1010" s="347"/>
      <c r="ERF1010" s="347"/>
      <c r="ERG1010" s="347"/>
      <c r="ERH1010" s="347"/>
      <c r="ERI1010" s="347"/>
      <c r="ERJ1010" s="347"/>
      <c r="ERK1010" s="347"/>
      <c r="ERL1010" s="347"/>
      <c r="ERM1010" s="347"/>
      <c r="ERN1010" s="347"/>
      <c r="ERO1010" s="347"/>
      <c r="ERP1010" s="347"/>
      <c r="ERQ1010" s="347"/>
      <c r="ERR1010" s="347"/>
      <c r="ERS1010" s="347"/>
      <c r="ERT1010" s="347"/>
      <c r="ERU1010" s="347"/>
      <c r="ERV1010" s="347"/>
      <c r="ERW1010" s="347"/>
      <c r="ERX1010" s="347"/>
      <c r="ERY1010" s="347"/>
      <c r="ERZ1010" s="347"/>
      <c r="ESA1010" s="347"/>
      <c r="ESB1010" s="347"/>
      <c r="ESC1010" s="347"/>
      <c r="ESD1010" s="347"/>
      <c r="ESE1010" s="347"/>
      <c r="ESF1010" s="347"/>
      <c r="ESG1010" s="347"/>
      <c r="ESH1010" s="347"/>
      <c r="ESI1010" s="347"/>
      <c r="ESJ1010" s="347"/>
      <c r="ESK1010" s="347"/>
      <c r="ESL1010" s="347"/>
      <c r="ESM1010" s="347"/>
      <c r="ESN1010" s="347"/>
      <c r="ESO1010" s="347"/>
      <c r="ESP1010" s="347"/>
      <c r="ESQ1010" s="347"/>
      <c r="ESR1010" s="347"/>
      <c r="ESS1010" s="347"/>
      <c r="EST1010" s="347"/>
      <c r="ESU1010" s="347"/>
      <c r="ESV1010" s="347"/>
      <c r="ESW1010" s="347"/>
      <c r="ESX1010" s="347"/>
      <c r="ESY1010" s="347"/>
      <c r="ESZ1010" s="347"/>
      <c r="ETA1010" s="347"/>
      <c r="ETB1010" s="347"/>
      <c r="ETC1010" s="347"/>
      <c r="ETD1010" s="347"/>
      <c r="ETE1010" s="347"/>
      <c r="ETF1010" s="347"/>
      <c r="ETG1010" s="347"/>
      <c r="ETH1010" s="347"/>
      <c r="ETI1010" s="347"/>
      <c r="ETJ1010" s="347"/>
      <c r="ETK1010" s="347"/>
      <c r="ETL1010" s="347"/>
      <c r="ETM1010" s="347"/>
      <c r="ETN1010" s="347"/>
      <c r="ETO1010" s="347"/>
      <c r="ETP1010" s="347"/>
      <c r="ETQ1010" s="347"/>
      <c r="ETR1010" s="347"/>
      <c r="ETS1010" s="347"/>
      <c r="ETT1010" s="347"/>
      <c r="ETU1010" s="347"/>
      <c r="ETV1010" s="347"/>
      <c r="ETW1010" s="347"/>
      <c r="ETX1010" s="347"/>
      <c r="ETY1010" s="347"/>
      <c r="ETZ1010" s="347"/>
      <c r="EUA1010" s="347"/>
      <c r="EUB1010" s="347"/>
      <c r="EUC1010" s="347"/>
      <c r="EUD1010" s="347"/>
      <c r="EUE1010" s="347"/>
      <c r="EUF1010" s="347"/>
      <c r="EUG1010" s="347"/>
      <c r="EUH1010" s="347"/>
      <c r="EUI1010" s="347"/>
      <c r="EUJ1010" s="347"/>
      <c r="EUK1010" s="347"/>
      <c r="EUL1010" s="347"/>
      <c r="EUM1010" s="347"/>
      <c r="EUN1010" s="347"/>
      <c r="EUO1010" s="347"/>
      <c r="EUP1010" s="347"/>
      <c r="EUQ1010" s="347"/>
      <c r="EUR1010" s="347"/>
      <c r="EUS1010" s="347"/>
      <c r="EUT1010" s="347"/>
      <c r="EUU1010" s="347"/>
      <c r="EUV1010" s="347"/>
      <c r="EUW1010" s="347"/>
      <c r="EUX1010" s="347"/>
      <c r="EUY1010" s="347"/>
      <c r="EUZ1010" s="347"/>
      <c r="EVA1010" s="347"/>
      <c r="EVB1010" s="347"/>
      <c r="EVC1010" s="347"/>
      <c r="EVD1010" s="347"/>
      <c r="EVE1010" s="347"/>
      <c r="EVF1010" s="347"/>
      <c r="EVG1010" s="347"/>
      <c r="EVH1010" s="347"/>
      <c r="EVI1010" s="347"/>
      <c r="EVJ1010" s="347"/>
      <c r="EVK1010" s="347"/>
      <c r="EVL1010" s="347"/>
      <c r="EVM1010" s="347"/>
      <c r="EVN1010" s="347"/>
      <c r="EVO1010" s="347"/>
      <c r="EVP1010" s="347"/>
      <c r="EVQ1010" s="347"/>
      <c r="EVR1010" s="347"/>
      <c r="EVS1010" s="347"/>
      <c r="EVT1010" s="347"/>
      <c r="EVU1010" s="347"/>
      <c r="EVV1010" s="347"/>
      <c r="EVW1010" s="347"/>
      <c r="EVX1010" s="347"/>
      <c r="EVY1010" s="347"/>
      <c r="EVZ1010" s="347"/>
      <c r="EWA1010" s="347"/>
      <c r="EWB1010" s="347"/>
      <c r="EWC1010" s="347"/>
      <c r="EWD1010" s="347"/>
      <c r="EWE1010" s="347"/>
      <c r="EWF1010" s="347"/>
      <c r="EWG1010" s="347"/>
      <c r="EWH1010" s="347"/>
      <c r="EWI1010" s="347"/>
      <c r="EWJ1010" s="347"/>
      <c r="EWK1010" s="347"/>
      <c r="EWL1010" s="347"/>
      <c r="EWM1010" s="347"/>
      <c r="EWN1010" s="347"/>
      <c r="EWO1010" s="347"/>
      <c r="EWP1010" s="347"/>
      <c r="EWQ1010" s="347"/>
      <c r="EWR1010" s="347"/>
      <c r="EWS1010" s="347"/>
      <c r="EWT1010" s="347"/>
      <c r="EWU1010" s="347"/>
      <c r="EWV1010" s="347"/>
      <c r="EWW1010" s="347"/>
      <c r="EWX1010" s="347"/>
      <c r="EWY1010" s="347"/>
      <c r="EWZ1010" s="347"/>
      <c r="EXA1010" s="347"/>
      <c r="EXB1010" s="347"/>
      <c r="EXC1010" s="347"/>
      <c r="EXD1010" s="347"/>
      <c r="EXE1010" s="347"/>
      <c r="EXF1010" s="347"/>
      <c r="EXG1010" s="347"/>
      <c r="EXH1010" s="347"/>
      <c r="EXI1010" s="347"/>
      <c r="EXJ1010" s="347"/>
      <c r="EXK1010" s="347"/>
      <c r="EXL1010" s="347"/>
      <c r="EXM1010" s="347"/>
      <c r="EXN1010" s="347"/>
      <c r="EXO1010" s="347"/>
      <c r="EXP1010" s="347"/>
      <c r="EXQ1010" s="347"/>
      <c r="EXR1010" s="347"/>
      <c r="EXS1010" s="347"/>
      <c r="EXT1010" s="347"/>
      <c r="EXU1010" s="347"/>
      <c r="EXV1010" s="347"/>
      <c r="EXW1010" s="347"/>
      <c r="EXX1010" s="347"/>
      <c r="EXY1010" s="347"/>
      <c r="EXZ1010" s="347"/>
      <c r="EYA1010" s="347"/>
      <c r="EYB1010" s="347"/>
      <c r="EYC1010" s="347"/>
      <c r="EYD1010" s="347"/>
      <c r="EYE1010" s="347"/>
      <c r="EYF1010" s="347"/>
      <c r="EYG1010" s="347"/>
      <c r="EYH1010" s="347"/>
      <c r="EYI1010" s="347"/>
      <c r="EYJ1010" s="347"/>
      <c r="EYK1010" s="347"/>
      <c r="EYL1010" s="347"/>
      <c r="EYM1010" s="347"/>
      <c r="EYN1010" s="347"/>
      <c r="EYO1010" s="347"/>
      <c r="EYP1010" s="347"/>
      <c r="EYQ1010" s="347"/>
      <c r="EYR1010" s="347"/>
      <c r="EYS1010" s="347"/>
      <c r="EYT1010" s="347"/>
      <c r="EYU1010" s="347"/>
      <c r="EYV1010" s="347"/>
      <c r="EYW1010" s="347"/>
      <c r="EYX1010" s="347"/>
      <c r="EYY1010" s="347"/>
      <c r="EYZ1010" s="347"/>
      <c r="EZA1010" s="347"/>
      <c r="EZB1010" s="347"/>
      <c r="EZC1010" s="347"/>
      <c r="EZD1010" s="347"/>
      <c r="EZE1010" s="347"/>
      <c r="EZF1010" s="347"/>
      <c r="EZG1010" s="347"/>
      <c r="EZH1010" s="347"/>
      <c r="EZI1010" s="347"/>
      <c r="EZJ1010" s="347"/>
      <c r="EZK1010" s="347"/>
      <c r="EZL1010" s="347"/>
      <c r="EZM1010" s="347"/>
      <c r="EZN1010" s="347"/>
      <c r="EZO1010" s="347"/>
      <c r="EZP1010" s="347"/>
      <c r="EZQ1010" s="347"/>
      <c r="EZR1010" s="347"/>
      <c r="EZS1010" s="347"/>
      <c r="EZT1010" s="347"/>
      <c r="EZU1010" s="347"/>
      <c r="EZV1010" s="347"/>
      <c r="EZW1010" s="347"/>
      <c r="EZX1010" s="347"/>
      <c r="EZY1010" s="347"/>
      <c r="EZZ1010" s="347"/>
      <c r="FAA1010" s="347"/>
      <c r="FAB1010" s="347"/>
      <c r="FAC1010" s="347"/>
      <c r="FAD1010" s="347"/>
      <c r="FAE1010" s="347"/>
      <c r="FAF1010" s="347"/>
      <c r="FAG1010" s="347"/>
      <c r="FAH1010" s="347"/>
      <c r="FAI1010" s="347"/>
      <c r="FAJ1010" s="347"/>
      <c r="FAK1010" s="347"/>
      <c r="FAL1010" s="347"/>
      <c r="FAM1010" s="347"/>
      <c r="FAN1010" s="347"/>
      <c r="FAO1010" s="347"/>
      <c r="FAP1010" s="347"/>
      <c r="FAQ1010" s="347"/>
      <c r="FAR1010" s="347"/>
      <c r="FAS1010" s="347"/>
      <c r="FAT1010" s="347"/>
      <c r="FAU1010" s="347"/>
      <c r="FAV1010" s="347"/>
      <c r="FAW1010" s="347"/>
      <c r="FAX1010" s="347"/>
      <c r="FAY1010" s="347"/>
      <c r="FAZ1010" s="347"/>
      <c r="FBA1010" s="347"/>
      <c r="FBB1010" s="347"/>
      <c r="FBC1010" s="347"/>
      <c r="FBD1010" s="347"/>
      <c r="FBE1010" s="347"/>
      <c r="FBF1010" s="347"/>
      <c r="FBG1010" s="347"/>
      <c r="FBH1010" s="347"/>
      <c r="FBI1010" s="347"/>
      <c r="FBJ1010" s="347"/>
      <c r="FBK1010" s="347"/>
      <c r="FBL1010" s="347"/>
      <c r="FBM1010" s="347"/>
      <c r="FBN1010" s="347"/>
      <c r="FBO1010" s="347"/>
      <c r="FBP1010" s="347"/>
      <c r="FBQ1010" s="347"/>
      <c r="FBR1010" s="347"/>
      <c r="FBS1010" s="347"/>
      <c r="FBT1010" s="347"/>
      <c r="FBU1010" s="347"/>
      <c r="FBV1010" s="347"/>
      <c r="FBW1010" s="347"/>
      <c r="FBX1010" s="347"/>
      <c r="FBY1010" s="347"/>
      <c r="FBZ1010" s="347"/>
      <c r="FCA1010" s="347"/>
      <c r="FCB1010" s="347"/>
      <c r="FCC1010" s="347"/>
      <c r="FCD1010" s="347"/>
      <c r="FCE1010" s="347"/>
      <c r="FCF1010" s="347"/>
      <c r="FCG1010" s="347"/>
      <c r="FCH1010" s="347"/>
      <c r="FCI1010" s="347"/>
      <c r="FCJ1010" s="347"/>
      <c r="FCK1010" s="347"/>
      <c r="FCL1010" s="347"/>
      <c r="FCM1010" s="347"/>
      <c r="FCN1010" s="347"/>
      <c r="FCO1010" s="347"/>
      <c r="FCP1010" s="347"/>
      <c r="FCQ1010" s="347"/>
      <c r="FCR1010" s="347"/>
      <c r="FCS1010" s="347"/>
      <c r="FCT1010" s="347"/>
      <c r="FCU1010" s="347"/>
      <c r="FCV1010" s="347"/>
      <c r="FCW1010" s="347"/>
      <c r="FCX1010" s="347"/>
      <c r="FCY1010" s="347"/>
      <c r="FCZ1010" s="347"/>
      <c r="FDA1010" s="347"/>
      <c r="FDB1010" s="347"/>
      <c r="FDC1010" s="347"/>
      <c r="FDD1010" s="347"/>
      <c r="FDE1010" s="347"/>
      <c r="FDF1010" s="347"/>
      <c r="FDG1010" s="347"/>
      <c r="FDH1010" s="347"/>
      <c r="FDI1010" s="347"/>
      <c r="FDJ1010" s="347"/>
      <c r="FDK1010" s="347"/>
      <c r="FDL1010" s="347"/>
      <c r="FDM1010" s="347"/>
      <c r="FDN1010" s="347"/>
      <c r="FDO1010" s="347"/>
      <c r="FDP1010" s="347"/>
      <c r="FDQ1010" s="347"/>
      <c r="FDR1010" s="347"/>
      <c r="FDS1010" s="347"/>
      <c r="FDT1010" s="347"/>
      <c r="FDU1010" s="347"/>
      <c r="FDV1010" s="347"/>
      <c r="FDW1010" s="347"/>
      <c r="FDX1010" s="347"/>
      <c r="FDY1010" s="347"/>
      <c r="FDZ1010" s="347"/>
      <c r="FEA1010" s="347"/>
      <c r="FEB1010" s="347"/>
      <c r="FEC1010" s="347"/>
      <c r="FED1010" s="347"/>
      <c r="FEE1010" s="347"/>
      <c r="FEF1010" s="347"/>
      <c r="FEG1010" s="347"/>
      <c r="FEH1010" s="347"/>
      <c r="FEI1010" s="347"/>
      <c r="FEJ1010" s="347"/>
      <c r="FEK1010" s="347"/>
      <c r="FEL1010" s="347"/>
      <c r="FEM1010" s="347"/>
      <c r="FEN1010" s="347"/>
      <c r="FEO1010" s="347"/>
      <c r="FEP1010" s="347"/>
      <c r="FEQ1010" s="347"/>
      <c r="FER1010" s="347"/>
      <c r="FES1010" s="347"/>
      <c r="FET1010" s="347"/>
      <c r="FEU1010" s="347"/>
      <c r="FEV1010" s="347"/>
      <c r="FEW1010" s="347"/>
      <c r="FEX1010" s="347"/>
      <c r="FEY1010" s="347"/>
      <c r="FEZ1010" s="347"/>
      <c r="FFA1010" s="347"/>
      <c r="FFB1010" s="347"/>
      <c r="FFC1010" s="347"/>
      <c r="FFD1010" s="347"/>
      <c r="FFE1010" s="347"/>
      <c r="FFF1010" s="347"/>
      <c r="FFG1010" s="347"/>
      <c r="FFH1010" s="347"/>
      <c r="FFI1010" s="347"/>
      <c r="FFJ1010" s="347"/>
      <c r="FFK1010" s="347"/>
      <c r="FFL1010" s="347"/>
      <c r="FFM1010" s="347"/>
      <c r="FFN1010" s="347"/>
      <c r="FFO1010" s="347"/>
      <c r="FFP1010" s="347"/>
      <c r="FFQ1010" s="347"/>
      <c r="FFR1010" s="347"/>
      <c r="FFS1010" s="347"/>
      <c r="FFT1010" s="347"/>
      <c r="FFU1010" s="347"/>
      <c r="FFV1010" s="347"/>
      <c r="FFW1010" s="347"/>
      <c r="FFX1010" s="347"/>
      <c r="FFY1010" s="347"/>
      <c r="FFZ1010" s="347"/>
      <c r="FGA1010" s="347"/>
      <c r="FGB1010" s="347"/>
      <c r="FGC1010" s="347"/>
      <c r="FGD1010" s="347"/>
      <c r="FGE1010" s="347"/>
      <c r="FGF1010" s="347"/>
      <c r="FGG1010" s="347"/>
      <c r="FGH1010" s="347"/>
      <c r="FGI1010" s="347"/>
      <c r="FGJ1010" s="347"/>
      <c r="FGK1010" s="347"/>
      <c r="FGL1010" s="347"/>
      <c r="FGM1010" s="347"/>
      <c r="FGN1010" s="347"/>
      <c r="FGO1010" s="347"/>
      <c r="FGP1010" s="347"/>
      <c r="FGQ1010" s="347"/>
      <c r="FGR1010" s="347"/>
      <c r="FGS1010" s="347"/>
      <c r="FGT1010" s="347"/>
      <c r="FGU1010" s="347"/>
      <c r="FGV1010" s="347"/>
      <c r="FGW1010" s="347"/>
      <c r="FGX1010" s="347"/>
      <c r="FGY1010" s="347"/>
      <c r="FGZ1010" s="347"/>
      <c r="FHA1010" s="347"/>
      <c r="FHB1010" s="347"/>
      <c r="FHC1010" s="347"/>
      <c r="FHD1010" s="347"/>
      <c r="FHE1010" s="347"/>
      <c r="FHF1010" s="347"/>
      <c r="FHG1010" s="347"/>
      <c r="FHH1010" s="347"/>
      <c r="FHI1010" s="347"/>
      <c r="FHJ1010" s="347"/>
      <c r="FHK1010" s="347"/>
      <c r="FHL1010" s="347"/>
      <c r="FHM1010" s="347"/>
      <c r="FHN1010" s="347"/>
      <c r="FHO1010" s="347"/>
      <c r="FHP1010" s="347"/>
      <c r="FHQ1010" s="347"/>
      <c r="FHR1010" s="347"/>
      <c r="FHS1010" s="347"/>
      <c r="FHT1010" s="347"/>
      <c r="FHU1010" s="347"/>
      <c r="FHV1010" s="347"/>
      <c r="FHW1010" s="347"/>
      <c r="FHX1010" s="347"/>
      <c r="FHY1010" s="347"/>
      <c r="FHZ1010" s="347"/>
      <c r="FIA1010" s="347"/>
      <c r="FIB1010" s="347"/>
      <c r="FIC1010" s="347"/>
      <c r="FID1010" s="347"/>
      <c r="FIE1010" s="347"/>
      <c r="FIF1010" s="347"/>
      <c r="FIG1010" s="347"/>
      <c r="FIH1010" s="347"/>
      <c r="FII1010" s="347"/>
      <c r="FIJ1010" s="347"/>
      <c r="FIK1010" s="347"/>
      <c r="FIL1010" s="347"/>
      <c r="FIM1010" s="347"/>
      <c r="FIN1010" s="347"/>
      <c r="FIO1010" s="347"/>
      <c r="FIP1010" s="347"/>
      <c r="FIQ1010" s="347"/>
      <c r="FIR1010" s="347"/>
      <c r="FIS1010" s="347"/>
      <c r="FIT1010" s="347"/>
      <c r="FIU1010" s="347"/>
      <c r="FIV1010" s="347"/>
      <c r="FIW1010" s="347"/>
      <c r="FIX1010" s="347"/>
      <c r="FIY1010" s="347"/>
      <c r="FIZ1010" s="347"/>
      <c r="FJA1010" s="347"/>
      <c r="FJB1010" s="347"/>
      <c r="FJC1010" s="347"/>
      <c r="FJD1010" s="347"/>
      <c r="FJE1010" s="347"/>
      <c r="FJF1010" s="347"/>
      <c r="FJG1010" s="347"/>
      <c r="FJH1010" s="347"/>
      <c r="FJI1010" s="347"/>
      <c r="FJJ1010" s="347"/>
      <c r="FJK1010" s="347"/>
      <c r="FJL1010" s="347"/>
      <c r="FJM1010" s="347"/>
      <c r="FJN1010" s="347"/>
      <c r="FJO1010" s="347"/>
      <c r="FJP1010" s="347"/>
      <c r="FJQ1010" s="347"/>
      <c r="FJR1010" s="347"/>
      <c r="FJS1010" s="347"/>
      <c r="FJT1010" s="347"/>
      <c r="FJU1010" s="347"/>
      <c r="FJV1010" s="347"/>
      <c r="FJW1010" s="347"/>
      <c r="FJX1010" s="347"/>
      <c r="FJY1010" s="347"/>
      <c r="FJZ1010" s="347"/>
      <c r="FKA1010" s="347"/>
      <c r="FKB1010" s="347"/>
      <c r="FKC1010" s="347"/>
      <c r="FKD1010" s="347"/>
      <c r="FKE1010" s="347"/>
      <c r="FKF1010" s="347"/>
      <c r="FKG1010" s="347"/>
      <c r="FKH1010" s="347"/>
      <c r="FKI1010" s="347"/>
      <c r="FKJ1010" s="347"/>
      <c r="FKK1010" s="347"/>
      <c r="FKL1010" s="347"/>
      <c r="FKM1010" s="347"/>
      <c r="FKN1010" s="347"/>
      <c r="FKO1010" s="347"/>
      <c r="FKP1010" s="347"/>
      <c r="FKQ1010" s="347"/>
      <c r="FKR1010" s="347"/>
      <c r="FKS1010" s="347"/>
      <c r="FKT1010" s="347"/>
      <c r="FKU1010" s="347"/>
      <c r="FKV1010" s="347"/>
      <c r="FKW1010" s="347"/>
      <c r="FKX1010" s="347"/>
      <c r="FKY1010" s="347"/>
      <c r="FKZ1010" s="347"/>
      <c r="FLA1010" s="347"/>
      <c r="FLB1010" s="347"/>
      <c r="FLC1010" s="347"/>
      <c r="FLD1010" s="347"/>
      <c r="FLE1010" s="347"/>
      <c r="FLF1010" s="347"/>
      <c r="FLG1010" s="347"/>
      <c r="FLH1010" s="347"/>
      <c r="FLI1010" s="347"/>
      <c r="FLJ1010" s="347"/>
      <c r="FLK1010" s="347"/>
      <c r="FLL1010" s="347"/>
      <c r="FLM1010" s="347"/>
      <c r="FLN1010" s="347"/>
      <c r="FLO1010" s="347"/>
      <c r="FLP1010" s="347"/>
      <c r="FLQ1010" s="347"/>
      <c r="FLR1010" s="347"/>
      <c r="FLS1010" s="347"/>
      <c r="FLT1010" s="347"/>
      <c r="FLU1010" s="347"/>
      <c r="FLV1010" s="347"/>
      <c r="FLW1010" s="347"/>
      <c r="FLX1010" s="347"/>
      <c r="FLY1010" s="347"/>
      <c r="FLZ1010" s="347"/>
      <c r="FMA1010" s="347"/>
      <c r="FMB1010" s="347"/>
      <c r="FMC1010" s="347"/>
      <c r="FMD1010" s="347"/>
      <c r="FME1010" s="347"/>
      <c r="FMF1010" s="347"/>
      <c r="FMG1010" s="347"/>
      <c r="FMH1010" s="347"/>
      <c r="FMI1010" s="347"/>
      <c r="FMJ1010" s="347"/>
      <c r="FMK1010" s="347"/>
      <c r="FML1010" s="347"/>
      <c r="FMM1010" s="347"/>
      <c r="FMN1010" s="347"/>
      <c r="FMO1010" s="347"/>
      <c r="FMP1010" s="347"/>
      <c r="FMQ1010" s="347"/>
      <c r="FMR1010" s="347"/>
      <c r="FMS1010" s="347"/>
      <c r="FMT1010" s="347"/>
      <c r="FMU1010" s="347"/>
      <c r="FMV1010" s="347"/>
      <c r="FMW1010" s="347"/>
      <c r="FMX1010" s="347"/>
      <c r="FMY1010" s="347"/>
      <c r="FMZ1010" s="347"/>
      <c r="FNA1010" s="347"/>
      <c r="FNB1010" s="347"/>
      <c r="FNC1010" s="347"/>
      <c r="FND1010" s="347"/>
      <c r="FNE1010" s="347"/>
      <c r="FNF1010" s="347"/>
      <c r="FNG1010" s="347"/>
      <c r="FNH1010" s="347"/>
      <c r="FNI1010" s="347"/>
      <c r="FNJ1010" s="347"/>
      <c r="FNK1010" s="347"/>
      <c r="FNL1010" s="347"/>
      <c r="FNM1010" s="347"/>
      <c r="FNN1010" s="347"/>
      <c r="FNO1010" s="347"/>
      <c r="FNP1010" s="347"/>
      <c r="FNQ1010" s="347"/>
      <c r="FNR1010" s="347"/>
      <c r="FNS1010" s="347"/>
      <c r="FNT1010" s="347"/>
      <c r="FNU1010" s="347"/>
      <c r="FNV1010" s="347"/>
      <c r="FNW1010" s="347"/>
      <c r="FNX1010" s="347"/>
      <c r="FNY1010" s="347"/>
      <c r="FNZ1010" s="347"/>
      <c r="FOA1010" s="347"/>
      <c r="FOB1010" s="347"/>
      <c r="FOC1010" s="347"/>
      <c r="FOD1010" s="347"/>
      <c r="FOE1010" s="347"/>
      <c r="FOF1010" s="347"/>
      <c r="FOG1010" s="347"/>
      <c r="FOH1010" s="347"/>
      <c r="FOI1010" s="347"/>
      <c r="FOJ1010" s="347"/>
      <c r="FOK1010" s="347"/>
      <c r="FOL1010" s="347"/>
      <c r="FOM1010" s="347"/>
      <c r="FON1010" s="347"/>
      <c r="FOO1010" s="347"/>
      <c r="FOP1010" s="347"/>
      <c r="FOQ1010" s="347"/>
      <c r="FOR1010" s="347"/>
      <c r="FOS1010" s="347"/>
      <c r="FOT1010" s="347"/>
      <c r="FOU1010" s="347"/>
      <c r="FOV1010" s="347"/>
      <c r="FOW1010" s="347"/>
      <c r="FOX1010" s="347"/>
      <c r="FOY1010" s="347"/>
      <c r="FOZ1010" s="347"/>
      <c r="FPA1010" s="347"/>
      <c r="FPB1010" s="347"/>
      <c r="FPC1010" s="347"/>
      <c r="FPD1010" s="347"/>
      <c r="FPE1010" s="347"/>
      <c r="FPF1010" s="347"/>
      <c r="FPG1010" s="347"/>
      <c r="FPH1010" s="347"/>
      <c r="FPI1010" s="347"/>
      <c r="FPJ1010" s="347"/>
      <c r="FPK1010" s="347"/>
      <c r="FPL1010" s="347"/>
      <c r="FPM1010" s="347"/>
      <c r="FPN1010" s="347"/>
      <c r="FPO1010" s="347"/>
      <c r="FPP1010" s="347"/>
      <c r="FPQ1010" s="347"/>
      <c r="FPR1010" s="347"/>
      <c r="FPS1010" s="347"/>
      <c r="FPT1010" s="347"/>
      <c r="FPU1010" s="347"/>
      <c r="FPV1010" s="347"/>
      <c r="FPW1010" s="347"/>
      <c r="FPX1010" s="347"/>
      <c r="FPY1010" s="347"/>
      <c r="FPZ1010" s="347"/>
      <c r="FQA1010" s="347"/>
      <c r="FQB1010" s="347"/>
      <c r="FQC1010" s="347"/>
      <c r="FQD1010" s="347"/>
      <c r="FQE1010" s="347"/>
      <c r="FQF1010" s="347"/>
      <c r="FQG1010" s="347"/>
      <c r="FQH1010" s="347"/>
      <c r="FQI1010" s="347"/>
      <c r="FQJ1010" s="347"/>
      <c r="FQK1010" s="347"/>
      <c r="FQL1010" s="347"/>
      <c r="FQM1010" s="347"/>
      <c r="FQN1010" s="347"/>
      <c r="FQO1010" s="347"/>
      <c r="FQP1010" s="347"/>
      <c r="FQQ1010" s="347"/>
      <c r="FQR1010" s="347"/>
      <c r="FQS1010" s="347"/>
      <c r="FQT1010" s="347"/>
      <c r="FQU1010" s="347"/>
      <c r="FQV1010" s="347"/>
      <c r="FQW1010" s="347"/>
      <c r="FQX1010" s="347"/>
      <c r="FQY1010" s="347"/>
      <c r="FQZ1010" s="347"/>
      <c r="FRA1010" s="347"/>
      <c r="FRB1010" s="347"/>
      <c r="FRC1010" s="347"/>
      <c r="FRD1010" s="347"/>
      <c r="FRE1010" s="347"/>
      <c r="FRF1010" s="347"/>
      <c r="FRG1010" s="347"/>
      <c r="FRH1010" s="347"/>
      <c r="FRI1010" s="347"/>
      <c r="FRJ1010" s="347"/>
      <c r="FRK1010" s="347"/>
      <c r="FRL1010" s="347"/>
      <c r="FRM1010" s="347"/>
      <c r="FRN1010" s="347"/>
      <c r="FRO1010" s="347"/>
      <c r="FRP1010" s="347"/>
      <c r="FRQ1010" s="347"/>
      <c r="FRR1010" s="347"/>
      <c r="FRS1010" s="347"/>
      <c r="FRT1010" s="347"/>
      <c r="FRU1010" s="347"/>
      <c r="FRV1010" s="347"/>
      <c r="FRW1010" s="347"/>
      <c r="FRX1010" s="347"/>
      <c r="FRY1010" s="347"/>
      <c r="FRZ1010" s="347"/>
      <c r="FSA1010" s="347"/>
      <c r="FSB1010" s="347"/>
      <c r="FSC1010" s="347"/>
      <c r="FSD1010" s="347"/>
      <c r="FSE1010" s="347"/>
      <c r="FSF1010" s="347"/>
      <c r="FSG1010" s="347"/>
      <c r="FSH1010" s="347"/>
      <c r="FSI1010" s="347"/>
      <c r="FSJ1010" s="347"/>
      <c r="FSK1010" s="347"/>
      <c r="FSL1010" s="347"/>
      <c r="FSM1010" s="347"/>
      <c r="FSN1010" s="347"/>
      <c r="FSO1010" s="347"/>
      <c r="FSP1010" s="347"/>
      <c r="FSQ1010" s="347"/>
      <c r="FSR1010" s="347"/>
      <c r="FSS1010" s="347"/>
      <c r="FST1010" s="347"/>
      <c r="FSU1010" s="347"/>
      <c r="FSV1010" s="347"/>
      <c r="FSW1010" s="347"/>
      <c r="FSX1010" s="347"/>
      <c r="FSY1010" s="347"/>
      <c r="FSZ1010" s="347"/>
      <c r="FTA1010" s="347"/>
      <c r="FTB1010" s="347"/>
      <c r="FTC1010" s="347"/>
      <c r="FTD1010" s="347"/>
      <c r="FTE1010" s="347"/>
      <c r="FTF1010" s="347"/>
      <c r="FTG1010" s="347"/>
      <c r="FTH1010" s="347"/>
      <c r="FTI1010" s="347"/>
      <c r="FTJ1010" s="347"/>
      <c r="FTK1010" s="347"/>
      <c r="FTL1010" s="347"/>
      <c r="FTM1010" s="347"/>
      <c r="FTN1010" s="347"/>
      <c r="FTO1010" s="347"/>
      <c r="FTP1010" s="347"/>
      <c r="FTQ1010" s="347"/>
      <c r="FTR1010" s="347"/>
      <c r="FTS1010" s="347"/>
      <c r="FTT1010" s="347"/>
      <c r="FTU1010" s="347"/>
      <c r="FTV1010" s="347"/>
      <c r="FTW1010" s="347"/>
      <c r="FTX1010" s="347"/>
      <c r="FTY1010" s="347"/>
      <c r="FTZ1010" s="347"/>
      <c r="FUA1010" s="347"/>
      <c r="FUB1010" s="347"/>
      <c r="FUC1010" s="347"/>
      <c r="FUD1010" s="347"/>
      <c r="FUE1010" s="347"/>
      <c r="FUF1010" s="347"/>
      <c r="FUG1010" s="347"/>
      <c r="FUH1010" s="347"/>
      <c r="FUI1010" s="347"/>
      <c r="FUJ1010" s="347"/>
      <c r="FUK1010" s="347"/>
      <c r="FUL1010" s="347"/>
      <c r="FUM1010" s="347"/>
      <c r="FUN1010" s="347"/>
      <c r="FUO1010" s="347"/>
      <c r="FUP1010" s="347"/>
      <c r="FUQ1010" s="347"/>
      <c r="FUR1010" s="347"/>
      <c r="FUS1010" s="347"/>
      <c r="FUT1010" s="347"/>
      <c r="FUU1010" s="347"/>
      <c r="FUV1010" s="347"/>
      <c r="FUW1010" s="347"/>
      <c r="FUX1010" s="347"/>
      <c r="FUY1010" s="347"/>
      <c r="FUZ1010" s="347"/>
      <c r="FVA1010" s="347"/>
      <c r="FVB1010" s="347"/>
      <c r="FVC1010" s="347"/>
      <c r="FVD1010" s="347"/>
      <c r="FVE1010" s="347"/>
      <c r="FVF1010" s="347"/>
      <c r="FVG1010" s="347"/>
      <c r="FVH1010" s="347"/>
      <c r="FVI1010" s="347"/>
      <c r="FVJ1010" s="347"/>
      <c r="FVK1010" s="347"/>
      <c r="FVL1010" s="347"/>
      <c r="FVM1010" s="347"/>
      <c r="FVN1010" s="347"/>
      <c r="FVO1010" s="347"/>
      <c r="FVP1010" s="347"/>
      <c r="FVQ1010" s="347"/>
      <c r="FVR1010" s="347"/>
      <c r="FVS1010" s="347"/>
      <c r="FVT1010" s="347"/>
      <c r="FVU1010" s="347"/>
      <c r="FVV1010" s="347"/>
      <c r="FVW1010" s="347"/>
      <c r="FVX1010" s="347"/>
      <c r="FVY1010" s="347"/>
      <c r="FVZ1010" s="347"/>
      <c r="FWA1010" s="347"/>
      <c r="FWB1010" s="347"/>
      <c r="FWC1010" s="347"/>
      <c r="FWD1010" s="347"/>
      <c r="FWE1010" s="347"/>
      <c r="FWF1010" s="347"/>
      <c r="FWG1010" s="347"/>
      <c r="FWH1010" s="347"/>
      <c r="FWI1010" s="347"/>
      <c r="FWJ1010" s="347"/>
      <c r="FWK1010" s="347"/>
      <c r="FWL1010" s="347"/>
      <c r="FWM1010" s="347"/>
      <c r="FWN1010" s="347"/>
      <c r="FWO1010" s="347"/>
      <c r="FWP1010" s="347"/>
      <c r="FWQ1010" s="347"/>
      <c r="FWR1010" s="347"/>
      <c r="FWS1010" s="347"/>
      <c r="FWT1010" s="347"/>
      <c r="FWU1010" s="347"/>
      <c r="FWV1010" s="347"/>
      <c r="FWW1010" s="347"/>
      <c r="FWX1010" s="347"/>
      <c r="FWY1010" s="347"/>
      <c r="FWZ1010" s="347"/>
      <c r="FXA1010" s="347"/>
      <c r="FXB1010" s="347"/>
      <c r="FXC1010" s="347"/>
      <c r="FXD1010" s="347"/>
      <c r="FXE1010" s="347"/>
      <c r="FXF1010" s="347"/>
      <c r="FXG1010" s="347"/>
      <c r="FXH1010" s="347"/>
      <c r="FXI1010" s="347"/>
      <c r="FXJ1010" s="347"/>
      <c r="FXK1010" s="347"/>
      <c r="FXL1010" s="347"/>
      <c r="FXM1010" s="347"/>
      <c r="FXN1010" s="347"/>
      <c r="FXO1010" s="347"/>
      <c r="FXP1010" s="347"/>
      <c r="FXQ1010" s="347"/>
      <c r="FXR1010" s="347"/>
      <c r="FXS1010" s="347"/>
      <c r="FXT1010" s="347"/>
      <c r="FXU1010" s="347"/>
      <c r="FXV1010" s="347"/>
      <c r="FXW1010" s="347"/>
      <c r="FXX1010" s="347"/>
      <c r="FXY1010" s="347"/>
      <c r="FXZ1010" s="347"/>
      <c r="FYA1010" s="347"/>
      <c r="FYB1010" s="347"/>
      <c r="FYC1010" s="347"/>
      <c r="FYD1010" s="347"/>
      <c r="FYE1010" s="347"/>
      <c r="FYF1010" s="347"/>
      <c r="FYG1010" s="347"/>
      <c r="FYH1010" s="347"/>
      <c r="FYI1010" s="347"/>
      <c r="FYJ1010" s="347"/>
      <c r="FYK1010" s="347"/>
      <c r="FYL1010" s="347"/>
      <c r="FYM1010" s="347"/>
      <c r="FYN1010" s="347"/>
      <c r="FYO1010" s="347"/>
      <c r="FYP1010" s="347"/>
      <c r="FYQ1010" s="347"/>
      <c r="FYR1010" s="347"/>
      <c r="FYS1010" s="347"/>
      <c r="FYT1010" s="347"/>
      <c r="FYU1010" s="347"/>
      <c r="FYV1010" s="347"/>
      <c r="FYW1010" s="347"/>
      <c r="FYX1010" s="347"/>
      <c r="FYY1010" s="347"/>
      <c r="FYZ1010" s="347"/>
      <c r="FZA1010" s="347"/>
      <c r="FZB1010" s="347"/>
      <c r="FZC1010" s="347"/>
      <c r="FZD1010" s="347"/>
      <c r="FZE1010" s="347"/>
      <c r="FZF1010" s="347"/>
      <c r="FZG1010" s="347"/>
      <c r="FZH1010" s="347"/>
      <c r="FZI1010" s="347"/>
      <c r="FZJ1010" s="347"/>
      <c r="FZK1010" s="347"/>
      <c r="FZL1010" s="347"/>
      <c r="FZM1010" s="347"/>
      <c r="FZN1010" s="347"/>
      <c r="FZO1010" s="347"/>
      <c r="FZP1010" s="347"/>
      <c r="FZQ1010" s="347"/>
      <c r="FZR1010" s="347"/>
      <c r="FZS1010" s="347"/>
      <c r="FZT1010" s="347"/>
      <c r="FZU1010" s="347"/>
      <c r="FZV1010" s="347"/>
      <c r="FZW1010" s="347"/>
      <c r="FZX1010" s="347"/>
      <c r="FZY1010" s="347"/>
      <c r="FZZ1010" s="347"/>
      <c r="GAA1010" s="347"/>
      <c r="GAB1010" s="347"/>
      <c r="GAC1010" s="347"/>
      <c r="GAD1010" s="347"/>
      <c r="GAE1010" s="347"/>
      <c r="GAF1010" s="347"/>
      <c r="GAG1010" s="347"/>
      <c r="GAH1010" s="347"/>
      <c r="GAI1010" s="347"/>
      <c r="GAJ1010" s="347"/>
      <c r="GAK1010" s="347"/>
      <c r="GAL1010" s="347"/>
      <c r="GAM1010" s="347"/>
      <c r="GAN1010" s="347"/>
      <c r="GAO1010" s="347"/>
      <c r="GAP1010" s="347"/>
      <c r="GAQ1010" s="347"/>
      <c r="GAR1010" s="347"/>
      <c r="GAS1010" s="347"/>
      <c r="GAT1010" s="347"/>
      <c r="GAU1010" s="347"/>
      <c r="GAV1010" s="347"/>
      <c r="GAW1010" s="347"/>
      <c r="GAX1010" s="347"/>
      <c r="GAY1010" s="347"/>
      <c r="GAZ1010" s="347"/>
      <c r="GBA1010" s="347"/>
      <c r="GBB1010" s="347"/>
      <c r="GBC1010" s="347"/>
      <c r="GBD1010" s="347"/>
      <c r="GBE1010" s="347"/>
      <c r="GBF1010" s="347"/>
      <c r="GBG1010" s="347"/>
      <c r="GBH1010" s="347"/>
      <c r="GBI1010" s="347"/>
      <c r="GBJ1010" s="347"/>
      <c r="GBK1010" s="347"/>
      <c r="GBL1010" s="347"/>
      <c r="GBM1010" s="347"/>
      <c r="GBN1010" s="347"/>
      <c r="GBO1010" s="347"/>
      <c r="GBP1010" s="347"/>
      <c r="GBQ1010" s="347"/>
      <c r="GBR1010" s="347"/>
      <c r="GBS1010" s="347"/>
      <c r="GBT1010" s="347"/>
      <c r="GBU1010" s="347"/>
      <c r="GBV1010" s="347"/>
      <c r="GBW1010" s="347"/>
      <c r="GBX1010" s="347"/>
      <c r="GBY1010" s="347"/>
      <c r="GBZ1010" s="347"/>
      <c r="GCA1010" s="347"/>
      <c r="GCB1010" s="347"/>
      <c r="GCC1010" s="347"/>
      <c r="GCD1010" s="347"/>
      <c r="GCE1010" s="347"/>
      <c r="GCF1010" s="347"/>
      <c r="GCG1010" s="347"/>
      <c r="GCH1010" s="347"/>
      <c r="GCI1010" s="347"/>
      <c r="GCJ1010" s="347"/>
      <c r="GCK1010" s="347"/>
      <c r="GCL1010" s="347"/>
      <c r="GCM1010" s="347"/>
      <c r="GCN1010" s="347"/>
      <c r="GCO1010" s="347"/>
      <c r="GCP1010" s="347"/>
      <c r="GCQ1010" s="347"/>
      <c r="GCR1010" s="347"/>
      <c r="GCS1010" s="347"/>
      <c r="GCT1010" s="347"/>
      <c r="GCU1010" s="347"/>
      <c r="GCV1010" s="347"/>
      <c r="GCW1010" s="347"/>
      <c r="GCX1010" s="347"/>
      <c r="GCY1010" s="347"/>
      <c r="GCZ1010" s="347"/>
      <c r="GDA1010" s="347"/>
      <c r="GDB1010" s="347"/>
      <c r="GDC1010" s="347"/>
      <c r="GDD1010" s="347"/>
      <c r="GDE1010" s="347"/>
      <c r="GDF1010" s="347"/>
      <c r="GDG1010" s="347"/>
      <c r="GDH1010" s="347"/>
      <c r="GDI1010" s="347"/>
      <c r="GDJ1010" s="347"/>
      <c r="GDK1010" s="347"/>
      <c r="GDL1010" s="347"/>
      <c r="GDM1010" s="347"/>
      <c r="GDN1010" s="347"/>
      <c r="GDO1010" s="347"/>
      <c r="GDP1010" s="347"/>
      <c r="GDQ1010" s="347"/>
      <c r="GDR1010" s="347"/>
      <c r="GDS1010" s="347"/>
      <c r="GDT1010" s="347"/>
      <c r="GDU1010" s="347"/>
      <c r="GDV1010" s="347"/>
      <c r="GDW1010" s="347"/>
      <c r="GDX1010" s="347"/>
      <c r="GDY1010" s="347"/>
      <c r="GDZ1010" s="347"/>
      <c r="GEA1010" s="347"/>
      <c r="GEB1010" s="347"/>
      <c r="GEC1010" s="347"/>
      <c r="GED1010" s="347"/>
      <c r="GEE1010" s="347"/>
      <c r="GEF1010" s="347"/>
      <c r="GEG1010" s="347"/>
      <c r="GEH1010" s="347"/>
      <c r="GEI1010" s="347"/>
      <c r="GEJ1010" s="347"/>
      <c r="GEK1010" s="347"/>
      <c r="GEL1010" s="347"/>
      <c r="GEM1010" s="347"/>
      <c r="GEN1010" s="347"/>
      <c r="GEO1010" s="347"/>
      <c r="GEP1010" s="347"/>
      <c r="GEQ1010" s="347"/>
      <c r="GER1010" s="347"/>
      <c r="GES1010" s="347"/>
      <c r="GET1010" s="347"/>
      <c r="GEU1010" s="347"/>
      <c r="GEV1010" s="347"/>
      <c r="GEW1010" s="347"/>
      <c r="GEX1010" s="347"/>
      <c r="GEY1010" s="347"/>
      <c r="GEZ1010" s="347"/>
      <c r="GFA1010" s="347"/>
      <c r="GFB1010" s="347"/>
      <c r="GFC1010" s="347"/>
      <c r="GFD1010" s="347"/>
      <c r="GFE1010" s="347"/>
      <c r="GFF1010" s="347"/>
      <c r="GFG1010" s="347"/>
      <c r="GFH1010" s="347"/>
      <c r="GFI1010" s="347"/>
      <c r="GFJ1010" s="347"/>
      <c r="GFK1010" s="347"/>
      <c r="GFL1010" s="347"/>
      <c r="GFM1010" s="347"/>
      <c r="GFN1010" s="347"/>
      <c r="GFO1010" s="347"/>
      <c r="GFP1010" s="347"/>
      <c r="GFQ1010" s="347"/>
      <c r="GFR1010" s="347"/>
      <c r="GFS1010" s="347"/>
      <c r="GFT1010" s="347"/>
      <c r="GFU1010" s="347"/>
      <c r="GFV1010" s="347"/>
      <c r="GFW1010" s="347"/>
      <c r="GFX1010" s="347"/>
      <c r="GFY1010" s="347"/>
      <c r="GFZ1010" s="347"/>
      <c r="GGA1010" s="347"/>
      <c r="GGB1010" s="347"/>
      <c r="GGC1010" s="347"/>
      <c r="GGD1010" s="347"/>
      <c r="GGE1010" s="347"/>
      <c r="GGF1010" s="347"/>
      <c r="GGG1010" s="347"/>
      <c r="GGH1010" s="347"/>
      <c r="GGI1010" s="347"/>
      <c r="GGJ1010" s="347"/>
      <c r="GGK1010" s="347"/>
      <c r="GGL1010" s="347"/>
      <c r="GGM1010" s="347"/>
      <c r="GGN1010" s="347"/>
      <c r="GGO1010" s="347"/>
      <c r="GGP1010" s="347"/>
      <c r="GGQ1010" s="347"/>
      <c r="GGR1010" s="347"/>
      <c r="GGS1010" s="347"/>
      <c r="GGT1010" s="347"/>
      <c r="GGU1010" s="347"/>
      <c r="GGV1010" s="347"/>
      <c r="GGW1010" s="347"/>
      <c r="GGX1010" s="347"/>
      <c r="GGY1010" s="347"/>
      <c r="GGZ1010" s="347"/>
      <c r="GHA1010" s="347"/>
      <c r="GHB1010" s="347"/>
      <c r="GHC1010" s="347"/>
      <c r="GHD1010" s="347"/>
      <c r="GHE1010" s="347"/>
      <c r="GHF1010" s="347"/>
      <c r="GHG1010" s="347"/>
      <c r="GHH1010" s="347"/>
      <c r="GHI1010" s="347"/>
      <c r="GHJ1010" s="347"/>
      <c r="GHK1010" s="347"/>
      <c r="GHL1010" s="347"/>
      <c r="GHM1010" s="347"/>
      <c r="GHN1010" s="347"/>
      <c r="GHO1010" s="347"/>
      <c r="GHP1010" s="347"/>
      <c r="GHQ1010" s="347"/>
      <c r="GHR1010" s="347"/>
      <c r="GHS1010" s="347"/>
      <c r="GHT1010" s="347"/>
      <c r="GHU1010" s="347"/>
      <c r="GHV1010" s="347"/>
      <c r="GHW1010" s="347"/>
      <c r="GHX1010" s="347"/>
      <c r="GHY1010" s="347"/>
      <c r="GHZ1010" s="347"/>
      <c r="GIA1010" s="347"/>
      <c r="GIB1010" s="347"/>
      <c r="GIC1010" s="347"/>
      <c r="GID1010" s="347"/>
      <c r="GIE1010" s="347"/>
      <c r="GIF1010" s="347"/>
      <c r="GIG1010" s="347"/>
      <c r="GIH1010" s="347"/>
      <c r="GII1010" s="347"/>
      <c r="GIJ1010" s="347"/>
      <c r="GIK1010" s="347"/>
      <c r="GIL1010" s="347"/>
      <c r="GIM1010" s="347"/>
      <c r="GIN1010" s="347"/>
      <c r="GIO1010" s="347"/>
      <c r="GIP1010" s="347"/>
      <c r="GIQ1010" s="347"/>
      <c r="GIR1010" s="347"/>
      <c r="GIS1010" s="347"/>
      <c r="GIT1010" s="347"/>
      <c r="GIU1010" s="347"/>
      <c r="GIV1010" s="347"/>
      <c r="GIW1010" s="347"/>
      <c r="GIX1010" s="347"/>
      <c r="GIY1010" s="347"/>
      <c r="GIZ1010" s="347"/>
      <c r="GJA1010" s="347"/>
      <c r="GJB1010" s="347"/>
      <c r="GJC1010" s="347"/>
      <c r="GJD1010" s="347"/>
      <c r="GJE1010" s="347"/>
      <c r="GJF1010" s="347"/>
      <c r="GJG1010" s="347"/>
      <c r="GJH1010" s="347"/>
      <c r="GJI1010" s="347"/>
      <c r="GJJ1010" s="347"/>
      <c r="GJK1010" s="347"/>
      <c r="GJL1010" s="347"/>
      <c r="GJM1010" s="347"/>
      <c r="GJN1010" s="347"/>
      <c r="GJO1010" s="347"/>
      <c r="GJP1010" s="347"/>
      <c r="GJQ1010" s="347"/>
      <c r="GJR1010" s="347"/>
      <c r="GJS1010" s="347"/>
      <c r="GJT1010" s="347"/>
      <c r="GJU1010" s="347"/>
      <c r="GJV1010" s="347"/>
      <c r="GJW1010" s="347"/>
      <c r="GJX1010" s="347"/>
      <c r="GJY1010" s="347"/>
      <c r="GJZ1010" s="347"/>
      <c r="GKA1010" s="347"/>
      <c r="GKB1010" s="347"/>
      <c r="GKC1010" s="347"/>
      <c r="GKD1010" s="347"/>
      <c r="GKE1010" s="347"/>
      <c r="GKF1010" s="347"/>
      <c r="GKG1010" s="347"/>
      <c r="GKH1010" s="347"/>
      <c r="GKI1010" s="347"/>
      <c r="GKJ1010" s="347"/>
      <c r="GKK1010" s="347"/>
      <c r="GKL1010" s="347"/>
      <c r="GKM1010" s="347"/>
      <c r="GKN1010" s="347"/>
      <c r="GKO1010" s="347"/>
      <c r="GKP1010" s="347"/>
      <c r="GKQ1010" s="347"/>
      <c r="GKR1010" s="347"/>
      <c r="GKS1010" s="347"/>
      <c r="GKT1010" s="347"/>
      <c r="GKU1010" s="347"/>
      <c r="GKV1010" s="347"/>
      <c r="GKW1010" s="347"/>
      <c r="GKX1010" s="347"/>
      <c r="GKY1010" s="347"/>
      <c r="GKZ1010" s="347"/>
      <c r="GLA1010" s="347"/>
      <c r="GLB1010" s="347"/>
      <c r="GLC1010" s="347"/>
      <c r="GLD1010" s="347"/>
      <c r="GLE1010" s="347"/>
      <c r="GLF1010" s="347"/>
      <c r="GLG1010" s="347"/>
      <c r="GLH1010" s="347"/>
      <c r="GLI1010" s="347"/>
      <c r="GLJ1010" s="347"/>
      <c r="GLK1010" s="347"/>
      <c r="GLL1010" s="347"/>
      <c r="GLM1010" s="347"/>
      <c r="GLN1010" s="347"/>
      <c r="GLO1010" s="347"/>
      <c r="GLP1010" s="347"/>
      <c r="GLQ1010" s="347"/>
      <c r="GLR1010" s="347"/>
      <c r="GLS1010" s="347"/>
      <c r="GLT1010" s="347"/>
      <c r="GLU1010" s="347"/>
      <c r="GLV1010" s="347"/>
      <c r="GLW1010" s="347"/>
      <c r="GLX1010" s="347"/>
      <c r="GLY1010" s="347"/>
      <c r="GLZ1010" s="347"/>
      <c r="GMA1010" s="347"/>
      <c r="GMB1010" s="347"/>
      <c r="GMC1010" s="347"/>
      <c r="GMD1010" s="347"/>
      <c r="GME1010" s="347"/>
      <c r="GMF1010" s="347"/>
      <c r="GMG1010" s="347"/>
      <c r="GMH1010" s="347"/>
      <c r="GMI1010" s="347"/>
      <c r="GMJ1010" s="347"/>
      <c r="GMK1010" s="347"/>
      <c r="GML1010" s="347"/>
      <c r="GMM1010" s="347"/>
      <c r="GMN1010" s="347"/>
      <c r="GMO1010" s="347"/>
      <c r="GMP1010" s="347"/>
      <c r="GMQ1010" s="347"/>
      <c r="GMR1010" s="347"/>
      <c r="GMS1010" s="347"/>
      <c r="GMT1010" s="347"/>
      <c r="GMU1010" s="347"/>
      <c r="GMV1010" s="347"/>
      <c r="GMW1010" s="347"/>
      <c r="GMX1010" s="347"/>
      <c r="GMY1010" s="347"/>
      <c r="GMZ1010" s="347"/>
      <c r="GNA1010" s="347"/>
      <c r="GNB1010" s="347"/>
      <c r="GNC1010" s="347"/>
      <c r="GND1010" s="347"/>
      <c r="GNE1010" s="347"/>
      <c r="GNF1010" s="347"/>
      <c r="GNG1010" s="347"/>
      <c r="GNH1010" s="347"/>
      <c r="GNI1010" s="347"/>
      <c r="GNJ1010" s="347"/>
      <c r="GNK1010" s="347"/>
      <c r="GNL1010" s="347"/>
      <c r="GNM1010" s="347"/>
      <c r="GNN1010" s="347"/>
      <c r="GNO1010" s="347"/>
      <c r="GNP1010" s="347"/>
      <c r="GNQ1010" s="347"/>
      <c r="GNR1010" s="347"/>
      <c r="GNS1010" s="347"/>
      <c r="GNT1010" s="347"/>
      <c r="GNU1010" s="347"/>
      <c r="GNV1010" s="347"/>
      <c r="GNW1010" s="347"/>
      <c r="GNX1010" s="347"/>
      <c r="GNY1010" s="347"/>
      <c r="GNZ1010" s="347"/>
      <c r="GOA1010" s="347"/>
      <c r="GOB1010" s="347"/>
      <c r="GOC1010" s="347"/>
      <c r="GOD1010" s="347"/>
      <c r="GOE1010" s="347"/>
      <c r="GOF1010" s="347"/>
      <c r="GOG1010" s="347"/>
      <c r="GOH1010" s="347"/>
      <c r="GOI1010" s="347"/>
      <c r="GOJ1010" s="347"/>
      <c r="GOK1010" s="347"/>
      <c r="GOL1010" s="347"/>
      <c r="GOM1010" s="347"/>
      <c r="GON1010" s="347"/>
      <c r="GOO1010" s="347"/>
      <c r="GOP1010" s="347"/>
      <c r="GOQ1010" s="347"/>
      <c r="GOR1010" s="347"/>
      <c r="GOS1010" s="347"/>
      <c r="GOT1010" s="347"/>
      <c r="GOU1010" s="347"/>
      <c r="GOV1010" s="347"/>
      <c r="GOW1010" s="347"/>
      <c r="GOX1010" s="347"/>
      <c r="GOY1010" s="347"/>
      <c r="GOZ1010" s="347"/>
      <c r="GPA1010" s="347"/>
      <c r="GPB1010" s="347"/>
      <c r="GPC1010" s="347"/>
      <c r="GPD1010" s="347"/>
      <c r="GPE1010" s="347"/>
      <c r="GPF1010" s="347"/>
      <c r="GPG1010" s="347"/>
      <c r="GPH1010" s="347"/>
      <c r="GPI1010" s="347"/>
      <c r="GPJ1010" s="347"/>
      <c r="GPK1010" s="347"/>
      <c r="GPL1010" s="347"/>
      <c r="GPM1010" s="347"/>
      <c r="GPN1010" s="347"/>
      <c r="GPO1010" s="347"/>
      <c r="GPP1010" s="347"/>
      <c r="GPQ1010" s="347"/>
      <c r="GPR1010" s="347"/>
      <c r="GPS1010" s="347"/>
      <c r="GPT1010" s="347"/>
      <c r="GPU1010" s="347"/>
      <c r="GPV1010" s="347"/>
      <c r="GPW1010" s="347"/>
      <c r="GPX1010" s="347"/>
      <c r="GPY1010" s="347"/>
      <c r="GPZ1010" s="347"/>
      <c r="GQA1010" s="347"/>
      <c r="GQB1010" s="347"/>
      <c r="GQC1010" s="347"/>
      <c r="GQD1010" s="347"/>
      <c r="GQE1010" s="347"/>
      <c r="GQF1010" s="347"/>
      <c r="GQG1010" s="347"/>
      <c r="GQH1010" s="347"/>
      <c r="GQI1010" s="347"/>
      <c r="GQJ1010" s="347"/>
      <c r="GQK1010" s="347"/>
      <c r="GQL1010" s="347"/>
      <c r="GQM1010" s="347"/>
      <c r="GQN1010" s="347"/>
      <c r="GQO1010" s="347"/>
      <c r="GQP1010" s="347"/>
      <c r="GQQ1010" s="347"/>
      <c r="GQR1010" s="347"/>
      <c r="GQS1010" s="347"/>
      <c r="GQT1010" s="347"/>
      <c r="GQU1010" s="347"/>
      <c r="GQV1010" s="347"/>
      <c r="GQW1010" s="347"/>
      <c r="GQX1010" s="347"/>
      <c r="GQY1010" s="347"/>
      <c r="GQZ1010" s="347"/>
      <c r="GRA1010" s="347"/>
      <c r="GRB1010" s="347"/>
      <c r="GRC1010" s="347"/>
      <c r="GRD1010" s="347"/>
      <c r="GRE1010" s="347"/>
      <c r="GRF1010" s="347"/>
      <c r="GRG1010" s="347"/>
      <c r="GRH1010" s="347"/>
      <c r="GRI1010" s="347"/>
      <c r="GRJ1010" s="347"/>
      <c r="GRK1010" s="347"/>
      <c r="GRL1010" s="347"/>
      <c r="GRM1010" s="347"/>
      <c r="GRN1010" s="347"/>
      <c r="GRO1010" s="347"/>
      <c r="GRP1010" s="347"/>
      <c r="GRQ1010" s="347"/>
      <c r="GRR1010" s="347"/>
      <c r="GRS1010" s="347"/>
      <c r="GRT1010" s="347"/>
      <c r="GRU1010" s="347"/>
      <c r="GRV1010" s="347"/>
      <c r="GRW1010" s="347"/>
      <c r="GRX1010" s="347"/>
      <c r="GRY1010" s="347"/>
      <c r="GRZ1010" s="347"/>
      <c r="GSA1010" s="347"/>
      <c r="GSB1010" s="347"/>
      <c r="GSC1010" s="347"/>
      <c r="GSD1010" s="347"/>
      <c r="GSE1010" s="347"/>
      <c r="GSF1010" s="347"/>
      <c r="GSG1010" s="347"/>
      <c r="GSH1010" s="347"/>
      <c r="GSI1010" s="347"/>
      <c r="GSJ1010" s="347"/>
      <c r="GSK1010" s="347"/>
      <c r="GSL1010" s="347"/>
      <c r="GSM1010" s="347"/>
      <c r="GSN1010" s="347"/>
      <c r="GSO1010" s="347"/>
      <c r="GSP1010" s="347"/>
      <c r="GSQ1010" s="347"/>
      <c r="GSR1010" s="347"/>
      <c r="GSS1010" s="347"/>
      <c r="GST1010" s="347"/>
      <c r="GSU1010" s="347"/>
      <c r="GSV1010" s="347"/>
      <c r="GSW1010" s="347"/>
      <c r="GSX1010" s="347"/>
      <c r="GSY1010" s="347"/>
      <c r="GSZ1010" s="347"/>
      <c r="GTA1010" s="347"/>
      <c r="GTB1010" s="347"/>
      <c r="GTC1010" s="347"/>
      <c r="GTD1010" s="347"/>
      <c r="GTE1010" s="347"/>
      <c r="GTF1010" s="347"/>
      <c r="GTG1010" s="347"/>
      <c r="GTH1010" s="347"/>
      <c r="GTI1010" s="347"/>
      <c r="GTJ1010" s="347"/>
      <c r="GTK1010" s="347"/>
      <c r="GTL1010" s="347"/>
      <c r="GTM1010" s="347"/>
      <c r="GTN1010" s="347"/>
      <c r="GTO1010" s="347"/>
      <c r="GTP1010" s="347"/>
      <c r="GTQ1010" s="347"/>
      <c r="GTR1010" s="347"/>
      <c r="GTS1010" s="347"/>
      <c r="GTT1010" s="347"/>
      <c r="GTU1010" s="347"/>
      <c r="GTV1010" s="347"/>
      <c r="GTW1010" s="347"/>
      <c r="GTX1010" s="347"/>
      <c r="GTY1010" s="347"/>
      <c r="GTZ1010" s="347"/>
      <c r="GUA1010" s="347"/>
      <c r="GUB1010" s="347"/>
      <c r="GUC1010" s="347"/>
      <c r="GUD1010" s="347"/>
      <c r="GUE1010" s="347"/>
      <c r="GUF1010" s="347"/>
      <c r="GUG1010" s="347"/>
      <c r="GUH1010" s="347"/>
      <c r="GUI1010" s="347"/>
      <c r="GUJ1010" s="347"/>
      <c r="GUK1010" s="347"/>
      <c r="GUL1010" s="347"/>
      <c r="GUM1010" s="347"/>
      <c r="GUN1010" s="347"/>
      <c r="GUO1010" s="347"/>
      <c r="GUP1010" s="347"/>
      <c r="GUQ1010" s="347"/>
      <c r="GUR1010" s="347"/>
      <c r="GUS1010" s="347"/>
      <c r="GUT1010" s="347"/>
      <c r="GUU1010" s="347"/>
      <c r="GUV1010" s="347"/>
      <c r="GUW1010" s="347"/>
      <c r="GUX1010" s="347"/>
      <c r="GUY1010" s="347"/>
      <c r="GUZ1010" s="347"/>
      <c r="GVA1010" s="347"/>
      <c r="GVB1010" s="347"/>
      <c r="GVC1010" s="347"/>
      <c r="GVD1010" s="347"/>
      <c r="GVE1010" s="347"/>
      <c r="GVF1010" s="347"/>
      <c r="GVG1010" s="347"/>
      <c r="GVH1010" s="347"/>
      <c r="GVI1010" s="347"/>
      <c r="GVJ1010" s="347"/>
      <c r="GVK1010" s="347"/>
      <c r="GVL1010" s="347"/>
      <c r="GVM1010" s="347"/>
      <c r="GVN1010" s="347"/>
      <c r="GVO1010" s="347"/>
      <c r="GVP1010" s="347"/>
      <c r="GVQ1010" s="347"/>
      <c r="GVR1010" s="347"/>
      <c r="GVS1010" s="347"/>
      <c r="GVT1010" s="347"/>
      <c r="GVU1010" s="347"/>
      <c r="GVV1010" s="347"/>
      <c r="GVW1010" s="347"/>
      <c r="GVX1010" s="347"/>
      <c r="GVY1010" s="347"/>
      <c r="GVZ1010" s="347"/>
      <c r="GWA1010" s="347"/>
      <c r="GWB1010" s="347"/>
      <c r="GWC1010" s="347"/>
      <c r="GWD1010" s="347"/>
      <c r="GWE1010" s="347"/>
      <c r="GWF1010" s="347"/>
      <c r="GWG1010" s="347"/>
      <c r="GWH1010" s="347"/>
      <c r="GWI1010" s="347"/>
      <c r="GWJ1010" s="347"/>
      <c r="GWK1010" s="347"/>
      <c r="GWL1010" s="347"/>
      <c r="GWM1010" s="347"/>
      <c r="GWN1010" s="347"/>
      <c r="GWO1010" s="347"/>
      <c r="GWP1010" s="347"/>
      <c r="GWQ1010" s="347"/>
      <c r="GWR1010" s="347"/>
      <c r="GWS1010" s="347"/>
      <c r="GWT1010" s="347"/>
      <c r="GWU1010" s="347"/>
      <c r="GWV1010" s="347"/>
      <c r="GWW1010" s="347"/>
      <c r="GWX1010" s="347"/>
      <c r="GWY1010" s="347"/>
      <c r="GWZ1010" s="347"/>
      <c r="GXA1010" s="347"/>
      <c r="GXB1010" s="347"/>
      <c r="GXC1010" s="347"/>
      <c r="GXD1010" s="347"/>
      <c r="GXE1010" s="347"/>
      <c r="GXF1010" s="347"/>
      <c r="GXG1010" s="347"/>
      <c r="GXH1010" s="347"/>
      <c r="GXI1010" s="347"/>
      <c r="GXJ1010" s="347"/>
      <c r="GXK1010" s="347"/>
      <c r="GXL1010" s="347"/>
      <c r="GXM1010" s="347"/>
      <c r="GXN1010" s="347"/>
      <c r="GXO1010" s="347"/>
      <c r="GXP1010" s="347"/>
      <c r="GXQ1010" s="347"/>
      <c r="GXR1010" s="347"/>
      <c r="GXS1010" s="347"/>
      <c r="GXT1010" s="347"/>
      <c r="GXU1010" s="347"/>
      <c r="GXV1010" s="347"/>
      <c r="GXW1010" s="347"/>
      <c r="GXX1010" s="347"/>
      <c r="GXY1010" s="347"/>
      <c r="GXZ1010" s="347"/>
      <c r="GYA1010" s="347"/>
      <c r="GYB1010" s="347"/>
      <c r="GYC1010" s="347"/>
      <c r="GYD1010" s="347"/>
      <c r="GYE1010" s="347"/>
      <c r="GYF1010" s="347"/>
      <c r="GYG1010" s="347"/>
      <c r="GYH1010" s="347"/>
      <c r="GYI1010" s="347"/>
      <c r="GYJ1010" s="347"/>
      <c r="GYK1010" s="347"/>
      <c r="GYL1010" s="347"/>
      <c r="GYM1010" s="347"/>
      <c r="GYN1010" s="347"/>
      <c r="GYO1010" s="347"/>
      <c r="GYP1010" s="347"/>
      <c r="GYQ1010" s="347"/>
      <c r="GYR1010" s="347"/>
      <c r="GYS1010" s="347"/>
      <c r="GYT1010" s="347"/>
      <c r="GYU1010" s="347"/>
      <c r="GYV1010" s="347"/>
      <c r="GYW1010" s="347"/>
      <c r="GYX1010" s="347"/>
      <c r="GYY1010" s="347"/>
      <c r="GYZ1010" s="347"/>
      <c r="GZA1010" s="347"/>
      <c r="GZB1010" s="347"/>
      <c r="GZC1010" s="347"/>
      <c r="GZD1010" s="347"/>
      <c r="GZE1010" s="347"/>
      <c r="GZF1010" s="347"/>
      <c r="GZG1010" s="347"/>
      <c r="GZH1010" s="347"/>
      <c r="GZI1010" s="347"/>
      <c r="GZJ1010" s="347"/>
      <c r="GZK1010" s="347"/>
      <c r="GZL1010" s="347"/>
      <c r="GZM1010" s="347"/>
      <c r="GZN1010" s="347"/>
      <c r="GZO1010" s="347"/>
      <c r="GZP1010" s="347"/>
      <c r="GZQ1010" s="347"/>
      <c r="GZR1010" s="347"/>
      <c r="GZS1010" s="347"/>
      <c r="GZT1010" s="347"/>
      <c r="GZU1010" s="347"/>
      <c r="GZV1010" s="347"/>
      <c r="GZW1010" s="347"/>
      <c r="GZX1010" s="347"/>
      <c r="GZY1010" s="347"/>
      <c r="GZZ1010" s="347"/>
      <c r="HAA1010" s="347"/>
      <c r="HAB1010" s="347"/>
      <c r="HAC1010" s="347"/>
      <c r="HAD1010" s="347"/>
      <c r="HAE1010" s="347"/>
      <c r="HAF1010" s="347"/>
      <c r="HAG1010" s="347"/>
      <c r="HAH1010" s="347"/>
      <c r="HAI1010" s="347"/>
      <c r="HAJ1010" s="347"/>
      <c r="HAK1010" s="347"/>
      <c r="HAL1010" s="347"/>
      <c r="HAM1010" s="347"/>
      <c r="HAN1010" s="347"/>
      <c r="HAO1010" s="347"/>
      <c r="HAP1010" s="347"/>
      <c r="HAQ1010" s="347"/>
      <c r="HAR1010" s="347"/>
      <c r="HAS1010" s="347"/>
      <c r="HAT1010" s="347"/>
      <c r="HAU1010" s="347"/>
      <c r="HAV1010" s="347"/>
      <c r="HAW1010" s="347"/>
      <c r="HAX1010" s="347"/>
      <c r="HAY1010" s="347"/>
      <c r="HAZ1010" s="347"/>
      <c r="HBA1010" s="347"/>
      <c r="HBB1010" s="347"/>
      <c r="HBC1010" s="347"/>
      <c r="HBD1010" s="347"/>
      <c r="HBE1010" s="347"/>
      <c r="HBF1010" s="347"/>
      <c r="HBG1010" s="347"/>
      <c r="HBH1010" s="347"/>
      <c r="HBI1010" s="347"/>
      <c r="HBJ1010" s="347"/>
      <c r="HBK1010" s="347"/>
      <c r="HBL1010" s="347"/>
      <c r="HBM1010" s="347"/>
      <c r="HBN1010" s="347"/>
      <c r="HBO1010" s="347"/>
      <c r="HBP1010" s="347"/>
      <c r="HBQ1010" s="347"/>
      <c r="HBR1010" s="347"/>
      <c r="HBS1010" s="347"/>
      <c r="HBT1010" s="347"/>
      <c r="HBU1010" s="347"/>
      <c r="HBV1010" s="347"/>
      <c r="HBW1010" s="347"/>
      <c r="HBX1010" s="347"/>
      <c r="HBY1010" s="347"/>
      <c r="HBZ1010" s="347"/>
      <c r="HCA1010" s="347"/>
      <c r="HCB1010" s="347"/>
      <c r="HCC1010" s="347"/>
      <c r="HCD1010" s="347"/>
      <c r="HCE1010" s="347"/>
      <c r="HCF1010" s="347"/>
      <c r="HCG1010" s="347"/>
      <c r="HCH1010" s="347"/>
      <c r="HCI1010" s="347"/>
      <c r="HCJ1010" s="347"/>
      <c r="HCK1010" s="347"/>
      <c r="HCL1010" s="347"/>
      <c r="HCM1010" s="347"/>
      <c r="HCN1010" s="347"/>
      <c r="HCO1010" s="347"/>
      <c r="HCP1010" s="347"/>
      <c r="HCQ1010" s="347"/>
      <c r="HCR1010" s="347"/>
      <c r="HCS1010" s="347"/>
      <c r="HCT1010" s="347"/>
      <c r="HCU1010" s="347"/>
      <c r="HCV1010" s="347"/>
      <c r="HCW1010" s="347"/>
      <c r="HCX1010" s="347"/>
      <c r="HCY1010" s="347"/>
      <c r="HCZ1010" s="347"/>
      <c r="HDA1010" s="347"/>
      <c r="HDB1010" s="347"/>
      <c r="HDC1010" s="347"/>
      <c r="HDD1010" s="347"/>
      <c r="HDE1010" s="347"/>
      <c r="HDF1010" s="347"/>
      <c r="HDG1010" s="347"/>
      <c r="HDH1010" s="347"/>
      <c r="HDI1010" s="347"/>
      <c r="HDJ1010" s="347"/>
      <c r="HDK1010" s="347"/>
      <c r="HDL1010" s="347"/>
      <c r="HDM1010" s="347"/>
      <c r="HDN1010" s="347"/>
      <c r="HDO1010" s="347"/>
      <c r="HDP1010" s="347"/>
      <c r="HDQ1010" s="347"/>
      <c r="HDR1010" s="347"/>
      <c r="HDS1010" s="347"/>
      <c r="HDT1010" s="347"/>
      <c r="HDU1010" s="347"/>
      <c r="HDV1010" s="347"/>
      <c r="HDW1010" s="347"/>
      <c r="HDX1010" s="347"/>
      <c r="HDY1010" s="347"/>
      <c r="HDZ1010" s="347"/>
      <c r="HEA1010" s="347"/>
      <c r="HEB1010" s="347"/>
      <c r="HEC1010" s="347"/>
      <c r="HED1010" s="347"/>
      <c r="HEE1010" s="347"/>
      <c r="HEF1010" s="347"/>
      <c r="HEG1010" s="347"/>
      <c r="HEH1010" s="347"/>
      <c r="HEI1010" s="347"/>
      <c r="HEJ1010" s="347"/>
      <c r="HEK1010" s="347"/>
      <c r="HEL1010" s="347"/>
      <c r="HEM1010" s="347"/>
      <c r="HEN1010" s="347"/>
      <c r="HEO1010" s="347"/>
      <c r="HEP1010" s="347"/>
      <c r="HEQ1010" s="347"/>
      <c r="HER1010" s="347"/>
      <c r="HES1010" s="347"/>
      <c r="HET1010" s="347"/>
      <c r="HEU1010" s="347"/>
      <c r="HEV1010" s="347"/>
      <c r="HEW1010" s="347"/>
      <c r="HEX1010" s="347"/>
      <c r="HEY1010" s="347"/>
      <c r="HEZ1010" s="347"/>
      <c r="HFA1010" s="347"/>
      <c r="HFB1010" s="347"/>
      <c r="HFC1010" s="347"/>
      <c r="HFD1010" s="347"/>
      <c r="HFE1010" s="347"/>
      <c r="HFF1010" s="347"/>
      <c r="HFG1010" s="347"/>
      <c r="HFH1010" s="347"/>
      <c r="HFI1010" s="347"/>
      <c r="HFJ1010" s="347"/>
      <c r="HFK1010" s="347"/>
      <c r="HFL1010" s="347"/>
      <c r="HFM1010" s="347"/>
      <c r="HFN1010" s="347"/>
      <c r="HFO1010" s="347"/>
      <c r="HFP1010" s="347"/>
      <c r="HFQ1010" s="347"/>
      <c r="HFR1010" s="347"/>
      <c r="HFS1010" s="347"/>
      <c r="HFT1010" s="347"/>
      <c r="HFU1010" s="347"/>
      <c r="HFV1010" s="347"/>
      <c r="HFW1010" s="347"/>
      <c r="HFX1010" s="347"/>
      <c r="HFY1010" s="347"/>
      <c r="HFZ1010" s="347"/>
      <c r="HGA1010" s="347"/>
      <c r="HGB1010" s="347"/>
      <c r="HGC1010" s="347"/>
      <c r="HGD1010" s="347"/>
      <c r="HGE1010" s="347"/>
      <c r="HGF1010" s="347"/>
      <c r="HGG1010" s="347"/>
      <c r="HGH1010" s="347"/>
      <c r="HGI1010" s="347"/>
      <c r="HGJ1010" s="347"/>
      <c r="HGK1010" s="347"/>
      <c r="HGL1010" s="347"/>
      <c r="HGM1010" s="347"/>
      <c r="HGN1010" s="347"/>
      <c r="HGO1010" s="347"/>
      <c r="HGP1010" s="347"/>
      <c r="HGQ1010" s="347"/>
      <c r="HGR1010" s="347"/>
      <c r="HGS1010" s="347"/>
      <c r="HGT1010" s="347"/>
      <c r="HGU1010" s="347"/>
      <c r="HGV1010" s="347"/>
      <c r="HGW1010" s="347"/>
      <c r="HGX1010" s="347"/>
      <c r="HGY1010" s="347"/>
      <c r="HGZ1010" s="347"/>
      <c r="HHA1010" s="347"/>
      <c r="HHB1010" s="347"/>
      <c r="HHC1010" s="347"/>
      <c r="HHD1010" s="347"/>
      <c r="HHE1010" s="347"/>
      <c r="HHF1010" s="347"/>
      <c r="HHG1010" s="347"/>
      <c r="HHH1010" s="347"/>
      <c r="HHI1010" s="347"/>
      <c r="HHJ1010" s="347"/>
      <c r="HHK1010" s="347"/>
      <c r="HHL1010" s="347"/>
      <c r="HHM1010" s="347"/>
      <c r="HHN1010" s="347"/>
      <c r="HHO1010" s="347"/>
      <c r="HHP1010" s="347"/>
      <c r="HHQ1010" s="347"/>
      <c r="HHR1010" s="347"/>
      <c r="HHS1010" s="347"/>
      <c r="HHT1010" s="347"/>
      <c r="HHU1010" s="347"/>
      <c r="HHV1010" s="347"/>
      <c r="HHW1010" s="347"/>
      <c r="HHX1010" s="347"/>
      <c r="HHY1010" s="347"/>
      <c r="HHZ1010" s="347"/>
      <c r="HIA1010" s="347"/>
      <c r="HIB1010" s="347"/>
      <c r="HIC1010" s="347"/>
      <c r="HID1010" s="347"/>
      <c r="HIE1010" s="347"/>
      <c r="HIF1010" s="347"/>
      <c r="HIG1010" s="347"/>
      <c r="HIH1010" s="347"/>
      <c r="HII1010" s="347"/>
      <c r="HIJ1010" s="347"/>
      <c r="HIK1010" s="347"/>
      <c r="HIL1010" s="347"/>
      <c r="HIM1010" s="347"/>
      <c r="HIN1010" s="347"/>
      <c r="HIO1010" s="347"/>
      <c r="HIP1010" s="347"/>
      <c r="HIQ1010" s="347"/>
      <c r="HIR1010" s="347"/>
      <c r="HIS1010" s="347"/>
      <c r="HIT1010" s="347"/>
      <c r="HIU1010" s="347"/>
      <c r="HIV1010" s="347"/>
      <c r="HIW1010" s="347"/>
      <c r="HIX1010" s="347"/>
      <c r="HIY1010" s="347"/>
      <c r="HIZ1010" s="347"/>
      <c r="HJA1010" s="347"/>
      <c r="HJB1010" s="347"/>
      <c r="HJC1010" s="347"/>
      <c r="HJD1010" s="347"/>
      <c r="HJE1010" s="347"/>
      <c r="HJF1010" s="347"/>
      <c r="HJG1010" s="347"/>
      <c r="HJH1010" s="347"/>
      <c r="HJI1010" s="347"/>
      <c r="HJJ1010" s="347"/>
      <c r="HJK1010" s="347"/>
      <c r="HJL1010" s="347"/>
      <c r="HJM1010" s="347"/>
      <c r="HJN1010" s="347"/>
      <c r="HJO1010" s="347"/>
      <c r="HJP1010" s="347"/>
      <c r="HJQ1010" s="347"/>
      <c r="HJR1010" s="347"/>
      <c r="HJS1010" s="347"/>
      <c r="HJT1010" s="347"/>
      <c r="HJU1010" s="347"/>
      <c r="HJV1010" s="347"/>
      <c r="HJW1010" s="347"/>
      <c r="HJX1010" s="347"/>
      <c r="HJY1010" s="347"/>
      <c r="HJZ1010" s="347"/>
      <c r="HKA1010" s="347"/>
      <c r="HKB1010" s="347"/>
      <c r="HKC1010" s="347"/>
      <c r="HKD1010" s="347"/>
      <c r="HKE1010" s="347"/>
      <c r="HKF1010" s="347"/>
      <c r="HKG1010" s="347"/>
      <c r="HKH1010" s="347"/>
      <c r="HKI1010" s="347"/>
      <c r="HKJ1010" s="347"/>
      <c r="HKK1010" s="347"/>
      <c r="HKL1010" s="347"/>
      <c r="HKM1010" s="347"/>
      <c r="HKN1010" s="347"/>
      <c r="HKO1010" s="347"/>
      <c r="HKP1010" s="347"/>
      <c r="HKQ1010" s="347"/>
      <c r="HKR1010" s="347"/>
      <c r="HKS1010" s="347"/>
      <c r="HKT1010" s="347"/>
      <c r="HKU1010" s="347"/>
      <c r="HKV1010" s="347"/>
      <c r="HKW1010" s="347"/>
      <c r="HKX1010" s="347"/>
      <c r="HKY1010" s="347"/>
      <c r="HKZ1010" s="347"/>
      <c r="HLA1010" s="347"/>
      <c r="HLB1010" s="347"/>
      <c r="HLC1010" s="347"/>
      <c r="HLD1010" s="347"/>
      <c r="HLE1010" s="347"/>
      <c r="HLF1010" s="347"/>
      <c r="HLG1010" s="347"/>
      <c r="HLH1010" s="347"/>
      <c r="HLI1010" s="347"/>
      <c r="HLJ1010" s="347"/>
      <c r="HLK1010" s="347"/>
      <c r="HLL1010" s="347"/>
      <c r="HLM1010" s="347"/>
      <c r="HLN1010" s="347"/>
      <c r="HLO1010" s="347"/>
      <c r="HLP1010" s="347"/>
      <c r="HLQ1010" s="347"/>
      <c r="HLR1010" s="347"/>
      <c r="HLS1010" s="347"/>
      <c r="HLT1010" s="347"/>
      <c r="HLU1010" s="347"/>
      <c r="HLV1010" s="347"/>
      <c r="HLW1010" s="347"/>
      <c r="HLX1010" s="347"/>
      <c r="HLY1010" s="347"/>
      <c r="HLZ1010" s="347"/>
      <c r="HMA1010" s="347"/>
      <c r="HMB1010" s="347"/>
      <c r="HMC1010" s="347"/>
      <c r="HMD1010" s="347"/>
      <c r="HME1010" s="347"/>
      <c r="HMF1010" s="347"/>
      <c r="HMG1010" s="347"/>
      <c r="HMH1010" s="347"/>
      <c r="HMI1010" s="347"/>
      <c r="HMJ1010" s="347"/>
      <c r="HMK1010" s="347"/>
      <c r="HML1010" s="347"/>
      <c r="HMM1010" s="347"/>
      <c r="HMN1010" s="347"/>
      <c r="HMO1010" s="347"/>
      <c r="HMP1010" s="347"/>
      <c r="HMQ1010" s="347"/>
      <c r="HMR1010" s="347"/>
      <c r="HMS1010" s="347"/>
      <c r="HMT1010" s="347"/>
      <c r="HMU1010" s="347"/>
      <c r="HMV1010" s="347"/>
      <c r="HMW1010" s="347"/>
      <c r="HMX1010" s="347"/>
      <c r="HMY1010" s="347"/>
      <c r="HMZ1010" s="347"/>
      <c r="HNA1010" s="347"/>
      <c r="HNB1010" s="347"/>
      <c r="HNC1010" s="347"/>
      <c r="HND1010" s="347"/>
      <c r="HNE1010" s="347"/>
      <c r="HNF1010" s="347"/>
      <c r="HNG1010" s="347"/>
      <c r="HNH1010" s="347"/>
      <c r="HNI1010" s="347"/>
      <c r="HNJ1010" s="347"/>
      <c r="HNK1010" s="347"/>
      <c r="HNL1010" s="347"/>
      <c r="HNM1010" s="347"/>
      <c r="HNN1010" s="347"/>
      <c r="HNO1010" s="347"/>
      <c r="HNP1010" s="347"/>
      <c r="HNQ1010" s="347"/>
      <c r="HNR1010" s="347"/>
      <c r="HNS1010" s="347"/>
      <c r="HNT1010" s="347"/>
      <c r="HNU1010" s="347"/>
      <c r="HNV1010" s="347"/>
      <c r="HNW1010" s="347"/>
      <c r="HNX1010" s="347"/>
      <c r="HNY1010" s="347"/>
      <c r="HNZ1010" s="347"/>
      <c r="HOA1010" s="347"/>
      <c r="HOB1010" s="347"/>
      <c r="HOC1010" s="347"/>
      <c r="HOD1010" s="347"/>
      <c r="HOE1010" s="347"/>
      <c r="HOF1010" s="347"/>
      <c r="HOG1010" s="347"/>
      <c r="HOH1010" s="347"/>
      <c r="HOI1010" s="347"/>
      <c r="HOJ1010" s="347"/>
      <c r="HOK1010" s="347"/>
      <c r="HOL1010" s="347"/>
      <c r="HOM1010" s="347"/>
      <c r="HON1010" s="347"/>
      <c r="HOO1010" s="347"/>
      <c r="HOP1010" s="347"/>
      <c r="HOQ1010" s="347"/>
      <c r="HOR1010" s="347"/>
      <c r="HOS1010" s="347"/>
      <c r="HOT1010" s="347"/>
      <c r="HOU1010" s="347"/>
      <c r="HOV1010" s="347"/>
      <c r="HOW1010" s="347"/>
      <c r="HOX1010" s="347"/>
      <c r="HOY1010" s="347"/>
      <c r="HOZ1010" s="347"/>
      <c r="HPA1010" s="347"/>
      <c r="HPB1010" s="347"/>
      <c r="HPC1010" s="347"/>
      <c r="HPD1010" s="347"/>
      <c r="HPE1010" s="347"/>
      <c r="HPF1010" s="347"/>
      <c r="HPG1010" s="347"/>
      <c r="HPH1010" s="347"/>
      <c r="HPI1010" s="347"/>
      <c r="HPJ1010" s="347"/>
      <c r="HPK1010" s="347"/>
      <c r="HPL1010" s="347"/>
      <c r="HPM1010" s="347"/>
      <c r="HPN1010" s="347"/>
      <c r="HPO1010" s="347"/>
      <c r="HPP1010" s="347"/>
      <c r="HPQ1010" s="347"/>
      <c r="HPR1010" s="347"/>
      <c r="HPS1010" s="347"/>
      <c r="HPT1010" s="347"/>
      <c r="HPU1010" s="347"/>
      <c r="HPV1010" s="347"/>
      <c r="HPW1010" s="347"/>
      <c r="HPX1010" s="347"/>
      <c r="HPY1010" s="347"/>
      <c r="HPZ1010" s="347"/>
      <c r="HQA1010" s="347"/>
      <c r="HQB1010" s="347"/>
      <c r="HQC1010" s="347"/>
      <c r="HQD1010" s="347"/>
      <c r="HQE1010" s="347"/>
      <c r="HQF1010" s="347"/>
      <c r="HQG1010" s="347"/>
      <c r="HQH1010" s="347"/>
      <c r="HQI1010" s="347"/>
      <c r="HQJ1010" s="347"/>
      <c r="HQK1010" s="347"/>
      <c r="HQL1010" s="347"/>
      <c r="HQM1010" s="347"/>
      <c r="HQN1010" s="347"/>
      <c r="HQO1010" s="347"/>
      <c r="HQP1010" s="347"/>
      <c r="HQQ1010" s="347"/>
      <c r="HQR1010" s="347"/>
      <c r="HQS1010" s="347"/>
      <c r="HQT1010" s="347"/>
      <c r="HQU1010" s="347"/>
      <c r="HQV1010" s="347"/>
      <c r="HQW1010" s="347"/>
      <c r="HQX1010" s="347"/>
      <c r="HQY1010" s="347"/>
      <c r="HQZ1010" s="347"/>
      <c r="HRA1010" s="347"/>
      <c r="HRB1010" s="347"/>
      <c r="HRC1010" s="347"/>
      <c r="HRD1010" s="347"/>
      <c r="HRE1010" s="347"/>
      <c r="HRF1010" s="347"/>
      <c r="HRG1010" s="347"/>
      <c r="HRH1010" s="347"/>
      <c r="HRI1010" s="347"/>
      <c r="HRJ1010" s="347"/>
      <c r="HRK1010" s="347"/>
      <c r="HRL1010" s="347"/>
      <c r="HRM1010" s="347"/>
      <c r="HRN1010" s="347"/>
      <c r="HRO1010" s="347"/>
      <c r="HRP1010" s="347"/>
      <c r="HRQ1010" s="347"/>
      <c r="HRR1010" s="347"/>
      <c r="HRS1010" s="347"/>
      <c r="HRT1010" s="347"/>
      <c r="HRU1010" s="347"/>
      <c r="HRV1010" s="347"/>
      <c r="HRW1010" s="347"/>
      <c r="HRX1010" s="347"/>
      <c r="HRY1010" s="347"/>
      <c r="HRZ1010" s="347"/>
      <c r="HSA1010" s="347"/>
      <c r="HSB1010" s="347"/>
      <c r="HSC1010" s="347"/>
      <c r="HSD1010" s="347"/>
      <c r="HSE1010" s="347"/>
      <c r="HSF1010" s="347"/>
      <c r="HSG1010" s="347"/>
      <c r="HSH1010" s="347"/>
      <c r="HSI1010" s="347"/>
      <c r="HSJ1010" s="347"/>
      <c r="HSK1010" s="347"/>
      <c r="HSL1010" s="347"/>
      <c r="HSM1010" s="347"/>
      <c r="HSN1010" s="347"/>
      <c r="HSO1010" s="347"/>
      <c r="HSP1010" s="347"/>
      <c r="HSQ1010" s="347"/>
      <c r="HSR1010" s="347"/>
      <c r="HSS1010" s="347"/>
      <c r="HST1010" s="347"/>
      <c r="HSU1010" s="347"/>
      <c r="HSV1010" s="347"/>
      <c r="HSW1010" s="347"/>
      <c r="HSX1010" s="347"/>
      <c r="HSY1010" s="347"/>
      <c r="HSZ1010" s="347"/>
      <c r="HTA1010" s="347"/>
      <c r="HTB1010" s="347"/>
      <c r="HTC1010" s="347"/>
      <c r="HTD1010" s="347"/>
      <c r="HTE1010" s="347"/>
      <c r="HTF1010" s="347"/>
      <c r="HTG1010" s="347"/>
      <c r="HTH1010" s="347"/>
      <c r="HTI1010" s="347"/>
      <c r="HTJ1010" s="347"/>
      <c r="HTK1010" s="347"/>
      <c r="HTL1010" s="347"/>
      <c r="HTM1010" s="347"/>
      <c r="HTN1010" s="347"/>
      <c r="HTO1010" s="347"/>
      <c r="HTP1010" s="347"/>
      <c r="HTQ1010" s="347"/>
      <c r="HTR1010" s="347"/>
      <c r="HTS1010" s="347"/>
      <c r="HTT1010" s="347"/>
      <c r="HTU1010" s="347"/>
      <c r="HTV1010" s="347"/>
      <c r="HTW1010" s="347"/>
      <c r="HTX1010" s="347"/>
      <c r="HTY1010" s="347"/>
      <c r="HTZ1010" s="347"/>
      <c r="HUA1010" s="347"/>
      <c r="HUB1010" s="347"/>
      <c r="HUC1010" s="347"/>
      <c r="HUD1010" s="347"/>
      <c r="HUE1010" s="347"/>
      <c r="HUF1010" s="347"/>
      <c r="HUG1010" s="347"/>
      <c r="HUH1010" s="347"/>
      <c r="HUI1010" s="347"/>
      <c r="HUJ1010" s="347"/>
      <c r="HUK1010" s="347"/>
      <c r="HUL1010" s="347"/>
      <c r="HUM1010" s="347"/>
      <c r="HUN1010" s="347"/>
      <c r="HUO1010" s="347"/>
      <c r="HUP1010" s="347"/>
      <c r="HUQ1010" s="347"/>
      <c r="HUR1010" s="347"/>
      <c r="HUS1010" s="347"/>
      <c r="HUT1010" s="347"/>
      <c r="HUU1010" s="347"/>
      <c r="HUV1010" s="347"/>
      <c r="HUW1010" s="347"/>
      <c r="HUX1010" s="347"/>
      <c r="HUY1010" s="347"/>
      <c r="HUZ1010" s="347"/>
      <c r="HVA1010" s="347"/>
      <c r="HVB1010" s="347"/>
      <c r="HVC1010" s="347"/>
      <c r="HVD1010" s="347"/>
      <c r="HVE1010" s="347"/>
      <c r="HVF1010" s="347"/>
      <c r="HVG1010" s="347"/>
      <c r="HVH1010" s="347"/>
      <c r="HVI1010" s="347"/>
      <c r="HVJ1010" s="347"/>
      <c r="HVK1010" s="347"/>
      <c r="HVL1010" s="347"/>
      <c r="HVM1010" s="347"/>
      <c r="HVN1010" s="347"/>
      <c r="HVO1010" s="347"/>
      <c r="HVP1010" s="347"/>
      <c r="HVQ1010" s="347"/>
      <c r="HVR1010" s="347"/>
      <c r="HVS1010" s="347"/>
      <c r="HVT1010" s="347"/>
      <c r="HVU1010" s="347"/>
      <c r="HVV1010" s="347"/>
      <c r="HVW1010" s="347"/>
      <c r="HVX1010" s="347"/>
      <c r="HVY1010" s="347"/>
      <c r="HVZ1010" s="347"/>
      <c r="HWA1010" s="347"/>
      <c r="HWB1010" s="347"/>
      <c r="HWC1010" s="347"/>
      <c r="HWD1010" s="347"/>
      <c r="HWE1010" s="347"/>
      <c r="HWF1010" s="347"/>
      <c r="HWG1010" s="347"/>
      <c r="HWH1010" s="347"/>
      <c r="HWI1010" s="347"/>
      <c r="HWJ1010" s="347"/>
      <c r="HWK1010" s="347"/>
      <c r="HWL1010" s="347"/>
      <c r="HWM1010" s="347"/>
      <c r="HWN1010" s="347"/>
      <c r="HWO1010" s="347"/>
      <c r="HWP1010" s="347"/>
      <c r="HWQ1010" s="347"/>
      <c r="HWR1010" s="347"/>
      <c r="HWS1010" s="347"/>
      <c r="HWT1010" s="347"/>
      <c r="HWU1010" s="347"/>
      <c r="HWV1010" s="347"/>
      <c r="HWW1010" s="347"/>
      <c r="HWX1010" s="347"/>
      <c r="HWY1010" s="347"/>
      <c r="HWZ1010" s="347"/>
      <c r="HXA1010" s="347"/>
      <c r="HXB1010" s="347"/>
      <c r="HXC1010" s="347"/>
      <c r="HXD1010" s="347"/>
      <c r="HXE1010" s="347"/>
      <c r="HXF1010" s="347"/>
      <c r="HXG1010" s="347"/>
      <c r="HXH1010" s="347"/>
      <c r="HXI1010" s="347"/>
      <c r="HXJ1010" s="347"/>
      <c r="HXK1010" s="347"/>
      <c r="HXL1010" s="347"/>
      <c r="HXM1010" s="347"/>
      <c r="HXN1010" s="347"/>
      <c r="HXO1010" s="347"/>
      <c r="HXP1010" s="347"/>
      <c r="HXQ1010" s="347"/>
      <c r="HXR1010" s="347"/>
      <c r="HXS1010" s="347"/>
      <c r="HXT1010" s="347"/>
      <c r="HXU1010" s="347"/>
      <c r="HXV1010" s="347"/>
      <c r="HXW1010" s="347"/>
      <c r="HXX1010" s="347"/>
      <c r="HXY1010" s="347"/>
      <c r="HXZ1010" s="347"/>
      <c r="HYA1010" s="347"/>
      <c r="HYB1010" s="347"/>
      <c r="HYC1010" s="347"/>
      <c r="HYD1010" s="347"/>
      <c r="HYE1010" s="347"/>
      <c r="HYF1010" s="347"/>
      <c r="HYG1010" s="347"/>
      <c r="HYH1010" s="347"/>
      <c r="HYI1010" s="347"/>
      <c r="HYJ1010" s="347"/>
      <c r="HYK1010" s="347"/>
      <c r="HYL1010" s="347"/>
      <c r="HYM1010" s="347"/>
      <c r="HYN1010" s="347"/>
      <c r="HYO1010" s="347"/>
      <c r="HYP1010" s="347"/>
      <c r="HYQ1010" s="347"/>
      <c r="HYR1010" s="347"/>
      <c r="HYS1010" s="347"/>
      <c r="HYT1010" s="347"/>
      <c r="HYU1010" s="347"/>
      <c r="HYV1010" s="347"/>
      <c r="HYW1010" s="347"/>
      <c r="HYX1010" s="347"/>
      <c r="HYY1010" s="347"/>
      <c r="HYZ1010" s="347"/>
      <c r="HZA1010" s="347"/>
      <c r="HZB1010" s="347"/>
      <c r="HZC1010" s="347"/>
      <c r="HZD1010" s="347"/>
      <c r="HZE1010" s="347"/>
      <c r="HZF1010" s="347"/>
      <c r="HZG1010" s="347"/>
      <c r="HZH1010" s="347"/>
      <c r="HZI1010" s="347"/>
      <c r="HZJ1010" s="347"/>
      <c r="HZK1010" s="347"/>
      <c r="HZL1010" s="347"/>
      <c r="HZM1010" s="347"/>
      <c r="HZN1010" s="347"/>
      <c r="HZO1010" s="347"/>
      <c r="HZP1010" s="347"/>
      <c r="HZQ1010" s="347"/>
      <c r="HZR1010" s="347"/>
      <c r="HZS1010" s="347"/>
      <c r="HZT1010" s="347"/>
      <c r="HZU1010" s="347"/>
      <c r="HZV1010" s="347"/>
      <c r="HZW1010" s="347"/>
      <c r="HZX1010" s="347"/>
      <c r="HZY1010" s="347"/>
      <c r="HZZ1010" s="347"/>
      <c r="IAA1010" s="347"/>
      <c r="IAB1010" s="347"/>
      <c r="IAC1010" s="347"/>
      <c r="IAD1010" s="347"/>
      <c r="IAE1010" s="347"/>
      <c r="IAF1010" s="347"/>
      <c r="IAG1010" s="347"/>
      <c r="IAH1010" s="347"/>
      <c r="IAI1010" s="347"/>
      <c r="IAJ1010" s="347"/>
      <c r="IAK1010" s="347"/>
      <c r="IAL1010" s="347"/>
      <c r="IAM1010" s="347"/>
      <c r="IAN1010" s="347"/>
      <c r="IAO1010" s="347"/>
      <c r="IAP1010" s="347"/>
      <c r="IAQ1010" s="347"/>
      <c r="IAR1010" s="347"/>
      <c r="IAS1010" s="347"/>
      <c r="IAT1010" s="347"/>
      <c r="IAU1010" s="347"/>
      <c r="IAV1010" s="347"/>
      <c r="IAW1010" s="347"/>
      <c r="IAX1010" s="347"/>
      <c r="IAY1010" s="347"/>
      <c r="IAZ1010" s="347"/>
      <c r="IBA1010" s="347"/>
      <c r="IBB1010" s="347"/>
      <c r="IBC1010" s="347"/>
      <c r="IBD1010" s="347"/>
      <c r="IBE1010" s="347"/>
      <c r="IBF1010" s="347"/>
      <c r="IBG1010" s="347"/>
      <c r="IBH1010" s="347"/>
      <c r="IBI1010" s="347"/>
      <c r="IBJ1010" s="347"/>
      <c r="IBK1010" s="347"/>
      <c r="IBL1010" s="347"/>
      <c r="IBM1010" s="347"/>
      <c r="IBN1010" s="347"/>
      <c r="IBO1010" s="347"/>
      <c r="IBP1010" s="347"/>
      <c r="IBQ1010" s="347"/>
      <c r="IBR1010" s="347"/>
      <c r="IBS1010" s="347"/>
      <c r="IBT1010" s="347"/>
      <c r="IBU1010" s="347"/>
      <c r="IBV1010" s="347"/>
      <c r="IBW1010" s="347"/>
      <c r="IBX1010" s="347"/>
      <c r="IBY1010" s="347"/>
      <c r="IBZ1010" s="347"/>
      <c r="ICA1010" s="347"/>
      <c r="ICB1010" s="347"/>
      <c r="ICC1010" s="347"/>
      <c r="ICD1010" s="347"/>
      <c r="ICE1010" s="347"/>
      <c r="ICF1010" s="347"/>
      <c r="ICG1010" s="347"/>
      <c r="ICH1010" s="347"/>
      <c r="ICI1010" s="347"/>
      <c r="ICJ1010" s="347"/>
      <c r="ICK1010" s="347"/>
      <c r="ICL1010" s="347"/>
      <c r="ICM1010" s="347"/>
      <c r="ICN1010" s="347"/>
      <c r="ICO1010" s="347"/>
      <c r="ICP1010" s="347"/>
      <c r="ICQ1010" s="347"/>
      <c r="ICR1010" s="347"/>
      <c r="ICS1010" s="347"/>
      <c r="ICT1010" s="347"/>
      <c r="ICU1010" s="347"/>
      <c r="ICV1010" s="347"/>
      <c r="ICW1010" s="347"/>
      <c r="ICX1010" s="347"/>
      <c r="ICY1010" s="347"/>
      <c r="ICZ1010" s="347"/>
      <c r="IDA1010" s="347"/>
      <c r="IDB1010" s="347"/>
      <c r="IDC1010" s="347"/>
      <c r="IDD1010" s="347"/>
      <c r="IDE1010" s="347"/>
      <c r="IDF1010" s="347"/>
      <c r="IDG1010" s="347"/>
      <c r="IDH1010" s="347"/>
      <c r="IDI1010" s="347"/>
      <c r="IDJ1010" s="347"/>
      <c r="IDK1010" s="347"/>
      <c r="IDL1010" s="347"/>
      <c r="IDM1010" s="347"/>
      <c r="IDN1010" s="347"/>
      <c r="IDO1010" s="347"/>
      <c r="IDP1010" s="347"/>
      <c r="IDQ1010" s="347"/>
      <c r="IDR1010" s="347"/>
      <c r="IDS1010" s="347"/>
      <c r="IDT1010" s="347"/>
      <c r="IDU1010" s="347"/>
      <c r="IDV1010" s="347"/>
      <c r="IDW1010" s="347"/>
      <c r="IDX1010" s="347"/>
      <c r="IDY1010" s="347"/>
      <c r="IDZ1010" s="347"/>
      <c r="IEA1010" s="347"/>
      <c r="IEB1010" s="347"/>
      <c r="IEC1010" s="347"/>
      <c r="IED1010" s="347"/>
      <c r="IEE1010" s="347"/>
      <c r="IEF1010" s="347"/>
      <c r="IEG1010" s="347"/>
      <c r="IEH1010" s="347"/>
      <c r="IEI1010" s="347"/>
      <c r="IEJ1010" s="347"/>
      <c r="IEK1010" s="347"/>
      <c r="IEL1010" s="347"/>
      <c r="IEM1010" s="347"/>
      <c r="IEN1010" s="347"/>
      <c r="IEO1010" s="347"/>
      <c r="IEP1010" s="347"/>
      <c r="IEQ1010" s="347"/>
      <c r="IER1010" s="347"/>
      <c r="IES1010" s="347"/>
      <c r="IET1010" s="347"/>
      <c r="IEU1010" s="347"/>
      <c r="IEV1010" s="347"/>
      <c r="IEW1010" s="347"/>
      <c r="IEX1010" s="347"/>
      <c r="IEY1010" s="347"/>
      <c r="IEZ1010" s="347"/>
      <c r="IFA1010" s="347"/>
      <c r="IFB1010" s="347"/>
      <c r="IFC1010" s="347"/>
      <c r="IFD1010" s="347"/>
      <c r="IFE1010" s="347"/>
      <c r="IFF1010" s="347"/>
      <c r="IFG1010" s="347"/>
      <c r="IFH1010" s="347"/>
      <c r="IFI1010" s="347"/>
      <c r="IFJ1010" s="347"/>
      <c r="IFK1010" s="347"/>
      <c r="IFL1010" s="347"/>
      <c r="IFM1010" s="347"/>
      <c r="IFN1010" s="347"/>
      <c r="IFO1010" s="347"/>
      <c r="IFP1010" s="347"/>
      <c r="IFQ1010" s="347"/>
      <c r="IFR1010" s="347"/>
      <c r="IFS1010" s="347"/>
      <c r="IFT1010" s="347"/>
      <c r="IFU1010" s="347"/>
      <c r="IFV1010" s="347"/>
      <c r="IFW1010" s="347"/>
      <c r="IFX1010" s="347"/>
      <c r="IFY1010" s="347"/>
      <c r="IFZ1010" s="347"/>
      <c r="IGA1010" s="347"/>
      <c r="IGB1010" s="347"/>
      <c r="IGC1010" s="347"/>
      <c r="IGD1010" s="347"/>
      <c r="IGE1010" s="347"/>
      <c r="IGF1010" s="347"/>
      <c r="IGG1010" s="347"/>
      <c r="IGH1010" s="347"/>
      <c r="IGI1010" s="347"/>
      <c r="IGJ1010" s="347"/>
      <c r="IGK1010" s="347"/>
      <c r="IGL1010" s="347"/>
      <c r="IGM1010" s="347"/>
      <c r="IGN1010" s="347"/>
      <c r="IGO1010" s="347"/>
      <c r="IGP1010" s="347"/>
      <c r="IGQ1010" s="347"/>
      <c r="IGR1010" s="347"/>
      <c r="IGS1010" s="347"/>
      <c r="IGT1010" s="347"/>
      <c r="IGU1010" s="347"/>
      <c r="IGV1010" s="347"/>
      <c r="IGW1010" s="347"/>
      <c r="IGX1010" s="347"/>
      <c r="IGY1010" s="347"/>
      <c r="IGZ1010" s="347"/>
      <c r="IHA1010" s="347"/>
      <c r="IHB1010" s="347"/>
      <c r="IHC1010" s="347"/>
      <c r="IHD1010" s="347"/>
      <c r="IHE1010" s="347"/>
      <c r="IHF1010" s="347"/>
      <c r="IHG1010" s="347"/>
      <c r="IHH1010" s="347"/>
      <c r="IHI1010" s="347"/>
      <c r="IHJ1010" s="347"/>
      <c r="IHK1010" s="347"/>
      <c r="IHL1010" s="347"/>
      <c r="IHM1010" s="347"/>
      <c r="IHN1010" s="347"/>
      <c r="IHO1010" s="347"/>
      <c r="IHP1010" s="347"/>
      <c r="IHQ1010" s="347"/>
      <c r="IHR1010" s="347"/>
      <c r="IHS1010" s="347"/>
      <c r="IHT1010" s="347"/>
      <c r="IHU1010" s="347"/>
      <c r="IHV1010" s="347"/>
      <c r="IHW1010" s="347"/>
      <c r="IHX1010" s="347"/>
      <c r="IHY1010" s="347"/>
      <c r="IHZ1010" s="347"/>
      <c r="IIA1010" s="347"/>
      <c r="IIB1010" s="347"/>
      <c r="IIC1010" s="347"/>
      <c r="IID1010" s="347"/>
      <c r="IIE1010" s="347"/>
      <c r="IIF1010" s="347"/>
      <c r="IIG1010" s="347"/>
      <c r="IIH1010" s="347"/>
      <c r="III1010" s="347"/>
      <c r="IIJ1010" s="347"/>
      <c r="IIK1010" s="347"/>
      <c r="IIL1010" s="347"/>
      <c r="IIM1010" s="347"/>
      <c r="IIN1010" s="347"/>
      <c r="IIO1010" s="347"/>
      <c r="IIP1010" s="347"/>
      <c r="IIQ1010" s="347"/>
      <c r="IIR1010" s="347"/>
      <c r="IIS1010" s="347"/>
      <c r="IIT1010" s="347"/>
      <c r="IIU1010" s="347"/>
      <c r="IIV1010" s="347"/>
      <c r="IIW1010" s="347"/>
      <c r="IIX1010" s="347"/>
      <c r="IIY1010" s="347"/>
      <c r="IIZ1010" s="347"/>
      <c r="IJA1010" s="347"/>
      <c r="IJB1010" s="347"/>
      <c r="IJC1010" s="347"/>
      <c r="IJD1010" s="347"/>
      <c r="IJE1010" s="347"/>
      <c r="IJF1010" s="347"/>
      <c r="IJG1010" s="347"/>
      <c r="IJH1010" s="347"/>
      <c r="IJI1010" s="347"/>
      <c r="IJJ1010" s="347"/>
      <c r="IJK1010" s="347"/>
      <c r="IJL1010" s="347"/>
      <c r="IJM1010" s="347"/>
      <c r="IJN1010" s="347"/>
      <c r="IJO1010" s="347"/>
      <c r="IJP1010" s="347"/>
      <c r="IJQ1010" s="347"/>
      <c r="IJR1010" s="347"/>
      <c r="IJS1010" s="347"/>
      <c r="IJT1010" s="347"/>
      <c r="IJU1010" s="347"/>
      <c r="IJV1010" s="347"/>
      <c r="IJW1010" s="347"/>
      <c r="IJX1010" s="347"/>
      <c r="IJY1010" s="347"/>
      <c r="IJZ1010" s="347"/>
      <c r="IKA1010" s="347"/>
      <c r="IKB1010" s="347"/>
      <c r="IKC1010" s="347"/>
      <c r="IKD1010" s="347"/>
      <c r="IKE1010" s="347"/>
      <c r="IKF1010" s="347"/>
      <c r="IKG1010" s="347"/>
      <c r="IKH1010" s="347"/>
      <c r="IKI1010" s="347"/>
      <c r="IKJ1010" s="347"/>
      <c r="IKK1010" s="347"/>
      <c r="IKL1010" s="347"/>
      <c r="IKM1010" s="347"/>
      <c r="IKN1010" s="347"/>
      <c r="IKO1010" s="347"/>
      <c r="IKP1010" s="347"/>
      <c r="IKQ1010" s="347"/>
      <c r="IKR1010" s="347"/>
      <c r="IKS1010" s="347"/>
      <c r="IKT1010" s="347"/>
      <c r="IKU1010" s="347"/>
      <c r="IKV1010" s="347"/>
      <c r="IKW1010" s="347"/>
      <c r="IKX1010" s="347"/>
      <c r="IKY1010" s="347"/>
      <c r="IKZ1010" s="347"/>
      <c r="ILA1010" s="347"/>
      <c r="ILB1010" s="347"/>
      <c r="ILC1010" s="347"/>
      <c r="ILD1010" s="347"/>
      <c r="ILE1010" s="347"/>
      <c r="ILF1010" s="347"/>
      <c r="ILG1010" s="347"/>
      <c r="ILH1010" s="347"/>
      <c r="ILI1010" s="347"/>
      <c r="ILJ1010" s="347"/>
      <c r="ILK1010" s="347"/>
      <c r="ILL1010" s="347"/>
      <c r="ILM1010" s="347"/>
      <c r="ILN1010" s="347"/>
      <c r="ILO1010" s="347"/>
      <c r="ILP1010" s="347"/>
      <c r="ILQ1010" s="347"/>
      <c r="ILR1010" s="347"/>
      <c r="ILS1010" s="347"/>
      <c r="ILT1010" s="347"/>
      <c r="ILU1010" s="347"/>
      <c r="ILV1010" s="347"/>
      <c r="ILW1010" s="347"/>
      <c r="ILX1010" s="347"/>
      <c r="ILY1010" s="347"/>
      <c r="ILZ1010" s="347"/>
      <c r="IMA1010" s="347"/>
      <c r="IMB1010" s="347"/>
      <c r="IMC1010" s="347"/>
      <c r="IMD1010" s="347"/>
      <c r="IME1010" s="347"/>
      <c r="IMF1010" s="347"/>
      <c r="IMG1010" s="347"/>
      <c r="IMH1010" s="347"/>
      <c r="IMI1010" s="347"/>
      <c r="IMJ1010" s="347"/>
      <c r="IMK1010" s="347"/>
      <c r="IML1010" s="347"/>
      <c r="IMM1010" s="347"/>
      <c r="IMN1010" s="347"/>
      <c r="IMO1010" s="347"/>
      <c r="IMP1010" s="347"/>
      <c r="IMQ1010" s="347"/>
      <c r="IMR1010" s="347"/>
      <c r="IMS1010" s="347"/>
      <c r="IMT1010" s="347"/>
      <c r="IMU1010" s="347"/>
      <c r="IMV1010" s="347"/>
      <c r="IMW1010" s="347"/>
      <c r="IMX1010" s="347"/>
      <c r="IMY1010" s="347"/>
      <c r="IMZ1010" s="347"/>
      <c r="INA1010" s="347"/>
      <c r="INB1010" s="347"/>
      <c r="INC1010" s="347"/>
      <c r="IND1010" s="347"/>
      <c r="INE1010" s="347"/>
      <c r="INF1010" s="347"/>
      <c r="ING1010" s="347"/>
      <c r="INH1010" s="347"/>
      <c r="INI1010" s="347"/>
      <c r="INJ1010" s="347"/>
      <c r="INK1010" s="347"/>
      <c r="INL1010" s="347"/>
      <c r="INM1010" s="347"/>
      <c r="INN1010" s="347"/>
      <c r="INO1010" s="347"/>
      <c r="INP1010" s="347"/>
      <c r="INQ1010" s="347"/>
      <c r="INR1010" s="347"/>
      <c r="INS1010" s="347"/>
      <c r="INT1010" s="347"/>
      <c r="INU1010" s="347"/>
      <c r="INV1010" s="347"/>
      <c r="INW1010" s="347"/>
      <c r="INX1010" s="347"/>
      <c r="INY1010" s="347"/>
      <c r="INZ1010" s="347"/>
      <c r="IOA1010" s="347"/>
      <c r="IOB1010" s="347"/>
      <c r="IOC1010" s="347"/>
      <c r="IOD1010" s="347"/>
      <c r="IOE1010" s="347"/>
      <c r="IOF1010" s="347"/>
      <c r="IOG1010" s="347"/>
      <c r="IOH1010" s="347"/>
      <c r="IOI1010" s="347"/>
      <c r="IOJ1010" s="347"/>
      <c r="IOK1010" s="347"/>
      <c r="IOL1010" s="347"/>
      <c r="IOM1010" s="347"/>
      <c r="ION1010" s="347"/>
      <c r="IOO1010" s="347"/>
      <c r="IOP1010" s="347"/>
      <c r="IOQ1010" s="347"/>
      <c r="IOR1010" s="347"/>
      <c r="IOS1010" s="347"/>
      <c r="IOT1010" s="347"/>
      <c r="IOU1010" s="347"/>
      <c r="IOV1010" s="347"/>
      <c r="IOW1010" s="347"/>
      <c r="IOX1010" s="347"/>
      <c r="IOY1010" s="347"/>
      <c r="IOZ1010" s="347"/>
      <c r="IPA1010" s="347"/>
      <c r="IPB1010" s="347"/>
      <c r="IPC1010" s="347"/>
      <c r="IPD1010" s="347"/>
      <c r="IPE1010" s="347"/>
      <c r="IPF1010" s="347"/>
      <c r="IPG1010" s="347"/>
      <c r="IPH1010" s="347"/>
      <c r="IPI1010" s="347"/>
      <c r="IPJ1010" s="347"/>
      <c r="IPK1010" s="347"/>
      <c r="IPL1010" s="347"/>
      <c r="IPM1010" s="347"/>
      <c r="IPN1010" s="347"/>
      <c r="IPO1010" s="347"/>
      <c r="IPP1010" s="347"/>
      <c r="IPQ1010" s="347"/>
      <c r="IPR1010" s="347"/>
      <c r="IPS1010" s="347"/>
      <c r="IPT1010" s="347"/>
      <c r="IPU1010" s="347"/>
      <c r="IPV1010" s="347"/>
      <c r="IPW1010" s="347"/>
      <c r="IPX1010" s="347"/>
      <c r="IPY1010" s="347"/>
      <c r="IPZ1010" s="347"/>
      <c r="IQA1010" s="347"/>
      <c r="IQB1010" s="347"/>
      <c r="IQC1010" s="347"/>
      <c r="IQD1010" s="347"/>
      <c r="IQE1010" s="347"/>
      <c r="IQF1010" s="347"/>
      <c r="IQG1010" s="347"/>
      <c r="IQH1010" s="347"/>
      <c r="IQI1010" s="347"/>
      <c r="IQJ1010" s="347"/>
      <c r="IQK1010" s="347"/>
      <c r="IQL1010" s="347"/>
      <c r="IQM1010" s="347"/>
      <c r="IQN1010" s="347"/>
      <c r="IQO1010" s="347"/>
      <c r="IQP1010" s="347"/>
      <c r="IQQ1010" s="347"/>
      <c r="IQR1010" s="347"/>
      <c r="IQS1010" s="347"/>
      <c r="IQT1010" s="347"/>
      <c r="IQU1010" s="347"/>
      <c r="IQV1010" s="347"/>
      <c r="IQW1010" s="347"/>
      <c r="IQX1010" s="347"/>
      <c r="IQY1010" s="347"/>
      <c r="IQZ1010" s="347"/>
      <c r="IRA1010" s="347"/>
      <c r="IRB1010" s="347"/>
      <c r="IRC1010" s="347"/>
      <c r="IRD1010" s="347"/>
      <c r="IRE1010" s="347"/>
      <c r="IRF1010" s="347"/>
      <c r="IRG1010" s="347"/>
      <c r="IRH1010" s="347"/>
      <c r="IRI1010" s="347"/>
      <c r="IRJ1010" s="347"/>
      <c r="IRK1010" s="347"/>
      <c r="IRL1010" s="347"/>
      <c r="IRM1010" s="347"/>
      <c r="IRN1010" s="347"/>
      <c r="IRO1010" s="347"/>
      <c r="IRP1010" s="347"/>
      <c r="IRQ1010" s="347"/>
      <c r="IRR1010" s="347"/>
      <c r="IRS1010" s="347"/>
      <c r="IRT1010" s="347"/>
      <c r="IRU1010" s="347"/>
      <c r="IRV1010" s="347"/>
      <c r="IRW1010" s="347"/>
      <c r="IRX1010" s="347"/>
      <c r="IRY1010" s="347"/>
      <c r="IRZ1010" s="347"/>
      <c r="ISA1010" s="347"/>
      <c r="ISB1010" s="347"/>
      <c r="ISC1010" s="347"/>
      <c r="ISD1010" s="347"/>
      <c r="ISE1010" s="347"/>
      <c r="ISF1010" s="347"/>
      <c r="ISG1010" s="347"/>
      <c r="ISH1010" s="347"/>
      <c r="ISI1010" s="347"/>
      <c r="ISJ1010" s="347"/>
      <c r="ISK1010" s="347"/>
      <c r="ISL1010" s="347"/>
      <c r="ISM1010" s="347"/>
      <c r="ISN1010" s="347"/>
      <c r="ISO1010" s="347"/>
      <c r="ISP1010" s="347"/>
      <c r="ISQ1010" s="347"/>
      <c r="ISR1010" s="347"/>
      <c r="ISS1010" s="347"/>
      <c r="IST1010" s="347"/>
      <c r="ISU1010" s="347"/>
      <c r="ISV1010" s="347"/>
      <c r="ISW1010" s="347"/>
      <c r="ISX1010" s="347"/>
      <c r="ISY1010" s="347"/>
      <c r="ISZ1010" s="347"/>
      <c r="ITA1010" s="347"/>
      <c r="ITB1010" s="347"/>
      <c r="ITC1010" s="347"/>
      <c r="ITD1010" s="347"/>
      <c r="ITE1010" s="347"/>
      <c r="ITF1010" s="347"/>
      <c r="ITG1010" s="347"/>
      <c r="ITH1010" s="347"/>
      <c r="ITI1010" s="347"/>
      <c r="ITJ1010" s="347"/>
      <c r="ITK1010" s="347"/>
      <c r="ITL1010" s="347"/>
      <c r="ITM1010" s="347"/>
      <c r="ITN1010" s="347"/>
      <c r="ITO1010" s="347"/>
      <c r="ITP1010" s="347"/>
      <c r="ITQ1010" s="347"/>
      <c r="ITR1010" s="347"/>
      <c r="ITS1010" s="347"/>
      <c r="ITT1010" s="347"/>
      <c r="ITU1010" s="347"/>
      <c r="ITV1010" s="347"/>
      <c r="ITW1010" s="347"/>
      <c r="ITX1010" s="347"/>
      <c r="ITY1010" s="347"/>
      <c r="ITZ1010" s="347"/>
      <c r="IUA1010" s="347"/>
      <c r="IUB1010" s="347"/>
      <c r="IUC1010" s="347"/>
      <c r="IUD1010" s="347"/>
      <c r="IUE1010" s="347"/>
      <c r="IUF1010" s="347"/>
      <c r="IUG1010" s="347"/>
      <c r="IUH1010" s="347"/>
      <c r="IUI1010" s="347"/>
      <c r="IUJ1010" s="347"/>
      <c r="IUK1010" s="347"/>
      <c r="IUL1010" s="347"/>
      <c r="IUM1010" s="347"/>
      <c r="IUN1010" s="347"/>
      <c r="IUO1010" s="347"/>
      <c r="IUP1010" s="347"/>
      <c r="IUQ1010" s="347"/>
      <c r="IUR1010" s="347"/>
      <c r="IUS1010" s="347"/>
      <c r="IUT1010" s="347"/>
      <c r="IUU1010" s="347"/>
      <c r="IUV1010" s="347"/>
      <c r="IUW1010" s="347"/>
      <c r="IUX1010" s="347"/>
      <c r="IUY1010" s="347"/>
      <c r="IUZ1010" s="347"/>
      <c r="IVA1010" s="347"/>
      <c r="IVB1010" s="347"/>
      <c r="IVC1010" s="347"/>
      <c r="IVD1010" s="347"/>
      <c r="IVE1010" s="347"/>
      <c r="IVF1010" s="347"/>
      <c r="IVG1010" s="347"/>
      <c r="IVH1010" s="347"/>
      <c r="IVI1010" s="347"/>
      <c r="IVJ1010" s="347"/>
      <c r="IVK1010" s="347"/>
      <c r="IVL1010" s="347"/>
      <c r="IVM1010" s="347"/>
      <c r="IVN1010" s="347"/>
      <c r="IVO1010" s="347"/>
      <c r="IVP1010" s="347"/>
      <c r="IVQ1010" s="347"/>
      <c r="IVR1010" s="347"/>
      <c r="IVS1010" s="347"/>
      <c r="IVT1010" s="347"/>
      <c r="IVU1010" s="347"/>
      <c r="IVV1010" s="347"/>
      <c r="IVW1010" s="347"/>
      <c r="IVX1010" s="347"/>
      <c r="IVY1010" s="347"/>
      <c r="IVZ1010" s="347"/>
      <c r="IWA1010" s="347"/>
      <c r="IWB1010" s="347"/>
      <c r="IWC1010" s="347"/>
      <c r="IWD1010" s="347"/>
      <c r="IWE1010" s="347"/>
      <c r="IWF1010" s="347"/>
      <c r="IWG1010" s="347"/>
      <c r="IWH1010" s="347"/>
      <c r="IWI1010" s="347"/>
      <c r="IWJ1010" s="347"/>
      <c r="IWK1010" s="347"/>
      <c r="IWL1010" s="347"/>
      <c r="IWM1010" s="347"/>
      <c r="IWN1010" s="347"/>
      <c r="IWO1010" s="347"/>
      <c r="IWP1010" s="347"/>
      <c r="IWQ1010" s="347"/>
      <c r="IWR1010" s="347"/>
      <c r="IWS1010" s="347"/>
      <c r="IWT1010" s="347"/>
      <c r="IWU1010" s="347"/>
      <c r="IWV1010" s="347"/>
      <c r="IWW1010" s="347"/>
      <c r="IWX1010" s="347"/>
      <c r="IWY1010" s="347"/>
      <c r="IWZ1010" s="347"/>
      <c r="IXA1010" s="347"/>
      <c r="IXB1010" s="347"/>
      <c r="IXC1010" s="347"/>
      <c r="IXD1010" s="347"/>
      <c r="IXE1010" s="347"/>
      <c r="IXF1010" s="347"/>
      <c r="IXG1010" s="347"/>
      <c r="IXH1010" s="347"/>
      <c r="IXI1010" s="347"/>
      <c r="IXJ1010" s="347"/>
      <c r="IXK1010" s="347"/>
      <c r="IXL1010" s="347"/>
      <c r="IXM1010" s="347"/>
      <c r="IXN1010" s="347"/>
      <c r="IXO1010" s="347"/>
      <c r="IXP1010" s="347"/>
      <c r="IXQ1010" s="347"/>
      <c r="IXR1010" s="347"/>
      <c r="IXS1010" s="347"/>
      <c r="IXT1010" s="347"/>
      <c r="IXU1010" s="347"/>
      <c r="IXV1010" s="347"/>
      <c r="IXW1010" s="347"/>
      <c r="IXX1010" s="347"/>
      <c r="IXY1010" s="347"/>
      <c r="IXZ1010" s="347"/>
      <c r="IYA1010" s="347"/>
      <c r="IYB1010" s="347"/>
      <c r="IYC1010" s="347"/>
      <c r="IYD1010" s="347"/>
      <c r="IYE1010" s="347"/>
      <c r="IYF1010" s="347"/>
      <c r="IYG1010" s="347"/>
      <c r="IYH1010" s="347"/>
      <c r="IYI1010" s="347"/>
      <c r="IYJ1010" s="347"/>
      <c r="IYK1010" s="347"/>
      <c r="IYL1010" s="347"/>
      <c r="IYM1010" s="347"/>
      <c r="IYN1010" s="347"/>
      <c r="IYO1010" s="347"/>
      <c r="IYP1010" s="347"/>
      <c r="IYQ1010" s="347"/>
      <c r="IYR1010" s="347"/>
      <c r="IYS1010" s="347"/>
      <c r="IYT1010" s="347"/>
      <c r="IYU1010" s="347"/>
      <c r="IYV1010" s="347"/>
      <c r="IYW1010" s="347"/>
      <c r="IYX1010" s="347"/>
      <c r="IYY1010" s="347"/>
      <c r="IYZ1010" s="347"/>
      <c r="IZA1010" s="347"/>
      <c r="IZB1010" s="347"/>
      <c r="IZC1010" s="347"/>
      <c r="IZD1010" s="347"/>
      <c r="IZE1010" s="347"/>
      <c r="IZF1010" s="347"/>
      <c r="IZG1010" s="347"/>
      <c r="IZH1010" s="347"/>
      <c r="IZI1010" s="347"/>
      <c r="IZJ1010" s="347"/>
      <c r="IZK1010" s="347"/>
      <c r="IZL1010" s="347"/>
      <c r="IZM1010" s="347"/>
      <c r="IZN1010" s="347"/>
      <c r="IZO1010" s="347"/>
      <c r="IZP1010" s="347"/>
      <c r="IZQ1010" s="347"/>
      <c r="IZR1010" s="347"/>
      <c r="IZS1010" s="347"/>
      <c r="IZT1010" s="347"/>
      <c r="IZU1010" s="347"/>
      <c r="IZV1010" s="347"/>
      <c r="IZW1010" s="347"/>
      <c r="IZX1010" s="347"/>
      <c r="IZY1010" s="347"/>
      <c r="IZZ1010" s="347"/>
      <c r="JAA1010" s="347"/>
      <c r="JAB1010" s="347"/>
      <c r="JAC1010" s="347"/>
      <c r="JAD1010" s="347"/>
      <c r="JAE1010" s="347"/>
      <c r="JAF1010" s="347"/>
      <c r="JAG1010" s="347"/>
      <c r="JAH1010" s="347"/>
      <c r="JAI1010" s="347"/>
      <c r="JAJ1010" s="347"/>
      <c r="JAK1010" s="347"/>
      <c r="JAL1010" s="347"/>
      <c r="JAM1010" s="347"/>
      <c r="JAN1010" s="347"/>
      <c r="JAO1010" s="347"/>
      <c r="JAP1010" s="347"/>
      <c r="JAQ1010" s="347"/>
      <c r="JAR1010" s="347"/>
      <c r="JAS1010" s="347"/>
      <c r="JAT1010" s="347"/>
      <c r="JAU1010" s="347"/>
      <c r="JAV1010" s="347"/>
      <c r="JAW1010" s="347"/>
      <c r="JAX1010" s="347"/>
      <c r="JAY1010" s="347"/>
      <c r="JAZ1010" s="347"/>
      <c r="JBA1010" s="347"/>
      <c r="JBB1010" s="347"/>
      <c r="JBC1010" s="347"/>
      <c r="JBD1010" s="347"/>
      <c r="JBE1010" s="347"/>
      <c r="JBF1010" s="347"/>
      <c r="JBG1010" s="347"/>
      <c r="JBH1010" s="347"/>
      <c r="JBI1010" s="347"/>
      <c r="JBJ1010" s="347"/>
      <c r="JBK1010" s="347"/>
      <c r="JBL1010" s="347"/>
      <c r="JBM1010" s="347"/>
      <c r="JBN1010" s="347"/>
      <c r="JBO1010" s="347"/>
      <c r="JBP1010" s="347"/>
      <c r="JBQ1010" s="347"/>
      <c r="JBR1010" s="347"/>
      <c r="JBS1010" s="347"/>
      <c r="JBT1010" s="347"/>
      <c r="JBU1010" s="347"/>
      <c r="JBV1010" s="347"/>
      <c r="JBW1010" s="347"/>
      <c r="JBX1010" s="347"/>
      <c r="JBY1010" s="347"/>
      <c r="JBZ1010" s="347"/>
      <c r="JCA1010" s="347"/>
      <c r="JCB1010" s="347"/>
      <c r="JCC1010" s="347"/>
      <c r="JCD1010" s="347"/>
      <c r="JCE1010" s="347"/>
      <c r="JCF1010" s="347"/>
      <c r="JCG1010" s="347"/>
      <c r="JCH1010" s="347"/>
      <c r="JCI1010" s="347"/>
      <c r="JCJ1010" s="347"/>
      <c r="JCK1010" s="347"/>
      <c r="JCL1010" s="347"/>
      <c r="JCM1010" s="347"/>
      <c r="JCN1010" s="347"/>
      <c r="JCO1010" s="347"/>
      <c r="JCP1010" s="347"/>
      <c r="JCQ1010" s="347"/>
      <c r="JCR1010" s="347"/>
      <c r="JCS1010" s="347"/>
      <c r="JCT1010" s="347"/>
      <c r="JCU1010" s="347"/>
      <c r="JCV1010" s="347"/>
      <c r="JCW1010" s="347"/>
      <c r="JCX1010" s="347"/>
      <c r="JCY1010" s="347"/>
      <c r="JCZ1010" s="347"/>
      <c r="JDA1010" s="347"/>
      <c r="JDB1010" s="347"/>
      <c r="JDC1010" s="347"/>
      <c r="JDD1010" s="347"/>
      <c r="JDE1010" s="347"/>
      <c r="JDF1010" s="347"/>
      <c r="JDG1010" s="347"/>
      <c r="JDH1010" s="347"/>
      <c r="JDI1010" s="347"/>
      <c r="JDJ1010" s="347"/>
      <c r="JDK1010" s="347"/>
      <c r="JDL1010" s="347"/>
      <c r="JDM1010" s="347"/>
      <c r="JDN1010" s="347"/>
      <c r="JDO1010" s="347"/>
      <c r="JDP1010" s="347"/>
      <c r="JDQ1010" s="347"/>
      <c r="JDR1010" s="347"/>
      <c r="JDS1010" s="347"/>
      <c r="JDT1010" s="347"/>
      <c r="JDU1010" s="347"/>
      <c r="JDV1010" s="347"/>
      <c r="JDW1010" s="347"/>
      <c r="JDX1010" s="347"/>
      <c r="JDY1010" s="347"/>
      <c r="JDZ1010" s="347"/>
      <c r="JEA1010" s="347"/>
      <c r="JEB1010" s="347"/>
      <c r="JEC1010" s="347"/>
      <c r="JED1010" s="347"/>
      <c r="JEE1010" s="347"/>
      <c r="JEF1010" s="347"/>
      <c r="JEG1010" s="347"/>
      <c r="JEH1010" s="347"/>
      <c r="JEI1010" s="347"/>
      <c r="JEJ1010" s="347"/>
      <c r="JEK1010" s="347"/>
      <c r="JEL1010" s="347"/>
      <c r="JEM1010" s="347"/>
      <c r="JEN1010" s="347"/>
      <c r="JEO1010" s="347"/>
      <c r="JEP1010" s="347"/>
      <c r="JEQ1010" s="347"/>
      <c r="JER1010" s="347"/>
      <c r="JES1010" s="347"/>
      <c r="JET1010" s="347"/>
      <c r="JEU1010" s="347"/>
      <c r="JEV1010" s="347"/>
      <c r="JEW1010" s="347"/>
      <c r="JEX1010" s="347"/>
      <c r="JEY1010" s="347"/>
      <c r="JEZ1010" s="347"/>
      <c r="JFA1010" s="347"/>
      <c r="JFB1010" s="347"/>
      <c r="JFC1010" s="347"/>
      <c r="JFD1010" s="347"/>
      <c r="JFE1010" s="347"/>
      <c r="JFF1010" s="347"/>
      <c r="JFG1010" s="347"/>
      <c r="JFH1010" s="347"/>
      <c r="JFI1010" s="347"/>
      <c r="JFJ1010" s="347"/>
      <c r="JFK1010" s="347"/>
      <c r="JFL1010" s="347"/>
      <c r="JFM1010" s="347"/>
      <c r="JFN1010" s="347"/>
      <c r="JFO1010" s="347"/>
      <c r="JFP1010" s="347"/>
      <c r="JFQ1010" s="347"/>
      <c r="JFR1010" s="347"/>
      <c r="JFS1010" s="347"/>
      <c r="JFT1010" s="347"/>
      <c r="JFU1010" s="347"/>
      <c r="JFV1010" s="347"/>
      <c r="JFW1010" s="347"/>
      <c r="JFX1010" s="347"/>
      <c r="JFY1010" s="347"/>
      <c r="JFZ1010" s="347"/>
      <c r="JGA1010" s="347"/>
      <c r="JGB1010" s="347"/>
      <c r="JGC1010" s="347"/>
      <c r="JGD1010" s="347"/>
      <c r="JGE1010" s="347"/>
      <c r="JGF1010" s="347"/>
      <c r="JGG1010" s="347"/>
      <c r="JGH1010" s="347"/>
      <c r="JGI1010" s="347"/>
      <c r="JGJ1010" s="347"/>
      <c r="JGK1010" s="347"/>
      <c r="JGL1010" s="347"/>
      <c r="JGM1010" s="347"/>
      <c r="JGN1010" s="347"/>
      <c r="JGO1010" s="347"/>
      <c r="JGP1010" s="347"/>
      <c r="JGQ1010" s="347"/>
      <c r="JGR1010" s="347"/>
      <c r="JGS1010" s="347"/>
      <c r="JGT1010" s="347"/>
      <c r="JGU1010" s="347"/>
      <c r="JGV1010" s="347"/>
      <c r="JGW1010" s="347"/>
      <c r="JGX1010" s="347"/>
      <c r="JGY1010" s="347"/>
      <c r="JGZ1010" s="347"/>
      <c r="JHA1010" s="347"/>
      <c r="JHB1010" s="347"/>
      <c r="JHC1010" s="347"/>
      <c r="JHD1010" s="347"/>
      <c r="JHE1010" s="347"/>
      <c r="JHF1010" s="347"/>
      <c r="JHG1010" s="347"/>
      <c r="JHH1010" s="347"/>
      <c r="JHI1010" s="347"/>
      <c r="JHJ1010" s="347"/>
      <c r="JHK1010" s="347"/>
      <c r="JHL1010" s="347"/>
      <c r="JHM1010" s="347"/>
      <c r="JHN1010" s="347"/>
      <c r="JHO1010" s="347"/>
      <c r="JHP1010" s="347"/>
      <c r="JHQ1010" s="347"/>
      <c r="JHR1010" s="347"/>
      <c r="JHS1010" s="347"/>
      <c r="JHT1010" s="347"/>
      <c r="JHU1010" s="347"/>
      <c r="JHV1010" s="347"/>
      <c r="JHW1010" s="347"/>
      <c r="JHX1010" s="347"/>
      <c r="JHY1010" s="347"/>
      <c r="JHZ1010" s="347"/>
      <c r="JIA1010" s="347"/>
      <c r="JIB1010" s="347"/>
      <c r="JIC1010" s="347"/>
      <c r="JID1010" s="347"/>
      <c r="JIE1010" s="347"/>
      <c r="JIF1010" s="347"/>
      <c r="JIG1010" s="347"/>
      <c r="JIH1010" s="347"/>
      <c r="JII1010" s="347"/>
      <c r="JIJ1010" s="347"/>
      <c r="JIK1010" s="347"/>
      <c r="JIL1010" s="347"/>
      <c r="JIM1010" s="347"/>
      <c r="JIN1010" s="347"/>
      <c r="JIO1010" s="347"/>
      <c r="JIP1010" s="347"/>
      <c r="JIQ1010" s="347"/>
      <c r="JIR1010" s="347"/>
      <c r="JIS1010" s="347"/>
      <c r="JIT1010" s="347"/>
      <c r="JIU1010" s="347"/>
      <c r="JIV1010" s="347"/>
      <c r="JIW1010" s="347"/>
      <c r="JIX1010" s="347"/>
      <c r="JIY1010" s="347"/>
      <c r="JIZ1010" s="347"/>
      <c r="JJA1010" s="347"/>
      <c r="JJB1010" s="347"/>
      <c r="JJC1010" s="347"/>
      <c r="JJD1010" s="347"/>
      <c r="JJE1010" s="347"/>
      <c r="JJF1010" s="347"/>
      <c r="JJG1010" s="347"/>
      <c r="JJH1010" s="347"/>
      <c r="JJI1010" s="347"/>
      <c r="JJJ1010" s="347"/>
      <c r="JJK1010" s="347"/>
      <c r="JJL1010" s="347"/>
      <c r="JJM1010" s="347"/>
      <c r="JJN1010" s="347"/>
      <c r="JJO1010" s="347"/>
      <c r="JJP1010" s="347"/>
      <c r="JJQ1010" s="347"/>
      <c r="JJR1010" s="347"/>
      <c r="JJS1010" s="347"/>
      <c r="JJT1010" s="347"/>
      <c r="JJU1010" s="347"/>
      <c r="JJV1010" s="347"/>
      <c r="JJW1010" s="347"/>
      <c r="JJX1010" s="347"/>
      <c r="JJY1010" s="347"/>
      <c r="JJZ1010" s="347"/>
      <c r="JKA1010" s="347"/>
      <c r="JKB1010" s="347"/>
      <c r="JKC1010" s="347"/>
      <c r="JKD1010" s="347"/>
      <c r="JKE1010" s="347"/>
      <c r="JKF1010" s="347"/>
      <c r="JKG1010" s="347"/>
      <c r="JKH1010" s="347"/>
      <c r="JKI1010" s="347"/>
      <c r="JKJ1010" s="347"/>
      <c r="JKK1010" s="347"/>
      <c r="JKL1010" s="347"/>
      <c r="JKM1010" s="347"/>
      <c r="JKN1010" s="347"/>
      <c r="JKO1010" s="347"/>
      <c r="JKP1010" s="347"/>
      <c r="JKQ1010" s="347"/>
      <c r="JKR1010" s="347"/>
      <c r="JKS1010" s="347"/>
      <c r="JKT1010" s="347"/>
      <c r="JKU1010" s="347"/>
      <c r="JKV1010" s="347"/>
      <c r="JKW1010" s="347"/>
      <c r="JKX1010" s="347"/>
      <c r="JKY1010" s="347"/>
      <c r="JKZ1010" s="347"/>
      <c r="JLA1010" s="347"/>
      <c r="JLB1010" s="347"/>
      <c r="JLC1010" s="347"/>
      <c r="JLD1010" s="347"/>
      <c r="JLE1010" s="347"/>
      <c r="JLF1010" s="347"/>
      <c r="JLG1010" s="347"/>
      <c r="JLH1010" s="347"/>
      <c r="JLI1010" s="347"/>
      <c r="JLJ1010" s="347"/>
      <c r="JLK1010" s="347"/>
      <c r="JLL1010" s="347"/>
      <c r="JLM1010" s="347"/>
      <c r="JLN1010" s="347"/>
      <c r="JLO1010" s="347"/>
      <c r="JLP1010" s="347"/>
      <c r="JLQ1010" s="347"/>
      <c r="JLR1010" s="347"/>
      <c r="JLS1010" s="347"/>
      <c r="JLT1010" s="347"/>
      <c r="JLU1010" s="347"/>
      <c r="JLV1010" s="347"/>
      <c r="JLW1010" s="347"/>
      <c r="JLX1010" s="347"/>
      <c r="JLY1010" s="347"/>
      <c r="JLZ1010" s="347"/>
      <c r="JMA1010" s="347"/>
      <c r="JMB1010" s="347"/>
      <c r="JMC1010" s="347"/>
      <c r="JMD1010" s="347"/>
      <c r="JME1010" s="347"/>
      <c r="JMF1010" s="347"/>
      <c r="JMG1010" s="347"/>
      <c r="JMH1010" s="347"/>
      <c r="JMI1010" s="347"/>
      <c r="JMJ1010" s="347"/>
      <c r="JMK1010" s="347"/>
      <c r="JML1010" s="347"/>
      <c r="JMM1010" s="347"/>
      <c r="JMN1010" s="347"/>
      <c r="JMO1010" s="347"/>
      <c r="JMP1010" s="347"/>
      <c r="JMQ1010" s="347"/>
      <c r="JMR1010" s="347"/>
      <c r="JMS1010" s="347"/>
      <c r="JMT1010" s="347"/>
      <c r="JMU1010" s="347"/>
      <c r="JMV1010" s="347"/>
      <c r="JMW1010" s="347"/>
      <c r="JMX1010" s="347"/>
      <c r="JMY1010" s="347"/>
      <c r="JMZ1010" s="347"/>
      <c r="JNA1010" s="347"/>
      <c r="JNB1010" s="347"/>
      <c r="JNC1010" s="347"/>
      <c r="JND1010" s="347"/>
      <c r="JNE1010" s="347"/>
      <c r="JNF1010" s="347"/>
      <c r="JNG1010" s="347"/>
      <c r="JNH1010" s="347"/>
      <c r="JNI1010" s="347"/>
      <c r="JNJ1010" s="347"/>
      <c r="JNK1010" s="347"/>
      <c r="JNL1010" s="347"/>
      <c r="JNM1010" s="347"/>
      <c r="JNN1010" s="347"/>
      <c r="JNO1010" s="347"/>
      <c r="JNP1010" s="347"/>
      <c r="JNQ1010" s="347"/>
      <c r="JNR1010" s="347"/>
      <c r="JNS1010" s="347"/>
      <c r="JNT1010" s="347"/>
      <c r="JNU1010" s="347"/>
      <c r="JNV1010" s="347"/>
      <c r="JNW1010" s="347"/>
      <c r="JNX1010" s="347"/>
      <c r="JNY1010" s="347"/>
      <c r="JNZ1010" s="347"/>
      <c r="JOA1010" s="347"/>
      <c r="JOB1010" s="347"/>
      <c r="JOC1010" s="347"/>
      <c r="JOD1010" s="347"/>
      <c r="JOE1010" s="347"/>
      <c r="JOF1010" s="347"/>
      <c r="JOG1010" s="347"/>
      <c r="JOH1010" s="347"/>
      <c r="JOI1010" s="347"/>
      <c r="JOJ1010" s="347"/>
      <c r="JOK1010" s="347"/>
      <c r="JOL1010" s="347"/>
      <c r="JOM1010" s="347"/>
      <c r="JON1010" s="347"/>
      <c r="JOO1010" s="347"/>
      <c r="JOP1010" s="347"/>
      <c r="JOQ1010" s="347"/>
      <c r="JOR1010" s="347"/>
      <c r="JOS1010" s="347"/>
      <c r="JOT1010" s="347"/>
      <c r="JOU1010" s="347"/>
      <c r="JOV1010" s="347"/>
      <c r="JOW1010" s="347"/>
      <c r="JOX1010" s="347"/>
      <c r="JOY1010" s="347"/>
      <c r="JOZ1010" s="347"/>
      <c r="JPA1010" s="347"/>
      <c r="JPB1010" s="347"/>
      <c r="JPC1010" s="347"/>
      <c r="JPD1010" s="347"/>
      <c r="JPE1010" s="347"/>
      <c r="JPF1010" s="347"/>
      <c r="JPG1010" s="347"/>
      <c r="JPH1010" s="347"/>
      <c r="JPI1010" s="347"/>
      <c r="JPJ1010" s="347"/>
      <c r="JPK1010" s="347"/>
      <c r="JPL1010" s="347"/>
      <c r="JPM1010" s="347"/>
      <c r="JPN1010" s="347"/>
      <c r="JPO1010" s="347"/>
      <c r="JPP1010" s="347"/>
      <c r="JPQ1010" s="347"/>
      <c r="JPR1010" s="347"/>
      <c r="JPS1010" s="347"/>
      <c r="JPT1010" s="347"/>
      <c r="JPU1010" s="347"/>
      <c r="JPV1010" s="347"/>
      <c r="JPW1010" s="347"/>
      <c r="JPX1010" s="347"/>
      <c r="JPY1010" s="347"/>
      <c r="JPZ1010" s="347"/>
      <c r="JQA1010" s="347"/>
      <c r="JQB1010" s="347"/>
      <c r="JQC1010" s="347"/>
      <c r="JQD1010" s="347"/>
      <c r="JQE1010" s="347"/>
      <c r="JQF1010" s="347"/>
      <c r="JQG1010" s="347"/>
      <c r="JQH1010" s="347"/>
      <c r="JQI1010" s="347"/>
      <c r="JQJ1010" s="347"/>
      <c r="JQK1010" s="347"/>
      <c r="JQL1010" s="347"/>
      <c r="JQM1010" s="347"/>
      <c r="JQN1010" s="347"/>
      <c r="JQO1010" s="347"/>
      <c r="JQP1010" s="347"/>
      <c r="JQQ1010" s="347"/>
      <c r="JQR1010" s="347"/>
      <c r="JQS1010" s="347"/>
      <c r="JQT1010" s="347"/>
      <c r="JQU1010" s="347"/>
      <c r="JQV1010" s="347"/>
      <c r="JQW1010" s="347"/>
      <c r="JQX1010" s="347"/>
      <c r="JQY1010" s="347"/>
      <c r="JQZ1010" s="347"/>
      <c r="JRA1010" s="347"/>
      <c r="JRB1010" s="347"/>
      <c r="JRC1010" s="347"/>
      <c r="JRD1010" s="347"/>
      <c r="JRE1010" s="347"/>
      <c r="JRF1010" s="347"/>
      <c r="JRG1010" s="347"/>
      <c r="JRH1010" s="347"/>
      <c r="JRI1010" s="347"/>
      <c r="JRJ1010" s="347"/>
      <c r="JRK1010" s="347"/>
      <c r="JRL1010" s="347"/>
      <c r="JRM1010" s="347"/>
      <c r="JRN1010" s="347"/>
      <c r="JRO1010" s="347"/>
      <c r="JRP1010" s="347"/>
      <c r="JRQ1010" s="347"/>
      <c r="JRR1010" s="347"/>
      <c r="JRS1010" s="347"/>
      <c r="JRT1010" s="347"/>
      <c r="JRU1010" s="347"/>
      <c r="JRV1010" s="347"/>
      <c r="JRW1010" s="347"/>
      <c r="JRX1010" s="347"/>
      <c r="JRY1010" s="347"/>
      <c r="JRZ1010" s="347"/>
      <c r="JSA1010" s="347"/>
      <c r="JSB1010" s="347"/>
      <c r="JSC1010" s="347"/>
      <c r="JSD1010" s="347"/>
      <c r="JSE1010" s="347"/>
      <c r="JSF1010" s="347"/>
      <c r="JSG1010" s="347"/>
      <c r="JSH1010" s="347"/>
      <c r="JSI1010" s="347"/>
      <c r="JSJ1010" s="347"/>
      <c r="JSK1010" s="347"/>
      <c r="JSL1010" s="347"/>
      <c r="JSM1010" s="347"/>
      <c r="JSN1010" s="347"/>
      <c r="JSO1010" s="347"/>
      <c r="JSP1010" s="347"/>
      <c r="JSQ1010" s="347"/>
      <c r="JSR1010" s="347"/>
      <c r="JSS1010" s="347"/>
      <c r="JST1010" s="347"/>
      <c r="JSU1010" s="347"/>
      <c r="JSV1010" s="347"/>
      <c r="JSW1010" s="347"/>
      <c r="JSX1010" s="347"/>
      <c r="JSY1010" s="347"/>
      <c r="JSZ1010" s="347"/>
      <c r="JTA1010" s="347"/>
      <c r="JTB1010" s="347"/>
      <c r="JTC1010" s="347"/>
      <c r="JTD1010" s="347"/>
      <c r="JTE1010" s="347"/>
      <c r="JTF1010" s="347"/>
      <c r="JTG1010" s="347"/>
      <c r="JTH1010" s="347"/>
      <c r="JTI1010" s="347"/>
      <c r="JTJ1010" s="347"/>
      <c r="JTK1010" s="347"/>
      <c r="JTL1010" s="347"/>
      <c r="JTM1010" s="347"/>
      <c r="JTN1010" s="347"/>
      <c r="JTO1010" s="347"/>
      <c r="JTP1010" s="347"/>
      <c r="JTQ1010" s="347"/>
      <c r="JTR1010" s="347"/>
      <c r="JTS1010" s="347"/>
      <c r="JTT1010" s="347"/>
      <c r="JTU1010" s="347"/>
      <c r="JTV1010" s="347"/>
      <c r="JTW1010" s="347"/>
      <c r="JTX1010" s="347"/>
      <c r="JTY1010" s="347"/>
      <c r="JTZ1010" s="347"/>
      <c r="JUA1010" s="347"/>
      <c r="JUB1010" s="347"/>
      <c r="JUC1010" s="347"/>
      <c r="JUD1010" s="347"/>
      <c r="JUE1010" s="347"/>
      <c r="JUF1010" s="347"/>
      <c r="JUG1010" s="347"/>
      <c r="JUH1010" s="347"/>
      <c r="JUI1010" s="347"/>
      <c r="JUJ1010" s="347"/>
      <c r="JUK1010" s="347"/>
      <c r="JUL1010" s="347"/>
      <c r="JUM1010" s="347"/>
      <c r="JUN1010" s="347"/>
      <c r="JUO1010" s="347"/>
      <c r="JUP1010" s="347"/>
      <c r="JUQ1010" s="347"/>
      <c r="JUR1010" s="347"/>
      <c r="JUS1010" s="347"/>
      <c r="JUT1010" s="347"/>
      <c r="JUU1010" s="347"/>
      <c r="JUV1010" s="347"/>
      <c r="JUW1010" s="347"/>
      <c r="JUX1010" s="347"/>
      <c r="JUY1010" s="347"/>
      <c r="JUZ1010" s="347"/>
      <c r="JVA1010" s="347"/>
      <c r="JVB1010" s="347"/>
      <c r="JVC1010" s="347"/>
      <c r="JVD1010" s="347"/>
      <c r="JVE1010" s="347"/>
      <c r="JVF1010" s="347"/>
      <c r="JVG1010" s="347"/>
      <c r="JVH1010" s="347"/>
      <c r="JVI1010" s="347"/>
      <c r="JVJ1010" s="347"/>
      <c r="JVK1010" s="347"/>
      <c r="JVL1010" s="347"/>
      <c r="JVM1010" s="347"/>
      <c r="JVN1010" s="347"/>
      <c r="JVO1010" s="347"/>
      <c r="JVP1010" s="347"/>
      <c r="JVQ1010" s="347"/>
      <c r="JVR1010" s="347"/>
      <c r="JVS1010" s="347"/>
      <c r="JVT1010" s="347"/>
      <c r="JVU1010" s="347"/>
      <c r="JVV1010" s="347"/>
      <c r="JVW1010" s="347"/>
      <c r="JVX1010" s="347"/>
      <c r="JVY1010" s="347"/>
      <c r="JVZ1010" s="347"/>
      <c r="JWA1010" s="347"/>
      <c r="JWB1010" s="347"/>
      <c r="JWC1010" s="347"/>
      <c r="JWD1010" s="347"/>
      <c r="JWE1010" s="347"/>
      <c r="JWF1010" s="347"/>
      <c r="JWG1010" s="347"/>
      <c r="JWH1010" s="347"/>
      <c r="JWI1010" s="347"/>
      <c r="JWJ1010" s="347"/>
      <c r="JWK1010" s="347"/>
      <c r="JWL1010" s="347"/>
      <c r="JWM1010" s="347"/>
      <c r="JWN1010" s="347"/>
      <c r="JWO1010" s="347"/>
      <c r="JWP1010" s="347"/>
      <c r="JWQ1010" s="347"/>
      <c r="JWR1010" s="347"/>
      <c r="JWS1010" s="347"/>
      <c r="JWT1010" s="347"/>
      <c r="JWU1010" s="347"/>
      <c r="JWV1010" s="347"/>
      <c r="JWW1010" s="347"/>
      <c r="JWX1010" s="347"/>
      <c r="JWY1010" s="347"/>
      <c r="JWZ1010" s="347"/>
      <c r="JXA1010" s="347"/>
      <c r="JXB1010" s="347"/>
      <c r="JXC1010" s="347"/>
      <c r="JXD1010" s="347"/>
      <c r="JXE1010" s="347"/>
      <c r="JXF1010" s="347"/>
      <c r="JXG1010" s="347"/>
      <c r="JXH1010" s="347"/>
      <c r="JXI1010" s="347"/>
      <c r="JXJ1010" s="347"/>
      <c r="JXK1010" s="347"/>
      <c r="JXL1010" s="347"/>
      <c r="JXM1010" s="347"/>
      <c r="JXN1010" s="347"/>
      <c r="JXO1010" s="347"/>
      <c r="JXP1010" s="347"/>
      <c r="JXQ1010" s="347"/>
      <c r="JXR1010" s="347"/>
      <c r="JXS1010" s="347"/>
      <c r="JXT1010" s="347"/>
      <c r="JXU1010" s="347"/>
      <c r="JXV1010" s="347"/>
      <c r="JXW1010" s="347"/>
      <c r="JXX1010" s="347"/>
      <c r="JXY1010" s="347"/>
      <c r="JXZ1010" s="347"/>
      <c r="JYA1010" s="347"/>
      <c r="JYB1010" s="347"/>
      <c r="JYC1010" s="347"/>
      <c r="JYD1010" s="347"/>
      <c r="JYE1010" s="347"/>
      <c r="JYF1010" s="347"/>
      <c r="JYG1010" s="347"/>
      <c r="JYH1010" s="347"/>
      <c r="JYI1010" s="347"/>
      <c r="JYJ1010" s="347"/>
      <c r="JYK1010" s="347"/>
      <c r="JYL1010" s="347"/>
      <c r="JYM1010" s="347"/>
      <c r="JYN1010" s="347"/>
      <c r="JYO1010" s="347"/>
      <c r="JYP1010" s="347"/>
      <c r="JYQ1010" s="347"/>
      <c r="JYR1010" s="347"/>
      <c r="JYS1010" s="347"/>
      <c r="JYT1010" s="347"/>
      <c r="JYU1010" s="347"/>
      <c r="JYV1010" s="347"/>
      <c r="JYW1010" s="347"/>
      <c r="JYX1010" s="347"/>
      <c r="JYY1010" s="347"/>
      <c r="JYZ1010" s="347"/>
      <c r="JZA1010" s="347"/>
      <c r="JZB1010" s="347"/>
      <c r="JZC1010" s="347"/>
      <c r="JZD1010" s="347"/>
      <c r="JZE1010" s="347"/>
      <c r="JZF1010" s="347"/>
      <c r="JZG1010" s="347"/>
      <c r="JZH1010" s="347"/>
      <c r="JZI1010" s="347"/>
      <c r="JZJ1010" s="347"/>
      <c r="JZK1010" s="347"/>
      <c r="JZL1010" s="347"/>
      <c r="JZM1010" s="347"/>
      <c r="JZN1010" s="347"/>
      <c r="JZO1010" s="347"/>
      <c r="JZP1010" s="347"/>
      <c r="JZQ1010" s="347"/>
      <c r="JZR1010" s="347"/>
      <c r="JZS1010" s="347"/>
      <c r="JZT1010" s="347"/>
      <c r="JZU1010" s="347"/>
      <c r="JZV1010" s="347"/>
      <c r="JZW1010" s="347"/>
      <c r="JZX1010" s="347"/>
      <c r="JZY1010" s="347"/>
      <c r="JZZ1010" s="347"/>
      <c r="KAA1010" s="347"/>
      <c r="KAB1010" s="347"/>
      <c r="KAC1010" s="347"/>
      <c r="KAD1010" s="347"/>
      <c r="KAE1010" s="347"/>
      <c r="KAF1010" s="347"/>
      <c r="KAG1010" s="347"/>
      <c r="KAH1010" s="347"/>
      <c r="KAI1010" s="347"/>
      <c r="KAJ1010" s="347"/>
      <c r="KAK1010" s="347"/>
      <c r="KAL1010" s="347"/>
      <c r="KAM1010" s="347"/>
      <c r="KAN1010" s="347"/>
      <c r="KAO1010" s="347"/>
      <c r="KAP1010" s="347"/>
      <c r="KAQ1010" s="347"/>
      <c r="KAR1010" s="347"/>
      <c r="KAS1010" s="347"/>
      <c r="KAT1010" s="347"/>
      <c r="KAU1010" s="347"/>
      <c r="KAV1010" s="347"/>
      <c r="KAW1010" s="347"/>
      <c r="KAX1010" s="347"/>
      <c r="KAY1010" s="347"/>
      <c r="KAZ1010" s="347"/>
      <c r="KBA1010" s="347"/>
      <c r="KBB1010" s="347"/>
      <c r="KBC1010" s="347"/>
      <c r="KBD1010" s="347"/>
      <c r="KBE1010" s="347"/>
      <c r="KBF1010" s="347"/>
      <c r="KBG1010" s="347"/>
      <c r="KBH1010" s="347"/>
      <c r="KBI1010" s="347"/>
      <c r="KBJ1010" s="347"/>
      <c r="KBK1010" s="347"/>
      <c r="KBL1010" s="347"/>
      <c r="KBM1010" s="347"/>
      <c r="KBN1010" s="347"/>
      <c r="KBO1010" s="347"/>
      <c r="KBP1010" s="347"/>
      <c r="KBQ1010" s="347"/>
      <c r="KBR1010" s="347"/>
      <c r="KBS1010" s="347"/>
      <c r="KBT1010" s="347"/>
      <c r="KBU1010" s="347"/>
      <c r="KBV1010" s="347"/>
      <c r="KBW1010" s="347"/>
      <c r="KBX1010" s="347"/>
      <c r="KBY1010" s="347"/>
      <c r="KBZ1010" s="347"/>
      <c r="KCA1010" s="347"/>
      <c r="KCB1010" s="347"/>
      <c r="KCC1010" s="347"/>
      <c r="KCD1010" s="347"/>
      <c r="KCE1010" s="347"/>
      <c r="KCF1010" s="347"/>
      <c r="KCG1010" s="347"/>
      <c r="KCH1010" s="347"/>
      <c r="KCI1010" s="347"/>
      <c r="KCJ1010" s="347"/>
      <c r="KCK1010" s="347"/>
      <c r="KCL1010" s="347"/>
      <c r="KCM1010" s="347"/>
      <c r="KCN1010" s="347"/>
      <c r="KCO1010" s="347"/>
      <c r="KCP1010" s="347"/>
      <c r="KCQ1010" s="347"/>
      <c r="KCR1010" s="347"/>
      <c r="KCS1010" s="347"/>
      <c r="KCT1010" s="347"/>
      <c r="KCU1010" s="347"/>
      <c r="KCV1010" s="347"/>
      <c r="KCW1010" s="347"/>
      <c r="KCX1010" s="347"/>
      <c r="KCY1010" s="347"/>
      <c r="KCZ1010" s="347"/>
      <c r="KDA1010" s="347"/>
      <c r="KDB1010" s="347"/>
      <c r="KDC1010" s="347"/>
      <c r="KDD1010" s="347"/>
      <c r="KDE1010" s="347"/>
      <c r="KDF1010" s="347"/>
      <c r="KDG1010" s="347"/>
      <c r="KDH1010" s="347"/>
      <c r="KDI1010" s="347"/>
      <c r="KDJ1010" s="347"/>
      <c r="KDK1010" s="347"/>
      <c r="KDL1010" s="347"/>
      <c r="KDM1010" s="347"/>
      <c r="KDN1010" s="347"/>
      <c r="KDO1010" s="347"/>
      <c r="KDP1010" s="347"/>
      <c r="KDQ1010" s="347"/>
      <c r="KDR1010" s="347"/>
      <c r="KDS1010" s="347"/>
      <c r="KDT1010" s="347"/>
      <c r="KDU1010" s="347"/>
      <c r="KDV1010" s="347"/>
      <c r="KDW1010" s="347"/>
      <c r="KDX1010" s="347"/>
      <c r="KDY1010" s="347"/>
      <c r="KDZ1010" s="347"/>
      <c r="KEA1010" s="347"/>
      <c r="KEB1010" s="347"/>
      <c r="KEC1010" s="347"/>
      <c r="KED1010" s="347"/>
      <c r="KEE1010" s="347"/>
      <c r="KEF1010" s="347"/>
      <c r="KEG1010" s="347"/>
      <c r="KEH1010" s="347"/>
      <c r="KEI1010" s="347"/>
      <c r="KEJ1010" s="347"/>
      <c r="KEK1010" s="347"/>
      <c r="KEL1010" s="347"/>
      <c r="KEM1010" s="347"/>
      <c r="KEN1010" s="347"/>
      <c r="KEO1010" s="347"/>
      <c r="KEP1010" s="347"/>
      <c r="KEQ1010" s="347"/>
      <c r="KER1010" s="347"/>
      <c r="KES1010" s="347"/>
      <c r="KET1010" s="347"/>
      <c r="KEU1010" s="347"/>
      <c r="KEV1010" s="347"/>
      <c r="KEW1010" s="347"/>
      <c r="KEX1010" s="347"/>
      <c r="KEY1010" s="347"/>
      <c r="KEZ1010" s="347"/>
      <c r="KFA1010" s="347"/>
      <c r="KFB1010" s="347"/>
      <c r="KFC1010" s="347"/>
      <c r="KFD1010" s="347"/>
      <c r="KFE1010" s="347"/>
      <c r="KFF1010" s="347"/>
      <c r="KFG1010" s="347"/>
      <c r="KFH1010" s="347"/>
      <c r="KFI1010" s="347"/>
      <c r="KFJ1010" s="347"/>
      <c r="KFK1010" s="347"/>
      <c r="KFL1010" s="347"/>
      <c r="KFM1010" s="347"/>
      <c r="KFN1010" s="347"/>
      <c r="KFO1010" s="347"/>
      <c r="KFP1010" s="347"/>
      <c r="KFQ1010" s="347"/>
      <c r="KFR1010" s="347"/>
      <c r="KFS1010" s="347"/>
      <c r="KFT1010" s="347"/>
      <c r="KFU1010" s="347"/>
      <c r="KFV1010" s="347"/>
      <c r="KFW1010" s="347"/>
      <c r="KFX1010" s="347"/>
      <c r="KFY1010" s="347"/>
      <c r="KFZ1010" s="347"/>
      <c r="KGA1010" s="347"/>
      <c r="KGB1010" s="347"/>
      <c r="KGC1010" s="347"/>
      <c r="KGD1010" s="347"/>
      <c r="KGE1010" s="347"/>
      <c r="KGF1010" s="347"/>
      <c r="KGG1010" s="347"/>
      <c r="KGH1010" s="347"/>
      <c r="KGI1010" s="347"/>
      <c r="KGJ1010" s="347"/>
      <c r="KGK1010" s="347"/>
      <c r="KGL1010" s="347"/>
      <c r="KGM1010" s="347"/>
      <c r="KGN1010" s="347"/>
      <c r="KGO1010" s="347"/>
      <c r="KGP1010" s="347"/>
      <c r="KGQ1010" s="347"/>
      <c r="KGR1010" s="347"/>
      <c r="KGS1010" s="347"/>
      <c r="KGT1010" s="347"/>
      <c r="KGU1010" s="347"/>
      <c r="KGV1010" s="347"/>
      <c r="KGW1010" s="347"/>
      <c r="KGX1010" s="347"/>
      <c r="KGY1010" s="347"/>
      <c r="KGZ1010" s="347"/>
      <c r="KHA1010" s="347"/>
      <c r="KHB1010" s="347"/>
      <c r="KHC1010" s="347"/>
      <c r="KHD1010" s="347"/>
      <c r="KHE1010" s="347"/>
      <c r="KHF1010" s="347"/>
      <c r="KHG1010" s="347"/>
      <c r="KHH1010" s="347"/>
      <c r="KHI1010" s="347"/>
      <c r="KHJ1010" s="347"/>
      <c r="KHK1010" s="347"/>
      <c r="KHL1010" s="347"/>
      <c r="KHM1010" s="347"/>
      <c r="KHN1010" s="347"/>
      <c r="KHO1010" s="347"/>
      <c r="KHP1010" s="347"/>
      <c r="KHQ1010" s="347"/>
      <c r="KHR1010" s="347"/>
      <c r="KHS1010" s="347"/>
      <c r="KHT1010" s="347"/>
      <c r="KHU1010" s="347"/>
      <c r="KHV1010" s="347"/>
      <c r="KHW1010" s="347"/>
      <c r="KHX1010" s="347"/>
      <c r="KHY1010" s="347"/>
      <c r="KHZ1010" s="347"/>
      <c r="KIA1010" s="347"/>
      <c r="KIB1010" s="347"/>
      <c r="KIC1010" s="347"/>
      <c r="KID1010" s="347"/>
      <c r="KIE1010" s="347"/>
      <c r="KIF1010" s="347"/>
      <c r="KIG1010" s="347"/>
      <c r="KIH1010" s="347"/>
      <c r="KII1010" s="347"/>
      <c r="KIJ1010" s="347"/>
      <c r="KIK1010" s="347"/>
      <c r="KIL1010" s="347"/>
      <c r="KIM1010" s="347"/>
      <c r="KIN1010" s="347"/>
      <c r="KIO1010" s="347"/>
      <c r="KIP1010" s="347"/>
      <c r="KIQ1010" s="347"/>
      <c r="KIR1010" s="347"/>
      <c r="KIS1010" s="347"/>
      <c r="KIT1010" s="347"/>
      <c r="KIU1010" s="347"/>
      <c r="KIV1010" s="347"/>
      <c r="KIW1010" s="347"/>
      <c r="KIX1010" s="347"/>
      <c r="KIY1010" s="347"/>
      <c r="KIZ1010" s="347"/>
      <c r="KJA1010" s="347"/>
      <c r="KJB1010" s="347"/>
      <c r="KJC1010" s="347"/>
      <c r="KJD1010" s="347"/>
      <c r="KJE1010" s="347"/>
      <c r="KJF1010" s="347"/>
      <c r="KJG1010" s="347"/>
      <c r="KJH1010" s="347"/>
      <c r="KJI1010" s="347"/>
      <c r="KJJ1010" s="347"/>
      <c r="KJK1010" s="347"/>
      <c r="KJL1010" s="347"/>
      <c r="KJM1010" s="347"/>
      <c r="KJN1010" s="347"/>
      <c r="KJO1010" s="347"/>
      <c r="KJP1010" s="347"/>
      <c r="KJQ1010" s="347"/>
      <c r="KJR1010" s="347"/>
      <c r="KJS1010" s="347"/>
      <c r="KJT1010" s="347"/>
      <c r="KJU1010" s="347"/>
      <c r="KJV1010" s="347"/>
      <c r="KJW1010" s="347"/>
      <c r="KJX1010" s="347"/>
      <c r="KJY1010" s="347"/>
      <c r="KJZ1010" s="347"/>
      <c r="KKA1010" s="347"/>
      <c r="KKB1010" s="347"/>
      <c r="KKC1010" s="347"/>
      <c r="KKD1010" s="347"/>
      <c r="KKE1010" s="347"/>
      <c r="KKF1010" s="347"/>
      <c r="KKG1010" s="347"/>
      <c r="KKH1010" s="347"/>
      <c r="KKI1010" s="347"/>
      <c r="KKJ1010" s="347"/>
      <c r="KKK1010" s="347"/>
      <c r="KKL1010" s="347"/>
      <c r="KKM1010" s="347"/>
      <c r="KKN1010" s="347"/>
      <c r="KKO1010" s="347"/>
      <c r="KKP1010" s="347"/>
      <c r="KKQ1010" s="347"/>
      <c r="KKR1010" s="347"/>
      <c r="KKS1010" s="347"/>
      <c r="KKT1010" s="347"/>
      <c r="KKU1010" s="347"/>
      <c r="KKV1010" s="347"/>
      <c r="KKW1010" s="347"/>
      <c r="KKX1010" s="347"/>
      <c r="KKY1010" s="347"/>
      <c r="KKZ1010" s="347"/>
      <c r="KLA1010" s="347"/>
      <c r="KLB1010" s="347"/>
      <c r="KLC1010" s="347"/>
      <c r="KLD1010" s="347"/>
      <c r="KLE1010" s="347"/>
      <c r="KLF1010" s="347"/>
      <c r="KLG1010" s="347"/>
      <c r="KLH1010" s="347"/>
      <c r="KLI1010" s="347"/>
      <c r="KLJ1010" s="347"/>
      <c r="KLK1010" s="347"/>
      <c r="KLL1010" s="347"/>
      <c r="KLM1010" s="347"/>
      <c r="KLN1010" s="347"/>
      <c r="KLO1010" s="347"/>
      <c r="KLP1010" s="347"/>
      <c r="KLQ1010" s="347"/>
      <c r="KLR1010" s="347"/>
      <c r="KLS1010" s="347"/>
      <c r="KLT1010" s="347"/>
      <c r="KLU1010" s="347"/>
      <c r="KLV1010" s="347"/>
      <c r="KLW1010" s="347"/>
      <c r="KLX1010" s="347"/>
      <c r="KLY1010" s="347"/>
      <c r="KLZ1010" s="347"/>
      <c r="KMA1010" s="347"/>
      <c r="KMB1010" s="347"/>
      <c r="KMC1010" s="347"/>
      <c r="KMD1010" s="347"/>
      <c r="KME1010" s="347"/>
      <c r="KMF1010" s="347"/>
      <c r="KMG1010" s="347"/>
      <c r="KMH1010" s="347"/>
      <c r="KMI1010" s="347"/>
      <c r="KMJ1010" s="347"/>
      <c r="KMK1010" s="347"/>
      <c r="KML1010" s="347"/>
      <c r="KMM1010" s="347"/>
      <c r="KMN1010" s="347"/>
      <c r="KMO1010" s="347"/>
      <c r="KMP1010" s="347"/>
      <c r="KMQ1010" s="347"/>
      <c r="KMR1010" s="347"/>
      <c r="KMS1010" s="347"/>
      <c r="KMT1010" s="347"/>
      <c r="KMU1010" s="347"/>
      <c r="KMV1010" s="347"/>
      <c r="KMW1010" s="347"/>
      <c r="KMX1010" s="347"/>
      <c r="KMY1010" s="347"/>
      <c r="KMZ1010" s="347"/>
      <c r="KNA1010" s="347"/>
      <c r="KNB1010" s="347"/>
      <c r="KNC1010" s="347"/>
      <c r="KND1010" s="347"/>
      <c r="KNE1010" s="347"/>
      <c r="KNF1010" s="347"/>
      <c r="KNG1010" s="347"/>
      <c r="KNH1010" s="347"/>
      <c r="KNI1010" s="347"/>
      <c r="KNJ1010" s="347"/>
      <c r="KNK1010" s="347"/>
      <c r="KNL1010" s="347"/>
      <c r="KNM1010" s="347"/>
      <c r="KNN1010" s="347"/>
      <c r="KNO1010" s="347"/>
      <c r="KNP1010" s="347"/>
      <c r="KNQ1010" s="347"/>
      <c r="KNR1010" s="347"/>
      <c r="KNS1010" s="347"/>
      <c r="KNT1010" s="347"/>
      <c r="KNU1010" s="347"/>
      <c r="KNV1010" s="347"/>
      <c r="KNW1010" s="347"/>
      <c r="KNX1010" s="347"/>
      <c r="KNY1010" s="347"/>
      <c r="KNZ1010" s="347"/>
      <c r="KOA1010" s="347"/>
      <c r="KOB1010" s="347"/>
      <c r="KOC1010" s="347"/>
      <c r="KOD1010" s="347"/>
      <c r="KOE1010" s="347"/>
      <c r="KOF1010" s="347"/>
      <c r="KOG1010" s="347"/>
      <c r="KOH1010" s="347"/>
      <c r="KOI1010" s="347"/>
      <c r="KOJ1010" s="347"/>
      <c r="KOK1010" s="347"/>
      <c r="KOL1010" s="347"/>
      <c r="KOM1010" s="347"/>
      <c r="KON1010" s="347"/>
      <c r="KOO1010" s="347"/>
      <c r="KOP1010" s="347"/>
      <c r="KOQ1010" s="347"/>
      <c r="KOR1010" s="347"/>
      <c r="KOS1010" s="347"/>
      <c r="KOT1010" s="347"/>
      <c r="KOU1010" s="347"/>
      <c r="KOV1010" s="347"/>
      <c r="KOW1010" s="347"/>
      <c r="KOX1010" s="347"/>
      <c r="KOY1010" s="347"/>
      <c r="KOZ1010" s="347"/>
      <c r="KPA1010" s="347"/>
      <c r="KPB1010" s="347"/>
      <c r="KPC1010" s="347"/>
      <c r="KPD1010" s="347"/>
      <c r="KPE1010" s="347"/>
      <c r="KPF1010" s="347"/>
      <c r="KPG1010" s="347"/>
      <c r="KPH1010" s="347"/>
      <c r="KPI1010" s="347"/>
      <c r="KPJ1010" s="347"/>
      <c r="KPK1010" s="347"/>
      <c r="KPL1010" s="347"/>
      <c r="KPM1010" s="347"/>
      <c r="KPN1010" s="347"/>
      <c r="KPO1010" s="347"/>
      <c r="KPP1010" s="347"/>
      <c r="KPQ1010" s="347"/>
      <c r="KPR1010" s="347"/>
      <c r="KPS1010" s="347"/>
      <c r="KPT1010" s="347"/>
      <c r="KPU1010" s="347"/>
      <c r="KPV1010" s="347"/>
      <c r="KPW1010" s="347"/>
      <c r="KPX1010" s="347"/>
      <c r="KPY1010" s="347"/>
      <c r="KPZ1010" s="347"/>
      <c r="KQA1010" s="347"/>
      <c r="KQB1010" s="347"/>
      <c r="KQC1010" s="347"/>
      <c r="KQD1010" s="347"/>
      <c r="KQE1010" s="347"/>
      <c r="KQF1010" s="347"/>
      <c r="KQG1010" s="347"/>
      <c r="KQH1010" s="347"/>
      <c r="KQI1010" s="347"/>
      <c r="KQJ1010" s="347"/>
      <c r="KQK1010" s="347"/>
      <c r="KQL1010" s="347"/>
      <c r="KQM1010" s="347"/>
      <c r="KQN1010" s="347"/>
      <c r="KQO1010" s="347"/>
      <c r="KQP1010" s="347"/>
      <c r="KQQ1010" s="347"/>
      <c r="KQR1010" s="347"/>
      <c r="KQS1010" s="347"/>
      <c r="KQT1010" s="347"/>
      <c r="KQU1010" s="347"/>
      <c r="KQV1010" s="347"/>
      <c r="KQW1010" s="347"/>
      <c r="KQX1010" s="347"/>
      <c r="KQY1010" s="347"/>
      <c r="KQZ1010" s="347"/>
      <c r="KRA1010" s="347"/>
      <c r="KRB1010" s="347"/>
      <c r="KRC1010" s="347"/>
      <c r="KRD1010" s="347"/>
      <c r="KRE1010" s="347"/>
      <c r="KRF1010" s="347"/>
      <c r="KRG1010" s="347"/>
      <c r="KRH1010" s="347"/>
      <c r="KRI1010" s="347"/>
      <c r="KRJ1010" s="347"/>
      <c r="KRK1010" s="347"/>
      <c r="KRL1010" s="347"/>
      <c r="KRM1010" s="347"/>
      <c r="KRN1010" s="347"/>
      <c r="KRO1010" s="347"/>
      <c r="KRP1010" s="347"/>
      <c r="KRQ1010" s="347"/>
      <c r="KRR1010" s="347"/>
      <c r="KRS1010" s="347"/>
      <c r="KRT1010" s="347"/>
      <c r="KRU1010" s="347"/>
      <c r="KRV1010" s="347"/>
      <c r="KRW1010" s="347"/>
      <c r="KRX1010" s="347"/>
      <c r="KRY1010" s="347"/>
      <c r="KRZ1010" s="347"/>
      <c r="KSA1010" s="347"/>
      <c r="KSB1010" s="347"/>
      <c r="KSC1010" s="347"/>
      <c r="KSD1010" s="347"/>
      <c r="KSE1010" s="347"/>
      <c r="KSF1010" s="347"/>
      <c r="KSG1010" s="347"/>
      <c r="KSH1010" s="347"/>
      <c r="KSI1010" s="347"/>
      <c r="KSJ1010" s="347"/>
      <c r="KSK1010" s="347"/>
      <c r="KSL1010" s="347"/>
      <c r="KSM1010" s="347"/>
      <c r="KSN1010" s="347"/>
      <c r="KSO1010" s="347"/>
      <c r="KSP1010" s="347"/>
      <c r="KSQ1010" s="347"/>
      <c r="KSR1010" s="347"/>
      <c r="KSS1010" s="347"/>
      <c r="KST1010" s="347"/>
      <c r="KSU1010" s="347"/>
      <c r="KSV1010" s="347"/>
      <c r="KSW1010" s="347"/>
      <c r="KSX1010" s="347"/>
      <c r="KSY1010" s="347"/>
      <c r="KSZ1010" s="347"/>
      <c r="KTA1010" s="347"/>
      <c r="KTB1010" s="347"/>
      <c r="KTC1010" s="347"/>
      <c r="KTD1010" s="347"/>
      <c r="KTE1010" s="347"/>
      <c r="KTF1010" s="347"/>
      <c r="KTG1010" s="347"/>
      <c r="KTH1010" s="347"/>
      <c r="KTI1010" s="347"/>
      <c r="KTJ1010" s="347"/>
      <c r="KTK1010" s="347"/>
      <c r="KTL1010" s="347"/>
      <c r="KTM1010" s="347"/>
      <c r="KTN1010" s="347"/>
      <c r="KTO1010" s="347"/>
      <c r="KTP1010" s="347"/>
      <c r="KTQ1010" s="347"/>
      <c r="KTR1010" s="347"/>
      <c r="KTS1010" s="347"/>
      <c r="KTT1010" s="347"/>
      <c r="KTU1010" s="347"/>
      <c r="KTV1010" s="347"/>
      <c r="KTW1010" s="347"/>
      <c r="KTX1010" s="347"/>
      <c r="KTY1010" s="347"/>
      <c r="KTZ1010" s="347"/>
      <c r="KUA1010" s="347"/>
      <c r="KUB1010" s="347"/>
      <c r="KUC1010" s="347"/>
      <c r="KUD1010" s="347"/>
      <c r="KUE1010" s="347"/>
      <c r="KUF1010" s="347"/>
      <c r="KUG1010" s="347"/>
      <c r="KUH1010" s="347"/>
      <c r="KUI1010" s="347"/>
      <c r="KUJ1010" s="347"/>
      <c r="KUK1010" s="347"/>
      <c r="KUL1010" s="347"/>
      <c r="KUM1010" s="347"/>
      <c r="KUN1010" s="347"/>
      <c r="KUO1010" s="347"/>
      <c r="KUP1010" s="347"/>
      <c r="KUQ1010" s="347"/>
      <c r="KUR1010" s="347"/>
      <c r="KUS1010" s="347"/>
      <c r="KUT1010" s="347"/>
      <c r="KUU1010" s="347"/>
      <c r="KUV1010" s="347"/>
      <c r="KUW1010" s="347"/>
      <c r="KUX1010" s="347"/>
      <c r="KUY1010" s="347"/>
      <c r="KUZ1010" s="347"/>
      <c r="KVA1010" s="347"/>
      <c r="KVB1010" s="347"/>
      <c r="KVC1010" s="347"/>
      <c r="KVD1010" s="347"/>
      <c r="KVE1010" s="347"/>
      <c r="KVF1010" s="347"/>
      <c r="KVG1010" s="347"/>
      <c r="KVH1010" s="347"/>
      <c r="KVI1010" s="347"/>
      <c r="KVJ1010" s="347"/>
      <c r="KVK1010" s="347"/>
      <c r="KVL1010" s="347"/>
      <c r="KVM1010" s="347"/>
      <c r="KVN1010" s="347"/>
      <c r="KVO1010" s="347"/>
      <c r="KVP1010" s="347"/>
      <c r="KVQ1010" s="347"/>
      <c r="KVR1010" s="347"/>
      <c r="KVS1010" s="347"/>
      <c r="KVT1010" s="347"/>
      <c r="KVU1010" s="347"/>
      <c r="KVV1010" s="347"/>
      <c r="KVW1010" s="347"/>
      <c r="KVX1010" s="347"/>
      <c r="KVY1010" s="347"/>
      <c r="KVZ1010" s="347"/>
      <c r="KWA1010" s="347"/>
      <c r="KWB1010" s="347"/>
      <c r="KWC1010" s="347"/>
      <c r="KWD1010" s="347"/>
      <c r="KWE1010" s="347"/>
      <c r="KWF1010" s="347"/>
      <c r="KWG1010" s="347"/>
      <c r="KWH1010" s="347"/>
      <c r="KWI1010" s="347"/>
      <c r="KWJ1010" s="347"/>
      <c r="KWK1010" s="347"/>
      <c r="KWL1010" s="347"/>
      <c r="KWM1010" s="347"/>
      <c r="KWN1010" s="347"/>
      <c r="KWO1010" s="347"/>
      <c r="KWP1010" s="347"/>
      <c r="KWQ1010" s="347"/>
      <c r="KWR1010" s="347"/>
      <c r="KWS1010" s="347"/>
      <c r="KWT1010" s="347"/>
      <c r="KWU1010" s="347"/>
      <c r="KWV1010" s="347"/>
      <c r="KWW1010" s="347"/>
      <c r="KWX1010" s="347"/>
      <c r="KWY1010" s="347"/>
      <c r="KWZ1010" s="347"/>
      <c r="KXA1010" s="347"/>
      <c r="KXB1010" s="347"/>
      <c r="KXC1010" s="347"/>
      <c r="KXD1010" s="347"/>
      <c r="KXE1010" s="347"/>
      <c r="KXF1010" s="347"/>
      <c r="KXG1010" s="347"/>
      <c r="KXH1010" s="347"/>
      <c r="KXI1010" s="347"/>
      <c r="KXJ1010" s="347"/>
      <c r="KXK1010" s="347"/>
      <c r="KXL1010" s="347"/>
      <c r="KXM1010" s="347"/>
      <c r="KXN1010" s="347"/>
      <c r="KXO1010" s="347"/>
      <c r="KXP1010" s="347"/>
      <c r="KXQ1010" s="347"/>
      <c r="KXR1010" s="347"/>
      <c r="KXS1010" s="347"/>
      <c r="KXT1010" s="347"/>
      <c r="KXU1010" s="347"/>
      <c r="KXV1010" s="347"/>
      <c r="KXW1010" s="347"/>
      <c r="KXX1010" s="347"/>
      <c r="KXY1010" s="347"/>
      <c r="KXZ1010" s="347"/>
      <c r="KYA1010" s="347"/>
      <c r="KYB1010" s="347"/>
      <c r="KYC1010" s="347"/>
      <c r="KYD1010" s="347"/>
      <c r="KYE1010" s="347"/>
      <c r="KYF1010" s="347"/>
      <c r="KYG1010" s="347"/>
      <c r="KYH1010" s="347"/>
      <c r="KYI1010" s="347"/>
      <c r="KYJ1010" s="347"/>
      <c r="KYK1010" s="347"/>
      <c r="KYL1010" s="347"/>
      <c r="KYM1010" s="347"/>
      <c r="KYN1010" s="347"/>
      <c r="KYO1010" s="347"/>
      <c r="KYP1010" s="347"/>
      <c r="KYQ1010" s="347"/>
      <c r="KYR1010" s="347"/>
      <c r="KYS1010" s="347"/>
      <c r="KYT1010" s="347"/>
      <c r="KYU1010" s="347"/>
      <c r="KYV1010" s="347"/>
      <c r="KYW1010" s="347"/>
      <c r="KYX1010" s="347"/>
      <c r="KYY1010" s="347"/>
      <c r="KYZ1010" s="347"/>
      <c r="KZA1010" s="347"/>
      <c r="KZB1010" s="347"/>
      <c r="KZC1010" s="347"/>
      <c r="KZD1010" s="347"/>
      <c r="KZE1010" s="347"/>
      <c r="KZF1010" s="347"/>
      <c r="KZG1010" s="347"/>
      <c r="KZH1010" s="347"/>
      <c r="KZI1010" s="347"/>
      <c r="KZJ1010" s="347"/>
      <c r="KZK1010" s="347"/>
      <c r="KZL1010" s="347"/>
      <c r="KZM1010" s="347"/>
      <c r="KZN1010" s="347"/>
      <c r="KZO1010" s="347"/>
      <c r="KZP1010" s="347"/>
      <c r="KZQ1010" s="347"/>
      <c r="KZR1010" s="347"/>
      <c r="KZS1010" s="347"/>
      <c r="KZT1010" s="347"/>
      <c r="KZU1010" s="347"/>
      <c r="KZV1010" s="347"/>
      <c r="KZW1010" s="347"/>
      <c r="KZX1010" s="347"/>
      <c r="KZY1010" s="347"/>
      <c r="KZZ1010" s="347"/>
      <c r="LAA1010" s="347"/>
      <c r="LAB1010" s="347"/>
      <c r="LAC1010" s="347"/>
      <c r="LAD1010" s="347"/>
      <c r="LAE1010" s="347"/>
      <c r="LAF1010" s="347"/>
      <c r="LAG1010" s="347"/>
      <c r="LAH1010" s="347"/>
      <c r="LAI1010" s="347"/>
      <c r="LAJ1010" s="347"/>
      <c r="LAK1010" s="347"/>
      <c r="LAL1010" s="347"/>
      <c r="LAM1010" s="347"/>
      <c r="LAN1010" s="347"/>
      <c r="LAO1010" s="347"/>
      <c r="LAP1010" s="347"/>
      <c r="LAQ1010" s="347"/>
      <c r="LAR1010" s="347"/>
      <c r="LAS1010" s="347"/>
      <c r="LAT1010" s="347"/>
      <c r="LAU1010" s="347"/>
      <c r="LAV1010" s="347"/>
      <c r="LAW1010" s="347"/>
      <c r="LAX1010" s="347"/>
      <c r="LAY1010" s="347"/>
      <c r="LAZ1010" s="347"/>
      <c r="LBA1010" s="347"/>
      <c r="LBB1010" s="347"/>
      <c r="LBC1010" s="347"/>
      <c r="LBD1010" s="347"/>
      <c r="LBE1010" s="347"/>
      <c r="LBF1010" s="347"/>
      <c r="LBG1010" s="347"/>
      <c r="LBH1010" s="347"/>
      <c r="LBI1010" s="347"/>
      <c r="LBJ1010" s="347"/>
      <c r="LBK1010" s="347"/>
      <c r="LBL1010" s="347"/>
      <c r="LBM1010" s="347"/>
      <c r="LBN1010" s="347"/>
      <c r="LBO1010" s="347"/>
      <c r="LBP1010" s="347"/>
      <c r="LBQ1010" s="347"/>
      <c r="LBR1010" s="347"/>
      <c r="LBS1010" s="347"/>
      <c r="LBT1010" s="347"/>
      <c r="LBU1010" s="347"/>
      <c r="LBV1010" s="347"/>
      <c r="LBW1010" s="347"/>
      <c r="LBX1010" s="347"/>
      <c r="LBY1010" s="347"/>
      <c r="LBZ1010" s="347"/>
      <c r="LCA1010" s="347"/>
      <c r="LCB1010" s="347"/>
      <c r="LCC1010" s="347"/>
      <c r="LCD1010" s="347"/>
      <c r="LCE1010" s="347"/>
      <c r="LCF1010" s="347"/>
      <c r="LCG1010" s="347"/>
      <c r="LCH1010" s="347"/>
      <c r="LCI1010" s="347"/>
      <c r="LCJ1010" s="347"/>
      <c r="LCK1010" s="347"/>
      <c r="LCL1010" s="347"/>
      <c r="LCM1010" s="347"/>
      <c r="LCN1010" s="347"/>
      <c r="LCO1010" s="347"/>
      <c r="LCP1010" s="347"/>
      <c r="LCQ1010" s="347"/>
      <c r="LCR1010" s="347"/>
      <c r="LCS1010" s="347"/>
      <c r="LCT1010" s="347"/>
      <c r="LCU1010" s="347"/>
      <c r="LCV1010" s="347"/>
      <c r="LCW1010" s="347"/>
      <c r="LCX1010" s="347"/>
      <c r="LCY1010" s="347"/>
      <c r="LCZ1010" s="347"/>
      <c r="LDA1010" s="347"/>
      <c r="LDB1010" s="347"/>
      <c r="LDC1010" s="347"/>
      <c r="LDD1010" s="347"/>
      <c r="LDE1010" s="347"/>
      <c r="LDF1010" s="347"/>
      <c r="LDG1010" s="347"/>
      <c r="LDH1010" s="347"/>
      <c r="LDI1010" s="347"/>
      <c r="LDJ1010" s="347"/>
      <c r="LDK1010" s="347"/>
      <c r="LDL1010" s="347"/>
      <c r="LDM1010" s="347"/>
      <c r="LDN1010" s="347"/>
      <c r="LDO1010" s="347"/>
      <c r="LDP1010" s="347"/>
      <c r="LDQ1010" s="347"/>
      <c r="LDR1010" s="347"/>
      <c r="LDS1010" s="347"/>
      <c r="LDT1010" s="347"/>
      <c r="LDU1010" s="347"/>
      <c r="LDV1010" s="347"/>
      <c r="LDW1010" s="347"/>
      <c r="LDX1010" s="347"/>
      <c r="LDY1010" s="347"/>
      <c r="LDZ1010" s="347"/>
      <c r="LEA1010" s="347"/>
      <c r="LEB1010" s="347"/>
      <c r="LEC1010" s="347"/>
      <c r="LED1010" s="347"/>
      <c r="LEE1010" s="347"/>
      <c r="LEF1010" s="347"/>
      <c r="LEG1010" s="347"/>
      <c r="LEH1010" s="347"/>
      <c r="LEI1010" s="347"/>
      <c r="LEJ1010" s="347"/>
      <c r="LEK1010" s="347"/>
      <c r="LEL1010" s="347"/>
      <c r="LEM1010" s="347"/>
      <c r="LEN1010" s="347"/>
      <c r="LEO1010" s="347"/>
      <c r="LEP1010" s="347"/>
      <c r="LEQ1010" s="347"/>
      <c r="LER1010" s="347"/>
      <c r="LES1010" s="347"/>
      <c r="LET1010" s="347"/>
      <c r="LEU1010" s="347"/>
      <c r="LEV1010" s="347"/>
      <c r="LEW1010" s="347"/>
      <c r="LEX1010" s="347"/>
      <c r="LEY1010" s="347"/>
      <c r="LEZ1010" s="347"/>
      <c r="LFA1010" s="347"/>
      <c r="LFB1010" s="347"/>
      <c r="LFC1010" s="347"/>
      <c r="LFD1010" s="347"/>
      <c r="LFE1010" s="347"/>
      <c r="LFF1010" s="347"/>
      <c r="LFG1010" s="347"/>
      <c r="LFH1010" s="347"/>
      <c r="LFI1010" s="347"/>
      <c r="LFJ1010" s="347"/>
      <c r="LFK1010" s="347"/>
      <c r="LFL1010" s="347"/>
      <c r="LFM1010" s="347"/>
      <c r="LFN1010" s="347"/>
      <c r="LFO1010" s="347"/>
      <c r="LFP1010" s="347"/>
      <c r="LFQ1010" s="347"/>
      <c r="LFR1010" s="347"/>
      <c r="LFS1010" s="347"/>
      <c r="LFT1010" s="347"/>
      <c r="LFU1010" s="347"/>
      <c r="LFV1010" s="347"/>
      <c r="LFW1010" s="347"/>
      <c r="LFX1010" s="347"/>
      <c r="LFY1010" s="347"/>
      <c r="LFZ1010" s="347"/>
      <c r="LGA1010" s="347"/>
      <c r="LGB1010" s="347"/>
      <c r="LGC1010" s="347"/>
      <c r="LGD1010" s="347"/>
      <c r="LGE1010" s="347"/>
      <c r="LGF1010" s="347"/>
      <c r="LGG1010" s="347"/>
      <c r="LGH1010" s="347"/>
      <c r="LGI1010" s="347"/>
      <c r="LGJ1010" s="347"/>
      <c r="LGK1010" s="347"/>
      <c r="LGL1010" s="347"/>
      <c r="LGM1010" s="347"/>
      <c r="LGN1010" s="347"/>
      <c r="LGO1010" s="347"/>
      <c r="LGP1010" s="347"/>
      <c r="LGQ1010" s="347"/>
      <c r="LGR1010" s="347"/>
      <c r="LGS1010" s="347"/>
      <c r="LGT1010" s="347"/>
      <c r="LGU1010" s="347"/>
      <c r="LGV1010" s="347"/>
      <c r="LGW1010" s="347"/>
      <c r="LGX1010" s="347"/>
      <c r="LGY1010" s="347"/>
      <c r="LGZ1010" s="347"/>
      <c r="LHA1010" s="347"/>
      <c r="LHB1010" s="347"/>
      <c r="LHC1010" s="347"/>
      <c r="LHD1010" s="347"/>
      <c r="LHE1010" s="347"/>
      <c r="LHF1010" s="347"/>
      <c r="LHG1010" s="347"/>
      <c r="LHH1010" s="347"/>
      <c r="LHI1010" s="347"/>
      <c r="LHJ1010" s="347"/>
      <c r="LHK1010" s="347"/>
      <c r="LHL1010" s="347"/>
      <c r="LHM1010" s="347"/>
      <c r="LHN1010" s="347"/>
      <c r="LHO1010" s="347"/>
      <c r="LHP1010" s="347"/>
      <c r="LHQ1010" s="347"/>
      <c r="LHR1010" s="347"/>
      <c r="LHS1010" s="347"/>
      <c r="LHT1010" s="347"/>
      <c r="LHU1010" s="347"/>
      <c r="LHV1010" s="347"/>
      <c r="LHW1010" s="347"/>
      <c r="LHX1010" s="347"/>
      <c r="LHY1010" s="347"/>
      <c r="LHZ1010" s="347"/>
      <c r="LIA1010" s="347"/>
      <c r="LIB1010" s="347"/>
      <c r="LIC1010" s="347"/>
      <c r="LID1010" s="347"/>
      <c r="LIE1010" s="347"/>
      <c r="LIF1010" s="347"/>
      <c r="LIG1010" s="347"/>
      <c r="LIH1010" s="347"/>
      <c r="LII1010" s="347"/>
      <c r="LIJ1010" s="347"/>
      <c r="LIK1010" s="347"/>
      <c r="LIL1010" s="347"/>
      <c r="LIM1010" s="347"/>
      <c r="LIN1010" s="347"/>
      <c r="LIO1010" s="347"/>
      <c r="LIP1010" s="347"/>
      <c r="LIQ1010" s="347"/>
      <c r="LIR1010" s="347"/>
      <c r="LIS1010" s="347"/>
      <c r="LIT1010" s="347"/>
      <c r="LIU1010" s="347"/>
      <c r="LIV1010" s="347"/>
      <c r="LIW1010" s="347"/>
      <c r="LIX1010" s="347"/>
      <c r="LIY1010" s="347"/>
      <c r="LIZ1010" s="347"/>
      <c r="LJA1010" s="347"/>
      <c r="LJB1010" s="347"/>
      <c r="LJC1010" s="347"/>
      <c r="LJD1010" s="347"/>
      <c r="LJE1010" s="347"/>
      <c r="LJF1010" s="347"/>
      <c r="LJG1010" s="347"/>
      <c r="LJH1010" s="347"/>
      <c r="LJI1010" s="347"/>
      <c r="LJJ1010" s="347"/>
      <c r="LJK1010" s="347"/>
      <c r="LJL1010" s="347"/>
      <c r="LJM1010" s="347"/>
      <c r="LJN1010" s="347"/>
      <c r="LJO1010" s="347"/>
      <c r="LJP1010" s="347"/>
      <c r="LJQ1010" s="347"/>
      <c r="LJR1010" s="347"/>
      <c r="LJS1010" s="347"/>
      <c r="LJT1010" s="347"/>
      <c r="LJU1010" s="347"/>
      <c r="LJV1010" s="347"/>
      <c r="LJW1010" s="347"/>
      <c r="LJX1010" s="347"/>
      <c r="LJY1010" s="347"/>
      <c r="LJZ1010" s="347"/>
      <c r="LKA1010" s="347"/>
      <c r="LKB1010" s="347"/>
      <c r="LKC1010" s="347"/>
      <c r="LKD1010" s="347"/>
      <c r="LKE1010" s="347"/>
      <c r="LKF1010" s="347"/>
      <c r="LKG1010" s="347"/>
      <c r="LKH1010" s="347"/>
      <c r="LKI1010" s="347"/>
      <c r="LKJ1010" s="347"/>
      <c r="LKK1010" s="347"/>
      <c r="LKL1010" s="347"/>
      <c r="LKM1010" s="347"/>
      <c r="LKN1010" s="347"/>
      <c r="LKO1010" s="347"/>
      <c r="LKP1010" s="347"/>
      <c r="LKQ1010" s="347"/>
      <c r="LKR1010" s="347"/>
      <c r="LKS1010" s="347"/>
      <c r="LKT1010" s="347"/>
      <c r="LKU1010" s="347"/>
      <c r="LKV1010" s="347"/>
      <c r="LKW1010" s="347"/>
      <c r="LKX1010" s="347"/>
      <c r="LKY1010" s="347"/>
      <c r="LKZ1010" s="347"/>
      <c r="LLA1010" s="347"/>
      <c r="LLB1010" s="347"/>
      <c r="LLC1010" s="347"/>
      <c r="LLD1010" s="347"/>
      <c r="LLE1010" s="347"/>
      <c r="LLF1010" s="347"/>
      <c r="LLG1010" s="347"/>
      <c r="LLH1010" s="347"/>
      <c r="LLI1010" s="347"/>
      <c r="LLJ1010" s="347"/>
      <c r="LLK1010" s="347"/>
      <c r="LLL1010" s="347"/>
      <c r="LLM1010" s="347"/>
      <c r="LLN1010" s="347"/>
      <c r="LLO1010" s="347"/>
      <c r="LLP1010" s="347"/>
      <c r="LLQ1010" s="347"/>
      <c r="LLR1010" s="347"/>
      <c r="LLS1010" s="347"/>
      <c r="LLT1010" s="347"/>
      <c r="LLU1010" s="347"/>
      <c r="LLV1010" s="347"/>
      <c r="LLW1010" s="347"/>
      <c r="LLX1010" s="347"/>
      <c r="LLY1010" s="347"/>
      <c r="LLZ1010" s="347"/>
      <c r="LMA1010" s="347"/>
      <c r="LMB1010" s="347"/>
      <c r="LMC1010" s="347"/>
      <c r="LMD1010" s="347"/>
      <c r="LME1010" s="347"/>
      <c r="LMF1010" s="347"/>
      <c r="LMG1010" s="347"/>
      <c r="LMH1010" s="347"/>
      <c r="LMI1010" s="347"/>
      <c r="LMJ1010" s="347"/>
      <c r="LMK1010" s="347"/>
      <c r="LML1010" s="347"/>
      <c r="LMM1010" s="347"/>
      <c r="LMN1010" s="347"/>
      <c r="LMO1010" s="347"/>
      <c r="LMP1010" s="347"/>
      <c r="LMQ1010" s="347"/>
      <c r="LMR1010" s="347"/>
      <c r="LMS1010" s="347"/>
      <c r="LMT1010" s="347"/>
      <c r="LMU1010" s="347"/>
      <c r="LMV1010" s="347"/>
      <c r="LMW1010" s="347"/>
      <c r="LMX1010" s="347"/>
      <c r="LMY1010" s="347"/>
      <c r="LMZ1010" s="347"/>
      <c r="LNA1010" s="347"/>
      <c r="LNB1010" s="347"/>
      <c r="LNC1010" s="347"/>
      <c r="LND1010" s="347"/>
      <c r="LNE1010" s="347"/>
      <c r="LNF1010" s="347"/>
      <c r="LNG1010" s="347"/>
      <c r="LNH1010" s="347"/>
      <c r="LNI1010" s="347"/>
      <c r="LNJ1010" s="347"/>
      <c r="LNK1010" s="347"/>
      <c r="LNL1010" s="347"/>
      <c r="LNM1010" s="347"/>
      <c r="LNN1010" s="347"/>
      <c r="LNO1010" s="347"/>
      <c r="LNP1010" s="347"/>
      <c r="LNQ1010" s="347"/>
      <c r="LNR1010" s="347"/>
      <c r="LNS1010" s="347"/>
      <c r="LNT1010" s="347"/>
      <c r="LNU1010" s="347"/>
      <c r="LNV1010" s="347"/>
      <c r="LNW1010" s="347"/>
      <c r="LNX1010" s="347"/>
      <c r="LNY1010" s="347"/>
      <c r="LNZ1010" s="347"/>
      <c r="LOA1010" s="347"/>
      <c r="LOB1010" s="347"/>
      <c r="LOC1010" s="347"/>
      <c r="LOD1010" s="347"/>
      <c r="LOE1010" s="347"/>
      <c r="LOF1010" s="347"/>
      <c r="LOG1010" s="347"/>
      <c r="LOH1010" s="347"/>
      <c r="LOI1010" s="347"/>
      <c r="LOJ1010" s="347"/>
      <c r="LOK1010" s="347"/>
      <c r="LOL1010" s="347"/>
      <c r="LOM1010" s="347"/>
      <c r="LON1010" s="347"/>
      <c r="LOO1010" s="347"/>
      <c r="LOP1010" s="347"/>
      <c r="LOQ1010" s="347"/>
      <c r="LOR1010" s="347"/>
      <c r="LOS1010" s="347"/>
      <c r="LOT1010" s="347"/>
      <c r="LOU1010" s="347"/>
      <c r="LOV1010" s="347"/>
      <c r="LOW1010" s="347"/>
      <c r="LOX1010" s="347"/>
      <c r="LOY1010" s="347"/>
      <c r="LOZ1010" s="347"/>
      <c r="LPA1010" s="347"/>
      <c r="LPB1010" s="347"/>
      <c r="LPC1010" s="347"/>
      <c r="LPD1010" s="347"/>
      <c r="LPE1010" s="347"/>
      <c r="LPF1010" s="347"/>
      <c r="LPG1010" s="347"/>
      <c r="LPH1010" s="347"/>
      <c r="LPI1010" s="347"/>
      <c r="LPJ1010" s="347"/>
      <c r="LPK1010" s="347"/>
      <c r="LPL1010" s="347"/>
      <c r="LPM1010" s="347"/>
      <c r="LPN1010" s="347"/>
      <c r="LPO1010" s="347"/>
      <c r="LPP1010" s="347"/>
      <c r="LPQ1010" s="347"/>
      <c r="LPR1010" s="347"/>
      <c r="LPS1010" s="347"/>
      <c r="LPT1010" s="347"/>
      <c r="LPU1010" s="347"/>
      <c r="LPV1010" s="347"/>
      <c r="LPW1010" s="347"/>
      <c r="LPX1010" s="347"/>
      <c r="LPY1010" s="347"/>
      <c r="LPZ1010" s="347"/>
      <c r="LQA1010" s="347"/>
      <c r="LQB1010" s="347"/>
      <c r="LQC1010" s="347"/>
      <c r="LQD1010" s="347"/>
      <c r="LQE1010" s="347"/>
      <c r="LQF1010" s="347"/>
      <c r="LQG1010" s="347"/>
      <c r="LQH1010" s="347"/>
      <c r="LQI1010" s="347"/>
      <c r="LQJ1010" s="347"/>
      <c r="LQK1010" s="347"/>
      <c r="LQL1010" s="347"/>
      <c r="LQM1010" s="347"/>
      <c r="LQN1010" s="347"/>
      <c r="LQO1010" s="347"/>
      <c r="LQP1010" s="347"/>
      <c r="LQQ1010" s="347"/>
      <c r="LQR1010" s="347"/>
      <c r="LQS1010" s="347"/>
      <c r="LQT1010" s="347"/>
      <c r="LQU1010" s="347"/>
      <c r="LQV1010" s="347"/>
      <c r="LQW1010" s="347"/>
      <c r="LQX1010" s="347"/>
      <c r="LQY1010" s="347"/>
      <c r="LQZ1010" s="347"/>
      <c r="LRA1010" s="347"/>
      <c r="LRB1010" s="347"/>
      <c r="LRC1010" s="347"/>
      <c r="LRD1010" s="347"/>
      <c r="LRE1010" s="347"/>
      <c r="LRF1010" s="347"/>
      <c r="LRG1010" s="347"/>
      <c r="LRH1010" s="347"/>
      <c r="LRI1010" s="347"/>
      <c r="LRJ1010" s="347"/>
      <c r="LRK1010" s="347"/>
      <c r="LRL1010" s="347"/>
      <c r="LRM1010" s="347"/>
      <c r="LRN1010" s="347"/>
      <c r="LRO1010" s="347"/>
      <c r="LRP1010" s="347"/>
      <c r="LRQ1010" s="347"/>
      <c r="LRR1010" s="347"/>
      <c r="LRS1010" s="347"/>
      <c r="LRT1010" s="347"/>
      <c r="LRU1010" s="347"/>
      <c r="LRV1010" s="347"/>
      <c r="LRW1010" s="347"/>
      <c r="LRX1010" s="347"/>
      <c r="LRY1010" s="347"/>
      <c r="LRZ1010" s="347"/>
      <c r="LSA1010" s="347"/>
      <c r="LSB1010" s="347"/>
      <c r="LSC1010" s="347"/>
      <c r="LSD1010" s="347"/>
      <c r="LSE1010" s="347"/>
      <c r="LSF1010" s="347"/>
      <c r="LSG1010" s="347"/>
      <c r="LSH1010" s="347"/>
      <c r="LSI1010" s="347"/>
      <c r="LSJ1010" s="347"/>
      <c r="LSK1010" s="347"/>
      <c r="LSL1010" s="347"/>
      <c r="LSM1010" s="347"/>
      <c r="LSN1010" s="347"/>
      <c r="LSO1010" s="347"/>
      <c r="LSP1010" s="347"/>
      <c r="LSQ1010" s="347"/>
      <c r="LSR1010" s="347"/>
      <c r="LSS1010" s="347"/>
      <c r="LST1010" s="347"/>
      <c r="LSU1010" s="347"/>
      <c r="LSV1010" s="347"/>
      <c r="LSW1010" s="347"/>
      <c r="LSX1010" s="347"/>
      <c r="LSY1010" s="347"/>
      <c r="LSZ1010" s="347"/>
      <c r="LTA1010" s="347"/>
      <c r="LTB1010" s="347"/>
      <c r="LTC1010" s="347"/>
      <c r="LTD1010" s="347"/>
      <c r="LTE1010" s="347"/>
      <c r="LTF1010" s="347"/>
      <c r="LTG1010" s="347"/>
      <c r="LTH1010" s="347"/>
      <c r="LTI1010" s="347"/>
      <c r="LTJ1010" s="347"/>
      <c r="LTK1010" s="347"/>
      <c r="LTL1010" s="347"/>
      <c r="LTM1010" s="347"/>
      <c r="LTN1010" s="347"/>
      <c r="LTO1010" s="347"/>
      <c r="LTP1010" s="347"/>
      <c r="LTQ1010" s="347"/>
      <c r="LTR1010" s="347"/>
      <c r="LTS1010" s="347"/>
      <c r="LTT1010" s="347"/>
      <c r="LTU1010" s="347"/>
      <c r="LTV1010" s="347"/>
      <c r="LTW1010" s="347"/>
      <c r="LTX1010" s="347"/>
      <c r="LTY1010" s="347"/>
      <c r="LTZ1010" s="347"/>
      <c r="LUA1010" s="347"/>
      <c r="LUB1010" s="347"/>
      <c r="LUC1010" s="347"/>
      <c r="LUD1010" s="347"/>
      <c r="LUE1010" s="347"/>
      <c r="LUF1010" s="347"/>
      <c r="LUG1010" s="347"/>
      <c r="LUH1010" s="347"/>
      <c r="LUI1010" s="347"/>
      <c r="LUJ1010" s="347"/>
      <c r="LUK1010" s="347"/>
      <c r="LUL1010" s="347"/>
      <c r="LUM1010" s="347"/>
      <c r="LUN1010" s="347"/>
      <c r="LUO1010" s="347"/>
      <c r="LUP1010" s="347"/>
      <c r="LUQ1010" s="347"/>
      <c r="LUR1010" s="347"/>
      <c r="LUS1010" s="347"/>
      <c r="LUT1010" s="347"/>
      <c r="LUU1010" s="347"/>
      <c r="LUV1010" s="347"/>
      <c r="LUW1010" s="347"/>
      <c r="LUX1010" s="347"/>
      <c r="LUY1010" s="347"/>
      <c r="LUZ1010" s="347"/>
      <c r="LVA1010" s="347"/>
      <c r="LVB1010" s="347"/>
      <c r="LVC1010" s="347"/>
      <c r="LVD1010" s="347"/>
      <c r="LVE1010" s="347"/>
      <c r="LVF1010" s="347"/>
      <c r="LVG1010" s="347"/>
      <c r="LVH1010" s="347"/>
      <c r="LVI1010" s="347"/>
      <c r="LVJ1010" s="347"/>
      <c r="LVK1010" s="347"/>
      <c r="LVL1010" s="347"/>
      <c r="LVM1010" s="347"/>
      <c r="LVN1010" s="347"/>
      <c r="LVO1010" s="347"/>
      <c r="LVP1010" s="347"/>
      <c r="LVQ1010" s="347"/>
      <c r="LVR1010" s="347"/>
      <c r="LVS1010" s="347"/>
      <c r="LVT1010" s="347"/>
      <c r="LVU1010" s="347"/>
      <c r="LVV1010" s="347"/>
      <c r="LVW1010" s="347"/>
      <c r="LVX1010" s="347"/>
      <c r="LVY1010" s="347"/>
      <c r="LVZ1010" s="347"/>
      <c r="LWA1010" s="347"/>
      <c r="LWB1010" s="347"/>
      <c r="LWC1010" s="347"/>
      <c r="LWD1010" s="347"/>
      <c r="LWE1010" s="347"/>
      <c r="LWF1010" s="347"/>
      <c r="LWG1010" s="347"/>
      <c r="LWH1010" s="347"/>
      <c r="LWI1010" s="347"/>
      <c r="LWJ1010" s="347"/>
      <c r="LWK1010" s="347"/>
      <c r="LWL1010" s="347"/>
      <c r="LWM1010" s="347"/>
      <c r="LWN1010" s="347"/>
      <c r="LWO1010" s="347"/>
      <c r="LWP1010" s="347"/>
      <c r="LWQ1010" s="347"/>
      <c r="LWR1010" s="347"/>
      <c r="LWS1010" s="347"/>
      <c r="LWT1010" s="347"/>
      <c r="LWU1010" s="347"/>
      <c r="LWV1010" s="347"/>
      <c r="LWW1010" s="347"/>
      <c r="LWX1010" s="347"/>
      <c r="LWY1010" s="347"/>
      <c r="LWZ1010" s="347"/>
      <c r="LXA1010" s="347"/>
      <c r="LXB1010" s="347"/>
      <c r="LXC1010" s="347"/>
      <c r="LXD1010" s="347"/>
      <c r="LXE1010" s="347"/>
      <c r="LXF1010" s="347"/>
      <c r="LXG1010" s="347"/>
      <c r="LXH1010" s="347"/>
      <c r="LXI1010" s="347"/>
      <c r="LXJ1010" s="347"/>
      <c r="LXK1010" s="347"/>
      <c r="LXL1010" s="347"/>
      <c r="LXM1010" s="347"/>
      <c r="LXN1010" s="347"/>
      <c r="LXO1010" s="347"/>
      <c r="LXP1010" s="347"/>
      <c r="LXQ1010" s="347"/>
      <c r="LXR1010" s="347"/>
      <c r="LXS1010" s="347"/>
      <c r="LXT1010" s="347"/>
      <c r="LXU1010" s="347"/>
      <c r="LXV1010" s="347"/>
      <c r="LXW1010" s="347"/>
      <c r="LXX1010" s="347"/>
      <c r="LXY1010" s="347"/>
      <c r="LXZ1010" s="347"/>
      <c r="LYA1010" s="347"/>
      <c r="LYB1010" s="347"/>
      <c r="LYC1010" s="347"/>
      <c r="LYD1010" s="347"/>
      <c r="LYE1010" s="347"/>
      <c r="LYF1010" s="347"/>
      <c r="LYG1010" s="347"/>
      <c r="LYH1010" s="347"/>
      <c r="LYI1010" s="347"/>
      <c r="LYJ1010" s="347"/>
      <c r="LYK1010" s="347"/>
      <c r="LYL1010" s="347"/>
      <c r="LYM1010" s="347"/>
      <c r="LYN1010" s="347"/>
      <c r="LYO1010" s="347"/>
      <c r="LYP1010" s="347"/>
      <c r="LYQ1010" s="347"/>
      <c r="LYR1010" s="347"/>
      <c r="LYS1010" s="347"/>
      <c r="LYT1010" s="347"/>
      <c r="LYU1010" s="347"/>
      <c r="LYV1010" s="347"/>
      <c r="LYW1010" s="347"/>
      <c r="LYX1010" s="347"/>
      <c r="LYY1010" s="347"/>
      <c r="LYZ1010" s="347"/>
      <c r="LZA1010" s="347"/>
      <c r="LZB1010" s="347"/>
      <c r="LZC1010" s="347"/>
      <c r="LZD1010" s="347"/>
      <c r="LZE1010" s="347"/>
      <c r="LZF1010" s="347"/>
      <c r="LZG1010" s="347"/>
      <c r="LZH1010" s="347"/>
      <c r="LZI1010" s="347"/>
      <c r="LZJ1010" s="347"/>
      <c r="LZK1010" s="347"/>
      <c r="LZL1010" s="347"/>
      <c r="LZM1010" s="347"/>
      <c r="LZN1010" s="347"/>
      <c r="LZO1010" s="347"/>
      <c r="LZP1010" s="347"/>
      <c r="LZQ1010" s="347"/>
      <c r="LZR1010" s="347"/>
      <c r="LZS1010" s="347"/>
      <c r="LZT1010" s="347"/>
      <c r="LZU1010" s="347"/>
      <c r="LZV1010" s="347"/>
      <c r="LZW1010" s="347"/>
      <c r="LZX1010" s="347"/>
      <c r="LZY1010" s="347"/>
      <c r="LZZ1010" s="347"/>
      <c r="MAA1010" s="347"/>
      <c r="MAB1010" s="347"/>
      <c r="MAC1010" s="347"/>
      <c r="MAD1010" s="347"/>
      <c r="MAE1010" s="347"/>
      <c r="MAF1010" s="347"/>
      <c r="MAG1010" s="347"/>
      <c r="MAH1010" s="347"/>
      <c r="MAI1010" s="347"/>
      <c r="MAJ1010" s="347"/>
      <c r="MAK1010" s="347"/>
      <c r="MAL1010" s="347"/>
      <c r="MAM1010" s="347"/>
      <c r="MAN1010" s="347"/>
      <c r="MAO1010" s="347"/>
      <c r="MAP1010" s="347"/>
      <c r="MAQ1010" s="347"/>
      <c r="MAR1010" s="347"/>
      <c r="MAS1010" s="347"/>
      <c r="MAT1010" s="347"/>
      <c r="MAU1010" s="347"/>
      <c r="MAV1010" s="347"/>
      <c r="MAW1010" s="347"/>
      <c r="MAX1010" s="347"/>
      <c r="MAY1010" s="347"/>
      <c r="MAZ1010" s="347"/>
      <c r="MBA1010" s="347"/>
      <c r="MBB1010" s="347"/>
      <c r="MBC1010" s="347"/>
      <c r="MBD1010" s="347"/>
      <c r="MBE1010" s="347"/>
      <c r="MBF1010" s="347"/>
      <c r="MBG1010" s="347"/>
      <c r="MBH1010" s="347"/>
      <c r="MBI1010" s="347"/>
      <c r="MBJ1010" s="347"/>
      <c r="MBK1010" s="347"/>
      <c r="MBL1010" s="347"/>
      <c r="MBM1010" s="347"/>
      <c r="MBN1010" s="347"/>
      <c r="MBO1010" s="347"/>
      <c r="MBP1010" s="347"/>
      <c r="MBQ1010" s="347"/>
      <c r="MBR1010" s="347"/>
      <c r="MBS1010" s="347"/>
      <c r="MBT1010" s="347"/>
      <c r="MBU1010" s="347"/>
      <c r="MBV1010" s="347"/>
      <c r="MBW1010" s="347"/>
      <c r="MBX1010" s="347"/>
      <c r="MBY1010" s="347"/>
      <c r="MBZ1010" s="347"/>
      <c r="MCA1010" s="347"/>
      <c r="MCB1010" s="347"/>
      <c r="MCC1010" s="347"/>
      <c r="MCD1010" s="347"/>
      <c r="MCE1010" s="347"/>
      <c r="MCF1010" s="347"/>
      <c r="MCG1010" s="347"/>
      <c r="MCH1010" s="347"/>
      <c r="MCI1010" s="347"/>
      <c r="MCJ1010" s="347"/>
      <c r="MCK1010" s="347"/>
      <c r="MCL1010" s="347"/>
      <c r="MCM1010" s="347"/>
      <c r="MCN1010" s="347"/>
      <c r="MCO1010" s="347"/>
      <c r="MCP1010" s="347"/>
      <c r="MCQ1010" s="347"/>
      <c r="MCR1010" s="347"/>
      <c r="MCS1010" s="347"/>
      <c r="MCT1010" s="347"/>
      <c r="MCU1010" s="347"/>
      <c r="MCV1010" s="347"/>
      <c r="MCW1010" s="347"/>
      <c r="MCX1010" s="347"/>
      <c r="MCY1010" s="347"/>
      <c r="MCZ1010" s="347"/>
      <c r="MDA1010" s="347"/>
      <c r="MDB1010" s="347"/>
      <c r="MDC1010" s="347"/>
      <c r="MDD1010" s="347"/>
      <c r="MDE1010" s="347"/>
      <c r="MDF1010" s="347"/>
      <c r="MDG1010" s="347"/>
      <c r="MDH1010" s="347"/>
      <c r="MDI1010" s="347"/>
      <c r="MDJ1010" s="347"/>
      <c r="MDK1010" s="347"/>
      <c r="MDL1010" s="347"/>
      <c r="MDM1010" s="347"/>
      <c r="MDN1010" s="347"/>
      <c r="MDO1010" s="347"/>
      <c r="MDP1010" s="347"/>
      <c r="MDQ1010" s="347"/>
      <c r="MDR1010" s="347"/>
      <c r="MDS1010" s="347"/>
      <c r="MDT1010" s="347"/>
      <c r="MDU1010" s="347"/>
      <c r="MDV1010" s="347"/>
      <c r="MDW1010" s="347"/>
      <c r="MDX1010" s="347"/>
      <c r="MDY1010" s="347"/>
      <c r="MDZ1010" s="347"/>
      <c r="MEA1010" s="347"/>
      <c r="MEB1010" s="347"/>
      <c r="MEC1010" s="347"/>
      <c r="MED1010" s="347"/>
      <c r="MEE1010" s="347"/>
      <c r="MEF1010" s="347"/>
      <c r="MEG1010" s="347"/>
      <c r="MEH1010" s="347"/>
      <c r="MEI1010" s="347"/>
      <c r="MEJ1010" s="347"/>
      <c r="MEK1010" s="347"/>
      <c r="MEL1010" s="347"/>
      <c r="MEM1010" s="347"/>
      <c r="MEN1010" s="347"/>
      <c r="MEO1010" s="347"/>
      <c r="MEP1010" s="347"/>
      <c r="MEQ1010" s="347"/>
      <c r="MER1010" s="347"/>
      <c r="MES1010" s="347"/>
      <c r="MET1010" s="347"/>
      <c r="MEU1010" s="347"/>
      <c r="MEV1010" s="347"/>
      <c r="MEW1010" s="347"/>
      <c r="MEX1010" s="347"/>
      <c r="MEY1010" s="347"/>
      <c r="MEZ1010" s="347"/>
      <c r="MFA1010" s="347"/>
      <c r="MFB1010" s="347"/>
      <c r="MFC1010" s="347"/>
      <c r="MFD1010" s="347"/>
      <c r="MFE1010" s="347"/>
      <c r="MFF1010" s="347"/>
      <c r="MFG1010" s="347"/>
      <c r="MFH1010" s="347"/>
      <c r="MFI1010" s="347"/>
      <c r="MFJ1010" s="347"/>
      <c r="MFK1010" s="347"/>
      <c r="MFL1010" s="347"/>
      <c r="MFM1010" s="347"/>
      <c r="MFN1010" s="347"/>
      <c r="MFO1010" s="347"/>
      <c r="MFP1010" s="347"/>
      <c r="MFQ1010" s="347"/>
      <c r="MFR1010" s="347"/>
      <c r="MFS1010" s="347"/>
      <c r="MFT1010" s="347"/>
      <c r="MFU1010" s="347"/>
      <c r="MFV1010" s="347"/>
      <c r="MFW1010" s="347"/>
      <c r="MFX1010" s="347"/>
      <c r="MFY1010" s="347"/>
      <c r="MFZ1010" s="347"/>
      <c r="MGA1010" s="347"/>
      <c r="MGB1010" s="347"/>
      <c r="MGC1010" s="347"/>
      <c r="MGD1010" s="347"/>
      <c r="MGE1010" s="347"/>
      <c r="MGF1010" s="347"/>
      <c r="MGG1010" s="347"/>
      <c r="MGH1010" s="347"/>
      <c r="MGI1010" s="347"/>
      <c r="MGJ1010" s="347"/>
      <c r="MGK1010" s="347"/>
      <c r="MGL1010" s="347"/>
      <c r="MGM1010" s="347"/>
      <c r="MGN1010" s="347"/>
      <c r="MGO1010" s="347"/>
      <c r="MGP1010" s="347"/>
      <c r="MGQ1010" s="347"/>
      <c r="MGR1010" s="347"/>
      <c r="MGS1010" s="347"/>
      <c r="MGT1010" s="347"/>
      <c r="MGU1010" s="347"/>
      <c r="MGV1010" s="347"/>
      <c r="MGW1010" s="347"/>
      <c r="MGX1010" s="347"/>
      <c r="MGY1010" s="347"/>
      <c r="MGZ1010" s="347"/>
      <c r="MHA1010" s="347"/>
      <c r="MHB1010" s="347"/>
      <c r="MHC1010" s="347"/>
      <c r="MHD1010" s="347"/>
      <c r="MHE1010" s="347"/>
      <c r="MHF1010" s="347"/>
      <c r="MHG1010" s="347"/>
      <c r="MHH1010" s="347"/>
      <c r="MHI1010" s="347"/>
      <c r="MHJ1010" s="347"/>
      <c r="MHK1010" s="347"/>
      <c r="MHL1010" s="347"/>
      <c r="MHM1010" s="347"/>
      <c r="MHN1010" s="347"/>
      <c r="MHO1010" s="347"/>
      <c r="MHP1010" s="347"/>
      <c r="MHQ1010" s="347"/>
      <c r="MHR1010" s="347"/>
      <c r="MHS1010" s="347"/>
      <c r="MHT1010" s="347"/>
      <c r="MHU1010" s="347"/>
      <c r="MHV1010" s="347"/>
      <c r="MHW1010" s="347"/>
      <c r="MHX1010" s="347"/>
      <c r="MHY1010" s="347"/>
      <c r="MHZ1010" s="347"/>
      <c r="MIA1010" s="347"/>
      <c r="MIB1010" s="347"/>
      <c r="MIC1010" s="347"/>
      <c r="MID1010" s="347"/>
      <c r="MIE1010" s="347"/>
      <c r="MIF1010" s="347"/>
      <c r="MIG1010" s="347"/>
      <c r="MIH1010" s="347"/>
      <c r="MII1010" s="347"/>
      <c r="MIJ1010" s="347"/>
      <c r="MIK1010" s="347"/>
      <c r="MIL1010" s="347"/>
      <c r="MIM1010" s="347"/>
      <c r="MIN1010" s="347"/>
      <c r="MIO1010" s="347"/>
      <c r="MIP1010" s="347"/>
      <c r="MIQ1010" s="347"/>
      <c r="MIR1010" s="347"/>
      <c r="MIS1010" s="347"/>
      <c r="MIT1010" s="347"/>
      <c r="MIU1010" s="347"/>
      <c r="MIV1010" s="347"/>
      <c r="MIW1010" s="347"/>
      <c r="MIX1010" s="347"/>
      <c r="MIY1010" s="347"/>
      <c r="MIZ1010" s="347"/>
      <c r="MJA1010" s="347"/>
      <c r="MJB1010" s="347"/>
      <c r="MJC1010" s="347"/>
      <c r="MJD1010" s="347"/>
      <c r="MJE1010" s="347"/>
      <c r="MJF1010" s="347"/>
      <c r="MJG1010" s="347"/>
      <c r="MJH1010" s="347"/>
      <c r="MJI1010" s="347"/>
      <c r="MJJ1010" s="347"/>
      <c r="MJK1010" s="347"/>
      <c r="MJL1010" s="347"/>
      <c r="MJM1010" s="347"/>
      <c r="MJN1010" s="347"/>
      <c r="MJO1010" s="347"/>
      <c r="MJP1010" s="347"/>
      <c r="MJQ1010" s="347"/>
      <c r="MJR1010" s="347"/>
      <c r="MJS1010" s="347"/>
      <c r="MJT1010" s="347"/>
      <c r="MJU1010" s="347"/>
      <c r="MJV1010" s="347"/>
      <c r="MJW1010" s="347"/>
      <c r="MJX1010" s="347"/>
      <c r="MJY1010" s="347"/>
      <c r="MJZ1010" s="347"/>
      <c r="MKA1010" s="347"/>
      <c r="MKB1010" s="347"/>
      <c r="MKC1010" s="347"/>
      <c r="MKD1010" s="347"/>
      <c r="MKE1010" s="347"/>
      <c r="MKF1010" s="347"/>
      <c r="MKG1010" s="347"/>
      <c r="MKH1010" s="347"/>
      <c r="MKI1010" s="347"/>
      <c r="MKJ1010" s="347"/>
      <c r="MKK1010" s="347"/>
      <c r="MKL1010" s="347"/>
      <c r="MKM1010" s="347"/>
      <c r="MKN1010" s="347"/>
      <c r="MKO1010" s="347"/>
      <c r="MKP1010" s="347"/>
      <c r="MKQ1010" s="347"/>
      <c r="MKR1010" s="347"/>
      <c r="MKS1010" s="347"/>
      <c r="MKT1010" s="347"/>
      <c r="MKU1010" s="347"/>
      <c r="MKV1010" s="347"/>
      <c r="MKW1010" s="347"/>
      <c r="MKX1010" s="347"/>
      <c r="MKY1010" s="347"/>
      <c r="MKZ1010" s="347"/>
      <c r="MLA1010" s="347"/>
      <c r="MLB1010" s="347"/>
      <c r="MLC1010" s="347"/>
      <c r="MLD1010" s="347"/>
      <c r="MLE1010" s="347"/>
      <c r="MLF1010" s="347"/>
      <c r="MLG1010" s="347"/>
      <c r="MLH1010" s="347"/>
      <c r="MLI1010" s="347"/>
      <c r="MLJ1010" s="347"/>
      <c r="MLK1010" s="347"/>
      <c r="MLL1010" s="347"/>
      <c r="MLM1010" s="347"/>
      <c r="MLN1010" s="347"/>
      <c r="MLO1010" s="347"/>
      <c r="MLP1010" s="347"/>
      <c r="MLQ1010" s="347"/>
      <c r="MLR1010" s="347"/>
      <c r="MLS1010" s="347"/>
      <c r="MLT1010" s="347"/>
      <c r="MLU1010" s="347"/>
      <c r="MLV1010" s="347"/>
      <c r="MLW1010" s="347"/>
      <c r="MLX1010" s="347"/>
      <c r="MLY1010" s="347"/>
      <c r="MLZ1010" s="347"/>
      <c r="MMA1010" s="347"/>
      <c r="MMB1010" s="347"/>
      <c r="MMC1010" s="347"/>
      <c r="MMD1010" s="347"/>
      <c r="MME1010" s="347"/>
      <c r="MMF1010" s="347"/>
      <c r="MMG1010" s="347"/>
      <c r="MMH1010" s="347"/>
      <c r="MMI1010" s="347"/>
      <c r="MMJ1010" s="347"/>
      <c r="MMK1010" s="347"/>
      <c r="MML1010" s="347"/>
      <c r="MMM1010" s="347"/>
      <c r="MMN1010" s="347"/>
      <c r="MMO1010" s="347"/>
      <c r="MMP1010" s="347"/>
      <c r="MMQ1010" s="347"/>
      <c r="MMR1010" s="347"/>
      <c r="MMS1010" s="347"/>
      <c r="MMT1010" s="347"/>
      <c r="MMU1010" s="347"/>
      <c r="MMV1010" s="347"/>
      <c r="MMW1010" s="347"/>
      <c r="MMX1010" s="347"/>
      <c r="MMY1010" s="347"/>
      <c r="MMZ1010" s="347"/>
      <c r="MNA1010" s="347"/>
      <c r="MNB1010" s="347"/>
      <c r="MNC1010" s="347"/>
      <c r="MND1010" s="347"/>
      <c r="MNE1010" s="347"/>
      <c r="MNF1010" s="347"/>
      <c r="MNG1010" s="347"/>
      <c r="MNH1010" s="347"/>
      <c r="MNI1010" s="347"/>
      <c r="MNJ1010" s="347"/>
      <c r="MNK1010" s="347"/>
      <c r="MNL1010" s="347"/>
      <c r="MNM1010" s="347"/>
      <c r="MNN1010" s="347"/>
      <c r="MNO1010" s="347"/>
      <c r="MNP1010" s="347"/>
      <c r="MNQ1010" s="347"/>
      <c r="MNR1010" s="347"/>
      <c r="MNS1010" s="347"/>
      <c r="MNT1010" s="347"/>
      <c r="MNU1010" s="347"/>
      <c r="MNV1010" s="347"/>
      <c r="MNW1010" s="347"/>
      <c r="MNX1010" s="347"/>
      <c r="MNY1010" s="347"/>
      <c r="MNZ1010" s="347"/>
      <c r="MOA1010" s="347"/>
      <c r="MOB1010" s="347"/>
      <c r="MOC1010" s="347"/>
      <c r="MOD1010" s="347"/>
      <c r="MOE1010" s="347"/>
      <c r="MOF1010" s="347"/>
      <c r="MOG1010" s="347"/>
      <c r="MOH1010" s="347"/>
      <c r="MOI1010" s="347"/>
      <c r="MOJ1010" s="347"/>
      <c r="MOK1010" s="347"/>
      <c r="MOL1010" s="347"/>
      <c r="MOM1010" s="347"/>
      <c r="MON1010" s="347"/>
      <c r="MOO1010" s="347"/>
      <c r="MOP1010" s="347"/>
      <c r="MOQ1010" s="347"/>
      <c r="MOR1010" s="347"/>
      <c r="MOS1010" s="347"/>
      <c r="MOT1010" s="347"/>
      <c r="MOU1010" s="347"/>
      <c r="MOV1010" s="347"/>
      <c r="MOW1010" s="347"/>
      <c r="MOX1010" s="347"/>
      <c r="MOY1010" s="347"/>
      <c r="MOZ1010" s="347"/>
      <c r="MPA1010" s="347"/>
      <c r="MPB1010" s="347"/>
      <c r="MPC1010" s="347"/>
      <c r="MPD1010" s="347"/>
      <c r="MPE1010" s="347"/>
      <c r="MPF1010" s="347"/>
      <c r="MPG1010" s="347"/>
      <c r="MPH1010" s="347"/>
      <c r="MPI1010" s="347"/>
      <c r="MPJ1010" s="347"/>
      <c r="MPK1010" s="347"/>
      <c r="MPL1010" s="347"/>
      <c r="MPM1010" s="347"/>
      <c r="MPN1010" s="347"/>
      <c r="MPO1010" s="347"/>
      <c r="MPP1010" s="347"/>
      <c r="MPQ1010" s="347"/>
      <c r="MPR1010" s="347"/>
      <c r="MPS1010" s="347"/>
      <c r="MPT1010" s="347"/>
      <c r="MPU1010" s="347"/>
      <c r="MPV1010" s="347"/>
      <c r="MPW1010" s="347"/>
      <c r="MPX1010" s="347"/>
      <c r="MPY1010" s="347"/>
      <c r="MPZ1010" s="347"/>
      <c r="MQA1010" s="347"/>
      <c r="MQB1010" s="347"/>
      <c r="MQC1010" s="347"/>
      <c r="MQD1010" s="347"/>
      <c r="MQE1010" s="347"/>
      <c r="MQF1010" s="347"/>
      <c r="MQG1010" s="347"/>
      <c r="MQH1010" s="347"/>
      <c r="MQI1010" s="347"/>
      <c r="MQJ1010" s="347"/>
      <c r="MQK1010" s="347"/>
      <c r="MQL1010" s="347"/>
      <c r="MQM1010" s="347"/>
      <c r="MQN1010" s="347"/>
      <c r="MQO1010" s="347"/>
      <c r="MQP1010" s="347"/>
      <c r="MQQ1010" s="347"/>
      <c r="MQR1010" s="347"/>
      <c r="MQS1010" s="347"/>
      <c r="MQT1010" s="347"/>
      <c r="MQU1010" s="347"/>
      <c r="MQV1010" s="347"/>
      <c r="MQW1010" s="347"/>
      <c r="MQX1010" s="347"/>
      <c r="MQY1010" s="347"/>
      <c r="MQZ1010" s="347"/>
      <c r="MRA1010" s="347"/>
      <c r="MRB1010" s="347"/>
      <c r="MRC1010" s="347"/>
      <c r="MRD1010" s="347"/>
      <c r="MRE1010" s="347"/>
      <c r="MRF1010" s="347"/>
      <c r="MRG1010" s="347"/>
      <c r="MRH1010" s="347"/>
      <c r="MRI1010" s="347"/>
      <c r="MRJ1010" s="347"/>
      <c r="MRK1010" s="347"/>
      <c r="MRL1010" s="347"/>
      <c r="MRM1010" s="347"/>
      <c r="MRN1010" s="347"/>
      <c r="MRO1010" s="347"/>
      <c r="MRP1010" s="347"/>
      <c r="MRQ1010" s="347"/>
      <c r="MRR1010" s="347"/>
      <c r="MRS1010" s="347"/>
      <c r="MRT1010" s="347"/>
      <c r="MRU1010" s="347"/>
      <c r="MRV1010" s="347"/>
      <c r="MRW1010" s="347"/>
      <c r="MRX1010" s="347"/>
      <c r="MRY1010" s="347"/>
      <c r="MRZ1010" s="347"/>
      <c r="MSA1010" s="347"/>
      <c r="MSB1010" s="347"/>
      <c r="MSC1010" s="347"/>
      <c r="MSD1010" s="347"/>
      <c r="MSE1010" s="347"/>
      <c r="MSF1010" s="347"/>
      <c r="MSG1010" s="347"/>
      <c r="MSH1010" s="347"/>
      <c r="MSI1010" s="347"/>
      <c r="MSJ1010" s="347"/>
      <c r="MSK1010" s="347"/>
      <c r="MSL1010" s="347"/>
      <c r="MSM1010" s="347"/>
      <c r="MSN1010" s="347"/>
      <c r="MSO1010" s="347"/>
      <c r="MSP1010" s="347"/>
      <c r="MSQ1010" s="347"/>
      <c r="MSR1010" s="347"/>
      <c r="MSS1010" s="347"/>
      <c r="MST1010" s="347"/>
      <c r="MSU1010" s="347"/>
      <c r="MSV1010" s="347"/>
      <c r="MSW1010" s="347"/>
      <c r="MSX1010" s="347"/>
      <c r="MSY1010" s="347"/>
      <c r="MSZ1010" s="347"/>
      <c r="MTA1010" s="347"/>
      <c r="MTB1010" s="347"/>
      <c r="MTC1010" s="347"/>
      <c r="MTD1010" s="347"/>
      <c r="MTE1010" s="347"/>
      <c r="MTF1010" s="347"/>
      <c r="MTG1010" s="347"/>
      <c r="MTH1010" s="347"/>
      <c r="MTI1010" s="347"/>
      <c r="MTJ1010" s="347"/>
      <c r="MTK1010" s="347"/>
      <c r="MTL1010" s="347"/>
      <c r="MTM1010" s="347"/>
      <c r="MTN1010" s="347"/>
      <c r="MTO1010" s="347"/>
      <c r="MTP1010" s="347"/>
      <c r="MTQ1010" s="347"/>
      <c r="MTR1010" s="347"/>
      <c r="MTS1010" s="347"/>
      <c r="MTT1010" s="347"/>
      <c r="MTU1010" s="347"/>
      <c r="MTV1010" s="347"/>
      <c r="MTW1010" s="347"/>
      <c r="MTX1010" s="347"/>
      <c r="MTY1010" s="347"/>
      <c r="MTZ1010" s="347"/>
      <c r="MUA1010" s="347"/>
      <c r="MUB1010" s="347"/>
      <c r="MUC1010" s="347"/>
      <c r="MUD1010" s="347"/>
      <c r="MUE1010" s="347"/>
      <c r="MUF1010" s="347"/>
      <c r="MUG1010" s="347"/>
      <c r="MUH1010" s="347"/>
      <c r="MUI1010" s="347"/>
      <c r="MUJ1010" s="347"/>
      <c r="MUK1010" s="347"/>
      <c r="MUL1010" s="347"/>
      <c r="MUM1010" s="347"/>
      <c r="MUN1010" s="347"/>
      <c r="MUO1010" s="347"/>
      <c r="MUP1010" s="347"/>
      <c r="MUQ1010" s="347"/>
      <c r="MUR1010" s="347"/>
      <c r="MUS1010" s="347"/>
      <c r="MUT1010" s="347"/>
      <c r="MUU1010" s="347"/>
      <c r="MUV1010" s="347"/>
      <c r="MUW1010" s="347"/>
      <c r="MUX1010" s="347"/>
      <c r="MUY1010" s="347"/>
      <c r="MUZ1010" s="347"/>
      <c r="MVA1010" s="347"/>
      <c r="MVB1010" s="347"/>
      <c r="MVC1010" s="347"/>
      <c r="MVD1010" s="347"/>
      <c r="MVE1010" s="347"/>
      <c r="MVF1010" s="347"/>
      <c r="MVG1010" s="347"/>
      <c r="MVH1010" s="347"/>
      <c r="MVI1010" s="347"/>
      <c r="MVJ1010" s="347"/>
      <c r="MVK1010" s="347"/>
      <c r="MVL1010" s="347"/>
      <c r="MVM1010" s="347"/>
      <c r="MVN1010" s="347"/>
      <c r="MVO1010" s="347"/>
      <c r="MVP1010" s="347"/>
      <c r="MVQ1010" s="347"/>
      <c r="MVR1010" s="347"/>
      <c r="MVS1010" s="347"/>
      <c r="MVT1010" s="347"/>
      <c r="MVU1010" s="347"/>
      <c r="MVV1010" s="347"/>
      <c r="MVW1010" s="347"/>
      <c r="MVX1010" s="347"/>
      <c r="MVY1010" s="347"/>
      <c r="MVZ1010" s="347"/>
      <c r="MWA1010" s="347"/>
      <c r="MWB1010" s="347"/>
      <c r="MWC1010" s="347"/>
      <c r="MWD1010" s="347"/>
      <c r="MWE1010" s="347"/>
      <c r="MWF1010" s="347"/>
      <c r="MWG1010" s="347"/>
      <c r="MWH1010" s="347"/>
      <c r="MWI1010" s="347"/>
      <c r="MWJ1010" s="347"/>
      <c r="MWK1010" s="347"/>
      <c r="MWL1010" s="347"/>
      <c r="MWM1010" s="347"/>
      <c r="MWN1010" s="347"/>
      <c r="MWO1010" s="347"/>
      <c r="MWP1010" s="347"/>
      <c r="MWQ1010" s="347"/>
      <c r="MWR1010" s="347"/>
      <c r="MWS1010" s="347"/>
      <c r="MWT1010" s="347"/>
      <c r="MWU1010" s="347"/>
      <c r="MWV1010" s="347"/>
      <c r="MWW1010" s="347"/>
      <c r="MWX1010" s="347"/>
      <c r="MWY1010" s="347"/>
      <c r="MWZ1010" s="347"/>
      <c r="MXA1010" s="347"/>
      <c r="MXB1010" s="347"/>
      <c r="MXC1010" s="347"/>
      <c r="MXD1010" s="347"/>
      <c r="MXE1010" s="347"/>
      <c r="MXF1010" s="347"/>
      <c r="MXG1010" s="347"/>
      <c r="MXH1010" s="347"/>
      <c r="MXI1010" s="347"/>
      <c r="MXJ1010" s="347"/>
      <c r="MXK1010" s="347"/>
      <c r="MXL1010" s="347"/>
      <c r="MXM1010" s="347"/>
      <c r="MXN1010" s="347"/>
      <c r="MXO1010" s="347"/>
      <c r="MXP1010" s="347"/>
      <c r="MXQ1010" s="347"/>
      <c r="MXR1010" s="347"/>
      <c r="MXS1010" s="347"/>
      <c r="MXT1010" s="347"/>
      <c r="MXU1010" s="347"/>
      <c r="MXV1010" s="347"/>
      <c r="MXW1010" s="347"/>
      <c r="MXX1010" s="347"/>
      <c r="MXY1010" s="347"/>
      <c r="MXZ1010" s="347"/>
      <c r="MYA1010" s="347"/>
      <c r="MYB1010" s="347"/>
      <c r="MYC1010" s="347"/>
      <c r="MYD1010" s="347"/>
      <c r="MYE1010" s="347"/>
      <c r="MYF1010" s="347"/>
      <c r="MYG1010" s="347"/>
      <c r="MYH1010" s="347"/>
      <c r="MYI1010" s="347"/>
      <c r="MYJ1010" s="347"/>
      <c r="MYK1010" s="347"/>
      <c r="MYL1010" s="347"/>
      <c r="MYM1010" s="347"/>
      <c r="MYN1010" s="347"/>
      <c r="MYO1010" s="347"/>
      <c r="MYP1010" s="347"/>
      <c r="MYQ1010" s="347"/>
      <c r="MYR1010" s="347"/>
      <c r="MYS1010" s="347"/>
      <c r="MYT1010" s="347"/>
      <c r="MYU1010" s="347"/>
      <c r="MYV1010" s="347"/>
      <c r="MYW1010" s="347"/>
      <c r="MYX1010" s="347"/>
      <c r="MYY1010" s="347"/>
      <c r="MYZ1010" s="347"/>
      <c r="MZA1010" s="347"/>
      <c r="MZB1010" s="347"/>
      <c r="MZC1010" s="347"/>
      <c r="MZD1010" s="347"/>
      <c r="MZE1010" s="347"/>
      <c r="MZF1010" s="347"/>
      <c r="MZG1010" s="347"/>
      <c r="MZH1010" s="347"/>
      <c r="MZI1010" s="347"/>
      <c r="MZJ1010" s="347"/>
      <c r="MZK1010" s="347"/>
      <c r="MZL1010" s="347"/>
      <c r="MZM1010" s="347"/>
      <c r="MZN1010" s="347"/>
      <c r="MZO1010" s="347"/>
      <c r="MZP1010" s="347"/>
      <c r="MZQ1010" s="347"/>
      <c r="MZR1010" s="347"/>
      <c r="MZS1010" s="347"/>
      <c r="MZT1010" s="347"/>
      <c r="MZU1010" s="347"/>
      <c r="MZV1010" s="347"/>
      <c r="MZW1010" s="347"/>
      <c r="MZX1010" s="347"/>
      <c r="MZY1010" s="347"/>
      <c r="MZZ1010" s="347"/>
      <c r="NAA1010" s="347"/>
      <c r="NAB1010" s="347"/>
      <c r="NAC1010" s="347"/>
      <c r="NAD1010" s="347"/>
      <c r="NAE1010" s="347"/>
      <c r="NAF1010" s="347"/>
      <c r="NAG1010" s="347"/>
      <c r="NAH1010" s="347"/>
      <c r="NAI1010" s="347"/>
      <c r="NAJ1010" s="347"/>
      <c r="NAK1010" s="347"/>
      <c r="NAL1010" s="347"/>
      <c r="NAM1010" s="347"/>
      <c r="NAN1010" s="347"/>
      <c r="NAO1010" s="347"/>
      <c r="NAP1010" s="347"/>
      <c r="NAQ1010" s="347"/>
      <c r="NAR1010" s="347"/>
      <c r="NAS1010" s="347"/>
      <c r="NAT1010" s="347"/>
      <c r="NAU1010" s="347"/>
      <c r="NAV1010" s="347"/>
      <c r="NAW1010" s="347"/>
      <c r="NAX1010" s="347"/>
      <c r="NAY1010" s="347"/>
      <c r="NAZ1010" s="347"/>
      <c r="NBA1010" s="347"/>
      <c r="NBB1010" s="347"/>
      <c r="NBC1010" s="347"/>
      <c r="NBD1010" s="347"/>
      <c r="NBE1010" s="347"/>
      <c r="NBF1010" s="347"/>
      <c r="NBG1010" s="347"/>
      <c r="NBH1010" s="347"/>
      <c r="NBI1010" s="347"/>
      <c r="NBJ1010" s="347"/>
      <c r="NBK1010" s="347"/>
      <c r="NBL1010" s="347"/>
      <c r="NBM1010" s="347"/>
      <c r="NBN1010" s="347"/>
      <c r="NBO1010" s="347"/>
      <c r="NBP1010" s="347"/>
      <c r="NBQ1010" s="347"/>
      <c r="NBR1010" s="347"/>
      <c r="NBS1010" s="347"/>
      <c r="NBT1010" s="347"/>
      <c r="NBU1010" s="347"/>
      <c r="NBV1010" s="347"/>
      <c r="NBW1010" s="347"/>
      <c r="NBX1010" s="347"/>
      <c r="NBY1010" s="347"/>
      <c r="NBZ1010" s="347"/>
      <c r="NCA1010" s="347"/>
      <c r="NCB1010" s="347"/>
      <c r="NCC1010" s="347"/>
      <c r="NCD1010" s="347"/>
      <c r="NCE1010" s="347"/>
      <c r="NCF1010" s="347"/>
      <c r="NCG1010" s="347"/>
      <c r="NCH1010" s="347"/>
      <c r="NCI1010" s="347"/>
      <c r="NCJ1010" s="347"/>
      <c r="NCK1010" s="347"/>
      <c r="NCL1010" s="347"/>
      <c r="NCM1010" s="347"/>
      <c r="NCN1010" s="347"/>
      <c r="NCO1010" s="347"/>
      <c r="NCP1010" s="347"/>
      <c r="NCQ1010" s="347"/>
      <c r="NCR1010" s="347"/>
      <c r="NCS1010" s="347"/>
      <c r="NCT1010" s="347"/>
      <c r="NCU1010" s="347"/>
      <c r="NCV1010" s="347"/>
      <c r="NCW1010" s="347"/>
      <c r="NCX1010" s="347"/>
      <c r="NCY1010" s="347"/>
      <c r="NCZ1010" s="347"/>
      <c r="NDA1010" s="347"/>
      <c r="NDB1010" s="347"/>
      <c r="NDC1010" s="347"/>
      <c r="NDD1010" s="347"/>
      <c r="NDE1010" s="347"/>
      <c r="NDF1010" s="347"/>
      <c r="NDG1010" s="347"/>
      <c r="NDH1010" s="348"/>
      <c r="NDI1010" s="134"/>
      <c r="NDJ1010" s="134"/>
      <c r="NDK1010" s="135"/>
      <c r="NDL1010" s="158"/>
      <c r="NDM1010" s="437"/>
      <c r="NDN1010" s="437"/>
    </row>
    <row r="1011" spans="1:9582" s="290" customFormat="1" ht="45.75" customHeight="1">
      <c r="A1011" s="589">
        <f>1+A1010</f>
        <v>1009</v>
      </c>
      <c r="B1011" s="151" t="s">
        <v>9528</v>
      </c>
      <c r="C1011" s="134" t="s">
        <v>9529</v>
      </c>
      <c r="D1011" s="135" t="s">
        <v>645</v>
      </c>
      <c r="E1011" s="158">
        <v>45567</v>
      </c>
      <c r="F1011" s="437">
        <v>45568</v>
      </c>
      <c r="G1011" s="437">
        <v>45646</v>
      </c>
      <c r="H1011" s="358" t="s">
        <v>416</v>
      </c>
      <c r="I1011" s="358" t="s">
        <v>95</v>
      </c>
      <c r="J1011" s="503" t="s">
        <v>4501</v>
      </c>
      <c r="K1011" s="360">
        <v>5743723</v>
      </c>
      <c r="L1011" s="157">
        <v>3</v>
      </c>
      <c r="M1011" s="157" t="s">
        <v>97</v>
      </c>
      <c r="N1011" s="157" t="s">
        <v>5078</v>
      </c>
      <c r="O1011" s="157" t="s">
        <v>2287</v>
      </c>
      <c r="P1011" s="157" t="s">
        <v>9530</v>
      </c>
      <c r="Q1011" s="157" t="s">
        <v>9264</v>
      </c>
      <c r="R1011" s="157">
        <v>0</v>
      </c>
      <c r="S1011" s="157" t="s">
        <v>9531</v>
      </c>
      <c r="T1011" s="157">
        <v>10500000</v>
      </c>
      <c r="U1011" s="157" t="s">
        <v>9324</v>
      </c>
      <c r="V1011" s="538" t="s">
        <v>9435</v>
      </c>
      <c r="W1011" s="538" t="s">
        <v>9324</v>
      </c>
      <c r="X1011" s="538" t="s">
        <v>103</v>
      </c>
      <c r="Y1011" s="538">
        <f>+Z1011+AA1011+AB1011</f>
        <v>10500000</v>
      </c>
      <c r="Z1011" s="538">
        <v>10500000</v>
      </c>
      <c r="AA1011" s="538">
        <v>0</v>
      </c>
      <c r="AB1011" s="538">
        <v>0</v>
      </c>
      <c r="AC1011" s="538">
        <v>0</v>
      </c>
      <c r="AD1011" s="538">
        <v>0</v>
      </c>
      <c r="AE1011" s="538">
        <v>0</v>
      </c>
      <c r="AF1011" s="538">
        <v>0</v>
      </c>
      <c r="AG1011" s="538">
        <v>0</v>
      </c>
      <c r="AH1011" s="538">
        <v>0</v>
      </c>
      <c r="AI1011" s="538">
        <v>0</v>
      </c>
      <c r="AJ1011" s="538">
        <v>0</v>
      </c>
      <c r="AK1011" s="538" t="s">
        <v>104</v>
      </c>
      <c r="AL1011" s="538" t="s">
        <v>9532</v>
      </c>
      <c r="AM1011" s="538" t="s">
        <v>7518</v>
      </c>
      <c r="AN1011" s="538">
        <v>52285927</v>
      </c>
      <c r="AO1011" s="538" t="s">
        <v>114</v>
      </c>
      <c r="AP1011" s="538" t="s">
        <v>114</v>
      </c>
      <c r="AQ1011" s="538" t="s">
        <v>114</v>
      </c>
      <c r="AR1011" s="538" t="s">
        <v>114</v>
      </c>
      <c r="AS1011" s="538" t="s">
        <v>9324</v>
      </c>
      <c r="AT1011" s="538" t="s">
        <v>9324</v>
      </c>
      <c r="AU1011" s="538" t="s">
        <v>392</v>
      </c>
      <c r="AV1011" s="538" t="s">
        <v>9324</v>
      </c>
      <c r="AW1011" s="538" t="s">
        <v>9324</v>
      </c>
      <c r="AX1011" s="538" t="s">
        <v>9324</v>
      </c>
      <c r="AY1011" s="538" t="s">
        <v>108</v>
      </c>
      <c r="AZ1011" s="538" t="s">
        <v>9324</v>
      </c>
      <c r="BA1011" s="538" t="s">
        <v>9324</v>
      </c>
      <c r="BB1011" s="538"/>
      <c r="BC1011" s="538" t="s">
        <v>9324</v>
      </c>
      <c r="BD1011" s="538" t="s">
        <v>9324</v>
      </c>
      <c r="BE1011" s="538" t="s">
        <v>9324</v>
      </c>
      <c r="BF1011" s="538" t="s">
        <v>9324</v>
      </c>
      <c r="BG1011" s="538" t="s">
        <v>9324</v>
      </c>
      <c r="BH1011" s="538">
        <f>T1011+BB1011</f>
        <v>10500000</v>
      </c>
      <c r="BI1011" s="349" t="s">
        <v>113</v>
      </c>
      <c r="BJ1011" s="538" t="s">
        <v>9324</v>
      </c>
      <c r="BK1011" s="538" t="s">
        <v>114</v>
      </c>
      <c r="BL1011" s="538" t="s">
        <v>9324</v>
      </c>
      <c r="BM1011" s="392"/>
      <c r="BN1011" s="538" t="s">
        <v>917</v>
      </c>
      <c r="BO1011" s="538">
        <v>73</v>
      </c>
      <c r="BP1011" s="538"/>
      <c r="BQ1011" s="538" t="s">
        <v>114</v>
      </c>
      <c r="BR1011" s="538" t="s">
        <v>114</v>
      </c>
      <c r="BS1011" s="538" t="s">
        <v>114</v>
      </c>
      <c r="BT1011" s="538" t="s">
        <v>114</v>
      </c>
      <c r="BU1011" s="538" t="s">
        <v>4506</v>
      </c>
      <c r="BV1011" s="538">
        <v>3134876171</v>
      </c>
      <c r="BW1011" s="538" t="s">
        <v>4507</v>
      </c>
      <c r="BX1011" s="538" t="s">
        <v>881</v>
      </c>
      <c r="BY1011" s="538" t="s">
        <v>119</v>
      </c>
      <c r="BZ1011" s="538">
        <v>6065588979</v>
      </c>
      <c r="CA1011" s="392" t="s">
        <v>109</v>
      </c>
      <c r="CB1011" s="392" t="s">
        <v>109</v>
      </c>
      <c r="CC1011" s="392" t="s">
        <v>109</v>
      </c>
      <c r="CD1011" s="392"/>
      <c r="CE1011" s="392"/>
      <c r="CF1011" s="392"/>
      <c r="CG1011" s="392"/>
      <c r="CH1011" s="392"/>
      <c r="CI1011" s="392"/>
      <c r="CJ1011" s="392"/>
      <c r="CK1011" s="392"/>
      <c r="CL1011" s="392"/>
      <c r="CM1011" s="392" t="s">
        <v>109</v>
      </c>
      <c r="CN1011" s="392"/>
      <c r="CO1011" s="297"/>
      <c r="CP1011" s="297"/>
      <c r="CQ1011" s="297"/>
      <c r="CR1011" s="297"/>
      <c r="CS1011" s="297"/>
      <c r="CT1011" s="297"/>
      <c r="CU1011" s="297"/>
      <c r="CV1011" s="297"/>
      <c r="CW1011" s="297"/>
      <c r="CX1011" s="297"/>
      <c r="CY1011" s="297"/>
      <c r="CZ1011" s="297"/>
      <c r="DA1011" s="297"/>
      <c r="DB1011" s="297"/>
      <c r="DC1011" s="297"/>
      <c r="DD1011" s="297"/>
      <c r="DE1011" s="297"/>
      <c r="DF1011" s="297"/>
      <c r="DG1011" s="297"/>
      <c r="DH1011" s="297"/>
      <c r="DI1011" s="297"/>
      <c r="DJ1011" s="297"/>
      <c r="DK1011" s="297"/>
      <c r="DL1011" s="297"/>
      <c r="DM1011" s="297"/>
      <c r="DN1011" s="297"/>
      <c r="DO1011" s="297"/>
      <c r="DP1011" s="297"/>
      <c r="DQ1011" s="297"/>
      <c r="DR1011" s="297"/>
      <c r="DS1011" s="297"/>
      <c r="DT1011" s="297"/>
      <c r="DU1011" s="297"/>
      <c r="DV1011" s="297"/>
      <c r="DW1011" s="297"/>
      <c r="DX1011" s="297"/>
      <c r="DY1011" s="297"/>
      <c r="DZ1011" s="297"/>
      <c r="EA1011" s="297"/>
      <c r="EB1011" s="297"/>
      <c r="EC1011" s="297"/>
      <c r="ED1011" s="297"/>
      <c r="EE1011" s="297"/>
      <c r="EF1011" s="297"/>
      <c r="EG1011" s="297"/>
      <c r="EH1011" s="297"/>
      <c r="EI1011" s="297"/>
      <c r="EJ1011" s="297"/>
      <c r="EK1011" s="297"/>
      <c r="EL1011" s="297"/>
      <c r="EM1011" s="297"/>
      <c r="EN1011" s="297"/>
      <c r="EO1011" s="297"/>
      <c r="EP1011" s="297"/>
      <c r="EQ1011" s="297"/>
      <c r="ER1011" s="297"/>
      <c r="ES1011" s="297"/>
      <c r="ET1011" s="297"/>
      <c r="EU1011" s="297"/>
      <c r="EV1011" s="297"/>
      <c r="EW1011" s="297"/>
      <c r="EX1011" s="297"/>
      <c r="EY1011" s="297"/>
      <c r="EZ1011" s="297"/>
      <c r="FA1011" s="297"/>
      <c r="FB1011" s="297"/>
      <c r="FC1011" s="297"/>
      <c r="FD1011" s="297"/>
      <c r="FE1011" s="297"/>
      <c r="FF1011" s="297"/>
      <c r="FG1011" s="297"/>
      <c r="FH1011" s="297"/>
      <c r="FI1011" s="297"/>
      <c r="FJ1011" s="297"/>
      <c r="FK1011" s="297"/>
      <c r="FL1011" s="297"/>
      <c r="FM1011" s="297"/>
      <c r="FN1011" s="297"/>
      <c r="FO1011" s="297"/>
      <c r="FP1011" s="297"/>
      <c r="FQ1011" s="297"/>
      <c r="FR1011" s="297"/>
      <c r="FS1011" s="297"/>
      <c r="FT1011" s="50"/>
      <c r="FU1011" s="50"/>
      <c r="FV1011" s="50"/>
      <c r="FW1011" s="50"/>
      <c r="FX1011" s="50"/>
      <c r="FY1011" s="50"/>
      <c r="FZ1011" s="50"/>
      <c r="GA1011" s="50"/>
      <c r="GB1011" s="50"/>
      <c r="GC1011" s="50"/>
      <c r="GD1011" s="50"/>
      <c r="GE1011" s="50"/>
      <c r="GF1011" s="50"/>
      <c r="GG1011" s="50"/>
      <c r="GH1011" s="50"/>
      <c r="GI1011" s="50"/>
      <c r="GJ1011" s="50"/>
      <c r="GK1011" s="50"/>
      <c r="GL1011" s="50"/>
      <c r="GM1011" s="50"/>
      <c r="GN1011" s="50"/>
      <c r="GO1011" s="50"/>
      <c r="GP1011" s="50"/>
      <c r="GQ1011" s="50"/>
      <c r="GR1011" s="50"/>
      <c r="GS1011" s="50"/>
      <c r="GT1011" s="50"/>
      <c r="GU1011" s="50"/>
      <c r="NDH1011" s="348"/>
      <c r="NDI1011" s="134"/>
      <c r="NDJ1011" s="134"/>
      <c r="NDK1011" s="135"/>
      <c r="NDL1011" s="158"/>
      <c r="NDM1011" s="437"/>
      <c r="NDN1011" s="437"/>
    </row>
    <row r="1012" spans="1:9582" s="50" customFormat="1" ht="45.75" customHeight="1">
      <c r="A1012" s="589">
        <f>1+A1011</f>
        <v>1010</v>
      </c>
      <c r="B1012" s="403" t="s">
        <v>9533</v>
      </c>
      <c r="C1012" s="156" t="s">
        <v>9534</v>
      </c>
      <c r="D1012" s="156" t="s">
        <v>6828</v>
      </c>
      <c r="E1012" s="156">
        <v>45567</v>
      </c>
      <c r="F1012" s="156">
        <v>45569</v>
      </c>
      <c r="G1012" s="156">
        <v>45739</v>
      </c>
      <c r="H1012" s="156" t="s">
        <v>416</v>
      </c>
      <c r="I1012" s="156" t="s">
        <v>95</v>
      </c>
      <c r="J1012" s="156" t="s">
        <v>9535</v>
      </c>
      <c r="K1012" s="251">
        <v>1072705535</v>
      </c>
      <c r="L1012" s="156">
        <v>8</v>
      </c>
      <c r="M1012" s="156" t="s">
        <v>97</v>
      </c>
      <c r="N1012" s="156" t="s">
        <v>5078</v>
      </c>
      <c r="O1012" s="156" t="s">
        <v>427</v>
      </c>
      <c r="P1012" s="156" t="s">
        <v>9536</v>
      </c>
      <c r="Q1012" s="156" t="s">
        <v>9324</v>
      </c>
      <c r="R1012" s="143">
        <v>0</v>
      </c>
      <c r="S1012" s="134" t="s">
        <v>9537</v>
      </c>
      <c r="T1012" s="253">
        <v>25778936</v>
      </c>
      <c r="U1012" s="156" t="s">
        <v>9324</v>
      </c>
      <c r="V1012" s="253" t="s">
        <v>9435</v>
      </c>
      <c r="W1012" s="156" t="s">
        <v>9324</v>
      </c>
      <c r="X1012" s="156" t="s">
        <v>103</v>
      </c>
      <c r="Y1012" s="317">
        <f>+Z1012+AA1012+AB1012</f>
        <v>25778936</v>
      </c>
      <c r="Z1012" s="156">
        <v>25778936</v>
      </c>
      <c r="AA1012" s="156">
        <v>0</v>
      </c>
      <c r="AB1012" s="156">
        <v>0</v>
      </c>
      <c r="AC1012" s="156">
        <v>0</v>
      </c>
      <c r="AD1012" s="156">
        <v>0</v>
      </c>
      <c r="AE1012" s="156">
        <v>0</v>
      </c>
      <c r="AF1012" s="156">
        <v>0</v>
      </c>
      <c r="AG1012" s="156">
        <v>0</v>
      </c>
      <c r="AH1012" s="156">
        <v>0</v>
      </c>
      <c r="AI1012" s="156">
        <v>0</v>
      </c>
      <c r="AJ1012" s="156">
        <v>0</v>
      </c>
      <c r="AK1012" s="156" t="s">
        <v>104</v>
      </c>
      <c r="AL1012" s="103" t="s">
        <v>9538</v>
      </c>
      <c r="AM1012" s="156" t="s">
        <v>5282</v>
      </c>
      <c r="AN1012" s="156">
        <v>30666089</v>
      </c>
      <c r="AO1012" s="156" t="s">
        <v>114</v>
      </c>
      <c r="AP1012" s="156" t="s">
        <v>114</v>
      </c>
      <c r="AQ1012" s="156" t="s">
        <v>114</v>
      </c>
      <c r="AR1012" s="156" t="s">
        <v>114</v>
      </c>
      <c r="AS1012" s="156" t="s">
        <v>9324</v>
      </c>
      <c r="AT1012" s="156" t="s">
        <v>9324</v>
      </c>
      <c r="AU1012" s="156" t="s">
        <v>392</v>
      </c>
      <c r="AV1012" s="156" t="s">
        <v>9324</v>
      </c>
      <c r="AW1012" s="156" t="s">
        <v>9324</v>
      </c>
      <c r="AX1012" s="156" t="s">
        <v>9324</v>
      </c>
      <c r="AY1012" s="156" t="s">
        <v>108</v>
      </c>
      <c r="AZ1012" s="156" t="s">
        <v>9324</v>
      </c>
      <c r="BA1012" s="156" t="s">
        <v>9324</v>
      </c>
      <c r="BB1012" s="156"/>
      <c r="BC1012" s="156" t="s">
        <v>9324</v>
      </c>
      <c r="BD1012" s="156" t="s">
        <v>9324</v>
      </c>
      <c r="BE1012" s="156" t="s">
        <v>9324</v>
      </c>
      <c r="BF1012" s="156" t="s">
        <v>9324</v>
      </c>
      <c r="BG1012" s="156" t="s">
        <v>9324</v>
      </c>
      <c r="BH1012" s="153">
        <f>T1012+BB1012</f>
        <v>25778936</v>
      </c>
      <c r="BI1012" s="296" t="s">
        <v>9539</v>
      </c>
      <c r="BJ1012" s="240" t="s">
        <v>9324</v>
      </c>
      <c r="BK1012" s="240" t="s">
        <v>114</v>
      </c>
      <c r="BL1012" s="240" t="s">
        <v>9324</v>
      </c>
      <c r="BM1012" s="398" t="s">
        <v>9540</v>
      </c>
      <c r="BN1012" s="156" t="s">
        <v>161</v>
      </c>
      <c r="BO1012" s="156" t="s">
        <v>9324</v>
      </c>
      <c r="BP1012" s="156" t="s">
        <v>9324</v>
      </c>
      <c r="BQ1012" s="156" t="s">
        <v>114</v>
      </c>
      <c r="BR1012" s="156" t="s">
        <v>114</v>
      </c>
      <c r="BS1012" s="156" t="s">
        <v>114</v>
      </c>
      <c r="BT1012" s="156" t="s">
        <v>114</v>
      </c>
      <c r="BU1012" s="156" t="s">
        <v>9541</v>
      </c>
      <c r="BV1012" s="156" t="s">
        <v>9542</v>
      </c>
      <c r="BW1012" s="156" t="s">
        <v>9543</v>
      </c>
      <c r="BX1012" s="156" t="s">
        <v>4813</v>
      </c>
      <c r="BY1012" s="156" t="s">
        <v>119</v>
      </c>
      <c r="BZ1012" s="156">
        <v>24076895535</v>
      </c>
      <c r="CA1012" s="157" t="s">
        <v>109</v>
      </c>
      <c r="CB1012" s="157" t="s">
        <v>109</v>
      </c>
      <c r="CC1012" s="157" t="s">
        <v>3259</v>
      </c>
      <c r="CD1012" s="156" t="s">
        <v>3259</v>
      </c>
      <c r="CE1012" s="156" t="s">
        <v>109</v>
      </c>
      <c r="CF1012" s="156" t="s">
        <v>1018</v>
      </c>
      <c r="CG1012" s="156"/>
      <c r="CH1012" s="156"/>
      <c r="CI1012" s="156"/>
      <c r="CJ1012" s="156"/>
      <c r="CK1012" s="156"/>
      <c r="CL1012" s="156"/>
      <c r="CM1012" s="152" t="s">
        <v>109</v>
      </c>
      <c r="CN1012" s="156"/>
      <c r="CO1012" s="297"/>
      <c r="CP1012" s="297"/>
      <c r="CQ1012" s="297"/>
      <c r="CR1012" s="297"/>
      <c r="CS1012" s="297"/>
      <c r="CT1012" s="297"/>
      <c r="CU1012" s="297"/>
      <c r="CV1012" s="297"/>
      <c r="CW1012" s="297"/>
      <c r="CX1012" s="297"/>
      <c r="CY1012" s="297"/>
      <c r="CZ1012" s="297"/>
      <c r="DA1012" s="297"/>
      <c r="DB1012" s="297"/>
      <c r="DC1012" s="297"/>
      <c r="DD1012" s="297"/>
      <c r="DE1012" s="297"/>
      <c r="DF1012" s="297"/>
      <c r="DG1012" s="297"/>
      <c r="DH1012" s="297"/>
      <c r="DI1012" s="297"/>
      <c r="DJ1012" s="297"/>
      <c r="DK1012" s="297"/>
      <c r="DL1012" s="297"/>
      <c r="DM1012" s="297"/>
      <c r="DN1012" s="297"/>
      <c r="DO1012" s="297"/>
      <c r="DP1012" s="297"/>
      <c r="DQ1012" s="297"/>
      <c r="DR1012" s="297"/>
      <c r="DS1012" s="297"/>
      <c r="DT1012" s="297"/>
      <c r="DU1012" s="297"/>
      <c r="DV1012" s="297"/>
      <c r="DW1012" s="297"/>
      <c r="DX1012" s="297"/>
      <c r="DY1012" s="297"/>
      <c r="DZ1012" s="297"/>
      <c r="EA1012" s="297"/>
      <c r="EB1012" s="297"/>
      <c r="EC1012" s="297"/>
      <c r="ED1012" s="297"/>
      <c r="EE1012" s="297"/>
      <c r="EF1012" s="297"/>
      <c r="EG1012" s="297"/>
      <c r="EH1012" s="297"/>
      <c r="EI1012" s="297"/>
      <c r="EJ1012" s="297"/>
      <c r="EK1012" s="297"/>
      <c r="EL1012" s="297"/>
      <c r="EM1012" s="297"/>
      <c r="EN1012" s="297"/>
      <c r="EO1012" s="297"/>
      <c r="EP1012" s="297"/>
      <c r="EQ1012" s="297"/>
      <c r="ER1012" s="297"/>
      <c r="ES1012" s="297"/>
      <c r="ET1012" s="297"/>
      <c r="EU1012" s="297"/>
      <c r="EV1012" s="297"/>
      <c r="EW1012" s="297"/>
      <c r="EX1012" s="297"/>
      <c r="EY1012" s="297"/>
      <c r="EZ1012" s="297"/>
      <c r="FA1012" s="297"/>
      <c r="FB1012" s="297"/>
      <c r="FC1012" s="297"/>
      <c r="FD1012" s="297"/>
      <c r="FE1012" s="297"/>
      <c r="FF1012" s="297"/>
      <c r="FG1012" s="297"/>
      <c r="FH1012" s="297"/>
      <c r="FI1012" s="297"/>
      <c r="FJ1012" s="297"/>
      <c r="FK1012" s="297"/>
      <c r="FL1012" s="297"/>
      <c r="FM1012" s="297"/>
      <c r="FN1012" s="297"/>
      <c r="FO1012" s="297"/>
      <c r="FP1012" s="297"/>
      <c r="FQ1012" s="297"/>
      <c r="FR1012" s="297"/>
      <c r="FS1012" s="297"/>
    </row>
    <row r="1013" spans="1:9582" s="50" customFormat="1" ht="45.75" customHeight="1">
      <c r="A1013" s="571">
        <f>1+A1012</f>
        <v>1011</v>
      </c>
      <c r="B1013" s="218" t="s">
        <v>9544</v>
      </c>
      <c r="C1013" s="201" t="s">
        <v>9545</v>
      </c>
      <c r="D1013" s="205" t="s">
        <v>108</v>
      </c>
      <c r="E1013" s="202">
        <v>45567</v>
      </c>
      <c r="F1013" s="203">
        <v>45573</v>
      </c>
      <c r="G1013" s="203">
        <v>45649</v>
      </c>
      <c r="H1013" s="201" t="s">
        <v>416</v>
      </c>
      <c r="I1013" s="206" t="s">
        <v>95</v>
      </c>
      <c r="J1013" s="201" t="s">
        <v>9546</v>
      </c>
      <c r="K1013" s="271">
        <v>41636466</v>
      </c>
      <c r="L1013" s="201">
        <v>8</v>
      </c>
      <c r="M1013" s="272" t="s">
        <v>97</v>
      </c>
      <c r="N1013" s="208" t="s">
        <v>5078</v>
      </c>
      <c r="O1013" s="218" t="s">
        <v>168</v>
      </c>
      <c r="P1013" s="201" t="s">
        <v>9547</v>
      </c>
      <c r="Q1013" s="201" t="s">
        <v>9548</v>
      </c>
      <c r="R1013" s="210">
        <v>0</v>
      </c>
      <c r="S1013" s="201" t="s">
        <v>9549</v>
      </c>
      <c r="T1013" s="273">
        <v>22666666</v>
      </c>
      <c r="U1013" s="274" t="s">
        <v>9324</v>
      </c>
      <c r="V1013" s="273" t="s">
        <v>9435</v>
      </c>
      <c r="W1013" s="275" t="s">
        <v>9324</v>
      </c>
      <c r="X1013" s="276" t="s">
        <v>103</v>
      </c>
      <c r="Y1013" s="313">
        <f>+Z1013+AA1013+AB1013</f>
        <v>22666666</v>
      </c>
      <c r="Z1013" s="215">
        <v>22666666</v>
      </c>
      <c r="AA1013" s="216">
        <v>0</v>
      </c>
      <c r="AB1013" s="217">
        <v>0</v>
      </c>
      <c r="AC1013" s="216">
        <v>0</v>
      </c>
      <c r="AD1013" s="216">
        <v>0</v>
      </c>
      <c r="AE1013" s="216">
        <v>0</v>
      </c>
      <c r="AF1013" s="216">
        <v>0</v>
      </c>
      <c r="AG1013" s="216">
        <v>0</v>
      </c>
      <c r="AH1013" s="216">
        <v>0</v>
      </c>
      <c r="AI1013" s="216">
        <v>0</v>
      </c>
      <c r="AJ1013" s="216">
        <v>0</v>
      </c>
      <c r="AK1013" s="209" t="s">
        <v>104</v>
      </c>
      <c r="AL1013" s="191" t="s">
        <v>9550</v>
      </c>
      <c r="AM1013" s="201" t="s">
        <v>6986</v>
      </c>
      <c r="AN1013" s="207">
        <v>26559977</v>
      </c>
      <c r="AO1013" s="209" t="s">
        <v>114</v>
      </c>
      <c r="AP1013" s="201" t="s">
        <v>114</v>
      </c>
      <c r="AQ1013" s="277" t="s">
        <v>114</v>
      </c>
      <c r="AR1013" s="209" t="s">
        <v>114</v>
      </c>
      <c r="AS1013" s="201" t="s">
        <v>9324</v>
      </c>
      <c r="AT1013" s="209" t="s">
        <v>9324</v>
      </c>
      <c r="AU1013" s="209" t="s">
        <v>392</v>
      </c>
      <c r="AV1013" s="201" t="s">
        <v>9324</v>
      </c>
      <c r="AW1013" s="201" t="s">
        <v>9324</v>
      </c>
      <c r="AX1013" s="201" t="s">
        <v>9324</v>
      </c>
      <c r="AY1013" s="201" t="s">
        <v>108</v>
      </c>
      <c r="AZ1013" s="240" t="s">
        <v>9324</v>
      </c>
      <c r="BA1013" s="201" t="s">
        <v>9324</v>
      </c>
      <c r="BB1013" s="241"/>
      <c r="BC1013" s="240" t="s">
        <v>9324</v>
      </c>
      <c r="BD1013" s="210" t="s">
        <v>9324</v>
      </c>
      <c r="BE1013" s="210" t="s">
        <v>9324</v>
      </c>
      <c r="BF1013" s="210" t="s">
        <v>9324</v>
      </c>
      <c r="BG1013" s="240" t="s">
        <v>9324</v>
      </c>
      <c r="BH1013" s="221">
        <f>T1013+BB1013</f>
        <v>22666666</v>
      </c>
      <c r="BI1013" s="438" t="s">
        <v>135</v>
      </c>
      <c r="BJ1013" s="201" t="s">
        <v>9324</v>
      </c>
      <c r="BK1013" s="208" t="s">
        <v>114</v>
      </c>
      <c r="BL1013" s="240" t="s">
        <v>9324</v>
      </c>
      <c r="BM1013" s="644" t="s">
        <v>9551</v>
      </c>
      <c r="BN1013" s="292" t="s">
        <v>161</v>
      </c>
      <c r="BO1013" s="208" t="s">
        <v>9324</v>
      </c>
      <c r="BP1013" s="208" t="s">
        <v>9324</v>
      </c>
      <c r="BQ1013" s="208" t="s">
        <v>114</v>
      </c>
      <c r="BR1013" s="208" t="s">
        <v>114</v>
      </c>
      <c r="BS1013" s="208" t="s">
        <v>114</v>
      </c>
      <c r="BT1013" s="208" t="s">
        <v>114</v>
      </c>
      <c r="BU1013" s="237" t="s">
        <v>9552</v>
      </c>
      <c r="BV1013" s="208" t="s">
        <v>9553</v>
      </c>
      <c r="BW1013" s="278" t="s">
        <v>9554</v>
      </c>
      <c r="BX1013" s="224" t="s">
        <v>9324</v>
      </c>
      <c r="BY1013" s="208" t="s">
        <v>9324</v>
      </c>
      <c r="BZ1013" s="293" t="s">
        <v>9324</v>
      </c>
      <c r="CA1013" s="320" t="s">
        <v>109</v>
      </c>
      <c r="CB1013" s="320" t="s">
        <v>109</v>
      </c>
      <c r="CC1013" s="323" t="s">
        <v>109</v>
      </c>
      <c r="CD1013" s="322"/>
      <c r="CE1013" s="223"/>
      <c r="CF1013" s="223"/>
      <c r="CG1013" s="223"/>
      <c r="CH1013" s="223"/>
      <c r="CI1013" s="223"/>
      <c r="CJ1013" s="223"/>
      <c r="CK1013" s="223"/>
      <c r="CL1013" s="223"/>
      <c r="CM1013" s="539" t="s">
        <v>109</v>
      </c>
      <c r="CN1013" s="223"/>
      <c r="CO1013" s="297"/>
      <c r="CP1013" s="297"/>
      <c r="CQ1013" s="297"/>
      <c r="CR1013" s="297"/>
      <c r="CS1013" s="297"/>
      <c r="CT1013" s="297"/>
      <c r="CU1013" s="297"/>
      <c r="CV1013" s="297"/>
      <c r="CW1013" s="297"/>
      <c r="CX1013" s="297"/>
      <c r="CY1013" s="297"/>
      <c r="CZ1013" s="297"/>
      <c r="DA1013" s="297"/>
      <c r="DB1013" s="297"/>
      <c r="DC1013" s="297"/>
      <c r="DD1013" s="297"/>
      <c r="DE1013" s="297"/>
      <c r="DF1013" s="297"/>
      <c r="DG1013" s="297"/>
      <c r="DH1013" s="297"/>
      <c r="DI1013" s="297"/>
      <c r="DJ1013" s="297"/>
      <c r="DK1013" s="297"/>
      <c r="DL1013" s="297"/>
      <c r="DM1013" s="297"/>
      <c r="DN1013" s="297"/>
      <c r="DO1013" s="297"/>
      <c r="DP1013" s="297"/>
      <c r="DQ1013" s="297"/>
      <c r="DR1013" s="297"/>
      <c r="DS1013" s="297"/>
      <c r="DT1013" s="297"/>
      <c r="DU1013" s="297"/>
      <c r="DV1013" s="297"/>
      <c r="DW1013" s="297"/>
      <c r="DX1013" s="297"/>
      <c r="DY1013" s="297"/>
      <c r="DZ1013" s="297"/>
      <c r="EA1013" s="297"/>
      <c r="EB1013" s="297"/>
      <c r="EC1013" s="297"/>
      <c r="ED1013" s="297"/>
      <c r="EE1013" s="297"/>
      <c r="EF1013" s="297"/>
      <c r="EG1013" s="297"/>
      <c r="EH1013" s="297"/>
      <c r="EI1013" s="297"/>
      <c r="EJ1013" s="297"/>
      <c r="EK1013" s="297"/>
      <c r="EL1013" s="297"/>
      <c r="EM1013" s="297"/>
      <c r="EN1013" s="297"/>
      <c r="EO1013" s="297"/>
      <c r="EP1013" s="297"/>
      <c r="EQ1013" s="297"/>
      <c r="ER1013" s="297"/>
      <c r="ES1013" s="297"/>
      <c r="ET1013" s="297"/>
      <c r="EU1013" s="297"/>
      <c r="EV1013" s="297"/>
      <c r="EW1013" s="297"/>
      <c r="EX1013" s="297"/>
      <c r="EY1013" s="297"/>
      <c r="EZ1013" s="297"/>
      <c r="FA1013" s="297"/>
      <c r="FB1013" s="297"/>
      <c r="FC1013" s="297"/>
      <c r="FD1013" s="297"/>
      <c r="FE1013" s="297"/>
      <c r="FF1013" s="297"/>
      <c r="FG1013" s="297"/>
      <c r="FH1013" s="297"/>
      <c r="FI1013" s="297"/>
      <c r="FJ1013" s="297"/>
      <c r="FK1013" s="297"/>
      <c r="FL1013" s="297"/>
      <c r="FM1013" s="297"/>
      <c r="FN1013" s="297"/>
      <c r="FO1013" s="297"/>
      <c r="FP1013" s="297"/>
      <c r="FQ1013" s="297"/>
      <c r="FR1013" s="297"/>
      <c r="FS1013" s="297"/>
    </row>
    <row r="1014" spans="1:9582" s="50" customFormat="1" ht="45.75" customHeight="1">
      <c r="A1014" s="589">
        <f>1+A1013</f>
        <v>1012</v>
      </c>
      <c r="B1014" s="403" t="s">
        <v>9555</v>
      </c>
      <c r="C1014" s="156" t="s">
        <v>9556</v>
      </c>
      <c r="D1014" s="156" t="s">
        <v>6728</v>
      </c>
      <c r="E1014" s="156">
        <v>45567</v>
      </c>
      <c r="F1014" s="152">
        <v>45572</v>
      </c>
      <c r="G1014" s="152">
        <v>45646</v>
      </c>
      <c r="H1014" s="156" t="s">
        <v>416</v>
      </c>
      <c r="I1014" s="156" t="s">
        <v>95</v>
      </c>
      <c r="J1014" s="301" t="s">
        <v>9557</v>
      </c>
      <c r="K1014" s="251">
        <v>1072653004</v>
      </c>
      <c r="L1014" s="156">
        <v>4</v>
      </c>
      <c r="M1014" s="156" t="s">
        <v>97</v>
      </c>
      <c r="N1014" s="156" t="s">
        <v>5078</v>
      </c>
      <c r="O1014" s="156" t="s">
        <v>168</v>
      </c>
      <c r="P1014" s="156" t="s">
        <v>9558</v>
      </c>
      <c r="Q1014" s="156" t="s">
        <v>7596</v>
      </c>
      <c r="R1014" s="143">
        <v>0</v>
      </c>
      <c r="S1014" s="134" t="s">
        <v>9559</v>
      </c>
      <c r="T1014" s="253">
        <v>26778000</v>
      </c>
      <c r="U1014" s="156" t="s">
        <v>9324</v>
      </c>
      <c r="V1014" s="253" t="s">
        <v>9435</v>
      </c>
      <c r="W1014" s="156" t="s">
        <v>9324</v>
      </c>
      <c r="X1014" s="156" t="s">
        <v>103</v>
      </c>
      <c r="Y1014" s="317">
        <f>+Z1014+AA1014+AB1014</f>
        <v>26778000</v>
      </c>
      <c r="Z1014" s="156">
        <v>26778000</v>
      </c>
      <c r="AA1014" s="156">
        <v>0</v>
      </c>
      <c r="AB1014" s="156">
        <v>0</v>
      </c>
      <c r="AC1014" s="156">
        <v>0</v>
      </c>
      <c r="AD1014" s="156">
        <v>0</v>
      </c>
      <c r="AE1014" s="156">
        <v>0</v>
      </c>
      <c r="AF1014" s="156">
        <v>0</v>
      </c>
      <c r="AG1014" s="156">
        <v>0</v>
      </c>
      <c r="AH1014" s="156">
        <v>0</v>
      </c>
      <c r="AI1014" s="156">
        <v>0</v>
      </c>
      <c r="AJ1014" s="156">
        <v>0</v>
      </c>
      <c r="AK1014" s="156" t="s">
        <v>104</v>
      </c>
      <c r="AL1014" s="103" t="s">
        <v>9550</v>
      </c>
      <c r="AM1014" s="156" t="s">
        <v>7009</v>
      </c>
      <c r="AN1014" s="156">
        <v>11201175</v>
      </c>
      <c r="AO1014" s="156" t="s">
        <v>114</v>
      </c>
      <c r="AP1014" s="156" t="s">
        <v>114</v>
      </c>
      <c r="AQ1014" s="156" t="s">
        <v>114</v>
      </c>
      <c r="AR1014" s="156" t="s">
        <v>114</v>
      </c>
      <c r="AS1014" s="156" t="s">
        <v>9324</v>
      </c>
      <c r="AT1014" s="156" t="s">
        <v>9324</v>
      </c>
      <c r="AU1014" s="156" t="s">
        <v>392</v>
      </c>
      <c r="AV1014" s="156" t="s">
        <v>9324</v>
      </c>
      <c r="AW1014" s="156" t="s">
        <v>9324</v>
      </c>
      <c r="AX1014" s="156" t="s">
        <v>9324</v>
      </c>
      <c r="AY1014" s="156" t="s">
        <v>108</v>
      </c>
      <c r="AZ1014" s="156" t="s">
        <v>9324</v>
      </c>
      <c r="BA1014" s="156" t="s">
        <v>9324</v>
      </c>
      <c r="BB1014" s="156"/>
      <c r="BC1014" s="156" t="s">
        <v>9324</v>
      </c>
      <c r="BD1014" s="156" t="s">
        <v>9324</v>
      </c>
      <c r="BE1014" s="156" t="s">
        <v>9324</v>
      </c>
      <c r="BF1014" s="156" t="s">
        <v>9324</v>
      </c>
      <c r="BG1014" s="156" t="s">
        <v>9324</v>
      </c>
      <c r="BH1014" s="153">
        <f>T1014+BB1014</f>
        <v>26778000</v>
      </c>
      <c r="BI1014" s="438" t="s">
        <v>135</v>
      </c>
      <c r="BJ1014" s="240" t="s">
        <v>9324</v>
      </c>
      <c r="BK1014" s="240" t="s">
        <v>114</v>
      </c>
      <c r="BL1014" s="240" t="s">
        <v>9324</v>
      </c>
      <c r="BM1014" s="398" t="s">
        <v>136</v>
      </c>
      <c r="BN1014" s="156" t="s">
        <v>161</v>
      </c>
      <c r="BO1014" s="156" t="s">
        <v>9324</v>
      </c>
      <c r="BP1014" s="156" t="s">
        <v>9324</v>
      </c>
      <c r="BQ1014" s="156" t="s">
        <v>114</v>
      </c>
      <c r="BR1014" s="156" t="s">
        <v>114</v>
      </c>
      <c r="BS1014" s="156" t="s">
        <v>114</v>
      </c>
      <c r="BT1014" s="156" t="s">
        <v>114</v>
      </c>
      <c r="BU1014" s="156" t="s">
        <v>9560</v>
      </c>
      <c r="BV1014" s="156" t="s">
        <v>9561</v>
      </c>
      <c r="BW1014" s="156" t="s">
        <v>9562</v>
      </c>
      <c r="BX1014" s="156" t="s">
        <v>881</v>
      </c>
      <c r="BY1014" s="156" t="s">
        <v>119</v>
      </c>
      <c r="BZ1014" s="156">
        <v>68263880009</v>
      </c>
      <c r="CA1014" s="157" t="s">
        <v>109</v>
      </c>
      <c r="CB1014" s="157" t="s">
        <v>109</v>
      </c>
      <c r="CC1014" s="280" t="s">
        <v>1018</v>
      </c>
      <c r="CD1014" s="307"/>
      <c r="CE1014" s="156"/>
      <c r="CF1014" s="156"/>
      <c r="CG1014" s="156"/>
      <c r="CH1014" s="156"/>
      <c r="CI1014" s="156"/>
      <c r="CJ1014" s="156"/>
      <c r="CK1014" s="156"/>
      <c r="CL1014" s="156"/>
      <c r="CM1014" s="152" t="s">
        <v>109</v>
      </c>
      <c r="CN1014" s="156"/>
    </row>
    <row r="1015" spans="1:9582" s="50" customFormat="1" ht="45.75" customHeight="1">
      <c r="A1015" s="589">
        <f>1+A1014</f>
        <v>1013</v>
      </c>
      <c r="B1015" s="403" t="s">
        <v>9563</v>
      </c>
      <c r="C1015" s="156" t="s">
        <v>9564</v>
      </c>
      <c r="D1015" s="156" t="s">
        <v>6692</v>
      </c>
      <c r="E1015" s="156">
        <v>45567</v>
      </c>
      <c r="F1015" s="156">
        <v>45569</v>
      </c>
      <c r="G1015" s="156">
        <v>45646</v>
      </c>
      <c r="H1015" s="156" t="s">
        <v>416</v>
      </c>
      <c r="I1015" s="156" t="s">
        <v>180</v>
      </c>
      <c r="J1015" s="301" t="s">
        <v>9565</v>
      </c>
      <c r="K1015" s="251">
        <v>1003826195</v>
      </c>
      <c r="L1015" s="156">
        <v>5</v>
      </c>
      <c r="M1015" s="156" t="s">
        <v>97</v>
      </c>
      <c r="N1015" s="156" t="s">
        <v>5078</v>
      </c>
      <c r="O1015" s="156" t="s">
        <v>2287</v>
      </c>
      <c r="P1015" s="156" t="s">
        <v>8836</v>
      </c>
      <c r="Q1015" s="156" t="s">
        <v>9264</v>
      </c>
      <c r="R1015" s="143">
        <v>0</v>
      </c>
      <c r="S1015" s="134" t="s">
        <v>9281</v>
      </c>
      <c r="T1015" s="253">
        <v>9315000</v>
      </c>
      <c r="U1015" s="156">
        <v>2024003379</v>
      </c>
      <c r="V1015" s="253" t="s">
        <v>9435</v>
      </c>
      <c r="W1015" s="156">
        <v>45568</v>
      </c>
      <c r="X1015" s="156" t="s">
        <v>103</v>
      </c>
      <c r="Y1015" s="317">
        <f>+Z1015+AA1015+AB1015</f>
        <v>9315000</v>
      </c>
      <c r="Z1015" s="156">
        <v>9315000</v>
      </c>
      <c r="AA1015" s="156">
        <v>0</v>
      </c>
      <c r="AB1015" s="156">
        <v>0</v>
      </c>
      <c r="AC1015" s="156">
        <v>0</v>
      </c>
      <c r="AD1015" s="156">
        <v>0</v>
      </c>
      <c r="AE1015" s="156">
        <v>0</v>
      </c>
      <c r="AF1015" s="156">
        <v>0</v>
      </c>
      <c r="AG1015" s="156">
        <v>0</v>
      </c>
      <c r="AH1015" s="156">
        <v>0</v>
      </c>
      <c r="AI1015" s="156">
        <v>0</v>
      </c>
      <c r="AJ1015" s="156">
        <v>0</v>
      </c>
      <c r="AK1015" s="156" t="s">
        <v>104</v>
      </c>
      <c r="AL1015" s="103" t="s">
        <v>9566</v>
      </c>
      <c r="AM1015" s="156" t="s">
        <v>2362</v>
      </c>
      <c r="AN1015" s="156">
        <v>80190721</v>
      </c>
      <c r="AO1015" s="156" t="s">
        <v>114</v>
      </c>
      <c r="AP1015" s="156" t="s">
        <v>114</v>
      </c>
      <c r="AQ1015" s="156" t="s">
        <v>114</v>
      </c>
      <c r="AR1015" s="156" t="s">
        <v>114</v>
      </c>
      <c r="AS1015" s="156" t="s">
        <v>109</v>
      </c>
      <c r="AT1015" s="156" t="s">
        <v>109</v>
      </c>
      <c r="AU1015" s="156" t="s">
        <v>392</v>
      </c>
      <c r="AV1015" s="156" t="s">
        <v>9324</v>
      </c>
      <c r="AW1015" s="156" t="s">
        <v>9324</v>
      </c>
      <c r="AX1015" s="156" t="s">
        <v>9324</v>
      </c>
      <c r="AY1015" s="156" t="s">
        <v>108</v>
      </c>
      <c r="AZ1015" s="156" t="s">
        <v>9324</v>
      </c>
      <c r="BA1015" s="156" t="s">
        <v>9324</v>
      </c>
      <c r="BB1015" s="156"/>
      <c r="BC1015" s="156" t="s">
        <v>9324</v>
      </c>
      <c r="BD1015" s="156" t="s">
        <v>9324</v>
      </c>
      <c r="BE1015" s="156" t="s">
        <v>9324</v>
      </c>
      <c r="BF1015" s="156" t="s">
        <v>9324</v>
      </c>
      <c r="BG1015" s="156" t="s">
        <v>9324</v>
      </c>
      <c r="BH1015" s="153">
        <f>T1015+BB1015</f>
        <v>9315000</v>
      </c>
      <c r="BI1015" s="349" t="s">
        <v>113</v>
      </c>
      <c r="BJ1015" s="240" t="s">
        <v>9324</v>
      </c>
      <c r="BK1015" s="240" t="s">
        <v>114</v>
      </c>
      <c r="BL1015" s="240" t="s">
        <v>9324</v>
      </c>
      <c r="BM1015" s="437"/>
      <c r="BN1015" s="156" t="s">
        <v>115</v>
      </c>
      <c r="BO1015" s="156">
        <f>2024-2003</f>
        <v>21</v>
      </c>
      <c r="BP1015" s="156">
        <v>37883</v>
      </c>
      <c r="BQ1015" s="156" t="s">
        <v>109</v>
      </c>
      <c r="BR1015" s="156" t="s">
        <v>114</v>
      </c>
      <c r="BS1015" s="156" t="s">
        <v>114</v>
      </c>
      <c r="BT1015" s="156" t="s">
        <v>114</v>
      </c>
      <c r="BU1015" s="156" t="s">
        <v>9567</v>
      </c>
      <c r="BV1015" s="156">
        <v>3165503094</v>
      </c>
      <c r="BW1015" s="156" t="s">
        <v>9568</v>
      </c>
      <c r="BX1015" s="156" t="s">
        <v>9569</v>
      </c>
      <c r="BY1015" s="156" t="s">
        <v>119</v>
      </c>
      <c r="BZ1015" s="156">
        <v>1562052102</v>
      </c>
      <c r="CA1015" s="157" t="s">
        <v>109</v>
      </c>
      <c r="CB1015" s="157" t="s">
        <v>109</v>
      </c>
      <c r="CC1015" s="157" t="s">
        <v>109</v>
      </c>
      <c r="CD1015" s="156"/>
      <c r="CE1015" s="156"/>
      <c r="CF1015" s="156"/>
      <c r="CG1015" s="156"/>
      <c r="CH1015" s="156"/>
      <c r="CI1015" s="156"/>
      <c r="CJ1015" s="156"/>
      <c r="CK1015" s="156"/>
      <c r="CL1015" s="156"/>
      <c r="CM1015" s="157" t="s">
        <v>109</v>
      </c>
      <c r="CN1015" s="156"/>
      <c r="CO1015" s="297"/>
      <c r="CP1015" s="297"/>
      <c r="CQ1015" s="297"/>
      <c r="CR1015" s="297"/>
      <c r="GV1015" s="16"/>
      <c r="GW1015" s="16"/>
      <c r="GX1015" s="16"/>
      <c r="GY1015" s="16"/>
      <c r="GZ1015" s="16"/>
      <c r="HA1015" s="16"/>
      <c r="HB1015" s="16"/>
      <c r="HC1015" s="16"/>
      <c r="HD1015" s="16"/>
      <c r="HE1015" s="16"/>
      <c r="HF1015" s="16"/>
      <c r="HG1015" s="16"/>
      <c r="HH1015" s="16"/>
      <c r="HI1015" s="16"/>
      <c r="HJ1015" s="16"/>
      <c r="HK1015" s="16"/>
      <c r="HL1015" s="16"/>
      <c r="HM1015" s="16"/>
      <c r="HN1015" s="16"/>
      <c r="HO1015" s="16"/>
      <c r="HP1015" s="16"/>
      <c r="HQ1015" s="16"/>
      <c r="HR1015" s="16"/>
      <c r="HS1015" s="16"/>
      <c r="HT1015" s="16"/>
      <c r="HU1015" s="16"/>
      <c r="HV1015" s="16"/>
      <c r="HW1015" s="16"/>
      <c r="HX1015" s="16"/>
      <c r="HY1015" s="16"/>
      <c r="HZ1015" s="16"/>
      <c r="IA1015" s="16"/>
      <c r="IB1015" s="16"/>
      <c r="IC1015" s="16"/>
      <c r="ID1015" s="16"/>
      <c r="IE1015" s="16"/>
      <c r="IF1015" s="16"/>
      <c r="IG1015" s="16"/>
      <c r="IH1015" s="16"/>
      <c r="II1015" s="16"/>
      <c r="IJ1015" s="16"/>
      <c r="IK1015" s="16"/>
      <c r="IL1015" s="16"/>
      <c r="IM1015" s="16"/>
      <c r="IN1015" s="16"/>
      <c r="IO1015" s="16"/>
      <c r="IP1015" s="16"/>
      <c r="IQ1015" s="16"/>
      <c r="IR1015" s="16"/>
      <c r="IS1015" s="16"/>
      <c r="IT1015" s="16"/>
      <c r="IU1015" s="16"/>
      <c r="IV1015" s="16"/>
      <c r="IW1015" s="16"/>
      <c r="IX1015" s="16"/>
      <c r="IY1015" s="16"/>
      <c r="IZ1015" s="16"/>
      <c r="JA1015" s="16"/>
      <c r="JB1015" s="16"/>
      <c r="JC1015" s="16"/>
      <c r="JD1015" s="16"/>
      <c r="JE1015" s="16"/>
      <c r="JF1015" s="16"/>
      <c r="JG1015" s="16"/>
      <c r="JH1015" s="16"/>
      <c r="JI1015" s="16"/>
      <c r="JJ1015" s="16"/>
      <c r="JK1015" s="16"/>
      <c r="JL1015" s="16"/>
      <c r="JM1015" s="16"/>
      <c r="JN1015" s="16"/>
      <c r="JO1015" s="16"/>
      <c r="JP1015" s="16"/>
      <c r="JQ1015" s="16"/>
      <c r="JR1015" s="16"/>
      <c r="JS1015" s="16"/>
      <c r="JT1015" s="16"/>
      <c r="JU1015" s="16"/>
      <c r="JV1015" s="16"/>
      <c r="JW1015" s="16"/>
      <c r="JX1015" s="16"/>
      <c r="JY1015" s="16"/>
      <c r="JZ1015" s="16"/>
      <c r="KA1015" s="16"/>
      <c r="KB1015" s="16"/>
      <c r="KC1015" s="16"/>
      <c r="KD1015" s="16"/>
      <c r="KE1015" s="16"/>
      <c r="KF1015" s="16"/>
      <c r="KG1015" s="16"/>
      <c r="KH1015" s="16"/>
      <c r="KI1015" s="16"/>
      <c r="KJ1015" s="16"/>
      <c r="KK1015" s="16"/>
      <c r="KL1015" s="16"/>
      <c r="KM1015" s="16"/>
      <c r="KN1015" s="16"/>
      <c r="KO1015" s="16"/>
      <c r="KP1015" s="16"/>
      <c r="KQ1015" s="16"/>
      <c r="KR1015" s="16"/>
      <c r="KS1015" s="16"/>
      <c r="KT1015" s="16"/>
      <c r="KU1015" s="16"/>
      <c r="KV1015" s="16"/>
      <c r="KW1015" s="16"/>
      <c r="KX1015" s="16"/>
      <c r="KY1015" s="16"/>
      <c r="KZ1015" s="16"/>
      <c r="LA1015" s="16"/>
      <c r="LB1015" s="16"/>
      <c r="LC1015" s="16"/>
      <c r="LD1015" s="16"/>
      <c r="LE1015" s="16"/>
      <c r="LF1015" s="16"/>
      <c r="LG1015" s="16"/>
      <c r="LH1015" s="16"/>
      <c r="LI1015" s="16"/>
      <c r="LJ1015" s="16"/>
      <c r="LK1015" s="16"/>
      <c r="LL1015" s="16"/>
      <c r="LM1015" s="16"/>
      <c r="LN1015" s="16"/>
      <c r="LO1015" s="16"/>
      <c r="LP1015" s="16"/>
      <c r="LQ1015" s="16"/>
      <c r="LR1015" s="16"/>
      <c r="LS1015" s="16"/>
      <c r="LT1015" s="16"/>
      <c r="LU1015" s="16"/>
      <c r="LV1015" s="16"/>
      <c r="LW1015" s="16"/>
      <c r="LX1015" s="16"/>
      <c r="LY1015" s="16"/>
      <c r="LZ1015" s="16"/>
      <c r="MA1015" s="16"/>
      <c r="MB1015" s="16"/>
      <c r="MC1015" s="16"/>
      <c r="MD1015" s="16"/>
      <c r="ME1015" s="16"/>
      <c r="MF1015" s="16"/>
      <c r="MG1015" s="16"/>
      <c r="MH1015" s="16"/>
      <c r="MI1015" s="16"/>
      <c r="MJ1015" s="16"/>
      <c r="MK1015" s="16"/>
      <c r="ML1015" s="16"/>
      <c r="MM1015" s="16"/>
      <c r="MN1015" s="16"/>
      <c r="MO1015" s="16"/>
      <c r="MP1015" s="16"/>
      <c r="MQ1015" s="16"/>
      <c r="MR1015" s="16"/>
      <c r="MS1015" s="16"/>
      <c r="MT1015" s="16"/>
      <c r="MU1015" s="16"/>
      <c r="MV1015" s="16"/>
      <c r="MW1015" s="16"/>
      <c r="MX1015" s="16"/>
      <c r="MY1015" s="16"/>
      <c r="MZ1015" s="16"/>
      <c r="NA1015" s="16"/>
      <c r="NB1015" s="16"/>
      <c r="NC1015" s="16"/>
      <c r="ND1015" s="16"/>
      <c r="NE1015" s="16"/>
      <c r="NF1015" s="16"/>
      <c r="NG1015" s="16"/>
      <c r="NH1015" s="16"/>
      <c r="NI1015" s="16"/>
      <c r="NJ1015" s="16"/>
      <c r="NK1015" s="16"/>
      <c r="NL1015" s="16"/>
      <c r="NM1015" s="16"/>
      <c r="NN1015" s="16"/>
      <c r="NO1015" s="16"/>
      <c r="NP1015" s="16"/>
      <c r="NQ1015" s="16"/>
      <c r="NR1015" s="16"/>
      <c r="NS1015" s="16"/>
      <c r="NT1015" s="16"/>
      <c r="NU1015" s="16"/>
      <c r="NV1015" s="16"/>
      <c r="NW1015" s="16"/>
      <c r="NX1015" s="16"/>
      <c r="NY1015" s="16"/>
      <c r="NZ1015" s="16"/>
      <c r="OA1015" s="16"/>
      <c r="OB1015" s="16"/>
      <c r="OC1015" s="16"/>
      <c r="OD1015" s="16"/>
      <c r="OE1015" s="16"/>
      <c r="OF1015" s="16"/>
      <c r="OG1015" s="16"/>
      <c r="OH1015" s="16"/>
      <c r="OI1015" s="16"/>
      <c r="OJ1015" s="16"/>
      <c r="OK1015" s="16"/>
      <c r="OL1015" s="16"/>
      <c r="OM1015" s="16"/>
      <c r="ON1015" s="16"/>
      <c r="OO1015" s="16"/>
      <c r="OP1015" s="16"/>
      <c r="OQ1015" s="16"/>
      <c r="OR1015" s="16"/>
      <c r="OS1015" s="16"/>
      <c r="OT1015" s="16"/>
      <c r="OU1015" s="16"/>
      <c r="OV1015" s="16"/>
      <c r="OW1015" s="16"/>
      <c r="OX1015" s="16"/>
      <c r="OY1015" s="16"/>
      <c r="OZ1015" s="16"/>
      <c r="PA1015" s="16"/>
      <c r="PB1015" s="16"/>
      <c r="PC1015" s="16"/>
      <c r="PD1015" s="16"/>
      <c r="PE1015" s="16"/>
      <c r="PF1015" s="16"/>
      <c r="PG1015" s="16"/>
      <c r="PH1015" s="16"/>
      <c r="PI1015" s="16"/>
      <c r="PJ1015" s="16"/>
      <c r="PK1015" s="16"/>
      <c r="PL1015" s="16"/>
      <c r="PM1015" s="16"/>
      <c r="PN1015" s="16"/>
      <c r="PO1015" s="16"/>
      <c r="PP1015" s="16"/>
      <c r="PQ1015" s="16"/>
      <c r="PR1015" s="16"/>
      <c r="PS1015" s="16"/>
      <c r="PT1015" s="16"/>
      <c r="PU1015" s="16"/>
      <c r="PV1015" s="16"/>
      <c r="PW1015" s="16"/>
      <c r="PX1015" s="16"/>
      <c r="PY1015" s="16"/>
      <c r="PZ1015" s="16"/>
      <c r="QA1015" s="16"/>
      <c r="QB1015" s="16"/>
      <c r="QC1015" s="16"/>
      <c r="QD1015" s="16"/>
      <c r="QE1015" s="16"/>
      <c r="QF1015" s="16"/>
      <c r="QG1015" s="16"/>
      <c r="QH1015" s="16"/>
      <c r="QI1015" s="16"/>
      <c r="QJ1015" s="16"/>
      <c r="QK1015" s="16"/>
      <c r="QL1015" s="16"/>
      <c r="QM1015" s="16"/>
      <c r="QN1015" s="16"/>
      <c r="QO1015" s="16"/>
      <c r="QP1015" s="16"/>
      <c r="QQ1015" s="16"/>
      <c r="QR1015" s="16"/>
      <c r="QS1015" s="16"/>
      <c r="QT1015" s="16"/>
      <c r="QU1015" s="16"/>
      <c r="QV1015" s="16"/>
      <c r="QW1015" s="16"/>
      <c r="QX1015" s="16"/>
      <c r="QY1015" s="16"/>
      <c r="QZ1015" s="16"/>
      <c r="RA1015" s="16"/>
      <c r="RB1015" s="16"/>
      <c r="RC1015" s="16"/>
      <c r="RD1015" s="16"/>
      <c r="RE1015" s="16"/>
      <c r="RF1015" s="16"/>
      <c r="RG1015" s="16"/>
      <c r="RH1015" s="16"/>
      <c r="RI1015" s="16"/>
      <c r="RJ1015" s="16"/>
      <c r="RK1015" s="16"/>
      <c r="RL1015" s="16"/>
      <c r="RM1015" s="16"/>
      <c r="RN1015" s="16"/>
      <c r="RO1015" s="16"/>
      <c r="RP1015" s="16"/>
      <c r="RQ1015" s="16"/>
      <c r="RR1015" s="16"/>
      <c r="RS1015" s="16"/>
      <c r="RT1015" s="16"/>
      <c r="RU1015" s="16"/>
      <c r="RV1015" s="16"/>
      <c r="RW1015" s="16"/>
      <c r="RX1015" s="16"/>
      <c r="RY1015" s="16"/>
      <c r="RZ1015" s="16"/>
      <c r="SA1015" s="16"/>
      <c r="SB1015" s="16"/>
      <c r="SC1015" s="16"/>
      <c r="SD1015" s="16"/>
      <c r="SE1015" s="16"/>
      <c r="SF1015" s="16"/>
      <c r="SG1015" s="16"/>
      <c r="SH1015" s="16"/>
      <c r="SI1015" s="16"/>
      <c r="SJ1015" s="16"/>
      <c r="SK1015" s="16"/>
      <c r="SL1015" s="16"/>
      <c r="SM1015" s="16"/>
      <c r="SN1015" s="16"/>
      <c r="SO1015" s="16"/>
      <c r="SP1015" s="16"/>
      <c r="SQ1015" s="16"/>
      <c r="SR1015" s="16"/>
      <c r="SS1015" s="16"/>
      <c r="ST1015" s="16"/>
      <c r="SU1015" s="16"/>
      <c r="SV1015" s="16"/>
      <c r="SW1015" s="16"/>
      <c r="SX1015" s="16"/>
      <c r="SY1015" s="16"/>
      <c r="SZ1015" s="16"/>
      <c r="TA1015" s="16"/>
      <c r="TB1015" s="16"/>
      <c r="TC1015" s="16"/>
      <c r="TD1015" s="16"/>
      <c r="TE1015" s="16"/>
      <c r="TF1015" s="16"/>
      <c r="TG1015" s="16"/>
      <c r="TH1015" s="16"/>
      <c r="TI1015" s="16"/>
      <c r="TJ1015" s="16"/>
      <c r="TK1015" s="16"/>
      <c r="TL1015" s="16"/>
      <c r="TM1015" s="16"/>
      <c r="TN1015" s="16"/>
      <c r="TO1015" s="16"/>
      <c r="TP1015" s="16"/>
      <c r="TQ1015" s="16"/>
      <c r="TR1015" s="16"/>
      <c r="TS1015" s="16"/>
      <c r="TT1015" s="16"/>
      <c r="TU1015" s="16"/>
      <c r="TV1015" s="16"/>
      <c r="TW1015" s="16"/>
      <c r="TX1015" s="16"/>
      <c r="TY1015" s="16"/>
      <c r="TZ1015" s="16"/>
      <c r="UA1015" s="16"/>
      <c r="UB1015" s="16"/>
      <c r="UC1015" s="16"/>
      <c r="UD1015" s="16"/>
      <c r="UE1015" s="16"/>
      <c r="UF1015" s="16"/>
      <c r="UG1015" s="16"/>
      <c r="UH1015" s="16"/>
      <c r="UI1015" s="16"/>
      <c r="UJ1015" s="16"/>
      <c r="UK1015" s="16"/>
      <c r="UL1015" s="16"/>
      <c r="UM1015" s="16"/>
      <c r="UN1015" s="16"/>
      <c r="UO1015" s="16"/>
      <c r="UP1015" s="16"/>
      <c r="UQ1015" s="16"/>
      <c r="UR1015" s="16"/>
      <c r="US1015" s="16"/>
      <c r="UT1015" s="16"/>
      <c r="UU1015" s="16"/>
      <c r="UV1015" s="16"/>
      <c r="UW1015" s="16"/>
      <c r="UX1015" s="16"/>
      <c r="UY1015" s="16"/>
      <c r="UZ1015" s="16"/>
      <c r="VA1015" s="16"/>
      <c r="VB1015" s="16"/>
      <c r="VC1015" s="16"/>
      <c r="VD1015" s="16"/>
      <c r="VE1015" s="16"/>
      <c r="VF1015" s="16"/>
      <c r="VG1015" s="16"/>
      <c r="VH1015" s="16"/>
      <c r="VI1015" s="16"/>
      <c r="VJ1015" s="16"/>
      <c r="VK1015" s="16"/>
      <c r="VL1015" s="16"/>
      <c r="VM1015" s="16"/>
      <c r="VN1015" s="16"/>
      <c r="VO1015" s="16"/>
      <c r="VP1015" s="16"/>
      <c r="VQ1015" s="16"/>
      <c r="VR1015" s="16"/>
      <c r="VS1015" s="16"/>
      <c r="VT1015" s="16"/>
      <c r="VU1015" s="16"/>
      <c r="VV1015" s="16"/>
      <c r="VW1015" s="16"/>
      <c r="VX1015" s="16"/>
      <c r="VY1015" s="16"/>
      <c r="VZ1015" s="16"/>
      <c r="WA1015" s="16"/>
      <c r="WB1015" s="16"/>
      <c r="WC1015" s="16"/>
      <c r="WD1015" s="16"/>
      <c r="WE1015" s="16"/>
      <c r="WF1015" s="16"/>
      <c r="WG1015" s="16"/>
      <c r="WH1015" s="16"/>
      <c r="WI1015" s="16"/>
      <c r="WJ1015" s="16"/>
      <c r="WK1015" s="16"/>
      <c r="WL1015" s="16"/>
      <c r="WM1015" s="16"/>
      <c r="WN1015" s="16"/>
      <c r="WO1015" s="16"/>
      <c r="WP1015" s="16"/>
      <c r="WQ1015" s="16"/>
      <c r="WR1015" s="16"/>
      <c r="WS1015" s="16"/>
      <c r="WT1015" s="16"/>
      <c r="WU1015" s="16"/>
      <c r="WV1015" s="16"/>
      <c r="WW1015" s="16"/>
      <c r="WX1015" s="16"/>
      <c r="WY1015" s="16"/>
      <c r="WZ1015" s="16"/>
      <c r="XA1015" s="16"/>
      <c r="XB1015" s="16"/>
      <c r="XC1015" s="16"/>
      <c r="XD1015" s="16"/>
      <c r="XE1015" s="16"/>
      <c r="XF1015" s="16"/>
      <c r="XG1015" s="16"/>
      <c r="XH1015" s="16"/>
      <c r="XI1015" s="16"/>
      <c r="XJ1015" s="16"/>
      <c r="XK1015" s="16"/>
      <c r="XL1015" s="16"/>
      <c r="XM1015" s="16"/>
      <c r="XN1015" s="16"/>
      <c r="XO1015" s="16"/>
      <c r="XP1015" s="16"/>
      <c r="XQ1015" s="16"/>
      <c r="XR1015" s="16"/>
      <c r="XS1015" s="16"/>
      <c r="XT1015" s="16"/>
      <c r="XU1015" s="16"/>
      <c r="XV1015" s="16"/>
      <c r="XW1015" s="16"/>
      <c r="XX1015" s="16"/>
      <c r="XY1015" s="16"/>
      <c r="XZ1015" s="16"/>
      <c r="YA1015" s="16"/>
      <c r="YB1015" s="16"/>
      <c r="YC1015" s="16"/>
      <c r="YD1015" s="16"/>
      <c r="YE1015" s="16"/>
      <c r="YF1015" s="16"/>
      <c r="YG1015" s="16"/>
      <c r="YH1015" s="16"/>
      <c r="YI1015" s="16"/>
      <c r="YJ1015" s="16"/>
      <c r="YK1015" s="16"/>
      <c r="YL1015" s="16"/>
      <c r="YM1015" s="16"/>
      <c r="YN1015" s="16"/>
      <c r="YO1015" s="16"/>
      <c r="YP1015" s="16"/>
      <c r="YQ1015" s="16"/>
      <c r="YR1015" s="16"/>
      <c r="YS1015" s="16"/>
      <c r="YT1015" s="16"/>
      <c r="YU1015" s="16"/>
      <c r="YV1015" s="16"/>
      <c r="YW1015" s="16"/>
      <c r="YX1015" s="16"/>
      <c r="YY1015" s="16"/>
      <c r="YZ1015" s="16"/>
      <c r="ZA1015" s="16"/>
      <c r="ZB1015" s="16"/>
      <c r="ZC1015" s="16"/>
      <c r="ZD1015" s="16"/>
      <c r="ZE1015" s="16"/>
      <c r="ZF1015" s="16"/>
      <c r="ZG1015" s="16"/>
      <c r="ZH1015" s="16"/>
      <c r="ZI1015" s="16"/>
      <c r="ZJ1015" s="16"/>
      <c r="ZK1015" s="16"/>
      <c r="ZL1015" s="16"/>
      <c r="ZM1015" s="16"/>
      <c r="ZN1015" s="16"/>
      <c r="ZO1015" s="16"/>
      <c r="ZP1015" s="16"/>
      <c r="ZQ1015" s="16"/>
      <c r="ZR1015" s="16"/>
      <c r="ZS1015" s="16"/>
      <c r="ZT1015" s="16"/>
      <c r="ZU1015" s="16"/>
      <c r="ZV1015" s="16"/>
      <c r="ZW1015" s="16"/>
      <c r="ZX1015" s="16"/>
      <c r="ZY1015" s="16"/>
      <c r="ZZ1015" s="16"/>
      <c r="AAA1015" s="16"/>
      <c r="AAB1015" s="16"/>
      <c r="AAC1015" s="16"/>
      <c r="AAD1015" s="16"/>
      <c r="AAE1015" s="16"/>
      <c r="AAF1015" s="16"/>
      <c r="AAG1015" s="16"/>
      <c r="AAH1015" s="16"/>
      <c r="AAI1015" s="16"/>
      <c r="AAJ1015" s="16"/>
      <c r="AAK1015" s="16"/>
      <c r="AAL1015" s="16"/>
      <c r="AAM1015" s="16"/>
      <c r="AAN1015" s="16"/>
      <c r="AAO1015" s="16"/>
      <c r="AAP1015" s="16"/>
      <c r="AAQ1015" s="16"/>
      <c r="AAR1015" s="16"/>
      <c r="AAS1015" s="16"/>
      <c r="AAT1015" s="16"/>
      <c r="AAU1015" s="16"/>
      <c r="AAV1015" s="16"/>
      <c r="AAW1015" s="16"/>
      <c r="AAX1015" s="16"/>
      <c r="AAY1015" s="16"/>
      <c r="AAZ1015" s="16"/>
      <c r="ABA1015" s="16"/>
      <c r="ABB1015" s="16"/>
      <c r="ABC1015" s="16"/>
      <c r="ABD1015" s="16"/>
      <c r="ABE1015" s="16"/>
      <c r="ABF1015" s="16"/>
      <c r="ABG1015" s="16"/>
      <c r="ABH1015" s="16"/>
      <c r="ABI1015" s="290"/>
      <c r="ABJ1015" s="290"/>
      <c r="ABK1015" s="290"/>
      <c r="ABL1015" s="290"/>
      <c r="ABM1015" s="290"/>
      <c r="ABN1015" s="290"/>
      <c r="ABO1015" s="290"/>
      <c r="ABP1015" s="290"/>
      <c r="ABQ1015" s="290"/>
      <c r="ABR1015" s="290"/>
      <c r="ABS1015" s="290"/>
      <c r="ABT1015" s="290"/>
      <c r="ABU1015" s="290"/>
      <c r="ABV1015" s="290"/>
      <c r="ABW1015" s="290"/>
      <c r="ABX1015" s="290"/>
      <c r="ABY1015" s="290"/>
      <c r="ABZ1015" s="290"/>
      <c r="ACA1015" s="290"/>
      <c r="ACB1015" s="290"/>
      <c r="ACC1015" s="290"/>
      <c r="ACD1015" s="290"/>
      <c r="ACE1015" s="290"/>
      <c r="ACF1015" s="290"/>
      <c r="ACG1015" s="290"/>
      <c r="ACH1015" s="290"/>
      <c r="ACI1015" s="290"/>
      <c r="ACJ1015" s="290"/>
      <c r="ACK1015" s="290"/>
      <c r="ACL1015" s="290"/>
      <c r="ACM1015" s="290"/>
      <c r="ACN1015" s="290"/>
      <c r="ACO1015" s="290"/>
      <c r="ACP1015" s="290"/>
      <c r="ACQ1015" s="290"/>
      <c r="ACR1015" s="290"/>
      <c r="ACS1015" s="290"/>
      <c r="ACT1015" s="290"/>
      <c r="ACU1015" s="290"/>
      <c r="ACV1015" s="290"/>
      <c r="ACW1015" s="290"/>
      <c r="ACX1015" s="290"/>
      <c r="ACY1015" s="290"/>
      <c r="ACZ1015" s="290"/>
      <c r="ADA1015" s="290"/>
      <c r="ADB1015" s="290"/>
      <c r="ADC1015" s="290"/>
      <c r="ADD1015" s="290"/>
      <c r="ADE1015" s="290"/>
      <c r="ADF1015" s="290"/>
      <c r="ADG1015" s="290"/>
      <c r="ADH1015" s="290"/>
      <c r="ADI1015" s="290"/>
      <c r="ADJ1015" s="290"/>
      <c r="ADK1015" s="290"/>
      <c r="ADL1015" s="290"/>
      <c r="ADM1015" s="290"/>
      <c r="ADN1015" s="290"/>
      <c r="ADO1015" s="290"/>
      <c r="ADP1015" s="290"/>
      <c r="ADQ1015" s="290"/>
      <c r="ADR1015" s="290"/>
      <c r="ADS1015" s="290"/>
      <c r="ADT1015" s="290"/>
      <c r="ADU1015" s="290"/>
      <c r="ADV1015" s="290"/>
      <c r="ADW1015" s="290"/>
      <c r="ADX1015" s="290"/>
      <c r="ADY1015" s="290"/>
      <c r="ADZ1015" s="290"/>
      <c r="AEA1015" s="290"/>
      <c r="AEB1015" s="290"/>
      <c r="AEC1015" s="290"/>
      <c r="AED1015" s="290"/>
      <c r="AEE1015" s="290"/>
      <c r="AEF1015" s="290"/>
      <c r="AEG1015" s="290"/>
      <c r="AEH1015" s="290"/>
      <c r="AEI1015" s="290"/>
      <c r="AEJ1015" s="290"/>
      <c r="AEK1015" s="290"/>
      <c r="AEL1015" s="290"/>
      <c r="AEM1015" s="290"/>
      <c r="AEN1015" s="290"/>
      <c r="AEO1015" s="290"/>
      <c r="AEP1015" s="290"/>
      <c r="AEQ1015" s="290"/>
      <c r="AER1015" s="290"/>
      <c r="AES1015" s="290"/>
      <c r="AET1015" s="290"/>
      <c r="AEU1015" s="290"/>
      <c r="AEV1015" s="290"/>
      <c r="AEW1015" s="290"/>
      <c r="AEX1015" s="290"/>
      <c r="AEY1015" s="290"/>
      <c r="AEZ1015" s="290"/>
      <c r="AFA1015" s="290"/>
      <c r="AFB1015" s="290"/>
      <c r="AFC1015" s="290"/>
      <c r="AFD1015" s="290"/>
      <c r="AFE1015" s="290"/>
      <c r="AFF1015" s="290"/>
      <c r="AFG1015" s="290"/>
      <c r="AFH1015" s="290"/>
      <c r="AFI1015" s="290"/>
      <c r="AFJ1015" s="290"/>
      <c r="AFK1015" s="290"/>
      <c r="AFL1015" s="290"/>
      <c r="AFM1015" s="290"/>
      <c r="AFN1015" s="290"/>
      <c r="AFO1015" s="290"/>
      <c r="AFP1015" s="290"/>
      <c r="AFQ1015" s="290"/>
      <c r="AFR1015" s="290"/>
      <c r="AFS1015" s="290"/>
      <c r="AFT1015" s="290"/>
      <c r="AFU1015" s="290"/>
      <c r="AFV1015" s="290"/>
      <c r="AFW1015" s="290"/>
      <c r="AFX1015" s="290"/>
      <c r="AFY1015" s="290"/>
      <c r="AFZ1015" s="290"/>
      <c r="AGA1015" s="290"/>
      <c r="AGB1015" s="290"/>
      <c r="AGC1015" s="290"/>
      <c r="AGD1015" s="290"/>
      <c r="AGE1015" s="290"/>
      <c r="AGF1015" s="290"/>
      <c r="AGG1015" s="290"/>
      <c r="AGH1015" s="290"/>
      <c r="AGI1015" s="290"/>
      <c r="AGJ1015" s="290"/>
      <c r="AGK1015" s="290"/>
      <c r="AGL1015" s="290"/>
      <c r="AGM1015" s="290"/>
      <c r="AGN1015" s="290"/>
      <c r="AGO1015" s="290"/>
      <c r="AGP1015" s="290"/>
      <c r="AGQ1015" s="290"/>
      <c r="AGR1015" s="290"/>
      <c r="AGS1015" s="290"/>
      <c r="AGT1015" s="290"/>
      <c r="AGU1015" s="290"/>
      <c r="AGV1015" s="290"/>
      <c r="AGW1015" s="290"/>
      <c r="AGX1015" s="290"/>
      <c r="AGY1015" s="290"/>
      <c r="AGZ1015" s="290"/>
      <c r="AHA1015" s="290"/>
      <c r="AHB1015" s="290"/>
      <c r="AHC1015" s="290"/>
      <c r="AHD1015" s="290"/>
      <c r="AHE1015" s="290"/>
      <c r="AHF1015" s="290"/>
      <c r="AHG1015" s="290"/>
      <c r="AHH1015" s="290"/>
      <c r="AHI1015" s="290"/>
      <c r="AHJ1015" s="290"/>
      <c r="AHK1015" s="290"/>
      <c r="AHL1015" s="290"/>
      <c r="AHM1015" s="290"/>
      <c r="AHN1015" s="290"/>
      <c r="AHO1015" s="290"/>
      <c r="AHP1015" s="290"/>
      <c r="AHQ1015" s="290"/>
      <c r="AHR1015" s="290"/>
      <c r="AHS1015" s="290"/>
      <c r="AHT1015" s="290"/>
      <c r="AHU1015" s="290"/>
      <c r="AHV1015" s="290"/>
      <c r="AHW1015" s="290"/>
      <c r="AHX1015" s="290"/>
      <c r="AHY1015" s="290"/>
      <c r="AHZ1015" s="290"/>
      <c r="AIA1015" s="290"/>
      <c r="AIB1015" s="290"/>
      <c r="AIC1015" s="290"/>
      <c r="AID1015" s="290"/>
      <c r="AIE1015" s="290"/>
      <c r="AIF1015" s="290"/>
      <c r="AIG1015" s="290"/>
      <c r="AIH1015" s="290"/>
      <c r="AII1015" s="290"/>
      <c r="AIJ1015" s="290"/>
      <c r="AIK1015" s="290"/>
      <c r="AIL1015" s="290"/>
      <c r="AIM1015" s="290"/>
      <c r="AIN1015" s="290"/>
      <c r="AIO1015" s="290"/>
      <c r="AIP1015" s="290"/>
      <c r="AIQ1015" s="290"/>
      <c r="AIR1015" s="290"/>
      <c r="AIS1015" s="290"/>
      <c r="AIT1015" s="290"/>
      <c r="AIU1015" s="290"/>
      <c r="AIV1015" s="290"/>
      <c r="AIW1015" s="290"/>
      <c r="AIX1015" s="290"/>
      <c r="AIY1015" s="290"/>
      <c r="AIZ1015" s="290"/>
      <c r="AJA1015" s="290"/>
      <c r="AJB1015" s="290"/>
      <c r="AJC1015" s="290"/>
      <c r="AJD1015" s="290"/>
      <c r="AJE1015" s="290"/>
      <c r="AJF1015" s="290"/>
      <c r="AJG1015" s="290"/>
      <c r="AJH1015" s="290"/>
      <c r="AJI1015" s="290"/>
      <c r="AJJ1015" s="290"/>
      <c r="AJK1015" s="290"/>
      <c r="AJL1015" s="290"/>
      <c r="AJM1015" s="290"/>
      <c r="AJN1015" s="290"/>
      <c r="AJO1015" s="290"/>
      <c r="AJP1015" s="290"/>
      <c r="AJQ1015" s="290"/>
      <c r="AJR1015" s="290"/>
      <c r="AJS1015" s="290"/>
      <c r="AJT1015" s="290"/>
      <c r="AJU1015" s="290"/>
      <c r="AJV1015" s="290"/>
      <c r="AJW1015" s="290"/>
      <c r="AJX1015" s="290"/>
      <c r="AJY1015" s="290"/>
      <c r="AJZ1015" s="290"/>
      <c r="AKA1015" s="290"/>
      <c r="AKB1015" s="290"/>
      <c r="AKC1015" s="290"/>
      <c r="AKD1015" s="290"/>
      <c r="AKE1015" s="290"/>
      <c r="AKF1015" s="290"/>
      <c r="AKG1015" s="290"/>
      <c r="AKH1015" s="290"/>
      <c r="AKI1015" s="290"/>
      <c r="AKJ1015" s="290"/>
      <c r="AKK1015" s="290"/>
      <c r="AKL1015" s="290"/>
      <c r="AKM1015" s="290"/>
      <c r="AKN1015" s="290"/>
      <c r="AKO1015" s="290"/>
      <c r="AKP1015" s="290"/>
      <c r="AKQ1015" s="290"/>
      <c r="AKR1015" s="290"/>
      <c r="AKS1015" s="290"/>
      <c r="AKT1015" s="290"/>
      <c r="AKU1015" s="290"/>
      <c r="AKV1015" s="290"/>
      <c r="AKW1015" s="290"/>
      <c r="AKX1015" s="290"/>
      <c r="AKY1015" s="290"/>
      <c r="AKZ1015" s="290"/>
      <c r="ALA1015" s="290"/>
      <c r="ALB1015" s="290"/>
      <c r="ALC1015" s="290"/>
      <c r="ALD1015" s="290"/>
      <c r="ALE1015" s="290"/>
      <c r="ALF1015" s="290"/>
      <c r="ALG1015" s="290"/>
      <c r="ALH1015" s="290"/>
      <c r="ALI1015" s="290"/>
      <c r="ALJ1015" s="290"/>
      <c r="ALK1015" s="290"/>
      <c r="ALL1015" s="290"/>
      <c r="ALM1015" s="290"/>
      <c r="ALN1015" s="290"/>
      <c r="ALO1015" s="290"/>
      <c r="ALP1015" s="290"/>
      <c r="ALQ1015" s="290"/>
      <c r="ALR1015" s="290"/>
      <c r="ALS1015" s="290"/>
      <c r="ALT1015" s="290"/>
      <c r="ALU1015" s="290"/>
      <c r="ALV1015" s="290"/>
      <c r="ALW1015" s="290"/>
      <c r="ALX1015" s="290"/>
      <c r="ALY1015" s="290"/>
      <c r="ALZ1015" s="290"/>
      <c r="AMA1015" s="290"/>
      <c r="AMB1015" s="290"/>
      <c r="AMC1015" s="290"/>
      <c r="AMD1015" s="290"/>
      <c r="AME1015" s="290"/>
      <c r="AMF1015" s="290"/>
      <c r="AMG1015" s="290"/>
      <c r="AMH1015" s="290"/>
      <c r="AMI1015" s="290"/>
      <c r="AMJ1015" s="290"/>
      <c r="AMK1015" s="290"/>
      <c r="AML1015" s="290"/>
      <c r="AMM1015" s="290"/>
      <c r="AMN1015" s="290"/>
      <c r="AMO1015" s="290"/>
      <c r="AMP1015" s="290"/>
      <c r="AMQ1015" s="290"/>
      <c r="AMR1015" s="290"/>
      <c r="AMS1015" s="290"/>
      <c r="AMT1015" s="290"/>
      <c r="AMU1015" s="290"/>
      <c r="AMV1015" s="290"/>
      <c r="AMW1015" s="290"/>
      <c r="AMX1015" s="290"/>
      <c r="AMY1015" s="290"/>
      <c r="AMZ1015" s="290"/>
      <c r="ANA1015" s="290"/>
      <c r="ANB1015" s="290"/>
      <c r="ANC1015" s="290"/>
      <c r="AND1015" s="290"/>
      <c r="ANE1015" s="290"/>
      <c r="ANF1015" s="290"/>
      <c r="ANG1015" s="290"/>
      <c r="ANH1015" s="290"/>
      <c r="ANI1015" s="290"/>
      <c r="ANJ1015" s="290"/>
      <c r="ANK1015" s="290"/>
      <c r="ANL1015" s="290"/>
      <c r="ANM1015" s="290"/>
      <c r="ANN1015" s="290"/>
      <c r="ANO1015" s="290"/>
      <c r="ANP1015" s="290"/>
      <c r="ANQ1015" s="290"/>
      <c r="ANR1015" s="290"/>
      <c r="ANS1015" s="290"/>
      <c r="ANT1015" s="290"/>
      <c r="ANU1015" s="290"/>
      <c r="ANV1015" s="290"/>
      <c r="ANW1015" s="290"/>
      <c r="ANX1015" s="290"/>
      <c r="ANY1015" s="290"/>
      <c r="ANZ1015" s="290"/>
      <c r="AOA1015" s="290"/>
      <c r="AOB1015" s="290"/>
      <c r="AOC1015" s="290"/>
      <c r="AOD1015" s="290"/>
      <c r="AOE1015" s="290"/>
      <c r="AOF1015" s="290"/>
      <c r="AOG1015" s="290"/>
      <c r="AOH1015" s="290"/>
      <c r="AOI1015" s="290"/>
      <c r="AOJ1015" s="290"/>
      <c r="AOK1015" s="290"/>
      <c r="AOL1015" s="290"/>
      <c r="AOM1015" s="290"/>
      <c r="AON1015" s="290"/>
      <c r="AOO1015" s="290"/>
      <c r="AOP1015" s="290"/>
      <c r="AOQ1015" s="290"/>
      <c r="AOR1015" s="290"/>
      <c r="AOS1015" s="290"/>
      <c r="AOT1015" s="290"/>
      <c r="AOU1015" s="290"/>
      <c r="AOV1015" s="290"/>
      <c r="AOW1015" s="290"/>
      <c r="AOX1015" s="290"/>
      <c r="AOY1015" s="290"/>
      <c r="AOZ1015" s="290"/>
      <c r="APA1015" s="290"/>
      <c r="APB1015" s="290"/>
      <c r="APC1015" s="290"/>
      <c r="APD1015" s="290"/>
      <c r="APE1015" s="290"/>
      <c r="APF1015" s="290"/>
      <c r="APG1015" s="290"/>
      <c r="APH1015" s="290"/>
      <c r="API1015" s="290"/>
      <c r="APJ1015" s="290"/>
      <c r="APK1015" s="290"/>
      <c r="APL1015" s="290"/>
      <c r="APM1015" s="290"/>
      <c r="APN1015" s="290"/>
      <c r="APO1015" s="290"/>
      <c r="APP1015" s="290"/>
      <c r="APQ1015" s="290"/>
      <c r="APR1015" s="290"/>
      <c r="APS1015" s="290"/>
      <c r="APT1015" s="290"/>
      <c r="APU1015" s="290"/>
      <c r="APV1015" s="290"/>
      <c r="APW1015" s="290"/>
      <c r="APX1015" s="290"/>
      <c r="APY1015" s="290"/>
      <c r="APZ1015" s="290"/>
      <c r="AQA1015" s="290"/>
      <c r="AQB1015" s="290"/>
      <c r="AQC1015" s="290"/>
      <c r="AQD1015" s="290"/>
      <c r="AQE1015" s="290"/>
      <c r="AQF1015" s="290"/>
      <c r="AQG1015" s="290"/>
      <c r="AQH1015" s="290"/>
      <c r="AQI1015" s="290"/>
      <c r="AQJ1015" s="290"/>
      <c r="AQK1015" s="290"/>
      <c r="AQL1015" s="290"/>
      <c r="AQM1015" s="290"/>
      <c r="AQN1015" s="290"/>
      <c r="AQO1015" s="290"/>
      <c r="AQP1015" s="290"/>
      <c r="AQQ1015" s="290"/>
      <c r="AQR1015" s="290"/>
      <c r="AQS1015" s="290"/>
      <c r="AQT1015" s="290"/>
      <c r="AQU1015" s="290"/>
      <c r="AQV1015" s="290"/>
      <c r="AQW1015" s="290"/>
      <c r="AQX1015" s="290"/>
      <c r="AQY1015" s="290"/>
      <c r="AQZ1015" s="290"/>
      <c r="ARA1015" s="290"/>
      <c r="ARB1015" s="290"/>
      <c r="ARC1015" s="290"/>
      <c r="ARD1015" s="290"/>
      <c r="ARE1015" s="290"/>
      <c r="ARF1015" s="290"/>
      <c r="ARG1015" s="290"/>
      <c r="ARH1015" s="290"/>
      <c r="ARI1015" s="290"/>
      <c r="ARJ1015" s="290"/>
      <c r="ARK1015" s="290"/>
      <c r="ARL1015" s="290"/>
      <c r="ARM1015" s="290"/>
      <c r="ARN1015" s="290"/>
      <c r="ARO1015" s="290"/>
      <c r="ARP1015" s="290"/>
      <c r="ARQ1015" s="290"/>
      <c r="ARR1015" s="290"/>
      <c r="ARS1015" s="290"/>
      <c r="ART1015" s="290"/>
      <c r="ARU1015" s="290"/>
      <c r="ARV1015" s="290"/>
      <c r="ARW1015" s="290"/>
      <c r="ARX1015" s="290"/>
      <c r="ARY1015" s="290"/>
      <c r="ARZ1015" s="290"/>
      <c r="ASA1015" s="290"/>
      <c r="ASB1015" s="290"/>
      <c r="ASC1015" s="290"/>
      <c r="ASD1015" s="290"/>
      <c r="ASE1015" s="290"/>
      <c r="ASF1015" s="290"/>
      <c r="ASG1015" s="290"/>
      <c r="ASH1015" s="290"/>
      <c r="ASI1015" s="290"/>
      <c r="ASJ1015" s="290"/>
      <c r="ASK1015" s="290"/>
      <c r="ASL1015" s="290"/>
      <c r="ASM1015" s="290"/>
      <c r="ASN1015" s="290"/>
      <c r="ASO1015" s="290"/>
      <c r="ASP1015" s="290"/>
      <c r="ASQ1015" s="290"/>
      <c r="ASR1015" s="290"/>
      <c r="ASS1015" s="290"/>
      <c r="AST1015" s="290"/>
      <c r="ASU1015" s="290"/>
      <c r="ASV1015" s="290"/>
      <c r="ASW1015" s="290"/>
      <c r="ASX1015" s="290"/>
      <c r="ASY1015" s="290"/>
      <c r="ASZ1015" s="290"/>
      <c r="ATA1015" s="290"/>
      <c r="ATB1015" s="290"/>
      <c r="ATC1015" s="290"/>
      <c r="ATD1015" s="290"/>
      <c r="ATE1015" s="290"/>
      <c r="ATF1015" s="290"/>
      <c r="ATG1015" s="290"/>
      <c r="ATH1015" s="290"/>
      <c r="ATI1015" s="290"/>
      <c r="ATJ1015" s="290"/>
      <c r="ATK1015" s="290"/>
      <c r="ATL1015" s="290"/>
      <c r="ATM1015" s="290"/>
      <c r="ATN1015" s="290"/>
      <c r="ATO1015" s="290"/>
      <c r="ATP1015" s="290"/>
      <c r="ATQ1015" s="290"/>
      <c r="ATR1015" s="290"/>
      <c r="ATS1015" s="290"/>
      <c r="ATT1015" s="290"/>
      <c r="ATU1015" s="290"/>
      <c r="ATV1015" s="290"/>
      <c r="ATW1015" s="290"/>
      <c r="ATX1015" s="290"/>
      <c r="ATY1015" s="290"/>
      <c r="ATZ1015" s="290"/>
      <c r="AUA1015" s="290"/>
      <c r="AUB1015" s="290"/>
      <c r="AUC1015" s="290"/>
      <c r="AUD1015" s="290"/>
      <c r="AUE1015" s="290"/>
      <c r="AUF1015" s="290"/>
      <c r="AUG1015" s="290"/>
      <c r="AUH1015" s="290"/>
      <c r="AUI1015" s="290"/>
      <c r="AUJ1015" s="290"/>
      <c r="AUK1015" s="290"/>
      <c r="AUL1015" s="290"/>
      <c r="AUM1015" s="290"/>
      <c r="AUN1015" s="290"/>
      <c r="AUO1015" s="290"/>
      <c r="AUP1015" s="290"/>
      <c r="AUQ1015" s="290"/>
      <c r="AUR1015" s="290"/>
      <c r="AUS1015" s="290"/>
      <c r="AUT1015" s="290"/>
      <c r="AUU1015" s="290"/>
      <c r="AUV1015" s="290"/>
      <c r="AUW1015" s="290"/>
      <c r="AUX1015" s="290"/>
      <c r="AUY1015" s="290"/>
      <c r="AUZ1015" s="290"/>
      <c r="AVA1015" s="290"/>
      <c r="AVB1015" s="290"/>
      <c r="AVC1015" s="290"/>
      <c r="AVD1015" s="290"/>
      <c r="AVE1015" s="290"/>
      <c r="AVF1015" s="290"/>
      <c r="AVG1015" s="290"/>
      <c r="AVH1015" s="290"/>
      <c r="AVI1015" s="290"/>
      <c r="AVJ1015" s="290"/>
      <c r="AVK1015" s="290"/>
      <c r="AVL1015" s="290"/>
      <c r="AVM1015" s="290"/>
      <c r="AVN1015" s="290"/>
      <c r="AVO1015" s="290"/>
      <c r="AVP1015" s="290"/>
      <c r="AVQ1015" s="290"/>
      <c r="AVR1015" s="290"/>
      <c r="AVS1015" s="290"/>
      <c r="AVT1015" s="290"/>
      <c r="AVU1015" s="290"/>
      <c r="AVV1015" s="290"/>
      <c r="AVW1015" s="290"/>
      <c r="AVX1015" s="290"/>
      <c r="AVY1015" s="290"/>
      <c r="AVZ1015" s="290"/>
      <c r="AWA1015" s="290"/>
      <c r="AWB1015" s="290"/>
      <c r="AWC1015" s="290"/>
      <c r="AWD1015" s="290"/>
      <c r="AWE1015" s="290"/>
      <c r="AWF1015" s="290"/>
      <c r="AWG1015" s="290"/>
      <c r="AWH1015" s="290"/>
      <c r="AWI1015" s="290"/>
      <c r="AWJ1015" s="290"/>
      <c r="AWK1015" s="290"/>
      <c r="AWL1015" s="290"/>
      <c r="AWM1015" s="290"/>
      <c r="AWN1015" s="290"/>
      <c r="AWO1015" s="290"/>
      <c r="AWP1015" s="290"/>
      <c r="AWQ1015" s="290"/>
      <c r="AWR1015" s="290"/>
      <c r="AWS1015" s="290"/>
      <c r="AWT1015" s="290"/>
      <c r="AWU1015" s="290"/>
      <c r="AWV1015" s="290"/>
      <c r="AWW1015" s="290"/>
      <c r="AWX1015" s="290"/>
      <c r="AWY1015" s="290"/>
      <c r="AWZ1015" s="290"/>
      <c r="AXA1015" s="290"/>
      <c r="AXB1015" s="290"/>
      <c r="AXC1015" s="290"/>
      <c r="AXD1015" s="290"/>
      <c r="AXE1015" s="290"/>
      <c r="AXF1015" s="290"/>
      <c r="AXG1015" s="290"/>
      <c r="AXH1015" s="290"/>
      <c r="AXI1015" s="290"/>
      <c r="AXJ1015" s="290"/>
      <c r="AXK1015" s="290"/>
      <c r="AXL1015" s="290"/>
      <c r="AXM1015" s="290"/>
      <c r="AXN1015" s="290"/>
      <c r="AXO1015" s="290"/>
      <c r="AXP1015" s="290"/>
      <c r="AXQ1015" s="290"/>
      <c r="AXR1015" s="290"/>
      <c r="AXS1015" s="290"/>
      <c r="AXT1015" s="290"/>
      <c r="AXU1015" s="290"/>
      <c r="AXV1015" s="290"/>
      <c r="AXW1015" s="290"/>
      <c r="AXX1015" s="290"/>
      <c r="AXY1015" s="290"/>
      <c r="AXZ1015" s="290"/>
      <c r="AYA1015" s="290"/>
      <c r="AYB1015" s="290"/>
      <c r="AYC1015" s="290"/>
      <c r="AYD1015" s="290"/>
      <c r="AYE1015" s="290"/>
      <c r="AYF1015" s="290"/>
      <c r="AYG1015" s="290"/>
      <c r="AYH1015" s="290"/>
      <c r="AYI1015" s="290"/>
      <c r="AYJ1015" s="290"/>
      <c r="AYK1015" s="290"/>
      <c r="AYL1015" s="290"/>
      <c r="AYM1015" s="290"/>
      <c r="AYN1015" s="290"/>
      <c r="AYO1015" s="290"/>
      <c r="AYP1015" s="290"/>
      <c r="AYQ1015" s="290"/>
      <c r="AYR1015" s="290"/>
      <c r="AYS1015" s="290"/>
      <c r="AYT1015" s="290"/>
      <c r="AYU1015" s="290"/>
      <c r="AYV1015" s="290"/>
      <c r="AYW1015" s="290"/>
      <c r="AYX1015" s="290"/>
      <c r="AYY1015" s="290"/>
      <c r="AYZ1015" s="290"/>
      <c r="AZA1015" s="290"/>
      <c r="AZB1015" s="290"/>
      <c r="AZC1015" s="290"/>
      <c r="AZD1015" s="290"/>
      <c r="AZE1015" s="290"/>
      <c r="AZF1015" s="290"/>
      <c r="AZG1015" s="290"/>
      <c r="AZH1015" s="290"/>
      <c r="AZI1015" s="290"/>
      <c r="AZJ1015" s="290"/>
      <c r="AZK1015" s="290"/>
      <c r="AZL1015" s="290"/>
      <c r="AZM1015" s="290"/>
      <c r="AZN1015" s="290"/>
      <c r="AZO1015" s="290"/>
      <c r="AZP1015" s="290"/>
      <c r="AZQ1015" s="290"/>
      <c r="AZR1015" s="290"/>
      <c r="AZS1015" s="290"/>
      <c r="AZT1015" s="290"/>
      <c r="AZU1015" s="290"/>
      <c r="AZV1015" s="290"/>
      <c r="AZW1015" s="290"/>
      <c r="AZX1015" s="290"/>
      <c r="AZY1015" s="290"/>
      <c r="AZZ1015" s="290"/>
      <c r="BAA1015" s="290"/>
      <c r="BAB1015" s="290"/>
      <c r="BAC1015" s="290"/>
      <c r="BAD1015" s="290"/>
      <c r="BAE1015" s="290"/>
      <c r="BAF1015" s="290"/>
      <c r="BAG1015" s="290"/>
      <c r="BAH1015" s="290"/>
      <c r="BAI1015" s="290"/>
      <c r="BAJ1015" s="290"/>
      <c r="BAK1015" s="290"/>
      <c r="BAL1015" s="290"/>
      <c r="BAM1015" s="290"/>
      <c r="BAN1015" s="290"/>
      <c r="BAO1015" s="290"/>
      <c r="BAP1015" s="290"/>
      <c r="BAQ1015" s="290"/>
      <c r="BAR1015" s="290"/>
      <c r="BAS1015" s="290"/>
      <c r="BAT1015" s="290"/>
      <c r="BAU1015" s="290"/>
      <c r="BAV1015" s="290"/>
      <c r="BAW1015" s="290"/>
      <c r="BAX1015" s="290"/>
      <c r="BAY1015" s="290"/>
      <c r="BAZ1015" s="290"/>
      <c r="BBA1015" s="290"/>
      <c r="BBB1015" s="290"/>
      <c r="BBC1015" s="290"/>
      <c r="BBD1015" s="290"/>
      <c r="BBE1015" s="290"/>
      <c r="BBF1015" s="290"/>
      <c r="BBG1015" s="290"/>
      <c r="BBH1015" s="290"/>
      <c r="BBI1015" s="290"/>
      <c r="BBJ1015" s="290"/>
      <c r="BBK1015" s="290"/>
      <c r="BBL1015" s="290"/>
      <c r="BBM1015" s="290"/>
      <c r="BBN1015" s="290"/>
      <c r="BBO1015" s="290"/>
      <c r="BBP1015" s="290"/>
      <c r="BBQ1015" s="290"/>
      <c r="BBR1015" s="290"/>
      <c r="BBS1015" s="290"/>
      <c r="BBT1015" s="290"/>
      <c r="BBU1015" s="290"/>
      <c r="BBV1015" s="290"/>
      <c r="BBW1015" s="290"/>
      <c r="BBX1015" s="290"/>
      <c r="BBY1015" s="290"/>
      <c r="BBZ1015" s="290"/>
      <c r="BCA1015" s="290"/>
      <c r="BCB1015" s="290"/>
      <c r="BCC1015" s="290"/>
      <c r="BCD1015" s="290"/>
      <c r="BCE1015" s="290"/>
      <c r="BCF1015" s="290"/>
      <c r="BCG1015" s="290"/>
      <c r="BCH1015" s="290"/>
      <c r="BCI1015" s="290"/>
      <c r="BCJ1015" s="290"/>
      <c r="BCK1015" s="290"/>
      <c r="BCL1015" s="290"/>
      <c r="BCM1015" s="290"/>
      <c r="BCN1015" s="290"/>
      <c r="BCO1015" s="290"/>
      <c r="BCP1015" s="290"/>
      <c r="BCQ1015" s="290"/>
      <c r="BCR1015" s="290"/>
      <c r="BCS1015" s="290"/>
      <c r="BCT1015" s="290"/>
      <c r="BCU1015" s="290"/>
      <c r="BCV1015" s="290"/>
      <c r="BCW1015" s="290"/>
      <c r="BCX1015" s="290"/>
      <c r="BCY1015" s="290"/>
      <c r="BCZ1015" s="290"/>
      <c r="BDA1015" s="290"/>
      <c r="BDB1015" s="290"/>
      <c r="BDC1015" s="290"/>
      <c r="BDD1015" s="290"/>
      <c r="BDE1015" s="290"/>
      <c r="BDF1015" s="290"/>
      <c r="BDG1015" s="290"/>
      <c r="BDH1015" s="290"/>
      <c r="BDI1015" s="290"/>
      <c r="BDJ1015" s="290"/>
      <c r="BDK1015" s="290"/>
      <c r="BDL1015" s="290"/>
      <c r="BDM1015" s="290"/>
      <c r="BDN1015" s="290"/>
      <c r="BDO1015" s="290"/>
      <c r="BDP1015" s="290"/>
      <c r="BDQ1015" s="290"/>
      <c r="BDR1015" s="290"/>
      <c r="BDS1015" s="290"/>
      <c r="BDT1015" s="290"/>
      <c r="BDU1015" s="290"/>
      <c r="BDV1015" s="290"/>
      <c r="BDW1015" s="290"/>
      <c r="BDX1015" s="290"/>
      <c r="BDY1015" s="290"/>
      <c r="BDZ1015" s="290"/>
      <c r="BEA1015" s="290"/>
      <c r="BEB1015" s="290"/>
      <c r="BEC1015" s="290"/>
      <c r="BED1015" s="290"/>
      <c r="BEE1015" s="290"/>
      <c r="BEF1015" s="290"/>
      <c r="BEG1015" s="290"/>
      <c r="BEH1015" s="290"/>
      <c r="BEI1015" s="290"/>
      <c r="BEJ1015" s="290"/>
      <c r="BEK1015" s="290"/>
      <c r="BEL1015" s="290"/>
      <c r="BEM1015" s="290"/>
      <c r="BEN1015" s="290"/>
      <c r="BEO1015" s="290"/>
      <c r="BEP1015" s="290"/>
      <c r="BEQ1015" s="290"/>
      <c r="BER1015" s="290"/>
      <c r="BES1015" s="290"/>
      <c r="BET1015" s="290"/>
      <c r="BEU1015" s="290"/>
      <c r="BEV1015" s="290"/>
      <c r="BEW1015" s="290"/>
      <c r="BEX1015" s="290"/>
      <c r="BEY1015" s="290"/>
      <c r="BEZ1015" s="290"/>
      <c r="BFA1015" s="290"/>
      <c r="BFB1015" s="290"/>
      <c r="BFC1015" s="290"/>
      <c r="BFD1015" s="290"/>
      <c r="BFE1015" s="290"/>
      <c r="BFF1015" s="290"/>
      <c r="BFG1015" s="290"/>
      <c r="BFH1015" s="290"/>
      <c r="BFI1015" s="290"/>
      <c r="BFJ1015" s="290"/>
      <c r="BFK1015" s="290"/>
      <c r="BFL1015" s="290"/>
      <c r="BFM1015" s="290"/>
      <c r="BFN1015" s="290"/>
      <c r="BFO1015" s="290"/>
      <c r="BFP1015" s="290"/>
      <c r="BFQ1015" s="290"/>
      <c r="BFR1015" s="290"/>
      <c r="BFS1015" s="290"/>
      <c r="BFT1015" s="290"/>
      <c r="BFU1015" s="290"/>
      <c r="BFV1015" s="290"/>
      <c r="BFW1015" s="290"/>
      <c r="BFX1015" s="290"/>
      <c r="BFY1015" s="290"/>
      <c r="BFZ1015" s="290"/>
      <c r="BGA1015" s="290"/>
      <c r="BGB1015" s="290"/>
      <c r="BGC1015" s="290"/>
      <c r="BGD1015" s="290"/>
      <c r="BGE1015" s="290"/>
      <c r="BGF1015" s="290"/>
      <c r="BGG1015" s="290"/>
      <c r="BGH1015" s="290"/>
      <c r="BGI1015" s="290"/>
      <c r="BGJ1015" s="290"/>
      <c r="BGK1015" s="290"/>
      <c r="BGL1015" s="290"/>
      <c r="BGM1015" s="290"/>
      <c r="BGN1015" s="290"/>
      <c r="BGO1015" s="290"/>
      <c r="BGP1015" s="290"/>
      <c r="BGQ1015" s="290"/>
      <c r="BGR1015" s="290"/>
      <c r="BGS1015" s="290"/>
      <c r="BGT1015" s="290"/>
      <c r="BGU1015" s="290"/>
      <c r="BGV1015" s="290"/>
      <c r="BGW1015" s="290"/>
      <c r="BGX1015" s="290"/>
      <c r="BGY1015" s="290"/>
      <c r="BGZ1015" s="290"/>
      <c r="BHA1015" s="290"/>
      <c r="BHB1015" s="290"/>
      <c r="BHC1015" s="290"/>
      <c r="BHD1015" s="290"/>
      <c r="BHE1015" s="290"/>
      <c r="BHF1015" s="290"/>
      <c r="BHG1015" s="290"/>
      <c r="BHH1015" s="290"/>
      <c r="BHI1015" s="290"/>
      <c r="BHJ1015" s="290"/>
      <c r="BHK1015" s="290"/>
      <c r="BHL1015" s="290"/>
      <c r="BHM1015" s="290"/>
      <c r="BHN1015" s="290"/>
      <c r="BHO1015" s="290"/>
      <c r="BHP1015" s="290"/>
      <c r="BHQ1015" s="290"/>
      <c r="BHR1015" s="290"/>
      <c r="BHS1015" s="290"/>
      <c r="BHT1015" s="290"/>
      <c r="BHU1015" s="290"/>
      <c r="BHV1015" s="290"/>
      <c r="BHW1015" s="290"/>
      <c r="BHX1015" s="290"/>
      <c r="BHY1015" s="290"/>
      <c r="BHZ1015" s="290"/>
      <c r="BIA1015" s="290"/>
      <c r="BIB1015" s="290"/>
      <c r="BIC1015" s="290"/>
      <c r="BID1015" s="290"/>
      <c r="BIE1015" s="290"/>
      <c r="BIF1015" s="290"/>
      <c r="BIG1015" s="290"/>
      <c r="BIH1015" s="290"/>
      <c r="BII1015" s="290"/>
      <c r="BIJ1015" s="290"/>
      <c r="BIK1015" s="290"/>
      <c r="BIL1015" s="290"/>
      <c r="BIM1015" s="290"/>
      <c r="BIN1015" s="290"/>
      <c r="BIO1015" s="290"/>
      <c r="BIP1015" s="290"/>
      <c r="BIQ1015" s="290"/>
      <c r="BIR1015" s="290"/>
      <c r="BIS1015" s="290"/>
      <c r="BIT1015" s="290"/>
      <c r="BIU1015" s="290"/>
      <c r="BIV1015" s="290"/>
      <c r="BIW1015" s="290"/>
      <c r="BIX1015" s="290"/>
      <c r="BIY1015" s="290"/>
      <c r="BIZ1015" s="290"/>
      <c r="BJA1015" s="290"/>
      <c r="BJB1015" s="290"/>
      <c r="BJC1015" s="290"/>
      <c r="BJD1015" s="290"/>
      <c r="BJE1015" s="290"/>
      <c r="BJF1015" s="290"/>
      <c r="BJG1015" s="290"/>
      <c r="BJH1015" s="290"/>
      <c r="BJI1015" s="290"/>
      <c r="BJJ1015" s="290"/>
      <c r="BJK1015" s="290"/>
      <c r="BJL1015" s="290"/>
      <c r="BJM1015" s="290"/>
      <c r="BJN1015" s="290"/>
      <c r="BJO1015" s="290"/>
      <c r="BJP1015" s="290"/>
      <c r="BJQ1015" s="290"/>
      <c r="BJR1015" s="290"/>
      <c r="BJS1015" s="290"/>
      <c r="BJT1015" s="290"/>
      <c r="BJU1015" s="290"/>
      <c r="BJV1015" s="290"/>
      <c r="BJW1015" s="290"/>
      <c r="BJX1015" s="290"/>
      <c r="BJY1015" s="290"/>
      <c r="BJZ1015" s="290"/>
      <c r="BKA1015" s="290"/>
      <c r="BKB1015" s="290"/>
      <c r="BKC1015" s="290"/>
      <c r="BKD1015" s="290"/>
      <c r="BKE1015" s="290"/>
      <c r="BKF1015" s="290"/>
      <c r="BKG1015" s="290"/>
      <c r="BKH1015" s="290"/>
      <c r="BKI1015" s="290"/>
      <c r="BKJ1015" s="290"/>
      <c r="BKK1015" s="290"/>
      <c r="BKL1015" s="290"/>
      <c r="BKM1015" s="290"/>
      <c r="BKN1015" s="290"/>
      <c r="BKO1015" s="290"/>
      <c r="BKP1015" s="290"/>
      <c r="BKQ1015" s="290"/>
      <c r="BKR1015" s="290"/>
      <c r="BKS1015" s="290"/>
      <c r="BKT1015" s="290"/>
      <c r="BKU1015" s="290"/>
      <c r="BKV1015" s="290"/>
      <c r="BKW1015" s="290"/>
      <c r="BKX1015" s="290"/>
      <c r="BKY1015" s="290"/>
      <c r="BKZ1015" s="290"/>
      <c r="BLA1015" s="290"/>
      <c r="BLB1015" s="290"/>
      <c r="BLC1015" s="290"/>
      <c r="BLD1015" s="290"/>
      <c r="BLE1015" s="290"/>
      <c r="BLF1015" s="290"/>
      <c r="BLG1015" s="290"/>
      <c r="BLH1015" s="290"/>
      <c r="BLI1015" s="290"/>
      <c r="BLJ1015" s="290"/>
      <c r="BLK1015" s="290"/>
      <c r="BLL1015" s="290"/>
      <c r="BLM1015" s="290"/>
      <c r="BLN1015" s="290"/>
      <c r="BLO1015" s="290"/>
      <c r="BLP1015" s="290"/>
      <c r="BLQ1015" s="290"/>
      <c r="BLR1015" s="290"/>
      <c r="BLS1015" s="290"/>
      <c r="BLT1015" s="290"/>
      <c r="BLU1015" s="290"/>
      <c r="BLV1015" s="290"/>
      <c r="BLW1015" s="290"/>
      <c r="BLX1015" s="290"/>
      <c r="BLY1015" s="290"/>
      <c r="BLZ1015" s="290"/>
      <c r="BMA1015" s="290"/>
      <c r="BMB1015" s="290"/>
      <c r="BMC1015" s="290"/>
      <c r="BMD1015" s="290"/>
      <c r="BME1015" s="290"/>
      <c r="BMF1015" s="290"/>
      <c r="BMG1015" s="290"/>
      <c r="BMH1015" s="290"/>
      <c r="BMI1015" s="290"/>
      <c r="BMJ1015" s="290"/>
      <c r="BMK1015" s="290"/>
      <c r="BML1015" s="290"/>
      <c r="BMM1015" s="290"/>
      <c r="BMN1015" s="290"/>
      <c r="BMO1015" s="290"/>
      <c r="BMP1015" s="290"/>
      <c r="BMQ1015" s="290"/>
      <c r="BMR1015" s="290"/>
      <c r="BMS1015" s="290"/>
      <c r="BMT1015" s="290"/>
      <c r="BMU1015" s="290"/>
      <c r="BMV1015" s="290"/>
      <c r="BMW1015" s="290"/>
      <c r="BMX1015" s="290"/>
      <c r="BMY1015" s="290"/>
      <c r="BMZ1015" s="290"/>
      <c r="BNA1015" s="290"/>
      <c r="BNB1015" s="290"/>
      <c r="BNC1015" s="290"/>
      <c r="BND1015" s="290"/>
      <c r="BNE1015" s="290"/>
      <c r="BNF1015" s="290"/>
      <c r="BNG1015" s="290"/>
      <c r="BNH1015" s="290"/>
      <c r="BNI1015" s="290"/>
      <c r="BNJ1015" s="290"/>
      <c r="BNK1015" s="290"/>
      <c r="BNL1015" s="290"/>
      <c r="BNM1015" s="290"/>
      <c r="BNN1015" s="290"/>
      <c r="BNO1015" s="290"/>
      <c r="BNP1015" s="290"/>
      <c r="BNQ1015" s="290"/>
      <c r="BNR1015" s="290"/>
      <c r="BNS1015" s="290"/>
      <c r="BNT1015" s="290"/>
      <c r="BNU1015" s="290"/>
      <c r="BNV1015" s="290"/>
      <c r="BNW1015" s="290"/>
      <c r="BNX1015" s="290"/>
      <c r="BNY1015" s="290"/>
      <c r="BNZ1015" s="290"/>
      <c r="BOA1015" s="290"/>
      <c r="BOB1015" s="290"/>
      <c r="BOC1015" s="290"/>
      <c r="BOD1015" s="290"/>
      <c r="BOE1015" s="290"/>
      <c r="BOF1015" s="290"/>
      <c r="BOG1015" s="290"/>
      <c r="BOH1015" s="290"/>
      <c r="BOI1015" s="290"/>
      <c r="BOJ1015" s="290"/>
      <c r="BOK1015" s="290"/>
      <c r="BOL1015" s="290"/>
      <c r="BOM1015" s="290"/>
      <c r="BON1015" s="290"/>
      <c r="BOO1015" s="290"/>
      <c r="BOP1015" s="290"/>
      <c r="BOQ1015" s="290"/>
      <c r="BOR1015" s="290"/>
      <c r="BOS1015" s="290"/>
      <c r="BOT1015" s="290"/>
      <c r="BOU1015" s="290"/>
      <c r="BOV1015" s="290"/>
      <c r="BOW1015" s="290"/>
      <c r="BOX1015" s="290"/>
      <c r="BOY1015" s="290"/>
      <c r="BOZ1015" s="290"/>
      <c r="BPA1015" s="290"/>
      <c r="BPB1015" s="290"/>
      <c r="BPC1015" s="290"/>
      <c r="BPD1015" s="290"/>
      <c r="BPE1015" s="290"/>
      <c r="BPF1015" s="290"/>
      <c r="BPG1015" s="290"/>
      <c r="BPH1015" s="290"/>
      <c r="BPI1015" s="290"/>
      <c r="BPJ1015" s="290"/>
      <c r="BPK1015" s="290"/>
      <c r="BPL1015" s="290"/>
      <c r="BPM1015" s="290"/>
      <c r="BPN1015" s="290"/>
      <c r="BPO1015" s="290"/>
      <c r="BPP1015" s="290"/>
      <c r="BPQ1015" s="290"/>
      <c r="BPR1015" s="290"/>
      <c r="BPS1015" s="290"/>
      <c r="BPT1015" s="290"/>
      <c r="BPU1015" s="290"/>
      <c r="BPV1015" s="290"/>
      <c r="BPW1015" s="290"/>
      <c r="BPX1015" s="290"/>
      <c r="BPY1015" s="290"/>
      <c r="BPZ1015" s="290"/>
      <c r="BQA1015" s="290"/>
      <c r="BQB1015" s="290"/>
      <c r="BQC1015" s="290"/>
      <c r="BQD1015" s="290"/>
      <c r="BQE1015" s="290"/>
      <c r="BQF1015" s="290"/>
      <c r="BQG1015" s="290"/>
      <c r="BQH1015" s="290"/>
      <c r="BQI1015" s="290"/>
      <c r="BQJ1015" s="290"/>
      <c r="BQK1015" s="290"/>
      <c r="BQL1015" s="290"/>
      <c r="BQM1015" s="290"/>
      <c r="BQN1015" s="290"/>
      <c r="BQO1015" s="290"/>
      <c r="BQP1015" s="290"/>
      <c r="BQQ1015" s="290"/>
      <c r="BQR1015" s="290"/>
      <c r="BQS1015" s="290"/>
      <c r="BQT1015" s="290"/>
      <c r="BQU1015" s="290"/>
      <c r="BQV1015" s="290"/>
      <c r="BQW1015" s="290"/>
      <c r="BQX1015" s="290"/>
      <c r="BQY1015" s="290"/>
      <c r="BQZ1015" s="290"/>
      <c r="BRA1015" s="290"/>
      <c r="BRB1015" s="290"/>
      <c r="BRC1015" s="290"/>
      <c r="BRD1015" s="290"/>
      <c r="BRE1015" s="290"/>
      <c r="BRF1015" s="290"/>
      <c r="BRG1015" s="290"/>
      <c r="BRH1015" s="290"/>
      <c r="BRI1015" s="290"/>
      <c r="BRJ1015" s="290"/>
      <c r="BRK1015" s="290"/>
      <c r="BRL1015" s="290"/>
      <c r="BRM1015" s="290"/>
      <c r="BRN1015" s="290"/>
      <c r="BRO1015" s="290"/>
      <c r="BRP1015" s="290"/>
      <c r="BRQ1015" s="290"/>
      <c r="BRR1015" s="290"/>
      <c r="BRS1015" s="290"/>
      <c r="BRT1015" s="290"/>
      <c r="BRU1015" s="290"/>
      <c r="BRV1015" s="290"/>
      <c r="BRW1015" s="290"/>
      <c r="BRX1015" s="290"/>
      <c r="BRY1015" s="290"/>
      <c r="BRZ1015" s="290"/>
      <c r="BSA1015" s="290"/>
      <c r="BSB1015" s="290"/>
      <c r="BSC1015" s="290"/>
      <c r="BSD1015" s="290"/>
      <c r="BSE1015" s="290"/>
      <c r="BSF1015" s="290"/>
      <c r="BSG1015" s="290"/>
      <c r="BSH1015" s="290"/>
      <c r="BSI1015" s="290"/>
      <c r="BSJ1015" s="290"/>
      <c r="BSK1015" s="290"/>
      <c r="BSL1015" s="290"/>
      <c r="BSM1015" s="290"/>
      <c r="BSN1015" s="290"/>
      <c r="BSO1015" s="290"/>
      <c r="BSP1015" s="290"/>
      <c r="BSQ1015" s="290"/>
      <c r="BSR1015" s="290"/>
      <c r="BSS1015" s="290"/>
      <c r="BST1015" s="290"/>
      <c r="BSU1015" s="290"/>
      <c r="BSV1015" s="290"/>
      <c r="BSW1015" s="290"/>
      <c r="BSX1015" s="290"/>
      <c r="BSY1015" s="290"/>
      <c r="BSZ1015" s="290"/>
      <c r="BTA1015" s="290"/>
      <c r="BTB1015" s="290"/>
      <c r="BTC1015" s="290"/>
      <c r="BTD1015" s="290"/>
      <c r="BTE1015" s="290"/>
      <c r="BTF1015" s="290"/>
      <c r="BTG1015" s="290"/>
      <c r="BTH1015" s="290"/>
      <c r="BTI1015" s="290"/>
      <c r="BTJ1015" s="290"/>
      <c r="BTK1015" s="290"/>
      <c r="BTL1015" s="290"/>
      <c r="BTM1015" s="290"/>
      <c r="BTN1015" s="290"/>
      <c r="BTO1015" s="290"/>
      <c r="BTP1015" s="290"/>
      <c r="BTQ1015" s="290"/>
      <c r="BTR1015" s="290"/>
      <c r="BTS1015" s="290"/>
      <c r="BTT1015" s="290"/>
      <c r="BTU1015" s="290"/>
      <c r="BTV1015" s="290"/>
      <c r="BTW1015" s="290"/>
      <c r="BTX1015" s="290"/>
      <c r="BTY1015" s="290"/>
      <c r="BTZ1015" s="290"/>
      <c r="BUA1015" s="290"/>
      <c r="BUB1015" s="290"/>
      <c r="BUC1015" s="290"/>
      <c r="BUD1015" s="290"/>
      <c r="BUE1015" s="290"/>
      <c r="BUF1015" s="290"/>
      <c r="BUG1015" s="290"/>
      <c r="BUH1015" s="290"/>
      <c r="BUI1015" s="290"/>
      <c r="BUJ1015" s="290"/>
      <c r="BUK1015" s="290"/>
      <c r="BUL1015" s="290"/>
      <c r="BUM1015" s="290"/>
      <c r="BUN1015" s="290"/>
      <c r="BUO1015" s="290"/>
      <c r="BUP1015" s="290"/>
      <c r="BUQ1015" s="290"/>
      <c r="BUR1015" s="290"/>
      <c r="BUS1015" s="290"/>
      <c r="BUT1015" s="290"/>
      <c r="BUU1015" s="290"/>
      <c r="BUV1015" s="290"/>
      <c r="BUW1015" s="290"/>
      <c r="BUX1015" s="290"/>
      <c r="BUY1015" s="290"/>
      <c r="BUZ1015" s="290"/>
      <c r="BVA1015" s="290"/>
      <c r="BVB1015" s="290"/>
      <c r="BVC1015" s="290"/>
      <c r="BVD1015" s="290"/>
      <c r="BVE1015" s="290"/>
      <c r="BVF1015" s="290"/>
      <c r="BVG1015" s="290"/>
      <c r="BVH1015" s="290"/>
      <c r="BVI1015" s="290"/>
      <c r="BVJ1015" s="290"/>
      <c r="BVK1015" s="290"/>
      <c r="BVL1015" s="290"/>
      <c r="BVM1015" s="290"/>
      <c r="BVN1015" s="290"/>
      <c r="BVO1015" s="290"/>
      <c r="BVP1015" s="290"/>
      <c r="BVQ1015" s="290"/>
      <c r="BVR1015" s="290"/>
      <c r="BVS1015" s="290"/>
      <c r="BVT1015" s="290"/>
      <c r="BVU1015" s="290"/>
      <c r="BVV1015" s="290"/>
      <c r="BVW1015" s="290"/>
      <c r="BVX1015" s="290"/>
      <c r="BVY1015" s="290"/>
      <c r="BVZ1015" s="290"/>
      <c r="BWA1015" s="290"/>
      <c r="BWB1015" s="290"/>
      <c r="BWC1015" s="290"/>
      <c r="BWD1015" s="290"/>
      <c r="BWE1015" s="290"/>
      <c r="BWF1015" s="290"/>
      <c r="BWG1015" s="290"/>
      <c r="BWH1015" s="290"/>
      <c r="BWI1015" s="290"/>
      <c r="BWJ1015" s="290"/>
      <c r="BWK1015" s="290"/>
      <c r="BWL1015" s="290"/>
      <c r="BWM1015" s="290"/>
      <c r="BWN1015" s="290"/>
      <c r="BWO1015" s="290"/>
      <c r="BWP1015" s="290"/>
      <c r="BWQ1015" s="290"/>
      <c r="BWR1015" s="290"/>
      <c r="BWS1015" s="290"/>
      <c r="BWT1015" s="290"/>
      <c r="BWU1015" s="290"/>
      <c r="BWV1015" s="290"/>
      <c r="BWW1015" s="290"/>
      <c r="BWX1015" s="290"/>
      <c r="BWY1015" s="290"/>
      <c r="BWZ1015" s="290"/>
      <c r="BXA1015" s="290"/>
      <c r="BXB1015" s="290"/>
      <c r="BXC1015" s="290"/>
      <c r="BXD1015" s="290"/>
      <c r="BXE1015" s="290"/>
      <c r="BXF1015" s="290"/>
      <c r="BXG1015" s="290"/>
      <c r="BXH1015" s="290"/>
      <c r="BXI1015" s="290"/>
      <c r="BXJ1015" s="290"/>
      <c r="BXK1015" s="290"/>
      <c r="BXL1015" s="290"/>
      <c r="BXM1015" s="290"/>
      <c r="BXN1015" s="290"/>
      <c r="BXO1015" s="290"/>
      <c r="BXP1015" s="290"/>
      <c r="BXQ1015" s="290"/>
      <c r="BXR1015" s="290"/>
      <c r="BXS1015" s="290"/>
      <c r="BXT1015" s="290"/>
      <c r="BXU1015" s="290"/>
      <c r="BXV1015" s="290"/>
      <c r="BXW1015" s="290"/>
      <c r="BXX1015" s="290"/>
      <c r="BXY1015" s="290"/>
      <c r="BXZ1015" s="290"/>
      <c r="BYA1015" s="290"/>
      <c r="BYB1015" s="290"/>
      <c r="BYC1015" s="290"/>
      <c r="BYD1015" s="290"/>
      <c r="BYE1015" s="290"/>
      <c r="BYF1015" s="290"/>
      <c r="BYG1015" s="290"/>
      <c r="BYH1015" s="290"/>
      <c r="BYI1015" s="290"/>
      <c r="BYJ1015" s="290"/>
      <c r="BYK1015" s="290"/>
      <c r="BYL1015" s="290"/>
      <c r="BYM1015" s="290"/>
      <c r="BYN1015" s="290"/>
      <c r="BYO1015" s="290"/>
      <c r="BYP1015" s="290"/>
      <c r="BYQ1015" s="290"/>
      <c r="BYR1015" s="290"/>
      <c r="BYS1015" s="290"/>
      <c r="BYT1015" s="290"/>
      <c r="BYU1015" s="290"/>
      <c r="BYV1015" s="290"/>
      <c r="BYW1015" s="290"/>
      <c r="BYX1015" s="290"/>
      <c r="BYY1015" s="290"/>
      <c r="BYZ1015" s="290"/>
      <c r="BZA1015" s="290"/>
      <c r="BZB1015" s="290"/>
      <c r="BZC1015" s="290"/>
      <c r="BZD1015" s="290"/>
      <c r="BZE1015" s="290"/>
      <c r="BZF1015" s="290"/>
      <c r="BZG1015" s="290"/>
      <c r="BZH1015" s="290"/>
      <c r="BZI1015" s="290"/>
      <c r="BZJ1015" s="290"/>
      <c r="BZK1015" s="290"/>
      <c r="BZL1015" s="290"/>
      <c r="BZM1015" s="290"/>
      <c r="BZN1015" s="290"/>
      <c r="BZO1015" s="290"/>
      <c r="BZP1015" s="290"/>
      <c r="BZQ1015" s="290"/>
      <c r="BZR1015" s="290"/>
      <c r="BZS1015" s="290"/>
      <c r="BZT1015" s="290"/>
      <c r="BZU1015" s="290"/>
      <c r="BZV1015" s="290"/>
      <c r="BZW1015" s="290"/>
      <c r="BZX1015" s="290"/>
      <c r="BZY1015" s="290"/>
      <c r="BZZ1015" s="290"/>
      <c r="CAA1015" s="290"/>
      <c r="CAB1015" s="290"/>
      <c r="CAC1015" s="290"/>
      <c r="CAD1015" s="290"/>
      <c r="CAE1015" s="290"/>
      <c r="CAF1015" s="290"/>
      <c r="CAG1015" s="290"/>
      <c r="CAH1015" s="290"/>
      <c r="CAI1015" s="290"/>
      <c r="CAJ1015" s="290"/>
      <c r="CAK1015" s="290"/>
      <c r="CAL1015" s="290"/>
      <c r="CAM1015" s="290"/>
      <c r="CAN1015" s="290"/>
      <c r="CAO1015" s="290"/>
      <c r="CAP1015" s="290"/>
      <c r="CAQ1015" s="290"/>
      <c r="CAR1015" s="290"/>
      <c r="CAS1015" s="290"/>
      <c r="CAT1015" s="290"/>
      <c r="CAU1015" s="290"/>
      <c r="CAV1015" s="290"/>
      <c r="CAW1015" s="290"/>
      <c r="CAX1015" s="290"/>
      <c r="CAY1015" s="290"/>
      <c r="CAZ1015" s="290"/>
      <c r="CBA1015" s="290"/>
      <c r="CBB1015" s="290"/>
      <c r="CBC1015" s="290"/>
      <c r="CBD1015" s="290"/>
      <c r="CBE1015" s="290"/>
      <c r="CBF1015" s="290"/>
      <c r="CBG1015" s="290"/>
      <c r="CBH1015" s="290"/>
      <c r="CBI1015" s="290"/>
      <c r="CBJ1015" s="290"/>
      <c r="CBK1015" s="290"/>
      <c r="CBL1015" s="290"/>
      <c r="CBM1015" s="290"/>
      <c r="CBN1015" s="290"/>
      <c r="CBO1015" s="290"/>
      <c r="CBP1015" s="290"/>
      <c r="CBQ1015" s="290"/>
      <c r="CBR1015" s="290"/>
      <c r="CBS1015" s="290"/>
      <c r="CBT1015" s="290"/>
      <c r="CBU1015" s="290"/>
      <c r="CBV1015" s="290"/>
      <c r="CBW1015" s="290"/>
      <c r="CBX1015" s="290"/>
      <c r="CBY1015" s="290"/>
      <c r="CBZ1015" s="290"/>
      <c r="CCA1015" s="290"/>
      <c r="CCB1015" s="290"/>
      <c r="CCC1015" s="290"/>
      <c r="CCD1015" s="290"/>
      <c r="CCE1015" s="290"/>
      <c r="CCF1015" s="290"/>
      <c r="CCG1015" s="290"/>
      <c r="CCH1015" s="290"/>
      <c r="CCI1015" s="290"/>
      <c r="CCJ1015" s="290"/>
      <c r="CCK1015" s="290"/>
      <c r="CCL1015" s="290"/>
      <c r="CCM1015" s="290"/>
      <c r="CCN1015" s="290"/>
      <c r="CCO1015" s="290"/>
      <c r="CCP1015" s="290"/>
      <c r="CCQ1015" s="290"/>
      <c r="CCR1015" s="290"/>
      <c r="CCS1015" s="290"/>
      <c r="CCT1015" s="290"/>
      <c r="CCU1015" s="290"/>
      <c r="CCV1015" s="290"/>
      <c r="CCW1015" s="290"/>
      <c r="CCX1015" s="290"/>
      <c r="CCY1015" s="290"/>
      <c r="CCZ1015" s="290"/>
      <c r="CDA1015" s="290"/>
      <c r="CDB1015" s="290"/>
      <c r="CDC1015" s="290"/>
      <c r="CDD1015" s="290"/>
      <c r="CDE1015" s="290"/>
      <c r="CDF1015" s="290"/>
      <c r="CDG1015" s="290"/>
      <c r="CDH1015" s="290"/>
      <c r="CDI1015" s="290"/>
      <c r="CDJ1015" s="290"/>
      <c r="CDK1015" s="290"/>
      <c r="CDL1015" s="290"/>
      <c r="CDM1015" s="290"/>
      <c r="CDN1015" s="290"/>
      <c r="CDO1015" s="290"/>
      <c r="CDP1015" s="290"/>
      <c r="CDQ1015" s="290"/>
      <c r="CDR1015" s="290"/>
      <c r="CDS1015" s="290"/>
      <c r="CDT1015" s="290"/>
      <c r="CDU1015" s="290"/>
      <c r="CDV1015" s="290"/>
      <c r="CDW1015" s="290"/>
      <c r="CDX1015" s="290"/>
      <c r="CDY1015" s="290"/>
      <c r="CDZ1015" s="290"/>
      <c r="CEA1015" s="290"/>
      <c r="CEB1015" s="290"/>
      <c r="CEC1015" s="290"/>
      <c r="CED1015" s="290"/>
      <c r="CEE1015" s="290"/>
      <c r="CEF1015" s="290"/>
      <c r="CEG1015" s="290"/>
      <c r="CEH1015" s="290"/>
      <c r="CEI1015" s="290"/>
      <c r="CEJ1015" s="290"/>
      <c r="CEK1015" s="290"/>
      <c r="CEL1015" s="290"/>
      <c r="CEM1015" s="290"/>
      <c r="CEN1015" s="290"/>
      <c r="CEO1015" s="290"/>
      <c r="CEP1015" s="290"/>
      <c r="CEQ1015" s="290"/>
      <c r="CER1015" s="290"/>
      <c r="CES1015" s="290"/>
      <c r="CET1015" s="290"/>
      <c r="CEU1015" s="290"/>
      <c r="CEV1015" s="290"/>
      <c r="CEW1015" s="290"/>
      <c r="CEX1015" s="290"/>
      <c r="CEY1015" s="290"/>
      <c r="CEZ1015" s="290"/>
      <c r="CFA1015" s="290"/>
      <c r="CFB1015" s="290"/>
      <c r="CFC1015" s="290"/>
      <c r="CFD1015" s="290"/>
      <c r="CFE1015" s="290"/>
      <c r="CFF1015" s="290"/>
      <c r="CFG1015" s="290"/>
      <c r="CFH1015" s="290"/>
      <c r="CFI1015" s="290"/>
      <c r="CFJ1015" s="290"/>
      <c r="CFK1015" s="290"/>
      <c r="CFL1015" s="290"/>
      <c r="CFM1015" s="290"/>
      <c r="CFN1015" s="290"/>
      <c r="CFO1015" s="290"/>
      <c r="CFP1015" s="290"/>
      <c r="CFQ1015" s="290"/>
      <c r="CFR1015" s="290"/>
      <c r="CFS1015" s="290"/>
      <c r="CFT1015" s="290"/>
      <c r="CFU1015" s="290"/>
      <c r="CFV1015" s="290"/>
      <c r="CFW1015" s="290"/>
      <c r="CFX1015" s="290"/>
      <c r="CFY1015" s="290"/>
      <c r="CFZ1015" s="290"/>
      <c r="CGA1015" s="290"/>
      <c r="CGB1015" s="290"/>
      <c r="CGC1015" s="290"/>
      <c r="CGD1015" s="290"/>
      <c r="CGE1015" s="290"/>
      <c r="CGF1015" s="290"/>
      <c r="CGG1015" s="290"/>
      <c r="CGH1015" s="290"/>
      <c r="CGI1015" s="290"/>
      <c r="CGJ1015" s="290"/>
      <c r="CGK1015" s="290"/>
      <c r="CGL1015" s="290"/>
      <c r="CGM1015" s="290"/>
      <c r="CGN1015" s="290"/>
      <c r="CGO1015" s="290"/>
      <c r="CGP1015" s="290"/>
      <c r="CGQ1015" s="290"/>
      <c r="CGR1015" s="290"/>
      <c r="CGS1015" s="290"/>
      <c r="CGT1015" s="290"/>
      <c r="CGU1015" s="290"/>
      <c r="CGV1015" s="290"/>
      <c r="CGW1015" s="290"/>
      <c r="CGX1015" s="290"/>
      <c r="CGY1015" s="290"/>
      <c r="CGZ1015" s="290"/>
      <c r="CHA1015" s="290"/>
      <c r="CHB1015" s="290"/>
      <c r="CHC1015" s="290"/>
      <c r="CHD1015" s="290"/>
      <c r="CHE1015" s="290"/>
      <c r="CHF1015" s="290"/>
      <c r="CHG1015" s="290"/>
      <c r="CHH1015" s="290"/>
      <c r="CHI1015" s="290"/>
      <c r="CHJ1015" s="290"/>
      <c r="CHK1015" s="290"/>
      <c r="CHL1015" s="290"/>
      <c r="CHM1015" s="290"/>
      <c r="CHN1015" s="290"/>
      <c r="CHO1015" s="290"/>
      <c r="CHP1015" s="290"/>
      <c r="CHQ1015" s="290"/>
      <c r="CHR1015" s="290"/>
      <c r="CHS1015" s="290"/>
      <c r="CHT1015" s="290"/>
      <c r="CHU1015" s="290"/>
      <c r="CHV1015" s="290"/>
      <c r="CHW1015" s="290"/>
      <c r="CHX1015" s="290"/>
      <c r="CHY1015" s="290"/>
      <c r="CHZ1015" s="290"/>
      <c r="CIA1015" s="290"/>
      <c r="CIB1015" s="290"/>
      <c r="CIC1015" s="290"/>
      <c r="CID1015" s="290"/>
      <c r="CIE1015" s="290"/>
      <c r="CIF1015" s="290"/>
      <c r="CIG1015" s="290"/>
      <c r="CIH1015" s="290"/>
      <c r="CII1015" s="290"/>
      <c r="CIJ1015" s="290"/>
      <c r="CIK1015" s="290"/>
      <c r="CIL1015" s="290"/>
      <c r="CIM1015" s="290"/>
      <c r="CIN1015" s="290"/>
      <c r="CIO1015" s="290"/>
      <c r="CIP1015" s="290"/>
      <c r="CIQ1015" s="290"/>
      <c r="CIR1015" s="290"/>
      <c r="CIS1015" s="290"/>
      <c r="CIT1015" s="290"/>
      <c r="CIU1015" s="290"/>
      <c r="CIV1015" s="290"/>
      <c r="CIW1015" s="290"/>
      <c r="CIX1015" s="290"/>
      <c r="CIY1015" s="290"/>
      <c r="CIZ1015" s="290"/>
      <c r="CJA1015" s="290"/>
      <c r="CJB1015" s="290"/>
      <c r="CJC1015" s="290"/>
      <c r="CJD1015" s="290"/>
      <c r="CJE1015" s="290"/>
      <c r="CJF1015" s="290"/>
      <c r="CJG1015" s="290"/>
      <c r="CJH1015" s="290"/>
      <c r="CJI1015" s="290"/>
      <c r="CJJ1015" s="290"/>
      <c r="CJK1015" s="290"/>
      <c r="CJL1015" s="290"/>
      <c r="CJM1015" s="290"/>
      <c r="CJN1015" s="290"/>
      <c r="CJO1015" s="290"/>
      <c r="CJP1015" s="290"/>
      <c r="CJQ1015" s="290"/>
      <c r="CJR1015" s="290"/>
      <c r="CJS1015" s="290"/>
      <c r="CJT1015" s="290"/>
      <c r="CJU1015" s="290"/>
      <c r="CJV1015" s="290"/>
      <c r="CJW1015" s="290"/>
      <c r="CJX1015" s="290"/>
      <c r="CJY1015" s="290"/>
      <c r="CJZ1015" s="290"/>
      <c r="CKA1015" s="290"/>
      <c r="CKB1015" s="290"/>
      <c r="CKC1015" s="290"/>
      <c r="CKD1015" s="290"/>
      <c r="CKE1015" s="290"/>
      <c r="CKF1015" s="290"/>
      <c r="CKG1015" s="290"/>
      <c r="CKH1015" s="290"/>
      <c r="CKI1015" s="290"/>
      <c r="CKJ1015" s="290"/>
      <c r="CKK1015" s="290"/>
      <c r="CKL1015" s="290"/>
      <c r="CKM1015" s="290"/>
      <c r="CKN1015" s="290"/>
      <c r="CKO1015" s="290"/>
      <c r="CKP1015" s="290"/>
      <c r="CKQ1015" s="290"/>
      <c r="CKR1015" s="290"/>
      <c r="CKS1015" s="290"/>
      <c r="CKT1015" s="290"/>
      <c r="CKU1015" s="290"/>
      <c r="CKV1015" s="290"/>
      <c r="CKW1015" s="290"/>
      <c r="CKX1015" s="290"/>
      <c r="CKY1015" s="290"/>
      <c r="CKZ1015" s="290"/>
      <c r="CLA1015" s="290"/>
      <c r="CLB1015" s="290"/>
      <c r="CLC1015" s="290"/>
      <c r="CLD1015" s="290"/>
      <c r="CLE1015" s="290"/>
      <c r="CLF1015" s="290"/>
      <c r="CLG1015" s="290"/>
      <c r="CLH1015" s="290"/>
      <c r="CLI1015" s="290"/>
      <c r="CLJ1015" s="290"/>
      <c r="CLK1015" s="290"/>
      <c r="CLL1015" s="290"/>
      <c r="CLM1015" s="290"/>
      <c r="CLN1015" s="290"/>
      <c r="CLO1015" s="290"/>
      <c r="CLP1015" s="290"/>
      <c r="CLQ1015" s="290"/>
      <c r="CLR1015" s="290"/>
      <c r="CLS1015" s="290"/>
      <c r="CLT1015" s="290"/>
      <c r="CLU1015" s="290"/>
      <c r="CLV1015" s="290"/>
      <c r="CLW1015" s="290"/>
      <c r="CLX1015" s="290"/>
      <c r="CLY1015" s="290"/>
      <c r="CLZ1015" s="290"/>
      <c r="CMA1015" s="290"/>
      <c r="CMB1015" s="290"/>
      <c r="CMC1015" s="290"/>
      <c r="CMD1015" s="290"/>
      <c r="CME1015" s="290"/>
      <c r="CMF1015" s="290"/>
      <c r="CMG1015" s="290"/>
      <c r="CMH1015" s="290"/>
      <c r="CMI1015" s="290"/>
      <c r="CMJ1015" s="290"/>
      <c r="CMK1015" s="290"/>
      <c r="CML1015" s="290"/>
      <c r="CMM1015" s="290"/>
      <c r="CMN1015" s="290"/>
      <c r="CMO1015" s="290"/>
      <c r="CMP1015" s="290"/>
      <c r="CMQ1015" s="290"/>
      <c r="CMR1015" s="290"/>
      <c r="CMS1015" s="290"/>
      <c r="CMT1015" s="290"/>
      <c r="CMU1015" s="290"/>
      <c r="CMV1015" s="290"/>
      <c r="CMW1015" s="290"/>
      <c r="CMX1015" s="290"/>
      <c r="CMY1015" s="290"/>
      <c r="CMZ1015" s="290"/>
      <c r="CNA1015" s="290"/>
      <c r="CNB1015" s="290"/>
      <c r="CNC1015" s="290"/>
      <c r="CND1015" s="290"/>
      <c r="CNE1015" s="290"/>
      <c r="CNF1015" s="290"/>
      <c r="CNG1015" s="290"/>
      <c r="CNH1015" s="290"/>
      <c r="CNI1015" s="290"/>
      <c r="CNJ1015" s="290"/>
      <c r="CNK1015" s="290"/>
      <c r="CNL1015" s="290"/>
      <c r="CNM1015" s="290"/>
      <c r="CNN1015" s="290"/>
      <c r="CNO1015" s="290"/>
      <c r="CNP1015" s="290"/>
      <c r="CNQ1015" s="290"/>
      <c r="CNR1015" s="290"/>
      <c r="CNS1015" s="290"/>
      <c r="CNT1015" s="290"/>
      <c r="CNU1015" s="290"/>
      <c r="CNV1015" s="290"/>
      <c r="CNW1015" s="290"/>
      <c r="CNX1015" s="290"/>
      <c r="CNY1015" s="290"/>
      <c r="CNZ1015" s="290"/>
      <c r="COA1015" s="290"/>
      <c r="COB1015" s="290"/>
      <c r="COC1015" s="290"/>
      <c r="COD1015" s="290"/>
      <c r="COE1015" s="290"/>
      <c r="COF1015" s="290"/>
      <c r="COG1015" s="290"/>
      <c r="COH1015" s="290"/>
      <c r="COI1015" s="290"/>
      <c r="COJ1015" s="290"/>
      <c r="COK1015" s="290"/>
      <c r="COL1015" s="290"/>
      <c r="COM1015" s="290"/>
      <c r="CON1015" s="290"/>
      <c r="COO1015" s="290"/>
      <c r="COP1015" s="290"/>
      <c r="COQ1015" s="290"/>
      <c r="COR1015" s="290"/>
      <c r="COS1015" s="290"/>
      <c r="COT1015" s="290"/>
      <c r="COU1015" s="290"/>
      <c r="COV1015" s="290"/>
      <c r="COW1015" s="290"/>
      <c r="COX1015" s="290"/>
      <c r="COY1015" s="290"/>
      <c r="COZ1015" s="290"/>
      <c r="CPA1015" s="290"/>
      <c r="CPB1015" s="290"/>
      <c r="CPC1015" s="290"/>
      <c r="CPD1015" s="290"/>
      <c r="CPE1015" s="290"/>
      <c r="CPF1015" s="290"/>
      <c r="CPG1015" s="290"/>
      <c r="CPH1015" s="290"/>
      <c r="CPI1015" s="290"/>
      <c r="CPJ1015" s="290"/>
      <c r="CPK1015" s="290"/>
      <c r="CPL1015" s="290"/>
      <c r="CPM1015" s="290"/>
      <c r="CPN1015" s="290"/>
      <c r="CPO1015" s="290"/>
      <c r="CPP1015" s="290"/>
      <c r="CPQ1015" s="290"/>
      <c r="CPR1015" s="290"/>
      <c r="CPS1015" s="290"/>
      <c r="CPT1015" s="290"/>
      <c r="CPU1015" s="290"/>
      <c r="CPV1015" s="290"/>
      <c r="CPW1015" s="290"/>
      <c r="CPX1015" s="290"/>
      <c r="CPY1015" s="290"/>
      <c r="CPZ1015" s="290"/>
      <c r="CQA1015" s="290"/>
      <c r="CQB1015" s="290"/>
      <c r="CQC1015" s="290"/>
      <c r="CQD1015" s="290"/>
      <c r="CQE1015" s="290"/>
      <c r="CQF1015" s="290"/>
      <c r="CQG1015" s="290"/>
      <c r="CQH1015" s="290"/>
      <c r="CQI1015" s="290"/>
      <c r="CQJ1015" s="290"/>
      <c r="CQK1015" s="290"/>
      <c r="CQL1015" s="290"/>
      <c r="CQM1015" s="290"/>
      <c r="CQN1015" s="290"/>
      <c r="CQO1015" s="290"/>
      <c r="CQP1015" s="290"/>
      <c r="CQQ1015" s="290"/>
      <c r="CQR1015" s="290"/>
      <c r="CQS1015" s="290"/>
      <c r="CQT1015" s="290"/>
      <c r="CQU1015" s="290"/>
      <c r="CQV1015" s="290"/>
      <c r="CQW1015" s="290"/>
      <c r="CQX1015" s="290"/>
      <c r="CQY1015" s="290"/>
      <c r="CQZ1015" s="290"/>
      <c r="CRA1015" s="290"/>
      <c r="CRB1015" s="290"/>
      <c r="CRC1015" s="290"/>
      <c r="CRD1015" s="290"/>
      <c r="CRE1015" s="290"/>
      <c r="CRF1015" s="290"/>
      <c r="CRG1015" s="290"/>
      <c r="CRH1015" s="290"/>
      <c r="CRI1015" s="290"/>
      <c r="CRJ1015" s="290"/>
      <c r="CRK1015" s="290"/>
      <c r="CRL1015" s="290"/>
      <c r="CRM1015" s="290"/>
      <c r="CRN1015" s="290"/>
      <c r="CRO1015" s="290"/>
      <c r="CRP1015" s="290"/>
      <c r="CRQ1015" s="290"/>
      <c r="CRR1015" s="290"/>
      <c r="CRS1015" s="290"/>
      <c r="CRT1015" s="290"/>
      <c r="CRU1015" s="290"/>
      <c r="CRV1015" s="290"/>
      <c r="CRW1015" s="290"/>
      <c r="CRX1015" s="290"/>
      <c r="CRY1015" s="290"/>
      <c r="CRZ1015" s="290"/>
      <c r="CSA1015" s="290"/>
      <c r="CSB1015" s="290"/>
      <c r="CSC1015" s="290"/>
      <c r="CSD1015" s="290"/>
      <c r="CSE1015" s="290"/>
      <c r="CSF1015" s="290"/>
      <c r="CSG1015" s="290"/>
      <c r="CSH1015" s="290"/>
      <c r="CSI1015" s="290"/>
      <c r="CSJ1015" s="290"/>
      <c r="CSK1015" s="290"/>
      <c r="CSL1015" s="290"/>
      <c r="CSM1015" s="290"/>
      <c r="CSN1015" s="290"/>
      <c r="CSO1015" s="290"/>
      <c r="CSP1015" s="290"/>
      <c r="CSQ1015" s="290"/>
      <c r="CSR1015" s="290"/>
      <c r="CSS1015" s="290"/>
      <c r="CST1015" s="290"/>
      <c r="CSU1015" s="290"/>
      <c r="CSV1015" s="290"/>
      <c r="CSW1015" s="290"/>
      <c r="CSX1015" s="290"/>
      <c r="CSY1015" s="290"/>
      <c r="CSZ1015" s="290"/>
      <c r="CTA1015" s="290"/>
      <c r="CTB1015" s="290"/>
      <c r="CTC1015" s="290"/>
      <c r="CTD1015" s="290"/>
      <c r="CTE1015" s="290"/>
      <c r="CTF1015" s="290"/>
      <c r="CTG1015" s="290"/>
      <c r="CTH1015" s="290"/>
      <c r="CTI1015" s="290"/>
      <c r="CTJ1015" s="290"/>
      <c r="CTK1015" s="290"/>
      <c r="CTL1015" s="290"/>
      <c r="CTM1015" s="290"/>
      <c r="CTN1015" s="290"/>
      <c r="CTO1015" s="290"/>
      <c r="CTP1015" s="290"/>
      <c r="CTQ1015" s="290"/>
      <c r="CTR1015" s="290"/>
      <c r="CTS1015" s="290"/>
      <c r="CTT1015" s="290"/>
      <c r="CTU1015" s="290"/>
      <c r="CTV1015" s="290"/>
      <c r="CTW1015" s="290"/>
      <c r="CTX1015" s="290"/>
      <c r="CTY1015" s="290"/>
      <c r="CTZ1015" s="290"/>
      <c r="CUA1015" s="290"/>
      <c r="CUB1015" s="290"/>
      <c r="CUC1015" s="290"/>
      <c r="CUD1015" s="290"/>
      <c r="CUE1015" s="290"/>
      <c r="CUF1015" s="290"/>
      <c r="CUG1015" s="290"/>
      <c r="CUH1015" s="290"/>
      <c r="CUI1015" s="290"/>
      <c r="CUJ1015" s="290"/>
      <c r="CUK1015" s="290"/>
      <c r="CUL1015" s="290"/>
      <c r="CUM1015" s="290"/>
      <c r="CUN1015" s="290"/>
      <c r="CUO1015" s="290"/>
      <c r="CUP1015" s="290"/>
      <c r="CUQ1015" s="290"/>
      <c r="CUR1015" s="290"/>
      <c r="CUS1015" s="290"/>
      <c r="CUT1015" s="290"/>
      <c r="CUU1015" s="290"/>
      <c r="CUV1015" s="290"/>
      <c r="CUW1015" s="290"/>
      <c r="CUX1015" s="290"/>
      <c r="CUY1015" s="290"/>
      <c r="CUZ1015" s="290"/>
      <c r="CVA1015" s="290"/>
      <c r="CVB1015" s="290"/>
      <c r="CVC1015" s="290"/>
      <c r="CVD1015" s="290"/>
      <c r="CVE1015" s="290"/>
      <c r="CVF1015" s="290"/>
      <c r="CVG1015" s="290"/>
      <c r="CVH1015" s="290"/>
      <c r="CVI1015" s="290"/>
      <c r="CVJ1015" s="290"/>
      <c r="CVK1015" s="290"/>
      <c r="CVL1015" s="290"/>
      <c r="CVM1015" s="290"/>
      <c r="CVN1015" s="290"/>
      <c r="CVO1015" s="290"/>
      <c r="CVP1015" s="290"/>
      <c r="CVQ1015" s="290"/>
      <c r="CVR1015" s="290"/>
      <c r="CVS1015" s="290"/>
      <c r="CVT1015" s="290"/>
      <c r="CVU1015" s="290"/>
      <c r="CVV1015" s="290"/>
      <c r="CVW1015" s="290"/>
      <c r="CVX1015" s="290"/>
      <c r="CVY1015" s="290"/>
      <c r="CVZ1015" s="290"/>
      <c r="CWA1015" s="290"/>
      <c r="CWB1015" s="290"/>
      <c r="CWC1015" s="290"/>
      <c r="CWD1015" s="290"/>
      <c r="CWE1015" s="290"/>
      <c r="CWF1015" s="290"/>
      <c r="CWG1015" s="290"/>
      <c r="CWH1015" s="290"/>
      <c r="CWI1015" s="290"/>
      <c r="CWJ1015" s="290"/>
      <c r="CWK1015" s="290"/>
      <c r="CWL1015" s="290"/>
      <c r="CWM1015" s="290"/>
      <c r="CWN1015" s="290"/>
      <c r="CWO1015" s="290"/>
      <c r="CWP1015" s="290"/>
      <c r="CWQ1015" s="290"/>
      <c r="CWR1015" s="290"/>
      <c r="CWS1015" s="290"/>
      <c r="CWT1015" s="290"/>
      <c r="CWU1015" s="290"/>
      <c r="CWV1015" s="290"/>
      <c r="CWW1015" s="290"/>
      <c r="CWX1015" s="290"/>
      <c r="CWY1015" s="290"/>
      <c r="CWZ1015" s="290"/>
      <c r="CXA1015" s="290"/>
      <c r="CXB1015" s="290"/>
      <c r="CXC1015" s="290"/>
      <c r="CXD1015" s="290"/>
      <c r="CXE1015" s="290"/>
      <c r="CXF1015" s="290"/>
      <c r="CXG1015" s="290"/>
      <c r="CXH1015" s="290"/>
      <c r="CXI1015" s="290"/>
      <c r="CXJ1015" s="290"/>
      <c r="CXK1015" s="290"/>
      <c r="CXL1015" s="290"/>
      <c r="CXM1015" s="290"/>
      <c r="CXN1015" s="290"/>
      <c r="CXO1015" s="290"/>
      <c r="CXP1015" s="290"/>
      <c r="CXQ1015" s="290"/>
      <c r="CXR1015" s="290"/>
      <c r="CXS1015" s="290"/>
      <c r="CXT1015" s="290"/>
      <c r="CXU1015" s="290"/>
      <c r="CXV1015" s="290"/>
      <c r="CXW1015" s="290"/>
      <c r="CXX1015" s="290"/>
      <c r="CXY1015" s="290"/>
      <c r="CXZ1015" s="290"/>
      <c r="CYA1015" s="290"/>
      <c r="CYB1015" s="290"/>
      <c r="CYC1015" s="290"/>
      <c r="CYD1015" s="290"/>
      <c r="CYE1015" s="290"/>
      <c r="CYF1015" s="290"/>
      <c r="CYG1015" s="290"/>
      <c r="CYH1015" s="290"/>
      <c r="CYI1015" s="290"/>
      <c r="CYJ1015" s="290"/>
      <c r="CYK1015" s="290"/>
      <c r="CYL1015" s="290"/>
      <c r="CYM1015" s="290"/>
      <c r="CYN1015" s="290"/>
      <c r="CYO1015" s="290"/>
      <c r="CYP1015" s="290"/>
      <c r="CYQ1015" s="290"/>
      <c r="CYR1015" s="290"/>
      <c r="CYS1015" s="290"/>
      <c r="CYT1015" s="290"/>
      <c r="CYU1015" s="290"/>
      <c r="CYV1015" s="290"/>
      <c r="CYW1015" s="290"/>
      <c r="CYX1015" s="290"/>
      <c r="CYY1015" s="290"/>
      <c r="CYZ1015" s="290"/>
      <c r="CZA1015" s="290"/>
      <c r="CZB1015" s="290"/>
      <c r="CZC1015" s="290"/>
      <c r="CZD1015" s="290"/>
      <c r="CZE1015" s="290"/>
      <c r="CZF1015" s="290"/>
      <c r="CZG1015" s="290"/>
      <c r="CZH1015" s="290"/>
      <c r="CZI1015" s="290"/>
      <c r="CZJ1015" s="290"/>
      <c r="CZK1015" s="290"/>
      <c r="CZL1015" s="290"/>
      <c r="CZM1015" s="290"/>
      <c r="CZN1015" s="290"/>
      <c r="CZO1015" s="290"/>
      <c r="CZP1015" s="290"/>
      <c r="CZQ1015" s="290"/>
      <c r="CZR1015" s="290"/>
      <c r="CZS1015" s="290"/>
      <c r="CZT1015" s="290"/>
      <c r="CZU1015" s="290"/>
      <c r="CZV1015" s="290"/>
      <c r="CZW1015" s="290"/>
      <c r="CZX1015" s="290"/>
      <c r="CZY1015" s="290"/>
      <c r="CZZ1015" s="290"/>
      <c r="DAA1015" s="290"/>
      <c r="DAB1015" s="290"/>
      <c r="DAC1015" s="290"/>
      <c r="DAD1015" s="290"/>
      <c r="DAE1015" s="290"/>
      <c r="DAF1015" s="290"/>
      <c r="DAG1015" s="290"/>
      <c r="DAH1015" s="290"/>
      <c r="DAI1015" s="290"/>
      <c r="DAJ1015" s="290"/>
      <c r="DAK1015" s="290"/>
      <c r="DAL1015" s="290"/>
      <c r="DAM1015" s="290"/>
      <c r="DAN1015" s="290"/>
      <c r="DAO1015" s="290"/>
      <c r="DAP1015" s="290"/>
      <c r="DAQ1015" s="290"/>
      <c r="DAR1015" s="290"/>
      <c r="DAS1015" s="290"/>
      <c r="DAT1015" s="290"/>
      <c r="DAU1015" s="290"/>
      <c r="DAV1015" s="290"/>
      <c r="DAW1015" s="290"/>
      <c r="DAX1015" s="290"/>
      <c r="DAY1015" s="290"/>
      <c r="DAZ1015" s="290"/>
      <c r="DBA1015" s="290"/>
      <c r="DBB1015" s="290"/>
      <c r="DBC1015" s="290"/>
      <c r="DBD1015" s="290"/>
      <c r="DBE1015" s="290"/>
      <c r="DBF1015" s="290"/>
      <c r="DBG1015" s="290"/>
      <c r="DBH1015" s="290"/>
      <c r="DBI1015" s="290"/>
      <c r="DBJ1015" s="290"/>
      <c r="DBK1015" s="290"/>
      <c r="DBL1015" s="290"/>
      <c r="DBM1015" s="290"/>
      <c r="DBN1015" s="290"/>
      <c r="DBO1015" s="290"/>
      <c r="DBP1015" s="290"/>
      <c r="DBQ1015" s="290"/>
      <c r="DBR1015" s="290"/>
      <c r="DBS1015" s="290"/>
      <c r="DBT1015" s="290"/>
      <c r="DBU1015" s="290"/>
      <c r="DBV1015" s="290"/>
      <c r="DBW1015" s="290"/>
      <c r="DBX1015" s="290"/>
      <c r="DBY1015" s="290"/>
      <c r="DBZ1015" s="290"/>
      <c r="DCA1015" s="290"/>
      <c r="DCB1015" s="290"/>
      <c r="DCC1015" s="290"/>
      <c r="DCD1015" s="290"/>
      <c r="DCE1015" s="290"/>
      <c r="DCF1015" s="290"/>
      <c r="DCG1015" s="290"/>
      <c r="DCH1015" s="290"/>
      <c r="DCI1015" s="290"/>
      <c r="DCJ1015" s="290"/>
      <c r="DCK1015" s="290"/>
      <c r="DCL1015" s="290"/>
      <c r="DCM1015" s="290"/>
      <c r="DCN1015" s="290"/>
      <c r="DCO1015" s="290"/>
      <c r="DCP1015" s="290"/>
      <c r="DCQ1015" s="290"/>
      <c r="DCR1015" s="290"/>
      <c r="DCS1015" s="290"/>
      <c r="DCT1015" s="290"/>
      <c r="DCU1015" s="290"/>
      <c r="DCV1015" s="290"/>
      <c r="DCW1015" s="290"/>
      <c r="DCX1015" s="290"/>
      <c r="DCY1015" s="290"/>
      <c r="DCZ1015" s="290"/>
      <c r="DDA1015" s="290"/>
      <c r="DDB1015" s="290"/>
      <c r="DDC1015" s="290"/>
      <c r="DDD1015" s="290"/>
      <c r="DDE1015" s="290"/>
      <c r="DDF1015" s="290"/>
      <c r="DDG1015" s="290"/>
      <c r="DDH1015" s="290"/>
      <c r="DDI1015" s="290"/>
      <c r="DDJ1015" s="290"/>
      <c r="DDK1015" s="290"/>
      <c r="DDL1015" s="290"/>
      <c r="DDM1015" s="290"/>
      <c r="DDN1015" s="290"/>
      <c r="DDO1015" s="290"/>
      <c r="DDP1015" s="290"/>
      <c r="DDQ1015" s="290"/>
      <c r="DDR1015" s="290"/>
      <c r="DDS1015" s="290"/>
      <c r="DDT1015" s="290"/>
      <c r="DDU1015" s="290"/>
      <c r="DDV1015" s="290"/>
      <c r="DDW1015" s="290"/>
      <c r="DDX1015" s="290"/>
      <c r="DDY1015" s="290"/>
      <c r="DDZ1015" s="290"/>
      <c r="DEA1015" s="290"/>
      <c r="DEB1015" s="290"/>
      <c r="DEC1015" s="290"/>
      <c r="DED1015" s="290"/>
      <c r="DEE1015" s="290"/>
      <c r="DEF1015" s="290"/>
      <c r="DEG1015" s="290"/>
      <c r="DEH1015" s="290"/>
      <c r="DEI1015" s="290"/>
      <c r="DEJ1015" s="290"/>
      <c r="DEK1015" s="290"/>
      <c r="DEL1015" s="290"/>
      <c r="DEM1015" s="290"/>
      <c r="DEN1015" s="290"/>
      <c r="DEO1015" s="290"/>
      <c r="DEP1015" s="290"/>
      <c r="DEQ1015" s="290"/>
      <c r="DER1015" s="290"/>
      <c r="DES1015" s="290"/>
      <c r="DET1015" s="290"/>
      <c r="DEU1015" s="290"/>
      <c r="DEV1015" s="290"/>
      <c r="DEW1015" s="290"/>
      <c r="DEX1015" s="290"/>
      <c r="DEY1015" s="290"/>
      <c r="DEZ1015" s="290"/>
      <c r="DFA1015" s="290"/>
      <c r="DFB1015" s="290"/>
      <c r="DFC1015" s="290"/>
      <c r="DFD1015" s="290"/>
      <c r="DFE1015" s="290"/>
      <c r="DFF1015" s="290"/>
      <c r="DFG1015" s="290"/>
      <c r="DFH1015" s="290"/>
      <c r="DFI1015" s="290"/>
      <c r="DFJ1015" s="290"/>
      <c r="DFK1015" s="290"/>
      <c r="DFL1015" s="290"/>
      <c r="DFM1015" s="290"/>
      <c r="DFN1015" s="290"/>
      <c r="DFO1015" s="290"/>
      <c r="DFP1015" s="290"/>
      <c r="DFQ1015" s="290"/>
      <c r="DFR1015" s="290"/>
      <c r="DFS1015" s="290"/>
      <c r="DFT1015" s="290"/>
      <c r="DFU1015" s="290"/>
      <c r="DFV1015" s="290"/>
      <c r="DFW1015" s="290"/>
      <c r="DFX1015" s="290"/>
      <c r="DFY1015" s="290"/>
      <c r="DFZ1015" s="290"/>
      <c r="DGA1015" s="290"/>
      <c r="DGB1015" s="290"/>
      <c r="DGC1015" s="290"/>
      <c r="DGD1015" s="290"/>
      <c r="DGE1015" s="290"/>
      <c r="DGF1015" s="290"/>
      <c r="DGG1015" s="290"/>
      <c r="DGH1015" s="290"/>
      <c r="DGI1015" s="290"/>
      <c r="DGJ1015" s="290"/>
      <c r="DGK1015" s="290"/>
      <c r="DGL1015" s="290"/>
      <c r="DGM1015" s="290"/>
      <c r="DGN1015" s="290"/>
      <c r="DGO1015" s="290"/>
      <c r="DGP1015" s="290"/>
      <c r="DGQ1015" s="290"/>
      <c r="DGR1015" s="290"/>
      <c r="DGS1015" s="290"/>
      <c r="DGT1015" s="290"/>
      <c r="DGU1015" s="290"/>
      <c r="DGV1015" s="290"/>
      <c r="DGW1015" s="290"/>
      <c r="DGX1015" s="290"/>
      <c r="DGY1015" s="290"/>
      <c r="DGZ1015" s="290"/>
      <c r="DHA1015" s="290"/>
      <c r="DHB1015" s="290"/>
      <c r="DHC1015" s="290"/>
      <c r="DHD1015" s="290"/>
      <c r="DHE1015" s="290"/>
      <c r="DHF1015" s="290"/>
      <c r="DHG1015" s="290"/>
      <c r="DHH1015" s="290"/>
      <c r="DHI1015" s="290"/>
      <c r="DHJ1015" s="290"/>
      <c r="DHK1015" s="290"/>
      <c r="DHL1015" s="290"/>
      <c r="DHM1015" s="290"/>
      <c r="DHN1015" s="290"/>
      <c r="DHO1015" s="290"/>
      <c r="DHP1015" s="290"/>
      <c r="DHQ1015" s="290"/>
      <c r="DHR1015" s="290"/>
      <c r="DHS1015" s="290"/>
      <c r="DHT1015" s="290"/>
      <c r="DHU1015" s="290"/>
      <c r="DHV1015" s="290"/>
      <c r="DHW1015" s="290"/>
      <c r="DHX1015" s="290"/>
      <c r="DHY1015" s="290"/>
      <c r="DHZ1015" s="290"/>
      <c r="DIA1015" s="290"/>
      <c r="DIB1015" s="290"/>
      <c r="DIC1015" s="290"/>
      <c r="DID1015" s="290"/>
      <c r="DIE1015" s="290"/>
      <c r="DIF1015" s="290"/>
      <c r="DIG1015" s="290"/>
      <c r="DIH1015" s="290"/>
      <c r="DII1015" s="290"/>
      <c r="DIJ1015" s="290"/>
      <c r="DIK1015" s="290"/>
      <c r="DIL1015" s="290"/>
      <c r="DIM1015" s="290"/>
      <c r="DIN1015" s="290"/>
      <c r="DIO1015" s="290"/>
      <c r="DIP1015" s="290"/>
      <c r="DIQ1015" s="290"/>
      <c r="DIR1015" s="290"/>
      <c r="DIS1015" s="290"/>
      <c r="DIT1015" s="290"/>
      <c r="DIU1015" s="290"/>
      <c r="DIV1015" s="290"/>
      <c r="DIW1015" s="290"/>
      <c r="DIX1015" s="290"/>
      <c r="DIY1015" s="290"/>
      <c r="DIZ1015" s="290"/>
      <c r="DJA1015" s="290"/>
      <c r="DJB1015" s="290"/>
      <c r="DJC1015" s="290"/>
      <c r="DJD1015" s="290"/>
      <c r="DJE1015" s="290"/>
      <c r="DJF1015" s="290"/>
      <c r="DJG1015" s="290"/>
      <c r="DJH1015" s="290"/>
      <c r="DJI1015" s="290"/>
      <c r="DJJ1015" s="290"/>
      <c r="DJK1015" s="290"/>
      <c r="DJL1015" s="290"/>
      <c r="DJM1015" s="290"/>
      <c r="DJN1015" s="290"/>
      <c r="DJO1015" s="290"/>
      <c r="DJP1015" s="290"/>
      <c r="DJQ1015" s="290"/>
      <c r="DJR1015" s="290"/>
      <c r="DJS1015" s="290"/>
      <c r="DJT1015" s="290"/>
      <c r="DJU1015" s="290"/>
      <c r="DJV1015" s="290"/>
      <c r="DJW1015" s="290"/>
      <c r="DJX1015" s="290"/>
      <c r="DJY1015" s="290"/>
      <c r="DJZ1015" s="290"/>
      <c r="DKA1015" s="290"/>
      <c r="DKB1015" s="290"/>
      <c r="DKC1015" s="290"/>
      <c r="DKD1015" s="290"/>
      <c r="DKE1015" s="290"/>
      <c r="DKF1015" s="290"/>
      <c r="DKG1015" s="290"/>
      <c r="DKH1015" s="290"/>
      <c r="DKI1015" s="290"/>
      <c r="DKJ1015" s="290"/>
      <c r="DKK1015" s="290"/>
      <c r="DKL1015" s="290"/>
      <c r="DKM1015" s="290"/>
      <c r="DKN1015" s="290"/>
      <c r="DKO1015" s="290"/>
      <c r="DKP1015" s="290"/>
      <c r="DKQ1015" s="290"/>
      <c r="DKR1015" s="290"/>
      <c r="DKS1015" s="290"/>
      <c r="DKT1015" s="290"/>
      <c r="DKU1015" s="290"/>
      <c r="DKV1015" s="290"/>
      <c r="DKW1015" s="290"/>
      <c r="DKX1015" s="290"/>
      <c r="DKY1015" s="290"/>
      <c r="DKZ1015" s="290"/>
      <c r="DLA1015" s="290"/>
      <c r="DLB1015" s="290"/>
      <c r="DLC1015" s="290"/>
      <c r="DLD1015" s="290"/>
      <c r="DLE1015" s="290"/>
      <c r="DLF1015" s="290"/>
      <c r="DLG1015" s="290"/>
      <c r="DLH1015" s="290"/>
      <c r="DLI1015" s="290"/>
      <c r="DLJ1015" s="290"/>
      <c r="DLK1015" s="290"/>
      <c r="DLL1015" s="290"/>
      <c r="DLM1015" s="290"/>
      <c r="DLN1015" s="290"/>
      <c r="DLO1015" s="290"/>
      <c r="DLP1015" s="290"/>
      <c r="DLQ1015" s="290"/>
      <c r="DLR1015" s="290"/>
      <c r="DLS1015" s="290"/>
      <c r="DLT1015" s="290"/>
      <c r="DLU1015" s="290"/>
      <c r="DLV1015" s="290"/>
      <c r="DLW1015" s="290"/>
      <c r="DLX1015" s="290"/>
      <c r="DLY1015" s="290"/>
      <c r="DLZ1015" s="290"/>
      <c r="DMA1015" s="290"/>
      <c r="DMB1015" s="290"/>
      <c r="DMC1015" s="290"/>
      <c r="DMD1015" s="290"/>
      <c r="DME1015" s="290"/>
      <c r="DMF1015" s="290"/>
      <c r="DMG1015" s="290"/>
      <c r="DMH1015" s="290"/>
      <c r="DMI1015" s="290"/>
      <c r="DMJ1015" s="290"/>
      <c r="DMK1015" s="290"/>
      <c r="DML1015" s="290"/>
      <c r="DMM1015" s="290"/>
      <c r="DMN1015" s="290"/>
      <c r="DMO1015" s="290"/>
      <c r="DMP1015" s="290"/>
      <c r="DMQ1015" s="290"/>
      <c r="DMR1015" s="290"/>
      <c r="DMS1015" s="290"/>
      <c r="DMT1015" s="290"/>
      <c r="DMU1015" s="290"/>
      <c r="DMV1015" s="290"/>
      <c r="DMW1015" s="290"/>
      <c r="DMX1015" s="290"/>
      <c r="DMY1015" s="290"/>
      <c r="DMZ1015" s="290"/>
      <c r="DNA1015" s="290"/>
      <c r="DNB1015" s="290"/>
      <c r="DNC1015" s="290"/>
      <c r="DND1015" s="290"/>
      <c r="DNE1015" s="290"/>
      <c r="DNF1015" s="290"/>
      <c r="DNG1015" s="290"/>
      <c r="DNH1015" s="290"/>
      <c r="DNI1015" s="290"/>
      <c r="DNJ1015" s="290"/>
      <c r="DNK1015" s="290"/>
      <c r="DNL1015" s="290"/>
      <c r="DNM1015" s="290"/>
      <c r="DNN1015" s="290"/>
      <c r="DNO1015" s="290"/>
      <c r="DNP1015" s="290"/>
      <c r="DNQ1015" s="290"/>
      <c r="DNR1015" s="290"/>
      <c r="DNS1015" s="290"/>
      <c r="DNT1015" s="290"/>
      <c r="DNU1015" s="290"/>
      <c r="DNV1015" s="290"/>
      <c r="DNW1015" s="290"/>
      <c r="DNX1015" s="290"/>
      <c r="DNY1015" s="290"/>
      <c r="DNZ1015" s="290"/>
      <c r="DOA1015" s="290"/>
      <c r="DOB1015" s="290"/>
      <c r="DOC1015" s="290"/>
      <c r="DOD1015" s="290"/>
      <c r="DOE1015" s="290"/>
      <c r="DOF1015" s="290"/>
      <c r="DOG1015" s="290"/>
      <c r="DOH1015" s="290"/>
      <c r="DOI1015" s="290"/>
      <c r="DOJ1015" s="290"/>
      <c r="DOK1015" s="290"/>
      <c r="DOL1015" s="290"/>
      <c r="DOM1015" s="290"/>
      <c r="DON1015" s="290"/>
      <c r="DOO1015" s="290"/>
      <c r="DOP1015" s="290"/>
      <c r="DOQ1015" s="290"/>
      <c r="DOR1015" s="290"/>
      <c r="DOS1015" s="290"/>
      <c r="DOT1015" s="290"/>
      <c r="DOU1015" s="290"/>
      <c r="DOV1015" s="290"/>
      <c r="DOW1015" s="290"/>
      <c r="DOX1015" s="290"/>
      <c r="DOY1015" s="290"/>
      <c r="DOZ1015" s="290"/>
      <c r="DPA1015" s="290"/>
      <c r="DPB1015" s="290"/>
      <c r="DPC1015" s="290"/>
      <c r="DPD1015" s="290"/>
      <c r="DPE1015" s="290"/>
      <c r="DPF1015" s="290"/>
      <c r="DPG1015" s="290"/>
      <c r="DPH1015" s="290"/>
      <c r="DPI1015" s="290"/>
      <c r="DPJ1015" s="290"/>
      <c r="DPK1015" s="290"/>
      <c r="DPL1015" s="290"/>
      <c r="DPM1015" s="290"/>
      <c r="DPN1015" s="290"/>
      <c r="DPO1015" s="290"/>
      <c r="DPP1015" s="290"/>
      <c r="DPQ1015" s="290"/>
      <c r="DPR1015" s="290"/>
      <c r="DPS1015" s="290"/>
      <c r="DPT1015" s="290"/>
      <c r="DPU1015" s="290"/>
      <c r="DPV1015" s="290"/>
      <c r="DPW1015" s="290"/>
      <c r="DPX1015" s="290"/>
      <c r="DPY1015" s="290"/>
      <c r="DPZ1015" s="290"/>
      <c r="DQA1015" s="290"/>
      <c r="DQB1015" s="290"/>
      <c r="DQC1015" s="290"/>
      <c r="DQD1015" s="290"/>
      <c r="DQE1015" s="290"/>
      <c r="DQF1015" s="290"/>
      <c r="DQG1015" s="290"/>
      <c r="DQH1015" s="290"/>
      <c r="DQI1015" s="290"/>
      <c r="DQJ1015" s="290"/>
      <c r="DQK1015" s="290"/>
      <c r="DQL1015" s="290"/>
      <c r="DQM1015" s="290"/>
      <c r="DQN1015" s="290"/>
      <c r="DQO1015" s="290"/>
      <c r="DQP1015" s="290"/>
      <c r="DQQ1015" s="290"/>
      <c r="DQR1015" s="290"/>
      <c r="DQS1015" s="290"/>
      <c r="DQT1015" s="290"/>
      <c r="DQU1015" s="290"/>
      <c r="DQV1015" s="290"/>
      <c r="DQW1015" s="290"/>
      <c r="DQX1015" s="290"/>
      <c r="DQY1015" s="290"/>
      <c r="DQZ1015" s="290"/>
      <c r="DRA1015" s="290"/>
      <c r="DRB1015" s="290"/>
      <c r="DRC1015" s="290"/>
      <c r="DRD1015" s="290"/>
      <c r="DRE1015" s="290"/>
      <c r="DRF1015" s="290"/>
      <c r="DRG1015" s="290"/>
      <c r="DRH1015" s="290"/>
      <c r="DRI1015" s="290"/>
      <c r="DRJ1015" s="290"/>
      <c r="DRK1015" s="290"/>
      <c r="DRL1015" s="290"/>
      <c r="DRM1015" s="290"/>
      <c r="DRN1015" s="290"/>
      <c r="DRO1015" s="290"/>
      <c r="DRP1015" s="290"/>
      <c r="DRQ1015" s="290"/>
      <c r="DRR1015" s="290"/>
      <c r="DRS1015" s="290"/>
      <c r="DRT1015" s="290"/>
      <c r="DRU1015" s="290"/>
      <c r="DRV1015" s="290"/>
      <c r="DRW1015" s="290"/>
      <c r="DRX1015" s="290"/>
      <c r="DRY1015" s="290"/>
      <c r="DRZ1015" s="290"/>
      <c r="DSA1015" s="290"/>
      <c r="DSB1015" s="290"/>
      <c r="DSC1015" s="290"/>
      <c r="DSD1015" s="290"/>
      <c r="DSE1015" s="290"/>
      <c r="DSF1015" s="290"/>
      <c r="DSG1015" s="290"/>
      <c r="DSH1015" s="290"/>
      <c r="DSI1015" s="290"/>
      <c r="DSJ1015" s="290"/>
      <c r="DSK1015" s="290"/>
      <c r="DSL1015" s="290"/>
      <c r="DSM1015" s="290"/>
      <c r="DSN1015" s="290"/>
      <c r="DSO1015" s="290"/>
      <c r="DSP1015" s="290"/>
      <c r="DSQ1015" s="290"/>
      <c r="DSR1015" s="290"/>
      <c r="DSS1015" s="290"/>
      <c r="DST1015" s="290"/>
      <c r="DSU1015" s="290"/>
      <c r="DSV1015" s="290"/>
      <c r="DSW1015" s="290"/>
      <c r="DSX1015" s="290"/>
      <c r="DSY1015" s="290"/>
      <c r="DSZ1015" s="290"/>
      <c r="DTA1015" s="290"/>
      <c r="DTB1015" s="290"/>
      <c r="DTC1015" s="290"/>
      <c r="DTD1015" s="290"/>
      <c r="DTE1015" s="290"/>
      <c r="DTF1015" s="290"/>
      <c r="DTG1015" s="290"/>
      <c r="DTH1015" s="290"/>
      <c r="DTI1015" s="290"/>
      <c r="DTJ1015" s="290"/>
      <c r="DTK1015" s="290"/>
      <c r="DTL1015" s="290"/>
      <c r="DTM1015" s="290"/>
      <c r="DTN1015" s="290"/>
      <c r="DTO1015" s="290"/>
      <c r="DTP1015" s="290"/>
      <c r="DTQ1015" s="290"/>
      <c r="DTR1015" s="290"/>
      <c r="DTS1015" s="290"/>
      <c r="DTT1015" s="290"/>
      <c r="DTU1015" s="290"/>
      <c r="DTV1015" s="290"/>
      <c r="DTW1015" s="290"/>
      <c r="DTX1015" s="290"/>
      <c r="DTY1015" s="290"/>
      <c r="DTZ1015" s="290"/>
      <c r="DUA1015" s="290"/>
      <c r="DUB1015" s="290"/>
      <c r="DUC1015" s="290"/>
      <c r="DUD1015" s="290"/>
      <c r="DUE1015" s="290"/>
      <c r="DUF1015" s="290"/>
      <c r="DUG1015" s="290"/>
      <c r="DUH1015" s="290"/>
      <c r="DUI1015" s="290"/>
      <c r="DUJ1015" s="290"/>
      <c r="DUK1015" s="290"/>
      <c r="DUL1015" s="290"/>
      <c r="DUM1015" s="290"/>
      <c r="DUN1015" s="290"/>
      <c r="DUO1015" s="290"/>
      <c r="DUP1015" s="290"/>
      <c r="DUQ1015" s="290"/>
      <c r="DUR1015" s="290"/>
      <c r="DUS1015" s="290"/>
      <c r="DUT1015" s="290"/>
      <c r="DUU1015" s="290"/>
      <c r="DUV1015" s="290"/>
      <c r="DUW1015" s="290"/>
      <c r="DUX1015" s="290"/>
      <c r="DUY1015" s="290"/>
      <c r="DUZ1015" s="290"/>
      <c r="DVA1015" s="290"/>
      <c r="DVB1015" s="290"/>
      <c r="DVC1015" s="290"/>
      <c r="DVD1015" s="290"/>
      <c r="DVE1015" s="290"/>
      <c r="DVF1015" s="290"/>
      <c r="DVG1015" s="290"/>
      <c r="DVH1015" s="290"/>
      <c r="DVI1015" s="290"/>
      <c r="DVJ1015" s="290"/>
      <c r="DVK1015" s="290"/>
      <c r="DVL1015" s="290"/>
      <c r="DVM1015" s="290"/>
      <c r="DVN1015" s="290"/>
      <c r="DVO1015" s="290"/>
      <c r="DVP1015" s="290"/>
      <c r="DVQ1015" s="290"/>
      <c r="DVR1015" s="290"/>
      <c r="DVS1015" s="290"/>
      <c r="DVT1015" s="290"/>
      <c r="DVU1015" s="290"/>
      <c r="DVV1015" s="290"/>
      <c r="DVW1015" s="290"/>
      <c r="DVX1015" s="290"/>
      <c r="DVY1015" s="290"/>
      <c r="DVZ1015" s="290"/>
      <c r="DWA1015" s="290"/>
      <c r="DWB1015" s="290"/>
      <c r="DWC1015" s="290"/>
      <c r="DWD1015" s="290"/>
      <c r="DWE1015" s="290"/>
      <c r="DWF1015" s="290"/>
      <c r="DWG1015" s="290"/>
      <c r="DWH1015" s="290"/>
      <c r="DWI1015" s="290"/>
      <c r="DWJ1015" s="290"/>
      <c r="DWK1015" s="290"/>
      <c r="DWL1015" s="290"/>
      <c r="DWM1015" s="290"/>
      <c r="DWN1015" s="290"/>
      <c r="DWO1015" s="290"/>
      <c r="DWP1015" s="290"/>
      <c r="DWQ1015" s="290"/>
      <c r="DWR1015" s="290"/>
      <c r="DWS1015" s="290"/>
      <c r="DWT1015" s="290"/>
      <c r="DWU1015" s="290"/>
      <c r="DWV1015" s="290"/>
      <c r="DWW1015" s="290"/>
      <c r="DWX1015" s="290"/>
      <c r="DWY1015" s="290"/>
      <c r="DWZ1015" s="290"/>
      <c r="DXA1015" s="290"/>
      <c r="DXB1015" s="290"/>
      <c r="DXC1015" s="290"/>
      <c r="DXD1015" s="290"/>
      <c r="DXE1015" s="290"/>
      <c r="DXF1015" s="290"/>
      <c r="DXG1015" s="290"/>
      <c r="DXH1015" s="290"/>
      <c r="DXI1015" s="290"/>
      <c r="DXJ1015" s="290"/>
      <c r="DXK1015" s="290"/>
      <c r="DXL1015" s="290"/>
      <c r="DXM1015" s="290"/>
      <c r="DXN1015" s="290"/>
      <c r="DXO1015" s="290"/>
      <c r="DXP1015" s="290"/>
      <c r="DXQ1015" s="290"/>
      <c r="DXR1015" s="290"/>
      <c r="DXS1015" s="290"/>
      <c r="DXT1015" s="290"/>
      <c r="DXU1015" s="290"/>
      <c r="DXV1015" s="290"/>
      <c r="DXW1015" s="290"/>
      <c r="DXX1015" s="290"/>
      <c r="DXY1015" s="290"/>
      <c r="DXZ1015" s="290"/>
      <c r="DYA1015" s="290"/>
      <c r="DYB1015" s="290"/>
      <c r="DYC1015" s="290"/>
      <c r="DYD1015" s="290"/>
      <c r="DYE1015" s="290"/>
      <c r="DYF1015" s="290"/>
      <c r="DYG1015" s="290"/>
      <c r="DYH1015" s="290"/>
      <c r="DYI1015" s="290"/>
      <c r="DYJ1015" s="290"/>
      <c r="DYK1015" s="290"/>
      <c r="DYL1015" s="290"/>
      <c r="DYM1015" s="290"/>
      <c r="DYN1015" s="290"/>
      <c r="DYO1015" s="290"/>
      <c r="DYP1015" s="290"/>
      <c r="DYQ1015" s="290"/>
      <c r="DYR1015" s="290"/>
      <c r="DYS1015" s="290"/>
      <c r="DYT1015" s="290"/>
      <c r="DYU1015" s="290"/>
      <c r="DYV1015" s="290"/>
      <c r="DYW1015" s="290"/>
      <c r="DYX1015" s="290"/>
      <c r="DYY1015" s="290"/>
      <c r="DYZ1015" s="290"/>
      <c r="DZA1015" s="290"/>
      <c r="DZB1015" s="290"/>
      <c r="DZC1015" s="290"/>
      <c r="DZD1015" s="290"/>
      <c r="DZE1015" s="290"/>
      <c r="DZF1015" s="290"/>
      <c r="DZG1015" s="290"/>
      <c r="DZH1015" s="290"/>
      <c r="DZI1015" s="290"/>
      <c r="DZJ1015" s="290"/>
      <c r="DZK1015" s="290"/>
      <c r="DZL1015" s="290"/>
      <c r="DZM1015" s="290"/>
      <c r="DZN1015" s="290"/>
      <c r="DZO1015" s="290"/>
      <c r="DZP1015" s="290"/>
      <c r="DZQ1015" s="290"/>
      <c r="DZR1015" s="290"/>
      <c r="DZS1015" s="290"/>
      <c r="DZT1015" s="290"/>
      <c r="DZU1015" s="290"/>
      <c r="DZV1015" s="290"/>
      <c r="DZW1015" s="290"/>
      <c r="DZX1015" s="290"/>
      <c r="DZY1015" s="290"/>
      <c r="DZZ1015" s="290"/>
      <c r="EAA1015" s="290"/>
      <c r="EAB1015" s="290"/>
      <c r="EAC1015" s="290"/>
      <c r="EAD1015" s="290"/>
      <c r="EAE1015" s="290"/>
      <c r="EAF1015" s="290"/>
      <c r="EAG1015" s="290"/>
      <c r="EAH1015" s="290"/>
      <c r="EAI1015" s="290"/>
      <c r="EAJ1015" s="290"/>
      <c r="EAK1015" s="290"/>
      <c r="EAL1015" s="290"/>
      <c r="EAM1015" s="290"/>
      <c r="EAN1015" s="290"/>
      <c r="EAO1015" s="290"/>
      <c r="EAP1015" s="290"/>
      <c r="EAQ1015" s="290"/>
      <c r="EAR1015" s="290"/>
      <c r="EAS1015" s="290"/>
      <c r="EAT1015" s="290"/>
      <c r="EAU1015" s="290"/>
      <c r="EAV1015" s="290"/>
      <c r="EAW1015" s="290"/>
      <c r="EAX1015" s="290"/>
      <c r="EAY1015" s="290"/>
      <c r="EAZ1015" s="290"/>
      <c r="EBA1015" s="290"/>
      <c r="EBB1015" s="290"/>
      <c r="EBC1015" s="290"/>
      <c r="EBD1015" s="290"/>
      <c r="EBE1015" s="290"/>
      <c r="EBF1015" s="290"/>
      <c r="EBG1015" s="290"/>
      <c r="EBH1015" s="290"/>
      <c r="EBI1015" s="290"/>
      <c r="EBJ1015" s="290"/>
      <c r="EBK1015" s="290"/>
      <c r="EBL1015" s="290"/>
      <c r="EBM1015" s="290"/>
      <c r="EBN1015" s="290"/>
      <c r="EBO1015" s="290"/>
      <c r="EBP1015" s="290"/>
      <c r="EBQ1015" s="290"/>
      <c r="EBR1015" s="290"/>
      <c r="EBS1015" s="290"/>
      <c r="EBT1015" s="290"/>
      <c r="EBU1015" s="290"/>
      <c r="EBV1015" s="290"/>
      <c r="EBW1015" s="290"/>
      <c r="EBX1015" s="290"/>
      <c r="EBY1015" s="290"/>
      <c r="EBZ1015" s="290"/>
      <c r="ECA1015" s="290"/>
      <c r="ECB1015" s="290"/>
      <c r="ECC1015" s="290"/>
      <c r="ECD1015" s="290"/>
      <c r="ECE1015" s="290"/>
      <c r="ECF1015" s="290"/>
      <c r="ECG1015" s="290"/>
      <c r="ECH1015" s="290"/>
      <c r="ECI1015" s="290"/>
      <c r="ECJ1015" s="290"/>
      <c r="ECK1015" s="290"/>
      <c r="ECL1015" s="290"/>
      <c r="ECM1015" s="290"/>
      <c r="ECN1015" s="290"/>
      <c r="ECO1015" s="290"/>
      <c r="ECP1015" s="290"/>
      <c r="ECQ1015" s="290"/>
      <c r="ECR1015" s="290"/>
      <c r="ECS1015" s="290"/>
      <c r="ECT1015" s="290"/>
      <c r="ECU1015" s="290"/>
      <c r="ECV1015" s="290"/>
      <c r="ECW1015" s="290"/>
      <c r="ECX1015" s="290"/>
      <c r="ECY1015" s="290"/>
      <c r="ECZ1015" s="290"/>
      <c r="EDA1015" s="290"/>
      <c r="EDB1015" s="290"/>
      <c r="EDC1015" s="290"/>
      <c r="EDD1015" s="290"/>
      <c r="EDE1015" s="290"/>
      <c r="EDF1015" s="290"/>
      <c r="EDG1015" s="290"/>
      <c r="EDH1015" s="290"/>
      <c r="EDI1015" s="290"/>
      <c r="EDJ1015" s="290"/>
      <c r="EDK1015" s="290"/>
      <c r="EDL1015" s="290"/>
      <c r="EDM1015" s="290"/>
      <c r="EDN1015" s="290"/>
      <c r="EDO1015" s="290"/>
      <c r="EDP1015" s="290"/>
      <c r="EDQ1015" s="290"/>
      <c r="EDR1015" s="290"/>
      <c r="EDS1015" s="290"/>
      <c r="EDT1015" s="290"/>
      <c r="EDU1015" s="290"/>
      <c r="EDV1015" s="290"/>
      <c r="EDW1015" s="290"/>
      <c r="EDX1015" s="290"/>
      <c r="EDY1015" s="290"/>
      <c r="EDZ1015" s="290"/>
      <c r="EEA1015" s="290"/>
      <c r="EEB1015" s="290"/>
      <c r="EEC1015" s="290"/>
      <c r="EED1015" s="290"/>
      <c r="EEE1015" s="290"/>
      <c r="EEF1015" s="290"/>
      <c r="EEG1015" s="290"/>
      <c r="EEH1015" s="290"/>
      <c r="EEI1015" s="290"/>
      <c r="EEJ1015" s="290"/>
      <c r="EEK1015" s="290"/>
      <c r="EEL1015" s="290"/>
      <c r="EEM1015" s="290"/>
      <c r="EEN1015" s="290"/>
      <c r="EEO1015" s="290"/>
      <c r="EEP1015" s="290"/>
      <c r="EEQ1015" s="290"/>
      <c r="EER1015" s="290"/>
      <c r="EES1015" s="290"/>
      <c r="EET1015" s="290"/>
      <c r="EEU1015" s="290"/>
      <c r="EEV1015" s="290"/>
      <c r="EEW1015" s="290"/>
      <c r="EEX1015" s="290"/>
      <c r="EEY1015" s="290"/>
      <c r="EEZ1015" s="290"/>
      <c r="EFA1015" s="290"/>
      <c r="EFB1015" s="290"/>
      <c r="EFC1015" s="290"/>
      <c r="EFD1015" s="290"/>
      <c r="EFE1015" s="290"/>
      <c r="EFF1015" s="290"/>
      <c r="EFG1015" s="290"/>
      <c r="EFH1015" s="290"/>
      <c r="EFI1015" s="290"/>
      <c r="EFJ1015" s="290"/>
      <c r="EFK1015" s="290"/>
      <c r="EFL1015" s="290"/>
      <c r="EFM1015" s="290"/>
      <c r="EFN1015" s="290"/>
      <c r="EFO1015" s="290"/>
      <c r="EFP1015" s="290"/>
      <c r="EFQ1015" s="290"/>
      <c r="EFR1015" s="290"/>
      <c r="EFS1015" s="290"/>
      <c r="EFT1015" s="290"/>
      <c r="EFU1015" s="290"/>
      <c r="EFV1015" s="290"/>
      <c r="EFW1015" s="290"/>
      <c r="EFX1015" s="290"/>
      <c r="EFY1015" s="290"/>
      <c r="EFZ1015" s="290"/>
      <c r="EGA1015" s="290"/>
      <c r="EGB1015" s="290"/>
      <c r="EGC1015" s="290"/>
      <c r="EGD1015" s="290"/>
      <c r="EGE1015" s="290"/>
      <c r="EGF1015" s="290"/>
      <c r="EGG1015" s="290"/>
      <c r="EGH1015" s="290"/>
      <c r="EGI1015" s="290"/>
      <c r="EGJ1015" s="290"/>
      <c r="EGK1015" s="290"/>
      <c r="EGL1015" s="290"/>
      <c r="EGM1015" s="290"/>
      <c r="EGN1015" s="290"/>
      <c r="EGO1015" s="290"/>
      <c r="EGP1015" s="290"/>
      <c r="EGQ1015" s="290"/>
      <c r="EGR1015" s="290"/>
      <c r="EGS1015" s="290"/>
      <c r="EGT1015" s="290"/>
      <c r="EGU1015" s="290"/>
      <c r="EGV1015" s="290"/>
      <c r="EGW1015" s="290"/>
      <c r="EGX1015" s="290"/>
      <c r="EGY1015" s="290"/>
      <c r="EGZ1015" s="290"/>
      <c r="EHA1015" s="290"/>
      <c r="EHB1015" s="290"/>
      <c r="EHC1015" s="290"/>
      <c r="EHD1015" s="290"/>
      <c r="EHE1015" s="290"/>
      <c r="EHF1015" s="290"/>
      <c r="EHG1015" s="290"/>
      <c r="EHH1015" s="290"/>
      <c r="EHI1015" s="290"/>
      <c r="EHJ1015" s="290"/>
      <c r="EHK1015" s="290"/>
      <c r="EHL1015" s="290"/>
      <c r="EHM1015" s="290"/>
      <c r="EHN1015" s="290"/>
      <c r="EHO1015" s="290"/>
      <c r="EHP1015" s="290"/>
      <c r="EHQ1015" s="290"/>
      <c r="EHR1015" s="290"/>
      <c r="EHS1015" s="290"/>
      <c r="EHT1015" s="290"/>
      <c r="EHU1015" s="290"/>
      <c r="EHV1015" s="290"/>
      <c r="EHW1015" s="290"/>
      <c r="EHX1015" s="290"/>
      <c r="EHY1015" s="290"/>
      <c r="EHZ1015" s="290"/>
      <c r="EIA1015" s="290"/>
      <c r="EIB1015" s="290"/>
      <c r="EIC1015" s="290"/>
      <c r="EID1015" s="290"/>
      <c r="EIE1015" s="290"/>
      <c r="EIF1015" s="290"/>
      <c r="EIG1015" s="290"/>
      <c r="EIH1015" s="290"/>
      <c r="EII1015" s="290"/>
      <c r="EIJ1015" s="290"/>
      <c r="EIK1015" s="290"/>
      <c r="EIL1015" s="290"/>
      <c r="EIM1015" s="290"/>
      <c r="EIN1015" s="290"/>
      <c r="EIO1015" s="290"/>
      <c r="EIP1015" s="290"/>
      <c r="EIQ1015" s="290"/>
      <c r="EIR1015" s="290"/>
      <c r="EIS1015" s="290"/>
      <c r="EIT1015" s="290"/>
      <c r="EIU1015" s="290"/>
      <c r="EIV1015" s="290"/>
      <c r="EIW1015" s="290"/>
      <c r="EIX1015" s="290"/>
      <c r="EIY1015" s="290"/>
      <c r="EIZ1015" s="290"/>
      <c r="EJA1015" s="290"/>
      <c r="EJB1015" s="290"/>
      <c r="EJC1015" s="290"/>
      <c r="EJD1015" s="290"/>
      <c r="EJE1015" s="290"/>
      <c r="EJF1015" s="290"/>
      <c r="EJG1015" s="290"/>
      <c r="EJH1015" s="290"/>
      <c r="EJI1015" s="290"/>
      <c r="EJJ1015" s="290"/>
      <c r="EJK1015" s="290"/>
      <c r="EJL1015" s="290"/>
      <c r="EJM1015" s="290"/>
      <c r="EJN1015" s="290"/>
      <c r="EJO1015" s="290"/>
      <c r="EJP1015" s="290"/>
      <c r="EJQ1015" s="290"/>
      <c r="EJR1015" s="290"/>
      <c r="EJS1015" s="290"/>
      <c r="EJT1015" s="290"/>
      <c r="EJU1015" s="290"/>
      <c r="EJV1015" s="290"/>
      <c r="EJW1015" s="290"/>
      <c r="EJX1015" s="290"/>
      <c r="EJY1015" s="290"/>
      <c r="EJZ1015" s="290"/>
      <c r="EKA1015" s="290"/>
      <c r="EKB1015" s="290"/>
      <c r="EKC1015" s="290"/>
      <c r="EKD1015" s="290"/>
      <c r="EKE1015" s="290"/>
      <c r="EKF1015" s="290"/>
      <c r="EKG1015" s="290"/>
      <c r="EKH1015" s="290"/>
      <c r="EKI1015" s="290"/>
      <c r="EKJ1015" s="290"/>
      <c r="EKK1015" s="290"/>
      <c r="EKL1015" s="290"/>
      <c r="EKM1015" s="290"/>
      <c r="EKN1015" s="290"/>
      <c r="EKO1015" s="290"/>
      <c r="EKP1015" s="290"/>
      <c r="EKQ1015" s="290"/>
      <c r="EKR1015" s="290"/>
      <c r="EKS1015" s="290"/>
      <c r="EKT1015" s="290"/>
      <c r="EKU1015" s="290"/>
      <c r="EKV1015" s="290"/>
      <c r="EKW1015" s="290"/>
      <c r="EKX1015" s="290"/>
      <c r="EKY1015" s="290"/>
      <c r="EKZ1015" s="290"/>
      <c r="ELA1015" s="290"/>
      <c r="ELB1015" s="290"/>
      <c r="ELC1015" s="290"/>
      <c r="ELD1015" s="290"/>
      <c r="ELE1015" s="290"/>
      <c r="ELF1015" s="290"/>
      <c r="ELG1015" s="290"/>
      <c r="ELH1015" s="290"/>
      <c r="ELI1015" s="290"/>
      <c r="ELJ1015" s="290"/>
      <c r="ELK1015" s="290"/>
      <c r="ELL1015" s="290"/>
      <c r="ELM1015" s="290"/>
      <c r="ELN1015" s="290"/>
      <c r="ELO1015" s="290"/>
      <c r="ELP1015" s="290"/>
      <c r="ELQ1015" s="290"/>
      <c r="ELR1015" s="290"/>
      <c r="ELS1015" s="290"/>
      <c r="ELT1015" s="290"/>
      <c r="ELU1015" s="290"/>
      <c r="ELV1015" s="290"/>
      <c r="ELW1015" s="290"/>
      <c r="ELX1015" s="290"/>
      <c r="ELY1015" s="290"/>
      <c r="ELZ1015" s="290"/>
      <c r="EMA1015" s="290"/>
      <c r="EMB1015" s="290"/>
      <c r="EMC1015" s="290"/>
      <c r="EMD1015" s="290"/>
      <c r="EME1015" s="290"/>
      <c r="EMF1015" s="290"/>
      <c r="EMG1015" s="290"/>
      <c r="EMH1015" s="290"/>
      <c r="EMI1015" s="290"/>
      <c r="EMJ1015" s="290"/>
      <c r="EMK1015" s="290"/>
      <c r="EML1015" s="290"/>
      <c r="EMM1015" s="290"/>
      <c r="EMN1015" s="290"/>
      <c r="EMO1015" s="290"/>
      <c r="EMP1015" s="290"/>
      <c r="EMQ1015" s="290"/>
      <c r="EMR1015" s="290"/>
      <c r="EMS1015" s="290"/>
      <c r="EMT1015" s="290"/>
      <c r="EMU1015" s="290"/>
      <c r="EMV1015" s="290"/>
      <c r="EMW1015" s="290"/>
      <c r="EMX1015" s="290"/>
      <c r="EMY1015" s="290"/>
      <c r="EMZ1015" s="290"/>
      <c r="ENA1015" s="290"/>
      <c r="ENB1015" s="290"/>
      <c r="ENC1015" s="290"/>
      <c r="END1015" s="290"/>
      <c r="ENE1015" s="290"/>
      <c r="ENF1015" s="290"/>
      <c r="ENG1015" s="290"/>
      <c r="ENH1015" s="290"/>
      <c r="ENI1015" s="290"/>
      <c r="ENJ1015" s="290"/>
      <c r="ENK1015" s="290"/>
      <c r="ENL1015" s="290"/>
      <c r="ENM1015" s="290"/>
      <c r="ENN1015" s="290"/>
      <c r="ENO1015" s="290"/>
      <c r="ENP1015" s="290"/>
      <c r="ENQ1015" s="290"/>
      <c r="ENR1015" s="290"/>
      <c r="ENS1015" s="290"/>
      <c r="ENT1015" s="290"/>
      <c r="ENU1015" s="290"/>
      <c r="ENV1015" s="290"/>
      <c r="ENW1015" s="290"/>
      <c r="ENX1015" s="290"/>
      <c r="ENY1015" s="290"/>
      <c r="ENZ1015" s="290"/>
      <c r="EOA1015" s="290"/>
      <c r="EOB1015" s="290"/>
      <c r="EOC1015" s="290"/>
      <c r="EOD1015" s="290"/>
      <c r="EOE1015" s="290"/>
      <c r="EOF1015" s="290"/>
      <c r="EOG1015" s="290"/>
      <c r="EOH1015" s="290"/>
      <c r="EOI1015" s="290"/>
      <c r="EOJ1015" s="290"/>
      <c r="EOK1015" s="290"/>
      <c r="EOL1015" s="290"/>
      <c r="EOM1015" s="290"/>
      <c r="EON1015" s="290"/>
      <c r="EOO1015" s="290"/>
      <c r="EOP1015" s="290"/>
      <c r="EOQ1015" s="290"/>
      <c r="EOR1015" s="290"/>
      <c r="EOS1015" s="290"/>
      <c r="EOT1015" s="290"/>
      <c r="EOU1015" s="290"/>
      <c r="EOV1015" s="290"/>
      <c r="EOW1015" s="290"/>
      <c r="EOX1015" s="290"/>
      <c r="EOY1015" s="290"/>
      <c r="EOZ1015" s="290"/>
      <c r="EPA1015" s="290"/>
      <c r="EPB1015" s="290"/>
      <c r="EPC1015" s="290"/>
      <c r="EPD1015" s="290"/>
      <c r="EPE1015" s="290"/>
      <c r="EPF1015" s="290"/>
      <c r="EPG1015" s="290"/>
      <c r="EPH1015" s="290"/>
      <c r="EPI1015" s="290"/>
      <c r="EPJ1015" s="290"/>
      <c r="EPK1015" s="290"/>
      <c r="EPL1015" s="290"/>
      <c r="EPM1015" s="290"/>
      <c r="EPN1015" s="290"/>
      <c r="EPO1015" s="290"/>
      <c r="EPP1015" s="290"/>
      <c r="EPQ1015" s="290"/>
      <c r="EPR1015" s="290"/>
      <c r="EPS1015" s="290"/>
      <c r="EPT1015" s="290"/>
      <c r="EPU1015" s="290"/>
      <c r="EPV1015" s="290"/>
      <c r="EPW1015" s="290"/>
      <c r="EPX1015" s="290"/>
      <c r="EPY1015" s="290"/>
      <c r="EPZ1015" s="290"/>
      <c r="EQA1015" s="290"/>
      <c r="EQB1015" s="290"/>
      <c r="EQC1015" s="290"/>
      <c r="EQD1015" s="290"/>
      <c r="EQE1015" s="290"/>
      <c r="EQF1015" s="290"/>
      <c r="EQG1015" s="290"/>
      <c r="EQH1015" s="290"/>
      <c r="EQI1015" s="290"/>
      <c r="EQJ1015" s="290"/>
      <c r="EQK1015" s="290"/>
      <c r="EQL1015" s="290"/>
      <c r="EQM1015" s="290"/>
      <c r="EQN1015" s="290"/>
      <c r="EQO1015" s="290"/>
      <c r="EQP1015" s="290"/>
      <c r="EQQ1015" s="290"/>
      <c r="EQR1015" s="290"/>
      <c r="EQS1015" s="290"/>
      <c r="EQT1015" s="290"/>
      <c r="EQU1015" s="290"/>
      <c r="EQV1015" s="290"/>
      <c r="EQW1015" s="290"/>
      <c r="EQX1015" s="290"/>
      <c r="EQY1015" s="290"/>
      <c r="EQZ1015" s="290"/>
      <c r="ERA1015" s="290"/>
      <c r="ERB1015" s="290"/>
      <c r="ERC1015" s="290"/>
      <c r="ERD1015" s="290"/>
      <c r="ERE1015" s="290"/>
      <c r="ERF1015" s="290"/>
      <c r="ERG1015" s="290"/>
      <c r="ERH1015" s="290"/>
      <c r="ERI1015" s="290"/>
      <c r="ERJ1015" s="290"/>
      <c r="ERK1015" s="290"/>
      <c r="ERL1015" s="290"/>
      <c r="ERM1015" s="290"/>
      <c r="ERN1015" s="290"/>
      <c r="ERO1015" s="290"/>
      <c r="ERP1015" s="290"/>
      <c r="ERQ1015" s="290"/>
      <c r="ERR1015" s="290"/>
      <c r="ERS1015" s="290"/>
      <c r="ERT1015" s="290"/>
      <c r="ERU1015" s="290"/>
      <c r="ERV1015" s="290"/>
      <c r="ERW1015" s="290"/>
      <c r="ERX1015" s="290"/>
      <c r="ERY1015" s="290"/>
      <c r="ERZ1015" s="290"/>
      <c r="ESA1015" s="290"/>
      <c r="ESB1015" s="290"/>
      <c r="ESC1015" s="290"/>
      <c r="ESD1015" s="290"/>
      <c r="ESE1015" s="290"/>
      <c r="ESF1015" s="290"/>
      <c r="ESG1015" s="290"/>
      <c r="ESH1015" s="290"/>
      <c r="ESI1015" s="290"/>
      <c r="ESJ1015" s="290"/>
      <c r="ESK1015" s="290"/>
      <c r="ESL1015" s="290"/>
      <c r="ESM1015" s="290"/>
      <c r="ESN1015" s="290"/>
      <c r="ESO1015" s="290"/>
      <c r="ESP1015" s="290"/>
      <c r="ESQ1015" s="290"/>
      <c r="ESR1015" s="290"/>
      <c r="ESS1015" s="290"/>
      <c r="EST1015" s="290"/>
      <c r="ESU1015" s="290"/>
      <c r="ESV1015" s="290"/>
      <c r="ESW1015" s="290"/>
      <c r="ESX1015" s="290"/>
      <c r="ESY1015" s="290"/>
      <c r="ESZ1015" s="290"/>
      <c r="ETA1015" s="290"/>
      <c r="ETB1015" s="290"/>
      <c r="ETC1015" s="290"/>
      <c r="ETD1015" s="290"/>
      <c r="ETE1015" s="290"/>
      <c r="ETF1015" s="290"/>
      <c r="ETG1015" s="290"/>
      <c r="ETH1015" s="290"/>
      <c r="ETI1015" s="290"/>
      <c r="ETJ1015" s="290"/>
      <c r="ETK1015" s="290"/>
      <c r="ETL1015" s="290"/>
      <c r="ETM1015" s="290"/>
      <c r="ETN1015" s="290"/>
      <c r="ETO1015" s="290"/>
      <c r="ETP1015" s="290"/>
      <c r="ETQ1015" s="290"/>
      <c r="ETR1015" s="290"/>
      <c r="ETS1015" s="290"/>
      <c r="ETT1015" s="290"/>
      <c r="ETU1015" s="290"/>
      <c r="ETV1015" s="290"/>
      <c r="ETW1015" s="290"/>
      <c r="ETX1015" s="290"/>
      <c r="ETY1015" s="290"/>
      <c r="ETZ1015" s="290"/>
      <c r="EUA1015" s="290"/>
      <c r="EUB1015" s="290"/>
      <c r="EUC1015" s="290"/>
      <c r="EUD1015" s="290"/>
      <c r="EUE1015" s="290"/>
      <c r="EUF1015" s="290"/>
      <c r="EUG1015" s="290"/>
      <c r="EUH1015" s="290"/>
      <c r="EUI1015" s="290"/>
      <c r="EUJ1015" s="290"/>
      <c r="EUK1015" s="290"/>
      <c r="EUL1015" s="290"/>
      <c r="EUM1015" s="290"/>
      <c r="EUN1015" s="290"/>
      <c r="EUO1015" s="290"/>
      <c r="EUP1015" s="290"/>
      <c r="EUQ1015" s="290"/>
      <c r="EUR1015" s="290"/>
      <c r="EUS1015" s="290"/>
      <c r="EUT1015" s="290"/>
      <c r="EUU1015" s="290"/>
      <c r="EUV1015" s="290"/>
      <c r="EUW1015" s="290"/>
      <c r="EUX1015" s="290"/>
      <c r="EUY1015" s="290"/>
      <c r="EUZ1015" s="290"/>
      <c r="EVA1015" s="290"/>
      <c r="EVB1015" s="290"/>
      <c r="EVC1015" s="290"/>
      <c r="EVD1015" s="290"/>
      <c r="EVE1015" s="290"/>
      <c r="EVF1015" s="290"/>
      <c r="EVG1015" s="290"/>
      <c r="EVH1015" s="290"/>
      <c r="EVI1015" s="290"/>
      <c r="EVJ1015" s="290"/>
      <c r="EVK1015" s="290"/>
      <c r="EVL1015" s="290"/>
      <c r="EVM1015" s="290"/>
      <c r="EVN1015" s="290"/>
      <c r="EVO1015" s="290"/>
      <c r="EVP1015" s="290"/>
      <c r="EVQ1015" s="290"/>
      <c r="EVR1015" s="290"/>
      <c r="EVS1015" s="290"/>
      <c r="EVT1015" s="290"/>
      <c r="EVU1015" s="290"/>
      <c r="EVV1015" s="290"/>
      <c r="EVW1015" s="290"/>
      <c r="EVX1015" s="290"/>
      <c r="EVY1015" s="290"/>
      <c r="EVZ1015" s="290"/>
      <c r="EWA1015" s="290"/>
      <c r="EWB1015" s="290"/>
      <c r="EWC1015" s="290"/>
      <c r="EWD1015" s="290"/>
      <c r="EWE1015" s="290"/>
      <c r="EWF1015" s="290"/>
      <c r="EWG1015" s="290"/>
      <c r="EWH1015" s="290"/>
      <c r="EWI1015" s="290"/>
      <c r="EWJ1015" s="290"/>
      <c r="EWK1015" s="290"/>
      <c r="EWL1015" s="290"/>
      <c r="EWM1015" s="290"/>
      <c r="EWN1015" s="290"/>
      <c r="EWO1015" s="290"/>
      <c r="EWP1015" s="290"/>
      <c r="EWQ1015" s="290"/>
      <c r="EWR1015" s="290"/>
      <c r="EWS1015" s="290"/>
      <c r="EWT1015" s="290"/>
      <c r="EWU1015" s="290"/>
      <c r="EWV1015" s="290"/>
      <c r="EWW1015" s="290"/>
      <c r="EWX1015" s="290"/>
      <c r="EWY1015" s="290"/>
      <c r="EWZ1015" s="290"/>
      <c r="EXA1015" s="290"/>
      <c r="EXB1015" s="290"/>
      <c r="EXC1015" s="290"/>
      <c r="EXD1015" s="290"/>
      <c r="EXE1015" s="290"/>
      <c r="EXF1015" s="290"/>
      <c r="EXG1015" s="290"/>
      <c r="EXH1015" s="290"/>
      <c r="EXI1015" s="290"/>
      <c r="EXJ1015" s="290"/>
      <c r="EXK1015" s="290"/>
      <c r="EXL1015" s="290"/>
      <c r="EXM1015" s="290"/>
      <c r="EXN1015" s="290"/>
      <c r="EXO1015" s="290"/>
      <c r="EXP1015" s="290"/>
      <c r="EXQ1015" s="290"/>
      <c r="EXR1015" s="290"/>
      <c r="EXS1015" s="290"/>
      <c r="EXT1015" s="290"/>
      <c r="EXU1015" s="290"/>
      <c r="EXV1015" s="290"/>
      <c r="EXW1015" s="290"/>
      <c r="EXX1015" s="290"/>
      <c r="EXY1015" s="290"/>
      <c r="EXZ1015" s="290"/>
      <c r="EYA1015" s="290"/>
      <c r="EYB1015" s="290"/>
      <c r="EYC1015" s="290"/>
      <c r="EYD1015" s="290"/>
      <c r="EYE1015" s="290"/>
      <c r="EYF1015" s="290"/>
      <c r="EYG1015" s="290"/>
      <c r="EYH1015" s="290"/>
      <c r="EYI1015" s="290"/>
      <c r="EYJ1015" s="290"/>
      <c r="EYK1015" s="290"/>
      <c r="EYL1015" s="290"/>
      <c r="EYM1015" s="290"/>
      <c r="EYN1015" s="290"/>
      <c r="EYO1015" s="290"/>
      <c r="EYP1015" s="290"/>
      <c r="EYQ1015" s="290"/>
      <c r="EYR1015" s="290"/>
      <c r="EYS1015" s="290"/>
      <c r="EYT1015" s="290"/>
      <c r="EYU1015" s="290"/>
      <c r="EYV1015" s="290"/>
      <c r="EYW1015" s="290"/>
      <c r="EYX1015" s="290"/>
      <c r="EYY1015" s="290"/>
      <c r="EYZ1015" s="290"/>
      <c r="EZA1015" s="290"/>
      <c r="EZB1015" s="290"/>
      <c r="EZC1015" s="290"/>
      <c r="EZD1015" s="290"/>
      <c r="EZE1015" s="290"/>
      <c r="EZF1015" s="290"/>
      <c r="EZG1015" s="290"/>
      <c r="EZH1015" s="290"/>
      <c r="EZI1015" s="290"/>
      <c r="EZJ1015" s="290"/>
      <c r="EZK1015" s="290"/>
      <c r="EZL1015" s="290"/>
      <c r="EZM1015" s="290"/>
      <c r="EZN1015" s="290"/>
      <c r="EZO1015" s="290"/>
      <c r="EZP1015" s="290"/>
      <c r="EZQ1015" s="290"/>
      <c r="EZR1015" s="290"/>
      <c r="EZS1015" s="290"/>
      <c r="EZT1015" s="290"/>
      <c r="EZU1015" s="290"/>
      <c r="EZV1015" s="290"/>
      <c r="EZW1015" s="290"/>
      <c r="EZX1015" s="290"/>
      <c r="EZY1015" s="290"/>
      <c r="EZZ1015" s="290"/>
      <c r="FAA1015" s="290"/>
      <c r="FAB1015" s="290"/>
      <c r="FAC1015" s="290"/>
      <c r="FAD1015" s="290"/>
      <c r="FAE1015" s="290"/>
      <c r="FAF1015" s="290"/>
      <c r="FAG1015" s="290"/>
      <c r="FAH1015" s="290"/>
      <c r="FAI1015" s="290"/>
      <c r="FAJ1015" s="290"/>
      <c r="FAK1015" s="290"/>
      <c r="FAL1015" s="290"/>
      <c r="FAM1015" s="290"/>
      <c r="FAN1015" s="290"/>
      <c r="FAO1015" s="290"/>
      <c r="FAP1015" s="290"/>
      <c r="FAQ1015" s="290"/>
      <c r="FAR1015" s="290"/>
      <c r="FAS1015" s="290"/>
      <c r="FAT1015" s="290"/>
      <c r="FAU1015" s="290"/>
      <c r="FAV1015" s="290"/>
      <c r="FAW1015" s="290"/>
      <c r="FAX1015" s="290"/>
      <c r="FAY1015" s="290"/>
      <c r="FAZ1015" s="290"/>
      <c r="FBA1015" s="290"/>
      <c r="FBB1015" s="290"/>
      <c r="FBC1015" s="290"/>
      <c r="FBD1015" s="290"/>
      <c r="FBE1015" s="290"/>
      <c r="FBF1015" s="290"/>
      <c r="FBG1015" s="290"/>
      <c r="FBH1015" s="290"/>
      <c r="FBI1015" s="290"/>
      <c r="FBJ1015" s="290"/>
      <c r="FBK1015" s="290"/>
      <c r="FBL1015" s="290"/>
      <c r="FBM1015" s="290"/>
      <c r="FBN1015" s="290"/>
      <c r="FBO1015" s="290"/>
      <c r="FBP1015" s="290"/>
      <c r="FBQ1015" s="290"/>
      <c r="FBR1015" s="290"/>
      <c r="FBS1015" s="290"/>
      <c r="FBT1015" s="290"/>
      <c r="FBU1015" s="290"/>
      <c r="FBV1015" s="290"/>
      <c r="FBW1015" s="290"/>
      <c r="FBX1015" s="290"/>
      <c r="FBY1015" s="290"/>
      <c r="FBZ1015" s="290"/>
      <c r="FCA1015" s="290"/>
      <c r="FCB1015" s="290"/>
      <c r="FCC1015" s="290"/>
      <c r="FCD1015" s="290"/>
      <c r="FCE1015" s="290"/>
      <c r="FCF1015" s="290"/>
      <c r="FCG1015" s="290"/>
      <c r="FCH1015" s="290"/>
      <c r="FCI1015" s="290"/>
      <c r="FCJ1015" s="290"/>
      <c r="FCK1015" s="290"/>
      <c r="FCL1015" s="290"/>
      <c r="FCM1015" s="290"/>
      <c r="FCN1015" s="290"/>
      <c r="FCO1015" s="290"/>
      <c r="FCP1015" s="290"/>
      <c r="FCQ1015" s="290"/>
      <c r="FCR1015" s="290"/>
      <c r="FCS1015" s="290"/>
      <c r="FCT1015" s="290"/>
      <c r="FCU1015" s="290"/>
      <c r="FCV1015" s="290"/>
      <c r="FCW1015" s="290"/>
      <c r="FCX1015" s="290"/>
      <c r="FCY1015" s="290"/>
      <c r="FCZ1015" s="290"/>
      <c r="FDA1015" s="290"/>
      <c r="FDB1015" s="290"/>
      <c r="FDC1015" s="290"/>
      <c r="FDD1015" s="290"/>
      <c r="FDE1015" s="290"/>
      <c r="FDF1015" s="290"/>
      <c r="FDG1015" s="290"/>
      <c r="FDH1015" s="290"/>
      <c r="FDI1015" s="290"/>
      <c r="FDJ1015" s="290"/>
      <c r="FDK1015" s="290"/>
      <c r="FDL1015" s="290"/>
      <c r="FDM1015" s="290"/>
      <c r="FDN1015" s="290"/>
      <c r="FDO1015" s="290"/>
      <c r="FDP1015" s="290"/>
      <c r="FDQ1015" s="290"/>
      <c r="FDR1015" s="290"/>
      <c r="FDS1015" s="290"/>
      <c r="FDT1015" s="290"/>
      <c r="FDU1015" s="290"/>
      <c r="FDV1015" s="290"/>
      <c r="FDW1015" s="290"/>
      <c r="FDX1015" s="290"/>
      <c r="FDY1015" s="290"/>
      <c r="FDZ1015" s="290"/>
      <c r="FEA1015" s="290"/>
      <c r="FEB1015" s="290"/>
      <c r="FEC1015" s="290"/>
      <c r="FED1015" s="290"/>
      <c r="FEE1015" s="290"/>
      <c r="FEF1015" s="290"/>
      <c r="FEG1015" s="290"/>
      <c r="FEH1015" s="290"/>
      <c r="FEI1015" s="290"/>
      <c r="FEJ1015" s="290"/>
      <c r="FEK1015" s="290"/>
      <c r="FEL1015" s="290"/>
      <c r="FEM1015" s="290"/>
      <c r="FEN1015" s="290"/>
      <c r="FEO1015" s="290"/>
      <c r="FEP1015" s="290"/>
      <c r="FEQ1015" s="290"/>
      <c r="FER1015" s="290"/>
      <c r="FES1015" s="290"/>
      <c r="FET1015" s="290"/>
      <c r="FEU1015" s="290"/>
      <c r="FEV1015" s="290"/>
      <c r="FEW1015" s="290"/>
      <c r="FEX1015" s="290"/>
      <c r="FEY1015" s="290"/>
      <c r="FEZ1015" s="290"/>
      <c r="FFA1015" s="290"/>
      <c r="FFB1015" s="290"/>
      <c r="FFC1015" s="290"/>
      <c r="FFD1015" s="290"/>
      <c r="FFE1015" s="290"/>
      <c r="FFF1015" s="290"/>
      <c r="FFG1015" s="290"/>
      <c r="FFH1015" s="290"/>
      <c r="FFI1015" s="290"/>
      <c r="FFJ1015" s="290"/>
      <c r="FFK1015" s="290"/>
      <c r="FFL1015" s="290"/>
      <c r="FFM1015" s="290"/>
      <c r="FFN1015" s="290"/>
      <c r="FFO1015" s="290"/>
      <c r="FFP1015" s="290"/>
      <c r="FFQ1015" s="290"/>
      <c r="FFR1015" s="290"/>
      <c r="FFS1015" s="290"/>
      <c r="FFT1015" s="290"/>
      <c r="FFU1015" s="290"/>
      <c r="FFV1015" s="290"/>
      <c r="FFW1015" s="290"/>
      <c r="FFX1015" s="290"/>
      <c r="FFY1015" s="290"/>
      <c r="FFZ1015" s="290"/>
      <c r="FGA1015" s="290"/>
      <c r="FGB1015" s="290"/>
      <c r="FGC1015" s="290"/>
      <c r="FGD1015" s="290"/>
      <c r="FGE1015" s="290"/>
      <c r="FGF1015" s="290"/>
      <c r="FGG1015" s="290"/>
      <c r="FGH1015" s="290"/>
      <c r="FGI1015" s="290"/>
      <c r="FGJ1015" s="290"/>
      <c r="FGK1015" s="290"/>
      <c r="FGL1015" s="290"/>
      <c r="FGM1015" s="290"/>
      <c r="FGN1015" s="290"/>
      <c r="FGO1015" s="290"/>
      <c r="FGP1015" s="290"/>
      <c r="FGQ1015" s="290"/>
      <c r="FGR1015" s="290"/>
      <c r="FGS1015" s="290"/>
      <c r="FGT1015" s="290"/>
      <c r="FGU1015" s="290"/>
      <c r="FGV1015" s="290"/>
      <c r="FGW1015" s="290"/>
      <c r="FGX1015" s="290"/>
      <c r="FGY1015" s="290"/>
      <c r="FGZ1015" s="290"/>
      <c r="FHA1015" s="290"/>
      <c r="FHB1015" s="290"/>
      <c r="FHC1015" s="290"/>
      <c r="FHD1015" s="290"/>
      <c r="FHE1015" s="290"/>
      <c r="FHF1015" s="290"/>
      <c r="FHG1015" s="290"/>
      <c r="FHH1015" s="290"/>
      <c r="FHI1015" s="290"/>
      <c r="FHJ1015" s="290"/>
      <c r="FHK1015" s="290"/>
      <c r="FHL1015" s="290"/>
      <c r="FHM1015" s="290"/>
      <c r="FHN1015" s="290"/>
      <c r="FHO1015" s="290"/>
      <c r="FHP1015" s="290"/>
      <c r="FHQ1015" s="290"/>
      <c r="FHR1015" s="290"/>
      <c r="FHS1015" s="290"/>
      <c r="FHT1015" s="290"/>
      <c r="FHU1015" s="290"/>
      <c r="FHV1015" s="290"/>
      <c r="FHW1015" s="290"/>
      <c r="FHX1015" s="290"/>
      <c r="FHY1015" s="290"/>
      <c r="FHZ1015" s="290"/>
      <c r="FIA1015" s="290"/>
      <c r="FIB1015" s="290"/>
      <c r="FIC1015" s="290"/>
      <c r="FID1015" s="290"/>
      <c r="FIE1015" s="290"/>
      <c r="FIF1015" s="290"/>
      <c r="FIG1015" s="290"/>
      <c r="FIH1015" s="290"/>
      <c r="FII1015" s="290"/>
      <c r="FIJ1015" s="290"/>
      <c r="FIK1015" s="290"/>
      <c r="FIL1015" s="290"/>
      <c r="FIM1015" s="290"/>
      <c r="FIN1015" s="290"/>
      <c r="FIO1015" s="290"/>
      <c r="FIP1015" s="290"/>
      <c r="FIQ1015" s="290"/>
      <c r="FIR1015" s="290"/>
      <c r="FIS1015" s="290"/>
      <c r="FIT1015" s="290"/>
      <c r="FIU1015" s="290"/>
      <c r="FIV1015" s="290"/>
      <c r="FIW1015" s="290"/>
      <c r="FIX1015" s="290"/>
      <c r="FIY1015" s="290"/>
      <c r="FIZ1015" s="290"/>
      <c r="FJA1015" s="290"/>
      <c r="FJB1015" s="290"/>
      <c r="FJC1015" s="290"/>
      <c r="FJD1015" s="290"/>
      <c r="FJE1015" s="290"/>
      <c r="FJF1015" s="290"/>
      <c r="FJG1015" s="290"/>
      <c r="FJH1015" s="290"/>
      <c r="FJI1015" s="290"/>
      <c r="FJJ1015" s="290"/>
      <c r="FJK1015" s="290"/>
      <c r="FJL1015" s="290"/>
      <c r="FJM1015" s="290"/>
      <c r="FJN1015" s="290"/>
      <c r="FJO1015" s="290"/>
      <c r="FJP1015" s="290"/>
      <c r="FJQ1015" s="290"/>
      <c r="FJR1015" s="290"/>
      <c r="FJS1015" s="290"/>
      <c r="FJT1015" s="290"/>
      <c r="FJU1015" s="290"/>
      <c r="FJV1015" s="290"/>
      <c r="FJW1015" s="290"/>
      <c r="FJX1015" s="290"/>
      <c r="FJY1015" s="290"/>
      <c r="FJZ1015" s="290"/>
      <c r="FKA1015" s="290"/>
      <c r="FKB1015" s="290"/>
      <c r="FKC1015" s="290"/>
      <c r="FKD1015" s="290"/>
      <c r="FKE1015" s="290"/>
      <c r="FKF1015" s="290"/>
      <c r="FKG1015" s="290"/>
      <c r="FKH1015" s="290"/>
      <c r="FKI1015" s="290"/>
      <c r="FKJ1015" s="290"/>
      <c r="FKK1015" s="290"/>
      <c r="FKL1015" s="290"/>
      <c r="FKM1015" s="290"/>
      <c r="FKN1015" s="290"/>
      <c r="FKO1015" s="290"/>
      <c r="FKP1015" s="290"/>
      <c r="FKQ1015" s="290"/>
      <c r="FKR1015" s="290"/>
      <c r="FKS1015" s="290"/>
      <c r="FKT1015" s="290"/>
      <c r="FKU1015" s="290"/>
      <c r="FKV1015" s="290"/>
      <c r="FKW1015" s="290"/>
      <c r="FKX1015" s="290"/>
      <c r="FKY1015" s="290"/>
      <c r="FKZ1015" s="290"/>
      <c r="FLA1015" s="290"/>
      <c r="FLB1015" s="290"/>
      <c r="FLC1015" s="290"/>
      <c r="FLD1015" s="290"/>
      <c r="FLE1015" s="290"/>
      <c r="FLF1015" s="290"/>
      <c r="FLG1015" s="290"/>
      <c r="FLH1015" s="290"/>
      <c r="FLI1015" s="290"/>
      <c r="FLJ1015" s="290"/>
      <c r="FLK1015" s="290"/>
      <c r="FLL1015" s="290"/>
      <c r="FLM1015" s="290"/>
      <c r="FLN1015" s="290"/>
      <c r="FLO1015" s="290"/>
      <c r="FLP1015" s="290"/>
      <c r="FLQ1015" s="290"/>
      <c r="FLR1015" s="290"/>
      <c r="FLS1015" s="290"/>
      <c r="FLT1015" s="290"/>
      <c r="FLU1015" s="290"/>
      <c r="FLV1015" s="290"/>
      <c r="FLW1015" s="290"/>
      <c r="FLX1015" s="290"/>
      <c r="FLY1015" s="290"/>
      <c r="FLZ1015" s="290"/>
      <c r="FMA1015" s="290"/>
      <c r="FMB1015" s="290"/>
      <c r="FMC1015" s="290"/>
      <c r="FMD1015" s="290"/>
      <c r="FME1015" s="290"/>
      <c r="FMF1015" s="290"/>
      <c r="FMG1015" s="290"/>
      <c r="FMH1015" s="290"/>
      <c r="FMI1015" s="290"/>
      <c r="FMJ1015" s="290"/>
      <c r="FMK1015" s="290"/>
      <c r="FML1015" s="290"/>
      <c r="FMM1015" s="290"/>
      <c r="FMN1015" s="290"/>
      <c r="FMO1015" s="290"/>
      <c r="FMP1015" s="290"/>
      <c r="FMQ1015" s="290"/>
      <c r="FMR1015" s="290"/>
      <c r="FMS1015" s="290"/>
      <c r="FMT1015" s="290"/>
      <c r="FMU1015" s="290"/>
      <c r="FMV1015" s="290"/>
      <c r="FMW1015" s="290"/>
      <c r="FMX1015" s="290"/>
      <c r="FMY1015" s="290"/>
      <c r="FMZ1015" s="290"/>
      <c r="FNA1015" s="290"/>
      <c r="FNB1015" s="290"/>
      <c r="FNC1015" s="290"/>
      <c r="FND1015" s="290"/>
      <c r="FNE1015" s="290"/>
      <c r="FNF1015" s="290"/>
      <c r="FNG1015" s="290"/>
      <c r="FNH1015" s="290"/>
      <c r="FNI1015" s="290"/>
      <c r="FNJ1015" s="290"/>
      <c r="FNK1015" s="290"/>
      <c r="FNL1015" s="290"/>
      <c r="FNM1015" s="290"/>
      <c r="FNN1015" s="290"/>
      <c r="FNO1015" s="290"/>
      <c r="FNP1015" s="290"/>
      <c r="FNQ1015" s="290"/>
      <c r="FNR1015" s="290"/>
      <c r="FNS1015" s="290"/>
      <c r="FNT1015" s="290"/>
      <c r="FNU1015" s="290"/>
      <c r="FNV1015" s="290"/>
      <c r="FNW1015" s="290"/>
      <c r="FNX1015" s="290"/>
      <c r="FNY1015" s="290"/>
      <c r="FNZ1015" s="290"/>
      <c r="FOA1015" s="290"/>
      <c r="FOB1015" s="290"/>
      <c r="FOC1015" s="290"/>
      <c r="FOD1015" s="290"/>
      <c r="FOE1015" s="290"/>
      <c r="FOF1015" s="290"/>
      <c r="FOG1015" s="290"/>
      <c r="FOH1015" s="290"/>
      <c r="FOI1015" s="290"/>
      <c r="FOJ1015" s="290"/>
      <c r="FOK1015" s="290"/>
      <c r="FOL1015" s="290"/>
      <c r="FOM1015" s="290"/>
      <c r="FON1015" s="290"/>
      <c r="FOO1015" s="290"/>
      <c r="FOP1015" s="290"/>
      <c r="FOQ1015" s="290"/>
      <c r="FOR1015" s="290"/>
      <c r="FOS1015" s="290"/>
      <c r="FOT1015" s="290"/>
      <c r="FOU1015" s="290"/>
      <c r="FOV1015" s="290"/>
      <c r="FOW1015" s="290"/>
      <c r="FOX1015" s="290"/>
      <c r="FOY1015" s="290"/>
      <c r="FOZ1015" s="290"/>
      <c r="FPA1015" s="290"/>
      <c r="FPB1015" s="290"/>
      <c r="FPC1015" s="290"/>
      <c r="FPD1015" s="290"/>
      <c r="FPE1015" s="290"/>
      <c r="FPF1015" s="290"/>
      <c r="FPG1015" s="290"/>
      <c r="FPH1015" s="290"/>
      <c r="FPI1015" s="290"/>
      <c r="FPJ1015" s="290"/>
      <c r="FPK1015" s="290"/>
      <c r="FPL1015" s="290"/>
      <c r="FPM1015" s="290"/>
      <c r="FPN1015" s="290"/>
      <c r="FPO1015" s="290"/>
      <c r="FPP1015" s="290"/>
      <c r="FPQ1015" s="290"/>
      <c r="FPR1015" s="290"/>
      <c r="FPS1015" s="290"/>
      <c r="FPT1015" s="290"/>
      <c r="FPU1015" s="290"/>
      <c r="FPV1015" s="290"/>
      <c r="FPW1015" s="290"/>
      <c r="FPX1015" s="290"/>
      <c r="FPY1015" s="290"/>
      <c r="FPZ1015" s="290"/>
      <c r="FQA1015" s="290"/>
      <c r="FQB1015" s="290"/>
      <c r="FQC1015" s="290"/>
      <c r="FQD1015" s="290"/>
      <c r="FQE1015" s="290"/>
      <c r="FQF1015" s="290"/>
      <c r="FQG1015" s="290"/>
      <c r="FQH1015" s="290"/>
      <c r="FQI1015" s="290"/>
      <c r="FQJ1015" s="290"/>
      <c r="FQK1015" s="290"/>
      <c r="FQL1015" s="290"/>
      <c r="FQM1015" s="290"/>
      <c r="FQN1015" s="290"/>
      <c r="FQO1015" s="290"/>
      <c r="FQP1015" s="290"/>
      <c r="FQQ1015" s="290"/>
      <c r="FQR1015" s="290"/>
      <c r="FQS1015" s="290"/>
      <c r="FQT1015" s="290"/>
      <c r="FQU1015" s="290"/>
      <c r="FQV1015" s="290"/>
      <c r="FQW1015" s="290"/>
      <c r="FQX1015" s="290"/>
      <c r="FQY1015" s="290"/>
      <c r="FQZ1015" s="290"/>
      <c r="FRA1015" s="290"/>
      <c r="FRB1015" s="290"/>
      <c r="FRC1015" s="290"/>
      <c r="FRD1015" s="290"/>
      <c r="FRE1015" s="290"/>
      <c r="FRF1015" s="290"/>
      <c r="FRG1015" s="290"/>
      <c r="FRH1015" s="290"/>
      <c r="FRI1015" s="290"/>
      <c r="FRJ1015" s="290"/>
      <c r="FRK1015" s="290"/>
      <c r="FRL1015" s="290"/>
      <c r="FRM1015" s="290"/>
      <c r="FRN1015" s="290"/>
      <c r="FRO1015" s="290"/>
      <c r="FRP1015" s="290"/>
      <c r="FRQ1015" s="290"/>
      <c r="FRR1015" s="290"/>
      <c r="FRS1015" s="290"/>
      <c r="FRT1015" s="290"/>
      <c r="FRU1015" s="290"/>
      <c r="FRV1015" s="290"/>
      <c r="FRW1015" s="290"/>
      <c r="FRX1015" s="290"/>
      <c r="FRY1015" s="290"/>
      <c r="FRZ1015" s="290"/>
      <c r="FSA1015" s="290"/>
      <c r="FSB1015" s="290"/>
      <c r="FSC1015" s="290"/>
      <c r="FSD1015" s="290"/>
      <c r="FSE1015" s="290"/>
      <c r="FSF1015" s="290"/>
      <c r="FSG1015" s="290"/>
      <c r="FSH1015" s="290"/>
      <c r="FSI1015" s="290"/>
      <c r="FSJ1015" s="290"/>
      <c r="FSK1015" s="290"/>
      <c r="FSL1015" s="290"/>
      <c r="FSM1015" s="290"/>
      <c r="FSN1015" s="290"/>
      <c r="FSO1015" s="290"/>
      <c r="FSP1015" s="290"/>
      <c r="FSQ1015" s="290"/>
      <c r="FSR1015" s="290"/>
      <c r="FSS1015" s="290"/>
      <c r="FST1015" s="290"/>
      <c r="FSU1015" s="290"/>
      <c r="FSV1015" s="290"/>
      <c r="FSW1015" s="290"/>
      <c r="FSX1015" s="290"/>
      <c r="FSY1015" s="290"/>
      <c r="FSZ1015" s="290"/>
      <c r="FTA1015" s="290"/>
      <c r="FTB1015" s="290"/>
      <c r="FTC1015" s="290"/>
      <c r="FTD1015" s="290"/>
      <c r="FTE1015" s="290"/>
      <c r="FTF1015" s="290"/>
      <c r="FTG1015" s="290"/>
      <c r="FTH1015" s="290"/>
      <c r="FTI1015" s="290"/>
      <c r="FTJ1015" s="290"/>
      <c r="FTK1015" s="290"/>
      <c r="FTL1015" s="290"/>
      <c r="FTM1015" s="290"/>
      <c r="FTN1015" s="290"/>
      <c r="FTO1015" s="290"/>
      <c r="FTP1015" s="290"/>
      <c r="FTQ1015" s="290"/>
      <c r="FTR1015" s="290"/>
      <c r="FTS1015" s="290"/>
      <c r="FTT1015" s="290"/>
      <c r="FTU1015" s="290"/>
      <c r="FTV1015" s="290"/>
      <c r="FTW1015" s="290"/>
      <c r="FTX1015" s="290"/>
      <c r="FTY1015" s="290"/>
      <c r="FTZ1015" s="290"/>
      <c r="FUA1015" s="290"/>
      <c r="FUB1015" s="290"/>
      <c r="FUC1015" s="290"/>
      <c r="FUD1015" s="290"/>
      <c r="FUE1015" s="290"/>
      <c r="FUF1015" s="290"/>
      <c r="FUG1015" s="290"/>
      <c r="FUH1015" s="290"/>
      <c r="FUI1015" s="290"/>
      <c r="FUJ1015" s="290"/>
      <c r="FUK1015" s="290"/>
      <c r="FUL1015" s="290"/>
      <c r="FUM1015" s="290"/>
      <c r="FUN1015" s="290"/>
      <c r="FUO1015" s="290"/>
      <c r="FUP1015" s="290"/>
      <c r="FUQ1015" s="290"/>
      <c r="FUR1015" s="290"/>
      <c r="FUS1015" s="290"/>
      <c r="FUT1015" s="290"/>
      <c r="FUU1015" s="290"/>
      <c r="FUV1015" s="290"/>
      <c r="FUW1015" s="290"/>
      <c r="FUX1015" s="290"/>
      <c r="FUY1015" s="290"/>
      <c r="FUZ1015" s="290"/>
      <c r="FVA1015" s="290"/>
      <c r="FVB1015" s="290"/>
      <c r="FVC1015" s="290"/>
      <c r="FVD1015" s="290"/>
      <c r="FVE1015" s="290"/>
      <c r="FVF1015" s="290"/>
      <c r="FVG1015" s="290"/>
      <c r="FVH1015" s="290"/>
      <c r="FVI1015" s="290"/>
      <c r="FVJ1015" s="290"/>
      <c r="FVK1015" s="290"/>
      <c r="FVL1015" s="290"/>
      <c r="FVM1015" s="290"/>
      <c r="FVN1015" s="290"/>
      <c r="FVO1015" s="290"/>
      <c r="FVP1015" s="290"/>
      <c r="FVQ1015" s="290"/>
      <c r="FVR1015" s="290"/>
      <c r="FVS1015" s="290"/>
      <c r="FVT1015" s="290"/>
      <c r="FVU1015" s="290"/>
      <c r="FVV1015" s="290"/>
      <c r="FVW1015" s="290"/>
      <c r="FVX1015" s="290"/>
      <c r="FVY1015" s="290"/>
      <c r="FVZ1015" s="290"/>
      <c r="FWA1015" s="290"/>
      <c r="FWB1015" s="290"/>
      <c r="FWC1015" s="290"/>
      <c r="FWD1015" s="290"/>
      <c r="FWE1015" s="290"/>
      <c r="FWF1015" s="290"/>
      <c r="FWG1015" s="290"/>
      <c r="FWH1015" s="290"/>
      <c r="FWI1015" s="290"/>
      <c r="FWJ1015" s="290"/>
      <c r="FWK1015" s="290"/>
      <c r="FWL1015" s="290"/>
      <c r="FWM1015" s="290"/>
      <c r="FWN1015" s="290"/>
      <c r="FWO1015" s="290"/>
      <c r="FWP1015" s="290"/>
      <c r="FWQ1015" s="290"/>
      <c r="FWR1015" s="290"/>
      <c r="FWS1015" s="290"/>
      <c r="FWT1015" s="290"/>
      <c r="FWU1015" s="290"/>
      <c r="FWV1015" s="290"/>
      <c r="FWW1015" s="290"/>
      <c r="FWX1015" s="290"/>
      <c r="FWY1015" s="290"/>
      <c r="FWZ1015" s="290"/>
      <c r="FXA1015" s="290"/>
      <c r="FXB1015" s="290"/>
      <c r="FXC1015" s="290"/>
      <c r="FXD1015" s="290"/>
      <c r="FXE1015" s="290"/>
      <c r="FXF1015" s="290"/>
      <c r="FXG1015" s="290"/>
      <c r="FXH1015" s="290"/>
      <c r="FXI1015" s="290"/>
      <c r="FXJ1015" s="290"/>
      <c r="FXK1015" s="290"/>
      <c r="FXL1015" s="290"/>
      <c r="FXM1015" s="290"/>
      <c r="FXN1015" s="290"/>
      <c r="FXO1015" s="290"/>
      <c r="FXP1015" s="290"/>
      <c r="FXQ1015" s="290"/>
      <c r="FXR1015" s="290"/>
      <c r="FXS1015" s="290"/>
      <c r="FXT1015" s="290"/>
      <c r="FXU1015" s="290"/>
      <c r="FXV1015" s="290"/>
      <c r="FXW1015" s="290"/>
      <c r="FXX1015" s="290"/>
      <c r="FXY1015" s="290"/>
      <c r="FXZ1015" s="290"/>
      <c r="FYA1015" s="290"/>
      <c r="FYB1015" s="290"/>
      <c r="FYC1015" s="290"/>
      <c r="FYD1015" s="290"/>
      <c r="FYE1015" s="290"/>
      <c r="FYF1015" s="290"/>
      <c r="FYG1015" s="290"/>
      <c r="FYH1015" s="290"/>
      <c r="FYI1015" s="290"/>
      <c r="FYJ1015" s="290"/>
      <c r="FYK1015" s="290"/>
      <c r="FYL1015" s="290"/>
      <c r="FYM1015" s="290"/>
      <c r="FYN1015" s="290"/>
      <c r="FYO1015" s="290"/>
      <c r="FYP1015" s="290"/>
      <c r="FYQ1015" s="290"/>
      <c r="FYR1015" s="290"/>
      <c r="FYS1015" s="290"/>
      <c r="FYT1015" s="290"/>
      <c r="FYU1015" s="290"/>
      <c r="FYV1015" s="290"/>
      <c r="FYW1015" s="290"/>
      <c r="FYX1015" s="290"/>
      <c r="FYY1015" s="290"/>
      <c r="FYZ1015" s="290"/>
      <c r="FZA1015" s="290"/>
      <c r="FZB1015" s="290"/>
      <c r="FZC1015" s="290"/>
      <c r="FZD1015" s="290"/>
      <c r="FZE1015" s="290"/>
      <c r="FZF1015" s="290"/>
      <c r="FZG1015" s="290"/>
      <c r="FZH1015" s="290"/>
      <c r="FZI1015" s="290"/>
      <c r="FZJ1015" s="290"/>
      <c r="FZK1015" s="290"/>
      <c r="FZL1015" s="290"/>
      <c r="FZM1015" s="290"/>
      <c r="FZN1015" s="290"/>
      <c r="FZO1015" s="290"/>
      <c r="FZP1015" s="290"/>
      <c r="FZQ1015" s="290"/>
      <c r="FZR1015" s="290"/>
      <c r="FZS1015" s="290"/>
      <c r="FZT1015" s="290"/>
      <c r="FZU1015" s="290"/>
      <c r="FZV1015" s="290"/>
      <c r="FZW1015" s="290"/>
      <c r="FZX1015" s="290"/>
      <c r="FZY1015" s="290"/>
      <c r="FZZ1015" s="290"/>
      <c r="GAA1015" s="290"/>
      <c r="GAB1015" s="290"/>
      <c r="GAC1015" s="290"/>
      <c r="GAD1015" s="290"/>
      <c r="GAE1015" s="290"/>
      <c r="GAF1015" s="290"/>
      <c r="GAG1015" s="290"/>
      <c r="GAH1015" s="290"/>
      <c r="GAI1015" s="290"/>
      <c r="GAJ1015" s="290"/>
      <c r="GAK1015" s="290"/>
      <c r="GAL1015" s="290"/>
      <c r="GAM1015" s="290"/>
      <c r="GAN1015" s="290"/>
      <c r="GAO1015" s="290"/>
      <c r="GAP1015" s="290"/>
      <c r="GAQ1015" s="290"/>
      <c r="GAR1015" s="290"/>
      <c r="GAS1015" s="290"/>
      <c r="GAT1015" s="290"/>
      <c r="GAU1015" s="290"/>
      <c r="GAV1015" s="290"/>
      <c r="GAW1015" s="290"/>
      <c r="GAX1015" s="290"/>
      <c r="GAY1015" s="290"/>
      <c r="GAZ1015" s="290"/>
      <c r="GBA1015" s="290"/>
      <c r="GBB1015" s="290"/>
      <c r="GBC1015" s="290"/>
      <c r="GBD1015" s="290"/>
      <c r="GBE1015" s="290"/>
      <c r="GBF1015" s="290"/>
      <c r="GBG1015" s="290"/>
      <c r="GBH1015" s="290"/>
      <c r="GBI1015" s="290"/>
      <c r="GBJ1015" s="290"/>
      <c r="GBK1015" s="290"/>
      <c r="GBL1015" s="290"/>
      <c r="GBM1015" s="290"/>
      <c r="GBN1015" s="290"/>
      <c r="GBO1015" s="290"/>
      <c r="GBP1015" s="290"/>
      <c r="GBQ1015" s="290"/>
      <c r="GBR1015" s="290"/>
      <c r="GBS1015" s="290"/>
      <c r="GBT1015" s="290"/>
      <c r="GBU1015" s="290"/>
      <c r="GBV1015" s="290"/>
      <c r="GBW1015" s="290"/>
      <c r="GBX1015" s="290"/>
      <c r="GBY1015" s="290"/>
      <c r="GBZ1015" s="290"/>
      <c r="GCA1015" s="290"/>
      <c r="GCB1015" s="290"/>
      <c r="GCC1015" s="290"/>
      <c r="GCD1015" s="290"/>
      <c r="GCE1015" s="290"/>
      <c r="GCF1015" s="290"/>
      <c r="GCG1015" s="290"/>
      <c r="GCH1015" s="290"/>
      <c r="GCI1015" s="290"/>
      <c r="GCJ1015" s="290"/>
      <c r="GCK1015" s="290"/>
      <c r="GCL1015" s="290"/>
      <c r="GCM1015" s="290"/>
      <c r="GCN1015" s="290"/>
      <c r="GCO1015" s="290"/>
      <c r="GCP1015" s="290"/>
      <c r="GCQ1015" s="290"/>
      <c r="GCR1015" s="290"/>
      <c r="GCS1015" s="290"/>
      <c r="GCT1015" s="290"/>
      <c r="GCU1015" s="290"/>
      <c r="GCV1015" s="290"/>
      <c r="GCW1015" s="290"/>
      <c r="GCX1015" s="290"/>
      <c r="GCY1015" s="290"/>
      <c r="GCZ1015" s="290"/>
      <c r="GDA1015" s="290"/>
      <c r="GDB1015" s="290"/>
      <c r="GDC1015" s="290"/>
      <c r="GDD1015" s="290"/>
      <c r="GDE1015" s="290"/>
      <c r="GDF1015" s="290"/>
      <c r="GDG1015" s="290"/>
      <c r="GDH1015" s="290"/>
      <c r="GDI1015" s="290"/>
      <c r="GDJ1015" s="290"/>
      <c r="GDK1015" s="290"/>
      <c r="GDL1015" s="290"/>
      <c r="GDM1015" s="290"/>
      <c r="GDN1015" s="290"/>
      <c r="GDO1015" s="290"/>
      <c r="GDP1015" s="290"/>
      <c r="GDQ1015" s="290"/>
      <c r="GDR1015" s="290"/>
      <c r="GDS1015" s="290"/>
      <c r="GDT1015" s="290"/>
      <c r="GDU1015" s="290"/>
      <c r="GDV1015" s="290"/>
      <c r="GDW1015" s="290"/>
      <c r="GDX1015" s="290"/>
      <c r="GDY1015" s="290"/>
      <c r="GDZ1015" s="290"/>
      <c r="GEA1015" s="290"/>
      <c r="GEB1015" s="290"/>
      <c r="GEC1015" s="290"/>
      <c r="GED1015" s="290"/>
      <c r="GEE1015" s="290"/>
      <c r="GEF1015" s="290"/>
      <c r="GEG1015" s="290"/>
      <c r="GEH1015" s="290"/>
      <c r="GEI1015" s="290"/>
      <c r="GEJ1015" s="290"/>
      <c r="GEK1015" s="290"/>
      <c r="GEL1015" s="290"/>
      <c r="GEM1015" s="290"/>
      <c r="GEN1015" s="290"/>
      <c r="GEO1015" s="290"/>
      <c r="GEP1015" s="290"/>
      <c r="GEQ1015" s="290"/>
      <c r="GER1015" s="290"/>
      <c r="GES1015" s="290"/>
      <c r="GET1015" s="290"/>
      <c r="GEU1015" s="290"/>
      <c r="GEV1015" s="290"/>
      <c r="GEW1015" s="290"/>
      <c r="GEX1015" s="290"/>
      <c r="GEY1015" s="290"/>
      <c r="GEZ1015" s="290"/>
      <c r="GFA1015" s="290"/>
      <c r="GFB1015" s="290"/>
      <c r="GFC1015" s="290"/>
      <c r="GFD1015" s="290"/>
      <c r="GFE1015" s="290"/>
      <c r="GFF1015" s="290"/>
      <c r="GFG1015" s="290"/>
      <c r="GFH1015" s="290"/>
      <c r="GFI1015" s="290"/>
      <c r="GFJ1015" s="290"/>
      <c r="GFK1015" s="290"/>
      <c r="GFL1015" s="290"/>
      <c r="GFM1015" s="290"/>
      <c r="GFN1015" s="290"/>
      <c r="GFO1015" s="290"/>
      <c r="GFP1015" s="290"/>
      <c r="GFQ1015" s="290"/>
      <c r="GFR1015" s="290"/>
      <c r="GFS1015" s="290"/>
      <c r="GFT1015" s="290"/>
      <c r="GFU1015" s="290"/>
      <c r="GFV1015" s="290"/>
      <c r="GFW1015" s="290"/>
      <c r="GFX1015" s="290"/>
      <c r="GFY1015" s="290"/>
      <c r="GFZ1015" s="290"/>
      <c r="GGA1015" s="290"/>
      <c r="GGB1015" s="290"/>
      <c r="GGC1015" s="290"/>
      <c r="GGD1015" s="290"/>
      <c r="GGE1015" s="290"/>
      <c r="GGF1015" s="290"/>
      <c r="GGG1015" s="290"/>
      <c r="GGH1015" s="290"/>
      <c r="GGI1015" s="290"/>
      <c r="GGJ1015" s="290"/>
      <c r="GGK1015" s="290"/>
      <c r="GGL1015" s="290"/>
      <c r="GGM1015" s="290"/>
      <c r="GGN1015" s="290"/>
      <c r="GGO1015" s="290"/>
      <c r="GGP1015" s="290"/>
      <c r="GGQ1015" s="290"/>
      <c r="GGR1015" s="290"/>
      <c r="GGS1015" s="290"/>
      <c r="GGT1015" s="290"/>
      <c r="GGU1015" s="290"/>
      <c r="GGV1015" s="290"/>
      <c r="GGW1015" s="290"/>
      <c r="GGX1015" s="290"/>
      <c r="GGY1015" s="290"/>
      <c r="GGZ1015" s="290"/>
      <c r="GHA1015" s="290"/>
      <c r="GHB1015" s="290"/>
      <c r="GHC1015" s="290"/>
      <c r="GHD1015" s="290"/>
      <c r="GHE1015" s="290"/>
      <c r="GHF1015" s="290"/>
      <c r="GHG1015" s="290"/>
      <c r="GHH1015" s="290"/>
      <c r="GHI1015" s="290"/>
      <c r="GHJ1015" s="290"/>
      <c r="GHK1015" s="290"/>
      <c r="GHL1015" s="290"/>
      <c r="GHM1015" s="290"/>
      <c r="GHN1015" s="290"/>
      <c r="GHO1015" s="290"/>
      <c r="GHP1015" s="290"/>
      <c r="GHQ1015" s="290"/>
      <c r="GHR1015" s="290"/>
      <c r="GHS1015" s="290"/>
      <c r="GHT1015" s="290"/>
      <c r="GHU1015" s="290"/>
      <c r="GHV1015" s="290"/>
      <c r="GHW1015" s="290"/>
      <c r="GHX1015" s="290"/>
      <c r="GHY1015" s="290"/>
      <c r="GHZ1015" s="290"/>
      <c r="GIA1015" s="290"/>
      <c r="GIB1015" s="290"/>
      <c r="GIC1015" s="290"/>
      <c r="GID1015" s="290"/>
      <c r="GIE1015" s="290"/>
      <c r="GIF1015" s="290"/>
      <c r="GIG1015" s="290"/>
      <c r="GIH1015" s="290"/>
      <c r="GII1015" s="290"/>
      <c r="GIJ1015" s="290"/>
      <c r="GIK1015" s="290"/>
      <c r="GIL1015" s="290"/>
      <c r="GIM1015" s="290"/>
      <c r="GIN1015" s="290"/>
      <c r="GIO1015" s="290"/>
      <c r="GIP1015" s="290"/>
      <c r="GIQ1015" s="290"/>
      <c r="GIR1015" s="290"/>
      <c r="GIS1015" s="290"/>
      <c r="GIT1015" s="290"/>
      <c r="GIU1015" s="290"/>
      <c r="GIV1015" s="290"/>
      <c r="GIW1015" s="290"/>
      <c r="GIX1015" s="290"/>
      <c r="GIY1015" s="290"/>
      <c r="GIZ1015" s="290"/>
      <c r="GJA1015" s="290"/>
      <c r="GJB1015" s="290"/>
      <c r="GJC1015" s="290"/>
      <c r="GJD1015" s="290"/>
      <c r="GJE1015" s="290"/>
      <c r="GJF1015" s="290"/>
      <c r="GJG1015" s="290"/>
      <c r="GJH1015" s="290"/>
      <c r="GJI1015" s="290"/>
      <c r="GJJ1015" s="290"/>
      <c r="GJK1015" s="290"/>
      <c r="GJL1015" s="290"/>
      <c r="GJM1015" s="290"/>
      <c r="GJN1015" s="290"/>
      <c r="GJO1015" s="290"/>
      <c r="GJP1015" s="290"/>
      <c r="GJQ1015" s="290"/>
      <c r="GJR1015" s="290"/>
      <c r="GJS1015" s="290"/>
      <c r="GJT1015" s="290"/>
      <c r="GJU1015" s="290"/>
      <c r="GJV1015" s="290"/>
      <c r="GJW1015" s="290"/>
      <c r="GJX1015" s="290"/>
      <c r="GJY1015" s="290"/>
      <c r="GJZ1015" s="290"/>
      <c r="GKA1015" s="290"/>
      <c r="GKB1015" s="290"/>
      <c r="GKC1015" s="290"/>
      <c r="GKD1015" s="290"/>
      <c r="GKE1015" s="290"/>
      <c r="GKF1015" s="290"/>
      <c r="GKG1015" s="290"/>
      <c r="GKH1015" s="290"/>
      <c r="GKI1015" s="290"/>
      <c r="GKJ1015" s="290"/>
      <c r="GKK1015" s="290"/>
      <c r="GKL1015" s="290"/>
      <c r="GKM1015" s="290"/>
      <c r="GKN1015" s="290"/>
      <c r="GKO1015" s="290"/>
      <c r="GKP1015" s="290"/>
      <c r="GKQ1015" s="290"/>
      <c r="GKR1015" s="290"/>
      <c r="GKS1015" s="290"/>
      <c r="GKT1015" s="290"/>
      <c r="GKU1015" s="290"/>
      <c r="GKV1015" s="290"/>
      <c r="GKW1015" s="290"/>
      <c r="GKX1015" s="290"/>
      <c r="GKY1015" s="290"/>
      <c r="GKZ1015" s="290"/>
      <c r="GLA1015" s="290"/>
      <c r="GLB1015" s="290"/>
      <c r="GLC1015" s="290"/>
      <c r="GLD1015" s="290"/>
      <c r="GLE1015" s="290"/>
      <c r="GLF1015" s="290"/>
      <c r="GLG1015" s="290"/>
      <c r="GLH1015" s="290"/>
      <c r="GLI1015" s="290"/>
      <c r="GLJ1015" s="290"/>
      <c r="GLK1015" s="290"/>
      <c r="GLL1015" s="290"/>
      <c r="GLM1015" s="290"/>
      <c r="GLN1015" s="290"/>
      <c r="GLO1015" s="290"/>
      <c r="GLP1015" s="290"/>
      <c r="GLQ1015" s="290"/>
      <c r="GLR1015" s="290"/>
      <c r="GLS1015" s="290"/>
      <c r="GLT1015" s="290"/>
      <c r="GLU1015" s="290"/>
      <c r="GLV1015" s="290"/>
      <c r="GLW1015" s="290"/>
      <c r="GLX1015" s="290"/>
      <c r="GLY1015" s="290"/>
      <c r="GLZ1015" s="290"/>
      <c r="GMA1015" s="290"/>
      <c r="GMB1015" s="290"/>
      <c r="GMC1015" s="290"/>
      <c r="GMD1015" s="290"/>
      <c r="GME1015" s="290"/>
      <c r="GMF1015" s="290"/>
      <c r="GMG1015" s="290"/>
      <c r="GMH1015" s="290"/>
      <c r="GMI1015" s="290"/>
      <c r="GMJ1015" s="290"/>
      <c r="GMK1015" s="290"/>
      <c r="GML1015" s="290"/>
      <c r="GMM1015" s="290"/>
      <c r="GMN1015" s="290"/>
      <c r="GMO1015" s="290"/>
      <c r="GMP1015" s="290"/>
      <c r="GMQ1015" s="290"/>
      <c r="GMR1015" s="290"/>
      <c r="GMS1015" s="290"/>
      <c r="GMT1015" s="290"/>
      <c r="GMU1015" s="290"/>
      <c r="GMV1015" s="290"/>
      <c r="GMW1015" s="290"/>
      <c r="GMX1015" s="290"/>
      <c r="GMY1015" s="290"/>
      <c r="GMZ1015" s="290"/>
      <c r="GNA1015" s="290"/>
      <c r="GNB1015" s="290"/>
      <c r="GNC1015" s="290"/>
      <c r="GND1015" s="290"/>
      <c r="GNE1015" s="290"/>
      <c r="GNF1015" s="290"/>
      <c r="GNG1015" s="290"/>
      <c r="GNH1015" s="290"/>
      <c r="GNI1015" s="290"/>
      <c r="GNJ1015" s="290"/>
      <c r="GNK1015" s="290"/>
      <c r="GNL1015" s="290"/>
      <c r="GNM1015" s="290"/>
      <c r="GNN1015" s="290"/>
      <c r="GNO1015" s="290"/>
      <c r="GNP1015" s="290"/>
      <c r="GNQ1015" s="290"/>
      <c r="GNR1015" s="290"/>
      <c r="GNS1015" s="290"/>
      <c r="GNT1015" s="290"/>
      <c r="GNU1015" s="290"/>
      <c r="GNV1015" s="290"/>
      <c r="GNW1015" s="290"/>
      <c r="GNX1015" s="290"/>
      <c r="GNY1015" s="290"/>
      <c r="GNZ1015" s="290"/>
      <c r="GOA1015" s="290"/>
      <c r="GOB1015" s="290"/>
      <c r="GOC1015" s="290"/>
      <c r="GOD1015" s="290"/>
      <c r="GOE1015" s="290"/>
      <c r="GOF1015" s="290"/>
      <c r="GOG1015" s="290"/>
      <c r="GOH1015" s="290"/>
      <c r="GOI1015" s="290"/>
      <c r="GOJ1015" s="290"/>
      <c r="GOK1015" s="290"/>
      <c r="GOL1015" s="290"/>
      <c r="GOM1015" s="290"/>
      <c r="GON1015" s="290"/>
      <c r="GOO1015" s="290"/>
      <c r="GOP1015" s="290"/>
      <c r="GOQ1015" s="290"/>
      <c r="GOR1015" s="290"/>
      <c r="GOS1015" s="290"/>
      <c r="GOT1015" s="290"/>
      <c r="GOU1015" s="290"/>
      <c r="GOV1015" s="290"/>
      <c r="GOW1015" s="290"/>
      <c r="GOX1015" s="290"/>
      <c r="GOY1015" s="290"/>
      <c r="GOZ1015" s="290"/>
      <c r="GPA1015" s="290"/>
      <c r="GPB1015" s="290"/>
      <c r="GPC1015" s="290"/>
      <c r="GPD1015" s="290"/>
      <c r="GPE1015" s="290"/>
      <c r="GPF1015" s="290"/>
      <c r="GPG1015" s="290"/>
      <c r="GPH1015" s="290"/>
      <c r="GPI1015" s="290"/>
      <c r="GPJ1015" s="290"/>
      <c r="GPK1015" s="290"/>
      <c r="GPL1015" s="290"/>
      <c r="GPM1015" s="290"/>
      <c r="GPN1015" s="290"/>
      <c r="GPO1015" s="290"/>
      <c r="GPP1015" s="290"/>
      <c r="GPQ1015" s="290"/>
      <c r="GPR1015" s="290"/>
      <c r="GPS1015" s="290"/>
      <c r="GPT1015" s="290"/>
      <c r="GPU1015" s="290"/>
      <c r="GPV1015" s="290"/>
      <c r="GPW1015" s="290"/>
      <c r="GPX1015" s="290"/>
      <c r="GPY1015" s="290"/>
      <c r="GPZ1015" s="290"/>
      <c r="GQA1015" s="290"/>
      <c r="GQB1015" s="290"/>
      <c r="GQC1015" s="290"/>
      <c r="GQD1015" s="290"/>
      <c r="GQE1015" s="290"/>
      <c r="GQF1015" s="290"/>
      <c r="GQG1015" s="290"/>
      <c r="GQH1015" s="290"/>
      <c r="GQI1015" s="290"/>
      <c r="GQJ1015" s="290"/>
      <c r="GQK1015" s="290"/>
      <c r="GQL1015" s="290"/>
      <c r="GQM1015" s="290"/>
      <c r="GQN1015" s="290"/>
      <c r="GQO1015" s="290"/>
      <c r="GQP1015" s="290"/>
      <c r="GQQ1015" s="290"/>
      <c r="GQR1015" s="290"/>
      <c r="GQS1015" s="290"/>
      <c r="GQT1015" s="290"/>
      <c r="GQU1015" s="290"/>
      <c r="GQV1015" s="290"/>
      <c r="GQW1015" s="290"/>
      <c r="GQX1015" s="290"/>
      <c r="GQY1015" s="290"/>
      <c r="GQZ1015" s="290"/>
      <c r="GRA1015" s="290"/>
      <c r="GRB1015" s="290"/>
      <c r="GRC1015" s="290"/>
      <c r="GRD1015" s="290"/>
      <c r="GRE1015" s="290"/>
      <c r="GRF1015" s="290"/>
      <c r="GRG1015" s="290"/>
      <c r="GRH1015" s="290"/>
      <c r="GRI1015" s="290"/>
      <c r="GRJ1015" s="290"/>
      <c r="GRK1015" s="290"/>
      <c r="GRL1015" s="290"/>
      <c r="GRM1015" s="290"/>
      <c r="GRN1015" s="290"/>
      <c r="GRO1015" s="290"/>
      <c r="GRP1015" s="290"/>
      <c r="GRQ1015" s="290"/>
      <c r="GRR1015" s="290"/>
      <c r="GRS1015" s="290"/>
      <c r="GRT1015" s="290"/>
      <c r="GRU1015" s="290"/>
      <c r="GRV1015" s="290"/>
      <c r="GRW1015" s="290"/>
      <c r="GRX1015" s="290"/>
      <c r="GRY1015" s="290"/>
      <c r="GRZ1015" s="290"/>
      <c r="GSA1015" s="290"/>
      <c r="GSB1015" s="290"/>
      <c r="GSC1015" s="290"/>
      <c r="GSD1015" s="290"/>
      <c r="GSE1015" s="290"/>
      <c r="GSF1015" s="290"/>
      <c r="GSG1015" s="290"/>
      <c r="GSH1015" s="290"/>
      <c r="GSI1015" s="290"/>
      <c r="GSJ1015" s="290"/>
      <c r="GSK1015" s="290"/>
      <c r="GSL1015" s="290"/>
      <c r="GSM1015" s="290"/>
      <c r="GSN1015" s="290"/>
      <c r="GSO1015" s="290"/>
      <c r="GSP1015" s="290"/>
      <c r="GSQ1015" s="290"/>
      <c r="GSR1015" s="290"/>
      <c r="GSS1015" s="290"/>
      <c r="GST1015" s="290"/>
      <c r="GSU1015" s="290"/>
      <c r="GSV1015" s="290"/>
      <c r="GSW1015" s="290"/>
      <c r="GSX1015" s="290"/>
      <c r="GSY1015" s="290"/>
      <c r="GSZ1015" s="290"/>
      <c r="GTA1015" s="290"/>
      <c r="GTB1015" s="290"/>
      <c r="GTC1015" s="290"/>
      <c r="GTD1015" s="290"/>
      <c r="GTE1015" s="290"/>
      <c r="GTF1015" s="290"/>
      <c r="GTG1015" s="290"/>
      <c r="GTH1015" s="290"/>
      <c r="GTI1015" s="290"/>
      <c r="GTJ1015" s="290"/>
      <c r="GTK1015" s="290"/>
      <c r="GTL1015" s="290"/>
      <c r="GTM1015" s="290"/>
      <c r="GTN1015" s="290"/>
      <c r="GTO1015" s="290"/>
      <c r="GTP1015" s="290"/>
      <c r="GTQ1015" s="290"/>
      <c r="GTR1015" s="290"/>
      <c r="GTS1015" s="290"/>
      <c r="GTT1015" s="290"/>
      <c r="GTU1015" s="290"/>
      <c r="GTV1015" s="290"/>
      <c r="GTW1015" s="290"/>
      <c r="GTX1015" s="290"/>
      <c r="GTY1015" s="290"/>
      <c r="GTZ1015" s="290"/>
      <c r="GUA1015" s="290"/>
      <c r="GUB1015" s="290"/>
      <c r="GUC1015" s="290"/>
      <c r="GUD1015" s="290"/>
      <c r="GUE1015" s="290"/>
      <c r="GUF1015" s="290"/>
      <c r="GUG1015" s="290"/>
      <c r="GUH1015" s="290"/>
      <c r="GUI1015" s="290"/>
      <c r="GUJ1015" s="290"/>
      <c r="GUK1015" s="290"/>
      <c r="GUL1015" s="290"/>
      <c r="GUM1015" s="290"/>
      <c r="GUN1015" s="290"/>
      <c r="GUO1015" s="290"/>
      <c r="GUP1015" s="290"/>
      <c r="GUQ1015" s="290"/>
      <c r="GUR1015" s="290"/>
      <c r="GUS1015" s="290"/>
      <c r="GUT1015" s="290"/>
      <c r="GUU1015" s="290"/>
      <c r="GUV1015" s="290"/>
      <c r="GUW1015" s="290"/>
      <c r="GUX1015" s="290"/>
      <c r="GUY1015" s="290"/>
      <c r="GUZ1015" s="290"/>
      <c r="GVA1015" s="290"/>
      <c r="GVB1015" s="290"/>
      <c r="GVC1015" s="290"/>
      <c r="GVD1015" s="290"/>
      <c r="GVE1015" s="290"/>
      <c r="GVF1015" s="290"/>
      <c r="GVG1015" s="290"/>
      <c r="GVH1015" s="290"/>
      <c r="GVI1015" s="290"/>
      <c r="GVJ1015" s="290"/>
      <c r="GVK1015" s="290"/>
      <c r="GVL1015" s="290"/>
      <c r="GVM1015" s="290"/>
      <c r="GVN1015" s="290"/>
      <c r="GVO1015" s="290"/>
      <c r="GVP1015" s="290"/>
      <c r="GVQ1015" s="290"/>
      <c r="GVR1015" s="290"/>
      <c r="GVS1015" s="290"/>
      <c r="GVT1015" s="290"/>
      <c r="GVU1015" s="290"/>
      <c r="GVV1015" s="290"/>
      <c r="GVW1015" s="290"/>
      <c r="GVX1015" s="290"/>
      <c r="GVY1015" s="290"/>
      <c r="GVZ1015" s="290"/>
      <c r="GWA1015" s="290"/>
      <c r="GWB1015" s="290"/>
      <c r="GWC1015" s="290"/>
      <c r="GWD1015" s="290"/>
      <c r="GWE1015" s="290"/>
      <c r="GWF1015" s="290"/>
      <c r="GWG1015" s="290"/>
      <c r="GWH1015" s="290"/>
      <c r="GWI1015" s="290"/>
      <c r="GWJ1015" s="290"/>
      <c r="GWK1015" s="290"/>
      <c r="GWL1015" s="290"/>
      <c r="GWM1015" s="290"/>
      <c r="GWN1015" s="290"/>
      <c r="GWO1015" s="290"/>
      <c r="GWP1015" s="290"/>
      <c r="GWQ1015" s="290"/>
      <c r="GWR1015" s="290"/>
      <c r="GWS1015" s="290"/>
      <c r="GWT1015" s="290"/>
      <c r="GWU1015" s="290"/>
      <c r="GWV1015" s="290"/>
      <c r="GWW1015" s="290"/>
      <c r="GWX1015" s="290"/>
      <c r="GWY1015" s="290"/>
      <c r="GWZ1015" s="290"/>
      <c r="GXA1015" s="290"/>
      <c r="GXB1015" s="290"/>
      <c r="GXC1015" s="290"/>
      <c r="GXD1015" s="290"/>
      <c r="GXE1015" s="290"/>
      <c r="GXF1015" s="290"/>
      <c r="GXG1015" s="290"/>
      <c r="GXH1015" s="290"/>
      <c r="GXI1015" s="290"/>
      <c r="GXJ1015" s="290"/>
      <c r="GXK1015" s="290"/>
      <c r="GXL1015" s="290"/>
      <c r="GXM1015" s="290"/>
      <c r="GXN1015" s="290"/>
      <c r="GXO1015" s="290"/>
      <c r="GXP1015" s="290"/>
      <c r="GXQ1015" s="290"/>
      <c r="GXR1015" s="290"/>
      <c r="GXS1015" s="290"/>
      <c r="GXT1015" s="290"/>
      <c r="GXU1015" s="290"/>
      <c r="GXV1015" s="290"/>
      <c r="GXW1015" s="290"/>
      <c r="GXX1015" s="290"/>
      <c r="GXY1015" s="290"/>
      <c r="GXZ1015" s="290"/>
      <c r="GYA1015" s="290"/>
      <c r="GYB1015" s="290"/>
      <c r="GYC1015" s="290"/>
      <c r="GYD1015" s="290"/>
      <c r="GYE1015" s="290"/>
      <c r="GYF1015" s="290"/>
      <c r="GYG1015" s="290"/>
      <c r="GYH1015" s="290"/>
      <c r="GYI1015" s="290"/>
      <c r="GYJ1015" s="290"/>
      <c r="GYK1015" s="290"/>
      <c r="GYL1015" s="290"/>
      <c r="GYM1015" s="290"/>
      <c r="GYN1015" s="290"/>
      <c r="GYO1015" s="290"/>
      <c r="GYP1015" s="290"/>
      <c r="GYQ1015" s="290"/>
      <c r="GYR1015" s="290"/>
      <c r="GYS1015" s="290"/>
      <c r="GYT1015" s="290"/>
      <c r="GYU1015" s="290"/>
      <c r="GYV1015" s="290"/>
      <c r="GYW1015" s="290"/>
      <c r="GYX1015" s="290"/>
      <c r="GYY1015" s="290"/>
      <c r="GYZ1015" s="290"/>
      <c r="GZA1015" s="290"/>
      <c r="GZB1015" s="290"/>
      <c r="GZC1015" s="290"/>
      <c r="GZD1015" s="290"/>
      <c r="GZE1015" s="290"/>
      <c r="GZF1015" s="290"/>
      <c r="GZG1015" s="290"/>
      <c r="GZH1015" s="290"/>
      <c r="GZI1015" s="290"/>
      <c r="GZJ1015" s="290"/>
      <c r="GZK1015" s="290"/>
      <c r="GZL1015" s="290"/>
      <c r="GZM1015" s="290"/>
      <c r="GZN1015" s="290"/>
      <c r="GZO1015" s="290"/>
      <c r="GZP1015" s="290"/>
      <c r="GZQ1015" s="290"/>
      <c r="GZR1015" s="290"/>
      <c r="GZS1015" s="290"/>
      <c r="GZT1015" s="290"/>
      <c r="GZU1015" s="290"/>
      <c r="GZV1015" s="290"/>
      <c r="GZW1015" s="290"/>
      <c r="GZX1015" s="290"/>
      <c r="GZY1015" s="290"/>
      <c r="GZZ1015" s="290"/>
      <c r="HAA1015" s="290"/>
      <c r="HAB1015" s="290"/>
      <c r="HAC1015" s="290"/>
      <c r="HAD1015" s="290"/>
      <c r="HAE1015" s="290"/>
      <c r="HAF1015" s="290"/>
      <c r="HAG1015" s="290"/>
      <c r="HAH1015" s="290"/>
      <c r="HAI1015" s="290"/>
      <c r="HAJ1015" s="290"/>
      <c r="HAK1015" s="290"/>
      <c r="HAL1015" s="290"/>
      <c r="HAM1015" s="290"/>
      <c r="HAN1015" s="290"/>
      <c r="HAO1015" s="290"/>
      <c r="HAP1015" s="290"/>
      <c r="HAQ1015" s="290"/>
      <c r="HAR1015" s="290"/>
      <c r="HAS1015" s="290"/>
      <c r="HAT1015" s="290"/>
      <c r="HAU1015" s="290"/>
      <c r="HAV1015" s="290"/>
      <c r="HAW1015" s="290"/>
      <c r="HAX1015" s="290"/>
      <c r="HAY1015" s="290"/>
      <c r="HAZ1015" s="290"/>
      <c r="HBA1015" s="290"/>
      <c r="HBB1015" s="290"/>
      <c r="HBC1015" s="290"/>
      <c r="HBD1015" s="290"/>
      <c r="HBE1015" s="290"/>
      <c r="HBF1015" s="290"/>
      <c r="HBG1015" s="290"/>
      <c r="HBH1015" s="290"/>
      <c r="HBI1015" s="290"/>
      <c r="HBJ1015" s="290"/>
      <c r="HBK1015" s="290"/>
      <c r="HBL1015" s="290"/>
      <c r="HBM1015" s="290"/>
      <c r="HBN1015" s="290"/>
      <c r="HBO1015" s="290"/>
      <c r="HBP1015" s="290"/>
      <c r="HBQ1015" s="290"/>
      <c r="HBR1015" s="290"/>
      <c r="HBS1015" s="290"/>
      <c r="HBT1015" s="290"/>
      <c r="HBU1015" s="290"/>
      <c r="HBV1015" s="290"/>
      <c r="HBW1015" s="290"/>
      <c r="HBX1015" s="290"/>
      <c r="HBY1015" s="290"/>
      <c r="HBZ1015" s="290"/>
      <c r="HCA1015" s="290"/>
      <c r="HCB1015" s="290"/>
      <c r="HCC1015" s="290"/>
      <c r="HCD1015" s="290"/>
      <c r="HCE1015" s="290"/>
      <c r="HCF1015" s="290"/>
      <c r="HCG1015" s="290"/>
      <c r="HCH1015" s="290"/>
      <c r="HCI1015" s="290"/>
      <c r="HCJ1015" s="290"/>
      <c r="HCK1015" s="290"/>
      <c r="HCL1015" s="290"/>
      <c r="HCM1015" s="290"/>
      <c r="HCN1015" s="290"/>
      <c r="HCO1015" s="290"/>
      <c r="HCP1015" s="290"/>
      <c r="HCQ1015" s="290"/>
      <c r="HCR1015" s="290"/>
      <c r="HCS1015" s="290"/>
      <c r="HCT1015" s="290"/>
      <c r="HCU1015" s="290"/>
      <c r="HCV1015" s="290"/>
      <c r="HCW1015" s="290"/>
      <c r="HCX1015" s="290"/>
      <c r="HCY1015" s="290"/>
      <c r="HCZ1015" s="290"/>
      <c r="HDA1015" s="290"/>
      <c r="HDB1015" s="290"/>
      <c r="HDC1015" s="290"/>
      <c r="HDD1015" s="290"/>
      <c r="HDE1015" s="290"/>
      <c r="HDF1015" s="290"/>
      <c r="HDG1015" s="290"/>
      <c r="HDH1015" s="290"/>
      <c r="HDI1015" s="290"/>
      <c r="HDJ1015" s="290"/>
      <c r="HDK1015" s="290"/>
      <c r="HDL1015" s="290"/>
      <c r="HDM1015" s="290"/>
      <c r="HDN1015" s="290"/>
      <c r="HDO1015" s="290"/>
      <c r="HDP1015" s="290"/>
      <c r="HDQ1015" s="290"/>
      <c r="HDR1015" s="290"/>
      <c r="HDS1015" s="290"/>
      <c r="HDT1015" s="290"/>
      <c r="HDU1015" s="290"/>
      <c r="HDV1015" s="290"/>
      <c r="HDW1015" s="290"/>
      <c r="HDX1015" s="290"/>
      <c r="HDY1015" s="290"/>
      <c r="HDZ1015" s="290"/>
      <c r="HEA1015" s="290"/>
      <c r="HEB1015" s="290"/>
      <c r="HEC1015" s="290"/>
      <c r="HED1015" s="290"/>
      <c r="HEE1015" s="290"/>
      <c r="HEF1015" s="290"/>
      <c r="HEG1015" s="290"/>
      <c r="HEH1015" s="290"/>
      <c r="HEI1015" s="290"/>
      <c r="HEJ1015" s="290"/>
      <c r="HEK1015" s="290"/>
      <c r="HEL1015" s="290"/>
      <c r="HEM1015" s="290"/>
      <c r="HEN1015" s="290"/>
      <c r="HEO1015" s="290"/>
      <c r="HEP1015" s="290"/>
      <c r="HEQ1015" s="290"/>
      <c r="HER1015" s="290"/>
      <c r="HES1015" s="290"/>
      <c r="HET1015" s="290"/>
      <c r="HEU1015" s="290"/>
      <c r="HEV1015" s="290"/>
      <c r="HEW1015" s="290"/>
      <c r="HEX1015" s="290"/>
      <c r="HEY1015" s="290"/>
      <c r="HEZ1015" s="290"/>
      <c r="HFA1015" s="290"/>
      <c r="HFB1015" s="290"/>
      <c r="HFC1015" s="290"/>
      <c r="HFD1015" s="290"/>
      <c r="HFE1015" s="290"/>
      <c r="HFF1015" s="290"/>
      <c r="HFG1015" s="290"/>
      <c r="HFH1015" s="290"/>
      <c r="HFI1015" s="290"/>
      <c r="HFJ1015" s="290"/>
      <c r="HFK1015" s="290"/>
      <c r="HFL1015" s="290"/>
      <c r="HFM1015" s="290"/>
      <c r="HFN1015" s="290"/>
      <c r="HFO1015" s="290"/>
      <c r="HFP1015" s="290"/>
      <c r="HFQ1015" s="290"/>
      <c r="HFR1015" s="290"/>
      <c r="HFS1015" s="290"/>
      <c r="HFT1015" s="290"/>
      <c r="HFU1015" s="290"/>
      <c r="HFV1015" s="290"/>
      <c r="HFW1015" s="290"/>
      <c r="HFX1015" s="290"/>
      <c r="HFY1015" s="290"/>
      <c r="HFZ1015" s="290"/>
      <c r="HGA1015" s="290"/>
      <c r="HGB1015" s="290"/>
      <c r="HGC1015" s="290"/>
      <c r="HGD1015" s="290"/>
      <c r="HGE1015" s="290"/>
      <c r="HGF1015" s="290"/>
      <c r="HGG1015" s="290"/>
      <c r="HGH1015" s="290"/>
      <c r="HGI1015" s="290"/>
      <c r="HGJ1015" s="290"/>
      <c r="HGK1015" s="290"/>
      <c r="HGL1015" s="290"/>
      <c r="HGM1015" s="290"/>
      <c r="HGN1015" s="290"/>
      <c r="HGO1015" s="290"/>
      <c r="HGP1015" s="290"/>
      <c r="HGQ1015" s="290"/>
      <c r="HGR1015" s="290"/>
      <c r="HGS1015" s="290"/>
      <c r="HGT1015" s="290"/>
      <c r="HGU1015" s="290"/>
      <c r="HGV1015" s="290"/>
      <c r="HGW1015" s="290"/>
      <c r="HGX1015" s="290"/>
      <c r="HGY1015" s="290"/>
      <c r="HGZ1015" s="290"/>
      <c r="HHA1015" s="290"/>
      <c r="HHB1015" s="290"/>
      <c r="HHC1015" s="290"/>
      <c r="HHD1015" s="290"/>
      <c r="HHE1015" s="290"/>
      <c r="HHF1015" s="290"/>
      <c r="HHG1015" s="290"/>
      <c r="HHH1015" s="290"/>
      <c r="HHI1015" s="290"/>
      <c r="HHJ1015" s="290"/>
      <c r="HHK1015" s="290"/>
      <c r="HHL1015" s="290"/>
      <c r="HHM1015" s="290"/>
      <c r="HHN1015" s="290"/>
      <c r="HHO1015" s="290"/>
      <c r="HHP1015" s="290"/>
      <c r="HHQ1015" s="290"/>
      <c r="HHR1015" s="290"/>
      <c r="HHS1015" s="290"/>
      <c r="HHT1015" s="290"/>
      <c r="HHU1015" s="290"/>
      <c r="HHV1015" s="290"/>
      <c r="HHW1015" s="290"/>
      <c r="HHX1015" s="290"/>
      <c r="HHY1015" s="290"/>
      <c r="HHZ1015" s="290"/>
      <c r="HIA1015" s="290"/>
      <c r="HIB1015" s="290"/>
      <c r="HIC1015" s="290"/>
      <c r="HID1015" s="290"/>
      <c r="HIE1015" s="290"/>
      <c r="HIF1015" s="290"/>
      <c r="HIG1015" s="290"/>
      <c r="HIH1015" s="290"/>
      <c r="HII1015" s="290"/>
      <c r="HIJ1015" s="290"/>
      <c r="HIK1015" s="290"/>
      <c r="HIL1015" s="290"/>
      <c r="HIM1015" s="290"/>
      <c r="HIN1015" s="290"/>
      <c r="HIO1015" s="290"/>
      <c r="HIP1015" s="290"/>
      <c r="HIQ1015" s="290"/>
      <c r="HIR1015" s="290"/>
      <c r="HIS1015" s="290"/>
      <c r="HIT1015" s="290"/>
      <c r="HIU1015" s="290"/>
      <c r="HIV1015" s="290"/>
      <c r="HIW1015" s="290"/>
      <c r="HIX1015" s="290"/>
      <c r="HIY1015" s="290"/>
      <c r="HIZ1015" s="290"/>
      <c r="HJA1015" s="290"/>
      <c r="HJB1015" s="290"/>
      <c r="HJC1015" s="290"/>
      <c r="HJD1015" s="290"/>
      <c r="HJE1015" s="290"/>
      <c r="HJF1015" s="290"/>
      <c r="HJG1015" s="290"/>
      <c r="HJH1015" s="290"/>
      <c r="HJI1015" s="290"/>
      <c r="HJJ1015" s="290"/>
      <c r="HJK1015" s="290"/>
      <c r="HJL1015" s="290"/>
      <c r="HJM1015" s="290"/>
      <c r="HJN1015" s="290"/>
      <c r="HJO1015" s="290"/>
      <c r="HJP1015" s="290"/>
      <c r="HJQ1015" s="290"/>
      <c r="HJR1015" s="290"/>
      <c r="HJS1015" s="290"/>
      <c r="HJT1015" s="290"/>
      <c r="HJU1015" s="290"/>
      <c r="HJV1015" s="290"/>
      <c r="HJW1015" s="290"/>
      <c r="HJX1015" s="290"/>
      <c r="HJY1015" s="290"/>
      <c r="HJZ1015" s="290"/>
      <c r="HKA1015" s="290"/>
      <c r="HKB1015" s="290"/>
      <c r="HKC1015" s="290"/>
      <c r="HKD1015" s="290"/>
      <c r="HKE1015" s="290"/>
      <c r="HKF1015" s="290"/>
      <c r="HKG1015" s="290"/>
      <c r="HKH1015" s="290"/>
      <c r="HKI1015" s="290"/>
      <c r="HKJ1015" s="290"/>
      <c r="HKK1015" s="290"/>
      <c r="HKL1015" s="290"/>
      <c r="HKM1015" s="290"/>
      <c r="HKN1015" s="290"/>
      <c r="HKO1015" s="290"/>
      <c r="HKP1015" s="290"/>
      <c r="HKQ1015" s="290"/>
      <c r="HKR1015" s="290"/>
      <c r="HKS1015" s="290"/>
      <c r="HKT1015" s="290"/>
      <c r="HKU1015" s="290"/>
      <c r="HKV1015" s="290"/>
      <c r="HKW1015" s="290"/>
      <c r="HKX1015" s="290"/>
      <c r="HKY1015" s="290"/>
      <c r="HKZ1015" s="290"/>
      <c r="HLA1015" s="290"/>
      <c r="HLB1015" s="290"/>
      <c r="HLC1015" s="290"/>
      <c r="HLD1015" s="290"/>
      <c r="HLE1015" s="290"/>
      <c r="HLF1015" s="290"/>
      <c r="HLG1015" s="290"/>
      <c r="HLH1015" s="290"/>
      <c r="HLI1015" s="290"/>
      <c r="HLJ1015" s="290"/>
      <c r="HLK1015" s="290"/>
      <c r="HLL1015" s="290"/>
      <c r="HLM1015" s="290"/>
      <c r="HLN1015" s="290"/>
      <c r="HLO1015" s="290"/>
      <c r="HLP1015" s="290"/>
      <c r="HLQ1015" s="290"/>
      <c r="HLR1015" s="290"/>
      <c r="HLS1015" s="290"/>
      <c r="HLT1015" s="290"/>
      <c r="HLU1015" s="290"/>
      <c r="HLV1015" s="290"/>
      <c r="HLW1015" s="290"/>
      <c r="HLX1015" s="290"/>
      <c r="HLY1015" s="290"/>
      <c r="HLZ1015" s="290"/>
      <c r="HMA1015" s="290"/>
      <c r="HMB1015" s="290"/>
      <c r="HMC1015" s="290"/>
      <c r="HMD1015" s="290"/>
      <c r="HME1015" s="290"/>
      <c r="HMF1015" s="290"/>
      <c r="HMG1015" s="290"/>
      <c r="HMH1015" s="290"/>
      <c r="HMI1015" s="290"/>
      <c r="HMJ1015" s="290"/>
      <c r="HMK1015" s="290"/>
      <c r="HML1015" s="290"/>
      <c r="HMM1015" s="290"/>
      <c r="HMN1015" s="290"/>
      <c r="HMO1015" s="290"/>
      <c r="HMP1015" s="290"/>
      <c r="HMQ1015" s="290"/>
      <c r="HMR1015" s="290"/>
      <c r="HMS1015" s="290"/>
      <c r="HMT1015" s="290"/>
      <c r="HMU1015" s="290"/>
      <c r="HMV1015" s="290"/>
      <c r="HMW1015" s="290"/>
      <c r="HMX1015" s="290"/>
      <c r="HMY1015" s="290"/>
      <c r="HMZ1015" s="290"/>
      <c r="HNA1015" s="290"/>
      <c r="HNB1015" s="290"/>
      <c r="HNC1015" s="290"/>
      <c r="HND1015" s="290"/>
      <c r="HNE1015" s="290"/>
      <c r="HNF1015" s="290"/>
      <c r="HNG1015" s="290"/>
      <c r="HNH1015" s="290"/>
      <c r="HNI1015" s="290"/>
      <c r="HNJ1015" s="290"/>
      <c r="HNK1015" s="290"/>
      <c r="HNL1015" s="290"/>
      <c r="HNM1015" s="290"/>
      <c r="HNN1015" s="290"/>
      <c r="HNO1015" s="290"/>
      <c r="HNP1015" s="290"/>
      <c r="HNQ1015" s="290"/>
      <c r="HNR1015" s="290"/>
      <c r="HNS1015" s="290"/>
      <c r="HNT1015" s="290"/>
      <c r="HNU1015" s="290"/>
      <c r="HNV1015" s="290"/>
      <c r="HNW1015" s="290"/>
      <c r="HNX1015" s="290"/>
      <c r="HNY1015" s="290"/>
      <c r="HNZ1015" s="290"/>
      <c r="HOA1015" s="290"/>
      <c r="HOB1015" s="290"/>
      <c r="HOC1015" s="290"/>
      <c r="HOD1015" s="290"/>
      <c r="HOE1015" s="290"/>
      <c r="HOF1015" s="290"/>
      <c r="HOG1015" s="290"/>
      <c r="HOH1015" s="290"/>
      <c r="HOI1015" s="290"/>
      <c r="HOJ1015" s="290"/>
      <c r="HOK1015" s="290"/>
      <c r="HOL1015" s="290"/>
      <c r="HOM1015" s="290"/>
      <c r="HON1015" s="290"/>
      <c r="HOO1015" s="290"/>
      <c r="HOP1015" s="290"/>
      <c r="HOQ1015" s="290"/>
      <c r="HOR1015" s="290"/>
      <c r="HOS1015" s="290"/>
      <c r="HOT1015" s="290"/>
      <c r="HOU1015" s="290"/>
      <c r="HOV1015" s="290"/>
      <c r="HOW1015" s="290"/>
      <c r="HOX1015" s="290"/>
      <c r="HOY1015" s="290"/>
      <c r="HOZ1015" s="290"/>
      <c r="HPA1015" s="290"/>
      <c r="HPB1015" s="290"/>
      <c r="HPC1015" s="290"/>
      <c r="HPD1015" s="290"/>
      <c r="HPE1015" s="290"/>
      <c r="HPF1015" s="290"/>
      <c r="HPG1015" s="290"/>
      <c r="HPH1015" s="290"/>
      <c r="HPI1015" s="290"/>
      <c r="HPJ1015" s="290"/>
      <c r="HPK1015" s="290"/>
      <c r="HPL1015" s="290"/>
      <c r="HPM1015" s="290"/>
      <c r="HPN1015" s="290"/>
      <c r="HPO1015" s="290"/>
      <c r="HPP1015" s="290"/>
      <c r="HPQ1015" s="290"/>
      <c r="HPR1015" s="290"/>
      <c r="HPS1015" s="290"/>
      <c r="HPT1015" s="290"/>
      <c r="HPU1015" s="290"/>
      <c r="HPV1015" s="290"/>
      <c r="HPW1015" s="290"/>
      <c r="HPX1015" s="290"/>
      <c r="HPY1015" s="290"/>
      <c r="HPZ1015" s="290"/>
      <c r="HQA1015" s="290"/>
      <c r="HQB1015" s="290"/>
      <c r="HQC1015" s="290"/>
      <c r="HQD1015" s="290"/>
      <c r="HQE1015" s="290"/>
      <c r="HQF1015" s="290"/>
      <c r="HQG1015" s="290"/>
      <c r="HQH1015" s="290"/>
      <c r="HQI1015" s="290"/>
      <c r="HQJ1015" s="290"/>
      <c r="HQK1015" s="290"/>
      <c r="HQL1015" s="290"/>
      <c r="HQM1015" s="290"/>
      <c r="HQN1015" s="290"/>
      <c r="HQO1015" s="290"/>
      <c r="HQP1015" s="290"/>
      <c r="HQQ1015" s="290"/>
      <c r="HQR1015" s="290"/>
      <c r="HQS1015" s="290"/>
      <c r="HQT1015" s="290"/>
      <c r="HQU1015" s="290"/>
      <c r="HQV1015" s="290"/>
      <c r="HQW1015" s="290"/>
      <c r="HQX1015" s="290"/>
      <c r="HQY1015" s="290"/>
      <c r="HQZ1015" s="290"/>
      <c r="HRA1015" s="290"/>
      <c r="HRB1015" s="290"/>
      <c r="HRC1015" s="290"/>
      <c r="HRD1015" s="290"/>
      <c r="HRE1015" s="290"/>
      <c r="HRF1015" s="290"/>
      <c r="HRG1015" s="290"/>
      <c r="HRH1015" s="290"/>
      <c r="HRI1015" s="290"/>
      <c r="HRJ1015" s="290"/>
      <c r="HRK1015" s="290"/>
      <c r="HRL1015" s="290"/>
      <c r="HRM1015" s="290"/>
      <c r="HRN1015" s="290"/>
      <c r="HRO1015" s="290"/>
      <c r="HRP1015" s="290"/>
      <c r="HRQ1015" s="290"/>
      <c r="HRR1015" s="290"/>
      <c r="HRS1015" s="290"/>
      <c r="HRT1015" s="290"/>
      <c r="HRU1015" s="290"/>
      <c r="HRV1015" s="290"/>
      <c r="HRW1015" s="290"/>
      <c r="HRX1015" s="290"/>
      <c r="HRY1015" s="290"/>
      <c r="HRZ1015" s="290"/>
      <c r="HSA1015" s="290"/>
      <c r="HSB1015" s="290"/>
      <c r="HSC1015" s="290"/>
      <c r="HSD1015" s="290"/>
      <c r="HSE1015" s="290"/>
      <c r="HSF1015" s="290"/>
      <c r="HSG1015" s="290"/>
      <c r="HSH1015" s="290"/>
      <c r="HSI1015" s="290"/>
      <c r="HSJ1015" s="290"/>
      <c r="HSK1015" s="290"/>
      <c r="HSL1015" s="290"/>
      <c r="HSM1015" s="290"/>
      <c r="HSN1015" s="290"/>
      <c r="HSO1015" s="290"/>
      <c r="HSP1015" s="290"/>
      <c r="HSQ1015" s="290"/>
      <c r="HSR1015" s="290"/>
      <c r="HSS1015" s="290"/>
      <c r="HST1015" s="290"/>
      <c r="HSU1015" s="290"/>
      <c r="HSV1015" s="290"/>
      <c r="HSW1015" s="290"/>
      <c r="HSX1015" s="290"/>
      <c r="HSY1015" s="290"/>
      <c r="HSZ1015" s="290"/>
      <c r="HTA1015" s="290"/>
      <c r="HTB1015" s="290"/>
      <c r="HTC1015" s="290"/>
      <c r="HTD1015" s="290"/>
      <c r="HTE1015" s="290"/>
      <c r="HTF1015" s="290"/>
      <c r="HTG1015" s="290"/>
      <c r="HTH1015" s="290"/>
      <c r="HTI1015" s="290"/>
      <c r="HTJ1015" s="290"/>
      <c r="HTK1015" s="290"/>
      <c r="HTL1015" s="290"/>
      <c r="HTM1015" s="290"/>
      <c r="HTN1015" s="290"/>
      <c r="HTO1015" s="290"/>
      <c r="HTP1015" s="290"/>
      <c r="HTQ1015" s="290"/>
      <c r="HTR1015" s="290"/>
      <c r="HTS1015" s="290"/>
      <c r="HTT1015" s="290"/>
      <c r="HTU1015" s="290"/>
      <c r="HTV1015" s="290"/>
      <c r="HTW1015" s="290"/>
      <c r="HTX1015" s="290"/>
      <c r="HTY1015" s="290"/>
      <c r="HTZ1015" s="290"/>
      <c r="HUA1015" s="290"/>
      <c r="HUB1015" s="290"/>
      <c r="HUC1015" s="290"/>
      <c r="HUD1015" s="290"/>
      <c r="HUE1015" s="290"/>
      <c r="HUF1015" s="290"/>
      <c r="HUG1015" s="290"/>
      <c r="HUH1015" s="290"/>
      <c r="HUI1015" s="290"/>
      <c r="HUJ1015" s="290"/>
      <c r="HUK1015" s="290"/>
      <c r="HUL1015" s="290"/>
      <c r="HUM1015" s="290"/>
      <c r="HUN1015" s="290"/>
      <c r="HUO1015" s="290"/>
      <c r="HUP1015" s="290"/>
      <c r="HUQ1015" s="290"/>
      <c r="HUR1015" s="290"/>
      <c r="HUS1015" s="290"/>
      <c r="HUT1015" s="290"/>
      <c r="HUU1015" s="290"/>
      <c r="HUV1015" s="290"/>
      <c r="HUW1015" s="290"/>
      <c r="HUX1015" s="290"/>
      <c r="HUY1015" s="290"/>
      <c r="HUZ1015" s="290"/>
      <c r="HVA1015" s="290"/>
      <c r="HVB1015" s="290"/>
      <c r="HVC1015" s="290"/>
      <c r="HVD1015" s="290"/>
      <c r="HVE1015" s="290"/>
      <c r="HVF1015" s="290"/>
      <c r="HVG1015" s="290"/>
      <c r="HVH1015" s="290"/>
      <c r="HVI1015" s="290"/>
      <c r="HVJ1015" s="290"/>
      <c r="HVK1015" s="290"/>
      <c r="HVL1015" s="290"/>
      <c r="HVM1015" s="290"/>
      <c r="HVN1015" s="290"/>
      <c r="HVO1015" s="290"/>
      <c r="HVP1015" s="290"/>
      <c r="HVQ1015" s="290"/>
      <c r="HVR1015" s="290"/>
      <c r="HVS1015" s="290"/>
      <c r="HVT1015" s="290"/>
      <c r="HVU1015" s="290"/>
      <c r="HVV1015" s="290"/>
      <c r="HVW1015" s="290"/>
      <c r="HVX1015" s="290"/>
      <c r="HVY1015" s="290"/>
      <c r="HVZ1015" s="290"/>
      <c r="HWA1015" s="290"/>
      <c r="HWB1015" s="290"/>
      <c r="HWC1015" s="290"/>
      <c r="HWD1015" s="290"/>
      <c r="HWE1015" s="290"/>
      <c r="HWF1015" s="290"/>
      <c r="HWG1015" s="290"/>
      <c r="HWH1015" s="290"/>
      <c r="HWI1015" s="290"/>
      <c r="HWJ1015" s="290"/>
      <c r="HWK1015" s="290"/>
      <c r="HWL1015" s="290"/>
      <c r="HWM1015" s="290"/>
      <c r="HWN1015" s="290"/>
      <c r="HWO1015" s="290"/>
      <c r="HWP1015" s="290"/>
      <c r="HWQ1015" s="290"/>
      <c r="HWR1015" s="290"/>
      <c r="HWS1015" s="290"/>
      <c r="HWT1015" s="290"/>
      <c r="HWU1015" s="290"/>
      <c r="HWV1015" s="290"/>
      <c r="HWW1015" s="290"/>
      <c r="HWX1015" s="290"/>
      <c r="HWY1015" s="290"/>
      <c r="HWZ1015" s="290"/>
      <c r="HXA1015" s="290"/>
      <c r="HXB1015" s="290"/>
      <c r="HXC1015" s="290"/>
      <c r="HXD1015" s="290"/>
      <c r="HXE1015" s="290"/>
      <c r="HXF1015" s="290"/>
      <c r="HXG1015" s="290"/>
      <c r="HXH1015" s="290"/>
      <c r="HXI1015" s="290"/>
      <c r="HXJ1015" s="290"/>
      <c r="HXK1015" s="290"/>
      <c r="HXL1015" s="290"/>
      <c r="HXM1015" s="290"/>
      <c r="HXN1015" s="290"/>
      <c r="HXO1015" s="290"/>
      <c r="HXP1015" s="290"/>
      <c r="HXQ1015" s="290"/>
      <c r="HXR1015" s="290"/>
      <c r="HXS1015" s="290"/>
      <c r="HXT1015" s="290"/>
      <c r="HXU1015" s="290"/>
      <c r="HXV1015" s="290"/>
      <c r="HXW1015" s="290"/>
      <c r="HXX1015" s="290"/>
      <c r="HXY1015" s="290"/>
      <c r="HXZ1015" s="290"/>
      <c r="HYA1015" s="290"/>
      <c r="HYB1015" s="290"/>
      <c r="HYC1015" s="290"/>
      <c r="HYD1015" s="290"/>
      <c r="HYE1015" s="290"/>
      <c r="HYF1015" s="290"/>
      <c r="HYG1015" s="290"/>
      <c r="HYH1015" s="290"/>
      <c r="HYI1015" s="290"/>
      <c r="HYJ1015" s="290"/>
      <c r="HYK1015" s="290"/>
      <c r="HYL1015" s="290"/>
      <c r="HYM1015" s="290"/>
      <c r="HYN1015" s="290"/>
      <c r="HYO1015" s="290"/>
      <c r="HYP1015" s="290"/>
      <c r="HYQ1015" s="290"/>
      <c r="HYR1015" s="290"/>
      <c r="HYS1015" s="290"/>
      <c r="HYT1015" s="290"/>
      <c r="HYU1015" s="290"/>
      <c r="HYV1015" s="290"/>
      <c r="HYW1015" s="290"/>
      <c r="HYX1015" s="290"/>
      <c r="HYY1015" s="290"/>
      <c r="HYZ1015" s="290"/>
      <c r="HZA1015" s="290"/>
      <c r="HZB1015" s="290"/>
      <c r="HZC1015" s="290"/>
      <c r="HZD1015" s="290"/>
      <c r="HZE1015" s="290"/>
      <c r="HZF1015" s="290"/>
      <c r="HZG1015" s="290"/>
      <c r="HZH1015" s="290"/>
      <c r="HZI1015" s="290"/>
      <c r="HZJ1015" s="290"/>
      <c r="HZK1015" s="290"/>
      <c r="HZL1015" s="290"/>
      <c r="HZM1015" s="290"/>
      <c r="HZN1015" s="290"/>
      <c r="HZO1015" s="290"/>
      <c r="HZP1015" s="290"/>
      <c r="HZQ1015" s="290"/>
      <c r="HZR1015" s="290"/>
      <c r="HZS1015" s="290"/>
      <c r="HZT1015" s="290"/>
      <c r="HZU1015" s="290"/>
      <c r="HZV1015" s="290"/>
      <c r="HZW1015" s="290"/>
      <c r="HZX1015" s="290"/>
      <c r="HZY1015" s="290"/>
      <c r="HZZ1015" s="290"/>
      <c r="IAA1015" s="290"/>
      <c r="IAB1015" s="290"/>
      <c r="IAC1015" s="290"/>
      <c r="IAD1015" s="290"/>
      <c r="IAE1015" s="290"/>
      <c r="IAF1015" s="290"/>
      <c r="IAG1015" s="290"/>
      <c r="IAH1015" s="290"/>
      <c r="IAI1015" s="290"/>
      <c r="IAJ1015" s="290"/>
      <c r="IAK1015" s="290"/>
      <c r="IAL1015" s="290"/>
      <c r="IAM1015" s="290"/>
      <c r="IAN1015" s="290"/>
      <c r="IAO1015" s="290"/>
      <c r="IAP1015" s="290"/>
      <c r="IAQ1015" s="290"/>
      <c r="IAR1015" s="290"/>
      <c r="IAS1015" s="290"/>
      <c r="IAT1015" s="290"/>
      <c r="IAU1015" s="290"/>
      <c r="IAV1015" s="290"/>
      <c r="IAW1015" s="290"/>
      <c r="IAX1015" s="290"/>
      <c r="IAY1015" s="290"/>
      <c r="IAZ1015" s="290"/>
      <c r="IBA1015" s="290"/>
      <c r="IBB1015" s="290"/>
      <c r="IBC1015" s="290"/>
      <c r="IBD1015" s="290"/>
      <c r="IBE1015" s="290"/>
      <c r="IBF1015" s="290"/>
      <c r="IBG1015" s="290"/>
      <c r="IBH1015" s="290"/>
      <c r="IBI1015" s="290"/>
      <c r="IBJ1015" s="290"/>
      <c r="IBK1015" s="290"/>
      <c r="IBL1015" s="290"/>
      <c r="IBM1015" s="290"/>
      <c r="IBN1015" s="290"/>
      <c r="IBO1015" s="290"/>
      <c r="IBP1015" s="290"/>
      <c r="IBQ1015" s="290"/>
      <c r="IBR1015" s="290"/>
      <c r="IBS1015" s="290"/>
      <c r="IBT1015" s="290"/>
      <c r="IBU1015" s="290"/>
      <c r="IBV1015" s="290"/>
      <c r="IBW1015" s="290"/>
      <c r="IBX1015" s="290"/>
      <c r="IBY1015" s="290"/>
      <c r="IBZ1015" s="290"/>
      <c r="ICA1015" s="290"/>
      <c r="ICB1015" s="290"/>
      <c r="ICC1015" s="290"/>
      <c r="ICD1015" s="290"/>
      <c r="ICE1015" s="290"/>
      <c r="ICF1015" s="290"/>
      <c r="ICG1015" s="290"/>
      <c r="ICH1015" s="290"/>
      <c r="ICI1015" s="290"/>
      <c r="ICJ1015" s="290"/>
      <c r="ICK1015" s="290"/>
      <c r="ICL1015" s="290"/>
      <c r="ICM1015" s="290"/>
      <c r="ICN1015" s="290"/>
      <c r="ICO1015" s="290"/>
      <c r="ICP1015" s="290"/>
      <c r="ICQ1015" s="290"/>
      <c r="ICR1015" s="290"/>
      <c r="ICS1015" s="290"/>
      <c r="ICT1015" s="290"/>
      <c r="ICU1015" s="290"/>
      <c r="ICV1015" s="290"/>
      <c r="ICW1015" s="290"/>
      <c r="ICX1015" s="290"/>
      <c r="ICY1015" s="290"/>
      <c r="ICZ1015" s="290"/>
      <c r="IDA1015" s="290"/>
      <c r="IDB1015" s="290"/>
      <c r="IDC1015" s="290"/>
      <c r="IDD1015" s="290"/>
      <c r="IDE1015" s="290"/>
      <c r="IDF1015" s="290"/>
      <c r="IDG1015" s="290"/>
      <c r="IDH1015" s="290"/>
      <c r="IDI1015" s="290"/>
      <c r="IDJ1015" s="290"/>
      <c r="IDK1015" s="290"/>
      <c r="IDL1015" s="290"/>
      <c r="IDM1015" s="290"/>
      <c r="IDN1015" s="290"/>
      <c r="IDO1015" s="290"/>
      <c r="IDP1015" s="290"/>
      <c r="IDQ1015" s="290"/>
      <c r="IDR1015" s="290"/>
      <c r="IDS1015" s="290"/>
      <c r="IDT1015" s="290"/>
      <c r="IDU1015" s="290"/>
      <c r="IDV1015" s="290"/>
      <c r="IDW1015" s="290"/>
      <c r="IDX1015" s="290"/>
      <c r="IDY1015" s="290"/>
      <c r="IDZ1015" s="290"/>
      <c r="IEA1015" s="290"/>
      <c r="IEB1015" s="290"/>
      <c r="IEC1015" s="290"/>
      <c r="IED1015" s="290"/>
      <c r="IEE1015" s="290"/>
      <c r="IEF1015" s="290"/>
      <c r="IEG1015" s="290"/>
      <c r="IEH1015" s="290"/>
      <c r="IEI1015" s="290"/>
      <c r="IEJ1015" s="290"/>
      <c r="IEK1015" s="290"/>
      <c r="IEL1015" s="290"/>
      <c r="IEM1015" s="290"/>
      <c r="IEN1015" s="290"/>
      <c r="IEO1015" s="290"/>
      <c r="IEP1015" s="290"/>
      <c r="IEQ1015" s="290"/>
      <c r="IER1015" s="290"/>
      <c r="IES1015" s="290"/>
      <c r="IET1015" s="290"/>
      <c r="IEU1015" s="290"/>
      <c r="IEV1015" s="290"/>
      <c r="IEW1015" s="290"/>
      <c r="IEX1015" s="290"/>
      <c r="IEY1015" s="290"/>
      <c r="IEZ1015" s="290"/>
      <c r="IFA1015" s="290"/>
      <c r="IFB1015" s="290"/>
      <c r="IFC1015" s="290"/>
      <c r="IFD1015" s="290"/>
      <c r="IFE1015" s="290"/>
      <c r="IFF1015" s="290"/>
      <c r="IFG1015" s="290"/>
      <c r="IFH1015" s="290"/>
      <c r="IFI1015" s="290"/>
      <c r="IFJ1015" s="290"/>
      <c r="IFK1015" s="290"/>
      <c r="IFL1015" s="290"/>
      <c r="IFM1015" s="290"/>
      <c r="IFN1015" s="290"/>
      <c r="IFO1015" s="290"/>
      <c r="IFP1015" s="290"/>
      <c r="IFQ1015" s="290"/>
      <c r="IFR1015" s="290"/>
      <c r="IFS1015" s="290"/>
      <c r="IFT1015" s="290"/>
      <c r="IFU1015" s="290"/>
      <c r="IFV1015" s="290"/>
      <c r="IFW1015" s="290"/>
      <c r="IFX1015" s="290"/>
      <c r="IFY1015" s="290"/>
      <c r="IFZ1015" s="290"/>
      <c r="IGA1015" s="290"/>
      <c r="IGB1015" s="290"/>
      <c r="IGC1015" s="290"/>
      <c r="IGD1015" s="290"/>
      <c r="IGE1015" s="290"/>
      <c r="IGF1015" s="290"/>
      <c r="IGG1015" s="290"/>
      <c r="IGH1015" s="290"/>
      <c r="IGI1015" s="290"/>
      <c r="IGJ1015" s="290"/>
      <c r="IGK1015" s="290"/>
      <c r="IGL1015" s="290"/>
      <c r="IGM1015" s="290"/>
      <c r="IGN1015" s="290"/>
      <c r="IGO1015" s="290"/>
      <c r="IGP1015" s="290"/>
      <c r="IGQ1015" s="290"/>
      <c r="IGR1015" s="290"/>
      <c r="IGS1015" s="290"/>
      <c r="IGT1015" s="290"/>
      <c r="IGU1015" s="290"/>
      <c r="IGV1015" s="290"/>
      <c r="IGW1015" s="290"/>
      <c r="IGX1015" s="290"/>
      <c r="IGY1015" s="290"/>
      <c r="IGZ1015" s="290"/>
      <c r="IHA1015" s="290"/>
      <c r="IHB1015" s="290"/>
      <c r="IHC1015" s="290"/>
      <c r="IHD1015" s="290"/>
      <c r="IHE1015" s="290"/>
      <c r="IHF1015" s="290"/>
      <c r="IHG1015" s="290"/>
      <c r="IHH1015" s="290"/>
      <c r="IHI1015" s="290"/>
      <c r="IHJ1015" s="290"/>
      <c r="IHK1015" s="290"/>
      <c r="IHL1015" s="290"/>
      <c r="IHM1015" s="290"/>
      <c r="IHN1015" s="290"/>
      <c r="IHO1015" s="290"/>
      <c r="IHP1015" s="290"/>
      <c r="IHQ1015" s="290"/>
      <c r="IHR1015" s="290"/>
      <c r="IHS1015" s="290"/>
      <c r="IHT1015" s="290"/>
      <c r="IHU1015" s="290"/>
      <c r="IHV1015" s="290"/>
      <c r="IHW1015" s="290"/>
      <c r="IHX1015" s="290"/>
      <c r="IHY1015" s="290"/>
      <c r="IHZ1015" s="290"/>
      <c r="IIA1015" s="290"/>
      <c r="IIB1015" s="290"/>
      <c r="IIC1015" s="290"/>
      <c r="IID1015" s="290"/>
      <c r="IIE1015" s="290"/>
      <c r="IIF1015" s="290"/>
      <c r="IIG1015" s="290"/>
      <c r="IIH1015" s="290"/>
      <c r="III1015" s="290"/>
      <c r="IIJ1015" s="290"/>
      <c r="IIK1015" s="290"/>
      <c r="IIL1015" s="290"/>
      <c r="IIM1015" s="290"/>
      <c r="IIN1015" s="290"/>
      <c r="IIO1015" s="290"/>
      <c r="IIP1015" s="290"/>
      <c r="IIQ1015" s="290"/>
      <c r="IIR1015" s="290"/>
      <c r="IIS1015" s="290"/>
      <c r="IIT1015" s="290"/>
      <c r="IIU1015" s="290"/>
      <c r="IIV1015" s="290"/>
      <c r="IIW1015" s="290"/>
      <c r="IIX1015" s="290"/>
      <c r="IIY1015" s="290"/>
      <c r="IIZ1015" s="290"/>
      <c r="IJA1015" s="290"/>
      <c r="IJB1015" s="290"/>
      <c r="IJC1015" s="290"/>
      <c r="IJD1015" s="290"/>
      <c r="IJE1015" s="290"/>
      <c r="IJF1015" s="290"/>
      <c r="IJG1015" s="290"/>
      <c r="IJH1015" s="290"/>
      <c r="IJI1015" s="290"/>
      <c r="IJJ1015" s="290"/>
      <c r="IJK1015" s="290"/>
      <c r="IJL1015" s="290"/>
      <c r="IJM1015" s="290"/>
      <c r="IJN1015" s="290"/>
      <c r="IJO1015" s="290"/>
      <c r="IJP1015" s="290"/>
      <c r="IJQ1015" s="290"/>
      <c r="IJR1015" s="290"/>
      <c r="IJS1015" s="290"/>
      <c r="IJT1015" s="290"/>
      <c r="IJU1015" s="290"/>
      <c r="IJV1015" s="290"/>
      <c r="IJW1015" s="290"/>
      <c r="IJX1015" s="290"/>
      <c r="IJY1015" s="290"/>
      <c r="IJZ1015" s="290"/>
      <c r="IKA1015" s="290"/>
      <c r="IKB1015" s="290"/>
      <c r="IKC1015" s="290"/>
      <c r="IKD1015" s="290"/>
      <c r="IKE1015" s="290"/>
      <c r="IKF1015" s="290"/>
      <c r="IKG1015" s="290"/>
      <c r="IKH1015" s="290"/>
      <c r="IKI1015" s="290"/>
      <c r="IKJ1015" s="290"/>
      <c r="IKK1015" s="290"/>
      <c r="IKL1015" s="290"/>
      <c r="IKM1015" s="290"/>
      <c r="IKN1015" s="290"/>
      <c r="IKO1015" s="290"/>
      <c r="IKP1015" s="290"/>
      <c r="IKQ1015" s="290"/>
      <c r="IKR1015" s="290"/>
      <c r="IKS1015" s="290"/>
      <c r="IKT1015" s="290"/>
      <c r="IKU1015" s="290"/>
      <c r="IKV1015" s="290"/>
      <c r="IKW1015" s="290"/>
      <c r="IKX1015" s="290"/>
      <c r="IKY1015" s="290"/>
      <c r="IKZ1015" s="290"/>
      <c r="ILA1015" s="290"/>
      <c r="ILB1015" s="290"/>
      <c r="ILC1015" s="290"/>
      <c r="ILD1015" s="290"/>
      <c r="ILE1015" s="290"/>
      <c r="ILF1015" s="290"/>
      <c r="ILG1015" s="290"/>
      <c r="ILH1015" s="290"/>
      <c r="ILI1015" s="290"/>
      <c r="ILJ1015" s="290"/>
      <c r="ILK1015" s="290"/>
      <c r="ILL1015" s="290"/>
      <c r="ILM1015" s="290"/>
      <c r="ILN1015" s="290"/>
      <c r="ILO1015" s="290"/>
      <c r="ILP1015" s="290"/>
      <c r="ILQ1015" s="290"/>
      <c r="ILR1015" s="290"/>
      <c r="ILS1015" s="290"/>
      <c r="ILT1015" s="290"/>
      <c r="ILU1015" s="290"/>
      <c r="ILV1015" s="290"/>
      <c r="ILW1015" s="290"/>
      <c r="ILX1015" s="290"/>
      <c r="ILY1015" s="290"/>
      <c r="ILZ1015" s="290"/>
      <c r="IMA1015" s="290"/>
      <c r="IMB1015" s="290"/>
      <c r="IMC1015" s="290"/>
      <c r="IMD1015" s="290"/>
      <c r="IME1015" s="290"/>
      <c r="IMF1015" s="290"/>
      <c r="IMG1015" s="290"/>
      <c r="IMH1015" s="290"/>
      <c r="IMI1015" s="290"/>
      <c r="IMJ1015" s="290"/>
      <c r="IMK1015" s="290"/>
      <c r="IML1015" s="290"/>
      <c r="IMM1015" s="290"/>
      <c r="IMN1015" s="290"/>
      <c r="IMO1015" s="290"/>
      <c r="IMP1015" s="290"/>
      <c r="IMQ1015" s="290"/>
      <c r="IMR1015" s="290"/>
      <c r="IMS1015" s="290"/>
      <c r="IMT1015" s="290"/>
      <c r="IMU1015" s="290"/>
      <c r="IMV1015" s="290"/>
      <c r="IMW1015" s="290"/>
      <c r="IMX1015" s="290"/>
      <c r="IMY1015" s="290"/>
      <c r="IMZ1015" s="290"/>
      <c r="INA1015" s="290"/>
      <c r="INB1015" s="290"/>
      <c r="INC1015" s="290"/>
      <c r="IND1015" s="290"/>
      <c r="INE1015" s="290"/>
      <c r="INF1015" s="290"/>
      <c r="ING1015" s="290"/>
      <c r="INH1015" s="290"/>
      <c r="INI1015" s="290"/>
      <c r="INJ1015" s="290"/>
      <c r="INK1015" s="290"/>
      <c r="INL1015" s="290"/>
      <c r="INM1015" s="290"/>
      <c r="INN1015" s="290"/>
      <c r="INO1015" s="290"/>
      <c r="INP1015" s="290"/>
      <c r="INQ1015" s="290"/>
      <c r="INR1015" s="290"/>
      <c r="INS1015" s="290"/>
      <c r="INT1015" s="290"/>
      <c r="INU1015" s="290"/>
      <c r="INV1015" s="290"/>
      <c r="INW1015" s="290"/>
      <c r="INX1015" s="290"/>
      <c r="INY1015" s="290"/>
      <c r="INZ1015" s="290"/>
      <c r="IOA1015" s="290"/>
      <c r="IOB1015" s="290"/>
      <c r="IOC1015" s="290"/>
      <c r="IOD1015" s="290"/>
      <c r="IOE1015" s="290"/>
      <c r="IOF1015" s="290"/>
      <c r="IOG1015" s="290"/>
      <c r="IOH1015" s="290"/>
      <c r="IOI1015" s="290"/>
      <c r="IOJ1015" s="290"/>
      <c r="IOK1015" s="290"/>
      <c r="IOL1015" s="290"/>
      <c r="IOM1015" s="290"/>
      <c r="ION1015" s="290"/>
      <c r="IOO1015" s="290"/>
      <c r="IOP1015" s="290"/>
      <c r="IOQ1015" s="290"/>
      <c r="IOR1015" s="290"/>
      <c r="IOS1015" s="290"/>
      <c r="IOT1015" s="290"/>
      <c r="IOU1015" s="290"/>
      <c r="IOV1015" s="290"/>
      <c r="IOW1015" s="290"/>
      <c r="IOX1015" s="290"/>
      <c r="IOY1015" s="290"/>
      <c r="IOZ1015" s="290"/>
      <c r="IPA1015" s="290"/>
      <c r="IPB1015" s="290"/>
      <c r="IPC1015" s="290"/>
      <c r="IPD1015" s="290"/>
      <c r="IPE1015" s="290"/>
      <c r="IPF1015" s="290"/>
      <c r="IPG1015" s="290"/>
      <c r="IPH1015" s="290"/>
      <c r="IPI1015" s="290"/>
      <c r="IPJ1015" s="290"/>
      <c r="IPK1015" s="290"/>
      <c r="IPL1015" s="290"/>
      <c r="IPM1015" s="290"/>
      <c r="IPN1015" s="290"/>
      <c r="IPO1015" s="290"/>
      <c r="IPP1015" s="290"/>
      <c r="IPQ1015" s="290"/>
      <c r="IPR1015" s="290"/>
      <c r="IPS1015" s="290"/>
      <c r="IPT1015" s="290"/>
      <c r="IPU1015" s="290"/>
      <c r="IPV1015" s="290"/>
      <c r="IPW1015" s="290"/>
      <c r="IPX1015" s="290"/>
      <c r="IPY1015" s="290"/>
      <c r="IPZ1015" s="290"/>
      <c r="IQA1015" s="290"/>
      <c r="IQB1015" s="290"/>
      <c r="IQC1015" s="290"/>
      <c r="IQD1015" s="290"/>
      <c r="IQE1015" s="290"/>
      <c r="IQF1015" s="290"/>
      <c r="IQG1015" s="290"/>
      <c r="IQH1015" s="290"/>
      <c r="IQI1015" s="290"/>
      <c r="IQJ1015" s="290"/>
      <c r="IQK1015" s="290"/>
      <c r="IQL1015" s="290"/>
      <c r="IQM1015" s="290"/>
      <c r="IQN1015" s="290"/>
      <c r="IQO1015" s="290"/>
      <c r="IQP1015" s="290"/>
      <c r="IQQ1015" s="290"/>
      <c r="IQR1015" s="290"/>
      <c r="IQS1015" s="290"/>
      <c r="IQT1015" s="290"/>
      <c r="IQU1015" s="290"/>
      <c r="IQV1015" s="290"/>
      <c r="IQW1015" s="290"/>
      <c r="IQX1015" s="290"/>
      <c r="IQY1015" s="290"/>
      <c r="IQZ1015" s="290"/>
      <c r="IRA1015" s="290"/>
      <c r="IRB1015" s="290"/>
      <c r="IRC1015" s="290"/>
      <c r="IRD1015" s="290"/>
      <c r="IRE1015" s="290"/>
      <c r="IRF1015" s="290"/>
      <c r="IRG1015" s="290"/>
      <c r="IRH1015" s="290"/>
      <c r="IRI1015" s="290"/>
      <c r="IRJ1015" s="290"/>
      <c r="IRK1015" s="290"/>
      <c r="IRL1015" s="290"/>
      <c r="IRM1015" s="290"/>
      <c r="IRN1015" s="290"/>
      <c r="IRO1015" s="290"/>
      <c r="IRP1015" s="290"/>
      <c r="IRQ1015" s="290"/>
      <c r="IRR1015" s="290"/>
      <c r="IRS1015" s="290"/>
      <c r="IRT1015" s="290"/>
      <c r="IRU1015" s="290"/>
      <c r="IRV1015" s="290"/>
      <c r="IRW1015" s="290"/>
      <c r="IRX1015" s="290"/>
      <c r="IRY1015" s="290"/>
      <c r="IRZ1015" s="290"/>
      <c r="ISA1015" s="290"/>
      <c r="ISB1015" s="290"/>
      <c r="ISC1015" s="290"/>
      <c r="ISD1015" s="290"/>
      <c r="ISE1015" s="290"/>
      <c r="ISF1015" s="290"/>
      <c r="ISG1015" s="290"/>
      <c r="ISH1015" s="290"/>
      <c r="ISI1015" s="290"/>
      <c r="ISJ1015" s="290"/>
      <c r="ISK1015" s="290"/>
      <c r="ISL1015" s="290"/>
      <c r="ISM1015" s="290"/>
      <c r="ISN1015" s="290"/>
      <c r="ISO1015" s="290"/>
      <c r="ISP1015" s="290"/>
      <c r="ISQ1015" s="290"/>
      <c r="ISR1015" s="290"/>
      <c r="ISS1015" s="290"/>
      <c r="IST1015" s="290"/>
      <c r="ISU1015" s="290"/>
      <c r="ISV1015" s="290"/>
      <c r="ISW1015" s="290"/>
      <c r="ISX1015" s="290"/>
      <c r="ISY1015" s="290"/>
      <c r="ISZ1015" s="290"/>
      <c r="ITA1015" s="290"/>
      <c r="ITB1015" s="290"/>
      <c r="ITC1015" s="290"/>
      <c r="ITD1015" s="290"/>
      <c r="ITE1015" s="290"/>
      <c r="ITF1015" s="290"/>
      <c r="ITG1015" s="290"/>
      <c r="ITH1015" s="290"/>
      <c r="ITI1015" s="290"/>
      <c r="ITJ1015" s="290"/>
      <c r="ITK1015" s="290"/>
      <c r="ITL1015" s="290"/>
      <c r="ITM1015" s="290"/>
      <c r="ITN1015" s="290"/>
      <c r="ITO1015" s="290"/>
      <c r="ITP1015" s="290"/>
      <c r="ITQ1015" s="290"/>
      <c r="ITR1015" s="290"/>
      <c r="ITS1015" s="290"/>
      <c r="ITT1015" s="290"/>
      <c r="ITU1015" s="290"/>
      <c r="ITV1015" s="290"/>
      <c r="ITW1015" s="290"/>
      <c r="ITX1015" s="290"/>
      <c r="ITY1015" s="290"/>
      <c r="ITZ1015" s="290"/>
      <c r="IUA1015" s="290"/>
      <c r="IUB1015" s="290"/>
      <c r="IUC1015" s="290"/>
      <c r="IUD1015" s="290"/>
      <c r="IUE1015" s="290"/>
      <c r="IUF1015" s="290"/>
      <c r="IUG1015" s="290"/>
      <c r="IUH1015" s="290"/>
      <c r="IUI1015" s="290"/>
      <c r="IUJ1015" s="290"/>
      <c r="IUK1015" s="290"/>
      <c r="IUL1015" s="290"/>
      <c r="IUM1015" s="290"/>
      <c r="IUN1015" s="290"/>
      <c r="IUO1015" s="290"/>
      <c r="IUP1015" s="290"/>
      <c r="IUQ1015" s="290"/>
      <c r="IUR1015" s="290"/>
      <c r="IUS1015" s="290"/>
      <c r="IUT1015" s="290"/>
      <c r="IUU1015" s="290"/>
      <c r="IUV1015" s="290"/>
      <c r="IUW1015" s="290"/>
      <c r="IUX1015" s="290"/>
      <c r="IUY1015" s="290"/>
      <c r="IUZ1015" s="290"/>
      <c r="IVA1015" s="290"/>
      <c r="IVB1015" s="290"/>
      <c r="IVC1015" s="290"/>
      <c r="IVD1015" s="290"/>
      <c r="IVE1015" s="290"/>
      <c r="IVF1015" s="290"/>
      <c r="IVG1015" s="290"/>
      <c r="IVH1015" s="290"/>
      <c r="IVI1015" s="290"/>
      <c r="IVJ1015" s="290"/>
      <c r="IVK1015" s="290"/>
      <c r="IVL1015" s="290"/>
      <c r="IVM1015" s="290"/>
      <c r="IVN1015" s="290"/>
      <c r="IVO1015" s="290"/>
      <c r="IVP1015" s="290"/>
      <c r="IVQ1015" s="290"/>
      <c r="IVR1015" s="290"/>
      <c r="IVS1015" s="290"/>
      <c r="IVT1015" s="290"/>
      <c r="IVU1015" s="290"/>
      <c r="IVV1015" s="290"/>
      <c r="IVW1015" s="290"/>
      <c r="IVX1015" s="290"/>
      <c r="IVY1015" s="290"/>
      <c r="IVZ1015" s="290"/>
      <c r="IWA1015" s="290"/>
      <c r="IWB1015" s="290"/>
      <c r="IWC1015" s="290"/>
      <c r="IWD1015" s="290"/>
      <c r="IWE1015" s="290"/>
      <c r="IWF1015" s="290"/>
      <c r="IWG1015" s="290"/>
      <c r="IWH1015" s="290"/>
      <c r="IWI1015" s="290"/>
      <c r="IWJ1015" s="290"/>
      <c r="IWK1015" s="290"/>
      <c r="IWL1015" s="290"/>
      <c r="IWM1015" s="290"/>
      <c r="IWN1015" s="290"/>
      <c r="IWO1015" s="290"/>
      <c r="IWP1015" s="290"/>
      <c r="IWQ1015" s="290"/>
      <c r="IWR1015" s="290"/>
      <c r="IWS1015" s="290"/>
      <c r="IWT1015" s="290"/>
      <c r="IWU1015" s="290"/>
      <c r="IWV1015" s="290"/>
      <c r="IWW1015" s="290"/>
      <c r="IWX1015" s="290"/>
      <c r="IWY1015" s="290"/>
      <c r="IWZ1015" s="290"/>
      <c r="IXA1015" s="290"/>
      <c r="IXB1015" s="290"/>
      <c r="IXC1015" s="290"/>
      <c r="IXD1015" s="290"/>
      <c r="IXE1015" s="290"/>
      <c r="IXF1015" s="290"/>
      <c r="IXG1015" s="290"/>
      <c r="IXH1015" s="290"/>
      <c r="IXI1015" s="290"/>
      <c r="IXJ1015" s="290"/>
      <c r="IXK1015" s="290"/>
      <c r="IXL1015" s="290"/>
      <c r="IXM1015" s="290"/>
      <c r="IXN1015" s="290"/>
      <c r="IXO1015" s="290"/>
      <c r="IXP1015" s="290"/>
      <c r="IXQ1015" s="290"/>
      <c r="IXR1015" s="290"/>
      <c r="IXS1015" s="290"/>
      <c r="IXT1015" s="290"/>
      <c r="IXU1015" s="290"/>
      <c r="IXV1015" s="290"/>
      <c r="IXW1015" s="290"/>
      <c r="IXX1015" s="290"/>
      <c r="IXY1015" s="290"/>
      <c r="IXZ1015" s="290"/>
      <c r="IYA1015" s="290"/>
      <c r="IYB1015" s="290"/>
      <c r="IYC1015" s="290"/>
      <c r="IYD1015" s="290"/>
      <c r="IYE1015" s="290"/>
      <c r="IYF1015" s="290"/>
      <c r="IYG1015" s="290"/>
      <c r="IYH1015" s="290"/>
      <c r="IYI1015" s="290"/>
      <c r="IYJ1015" s="290"/>
      <c r="IYK1015" s="290"/>
      <c r="IYL1015" s="290"/>
      <c r="IYM1015" s="290"/>
      <c r="IYN1015" s="290"/>
      <c r="IYO1015" s="290"/>
      <c r="IYP1015" s="290"/>
      <c r="IYQ1015" s="290"/>
      <c r="IYR1015" s="290"/>
      <c r="IYS1015" s="290"/>
      <c r="IYT1015" s="290"/>
      <c r="IYU1015" s="290"/>
      <c r="IYV1015" s="290"/>
      <c r="IYW1015" s="290"/>
      <c r="IYX1015" s="290"/>
      <c r="IYY1015" s="290"/>
      <c r="IYZ1015" s="290"/>
      <c r="IZA1015" s="290"/>
      <c r="IZB1015" s="290"/>
      <c r="IZC1015" s="290"/>
      <c r="IZD1015" s="290"/>
      <c r="IZE1015" s="290"/>
      <c r="IZF1015" s="290"/>
      <c r="IZG1015" s="290"/>
      <c r="IZH1015" s="290"/>
      <c r="IZI1015" s="290"/>
      <c r="IZJ1015" s="290"/>
      <c r="IZK1015" s="290"/>
      <c r="IZL1015" s="290"/>
      <c r="IZM1015" s="290"/>
      <c r="IZN1015" s="290"/>
      <c r="IZO1015" s="290"/>
      <c r="IZP1015" s="290"/>
      <c r="IZQ1015" s="290"/>
      <c r="IZR1015" s="290"/>
      <c r="IZS1015" s="290"/>
      <c r="IZT1015" s="290"/>
      <c r="IZU1015" s="290"/>
      <c r="IZV1015" s="290"/>
      <c r="IZW1015" s="290"/>
      <c r="IZX1015" s="290"/>
      <c r="IZY1015" s="290"/>
      <c r="IZZ1015" s="290"/>
      <c r="JAA1015" s="290"/>
      <c r="JAB1015" s="290"/>
      <c r="JAC1015" s="290"/>
      <c r="JAD1015" s="290"/>
      <c r="JAE1015" s="290"/>
      <c r="JAF1015" s="290"/>
      <c r="JAG1015" s="290"/>
      <c r="JAH1015" s="290"/>
      <c r="JAI1015" s="290"/>
      <c r="JAJ1015" s="290"/>
      <c r="JAK1015" s="290"/>
      <c r="JAL1015" s="290"/>
      <c r="JAM1015" s="290"/>
      <c r="JAN1015" s="290"/>
      <c r="JAO1015" s="290"/>
      <c r="JAP1015" s="290"/>
      <c r="JAQ1015" s="290"/>
      <c r="JAR1015" s="290"/>
      <c r="JAS1015" s="290"/>
      <c r="JAT1015" s="290"/>
      <c r="JAU1015" s="290"/>
      <c r="JAV1015" s="290"/>
      <c r="JAW1015" s="290"/>
      <c r="JAX1015" s="290"/>
      <c r="JAY1015" s="290"/>
      <c r="JAZ1015" s="290"/>
      <c r="JBA1015" s="290"/>
      <c r="JBB1015" s="290"/>
      <c r="JBC1015" s="290"/>
      <c r="JBD1015" s="290"/>
      <c r="JBE1015" s="290"/>
      <c r="JBF1015" s="290"/>
      <c r="JBG1015" s="290"/>
      <c r="JBH1015" s="290"/>
      <c r="JBI1015" s="290"/>
      <c r="JBJ1015" s="290"/>
      <c r="JBK1015" s="290"/>
      <c r="JBL1015" s="290"/>
      <c r="JBM1015" s="290"/>
      <c r="JBN1015" s="290"/>
      <c r="JBO1015" s="290"/>
      <c r="JBP1015" s="290"/>
      <c r="JBQ1015" s="290"/>
      <c r="JBR1015" s="290"/>
      <c r="JBS1015" s="290"/>
      <c r="JBT1015" s="290"/>
      <c r="JBU1015" s="290"/>
      <c r="JBV1015" s="290"/>
      <c r="JBW1015" s="290"/>
      <c r="JBX1015" s="290"/>
      <c r="JBY1015" s="290"/>
      <c r="JBZ1015" s="290"/>
      <c r="JCA1015" s="290"/>
      <c r="JCB1015" s="290"/>
      <c r="JCC1015" s="290"/>
      <c r="JCD1015" s="290"/>
      <c r="JCE1015" s="290"/>
      <c r="JCF1015" s="290"/>
      <c r="JCG1015" s="290"/>
      <c r="JCH1015" s="290"/>
      <c r="JCI1015" s="290"/>
      <c r="JCJ1015" s="290"/>
      <c r="JCK1015" s="290"/>
      <c r="JCL1015" s="290"/>
      <c r="JCM1015" s="290"/>
      <c r="JCN1015" s="290"/>
      <c r="JCO1015" s="290"/>
      <c r="JCP1015" s="290"/>
      <c r="JCQ1015" s="290"/>
      <c r="JCR1015" s="290"/>
      <c r="JCS1015" s="290"/>
      <c r="JCT1015" s="290"/>
      <c r="JCU1015" s="290"/>
      <c r="JCV1015" s="290"/>
      <c r="JCW1015" s="290"/>
      <c r="JCX1015" s="290"/>
      <c r="JCY1015" s="290"/>
      <c r="JCZ1015" s="290"/>
      <c r="JDA1015" s="290"/>
      <c r="JDB1015" s="290"/>
      <c r="JDC1015" s="290"/>
      <c r="JDD1015" s="290"/>
      <c r="JDE1015" s="290"/>
      <c r="JDF1015" s="290"/>
      <c r="JDG1015" s="290"/>
      <c r="JDH1015" s="290"/>
      <c r="JDI1015" s="290"/>
      <c r="JDJ1015" s="290"/>
      <c r="JDK1015" s="290"/>
      <c r="JDL1015" s="290"/>
      <c r="JDM1015" s="290"/>
      <c r="JDN1015" s="290"/>
      <c r="JDO1015" s="290"/>
      <c r="JDP1015" s="290"/>
      <c r="JDQ1015" s="290"/>
      <c r="JDR1015" s="290"/>
      <c r="JDS1015" s="290"/>
      <c r="JDT1015" s="290"/>
      <c r="JDU1015" s="290"/>
      <c r="JDV1015" s="290"/>
      <c r="JDW1015" s="290"/>
      <c r="JDX1015" s="290"/>
      <c r="JDY1015" s="290"/>
      <c r="JDZ1015" s="290"/>
      <c r="JEA1015" s="290"/>
      <c r="JEB1015" s="290"/>
      <c r="JEC1015" s="290"/>
      <c r="JED1015" s="290"/>
      <c r="JEE1015" s="290"/>
      <c r="JEF1015" s="290"/>
      <c r="JEG1015" s="290"/>
      <c r="JEH1015" s="290"/>
      <c r="JEI1015" s="290"/>
      <c r="JEJ1015" s="290"/>
      <c r="JEK1015" s="290"/>
      <c r="JEL1015" s="290"/>
      <c r="JEM1015" s="290"/>
      <c r="JEN1015" s="290"/>
      <c r="JEO1015" s="290"/>
      <c r="JEP1015" s="290"/>
      <c r="JEQ1015" s="290"/>
      <c r="JER1015" s="290"/>
      <c r="JES1015" s="290"/>
      <c r="JET1015" s="290"/>
      <c r="JEU1015" s="290"/>
      <c r="JEV1015" s="290"/>
      <c r="JEW1015" s="290"/>
      <c r="JEX1015" s="290"/>
      <c r="JEY1015" s="290"/>
      <c r="JEZ1015" s="290"/>
      <c r="JFA1015" s="290"/>
      <c r="JFB1015" s="290"/>
      <c r="JFC1015" s="290"/>
      <c r="JFD1015" s="290"/>
      <c r="JFE1015" s="290"/>
      <c r="JFF1015" s="290"/>
      <c r="JFG1015" s="290"/>
      <c r="JFH1015" s="290"/>
      <c r="JFI1015" s="290"/>
      <c r="JFJ1015" s="290"/>
      <c r="JFK1015" s="290"/>
      <c r="JFL1015" s="290"/>
      <c r="JFM1015" s="290"/>
      <c r="JFN1015" s="290"/>
      <c r="JFO1015" s="290"/>
      <c r="JFP1015" s="290"/>
      <c r="JFQ1015" s="290"/>
      <c r="JFR1015" s="290"/>
      <c r="JFS1015" s="290"/>
      <c r="JFT1015" s="290"/>
      <c r="JFU1015" s="290"/>
      <c r="JFV1015" s="290"/>
      <c r="JFW1015" s="290"/>
      <c r="JFX1015" s="290"/>
      <c r="JFY1015" s="290"/>
      <c r="JFZ1015" s="290"/>
      <c r="JGA1015" s="290"/>
      <c r="JGB1015" s="290"/>
      <c r="JGC1015" s="290"/>
      <c r="JGD1015" s="290"/>
      <c r="JGE1015" s="290"/>
      <c r="JGF1015" s="290"/>
      <c r="JGG1015" s="290"/>
      <c r="JGH1015" s="290"/>
      <c r="JGI1015" s="290"/>
      <c r="JGJ1015" s="290"/>
      <c r="JGK1015" s="290"/>
      <c r="JGL1015" s="290"/>
      <c r="JGM1015" s="290"/>
      <c r="JGN1015" s="290"/>
      <c r="JGO1015" s="290"/>
      <c r="JGP1015" s="290"/>
      <c r="JGQ1015" s="290"/>
      <c r="JGR1015" s="290"/>
      <c r="JGS1015" s="290"/>
      <c r="JGT1015" s="290"/>
      <c r="JGU1015" s="290"/>
      <c r="JGV1015" s="290"/>
      <c r="JGW1015" s="290"/>
      <c r="JGX1015" s="290"/>
      <c r="JGY1015" s="290"/>
      <c r="JGZ1015" s="290"/>
      <c r="JHA1015" s="290"/>
      <c r="JHB1015" s="290"/>
      <c r="JHC1015" s="290"/>
      <c r="JHD1015" s="290"/>
      <c r="JHE1015" s="290"/>
      <c r="JHF1015" s="290"/>
      <c r="JHG1015" s="290"/>
      <c r="JHH1015" s="290"/>
      <c r="JHI1015" s="290"/>
      <c r="JHJ1015" s="290"/>
      <c r="JHK1015" s="290"/>
      <c r="JHL1015" s="290"/>
      <c r="JHM1015" s="290"/>
      <c r="JHN1015" s="290"/>
      <c r="JHO1015" s="290"/>
      <c r="JHP1015" s="290"/>
      <c r="JHQ1015" s="290"/>
      <c r="JHR1015" s="290"/>
      <c r="JHS1015" s="290"/>
      <c r="JHT1015" s="290"/>
      <c r="JHU1015" s="290"/>
      <c r="JHV1015" s="290"/>
      <c r="JHW1015" s="290"/>
      <c r="JHX1015" s="290"/>
      <c r="JHY1015" s="290"/>
      <c r="JHZ1015" s="290"/>
      <c r="JIA1015" s="290"/>
      <c r="JIB1015" s="290"/>
      <c r="JIC1015" s="290"/>
      <c r="JID1015" s="290"/>
      <c r="JIE1015" s="290"/>
      <c r="JIF1015" s="290"/>
      <c r="JIG1015" s="290"/>
      <c r="JIH1015" s="290"/>
      <c r="JII1015" s="290"/>
      <c r="JIJ1015" s="290"/>
      <c r="JIK1015" s="290"/>
      <c r="JIL1015" s="290"/>
      <c r="JIM1015" s="290"/>
      <c r="JIN1015" s="290"/>
      <c r="JIO1015" s="290"/>
      <c r="JIP1015" s="290"/>
      <c r="JIQ1015" s="290"/>
      <c r="JIR1015" s="290"/>
      <c r="JIS1015" s="290"/>
      <c r="JIT1015" s="290"/>
      <c r="JIU1015" s="290"/>
      <c r="JIV1015" s="290"/>
      <c r="JIW1015" s="290"/>
      <c r="JIX1015" s="290"/>
      <c r="JIY1015" s="290"/>
      <c r="JIZ1015" s="290"/>
      <c r="JJA1015" s="290"/>
      <c r="JJB1015" s="290"/>
      <c r="JJC1015" s="290"/>
      <c r="JJD1015" s="290"/>
      <c r="JJE1015" s="290"/>
      <c r="JJF1015" s="290"/>
      <c r="JJG1015" s="290"/>
      <c r="JJH1015" s="290"/>
      <c r="JJI1015" s="290"/>
      <c r="JJJ1015" s="290"/>
      <c r="JJK1015" s="290"/>
      <c r="JJL1015" s="290"/>
      <c r="JJM1015" s="290"/>
      <c r="JJN1015" s="290"/>
      <c r="JJO1015" s="290"/>
      <c r="JJP1015" s="290"/>
      <c r="JJQ1015" s="290"/>
      <c r="JJR1015" s="290"/>
      <c r="JJS1015" s="290"/>
      <c r="JJT1015" s="290"/>
      <c r="JJU1015" s="290"/>
      <c r="JJV1015" s="290"/>
      <c r="JJW1015" s="290"/>
      <c r="JJX1015" s="290"/>
      <c r="JJY1015" s="290"/>
      <c r="JJZ1015" s="290"/>
      <c r="JKA1015" s="290"/>
      <c r="JKB1015" s="290"/>
      <c r="JKC1015" s="290"/>
      <c r="JKD1015" s="290"/>
      <c r="JKE1015" s="290"/>
      <c r="JKF1015" s="290"/>
      <c r="JKG1015" s="290"/>
      <c r="JKH1015" s="290"/>
      <c r="JKI1015" s="290"/>
      <c r="JKJ1015" s="290"/>
      <c r="JKK1015" s="290"/>
      <c r="JKL1015" s="290"/>
      <c r="JKM1015" s="290"/>
      <c r="JKN1015" s="290"/>
      <c r="JKO1015" s="290"/>
      <c r="JKP1015" s="290"/>
      <c r="JKQ1015" s="290"/>
      <c r="JKR1015" s="290"/>
      <c r="JKS1015" s="290"/>
      <c r="JKT1015" s="290"/>
      <c r="JKU1015" s="290"/>
      <c r="JKV1015" s="290"/>
      <c r="JKW1015" s="290"/>
      <c r="JKX1015" s="290"/>
      <c r="JKY1015" s="290"/>
      <c r="JKZ1015" s="290"/>
      <c r="JLA1015" s="290"/>
      <c r="JLB1015" s="290"/>
      <c r="JLC1015" s="290"/>
      <c r="JLD1015" s="290"/>
      <c r="JLE1015" s="290"/>
      <c r="JLF1015" s="290"/>
      <c r="JLG1015" s="290"/>
      <c r="JLH1015" s="290"/>
      <c r="JLI1015" s="290"/>
      <c r="JLJ1015" s="290"/>
      <c r="JLK1015" s="290"/>
      <c r="JLL1015" s="290"/>
      <c r="JLM1015" s="290"/>
      <c r="JLN1015" s="290"/>
      <c r="JLO1015" s="290"/>
      <c r="JLP1015" s="290"/>
      <c r="JLQ1015" s="290"/>
      <c r="JLR1015" s="290"/>
      <c r="JLS1015" s="290"/>
      <c r="JLT1015" s="290"/>
      <c r="JLU1015" s="290"/>
      <c r="JLV1015" s="290"/>
      <c r="JLW1015" s="290"/>
      <c r="JLX1015" s="290"/>
      <c r="JLY1015" s="290"/>
      <c r="JLZ1015" s="290"/>
      <c r="JMA1015" s="290"/>
      <c r="JMB1015" s="290"/>
      <c r="JMC1015" s="290"/>
      <c r="JMD1015" s="290"/>
      <c r="JME1015" s="290"/>
      <c r="JMF1015" s="290"/>
      <c r="JMG1015" s="290"/>
      <c r="JMH1015" s="290"/>
      <c r="JMI1015" s="290"/>
      <c r="JMJ1015" s="290"/>
      <c r="JMK1015" s="290"/>
      <c r="JML1015" s="290"/>
      <c r="JMM1015" s="290"/>
      <c r="JMN1015" s="290"/>
      <c r="JMO1015" s="290"/>
      <c r="JMP1015" s="290"/>
      <c r="JMQ1015" s="290"/>
      <c r="JMR1015" s="290"/>
      <c r="JMS1015" s="290"/>
      <c r="JMT1015" s="290"/>
      <c r="JMU1015" s="290"/>
      <c r="JMV1015" s="290"/>
      <c r="JMW1015" s="290"/>
      <c r="JMX1015" s="290"/>
      <c r="JMY1015" s="290"/>
      <c r="JMZ1015" s="290"/>
      <c r="JNA1015" s="290"/>
      <c r="JNB1015" s="290"/>
      <c r="JNC1015" s="290"/>
      <c r="JND1015" s="290"/>
      <c r="JNE1015" s="290"/>
      <c r="JNF1015" s="290"/>
      <c r="JNG1015" s="290"/>
      <c r="JNH1015" s="290"/>
      <c r="JNI1015" s="290"/>
      <c r="JNJ1015" s="290"/>
      <c r="JNK1015" s="290"/>
      <c r="JNL1015" s="290"/>
      <c r="JNM1015" s="290"/>
      <c r="JNN1015" s="290"/>
      <c r="JNO1015" s="290"/>
      <c r="JNP1015" s="290"/>
      <c r="JNQ1015" s="290"/>
      <c r="JNR1015" s="290"/>
      <c r="JNS1015" s="290"/>
      <c r="JNT1015" s="290"/>
      <c r="JNU1015" s="290"/>
      <c r="JNV1015" s="290"/>
      <c r="JNW1015" s="290"/>
      <c r="JNX1015" s="290"/>
      <c r="JNY1015" s="290"/>
      <c r="JNZ1015" s="290"/>
      <c r="JOA1015" s="290"/>
      <c r="JOB1015" s="290"/>
      <c r="JOC1015" s="290"/>
      <c r="JOD1015" s="290"/>
      <c r="JOE1015" s="290"/>
      <c r="JOF1015" s="290"/>
      <c r="JOG1015" s="290"/>
      <c r="JOH1015" s="290"/>
      <c r="JOI1015" s="290"/>
      <c r="JOJ1015" s="290"/>
      <c r="JOK1015" s="290"/>
      <c r="JOL1015" s="290"/>
      <c r="JOM1015" s="290"/>
      <c r="JON1015" s="290"/>
      <c r="JOO1015" s="290"/>
      <c r="JOP1015" s="290"/>
      <c r="JOQ1015" s="290"/>
      <c r="JOR1015" s="290"/>
      <c r="JOS1015" s="290"/>
      <c r="JOT1015" s="290"/>
      <c r="JOU1015" s="290"/>
      <c r="JOV1015" s="290"/>
      <c r="JOW1015" s="290"/>
      <c r="JOX1015" s="290"/>
      <c r="JOY1015" s="290"/>
      <c r="JOZ1015" s="290"/>
      <c r="JPA1015" s="290"/>
      <c r="JPB1015" s="290"/>
      <c r="JPC1015" s="290"/>
      <c r="JPD1015" s="290"/>
      <c r="JPE1015" s="290"/>
      <c r="JPF1015" s="290"/>
      <c r="JPG1015" s="290"/>
      <c r="JPH1015" s="290"/>
      <c r="JPI1015" s="290"/>
      <c r="JPJ1015" s="290"/>
      <c r="JPK1015" s="290"/>
      <c r="JPL1015" s="290"/>
      <c r="JPM1015" s="290"/>
      <c r="JPN1015" s="290"/>
      <c r="JPO1015" s="290"/>
      <c r="JPP1015" s="290"/>
      <c r="JPQ1015" s="290"/>
      <c r="JPR1015" s="290"/>
      <c r="JPS1015" s="290"/>
      <c r="JPT1015" s="290"/>
      <c r="JPU1015" s="290"/>
      <c r="JPV1015" s="290"/>
      <c r="JPW1015" s="290"/>
      <c r="JPX1015" s="290"/>
      <c r="JPY1015" s="290"/>
      <c r="JPZ1015" s="290"/>
      <c r="JQA1015" s="290"/>
      <c r="JQB1015" s="290"/>
      <c r="JQC1015" s="290"/>
      <c r="JQD1015" s="290"/>
      <c r="JQE1015" s="290"/>
      <c r="JQF1015" s="290"/>
      <c r="JQG1015" s="290"/>
      <c r="JQH1015" s="290"/>
      <c r="JQI1015" s="290"/>
      <c r="JQJ1015" s="290"/>
      <c r="JQK1015" s="290"/>
      <c r="JQL1015" s="290"/>
      <c r="JQM1015" s="290"/>
      <c r="JQN1015" s="290"/>
      <c r="JQO1015" s="290"/>
      <c r="JQP1015" s="290"/>
      <c r="JQQ1015" s="290"/>
      <c r="JQR1015" s="290"/>
      <c r="JQS1015" s="290"/>
      <c r="JQT1015" s="290"/>
      <c r="JQU1015" s="290"/>
      <c r="JQV1015" s="290"/>
      <c r="JQW1015" s="290"/>
      <c r="JQX1015" s="290"/>
      <c r="JQY1015" s="290"/>
      <c r="JQZ1015" s="290"/>
      <c r="JRA1015" s="290"/>
      <c r="JRB1015" s="290"/>
      <c r="JRC1015" s="290"/>
      <c r="JRD1015" s="290"/>
      <c r="JRE1015" s="290"/>
      <c r="JRF1015" s="290"/>
      <c r="JRG1015" s="290"/>
      <c r="JRH1015" s="290"/>
      <c r="JRI1015" s="290"/>
      <c r="JRJ1015" s="290"/>
      <c r="JRK1015" s="290"/>
      <c r="JRL1015" s="290"/>
      <c r="JRM1015" s="290"/>
      <c r="JRN1015" s="290"/>
      <c r="JRO1015" s="290"/>
      <c r="JRP1015" s="290"/>
      <c r="JRQ1015" s="290"/>
      <c r="JRR1015" s="290"/>
      <c r="JRS1015" s="290"/>
      <c r="JRT1015" s="290"/>
      <c r="JRU1015" s="290"/>
      <c r="JRV1015" s="290"/>
      <c r="JRW1015" s="290"/>
      <c r="JRX1015" s="290"/>
      <c r="JRY1015" s="290"/>
      <c r="JRZ1015" s="290"/>
      <c r="JSA1015" s="290"/>
      <c r="JSB1015" s="290"/>
      <c r="JSC1015" s="290"/>
      <c r="JSD1015" s="290"/>
      <c r="JSE1015" s="290"/>
      <c r="JSF1015" s="290"/>
      <c r="JSG1015" s="290"/>
      <c r="JSH1015" s="290"/>
      <c r="JSI1015" s="290"/>
      <c r="JSJ1015" s="290"/>
      <c r="JSK1015" s="290"/>
      <c r="JSL1015" s="290"/>
      <c r="JSM1015" s="290"/>
      <c r="JSN1015" s="290"/>
      <c r="JSO1015" s="290"/>
      <c r="JSP1015" s="290"/>
      <c r="JSQ1015" s="290"/>
      <c r="JSR1015" s="290"/>
      <c r="JSS1015" s="290"/>
      <c r="JST1015" s="290"/>
      <c r="JSU1015" s="290"/>
      <c r="JSV1015" s="290"/>
      <c r="JSW1015" s="290"/>
      <c r="JSX1015" s="290"/>
      <c r="JSY1015" s="290"/>
      <c r="JSZ1015" s="290"/>
      <c r="JTA1015" s="290"/>
      <c r="JTB1015" s="290"/>
      <c r="JTC1015" s="290"/>
      <c r="JTD1015" s="290"/>
      <c r="JTE1015" s="290"/>
      <c r="JTF1015" s="290"/>
      <c r="JTG1015" s="290"/>
      <c r="JTH1015" s="290"/>
      <c r="JTI1015" s="290"/>
      <c r="JTJ1015" s="290"/>
      <c r="JTK1015" s="290"/>
      <c r="JTL1015" s="290"/>
      <c r="JTM1015" s="290"/>
      <c r="JTN1015" s="290"/>
      <c r="JTO1015" s="290"/>
      <c r="JTP1015" s="290"/>
      <c r="JTQ1015" s="290"/>
      <c r="JTR1015" s="290"/>
      <c r="JTS1015" s="290"/>
      <c r="JTT1015" s="290"/>
      <c r="JTU1015" s="290"/>
      <c r="JTV1015" s="290"/>
      <c r="JTW1015" s="290"/>
      <c r="JTX1015" s="290"/>
      <c r="JTY1015" s="290"/>
      <c r="JTZ1015" s="290"/>
      <c r="JUA1015" s="290"/>
      <c r="JUB1015" s="290"/>
      <c r="JUC1015" s="290"/>
      <c r="JUD1015" s="290"/>
      <c r="JUE1015" s="290"/>
      <c r="JUF1015" s="290"/>
      <c r="JUG1015" s="290"/>
      <c r="JUH1015" s="290"/>
      <c r="JUI1015" s="290"/>
      <c r="JUJ1015" s="290"/>
      <c r="JUK1015" s="290"/>
      <c r="JUL1015" s="290"/>
      <c r="JUM1015" s="290"/>
      <c r="JUN1015" s="290"/>
      <c r="JUO1015" s="290"/>
      <c r="JUP1015" s="290"/>
      <c r="JUQ1015" s="290"/>
      <c r="JUR1015" s="290"/>
      <c r="JUS1015" s="290"/>
      <c r="JUT1015" s="290"/>
      <c r="JUU1015" s="290"/>
      <c r="JUV1015" s="290"/>
      <c r="JUW1015" s="290"/>
      <c r="JUX1015" s="290"/>
      <c r="JUY1015" s="290"/>
      <c r="JUZ1015" s="290"/>
      <c r="JVA1015" s="290"/>
      <c r="JVB1015" s="290"/>
      <c r="JVC1015" s="290"/>
      <c r="JVD1015" s="290"/>
      <c r="JVE1015" s="290"/>
      <c r="JVF1015" s="290"/>
      <c r="JVG1015" s="290"/>
      <c r="JVH1015" s="290"/>
      <c r="JVI1015" s="290"/>
      <c r="JVJ1015" s="290"/>
      <c r="JVK1015" s="290"/>
      <c r="JVL1015" s="290"/>
      <c r="JVM1015" s="290"/>
      <c r="JVN1015" s="290"/>
      <c r="JVO1015" s="290"/>
      <c r="JVP1015" s="290"/>
      <c r="JVQ1015" s="290"/>
      <c r="JVR1015" s="290"/>
      <c r="JVS1015" s="290"/>
      <c r="JVT1015" s="290"/>
      <c r="JVU1015" s="290"/>
      <c r="JVV1015" s="290"/>
      <c r="JVW1015" s="290"/>
      <c r="JVX1015" s="290"/>
      <c r="JVY1015" s="290"/>
      <c r="JVZ1015" s="290"/>
      <c r="JWA1015" s="290"/>
      <c r="JWB1015" s="290"/>
      <c r="JWC1015" s="290"/>
      <c r="JWD1015" s="290"/>
      <c r="JWE1015" s="290"/>
      <c r="JWF1015" s="290"/>
      <c r="JWG1015" s="290"/>
      <c r="JWH1015" s="290"/>
      <c r="JWI1015" s="290"/>
      <c r="JWJ1015" s="290"/>
      <c r="JWK1015" s="290"/>
      <c r="JWL1015" s="290"/>
      <c r="JWM1015" s="290"/>
      <c r="JWN1015" s="290"/>
      <c r="JWO1015" s="290"/>
      <c r="JWP1015" s="290"/>
      <c r="JWQ1015" s="290"/>
      <c r="JWR1015" s="290"/>
      <c r="JWS1015" s="290"/>
      <c r="JWT1015" s="290"/>
      <c r="JWU1015" s="290"/>
      <c r="JWV1015" s="290"/>
      <c r="JWW1015" s="290"/>
      <c r="JWX1015" s="290"/>
      <c r="JWY1015" s="290"/>
      <c r="JWZ1015" s="290"/>
      <c r="JXA1015" s="290"/>
      <c r="JXB1015" s="290"/>
      <c r="JXC1015" s="290"/>
      <c r="JXD1015" s="290"/>
      <c r="JXE1015" s="290"/>
      <c r="JXF1015" s="290"/>
      <c r="JXG1015" s="290"/>
      <c r="JXH1015" s="290"/>
      <c r="JXI1015" s="290"/>
      <c r="JXJ1015" s="290"/>
      <c r="JXK1015" s="290"/>
      <c r="JXL1015" s="290"/>
      <c r="JXM1015" s="290"/>
      <c r="JXN1015" s="290"/>
      <c r="JXO1015" s="290"/>
      <c r="JXP1015" s="290"/>
      <c r="JXQ1015" s="290"/>
      <c r="JXR1015" s="290"/>
      <c r="JXS1015" s="290"/>
      <c r="JXT1015" s="290"/>
      <c r="JXU1015" s="290"/>
      <c r="JXV1015" s="290"/>
      <c r="JXW1015" s="290"/>
      <c r="JXX1015" s="290"/>
      <c r="JXY1015" s="290"/>
      <c r="JXZ1015" s="290"/>
      <c r="JYA1015" s="290"/>
      <c r="JYB1015" s="290"/>
      <c r="JYC1015" s="290"/>
      <c r="JYD1015" s="290"/>
      <c r="JYE1015" s="290"/>
      <c r="JYF1015" s="290"/>
      <c r="JYG1015" s="290"/>
      <c r="JYH1015" s="290"/>
      <c r="JYI1015" s="290"/>
      <c r="JYJ1015" s="290"/>
      <c r="JYK1015" s="290"/>
      <c r="JYL1015" s="290"/>
      <c r="JYM1015" s="290"/>
      <c r="JYN1015" s="290"/>
      <c r="JYO1015" s="290"/>
      <c r="JYP1015" s="290"/>
      <c r="JYQ1015" s="290"/>
      <c r="JYR1015" s="290"/>
      <c r="JYS1015" s="290"/>
      <c r="JYT1015" s="290"/>
      <c r="JYU1015" s="290"/>
      <c r="JYV1015" s="290"/>
      <c r="JYW1015" s="290"/>
      <c r="JYX1015" s="290"/>
      <c r="JYY1015" s="290"/>
      <c r="JYZ1015" s="290"/>
      <c r="JZA1015" s="290"/>
      <c r="JZB1015" s="290"/>
      <c r="JZC1015" s="290"/>
      <c r="JZD1015" s="290"/>
      <c r="JZE1015" s="290"/>
      <c r="JZF1015" s="290"/>
      <c r="JZG1015" s="290"/>
      <c r="JZH1015" s="290"/>
      <c r="JZI1015" s="290"/>
      <c r="JZJ1015" s="290"/>
      <c r="JZK1015" s="290"/>
      <c r="JZL1015" s="290"/>
      <c r="JZM1015" s="290"/>
      <c r="JZN1015" s="290"/>
      <c r="JZO1015" s="290"/>
      <c r="JZP1015" s="290"/>
      <c r="JZQ1015" s="290"/>
      <c r="JZR1015" s="290"/>
      <c r="JZS1015" s="290"/>
      <c r="JZT1015" s="290"/>
      <c r="JZU1015" s="290"/>
      <c r="JZV1015" s="290"/>
      <c r="JZW1015" s="290"/>
      <c r="JZX1015" s="290"/>
      <c r="JZY1015" s="290"/>
      <c r="JZZ1015" s="290"/>
      <c r="KAA1015" s="290"/>
      <c r="KAB1015" s="290"/>
      <c r="KAC1015" s="290"/>
      <c r="KAD1015" s="290"/>
      <c r="KAE1015" s="290"/>
      <c r="KAF1015" s="290"/>
      <c r="KAG1015" s="290"/>
      <c r="KAH1015" s="290"/>
      <c r="KAI1015" s="290"/>
      <c r="KAJ1015" s="290"/>
      <c r="KAK1015" s="290"/>
      <c r="KAL1015" s="290"/>
      <c r="KAM1015" s="290"/>
      <c r="KAN1015" s="290"/>
      <c r="KAO1015" s="290"/>
      <c r="KAP1015" s="290"/>
      <c r="KAQ1015" s="290"/>
      <c r="KAR1015" s="290"/>
      <c r="KAS1015" s="290"/>
      <c r="KAT1015" s="290"/>
      <c r="KAU1015" s="290"/>
      <c r="KAV1015" s="290"/>
      <c r="KAW1015" s="290"/>
      <c r="KAX1015" s="290"/>
      <c r="KAY1015" s="290"/>
      <c r="KAZ1015" s="290"/>
      <c r="KBA1015" s="290"/>
      <c r="KBB1015" s="290"/>
      <c r="KBC1015" s="290"/>
      <c r="KBD1015" s="290"/>
      <c r="KBE1015" s="290"/>
      <c r="KBF1015" s="290"/>
      <c r="KBG1015" s="290"/>
      <c r="KBH1015" s="290"/>
      <c r="KBI1015" s="290"/>
      <c r="KBJ1015" s="290"/>
      <c r="KBK1015" s="290"/>
      <c r="KBL1015" s="290"/>
      <c r="KBM1015" s="290"/>
      <c r="KBN1015" s="290"/>
      <c r="KBO1015" s="290"/>
      <c r="KBP1015" s="290"/>
      <c r="KBQ1015" s="290"/>
      <c r="KBR1015" s="290"/>
      <c r="KBS1015" s="290"/>
      <c r="KBT1015" s="290"/>
      <c r="KBU1015" s="290"/>
      <c r="KBV1015" s="290"/>
      <c r="KBW1015" s="290"/>
      <c r="KBX1015" s="290"/>
      <c r="KBY1015" s="290"/>
      <c r="KBZ1015" s="290"/>
      <c r="KCA1015" s="290"/>
      <c r="KCB1015" s="290"/>
      <c r="KCC1015" s="290"/>
      <c r="KCD1015" s="290"/>
      <c r="KCE1015" s="290"/>
      <c r="KCF1015" s="290"/>
      <c r="KCG1015" s="290"/>
      <c r="KCH1015" s="290"/>
      <c r="KCI1015" s="290"/>
      <c r="KCJ1015" s="290"/>
      <c r="KCK1015" s="290"/>
      <c r="KCL1015" s="290"/>
      <c r="KCM1015" s="290"/>
      <c r="KCN1015" s="290"/>
      <c r="KCO1015" s="290"/>
      <c r="KCP1015" s="290"/>
      <c r="KCQ1015" s="290"/>
      <c r="KCR1015" s="290"/>
      <c r="KCS1015" s="290"/>
      <c r="KCT1015" s="290"/>
      <c r="KCU1015" s="290"/>
      <c r="KCV1015" s="290"/>
      <c r="KCW1015" s="290"/>
      <c r="KCX1015" s="290"/>
      <c r="KCY1015" s="290"/>
      <c r="KCZ1015" s="290"/>
      <c r="KDA1015" s="290"/>
      <c r="KDB1015" s="290"/>
      <c r="KDC1015" s="290"/>
      <c r="KDD1015" s="290"/>
      <c r="KDE1015" s="290"/>
      <c r="KDF1015" s="290"/>
      <c r="KDG1015" s="290"/>
      <c r="KDH1015" s="290"/>
      <c r="KDI1015" s="290"/>
      <c r="KDJ1015" s="290"/>
      <c r="KDK1015" s="290"/>
      <c r="KDL1015" s="290"/>
      <c r="KDM1015" s="290"/>
      <c r="KDN1015" s="290"/>
      <c r="KDO1015" s="290"/>
      <c r="KDP1015" s="290"/>
      <c r="KDQ1015" s="290"/>
      <c r="KDR1015" s="290"/>
      <c r="KDS1015" s="290"/>
      <c r="KDT1015" s="290"/>
      <c r="KDU1015" s="290"/>
      <c r="KDV1015" s="290"/>
      <c r="KDW1015" s="290"/>
      <c r="KDX1015" s="290"/>
      <c r="KDY1015" s="290"/>
      <c r="KDZ1015" s="290"/>
      <c r="KEA1015" s="290"/>
      <c r="KEB1015" s="290"/>
      <c r="KEC1015" s="290"/>
      <c r="KED1015" s="290"/>
      <c r="KEE1015" s="290"/>
      <c r="KEF1015" s="290"/>
      <c r="KEG1015" s="290"/>
      <c r="KEH1015" s="290"/>
      <c r="KEI1015" s="290"/>
      <c r="KEJ1015" s="290"/>
      <c r="KEK1015" s="290"/>
      <c r="KEL1015" s="290"/>
      <c r="KEM1015" s="290"/>
      <c r="KEN1015" s="290"/>
      <c r="KEO1015" s="290"/>
      <c r="KEP1015" s="290"/>
      <c r="KEQ1015" s="290"/>
      <c r="KER1015" s="290"/>
      <c r="KES1015" s="290"/>
      <c r="KET1015" s="290"/>
      <c r="KEU1015" s="290"/>
      <c r="KEV1015" s="290"/>
      <c r="KEW1015" s="290"/>
      <c r="KEX1015" s="290"/>
      <c r="KEY1015" s="290"/>
      <c r="KEZ1015" s="290"/>
      <c r="KFA1015" s="290"/>
      <c r="KFB1015" s="290"/>
      <c r="KFC1015" s="290"/>
      <c r="KFD1015" s="290"/>
      <c r="KFE1015" s="290"/>
      <c r="KFF1015" s="290"/>
      <c r="KFG1015" s="290"/>
      <c r="KFH1015" s="290"/>
      <c r="KFI1015" s="290"/>
      <c r="KFJ1015" s="290"/>
      <c r="KFK1015" s="290"/>
      <c r="KFL1015" s="290"/>
      <c r="KFM1015" s="290"/>
      <c r="KFN1015" s="290"/>
      <c r="KFO1015" s="290"/>
      <c r="KFP1015" s="290"/>
      <c r="KFQ1015" s="290"/>
      <c r="KFR1015" s="290"/>
      <c r="KFS1015" s="290"/>
      <c r="KFT1015" s="290"/>
      <c r="KFU1015" s="290"/>
      <c r="KFV1015" s="290"/>
      <c r="KFW1015" s="290"/>
      <c r="KFX1015" s="290"/>
      <c r="KFY1015" s="290"/>
      <c r="KFZ1015" s="290"/>
      <c r="KGA1015" s="290"/>
      <c r="KGB1015" s="290"/>
      <c r="KGC1015" s="290"/>
      <c r="KGD1015" s="290"/>
      <c r="KGE1015" s="290"/>
      <c r="KGF1015" s="290"/>
      <c r="KGG1015" s="290"/>
      <c r="KGH1015" s="290"/>
      <c r="KGI1015" s="290"/>
      <c r="KGJ1015" s="290"/>
      <c r="KGK1015" s="290"/>
      <c r="KGL1015" s="290"/>
      <c r="KGM1015" s="290"/>
      <c r="KGN1015" s="290"/>
      <c r="KGO1015" s="290"/>
      <c r="KGP1015" s="290"/>
      <c r="KGQ1015" s="290"/>
      <c r="KGR1015" s="290"/>
      <c r="KGS1015" s="290"/>
      <c r="KGT1015" s="290"/>
      <c r="KGU1015" s="290"/>
      <c r="KGV1015" s="290"/>
      <c r="KGW1015" s="290"/>
      <c r="KGX1015" s="290"/>
      <c r="KGY1015" s="290"/>
      <c r="KGZ1015" s="290"/>
      <c r="KHA1015" s="290"/>
      <c r="KHB1015" s="290"/>
      <c r="KHC1015" s="290"/>
      <c r="KHD1015" s="290"/>
      <c r="KHE1015" s="290"/>
      <c r="KHF1015" s="290"/>
      <c r="KHG1015" s="290"/>
      <c r="KHH1015" s="290"/>
      <c r="KHI1015" s="290"/>
      <c r="KHJ1015" s="290"/>
      <c r="KHK1015" s="290"/>
      <c r="KHL1015" s="290"/>
      <c r="KHM1015" s="290"/>
      <c r="KHN1015" s="290"/>
      <c r="KHO1015" s="290"/>
      <c r="KHP1015" s="290"/>
      <c r="KHQ1015" s="290"/>
      <c r="KHR1015" s="290"/>
      <c r="KHS1015" s="290"/>
      <c r="KHT1015" s="290"/>
      <c r="KHU1015" s="290"/>
      <c r="KHV1015" s="290"/>
      <c r="KHW1015" s="290"/>
      <c r="KHX1015" s="290"/>
      <c r="KHY1015" s="290"/>
      <c r="KHZ1015" s="290"/>
      <c r="KIA1015" s="290"/>
      <c r="KIB1015" s="290"/>
      <c r="KIC1015" s="290"/>
      <c r="KID1015" s="290"/>
      <c r="KIE1015" s="290"/>
      <c r="KIF1015" s="290"/>
      <c r="KIG1015" s="290"/>
      <c r="KIH1015" s="290"/>
      <c r="KII1015" s="290"/>
      <c r="KIJ1015" s="290"/>
      <c r="KIK1015" s="290"/>
      <c r="KIL1015" s="290"/>
      <c r="KIM1015" s="290"/>
      <c r="KIN1015" s="290"/>
      <c r="KIO1015" s="290"/>
      <c r="KIP1015" s="290"/>
      <c r="KIQ1015" s="290"/>
      <c r="KIR1015" s="290"/>
      <c r="KIS1015" s="290"/>
      <c r="KIT1015" s="290"/>
      <c r="KIU1015" s="290"/>
      <c r="KIV1015" s="290"/>
      <c r="KIW1015" s="290"/>
      <c r="KIX1015" s="290"/>
      <c r="KIY1015" s="290"/>
      <c r="KIZ1015" s="290"/>
      <c r="KJA1015" s="290"/>
      <c r="KJB1015" s="290"/>
      <c r="KJC1015" s="290"/>
      <c r="KJD1015" s="290"/>
      <c r="KJE1015" s="290"/>
      <c r="KJF1015" s="290"/>
      <c r="KJG1015" s="290"/>
      <c r="KJH1015" s="290"/>
      <c r="KJI1015" s="290"/>
      <c r="KJJ1015" s="290"/>
      <c r="KJK1015" s="290"/>
      <c r="KJL1015" s="290"/>
      <c r="KJM1015" s="290"/>
      <c r="KJN1015" s="290"/>
      <c r="KJO1015" s="290"/>
      <c r="KJP1015" s="290"/>
      <c r="KJQ1015" s="290"/>
      <c r="KJR1015" s="290"/>
      <c r="KJS1015" s="290"/>
      <c r="KJT1015" s="290"/>
      <c r="KJU1015" s="290"/>
      <c r="KJV1015" s="290"/>
      <c r="KJW1015" s="290"/>
      <c r="KJX1015" s="290"/>
      <c r="KJY1015" s="290"/>
      <c r="KJZ1015" s="290"/>
      <c r="KKA1015" s="290"/>
      <c r="KKB1015" s="290"/>
      <c r="KKC1015" s="290"/>
      <c r="KKD1015" s="290"/>
      <c r="KKE1015" s="290"/>
      <c r="KKF1015" s="290"/>
      <c r="KKG1015" s="290"/>
      <c r="KKH1015" s="290"/>
      <c r="KKI1015" s="290"/>
      <c r="KKJ1015" s="290"/>
      <c r="KKK1015" s="290"/>
      <c r="KKL1015" s="290"/>
      <c r="KKM1015" s="290"/>
      <c r="KKN1015" s="290"/>
      <c r="KKO1015" s="290"/>
      <c r="KKP1015" s="290"/>
      <c r="KKQ1015" s="290"/>
      <c r="KKR1015" s="290"/>
      <c r="KKS1015" s="290"/>
      <c r="KKT1015" s="290"/>
      <c r="KKU1015" s="290"/>
      <c r="KKV1015" s="290"/>
      <c r="KKW1015" s="290"/>
      <c r="KKX1015" s="290"/>
      <c r="KKY1015" s="290"/>
      <c r="KKZ1015" s="290"/>
      <c r="KLA1015" s="290"/>
      <c r="KLB1015" s="290"/>
      <c r="KLC1015" s="290"/>
      <c r="KLD1015" s="290"/>
      <c r="KLE1015" s="290"/>
      <c r="KLF1015" s="290"/>
      <c r="KLG1015" s="290"/>
      <c r="KLH1015" s="290"/>
      <c r="KLI1015" s="290"/>
      <c r="KLJ1015" s="290"/>
      <c r="KLK1015" s="290"/>
      <c r="KLL1015" s="290"/>
      <c r="KLM1015" s="290"/>
      <c r="KLN1015" s="290"/>
      <c r="KLO1015" s="290"/>
      <c r="KLP1015" s="290"/>
      <c r="KLQ1015" s="290"/>
      <c r="KLR1015" s="290"/>
      <c r="KLS1015" s="290"/>
      <c r="KLT1015" s="290"/>
      <c r="KLU1015" s="290"/>
      <c r="KLV1015" s="290"/>
      <c r="KLW1015" s="290"/>
      <c r="KLX1015" s="290"/>
      <c r="KLY1015" s="290"/>
      <c r="KLZ1015" s="290"/>
      <c r="KMA1015" s="290"/>
      <c r="KMB1015" s="290"/>
      <c r="KMC1015" s="290"/>
      <c r="KMD1015" s="290"/>
      <c r="KME1015" s="290"/>
      <c r="KMF1015" s="290"/>
      <c r="KMG1015" s="290"/>
      <c r="KMH1015" s="290"/>
      <c r="KMI1015" s="290"/>
      <c r="KMJ1015" s="290"/>
      <c r="KMK1015" s="290"/>
      <c r="KML1015" s="290"/>
      <c r="KMM1015" s="290"/>
      <c r="KMN1015" s="290"/>
      <c r="KMO1015" s="290"/>
      <c r="KMP1015" s="290"/>
      <c r="KMQ1015" s="290"/>
      <c r="KMR1015" s="290"/>
      <c r="KMS1015" s="290"/>
      <c r="KMT1015" s="290"/>
      <c r="KMU1015" s="290"/>
      <c r="KMV1015" s="290"/>
      <c r="KMW1015" s="290"/>
      <c r="KMX1015" s="290"/>
      <c r="KMY1015" s="290"/>
      <c r="KMZ1015" s="290"/>
      <c r="KNA1015" s="290"/>
      <c r="KNB1015" s="290"/>
      <c r="KNC1015" s="290"/>
      <c r="KND1015" s="290"/>
      <c r="KNE1015" s="290"/>
      <c r="KNF1015" s="290"/>
      <c r="KNG1015" s="290"/>
      <c r="KNH1015" s="290"/>
      <c r="KNI1015" s="290"/>
      <c r="KNJ1015" s="290"/>
      <c r="KNK1015" s="290"/>
      <c r="KNL1015" s="290"/>
      <c r="KNM1015" s="290"/>
      <c r="KNN1015" s="290"/>
      <c r="KNO1015" s="290"/>
      <c r="KNP1015" s="290"/>
      <c r="KNQ1015" s="290"/>
      <c r="KNR1015" s="290"/>
      <c r="KNS1015" s="290"/>
      <c r="KNT1015" s="290"/>
      <c r="KNU1015" s="290"/>
      <c r="KNV1015" s="290"/>
      <c r="KNW1015" s="290"/>
      <c r="KNX1015" s="290"/>
      <c r="KNY1015" s="290"/>
      <c r="KNZ1015" s="290"/>
      <c r="KOA1015" s="290"/>
      <c r="KOB1015" s="290"/>
      <c r="KOC1015" s="290"/>
      <c r="KOD1015" s="290"/>
      <c r="KOE1015" s="290"/>
      <c r="KOF1015" s="290"/>
      <c r="KOG1015" s="290"/>
      <c r="KOH1015" s="290"/>
      <c r="KOI1015" s="290"/>
      <c r="KOJ1015" s="290"/>
      <c r="KOK1015" s="290"/>
      <c r="KOL1015" s="290"/>
      <c r="KOM1015" s="290"/>
      <c r="KON1015" s="290"/>
      <c r="KOO1015" s="290"/>
      <c r="KOP1015" s="290"/>
      <c r="KOQ1015" s="290"/>
      <c r="KOR1015" s="290"/>
      <c r="KOS1015" s="290"/>
      <c r="KOT1015" s="290"/>
      <c r="KOU1015" s="290"/>
      <c r="KOV1015" s="290"/>
      <c r="KOW1015" s="290"/>
      <c r="KOX1015" s="290"/>
      <c r="KOY1015" s="290"/>
      <c r="KOZ1015" s="290"/>
      <c r="KPA1015" s="290"/>
      <c r="KPB1015" s="290"/>
      <c r="KPC1015" s="290"/>
      <c r="KPD1015" s="290"/>
      <c r="KPE1015" s="290"/>
      <c r="KPF1015" s="290"/>
      <c r="KPG1015" s="290"/>
      <c r="KPH1015" s="290"/>
      <c r="KPI1015" s="290"/>
      <c r="KPJ1015" s="290"/>
      <c r="KPK1015" s="290"/>
      <c r="KPL1015" s="290"/>
      <c r="KPM1015" s="290"/>
      <c r="KPN1015" s="290"/>
      <c r="KPO1015" s="290"/>
      <c r="KPP1015" s="290"/>
      <c r="KPQ1015" s="290"/>
      <c r="KPR1015" s="290"/>
      <c r="KPS1015" s="290"/>
      <c r="KPT1015" s="290"/>
      <c r="KPU1015" s="290"/>
      <c r="KPV1015" s="290"/>
      <c r="KPW1015" s="290"/>
      <c r="KPX1015" s="290"/>
      <c r="KPY1015" s="290"/>
      <c r="KPZ1015" s="290"/>
      <c r="KQA1015" s="290"/>
      <c r="KQB1015" s="290"/>
      <c r="KQC1015" s="290"/>
      <c r="KQD1015" s="290"/>
      <c r="KQE1015" s="290"/>
      <c r="KQF1015" s="290"/>
      <c r="KQG1015" s="290"/>
      <c r="KQH1015" s="290"/>
      <c r="KQI1015" s="290"/>
      <c r="KQJ1015" s="290"/>
      <c r="KQK1015" s="290"/>
      <c r="KQL1015" s="290"/>
      <c r="KQM1015" s="290"/>
      <c r="KQN1015" s="290"/>
      <c r="KQO1015" s="290"/>
      <c r="KQP1015" s="290"/>
      <c r="KQQ1015" s="290"/>
      <c r="KQR1015" s="290"/>
      <c r="KQS1015" s="290"/>
      <c r="KQT1015" s="290"/>
      <c r="KQU1015" s="290"/>
      <c r="KQV1015" s="290"/>
      <c r="KQW1015" s="290"/>
      <c r="KQX1015" s="290"/>
      <c r="KQY1015" s="290"/>
      <c r="KQZ1015" s="290"/>
      <c r="KRA1015" s="290"/>
      <c r="KRB1015" s="290"/>
      <c r="KRC1015" s="290"/>
      <c r="KRD1015" s="290"/>
      <c r="KRE1015" s="290"/>
      <c r="KRF1015" s="290"/>
      <c r="KRG1015" s="290"/>
      <c r="KRH1015" s="290"/>
      <c r="KRI1015" s="290"/>
      <c r="KRJ1015" s="290"/>
      <c r="KRK1015" s="290"/>
      <c r="KRL1015" s="290"/>
      <c r="KRM1015" s="290"/>
      <c r="KRN1015" s="290"/>
      <c r="KRO1015" s="290"/>
      <c r="KRP1015" s="290"/>
      <c r="KRQ1015" s="290"/>
      <c r="KRR1015" s="290"/>
      <c r="KRS1015" s="290"/>
      <c r="KRT1015" s="290"/>
      <c r="KRU1015" s="290"/>
      <c r="KRV1015" s="290"/>
      <c r="KRW1015" s="290"/>
      <c r="KRX1015" s="290"/>
      <c r="KRY1015" s="290"/>
      <c r="KRZ1015" s="290"/>
      <c r="KSA1015" s="290"/>
      <c r="KSB1015" s="290"/>
      <c r="KSC1015" s="290"/>
      <c r="KSD1015" s="290"/>
      <c r="KSE1015" s="290"/>
      <c r="KSF1015" s="290"/>
      <c r="KSG1015" s="290"/>
      <c r="KSH1015" s="290"/>
      <c r="KSI1015" s="290"/>
      <c r="KSJ1015" s="290"/>
      <c r="KSK1015" s="290"/>
      <c r="KSL1015" s="290"/>
      <c r="KSM1015" s="290"/>
      <c r="KSN1015" s="290"/>
      <c r="KSO1015" s="290"/>
      <c r="KSP1015" s="290"/>
      <c r="KSQ1015" s="290"/>
      <c r="KSR1015" s="290"/>
      <c r="KSS1015" s="290"/>
      <c r="KST1015" s="290"/>
      <c r="KSU1015" s="290"/>
      <c r="KSV1015" s="290"/>
      <c r="KSW1015" s="290"/>
      <c r="KSX1015" s="290"/>
      <c r="KSY1015" s="290"/>
      <c r="KSZ1015" s="290"/>
      <c r="KTA1015" s="290"/>
      <c r="KTB1015" s="290"/>
      <c r="KTC1015" s="290"/>
      <c r="KTD1015" s="290"/>
      <c r="KTE1015" s="290"/>
      <c r="KTF1015" s="290"/>
      <c r="KTG1015" s="290"/>
      <c r="KTH1015" s="290"/>
      <c r="KTI1015" s="290"/>
      <c r="KTJ1015" s="290"/>
      <c r="KTK1015" s="290"/>
      <c r="KTL1015" s="290"/>
      <c r="KTM1015" s="290"/>
      <c r="KTN1015" s="290"/>
      <c r="KTO1015" s="290"/>
      <c r="KTP1015" s="290"/>
      <c r="KTQ1015" s="290"/>
      <c r="KTR1015" s="290"/>
      <c r="KTS1015" s="290"/>
      <c r="KTT1015" s="290"/>
      <c r="KTU1015" s="290"/>
      <c r="KTV1015" s="290"/>
      <c r="KTW1015" s="290"/>
      <c r="KTX1015" s="290"/>
      <c r="KTY1015" s="290"/>
      <c r="KTZ1015" s="290"/>
      <c r="KUA1015" s="290"/>
      <c r="KUB1015" s="290"/>
      <c r="KUC1015" s="290"/>
      <c r="KUD1015" s="290"/>
      <c r="KUE1015" s="290"/>
      <c r="KUF1015" s="290"/>
      <c r="KUG1015" s="290"/>
      <c r="KUH1015" s="290"/>
      <c r="KUI1015" s="290"/>
      <c r="KUJ1015" s="290"/>
      <c r="KUK1015" s="290"/>
      <c r="KUL1015" s="290"/>
      <c r="KUM1015" s="290"/>
      <c r="KUN1015" s="290"/>
      <c r="KUO1015" s="290"/>
      <c r="KUP1015" s="290"/>
      <c r="KUQ1015" s="290"/>
      <c r="KUR1015" s="290"/>
      <c r="KUS1015" s="290"/>
      <c r="KUT1015" s="290"/>
      <c r="KUU1015" s="290"/>
      <c r="KUV1015" s="290"/>
      <c r="KUW1015" s="290"/>
      <c r="KUX1015" s="290"/>
      <c r="KUY1015" s="290"/>
      <c r="KUZ1015" s="290"/>
      <c r="KVA1015" s="290"/>
      <c r="KVB1015" s="290"/>
      <c r="KVC1015" s="290"/>
      <c r="KVD1015" s="290"/>
      <c r="KVE1015" s="290"/>
      <c r="KVF1015" s="290"/>
      <c r="KVG1015" s="290"/>
      <c r="KVH1015" s="290"/>
      <c r="KVI1015" s="290"/>
      <c r="KVJ1015" s="290"/>
      <c r="KVK1015" s="290"/>
      <c r="KVL1015" s="290"/>
      <c r="KVM1015" s="290"/>
      <c r="KVN1015" s="290"/>
      <c r="KVO1015" s="290"/>
      <c r="KVP1015" s="290"/>
      <c r="KVQ1015" s="290"/>
      <c r="KVR1015" s="290"/>
      <c r="KVS1015" s="290"/>
      <c r="KVT1015" s="290"/>
      <c r="KVU1015" s="290"/>
      <c r="KVV1015" s="290"/>
      <c r="KVW1015" s="290"/>
      <c r="KVX1015" s="290"/>
      <c r="KVY1015" s="290"/>
      <c r="KVZ1015" s="290"/>
      <c r="KWA1015" s="290"/>
      <c r="KWB1015" s="290"/>
      <c r="KWC1015" s="290"/>
      <c r="KWD1015" s="290"/>
      <c r="KWE1015" s="290"/>
      <c r="KWF1015" s="290"/>
      <c r="KWG1015" s="290"/>
      <c r="KWH1015" s="290"/>
      <c r="KWI1015" s="290"/>
      <c r="KWJ1015" s="290"/>
      <c r="KWK1015" s="290"/>
      <c r="KWL1015" s="290"/>
      <c r="KWM1015" s="290"/>
      <c r="KWN1015" s="290"/>
      <c r="KWO1015" s="290"/>
      <c r="KWP1015" s="290"/>
      <c r="KWQ1015" s="290"/>
      <c r="KWR1015" s="290"/>
      <c r="KWS1015" s="290"/>
      <c r="KWT1015" s="290"/>
      <c r="KWU1015" s="290"/>
      <c r="KWV1015" s="290"/>
      <c r="KWW1015" s="290"/>
      <c r="KWX1015" s="290"/>
      <c r="KWY1015" s="290"/>
      <c r="KWZ1015" s="290"/>
      <c r="KXA1015" s="290"/>
      <c r="KXB1015" s="290"/>
      <c r="KXC1015" s="290"/>
      <c r="KXD1015" s="290"/>
      <c r="KXE1015" s="290"/>
      <c r="KXF1015" s="290"/>
      <c r="KXG1015" s="290"/>
      <c r="KXH1015" s="290"/>
      <c r="KXI1015" s="290"/>
      <c r="KXJ1015" s="290"/>
      <c r="KXK1015" s="290"/>
      <c r="KXL1015" s="290"/>
      <c r="KXM1015" s="290"/>
      <c r="KXN1015" s="290"/>
      <c r="KXO1015" s="290"/>
      <c r="KXP1015" s="290"/>
      <c r="KXQ1015" s="290"/>
      <c r="KXR1015" s="290"/>
      <c r="KXS1015" s="290"/>
      <c r="KXT1015" s="290"/>
      <c r="KXU1015" s="290"/>
      <c r="KXV1015" s="290"/>
      <c r="KXW1015" s="290"/>
      <c r="KXX1015" s="290"/>
      <c r="KXY1015" s="290"/>
      <c r="KXZ1015" s="290"/>
      <c r="KYA1015" s="290"/>
      <c r="KYB1015" s="290"/>
      <c r="KYC1015" s="290"/>
      <c r="KYD1015" s="290"/>
      <c r="KYE1015" s="290"/>
      <c r="KYF1015" s="290"/>
      <c r="KYG1015" s="290"/>
      <c r="KYH1015" s="290"/>
      <c r="KYI1015" s="290"/>
      <c r="KYJ1015" s="290"/>
      <c r="KYK1015" s="290"/>
      <c r="KYL1015" s="290"/>
      <c r="KYM1015" s="290"/>
      <c r="KYN1015" s="290"/>
      <c r="KYO1015" s="290"/>
      <c r="KYP1015" s="290"/>
      <c r="KYQ1015" s="290"/>
      <c r="KYR1015" s="290"/>
      <c r="KYS1015" s="290"/>
      <c r="KYT1015" s="290"/>
      <c r="KYU1015" s="290"/>
      <c r="KYV1015" s="290"/>
      <c r="KYW1015" s="290"/>
      <c r="KYX1015" s="290"/>
      <c r="KYY1015" s="290"/>
      <c r="KYZ1015" s="290"/>
      <c r="KZA1015" s="290"/>
      <c r="KZB1015" s="290"/>
      <c r="KZC1015" s="290"/>
      <c r="KZD1015" s="290"/>
      <c r="KZE1015" s="290"/>
      <c r="KZF1015" s="290"/>
      <c r="KZG1015" s="290"/>
      <c r="KZH1015" s="290"/>
      <c r="KZI1015" s="290"/>
      <c r="KZJ1015" s="290"/>
      <c r="KZK1015" s="290"/>
      <c r="KZL1015" s="290"/>
      <c r="KZM1015" s="290"/>
      <c r="KZN1015" s="290"/>
      <c r="KZO1015" s="290"/>
      <c r="KZP1015" s="290"/>
      <c r="KZQ1015" s="290"/>
      <c r="KZR1015" s="290"/>
      <c r="KZS1015" s="290"/>
      <c r="KZT1015" s="290"/>
      <c r="KZU1015" s="290"/>
      <c r="KZV1015" s="290"/>
      <c r="KZW1015" s="290"/>
      <c r="KZX1015" s="290"/>
      <c r="KZY1015" s="290"/>
      <c r="KZZ1015" s="290"/>
      <c r="LAA1015" s="290"/>
      <c r="LAB1015" s="290"/>
      <c r="LAC1015" s="290"/>
      <c r="LAD1015" s="290"/>
      <c r="LAE1015" s="290"/>
      <c r="LAF1015" s="290"/>
      <c r="LAG1015" s="290"/>
      <c r="LAH1015" s="290"/>
      <c r="LAI1015" s="290"/>
      <c r="LAJ1015" s="290"/>
      <c r="LAK1015" s="290"/>
      <c r="LAL1015" s="290"/>
      <c r="LAM1015" s="290"/>
      <c r="LAN1015" s="290"/>
      <c r="LAO1015" s="290"/>
      <c r="LAP1015" s="290"/>
      <c r="LAQ1015" s="290"/>
      <c r="LAR1015" s="290"/>
      <c r="LAS1015" s="290"/>
      <c r="LAT1015" s="290"/>
      <c r="LAU1015" s="290"/>
      <c r="LAV1015" s="290"/>
      <c r="LAW1015" s="290"/>
      <c r="LAX1015" s="290"/>
      <c r="LAY1015" s="290"/>
      <c r="LAZ1015" s="290"/>
      <c r="LBA1015" s="290"/>
      <c r="LBB1015" s="290"/>
      <c r="LBC1015" s="290"/>
      <c r="LBD1015" s="290"/>
      <c r="LBE1015" s="290"/>
      <c r="LBF1015" s="290"/>
      <c r="LBG1015" s="290"/>
      <c r="LBH1015" s="290"/>
      <c r="LBI1015" s="290"/>
      <c r="LBJ1015" s="290"/>
      <c r="LBK1015" s="290"/>
      <c r="LBL1015" s="290"/>
      <c r="LBM1015" s="290"/>
      <c r="LBN1015" s="290"/>
      <c r="LBO1015" s="290"/>
      <c r="LBP1015" s="290"/>
      <c r="LBQ1015" s="290"/>
      <c r="LBR1015" s="290"/>
      <c r="LBS1015" s="290"/>
      <c r="LBT1015" s="290"/>
      <c r="LBU1015" s="290"/>
      <c r="LBV1015" s="290"/>
      <c r="LBW1015" s="290"/>
      <c r="LBX1015" s="290"/>
      <c r="LBY1015" s="290"/>
      <c r="LBZ1015" s="290"/>
      <c r="LCA1015" s="290"/>
      <c r="LCB1015" s="290"/>
      <c r="LCC1015" s="290"/>
      <c r="LCD1015" s="290"/>
      <c r="LCE1015" s="290"/>
      <c r="LCF1015" s="290"/>
      <c r="LCG1015" s="290"/>
      <c r="LCH1015" s="290"/>
      <c r="LCI1015" s="290"/>
      <c r="LCJ1015" s="290"/>
      <c r="LCK1015" s="290"/>
      <c r="LCL1015" s="290"/>
      <c r="LCM1015" s="290"/>
      <c r="LCN1015" s="290"/>
      <c r="LCO1015" s="290"/>
      <c r="LCP1015" s="290"/>
      <c r="LCQ1015" s="290"/>
      <c r="LCR1015" s="290"/>
      <c r="LCS1015" s="290"/>
      <c r="LCT1015" s="290"/>
      <c r="LCU1015" s="290"/>
      <c r="LCV1015" s="290"/>
      <c r="LCW1015" s="290"/>
      <c r="LCX1015" s="290"/>
      <c r="LCY1015" s="290"/>
      <c r="LCZ1015" s="290"/>
      <c r="LDA1015" s="290"/>
      <c r="LDB1015" s="290"/>
      <c r="LDC1015" s="290"/>
      <c r="LDD1015" s="290"/>
      <c r="LDE1015" s="290"/>
      <c r="LDF1015" s="290"/>
      <c r="LDG1015" s="290"/>
      <c r="LDH1015" s="290"/>
      <c r="LDI1015" s="290"/>
      <c r="LDJ1015" s="290"/>
      <c r="LDK1015" s="290"/>
      <c r="LDL1015" s="290"/>
      <c r="LDM1015" s="290"/>
      <c r="LDN1015" s="290"/>
      <c r="LDO1015" s="290"/>
      <c r="LDP1015" s="290"/>
      <c r="LDQ1015" s="290"/>
      <c r="LDR1015" s="290"/>
      <c r="LDS1015" s="290"/>
      <c r="LDT1015" s="290"/>
      <c r="LDU1015" s="290"/>
      <c r="LDV1015" s="290"/>
      <c r="LDW1015" s="290"/>
      <c r="LDX1015" s="290"/>
      <c r="LDY1015" s="290"/>
      <c r="LDZ1015" s="290"/>
      <c r="LEA1015" s="290"/>
      <c r="LEB1015" s="290"/>
      <c r="LEC1015" s="290"/>
      <c r="LED1015" s="290"/>
      <c r="LEE1015" s="290"/>
      <c r="LEF1015" s="290"/>
      <c r="LEG1015" s="290"/>
      <c r="LEH1015" s="290"/>
      <c r="LEI1015" s="290"/>
      <c r="LEJ1015" s="290"/>
      <c r="LEK1015" s="290"/>
      <c r="LEL1015" s="290"/>
      <c r="LEM1015" s="290"/>
      <c r="LEN1015" s="290"/>
      <c r="LEO1015" s="290"/>
      <c r="LEP1015" s="290"/>
      <c r="LEQ1015" s="290"/>
      <c r="LER1015" s="290"/>
      <c r="LES1015" s="290"/>
      <c r="LET1015" s="290"/>
      <c r="LEU1015" s="290"/>
      <c r="LEV1015" s="290"/>
      <c r="LEW1015" s="290"/>
      <c r="LEX1015" s="290"/>
      <c r="LEY1015" s="290"/>
      <c r="LEZ1015" s="290"/>
      <c r="LFA1015" s="290"/>
      <c r="LFB1015" s="290"/>
      <c r="LFC1015" s="290"/>
      <c r="LFD1015" s="290"/>
      <c r="LFE1015" s="290"/>
      <c r="LFF1015" s="290"/>
      <c r="LFG1015" s="290"/>
      <c r="LFH1015" s="290"/>
      <c r="LFI1015" s="290"/>
      <c r="LFJ1015" s="290"/>
      <c r="LFK1015" s="290"/>
      <c r="LFL1015" s="290"/>
      <c r="LFM1015" s="290"/>
      <c r="LFN1015" s="290"/>
      <c r="LFO1015" s="290"/>
      <c r="LFP1015" s="290"/>
      <c r="LFQ1015" s="290"/>
      <c r="LFR1015" s="290"/>
      <c r="LFS1015" s="290"/>
      <c r="LFT1015" s="290"/>
      <c r="LFU1015" s="290"/>
      <c r="LFV1015" s="290"/>
      <c r="LFW1015" s="290"/>
      <c r="LFX1015" s="290"/>
      <c r="LFY1015" s="290"/>
      <c r="LFZ1015" s="290"/>
      <c r="LGA1015" s="290"/>
      <c r="LGB1015" s="290"/>
      <c r="LGC1015" s="290"/>
      <c r="LGD1015" s="290"/>
      <c r="LGE1015" s="290"/>
      <c r="LGF1015" s="290"/>
      <c r="LGG1015" s="290"/>
      <c r="LGH1015" s="290"/>
      <c r="LGI1015" s="290"/>
      <c r="LGJ1015" s="290"/>
      <c r="LGK1015" s="290"/>
      <c r="LGL1015" s="290"/>
      <c r="LGM1015" s="290"/>
      <c r="LGN1015" s="290"/>
      <c r="LGO1015" s="290"/>
      <c r="LGP1015" s="290"/>
      <c r="LGQ1015" s="290"/>
      <c r="LGR1015" s="290"/>
      <c r="LGS1015" s="290"/>
      <c r="LGT1015" s="290"/>
      <c r="LGU1015" s="290"/>
      <c r="LGV1015" s="290"/>
      <c r="LGW1015" s="290"/>
      <c r="LGX1015" s="290"/>
      <c r="LGY1015" s="290"/>
      <c r="LGZ1015" s="290"/>
      <c r="LHA1015" s="290"/>
      <c r="LHB1015" s="290"/>
      <c r="LHC1015" s="290"/>
      <c r="LHD1015" s="290"/>
      <c r="LHE1015" s="290"/>
      <c r="LHF1015" s="290"/>
      <c r="LHG1015" s="290"/>
      <c r="LHH1015" s="290"/>
      <c r="LHI1015" s="290"/>
      <c r="LHJ1015" s="290"/>
      <c r="LHK1015" s="290"/>
      <c r="LHL1015" s="290"/>
      <c r="LHM1015" s="290"/>
      <c r="LHN1015" s="290"/>
      <c r="LHO1015" s="290"/>
      <c r="LHP1015" s="290"/>
      <c r="LHQ1015" s="290"/>
      <c r="LHR1015" s="290"/>
      <c r="LHS1015" s="290"/>
      <c r="LHT1015" s="290"/>
      <c r="LHU1015" s="290"/>
      <c r="LHV1015" s="290"/>
      <c r="LHW1015" s="290"/>
      <c r="LHX1015" s="290"/>
      <c r="LHY1015" s="290"/>
      <c r="LHZ1015" s="290"/>
      <c r="LIA1015" s="290"/>
      <c r="LIB1015" s="290"/>
      <c r="LIC1015" s="290"/>
      <c r="LID1015" s="290"/>
      <c r="LIE1015" s="290"/>
      <c r="LIF1015" s="290"/>
      <c r="LIG1015" s="290"/>
      <c r="LIH1015" s="290"/>
      <c r="LII1015" s="290"/>
      <c r="LIJ1015" s="290"/>
      <c r="LIK1015" s="290"/>
      <c r="LIL1015" s="290"/>
      <c r="LIM1015" s="290"/>
      <c r="LIN1015" s="290"/>
      <c r="LIO1015" s="290"/>
      <c r="LIP1015" s="290"/>
      <c r="LIQ1015" s="290"/>
      <c r="LIR1015" s="290"/>
      <c r="LIS1015" s="290"/>
      <c r="LIT1015" s="290"/>
      <c r="LIU1015" s="290"/>
      <c r="LIV1015" s="290"/>
      <c r="LIW1015" s="290"/>
      <c r="LIX1015" s="290"/>
      <c r="LIY1015" s="290"/>
      <c r="LIZ1015" s="290"/>
      <c r="LJA1015" s="290"/>
      <c r="LJB1015" s="290"/>
      <c r="LJC1015" s="290"/>
      <c r="LJD1015" s="290"/>
      <c r="LJE1015" s="290"/>
      <c r="LJF1015" s="290"/>
      <c r="LJG1015" s="290"/>
      <c r="LJH1015" s="290"/>
      <c r="LJI1015" s="290"/>
      <c r="LJJ1015" s="290"/>
      <c r="LJK1015" s="290"/>
      <c r="LJL1015" s="290"/>
      <c r="LJM1015" s="290"/>
      <c r="LJN1015" s="290"/>
      <c r="LJO1015" s="290"/>
      <c r="LJP1015" s="290"/>
      <c r="LJQ1015" s="290"/>
      <c r="LJR1015" s="290"/>
      <c r="LJS1015" s="290"/>
      <c r="LJT1015" s="290"/>
      <c r="LJU1015" s="290"/>
      <c r="LJV1015" s="290"/>
      <c r="LJW1015" s="290"/>
      <c r="LJX1015" s="290"/>
      <c r="LJY1015" s="290"/>
      <c r="LJZ1015" s="290"/>
      <c r="LKA1015" s="290"/>
      <c r="LKB1015" s="290"/>
      <c r="LKC1015" s="290"/>
      <c r="LKD1015" s="290"/>
      <c r="LKE1015" s="290"/>
      <c r="LKF1015" s="290"/>
      <c r="LKG1015" s="290"/>
      <c r="LKH1015" s="290"/>
      <c r="LKI1015" s="290"/>
      <c r="LKJ1015" s="290"/>
      <c r="LKK1015" s="290"/>
      <c r="LKL1015" s="290"/>
      <c r="LKM1015" s="290"/>
      <c r="LKN1015" s="290"/>
      <c r="LKO1015" s="290"/>
      <c r="LKP1015" s="290"/>
      <c r="LKQ1015" s="290"/>
      <c r="LKR1015" s="290"/>
      <c r="LKS1015" s="290"/>
      <c r="LKT1015" s="290"/>
      <c r="LKU1015" s="290"/>
      <c r="LKV1015" s="290"/>
      <c r="LKW1015" s="290"/>
      <c r="LKX1015" s="290"/>
      <c r="LKY1015" s="290"/>
      <c r="LKZ1015" s="290"/>
      <c r="LLA1015" s="290"/>
      <c r="LLB1015" s="290"/>
      <c r="LLC1015" s="290"/>
      <c r="LLD1015" s="290"/>
      <c r="LLE1015" s="290"/>
      <c r="LLF1015" s="290"/>
      <c r="LLG1015" s="290"/>
      <c r="LLH1015" s="290"/>
      <c r="LLI1015" s="290"/>
      <c r="LLJ1015" s="290"/>
      <c r="LLK1015" s="290"/>
      <c r="LLL1015" s="290"/>
      <c r="LLM1015" s="290"/>
      <c r="LLN1015" s="290"/>
      <c r="LLO1015" s="290"/>
      <c r="LLP1015" s="290"/>
      <c r="LLQ1015" s="290"/>
      <c r="LLR1015" s="290"/>
      <c r="LLS1015" s="290"/>
      <c r="LLT1015" s="290"/>
      <c r="LLU1015" s="290"/>
      <c r="LLV1015" s="290"/>
      <c r="LLW1015" s="290"/>
      <c r="LLX1015" s="290"/>
      <c r="LLY1015" s="290"/>
      <c r="LLZ1015" s="290"/>
      <c r="LMA1015" s="290"/>
      <c r="LMB1015" s="290"/>
      <c r="LMC1015" s="290"/>
      <c r="LMD1015" s="290"/>
      <c r="LME1015" s="290"/>
      <c r="LMF1015" s="290"/>
      <c r="LMG1015" s="290"/>
      <c r="LMH1015" s="290"/>
      <c r="LMI1015" s="290"/>
      <c r="LMJ1015" s="290"/>
      <c r="LMK1015" s="290"/>
      <c r="LML1015" s="290"/>
      <c r="LMM1015" s="290"/>
      <c r="LMN1015" s="290"/>
      <c r="LMO1015" s="290"/>
      <c r="LMP1015" s="290"/>
      <c r="LMQ1015" s="290"/>
      <c r="LMR1015" s="290"/>
      <c r="LMS1015" s="290"/>
      <c r="LMT1015" s="290"/>
      <c r="LMU1015" s="290"/>
      <c r="LMV1015" s="290"/>
      <c r="LMW1015" s="290"/>
      <c r="LMX1015" s="290"/>
      <c r="LMY1015" s="290"/>
      <c r="LMZ1015" s="290"/>
      <c r="LNA1015" s="290"/>
      <c r="LNB1015" s="290"/>
      <c r="LNC1015" s="290"/>
      <c r="LND1015" s="290"/>
      <c r="LNE1015" s="290"/>
      <c r="LNF1015" s="290"/>
      <c r="LNG1015" s="290"/>
      <c r="LNH1015" s="290"/>
      <c r="LNI1015" s="290"/>
      <c r="LNJ1015" s="290"/>
      <c r="LNK1015" s="290"/>
      <c r="LNL1015" s="290"/>
      <c r="LNM1015" s="290"/>
      <c r="LNN1015" s="290"/>
      <c r="LNO1015" s="290"/>
      <c r="LNP1015" s="290"/>
      <c r="LNQ1015" s="290"/>
      <c r="LNR1015" s="290"/>
      <c r="LNS1015" s="290"/>
      <c r="LNT1015" s="290"/>
      <c r="LNU1015" s="290"/>
      <c r="LNV1015" s="290"/>
      <c r="LNW1015" s="290"/>
      <c r="LNX1015" s="290"/>
      <c r="LNY1015" s="290"/>
      <c r="LNZ1015" s="290"/>
      <c r="LOA1015" s="290"/>
      <c r="LOB1015" s="290"/>
      <c r="LOC1015" s="290"/>
      <c r="LOD1015" s="290"/>
      <c r="LOE1015" s="290"/>
      <c r="LOF1015" s="290"/>
      <c r="LOG1015" s="290"/>
      <c r="LOH1015" s="290"/>
      <c r="LOI1015" s="290"/>
      <c r="LOJ1015" s="290"/>
      <c r="LOK1015" s="290"/>
      <c r="LOL1015" s="290"/>
      <c r="LOM1015" s="290"/>
      <c r="LON1015" s="290"/>
      <c r="LOO1015" s="290"/>
      <c r="LOP1015" s="290"/>
      <c r="LOQ1015" s="290"/>
      <c r="LOR1015" s="290"/>
      <c r="LOS1015" s="290"/>
      <c r="LOT1015" s="290"/>
      <c r="LOU1015" s="290"/>
      <c r="LOV1015" s="290"/>
      <c r="LOW1015" s="290"/>
      <c r="LOX1015" s="290"/>
      <c r="LOY1015" s="290"/>
      <c r="LOZ1015" s="290"/>
      <c r="LPA1015" s="290"/>
      <c r="LPB1015" s="290"/>
      <c r="LPC1015" s="290"/>
      <c r="LPD1015" s="290"/>
      <c r="LPE1015" s="290"/>
      <c r="LPF1015" s="290"/>
      <c r="LPG1015" s="290"/>
      <c r="LPH1015" s="290"/>
      <c r="LPI1015" s="290"/>
      <c r="LPJ1015" s="290"/>
      <c r="LPK1015" s="290"/>
      <c r="LPL1015" s="290"/>
      <c r="LPM1015" s="290"/>
      <c r="LPN1015" s="290"/>
      <c r="LPO1015" s="290"/>
      <c r="LPP1015" s="290"/>
      <c r="LPQ1015" s="290"/>
      <c r="LPR1015" s="290"/>
      <c r="LPS1015" s="290"/>
      <c r="LPT1015" s="290"/>
      <c r="LPU1015" s="290"/>
      <c r="LPV1015" s="290"/>
      <c r="LPW1015" s="290"/>
      <c r="LPX1015" s="290"/>
      <c r="LPY1015" s="290"/>
      <c r="LPZ1015" s="290"/>
      <c r="LQA1015" s="290"/>
      <c r="LQB1015" s="290"/>
      <c r="LQC1015" s="290"/>
      <c r="LQD1015" s="290"/>
      <c r="LQE1015" s="290"/>
      <c r="LQF1015" s="290"/>
      <c r="LQG1015" s="290"/>
      <c r="LQH1015" s="290"/>
      <c r="LQI1015" s="290"/>
      <c r="LQJ1015" s="290"/>
      <c r="LQK1015" s="290"/>
      <c r="LQL1015" s="290"/>
      <c r="LQM1015" s="290"/>
      <c r="LQN1015" s="290"/>
      <c r="LQO1015" s="290"/>
      <c r="LQP1015" s="290"/>
      <c r="LQQ1015" s="290"/>
      <c r="LQR1015" s="290"/>
      <c r="LQS1015" s="290"/>
      <c r="LQT1015" s="290"/>
      <c r="LQU1015" s="290"/>
      <c r="LQV1015" s="290"/>
      <c r="LQW1015" s="290"/>
      <c r="LQX1015" s="290"/>
      <c r="LQY1015" s="290"/>
      <c r="LQZ1015" s="290"/>
      <c r="LRA1015" s="290"/>
      <c r="LRB1015" s="290"/>
      <c r="LRC1015" s="290"/>
      <c r="LRD1015" s="290"/>
      <c r="LRE1015" s="290"/>
      <c r="LRF1015" s="290"/>
      <c r="LRG1015" s="290"/>
      <c r="LRH1015" s="290"/>
      <c r="LRI1015" s="290"/>
      <c r="LRJ1015" s="290"/>
      <c r="LRK1015" s="290"/>
      <c r="LRL1015" s="290"/>
      <c r="LRM1015" s="290"/>
      <c r="LRN1015" s="290"/>
      <c r="LRO1015" s="290"/>
      <c r="LRP1015" s="290"/>
      <c r="LRQ1015" s="290"/>
      <c r="LRR1015" s="290"/>
      <c r="LRS1015" s="290"/>
      <c r="LRT1015" s="290"/>
      <c r="LRU1015" s="290"/>
      <c r="LRV1015" s="290"/>
      <c r="LRW1015" s="290"/>
      <c r="LRX1015" s="290"/>
      <c r="LRY1015" s="290"/>
      <c r="LRZ1015" s="290"/>
      <c r="LSA1015" s="290"/>
      <c r="LSB1015" s="290"/>
      <c r="LSC1015" s="290"/>
      <c r="LSD1015" s="290"/>
      <c r="LSE1015" s="290"/>
      <c r="LSF1015" s="290"/>
      <c r="LSG1015" s="290"/>
      <c r="LSH1015" s="290"/>
      <c r="LSI1015" s="290"/>
      <c r="LSJ1015" s="290"/>
      <c r="LSK1015" s="290"/>
      <c r="LSL1015" s="290"/>
      <c r="LSM1015" s="290"/>
      <c r="LSN1015" s="290"/>
      <c r="LSO1015" s="290"/>
      <c r="LSP1015" s="290"/>
      <c r="LSQ1015" s="290"/>
      <c r="LSR1015" s="290"/>
      <c r="LSS1015" s="290"/>
      <c r="LST1015" s="290"/>
      <c r="LSU1015" s="290"/>
      <c r="LSV1015" s="290"/>
      <c r="LSW1015" s="290"/>
      <c r="LSX1015" s="290"/>
      <c r="LSY1015" s="290"/>
      <c r="LSZ1015" s="290"/>
      <c r="LTA1015" s="290"/>
      <c r="LTB1015" s="290"/>
      <c r="LTC1015" s="290"/>
      <c r="LTD1015" s="290"/>
      <c r="LTE1015" s="290"/>
      <c r="LTF1015" s="290"/>
      <c r="LTG1015" s="290"/>
      <c r="LTH1015" s="290"/>
      <c r="LTI1015" s="290"/>
      <c r="LTJ1015" s="290"/>
      <c r="LTK1015" s="290"/>
      <c r="LTL1015" s="290"/>
      <c r="LTM1015" s="290"/>
      <c r="LTN1015" s="290"/>
      <c r="LTO1015" s="290"/>
      <c r="LTP1015" s="290"/>
      <c r="LTQ1015" s="290"/>
      <c r="LTR1015" s="290"/>
      <c r="LTS1015" s="290"/>
      <c r="LTT1015" s="290"/>
      <c r="LTU1015" s="290"/>
      <c r="LTV1015" s="290"/>
      <c r="LTW1015" s="290"/>
      <c r="LTX1015" s="290"/>
      <c r="LTY1015" s="290"/>
      <c r="LTZ1015" s="290"/>
      <c r="LUA1015" s="290"/>
      <c r="LUB1015" s="290"/>
      <c r="LUC1015" s="290"/>
      <c r="LUD1015" s="290"/>
      <c r="LUE1015" s="290"/>
      <c r="LUF1015" s="290"/>
      <c r="LUG1015" s="290"/>
      <c r="LUH1015" s="290"/>
      <c r="LUI1015" s="290"/>
      <c r="LUJ1015" s="290"/>
      <c r="LUK1015" s="290"/>
      <c r="LUL1015" s="290"/>
      <c r="LUM1015" s="290"/>
      <c r="LUN1015" s="290"/>
      <c r="LUO1015" s="290"/>
      <c r="LUP1015" s="290"/>
      <c r="LUQ1015" s="290"/>
      <c r="LUR1015" s="290"/>
      <c r="LUS1015" s="290"/>
      <c r="LUT1015" s="290"/>
      <c r="LUU1015" s="290"/>
      <c r="LUV1015" s="290"/>
      <c r="LUW1015" s="290"/>
      <c r="LUX1015" s="290"/>
      <c r="LUY1015" s="290"/>
      <c r="LUZ1015" s="290"/>
      <c r="LVA1015" s="290"/>
      <c r="LVB1015" s="290"/>
      <c r="LVC1015" s="290"/>
      <c r="LVD1015" s="290"/>
      <c r="LVE1015" s="290"/>
      <c r="LVF1015" s="290"/>
      <c r="LVG1015" s="290"/>
      <c r="LVH1015" s="290"/>
      <c r="LVI1015" s="290"/>
      <c r="LVJ1015" s="290"/>
      <c r="LVK1015" s="290"/>
      <c r="LVL1015" s="290"/>
      <c r="LVM1015" s="290"/>
      <c r="LVN1015" s="290"/>
      <c r="LVO1015" s="290"/>
      <c r="LVP1015" s="290"/>
      <c r="LVQ1015" s="290"/>
      <c r="LVR1015" s="290"/>
      <c r="LVS1015" s="290"/>
      <c r="LVT1015" s="290"/>
      <c r="LVU1015" s="290"/>
      <c r="LVV1015" s="290"/>
      <c r="LVW1015" s="290"/>
      <c r="LVX1015" s="290"/>
      <c r="LVY1015" s="290"/>
      <c r="LVZ1015" s="290"/>
      <c r="LWA1015" s="290"/>
      <c r="LWB1015" s="290"/>
      <c r="LWC1015" s="290"/>
      <c r="LWD1015" s="290"/>
      <c r="LWE1015" s="290"/>
      <c r="LWF1015" s="290"/>
      <c r="LWG1015" s="290"/>
      <c r="LWH1015" s="290"/>
      <c r="LWI1015" s="290"/>
      <c r="LWJ1015" s="290"/>
      <c r="LWK1015" s="290"/>
      <c r="LWL1015" s="290"/>
      <c r="LWM1015" s="290"/>
      <c r="LWN1015" s="290"/>
      <c r="LWO1015" s="290"/>
      <c r="LWP1015" s="290"/>
      <c r="LWQ1015" s="290"/>
      <c r="LWR1015" s="290"/>
      <c r="LWS1015" s="290"/>
      <c r="LWT1015" s="290"/>
      <c r="LWU1015" s="290"/>
      <c r="LWV1015" s="290"/>
      <c r="LWW1015" s="290"/>
      <c r="LWX1015" s="290"/>
      <c r="LWY1015" s="290"/>
      <c r="LWZ1015" s="290"/>
      <c r="LXA1015" s="290"/>
      <c r="LXB1015" s="290"/>
      <c r="LXC1015" s="290"/>
      <c r="LXD1015" s="290"/>
      <c r="LXE1015" s="290"/>
      <c r="LXF1015" s="290"/>
      <c r="LXG1015" s="290"/>
      <c r="LXH1015" s="290"/>
      <c r="LXI1015" s="290"/>
      <c r="LXJ1015" s="290"/>
      <c r="LXK1015" s="290"/>
      <c r="LXL1015" s="290"/>
      <c r="LXM1015" s="290"/>
      <c r="LXN1015" s="290"/>
      <c r="LXO1015" s="290"/>
      <c r="LXP1015" s="290"/>
      <c r="LXQ1015" s="290"/>
      <c r="LXR1015" s="290"/>
      <c r="LXS1015" s="290"/>
      <c r="LXT1015" s="290"/>
      <c r="LXU1015" s="290"/>
      <c r="LXV1015" s="290"/>
      <c r="LXW1015" s="290"/>
      <c r="LXX1015" s="290"/>
      <c r="LXY1015" s="290"/>
      <c r="LXZ1015" s="290"/>
      <c r="LYA1015" s="290"/>
      <c r="LYB1015" s="290"/>
      <c r="LYC1015" s="290"/>
      <c r="LYD1015" s="290"/>
      <c r="LYE1015" s="290"/>
      <c r="LYF1015" s="290"/>
      <c r="LYG1015" s="290"/>
      <c r="LYH1015" s="290"/>
      <c r="LYI1015" s="290"/>
      <c r="LYJ1015" s="290"/>
      <c r="LYK1015" s="290"/>
      <c r="LYL1015" s="290"/>
      <c r="LYM1015" s="290"/>
      <c r="LYN1015" s="290"/>
      <c r="LYO1015" s="290"/>
      <c r="LYP1015" s="290"/>
      <c r="LYQ1015" s="290"/>
      <c r="LYR1015" s="290"/>
      <c r="LYS1015" s="290"/>
      <c r="LYT1015" s="290"/>
      <c r="LYU1015" s="290"/>
      <c r="LYV1015" s="290"/>
      <c r="LYW1015" s="290"/>
      <c r="LYX1015" s="290"/>
      <c r="LYY1015" s="290"/>
      <c r="LYZ1015" s="290"/>
      <c r="LZA1015" s="290"/>
      <c r="LZB1015" s="290"/>
      <c r="LZC1015" s="290"/>
      <c r="LZD1015" s="290"/>
      <c r="LZE1015" s="290"/>
      <c r="LZF1015" s="290"/>
      <c r="LZG1015" s="290"/>
      <c r="LZH1015" s="290"/>
      <c r="LZI1015" s="290"/>
      <c r="LZJ1015" s="290"/>
      <c r="LZK1015" s="290"/>
      <c r="LZL1015" s="290"/>
      <c r="LZM1015" s="290"/>
      <c r="LZN1015" s="290"/>
      <c r="LZO1015" s="290"/>
      <c r="LZP1015" s="290"/>
      <c r="LZQ1015" s="290"/>
      <c r="LZR1015" s="290"/>
      <c r="LZS1015" s="290"/>
      <c r="LZT1015" s="290"/>
      <c r="LZU1015" s="290"/>
      <c r="LZV1015" s="290"/>
      <c r="LZW1015" s="290"/>
      <c r="LZX1015" s="290"/>
      <c r="LZY1015" s="290"/>
      <c r="LZZ1015" s="290"/>
      <c r="MAA1015" s="290"/>
      <c r="MAB1015" s="290"/>
      <c r="MAC1015" s="290"/>
      <c r="MAD1015" s="290"/>
      <c r="MAE1015" s="290"/>
      <c r="MAF1015" s="290"/>
      <c r="MAG1015" s="290"/>
      <c r="MAH1015" s="290"/>
      <c r="MAI1015" s="290"/>
      <c r="MAJ1015" s="290"/>
      <c r="MAK1015" s="290"/>
      <c r="MAL1015" s="290"/>
      <c r="MAM1015" s="290"/>
      <c r="MAN1015" s="290"/>
      <c r="MAO1015" s="290"/>
      <c r="MAP1015" s="290"/>
      <c r="MAQ1015" s="290"/>
      <c r="MAR1015" s="290"/>
      <c r="MAS1015" s="290"/>
      <c r="MAT1015" s="290"/>
      <c r="MAU1015" s="290"/>
      <c r="MAV1015" s="290"/>
      <c r="MAW1015" s="290"/>
      <c r="MAX1015" s="290"/>
      <c r="MAY1015" s="290"/>
      <c r="MAZ1015" s="290"/>
      <c r="MBA1015" s="290"/>
      <c r="MBB1015" s="290"/>
      <c r="MBC1015" s="290"/>
      <c r="MBD1015" s="290"/>
      <c r="MBE1015" s="290"/>
      <c r="MBF1015" s="290"/>
      <c r="MBG1015" s="290"/>
      <c r="MBH1015" s="290"/>
      <c r="MBI1015" s="290"/>
      <c r="MBJ1015" s="290"/>
      <c r="MBK1015" s="290"/>
      <c r="MBL1015" s="290"/>
      <c r="MBM1015" s="290"/>
      <c r="MBN1015" s="290"/>
      <c r="MBO1015" s="290"/>
      <c r="MBP1015" s="290"/>
      <c r="MBQ1015" s="290"/>
      <c r="MBR1015" s="290"/>
      <c r="MBS1015" s="290"/>
      <c r="MBT1015" s="290"/>
      <c r="MBU1015" s="290"/>
      <c r="MBV1015" s="290"/>
      <c r="MBW1015" s="290"/>
      <c r="MBX1015" s="290"/>
      <c r="MBY1015" s="290"/>
      <c r="MBZ1015" s="290"/>
      <c r="MCA1015" s="290"/>
      <c r="MCB1015" s="290"/>
      <c r="MCC1015" s="290"/>
      <c r="MCD1015" s="290"/>
      <c r="MCE1015" s="290"/>
      <c r="MCF1015" s="290"/>
      <c r="MCG1015" s="290"/>
      <c r="MCH1015" s="290"/>
      <c r="MCI1015" s="290"/>
      <c r="MCJ1015" s="290"/>
      <c r="MCK1015" s="290"/>
      <c r="MCL1015" s="290"/>
      <c r="MCM1015" s="290"/>
      <c r="MCN1015" s="290"/>
      <c r="MCO1015" s="290"/>
      <c r="MCP1015" s="290"/>
      <c r="MCQ1015" s="290"/>
      <c r="MCR1015" s="290"/>
      <c r="MCS1015" s="290"/>
      <c r="MCT1015" s="290"/>
      <c r="MCU1015" s="290"/>
      <c r="MCV1015" s="290"/>
      <c r="MCW1015" s="290"/>
      <c r="MCX1015" s="290"/>
      <c r="MCY1015" s="290"/>
      <c r="MCZ1015" s="290"/>
      <c r="MDA1015" s="290"/>
      <c r="MDB1015" s="290"/>
      <c r="MDC1015" s="290"/>
      <c r="MDD1015" s="290"/>
      <c r="MDE1015" s="290"/>
      <c r="MDF1015" s="290"/>
      <c r="MDG1015" s="290"/>
      <c r="MDH1015" s="290"/>
      <c r="MDI1015" s="290"/>
      <c r="MDJ1015" s="290"/>
      <c r="MDK1015" s="290"/>
      <c r="MDL1015" s="290"/>
      <c r="MDM1015" s="290"/>
      <c r="MDN1015" s="290"/>
      <c r="MDO1015" s="290"/>
      <c r="MDP1015" s="290"/>
      <c r="MDQ1015" s="290"/>
      <c r="MDR1015" s="290"/>
      <c r="MDS1015" s="290"/>
      <c r="MDT1015" s="290"/>
      <c r="MDU1015" s="290"/>
      <c r="MDV1015" s="290"/>
      <c r="MDW1015" s="290"/>
      <c r="MDX1015" s="290"/>
      <c r="MDY1015" s="290"/>
      <c r="MDZ1015" s="290"/>
      <c r="MEA1015" s="290"/>
      <c r="MEB1015" s="290"/>
      <c r="MEC1015" s="290"/>
      <c r="MED1015" s="290"/>
      <c r="MEE1015" s="290"/>
      <c r="MEF1015" s="290"/>
      <c r="MEG1015" s="290"/>
      <c r="MEH1015" s="290"/>
      <c r="MEI1015" s="290"/>
      <c r="MEJ1015" s="290"/>
      <c r="MEK1015" s="290"/>
      <c r="MEL1015" s="290"/>
      <c r="MEM1015" s="290"/>
      <c r="MEN1015" s="290"/>
      <c r="MEO1015" s="290"/>
      <c r="MEP1015" s="290"/>
      <c r="MEQ1015" s="290"/>
      <c r="MER1015" s="290"/>
      <c r="MES1015" s="290"/>
      <c r="MET1015" s="290"/>
      <c r="MEU1015" s="290"/>
      <c r="MEV1015" s="290"/>
      <c r="MEW1015" s="290"/>
      <c r="MEX1015" s="290"/>
      <c r="MEY1015" s="290"/>
      <c r="MEZ1015" s="290"/>
      <c r="MFA1015" s="290"/>
      <c r="MFB1015" s="290"/>
      <c r="MFC1015" s="290"/>
      <c r="MFD1015" s="290"/>
      <c r="MFE1015" s="290"/>
      <c r="MFF1015" s="290"/>
      <c r="MFG1015" s="290"/>
      <c r="MFH1015" s="290"/>
      <c r="MFI1015" s="290"/>
      <c r="MFJ1015" s="290"/>
      <c r="MFK1015" s="290"/>
      <c r="MFL1015" s="290"/>
      <c r="MFM1015" s="290"/>
      <c r="MFN1015" s="290"/>
      <c r="MFO1015" s="290"/>
      <c r="MFP1015" s="290"/>
      <c r="MFQ1015" s="290"/>
      <c r="MFR1015" s="290"/>
      <c r="MFS1015" s="290"/>
      <c r="MFT1015" s="290"/>
      <c r="MFU1015" s="290"/>
      <c r="MFV1015" s="290"/>
      <c r="MFW1015" s="290"/>
      <c r="MFX1015" s="290"/>
      <c r="MFY1015" s="290"/>
      <c r="MFZ1015" s="290"/>
      <c r="MGA1015" s="290"/>
      <c r="MGB1015" s="290"/>
      <c r="MGC1015" s="290"/>
      <c r="MGD1015" s="290"/>
      <c r="MGE1015" s="290"/>
      <c r="MGF1015" s="290"/>
      <c r="MGG1015" s="290"/>
      <c r="MGH1015" s="290"/>
      <c r="MGI1015" s="290"/>
      <c r="MGJ1015" s="290"/>
      <c r="MGK1015" s="290"/>
      <c r="MGL1015" s="290"/>
      <c r="MGM1015" s="290"/>
      <c r="MGN1015" s="290"/>
      <c r="MGO1015" s="290"/>
      <c r="MGP1015" s="290"/>
      <c r="MGQ1015" s="290"/>
      <c r="MGR1015" s="290"/>
      <c r="MGS1015" s="290"/>
      <c r="MGT1015" s="290"/>
      <c r="MGU1015" s="290"/>
      <c r="MGV1015" s="290"/>
      <c r="MGW1015" s="290"/>
      <c r="MGX1015" s="290"/>
      <c r="MGY1015" s="290"/>
      <c r="MGZ1015" s="290"/>
      <c r="MHA1015" s="290"/>
      <c r="MHB1015" s="290"/>
      <c r="MHC1015" s="290"/>
      <c r="MHD1015" s="290"/>
      <c r="MHE1015" s="290"/>
      <c r="MHF1015" s="290"/>
      <c r="MHG1015" s="290"/>
      <c r="MHH1015" s="290"/>
      <c r="MHI1015" s="290"/>
      <c r="MHJ1015" s="290"/>
      <c r="MHK1015" s="290"/>
      <c r="MHL1015" s="290"/>
      <c r="MHM1015" s="290"/>
      <c r="MHN1015" s="290"/>
      <c r="MHO1015" s="290"/>
      <c r="MHP1015" s="290"/>
      <c r="MHQ1015" s="290"/>
      <c r="MHR1015" s="290"/>
      <c r="MHS1015" s="290"/>
      <c r="MHT1015" s="290"/>
      <c r="MHU1015" s="290"/>
      <c r="MHV1015" s="290"/>
      <c r="MHW1015" s="290"/>
      <c r="MHX1015" s="290"/>
      <c r="MHY1015" s="290"/>
      <c r="MHZ1015" s="290"/>
      <c r="MIA1015" s="290"/>
      <c r="MIB1015" s="290"/>
      <c r="MIC1015" s="290"/>
      <c r="MID1015" s="290"/>
      <c r="MIE1015" s="290"/>
      <c r="MIF1015" s="290"/>
      <c r="MIG1015" s="290"/>
      <c r="MIH1015" s="290"/>
      <c r="MII1015" s="290"/>
      <c r="MIJ1015" s="290"/>
      <c r="MIK1015" s="290"/>
      <c r="MIL1015" s="290"/>
      <c r="MIM1015" s="290"/>
      <c r="MIN1015" s="290"/>
      <c r="MIO1015" s="290"/>
      <c r="MIP1015" s="290"/>
      <c r="MIQ1015" s="290"/>
      <c r="MIR1015" s="290"/>
      <c r="MIS1015" s="290"/>
      <c r="MIT1015" s="290"/>
      <c r="MIU1015" s="290"/>
      <c r="MIV1015" s="290"/>
      <c r="MIW1015" s="290"/>
      <c r="MIX1015" s="290"/>
      <c r="MIY1015" s="290"/>
      <c r="MIZ1015" s="290"/>
      <c r="MJA1015" s="290"/>
      <c r="MJB1015" s="290"/>
      <c r="MJC1015" s="290"/>
      <c r="MJD1015" s="290"/>
      <c r="MJE1015" s="290"/>
      <c r="MJF1015" s="290"/>
      <c r="MJG1015" s="290"/>
      <c r="MJH1015" s="290"/>
      <c r="MJI1015" s="290"/>
      <c r="MJJ1015" s="290"/>
      <c r="MJK1015" s="290"/>
      <c r="MJL1015" s="290"/>
      <c r="MJM1015" s="290"/>
      <c r="MJN1015" s="290"/>
      <c r="MJO1015" s="290"/>
      <c r="MJP1015" s="290"/>
      <c r="MJQ1015" s="290"/>
      <c r="MJR1015" s="290"/>
      <c r="MJS1015" s="290"/>
      <c r="MJT1015" s="290"/>
      <c r="MJU1015" s="290"/>
      <c r="MJV1015" s="290"/>
      <c r="MJW1015" s="290"/>
      <c r="MJX1015" s="290"/>
      <c r="MJY1015" s="290"/>
      <c r="MJZ1015" s="290"/>
      <c r="MKA1015" s="290"/>
      <c r="MKB1015" s="290"/>
      <c r="MKC1015" s="290"/>
      <c r="MKD1015" s="290"/>
      <c r="MKE1015" s="290"/>
      <c r="MKF1015" s="290"/>
      <c r="MKG1015" s="290"/>
      <c r="MKH1015" s="290"/>
      <c r="MKI1015" s="290"/>
      <c r="MKJ1015" s="290"/>
      <c r="MKK1015" s="290"/>
      <c r="MKL1015" s="290"/>
      <c r="MKM1015" s="290"/>
      <c r="MKN1015" s="290"/>
      <c r="MKO1015" s="290"/>
      <c r="MKP1015" s="290"/>
      <c r="MKQ1015" s="290"/>
      <c r="MKR1015" s="290"/>
      <c r="MKS1015" s="290"/>
      <c r="MKT1015" s="290"/>
      <c r="MKU1015" s="290"/>
      <c r="MKV1015" s="290"/>
      <c r="MKW1015" s="290"/>
      <c r="MKX1015" s="290"/>
      <c r="MKY1015" s="290"/>
      <c r="MKZ1015" s="290"/>
      <c r="MLA1015" s="290"/>
      <c r="MLB1015" s="290"/>
      <c r="MLC1015" s="290"/>
      <c r="MLD1015" s="290"/>
      <c r="MLE1015" s="290"/>
      <c r="MLF1015" s="290"/>
      <c r="MLG1015" s="290"/>
      <c r="MLH1015" s="290"/>
      <c r="MLI1015" s="290"/>
      <c r="MLJ1015" s="290"/>
      <c r="MLK1015" s="290"/>
      <c r="MLL1015" s="290"/>
      <c r="MLM1015" s="290"/>
      <c r="MLN1015" s="290"/>
      <c r="MLO1015" s="290"/>
      <c r="MLP1015" s="290"/>
      <c r="MLQ1015" s="290"/>
      <c r="MLR1015" s="290"/>
      <c r="MLS1015" s="290"/>
      <c r="MLT1015" s="290"/>
      <c r="MLU1015" s="290"/>
      <c r="MLV1015" s="290"/>
      <c r="MLW1015" s="290"/>
      <c r="MLX1015" s="290"/>
      <c r="MLY1015" s="290"/>
      <c r="MLZ1015" s="290"/>
      <c r="MMA1015" s="290"/>
      <c r="MMB1015" s="290"/>
      <c r="MMC1015" s="290"/>
      <c r="MMD1015" s="290"/>
      <c r="MME1015" s="290"/>
      <c r="MMF1015" s="290"/>
      <c r="MMG1015" s="290"/>
      <c r="MMH1015" s="290"/>
      <c r="MMI1015" s="290"/>
      <c r="MMJ1015" s="290"/>
      <c r="MMK1015" s="290"/>
      <c r="MML1015" s="290"/>
      <c r="MMM1015" s="290"/>
      <c r="MMN1015" s="290"/>
      <c r="MMO1015" s="290"/>
      <c r="MMP1015" s="290"/>
      <c r="MMQ1015" s="290"/>
      <c r="MMR1015" s="290"/>
      <c r="MMS1015" s="290"/>
      <c r="MMT1015" s="290"/>
      <c r="MMU1015" s="290"/>
      <c r="MMV1015" s="290"/>
      <c r="MMW1015" s="290"/>
      <c r="MMX1015" s="290"/>
      <c r="MMY1015" s="290"/>
      <c r="MMZ1015" s="290"/>
      <c r="MNA1015" s="290"/>
      <c r="MNB1015" s="290"/>
      <c r="MNC1015" s="290"/>
      <c r="MND1015" s="290"/>
      <c r="MNE1015" s="290"/>
      <c r="MNF1015" s="290"/>
      <c r="MNG1015" s="290"/>
      <c r="MNH1015" s="290"/>
      <c r="MNI1015" s="290"/>
      <c r="MNJ1015" s="290"/>
      <c r="MNK1015" s="290"/>
      <c r="MNL1015" s="290"/>
      <c r="MNM1015" s="290"/>
      <c r="MNN1015" s="290"/>
      <c r="MNO1015" s="290"/>
      <c r="MNP1015" s="290"/>
      <c r="MNQ1015" s="290"/>
      <c r="MNR1015" s="290"/>
      <c r="MNS1015" s="290"/>
      <c r="MNT1015" s="290"/>
      <c r="MNU1015" s="290"/>
      <c r="MNV1015" s="290"/>
      <c r="MNW1015" s="290"/>
      <c r="MNX1015" s="290"/>
      <c r="MNY1015" s="290"/>
      <c r="MNZ1015" s="290"/>
      <c r="MOA1015" s="290"/>
      <c r="MOB1015" s="290"/>
      <c r="MOC1015" s="290"/>
      <c r="MOD1015" s="290"/>
      <c r="MOE1015" s="290"/>
      <c r="MOF1015" s="290"/>
      <c r="MOG1015" s="290"/>
      <c r="MOH1015" s="290"/>
      <c r="MOI1015" s="290"/>
      <c r="MOJ1015" s="290"/>
      <c r="MOK1015" s="290"/>
      <c r="MOL1015" s="290"/>
      <c r="MOM1015" s="290"/>
      <c r="MON1015" s="290"/>
      <c r="MOO1015" s="290"/>
      <c r="MOP1015" s="290"/>
      <c r="MOQ1015" s="290"/>
      <c r="MOR1015" s="290"/>
      <c r="MOS1015" s="290"/>
      <c r="MOT1015" s="290"/>
      <c r="MOU1015" s="290"/>
      <c r="MOV1015" s="290"/>
      <c r="MOW1015" s="290"/>
      <c r="MOX1015" s="290"/>
      <c r="MOY1015" s="290"/>
      <c r="MOZ1015" s="290"/>
      <c r="MPA1015" s="290"/>
      <c r="MPB1015" s="290"/>
      <c r="MPC1015" s="290"/>
      <c r="MPD1015" s="290"/>
      <c r="MPE1015" s="290"/>
      <c r="MPF1015" s="290"/>
      <c r="MPG1015" s="290"/>
      <c r="MPH1015" s="290"/>
      <c r="MPI1015" s="290"/>
      <c r="MPJ1015" s="290"/>
      <c r="MPK1015" s="290"/>
      <c r="MPL1015" s="290"/>
      <c r="MPM1015" s="290"/>
      <c r="MPN1015" s="290"/>
      <c r="MPO1015" s="290"/>
      <c r="MPP1015" s="290"/>
      <c r="MPQ1015" s="290"/>
      <c r="MPR1015" s="290"/>
      <c r="MPS1015" s="290"/>
      <c r="MPT1015" s="290"/>
      <c r="MPU1015" s="290"/>
      <c r="MPV1015" s="290"/>
      <c r="MPW1015" s="290"/>
      <c r="MPX1015" s="290"/>
      <c r="MPY1015" s="290"/>
      <c r="MPZ1015" s="290"/>
      <c r="MQA1015" s="290"/>
      <c r="MQB1015" s="290"/>
      <c r="MQC1015" s="290"/>
      <c r="MQD1015" s="290"/>
      <c r="MQE1015" s="290"/>
      <c r="MQF1015" s="290"/>
      <c r="MQG1015" s="290"/>
      <c r="MQH1015" s="290"/>
      <c r="MQI1015" s="290"/>
      <c r="MQJ1015" s="290"/>
      <c r="MQK1015" s="290"/>
      <c r="MQL1015" s="290"/>
      <c r="MQM1015" s="290"/>
      <c r="MQN1015" s="290"/>
      <c r="MQO1015" s="290"/>
      <c r="MQP1015" s="290"/>
      <c r="MQQ1015" s="290"/>
      <c r="MQR1015" s="290"/>
      <c r="MQS1015" s="290"/>
      <c r="MQT1015" s="290"/>
      <c r="MQU1015" s="290"/>
      <c r="MQV1015" s="290"/>
      <c r="MQW1015" s="290"/>
      <c r="MQX1015" s="290"/>
      <c r="MQY1015" s="290"/>
      <c r="MQZ1015" s="290"/>
      <c r="MRA1015" s="290"/>
      <c r="MRB1015" s="290"/>
      <c r="MRC1015" s="290"/>
      <c r="MRD1015" s="290"/>
      <c r="MRE1015" s="290"/>
      <c r="MRF1015" s="290"/>
      <c r="MRG1015" s="290"/>
      <c r="MRH1015" s="290"/>
      <c r="MRI1015" s="290"/>
      <c r="MRJ1015" s="290"/>
      <c r="MRK1015" s="290"/>
      <c r="MRL1015" s="290"/>
      <c r="MRM1015" s="290"/>
      <c r="MRN1015" s="290"/>
      <c r="MRO1015" s="290"/>
      <c r="MRP1015" s="290"/>
      <c r="MRQ1015" s="290"/>
      <c r="MRR1015" s="290"/>
      <c r="MRS1015" s="290"/>
      <c r="MRT1015" s="290"/>
      <c r="MRU1015" s="290"/>
      <c r="MRV1015" s="290"/>
      <c r="MRW1015" s="290"/>
      <c r="MRX1015" s="290"/>
      <c r="MRY1015" s="290"/>
      <c r="MRZ1015" s="290"/>
      <c r="MSA1015" s="290"/>
      <c r="MSB1015" s="290"/>
      <c r="MSC1015" s="290"/>
      <c r="MSD1015" s="290"/>
      <c r="MSE1015" s="290"/>
      <c r="MSF1015" s="290"/>
      <c r="MSG1015" s="290"/>
      <c r="MSH1015" s="290"/>
      <c r="MSI1015" s="290"/>
      <c r="MSJ1015" s="290"/>
      <c r="MSK1015" s="290"/>
      <c r="MSL1015" s="290"/>
      <c r="MSM1015" s="290"/>
      <c r="MSN1015" s="290"/>
      <c r="MSO1015" s="290"/>
      <c r="MSP1015" s="290"/>
      <c r="MSQ1015" s="290"/>
      <c r="MSR1015" s="290"/>
      <c r="MSS1015" s="290"/>
      <c r="MST1015" s="290"/>
      <c r="MSU1015" s="290"/>
      <c r="MSV1015" s="290"/>
      <c r="MSW1015" s="290"/>
      <c r="MSX1015" s="290"/>
      <c r="MSY1015" s="290"/>
      <c r="MSZ1015" s="290"/>
      <c r="MTA1015" s="290"/>
      <c r="MTB1015" s="290"/>
      <c r="MTC1015" s="290"/>
      <c r="MTD1015" s="290"/>
      <c r="MTE1015" s="290"/>
      <c r="MTF1015" s="290"/>
      <c r="MTG1015" s="290"/>
      <c r="MTH1015" s="290"/>
      <c r="MTI1015" s="290"/>
      <c r="MTJ1015" s="290"/>
      <c r="MTK1015" s="290"/>
      <c r="MTL1015" s="290"/>
      <c r="MTM1015" s="290"/>
      <c r="MTN1015" s="290"/>
      <c r="MTO1015" s="290"/>
      <c r="MTP1015" s="290"/>
      <c r="MTQ1015" s="290"/>
      <c r="MTR1015" s="290"/>
      <c r="MTS1015" s="290"/>
      <c r="MTT1015" s="290"/>
      <c r="MTU1015" s="290"/>
      <c r="MTV1015" s="290"/>
      <c r="MTW1015" s="290"/>
      <c r="MTX1015" s="290"/>
      <c r="MTY1015" s="290"/>
      <c r="MTZ1015" s="290"/>
      <c r="MUA1015" s="290"/>
      <c r="MUB1015" s="290"/>
      <c r="MUC1015" s="290"/>
      <c r="MUD1015" s="290"/>
      <c r="MUE1015" s="290"/>
      <c r="MUF1015" s="290"/>
      <c r="MUG1015" s="290"/>
      <c r="MUH1015" s="290"/>
      <c r="MUI1015" s="290"/>
      <c r="MUJ1015" s="290"/>
      <c r="MUK1015" s="290"/>
      <c r="MUL1015" s="290"/>
      <c r="MUM1015" s="290"/>
      <c r="MUN1015" s="290"/>
      <c r="MUO1015" s="290"/>
      <c r="MUP1015" s="290"/>
      <c r="MUQ1015" s="290"/>
      <c r="MUR1015" s="290"/>
      <c r="MUS1015" s="290"/>
      <c r="MUT1015" s="290"/>
      <c r="MUU1015" s="290"/>
      <c r="MUV1015" s="290"/>
      <c r="MUW1015" s="290"/>
      <c r="MUX1015" s="290"/>
      <c r="MUY1015" s="290"/>
      <c r="MUZ1015" s="290"/>
      <c r="MVA1015" s="290"/>
      <c r="MVB1015" s="290"/>
      <c r="MVC1015" s="290"/>
      <c r="MVD1015" s="290"/>
      <c r="MVE1015" s="290"/>
      <c r="MVF1015" s="290"/>
      <c r="MVG1015" s="290"/>
      <c r="MVH1015" s="290"/>
      <c r="MVI1015" s="290"/>
      <c r="MVJ1015" s="290"/>
      <c r="MVK1015" s="290"/>
      <c r="MVL1015" s="290"/>
      <c r="MVM1015" s="290"/>
      <c r="MVN1015" s="290"/>
      <c r="MVO1015" s="290"/>
      <c r="MVP1015" s="290"/>
      <c r="MVQ1015" s="290"/>
      <c r="MVR1015" s="290"/>
      <c r="MVS1015" s="290"/>
      <c r="MVT1015" s="290"/>
      <c r="MVU1015" s="290"/>
      <c r="MVV1015" s="290"/>
      <c r="MVW1015" s="290"/>
      <c r="MVX1015" s="290"/>
      <c r="MVY1015" s="290"/>
      <c r="MVZ1015" s="290"/>
      <c r="MWA1015" s="290"/>
      <c r="MWB1015" s="290"/>
      <c r="MWC1015" s="290"/>
      <c r="MWD1015" s="290"/>
      <c r="MWE1015" s="290"/>
      <c r="MWF1015" s="290"/>
      <c r="MWG1015" s="290"/>
      <c r="MWH1015" s="290"/>
      <c r="MWI1015" s="290"/>
      <c r="MWJ1015" s="290"/>
      <c r="MWK1015" s="290"/>
      <c r="MWL1015" s="290"/>
      <c r="MWM1015" s="290"/>
      <c r="MWN1015" s="290"/>
      <c r="MWO1015" s="290"/>
      <c r="MWP1015" s="290"/>
      <c r="MWQ1015" s="290"/>
      <c r="MWR1015" s="290"/>
      <c r="MWS1015" s="290"/>
      <c r="MWT1015" s="290"/>
      <c r="MWU1015" s="290"/>
      <c r="MWV1015" s="290"/>
      <c r="MWW1015" s="290"/>
      <c r="MWX1015" s="290"/>
      <c r="MWY1015" s="290"/>
      <c r="MWZ1015" s="290"/>
      <c r="MXA1015" s="290"/>
      <c r="MXB1015" s="290"/>
      <c r="MXC1015" s="290"/>
      <c r="MXD1015" s="290"/>
      <c r="MXE1015" s="290"/>
      <c r="MXF1015" s="290"/>
      <c r="MXG1015" s="290"/>
      <c r="MXH1015" s="290"/>
      <c r="MXI1015" s="290"/>
      <c r="MXJ1015" s="290"/>
      <c r="MXK1015" s="290"/>
      <c r="MXL1015" s="290"/>
      <c r="MXM1015" s="290"/>
      <c r="MXN1015" s="290"/>
      <c r="MXO1015" s="290"/>
      <c r="MXP1015" s="290"/>
      <c r="MXQ1015" s="290"/>
      <c r="MXR1015" s="290"/>
      <c r="MXS1015" s="290"/>
      <c r="MXT1015" s="290"/>
      <c r="MXU1015" s="290"/>
      <c r="MXV1015" s="290"/>
      <c r="MXW1015" s="290"/>
      <c r="MXX1015" s="290"/>
      <c r="MXY1015" s="290"/>
      <c r="MXZ1015" s="290"/>
      <c r="MYA1015" s="290"/>
      <c r="MYB1015" s="290"/>
      <c r="MYC1015" s="290"/>
      <c r="MYD1015" s="290"/>
      <c r="MYE1015" s="290"/>
      <c r="MYF1015" s="290"/>
      <c r="MYG1015" s="290"/>
      <c r="MYH1015" s="290"/>
      <c r="MYI1015" s="290"/>
      <c r="MYJ1015" s="290"/>
      <c r="MYK1015" s="290"/>
      <c r="MYL1015" s="290"/>
      <c r="MYM1015" s="290"/>
      <c r="MYN1015" s="290"/>
      <c r="MYO1015" s="290"/>
      <c r="MYP1015" s="290"/>
      <c r="MYQ1015" s="290"/>
      <c r="MYR1015" s="290"/>
      <c r="MYS1015" s="290"/>
      <c r="MYT1015" s="290"/>
      <c r="MYU1015" s="290"/>
      <c r="MYV1015" s="290"/>
      <c r="MYW1015" s="290"/>
      <c r="MYX1015" s="290"/>
      <c r="MYY1015" s="290"/>
      <c r="MYZ1015" s="290"/>
      <c r="MZA1015" s="290"/>
      <c r="MZB1015" s="290"/>
      <c r="MZC1015" s="290"/>
      <c r="MZD1015" s="290"/>
      <c r="MZE1015" s="290"/>
      <c r="MZF1015" s="290"/>
      <c r="MZG1015" s="290"/>
      <c r="MZH1015" s="290"/>
      <c r="MZI1015" s="290"/>
      <c r="MZJ1015" s="290"/>
      <c r="MZK1015" s="290"/>
      <c r="MZL1015" s="290"/>
      <c r="MZM1015" s="290"/>
      <c r="MZN1015" s="290"/>
      <c r="MZO1015" s="290"/>
      <c r="MZP1015" s="290"/>
      <c r="MZQ1015" s="290"/>
      <c r="MZR1015" s="290"/>
      <c r="MZS1015" s="290"/>
      <c r="MZT1015" s="290"/>
      <c r="MZU1015" s="290"/>
      <c r="MZV1015" s="290"/>
      <c r="MZW1015" s="290"/>
      <c r="MZX1015" s="290"/>
      <c r="MZY1015" s="290"/>
      <c r="MZZ1015" s="290"/>
      <c r="NAA1015" s="290"/>
      <c r="NAB1015" s="290"/>
      <c r="NAC1015" s="290"/>
      <c r="NAD1015" s="290"/>
      <c r="NAE1015" s="290"/>
      <c r="NAF1015" s="290"/>
      <c r="NAG1015" s="290"/>
      <c r="NAH1015" s="290"/>
      <c r="NAI1015" s="290"/>
      <c r="NAJ1015" s="290"/>
      <c r="NAK1015" s="290"/>
      <c r="NAL1015" s="290"/>
      <c r="NAM1015" s="290"/>
      <c r="NAN1015" s="290"/>
      <c r="NAO1015" s="290"/>
      <c r="NAP1015" s="290"/>
      <c r="NAQ1015" s="290"/>
      <c r="NAR1015" s="290"/>
      <c r="NAS1015" s="290"/>
      <c r="NAT1015" s="290"/>
      <c r="NAU1015" s="290"/>
      <c r="NAV1015" s="290"/>
      <c r="NAW1015" s="290"/>
      <c r="NAX1015" s="290"/>
      <c r="NAY1015" s="290"/>
      <c r="NAZ1015" s="290"/>
      <c r="NBA1015" s="290"/>
      <c r="NBB1015" s="290"/>
      <c r="NBC1015" s="290"/>
      <c r="NBD1015" s="290"/>
      <c r="NBE1015" s="290"/>
      <c r="NBF1015" s="290"/>
      <c r="NBG1015" s="290"/>
      <c r="NBH1015" s="290"/>
      <c r="NBI1015" s="290"/>
      <c r="NBJ1015" s="290"/>
      <c r="NBK1015" s="290"/>
      <c r="NBL1015" s="290"/>
      <c r="NBM1015" s="290"/>
      <c r="NBN1015" s="290"/>
      <c r="NBO1015" s="290"/>
      <c r="NBP1015" s="290"/>
      <c r="NBQ1015" s="290"/>
      <c r="NBR1015" s="290"/>
      <c r="NBS1015" s="290"/>
      <c r="NBT1015" s="290"/>
      <c r="NBU1015" s="290"/>
      <c r="NBV1015" s="290"/>
      <c r="NBW1015" s="290"/>
      <c r="NBX1015" s="290"/>
      <c r="NBY1015" s="290"/>
      <c r="NBZ1015" s="290"/>
      <c r="NCA1015" s="290"/>
      <c r="NCB1015" s="290"/>
      <c r="NCC1015" s="290"/>
      <c r="NCD1015" s="290"/>
      <c r="NCE1015" s="290"/>
      <c r="NCF1015" s="290"/>
      <c r="NCG1015" s="290"/>
      <c r="NCH1015" s="290"/>
      <c r="NCI1015" s="290"/>
      <c r="NCJ1015" s="290"/>
      <c r="NCK1015" s="290"/>
      <c r="NCL1015" s="290"/>
      <c r="NCM1015" s="290"/>
      <c r="NCN1015" s="290"/>
      <c r="NCO1015" s="290"/>
      <c r="NCP1015" s="290"/>
      <c r="NCQ1015" s="290"/>
      <c r="NCR1015" s="290"/>
      <c r="NCS1015" s="290"/>
      <c r="NCT1015" s="290"/>
      <c r="NCU1015" s="290"/>
      <c r="NCV1015" s="290"/>
      <c r="NCW1015" s="290"/>
      <c r="NCX1015" s="290"/>
      <c r="NCY1015" s="290"/>
      <c r="NCZ1015" s="290"/>
      <c r="NDA1015" s="290"/>
      <c r="NDB1015" s="290"/>
      <c r="NDC1015" s="290"/>
      <c r="NDD1015" s="290"/>
      <c r="NDE1015" s="290"/>
      <c r="NDF1015" s="290"/>
      <c r="NDG1015" s="290"/>
      <c r="NDH1015" s="290"/>
      <c r="NDI1015" s="290"/>
      <c r="NDJ1015" s="290"/>
      <c r="NDK1015" s="290"/>
      <c r="NDL1015" s="290"/>
      <c r="NDM1015" s="290"/>
      <c r="NDN1015" s="290"/>
    </row>
    <row r="1016" spans="1:9582" s="290" customFormat="1" ht="45.75" customHeight="1">
      <c r="A1016" s="589">
        <f>1+A1015</f>
        <v>1014</v>
      </c>
      <c r="B1016" s="403" t="s">
        <v>9570</v>
      </c>
      <c r="C1016" s="156" t="s">
        <v>9571</v>
      </c>
      <c r="D1016" s="156" t="s">
        <v>6692</v>
      </c>
      <c r="E1016" s="156">
        <v>45568</v>
      </c>
      <c r="F1016" s="156">
        <v>45568</v>
      </c>
      <c r="G1016" s="156">
        <v>45646</v>
      </c>
      <c r="H1016" s="156" t="s">
        <v>416</v>
      </c>
      <c r="I1016" s="156" t="s">
        <v>180</v>
      </c>
      <c r="J1016" s="301" t="s">
        <v>9572</v>
      </c>
      <c r="K1016" s="251" t="s">
        <v>9573</v>
      </c>
      <c r="L1016" s="156">
        <v>8</v>
      </c>
      <c r="M1016" s="156" t="s">
        <v>97</v>
      </c>
      <c r="N1016" s="156" t="s">
        <v>5078</v>
      </c>
      <c r="O1016" s="156" t="s">
        <v>3586</v>
      </c>
      <c r="P1016" s="156" t="s">
        <v>9574</v>
      </c>
      <c r="Q1016" s="156" t="s">
        <v>9264</v>
      </c>
      <c r="R1016" s="143">
        <v>0</v>
      </c>
      <c r="S1016" s="134" t="s">
        <v>9281</v>
      </c>
      <c r="T1016" s="253">
        <v>9315000</v>
      </c>
      <c r="U1016" s="156">
        <v>2024003415</v>
      </c>
      <c r="V1016" s="253" t="s">
        <v>9435</v>
      </c>
      <c r="W1016" s="156">
        <v>45568</v>
      </c>
      <c r="X1016" s="156" t="s">
        <v>103</v>
      </c>
      <c r="Y1016" s="317">
        <f>+Z1016+AA1016+AB1016</f>
        <v>9315000</v>
      </c>
      <c r="Z1016" s="156">
        <v>9315000</v>
      </c>
      <c r="AA1016" s="156">
        <v>0</v>
      </c>
      <c r="AB1016" s="156">
        <v>0</v>
      </c>
      <c r="AC1016" s="156">
        <v>0</v>
      </c>
      <c r="AD1016" s="156">
        <v>0</v>
      </c>
      <c r="AE1016" s="156">
        <v>0</v>
      </c>
      <c r="AF1016" s="156">
        <v>0</v>
      </c>
      <c r="AG1016" s="156">
        <v>0</v>
      </c>
      <c r="AH1016" s="156">
        <v>0</v>
      </c>
      <c r="AI1016" s="156">
        <v>0</v>
      </c>
      <c r="AJ1016" s="156">
        <v>0</v>
      </c>
      <c r="AK1016" s="156" t="s">
        <v>104</v>
      </c>
      <c r="AL1016" s="103" t="s">
        <v>9575</v>
      </c>
      <c r="AM1016" s="156" t="s">
        <v>5243</v>
      </c>
      <c r="AN1016" s="156" t="s">
        <v>9576</v>
      </c>
      <c r="AO1016" s="156" t="s">
        <v>114</v>
      </c>
      <c r="AP1016" s="156" t="s">
        <v>114</v>
      </c>
      <c r="AQ1016" s="156" t="s">
        <v>114</v>
      </c>
      <c r="AR1016" s="156" t="s">
        <v>114</v>
      </c>
      <c r="AS1016" s="156" t="s">
        <v>109</v>
      </c>
      <c r="AT1016" s="156" t="s">
        <v>109</v>
      </c>
      <c r="AU1016" s="156" t="s">
        <v>392</v>
      </c>
      <c r="AV1016" s="156" t="s">
        <v>9324</v>
      </c>
      <c r="AW1016" s="156" t="s">
        <v>9324</v>
      </c>
      <c r="AX1016" s="156" t="s">
        <v>9324</v>
      </c>
      <c r="AY1016" s="156" t="s">
        <v>108</v>
      </c>
      <c r="AZ1016" s="156" t="s">
        <v>9324</v>
      </c>
      <c r="BA1016" s="156" t="s">
        <v>9324</v>
      </c>
      <c r="BB1016" s="156"/>
      <c r="BC1016" s="156" t="s">
        <v>9324</v>
      </c>
      <c r="BD1016" s="156" t="s">
        <v>9324</v>
      </c>
      <c r="BE1016" s="156" t="s">
        <v>9324</v>
      </c>
      <c r="BF1016" s="156" t="s">
        <v>9324</v>
      </c>
      <c r="BG1016" s="156" t="s">
        <v>9324</v>
      </c>
      <c r="BH1016" s="153">
        <f>T1016+BB1016</f>
        <v>9315000</v>
      </c>
      <c r="BI1016" s="349" t="s">
        <v>113</v>
      </c>
      <c r="BJ1016" s="240" t="s">
        <v>9324</v>
      </c>
      <c r="BK1016" s="240" t="s">
        <v>114</v>
      </c>
      <c r="BL1016" s="240" t="s">
        <v>9324</v>
      </c>
      <c r="BM1016" s="437"/>
      <c r="BN1016" s="156" t="s">
        <v>161</v>
      </c>
      <c r="BO1016" s="156" t="s">
        <v>9324</v>
      </c>
      <c r="BP1016" s="156" t="s">
        <v>9324</v>
      </c>
      <c r="BQ1016" s="156" t="s">
        <v>114</v>
      </c>
      <c r="BR1016" s="156" t="s">
        <v>114</v>
      </c>
      <c r="BS1016" s="156" t="s">
        <v>114</v>
      </c>
      <c r="BT1016" s="156" t="s">
        <v>114</v>
      </c>
      <c r="BU1016" s="156" t="s">
        <v>9552</v>
      </c>
      <c r="BV1016" s="156" t="s">
        <v>9553</v>
      </c>
      <c r="BW1016" s="156" t="s">
        <v>9554</v>
      </c>
      <c r="BX1016" s="156" t="s">
        <v>9324</v>
      </c>
      <c r="BY1016" s="156" t="s">
        <v>9324</v>
      </c>
      <c r="BZ1016" s="156" t="s">
        <v>9324</v>
      </c>
      <c r="CA1016" s="157" t="s">
        <v>109</v>
      </c>
      <c r="CB1016" s="157" t="s">
        <v>109</v>
      </c>
      <c r="CC1016" s="157" t="s">
        <v>109</v>
      </c>
      <c r="CD1016" s="156"/>
      <c r="CE1016" s="156"/>
      <c r="CF1016" s="156"/>
      <c r="CG1016" s="156"/>
      <c r="CH1016" s="156"/>
      <c r="CI1016" s="156"/>
      <c r="CJ1016" s="156"/>
      <c r="CK1016" s="156"/>
      <c r="CL1016" s="156"/>
      <c r="CM1016" s="157" t="s">
        <v>109</v>
      </c>
      <c r="CN1016" s="156"/>
      <c r="CO1016" s="297"/>
      <c r="CP1016" s="297"/>
      <c r="CQ1016" s="297"/>
      <c r="CR1016" s="297"/>
      <c r="CS1016" s="50"/>
      <c r="CT1016" s="50"/>
      <c r="CU1016" s="50"/>
      <c r="CV1016" s="50"/>
      <c r="CW1016" s="50"/>
      <c r="CX1016" s="50"/>
      <c r="CY1016" s="50"/>
      <c r="CZ1016" s="50"/>
      <c r="DA1016" s="50"/>
      <c r="DB1016" s="50"/>
      <c r="DC1016" s="50"/>
      <c r="DD1016" s="50"/>
      <c r="DE1016" s="50"/>
      <c r="DF1016" s="50"/>
      <c r="DG1016" s="50"/>
      <c r="DH1016" s="50"/>
      <c r="DI1016" s="50"/>
      <c r="DJ1016" s="50"/>
      <c r="DK1016" s="50"/>
      <c r="DL1016" s="50"/>
      <c r="DM1016" s="50"/>
      <c r="DN1016" s="50"/>
      <c r="DO1016" s="50"/>
      <c r="DP1016" s="50"/>
      <c r="DQ1016" s="50"/>
      <c r="DR1016" s="50"/>
      <c r="DS1016" s="50"/>
      <c r="DT1016" s="50"/>
      <c r="DU1016" s="50"/>
      <c r="DV1016" s="50"/>
      <c r="DW1016" s="50"/>
      <c r="DX1016" s="50"/>
      <c r="DY1016" s="50"/>
      <c r="DZ1016" s="50"/>
      <c r="EA1016" s="50"/>
      <c r="EB1016" s="50"/>
      <c r="EC1016" s="50"/>
      <c r="ED1016" s="50"/>
      <c r="EE1016" s="50"/>
      <c r="EF1016" s="50"/>
      <c r="EG1016" s="50"/>
      <c r="EH1016" s="50"/>
      <c r="EI1016" s="50"/>
      <c r="EJ1016" s="50"/>
      <c r="EK1016" s="50"/>
      <c r="EL1016" s="50"/>
      <c r="EM1016" s="50"/>
      <c r="EN1016" s="50"/>
      <c r="EO1016" s="50"/>
      <c r="EP1016" s="50"/>
      <c r="EQ1016" s="50"/>
      <c r="ER1016" s="50"/>
      <c r="ES1016" s="50"/>
      <c r="ET1016" s="50"/>
      <c r="EU1016" s="50"/>
      <c r="EV1016" s="50"/>
      <c r="EW1016" s="50"/>
      <c r="EX1016" s="50"/>
      <c r="EY1016" s="50"/>
      <c r="EZ1016" s="50"/>
      <c r="FA1016" s="50"/>
      <c r="FB1016" s="50"/>
      <c r="FC1016" s="50"/>
      <c r="FD1016" s="50"/>
      <c r="FE1016" s="50"/>
      <c r="FF1016" s="50"/>
      <c r="FG1016" s="50"/>
      <c r="FH1016" s="50"/>
      <c r="FI1016" s="50"/>
      <c r="FJ1016" s="50"/>
      <c r="FK1016" s="50"/>
      <c r="FL1016" s="50"/>
      <c r="FM1016" s="50"/>
      <c r="FN1016" s="50"/>
      <c r="FO1016" s="50"/>
      <c r="FP1016" s="50"/>
      <c r="FQ1016" s="50"/>
      <c r="FR1016" s="50"/>
      <c r="FS1016" s="50"/>
      <c r="FT1016" s="50"/>
      <c r="FU1016" s="50"/>
      <c r="FV1016" s="50"/>
      <c r="FW1016" s="50"/>
      <c r="FX1016" s="50"/>
      <c r="FY1016" s="50"/>
      <c r="FZ1016" s="50"/>
      <c r="GA1016" s="50"/>
      <c r="GB1016" s="50"/>
      <c r="GC1016" s="50"/>
      <c r="GD1016" s="50"/>
      <c r="GE1016" s="50"/>
      <c r="GF1016" s="50"/>
      <c r="GG1016" s="50"/>
      <c r="GH1016" s="50"/>
      <c r="GI1016" s="50"/>
      <c r="GJ1016" s="50"/>
      <c r="GK1016" s="50"/>
      <c r="GL1016" s="50"/>
      <c r="GM1016" s="50"/>
      <c r="GN1016" s="50"/>
      <c r="GO1016" s="50"/>
      <c r="GP1016" s="50"/>
      <c r="GQ1016" s="50"/>
      <c r="GR1016" s="50"/>
      <c r="GS1016" s="50"/>
      <c r="GT1016" s="50"/>
      <c r="GU1016" s="50"/>
      <c r="GV1016" s="16"/>
      <c r="GW1016" s="16"/>
      <c r="GX1016" s="16"/>
      <c r="GY1016" s="16"/>
      <c r="GZ1016" s="16"/>
      <c r="HA1016" s="16"/>
      <c r="HB1016" s="16"/>
      <c r="HC1016" s="16"/>
      <c r="HD1016" s="16"/>
      <c r="HE1016" s="16"/>
      <c r="HF1016" s="16"/>
      <c r="HG1016" s="16"/>
      <c r="HH1016" s="16"/>
      <c r="HI1016" s="16"/>
      <c r="HJ1016" s="16"/>
      <c r="HK1016" s="16"/>
      <c r="HL1016" s="16"/>
      <c r="HM1016" s="16"/>
      <c r="HN1016" s="16"/>
      <c r="HO1016" s="16"/>
      <c r="HP1016" s="16"/>
      <c r="HQ1016" s="16"/>
      <c r="HR1016" s="16"/>
      <c r="HS1016" s="16"/>
      <c r="HT1016" s="16"/>
      <c r="HU1016" s="16"/>
      <c r="HV1016" s="16"/>
      <c r="HW1016" s="16"/>
      <c r="HX1016" s="16"/>
      <c r="HY1016" s="16"/>
      <c r="HZ1016" s="16"/>
      <c r="IA1016" s="16"/>
      <c r="IB1016" s="16"/>
      <c r="IC1016" s="16"/>
      <c r="ID1016" s="16"/>
      <c r="IE1016" s="16"/>
      <c r="IF1016" s="16"/>
      <c r="IG1016" s="16"/>
      <c r="IH1016" s="16"/>
      <c r="II1016" s="16"/>
      <c r="IJ1016" s="16"/>
      <c r="IK1016" s="16"/>
      <c r="IL1016" s="16"/>
      <c r="IM1016" s="16"/>
      <c r="IN1016" s="16"/>
      <c r="IO1016" s="16"/>
      <c r="IP1016" s="16"/>
      <c r="IQ1016" s="16"/>
      <c r="IR1016" s="16"/>
      <c r="IS1016" s="16"/>
      <c r="IT1016" s="16"/>
      <c r="IU1016" s="16"/>
      <c r="IV1016" s="16"/>
      <c r="IW1016" s="16"/>
      <c r="IX1016" s="16"/>
      <c r="IY1016" s="16"/>
      <c r="IZ1016" s="16"/>
      <c r="JA1016" s="16"/>
      <c r="JB1016" s="16"/>
      <c r="JC1016" s="16"/>
      <c r="JD1016" s="16"/>
      <c r="JE1016" s="16"/>
      <c r="JF1016" s="16"/>
      <c r="JG1016" s="16"/>
      <c r="JH1016" s="16"/>
      <c r="JI1016" s="16"/>
      <c r="JJ1016" s="16"/>
      <c r="JK1016" s="16"/>
      <c r="JL1016" s="16"/>
      <c r="JM1016" s="16"/>
      <c r="JN1016" s="16"/>
      <c r="JO1016" s="16"/>
      <c r="JP1016" s="16"/>
      <c r="JQ1016" s="16"/>
      <c r="JR1016" s="16"/>
      <c r="JS1016" s="16"/>
      <c r="JT1016" s="16"/>
      <c r="JU1016" s="16"/>
      <c r="JV1016" s="16"/>
      <c r="JW1016" s="16"/>
      <c r="JX1016" s="16"/>
      <c r="JY1016" s="16"/>
      <c r="JZ1016" s="16"/>
      <c r="KA1016" s="16"/>
      <c r="KB1016" s="16"/>
      <c r="KC1016" s="16"/>
      <c r="KD1016" s="16"/>
      <c r="KE1016" s="16"/>
      <c r="KF1016" s="16"/>
      <c r="KG1016" s="16"/>
      <c r="KH1016" s="16"/>
      <c r="KI1016" s="16"/>
      <c r="KJ1016" s="16"/>
      <c r="KK1016" s="16"/>
      <c r="KL1016" s="16"/>
      <c r="KM1016" s="16"/>
      <c r="KN1016" s="16"/>
      <c r="KO1016" s="16"/>
      <c r="KP1016" s="16"/>
      <c r="KQ1016" s="16"/>
      <c r="KR1016" s="16"/>
      <c r="KS1016" s="16"/>
      <c r="KT1016" s="16"/>
      <c r="KU1016" s="16"/>
      <c r="KV1016" s="16"/>
      <c r="KW1016" s="16"/>
      <c r="KX1016" s="16"/>
      <c r="KY1016" s="16"/>
      <c r="KZ1016" s="16"/>
      <c r="LA1016" s="16"/>
      <c r="LB1016" s="16"/>
      <c r="LC1016" s="16"/>
      <c r="LD1016" s="16"/>
      <c r="LE1016" s="16"/>
      <c r="LF1016" s="16"/>
      <c r="LG1016" s="16"/>
      <c r="LH1016" s="16"/>
      <c r="LI1016" s="16"/>
      <c r="LJ1016" s="16"/>
      <c r="LK1016" s="16"/>
      <c r="LL1016" s="16"/>
      <c r="LM1016" s="16"/>
      <c r="LN1016" s="16"/>
      <c r="LO1016" s="16"/>
      <c r="LP1016" s="16"/>
      <c r="LQ1016" s="16"/>
      <c r="LR1016" s="16"/>
      <c r="LS1016" s="16"/>
      <c r="LT1016" s="16"/>
      <c r="LU1016" s="16"/>
      <c r="LV1016" s="16"/>
      <c r="LW1016" s="16"/>
      <c r="LX1016" s="16"/>
      <c r="LY1016" s="16"/>
      <c r="LZ1016" s="16"/>
      <c r="MA1016" s="16"/>
      <c r="MB1016" s="16"/>
      <c r="MC1016" s="16"/>
      <c r="MD1016" s="16"/>
      <c r="ME1016" s="16"/>
      <c r="MF1016" s="16"/>
      <c r="MG1016" s="16"/>
      <c r="MH1016" s="16"/>
      <c r="MI1016" s="16"/>
      <c r="MJ1016" s="16"/>
      <c r="MK1016" s="16"/>
      <c r="ML1016" s="16"/>
      <c r="MM1016" s="16"/>
      <c r="MN1016" s="16"/>
      <c r="MO1016" s="16"/>
      <c r="MP1016" s="16"/>
      <c r="MQ1016" s="16"/>
      <c r="MR1016" s="16"/>
      <c r="MS1016" s="16"/>
      <c r="MT1016" s="16"/>
      <c r="MU1016" s="16"/>
      <c r="MV1016" s="16"/>
      <c r="MW1016" s="16"/>
      <c r="MX1016" s="16"/>
      <c r="MY1016" s="16"/>
      <c r="MZ1016" s="16"/>
      <c r="NA1016" s="16"/>
      <c r="NB1016" s="16"/>
      <c r="NC1016" s="16"/>
      <c r="ND1016" s="16"/>
      <c r="NE1016" s="16"/>
      <c r="NF1016" s="16"/>
      <c r="NG1016" s="16"/>
      <c r="NH1016" s="16"/>
      <c r="NI1016" s="16"/>
      <c r="NJ1016" s="16"/>
      <c r="NK1016" s="16"/>
      <c r="NL1016" s="16"/>
      <c r="NM1016" s="16"/>
      <c r="NN1016" s="16"/>
      <c r="NO1016" s="16"/>
      <c r="NP1016" s="16"/>
      <c r="NQ1016" s="16"/>
      <c r="NR1016" s="16"/>
      <c r="NS1016" s="16"/>
      <c r="NT1016" s="16"/>
      <c r="NU1016" s="16"/>
      <c r="NV1016" s="16"/>
      <c r="NW1016" s="16"/>
      <c r="NX1016" s="16"/>
      <c r="NY1016" s="16"/>
      <c r="NZ1016" s="16"/>
      <c r="OA1016" s="16"/>
      <c r="OB1016" s="16"/>
      <c r="OC1016" s="16"/>
      <c r="OD1016" s="16"/>
      <c r="OE1016" s="16"/>
      <c r="OF1016" s="16"/>
      <c r="OG1016" s="16"/>
      <c r="OH1016" s="16"/>
      <c r="OI1016" s="16"/>
      <c r="OJ1016" s="16"/>
      <c r="OK1016" s="16"/>
      <c r="OL1016" s="16"/>
      <c r="OM1016" s="16"/>
      <c r="ON1016" s="16"/>
      <c r="OO1016" s="16"/>
      <c r="OP1016" s="16"/>
      <c r="OQ1016" s="16"/>
      <c r="OR1016" s="16"/>
      <c r="OS1016" s="16"/>
      <c r="OT1016" s="16"/>
      <c r="OU1016" s="16"/>
      <c r="OV1016" s="16"/>
      <c r="OW1016" s="16"/>
      <c r="OX1016" s="16"/>
      <c r="OY1016" s="16"/>
      <c r="OZ1016" s="16"/>
      <c r="PA1016" s="16"/>
      <c r="PB1016" s="16"/>
      <c r="PC1016" s="16"/>
      <c r="PD1016" s="16"/>
      <c r="PE1016" s="16"/>
      <c r="PF1016" s="16"/>
      <c r="PG1016" s="16"/>
      <c r="PH1016" s="16"/>
      <c r="PI1016" s="16"/>
      <c r="PJ1016" s="16"/>
      <c r="PK1016" s="16"/>
      <c r="PL1016" s="16"/>
      <c r="PM1016" s="16"/>
      <c r="PN1016" s="16"/>
      <c r="PO1016" s="16"/>
      <c r="PP1016" s="16"/>
      <c r="PQ1016" s="16"/>
      <c r="PR1016" s="16"/>
      <c r="PS1016" s="16"/>
      <c r="PT1016" s="16"/>
      <c r="PU1016" s="16"/>
      <c r="PV1016" s="16"/>
      <c r="PW1016" s="16"/>
      <c r="PX1016" s="16"/>
      <c r="PY1016" s="16"/>
      <c r="PZ1016" s="16"/>
      <c r="QA1016" s="16"/>
      <c r="QB1016" s="16"/>
      <c r="QC1016" s="16"/>
      <c r="QD1016" s="16"/>
      <c r="QE1016" s="16"/>
      <c r="QF1016" s="16"/>
      <c r="QG1016" s="16"/>
      <c r="QH1016" s="16"/>
      <c r="QI1016" s="16"/>
      <c r="QJ1016" s="16"/>
      <c r="QK1016" s="16"/>
      <c r="QL1016" s="16"/>
      <c r="QM1016" s="16"/>
      <c r="QN1016" s="16"/>
      <c r="QO1016" s="16"/>
      <c r="QP1016" s="16"/>
      <c r="QQ1016" s="16"/>
      <c r="QR1016" s="16"/>
      <c r="QS1016" s="16"/>
      <c r="QT1016" s="16"/>
      <c r="QU1016" s="16"/>
      <c r="QV1016" s="16"/>
      <c r="QW1016" s="16"/>
      <c r="QX1016" s="16"/>
      <c r="QY1016" s="16"/>
      <c r="QZ1016" s="16"/>
      <c r="RA1016" s="16"/>
      <c r="RB1016" s="16"/>
      <c r="RC1016" s="16"/>
      <c r="RD1016" s="16"/>
      <c r="RE1016" s="16"/>
      <c r="RF1016" s="16"/>
      <c r="RG1016" s="16"/>
      <c r="RH1016" s="16"/>
      <c r="RI1016" s="16"/>
      <c r="RJ1016" s="16"/>
      <c r="RK1016" s="16"/>
      <c r="RL1016" s="16"/>
      <c r="RM1016" s="16"/>
      <c r="RN1016" s="16"/>
      <c r="RO1016" s="16"/>
      <c r="RP1016" s="16"/>
      <c r="RQ1016" s="16"/>
      <c r="RR1016" s="16"/>
      <c r="RS1016" s="16"/>
      <c r="RT1016" s="16"/>
      <c r="RU1016" s="16"/>
      <c r="RV1016" s="16"/>
      <c r="RW1016" s="16"/>
      <c r="RX1016" s="16"/>
      <c r="RY1016" s="16"/>
      <c r="RZ1016" s="16"/>
      <c r="SA1016" s="16"/>
      <c r="SB1016" s="16"/>
      <c r="SC1016" s="16"/>
      <c r="SD1016" s="16"/>
      <c r="SE1016" s="16"/>
      <c r="SF1016" s="16"/>
      <c r="SG1016" s="16"/>
      <c r="SH1016" s="16"/>
      <c r="SI1016" s="16"/>
      <c r="SJ1016" s="16"/>
      <c r="SK1016" s="16"/>
      <c r="SL1016" s="16"/>
      <c r="SM1016" s="16"/>
      <c r="SN1016" s="16"/>
      <c r="SO1016" s="16"/>
      <c r="SP1016" s="16"/>
      <c r="SQ1016" s="16"/>
      <c r="SR1016" s="16"/>
      <c r="SS1016" s="16"/>
      <c r="ST1016" s="16"/>
      <c r="SU1016" s="16"/>
      <c r="SV1016" s="16"/>
      <c r="SW1016" s="16"/>
      <c r="SX1016" s="16"/>
      <c r="SY1016" s="16"/>
      <c r="SZ1016" s="16"/>
      <c r="TA1016" s="16"/>
      <c r="TB1016" s="16"/>
      <c r="TC1016" s="16"/>
      <c r="TD1016" s="16"/>
      <c r="TE1016" s="16"/>
      <c r="TF1016" s="16"/>
      <c r="TG1016" s="16"/>
      <c r="TH1016" s="16"/>
      <c r="TI1016" s="16"/>
      <c r="TJ1016" s="16"/>
      <c r="TK1016" s="16"/>
      <c r="TL1016" s="16"/>
      <c r="TM1016" s="16"/>
      <c r="TN1016" s="16"/>
      <c r="TO1016" s="16"/>
      <c r="TP1016" s="16"/>
      <c r="TQ1016" s="16"/>
      <c r="TR1016" s="16"/>
      <c r="TS1016" s="16"/>
      <c r="TT1016" s="16"/>
      <c r="TU1016" s="16"/>
      <c r="TV1016" s="16"/>
      <c r="TW1016" s="16"/>
      <c r="TX1016" s="16"/>
      <c r="TY1016" s="16"/>
      <c r="TZ1016" s="16"/>
      <c r="UA1016" s="16"/>
      <c r="UB1016" s="16"/>
      <c r="UC1016" s="16"/>
      <c r="UD1016" s="16"/>
      <c r="UE1016" s="16"/>
      <c r="UF1016" s="16"/>
      <c r="UG1016" s="16"/>
      <c r="UH1016" s="16"/>
      <c r="UI1016" s="16"/>
      <c r="UJ1016" s="16"/>
      <c r="UK1016" s="16"/>
      <c r="UL1016" s="16"/>
      <c r="UM1016" s="16"/>
      <c r="UN1016" s="16"/>
      <c r="UO1016" s="16"/>
      <c r="UP1016" s="16"/>
      <c r="UQ1016" s="16"/>
      <c r="UR1016" s="16"/>
      <c r="US1016" s="16"/>
      <c r="UT1016" s="16"/>
      <c r="UU1016" s="16"/>
      <c r="UV1016" s="16"/>
      <c r="UW1016" s="16"/>
      <c r="UX1016" s="16"/>
      <c r="UY1016" s="16"/>
      <c r="UZ1016" s="16"/>
      <c r="VA1016" s="16"/>
      <c r="VB1016" s="16"/>
      <c r="VC1016" s="16"/>
      <c r="VD1016" s="16"/>
      <c r="VE1016" s="16"/>
      <c r="VF1016" s="16"/>
      <c r="VG1016" s="16"/>
      <c r="VH1016" s="16"/>
      <c r="VI1016" s="16"/>
      <c r="VJ1016" s="16"/>
      <c r="VK1016" s="16"/>
      <c r="VL1016" s="16"/>
      <c r="VM1016" s="16"/>
      <c r="VN1016" s="16"/>
      <c r="VO1016" s="16"/>
      <c r="VP1016" s="16"/>
      <c r="VQ1016" s="16"/>
      <c r="VR1016" s="16"/>
      <c r="VS1016" s="16"/>
      <c r="VT1016" s="16"/>
      <c r="VU1016" s="16"/>
      <c r="VV1016" s="16"/>
      <c r="VW1016" s="16"/>
      <c r="VX1016" s="16"/>
      <c r="VY1016" s="16"/>
      <c r="VZ1016" s="16"/>
      <c r="WA1016" s="16"/>
      <c r="WB1016" s="16"/>
      <c r="WC1016" s="16"/>
      <c r="WD1016" s="16"/>
      <c r="WE1016" s="16"/>
      <c r="WF1016" s="16"/>
      <c r="WG1016" s="16"/>
      <c r="WH1016" s="16"/>
      <c r="WI1016" s="16"/>
      <c r="WJ1016" s="16"/>
      <c r="WK1016" s="16"/>
      <c r="WL1016" s="16"/>
      <c r="WM1016" s="16"/>
      <c r="WN1016" s="16"/>
      <c r="WO1016" s="16"/>
      <c r="WP1016" s="16"/>
      <c r="WQ1016" s="16"/>
      <c r="WR1016" s="16"/>
      <c r="WS1016" s="16"/>
      <c r="WT1016" s="16"/>
      <c r="WU1016" s="16"/>
      <c r="WV1016" s="16"/>
      <c r="WW1016" s="16"/>
      <c r="WX1016" s="16"/>
      <c r="WY1016" s="16"/>
      <c r="WZ1016" s="16"/>
      <c r="XA1016" s="16"/>
      <c r="XB1016" s="16"/>
      <c r="XC1016" s="16"/>
      <c r="XD1016" s="16"/>
      <c r="XE1016" s="16"/>
      <c r="XF1016" s="16"/>
      <c r="XG1016" s="16"/>
      <c r="XH1016" s="16"/>
      <c r="XI1016" s="16"/>
      <c r="XJ1016" s="16"/>
      <c r="XK1016" s="16"/>
      <c r="XL1016" s="16"/>
      <c r="XM1016" s="16"/>
      <c r="XN1016" s="16"/>
      <c r="XO1016" s="16"/>
      <c r="XP1016" s="16"/>
      <c r="XQ1016" s="16"/>
      <c r="XR1016" s="16"/>
      <c r="XS1016" s="16"/>
      <c r="XT1016" s="16"/>
      <c r="XU1016" s="16"/>
      <c r="XV1016" s="16"/>
      <c r="XW1016" s="16"/>
      <c r="XX1016" s="16"/>
      <c r="XY1016" s="16"/>
      <c r="XZ1016" s="16"/>
      <c r="YA1016" s="16"/>
      <c r="YB1016" s="16"/>
      <c r="YC1016" s="16"/>
      <c r="YD1016" s="16"/>
      <c r="YE1016" s="16"/>
      <c r="YF1016" s="16"/>
      <c r="YG1016" s="16"/>
      <c r="YH1016" s="16"/>
      <c r="YI1016" s="16"/>
      <c r="YJ1016" s="16"/>
      <c r="YK1016" s="16"/>
      <c r="YL1016" s="16"/>
      <c r="YM1016" s="16"/>
      <c r="YN1016" s="16"/>
      <c r="YO1016" s="16"/>
      <c r="YP1016" s="16"/>
      <c r="YQ1016" s="16"/>
      <c r="YR1016" s="16"/>
      <c r="YS1016" s="16"/>
      <c r="YT1016" s="16"/>
      <c r="YU1016" s="16"/>
      <c r="YV1016" s="16"/>
      <c r="YW1016" s="16"/>
      <c r="YX1016" s="16"/>
      <c r="YY1016" s="16"/>
      <c r="YZ1016" s="16"/>
      <c r="ZA1016" s="16"/>
      <c r="ZB1016" s="16"/>
      <c r="ZC1016" s="16"/>
      <c r="ZD1016" s="16"/>
      <c r="ZE1016" s="16"/>
      <c r="ZF1016" s="16"/>
      <c r="ZG1016" s="16"/>
      <c r="ZH1016" s="16"/>
      <c r="ZI1016" s="16"/>
      <c r="ZJ1016" s="16"/>
      <c r="ZK1016" s="16"/>
      <c r="ZL1016" s="16"/>
      <c r="ZM1016" s="16"/>
      <c r="ZN1016" s="16"/>
      <c r="ZO1016" s="16"/>
      <c r="ZP1016" s="16"/>
      <c r="ZQ1016" s="16"/>
      <c r="ZR1016" s="16"/>
      <c r="ZS1016" s="16"/>
      <c r="ZT1016" s="16"/>
      <c r="ZU1016" s="16"/>
      <c r="ZV1016" s="16"/>
      <c r="ZW1016" s="16"/>
      <c r="ZX1016" s="16"/>
      <c r="ZY1016" s="16"/>
      <c r="ZZ1016" s="16"/>
      <c r="AAA1016" s="16"/>
      <c r="AAB1016" s="16"/>
      <c r="AAC1016" s="16"/>
      <c r="AAD1016" s="16"/>
      <c r="AAE1016" s="16"/>
      <c r="AAF1016" s="16"/>
      <c r="AAG1016" s="16"/>
      <c r="AAH1016" s="16"/>
      <c r="AAI1016" s="16"/>
      <c r="AAJ1016" s="16"/>
      <c r="AAK1016" s="16"/>
      <c r="AAL1016" s="16"/>
      <c r="AAM1016" s="16"/>
      <c r="AAN1016" s="16"/>
      <c r="AAO1016" s="16"/>
      <c r="AAP1016" s="16"/>
      <c r="AAQ1016" s="16"/>
      <c r="AAR1016" s="16"/>
      <c r="AAS1016" s="16"/>
      <c r="AAT1016" s="16"/>
      <c r="AAU1016" s="16"/>
      <c r="AAV1016" s="16"/>
      <c r="AAW1016" s="16"/>
      <c r="AAX1016" s="16"/>
      <c r="AAY1016" s="16"/>
      <c r="AAZ1016" s="16"/>
      <c r="ABA1016" s="16"/>
      <c r="ABB1016" s="16"/>
      <c r="ABC1016" s="16"/>
      <c r="ABD1016" s="16"/>
      <c r="ABE1016" s="16"/>
      <c r="ABF1016" s="16"/>
      <c r="ABG1016" s="16"/>
      <c r="ABH1016" s="16"/>
    </row>
    <row r="1017" spans="1:9582" s="50" customFormat="1" ht="45.75" customHeight="1">
      <c r="A1017" s="589">
        <f>1+A1016</f>
        <v>1015</v>
      </c>
      <c r="B1017" s="403" t="s">
        <v>9577</v>
      </c>
      <c r="C1017" s="156" t="s">
        <v>9578</v>
      </c>
      <c r="D1017" s="156" t="s">
        <v>6692</v>
      </c>
      <c r="E1017" s="156">
        <v>45568</v>
      </c>
      <c r="F1017" s="156">
        <v>45483</v>
      </c>
      <c r="G1017" s="156">
        <v>45646</v>
      </c>
      <c r="H1017" s="156" t="s">
        <v>416</v>
      </c>
      <c r="I1017" s="156" t="s">
        <v>95</v>
      </c>
      <c r="J1017" s="301" t="s">
        <v>843</v>
      </c>
      <c r="K1017" s="251" t="s">
        <v>9579</v>
      </c>
      <c r="L1017" s="156">
        <v>1</v>
      </c>
      <c r="M1017" s="156" t="s">
        <v>97</v>
      </c>
      <c r="N1017" s="156" t="s">
        <v>5078</v>
      </c>
      <c r="O1017" s="156" t="s">
        <v>783</v>
      </c>
      <c r="P1017" s="156" t="s">
        <v>9580</v>
      </c>
      <c r="Q1017" s="156" t="s">
        <v>8821</v>
      </c>
      <c r="R1017" s="143">
        <v>0</v>
      </c>
      <c r="S1017" s="134" t="s">
        <v>9581</v>
      </c>
      <c r="T1017" s="253">
        <v>13539000</v>
      </c>
      <c r="U1017" s="156" t="s">
        <v>9324</v>
      </c>
      <c r="V1017" s="253" t="s">
        <v>9435</v>
      </c>
      <c r="W1017" s="156" t="s">
        <v>9324</v>
      </c>
      <c r="X1017" s="156" t="s">
        <v>103</v>
      </c>
      <c r="Y1017" s="317">
        <f>+Z1017+AA1017+AB1017</f>
        <v>13539000</v>
      </c>
      <c r="Z1017" s="156">
        <v>13539000</v>
      </c>
      <c r="AA1017" s="156">
        <v>0</v>
      </c>
      <c r="AB1017" s="156">
        <v>0</v>
      </c>
      <c r="AC1017" s="156">
        <v>0</v>
      </c>
      <c r="AD1017" s="156">
        <v>0</v>
      </c>
      <c r="AE1017" s="156">
        <v>0</v>
      </c>
      <c r="AF1017" s="156">
        <v>0</v>
      </c>
      <c r="AG1017" s="156">
        <v>0</v>
      </c>
      <c r="AH1017" s="156">
        <v>0</v>
      </c>
      <c r="AI1017" s="156">
        <v>0</v>
      </c>
      <c r="AJ1017" s="156">
        <v>0</v>
      </c>
      <c r="AK1017" s="156" t="s">
        <v>104</v>
      </c>
      <c r="AL1017" s="103" t="s">
        <v>9582</v>
      </c>
      <c r="AM1017" s="156" t="s">
        <v>9583</v>
      </c>
      <c r="AN1017" s="156" t="s">
        <v>9584</v>
      </c>
      <c r="AO1017" s="156" t="s">
        <v>114</v>
      </c>
      <c r="AP1017" s="156" t="s">
        <v>114</v>
      </c>
      <c r="AQ1017" s="156" t="s">
        <v>114</v>
      </c>
      <c r="AR1017" s="156" t="s">
        <v>114</v>
      </c>
      <c r="AS1017" s="156" t="s">
        <v>9324</v>
      </c>
      <c r="AT1017" s="156" t="s">
        <v>9324</v>
      </c>
      <c r="AU1017" s="156" t="s">
        <v>392</v>
      </c>
      <c r="AV1017" s="156" t="s">
        <v>9324</v>
      </c>
      <c r="AW1017" s="156" t="s">
        <v>9324</v>
      </c>
      <c r="AX1017" s="156" t="s">
        <v>9324</v>
      </c>
      <c r="AY1017" s="156" t="s">
        <v>108</v>
      </c>
      <c r="AZ1017" s="156" t="s">
        <v>9324</v>
      </c>
      <c r="BA1017" s="156" t="s">
        <v>9324</v>
      </c>
      <c r="BB1017" s="156"/>
      <c r="BC1017" s="156" t="s">
        <v>9324</v>
      </c>
      <c r="BD1017" s="156" t="s">
        <v>9324</v>
      </c>
      <c r="BE1017" s="156" t="s">
        <v>9324</v>
      </c>
      <c r="BF1017" s="156" t="s">
        <v>9324</v>
      </c>
      <c r="BG1017" s="156" t="s">
        <v>9324</v>
      </c>
      <c r="BH1017" s="153">
        <f>T1017+BB1017</f>
        <v>13539000</v>
      </c>
      <c r="BI1017" s="437" t="s">
        <v>259</v>
      </c>
      <c r="BJ1017" s="240" t="s">
        <v>9324</v>
      </c>
      <c r="BK1017" s="240" t="s">
        <v>114</v>
      </c>
      <c r="BL1017" s="240" t="s">
        <v>9324</v>
      </c>
      <c r="BM1017" s="161" t="s">
        <v>2539</v>
      </c>
      <c r="BN1017" s="156" t="s">
        <v>161</v>
      </c>
      <c r="BO1017" s="156">
        <v>55</v>
      </c>
      <c r="BP1017" s="156"/>
      <c r="BQ1017" s="156" t="s">
        <v>108</v>
      </c>
      <c r="BR1017" s="156" t="s">
        <v>108</v>
      </c>
      <c r="BS1017" s="156" t="s">
        <v>108</v>
      </c>
      <c r="BT1017" s="156" t="s">
        <v>108</v>
      </c>
      <c r="BU1017" s="156" t="s">
        <v>851</v>
      </c>
      <c r="BV1017" s="156">
        <v>3175762809</v>
      </c>
      <c r="BW1017" s="156" t="s">
        <v>852</v>
      </c>
      <c r="BX1017" s="156" t="s">
        <v>304</v>
      </c>
      <c r="BY1017" s="156" t="s">
        <v>119</v>
      </c>
      <c r="BZ1017" s="156">
        <v>264532490</v>
      </c>
      <c r="CA1017" s="157" t="s">
        <v>109</v>
      </c>
      <c r="CB1017" s="157" t="s">
        <v>109</v>
      </c>
      <c r="CC1017" s="157" t="s">
        <v>109</v>
      </c>
      <c r="CD1017" s="156"/>
      <c r="CE1017" s="156"/>
      <c r="CF1017" s="156"/>
      <c r="CG1017" s="156"/>
      <c r="CH1017" s="156"/>
      <c r="CI1017" s="156"/>
      <c r="CJ1017" s="156"/>
      <c r="CK1017" s="156"/>
      <c r="CL1017" s="156"/>
      <c r="CM1017" s="157" t="s">
        <v>109</v>
      </c>
      <c r="CN1017" s="156"/>
      <c r="CO1017" s="297"/>
      <c r="CP1017" s="297"/>
      <c r="CQ1017" s="297"/>
      <c r="CR1017" s="297"/>
      <c r="CS1017" s="297"/>
      <c r="CT1017" s="297"/>
      <c r="CU1017" s="297"/>
      <c r="CV1017" s="297"/>
      <c r="CW1017" s="297"/>
      <c r="CX1017" s="297"/>
      <c r="CY1017" s="297"/>
      <c r="CZ1017" s="297"/>
      <c r="DA1017" s="297"/>
      <c r="DB1017" s="297"/>
      <c r="DC1017" s="297"/>
      <c r="DD1017" s="297"/>
      <c r="DE1017" s="297"/>
      <c r="DF1017" s="297"/>
      <c r="DG1017" s="297"/>
      <c r="DH1017" s="297"/>
      <c r="DI1017" s="297"/>
      <c r="DJ1017" s="297"/>
      <c r="DK1017" s="297"/>
      <c r="DL1017" s="297"/>
      <c r="DM1017" s="297"/>
      <c r="DN1017" s="297"/>
      <c r="DO1017" s="297"/>
      <c r="DP1017" s="297"/>
      <c r="DQ1017" s="297"/>
      <c r="DR1017" s="297"/>
      <c r="DS1017" s="297"/>
      <c r="DT1017" s="297"/>
      <c r="DU1017" s="297"/>
      <c r="DV1017" s="297"/>
      <c r="DW1017" s="297"/>
      <c r="DX1017" s="297"/>
      <c r="DY1017" s="297"/>
      <c r="DZ1017" s="297"/>
      <c r="EA1017" s="297"/>
      <c r="EB1017" s="297"/>
      <c r="EC1017" s="297"/>
      <c r="ED1017" s="297"/>
      <c r="EE1017" s="297"/>
      <c r="EF1017" s="297"/>
      <c r="EG1017" s="297"/>
      <c r="EH1017" s="297"/>
      <c r="EI1017" s="297"/>
      <c r="EJ1017" s="297"/>
      <c r="EK1017" s="297"/>
      <c r="EL1017" s="297"/>
      <c r="EM1017" s="297"/>
      <c r="EN1017" s="297"/>
      <c r="EO1017" s="297"/>
      <c r="EP1017" s="297"/>
      <c r="EQ1017" s="297"/>
      <c r="ER1017" s="297"/>
      <c r="ES1017" s="297"/>
      <c r="ET1017" s="297"/>
      <c r="EU1017" s="297"/>
      <c r="EV1017" s="297"/>
      <c r="EW1017" s="297"/>
      <c r="EX1017" s="297"/>
      <c r="EY1017" s="297"/>
      <c r="EZ1017" s="297"/>
      <c r="FA1017" s="297"/>
      <c r="FB1017" s="297"/>
      <c r="FC1017" s="297"/>
      <c r="FD1017" s="297"/>
      <c r="FE1017" s="297"/>
      <c r="FF1017" s="297"/>
      <c r="FG1017" s="297"/>
      <c r="FH1017" s="297"/>
      <c r="FI1017" s="297"/>
      <c r="FJ1017" s="297"/>
      <c r="FK1017" s="297"/>
      <c r="FL1017" s="297"/>
      <c r="FM1017" s="297"/>
      <c r="FN1017" s="297"/>
      <c r="FO1017" s="297"/>
      <c r="FP1017" s="297"/>
      <c r="FQ1017" s="297"/>
      <c r="FR1017" s="297"/>
      <c r="FS1017" s="297"/>
      <c r="FT1017" s="297"/>
      <c r="FU1017" s="297"/>
      <c r="FV1017" s="297"/>
      <c r="FW1017" s="297"/>
      <c r="FX1017" s="297"/>
      <c r="FY1017" s="297"/>
      <c r="FZ1017" s="297"/>
      <c r="GA1017" s="297"/>
      <c r="GB1017" s="297"/>
      <c r="GC1017" s="297"/>
      <c r="GD1017" s="297"/>
      <c r="GE1017" s="297"/>
      <c r="GF1017" s="297"/>
      <c r="GG1017" s="297"/>
      <c r="GH1017" s="297"/>
      <c r="GI1017" s="297"/>
      <c r="GJ1017" s="297"/>
      <c r="GK1017" s="297"/>
      <c r="GL1017" s="297"/>
      <c r="GM1017" s="297"/>
      <c r="GN1017" s="297"/>
      <c r="GO1017" s="297"/>
      <c r="GP1017" s="297"/>
      <c r="GQ1017" s="297"/>
      <c r="GR1017" s="297"/>
      <c r="GS1017" s="297"/>
      <c r="GT1017" s="297"/>
      <c r="GU1017" s="297"/>
      <c r="GV1017" s="328"/>
      <c r="GW1017" s="328"/>
      <c r="GX1017" s="328"/>
      <c r="GY1017" s="328"/>
      <c r="GZ1017" s="328"/>
      <c r="HA1017" s="328"/>
      <c r="HB1017" s="328"/>
      <c r="HC1017" s="328"/>
      <c r="HD1017" s="328"/>
      <c r="HE1017" s="328"/>
      <c r="HF1017" s="328"/>
      <c r="HG1017" s="328"/>
      <c r="HH1017" s="328"/>
      <c r="HI1017" s="328"/>
      <c r="HJ1017" s="328"/>
      <c r="HK1017" s="328"/>
      <c r="HL1017" s="328"/>
      <c r="HM1017" s="328"/>
      <c r="HN1017" s="328"/>
      <c r="HO1017" s="328"/>
      <c r="HP1017" s="328"/>
      <c r="HQ1017" s="328"/>
      <c r="HR1017" s="328"/>
      <c r="HS1017" s="328"/>
      <c r="HT1017" s="328"/>
      <c r="HU1017" s="328"/>
      <c r="HV1017" s="328"/>
      <c r="HW1017" s="328"/>
      <c r="HX1017" s="328"/>
      <c r="HY1017" s="328"/>
      <c r="HZ1017" s="328"/>
      <c r="IA1017" s="328"/>
      <c r="IB1017" s="328"/>
      <c r="IC1017" s="328"/>
      <c r="ID1017" s="328"/>
      <c r="IE1017" s="328"/>
      <c r="IF1017" s="328"/>
      <c r="IG1017" s="328"/>
      <c r="IH1017" s="328"/>
      <c r="II1017" s="328"/>
      <c r="IJ1017" s="328"/>
      <c r="IK1017" s="328"/>
      <c r="IL1017" s="328"/>
      <c r="IM1017" s="328"/>
      <c r="IN1017" s="328"/>
      <c r="IO1017" s="328"/>
      <c r="IP1017" s="328"/>
      <c r="IQ1017" s="328"/>
      <c r="IR1017" s="328"/>
      <c r="IS1017" s="328"/>
      <c r="IT1017" s="328"/>
      <c r="IU1017" s="328"/>
      <c r="IV1017" s="328"/>
      <c r="IW1017" s="328"/>
      <c r="IX1017" s="328"/>
      <c r="IY1017" s="328"/>
      <c r="IZ1017" s="328"/>
      <c r="JA1017" s="328"/>
      <c r="JB1017" s="328"/>
      <c r="JC1017" s="328"/>
      <c r="JD1017" s="328"/>
      <c r="JE1017" s="328"/>
      <c r="JF1017" s="328"/>
      <c r="JG1017" s="328"/>
      <c r="JH1017" s="328"/>
      <c r="JI1017" s="328"/>
      <c r="JJ1017" s="328"/>
      <c r="JK1017" s="328"/>
      <c r="JL1017" s="328"/>
      <c r="JM1017" s="328"/>
      <c r="JN1017" s="328"/>
      <c r="JO1017" s="328"/>
      <c r="JP1017" s="328"/>
      <c r="JQ1017" s="328"/>
      <c r="JR1017" s="328"/>
      <c r="JS1017" s="328"/>
      <c r="JT1017" s="328"/>
      <c r="JU1017" s="328"/>
      <c r="JV1017" s="328"/>
      <c r="JW1017" s="328"/>
      <c r="JX1017" s="328"/>
      <c r="JY1017" s="328"/>
      <c r="JZ1017" s="328"/>
      <c r="KA1017" s="328"/>
      <c r="KB1017" s="328"/>
      <c r="KC1017" s="328"/>
      <c r="KD1017" s="328"/>
      <c r="KE1017" s="328"/>
      <c r="KF1017" s="328"/>
      <c r="KG1017" s="328"/>
      <c r="KH1017" s="328"/>
      <c r="KI1017" s="328"/>
      <c r="KJ1017" s="328"/>
      <c r="KK1017" s="328"/>
      <c r="KL1017" s="328"/>
      <c r="KM1017" s="328"/>
      <c r="KN1017" s="328"/>
      <c r="KO1017" s="328"/>
      <c r="KP1017" s="328"/>
      <c r="KQ1017" s="328"/>
      <c r="KR1017" s="328"/>
      <c r="KS1017" s="328"/>
      <c r="KT1017" s="328"/>
      <c r="KU1017" s="328"/>
      <c r="KV1017" s="328"/>
      <c r="KW1017" s="328"/>
      <c r="KX1017" s="328"/>
      <c r="KY1017" s="328"/>
      <c r="KZ1017" s="328"/>
      <c r="LA1017" s="328"/>
      <c r="LB1017" s="328"/>
      <c r="LC1017" s="328"/>
      <c r="LD1017" s="328"/>
      <c r="LE1017" s="328"/>
      <c r="LF1017" s="328"/>
      <c r="LG1017" s="328"/>
      <c r="LH1017" s="328"/>
      <c r="LI1017" s="328"/>
      <c r="LJ1017" s="328"/>
      <c r="LK1017" s="328"/>
      <c r="LL1017" s="328"/>
      <c r="LM1017" s="328"/>
      <c r="LN1017" s="328"/>
      <c r="LO1017" s="328"/>
      <c r="LP1017" s="328"/>
      <c r="LQ1017" s="328"/>
      <c r="LR1017" s="328"/>
      <c r="LS1017" s="328"/>
      <c r="LT1017" s="328"/>
      <c r="LU1017" s="328"/>
      <c r="LV1017" s="328"/>
      <c r="LW1017" s="328"/>
      <c r="LX1017" s="328"/>
      <c r="LY1017" s="328"/>
      <c r="LZ1017" s="328"/>
      <c r="MA1017" s="328"/>
      <c r="MB1017" s="328"/>
      <c r="MC1017" s="328"/>
      <c r="MD1017" s="328"/>
      <c r="ME1017" s="328"/>
      <c r="MF1017" s="328"/>
      <c r="MG1017" s="328"/>
      <c r="MH1017" s="328"/>
      <c r="MI1017" s="328"/>
      <c r="MJ1017" s="328"/>
      <c r="MK1017" s="328"/>
      <c r="ML1017" s="328"/>
      <c r="MM1017" s="328"/>
      <c r="MN1017" s="328"/>
      <c r="MO1017" s="328"/>
      <c r="MP1017" s="328"/>
      <c r="MQ1017" s="328"/>
      <c r="MR1017" s="328"/>
      <c r="MS1017" s="328"/>
      <c r="MT1017" s="328"/>
      <c r="MU1017" s="328"/>
      <c r="MV1017" s="328"/>
      <c r="MW1017" s="328"/>
      <c r="MX1017" s="328"/>
      <c r="MY1017" s="328"/>
      <c r="MZ1017" s="328"/>
      <c r="NA1017" s="328"/>
      <c r="NB1017" s="328"/>
      <c r="NC1017" s="328"/>
      <c r="ND1017" s="328"/>
      <c r="NE1017" s="328"/>
      <c r="NF1017" s="328"/>
      <c r="NG1017" s="328"/>
      <c r="NH1017" s="328"/>
      <c r="NI1017" s="328"/>
      <c r="NJ1017" s="328"/>
      <c r="NK1017" s="328"/>
      <c r="NL1017" s="328"/>
      <c r="NM1017" s="328"/>
      <c r="NN1017" s="328"/>
      <c r="NO1017" s="328"/>
      <c r="NP1017" s="328"/>
      <c r="NQ1017" s="328"/>
      <c r="NR1017" s="328"/>
      <c r="NS1017" s="328"/>
      <c r="NT1017" s="328"/>
      <c r="NU1017" s="328"/>
      <c r="NV1017" s="328"/>
      <c r="NW1017" s="328"/>
      <c r="NX1017" s="328"/>
      <c r="NY1017" s="328"/>
      <c r="NZ1017" s="328"/>
      <c r="OA1017" s="328"/>
      <c r="OB1017" s="328"/>
      <c r="OC1017" s="328"/>
      <c r="OD1017" s="328"/>
      <c r="OE1017" s="328"/>
      <c r="OF1017" s="328"/>
      <c r="OG1017" s="328"/>
      <c r="OH1017" s="328"/>
      <c r="OI1017" s="328"/>
      <c r="OJ1017" s="328"/>
      <c r="OK1017" s="328"/>
      <c r="OL1017" s="328"/>
      <c r="OM1017" s="328"/>
      <c r="ON1017" s="328"/>
      <c r="OO1017" s="328"/>
      <c r="OP1017" s="328"/>
      <c r="OQ1017" s="328"/>
      <c r="OR1017" s="328"/>
      <c r="OS1017" s="328"/>
      <c r="OT1017" s="328"/>
      <c r="OU1017" s="328"/>
      <c r="OV1017" s="328"/>
      <c r="OW1017" s="328"/>
      <c r="OX1017" s="328"/>
      <c r="OY1017" s="328"/>
      <c r="OZ1017" s="328"/>
      <c r="PA1017" s="328"/>
      <c r="PB1017" s="328"/>
      <c r="PC1017" s="328"/>
      <c r="PD1017" s="328"/>
      <c r="PE1017" s="328"/>
      <c r="PF1017" s="328"/>
      <c r="PG1017" s="328"/>
      <c r="PH1017" s="328"/>
      <c r="PI1017" s="328"/>
      <c r="PJ1017" s="328"/>
      <c r="PK1017" s="328"/>
      <c r="PL1017" s="328"/>
      <c r="PM1017" s="328"/>
      <c r="PN1017" s="328"/>
      <c r="PO1017" s="328"/>
      <c r="PP1017" s="328"/>
      <c r="PQ1017" s="328"/>
      <c r="PR1017" s="328"/>
      <c r="PS1017" s="328"/>
      <c r="PT1017" s="328"/>
      <c r="PU1017" s="328"/>
      <c r="PV1017" s="328"/>
      <c r="PW1017" s="328"/>
      <c r="PX1017" s="328"/>
      <c r="PY1017" s="328"/>
      <c r="PZ1017" s="328"/>
      <c r="QA1017" s="328"/>
      <c r="QB1017" s="328"/>
      <c r="QC1017" s="328"/>
      <c r="QD1017" s="328"/>
      <c r="QE1017" s="328"/>
      <c r="QF1017" s="328"/>
      <c r="QG1017" s="328"/>
      <c r="QH1017" s="328"/>
      <c r="QI1017" s="328"/>
      <c r="QJ1017" s="328"/>
      <c r="QK1017" s="328"/>
      <c r="QL1017" s="328"/>
      <c r="QM1017" s="328"/>
      <c r="QN1017" s="328"/>
      <c r="QO1017" s="328"/>
      <c r="QP1017" s="328"/>
      <c r="QQ1017" s="328"/>
      <c r="QR1017" s="328"/>
      <c r="QS1017" s="328"/>
      <c r="QT1017" s="328"/>
      <c r="QU1017" s="328"/>
      <c r="QV1017" s="328"/>
      <c r="QW1017" s="328"/>
      <c r="QX1017" s="328"/>
      <c r="QY1017" s="328"/>
      <c r="QZ1017" s="328"/>
      <c r="RA1017" s="328"/>
      <c r="RB1017" s="328"/>
      <c r="RC1017" s="328"/>
      <c r="RD1017" s="328"/>
      <c r="RE1017" s="328"/>
      <c r="RF1017" s="328"/>
      <c r="RG1017" s="328"/>
      <c r="RH1017" s="328"/>
      <c r="RI1017" s="328"/>
      <c r="RJ1017" s="328"/>
      <c r="RK1017" s="328"/>
      <c r="RL1017" s="328"/>
      <c r="RM1017" s="328"/>
      <c r="RN1017" s="328"/>
      <c r="RO1017" s="328"/>
      <c r="RP1017" s="328"/>
      <c r="RQ1017" s="328"/>
      <c r="RR1017" s="328"/>
      <c r="RS1017" s="328"/>
      <c r="RT1017" s="328"/>
      <c r="RU1017" s="328"/>
      <c r="RV1017" s="328"/>
      <c r="RW1017" s="328"/>
      <c r="RX1017" s="328"/>
      <c r="RY1017" s="328"/>
      <c r="RZ1017" s="328"/>
      <c r="SA1017" s="328"/>
      <c r="SB1017" s="328"/>
      <c r="SC1017" s="328"/>
      <c r="SD1017" s="328"/>
      <c r="SE1017" s="328"/>
      <c r="SF1017" s="328"/>
      <c r="SG1017" s="328"/>
      <c r="SH1017" s="328"/>
      <c r="SI1017" s="328"/>
      <c r="SJ1017" s="328"/>
      <c r="SK1017" s="328"/>
      <c r="SL1017" s="328"/>
      <c r="SM1017" s="328"/>
      <c r="SN1017" s="328"/>
      <c r="SO1017" s="328"/>
      <c r="SP1017" s="328"/>
      <c r="SQ1017" s="328"/>
      <c r="SR1017" s="328"/>
      <c r="SS1017" s="328"/>
      <c r="ST1017" s="328"/>
      <c r="SU1017" s="328"/>
      <c r="SV1017" s="328"/>
      <c r="SW1017" s="328"/>
      <c r="SX1017" s="328"/>
      <c r="SY1017" s="328"/>
      <c r="SZ1017" s="328"/>
      <c r="TA1017" s="328"/>
      <c r="TB1017" s="328"/>
      <c r="TC1017" s="328"/>
      <c r="TD1017" s="328"/>
      <c r="TE1017" s="328"/>
      <c r="TF1017" s="328"/>
      <c r="TG1017" s="328"/>
      <c r="TH1017" s="328"/>
      <c r="TI1017" s="328"/>
      <c r="TJ1017" s="328"/>
      <c r="TK1017" s="328"/>
      <c r="TL1017" s="328"/>
      <c r="TM1017" s="328"/>
      <c r="TN1017" s="328"/>
      <c r="TO1017" s="328"/>
      <c r="TP1017" s="328"/>
      <c r="TQ1017" s="328"/>
      <c r="TR1017" s="328"/>
      <c r="TS1017" s="328"/>
      <c r="TT1017" s="328"/>
      <c r="TU1017" s="328"/>
      <c r="TV1017" s="328"/>
      <c r="TW1017" s="328"/>
      <c r="TX1017" s="328"/>
      <c r="TY1017" s="328"/>
      <c r="TZ1017" s="328"/>
      <c r="UA1017" s="328"/>
      <c r="UB1017" s="328"/>
      <c r="UC1017" s="328"/>
      <c r="UD1017" s="328"/>
      <c r="UE1017" s="328"/>
      <c r="UF1017" s="328"/>
      <c r="UG1017" s="328"/>
      <c r="UH1017" s="328"/>
      <c r="UI1017" s="328"/>
      <c r="UJ1017" s="328"/>
      <c r="UK1017" s="328"/>
      <c r="UL1017" s="328"/>
      <c r="UM1017" s="328"/>
      <c r="UN1017" s="328"/>
      <c r="UO1017" s="328"/>
      <c r="UP1017" s="328"/>
      <c r="UQ1017" s="328"/>
      <c r="UR1017" s="328"/>
      <c r="US1017" s="328"/>
      <c r="UT1017" s="328"/>
      <c r="UU1017" s="328"/>
      <c r="UV1017" s="328"/>
      <c r="UW1017" s="328"/>
      <c r="UX1017" s="328"/>
      <c r="UY1017" s="328"/>
      <c r="UZ1017" s="328"/>
      <c r="VA1017" s="328"/>
      <c r="VB1017" s="328"/>
      <c r="VC1017" s="328"/>
      <c r="VD1017" s="328"/>
      <c r="VE1017" s="328"/>
      <c r="VF1017" s="328"/>
      <c r="VG1017" s="328"/>
      <c r="VH1017" s="328"/>
      <c r="VI1017" s="328"/>
      <c r="VJ1017" s="328"/>
      <c r="VK1017" s="328"/>
      <c r="VL1017" s="328"/>
      <c r="VM1017" s="328"/>
      <c r="VN1017" s="328"/>
      <c r="VO1017" s="328"/>
      <c r="VP1017" s="328"/>
      <c r="VQ1017" s="328"/>
      <c r="VR1017" s="328"/>
      <c r="VS1017" s="328"/>
      <c r="VT1017" s="328"/>
      <c r="VU1017" s="328"/>
      <c r="VV1017" s="328"/>
      <c r="VW1017" s="328"/>
      <c r="VX1017" s="328"/>
      <c r="VY1017" s="328"/>
      <c r="VZ1017" s="328"/>
      <c r="WA1017" s="328"/>
      <c r="WB1017" s="328"/>
      <c r="WC1017" s="328"/>
      <c r="WD1017" s="328"/>
      <c r="WE1017" s="328"/>
      <c r="WF1017" s="328"/>
      <c r="WG1017" s="328"/>
      <c r="WH1017" s="328"/>
      <c r="WI1017" s="328"/>
      <c r="WJ1017" s="328"/>
      <c r="WK1017" s="328"/>
      <c r="WL1017" s="328"/>
      <c r="WM1017" s="328"/>
      <c r="WN1017" s="328"/>
      <c r="WO1017" s="328"/>
      <c r="WP1017" s="328"/>
      <c r="WQ1017" s="328"/>
      <c r="WR1017" s="328"/>
      <c r="WS1017" s="328"/>
      <c r="WT1017" s="328"/>
      <c r="WU1017" s="328"/>
      <c r="WV1017" s="328"/>
      <c r="WW1017" s="328"/>
      <c r="WX1017" s="328"/>
      <c r="WY1017" s="328"/>
      <c r="WZ1017" s="328"/>
      <c r="XA1017" s="328"/>
      <c r="XB1017" s="328"/>
      <c r="XC1017" s="328"/>
      <c r="XD1017" s="328"/>
      <c r="XE1017" s="328"/>
      <c r="XF1017" s="328"/>
      <c r="XG1017" s="328"/>
      <c r="XH1017" s="328"/>
      <c r="XI1017" s="328"/>
      <c r="XJ1017" s="328"/>
      <c r="XK1017" s="328"/>
      <c r="XL1017" s="328"/>
      <c r="XM1017" s="328"/>
      <c r="XN1017" s="328"/>
      <c r="XO1017" s="328"/>
      <c r="XP1017" s="328"/>
      <c r="XQ1017" s="328"/>
      <c r="XR1017" s="328"/>
      <c r="XS1017" s="328"/>
      <c r="XT1017" s="328"/>
      <c r="XU1017" s="328"/>
      <c r="XV1017" s="328"/>
      <c r="XW1017" s="328"/>
      <c r="XX1017" s="328"/>
      <c r="XY1017" s="328"/>
      <c r="XZ1017" s="328"/>
      <c r="YA1017" s="328"/>
      <c r="YB1017" s="328"/>
      <c r="YC1017" s="328"/>
      <c r="YD1017" s="328"/>
      <c r="YE1017" s="328"/>
      <c r="YF1017" s="328"/>
      <c r="YG1017" s="328"/>
      <c r="YH1017" s="328"/>
      <c r="YI1017" s="328"/>
      <c r="YJ1017" s="328"/>
      <c r="YK1017" s="328"/>
      <c r="YL1017" s="328"/>
      <c r="YM1017" s="328"/>
      <c r="YN1017" s="328"/>
      <c r="YO1017" s="328"/>
      <c r="YP1017" s="328"/>
      <c r="YQ1017" s="328"/>
      <c r="YR1017" s="328"/>
      <c r="YS1017" s="328"/>
      <c r="YT1017" s="328"/>
      <c r="YU1017" s="328"/>
      <c r="YV1017" s="328"/>
      <c r="YW1017" s="328"/>
      <c r="YX1017" s="328"/>
      <c r="YY1017" s="328"/>
      <c r="YZ1017" s="328"/>
      <c r="ZA1017" s="328"/>
      <c r="ZB1017" s="328"/>
      <c r="ZC1017" s="328"/>
      <c r="ZD1017" s="328"/>
      <c r="ZE1017" s="328"/>
      <c r="ZF1017" s="328"/>
      <c r="ZG1017" s="328"/>
      <c r="ZH1017" s="328"/>
      <c r="ZI1017" s="328"/>
      <c r="ZJ1017" s="328"/>
      <c r="ZK1017" s="328"/>
      <c r="ZL1017" s="328"/>
      <c r="ZM1017" s="328"/>
      <c r="ZN1017" s="328"/>
      <c r="ZO1017" s="328"/>
      <c r="ZP1017" s="328"/>
      <c r="ZQ1017" s="328"/>
      <c r="ZR1017" s="328"/>
      <c r="ZS1017" s="328"/>
      <c r="ZT1017" s="328"/>
      <c r="ZU1017" s="328"/>
      <c r="ZV1017" s="328"/>
      <c r="ZW1017" s="328"/>
      <c r="ZX1017" s="328"/>
      <c r="ZY1017" s="328"/>
      <c r="ZZ1017" s="328"/>
      <c r="AAA1017" s="328"/>
      <c r="AAB1017" s="328"/>
      <c r="AAC1017" s="328"/>
      <c r="AAD1017" s="328"/>
      <c r="AAE1017" s="328"/>
      <c r="AAF1017" s="328"/>
      <c r="AAG1017" s="328"/>
      <c r="AAH1017" s="328"/>
      <c r="AAI1017" s="328"/>
      <c r="AAJ1017" s="328"/>
      <c r="AAK1017" s="328"/>
      <c r="AAL1017" s="328"/>
      <c r="AAM1017" s="328"/>
      <c r="AAN1017" s="328"/>
      <c r="AAO1017" s="328"/>
      <c r="AAP1017" s="328"/>
      <c r="AAQ1017" s="328"/>
      <c r="AAR1017" s="328"/>
      <c r="AAS1017" s="328"/>
      <c r="AAT1017" s="328"/>
      <c r="AAU1017" s="328"/>
      <c r="AAV1017" s="328"/>
      <c r="AAW1017" s="328"/>
      <c r="AAX1017" s="328"/>
      <c r="AAY1017" s="328"/>
      <c r="AAZ1017" s="328"/>
      <c r="ABA1017" s="328"/>
      <c r="ABB1017" s="328"/>
      <c r="ABC1017" s="328"/>
      <c r="ABD1017" s="328"/>
      <c r="ABE1017" s="328"/>
      <c r="ABF1017" s="328"/>
      <c r="ABG1017" s="328"/>
      <c r="ABH1017" s="328"/>
    </row>
    <row r="1018" spans="1:9582" s="50" customFormat="1" ht="45.75" customHeight="1">
      <c r="A1018" s="589">
        <f>1+A1017</f>
        <v>1016</v>
      </c>
      <c r="B1018" s="403" t="s">
        <v>9585</v>
      </c>
      <c r="C1018" s="156" t="s">
        <v>9586</v>
      </c>
      <c r="D1018" s="156" t="s">
        <v>108</v>
      </c>
      <c r="E1018" s="156">
        <v>45568</v>
      </c>
      <c r="F1018" s="156">
        <v>45569</v>
      </c>
      <c r="G1018" s="156">
        <v>45657</v>
      </c>
      <c r="H1018" s="156" t="s">
        <v>416</v>
      </c>
      <c r="I1018" s="156" t="s">
        <v>7554</v>
      </c>
      <c r="J1018" s="156" t="s">
        <v>9587</v>
      </c>
      <c r="K1018" s="251">
        <v>860026058</v>
      </c>
      <c r="L1018" s="156">
        <v>1</v>
      </c>
      <c r="M1018" s="156" t="s">
        <v>926</v>
      </c>
      <c r="N1018" s="156" t="s">
        <v>5078</v>
      </c>
      <c r="O1018" s="156" t="s">
        <v>3608</v>
      </c>
      <c r="P1018" s="156" t="s">
        <v>9588</v>
      </c>
      <c r="Q1018" s="156" t="s">
        <v>8566</v>
      </c>
      <c r="R1018" s="143">
        <v>0</v>
      </c>
      <c r="S1018" s="134" t="s">
        <v>108</v>
      </c>
      <c r="T1018" s="253">
        <v>0</v>
      </c>
      <c r="U1018" s="156" t="s">
        <v>9324</v>
      </c>
      <c r="V1018" s="253" t="s">
        <v>9435</v>
      </c>
      <c r="W1018" s="156" t="s">
        <v>9324</v>
      </c>
      <c r="X1018" s="156" t="s">
        <v>108</v>
      </c>
      <c r="Y1018" s="317">
        <f>+Z1018+AA1018+AB1018</f>
        <v>0</v>
      </c>
      <c r="Z1018" s="156">
        <v>0</v>
      </c>
      <c r="AA1018" s="156">
        <v>0</v>
      </c>
      <c r="AB1018" s="156">
        <v>0</v>
      </c>
      <c r="AC1018" s="156">
        <v>0</v>
      </c>
      <c r="AD1018" s="156">
        <v>0</v>
      </c>
      <c r="AE1018" s="156">
        <v>0</v>
      </c>
      <c r="AF1018" s="156">
        <v>0</v>
      </c>
      <c r="AG1018" s="156">
        <v>0</v>
      </c>
      <c r="AH1018" s="156">
        <v>0</v>
      </c>
      <c r="AI1018" s="156">
        <v>0</v>
      </c>
      <c r="AJ1018" s="156">
        <v>0</v>
      </c>
      <c r="AK1018" s="156" t="s">
        <v>104</v>
      </c>
      <c r="AL1018" s="103" t="s">
        <v>9589</v>
      </c>
      <c r="AM1018" s="156" t="s">
        <v>6823</v>
      </c>
      <c r="AN1018" s="156">
        <v>80028843</v>
      </c>
      <c r="AO1018" s="156" t="s">
        <v>114</v>
      </c>
      <c r="AP1018" s="156" t="s">
        <v>114</v>
      </c>
      <c r="AQ1018" s="156" t="s">
        <v>114</v>
      </c>
      <c r="AR1018" s="156" t="s">
        <v>114</v>
      </c>
      <c r="AS1018" s="156" t="s">
        <v>114</v>
      </c>
      <c r="AT1018" s="156" t="s">
        <v>114</v>
      </c>
      <c r="AU1018" s="156" t="s">
        <v>392</v>
      </c>
      <c r="AV1018" s="156" t="s">
        <v>9324</v>
      </c>
      <c r="AW1018" s="156" t="s">
        <v>9324</v>
      </c>
      <c r="AX1018" s="156" t="s">
        <v>9324</v>
      </c>
      <c r="AY1018" s="156" t="s">
        <v>108</v>
      </c>
      <c r="AZ1018" s="156" t="s">
        <v>9324</v>
      </c>
      <c r="BA1018" s="156" t="s">
        <v>9324</v>
      </c>
      <c r="BB1018" s="156"/>
      <c r="BC1018" s="156" t="s">
        <v>9324</v>
      </c>
      <c r="BD1018" s="156" t="s">
        <v>9324</v>
      </c>
      <c r="BE1018" s="156" t="s">
        <v>9324</v>
      </c>
      <c r="BF1018" s="156" t="s">
        <v>9324</v>
      </c>
      <c r="BG1018" s="156" t="s">
        <v>9324</v>
      </c>
      <c r="BH1018" s="153">
        <f>T1018+BB1018</f>
        <v>0</v>
      </c>
      <c r="BI1018" s="437" t="s">
        <v>135</v>
      </c>
      <c r="BJ1018" s="240" t="s">
        <v>9324</v>
      </c>
      <c r="BK1018" s="240" t="s">
        <v>114</v>
      </c>
      <c r="BL1018" s="240" t="s">
        <v>9324</v>
      </c>
      <c r="BM1018" s="437" t="s">
        <v>824</v>
      </c>
      <c r="BN1018" s="156" t="s">
        <v>114</v>
      </c>
      <c r="BO1018" s="156" t="s">
        <v>114</v>
      </c>
      <c r="BP1018" s="156" t="s">
        <v>114</v>
      </c>
      <c r="BQ1018" s="156" t="s">
        <v>114</v>
      </c>
      <c r="BR1018" s="156" t="s">
        <v>114</v>
      </c>
      <c r="BS1018" s="156" t="s">
        <v>114</v>
      </c>
      <c r="BT1018" s="156" t="s">
        <v>114</v>
      </c>
      <c r="BU1018" s="156" t="s">
        <v>9324</v>
      </c>
      <c r="BV1018" s="156" t="s">
        <v>9590</v>
      </c>
      <c r="BW1018" s="156" t="s">
        <v>9591</v>
      </c>
      <c r="BX1018" s="156" t="s">
        <v>4761</v>
      </c>
      <c r="BY1018" s="156" t="s">
        <v>119</v>
      </c>
      <c r="BZ1018" s="156" t="s">
        <v>9592</v>
      </c>
      <c r="CA1018" s="157"/>
      <c r="CB1018" s="157"/>
      <c r="CC1018" s="157"/>
      <c r="CD1018" s="156"/>
      <c r="CE1018" s="156"/>
      <c r="CF1018" s="156"/>
      <c r="CG1018" s="156"/>
      <c r="CH1018" s="156"/>
      <c r="CI1018" s="156"/>
      <c r="CJ1018" s="156"/>
      <c r="CK1018" s="156"/>
      <c r="CL1018" s="156"/>
      <c r="CM1018" s="157"/>
      <c r="CN1018" s="156"/>
      <c r="CO1018" s="297"/>
      <c r="CP1018" s="297"/>
      <c r="CQ1018" s="297"/>
      <c r="CR1018" s="297"/>
      <c r="GV1018" s="16"/>
      <c r="GW1018" s="16"/>
      <c r="GX1018" s="16"/>
      <c r="GY1018" s="16"/>
      <c r="GZ1018" s="16"/>
      <c r="HA1018" s="16"/>
      <c r="HB1018" s="16"/>
      <c r="HC1018" s="16"/>
      <c r="HD1018" s="16"/>
      <c r="HE1018" s="16"/>
      <c r="HF1018" s="16"/>
      <c r="HG1018" s="16"/>
      <c r="HH1018" s="16"/>
      <c r="HI1018" s="16"/>
      <c r="HJ1018" s="16"/>
      <c r="HK1018" s="16"/>
      <c r="HL1018" s="16"/>
      <c r="HM1018" s="16"/>
      <c r="HN1018" s="16"/>
      <c r="HO1018" s="16"/>
      <c r="HP1018" s="16"/>
      <c r="HQ1018" s="16"/>
      <c r="HR1018" s="16"/>
      <c r="HS1018" s="16"/>
      <c r="HT1018" s="16"/>
      <c r="HU1018" s="16"/>
      <c r="HV1018" s="16"/>
      <c r="HW1018" s="16"/>
      <c r="HX1018" s="16"/>
      <c r="HY1018" s="16"/>
      <c r="HZ1018" s="16"/>
      <c r="IA1018" s="16"/>
      <c r="IB1018" s="16"/>
      <c r="IC1018" s="16"/>
      <c r="ID1018" s="16"/>
      <c r="IE1018" s="16"/>
      <c r="IF1018" s="16"/>
      <c r="IG1018" s="16"/>
      <c r="IH1018" s="16"/>
      <c r="II1018" s="16"/>
      <c r="IJ1018" s="16"/>
      <c r="IK1018" s="16"/>
      <c r="IL1018" s="16"/>
      <c r="IM1018" s="16"/>
      <c r="IN1018" s="16"/>
      <c r="IO1018" s="16"/>
      <c r="IP1018" s="16"/>
      <c r="IQ1018" s="16"/>
      <c r="IR1018" s="16"/>
      <c r="IS1018" s="16"/>
      <c r="IT1018" s="16"/>
      <c r="IU1018" s="16"/>
      <c r="IV1018" s="16"/>
      <c r="IW1018" s="16"/>
      <c r="IX1018" s="16"/>
      <c r="IY1018" s="16"/>
      <c r="IZ1018" s="16"/>
      <c r="JA1018" s="16"/>
      <c r="JB1018" s="16"/>
      <c r="JC1018" s="16"/>
      <c r="JD1018" s="16"/>
      <c r="JE1018" s="16"/>
      <c r="JF1018" s="16"/>
      <c r="JG1018" s="16"/>
      <c r="JH1018" s="16"/>
      <c r="JI1018" s="16"/>
      <c r="JJ1018" s="16"/>
      <c r="JK1018" s="16"/>
      <c r="JL1018" s="16"/>
      <c r="JM1018" s="16"/>
      <c r="JN1018" s="16"/>
      <c r="JO1018" s="16"/>
      <c r="JP1018" s="16"/>
      <c r="JQ1018" s="16"/>
      <c r="JR1018" s="16"/>
      <c r="JS1018" s="16"/>
      <c r="JT1018" s="16"/>
      <c r="JU1018" s="16"/>
      <c r="JV1018" s="16"/>
      <c r="JW1018" s="16"/>
      <c r="JX1018" s="16"/>
      <c r="JY1018" s="16"/>
      <c r="JZ1018" s="16"/>
      <c r="KA1018" s="16"/>
      <c r="KB1018" s="16"/>
      <c r="KC1018" s="16"/>
      <c r="KD1018" s="16"/>
      <c r="KE1018" s="16"/>
      <c r="KF1018" s="16"/>
      <c r="KG1018" s="16"/>
      <c r="KH1018" s="16"/>
      <c r="KI1018" s="16"/>
      <c r="KJ1018" s="16"/>
      <c r="KK1018" s="16"/>
      <c r="KL1018" s="16"/>
      <c r="KM1018" s="16"/>
      <c r="KN1018" s="16"/>
      <c r="KO1018" s="16"/>
      <c r="KP1018" s="16"/>
      <c r="KQ1018" s="16"/>
      <c r="KR1018" s="16"/>
      <c r="KS1018" s="16"/>
      <c r="KT1018" s="16"/>
      <c r="KU1018" s="16"/>
      <c r="KV1018" s="16"/>
      <c r="KW1018" s="16"/>
      <c r="KX1018" s="16"/>
      <c r="KY1018" s="16"/>
      <c r="KZ1018" s="16"/>
      <c r="LA1018" s="16"/>
      <c r="LB1018" s="16"/>
      <c r="LC1018" s="16"/>
      <c r="LD1018" s="16"/>
      <c r="LE1018" s="16"/>
      <c r="LF1018" s="16"/>
      <c r="LG1018" s="16"/>
      <c r="LH1018" s="16"/>
      <c r="LI1018" s="16"/>
      <c r="LJ1018" s="16"/>
      <c r="LK1018" s="16"/>
      <c r="LL1018" s="16"/>
      <c r="LM1018" s="16"/>
      <c r="LN1018" s="16"/>
      <c r="LO1018" s="16"/>
      <c r="LP1018" s="16"/>
      <c r="LQ1018" s="16"/>
      <c r="LR1018" s="16"/>
      <c r="LS1018" s="16"/>
      <c r="LT1018" s="16"/>
      <c r="LU1018" s="16"/>
      <c r="LV1018" s="16"/>
      <c r="LW1018" s="16"/>
      <c r="LX1018" s="16"/>
      <c r="LY1018" s="16"/>
      <c r="LZ1018" s="16"/>
      <c r="MA1018" s="16"/>
      <c r="MB1018" s="16"/>
      <c r="MC1018" s="16"/>
      <c r="MD1018" s="16"/>
      <c r="ME1018" s="16"/>
      <c r="MF1018" s="16"/>
      <c r="MG1018" s="16"/>
      <c r="MH1018" s="16"/>
      <c r="MI1018" s="16"/>
      <c r="MJ1018" s="16"/>
      <c r="MK1018" s="16"/>
      <c r="ML1018" s="16"/>
      <c r="MM1018" s="16"/>
      <c r="MN1018" s="16"/>
      <c r="MO1018" s="16"/>
      <c r="MP1018" s="16"/>
      <c r="MQ1018" s="16"/>
      <c r="MR1018" s="16"/>
      <c r="MS1018" s="16"/>
      <c r="MT1018" s="16"/>
      <c r="MU1018" s="16"/>
      <c r="MV1018" s="16"/>
      <c r="MW1018" s="16"/>
      <c r="MX1018" s="16"/>
      <c r="MY1018" s="16"/>
      <c r="MZ1018" s="16"/>
      <c r="NA1018" s="16"/>
      <c r="NB1018" s="16"/>
      <c r="NC1018" s="16"/>
      <c r="ND1018" s="16"/>
      <c r="NE1018" s="16"/>
      <c r="NF1018" s="16"/>
      <c r="NG1018" s="16"/>
      <c r="NH1018" s="16"/>
      <c r="NI1018" s="16"/>
      <c r="NJ1018" s="16"/>
      <c r="NK1018" s="16"/>
      <c r="NL1018" s="16"/>
      <c r="NM1018" s="16"/>
      <c r="NN1018" s="16"/>
      <c r="NO1018" s="16"/>
      <c r="NP1018" s="16"/>
      <c r="NQ1018" s="16"/>
      <c r="NR1018" s="16"/>
      <c r="NS1018" s="16"/>
      <c r="NT1018" s="16"/>
      <c r="NU1018" s="16"/>
      <c r="NV1018" s="16"/>
      <c r="NW1018" s="16"/>
      <c r="NX1018" s="16"/>
      <c r="NY1018" s="16"/>
      <c r="NZ1018" s="16"/>
      <c r="OA1018" s="16"/>
      <c r="OB1018" s="16"/>
      <c r="OC1018" s="16"/>
      <c r="OD1018" s="16"/>
      <c r="OE1018" s="16"/>
      <c r="OF1018" s="16"/>
      <c r="OG1018" s="16"/>
      <c r="OH1018" s="16"/>
      <c r="OI1018" s="16"/>
      <c r="OJ1018" s="16"/>
      <c r="OK1018" s="16"/>
      <c r="OL1018" s="16"/>
      <c r="OM1018" s="16"/>
      <c r="ON1018" s="16"/>
      <c r="OO1018" s="16"/>
      <c r="OP1018" s="16"/>
      <c r="OQ1018" s="16"/>
      <c r="OR1018" s="16"/>
      <c r="OS1018" s="16"/>
      <c r="OT1018" s="16"/>
      <c r="OU1018" s="16"/>
      <c r="OV1018" s="16"/>
      <c r="OW1018" s="16"/>
      <c r="OX1018" s="16"/>
      <c r="OY1018" s="16"/>
      <c r="OZ1018" s="16"/>
      <c r="PA1018" s="16"/>
      <c r="PB1018" s="16"/>
      <c r="PC1018" s="16"/>
      <c r="PD1018" s="16"/>
      <c r="PE1018" s="16"/>
      <c r="PF1018" s="16"/>
      <c r="PG1018" s="16"/>
      <c r="PH1018" s="16"/>
      <c r="PI1018" s="16"/>
      <c r="PJ1018" s="16"/>
      <c r="PK1018" s="16"/>
      <c r="PL1018" s="16"/>
      <c r="PM1018" s="16"/>
      <c r="PN1018" s="16"/>
      <c r="PO1018" s="16"/>
      <c r="PP1018" s="16"/>
      <c r="PQ1018" s="16"/>
      <c r="PR1018" s="16"/>
      <c r="PS1018" s="16"/>
      <c r="PT1018" s="16"/>
      <c r="PU1018" s="16"/>
      <c r="PV1018" s="16"/>
      <c r="PW1018" s="16"/>
      <c r="PX1018" s="16"/>
      <c r="PY1018" s="16"/>
      <c r="PZ1018" s="16"/>
      <c r="QA1018" s="16"/>
      <c r="QB1018" s="16"/>
      <c r="QC1018" s="16"/>
      <c r="QD1018" s="16"/>
      <c r="QE1018" s="16"/>
      <c r="QF1018" s="16"/>
      <c r="QG1018" s="16"/>
      <c r="QH1018" s="16"/>
      <c r="QI1018" s="16"/>
      <c r="QJ1018" s="16"/>
      <c r="QK1018" s="16"/>
      <c r="QL1018" s="16"/>
      <c r="QM1018" s="16"/>
      <c r="QN1018" s="16"/>
      <c r="QO1018" s="16"/>
      <c r="QP1018" s="16"/>
      <c r="QQ1018" s="16"/>
      <c r="QR1018" s="16"/>
      <c r="QS1018" s="16"/>
      <c r="QT1018" s="16"/>
      <c r="QU1018" s="16"/>
      <c r="QV1018" s="16"/>
      <c r="QW1018" s="16"/>
      <c r="QX1018" s="16"/>
      <c r="QY1018" s="16"/>
      <c r="QZ1018" s="16"/>
      <c r="RA1018" s="16"/>
      <c r="RB1018" s="16"/>
      <c r="RC1018" s="16"/>
      <c r="RD1018" s="16"/>
      <c r="RE1018" s="16"/>
      <c r="RF1018" s="16"/>
      <c r="RG1018" s="16"/>
      <c r="RH1018" s="16"/>
      <c r="RI1018" s="16"/>
      <c r="RJ1018" s="16"/>
      <c r="RK1018" s="16"/>
      <c r="RL1018" s="16"/>
      <c r="RM1018" s="16"/>
      <c r="RN1018" s="16"/>
      <c r="RO1018" s="16"/>
      <c r="RP1018" s="16"/>
      <c r="RQ1018" s="16"/>
      <c r="RR1018" s="16"/>
      <c r="RS1018" s="16"/>
      <c r="RT1018" s="16"/>
      <c r="RU1018" s="16"/>
      <c r="RV1018" s="16"/>
      <c r="RW1018" s="16"/>
      <c r="RX1018" s="16"/>
      <c r="RY1018" s="16"/>
      <c r="RZ1018" s="16"/>
      <c r="SA1018" s="16"/>
      <c r="SB1018" s="16"/>
      <c r="SC1018" s="16"/>
      <c r="SD1018" s="16"/>
      <c r="SE1018" s="16"/>
      <c r="SF1018" s="16"/>
      <c r="SG1018" s="16"/>
      <c r="SH1018" s="16"/>
      <c r="SI1018" s="16"/>
      <c r="SJ1018" s="16"/>
      <c r="SK1018" s="16"/>
      <c r="SL1018" s="16"/>
      <c r="SM1018" s="16"/>
      <c r="SN1018" s="16"/>
      <c r="SO1018" s="16"/>
      <c r="SP1018" s="16"/>
      <c r="SQ1018" s="16"/>
      <c r="SR1018" s="16"/>
      <c r="SS1018" s="16"/>
      <c r="ST1018" s="16"/>
      <c r="SU1018" s="16"/>
      <c r="SV1018" s="16"/>
      <c r="SW1018" s="16"/>
      <c r="SX1018" s="16"/>
      <c r="SY1018" s="16"/>
      <c r="SZ1018" s="16"/>
      <c r="TA1018" s="16"/>
      <c r="TB1018" s="16"/>
      <c r="TC1018" s="16"/>
      <c r="TD1018" s="16"/>
      <c r="TE1018" s="16"/>
      <c r="TF1018" s="16"/>
      <c r="TG1018" s="16"/>
      <c r="TH1018" s="16"/>
      <c r="TI1018" s="16"/>
      <c r="TJ1018" s="16"/>
      <c r="TK1018" s="16"/>
      <c r="TL1018" s="16"/>
      <c r="TM1018" s="16"/>
      <c r="TN1018" s="16"/>
      <c r="TO1018" s="16"/>
      <c r="TP1018" s="16"/>
      <c r="TQ1018" s="16"/>
      <c r="TR1018" s="16"/>
      <c r="TS1018" s="16"/>
      <c r="TT1018" s="16"/>
      <c r="TU1018" s="16"/>
      <c r="TV1018" s="16"/>
      <c r="TW1018" s="16"/>
      <c r="TX1018" s="16"/>
      <c r="TY1018" s="16"/>
      <c r="TZ1018" s="16"/>
      <c r="UA1018" s="16"/>
      <c r="UB1018" s="16"/>
      <c r="UC1018" s="16"/>
      <c r="UD1018" s="16"/>
      <c r="UE1018" s="16"/>
      <c r="UF1018" s="16"/>
      <c r="UG1018" s="16"/>
      <c r="UH1018" s="16"/>
      <c r="UI1018" s="16"/>
      <c r="UJ1018" s="16"/>
      <c r="UK1018" s="16"/>
      <c r="UL1018" s="16"/>
      <c r="UM1018" s="16"/>
      <c r="UN1018" s="16"/>
      <c r="UO1018" s="16"/>
      <c r="UP1018" s="16"/>
      <c r="UQ1018" s="16"/>
      <c r="UR1018" s="16"/>
      <c r="US1018" s="16"/>
      <c r="UT1018" s="16"/>
      <c r="UU1018" s="16"/>
      <c r="UV1018" s="16"/>
      <c r="UW1018" s="16"/>
      <c r="UX1018" s="16"/>
      <c r="UY1018" s="16"/>
      <c r="UZ1018" s="16"/>
      <c r="VA1018" s="16"/>
      <c r="VB1018" s="16"/>
      <c r="VC1018" s="16"/>
      <c r="VD1018" s="16"/>
      <c r="VE1018" s="16"/>
      <c r="VF1018" s="16"/>
      <c r="VG1018" s="16"/>
      <c r="VH1018" s="16"/>
      <c r="VI1018" s="16"/>
      <c r="VJ1018" s="16"/>
      <c r="VK1018" s="16"/>
      <c r="VL1018" s="16"/>
      <c r="VM1018" s="16"/>
      <c r="VN1018" s="16"/>
      <c r="VO1018" s="16"/>
      <c r="VP1018" s="16"/>
      <c r="VQ1018" s="16"/>
      <c r="VR1018" s="16"/>
      <c r="VS1018" s="16"/>
      <c r="VT1018" s="16"/>
      <c r="VU1018" s="16"/>
      <c r="VV1018" s="16"/>
      <c r="VW1018" s="16"/>
      <c r="VX1018" s="16"/>
      <c r="VY1018" s="16"/>
      <c r="VZ1018" s="16"/>
      <c r="WA1018" s="16"/>
      <c r="WB1018" s="16"/>
      <c r="WC1018" s="16"/>
      <c r="WD1018" s="16"/>
      <c r="WE1018" s="16"/>
      <c r="WF1018" s="16"/>
      <c r="WG1018" s="16"/>
      <c r="WH1018" s="16"/>
      <c r="WI1018" s="16"/>
      <c r="WJ1018" s="16"/>
      <c r="WK1018" s="16"/>
      <c r="WL1018" s="16"/>
      <c r="WM1018" s="16"/>
      <c r="WN1018" s="16"/>
      <c r="WO1018" s="16"/>
      <c r="WP1018" s="16"/>
      <c r="WQ1018" s="16"/>
      <c r="WR1018" s="16"/>
      <c r="WS1018" s="16"/>
      <c r="WT1018" s="16"/>
      <c r="WU1018" s="16"/>
      <c r="WV1018" s="16"/>
      <c r="WW1018" s="16"/>
      <c r="WX1018" s="16"/>
      <c r="WY1018" s="16"/>
      <c r="WZ1018" s="16"/>
      <c r="XA1018" s="16"/>
      <c r="XB1018" s="16"/>
      <c r="XC1018" s="16"/>
      <c r="XD1018" s="16"/>
      <c r="XE1018" s="16"/>
      <c r="XF1018" s="16"/>
      <c r="XG1018" s="16"/>
      <c r="XH1018" s="16"/>
      <c r="XI1018" s="16"/>
      <c r="XJ1018" s="16"/>
      <c r="XK1018" s="16"/>
      <c r="XL1018" s="16"/>
      <c r="XM1018" s="16"/>
      <c r="XN1018" s="16"/>
      <c r="XO1018" s="16"/>
      <c r="XP1018" s="16"/>
      <c r="XQ1018" s="16"/>
      <c r="XR1018" s="16"/>
      <c r="XS1018" s="16"/>
      <c r="XT1018" s="16"/>
      <c r="XU1018" s="16"/>
      <c r="XV1018" s="16"/>
      <c r="XW1018" s="16"/>
      <c r="XX1018" s="16"/>
      <c r="XY1018" s="16"/>
      <c r="XZ1018" s="16"/>
      <c r="YA1018" s="16"/>
      <c r="YB1018" s="16"/>
      <c r="YC1018" s="16"/>
      <c r="YD1018" s="16"/>
      <c r="YE1018" s="16"/>
      <c r="YF1018" s="16"/>
      <c r="YG1018" s="16"/>
      <c r="YH1018" s="16"/>
      <c r="YI1018" s="16"/>
      <c r="YJ1018" s="16"/>
      <c r="YK1018" s="16"/>
      <c r="YL1018" s="16"/>
      <c r="YM1018" s="16"/>
      <c r="YN1018" s="16"/>
      <c r="YO1018" s="16"/>
      <c r="YP1018" s="16"/>
      <c r="YQ1018" s="16"/>
      <c r="YR1018" s="16"/>
      <c r="YS1018" s="16"/>
      <c r="YT1018" s="16"/>
      <c r="YU1018" s="16"/>
      <c r="YV1018" s="16"/>
      <c r="YW1018" s="16"/>
      <c r="YX1018" s="16"/>
      <c r="YY1018" s="16"/>
      <c r="YZ1018" s="16"/>
      <c r="ZA1018" s="16"/>
      <c r="ZB1018" s="16"/>
      <c r="ZC1018" s="16"/>
      <c r="ZD1018" s="16"/>
      <c r="ZE1018" s="16"/>
      <c r="ZF1018" s="16"/>
      <c r="ZG1018" s="16"/>
      <c r="ZH1018" s="16"/>
      <c r="ZI1018" s="16"/>
      <c r="ZJ1018" s="16"/>
      <c r="ZK1018" s="16"/>
      <c r="ZL1018" s="16"/>
      <c r="ZM1018" s="16"/>
      <c r="ZN1018" s="16"/>
      <c r="ZO1018" s="16"/>
      <c r="ZP1018" s="16"/>
      <c r="ZQ1018" s="16"/>
      <c r="ZR1018" s="16"/>
      <c r="ZS1018" s="16"/>
      <c r="ZT1018" s="16"/>
      <c r="ZU1018" s="16"/>
      <c r="ZV1018" s="16"/>
      <c r="ZW1018" s="16"/>
      <c r="ZX1018" s="16"/>
      <c r="ZY1018" s="16"/>
      <c r="ZZ1018" s="16"/>
      <c r="AAA1018" s="16"/>
      <c r="AAB1018" s="16"/>
      <c r="AAC1018" s="16"/>
      <c r="AAD1018" s="16"/>
      <c r="AAE1018" s="16"/>
      <c r="AAF1018" s="16"/>
      <c r="AAG1018" s="16"/>
      <c r="AAH1018" s="16"/>
      <c r="AAI1018" s="16"/>
      <c r="AAJ1018" s="16"/>
      <c r="AAK1018" s="16"/>
      <c r="AAL1018" s="16"/>
      <c r="AAM1018" s="16"/>
      <c r="AAN1018" s="16"/>
      <c r="AAO1018" s="16"/>
      <c r="AAP1018" s="16"/>
      <c r="AAQ1018" s="16"/>
      <c r="AAR1018" s="16"/>
      <c r="AAS1018" s="16"/>
      <c r="AAT1018" s="16"/>
      <c r="AAU1018" s="16"/>
      <c r="AAV1018" s="16"/>
      <c r="AAW1018" s="16"/>
      <c r="AAX1018" s="16"/>
      <c r="AAY1018" s="16"/>
      <c r="AAZ1018" s="16"/>
      <c r="ABA1018" s="16"/>
      <c r="ABB1018" s="16"/>
      <c r="ABC1018" s="16"/>
      <c r="ABD1018" s="16"/>
      <c r="ABE1018" s="16"/>
      <c r="ABF1018" s="16"/>
      <c r="ABG1018" s="16"/>
      <c r="ABH1018" s="16"/>
    </row>
    <row r="1019" spans="1:9582" s="50" customFormat="1" ht="45.75" customHeight="1">
      <c r="A1019" s="589">
        <f>1+A1018</f>
        <v>1017</v>
      </c>
      <c r="B1019" s="403" t="s">
        <v>9593</v>
      </c>
      <c r="C1019" s="156" t="s">
        <v>9594</v>
      </c>
      <c r="D1019" s="156" t="s">
        <v>6272</v>
      </c>
      <c r="E1019" s="156">
        <v>45568</v>
      </c>
      <c r="F1019" s="156">
        <v>45574</v>
      </c>
      <c r="G1019" s="156">
        <v>45644</v>
      </c>
      <c r="H1019" s="156" t="s">
        <v>416</v>
      </c>
      <c r="I1019" s="156" t="s">
        <v>95</v>
      </c>
      <c r="J1019" s="301" t="s">
        <v>9595</v>
      </c>
      <c r="K1019" s="251">
        <v>80497179</v>
      </c>
      <c r="L1019" s="156">
        <v>3</v>
      </c>
      <c r="M1019" s="156" t="s">
        <v>97</v>
      </c>
      <c r="N1019" s="156" t="s">
        <v>5078</v>
      </c>
      <c r="O1019" s="156" t="s">
        <v>857</v>
      </c>
      <c r="P1019" s="156" t="s">
        <v>9596</v>
      </c>
      <c r="Q1019" s="156" t="s">
        <v>9597</v>
      </c>
      <c r="R1019" s="143">
        <v>0</v>
      </c>
      <c r="S1019" s="134" t="s">
        <v>9598</v>
      </c>
      <c r="T1019" s="253">
        <v>17462500</v>
      </c>
      <c r="U1019" s="156" t="s">
        <v>9324</v>
      </c>
      <c r="V1019" s="253" t="s">
        <v>9435</v>
      </c>
      <c r="W1019" s="156" t="s">
        <v>9324</v>
      </c>
      <c r="X1019" s="156" t="s">
        <v>103</v>
      </c>
      <c r="Y1019" s="317">
        <f>+Z1019+AA1019+AB1019</f>
        <v>17462500</v>
      </c>
      <c r="Z1019" s="156">
        <v>17462500</v>
      </c>
      <c r="AA1019" s="156">
        <v>0</v>
      </c>
      <c r="AB1019" s="156">
        <v>0</v>
      </c>
      <c r="AC1019" s="156">
        <v>0</v>
      </c>
      <c r="AD1019" s="156">
        <v>0</v>
      </c>
      <c r="AE1019" s="156">
        <v>0</v>
      </c>
      <c r="AF1019" s="156">
        <v>0</v>
      </c>
      <c r="AG1019" s="156">
        <v>0</v>
      </c>
      <c r="AH1019" s="156">
        <v>0</v>
      </c>
      <c r="AI1019" s="156">
        <v>0</v>
      </c>
      <c r="AJ1019" s="156">
        <v>0</v>
      </c>
      <c r="AK1019" s="156" t="s">
        <v>104</v>
      </c>
      <c r="AL1019" s="103" t="s">
        <v>9599</v>
      </c>
      <c r="AM1019" s="156" t="s">
        <v>6627</v>
      </c>
      <c r="AN1019" s="156">
        <v>35197268</v>
      </c>
      <c r="AO1019" s="156" t="s">
        <v>114</v>
      </c>
      <c r="AP1019" s="156" t="s">
        <v>114</v>
      </c>
      <c r="AQ1019" s="156" t="s">
        <v>114</v>
      </c>
      <c r="AR1019" s="156" t="s">
        <v>114</v>
      </c>
      <c r="AS1019" s="156" t="s">
        <v>9324</v>
      </c>
      <c r="AT1019" s="156" t="s">
        <v>9324</v>
      </c>
      <c r="AU1019" s="156" t="s">
        <v>392</v>
      </c>
      <c r="AV1019" s="156" t="s">
        <v>9324</v>
      </c>
      <c r="AW1019" s="156" t="s">
        <v>9324</v>
      </c>
      <c r="AX1019" s="156" t="s">
        <v>9324</v>
      </c>
      <c r="AY1019" s="156" t="s">
        <v>108</v>
      </c>
      <c r="AZ1019" s="156" t="s">
        <v>9324</v>
      </c>
      <c r="BA1019" s="156" t="s">
        <v>9324</v>
      </c>
      <c r="BB1019" s="156"/>
      <c r="BC1019" s="156" t="s">
        <v>9324</v>
      </c>
      <c r="BD1019" s="156" t="s">
        <v>9324</v>
      </c>
      <c r="BE1019" s="156" t="s">
        <v>9324</v>
      </c>
      <c r="BF1019" s="156" t="s">
        <v>9324</v>
      </c>
      <c r="BG1019" s="156" t="s">
        <v>9324</v>
      </c>
      <c r="BH1019" s="153">
        <f>T1019+BB1019</f>
        <v>17462500</v>
      </c>
      <c r="BI1019" s="438" t="s">
        <v>135</v>
      </c>
      <c r="BJ1019" s="240" t="s">
        <v>9324</v>
      </c>
      <c r="BK1019" s="240" t="s">
        <v>114</v>
      </c>
      <c r="BL1019" s="240" t="s">
        <v>9324</v>
      </c>
      <c r="BM1019" s="398" t="s">
        <v>136</v>
      </c>
      <c r="BN1019" s="156" t="s">
        <v>115</v>
      </c>
      <c r="BO1019" s="156" t="s">
        <v>9324</v>
      </c>
      <c r="BP1019" s="156" t="s">
        <v>9324</v>
      </c>
      <c r="BQ1019" s="156" t="s">
        <v>9324</v>
      </c>
      <c r="BR1019" s="156" t="s">
        <v>114</v>
      </c>
      <c r="BS1019" s="156" t="s">
        <v>114</v>
      </c>
      <c r="BT1019" s="156" t="s">
        <v>114</v>
      </c>
      <c r="BU1019" s="156" t="s">
        <v>9600</v>
      </c>
      <c r="BV1019" s="156" t="s">
        <v>9601</v>
      </c>
      <c r="BW1019" s="156" t="s">
        <v>9602</v>
      </c>
      <c r="BX1019" s="156" t="s">
        <v>6875</v>
      </c>
      <c r="BY1019" s="156" t="s">
        <v>119</v>
      </c>
      <c r="BZ1019" s="156" t="s">
        <v>9603</v>
      </c>
      <c r="CA1019" s="157" t="s">
        <v>109</v>
      </c>
      <c r="CB1019" s="157" t="s">
        <v>109</v>
      </c>
      <c r="CC1019" s="157" t="s">
        <v>109</v>
      </c>
      <c r="CD1019" s="156"/>
      <c r="CE1019" s="156"/>
      <c r="CF1019" s="156"/>
      <c r="CG1019" s="156"/>
      <c r="CH1019" s="156"/>
      <c r="CI1019" s="156"/>
      <c r="CJ1019" s="156"/>
      <c r="CK1019" s="156"/>
      <c r="CL1019" s="156"/>
      <c r="CM1019" s="152" t="s">
        <v>109</v>
      </c>
      <c r="CN1019" s="156"/>
      <c r="CO1019" s="297"/>
      <c r="CP1019" s="297"/>
      <c r="CQ1019" s="297"/>
      <c r="CR1019" s="297"/>
      <c r="CS1019" s="297"/>
      <c r="CT1019" s="297"/>
      <c r="CU1019" s="297"/>
      <c r="CV1019" s="297"/>
      <c r="CW1019" s="297"/>
      <c r="CX1019" s="297"/>
      <c r="CY1019" s="297"/>
      <c r="CZ1019" s="297"/>
      <c r="DA1019" s="297"/>
      <c r="DB1019" s="297"/>
      <c r="DC1019" s="297"/>
      <c r="DD1019" s="297"/>
      <c r="DE1019" s="297"/>
      <c r="DF1019" s="297"/>
      <c r="DG1019" s="297"/>
      <c r="DH1019" s="297"/>
      <c r="DI1019" s="297"/>
      <c r="DJ1019" s="297"/>
      <c r="DK1019" s="297"/>
      <c r="DL1019" s="297"/>
      <c r="DM1019" s="297"/>
      <c r="DN1019" s="297"/>
      <c r="DO1019" s="297"/>
      <c r="DP1019" s="297"/>
      <c r="DQ1019" s="297"/>
      <c r="DR1019" s="297"/>
      <c r="DS1019" s="297"/>
      <c r="DT1019" s="297"/>
      <c r="DU1019" s="297"/>
      <c r="DV1019" s="297"/>
      <c r="DW1019" s="297"/>
      <c r="DX1019" s="297"/>
      <c r="DY1019" s="297"/>
      <c r="DZ1019" s="297"/>
      <c r="EA1019" s="297"/>
      <c r="EB1019" s="297"/>
      <c r="EC1019" s="297"/>
      <c r="ED1019" s="297"/>
      <c r="EE1019" s="297"/>
      <c r="EF1019" s="297"/>
      <c r="EG1019" s="297"/>
      <c r="EH1019" s="297"/>
      <c r="EI1019" s="297"/>
      <c r="EJ1019" s="297"/>
      <c r="EK1019" s="297"/>
      <c r="EL1019" s="297"/>
      <c r="EM1019" s="297"/>
      <c r="EN1019" s="297"/>
      <c r="EO1019" s="297"/>
      <c r="EP1019" s="297"/>
      <c r="EQ1019" s="297"/>
      <c r="ER1019" s="297"/>
      <c r="ES1019" s="297"/>
      <c r="ET1019" s="297"/>
      <c r="EU1019" s="297"/>
      <c r="EV1019" s="297"/>
      <c r="EW1019" s="297"/>
      <c r="EX1019" s="297"/>
      <c r="EY1019" s="297"/>
      <c r="EZ1019" s="297"/>
      <c r="FA1019" s="297"/>
      <c r="FB1019" s="297"/>
      <c r="FC1019" s="297"/>
      <c r="FD1019" s="297"/>
      <c r="FE1019" s="297"/>
      <c r="FF1019" s="297"/>
      <c r="FG1019" s="297"/>
      <c r="FH1019" s="297"/>
      <c r="FI1019" s="297"/>
      <c r="FJ1019" s="297"/>
      <c r="FK1019" s="297"/>
      <c r="FL1019" s="297"/>
      <c r="FM1019" s="297"/>
      <c r="FN1019" s="297"/>
      <c r="FO1019" s="297"/>
      <c r="FP1019" s="297"/>
      <c r="FQ1019" s="297"/>
      <c r="FR1019" s="297"/>
      <c r="FS1019" s="297"/>
    </row>
    <row r="1020" spans="1:9582" s="50" customFormat="1" ht="45.75" customHeight="1">
      <c r="A1020" s="589">
        <f>1+A1019</f>
        <v>1018</v>
      </c>
      <c r="B1020" s="403" t="s">
        <v>9604</v>
      </c>
      <c r="C1020" s="156" t="s">
        <v>9605</v>
      </c>
      <c r="D1020" s="156" t="s">
        <v>8473</v>
      </c>
      <c r="E1020" s="156">
        <v>45568</v>
      </c>
      <c r="F1020" s="156">
        <v>45573</v>
      </c>
      <c r="G1020" s="156">
        <v>45646</v>
      </c>
      <c r="H1020" s="156" t="s">
        <v>416</v>
      </c>
      <c r="I1020" s="156" t="s">
        <v>95</v>
      </c>
      <c r="J1020" s="301" t="s">
        <v>9606</v>
      </c>
      <c r="K1020" s="251">
        <v>1072669258</v>
      </c>
      <c r="L1020" s="156">
        <v>8</v>
      </c>
      <c r="M1020" s="156" t="s">
        <v>97</v>
      </c>
      <c r="N1020" s="156" t="s">
        <v>5078</v>
      </c>
      <c r="O1020" s="156" t="s">
        <v>427</v>
      </c>
      <c r="P1020" s="156" t="s">
        <v>9607</v>
      </c>
      <c r="Q1020" s="156" t="s">
        <v>9608</v>
      </c>
      <c r="R1020" s="143">
        <v>0</v>
      </c>
      <c r="S1020" s="134" t="s">
        <v>9609</v>
      </c>
      <c r="T1020" s="253">
        <v>20000000</v>
      </c>
      <c r="U1020" s="156" t="s">
        <v>9324</v>
      </c>
      <c r="V1020" s="253" t="s">
        <v>9435</v>
      </c>
      <c r="W1020" s="156" t="s">
        <v>9324</v>
      </c>
      <c r="X1020" s="156" t="s">
        <v>103</v>
      </c>
      <c r="Y1020" s="317">
        <f>+Z1020+AA1020+AB1020</f>
        <v>20000000</v>
      </c>
      <c r="Z1020" s="156">
        <v>20000000</v>
      </c>
      <c r="AA1020" s="156">
        <v>0</v>
      </c>
      <c r="AB1020" s="156">
        <v>0</v>
      </c>
      <c r="AC1020" s="156">
        <v>0</v>
      </c>
      <c r="AD1020" s="156">
        <v>0</v>
      </c>
      <c r="AE1020" s="156">
        <v>0</v>
      </c>
      <c r="AF1020" s="156">
        <v>0</v>
      </c>
      <c r="AG1020" s="156">
        <v>0</v>
      </c>
      <c r="AH1020" s="156">
        <v>0</v>
      </c>
      <c r="AI1020" s="156">
        <v>0</v>
      </c>
      <c r="AJ1020" s="156">
        <v>0</v>
      </c>
      <c r="AK1020" s="156" t="s">
        <v>104</v>
      </c>
      <c r="AL1020" s="103" t="s">
        <v>9610</v>
      </c>
      <c r="AM1020" s="156" t="s">
        <v>6054</v>
      </c>
      <c r="AN1020" s="156" t="s">
        <v>9611</v>
      </c>
      <c r="AO1020" s="156" t="s">
        <v>114</v>
      </c>
      <c r="AP1020" s="156" t="s">
        <v>114</v>
      </c>
      <c r="AQ1020" s="156" t="s">
        <v>114</v>
      </c>
      <c r="AR1020" s="156" t="s">
        <v>114</v>
      </c>
      <c r="AS1020" s="156" t="s">
        <v>9324</v>
      </c>
      <c r="AT1020" s="156" t="s">
        <v>9324</v>
      </c>
      <c r="AU1020" s="156" t="s">
        <v>392</v>
      </c>
      <c r="AV1020" s="156" t="s">
        <v>9324</v>
      </c>
      <c r="AW1020" s="156" t="s">
        <v>9324</v>
      </c>
      <c r="AX1020" s="156" t="s">
        <v>9324</v>
      </c>
      <c r="AY1020" s="156" t="s">
        <v>108</v>
      </c>
      <c r="AZ1020" s="156" t="s">
        <v>9324</v>
      </c>
      <c r="BA1020" s="156" t="s">
        <v>9324</v>
      </c>
      <c r="BB1020" s="156"/>
      <c r="BC1020" s="156" t="s">
        <v>9324</v>
      </c>
      <c r="BD1020" s="156" t="s">
        <v>9324</v>
      </c>
      <c r="BE1020" s="156" t="s">
        <v>9324</v>
      </c>
      <c r="BF1020" s="156" t="s">
        <v>9324</v>
      </c>
      <c r="BG1020" s="156" t="s">
        <v>9324</v>
      </c>
      <c r="BH1020" s="153">
        <f>T1020+BB1020</f>
        <v>20000000</v>
      </c>
      <c r="BI1020" s="438" t="s">
        <v>135</v>
      </c>
      <c r="BJ1020" s="240" t="s">
        <v>9324</v>
      </c>
      <c r="BK1020" s="240" t="s">
        <v>114</v>
      </c>
      <c r="BL1020" s="240" t="s">
        <v>9324</v>
      </c>
      <c r="BM1020" s="398" t="s">
        <v>136</v>
      </c>
      <c r="BN1020" s="156" t="s">
        <v>161</v>
      </c>
      <c r="BO1020" s="156" t="s">
        <v>9324</v>
      </c>
      <c r="BP1020" s="156" t="s">
        <v>9324</v>
      </c>
      <c r="BQ1020" s="156" t="s">
        <v>114</v>
      </c>
      <c r="BR1020" s="156" t="s">
        <v>114</v>
      </c>
      <c r="BS1020" s="156" t="s">
        <v>114</v>
      </c>
      <c r="BT1020" s="156" t="s">
        <v>114</v>
      </c>
      <c r="BU1020" s="156" t="s">
        <v>9612</v>
      </c>
      <c r="BV1020" s="156" t="s">
        <v>9613</v>
      </c>
      <c r="BW1020" s="156" t="s">
        <v>9614</v>
      </c>
      <c r="BX1020" s="156" t="s">
        <v>9324</v>
      </c>
      <c r="BY1020" s="156" t="s">
        <v>9324</v>
      </c>
      <c r="BZ1020" s="156" t="s">
        <v>9324</v>
      </c>
      <c r="CA1020" s="157" t="s">
        <v>109</v>
      </c>
      <c r="CB1020" s="157" t="s">
        <v>109</v>
      </c>
      <c r="CC1020" s="157" t="s">
        <v>9615</v>
      </c>
      <c r="CD1020" s="156"/>
      <c r="CE1020" s="156"/>
      <c r="CF1020" s="156"/>
      <c r="CG1020" s="156"/>
      <c r="CH1020" s="156"/>
      <c r="CI1020" s="156"/>
      <c r="CJ1020" s="156"/>
      <c r="CK1020" s="156"/>
      <c r="CL1020" s="156"/>
      <c r="CM1020" s="152" t="s">
        <v>109</v>
      </c>
      <c r="CN1020" s="156"/>
      <c r="CO1020" s="297"/>
      <c r="CP1020" s="297"/>
      <c r="CQ1020" s="297"/>
      <c r="CR1020" s="297"/>
      <c r="CS1020" s="297"/>
      <c r="CT1020" s="297"/>
      <c r="CU1020" s="297"/>
      <c r="CV1020" s="297"/>
      <c r="CW1020" s="297"/>
      <c r="CX1020" s="297"/>
      <c r="CY1020" s="297"/>
      <c r="CZ1020" s="297"/>
      <c r="DA1020" s="297"/>
      <c r="DB1020" s="297"/>
      <c r="DC1020" s="297"/>
      <c r="DD1020" s="297"/>
      <c r="DE1020" s="297"/>
      <c r="DF1020" s="297"/>
      <c r="DG1020" s="297"/>
      <c r="DH1020" s="297"/>
      <c r="DI1020" s="297"/>
      <c r="DJ1020" s="297"/>
      <c r="DK1020" s="297"/>
      <c r="DL1020" s="297"/>
      <c r="DM1020" s="297"/>
      <c r="DN1020" s="297"/>
      <c r="DO1020" s="297"/>
      <c r="DP1020" s="297"/>
      <c r="DQ1020" s="297"/>
      <c r="DR1020" s="297"/>
      <c r="DS1020" s="297"/>
      <c r="DT1020" s="297"/>
      <c r="DU1020" s="297"/>
      <c r="DV1020" s="297"/>
      <c r="DW1020" s="297"/>
      <c r="DX1020" s="297"/>
      <c r="DY1020" s="297"/>
      <c r="DZ1020" s="297"/>
      <c r="EA1020" s="297"/>
      <c r="EB1020" s="297"/>
      <c r="EC1020" s="297"/>
      <c r="ED1020" s="297"/>
      <c r="EE1020" s="297"/>
      <c r="EF1020" s="297"/>
      <c r="EG1020" s="297"/>
      <c r="EH1020" s="297"/>
      <c r="EI1020" s="297"/>
      <c r="EJ1020" s="297"/>
      <c r="EK1020" s="297"/>
      <c r="EL1020" s="297"/>
      <c r="EM1020" s="297"/>
      <c r="EN1020" s="297"/>
      <c r="EO1020" s="297"/>
      <c r="EP1020" s="297"/>
      <c r="EQ1020" s="297"/>
      <c r="ER1020" s="297"/>
      <c r="ES1020" s="297"/>
      <c r="ET1020" s="297"/>
      <c r="EU1020" s="297"/>
      <c r="EV1020" s="297"/>
      <c r="EW1020" s="297"/>
      <c r="EX1020" s="297"/>
      <c r="EY1020" s="297"/>
      <c r="EZ1020" s="297"/>
      <c r="FA1020" s="297"/>
      <c r="FB1020" s="297"/>
      <c r="FC1020" s="297"/>
      <c r="FD1020" s="297"/>
      <c r="FE1020" s="297"/>
      <c r="FF1020" s="297"/>
      <c r="FG1020" s="297"/>
      <c r="FH1020" s="297"/>
      <c r="FI1020" s="297"/>
      <c r="FJ1020" s="297"/>
      <c r="FK1020" s="297"/>
      <c r="FL1020" s="297"/>
      <c r="FM1020" s="297"/>
      <c r="FN1020" s="297"/>
      <c r="FO1020" s="297"/>
      <c r="FP1020" s="297"/>
      <c r="FQ1020" s="297"/>
      <c r="FR1020" s="297"/>
      <c r="FS1020" s="297"/>
    </row>
    <row r="1021" spans="1:9582" s="290" customFormat="1" ht="45.75" customHeight="1">
      <c r="A1021" s="589">
        <f>1+A1020</f>
        <v>1019</v>
      </c>
      <c r="B1021" s="403" t="s">
        <v>9616</v>
      </c>
      <c r="C1021" s="156" t="s">
        <v>9617</v>
      </c>
      <c r="D1021" s="156" t="s">
        <v>108</v>
      </c>
      <c r="E1021" s="156">
        <v>45568</v>
      </c>
      <c r="F1021" s="156">
        <v>45576</v>
      </c>
      <c r="G1021" s="156">
        <v>45657</v>
      </c>
      <c r="H1021" s="156" t="s">
        <v>416</v>
      </c>
      <c r="I1021" s="156" t="s">
        <v>180</v>
      </c>
      <c r="J1021" s="301" t="s">
        <v>9618</v>
      </c>
      <c r="K1021" s="251">
        <v>1020839528</v>
      </c>
      <c r="L1021" s="156">
        <v>2</v>
      </c>
      <c r="M1021" s="156" t="s">
        <v>97</v>
      </c>
      <c r="N1021" s="156" t="s">
        <v>5078</v>
      </c>
      <c r="O1021" s="156" t="s">
        <v>1061</v>
      </c>
      <c r="P1021" s="156" t="s">
        <v>9619</v>
      </c>
      <c r="Q1021" s="156" t="s">
        <v>9620</v>
      </c>
      <c r="R1021" s="143">
        <v>0</v>
      </c>
      <c r="S1021" s="134" t="s">
        <v>8710</v>
      </c>
      <c r="T1021" s="253">
        <v>9324000</v>
      </c>
      <c r="U1021" s="156" t="s">
        <v>9324</v>
      </c>
      <c r="V1021" s="253" t="s">
        <v>9435</v>
      </c>
      <c r="W1021" s="156" t="s">
        <v>9324</v>
      </c>
      <c r="X1021" s="156" t="s">
        <v>103</v>
      </c>
      <c r="Y1021" s="317">
        <f>+Z1021+AA1021+AB1021</f>
        <v>9324000</v>
      </c>
      <c r="Z1021" s="156">
        <v>9324000</v>
      </c>
      <c r="AA1021" s="156">
        <v>0</v>
      </c>
      <c r="AB1021" s="156">
        <v>0</v>
      </c>
      <c r="AC1021" s="156">
        <v>0</v>
      </c>
      <c r="AD1021" s="156">
        <v>0</v>
      </c>
      <c r="AE1021" s="156">
        <v>0</v>
      </c>
      <c r="AF1021" s="156">
        <v>0</v>
      </c>
      <c r="AG1021" s="156">
        <v>0</v>
      </c>
      <c r="AH1021" s="156">
        <v>0</v>
      </c>
      <c r="AI1021" s="156">
        <v>0</v>
      </c>
      <c r="AJ1021" s="156">
        <v>0</v>
      </c>
      <c r="AK1021" s="156" t="s">
        <v>104</v>
      </c>
      <c r="AL1021" s="103" t="s">
        <v>9621</v>
      </c>
      <c r="AM1021" s="156" t="s">
        <v>9502</v>
      </c>
      <c r="AN1021" s="156">
        <v>20401211</v>
      </c>
      <c r="AO1021" s="156" t="s">
        <v>114</v>
      </c>
      <c r="AP1021" s="156" t="s">
        <v>114</v>
      </c>
      <c r="AQ1021" s="156" t="s">
        <v>114</v>
      </c>
      <c r="AR1021" s="156" t="s">
        <v>114</v>
      </c>
      <c r="AS1021" s="156" t="s">
        <v>9324</v>
      </c>
      <c r="AT1021" s="156" t="s">
        <v>9324</v>
      </c>
      <c r="AU1021" s="156" t="s">
        <v>392</v>
      </c>
      <c r="AV1021" s="156" t="s">
        <v>9324</v>
      </c>
      <c r="AW1021" s="156" t="s">
        <v>9324</v>
      </c>
      <c r="AX1021" s="156" t="s">
        <v>9324</v>
      </c>
      <c r="AY1021" s="156" t="s">
        <v>108</v>
      </c>
      <c r="AZ1021" s="156" t="s">
        <v>9324</v>
      </c>
      <c r="BA1021" s="156" t="s">
        <v>9324</v>
      </c>
      <c r="BB1021" s="156"/>
      <c r="BC1021" s="156" t="s">
        <v>9324</v>
      </c>
      <c r="BD1021" s="156" t="s">
        <v>9324</v>
      </c>
      <c r="BE1021" s="156" t="s">
        <v>9324</v>
      </c>
      <c r="BF1021" s="156" t="s">
        <v>9324</v>
      </c>
      <c r="BG1021" s="156" t="s">
        <v>9324</v>
      </c>
      <c r="BH1021" s="153">
        <f>T1021+BB1021</f>
        <v>9324000</v>
      </c>
      <c r="BI1021" s="349" t="s">
        <v>113</v>
      </c>
      <c r="BJ1021" s="240" t="s">
        <v>9324</v>
      </c>
      <c r="BK1021" s="240" t="s">
        <v>114</v>
      </c>
      <c r="BL1021" s="240" t="s">
        <v>9324</v>
      </c>
      <c r="BM1021" s="437"/>
      <c r="BN1021" s="156" t="s">
        <v>161</v>
      </c>
      <c r="BO1021" s="156" t="s">
        <v>9324</v>
      </c>
      <c r="BP1021" s="156" t="s">
        <v>9324</v>
      </c>
      <c r="BQ1021" s="156" t="s">
        <v>114</v>
      </c>
      <c r="BR1021" s="156" t="s">
        <v>114</v>
      </c>
      <c r="BS1021" s="156" t="s">
        <v>114</v>
      </c>
      <c r="BT1021" s="156" t="s">
        <v>114</v>
      </c>
      <c r="BU1021" s="156" t="s">
        <v>9622</v>
      </c>
      <c r="BV1021" s="156" t="s">
        <v>9623</v>
      </c>
      <c r="BW1021" s="156" t="s">
        <v>9624</v>
      </c>
      <c r="BX1021" s="156" t="s">
        <v>9324</v>
      </c>
      <c r="BY1021" s="156" t="s">
        <v>9324</v>
      </c>
      <c r="BZ1021" s="156" t="s">
        <v>9324</v>
      </c>
      <c r="CA1021" s="157" t="s">
        <v>109</v>
      </c>
      <c r="CB1021" s="157" t="s">
        <v>109</v>
      </c>
      <c r="CC1021" s="157" t="s">
        <v>109</v>
      </c>
      <c r="CD1021" s="156"/>
      <c r="CE1021" s="156"/>
      <c r="CF1021" s="156"/>
      <c r="CG1021" s="156"/>
      <c r="CH1021" s="156"/>
      <c r="CI1021" s="156"/>
      <c r="CJ1021" s="156"/>
      <c r="CK1021" s="156"/>
      <c r="CL1021" s="156"/>
      <c r="CM1021" s="152" t="s">
        <v>109</v>
      </c>
      <c r="CN1021" s="156"/>
      <c r="CO1021" s="297"/>
      <c r="CP1021" s="297"/>
      <c r="CQ1021" s="297"/>
      <c r="CR1021" s="297"/>
      <c r="CS1021" s="297"/>
      <c r="CT1021" s="297"/>
      <c r="CU1021" s="297"/>
      <c r="CV1021" s="297"/>
      <c r="CW1021" s="297"/>
      <c r="CX1021" s="297"/>
      <c r="CY1021" s="297"/>
      <c r="CZ1021" s="297"/>
      <c r="DA1021" s="297"/>
      <c r="DB1021" s="297"/>
      <c r="DC1021" s="297"/>
      <c r="DD1021" s="297"/>
      <c r="DE1021" s="297"/>
      <c r="DF1021" s="297"/>
      <c r="DG1021" s="297"/>
      <c r="DH1021" s="297"/>
      <c r="DI1021" s="297"/>
      <c r="DJ1021" s="297"/>
      <c r="DK1021" s="297"/>
      <c r="DL1021" s="297"/>
      <c r="DM1021" s="297"/>
      <c r="DN1021" s="297"/>
      <c r="DO1021" s="297"/>
      <c r="DP1021" s="297"/>
      <c r="DQ1021" s="297"/>
      <c r="DR1021" s="297"/>
      <c r="DS1021" s="297"/>
      <c r="DT1021" s="297"/>
      <c r="DU1021" s="297"/>
      <c r="DV1021" s="297"/>
      <c r="DW1021" s="297"/>
      <c r="DX1021" s="297"/>
      <c r="DY1021" s="297"/>
      <c r="DZ1021" s="297"/>
      <c r="EA1021" s="297"/>
      <c r="EB1021" s="297"/>
      <c r="EC1021" s="297"/>
      <c r="ED1021" s="297"/>
      <c r="EE1021" s="297"/>
      <c r="EF1021" s="297"/>
      <c r="EG1021" s="297"/>
      <c r="EH1021" s="297"/>
      <c r="EI1021" s="297"/>
      <c r="EJ1021" s="297"/>
      <c r="EK1021" s="297"/>
      <c r="EL1021" s="297"/>
      <c r="EM1021" s="297"/>
      <c r="EN1021" s="297"/>
      <c r="EO1021" s="297"/>
      <c r="EP1021" s="297"/>
      <c r="EQ1021" s="297"/>
      <c r="ER1021" s="297"/>
      <c r="ES1021" s="297"/>
      <c r="ET1021" s="297"/>
      <c r="EU1021" s="297"/>
      <c r="EV1021" s="297"/>
      <c r="EW1021" s="297"/>
      <c r="EX1021" s="297"/>
      <c r="EY1021" s="297"/>
      <c r="EZ1021" s="297"/>
      <c r="FA1021" s="297"/>
      <c r="FB1021" s="297"/>
      <c r="FC1021" s="297"/>
      <c r="FD1021" s="297"/>
      <c r="FE1021" s="297"/>
      <c r="FF1021" s="297"/>
      <c r="FG1021" s="297"/>
      <c r="FH1021" s="297"/>
      <c r="FI1021" s="297"/>
      <c r="FJ1021" s="297"/>
      <c r="FK1021" s="297"/>
      <c r="FL1021" s="297"/>
      <c r="FM1021" s="297"/>
      <c r="FN1021" s="297"/>
      <c r="FO1021" s="297"/>
      <c r="FP1021" s="297"/>
      <c r="FQ1021" s="297"/>
      <c r="FR1021" s="297"/>
      <c r="FS1021" s="297"/>
      <c r="FT1021" s="50"/>
      <c r="FU1021" s="50"/>
      <c r="FV1021" s="50"/>
      <c r="FW1021" s="50"/>
      <c r="FX1021" s="50"/>
      <c r="FY1021" s="50"/>
      <c r="FZ1021" s="50"/>
      <c r="GA1021" s="50"/>
      <c r="GB1021" s="50"/>
      <c r="GC1021" s="50"/>
      <c r="GD1021" s="50"/>
      <c r="GE1021" s="50"/>
      <c r="GF1021" s="50"/>
      <c r="GG1021" s="50"/>
      <c r="GH1021" s="50"/>
      <c r="GI1021" s="50"/>
      <c r="GJ1021" s="50"/>
      <c r="GK1021" s="50"/>
      <c r="GL1021" s="50"/>
      <c r="GM1021" s="50"/>
      <c r="GN1021" s="50"/>
      <c r="GO1021" s="50"/>
      <c r="GP1021" s="50"/>
      <c r="GQ1021" s="50"/>
      <c r="GR1021" s="50"/>
      <c r="GS1021" s="50"/>
      <c r="GT1021" s="50"/>
      <c r="GU1021" s="50"/>
      <c r="GV1021" s="50"/>
      <c r="GW1021" s="50"/>
      <c r="GX1021" s="50"/>
      <c r="GY1021" s="50"/>
      <c r="GZ1021" s="50"/>
      <c r="HA1021" s="50"/>
      <c r="HB1021" s="50"/>
      <c r="HC1021" s="50"/>
      <c r="HD1021" s="50"/>
      <c r="HE1021" s="50"/>
      <c r="HF1021" s="50"/>
      <c r="HG1021" s="50"/>
      <c r="HH1021" s="50"/>
      <c r="HI1021" s="50"/>
      <c r="HJ1021" s="50"/>
      <c r="HK1021" s="50"/>
      <c r="HL1021" s="50"/>
      <c r="HM1021" s="50"/>
      <c r="HN1021" s="50"/>
      <c r="HO1021" s="50"/>
      <c r="HP1021" s="50"/>
      <c r="HQ1021" s="50"/>
      <c r="HR1021" s="50"/>
      <c r="HS1021" s="50"/>
      <c r="HT1021" s="50"/>
      <c r="HU1021" s="50"/>
      <c r="HV1021" s="50"/>
      <c r="HW1021" s="50"/>
      <c r="HX1021" s="50"/>
      <c r="HY1021" s="50"/>
      <c r="HZ1021" s="50"/>
      <c r="IA1021" s="50"/>
      <c r="IB1021" s="50"/>
      <c r="IC1021" s="50"/>
      <c r="ID1021" s="50"/>
      <c r="IE1021" s="50"/>
      <c r="IF1021" s="50"/>
      <c r="IG1021" s="50"/>
      <c r="IH1021" s="50"/>
      <c r="II1021" s="50"/>
      <c r="IJ1021" s="50"/>
      <c r="IK1021" s="50"/>
      <c r="IL1021" s="50"/>
      <c r="IM1021" s="50"/>
      <c r="IN1021" s="50"/>
      <c r="IO1021" s="50"/>
      <c r="IP1021" s="50"/>
      <c r="IQ1021" s="50"/>
      <c r="IR1021" s="50"/>
      <c r="IS1021" s="50"/>
      <c r="IT1021" s="50"/>
      <c r="IU1021" s="50"/>
      <c r="IV1021" s="50"/>
      <c r="IW1021" s="50"/>
      <c r="IX1021" s="50"/>
      <c r="IY1021" s="50"/>
      <c r="IZ1021" s="50"/>
      <c r="JA1021" s="50"/>
      <c r="JB1021" s="50"/>
      <c r="JC1021" s="50"/>
      <c r="JD1021" s="50"/>
      <c r="JE1021" s="50"/>
      <c r="JF1021" s="50"/>
      <c r="JG1021" s="50"/>
      <c r="JH1021" s="50"/>
      <c r="JI1021" s="50"/>
      <c r="JJ1021" s="50"/>
      <c r="JK1021" s="50"/>
      <c r="JL1021" s="50"/>
      <c r="JM1021" s="50"/>
      <c r="JN1021" s="50"/>
      <c r="JO1021" s="50"/>
      <c r="JP1021" s="50"/>
      <c r="JQ1021" s="50"/>
      <c r="JR1021" s="50"/>
      <c r="JS1021" s="50"/>
      <c r="JT1021" s="50"/>
      <c r="JU1021" s="50"/>
      <c r="JV1021" s="50"/>
      <c r="JW1021" s="50"/>
      <c r="JX1021" s="50"/>
      <c r="JY1021" s="50"/>
      <c r="JZ1021" s="50"/>
      <c r="KA1021" s="50"/>
      <c r="KB1021" s="50"/>
      <c r="KC1021" s="50"/>
      <c r="KD1021" s="50"/>
      <c r="KE1021" s="50"/>
      <c r="KF1021" s="50"/>
      <c r="KG1021" s="50"/>
      <c r="KH1021" s="50"/>
      <c r="KI1021" s="50"/>
      <c r="KJ1021" s="50"/>
      <c r="KK1021" s="50"/>
      <c r="KL1021" s="50"/>
      <c r="KM1021" s="50"/>
      <c r="KN1021" s="50"/>
      <c r="KO1021" s="50"/>
      <c r="KP1021" s="50"/>
      <c r="KQ1021" s="50"/>
      <c r="KR1021" s="50"/>
      <c r="KS1021" s="50"/>
      <c r="KT1021" s="50"/>
      <c r="KU1021" s="50"/>
      <c r="KV1021" s="50"/>
      <c r="KW1021" s="50"/>
      <c r="KX1021" s="50"/>
      <c r="KY1021" s="50"/>
      <c r="KZ1021" s="50"/>
      <c r="LA1021" s="50"/>
      <c r="LB1021" s="50"/>
      <c r="LC1021" s="50"/>
      <c r="LD1021" s="50"/>
      <c r="LE1021" s="50"/>
      <c r="LF1021" s="50"/>
      <c r="LG1021" s="50"/>
      <c r="LH1021" s="50"/>
      <c r="LI1021" s="50"/>
      <c r="LJ1021" s="50"/>
      <c r="LK1021" s="50"/>
      <c r="LL1021" s="50"/>
      <c r="LM1021" s="50"/>
      <c r="LN1021" s="50"/>
      <c r="LO1021" s="50"/>
      <c r="LP1021" s="50"/>
      <c r="LQ1021" s="50"/>
      <c r="LR1021" s="50"/>
      <c r="LS1021" s="50"/>
      <c r="LT1021" s="50"/>
      <c r="LU1021" s="50"/>
      <c r="LV1021" s="50"/>
      <c r="LW1021" s="50"/>
      <c r="LX1021" s="50"/>
      <c r="LY1021" s="50"/>
      <c r="LZ1021" s="50"/>
      <c r="MA1021" s="50"/>
      <c r="MB1021" s="50"/>
      <c r="MC1021" s="50"/>
      <c r="MD1021" s="50"/>
      <c r="ME1021" s="50"/>
      <c r="MF1021" s="50"/>
      <c r="MG1021" s="50"/>
      <c r="MH1021" s="50"/>
      <c r="MI1021" s="50"/>
      <c r="MJ1021" s="50"/>
      <c r="MK1021" s="50"/>
      <c r="ML1021" s="50"/>
      <c r="MM1021" s="50"/>
      <c r="MN1021" s="50"/>
      <c r="MO1021" s="50"/>
      <c r="MP1021" s="50"/>
      <c r="MQ1021" s="50"/>
      <c r="MR1021" s="50"/>
      <c r="MS1021" s="50"/>
      <c r="MT1021" s="50"/>
      <c r="MU1021" s="50"/>
      <c r="MV1021" s="50"/>
      <c r="MW1021" s="50"/>
      <c r="MX1021" s="50"/>
      <c r="MY1021" s="50"/>
      <c r="MZ1021" s="50"/>
      <c r="NA1021" s="50"/>
      <c r="NB1021" s="50"/>
      <c r="NC1021" s="50"/>
      <c r="ND1021" s="50"/>
      <c r="NE1021" s="50"/>
      <c r="NF1021" s="50"/>
      <c r="NG1021" s="50"/>
      <c r="NH1021" s="50"/>
      <c r="NI1021" s="50"/>
      <c r="NJ1021" s="50"/>
      <c r="NK1021" s="50"/>
      <c r="NL1021" s="50"/>
      <c r="NM1021" s="50"/>
      <c r="NN1021" s="50"/>
      <c r="NO1021" s="50"/>
      <c r="NP1021" s="50"/>
      <c r="NQ1021" s="50"/>
      <c r="NR1021" s="50"/>
      <c r="NS1021" s="50"/>
      <c r="NT1021" s="50"/>
      <c r="NU1021" s="50"/>
      <c r="NV1021" s="50"/>
      <c r="NW1021" s="50"/>
      <c r="NX1021" s="50"/>
      <c r="NY1021" s="50"/>
      <c r="NZ1021" s="50"/>
      <c r="OA1021" s="50"/>
      <c r="OB1021" s="50"/>
      <c r="OC1021" s="50"/>
      <c r="OD1021" s="50"/>
      <c r="OE1021" s="50"/>
      <c r="OF1021" s="50"/>
      <c r="OG1021" s="50"/>
      <c r="OH1021" s="50"/>
      <c r="OI1021" s="50"/>
      <c r="OJ1021" s="50"/>
      <c r="OK1021" s="50"/>
      <c r="OL1021" s="50"/>
      <c r="OM1021" s="50"/>
      <c r="ON1021" s="50"/>
      <c r="OO1021" s="50"/>
      <c r="OP1021" s="50"/>
      <c r="OQ1021" s="50"/>
      <c r="OR1021" s="50"/>
      <c r="OS1021" s="50"/>
      <c r="OT1021" s="50"/>
      <c r="OU1021" s="50"/>
      <c r="OV1021" s="50"/>
      <c r="OW1021" s="50"/>
      <c r="OX1021" s="50"/>
      <c r="OY1021" s="50"/>
      <c r="OZ1021" s="50"/>
      <c r="PA1021" s="50"/>
      <c r="PB1021" s="50"/>
      <c r="PC1021" s="50"/>
      <c r="PD1021" s="50"/>
      <c r="PE1021" s="50"/>
      <c r="PF1021" s="50"/>
      <c r="PG1021" s="50"/>
      <c r="PH1021" s="50"/>
      <c r="PI1021" s="50"/>
      <c r="PJ1021" s="50"/>
      <c r="PK1021" s="50"/>
      <c r="PL1021" s="50"/>
      <c r="PM1021" s="50"/>
      <c r="PN1021" s="50"/>
      <c r="PO1021" s="50"/>
      <c r="PP1021" s="50"/>
      <c r="PQ1021" s="50"/>
      <c r="PR1021" s="50"/>
      <c r="PS1021" s="50"/>
      <c r="PT1021" s="50"/>
      <c r="PU1021" s="50"/>
      <c r="PV1021" s="50"/>
      <c r="PW1021" s="50"/>
      <c r="PX1021" s="50"/>
      <c r="PY1021" s="50"/>
      <c r="PZ1021" s="50"/>
      <c r="QA1021" s="50"/>
      <c r="QB1021" s="50"/>
      <c r="QC1021" s="50"/>
      <c r="QD1021" s="50"/>
      <c r="QE1021" s="50"/>
      <c r="QF1021" s="50"/>
      <c r="QG1021" s="50"/>
      <c r="QH1021" s="50"/>
      <c r="QI1021" s="50"/>
      <c r="QJ1021" s="50"/>
      <c r="QK1021" s="50"/>
      <c r="QL1021" s="50"/>
      <c r="QM1021" s="50"/>
      <c r="QN1021" s="50"/>
      <c r="QO1021" s="50"/>
      <c r="QP1021" s="50"/>
      <c r="QQ1021" s="50"/>
      <c r="QR1021" s="50"/>
      <c r="QS1021" s="50"/>
      <c r="QT1021" s="50"/>
      <c r="QU1021" s="50"/>
      <c r="QV1021" s="50"/>
      <c r="QW1021" s="50"/>
      <c r="QX1021" s="50"/>
      <c r="QY1021" s="50"/>
      <c r="QZ1021" s="50"/>
      <c r="RA1021" s="50"/>
      <c r="RB1021" s="50"/>
      <c r="RC1021" s="50"/>
      <c r="RD1021" s="50"/>
      <c r="RE1021" s="50"/>
      <c r="RF1021" s="50"/>
      <c r="RG1021" s="50"/>
      <c r="RH1021" s="50"/>
      <c r="RI1021" s="50"/>
      <c r="RJ1021" s="50"/>
      <c r="RK1021" s="50"/>
      <c r="RL1021" s="50"/>
      <c r="RM1021" s="50"/>
      <c r="RN1021" s="50"/>
      <c r="RO1021" s="50"/>
      <c r="RP1021" s="50"/>
      <c r="RQ1021" s="50"/>
      <c r="RR1021" s="50"/>
      <c r="RS1021" s="50"/>
      <c r="RT1021" s="50"/>
      <c r="RU1021" s="50"/>
      <c r="RV1021" s="50"/>
      <c r="RW1021" s="50"/>
      <c r="RX1021" s="50"/>
      <c r="RY1021" s="50"/>
      <c r="RZ1021" s="50"/>
      <c r="SA1021" s="50"/>
      <c r="SB1021" s="50"/>
      <c r="SC1021" s="50"/>
      <c r="SD1021" s="50"/>
      <c r="SE1021" s="50"/>
      <c r="SF1021" s="50"/>
      <c r="SG1021" s="50"/>
      <c r="SH1021" s="50"/>
      <c r="SI1021" s="50"/>
      <c r="SJ1021" s="50"/>
      <c r="SK1021" s="50"/>
      <c r="SL1021" s="50"/>
      <c r="SM1021" s="50"/>
      <c r="SN1021" s="50"/>
      <c r="SO1021" s="50"/>
      <c r="SP1021" s="50"/>
      <c r="SQ1021" s="50"/>
      <c r="SR1021" s="50"/>
      <c r="SS1021" s="50"/>
      <c r="ST1021" s="50"/>
      <c r="SU1021" s="50"/>
      <c r="SV1021" s="50"/>
      <c r="SW1021" s="50"/>
      <c r="SX1021" s="50"/>
      <c r="SY1021" s="50"/>
      <c r="SZ1021" s="50"/>
      <c r="TA1021" s="50"/>
      <c r="TB1021" s="50"/>
      <c r="TC1021" s="50"/>
      <c r="TD1021" s="50"/>
      <c r="TE1021" s="50"/>
      <c r="TF1021" s="50"/>
      <c r="TG1021" s="50"/>
      <c r="TH1021" s="50"/>
      <c r="TI1021" s="50"/>
      <c r="TJ1021" s="50"/>
      <c r="TK1021" s="50"/>
      <c r="TL1021" s="50"/>
      <c r="TM1021" s="50"/>
      <c r="TN1021" s="50"/>
      <c r="TO1021" s="50"/>
      <c r="TP1021" s="50"/>
      <c r="TQ1021" s="50"/>
      <c r="TR1021" s="50"/>
      <c r="TS1021" s="50"/>
      <c r="TT1021" s="50"/>
      <c r="TU1021" s="50"/>
      <c r="TV1021" s="50"/>
      <c r="TW1021" s="50"/>
      <c r="TX1021" s="50"/>
      <c r="TY1021" s="50"/>
      <c r="TZ1021" s="50"/>
      <c r="UA1021" s="50"/>
      <c r="UB1021" s="50"/>
      <c r="UC1021" s="50"/>
      <c r="UD1021" s="50"/>
      <c r="UE1021" s="50"/>
      <c r="UF1021" s="50"/>
      <c r="UG1021" s="50"/>
      <c r="UH1021" s="50"/>
      <c r="UI1021" s="50"/>
      <c r="UJ1021" s="50"/>
      <c r="UK1021" s="50"/>
      <c r="UL1021" s="50"/>
      <c r="UM1021" s="50"/>
      <c r="UN1021" s="50"/>
      <c r="UO1021" s="50"/>
      <c r="UP1021" s="50"/>
      <c r="UQ1021" s="50"/>
      <c r="UR1021" s="50"/>
      <c r="US1021" s="50"/>
      <c r="UT1021" s="50"/>
      <c r="UU1021" s="50"/>
      <c r="UV1021" s="50"/>
      <c r="UW1021" s="50"/>
      <c r="UX1021" s="50"/>
      <c r="UY1021" s="50"/>
      <c r="UZ1021" s="50"/>
      <c r="VA1021" s="50"/>
      <c r="VB1021" s="50"/>
      <c r="VC1021" s="50"/>
      <c r="VD1021" s="50"/>
      <c r="VE1021" s="50"/>
      <c r="VF1021" s="50"/>
      <c r="VG1021" s="50"/>
      <c r="VH1021" s="50"/>
      <c r="VI1021" s="50"/>
      <c r="VJ1021" s="50"/>
      <c r="VK1021" s="50"/>
      <c r="VL1021" s="50"/>
      <c r="VM1021" s="50"/>
      <c r="VN1021" s="50"/>
      <c r="VO1021" s="50"/>
      <c r="VP1021" s="50"/>
      <c r="VQ1021" s="50"/>
      <c r="VR1021" s="50"/>
      <c r="VS1021" s="50"/>
      <c r="VT1021" s="50"/>
      <c r="VU1021" s="50"/>
      <c r="VV1021" s="50"/>
      <c r="VW1021" s="50"/>
      <c r="VX1021" s="50"/>
      <c r="VY1021" s="50"/>
      <c r="VZ1021" s="50"/>
      <c r="WA1021" s="50"/>
      <c r="WB1021" s="50"/>
      <c r="WC1021" s="50"/>
      <c r="WD1021" s="50"/>
      <c r="WE1021" s="50"/>
      <c r="WF1021" s="50"/>
      <c r="WG1021" s="50"/>
      <c r="WH1021" s="50"/>
      <c r="WI1021" s="50"/>
      <c r="WJ1021" s="50"/>
      <c r="WK1021" s="50"/>
      <c r="WL1021" s="50"/>
      <c r="WM1021" s="50"/>
      <c r="WN1021" s="50"/>
      <c r="WO1021" s="50"/>
      <c r="WP1021" s="50"/>
      <c r="WQ1021" s="50"/>
      <c r="WR1021" s="50"/>
      <c r="WS1021" s="50"/>
      <c r="WT1021" s="50"/>
      <c r="WU1021" s="50"/>
      <c r="WV1021" s="50"/>
      <c r="WW1021" s="50"/>
      <c r="WX1021" s="50"/>
      <c r="WY1021" s="50"/>
      <c r="WZ1021" s="50"/>
      <c r="XA1021" s="50"/>
      <c r="XB1021" s="50"/>
      <c r="XC1021" s="50"/>
      <c r="XD1021" s="50"/>
      <c r="XE1021" s="50"/>
      <c r="XF1021" s="50"/>
      <c r="XG1021" s="50"/>
      <c r="XH1021" s="50"/>
      <c r="XI1021" s="50"/>
      <c r="XJ1021" s="50"/>
      <c r="XK1021" s="50"/>
      <c r="XL1021" s="50"/>
      <c r="XM1021" s="50"/>
      <c r="XN1021" s="50"/>
      <c r="XO1021" s="50"/>
      <c r="XP1021" s="50"/>
      <c r="XQ1021" s="50"/>
      <c r="XR1021" s="50"/>
      <c r="XS1021" s="50"/>
      <c r="XT1021" s="50"/>
      <c r="XU1021" s="50"/>
      <c r="XV1021" s="50"/>
      <c r="XW1021" s="50"/>
      <c r="XX1021" s="50"/>
      <c r="XY1021" s="50"/>
      <c r="XZ1021" s="50"/>
      <c r="YA1021" s="50"/>
      <c r="YB1021" s="50"/>
      <c r="YC1021" s="50"/>
      <c r="YD1021" s="50"/>
      <c r="YE1021" s="50"/>
      <c r="YF1021" s="50"/>
      <c r="YG1021" s="50"/>
      <c r="YH1021" s="50"/>
      <c r="YI1021" s="50"/>
      <c r="YJ1021" s="50"/>
      <c r="YK1021" s="50"/>
      <c r="YL1021" s="50"/>
      <c r="YM1021" s="50"/>
      <c r="YN1021" s="50"/>
      <c r="YO1021" s="50"/>
      <c r="YP1021" s="50"/>
      <c r="YQ1021" s="50"/>
      <c r="YR1021" s="50"/>
      <c r="YS1021" s="50"/>
      <c r="YT1021" s="50"/>
      <c r="YU1021" s="50"/>
      <c r="YV1021" s="50"/>
      <c r="YW1021" s="50"/>
      <c r="YX1021" s="50"/>
      <c r="YY1021" s="50"/>
      <c r="YZ1021" s="50"/>
      <c r="ZA1021" s="50"/>
      <c r="ZB1021" s="50"/>
      <c r="ZC1021" s="50"/>
      <c r="ZD1021" s="50"/>
      <c r="ZE1021" s="50"/>
      <c r="ZF1021" s="50"/>
      <c r="ZG1021" s="50"/>
      <c r="ZH1021" s="50"/>
      <c r="ZI1021" s="50"/>
      <c r="ZJ1021" s="50"/>
      <c r="ZK1021" s="50"/>
      <c r="ZL1021" s="50"/>
      <c r="ZM1021" s="50"/>
      <c r="ZN1021" s="50"/>
      <c r="ZO1021" s="50"/>
      <c r="ZP1021" s="50"/>
      <c r="ZQ1021" s="50"/>
      <c r="ZR1021" s="50"/>
      <c r="ZS1021" s="50"/>
      <c r="ZT1021" s="50"/>
      <c r="ZU1021" s="50"/>
      <c r="ZV1021" s="50"/>
      <c r="ZW1021" s="50"/>
      <c r="ZX1021" s="50"/>
      <c r="ZY1021" s="50"/>
      <c r="ZZ1021" s="50"/>
      <c r="AAA1021" s="50"/>
      <c r="AAB1021" s="50"/>
      <c r="AAC1021" s="50"/>
      <c r="AAD1021" s="50"/>
      <c r="AAE1021" s="50"/>
      <c r="AAF1021" s="50"/>
      <c r="AAG1021" s="50"/>
      <c r="AAH1021" s="50"/>
      <c r="AAI1021" s="50"/>
      <c r="AAJ1021" s="50"/>
      <c r="AAK1021" s="50"/>
      <c r="AAL1021" s="50"/>
      <c r="AAM1021" s="50"/>
      <c r="AAN1021" s="50"/>
      <c r="AAO1021" s="50"/>
      <c r="AAP1021" s="50"/>
      <c r="AAQ1021" s="50"/>
      <c r="AAR1021" s="50"/>
      <c r="AAS1021" s="50"/>
      <c r="AAT1021" s="50"/>
      <c r="AAU1021" s="50"/>
      <c r="AAV1021" s="50"/>
      <c r="AAW1021" s="50"/>
      <c r="AAX1021" s="50"/>
      <c r="AAY1021" s="50"/>
      <c r="AAZ1021" s="50"/>
      <c r="ABA1021" s="50"/>
      <c r="ABB1021" s="50"/>
      <c r="ABC1021" s="50"/>
      <c r="ABD1021" s="50"/>
      <c r="ABE1021" s="50"/>
      <c r="ABF1021" s="50"/>
      <c r="ABG1021" s="50"/>
      <c r="ABH1021" s="50"/>
    </row>
    <row r="1022" spans="1:9582" s="50" customFormat="1" ht="45.75" customHeight="1">
      <c r="A1022" s="589">
        <f>1+A1021</f>
        <v>1020</v>
      </c>
      <c r="B1022" s="403" t="s">
        <v>9625</v>
      </c>
      <c r="C1022" s="156" t="s">
        <v>9626</v>
      </c>
      <c r="D1022" s="156" t="s">
        <v>8473</v>
      </c>
      <c r="E1022" s="156">
        <v>45568</v>
      </c>
      <c r="F1022" s="156"/>
      <c r="G1022" s="156"/>
      <c r="H1022" s="156" t="s">
        <v>416</v>
      </c>
      <c r="I1022" s="156" t="s">
        <v>95</v>
      </c>
      <c r="J1022" s="301" t="s">
        <v>9627</v>
      </c>
      <c r="K1022" s="251" t="s">
        <v>9628</v>
      </c>
      <c r="L1022" s="156">
        <v>1</v>
      </c>
      <c r="M1022" s="156" t="s">
        <v>97</v>
      </c>
      <c r="N1022" s="156" t="s">
        <v>5078</v>
      </c>
      <c r="O1022" s="156" t="s">
        <v>427</v>
      </c>
      <c r="P1022" s="156" t="s">
        <v>9629</v>
      </c>
      <c r="Q1022" s="156" t="s">
        <v>9630</v>
      </c>
      <c r="R1022" s="143">
        <v>0</v>
      </c>
      <c r="S1022" s="134" t="s">
        <v>9418</v>
      </c>
      <c r="T1022" s="253">
        <v>22560000</v>
      </c>
      <c r="U1022" s="156" t="s">
        <v>9324</v>
      </c>
      <c r="V1022" s="253" t="s">
        <v>9435</v>
      </c>
      <c r="W1022" s="156" t="s">
        <v>9324</v>
      </c>
      <c r="X1022" s="156" t="s">
        <v>103</v>
      </c>
      <c r="Y1022" s="317">
        <f>+Z1022+AA1022+AB1022</f>
        <v>22560000</v>
      </c>
      <c r="Z1022" s="156">
        <v>22560000</v>
      </c>
      <c r="AA1022" s="156">
        <v>0</v>
      </c>
      <c r="AB1022" s="156">
        <v>0</v>
      </c>
      <c r="AC1022" s="156">
        <v>0</v>
      </c>
      <c r="AD1022" s="156">
        <v>0</v>
      </c>
      <c r="AE1022" s="156">
        <v>0</v>
      </c>
      <c r="AF1022" s="156">
        <v>0</v>
      </c>
      <c r="AG1022" s="156">
        <v>0</v>
      </c>
      <c r="AH1022" s="156">
        <v>0</v>
      </c>
      <c r="AI1022" s="156">
        <v>0</v>
      </c>
      <c r="AJ1022" s="156">
        <v>0</v>
      </c>
      <c r="AK1022" s="156" t="s">
        <v>104</v>
      </c>
      <c r="AL1022" s="103" t="s">
        <v>9631</v>
      </c>
      <c r="AM1022" s="156" t="s">
        <v>7181</v>
      </c>
      <c r="AN1022" s="156">
        <v>79434454</v>
      </c>
      <c r="AO1022" s="156" t="s">
        <v>114</v>
      </c>
      <c r="AP1022" s="156" t="s">
        <v>114</v>
      </c>
      <c r="AQ1022" s="156" t="s">
        <v>114</v>
      </c>
      <c r="AR1022" s="156" t="s">
        <v>114</v>
      </c>
      <c r="AS1022" s="156" t="s">
        <v>9324</v>
      </c>
      <c r="AT1022" s="156" t="s">
        <v>9324</v>
      </c>
      <c r="AU1022" s="156" t="s">
        <v>392</v>
      </c>
      <c r="AV1022" s="156" t="s">
        <v>9324</v>
      </c>
      <c r="AW1022" s="156" t="s">
        <v>9324</v>
      </c>
      <c r="AX1022" s="156" t="s">
        <v>9324</v>
      </c>
      <c r="AY1022" s="156" t="s">
        <v>108</v>
      </c>
      <c r="AZ1022" s="156" t="s">
        <v>9324</v>
      </c>
      <c r="BA1022" s="156" t="s">
        <v>9324</v>
      </c>
      <c r="BB1022" s="156"/>
      <c r="BC1022" s="156" t="s">
        <v>9324</v>
      </c>
      <c r="BD1022" s="156" t="s">
        <v>9324</v>
      </c>
      <c r="BE1022" s="156" t="s">
        <v>9324</v>
      </c>
      <c r="BF1022" s="156" t="s">
        <v>9324</v>
      </c>
      <c r="BG1022" s="156" t="s">
        <v>9324</v>
      </c>
      <c r="BH1022" s="153">
        <f>T1022+BB1022</f>
        <v>22560000</v>
      </c>
      <c r="BI1022" s="438" t="s">
        <v>135</v>
      </c>
      <c r="BJ1022" s="240" t="s">
        <v>9324</v>
      </c>
      <c r="BK1022" s="240" t="s">
        <v>114</v>
      </c>
      <c r="BL1022" s="240" t="s">
        <v>9324</v>
      </c>
      <c r="BM1022" s="398" t="s">
        <v>136</v>
      </c>
      <c r="BN1022" s="156" t="s">
        <v>115</v>
      </c>
      <c r="BO1022" s="156" t="s">
        <v>9324</v>
      </c>
      <c r="BP1022" s="156" t="s">
        <v>9324</v>
      </c>
      <c r="BQ1022" s="156" t="s">
        <v>9324</v>
      </c>
      <c r="BR1022" s="156" t="s">
        <v>114</v>
      </c>
      <c r="BS1022" s="156" t="s">
        <v>114</v>
      </c>
      <c r="BT1022" s="156" t="s">
        <v>114</v>
      </c>
      <c r="BU1022" s="156" t="s">
        <v>9632</v>
      </c>
      <c r="BV1022" s="156" t="s">
        <v>9633</v>
      </c>
      <c r="BW1022" s="156" t="s">
        <v>9634</v>
      </c>
      <c r="BX1022" s="156" t="s">
        <v>9324</v>
      </c>
      <c r="BY1022" s="156" t="s">
        <v>9324</v>
      </c>
      <c r="BZ1022" s="156" t="s">
        <v>9324</v>
      </c>
      <c r="CA1022" s="157" t="s">
        <v>109</v>
      </c>
      <c r="CB1022" s="157" t="s">
        <v>109</v>
      </c>
      <c r="CC1022" s="157" t="s">
        <v>1018</v>
      </c>
      <c r="CD1022" s="156"/>
      <c r="CE1022" s="156"/>
      <c r="CF1022" s="156"/>
      <c r="CG1022" s="156"/>
      <c r="CH1022" s="156"/>
      <c r="CI1022" s="156"/>
      <c r="CJ1022" s="156"/>
      <c r="CK1022" s="156"/>
      <c r="CL1022" s="156"/>
      <c r="CM1022" s="152" t="s">
        <v>109</v>
      </c>
      <c r="CN1022" s="156"/>
      <c r="CO1022" s="297"/>
      <c r="CP1022" s="297"/>
      <c r="CQ1022" s="297"/>
      <c r="CR1022" s="297"/>
      <c r="CS1022" s="297"/>
      <c r="CT1022" s="297"/>
      <c r="CU1022" s="297"/>
      <c r="CV1022" s="297"/>
      <c r="CW1022" s="297"/>
      <c r="CX1022" s="297"/>
      <c r="CY1022" s="297"/>
      <c r="CZ1022" s="297"/>
      <c r="DA1022" s="297"/>
      <c r="DB1022" s="297"/>
      <c r="DC1022" s="297"/>
      <c r="DD1022" s="297"/>
      <c r="DE1022" s="297"/>
      <c r="DF1022" s="297"/>
      <c r="DG1022" s="297"/>
      <c r="DH1022" s="297"/>
      <c r="DI1022" s="297"/>
      <c r="DJ1022" s="297"/>
      <c r="DK1022" s="297"/>
      <c r="DL1022" s="297"/>
      <c r="DM1022" s="297"/>
      <c r="DN1022" s="297"/>
      <c r="DO1022" s="297"/>
      <c r="DP1022" s="297"/>
      <c r="DQ1022" s="297"/>
      <c r="DR1022" s="297"/>
      <c r="DS1022" s="297"/>
      <c r="DT1022" s="297"/>
      <c r="DU1022" s="297"/>
      <c r="DV1022" s="297"/>
      <c r="DW1022" s="297"/>
      <c r="DX1022" s="297"/>
      <c r="DY1022" s="297"/>
      <c r="DZ1022" s="297"/>
      <c r="EA1022" s="297"/>
      <c r="EB1022" s="297"/>
      <c r="EC1022" s="297"/>
      <c r="ED1022" s="297"/>
      <c r="EE1022" s="297"/>
      <c r="EF1022" s="297"/>
      <c r="EG1022" s="297"/>
      <c r="EH1022" s="297"/>
      <c r="EI1022" s="297"/>
      <c r="EJ1022" s="297"/>
      <c r="EK1022" s="297"/>
      <c r="EL1022" s="297"/>
      <c r="EM1022" s="297"/>
      <c r="EN1022" s="297"/>
      <c r="EO1022" s="297"/>
      <c r="EP1022" s="297"/>
      <c r="EQ1022" s="297"/>
      <c r="ER1022" s="297"/>
      <c r="ES1022" s="297"/>
      <c r="ET1022" s="297"/>
      <c r="EU1022" s="297"/>
      <c r="EV1022" s="297"/>
      <c r="EW1022" s="297"/>
      <c r="EX1022" s="297"/>
      <c r="EY1022" s="297"/>
      <c r="EZ1022" s="297"/>
      <c r="FA1022" s="297"/>
      <c r="FB1022" s="297"/>
      <c r="FC1022" s="297"/>
      <c r="FD1022" s="297"/>
      <c r="FE1022" s="297"/>
      <c r="FF1022" s="297"/>
      <c r="FG1022" s="297"/>
      <c r="FH1022" s="297"/>
      <c r="FI1022" s="297"/>
      <c r="FJ1022" s="297"/>
      <c r="FK1022" s="297"/>
      <c r="FL1022" s="297"/>
      <c r="FM1022" s="297"/>
      <c r="FN1022" s="297"/>
      <c r="FO1022" s="297"/>
      <c r="FP1022" s="297"/>
      <c r="FQ1022" s="297"/>
      <c r="FR1022" s="297"/>
      <c r="FS1022" s="297"/>
    </row>
    <row r="1023" spans="1:9582" s="309" customFormat="1" ht="45.75" customHeight="1">
      <c r="A1023" s="589">
        <f>1+A1022</f>
        <v>1021</v>
      </c>
      <c r="B1023" s="403" t="s">
        <v>9635</v>
      </c>
      <c r="C1023" s="156" t="s">
        <v>9636</v>
      </c>
      <c r="D1023" s="156" t="s">
        <v>645</v>
      </c>
      <c r="E1023" s="156">
        <v>45569</v>
      </c>
      <c r="F1023" s="156">
        <v>45572</v>
      </c>
      <c r="G1023" s="156">
        <v>45646</v>
      </c>
      <c r="H1023" s="156" t="s">
        <v>416</v>
      </c>
      <c r="I1023" s="156" t="s">
        <v>9637</v>
      </c>
      <c r="J1023" s="301" t="s">
        <v>9638</v>
      </c>
      <c r="K1023" s="251">
        <v>1026296046</v>
      </c>
      <c r="L1023" s="156">
        <v>4</v>
      </c>
      <c r="M1023" s="156" t="s">
        <v>97</v>
      </c>
      <c r="N1023" s="156" t="s">
        <v>5078</v>
      </c>
      <c r="O1023" s="156" t="s">
        <v>3586</v>
      </c>
      <c r="P1023" s="156" t="s">
        <v>9639</v>
      </c>
      <c r="Q1023" s="156" t="s">
        <v>7596</v>
      </c>
      <c r="R1023" s="143">
        <v>74</v>
      </c>
      <c r="S1023" s="134" t="s">
        <v>5116</v>
      </c>
      <c r="T1023" s="253" t="s">
        <v>9640</v>
      </c>
      <c r="U1023" s="156">
        <v>2024003419</v>
      </c>
      <c r="V1023" s="253" t="s">
        <v>9641</v>
      </c>
      <c r="W1023" s="156">
        <v>45569</v>
      </c>
      <c r="X1023" s="156" t="s">
        <v>103</v>
      </c>
      <c r="Y1023" s="317" t="s">
        <v>9642</v>
      </c>
      <c r="Z1023" s="156" t="s">
        <v>9640</v>
      </c>
      <c r="AA1023" s="156">
        <v>0</v>
      </c>
      <c r="AB1023" s="156">
        <v>0</v>
      </c>
      <c r="AC1023" s="156">
        <v>0</v>
      </c>
      <c r="AD1023" s="156">
        <v>0</v>
      </c>
      <c r="AE1023" s="156">
        <v>0</v>
      </c>
      <c r="AF1023" s="156">
        <v>0</v>
      </c>
      <c r="AG1023" s="156">
        <v>0</v>
      </c>
      <c r="AH1023" s="156">
        <v>0</v>
      </c>
      <c r="AI1023" s="156">
        <v>0</v>
      </c>
      <c r="AJ1023" s="156">
        <v>0</v>
      </c>
      <c r="AK1023" s="156" t="s">
        <v>104</v>
      </c>
      <c r="AL1023" s="103" t="s">
        <v>9643</v>
      </c>
      <c r="AM1023" s="156" t="s">
        <v>1829</v>
      </c>
      <c r="AN1023" s="156">
        <v>15668923</v>
      </c>
      <c r="AO1023" s="156" t="s">
        <v>114</v>
      </c>
      <c r="AP1023" s="156" t="s">
        <v>114</v>
      </c>
      <c r="AQ1023" s="156" t="s">
        <v>114</v>
      </c>
      <c r="AR1023" s="156" t="s">
        <v>114</v>
      </c>
      <c r="AS1023" s="156" t="s">
        <v>109</v>
      </c>
      <c r="AT1023" s="156" t="s">
        <v>109</v>
      </c>
      <c r="AU1023" s="156" t="s">
        <v>392</v>
      </c>
      <c r="AV1023" s="156" t="s">
        <v>9324</v>
      </c>
      <c r="AW1023" s="156" t="s">
        <v>9324</v>
      </c>
      <c r="AX1023" s="156" t="s">
        <v>109</v>
      </c>
      <c r="AY1023" s="156" t="s">
        <v>108</v>
      </c>
      <c r="AZ1023" s="156" t="s">
        <v>9324</v>
      </c>
      <c r="BA1023" s="156" t="s">
        <v>9324</v>
      </c>
      <c r="BB1023" s="156"/>
      <c r="BC1023" s="156" t="s">
        <v>9324</v>
      </c>
      <c r="BD1023" s="156" t="s">
        <v>9324</v>
      </c>
      <c r="BE1023" s="156" t="s">
        <v>9324</v>
      </c>
      <c r="BF1023" s="156" t="s">
        <v>9324</v>
      </c>
      <c r="BG1023" s="156" t="s">
        <v>9324</v>
      </c>
      <c r="BH1023" s="153" t="s">
        <v>9640</v>
      </c>
      <c r="BI1023" s="437" t="s">
        <v>259</v>
      </c>
      <c r="BJ1023" s="240" t="s">
        <v>9324</v>
      </c>
      <c r="BK1023" s="240" t="s">
        <v>114</v>
      </c>
      <c r="BL1023" s="240" t="s">
        <v>9324</v>
      </c>
      <c r="BM1023" s="346" t="s">
        <v>9457</v>
      </c>
      <c r="BN1023" s="156" t="s">
        <v>917</v>
      </c>
      <c r="BO1023" s="156"/>
      <c r="BP1023" s="156"/>
      <c r="BQ1023" s="156">
        <v>28</v>
      </c>
      <c r="BR1023" s="156">
        <v>35245</v>
      </c>
      <c r="BS1023" s="156" t="s">
        <v>109</v>
      </c>
      <c r="BT1023" s="156" t="s">
        <v>114</v>
      </c>
      <c r="BU1023" s="156" t="s">
        <v>114</v>
      </c>
      <c r="BV1023" s="156" t="s">
        <v>114</v>
      </c>
      <c r="BW1023" s="156" t="s">
        <v>114</v>
      </c>
      <c r="BX1023" s="156" t="s">
        <v>5119</v>
      </c>
      <c r="BY1023" s="156">
        <v>3507873457</v>
      </c>
      <c r="BZ1023" s="156" t="s">
        <v>5120</v>
      </c>
      <c r="CA1023" s="157" t="s">
        <v>109</v>
      </c>
      <c r="CB1023" s="157" t="s">
        <v>1018</v>
      </c>
      <c r="CC1023" s="157" t="s">
        <v>109</v>
      </c>
      <c r="CD1023" s="156"/>
      <c r="CE1023" s="156"/>
      <c r="CF1023" s="156"/>
      <c r="CG1023" s="156"/>
      <c r="CH1023" s="156"/>
      <c r="CI1023" s="156"/>
      <c r="CJ1023" s="156"/>
      <c r="CK1023" s="156"/>
      <c r="CL1023" s="156"/>
      <c r="CM1023" s="157" t="s">
        <v>109</v>
      </c>
      <c r="CN1023" s="156"/>
      <c r="CO1023" s="297"/>
      <c r="CP1023" s="297"/>
      <c r="CQ1023" s="297"/>
      <c r="CR1023" s="297"/>
      <c r="CS1023" s="297"/>
      <c r="CT1023" s="297"/>
      <c r="CU1023" s="297"/>
      <c r="CV1023" s="297"/>
      <c r="CW1023" s="297"/>
      <c r="CX1023" s="297"/>
      <c r="CY1023" s="297"/>
      <c r="CZ1023" s="297"/>
      <c r="DA1023" s="297"/>
      <c r="DB1023" s="297"/>
      <c r="DC1023" s="297"/>
      <c r="DD1023" s="297"/>
      <c r="DE1023" s="297"/>
      <c r="DF1023" s="297"/>
      <c r="DG1023" s="297"/>
      <c r="DH1023" s="297"/>
      <c r="DI1023" s="297"/>
      <c r="DJ1023" s="297"/>
      <c r="DK1023" s="297"/>
      <c r="DL1023" s="297"/>
      <c r="DM1023" s="297"/>
      <c r="DN1023" s="297"/>
      <c r="DO1023" s="297"/>
      <c r="DP1023" s="297"/>
      <c r="DQ1023" s="297"/>
      <c r="DR1023" s="297"/>
      <c r="DS1023" s="297"/>
      <c r="DT1023" s="297"/>
      <c r="DU1023" s="297"/>
      <c r="DV1023" s="297"/>
      <c r="DW1023" s="297"/>
      <c r="DX1023" s="297"/>
      <c r="DY1023" s="297"/>
      <c r="DZ1023" s="297"/>
      <c r="EA1023" s="297"/>
      <c r="EB1023" s="297"/>
      <c r="EC1023" s="297"/>
      <c r="ED1023" s="297"/>
      <c r="EE1023" s="297"/>
      <c r="EF1023" s="297"/>
      <c r="EG1023" s="297"/>
      <c r="EH1023" s="297"/>
      <c r="EI1023" s="297"/>
      <c r="EJ1023" s="297"/>
      <c r="EK1023" s="297"/>
      <c r="EL1023" s="297"/>
      <c r="EM1023" s="297"/>
      <c r="EN1023" s="297"/>
      <c r="EO1023" s="297"/>
      <c r="EP1023" s="297"/>
      <c r="EQ1023" s="297"/>
      <c r="ER1023" s="297"/>
      <c r="ES1023" s="297"/>
      <c r="ET1023" s="297"/>
      <c r="EU1023" s="297"/>
      <c r="EV1023" s="297"/>
      <c r="EW1023" s="297"/>
      <c r="EX1023" s="297"/>
      <c r="EY1023" s="297"/>
      <c r="EZ1023" s="297"/>
      <c r="FA1023" s="297"/>
      <c r="FB1023" s="297"/>
      <c r="FC1023" s="297"/>
      <c r="FD1023" s="297"/>
      <c r="FE1023" s="297"/>
      <c r="FF1023" s="297"/>
      <c r="FG1023" s="297"/>
      <c r="FH1023" s="297"/>
      <c r="FI1023" s="297"/>
      <c r="FJ1023" s="297"/>
      <c r="FK1023" s="297"/>
      <c r="FL1023" s="297"/>
      <c r="FM1023" s="297"/>
      <c r="FN1023" s="297"/>
      <c r="FO1023" s="297"/>
      <c r="FP1023" s="297"/>
      <c r="FQ1023" s="297"/>
      <c r="FR1023" s="297"/>
      <c r="FS1023" s="297"/>
      <c r="FT1023" s="297"/>
      <c r="FU1023" s="297"/>
      <c r="FV1023" s="297"/>
      <c r="FW1023" s="297"/>
      <c r="FX1023" s="297"/>
      <c r="FY1023" s="297"/>
      <c r="FZ1023" s="297"/>
      <c r="GA1023" s="297"/>
      <c r="GB1023" s="297"/>
      <c r="GC1023" s="297"/>
      <c r="GD1023" s="297"/>
      <c r="GE1023" s="297"/>
      <c r="GF1023" s="297"/>
      <c r="GG1023" s="297"/>
      <c r="GH1023" s="297"/>
      <c r="GI1023" s="297"/>
      <c r="GJ1023" s="297"/>
      <c r="GK1023" s="297"/>
      <c r="GL1023" s="297"/>
      <c r="GM1023" s="297"/>
      <c r="GN1023" s="297"/>
      <c r="GO1023" s="297"/>
      <c r="GP1023" s="297"/>
      <c r="GQ1023" s="297"/>
      <c r="GR1023" s="297"/>
      <c r="GS1023" s="297"/>
      <c r="GT1023" s="297"/>
      <c r="GU1023" s="297"/>
      <c r="GV1023" s="328"/>
      <c r="GW1023" s="328"/>
      <c r="GX1023" s="328"/>
      <c r="GY1023" s="328"/>
      <c r="GZ1023" s="328"/>
      <c r="HA1023" s="328"/>
      <c r="HB1023" s="328"/>
      <c r="HC1023" s="328"/>
      <c r="HD1023" s="328"/>
      <c r="HE1023" s="328"/>
      <c r="HF1023" s="328"/>
      <c r="HG1023" s="328"/>
      <c r="HH1023" s="328"/>
      <c r="HI1023" s="328"/>
      <c r="HJ1023" s="328"/>
      <c r="HK1023" s="328"/>
      <c r="HL1023" s="328"/>
      <c r="HM1023" s="328"/>
      <c r="HN1023" s="328"/>
      <c r="HO1023" s="328"/>
      <c r="HP1023" s="328"/>
      <c r="HQ1023" s="328"/>
      <c r="HR1023" s="328"/>
      <c r="HS1023" s="328"/>
      <c r="HT1023" s="328"/>
      <c r="HU1023" s="328"/>
      <c r="HV1023" s="328"/>
      <c r="HW1023" s="328"/>
      <c r="HX1023" s="328"/>
      <c r="HY1023" s="328"/>
      <c r="HZ1023" s="328"/>
      <c r="IA1023" s="328"/>
      <c r="IB1023" s="328"/>
      <c r="IC1023" s="328"/>
      <c r="ID1023" s="328"/>
      <c r="IE1023" s="328"/>
      <c r="IF1023" s="328"/>
      <c r="IG1023" s="328"/>
      <c r="IH1023" s="328"/>
      <c r="II1023" s="328"/>
      <c r="IJ1023" s="328"/>
      <c r="IK1023" s="328"/>
      <c r="IL1023" s="328"/>
      <c r="IM1023" s="328"/>
      <c r="IN1023" s="328"/>
      <c r="IO1023" s="328"/>
      <c r="IP1023" s="328"/>
      <c r="IQ1023" s="328"/>
      <c r="IR1023" s="328"/>
      <c r="IS1023" s="328"/>
      <c r="IT1023" s="328"/>
      <c r="IU1023" s="328"/>
      <c r="IV1023" s="328"/>
      <c r="IW1023" s="328"/>
      <c r="IX1023" s="328"/>
      <c r="IY1023" s="328"/>
      <c r="IZ1023" s="328"/>
      <c r="JA1023" s="328"/>
      <c r="JB1023" s="328"/>
      <c r="JC1023" s="328"/>
      <c r="JD1023" s="328"/>
      <c r="JE1023" s="328"/>
      <c r="JF1023" s="328"/>
      <c r="JG1023" s="328"/>
      <c r="JH1023" s="328"/>
      <c r="JI1023" s="328"/>
      <c r="JJ1023" s="328"/>
      <c r="JK1023" s="328"/>
      <c r="JL1023" s="328"/>
      <c r="JM1023" s="328"/>
      <c r="JN1023" s="328"/>
      <c r="JO1023" s="328"/>
      <c r="JP1023" s="328"/>
      <c r="JQ1023" s="328"/>
      <c r="JR1023" s="328"/>
      <c r="JS1023" s="328"/>
      <c r="JT1023" s="328"/>
      <c r="JU1023" s="328"/>
      <c r="JV1023" s="328"/>
      <c r="JW1023" s="328"/>
      <c r="JX1023" s="328"/>
      <c r="JY1023" s="328"/>
      <c r="JZ1023" s="328"/>
      <c r="KA1023" s="328"/>
      <c r="KB1023" s="328"/>
      <c r="KC1023" s="328"/>
      <c r="KD1023" s="328"/>
      <c r="KE1023" s="328"/>
      <c r="KF1023" s="328"/>
      <c r="KG1023" s="328"/>
      <c r="KH1023" s="328"/>
      <c r="KI1023" s="328"/>
      <c r="KJ1023" s="328"/>
      <c r="KK1023" s="328"/>
      <c r="KL1023" s="328"/>
      <c r="KM1023" s="328"/>
      <c r="KN1023" s="328"/>
      <c r="KO1023" s="328"/>
      <c r="KP1023" s="328"/>
      <c r="KQ1023" s="328"/>
      <c r="KR1023" s="328"/>
      <c r="KS1023" s="328"/>
      <c r="KT1023" s="328"/>
      <c r="KU1023" s="328"/>
      <c r="KV1023" s="328"/>
      <c r="KW1023" s="328"/>
      <c r="KX1023" s="328"/>
      <c r="KY1023" s="328"/>
      <c r="KZ1023" s="328"/>
      <c r="LA1023" s="328"/>
      <c r="LB1023" s="328"/>
      <c r="LC1023" s="328"/>
      <c r="LD1023" s="328"/>
      <c r="LE1023" s="328"/>
      <c r="LF1023" s="328"/>
      <c r="LG1023" s="328"/>
      <c r="LH1023" s="328"/>
      <c r="LI1023" s="328"/>
      <c r="LJ1023" s="328"/>
      <c r="LK1023" s="328"/>
      <c r="LL1023" s="328"/>
      <c r="LM1023" s="328"/>
      <c r="LN1023" s="328"/>
      <c r="LO1023" s="328"/>
      <c r="LP1023" s="328"/>
      <c r="LQ1023" s="328"/>
      <c r="LR1023" s="328"/>
      <c r="LS1023" s="328"/>
      <c r="LT1023" s="328"/>
      <c r="LU1023" s="328"/>
      <c r="LV1023" s="328"/>
      <c r="LW1023" s="328"/>
      <c r="LX1023" s="328"/>
      <c r="LY1023" s="328"/>
      <c r="LZ1023" s="328"/>
      <c r="MA1023" s="328"/>
      <c r="MB1023" s="328"/>
      <c r="MC1023" s="328"/>
      <c r="MD1023" s="328"/>
      <c r="ME1023" s="328"/>
      <c r="MF1023" s="328"/>
      <c r="MG1023" s="328"/>
      <c r="MH1023" s="328"/>
      <c r="MI1023" s="328"/>
      <c r="MJ1023" s="328"/>
      <c r="MK1023" s="328"/>
      <c r="ML1023" s="328"/>
      <c r="MM1023" s="328"/>
      <c r="MN1023" s="328"/>
      <c r="MO1023" s="328"/>
      <c r="MP1023" s="328"/>
      <c r="MQ1023" s="328"/>
      <c r="MR1023" s="328"/>
      <c r="MS1023" s="328"/>
      <c r="MT1023" s="328"/>
      <c r="MU1023" s="328"/>
      <c r="MV1023" s="328"/>
      <c r="MW1023" s="328"/>
      <c r="MX1023" s="328"/>
      <c r="MY1023" s="328"/>
      <c r="MZ1023" s="328"/>
      <c r="NA1023" s="328"/>
      <c r="NB1023" s="328"/>
      <c r="NC1023" s="328"/>
      <c r="ND1023" s="328"/>
      <c r="NE1023" s="328"/>
      <c r="NF1023" s="328"/>
      <c r="NG1023" s="328"/>
      <c r="NH1023" s="328"/>
      <c r="NI1023" s="328"/>
      <c r="NJ1023" s="328"/>
      <c r="NK1023" s="328"/>
      <c r="NL1023" s="328"/>
      <c r="NM1023" s="328"/>
      <c r="NN1023" s="328"/>
      <c r="NO1023" s="328"/>
      <c r="NP1023" s="328"/>
      <c r="NQ1023" s="328"/>
      <c r="NR1023" s="328"/>
      <c r="NS1023" s="328"/>
      <c r="NT1023" s="328"/>
      <c r="NU1023" s="328"/>
      <c r="NV1023" s="328"/>
      <c r="NW1023" s="328"/>
      <c r="NX1023" s="328"/>
      <c r="NY1023" s="328"/>
      <c r="NZ1023" s="328"/>
      <c r="OA1023" s="328"/>
      <c r="OB1023" s="328"/>
      <c r="OC1023" s="328"/>
      <c r="OD1023" s="328"/>
      <c r="OE1023" s="328"/>
      <c r="OF1023" s="328"/>
      <c r="OG1023" s="328"/>
      <c r="OH1023" s="328"/>
      <c r="OI1023" s="328"/>
      <c r="OJ1023" s="328"/>
      <c r="OK1023" s="328"/>
      <c r="OL1023" s="328"/>
      <c r="OM1023" s="328"/>
      <c r="ON1023" s="328"/>
      <c r="OO1023" s="328"/>
      <c r="OP1023" s="328"/>
      <c r="OQ1023" s="328"/>
      <c r="OR1023" s="328"/>
      <c r="OS1023" s="328"/>
      <c r="OT1023" s="328"/>
      <c r="OU1023" s="328"/>
      <c r="OV1023" s="328"/>
      <c r="OW1023" s="328"/>
      <c r="OX1023" s="328"/>
      <c r="OY1023" s="328"/>
      <c r="OZ1023" s="328"/>
      <c r="PA1023" s="328"/>
      <c r="PB1023" s="328"/>
      <c r="PC1023" s="328"/>
      <c r="PD1023" s="328"/>
      <c r="PE1023" s="328"/>
      <c r="PF1023" s="328"/>
      <c r="PG1023" s="328"/>
      <c r="PH1023" s="328"/>
      <c r="PI1023" s="328"/>
      <c r="PJ1023" s="328"/>
      <c r="PK1023" s="328"/>
      <c r="PL1023" s="328"/>
      <c r="PM1023" s="328"/>
      <c r="PN1023" s="328"/>
      <c r="PO1023" s="328"/>
      <c r="PP1023" s="328"/>
      <c r="PQ1023" s="328"/>
      <c r="PR1023" s="328"/>
      <c r="PS1023" s="328"/>
      <c r="PT1023" s="328"/>
      <c r="PU1023" s="328"/>
      <c r="PV1023" s="328"/>
      <c r="PW1023" s="328"/>
      <c r="PX1023" s="328"/>
      <c r="PY1023" s="328"/>
      <c r="PZ1023" s="328"/>
      <c r="QA1023" s="328"/>
      <c r="QB1023" s="328"/>
      <c r="QC1023" s="328"/>
      <c r="QD1023" s="328"/>
      <c r="QE1023" s="328"/>
      <c r="QF1023" s="328"/>
      <c r="QG1023" s="328"/>
      <c r="QH1023" s="328"/>
      <c r="QI1023" s="328"/>
      <c r="QJ1023" s="328"/>
      <c r="QK1023" s="328"/>
      <c r="QL1023" s="328"/>
      <c r="QM1023" s="328"/>
      <c r="QN1023" s="328"/>
      <c r="QO1023" s="328"/>
      <c r="QP1023" s="328"/>
      <c r="QQ1023" s="328"/>
      <c r="QR1023" s="328"/>
      <c r="QS1023" s="328"/>
      <c r="QT1023" s="328"/>
      <c r="QU1023" s="328"/>
      <c r="QV1023" s="328"/>
      <c r="QW1023" s="328"/>
      <c r="QX1023" s="328"/>
      <c r="QY1023" s="328"/>
      <c r="QZ1023" s="328"/>
      <c r="RA1023" s="328"/>
      <c r="RB1023" s="328"/>
      <c r="RC1023" s="328"/>
      <c r="RD1023" s="328"/>
      <c r="RE1023" s="328"/>
      <c r="RF1023" s="328"/>
      <c r="RG1023" s="328"/>
      <c r="RH1023" s="328"/>
      <c r="RI1023" s="328"/>
      <c r="RJ1023" s="328"/>
      <c r="RK1023" s="328"/>
      <c r="RL1023" s="328"/>
      <c r="RM1023" s="328"/>
      <c r="RN1023" s="328"/>
      <c r="RO1023" s="328"/>
      <c r="RP1023" s="328"/>
      <c r="RQ1023" s="328"/>
      <c r="RR1023" s="328"/>
      <c r="RS1023" s="328"/>
      <c r="RT1023" s="328"/>
      <c r="RU1023" s="328"/>
      <c r="RV1023" s="328"/>
      <c r="RW1023" s="328"/>
      <c r="RX1023" s="328"/>
      <c r="RY1023" s="328"/>
      <c r="RZ1023" s="328"/>
      <c r="SA1023" s="328"/>
      <c r="SB1023" s="328"/>
      <c r="SC1023" s="328"/>
      <c r="SD1023" s="328"/>
      <c r="SE1023" s="328"/>
      <c r="SF1023" s="328"/>
      <c r="SG1023" s="328"/>
      <c r="SH1023" s="328"/>
      <c r="SI1023" s="328"/>
      <c r="SJ1023" s="328"/>
      <c r="SK1023" s="328"/>
      <c r="SL1023" s="328"/>
      <c r="SM1023" s="328"/>
      <c r="SN1023" s="328"/>
      <c r="SO1023" s="328"/>
      <c r="SP1023" s="328"/>
      <c r="SQ1023" s="328"/>
      <c r="SR1023" s="328"/>
      <c r="SS1023" s="328"/>
      <c r="ST1023" s="328"/>
      <c r="SU1023" s="328"/>
      <c r="SV1023" s="328"/>
      <c r="SW1023" s="328"/>
      <c r="SX1023" s="328"/>
      <c r="SY1023" s="328"/>
      <c r="SZ1023" s="328"/>
      <c r="TA1023" s="328"/>
      <c r="TB1023" s="328"/>
      <c r="TC1023" s="328"/>
      <c r="TD1023" s="328"/>
      <c r="TE1023" s="328"/>
      <c r="TF1023" s="328"/>
      <c r="TG1023" s="328"/>
      <c r="TH1023" s="328"/>
      <c r="TI1023" s="328"/>
      <c r="TJ1023" s="328"/>
      <c r="TK1023" s="328"/>
      <c r="TL1023" s="328"/>
      <c r="TM1023" s="328"/>
      <c r="TN1023" s="328"/>
      <c r="TO1023" s="328"/>
      <c r="TP1023" s="328"/>
      <c r="TQ1023" s="328"/>
      <c r="TR1023" s="328"/>
      <c r="TS1023" s="328"/>
      <c r="TT1023" s="328"/>
      <c r="TU1023" s="328"/>
      <c r="TV1023" s="328"/>
      <c r="TW1023" s="328"/>
      <c r="TX1023" s="328"/>
      <c r="TY1023" s="328"/>
      <c r="TZ1023" s="328"/>
      <c r="UA1023" s="328"/>
      <c r="UB1023" s="328"/>
      <c r="UC1023" s="328"/>
      <c r="UD1023" s="328"/>
      <c r="UE1023" s="328"/>
      <c r="UF1023" s="328"/>
      <c r="UG1023" s="328"/>
      <c r="UH1023" s="328"/>
      <c r="UI1023" s="328"/>
      <c r="UJ1023" s="328"/>
      <c r="UK1023" s="328"/>
      <c r="UL1023" s="328"/>
      <c r="UM1023" s="328"/>
      <c r="UN1023" s="328"/>
      <c r="UO1023" s="328"/>
      <c r="UP1023" s="328"/>
      <c r="UQ1023" s="328"/>
      <c r="UR1023" s="328"/>
      <c r="US1023" s="328"/>
      <c r="UT1023" s="328"/>
      <c r="UU1023" s="328"/>
      <c r="UV1023" s="328"/>
      <c r="UW1023" s="328"/>
      <c r="UX1023" s="328"/>
      <c r="UY1023" s="328"/>
      <c r="UZ1023" s="328"/>
      <c r="VA1023" s="328"/>
      <c r="VB1023" s="328"/>
      <c r="VC1023" s="328"/>
      <c r="VD1023" s="328"/>
      <c r="VE1023" s="328"/>
      <c r="VF1023" s="328"/>
      <c r="VG1023" s="328"/>
      <c r="VH1023" s="328"/>
      <c r="VI1023" s="328"/>
      <c r="VJ1023" s="328"/>
      <c r="VK1023" s="328"/>
      <c r="VL1023" s="328"/>
      <c r="VM1023" s="328"/>
      <c r="VN1023" s="328"/>
      <c r="VO1023" s="328"/>
      <c r="VP1023" s="328"/>
      <c r="VQ1023" s="328"/>
      <c r="VR1023" s="328"/>
      <c r="VS1023" s="328"/>
      <c r="VT1023" s="328"/>
      <c r="VU1023" s="328"/>
      <c r="VV1023" s="328"/>
      <c r="VW1023" s="328"/>
      <c r="VX1023" s="328"/>
      <c r="VY1023" s="328"/>
      <c r="VZ1023" s="328"/>
      <c r="WA1023" s="328"/>
      <c r="WB1023" s="328"/>
      <c r="WC1023" s="328"/>
      <c r="WD1023" s="328"/>
      <c r="WE1023" s="328"/>
      <c r="WF1023" s="328"/>
      <c r="WG1023" s="328"/>
      <c r="WH1023" s="328"/>
      <c r="WI1023" s="328"/>
      <c r="WJ1023" s="328"/>
      <c r="WK1023" s="328"/>
      <c r="WL1023" s="328"/>
      <c r="WM1023" s="328"/>
      <c r="WN1023" s="328"/>
      <c r="WO1023" s="328"/>
      <c r="WP1023" s="328"/>
      <c r="WQ1023" s="328"/>
      <c r="WR1023" s="328"/>
      <c r="WS1023" s="328"/>
      <c r="WT1023" s="328"/>
      <c r="WU1023" s="328"/>
      <c r="WV1023" s="328"/>
      <c r="WW1023" s="328"/>
      <c r="WX1023" s="328"/>
      <c r="WY1023" s="328"/>
      <c r="WZ1023" s="328"/>
      <c r="XA1023" s="328"/>
      <c r="XB1023" s="328"/>
      <c r="XC1023" s="328"/>
      <c r="XD1023" s="328"/>
      <c r="XE1023" s="328"/>
      <c r="XF1023" s="328"/>
      <c r="XG1023" s="328"/>
      <c r="XH1023" s="328"/>
      <c r="XI1023" s="328"/>
      <c r="XJ1023" s="328"/>
      <c r="XK1023" s="328"/>
      <c r="XL1023" s="328"/>
      <c r="XM1023" s="328"/>
      <c r="XN1023" s="328"/>
      <c r="XO1023" s="328"/>
      <c r="XP1023" s="328"/>
      <c r="XQ1023" s="328"/>
      <c r="XR1023" s="328"/>
      <c r="XS1023" s="328"/>
      <c r="XT1023" s="328"/>
      <c r="XU1023" s="328"/>
      <c r="XV1023" s="328"/>
      <c r="XW1023" s="328"/>
      <c r="XX1023" s="328"/>
      <c r="XY1023" s="328"/>
      <c r="XZ1023" s="328"/>
      <c r="YA1023" s="328"/>
      <c r="YB1023" s="328"/>
      <c r="YC1023" s="328"/>
      <c r="YD1023" s="328"/>
      <c r="YE1023" s="328"/>
      <c r="YF1023" s="328"/>
      <c r="YG1023" s="328"/>
      <c r="YH1023" s="328"/>
      <c r="YI1023" s="328"/>
      <c r="YJ1023" s="328"/>
      <c r="YK1023" s="328"/>
      <c r="YL1023" s="328"/>
      <c r="YM1023" s="328"/>
      <c r="YN1023" s="328"/>
      <c r="YO1023" s="328"/>
      <c r="YP1023" s="328"/>
      <c r="YQ1023" s="328"/>
      <c r="YR1023" s="328"/>
      <c r="YS1023" s="328"/>
      <c r="YT1023" s="328"/>
      <c r="YU1023" s="328"/>
      <c r="YV1023" s="328"/>
      <c r="YW1023" s="328"/>
      <c r="YX1023" s="328"/>
      <c r="YY1023" s="328"/>
      <c r="YZ1023" s="328"/>
      <c r="ZA1023" s="328"/>
      <c r="ZB1023" s="328"/>
      <c r="ZC1023" s="328"/>
      <c r="ZD1023" s="328"/>
      <c r="ZE1023" s="328"/>
      <c r="ZF1023" s="328"/>
      <c r="ZG1023" s="328"/>
      <c r="ZH1023" s="328"/>
      <c r="ZI1023" s="328"/>
      <c r="ZJ1023" s="328"/>
      <c r="ZK1023" s="328"/>
      <c r="ZL1023" s="328"/>
      <c r="ZM1023" s="328"/>
      <c r="ZN1023" s="328"/>
      <c r="ZO1023" s="328"/>
      <c r="ZP1023" s="328"/>
      <c r="ZQ1023" s="328"/>
      <c r="ZR1023" s="328"/>
      <c r="ZS1023" s="328"/>
      <c r="ZT1023" s="328"/>
      <c r="ZU1023" s="328"/>
      <c r="ZV1023" s="328"/>
      <c r="ZW1023" s="328"/>
      <c r="ZX1023" s="328"/>
      <c r="ZY1023" s="328"/>
      <c r="ZZ1023" s="328"/>
      <c r="AAA1023" s="328"/>
      <c r="AAB1023" s="328"/>
      <c r="AAC1023" s="328"/>
      <c r="AAD1023" s="328"/>
      <c r="AAE1023" s="328"/>
      <c r="AAF1023" s="328"/>
      <c r="AAG1023" s="328"/>
      <c r="AAH1023" s="328"/>
      <c r="AAI1023" s="328"/>
      <c r="AAJ1023" s="328"/>
      <c r="AAK1023" s="328"/>
      <c r="AAL1023" s="328"/>
      <c r="AAM1023" s="328"/>
      <c r="AAN1023" s="328"/>
      <c r="AAO1023" s="328"/>
      <c r="AAP1023" s="328"/>
      <c r="AAQ1023" s="328"/>
      <c r="AAR1023" s="328"/>
      <c r="AAS1023" s="328"/>
      <c r="AAT1023" s="328"/>
      <c r="AAU1023" s="328"/>
      <c r="AAV1023" s="328"/>
      <c r="AAW1023" s="328"/>
      <c r="AAX1023" s="328"/>
      <c r="AAY1023" s="328"/>
      <c r="AAZ1023" s="328"/>
      <c r="ABA1023" s="328"/>
      <c r="ABB1023" s="328"/>
      <c r="ABC1023" s="328"/>
      <c r="ABD1023" s="328"/>
      <c r="ABE1023" s="328"/>
      <c r="ABF1023" s="328"/>
      <c r="ABG1023" s="328"/>
      <c r="ABH1023" s="328"/>
      <c r="ABI1023" s="297"/>
      <c r="ABJ1023" s="297"/>
      <c r="ABK1023" s="297"/>
      <c r="ABL1023" s="297"/>
      <c r="ABM1023" s="297"/>
      <c r="ABN1023" s="297"/>
      <c r="ABO1023" s="297"/>
      <c r="ABP1023" s="297"/>
      <c r="ABQ1023" s="297"/>
      <c r="ABR1023" s="297"/>
      <c r="ABS1023" s="297"/>
      <c r="ABT1023" s="297"/>
      <c r="ABU1023" s="297"/>
      <c r="ABV1023" s="297"/>
      <c r="ABW1023" s="297"/>
      <c r="ABX1023" s="297"/>
      <c r="ABY1023" s="297"/>
      <c r="ABZ1023" s="297"/>
      <c r="ACA1023" s="297"/>
      <c r="ACB1023" s="297"/>
      <c r="ACC1023" s="297"/>
      <c r="ACD1023" s="297"/>
      <c r="ACE1023" s="297"/>
      <c r="ACF1023" s="297"/>
      <c r="ACG1023" s="297"/>
      <c r="ACH1023" s="297"/>
      <c r="ACI1023" s="297"/>
      <c r="ACJ1023" s="297"/>
      <c r="ACK1023" s="297"/>
      <c r="ACL1023" s="297"/>
      <c r="ACM1023" s="297"/>
      <c r="ACN1023" s="297"/>
      <c r="ACO1023" s="297"/>
      <c r="ACP1023" s="297"/>
      <c r="ACQ1023" s="297"/>
      <c r="ACR1023" s="297"/>
      <c r="ACS1023" s="297"/>
      <c r="ACT1023" s="297"/>
      <c r="ACU1023" s="297"/>
      <c r="ACV1023" s="297"/>
      <c r="ACW1023" s="297"/>
      <c r="ACX1023" s="297"/>
      <c r="ACY1023" s="297"/>
      <c r="ACZ1023" s="297"/>
      <c r="ADA1023" s="297"/>
      <c r="ADB1023" s="297"/>
      <c r="ADC1023" s="297"/>
      <c r="ADD1023" s="297"/>
      <c r="ADE1023" s="297"/>
      <c r="ADF1023" s="297"/>
      <c r="ADG1023" s="297"/>
      <c r="ADH1023" s="297"/>
      <c r="ADI1023" s="297"/>
      <c r="ADJ1023" s="297"/>
      <c r="ADK1023" s="297"/>
      <c r="ADL1023" s="297"/>
      <c r="ADM1023" s="297"/>
      <c r="ADN1023" s="297"/>
      <c r="ADO1023" s="297"/>
      <c r="ADP1023" s="297"/>
      <c r="ADQ1023" s="297"/>
      <c r="ADR1023" s="297"/>
      <c r="ADS1023" s="297"/>
      <c r="ADT1023" s="297"/>
      <c r="ADU1023" s="297"/>
      <c r="ADV1023" s="297"/>
      <c r="ADW1023" s="297"/>
      <c r="ADX1023" s="297"/>
      <c r="ADY1023" s="297"/>
      <c r="ADZ1023" s="297"/>
      <c r="AEA1023" s="297"/>
      <c r="AEB1023" s="297"/>
      <c r="AEC1023" s="297"/>
      <c r="AED1023" s="297"/>
      <c r="AEE1023" s="297"/>
      <c r="AEF1023" s="297"/>
      <c r="AEG1023" s="297"/>
      <c r="AEH1023" s="297"/>
      <c r="AEI1023" s="297"/>
      <c r="AEJ1023" s="297"/>
      <c r="AEK1023" s="297"/>
      <c r="AEL1023" s="297"/>
      <c r="AEM1023" s="297"/>
      <c r="AEN1023" s="297"/>
      <c r="AEO1023" s="297"/>
      <c r="AEP1023" s="297"/>
      <c r="AEQ1023" s="297"/>
      <c r="AER1023" s="297"/>
      <c r="AES1023" s="297"/>
      <c r="AET1023" s="297"/>
      <c r="AEU1023" s="297"/>
      <c r="AEV1023" s="297"/>
      <c r="AEW1023" s="297"/>
      <c r="AEX1023" s="297"/>
      <c r="AEY1023" s="297"/>
      <c r="AEZ1023" s="297"/>
      <c r="AFA1023" s="297"/>
      <c r="AFB1023" s="297"/>
      <c r="AFC1023" s="297"/>
      <c r="AFD1023" s="297"/>
      <c r="AFE1023" s="297"/>
      <c r="AFF1023" s="297"/>
      <c r="AFG1023" s="297"/>
      <c r="AFH1023" s="297"/>
      <c r="AFI1023" s="297"/>
      <c r="AFJ1023" s="297"/>
      <c r="AFK1023" s="297"/>
      <c r="AFL1023" s="297"/>
      <c r="AFM1023" s="297"/>
      <c r="AFN1023" s="297"/>
      <c r="AFO1023" s="297"/>
      <c r="AFP1023" s="297"/>
      <c r="AFQ1023" s="297"/>
      <c r="AFR1023" s="297"/>
      <c r="AFS1023" s="297"/>
      <c r="AFT1023" s="297"/>
      <c r="AFU1023" s="297"/>
      <c r="AFV1023" s="297"/>
      <c r="AFW1023" s="297"/>
      <c r="AFX1023" s="297"/>
      <c r="AFY1023" s="297"/>
      <c r="AFZ1023" s="297"/>
      <c r="AGA1023" s="297"/>
      <c r="AGB1023" s="297"/>
      <c r="AGC1023" s="297"/>
      <c r="AGD1023" s="297"/>
      <c r="AGE1023" s="297"/>
      <c r="AGF1023" s="297"/>
      <c r="AGG1023" s="297"/>
      <c r="AGH1023" s="297"/>
      <c r="AGI1023" s="297"/>
      <c r="AGJ1023" s="297"/>
      <c r="AGK1023" s="297"/>
      <c r="AGL1023" s="297"/>
      <c r="AGM1023" s="297"/>
      <c r="AGN1023" s="297"/>
      <c r="AGO1023" s="297"/>
      <c r="AGP1023" s="297"/>
      <c r="AGQ1023" s="297"/>
      <c r="AGR1023" s="297"/>
      <c r="AGS1023" s="297"/>
      <c r="AGT1023" s="297"/>
      <c r="AGU1023" s="297"/>
      <c r="AGV1023" s="297"/>
      <c r="AGW1023" s="297"/>
      <c r="AGX1023" s="297"/>
      <c r="AGY1023" s="297"/>
      <c r="AGZ1023" s="297"/>
      <c r="AHA1023" s="297"/>
      <c r="AHB1023" s="297"/>
      <c r="AHC1023" s="297"/>
      <c r="AHD1023" s="297"/>
      <c r="AHE1023" s="297"/>
      <c r="AHF1023" s="297"/>
      <c r="AHG1023" s="297"/>
      <c r="AHH1023" s="297"/>
      <c r="AHI1023" s="297"/>
      <c r="AHJ1023" s="297"/>
      <c r="AHK1023" s="297"/>
      <c r="AHL1023" s="297"/>
      <c r="AHM1023" s="297"/>
      <c r="AHN1023" s="297"/>
      <c r="AHO1023" s="297"/>
      <c r="AHP1023" s="297"/>
      <c r="AHQ1023" s="297"/>
      <c r="AHR1023" s="297"/>
      <c r="AHS1023" s="297"/>
      <c r="AHT1023" s="297"/>
      <c r="AHU1023" s="297"/>
      <c r="AHV1023" s="297"/>
      <c r="AHW1023" s="297"/>
      <c r="AHX1023" s="297"/>
      <c r="AHY1023" s="297"/>
      <c r="AHZ1023" s="297"/>
      <c r="AIA1023" s="297"/>
      <c r="AIB1023" s="297"/>
      <c r="AIC1023" s="297"/>
      <c r="AID1023" s="297"/>
      <c r="AIE1023" s="297"/>
      <c r="AIF1023" s="297"/>
      <c r="AIG1023" s="297"/>
      <c r="AIH1023" s="297"/>
      <c r="AII1023" s="297"/>
      <c r="AIJ1023" s="297"/>
      <c r="AIK1023" s="297"/>
      <c r="AIL1023" s="297"/>
      <c r="AIM1023" s="297"/>
      <c r="AIN1023" s="297"/>
      <c r="AIO1023" s="297"/>
      <c r="AIP1023" s="297"/>
      <c r="AIQ1023" s="297"/>
      <c r="AIR1023" s="297"/>
      <c r="AIS1023" s="297"/>
      <c r="AIT1023" s="297"/>
      <c r="AIU1023" s="297"/>
      <c r="AIV1023" s="297"/>
      <c r="AIW1023" s="297"/>
      <c r="AIX1023" s="297"/>
      <c r="AIY1023" s="297"/>
      <c r="AIZ1023" s="297"/>
      <c r="AJA1023" s="297"/>
      <c r="AJB1023" s="297"/>
      <c r="AJC1023" s="297"/>
      <c r="AJD1023" s="297"/>
      <c r="AJE1023" s="297"/>
      <c r="AJF1023" s="297"/>
      <c r="AJG1023" s="297"/>
      <c r="AJH1023" s="297"/>
      <c r="AJI1023" s="297"/>
      <c r="AJJ1023" s="297"/>
      <c r="AJK1023" s="297"/>
      <c r="AJL1023" s="297"/>
      <c r="AJM1023" s="297"/>
      <c r="AJN1023" s="297"/>
      <c r="AJO1023" s="297"/>
      <c r="AJP1023" s="297"/>
      <c r="AJQ1023" s="297"/>
      <c r="AJR1023" s="297"/>
      <c r="AJS1023" s="297"/>
      <c r="AJT1023" s="297"/>
      <c r="AJU1023" s="297"/>
      <c r="AJV1023" s="297"/>
      <c r="AJW1023" s="297"/>
      <c r="AJX1023" s="297"/>
      <c r="AJY1023" s="297"/>
      <c r="AJZ1023" s="297"/>
      <c r="AKA1023" s="297"/>
      <c r="AKB1023" s="297"/>
      <c r="AKC1023" s="297"/>
      <c r="AKD1023" s="297"/>
      <c r="AKE1023" s="297"/>
      <c r="AKF1023" s="297"/>
      <c r="AKG1023" s="297"/>
      <c r="AKH1023" s="297"/>
      <c r="AKI1023" s="297"/>
      <c r="AKJ1023" s="297"/>
      <c r="AKK1023" s="297"/>
      <c r="AKL1023" s="297"/>
      <c r="AKM1023" s="297"/>
      <c r="AKN1023" s="297"/>
      <c r="AKO1023" s="297"/>
      <c r="AKP1023" s="297"/>
      <c r="AKQ1023" s="297"/>
      <c r="AKR1023" s="297"/>
      <c r="AKS1023" s="297"/>
      <c r="AKT1023" s="297"/>
      <c r="AKU1023" s="297"/>
      <c r="AKV1023" s="297"/>
      <c r="AKW1023" s="297"/>
      <c r="AKX1023" s="297"/>
      <c r="AKY1023" s="297"/>
      <c r="AKZ1023" s="297"/>
      <c r="ALA1023" s="297"/>
      <c r="ALB1023" s="297"/>
      <c r="ALC1023" s="297"/>
      <c r="ALD1023" s="297"/>
      <c r="ALE1023" s="297"/>
      <c r="ALF1023" s="297"/>
      <c r="ALG1023" s="297"/>
      <c r="ALH1023" s="297"/>
      <c r="ALI1023" s="297"/>
      <c r="ALJ1023" s="297"/>
      <c r="ALK1023" s="297"/>
      <c r="ALL1023" s="297"/>
      <c r="ALM1023" s="297"/>
      <c r="ALN1023" s="297"/>
      <c r="ALO1023" s="297"/>
      <c r="ALP1023" s="297"/>
      <c r="ALQ1023" s="297"/>
      <c r="ALR1023" s="297"/>
      <c r="ALS1023" s="297"/>
      <c r="ALT1023" s="297"/>
      <c r="ALU1023" s="297"/>
      <c r="ALV1023" s="297"/>
      <c r="ALW1023" s="297"/>
      <c r="ALX1023" s="297"/>
      <c r="ALY1023" s="297"/>
      <c r="ALZ1023" s="297"/>
      <c r="AMA1023" s="297"/>
      <c r="AMB1023" s="297"/>
      <c r="AMC1023" s="297"/>
      <c r="AMD1023" s="297"/>
      <c r="AME1023" s="297"/>
      <c r="AMF1023" s="297"/>
      <c r="AMG1023" s="297"/>
      <c r="AMH1023" s="297"/>
      <c r="AMI1023" s="297"/>
      <c r="AMJ1023" s="297"/>
      <c r="AMK1023" s="297"/>
      <c r="AML1023" s="297"/>
      <c r="AMM1023" s="297"/>
      <c r="AMN1023" s="297"/>
      <c r="AMO1023" s="297"/>
      <c r="AMP1023" s="297"/>
      <c r="AMQ1023" s="297"/>
      <c r="AMR1023" s="297"/>
      <c r="AMS1023" s="297"/>
      <c r="AMT1023" s="297"/>
      <c r="AMU1023" s="297"/>
      <c r="AMV1023" s="297"/>
      <c r="AMW1023" s="297"/>
      <c r="AMX1023" s="297"/>
      <c r="AMY1023" s="297"/>
      <c r="AMZ1023" s="297"/>
      <c r="ANA1023" s="297"/>
      <c r="ANB1023" s="297"/>
      <c r="ANC1023" s="297"/>
      <c r="AND1023" s="297"/>
      <c r="ANE1023" s="297"/>
      <c r="ANF1023" s="297"/>
      <c r="ANG1023" s="297"/>
      <c r="ANH1023" s="297"/>
      <c r="ANI1023" s="297"/>
      <c r="ANJ1023" s="297"/>
      <c r="ANK1023" s="297"/>
      <c r="ANL1023" s="297"/>
      <c r="ANM1023" s="297"/>
      <c r="ANN1023" s="297"/>
      <c r="ANO1023" s="297"/>
      <c r="ANP1023" s="297"/>
      <c r="ANQ1023" s="297"/>
      <c r="ANR1023" s="297"/>
      <c r="ANS1023" s="297"/>
      <c r="ANT1023" s="297"/>
      <c r="ANU1023" s="297"/>
      <c r="ANV1023" s="297"/>
      <c r="ANW1023" s="297"/>
      <c r="ANX1023" s="297"/>
      <c r="ANY1023" s="297"/>
      <c r="ANZ1023" s="297"/>
      <c r="AOA1023" s="297"/>
      <c r="AOB1023" s="297"/>
      <c r="AOC1023" s="297"/>
      <c r="AOD1023" s="297"/>
      <c r="AOE1023" s="297"/>
      <c r="AOF1023" s="297"/>
      <c r="AOG1023" s="297"/>
      <c r="AOH1023" s="297"/>
      <c r="AOI1023" s="297"/>
      <c r="AOJ1023" s="297"/>
      <c r="AOK1023" s="297"/>
      <c r="AOL1023" s="297"/>
      <c r="AOM1023" s="297"/>
      <c r="AON1023" s="297"/>
      <c r="AOO1023" s="297"/>
      <c r="AOP1023" s="297"/>
      <c r="AOQ1023" s="297"/>
      <c r="AOR1023" s="297"/>
      <c r="AOS1023" s="297"/>
      <c r="AOT1023" s="297"/>
      <c r="AOU1023" s="297"/>
      <c r="AOV1023" s="297"/>
      <c r="AOW1023" s="297"/>
      <c r="AOX1023" s="297"/>
      <c r="AOY1023" s="297"/>
      <c r="AOZ1023" s="297"/>
      <c r="APA1023" s="297"/>
      <c r="APB1023" s="297"/>
      <c r="APC1023" s="297"/>
      <c r="APD1023" s="297"/>
      <c r="APE1023" s="297"/>
      <c r="APF1023" s="297"/>
      <c r="APG1023" s="297"/>
      <c r="APH1023" s="297"/>
      <c r="API1023" s="297"/>
      <c r="APJ1023" s="297"/>
      <c r="APK1023" s="297"/>
      <c r="APL1023" s="297"/>
      <c r="APM1023" s="297"/>
      <c r="APN1023" s="297"/>
      <c r="APO1023" s="297"/>
      <c r="APP1023" s="297"/>
      <c r="APQ1023" s="297"/>
      <c r="APR1023" s="297"/>
      <c r="APS1023" s="297"/>
      <c r="APT1023" s="297"/>
      <c r="APU1023" s="297"/>
      <c r="APV1023" s="297"/>
      <c r="APW1023" s="297"/>
      <c r="APX1023" s="297"/>
      <c r="APY1023" s="297"/>
      <c r="APZ1023" s="297"/>
      <c r="AQA1023" s="297"/>
      <c r="AQB1023" s="297"/>
      <c r="AQC1023" s="297"/>
      <c r="AQD1023" s="297"/>
      <c r="AQE1023" s="297"/>
      <c r="AQF1023" s="297"/>
      <c r="AQG1023" s="297"/>
      <c r="AQH1023" s="297"/>
      <c r="AQI1023" s="297"/>
      <c r="AQJ1023" s="297"/>
      <c r="AQK1023" s="297"/>
      <c r="AQL1023" s="297"/>
      <c r="AQM1023" s="297"/>
      <c r="AQN1023" s="297"/>
      <c r="AQO1023" s="297"/>
      <c r="AQP1023" s="297"/>
      <c r="AQQ1023" s="297"/>
      <c r="AQR1023" s="297"/>
      <c r="AQS1023" s="297"/>
      <c r="AQT1023" s="297"/>
      <c r="AQU1023" s="297"/>
      <c r="AQV1023" s="297"/>
      <c r="AQW1023" s="297"/>
      <c r="AQX1023" s="297"/>
      <c r="AQY1023" s="297"/>
      <c r="AQZ1023" s="297"/>
      <c r="ARA1023" s="297"/>
      <c r="ARB1023" s="297"/>
      <c r="ARC1023" s="297"/>
      <c r="ARD1023" s="297"/>
      <c r="ARE1023" s="297"/>
      <c r="ARF1023" s="297"/>
      <c r="ARG1023" s="297"/>
      <c r="ARH1023" s="297"/>
      <c r="ARI1023" s="297"/>
      <c r="ARJ1023" s="297"/>
      <c r="ARK1023" s="297"/>
      <c r="ARL1023" s="297"/>
      <c r="ARM1023" s="297"/>
      <c r="ARN1023" s="297"/>
      <c r="ARO1023" s="297"/>
      <c r="ARP1023" s="297"/>
      <c r="ARQ1023" s="297"/>
      <c r="ARR1023" s="297"/>
      <c r="ARS1023" s="297"/>
      <c r="ART1023" s="297"/>
      <c r="ARU1023" s="297"/>
      <c r="ARV1023" s="297"/>
      <c r="ARW1023" s="297"/>
      <c r="ARX1023" s="297"/>
      <c r="ARY1023" s="297"/>
      <c r="ARZ1023" s="297"/>
      <c r="ASA1023" s="297"/>
      <c r="ASB1023" s="297"/>
      <c r="ASC1023" s="297"/>
      <c r="ASD1023" s="297"/>
      <c r="ASE1023" s="297"/>
      <c r="ASF1023" s="297"/>
      <c r="ASG1023" s="297"/>
      <c r="ASH1023" s="297"/>
      <c r="ASI1023" s="297"/>
      <c r="ASJ1023" s="297"/>
      <c r="ASK1023" s="297"/>
      <c r="ASL1023" s="297"/>
      <c r="ASM1023" s="297"/>
      <c r="ASN1023" s="297"/>
      <c r="ASO1023" s="297"/>
      <c r="ASP1023" s="297"/>
      <c r="ASQ1023" s="297"/>
      <c r="ASR1023" s="297"/>
      <c r="ASS1023" s="297"/>
      <c r="AST1023" s="297"/>
      <c r="ASU1023" s="297"/>
      <c r="ASV1023" s="297"/>
      <c r="ASW1023" s="297"/>
      <c r="ASX1023" s="297"/>
      <c r="ASY1023" s="297"/>
      <c r="ASZ1023" s="297"/>
      <c r="ATA1023" s="297"/>
      <c r="ATB1023" s="297"/>
      <c r="ATC1023" s="297"/>
      <c r="ATD1023" s="297"/>
      <c r="ATE1023" s="297"/>
      <c r="ATF1023" s="297"/>
      <c r="ATG1023" s="297"/>
      <c r="ATH1023" s="297"/>
      <c r="ATI1023" s="297"/>
      <c r="ATJ1023" s="297"/>
      <c r="ATK1023" s="297"/>
      <c r="ATL1023" s="297"/>
      <c r="ATM1023" s="297"/>
      <c r="ATN1023" s="297"/>
      <c r="ATO1023" s="297"/>
      <c r="ATP1023" s="297"/>
      <c r="ATQ1023" s="297"/>
      <c r="ATR1023" s="297"/>
      <c r="ATS1023" s="297"/>
      <c r="ATT1023" s="297"/>
      <c r="ATU1023" s="297"/>
      <c r="ATV1023" s="297"/>
      <c r="ATW1023" s="297"/>
      <c r="ATX1023" s="297"/>
      <c r="ATY1023" s="297"/>
      <c r="ATZ1023" s="297"/>
      <c r="AUA1023" s="297"/>
      <c r="AUB1023" s="297"/>
      <c r="AUC1023" s="297"/>
      <c r="AUD1023" s="297"/>
      <c r="AUE1023" s="297"/>
      <c r="AUF1023" s="297"/>
      <c r="AUG1023" s="297"/>
      <c r="AUH1023" s="297"/>
      <c r="AUI1023" s="297"/>
      <c r="AUJ1023" s="297"/>
      <c r="AUK1023" s="297"/>
      <c r="AUL1023" s="297"/>
      <c r="AUM1023" s="297"/>
      <c r="AUN1023" s="297"/>
      <c r="AUO1023" s="297"/>
      <c r="AUP1023" s="297"/>
      <c r="AUQ1023" s="297"/>
      <c r="AUR1023" s="297"/>
      <c r="AUS1023" s="297"/>
      <c r="AUT1023" s="297"/>
      <c r="AUU1023" s="297"/>
      <c r="AUV1023" s="297"/>
      <c r="AUW1023" s="297"/>
      <c r="AUX1023" s="297"/>
      <c r="AUY1023" s="297"/>
      <c r="AUZ1023" s="297"/>
      <c r="AVA1023" s="297"/>
      <c r="AVB1023" s="297"/>
      <c r="AVC1023" s="297"/>
      <c r="AVD1023" s="297"/>
      <c r="AVE1023" s="297"/>
      <c r="AVF1023" s="297"/>
      <c r="AVG1023" s="297"/>
      <c r="AVH1023" s="297"/>
      <c r="AVI1023" s="297"/>
      <c r="AVJ1023" s="297"/>
      <c r="AVK1023" s="297"/>
      <c r="AVL1023" s="297"/>
      <c r="AVM1023" s="297"/>
      <c r="AVN1023" s="297"/>
      <c r="AVO1023" s="297"/>
      <c r="AVP1023" s="297"/>
      <c r="AVQ1023" s="297"/>
      <c r="AVR1023" s="297"/>
      <c r="AVS1023" s="297"/>
      <c r="AVT1023" s="297"/>
      <c r="AVU1023" s="297"/>
      <c r="AVV1023" s="297"/>
      <c r="AVW1023" s="297"/>
      <c r="AVX1023" s="297"/>
      <c r="AVY1023" s="297"/>
      <c r="AVZ1023" s="297"/>
      <c r="AWA1023" s="297"/>
      <c r="AWB1023" s="297"/>
      <c r="AWC1023" s="297"/>
      <c r="AWD1023" s="297"/>
      <c r="AWE1023" s="297"/>
      <c r="AWF1023" s="297"/>
      <c r="AWG1023" s="297"/>
      <c r="AWH1023" s="297"/>
      <c r="AWI1023" s="297"/>
      <c r="AWJ1023" s="297"/>
      <c r="AWK1023" s="297"/>
      <c r="AWL1023" s="297"/>
      <c r="AWM1023" s="297"/>
      <c r="AWN1023" s="297"/>
      <c r="AWO1023" s="297"/>
      <c r="AWP1023" s="297"/>
      <c r="AWQ1023" s="297"/>
      <c r="AWR1023" s="297"/>
      <c r="AWS1023" s="297"/>
      <c r="AWT1023" s="297"/>
      <c r="AWU1023" s="297"/>
      <c r="AWV1023" s="297"/>
      <c r="AWW1023" s="297"/>
      <c r="AWX1023" s="297"/>
      <c r="AWY1023" s="297"/>
      <c r="AWZ1023" s="297"/>
      <c r="AXA1023" s="297"/>
      <c r="AXB1023" s="297"/>
      <c r="AXC1023" s="297"/>
      <c r="AXD1023" s="297"/>
      <c r="AXE1023" s="297"/>
      <c r="AXF1023" s="297"/>
      <c r="AXG1023" s="297"/>
      <c r="AXH1023" s="297"/>
      <c r="AXI1023" s="297"/>
      <c r="AXJ1023" s="297"/>
      <c r="AXK1023" s="297"/>
      <c r="AXL1023" s="297"/>
      <c r="AXM1023" s="297"/>
      <c r="AXN1023" s="297"/>
      <c r="AXO1023" s="297"/>
      <c r="AXP1023" s="297"/>
      <c r="AXQ1023" s="297"/>
      <c r="AXR1023" s="297"/>
      <c r="AXS1023" s="297"/>
      <c r="AXT1023" s="297"/>
      <c r="AXU1023" s="297"/>
      <c r="AXV1023" s="297"/>
      <c r="AXW1023" s="297"/>
      <c r="AXX1023" s="297"/>
      <c r="AXY1023" s="297"/>
      <c r="AXZ1023" s="297"/>
      <c r="AYA1023" s="297"/>
      <c r="AYB1023" s="297"/>
      <c r="AYC1023" s="297"/>
      <c r="AYD1023" s="297"/>
      <c r="AYE1023" s="297"/>
      <c r="AYF1023" s="297"/>
      <c r="AYG1023" s="297"/>
      <c r="AYH1023" s="297"/>
      <c r="AYI1023" s="297"/>
      <c r="AYJ1023" s="297"/>
      <c r="AYK1023" s="297"/>
      <c r="AYL1023" s="297"/>
      <c r="AYM1023" s="297"/>
      <c r="AYN1023" s="297"/>
      <c r="AYO1023" s="297"/>
      <c r="AYP1023" s="297"/>
      <c r="AYQ1023" s="297"/>
      <c r="AYR1023" s="297"/>
      <c r="AYS1023" s="297"/>
      <c r="AYT1023" s="297"/>
      <c r="AYU1023" s="297"/>
      <c r="AYV1023" s="297"/>
      <c r="AYW1023" s="297"/>
      <c r="AYX1023" s="297"/>
      <c r="AYY1023" s="297"/>
      <c r="AYZ1023" s="297"/>
      <c r="AZA1023" s="297"/>
      <c r="AZB1023" s="297"/>
      <c r="AZC1023" s="297"/>
      <c r="AZD1023" s="297"/>
      <c r="AZE1023" s="297"/>
      <c r="AZF1023" s="297"/>
      <c r="AZG1023" s="297"/>
      <c r="AZH1023" s="297"/>
      <c r="AZI1023" s="297"/>
      <c r="AZJ1023" s="297"/>
      <c r="AZK1023" s="297"/>
      <c r="AZL1023" s="297"/>
      <c r="AZM1023" s="297"/>
      <c r="AZN1023" s="297"/>
      <c r="AZO1023" s="297"/>
      <c r="AZP1023" s="297"/>
      <c r="AZQ1023" s="297"/>
      <c r="AZR1023" s="297"/>
      <c r="AZS1023" s="297"/>
      <c r="AZT1023" s="297"/>
      <c r="AZU1023" s="297"/>
      <c r="AZV1023" s="297"/>
      <c r="AZW1023" s="297"/>
      <c r="AZX1023" s="297"/>
      <c r="AZY1023" s="297"/>
      <c r="AZZ1023" s="297"/>
      <c r="BAA1023" s="297"/>
      <c r="BAB1023" s="297"/>
      <c r="BAC1023" s="297"/>
      <c r="BAD1023" s="297"/>
      <c r="BAE1023" s="297"/>
      <c r="BAF1023" s="297"/>
      <c r="BAG1023" s="297"/>
      <c r="BAH1023" s="297"/>
      <c r="BAI1023" s="297"/>
      <c r="BAJ1023" s="297"/>
      <c r="BAK1023" s="297"/>
      <c r="BAL1023" s="297"/>
      <c r="BAM1023" s="297"/>
      <c r="BAN1023" s="297"/>
      <c r="BAO1023" s="297"/>
      <c r="BAP1023" s="297"/>
      <c r="BAQ1023" s="297"/>
      <c r="BAR1023" s="297"/>
      <c r="BAS1023" s="297"/>
      <c r="BAT1023" s="297"/>
      <c r="BAU1023" s="297"/>
      <c r="BAV1023" s="297"/>
      <c r="BAW1023" s="297"/>
      <c r="BAX1023" s="297"/>
      <c r="BAY1023" s="297"/>
      <c r="BAZ1023" s="297"/>
      <c r="BBA1023" s="297"/>
      <c r="BBB1023" s="297"/>
      <c r="BBC1023" s="297"/>
      <c r="BBD1023" s="297"/>
      <c r="BBE1023" s="297"/>
      <c r="BBF1023" s="297"/>
      <c r="BBG1023" s="297"/>
      <c r="BBH1023" s="297"/>
      <c r="BBI1023" s="297"/>
      <c r="BBJ1023" s="297"/>
      <c r="BBK1023" s="297"/>
      <c r="BBL1023" s="297"/>
      <c r="BBM1023" s="297"/>
      <c r="BBN1023" s="297"/>
      <c r="BBO1023" s="297"/>
      <c r="BBP1023" s="297"/>
      <c r="BBQ1023" s="297"/>
      <c r="BBR1023" s="297"/>
      <c r="BBS1023" s="297"/>
      <c r="BBT1023" s="297"/>
      <c r="BBU1023" s="297"/>
      <c r="BBV1023" s="297"/>
      <c r="BBW1023" s="297"/>
      <c r="BBX1023" s="297"/>
      <c r="BBY1023" s="297"/>
      <c r="BBZ1023" s="297"/>
      <c r="BCA1023" s="297"/>
      <c r="BCB1023" s="297"/>
      <c r="BCC1023" s="297"/>
      <c r="BCD1023" s="297"/>
      <c r="BCE1023" s="297"/>
      <c r="BCF1023" s="297"/>
      <c r="BCG1023" s="297"/>
      <c r="BCH1023" s="297"/>
      <c r="BCI1023" s="297"/>
      <c r="BCJ1023" s="297"/>
      <c r="BCK1023" s="297"/>
      <c r="BCL1023" s="297"/>
      <c r="BCM1023" s="297"/>
      <c r="BCN1023" s="297"/>
      <c r="BCO1023" s="297"/>
      <c r="BCP1023" s="297"/>
      <c r="BCQ1023" s="297"/>
      <c r="BCR1023" s="297"/>
      <c r="BCS1023" s="297"/>
      <c r="BCT1023" s="297"/>
      <c r="BCU1023" s="297"/>
      <c r="BCV1023" s="297"/>
      <c r="BCW1023" s="297"/>
      <c r="BCX1023" s="297"/>
      <c r="BCY1023" s="297"/>
      <c r="BCZ1023" s="297"/>
      <c r="BDA1023" s="297"/>
      <c r="BDB1023" s="297"/>
      <c r="BDC1023" s="297"/>
      <c r="BDD1023" s="297"/>
      <c r="BDE1023" s="297"/>
      <c r="BDF1023" s="297"/>
      <c r="BDG1023" s="297"/>
      <c r="BDH1023" s="297"/>
      <c r="BDI1023" s="297"/>
      <c r="BDJ1023" s="297"/>
      <c r="BDK1023" s="297"/>
      <c r="BDL1023" s="297"/>
      <c r="BDM1023" s="297"/>
      <c r="BDN1023" s="297"/>
      <c r="BDO1023" s="297"/>
      <c r="BDP1023" s="297"/>
      <c r="BDQ1023" s="297"/>
      <c r="BDR1023" s="297"/>
      <c r="BDS1023" s="297"/>
      <c r="BDT1023" s="297"/>
      <c r="BDU1023" s="297"/>
      <c r="BDV1023" s="297"/>
      <c r="BDW1023" s="297"/>
      <c r="BDX1023" s="297"/>
      <c r="BDY1023" s="297"/>
      <c r="BDZ1023" s="297"/>
      <c r="BEA1023" s="297"/>
      <c r="BEB1023" s="297"/>
      <c r="BEC1023" s="297"/>
      <c r="BED1023" s="297"/>
      <c r="BEE1023" s="297"/>
      <c r="BEF1023" s="297"/>
      <c r="BEG1023" s="297"/>
      <c r="BEH1023" s="297"/>
      <c r="BEI1023" s="297"/>
      <c r="BEJ1023" s="297"/>
      <c r="BEK1023" s="297"/>
      <c r="BEL1023" s="297"/>
      <c r="BEM1023" s="297"/>
      <c r="BEN1023" s="297"/>
      <c r="BEO1023" s="297"/>
      <c r="BEP1023" s="297"/>
      <c r="BEQ1023" s="297"/>
      <c r="BER1023" s="297"/>
      <c r="BES1023" s="297"/>
      <c r="BET1023" s="297"/>
      <c r="BEU1023" s="297"/>
      <c r="BEV1023" s="297"/>
      <c r="BEW1023" s="297"/>
      <c r="BEX1023" s="297"/>
      <c r="BEY1023" s="297"/>
      <c r="BEZ1023" s="297"/>
      <c r="BFA1023" s="297"/>
      <c r="BFB1023" s="297"/>
      <c r="BFC1023" s="297"/>
      <c r="BFD1023" s="297"/>
      <c r="BFE1023" s="297"/>
      <c r="BFF1023" s="297"/>
      <c r="BFG1023" s="297"/>
      <c r="BFH1023" s="297"/>
      <c r="BFI1023" s="297"/>
      <c r="BFJ1023" s="297"/>
      <c r="BFK1023" s="297"/>
      <c r="BFL1023" s="297"/>
      <c r="BFM1023" s="297"/>
      <c r="BFN1023" s="297"/>
      <c r="BFO1023" s="297"/>
      <c r="BFP1023" s="297"/>
      <c r="BFQ1023" s="297"/>
      <c r="BFR1023" s="297"/>
      <c r="BFS1023" s="297"/>
      <c r="BFT1023" s="297"/>
      <c r="BFU1023" s="297"/>
      <c r="BFV1023" s="297"/>
      <c r="BFW1023" s="297"/>
      <c r="BFX1023" s="297"/>
      <c r="BFY1023" s="297"/>
      <c r="BFZ1023" s="297"/>
      <c r="BGA1023" s="297"/>
      <c r="BGB1023" s="297"/>
      <c r="BGC1023" s="297"/>
      <c r="BGD1023" s="297"/>
      <c r="BGE1023" s="297"/>
      <c r="BGF1023" s="297"/>
      <c r="BGG1023" s="297"/>
      <c r="BGH1023" s="297"/>
      <c r="BGI1023" s="297"/>
      <c r="BGJ1023" s="297"/>
      <c r="BGK1023" s="297"/>
      <c r="BGL1023" s="297"/>
      <c r="BGM1023" s="297"/>
      <c r="BGN1023" s="297"/>
      <c r="BGO1023" s="297"/>
      <c r="BGP1023" s="297"/>
      <c r="BGQ1023" s="297"/>
      <c r="BGR1023" s="297"/>
      <c r="BGS1023" s="297"/>
      <c r="BGT1023" s="297"/>
      <c r="BGU1023" s="297"/>
      <c r="BGV1023" s="297"/>
      <c r="BGW1023" s="297"/>
      <c r="BGX1023" s="297"/>
      <c r="BGY1023" s="297"/>
      <c r="BGZ1023" s="297"/>
      <c r="BHA1023" s="297"/>
      <c r="BHB1023" s="297"/>
      <c r="BHC1023" s="297"/>
      <c r="BHD1023" s="297"/>
      <c r="BHE1023" s="297"/>
      <c r="BHF1023" s="297"/>
      <c r="BHG1023" s="297"/>
      <c r="BHH1023" s="297"/>
      <c r="BHI1023" s="297"/>
      <c r="BHJ1023" s="297"/>
      <c r="BHK1023" s="297"/>
      <c r="BHL1023" s="297"/>
      <c r="BHM1023" s="297"/>
      <c r="BHN1023" s="297"/>
      <c r="BHO1023" s="297"/>
      <c r="BHP1023" s="297"/>
      <c r="BHQ1023" s="297"/>
      <c r="BHR1023" s="297"/>
      <c r="BHS1023" s="297"/>
      <c r="BHT1023" s="297"/>
      <c r="BHU1023" s="297"/>
      <c r="BHV1023" s="297"/>
      <c r="BHW1023" s="297"/>
      <c r="BHX1023" s="297"/>
      <c r="BHY1023" s="297"/>
      <c r="BHZ1023" s="297"/>
      <c r="BIA1023" s="297"/>
      <c r="BIB1023" s="297"/>
      <c r="BIC1023" s="297"/>
      <c r="BID1023" s="297"/>
      <c r="BIE1023" s="297"/>
      <c r="BIF1023" s="297"/>
      <c r="BIG1023" s="297"/>
      <c r="BIH1023" s="297"/>
      <c r="BII1023" s="297"/>
      <c r="BIJ1023" s="297"/>
      <c r="BIK1023" s="297"/>
      <c r="BIL1023" s="297"/>
      <c r="BIM1023" s="297"/>
      <c r="BIN1023" s="297"/>
      <c r="BIO1023" s="297"/>
      <c r="BIP1023" s="297"/>
      <c r="BIQ1023" s="297"/>
      <c r="BIR1023" s="297"/>
      <c r="BIS1023" s="297"/>
      <c r="BIT1023" s="297"/>
      <c r="BIU1023" s="297"/>
      <c r="BIV1023" s="297"/>
      <c r="BIW1023" s="297"/>
      <c r="BIX1023" s="297"/>
      <c r="BIY1023" s="297"/>
      <c r="BIZ1023" s="297"/>
      <c r="BJA1023" s="297"/>
      <c r="BJB1023" s="297"/>
      <c r="BJC1023" s="297"/>
      <c r="BJD1023" s="297"/>
      <c r="BJE1023" s="297"/>
      <c r="BJF1023" s="297"/>
      <c r="BJG1023" s="297"/>
      <c r="BJH1023" s="297"/>
      <c r="BJI1023" s="297"/>
      <c r="BJJ1023" s="297"/>
      <c r="BJK1023" s="297"/>
      <c r="BJL1023" s="297"/>
      <c r="BJM1023" s="297"/>
      <c r="BJN1023" s="297"/>
      <c r="BJO1023" s="297"/>
      <c r="BJP1023" s="297"/>
      <c r="BJQ1023" s="297"/>
      <c r="BJR1023" s="297"/>
      <c r="BJS1023" s="297"/>
      <c r="BJT1023" s="297"/>
      <c r="BJU1023" s="297"/>
      <c r="BJV1023" s="297"/>
      <c r="BJW1023" s="297"/>
      <c r="BJX1023" s="297"/>
      <c r="BJY1023" s="297"/>
      <c r="BJZ1023" s="297"/>
      <c r="BKA1023" s="297"/>
      <c r="BKB1023" s="297"/>
      <c r="BKC1023" s="297"/>
      <c r="BKD1023" s="297"/>
      <c r="BKE1023" s="297"/>
      <c r="BKF1023" s="297"/>
      <c r="BKG1023" s="297"/>
      <c r="BKH1023" s="297"/>
      <c r="BKI1023" s="297"/>
      <c r="BKJ1023" s="297"/>
      <c r="BKK1023" s="297"/>
      <c r="BKL1023" s="297"/>
      <c r="BKM1023" s="297"/>
      <c r="BKN1023" s="297"/>
      <c r="BKO1023" s="297"/>
      <c r="BKP1023" s="297"/>
      <c r="BKQ1023" s="297"/>
      <c r="BKR1023" s="297"/>
      <c r="BKS1023" s="297"/>
      <c r="BKT1023" s="297"/>
      <c r="BKU1023" s="297"/>
      <c r="BKV1023" s="297"/>
      <c r="BKW1023" s="297"/>
      <c r="BKX1023" s="297"/>
      <c r="BKY1023" s="297"/>
      <c r="BKZ1023" s="297"/>
      <c r="BLA1023" s="297"/>
      <c r="BLB1023" s="297"/>
      <c r="BLC1023" s="297"/>
      <c r="BLD1023" s="297"/>
      <c r="BLE1023" s="297"/>
      <c r="BLF1023" s="297"/>
      <c r="BLG1023" s="297"/>
      <c r="BLH1023" s="297"/>
      <c r="BLI1023" s="297"/>
      <c r="BLJ1023" s="297"/>
      <c r="BLK1023" s="297"/>
      <c r="BLL1023" s="297"/>
      <c r="BLM1023" s="297"/>
      <c r="BLN1023" s="297"/>
      <c r="BLO1023" s="297"/>
      <c r="BLP1023" s="297"/>
      <c r="BLQ1023" s="297"/>
      <c r="BLR1023" s="297"/>
      <c r="BLS1023" s="297"/>
      <c r="BLT1023" s="297"/>
      <c r="BLU1023" s="297"/>
      <c r="BLV1023" s="297"/>
      <c r="BLW1023" s="297"/>
      <c r="BLX1023" s="297"/>
      <c r="BLY1023" s="297"/>
      <c r="BLZ1023" s="297"/>
      <c r="BMA1023" s="297"/>
      <c r="BMB1023" s="297"/>
      <c r="BMC1023" s="297"/>
      <c r="BMD1023" s="297"/>
      <c r="BME1023" s="297"/>
      <c r="BMF1023" s="297"/>
      <c r="BMG1023" s="297"/>
      <c r="BMH1023" s="297"/>
      <c r="BMI1023" s="297"/>
      <c r="BMJ1023" s="297"/>
      <c r="BMK1023" s="297"/>
      <c r="BML1023" s="297"/>
      <c r="BMM1023" s="297"/>
      <c r="BMN1023" s="297"/>
      <c r="BMO1023" s="297"/>
      <c r="BMP1023" s="297"/>
      <c r="BMQ1023" s="297"/>
      <c r="BMR1023" s="297"/>
      <c r="BMS1023" s="297"/>
      <c r="BMT1023" s="297"/>
      <c r="BMU1023" s="297"/>
      <c r="BMV1023" s="297"/>
      <c r="BMW1023" s="297"/>
      <c r="BMX1023" s="297"/>
      <c r="BMY1023" s="297"/>
      <c r="BMZ1023" s="297"/>
      <c r="BNA1023" s="297"/>
      <c r="BNB1023" s="297"/>
      <c r="BNC1023" s="297"/>
      <c r="BND1023" s="297"/>
      <c r="BNE1023" s="297"/>
      <c r="BNF1023" s="297"/>
      <c r="BNG1023" s="297"/>
      <c r="BNH1023" s="297"/>
      <c r="BNI1023" s="297"/>
      <c r="BNJ1023" s="297"/>
      <c r="BNK1023" s="297"/>
      <c r="BNL1023" s="297"/>
      <c r="BNM1023" s="297"/>
      <c r="BNN1023" s="297"/>
      <c r="BNO1023" s="297"/>
      <c r="BNP1023" s="297"/>
      <c r="BNQ1023" s="297"/>
      <c r="BNR1023" s="297"/>
      <c r="BNS1023" s="297"/>
      <c r="BNT1023" s="297"/>
      <c r="BNU1023" s="297"/>
      <c r="BNV1023" s="297"/>
      <c r="BNW1023" s="297"/>
      <c r="BNX1023" s="297"/>
      <c r="BNY1023" s="297"/>
      <c r="BNZ1023" s="297"/>
      <c r="BOA1023" s="297"/>
      <c r="BOB1023" s="297"/>
      <c r="BOC1023" s="297"/>
      <c r="BOD1023" s="297"/>
      <c r="BOE1023" s="297"/>
      <c r="BOF1023" s="297"/>
      <c r="BOG1023" s="297"/>
      <c r="BOH1023" s="297"/>
      <c r="BOI1023" s="297"/>
      <c r="BOJ1023" s="297"/>
      <c r="BOK1023" s="297"/>
      <c r="BOL1023" s="297"/>
      <c r="BOM1023" s="297"/>
      <c r="BON1023" s="297"/>
      <c r="BOO1023" s="297"/>
      <c r="BOP1023" s="297"/>
      <c r="BOQ1023" s="297"/>
      <c r="BOR1023" s="297"/>
      <c r="BOS1023" s="297"/>
      <c r="BOT1023" s="297"/>
      <c r="BOU1023" s="297"/>
      <c r="BOV1023" s="297"/>
      <c r="BOW1023" s="297"/>
      <c r="BOX1023" s="297"/>
      <c r="BOY1023" s="297"/>
      <c r="BOZ1023" s="297"/>
      <c r="BPA1023" s="297"/>
      <c r="BPB1023" s="297"/>
      <c r="BPC1023" s="297"/>
      <c r="BPD1023" s="297"/>
      <c r="BPE1023" s="297"/>
      <c r="BPF1023" s="297"/>
      <c r="BPG1023" s="297"/>
      <c r="BPH1023" s="297"/>
      <c r="BPI1023" s="297"/>
      <c r="BPJ1023" s="297"/>
      <c r="BPK1023" s="297"/>
      <c r="BPL1023" s="297"/>
      <c r="BPM1023" s="297"/>
      <c r="BPN1023" s="297"/>
      <c r="BPO1023" s="297"/>
      <c r="BPP1023" s="297"/>
      <c r="BPQ1023" s="297"/>
      <c r="BPR1023" s="297"/>
      <c r="BPS1023" s="297"/>
      <c r="BPT1023" s="297"/>
      <c r="BPU1023" s="297"/>
      <c r="BPV1023" s="297"/>
      <c r="BPW1023" s="297"/>
      <c r="BPX1023" s="297"/>
      <c r="BPY1023" s="297"/>
      <c r="BPZ1023" s="297"/>
      <c r="BQA1023" s="297"/>
      <c r="BQB1023" s="297"/>
      <c r="BQC1023" s="297"/>
      <c r="BQD1023" s="297"/>
      <c r="BQE1023" s="297"/>
      <c r="BQF1023" s="297"/>
      <c r="BQG1023" s="297"/>
      <c r="BQH1023" s="297"/>
      <c r="BQI1023" s="297"/>
      <c r="BQJ1023" s="297"/>
      <c r="BQK1023" s="297"/>
      <c r="BQL1023" s="297"/>
      <c r="BQM1023" s="297"/>
      <c r="BQN1023" s="297"/>
      <c r="BQO1023" s="297"/>
      <c r="BQP1023" s="297"/>
      <c r="BQQ1023" s="297"/>
      <c r="BQR1023" s="297"/>
      <c r="BQS1023" s="297"/>
      <c r="BQT1023" s="297"/>
      <c r="BQU1023" s="297"/>
      <c r="BQV1023" s="297"/>
      <c r="BQW1023" s="297"/>
      <c r="BQX1023" s="297"/>
      <c r="BQY1023" s="297"/>
      <c r="BQZ1023" s="297"/>
      <c r="BRA1023" s="297"/>
      <c r="BRB1023" s="297"/>
      <c r="BRC1023" s="297"/>
      <c r="BRD1023" s="297"/>
      <c r="BRE1023" s="297"/>
      <c r="BRF1023" s="297"/>
      <c r="BRG1023" s="297"/>
      <c r="BRH1023" s="297"/>
      <c r="BRI1023" s="297"/>
      <c r="BRJ1023" s="297"/>
      <c r="BRK1023" s="297"/>
      <c r="BRL1023" s="297"/>
      <c r="BRM1023" s="297"/>
      <c r="BRN1023" s="297"/>
      <c r="BRO1023" s="297"/>
      <c r="BRP1023" s="297"/>
      <c r="BRQ1023" s="297"/>
      <c r="BRR1023" s="297"/>
      <c r="BRS1023" s="297"/>
      <c r="BRT1023" s="297"/>
      <c r="BRU1023" s="297"/>
      <c r="BRV1023" s="297"/>
      <c r="BRW1023" s="297"/>
      <c r="BRX1023" s="297"/>
      <c r="BRY1023" s="297"/>
      <c r="BRZ1023" s="297"/>
      <c r="BSA1023" s="297"/>
      <c r="BSB1023" s="297"/>
      <c r="BSC1023" s="297"/>
      <c r="BSD1023" s="297"/>
      <c r="BSE1023" s="297"/>
      <c r="BSF1023" s="297"/>
      <c r="BSG1023" s="297"/>
      <c r="BSH1023" s="297"/>
      <c r="BSI1023" s="297"/>
      <c r="BSJ1023" s="297"/>
      <c r="BSK1023" s="297"/>
      <c r="BSL1023" s="297"/>
      <c r="BSM1023" s="297"/>
      <c r="BSN1023" s="297"/>
      <c r="BSO1023" s="297"/>
      <c r="BSP1023" s="297"/>
      <c r="BSQ1023" s="297"/>
      <c r="BSR1023" s="297"/>
      <c r="BSS1023" s="297"/>
      <c r="BST1023" s="297"/>
      <c r="BSU1023" s="297"/>
      <c r="BSV1023" s="297"/>
      <c r="BSW1023" s="297"/>
      <c r="BSX1023" s="297"/>
      <c r="BSY1023" s="297"/>
      <c r="BSZ1023" s="297"/>
      <c r="BTA1023" s="297"/>
      <c r="BTB1023" s="297"/>
      <c r="BTC1023" s="297"/>
      <c r="BTD1023" s="297"/>
      <c r="BTE1023" s="297"/>
      <c r="BTF1023" s="297"/>
      <c r="BTG1023" s="297"/>
      <c r="BTH1023" s="297"/>
      <c r="BTI1023" s="297"/>
      <c r="BTJ1023" s="297"/>
      <c r="BTK1023" s="297"/>
      <c r="BTL1023" s="297"/>
      <c r="BTM1023" s="297"/>
      <c r="BTN1023" s="297"/>
      <c r="BTO1023" s="297"/>
      <c r="BTP1023" s="297"/>
      <c r="BTQ1023" s="297"/>
      <c r="BTR1023" s="297"/>
      <c r="BTS1023" s="297"/>
      <c r="BTT1023" s="297"/>
      <c r="BTU1023" s="297"/>
      <c r="BTV1023" s="297"/>
      <c r="BTW1023" s="297"/>
      <c r="BTX1023" s="297"/>
      <c r="BTY1023" s="297"/>
      <c r="BTZ1023" s="297"/>
      <c r="BUA1023" s="297"/>
      <c r="BUB1023" s="297"/>
      <c r="BUC1023" s="297"/>
      <c r="BUD1023" s="297"/>
      <c r="BUE1023" s="297"/>
      <c r="BUF1023" s="297"/>
      <c r="BUG1023" s="297"/>
      <c r="BUH1023" s="297"/>
      <c r="BUI1023" s="297"/>
      <c r="BUJ1023" s="297"/>
      <c r="BUK1023" s="297"/>
      <c r="BUL1023" s="297"/>
      <c r="BUM1023" s="297"/>
      <c r="BUN1023" s="297"/>
      <c r="BUO1023" s="297"/>
      <c r="BUP1023" s="297"/>
      <c r="BUQ1023" s="297"/>
      <c r="BUR1023" s="297"/>
      <c r="BUS1023" s="297"/>
      <c r="BUT1023" s="297"/>
      <c r="BUU1023" s="297"/>
      <c r="BUV1023" s="297"/>
      <c r="BUW1023" s="297"/>
      <c r="BUX1023" s="297"/>
      <c r="BUY1023" s="297"/>
      <c r="BUZ1023" s="297"/>
      <c r="BVA1023" s="297"/>
      <c r="BVB1023" s="297"/>
      <c r="BVC1023" s="297"/>
      <c r="BVD1023" s="297"/>
      <c r="BVE1023" s="297"/>
      <c r="BVF1023" s="297"/>
      <c r="BVG1023" s="297"/>
      <c r="BVH1023" s="297"/>
      <c r="BVI1023" s="297"/>
      <c r="BVJ1023" s="297"/>
      <c r="BVK1023" s="297"/>
      <c r="BVL1023" s="297"/>
      <c r="BVM1023" s="297"/>
      <c r="BVN1023" s="297"/>
      <c r="BVO1023" s="297"/>
      <c r="BVP1023" s="297"/>
      <c r="BVQ1023" s="297"/>
      <c r="BVR1023" s="297"/>
      <c r="BVS1023" s="297"/>
      <c r="BVT1023" s="297"/>
      <c r="BVU1023" s="297"/>
      <c r="BVV1023" s="297"/>
      <c r="BVW1023" s="297"/>
      <c r="BVX1023" s="297"/>
      <c r="BVY1023" s="297"/>
      <c r="BVZ1023" s="297"/>
      <c r="BWA1023" s="297"/>
      <c r="BWB1023" s="297"/>
      <c r="BWC1023" s="297"/>
      <c r="BWD1023" s="297"/>
      <c r="BWE1023" s="297"/>
      <c r="BWF1023" s="297"/>
      <c r="BWG1023" s="297"/>
      <c r="BWH1023" s="297"/>
      <c r="BWI1023" s="297"/>
      <c r="BWJ1023" s="297"/>
      <c r="BWK1023" s="297"/>
      <c r="BWL1023" s="297"/>
      <c r="BWM1023" s="297"/>
      <c r="BWN1023" s="297"/>
      <c r="BWO1023" s="297"/>
      <c r="BWP1023" s="297"/>
      <c r="BWQ1023" s="297"/>
      <c r="BWR1023" s="297"/>
      <c r="BWS1023" s="297"/>
      <c r="BWT1023" s="297"/>
      <c r="BWU1023" s="297"/>
      <c r="BWV1023" s="297"/>
      <c r="BWW1023" s="297"/>
      <c r="BWX1023" s="297"/>
      <c r="BWY1023" s="297"/>
      <c r="BWZ1023" s="297"/>
      <c r="BXA1023" s="297"/>
      <c r="BXB1023" s="297"/>
      <c r="BXC1023" s="297"/>
      <c r="BXD1023" s="297"/>
      <c r="BXE1023" s="297"/>
      <c r="BXF1023" s="297"/>
      <c r="BXG1023" s="297"/>
      <c r="BXH1023" s="297"/>
      <c r="BXI1023" s="297"/>
      <c r="BXJ1023" s="297"/>
      <c r="BXK1023" s="297"/>
      <c r="BXL1023" s="297"/>
      <c r="BXM1023" s="297"/>
      <c r="BXN1023" s="297"/>
      <c r="BXO1023" s="297"/>
      <c r="BXP1023" s="297"/>
      <c r="BXQ1023" s="297"/>
      <c r="BXR1023" s="297"/>
      <c r="BXS1023" s="297"/>
      <c r="BXT1023" s="297"/>
      <c r="BXU1023" s="297"/>
      <c r="BXV1023" s="297"/>
      <c r="BXW1023" s="297"/>
      <c r="BXX1023" s="297"/>
      <c r="BXY1023" s="297"/>
      <c r="BXZ1023" s="297"/>
      <c r="BYA1023" s="297"/>
      <c r="BYB1023" s="297"/>
      <c r="BYC1023" s="297"/>
      <c r="BYD1023" s="297"/>
      <c r="BYE1023" s="297"/>
      <c r="BYF1023" s="297"/>
      <c r="BYG1023" s="297"/>
      <c r="BYH1023" s="297"/>
      <c r="BYI1023" s="297"/>
      <c r="BYJ1023" s="297"/>
      <c r="BYK1023" s="297"/>
      <c r="BYL1023" s="297"/>
      <c r="BYM1023" s="297"/>
      <c r="BYN1023" s="297"/>
      <c r="BYO1023" s="297"/>
      <c r="BYP1023" s="297"/>
      <c r="BYQ1023" s="297"/>
      <c r="BYR1023" s="297"/>
      <c r="BYS1023" s="297"/>
      <c r="BYT1023" s="297"/>
      <c r="BYU1023" s="297"/>
      <c r="BYV1023" s="297"/>
      <c r="BYW1023" s="297"/>
      <c r="BYX1023" s="297"/>
      <c r="BYY1023" s="297"/>
      <c r="BYZ1023" s="297"/>
      <c r="BZA1023" s="297"/>
      <c r="BZB1023" s="297"/>
      <c r="BZC1023" s="297"/>
      <c r="BZD1023" s="297"/>
      <c r="BZE1023" s="297"/>
      <c r="BZF1023" s="297"/>
      <c r="BZG1023" s="297"/>
      <c r="BZH1023" s="297"/>
      <c r="BZI1023" s="297"/>
      <c r="BZJ1023" s="297"/>
      <c r="BZK1023" s="297"/>
      <c r="BZL1023" s="297"/>
      <c r="BZM1023" s="297"/>
      <c r="BZN1023" s="297"/>
      <c r="BZO1023" s="297"/>
      <c r="BZP1023" s="297"/>
      <c r="BZQ1023" s="297"/>
      <c r="BZR1023" s="297"/>
      <c r="BZS1023" s="297"/>
      <c r="BZT1023" s="297"/>
      <c r="BZU1023" s="297"/>
      <c r="BZV1023" s="297"/>
      <c r="BZW1023" s="297"/>
      <c r="BZX1023" s="297"/>
      <c r="BZY1023" s="297"/>
      <c r="BZZ1023" s="297"/>
      <c r="CAA1023" s="297"/>
      <c r="CAB1023" s="297"/>
      <c r="CAC1023" s="297"/>
      <c r="CAD1023" s="297"/>
      <c r="CAE1023" s="297"/>
      <c r="CAF1023" s="297"/>
      <c r="CAG1023" s="297"/>
      <c r="CAH1023" s="297"/>
      <c r="CAI1023" s="297"/>
      <c r="CAJ1023" s="297"/>
      <c r="CAK1023" s="297"/>
      <c r="CAL1023" s="297"/>
      <c r="CAM1023" s="297"/>
      <c r="CAN1023" s="297"/>
      <c r="CAO1023" s="297"/>
      <c r="CAP1023" s="297"/>
      <c r="CAQ1023" s="297"/>
      <c r="CAR1023" s="297"/>
      <c r="CAS1023" s="297"/>
      <c r="CAT1023" s="297"/>
      <c r="CAU1023" s="297"/>
      <c r="CAV1023" s="297"/>
      <c r="CAW1023" s="297"/>
      <c r="CAX1023" s="297"/>
      <c r="CAY1023" s="297"/>
      <c r="CAZ1023" s="297"/>
      <c r="CBA1023" s="297"/>
      <c r="CBB1023" s="297"/>
      <c r="CBC1023" s="297"/>
      <c r="CBD1023" s="297"/>
      <c r="CBE1023" s="297"/>
      <c r="CBF1023" s="297"/>
      <c r="CBG1023" s="297"/>
      <c r="CBH1023" s="297"/>
      <c r="CBI1023" s="297"/>
      <c r="CBJ1023" s="297"/>
      <c r="CBK1023" s="297"/>
      <c r="CBL1023" s="297"/>
      <c r="CBM1023" s="297"/>
      <c r="CBN1023" s="297"/>
      <c r="CBO1023" s="297"/>
      <c r="CBP1023" s="297"/>
      <c r="CBQ1023" s="297"/>
      <c r="CBR1023" s="297"/>
      <c r="CBS1023" s="297"/>
      <c r="CBT1023" s="297"/>
      <c r="CBU1023" s="297"/>
      <c r="CBV1023" s="297"/>
      <c r="CBW1023" s="297"/>
      <c r="CBX1023" s="297"/>
      <c r="CBY1023" s="297"/>
      <c r="CBZ1023" s="297"/>
      <c r="CCA1023" s="297"/>
      <c r="CCB1023" s="297"/>
      <c r="CCC1023" s="297"/>
      <c r="CCD1023" s="297"/>
      <c r="CCE1023" s="297"/>
      <c r="CCF1023" s="297"/>
      <c r="CCG1023" s="297"/>
      <c r="CCH1023" s="297"/>
      <c r="CCI1023" s="297"/>
      <c r="CCJ1023" s="297"/>
      <c r="CCK1023" s="297"/>
      <c r="CCL1023" s="297"/>
      <c r="CCM1023" s="297"/>
      <c r="CCN1023" s="297"/>
      <c r="CCO1023" s="297"/>
      <c r="CCP1023" s="297"/>
      <c r="CCQ1023" s="297"/>
      <c r="CCR1023" s="297"/>
      <c r="CCS1023" s="297"/>
      <c r="CCT1023" s="297"/>
      <c r="CCU1023" s="297"/>
      <c r="CCV1023" s="297"/>
      <c r="CCW1023" s="297"/>
      <c r="CCX1023" s="297"/>
      <c r="CCY1023" s="297"/>
      <c r="CCZ1023" s="297"/>
      <c r="CDA1023" s="297"/>
      <c r="CDB1023" s="297"/>
      <c r="CDC1023" s="297"/>
      <c r="CDD1023" s="297"/>
      <c r="CDE1023" s="297"/>
      <c r="CDF1023" s="297"/>
      <c r="CDG1023" s="297"/>
      <c r="CDH1023" s="297"/>
      <c r="CDI1023" s="297"/>
      <c r="CDJ1023" s="297"/>
      <c r="CDK1023" s="297"/>
      <c r="CDL1023" s="297"/>
      <c r="CDM1023" s="297"/>
      <c r="CDN1023" s="297"/>
      <c r="CDO1023" s="297"/>
      <c r="CDP1023" s="297"/>
      <c r="CDQ1023" s="297"/>
      <c r="CDR1023" s="297"/>
      <c r="CDS1023" s="297"/>
      <c r="CDT1023" s="297"/>
      <c r="CDU1023" s="297"/>
      <c r="CDV1023" s="297"/>
      <c r="CDW1023" s="297"/>
      <c r="CDX1023" s="297"/>
      <c r="CDY1023" s="297"/>
      <c r="CDZ1023" s="297"/>
      <c r="CEA1023" s="297"/>
      <c r="CEB1023" s="297"/>
      <c r="CEC1023" s="297"/>
      <c r="CED1023" s="297"/>
      <c r="CEE1023" s="297"/>
      <c r="CEF1023" s="297"/>
      <c r="CEG1023" s="297"/>
      <c r="CEH1023" s="297"/>
      <c r="CEI1023" s="297"/>
      <c r="CEJ1023" s="297"/>
      <c r="CEK1023" s="297"/>
      <c r="CEL1023" s="297"/>
      <c r="CEM1023" s="297"/>
      <c r="CEN1023" s="297"/>
      <c r="CEO1023" s="297"/>
      <c r="CEP1023" s="297"/>
      <c r="CEQ1023" s="297"/>
      <c r="CER1023" s="297"/>
      <c r="CES1023" s="297"/>
      <c r="CET1023" s="297"/>
      <c r="CEU1023" s="297"/>
      <c r="CEV1023" s="297"/>
      <c r="CEW1023" s="297"/>
      <c r="CEX1023" s="297"/>
      <c r="CEY1023" s="297"/>
      <c r="CEZ1023" s="297"/>
      <c r="CFA1023" s="297"/>
      <c r="CFB1023" s="297"/>
      <c r="CFC1023" s="297"/>
      <c r="CFD1023" s="297"/>
      <c r="CFE1023" s="297"/>
      <c r="CFF1023" s="297"/>
      <c r="CFG1023" s="297"/>
      <c r="CFH1023" s="297"/>
      <c r="CFI1023" s="297"/>
      <c r="CFJ1023" s="297"/>
      <c r="CFK1023" s="297"/>
      <c r="CFL1023" s="297"/>
      <c r="CFM1023" s="297"/>
      <c r="CFN1023" s="297"/>
      <c r="CFO1023" s="297"/>
      <c r="CFP1023" s="297"/>
      <c r="CFQ1023" s="297"/>
      <c r="CFR1023" s="297"/>
      <c r="CFS1023" s="297"/>
      <c r="CFT1023" s="297"/>
      <c r="CFU1023" s="297"/>
      <c r="CFV1023" s="297"/>
      <c r="CFW1023" s="297"/>
      <c r="CFX1023" s="297"/>
      <c r="CFY1023" s="297"/>
      <c r="CFZ1023" s="297"/>
      <c r="CGA1023" s="297"/>
      <c r="CGB1023" s="297"/>
      <c r="CGC1023" s="297"/>
      <c r="CGD1023" s="297"/>
      <c r="CGE1023" s="297"/>
      <c r="CGF1023" s="297"/>
      <c r="CGG1023" s="297"/>
      <c r="CGH1023" s="297"/>
      <c r="CGI1023" s="297"/>
      <c r="CGJ1023" s="297"/>
      <c r="CGK1023" s="297"/>
      <c r="CGL1023" s="297"/>
      <c r="CGM1023" s="297"/>
      <c r="CGN1023" s="297"/>
      <c r="CGO1023" s="297"/>
      <c r="CGP1023" s="297"/>
      <c r="CGQ1023" s="297"/>
      <c r="CGR1023" s="297"/>
      <c r="CGS1023" s="297"/>
      <c r="CGT1023" s="297"/>
      <c r="CGU1023" s="297"/>
      <c r="CGV1023" s="297"/>
      <c r="CGW1023" s="297"/>
      <c r="CGX1023" s="297"/>
      <c r="CGY1023" s="297"/>
      <c r="CGZ1023" s="297"/>
      <c r="CHA1023" s="297"/>
      <c r="CHB1023" s="297"/>
      <c r="CHC1023" s="297"/>
      <c r="CHD1023" s="297"/>
      <c r="CHE1023" s="297"/>
      <c r="CHF1023" s="297"/>
      <c r="CHG1023" s="297"/>
      <c r="CHH1023" s="297"/>
      <c r="CHI1023" s="297"/>
      <c r="CHJ1023" s="297"/>
      <c r="CHK1023" s="297"/>
      <c r="CHL1023" s="297"/>
      <c r="CHM1023" s="297"/>
      <c r="CHN1023" s="297"/>
      <c r="CHO1023" s="297"/>
      <c r="CHP1023" s="297"/>
      <c r="CHQ1023" s="297"/>
      <c r="CHR1023" s="297"/>
      <c r="CHS1023" s="297"/>
      <c r="CHT1023" s="297"/>
      <c r="CHU1023" s="297"/>
      <c r="CHV1023" s="297"/>
      <c r="CHW1023" s="297"/>
      <c r="CHX1023" s="297"/>
      <c r="CHY1023" s="297"/>
      <c r="CHZ1023" s="297"/>
      <c r="CIA1023" s="297"/>
      <c r="CIB1023" s="297"/>
      <c r="CIC1023" s="297"/>
      <c r="CID1023" s="297"/>
      <c r="CIE1023" s="297"/>
      <c r="CIF1023" s="297"/>
      <c r="CIG1023" s="297"/>
      <c r="CIH1023" s="297"/>
      <c r="CII1023" s="297"/>
      <c r="CIJ1023" s="297"/>
      <c r="CIK1023" s="297"/>
      <c r="CIL1023" s="297"/>
      <c r="CIM1023" s="297"/>
      <c r="CIN1023" s="297"/>
      <c r="CIO1023" s="297"/>
      <c r="CIP1023" s="297"/>
      <c r="CIQ1023" s="297"/>
      <c r="CIR1023" s="297"/>
      <c r="CIS1023" s="297"/>
      <c r="CIT1023" s="297"/>
      <c r="CIU1023" s="297"/>
      <c r="CIV1023" s="297"/>
      <c r="CIW1023" s="297"/>
      <c r="CIX1023" s="297"/>
      <c r="CIY1023" s="297"/>
      <c r="CIZ1023" s="297"/>
      <c r="CJA1023" s="297"/>
      <c r="CJB1023" s="297"/>
      <c r="CJC1023" s="297"/>
      <c r="CJD1023" s="297"/>
      <c r="CJE1023" s="297"/>
      <c r="CJF1023" s="297"/>
      <c r="CJG1023" s="297"/>
      <c r="CJH1023" s="297"/>
      <c r="CJI1023" s="297"/>
      <c r="CJJ1023" s="297"/>
      <c r="CJK1023" s="297"/>
      <c r="CJL1023" s="297"/>
      <c r="CJM1023" s="297"/>
      <c r="CJN1023" s="297"/>
      <c r="CJO1023" s="297"/>
      <c r="CJP1023" s="297"/>
      <c r="CJQ1023" s="297"/>
      <c r="CJR1023" s="297"/>
      <c r="CJS1023" s="297"/>
      <c r="CJT1023" s="297"/>
      <c r="CJU1023" s="297"/>
      <c r="CJV1023" s="297"/>
      <c r="CJW1023" s="297"/>
      <c r="CJX1023" s="297"/>
      <c r="CJY1023" s="297"/>
      <c r="CJZ1023" s="297"/>
      <c r="CKA1023" s="297"/>
      <c r="CKB1023" s="297"/>
      <c r="CKC1023" s="297"/>
      <c r="CKD1023" s="297"/>
      <c r="CKE1023" s="297"/>
      <c r="CKF1023" s="297"/>
      <c r="CKG1023" s="297"/>
      <c r="CKH1023" s="297"/>
      <c r="CKI1023" s="297"/>
      <c r="CKJ1023" s="297"/>
      <c r="CKK1023" s="297"/>
      <c r="CKL1023" s="297"/>
      <c r="CKM1023" s="297"/>
      <c r="CKN1023" s="297"/>
      <c r="CKO1023" s="297"/>
      <c r="CKP1023" s="297"/>
      <c r="CKQ1023" s="297"/>
      <c r="CKR1023" s="297"/>
      <c r="CKS1023" s="297"/>
      <c r="CKT1023" s="297"/>
      <c r="CKU1023" s="297"/>
      <c r="CKV1023" s="297"/>
      <c r="CKW1023" s="297"/>
      <c r="CKX1023" s="297"/>
      <c r="CKY1023" s="297"/>
      <c r="CKZ1023" s="297"/>
      <c r="CLA1023" s="297"/>
      <c r="CLB1023" s="297"/>
      <c r="CLC1023" s="297"/>
      <c r="CLD1023" s="297"/>
      <c r="CLE1023" s="297"/>
      <c r="CLF1023" s="297"/>
      <c r="CLG1023" s="297"/>
      <c r="CLH1023" s="297"/>
      <c r="CLI1023" s="297"/>
      <c r="CLJ1023" s="297"/>
      <c r="CLK1023" s="297"/>
      <c r="CLL1023" s="297"/>
      <c r="CLM1023" s="297"/>
      <c r="CLN1023" s="297"/>
      <c r="CLO1023" s="297"/>
      <c r="CLP1023" s="297"/>
      <c r="CLQ1023" s="297"/>
      <c r="CLR1023" s="297"/>
      <c r="CLS1023" s="297"/>
      <c r="CLT1023" s="297"/>
      <c r="CLU1023" s="297"/>
      <c r="CLV1023" s="297"/>
      <c r="CLW1023" s="297"/>
      <c r="CLX1023" s="297"/>
      <c r="CLY1023" s="297"/>
      <c r="CLZ1023" s="297"/>
      <c r="CMA1023" s="297"/>
      <c r="CMB1023" s="297"/>
      <c r="CMC1023" s="297"/>
      <c r="CMD1023" s="297"/>
      <c r="CME1023" s="297"/>
      <c r="CMF1023" s="297"/>
      <c r="CMG1023" s="297"/>
      <c r="CMH1023" s="297"/>
      <c r="CMI1023" s="297"/>
      <c r="CMJ1023" s="297"/>
      <c r="CMK1023" s="297"/>
      <c r="CML1023" s="297"/>
      <c r="CMM1023" s="297"/>
      <c r="CMN1023" s="297"/>
      <c r="CMO1023" s="297"/>
      <c r="CMP1023" s="297"/>
      <c r="CMQ1023" s="297"/>
      <c r="CMR1023" s="297"/>
      <c r="CMS1023" s="297"/>
      <c r="CMT1023" s="297"/>
      <c r="CMU1023" s="297"/>
      <c r="CMV1023" s="297"/>
      <c r="CMW1023" s="297"/>
      <c r="CMX1023" s="297"/>
      <c r="CMY1023" s="297"/>
      <c r="CMZ1023" s="297"/>
      <c r="CNA1023" s="297"/>
      <c r="CNB1023" s="297"/>
      <c r="CNC1023" s="297"/>
      <c r="CND1023" s="297"/>
      <c r="CNE1023" s="297"/>
      <c r="CNF1023" s="297"/>
      <c r="CNG1023" s="297"/>
      <c r="CNH1023" s="297"/>
      <c r="CNI1023" s="297"/>
      <c r="CNJ1023" s="297"/>
      <c r="CNK1023" s="297"/>
      <c r="CNL1023" s="297"/>
      <c r="CNM1023" s="297"/>
      <c r="CNN1023" s="297"/>
      <c r="CNO1023" s="297"/>
      <c r="CNP1023" s="297"/>
      <c r="CNQ1023" s="297"/>
      <c r="CNR1023" s="297"/>
      <c r="CNS1023" s="297"/>
      <c r="CNT1023" s="297"/>
      <c r="CNU1023" s="297"/>
      <c r="CNV1023" s="297"/>
      <c r="CNW1023" s="297"/>
      <c r="CNX1023" s="297"/>
      <c r="CNY1023" s="297"/>
      <c r="CNZ1023" s="297"/>
      <c r="COA1023" s="297"/>
      <c r="COB1023" s="297"/>
      <c r="COC1023" s="297"/>
      <c r="COD1023" s="297"/>
      <c r="COE1023" s="297"/>
      <c r="COF1023" s="297"/>
      <c r="COG1023" s="297"/>
      <c r="COH1023" s="297"/>
      <c r="COI1023" s="297"/>
      <c r="COJ1023" s="297"/>
      <c r="COK1023" s="297"/>
      <c r="COL1023" s="297"/>
      <c r="COM1023" s="297"/>
      <c r="CON1023" s="297"/>
      <c r="COO1023" s="297"/>
      <c r="COP1023" s="297"/>
      <c r="COQ1023" s="297"/>
      <c r="COR1023" s="297"/>
      <c r="COS1023" s="297"/>
      <c r="COT1023" s="297"/>
      <c r="COU1023" s="297"/>
      <c r="COV1023" s="297"/>
      <c r="COW1023" s="297"/>
      <c r="COX1023" s="297"/>
      <c r="COY1023" s="297"/>
      <c r="COZ1023" s="297"/>
      <c r="CPA1023" s="297"/>
      <c r="CPB1023" s="297"/>
      <c r="CPC1023" s="297"/>
      <c r="CPD1023" s="297"/>
      <c r="CPE1023" s="297"/>
      <c r="CPF1023" s="297"/>
      <c r="CPG1023" s="297"/>
      <c r="CPH1023" s="297"/>
      <c r="CPI1023" s="297"/>
      <c r="CPJ1023" s="297"/>
      <c r="CPK1023" s="297"/>
      <c r="CPL1023" s="297"/>
      <c r="CPM1023" s="297"/>
      <c r="CPN1023" s="297"/>
      <c r="CPO1023" s="297"/>
      <c r="CPP1023" s="297"/>
      <c r="CPQ1023" s="297"/>
      <c r="CPR1023" s="297"/>
      <c r="CPS1023" s="297"/>
      <c r="CPT1023" s="297"/>
      <c r="CPU1023" s="297"/>
      <c r="CPV1023" s="297"/>
      <c r="CPW1023" s="297"/>
      <c r="CPX1023" s="297"/>
      <c r="CPY1023" s="297"/>
      <c r="CPZ1023" s="297"/>
      <c r="CQA1023" s="297"/>
      <c r="CQB1023" s="297"/>
      <c r="CQC1023" s="297"/>
      <c r="CQD1023" s="297"/>
      <c r="CQE1023" s="297"/>
      <c r="CQF1023" s="297"/>
      <c r="CQG1023" s="297"/>
      <c r="CQH1023" s="297"/>
      <c r="CQI1023" s="297"/>
      <c r="CQJ1023" s="297"/>
      <c r="CQK1023" s="297"/>
      <c r="CQL1023" s="297"/>
      <c r="CQM1023" s="297"/>
      <c r="CQN1023" s="297"/>
      <c r="CQO1023" s="297"/>
      <c r="CQP1023" s="297"/>
      <c r="CQQ1023" s="297"/>
      <c r="CQR1023" s="297"/>
      <c r="CQS1023" s="297"/>
      <c r="CQT1023" s="297"/>
      <c r="CQU1023" s="297"/>
      <c r="CQV1023" s="297"/>
      <c r="CQW1023" s="297"/>
      <c r="CQX1023" s="297"/>
      <c r="CQY1023" s="297"/>
      <c r="CQZ1023" s="297"/>
      <c r="CRA1023" s="297"/>
      <c r="CRB1023" s="297"/>
      <c r="CRC1023" s="297"/>
      <c r="CRD1023" s="297"/>
      <c r="CRE1023" s="297"/>
      <c r="CRF1023" s="297"/>
      <c r="CRG1023" s="297"/>
      <c r="CRH1023" s="297"/>
      <c r="CRI1023" s="297"/>
      <c r="CRJ1023" s="297"/>
      <c r="CRK1023" s="297"/>
      <c r="CRL1023" s="297"/>
      <c r="CRM1023" s="297"/>
      <c r="CRN1023" s="297"/>
      <c r="CRO1023" s="297"/>
      <c r="CRP1023" s="297"/>
      <c r="CRQ1023" s="297"/>
      <c r="CRR1023" s="297"/>
      <c r="CRS1023" s="297"/>
      <c r="CRT1023" s="297"/>
      <c r="CRU1023" s="297"/>
      <c r="CRV1023" s="297"/>
      <c r="CRW1023" s="297"/>
      <c r="CRX1023" s="297"/>
      <c r="CRY1023" s="297"/>
      <c r="CRZ1023" s="297"/>
      <c r="CSA1023" s="297"/>
      <c r="CSB1023" s="297"/>
      <c r="CSC1023" s="297"/>
      <c r="CSD1023" s="297"/>
      <c r="CSE1023" s="297"/>
      <c r="CSF1023" s="297"/>
      <c r="CSG1023" s="297"/>
      <c r="CSH1023" s="297"/>
      <c r="CSI1023" s="297"/>
      <c r="CSJ1023" s="297"/>
      <c r="CSK1023" s="297"/>
      <c r="CSL1023" s="297"/>
      <c r="CSM1023" s="297"/>
      <c r="CSN1023" s="297"/>
      <c r="CSO1023" s="297"/>
      <c r="CSP1023" s="297"/>
      <c r="CSQ1023" s="297"/>
      <c r="CSR1023" s="297"/>
      <c r="CSS1023" s="297"/>
      <c r="CST1023" s="297"/>
      <c r="CSU1023" s="297"/>
      <c r="CSV1023" s="297"/>
      <c r="CSW1023" s="297"/>
      <c r="CSX1023" s="297"/>
      <c r="CSY1023" s="297"/>
      <c r="CSZ1023" s="297"/>
      <c r="CTA1023" s="297"/>
      <c r="CTB1023" s="297"/>
      <c r="CTC1023" s="297"/>
      <c r="CTD1023" s="297"/>
      <c r="CTE1023" s="297"/>
      <c r="CTF1023" s="297"/>
      <c r="CTG1023" s="297"/>
      <c r="CTH1023" s="297"/>
      <c r="CTI1023" s="297"/>
      <c r="CTJ1023" s="297"/>
      <c r="CTK1023" s="297"/>
      <c r="CTL1023" s="297"/>
      <c r="CTM1023" s="297"/>
      <c r="CTN1023" s="297"/>
      <c r="CTO1023" s="297"/>
      <c r="CTP1023" s="297"/>
      <c r="CTQ1023" s="297"/>
      <c r="CTR1023" s="297"/>
      <c r="CTS1023" s="297"/>
      <c r="CTT1023" s="297"/>
      <c r="CTU1023" s="297"/>
      <c r="CTV1023" s="297"/>
      <c r="CTW1023" s="297"/>
      <c r="CTX1023" s="297"/>
      <c r="CTY1023" s="297"/>
      <c r="CTZ1023" s="297"/>
      <c r="CUA1023" s="297"/>
      <c r="CUB1023" s="297"/>
      <c r="CUC1023" s="297"/>
      <c r="CUD1023" s="297"/>
      <c r="CUE1023" s="297"/>
      <c r="CUF1023" s="297"/>
      <c r="CUG1023" s="297"/>
      <c r="CUH1023" s="297"/>
      <c r="CUI1023" s="297"/>
      <c r="CUJ1023" s="297"/>
      <c r="CUK1023" s="297"/>
      <c r="CUL1023" s="297"/>
      <c r="CUM1023" s="297"/>
      <c r="CUN1023" s="297"/>
      <c r="CUO1023" s="297"/>
      <c r="CUP1023" s="297"/>
      <c r="CUQ1023" s="297"/>
      <c r="CUR1023" s="297"/>
      <c r="CUS1023" s="297"/>
      <c r="CUT1023" s="297"/>
      <c r="CUU1023" s="297"/>
      <c r="CUV1023" s="297"/>
      <c r="CUW1023" s="297"/>
      <c r="CUX1023" s="297"/>
      <c r="CUY1023" s="297"/>
      <c r="CUZ1023" s="297"/>
      <c r="CVA1023" s="297"/>
      <c r="CVB1023" s="297"/>
      <c r="CVC1023" s="297"/>
      <c r="CVD1023" s="297"/>
      <c r="CVE1023" s="297"/>
      <c r="CVF1023" s="297"/>
      <c r="CVG1023" s="297"/>
      <c r="CVH1023" s="297"/>
      <c r="CVI1023" s="297"/>
      <c r="CVJ1023" s="297"/>
      <c r="CVK1023" s="297"/>
      <c r="CVL1023" s="297"/>
      <c r="CVM1023" s="297"/>
      <c r="CVN1023" s="297"/>
      <c r="CVO1023" s="297"/>
      <c r="CVP1023" s="297"/>
      <c r="CVQ1023" s="297"/>
      <c r="CVR1023" s="297"/>
      <c r="CVS1023" s="297"/>
      <c r="CVT1023" s="297"/>
      <c r="CVU1023" s="297"/>
      <c r="CVV1023" s="297"/>
      <c r="CVW1023" s="297"/>
      <c r="CVX1023" s="297"/>
      <c r="CVY1023" s="297"/>
      <c r="CVZ1023" s="297"/>
      <c r="CWA1023" s="297"/>
      <c r="CWB1023" s="297"/>
      <c r="CWC1023" s="297"/>
      <c r="CWD1023" s="297"/>
      <c r="CWE1023" s="297"/>
      <c r="CWF1023" s="297"/>
      <c r="CWG1023" s="297"/>
      <c r="CWH1023" s="297"/>
      <c r="CWI1023" s="297"/>
      <c r="CWJ1023" s="297"/>
      <c r="CWK1023" s="297"/>
      <c r="CWL1023" s="297"/>
      <c r="CWM1023" s="297"/>
      <c r="CWN1023" s="297"/>
      <c r="CWO1023" s="297"/>
      <c r="CWP1023" s="297"/>
      <c r="CWQ1023" s="297"/>
      <c r="CWR1023" s="297"/>
      <c r="CWS1023" s="297"/>
      <c r="CWT1023" s="297"/>
      <c r="CWU1023" s="297"/>
      <c r="CWV1023" s="297"/>
      <c r="CWW1023" s="297"/>
      <c r="CWX1023" s="297"/>
      <c r="CWY1023" s="297"/>
      <c r="CWZ1023" s="297"/>
      <c r="CXA1023" s="297"/>
      <c r="CXB1023" s="297"/>
      <c r="CXC1023" s="297"/>
      <c r="CXD1023" s="297"/>
      <c r="CXE1023" s="297"/>
      <c r="CXF1023" s="297"/>
      <c r="CXG1023" s="297"/>
      <c r="CXH1023" s="297"/>
      <c r="CXI1023" s="297"/>
      <c r="CXJ1023" s="297"/>
      <c r="CXK1023" s="297"/>
      <c r="CXL1023" s="297"/>
      <c r="CXM1023" s="297"/>
      <c r="CXN1023" s="297"/>
      <c r="CXO1023" s="297"/>
      <c r="CXP1023" s="297"/>
      <c r="CXQ1023" s="297"/>
      <c r="CXR1023" s="297"/>
      <c r="CXS1023" s="297"/>
      <c r="CXT1023" s="297"/>
      <c r="CXU1023" s="297"/>
      <c r="CXV1023" s="297"/>
      <c r="CXW1023" s="297"/>
      <c r="CXX1023" s="297"/>
      <c r="CXY1023" s="297"/>
      <c r="CXZ1023" s="297"/>
      <c r="CYA1023" s="297"/>
      <c r="CYB1023" s="297"/>
      <c r="CYC1023" s="297"/>
      <c r="CYD1023" s="297"/>
      <c r="CYE1023" s="297"/>
      <c r="CYF1023" s="297"/>
      <c r="CYG1023" s="297"/>
      <c r="CYH1023" s="297"/>
      <c r="CYI1023" s="297"/>
      <c r="CYJ1023" s="297"/>
      <c r="CYK1023" s="297"/>
      <c r="CYL1023" s="297"/>
      <c r="CYM1023" s="297"/>
      <c r="CYN1023" s="297"/>
      <c r="CYO1023" s="297"/>
      <c r="CYP1023" s="297"/>
      <c r="CYQ1023" s="297"/>
      <c r="CYR1023" s="297"/>
      <c r="CYS1023" s="297"/>
      <c r="CYT1023" s="297"/>
      <c r="CYU1023" s="297"/>
      <c r="CYV1023" s="297"/>
      <c r="CYW1023" s="297"/>
      <c r="CYX1023" s="297"/>
      <c r="CYY1023" s="297"/>
      <c r="CYZ1023" s="297"/>
      <c r="CZA1023" s="297"/>
      <c r="CZB1023" s="297"/>
      <c r="CZC1023" s="297"/>
      <c r="CZD1023" s="297"/>
      <c r="CZE1023" s="297"/>
      <c r="CZF1023" s="297"/>
      <c r="CZG1023" s="297"/>
      <c r="CZH1023" s="297"/>
      <c r="CZI1023" s="297"/>
      <c r="CZJ1023" s="297"/>
      <c r="CZK1023" s="297"/>
      <c r="CZL1023" s="297"/>
      <c r="CZM1023" s="297"/>
      <c r="CZN1023" s="297"/>
      <c r="CZO1023" s="297"/>
      <c r="CZP1023" s="297"/>
      <c r="CZQ1023" s="297"/>
      <c r="CZR1023" s="297"/>
      <c r="CZS1023" s="297"/>
      <c r="CZT1023" s="297"/>
      <c r="CZU1023" s="297"/>
      <c r="CZV1023" s="297"/>
      <c r="CZW1023" s="297"/>
      <c r="CZX1023" s="297"/>
      <c r="CZY1023" s="297"/>
      <c r="CZZ1023" s="297"/>
      <c r="DAA1023" s="297"/>
      <c r="DAB1023" s="297"/>
      <c r="DAC1023" s="297"/>
      <c r="DAD1023" s="297"/>
      <c r="DAE1023" s="297"/>
      <c r="DAF1023" s="297"/>
      <c r="DAG1023" s="297"/>
      <c r="DAH1023" s="297"/>
      <c r="DAI1023" s="297"/>
      <c r="DAJ1023" s="297"/>
      <c r="DAK1023" s="297"/>
      <c r="DAL1023" s="297"/>
      <c r="DAM1023" s="297"/>
      <c r="DAN1023" s="297"/>
      <c r="DAO1023" s="297"/>
      <c r="DAP1023" s="297"/>
      <c r="DAQ1023" s="297"/>
      <c r="DAR1023" s="297"/>
      <c r="DAS1023" s="297"/>
      <c r="DAT1023" s="297"/>
      <c r="DAU1023" s="297"/>
      <c r="DAV1023" s="297"/>
      <c r="DAW1023" s="297"/>
      <c r="DAX1023" s="297"/>
      <c r="DAY1023" s="297"/>
      <c r="DAZ1023" s="297"/>
      <c r="DBA1023" s="297"/>
      <c r="DBB1023" s="297"/>
      <c r="DBC1023" s="297"/>
      <c r="DBD1023" s="297"/>
      <c r="DBE1023" s="297"/>
      <c r="DBF1023" s="297"/>
      <c r="DBG1023" s="297"/>
      <c r="DBH1023" s="297"/>
      <c r="DBI1023" s="297"/>
      <c r="DBJ1023" s="297"/>
      <c r="DBK1023" s="297"/>
      <c r="DBL1023" s="297"/>
      <c r="DBM1023" s="297"/>
      <c r="DBN1023" s="297"/>
      <c r="DBO1023" s="297"/>
      <c r="DBP1023" s="297"/>
      <c r="DBQ1023" s="297"/>
      <c r="DBR1023" s="297"/>
      <c r="DBS1023" s="297"/>
      <c r="DBT1023" s="297"/>
      <c r="DBU1023" s="297"/>
      <c r="DBV1023" s="297"/>
      <c r="DBW1023" s="297"/>
      <c r="DBX1023" s="297"/>
      <c r="DBY1023" s="297"/>
      <c r="DBZ1023" s="297"/>
      <c r="DCA1023" s="297"/>
      <c r="DCB1023" s="297"/>
      <c r="DCC1023" s="297"/>
      <c r="DCD1023" s="297"/>
      <c r="DCE1023" s="297"/>
      <c r="DCF1023" s="297"/>
      <c r="DCG1023" s="297"/>
      <c r="DCH1023" s="297"/>
      <c r="DCI1023" s="297"/>
      <c r="DCJ1023" s="297"/>
      <c r="DCK1023" s="297"/>
      <c r="DCL1023" s="297"/>
      <c r="DCM1023" s="297"/>
      <c r="DCN1023" s="297"/>
      <c r="DCO1023" s="297"/>
      <c r="DCP1023" s="297"/>
      <c r="DCQ1023" s="297"/>
      <c r="DCR1023" s="297"/>
      <c r="DCS1023" s="297"/>
      <c r="DCT1023" s="297"/>
      <c r="DCU1023" s="297"/>
      <c r="DCV1023" s="297"/>
      <c r="DCW1023" s="297"/>
      <c r="DCX1023" s="297"/>
      <c r="DCY1023" s="297"/>
      <c r="DCZ1023" s="297"/>
      <c r="DDA1023" s="297"/>
      <c r="DDB1023" s="297"/>
      <c r="DDC1023" s="297"/>
      <c r="DDD1023" s="297"/>
      <c r="DDE1023" s="297"/>
      <c r="DDF1023" s="297"/>
      <c r="DDG1023" s="297"/>
      <c r="DDH1023" s="297"/>
      <c r="DDI1023" s="297"/>
      <c r="DDJ1023" s="297"/>
      <c r="DDK1023" s="297"/>
      <c r="DDL1023" s="297"/>
      <c r="DDM1023" s="297"/>
      <c r="DDN1023" s="297"/>
      <c r="DDO1023" s="297"/>
      <c r="DDP1023" s="297"/>
      <c r="DDQ1023" s="297"/>
      <c r="DDR1023" s="297"/>
      <c r="DDS1023" s="297"/>
      <c r="DDT1023" s="297"/>
      <c r="DDU1023" s="297"/>
      <c r="DDV1023" s="297"/>
      <c r="DDW1023" s="297"/>
      <c r="DDX1023" s="297"/>
      <c r="DDY1023" s="297"/>
      <c r="DDZ1023" s="297"/>
      <c r="DEA1023" s="297"/>
      <c r="DEB1023" s="297"/>
      <c r="DEC1023" s="297"/>
      <c r="DED1023" s="297"/>
      <c r="DEE1023" s="297"/>
      <c r="DEF1023" s="297"/>
      <c r="DEG1023" s="297"/>
      <c r="DEH1023" s="297"/>
      <c r="DEI1023" s="297"/>
      <c r="DEJ1023" s="297"/>
      <c r="DEK1023" s="297"/>
      <c r="DEL1023" s="297"/>
      <c r="DEM1023" s="297"/>
      <c r="DEN1023" s="297"/>
      <c r="DEO1023" s="297"/>
      <c r="DEP1023" s="297"/>
      <c r="DEQ1023" s="297"/>
      <c r="DER1023" s="297"/>
      <c r="DES1023" s="297"/>
      <c r="DET1023" s="297"/>
      <c r="DEU1023" s="297"/>
      <c r="DEV1023" s="297"/>
      <c r="DEW1023" s="297"/>
      <c r="DEX1023" s="297"/>
      <c r="DEY1023" s="297"/>
      <c r="DEZ1023" s="297"/>
      <c r="DFA1023" s="297"/>
      <c r="DFB1023" s="297"/>
      <c r="DFC1023" s="297"/>
      <c r="DFD1023" s="297"/>
      <c r="DFE1023" s="297"/>
      <c r="DFF1023" s="297"/>
      <c r="DFG1023" s="297"/>
      <c r="DFH1023" s="297"/>
      <c r="DFI1023" s="297"/>
      <c r="DFJ1023" s="297"/>
      <c r="DFK1023" s="297"/>
      <c r="DFL1023" s="297"/>
      <c r="DFM1023" s="297"/>
      <c r="DFN1023" s="297"/>
      <c r="DFO1023" s="297"/>
      <c r="DFP1023" s="297"/>
      <c r="DFQ1023" s="297"/>
      <c r="DFR1023" s="297"/>
      <c r="DFS1023" s="297"/>
      <c r="DFT1023" s="297"/>
      <c r="DFU1023" s="297"/>
      <c r="DFV1023" s="297"/>
      <c r="DFW1023" s="297"/>
      <c r="DFX1023" s="297"/>
      <c r="DFY1023" s="297"/>
      <c r="DFZ1023" s="297"/>
      <c r="DGA1023" s="297"/>
      <c r="DGB1023" s="297"/>
      <c r="DGC1023" s="297"/>
      <c r="DGD1023" s="297"/>
      <c r="DGE1023" s="297"/>
      <c r="DGF1023" s="297"/>
      <c r="DGG1023" s="297"/>
      <c r="DGH1023" s="297"/>
      <c r="DGI1023" s="297"/>
      <c r="DGJ1023" s="297"/>
      <c r="DGK1023" s="297"/>
      <c r="DGL1023" s="297"/>
      <c r="DGM1023" s="297"/>
      <c r="DGN1023" s="297"/>
      <c r="DGO1023" s="297"/>
      <c r="DGP1023" s="297"/>
      <c r="DGQ1023" s="297"/>
      <c r="DGR1023" s="297"/>
      <c r="DGS1023" s="297"/>
      <c r="DGT1023" s="297"/>
      <c r="DGU1023" s="297"/>
      <c r="DGV1023" s="297"/>
      <c r="DGW1023" s="297"/>
      <c r="DGX1023" s="297"/>
      <c r="DGY1023" s="297"/>
      <c r="DGZ1023" s="297"/>
      <c r="DHA1023" s="297"/>
      <c r="DHB1023" s="297"/>
      <c r="DHC1023" s="297"/>
      <c r="DHD1023" s="297"/>
      <c r="DHE1023" s="297"/>
      <c r="DHF1023" s="297"/>
      <c r="DHG1023" s="297"/>
      <c r="DHH1023" s="297"/>
      <c r="DHI1023" s="297"/>
      <c r="DHJ1023" s="297"/>
      <c r="DHK1023" s="297"/>
      <c r="DHL1023" s="297"/>
      <c r="DHM1023" s="297"/>
      <c r="DHN1023" s="297"/>
      <c r="DHO1023" s="297"/>
      <c r="DHP1023" s="297"/>
      <c r="DHQ1023" s="297"/>
      <c r="DHR1023" s="297"/>
      <c r="DHS1023" s="297"/>
      <c r="DHT1023" s="297"/>
      <c r="DHU1023" s="297"/>
      <c r="DHV1023" s="297"/>
      <c r="DHW1023" s="297"/>
      <c r="DHX1023" s="297"/>
      <c r="DHY1023" s="297"/>
      <c r="DHZ1023" s="297"/>
      <c r="DIA1023" s="297"/>
      <c r="DIB1023" s="297"/>
      <c r="DIC1023" s="297"/>
      <c r="DID1023" s="297"/>
      <c r="DIE1023" s="297"/>
      <c r="DIF1023" s="297"/>
      <c r="DIG1023" s="297"/>
      <c r="DIH1023" s="297"/>
      <c r="DII1023" s="297"/>
      <c r="DIJ1023" s="297"/>
      <c r="DIK1023" s="297"/>
      <c r="DIL1023" s="297"/>
      <c r="DIM1023" s="297"/>
      <c r="DIN1023" s="297"/>
      <c r="DIO1023" s="297"/>
      <c r="DIP1023" s="297"/>
      <c r="DIQ1023" s="297"/>
      <c r="DIR1023" s="297"/>
      <c r="DIS1023" s="297"/>
      <c r="DIT1023" s="297"/>
      <c r="DIU1023" s="297"/>
      <c r="DIV1023" s="297"/>
      <c r="DIW1023" s="297"/>
      <c r="DIX1023" s="297"/>
      <c r="DIY1023" s="297"/>
      <c r="DIZ1023" s="297"/>
      <c r="DJA1023" s="297"/>
      <c r="DJB1023" s="297"/>
      <c r="DJC1023" s="297"/>
      <c r="DJD1023" s="297"/>
      <c r="DJE1023" s="297"/>
      <c r="DJF1023" s="297"/>
      <c r="DJG1023" s="297"/>
      <c r="DJH1023" s="297"/>
      <c r="DJI1023" s="297"/>
      <c r="DJJ1023" s="297"/>
      <c r="DJK1023" s="297"/>
      <c r="DJL1023" s="297"/>
      <c r="DJM1023" s="297"/>
      <c r="DJN1023" s="297"/>
      <c r="DJO1023" s="297"/>
      <c r="DJP1023" s="297"/>
      <c r="DJQ1023" s="297"/>
      <c r="DJR1023" s="297"/>
      <c r="DJS1023" s="297"/>
      <c r="DJT1023" s="297"/>
      <c r="DJU1023" s="297"/>
      <c r="DJV1023" s="297"/>
      <c r="DJW1023" s="297"/>
      <c r="DJX1023" s="297"/>
      <c r="DJY1023" s="297"/>
      <c r="DJZ1023" s="297"/>
      <c r="DKA1023" s="297"/>
      <c r="DKB1023" s="297"/>
      <c r="DKC1023" s="297"/>
      <c r="DKD1023" s="297"/>
      <c r="DKE1023" s="297"/>
      <c r="DKF1023" s="297"/>
      <c r="DKG1023" s="297"/>
      <c r="DKH1023" s="297"/>
      <c r="DKI1023" s="297"/>
      <c r="DKJ1023" s="297"/>
      <c r="DKK1023" s="297"/>
      <c r="DKL1023" s="297"/>
      <c r="DKM1023" s="297"/>
      <c r="DKN1023" s="297"/>
      <c r="DKO1023" s="297"/>
      <c r="DKP1023" s="297"/>
      <c r="DKQ1023" s="297"/>
      <c r="DKR1023" s="297"/>
      <c r="DKS1023" s="297"/>
      <c r="DKT1023" s="297"/>
      <c r="DKU1023" s="297"/>
      <c r="DKV1023" s="297"/>
      <c r="DKW1023" s="297"/>
      <c r="DKX1023" s="297"/>
      <c r="DKY1023" s="297"/>
      <c r="DKZ1023" s="297"/>
      <c r="DLA1023" s="297"/>
      <c r="DLB1023" s="297"/>
      <c r="DLC1023" s="297"/>
      <c r="DLD1023" s="297"/>
      <c r="DLE1023" s="297"/>
      <c r="DLF1023" s="297"/>
      <c r="DLG1023" s="297"/>
      <c r="DLH1023" s="297"/>
      <c r="DLI1023" s="297"/>
      <c r="DLJ1023" s="297"/>
      <c r="DLK1023" s="297"/>
      <c r="DLL1023" s="297"/>
      <c r="DLM1023" s="297"/>
      <c r="DLN1023" s="297"/>
      <c r="DLO1023" s="297"/>
      <c r="DLP1023" s="297"/>
      <c r="DLQ1023" s="297"/>
      <c r="DLR1023" s="297"/>
      <c r="DLS1023" s="297"/>
      <c r="DLT1023" s="297"/>
      <c r="DLU1023" s="297"/>
      <c r="DLV1023" s="297"/>
      <c r="DLW1023" s="297"/>
      <c r="DLX1023" s="297"/>
      <c r="DLY1023" s="297"/>
      <c r="DLZ1023" s="297"/>
      <c r="DMA1023" s="297"/>
      <c r="DMB1023" s="297"/>
      <c r="DMC1023" s="297"/>
      <c r="DMD1023" s="297"/>
      <c r="DME1023" s="297"/>
      <c r="DMF1023" s="297"/>
      <c r="DMG1023" s="297"/>
      <c r="DMH1023" s="297"/>
      <c r="DMI1023" s="297"/>
      <c r="DMJ1023" s="297"/>
      <c r="DMK1023" s="297"/>
      <c r="DML1023" s="297"/>
      <c r="DMM1023" s="297"/>
      <c r="DMN1023" s="297"/>
      <c r="DMO1023" s="297"/>
      <c r="DMP1023" s="297"/>
      <c r="DMQ1023" s="297"/>
      <c r="DMR1023" s="297"/>
      <c r="DMS1023" s="297"/>
      <c r="DMT1023" s="297"/>
      <c r="DMU1023" s="297"/>
      <c r="DMV1023" s="297"/>
      <c r="DMW1023" s="297"/>
      <c r="DMX1023" s="297"/>
      <c r="DMY1023" s="297"/>
      <c r="DMZ1023" s="297"/>
      <c r="DNA1023" s="297"/>
      <c r="DNB1023" s="297"/>
      <c r="DNC1023" s="297"/>
      <c r="DND1023" s="297"/>
      <c r="DNE1023" s="297"/>
      <c r="DNF1023" s="297"/>
      <c r="DNG1023" s="297"/>
      <c r="DNH1023" s="297"/>
      <c r="DNI1023" s="297"/>
      <c r="DNJ1023" s="297"/>
      <c r="DNK1023" s="297"/>
      <c r="DNL1023" s="297"/>
      <c r="DNM1023" s="297"/>
      <c r="DNN1023" s="297"/>
      <c r="DNO1023" s="297"/>
      <c r="DNP1023" s="297"/>
      <c r="DNQ1023" s="297"/>
      <c r="DNR1023" s="297"/>
      <c r="DNS1023" s="297"/>
      <c r="DNT1023" s="297"/>
      <c r="DNU1023" s="297"/>
      <c r="DNV1023" s="297"/>
      <c r="DNW1023" s="297"/>
      <c r="DNX1023" s="297"/>
      <c r="DNY1023" s="297"/>
      <c r="DNZ1023" s="297"/>
      <c r="DOA1023" s="297"/>
      <c r="DOB1023" s="297"/>
      <c r="DOC1023" s="297"/>
      <c r="DOD1023" s="297"/>
      <c r="DOE1023" s="297"/>
      <c r="DOF1023" s="297"/>
      <c r="DOG1023" s="297"/>
      <c r="DOH1023" s="297"/>
      <c r="DOI1023" s="297"/>
      <c r="DOJ1023" s="297"/>
      <c r="DOK1023" s="297"/>
      <c r="DOL1023" s="297"/>
      <c r="DOM1023" s="297"/>
      <c r="DON1023" s="297"/>
      <c r="DOO1023" s="297"/>
      <c r="DOP1023" s="297"/>
      <c r="DOQ1023" s="297"/>
      <c r="DOR1023" s="297"/>
      <c r="DOS1023" s="297"/>
      <c r="DOT1023" s="297"/>
      <c r="DOU1023" s="297"/>
      <c r="DOV1023" s="297"/>
      <c r="DOW1023" s="297"/>
      <c r="DOX1023" s="297"/>
      <c r="DOY1023" s="297"/>
      <c r="DOZ1023" s="297"/>
      <c r="DPA1023" s="297"/>
      <c r="DPB1023" s="297"/>
      <c r="DPC1023" s="297"/>
      <c r="DPD1023" s="297"/>
      <c r="DPE1023" s="297"/>
      <c r="DPF1023" s="297"/>
      <c r="DPG1023" s="297"/>
      <c r="DPH1023" s="297"/>
      <c r="DPI1023" s="297"/>
      <c r="DPJ1023" s="297"/>
      <c r="DPK1023" s="297"/>
      <c r="DPL1023" s="297"/>
      <c r="DPM1023" s="297"/>
      <c r="DPN1023" s="297"/>
      <c r="DPO1023" s="297"/>
      <c r="DPP1023" s="297"/>
      <c r="DPQ1023" s="297"/>
      <c r="DPR1023" s="297"/>
      <c r="DPS1023" s="297"/>
      <c r="DPT1023" s="297"/>
      <c r="DPU1023" s="297"/>
      <c r="DPV1023" s="297"/>
      <c r="DPW1023" s="297"/>
      <c r="DPX1023" s="297"/>
      <c r="DPY1023" s="297"/>
      <c r="DPZ1023" s="297"/>
      <c r="DQA1023" s="297"/>
      <c r="DQB1023" s="297"/>
      <c r="DQC1023" s="297"/>
      <c r="DQD1023" s="297"/>
      <c r="DQE1023" s="297"/>
      <c r="DQF1023" s="297"/>
      <c r="DQG1023" s="297"/>
      <c r="DQH1023" s="297"/>
      <c r="DQI1023" s="297"/>
      <c r="DQJ1023" s="297"/>
      <c r="DQK1023" s="297"/>
      <c r="DQL1023" s="297"/>
      <c r="DQM1023" s="297"/>
      <c r="DQN1023" s="297"/>
      <c r="DQO1023" s="297"/>
      <c r="DQP1023" s="297"/>
      <c r="DQQ1023" s="297"/>
      <c r="DQR1023" s="297"/>
      <c r="DQS1023" s="297"/>
      <c r="DQT1023" s="297"/>
      <c r="DQU1023" s="297"/>
      <c r="DQV1023" s="297"/>
      <c r="DQW1023" s="297"/>
      <c r="DQX1023" s="297"/>
      <c r="DQY1023" s="297"/>
      <c r="DQZ1023" s="297"/>
      <c r="DRA1023" s="297"/>
      <c r="DRB1023" s="297"/>
      <c r="DRC1023" s="297"/>
      <c r="DRD1023" s="297"/>
      <c r="DRE1023" s="297"/>
      <c r="DRF1023" s="297"/>
      <c r="DRG1023" s="297"/>
      <c r="DRH1023" s="297"/>
      <c r="DRI1023" s="297"/>
      <c r="DRJ1023" s="297"/>
      <c r="DRK1023" s="297"/>
      <c r="DRL1023" s="297"/>
      <c r="DRM1023" s="297"/>
      <c r="DRN1023" s="297"/>
      <c r="DRO1023" s="297"/>
      <c r="DRP1023" s="297"/>
      <c r="DRQ1023" s="297"/>
      <c r="DRR1023" s="297"/>
      <c r="DRS1023" s="297"/>
      <c r="DRT1023" s="297"/>
      <c r="DRU1023" s="297"/>
      <c r="DRV1023" s="297"/>
      <c r="DRW1023" s="297"/>
      <c r="DRX1023" s="297"/>
      <c r="DRY1023" s="297"/>
      <c r="DRZ1023" s="297"/>
      <c r="DSA1023" s="297"/>
      <c r="DSB1023" s="297"/>
      <c r="DSC1023" s="297"/>
      <c r="DSD1023" s="297"/>
      <c r="DSE1023" s="297"/>
      <c r="DSF1023" s="297"/>
      <c r="DSG1023" s="297"/>
      <c r="DSH1023" s="297"/>
      <c r="DSI1023" s="297"/>
      <c r="DSJ1023" s="297"/>
      <c r="DSK1023" s="297"/>
      <c r="DSL1023" s="297"/>
      <c r="DSM1023" s="297"/>
      <c r="DSN1023" s="297"/>
      <c r="DSO1023" s="297"/>
      <c r="DSP1023" s="297"/>
      <c r="DSQ1023" s="297"/>
      <c r="DSR1023" s="297"/>
      <c r="DSS1023" s="297"/>
      <c r="DST1023" s="297"/>
      <c r="DSU1023" s="297"/>
      <c r="DSV1023" s="297"/>
      <c r="DSW1023" s="297"/>
      <c r="DSX1023" s="297"/>
      <c r="DSY1023" s="297"/>
      <c r="DSZ1023" s="297"/>
      <c r="DTA1023" s="297"/>
      <c r="DTB1023" s="297"/>
      <c r="DTC1023" s="297"/>
      <c r="DTD1023" s="297"/>
      <c r="DTE1023" s="297"/>
      <c r="DTF1023" s="297"/>
      <c r="DTG1023" s="297"/>
      <c r="DTH1023" s="297"/>
      <c r="DTI1023" s="297"/>
      <c r="DTJ1023" s="297"/>
      <c r="DTK1023" s="297"/>
      <c r="DTL1023" s="297"/>
      <c r="DTM1023" s="297"/>
      <c r="DTN1023" s="297"/>
      <c r="DTO1023" s="297"/>
      <c r="DTP1023" s="297"/>
      <c r="DTQ1023" s="297"/>
      <c r="DTR1023" s="297"/>
      <c r="DTS1023" s="297"/>
      <c r="DTT1023" s="297"/>
      <c r="DTU1023" s="297"/>
      <c r="DTV1023" s="297"/>
      <c r="DTW1023" s="297"/>
      <c r="DTX1023" s="297"/>
      <c r="DTY1023" s="297"/>
      <c r="DTZ1023" s="297"/>
      <c r="DUA1023" s="297"/>
      <c r="DUB1023" s="297"/>
      <c r="DUC1023" s="297"/>
      <c r="DUD1023" s="297"/>
      <c r="DUE1023" s="297"/>
      <c r="DUF1023" s="297"/>
      <c r="DUG1023" s="297"/>
      <c r="DUH1023" s="297"/>
      <c r="DUI1023" s="297"/>
      <c r="DUJ1023" s="297"/>
      <c r="DUK1023" s="297"/>
      <c r="DUL1023" s="297"/>
      <c r="DUM1023" s="297"/>
      <c r="DUN1023" s="297"/>
      <c r="DUO1023" s="297"/>
      <c r="DUP1023" s="297"/>
      <c r="DUQ1023" s="297"/>
      <c r="DUR1023" s="297"/>
      <c r="DUS1023" s="297"/>
      <c r="DUT1023" s="297"/>
      <c r="DUU1023" s="297"/>
      <c r="DUV1023" s="297"/>
      <c r="DUW1023" s="297"/>
      <c r="DUX1023" s="297"/>
      <c r="DUY1023" s="297"/>
      <c r="DUZ1023" s="297"/>
      <c r="DVA1023" s="297"/>
      <c r="DVB1023" s="297"/>
      <c r="DVC1023" s="297"/>
      <c r="DVD1023" s="297"/>
      <c r="DVE1023" s="297"/>
      <c r="DVF1023" s="297"/>
      <c r="DVG1023" s="297"/>
      <c r="DVH1023" s="297"/>
      <c r="DVI1023" s="297"/>
      <c r="DVJ1023" s="297"/>
      <c r="DVK1023" s="297"/>
      <c r="DVL1023" s="297"/>
      <c r="DVM1023" s="297"/>
      <c r="DVN1023" s="297"/>
      <c r="DVO1023" s="297"/>
      <c r="DVP1023" s="297"/>
      <c r="DVQ1023" s="297"/>
      <c r="DVR1023" s="297"/>
      <c r="DVS1023" s="297"/>
      <c r="DVT1023" s="297"/>
      <c r="DVU1023" s="297"/>
      <c r="DVV1023" s="297"/>
      <c r="DVW1023" s="297"/>
      <c r="DVX1023" s="297"/>
      <c r="DVY1023" s="297"/>
      <c r="DVZ1023" s="297"/>
      <c r="DWA1023" s="297"/>
      <c r="DWB1023" s="297"/>
      <c r="DWC1023" s="297"/>
      <c r="DWD1023" s="297"/>
      <c r="DWE1023" s="297"/>
      <c r="DWF1023" s="297"/>
      <c r="DWG1023" s="297"/>
      <c r="DWH1023" s="297"/>
      <c r="DWI1023" s="297"/>
      <c r="DWJ1023" s="297"/>
      <c r="DWK1023" s="297"/>
      <c r="DWL1023" s="297"/>
      <c r="DWM1023" s="297"/>
      <c r="DWN1023" s="297"/>
      <c r="DWO1023" s="297"/>
      <c r="DWP1023" s="297"/>
      <c r="DWQ1023" s="297"/>
      <c r="DWR1023" s="297"/>
      <c r="DWS1023" s="297"/>
      <c r="DWT1023" s="297"/>
      <c r="DWU1023" s="297"/>
      <c r="DWV1023" s="297"/>
      <c r="DWW1023" s="297"/>
      <c r="DWX1023" s="297"/>
      <c r="DWY1023" s="297"/>
      <c r="DWZ1023" s="297"/>
      <c r="DXA1023" s="297"/>
      <c r="DXB1023" s="297"/>
      <c r="DXC1023" s="297"/>
      <c r="DXD1023" s="297"/>
      <c r="DXE1023" s="297"/>
      <c r="DXF1023" s="297"/>
      <c r="DXG1023" s="297"/>
      <c r="DXH1023" s="297"/>
      <c r="DXI1023" s="297"/>
      <c r="DXJ1023" s="297"/>
      <c r="DXK1023" s="297"/>
      <c r="DXL1023" s="297"/>
      <c r="DXM1023" s="297"/>
      <c r="DXN1023" s="297"/>
      <c r="DXO1023" s="297"/>
      <c r="DXP1023" s="297"/>
      <c r="DXQ1023" s="297"/>
      <c r="DXR1023" s="297"/>
      <c r="DXS1023" s="297"/>
      <c r="DXT1023" s="297"/>
      <c r="DXU1023" s="297"/>
      <c r="DXV1023" s="297"/>
      <c r="DXW1023" s="297"/>
      <c r="DXX1023" s="297"/>
      <c r="DXY1023" s="297"/>
      <c r="DXZ1023" s="297"/>
      <c r="DYA1023" s="297"/>
      <c r="DYB1023" s="297"/>
      <c r="DYC1023" s="297"/>
      <c r="DYD1023" s="297"/>
      <c r="DYE1023" s="297"/>
      <c r="DYF1023" s="297"/>
      <c r="DYG1023" s="297"/>
      <c r="DYH1023" s="297"/>
      <c r="DYI1023" s="297"/>
      <c r="DYJ1023" s="297"/>
      <c r="DYK1023" s="297"/>
      <c r="DYL1023" s="297"/>
      <c r="DYM1023" s="297"/>
      <c r="DYN1023" s="297"/>
      <c r="DYO1023" s="297"/>
      <c r="DYP1023" s="297"/>
      <c r="DYQ1023" s="297"/>
      <c r="DYR1023" s="297"/>
      <c r="DYS1023" s="297"/>
      <c r="DYT1023" s="297"/>
      <c r="DYU1023" s="297"/>
      <c r="DYV1023" s="297"/>
      <c r="DYW1023" s="297"/>
      <c r="DYX1023" s="297"/>
      <c r="DYY1023" s="297"/>
      <c r="DYZ1023" s="297"/>
      <c r="DZA1023" s="297"/>
      <c r="DZB1023" s="297"/>
      <c r="DZC1023" s="297"/>
      <c r="DZD1023" s="297"/>
      <c r="DZE1023" s="297"/>
      <c r="DZF1023" s="297"/>
      <c r="DZG1023" s="297"/>
      <c r="DZH1023" s="297"/>
      <c r="DZI1023" s="297"/>
      <c r="DZJ1023" s="297"/>
      <c r="DZK1023" s="297"/>
      <c r="DZL1023" s="297"/>
      <c r="DZM1023" s="297"/>
      <c r="DZN1023" s="297"/>
      <c r="DZO1023" s="297"/>
      <c r="DZP1023" s="297"/>
      <c r="DZQ1023" s="297"/>
      <c r="DZR1023" s="297"/>
      <c r="DZS1023" s="297"/>
      <c r="DZT1023" s="297"/>
      <c r="DZU1023" s="297"/>
      <c r="DZV1023" s="297"/>
      <c r="DZW1023" s="297"/>
      <c r="DZX1023" s="297"/>
      <c r="DZY1023" s="297"/>
      <c r="DZZ1023" s="297"/>
      <c r="EAA1023" s="297"/>
      <c r="EAB1023" s="297"/>
      <c r="EAC1023" s="297"/>
      <c r="EAD1023" s="297"/>
      <c r="EAE1023" s="297"/>
      <c r="EAF1023" s="297"/>
      <c r="EAG1023" s="297"/>
      <c r="EAH1023" s="297"/>
      <c r="EAI1023" s="297"/>
      <c r="EAJ1023" s="297"/>
      <c r="EAK1023" s="297"/>
      <c r="EAL1023" s="297"/>
      <c r="EAM1023" s="297"/>
      <c r="EAN1023" s="297"/>
      <c r="EAO1023" s="297"/>
      <c r="EAP1023" s="297"/>
      <c r="EAQ1023" s="297"/>
      <c r="EAR1023" s="297"/>
      <c r="EAS1023" s="297"/>
      <c r="EAT1023" s="297"/>
      <c r="EAU1023" s="297"/>
      <c r="EAV1023" s="297"/>
      <c r="EAW1023" s="297"/>
      <c r="EAX1023" s="297"/>
      <c r="EAY1023" s="297"/>
      <c r="EAZ1023" s="297"/>
      <c r="EBA1023" s="297"/>
      <c r="EBB1023" s="297"/>
      <c r="EBC1023" s="297"/>
      <c r="EBD1023" s="297"/>
      <c r="EBE1023" s="297"/>
      <c r="EBF1023" s="297"/>
      <c r="EBG1023" s="297"/>
      <c r="EBH1023" s="297"/>
      <c r="EBI1023" s="297"/>
      <c r="EBJ1023" s="297"/>
      <c r="EBK1023" s="297"/>
      <c r="EBL1023" s="297"/>
      <c r="EBM1023" s="297"/>
      <c r="EBN1023" s="297"/>
      <c r="EBO1023" s="297"/>
      <c r="EBP1023" s="297"/>
      <c r="EBQ1023" s="297"/>
      <c r="EBR1023" s="297"/>
      <c r="EBS1023" s="297"/>
      <c r="EBT1023" s="297"/>
      <c r="EBU1023" s="297"/>
      <c r="EBV1023" s="297"/>
      <c r="EBW1023" s="297"/>
      <c r="EBX1023" s="297"/>
      <c r="EBY1023" s="297"/>
      <c r="EBZ1023" s="297"/>
      <c r="ECA1023" s="297"/>
      <c r="ECB1023" s="297"/>
      <c r="ECC1023" s="297"/>
      <c r="ECD1023" s="297"/>
      <c r="ECE1023" s="297"/>
      <c r="ECF1023" s="297"/>
      <c r="ECG1023" s="297"/>
      <c r="ECH1023" s="297"/>
      <c r="ECI1023" s="297"/>
      <c r="ECJ1023" s="297"/>
      <c r="ECK1023" s="297"/>
      <c r="ECL1023" s="297"/>
      <c r="ECM1023" s="297"/>
      <c r="ECN1023" s="297"/>
      <c r="ECO1023" s="297"/>
      <c r="ECP1023" s="297"/>
      <c r="ECQ1023" s="297"/>
      <c r="ECR1023" s="297"/>
      <c r="ECS1023" s="297"/>
      <c r="ECT1023" s="297"/>
      <c r="ECU1023" s="297"/>
      <c r="ECV1023" s="297"/>
      <c r="ECW1023" s="297"/>
      <c r="ECX1023" s="297"/>
      <c r="ECY1023" s="297"/>
      <c r="ECZ1023" s="297"/>
      <c r="EDA1023" s="297"/>
      <c r="EDB1023" s="297"/>
      <c r="EDC1023" s="297"/>
      <c r="EDD1023" s="297"/>
      <c r="EDE1023" s="297"/>
      <c r="EDF1023" s="297"/>
      <c r="EDG1023" s="297"/>
      <c r="EDH1023" s="297"/>
      <c r="EDI1023" s="297"/>
      <c r="EDJ1023" s="297"/>
      <c r="EDK1023" s="297"/>
      <c r="EDL1023" s="297"/>
      <c r="EDM1023" s="297"/>
      <c r="EDN1023" s="297"/>
      <c r="EDO1023" s="297"/>
      <c r="EDP1023" s="297"/>
      <c r="EDQ1023" s="297"/>
      <c r="EDR1023" s="297"/>
      <c r="EDS1023" s="297"/>
      <c r="EDT1023" s="297"/>
      <c r="EDU1023" s="297"/>
      <c r="EDV1023" s="297"/>
      <c r="EDW1023" s="297"/>
      <c r="EDX1023" s="297"/>
      <c r="EDY1023" s="297"/>
      <c r="EDZ1023" s="297"/>
      <c r="EEA1023" s="297"/>
      <c r="EEB1023" s="297"/>
      <c r="EEC1023" s="297"/>
      <c r="EED1023" s="297"/>
      <c r="EEE1023" s="297"/>
      <c r="EEF1023" s="297"/>
      <c r="EEG1023" s="297"/>
      <c r="EEH1023" s="297"/>
      <c r="EEI1023" s="297"/>
      <c r="EEJ1023" s="297"/>
      <c r="EEK1023" s="297"/>
      <c r="EEL1023" s="297"/>
      <c r="EEM1023" s="297"/>
      <c r="EEN1023" s="297"/>
      <c r="EEO1023" s="297"/>
      <c r="EEP1023" s="297"/>
      <c r="EEQ1023" s="297"/>
      <c r="EER1023" s="297"/>
      <c r="EES1023" s="297"/>
      <c r="EET1023" s="297"/>
      <c r="EEU1023" s="297"/>
      <c r="EEV1023" s="297"/>
      <c r="EEW1023" s="297"/>
      <c r="EEX1023" s="297"/>
      <c r="EEY1023" s="297"/>
      <c r="EEZ1023" s="297"/>
      <c r="EFA1023" s="297"/>
      <c r="EFB1023" s="297"/>
      <c r="EFC1023" s="297"/>
      <c r="EFD1023" s="297"/>
      <c r="EFE1023" s="297"/>
      <c r="EFF1023" s="297"/>
      <c r="EFG1023" s="297"/>
      <c r="EFH1023" s="297"/>
      <c r="EFI1023" s="297"/>
      <c r="EFJ1023" s="297"/>
      <c r="EFK1023" s="297"/>
      <c r="EFL1023" s="297"/>
      <c r="EFM1023" s="297"/>
      <c r="EFN1023" s="297"/>
      <c r="EFO1023" s="297"/>
      <c r="EFP1023" s="297"/>
      <c r="EFQ1023" s="297"/>
      <c r="EFR1023" s="297"/>
      <c r="EFS1023" s="297"/>
      <c r="EFT1023" s="297"/>
      <c r="EFU1023" s="297"/>
      <c r="EFV1023" s="297"/>
      <c r="EFW1023" s="297"/>
      <c r="EFX1023" s="297"/>
      <c r="EFY1023" s="297"/>
      <c r="EFZ1023" s="297"/>
      <c r="EGA1023" s="297"/>
      <c r="EGB1023" s="297"/>
      <c r="EGC1023" s="297"/>
      <c r="EGD1023" s="297"/>
      <c r="EGE1023" s="297"/>
      <c r="EGF1023" s="297"/>
      <c r="EGG1023" s="297"/>
      <c r="EGH1023" s="297"/>
      <c r="EGI1023" s="297"/>
      <c r="EGJ1023" s="297"/>
      <c r="EGK1023" s="297"/>
      <c r="EGL1023" s="297"/>
      <c r="EGM1023" s="297"/>
      <c r="EGN1023" s="297"/>
      <c r="EGO1023" s="297"/>
      <c r="EGP1023" s="297"/>
      <c r="EGQ1023" s="297"/>
      <c r="EGR1023" s="297"/>
      <c r="EGS1023" s="297"/>
      <c r="EGT1023" s="297"/>
      <c r="EGU1023" s="297"/>
      <c r="EGV1023" s="297"/>
      <c r="EGW1023" s="297"/>
      <c r="EGX1023" s="297"/>
      <c r="EGY1023" s="297"/>
      <c r="EGZ1023" s="297"/>
      <c r="EHA1023" s="297"/>
      <c r="EHB1023" s="297"/>
      <c r="EHC1023" s="297"/>
      <c r="EHD1023" s="297"/>
      <c r="EHE1023" s="297"/>
      <c r="EHF1023" s="297"/>
      <c r="EHG1023" s="297"/>
      <c r="EHH1023" s="297"/>
      <c r="EHI1023" s="297"/>
      <c r="EHJ1023" s="297"/>
      <c r="EHK1023" s="297"/>
      <c r="EHL1023" s="297"/>
      <c r="EHM1023" s="297"/>
      <c r="EHN1023" s="297"/>
      <c r="EHO1023" s="297"/>
      <c r="EHP1023" s="297"/>
      <c r="EHQ1023" s="297"/>
      <c r="EHR1023" s="297"/>
      <c r="EHS1023" s="297"/>
      <c r="EHT1023" s="297"/>
      <c r="EHU1023" s="297"/>
      <c r="EHV1023" s="297"/>
      <c r="EHW1023" s="297"/>
      <c r="EHX1023" s="297"/>
      <c r="EHY1023" s="297"/>
      <c r="EHZ1023" s="297"/>
      <c r="EIA1023" s="297"/>
      <c r="EIB1023" s="297"/>
      <c r="EIC1023" s="297"/>
      <c r="EID1023" s="297"/>
      <c r="EIE1023" s="297"/>
      <c r="EIF1023" s="297"/>
      <c r="EIG1023" s="297"/>
      <c r="EIH1023" s="297"/>
      <c r="EII1023" s="297"/>
      <c r="EIJ1023" s="297"/>
      <c r="EIK1023" s="297"/>
      <c r="EIL1023" s="297"/>
      <c r="EIM1023" s="297"/>
      <c r="EIN1023" s="297"/>
      <c r="EIO1023" s="297"/>
      <c r="EIP1023" s="297"/>
      <c r="EIQ1023" s="297"/>
      <c r="EIR1023" s="297"/>
      <c r="EIS1023" s="297"/>
      <c r="EIT1023" s="297"/>
      <c r="EIU1023" s="297"/>
      <c r="EIV1023" s="297"/>
      <c r="EIW1023" s="297"/>
      <c r="EIX1023" s="297"/>
      <c r="EIY1023" s="297"/>
      <c r="EIZ1023" s="297"/>
      <c r="EJA1023" s="297"/>
      <c r="EJB1023" s="297"/>
      <c r="EJC1023" s="297"/>
      <c r="EJD1023" s="297"/>
      <c r="EJE1023" s="297"/>
      <c r="EJF1023" s="297"/>
      <c r="EJG1023" s="297"/>
      <c r="EJH1023" s="297"/>
      <c r="EJI1023" s="297"/>
      <c r="EJJ1023" s="297"/>
      <c r="EJK1023" s="297"/>
      <c r="EJL1023" s="297"/>
      <c r="EJM1023" s="297"/>
      <c r="EJN1023" s="297"/>
      <c r="EJO1023" s="297"/>
      <c r="EJP1023" s="297"/>
      <c r="EJQ1023" s="297"/>
      <c r="EJR1023" s="297"/>
      <c r="EJS1023" s="297"/>
      <c r="EJT1023" s="297"/>
      <c r="EJU1023" s="297"/>
      <c r="EJV1023" s="297"/>
      <c r="EJW1023" s="297"/>
      <c r="EJX1023" s="297"/>
      <c r="EJY1023" s="297"/>
      <c r="EJZ1023" s="297"/>
      <c r="EKA1023" s="297"/>
      <c r="EKB1023" s="297"/>
      <c r="EKC1023" s="297"/>
      <c r="EKD1023" s="297"/>
      <c r="EKE1023" s="297"/>
      <c r="EKF1023" s="297"/>
      <c r="EKG1023" s="297"/>
      <c r="EKH1023" s="297"/>
      <c r="EKI1023" s="297"/>
      <c r="EKJ1023" s="297"/>
      <c r="EKK1023" s="297"/>
      <c r="EKL1023" s="297"/>
      <c r="EKM1023" s="297"/>
      <c r="EKN1023" s="297"/>
      <c r="EKO1023" s="297"/>
      <c r="EKP1023" s="297"/>
      <c r="EKQ1023" s="297"/>
      <c r="EKR1023" s="297"/>
      <c r="EKS1023" s="297"/>
      <c r="EKT1023" s="297"/>
      <c r="EKU1023" s="297"/>
      <c r="EKV1023" s="297"/>
      <c r="EKW1023" s="297"/>
      <c r="EKX1023" s="297"/>
      <c r="EKY1023" s="297"/>
      <c r="EKZ1023" s="297"/>
      <c r="ELA1023" s="297"/>
      <c r="ELB1023" s="297"/>
      <c r="ELC1023" s="297"/>
      <c r="ELD1023" s="297"/>
      <c r="ELE1023" s="297"/>
      <c r="ELF1023" s="297"/>
      <c r="ELG1023" s="297"/>
      <c r="ELH1023" s="297"/>
      <c r="ELI1023" s="297"/>
      <c r="ELJ1023" s="297"/>
      <c r="ELK1023" s="297"/>
      <c r="ELL1023" s="297"/>
      <c r="ELM1023" s="297"/>
      <c r="ELN1023" s="297"/>
      <c r="ELO1023" s="297"/>
      <c r="ELP1023" s="297"/>
      <c r="ELQ1023" s="297"/>
      <c r="ELR1023" s="297"/>
      <c r="ELS1023" s="297"/>
      <c r="ELT1023" s="297"/>
      <c r="ELU1023" s="297"/>
      <c r="ELV1023" s="297"/>
      <c r="ELW1023" s="297"/>
      <c r="ELX1023" s="297"/>
      <c r="ELY1023" s="297"/>
      <c r="ELZ1023" s="297"/>
      <c r="EMA1023" s="297"/>
      <c r="EMB1023" s="297"/>
      <c r="EMC1023" s="297"/>
      <c r="EMD1023" s="297"/>
      <c r="EME1023" s="297"/>
      <c r="EMF1023" s="297"/>
      <c r="EMG1023" s="297"/>
      <c r="EMH1023" s="297"/>
      <c r="EMI1023" s="297"/>
      <c r="EMJ1023" s="297"/>
      <c r="EMK1023" s="297"/>
      <c r="EML1023" s="297"/>
      <c r="EMM1023" s="297"/>
      <c r="EMN1023" s="297"/>
      <c r="EMO1023" s="297"/>
      <c r="EMP1023" s="297"/>
      <c r="EMQ1023" s="297"/>
      <c r="EMR1023" s="297"/>
      <c r="EMS1023" s="297"/>
      <c r="EMT1023" s="297"/>
      <c r="EMU1023" s="297"/>
      <c r="EMV1023" s="297"/>
      <c r="EMW1023" s="297"/>
      <c r="EMX1023" s="297"/>
      <c r="EMY1023" s="297"/>
      <c r="EMZ1023" s="297"/>
      <c r="ENA1023" s="297"/>
      <c r="ENB1023" s="297"/>
      <c r="ENC1023" s="297"/>
      <c r="END1023" s="297"/>
      <c r="ENE1023" s="297"/>
      <c r="ENF1023" s="297"/>
      <c r="ENG1023" s="297"/>
      <c r="ENH1023" s="297"/>
      <c r="ENI1023" s="297"/>
      <c r="ENJ1023" s="297"/>
      <c r="ENK1023" s="297"/>
      <c r="ENL1023" s="297"/>
      <c r="ENM1023" s="297"/>
      <c r="ENN1023" s="297"/>
      <c r="ENO1023" s="297"/>
      <c r="ENP1023" s="297"/>
      <c r="ENQ1023" s="297"/>
      <c r="ENR1023" s="297"/>
      <c r="ENS1023" s="297"/>
      <c r="ENT1023" s="297"/>
      <c r="ENU1023" s="297"/>
      <c r="ENV1023" s="297"/>
      <c r="ENW1023" s="297"/>
      <c r="ENX1023" s="297"/>
      <c r="ENY1023" s="297"/>
      <c r="ENZ1023" s="297"/>
      <c r="EOA1023" s="297"/>
      <c r="EOB1023" s="297"/>
      <c r="EOC1023" s="297"/>
      <c r="EOD1023" s="297"/>
      <c r="EOE1023" s="297"/>
      <c r="EOF1023" s="297"/>
      <c r="EOG1023" s="297"/>
      <c r="EOH1023" s="297"/>
      <c r="EOI1023" s="297"/>
      <c r="EOJ1023" s="297"/>
      <c r="EOK1023" s="297"/>
      <c r="EOL1023" s="297"/>
      <c r="EOM1023" s="297"/>
      <c r="EON1023" s="297"/>
      <c r="EOO1023" s="297"/>
      <c r="EOP1023" s="297"/>
      <c r="EOQ1023" s="297"/>
      <c r="EOR1023" s="297"/>
      <c r="EOS1023" s="297"/>
      <c r="EOT1023" s="297"/>
      <c r="EOU1023" s="297"/>
      <c r="EOV1023" s="297"/>
      <c r="EOW1023" s="297"/>
      <c r="EOX1023" s="297"/>
      <c r="EOY1023" s="297"/>
      <c r="EOZ1023" s="297"/>
      <c r="EPA1023" s="297"/>
      <c r="EPB1023" s="297"/>
      <c r="EPC1023" s="297"/>
      <c r="EPD1023" s="297"/>
      <c r="EPE1023" s="297"/>
      <c r="EPF1023" s="297"/>
      <c r="EPG1023" s="297"/>
      <c r="EPH1023" s="297"/>
      <c r="EPI1023" s="297"/>
      <c r="EPJ1023" s="297"/>
      <c r="EPK1023" s="297"/>
      <c r="EPL1023" s="297"/>
      <c r="EPM1023" s="297"/>
      <c r="EPN1023" s="297"/>
      <c r="EPO1023" s="297"/>
      <c r="EPP1023" s="297"/>
      <c r="EPQ1023" s="297"/>
      <c r="EPR1023" s="297"/>
      <c r="EPS1023" s="297"/>
      <c r="EPT1023" s="297"/>
      <c r="EPU1023" s="297"/>
      <c r="EPV1023" s="297"/>
      <c r="EPW1023" s="297"/>
      <c r="EPX1023" s="297"/>
      <c r="EPY1023" s="297"/>
      <c r="EPZ1023" s="297"/>
      <c r="EQA1023" s="297"/>
      <c r="EQB1023" s="297"/>
      <c r="EQC1023" s="297"/>
      <c r="EQD1023" s="297"/>
      <c r="EQE1023" s="297"/>
      <c r="EQF1023" s="297"/>
      <c r="EQG1023" s="297"/>
      <c r="EQH1023" s="297"/>
      <c r="EQI1023" s="297"/>
      <c r="EQJ1023" s="297"/>
      <c r="EQK1023" s="297"/>
      <c r="EQL1023" s="297"/>
      <c r="EQM1023" s="297"/>
      <c r="EQN1023" s="297"/>
      <c r="EQO1023" s="297"/>
      <c r="EQP1023" s="297"/>
      <c r="EQQ1023" s="297"/>
      <c r="EQR1023" s="297"/>
      <c r="EQS1023" s="297"/>
      <c r="EQT1023" s="297"/>
      <c r="EQU1023" s="297"/>
      <c r="EQV1023" s="297"/>
      <c r="EQW1023" s="297"/>
      <c r="EQX1023" s="297"/>
      <c r="EQY1023" s="297"/>
      <c r="EQZ1023" s="297"/>
      <c r="ERA1023" s="297"/>
      <c r="ERB1023" s="297"/>
      <c r="ERC1023" s="297"/>
      <c r="ERD1023" s="297"/>
      <c r="ERE1023" s="297"/>
      <c r="ERF1023" s="297"/>
      <c r="ERG1023" s="297"/>
      <c r="ERH1023" s="297"/>
      <c r="ERI1023" s="297"/>
      <c r="ERJ1023" s="297"/>
      <c r="ERK1023" s="297"/>
      <c r="ERL1023" s="297"/>
      <c r="ERM1023" s="297"/>
      <c r="ERN1023" s="297"/>
      <c r="ERO1023" s="297"/>
      <c r="ERP1023" s="297"/>
      <c r="ERQ1023" s="297"/>
      <c r="ERR1023" s="297"/>
      <c r="ERS1023" s="297"/>
      <c r="ERT1023" s="297"/>
      <c r="ERU1023" s="297"/>
      <c r="ERV1023" s="297"/>
      <c r="ERW1023" s="297"/>
      <c r="ERX1023" s="297"/>
      <c r="ERY1023" s="297"/>
      <c r="ERZ1023" s="297"/>
      <c r="ESA1023" s="297"/>
      <c r="ESB1023" s="297"/>
      <c r="ESC1023" s="297"/>
      <c r="ESD1023" s="297"/>
      <c r="ESE1023" s="297"/>
      <c r="ESF1023" s="297"/>
      <c r="ESG1023" s="297"/>
      <c r="ESH1023" s="297"/>
      <c r="ESI1023" s="297"/>
      <c r="ESJ1023" s="297"/>
      <c r="ESK1023" s="297"/>
      <c r="ESL1023" s="297"/>
      <c r="ESM1023" s="297"/>
      <c r="ESN1023" s="297"/>
      <c r="ESO1023" s="297"/>
      <c r="ESP1023" s="297"/>
      <c r="ESQ1023" s="297"/>
      <c r="ESR1023" s="297"/>
      <c r="ESS1023" s="297"/>
      <c r="EST1023" s="297"/>
      <c r="ESU1023" s="297"/>
      <c r="ESV1023" s="297"/>
      <c r="ESW1023" s="297"/>
      <c r="ESX1023" s="297"/>
      <c r="ESY1023" s="297"/>
      <c r="ESZ1023" s="297"/>
      <c r="ETA1023" s="297"/>
      <c r="ETB1023" s="297"/>
      <c r="ETC1023" s="297"/>
      <c r="ETD1023" s="297"/>
      <c r="ETE1023" s="297"/>
      <c r="ETF1023" s="297"/>
      <c r="ETG1023" s="297"/>
      <c r="ETH1023" s="297"/>
      <c r="ETI1023" s="297"/>
      <c r="ETJ1023" s="297"/>
      <c r="ETK1023" s="297"/>
      <c r="ETL1023" s="297"/>
      <c r="ETM1023" s="297"/>
      <c r="ETN1023" s="297"/>
      <c r="ETO1023" s="297"/>
      <c r="ETP1023" s="297"/>
      <c r="ETQ1023" s="297"/>
      <c r="ETR1023" s="297"/>
      <c r="ETS1023" s="297"/>
      <c r="ETT1023" s="297"/>
      <c r="ETU1023" s="297"/>
      <c r="ETV1023" s="297"/>
      <c r="ETW1023" s="297"/>
      <c r="ETX1023" s="297"/>
      <c r="ETY1023" s="297"/>
      <c r="ETZ1023" s="297"/>
      <c r="EUA1023" s="297"/>
      <c r="EUB1023" s="297"/>
      <c r="EUC1023" s="297"/>
      <c r="EUD1023" s="297"/>
      <c r="EUE1023" s="297"/>
      <c r="EUF1023" s="297"/>
      <c r="EUG1023" s="297"/>
      <c r="EUH1023" s="297"/>
      <c r="EUI1023" s="297"/>
      <c r="EUJ1023" s="297"/>
      <c r="EUK1023" s="297"/>
      <c r="EUL1023" s="297"/>
      <c r="EUM1023" s="297"/>
      <c r="EUN1023" s="297"/>
      <c r="EUO1023" s="297"/>
      <c r="EUP1023" s="297"/>
      <c r="EUQ1023" s="297"/>
      <c r="EUR1023" s="297"/>
      <c r="EUS1023" s="297"/>
      <c r="EUT1023" s="297"/>
      <c r="EUU1023" s="297"/>
      <c r="EUV1023" s="297"/>
      <c r="EUW1023" s="297"/>
      <c r="EUX1023" s="297"/>
      <c r="EUY1023" s="297"/>
      <c r="EUZ1023" s="297"/>
      <c r="EVA1023" s="297"/>
      <c r="EVB1023" s="297"/>
      <c r="EVC1023" s="297"/>
      <c r="EVD1023" s="297"/>
      <c r="EVE1023" s="297"/>
      <c r="EVF1023" s="297"/>
      <c r="EVG1023" s="297"/>
      <c r="EVH1023" s="297"/>
      <c r="EVI1023" s="297"/>
      <c r="EVJ1023" s="297"/>
      <c r="EVK1023" s="297"/>
      <c r="EVL1023" s="297"/>
      <c r="EVM1023" s="297"/>
      <c r="EVN1023" s="297"/>
      <c r="EVO1023" s="297"/>
      <c r="EVP1023" s="297"/>
      <c r="EVQ1023" s="297"/>
      <c r="EVR1023" s="297"/>
      <c r="EVS1023" s="297"/>
      <c r="EVT1023" s="297"/>
      <c r="EVU1023" s="297"/>
      <c r="EVV1023" s="297"/>
      <c r="EVW1023" s="297"/>
      <c r="EVX1023" s="297"/>
      <c r="EVY1023" s="297"/>
      <c r="EVZ1023" s="297"/>
      <c r="EWA1023" s="297"/>
      <c r="EWB1023" s="297"/>
      <c r="EWC1023" s="297"/>
      <c r="EWD1023" s="297"/>
      <c r="EWE1023" s="297"/>
      <c r="EWF1023" s="297"/>
      <c r="EWG1023" s="297"/>
      <c r="EWH1023" s="297"/>
      <c r="EWI1023" s="297"/>
      <c r="EWJ1023" s="297"/>
      <c r="EWK1023" s="297"/>
      <c r="EWL1023" s="297"/>
      <c r="EWM1023" s="297"/>
      <c r="EWN1023" s="297"/>
      <c r="EWO1023" s="297"/>
      <c r="EWP1023" s="297"/>
      <c r="EWQ1023" s="297"/>
      <c r="EWR1023" s="297"/>
      <c r="EWS1023" s="297"/>
      <c r="EWT1023" s="297"/>
      <c r="EWU1023" s="297"/>
      <c r="EWV1023" s="297"/>
      <c r="EWW1023" s="297"/>
      <c r="EWX1023" s="297"/>
      <c r="EWY1023" s="297"/>
      <c r="EWZ1023" s="297"/>
      <c r="EXA1023" s="297"/>
      <c r="EXB1023" s="297"/>
      <c r="EXC1023" s="297"/>
      <c r="EXD1023" s="297"/>
      <c r="EXE1023" s="297"/>
      <c r="EXF1023" s="297"/>
      <c r="EXG1023" s="297"/>
      <c r="EXH1023" s="297"/>
      <c r="EXI1023" s="297"/>
      <c r="EXJ1023" s="297"/>
      <c r="EXK1023" s="297"/>
      <c r="EXL1023" s="297"/>
      <c r="EXM1023" s="297"/>
      <c r="EXN1023" s="297"/>
      <c r="EXO1023" s="297"/>
      <c r="EXP1023" s="297"/>
      <c r="EXQ1023" s="297"/>
      <c r="EXR1023" s="297"/>
      <c r="EXS1023" s="297"/>
      <c r="EXT1023" s="297"/>
      <c r="EXU1023" s="297"/>
      <c r="EXV1023" s="297"/>
      <c r="EXW1023" s="297"/>
      <c r="EXX1023" s="297"/>
      <c r="EXY1023" s="297"/>
      <c r="EXZ1023" s="297"/>
      <c r="EYA1023" s="297"/>
      <c r="EYB1023" s="297"/>
      <c r="EYC1023" s="297"/>
      <c r="EYD1023" s="297"/>
      <c r="EYE1023" s="297"/>
      <c r="EYF1023" s="297"/>
      <c r="EYG1023" s="297"/>
      <c r="EYH1023" s="297"/>
      <c r="EYI1023" s="297"/>
      <c r="EYJ1023" s="297"/>
      <c r="EYK1023" s="297"/>
      <c r="EYL1023" s="297"/>
      <c r="EYM1023" s="297"/>
      <c r="EYN1023" s="297"/>
      <c r="EYO1023" s="297"/>
      <c r="EYP1023" s="297"/>
      <c r="EYQ1023" s="297"/>
      <c r="EYR1023" s="297"/>
      <c r="EYS1023" s="297"/>
      <c r="EYT1023" s="297"/>
      <c r="EYU1023" s="297"/>
      <c r="EYV1023" s="297"/>
      <c r="EYW1023" s="297"/>
      <c r="EYX1023" s="297"/>
      <c r="EYY1023" s="297"/>
      <c r="EYZ1023" s="297"/>
      <c r="EZA1023" s="297"/>
      <c r="EZB1023" s="297"/>
      <c r="EZC1023" s="297"/>
      <c r="EZD1023" s="297"/>
      <c r="EZE1023" s="297"/>
      <c r="EZF1023" s="297"/>
      <c r="EZG1023" s="297"/>
      <c r="EZH1023" s="297"/>
      <c r="EZI1023" s="297"/>
      <c r="EZJ1023" s="297"/>
      <c r="EZK1023" s="297"/>
      <c r="EZL1023" s="297"/>
      <c r="EZM1023" s="297"/>
      <c r="EZN1023" s="297"/>
      <c r="EZO1023" s="297"/>
      <c r="EZP1023" s="297"/>
      <c r="EZQ1023" s="297"/>
      <c r="EZR1023" s="297"/>
      <c r="EZS1023" s="297"/>
      <c r="EZT1023" s="297"/>
      <c r="EZU1023" s="297"/>
      <c r="EZV1023" s="297"/>
      <c r="EZW1023" s="297"/>
      <c r="EZX1023" s="297"/>
      <c r="EZY1023" s="297"/>
      <c r="EZZ1023" s="297"/>
      <c r="FAA1023" s="297"/>
      <c r="FAB1023" s="297"/>
      <c r="FAC1023" s="297"/>
      <c r="FAD1023" s="297"/>
      <c r="FAE1023" s="297"/>
      <c r="FAF1023" s="297"/>
      <c r="FAG1023" s="297"/>
      <c r="FAH1023" s="297"/>
      <c r="FAI1023" s="297"/>
      <c r="FAJ1023" s="297"/>
      <c r="FAK1023" s="297"/>
      <c r="FAL1023" s="297"/>
      <c r="FAM1023" s="297"/>
      <c r="FAN1023" s="297"/>
      <c r="FAO1023" s="297"/>
      <c r="FAP1023" s="297"/>
      <c r="FAQ1023" s="297"/>
      <c r="FAR1023" s="297"/>
      <c r="FAS1023" s="297"/>
      <c r="FAT1023" s="297"/>
      <c r="FAU1023" s="297"/>
      <c r="FAV1023" s="297"/>
      <c r="FAW1023" s="297"/>
      <c r="FAX1023" s="297"/>
      <c r="FAY1023" s="297"/>
      <c r="FAZ1023" s="297"/>
      <c r="FBA1023" s="297"/>
      <c r="FBB1023" s="297"/>
      <c r="FBC1023" s="297"/>
      <c r="FBD1023" s="297"/>
      <c r="FBE1023" s="297"/>
      <c r="FBF1023" s="297"/>
      <c r="FBG1023" s="297"/>
      <c r="FBH1023" s="297"/>
      <c r="FBI1023" s="297"/>
      <c r="FBJ1023" s="297"/>
      <c r="FBK1023" s="297"/>
      <c r="FBL1023" s="297"/>
      <c r="FBM1023" s="297"/>
      <c r="FBN1023" s="297"/>
      <c r="FBO1023" s="297"/>
      <c r="FBP1023" s="297"/>
      <c r="FBQ1023" s="297"/>
      <c r="FBR1023" s="297"/>
      <c r="FBS1023" s="297"/>
      <c r="FBT1023" s="297"/>
      <c r="FBU1023" s="297"/>
      <c r="FBV1023" s="297"/>
      <c r="FBW1023" s="297"/>
      <c r="FBX1023" s="297"/>
      <c r="FBY1023" s="297"/>
      <c r="FBZ1023" s="297"/>
      <c r="FCA1023" s="297"/>
      <c r="FCB1023" s="297"/>
      <c r="FCC1023" s="297"/>
      <c r="FCD1023" s="297"/>
      <c r="FCE1023" s="297"/>
      <c r="FCF1023" s="297"/>
      <c r="FCG1023" s="297"/>
      <c r="FCH1023" s="297"/>
      <c r="FCI1023" s="297"/>
      <c r="FCJ1023" s="297"/>
      <c r="FCK1023" s="297"/>
      <c r="FCL1023" s="297"/>
      <c r="FCM1023" s="297"/>
      <c r="FCN1023" s="297"/>
      <c r="FCO1023" s="297"/>
      <c r="FCP1023" s="297"/>
      <c r="FCQ1023" s="297"/>
      <c r="FCR1023" s="297"/>
      <c r="FCS1023" s="297"/>
      <c r="FCT1023" s="297"/>
      <c r="FCU1023" s="297"/>
      <c r="FCV1023" s="297"/>
      <c r="FCW1023" s="297"/>
      <c r="FCX1023" s="297"/>
      <c r="FCY1023" s="297"/>
      <c r="FCZ1023" s="297"/>
      <c r="FDA1023" s="297"/>
      <c r="FDB1023" s="297"/>
      <c r="FDC1023" s="297"/>
      <c r="FDD1023" s="297"/>
      <c r="FDE1023" s="297"/>
      <c r="FDF1023" s="297"/>
      <c r="FDG1023" s="297"/>
      <c r="FDH1023" s="297"/>
      <c r="FDI1023" s="297"/>
      <c r="FDJ1023" s="297"/>
      <c r="FDK1023" s="297"/>
      <c r="FDL1023" s="297"/>
      <c r="FDM1023" s="297"/>
      <c r="FDN1023" s="297"/>
      <c r="FDO1023" s="297"/>
      <c r="FDP1023" s="297"/>
      <c r="FDQ1023" s="297"/>
      <c r="FDR1023" s="297"/>
      <c r="FDS1023" s="297"/>
      <c r="FDT1023" s="297"/>
      <c r="FDU1023" s="297"/>
      <c r="FDV1023" s="297"/>
      <c r="FDW1023" s="297"/>
      <c r="FDX1023" s="297"/>
      <c r="FDY1023" s="297"/>
      <c r="FDZ1023" s="297"/>
      <c r="FEA1023" s="297"/>
      <c r="FEB1023" s="297"/>
      <c r="FEC1023" s="297"/>
      <c r="FED1023" s="297"/>
      <c r="FEE1023" s="297"/>
      <c r="FEF1023" s="297"/>
      <c r="FEG1023" s="297"/>
      <c r="FEH1023" s="297"/>
      <c r="FEI1023" s="297"/>
      <c r="FEJ1023" s="297"/>
      <c r="FEK1023" s="297"/>
      <c r="FEL1023" s="297"/>
      <c r="FEM1023" s="297"/>
      <c r="FEN1023" s="297"/>
      <c r="FEO1023" s="297"/>
      <c r="FEP1023" s="297"/>
      <c r="FEQ1023" s="297"/>
      <c r="FER1023" s="297"/>
      <c r="FES1023" s="297"/>
      <c r="FET1023" s="297"/>
      <c r="FEU1023" s="297"/>
      <c r="FEV1023" s="297"/>
      <c r="FEW1023" s="297"/>
      <c r="FEX1023" s="297"/>
      <c r="FEY1023" s="297"/>
      <c r="FEZ1023" s="297"/>
      <c r="FFA1023" s="297"/>
      <c r="FFB1023" s="297"/>
      <c r="FFC1023" s="297"/>
      <c r="FFD1023" s="297"/>
      <c r="FFE1023" s="297"/>
      <c r="FFF1023" s="297"/>
      <c r="FFG1023" s="297"/>
      <c r="FFH1023" s="297"/>
      <c r="FFI1023" s="297"/>
      <c r="FFJ1023" s="297"/>
      <c r="FFK1023" s="297"/>
      <c r="FFL1023" s="297"/>
      <c r="FFM1023" s="297"/>
      <c r="FFN1023" s="297"/>
      <c r="FFO1023" s="297"/>
      <c r="FFP1023" s="297"/>
      <c r="FFQ1023" s="297"/>
      <c r="FFR1023" s="297"/>
      <c r="FFS1023" s="297"/>
      <c r="FFT1023" s="297"/>
      <c r="FFU1023" s="297"/>
      <c r="FFV1023" s="297"/>
      <c r="FFW1023" s="297"/>
      <c r="FFX1023" s="297"/>
      <c r="FFY1023" s="297"/>
      <c r="FFZ1023" s="297"/>
      <c r="FGA1023" s="297"/>
      <c r="FGB1023" s="297"/>
      <c r="FGC1023" s="297"/>
      <c r="FGD1023" s="297"/>
      <c r="FGE1023" s="297"/>
      <c r="FGF1023" s="297"/>
      <c r="FGG1023" s="297"/>
      <c r="FGH1023" s="297"/>
      <c r="FGI1023" s="297"/>
      <c r="FGJ1023" s="297"/>
      <c r="FGK1023" s="297"/>
      <c r="FGL1023" s="297"/>
      <c r="FGM1023" s="297"/>
      <c r="FGN1023" s="297"/>
      <c r="FGO1023" s="297"/>
      <c r="FGP1023" s="297"/>
      <c r="FGQ1023" s="297"/>
      <c r="FGR1023" s="297"/>
      <c r="FGS1023" s="297"/>
      <c r="FGT1023" s="297"/>
      <c r="FGU1023" s="297"/>
      <c r="FGV1023" s="297"/>
      <c r="FGW1023" s="297"/>
      <c r="FGX1023" s="297"/>
      <c r="FGY1023" s="297"/>
      <c r="FGZ1023" s="297"/>
      <c r="FHA1023" s="297"/>
      <c r="FHB1023" s="297"/>
      <c r="FHC1023" s="297"/>
      <c r="FHD1023" s="297"/>
      <c r="FHE1023" s="297"/>
      <c r="FHF1023" s="297"/>
      <c r="FHG1023" s="297"/>
      <c r="FHH1023" s="297"/>
      <c r="FHI1023" s="297"/>
      <c r="FHJ1023" s="297"/>
      <c r="FHK1023" s="297"/>
      <c r="FHL1023" s="297"/>
      <c r="FHM1023" s="297"/>
      <c r="FHN1023" s="297"/>
      <c r="FHO1023" s="297"/>
      <c r="FHP1023" s="297"/>
      <c r="FHQ1023" s="297"/>
      <c r="FHR1023" s="297"/>
      <c r="FHS1023" s="297"/>
      <c r="FHT1023" s="297"/>
      <c r="FHU1023" s="297"/>
      <c r="FHV1023" s="297"/>
      <c r="FHW1023" s="297"/>
      <c r="FHX1023" s="297"/>
      <c r="FHY1023" s="297"/>
      <c r="FHZ1023" s="297"/>
      <c r="FIA1023" s="297"/>
      <c r="FIB1023" s="297"/>
      <c r="FIC1023" s="297"/>
      <c r="FID1023" s="297"/>
      <c r="FIE1023" s="297"/>
      <c r="FIF1023" s="297"/>
      <c r="FIG1023" s="297"/>
      <c r="FIH1023" s="297"/>
      <c r="FII1023" s="297"/>
      <c r="FIJ1023" s="297"/>
      <c r="FIK1023" s="297"/>
      <c r="FIL1023" s="297"/>
      <c r="FIM1023" s="297"/>
      <c r="FIN1023" s="297"/>
      <c r="FIO1023" s="297"/>
      <c r="FIP1023" s="297"/>
      <c r="FIQ1023" s="297"/>
      <c r="FIR1023" s="297"/>
      <c r="FIS1023" s="297"/>
      <c r="FIT1023" s="297"/>
      <c r="FIU1023" s="297"/>
      <c r="FIV1023" s="297"/>
      <c r="FIW1023" s="297"/>
      <c r="FIX1023" s="297"/>
      <c r="FIY1023" s="297"/>
      <c r="FIZ1023" s="297"/>
      <c r="FJA1023" s="297"/>
      <c r="FJB1023" s="297"/>
      <c r="FJC1023" s="297"/>
      <c r="FJD1023" s="297"/>
      <c r="FJE1023" s="297"/>
      <c r="FJF1023" s="297"/>
      <c r="FJG1023" s="297"/>
      <c r="FJH1023" s="297"/>
      <c r="FJI1023" s="297"/>
      <c r="FJJ1023" s="297"/>
      <c r="FJK1023" s="297"/>
      <c r="FJL1023" s="297"/>
      <c r="FJM1023" s="297"/>
      <c r="FJN1023" s="297"/>
      <c r="FJO1023" s="297"/>
      <c r="FJP1023" s="297"/>
      <c r="FJQ1023" s="297"/>
      <c r="FJR1023" s="297"/>
      <c r="FJS1023" s="297"/>
      <c r="FJT1023" s="297"/>
      <c r="FJU1023" s="297"/>
      <c r="FJV1023" s="297"/>
      <c r="FJW1023" s="297"/>
      <c r="FJX1023" s="297"/>
      <c r="FJY1023" s="297"/>
      <c r="FJZ1023" s="297"/>
      <c r="FKA1023" s="297"/>
      <c r="FKB1023" s="297"/>
      <c r="FKC1023" s="297"/>
      <c r="FKD1023" s="297"/>
      <c r="FKE1023" s="297"/>
      <c r="FKF1023" s="297"/>
      <c r="FKG1023" s="297"/>
      <c r="FKH1023" s="297"/>
      <c r="FKI1023" s="297"/>
      <c r="FKJ1023" s="297"/>
      <c r="FKK1023" s="297"/>
      <c r="FKL1023" s="297"/>
      <c r="FKM1023" s="297"/>
      <c r="FKN1023" s="297"/>
      <c r="FKO1023" s="297"/>
      <c r="FKP1023" s="297"/>
      <c r="FKQ1023" s="297"/>
      <c r="FKR1023" s="297"/>
      <c r="FKS1023" s="297"/>
      <c r="FKT1023" s="297"/>
      <c r="FKU1023" s="297"/>
      <c r="FKV1023" s="297"/>
      <c r="FKW1023" s="297"/>
      <c r="FKX1023" s="297"/>
      <c r="FKY1023" s="297"/>
      <c r="FKZ1023" s="297"/>
      <c r="FLA1023" s="297"/>
      <c r="FLB1023" s="297"/>
      <c r="FLC1023" s="297"/>
      <c r="FLD1023" s="297"/>
      <c r="FLE1023" s="297"/>
      <c r="FLF1023" s="297"/>
      <c r="FLG1023" s="297"/>
      <c r="FLH1023" s="297"/>
      <c r="FLI1023" s="297"/>
      <c r="FLJ1023" s="297"/>
      <c r="FLK1023" s="297"/>
      <c r="FLL1023" s="297"/>
      <c r="FLM1023" s="297"/>
      <c r="FLN1023" s="297"/>
      <c r="FLO1023" s="297"/>
      <c r="FLP1023" s="297"/>
      <c r="FLQ1023" s="297"/>
      <c r="FLR1023" s="297"/>
      <c r="FLS1023" s="297"/>
      <c r="FLT1023" s="297"/>
      <c r="FLU1023" s="297"/>
      <c r="FLV1023" s="297"/>
      <c r="FLW1023" s="297"/>
      <c r="FLX1023" s="297"/>
      <c r="FLY1023" s="297"/>
      <c r="FLZ1023" s="297"/>
      <c r="FMA1023" s="297"/>
      <c r="FMB1023" s="297"/>
      <c r="FMC1023" s="297"/>
      <c r="FMD1023" s="297"/>
      <c r="FME1023" s="297"/>
      <c r="FMF1023" s="297"/>
      <c r="FMG1023" s="297"/>
      <c r="FMH1023" s="297"/>
      <c r="FMI1023" s="297"/>
      <c r="FMJ1023" s="297"/>
      <c r="FMK1023" s="297"/>
      <c r="FML1023" s="297"/>
      <c r="FMM1023" s="297"/>
      <c r="FMN1023" s="297"/>
      <c r="FMO1023" s="297"/>
      <c r="FMP1023" s="297"/>
      <c r="FMQ1023" s="297"/>
      <c r="FMR1023" s="297"/>
      <c r="FMS1023" s="297"/>
      <c r="FMT1023" s="297"/>
      <c r="FMU1023" s="297"/>
      <c r="FMV1023" s="297"/>
      <c r="FMW1023" s="297"/>
      <c r="FMX1023" s="297"/>
      <c r="FMY1023" s="297"/>
      <c r="FMZ1023" s="297"/>
      <c r="FNA1023" s="297"/>
      <c r="FNB1023" s="297"/>
      <c r="FNC1023" s="297"/>
      <c r="FND1023" s="297"/>
      <c r="FNE1023" s="297"/>
      <c r="FNF1023" s="297"/>
      <c r="FNG1023" s="297"/>
      <c r="FNH1023" s="297"/>
      <c r="FNI1023" s="297"/>
      <c r="FNJ1023" s="297"/>
      <c r="FNK1023" s="297"/>
      <c r="FNL1023" s="297"/>
      <c r="FNM1023" s="297"/>
      <c r="FNN1023" s="297"/>
      <c r="FNO1023" s="297"/>
      <c r="FNP1023" s="297"/>
      <c r="FNQ1023" s="297"/>
      <c r="FNR1023" s="297"/>
      <c r="FNS1023" s="297"/>
      <c r="FNT1023" s="297"/>
      <c r="FNU1023" s="297"/>
      <c r="FNV1023" s="297"/>
      <c r="FNW1023" s="297"/>
      <c r="FNX1023" s="297"/>
      <c r="FNY1023" s="297"/>
      <c r="FNZ1023" s="297"/>
      <c r="FOA1023" s="297"/>
      <c r="FOB1023" s="297"/>
      <c r="FOC1023" s="297"/>
      <c r="FOD1023" s="297"/>
      <c r="FOE1023" s="297"/>
      <c r="FOF1023" s="297"/>
      <c r="FOG1023" s="297"/>
      <c r="FOH1023" s="297"/>
      <c r="FOI1023" s="297"/>
      <c r="FOJ1023" s="297"/>
      <c r="FOK1023" s="297"/>
      <c r="FOL1023" s="297"/>
      <c r="FOM1023" s="297"/>
      <c r="FON1023" s="297"/>
      <c r="FOO1023" s="297"/>
      <c r="FOP1023" s="297"/>
      <c r="FOQ1023" s="297"/>
      <c r="FOR1023" s="297"/>
      <c r="FOS1023" s="297"/>
      <c r="FOT1023" s="297"/>
      <c r="FOU1023" s="297"/>
      <c r="FOV1023" s="297"/>
      <c r="FOW1023" s="297"/>
      <c r="FOX1023" s="297"/>
      <c r="FOY1023" s="297"/>
      <c r="FOZ1023" s="297"/>
      <c r="FPA1023" s="297"/>
      <c r="FPB1023" s="297"/>
      <c r="FPC1023" s="297"/>
      <c r="FPD1023" s="297"/>
      <c r="FPE1023" s="297"/>
      <c r="FPF1023" s="297"/>
      <c r="FPG1023" s="297"/>
      <c r="FPH1023" s="297"/>
      <c r="FPI1023" s="297"/>
      <c r="FPJ1023" s="297"/>
      <c r="FPK1023" s="297"/>
      <c r="FPL1023" s="297"/>
      <c r="FPM1023" s="297"/>
      <c r="FPN1023" s="297"/>
      <c r="FPO1023" s="297"/>
      <c r="FPP1023" s="297"/>
      <c r="FPQ1023" s="297"/>
      <c r="FPR1023" s="297"/>
      <c r="FPS1023" s="297"/>
      <c r="FPT1023" s="297"/>
      <c r="FPU1023" s="297"/>
      <c r="FPV1023" s="297"/>
      <c r="FPW1023" s="297"/>
      <c r="FPX1023" s="297"/>
      <c r="FPY1023" s="297"/>
      <c r="FPZ1023" s="297"/>
      <c r="FQA1023" s="297"/>
      <c r="FQB1023" s="297"/>
      <c r="FQC1023" s="297"/>
      <c r="FQD1023" s="297"/>
      <c r="FQE1023" s="297"/>
      <c r="FQF1023" s="297"/>
      <c r="FQG1023" s="297"/>
      <c r="FQH1023" s="297"/>
      <c r="FQI1023" s="297"/>
      <c r="FQJ1023" s="297"/>
      <c r="FQK1023" s="297"/>
      <c r="FQL1023" s="297"/>
      <c r="FQM1023" s="297"/>
      <c r="FQN1023" s="297"/>
      <c r="FQO1023" s="297"/>
      <c r="FQP1023" s="297"/>
      <c r="FQQ1023" s="297"/>
      <c r="FQR1023" s="297"/>
      <c r="FQS1023" s="297"/>
      <c r="FQT1023" s="297"/>
      <c r="FQU1023" s="297"/>
      <c r="FQV1023" s="297"/>
      <c r="FQW1023" s="297"/>
      <c r="FQX1023" s="297"/>
      <c r="FQY1023" s="297"/>
      <c r="FQZ1023" s="297"/>
      <c r="FRA1023" s="297"/>
      <c r="FRB1023" s="297"/>
      <c r="FRC1023" s="297"/>
      <c r="FRD1023" s="297"/>
      <c r="FRE1023" s="297"/>
      <c r="FRF1023" s="297"/>
      <c r="FRG1023" s="297"/>
      <c r="FRH1023" s="297"/>
      <c r="FRI1023" s="297"/>
      <c r="FRJ1023" s="297"/>
      <c r="FRK1023" s="297"/>
      <c r="FRL1023" s="297"/>
      <c r="FRM1023" s="297"/>
      <c r="FRN1023" s="297"/>
      <c r="FRO1023" s="297"/>
      <c r="FRP1023" s="297"/>
      <c r="FRQ1023" s="297"/>
      <c r="FRR1023" s="297"/>
      <c r="FRS1023" s="297"/>
      <c r="FRT1023" s="297"/>
      <c r="FRU1023" s="297"/>
      <c r="FRV1023" s="297"/>
      <c r="FRW1023" s="297"/>
      <c r="FRX1023" s="297"/>
      <c r="FRY1023" s="297"/>
      <c r="FRZ1023" s="297"/>
      <c r="FSA1023" s="297"/>
      <c r="FSB1023" s="297"/>
      <c r="FSC1023" s="297"/>
      <c r="FSD1023" s="297"/>
      <c r="FSE1023" s="297"/>
      <c r="FSF1023" s="297"/>
      <c r="FSG1023" s="297"/>
      <c r="FSH1023" s="297"/>
      <c r="FSI1023" s="297"/>
      <c r="FSJ1023" s="297"/>
      <c r="FSK1023" s="297"/>
      <c r="FSL1023" s="297"/>
      <c r="FSM1023" s="297"/>
      <c r="FSN1023" s="297"/>
      <c r="FSO1023" s="297"/>
      <c r="FSP1023" s="297"/>
      <c r="FSQ1023" s="297"/>
      <c r="FSR1023" s="297"/>
      <c r="FSS1023" s="297"/>
      <c r="FST1023" s="297"/>
      <c r="FSU1023" s="297"/>
      <c r="FSV1023" s="297"/>
      <c r="FSW1023" s="297"/>
      <c r="FSX1023" s="297"/>
      <c r="FSY1023" s="297"/>
      <c r="FSZ1023" s="297"/>
      <c r="FTA1023" s="297"/>
      <c r="FTB1023" s="297"/>
      <c r="FTC1023" s="297"/>
      <c r="FTD1023" s="297"/>
      <c r="FTE1023" s="297"/>
      <c r="FTF1023" s="297"/>
      <c r="FTG1023" s="297"/>
      <c r="FTH1023" s="297"/>
      <c r="FTI1023" s="297"/>
      <c r="FTJ1023" s="297"/>
      <c r="FTK1023" s="297"/>
      <c r="FTL1023" s="297"/>
      <c r="FTM1023" s="297"/>
      <c r="FTN1023" s="297"/>
      <c r="FTO1023" s="297"/>
      <c r="FTP1023" s="297"/>
      <c r="FTQ1023" s="297"/>
      <c r="FTR1023" s="297"/>
      <c r="FTS1023" s="297"/>
      <c r="FTT1023" s="297"/>
      <c r="FTU1023" s="297"/>
      <c r="FTV1023" s="297"/>
      <c r="FTW1023" s="297"/>
      <c r="FTX1023" s="297"/>
      <c r="FTY1023" s="297"/>
      <c r="FTZ1023" s="297"/>
      <c r="FUA1023" s="297"/>
      <c r="FUB1023" s="297"/>
      <c r="FUC1023" s="297"/>
      <c r="FUD1023" s="297"/>
      <c r="FUE1023" s="297"/>
      <c r="FUF1023" s="297"/>
      <c r="FUG1023" s="297"/>
      <c r="FUH1023" s="297"/>
      <c r="FUI1023" s="297"/>
      <c r="FUJ1023" s="297"/>
      <c r="FUK1023" s="297"/>
      <c r="FUL1023" s="297"/>
      <c r="FUM1023" s="297"/>
      <c r="FUN1023" s="297"/>
      <c r="FUO1023" s="297"/>
      <c r="FUP1023" s="297"/>
      <c r="FUQ1023" s="297"/>
      <c r="FUR1023" s="297"/>
      <c r="FUS1023" s="297"/>
      <c r="FUT1023" s="297"/>
      <c r="FUU1023" s="297"/>
      <c r="FUV1023" s="297"/>
      <c r="FUW1023" s="297"/>
      <c r="FUX1023" s="297"/>
      <c r="FUY1023" s="297"/>
      <c r="FUZ1023" s="297"/>
      <c r="FVA1023" s="297"/>
      <c r="FVB1023" s="297"/>
      <c r="FVC1023" s="297"/>
      <c r="FVD1023" s="297"/>
      <c r="FVE1023" s="297"/>
      <c r="FVF1023" s="297"/>
      <c r="FVG1023" s="297"/>
      <c r="FVH1023" s="297"/>
      <c r="FVI1023" s="297"/>
      <c r="FVJ1023" s="297"/>
      <c r="FVK1023" s="297"/>
      <c r="FVL1023" s="297"/>
      <c r="FVM1023" s="297"/>
      <c r="FVN1023" s="297"/>
      <c r="FVO1023" s="297"/>
      <c r="FVP1023" s="297"/>
      <c r="FVQ1023" s="297"/>
      <c r="FVR1023" s="297"/>
      <c r="FVS1023" s="297"/>
      <c r="FVT1023" s="297"/>
      <c r="FVU1023" s="297"/>
      <c r="FVV1023" s="297"/>
      <c r="FVW1023" s="297"/>
      <c r="FVX1023" s="297"/>
      <c r="FVY1023" s="297"/>
      <c r="FVZ1023" s="297"/>
      <c r="FWA1023" s="297"/>
      <c r="FWB1023" s="297"/>
      <c r="FWC1023" s="297"/>
      <c r="FWD1023" s="297"/>
      <c r="FWE1023" s="297"/>
      <c r="FWF1023" s="297"/>
      <c r="FWG1023" s="297"/>
      <c r="FWH1023" s="297"/>
      <c r="FWI1023" s="297"/>
      <c r="FWJ1023" s="297"/>
      <c r="FWK1023" s="297"/>
      <c r="FWL1023" s="297"/>
      <c r="FWM1023" s="297"/>
      <c r="FWN1023" s="297"/>
      <c r="FWO1023" s="297"/>
      <c r="FWP1023" s="297"/>
      <c r="FWQ1023" s="297"/>
      <c r="FWR1023" s="297"/>
      <c r="FWS1023" s="297"/>
      <c r="FWT1023" s="297"/>
      <c r="FWU1023" s="297"/>
      <c r="FWV1023" s="297"/>
      <c r="FWW1023" s="297"/>
      <c r="FWX1023" s="297"/>
      <c r="FWY1023" s="297"/>
      <c r="FWZ1023" s="297"/>
      <c r="FXA1023" s="297"/>
      <c r="FXB1023" s="297"/>
      <c r="FXC1023" s="297"/>
      <c r="FXD1023" s="297"/>
      <c r="FXE1023" s="297"/>
      <c r="FXF1023" s="297"/>
      <c r="FXG1023" s="297"/>
      <c r="FXH1023" s="297"/>
      <c r="FXI1023" s="297"/>
      <c r="FXJ1023" s="297"/>
      <c r="FXK1023" s="297"/>
      <c r="FXL1023" s="297"/>
      <c r="FXM1023" s="297"/>
      <c r="FXN1023" s="297"/>
      <c r="FXO1023" s="297"/>
      <c r="FXP1023" s="297"/>
      <c r="FXQ1023" s="297"/>
      <c r="FXR1023" s="297"/>
      <c r="FXS1023" s="297"/>
      <c r="FXT1023" s="297"/>
      <c r="FXU1023" s="297"/>
      <c r="FXV1023" s="297"/>
      <c r="FXW1023" s="297"/>
      <c r="FXX1023" s="297"/>
      <c r="FXY1023" s="297"/>
      <c r="FXZ1023" s="297"/>
      <c r="FYA1023" s="297"/>
      <c r="FYB1023" s="297"/>
      <c r="FYC1023" s="297"/>
      <c r="FYD1023" s="297"/>
      <c r="FYE1023" s="297"/>
      <c r="FYF1023" s="297"/>
      <c r="FYG1023" s="297"/>
      <c r="FYH1023" s="297"/>
      <c r="FYI1023" s="297"/>
      <c r="FYJ1023" s="297"/>
      <c r="FYK1023" s="297"/>
      <c r="FYL1023" s="297"/>
      <c r="FYM1023" s="297"/>
      <c r="FYN1023" s="297"/>
      <c r="FYO1023" s="297"/>
      <c r="FYP1023" s="297"/>
      <c r="FYQ1023" s="297"/>
      <c r="FYR1023" s="297"/>
      <c r="FYS1023" s="297"/>
      <c r="FYT1023" s="297"/>
      <c r="FYU1023" s="297"/>
      <c r="FYV1023" s="297"/>
      <c r="FYW1023" s="297"/>
      <c r="FYX1023" s="297"/>
      <c r="FYY1023" s="297"/>
      <c r="FYZ1023" s="297"/>
      <c r="FZA1023" s="297"/>
      <c r="FZB1023" s="297"/>
      <c r="FZC1023" s="297"/>
      <c r="FZD1023" s="297"/>
      <c r="FZE1023" s="297"/>
      <c r="FZF1023" s="297"/>
      <c r="FZG1023" s="297"/>
      <c r="FZH1023" s="297"/>
      <c r="FZI1023" s="297"/>
      <c r="FZJ1023" s="297"/>
      <c r="FZK1023" s="297"/>
      <c r="FZL1023" s="297"/>
      <c r="FZM1023" s="297"/>
      <c r="FZN1023" s="297"/>
      <c r="FZO1023" s="297"/>
      <c r="FZP1023" s="297"/>
      <c r="FZQ1023" s="297"/>
      <c r="FZR1023" s="297"/>
      <c r="FZS1023" s="297"/>
      <c r="FZT1023" s="297"/>
      <c r="FZU1023" s="297"/>
      <c r="FZV1023" s="297"/>
      <c r="FZW1023" s="297"/>
      <c r="FZX1023" s="297"/>
      <c r="FZY1023" s="297"/>
      <c r="FZZ1023" s="297"/>
      <c r="GAA1023" s="297"/>
      <c r="GAB1023" s="297"/>
      <c r="GAC1023" s="297"/>
      <c r="GAD1023" s="297"/>
      <c r="GAE1023" s="297"/>
      <c r="GAF1023" s="297"/>
      <c r="GAG1023" s="297"/>
      <c r="GAH1023" s="297"/>
      <c r="GAI1023" s="297"/>
      <c r="GAJ1023" s="297"/>
      <c r="GAK1023" s="297"/>
      <c r="GAL1023" s="297"/>
      <c r="GAM1023" s="297"/>
      <c r="GAN1023" s="297"/>
      <c r="GAO1023" s="297"/>
      <c r="GAP1023" s="297"/>
      <c r="GAQ1023" s="297"/>
      <c r="GAR1023" s="297"/>
      <c r="GAS1023" s="297"/>
      <c r="GAT1023" s="297"/>
      <c r="GAU1023" s="297"/>
      <c r="GAV1023" s="297"/>
      <c r="GAW1023" s="297"/>
      <c r="GAX1023" s="297"/>
      <c r="GAY1023" s="297"/>
      <c r="GAZ1023" s="297"/>
      <c r="GBA1023" s="297"/>
      <c r="GBB1023" s="297"/>
      <c r="GBC1023" s="297"/>
      <c r="GBD1023" s="297"/>
      <c r="GBE1023" s="297"/>
      <c r="GBF1023" s="297"/>
      <c r="GBG1023" s="297"/>
      <c r="GBH1023" s="297"/>
      <c r="GBI1023" s="297"/>
      <c r="GBJ1023" s="297"/>
      <c r="GBK1023" s="297"/>
      <c r="GBL1023" s="297"/>
      <c r="GBM1023" s="297"/>
      <c r="GBN1023" s="297"/>
      <c r="GBO1023" s="297"/>
      <c r="GBP1023" s="297"/>
      <c r="GBQ1023" s="297"/>
      <c r="GBR1023" s="297"/>
      <c r="GBS1023" s="297"/>
      <c r="GBT1023" s="297"/>
      <c r="GBU1023" s="297"/>
      <c r="GBV1023" s="297"/>
      <c r="GBW1023" s="297"/>
      <c r="GBX1023" s="297"/>
      <c r="GBY1023" s="297"/>
      <c r="GBZ1023" s="297"/>
      <c r="GCA1023" s="297"/>
      <c r="GCB1023" s="297"/>
      <c r="GCC1023" s="297"/>
      <c r="GCD1023" s="297"/>
      <c r="GCE1023" s="297"/>
      <c r="GCF1023" s="297"/>
      <c r="GCG1023" s="297"/>
      <c r="GCH1023" s="297"/>
      <c r="GCI1023" s="297"/>
      <c r="GCJ1023" s="297"/>
      <c r="GCK1023" s="297"/>
      <c r="GCL1023" s="297"/>
      <c r="GCM1023" s="297"/>
      <c r="GCN1023" s="297"/>
      <c r="GCO1023" s="297"/>
      <c r="GCP1023" s="297"/>
      <c r="GCQ1023" s="297"/>
      <c r="GCR1023" s="297"/>
      <c r="GCS1023" s="297"/>
      <c r="GCT1023" s="297"/>
      <c r="GCU1023" s="297"/>
      <c r="GCV1023" s="297"/>
      <c r="GCW1023" s="297"/>
      <c r="GCX1023" s="297"/>
      <c r="GCY1023" s="297"/>
      <c r="GCZ1023" s="297"/>
      <c r="GDA1023" s="297"/>
      <c r="GDB1023" s="297"/>
      <c r="GDC1023" s="297"/>
      <c r="GDD1023" s="297"/>
      <c r="GDE1023" s="297"/>
      <c r="GDF1023" s="297"/>
      <c r="GDG1023" s="297"/>
      <c r="GDH1023" s="297"/>
      <c r="GDI1023" s="297"/>
      <c r="GDJ1023" s="297"/>
      <c r="GDK1023" s="297"/>
      <c r="GDL1023" s="297"/>
      <c r="GDM1023" s="297"/>
      <c r="GDN1023" s="297"/>
      <c r="GDO1023" s="297"/>
      <c r="GDP1023" s="297"/>
      <c r="GDQ1023" s="297"/>
      <c r="GDR1023" s="297"/>
      <c r="GDS1023" s="297"/>
      <c r="GDT1023" s="297"/>
      <c r="GDU1023" s="297"/>
      <c r="GDV1023" s="297"/>
      <c r="GDW1023" s="297"/>
      <c r="GDX1023" s="297"/>
      <c r="GDY1023" s="297"/>
      <c r="GDZ1023" s="297"/>
      <c r="GEA1023" s="297"/>
      <c r="GEB1023" s="297"/>
      <c r="GEC1023" s="297"/>
      <c r="GED1023" s="297"/>
      <c r="GEE1023" s="297"/>
      <c r="GEF1023" s="297"/>
      <c r="GEG1023" s="297"/>
      <c r="GEH1023" s="297"/>
      <c r="GEI1023" s="297"/>
      <c r="GEJ1023" s="297"/>
      <c r="GEK1023" s="297"/>
      <c r="GEL1023" s="297"/>
      <c r="GEM1023" s="297"/>
      <c r="GEN1023" s="297"/>
      <c r="GEO1023" s="297"/>
      <c r="GEP1023" s="297"/>
      <c r="GEQ1023" s="297"/>
      <c r="GER1023" s="297"/>
      <c r="GES1023" s="297"/>
      <c r="GET1023" s="297"/>
      <c r="GEU1023" s="297"/>
      <c r="GEV1023" s="297"/>
      <c r="GEW1023" s="297"/>
      <c r="GEX1023" s="297"/>
      <c r="GEY1023" s="297"/>
      <c r="GEZ1023" s="297"/>
      <c r="GFA1023" s="297"/>
      <c r="GFB1023" s="297"/>
      <c r="GFC1023" s="297"/>
      <c r="GFD1023" s="297"/>
      <c r="GFE1023" s="297"/>
      <c r="GFF1023" s="297"/>
      <c r="GFG1023" s="297"/>
      <c r="GFH1023" s="297"/>
      <c r="GFI1023" s="297"/>
      <c r="GFJ1023" s="297"/>
      <c r="GFK1023" s="297"/>
      <c r="GFL1023" s="297"/>
      <c r="GFM1023" s="297"/>
      <c r="GFN1023" s="297"/>
      <c r="GFO1023" s="297"/>
      <c r="GFP1023" s="297"/>
      <c r="GFQ1023" s="297"/>
      <c r="GFR1023" s="297"/>
      <c r="GFS1023" s="297"/>
      <c r="GFT1023" s="297"/>
      <c r="GFU1023" s="297"/>
      <c r="GFV1023" s="297"/>
      <c r="GFW1023" s="297"/>
      <c r="GFX1023" s="297"/>
      <c r="GFY1023" s="297"/>
      <c r="GFZ1023" s="297"/>
      <c r="GGA1023" s="297"/>
      <c r="GGB1023" s="297"/>
      <c r="GGC1023" s="297"/>
      <c r="GGD1023" s="297"/>
      <c r="GGE1023" s="297"/>
      <c r="GGF1023" s="297"/>
      <c r="GGG1023" s="297"/>
      <c r="GGH1023" s="297"/>
      <c r="GGI1023" s="297"/>
      <c r="GGJ1023" s="297"/>
      <c r="GGK1023" s="297"/>
      <c r="GGL1023" s="297"/>
      <c r="GGM1023" s="297"/>
      <c r="GGN1023" s="297"/>
      <c r="GGO1023" s="297"/>
      <c r="GGP1023" s="297"/>
      <c r="GGQ1023" s="297"/>
      <c r="GGR1023" s="297"/>
      <c r="GGS1023" s="297"/>
      <c r="GGT1023" s="297"/>
      <c r="GGU1023" s="297"/>
      <c r="GGV1023" s="297"/>
      <c r="GGW1023" s="297"/>
      <c r="GGX1023" s="297"/>
      <c r="GGY1023" s="297"/>
      <c r="GGZ1023" s="297"/>
      <c r="GHA1023" s="297"/>
      <c r="GHB1023" s="297"/>
      <c r="GHC1023" s="297"/>
      <c r="GHD1023" s="297"/>
      <c r="GHE1023" s="297"/>
      <c r="GHF1023" s="297"/>
      <c r="GHG1023" s="297"/>
      <c r="GHH1023" s="297"/>
      <c r="GHI1023" s="297"/>
      <c r="GHJ1023" s="297"/>
      <c r="GHK1023" s="297"/>
      <c r="GHL1023" s="297"/>
      <c r="GHM1023" s="297"/>
      <c r="GHN1023" s="297"/>
      <c r="GHO1023" s="297"/>
      <c r="GHP1023" s="297"/>
      <c r="GHQ1023" s="297"/>
      <c r="GHR1023" s="297"/>
      <c r="GHS1023" s="297"/>
      <c r="GHT1023" s="297"/>
      <c r="GHU1023" s="297"/>
      <c r="GHV1023" s="297"/>
      <c r="GHW1023" s="297"/>
      <c r="GHX1023" s="297"/>
      <c r="GHY1023" s="297"/>
      <c r="GHZ1023" s="297"/>
      <c r="GIA1023" s="297"/>
      <c r="GIB1023" s="297"/>
      <c r="GIC1023" s="297"/>
      <c r="GID1023" s="297"/>
      <c r="GIE1023" s="297"/>
      <c r="GIF1023" s="297"/>
      <c r="GIG1023" s="297"/>
      <c r="GIH1023" s="297"/>
      <c r="GII1023" s="297"/>
      <c r="GIJ1023" s="297"/>
      <c r="GIK1023" s="297"/>
      <c r="GIL1023" s="297"/>
      <c r="GIM1023" s="297"/>
      <c r="GIN1023" s="297"/>
      <c r="GIO1023" s="297"/>
      <c r="GIP1023" s="297"/>
      <c r="GIQ1023" s="297"/>
      <c r="GIR1023" s="297"/>
      <c r="GIS1023" s="297"/>
      <c r="GIT1023" s="297"/>
      <c r="GIU1023" s="297"/>
      <c r="GIV1023" s="297"/>
      <c r="GIW1023" s="297"/>
      <c r="GIX1023" s="297"/>
      <c r="GIY1023" s="297"/>
      <c r="GIZ1023" s="297"/>
      <c r="GJA1023" s="297"/>
      <c r="GJB1023" s="297"/>
      <c r="GJC1023" s="297"/>
      <c r="GJD1023" s="297"/>
      <c r="GJE1023" s="297"/>
      <c r="GJF1023" s="297"/>
      <c r="GJG1023" s="297"/>
      <c r="GJH1023" s="297"/>
      <c r="GJI1023" s="297"/>
      <c r="GJJ1023" s="297"/>
      <c r="GJK1023" s="297"/>
      <c r="GJL1023" s="297"/>
      <c r="GJM1023" s="297"/>
      <c r="GJN1023" s="297"/>
      <c r="GJO1023" s="297"/>
      <c r="GJP1023" s="297"/>
      <c r="GJQ1023" s="297"/>
      <c r="GJR1023" s="297"/>
      <c r="GJS1023" s="297"/>
      <c r="GJT1023" s="297"/>
      <c r="GJU1023" s="297"/>
      <c r="GJV1023" s="297"/>
      <c r="GJW1023" s="297"/>
      <c r="GJX1023" s="297"/>
      <c r="GJY1023" s="297"/>
      <c r="GJZ1023" s="297"/>
      <c r="GKA1023" s="297"/>
      <c r="GKB1023" s="297"/>
      <c r="GKC1023" s="297"/>
      <c r="GKD1023" s="297"/>
      <c r="GKE1023" s="297"/>
      <c r="GKF1023" s="297"/>
      <c r="GKG1023" s="297"/>
      <c r="GKH1023" s="297"/>
      <c r="GKI1023" s="297"/>
      <c r="GKJ1023" s="297"/>
      <c r="GKK1023" s="297"/>
      <c r="GKL1023" s="297"/>
      <c r="GKM1023" s="297"/>
      <c r="GKN1023" s="297"/>
      <c r="GKO1023" s="297"/>
      <c r="GKP1023" s="297"/>
      <c r="GKQ1023" s="297"/>
      <c r="GKR1023" s="297"/>
      <c r="GKS1023" s="297"/>
      <c r="GKT1023" s="297"/>
      <c r="GKU1023" s="297"/>
      <c r="GKV1023" s="297"/>
      <c r="GKW1023" s="297"/>
      <c r="GKX1023" s="297"/>
      <c r="GKY1023" s="297"/>
      <c r="GKZ1023" s="297"/>
      <c r="GLA1023" s="297"/>
      <c r="GLB1023" s="297"/>
      <c r="GLC1023" s="297"/>
      <c r="GLD1023" s="297"/>
      <c r="GLE1023" s="297"/>
      <c r="GLF1023" s="297"/>
      <c r="GLG1023" s="297"/>
      <c r="GLH1023" s="297"/>
      <c r="GLI1023" s="297"/>
      <c r="GLJ1023" s="297"/>
      <c r="GLK1023" s="297"/>
      <c r="GLL1023" s="297"/>
      <c r="GLM1023" s="297"/>
      <c r="GLN1023" s="297"/>
      <c r="GLO1023" s="297"/>
      <c r="GLP1023" s="297"/>
      <c r="GLQ1023" s="297"/>
      <c r="GLR1023" s="297"/>
      <c r="GLS1023" s="297"/>
      <c r="GLT1023" s="297"/>
      <c r="GLU1023" s="297"/>
      <c r="GLV1023" s="297"/>
      <c r="GLW1023" s="297"/>
      <c r="GLX1023" s="297"/>
      <c r="GLY1023" s="297"/>
      <c r="GLZ1023" s="297"/>
      <c r="GMA1023" s="297"/>
      <c r="GMB1023" s="297"/>
      <c r="GMC1023" s="297"/>
      <c r="GMD1023" s="297"/>
      <c r="GME1023" s="297"/>
      <c r="GMF1023" s="297"/>
      <c r="GMG1023" s="297"/>
      <c r="GMH1023" s="297"/>
      <c r="GMI1023" s="297"/>
      <c r="GMJ1023" s="297"/>
      <c r="GMK1023" s="297"/>
      <c r="GML1023" s="297"/>
      <c r="GMM1023" s="297"/>
      <c r="GMN1023" s="297"/>
      <c r="GMO1023" s="297"/>
      <c r="GMP1023" s="297"/>
      <c r="GMQ1023" s="297"/>
      <c r="GMR1023" s="297"/>
      <c r="GMS1023" s="297"/>
      <c r="GMT1023" s="297"/>
      <c r="GMU1023" s="297"/>
      <c r="GMV1023" s="297"/>
      <c r="GMW1023" s="297"/>
      <c r="GMX1023" s="297"/>
      <c r="GMY1023" s="297"/>
      <c r="GMZ1023" s="297"/>
      <c r="GNA1023" s="297"/>
      <c r="GNB1023" s="297"/>
      <c r="GNC1023" s="297"/>
      <c r="GND1023" s="297"/>
      <c r="GNE1023" s="297"/>
      <c r="GNF1023" s="297"/>
      <c r="GNG1023" s="297"/>
      <c r="GNH1023" s="297"/>
      <c r="GNI1023" s="297"/>
      <c r="GNJ1023" s="297"/>
      <c r="GNK1023" s="297"/>
      <c r="GNL1023" s="297"/>
      <c r="GNM1023" s="297"/>
      <c r="GNN1023" s="297"/>
      <c r="GNO1023" s="297"/>
      <c r="GNP1023" s="297"/>
      <c r="GNQ1023" s="297"/>
      <c r="GNR1023" s="297"/>
      <c r="GNS1023" s="297"/>
      <c r="GNT1023" s="297"/>
      <c r="GNU1023" s="297"/>
      <c r="GNV1023" s="297"/>
      <c r="GNW1023" s="297"/>
      <c r="GNX1023" s="297"/>
      <c r="GNY1023" s="297"/>
      <c r="GNZ1023" s="297"/>
      <c r="GOA1023" s="297"/>
      <c r="GOB1023" s="297"/>
      <c r="GOC1023" s="297"/>
      <c r="GOD1023" s="297"/>
      <c r="GOE1023" s="297"/>
      <c r="GOF1023" s="297"/>
      <c r="GOG1023" s="297"/>
      <c r="GOH1023" s="297"/>
      <c r="GOI1023" s="297"/>
      <c r="GOJ1023" s="297"/>
      <c r="GOK1023" s="297"/>
      <c r="GOL1023" s="297"/>
      <c r="GOM1023" s="297"/>
      <c r="GON1023" s="297"/>
      <c r="GOO1023" s="297"/>
      <c r="GOP1023" s="297"/>
      <c r="GOQ1023" s="297"/>
      <c r="GOR1023" s="297"/>
      <c r="GOS1023" s="297"/>
      <c r="GOT1023" s="297"/>
      <c r="GOU1023" s="297"/>
      <c r="GOV1023" s="297"/>
      <c r="GOW1023" s="297"/>
      <c r="GOX1023" s="297"/>
      <c r="GOY1023" s="297"/>
      <c r="GOZ1023" s="297"/>
      <c r="GPA1023" s="297"/>
      <c r="GPB1023" s="297"/>
      <c r="GPC1023" s="297"/>
      <c r="GPD1023" s="297"/>
      <c r="GPE1023" s="297"/>
      <c r="GPF1023" s="297"/>
      <c r="GPG1023" s="297"/>
      <c r="GPH1023" s="297"/>
      <c r="GPI1023" s="297"/>
      <c r="GPJ1023" s="297"/>
      <c r="GPK1023" s="297"/>
      <c r="GPL1023" s="297"/>
      <c r="GPM1023" s="297"/>
      <c r="GPN1023" s="297"/>
      <c r="GPO1023" s="297"/>
      <c r="GPP1023" s="297"/>
      <c r="GPQ1023" s="297"/>
      <c r="GPR1023" s="297"/>
      <c r="GPS1023" s="297"/>
      <c r="GPT1023" s="297"/>
      <c r="GPU1023" s="297"/>
      <c r="GPV1023" s="297"/>
      <c r="GPW1023" s="297"/>
      <c r="GPX1023" s="297"/>
      <c r="GPY1023" s="297"/>
      <c r="GPZ1023" s="297"/>
      <c r="GQA1023" s="297"/>
      <c r="GQB1023" s="297"/>
      <c r="GQC1023" s="297"/>
      <c r="GQD1023" s="297"/>
      <c r="GQE1023" s="297"/>
      <c r="GQF1023" s="297"/>
      <c r="GQG1023" s="297"/>
      <c r="GQH1023" s="297"/>
      <c r="GQI1023" s="297"/>
      <c r="GQJ1023" s="297"/>
      <c r="GQK1023" s="297"/>
      <c r="GQL1023" s="297"/>
      <c r="GQM1023" s="297"/>
      <c r="GQN1023" s="297"/>
      <c r="GQO1023" s="297"/>
      <c r="GQP1023" s="297"/>
      <c r="GQQ1023" s="297"/>
      <c r="GQR1023" s="297"/>
      <c r="GQS1023" s="297"/>
      <c r="GQT1023" s="297"/>
      <c r="GQU1023" s="297"/>
      <c r="GQV1023" s="297"/>
      <c r="GQW1023" s="297"/>
      <c r="GQX1023" s="297"/>
      <c r="GQY1023" s="297"/>
      <c r="GQZ1023" s="297"/>
      <c r="GRA1023" s="297"/>
      <c r="GRB1023" s="297"/>
      <c r="GRC1023" s="297"/>
      <c r="GRD1023" s="297"/>
      <c r="GRE1023" s="297"/>
      <c r="GRF1023" s="297"/>
      <c r="GRG1023" s="297"/>
      <c r="GRH1023" s="297"/>
      <c r="GRI1023" s="297"/>
      <c r="GRJ1023" s="297"/>
      <c r="GRK1023" s="297"/>
      <c r="GRL1023" s="297"/>
      <c r="GRM1023" s="297"/>
      <c r="GRN1023" s="297"/>
      <c r="GRO1023" s="297"/>
      <c r="GRP1023" s="297"/>
      <c r="GRQ1023" s="297"/>
      <c r="GRR1023" s="297"/>
      <c r="GRS1023" s="297"/>
      <c r="GRT1023" s="297"/>
      <c r="GRU1023" s="297"/>
      <c r="GRV1023" s="297"/>
      <c r="GRW1023" s="297"/>
      <c r="GRX1023" s="297"/>
      <c r="GRY1023" s="297"/>
      <c r="GRZ1023" s="297"/>
      <c r="GSA1023" s="297"/>
      <c r="GSB1023" s="297"/>
      <c r="GSC1023" s="297"/>
      <c r="GSD1023" s="297"/>
      <c r="GSE1023" s="297"/>
      <c r="GSF1023" s="297"/>
      <c r="GSG1023" s="297"/>
      <c r="GSH1023" s="297"/>
      <c r="GSI1023" s="297"/>
      <c r="GSJ1023" s="297"/>
      <c r="GSK1023" s="297"/>
      <c r="GSL1023" s="297"/>
      <c r="GSM1023" s="297"/>
      <c r="GSN1023" s="297"/>
      <c r="GSO1023" s="297"/>
      <c r="GSP1023" s="297"/>
      <c r="GSQ1023" s="297"/>
      <c r="GSR1023" s="297"/>
      <c r="GSS1023" s="297"/>
      <c r="GST1023" s="297"/>
      <c r="GSU1023" s="297"/>
      <c r="GSV1023" s="297"/>
      <c r="GSW1023" s="297"/>
      <c r="GSX1023" s="297"/>
      <c r="GSY1023" s="297"/>
      <c r="GSZ1023" s="297"/>
      <c r="GTA1023" s="297"/>
      <c r="GTB1023" s="297"/>
      <c r="GTC1023" s="297"/>
      <c r="GTD1023" s="297"/>
      <c r="GTE1023" s="297"/>
      <c r="GTF1023" s="297"/>
      <c r="GTG1023" s="297"/>
      <c r="GTH1023" s="297"/>
      <c r="GTI1023" s="297"/>
      <c r="GTJ1023" s="297"/>
      <c r="GTK1023" s="297"/>
      <c r="GTL1023" s="297"/>
      <c r="GTM1023" s="297"/>
      <c r="GTN1023" s="297"/>
      <c r="GTO1023" s="297"/>
      <c r="GTP1023" s="297"/>
      <c r="GTQ1023" s="297"/>
      <c r="GTR1023" s="297"/>
      <c r="GTS1023" s="297"/>
      <c r="GTT1023" s="297"/>
      <c r="GTU1023" s="297"/>
      <c r="GTV1023" s="297"/>
      <c r="GTW1023" s="297"/>
      <c r="GTX1023" s="297"/>
      <c r="GTY1023" s="297"/>
      <c r="GTZ1023" s="297"/>
      <c r="GUA1023" s="297"/>
      <c r="GUB1023" s="297"/>
      <c r="GUC1023" s="297"/>
      <c r="GUD1023" s="297"/>
      <c r="GUE1023" s="297"/>
      <c r="GUF1023" s="297"/>
      <c r="GUG1023" s="297"/>
      <c r="GUH1023" s="297"/>
      <c r="GUI1023" s="297"/>
      <c r="GUJ1023" s="297"/>
      <c r="GUK1023" s="297"/>
      <c r="GUL1023" s="297"/>
      <c r="GUM1023" s="297"/>
      <c r="GUN1023" s="297"/>
      <c r="GUO1023" s="297"/>
      <c r="GUP1023" s="297"/>
      <c r="GUQ1023" s="297"/>
      <c r="GUR1023" s="297"/>
      <c r="GUS1023" s="297"/>
      <c r="GUT1023" s="297"/>
      <c r="GUU1023" s="297"/>
      <c r="GUV1023" s="297"/>
      <c r="GUW1023" s="297"/>
      <c r="GUX1023" s="297"/>
      <c r="GUY1023" s="297"/>
      <c r="GUZ1023" s="297"/>
      <c r="GVA1023" s="297"/>
      <c r="GVB1023" s="297"/>
      <c r="GVC1023" s="297"/>
      <c r="GVD1023" s="297"/>
      <c r="GVE1023" s="297"/>
      <c r="GVF1023" s="297"/>
      <c r="GVG1023" s="297"/>
      <c r="GVH1023" s="297"/>
      <c r="GVI1023" s="297"/>
      <c r="GVJ1023" s="297"/>
      <c r="GVK1023" s="297"/>
      <c r="GVL1023" s="297"/>
      <c r="GVM1023" s="297"/>
      <c r="GVN1023" s="297"/>
      <c r="GVO1023" s="297"/>
      <c r="GVP1023" s="297"/>
      <c r="GVQ1023" s="297"/>
      <c r="GVR1023" s="297"/>
      <c r="GVS1023" s="297"/>
      <c r="GVT1023" s="297"/>
      <c r="GVU1023" s="297"/>
      <c r="GVV1023" s="297"/>
      <c r="GVW1023" s="297"/>
      <c r="GVX1023" s="297"/>
      <c r="GVY1023" s="297"/>
      <c r="GVZ1023" s="297"/>
      <c r="GWA1023" s="297"/>
      <c r="GWB1023" s="297"/>
      <c r="GWC1023" s="297"/>
      <c r="GWD1023" s="297"/>
      <c r="GWE1023" s="297"/>
      <c r="GWF1023" s="297"/>
      <c r="GWG1023" s="297"/>
      <c r="GWH1023" s="297"/>
      <c r="GWI1023" s="297"/>
      <c r="GWJ1023" s="297"/>
      <c r="GWK1023" s="297"/>
      <c r="GWL1023" s="297"/>
      <c r="GWM1023" s="297"/>
      <c r="GWN1023" s="297"/>
      <c r="GWO1023" s="297"/>
      <c r="GWP1023" s="297"/>
      <c r="GWQ1023" s="297"/>
      <c r="GWR1023" s="297"/>
      <c r="GWS1023" s="297"/>
      <c r="GWT1023" s="297"/>
      <c r="GWU1023" s="297"/>
      <c r="GWV1023" s="297"/>
      <c r="GWW1023" s="297"/>
      <c r="GWX1023" s="297"/>
      <c r="GWY1023" s="297"/>
      <c r="GWZ1023" s="297"/>
      <c r="GXA1023" s="297"/>
      <c r="GXB1023" s="297"/>
      <c r="GXC1023" s="297"/>
      <c r="GXD1023" s="297"/>
      <c r="GXE1023" s="297"/>
      <c r="GXF1023" s="297"/>
      <c r="GXG1023" s="297"/>
      <c r="GXH1023" s="297"/>
      <c r="GXI1023" s="297"/>
      <c r="GXJ1023" s="297"/>
      <c r="GXK1023" s="297"/>
      <c r="GXL1023" s="297"/>
      <c r="GXM1023" s="297"/>
      <c r="GXN1023" s="297"/>
      <c r="GXO1023" s="297"/>
      <c r="GXP1023" s="297"/>
      <c r="GXQ1023" s="297"/>
      <c r="GXR1023" s="297"/>
      <c r="GXS1023" s="297"/>
      <c r="GXT1023" s="297"/>
      <c r="GXU1023" s="297"/>
      <c r="GXV1023" s="297"/>
      <c r="GXW1023" s="297"/>
      <c r="GXX1023" s="297"/>
      <c r="GXY1023" s="297"/>
      <c r="GXZ1023" s="297"/>
      <c r="GYA1023" s="297"/>
      <c r="GYB1023" s="297"/>
      <c r="GYC1023" s="297"/>
      <c r="GYD1023" s="297"/>
      <c r="GYE1023" s="297"/>
      <c r="GYF1023" s="297"/>
      <c r="GYG1023" s="297"/>
      <c r="GYH1023" s="297"/>
      <c r="GYI1023" s="297"/>
      <c r="GYJ1023" s="297"/>
      <c r="GYK1023" s="297"/>
      <c r="GYL1023" s="297"/>
      <c r="GYM1023" s="297"/>
      <c r="GYN1023" s="297"/>
      <c r="GYO1023" s="297"/>
      <c r="GYP1023" s="297"/>
      <c r="GYQ1023" s="297"/>
      <c r="GYR1023" s="297"/>
      <c r="GYS1023" s="297"/>
      <c r="GYT1023" s="297"/>
      <c r="GYU1023" s="297"/>
      <c r="GYV1023" s="297"/>
      <c r="GYW1023" s="297"/>
      <c r="GYX1023" s="297"/>
      <c r="GYY1023" s="297"/>
      <c r="GYZ1023" s="297"/>
      <c r="GZA1023" s="297"/>
      <c r="GZB1023" s="297"/>
      <c r="GZC1023" s="297"/>
      <c r="GZD1023" s="297"/>
      <c r="GZE1023" s="297"/>
      <c r="GZF1023" s="297"/>
      <c r="GZG1023" s="297"/>
      <c r="GZH1023" s="297"/>
      <c r="GZI1023" s="297"/>
      <c r="GZJ1023" s="297"/>
      <c r="GZK1023" s="297"/>
      <c r="GZL1023" s="297"/>
      <c r="GZM1023" s="297"/>
      <c r="GZN1023" s="297"/>
      <c r="GZO1023" s="297"/>
      <c r="GZP1023" s="297"/>
      <c r="GZQ1023" s="297"/>
      <c r="GZR1023" s="297"/>
      <c r="GZS1023" s="297"/>
      <c r="GZT1023" s="297"/>
      <c r="GZU1023" s="297"/>
      <c r="GZV1023" s="297"/>
      <c r="GZW1023" s="297"/>
      <c r="GZX1023" s="297"/>
      <c r="GZY1023" s="297"/>
      <c r="GZZ1023" s="297"/>
      <c r="HAA1023" s="297"/>
      <c r="HAB1023" s="297"/>
      <c r="HAC1023" s="297"/>
      <c r="HAD1023" s="297"/>
      <c r="HAE1023" s="297"/>
      <c r="HAF1023" s="297"/>
      <c r="HAG1023" s="297"/>
      <c r="HAH1023" s="297"/>
      <c r="HAI1023" s="297"/>
      <c r="HAJ1023" s="297"/>
      <c r="HAK1023" s="297"/>
      <c r="HAL1023" s="297"/>
      <c r="HAM1023" s="297"/>
      <c r="HAN1023" s="297"/>
      <c r="HAO1023" s="297"/>
      <c r="HAP1023" s="297"/>
      <c r="HAQ1023" s="297"/>
      <c r="HAR1023" s="297"/>
      <c r="HAS1023" s="297"/>
      <c r="HAT1023" s="297"/>
      <c r="HAU1023" s="297"/>
      <c r="HAV1023" s="297"/>
      <c r="HAW1023" s="297"/>
      <c r="HAX1023" s="297"/>
      <c r="HAY1023" s="297"/>
      <c r="HAZ1023" s="297"/>
      <c r="HBA1023" s="297"/>
      <c r="HBB1023" s="297"/>
      <c r="HBC1023" s="297"/>
      <c r="HBD1023" s="297"/>
      <c r="HBE1023" s="297"/>
      <c r="HBF1023" s="297"/>
      <c r="HBG1023" s="297"/>
      <c r="HBH1023" s="297"/>
      <c r="HBI1023" s="297"/>
      <c r="HBJ1023" s="297"/>
      <c r="HBK1023" s="297"/>
      <c r="HBL1023" s="297"/>
      <c r="HBM1023" s="297"/>
      <c r="HBN1023" s="297"/>
      <c r="HBO1023" s="297"/>
      <c r="HBP1023" s="297"/>
      <c r="HBQ1023" s="297"/>
      <c r="HBR1023" s="297"/>
      <c r="HBS1023" s="297"/>
      <c r="HBT1023" s="297"/>
      <c r="HBU1023" s="297"/>
      <c r="HBV1023" s="297"/>
      <c r="HBW1023" s="297"/>
      <c r="HBX1023" s="297"/>
      <c r="HBY1023" s="297"/>
      <c r="HBZ1023" s="297"/>
      <c r="HCA1023" s="297"/>
      <c r="HCB1023" s="297"/>
      <c r="HCC1023" s="297"/>
      <c r="HCD1023" s="297"/>
      <c r="HCE1023" s="297"/>
      <c r="HCF1023" s="297"/>
      <c r="HCG1023" s="297"/>
      <c r="HCH1023" s="297"/>
      <c r="HCI1023" s="297"/>
      <c r="HCJ1023" s="297"/>
      <c r="HCK1023" s="297"/>
      <c r="HCL1023" s="297"/>
      <c r="HCM1023" s="297"/>
      <c r="HCN1023" s="297"/>
      <c r="HCO1023" s="297"/>
      <c r="HCP1023" s="297"/>
      <c r="HCQ1023" s="297"/>
      <c r="HCR1023" s="297"/>
      <c r="HCS1023" s="297"/>
      <c r="HCT1023" s="297"/>
      <c r="HCU1023" s="297"/>
      <c r="HCV1023" s="297"/>
      <c r="HCW1023" s="297"/>
      <c r="HCX1023" s="297"/>
      <c r="HCY1023" s="297"/>
      <c r="HCZ1023" s="297"/>
      <c r="HDA1023" s="297"/>
      <c r="HDB1023" s="297"/>
      <c r="HDC1023" s="297"/>
      <c r="HDD1023" s="297"/>
      <c r="HDE1023" s="297"/>
      <c r="HDF1023" s="297"/>
      <c r="HDG1023" s="297"/>
      <c r="HDH1023" s="297"/>
      <c r="HDI1023" s="297"/>
      <c r="HDJ1023" s="297"/>
      <c r="HDK1023" s="297"/>
      <c r="HDL1023" s="297"/>
      <c r="HDM1023" s="297"/>
      <c r="HDN1023" s="297"/>
      <c r="HDO1023" s="297"/>
      <c r="HDP1023" s="297"/>
      <c r="HDQ1023" s="297"/>
      <c r="HDR1023" s="297"/>
      <c r="HDS1023" s="297"/>
      <c r="HDT1023" s="297"/>
      <c r="HDU1023" s="297"/>
      <c r="HDV1023" s="297"/>
      <c r="HDW1023" s="297"/>
      <c r="HDX1023" s="297"/>
      <c r="HDY1023" s="297"/>
      <c r="HDZ1023" s="297"/>
      <c r="HEA1023" s="297"/>
      <c r="HEB1023" s="297"/>
      <c r="HEC1023" s="297"/>
      <c r="HED1023" s="297"/>
      <c r="HEE1023" s="297"/>
      <c r="HEF1023" s="297"/>
      <c r="HEG1023" s="297"/>
      <c r="HEH1023" s="297"/>
      <c r="HEI1023" s="297"/>
      <c r="HEJ1023" s="297"/>
      <c r="HEK1023" s="297"/>
      <c r="HEL1023" s="297"/>
      <c r="HEM1023" s="297"/>
      <c r="HEN1023" s="297"/>
      <c r="HEO1023" s="297"/>
      <c r="HEP1023" s="297"/>
      <c r="HEQ1023" s="297"/>
      <c r="HER1023" s="297"/>
      <c r="HES1023" s="297"/>
      <c r="HET1023" s="297"/>
      <c r="HEU1023" s="297"/>
      <c r="HEV1023" s="297"/>
      <c r="HEW1023" s="297"/>
      <c r="HEX1023" s="297"/>
      <c r="HEY1023" s="297"/>
      <c r="HEZ1023" s="297"/>
      <c r="HFA1023" s="297"/>
      <c r="HFB1023" s="297"/>
      <c r="HFC1023" s="297"/>
      <c r="HFD1023" s="297"/>
      <c r="HFE1023" s="297"/>
      <c r="HFF1023" s="297"/>
      <c r="HFG1023" s="297"/>
      <c r="HFH1023" s="297"/>
      <c r="HFI1023" s="297"/>
      <c r="HFJ1023" s="297"/>
      <c r="HFK1023" s="297"/>
      <c r="HFL1023" s="297"/>
      <c r="HFM1023" s="297"/>
      <c r="HFN1023" s="297"/>
      <c r="HFO1023" s="297"/>
      <c r="HFP1023" s="297"/>
      <c r="HFQ1023" s="297"/>
      <c r="HFR1023" s="297"/>
      <c r="HFS1023" s="297"/>
      <c r="HFT1023" s="297"/>
      <c r="HFU1023" s="297"/>
      <c r="HFV1023" s="297"/>
      <c r="HFW1023" s="297"/>
      <c r="HFX1023" s="297"/>
      <c r="HFY1023" s="297"/>
      <c r="HFZ1023" s="297"/>
      <c r="HGA1023" s="297"/>
      <c r="HGB1023" s="297"/>
      <c r="HGC1023" s="297"/>
      <c r="HGD1023" s="297"/>
      <c r="HGE1023" s="297"/>
      <c r="HGF1023" s="297"/>
      <c r="HGG1023" s="297"/>
      <c r="HGH1023" s="297"/>
      <c r="HGI1023" s="297"/>
      <c r="HGJ1023" s="297"/>
      <c r="HGK1023" s="297"/>
      <c r="HGL1023" s="297"/>
      <c r="HGM1023" s="297"/>
      <c r="HGN1023" s="297"/>
      <c r="HGO1023" s="297"/>
      <c r="HGP1023" s="297"/>
      <c r="HGQ1023" s="297"/>
      <c r="HGR1023" s="297"/>
      <c r="HGS1023" s="297"/>
      <c r="HGT1023" s="297"/>
      <c r="HGU1023" s="297"/>
      <c r="HGV1023" s="297"/>
      <c r="HGW1023" s="297"/>
      <c r="HGX1023" s="297"/>
      <c r="HGY1023" s="297"/>
      <c r="HGZ1023" s="297"/>
      <c r="HHA1023" s="297"/>
      <c r="HHB1023" s="297"/>
      <c r="HHC1023" s="297"/>
      <c r="HHD1023" s="297"/>
      <c r="HHE1023" s="297"/>
      <c r="HHF1023" s="297"/>
      <c r="HHG1023" s="297"/>
      <c r="HHH1023" s="297"/>
      <c r="HHI1023" s="297"/>
      <c r="HHJ1023" s="297"/>
      <c r="HHK1023" s="297"/>
      <c r="HHL1023" s="297"/>
      <c r="HHM1023" s="297"/>
      <c r="HHN1023" s="297"/>
      <c r="HHO1023" s="297"/>
      <c r="HHP1023" s="297"/>
      <c r="HHQ1023" s="297"/>
      <c r="HHR1023" s="297"/>
      <c r="HHS1023" s="297"/>
      <c r="HHT1023" s="297"/>
      <c r="HHU1023" s="297"/>
      <c r="HHV1023" s="297"/>
      <c r="HHW1023" s="297"/>
      <c r="HHX1023" s="297"/>
      <c r="HHY1023" s="297"/>
      <c r="HHZ1023" s="297"/>
      <c r="HIA1023" s="297"/>
      <c r="HIB1023" s="297"/>
      <c r="HIC1023" s="297"/>
      <c r="HID1023" s="297"/>
      <c r="HIE1023" s="297"/>
      <c r="HIF1023" s="297"/>
      <c r="HIG1023" s="297"/>
      <c r="HIH1023" s="297"/>
      <c r="HII1023" s="297"/>
      <c r="HIJ1023" s="297"/>
      <c r="HIK1023" s="297"/>
      <c r="HIL1023" s="297"/>
      <c r="HIM1023" s="297"/>
      <c r="HIN1023" s="297"/>
      <c r="HIO1023" s="297"/>
      <c r="HIP1023" s="297"/>
      <c r="HIQ1023" s="297"/>
      <c r="HIR1023" s="297"/>
      <c r="HIS1023" s="297"/>
      <c r="HIT1023" s="297"/>
      <c r="HIU1023" s="297"/>
      <c r="HIV1023" s="297"/>
      <c r="HIW1023" s="297"/>
      <c r="HIX1023" s="297"/>
      <c r="HIY1023" s="297"/>
      <c r="HIZ1023" s="297"/>
      <c r="HJA1023" s="297"/>
      <c r="HJB1023" s="297"/>
      <c r="HJC1023" s="297"/>
      <c r="HJD1023" s="297"/>
      <c r="HJE1023" s="297"/>
      <c r="HJF1023" s="297"/>
      <c r="HJG1023" s="297"/>
      <c r="HJH1023" s="297"/>
      <c r="HJI1023" s="297"/>
      <c r="HJJ1023" s="297"/>
      <c r="HJK1023" s="297"/>
      <c r="HJL1023" s="297"/>
      <c r="HJM1023" s="297"/>
      <c r="HJN1023" s="297"/>
      <c r="HJO1023" s="297"/>
      <c r="HJP1023" s="297"/>
      <c r="HJQ1023" s="297"/>
      <c r="HJR1023" s="297"/>
      <c r="HJS1023" s="297"/>
      <c r="HJT1023" s="297"/>
      <c r="HJU1023" s="297"/>
      <c r="HJV1023" s="297"/>
      <c r="HJW1023" s="297"/>
      <c r="HJX1023" s="297"/>
      <c r="HJY1023" s="297"/>
      <c r="HJZ1023" s="297"/>
      <c r="HKA1023" s="297"/>
      <c r="HKB1023" s="297"/>
      <c r="HKC1023" s="297"/>
      <c r="HKD1023" s="297"/>
      <c r="HKE1023" s="297"/>
      <c r="HKF1023" s="297"/>
      <c r="HKG1023" s="297"/>
      <c r="HKH1023" s="297"/>
      <c r="HKI1023" s="297"/>
      <c r="HKJ1023" s="297"/>
      <c r="HKK1023" s="297"/>
      <c r="HKL1023" s="297"/>
      <c r="HKM1023" s="297"/>
      <c r="HKN1023" s="297"/>
      <c r="HKO1023" s="297"/>
      <c r="HKP1023" s="297"/>
      <c r="HKQ1023" s="297"/>
      <c r="HKR1023" s="297"/>
      <c r="HKS1023" s="297"/>
      <c r="HKT1023" s="297"/>
      <c r="HKU1023" s="297"/>
      <c r="HKV1023" s="297"/>
      <c r="HKW1023" s="297"/>
      <c r="HKX1023" s="297"/>
      <c r="HKY1023" s="297"/>
      <c r="HKZ1023" s="297"/>
      <c r="HLA1023" s="297"/>
      <c r="HLB1023" s="297"/>
      <c r="HLC1023" s="297"/>
      <c r="HLD1023" s="297"/>
      <c r="HLE1023" s="297"/>
      <c r="HLF1023" s="297"/>
      <c r="HLG1023" s="297"/>
      <c r="HLH1023" s="297"/>
      <c r="HLI1023" s="297"/>
      <c r="HLJ1023" s="297"/>
      <c r="HLK1023" s="297"/>
      <c r="HLL1023" s="297"/>
      <c r="HLM1023" s="297"/>
      <c r="HLN1023" s="297"/>
      <c r="HLO1023" s="297"/>
      <c r="HLP1023" s="297"/>
      <c r="HLQ1023" s="297"/>
      <c r="HLR1023" s="297"/>
      <c r="HLS1023" s="297"/>
      <c r="HLT1023" s="297"/>
      <c r="HLU1023" s="297"/>
      <c r="HLV1023" s="297"/>
      <c r="HLW1023" s="297"/>
      <c r="HLX1023" s="297"/>
      <c r="HLY1023" s="297"/>
      <c r="HLZ1023" s="297"/>
      <c r="HMA1023" s="297"/>
      <c r="HMB1023" s="297"/>
      <c r="HMC1023" s="297"/>
      <c r="HMD1023" s="297"/>
      <c r="HME1023" s="297"/>
      <c r="HMF1023" s="297"/>
      <c r="HMG1023" s="297"/>
      <c r="HMH1023" s="297"/>
      <c r="HMI1023" s="297"/>
      <c r="HMJ1023" s="297"/>
      <c r="HMK1023" s="297"/>
      <c r="HML1023" s="297"/>
      <c r="HMM1023" s="297"/>
      <c r="HMN1023" s="297"/>
      <c r="HMO1023" s="297"/>
      <c r="HMP1023" s="297"/>
      <c r="HMQ1023" s="297"/>
      <c r="HMR1023" s="297"/>
      <c r="HMS1023" s="297"/>
      <c r="HMT1023" s="297"/>
      <c r="HMU1023" s="297"/>
      <c r="HMV1023" s="297"/>
      <c r="HMW1023" s="297"/>
      <c r="HMX1023" s="297"/>
      <c r="HMY1023" s="297"/>
      <c r="HMZ1023" s="297"/>
      <c r="HNA1023" s="297"/>
      <c r="HNB1023" s="297"/>
      <c r="HNC1023" s="297"/>
      <c r="HND1023" s="297"/>
      <c r="HNE1023" s="297"/>
      <c r="HNF1023" s="297"/>
      <c r="HNG1023" s="297"/>
      <c r="HNH1023" s="297"/>
      <c r="HNI1023" s="297"/>
      <c r="HNJ1023" s="297"/>
      <c r="HNK1023" s="297"/>
      <c r="HNL1023" s="297"/>
      <c r="HNM1023" s="297"/>
      <c r="HNN1023" s="297"/>
      <c r="HNO1023" s="297"/>
      <c r="HNP1023" s="297"/>
      <c r="HNQ1023" s="297"/>
      <c r="HNR1023" s="297"/>
      <c r="HNS1023" s="297"/>
      <c r="HNT1023" s="297"/>
      <c r="HNU1023" s="297"/>
      <c r="HNV1023" s="297"/>
      <c r="HNW1023" s="297"/>
      <c r="HNX1023" s="297"/>
      <c r="HNY1023" s="297"/>
      <c r="HNZ1023" s="297"/>
      <c r="HOA1023" s="297"/>
      <c r="HOB1023" s="297"/>
      <c r="HOC1023" s="297"/>
      <c r="HOD1023" s="297"/>
      <c r="HOE1023" s="297"/>
      <c r="HOF1023" s="297"/>
      <c r="HOG1023" s="297"/>
      <c r="HOH1023" s="297"/>
      <c r="HOI1023" s="297"/>
      <c r="HOJ1023" s="297"/>
      <c r="HOK1023" s="297"/>
      <c r="HOL1023" s="297"/>
      <c r="HOM1023" s="297"/>
      <c r="HON1023" s="297"/>
      <c r="HOO1023" s="297"/>
      <c r="HOP1023" s="297"/>
      <c r="HOQ1023" s="297"/>
      <c r="HOR1023" s="297"/>
      <c r="HOS1023" s="297"/>
      <c r="HOT1023" s="297"/>
      <c r="HOU1023" s="297"/>
      <c r="HOV1023" s="297"/>
      <c r="HOW1023" s="297"/>
      <c r="HOX1023" s="297"/>
      <c r="HOY1023" s="297"/>
      <c r="HOZ1023" s="297"/>
      <c r="HPA1023" s="297"/>
      <c r="HPB1023" s="297"/>
      <c r="HPC1023" s="297"/>
      <c r="HPD1023" s="297"/>
      <c r="HPE1023" s="297"/>
      <c r="HPF1023" s="297"/>
      <c r="HPG1023" s="297"/>
      <c r="HPH1023" s="297"/>
      <c r="HPI1023" s="297"/>
      <c r="HPJ1023" s="297"/>
      <c r="HPK1023" s="297"/>
      <c r="HPL1023" s="297"/>
      <c r="HPM1023" s="297"/>
      <c r="HPN1023" s="297"/>
      <c r="HPO1023" s="297"/>
      <c r="HPP1023" s="297"/>
      <c r="HPQ1023" s="297"/>
      <c r="HPR1023" s="297"/>
      <c r="HPS1023" s="297"/>
      <c r="HPT1023" s="297"/>
      <c r="HPU1023" s="297"/>
      <c r="HPV1023" s="297"/>
      <c r="HPW1023" s="297"/>
      <c r="HPX1023" s="297"/>
      <c r="HPY1023" s="297"/>
      <c r="HPZ1023" s="297"/>
      <c r="HQA1023" s="297"/>
      <c r="HQB1023" s="297"/>
      <c r="HQC1023" s="297"/>
      <c r="HQD1023" s="297"/>
      <c r="HQE1023" s="297"/>
      <c r="HQF1023" s="297"/>
      <c r="HQG1023" s="297"/>
      <c r="HQH1023" s="297"/>
      <c r="HQI1023" s="297"/>
      <c r="HQJ1023" s="297"/>
      <c r="HQK1023" s="297"/>
      <c r="HQL1023" s="297"/>
      <c r="HQM1023" s="297"/>
      <c r="HQN1023" s="297"/>
      <c r="HQO1023" s="297"/>
      <c r="HQP1023" s="297"/>
      <c r="HQQ1023" s="297"/>
      <c r="HQR1023" s="297"/>
      <c r="HQS1023" s="297"/>
      <c r="HQT1023" s="297"/>
      <c r="HQU1023" s="297"/>
      <c r="HQV1023" s="297"/>
      <c r="HQW1023" s="297"/>
      <c r="HQX1023" s="297"/>
      <c r="HQY1023" s="297"/>
      <c r="HQZ1023" s="297"/>
      <c r="HRA1023" s="297"/>
      <c r="HRB1023" s="297"/>
      <c r="HRC1023" s="297"/>
      <c r="HRD1023" s="297"/>
      <c r="HRE1023" s="297"/>
      <c r="HRF1023" s="297"/>
      <c r="HRG1023" s="297"/>
      <c r="HRH1023" s="297"/>
      <c r="HRI1023" s="297"/>
      <c r="HRJ1023" s="297"/>
      <c r="HRK1023" s="297"/>
      <c r="HRL1023" s="297"/>
      <c r="HRM1023" s="297"/>
      <c r="HRN1023" s="297"/>
      <c r="HRO1023" s="297"/>
      <c r="HRP1023" s="297"/>
      <c r="HRQ1023" s="297"/>
      <c r="HRR1023" s="297"/>
      <c r="HRS1023" s="297"/>
      <c r="HRT1023" s="297"/>
      <c r="HRU1023" s="297"/>
      <c r="HRV1023" s="297"/>
      <c r="HRW1023" s="297"/>
      <c r="HRX1023" s="297"/>
      <c r="HRY1023" s="297"/>
      <c r="HRZ1023" s="297"/>
      <c r="HSA1023" s="297"/>
      <c r="HSB1023" s="297"/>
      <c r="HSC1023" s="297"/>
      <c r="HSD1023" s="297"/>
      <c r="HSE1023" s="297"/>
      <c r="HSF1023" s="297"/>
      <c r="HSG1023" s="297"/>
      <c r="HSH1023" s="297"/>
      <c r="HSI1023" s="297"/>
      <c r="HSJ1023" s="297"/>
      <c r="HSK1023" s="297"/>
      <c r="HSL1023" s="297"/>
      <c r="HSM1023" s="297"/>
      <c r="HSN1023" s="297"/>
      <c r="HSO1023" s="297"/>
      <c r="HSP1023" s="297"/>
      <c r="HSQ1023" s="297"/>
      <c r="HSR1023" s="297"/>
      <c r="HSS1023" s="297"/>
      <c r="HST1023" s="297"/>
      <c r="HSU1023" s="297"/>
      <c r="HSV1023" s="297"/>
      <c r="HSW1023" s="297"/>
      <c r="HSX1023" s="297"/>
      <c r="HSY1023" s="297"/>
      <c r="HSZ1023" s="297"/>
      <c r="HTA1023" s="297"/>
      <c r="HTB1023" s="297"/>
      <c r="HTC1023" s="297"/>
      <c r="HTD1023" s="297"/>
      <c r="HTE1023" s="297"/>
      <c r="HTF1023" s="297"/>
      <c r="HTG1023" s="297"/>
      <c r="HTH1023" s="297"/>
      <c r="HTI1023" s="297"/>
      <c r="HTJ1023" s="297"/>
      <c r="HTK1023" s="297"/>
      <c r="HTL1023" s="297"/>
      <c r="HTM1023" s="297"/>
      <c r="HTN1023" s="297"/>
      <c r="HTO1023" s="297"/>
      <c r="HTP1023" s="297"/>
      <c r="HTQ1023" s="297"/>
      <c r="HTR1023" s="297"/>
      <c r="HTS1023" s="297"/>
      <c r="HTT1023" s="297"/>
      <c r="HTU1023" s="297"/>
      <c r="HTV1023" s="297"/>
      <c r="HTW1023" s="297"/>
      <c r="HTX1023" s="297"/>
      <c r="HTY1023" s="297"/>
      <c r="HTZ1023" s="297"/>
      <c r="HUA1023" s="297"/>
      <c r="HUB1023" s="297"/>
      <c r="HUC1023" s="297"/>
      <c r="HUD1023" s="297"/>
      <c r="HUE1023" s="297"/>
      <c r="HUF1023" s="297"/>
      <c r="HUG1023" s="297"/>
      <c r="HUH1023" s="297"/>
      <c r="HUI1023" s="297"/>
      <c r="HUJ1023" s="297"/>
      <c r="HUK1023" s="297"/>
      <c r="HUL1023" s="297"/>
      <c r="HUM1023" s="297"/>
      <c r="HUN1023" s="297"/>
      <c r="HUO1023" s="297"/>
      <c r="HUP1023" s="297"/>
      <c r="HUQ1023" s="297"/>
      <c r="HUR1023" s="297"/>
      <c r="HUS1023" s="297"/>
      <c r="HUT1023" s="297"/>
      <c r="HUU1023" s="297"/>
      <c r="HUV1023" s="297"/>
      <c r="HUW1023" s="297"/>
      <c r="HUX1023" s="297"/>
      <c r="HUY1023" s="297"/>
      <c r="HUZ1023" s="297"/>
      <c r="HVA1023" s="297"/>
      <c r="HVB1023" s="297"/>
      <c r="HVC1023" s="297"/>
      <c r="HVD1023" s="297"/>
      <c r="HVE1023" s="297"/>
      <c r="HVF1023" s="297"/>
      <c r="HVG1023" s="297"/>
      <c r="HVH1023" s="297"/>
      <c r="HVI1023" s="297"/>
      <c r="HVJ1023" s="297"/>
      <c r="HVK1023" s="297"/>
      <c r="HVL1023" s="297"/>
      <c r="HVM1023" s="297"/>
      <c r="HVN1023" s="297"/>
      <c r="HVO1023" s="297"/>
      <c r="HVP1023" s="297"/>
      <c r="HVQ1023" s="297"/>
      <c r="HVR1023" s="297"/>
      <c r="HVS1023" s="297"/>
      <c r="HVT1023" s="297"/>
      <c r="HVU1023" s="297"/>
      <c r="HVV1023" s="297"/>
      <c r="HVW1023" s="297"/>
      <c r="HVX1023" s="297"/>
      <c r="HVY1023" s="297"/>
      <c r="HVZ1023" s="297"/>
      <c r="HWA1023" s="297"/>
      <c r="HWB1023" s="297"/>
      <c r="HWC1023" s="297"/>
      <c r="HWD1023" s="297"/>
      <c r="HWE1023" s="297"/>
      <c r="HWF1023" s="297"/>
      <c r="HWG1023" s="297"/>
      <c r="HWH1023" s="297"/>
      <c r="HWI1023" s="297"/>
      <c r="HWJ1023" s="297"/>
      <c r="HWK1023" s="297"/>
      <c r="HWL1023" s="297"/>
      <c r="HWM1023" s="297"/>
      <c r="HWN1023" s="297"/>
      <c r="HWO1023" s="297"/>
      <c r="HWP1023" s="297"/>
      <c r="HWQ1023" s="297"/>
      <c r="HWR1023" s="297"/>
      <c r="HWS1023" s="297"/>
      <c r="HWT1023" s="297"/>
      <c r="HWU1023" s="297"/>
      <c r="HWV1023" s="297"/>
      <c r="HWW1023" s="297"/>
      <c r="HWX1023" s="297"/>
      <c r="HWY1023" s="297"/>
      <c r="HWZ1023" s="297"/>
      <c r="HXA1023" s="297"/>
      <c r="HXB1023" s="297"/>
      <c r="HXC1023" s="297"/>
      <c r="HXD1023" s="297"/>
      <c r="HXE1023" s="297"/>
      <c r="HXF1023" s="297"/>
      <c r="HXG1023" s="297"/>
      <c r="HXH1023" s="297"/>
      <c r="HXI1023" s="297"/>
      <c r="HXJ1023" s="297"/>
      <c r="HXK1023" s="297"/>
      <c r="HXL1023" s="297"/>
      <c r="HXM1023" s="297"/>
      <c r="HXN1023" s="297"/>
      <c r="HXO1023" s="297"/>
      <c r="HXP1023" s="297"/>
      <c r="HXQ1023" s="297"/>
      <c r="HXR1023" s="297"/>
      <c r="HXS1023" s="297"/>
      <c r="HXT1023" s="297"/>
      <c r="HXU1023" s="297"/>
      <c r="HXV1023" s="297"/>
      <c r="HXW1023" s="297"/>
      <c r="HXX1023" s="297"/>
      <c r="HXY1023" s="297"/>
      <c r="HXZ1023" s="297"/>
      <c r="HYA1023" s="297"/>
      <c r="HYB1023" s="297"/>
      <c r="HYC1023" s="297"/>
      <c r="HYD1023" s="297"/>
      <c r="HYE1023" s="297"/>
      <c r="HYF1023" s="297"/>
      <c r="HYG1023" s="297"/>
      <c r="HYH1023" s="297"/>
      <c r="HYI1023" s="297"/>
      <c r="HYJ1023" s="297"/>
      <c r="HYK1023" s="297"/>
      <c r="HYL1023" s="297"/>
      <c r="HYM1023" s="297"/>
      <c r="HYN1023" s="297"/>
      <c r="HYO1023" s="297"/>
      <c r="HYP1023" s="297"/>
      <c r="HYQ1023" s="297"/>
      <c r="HYR1023" s="297"/>
      <c r="HYS1023" s="297"/>
      <c r="HYT1023" s="297"/>
      <c r="HYU1023" s="297"/>
      <c r="HYV1023" s="297"/>
      <c r="HYW1023" s="297"/>
      <c r="HYX1023" s="297"/>
      <c r="HYY1023" s="297"/>
      <c r="HYZ1023" s="297"/>
      <c r="HZA1023" s="297"/>
      <c r="HZB1023" s="297"/>
      <c r="HZC1023" s="297"/>
      <c r="HZD1023" s="297"/>
      <c r="HZE1023" s="297"/>
      <c r="HZF1023" s="297"/>
      <c r="HZG1023" s="297"/>
      <c r="HZH1023" s="297"/>
      <c r="HZI1023" s="297"/>
      <c r="HZJ1023" s="297"/>
      <c r="HZK1023" s="297"/>
      <c r="HZL1023" s="297"/>
      <c r="HZM1023" s="297"/>
      <c r="HZN1023" s="297"/>
      <c r="HZO1023" s="297"/>
      <c r="HZP1023" s="297"/>
      <c r="HZQ1023" s="297"/>
      <c r="HZR1023" s="297"/>
      <c r="HZS1023" s="297"/>
      <c r="HZT1023" s="297"/>
      <c r="HZU1023" s="297"/>
      <c r="HZV1023" s="297"/>
      <c r="HZW1023" s="297"/>
      <c r="HZX1023" s="297"/>
      <c r="HZY1023" s="297"/>
      <c r="HZZ1023" s="297"/>
      <c r="IAA1023" s="297"/>
      <c r="IAB1023" s="297"/>
      <c r="IAC1023" s="297"/>
      <c r="IAD1023" s="297"/>
      <c r="IAE1023" s="297"/>
      <c r="IAF1023" s="297"/>
      <c r="IAG1023" s="297"/>
      <c r="IAH1023" s="297"/>
      <c r="IAI1023" s="297"/>
      <c r="IAJ1023" s="297"/>
      <c r="IAK1023" s="297"/>
      <c r="IAL1023" s="297"/>
      <c r="IAM1023" s="297"/>
      <c r="IAN1023" s="297"/>
      <c r="IAO1023" s="297"/>
      <c r="IAP1023" s="297"/>
      <c r="IAQ1023" s="297"/>
      <c r="IAR1023" s="297"/>
      <c r="IAS1023" s="297"/>
      <c r="IAT1023" s="297"/>
      <c r="IAU1023" s="297"/>
      <c r="IAV1023" s="297"/>
      <c r="IAW1023" s="297"/>
      <c r="IAX1023" s="297"/>
      <c r="IAY1023" s="297"/>
      <c r="IAZ1023" s="297"/>
      <c r="IBA1023" s="297"/>
      <c r="IBB1023" s="297"/>
      <c r="IBC1023" s="297"/>
      <c r="IBD1023" s="297"/>
      <c r="IBE1023" s="297"/>
      <c r="IBF1023" s="297"/>
      <c r="IBG1023" s="297"/>
      <c r="IBH1023" s="297"/>
      <c r="IBI1023" s="297"/>
      <c r="IBJ1023" s="297"/>
      <c r="IBK1023" s="297"/>
      <c r="IBL1023" s="297"/>
      <c r="IBM1023" s="297"/>
      <c r="IBN1023" s="297"/>
      <c r="IBO1023" s="297"/>
      <c r="IBP1023" s="297"/>
      <c r="IBQ1023" s="297"/>
      <c r="IBR1023" s="297"/>
      <c r="IBS1023" s="297"/>
      <c r="IBT1023" s="297"/>
      <c r="IBU1023" s="297"/>
      <c r="IBV1023" s="297"/>
      <c r="IBW1023" s="297"/>
      <c r="IBX1023" s="297"/>
      <c r="IBY1023" s="297"/>
      <c r="IBZ1023" s="297"/>
      <c r="ICA1023" s="297"/>
      <c r="ICB1023" s="297"/>
      <c r="ICC1023" s="297"/>
      <c r="ICD1023" s="297"/>
      <c r="ICE1023" s="297"/>
      <c r="ICF1023" s="297"/>
      <c r="ICG1023" s="297"/>
      <c r="ICH1023" s="297"/>
      <c r="ICI1023" s="297"/>
      <c r="ICJ1023" s="297"/>
      <c r="ICK1023" s="297"/>
      <c r="ICL1023" s="297"/>
      <c r="ICM1023" s="297"/>
      <c r="ICN1023" s="297"/>
      <c r="ICO1023" s="297"/>
      <c r="ICP1023" s="297"/>
      <c r="ICQ1023" s="297"/>
      <c r="ICR1023" s="297"/>
      <c r="ICS1023" s="297"/>
      <c r="ICT1023" s="297"/>
      <c r="ICU1023" s="297"/>
      <c r="ICV1023" s="297"/>
      <c r="ICW1023" s="297"/>
      <c r="ICX1023" s="297"/>
      <c r="ICY1023" s="297"/>
      <c r="ICZ1023" s="297"/>
      <c r="IDA1023" s="297"/>
      <c r="IDB1023" s="297"/>
      <c r="IDC1023" s="297"/>
      <c r="IDD1023" s="297"/>
      <c r="IDE1023" s="297"/>
      <c r="IDF1023" s="297"/>
      <c r="IDG1023" s="297"/>
      <c r="IDH1023" s="297"/>
      <c r="IDI1023" s="297"/>
      <c r="IDJ1023" s="297"/>
      <c r="IDK1023" s="297"/>
      <c r="IDL1023" s="297"/>
      <c r="IDM1023" s="297"/>
      <c r="IDN1023" s="297"/>
      <c r="IDO1023" s="297"/>
      <c r="IDP1023" s="297"/>
      <c r="IDQ1023" s="297"/>
      <c r="IDR1023" s="297"/>
      <c r="IDS1023" s="297"/>
      <c r="IDT1023" s="297"/>
      <c r="IDU1023" s="297"/>
      <c r="IDV1023" s="297"/>
      <c r="IDW1023" s="297"/>
      <c r="IDX1023" s="297"/>
      <c r="IDY1023" s="297"/>
      <c r="IDZ1023" s="297"/>
      <c r="IEA1023" s="297"/>
      <c r="IEB1023" s="297"/>
      <c r="IEC1023" s="297"/>
      <c r="IED1023" s="297"/>
      <c r="IEE1023" s="297"/>
      <c r="IEF1023" s="297"/>
      <c r="IEG1023" s="297"/>
      <c r="IEH1023" s="297"/>
      <c r="IEI1023" s="297"/>
      <c r="IEJ1023" s="297"/>
      <c r="IEK1023" s="297"/>
      <c r="IEL1023" s="297"/>
      <c r="IEM1023" s="297"/>
      <c r="IEN1023" s="297"/>
      <c r="IEO1023" s="297"/>
      <c r="IEP1023" s="297"/>
      <c r="IEQ1023" s="297"/>
      <c r="IER1023" s="297"/>
      <c r="IES1023" s="297"/>
      <c r="IET1023" s="297"/>
      <c r="IEU1023" s="297"/>
      <c r="IEV1023" s="297"/>
      <c r="IEW1023" s="297"/>
      <c r="IEX1023" s="297"/>
      <c r="IEY1023" s="297"/>
      <c r="IEZ1023" s="297"/>
      <c r="IFA1023" s="297"/>
      <c r="IFB1023" s="297"/>
      <c r="IFC1023" s="297"/>
      <c r="IFD1023" s="297"/>
      <c r="IFE1023" s="297"/>
      <c r="IFF1023" s="297"/>
      <c r="IFG1023" s="297"/>
      <c r="IFH1023" s="297"/>
      <c r="IFI1023" s="297"/>
      <c r="IFJ1023" s="297"/>
      <c r="IFK1023" s="297"/>
      <c r="IFL1023" s="297"/>
      <c r="IFM1023" s="297"/>
      <c r="IFN1023" s="297"/>
      <c r="IFO1023" s="297"/>
      <c r="IFP1023" s="297"/>
      <c r="IFQ1023" s="297"/>
      <c r="IFR1023" s="297"/>
      <c r="IFS1023" s="297"/>
      <c r="IFT1023" s="297"/>
      <c r="IFU1023" s="297"/>
      <c r="IFV1023" s="297"/>
      <c r="IFW1023" s="297"/>
      <c r="IFX1023" s="297"/>
      <c r="IFY1023" s="297"/>
      <c r="IFZ1023" s="297"/>
      <c r="IGA1023" s="297"/>
      <c r="IGB1023" s="297"/>
      <c r="IGC1023" s="297"/>
      <c r="IGD1023" s="297"/>
      <c r="IGE1023" s="297"/>
      <c r="IGF1023" s="297"/>
      <c r="IGG1023" s="297"/>
      <c r="IGH1023" s="297"/>
      <c r="IGI1023" s="297"/>
      <c r="IGJ1023" s="297"/>
      <c r="IGK1023" s="297"/>
      <c r="IGL1023" s="297"/>
      <c r="IGM1023" s="297"/>
      <c r="IGN1023" s="297"/>
      <c r="IGO1023" s="297"/>
      <c r="IGP1023" s="297"/>
      <c r="IGQ1023" s="297"/>
      <c r="IGR1023" s="297"/>
      <c r="IGS1023" s="297"/>
      <c r="IGT1023" s="297"/>
      <c r="IGU1023" s="297"/>
      <c r="IGV1023" s="297"/>
      <c r="IGW1023" s="297"/>
      <c r="IGX1023" s="297"/>
      <c r="IGY1023" s="297"/>
      <c r="IGZ1023" s="297"/>
      <c r="IHA1023" s="297"/>
      <c r="IHB1023" s="297"/>
      <c r="IHC1023" s="297"/>
      <c r="IHD1023" s="297"/>
      <c r="IHE1023" s="297"/>
      <c r="IHF1023" s="297"/>
      <c r="IHG1023" s="297"/>
      <c r="IHH1023" s="297"/>
      <c r="IHI1023" s="297"/>
      <c r="IHJ1023" s="297"/>
      <c r="IHK1023" s="297"/>
      <c r="IHL1023" s="297"/>
      <c r="IHM1023" s="297"/>
      <c r="IHN1023" s="297"/>
      <c r="IHO1023" s="297"/>
      <c r="IHP1023" s="297"/>
      <c r="IHQ1023" s="297"/>
      <c r="IHR1023" s="297"/>
      <c r="IHS1023" s="297"/>
      <c r="IHT1023" s="297"/>
      <c r="IHU1023" s="297"/>
      <c r="IHV1023" s="297"/>
      <c r="IHW1023" s="297"/>
      <c r="IHX1023" s="297"/>
      <c r="IHY1023" s="297"/>
      <c r="IHZ1023" s="297"/>
      <c r="IIA1023" s="297"/>
      <c r="IIB1023" s="297"/>
      <c r="IIC1023" s="297"/>
      <c r="IID1023" s="297"/>
      <c r="IIE1023" s="297"/>
      <c r="IIF1023" s="297"/>
      <c r="IIG1023" s="297"/>
      <c r="IIH1023" s="297"/>
      <c r="III1023" s="297"/>
      <c r="IIJ1023" s="297"/>
      <c r="IIK1023" s="297"/>
      <c r="IIL1023" s="297"/>
      <c r="IIM1023" s="297"/>
      <c r="IIN1023" s="297"/>
      <c r="IIO1023" s="297"/>
      <c r="IIP1023" s="297"/>
      <c r="IIQ1023" s="297"/>
      <c r="IIR1023" s="297"/>
      <c r="IIS1023" s="297"/>
      <c r="IIT1023" s="297"/>
      <c r="IIU1023" s="297"/>
      <c r="IIV1023" s="297"/>
      <c r="IIW1023" s="297"/>
      <c r="IIX1023" s="297"/>
      <c r="IIY1023" s="297"/>
      <c r="IIZ1023" s="297"/>
      <c r="IJA1023" s="297"/>
      <c r="IJB1023" s="297"/>
      <c r="IJC1023" s="297"/>
      <c r="IJD1023" s="297"/>
      <c r="IJE1023" s="297"/>
      <c r="IJF1023" s="297"/>
      <c r="IJG1023" s="297"/>
      <c r="IJH1023" s="297"/>
      <c r="IJI1023" s="297"/>
      <c r="IJJ1023" s="297"/>
      <c r="IJK1023" s="297"/>
      <c r="IJL1023" s="297"/>
      <c r="IJM1023" s="297"/>
      <c r="IJN1023" s="297"/>
      <c r="IJO1023" s="297"/>
      <c r="IJP1023" s="297"/>
      <c r="IJQ1023" s="297"/>
      <c r="IJR1023" s="297"/>
      <c r="IJS1023" s="297"/>
      <c r="IJT1023" s="297"/>
      <c r="IJU1023" s="297"/>
      <c r="IJV1023" s="297"/>
      <c r="IJW1023" s="297"/>
      <c r="IJX1023" s="297"/>
      <c r="IJY1023" s="297"/>
      <c r="IJZ1023" s="297"/>
      <c r="IKA1023" s="297"/>
      <c r="IKB1023" s="297"/>
      <c r="IKC1023" s="297"/>
      <c r="IKD1023" s="297"/>
      <c r="IKE1023" s="297"/>
      <c r="IKF1023" s="297"/>
      <c r="IKG1023" s="297"/>
      <c r="IKH1023" s="297"/>
      <c r="IKI1023" s="297"/>
      <c r="IKJ1023" s="297"/>
      <c r="IKK1023" s="297"/>
      <c r="IKL1023" s="297"/>
      <c r="IKM1023" s="297"/>
      <c r="IKN1023" s="297"/>
      <c r="IKO1023" s="297"/>
      <c r="IKP1023" s="297"/>
      <c r="IKQ1023" s="297"/>
      <c r="IKR1023" s="297"/>
      <c r="IKS1023" s="297"/>
      <c r="IKT1023" s="297"/>
      <c r="IKU1023" s="297"/>
      <c r="IKV1023" s="297"/>
      <c r="IKW1023" s="297"/>
      <c r="IKX1023" s="297"/>
      <c r="IKY1023" s="297"/>
      <c r="IKZ1023" s="297"/>
      <c r="ILA1023" s="297"/>
      <c r="ILB1023" s="297"/>
      <c r="ILC1023" s="297"/>
      <c r="ILD1023" s="297"/>
      <c r="ILE1023" s="297"/>
      <c r="ILF1023" s="297"/>
      <c r="ILG1023" s="297"/>
      <c r="ILH1023" s="297"/>
      <c r="ILI1023" s="297"/>
      <c r="ILJ1023" s="297"/>
      <c r="ILK1023" s="297"/>
      <c r="ILL1023" s="297"/>
      <c r="ILM1023" s="297"/>
      <c r="ILN1023" s="297"/>
      <c r="ILO1023" s="297"/>
      <c r="ILP1023" s="297"/>
      <c r="ILQ1023" s="297"/>
      <c r="ILR1023" s="297"/>
      <c r="ILS1023" s="297"/>
      <c r="ILT1023" s="297"/>
      <c r="ILU1023" s="297"/>
      <c r="ILV1023" s="297"/>
      <c r="ILW1023" s="297"/>
      <c r="ILX1023" s="297"/>
      <c r="ILY1023" s="297"/>
      <c r="ILZ1023" s="297"/>
      <c r="IMA1023" s="297"/>
      <c r="IMB1023" s="297"/>
      <c r="IMC1023" s="297"/>
      <c r="IMD1023" s="297"/>
      <c r="IME1023" s="297"/>
      <c r="IMF1023" s="297"/>
      <c r="IMG1023" s="297"/>
      <c r="IMH1023" s="297"/>
      <c r="IMI1023" s="297"/>
      <c r="IMJ1023" s="297"/>
      <c r="IMK1023" s="297"/>
      <c r="IML1023" s="297"/>
      <c r="IMM1023" s="297"/>
      <c r="IMN1023" s="297"/>
      <c r="IMO1023" s="297"/>
      <c r="IMP1023" s="297"/>
      <c r="IMQ1023" s="297"/>
      <c r="IMR1023" s="297"/>
      <c r="IMS1023" s="297"/>
      <c r="IMT1023" s="297"/>
      <c r="IMU1023" s="297"/>
      <c r="IMV1023" s="297"/>
      <c r="IMW1023" s="297"/>
      <c r="IMX1023" s="297"/>
      <c r="IMY1023" s="297"/>
      <c r="IMZ1023" s="297"/>
      <c r="INA1023" s="297"/>
      <c r="INB1023" s="297"/>
      <c r="INC1023" s="297"/>
      <c r="IND1023" s="297"/>
      <c r="INE1023" s="297"/>
      <c r="INF1023" s="297"/>
      <c r="ING1023" s="297"/>
      <c r="INH1023" s="297"/>
      <c r="INI1023" s="297"/>
      <c r="INJ1023" s="297"/>
      <c r="INK1023" s="297"/>
      <c r="INL1023" s="297"/>
      <c r="INM1023" s="297"/>
      <c r="INN1023" s="297"/>
      <c r="INO1023" s="297"/>
      <c r="INP1023" s="297"/>
      <c r="INQ1023" s="297"/>
      <c r="INR1023" s="297"/>
      <c r="INS1023" s="297"/>
      <c r="INT1023" s="297"/>
      <c r="INU1023" s="297"/>
      <c r="INV1023" s="297"/>
      <c r="INW1023" s="297"/>
      <c r="INX1023" s="297"/>
      <c r="INY1023" s="297"/>
      <c r="INZ1023" s="297"/>
      <c r="IOA1023" s="297"/>
      <c r="IOB1023" s="297"/>
      <c r="IOC1023" s="297"/>
      <c r="IOD1023" s="297"/>
      <c r="IOE1023" s="297"/>
      <c r="IOF1023" s="297"/>
      <c r="IOG1023" s="297"/>
      <c r="IOH1023" s="297"/>
      <c r="IOI1023" s="297"/>
      <c r="IOJ1023" s="297"/>
      <c r="IOK1023" s="297"/>
      <c r="IOL1023" s="297"/>
      <c r="IOM1023" s="297"/>
      <c r="ION1023" s="297"/>
      <c r="IOO1023" s="297"/>
      <c r="IOP1023" s="297"/>
      <c r="IOQ1023" s="297"/>
      <c r="IOR1023" s="297"/>
      <c r="IOS1023" s="297"/>
      <c r="IOT1023" s="297"/>
      <c r="IOU1023" s="297"/>
      <c r="IOV1023" s="297"/>
      <c r="IOW1023" s="297"/>
      <c r="IOX1023" s="297"/>
      <c r="IOY1023" s="297"/>
      <c r="IOZ1023" s="297"/>
      <c r="IPA1023" s="297"/>
      <c r="IPB1023" s="297"/>
      <c r="IPC1023" s="297"/>
      <c r="IPD1023" s="297"/>
      <c r="IPE1023" s="297"/>
      <c r="IPF1023" s="297"/>
      <c r="IPG1023" s="297"/>
      <c r="IPH1023" s="297"/>
      <c r="IPI1023" s="297"/>
      <c r="IPJ1023" s="297"/>
      <c r="IPK1023" s="297"/>
      <c r="IPL1023" s="297"/>
      <c r="IPM1023" s="297"/>
      <c r="IPN1023" s="297"/>
      <c r="IPO1023" s="297"/>
      <c r="IPP1023" s="297"/>
      <c r="IPQ1023" s="297"/>
      <c r="IPR1023" s="297"/>
      <c r="IPS1023" s="297"/>
      <c r="IPT1023" s="297"/>
      <c r="IPU1023" s="297"/>
      <c r="IPV1023" s="297"/>
      <c r="IPW1023" s="297"/>
      <c r="IPX1023" s="297"/>
      <c r="IPY1023" s="297"/>
      <c r="IPZ1023" s="297"/>
      <c r="IQA1023" s="297"/>
      <c r="IQB1023" s="297"/>
      <c r="IQC1023" s="297"/>
      <c r="IQD1023" s="297"/>
      <c r="IQE1023" s="297"/>
      <c r="IQF1023" s="297"/>
      <c r="IQG1023" s="297"/>
      <c r="IQH1023" s="297"/>
      <c r="IQI1023" s="297"/>
      <c r="IQJ1023" s="297"/>
      <c r="IQK1023" s="297"/>
      <c r="IQL1023" s="297"/>
      <c r="IQM1023" s="297"/>
      <c r="IQN1023" s="297"/>
      <c r="IQO1023" s="297"/>
      <c r="IQP1023" s="297"/>
      <c r="IQQ1023" s="297"/>
      <c r="IQR1023" s="297"/>
      <c r="IQS1023" s="297"/>
      <c r="IQT1023" s="297"/>
      <c r="IQU1023" s="297"/>
      <c r="IQV1023" s="297"/>
      <c r="IQW1023" s="297"/>
      <c r="IQX1023" s="297"/>
      <c r="IQY1023" s="297"/>
      <c r="IQZ1023" s="297"/>
      <c r="IRA1023" s="297"/>
      <c r="IRB1023" s="297"/>
      <c r="IRC1023" s="297"/>
      <c r="IRD1023" s="297"/>
      <c r="IRE1023" s="297"/>
      <c r="IRF1023" s="297"/>
      <c r="IRG1023" s="297"/>
      <c r="IRH1023" s="297"/>
      <c r="IRI1023" s="297"/>
      <c r="IRJ1023" s="297"/>
      <c r="IRK1023" s="297"/>
      <c r="IRL1023" s="297"/>
      <c r="IRM1023" s="297"/>
      <c r="IRN1023" s="297"/>
      <c r="IRO1023" s="297"/>
      <c r="IRP1023" s="297"/>
      <c r="IRQ1023" s="297"/>
      <c r="IRR1023" s="297"/>
      <c r="IRS1023" s="297"/>
      <c r="IRT1023" s="297"/>
      <c r="IRU1023" s="297"/>
      <c r="IRV1023" s="297"/>
      <c r="IRW1023" s="297"/>
      <c r="IRX1023" s="297"/>
      <c r="IRY1023" s="297"/>
      <c r="IRZ1023" s="297"/>
      <c r="ISA1023" s="297"/>
      <c r="ISB1023" s="297"/>
      <c r="ISC1023" s="297"/>
      <c r="ISD1023" s="297"/>
      <c r="ISE1023" s="297"/>
      <c r="ISF1023" s="297"/>
      <c r="ISG1023" s="297"/>
      <c r="ISH1023" s="297"/>
      <c r="ISI1023" s="297"/>
      <c r="ISJ1023" s="297"/>
      <c r="ISK1023" s="297"/>
      <c r="ISL1023" s="297"/>
      <c r="ISM1023" s="297"/>
      <c r="ISN1023" s="297"/>
      <c r="ISO1023" s="297"/>
      <c r="ISP1023" s="297"/>
      <c r="ISQ1023" s="297"/>
      <c r="ISR1023" s="297"/>
      <c r="ISS1023" s="297"/>
      <c r="IST1023" s="297"/>
      <c r="ISU1023" s="297"/>
      <c r="ISV1023" s="297"/>
      <c r="ISW1023" s="297"/>
      <c r="ISX1023" s="297"/>
      <c r="ISY1023" s="297"/>
      <c r="ISZ1023" s="297"/>
      <c r="ITA1023" s="297"/>
      <c r="ITB1023" s="297"/>
      <c r="ITC1023" s="297"/>
      <c r="ITD1023" s="297"/>
      <c r="ITE1023" s="297"/>
      <c r="ITF1023" s="297"/>
      <c r="ITG1023" s="297"/>
      <c r="ITH1023" s="297"/>
      <c r="ITI1023" s="297"/>
      <c r="ITJ1023" s="297"/>
      <c r="ITK1023" s="297"/>
      <c r="ITL1023" s="297"/>
      <c r="ITM1023" s="297"/>
      <c r="ITN1023" s="297"/>
      <c r="ITO1023" s="297"/>
      <c r="ITP1023" s="297"/>
      <c r="ITQ1023" s="297"/>
      <c r="ITR1023" s="297"/>
      <c r="ITS1023" s="297"/>
      <c r="ITT1023" s="297"/>
      <c r="ITU1023" s="297"/>
      <c r="ITV1023" s="297"/>
      <c r="ITW1023" s="297"/>
      <c r="ITX1023" s="297"/>
      <c r="ITY1023" s="297"/>
      <c r="ITZ1023" s="297"/>
      <c r="IUA1023" s="297"/>
      <c r="IUB1023" s="297"/>
      <c r="IUC1023" s="297"/>
      <c r="IUD1023" s="297"/>
      <c r="IUE1023" s="297"/>
      <c r="IUF1023" s="297"/>
      <c r="IUG1023" s="297"/>
      <c r="IUH1023" s="297"/>
      <c r="IUI1023" s="297"/>
      <c r="IUJ1023" s="297"/>
      <c r="IUK1023" s="297"/>
      <c r="IUL1023" s="297"/>
      <c r="IUM1023" s="297"/>
      <c r="IUN1023" s="297"/>
      <c r="IUO1023" s="297"/>
      <c r="IUP1023" s="297"/>
      <c r="IUQ1023" s="297"/>
      <c r="IUR1023" s="297"/>
      <c r="IUS1023" s="297"/>
      <c r="IUT1023" s="297"/>
      <c r="IUU1023" s="297"/>
      <c r="IUV1023" s="297"/>
      <c r="IUW1023" s="297"/>
      <c r="IUX1023" s="297"/>
      <c r="IUY1023" s="297"/>
      <c r="IUZ1023" s="297"/>
      <c r="IVA1023" s="297"/>
      <c r="IVB1023" s="297"/>
      <c r="IVC1023" s="297"/>
      <c r="IVD1023" s="297"/>
      <c r="IVE1023" s="297"/>
      <c r="IVF1023" s="297"/>
      <c r="IVG1023" s="297"/>
      <c r="IVH1023" s="297"/>
      <c r="IVI1023" s="297"/>
      <c r="IVJ1023" s="297"/>
      <c r="IVK1023" s="297"/>
      <c r="IVL1023" s="297"/>
      <c r="IVM1023" s="297"/>
      <c r="IVN1023" s="297"/>
      <c r="IVO1023" s="297"/>
      <c r="IVP1023" s="297"/>
      <c r="IVQ1023" s="297"/>
      <c r="IVR1023" s="297"/>
      <c r="IVS1023" s="297"/>
      <c r="IVT1023" s="297"/>
      <c r="IVU1023" s="297"/>
      <c r="IVV1023" s="297"/>
      <c r="IVW1023" s="297"/>
      <c r="IVX1023" s="297"/>
      <c r="IVY1023" s="297"/>
      <c r="IVZ1023" s="297"/>
      <c r="IWA1023" s="297"/>
      <c r="IWB1023" s="297"/>
      <c r="IWC1023" s="297"/>
      <c r="IWD1023" s="297"/>
      <c r="IWE1023" s="297"/>
      <c r="IWF1023" s="297"/>
      <c r="IWG1023" s="297"/>
      <c r="IWH1023" s="297"/>
      <c r="IWI1023" s="297"/>
      <c r="IWJ1023" s="297"/>
      <c r="IWK1023" s="297"/>
      <c r="IWL1023" s="297"/>
      <c r="IWM1023" s="297"/>
      <c r="IWN1023" s="297"/>
      <c r="IWO1023" s="297"/>
      <c r="IWP1023" s="297"/>
      <c r="IWQ1023" s="297"/>
      <c r="IWR1023" s="297"/>
      <c r="IWS1023" s="297"/>
      <c r="IWT1023" s="297"/>
      <c r="IWU1023" s="297"/>
      <c r="IWV1023" s="297"/>
      <c r="IWW1023" s="297"/>
      <c r="IWX1023" s="297"/>
      <c r="IWY1023" s="297"/>
      <c r="IWZ1023" s="297"/>
      <c r="IXA1023" s="297"/>
      <c r="IXB1023" s="297"/>
      <c r="IXC1023" s="297"/>
      <c r="IXD1023" s="297"/>
      <c r="IXE1023" s="297"/>
      <c r="IXF1023" s="297"/>
      <c r="IXG1023" s="297"/>
      <c r="IXH1023" s="297"/>
      <c r="IXI1023" s="297"/>
      <c r="IXJ1023" s="297"/>
      <c r="IXK1023" s="297"/>
      <c r="IXL1023" s="297"/>
      <c r="IXM1023" s="297"/>
      <c r="IXN1023" s="297"/>
      <c r="IXO1023" s="297"/>
      <c r="IXP1023" s="297"/>
      <c r="IXQ1023" s="297"/>
      <c r="IXR1023" s="297"/>
      <c r="IXS1023" s="297"/>
      <c r="IXT1023" s="297"/>
      <c r="IXU1023" s="297"/>
      <c r="IXV1023" s="297"/>
      <c r="IXW1023" s="297"/>
      <c r="IXX1023" s="297"/>
      <c r="IXY1023" s="297"/>
      <c r="IXZ1023" s="297"/>
      <c r="IYA1023" s="297"/>
      <c r="IYB1023" s="297"/>
      <c r="IYC1023" s="297"/>
      <c r="IYD1023" s="297"/>
      <c r="IYE1023" s="297"/>
      <c r="IYF1023" s="297"/>
      <c r="IYG1023" s="297"/>
      <c r="IYH1023" s="297"/>
      <c r="IYI1023" s="297"/>
      <c r="IYJ1023" s="297"/>
      <c r="IYK1023" s="297"/>
      <c r="IYL1023" s="297"/>
      <c r="IYM1023" s="297"/>
      <c r="IYN1023" s="297"/>
      <c r="IYO1023" s="297"/>
      <c r="IYP1023" s="297"/>
      <c r="IYQ1023" s="297"/>
      <c r="IYR1023" s="297"/>
      <c r="IYS1023" s="297"/>
      <c r="IYT1023" s="297"/>
      <c r="IYU1023" s="297"/>
      <c r="IYV1023" s="297"/>
      <c r="IYW1023" s="297"/>
      <c r="IYX1023" s="297"/>
      <c r="IYY1023" s="297"/>
      <c r="IYZ1023" s="297"/>
      <c r="IZA1023" s="297"/>
      <c r="IZB1023" s="297"/>
      <c r="IZC1023" s="297"/>
      <c r="IZD1023" s="297"/>
      <c r="IZE1023" s="297"/>
      <c r="IZF1023" s="297"/>
      <c r="IZG1023" s="297"/>
      <c r="IZH1023" s="297"/>
      <c r="IZI1023" s="297"/>
      <c r="IZJ1023" s="297"/>
      <c r="IZK1023" s="297"/>
      <c r="IZL1023" s="297"/>
      <c r="IZM1023" s="297"/>
      <c r="IZN1023" s="297"/>
      <c r="IZO1023" s="297"/>
      <c r="IZP1023" s="297"/>
      <c r="IZQ1023" s="297"/>
      <c r="IZR1023" s="297"/>
      <c r="IZS1023" s="297"/>
      <c r="IZT1023" s="297"/>
      <c r="IZU1023" s="297"/>
      <c r="IZV1023" s="297"/>
      <c r="IZW1023" s="297"/>
      <c r="IZX1023" s="297"/>
      <c r="IZY1023" s="297"/>
      <c r="IZZ1023" s="297"/>
      <c r="JAA1023" s="297"/>
      <c r="JAB1023" s="297"/>
      <c r="JAC1023" s="297"/>
      <c r="JAD1023" s="297"/>
      <c r="JAE1023" s="297"/>
      <c r="JAF1023" s="297"/>
      <c r="JAG1023" s="297"/>
      <c r="JAH1023" s="297"/>
      <c r="JAI1023" s="297"/>
      <c r="JAJ1023" s="297"/>
      <c r="JAK1023" s="297"/>
      <c r="JAL1023" s="297"/>
      <c r="JAM1023" s="297"/>
      <c r="JAN1023" s="297"/>
      <c r="JAO1023" s="297"/>
      <c r="JAP1023" s="297"/>
      <c r="JAQ1023" s="297"/>
      <c r="JAR1023" s="297"/>
      <c r="JAS1023" s="297"/>
      <c r="JAT1023" s="297"/>
      <c r="JAU1023" s="297"/>
      <c r="JAV1023" s="297"/>
      <c r="JAW1023" s="297"/>
      <c r="JAX1023" s="297"/>
      <c r="JAY1023" s="297"/>
      <c r="JAZ1023" s="297"/>
      <c r="JBA1023" s="297"/>
      <c r="JBB1023" s="297"/>
      <c r="JBC1023" s="297"/>
      <c r="JBD1023" s="297"/>
      <c r="JBE1023" s="297"/>
      <c r="JBF1023" s="297"/>
      <c r="JBG1023" s="297"/>
      <c r="JBH1023" s="297"/>
      <c r="JBI1023" s="297"/>
      <c r="JBJ1023" s="297"/>
      <c r="JBK1023" s="297"/>
      <c r="JBL1023" s="297"/>
      <c r="JBM1023" s="297"/>
      <c r="JBN1023" s="297"/>
      <c r="JBO1023" s="297"/>
      <c r="JBP1023" s="297"/>
      <c r="JBQ1023" s="297"/>
      <c r="JBR1023" s="297"/>
      <c r="JBS1023" s="297"/>
      <c r="JBT1023" s="297"/>
      <c r="JBU1023" s="297"/>
      <c r="JBV1023" s="297"/>
      <c r="JBW1023" s="297"/>
      <c r="JBX1023" s="297"/>
      <c r="JBY1023" s="297"/>
      <c r="JBZ1023" s="297"/>
      <c r="JCA1023" s="297"/>
      <c r="JCB1023" s="297"/>
      <c r="JCC1023" s="297"/>
      <c r="JCD1023" s="297"/>
      <c r="JCE1023" s="297"/>
      <c r="JCF1023" s="297"/>
      <c r="JCG1023" s="297"/>
      <c r="JCH1023" s="297"/>
      <c r="JCI1023" s="297"/>
      <c r="JCJ1023" s="297"/>
      <c r="JCK1023" s="297"/>
      <c r="JCL1023" s="297"/>
      <c r="JCM1023" s="297"/>
      <c r="JCN1023" s="297"/>
      <c r="JCO1023" s="297"/>
      <c r="JCP1023" s="297"/>
      <c r="JCQ1023" s="297"/>
      <c r="JCR1023" s="297"/>
      <c r="JCS1023" s="297"/>
      <c r="JCT1023" s="297"/>
      <c r="JCU1023" s="297"/>
      <c r="JCV1023" s="297"/>
      <c r="JCW1023" s="297"/>
      <c r="JCX1023" s="297"/>
      <c r="JCY1023" s="297"/>
      <c r="JCZ1023" s="297"/>
      <c r="JDA1023" s="297"/>
      <c r="JDB1023" s="297"/>
      <c r="JDC1023" s="297"/>
      <c r="JDD1023" s="297"/>
      <c r="JDE1023" s="297"/>
      <c r="JDF1023" s="297"/>
      <c r="JDG1023" s="297"/>
      <c r="JDH1023" s="297"/>
      <c r="JDI1023" s="297"/>
      <c r="JDJ1023" s="297"/>
      <c r="JDK1023" s="297"/>
      <c r="JDL1023" s="297"/>
      <c r="JDM1023" s="297"/>
      <c r="JDN1023" s="297"/>
      <c r="JDO1023" s="297"/>
      <c r="JDP1023" s="297"/>
      <c r="JDQ1023" s="297"/>
      <c r="JDR1023" s="297"/>
      <c r="JDS1023" s="297"/>
      <c r="JDT1023" s="297"/>
      <c r="JDU1023" s="297"/>
      <c r="JDV1023" s="297"/>
      <c r="JDW1023" s="297"/>
      <c r="JDX1023" s="297"/>
      <c r="JDY1023" s="297"/>
      <c r="JDZ1023" s="297"/>
      <c r="JEA1023" s="297"/>
      <c r="JEB1023" s="297"/>
      <c r="JEC1023" s="297"/>
      <c r="JED1023" s="297"/>
      <c r="JEE1023" s="297"/>
      <c r="JEF1023" s="297"/>
      <c r="JEG1023" s="297"/>
      <c r="JEH1023" s="297"/>
      <c r="JEI1023" s="297"/>
      <c r="JEJ1023" s="297"/>
      <c r="JEK1023" s="297"/>
      <c r="JEL1023" s="297"/>
      <c r="JEM1023" s="297"/>
      <c r="JEN1023" s="297"/>
      <c r="JEO1023" s="297"/>
      <c r="JEP1023" s="297"/>
      <c r="JEQ1023" s="297"/>
      <c r="JER1023" s="297"/>
      <c r="JES1023" s="297"/>
      <c r="JET1023" s="297"/>
      <c r="JEU1023" s="297"/>
      <c r="JEV1023" s="297"/>
      <c r="JEW1023" s="297"/>
      <c r="JEX1023" s="297"/>
      <c r="JEY1023" s="297"/>
      <c r="JEZ1023" s="297"/>
      <c r="JFA1023" s="297"/>
      <c r="JFB1023" s="297"/>
      <c r="JFC1023" s="297"/>
      <c r="JFD1023" s="297"/>
      <c r="JFE1023" s="297"/>
      <c r="JFF1023" s="297"/>
      <c r="JFG1023" s="297"/>
      <c r="JFH1023" s="297"/>
      <c r="JFI1023" s="297"/>
      <c r="JFJ1023" s="297"/>
      <c r="JFK1023" s="297"/>
      <c r="JFL1023" s="297"/>
      <c r="JFM1023" s="297"/>
      <c r="JFN1023" s="297"/>
      <c r="JFO1023" s="297"/>
      <c r="JFP1023" s="297"/>
      <c r="JFQ1023" s="297"/>
      <c r="JFR1023" s="297"/>
      <c r="JFS1023" s="297"/>
      <c r="JFT1023" s="297"/>
      <c r="JFU1023" s="297"/>
      <c r="JFV1023" s="297"/>
      <c r="JFW1023" s="297"/>
      <c r="JFX1023" s="297"/>
      <c r="JFY1023" s="297"/>
      <c r="JFZ1023" s="297"/>
      <c r="JGA1023" s="297"/>
      <c r="JGB1023" s="297"/>
      <c r="JGC1023" s="297"/>
      <c r="JGD1023" s="297"/>
      <c r="JGE1023" s="297"/>
      <c r="JGF1023" s="297"/>
      <c r="JGG1023" s="297"/>
      <c r="JGH1023" s="297"/>
      <c r="JGI1023" s="297"/>
      <c r="JGJ1023" s="297"/>
      <c r="JGK1023" s="297"/>
      <c r="JGL1023" s="297"/>
      <c r="JGM1023" s="297"/>
      <c r="JGN1023" s="297"/>
      <c r="JGO1023" s="297"/>
      <c r="JGP1023" s="297"/>
      <c r="JGQ1023" s="297"/>
      <c r="JGR1023" s="297"/>
      <c r="JGS1023" s="297"/>
      <c r="JGT1023" s="297"/>
      <c r="JGU1023" s="297"/>
      <c r="JGV1023" s="297"/>
      <c r="JGW1023" s="297"/>
      <c r="JGX1023" s="297"/>
      <c r="JGY1023" s="297"/>
      <c r="JGZ1023" s="297"/>
      <c r="JHA1023" s="297"/>
      <c r="JHB1023" s="297"/>
      <c r="JHC1023" s="297"/>
      <c r="JHD1023" s="297"/>
      <c r="JHE1023" s="297"/>
      <c r="JHF1023" s="297"/>
      <c r="JHG1023" s="297"/>
      <c r="JHH1023" s="297"/>
      <c r="JHI1023" s="297"/>
      <c r="JHJ1023" s="297"/>
      <c r="JHK1023" s="297"/>
      <c r="JHL1023" s="297"/>
      <c r="JHM1023" s="297"/>
      <c r="JHN1023" s="297"/>
      <c r="JHO1023" s="297"/>
      <c r="JHP1023" s="297"/>
      <c r="JHQ1023" s="297"/>
      <c r="JHR1023" s="297"/>
      <c r="JHS1023" s="297"/>
      <c r="JHT1023" s="297"/>
      <c r="JHU1023" s="297"/>
      <c r="JHV1023" s="297"/>
      <c r="JHW1023" s="297"/>
      <c r="JHX1023" s="297"/>
      <c r="JHY1023" s="297"/>
      <c r="JHZ1023" s="297"/>
      <c r="JIA1023" s="297"/>
      <c r="JIB1023" s="297"/>
      <c r="JIC1023" s="297"/>
      <c r="JID1023" s="297"/>
      <c r="JIE1023" s="297"/>
      <c r="JIF1023" s="297"/>
      <c r="JIG1023" s="297"/>
      <c r="JIH1023" s="297"/>
      <c r="JII1023" s="297"/>
      <c r="JIJ1023" s="297"/>
      <c r="JIK1023" s="297"/>
      <c r="JIL1023" s="297"/>
      <c r="JIM1023" s="297"/>
      <c r="JIN1023" s="297"/>
      <c r="JIO1023" s="297"/>
      <c r="JIP1023" s="297"/>
      <c r="JIQ1023" s="297"/>
      <c r="JIR1023" s="297"/>
      <c r="JIS1023" s="297"/>
      <c r="JIT1023" s="297"/>
      <c r="JIU1023" s="297"/>
      <c r="JIV1023" s="297"/>
      <c r="JIW1023" s="297"/>
      <c r="JIX1023" s="297"/>
      <c r="JIY1023" s="297"/>
      <c r="JIZ1023" s="297"/>
      <c r="JJA1023" s="297"/>
      <c r="JJB1023" s="297"/>
      <c r="JJC1023" s="297"/>
      <c r="JJD1023" s="297"/>
      <c r="JJE1023" s="297"/>
      <c r="JJF1023" s="297"/>
      <c r="JJG1023" s="297"/>
      <c r="JJH1023" s="297"/>
      <c r="JJI1023" s="297"/>
      <c r="JJJ1023" s="297"/>
      <c r="JJK1023" s="297"/>
      <c r="JJL1023" s="297"/>
      <c r="JJM1023" s="297"/>
      <c r="JJN1023" s="297"/>
      <c r="JJO1023" s="297"/>
      <c r="JJP1023" s="297"/>
      <c r="JJQ1023" s="297"/>
      <c r="JJR1023" s="297"/>
      <c r="JJS1023" s="297"/>
      <c r="JJT1023" s="297"/>
      <c r="JJU1023" s="297"/>
      <c r="JJV1023" s="297"/>
      <c r="JJW1023" s="297"/>
      <c r="JJX1023" s="297"/>
      <c r="JJY1023" s="297"/>
      <c r="JJZ1023" s="297"/>
      <c r="JKA1023" s="297"/>
      <c r="JKB1023" s="297"/>
      <c r="JKC1023" s="297"/>
      <c r="JKD1023" s="297"/>
      <c r="JKE1023" s="297"/>
      <c r="JKF1023" s="297"/>
      <c r="JKG1023" s="297"/>
      <c r="JKH1023" s="297"/>
      <c r="JKI1023" s="297"/>
      <c r="JKJ1023" s="297"/>
      <c r="JKK1023" s="297"/>
      <c r="JKL1023" s="297"/>
      <c r="JKM1023" s="297"/>
      <c r="JKN1023" s="297"/>
      <c r="JKO1023" s="297"/>
      <c r="JKP1023" s="297"/>
      <c r="JKQ1023" s="297"/>
      <c r="JKR1023" s="297"/>
      <c r="JKS1023" s="297"/>
      <c r="JKT1023" s="297"/>
      <c r="JKU1023" s="297"/>
      <c r="JKV1023" s="297"/>
      <c r="JKW1023" s="297"/>
      <c r="JKX1023" s="297"/>
      <c r="JKY1023" s="297"/>
      <c r="JKZ1023" s="297"/>
      <c r="JLA1023" s="297"/>
      <c r="JLB1023" s="297"/>
      <c r="JLC1023" s="297"/>
      <c r="JLD1023" s="297"/>
      <c r="JLE1023" s="297"/>
      <c r="JLF1023" s="297"/>
      <c r="JLG1023" s="297"/>
      <c r="JLH1023" s="297"/>
      <c r="JLI1023" s="297"/>
      <c r="JLJ1023" s="297"/>
      <c r="JLK1023" s="297"/>
      <c r="JLL1023" s="297"/>
      <c r="JLM1023" s="297"/>
      <c r="JLN1023" s="297"/>
      <c r="JLO1023" s="297"/>
      <c r="JLP1023" s="297"/>
      <c r="JLQ1023" s="297"/>
      <c r="JLR1023" s="297"/>
      <c r="JLS1023" s="297"/>
      <c r="JLT1023" s="297"/>
      <c r="JLU1023" s="297"/>
      <c r="JLV1023" s="297"/>
      <c r="JLW1023" s="297"/>
      <c r="JLX1023" s="297"/>
      <c r="JLY1023" s="297"/>
      <c r="JLZ1023" s="297"/>
      <c r="JMA1023" s="297"/>
      <c r="JMB1023" s="297"/>
      <c r="JMC1023" s="297"/>
      <c r="JMD1023" s="297"/>
      <c r="JME1023" s="297"/>
      <c r="JMF1023" s="297"/>
      <c r="JMG1023" s="297"/>
      <c r="JMH1023" s="297"/>
      <c r="JMI1023" s="297"/>
      <c r="JMJ1023" s="297"/>
      <c r="JMK1023" s="297"/>
      <c r="JML1023" s="297"/>
      <c r="JMM1023" s="297"/>
      <c r="JMN1023" s="297"/>
      <c r="JMO1023" s="297"/>
      <c r="JMP1023" s="297"/>
      <c r="JMQ1023" s="297"/>
      <c r="JMR1023" s="297"/>
      <c r="JMS1023" s="297"/>
      <c r="JMT1023" s="297"/>
      <c r="JMU1023" s="297"/>
      <c r="JMV1023" s="297"/>
      <c r="JMW1023" s="297"/>
      <c r="JMX1023" s="297"/>
      <c r="JMY1023" s="297"/>
      <c r="JMZ1023" s="297"/>
      <c r="JNA1023" s="297"/>
      <c r="JNB1023" s="297"/>
      <c r="JNC1023" s="297"/>
      <c r="JND1023" s="297"/>
      <c r="JNE1023" s="297"/>
      <c r="JNF1023" s="297"/>
      <c r="JNG1023" s="297"/>
      <c r="JNH1023" s="297"/>
      <c r="JNI1023" s="297"/>
      <c r="JNJ1023" s="297"/>
      <c r="JNK1023" s="297"/>
      <c r="JNL1023" s="297"/>
      <c r="JNM1023" s="297"/>
      <c r="JNN1023" s="297"/>
      <c r="JNO1023" s="297"/>
      <c r="JNP1023" s="297"/>
      <c r="JNQ1023" s="297"/>
      <c r="JNR1023" s="297"/>
      <c r="JNS1023" s="297"/>
      <c r="JNT1023" s="297"/>
      <c r="JNU1023" s="297"/>
      <c r="JNV1023" s="297"/>
      <c r="JNW1023" s="297"/>
      <c r="JNX1023" s="297"/>
      <c r="JNY1023" s="297"/>
      <c r="JNZ1023" s="297"/>
      <c r="JOA1023" s="297"/>
      <c r="JOB1023" s="297"/>
      <c r="JOC1023" s="297"/>
      <c r="JOD1023" s="297"/>
      <c r="JOE1023" s="297"/>
      <c r="JOF1023" s="297"/>
      <c r="JOG1023" s="297"/>
      <c r="JOH1023" s="297"/>
      <c r="JOI1023" s="297"/>
      <c r="JOJ1023" s="297"/>
      <c r="JOK1023" s="297"/>
      <c r="JOL1023" s="297"/>
      <c r="JOM1023" s="297"/>
      <c r="JON1023" s="297"/>
      <c r="JOO1023" s="297"/>
      <c r="JOP1023" s="297"/>
      <c r="JOQ1023" s="297"/>
      <c r="JOR1023" s="297"/>
      <c r="JOS1023" s="297"/>
      <c r="JOT1023" s="297"/>
      <c r="JOU1023" s="297"/>
      <c r="JOV1023" s="297"/>
      <c r="JOW1023" s="297"/>
      <c r="JOX1023" s="297"/>
      <c r="JOY1023" s="297"/>
      <c r="JOZ1023" s="297"/>
      <c r="JPA1023" s="297"/>
      <c r="JPB1023" s="297"/>
      <c r="JPC1023" s="297"/>
      <c r="JPD1023" s="297"/>
      <c r="JPE1023" s="297"/>
      <c r="JPF1023" s="297"/>
      <c r="JPG1023" s="297"/>
      <c r="JPH1023" s="297"/>
      <c r="JPI1023" s="297"/>
      <c r="JPJ1023" s="297"/>
      <c r="JPK1023" s="297"/>
      <c r="JPL1023" s="297"/>
      <c r="JPM1023" s="297"/>
      <c r="JPN1023" s="297"/>
      <c r="JPO1023" s="297"/>
      <c r="JPP1023" s="297"/>
      <c r="JPQ1023" s="297"/>
      <c r="JPR1023" s="297"/>
      <c r="JPS1023" s="297"/>
      <c r="JPT1023" s="297"/>
      <c r="JPU1023" s="297"/>
      <c r="JPV1023" s="297"/>
      <c r="JPW1023" s="297"/>
      <c r="JPX1023" s="297"/>
      <c r="JPY1023" s="297"/>
      <c r="JPZ1023" s="297"/>
      <c r="JQA1023" s="297"/>
      <c r="JQB1023" s="297"/>
      <c r="JQC1023" s="297"/>
      <c r="JQD1023" s="297"/>
      <c r="JQE1023" s="297"/>
      <c r="JQF1023" s="297"/>
      <c r="JQG1023" s="297"/>
      <c r="JQH1023" s="297"/>
      <c r="JQI1023" s="297"/>
      <c r="JQJ1023" s="297"/>
      <c r="JQK1023" s="297"/>
      <c r="JQL1023" s="297"/>
      <c r="JQM1023" s="297"/>
      <c r="JQN1023" s="297"/>
      <c r="JQO1023" s="297"/>
      <c r="JQP1023" s="297"/>
      <c r="JQQ1023" s="297"/>
      <c r="JQR1023" s="297"/>
      <c r="JQS1023" s="297"/>
      <c r="JQT1023" s="297"/>
      <c r="JQU1023" s="297"/>
      <c r="JQV1023" s="297"/>
      <c r="JQW1023" s="297"/>
      <c r="JQX1023" s="297"/>
      <c r="JQY1023" s="297"/>
      <c r="JQZ1023" s="297"/>
      <c r="JRA1023" s="297"/>
      <c r="JRB1023" s="297"/>
      <c r="JRC1023" s="297"/>
      <c r="JRD1023" s="297"/>
      <c r="JRE1023" s="297"/>
      <c r="JRF1023" s="297"/>
      <c r="JRG1023" s="297"/>
      <c r="JRH1023" s="297"/>
      <c r="JRI1023" s="297"/>
      <c r="JRJ1023" s="297"/>
      <c r="JRK1023" s="297"/>
      <c r="JRL1023" s="297"/>
      <c r="JRM1023" s="297"/>
      <c r="JRN1023" s="297"/>
      <c r="JRO1023" s="297"/>
      <c r="JRP1023" s="297"/>
      <c r="JRQ1023" s="297"/>
      <c r="JRR1023" s="297"/>
      <c r="JRS1023" s="297"/>
      <c r="JRT1023" s="297"/>
      <c r="JRU1023" s="297"/>
      <c r="JRV1023" s="297"/>
      <c r="JRW1023" s="297"/>
      <c r="JRX1023" s="297"/>
      <c r="JRY1023" s="297"/>
      <c r="JRZ1023" s="297"/>
      <c r="JSA1023" s="297"/>
      <c r="JSB1023" s="297"/>
      <c r="JSC1023" s="297"/>
      <c r="JSD1023" s="297"/>
      <c r="JSE1023" s="297"/>
      <c r="JSF1023" s="297"/>
      <c r="JSG1023" s="297"/>
      <c r="JSH1023" s="297"/>
      <c r="JSI1023" s="297"/>
      <c r="JSJ1023" s="297"/>
      <c r="JSK1023" s="297"/>
      <c r="JSL1023" s="297"/>
      <c r="JSM1023" s="297"/>
      <c r="JSN1023" s="297"/>
      <c r="JSO1023" s="297"/>
      <c r="JSP1023" s="297"/>
      <c r="JSQ1023" s="297"/>
      <c r="JSR1023" s="297"/>
      <c r="JSS1023" s="297"/>
      <c r="JST1023" s="297"/>
      <c r="JSU1023" s="297"/>
      <c r="JSV1023" s="297"/>
      <c r="JSW1023" s="297"/>
      <c r="JSX1023" s="297"/>
      <c r="JSY1023" s="297"/>
      <c r="JSZ1023" s="297"/>
      <c r="JTA1023" s="297"/>
      <c r="JTB1023" s="297"/>
      <c r="JTC1023" s="297"/>
      <c r="JTD1023" s="297"/>
      <c r="JTE1023" s="297"/>
      <c r="JTF1023" s="297"/>
      <c r="JTG1023" s="297"/>
      <c r="JTH1023" s="297"/>
      <c r="JTI1023" s="297"/>
      <c r="JTJ1023" s="297"/>
      <c r="JTK1023" s="297"/>
      <c r="JTL1023" s="297"/>
      <c r="JTM1023" s="297"/>
      <c r="JTN1023" s="297"/>
      <c r="JTO1023" s="297"/>
      <c r="JTP1023" s="297"/>
      <c r="JTQ1023" s="297"/>
      <c r="JTR1023" s="297"/>
      <c r="JTS1023" s="297"/>
      <c r="JTT1023" s="297"/>
      <c r="JTU1023" s="297"/>
      <c r="JTV1023" s="297"/>
      <c r="JTW1023" s="297"/>
      <c r="JTX1023" s="297"/>
      <c r="JTY1023" s="297"/>
      <c r="JTZ1023" s="297"/>
      <c r="JUA1023" s="297"/>
      <c r="JUB1023" s="297"/>
      <c r="JUC1023" s="297"/>
      <c r="JUD1023" s="297"/>
      <c r="JUE1023" s="297"/>
      <c r="JUF1023" s="297"/>
      <c r="JUG1023" s="297"/>
      <c r="JUH1023" s="297"/>
      <c r="JUI1023" s="297"/>
      <c r="JUJ1023" s="297"/>
      <c r="JUK1023" s="297"/>
      <c r="JUL1023" s="297"/>
      <c r="JUM1023" s="297"/>
      <c r="JUN1023" s="297"/>
      <c r="JUO1023" s="297"/>
      <c r="JUP1023" s="297"/>
      <c r="JUQ1023" s="297"/>
      <c r="JUR1023" s="297"/>
      <c r="JUS1023" s="297"/>
      <c r="JUT1023" s="297"/>
      <c r="JUU1023" s="297"/>
      <c r="JUV1023" s="297"/>
      <c r="JUW1023" s="297"/>
      <c r="JUX1023" s="297"/>
      <c r="JUY1023" s="297"/>
      <c r="JUZ1023" s="297"/>
      <c r="JVA1023" s="297"/>
      <c r="JVB1023" s="297"/>
      <c r="JVC1023" s="297"/>
      <c r="JVD1023" s="297"/>
      <c r="JVE1023" s="297"/>
      <c r="JVF1023" s="297"/>
      <c r="JVG1023" s="297"/>
      <c r="JVH1023" s="297"/>
      <c r="JVI1023" s="297"/>
      <c r="JVJ1023" s="297"/>
      <c r="JVK1023" s="297"/>
      <c r="JVL1023" s="297"/>
      <c r="JVM1023" s="297"/>
      <c r="JVN1023" s="297"/>
      <c r="JVO1023" s="297"/>
      <c r="JVP1023" s="297"/>
      <c r="JVQ1023" s="297"/>
      <c r="JVR1023" s="297"/>
      <c r="JVS1023" s="297"/>
      <c r="JVT1023" s="297"/>
      <c r="JVU1023" s="297"/>
      <c r="JVV1023" s="297"/>
      <c r="JVW1023" s="297"/>
      <c r="JVX1023" s="297"/>
      <c r="JVY1023" s="297"/>
      <c r="JVZ1023" s="297"/>
      <c r="JWA1023" s="297"/>
      <c r="JWB1023" s="297"/>
      <c r="JWC1023" s="297"/>
      <c r="JWD1023" s="297"/>
      <c r="JWE1023" s="297"/>
      <c r="JWF1023" s="297"/>
      <c r="JWG1023" s="297"/>
      <c r="JWH1023" s="297"/>
      <c r="JWI1023" s="297"/>
      <c r="JWJ1023" s="297"/>
      <c r="JWK1023" s="297"/>
      <c r="JWL1023" s="297"/>
      <c r="JWM1023" s="297"/>
      <c r="JWN1023" s="297"/>
      <c r="JWO1023" s="297"/>
      <c r="JWP1023" s="297"/>
      <c r="JWQ1023" s="297"/>
      <c r="JWR1023" s="297"/>
      <c r="JWS1023" s="297"/>
      <c r="JWT1023" s="297"/>
      <c r="JWU1023" s="297"/>
      <c r="JWV1023" s="297"/>
      <c r="JWW1023" s="297"/>
      <c r="JWX1023" s="297"/>
      <c r="JWY1023" s="297"/>
      <c r="JWZ1023" s="297"/>
      <c r="JXA1023" s="297"/>
      <c r="JXB1023" s="297"/>
      <c r="JXC1023" s="297"/>
      <c r="JXD1023" s="297"/>
      <c r="JXE1023" s="297"/>
      <c r="JXF1023" s="297"/>
      <c r="JXG1023" s="297"/>
      <c r="JXH1023" s="297"/>
      <c r="JXI1023" s="297"/>
      <c r="JXJ1023" s="297"/>
      <c r="JXK1023" s="297"/>
      <c r="JXL1023" s="297"/>
      <c r="JXM1023" s="297"/>
      <c r="JXN1023" s="297"/>
      <c r="JXO1023" s="297"/>
      <c r="JXP1023" s="297"/>
      <c r="JXQ1023" s="297"/>
      <c r="JXR1023" s="297"/>
      <c r="JXS1023" s="297"/>
      <c r="JXT1023" s="297"/>
      <c r="JXU1023" s="297"/>
      <c r="JXV1023" s="297"/>
      <c r="JXW1023" s="297"/>
      <c r="JXX1023" s="297"/>
      <c r="JXY1023" s="297"/>
      <c r="JXZ1023" s="297"/>
      <c r="JYA1023" s="297"/>
      <c r="JYB1023" s="297"/>
      <c r="JYC1023" s="297"/>
      <c r="JYD1023" s="297"/>
      <c r="JYE1023" s="297"/>
      <c r="JYF1023" s="297"/>
      <c r="JYG1023" s="297"/>
      <c r="JYH1023" s="297"/>
      <c r="JYI1023" s="297"/>
      <c r="JYJ1023" s="297"/>
      <c r="JYK1023" s="297"/>
      <c r="JYL1023" s="297"/>
      <c r="JYM1023" s="297"/>
      <c r="JYN1023" s="297"/>
      <c r="JYO1023" s="297"/>
      <c r="JYP1023" s="297"/>
      <c r="JYQ1023" s="297"/>
      <c r="JYR1023" s="297"/>
      <c r="JYS1023" s="297"/>
      <c r="JYT1023" s="297"/>
      <c r="JYU1023" s="297"/>
      <c r="JYV1023" s="297"/>
      <c r="JYW1023" s="297"/>
      <c r="JYX1023" s="297"/>
      <c r="JYY1023" s="297"/>
      <c r="JYZ1023" s="297"/>
      <c r="JZA1023" s="297"/>
      <c r="JZB1023" s="297"/>
      <c r="JZC1023" s="297"/>
      <c r="JZD1023" s="297"/>
      <c r="JZE1023" s="297"/>
      <c r="JZF1023" s="297"/>
      <c r="JZG1023" s="297"/>
      <c r="JZH1023" s="297"/>
      <c r="JZI1023" s="297"/>
      <c r="JZJ1023" s="297"/>
      <c r="JZK1023" s="297"/>
      <c r="JZL1023" s="297"/>
      <c r="JZM1023" s="297"/>
      <c r="JZN1023" s="297"/>
      <c r="JZO1023" s="297"/>
      <c r="JZP1023" s="297"/>
      <c r="JZQ1023" s="297"/>
      <c r="JZR1023" s="297"/>
      <c r="JZS1023" s="297"/>
      <c r="JZT1023" s="297"/>
      <c r="JZU1023" s="297"/>
      <c r="JZV1023" s="297"/>
      <c r="JZW1023" s="297"/>
      <c r="JZX1023" s="297"/>
      <c r="JZY1023" s="297"/>
      <c r="JZZ1023" s="297"/>
      <c r="KAA1023" s="297"/>
      <c r="KAB1023" s="297"/>
      <c r="KAC1023" s="297"/>
      <c r="KAD1023" s="297"/>
      <c r="KAE1023" s="297"/>
      <c r="KAF1023" s="297"/>
      <c r="KAG1023" s="297"/>
      <c r="KAH1023" s="297"/>
      <c r="KAI1023" s="297"/>
      <c r="KAJ1023" s="297"/>
      <c r="KAK1023" s="297"/>
      <c r="KAL1023" s="297"/>
      <c r="KAM1023" s="297"/>
      <c r="KAN1023" s="297"/>
      <c r="KAO1023" s="297"/>
      <c r="KAP1023" s="297"/>
      <c r="KAQ1023" s="297"/>
      <c r="KAR1023" s="297"/>
      <c r="KAS1023" s="297"/>
      <c r="KAT1023" s="297"/>
      <c r="KAU1023" s="297"/>
      <c r="KAV1023" s="297"/>
      <c r="KAW1023" s="297"/>
      <c r="KAX1023" s="297"/>
      <c r="KAY1023" s="297"/>
      <c r="KAZ1023" s="297"/>
      <c r="KBA1023" s="297"/>
      <c r="KBB1023" s="297"/>
      <c r="KBC1023" s="297"/>
      <c r="KBD1023" s="297"/>
      <c r="KBE1023" s="297"/>
      <c r="KBF1023" s="297"/>
      <c r="KBG1023" s="297"/>
      <c r="KBH1023" s="297"/>
      <c r="KBI1023" s="297"/>
      <c r="KBJ1023" s="297"/>
      <c r="KBK1023" s="297"/>
      <c r="KBL1023" s="297"/>
      <c r="KBM1023" s="297"/>
      <c r="KBN1023" s="297"/>
      <c r="KBO1023" s="297"/>
      <c r="KBP1023" s="297"/>
      <c r="KBQ1023" s="297"/>
      <c r="KBR1023" s="297"/>
      <c r="KBS1023" s="297"/>
      <c r="KBT1023" s="297"/>
      <c r="KBU1023" s="297"/>
      <c r="KBV1023" s="297"/>
      <c r="KBW1023" s="297"/>
      <c r="KBX1023" s="297"/>
      <c r="KBY1023" s="297"/>
      <c r="KBZ1023" s="297"/>
      <c r="KCA1023" s="297"/>
      <c r="KCB1023" s="297"/>
      <c r="KCC1023" s="297"/>
      <c r="KCD1023" s="297"/>
      <c r="KCE1023" s="297"/>
      <c r="KCF1023" s="297"/>
      <c r="KCG1023" s="297"/>
      <c r="KCH1023" s="297"/>
      <c r="KCI1023" s="297"/>
      <c r="KCJ1023" s="297"/>
      <c r="KCK1023" s="297"/>
      <c r="KCL1023" s="297"/>
      <c r="KCM1023" s="297"/>
      <c r="KCN1023" s="297"/>
      <c r="KCO1023" s="297"/>
      <c r="KCP1023" s="297"/>
      <c r="KCQ1023" s="297"/>
      <c r="KCR1023" s="297"/>
      <c r="KCS1023" s="297"/>
      <c r="KCT1023" s="297"/>
      <c r="KCU1023" s="297"/>
      <c r="KCV1023" s="297"/>
      <c r="KCW1023" s="297"/>
      <c r="KCX1023" s="297"/>
      <c r="KCY1023" s="297"/>
      <c r="KCZ1023" s="297"/>
      <c r="KDA1023" s="297"/>
      <c r="KDB1023" s="297"/>
      <c r="KDC1023" s="297"/>
      <c r="KDD1023" s="297"/>
      <c r="KDE1023" s="297"/>
      <c r="KDF1023" s="297"/>
      <c r="KDG1023" s="297"/>
      <c r="KDH1023" s="297"/>
      <c r="KDI1023" s="297"/>
      <c r="KDJ1023" s="297"/>
      <c r="KDK1023" s="297"/>
      <c r="KDL1023" s="297"/>
      <c r="KDM1023" s="297"/>
      <c r="KDN1023" s="297"/>
      <c r="KDO1023" s="297"/>
      <c r="KDP1023" s="297"/>
      <c r="KDQ1023" s="297"/>
      <c r="KDR1023" s="297"/>
      <c r="KDS1023" s="297"/>
      <c r="KDT1023" s="297"/>
      <c r="KDU1023" s="297"/>
      <c r="KDV1023" s="297"/>
      <c r="KDW1023" s="297"/>
      <c r="KDX1023" s="297"/>
      <c r="KDY1023" s="297"/>
      <c r="KDZ1023" s="297"/>
      <c r="KEA1023" s="297"/>
      <c r="KEB1023" s="297"/>
      <c r="KEC1023" s="297"/>
      <c r="KED1023" s="297"/>
      <c r="KEE1023" s="297"/>
      <c r="KEF1023" s="297"/>
      <c r="KEG1023" s="297"/>
      <c r="KEH1023" s="297"/>
      <c r="KEI1023" s="297"/>
      <c r="KEJ1023" s="297"/>
      <c r="KEK1023" s="297"/>
      <c r="KEL1023" s="297"/>
      <c r="KEM1023" s="297"/>
      <c r="KEN1023" s="297"/>
      <c r="KEO1023" s="297"/>
      <c r="KEP1023" s="297"/>
      <c r="KEQ1023" s="297"/>
      <c r="KER1023" s="297"/>
      <c r="KES1023" s="297"/>
      <c r="KET1023" s="297"/>
      <c r="KEU1023" s="297"/>
      <c r="KEV1023" s="297"/>
      <c r="KEW1023" s="297"/>
      <c r="KEX1023" s="297"/>
      <c r="KEY1023" s="297"/>
      <c r="KEZ1023" s="297"/>
      <c r="KFA1023" s="297"/>
      <c r="KFB1023" s="297"/>
      <c r="KFC1023" s="297"/>
      <c r="KFD1023" s="297"/>
      <c r="KFE1023" s="297"/>
      <c r="KFF1023" s="297"/>
      <c r="KFG1023" s="297"/>
      <c r="KFH1023" s="297"/>
      <c r="KFI1023" s="297"/>
      <c r="KFJ1023" s="297"/>
      <c r="KFK1023" s="297"/>
      <c r="KFL1023" s="297"/>
      <c r="KFM1023" s="297"/>
      <c r="KFN1023" s="297"/>
      <c r="KFO1023" s="297"/>
      <c r="KFP1023" s="297"/>
      <c r="KFQ1023" s="297"/>
      <c r="KFR1023" s="297"/>
      <c r="KFS1023" s="297"/>
      <c r="KFT1023" s="297"/>
      <c r="KFU1023" s="297"/>
      <c r="KFV1023" s="297"/>
      <c r="KFW1023" s="297"/>
      <c r="KFX1023" s="297"/>
      <c r="KFY1023" s="297"/>
      <c r="KFZ1023" s="297"/>
      <c r="KGA1023" s="297"/>
      <c r="KGB1023" s="297"/>
      <c r="KGC1023" s="297"/>
      <c r="KGD1023" s="297"/>
      <c r="KGE1023" s="297"/>
      <c r="KGF1023" s="297"/>
      <c r="KGG1023" s="297"/>
      <c r="KGH1023" s="297"/>
      <c r="KGI1023" s="297"/>
      <c r="KGJ1023" s="297"/>
      <c r="KGK1023" s="297"/>
      <c r="KGL1023" s="297"/>
      <c r="KGM1023" s="297"/>
      <c r="KGN1023" s="297"/>
      <c r="KGO1023" s="297"/>
      <c r="KGP1023" s="297"/>
      <c r="KGQ1023" s="297"/>
      <c r="KGR1023" s="297"/>
      <c r="KGS1023" s="297"/>
      <c r="KGT1023" s="297"/>
      <c r="KGU1023" s="297"/>
      <c r="KGV1023" s="297"/>
      <c r="KGW1023" s="297"/>
      <c r="KGX1023" s="297"/>
      <c r="KGY1023" s="297"/>
      <c r="KGZ1023" s="297"/>
      <c r="KHA1023" s="297"/>
      <c r="KHB1023" s="297"/>
      <c r="KHC1023" s="297"/>
      <c r="KHD1023" s="297"/>
      <c r="KHE1023" s="297"/>
      <c r="KHF1023" s="297"/>
      <c r="KHG1023" s="297"/>
      <c r="KHH1023" s="297"/>
      <c r="KHI1023" s="297"/>
      <c r="KHJ1023" s="297"/>
      <c r="KHK1023" s="297"/>
      <c r="KHL1023" s="297"/>
      <c r="KHM1023" s="297"/>
      <c r="KHN1023" s="297"/>
      <c r="KHO1023" s="297"/>
      <c r="KHP1023" s="297"/>
      <c r="KHQ1023" s="297"/>
      <c r="KHR1023" s="297"/>
      <c r="KHS1023" s="297"/>
      <c r="KHT1023" s="297"/>
      <c r="KHU1023" s="297"/>
      <c r="KHV1023" s="297"/>
      <c r="KHW1023" s="297"/>
      <c r="KHX1023" s="297"/>
      <c r="KHY1023" s="297"/>
      <c r="KHZ1023" s="297"/>
      <c r="KIA1023" s="297"/>
      <c r="KIB1023" s="297"/>
      <c r="KIC1023" s="297"/>
      <c r="KID1023" s="297"/>
      <c r="KIE1023" s="297"/>
      <c r="KIF1023" s="297"/>
      <c r="KIG1023" s="297"/>
      <c r="KIH1023" s="297"/>
      <c r="KII1023" s="297"/>
      <c r="KIJ1023" s="297"/>
      <c r="KIK1023" s="297"/>
      <c r="KIL1023" s="297"/>
      <c r="KIM1023" s="297"/>
      <c r="KIN1023" s="297"/>
      <c r="KIO1023" s="297"/>
      <c r="KIP1023" s="297"/>
      <c r="KIQ1023" s="297"/>
      <c r="KIR1023" s="297"/>
      <c r="KIS1023" s="297"/>
      <c r="KIT1023" s="297"/>
      <c r="KIU1023" s="297"/>
      <c r="KIV1023" s="297"/>
      <c r="KIW1023" s="297"/>
      <c r="KIX1023" s="297"/>
      <c r="KIY1023" s="297"/>
      <c r="KIZ1023" s="297"/>
      <c r="KJA1023" s="297"/>
      <c r="KJB1023" s="297"/>
      <c r="KJC1023" s="297"/>
      <c r="KJD1023" s="297"/>
      <c r="KJE1023" s="297"/>
      <c r="KJF1023" s="297"/>
      <c r="KJG1023" s="297"/>
      <c r="KJH1023" s="297"/>
      <c r="KJI1023" s="297"/>
      <c r="KJJ1023" s="297"/>
      <c r="KJK1023" s="297"/>
      <c r="KJL1023" s="297"/>
      <c r="KJM1023" s="297"/>
      <c r="KJN1023" s="297"/>
      <c r="KJO1023" s="297"/>
      <c r="KJP1023" s="297"/>
      <c r="KJQ1023" s="297"/>
      <c r="KJR1023" s="297"/>
      <c r="KJS1023" s="297"/>
      <c r="KJT1023" s="297"/>
      <c r="KJU1023" s="297"/>
      <c r="KJV1023" s="297"/>
      <c r="KJW1023" s="297"/>
      <c r="KJX1023" s="297"/>
      <c r="KJY1023" s="297"/>
      <c r="KJZ1023" s="297"/>
      <c r="KKA1023" s="297"/>
      <c r="KKB1023" s="297"/>
      <c r="KKC1023" s="297"/>
      <c r="KKD1023" s="297"/>
      <c r="KKE1023" s="297"/>
      <c r="KKF1023" s="297"/>
      <c r="KKG1023" s="297"/>
      <c r="KKH1023" s="297"/>
      <c r="KKI1023" s="297"/>
      <c r="KKJ1023" s="297"/>
      <c r="KKK1023" s="297"/>
      <c r="KKL1023" s="297"/>
      <c r="KKM1023" s="297"/>
      <c r="KKN1023" s="297"/>
      <c r="KKO1023" s="297"/>
      <c r="KKP1023" s="297"/>
      <c r="KKQ1023" s="297"/>
      <c r="KKR1023" s="297"/>
      <c r="KKS1023" s="297"/>
      <c r="KKT1023" s="297"/>
      <c r="KKU1023" s="297"/>
      <c r="KKV1023" s="297"/>
      <c r="KKW1023" s="297"/>
      <c r="KKX1023" s="297"/>
      <c r="KKY1023" s="297"/>
      <c r="KKZ1023" s="297"/>
      <c r="KLA1023" s="297"/>
      <c r="KLB1023" s="297"/>
      <c r="KLC1023" s="297"/>
      <c r="KLD1023" s="297"/>
      <c r="KLE1023" s="297"/>
      <c r="KLF1023" s="297"/>
      <c r="KLG1023" s="297"/>
      <c r="KLH1023" s="297"/>
      <c r="KLI1023" s="297"/>
      <c r="KLJ1023" s="297"/>
      <c r="KLK1023" s="297"/>
      <c r="KLL1023" s="297"/>
      <c r="KLM1023" s="297"/>
      <c r="KLN1023" s="297"/>
      <c r="KLO1023" s="297"/>
      <c r="KLP1023" s="297"/>
      <c r="KLQ1023" s="297"/>
      <c r="KLR1023" s="297"/>
      <c r="KLS1023" s="297"/>
      <c r="KLT1023" s="297"/>
      <c r="KLU1023" s="297"/>
      <c r="KLV1023" s="297"/>
      <c r="KLW1023" s="297"/>
      <c r="KLX1023" s="297"/>
      <c r="KLY1023" s="297"/>
      <c r="KLZ1023" s="297"/>
      <c r="KMA1023" s="297"/>
      <c r="KMB1023" s="297"/>
      <c r="KMC1023" s="297"/>
      <c r="KMD1023" s="297"/>
      <c r="KME1023" s="297"/>
      <c r="KMF1023" s="297"/>
      <c r="KMG1023" s="297"/>
      <c r="KMH1023" s="297"/>
      <c r="KMI1023" s="297"/>
      <c r="KMJ1023" s="297"/>
      <c r="KMK1023" s="297"/>
      <c r="KML1023" s="297"/>
      <c r="KMM1023" s="297"/>
      <c r="KMN1023" s="297"/>
      <c r="KMO1023" s="297"/>
      <c r="KMP1023" s="297"/>
      <c r="KMQ1023" s="297"/>
      <c r="KMR1023" s="297"/>
      <c r="KMS1023" s="297"/>
      <c r="KMT1023" s="297"/>
      <c r="KMU1023" s="297"/>
      <c r="KMV1023" s="297"/>
      <c r="KMW1023" s="297"/>
      <c r="KMX1023" s="297"/>
      <c r="KMY1023" s="297"/>
      <c r="KMZ1023" s="297"/>
      <c r="KNA1023" s="297"/>
      <c r="KNB1023" s="297"/>
      <c r="KNC1023" s="297"/>
      <c r="KND1023" s="297"/>
      <c r="KNE1023" s="297"/>
      <c r="KNF1023" s="297"/>
      <c r="KNG1023" s="297"/>
      <c r="KNH1023" s="297"/>
      <c r="KNI1023" s="297"/>
      <c r="KNJ1023" s="297"/>
      <c r="KNK1023" s="297"/>
      <c r="KNL1023" s="297"/>
      <c r="KNM1023" s="297"/>
      <c r="KNN1023" s="297"/>
      <c r="KNO1023" s="297"/>
      <c r="KNP1023" s="297"/>
      <c r="KNQ1023" s="297"/>
      <c r="KNR1023" s="297"/>
      <c r="KNS1023" s="297"/>
      <c r="KNT1023" s="297"/>
      <c r="KNU1023" s="297"/>
      <c r="KNV1023" s="297"/>
      <c r="KNW1023" s="297"/>
      <c r="KNX1023" s="297"/>
      <c r="KNY1023" s="297"/>
      <c r="KNZ1023" s="297"/>
      <c r="KOA1023" s="297"/>
      <c r="KOB1023" s="297"/>
      <c r="KOC1023" s="297"/>
      <c r="KOD1023" s="297"/>
      <c r="KOE1023" s="297"/>
      <c r="KOF1023" s="297"/>
      <c r="KOG1023" s="297"/>
      <c r="KOH1023" s="297"/>
      <c r="KOI1023" s="297"/>
      <c r="KOJ1023" s="297"/>
      <c r="KOK1023" s="297"/>
      <c r="KOL1023" s="297"/>
      <c r="KOM1023" s="297"/>
      <c r="KON1023" s="297"/>
      <c r="KOO1023" s="297"/>
      <c r="KOP1023" s="297"/>
      <c r="KOQ1023" s="297"/>
      <c r="KOR1023" s="297"/>
      <c r="KOS1023" s="297"/>
      <c r="KOT1023" s="297"/>
      <c r="KOU1023" s="297"/>
      <c r="KOV1023" s="297"/>
      <c r="KOW1023" s="297"/>
      <c r="KOX1023" s="297"/>
      <c r="KOY1023" s="297"/>
      <c r="KOZ1023" s="297"/>
      <c r="KPA1023" s="297"/>
      <c r="KPB1023" s="297"/>
      <c r="KPC1023" s="297"/>
      <c r="KPD1023" s="297"/>
      <c r="KPE1023" s="297"/>
      <c r="KPF1023" s="297"/>
      <c r="KPG1023" s="297"/>
      <c r="KPH1023" s="297"/>
      <c r="KPI1023" s="297"/>
      <c r="KPJ1023" s="297"/>
      <c r="KPK1023" s="297"/>
      <c r="KPL1023" s="297"/>
      <c r="KPM1023" s="297"/>
      <c r="KPN1023" s="297"/>
      <c r="KPO1023" s="297"/>
      <c r="KPP1023" s="297"/>
      <c r="KPQ1023" s="297"/>
      <c r="KPR1023" s="297"/>
      <c r="KPS1023" s="297"/>
      <c r="KPT1023" s="297"/>
      <c r="KPU1023" s="297"/>
      <c r="KPV1023" s="297"/>
      <c r="KPW1023" s="297"/>
      <c r="KPX1023" s="297"/>
      <c r="KPY1023" s="297"/>
      <c r="KPZ1023" s="297"/>
      <c r="KQA1023" s="297"/>
      <c r="KQB1023" s="297"/>
      <c r="KQC1023" s="297"/>
      <c r="KQD1023" s="297"/>
      <c r="KQE1023" s="297"/>
      <c r="KQF1023" s="297"/>
      <c r="KQG1023" s="297"/>
      <c r="KQH1023" s="297"/>
      <c r="KQI1023" s="297"/>
      <c r="KQJ1023" s="297"/>
      <c r="KQK1023" s="297"/>
      <c r="KQL1023" s="297"/>
      <c r="KQM1023" s="297"/>
      <c r="KQN1023" s="297"/>
      <c r="KQO1023" s="297"/>
      <c r="KQP1023" s="297"/>
      <c r="KQQ1023" s="297"/>
      <c r="KQR1023" s="297"/>
      <c r="KQS1023" s="297"/>
      <c r="KQT1023" s="297"/>
      <c r="KQU1023" s="297"/>
      <c r="KQV1023" s="297"/>
      <c r="KQW1023" s="297"/>
      <c r="KQX1023" s="297"/>
      <c r="KQY1023" s="297"/>
      <c r="KQZ1023" s="297"/>
      <c r="KRA1023" s="297"/>
      <c r="KRB1023" s="297"/>
      <c r="KRC1023" s="297"/>
      <c r="KRD1023" s="297"/>
      <c r="KRE1023" s="297"/>
      <c r="KRF1023" s="297"/>
      <c r="KRG1023" s="297"/>
      <c r="KRH1023" s="297"/>
      <c r="KRI1023" s="297"/>
      <c r="KRJ1023" s="297"/>
      <c r="KRK1023" s="297"/>
      <c r="KRL1023" s="297"/>
      <c r="KRM1023" s="297"/>
      <c r="KRN1023" s="297"/>
      <c r="KRO1023" s="297"/>
      <c r="KRP1023" s="297"/>
      <c r="KRQ1023" s="297"/>
      <c r="KRR1023" s="297"/>
      <c r="KRS1023" s="297"/>
      <c r="KRT1023" s="297"/>
      <c r="KRU1023" s="297"/>
      <c r="KRV1023" s="297"/>
      <c r="KRW1023" s="297"/>
      <c r="KRX1023" s="297"/>
      <c r="KRY1023" s="297"/>
      <c r="KRZ1023" s="297"/>
      <c r="KSA1023" s="297"/>
      <c r="KSB1023" s="297"/>
      <c r="KSC1023" s="297"/>
      <c r="KSD1023" s="297"/>
      <c r="KSE1023" s="297"/>
      <c r="KSF1023" s="297"/>
      <c r="KSG1023" s="297"/>
      <c r="KSH1023" s="297"/>
      <c r="KSI1023" s="297"/>
      <c r="KSJ1023" s="297"/>
      <c r="KSK1023" s="297"/>
      <c r="KSL1023" s="297"/>
      <c r="KSM1023" s="297"/>
      <c r="KSN1023" s="297"/>
      <c r="KSO1023" s="297"/>
      <c r="KSP1023" s="297"/>
      <c r="KSQ1023" s="297"/>
      <c r="KSR1023" s="297"/>
      <c r="KSS1023" s="297"/>
      <c r="KST1023" s="297"/>
      <c r="KSU1023" s="297"/>
      <c r="KSV1023" s="297"/>
      <c r="KSW1023" s="297"/>
      <c r="KSX1023" s="297"/>
      <c r="KSY1023" s="297"/>
      <c r="KSZ1023" s="297"/>
      <c r="KTA1023" s="297"/>
      <c r="KTB1023" s="297"/>
      <c r="KTC1023" s="297"/>
      <c r="KTD1023" s="297"/>
      <c r="KTE1023" s="297"/>
      <c r="KTF1023" s="297"/>
      <c r="KTG1023" s="297"/>
      <c r="KTH1023" s="297"/>
      <c r="KTI1023" s="297"/>
      <c r="KTJ1023" s="297"/>
      <c r="KTK1023" s="297"/>
      <c r="KTL1023" s="297"/>
      <c r="KTM1023" s="297"/>
      <c r="KTN1023" s="297"/>
      <c r="KTO1023" s="297"/>
      <c r="KTP1023" s="297"/>
      <c r="KTQ1023" s="297"/>
      <c r="KTR1023" s="297"/>
      <c r="KTS1023" s="297"/>
      <c r="KTT1023" s="297"/>
      <c r="KTU1023" s="297"/>
      <c r="KTV1023" s="297"/>
      <c r="KTW1023" s="297"/>
      <c r="KTX1023" s="297"/>
      <c r="KTY1023" s="297"/>
      <c r="KTZ1023" s="297"/>
      <c r="KUA1023" s="297"/>
      <c r="KUB1023" s="297"/>
      <c r="KUC1023" s="297"/>
      <c r="KUD1023" s="297"/>
      <c r="KUE1023" s="297"/>
      <c r="KUF1023" s="297"/>
      <c r="KUG1023" s="297"/>
      <c r="KUH1023" s="297"/>
      <c r="KUI1023" s="297"/>
      <c r="KUJ1023" s="297"/>
      <c r="KUK1023" s="297"/>
      <c r="KUL1023" s="297"/>
      <c r="KUM1023" s="297"/>
      <c r="KUN1023" s="297"/>
      <c r="KUO1023" s="297"/>
      <c r="KUP1023" s="297"/>
      <c r="KUQ1023" s="297"/>
      <c r="KUR1023" s="297"/>
      <c r="KUS1023" s="297"/>
      <c r="KUT1023" s="297"/>
      <c r="KUU1023" s="297"/>
      <c r="KUV1023" s="297"/>
      <c r="KUW1023" s="297"/>
      <c r="KUX1023" s="297"/>
      <c r="KUY1023" s="297"/>
      <c r="KUZ1023" s="297"/>
      <c r="KVA1023" s="297"/>
      <c r="KVB1023" s="297"/>
      <c r="KVC1023" s="297"/>
      <c r="KVD1023" s="297"/>
      <c r="KVE1023" s="297"/>
      <c r="KVF1023" s="297"/>
      <c r="KVG1023" s="297"/>
      <c r="KVH1023" s="297"/>
      <c r="KVI1023" s="297"/>
      <c r="KVJ1023" s="297"/>
      <c r="KVK1023" s="297"/>
      <c r="KVL1023" s="297"/>
      <c r="KVM1023" s="297"/>
      <c r="KVN1023" s="297"/>
      <c r="KVO1023" s="297"/>
      <c r="KVP1023" s="297"/>
      <c r="KVQ1023" s="297"/>
      <c r="KVR1023" s="297"/>
      <c r="KVS1023" s="297"/>
      <c r="KVT1023" s="297"/>
      <c r="KVU1023" s="297"/>
      <c r="KVV1023" s="297"/>
      <c r="KVW1023" s="297"/>
      <c r="KVX1023" s="297"/>
      <c r="KVY1023" s="297"/>
      <c r="KVZ1023" s="297"/>
      <c r="KWA1023" s="297"/>
      <c r="KWB1023" s="297"/>
      <c r="KWC1023" s="297"/>
      <c r="KWD1023" s="297"/>
      <c r="KWE1023" s="297"/>
      <c r="KWF1023" s="297"/>
      <c r="KWG1023" s="297"/>
      <c r="KWH1023" s="297"/>
      <c r="KWI1023" s="297"/>
      <c r="KWJ1023" s="297"/>
      <c r="KWK1023" s="297"/>
      <c r="KWL1023" s="297"/>
      <c r="KWM1023" s="297"/>
      <c r="KWN1023" s="297"/>
      <c r="KWO1023" s="297"/>
      <c r="KWP1023" s="297"/>
      <c r="KWQ1023" s="297"/>
      <c r="KWR1023" s="297"/>
      <c r="KWS1023" s="297"/>
      <c r="KWT1023" s="297"/>
      <c r="KWU1023" s="297"/>
      <c r="KWV1023" s="297"/>
      <c r="KWW1023" s="297"/>
      <c r="KWX1023" s="297"/>
      <c r="KWY1023" s="297"/>
      <c r="KWZ1023" s="297"/>
      <c r="KXA1023" s="297"/>
      <c r="KXB1023" s="297"/>
      <c r="KXC1023" s="297"/>
      <c r="KXD1023" s="297"/>
      <c r="KXE1023" s="297"/>
      <c r="KXF1023" s="297"/>
      <c r="KXG1023" s="297"/>
      <c r="KXH1023" s="297"/>
      <c r="KXI1023" s="297"/>
      <c r="KXJ1023" s="297"/>
      <c r="KXK1023" s="297"/>
      <c r="KXL1023" s="297"/>
      <c r="KXM1023" s="297"/>
      <c r="KXN1023" s="297"/>
      <c r="KXO1023" s="297"/>
      <c r="KXP1023" s="297"/>
      <c r="KXQ1023" s="297"/>
      <c r="KXR1023" s="297"/>
      <c r="KXS1023" s="297"/>
      <c r="KXT1023" s="297"/>
      <c r="KXU1023" s="297"/>
      <c r="KXV1023" s="297"/>
      <c r="KXW1023" s="297"/>
      <c r="KXX1023" s="297"/>
      <c r="KXY1023" s="297"/>
      <c r="KXZ1023" s="297"/>
      <c r="KYA1023" s="297"/>
      <c r="KYB1023" s="297"/>
      <c r="KYC1023" s="297"/>
      <c r="KYD1023" s="297"/>
      <c r="KYE1023" s="297"/>
      <c r="KYF1023" s="297"/>
      <c r="KYG1023" s="297"/>
      <c r="KYH1023" s="297"/>
      <c r="KYI1023" s="297"/>
      <c r="KYJ1023" s="297"/>
      <c r="KYK1023" s="297"/>
      <c r="KYL1023" s="297"/>
      <c r="KYM1023" s="297"/>
      <c r="KYN1023" s="297"/>
      <c r="KYO1023" s="297"/>
      <c r="KYP1023" s="297"/>
      <c r="KYQ1023" s="297"/>
      <c r="KYR1023" s="297"/>
      <c r="KYS1023" s="297"/>
      <c r="KYT1023" s="297"/>
      <c r="KYU1023" s="297"/>
      <c r="KYV1023" s="297"/>
      <c r="KYW1023" s="297"/>
      <c r="KYX1023" s="297"/>
      <c r="KYY1023" s="297"/>
      <c r="KYZ1023" s="297"/>
      <c r="KZA1023" s="297"/>
      <c r="KZB1023" s="297"/>
      <c r="KZC1023" s="297"/>
      <c r="KZD1023" s="297"/>
      <c r="KZE1023" s="297"/>
      <c r="KZF1023" s="297"/>
      <c r="KZG1023" s="297"/>
      <c r="KZH1023" s="297"/>
      <c r="KZI1023" s="297"/>
      <c r="KZJ1023" s="297"/>
      <c r="KZK1023" s="297"/>
      <c r="KZL1023" s="297"/>
      <c r="KZM1023" s="297"/>
      <c r="KZN1023" s="297"/>
      <c r="KZO1023" s="297"/>
      <c r="KZP1023" s="297"/>
      <c r="KZQ1023" s="297"/>
      <c r="KZR1023" s="297"/>
      <c r="KZS1023" s="297"/>
      <c r="KZT1023" s="297"/>
      <c r="KZU1023" s="297"/>
      <c r="KZV1023" s="297"/>
      <c r="KZW1023" s="297"/>
      <c r="KZX1023" s="297"/>
      <c r="KZY1023" s="297"/>
      <c r="KZZ1023" s="297"/>
      <c r="LAA1023" s="297"/>
      <c r="LAB1023" s="297"/>
      <c r="LAC1023" s="297"/>
      <c r="LAD1023" s="297"/>
      <c r="LAE1023" s="297"/>
      <c r="LAF1023" s="297"/>
      <c r="LAG1023" s="297"/>
      <c r="LAH1023" s="297"/>
      <c r="LAI1023" s="297"/>
      <c r="LAJ1023" s="297"/>
      <c r="LAK1023" s="297"/>
      <c r="LAL1023" s="297"/>
      <c r="LAM1023" s="297"/>
      <c r="LAN1023" s="297"/>
      <c r="LAO1023" s="297"/>
      <c r="LAP1023" s="297"/>
      <c r="LAQ1023" s="297"/>
      <c r="LAR1023" s="297"/>
      <c r="LAS1023" s="297"/>
      <c r="LAT1023" s="297"/>
      <c r="LAU1023" s="297"/>
      <c r="LAV1023" s="297"/>
      <c r="LAW1023" s="297"/>
      <c r="LAX1023" s="297"/>
      <c r="LAY1023" s="297"/>
      <c r="LAZ1023" s="297"/>
      <c r="LBA1023" s="297"/>
      <c r="LBB1023" s="297"/>
      <c r="LBC1023" s="297"/>
      <c r="LBD1023" s="297"/>
      <c r="LBE1023" s="297"/>
      <c r="LBF1023" s="297"/>
      <c r="LBG1023" s="297"/>
      <c r="LBH1023" s="297"/>
      <c r="LBI1023" s="297"/>
      <c r="LBJ1023" s="297"/>
      <c r="LBK1023" s="297"/>
      <c r="LBL1023" s="297"/>
      <c r="LBM1023" s="297"/>
      <c r="LBN1023" s="297"/>
      <c r="LBO1023" s="297"/>
      <c r="LBP1023" s="297"/>
      <c r="LBQ1023" s="297"/>
      <c r="LBR1023" s="297"/>
      <c r="LBS1023" s="297"/>
      <c r="LBT1023" s="297"/>
      <c r="LBU1023" s="297"/>
      <c r="LBV1023" s="297"/>
      <c r="LBW1023" s="297"/>
      <c r="LBX1023" s="297"/>
      <c r="LBY1023" s="297"/>
      <c r="LBZ1023" s="297"/>
      <c r="LCA1023" s="297"/>
      <c r="LCB1023" s="297"/>
      <c r="LCC1023" s="297"/>
      <c r="LCD1023" s="297"/>
      <c r="LCE1023" s="297"/>
      <c r="LCF1023" s="297"/>
      <c r="LCG1023" s="297"/>
      <c r="LCH1023" s="297"/>
      <c r="LCI1023" s="297"/>
      <c r="LCJ1023" s="297"/>
      <c r="LCK1023" s="297"/>
      <c r="LCL1023" s="297"/>
      <c r="LCM1023" s="297"/>
      <c r="LCN1023" s="297"/>
      <c r="LCO1023" s="297"/>
      <c r="LCP1023" s="297"/>
      <c r="LCQ1023" s="297"/>
      <c r="LCR1023" s="297"/>
      <c r="LCS1023" s="297"/>
      <c r="LCT1023" s="297"/>
      <c r="LCU1023" s="297"/>
      <c r="LCV1023" s="297"/>
      <c r="LCW1023" s="297"/>
      <c r="LCX1023" s="297"/>
      <c r="LCY1023" s="297"/>
      <c r="LCZ1023" s="297"/>
      <c r="LDA1023" s="297"/>
      <c r="LDB1023" s="297"/>
      <c r="LDC1023" s="297"/>
      <c r="LDD1023" s="297"/>
      <c r="LDE1023" s="297"/>
      <c r="LDF1023" s="297"/>
      <c r="LDG1023" s="297"/>
      <c r="LDH1023" s="297"/>
      <c r="LDI1023" s="297"/>
      <c r="LDJ1023" s="297"/>
      <c r="LDK1023" s="297"/>
      <c r="LDL1023" s="297"/>
      <c r="LDM1023" s="297"/>
      <c r="LDN1023" s="297"/>
      <c r="LDO1023" s="297"/>
      <c r="LDP1023" s="297"/>
      <c r="LDQ1023" s="297"/>
      <c r="LDR1023" s="297"/>
      <c r="LDS1023" s="297"/>
      <c r="LDT1023" s="297"/>
      <c r="LDU1023" s="297"/>
      <c r="LDV1023" s="297"/>
      <c r="LDW1023" s="297"/>
      <c r="LDX1023" s="297"/>
      <c r="LDY1023" s="297"/>
      <c r="LDZ1023" s="297"/>
      <c r="LEA1023" s="297"/>
      <c r="LEB1023" s="297"/>
      <c r="LEC1023" s="297"/>
      <c r="LED1023" s="297"/>
      <c r="LEE1023" s="297"/>
      <c r="LEF1023" s="297"/>
      <c r="LEG1023" s="297"/>
      <c r="LEH1023" s="297"/>
      <c r="LEI1023" s="297"/>
      <c r="LEJ1023" s="297"/>
      <c r="LEK1023" s="297"/>
      <c r="LEL1023" s="297"/>
      <c r="LEM1023" s="297"/>
      <c r="LEN1023" s="297"/>
      <c r="LEO1023" s="297"/>
      <c r="LEP1023" s="297"/>
      <c r="LEQ1023" s="297"/>
      <c r="LER1023" s="297"/>
      <c r="LES1023" s="297"/>
      <c r="LET1023" s="297"/>
      <c r="LEU1023" s="297"/>
      <c r="LEV1023" s="297"/>
      <c r="LEW1023" s="297"/>
      <c r="LEX1023" s="297"/>
      <c r="LEY1023" s="297"/>
      <c r="LEZ1023" s="297"/>
      <c r="LFA1023" s="297"/>
      <c r="LFB1023" s="297"/>
      <c r="LFC1023" s="297"/>
      <c r="LFD1023" s="297"/>
      <c r="LFE1023" s="297"/>
      <c r="LFF1023" s="297"/>
      <c r="LFG1023" s="297"/>
      <c r="LFH1023" s="297"/>
      <c r="LFI1023" s="297"/>
      <c r="LFJ1023" s="297"/>
      <c r="LFK1023" s="297"/>
      <c r="LFL1023" s="297"/>
      <c r="LFM1023" s="297"/>
      <c r="LFN1023" s="297"/>
      <c r="LFO1023" s="297"/>
      <c r="LFP1023" s="297"/>
      <c r="LFQ1023" s="297"/>
      <c r="LFR1023" s="297"/>
      <c r="LFS1023" s="297"/>
      <c r="LFT1023" s="297"/>
      <c r="LFU1023" s="297"/>
      <c r="LFV1023" s="297"/>
      <c r="LFW1023" s="297"/>
      <c r="LFX1023" s="297"/>
      <c r="LFY1023" s="297"/>
      <c r="LFZ1023" s="297"/>
      <c r="LGA1023" s="297"/>
      <c r="LGB1023" s="297"/>
      <c r="LGC1023" s="297"/>
      <c r="LGD1023" s="297"/>
      <c r="LGE1023" s="297"/>
      <c r="LGF1023" s="297"/>
      <c r="LGG1023" s="297"/>
      <c r="LGH1023" s="297"/>
      <c r="LGI1023" s="297"/>
      <c r="LGJ1023" s="297"/>
      <c r="LGK1023" s="297"/>
      <c r="LGL1023" s="297"/>
      <c r="LGM1023" s="297"/>
      <c r="LGN1023" s="297"/>
      <c r="LGO1023" s="297"/>
      <c r="LGP1023" s="297"/>
      <c r="LGQ1023" s="297"/>
      <c r="LGR1023" s="297"/>
      <c r="LGS1023" s="297"/>
      <c r="LGT1023" s="297"/>
      <c r="LGU1023" s="297"/>
      <c r="LGV1023" s="297"/>
      <c r="LGW1023" s="297"/>
      <c r="LGX1023" s="297"/>
      <c r="LGY1023" s="297"/>
      <c r="LGZ1023" s="297"/>
      <c r="LHA1023" s="297"/>
      <c r="LHB1023" s="297"/>
      <c r="LHC1023" s="297"/>
      <c r="LHD1023" s="297"/>
      <c r="LHE1023" s="297"/>
      <c r="LHF1023" s="297"/>
      <c r="LHG1023" s="297"/>
      <c r="LHH1023" s="297"/>
      <c r="LHI1023" s="297"/>
      <c r="LHJ1023" s="297"/>
      <c r="LHK1023" s="297"/>
      <c r="LHL1023" s="297"/>
      <c r="LHM1023" s="297"/>
      <c r="LHN1023" s="297"/>
      <c r="LHO1023" s="297"/>
      <c r="LHP1023" s="297"/>
      <c r="LHQ1023" s="297"/>
      <c r="LHR1023" s="297"/>
      <c r="LHS1023" s="297"/>
      <c r="LHT1023" s="297"/>
      <c r="LHU1023" s="297"/>
      <c r="LHV1023" s="297"/>
      <c r="LHW1023" s="297"/>
      <c r="LHX1023" s="297"/>
      <c r="LHY1023" s="297"/>
      <c r="LHZ1023" s="297"/>
      <c r="LIA1023" s="297"/>
      <c r="LIB1023" s="297"/>
      <c r="LIC1023" s="297"/>
      <c r="LID1023" s="297"/>
      <c r="LIE1023" s="297"/>
      <c r="LIF1023" s="297"/>
      <c r="LIG1023" s="297"/>
      <c r="LIH1023" s="297"/>
      <c r="LII1023" s="297"/>
      <c r="LIJ1023" s="297"/>
      <c r="LIK1023" s="297"/>
      <c r="LIL1023" s="297"/>
      <c r="LIM1023" s="297"/>
      <c r="LIN1023" s="297"/>
      <c r="LIO1023" s="297"/>
      <c r="LIP1023" s="297"/>
      <c r="LIQ1023" s="297"/>
      <c r="LIR1023" s="297"/>
      <c r="LIS1023" s="297"/>
      <c r="LIT1023" s="297"/>
      <c r="LIU1023" s="297"/>
      <c r="LIV1023" s="297"/>
      <c r="LIW1023" s="297"/>
      <c r="LIX1023" s="297"/>
      <c r="LIY1023" s="297"/>
      <c r="LIZ1023" s="297"/>
      <c r="LJA1023" s="297"/>
      <c r="LJB1023" s="297"/>
      <c r="LJC1023" s="297"/>
      <c r="LJD1023" s="297"/>
      <c r="LJE1023" s="297"/>
      <c r="LJF1023" s="297"/>
      <c r="LJG1023" s="297"/>
      <c r="LJH1023" s="297"/>
      <c r="LJI1023" s="297"/>
      <c r="LJJ1023" s="297"/>
      <c r="LJK1023" s="297"/>
      <c r="LJL1023" s="297"/>
      <c r="LJM1023" s="297"/>
      <c r="LJN1023" s="297"/>
      <c r="LJO1023" s="297"/>
      <c r="LJP1023" s="297"/>
      <c r="LJQ1023" s="297"/>
      <c r="LJR1023" s="297"/>
      <c r="LJS1023" s="297"/>
      <c r="LJT1023" s="297"/>
      <c r="LJU1023" s="297"/>
      <c r="LJV1023" s="297"/>
      <c r="LJW1023" s="297"/>
      <c r="LJX1023" s="297"/>
      <c r="LJY1023" s="297"/>
      <c r="LJZ1023" s="297"/>
      <c r="LKA1023" s="297"/>
      <c r="LKB1023" s="297"/>
      <c r="LKC1023" s="297"/>
      <c r="LKD1023" s="297"/>
      <c r="LKE1023" s="297"/>
      <c r="LKF1023" s="297"/>
      <c r="LKG1023" s="297"/>
      <c r="LKH1023" s="297"/>
      <c r="LKI1023" s="297"/>
      <c r="LKJ1023" s="297"/>
      <c r="LKK1023" s="297"/>
      <c r="LKL1023" s="297"/>
      <c r="LKM1023" s="297"/>
      <c r="LKN1023" s="297"/>
      <c r="LKO1023" s="297"/>
      <c r="LKP1023" s="297"/>
      <c r="LKQ1023" s="297"/>
      <c r="LKR1023" s="297"/>
      <c r="LKS1023" s="297"/>
      <c r="LKT1023" s="297"/>
      <c r="LKU1023" s="297"/>
      <c r="LKV1023" s="297"/>
      <c r="LKW1023" s="297"/>
      <c r="LKX1023" s="297"/>
      <c r="LKY1023" s="297"/>
      <c r="LKZ1023" s="297"/>
      <c r="LLA1023" s="297"/>
      <c r="LLB1023" s="297"/>
      <c r="LLC1023" s="297"/>
      <c r="LLD1023" s="297"/>
      <c r="LLE1023" s="297"/>
      <c r="LLF1023" s="297"/>
      <c r="LLG1023" s="297"/>
      <c r="LLH1023" s="297"/>
      <c r="LLI1023" s="297"/>
      <c r="LLJ1023" s="297"/>
      <c r="LLK1023" s="297"/>
      <c r="LLL1023" s="297"/>
      <c r="LLM1023" s="297"/>
      <c r="LLN1023" s="297"/>
      <c r="LLO1023" s="297"/>
      <c r="LLP1023" s="297"/>
      <c r="LLQ1023" s="297"/>
      <c r="LLR1023" s="297"/>
      <c r="LLS1023" s="297"/>
      <c r="LLT1023" s="297"/>
      <c r="LLU1023" s="297"/>
      <c r="LLV1023" s="297"/>
      <c r="LLW1023" s="297"/>
      <c r="LLX1023" s="297"/>
      <c r="LLY1023" s="297"/>
      <c r="LLZ1023" s="297"/>
      <c r="LMA1023" s="297"/>
      <c r="LMB1023" s="297"/>
      <c r="LMC1023" s="297"/>
      <c r="LMD1023" s="297"/>
      <c r="LME1023" s="297"/>
      <c r="LMF1023" s="297"/>
      <c r="LMG1023" s="297"/>
      <c r="LMH1023" s="297"/>
      <c r="LMI1023" s="297"/>
      <c r="LMJ1023" s="297"/>
      <c r="LMK1023" s="297"/>
      <c r="LML1023" s="297"/>
      <c r="LMM1023" s="297"/>
      <c r="LMN1023" s="297"/>
      <c r="LMO1023" s="297"/>
      <c r="LMP1023" s="297"/>
      <c r="LMQ1023" s="297"/>
      <c r="LMR1023" s="297"/>
      <c r="LMS1023" s="297"/>
      <c r="LMT1023" s="297"/>
      <c r="LMU1023" s="297"/>
      <c r="LMV1023" s="297"/>
      <c r="LMW1023" s="297"/>
      <c r="LMX1023" s="297"/>
      <c r="LMY1023" s="297"/>
      <c r="LMZ1023" s="297"/>
      <c r="LNA1023" s="297"/>
      <c r="LNB1023" s="297"/>
      <c r="LNC1023" s="297"/>
      <c r="LND1023" s="297"/>
      <c r="LNE1023" s="297"/>
      <c r="LNF1023" s="297"/>
      <c r="LNG1023" s="297"/>
      <c r="LNH1023" s="297"/>
      <c r="LNI1023" s="297"/>
      <c r="LNJ1023" s="297"/>
      <c r="LNK1023" s="297"/>
      <c r="LNL1023" s="297"/>
      <c r="LNM1023" s="297"/>
      <c r="LNN1023" s="297"/>
      <c r="LNO1023" s="297"/>
      <c r="LNP1023" s="297"/>
      <c r="LNQ1023" s="297"/>
      <c r="LNR1023" s="297"/>
      <c r="LNS1023" s="297"/>
      <c r="LNT1023" s="297"/>
      <c r="LNU1023" s="297"/>
      <c r="LNV1023" s="297"/>
      <c r="LNW1023" s="297"/>
      <c r="LNX1023" s="297"/>
      <c r="LNY1023" s="297"/>
      <c r="LNZ1023" s="297"/>
      <c r="LOA1023" s="297"/>
      <c r="LOB1023" s="297"/>
      <c r="LOC1023" s="297"/>
      <c r="LOD1023" s="297"/>
      <c r="LOE1023" s="297"/>
      <c r="LOF1023" s="297"/>
      <c r="LOG1023" s="297"/>
      <c r="LOH1023" s="297"/>
      <c r="LOI1023" s="297"/>
      <c r="LOJ1023" s="297"/>
      <c r="LOK1023" s="297"/>
      <c r="LOL1023" s="297"/>
      <c r="LOM1023" s="297"/>
      <c r="LON1023" s="297"/>
      <c r="LOO1023" s="297"/>
      <c r="LOP1023" s="297"/>
      <c r="LOQ1023" s="297"/>
      <c r="LOR1023" s="297"/>
      <c r="LOS1023" s="297"/>
      <c r="LOT1023" s="297"/>
      <c r="LOU1023" s="297"/>
      <c r="LOV1023" s="297"/>
      <c r="LOW1023" s="297"/>
      <c r="LOX1023" s="297"/>
      <c r="LOY1023" s="297"/>
      <c r="LOZ1023" s="297"/>
      <c r="LPA1023" s="297"/>
      <c r="LPB1023" s="297"/>
      <c r="LPC1023" s="297"/>
      <c r="LPD1023" s="297"/>
      <c r="LPE1023" s="297"/>
      <c r="LPF1023" s="297"/>
      <c r="LPG1023" s="297"/>
      <c r="LPH1023" s="297"/>
      <c r="LPI1023" s="297"/>
      <c r="LPJ1023" s="297"/>
      <c r="LPK1023" s="297"/>
      <c r="LPL1023" s="297"/>
      <c r="LPM1023" s="297"/>
      <c r="LPN1023" s="297"/>
      <c r="LPO1023" s="297"/>
      <c r="LPP1023" s="297"/>
      <c r="LPQ1023" s="297"/>
      <c r="LPR1023" s="297"/>
      <c r="LPS1023" s="297"/>
      <c r="LPT1023" s="297"/>
      <c r="LPU1023" s="297"/>
      <c r="LPV1023" s="297"/>
      <c r="LPW1023" s="297"/>
      <c r="LPX1023" s="297"/>
      <c r="LPY1023" s="297"/>
      <c r="LPZ1023" s="297"/>
      <c r="LQA1023" s="297"/>
      <c r="LQB1023" s="297"/>
      <c r="LQC1023" s="297"/>
      <c r="LQD1023" s="297"/>
      <c r="LQE1023" s="297"/>
      <c r="LQF1023" s="297"/>
      <c r="LQG1023" s="297"/>
      <c r="LQH1023" s="297"/>
      <c r="LQI1023" s="297"/>
      <c r="LQJ1023" s="297"/>
      <c r="LQK1023" s="297"/>
      <c r="LQL1023" s="297"/>
      <c r="LQM1023" s="297"/>
      <c r="LQN1023" s="297"/>
      <c r="LQO1023" s="297"/>
      <c r="LQP1023" s="297"/>
      <c r="LQQ1023" s="297"/>
      <c r="LQR1023" s="297"/>
      <c r="LQS1023" s="297"/>
      <c r="LQT1023" s="297"/>
      <c r="LQU1023" s="297"/>
      <c r="LQV1023" s="297"/>
      <c r="LQW1023" s="297"/>
      <c r="LQX1023" s="297"/>
      <c r="LQY1023" s="297"/>
      <c r="LQZ1023" s="297"/>
      <c r="LRA1023" s="297"/>
      <c r="LRB1023" s="297"/>
      <c r="LRC1023" s="297"/>
      <c r="LRD1023" s="297"/>
      <c r="LRE1023" s="297"/>
      <c r="LRF1023" s="297"/>
      <c r="LRG1023" s="297"/>
      <c r="LRH1023" s="297"/>
      <c r="LRI1023" s="297"/>
      <c r="LRJ1023" s="297"/>
      <c r="LRK1023" s="297"/>
      <c r="LRL1023" s="297"/>
      <c r="LRM1023" s="297"/>
      <c r="LRN1023" s="297"/>
      <c r="LRO1023" s="297"/>
      <c r="LRP1023" s="297"/>
      <c r="LRQ1023" s="297"/>
      <c r="LRR1023" s="297"/>
      <c r="LRS1023" s="297"/>
      <c r="LRT1023" s="297"/>
      <c r="LRU1023" s="297"/>
      <c r="LRV1023" s="297"/>
      <c r="LRW1023" s="297"/>
      <c r="LRX1023" s="297"/>
      <c r="LRY1023" s="297"/>
      <c r="LRZ1023" s="297"/>
      <c r="LSA1023" s="297"/>
      <c r="LSB1023" s="297"/>
      <c r="LSC1023" s="297"/>
      <c r="LSD1023" s="297"/>
      <c r="LSE1023" s="297"/>
      <c r="LSF1023" s="297"/>
      <c r="LSG1023" s="297"/>
      <c r="LSH1023" s="297"/>
      <c r="LSI1023" s="297"/>
      <c r="LSJ1023" s="297"/>
      <c r="LSK1023" s="297"/>
      <c r="LSL1023" s="297"/>
      <c r="LSM1023" s="297"/>
      <c r="LSN1023" s="297"/>
      <c r="LSO1023" s="297"/>
      <c r="LSP1023" s="297"/>
      <c r="LSQ1023" s="297"/>
      <c r="LSR1023" s="297"/>
      <c r="LSS1023" s="297"/>
      <c r="LST1023" s="297"/>
      <c r="LSU1023" s="297"/>
      <c r="LSV1023" s="297"/>
      <c r="LSW1023" s="297"/>
      <c r="LSX1023" s="297"/>
      <c r="LSY1023" s="297"/>
      <c r="LSZ1023" s="297"/>
      <c r="LTA1023" s="297"/>
      <c r="LTB1023" s="297"/>
      <c r="LTC1023" s="297"/>
      <c r="LTD1023" s="297"/>
      <c r="LTE1023" s="297"/>
      <c r="LTF1023" s="297"/>
      <c r="LTG1023" s="297"/>
      <c r="LTH1023" s="297"/>
      <c r="LTI1023" s="297"/>
      <c r="LTJ1023" s="297"/>
      <c r="LTK1023" s="297"/>
      <c r="LTL1023" s="297"/>
      <c r="LTM1023" s="297"/>
      <c r="LTN1023" s="297"/>
      <c r="LTO1023" s="297"/>
      <c r="LTP1023" s="297"/>
      <c r="LTQ1023" s="297"/>
      <c r="LTR1023" s="297"/>
      <c r="LTS1023" s="297"/>
      <c r="LTT1023" s="297"/>
      <c r="LTU1023" s="297"/>
      <c r="LTV1023" s="297"/>
      <c r="LTW1023" s="297"/>
      <c r="LTX1023" s="297"/>
      <c r="LTY1023" s="297"/>
      <c r="LTZ1023" s="297"/>
      <c r="LUA1023" s="297"/>
      <c r="LUB1023" s="297"/>
      <c r="LUC1023" s="297"/>
      <c r="LUD1023" s="297"/>
      <c r="LUE1023" s="297"/>
      <c r="LUF1023" s="297"/>
      <c r="LUG1023" s="297"/>
      <c r="LUH1023" s="297"/>
      <c r="LUI1023" s="297"/>
      <c r="LUJ1023" s="297"/>
      <c r="LUK1023" s="297"/>
      <c r="LUL1023" s="297"/>
      <c r="LUM1023" s="297"/>
      <c r="LUN1023" s="297"/>
      <c r="LUO1023" s="297"/>
      <c r="LUP1023" s="297"/>
      <c r="LUQ1023" s="297"/>
      <c r="LUR1023" s="297"/>
      <c r="LUS1023" s="297"/>
      <c r="LUT1023" s="297"/>
      <c r="LUU1023" s="297"/>
      <c r="LUV1023" s="297"/>
      <c r="LUW1023" s="297"/>
      <c r="LUX1023" s="297"/>
      <c r="LUY1023" s="297"/>
      <c r="LUZ1023" s="297"/>
      <c r="LVA1023" s="297"/>
      <c r="LVB1023" s="297"/>
      <c r="LVC1023" s="297"/>
      <c r="LVD1023" s="297"/>
      <c r="LVE1023" s="297"/>
      <c r="LVF1023" s="297"/>
      <c r="LVG1023" s="297"/>
      <c r="LVH1023" s="297"/>
      <c r="LVI1023" s="297"/>
      <c r="LVJ1023" s="297"/>
      <c r="LVK1023" s="297"/>
      <c r="LVL1023" s="297"/>
      <c r="LVM1023" s="297"/>
      <c r="LVN1023" s="297"/>
      <c r="LVO1023" s="297"/>
      <c r="LVP1023" s="297"/>
      <c r="LVQ1023" s="297"/>
      <c r="LVR1023" s="297"/>
      <c r="LVS1023" s="297"/>
      <c r="LVT1023" s="297"/>
      <c r="LVU1023" s="297"/>
      <c r="LVV1023" s="297"/>
      <c r="LVW1023" s="297"/>
      <c r="LVX1023" s="297"/>
      <c r="LVY1023" s="297"/>
      <c r="LVZ1023" s="297"/>
      <c r="LWA1023" s="297"/>
      <c r="LWB1023" s="297"/>
      <c r="LWC1023" s="297"/>
      <c r="LWD1023" s="297"/>
      <c r="LWE1023" s="297"/>
      <c r="LWF1023" s="297"/>
      <c r="LWG1023" s="297"/>
      <c r="LWH1023" s="297"/>
      <c r="LWI1023" s="297"/>
      <c r="LWJ1023" s="297"/>
      <c r="LWK1023" s="297"/>
      <c r="LWL1023" s="297"/>
      <c r="LWM1023" s="297"/>
      <c r="LWN1023" s="297"/>
      <c r="LWO1023" s="297"/>
      <c r="LWP1023" s="297"/>
      <c r="LWQ1023" s="297"/>
      <c r="LWR1023" s="297"/>
      <c r="LWS1023" s="297"/>
      <c r="LWT1023" s="297"/>
      <c r="LWU1023" s="297"/>
      <c r="LWV1023" s="297"/>
      <c r="LWW1023" s="297"/>
      <c r="LWX1023" s="297"/>
      <c r="LWY1023" s="297"/>
      <c r="LWZ1023" s="297"/>
      <c r="LXA1023" s="297"/>
      <c r="LXB1023" s="297"/>
      <c r="LXC1023" s="297"/>
      <c r="LXD1023" s="297"/>
      <c r="LXE1023" s="297"/>
      <c r="LXF1023" s="297"/>
      <c r="LXG1023" s="297"/>
      <c r="LXH1023" s="297"/>
      <c r="LXI1023" s="297"/>
      <c r="LXJ1023" s="297"/>
      <c r="LXK1023" s="297"/>
      <c r="LXL1023" s="297"/>
      <c r="LXM1023" s="297"/>
      <c r="LXN1023" s="297"/>
      <c r="LXO1023" s="297"/>
      <c r="LXP1023" s="297"/>
      <c r="LXQ1023" s="297"/>
      <c r="LXR1023" s="297"/>
      <c r="LXS1023" s="297"/>
      <c r="LXT1023" s="297"/>
      <c r="LXU1023" s="297"/>
      <c r="LXV1023" s="297"/>
      <c r="LXW1023" s="297"/>
      <c r="LXX1023" s="297"/>
      <c r="LXY1023" s="297"/>
      <c r="LXZ1023" s="297"/>
      <c r="LYA1023" s="297"/>
      <c r="LYB1023" s="297"/>
      <c r="LYC1023" s="297"/>
      <c r="LYD1023" s="297"/>
      <c r="LYE1023" s="297"/>
      <c r="LYF1023" s="297"/>
      <c r="LYG1023" s="297"/>
      <c r="LYH1023" s="297"/>
      <c r="LYI1023" s="297"/>
      <c r="LYJ1023" s="297"/>
      <c r="LYK1023" s="297"/>
      <c r="LYL1023" s="297"/>
      <c r="LYM1023" s="297"/>
      <c r="LYN1023" s="297"/>
      <c r="LYO1023" s="297"/>
      <c r="LYP1023" s="297"/>
      <c r="LYQ1023" s="297"/>
      <c r="LYR1023" s="297"/>
      <c r="LYS1023" s="297"/>
      <c r="LYT1023" s="297"/>
      <c r="LYU1023" s="297"/>
      <c r="LYV1023" s="297"/>
      <c r="LYW1023" s="297"/>
      <c r="LYX1023" s="297"/>
      <c r="LYY1023" s="297"/>
      <c r="LYZ1023" s="297"/>
      <c r="LZA1023" s="297"/>
      <c r="LZB1023" s="297"/>
      <c r="LZC1023" s="297"/>
      <c r="LZD1023" s="297"/>
      <c r="LZE1023" s="297"/>
      <c r="LZF1023" s="297"/>
      <c r="LZG1023" s="297"/>
      <c r="LZH1023" s="297"/>
      <c r="LZI1023" s="297"/>
      <c r="LZJ1023" s="297"/>
      <c r="LZK1023" s="297"/>
      <c r="LZL1023" s="297"/>
      <c r="LZM1023" s="297"/>
      <c r="LZN1023" s="297"/>
      <c r="LZO1023" s="297"/>
      <c r="LZP1023" s="297"/>
      <c r="LZQ1023" s="297"/>
      <c r="LZR1023" s="297"/>
      <c r="LZS1023" s="297"/>
      <c r="LZT1023" s="297"/>
      <c r="LZU1023" s="297"/>
      <c r="LZV1023" s="297"/>
      <c r="LZW1023" s="297"/>
      <c r="LZX1023" s="297"/>
      <c r="LZY1023" s="297"/>
      <c r="LZZ1023" s="297"/>
      <c r="MAA1023" s="297"/>
      <c r="MAB1023" s="297"/>
      <c r="MAC1023" s="297"/>
      <c r="MAD1023" s="297"/>
      <c r="MAE1023" s="297"/>
      <c r="MAF1023" s="297"/>
      <c r="MAG1023" s="297"/>
      <c r="MAH1023" s="297"/>
      <c r="MAI1023" s="297"/>
      <c r="MAJ1023" s="297"/>
      <c r="MAK1023" s="297"/>
      <c r="MAL1023" s="297"/>
      <c r="MAM1023" s="297"/>
      <c r="MAN1023" s="297"/>
      <c r="MAO1023" s="297"/>
      <c r="MAP1023" s="297"/>
      <c r="MAQ1023" s="297"/>
      <c r="MAR1023" s="297"/>
      <c r="MAS1023" s="297"/>
      <c r="MAT1023" s="297"/>
      <c r="MAU1023" s="297"/>
      <c r="MAV1023" s="297"/>
      <c r="MAW1023" s="297"/>
      <c r="MAX1023" s="297"/>
      <c r="MAY1023" s="297"/>
      <c r="MAZ1023" s="297"/>
      <c r="MBA1023" s="297"/>
      <c r="MBB1023" s="297"/>
      <c r="MBC1023" s="297"/>
      <c r="MBD1023" s="297"/>
      <c r="MBE1023" s="297"/>
      <c r="MBF1023" s="297"/>
      <c r="MBG1023" s="297"/>
      <c r="MBH1023" s="297"/>
      <c r="MBI1023" s="297"/>
      <c r="MBJ1023" s="297"/>
      <c r="MBK1023" s="297"/>
      <c r="MBL1023" s="297"/>
      <c r="MBM1023" s="297"/>
      <c r="MBN1023" s="297"/>
      <c r="MBO1023" s="297"/>
      <c r="MBP1023" s="297"/>
      <c r="MBQ1023" s="297"/>
      <c r="MBR1023" s="297"/>
      <c r="MBS1023" s="297"/>
      <c r="MBT1023" s="297"/>
      <c r="MBU1023" s="297"/>
      <c r="MBV1023" s="297"/>
      <c r="MBW1023" s="297"/>
      <c r="MBX1023" s="297"/>
      <c r="MBY1023" s="297"/>
      <c r="MBZ1023" s="297"/>
      <c r="MCA1023" s="297"/>
      <c r="MCB1023" s="297"/>
      <c r="MCC1023" s="297"/>
      <c r="MCD1023" s="297"/>
      <c r="MCE1023" s="297"/>
      <c r="MCF1023" s="297"/>
      <c r="MCG1023" s="297"/>
      <c r="MCH1023" s="297"/>
      <c r="MCI1023" s="297"/>
      <c r="MCJ1023" s="297"/>
      <c r="MCK1023" s="297"/>
      <c r="MCL1023" s="297"/>
      <c r="MCM1023" s="297"/>
      <c r="MCN1023" s="297"/>
      <c r="MCO1023" s="297"/>
      <c r="MCP1023" s="297"/>
      <c r="MCQ1023" s="297"/>
      <c r="MCR1023" s="297"/>
      <c r="MCS1023" s="297"/>
      <c r="MCT1023" s="297"/>
      <c r="MCU1023" s="297"/>
      <c r="MCV1023" s="297"/>
      <c r="MCW1023" s="297"/>
      <c r="MCX1023" s="297"/>
      <c r="MCY1023" s="297"/>
      <c r="MCZ1023" s="297"/>
      <c r="MDA1023" s="297"/>
      <c r="MDB1023" s="297"/>
      <c r="MDC1023" s="297"/>
      <c r="MDD1023" s="297"/>
      <c r="MDE1023" s="297"/>
      <c r="MDF1023" s="297"/>
      <c r="MDG1023" s="297"/>
      <c r="MDH1023" s="297"/>
      <c r="MDI1023" s="297"/>
      <c r="MDJ1023" s="297"/>
      <c r="MDK1023" s="297"/>
      <c r="MDL1023" s="297"/>
      <c r="MDM1023" s="297"/>
      <c r="MDN1023" s="297"/>
      <c r="MDO1023" s="297"/>
      <c r="MDP1023" s="297"/>
      <c r="MDQ1023" s="297"/>
      <c r="MDR1023" s="297"/>
      <c r="MDS1023" s="297"/>
      <c r="MDT1023" s="297"/>
      <c r="MDU1023" s="297"/>
      <c r="MDV1023" s="297"/>
      <c r="MDW1023" s="297"/>
      <c r="MDX1023" s="297"/>
      <c r="MDY1023" s="297"/>
      <c r="MDZ1023" s="297"/>
      <c r="MEA1023" s="297"/>
      <c r="MEB1023" s="297"/>
      <c r="MEC1023" s="297"/>
      <c r="MED1023" s="297"/>
      <c r="MEE1023" s="297"/>
      <c r="MEF1023" s="297"/>
      <c r="MEG1023" s="297"/>
      <c r="MEH1023" s="297"/>
      <c r="MEI1023" s="297"/>
      <c r="MEJ1023" s="297"/>
      <c r="MEK1023" s="297"/>
      <c r="MEL1023" s="297"/>
      <c r="MEM1023" s="297"/>
      <c r="MEN1023" s="297"/>
      <c r="MEO1023" s="297"/>
      <c r="MEP1023" s="297"/>
      <c r="MEQ1023" s="297"/>
      <c r="MER1023" s="297"/>
      <c r="MES1023" s="297"/>
      <c r="MET1023" s="297"/>
      <c r="MEU1023" s="297"/>
      <c r="MEV1023" s="297"/>
      <c r="MEW1023" s="297"/>
      <c r="MEX1023" s="297"/>
      <c r="MEY1023" s="297"/>
      <c r="MEZ1023" s="297"/>
      <c r="MFA1023" s="297"/>
      <c r="MFB1023" s="297"/>
      <c r="MFC1023" s="297"/>
      <c r="MFD1023" s="297"/>
      <c r="MFE1023" s="297"/>
      <c r="MFF1023" s="297"/>
      <c r="MFG1023" s="297"/>
      <c r="MFH1023" s="297"/>
      <c r="MFI1023" s="297"/>
      <c r="MFJ1023" s="297"/>
      <c r="MFK1023" s="297"/>
      <c r="MFL1023" s="297"/>
      <c r="MFM1023" s="297"/>
      <c r="MFN1023" s="297"/>
      <c r="MFO1023" s="297"/>
      <c r="MFP1023" s="297"/>
      <c r="MFQ1023" s="297"/>
      <c r="MFR1023" s="297"/>
      <c r="MFS1023" s="297"/>
      <c r="MFT1023" s="297"/>
      <c r="MFU1023" s="297"/>
      <c r="MFV1023" s="297"/>
      <c r="MFW1023" s="297"/>
      <c r="MFX1023" s="297"/>
      <c r="MFY1023" s="297"/>
      <c r="MFZ1023" s="297"/>
      <c r="MGA1023" s="297"/>
      <c r="MGB1023" s="297"/>
      <c r="MGC1023" s="297"/>
      <c r="MGD1023" s="297"/>
      <c r="MGE1023" s="297"/>
      <c r="MGF1023" s="297"/>
      <c r="MGG1023" s="297"/>
      <c r="MGH1023" s="297"/>
      <c r="MGI1023" s="297"/>
      <c r="MGJ1023" s="297"/>
      <c r="MGK1023" s="297"/>
      <c r="MGL1023" s="297"/>
      <c r="MGM1023" s="297"/>
      <c r="MGN1023" s="297"/>
      <c r="MGO1023" s="297"/>
      <c r="MGP1023" s="297"/>
      <c r="MGQ1023" s="297"/>
      <c r="MGR1023" s="297"/>
      <c r="MGS1023" s="297"/>
      <c r="MGT1023" s="297"/>
      <c r="MGU1023" s="297"/>
      <c r="MGV1023" s="297"/>
      <c r="MGW1023" s="297"/>
      <c r="MGX1023" s="297"/>
      <c r="MGY1023" s="297"/>
      <c r="MGZ1023" s="297"/>
      <c r="MHA1023" s="297"/>
      <c r="MHB1023" s="297"/>
      <c r="MHC1023" s="297"/>
      <c r="MHD1023" s="297"/>
      <c r="MHE1023" s="297"/>
      <c r="MHF1023" s="297"/>
      <c r="MHG1023" s="297"/>
      <c r="MHH1023" s="297"/>
      <c r="MHI1023" s="297"/>
      <c r="MHJ1023" s="297"/>
      <c r="MHK1023" s="297"/>
      <c r="MHL1023" s="297"/>
      <c r="MHM1023" s="297"/>
      <c r="MHN1023" s="297"/>
      <c r="MHO1023" s="297"/>
      <c r="MHP1023" s="297"/>
      <c r="MHQ1023" s="297"/>
      <c r="MHR1023" s="297"/>
      <c r="MHS1023" s="297"/>
      <c r="MHT1023" s="297"/>
      <c r="MHU1023" s="297"/>
      <c r="MHV1023" s="297"/>
      <c r="MHW1023" s="297"/>
      <c r="MHX1023" s="297"/>
      <c r="MHY1023" s="297"/>
      <c r="MHZ1023" s="297"/>
      <c r="MIA1023" s="297"/>
      <c r="MIB1023" s="297"/>
      <c r="MIC1023" s="297"/>
      <c r="MID1023" s="297"/>
      <c r="MIE1023" s="297"/>
      <c r="MIF1023" s="297"/>
      <c r="MIG1023" s="297"/>
      <c r="MIH1023" s="297"/>
      <c r="MII1023" s="297"/>
      <c r="MIJ1023" s="297"/>
      <c r="MIK1023" s="297"/>
      <c r="MIL1023" s="297"/>
      <c r="MIM1023" s="297"/>
      <c r="MIN1023" s="297"/>
      <c r="MIO1023" s="297"/>
      <c r="MIP1023" s="297"/>
      <c r="MIQ1023" s="297"/>
      <c r="MIR1023" s="297"/>
      <c r="MIS1023" s="297"/>
      <c r="MIT1023" s="297"/>
      <c r="MIU1023" s="297"/>
      <c r="MIV1023" s="297"/>
      <c r="MIW1023" s="297"/>
      <c r="MIX1023" s="297"/>
      <c r="MIY1023" s="297"/>
      <c r="MIZ1023" s="297"/>
      <c r="MJA1023" s="297"/>
      <c r="MJB1023" s="297"/>
      <c r="MJC1023" s="297"/>
      <c r="MJD1023" s="297"/>
      <c r="MJE1023" s="297"/>
      <c r="MJF1023" s="297"/>
      <c r="MJG1023" s="297"/>
      <c r="MJH1023" s="297"/>
      <c r="MJI1023" s="297"/>
      <c r="MJJ1023" s="297"/>
      <c r="MJK1023" s="297"/>
      <c r="MJL1023" s="297"/>
      <c r="MJM1023" s="297"/>
      <c r="MJN1023" s="297"/>
      <c r="MJO1023" s="297"/>
      <c r="MJP1023" s="297"/>
      <c r="MJQ1023" s="297"/>
      <c r="MJR1023" s="297"/>
      <c r="MJS1023" s="297"/>
      <c r="MJT1023" s="297"/>
      <c r="MJU1023" s="297"/>
      <c r="MJV1023" s="297"/>
      <c r="MJW1023" s="297"/>
      <c r="MJX1023" s="297"/>
      <c r="MJY1023" s="297"/>
      <c r="MJZ1023" s="297"/>
      <c r="MKA1023" s="297"/>
      <c r="MKB1023" s="297"/>
      <c r="MKC1023" s="297"/>
      <c r="MKD1023" s="297"/>
      <c r="MKE1023" s="297"/>
      <c r="MKF1023" s="297"/>
      <c r="MKG1023" s="297"/>
      <c r="MKH1023" s="297"/>
      <c r="MKI1023" s="297"/>
      <c r="MKJ1023" s="297"/>
      <c r="MKK1023" s="297"/>
      <c r="MKL1023" s="297"/>
      <c r="MKM1023" s="297"/>
      <c r="MKN1023" s="297"/>
      <c r="MKO1023" s="297"/>
      <c r="MKP1023" s="297"/>
      <c r="MKQ1023" s="297"/>
      <c r="MKR1023" s="297"/>
      <c r="MKS1023" s="297"/>
      <c r="MKT1023" s="297"/>
      <c r="MKU1023" s="297"/>
      <c r="MKV1023" s="297"/>
      <c r="MKW1023" s="297"/>
      <c r="MKX1023" s="297"/>
      <c r="MKY1023" s="297"/>
      <c r="MKZ1023" s="297"/>
      <c r="MLA1023" s="297"/>
      <c r="MLB1023" s="297"/>
      <c r="MLC1023" s="297"/>
      <c r="MLD1023" s="297"/>
      <c r="MLE1023" s="297"/>
      <c r="MLF1023" s="297"/>
      <c r="MLG1023" s="297"/>
      <c r="MLH1023" s="297"/>
      <c r="MLI1023" s="297"/>
      <c r="MLJ1023" s="297"/>
      <c r="MLK1023" s="297"/>
      <c r="MLL1023" s="297"/>
      <c r="MLM1023" s="297"/>
      <c r="MLN1023" s="297"/>
      <c r="MLO1023" s="297"/>
      <c r="MLP1023" s="297"/>
      <c r="MLQ1023" s="297"/>
      <c r="MLR1023" s="297"/>
      <c r="MLS1023" s="297"/>
      <c r="MLT1023" s="297"/>
      <c r="MLU1023" s="297"/>
      <c r="MLV1023" s="297"/>
      <c r="MLW1023" s="297"/>
      <c r="MLX1023" s="297"/>
      <c r="MLY1023" s="297"/>
      <c r="MLZ1023" s="297"/>
      <c r="MMA1023" s="297"/>
      <c r="MMB1023" s="297"/>
      <c r="MMC1023" s="297"/>
      <c r="MMD1023" s="297"/>
      <c r="MME1023" s="297"/>
      <c r="MMF1023" s="297"/>
      <c r="MMG1023" s="297"/>
      <c r="MMH1023" s="297"/>
      <c r="MMI1023" s="297"/>
      <c r="MMJ1023" s="297"/>
      <c r="MMK1023" s="297"/>
      <c r="MML1023" s="297"/>
      <c r="MMM1023" s="297"/>
      <c r="MMN1023" s="297"/>
      <c r="MMO1023" s="297"/>
      <c r="MMP1023" s="297"/>
      <c r="MMQ1023" s="297"/>
      <c r="MMR1023" s="297"/>
      <c r="MMS1023" s="297"/>
      <c r="MMT1023" s="297"/>
      <c r="MMU1023" s="297"/>
      <c r="MMV1023" s="297"/>
      <c r="MMW1023" s="297"/>
      <c r="MMX1023" s="297"/>
      <c r="MMY1023" s="297"/>
      <c r="MMZ1023" s="297"/>
      <c r="MNA1023" s="297"/>
      <c r="MNB1023" s="297"/>
      <c r="MNC1023" s="297"/>
      <c r="MND1023" s="297"/>
      <c r="MNE1023" s="297"/>
      <c r="MNF1023" s="297"/>
      <c r="MNG1023" s="297"/>
      <c r="MNH1023" s="297"/>
      <c r="MNI1023" s="297"/>
      <c r="MNJ1023" s="297"/>
      <c r="MNK1023" s="297"/>
      <c r="MNL1023" s="297"/>
      <c r="MNM1023" s="297"/>
      <c r="MNN1023" s="297"/>
      <c r="MNO1023" s="297"/>
      <c r="MNP1023" s="297"/>
      <c r="MNQ1023" s="297"/>
      <c r="MNR1023" s="297"/>
      <c r="MNS1023" s="297"/>
      <c r="MNT1023" s="297"/>
      <c r="MNU1023" s="297"/>
      <c r="MNV1023" s="297"/>
      <c r="MNW1023" s="297"/>
      <c r="MNX1023" s="297"/>
      <c r="MNY1023" s="297"/>
      <c r="MNZ1023" s="297"/>
      <c r="MOA1023" s="297"/>
      <c r="MOB1023" s="297"/>
      <c r="MOC1023" s="297"/>
      <c r="MOD1023" s="297"/>
      <c r="MOE1023" s="297"/>
      <c r="MOF1023" s="297"/>
      <c r="MOG1023" s="297"/>
      <c r="MOH1023" s="297"/>
      <c r="MOI1023" s="297"/>
      <c r="MOJ1023" s="297"/>
      <c r="MOK1023" s="297"/>
      <c r="MOL1023" s="297"/>
      <c r="MOM1023" s="297"/>
      <c r="MON1023" s="297"/>
      <c r="MOO1023" s="297"/>
      <c r="MOP1023" s="297"/>
      <c r="MOQ1023" s="297"/>
      <c r="MOR1023" s="297"/>
      <c r="MOS1023" s="297"/>
      <c r="MOT1023" s="297"/>
      <c r="MOU1023" s="297"/>
      <c r="MOV1023" s="297"/>
      <c r="MOW1023" s="297"/>
      <c r="MOX1023" s="297"/>
      <c r="MOY1023" s="297"/>
      <c r="MOZ1023" s="297"/>
      <c r="MPA1023" s="297"/>
      <c r="MPB1023" s="297"/>
      <c r="MPC1023" s="297"/>
      <c r="MPD1023" s="297"/>
      <c r="MPE1023" s="297"/>
      <c r="MPF1023" s="297"/>
      <c r="MPG1023" s="297"/>
      <c r="MPH1023" s="297"/>
      <c r="MPI1023" s="297"/>
      <c r="MPJ1023" s="297"/>
      <c r="MPK1023" s="297"/>
      <c r="MPL1023" s="297"/>
      <c r="MPM1023" s="297"/>
      <c r="MPN1023" s="297"/>
      <c r="MPO1023" s="297"/>
      <c r="MPP1023" s="297"/>
      <c r="MPQ1023" s="297"/>
      <c r="MPR1023" s="297"/>
      <c r="MPS1023" s="297"/>
      <c r="MPT1023" s="297"/>
      <c r="MPU1023" s="297"/>
      <c r="MPV1023" s="297"/>
      <c r="MPW1023" s="297"/>
      <c r="MPX1023" s="297"/>
      <c r="MPY1023" s="297"/>
      <c r="MPZ1023" s="297"/>
      <c r="MQA1023" s="297"/>
      <c r="MQB1023" s="297"/>
      <c r="MQC1023" s="297"/>
      <c r="MQD1023" s="297"/>
      <c r="MQE1023" s="297"/>
      <c r="MQF1023" s="297"/>
      <c r="MQG1023" s="297"/>
      <c r="MQH1023" s="297"/>
      <c r="MQI1023" s="297"/>
      <c r="MQJ1023" s="297"/>
      <c r="MQK1023" s="297"/>
      <c r="MQL1023" s="297"/>
      <c r="MQM1023" s="297"/>
      <c r="MQN1023" s="297"/>
      <c r="MQO1023" s="297"/>
      <c r="MQP1023" s="297"/>
      <c r="MQQ1023" s="297"/>
      <c r="MQR1023" s="297"/>
      <c r="MQS1023" s="297"/>
      <c r="MQT1023" s="297"/>
      <c r="MQU1023" s="297"/>
      <c r="MQV1023" s="297"/>
      <c r="MQW1023" s="297"/>
      <c r="MQX1023" s="297"/>
      <c r="MQY1023" s="297"/>
      <c r="MQZ1023" s="297"/>
      <c r="MRA1023" s="297"/>
      <c r="MRB1023" s="297"/>
      <c r="MRC1023" s="297"/>
      <c r="MRD1023" s="297"/>
      <c r="MRE1023" s="297"/>
      <c r="MRF1023" s="297"/>
      <c r="MRG1023" s="297"/>
      <c r="MRH1023" s="297"/>
      <c r="MRI1023" s="297"/>
      <c r="MRJ1023" s="297"/>
      <c r="MRK1023" s="297"/>
      <c r="MRL1023" s="297"/>
      <c r="MRM1023" s="297"/>
      <c r="MRN1023" s="297"/>
      <c r="MRO1023" s="297"/>
      <c r="MRP1023" s="297"/>
      <c r="MRQ1023" s="297"/>
      <c r="MRR1023" s="297"/>
      <c r="MRS1023" s="297"/>
      <c r="MRT1023" s="297"/>
      <c r="MRU1023" s="297"/>
      <c r="MRV1023" s="297"/>
      <c r="MRW1023" s="297"/>
      <c r="MRX1023" s="297"/>
      <c r="MRY1023" s="297"/>
      <c r="MRZ1023" s="297"/>
      <c r="MSA1023" s="297"/>
      <c r="MSB1023" s="297"/>
      <c r="MSC1023" s="297"/>
      <c r="MSD1023" s="297"/>
      <c r="MSE1023" s="297"/>
      <c r="MSF1023" s="297"/>
      <c r="MSG1023" s="297"/>
      <c r="MSH1023" s="297"/>
      <c r="MSI1023" s="297"/>
      <c r="MSJ1023" s="297"/>
      <c r="MSK1023" s="297"/>
      <c r="MSL1023" s="297"/>
      <c r="MSM1023" s="297"/>
      <c r="MSN1023" s="297"/>
      <c r="MSO1023" s="297"/>
      <c r="MSP1023" s="297"/>
      <c r="MSQ1023" s="297"/>
      <c r="MSR1023" s="297"/>
      <c r="MSS1023" s="297"/>
      <c r="MST1023" s="297"/>
      <c r="MSU1023" s="297"/>
      <c r="MSV1023" s="297"/>
      <c r="MSW1023" s="297"/>
      <c r="MSX1023" s="297"/>
      <c r="MSY1023" s="297"/>
      <c r="MSZ1023" s="297"/>
      <c r="MTA1023" s="297"/>
      <c r="MTB1023" s="297"/>
      <c r="MTC1023" s="297"/>
      <c r="MTD1023" s="297"/>
      <c r="MTE1023" s="297"/>
      <c r="MTF1023" s="297"/>
      <c r="MTG1023" s="297"/>
      <c r="MTH1023" s="297"/>
      <c r="MTI1023" s="297"/>
      <c r="MTJ1023" s="297"/>
      <c r="MTK1023" s="297"/>
      <c r="MTL1023" s="297"/>
      <c r="MTM1023" s="297"/>
      <c r="MTN1023" s="297"/>
      <c r="MTO1023" s="297"/>
      <c r="MTP1023" s="297"/>
      <c r="MTQ1023" s="297"/>
      <c r="MTR1023" s="297"/>
      <c r="MTS1023" s="297"/>
      <c r="MTT1023" s="297"/>
      <c r="MTU1023" s="297"/>
      <c r="MTV1023" s="297"/>
      <c r="MTW1023" s="297"/>
      <c r="MTX1023" s="297"/>
      <c r="MTY1023" s="297"/>
      <c r="MTZ1023" s="297"/>
      <c r="MUA1023" s="297"/>
      <c r="MUB1023" s="297"/>
      <c r="MUC1023" s="297"/>
      <c r="MUD1023" s="297"/>
      <c r="MUE1023" s="297"/>
      <c r="MUF1023" s="297"/>
      <c r="MUG1023" s="297"/>
      <c r="MUH1023" s="297"/>
      <c r="MUI1023" s="297"/>
      <c r="MUJ1023" s="297"/>
      <c r="MUK1023" s="297"/>
      <c r="MUL1023" s="297"/>
      <c r="MUM1023" s="297"/>
      <c r="MUN1023" s="297"/>
      <c r="MUO1023" s="297"/>
      <c r="MUP1023" s="297"/>
      <c r="MUQ1023" s="297"/>
      <c r="MUR1023" s="297"/>
      <c r="MUS1023" s="297"/>
      <c r="MUT1023" s="297"/>
      <c r="MUU1023" s="297"/>
      <c r="MUV1023" s="297"/>
      <c r="MUW1023" s="297"/>
      <c r="MUX1023" s="297"/>
      <c r="MUY1023" s="297"/>
      <c r="MUZ1023" s="297"/>
      <c r="MVA1023" s="297"/>
      <c r="MVB1023" s="297"/>
      <c r="MVC1023" s="297"/>
      <c r="MVD1023" s="297"/>
      <c r="MVE1023" s="297"/>
      <c r="MVF1023" s="297"/>
      <c r="MVG1023" s="297"/>
      <c r="MVH1023" s="297"/>
      <c r="MVI1023" s="297"/>
      <c r="MVJ1023" s="297"/>
      <c r="MVK1023" s="297"/>
      <c r="MVL1023" s="297"/>
      <c r="MVM1023" s="297"/>
      <c r="MVN1023" s="297"/>
      <c r="MVO1023" s="297"/>
      <c r="MVP1023" s="297"/>
      <c r="MVQ1023" s="297"/>
      <c r="MVR1023" s="297"/>
      <c r="MVS1023" s="297"/>
      <c r="MVT1023" s="297"/>
      <c r="MVU1023" s="297"/>
      <c r="MVV1023" s="297"/>
      <c r="MVW1023" s="297"/>
      <c r="MVX1023" s="297"/>
      <c r="MVY1023" s="297"/>
      <c r="MVZ1023" s="297"/>
      <c r="MWA1023" s="297"/>
      <c r="MWB1023" s="297"/>
      <c r="MWC1023" s="297"/>
      <c r="MWD1023" s="297"/>
      <c r="MWE1023" s="297"/>
      <c r="MWF1023" s="297"/>
      <c r="MWG1023" s="297"/>
      <c r="MWH1023" s="297"/>
      <c r="MWI1023" s="297"/>
      <c r="MWJ1023" s="297"/>
      <c r="MWK1023" s="297"/>
      <c r="MWL1023" s="297"/>
      <c r="MWM1023" s="297"/>
      <c r="MWN1023" s="297"/>
      <c r="MWO1023" s="297"/>
      <c r="MWP1023" s="297"/>
      <c r="MWQ1023" s="297"/>
      <c r="MWR1023" s="297"/>
      <c r="MWS1023" s="297"/>
      <c r="MWT1023" s="297"/>
      <c r="MWU1023" s="297"/>
      <c r="MWV1023" s="297"/>
      <c r="MWW1023" s="297"/>
      <c r="MWX1023" s="297"/>
      <c r="MWY1023" s="297"/>
      <c r="MWZ1023" s="297"/>
      <c r="MXA1023" s="297"/>
      <c r="MXB1023" s="297"/>
      <c r="MXC1023" s="297"/>
      <c r="MXD1023" s="297"/>
      <c r="MXE1023" s="297"/>
      <c r="MXF1023" s="297"/>
      <c r="MXG1023" s="297"/>
      <c r="MXH1023" s="297"/>
      <c r="MXI1023" s="297"/>
      <c r="MXJ1023" s="297"/>
      <c r="MXK1023" s="297"/>
      <c r="MXL1023" s="297"/>
      <c r="MXM1023" s="297"/>
      <c r="MXN1023" s="297"/>
      <c r="MXO1023" s="297"/>
      <c r="MXP1023" s="297"/>
      <c r="MXQ1023" s="297"/>
      <c r="MXR1023" s="297"/>
      <c r="MXS1023" s="297"/>
      <c r="MXT1023" s="297"/>
      <c r="MXU1023" s="297"/>
      <c r="MXV1023" s="297"/>
      <c r="MXW1023" s="297"/>
      <c r="MXX1023" s="297"/>
      <c r="MXY1023" s="297"/>
      <c r="MXZ1023" s="297"/>
      <c r="MYA1023" s="297"/>
      <c r="MYB1023" s="297"/>
      <c r="MYC1023" s="297"/>
      <c r="MYD1023" s="297"/>
      <c r="MYE1023" s="297"/>
      <c r="MYF1023" s="297"/>
      <c r="MYG1023" s="297"/>
      <c r="MYH1023" s="297"/>
      <c r="MYI1023" s="297"/>
      <c r="MYJ1023" s="297"/>
      <c r="MYK1023" s="297"/>
      <c r="MYL1023" s="297"/>
      <c r="MYM1023" s="297"/>
      <c r="MYN1023" s="297"/>
      <c r="MYO1023" s="297"/>
      <c r="MYP1023" s="297"/>
      <c r="MYQ1023" s="297"/>
      <c r="MYR1023" s="297"/>
      <c r="MYS1023" s="297"/>
      <c r="MYT1023" s="297"/>
      <c r="MYU1023" s="297"/>
      <c r="MYV1023" s="297"/>
      <c r="MYW1023" s="297"/>
      <c r="MYX1023" s="297"/>
      <c r="MYY1023" s="297"/>
      <c r="MYZ1023" s="297"/>
      <c r="MZA1023" s="297"/>
      <c r="MZB1023" s="297"/>
      <c r="MZC1023" s="297"/>
      <c r="MZD1023" s="297"/>
      <c r="MZE1023" s="297"/>
      <c r="MZF1023" s="297"/>
      <c r="MZG1023" s="297"/>
      <c r="MZH1023" s="297"/>
      <c r="MZI1023" s="297"/>
      <c r="MZJ1023" s="297"/>
      <c r="MZK1023" s="297"/>
      <c r="MZL1023" s="297"/>
      <c r="MZM1023" s="297"/>
      <c r="MZN1023" s="297"/>
      <c r="MZO1023" s="297"/>
      <c r="MZP1023" s="297"/>
      <c r="MZQ1023" s="297"/>
      <c r="MZR1023" s="297"/>
      <c r="MZS1023" s="297"/>
      <c r="MZT1023" s="297"/>
      <c r="MZU1023" s="297"/>
      <c r="MZV1023" s="297"/>
      <c r="MZW1023" s="297"/>
      <c r="MZX1023" s="297"/>
      <c r="MZY1023" s="297"/>
      <c r="MZZ1023" s="297"/>
      <c r="NAA1023" s="297"/>
      <c r="NAB1023" s="297"/>
      <c r="NAC1023" s="297"/>
      <c r="NAD1023" s="297"/>
      <c r="NAE1023" s="297"/>
      <c r="NAF1023" s="297"/>
      <c r="NAG1023" s="297"/>
      <c r="NAH1023" s="297"/>
      <c r="NAI1023" s="297"/>
      <c r="NAJ1023" s="297"/>
      <c r="NAK1023" s="297"/>
      <c r="NAL1023" s="297"/>
      <c r="NAM1023" s="297"/>
      <c r="NAN1023" s="297"/>
      <c r="NAO1023" s="297"/>
      <c r="NAP1023" s="297"/>
      <c r="NAQ1023" s="297"/>
      <c r="NAR1023" s="297"/>
      <c r="NAS1023" s="297"/>
      <c r="NAT1023" s="297"/>
      <c r="NAU1023" s="297"/>
      <c r="NAV1023" s="297"/>
      <c r="NAW1023" s="297"/>
      <c r="NAX1023" s="297"/>
      <c r="NAY1023" s="297"/>
      <c r="NAZ1023" s="297"/>
      <c r="NBA1023" s="297"/>
      <c r="NBB1023" s="297"/>
      <c r="NBC1023" s="297"/>
      <c r="NBD1023" s="297"/>
      <c r="NBE1023" s="297"/>
      <c r="NBF1023" s="297"/>
      <c r="NBG1023" s="297"/>
      <c r="NBH1023" s="297"/>
      <c r="NBI1023" s="297"/>
      <c r="NBJ1023" s="297"/>
      <c r="NBK1023" s="297"/>
      <c r="NBL1023" s="297"/>
      <c r="NBM1023" s="297"/>
      <c r="NBN1023" s="297"/>
      <c r="NBO1023" s="297"/>
      <c r="NBP1023" s="297"/>
      <c r="NBQ1023" s="297"/>
      <c r="NBR1023" s="297"/>
      <c r="NBS1023" s="297"/>
      <c r="NBT1023" s="297"/>
      <c r="NBU1023" s="297"/>
      <c r="NBV1023" s="297"/>
      <c r="NBW1023" s="297"/>
      <c r="NBX1023" s="297"/>
      <c r="NBY1023" s="297"/>
      <c r="NBZ1023" s="297"/>
      <c r="NCA1023" s="297"/>
      <c r="NCB1023" s="297"/>
      <c r="NCC1023" s="297"/>
      <c r="NCD1023" s="297"/>
      <c r="NCE1023" s="297"/>
      <c r="NCF1023" s="297"/>
      <c r="NCG1023" s="297"/>
      <c r="NCH1023" s="297"/>
      <c r="NCI1023" s="297"/>
      <c r="NCJ1023" s="297"/>
      <c r="NCK1023" s="297"/>
      <c r="NCL1023" s="297"/>
      <c r="NCM1023" s="297"/>
      <c r="NCN1023" s="297"/>
      <c r="NCO1023" s="297"/>
      <c r="NCP1023" s="297"/>
      <c r="NCQ1023" s="297"/>
      <c r="NCR1023" s="297"/>
      <c r="NCS1023" s="297"/>
      <c r="NCT1023" s="297"/>
      <c r="NCU1023" s="297"/>
      <c r="NCV1023" s="297"/>
      <c r="NCW1023" s="297"/>
      <c r="NCX1023" s="297"/>
      <c r="NCY1023" s="297"/>
      <c r="NCZ1023" s="297"/>
      <c r="NDA1023" s="297"/>
      <c r="NDB1023" s="297"/>
      <c r="NDC1023" s="297"/>
      <c r="NDD1023" s="297"/>
      <c r="NDE1023" s="297"/>
      <c r="NDF1023" s="297"/>
      <c r="NDG1023" s="297"/>
      <c r="NDH1023" s="297"/>
      <c r="NDI1023" s="297"/>
      <c r="NDJ1023" s="297"/>
      <c r="NDK1023" s="297"/>
      <c r="NDL1023" s="297"/>
      <c r="NDM1023" s="297"/>
      <c r="NDN1023" s="297"/>
    </row>
    <row r="1024" spans="1:9582" s="34" customFormat="1" ht="45.75" customHeight="1">
      <c r="A1024" s="571">
        <f>1+A1023</f>
        <v>1022</v>
      </c>
      <c r="B1024" s="218" t="s">
        <v>9644</v>
      </c>
      <c r="C1024" s="201" t="s">
        <v>9645</v>
      </c>
      <c r="D1024" s="205" t="s">
        <v>6728</v>
      </c>
      <c r="E1024" s="202">
        <v>45569</v>
      </c>
      <c r="F1024" s="203">
        <v>45574</v>
      </c>
      <c r="G1024" s="203">
        <v>45646</v>
      </c>
      <c r="H1024" s="201" t="s">
        <v>416</v>
      </c>
      <c r="I1024" s="206" t="s">
        <v>9646</v>
      </c>
      <c r="J1024" s="201" t="s">
        <v>9647</v>
      </c>
      <c r="K1024" s="271">
        <v>30231492</v>
      </c>
      <c r="L1024" s="201">
        <v>0</v>
      </c>
      <c r="M1024" s="272" t="s">
        <v>97</v>
      </c>
      <c r="N1024" s="208" t="s">
        <v>5078</v>
      </c>
      <c r="O1024" s="218" t="s">
        <v>6113</v>
      </c>
      <c r="P1024" s="201" t="s">
        <v>9648</v>
      </c>
      <c r="Q1024" s="201" t="s">
        <v>9515</v>
      </c>
      <c r="R1024" s="210">
        <v>72</v>
      </c>
      <c r="S1024" s="201" t="s">
        <v>9649</v>
      </c>
      <c r="T1024" s="273" t="s">
        <v>9650</v>
      </c>
      <c r="U1024" s="274" t="s">
        <v>9651</v>
      </c>
      <c r="V1024" s="273" t="s">
        <v>9652</v>
      </c>
      <c r="W1024" s="275">
        <v>45569</v>
      </c>
      <c r="X1024" s="276" t="s">
        <v>103</v>
      </c>
      <c r="Y1024" s="313" t="s">
        <v>9653</v>
      </c>
      <c r="Z1024" s="215" t="s">
        <v>9650</v>
      </c>
      <c r="AA1024" s="216">
        <v>0</v>
      </c>
      <c r="AB1024" s="217">
        <v>0</v>
      </c>
      <c r="AC1024" s="216">
        <v>0</v>
      </c>
      <c r="AD1024" s="216">
        <v>0</v>
      </c>
      <c r="AE1024" s="216">
        <v>0</v>
      </c>
      <c r="AF1024" s="216">
        <v>0</v>
      </c>
      <c r="AG1024" s="216">
        <v>0</v>
      </c>
      <c r="AH1024" s="216">
        <v>0</v>
      </c>
      <c r="AI1024" s="216">
        <v>0</v>
      </c>
      <c r="AJ1024" s="216">
        <v>0</v>
      </c>
      <c r="AK1024" s="209" t="s">
        <v>104</v>
      </c>
      <c r="AL1024" s="191" t="s">
        <v>9654</v>
      </c>
      <c r="AM1024" s="201" t="s">
        <v>8872</v>
      </c>
      <c r="AN1024" s="207">
        <v>80398755</v>
      </c>
      <c r="AO1024" s="209" t="s">
        <v>114</v>
      </c>
      <c r="AP1024" s="201" t="s">
        <v>114</v>
      </c>
      <c r="AQ1024" s="277" t="s">
        <v>114</v>
      </c>
      <c r="AR1024" s="209" t="s">
        <v>114</v>
      </c>
      <c r="AS1024" s="201" t="s">
        <v>109</v>
      </c>
      <c r="AT1024" s="209" t="s">
        <v>109</v>
      </c>
      <c r="AU1024" s="209" t="s">
        <v>392</v>
      </c>
      <c r="AV1024" s="201" t="s">
        <v>9324</v>
      </c>
      <c r="AW1024" s="201" t="s">
        <v>9324</v>
      </c>
      <c r="AX1024" s="201" t="s">
        <v>109</v>
      </c>
      <c r="AY1024" s="201" t="s">
        <v>108</v>
      </c>
      <c r="AZ1024" s="240" t="s">
        <v>9324</v>
      </c>
      <c r="BA1024" s="201" t="s">
        <v>9324</v>
      </c>
      <c r="BB1024" s="241"/>
      <c r="BC1024" s="240" t="s">
        <v>9324</v>
      </c>
      <c r="BD1024" s="210" t="s">
        <v>9324</v>
      </c>
      <c r="BE1024" s="210" t="s">
        <v>9324</v>
      </c>
      <c r="BF1024" s="210" t="s">
        <v>9324</v>
      </c>
      <c r="BG1024" s="240" t="s">
        <v>9324</v>
      </c>
      <c r="BH1024" s="221" t="s">
        <v>9650</v>
      </c>
      <c r="BI1024" s="438" t="s">
        <v>135</v>
      </c>
      <c r="BJ1024" s="201" t="s">
        <v>9324</v>
      </c>
      <c r="BK1024" s="208" t="s">
        <v>114</v>
      </c>
      <c r="BL1024" s="240" t="s">
        <v>9324</v>
      </c>
      <c r="BM1024" s="398" t="s">
        <v>9655</v>
      </c>
      <c r="BN1024" s="292" t="s">
        <v>161</v>
      </c>
      <c r="BO1024" s="208"/>
      <c r="BP1024" s="208"/>
      <c r="BQ1024" s="208">
        <v>42</v>
      </c>
      <c r="BR1024" s="208">
        <v>30166</v>
      </c>
      <c r="BS1024" s="208" t="s">
        <v>114</v>
      </c>
      <c r="BT1024" s="208" t="s">
        <v>114</v>
      </c>
      <c r="BU1024" s="237" t="s">
        <v>114</v>
      </c>
      <c r="BV1024" s="208" t="s">
        <v>114</v>
      </c>
      <c r="BW1024" s="278" t="s">
        <v>114</v>
      </c>
      <c r="BX1024" s="224" t="s">
        <v>9656</v>
      </c>
      <c r="BY1024" s="208" t="s">
        <v>9657</v>
      </c>
      <c r="BZ1024" s="329" t="s">
        <v>9658</v>
      </c>
      <c r="CA1024" s="320" t="s">
        <v>109</v>
      </c>
      <c r="CB1024" s="320" t="s">
        <v>109</v>
      </c>
      <c r="CC1024" s="322" t="s">
        <v>9659</v>
      </c>
      <c r="CD1024" s="322"/>
      <c r="CE1024" s="223"/>
      <c r="CF1024" s="223"/>
      <c r="CG1024" s="223"/>
      <c r="CH1024" s="223"/>
      <c r="CI1024" s="223"/>
      <c r="CJ1024" s="223"/>
      <c r="CK1024" s="223"/>
      <c r="CL1024" s="223"/>
      <c r="CM1024" s="223" t="s">
        <v>109</v>
      </c>
      <c r="CN1024" s="223"/>
      <c r="CO1024" s="297"/>
      <c r="CP1024" s="297"/>
      <c r="CQ1024" s="297"/>
      <c r="CR1024" s="297"/>
      <c r="CS1024" s="297"/>
      <c r="CT1024" s="297"/>
      <c r="CU1024" s="297"/>
      <c r="CV1024" s="297"/>
      <c r="CW1024" s="297"/>
      <c r="CX1024" s="297"/>
      <c r="CY1024" s="297"/>
      <c r="CZ1024" s="297"/>
      <c r="DA1024" s="297"/>
      <c r="DB1024" s="297"/>
      <c r="DC1024" s="297"/>
      <c r="DD1024" s="297"/>
      <c r="DE1024" s="297"/>
      <c r="DF1024" s="297"/>
      <c r="DG1024" s="297"/>
      <c r="DH1024" s="297"/>
      <c r="DI1024" s="297"/>
      <c r="DJ1024" s="297"/>
      <c r="DK1024" s="297"/>
      <c r="DL1024" s="297"/>
      <c r="DM1024" s="297"/>
      <c r="DN1024" s="297"/>
      <c r="DO1024" s="297"/>
      <c r="DP1024" s="297"/>
      <c r="DQ1024" s="297"/>
      <c r="DR1024" s="297"/>
      <c r="DS1024" s="297"/>
      <c r="DT1024" s="297"/>
      <c r="DU1024" s="297"/>
      <c r="DV1024" s="297"/>
      <c r="DW1024" s="297"/>
      <c r="DX1024" s="297"/>
      <c r="DY1024" s="297"/>
      <c r="DZ1024" s="297"/>
      <c r="EA1024" s="297"/>
      <c r="EB1024" s="297"/>
      <c r="EC1024" s="297"/>
      <c r="ED1024" s="297"/>
      <c r="EE1024" s="297"/>
      <c r="EF1024" s="297"/>
      <c r="EG1024" s="297"/>
      <c r="EH1024" s="297"/>
      <c r="EI1024" s="297"/>
      <c r="EJ1024" s="297"/>
      <c r="EK1024" s="297"/>
      <c r="EL1024" s="297"/>
      <c r="EM1024" s="297"/>
      <c r="EN1024" s="297"/>
      <c r="EO1024" s="297"/>
      <c r="EP1024" s="297"/>
      <c r="EQ1024" s="297"/>
      <c r="ER1024" s="297"/>
      <c r="ES1024" s="297"/>
      <c r="ET1024" s="297"/>
      <c r="EU1024" s="297"/>
      <c r="EV1024" s="297"/>
      <c r="EW1024" s="297"/>
      <c r="EX1024" s="297"/>
      <c r="EY1024" s="297"/>
      <c r="EZ1024" s="297"/>
      <c r="FA1024" s="297"/>
      <c r="FB1024" s="297"/>
      <c r="FC1024" s="297"/>
      <c r="FD1024" s="297"/>
      <c r="FE1024" s="297"/>
      <c r="FF1024" s="297"/>
      <c r="FG1024" s="297"/>
      <c r="FH1024" s="297"/>
      <c r="FI1024" s="297"/>
      <c r="FJ1024" s="297"/>
      <c r="FK1024" s="297"/>
      <c r="FL1024" s="297"/>
      <c r="FM1024" s="297"/>
      <c r="FN1024" s="297"/>
      <c r="FO1024" s="297"/>
      <c r="FP1024" s="297"/>
      <c r="FQ1024" s="297"/>
      <c r="FR1024" s="297"/>
      <c r="FS1024" s="297"/>
    </row>
    <row r="1025" spans="1:9646" ht="45.75" customHeight="1">
      <c r="A1025" s="589">
        <f>1+A1024</f>
        <v>1023</v>
      </c>
      <c r="B1025" s="403" t="s">
        <v>9660</v>
      </c>
      <c r="C1025" s="156" t="s">
        <v>9661</v>
      </c>
      <c r="D1025" s="156" t="s">
        <v>6692</v>
      </c>
      <c r="E1025" s="156">
        <v>45569</v>
      </c>
      <c r="F1025" s="156">
        <v>45572</v>
      </c>
      <c r="G1025" s="156">
        <v>45646</v>
      </c>
      <c r="H1025" s="156" t="s">
        <v>416</v>
      </c>
      <c r="I1025" s="156" t="s">
        <v>9646</v>
      </c>
      <c r="J1025" s="301" t="s">
        <v>3289</v>
      </c>
      <c r="K1025" s="251">
        <v>52418859</v>
      </c>
      <c r="L1025" s="156">
        <v>4</v>
      </c>
      <c r="M1025" s="156" t="s">
        <v>97</v>
      </c>
      <c r="N1025" s="156" t="s">
        <v>5078</v>
      </c>
      <c r="O1025" s="156" t="s">
        <v>3608</v>
      </c>
      <c r="P1025" s="156" t="s">
        <v>9662</v>
      </c>
      <c r="Q1025" s="156" t="s">
        <v>7596</v>
      </c>
      <c r="R1025" s="143">
        <v>74</v>
      </c>
      <c r="S1025" s="134" t="s">
        <v>9225</v>
      </c>
      <c r="T1025" s="253" t="s">
        <v>9663</v>
      </c>
      <c r="U1025" s="156">
        <v>2024003418</v>
      </c>
      <c r="V1025" s="253" t="s">
        <v>9664</v>
      </c>
      <c r="W1025" s="156">
        <v>45569</v>
      </c>
      <c r="X1025" s="156" t="s">
        <v>103</v>
      </c>
      <c r="Y1025" s="317" t="s">
        <v>9665</v>
      </c>
      <c r="Z1025" s="156" t="s">
        <v>9663</v>
      </c>
      <c r="AA1025" s="156">
        <v>0</v>
      </c>
      <c r="AB1025" s="156">
        <v>0</v>
      </c>
      <c r="AC1025" s="156">
        <v>0</v>
      </c>
      <c r="AD1025" s="156">
        <v>0</v>
      </c>
      <c r="AE1025" s="156">
        <v>0</v>
      </c>
      <c r="AF1025" s="156">
        <v>0</v>
      </c>
      <c r="AG1025" s="156">
        <v>0</v>
      </c>
      <c r="AH1025" s="156">
        <v>0</v>
      </c>
      <c r="AI1025" s="156">
        <v>0</v>
      </c>
      <c r="AJ1025" s="156">
        <v>0</v>
      </c>
      <c r="AK1025" s="156" t="s">
        <v>104</v>
      </c>
      <c r="AL1025" s="103" t="s">
        <v>9666</v>
      </c>
      <c r="AM1025" s="156" t="s">
        <v>3293</v>
      </c>
      <c r="AN1025" s="156">
        <v>23755312</v>
      </c>
      <c r="AO1025" s="156" t="s">
        <v>114</v>
      </c>
      <c r="AP1025" s="156" t="s">
        <v>114</v>
      </c>
      <c r="AQ1025" s="156" t="s">
        <v>114</v>
      </c>
      <c r="AR1025" s="156" t="s">
        <v>114</v>
      </c>
      <c r="AS1025" s="156" t="s">
        <v>109</v>
      </c>
      <c r="AT1025" s="156" t="s">
        <v>109</v>
      </c>
      <c r="AU1025" s="156" t="s">
        <v>392</v>
      </c>
      <c r="AV1025" s="156" t="s">
        <v>9324</v>
      </c>
      <c r="AW1025" s="156" t="s">
        <v>9324</v>
      </c>
      <c r="AX1025" s="156" t="s">
        <v>109</v>
      </c>
      <c r="AY1025" s="156" t="s">
        <v>108</v>
      </c>
      <c r="AZ1025" s="156" t="s">
        <v>9324</v>
      </c>
      <c r="BA1025" s="156" t="s">
        <v>9324</v>
      </c>
      <c r="BB1025" s="156"/>
      <c r="BC1025" s="156" t="s">
        <v>9324</v>
      </c>
      <c r="BD1025" s="156" t="s">
        <v>9324</v>
      </c>
      <c r="BE1025" s="156" t="s">
        <v>9324</v>
      </c>
      <c r="BF1025" s="156" t="s">
        <v>9324</v>
      </c>
      <c r="BG1025" s="156" t="s">
        <v>9324</v>
      </c>
      <c r="BH1025" s="153" t="s">
        <v>9663</v>
      </c>
      <c r="BI1025" s="438" t="s">
        <v>135</v>
      </c>
      <c r="BJ1025" s="240" t="s">
        <v>9324</v>
      </c>
      <c r="BK1025" s="240" t="s">
        <v>114</v>
      </c>
      <c r="BL1025" s="240" t="s">
        <v>9324</v>
      </c>
      <c r="BM1025" s="398" t="s">
        <v>136</v>
      </c>
      <c r="BN1025" s="156" t="s">
        <v>964</v>
      </c>
      <c r="BO1025" s="156"/>
      <c r="BP1025" s="156"/>
      <c r="BQ1025" s="156">
        <v>47</v>
      </c>
      <c r="BR1025" s="156">
        <v>28228</v>
      </c>
      <c r="BS1025" s="156" t="s">
        <v>108</v>
      </c>
      <c r="BT1025" s="156" t="s">
        <v>108</v>
      </c>
      <c r="BU1025" s="156" t="s">
        <v>108</v>
      </c>
      <c r="BV1025" s="156" t="s">
        <v>108</v>
      </c>
      <c r="BW1025" s="156" t="s">
        <v>108</v>
      </c>
      <c r="BX1025" s="156" t="s">
        <v>3294</v>
      </c>
      <c r="BY1025" s="156">
        <v>3143664618</v>
      </c>
      <c r="BZ1025" s="156" t="s">
        <v>3295</v>
      </c>
      <c r="CA1025" s="157" t="s">
        <v>109</v>
      </c>
      <c r="CB1025" s="157" t="s">
        <v>109</v>
      </c>
      <c r="CC1025" s="157" t="s">
        <v>109</v>
      </c>
      <c r="CD1025" s="156"/>
      <c r="CE1025" s="156"/>
      <c r="CF1025" s="156"/>
      <c r="CG1025" s="156"/>
      <c r="CH1025" s="156"/>
      <c r="CI1025" s="156"/>
      <c r="CJ1025" s="156"/>
      <c r="CK1025" s="156"/>
      <c r="CL1025" s="156"/>
      <c r="CM1025" s="152" t="s">
        <v>109</v>
      </c>
      <c r="CN1025" s="156"/>
      <c r="CO1025" s="297"/>
      <c r="CP1025" s="297"/>
      <c r="CQ1025" s="297"/>
      <c r="CR1025" s="297"/>
      <c r="CS1025" s="297"/>
      <c r="CT1025" s="297"/>
      <c r="CU1025" s="297"/>
      <c r="CV1025" s="297"/>
      <c r="CW1025" s="297"/>
      <c r="CX1025" s="297"/>
      <c r="CY1025" s="297"/>
      <c r="CZ1025" s="297"/>
      <c r="DA1025" s="297"/>
      <c r="DB1025" s="297"/>
      <c r="DC1025" s="297"/>
      <c r="DD1025" s="297"/>
      <c r="DE1025" s="297"/>
      <c r="DF1025" s="297"/>
      <c r="DG1025" s="297"/>
      <c r="DH1025" s="297"/>
      <c r="DI1025" s="297"/>
      <c r="DJ1025" s="297"/>
      <c r="DK1025" s="297"/>
      <c r="DL1025" s="297"/>
      <c r="DM1025" s="297"/>
      <c r="DN1025" s="297"/>
      <c r="DO1025" s="297"/>
      <c r="DP1025" s="297"/>
      <c r="DQ1025" s="297"/>
      <c r="DR1025" s="297"/>
      <c r="DS1025" s="297"/>
      <c r="DT1025" s="297"/>
      <c r="DU1025" s="297"/>
      <c r="DV1025" s="297"/>
      <c r="DW1025" s="297"/>
      <c r="DX1025" s="297"/>
      <c r="DY1025" s="297"/>
      <c r="DZ1025" s="297"/>
      <c r="EA1025" s="297"/>
      <c r="EB1025" s="297"/>
      <c r="EC1025" s="297"/>
      <c r="ED1025" s="297"/>
      <c r="EE1025" s="297"/>
      <c r="EF1025" s="297"/>
      <c r="EG1025" s="297"/>
      <c r="EH1025" s="297"/>
      <c r="EI1025" s="297"/>
      <c r="EJ1025" s="297"/>
      <c r="EK1025" s="297"/>
      <c r="EL1025" s="297"/>
      <c r="EM1025" s="297"/>
      <c r="EN1025" s="297"/>
      <c r="EO1025" s="297"/>
      <c r="EP1025" s="297"/>
      <c r="EQ1025" s="297"/>
      <c r="ER1025" s="297"/>
      <c r="ES1025" s="297"/>
      <c r="ET1025" s="297"/>
      <c r="EU1025" s="297"/>
      <c r="EV1025" s="297"/>
      <c r="EW1025" s="297"/>
      <c r="EX1025" s="297"/>
      <c r="EY1025" s="297"/>
      <c r="EZ1025" s="297"/>
      <c r="FA1025" s="297"/>
      <c r="FB1025" s="297"/>
      <c r="FC1025" s="297"/>
      <c r="FD1025" s="297"/>
      <c r="FE1025" s="297"/>
      <c r="FF1025" s="297"/>
      <c r="FG1025" s="297"/>
      <c r="FH1025" s="297"/>
      <c r="FI1025" s="297"/>
      <c r="FJ1025" s="297"/>
      <c r="FK1025" s="297"/>
      <c r="FL1025" s="297"/>
      <c r="FM1025" s="297"/>
      <c r="FN1025" s="297"/>
      <c r="FO1025" s="297"/>
      <c r="FP1025" s="297"/>
      <c r="FQ1025" s="297"/>
      <c r="FR1025" s="297"/>
      <c r="FS1025" s="297"/>
      <c r="ABI1025" s="351"/>
      <c r="ABJ1025" s="351"/>
      <c r="ABK1025" s="351"/>
      <c r="ABL1025" s="351"/>
      <c r="ABM1025" s="351"/>
      <c r="ABN1025" s="351"/>
      <c r="ABO1025" s="351"/>
      <c r="ABP1025" s="351"/>
      <c r="ABQ1025" s="351"/>
      <c r="ABR1025" s="351"/>
      <c r="ABS1025" s="351"/>
      <c r="ABT1025" s="351"/>
      <c r="ABU1025" s="351"/>
      <c r="ABV1025" s="351"/>
      <c r="ABW1025" s="351"/>
      <c r="ABX1025" s="351"/>
      <c r="ABY1025" s="351"/>
      <c r="ABZ1025" s="351"/>
      <c r="ACA1025" s="351"/>
      <c r="ACB1025" s="351"/>
      <c r="ACC1025" s="351"/>
      <c r="ACD1025" s="351"/>
      <c r="ACE1025" s="351"/>
      <c r="ACF1025" s="351"/>
      <c r="ACG1025" s="351"/>
      <c r="ACH1025" s="351"/>
      <c r="ACI1025" s="351"/>
      <c r="ACJ1025" s="351"/>
      <c r="ACK1025" s="351"/>
      <c r="ACL1025" s="351"/>
      <c r="ACM1025" s="351"/>
      <c r="ACN1025" s="351"/>
      <c r="ACO1025" s="351"/>
      <c r="ACP1025" s="351"/>
      <c r="ACQ1025" s="351"/>
      <c r="ACR1025" s="351"/>
      <c r="ACS1025" s="351"/>
      <c r="ACT1025" s="351"/>
      <c r="ACU1025" s="351"/>
      <c r="ACV1025" s="351"/>
      <c r="ACW1025" s="351"/>
      <c r="ACX1025" s="351"/>
      <c r="ACY1025" s="351"/>
      <c r="ACZ1025" s="351"/>
      <c r="ADA1025" s="351"/>
      <c r="ADB1025" s="351"/>
      <c r="ADC1025" s="351"/>
      <c r="ADD1025" s="351"/>
      <c r="ADE1025" s="351"/>
      <c r="ADF1025" s="351"/>
      <c r="ADG1025" s="351"/>
      <c r="ADH1025" s="351"/>
      <c r="ADI1025" s="351"/>
      <c r="ADJ1025" s="351"/>
      <c r="ADK1025" s="351"/>
      <c r="ADL1025" s="351"/>
      <c r="ADM1025" s="351"/>
      <c r="ADN1025" s="351"/>
      <c r="ADO1025" s="351"/>
      <c r="ADP1025" s="351"/>
      <c r="ADQ1025" s="351"/>
      <c r="ADR1025" s="351"/>
      <c r="ADS1025" s="351"/>
      <c r="ADT1025" s="351"/>
      <c r="ADU1025" s="351"/>
      <c r="ADV1025" s="351"/>
      <c r="ADW1025" s="351"/>
      <c r="ADX1025" s="351"/>
      <c r="ADY1025" s="351"/>
      <c r="ADZ1025" s="351"/>
      <c r="AEA1025" s="351"/>
      <c r="AEB1025" s="351"/>
      <c r="AEC1025" s="351"/>
      <c r="AED1025" s="351"/>
      <c r="AEE1025" s="351"/>
      <c r="AEF1025" s="351"/>
      <c r="AEG1025" s="351"/>
      <c r="AEH1025" s="351"/>
      <c r="AEI1025" s="351"/>
      <c r="AEJ1025" s="351"/>
      <c r="AEK1025" s="351"/>
      <c r="AEL1025" s="351"/>
      <c r="AEM1025" s="351"/>
      <c r="AEN1025" s="351"/>
      <c r="AEO1025" s="351"/>
      <c r="AEP1025" s="351"/>
      <c r="AEQ1025" s="351"/>
      <c r="AER1025" s="351"/>
      <c r="AES1025" s="351"/>
      <c r="AET1025" s="351"/>
      <c r="AEU1025" s="351"/>
      <c r="AEV1025" s="351"/>
      <c r="AEW1025" s="351"/>
      <c r="AEX1025" s="351"/>
      <c r="AEY1025" s="351"/>
      <c r="AEZ1025" s="351"/>
      <c r="AFA1025" s="351"/>
      <c r="AFB1025" s="351"/>
      <c r="AFC1025" s="351"/>
      <c r="AFD1025" s="351"/>
      <c r="AFE1025" s="351"/>
      <c r="AFF1025" s="351"/>
      <c r="AFG1025" s="351"/>
      <c r="AFH1025" s="351"/>
      <c r="AFI1025" s="351"/>
      <c r="AFJ1025" s="351"/>
      <c r="AFK1025" s="351"/>
      <c r="AFL1025" s="351"/>
      <c r="AFM1025" s="351"/>
      <c r="AFN1025" s="351"/>
      <c r="AFO1025" s="351"/>
      <c r="AFP1025" s="351"/>
      <c r="AFQ1025" s="351"/>
      <c r="AFR1025" s="351"/>
      <c r="AFS1025" s="351"/>
      <c r="AFT1025" s="351"/>
      <c r="AFU1025" s="351"/>
      <c r="AFV1025" s="351"/>
      <c r="AFW1025" s="351"/>
      <c r="AFX1025" s="351"/>
      <c r="AFY1025" s="351"/>
      <c r="AFZ1025" s="351"/>
      <c r="AGA1025" s="351"/>
      <c r="AGB1025" s="351"/>
      <c r="AGC1025" s="351"/>
      <c r="AGD1025" s="351"/>
      <c r="AGE1025" s="351"/>
      <c r="AGF1025" s="351"/>
      <c r="AGG1025" s="351"/>
      <c r="AGH1025" s="351"/>
      <c r="AGI1025" s="351"/>
      <c r="AGJ1025" s="351"/>
      <c r="AGK1025" s="351"/>
      <c r="AGL1025" s="351"/>
      <c r="AGM1025" s="351"/>
      <c r="AGN1025" s="351"/>
      <c r="AGO1025" s="351"/>
      <c r="AGP1025" s="351"/>
      <c r="AGQ1025" s="351"/>
      <c r="AGR1025" s="351"/>
      <c r="AGS1025" s="351"/>
      <c r="AGT1025" s="351"/>
      <c r="AGU1025" s="351"/>
      <c r="AGV1025" s="351"/>
      <c r="AGW1025" s="351"/>
      <c r="AGX1025" s="351"/>
      <c r="AGY1025" s="351"/>
      <c r="AGZ1025" s="351"/>
      <c r="AHA1025" s="351"/>
      <c r="AHB1025" s="351"/>
      <c r="AHC1025" s="351"/>
      <c r="AHD1025" s="351"/>
      <c r="AHE1025" s="351"/>
      <c r="AHF1025" s="351"/>
      <c r="AHG1025" s="351"/>
      <c r="AHH1025" s="351"/>
      <c r="AHI1025" s="351"/>
      <c r="AHJ1025" s="351"/>
      <c r="AHK1025" s="351"/>
      <c r="AHL1025" s="351"/>
      <c r="AHM1025" s="351"/>
      <c r="AHN1025" s="351"/>
      <c r="AHO1025" s="351"/>
      <c r="AHP1025" s="351"/>
      <c r="AHQ1025" s="351"/>
      <c r="AHR1025" s="351"/>
      <c r="AHS1025" s="351"/>
      <c r="AHT1025" s="351"/>
      <c r="AHU1025" s="351"/>
      <c r="AHV1025" s="351"/>
      <c r="AHW1025" s="351"/>
      <c r="AHX1025" s="351"/>
      <c r="AHY1025" s="351"/>
      <c r="AHZ1025" s="351"/>
      <c r="AIA1025" s="351"/>
      <c r="AIB1025" s="351"/>
      <c r="AIC1025" s="351"/>
      <c r="AID1025" s="351"/>
      <c r="AIE1025" s="351"/>
      <c r="AIF1025" s="351"/>
      <c r="AIG1025" s="351"/>
      <c r="AIH1025" s="351"/>
      <c r="AII1025" s="351"/>
      <c r="AIJ1025" s="351"/>
      <c r="AIK1025" s="351"/>
      <c r="AIL1025" s="351"/>
      <c r="AIM1025" s="351"/>
      <c r="AIN1025" s="351"/>
      <c r="AIO1025" s="351"/>
      <c r="AIP1025" s="351"/>
      <c r="AIQ1025" s="351"/>
      <c r="AIR1025" s="351"/>
      <c r="AIS1025" s="351"/>
      <c r="AIT1025" s="351"/>
      <c r="AIU1025" s="351"/>
      <c r="AIV1025" s="351"/>
      <c r="AIW1025" s="351"/>
      <c r="AIX1025" s="351"/>
      <c r="AIY1025" s="351"/>
      <c r="AIZ1025" s="351"/>
      <c r="AJA1025" s="351"/>
      <c r="AJB1025" s="351"/>
      <c r="AJC1025" s="351"/>
      <c r="AJD1025" s="351"/>
      <c r="AJE1025" s="351"/>
      <c r="AJF1025" s="351"/>
      <c r="AJG1025" s="351"/>
      <c r="AJH1025" s="351"/>
      <c r="AJI1025" s="351"/>
      <c r="AJJ1025" s="351"/>
      <c r="AJK1025" s="351"/>
      <c r="AJL1025" s="351"/>
      <c r="AJM1025" s="351"/>
      <c r="AJN1025" s="351"/>
      <c r="AJO1025" s="351"/>
      <c r="AJP1025" s="351"/>
      <c r="AJQ1025" s="351"/>
      <c r="AJR1025" s="351"/>
      <c r="AJS1025" s="351"/>
      <c r="AJT1025" s="351"/>
      <c r="AJU1025" s="351"/>
      <c r="AJV1025" s="351"/>
      <c r="AJW1025" s="351"/>
      <c r="AJX1025" s="351"/>
      <c r="AJY1025" s="351"/>
      <c r="AJZ1025" s="351"/>
      <c r="AKA1025" s="351"/>
      <c r="AKB1025" s="351"/>
      <c r="AKC1025" s="351"/>
      <c r="AKD1025" s="351"/>
      <c r="AKE1025" s="351"/>
      <c r="AKF1025" s="351"/>
      <c r="AKG1025" s="351"/>
      <c r="AKH1025" s="351"/>
      <c r="AKI1025" s="351"/>
      <c r="AKJ1025" s="351"/>
      <c r="AKK1025" s="351"/>
      <c r="AKL1025" s="351"/>
      <c r="AKM1025" s="351"/>
      <c r="AKN1025" s="351"/>
      <c r="AKO1025" s="351"/>
      <c r="AKP1025" s="351"/>
      <c r="AKQ1025" s="351"/>
      <c r="AKR1025" s="351"/>
      <c r="AKS1025" s="351"/>
      <c r="AKT1025" s="351"/>
      <c r="AKU1025" s="351"/>
      <c r="AKV1025" s="351"/>
      <c r="AKW1025" s="351"/>
      <c r="AKX1025" s="351"/>
      <c r="AKY1025" s="351"/>
      <c r="AKZ1025" s="351"/>
      <c r="ALA1025" s="351"/>
      <c r="ALB1025" s="351"/>
      <c r="ALC1025" s="351"/>
      <c r="ALD1025" s="351"/>
      <c r="ALE1025" s="351"/>
      <c r="ALF1025" s="351"/>
      <c r="ALG1025" s="351"/>
      <c r="ALH1025" s="351"/>
      <c r="ALI1025" s="351"/>
      <c r="ALJ1025" s="351"/>
      <c r="ALK1025" s="351"/>
      <c r="ALL1025" s="351"/>
      <c r="ALM1025" s="351"/>
      <c r="ALN1025" s="351"/>
      <c r="ALO1025" s="351"/>
      <c r="ALP1025" s="351"/>
      <c r="ALQ1025" s="351"/>
      <c r="ALR1025" s="351"/>
      <c r="ALS1025" s="351"/>
      <c r="ALT1025" s="351"/>
      <c r="ALU1025" s="351"/>
      <c r="ALV1025" s="351"/>
      <c r="ALW1025" s="351"/>
      <c r="ALX1025" s="351"/>
      <c r="ALY1025" s="351"/>
      <c r="ALZ1025" s="351"/>
      <c r="AMA1025" s="351"/>
      <c r="AMB1025" s="351"/>
      <c r="AMC1025" s="351"/>
      <c r="AMD1025" s="351"/>
      <c r="AME1025" s="351"/>
      <c r="AMF1025" s="351"/>
      <c r="AMG1025" s="351"/>
      <c r="AMH1025" s="351"/>
      <c r="AMI1025" s="351"/>
      <c r="AMJ1025" s="351"/>
      <c r="AMK1025" s="351"/>
      <c r="AML1025" s="351"/>
      <c r="AMM1025" s="351"/>
      <c r="AMN1025" s="351"/>
      <c r="AMO1025" s="351"/>
      <c r="AMP1025" s="351"/>
      <c r="AMQ1025" s="351"/>
      <c r="AMR1025" s="351"/>
      <c r="AMS1025" s="351"/>
      <c r="AMT1025" s="351"/>
      <c r="AMU1025" s="351"/>
      <c r="AMV1025" s="351"/>
      <c r="AMW1025" s="351"/>
      <c r="AMX1025" s="351"/>
      <c r="AMY1025" s="351"/>
      <c r="AMZ1025" s="351"/>
      <c r="ANA1025" s="351"/>
      <c r="ANB1025" s="351"/>
      <c r="ANC1025" s="351"/>
      <c r="AND1025" s="351"/>
      <c r="ANE1025" s="351"/>
      <c r="ANF1025" s="351"/>
      <c r="ANG1025" s="351"/>
      <c r="ANH1025" s="351"/>
      <c r="ANI1025" s="351"/>
      <c r="ANJ1025" s="351"/>
      <c r="ANK1025" s="351"/>
      <c r="ANL1025" s="351"/>
      <c r="ANM1025" s="351"/>
      <c r="ANN1025" s="351"/>
      <c r="ANO1025" s="351"/>
      <c r="ANP1025" s="351"/>
      <c r="ANQ1025" s="351"/>
      <c r="ANR1025" s="351"/>
      <c r="ANS1025" s="351"/>
      <c r="ANT1025" s="351"/>
      <c r="ANU1025" s="351"/>
      <c r="ANV1025" s="351"/>
      <c r="ANW1025" s="351"/>
      <c r="ANX1025" s="351"/>
      <c r="ANY1025" s="351"/>
      <c r="ANZ1025" s="351"/>
      <c r="AOA1025" s="351"/>
      <c r="AOB1025" s="351"/>
      <c r="AOC1025" s="351"/>
      <c r="AOD1025" s="351"/>
      <c r="AOE1025" s="351"/>
      <c r="AOF1025" s="351"/>
      <c r="AOG1025" s="351"/>
      <c r="AOH1025" s="351"/>
      <c r="AOI1025" s="351"/>
      <c r="AOJ1025" s="351"/>
      <c r="AOK1025" s="351"/>
      <c r="AOL1025" s="351"/>
      <c r="AOM1025" s="351"/>
      <c r="AON1025" s="351"/>
      <c r="AOO1025" s="351"/>
      <c r="AOP1025" s="351"/>
      <c r="AOQ1025" s="351"/>
      <c r="AOR1025" s="351"/>
      <c r="AOS1025" s="351"/>
      <c r="AOT1025" s="351"/>
      <c r="AOU1025" s="351"/>
      <c r="AOV1025" s="351"/>
      <c r="AOW1025" s="351"/>
      <c r="AOX1025" s="351"/>
      <c r="AOY1025" s="351"/>
      <c r="AOZ1025" s="351"/>
      <c r="APA1025" s="351"/>
      <c r="APB1025" s="351"/>
      <c r="APC1025" s="351"/>
      <c r="APD1025" s="351"/>
      <c r="APE1025" s="351"/>
      <c r="APF1025" s="351"/>
      <c r="APG1025" s="351"/>
      <c r="APH1025" s="351"/>
      <c r="API1025" s="351"/>
      <c r="APJ1025" s="351"/>
      <c r="APK1025" s="351"/>
      <c r="APL1025" s="351"/>
      <c r="APM1025" s="351"/>
      <c r="APN1025" s="351"/>
      <c r="APO1025" s="351"/>
      <c r="APP1025" s="351"/>
      <c r="APQ1025" s="351"/>
      <c r="APR1025" s="351"/>
      <c r="APS1025" s="351"/>
      <c r="APT1025" s="351"/>
      <c r="APU1025" s="351"/>
      <c r="APV1025" s="351"/>
      <c r="APW1025" s="351"/>
      <c r="APX1025" s="351"/>
      <c r="APY1025" s="351"/>
      <c r="APZ1025" s="351"/>
      <c r="AQA1025" s="351"/>
      <c r="AQB1025" s="351"/>
      <c r="AQC1025" s="351"/>
      <c r="AQD1025" s="351"/>
      <c r="AQE1025" s="351"/>
      <c r="AQF1025" s="351"/>
      <c r="AQG1025" s="351"/>
      <c r="AQH1025" s="351"/>
      <c r="AQI1025" s="351"/>
      <c r="AQJ1025" s="351"/>
      <c r="AQK1025" s="351"/>
      <c r="AQL1025" s="351"/>
      <c r="AQM1025" s="351"/>
      <c r="AQN1025" s="351"/>
      <c r="AQO1025" s="351"/>
      <c r="AQP1025" s="351"/>
      <c r="AQQ1025" s="351"/>
      <c r="AQR1025" s="351"/>
      <c r="AQS1025" s="351"/>
      <c r="AQT1025" s="351"/>
      <c r="AQU1025" s="351"/>
      <c r="AQV1025" s="351"/>
      <c r="AQW1025" s="351"/>
      <c r="AQX1025" s="351"/>
      <c r="AQY1025" s="351"/>
      <c r="AQZ1025" s="351"/>
      <c r="ARA1025" s="351"/>
      <c r="ARB1025" s="351"/>
      <c r="ARC1025" s="351"/>
      <c r="ARD1025" s="351"/>
      <c r="ARE1025" s="351"/>
      <c r="ARF1025" s="351"/>
      <c r="ARG1025" s="351"/>
      <c r="ARH1025" s="351"/>
      <c r="ARI1025" s="351"/>
      <c r="ARJ1025" s="351"/>
      <c r="ARK1025" s="351"/>
      <c r="ARL1025" s="351"/>
      <c r="ARM1025" s="351"/>
      <c r="ARN1025" s="351"/>
      <c r="ARO1025" s="351"/>
      <c r="ARP1025" s="351"/>
      <c r="ARQ1025" s="351"/>
      <c r="ARR1025" s="351"/>
      <c r="ARS1025" s="351"/>
      <c r="ART1025" s="351"/>
      <c r="ARU1025" s="351"/>
      <c r="ARV1025" s="351"/>
      <c r="ARW1025" s="351"/>
      <c r="ARX1025" s="351"/>
      <c r="ARY1025" s="351"/>
      <c r="ARZ1025" s="351"/>
      <c r="ASA1025" s="351"/>
      <c r="ASB1025" s="351"/>
      <c r="ASC1025" s="351"/>
      <c r="ASD1025" s="351"/>
      <c r="ASE1025" s="351"/>
      <c r="ASF1025" s="351"/>
      <c r="ASG1025" s="351"/>
      <c r="ASH1025" s="351"/>
      <c r="ASI1025" s="351"/>
      <c r="ASJ1025" s="351"/>
      <c r="ASK1025" s="351"/>
      <c r="ASL1025" s="351"/>
      <c r="ASM1025" s="351"/>
      <c r="ASN1025" s="351"/>
      <c r="ASO1025" s="351"/>
      <c r="ASP1025" s="351"/>
      <c r="ASQ1025" s="351"/>
      <c r="ASR1025" s="351"/>
      <c r="ASS1025" s="351"/>
      <c r="AST1025" s="351"/>
      <c r="ASU1025" s="351"/>
      <c r="ASV1025" s="351"/>
      <c r="ASW1025" s="351"/>
      <c r="ASX1025" s="351"/>
      <c r="ASY1025" s="351"/>
      <c r="ASZ1025" s="351"/>
      <c r="ATA1025" s="351"/>
      <c r="ATB1025" s="351"/>
      <c r="ATC1025" s="351"/>
      <c r="ATD1025" s="351"/>
      <c r="ATE1025" s="351"/>
      <c r="ATF1025" s="351"/>
      <c r="ATG1025" s="351"/>
      <c r="ATH1025" s="351"/>
      <c r="ATI1025" s="351"/>
      <c r="ATJ1025" s="351"/>
      <c r="ATK1025" s="351"/>
      <c r="ATL1025" s="351"/>
      <c r="ATM1025" s="351"/>
      <c r="ATN1025" s="351"/>
      <c r="ATO1025" s="351"/>
      <c r="ATP1025" s="351"/>
      <c r="ATQ1025" s="351"/>
      <c r="ATR1025" s="351"/>
      <c r="ATS1025" s="351"/>
      <c r="ATT1025" s="351"/>
      <c r="ATU1025" s="351"/>
      <c r="ATV1025" s="351"/>
      <c r="ATW1025" s="351"/>
      <c r="ATX1025" s="351"/>
      <c r="ATY1025" s="351"/>
      <c r="ATZ1025" s="351"/>
      <c r="AUA1025" s="351"/>
      <c r="AUB1025" s="351"/>
      <c r="AUC1025" s="351"/>
      <c r="AUD1025" s="351"/>
      <c r="AUE1025" s="351"/>
      <c r="AUF1025" s="351"/>
      <c r="AUG1025" s="351"/>
      <c r="AUH1025" s="351"/>
      <c r="AUI1025" s="351"/>
      <c r="AUJ1025" s="351"/>
      <c r="AUK1025" s="351"/>
      <c r="AUL1025" s="351"/>
      <c r="AUM1025" s="351"/>
      <c r="AUN1025" s="351"/>
      <c r="AUO1025" s="351"/>
      <c r="AUP1025" s="351"/>
      <c r="AUQ1025" s="351"/>
      <c r="AUR1025" s="351"/>
      <c r="AUS1025" s="351"/>
      <c r="AUT1025" s="351"/>
      <c r="AUU1025" s="351"/>
      <c r="AUV1025" s="351"/>
      <c r="AUW1025" s="351"/>
      <c r="AUX1025" s="351"/>
      <c r="AUY1025" s="351"/>
      <c r="AUZ1025" s="351"/>
      <c r="AVA1025" s="351"/>
      <c r="AVB1025" s="351"/>
      <c r="AVC1025" s="351"/>
      <c r="AVD1025" s="351"/>
      <c r="AVE1025" s="351"/>
      <c r="AVF1025" s="351"/>
      <c r="AVG1025" s="351"/>
      <c r="AVH1025" s="351"/>
      <c r="AVI1025" s="351"/>
      <c r="AVJ1025" s="351"/>
      <c r="AVK1025" s="351"/>
      <c r="AVL1025" s="351"/>
      <c r="AVM1025" s="351"/>
      <c r="AVN1025" s="351"/>
      <c r="AVO1025" s="351"/>
      <c r="AVP1025" s="351"/>
      <c r="AVQ1025" s="351"/>
      <c r="AVR1025" s="351"/>
      <c r="AVS1025" s="351"/>
      <c r="AVT1025" s="351"/>
      <c r="AVU1025" s="351"/>
      <c r="AVV1025" s="351"/>
      <c r="AVW1025" s="351"/>
      <c r="AVX1025" s="351"/>
      <c r="AVY1025" s="351"/>
      <c r="AVZ1025" s="351"/>
      <c r="AWA1025" s="351"/>
      <c r="AWB1025" s="351"/>
      <c r="AWC1025" s="351"/>
      <c r="AWD1025" s="351"/>
      <c r="AWE1025" s="351"/>
      <c r="AWF1025" s="351"/>
      <c r="AWG1025" s="351"/>
      <c r="AWH1025" s="351"/>
      <c r="AWI1025" s="351"/>
      <c r="AWJ1025" s="351"/>
      <c r="AWK1025" s="351"/>
      <c r="AWL1025" s="351"/>
      <c r="AWM1025" s="351"/>
      <c r="AWN1025" s="351"/>
      <c r="AWO1025" s="351"/>
      <c r="AWP1025" s="351"/>
      <c r="AWQ1025" s="351"/>
      <c r="AWR1025" s="351"/>
      <c r="AWS1025" s="351"/>
      <c r="AWT1025" s="351"/>
      <c r="AWU1025" s="351"/>
      <c r="AWV1025" s="351"/>
      <c r="AWW1025" s="351"/>
      <c r="AWX1025" s="351"/>
      <c r="AWY1025" s="351"/>
      <c r="AWZ1025" s="351"/>
      <c r="AXA1025" s="351"/>
      <c r="AXB1025" s="351"/>
      <c r="AXC1025" s="351"/>
      <c r="AXD1025" s="351"/>
      <c r="AXE1025" s="351"/>
      <c r="AXF1025" s="351"/>
      <c r="AXG1025" s="351"/>
      <c r="AXH1025" s="351"/>
      <c r="AXI1025" s="351"/>
      <c r="AXJ1025" s="351"/>
      <c r="AXK1025" s="351"/>
      <c r="AXL1025" s="351"/>
      <c r="AXM1025" s="351"/>
      <c r="AXN1025" s="351"/>
      <c r="AXO1025" s="351"/>
      <c r="AXP1025" s="351"/>
      <c r="AXQ1025" s="351"/>
      <c r="AXR1025" s="351"/>
      <c r="AXS1025" s="351"/>
      <c r="AXT1025" s="351"/>
      <c r="AXU1025" s="351"/>
      <c r="AXV1025" s="351"/>
      <c r="AXW1025" s="351"/>
      <c r="AXX1025" s="351"/>
      <c r="AXY1025" s="351"/>
      <c r="AXZ1025" s="351"/>
      <c r="AYA1025" s="351"/>
      <c r="AYB1025" s="351"/>
      <c r="AYC1025" s="351"/>
      <c r="AYD1025" s="351"/>
      <c r="AYE1025" s="351"/>
      <c r="AYF1025" s="351"/>
      <c r="AYG1025" s="351"/>
      <c r="AYH1025" s="351"/>
      <c r="AYI1025" s="351"/>
      <c r="AYJ1025" s="351"/>
      <c r="AYK1025" s="351"/>
      <c r="AYL1025" s="351"/>
      <c r="AYM1025" s="351"/>
      <c r="AYN1025" s="351"/>
      <c r="AYO1025" s="351"/>
      <c r="AYP1025" s="351"/>
      <c r="AYQ1025" s="351"/>
      <c r="AYR1025" s="351"/>
      <c r="AYS1025" s="351"/>
      <c r="AYT1025" s="351"/>
      <c r="AYU1025" s="351"/>
      <c r="AYV1025" s="351"/>
      <c r="AYW1025" s="351"/>
      <c r="AYX1025" s="351"/>
      <c r="AYY1025" s="351"/>
      <c r="AYZ1025" s="351"/>
      <c r="AZA1025" s="351"/>
      <c r="AZB1025" s="351"/>
      <c r="AZC1025" s="351"/>
      <c r="AZD1025" s="351"/>
      <c r="AZE1025" s="351"/>
      <c r="AZF1025" s="351"/>
      <c r="AZG1025" s="351"/>
      <c r="AZH1025" s="351"/>
      <c r="AZI1025" s="351"/>
      <c r="AZJ1025" s="351"/>
      <c r="AZK1025" s="351"/>
      <c r="AZL1025" s="351"/>
      <c r="AZM1025" s="351"/>
      <c r="AZN1025" s="351"/>
      <c r="AZO1025" s="351"/>
      <c r="AZP1025" s="351"/>
      <c r="AZQ1025" s="351"/>
      <c r="AZR1025" s="351"/>
      <c r="AZS1025" s="351"/>
      <c r="AZT1025" s="351"/>
      <c r="AZU1025" s="351"/>
      <c r="AZV1025" s="351"/>
      <c r="AZW1025" s="351"/>
      <c r="AZX1025" s="351"/>
      <c r="AZY1025" s="351"/>
      <c r="AZZ1025" s="351"/>
      <c r="BAA1025" s="351"/>
      <c r="BAB1025" s="351"/>
      <c r="BAC1025" s="351"/>
      <c r="BAD1025" s="351"/>
      <c r="BAE1025" s="351"/>
      <c r="BAF1025" s="351"/>
      <c r="BAG1025" s="351"/>
      <c r="BAH1025" s="351"/>
      <c r="BAI1025" s="351"/>
      <c r="BAJ1025" s="351"/>
      <c r="BAK1025" s="351"/>
      <c r="BAL1025" s="351"/>
      <c r="BAM1025" s="351"/>
      <c r="BAN1025" s="351"/>
      <c r="BAO1025" s="351"/>
      <c r="BAP1025" s="351"/>
      <c r="BAQ1025" s="351"/>
      <c r="BAR1025" s="351"/>
      <c r="BAS1025" s="351"/>
      <c r="BAT1025" s="351"/>
      <c r="BAU1025" s="351"/>
      <c r="BAV1025" s="351"/>
      <c r="BAW1025" s="351"/>
      <c r="BAX1025" s="351"/>
      <c r="BAY1025" s="351"/>
      <c r="BAZ1025" s="351"/>
      <c r="BBA1025" s="351"/>
      <c r="BBB1025" s="351"/>
      <c r="BBC1025" s="351"/>
      <c r="BBD1025" s="351"/>
      <c r="BBE1025" s="351"/>
      <c r="BBF1025" s="351"/>
      <c r="BBG1025" s="351"/>
      <c r="BBH1025" s="351"/>
      <c r="BBI1025" s="351"/>
      <c r="BBJ1025" s="351"/>
      <c r="BBK1025" s="351"/>
      <c r="BBL1025" s="351"/>
      <c r="BBM1025" s="351"/>
      <c r="BBN1025" s="351"/>
      <c r="BBO1025" s="351"/>
      <c r="BBP1025" s="351"/>
      <c r="BBQ1025" s="351"/>
      <c r="BBR1025" s="351"/>
      <c r="BBS1025" s="351"/>
      <c r="BBT1025" s="351"/>
      <c r="BBU1025" s="351"/>
      <c r="BBV1025" s="351"/>
      <c r="BBW1025" s="351"/>
      <c r="BBX1025" s="351"/>
      <c r="BBY1025" s="351"/>
      <c r="BBZ1025" s="351"/>
      <c r="BCA1025" s="351"/>
      <c r="BCB1025" s="351"/>
      <c r="BCC1025" s="351"/>
      <c r="BCD1025" s="351"/>
      <c r="BCE1025" s="351"/>
      <c r="BCF1025" s="351"/>
      <c r="BCG1025" s="351"/>
      <c r="BCH1025" s="351"/>
      <c r="BCI1025" s="351"/>
      <c r="BCJ1025" s="351"/>
      <c r="BCK1025" s="351"/>
      <c r="BCL1025" s="351"/>
      <c r="BCM1025" s="351"/>
      <c r="BCN1025" s="351"/>
      <c r="BCO1025" s="351"/>
      <c r="BCP1025" s="351"/>
      <c r="BCQ1025" s="351"/>
      <c r="BCR1025" s="351"/>
      <c r="BCS1025" s="351"/>
      <c r="BCT1025" s="351"/>
      <c r="BCU1025" s="351"/>
      <c r="BCV1025" s="351"/>
      <c r="BCW1025" s="351"/>
      <c r="BCX1025" s="351"/>
      <c r="BCY1025" s="351"/>
      <c r="BCZ1025" s="351"/>
      <c r="BDA1025" s="351"/>
      <c r="BDB1025" s="351"/>
      <c r="BDC1025" s="351"/>
      <c r="BDD1025" s="351"/>
      <c r="BDE1025" s="351"/>
      <c r="BDF1025" s="351"/>
      <c r="BDG1025" s="351"/>
      <c r="BDH1025" s="351"/>
      <c r="BDI1025" s="351"/>
      <c r="BDJ1025" s="351"/>
      <c r="BDK1025" s="351"/>
      <c r="BDL1025" s="351"/>
      <c r="BDM1025" s="351"/>
      <c r="BDN1025" s="351"/>
      <c r="BDO1025" s="351"/>
      <c r="BDP1025" s="351"/>
      <c r="BDQ1025" s="351"/>
      <c r="BDR1025" s="351"/>
      <c r="BDS1025" s="351"/>
      <c r="BDT1025" s="351"/>
      <c r="BDU1025" s="351"/>
      <c r="BDV1025" s="351"/>
      <c r="BDW1025" s="351"/>
      <c r="BDX1025" s="351"/>
      <c r="BDY1025" s="351"/>
      <c r="BDZ1025" s="351"/>
      <c r="BEA1025" s="351"/>
      <c r="BEB1025" s="351"/>
      <c r="BEC1025" s="351"/>
      <c r="BED1025" s="351"/>
      <c r="BEE1025" s="351"/>
      <c r="BEF1025" s="351"/>
      <c r="BEG1025" s="351"/>
      <c r="BEH1025" s="351"/>
      <c r="BEI1025" s="351"/>
      <c r="BEJ1025" s="351"/>
      <c r="BEK1025" s="351"/>
      <c r="BEL1025" s="351"/>
      <c r="BEM1025" s="351"/>
      <c r="BEN1025" s="351"/>
      <c r="BEO1025" s="351"/>
      <c r="BEP1025" s="351"/>
      <c r="BEQ1025" s="351"/>
      <c r="BER1025" s="351"/>
      <c r="BES1025" s="351"/>
      <c r="BET1025" s="351"/>
      <c r="BEU1025" s="351"/>
      <c r="BEV1025" s="351"/>
      <c r="BEW1025" s="351"/>
      <c r="BEX1025" s="351"/>
      <c r="BEY1025" s="351"/>
      <c r="BEZ1025" s="351"/>
      <c r="BFA1025" s="351"/>
      <c r="BFB1025" s="351"/>
      <c r="BFC1025" s="351"/>
      <c r="BFD1025" s="351"/>
      <c r="BFE1025" s="351"/>
      <c r="BFF1025" s="351"/>
      <c r="BFG1025" s="351"/>
      <c r="BFH1025" s="351"/>
      <c r="BFI1025" s="351"/>
      <c r="BFJ1025" s="351"/>
      <c r="BFK1025" s="351"/>
      <c r="BFL1025" s="351"/>
      <c r="BFM1025" s="351"/>
      <c r="BFN1025" s="351"/>
      <c r="BFO1025" s="351"/>
      <c r="BFP1025" s="351"/>
      <c r="BFQ1025" s="351"/>
      <c r="BFR1025" s="351"/>
      <c r="BFS1025" s="351"/>
      <c r="BFT1025" s="351"/>
      <c r="BFU1025" s="351"/>
      <c r="BFV1025" s="351"/>
      <c r="BFW1025" s="351"/>
      <c r="BFX1025" s="351"/>
      <c r="BFY1025" s="351"/>
      <c r="BFZ1025" s="351"/>
      <c r="BGA1025" s="351"/>
      <c r="BGB1025" s="351"/>
      <c r="BGC1025" s="351"/>
      <c r="BGD1025" s="351"/>
      <c r="BGE1025" s="351"/>
      <c r="BGF1025" s="351"/>
      <c r="BGG1025" s="351"/>
      <c r="BGH1025" s="351"/>
      <c r="BGI1025" s="351"/>
      <c r="BGJ1025" s="351"/>
      <c r="BGK1025" s="351"/>
      <c r="BGL1025" s="351"/>
      <c r="BGM1025" s="351"/>
      <c r="BGN1025" s="351"/>
      <c r="BGO1025" s="351"/>
      <c r="BGP1025" s="351"/>
      <c r="BGQ1025" s="351"/>
      <c r="BGR1025" s="351"/>
      <c r="BGS1025" s="351"/>
      <c r="BGT1025" s="351"/>
      <c r="BGU1025" s="351"/>
      <c r="BGV1025" s="351"/>
      <c r="BGW1025" s="351"/>
      <c r="BGX1025" s="351"/>
      <c r="BGY1025" s="351"/>
      <c r="BGZ1025" s="351"/>
      <c r="BHA1025" s="351"/>
      <c r="BHB1025" s="351"/>
      <c r="BHC1025" s="351"/>
      <c r="BHD1025" s="351"/>
      <c r="BHE1025" s="351"/>
      <c r="BHF1025" s="351"/>
      <c r="BHG1025" s="351"/>
      <c r="BHH1025" s="351"/>
      <c r="BHI1025" s="351"/>
      <c r="BHJ1025" s="351"/>
      <c r="BHK1025" s="351"/>
      <c r="BHL1025" s="351"/>
      <c r="BHM1025" s="351"/>
      <c r="BHN1025" s="351"/>
      <c r="BHO1025" s="351"/>
      <c r="BHP1025" s="351"/>
      <c r="BHQ1025" s="351"/>
      <c r="BHR1025" s="351"/>
      <c r="BHS1025" s="351"/>
      <c r="BHT1025" s="351"/>
      <c r="BHU1025" s="351"/>
      <c r="BHV1025" s="351"/>
      <c r="BHW1025" s="351"/>
      <c r="BHX1025" s="351"/>
      <c r="BHY1025" s="351"/>
      <c r="BHZ1025" s="351"/>
      <c r="BIA1025" s="351"/>
      <c r="BIB1025" s="351"/>
      <c r="BIC1025" s="351"/>
      <c r="BID1025" s="351"/>
      <c r="BIE1025" s="351"/>
      <c r="BIF1025" s="351"/>
      <c r="BIG1025" s="351"/>
      <c r="BIH1025" s="351"/>
      <c r="BII1025" s="351"/>
      <c r="BIJ1025" s="351"/>
      <c r="BIK1025" s="351"/>
      <c r="BIL1025" s="351"/>
      <c r="BIM1025" s="351"/>
      <c r="BIN1025" s="351"/>
      <c r="BIO1025" s="351"/>
      <c r="BIP1025" s="351"/>
      <c r="BIQ1025" s="351"/>
      <c r="BIR1025" s="351"/>
      <c r="BIS1025" s="351"/>
      <c r="BIT1025" s="351"/>
      <c r="BIU1025" s="351"/>
      <c r="BIV1025" s="351"/>
      <c r="BIW1025" s="351"/>
      <c r="BIX1025" s="351"/>
      <c r="BIY1025" s="351"/>
      <c r="BIZ1025" s="351"/>
      <c r="BJA1025" s="351"/>
      <c r="BJB1025" s="351"/>
      <c r="BJC1025" s="351"/>
      <c r="BJD1025" s="351"/>
      <c r="BJE1025" s="351"/>
      <c r="BJF1025" s="351"/>
      <c r="BJG1025" s="351"/>
      <c r="BJH1025" s="351"/>
      <c r="BJI1025" s="351"/>
      <c r="BJJ1025" s="351"/>
      <c r="BJK1025" s="351"/>
      <c r="BJL1025" s="351"/>
      <c r="BJM1025" s="351"/>
      <c r="BJN1025" s="351"/>
      <c r="BJO1025" s="351"/>
      <c r="BJP1025" s="351"/>
      <c r="BJQ1025" s="351"/>
      <c r="BJR1025" s="351"/>
      <c r="BJS1025" s="351"/>
      <c r="BJT1025" s="351"/>
      <c r="BJU1025" s="351"/>
      <c r="BJV1025" s="351"/>
      <c r="BJW1025" s="351"/>
      <c r="BJX1025" s="351"/>
      <c r="BJY1025" s="351"/>
      <c r="BJZ1025" s="351"/>
      <c r="BKA1025" s="351"/>
      <c r="BKB1025" s="351"/>
      <c r="BKC1025" s="351"/>
      <c r="BKD1025" s="351"/>
      <c r="BKE1025" s="351"/>
      <c r="BKF1025" s="351"/>
      <c r="BKG1025" s="351"/>
      <c r="BKH1025" s="351"/>
      <c r="BKI1025" s="351"/>
      <c r="BKJ1025" s="351"/>
      <c r="BKK1025" s="351"/>
      <c r="BKL1025" s="351"/>
      <c r="BKM1025" s="351"/>
      <c r="BKN1025" s="351"/>
      <c r="BKO1025" s="351"/>
      <c r="BKP1025" s="351"/>
      <c r="BKQ1025" s="351"/>
      <c r="BKR1025" s="351"/>
      <c r="BKS1025" s="351"/>
      <c r="BKT1025" s="351"/>
      <c r="BKU1025" s="351"/>
      <c r="BKV1025" s="351"/>
      <c r="BKW1025" s="351"/>
      <c r="BKX1025" s="351"/>
      <c r="BKY1025" s="351"/>
      <c r="BKZ1025" s="351"/>
      <c r="BLA1025" s="351"/>
      <c r="BLB1025" s="351"/>
      <c r="BLC1025" s="351"/>
      <c r="BLD1025" s="351"/>
      <c r="BLE1025" s="351"/>
      <c r="BLF1025" s="351"/>
      <c r="BLG1025" s="351"/>
      <c r="BLH1025" s="351"/>
      <c r="BLI1025" s="351"/>
      <c r="BLJ1025" s="351"/>
      <c r="BLK1025" s="351"/>
      <c r="BLL1025" s="351"/>
      <c r="BLM1025" s="351"/>
      <c r="BLN1025" s="351"/>
      <c r="BLO1025" s="351"/>
      <c r="BLP1025" s="351"/>
      <c r="BLQ1025" s="351"/>
      <c r="BLR1025" s="351"/>
      <c r="BLS1025" s="351"/>
      <c r="BLT1025" s="351"/>
      <c r="BLU1025" s="351"/>
      <c r="BLV1025" s="351"/>
      <c r="BLW1025" s="351"/>
      <c r="BLX1025" s="351"/>
      <c r="BLY1025" s="351"/>
      <c r="BLZ1025" s="351"/>
      <c r="BMA1025" s="351"/>
      <c r="BMB1025" s="351"/>
      <c r="BMC1025" s="351"/>
      <c r="BMD1025" s="351"/>
      <c r="BME1025" s="351"/>
      <c r="BMF1025" s="351"/>
      <c r="BMG1025" s="351"/>
      <c r="BMH1025" s="351"/>
      <c r="BMI1025" s="351"/>
      <c r="BMJ1025" s="351"/>
      <c r="BMK1025" s="351"/>
      <c r="BML1025" s="351"/>
      <c r="BMM1025" s="351"/>
      <c r="BMN1025" s="351"/>
      <c r="BMO1025" s="351"/>
      <c r="BMP1025" s="351"/>
      <c r="BMQ1025" s="351"/>
      <c r="BMR1025" s="351"/>
      <c r="BMS1025" s="351"/>
      <c r="BMT1025" s="351"/>
      <c r="BMU1025" s="351"/>
      <c r="BMV1025" s="351"/>
      <c r="BMW1025" s="351"/>
      <c r="BMX1025" s="351"/>
      <c r="BMY1025" s="351"/>
      <c r="BMZ1025" s="351"/>
      <c r="BNA1025" s="351"/>
      <c r="BNB1025" s="351"/>
      <c r="BNC1025" s="351"/>
      <c r="BND1025" s="351"/>
      <c r="BNE1025" s="351"/>
      <c r="BNF1025" s="351"/>
      <c r="BNG1025" s="351"/>
      <c r="BNH1025" s="351"/>
      <c r="BNI1025" s="351"/>
      <c r="BNJ1025" s="351"/>
      <c r="BNK1025" s="351"/>
      <c r="BNL1025" s="351"/>
      <c r="BNM1025" s="351"/>
      <c r="BNN1025" s="351"/>
      <c r="BNO1025" s="351"/>
      <c r="BNP1025" s="351"/>
      <c r="BNQ1025" s="351"/>
      <c r="BNR1025" s="351"/>
      <c r="BNS1025" s="351"/>
      <c r="BNT1025" s="351"/>
      <c r="BNU1025" s="351"/>
      <c r="BNV1025" s="351"/>
      <c r="BNW1025" s="351"/>
      <c r="BNX1025" s="351"/>
      <c r="BNY1025" s="351"/>
      <c r="BNZ1025" s="351"/>
      <c r="BOA1025" s="351"/>
      <c r="BOB1025" s="351"/>
      <c r="BOC1025" s="351"/>
      <c r="BOD1025" s="351"/>
      <c r="BOE1025" s="351"/>
      <c r="BOF1025" s="351"/>
      <c r="BOG1025" s="351"/>
      <c r="BOH1025" s="351"/>
      <c r="BOI1025" s="351"/>
      <c r="BOJ1025" s="351"/>
      <c r="BOK1025" s="351"/>
      <c r="BOL1025" s="351"/>
      <c r="BOM1025" s="351"/>
      <c r="BON1025" s="351"/>
      <c r="BOO1025" s="351"/>
      <c r="BOP1025" s="351"/>
      <c r="BOQ1025" s="351"/>
      <c r="BOR1025" s="351"/>
      <c r="BOS1025" s="351"/>
      <c r="BOT1025" s="351"/>
      <c r="BOU1025" s="351"/>
      <c r="BOV1025" s="351"/>
      <c r="BOW1025" s="351"/>
      <c r="BOX1025" s="351"/>
      <c r="BOY1025" s="351"/>
      <c r="BOZ1025" s="351"/>
      <c r="BPA1025" s="351"/>
      <c r="BPB1025" s="351"/>
      <c r="BPC1025" s="351"/>
      <c r="BPD1025" s="351"/>
      <c r="BPE1025" s="351"/>
      <c r="BPF1025" s="351"/>
      <c r="BPG1025" s="351"/>
      <c r="BPH1025" s="351"/>
      <c r="BPI1025" s="351"/>
      <c r="BPJ1025" s="351"/>
      <c r="BPK1025" s="351"/>
      <c r="BPL1025" s="351"/>
      <c r="BPM1025" s="351"/>
      <c r="BPN1025" s="351"/>
      <c r="BPO1025" s="351"/>
      <c r="BPP1025" s="351"/>
      <c r="BPQ1025" s="351"/>
      <c r="BPR1025" s="351"/>
      <c r="BPS1025" s="351"/>
      <c r="BPT1025" s="351"/>
      <c r="BPU1025" s="351"/>
      <c r="BPV1025" s="351"/>
      <c r="BPW1025" s="351"/>
      <c r="BPX1025" s="351"/>
      <c r="BPY1025" s="351"/>
      <c r="BPZ1025" s="351"/>
      <c r="BQA1025" s="351"/>
      <c r="BQB1025" s="351"/>
      <c r="BQC1025" s="351"/>
      <c r="BQD1025" s="351"/>
      <c r="BQE1025" s="351"/>
      <c r="BQF1025" s="351"/>
      <c r="BQG1025" s="351"/>
      <c r="BQH1025" s="351"/>
      <c r="BQI1025" s="351"/>
      <c r="BQJ1025" s="351"/>
      <c r="BQK1025" s="351"/>
      <c r="BQL1025" s="351"/>
      <c r="BQM1025" s="351"/>
      <c r="BQN1025" s="351"/>
      <c r="BQO1025" s="351"/>
      <c r="BQP1025" s="351"/>
      <c r="BQQ1025" s="351"/>
      <c r="BQR1025" s="351"/>
      <c r="BQS1025" s="351"/>
      <c r="BQT1025" s="351"/>
      <c r="BQU1025" s="351"/>
      <c r="BQV1025" s="351"/>
      <c r="BQW1025" s="351"/>
      <c r="BQX1025" s="351"/>
      <c r="BQY1025" s="351"/>
      <c r="BQZ1025" s="351"/>
      <c r="BRA1025" s="351"/>
      <c r="BRB1025" s="351"/>
      <c r="BRC1025" s="351"/>
      <c r="BRD1025" s="351"/>
      <c r="BRE1025" s="351"/>
      <c r="BRF1025" s="351"/>
      <c r="BRG1025" s="351"/>
      <c r="BRH1025" s="351"/>
      <c r="BRI1025" s="351"/>
      <c r="BRJ1025" s="351"/>
      <c r="BRK1025" s="351"/>
      <c r="BRL1025" s="351"/>
      <c r="BRM1025" s="351"/>
      <c r="BRN1025" s="351"/>
      <c r="BRO1025" s="351"/>
      <c r="BRP1025" s="351"/>
      <c r="BRQ1025" s="351"/>
      <c r="BRR1025" s="351"/>
      <c r="BRS1025" s="351"/>
      <c r="BRT1025" s="351"/>
      <c r="BRU1025" s="351"/>
      <c r="BRV1025" s="351"/>
      <c r="BRW1025" s="351"/>
      <c r="BRX1025" s="351"/>
      <c r="BRY1025" s="351"/>
      <c r="BRZ1025" s="351"/>
      <c r="BSA1025" s="351"/>
      <c r="BSB1025" s="351"/>
      <c r="BSC1025" s="351"/>
      <c r="BSD1025" s="351"/>
      <c r="BSE1025" s="351"/>
      <c r="BSF1025" s="351"/>
      <c r="BSG1025" s="351"/>
      <c r="BSH1025" s="351"/>
      <c r="BSI1025" s="351"/>
      <c r="BSJ1025" s="351"/>
      <c r="BSK1025" s="351"/>
      <c r="BSL1025" s="351"/>
      <c r="BSM1025" s="351"/>
      <c r="BSN1025" s="351"/>
      <c r="BSO1025" s="351"/>
      <c r="BSP1025" s="351"/>
      <c r="BSQ1025" s="351"/>
      <c r="BSR1025" s="351"/>
      <c r="BSS1025" s="351"/>
      <c r="BST1025" s="351"/>
      <c r="BSU1025" s="351"/>
      <c r="BSV1025" s="351"/>
      <c r="BSW1025" s="351"/>
      <c r="BSX1025" s="351"/>
      <c r="BSY1025" s="351"/>
      <c r="BSZ1025" s="351"/>
      <c r="BTA1025" s="351"/>
      <c r="BTB1025" s="351"/>
      <c r="BTC1025" s="351"/>
      <c r="BTD1025" s="351"/>
      <c r="BTE1025" s="351"/>
      <c r="BTF1025" s="351"/>
      <c r="BTG1025" s="351"/>
      <c r="BTH1025" s="351"/>
      <c r="BTI1025" s="351"/>
      <c r="BTJ1025" s="351"/>
      <c r="BTK1025" s="351"/>
      <c r="BTL1025" s="351"/>
      <c r="BTM1025" s="351"/>
      <c r="BTN1025" s="351"/>
      <c r="BTO1025" s="351"/>
      <c r="BTP1025" s="351"/>
      <c r="BTQ1025" s="351"/>
      <c r="BTR1025" s="351"/>
      <c r="BTS1025" s="351"/>
      <c r="BTT1025" s="351"/>
      <c r="BTU1025" s="351"/>
      <c r="BTV1025" s="351"/>
      <c r="BTW1025" s="351"/>
      <c r="BTX1025" s="351"/>
      <c r="BTY1025" s="351"/>
      <c r="BTZ1025" s="351"/>
      <c r="BUA1025" s="351"/>
      <c r="BUB1025" s="351"/>
      <c r="BUC1025" s="351"/>
      <c r="BUD1025" s="351"/>
      <c r="BUE1025" s="351"/>
      <c r="BUF1025" s="351"/>
      <c r="BUG1025" s="351"/>
      <c r="BUH1025" s="351"/>
      <c r="BUI1025" s="351"/>
      <c r="BUJ1025" s="351"/>
      <c r="BUK1025" s="351"/>
      <c r="BUL1025" s="351"/>
      <c r="BUM1025" s="351"/>
      <c r="BUN1025" s="351"/>
      <c r="BUO1025" s="351"/>
      <c r="BUP1025" s="351"/>
      <c r="BUQ1025" s="351"/>
      <c r="BUR1025" s="351"/>
      <c r="BUS1025" s="351"/>
      <c r="BUT1025" s="351"/>
      <c r="BUU1025" s="351"/>
      <c r="BUV1025" s="351"/>
      <c r="BUW1025" s="351"/>
      <c r="BUX1025" s="351"/>
      <c r="BUY1025" s="351"/>
      <c r="BUZ1025" s="351"/>
      <c r="BVA1025" s="351"/>
      <c r="BVB1025" s="351"/>
      <c r="BVC1025" s="351"/>
      <c r="BVD1025" s="351"/>
      <c r="BVE1025" s="351"/>
      <c r="BVF1025" s="351"/>
      <c r="BVG1025" s="351"/>
      <c r="BVH1025" s="351"/>
      <c r="BVI1025" s="351"/>
      <c r="BVJ1025" s="351"/>
      <c r="BVK1025" s="351"/>
      <c r="BVL1025" s="351"/>
      <c r="BVM1025" s="351"/>
      <c r="BVN1025" s="351"/>
      <c r="BVO1025" s="351"/>
      <c r="BVP1025" s="351"/>
      <c r="BVQ1025" s="351"/>
      <c r="BVR1025" s="351"/>
      <c r="BVS1025" s="351"/>
      <c r="BVT1025" s="351"/>
      <c r="BVU1025" s="351"/>
      <c r="BVV1025" s="351"/>
      <c r="BVW1025" s="351"/>
      <c r="BVX1025" s="351"/>
      <c r="BVY1025" s="351"/>
      <c r="BVZ1025" s="351"/>
      <c r="BWA1025" s="351"/>
      <c r="BWB1025" s="351"/>
      <c r="BWC1025" s="351"/>
      <c r="BWD1025" s="351"/>
      <c r="BWE1025" s="351"/>
      <c r="BWF1025" s="351"/>
      <c r="BWG1025" s="351"/>
      <c r="BWH1025" s="351"/>
      <c r="BWI1025" s="351"/>
      <c r="BWJ1025" s="351"/>
      <c r="BWK1025" s="351"/>
      <c r="BWL1025" s="351"/>
      <c r="BWM1025" s="351"/>
      <c r="BWN1025" s="351"/>
      <c r="BWO1025" s="351"/>
      <c r="BWP1025" s="351"/>
      <c r="BWQ1025" s="351"/>
      <c r="BWR1025" s="351"/>
      <c r="BWS1025" s="351"/>
      <c r="BWT1025" s="351"/>
      <c r="BWU1025" s="351"/>
      <c r="BWV1025" s="351"/>
      <c r="BWW1025" s="351"/>
      <c r="BWX1025" s="351"/>
      <c r="BWY1025" s="351"/>
      <c r="BWZ1025" s="351"/>
      <c r="BXA1025" s="351"/>
      <c r="BXB1025" s="351"/>
      <c r="BXC1025" s="351"/>
      <c r="BXD1025" s="351"/>
      <c r="BXE1025" s="351"/>
      <c r="BXF1025" s="351"/>
      <c r="BXG1025" s="351"/>
      <c r="BXH1025" s="351"/>
      <c r="BXI1025" s="351"/>
      <c r="BXJ1025" s="351"/>
      <c r="BXK1025" s="351"/>
      <c r="BXL1025" s="351"/>
      <c r="BXM1025" s="351"/>
      <c r="BXN1025" s="351"/>
      <c r="BXO1025" s="351"/>
      <c r="BXP1025" s="351"/>
      <c r="BXQ1025" s="351"/>
      <c r="BXR1025" s="351"/>
      <c r="BXS1025" s="351"/>
      <c r="BXT1025" s="351"/>
      <c r="BXU1025" s="351"/>
      <c r="BXV1025" s="351"/>
      <c r="BXW1025" s="351"/>
      <c r="BXX1025" s="351"/>
      <c r="BXY1025" s="351"/>
      <c r="BXZ1025" s="351"/>
      <c r="BYA1025" s="351"/>
      <c r="BYB1025" s="351"/>
      <c r="BYC1025" s="351"/>
      <c r="BYD1025" s="351"/>
      <c r="BYE1025" s="351"/>
      <c r="BYF1025" s="351"/>
      <c r="BYG1025" s="351"/>
      <c r="BYH1025" s="351"/>
      <c r="BYI1025" s="351"/>
      <c r="BYJ1025" s="351"/>
      <c r="BYK1025" s="351"/>
      <c r="BYL1025" s="351"/>
      <c r="BYM1025" s="351"/>
      <c r="BYN1025" s="351"/>
      <c r="BYO1025" s="351"/>
      <c r="BYP1025" s="351"/>
      <c r="BYQ1025" s="351"/>
      <c r="BYR1025" s="351"/>
      <c r="BYS1025" s="351"/>
      <c r="BYT1025" s="351"/>
      <c r="BYU1025" s="351"/>
      <c r="BYV1025" s="351"/>
      <c r="BYW1025" s="351"/>
      <c r="BYX1025" s="351"/>
      <c r="BYY1025" s="351"/>
      <c r="BYZ1025" s="351"/>
      <c r="BZA1025" s="351"/>
      <c r="BZB1025" s="351"/>
      <c r="BZC1025" s="351"/>
      <c r="BZD1025" s="351"/>
      <c r="BZE1025" s="351"/>
      <c r="BZF1025" s="351"/>
      <c r="BZG1025" s="351"/>
      <c r="BZH1025" s="351"/>
      <c r="BZI1025" s="351"/>
      <c r="BZJ1025" s="351"/>
      <c r="BZK1025" s="351"/>
      <c r="BZL1025" s="351"/>
      <c r="BZM1025" s="351"/>
      <c r="BZN1025" s="351"/>
      <c r="BZO1025" s="351"/>
      <c r="BZP1025" s="351"/>
      <c r="BZQ1025" s="351"/>
      <c r="BZR1025" s="351"/>
      <c r="BZS1025" s="351"/>
      <c r="BZT1025" s="351"/>
      <c r="BZU1025" s="351"/>
      <c r="BZV1025" s="351"/>
      <c r="BZW1025" s="351"/>
      <c r="BZX1025" s="351"/>
      <c r="BZY1025" s="351"/>
      <c r="BZZ1025" s="351"/>
      <c r="CAA1025" s="351"/>
      <c r="CAB1025" s="351"/>
      <c r="CAC1025" s="351"/>
      <c r="CAD1025" s="351"/>
      <c r="CAE1025" s="351"/>
      <c r="CAF1025" s="351"/>
      <c r="CAG1025" s="351"/>
      <c r="CAH1025" s="351"/>
      <c r="CAI1025" s="351"/>
      <c r="CAJ1025" s="351"/>
      <c r="CAK1025" s="351"/>
      <c r="CAL1025" s="351"/>
      <c r="CAM1025" s="351"/>
      <c r="CAN1025" s="351"/>
      <c r="CAO1025" s="351"/>
      <c r="CAP1025" s="351"/>
      <c r="CAQ1025" s="351"/>
      <c r="CAR1025" s="351"/>
      <c r="CAS1025" s="351"/>
      <c r="CAT1025" s="351"/>
      <c r="CAU1025" s="351"/>
      <c r="CAV1025" s="351"/>
      <c r="CAW1025" s="351"/>
      <c r="CAX1025" s="351"/>
      <c r="CAY1025" s="351"/>
      <c r="CAZ1025" s="351"/>
      <c r="CBA1025" s="351"/>
      <c r="CBB1025" s="351"/>
      <c r="CBC1025" s="351"/>
      <c r="CBD1025" s="351"/>
      <c r="CBE1025" s="351"/>
      <c r="CBF1025" s="351"/>
      <c r="CBG1025" s="351"/>
      <c r="CBH1025" s="351"/>
      <c r="CBI1025" s="351"/>
      <c r="CBJ1025" s="351"/>
      <c r="CBK1025" s="351"/>
      <c r="CBL1025" s="351"/>
      <c r="CBM1025" s="351"/>
      <c r="CBN1025" s="351"/>
      <c r="CBO1025" s="351"/>
      <c r="CBP1025" s="351"/>
      <c r="CBQ1025" s="351"/>
      <c r="CBR1025" s="351"/>
      <c r="CBS1025" s="351"/>
      <c r="CBT1025" s="351"/>
      <c r="CBU1025" s="351"/>
      <c r="CBV1025" s="351"/>
      <c r="CBW1025" s="351"/>
      <c r="CBX1025" s="351"/>
      <c r="CBY1025" s="351"/>
      <c r="CBZ1025" s="351"/>
      <c r="CCA1025" s="351"/>
      <c r="CCB1025" s="351"/>
      <c r="CCC1025" s="351"/>
      <c r="CCD1025" s="351"/>
      <c r="CCE1025" s="351"/>
      <c r="CCF1025" s="351"/>
      <c r="CCG1025" s="351"/>
      <c r="CCH1025" s="351"/>
      <c r="CCI1025" s="351"/>
      <c r="CCJ1025" s="351"/>
      <c r="CCK1025" s="351"/>
      <c r="CCL1025" s="351"/>
      <c r="CCM1025" s="351"/>
      <c r="CCN1025" s="351"/>
      <c r="CCO1025" s="351"/>
      <c r="CCP1025" s="351"/>
      <c r="CCQ1025" s="351"/>
      <c r="CCR1025" s="351"/>
      <c r="CCS1025" s="351"/>
      <c r="CCT1025" s="351"/>
      <c r="CCU1025" s="351"/>
      <c r="CCV1025" s="351"/>
      <c r="CCW1025" s="351"/>
      <c r="CCX1025" s="351"/>
      <c r="CCY1025" s="351"/>
      <c r="CCZ1025" s="351"/>
      <c r="CDA1025" s="351"/>
      <c r="CDB1025" s="351"/>
      <c r="CDC1025" s="351"/>
      <c r="CDD1025" s="351"/>
      <c r="CDE1025" s="351"/>
      <c r="CDF1025" s="351"/>
      <c r="CDG1025" s="351"/>
      <c r="CDH1025" s="351"/>
      <c r="CDI1025" s="351"/>
      <c r="CDJ1025" s="351"/>
      <c r="CDK1025" s="351"/>
      <c r="CDL1025" s="351"/>
      <c r="CDM1025" s="351"/>
      <c r="CDN1025" s="351"/>
      <c r="CDO1025" s="351"/>
      <c r="CDP1025" s="351"/>
      <c r="CDQ1025" s="351"/>
      <c r="CDR1025" s="351"/>
      <c r="CDS1025" s="351"/>
      <c r="CDT1025" s="351"/>
      <c r="CDU1025" s="351"/>
      <c r="CDV1025" s="351"/>
      <c r="CDW1025" s="351"/>
      <c r="CDX1025" s="351"/>
      <c r="CDY1025" s="351"/>
      <c r="CDZ1025" s="351"/>
      <c r="CEA1025" s="351"/>
      <c r="CEB1025" s="351"/>
      <c r="CEC1025" s="351"/>
      <c r="CED1025" s="351"/>
      <c r="CEE1025" s="351"/>
      <c r="CEF1025" s="351"/>
      <c r="CEG1025" s="351"/>
      <c r="CEH1025" s="351"/>
      <c r="CEI1025" s="351"/>
      <c r="CEJ1025" s="351"/>
      <c r="CEK1025" s="351"/>
      <c r="CEL1025" s="351"/>
      <c r="CEM1025" s="351"/>
      <c r="CEN1025" s="351"/>
      <c r="CEO1025" s="351"/>
      <c r="CEP1025" s="351"/>
      <c r="CEQ1025" s="351"/>
      <c r="CER1025" s="351"/>
      <c r="CES1025" s="351"/>
      <c r="CET1025" s="351"/>
      <c r="CEU1025" s="351"/>
      <c r="CEV1025" s="351"/>
      <c r="CEW1025" s="351"/>
      <c r="CEX1025" s="351"/>
      <c r="CEY1025" s="351"/>
      <c r="CEZ1025" s="351"/>
      <c r="CFA1025" s="351"/>
      <c r="CFB1025" s="351"/>
      <c r="CFC1025" s="351"/>
      <c r="CFD1025" s="351"/>
      <c r="CFE1025" s="351"/>
      <c r="CFF1025" s="351"/>
      <c r="CFG1025" s="351"/>
      <c r="CFH1025" s="351"/>
      <c r="CFI1025" s="351"/>
      <c r="CFJ1025" s="351"/>
      <c r="CFK1025" s="351"/>
      <c r="CFL1025" s="351"/>
      <c r="CFM1025" s="351"/>
      <c r="CFN1025" s="351"/>
      <c r="CFO1025" s="351"/>
      <c r="CFP1025" s="351"/>
      <c r="CFQ1025" s="351"/>
      <c r="CFR1025" s="351"/>
      <c r="CFS1025" s="351"/>
      <c r="CFT1025" s="351"/>
      <c r="CFU1025" s="351"/>
      <c r="CFV1025" s="351"/>
      <c r="CFW1025" s="351"/>
      <c r="CFX1025" s="351"/>
      <c r="CFY1025" s="351"/>
      <c r="CFZ1025" s="351"/>
      <c r="CGA1025" s="351"/>
      <c r="CGB1025" s="351"/>
      <c r="CGC1025" s="351"/>
      <c r="CGD1025" s="351"/>
      <c r="CGE1025" s="351"/>
      <c r="CGF1025" s="351"/>
      <c r="CGG1025" s="351"/>
      <c r="CGH1025" s="351"/>
      <c r="CGI1025" s="351"/>
      <c r="CGJ1025" s="351"/>
      <c r="CGK1025" s="351"/>
      <c r="CGL1025" s="351"/>
      <c r="CGM1025" s="351"/>
      <c r="CGN1025" s="351"/>
      <c r="CGO1025" s="351"/>
      <c r="CGP1025" s="351"/>
      <c r="CGQ1025" s="351"/>
      <c r="CGR1025" s="351"/>
      <c r="CGS1025" s="351"/>
      <c r="CGT1025" s="351"/>
      <c r="CGU1025" s="351"/>
      <c r="CGV1025" s="351"/>
      <c r="CGW1025" s="351"/>
      <c r="CGX1025" s="351"/>
      <c r="CGY1025" s="351"/>
      <c r="CGZ1025" s="351"/>
      <c r="CHA1025" s="351"/>
      <c r="CHB1025" s="351"/>
      <c r="CHC1025" s="351"/>
      <c r="CHD1025" s="351"/>
      <c r="CHE1025" s="351"/>
      <c r="CHF1025" s="351"/>
      <c r="CHG1025" s="351"/>
      <c r="CHH1025" s="351"/>
      <c r="CHI1025" s="351"/>
      <c r="CHJ1025" s="351"/>
      <c r="CHK1025" s="351"/>
      <c r="CHL1025" s="351"/>
      <c r="CHM1025" s="351"/>
      <c r="CHN1025" s="351"/>
      <c r="CHO1025" s="351"/>
      <c r="CHP1025" s="351"/>
      <c r="CHQ1025" s="351"/>
      <c r="CHR1025" s="351"/>
      <c r="CHS1025" s="351"/>
      <c r="CHT1025" s="351"/>
      <c r="CHU1025" s="351"/>
      <c r="CHV1025" s="351"/>
      <c r="CHW1025" s="351"/>
      <c r="CHX1025" s="351"/>
      <c r="CHY1025" s="351"/>
      <c r="CHZ1025" s="351"/>
      <c r="CIA1025" s="351"/>
      <c r="CIB1025" s="351"/>
      <c r="CIC1025" s="351"/>
      <c r="CID1025" s="351"/>
      <c r="CIE1025" s="351"/>
      <c r="CIF1025" s="351"/>
      <c r="CIG1025" s="351"/>
      <c r="CIH1025" s="351"/>
      <c r="CII1025" s="351"/>
      <c r="CIJ1025" s="351"/>
      <c r="CIK1025" s="351"/>
      <c r="CIL1025" s="351"/>
      <c r="CIM1025" s="351"/>
      <c r="CIN1025" s="351"/>
      <c r="CIO1025" s="351"/>
      <c r="CIP1025" s="351"/>
      <c r="CIQ1025" s="351"/>
      <c r="CIR1025" s="351"/>
      <c r="CIS1025" s="351"/>
      <c r="CIT1025" s="351"/>
      <c r="CIU1025" s="351"/>
      <c r="CIV1025" s="351"/>
      <c r="CIW1025" s="351"/>
      <c r="CIX1025" s="351"/>
      <c r="CIY1025" s="351"/>
      <c r="CIZ1025" s="351"/>
      <c r="CJA1025" s="351"/>
      <c r="CJB1025" s="351"/>
      <c r="CJC1025" s="351"/>
      <c r="CJD1025" s="351"/>
      <c r="CJE1025" s="351"/>
      <c r="CJF1025" s="351"/>
      <c r="CJG1025" s="351"/>
      <c r="CJH1025" s="351"/>
      <c r="CJI1025" s="351"/>
      <c r="CJJ1025" s="351"/>
      <c r="CJK1025" s="351"/>
      <c r="CJL1025" s="351"/>
      <c r="CJM1025" s="351"/>
      <c r="CJN1025" s="351"/>
      <c r="CJO1025" s="351"/>
      <c r="CJP1025" s="351"/>
      <c r="CJQ1025" s="351"/>
      <c r="CJR1025" s="351"/>
      <c r="CJS1025" s="351"/>
      <c r="CJT1025" s="351"/>
      <c r="CJU1025" s="351"/>
      <c r="CJV1025" s="351"/>
      <c r="CJW1025" s="351"/>
      <c r="CJX1025" s="351"/>
      <c r="CJY1025" s="351"/>
      <c r="CJZ1025" s="351"/>
      <c r="CKA1025" s="351"/>
      <c r="CKB1025" s="351"/>
      <c r="CKC1025" s="351"/>
      <c r="CKD1025" s="351"/>
      <c r="CKE1025" s="351"/>
      <c r="CKF1025" s="351"/>
      <c r="CKG1025" s="351"/>
      <c r="CKH1025" s="351"/>
      <c r="CKI1025" s="351"/>
      <c r="CKJ1025" s="351"/>
      <c r="CKK1025" s="351"/>
      <c r="CKL1025" s="351"/>
      <c r="CKM1025" s="351"/>
      <c r="CKN1025" s="351"/>
      <c r="CKO1025" s="351"/>
      <c r="CKP1025" s="351"/>
      <c r="CKQ1025" s="351"/>
      <c r="CKR1025" s="351"/>
      <c r="CKS1025" s="351"/>
      <c r="CKT1025" s="351"/>
      <c r="CKU1025" s="351"/>
      <c r="CKV1025" s="351"/>
      <c r="CKW1025" s="351"/>
      <c r="CKX1025" s="351"/>
      <c r="CKY1025" s="351"/>
      <c r="CKZ1025" s="351"/>
      <c r="CLA1025" s="351"/>
      <c r="CLB1025" s="351"/>
      <c r="CLC1025" s="351"/>
      <c r="CLD1025" s="351"/>
      <c r="CLE1025" s="351"/>
      <c r="CLF1025" s="351"/>
      <c r="CLG1025" s="351"/>
      <c r="CLH1025" s="351"/>
      <c r="CLI1025" s="351"/>
      <c r="CLJ1025" s="351"/>
      <c r="CLK1025" s="351"/>
      <c r="CLL1025" s="351"/>
      <c r="CLM1025" s="351"/>
      <c r="CLN1025" s="351"/>
      <c r="CLO1025" s="351"/>
      <c r="CLP1025" s="351"/>
      <c r="CLQ1025" s="351"/>
      <c r="CLR1025" s="351"/>
      <c r="CLS1025" s="351"/>
      <c r="CLT1025" s="351"/>
      <c r="CLU1025" s="351"/>
      <c r="CLV1025" s="351"/>
      <c r="CLW1025" s="351"/>
      <c r="CLX1025" s="351"/>
      <c r="CLY1025" s="351"/>
      <c r="CLZ1025" s="351"/>
      <c r="CMA1025" s="351"/>
      <c r="CMB1025" s="351"/>
      <c r="CMC1025" s="351"/>
      <c r="CMD1025" s="351"/>
      <c r="CME1025" s="351"/>
      <c r="CMF1025" s="351"/>
      <c r="CMG1025" s="351"/>
      <c r="CMH1025" s="351"/>
      <c r="CMI1025" s="351"/>
      <c r="CMJ1025" s="351"/>
      <c r="CMK1025" s="351"/>
      <c r="CML1025" s="351"/>
      <c r="CMM1025" s="351"/>
      <c r="CMN1025" s="351"/>
      <c r="CMO1025" s="351"/>
      <c r="CMP1025" s="351"/>
      <c r="CMQ1025" s="351"/>
      <c r="CMR1025" s="351"/>
      <c r="CMS1025" s="351"/>
      <c r="CMT1025" s="351"/>
      <c r="CMU1025" s="351"/>
      <c r="CMV1025" s="351"/>
      <c r="CMW1025" s="351"/>
      <c r="CMX1025" s="351"/>
      <c r="CMY1025" s="351"/>
      <c r="CMZ1025" s="351"/>
      <c r="CNA1025" s="351"/>
      <c r="CNB1025" s="351"/>
      <c r="CNC1025" s="351"/>
      <c r="CND1025" s="351"/>
      <c r="CNE1025" s="351"/>
      <c r="CNF1025" s="351"/>
      <c r="CNG1025" s="351"/>
      <c r="CNH1025" s="351"/>
      <c r="CNI1025" s="351"/>
      <c r="CNJ1025" s="351"/>
      <c r="CNK1025" s="351"/>
      <c r="CNL1025" s="351"/>
      <c r="CNM1025" s="351"/>
      <c r="CNN1025" s="351"/>
      <c r="CNO1025" s="351"/>
      <c r="CNP1025" s="351"/>
      <c r="CNQ1025" s="351"/>
      <c r="CNR1025" s="351"/>
      <c r="CNS1025" s="351"/>
      <c r="CNT1025" s="351"/>
      <c r="CNU1025" s="351"/>
      <c r="CNV1025" s="351"/>
      <c r="CNW1025" s="351"/>
      <c r="CNX1025" s="351"/>
      <c r="CNY1025" s="351"/>
      <c r="CNZ1025" s="351"/>
      <c r="COA1025" s="351"/>
      <c r="COB1025" s="351"/>
      <c r="COC1025" s="351"/>
      <c r="COD1025" s="351"/>
      <c r="COE1025" s="351"/>
      <c r="COF1025" s="351"/>
      <c r="COG1025" s="351"/>
      <c r="COH1025" s="351"/>
      <c r="COI1025" s="351"/>
      <c r="COJ1025" s="351"/>
      <c r="COK1025" s="351"/>
      <c r="COL1025" s="351"/>
      <c r="COM1025" s="351"/>
      <c r="CON1025" s="351"/>
      <c r="COO1025" s="351"/>
      <c r="COP1025" s="351"/>
      <c r="COQ1025" s="351"/>
      <c r="COR1025" s="351"/>
      <c r="COS1025" s="351"/>
      <c r="COT1025" s="351"/>
      <c r="COU1025" s="351"/>
      <c r="COV1025" s="351"/>
      <c r="COW1025" s="351"/>
      <c r="COX1025" s="351"/>
      <c r="COY1025" s="351"/>
      <c r="COZ1025" s="351"/>
      <c r="CPA1025" s="351"/>
      <c r="CPB1025" s="351"/>
      <c r="CPC1025" s="351"/>
      <c r="CPD1025" s="351"/>
      <c r="CPE1025" s="351"/>
      <c r="CPF1025" s="351"/>
      <c r="CPG1025" s="351"/>
      <c r="CPH1025" s="351"/>
      <c r="CPI1025" s="351"/>
      <c r="CPJ1025" s="351"/>
      <c r="CPK1025" s="351"/>
      <c r="CPL1025" s="351"/>
      <c r="CPM1025" s="351"/>
      <c r="CPN1025" s="351"/>
      <c r="CPO1025" s="351"/>
      <c r="CPP1025" s="351"/>
      <c r="CPQ1025" s="351"/>
      <c r="CPR1025" s="351"/>
      <c r="CPS1025" s="351"/>
      <c r="CPT1025" s="351"/>
      <c r="CPU1025" s="351"/>
      <c r="CPV1025" s="351"/>
      <c r="CPW1025" s="351"/>
      <c r="CPX1025" s="351"/>
      <c r="CPY1025" s="351"/>
      <c r="CPZ1025" s="351"/>
      <c r="CQA1025" s="351"/>
      <c r="CQB1025" s="351"/>
      <c r="CQC1025" s="351"/>
      <c r="CQD1025" s="351"/>
      <c r="CQE1025" s="351"/>
      <c r="CQF1025" s="351"/>
      <c r="CQG1025" s="351"/>
      <c r="CQH1025" s="351"/>
      <c r="CQI1025" s="351"/>
      <c r="CQJ1025" s="351"/>
      <c r="CQK1025" s="351"/>
      <c r="CQL1025" s="351"/>
      <c r="CQM1025" s="351"/>
      <c r="CQN1025" s="351"/>
      <c r="CQO1025" s="351"/>
      <c r="CQP1025" s="351"/>
      <c r="CQQ1025" s="351"/>
      <c r="CQR1025" s="351"/>
      <c r="CQS1025" s="351"/>
      <c r="CQT1025" s="351"/>
      <c r="CQU1025" s="351"/>
      <c r="CQV1025" s="351"/>
      <c r="CQW1025" s="351"/>
      <c r="CQX1025" s="351"/>
      <c r="CQY1025" s="351"/>
      <c r="CQZ1025" s="351"/>
      <c r="CRA1025" s="351"/>
      <c r="CRB1025" s="351"/>
      <c r="CRC1025" s="351"/>
      <c r="CRD1025" s="351"/>
      <c r="CRE1025" s="351"/>
      <c r="CRF1025" s="351"/>
      <c r="CRG1025" s="351"/>
      <c r="CRH1025" s="351"/>
      <c r="CRI1025" s="351"/>
      <c r="CRJ1025" s="351"/>
      <c r="CRK1025" s="351"/>
      <c r="CRL1025" s="351"/>
      <c r="CRM1025" s="351"/>
      <c r="CRN1025" s="351"/>
      <c r="CRO1025" s="351"/>
      <c r="CRP1025" s="351"/>
      <c r="CRQ1025" s="351"/>
      <c r="CRR1025" s="351"/>
      <c r="CRS1025" s="351"/>
      <c r="CRT1025" s="351"/>
      <c r="CRU1025" s="351"/>
      <c r="CRV1025" s="351"/>
      <c r="CRW1025" s="351"/>
      <c r="CRX1025" s="351"/>
      <c r="CRY1025" s="351"/>
      <c r="CRZ1025" s="351"/>
      <c r="CSA1025" s="351"/>
      <c r="CSB1025" s="351"/>
      <c r="CSC1025" s="351"/>
      <c r="CSD1025" s="351"/>
      <c r="CSE1025" s="351"/>
      <c r="CSF1025" s="351"/>
      <c r="CSG1025" s="351"/>
      <c r="CSH1025" s="351"/>
      <c r="CSI1025" s="351"/>
      <c r="CSJ1025" s="351"/>
      <c r="CSK1025" s="351"/>
      <c r="CSL1025" s="351"/>
      <c r="CSM1025" s="351"/>
      <c r="CSN1025" s="351"/>
      <c r="CSO1025" s="351"/>
      <c r="CSP1025" s="351"/>
      <c r="CSQ1025" s="351"/>
      <c r="CSR1025" s="351"/>
      <c r="CSS1025" s="351"/>
      <c r="CST1025" s="351"/>
      <c r="CSU1025" s="351"/>
      <c r="CSV1025" s="351"/>
      <c r="CSW1025" s="351"/>
      <c r="CSX1025" s="351"/>
      <c r="CSY1025" s="351"/>
      <c r="CSZ1025" s="351"/>
      <c r="CTA1025" s="351"/>
      <c r="CTB1025" s="351"/>
      <c r="CTC1025" s="351"/>
      <c r="CTD1025" s="351"/>
      <c r="CTE1025" s="351"/>
      <c r="CTF1025" s="351"/>
      <c r="CTG1025" s="351"/>
      <c r="CTH1025" s="351"/>
      <c r="CTI1025" s="351"/>
      <c r="CTJ1025" s="351"/>
      <c r="CTK1025" s="351"/>
      <c r="CTL1025" s="351"/>
      <c r="CTM1025" s="351"/>
      <c r="CTN1025" s="351"/>
      <c r="CTO1025" s="351"/>
      <c r="CTP1025" s="351"/>
      <c r="CTQ1025" s="351"/>
      <c r="CTR1025" s="351"/>
      <c r="CTS1025" s="351"/>
      <c r="CTT1025" s="351"/>
      <c r="CTU1025" s="351"/>
      <c r="CTV1025" s="351"/>
      <c r="CTW1025" s="351"/>
      <c r="CTX1025" s="351"/>
      <c r="CTY1025" s="351"/>
      <c r="CTZ1025" s="351"/>
      <c r="CUA1025" s="351"/>
      <c r="CUB1025" s="351"/>
      <c r="CUC1025" s="351"/>
      <c r="CUD1025" s="351"/>
      <c r="CUE1025" s="351"/>
      <c r="CUF1025" s="351"/>
      <c r="CUG1025" s="351"/>
      <c r="CUH1025" s="351"/>
      <c r="CUI1025" s="351"/>
      <c r="CUJ1025" s="351"/>
      <c r="CUK1025" s="351"/>
      <c r="CUL1025" s="351"/>
      <c r="CUM1025" s="351"/>
      <c r="CUN1025" s="351"/>
      <c r="CUO1025" s="351"/>
      <c r="CUP1025" s="351"/>
      <c r="CUQ1025" s="351"/>
      <c r="CUR1025" s="351"/>
      <c r="CUS1025" s="351"/>
      <c r="CUT1025" s="351"/>
      <c r="CUU1025" s="351"/>
      <c r="CUV1025" s="351"/>
      <c r="CUW1025" s="351"/>
      <c r="CUX1025" s="351"/>
      <c r="CUY1025" s="351"/>
      <c r="CUZ1025" s="351"/>
      <c r="CVA1025" s="351"/>
      <c r="CVB1025" s="351"/>
      <c r="CVC1025" s="351"/>
      <c r="CVD1025" s="351"/>
      <c r="CVE1025" s="351"/>
      <c r="CVF1025" s="351"/>
      <c r="CVG1025" s="351"/>
      <c r="CVH1025" s="351"/>
      <c r="CVI1025" s="351"/>
      <c r="CVJ1025" s="351"/>
      <c r="CVK1025" s="351"/>
      <c r="CVL1025" s="351"/>
      <c r="CVM1025" s="351"/>
      <c r="CVN1025" s="351"/>
      <c r="CVO1025" s="351"/>
      <c r="CVP1025" s="351"/>
      <c r="CVQ1025" s="351"/>
      <c r="CVR1025" s="351"/>
      <c r="CVS1025" s="351"/>
      <c r="CVT1025" s="351"/>
      <c r="CVU1025" s="351"/>
      <c r="CVV1025" s="351"/>
      <c r="CVW1025" s="351"/>
      <c r="CVX1025" s="351"/>
      <c r="CVY1025" s="351"/>
      <c r="CVZ1025" s="351"/>
      <c r="CWA1025" s="351"/>
      <c r="CWB1025" s="351"/>
      <c r="CWC1025" s="351"/>
      <c r="CWD1025" s="351"/>
      <c r="CWE1025" s="351"/>
      <c r="CWF1025" s="351"/>
      <c r="CWG1025" s="351"/>
      <c r="CWH1025" s="351"/>
      <c r="CWI1025" s="351"/>
      <c r="CWJ1025" s="351"/>
      <c r="CWK1025" s="351"/>
      <c r="CWL1025" s="351"/>
      <c r="CWM1025" s="351"/>
      <c r="CWN1025" s="351"/>
      <c r="CWO1025" s="351"/>
      <c r="CWP1025" s="351"/>
      <c r="CWQ1025" s="351"/>
      <c r="CWR1025" s="351"/>
      <c r="CWS1025" s="351"/>
      <c r="CWT1025" s="351"/>
      <c r="CWU1025" s="351"/>
      <c r="CWV1025" s="351"/>
      <c r="CWW1025" s="351"/>
      <c r="CWX1025" s="351"/>
      <c r="CWY1025" s="351"/>
      <c r="CWZ1025" s="351"/>
      <c r="CXA1025" s="351"/>
      <c r="CXB1025" s="351"/>
      <c r="CXC1025" s="351"/>
      <c r="CXD1025" s="351"/>
      <c r="CXE1025" s="351"/>
      <c r="CXF1025" s="351"/>
      <c r="CXG1025" s="351"/>
      <c r="CXH1025" s="351"/>
      <c r="CXI1025" s="351"/>
      <c r="CXJ1025" s="351"/>
      <c r="CXK1025" s="351"/>
      <c r="CXL1025" s="351"/>
      <c r="CXM1025" s="351"/>
      <c r="CXN1025" s="351"/>
      <c r="CXO1025" s="351"/>
      <c r="CXP1025" s="351"/>
      <c r="CXQ1025" s="351"/>
      <c r="CXR1025" s="351"/>
      <c r="CXS1025" s="351"/>
      <c r="CXT1025" s="351"/>
      <c r="CXU1025" s="351"/>
      <c r="CXV1025" s="351"/>
      <c r="CXW1025" s="351"/>
      <c r="CXX1025" s="351"/>
      <c r="CXY1025" s="351"/>
      <c r="CXZ1025" s="351"/>
      <c r="CYA1025" s="351"/>
      <c r="CYB1025" s="351"/>
      <c r="CYC1025" s="351"/>
      <c r="CYD1025" s="351"/>
      <c r="CYE1025" s="351"/>
      <c r="CYF1025" s="351"/>
      <c r="CYG1025" s="351"/>
      <c r="CYH1025" s="351"/>
      <c r="CYI1025" s="351"/>
      <c r="CYJ1025" s="351"/>
      <c r="CYK1025" s="351"/>
      <c r="CYL1025" s="351"/>
      <c r="CYM1025" s="351"/>
      <c r="CYN1025" s="351"/>
      <c r="CYO1025" s="351"/>
      <c r="CYP1025" s="351"/>
      <c r="CYQ1025" s="351"/>
      <c r="CYR1025" s="351"/>
      <c r="CYS1025" s="351"/>
      <c r="CYT1025" s="351"/>
      <c r="CYU1025" s="351"/>
      <c r="CYV1025" s="351"/>
      <c r="CYW1025" s="351"/>
      <c r="CYX1025" s="351"/>
      <c r="CYY1025" s="351"/>
      <c r="CYZ1025" s="351"/>
      <c r="CZA1025" s="351"/>
      <c r="CZB1025" s="351"/>
      <c r="CZC1025" s="351"/>
      <c r="CZD1025" s="351"/>
      <c r="CZE1025" s="351"/>
      <c r="CZF1025" s="351"/>
      <c r="CZG1025" s="351"/>
      <c r="CZH1025" s="351"/>
      <c r="CZI1025" s="351"/>
      <c r="CZJ1025" s="351"/>
      <c r="CZK1025" s="351"/>
      <c r="CZL1025" s="351"/>
      <c r="CZM1025" s="351"/>
      <c r="CZN1025" s="351"/>
      <c r="CZO1025" s="351"/>
      <c r="CZP1025" s="351"/>
      <c r="CZQ1025" s="351"/>
      <c r="CZR1025" s="351"/>
      <c r="CZS1025" s="351"/>
      <c r="CZT1025" s="351"/>
      <c r="CZU1025" s="351"/>
      <c r="CZV1025" s="351"/>
      <c r="CZW1025" s="351"/>
      <c r="CZX1025" s="351"/>
      <c r="CZY1025" s="351"/>
      <c r="CZZ1025" s="351"/>
      <c r="DAA1025" s="351"/>
      <c r="DAB1025" s="351"/>
      <c r="DAC1025" s="351"/>
      <c r="DAD1025" s="351"/>
      <c r="DAE1025" s="351"/>
      <c r="DAF1025" s="351"/>
      <c r="DAG1025" s="351"/>
      <c r="DAH1025" s="351"/>
      <c r="DAI1025" s="351"/>
      <c r="DAJ1025" s="351"/>
      <c r="DAK1025" s="351"/>
      <c r="DAL1025" s="351"/>
      <c r="DAM1025" s="351"/>
      <c r="DAN1025" s="351"/>
      <c r="DAO1025" s="351"/>
      <c r="DAP1025" s="351"/>
      <c r="DAQ1025" s="351"/>
      <c r="DAR1025" s="351"/>
      <c r="DAS1025" s="351"/>
      <c r="DAT1025" s="351"/>
      <c r="DAU1025" s="351"/>
      <c r="DAV1025" s="351"/>
      <c r="DAW1025" s="351"/>
      <c r="DAX1025" s="351"/>
      <c r="DAY1025" s="351"/>
      <c r="DAZ1025" s="351"/>
      <c r="DBA1025" s="351"/>
      <c r="DBB1025" s="351"/>
      <c r="DBC1025" s="351"/>
      <c r="DBD1025" s="351"/>
      <c r="DBE1025" s="351"/>
      <c r="DBF1025" s="351"/>
      <c r="DBG1025" s="351"/>
      <c r="DBH1025" s="351"/>
      <c r="DBI1025" s="351"/>
      <c r="DBJ1025" s="351"/>
      <c r="DBK1025" s="351"/>
      <c r="DBL1025" s="351"/>
      <c r="DBM1025" s="351"/>
      <c r="DBN1025" s="351"/>
      <c r="DBO1025" s="351"/>
      <c r="DBP1025" s="351"/>
      <c r="DBQ1025" s="351"/>
      <c r="DBR1025" s="351"/>
      <c r="DBS1025" s="351"/>
      <c r="DBT1025" s="351"/>
      <c r="DBU1025" s="351"/>
      <c r="DBV1025" s="351"/>
      <c r="DBW1025" s="351"/>
      <c r="DBX1025" s="351"/>
      <c r="DBY1025" s="351"/>
      <c r="DBZ1025" s="351"/>
      <c r="DCA1025" s="351"/>
      <c r="DCB1025" s="351"/>
      <c r="DCC1025" s="351"/>
      <c r="DCD1025" s="351"/>
      <c r="DCE1025" s="351"/>
      <c r="DCF1025" s="351"/>
      <c r="DCG1025" s="351"/>
      <c r="DCH1025" s="351"/>
      <c r="DCI1025" s="351"/>
      <c r="DCJ1025" s="351"/>
      <c r="DCK1025" s="351"/>
      <c r="DCL1025" s="351"/>
      <c r="DCM1025" s="351"/>
      <c r="DCN1025" s="351"/>
      <c r="DCO1025" s="351"/>
      <c r="DCP1025" s="351"/>
      <c r="DCQ1025" s="351"/>
      <c r="DCR1025" s="351"/>
      <c r="DCS1025" s="351"/>
      <c r="DCT1025" s="351"/>
      <c r="DCU1025" s="351"/>
      <c r="DCV1025" s="351"/>
      <c r="DCW1025" s="351"/>
      <c r="DCX1025" s="351"/>
      <c r="DCY1025" s="351"/>
      <c r="DCZ1025" s="351"/>
      <c r="DDA1025" s="351"/>
      <c r="DDB1025" s="351"/>
      <c r="DDC1025" s="351"/>
      <c r="DDD1025" s="351"/>
      <c r="DDE1025" s="351"/>
      <c r="DDF1025" s="351"/>
      <c r="DDG1025" s="351"/>
      <c r="DDH1025" s="351"/>
      <c r="DDI1025" s="351"/>
      <c r="DDJ1025" s="351"/>
      <c r="DDK1025" s="351"/>
      <c r="DDL1025" s="351"/>
      <c r="DDM1025" s="351"/>
      <c r="DDN1025" s="351"/>
      <c r="DDO1025" s="351"/>
      <c r="DDP1025" s="351"/>
      <c r="DDQ1025" s="351"/>
      <c r="DDR1025" s="351"/>
      <c r="DDS1025" s="351"/>
      <c r="DDT1025" s="351"/>
      <c r="DDU1025" s="351"/>
      <c r="DDV1025" s="351"/>
      <c r="DDW1025" s="351"/>
      <c r="DDX1025" s="351"/>
      <c r="DDY1025" s="351"/>
      <c r="DDZ1025" s="351"/>
      <c r="DEA1025" s="351"/>
      <c r="DEB1025" s="351"/>
      <c r="DEC1025" s="351"/>
      <c r="DED1025" s="351"/>
      <c r="DEE1025" s="351"/>
      <c r="DEF1025" s="351"/>
      <c r="DEG1025" s="351"/>
      <c r="DEH1025" s="351"/>
      <c r="DEI1025" s="351"/>
      <c r="DEJ1025" s="351"/>
      <c r="DEK1025" s="351"/>
      <c r="DEL1025" s="351"/>
      <c r="DEM1025" s="351"/>
      <c r="DEN1025" s="351"/>
      <c r="DEO1025" s="351"/>
      <c r="DEP1025" s="351"/>
      <c r="DEQ1025" s="351"/>
      <c r="DER1025" s="351"/>
      <c r="DES1025" s="351"/>
      <c r="DET1025" s="351"/>
      <c r="DEU1025" s="351"/>
      <c r="DEV1025" s="351"/>
      <c r="DEW1025" s="351"/>
      <c r="DEX1025" s="351"/>
      <c r="DEY1025" s="351"/>
      <c r="DEZ1025" s="351"/>
      <c r="DFA1025" s="351"/>
      <c r="DFB1025" s="351"/>
      <c r="DFC1025" s="351"/>
      <c r="DFD1025" s="351"/>
      <c r="DFE1025" s="351"/>
      <c r="DFF1025" s="351"/>
      <c r="DFG1025" s="351"/>
      <c r="DFH1025" s="351"/>
      <c r="DFI1025" s="351"/>
      <c r="DFJ1025" s="351"/>
      <c r="DFK1025" s="351"/>
      <c r="DFL1025" s="351"/>
      <c r="DFM1025" s="351"/>
      <c r="DFN1025" s="351"/>
      <c r="DFO1025" s="351"/>
      <c r="DFP1025" s="351"/>
      <c r="DFQ1025" s="351"/>
      <c r="DFR1025" s="351"/>
      <c r="DFS1025" s="351"/>
      <c r="DFT1025" s="351"/>
      <c r="DFU1025" s="351"/>
      <c r="DFV1025" s="351"/>
      <c r="DFW1025" s="351"/>
      <c r="DFX1025" s="351"/>
      <c r="DFY1025" s="351"/>
      <c r="DFZ1025" s="351"/>
      <c r="DGA1025" s="351"/>
      <c r="DGB1025" s="351"/>
      <c r="DGC1025" s="351"/>
      <c r="DGD1025" s="351"/>
      <c r="DGE1025" s="351"/>
      <c r="DGF1025" s="351"/>
      <c r="DGG1025" s="351"/>
      <c r="DGH1025" s="351"/>
      <c r="DGI1025" s="351"/>
      <c r="DGJ1025" s="351"/>
      <c r="DGK1025" s="351"/>
      <c r="DGL1025" s="351"/>
      <c r="DGM1025" s="351"/>
      <c r="DGN1025" s="351"/>
      <c r="DGO1025" s="351"/>
      <c r="DGP1025" s="351"/>
      <c r="DGQ1025" s="351"/>
      <c r="DGR1025" s="351"/>
      <c r="DGS1025" s="351"/>
      <c r="DGT1025" s="351"/>
      <c r="DGU1025" s="351"/>
      <c r="DGV1025" s="351"/>
      <c r="DGW1025" s="351"/>
      <c r="DGX1025" s="351"/>
      <c r="DGY1025" s="351"/>
      <c r="DGZ1025" s="351"/>
      <c r="DHA1025" s="351"/>
      <c r="DHB1025" s="351"/>
      <c r="DHC1025" s="351"/>
      <c r="DHD1025" s="351"/>
      <c r="DHE1025" s="351"/>
      <c r="DHF1025" s="351"/>
      <c r="DHG1025" s="351"/>
      <c r="DHH1025" s="351"/>
      <c r="DHI1025" s="351"/>
      <c r="DHJ1025" s="351"/>
      <c r="DHK1025" s="351"/>
      <c r="DHL1025" s="351"/>
      <c r="DHM1025" s="351"/>
      <c r="DHN1025" s="351"/>
      <c r="DHO1025" s="351"/>
      <c r="DHP1025" s="351"/>
      <c r="DHQ1025" s="351"/>
      <c r="DHR1025" s="351"/>
      <c r="DHS1025" s="351"/>
      <c r="DHT1025" s="351"/>
      <c r="DHU1025" s="351"/>
      <c r="DHV1025" s="351"/>
      <c r="DHW1025" s="351"/>
      <c r="DHX1025" s="351"/>
      <c r="DHY1025" s="351"/>
      <c r="DHZ1025" s="351"/>
      <c r="DIA1025" s="351"/>
      <c r="DIB1025" s="351"/>
      <c r="DIC1025" s="351"/>
      <c r="DID1025" s="351"/>
      <c r="DIE1025" s="351"/>
      <c r="DIF1025" s="351"/>
      <c r="DIG1025" s="351"/>
      <c r="DIH1025" s="351"/>
      <c r="DII1025" s="351"/>
      <c r="DIJ1025" s="351"/>
      <c r="DIK1025" s="351"/>
      <c r="DIL1025" s="351"/>
      <c r="DIM1025" s="351"/>
      <c r="DIN1025" s="351"/>
      <c r="DIO1025" s="351"/>
      <c r="DIP1025" s="351"/>
      <c r="DIQ1025" s="351"/>
      <c r="DIR1025" s="351"/>
      <c r="DIS1025" s="351"/>
      <c r="DIT1025" s="351"/>
      <c r="DIU1025" s="351"/>
      <c r="DIV1025" s="351"/>
      <c r="DIW1025" s="351"/>
      <c r="DIX1025" s="351"/>
      <c r="DIY1025" s="351"/>
      <c r="DIZ1025" s="351"/>
      <c r="DJA1025" s="351"/>
      <c r="DJB1025" s="351"/>
      <c r="DJC1025" s="351"/>
      <c r="DJD1025" s="351"/>
      <c r="DJE1025" s="351"/>
      <c r="DJF1025" s="351"/>
      <c r="DJG1025" s="351"/>
      <c r="DJH1025" s="351"/>
      <c r="DJI1025" s="351"/>
      <c r="DJJ1025" s="351"/>
      <c r="DJK1025" s="351"/>
      <c r="DJL1025" s="351"/>
      <c r="DJM1025" s="351"/>
      <c r="DJN1025" s="351"/>
      <c r="DJO1025" s="351"/>
      <c r="DJP1025" s="351"/>
      <c r="DJQ1025" s="351"/>
      <c r="DJR1025" s="351"/>
      <c r="DJS1025" s="351"/>
      <c r="DJT1025" s="351"/>
      <c r="DJU1025" s="351"/>
      <c r="DJV1025" s="351"/>
      <c r="DJW1025" s="351"/>
      <c r="DJX1025" s="351"/>
      <c r="DJY1025" s="351"/>
      <c r="DJZ1025" s="351"/>
      <c r="DKA1025" s="351"/>
      <c r="DKB1025" s="351"/>
      <c r="DKC1025" s="351"/>
      <c r="DKD1025" s="351"/>
      <c r="DKE1025" s="351"/>
      <c r="DKF1025" s="351"/>
      <c r="DKG1025" s="351"/>
      <c r="DKH1025" s="351"/>
      <c r="DKI1025" s="351"/>
      <c r="DKJ1025" s="351"/>
      <c r="DKK1025" s="351"/>
      <c r="DKL1025" s="351"/>
      <c r="DKM1025" s="351"/>
      <c r="DKN1025" s="351"/>
      <c r="DKO1025" s="351"/>
      <c r="DKP1025" s="351"/>
      <c r="DKQ1025" s="351"/>
      <c r="DKR1025" s="351"/>
      <c r="DKS1025" s="351"/>
      <c r="DKT1025" s="351"/>
      <c r="DKU1025" s="351"/>
      <c r="DKV1025" s="351"/>
      <c r="DKW1025" s="351"/>
      <c r="DKX1025" s="351"/>
      <c r="DKY1025" s="351"/>
      <c r="DKZ1025" s="351"/>
      <c r="DLA1025" s="351"/>
      <c r="DLB1025" s="351"/>
      <c r="DLC1025" s="351"/>
      <c r="DLD1025" s="351"/>
      <c r="DLE1025" s="351"/>
      <c r="DLF1025" s="351"/>
      <c r="DLG1025" s="351"/>
      <c r="DLH1025" s="351"/>
      <c r="DLI1025" s="351"/>
      <c r="DLJ1025" s="351"/>
      <c r="DLK1025" s="351"/>
      <c r="DLL1025" s="351"/>
      <c r="DLM1025" s="351"/>
      <c r="DLN1025" s="351"/>
      <c r="DLO1025" s="351"/>
      <c r="DLP1025" s="351"/>
      <c r="DLQ1025" s="351"/>
      <c r="DLR1025" s="351"/>
      <c r="DLS1025" s="351"/>
      <c r="DLT1025" s="351"/>
      <c r="DLU1025" s="351"/>
      <c r="DLV1025" s="351"/>
      <c r="DLW1025" s="351"/>
      <c r="DLX1025" s="351"/>
      <c r="DLY1025" s="351"/>
      <c r="DLZ1025" s="351"/>
      <c r="DMA1025" s="351"/>
      <c r="DMB1025" s="351"/>
      <c r="DMC1025" s="351"/>
      <c r="DMD1025" s="351"/>
      <c r="DME1025" s="351"/>
      <c r="DMF1025" s="351"/>
      <c r="DMG1025" s="351"/>
      <c r="DMH1025" s="351"/>
      <c r="DMI1025" s="351"/>
      <c r="DMJ1025" s="351"/>
      <c r="DMK1025" s="351"/>
      <c r="DML1025" s="351"/>
      <c r="DMM1025" s="351"/>
      <c r="DMN1025" s="351"/>
      <c r="DMO1025" s="351"/>
      <c r="DMP1025" s="351"/>
      <c r="DMQ1025" s="351"/>
      <c r="DMR1025" s="351"/>
      <c r="DMS1025" s="351"/>
      <c r="DMT1025" s="351"/>
      <c r="DMU1025" s="351"/>
      <c r="DMV1025" s="351"/>
      <c r="DMW1025" s="351"/>
      <c r="DMX1025" s="351"/>
      <c r="DMY1025" s="351"/>
      <c r="DMZ1025" s="351"/>
      <c r="DNA1025" s="351"/>
      <c r="DNB1025" s="351"/>
      <c r="DNC1025" s="351"/>
      <c r="DND1025" s="351"/>
      <c r="DNE1025" s="351"/>
      <c r="DNF1025" s="351"/>
      <c r="DNG1025" s="351"/>
      <c r="DNH1025" s="351"/>
      <c r="DNI1025" s="351"/>
      <c r="DNJ1025" s="351"/>
      <c r="DNK1025" s="351"/>
      <c r="DNL1025" s="351"/>
      <c r="DNM1025" s="351"/>
      <c r="DNN1025" s="351"/>
      <c r="DNO1025" s="351"/>
      <c r="DNP1025" s="351"/>
      <c r="DNQ1025" s="351"/>
      <c r="DNR1025" s="351"/>
      <c r="DNS1025" s="351"/>
      <c r="DNT1025" s="351"/>
      <c r="DNU1025" s="351"/>
      <c r="DNV1025" s="351"/>
      <c r="DNW1025" s="351"/>
      <c r="DNX1025" s="351"/>
      <c r="DNY1025" s="351"/>
      <c r="DNZ1025" s="351"/>
      <c r="DOA1025" s="351"/>
      <c r="DOB1025" s="351"/>
      <c r="DOC1025" s="351"/>
      <c r="DOD1025" s="351"/>
      <c r="DOE1025" s="351"/>
      <c r="DOF1025" s="351"/>
      <c r="DOG1025" s="351"/>
      <c r="DOH1025" s="351"/>
      <c r="DOI1025" s="351"/>
      <c r="DOJ1025" s="351"/>
      <c r="DOK1025" s="351"/>
      <c r="DOL1025" s="351"/>
      <c r="DOM1025" s="351"/>
      <c r="DON1025" s="351"/>
      <c r="DOO1025" s="351"/>
      <c r="DOP1025" s="351"/>
      <c r="DOQ1025" s="351"/>
      <c r="DOR1025" s="351"/>
      <c r="DOS1025" s="351"/>
      <c r="DOT1025" s="351"/>
      <c r="DOU1025" s="351"/>
      <c r="DOV1025" s="351"/>
      <c r="DOW1025" s="351"/>
      <c r="DOX1025" s="351"/>
      <c r="DOY1025" s="351"/>
      <c r="DOZ1025" s="351"/>
      <c r="DPA1025" s="351"/>
      <c r="DPB1025" s="351"/>
      <c r="DPC1025" s="351"/>
      <c r="DPD1025" s="351"/>
      <c r="DPE1025" s="351"/>
      <c r="DPF1025" s="351"/>
      <c r="DPG1025" s="351"/>
      <c r="DPH1025" s="351"/>
      <c r="DPI1025" s="351"/>
      <c r="DPJ1025" s="351"/>
      <c r="DPK1025" s="351"/>
      <c r="DPL1025" s="351"/>
      <c r="DPM1025" s="351"/>
      <c r="DPN1025" s="351"/>
      <c r="DPO1025" s="351"/>
      <c r="DPP1025" s="351"/>
      <c r="DPQ1025" s="351"/>
      <c r="DPR1025" s="351"/>
      <c r="DPS1025" s="351"/>
      <c r="DPT1025" s="351"/>
      <c r="DPU1025" s="351"/>
      <c r="DPV1025" s="351"/>
      <c r="DPW1025" s="351"/>
      <c r="DPX1025" s="351"/>
      <c r="DPY1025" s="351"/>
      <c r="DPZ1025" s="351"/>
      <c r="DQA1025" s="351"/>
      <c r="DQB1025" s="351"/>
      <c r="DQC1025" s="351"/>
      <c r="DQD1025" s="351"/>
      <c r="DQE1025" s="351"/>
      <c r="DQF1025" s="351"/>
      <c r="DQG1025" s="351"/>
      <c r="DQH1025" s="351"/>
      <c r="DQI1025" s="351"/>
      <c r="DQJ1025" s="351"/>
      <c r="DQK1025" s="351"/>
      <c r="DQL1025" s="351"/>
      <c r="DQM1025" s="351"/>
      <c r="DQN1025" s="351"/>
      <c r="DQO1025" s="351"/>
      <c r="DQP1025" s="351"/>
      <c r="DQQ1025" s="351"/>
      <c r="DQR1025" s="351"/>
      <c r="DQS1025" s="351"/>
      <c r="DQT1025" s="351"/>
      <c r="DQU1025" s="351"/>
      <c r="DQV1025" s="351"/>
      <c r="DQW1025" s="351"/>
      <c r="DQX1025" s="351"/>
      <c r="DQY1025" s="351"/>
      <c r="DQZ1025" s="351"/>
      <c r="DRA1025" s="351"/>
      <c r="DRB1025" s="351"/>
      <c r="DRC1025" s="351"/>
      <c r="DRD1025" s="351"/>
      <c r="DRE1025" s="351"/>
      <c r="DRF1025" s="351"/>
      <c r="DRG1025" s="351"/>
      <c r="DRH1025" s="351"/>
      <c r="DRI1025" s="351"/>
      <c r="DRJ1025" s="351"/>
      <c r="DRK1025" s="351"/>
      <c r="DRL1025" s="351"/>
      <c r="DRM1025" s="351"/>
      <c r="DRN1025" s="351"/>
      <c r="DRO1025" s="351"/>
      <c r="DRP1025" s="351"/>
      <c r="DRQ1025" s="351"/>
      <c r="DRR1025" s="351"/>
      <c r="DRS1025" s="351"/>
      <c r="DRT1025" s="351"/>
      <c r="DRU1025" s="351"/>
      <c r="DRV1025" s="351"/>
      <c r="DRW1025" s="351"/>
      <c r="DRX1025" s="351"/>
      <c r="DRY1025" s="351"/>
      <c r="DRZ1025" s="351"/>
      <c r="DSA1025" s="351"/>
      <c r="DSB1025" s="351"/>
      <c r="DSC1025" s="351"/>
      <c r="DSD1025" s="351"/>
      <c r="DSE1025" s="351"/>
      <c r="DSF1025" s="351"/>
      <c r="DSG1025" s="351"/>
      <c r="DSH1025" s="351"/>
      <c r="DSI1025" s="351"/>
      <c r="DSJ1025" s="351"/>
      <c r="DSK1025" s="351"/>
      <c r="DSL1025" s="351"/>
      <c r="DSM1025" s="351"/>
      <c r="DSN1025" s="351"/>
      <c r="DSO1025" s="351"/>
      <c r="DSP1025" s="351"/>
      <c r="DSQ1025" s="351"/>
      <c r="DSR1025" s="351"/>
      <c r="DSS1025" s="351"/>
      <c r="DST1025" s="351"/>
      <c r="DSU1025" s="351"/>
      <c r="DSV1025" s="351"/>
      <c r="DSW1025" s="351"/>
      <c r="DSX1025" s="351"/>
      <c r="DSY1025" s="351"/>
      <c r="DSZ1025" s="351"/>
      <c r="DTA1025" s="351"/>
      <c r="DTB1025" s="351"/>
      <c r="DTC1025" s="351"/>
      <c r="DTD1025" s="351"/>
      <c r="DTE1025" s="351"/>
      <c r="DTF1025" s="351"/>
      <c r="DTG1025" s="351"/>
      <c r="DTH1025" s="351"/>
      <c r="DTI1025" s="351"/>
      <c r="DTJ1025" s="351"/>
      <c r="DTK1025" s="351"/>
      <c r="DTL1025" s="351"/>
      <c r="DTM1025" s="351"/>
      <c r="DTN1025" s="351"/>
      <c r="DTO1025" s="351"/>
      <c r="DTP1025" s="351"/>
      <c r="DTQ1025" s="351"/>
      <c r="DTR1025" s="351"/>
      <c r="DTS1025" s="351"/>
      <c r="DTT1025" s="351"/>
      <c r="DTU1025" s="351"/>
      <c r="DTV1025" s="351"/>
      <c r="DTW1025" s="351"/>
      <c r="DTX1025" s="351"/>
      <c r="DTY1025" s="351"/>
      <c r="DTZ1025" s="351"/>
      <c r="DUA1025" s="351"/>
      <c r="DUB1025" s="351"/>
      <c r="DUC1025" s="351"/>
      <c r="DUD1025" s="351"/>
      <c r="DUE1025" s="351"/>
      <c r="DUF1025" s="351"/>
      <c r="DUG1025" s="351"/>
      <c r="DUH1025" s="351"/>
      <c r="DUI1025" s="351"/>
      <c r="DUJ1025" s="351"/>
      <c r="DUK1025" s="351"/>
      <c r="DUL1025" s="351"/>
      <c r="DUM1025" s="351"/>
      <c r="DUN1025" s="351"/>
      <c r="DUO1025" s="351"/>
      <c r="DUP1025" s="351"/>
      <c r="DUQ1025" s="351"/>
      <c r="DUR1025" s="351"/>
      <c r="DUS1025" s="351"/>
      <c r="DUT1025" s="351"/>
      <c r="DUU1025" s="351"/>
      <c r="DUV1025" s="351"/>
      <c r="DUW1025" s="351"/>
      <c r="DUX1025" s="351"/>
      <c r="DUY1025" s="351"/>
      <c r="DUZ1025" s="351"/>
      <c r="DVA1025" s="351"/>
      <c r="DVB1025" s="351"/>
      <c r="DVC1025" s="351"/>
      <c r="DVD1025" s="351"/>
      <c r="DVE1025" s="351"/>
      <c r="DVF1025" s="351"/>
      <c r="DVG1025" s="351"/>
      <c r="DVH1025" s="351"/>
      <c r="DVI1025" s="351"/>
      <c r="DVJ1025" s="351"/>
      <c r="DVK1025" s="351"/>
      <c r="DVL1025" s="351"/>
      <c r="DVM1025" s="351"/>
      <c r="DVN1025" s="351"/>
      <c r="DVO1025" s="351"/>
      <c r="DVP1025" s="351"/>
      <c r="DVQ1025" s="351"/>
      <c r="DVR1025" s="351"/>
      <c r="DVS1025" s="351"/>
      <c r="DVT1025" s="351"/>
      <c r="DVU1025" s="351"/>
      <c r="DVV1025" s="351"/>
      <c r="DVW1025" s="351"/>
      <c r="DVX1025" s="351"/>
      <c r="DVY1025" s="351"/>
      <c r="DVZ1025" s="351"/>
      <c r="DWA1025" s="351"/>
      <c r="DWB1025" s="351"/>
      <c r="DWC1025" s="351"/>
      <c r="DWD1025" s="351"/>
      <c r="DWE1025" s="351"/>
      <c r="DWF1025" s="351"/>
      <c r="DWG1025" s="351"/>
      <c r="DWH1025" s="351"/>
      <c r="DWI1025" s="351"/>
      <c r="DWJ1025" s="351"/>
      <c r="DWK1025" s="351"/>
      <c r="DWL1025" s="351"/>
      <c r="DWM1025" s="351"/>
      <c r="DWN1025" s="351"/>
      <c r="DWO1025" s="351"/>
      <c r="DWP1025" s="351"/>
      <c r="DWQ1025" s="351"/>
      <c r="DWR1025" s="351"/>
      <c r="DWS1025" s="351"/>
      <c r="DWT1025" s="351"/>
      <c r="DWU1025" s="351"/>
      <c r="DWV1025" s="351"/>
      <c r="DWW1025" s="351"/>
      <c r="DWX1025" s="351"/>
      <c r="DWY1025" s="351"/>
      <c r="DWZ1025" s="351"/>
      <c r="DXA1025" s="351"/>
      <c r="DXB1025" s="351"/>
      <c r="DXC1025" s="351"/>
      <c r="DXD1025" s="351"/>
      <c r="DXE1025" s="351"/>
      <c r="DXF1025" s="351"/>
      <c r="DXG1025" s="351"/>
      <c r="DXH1025" s="351"/>
      <c r="DXI1025" s="351"/>
      <c r="DXJ1025" s="351"/>
      <c r="DXK1025" s="351"/>
      <c r="DXL1025" s="351"/>
      <c r="DXM1025" s="351"/>
      <c r="DXN1025" s="351"/>
      <c r="DXO1025" s="351"/>
      <c r="DXP1025" s="351"/>
      <c r="DXQ1025" s="351"/>
      <c r="DXR1025" s="351"/>
      <c r="DXS1025" s="351"/>
      <c r="DXT1025" s="351"/>
      <c r="DXU1025" s="351"/>
      <c r="DXV1025" s="351"/>
      <c r="DXW1025" s="351"/>
      <c r="DXX1025" s="351"/>
      <c r="DXY1025" s="351"/>
      <c r="DXZ1025" s="351"/>
      <c r="DYA1025" s="351"/>
      <c r="DYB1025" s="351"/>
      <c r="DYC1025" s="351"/>
      <c r="DYD1025" s="351"/>
      <c r="DYE1025" s="351"/>
      <c r="DYF1025" s="351"/>
      <c r="DYG1025" s="351"/>
      <c r="DYH1025" s="351"/>
      <c r="DYI1025" s="351"/>
      <c r="DYJ1025" s="351"/>
      <c r="DYK1025" s="351"/>
      <c r="DYL1025" s="351"/>
      <c r="DYM1025" s="351"/>
      <c r="DYN1025" s="351"/>
      <c r="DYO1025" s="351"/>
      <c r="DYP1025" s="351"/>
      <c r="DYQ1025" s="351"/>
      <c r="DYR1025" s="351"/>
      <c r="DYS1025" s="351"/>
      <c r="DYT1025" s="351"/>
      <c r="DYU1025" s="351"/>
      <c r="DYV1025" s="351"/>
      <c r="DYW1025" s="351"/>
      <c r="DYX1025" s="351"/>
      <c r="DYY1025" s="351"/>
      <c r="DYZ1025" s="351"/>
      <c r="DZA1025" s="351"/>
      <c r="DZB1025" s="351"/>
      <c r="DZC1025" s="351"/>
      <c r="DZD1025" s="351"/>
      <c r="DZE1025" s="351"/>
      <c r="DZF1025" s="351"/>
      <c r="DZG1025" s="351"/>
      <c r="DZH1025" s="351"/>
      <c r="DZI1025" s="351"/>
      <c r="DZJ1025" s="351"/>
      <c r="DZK1025" s="351"/>
      <c r="DZL1025" s="351"/>
      <c r="DZM1025" s="351"/>
      <c r="DZN1025" s="351"/>
      <c r="DZO1025" s="351"/>
      <c r="DZP1025" s="351"/>
      <c r="DZQ1025" s="351"/>
      <c r="DZR1025" s="351"/>
      <c r="DZS1025" s="351"/>
      <c r="DZT1025" s="351"/>
      <c r="DZU1025" s="351"/>
      <c r="DZV1025" s="351"/>
      <c r="DZW1025" s="351"/>
      <c r="DZX1025" s="351"/>
      <c r="DZY1025" s="351"/>
      <c r="DZZ1025" s="351"/>
      <c r="EAA1025" s="351"/>
      <c r="EAB1025" s="351"/>
      <c r="EAC1025" s="351"/>
      <c r="EAD1025" s="351"/>
      <c r="EAE1025" s="351"/>
      <c r="EAF1025" s="351"/>
      <c r="EAG1025" s="351"/>
      <c r="EAH1025" s="351"/>
      <c r="EAI1025" s="351"/>
      <c r="EAJ1025" s="351"/>
      <c r="EAK1025" s="351"/>
      <c r="EAL1025" s="351"/>
      <c r="EAM1025" s="351"/>
      <c r="EAN1025" s="351"/>
      <c r="EAO1025" s="351"/>
      <c r="EAP1025" s="351"/>
      <c r="EAQ1025" s="351"/>
      <c r="EAR1025" s="351"/>
      <c r="EAS1025" s="351"/>
      <c r="EAT1025" s="351"/>
      <c r="EAU1025" s="351"/>
      <c r="EAV1025" s="351"/>
      <c r="EAW1025" s="351"/>
      <c r="EAX1025" s="351"/>
      <c r="EAY1025" s="351"/>
      <c r="EAZ1025" s="351"/>
      <c r="EBA1025" s="351"/>
      <c r="EBB1025" s="351"/>
      <c r="EBC1025" s="351"/>
      <c r="EBD1025" s="351"/>
      <c r="EBE1025" s="351"/>
      <c r="EBF1025" s="351"/>
      <c r="EBG1025" s="351"/>
      <c r="EBH1025" s="351"/>
      <c r="EBI1025" s="351"/>
      <c r="EBJ1025" s="351"/>
      <c r="EBK1025" s="351"/>
      <c r="EBL1025" s="351"/>
      <c r="EBM1025" s="351"/>
      <c r="EBN1025" s="351"/>
      <c r="EBO1025" s="351"/>
      <c r="EBP1025" s="351"/>
      <c r="EBQ1025" s="351"/>
      <c r="EBR1025" s="351"/>
      <c r="EBS1025" s="351"/>
      <c r="EBT1025" s="351"/>
      <c r="EBU1025" s="351"/>
      <c r="EBV1025" s="351"/>
      <c r="EBW1025" s="351"/>
      <c r="EBX1025" s="351"/>
      <c r="EBY1025" s="351"/>
      <c r="EBZ1025" s="351"/>
      <c r="ECA1025" s="351"/>
      <c r="ECB1025" s="351"/>
      <c r="ECC1025" s="351"/>
      <c r="ECD1025" s="351"/>
      <c r="ECE1025" s="351"/>
      <c r="ECF1025" s="351"/>
      <c r="ECG1025" s="351"/>
      <c r="ECH1025" s="351"/>
      <c r="ECI1025" s="351"/>
      <c r="ECJ1025" s="351"/>
      <c r="ECK1025" s="351"/>
      <c r="ECL1025" s="351"/>
      <c r="ECM1025" s="351"/>
      <c r="ECN1025" s="351"/>
      <c r="ECO1025" s="351"/>
      <c r="ECP1025" s="351"/>
      <c r="ECQ1025" s="351"/>
      <c r="ECR1025" s="351"/>
      <c r="ECS1025" s="351"/>
      <c r="ECT1025" s="351"/>
      <c r="ECU1025" s="351"/>
      <c r="ECV1025" s="351"/>
      <c r="ECW1025" s="351"/>
      <c r="ECX1025" s="351"/>
      <c r="ECY1025" s="351"/>
      <c r="ECZ1025" s="351"/>
      <c r="EDA1025" s="351"/>
      <c r="EDB1025" s="351"/>
      <c r="EDC1025" s="351"/>
      <c r="EDD1025" s="351"/>
      <c r="EDE1025" s="351"/>
      <c r="EDF1025" s="351"/>
      <c r="EDG1025" s="351"/>
      <c r="EDH1025" s="351"/>
      <c r="EDI1025" s="351"/>
      <c r="EDJ1025" s="351"/>
      <c r="EDK1025" s="351"/>
      <c r="EDL1025" s="351"/>
      <c r="EDM1025" s="351"/>
      <c r="EDN1025" s="351"/>
      <c r="EDO1025" s="351"/>
      <c r="EDP1025" s="351"/>
      <c r="EDQ1025" s="351"/>
      <c r="EDR1025" s="351"/>
      <c r="EDS1025" s="351"/>
      <c r="EDT1025" s="351"/>
      <c r="EDU1025" s="351"/>
      <c r="EDV1025" s="351"/>
      <c r="EDW1025" s="351"/>
      <c r="EDX1025" s="351"/>
      <c r="EDY1025" s="351"/>
      <c r="EDZ1025" s="351"/>
      <c r="EEA1025" s="351"/>
      <c r="EEB1025" s="351"/>
      <c r="EEC1025" s="351"/>
      <c r="EED1025" s="351"/>
      <c r="EEE1025" s="351"/>
      <c r="EEF1025" s="351"/>
      <c r="EEG1025" s="351"/>
      <c r="EEH1025" s="351"/>
      <c r="EEI1025" s="351"/>
      <c r="EEJ1025" s="351"/>
      <c r="EEK1025" s="351"/>
      <c r="EEL1025" s="351"/>
      <c r="EEM1025" s="351"/>
      <c r="EEN1025" s="351"/>
      <c r="EEO1025" s="351"/>
      <c r="EEP1025" s="351"/>
      <c r="EEQ1025" s="351"/>
      <c r="EER1025" s="351"/>
      <c r="EES1025" s="351"/>
      <c r="EET1025" s="351"/>
      <c r="EEU1025" s="351"/>
      <c r="EEV1025" s="351"/>
      <c r="EEW1025" s="351"/>
      <c r="EEX1025" s="351"/>
      <c r="EEY1025" s="351"/>
      <c r="EEZ1025" s="351"/>
      <c r="EFA1025" s="351"/>
      <c r="EFB1025" s="351"/>
      <c r="EFC1025" s="351"/>
      <c r="EFD1025" s="351"/>
      <c r="EFE1025" s="351"/>
      <c r="EFF1025" s="351"/>
      <c r="EFG1025" s="351"/>
      <c r="EFH1025" s="351"/>
      <c r="EFI1025" s="351"/>
      <c r="EFJ1025" s="351"/>
      <c r="EFK1025" s="351"/>
      <c r="EFL1025" s="351"/>
      <c r="EFM1025" s="351"/>
      <c r="EFN1025" s="351"/>
      <c r="EFO1025" s="351"/>
      <c r="EFP1025" s="351"/>
      <c r="EFQ1025" s="351"/>
      <c r="EFR1025" s="351"/>
      <c r="EFS1025" s="351"/>
      <c r="EFT1025" s="351"/>
      <c r="EFU1025" s="351"/>
      <c r="EFV1025" s="351"/>
      <c r="EFW1025" s="351"/>
      <c r="EFX1025" s="351"/>
      <c r="EFY1025" s="351"/>
      <c r="EFZ1025" s="351"/>
      <c r="EGA1025" s="351"/>
      <c r="EGB1025" s="351"/>
      <c r="EGC1025" s="351"/>
      <c r="EGD1025" s="351"/>
      <c r="EGE1025" s="351"/>
      <c r="EGF1025" s="351"/>
      <c r="EGG1025" s="351"/>
      <c r="EGH1025" s="351"/>
      <c r="EGI1025" s="351"/>
      <c r="EGJ1025" s="351"/>
      <c r="EGK1025" s="351"/>
      <c r="EGL1025" s="351"/>
      <c r="EGM1025" s="351"/>
      <c r="EGN1025" s="351"/>
      <c r="EGO1025" s="351"/>
      <c r="EGP1025" s="351"/>
      <c r="EGQ1025" s="351"/>
      <c r="EGR1025" s="351"/>
      <c r="EGS1025" s="351"/>
      <c r="EGT1025" s="351"/>
      <c r="EGU1025" s="351"/>
      <c r="EGV1025" s="351"/>
      <c r="EGW1025" s="351"/>
      <c r="EGX1025" s="351"/>
      <c r="EGY1025" s="351"/>
      <c r="EGZ1025" s="351"/>
      <c r="EHA1025" s="351"/>
      <c r="EHB1025" s="351"/>
      <c r="EHC1025" s="351"/>
      <c r="EHD1025" s="351"/>
      <c r="EHE1025" s="351"/>
      <c r="EHF1025" s="351"/>
      <c r="EHG1025" s="351"/>
      <c r="EHH1025" s="351"/>
      <c r="EHI1025" s="351"/>
      <c r="EHJ1025" s="351"/>
      <c r="EHK1025" s="351"/>
      <c r="EHL1025" s="351"/>
      <c r="EHM1025" s="351"/>
      <c r="EHN1025" s="351"/>
      <c r="EHO1025" s="351"/>
      <c r="EHP1025" s="351"/>
      <c r="EHQ1025" s="351"/>
      <c r="EHR1025" s="351"/>
      <c r="EHS1025" s="351"/>
      <c r="EHT1025" s="351"/>
      <c r="EHU1025" s="351"/>
      <c r="EHV1025" s="351"/>
      <c r="EHW1025" s="351"/>
      <c r="EHX1025" s="351"/>
      <c r="EHY1025" s="351"/>
      <c r="EHZ1025" s="351"/>
      <c r="EIA1025" s="351"/>
      <c r="EIB1025" s="351"/>
      <c r="EIC1025" s="351"/>
      <c r="EID1025" s="351"/>
      <c r="EIE1025" s="351"/>
      <c r="EIF1025" s="351"/>
      <c r="EIG1025" s="351"/>
      <c r="EIH1025" s="351"/>
      <c r="EII1025" s="351"/>
      <c r="EIJ1025" s="351"/>
      <c r="EIK1025" s="351"/>
      <c r="EIL1025" s="351"/>
      <c r="EIM1025" s="351"/>
      <c r="EIN1025" s="351"/>
      <c r="EIO1025" s="351"/>
      <c r="EIP1025" s="351"/>
      <c r="EIQ1025" s="351"/>
      <c r="EIR1025" s="351"/>
      <c r="EIS1025" s="351"/>
      <c r="EIT1025" s="351"/>
      <c r="EIU1025" s="351"/>
      <c r="EIV1025" s="351"/>
      <c r="EIW1025" s="351"/>
      <c r="EIX1025" s="351"/>
      <c r="EIY1025" s="351"/>
      <c r="EIZ1025" s="351"/>
      <c r="EJA1025" s="351"/>
      <c r="EJB1025" s="351"/>
      <c r="EJC1025" s="351"/>
      <c r="EJD1025" s="351"/>
      <c r="EJE1025" s="351"/>
      <c r="EJF1025" s="351"/>
      <c r="EJG1025" s="351"/>
      <c r="EJH1025" s="351"/>
      <c r="EJI1025" s="351"/>
      <c r="EJJ1025" s="351"/>
      <c r="EJK1025" s="351"/>
      <c r="EJL1025" s="351"/>
      <c r="EJM1025" s="351"/>
      <c r="EJN1025" s="351"/>
      <c r="EJO1025" s="351"/>
      <c r="EJP1025" s="351"/>
      <c r="EJQ1025" s="351"/>
      <c r="EJR1025" s="351"/>
      <c r="EJS1025" s="351"/>
      <c r="EJT1025" s="351"/>
      <c r="EJU1025" s="351"/>
      <c r="EJV1025" s="351"/>
      <c r="EJW1025" s="351"/>
      <c r="EJX1025" s="351"/>
      <c r="EJY1025" s="351"/>
      <c r="EJZ1025" s="351"/>
      <c r="EKA1025" s="351"/>
      <c r="EKB1025" s="351"/>
      <c r="EKC1025" s="351"/>
      <c r="EKD1025" s="351"/>
      <c r="EKE1025" s="351"/>
      <c r="EKF1025" s="351"/>
      <c r="EKG1025" s="351"/>
      <c r="EKH1025" s="351"/>
      <c r="EKI1025" s="351"/>
      <c r="EKJ1025" s="351"/>
      <c r="EKK1025" s="351"/>
      <c r="EKL1025" s="351"/>
      <c r="EKM1025" s="351"/>
      <c r="EKN1025" s="351"/>
      <c r="EKO1025" s="351"/>
      <c r="EKP1025" s="351"/>
      <c r="EKQ1025" s="351"/>
      <c r="EKR1025" s="351"/>
      <c r="EKS1025" s="351"/>
      <c r="EKT1025" s="351"/>
      <c r="EKU1025" s="351"/>
      <c r="EKV1025" s="351"/>
      <c r="EKW1025" s="351"/>
      <c r="EKX1025" s="351"/>
      <c r="EKY1025" s="351"/>
      <c r="EKZ1025" s="351"/>
      <c r="ELA1025" s="351"/>
      <c r="ELB1025" s="351"/>
      <c r="ELC1025" s="351"/>
      <c r="ELD1025" s="351"/>
      <c r="ELE1025" s="351"/>
      <c r="ELF1025" s="351"/>
      <c r="ELG1025" s="351"/>
      <c r="ELH1025" s="351"/>
      <c r="ELI1025" s="351"/>
      <c r="ELJ1025" s="351"/>
      <c r="ELK1025" s="351"/>
      <c r="ELL1025" s="351"/>
      <c r="ELM1025" s="351"/>
      <c r="ELN1025" s="351"/>
      <c r="ELO1025" s="351"/>
      <c r="ELP1025" s="351"/>
      <c r="ELQ1025" s="351"/>
      <c r="ELR1025" s="351"/>
      <c r="ELS1025" s="351"/>
      <c r="ELT1025" s="351"/>
      <c r="ELU1025" s="351"/>
      <c r="ELV1025" s="351"/>
      <c r="ELW1025" s="351"/>
      <c r="ELX1025" s="351"/>
      <c r="ELY1025" s="351"/>
      <c r="ELZ1025" s="351"/>
      <c r="EMA1025" s="351"/>
      <c r="EMB1025" s="351"/>
      <c r="EMC1025" s="351"/>
      <c r="EMD1025" s="351"/>
      <c r="EME1025" s="351"/>
      <c r="EMF1025" s="351"/>
      <c r="EMG1025" s="351"/>
      <c r="EMH1025" s="351"/>
      <c r="EMI1025" s="351"/>
      <c r="EMJ1025" s="351"/>
      <c r="EMK1025" s="351"/>
      <c r="EML1025" s="351"/>
      <c r="EMM1025" s="351"/>
      <c r="EMN1025" s="351"/>
      <c r="EMO1025" s="351"/>
      <c r="EMP1025" s="351"/>
      <c r="EMQ1025" s="351"/>
      <c r="EMR1025" s="351"/>
      <c r="EMS1025" s="351"/>
      <c r="EMT1025" s="351"/>
      <c r="EMU1025" s="351"/>
      <c r="EMV1025" s="351"/>
      <c r="EMW1025" s="351"/>
      <c r="EMX1025" s="351"/>
      <c r="EMY1025" s="351"/>
      <c r="EMZ1025" s="351"/>
      <c r="ENA1025" s="351"/>
      <c r="ENB1025" s="351"/>
      <c r="ENC1025" s="351"/>
      <c r="END1025" s="351"/>
      <c r="ENE1025" s="351"/>
      <c r="ENF1025" s="351"/>
      <c r="ENG1025" s="351"/>
      <c r="ENH1025" s="351"/>
      <c r="ENI1025" s="351"/>
      <c r="ENJ1025" s="351"/>
      <c r="ENK1025" s="351"/>
      <c r="ENL1025" s="351"/>
      <c r="ENM1025" s="351"/>
      <c r="ENN1025" s="351"/>
      <c r="ENO1025" s="351"/>
      <c r="ENP1025" s="351"/>
      <c r="ENQ1025" s="351"/>
      <c r="ENR1025" s="351"/>
      <c r="ENS1025" s="351"/>
      <c r="ENT1025" s="351"/>
      <c r="ENU1025" s="351"/>
      <c r="ENV1025" s="351"/>
      <c r="ENW1025" s="351"/>
      <c r="ENX1025" s="351"/>
      <c r="ENY1025" s="351"/>
      <c r="ENZ1025" s="351"/>
      <c r="EOA1025" s="351"/>
      <c r="EOB1025" s="351"/>
      <c r="EOC1025" s="351"/>
      <c r="EOD1025" s="351"/>
      <c r="EOE1025" s="351"/>
      <c r="EOF1025" s="351"/>
      <c r="EOG1025" s="351"/>
      <c r="EOH1025" s="351"/>
      <c r="EOI1025" s="351"/>
      <c r="EOJ1025" s="351"/>
      <c r="EOK1025" s="351"/>
      <c r="EOL1025" s="351"/>
      <c r="EOM1025" s="351"/>
      <c r="EON1025" s="351"/>
      <c r="EOO1025" s="351"/>
      <c r="EOP1025" s="351"/>
      <c r="EOQ1025" s="351"/>
      <c r="EOR1025" s="351"/>
      <c r="EOS1025" s="351"/>
      <c r="EOT1025" s="351"/>
      <c r="EOU1025" s="351"/>
      <c r="EOV1025" s="351"/>
      <c r="EOW1025" s="351"/>
      <c r="EOX1025" s="351"/>
      <c r="EOY1025" s="351"/>
      <c r="EOZ1025" s="351"/>
      <c r="EPA1025" s="351"/>
      <c r="EPB1025" s="351"/>
      <c r="EPC1025" s="351"/>
      <c r="EPD1025" s="351"/>
      <c r="EPE1025" s="351"/>
      <c r="EPF1025" s="351"/>
      <c r="EPG1025" s="351"/>
      <c r="EPH1025" s="351"/>
      <c r="EPI1025" s="351"/>
      <c r="EPJ1025" s="351"/>
      <c r="EPK1025" s="351"/>
      <c r="EPL1025" s="351"/>
      <c r="EPM1025" s="351"/>
      <c r="EPN1025" s="351"/>
      <c r="EPO1025" s="351"/>
      <c r="EPP1025" s="351"/>
      <c r="EPQ1025" s="351"/>
      <c r="EPR1025" s="351"/>
      <c r="EPS1025" s="351"/>
      <c r="EPT1025" s="351"/>
      <c r="EPU1025" s="351"/>
      <c r="EPV1025" s="351"/>
      <c r="EPW1025" s="351"/>
      <c r="EPX1025" s="351"/>
      <c r="EPY1025" s="351"/>
      <c r="EPZ1025" s="351"/>
      <c r="EQA1025" s="351"/>
      <c r="EQB1025" s="351"/>
      <c r="EQC1025" s="351"/>
      <c r="EQD1025" s="351"/>
      <c r="EQE1025" s="351"/>
      <c r="EQF1025" s="351"/>
      <c r="EQG1025" s="351"/>
      <c r="EQH1025" s="351"/>
      <c r="EQI1025" s="351"/>
      <c r="EQJ1025" s="351"/>
      <c r="EQK1025" s="351"/>
      <c r="EQL1025" s="351"/>
      <c r="EQM1025" s="351"/>
      <c r="EQN1025" s="351"/>
      <c r="EQO1025" s="351"/>
      <c r="EQP1025" s="351"/>
      <c r="EQQ1025" s="351"/>
      <c r="EQR1025" s="351"/>
      <c r="EQS1025" s="351"/>
      <c r="EQT1025" s="351"/>
      <c r="EQU1025" s="351"/>
      <c r="EQV1025" s="351"/>
      <c r="EQW1025" s="351"/>
      <c r="EQX1025" s="351"/>
      <c r="EQY1025" s="351"/>
      <c r="EQZ1025" s="351"/>
      <c r="ERA1025" s="351"/>
      <c r="ERB1025" s="351"/>
      <c r="ERC1025" s="351"/>
      <c r="ERD1025" s="351"/>
      <c r="ERE1025" s="351"/>
      <c r="ERF1025" s="351"/>
      <c r="ERG1025" s="351"/>
      <c r="ERH1025" s="351"/>
      <c r="ERI1025" s="351"/>
      <c r="ERJ1025" s="351"/>
      <c r="ERK1025" s="351"/>
      <c r="ERL1025" s="351"/>
      <c r="ERM1025" s="351"/>
      <c r="ERN1025" s="351"/>
      <c r="ERO1025" s="351"/>
      <c r="ERP1025" s="351"/>
      <c r="ERQ1025" s="351"/>
      <c r="ERR1025" s="351"/>
      <c r="ERS1025" s="351"/>
      <c r="ERT1025" s="351"/>
      <c r="ERU1025" s="351"/>
      <c r="ERV1025" s="351"/>
      <c r="ERW1025" s="351"/>
      <c r="ERX1025" s="351"/>
      <c r="ERY1025" s="351"/>
      <c r="ERZ1025" s="351"/>
      <c r="ESA1025" s="351"/>
      <c r="ESB1025" s="351"/>
      <c r="ESC1025" s="351"/>
      <c r="ESD1025" s="351"/>
      <c r="ESE1025" s="351"/>
      <c r="ESF1025" s="351"/>
      <c r="ESG1025" s="351"/>
      <c r="ESH1025" s="351"/>
      <c r="ESI1025" s="351"/>
      <c r="ESJ1025" s="351"/>
      <c r="ESK1025" s="351"/>
      <c r="ESL1025" s="351"/>
      <c r="ESM1025" s="351"/>
      <c r="ESN1025" s="351"/>
      <c r="ESO1025" s="351"/>
      <c r="ESP1025" s="351"/>
      <c r="ESQ1025" s="351"/>
      <c r="ESR1025" s="351"/>
      <c r="ESS1025" s="351"/>
      <c r="EST1025" s="351"/>
      <c r="ESU1025" s="351"/>
      <c r="ESV1025" s="351"/>
      <c r="ESW1025" s="351"/>
      <c r="ESX1025" s="351"/>
      <c r="ESY1025" s="351"/>
      <c r="ESZ1025" s="351"/>
      <c r="ETA1025" s="351"/>
      <c r="ETB1025" s="351"/>
      <c r="ETC1025" s="351"/>
      <c r="ETD1025" s="351"/>
      <c r="ETE1025" s="351"/>
      <c r="ETF1025" s="351"/>
      <c r="ETG1025" s="351"/>
      <c r="ETH1025" s="351"/>
      <c r="ETI1025" s="351"/>
      <c r="ETJ1025" s="351"/>
      <c r="ETK1025" s="351"/>
      <c r="ETL1025" s="351"/>
      <c r="ETM1025" s="351"/>
      <c r="ETN1025" s="351"/>
      <c r="ETO1025" s="351"/>
      <c r="ETP1025" s="351"/>
      <c r="ETQ1025" s="351"/>
      <c r="ETR1025" s="351"/>
      <c r="ETS1025" s="351"/>
      <c r="ETT1025" s="351"/>
      <c r="ETU1025" s="351"/>
      <c r="ETV1025" s="351"/>
      <c r="ETW1025" s="351"/>
      <c r="ETX1025" s="351"/>
      <c r="ETY1025" s="351"/>
      <c r="ETZ1025" s="351"/>
      <c r="EUA1025" s="351"/>
      <c r="EUB1025" s="351"/>
      <c r="EUC1025" s="351"/>
      <c r="EUD1025" s="351"/>
      <c r="EUE1025" s="351"/>
      <c r="EUF1025" s="351"/>
      <c r="EUG1025" s="351"/>
      <c r="EUH1025" s="351"/>
      <c r="EUI1025" s="351"/>
      <c r="EUJ1025" s="351"/>
      <c r="EUK1025" s="351"/>
      <c r="EUL1025" s="351"/>
      <c r="EUM1025" s="351"/>
      <c r="EUN1025" s="351"/>
      <c r="EUO1025" s="351"/>
      <c r="EUP1025" s="351"/>
      <c r="EUQ1025" s="351"/>
      <c r="EUR1025" s="351"/>
      <c r="EUS1025" s="351"/>
      <c r="EUT1025" s="351"/>
      <c r="EUU1025" s="351"/>
      <c r="EUV1025" s="351"/>
      <c r="EUW1025" s="351"/>
      <c r="EUX1025" s="351"/>
      <c r="EUY1025" s="351"/>
      <c r="EUZ1025" s="351"/>
      <c r="EVA1025" s="351"/>
      <c r="EVB1025" s="351"/>
      <c r="EVC1025" s="351"/>
      <c r="EVD1025" s="351"/>
      <c r="EVE1025" s="351"/>
      <c r="EVF1025" s="351"/>
      <c r="EVG1025" s="351"/>
      <c r="EVH1025" s="351"/>
      <c r="EVI1025" s="351"/>
      <c r="EVJ1025" s="351"/>
      <c r="EVK1025" s="351"/>
      <c r="EVL1025" s="351"/>
      <c r="EVM1025" s="351"/>
      <c r="EVN1025" s="351"/>
      <c r="EVO1025" s="351"/>
      <c r="EVP1025" s="351"/>
      <c r="EVQ1025" s="351"/>
      <c r="EVR1025" s="351"/>
      <c r="EVS1025" s="351"/>
      <c r="EVT1025" s="351"/>
      <c r="EVU1025" s="351"/>
      <c r="EVV1025" s="351"/>
      <c r="EVW1025" s="351"/>
      <c r="EVX1025" s="351"/>
      <c r="EVY1025" s="351"/>
      <c r="EVZ1025" s="351"/>
      <c r="EWA1025" s="351"/>
      <c r="EWB1025" s="351"/>
      <c r="EWC1025" s="351"/>
      <c r="EWD1025" s="351"/>
      <c r="EWE1025" s="351"/>
      <c r="EWF1025" s="351"/>
      <c r="EWG1025" s="351"/>
      <c r="EWH1025" s="351"/>
      <c r="EWI1025" s="351"/>
      <c r="EWJ1025" s="351"/>
      <c r="EWK1025" s="351"/>
      <c r="EWL1025" s="351"/>
      <c r="EWM1025" s="351"/>
      <c r="EWN1025" s="351"/>
      <c r="EWO1025" s="351"/>
      <c r="EWP1025" s="351"/>
      <c r="EWQ1025" s="351"/>
      <c r="EWR1025" s="351"/>
      <c r="EWS1025" s="351"/>
      <c r="EWT1025" s="351"/>
      <c r="EWU1025" s="351"/>
      <c r="EWV1025" s="351"/>
      <c r="EWW1025" s="351"/>
      <c r="EWX1025" s="351"/>
      <c r="EWY1025" s="351"/>
      <c r="EWZ1025" s="351"/>
      <c r="EXA1025" s="351"/>
      <c r="EXB1025" s="351"/>
      <c r="EXC1025" s="351"/>
      <c r="EXD1025" s="351"/>
      <c r="EXE1025" s="351"/>
      <c r="EXF1025" s="351"/>
      <c r="EXG1025" s="351"/>
      <c r="EXH1025" s="351"/>
      <c r="EXI1025" s="351"/>
      <c r="EXJ1025" s="351"/>
      <c r="EXK1025" s="351"/>
      <c r="EXL1025" s="351"/>
      <c r="EXM1025" s="351"/>
      <c r="EXN1025" s="351"/>
      <c r="EXO1025" s="351"/>
      <c r="EXP1025" s="351"/>
      <c r="EXQ1025" s="351"/>
      <c r="EXR1025" s="351"/>
      <c r="EXS1025" s="351"/>
      <c r="EXT1025" s="351"/>
      <c r="EXU1025" s="351"/>
      <c r="EXV1025" s="351"/>
      <c r="EXW1025" s="351"/>
      <c r="EXX1025" s="351"/>
      <c r="EXY1025" s="351"/>
      <c r="EXZ1025" s="351"/>
      <c r="EYA1025" s="351"/>
      <c r="EYB1025" s="351"/>
      <c r="EYC1025" s="351"/>
      <c r="EYD1025" s="351"/>
      <c r="EYE1025" s="351"/>
      <c r="EYF1025" s="351"/>
      <c r="EYG1025" s="351"/>
      <c r="EYH1025" s="351"/>
      <c r="EYI1025" s="351"/>
      <c r="EYJ1025" s="351"/>
      <c r="EYK1025" s="351"/>
      <c r="EYL1025" s="351"/>
      <c r="EYM1025" s="351"/>
      <c r="EYN1025" s="351"/>
      <c r="EYO1025" s="351"/>
      <c r="EYP1025" s="351"/>
      <c r="EYQ1025" s="351"/>
      <c r="EYR1025" s="351"/>
      <c r="EYS1025" s="351"/>
      <c r="EYT1025" s="351"/>
      <c r="EYU1025" s="351"/>
      <c r="EYV1025" s="351"/>
      <c r="EYW1025" s="351"/>
      <c r="EYX1025" s="351"/>
      <c r="EYY1025" s="351"/>
      <c r="EYZ1025" s="351"/>
      <c r="EZA1025" s="351"/>
      <c r="EZB1025" s="351"/>
      <c r="EZC1025" s="351"/>
      <c r="EZD1025" s="351"/>
      <c r="EZE1025" s="351"/>
      <c r="EZF1025" s="351"/>
      <c r="EZG1025" s="351"/>
      <c r="EZH1025" s="351"/>
      <c r="EZI1025" s="351"/>
      <c r="EZJ1025" s="351"/>
      <c r="EZK1025" s="351"/>
      <c r="EZL1025" s="351"/>
      <c r="EZM1025" s="351"/>
      <c r="EZN1025" s="351"/>
      <c r="EZO1025" s="351"/>
      <c r="EZP1025" s="351"/>
      <c r="EZQ1025" s="351"/>
      <c r="EZR1025" s="351"/>
      <c r="EZS1025" s="351"/>
      <c r="EZT1025" s="351"/>
      <c r="EZU1025" s="351"/>
      <c r="EZV1025" s="351"/>
      <c r="EZW1025" s="351"/>
      <c r="EZX1025" s="351"/>
      <c r="EZY1025" s="351"/>
      <c r="EZZ1025" s="351"/>
      <c r="FAA1025" s="351"/>
      <c r="FAB1025" s="351"/>
      <c r="FAC1025" s="351"/>
      <c r="FAD1025" s="351"/>
      <c r="FAE1025" s="351"/>
      <c r="FAF1025" s="351"/>
      <c r="FAG1025" s="351"/>
      <c r="FAH1025" s="351"/>
      <c r="FAI1025" s="351"/>
      <c r="FAJ1025" s="351"/>
      <c r="FAK1025" s="351"/>
      <c r="FAL1025" s="351"/>
      <c r="FAM1025" s="351"/>
      <c r="FAN1025" s="351"/>
      <c r="FAO1025" s="351"/>
      <c r="FAP1025" s="351"/>
      <c r="FAQ1025" s="351"/>
      <c r="FAR1025" s="351"/>
      <c r="FAS1025" s="351"/>
      <c r="FAT1025" s="351"/>
      <c r="FAU1025" s="351"/>
      <c r="FAV1025" s="351"/>
      <c r="FAW1025" s="351"/>
      <c r="FAX1025" s="351"/>
      <c r="FAY1025" s="351"/>
      <c r="FAZ1025" s="351"/>
      <c r="FBA1025" s="351"/>
      <c r="FBB1025" s="351"/>
      <c r="FBC1025" s="351"/>
      <c r="FBD1025" s="351"/>
      <c r="FBE1025" s="351"/>
      <c r="FBF1025" s="351"/>
      <c r="FBG1025" s="351"/>
      <c r="FBH1025" s="351"/>
      <c r="FBI1025" s="351"/>
      <c r="FBJ1025" s="351"/>
      <c r="FBK1025" s="351"/>
      <c r="FBL1025" s="351"/>
      <c r="FBM1025" s="351"/>
      <c r="FBN1025" s="351"/>
      <c r="FBO1025" s="351"/>
      <c r="FBP1025" s="351"/>
      <c r="FBQ1025" s="351"/>
      <c r="FBR1025" s="351"/>
      <c r="FBS1025" s="351"/>
      <c r="FBT1025" s="351"/>
      <c r="FBU1025" s="351"/>
      <c r="FBV1025" s="351"/>
      <c r="FBW1025" s="351"/>
      <c r="FBX1025" s="351"/>
      <c r="FBY1025" s="351"/>
      <c r="FBZ1025" s="351"/>
      <c r="FCA1025" s="351"/>
      <c r="FCB1025" s="351"/>
      <c r="FCC1025" s="351"/>
      <c r="FCD1025" s="351"/>
      <c r="FCE1025" s="351"/>
      <c r="FCF1025" s="351"/>
      <c r="FCG1025" s="351"/>
      <c r="FCH1025" s="351"/>
      <c r="FCI1025" s="351"/>
      <c r="FCJ1025" s="351"/>
      <c r="FCK1025" s="351"/>
      <c r="FCL1025" s="351"/>
      <c r="FCM1025" s="351"/>
      <c r="FCN1025" s="351"/>
      <c r="FCO1025" s="351"/>
      <c r="FCP1025" s="351"/>
      <c r="FCQ1025" s="351"/>
      <c r="FCR1025" s="351"/>
      <c r="FCS1025" s="351"/>
      <c r="FCT1025" s="351"/>
      <c r="FCU1025" s="351"/>
      <c r="FCV1025" s="351"/>
      <c r="FCW1025" s="351"/>
      <c r="FCX1025" s="351"/>
      <c r="FCY1025" s="351"/>
      <c r="FCZ1025" s="351"/>
      <c r="FDA1025" s="351"/>
      <c r="FDB1025" s="351"/>
      <c r="FDC1025" s="351"/>
      <c r="FDD1025" s="351"/>
      <c r="FDE1025" s="351"/>
      <c r="FDF1025" s="351"/>
      <c r="FDG1025" s="351"/>
      <c r="FDH1025" s="351"/>
      <c r="FDI1025" s="351"/>
      <c r="FDJ1025" s="351"/>
      <c r="FDK1025" s="351"/>
      <c r="FDL1025" s="351"/>
      <c r="FDM1025" s="351"/>
      <c r="FDN1025" s="351"/>
      <c r="FDO1025" s="351"/>
      <c r="FDP1025" s="351"/>
      <c r="FDQ1025" s="351"/>
      <c r="FDR1025" s="351"/>
      <c r="FDS1025" s="351"/>
      <c r="FDT1025" s="351"/>
      <c r="FDU1025" s="351"/>
      <c r="FDV1025" s="351"/>
      <c r="FDW1025" s="351"/>
      <c r="FDX1025" s="351"/>
      <c r="FDY1025" s="351"/>
      <c r="FDZ1025" s="351"/>
      <c r="FEA1025" s="351"/>
      <c r="FEB1025" s="351"/>
      <c r="FEC1025" s="351"/>
      <c r="FED1025" s="351"/>
      <c r="FEE1025" s="351"/>
      <c r="FEF1025" s="351"/>
      <c r="FEG1025" s="351"/>
      <c r="FEH1025" s="351"/>
      <c r="FEI1025" s="351"/>
      <c r="FEJ1025" s="351"/>
      <c r="FEK1025" s="351"/>
      <c r="FEL1025" s="351"/>
      <c r="FEM1025" s="351"/>
      <c r="FEN1025" s="351"/>
      <c r="FEO1025" s="351"/>
      <c r="FEP1025" s="351"/>
      <c r="FEQ1025" s="351"/>
      <c r="FER1025" s="351"/>
      <c r="FES1025" s="351"/>
      <c r="FET1025" s="351"/>
      <c r="FEU1025" s="351"/>
      <c r="FEV1025" s="351"/>
      <c r="FEW1025" s="351"/>
      <c r="FEX1025" s="351"/>
      <c r="FEY1025" s="351"/>
      <c r="FEZ1025" s="351"/>
      <c r="FFA1025" s="351"/>
      <c r="FFB1025" s="351"/>
      <c r="FFC1025" s="351"/>
      <c r="FFD1025" s="351"/>
      <c r="FFE1025" s="351"/>
      <c r="FFF1025" s="351"/>
      <c r="FFG1025" s="351"/>
      <c r="FFH1025" s="351"/>
      <c r="FFI1025" s="351"/>
      <c r="FFJ1025" s="351"/>
      <c r="FFK1025" s="351"/>
      <c r="FFL1025" s="351"/>
      <c r="FFM1025" s="351"/>
      <c r="FFN1025" s="351"/>
      <c r="FFO1025" s="351"/>
      <c r="FFP1025" s="351"/>
      <c r="FFQ1025" s="351"/>
      <c r="FFR1025" s="351"/>
      <c r="FFS1025" s="351"/>
      <c r="FFT1025" s="351"/>
      <c r="FFU1025" s="351"/>
      <c r="FFV1025" s="351"/>
      <c r="FFW1025" s="351"/>
      <c r="FFX1025" s="351"/>
      <c r="FFY1025" s="351"/>
      <c r="FFZ1025" s="351"/>
      <c r="FGA1025" s="351"/>
      <c r="FGB1025" s="351"/>
      <c r="FGC1025" s="351"/>
      <c r="FGD1025" s="351"/>
      <c r="FGE1025" s="351"/>
      <c r="FGF1025" s="351"/>
      <c r="FGG1025" s="351"/>
      <c r="FGH1025" s="351"/>
      <c r="FGI1025" s="351"/>
      <c r="FGJ1025" s="351"/>
      <c r="FGK1025" s="351"/>
      <c r="FGL1025" s="351"/>
      <c r="FGM1025" s="351"/>
      <c r="FGN1025" s="351"/>
      <c r="FGO1025" s="351"/>
      <c r="FGP1025" s="351"/>
      <c r="FGQ1025" s="351"/>
      <c r="FGR1025" s="351"/>
      <c r="FGS1025" s="351"/>
      <c r="FGT1025" s="351"/>
      <c r="FGU1025" s="351"/>
      <c r="FGV1025" s="351"/>
      <c r="FGW1025" s="351"/>
      <c r="FGX1025" s="351"/>
      <c r="FGY1025" s="351"/>
      <c r="FGZ1025" s="351"/>
      <c r="FHA1025" s="351"/>
      <c r="FHB1025" s="351"/>
      <c r="FHC1025" s="351"/>
      <c r="FHD1025" s="351"/>
      <c r="FHE1025" s="351"/>
      <c r="FHF1025" s="351"/>
      <c r="FHG1025" s="351"/>
      <c r="FHH1025" s="351"/>
      <c r="FHI1025" s="351"/>
      <c r="FHJ1025" s="351"/>
      <c r="FHK1025" s="351"/>
      <c r="FHL1025" s="351"/>
      <c r="FHM1025" s="351"/>
      <c r="FHN1025" s="351"/>
      <c r="FHO1025" s="351"/>
      <c r="FHP1025" s="351"/>
      <c r="FHQ1025" s="351"/>
      <c r="FHR1025" s="351"/>
      <c r="FHS1025" s="351"/>
      <c r="FHT1025" s="351"/>
      <c r="FHU1025" s="351"/>
      <c r="FHV1025" s="351"/>
      <c r="FHW1025" s="351"/>
      <c r="FHX1025" s="351"/>
      <c r="FHY1025" s="351"/>
      <c r="FHZ1025" s="351"/>
      <c r="FIA1025" s="351"/>
      <c r="FIB1025" s="351"/>
      <c r="FIC1025" s="351"/>
      <c r="FID1025" s="351"/>
      <c r="FIE1025" s="351"/>
      <c r="FIF1025" s="351"/>
      <c r="FIG1025" s="351"/>
      <c r="FIH1025" s="351"/>
      <c r="FII1025" s="351"/>
      <c r="FIJ1025" s="351"/>
      <c r="FIK1025" s="351"/>
      <c r="FIL1025" s="351"/>
      <c r="FIM1025" s="351"/>
      <c r="FIN1025" s="351"/>
      <c r="FIO1025" s="351"/>
      <c r="FIP1025" s="351"/>
      <c r="FIQ1025" s="351"/>
      <c r="FIR1025" s="351"/>
      <c r="FIS1025" s="351"/>
      <c r="FIT1025" s="351"/>
      <c r="FIU1025" s="351"/>
      <c r="FIV1025" s="351"/>
      <c r="FIW1025" s="351"/>
      <c r="FIX1025" s="351"/>
      <c r="FIY1025" s="351"/>
      <c r="FIZ1025" s="351"/>
      <c r="FJA1025" s="351"/>
      <c r="FJB1025" s="351"/>
      <c r="FJC1025" s="351"/>
      <c r="FJD1025" s="351"/>
      <c r="FJE1025" s="351"/>
      <c r="FJF1025" s="351"/>
      <c r="FJG1025" s="351"/>
      <c r="FJH1025" s="351"/>
      <c r="FJI1025" s="351"/>
      <c r="FJJ1025" s="351"/>
      <c r="FJK1025" s="351"/>
      <c r="FJL1025" s="351"/>
      <c r="FJM1025" s="351"/>
      <c r="FJN1025" s="351"/>
      <c r="FJO1025" s="351"/>
      <c r="FJP1025" s="351"/>
      <c r="FJQ1025" s="351"/>
      <c r="FJR1025" s="351"/>
      <c r="FJS1025" s="351"/>
      <c r="FJT1025" s="351"/>
      <c r="FJU1025" s="351"/>
      <c r="FJV1025" s="351"/>
      <c r="FJW1025" s="351"/>
      <c r="FJX1025" s="351"/>
      <c r="FJY1025" s="351"/>
      <c r="FJZ1025" s="351"/>
      <c r="FKA1025" s="351"/>
      <c r="FKB1025" s="351"/>
      <c r="FKC1025" s="351"/>
      <c r="FKD1025" s="351"/>
      <c r="FKE1025" s="351"/>
      <c r="FKF1025" s="351"/>
      <c r="FKG1025" s="351"/>
      <c r="FKH1025" s="351"/>
      <c r="FKI1025" s="351"/>
      <c r="FKJ1025" s="351"/>
      <c r="FKK1025" s="351"/>
      <c r="FKL1025" s="351"/>
      <c r="FKM1025" s="351"/>
      <c r="FKN1025" s="351"/>
      <c r="FKO1025" s="351"/>
      <c r="FKP1025" s="351"/>
      <c r="FKQ1025" s="351"/>
      <c r="FKR1025" s="351"/>
      <c r="FKS1025" s="351"/>
      <c r="FKT1025" s="351"/>
      <c r="FKU1025" s="351"/>
      <c r="FKV1025" s="351"/>
      <c r="FKW1025" s="351"/>
      <c r="FKX1025" s="351"/>
      <c r="FKY1025" s="351"/>
      <c r="FKZ1025" s="351"/>
      <c r="FLA1025" s="351"/>
      <c r="FLB1025" s="351"/>
      <c r="FLC1025" s="351"/>
      <c r="FLD1025" s="351"/>
      <c r="FLE1025" s="351"/>
      <c r="FLF1025" s="351"/>
      <c r="FLG1025" s="351"/>
      <c r="FLH1025" s="351"/>
      <c r="FLI1025" s="351"/>
      <c r="FLJ1025" s="351"/>
      <c r="FLK1025" s="351"/>
      <c r="FLL1025" s="351"/>
      <c r="FLM1025" s="351"/>
      <c r="FLN1025" s="351"/>
      <c r="FLO1025" s="351"/>
      <c r="FLP1025" s="351"/>
      <c r="FLQ1025" s="351"/>
      <c r="FLR1025" s="351"/>
      <c r="FLS1025" s="351"/>
      <c r="FLT1025" s="351"/>
      <c r="FLU1025" s="351"/>
      <c r="FLV1025" s="351"/>
      <c r="FLW1025" s="351"/>
      <c r="FLX1025" s="351"/>
      <c r="FLY1025" s="351"/>
      <c r="FLZ1025" s="351"/>
      <c r="FMA1025" s="351"/>
      <c r="FMB1025" s="351"/>
      <c r="FMC1025" s="351"/>
      <c r="FMD1025" s="351"/>
      <c r="FME1025" s="351"/>
      <c r="FMF1025" s="351"/>
      <c r="FMG1025" s="351"/>
      <c r="FMH1025" s="351"/>
      <c r="FMI1025" s="351"/>
      <c r="FMJ1025" s="351"/>
      <c r="FMK1025" s="351"/>
      <c r="FML1025" s="351"/>
      <c r="FMM1025" s="351"/>
      <c r="FMN1025" s="351"/>
      <c r="FMO1025" s="351"/>
      <c r="FMP1025" s="351"/>
      <c r="FMQ1025" s="351"/>
      <c r="FMR1025" s="351"/>
      <c r="FMS1025" s="351"/>
      <c r="FMT1025" s="351"/>
      <c r="FMU1025" s="351"/>
      <c r="FMV1025" s="351"/>
      <c r="FMW1025" s="351"/>
      <c r="FMX1025" s="351"/>
      <c r="FMY1025" s="351"/>
      <c r="FMZ1025" s="351"/>
      <c r="FNA1025" s="351"/>
      <c r="FNB1025" s="351"/>
      <c r="FNC1025" s="351"/>
      <c r="FND1025" s="351"/>
      <c r="FNE1025" s="351"/>
      <c r="FNF1025" s="351"/>
      <c r="FNG1025" s="351"/>
      <c r="FNH1025" s="351"/>
      <c r="FNI1025" s="351"/>
      <c r="FNJ1025" s="351"/>
      <c r="FNK1025" s="351"/>
      <c r="FNL1025" s="351"/>
      <c r="FNM1025" s="351"/>
      <c r="FNN1025" s="351"/>
      <c r="FNO1025" s="351"/>
      <c r="FNP1025" s="351"/>
      <c r="FNQ1025" s="351"/>
      <c r="FNR1025" s="351"/>
      <c r="FNS1025" s="351"/>
      <c r="FNT1025" s="351"/>
      <c r="FNU1025" s="351"/>
      <c r="FNV1025" s="351"/>
      <c r="FNW1025" s="351"/>
      <c r="FNX1025" s="351"/>
      <c r="FNY1025" s="351"/>
      <c r="FNZ1025" s="351"/>
      <c r="FOA1025" s="351"/>
      <c r="FOB1025" s="351"/>
      <c r="FOC1025" s="351"/>
      <c r="FOD1025" s="351"/>
      <c r="FOE1025" s="351"/>
      <c r="FOF1025" s="351"/>
      <c r="FOG1025" s="351"/>
      <c r="FOH1025" s="351"/>
      <c r="FOI1025" s="351"/>
      <c r="FOJ1025" s="351"/>
      <c r="FOK1025" s="351"/>
      <c r="FOL1025" s="351"/>
      <c r="FOM1025" s="351"/>
      <c r="FON1025" s="351"/>
      <c r="FOO1025" s="351"/>
      <c r="FOP1025" s="351"/>
      <c r="FOQ1025" s="351"/>
      <c r="FOR1025" s="351"/>
      <c r="FOS1025" s="351"/>
      <c r="FOT1025" s="351"/>
      <c r="FOU1025" s="351"/>
      <c r="FOV1025" s="351"/>
      <c r="FOW1025" s="351"/>
      <c r="FOX1025" s="351"/>
      <c r="FOY1025" s="351"/>
      <c r="FOZ1025" s="351"/>
      <c r="FPA1025" s="351"/>
      <c r="FPB1025" s="351"/>
      <c r="FPC1025" s="351"/>
      <c r="FPD1025" s="351"/>
      <c r="FPE1025" s="351"/>
      <c r="FPF1025" s="351"/>
      <c r="FPG1025" s="351"/>
      <c r="FPH1025" s="351"/>
      <c r="FPI1025" s="351"/>
      <c r="FPJ1025" s="351"/>
      <c r="FPK1025" s="351"/>
      <c r="FPL1025" s="351"/>
      <c r="FPM1025" s="351"/>
      <c r="FPN1025" s="351"/>
      <c r="FPO1025" s="351"/>
      <c r="FPP1025" s="351"/>
      <c r="FPQ1025" s="351"/>
      <c r="FPR1025" s="351"/>
      <c r="FPS1025" s="351"/>
      <c r="FPT1025" s="351"/>
      <c r="FPU1025" s="351"/>
      <c r="FPV1025" s="351"/>
      <c r="FPW1025" s="351"/>
      <c r="FPX1025" s="351"/>
      <c r="FPY1025" s="351"/>
      <c r="FPZ1025" s="351"/>
      <c r="FQA1025" s="351"/>
      <c r="FQB1025" s="351"/>
      <c r="FQC1025" s="351"/>
      <c r="FQD1025" s="351"/>
      <c r="FQE1025" s="351"/>
      <c r="FQF1025" s="351"/>
      <c r="FQG1025" s="351"/>
      <c r="FQH1025" s="351"/>
      <c r="FQI1025" s="351"/>
      <c r="FQJ1025" s="351"/>
      <c r="FQK1025" s="351"/>
      <c r="FQL1025" s="351"/>
      <c r="FQM1025" s="351"/>
      <c r="FQN1025" s="351"/>
      <c r="FQO1025" s="351"/>
      <c r="FQP1025" s="351"/>
      <c r="FQQ1025" s="351"/>
      <c r="FQR1025" s="351"/>
      <c r="FQS1025" s="351"/>
      <c r="FQT1025" s="351"/>
      <c r="FQU1025" s="351"/>
      <c r="FQV1025" s="351"/>
      <c r="FQW1025" s="351"/>
      <c r="FQX1025" s="351"/>
      <c r="FQY1025" s="351"/>
      <c r="FQZ1025" s="351"/>
      <c r="FRA1025" s="351"/>
      <c r="FRB1025" s="351"/>
      <c r="FRC1025" s="351"/>
      <c r="FRD1025" s="351"/>
      <c r="FRE1025" s="351"/>
      <c r="FRF1025" s="351"/>
      <c r="FRG1025" s="351"/>
      <c r="FRH1025" s="351"/>
      <c r="FRI1025" s="351"/>
      <c r="FRJ1025" s="351"/>
      <c r="FRK1025" s="351"/>
      <c r="FRL1025" s="351"/>
      <c r="FRM1025" s="351"/>
      <c r="FRN1025" s="351"/>
      <c r="FRO1025" s="351"/>
      <c r="FRP1025" s="351"/>
      <c r="FRQ1025" s="351"/>
      <c r="FRR1025" s="351"/>
      <c r="FRS1025" s="351"/>
      <c r="FRT1025" s="351"/>
      <c r="FRU1025" s="351"/>
      <c r="FRV1025" s="351"/>
      <c r="FRW1025" s="351"/>
      <c r="FRX1025" s="351"/>
      <c r="FRY1025" s="351"/>
      <c r="FRZ1025" s="351"/>
      <c r="FSA1025" s="351"/>
      <c r="FSB1025" s="351"/>
      <c r="FSC1025" s="351"/>
      <c r="FSD1025" s="351"/>
      <c r="FSE1025" s="351"/>
      <c r="FSF1025" s="351"/>
      <c r="FSG1025" s="351"/>
      <c r="FSH1025" s="351"/>
      <c r="FSI1025" s="351"/>
      <c r="FSJ1025" s="351"/>
      <c r="FSK1025" s="351"/>
      <c r="FSL1025" s="351"/>
      <c r="FSM1025" s="351"/>
      <c r="FSN1025" s="351"/>
      <c r="FSO1025" s="351"/>
      <c r="FSP1025" s="351"/>
      <c r="FSQ1025" s="351"/>
      <c r="FSR1025" s="351"/>
      <c r="FSS1025" s="351"/>
      <c r="FST1025" s="351"/>
      <c r="FSU1025" s="351"/>
      <c r="FSV1025" s="351"/>
      <c r="FSW1025" s="351"/>
      <c r="FSX1025" s="351"/>
      <c r="FSY1025" s="351"/>
      <c r="FSZ1025" s="351"/>
      <c r="FTA1025" s="351"/>
      <c r="FTB1025" s="351"/>
      <c r="FTC1025" s="351"/>
      <c r="FTD1025" s="351"/>
      <c r="FTE1025" s="351"/>
      <c r="FTF1025" s="351"/>
      <c r="FTG1025" s="351"/>
      <c r="FTH1025" s="351"/>
      <c r="FTI1025" s="351"/>
      <c r="FTJ1025" s="351"/>
      <c r="FTK1025" s="351"/>
      <c r="FTL1025" s="351"/>
      <c r="FTM1025" s="351"/>
      <c r="FTN1025" s="351"/>
      <c r="FTO1025" s="351"/>
      <c r="FTP1025" s="351"/>
      <c r="FTQ1025" s="351"/>
      <c r="FTR1025" s="351"/>
      <c r="FTS1025" s="351"/>
      <c r="FTT1025" s="351"/>
      <c r="FTU1025" s="351"/>
      <c r="FTV1025" s="351"/>
      <c r="FTW1025" s="351"/>
      <c r="FTX1025" s="351"/>
      <c r="FTY1025" s="351"/>
      <c r="FTZ1025" s="351"/>
      <c r="FUA1025" s="351"/>
      <c r="FUB1025" s="351"/>
      <c r="FUC1025" s="351"/>
      <c r="FUD1025" s="351"/>
      <c r="FUE1025" s="351"/>
      <c r="FUF1025" s="351"/>
      <c r="FUG1025" s="351"/>
      <c r="FUH1025" s="351"/>
      <c r="FUI1025" s="351"/>
      <c r="FUJ1025" s="351"/>
      <c r="FUK1025" s="351"/>
      <c r="FUL1025" s="351"/>
      <c r="FUM1025" s="351"/>
      <c r="FUN1025" s="351"/>
      <c r="FUO1025" s="351"/>
      <c r="FUP1025" s="351"/>
      <c r="FUQ1025" s="351"/>
      <c r="FUR1025" s="351"/>
      <c r="FUS1025" s="351"/>
      <c r="FUT1025" s="351"/>
      <c r="FUU1025" s="351"/>
      <c r="FUV1025" s="351"/>
      <c r="FUW1025" s="351"/>
      <c r="FUX1025" s="351"/>
      <c r="FUY1025" s="351"/>
      <c r="FUZ1025" s="351"/>
      <c r="FVA1025" s="351"/>
      <c r="FVB1025" s="351"/>
      <c r="FVC1025" s="351"/>
      <c r="FVD1025" s="351"/>
      <c r="FVE1025" s="351"/>
      <c r="FVF1025" s="351"/>
      <c r="FVG1025" s="351"/>
      <c r="FVH1025" s="351"/>
      <c r="FVI1025" s="351"/>
      <c r="FVJ1025" s="351"/>
      <c r="FVK1025" s="351"/>
      <c r="FVL1025" s="351"/>
      <c r="FVM1025" s="351"/>
      <c r="FVN1025" s="351"/>
      <c r="FVO1025" s="351"/>
      <c r="FVP1025" s="351"/>
      <c r="FVQ1025" s="351"/>
      <c r="FVR1025" s="351"/>
      <c r="FVS1025" s="351"/>
      <c r="FVT1025" s="351"/>
      <c r="FVU1025" s="351"/>
      <c r="FVV1025" s="351"/>
      <c r="FVW1025" s="351"/>
      <c r="FVX1025" s="351"/>
      <c r="FVY1025" s="351"/>
      <c r="FVZ1025" s="351"/>
      <c r="FWA1025" s="351"/>
      <c r="FWB1025" s="351"/>
      <c r="FWC1025" s="351"/>
      <c r="FWD1025" s="351"/>
      <c r="FWE1025" s="351"/>
      <c r="FWF1025" s="351"/>
      <c r="FWG1025" s="351"/>
      <c r="FWH1025" s="351"/>
      <c r="FWI1025" s="351"/>
      <c r="FWJ1025" s="351"/>
      <c r="FWK1025" s="351"/>
      <c r="FWL1025" s="351"/>
      <c r="FWM1025" s="351"/>
      <c r="FWN1025" s="351"/>
      <c r="FWO1025" s="351"/>
      <c r="FWP1025" s="351"/>
      <c r="FWQ1025" s="351"/>
      <c r="FWR1025" s="351"/>
      <c r="FWS1025" s="351"/>
      <c r="FWT1025" s="351"/>
      <c r="FWU1025" s="351"/>
      <c r="FWV1025" s="351"/>
      <c r="FWW1025" s="351"/>
      <c r="FWX1025" s="351"/>
      <c r="FWY1025" s="351"/>
      <c r="FWZ1025" s="351"/>
      <c r="FXA1025" s="351"/>
      <c r="FXB1025" s="351"/>
      <c r="FXC1025" s="351"/>
      <c r="FXD1025" s="351"/>
      <c r="FXE1025" s="351"/>
      <c r="FXF1025" s="351"/>
      <c r="FXG1025" s="351"/>
      <c r="FXH1025" s="351"/>
      <c r="FXI1025" s="351"/>
      <c r="FXJ1025" s="351"/>
      <c r="FXK1025" s="351"/>
      <c r="FXL1025" s="351"/>
      <c r="FXM1025" s="351"/>
      <c r="FXN1025" s="351"/>
      <c r="FXO1025" s="351"/>
      <c r="FXP1025" s="351"/>
      <c r="FXQ1025" s="351"/>
      <c r="FXR1025" s="351"/>
      <c r="FXS1025" s="351"/>
      <c r="FXT1025" s="351"/>
      <c r="FXU1025" s="351"/>
      <c r="FXV1025" s="351"/>
      <c r="FXW1025" s="351"/>
      <c r="FXX1025" s="351"/>
      <c r="FXY1025" s="351"/>
      <c r="FXZ1025" s="351"/>
      <c r="FYA1025" s="351"/>
      <c r="FYB1025" s="351"/>
      <c r="FYC1025" s="351"/>
      <c r="FYD1025" s="351"/>
      <c r="FYE1025" s="351"/>
      <c r="FYF1025" s="351"/>
      <c r="FYG1025" s="351"/>
      <c r="FYH1025" s="351"/>
      <c r="FYI1025" s="351"/>
      <c r="FYJ1025" s="351"/>
      <c r="FYK1025" s="351"/>
      <c r="FYL1025" s="351"/>
      <c r="FYM1025" s="351"/>
      <c r="FYN1025" s="351"/>
      <c r="FYO1025" s="351"/>
      <c r="FYP1025" s="351"/>
      <c r="FYQ1025" s="351"/>
      <c r="FYR1025" s="351"/>
      <c r="FYS1025" s="351"/>
      <c r="FYT1025" s="351"/>
      <c r="FYU1025" s="351"/>
      <c r="FYV1025" s="351"/>
      <c r="FYW1025" s="351"/>
      <c r="FYX1025" s="351"/>
      <c r="FYY1025" s="351"/>
      <c r="FYZ1025" s="351"/>
      <c r="FZA1025" s="351"/>
      <c r="FZB1025" s="351"/>
      <c r="FZC1025" s="351"/>
      <c r="FZD1025" s="351"/>
      <c r="FZE1025" s="351"/>
      <c r="FZF1025" s="351"/>
      <c r="FZG1025" s="351"/>
      <c r="FZH1025" s="351"/>
      <c r="FZI1025" s="351"/>
      <c r="FZJ1025" s="351"/>
      <c r="FZK1025" s="351"/>
      <c r="FZL1025" s="351"/>
      <c r="FZM1025" s="351"/>
      <c r="FZN1025" s="351"/>
      <c r="FZO1025" s="351"/>
      <c r="FZP1025" s="351"/>
      <c r="FZQ1025" s="351"/>
      <c r="FZR1025" s="351"/>
      <c r="FZS1025" s="351"/>
      <c r="FZT1025" s="351"/>
      <c r="FZU1025" s="351"/>
      <c r="FZV1025" s="351"/>
      <c r="FZW1025" s="351"/>
      <c r="FZX1025" s="351"/>
      <c r="FZY1025" s="351"/>
      <c r="FZZ1025" s="351"/>
      <c r="GAA1025" s="351"/>
      <c r="GAB1025" s="351"/>
      <c r="GAC1025" s="351"/>
      <c r="GAD1025" s="351"/>
      <c r="GAE1025" s="351"/>
      <c r="GAF1025" s="351"/>
      <c r="GAG1025" s="351"/>
      <c r="GAH1025" s="351"/>
      <c r="GAI1025" s="351"/>
      <c r="GAJ1025" s="351"/>
      <c r="GAK1025" s="351"/>
      <c r="GAL1025" s="351"/>
      <c r="GAM1025" s="351"/>
      <c r="GAN1025" s="351"/>
      <c r="GAO1025" s="351"/>
      <c r="GAP1025" s="351"/>
      <c r="GAQ1025" s="351"/>
      <c r="GAR1025" s="351"/>
      <c r="GAS1025" s="351"/>
      <c r="GAT1025" s="351"/>
      <c r="GAU1025" s="351"/>
      <c r="GAV1025" s="351"/>
      <c r="GAW1025" s="351"/>
      <c r="GAX1025" s="351"/>
      <c r="GAY1025" s="351"/>
      <c r="GAZ1025" s="351"/>
      <c r="GBA1025" s="351"/>
      <c r="GBB1025" s="351"/>
      <c r="GBC1025" s="351"/>
      <c r="GBD1025" s="351"/>
      <c r="GBE1025" s="351"/>
      <c r="GBF1025" s="351"/>
      <c r="GBG1025" s="351"/>
      <c r="GBH1025" s="351"/>
      <c r="GBI1025" s="351"/>
      <c r="GBJ1025" s="351"/>
      <c r="GBK1025" s="351"/>
      <c r="GBL1025" s="351"/>
      <c r="GBM1025" s="351"/>
      <c r="GBN1025" s="351"/>
      <c r="GBO1025" s="351"/>
      <c r="GBP1025" s="351"/>
      <c r="GBQ1025" s="351"/>
      <c r="GBR1025" s="351"/>
      <c r="GBS1025" s="351"/>
      <c r="GBT1025" s="351"/>
      <c r="GBU1025" s="351"/>
      <c r="GBV1025" s="351"/>
      <c r="GBW1025" s="351"/>
      <c r="GBX1025" s="351"/>
      <c r="GBY1025" s="351"/>
      <c r="GBZ1025" s="351"/>
      <c r="GCA1025" s="351"/>
      <c r="GCB1025" s="351"/>
      <c r="GCC1025" s="351"/>
      <c r="GCD1025" s="351"/>
      <c r="GCE1025" s="351"/>
      <c r="GCF1025" s="351"/>
      <c r="GCG1025" s="351"/>
      <c r="GCH1025" s="351"/>
      <c r="GCI1025" s="351"/>
      <c r="GCJ1025" s="351"/>
      <c r="GCK1025" s="351"/>
      <c r="GCL1025" s="351"/>
      <c r="GCM1025" s="351"/>
      <c r="GCN1025" s="351"/>
      <c r="GCO1025" s="351"/>
      <c r="GCP1025" s="351"/>
      <c r="GCQ1025" s="351"/>
      <c r="GCR1025" s="351"/>
      <c r="GCS1025" s="351"/>
      <c r="GCT1025" s="351"/>
      <c r="GCU1025" s="351"/>
      <c r="GCV1025" s="351"/>
      <c r="GCW1025" s="351"/>
      <c r="GCX1025" s="351"/>
      <c r="GCY1025" s="351"/>
      <c r="GCZ1025" s="351"/>
      <c r="GDA1025" s="351"/>
      <c r="GDB1025" s="351"/>
      <c r="GDC1025" s="351"/>
      <c r="GDD1025" s="351"/>
      <c r="GDE1025" s="351"/>
      <c r="GDF1025" s="351"/>
      <c r="GDG1025" s="351"/>
      <c r="GDH1025" s="351"/>
      <c r="GDI1025" s="351"/>
      <c r="GDJ1025" s="351"/>
      <c r="GDK1025" s="351"/>
      <c r="GDL1025" s="351"/>
      <c r="GDM1025" s="351"/>
      <c r="GDN1025" s="351"/>
      <c r="GDO1025" s="351"/>
      <c r="GDP1025" s="351"/>
      <c r="GDQ1025" s="351"/>
      <c r="GDR1025" s="351"/>
      <c r="GDS1025" s="351"/>
      <c r="GDT1025" s="351"/>
      <c r="GDU1025" s="351"/>
      <c r="GDV1025" s="351"/>
      <c r="GDW1025" s="351"/>
      <c r="GDX1025" s="351"/>
      <c r="GDY1025" s="351"/>
      <c r="GDZ1025" s="351"/>
      <c r="GEA1025" s="351"/>
      <c r="GEB1025" s="351"/>
      <c r="GEC1025" s="351"/>
      <c r="GED1025" s="351"/>
      <c r="GEE1025" s="351"/>
      <c r="GEF1025" s="351"/>
      <c r="GEG1025" s="351"/>
      <c r="GEH1025" s="351"/>
      <c r="GEI1025" s="351"/>
      <c r="GEJ1025" s="351"/>
      <c r="GEK1025" s="351"/>
      <c r="GEL1025" s="351"/>
      <c r="GEM1025" s="351"/>
      <c r="GEN1025" s="351"/>
      <c r="GEO1025" s="351"/>
      <c r="GEP1025" s="351"/>
      <c r="GEQ1025" s="351"/>
      <c r="GER1025" s="351"/>
      <c r="GES1025" s="351"/>
      <c r="GET1025" s="351"/>
      <c r="GEU1025" s="351"/>
      <c r="GEV1025" s="351"/>
      <c r="GEW1025" s="351"/>
      <c r="GEX1025" s="351"/>
      <c r="GEY1025" s="351"/>
      <c r="GEZ1025" s="351"/>
      <c r="GFA1025" s="351"/>
      <c r="GFB1025" s="351"/>
      <c r="GFC1025" s="351"/>
      <c r="GFD1025" s="351"/>
      <c r="GFE1025" s="351"/>
      <c r="GFF1025" s="351"/>
      <c r="GFG1025" s="351"/>
      <c r="GFH1025" s="351"/>
      <c r="GFI1025" s="351"/>
      <c r="GFJ1025" s="351"/>
      <c r="GFK1025" s="351"/>
      <c r="GFL1025" s="351"/>
      <c r="GFM1025" s="351"/>
      <c r="GFN1025" s="351"/>
      <c r="GFO1025" s="351"/>
      <c r="GFP1025" s="351"/>
      <c r="GFQ1025" s="351"/>
      <c r="GFR1025" s="351"/>
      <c r="GFS1025" s="351"/>
      <c r="GFT1025" s="351"/>
      <c r="GFU1025" s="351"/>
      <c r="GFV1025" s="351"/>
      <c r="GFW1025" s="351"/>
      <c r="GFX1025" s="351"/>
      <c r="GFY1025" s="351"/>
      <c r="GFZ1025" s="351"/>
      <c r="GGA1025" s="351"/>
      <c r="GGB1025" s="351"/>
      <c r="GGC1025" s="351"/>
      <c r="GGD1025" s="351"/>
      <c r="GGE1025" s="351"/>
      <c r="GGF1025" s="351"/>
      <c r="GGG1025" s="351"/>
      <c r="GGH1025" s="351"/>
      <c r="GGI1025" s="351"/>
      <c r="GGJ1025" s="351"/>
      <c r="GGK1025" s="351"/>
      <c r="GGL1025" s="351"/>
      <c r="GGM1025" s="351"/>
      <c r="GGN1025" s="351"/>
      <c r="GGO1025" s="351"/>
      <c r="GGP1025" s="351"/>
      <c r="GGQ1025" s="351"/>
      <c r="GGR1025" s="351"/>
      <c r="GGS1025" s="351"/>
      <c r="GGT1025" s="351"/>
      <c r="GGU1025" s="351"/>
      <c r="GGV1025" s="351"/>
      <c r="GGW1025" s="351"/>
      <c r="GGX1025" s="351"/>
      <c r="GGY1025" s="351"/>
      <c r="GGZ1025" s="351"/>
      <c r="GHA1025" s="351"/>
      <c r="GHB1025" s="351"/>
      <c r="GHC1025" s="351"/>
      <c r="GHD1025" s="351"/>
      <c r="GHE1025" s="351"/>
      <c r="GHF1025" s="351"/>
      <c r="GHG1025" s="351"/>
      <c r="GHH1025" s="351"/>
      <c r="GHI1025" s="351"/>
      <c r="GHJ1025" s="351"/>
      <c r="GHK1025" s="351"/>
      <c r="GHL1025" s="351"/>
      <c r="GHM1025" s="351"/>
      <c r="GHN1025" s="351"/>
      <c r="GHO1025" s="351"/>
      <c r="GHP1025" s="351"/>
      <c r="GHQ1025" s="351"/>
      <c r="GHR1025" s="351"/>
      <c r="GHS1025" s="351"/>
      <c r="GHT1025" s="351"/>
      <c r="GHU1025" s="351"/>
      <c r="GHV1025" s="351"/>
      <c r="GHW1025" s="351"/>
      <c r="GHX1025" s="351"/>
      <c r="GHY1025" s="351"/>
      <c r="GHZ1025" s="351"/>
      <c r="GIA1025" s="351"/>
      <c r="GIB1025" s="351"/>
      <c r="GIC1025" s="351"/>
      <c r="GID1025" s="351"/>
      <c r="GIE1025" s="351"/>
      <c r="GIF1025" s="351"/>
      <c r="GIG1025" s="351"/>
      <c r="GIH1025" s="351"/>
      <c r="GII1025" s="351"/>
      <c r="GIJ1025" s="351"/>
      <c r="GIK1025" s="351"/>
      <c r="GIL1025" s="351"/>
      <c r="GIM1025" s="351"/>
      <c r="GIN1025" s="351"/>
      <c r="GIO1025" s="351"/>
      <c r="GIP1025" s="351"/>
      <c r="GIQ1025" s="351"/>
      <c r="GIR1025" s="351"/>
      <c r="GIS1025" s="351"/>
      <c r="GIT1025" s="351"/>
      <c r="GIU1025" s="351"/>
      <c r="GIV1025" s="351"/>
      <c r="GIW1025" s="351"/>
      <c r="GIX1025" s="351"/>
      <c r="GIY1025" s="351"/>
      <c r="GIZ1025" s="351"/>
      <c r="GJA1025" s="351"/>
      <c r="GJB1025" s="351"/>
      <c r="GJC1025" s="351"/>
      <c r="GJD1025" s="351"/>
      <c r="GJE1025" s="351"/>
      <c r="GJF1025" s="351"/>
      <c r="GJG1025" s="351"/>
      <c r="GJH1025" s="351"/>
      <c r="GJI1025" s="351"/>
      <c r="GJJ1025" s="351"/>
      <c r="GJK1025" s="351"/>
      <c r="GJL1025" s="351"/>
      <c r="GJM1025" s="351"/>
      <c r="GJN1025" s="351"/>
      <c r="GJO1025" s="351"/>
      <c r="GJP1025" s="351"/>
      <c r="GJQ1025" s="351"/>
      <c r="GJR1025" s="351"/>
      <c r="GJS1025" s="351"/>
      <c r="GJT1025" s="351"/>
      <c r="GJU1025" s="351"/>
      <c r="GJV1025" s="351"/>
      <c r="GJW1025" s="351"/>
      <c r="GJX1025" s="351"/>
      <c r="GJY1025" s="351"/>
      <c r="GJZ1025" s="351"/>
      <c r="GKA1025" s="351"/>
      <c r="GKB1025" s="351"/>
      <c r="GKC1025" s="351"/>
      <c r="GKD1025" s="351"/>
      <c r="GKE1025" s="351"/>
      <c r="GKF1025" s="351"/>
      <c r="GKG1025" s="351"/>
      <c r="GKH1025" s="351"/>
      <c r="GKI1025" s="351"/>
      <c r="GKJ1025" s="351"/>
      <c r="GKK1025" s="351"/>
      <c r="GKL1025" s="351"/>
      <c r="GKM1025" s="351"/>
      <c r="GKN1025" s="351"/>
      <c r="GKO1025" s="351"/>
      <c r="GKP1025" s="351"/>
      <c r="GKQ1025" s="351"/>
      <c r="GKR1025" s="351"/>
      <c r="GKS1025" s="351"/>
      <c r="GKT1025" s="351"/>
      <c r="GKU1025" s="351"/>
      <c r="GKV1025" s="351"/>
      <c r="GKW1025" s="351"/>
      <c r="GKX1025" s="351"/>
      <c r="GKY1025" s="351"/>
      <c r="GKZ1025" s="351"/>
      <c r="GLA1025" s="351"/>
      <c r="GLB1025" s="351"/>
      <c r="GLC1025" s="351"/>
      <c r="GLD1025" s="351"/>
      <c r="GLE1025" s="351"/>
      <c r="GLF1025" s="351"/>
      <c r="GLG1025" s="351"/>
      <c r="GLH1025" s="351"/>
      <c r="GLI1025" s="351"/>
      <c r="GLJ1025" s="351"/>
      <c r="GLK1025" s="351"/>
      <c r="GLL1025" s="351"/>
      <c r="GLM1025" s="351"/>
      <c r="GLN1025" s="351"/>
      <c r="GLO1025" s="351"/>
      <c r="GLP1025" s="351"/>
      <c r="GLQ1025" s="351"/>
      <c r="GLR1025" s="351"/>
      <c r="GLS1025" s="351"/>
      <c r="GLT1025" s="351"/>
      <c r="GLU1025" s="351"/>
      <c r="GLV1025" s="351"/>
      <c r="GLW1025" s="351"/>
      <c r="GLX1025" s="351"/>
      <c r="GLY1025" s="351"/>
      <c r="GLZ1025" s="351"/>
      <c r="GMA1025" s="351"/>
      <c r="GMB1025" s="351"/>
      <c r="GMC1025" s="351"/>
      <c r="GMD1025" s="351"/>
      <c r="GME1025" s="351"/>
      <c r="GMF1025" s="351"/>
      <c r="GMG1025" s="351"/>
      <c r="GMH1025" s="351"/>
      <c r="GMI1025" s="351"/>
      <c r="GMJ1025" s="351"/>
      <c r="GMK1025" s="351"/>
      <c r="GML1025" s="351"/>
      <c r="GMM1025" s="351"/>
      <c r="GMN1025" s="351"/>
      <c r="GMO1025" s="351"/>
      <c r="GMP1025" s="351"/>
      <c r="GMQ1025" s="351"/>
      <c r="GMR1025" s="351"/>
      <c r="GMS1025" s="351"/>
      <c r="GMT1025" s="351"/>
      <c r="GMU1025" s="351"/>
      <c r="GMV1025" s="351"/>
      <c r="GMW1025" s="351"/>
      <c r="GMX1025" s="351"/>
      <c r="GMY1025" s="351"/>
      <c r="GMZ1025" s="351"/>
      <c r="GNA1025" s="351"/>
      <c r="GNB1025" s="351"/>
      <c r="GNC1025" s="351"/>
      <c r="GND1025" s="351"/>
      <c r="GNE1025" s="351"/>
      <c r="GNF1025" s="351"/>
      <c r="GNG1025" s="351"/>
      <c r="GNH1025" s="351"/>
      <c r="GNI1025" s="351"/>
      <c r="GNJ1025" s="351"/>
      <c r="GNK1025" s="351"/>
      <c r="GNL1025" s="351"/>
      <c r="GNM1025" s="351"/>
      <c r="GNN1025" s="351"/>
      <c r="GNO1025" s="351"/>
      <c r="GNP1025" s="351"/>
      <c r="GNQ1025" s="351"/>
      <c r="GNR1025" s="351"/>
      <c r="GNS1025" s="351"/>
      <c r="GNT1025" s="351"/>
      <c r="GNU1025" s="351"/>
      <c r="GNV1025" s="351"/>
      <c r="GNW1025" s="351"/>
      <c r="GNX1025" s="351"/>
      <c r="GNY1025" s="351"/>
      <c r="GNZ1025" s="351"/>
      <c r="GOA1025" s="351"/>
      <c r="GOB1025" s="351"/>
      <c r="GOC1025" s="351"/>
      <c r="GOD1025" s="351"/>
      <c r="GOE1025" s="351"/>
      <c r="GOF1025" s="351"/>
      <c r="GOG1025" s="351"/>
      <c r="GOH1025" s="351"/>
      <c r="GOI1025" s="351"/>
      <c r="GOJ1025" s="351"/>
      <c r="GOK1025" s="351"/>
      <c r="GOL1025" s="351"/>
      <c r="GOM1025" s="351"/>
      <c r="GON1025" s="351"/>
      <c r="GOO1025" s="351"/>
      <c r="GOP1025" s="351"/>
      <c r="GOQ1025" s="351"/>
      <c r="GOR1025" s="351"/>
      <c r="GOS1025" s="351"/>
      <c r="GOT1025" s="351"/>
      <c r="GOU1025" s="351"/>
      <c r="GOV1025" s="351"/>
      <c r="GOW1025" s="351"/>
      <c r="GOX1025" s="351"/>
      <c r="GOY1025" s="351"/>
      <c r="GOZ1025" s="351"/>
      <c r="GPA1025" s="351"/>
      <c r="GPB1025" s="351"/>
      <c r="GPC1025" s="351"/>
      <c r="GPD1025" s="351"/>
      <c r="GPE1025" s="351"/>
      <c r="GPF1025" s="351"/>
      <c r="GPG1025" s="351"/>
      <c r="GPH1025" s="351"/>
      <c r="GPI1025" s="351"/>
      <c r="GPJ1025" s="351"/>
      <c r="GPK1025" s="351"/>
      <c r="GPL1025" s="351"/>
      <c r="GPM1025" s="351"/>
      <c r="GPN1025" s="351"/>
      <c r="GPO1025" s="351"/>
      <c r="GPP1025" s="351"/>
      <c r="GPQ1025" s="351"/>
      <c r="GPR1025" s="351"/>
      <c r="GPS1025" s="351"/>
      <c r="GPT1025" s="351"/>
      <c r="GPU1025" s="351"/>
      <c r="GPV1025" s="351"/>
      <c r="GPW1025" s="351"/>
      <c r="GPX1025" s="351"/>
      <c r="GPY1025" s="351"/>
      <c r="GPZ1025" s="351"/>
      <c r="GQA1025" s="351"/>
      <c r="GQB1025" s="351"/>
      <c r="GQC1025" s="351"/>
      <c r="GQD1025" s="351"/>
      <c r="GQE1025" s="351"/>
      <c r="GQF1025" s="351"/>
      <c r="GQG1025" s="351"/>
      <c r="GQH1025" s="351"/>
      <c r="GQI1025" s="351"/>
      <c r="GQJ1025" s="351"/>
      <c r="GQK1025" s="351"/>
      <c r="GQL1025" s="351"/>
      <c r="GQM1025" s="351"/>
      <c r="GQN1025" s="351"/>
      <c r="GQO1025" s="351"/>
      <c r="GQP1025" s="351"/>
      <c r="GQQ1025" s="351"/>
      <c r="GQR1025" s="351"/>
      <c r="GQS1025" s="351"/>
      <c r="GQT1025" s="351"/>
      <c r="GQU1025" s="351"/>
      <c r="GQV1025" s="351"/>
      <c r="GQW1025" s="351"/>
      <c r="GQX1025" s="351"/>
      <c r="GQY1025" s="351"/>
      <c r="GQZ1025" s="351"/>
      <c r="GRA1025" s="351"/>
      <c r="GRB1025" s="351"/>
      <c r="GRC1025" s="351"/>
      <c r="GRD1025" s="351"/>
      <c r="GRE1025" s="351"/>
      <c r="GRF1025" s="351"/>
      <c r="GRG1025" s="351"/>
      <c r="GRH1025" s="351"/>
      <c r="GRI1025" s="351"/>
      <c r="GRJ1025" s="351"/>
      <c r="GRK1025" s="351"/>
      <c r="GRL1025" s="351"/>
      <c r="GRM1025" s="351"/>
      <c r="GRN1025" s="351"/>
      <c r="GRO1025" s="351"/>
      <c r="GRP1025" s="351"/>
      <c r="GRQ1025" s="351"/>
      <c r="GRR1025" s="351"/>
      <c r="GRS1025" s="351"/>
      <c r="GRT1025" s="351"/>
      <c r="GRU1025" s="351"/>
      <c r="GRV1025" s="351"/>
      <c r="GRW1025" s="351"/>
      <c r="GRX1025" s="351"/>
      <c r="GRY1025" s="351"/>
      <c r="GRZ1025" s="351"/>
      <c r="GSA1025" s="351"/>
      <c r="GSB1025" s="351"/>
      <c r="GSC1025" s="351"/>
      <c r="GSD1025" s="351"/>
      <c r="GSE1025" s="351"/>
      <c r="GSF1025" s="351"/>
      <c r="GSG1025" s="351"/>
      <c r="GSH1025" s="351"/>
      <c r="GSI1025" s="351"/>
      <c r="GSJ1025" s="351"/>
      <c r="GSK1025" s="351"/>
      <c r="GSL1025" s="351"/>
      <c r="GSM1025" s="351"/>
      <c r="GSN1025" s="351"/>
      <c r="GSO1025" s="351"/>
      <c r="GSP1025" s="351"/>
      <c r="GSQ1025" s="351"/>
      <c r="GSR1025" s="351"/>
      <c r="GSS1025" s="351"/>
      <c r="GST1025" s="351"/>
      <c r="GSU1025" s="351"/>
      <c r="GSV1025" s="351"/>
      <c r="GSW1025" s="351"/>
      <c r="GSX1025" s="351"/>
      <c r="GSY1025" s="351"/>
      <c r="GSZ1025" s="351"/>
      <c r="GTA1025" s="351"/>
      <c r="GTB1025" s="351"/>
      <c r="GTC1025" s="351"/>
      <c r="GTD1025" s="351"/>
      <c r="GTE1025" s="351"/>
      <c r="GTF1025" s="351"/>
      <c r="GTG1025" s="351"/>
      <c r="GTH1025" s="351"/>
      <c r="GTI1025" s="351"/>
      <c r="GTJ1025" s="351"/>
      <c r="GTK1025" s="351"/>
      <c r="GTL1025" s="351"/>
      <c r="GTM1025" s="351"/>
      <c r="GTN1025" s="351"/>
      <c r="GTO1025" s="351"/>
      <c r="GTP1025" s="351"/>
      <c r="GTQ1025" s="351"/>
      <c r="GTR1025" s="351"/>
      <c r="GTS1025" s="351"/>
      <c r="GTT1025" s="351"/>
      <c r="GTU1025" s="351"/>
      <c r="GTV1025" s="351"/>
      <c r="GTW1025" s="351"/>
      <c r="GTX1025" s="351"/>
      <c r="GTY1025" s="351"/>
      <c r="GTZ1025" s="351"/>
      <c r="GUA1025" s="351"/>
      <c r="GUB1025" s="351"/>
      <c r="GUC1025" s="351"/>
      <c r="GUD1025" s="351"/>
      <c r="GUE1025" s="351"/>
      <c r="GUF1025" s="351"/>
      <c r="GUG1025" s="351"/>
      <c r="GUH1025" s="351"/>
      <c r="GUI1025" s="351"/>
      <c r="GUJ1025" s="351"/>
      <c r="GUK1025" s="351"/>
      <c r="GUL1025" s="351"/>
      <c r="GUM1025" s="351"/>
      <c r="GUN1025" s="351"/>
      <c r="GUO1025" s="351"/>
      <c r="GUP1025" s="351"/>
      <c r="GUQ1025" s="351"/>
      <c r="GUR1025" s="351"/>
      <c r="GUS1025" s="351"/>
      <c r="GUT1025" s="351"/>
      <c r="GUU1025" s="351"/>
      <c r="GUV1025" s="351"/>
      <c r="GUW1025" s="351"/>
      <c r="GUX1025" s="351"/>
      <c r="GUY1025" s="351"/>
      <c r="GUZ1025" s="351"/>
      <c r="GVA1025" s="351"/>
      <c r="GVB1025" s="351"/>
      <c r="GVC1025" s="351"/>
      <c r="GVD1025" s="351"/>
      <c r="GVE1025" s="351"/>
      <c r="GVF1025" s="351"/>
      <c r="GVG1025" s="351"/>
      <c r="GVH1025" s="351"/>
      <c r="GVI1025" s="351"/>
      <c r="GVJ1025" s="351"/>
      <c r="GVK1025" s="351"/>
      <c r="GVL1025" s="351"/>
      <c r="GVM1025" s="351"/>
      <c r="GVN1025" s="351"/>
      <c r="GVO1025" s="351"/>
      <c r="GVP1025" s="351"/>
      <c r="GVQ1025" s="351"/>
      <c r="GVR1025" s="351"/>
      <c r="GVS1025" s="351"/>
      <c r="GVT1025" s="351"/>
      <c r="GVU1025" s="351"/>
      <c r="GVV1025" s="351"/>
      <c r="GVW1025" s="351"/>
      <c r="GVX1025" s="351"/>
      <c r="GVY1025" s="351"/>
      <c r="GVZ1025" s="351"/>
      <c r="GWA1025" s="351"/>
      <c r="GWB1025" s="351"/>
      <c r="GWC1025" s="351"/>
      <c r="GWD1025" s="351"/>
      <c r="GWE1025" s="351"/>
      <c r="GWF1025" s="351"/>
      <c r="GWG1025" s="351"/>
      <c r="GWH1025" s="351"/>
      <c r="GWI1025" s="351"/>
      <c r="GWJ1025" s="351"/>
      <c r="GWK1025" s="351"/>
      <c r="GWL1025" s="351"/>
      <c r="GWM1025" s="351"/>
      <c r="GWN1025" s="351"/>
      <c r="GWO1025" s="351"/>
      <c r="GWP1025" s="351"/>
      <c r="GWQ1025" s="351"/>
      <c r="GWR1025" s="351"/>
      <c r="GWS1025" s="351"/>
      <c r="GWT1025" s="351"/>
      <c r="GWU1025" s="351"/>
      <c r="GWV1025" s="351"/>
      <c r="GWW1025" s="351"/>
      <c r="GWX1025" s="351"/>
      <c r="GWY1025" s="351"/>
      <c r="GWZ1025" s="351"/>
      <c r="GXA1025" s="351"/>
      <c r="GXB1025" s="351"/>
      <c r="GXC1025" s="351"/>
      <c r="GXD1025" s="351"/>
      <c r="GXE1025" s="351"/>
      <c r="GXF1025" s="351"/>
      <c r="GXG1025" s="351"/>
      <c r="GXH1025" s="351"/>
      <c r="GXI1025" s="351"/>
      <c r="GXJ1025" s="351"/>
      <c r="GXK1025" s="351"/>
      <c r="GXL1025" s="351"/>
      <c r="GXM1025" s="351"/>
      <c r="GXN1025" s="351"/>
      <c r="GXO1025" s="351"/>
      <c r="GXP1025" s="351"/>
      <c r="GXQ1025" s="351"/>
      <c r="GXR1025" s="351"/>
      <c r="GXS1025" s="351"/>
      <c r="GXT1025" s="351"/>
      <c r="GXU1025" s="351"/>
      <c r="GXV1025" s="351"/>
      <c r="GXW1025" s="351"/>
      <c r="GXX1025" s="351"/>
      <c r="GXY1025" s="351"/>
      <c r="GXZ1025" s="351"/>
      <c r="GYA1025" s="351"/>
      <c r="GYB1025" s="351"/>
      <c r="GYC1025" s="351"/>
      <c r="GYD1025" s="351"/>
      <c r="GYE1025" s="351"/>
      <c r="GYF1025" s="351"/>
      <c r="GYG1025" s="351"/>
      <c r="GYH1025" s="351"/>
      <c r="GYI1025" s="351"/>
      <c r="GYJ1025" s="351"/>
      <c r="GYK1025" s="351"/>
      <c r="GYL1025" s="351"/>
      <c r="GYM1025" s="351"/>
      <c r="GYN1025" s="351"/>
      <c r="GYO1025" s="351"/>
      <c r="GYP1025" s="351"/>
      <c r="GYQ1025" s="351"/>
      <c r="GYR1025" s="351"/>
      <c r="GYS1025" s="351"/>
      <c r="GYT1025" s="351"/>
      <c r="GYU1025" s="351"/>
      <c r="GYV1025" s="351"/>
      <c r="GYW1025" s="351"/>
      <c r="GYX1025" s="351"/>
      <c r="GYY1025" s="351"/>
      <c r="GYZ1025" s="351"/>
      <c r="GZA1025" s="351"/>
      <c r="GZB1025" s="351"/>
      <c r="GZC1025" s="351"/>
      <c r="GZD1025" s="351"/>
      <c r="GZE1025" s="351"/>
      <c r="GZF1025" s="351"/>
      <c r="GZG1025" s="351"/>
      <c r="GZH1025" s="351"/>
      <c r="GZI1025" s="351"/>
      <c r="GZJ1025" s="351"/>
      <c r="GZK1025" s="351"/>
      <c r="GZL1025" s="351"/>
      <c r="GZM1025" s="351"/>
      <c r="GZN1025" s="351"/>
      <c r="GZO1025" s="351"/>
      <c r="GZP1025" s="351"/>
      <c r="GZQ1025" s="351"/>
      <c r="GZR1025" s="351"/>
      <c r="GZS1025" s="351"/>
      <c r="GZT1025" s="351"/>
      <c r="GZU1025" s="351"/>
      <c r="GZV1025" s="351"/>
      <c r="GZW1025" s="351"/>
      <c r="GZX1025" s="351"/>
      <c r="GZY1025" s="351"/>
      <c r="GZZ1025" s="351"/>
      <c r="HAA1025" s="351"/>
      <c r="HAB1025" s="351"/>
      <c r="HAC1025" s="351"/>
      <c r="HAD1025" s="351"/>
      <c r="HAE1025" s="351"/>
      <c r="HAF1025" s="351"/>
      <c r="HAG1025" s="351"/>
      <c r="HAH1025" s="351"/>
      <c r="HAI1025" s="351"/>
      <c r="HAJ1025" s="351"/>
      <c r="HAK1025" s="351"/>
      <c r="HAL1025" s="351"/>
      <c r="HAM1025" s="351"/>
      <c r="HAN1025" s="351"/>
      <c r="HAO1025" s="351"/>
      <c r="HAP1025" s="351"/>
      <c r="HAQ1025" s="351"/>
      <c r="HAR1025" s="351"/>
      <c r="HAS1025" s="351"/>
      <c r="HAT1025" s="351"/>
      <c r="HAU1025" s="351"/>
      <c r="HAV1025" s="351"/>
      <c r="HAW1025" s="351"/>
      <c r="HAX1025" s="351"/>
      <c r="HAY1025" s="351"/>
      <c r="HAZ1025" s="351"/>
      <c r="HBA1025" s="351"/>
      <c r="HBB1025" s="351"/>
      <c r="HBC1025" s="351"/>
      <c r="HBD1025" s="351"/>
      <c r="HBE1025" s="351"/>
      <c r="HBF1025" s="351"/>
      <c r="HBG1025" s="351"/>
      <c r="HBH1025" s="351"/>
      <c r="HBI1025" s="351"/>
      <c r="HBJ1025" s="351"/>
      <c r="HBK1025" s="351"/>
      <c r="HBL1025" s="351"/>
      <c r="HBM1025" s="351"/>
      <c r="HBN1025" s="351"/>
      <c r="HBO1025" s="351"/>
      <c r="HBP1025" s="351"/>
      <c r="HBQ1025" s="351"/>
      <c r="HBR1025" s="351"/>
      <c r="HBS1025" s="351"/>
      <c r="HBT1025" s="351"/>
      <c r="HBU1025" s="351"/>
      <c r="HBV1025" s="351"/>
      <c r="HBW1025" s="351"/>
      <c r="HBX1025" s="351"/>
      <c r="HBY1025" s="351"/>
      <c r="HBZ1025" s="351"/>
      <c r="HCA1025" s="351"/>
      <c r="HCB1025" s="351"/>
      <c r="HCC1025" s="351"/>
      <c r="HCD1025" s="351"/>
      <c r="HCE1025" s="351"/>
      <c r="HCF1025" s="351"/>
      <c r="HCG1025" s="351"/>
      <c r="HCH1025" s="351"/>
      <c r="HCI1025" s="351"/>
      <c r="HCJ1025" s="351"/>
      <c r="HCK1025" s="351"/>
      <c r="HCL1025" s="351"/>
      <c r="HCM1025" s="351"/>
      <c r="HCN1025" s="351"/>
      <c r="HCO1025" s="351"/>
      <c r="HCP1025" s="351"/>
      <c r="HCQ1025" s="351"/>
      <c r="HCR1025" s="351"/>
      <c r="HCS1025" s="351"/>
      <c r="HCT1025" s="351"/>
      <c r="HCU1025" s="351"/>
      <c r="HCV1025" s="351"/>
      <c r="HCW1025" s="351"/>
      <c r="HCX1025" s="351"/>
      <c r="HCY1025" s="351"/>
      <c r="HCZ1025" s="351"/>
      <c r="HDA1025" s="351"/>
      <c r="HDB1025" s="351"/>
      <c r="HDC1025" s="351"/>
      <c r="HDD1025" s="351"/>
      <c r="HDE1025" s="351"/>
      <c r="HDF1025" s="351"/>
      <c r="HDG1025" s="351"/>
      <c r="HDH1025" s="351"/>
      <c r="HDI1025" s="351"/>
      <c r="HDJ1025" s="351"/>
      <c r="HDK1025" s="351"/>
      <c r="HDL1025" s="351"/>
      <c r="HDM1025" s="351"/>
      <c r="HDN1025" s="351"/>
      <c r="HDO1025" s="351"/>
      <c r="HDP1025" s="351"/>
      <c r="HDQ1025" s="351"/>
      <c r="HDR1025" s="351"/>
      <c r="HDS1025" s="351"/>
      <c r="HDT1025" s="351"/>
      <c r="HDU1025" s="351"/>
      <c r="HDV1025" s="351"/>
      <c r="HDW1025" s="351"/>
      <c r="HDX1025" s="351"/>
      <c r="HDY1025" s="351"/>
      <c r="HDZ1025" s="351"/>
      <c r="HEA1025" s="351"/>
      <c r="HEB1025" s="351"/>
      <c r="HEC1025" s="351"/>
      <c r="HED1025" s="351"/>
      <c r="HEE1025" s="351"/>
      <c r="HEF1025" s="351"/>
      <c r="HEG1025" s="351"/>
      <c r="HEH1025" s="351"/>
      <c r="HEI1025" s="351"/>
      <c r="HEJ1025" s="351"/>
      <c r="HEK1025" s="351"/>
      <c r="HEL1025" s="351"/>
      <c r="HEM1025" s="351"/>
      <c r="HEN1025" s="351"/>
      <c r="HEO1025" s="351"/>
      <c r="HEP1025" s="351"/>
      <c r="HEQ1025" s="351"/>
      <c r="HER1025" s="351"/>
      <c r="HES1025" s="351"/>
      <c r="HET1025" s="351"/>
      <c r="HEU1025" s="351"/>
      <c r="HEV1025" s="351"/>
      <c r="HEW1025" s="351"/>
      <c r="HEX1025" s="351"/>
      <c r="HEY1025" s="351"/>
      <c r="HEZ1025" s="351"/>
      <c r="HFA1025" s="351"/>
      <c r="HFB1025" s="351"/>
      <c r="HFC1025" s="351"/>
      <c r="HFD1025" s="351"/>
      <c r="HFE1025" s="351"/>
      <c r="HFF1025" s="351"/>
      <c r="HFG1025" s="351"/>
      <c r="HFH1025" s="351"/>
      <c r="HFI1025" s="351"/>
      <c r="HFJ1025" s="351"/>
      <c r="HFK1025" s="351"/>
      <c r="HFL1025" s="351"/>
      <c r="HFM1025" s="351"/>
      <c r="HFN1025" s="351"/>
      <c r="HFO1025" s="351"/>
      <c r="HFP1025" s="351"/>
      <c r="HFQ1025" s="351"/>
      <c r="HFR1025" s="351"/>
      <c r="HFS1025" s="351"/>
      <c r="HFT1025" s="351"/>
      <c r="HFU1025" s="351"/>
      <c r="HFV1025" s="351"/>
      <c r="HFW1025" s="351"/>
      <c r="HFX1025" s="351"/>
      <c r="HFY1025" s="351"/>
      <c r="HFZ1025" s="351"/>
      <c r="HGA1025" s="351"/>
      <c r="HGB1025" s="351"/>
      <c r="HGC1025" s="351"/>
      <c r="HGD1025" s="351"/>
      <c r="HGE1025" s="351"/>
      <c r="HGF1025" s="351"/>
      <c r="HGG1025" s="351"/>
      <c r="HGH1025" s="351"/>
      <c r="HGI1025" s="351"/>
      <c r="HGJ1025" s="351"/>
      <c r="HGK1025" s="351"/>
      <c r="HGL1025" s="351"/>
      <c r="HGM1025" s="351"/>
      <c r="HGN1025" s="351"/>
      <c r="HGO1025" s="351"/>
      <c r="HGP1025" s="351"/>
      <c r="HGQ1025" s="351"/>
      <c r="HGR1025" s="351"/>
      <c r="HGS1025" s="351"/>
      <c r="HGT1025" s="351"/>
      <c r="HGU1025" s="351"/>
      <c r="HGV1025" s="351"/>
      <c r="HGW1025" s="351"/>
      <c r="HGX1025" s="351"/>
      <c r="HGY1025" s="351"/>
      <c r="HGZ1025" s="351"/>
      <c r="HHA1025" s="351"/>
      <c r="HHB1025" s="351"/>
      <c r="HHC1025" s="351"/>
      <c r="HHD1025" s="351"/>
      <c r="HHE1025" s="351"/>
      <c r="HHF1025" s="351"/>
      <c r="HHG1025" s="351"/>
      <c r="HHH1025" s="351"/>
      <c r="HHI1025" s="351"/>
      <c r="HHJ1025" s="351"/>
      <c r="HHK1025" s="351"/>
      <c r="HHL1025" s="351"/>
      <c r="HHM1025" s="351"/>
      <c r="HHN1025" s="351"/>
      <c r="HHO1025" s="351"/>
      <c r="HHP1025" s="351"/>
      <c r="HHQ1025" s="351"/>
      <c r="HHR1025" s="351"/>
      <c r="HHS1025" s="351"/>
      <c r="HHT1025" s="351"/>
      <c r="HHU1025" s="351"/>
      <c r="HHV1025" s="351"/>
      <c r="HHW1025" s="351"/>
      <c r="HHX1025" s="351"/>
      <c r="HHY1025" s="351"/>
      <c r="HHZ1025" s="351"/>
      <c r="HIA1025" s="351"/>
      <c r="HIB1025" s="351"/>
      <c r="HIC1025" s="351"/>
      <c r="HID1025" s="351"/>
      <c r="HIE1025" s="351"/>
      <c r="HIF1025" s="351"/>
      <c r="HIG1025" s="351"/>
      <c r="HIH1025" s="351"/>
      <c r="HII1025" s="351"/>
      <c r="HIJ1025" s="351"/>
      <c r="HIK1025" s="351"/>
      <c r="HIL1025" s="351"/>
      <c r="HIM1025" s="351"/>
      <c r="HIN1025" s="351"/>
      <c r="HIO1025" s="351"/>
      <c r="HIP1025" s="351"/>
      <c r="HIQ1025" s="351"/>
      <c r="HIR1025" s="351"/>
      <c r="HIS1025" s="351"/>
      <c r="HIT1025" s="351"/>
      <c r="HIU1025" s="351"/>
      <c r="HIV1025" s="351"/>
      <c r="HIW1025" s="351"/>
      <c r="HIX1025" s="351"/>
      <c r="HIY1025" s="351"/>
      <c r="HIZ1025" s="351"/>
      <c r="HJA1025" s="351"/>
      <c r="HJB1025" s="351"/>
      <c r="HJC1025" s="351"/>
      <c r="HJD1025" s="351"/>
      <c r="HJE1025" s="351"/>
      <c r="HJF1025" s="351"/>
      <c r="HJG1025" s="351"/>
      <c r="HJH1025" s="351"/>
      <c r="HJI1025" s="351"/>
      <c r="HJJ1025" s="351"/>
      <c r="HJK1025" s="351"/>
      <c r="HJL1025" s="351"/>
      <c r="HJM1025" s="351"/>
      <c r="HJN1025" s="351"/>
      <c r="HJO1025" s="351"/>
      <c r="HJP1025" s="351"/>
      <c r="HJQ1025" s="351"/>
      <c r="HJR1025" s="351"/>
      <c r="HJS1025" s="351"/>
      <c r="HJT1025" s="351"/>
      <c r="HJU1025" s="351"/>
      <c r="HJV1025" s="351"/>
      <c r="HJW1025" s="351"/>
      <c r="HJX1025" s="351"/>
      <c r="HJY1025" s="351"/>
      <c r="HJZ1025" s="351"/>
      <c r="HKA1025" s="351"/>
      <c r="HKB1025" s="351"/>
      <c r="HKC1025" s="351"/>
      <c r="HKD1025" s="351"/>
      <c r="HKE1025" s="351"/>
      <c r="HKF1025" s="351"/>
      <c r="HKG1025" s="351"/>
      <c r="HKH1025" s="351"/>
      <c r="HKI1025" s="351"/>
      <c r="HKJ1025" s="351"/>
      <c r="HKK1025" s="351"/>
      <c r="HKL1025" s="351"/>
      <c r="HKM1025" s="351"/>
      <c r="HKN1025" s="351"/>
      <c r="HKO1025" s="351"/>
      <c r="HKP1025" s="351"/>
      <c r="HKQ1025" s="351"/>
      <c r="HKR1025" s="351"/>
      <c r="HKS1025" s="351"/>
      <c r="HKT1025" s="351"/>
      <c r="HKU1025" s="351"/>
      <c r="HKV1025" s="351"/>
      <c r="HKW1025" s="351"/>
      <c r="HKX1025" s="351"/>
      <c r="HKY1025" s="351"/>
      <c r="HKZ1025" s="351"/>
      <c r="HLA1025" s="351"/>
      <c r="HLB1025" s="351"/>
      <c r="HLC1025" s="351"/>
      <c r="HLD1025" s="351"/>
      <c r="HLE1025" s="351"/>
      <c r="HLF1025" s="351"/>
      <c r="HLG1025" s="351"/>
      <c r="HLH1025" s="351"/>
      <c r="HLI1025" s="351"/>
      <c r="HLJ1025" s="351"/>
      <c r="HLK1025" s="351"/>
      <c r="HLL1025" s="351"/>
      <c r="HLM1025" s="351"/>
      <c r="HLN1025" s="351"/>
      <c r="HLO1025" s="351"/>
      <c r="HLP1025" s="351"/>
      <c r="HLQ1025" s="351"/>
      <c r="HLR1025" s="351"/>
      <c r="HLS1025" s="351"/>
      <c r="HLT1025" s="351"/>
      <c r="HLU1025" s="351"/>
      <c r="HLV1025" s="351"/>
      <c r="HLW1025" s="351"/>
      <c r="HLX1025" s="351"/>
      <c r="HLY1025" s="351"/>
      <c r="HLZ1025" s="351"/>
      <c r="HMA1025" s="351"/>
      <c r="HMB1025" s="351"/>
      <c r="HMC1025" s="351"/>
      <c r="HMD1025" s="351"/>
      <c r="HME1025" s="351"/>
      <c r="HMF1025" s="351"/>
      <c r="HMG1025" s="351"/>
      <c r="HMH1025" s="351"/>
      <c r="HMI1025" s="351"/>
      <c r="HMJ1025" s="351"/>
      <c r="HMK1025" s="351"/>
      <c r="HML1025" s="351"/>
      <c r="HMM1025" s="351"/>
      <c r="HMN1025" s="351"/>
      <c r="HMO1025" s="351"/>
      <c r="HMP1025" s="351"/>
      <c r="HMQ1025" s="351"/>
      <c r="HMR1025" s="351"/>
      <c r="HMS1025" s="351"/>
      <c r="HMT1025" s="351"/>
      <c r="HMU1025" s="351"/>
      <c r="HMV1025" s="351"/>
      <c r="HMW1025" s="351"/>
      <c r="HMX1025" s="351"/>
      <c r="HMY1025" s="351"/>
      <c r="HMZ1025" s="351"/>
      <c r="HNA1025" s="351"/>
      <c r="HNB1025" s="351"/>
      <c r="HNC1025" s="351"/>
      <c r="HND1025" s="351"/>
      <c r="HNE1025" s="351"/>
      <c r="HNF1025" s="351"/>
      <c r="HNG1025" s="351"/>
      <c r="HNH1025" s="351"/>
      <c r="HNI1025" s="351"/>
      <c r="HNJ1025" s="351"/>
      <c r="HNK1025" s="351"/>
      <c r="HNL1025" s="351"/>
      <c r="HNM1025" s="351"/>
      <c r="HNN1025" s="351"/>
      <c r="HNO1025" s="351"/>
      <c r="HNP1025" s="351"/>
      <c r="HNQ1025" s="351"/>
      <c r="HNR1025" s="351"/>
      <c r="HNS1025" s="351"/>
      <c r="HNT1025" s="351"/>
      <c r="HNU1025" s="351"/>
      <c r="HNV1025" s="351"/>
      <c r="HNW1025" s="351"/>
      <c r="HNX1025" s="351"/>
      <c r="HNY1025" s="351"/>
      <c r="HNZ1025" s="351"/>
      <c r="HOA1025" s="351"/>
      <c r="HOB1025" s="351"/>
      <c r="HOC1025" s="351"/>
      <c r="HOD1025" s="351"/>
      <c r="HOE1025" s="351"/>
      <c r="HOF1025" s="351"/>
      <c r="HOG1025" s="351"/>
      <c r="HOH1025" s="351"/>
      <c r="HOI1025" s="351"/>
      <c r="HOJ1025" s="351"/>
      <c r="HOK1025" s="351"/>
      <c r="HOL1025" s="351"/>
      <c r="HOM1025" s="351"/>
      <c r="HON1025" s="351"/>
      <c r="HOO1025" s="351"/>
      <c r="HOP1025" s="351"/>
      <c r="HOQ1025" s="351"/>
      <c r="HOR1025" s="351"/>
      <c r="HOS1025" s="351"/>
      <c r="HOT1025" s="351"/>
      <c r="HOU1025" s="351"/>
      <c r="HOV1025" s="351"/>
      <c r="HOW1025" s="351"/>
      <c r="HOX1025" s="351"/>
      <c r="HOY1025" s="351"/>
      <c r="HOZ1025" s="351"/>
      <c r="HPA1025" s="351"/>
      <c r="HPB1025" s="351"/>
      <c r="HPC1025" s="351"/>
      <c r="HPD1025" s="351"/>
      <c r="HPE1025" s="351"/>
      <c r="HPF1025" s="351"/>
      <c r="HPG1025" s="351"/>
      <c r="HPH1025" s="351"/>
      <c r="HPI1025" s="351"/>
      <c r="HPJ1025" s="351"/>
      <c r="HPK1025" s="351"/>
      <c r="HPL1025" s="351"/>
      <c r="HPM1025" s="351"/>
      <c r="HPN1025" s="351"/>
      <c r="HPO1025" s="351"/>
      <c r="HPP1025" s="351"/>
      <c r="HPQ1025" s="351"/>
      <c r="HPR1025" s="351"/>
      <c r="HPS1025" s="351"/>
      <c r="HPT1025" s="351"/>
      <c r="HPU1025" s="351"/>
      <c r="HPV1025" s="351"/>
      <c r="HPW1025" s="351"/>
      <c r="HPX1025" s="351"/>
      <c r="HPY1025" s="351"/>
      <c r="HPZ1025" s="351"/>
      <c r="HQA1025" s="351"/>
      <c r="HQB1025" s="351"/>
      <c r="HQC1025" s="351"/>
      <c r="HQD1025" s="351"/>
      <c r="HQE1025" s="351"/>
      <c r="HQF1025" s="351"/>
      <c r="HQG1025" s="351"/>
      <c r="HQH1025" s="351"/>
      <c r="HQI1025" s="351"/>
      <c r="HQJ1025" s="351"/>
      <c r="HQK1025" s="351"/>
      <c r="HQL1025" s="351"/>
      <c r="HQM1025" s="351"/>
      <c r="HQN1025" s="351"/>
      <c r="HQO1025" s="351"/>
      <c r="HQP1025" s="351"/>
      <c r="HQQ1025" s="351"/>
      <c r="HQR1025" s="351"/>
      <c r="HQS1025" s="351"/>
      <c r="HQT1025" s="351"/>
      <c r="HQU1025" s="351"/>
      <c r="HQV1025" s="351"/>
      <c r="HQW1025" s="351"/>
      <c r="HQX1025" s="351"/>
      <c r="HQY1025" s="351"/>
      <c r="HQZ1025" s="351"/>
      <c r="HRA1025" s="351"/>
      <c r="HRB1025" s="351"/>
      <c r="HRC1025" s="351"/>
      <c r="HRD1025" s="351"/>
      <c r="HRE1025" s="351"/>
      <c r="HRF1025" s="351"/>
      <c r="HRG1025" s="351"/>
      <c r="HRH1025" s="351"/>
      <c r="HRI1025" s="351"/>
      <c r="HRJ1025" s="351"/>
      <c r="HRK1025" s="351"/>
      <c r="HRL1025" s="351"/>
      <c r="HRM1025" s="351"/>
      <c r="HRN1025" s="351"/>
      <c r="HRO1025" s="351"/>
      <c r="HRP1025" s="351"/>
      <c r="HRQ1025" s="351"/>
      <c r="HRR1025" s="351"/>
      <c r="HRS1025" s="351"/>
      <c r="HRT1025" s="351"/>
      <c r="HRU1025" s="351"/>
      <c r="HRV1025" s="351"/>
      <c r="HRW1025" s="351"/>
      <c r="HRX1025" s="351"/>
      <c r="HRY1025" s="351"/>
      <c r="HRZ1025" s="351"/>
      <c r="HSA1025" s="351"/>
      <c r="HSB1025" s="351"/>
      <c r="HSC1025" s="351"/>
      <c r="HSD1025" s="351"/>
      <c r="HSE1025" s="351"/>
      <c r="HSF1025" s="351"/>
      <c r="HSG1025" s="351"/>
      <c r="HSH1025" s="351"/>
      <c r="HSI1025" s="351"/>
      <c r="HSJ1025" s="351"/>
      <c r="HSK1025" s="351"/>
      <c r="HSL1025" s="351"/>
      <c r="HSM1025" s="351"/>
      <c r="HSN1025" s="351"/>
      <c r="HSO1025" s="351"/>
      <c r="HSP1025" s="351"/>
      <c r="HSQ1025" s="351"/>
      <c r="HSR1025" s="351"/>
      <c r="HSS1025" s="351"/>
      <c r="HST1025" s="351"/>
      <c r="HSU1025" s="351"/>
      <c r="HSV1025" s="351"/>
      <c r="HSW1025" s="351"/>
      <c r="HSX1025" s="351"/>
      <c r="HSY1025" s="351"/>
      <c r="HSZ1025" s="351"/>
      <c r="HTA1025" s="351"/>
      <c r="HTB1025" s="351"/>
      <c r="HTC1025" s="351"/>
      <c r="HTD1025" s="351"/>
      <c r="HTE1025" s="351"/>
      <c r="HTF1025" s="351"/>
      <c r="HTG1025" s="351"/>
      <c r="HTH1025" s="351"/>
      <c r="HTI1025" s="351"/>
      <c r="HTJ1025" s="351"/>
      <c r="HTK1025" s="351"/>
      <c r="HTL1025" s="351"/>
      <c r="HTM1025" s="351"/>
      <c r="HTN1025" s="351"/>
      <c r="HTO1025" s="351"/>
      <c r="HTP1025" s="351"/>
      <c r="HTQ1025" s="351"/>
      <c r="HTR1025" s="351"/>
      <c r="HTS1025" s="351"/>
      <c r="HTT1025" s="351"/>
      <c r="HTU1025" s="351"/>
      <c r="HTV1025" s="351"/>
      <c r="HTW1025" s="351"/>
      <c r="HTX1025" s="351"/>
      <c r="HTY1025" s="351"/>
      <c r="HTZ1025" s="351"/>
      <c r="HUA1025" s="351"/>
      <c r="HUB1025" s="351"/>
      <c r="HUC1025" s="351"/>
      <c r="HUD1025" s="351"/>
      <c r="HUE1025" s="351"/>
      <c r="HUF1025" s="351"/>
      <c r="HUG1025" s="351"/>
      <c r="HUH1025" s="351"/>
      <c r="HUI1025" s="351"/>
      <c r="HUJ1025" s="351"/>
      <c r="HUK1025" s="351"/>
      <c r="HUL1025" s="351"/>
      <c r="HUM1025" s="351"/>
      <c r="HUN1025" s="351"/>
      <c r="HUO1025" s="351"/>
      <c r="HUP1025" s="351"/>
      <c r="HUQ1025" s="351"/>
      <c r="HUR1025" s="351"/>
      <c r="HUS1025" s="351"/>
      <c r="HUT1025" s="351"/>
      <c r="HUU1025" s="351"/>
      <c r="HUV1025" s="351"/>
      <c r="HUW1025" s="351"/>
      <c r="HUX1025" s="351"/>
      <c r="HUY1025" s="351"/>
      <c r="HUZ1025" s="351"/>
      <c r="HVA1025" s="351"/>
      <c r="HVB1025" s="351"/>
      <c r="HVC1025" s="351"/>
      <c r="HVD1025" s="351"/>
      <c r="HVE1025" s="351"/>
      <c r="HVF1025" s="351"/>
      <c r="HVG1025" s="351"/>
      <c r="HVH1025" s="351"/>
      <c r="HVI1025" s="351"/>
      <c r="HVJ1025" s="351"/>
      <c r="HVK1025" s="351"/>
      <c r="HVL1025" s="351"/>
      <c r="HVM1025" s="351"/>
      <c r="HVN1025" s="351"/>
      <c r="HVO1025" s="351"/>
      <c r="HVP1025" s="351"/>
      <c r="HVQ1025" s="351"/>
      <c r="HVR1025" s="351"/>
      <c r="HVS1025" s="351"/>
      <c r="HVT1025" s="351"/>
      <c r="HVU1025" s="351"/>
      <c r="HVV1025" s="351"/>
      <c r="HVW1025" s="351"/>
      <c r="HVX1025" s="351"/>
      <c r="HVY1025" s="351"/>
      <c r="HVZ1025" s="351"/>
      <c r="HWA1025" s="351"/>
      <c r="HWB1025" s="351"/>
      <c r="HWC1025" s="351"/>
      <c r="HWD1025" s="351"/>
      <c r="HWE1025" s="351"/>
      <c r="HWF1025" s="351"/>
      <c r="HWG1025" s="351"/>
      <c r="HWH1025" s="351"/>
      <c r="HWI1025" s="351"/>
      <c r="HWJ1025" s="351"/>
      <c r="HWK1025" s="351"/>
      <c r="HWL1025" s="351"/>
      <c r="HWM1025" s="351"/>
      <c r="HWN1025" s="351"/>
      <c r="HWO1025" s="351"/>
      <c r="HWP1025" s="351"/>
      <c r="HWQ1025" s="351"/>
      <c r="HWR1025" s="351"/>
      <c r="HWS1025" s="351"/>
      <c r="HWT1025" s="351"/>
      <c r="HWU1025" s="351"/>
      <c r="HWV1025" s="351"/>
      <c r="HWW1025" s="351"/>
      <c r="HWX1025" s="351"/>
      <c r="HWY1025" s="351"/>
      <c r="HWZ1025" s="351"/>
      <c r="HXA1025" s="351"/>
      <c r="HXB1025" s="351"/>
      <c r="HXC1025" s="351"/>
      <c r="HXD1025" s="351"/>
      <c r="HXE1025" s="351"/>
      <c r="HXF1025" s="351"/>
      <c r="HXG1025" s="351"/>
      <c r="HXH1025" s="351"/>
      <c r="HXI1025" s="351"/>
      <c r="HXJ1025" s="351"/>
      <c r="HXK1025" s="351"/>
      <c r="HXL1025" s="351"/>
      <c r="HXM1025" s="351"/>
      <c r="HXN1025" s="351"/>
      <c r="HXO1025" s="351"/>
      <c r="HXP1025" s="351"/>
      <c r="HXQ1025" s="351"/>
      <c r="HXR1025" s="351"/>
      <c r="HXS1025" s="351"/>
      <c r="HXT1025" s="351"/>
      <c r="HXU1025" s="351"/>
      <c r="HXV1025" s="351"/>
      <c r="HXW1025" s="351"/>
      <c r="HXX1025" s="351"/>
      <c r="HXY1025" s="351"/>
      <c r="HXZ1025" s="351"/>
      <c r="HYA1025" s="351"/>
      <c r="HYB1025" s="351"/>
      <c r="HYC1025" s="351"/>
      <c r="HYD1025" s="351"/>
      <c r="HYE1025" s="351"/>
      <c r="HYF1025" s="351"/>
      <c r="HYG1025" s="351"/>
      <c r="HYH1025" s="351"/>
      <c r="HYI1025" s="351"/>
      <c r="HYJ1025" s="351"/>
      <c r="HYK1025" s="351"/>
      <c r="HYL1025" s="351"/>
      <c r="HYM1025" s="351"/>
      <c r="HYN1025" s="351"/>
      <c r="HYO1025" s="351"/>
      <c r="HYP1025" s="351"/>
      <c r="HYQ1025" s="351"/>
      <c r="HYR1025" s="351"/>
      <c r="HYS1025" s="351"/>
      <c r="HYT1025" s="351"/>
      <c r="HYU1025" s="351"/>
      <c r="HYV1025" s="351"/>
      <c r="HYW1025" s="351"/>
      <c r="HYX1025" s="351"/>
      <c r="HYY1025" s="351"/>
      <c r="HYZ1025" s="351"/>
      <c r="HZA1025" s="351"/>
      <c r="HZB1025" s="351"/>
      <c r="HZC1025" s="351"/>
      <c r="HZD1025" s="351"/>
      <c r="HZE1025" s="351"/>
      <c r="HZF1025" s="351"/>
      <c r="HZG1025" s="351"/>
      <c r="HZH1025" s="351"/>
      <c r="HZI1025" s="351"/>
      <c r="HZJ1025" s="351"/>
      <c r="HZK1025" s="351"/>
      <c r="HZL1025" s="351"/>
      <c r="HZM1025" s="351"/>
      <c r="HZN1025" s="351"/>
      <c r="HZO1025" s="351"/>
      <c r="HZP1025" s="351"/>
      <c r="HZQ1025" s="351"/>
      <c r="HZR1025" s="351"/>
      <c r="HZS1025" s="351"/>
      <c r="HZT1025" s="351"/>
      <c r="HZU1025" s="351"/>
      <c r="HZV1025" s="351"/>
      <c r="HZW1025" s="351"/>
      <c r="HZX1025" s="351"/>
      <c r="HZY1025" s="351"/>
      <c r="HZZ1025" s="351"/>
      <c r="IAA1025" s="351"/>
      <c r="IAB1025" s="351"/>
      <c r="IAC1025" s="351"/>
      <c r="IAD1025" s="351"/>
      <c r="IAE1025" s="351"/>
      <c r="IAF1025" s="351"/>
      <c r="IAG1025" s="351"/>
      <c r="IAH1025" s="351"/>
      <c r="IAI1025" s="351"/>
      <c r="IAJ1025" s="351"/>
      <c r="IAK1025" s="351"/>
      <c r="IAL1025" s="351"/>
      <c r="IAM1025" s="351"/>
      <c r="IAN1025" s="351"/>
      <c r="IAO1025" s="351"/>
      <c r="IAP1025" s="351"/>
      <c r="IAQ1025" s="351"/>
      <c r="IAR1025" s="351"/>
      <c r="IAS1025" s="351"/>
      <c r="IAT1025" s="351"/>
      <c r="IAU1025" s="351"/>
      <c r="IAV1025" s="351"/>
      <c r="IAW1025" s="351"/>
      <c r="IAX1025" s="351"/>
      <c r="IAY1025" s="351"/>
      <c r="IAZ1025" s="351"/>
      <c r="IBA1025" s="351"/>
      <c r="IBB1025" s="351"/>
      <c r="IBC1025" s="351"/>
      <c r="IBD1025" s="351"/>
      <c r="IBE1025" s="351"/>
      <c r="IBF1025" s="351"/>
      <c r="IBG1025" s="351"/>
      <c r="IBH1025" s="351"/>
      <c r="IBI1025" s="351"/>
      <c r="IBJ1025" s="351"/>
      <c r="IBK1025" s="351"/>
      <c r="IBL1025" s="351"/>
      <c r="IBM1025" s="351"/>
      <c r="IBN1025" s="351"/>
      <c r="IBO1025" s="351"/>
      <c r="IBP1025" s="351"/>
      <c r="IBQ1025" s="351"/>
      <c r="IBR1025" s="351"/>
      <c r="IBS1025" s="351"/>
      <c r="IBT1025" s="351"/>
      <c r="IBU1025" s="351"/>
      <c r="IBV1025" s="351"/>
      <c r="IBW1025" s="351"/>
      <c r="IBX1025" s="351"/>
      <c r="IBY1025" s="351"/>
      <c r="IBZ1025" s="351"/>
      <c r="ICA1025" s="351"/>
      <c r="ICB1025" s="351"/>
      <c r="ICC1025" s="351"/>
      <c r="ICD1025" s="351"/>
      <c r="ICE1025" s="351"/>
      <c r="ICF1025" s="351"/>
      <c r="ICG1025" s="351"/>
      <c r="ICH1025" s="351"/>
      <c r="ICI1025" s="351"/>
      <c r="ICJ1025" s="351"/>
      <c r="ICK1025" s="351"/>
      <c r="ICL1025" s="351"/>
      <c r="ICM1025" s="351"/>
      <c r="ICN1025" s="351"/>
      <c r="ICO1025" s="351"/>
      <c r="ICP1025" s="351"/>
      <c r="ICQ1025" s="351"/>
      <c r="ICR1025" s="351"/>
      <c r="ICS1025" s="351"/>
      <c r="ICT1025" s="351"/>
      <c r="ICU1025" s="351"/>
      <c r="ICV1025" s="351"/>
      <c r="ICW1025" s="351"/>
      <c r="ICX1025" s="351"/>
      <c r="ICY1025" s="351"/>
      <c r="ICZ1025" s="351"/>
      <c r="IDA1025" s="351"/>
      <c r="IDB1025" s="351"/>
      <c r="IDC1025" s="351"/>
      <c r="IDD1025" s="351"/>
      <c r="IDE1025" s="351"/>
      <c r="IDF1025" s="351"/>
      <c r="IDG1025" s="351"/>
      <c r="IDH1025" s="351"/>
      <c r="IDI1025" s="351"/>
      <c r="IDJ1025" s="351"/>
      <c r="IDK1025" s="351"/>
      <c r="IDL1025" s="351"/>
      <c r="IDM1025" s="351"/>
      <c r="IDN1025" s="351"/>
      <c r="IDO1025" s="351"/>
      <c r="IDP1025" s="351"/>
      <c r="IDQ1025" s="351"/>
      <c r="IDR1025" s="351"/>
      <c r="IDS1025" s="351"/>
      <c r="IDT1025" s="351"/>
      <c r="IDU1025" s="351"/>
      <c r="IDV1025" s="351"/>
      <c r="IDW1025" s="351"/>
      <c r="IDX1025" s="351"/>
      <c r="IDY1025" s="351"/>
      <c r="IDZ1025" s="351"/>
      <c r="IEA1025" s="351"/>
      <c r="IEB1025" s="351"/>
      <c r="IEC1025" s="351"/>
      <c r="IED1025" s="351"/>
      <c r="IEE1025" s="351"/>
      <c r="IEF1025" s="351"/>
      <c r="IEG1025" s="351"/>
      <c r="IEH1025" s="351"/>
      <c r="IEI1025" s="351"/>
      <c r="IEJ1025" s="351"/>
      <c r="IEK1025" s="351"/>
      <c r="IEL1025" s="351"/>
      <c r="IEM1025" s="351"/>
      <c r="IEN1025" s="351"/>
      <c r="IEO1025" s="351"/>
      <c r="IEP1025" s="351"/>
      <c r="IEQ1025" s="351"/>
      <c r="IER1025" s="351"/>
      <c r="IES1025" s="351"/>
      <c r="IET1025" s="351"/>
      <c r="IEU1025" s="351"/>
      <c r="IEV1025" s="351"/>
      <c r="IEW1025" s="351"/>
      <c r="IEX1025" s="351"/>
      <c r="IEY1025" s="351"/>
      <c r="IEZ1025" s="351"/>
      <c r="IFA1025" s="351"/>
      <c r="IFB1025" s="351"/>
      <c r="IFC1025" s="351"/>
      <c r="IFD1025" s="351"/>
      <c r="IFE1025" s="351"/>
      <c r="IFF1025" s="351"/>
      <c r="IFG1025" s="351"/>
      <c r="IFH1025" s="351"/>
      <c r="IFI1025" s="351"/>
      <c r="IFJ1025" s="351"/>
      <c r="IFK1025" s="351"/>
      <c r="IFL1025" s="351"/>
      <c r="IFM1025" s="351"/>
      <c r="IFN1025" s="351"/>
      <c r="IFO1025" s="351"/>
      <c r="IFP1025" s="351"/>
      <c r="IFQ1025" s="351"/>
      <c r="IFR1025" s="351"/>
      <c r="IFS1025" s="351"/>
      <c r="IFT1025" s="351"/>
      <c r="IFU1025" s="351"/>
      <c r="IFV1025" s="351"/>
      <c r="IFW1025" s="351"/>
      <c r="IFX1025" s="351"/>
      <c r="IFY1025" s="351"/>
      <c r="IFZ1025" s="351"/>
      <c r="IGA1025" s="351"/>
      <c r="IGB1025" s="351"/>
      <c r="IGC1025" s="351"/>
      <c r="IGD1025" s="351"/>
      <c r="IGE1025" s="351"/>
      <c r="IGF1025" s="351"/>
      <c r="IGG1025" s="351"/>
      <c r="IGH1025" s="351"/>
      <c r="IGI1025" s="351"/>
      <c r="IGJ1025" s="351"/>
      <c r="IGK1025" s="351"/>
      <c r="IGL1025" s="351"/>
      <c r="IGM1025" s="351"/>
      <c r="IGN1025" s="351"/>
      <c r="IGO1025" s="351"/>
      <c r="IGP1025" s="351"/>
      <c r="IGQ1025" s="351"/>
      <c r="IGR1025" s="351"/>
      <c r="IGS1025" s="351"/>
      <c r="IGT1025" s="351"/>
      <c r="IGU1025" s="351"/>
      <c r="IGV1025" s="351"/>
      <c r="IGW1025" s="351"/>
      <c r="IGX1025" s="351"/>
      <c r="IGY1025" s="351"/>
      <c r="IGZ1025" s="351"/>
      <c r="IHA1025" s="351"/>
      <c r="IHB1025" s="351"/>
      <c r="IHC1025" s="351"/>
      <c r="IHD1025" s="351"/>
      <c r="IHE1025" s="351"/>
      <c r="IHF1025" s="351"/>
      <c r="IHG1025" s="351"/>
      <c r="IHH1025" s="351"/>
      <c r="IHI1025" s="351"/>
      <c r="IHJ1025" s="351"/>
      <c r="IHK1025" s="351"/>
      <c r="IHL1025" s="351"/>
      <c r="IHM1025" s="351"/>
      <c r="IHN1025" s="351"/>
      <c r="IHO1025" s="351"/>
      <c r="IHP1025" s="351"/>
      <c r="IHQ1025" s="351"/>
      <c r="IHR1025" s="351"/>
      <c r="IHS1025" s="351"/>
      <c r="IHT1025" s="351"/>
      <c r="IHU1025" s="351"/>
      <c r="IHV1025" s="351"/>
      <c r="IHW1025" s="351"/>
      <c r="IHX1025" s="351"/>
      <c r="IHY1025" s="351"/>
      <c r="IHZ1025" s="351"/>
      <c r="IIA1025" s="351"/>
      <c r="IIB1025" s="351"/>
      <c r="IIC1025" s="351"/>
      <c r="IID1025" s="351"/>
      <c r="IIE1025" s="351"/>
      <c r="IIF1025" s="351"/>
      <c r="IIG1025" s="351"/>
      <c r="IIH1025" s="351"/>
      <c r="III1025" s="351"/>
      <c r="IIJ1025" s="351"/>
      <c r="IIK1025" s="351"/>
      <c r="IIL1025" s="351"/>
      <c r="IIM1025" s="351"/>
      <c r="IIN1025" s="351"/>
      <c r="IIO1025" s="351"/>
      <c r="IIP1025" s="351"/>
      <c r="IIQ1025" s="351"/>
      <c r="IIR1025" s="351"/>
      <c r="IIS1025" s="351"/>
      <c r="IIT1025" s="351"/>
      <c r="IIU1025" s="351"/>
      <c r="IIV1025" s="351"/>
      <c r="IIW1025" s="351"/>
      <c r="IIX1025" s="351"/>
      <c r="IIY1025" s="351"/>
      <c r="IIZ1025" s="351"/>
      <c r="IJA1025" s="351"/>
      <c r="IJB1025" s="351"/>
      <c r="IJC1025" s="351"/>
      <c r="IJD1025" s="351"/>
      <c r="IJE1025" s="351"/>
      <c r="IJF1025" s="351"/>
      <c r="IJG1025" s="351"/>
      <c r="IJH1025" s="351"/>
      <c r="IJI1025" s="351"/>
      <c r="IJJ1025" s="351"/>
      <c r="IJK1025" s="351"/>
      <c r="IJL1025" s="351"/>
      <c r="IJM1025" s="351"/>
      <c r="IJN1025" s="351"/>
      <c r="IJO1025" s="351"/>
      <c r="IJP1025" s="351"/>
      <c r="IJQ1025" s="351"/>
      <c r="IJR1025" s="351"/>
      <c r="IJS1025" s="351"/>
      <c r="IJT1025" s="351"/>
      <c r="IJU1025" s="351"/>
      <c r="IJV1025" s="351"/>
      <c r="IJW1025" s="351"/>
      <c r="IJX1025" s="351"/>
      <c r="IJY1025" s="351"/>
      <c r="IJZ1025" s="351"/>
      <c r="IKA1025" s="351"/>
      <c r="IKB1025" s="351"/>
      <c r="IKC1025" s="351"/>
      <c r="IKD1025" s="351"/>
      <c r="IKE1025" s="351"/>
      <c r="IKF1025" s="351"/>
      <c r="IKG1025" s="351"/>
      <c r="IKH1025" s="351"/>
      <c r="IKI1025" s="351"/>
      <c r="IKJ1025" s="351"/>
      <c r="IKK1025" s="351"/>
      <c r="IKL1025" s="351"/>
      <c r="IKM1025" s="351"/>
      <c r="IKN1025" s="351"/>
      <c r="IKO1025" s="351"/>
      <c r="IKP1025" s="351"/>
      <c r="IKQ1025" s="351"/>
      <c r="IKR1025" s="351"/>
      <c r="IKS1025" s="351"/>
      <c r="IKT1025" s="351"/>
      <c r="IKU1025" s="351"/>
      <c r="IKV1025" s="351"/>
      <c r="IKW1025" s="351"/>
      <c r="IKX1025" s="351"/>
      <c r="IKY1025" s="351"/>
      <c r="IKZ1025" s="351"/>
      <c r="ILA1025" s="351"/>
      <c r="ILB1025" s="351"/>
      <c r="ILC1025" s="351"/>
      <c r="ILD1025" s="351"/>
      <c r="ILE1025" s="351"/>
      <c r="ILF1025" s="351"/>
      <c r="ILG1025" s="351"/>
      <c r="ILH1025" s="351"/>
      <c r="ILI1025" s="351"/>
      <c r="ILJ1025" s="351"/>
      <c r="ILK1025" s="351"/>
      <c r="ILL1025" s="351"/>
      <c r="ILM1025" s="351"/>
      <c r="ILN1025" s="351"/>
      <c r="ILO1025" s="351"/>
      <c r="ILP1025" s="351"/>
      <c r="ILQ1025" s="351"/>
      <c r="ILR1025" s="351"/>
      <c r="ILS1025" s="351"/>
      <c r="ILT1025" s="351"/>
      <c r="ILU1025" s="351"/>
      <c r="ILV1025" s="351"/>
      <c r="ILW1025" s="351"/>
      <c r="ILX1025" s="351"/>
      <c r="ILY1025" s="351"/>
      <c r="ILZ1025" s="351"/>
      <c r="IMA1025" s="351"/>
      <c r="IMB1025" s="351"/>
      <c r="IMC1025" s="351"/>
      <c r="IMD1025" s="351"/>
      <c r="IME1025" s="351"/>
      <c r="IMF1025" s="351"/>
      <c r="IMG1025" s="351"/>
      <c r="IMH1025" s="351"/>
      <c r="IMI1025" s="351"/>
      <c r="IMJ1025" s="351"/>
      <c r="IMK1025" s="351"/>
      <c r="IML1025" s="351"/>
      <c r="IMM1025" s="351"/>
      <c r="IMN1025" s="351"/>
      <c r="IMO1025" s="351"/>
      <c r="IMP1025" s="351"/>
      <c r="IMQ1025" s="351"/>
      <c r="IMR1025" s="351"/>
      <c r="IMS1025" s="351"/>
      <c r="IMT1025" s="351"/>
      <c r="IMU1025" s="351"/>
      <c r="IMV1025" s="351"/>
      <c r="IMW1025" s="351"/>
      <c r="IMX1025" s="351"/>
      <c r="IMY1025" s="351"/>
      <c r="IMZ1025" s="351"/>
      <c r="INA1025" s="351"/>
      <c r="INB1025" s="351"/>
      <c r="INC1025" s="351"/>
      <c r="IND1025" s="351"/>
      <c r="INE1025" s="351"/>
      <c r="INF1025" s="351"/>
      <c r="ING1025" s="351"/>
      <c r="INH1025" s="351"/>
      <c r="INI1025" s="351"/>
      <c r="INJ1025" s="351"/>
      <c r="INK1025" s="351"/>
      <c r="INL1025" s="351"/>
      <c r="INM1025" s="351"/>
      <c r="INN1025" s="351"/>
      <c r="INO1025" s="351"/>
      <c r="INP1025" s="351"/>
      <c r="INQ1025" s="351"/>
      <c r="INR1025" s="351"/>
      <c r="INS1025" s="351"/>
      <c r="INT1025" s="351"/>
      <c r="INU1025" s="351"/>
      <c r="INV1025" s="351"/>
      <c r="INW1025" s="351"/>
      <c r="INX1025" s="351"/>
      <c r="INY1025" s="351"/>
      <c r="INZ1025" s="351"/>
      <c r="IOA1025" s="351"/>
      <c r="IOB1025" s="351"/>
      <c r="IOC1025" s="351"/>
      <c r="IOD1025" s="351"/>
      <c r="IOE1025" s="351"/>
      <c r="IOF1025" s="351"/>
      <c r="IOG1025" s="351"/>
      <c r="IOH1025" s="351"/>
      <c r="IOI1025" s="351"/>
      <c r="IOJ1025" s="351"/>
      <c r="IOK1025" s="351"/>
      <c r="IOL1025" s="351"/>
      <c r="IOM1025" s="351"/>
      <c r="ION1025" s="351"/>
      <c r="IOO1025" s="351"/>
      <c r="IOP1025" s="351"/>
      <c r="IOQ1025" s="351"/>
      <c r="IOR1025" s="351"/>
      <c r="IOS1025" s="351"/>
      <c r="IOT1025" s="351"/>
      <c r="IOU1025" s="351"/>
      <c r="IOV1025" s="351"/>
      <c r="IOW1025" s="351"/>
      <c r="IOX1025" s="351"/>
      <c r="IOY1025" s="351"/>
      <c r="IOZ1025" s="351"/>
      <c r="IPA1025" s="351"/>
      <c r="IPB1025" s="351"/>
      <c r="IPC1025" s="351"/>
      <c r="IPD1025" s="351"/>
      <c r="IPE1025" s="351"/>
      <c r="IPF1025" s="351"/>
      <c r="IPG1025" s="351"/>
      <c r="IPH1025" s="351"/>
      <c r="IPI1025" s="351"/>
      <c r="IPJ1025" s="351"/>
      <c r="IPK1025" s="351"/>
      <c r="IPL1025" s="351"/>
      <c r="IPM1025" s="351"/>
      <c r="IPN1025" s="351"/>
      <c r="IPO1025" s="351"/>
      <c r="IPP1025" s="351"/>
      <c r="IPQ1025" s="351"/>
      <c r="IPR1025" s="351"/>
      <c r="IPS1025" s="351"/>
      <c r="IPT1025" s="351"/>
      <c r="IPU1025" s="351"/>
      <c r="IPV1025" s="351"/>
      <c r="IPW1025" s="351"/>
      <c r="IPX1025" s="351"/>
      <c r="IPY1025" s="351"/>
      <c r="IPZ1025" s="351"/>
      <c r="IQA1025" s="351"/>
      <c r="IQB1025" s="351"/>
      <c r="IQC1025" s="351"/>
      <c r="IQD1025" s="351"/>
      <c r="IQE1025" s="351"/>
      <c r="IQF1025" s="351"/>
      <c r="IQG1025" s="351"/>
      <c r="IQH1025" s="351"/>
      <c r="IQI1025" s="351"/>
      <c r="IQJ1025" s="351"/>
      <c r="IQK1025" s="351"/>
      <c r="IQL1025" s="351"/>
      <c r="IQM1025" s="351"/>
      <c r="IQN1025" s="351"/>
      <c r="IQO1025" s="351"/>
      <c r="IQP1025" s="351"/>
      <c r="IQQ1025" s="351"/>
      <c r="IQR1025" s="351"/>
      <c r="IQS1025" s="351"/>
      <c r="IQT1025" s="351"/>
      <c r="IQU1025" s="351"/>
      <c r="IQV1025" s="351"/>
      <c r="IQW1025" s="351"/>
      <c r="IQX1025" s="351"/>
      <c r="IQY1025" s="351"/>
      <c r="IQZ1025" s="351"/>
      <c r="IRA1025" s="351"/>
      <c r="IRB1025" s="351"/>
      <c r="IRC1025" s="351"/>
      <c r="IRD1025" s="351"/>
      <c r="IRE1025" s="351"/>
      <c r="IRF1025" s="351"/>
      <c r="IRG1025" s="351"/>
      <c r="IRH1025" s="351"/>
      <c r="IRI1025" s="351"/>
      <c r="IRJ1025" s="351"/>
      <c r="IRK1025" s="351"/>
      <c r="IRL1025" s="351"/>
      <c r="IRM1025" s="351"/>
      <c r="IRN1025" s="351"/>
      <c r="IRO1025" s="351"/>
      <c r="IRP1025" s="351"/>
      <c r="IRQ1025" s="351"/>
      <c r="IRR1025" s="351"/>
      <c r="IRS1025" s="351"/>
      <c r="IRT1025" s="351"/>
      <c r="IRU1025" s="351"/>
      <c r="IRV1025" s="351"/>
      <c r="IRW1025" s="351"/>
      <c r="IRX1025" s="351"/>
      <c r="IRY1025" s="351"/>
      <c r="IRZ1025" s="351"/>
      <c r="ISA1025" s="351"/>
      <c r="ISB1025" s="351"/>
      <c r="ISC1025" s="351"/>
      <c r="ISD1025" s="351"/>
      <c r="ISE1025" s="351"/>
      <c r="ISF1025" s="351"/>
      <c r="ISG1025" s="351"/>
      <c r="ISH1025" s="351"/>
      <c r="ISI1025" s="351"/>
      <c r="ISJ1025" s="351"/>
      <c r="ISK1025" s="351"/>
      <c r="ISL1025" s="351"/>
      <c r="ISM1025" s="351"/>
      <c r="ISN1025" s="351"/>
      <c r="ISO1025" s="351"/>
      <c r="ISP1025" s="351"/>
      <c r="ISQ1025" s="351"/>
      <c r="ISR1025" s="351"/>
      <c r="ISS1025" s="351"/>
      <c r="IST1025" s="351"/>
      <c r="ISU1025" s="351"/>
      <c r="ISV1025" s="351"/>
      <c r="ISW1025" s="351"/>
      <c r="ISX1025" s="351"/>
      <c r="ISY1025" s="351"/>
      <c r="ISZ1025" s="351"/>
      <c r="ITA1025" s="351"/>
      <c r="ITB1025" s="351"/>
      <c r="ITC1025" s="351"/>
      <c r="ITD1025" s="351"/>
      <c r="ITE1025" s="351"/>
      <c r="ITF1025" s="351"/>
      <c r="ITG1025" s="351"/>
      <c r="ITH1025" s="351"/>
      <c r="ITI1025" s="351"/>
      <c r="ITJ1025" s="351"/>
      <c r="ITK1025" s="351"/>
      <c r="ITL1025" s="351"/>
      <c r="ITM1025" s="351"/>
      <c r="ITN1025" s="351"/>
      <c r="ITO1025" s="351"/>
      <c r="ITP1025" s="351"/>
      <c r="ITQ1025" s="351"/>
      <c r="ITR1025" s="351"/>
      <c r="ITS1025" s="351"/>
      <c r="ITT1025" s="351"/>
      <c r="ITU1025" s="351"/>
      <c r="ITV1025" s="351"/>
      <c r="ITW1025" s="351"/>
      <c r="ITX1025" s="351"/>
      <c r="ITY1025" s="351"/>
      <c r="ITZ1025" s="351"/>
      <c r="IUA1025" s="351"/>
      <c r="IUB1025" s="351"/>
      <c r="IUC1025" s="351"/>
      <c r="IUD1025" s="351"/>
      <c r="IUE1025" s="351"/>
      <c r="IUF1025" s="351"/>
      <c r="IUG1025" s="351"/>
      <c r="IUH1025" s="351"/>
      <c r="IUI1025" s="351"/>
      <c r="IUJ1025" s="351"/>
      <c r="IUK1025" s="351"/>
      <c r="IUL1025" s="351"/>
      <c r="IUM1025" s="351"/>
      <c r="IUN1025" s="351"/>
      <c r="IUO1025" s="351"/>
      <c r="IUP1025" s="351"/>
      <c r="IUQ1025" s="351"/>
      <c r="IUR1025" s="351"/>
      <c r="IUS1025" s="351"/>
      <c r="IUT1025" s="351"/>
      <c r="IUU1025" s="351"/>
      <c r="IUV1025" s="351"/>
      <c r="IUW1025" s="351"/>
      <c r="IUX1025" s="351"/>
      <c r="IUY1025" s="351"/>
      <c r="IUZ1025" s="351"/>
      <c r="IVA1025" s="351"/>
      <c r="IVB1025" s="351"/>
      <c r="IVC1025" s="351"/>
      <c r="IVD1025" s="351"/>
      <c r="IVE1025" s="351"/>
      <c r="IVF1025" s="351"/>
      <c r="IVG1025" s="351"/>
      <c r="IVH1025" s="351"/>
      <c r="IVI1025" s="351"/>
      <c r="IVJ1025" s="351"/>
      <c r="IVK1025" s="351"/>
      <c r="IVL1025" s="351"/>
      <c r="IVM1025" s="351"/>
      <c r="IVN1025" s="351"/>
      <c r="IVO1025" s="351"/>
      <c r="IVP1025" s="351"/>
      <c r="IVQ1025" s="351"/>
      <c r="IVR1025" s="351"/>
      <c r="IVS1025" s="351"/>
      <c r="IVT1025" s="351"/>
      <c r="IVU1025" s="351"/>
      <c r="IVV1025" s="351"/>
      <c r="IVW1025" s="351"/>
      <c r="IVX1025" s="351"/>
      <c r="IVY1025" s="351"/>
      <c r="IVZ1025" s="351"/>
      <c r="IWA1025" s="351"/>
      <c r="IWB1025" s="351"/>
      <c r="IWC1025" s="351"/>
      <c r="IWD1025" s="351"/>
      <c r="IWE1025" s="351"/>
      <c r="IWF1025" s="351"/>
      <c r="IWG1025" s="351"/>
      <c r="IWH1025" s="351"/>
      <c r="IWI1025" s="351"/>
      <c r="IWJ1025" s="351"/>
      <c r="IWK1025" s="351"/>
      <c r="IWL1025" s="351"/>
      <c r="IWM1025" s="351"/>
      <c r="IWN1025" s="351"/>
      <c r="IWO1025" s="351"/>
      <c r="IWP1025" s="351"/>
      <c r="IWQ1025" s="351"/>
      <c r="IWR1025" s="351"/>
      <c r="IWS1025" s="351"/>
      <c r="IWT1025" s="351"/>
      <c r="IWU1025" s="351"/>
      <c r="IWV1025" s="351"/>
      <c r="IWW1025" s="351"/>
      <c r="IWX1025" s="351"/>
      <c r="IWY1025" s="351"/>
      <c r="IWZ1025" s="351"/>
      <c r="IXA1025" s="351"/>
      <c r="IXB1025" s="351"/>
      <c r="IXC1025" s="351"/>
      <c r="IXD1025" s="351"/>
      <c r="IXE1025" s="351"/>
      <c r="IXF1025" s="351"/>
      <c r="IXG1025" s="351"/>
      <c r="IXH1025" s="351"/>
      <c r="IXI1025" s="351"/>
      <c r="IXJ1025" s="351"/>
      <c r="IXK1025" s="351"/>
      <c r="IXL1025" s="351"/>
      <c r="IXM1025" s="351"/>
      <c r="IXN1025" s="351"/>
      <c r="IXO1025" s="351"/>
      <c r="IXP1025" s="351"/>
      <c r="IXQ1025" s="351"/>
      <c r="IXR1025" s="351"/>
      <c r="IXS1025" s="351"/>
      <c r="IXT1025" s="351"/>
      <c r="IXU1025" s="351"/>
      <c r="IXV1025" s="351"/>
      <c r="IXW1025" s="351"/>
      <c r="IXX1025" s="351"/>
      <c r="IXY1025" s="351"/>
      <c r="IXZ1025" s="351"/>
      <c r="IYA1025" s="351"/>
      <c r="IYB1025" s="351"/>
      <c r="IYC1025" s="351"/>
      <c r="IYD1025" s="351"/>
      <c r="IYE1025" s="351"/>
      <c r="IYF1025" s="351"/>
      <c r="IYG1025" s="351"/>
      <c r="IYH1025" s="351"/>
      <c r="IYI1025" s="351"/>
      <c r="IYJ1025" s="351"/>
      <c r="IYK1025" s="351"/>
      <c r="IYL1025" s="351"/>
      <c r="IYM1025" s="351"/>
      <c r="IYN1025" s="351"/>
      <c r="IYO1025" s="351"/>
      <c r="IYP1025" s="351"/>
      <c r="IYQ1025" s="351"/>
      <c r="IYR1025" s="351"/>
      <c r="IYS1025" s="351"/>
      <c r="IYT1025" s="351"/>
      <c r="IYU1025" s="351"/>
      <c r="IYV1025" s="351"/>
      <c r="IYW1025" s="351"/>
      <c r="IYX1025" s="351"/>
      <c r="IYY1025" s="351"/>
      <c r="IYZ1025" s="351"/>
      <c r="IZA1025" s="351"/>
      <c r="IZB1025" s="351"/>
      <c r="IZC1025" s="351"/>
      <c r="IZD1025" s="351"/>
      <c r="IZE1025" s="351"/>
      <c r="IZF1025" s="351"/>
      <c r="IZG1025" s="351"/>
      <c r="IZH1025" s="351"/>
      <c r="IZI1025" s="351"/>
      <c r="IZJ1025" s="351"/>
      <c r="IZK1025" s="351"/>
      <c r="IZL1025" s="351"/>
      <c r="IZM1025" s="351"/>
      <c r="IZN1025" s="351"/>
      <c r="IZO1025" s="351"/>
      <c r="IZP1025" s="351"/>
      <c r="IZQ1025" s="351"/>
      <c r="IZR1025" s="351"/>
      <c r="IZS1025" s="351"/>
      <c r="IZT1025" s="351"/>
      <c r="IZU1025" s="351"/>
      <c r="IZV1025" s="351"/>
      <c r="IZW1025" s="351"/>
      <c r="IZX1025" s="351"/>
      <c r="IZY1025" s="351"/>
      <c r="IZZ1025" s="351"/>
      <c r="JAA1025" s="351"/>
      <c r="JAB1025" s="351"/>
      <c r="JAC1025" s="351"/>
      <c r="JAD1025" s="351"/>
      <c r="JAE1025" s="351"/>
      <c r="JAF1025" s="351"/>
      <c r="JAG1025" s="351"/>
      <c r="JAH1025" s="351"/>
      <c r="JAI1025" s="351"/>
      <c r="JAJ1025" s="351"/>
      <c r="JAK1025" s="351"/>
      <c r="JAL1025" s="351"/>
      <c r="JAM1025" s="351"/>
      <c r="JAN1025" s="351"/>
      <c r="JAO1025" s="351"/>
      <c r="JAP1025" s="351"/>
      <c r="JAQ1025" s="351"/>
      <c r="JAR1025" s="351"/>
      <c r="JAS1025" s="351"/>
      <c r="JAT1025" s="351"/>
      <c r="JAU1025" s="351"/>
      <c r="JAV1025" s="351"/>
      <c r="JAW1025" s="351"/>
      <c r="JAX1025" s="351"/>
      <c r="JAY1025" s="351"/>
      <c r="JAZ1025" s="351"/>
      <c r="JBA1025" s="351"/>
      <c r="JBB1025" s="351"/>
      <c r="JBC1025" s="351"/>
      <c r="JBD1025" s="351"/>
      <c r="JBE1025" s="351"/>
      <c r="JBF1025" s="351"/>
      <c r="JBG1025" s="351"/>
      <c r="JBH1025" s="351"/>
      <c r="JBI1025" s="351"/>
      <c r="JBJ1025" s="351"/>
      <c r="JBK1025" s="351"/>
      <c r="JBL1025" s="351"/>
      <c r="JBM1025" s="351"/>
      <c r="JBN1025" s="351"/>
      <c r="JBO1025" s="351"/>
      <c r="JBP1025" s="351"/>
      <c r="JBQ1025" s="351"/>
      <c r="JBR1025" s="351"/>
      <c r="JBS1025" s="351"/>
      <c r="JBT1025" s="351"/>
      <c r="JBU1025" s="351"/>
      <c r="JBV1025" s="351"/>
      <c r="JBW1025" s="351"/>
      <c r="JBX1025" s="351"/>
      <c r="JBY1025" s="351"/>
      <c r="JBZ1025" s="351"/>
      <c r="JCA1025" s="351"/>
      <c r="JCB1025" s="351"/>
      <c r="JCC1025" s="351"/>
      <c r="JCD1025" s="351"/>
      <c r="JCE1025" s="351"/>
      <c r="JCF1025" s="351"/>
      <c r="JCG1025" s="351"/>
      <c r="JCH1025" s="351"/>
      <c r="JCI1025" s="351"/>
      <c r="JCJ1025" s="351"/>
      <c r="JCK1025" s="351"/>
      <c r="JCL1025" s="351"/>
      <c r="JCM1025" s="351"/>
      <c r="JCN1025" s="351"/>
      <c r="JCO1025" s="351"/>
      <c r="JCP1025" s="351"/>
      <c r="JCQ1025" s="351"/>
      <c r="JCR1025" s="351"/>
      <c r="JCS1025" s="351"/>
      <c r="JCT1025" s="351"/>
      <c r="JCU1025" s="351"/>
      <c r="JCV1025" s="351"/>
      <c r="JCW1025" s="351"/>
      <c r="JCX1025" s="351"/>
      <c r="JCY1025" s="351"/>
      <c r="JCZ1025" s="351"/>
      <c r="JDA1025" s="351"/>
      <c r="JDB1025" s="351"/>
      <c r="JDC1025" s="351"/>
      <c r="JDD1025" s="351"/>
      <c r="JDE1025" s="351"/>
      <c r="JDF1025" s="351"/>
      <c r="JDG1025" s="351"/>
      <c r="JDH1025" s="351"/>
      <c r="JDI1025" s="351"/>
      <c r="JDJ1025" s="351"/>
      <c r="JDK1025" s="351"/>
      <c r="JDL1025" s="351"/>
      <c r="JDM1025" s="351"/>
      <c r="JDN1025" s="351"/>
      <c r="JDO1025" s="351"/>
      <c r="JDP1025" s="351"/>
      <c r="JDQ1025" s="351"/>
      <c r="JDR1025" s="351"/>
      <c r="JDS1025" s="351"/>
      <c r="JDT1025" s="351"/>
      <c r="JDU1025" s="351"/>
      <c r="JDV1025" s="351"/>
      <c r="JDW1025" s="351"/>
      <c r="JDX1025" s="351"/>
      <c r="JDY1025" s="351"/>
      <c r="JDZ1025" s="351"/>
      <c r="JEA1025" s="351"/>
      <c r="JEB1025" s="351"/>
      <c r="JEC1025" s="351"/>
      <c r="JED1025" s="351"/>
      <c r="JEE1025" s="351"/>
      <c r="JEF1025" s="351"/>
      <c r="JEG1025" s="351"/>
      <c r="JEH1025" s="351"/>
      <c r="JEI1025" s="351"/>
      <c r="JEJ1025" s="351"/>
      <c r="JEK1025" s="351"/>
      <c r="JEL1025" s="351"/>
      <c r="JEM1025" s="351"/>
      <c r="JEN1025" s="351"/>
      <c r="JEO1025" s="351"/>
      <c r="JEP1025" s="351"/>
      <c r="JEQ1025" s="351"/>
      <c r="JER1025" s="351"/>
      <c r="JES1025" s="351"/>
      <c r="JET1025" s="351"/>
      <c r="JEU1025" s="351"/>
      <c r="JEV1025" s="351"/>
      <c r="JEW1025" s="351"/>
      <c r="JEX1025" s="351"/>
      <c r="JEY1025" s="351"/>
      <c r="JEZ1025" s="351"/>
      <c r="JFA1025" s="351"/>
      <c r="JFB1025" s="351"/>
      <c r="JFC1025" s="351"/>
      <c r="JFD1025" s="351"/>
      <c r="JFE1025" s="351"/>
      <c r="JFF1025" s="351"/>
      <c r="JFG1025" s="351"/>
      <c r="JFH1025" s="351"/>
      <c r="JFI1025" s="351"/>
      <c r="JFJ1025" s="351"/>
      <c r="JFK1025" s="351"/>
      <c r="JFL1025" s="351"/>
      <c r="JFM1025" s="351"/>
      <c r="JFN1025" s="351"/>
      <c r="JFO1025" s="351"/>
      <c r="JFP1025" s="351"/>
      <c r="JFQ1025" s="351"/>
      <c r="JFR1025" s="351"/>
      <c r="JFS1025" s="351"/>
      <c r="JFT1025" s="351"/>
      <c r="JFU1025" s="351"/>
      <c r="JFV1025" s="351"/>
      <c r="JFW1025" s="351"/>
      <c r="JFX1025" s="351"/>
      <c r="JFY1025" s="351"/>
      <c r="JFZ1025" s="351"/>
      <c r="JGA1025" s="351"/>
      <c r="JGB1025" s="351"/>
      <c r="JGC1025" s="351"/>
      <c r="JGD1025" s="351"/>
      <c r="JGE1025" s="351"/>
      <c r="JGF1025" s="351"/>
      <c r="JGG1025" s="351"/>
      <c r="JGH1025" s="351"/>
      <c r="JGI1025" s="351"/>
      <c r="JGJ1025" s="351"/>
      <c r="JGK1025" s="351"/>
      <c r="JGL1025" s="351"/>
      <c r="JGM1025" s="351"/>
      <c r="JGN1025" s="351"/>
      <c r="JGO1025" s="351"/>
      <c r="JGP1025" s="351"/>
      <c r="JGQ1025" s="351"/>
      <c r="JGR1025" s="351"/>
      <c r="JGS1025" s="351"/>
      <c r="JGT1025" s="351"/>
      <c r="JGU1025" s="351"/>
      <c r="JGV1025" s="351"/>
      <c r="JGW1025" s="351"/>
      <c r="JGX1025" s="351"/>
      <c r="JGY1025" s="351"/>
      <c r="JGZ1025" s="351"/>
      <c r="JHA1025" s="351"/>
      <c r="JHB1025" s="351"/>
      <c r="JHC1025" s="351"/>
      <c r="JHD1025" s="351"/>
      <c r="JHE1025" s="351"/>
      <c r="JHF1025" s="351"/>
      <c r="JHG1025" s="351"/>
      <c r="JHH1025" s="351"/>
      <c r="JHI1025" s="351"/>
      <c r="JHJ1025" s="351"/>
      <c r="JHK1025" s="351"/>
      <c r="JHL1025" s="351"/>
      <c r="JHM1025" s="351"/>
      <c r="JHN1025" s="351"/>
      <c r="JHO1025" s="351"/>
      <c r="JHP1025" s="351"/>
      <c r="JHQ1025" s="351"/>
      <c r="JHR1025" s="351"/>
      <c r="JHS1025" s="351"/>
      <c r="JHT1025" s="351"/>
      <c r="JHU1025" s="351"/>
      <c r="JHV1025" s="351"/>
      <c r="JHW1025" s="351"/>
      <c r="JHX1025" s="351"/>
      <c r="JHY1025" s="351"/>
      <c r="JHZ1025" s="351"/>
      <c r="JIA1025" s="351"/>
      <c r="JIB1025" s="351"/>
      <c r="JIC1025" s="351"/>
      <c r="JID1025" s="351"/>
      <c r="JIE1025" s="351"/>
      <c r="JIF1025" s="351"/>
      <c r="JIG1025" s="351"/>
      <c r="JIH1025" s="351"/>
      <c r="JII1025" s="351"/>
      <c r="JIJ1025" s="351"/>
      <c r="JIK1025" s="351"/>
      <c r="JIL1025" s="351"/>
      <c r="JIM1025" s="351"/>
      <c r="JIN1025" s="351"/>
      <c r="JIO1025" s="351"/>
      <c r="JIP1025" s="351"/>
      <c r="JIQ1025" s="351"/>
      <c r="JIR1025" s="351"/>
      <c r="JIS1025" s="351"/>
      <c r="JIT1025" s="351"/>
      <c r="JIU1025" s="351"/>
      <c r="JIV1025" s="351"/>
      <c r="JIW1025" s="351"/>
      <c r="JIX1025" s="351"/>
      <c r="JIY1025" s="351"/>
      <c r="JIZ1025" s="351"/>
      <c r="JJA1025" s="351"/>
      <c r="JJB1025" s="351"/>
      <c r="JJC1025" s="351"/>
      <c r="JJD1025" s="351"/>
      <c r="JJE1025" s="351"/>
      <c r="JJF1025" s="351"/>
      <c r="JJG1025" s="351"/>
      <c r="JJH1025" s="351"/>
      <c r="JJI1025" s="351"/>
      <c r="JJJ1025" s="351"/>
      <c r="JJK1025" s="351"/>
      <c r="JJL1025" s="351"/>
      <c r="JJM1025" s="351"/>
      <c r="JJN1025" s="351"/>
      <c r="JJO1025" s="351"/>
      <c r="JJP1025" s="351"/>
      <c r="JJQ1025" s="351"/>
      <c r="JJR1025" s="351"/>
      <c r="JJS1025" s="351"/>
      <c r="JJT1025" s="351"/>
      <c r="JJU1025" s="351"/>
      <c r="JJV1025" s="351"/>
      <c r="JJW1025" s="351"/>
      <c r="JJX1025" s="351"/>
      <c r="JJY1025" s="351"/>
      <c r="JJZ1025" s="351"/>
      <c r="JKA1025" s="351"/>
      <c r="JKB1025" s="351"/>
      <c r="JKC1025" s="351"/>
      <c r="JKD1025" s="351"/>
      <c r="JKE1025" s="351"/>
      <c r="JKF1025" s="351"/>
      <c r="JKG1025" s="351"/>
      <c r="JKH1025" s="351"/>
      <c r="JKI1025" s="351"/>
      <c r="JKJ1025" s="351"/>
      <c r="JKK1025" s="351"/>
      <c r="JKL1025" s="351"/>
      <c r="JKM1025" s="351"/>
      <c r="JKN1025" s="351"/>
      <c r="JKO1025" s="351"/>
      <c r="JKP1025" s="351"/>
      <c r="JKQ1025" s="351"/>
      <c r="JKR1025" s="351"/>
      <c r="JKS1025" s="351"/>
      <c r="JKT1025" s="351"/>
      <c r="JKU1025" s="351"/>
      <c r="JKV1025" s="351"/>
      <c r="JKW1025" s="351"/>
      <c r="JKX1025" s="351"/>
      <c r="JKY1025" s="351"/>
      <c r="JKZ1025" s="351"/>
      <c r="JLA1025" s="351"/>
      <c r="JLB1025" s="351"/>
      <c r="JLC1025" s="351"/>
      <c r="JLD1025" s="351"/>
      <c r="JLE1025" s="351"/>
      <c r="JLF1025" s="351"/>
      <c r="JLG1025" s="351"/>
      <c r="JLH1025" s="351"/>
      <c r="JLI1025" s="351"/>
      <c r="JLJ1025" s="351"/>
      <c r="JLK1025" s="351"/>
      <c r="JLL1025" s="351"/>
      <c r="JLM1025" s="351"/>
      <c r="JLN1025" s="351"/>
      <c r="JLO1025" s="351"/>
      <c r="JLP1025" s="351"/>
      <c r="JLQ1025" s="351"/>
      <c r="JLR1025" s="351"/>
      <c r="JLS1025" s="351"/>
      <c r="JLT1025" s="351"/>
      <c r="JLU1025" s="351"/>
      <c r="JLV1025" s="351"/>
      <c r="JLW1025" s="351"/>
      <c r="JLX1025" s="351"/>
      <c r="JLY1025" s="351"/>
      <c r="JLZ1025" s="351"/>
      <c r="JMA1025" s="351"/>
      <c r="JMB1025" s="351"/>
      <c r="JMC1025" s="351"/>
      <c r="JMD1025" s="351"/>
      <c r="JME1025" s="351"/>
      <c r="JMF1025" s="351"/>
      <c r="JMG1025" s="351"/>
      <c r="JMH1025" s="351"/>
      <c r="JMI1025" s="351"/>
      <c r="JMJ1025" s="351"/>
      <c r="JMK1025" s="351"/>
      <c r="JML1025" s="351"/>
      <c r="JMM1025" s="351"/>
      <c r="JMN1025" s="351"/>
      <c r="JMO1025" s="351"/>
      <c r="JMP1025" s="351"/>
      <c r="JMQ1025" s="351"/>
      <c r="JMR1025" s="351"/>
      <c r="JMS1025" s="351"/>
      <c r="JMT1025" s="351"/>
      <c r="JMU1025" s="351"/>
      <c r="JMV1025" s="351"/>
      <c r="JMW1025" s="351"/>
      <c r="JMX1025" s="351"/>
      <c r="JMY1025" s="351"/>
      <c r="JMZ1025" s="351"/>
      <c r="JNA1025" s="351"/>
      <c r="JNB1025" s="351"/>
      <c r="JNC1025" s="351"/>
      <c r="JND1025" s="351"/>
      <c r="JNE1025" s="351"/>
      <c r="JNF1025" s="351"/>
      <c r="JNG1025" s="351"/>
      <c r="JNH1025" s="351"/>
      <c r="JNI1025" s="351"/>
      <c r="JNJ1025" s="351"/>
      <c r="JNK1025" s="351"/>
      <c r="JNL1025" s="351"/>
      <c r="JNM1025" s="351"/>
      <c r="JNN1025" s="351"/>
      <c r="JNO1025" s="351"/>
      <c r="JNP1025" s="351"/>
      <c r="JNQ1025" s="351"/>
      <c r="JNR1025" s="351"/>
      <c r="JNS1025" s="351"/>
      <c r="JNT1025" s="351"/>
      <c r="JNU1025" s="351"/>
      <c r="JNV1025" s="351"/>
      <c r="JNW1025" s="351"/>
      <c r="JNX1025" s="351"/>
      <c r="JNY1025" s="351"/>
      <c r="JNZ1025" s="351"/>
      <c r="JOA1025" s="351"/>
      <c r="JOB1025" s="351"/>
      <c r="JOC1025" s="351"/>
      <c r="JOD1025" s="351"/>
      <c r="JOE1025" s="351"/>
      <c r="JOF1025" s="351"/>
      <c r="JOG1025" s="351"/>
      <c r="JOH1025" s="351"/>
      <c r="JOI1025" s="351"/>
      <c r="JOJ1025" s="351"/>
      <c r="JOK1025" s="351"/>
      <c r="JOL1025" s="351"/>
      <c r="JOM1025" s="351"/>
      <c r="JON1025" s="351"/>
      <c r="JOO1025" s="351"/>
      <c r="JOP1025" s="351"/>
      <c r="JOQ1025" s="351"/>
      <c r="JOR1025" s="351"/>
      <c r="JOS1025" s="351"/>
      <c r="JOT1025" s="351"/>
      <c r="JOU1025" s="351"/>
      <c r="JOV1025" s="351"/>
      <c r="JOW1025" s="351"/>
      <c r="JOX1025" s="351"/>
      <c r="JOY1025" s="351"/>
      <c r="JOZ1025" s="351"/>
      <c r="JPA1025" s="351"/>
      <c r="JPB1025" s="351"/>
      <c r="JPC1025" s="351"/>
      <c r="JPD1025" s="351"/>
      <c r="JPE1025" s="351"/>
      <c r="JPF1025" s="351"/>
      <c r="JPG1025" s="351"/>
      <c r="JPH1025" s="351"/>
      <c r="JPI1025" s="351"/>
      <c r="JPJ1025" s="351"/>
      <c r="JPK1025" s="351"/>
      <c r="JPL1025" s="351"/>
      <c r="JPM1025" s="351"/>
      <c r="JPN1025" s="351"/>
      <c r="JPO1025" s="351"/>
      <c r="JPP1025" s="351"/>
      <c r="JPQ1025" s="351"/>
      <c r="JPR1025" s="351"/>
      <c r="JPS1025" s="351"/>
      <c r="JPT1025" s="351"/>
      <c r="JPU1025" s="351"/>
      <c r="JPV1025" s="351"/>
      <c r="JPW1025" s="351"/>
      <c r="JPX1025" s="351"/>
      <c r="JPY1025" s="351"/>
      <c r="JPZ1025" s="351"/>
      <c r="JQA1025" s="351"/>
      <c r="JQB1025" s="351"/>
      <c r="JQC1025" s="351"/>
      <c r="JQD1025" s="351"/>
      <c r="JQE1025" s="351"/>
      <c r="JQF1025" s="351"/>
      <c r="JQG1025" s="351"/>
      <c r="JQH1025" s="351"/>
      <c r="JQI1025" s="351"/>
      <c r="JQJ1025" s="351"/>
      <c r="JQK1025" s="351"/>
      <c r="JQL1025" s="351"/>
      <c r="JQM1025" s="351"/>
      <c r="JQN1025" s="351"/>
      <c r="JQO1025" s="351"/>
      <c r="JQP1025" s="351"/>
      <c r="JQQ1025" s="351"/>
      <c r="JQR1025" s="351"/>
      <c r="JQS1025" s="351"/>
      <c r="JQT1025" s="351"/>
      <c r="JQU1025" s="351"/>
      <c r="JQV1025" s="351"/>
      <c r="JQW1025" s="351"/>
      <c r="JQX1025" s="351"/>
      <c r="JQY1025" s="351"/>
      <c r="JQZ1025" s="351"/>
      <c r="JRA1025" s="351"/>
      <c r="JRB1025" s="351"/>
      <c r="JRC1025" s="351"/>
      <c r="JRD1025" s="351"/>
      <c r="JRE1025" s="351"/>
      <c r="JRF1025" s="351"/>
      <c r="JRG1025" s="351"/>
      <c r="JRH1025" s="351"/>
      <c r="JRI1025" s="351"/>
      <c r="JRJ1025" s="351"/>
      <c r="JRK1025" s="351"/>
      <c r="JRL1025" s="351"/>
      <c r="JRM1025" s="351"/>
      <c r="JRN1025" s="351"/>
      <c r="JRO1025" s="351"/>
      <c r="JRP1025" s="351"/>
      <c r="JRQ1025" s="351"/>
      <c r="JRR1025" s="351"/>
      <c r="JRS1025" s="351"/>
      <c r="JRT1025" s="351"/>
      <c r="JRU1025" s="351"/>
      <c r="JRV1025" s="351"/>
      <c r="JRW1025" s="351"/>
      <c r="JRX1025" s="351"/>
      <c r="JRY1025" s="351"/>
      <c r="JRZ1025" s="351"/>
      <c r="JSA1025" s="351"/>
      <c r="JSB1025" s="351"/>
      <c r="JSC1025" s="351"/>
      <c r="JSD1025" s="351"/>
      <c r="JSE1025" s="351"/>
      <c r="JSF1025" s="351"/>
      <c r="JSG1025" s="351"/>
      <c r="JSH1025" s="351"/>
      <c r="JSI1025" s="351"/>
      <c r="JSJ1025" s="351"/>
      <c r="JSK1025" s="351"/>
      <c r="JSL1025" s="351"/>
      <c r="JSM1025" s="351"/>
      <c r="JSN1025" s="351"/>
      <c r="JSO1025" s="351"/>
      <c r="JSP1025" s="351"/>
      <c r="JSQ1025" s="351"/>
      <c r="JSR1025" s="351"/>
      <c r="JSS1025" s="351"/>
      <c r="JST1025" s="351"/>
      <c r="JSU1025" s="351"/>
      <c r="JSV1025" s="351"/>
      <c r="JSW1025" s="351"/>
      <c r="JSX1025" s="351"/>
      <c r="JSY1025" s="351"/>
      <c r="JSZ1025" s="351"/>
      <c r="JTA1025" s="351"/>
      <c r="JTB1025" s="351"/>
      <c r="JTC1025" s="351"/>
      <c r="JTD1025" s="351"/>
      <c r="JTE1025" s="351"/>
      <c r="JTF1025" s="351"/>
      <c r="JTG1025" s="351"/>
      <c r="JTH1025" s="351"/>
      <c r="JTI1025" s="351"/>
      <c r="JTJ1025" s="351"/>
      <c r="JTK1025" s="351"/>
      <c r="JTL1025" s="351"/>
      <c r="JTM1025" s="351"/>
      <c r="JTN1025" s="351"/>
      <c r="JTO1025" s="351"/>
      <c r="JTP1025" s="351"/>
      <c r="JTQ1025" s="351"/>
      <c r="JTR1025" s="351"/>
      <c r="JTS1025" s="351"/>
      <c r="JTT1025" s="351"/>
      <c r="JTU1025" s="351"/>
      <c r="JTV1025" s="351"/>
      <c r="JTW1025" s="351"/>
      <c r="JTX1025" s="351"/>
      <c r="JTY1025" s="351"/>
      <c r="JTZ1025" s="351"/>
      <c r="JUA1025" s="351"/>
      <c r="JUB1025" s="351"/>
      <c r="JUC1025" s="351"/>
      <c r="JUD1025" s="351"/>
      <c r="JUE1025" s="351"/>
      <c r="JUF1025" s="351"/>
      <c r="JUG1025" s="351"/>
      <c r="JUH1025" s="351"/>
      <c r="JUI1025" s="351"/>
      <c r="JUJ1025" s="351"/>
      <c r="JUK1025" s="351"/>
      <c r="JUL1025" s="351"/>
      <c r="JUM1025" s="351"/>
      <c r="JUN1025" s="351"/>
      <c r="JUO1025" s="351"/>
      <c r="JUP1025" s="351"/>
      <c r="JUQ1025" s="351"/>
      <c r="JUR1025" s="351"/>
      <c r="JUS1025" s="351"/>
      <c r="JUT1025" s="351"/>
      <c r="JUU1025" s="351"/>
      <c r="JUV1025" s="351"/>
      <c r="JUW1025" s="351"/>
      <c r="JUX1025" s="351"/>
      <c r="JUY1025" s="351"/>
      <c r="JUZ1025" s="351"/>
      <c r="JVA1025" s="351"/>
      <c r="JVB1025" s="351"/>
      <c r="JVC1025" s="351"/>
      <c r="JVD1025" s="351"/>
      <c r="JVE1025" s="351"/>
      <c r="JVF1025" s="351"/>
      <c r="JVG1025" s="351"/>
      <c r="JVH1025" s="351"/>
      <c r="JVI1025" s="351"/>
      <c r="JVJ1025" s="351"/>
      <c r="JVK1025" s="351"/>
      <c r="JVL1025" s="351"/>
      <c r="JVM1025" s="351"/>
      <c r="JVN1025" s="351"/>
      <c r="JVO1025" s="351"/>
      <c r="JVP1025" s="351"/>
      <c r="JVQ1025" s="351"/>
      <c r="JVR1025" s="351"/>
      <c r="JVS1025" s="351"/>
      <c r="JVT1025" s="351"/>
      <c r="JVU1025" s="351"/>
      <c r="JVV1025" s="351"/>
      <c r="JVW1025" s="351"/>
      <c r="JVX1025" s="351"/>
      <c r="JVY1025" s="351"/>
      <c r="JVZ1025" s="351"/>
      <c r="JWA1025" s="351"/>
      <c r="JWB1025" s="351"/>
      <c r="JWC1025" s="351"/>
      <c r="JWD1025" s="351"/>
      <c r="JWE1025" s="351"/>
      <c r="JWF1025" s="351"/>
      <c r="JWG1025" s="351"/>
      <c r="JWH1025" s="351"/>
      <c r="JWI1025" s="351"/>
      <c r="JWJ1025" s="351"/>
      <c r="JWK1025" s="351"/>
      <c r="JWL1025" s="351"/>
      <c r="JWM1025" s="351"/>
      <c r="JWN1025" s="351"/>
      <c r="JWO1025" s="351"/>
      <c r="JWP1025" s="351"/>
      <c r="JWQ1025" s="351"/>
      <c r="JWR1025" s="351"/>
      <c r="JWS1025" s="351"/>
      <c r="JWT1025" s="351"/>
      <c r="JWU1025" s="351"/>
      <c r="JWV1025" s="351"/>
      <c r="JWW1025" s="351"/>
      <c r="JWX1025" s="351"/>
      <c r="JWY1025" s="351"/>
      <c r="JWZ1025" s="351"/>
      <c r="JXA1025" s="351"/>
      <c r="JXB1025" s="351"/>
      <c r="JXC1025" s="351"/>
      <c r="JXD1025" s="351"/>
      <c r="JXE1025" s="351"/>
      <c r="JXF1025" s="351"/>
      <c r="JXG1025" s="351"/>
      <c r="JXH1025" s="351"/>
      <c r="JXI1025" s="351"/>
      <c r="JXJ1025" s="351"/>
      <c r="JXK1025" s="351"/>
      <c r="JXL1025" s="351"/>
      <c r="JXM1025" s="351"/>
      <c r="JXN1025" s="351"/>
      <c r="JXO1025" s="351"/>
      <c r="JXP1025" s="351"/>
      <c r="JXQ1025" s="351"/>
      <c r="JXR1025" s="351"/>
      <c r="JXS1025" s="351"/>
      <c r="JXT1025" s="351"/>
      <c r="JXU1025" s="351"/>
      <c r="JXV1025" s="351"/>
      <c r="JXW1025" s="351"/>
      <c r="JXX1025" s="351"/>
      <c r="JXY1025" s="351"/>
      <c r="JXZ1025" s="351"/>
      <c r="JYA1025" s="351"/>
      <c r="JYB1025" s="351"/>
      <c r="JYC1025" s="351"/>
      <c r="JYD1025" s="351"/>
      <c r="JYE1025" s="351"/>
      <c r="JYF1025" s="351"/>
      <c r="JYG1025" s="351"/>
      <c r="JYH1025" s="351"/>
      <c r="JYI1025" s="351"/>
      <c r="JYJ1025" s="351"/>
      <c r="JYK1025" s="351"/>
      <c r="JYL1025" s="351"/>
      <c r="JYM1025" s="351"/>
      <c r="JYN1025" s="351"/>
      <c r="JYO1025" s="351"/>
      <c r="JYP1025" s="351"/>
      <c r="JYQ1025" s="351"/>
      <c r="JYR1025" s="351"/>
      <c r="JYS1025" s="351"/>
      <c r="JYT1025" s="351"/>
      <c r="JYU1025" s="351"/>
      <c r="JYV1025" s="351"/>
      <c r="JYW1025" s="351"/>
      <c r="JYX1025" s="351"/>
      <c r="JYY1025" s="351"/>
      <c r="JYZ1025" s="351"/>
      <c r="JZA1025" s="351"/>
      <c r="JZB1025" s="351"/>
      <c r="JZC1025" s="351"/>
      <c r="JZD1025" s="351"/>
      <c r="JZE1025" s="351"/>
      <c r="JZF1025" s="351"/>
      <c r="JZG1025" s="351"/>
      <c r="JZH1025" s="351"/>
      <c r="JZI1025" s="351"/>
      <c r="JZJ1025" s="351"/>
      <c r="JZK1025" s="351"/>
      <c r="JZL1025" s="351"/>
      <c r="JZM1025" s="351"/>
      <c r="JZN1025" s="351"/>
      <c r="JZO1025" s="351"/>
      <c r="JZP1025" s="351"/>
      <c r="JZQ1025" s="351"/>
      <c r="JZR1025" s="351"/>
      <c r="JZS1025" s="351"/>
      <c r="JZT1025" s="351"/>
      <c r="JZU1025" s="351"/>
      <c r="JZV1025" s="351"/>
      <c r="JZW1025" s="351"/>
      <c r="JZX1025" s="351"/>
      <c r="JZY1025" s="351"/>
      <c r="JZZ1025" s="351"/>
      <c r="KAA1025" s="351"/>
      <c r="KAB1025" s="351"/>
      <c r="KAC1025" s="351"/>
      <c r="KAD1025" s="351"/>
      <c r="KAE1025" s="351"/>
      <c r="KAF1025" s="351"/>
      <c r="KAG1025" s="351"/>
      <c r="KAH1025" s="351"/>
      <c r="KAI1025" s="351"/>
      <c r="KAJ1025" s="351"/>
      <c r="KAK1025" s="351"/>
      <c r="KAL1025" s="351"/>
      <c r="KAM1025" s="351"/>
      <c r="KAN1025" s="351"/>
      <c r="KAO1025" s="351"/>
      <c r="KAP1025" s="351"/>
      <c r="KAQ1025" s="351"/>
      <c r="KAR1025" s="351"/>
      <c r="KAS1025" s="351"/>
      <c r="KAT1025" s="351"/>
      <c r="KAU1025" s="351"/>
      <c r="KAV1025" s="351"/>
      <c r="KAW1025" s="351"/>
      <c r="KAX1025" s="351"/>
      <c r="KAY1025" s="351"/>
      <c r="KAZ1025" s="351"/>
      <c r="KBA1025" s="351"/>
      <c r="KBB1025" s="351"/>
      <c r="KBC1025" s="351"/>
      <c r="KBD1025" s="351"/>
      <c r="KBE1025" s="351"/>
      <c r="KBF1025" s="351"/>
      <c r="KBG1025" s="351"/>
      <c r="KBH1025" s="351"/>
      <c r="KBI1025" s="351"/>
      <c r="KBJ1025" s="351"/>
      <c r="KBK1025" s="351"/>
      <c r="KBL1025" s="351"/>
      <c r="KBM1025" s="351"/>
      <c r="KBN1025" s="351"/>
      <c r="KBO1025" s="351"/>
      <c r="KBP1025" s="351"/>
      <c r="KBQ1025" s="351"/>
      <c r="KBR1025" s="351"/>
      <c r="KBS1025" s="351"/>
      <c r="KBT1025" s="351"/>
      <c r="KBU1025" s="351"/>
      <c r="KBV1025" s="351"/>
      <c r="KBW1025" s="351"/>
      <c r="KBX1025" s="351"/>
      <c r="KBY1025" s="351"/>
      <c r="KBZ1025" s="351"/>
      <c r="KCA1025" s="351"/>
      <c r="KCB1025" s="351"/>
      <c r="KCC1025" s="351"/>
      <c r="KCD1025" s="351"/>
      <c r="KCE1025" s="351"/>
      <c r="KCF1025" s="351"/>
      <c r="KCG1025" s="351"/>
      <c r="KCH1025" s="351"/>
      <c r="KCI1025" s="351"/>
      <c r="KCJ1025" s="351"/>
      <c r="KCK1025" s="351"/>
      <c r="KCL1025" s="351"/>
      <c r="KCM1025" s="351"/>
      <c r="KCN1025" s="351"/>
      <c r="KCO1025" s="351"/>
      <c r="KCP1025" s="351"/>
      <c r="KCQ1025" s="351"/>
      <c r="KCR1025" s="351"/>
      <c r="KCS1025" s="351"/>
      <c r="KCT1025" s="351"/>
      <c r="KCU1025" s="351"/>
      <c r="KCV1025" s="351"/>
      <c r="KCW1025" s="351"/>
      <c r="KCX1025" s="351"/>
      <c r="KCY1025" s="351"/>
      <c r="KCZ1025" s="351"/>
      <c r="KDA1025" s="351"/>
      <c r="KDB1025" s="351"/>
      <c r="KDC1025" s="351"/>
      <c r="KDD1025" s="351"/>
      <c r="KDE1025" s="351"/>
      <c r="KDF1025" s="351"/>
      <c r="KDG1025" s="351"/>
      <c r="KDH1025" s="351"/>
      <c r="KDI1025" s="351"/>
      <c r="KDJ1025" s="351"/>
      <c r="KDK1025" s="351"/>
      <c r="KDL1025" s="351"/>
      <c r="KDM1025" s="351"/>
      <c r="KDN1025" s="351"/>
      <c r="KDO1025" s="351"/>
      <c r="KDP1025" s="351"/>
      <c r="KDQ1025" s="351"/>
      <c r="KDR1025" s="351"/>
      <c r="KDS1025" s="351"/>
      <c r="KDT1025" s="351"/>
      <c r="KDU1025" s="351"/>
      <c r="KDV1025" s="351"/>
      <c r="KDW1025" s="351"/>
      <c r="KDX1025" s="351"/>
      <c r="KDY1025" s="351"/>
      <c r="KDZ1025" s="351"/>
      <c r="KEA1025" s="351"/>
      <c r="KEB1025" s="351"/>
      <c r="KEC1025" s="351"/>
      <c r="KED1025" s="351"/>
      <c r="KEE1025" s="351"/>
      <c r="KEF1025" s="351"/>
      <c r="KEG1025" s="351"/>
      <c r="KEH1025" s="351"/>
      <c r="KEI1025" s="351"/>
      <c r="KEJ1025" s="351"/>
      <c r="KEK1025" s="351"/>
      <c r="KEL1025" s="351"/>
      <c r="KEM1025" s="351"/>
      <c r="KEN1025" s="351"/>
      <c r="KEO1025" s="351"/>
      <c r="KEP1025" s="351"/>
      <c r="KEQ1025" s="351"/>
      <c r="KER1025" s="351"/>
      <c r="KES1025" s="351"/>
      <c r="KET1025" s="351"/>
      <c r="KEU1025" s="351"/>
      <c r="KEV1025" s="351"/>
      <c r="KEW1025" s="351"/>
      <c r="KEX1025" s="351"/>
      <c r="KEY1025" s="351"/>
      <c r="KEZ1025" s="351"/>
      <c r="KFA1025" s="351"/>
      <c r="KFB1025" s="351"/>
      <c r="KFC1025" s="351"/>
      <c r="KFD1025" s="351"/>
      <c r="KFE1025" s="351"/>
      <c r="KFF1025" s="351"/>
      <c r="KFG1025" s="351"/>
      <c r="KFH1025" s="351"/>
      <c r="KFI1025" s="351"/>
      <c r="KFJ1025" s="351"/>
      <c r="KFK1025" s="351"/>
      <c r="KFL1025" s="351"/>
      <c r="KFM1025" s="351"/>
      <c r="KFN1025" s="351"/>
      <c r="KFO1025" s="351"/>
      <c r="KFP1025" s="351"/>
      <c r="KFQ1025" s="351"/>
      <c r="KFR1025" s="351"/>
      <c r="KFS1025" s="351"/>
      <c r="KFT1025" s="351"/>
      <c r="KFU1025" s="351"/>
      <c r="KFV1025" s="351"/>
      <c r="KFW1025" s="351"/>
      <c r="KFX1025" s="351"/>
      <c r="KFY1025" s="351"/>
      <c r="KFZ1025" s="351"/>
      <c r="KGA1025" s="351"/>
      <c r="KGB1025" s="351"/>
      <c r="KGC1025" s="351"/>
      <c r="KGD1025" s="351"/>
      <c r="KGE1025" s="351"/>
      <c r="KGF1025" s="351"/>
      <c r="KGG1025" s="351"/>
      <c r="KGH1025" s="351"/>
      <c r="KGI1025" s="351"/>
      <c r="KGJ1025" s="351"/>
      <c r="KGK1025" s="351"/>
      <c r="KGL1025" s="351"/>
      <c r="KGM1025" s="351"/>
      <c r="KGN1025" s="351"/>
      <c r="KGO1025" s="351"/>
      <c r="KGP1025" s="351"/>
      <c r="KGQ1025" s="351"/>
      <c r="KGR1025" s="351"/>
      <c r="KGS1025" s="351"/>
      <c r="KGT1025" s="351"/>
      <c r="KGU1025" s="351"/>
      <c r="KGV1025" s="351"/>
      <c r="KGW1025" s="351"/>
      <c r="KGX1025" s="351"/>
      <c r="KGY1025" s="351"/>
      <c r="KGZ1025" s="351"/>
      <c r="KHA1025" s="351"/>
      <c r="KHB1025" s="351"/>
      <c r="KHC1025" s="351"/>
      <c r="KHD1025" s="351"/>
      <c r="KHE1025" s="351"/>
      <c r="KHF1025" s="351"/>
      <c r="KHG1025" s="351"/>
      <c r="KHH1025" s="351"/>
      <c r="KHI1025" s="351"/>
      <c r="KHJ1025" s="351"/>
      <c r="KHK1025" s="351"/>
      <c r="KHL1025" s="351"/>
      <c r="KHM1025" s="351"/>
      <c r="KHN1025" s="351"/>
      <c r="KHO1025" s="351"/>
      <c r="KHP1025" s="351"/>
      <c r="KHQ1025" s="351"/>
      <c r="KHR1025" s="351"/>
      <c r="KHS1025" s="351"/>
      <c r="KHT1025" s="351"/>
      <c r="KHU1025" s="351"/>
      <c r="KHV1025" s="351"/>
      <c r="KHW1025" s="351"/>
      <c r="KHX1025" s="351"/>
      <c r="KHY1025" s="351"/>
      <c r="KHZ1025" s="351"/>
      <c r="KIA1025" s="351"/>
      <c r="KIB1025" s="351"/>
      <c r="KIC1025" s="351"/>
      <c r="KID1025" s="351"/>
      <c r="KIE1025" s="351"/>
      <c r="KIF1025" s="351"/>
      <c r="KIG1025" s="351"/>
      <c r="KIH1025" s="351"/>
      <c r="KII1025" s="351"/>
      <c r="KIJ1025" s="351"/>
      <c r="KIK1025" s="351"/>
      <c r="KIL1025" s="351"/>
      <c r="KIM1025" s="351"/>
      <c r="KIN1025" s="351"/>
      <c r="KIO1025" s="351"/>
      <c r="KIP1025" s="351"/>
      <c r="KIQ1025" s="351"/>
      <c r="KIR1025" s="351"/>
      <c r="KIS1025" s="351"/>
      <c r="KIT1025" s="351"/>
      <c r="KIU1025" s="351"/>
      <c r="KIV1025" s="351"/>
      <c r="KIW1025" s="351"/>
      <c r="KIX1025" s="351"/>
      <c r="KIY1025" s="351"/>
      <c r="KIZ1025" s="351"/>
      <c r="KJA1025" s="351"/>
      <c r="KJB1025" s="351"/>
      <c r="KJC1025" s="351"/>
      <c r="KJD1025" s="351"/>
      <c r="KJE1025" s="351"/>
      <c r="KJF1025" s="351"/>
      <c r="KJG1025" s="351"/>
      <c r="KJH1025" s="351"/>
      <c r="KJI1025" s="351"/>
      <c r="KJJ1025" s="351"/>
      <c r="KJK1025" s="351"/>
      <c r="KJL1025" s="351"/>
      <c r="KJM1025" s="351"/>
      <c r="KJN1025" s="351"/>
      <c r="KJO1025" s="351"/>
      <c r="KJP1025" s="351"/>
      <c r="KJQ1025" s="351"/>
      <c r="KJR1025" s="351"/>
      <c r="KJS1025" s="351"/>
      <c r="KJT1025" s="351"/>
      <c r="KJU1025" s="351"/>
      <c r="KJV1025" s="351"/>
      <c r="KJW1025" s="351"/>
      <c r="KJX1025" s="351"/>
      <c r="KJY1025" s="351"/>
      <c r="KJZ1025" s="351"/>
      <c r="KKA1025" s="351"/>
      <c r="KKB1025" s="351"/>
      <c r="KKC1025" s="351"/>
      <c r="KKD1025" s="351"/>
      <c r="KKE1025" s="351"/>
      <c r="KKF1025" s="351"/>
      <c r="KKG1025" s="351"/>
      <c r="KKH1025" s="351"/>
      <c r="KKI1025" s="351"/>
      <c r="KKJ1025" s="351"/>
      <c r="KKK1025" s="351"/>
      <c r="KKL1025" s="351"/>
      <c r="KKM1025" s="351"/>
      <c r="KKN1025" s="351"/>
      <c r="KKO1025" s="351"/>
      <c r="KKP1025" s="351"/>
      <c r="KKQ1025" s="351"/>
      <c r="KKR1025" s="351"/>
      <c r="KKS1025" s="351"/>
      <c r="KKT1025" s="351"/>
      <c r="KKU1025" s="351"/>
      <c r="KKV1025" s="351"/>
      <c r="KKW1025" s="351"/>
      <c r="KKX1025" s="351"/>
      <c r="KKY1025" s="351"/>
      <c r="KKZ1025" s="351"/>
      <c r="KLA1025" s="351"/>
      <c r="KLB1025" s="351"/>
      <c r="KLC1025" s="351"/>
      <c r="KLD1025" s="351"/>
      <c r="KLE1025" s="351"/>
      <c r="KLF1025" s="351"/>
      <c r="KLG1025" s="351"/>
      <c r="KLH1025" s="351"/>
      <c r="KLI1025" s="351"/>
      <c r="KLJ1025" s="351"/>
      <c r="KLK1025" s="351"/>
      <c r="KLL1025" s="351"/>
      <c r="KLM1025" s="351"/>
      <c r="KLN1025" s="351"/>
      <c r="KLO1025" s="351"/>
      <c r="KLP1025" s="351"/>
      <c r="KLQ1025" s="351"/>
      <c r="KLR1025" s="351"/>
      <c r="KLS1025" s="351"/>
      <c r="KLT1025" s="351"/>
      <c r="KLU1025" s="351"/>
      <c r="KLV1025" s="351"/>
      <c r="KLW1025" s="351"/>
      <c r="KLX1025" s="351"/>
      <c r="KLY1025" s="351"/>
      <c r="KLZ1025" s="351"/>
      <c r="KMA1025" s="351"/>
      <c r="KMB1025" s="351"/>
      <c r="KMC1025" s="351"/>
      <c r="KMD1025" s="351"/>
      <c r="KME1025" s="351"/>
      <c r="KMF1025" s="351"/>
      <c r="KMG1025" s="351"/>
      <c r="KMH1025" s="351"/>
      <c r="KMI1025" s="351"/>
      <c r="KMJ1025" s="351"/>
      <c r="KMK1025" s="351"/>
      <c r="KML1025" s="351"/>
      <c r="KMM1025" s="351"/>
      <c r="KMN1025" s="351"/>
      <c r="KMO1025" s="351"/>
      <c r="KMP1025" s="351"/>
      <c r="KMQ1025" s="351"/>
      <c r="KMR1025" s="351"/>
      <c r="KMS1025" s="351"/>
      <c r="KMT1025" s="351"/>
      <c r="KMU1025" s="351"/>
      <c r="KMV1025" s="351"/>
      <c r="KMW1025" s="351"/>
      <c r="KMX1025" s="351"/>
      <c r="KMY1025" s="351"/>
      <c r="KMZ1025" s="351"/>
      <c r="KNA1025" s="351"/>
      <c r="KNB1025" s="351"/>
      <c r="KNC1025" s="351"/>
      <c r="KND1025" s="351"/>
      <c r="KNE1025" s="351"/>
      <c r="KNF1025" s="351"/>
      <c r="KNG1025" s="351"/>
      <c r="KNH1025" s="351"/>
      <c r="KNI1025" s="351"/>
      <c r="KNJ1025" s="351"/>
      <c r="KNK1025" s="351"/>
      <c r="KNL1025" s="351"/>
      <c r="KNM1025" s="351"/>
      <c r="KNN1025" s="351"/>
      <c r="KNO1025" s="351"/>
      <c r="KNP1025" s="351"/>
      <c r="KNQ1025" s="351"/>
      <c r="KNR1025" s="351"/>
      <c r="KNS1025" s="351"/>
      <c r="KNT1025" s="351"/>
      <c r="KNU1025" s="351"/>
      <c r="KNV1025" s="351"/>
      <c r="KNW1025" s="351"/>
      <c r="KNX1025" s="351"/>
      <c r="KNY1025" s="351"/>
      <c r="KNZ1025" s="351"/>
      <c r="KOA1025" s="351"/>
      <c r="KOB1025" s="351"/>
      <c r="KOC1025" s="351"/>
      <c r="KOD1025" s="351"/>
      <c r="KOE1025" s="351"/>
      <c r="KOF1025" s="351"/>
      <c r="KOG1025" s="351"/>
      <c r="KOH1025" s="351"/>
      <c r="KOI1025" s="351"/>
      <c r="KOJ1025" s="351"/>
      <c r="KOK1025" s="351"/>
      <c r="KOL1025" s="351"/>
      <c r="KOM1025" s="351"/>
      <c r="KON1025" s="351"/>
      <c r="KOO1025" s="351"/>
      <c r="KOP1025" s="351"/>
      <c r="KOQ1025" s="351"/>
      <c r="KOR1025" s="351"/>
      <c r="KOS1025" s="351"/>
      <c r="KOT1025" s="351"/>
      <c r="KOU1025" s="351"/>
      <c r="KOV1025" s="351"/>
      <c r="KOW1025" s="351"/>
      <c r="KOX1025" s="351"/>
      <c r="KOY1025" s="351"/>
      <c r="KOZ1025" s="351"/>
      <c r="KPA1025" s="351"/>
      <c r="KPB1025" s="351"/>
      <c r="KPC1025" s="351"/>
      <c r="KPD1025" s="351"/>
      <c r="KPE1025" s="351"/>
      <c r="KPF1025" s="351"/>
      <c r="KPG1025" s="351"/>
      <c r="KPH1025" s="351"/>
      <c r="KPI1025" s="351"/>
      <c r="KPJ1025" s="351"/>
      <c r="KPK1025" s="351"/>
      <c r="KPL1025" s="351"/>
      <c r="KPM1025" s="351"/>
      <c r="KPN1025" s="351"/>
      <c r="KPO1025" s="351"/>
      <c r="KPP1025" s="351"/>
      <c r="KPQ1025" s="351"/>
      <c r="KPR1025" s="351"/>
      <c r="KPS1025" s="351"/>
      <c r="KPT1025" s="351"/>
      <c r="KPU1025" s="351"/>
      <c r="KPV1025" s="351"/>
      <c r="KPW1025" s="351"/>
      <c r="KPX1025" s="351"/>
      <c r="KPY1025" s="351"/>
      <c r="KPZ1025" s="351"/>
      <c r="KQA1025" s="351"/>
      <c r="KQB1025" s="351"/>
      <c r="KQC1025" s="351"/>
      <c r="KQD1025" s="351"/>
      <c r="KQE1025" s="351"/>
      <c r="KQF1025" s="351"/>
      <c r="KQG1025" s="351"/>
      <c r="KQH1025" s="351"/>
      <c r="KQI1025" s="351"/>
      <c r="KQJ1025" s="351"/>
      <c r="KQK1025" s="351"/>
      <c r="KQL1025" s="351"/>
      <c r="KQM1025" s="351"/>
      <c r="KQN1025" s="351"/>
      <c r="KQO1025" s="351"/>
      <c r="KQP1025" s="351"/>
      <c r="KQQ1025" s="351"/>
      <c r="KQR1025" s="351"/>
      <c r="KQS1025" s="351"/>
      <c r="KQT1025" s="351"/>
      <c r="KQU1025" s="351"/>
      <c r="KQV1025" s="351"/>
      <c r="KQW1025" s="351"/>
      <c r="KQX1025" s="351"/>
      <c r="KQY1025" s="351"/>
      <c r="KQZ1025" s="351"/>
      <c r="KRA1025" s="351"/>
      <c r="KRB1025" s="351"/>
      <c r="KRC1025" s="351"/>
      <c r="KRD1025" s="351"/>
      <c r="KRE1025" s="351"/>
      <c r="KRF1025" s="351"/>
      <c r="KRG1025" s="351"/>
      <c r="KRH1025" s="351"/>
      <c r="KRI1025" s="351"/>
      <c r="KRJ1025" s="351"/>
      <c r="KRK1025" s="351"/>
      <c r="KRL1025" s="351"/>
      <c r="KRM1025" s="351"/>
      <c r="KRN1025" s="351"/>
      <c r="KRO1025" s="351"/>
      <c r="KRP1025" s="351"/>
      <c r="KRQ1025" s="351"/>
      <c r="KRR1025" s="351"/>
      <c r="KRS1025" s="351"/>
      <c r="KRT1025" s="351"/>
      <c r="KRU1025" s="351"/>
      <c r="KRV1025" s="351"/>
      <c r="KRW1025" s="351"/>
      <c r="KRX1025" s="351"/>
      <c r="KRY1025" s="351"/>
      <c r="KRZ1025" s="351"/>
      <c r="KSA1025" s="351"/>
      <c r="KSB1025" s="351"/>
      <c r="KSC1025" s="351"/>
      <c r="KSD1025" s="351"/>
      <c r="KSE1025" s="351"/>
      <c r="KSF1025" s="351"/>
      <c r="KSG1025" s="351"/>
      <c r="KSH1025" s="351"/>
      <c r="KSI1025" s="351"/>
      <c r="KSJ1025" s="351"/>
      <c r="KSK1025" s="351"/>
      <c r="KSL1025" s="351"/>
      <c r="KSM1025" s="351"/>
      <c r="KSN1025" s="351"/>
      <c r="KSO1025" s="351"/>
      <c r="KSP1025" s="351"/>
      <c r="KSQ1025" s="351"/>
      <c r="KSR1025" s="351"/>
      <c r="KSS1025" s="351"/>
      <c r="KST1025" s="351"/>
      <c r="KSU1025" s="351"/>
      <c r="KSV1025" s="351"/>
      <c r="KSW1025" s="351"/>
      <c r="KSX1025" s="351"/>
      <c r="KSY1025" s="351"/>
      <c r="KSZ1025" s="351"/>
      <c r="KTA1025" s="351"/>
      <c r="KTB1025" s="351"/>
      <c r="KTC1025" s="351"/>
      <c r="KTD1025" s="351"/>
      <c r="KTE1025" s="351"/>
      <c r="KTF1025" s="351"/>
      <c r="KTG1025" s="351"/>
      <c r="KTH1025" s="351"/>
      <c r="KTI1025" s="351"/>
      <c r="KTJ1025" s="351"/>
      <c r="KTK1025" s="351"/>
      <c r="KTL1025" s="351"/>
      <c r="KTM1025" s="351"/>
      <c r="KTN1025" s="351"/>
      <c r="KTO1025" s="351"/>
      <c r="KTP1025" s="351"/>
      <c r="KTQ1025" s="351"/>
      <c r="KTR1025" s="351"/>
      <c r="KTS1025" s="351"/>
      <c r="KTT1025" s="351"/>
      <c r="KTU1025" s="351"/>
      <c r="KTV1025" s="351"/>
      <c r="KTW1025" s="351"/>
      <c r="KTX1025" s="351"/>
      <c r="KTY1025" s="351"/>
      <c r="KTZ1025" s="351"/>
      <c r="KUA1025" s="351"/>
      <c r="KUB1025" s="351"/>
      <c r="KUC1025" s="351"/>
      <c r="KUD1025" s="351"/>
      <c r="KUE1025" s="351"/>
      <c r="KUF1025" s="351"/>
      <c r="KUG1025" s="351"/>
      <c r="KUH1025" s="351"/>
      <c r="KUI1025" s="351"/>
      <c r="KUJ1025" s="351"/>
      <c r="KUK1025" s="351"/>
      <c r="KUL1025" s="351"/>
      <c r="KUM1025" s="351"/>
      <c r="KUN1025" s="351"/>
      <c r="KUO1025" s="351"/>
      <c r="KUP1025" s="351"/>
      <c r="KUQ1025" s="351"/>
      <c r="KUR1025" s="351"/>
      <c r="KUS1025" s="351"/>
      <c r="KUT1025" s="351"/>
      <c r="KUU1025" s="351"/>
      <c r="KUV1025" s="351"/>
      <c r="KUW1025" s="351"/>
      <c r="KUX1025" s="351"/>
      <c r="KUY1025" s="351"/>
      <c r="KUZ1025" s="351"/>
      <c r="KVA1025" s="351"/>
      <c r="KVB1025" s="351"/>
      <c r="KVC1025" s="351"/>
      <c r="KVD1025" s="351"/>
      <c r="KVE1025" s="351"/>
      <c r="KVF1025" s="351"/>
      <c r="KVG1025" s="351"/>
      <c r="KVH1025" s="351"/>
      <c r="KVI1025" s="351"/>
      <c r="KVJ1025" s="351"/>
      <c r="KVK1025" s="351"/>
      <c r="KVL1025" s="351"/>
      <c r="KVM1025" s="351"/>
      <c r="KVN1025" s="351"/>
      <c r="KVO1025" s="351"/>
      <c r="KVP1025" s="351"/>
      <c r="KVQ1025" s="351"/>
      <c r="KVR1025" s="351"/>
      <c r="KVS1025" s="351"/>
      <c r="KVT1025" s="351"/>
      <c r="KVU1025" s="351"/>
      <c r="KVV1025" s="351"/>
      <c r="KVW1025" s="351"/>
      <c r="KVX1025" s="351"/>
      <c r="KVY1025" s="351"/>
      <c r="KVZ1025" s="351"/>
      <c r="KWA1025" s="351"/>
      <c r="KWB1025" s="351"/>
      <c r="KWC1025" s="351"/>
      <c r="KWD1025" s="351"/>
      <c r="KWE1025" s="351"/>
      <c r="KWF1025" s="351"/>
      <c r="KWG1025" s="351"/>
      <c r="KWH1025" s="351"/>
      <c r="KWI1025" s="351"/>
      <c r="KWJ1025" s="351"/>
      <c r="KWK1025" s="351"/>
      <c r="KWL1025" s="351"/>
      <c r="KWM1025" s="351"/>
      <c r="KWN1025" s="351"/>
      <c r="KWO1025" s="351"/>
      <c r="KWP1025" s="351"/>
      <c r="KWQ1025" s="351"/>
      <c r="KWR1025" s="351"/>
      <c r="KWS1025" s="351"/>
      <c r="KWT1025" s="351"/>
      <c r="KWU1025" s="351"/>
      <c r="KWV1025" s="351"/>
      <c r="KWW1025" s="351"/>
      <c r="KWX1025" s="351"/>
      <c r="KWY1025" s="351"/>
      <c r="KWZ1025" s="351"/>
      <c r="KXA1025" s="351"/>
      <c r="KXB1025" s="351"/>
      <c r="KXC1025" s="351"/>
      <c r="KXD1025" s="351"/>
      <c r="KXE1025" s="351"/>
      <c r="KXF1025" s="351"/>
      <c r="KXG1025" s="351"/>
      <c r="KXH1025" s="351"/>
      <c r="KXI1025" s="351"/>
      <c r="KXJ1025" s="351"/>
      <c r="KXK1025" s="351"/>
      <c r="KXL1025" s="351"/>
      <c r="KXM1025" s="351"/>
      <c r="KXN1025" s="351"/>
      <c r="KXO1025" s="351"/>
      <c r="KXP1025" s="351"/>
      <c r="KXQ1025" s="351"/>
      <c r="KXR1025" s="351"/>
      <c r="KXS1025" s="351"/>
      <c r="KXT1025" s="351"/>
      <c r="KXU1025" s="351"/>
      <c r="KXV1025" s="351"/>
      <c r="KXW1025" s="351"/>
      <c r="KXX1025" s="351"/>
      <c r="KXY1025" s="351"/>
      <c r="KXZ1025" s="351"/>
      <c r="KYA1025" s="351"/>
      <c r="KYB1025" s="351"/>
      <c r="KYC1025" s="351"/>
      <c r="KYD1025" s="351"/>
      <c r="KYE1025" s="351"/>
      <c r="KYF1025" s="351"/>
      <c r="KYG1025" s="351"/>
      <c r="KYH1025" s="351"/>
      <c r="KYI1025" s="351"/>
      <c r="KYJ1025" s="351"/>
      <c r="KYK1025" s="351"/>
      <c r="KYL1025" s="351"/>
      <c r="KYM1025" s="351"/>
      <c r="KYN1025" s="351"/>
      <c r="KYO1025" s="351"/>
      <c r="KYP1025" s="351"/>
      <c r="KYQ1025" s="351"/>
      <c r="KYR1025" s="351"/>
      <c r="KYS1025" s="351"/>
      <c r="KYT1025" s="351"/>
      <c r="KYU1025" s="351"/>
      <c r="KYV1025" s="351"/>
      <c r="KYW1025" s="351"/>
      <c r="KYX1025" s="351"/>
      <c r="KYY1025" s="351"/>
      <c r="KYZ1025" s="351"/>
      <c r="KZA1025" s="351"/>
      <c r="KZB1025" s="351"/>
      <c r="KZC1025" s="351"/>
      <c r="KZD1025" s="351"/>
      <c r="KZE1025" s="351"/>
      <c r="KZF1025" s="351"/>
      <c r="KZG1025" s="351"/>
      <c r="KZH1025" s="351"/>
      <c r="KZI1025" s="351"/>
      <c r="KZJ1025" s="351"/>
      <c r="KZK1025" s="351"/>
      <c r="KZL1025" s="351"/>
      <c r="KZM1025" s="351"/>
      <c r="KZN1025" s="351"/>
      <c r="KZO1025" s="351"/>
      <c r="KZP1025" s="351"/>
      <c r="KZQ1025" s="351"/>
      <c r="KZR1025" s="351"/>
      <c r="KZS1025" s="351"/>
      <c r="KZT1025" s="351"/>
      <c r="KZU1025" s="351"/>
      <c r="KZV1025" s="351"/>
      <c r="KZW1025" s="351"/>
      <c r="KZX1025" s="351"/>
      <c r="KZY1025" s="351"/>
      <c r="KZZ1025" s="351"/>
      <c r="LAA1025" s="351"/>
      <c r="LAB1025" s="351"/>
      <c r="LAC1025" s="351"/>
      <c r="LAD1025" s="351"/>
      <c r="LAE1025" s="351"/>
      <c r="LAF1025" s="351"/>
      <c r="LAG1025" s="351"/>
      <c r="LAH1025" s="351"/>
      <c r="LAI1025" s="351"/>
      <c r="LAJ1025" s="351"/>
      <c r="LAK1025" s="351"/>
      <c r="LAL1025" s="351"/>
      <c r="LAM1025" s="351"/>
      <c r="LAN1025" s="351"/>
      <c r="LAO1025" s="351"/>
      <c r="LAP1025" s="351"/>
      <c r="LAQ1025" s="351"/>
      <c r="LAR1025" s="351"/>
      <c r="LAS1025" s="351"/>
      <c r="LAT1025" s="351"/>
      <c r="LAU1025" s="351"/>
      <c r="LAV1025" s="351"/>
      <c r="LAW1025" s="351"/>
      <c r="LAX1025" s="351"/>
      <c r="LAY1025" s="351"/>
      <c r="LAZ1025" s="351"/>
      <c r="LBA1025" s="351"/>
      <c r="LBB1025" s="351"/>
      <c r="LBC1025" s="351"/>
      <c r="LBD1025" s="351"/>
      <c r="LBE1025" s="351"/>
      <c r="LBF1025" s="351"/>
      <c r="LBG1025" s="351"/>
      <c r="LBH1025" s="351"/>
      <c r="LBI1025" s="351"/>
      <c r="LBJ1025" s="351"/>
      <c r="LBK1025" s="351"/>
      <c r="LBL1025" s="351"/>
      <c r="LBM1025" s="351"/>
      <c r="LBN1025" s="351"/>
      <c r="LBO1025" s="351"/>
      <c r="LBP1025" s="351"/>
      <c r="LBQ1025" s="351"/>
      <c r="LBR1025" s="351"/>
      <c r="LBS1025" s="351"/>
      <c r="LBT1025" s="351"/>
      <c r="LBU1025" s="351"/>
      <c r="LBV1025" s="351"/>
      <c r="LBW1025" s="351"/>
      <c r="LBX1025" s="351"/>
      <c r="LBY1025" s="351"/>
      <c r="LBZ1025" s="351"/>
      <c r="LCA1025" s="351"/>
      <c r="LCB1025" s="351"/>
      <c r="LCC1025" s="351"/>
      <c r="LCD1025" s="351"/>
      <c r="LCE1025" s="351"/>
      <c r="LCF1025" s="351"/>
      <c r="LCG1025" s="351"/>
      <c r="LCH1025" s="351"/>
      <c r="LCI1025" s="351"/>
      <c r="LCJ1025" s="351"/>
      <c r="LCK1025" s="351"/>
      <c r="LCL1025" s="351"/>
      <c r="LCM1025" s="351"/>
      <c r="LCN1025" s="351"/>
      <c r="LCO1025" s="351"/>
      <c r="LCP1025" s="351"/>
      <c r="LCQ1025" s="351"/>
      <c r="LCR1025" s="351"/>
      <c r="LCS1025" s="351"/>
      <c r="LCT1025" s="351"/>
      <c r="LCU1025" s="351"/>
      <c r="LCV1025" s="351"/>
      <c r="LCW1025" s="351"/>
      <c r="LCX1025" s="351"/>
      <c r="LCY1025" s="351"/>
      <c r="LCZ1025" s="351"/>
      <c r="LDA1025" s="351"/>
      <c r="LDB1025" s="351"/>
      <c r="LDC1025" s="351"/>
      <c r="LDD1025" s="351"/>
      <c r="LDE1025" s="351"/>
      <c r="LDF1025" s="351"/>
      <c r="LDG1025" s="351"/>
      <c r="LDH1025" s="351"/>
      <c r="LDI1025" s="351"/>
      <c r="LDJ1025" s="351"/>
      <c r="LDK1025" s="351"/>
      <c r="LDL1025" s="351"/>
      <c r="LDM1025" s="351"/>
      <c r="LDN1025" s="351"/>
      <c r="LDO1025" s="351"/>
      <c r="LDP1025" s="351"/>
      <c r="LDQ1025" s="351"/>
      <c r="LDR1025" s="351"/>
      <c r="LDS1025" s="351"/>
      <c r="LDT1025" s="351"/>
      <c r="LDU1025" s="351"/>
      <c r="LDV1025" s="351"/>
      <c r="LDW1025" s="351"/>
      <c r="LDX1025" s="351"/>
      <c r="LDY1025" s="351"/>
      <c r="LDZ1025" s="351"/>
      <c r="LEA1025" s="351"/>
      <c r="LEB1025" s="351"/>
      <c r="LEC1025" s="351"/>
      <c r="LED1025" s="351"/>
      <c r="LEE1025" s="351"/>
      <c r="LEF1025" s="351"/>
      <c r="LEG1025" s="351"/>
      <c r="LEH1025" s="351"/>
      <c r="LEI1025" s="351"/>
      <c r="LEJ1025" s="351"/>
      <c r="LEK1025" s="351"/>
      <c r="LEL1025" s="351"/>
      <c r="LEM1025" s="351"/>
      <c r="LEN1025" s="351"/>
      <c r="LEO1025" s="351"/>
      <c r="LEP1025" s="351"/>
      <c r="LEQ1025" s="351"/>
      <c r="LER1025" s="351"/>
      <c r="LES1025" s="351"/>
      <c r="LET1025" s="351"/>
      <c r="LEU1025" s="351"/>
      <c r="LEV1025" s="351"/>
      <c r="LEW1025" s="351"/>
      <c r="LEX1025" s="351"/>
      <c r="LEY1025" s="351"/>
      <c r="LEZ1025" s="351"/>
      <c r="LFA1025" s="351"/>
      <c r="LFB1025" s="351"/>
      <c r="LFC1025" s="351"/>
      <c r="LFD1025" s="351"/>
      <c r="LFE1025" s="351"/>
      <c r="LFF1025" s="351"/>
      <c r="LFG1025" s="351"/>
      <c r="LFH1025" s="351"/>
      <c r="LFI1025" s="351"/>
      <c r="LFJ1025" s="351"/>
      <c r="LFK1025" s="351"/>
      <c r="LFL1025" s="351"/>
      <c r="LFM1025" s="351"/>
      <c r="LFN1025" s="351"/>
      <c r="LFO1025" s="351"/>
      <c r="LFP1025" s="351"/>
      <c r="LFQ1025" s="351"/>
      <c r="LFR1025" s="351"/>
      <c r="LFS1025" s="351"/>
      <c r="LFT1025" s="351"/>
      <c r="LFU1025" s="351"/>
      <c r="LFV1025" s="351"/>
      <c r="LFW1025" s="351"/>
      <c r="LFX1025" s="351"/>
      <c r="LFY1025" s="351"/>
      <c r="LFZ1025" s="351"/>
      <c r="LGA1025" s="351"/>
      <c r="LGB1025" s="351"/>
      <c r="LGC1025" s="351"/>
      <c r="LGD1025" s="351"/>
      <c r="LGE1025" s="351"/>
      <c r="LGF1025" s="351"/>
      <c r="LGG1025" s="351"/>
      <c r="LGH1025" s="351"/>
      <c r="LGI1025" s="351"/>
      <c r="LGJ1025" s="351"/>
      <c r="LGK1025" s="351"/>
      <c r="LGL1025" s="351"/>
      <c r="LGM1025" s="351"/>
      <c r="LGN1025" s="351"/>
      <c r="LGO1025" s="351"/>
      <c r="LGP1025" s="351"/>
      <c r="LGQ1025" s="351"/>
      <c r="LGR1025" s="351"/>
      <c r="LGS1025" s="351"/>
      <c r="LGT1025" s="351"/>
      <c r="LGU1025" s="351"/>
      <c r="LGV1025" s="351"/>
      <c r="LGW1025" s="351"/>
      <c r="LGX1025" s="351"/>
      <c r="LGY1025" s="351"/>
      <c r="LGZ1025" s="351"/>
      <c r="LHA1025" s="351"/>
      <c r="LHB1025" s="351"/>
      <c r="LHC1025" s="351"/>
      <c r="LHD1025" s="351"/>
      <c r="LHE1025" s="351"/>
      <c r="LHF1025" s="351"/>
      <c r="LHG1025" s="351"/>
      <c r="LHH1025" s="351"/>
      <c r="LHI1025" s="351"/>
      <c r="LHJ1025" s="351"/>
      <c r="LHK1025" s="351"/>
      <c r="LHL1025" s="351"/>
      <c r="LHM1025" s="351"/>
      <c r="LHN1025" s="351"/>
      <c r="LHO1025" s="351"/>
      <c r="LHP1025" s="351"/>
      <c r="LHQ1025" s="351"/>
      <c r="LHR1025" s="351"/>
      <c r="LHS1025" s="351"/>
      <c r="LHT1025" s="351"/>
      <c r="LHU1025" s="351"/>
      <c r="LHV1025" s="351"/>
      <c r="LHW1025" s="351"/>
      <c r="LHX1025" s="351"/>
      <c r="LHY1025" s="351"/>
      <c r="LHZ1025" s="351"/>
      <c r="LIA1025" s="351"/>
      <c r="LIB1025" s="351"/>
      <c r="LIC1025" s="351"/>
      <c r="LID1025" s="351"/>
      <c r="LIE1025" s="351"/>
      <c r="LIF1025" s="351"/>
      <c r="LIG1025" s="351"/>
      <c r="LIH1025" s="351"/>
      <c r="LII1025" s="351"/>
      <c r="LIJ1025" s="351"/>
      <c r="LIK1025" s="351"/>
      <c r="LIL1025" s="351"/>
      <c r="LIM1025" s="351"/>
      <c r="LIN1025" s="351"/>
      <c r="LIO1025" s="351"/>
      <c r="LIP1025" s="351"/>
      <c r="LIQ1025" s="351"/>
      <c r="LIR1025" s="351"/>
      <c r="LIS1025" s="351"/>
      <c r="LIT1025" s="351"/>
      <c r="LIU1025" s="351"/>
      <c r="LIV1025" s="351"/>
      <c r="LIW1025" s="351"/>
      <c r="LIX1025" s="351"/>
      <c r="LIY1025" s="351"/>
      <c r="LIZ1025" s="351"/>
      <c r="LJA1025" s="351"/>
      <c r="LJB1025" s="351"/>
      <c r="LJC1025" s="351"/>
      <c r="LJD1025" s="351"/>
      <c r="LJE1025" s="351"/>
      <c r="LJF1025" s="351"/>
      <c r="LJG1025" s="351"/>
      <c r="LJH1025" s="351"/>
      <c r="LJI1025" s="351"/>
      <c r="LJJ1025" s="351"/>
      <c r="LJK1025" s="351"/>
      <c r="LJL1025" s="351"/>
      <c r="LJM1025" s="351"/>
      <c r="LJN1025" s="351"/>
      <c r="LJO1025" s="351"/>
      <c r="LJP1025" s="351"/>
      <c r="LJQ1025" s="351"/>
      <c r="LJR1025" s="351"/>
      <c r="LJS1025" s="351"/>
      <c r="LJT1025" s="351"/>
      <c r="LJU1025" s="351"/>
      <c r="LJV1025" s="351"/>
      <c r="LJW1025" s="351"/>
      <c r="LJX1025" s="351"/>
      <c r="LJY1025" s="351"/>
      <c r="LJZ1025" s="351"/>
      <c r="LKA1025" s="351"/>
      <c r="LKB1025" s="351"/>
      <c r="LKC1025" s="351"/>
      <c r="LKD1025" s="351"/>
      <c r="LKE1025" s="351"/>
      <c r="LKF1025" s="351"/>
      <c r="LKG1025" s="351"/>
      <c r="LKH1025" s="351"/>
      <c r="LKI1025" s="351"/>
      <c r="LKJ1025" s="351"/>
      <c r="LKK1025" s="351"/>
      <c r="LKL1025" s="351"/>
      <c r="LKM1025" s="351"/>
      <c r="LKN1025" s="351"/>
      <c r="LKO1025" s="351"/>
      <c r="LKP1025" s="351"/>
      <c r="LKQ1025" s="351"/>
      <c r="LKR1025" s="351"/>
      <c r="LKS1025" s="351"/>
      <c r="LKT1025" s="351"/>
      <c r="LKU1025" s="351"/>
      <c r="LKV1025" s="351"/>
      <c r="LKW1025" s="351"/>
      <c r="LKX1025" s="351"/>
      <c r="LKY1025" s="351"/>
      <c r="LKZ1025" s="351"/>
      <c r="LLA1025" s="351"/>
      <c r="LLB1025" s="351"/>
      <c r="LLC1025" s="351"/>
      <c r="LLD1025" s="351"/>
      <c r="LLE1025" s="351"/>
      <c r="LLF1025" s="351"/>
      <c r="LLG1025" s="351"/>
      <c r="LLH1025" s="351"/>
      <c r="LLI1025" s="351"/>
      <c r="LLJ1025" s="351"/>
      <c r="LLK1025" s="351"/>
      <c r="LLL1025" s="351"/>
      <c r="LLM1025" s="351"/>
      <c r="LLN1025" s="351"/>
      <c r="LLO1025" s="351"/>
      <c r="LLP1025" s="351"/>
      <c r="LLQ1025" s="351"/>
      <c r="LLR1025" s="351"/>
      <c r="LLS1025" s="351"/>
      <c r="LLT1025" s="351"/>
      <c r="LLU1025" s="351"/>
      <c r="LLV1025" s="351"/>
      <c r="LLW1025" s="351"/>
      <c r="LLX1025" s="351"/>
      <c r="LLY1025" s="351"/>
      <c r="LLZ1025" s="351"/>
      <c r="LMA1025" s="351"/>
      <c r="LMB1025" s="351"/>
      <c r="LMC1025" s="351"/>
      <c r="LMD1025" s="351"/>
      <c r="LME1025" s="351"/>
      <c r="LMF1025" s="351"/>
      <c r="LMG1025" s="351"/>
      <c r="LMH1025" s="351"/>
      <c r="LMI1025" s="351"/>
      <c r="LMJ1025" s="351"/>
      <c r="LMK1025" s="351"/>
      <c r="LML1025" s="351"/>
      <c r="LMM1025" s="351"/>
      <c r="LMN1025" s="351"/>
      <c r="LMO1025" s="351"/>
      <c r="LMP1025" s="351"/>
      <c r="LMQ1025" s="351"/>
      <c r="LMR1025" s="351"/>
      <c r="LMS1025" s="351"/>
      <c r="LMT1025" s="351"/>
      <c r="LMU1025" s="351"/>
      <c r="LMV1025" s="351"/>
      <c r="LMW1025" s="351"/>
      <c r="LMX1025" s="351"/>
      <c r="LMY1025" s="351"/>
      <c r="LMZ1025" s="351"/>
      <c r="LNA1025" s="351"/>
      <c r="LNB1025" s="351"/>
      <c r="LNC1025" s="351"/>
      <c r="LND1025" s="351"/>
      <c r="LNE1025" s="351"/>
      <c r="LNF1025" s="351"/>
      <c r="LNG1025" s="351"/>
      <c r="LNH1025" s="351"/>
      <c r="LNI1025" s="351"/>
      <c r="LNJ1025" s="351"/>
      <c r="LNK1025" s="351"/>
      <c r="LNL1025" s="351"/>
      <c r="LNM1025" s="351"/>
      <c r="LNN1025" s="351"/>
      <c r="LNO1025" s="351"/>
      <c r="LNP1025" s="351"/>
      <c r="LNQ1025" s="351"/>
      <c r="LNR1025" s="351"/>
      <c r="LNS1025" s="351"/>
      <c r="LNT1025" s="351"/>
      <c r="LNU1025" s="351"/>
      <c r="LNV1025" s="351"/>
      <c r="LNW1025" s="351"/>
      <c r="LNX1025" s="351"/>
      <c r="LNY1025" s="351"/>
      <c r="LNZ1025" s="351"/>
      <c r="LOA1025" s="351"/>
      <c r="LOB1025" s="351"/>
      <c r="LOC1025" s="351"/>
      <c r="LOD1025" s="351"/>
      <c r="LOE1025" s="351"/>
      <c r="LOF1025" s="351"/>
      <c r="LOG1025" s="351"/>
      <c r="LOH1025" s="351"/>
      <c r="LOI1025" s="351"/>
      <c r="LOJ1025" s="351"/>
      <c r="LOK1025" s="351"/>
      <c r="LOL1025" s="351"/>
      <c r="LOM1025" s="351"/>
      <c r="LON1025" s="351"/>
      <c r="LOO1025" s="351"/>
      <c r="LOP1025" s="351"/>
      <c r="LOQ1025" s="351"/>
      <c r="LOR1025" s="351"/>
      <c r="LOS1025" s="351"/>
      <c r="LOT1025" s="351"/>
      <c r="LOU1025" s="351"/>
      <c r="LOV1025" s="351"/>
      <c r="LOW1025" s="351"/>
      <c r="LOX1025" s="351"/>
      <c r="LOY1025" s="351"/>
      <c r="LOZ1025" s="351"/>
      <c r="LPA1025" s="351"/>
      <c r="LPB1025" s="351"/>
      <c r="LPC1025" s="351"/>
      <c r="LPD1025" s="351"/>
      <c r="LPE1025" s="351"/>
      <c r="LPF1025" s="351"/>
      <c r="LPG1025" s="351"/>
      <c r="LPH1025" s="351"/>
      <c r="LPI1025" s="351"/>
      <c r="LPJ1025" s="351"/>
      <c r="LPK1025" s="351"/>
      <c r="LPL1025" s="351"/>
      <c r="LPM1025" s="351"/>
      <c r="LPN1025" s="351"/>
      <c r="LPO1025" s="351"/>
      <c r="LPP1025" s="351"/>
      <c r="LPQ1025" s="351"/>
      <c r="LPR1025" s="351"/>
      <c r="LPS1025" s="351"/>
      <c r="LPT1025" s="351"/>
      <c r="LPU1025" s="351"/>
      <c r="LPV1025" s="351"/>
      <c r="LPW1025" s="351"/>
      <c r="LPX1025" s="351"/>
      <c r="LPY1025" s="351"/>
      <c r="LPZ1025" s="351"/>
      <c r="LQA1025" s="351"/>
      <c r="LQB1025" s="351"/>
      <c r="LQC1025" s="351"/>
      <c r="LQD1025" s="351"/>
      <c r="LQE1025" s="351"/>
      <c r="LQF1025" s="351"/>
      <c r="LQG1025" s="351"/>
      <c r="LQH1025" s="351"/>
      <c r="LQI1025" s="351"/>
      <c r="LQJ1025" s="351"/>
      <c r="LQK1025" s="351"/>
      <c r="LQL1025" s="351"/>
      <c r="LQM1025" s="351"/>
      <c r="LQN1025" s="351"/>
      <c r="LQO1025" s="351"/>
      <c r="LQP1025" s="351"/>
      <c r="LQQ1025" s="351"/>
      <c r="LQR1025" s="351"/>
      <c r="LQS1025" s="351"/>
      <c r="LQT1025" s="351"/>
      <c r="LQU1025" s="351"/>
      <c r="LQV1025" s="351"/>
      <c r="LQW1025" s="351"/>
      <c r="LQX1025" s="351"/>
      <c r="LQY1025" s="351"/>
      <c r="LQZ1025" s="351"/>
      <c r="LRA1025" s="351"/>
      <c r="LRB1025" s="351"/>
      <c r="LRC1025" s="351"/>
      <c r="LRD1025" s="351"/>
      <c r="LRE1025" s="351"/>
      <c r="LRF1025" s="351"/>
      <c r="LRG1025" s="351"/>
      <c r="LRH1025" s="351"/>
      <c r="LRI1025" s="351"/>
      <c r="LRJ1025" s="351"/>
      <c r="LRK1025" s="351"/>
      <c r="LRL1025" s="351"/>
      <c r="LRM1025" s="351"/>
      <c r="LRN1025" s="351"/>
      <c r="LRO1025" s="351"/>
      <c r="LRP1025" s="351"/>
      <c r="LRQ1025" s="351"/>
      <c r="LRR1025" s="351"/>
      <c r="LRS1025" s="351"/>
      <c r="LRT1025" s="351"/>
      <c r="LRU1025" s="351"/>
      <c r="LRV1025" s="351"/>
      <c r="LRW1025" s="351"/>
      <c r="LRX1025" s="351"/>
      <c r="LRY1025" s="351"/>
      <c r="LRZ1025" s="351"/>
      <c r="LSA1025" s="351"/>
      <c r="LSB1025" s="351"/>
      <c r="LSC1025" s="351"/>
      <c r="LSD1025" s="351"/>
      <c r="LSE1025" s="351"/>
      <c r="LSF1025" s="351"/>
      <c r="LSG1025" s="351"/>
      <c r="LSH1025" s="351"/>
      <c r="LSI1025" s="351"/>
      <c r="LSJ1025" s="351"/>
      <c r="LSK1025" s="351"/>
      <c r="LSL1025" s="351"/>
      <c r="LSM1025" s="351"/>
      <c r="LSN1025" s="351"/>
      <c r="LSO1025" s="351"/>
      <c r="LSP1025" s="351"/>
      <c r="LSQ1025" s="351"/>
      <c r="LSR1025" s="351"/>
      <c r="LSS1025" s="351"/>
      <c r="LST1025" s="351"/>
      <c r="LSU1025" s="351"/>
      <c r="LSV1025" s="351"/>
      <c r="LSW1025" s="351"/>
      <c r="LSX1025" s="351"/>
      <c r="LSY1025" s="351"/>
      <c r="LSZ1025" s="351"/>
      <c r="LTA1025" s="351"/>
      <c r="LTB1025" s="351"/>
      <c r="LTC1025" s="351"/>
      <c r="LTD1025" s="351"/>
      <c r="LTE1025" s="351"/>
      <c r="LTF1025" s="351"/>
      <c r="LTG1025" s="351"/>
      <c r="LTH1025" s="351"/>
      <c r="LTI1025" s="351"/>
      <c r="LTJ1025" s="351"/>
      <c r="LTK1025" s="351"/>
      <c r="LTL1025" s="351"/>
      <c r="LTM1025" s="351"/>
      <c r="LTN1025" s="351"/>
      <c r="LTO1025" s="351"/>
      <c r="LTP1025" s="351"/>
      <c r="LTQ1025" s="351"/>
      <c r="LTR1025" s="351"/>
      <c r="LTS1025" s="351"/>
      <c r="LTT1025" s="351"/>
      <c r="LTU1025" s="351"/>
      <c r="LTV1025" s="351"/>
      <c r="LTW1025" s="351"/>
      <c r="LTX1025" s="351"/>
      <c r="LTY1025" s="351"/>
      <c r="LTZ1025" s="351"/>
      <c r="LUA1025" s="351"/>
      <c r="LUB1025" s="351"/>
      <c r="LUC1025" s="351"/>
      <c r="LUD1025" s="351"/>
      <c r="LUE1025" s="351"/>
      <c r="LUF1025" s="351"/>
      <c r="LUG1025" s="351"/>
      <c r="LUH1025" s="351"/>
      <c r="LUI1025" s="351"/>
      <c r="LUJ1025" s="351"/>
      <c r="LUK1025" s="351"/>
      <c r="LUL1025" s="351"/>
      <c r="LUM1025" s="351"/>
      <c r="LUN1025" s="351"/>
      <c r="LUO1025" s="351"/>
      <c r="LUP1025" s="351"/>
      <c r="LUQ1025" s="351"/>
      <c r="LUR1025" s="351"/>
      <c r="LUS1025" s="351"/>
      <c r="LUT1025" s="351"/>
      <c r="LUU1025" s="351"/>
      <c r="LUV1025" s="351"/>
      <c r="LUW1025" s="351"/>
      <c r="LUX1025" s="351"/>
      <c r="LUY1025" s="351"/>
      <c r="LUZ1025" s="351"/>
      <c r="LVA1025" s="351"/>
      <c r="LVB1025" s="351"/>
      <c r="LVC1025" s="351"/>
      <c r="LVD1025" s="351"/>
      <c r="LVE1025" s="351"/>
      <c r="LVF1025" s="351"/>
      <c r="LVG1025" s="351"/>
      <c r="LVH1025" s="351"/>
      <c r="LVI1025" s="351"/>
      <c r="LVJ1025" s="351"/>
      <c r="LVK1025" s="351"/>
      <c r="LVL1025" s="351"/>
      <c r="LVM1025" s="351"/>
      <c r="LVN1025" s="351"/>
      <c r="LVO1025" s="351"/>
      <c r="LVP1025" s="351"/>
      <c r="LVQ1025" s="351"/>
      <c r="LVR1025" s="351"/>
      <c r="LVS1025" s="351"/>
      <c r="LVT1025" s="351"/>
      <c r="LVU1025" s="351"/>
      <c r="LVV1025" s="351"/>
      <c r="LVW1025" s="351"/>
      <c r="LVX1025" s="351"/>
      <c r="LVY1025" s="351"/>
      <c r="LVZ1025" s="351"/>
      <c r="LWA1025" s="351"/>
      <c r="LWB1025" s="351"/>
      <c r="LWC1025" s="351"/>
      <c r="LWD1025" s="351"/>
      <c r="LWE1025" s="351"/>
      <c r="LWF1025" s="351"/>
      <c r="LWG1025" s="351"/>
      <c r="LWH1025" s="351"/>
      <c r="LWI1025" s="351"/>
      <c r="LWJ1025" s="351"/>
      <c r="LWK1025" s="351"/>
      <c r="LWL1025" s="351"/>
      <c r="LWM1025" s="351"/>
      <c r="LWN1025" s="351"/>
      <c r="LWO1025" s="351"/>
      <c r="LWP1025" s="351"/>
      <c r="LWQ1025" s="351"/>
      <c r="LWR1025" s="351"/>
      <c r="LWS1025" s="351"/>
      <c r="LWT1025" s="351"/>
      <c r="LWU1025" s="351"/>
      <c r="LWV1025" s="351"/>
      <c r="LWW1025" s="351"/>
      <c r="LWX1025" s="351"/>
      <c r="LWY1025" s="351"/>
      <c r="LWZ1025" s="351"/>
      <c r="LXA1025" s="351"/>
      <c r="LXB1025" s="351"/>
      <c r="LXC1025" s="351"/>
      <c r="LXD1025" s="351"/>
      <c r="LXE1025" s="351"/>
      <c r="LXF1025" s="351"/>
      <c r="LXG1025" s="351"/>
      <c r="LXH1025" s="351"/>
      <c r="LXI1025" s="351"/>
      <c r="LXJ1025" s="351"/>
      <c r="LXK1025" s="351"/>
      <c r="LXL1025" s="351"/>
      <c r="LXM1025" s="351"/>
      <c r="LXN1025" s="351"/>
      <c r="LXO1025" s="351"/>
      <c r="LXP1025" s="351"/>
      <c r="LXQ1025" s="351"/>
      <c r="LXR1025" s="351"/>
      <c r="LXS1025" s="351"/>
      <c r="LXT1025" s="351"/>
      <c r="LXU1025" s="351"/>
      <c r="LXV1025" s="351"/>
      <c r="LXW1025" s="351"/>
      <c r="LXX1025" s="351"/>
      <c r="LXY1025" s="351"/>
      <c r="LXZ1025" s="351"/>
      <c r="LYA1025" s="351"/>
      <c r="LYB1025" s="351"/>
      <c r="LYC1025" s="351"/>
      <c r="LYD1025" s="351"/>
      <c r="LYE1025" s="351"/>
      <c r="LYF1025" s="351"/>
      <c r="LYG1025" s="351"/>
      <c r="LYH1025" s="351"/>
      <c r="LYI1025" s="351"/>
      <c r="LYJ1025" s="351"/>
      <c r="LYK1025" s="351"/>
      <c r="LYL1025" s="351"/>
      <c r="LYM1025" s="351"/>
      <c r="LYN1025" s="351"/>
      <c r="LYO1025" s="351"/>
      <c r="LYP1025" s="351"/>
      <c r="LYQ1025" s="351"/>
      <c r="LYR1025" s="351"/>
      <c r="LYS1025" s="351"/>
      <c r="LYT1025" s="351"/>
      <c r="LYU1025" s="351"/>
      <c r="LYV1025" s="351"/>
      <c r="LYW1025" s="351"/>
      <c r="LYX1025" s="351"/>
      <c r="LYY1025" s="351"/>
      <c r="LYZ1025" s="351"/>
      <c r="LZA1025" s="351"/>
      <c r="LZB1025" s="351"/>
      <c r="LZC1025" s="351"/>
      <c r="LZD1025" s="351"/>
      <c r="LZE1025" s="351"/>
      <c r="LZF1025" s="351"/>
      <c r="LZG1025" s="351"/>
      <c r="LZH1025" s="351"/>
      <c r="LZI1025" s="351"/>
      <c r="LZJ1025" s="351"/>
      <c r="LZK1025" s="351"/>
      <c r="LZL1025" s="351"/>
      <c r="LZM1025" s="351"/>
      <c r="LZN1025" s="351"/>
      <c r="LZO1025" s="351"/>
      <c r="LZP1025" s="351"/>
      <c r="LZQ1025" s="351"/>
      <c r="LZR1025" s="351"/>
      <c r="LZS1025" s="351"/>
      <c r="LZT1025" s="351"/>
      <c r="LZU1025" s="351"/>
      <c r="LZV1025" s="351"/>
      <c r="LZW1025" s="351"/>
      <c r="LZX1025" s="351"/>
      <c r="LZY1025" s="351"/>
      <c r="LZZ1025" s="351"/>
      <c r="MAA1025" s="351"/>
      <c r="MAB1025" s="351"/>
      <c r="MAC1025" s="351"/>
      <c r="MAD1025" s="351"/>
      <c r="MAE1025" s="351"/>
      <c r="MAF1025" s="351"/>
      <c r="MAG1025" s="351"/>
      <c r="MAH1025" s="351"/>
      <c r="MAI1025" s="351"/>
      <c r="MAJ1025" s="351"/>
      <c r="MAK1025" s="351"/>
      <c r="MAL1025" s="351"/>
      <c r="MAM1025" s="351"/>
      <c r="MAN1025" s="351"/>
      <c r="MAO1025" s="351"/>
      <c r="MAP1025" s="351"/>
      <c r="MAQ1025" s="351"/>
      <c r="MAR1025" s="351"/>
      <c r="MAS1025" s="351"/>
      <c r="MAT1025" s="351"/>
      <c r="MAU1025" s="351"/>
      <c r="MAV1025" s="351"/>
      <c r="MAW1025" s="351"/>
      <c r="MAX1025" s="351"/>
      <c r="MAY1025" s="351"/>
      <c r="MAZ1025" s="351"/>
      <c r="MBA1025" s="351"/>
      <c r="MBB1025" s="351"/>
      <c r="MBC1025" s="351"/>
      <c r="MBD1025" s="351"/>
      <c r="MBE1025" s="351"/>
      <c r="MBF1025" s="351"/>
      <c r="MBG1025" s="351"/>
      <c r="MBH1025" s="351"/>
      <c r="MBI1025" s="351"/>
      <c r="MBJ1025" s="351"/>
      <c r="MBK1025" s="351"/>
      <c r="MBL1025" s="351"/>
      <c r="MBM1025" s="351"/>
      <c r="MBN1025" s="351"/>
      <c r="MBO1025" s="351"/>
      <c r="MBP1025" s="351"/>
      <c r="MBQ1025" s="351"/>
      <c r="MBR1025" s="351"/>
      <c r="MBS1025" s="351"/>
      <c r="MBT1025" s="351"/>
      <c r="MBU1025" s="351"/>
      <c r="MBV1025" s="351"/>
      <c r="MBW1025" s="351"/>
      <c r="MBX1025" s="351"/>
      <c r="MBY1025" s="351"/>
      <c r="MBZ1025" s="351"/>
      <c r="MCA1025" s="351"/>
      <c r="MCB1025" s="351"/>
      <c r="MCC1025" s="351"/>
      <c r="MCD1025" s="351"/>
      <c r="MCE1025" s="351"/>
      <c r="MCF1025" s="351"/>
      <c r="MCG1025" s="351"/>
      <c r="MCH1025" s="351"/>
      <c r="MCI1025" s="351"/>
      <c r="MCJ1025" s="351"/>
      <c r="MCK1025" s="351"/>
      <c r="MCL1025" s="351"/>
      <c r="MCM1025" s="351"/>
      <c r="MCN1025" s="351"/>
      <c r="MCO1025" s="351"/>
      <c r="MCP1025" s="351"/>
      <c r="MCQ1025" s="351"/>
      <c r="MCR1025" s="351"/>
      <c r="MCS1025" s="351"/>
      <c r="MCT1025" s="351"/>
      <c r="MCU1025" s="351"/>
      <c r="MCV1025" s="351"/>
      <c r="MCW1025" s="351"/>
      <c r="MCX1025" s="351"/>
      <c r="MCY1025" s="351"/>
      <c r="MCZ1025" s="351"/>
      <c r="MDA1025" s="351"/>
      <c r="MDB1025" s="351"/>
      <c r="MDC1025" s="351"/>
      <c r="MDD1025" s="351"/>
      <c r="MDE1025" s="351"/>
      <c r="MDF1025" s="351"/>
      <c r="MDG1025" s="351"/>
      <c r="MDH1025" s="351"/>
      <c r="MDI1025" s="351"/>
      <c r="MDJ1025" s="351"/>
      <c r="MDK1025" s="351"/>
      <c r="MDL1025" s="351"/>
      <c r="MDM1025" s="351"/>
      <c r="MDN1025" s="351"/>
      <c r="MDO1025" s="351"/>
      <c r="MDP1025" s="351"/>
      <c r="MDQ1025" s="351"/>
      <c r="MDR1025" s="351"/>
      <c r="MDS1025" s="351"/>
      <c r="MDT1025" s="351"/>
      <c r="MDU1025" s="351"/>
      <c r="MDV1025" s="351"/>
      <c r="MDW1025" s="351"/>
      <c r="MDX1025" s="351"/>
      <c r="MDY1025" s="351"/>
      <c r="MDZ1025" s="351"/>
      <c r="MEA1025" s="351"/>
      <c r="MEB1025" s="351"/>
      <c r="MEC1025" s="351"/>
      <c r="MED1025" s="351"/>
      <c r="MEE1025" s="351"/>
      <c r="MEF1025" s="351"/>
      <c r="MEG1025" s="351"/>
      <c r="MEH1025" s="351"/>
      <c r="MEI1025" s="351"/>
      <c r="MEJ1025" s="351"/>
      <c r="MEK1025" s="351"/>
      <c r="MEL1025" s="351"/>
      <c r="MEM1025" s="351"/>
      <c r="MEN1025" s="351"/>
      <c r="MEO1025" s="351"/>
      <c r="MEP1025" s="351"/>
      <c r="MEQ1025" s="351"/>
      <c r="MER1025" s="351"/>
      <c r="MES1025" s="351"/>
      <c r="MET1025" s="351"/>
      <c r="MEU1025" s="351"/>
      <c r="MEV1025" s="351"/>
      <c r="MEW1025" s="351"/>
      <c r="MEX1025" s="351"/>
      <c r="MEY1025" s="351"/>
      <c r="MEZ1025" s="351"/>
      <c r="MFA1025" s="351"/>
      <c r="MFB1025" s="351"/>
      <c r="MFC1025" s="351"/>
      <c r="MFD1025" s="351"/>
      <c r="MFE1025" s="351"/>
      <c r="MFF1025" s="351"/>
      <c r="MFG1025" s="351"/>
      <c r="MFH1025" s="351"/>
      <c r="MFI1025" s="351"/>
      <c r="MFJ1025" s="351"/>
      <c r="MFK1025" s="351"/>
      <c r="MFL1025" s="351"/>
      <c r="MFM1025" s="351"/>
      <c r="MFN1025" s="351"/>
      <c r="MFO1025" s="351"/>
      <c r="MFP1025" s="351"/>
      <c r="MFQ1025" s="351"/>
      <c r="MFR1025" s="351"/>
      <c r="MFS1025" s="351"/>
      <c r="MFT1025" s="351"/>
      <c r="MFU1025" s="351"/>
      <c r="MFV1025" s="351"/>
      <c r="MFW1025" s="351"/>
      <c r="MFX1025" s="351"/>
      <c r="MFY1025" s="351"/>
      <c r="MFZ1025" s="351"/>
      <c r="MGA1025" s="351"/>
      <c r="MGB1025" s="351"/>
      <c r="MGC1025" s="351"/>
      <c r="MGD1025" s="351"/>
      <c r="MGE1025" s="351"/>
      <c r="MGF1025" s="351"/>
      <c r="MGG1025" s="351"/>
      <c r="MGH1025" s="351"/>
      <c r="MGI1025" s="351"/>
      <c r="MGJ1025" s="351"/>
      <c r="MGK1025" s="351"/>
      <c r="MGL1025" s="351"/>
      <c r="MGM1025" s="351"/>
      <c r="MGN1025" s="351"/>
      <c r="MGO1025" s="351"/>
      <c r="MGP1025" s="351"/>
      <c r="MGQ1025" s="351"/>
      <c r="MGR1025" s="351"/>
      <c r="MGS1025" s="351"/>
      <c r="MGT1025" s="351"/>
      <c r="MGU1025" s="351"/>
      <c r="MGV1025" s="351"/>
      <c r="MGW1025" s="351"/>
      <c r="MGX1025" s="351"/>
      <c r="MGY1025" s="351"/>
      <c r="MGZ1025" s="351"/>
      <c r="MHA1025" s="351"/>
      <c r="MHB1025" s="351"/>
      <c r="MHC1025" s="351"/>
      <c r="MHD1025" s="351"/>
      <c r="MHE1025" s="351"/>
      <c r="MHF1025" s="351"/>
      <c r="MHG1025" s="351"/>
      <c r="MHH1025" s="351"/>
      <c r="MHI1025" s="351"/>
      <c r="MHJ1025" s="351"/>
      <c r="MHK1025" s="351"/>
      <c r="MHL1025" s="351"/>
      <c r="MHM1025" s="351"/>
      <c r="MHN1025" s="351"/>
      <c r="MHO1025" s="351"/>
      <c r="MHP1025" s="351"/>
      <c r="MHQ1025" s="351"/>
      <c r="MHR1025" s="351"/>
      <c r="MHS1025" s="351"/>
      <c r="MHT1025" s="351"/>
      <c r="MHU1025" s="351"/>
      <c r="MHV1025" s="351"/>
      <c r="MHW1025" s="351"/>
      <c r="MHX1025" s="351"/>
      <c r="MHY1025" s="351"/>
      <c r="MHZ1025" s="351"/>
      <c r="MIA1025" s="351"/>
      <c r="MIB1025" s="351"/>
      <c r="MIC1025" s="351"/>
      <c r="MID1025" s="351"/>
      <c r="MIE1025" s="351"/>
      <c r="MIF1025" s="351"/>
      <c r="MIG1025" s="351"/>
      <c r="MIH1025" s="351"/>
      <c r="MII1025" s="351"/>
      <c r="MIJ1025" s="351"/>
      <c r="MIK1025" s="351"/>
      <c r="MIL1025" s="351"/>
      <c r="MIM1025" s="351"/>
      <c r="MIN1025" s="351"/>
      <c r="MIO1025" s="351"/>
      <c r="MIP1025" s="351"/>
      <c r="MIQ1025" s="351"/>
      <c r="MIR1025" s="351"/>
      <c r="MIS1025" s="351"/>
      <c r="MIT1025" s="351"/>
      <c r="MIU1025" s="351"/>
      <c r="MIV1025" s="351"/>
      <c r="MIW1025" s="351"/>
      <c r="MIX1025" s="351"/>
      <c r="MIY1025" s="351"/>
      <c r="MIZ1025" s="351"/>
      <c r="MJA1025" s="351"/>
      <c r="MJB1025" s="351"/>
      <c r="MJC1025" s="351"/>
      <c r="MJD1025" s="351"/>
      <c r="MJE1025" s="351"/>
      <c r="MJF1025" s="351"/>
      <c r="MJG1025" s="351"/>
      <c r="MJH1025" s="351"/>
      <c r="MJI1025" s="351"/>
      <c r="MJJ1025" s="351"/>
      <c r="MJK1025" s="351"/>
      <c r="MJL1025" s="351"/>
      <c r="MJM1025" s="351"/>
      <c r="MJN1025" s="351"/>
      <c r="MJO1025" s="351"/>
      <c r="MJP1025" s="351"/>
      <c r="MJQ1025" s="351"/>
      <c r="MJR1025" s="351"/>
      <c r="MJS1025" s="351"/>
      <c r="MJT1025" s="351"/>
      <c r="MJU1025" s="351"/>
      <c r="MJV1025" s="351"/>
      <c r="MJW1025" s="351"/>
      <c r="MJX1025" s="351"/>
      <c r="MJY1025" s="351"/>
      <c r="MJZ1025" s="351"/>
      <c r="MKA1025" s="351"/>
      <c r="MKB1025" s="351"/>
      <c r="MKC1025" s="351"/>
      <c r="MKD1025" s="351"/>
      <c r="MKE1025" s="351"/>
      <c r="MKF1025" s="351"/>
      <c r="MKG1025" s="351"/>
      <c r="MKH1025" s="351"/>
      <c r="MKI1025" s="351"/>
      <c r="MKJ1025" s="351"/>
      <c r="MKK1025" s="351"/>
      <c r="MKL1025" s="351"/>
      <c r="MKM1025" s="351"/>
      <c r="MKN1025" s="351"/>
      <c r="MKO1025" s="351"/>
      <c r="MKP1025" s="351"/>
      <c r="MKQ1025" s="351"/>
      <c r="MKR1025" s="351"/>
      <c r="MKS1025" s="351"/>
      <c r="MKT1025" s="351"/>
      <c r="MKU1025" s="351"/>
      <c r="MKV1025" s="351"/>
      <c r="MKW1025" s="351"/>
      <c r="MKX1025" s="351"/>
      <c r="MKY1025" s="351"/>
      <c r="MKZ1025" s="351"/>
      <c r="MLA1025" s="351"/>
      <c r="MLB1025" s="351"/>
      <c r="MLC1025" s="351"/>
      <c r="MLD1025" s="351"/>
      <c r="MLE1025" s="351"/>
      <c r="MLF1025" s="351"/>
      <c r="MLG1025" s="351"/>
      <c r="MLH1025" s="351"/>
      <c r="MLI1025" s="351"/>
      <c r="MLJ1025" s="351"/>
      <c r="MLK1025" s="351"/>
      <c r="MLL1025" s="351"/>
      <c r="MLM1025" s="351"/>
      <c r="MLN1025" s="351"/>
      <c r="MLO1025" s="351"/>
      <c r="MLP1025" s="351"/>
      <c r="MLQ1025" s="351"/>
      <c r="MLR1025" s="351"/>
      <c r="MLS1025" s="351"/>
      <c r="MLT1025" s="351"/>
      <c r="MLU1025" s="351"/>
      <c r="MLV1025" s="351"/>
      <c r="MLW1025" s="351"/>
      <c r="MLX1025" s="351"/>
      <c r="MLY1025" s="351"/>
      <c r="MLZ1025" s="351"/>
      <c r="MMA1025" s="351"/>
      <c r="MMB1025" s="351"/>
      <c r="MMC1025" s="351"/>
      <c r="MMD1025" s="351"/>
      <c r="MME1025" s="351"/>
      <c r="MMF1025" s="351"/>
      <c r="MMG1025" s="351"/>
      <c r="MMH1025" s="351"/>
      <c r="MMI1025" s="351"/>
      <c r="MMJ1025" s="351"/>
      <c r="MMK1025" s="351"/>
      <c r="MML1025" s="351"/>
      <c r="MMM1025" s="351"/>
      <c r="MMN1025" s="351"/>
      <c r="MMO1025" s="351"/>
      <c r="MMP1025" s="351"/>
      <c r="MMQ1025" s="351"/>
      <c r="MMR1025" s="351"/>
      <c r="MMS1025" s="351"/>
      <c r="MMT1025" s="351"/>
      <c r="MMU1025" s="351"/>
      <c r="MMV1025" s="351"/>
      <c r="MMW1025" s="351"/>
      <c r="MMX1025" s="351"/>
      <c r="MMY1025" s="351"/>
      <c r="MMZ1025" s="351"/>
      <c r="MNA1025" s="351"/>
      <c r="MNB1025" s="351"/>
      <c r="MNC1025" s="351"/>
      <c r="MND1025" s="351"/>
      <c r="MNE1025" s="351"/>
      <c r="MNF1025" s="351"/>
      <c r="MNG1025" s="351"/>
      <c r="MNH1025" s="351"/>
      <c r="MNI1025" s="351"/>
      <c r="MNJ1025" s="351"/>
      <c r="MNK1025" s="351"/>
      <c r="MNL1025" s="351"/>
      <c r="MNM1025" s="351"/>
      <c r="MNN1025" s="351"/>
      <c r="MNO1025" s="351"/>
      <c r="MNP1025" s="351"/>
      <c r="MNQ1025" s="351"/>
      <c r="MNR1025" s="351"/>
      <c r="MNS1025" s="351"/>
      <c r="MNT1025" s="351"/>
      <c r="MNU1025" s="351"/>
      <c r="MNV1025" s="351"/>
      <c r="MNW1025" s="351"/>
      <c r="MNX1025" s="351"/>
      <c r="MNY1025" s="351"/>
      <c r="MNZ1025" s="351"/>
      <c r="MOA1025" s="351"/>
      <c r="MOB1025" s="351"/>
      <c r="MOC1025" s="351"/>
      <c r="MOD1025" s="351"/>
      <c r="MOE1025" s="351"/>
      <c r="MOF1025" s="351"/>
      <c r="MOG1025" s="351"/>
      <c r="MOH1025" s="351"/>
      <c r="MOI1025" s="351"/>
      <c r="MOJ1025" s="351"/>
      <c r="MOK1025" s="351"/>
      <c r="MOL1025" s="351"/>
      <c r="MOM1025" s="351"/>
      <c r="MON1025" s="351"/>
      <c r="MOO1025" s="351"/>
      <c r="MOP1025" s="351"/>
      <c r="MOQ1025" s="351"/>
      <c r="MOR1025" s="351"/>
      <c r="MOS1025" s="351"/>
      <c r="MOT1025" s="351"/>
      <c r="MOU1025" s="351"/>
      <c r="MOV1025" s="351"/>
      <c r="MOW1025" s="351"/>
      <c r="MOX1025" s="351"/>
      <c r="MOY1025" s="351"/>
      <c r="MOZ1025" s="351"/>
      <c r="MPA1025" s="351"/>
      <c r="MPB1025" s="351"/>
      <c r="MPC1025" s="351"/>
      <c r="MPD1025" s="351"/>
      <c r="MPE1025" s="351"/>
      <c r="MPF1025" s="351"/>
      <c r="MPG1025" s="351"/>
      <c r="MPH1025" s="351"/>
      <c r="MPI1025" s="351"/>
      <c r="MPJ1025" s="351"/>
      <c r="MPK1025" s="351"/>
      <c r="MPL1025" s="351"/>
      <c r="MPM1025" s="351"/>
      <c r="MPN1025" s="351"/>
      <c r="MPO1025" s="351"/>
      <c r="MPP1025" s="351"/>
      <c r="MPQ1025" s="351"/>
      <c r="MPR1025" s="351"/>
      <c r="MPS1025" s="351"/>
      <c r="MPT1025" s="351"/>
      <c r="MPU1025" s="351"/>
      <c r="MPV1025" s="351"/>
      <c r="MPW1025" s="351"/>
      <c r="MPX1025" s="351"/>
      <c r="MPY1025" s="351"/>
      <c r="MPZ1025" s="351"/>
      <c r="MQA1025" s="351"/>
      <c r="MQB1025" s="351"/>
      <c r="MQC1025" s="351"/>
      <c r="MQD1025" s="351"/>
      <c r="MQE1025" s="351"/>
      <c r="MQF1025" s="351"/>
      <c r="MQG1025" s="351"/>
      <c r="MQH1025" s="351"/>
      <c r="MQI1025" s="351"/>
      <c r="MQJ1025" s="351"/>
      <c r="MQK1025" s="351"/>
      <c r="MQL1025" s="351"/>
      <c r="MQM1025" s="351"/>
      <c r="MQN1025" s="351"/>
      <c r="MQO1025" s="351"/>
      <c r="MQP1025" s="351"/>
      <c r="MQQ1025" s="351"/>
      <c r="MQR1025" s="351"/>
      <c r="MQS1025" s="351"/>
      <c r="MQT1025" s="351"/>
      <c r="MQU1025" s="351"/>
      <c r="MQV1025" s="351"/>
      <c r="MQW1025" s="351"/>
      <c r="MQX1025" s="351"/>
      <c r="MQY1025" s="351"/>
      <c r="MQZ1025" s="351"/>
      <c r="MRA1025" s="351"/>
      <c r="MRB1025" s="351"/>
      <c r="MRC1025" s="351"/>
      <c r="MRD1025" s="351"/>
      <c r="MRE1025" s="351"/>
      <c r="MRF1025" s="351"/>
      <c r="MRG1025" s="351"/>
      <c r="MRH1025" s="351"/>
      <c r="MRI1025" s="351"/>
      <c r="MRJ1025" s="351"/>
      <c r="MRK1025" s="351"/>
      <c r="MRL1025" s="351"/>
      <c r="MRM1025" s="351"/>
      <c r="MRN1025" s="351"/>
      <c r="MRO1025" s="351"/>
      <c r="MRP1025" s="351"/>
      <c r="MRQ1025" s="351"/>
      <c r="MRR1025" s="351"/>
      <c r="MRS1025" s="351"/>
      <c r="MRT1025" s="351"/>
      <c r="MRU1025" s="351"/>
      <c r="MRV1025" s="351"/>
      <c r="MRW1025" s="351"/>
      <c r="MRX1025" s="351"/>
      <c r="MRY1025" s="351"/>
      <c r="MRZ1025" s="351"/>
      <c r="MSA1025" s="351"/>
      <c r="MSB1025" s="351"/>
      <c r="MSC1025" s="351"/>
      <c r="MSD1025" s="351"/>
      <c r="MSE1025" s="351"/>
      <c r="MSF1025" s="351"/>
      <c r="MSG1025" s="351"/>
      <c r="MSH1025" s="351"/>
      <c r="MSI1025" s="351"/>
      <c r="MSJ1025" s="351"/>
      <c r="MSK1025" s="351"/>
      <c r="MSL1025" s="351"/>
      <c r="MSM1025" s="351"/>
      <c r="MSN1025" s="351"/>
      <c r="MSO1025" s="351"/>
      <c r="MSP1025" s="351"/>
      <c r="MSQ1025" s="351"/>
      <c r="MSR1025" s="351"/>
      <c r="MSS1025" s="351"/>
      <c r="MST1025" s="351"/>
      <c r="MSU1025" s="351"/>
      <c r="MSV1025" s="351"/>
      <c r="MSW1025" s="351"/>
      <c r="MSX1025" s="351"/>
      <c r="MSY1025" s="351"/>
      <c r="MSZ1025" s="351"/>
      <c r="MTA1025" s="351"/>
      <c r="MTB1025" s="351"/>
      <c r="MTC1025" s="351"/>
      <c r="MTD1025" s="351"/>
      <c r="MTE1025" s="351"/>
      <c r="MTF1025" s="351"/>
      <c r="MTG1025" s="351"/>
      <c r="MTH1025" s="351"/>
      <c r="MTI1025" s="351"/>
      <c r="MTJ1025" s="351"/>
      <c r="MTK1025" s="351"/>
      <c r="MTL1025" s="351"/>
      <c r="MTM1025" s="351"/>
      <c r="MTN1025" s="351"/>
      <c r="MTO1025" s="351"/>
      <c r="MTP1025" s="351"/>
      <c r="MTQ1025" s="351"/>
      <c r="MTR1025" s="351"/>
      <c r="MTS1025" s="351"/>
      <c r="MTT1025" s="351"/>
      <c r="MTU1025" s="351"/>
      <c r="MTV1025" s="351"/>
      <c r="MTW1025" s="351"/>
      <c r="MTX1025" s="351"/>
      <c r="MTY1025" s="351"/>
      <c r="MTZ1025" s="351"/>
      <c r="MUA1025" s="351"/>
      <c r="MUB1025" s="351"/>
      <c r="MUC1025" s="351"/>
      <c r="MUD1025" s="351"/>
      <c r="MUE1025" s="351"/>
      <c r="MUF1025" s="351"/>
      <c r="MUG1025" s="351"/>
      <c r="MUH1025" s="351"/>
      <c r="MUI1025" s="351"/>
      <c r="MUJ1025" s="351"/>
      <c r="MUK1025" s="351"/>
      <c r="MUL1025" s="351"/>
      <c r="MUM1025" s="351"/>
      <c r="MUN1025" s="351"/>
      <c r="MUO1025" s="351"/>
      <c r="MUP1025" s="351"/>
      <c r="MUQ1025" s="351"/>
      <c r="MUR1025" s="351"/>
      <c r="MUS1025" s="351"/>
      <c r="MUT1025" s="351"/>
      <c r="MUU1025" s="351"/>
      <c r="MUV1025" s="351"/>
      <c r="MUW1025" s="351"/>
      <c r="MUX1025" s="351"/>
      <c r="MUY1025" s="351"/>
      <c r="MUZ1025" s="351"/>
      <c r="MVA1025" s="351"/>
      <c r="MVB1025" s="351"/>
      <c r="MVC1025" s="351"/>
      <c r="MVD1025" s="351"/>
      <c r="MVE1025" s="351"/>
      <c r="MVF1025" s="351"/>
      <c r="MVG1025" s="351"/>
      <c r="MVH1025" s="351"/>
      <c r="MVI1025" s="351"/>
      <c r="MVJ1025" s="351"/>
      <c r="MVK1025" s="351"/>
      <c r="MVL1025" s="351"/>
      <c r="MVM1025" s="351"/>
      <c r="MVN1025" s="351"/>
      <c r="MVO1025" s="351"/>
      <c r="MVP1025" s="351"/>
      <c r="MVQ1025" s="351"/>
      <c r="MVR1025" s="351"/>
      <c r="MVS1025" s="351"/>
      <c r="MVT1025" s="351"/>
      <c r="MVU1025" s="351"/>
      <c r="MVV1025" s="351"/>
      <c r="MVW1025" s="351"/>
      <c r="MVX1025" s="351"/>
      <c r="MVY1025" s="351"/>
      <c r="MVZ1025" s="351"/>
      <c r="MWA1025" s="351"/>
      <c r="MWB1025" s="351"/>
      <c r="MWC1025" s="351"/>
      <c r="MWD1025" s="351"/>
      <c r="MWE1025" s="351"/>
      <c r="MWF1025" s="351"/>
      <c r="MWG1025" s="351"/>
      <c r="MWH1025" s="351"/>
      <c r="MWI1025" s="351"/>
      <c r="MWJ1025" s="351"/>
      <c r="MWK1025" s="351"/>
      <c r="MWL1025" s="351"/>
      <c r="MWM1025" s="351"/>
      <c r="MWN1025" s="351"/>
      <c r="MWO1025" s="351"/>
      <c r="MWP1025" s="351"/>
      <c r="MWQ1025" s="351"/>
      <c r="MWR1025" s="351"/>
      <c r="MWS1025" s="351"/>
      <c r="MWT1025" s="351"/>
      <c r="MWU1025" s="351"/>
      <c r="MWV1025" s="351"/>
      <c r="MWW1025" s="351"/>
      <c r="MWX1025" s="351"/>
      <c r="MWY1025" s="351"/>
      <c r="MWZ1025" s="351"/>
      <c r="MXA1025" s="351"/>
      <c r="MXB1025" s="351"/>
      <c r="MXC1025" s="351"/>
      <c r="MXD1025" s="351"/>
      <c r="MXE1025" s="351"/>
      <c r="MXF1025" s="351"/>
      <c r="MXG1025" s="351"/>
      <c r="MXH1025" s="351"/>
      <c r="MXI1025" s="351"/>
      <c r="MXJ1025" s="351"/>
      <c r="MXK1025" s="351"/>
      <c r="MXL1025" s="351"/>
      <c r="MXM1025" s="351"/>
      <c r="MXN1025" s="351"/>
      <c r="MXO1025" s="351"/>
      <c r="MXP1025" s="351"/>
      <c r="MXQ1025" s="351"/>
      <c r="MXR1025" s="351"/>
      <c r="MXS1025" s="351"/>
      <c r="MXT1025" s="351"/>
      <c r="MXU1025" s="351"/>
      <c r="MXV1025" s="351"/>
      <c r="MXW1025" s="351"/>
      <c r="MXX1025" s="351"/>
      <c r="MXY1025" s="351"/>
      <c r="MXZ1025" s="351"/>
      <c r="MYA1025" s="351"/>
      <c r="MYB1025" s="351"/>
      <c r="MYC1025" s="351"/>
      <c r="MYD1025" s="351"/>
      <c r="MYE1025" s="351"/>
      <c r="MYF1025" s="351"/>
      <c r="MYG1025" s="351"/>
      <c r="MYH1025" s="351"/>
      <c r="MYI1025" s="351"/>
      <c r="MYJ1025" s="351"/>
      <c r="MYK1025" s="351"/>
      <c r="MYL1025" s="351"/>
      <c r="MYM1025" s="351"/>
      <c r="MYN1025" s="351"/>
      <c r="MYO1025" s="351"/>
      <c r="MYP1025" s="351"/>
      <c r="MYQ1025" s="351"/>
      <c r="MYR1025" s="351"/>
      <c r="MYS1025" s="351"/>
      <c r="MYT1025" s="351"/>
      <c r="MYU1025" s="351"/>
      <c r="MYV1025" s="351"/>
      <c r="MYW1025" s="351"/>
      <c r="MYX1025" s="351"/>
      <c r="MYY1025" s="351"/>
      <c r="MYZ1025" s="351"/>
      <c r="MZA1025" s="351"/>
      <c r="MZB1025" s="351"/>
      <c r="MZC1025" s="351"/>
      <c r="MZD1025" s="351"/>
      <c r="MZE1025" s="351"/>
      <c r="MZF1025" s="351"/>
      <c r="MZG1025" s="351"/>
      <c r="MZH1025" s="351"/>
      <c r="MZI1025" s="351"/>
      <c r="MZJ1025" s="351"/>
      <c r="MZK1025" s="351"/>
      <c r="MZL1025" s="351"/>
      <c r="MZM1025" s="351"/>
      <c r="MZN1025" s="351"/>
      <c r="MZO1025" s="351"/>
      <c r="MZP1025" s="351"/>
      <c r="MZQ1025" s="351"/>
      <c r="MZR1025" s="351"/>
      <c r="MZS1025" s="351"/>
      <c r="MZT1025" s="351"/>
      <c r="MZU1025" s="351"/>
      <c r="MZV1025" s="351"/>
      <c r="MZW1025" s="351"/>
      <c r="MZX1025" s="351"/>
      <c r="MZY1025" s="351"/>
      <c r="MZZ1025" s="351"/>
      <c r="NAA1025" s="351"/>
      <c r="NAB1025" s="351"/>
      <c r="NAC1025" s="351"/>
      <c r="NAD1025" s="351"/>
      <c r="NAE1025" s="351"/>
      <c r="NAF1025" s="351"/>
      <c r="NAG1025" s="351"/>
      <c r="NAH1025" s="351"/>
      <c r="NAI1025" s="351"/>
      <c r="NAJ1025" s="351"/>
      <c r="NAK1025" s="351"/>
      <c r="NAL1025" s="351"/>
      <c r="NAM1025" s="351"/>
      <c r="NAN1025" s="351"/>
      <c r="NAO1025" s="351"/>
      <c r="NAP1025" s="351"/>
      <c r="NAQ1025" s="351"/>
      <c r="NAR1025" s="351"/>
      <c r="NAS1025" s="351"/>
      <c r="NAT1025" s="351"/>
      <c r="NAU1025" s="351"/>
      <c r="NAV1025" s="351"/>
      <c r="NAW1025" s="351"/>
      <c r="NAX1025" s="351"/>
      <c r="NAY1025" s="351"/>
      <c r="NAZ1025" s="351"/>
      <c r="NBA1025" s="351"/>
      <c r="NBB1025" s="351"/>
      <c r="NBC1025" s="351"/>
      <c r="NBD1025" s="351"/>
      <c r="NBE1025" s="351"/>
      <c r="NBF1025" s="351"/>
      <c r="NBG1025" s="351"/>
      <c r="NBH1025" s="351"/>
      <c r="NBI1025" s="351"/>
      <c r="NBJ1025" s="351"/>
      <c r="NBK1025" s="351"/>
      <c r="NBL1025" s="351"/>
      <c r="NBM1025" s="351"/>
      <c r="NBN1025" s="351"/>
      <c r="NBO1025" s="351"/>
      <c r="NBP1025" s="351"/>
      <c r="NBQ1025" s="351"/>
      <c r="NBR1025" s="351"/>
      <c r="NBS1025" s="351"/>
      <c r="NBT1025" s="351"/>
      <c r="NBU1025" s="351"/>
      <c r="NBV1025" s="351"/>
      <c r="NBW1025" s="351"/>
      <c r="NBX1025" s="351"/>
      <c r="NBY1025" s="351"/>
      <c r="NBZ1025" s="351"/>
      <c r="NCA1025" s="351"/>
      <c r="NCB1025" s="351"/>
      <c r="NCC1025" s="351"/>
      <c r="NCD1025" s="351"/>
      <c r="NCE1025" s="351"/>
      <c r="NCF1025" s="351"/>
      <c r="NCG1025" s="351"/>
      <c r="NCH1025" s="351"/>
      <c r="NCI1025" s="351"/>
      <c r="NCJ1025" s="351"/>
      <c r="NCK1025" s="351"/>
      <c r="NCL1025" s="351"/>
      <c r="NCM1025" s="351"/>
      <c r="NCN1025" s="351"/>
      <c r="NCO1025" s="351"/>
      <c r="NCP1025" s="351"/>
      <c r="NCQ1025" s="351"/>
      <c r="NCR1025" s="351"/>
      <c r="NCS1025" s="351"/>
      <c r="NCT1025" s="351"/>
      <c r="NCU1025" s="351"/>
      <c r="NCV1025" s="351"/>
      <c r="NCW1025" s="351"/>
      <c r="NCX1025" s="351"/>
      <c r="NCY1025" s="351"/>
      <c r="NCZ1025" s="351"/>
      <c r="NDA1025" s="351"/>
      <c r="NDB1025" s="351"/>
      <c r="NDC1025" s="351"/>
      <c r="NDD1025" s="351"/>
      <c r="NDE1025" s="351"/>
      <c r="NDF1025" s="351"/>
      <c r="NDG1025" s="351"/>
      <c r="NDH1025" s="351"/>
      <c r="NDI1025" s="351"/>
      <c r="NDJ1025" s="351"/>
      <c r="NDK1025" s="351"/>
      <c r="NDL1025" s="351"/>
      <c r="NDM1025" s="351"/>
      <c r="NDN1025" s="351"/>
      <c r="NDO1025" s="351"/>
      <c r="NDP1025" s="351"/>
      <c r="NDQ1025" s="351"/>
      <c r="NDR1025" s="351"/>
      <c r="NDS1025" s="351"/>
      <c r="NDT1025" s="351"/>
      <c r="NDU1025" s="351"/>
      <c r="NDV1025" s="351"/>
      <c r="NDW1025" s="351"/>
      <c r="NDX1025" s="351"/>
      <c r="NDY1025" s="351"/>
      <c r="NDZ1025" s="351"/>
      <c r="NEA1025" s="351"/>
      <c r="NEB1025" s="351"/>
      <c r="NEC1025" s="351"/>
      <c r="NED1025" s="351"/>
      <c r="NEE1025" s="351"/>
      <c r="NEF1025" s="351"/>
      <c r="NEG1025" s="351"/>
      <c r="NEH1025" s="351"/>
      <c r="NEI1025" s="351"/>
      <c r="NEJ1025" s="351"/>
      <c r="NEK1025" s="351"/>
      <c r="NEL1025" s="351"/>
      <c r="NEM1025" s="351"/>
      <c r="NEN1025" s="351"/>
      <c r="NEO1025" s="351"/>
      <c r="NEP1025" s="351"/>
      <c r="NEQ1025" s="351"/>
      <c r="NER1025" s="351"/>
      <c r="NES1025" s="351"/>
      <c r="NET1025" s="351"/>
      <c r="NEU1025" s="351"/>
      <c r="NEV1025" s="351"/>
      <c r="NEW1025" s="351"/>
      <c r="NEX1025" s="351"/>
      <c r="NEY1025" s="351"/>
      <c r="NEZ1025" s="351"/>
      <c r="NFA1025" s="351"/>
      <c r="NFB1025" s="351"/>
      <c r="NFC1025" s="351"/>
      <c r="NFD1025" s="351"/>
      <c r="NFE1025" s="351"/>
      <c r="NFF1025" s="351"/>
      <c r="NFG1025" s="351"/>
      <c r="NFH1025" s="351"/>
      <c r="NFI1025" s="351"/>
      <c r="NFJ1025" s="351"/>
      <c r="NFK1025" s="351"/>
      <c r="NFL1025" s="351"/>
      <c r="NFM1025" s="351"/>
      <c r="NFN1025" s="351"/>
      <c r="NFO1025" s="351"/>
      <c r="NFP1025" s="351"/>
      <c r="NFQ1025" s="351"/>
      <c r="NFR1025" s="351"/>
      <c r="NFS1025" s="351"/>
      <c r="NFT1025" s="351"/>
      <c r="NFU1025" s="351"/>
      <c r="NFV1025" s="351"/>
      <c r="NFW1025" s="351"/>
      <c r="NFX1025" s="351"/>
      <c r="NFY1025" s="351"/>
      <c r="NFZ1025" s="351"/>
    </row>
    <row r="1026" spans="1:9646" s="351" customFormat="1" ht="45.75" customHeight="1">
      <c r="A1026" s="589">
        <f>1+A1025</f>
        <v>1024</v>
      </c>
      <c r="B1026" s="403" t="s">
        <v>9667</v>
      </c>
      <c r="C1026" s="156" t="s">
        <v>9668</v>
      </c>
      <c r="D1026" s="156" t="s">
        <v>6692</v>
      </c>
      <c r="E1026" s="156">
        <v>45569</v>
      </c>
      <c r="F1026" s="156">
        <v>45572</v>
      </c>
      <c r="G1026" s="156">
        <v>45646</v>
      </c>
      <c r="H1026" s="156" t="s">
        <v>416</v>
      </c>
      <c r="I1026" s="156" t="s">
        <v>9646</v>
      </c>
      <c r="J1026" s="301" t="s">
        <v>9669</v>
      </c>
      <c r="K1026" s="251" t="s">
        <v>9670</v>
      </c>
      <c r="L1026" s="156">
        <v>8</v>
      </c>
      <c r="M1026" s="156" t="s">
        <v>97</v>
      </c>
      <c r="N1026" s="156" t="s">
        <v>5078</v>
      </c>
      <c r="O1026" s="156" t="s">
        <v>3608</v>
      </c>
      <c r="P1026" s="156" t="s">
        <v>9662</v>
      </c>
      <c r="Q1026" s="156" t="s">
        <v>7596</v>
      </c>
      <c r="R1026" s="143">
        <v>74</v>
      </c>
      <c r="S1026" s="134" t="s">
        <v>9225</v>
      </c>
      <c r="T1026" s="253" t="s">
        <v>9663</v>
      </c>
      <c r="U1026" s="156">
        <v>2024003421</v>
      </c>
      <c r="V1026" s="253" t="s">
        <v>9664</v>
      </c>
      <c r="W1026" s="156">
        <v>45569</v>
      </c>
      <c r="X1026" s="156" t="s">
        <v>103</v>
      </c>
      <c r="Y1026" s="317" t="s">
        <v>9665</v>
      </c>
      <c r="Z1026" s="156" t="s">
        <v>9663</v>
      </c>
      <c r="AA1026" s="156">
        <v>0</v>
      </c>
      <c r="AB1026" s="156">
        <v>0</v>
      </c>
      <c r="AC1026" s="156">
        <v>0</v>
      </c>
      <c r="AD1026" s="156">
        <v>0</v>
      </c>
      <c r="AE1026" s="156">
        <v>0</v>
      </c>
      <c r="AF1026" s="156">
        <v>0</v>
      </c>
      <c r="AG1026" s="156">
        <v>0</v>
      </c>
      <c r="AH1026" s="156">
        <v>0</v>
      </c>
      <c r="AI1026" s="156">
        <v>0</v>
      </c>
      <c r="AJ1026" s="156">
        <v>0</v>
      </c>
      <c r="AK1026" s="156" t="s">
        <v>104</v>
      </c>
      <c r="AL1026" s="103" t="s">
        <v>9671</v>
      </c>
      <c r="AM1026" s="156" t="s">
        <v>9672</v>
      </c>
      <c r="AN1026" s="156" t="s">
        <v>9673</v>
      </c>
      <c r="AO1026" s="156" t="s">
        <v>114</v>
      </c>
      <c r="AP1026" s="156" t="s">
        <v>114</v>
      </c>
      <c r="AQ1026" s="156" t="s">
        <v>114</v>
      </c>
      <c r="AR1026" s="156" t="s">
        <v>114</v>
      </c>
      <c r="AS1026" s="156" t="s">
        <v>109</v>
      </c>
      <c r="AT1026" s="156" t="s">
        <v>109</v>
      </c>
      <c r="AU1026" s="156" t="s">
        <v>392</v>
      </c>
      <c r="AV1026" s="156" t="s">
        <v>9324</v>
      </c>
      <c r="AW1026" s="156" t="s">
        <v>9674</v>
      </c>
      <c r="AX1026" s="156" t="s">
        <v>109</v>
      </c>
      <c r="AY1026" s="156" t="s">
        <v>108</v>
      </c>
      <c r="AZ1026" s="156" t="s">
        <v>9324</v>
      </c>
      <c r="BA1026" s="156" t="s">
        <v>9324</v>
      </c>
      <c r="BB1026" s="156"/>
      <c r="BC1026" s="156" t="s">
        <v>9324</v>
      </c>
      <c r="BD1026" s="156" t="s">
        <v>9324</v>
      </c>
      <c r="BE1026" s="156" t="s">
        <v>9324</v>
      </c>
      <c r="BF1026" s="156" t="s">
        <v>9324</v>
      </c>
      <c r="BG1026" s="156" t="s">
        <v>9324</v>
      </c>
      <c r="BH1026" s="153" t="s">
        <v>9663</v>
      </c>
      <c r="BI1026" s="349" t="s">
        <v>113</v>
      </c>
      <c r="BJ1026" s="240" t="s">
        <v>9324</v>
      </c>
      <c r="BK1026" s="240" t="s">
        <v>114</v>
      </c>
      <c r="BL1026" s="240" t="s">
        <v>9324</v>
      </c>
      <c r="BM1026" s="437"/>
      <c r="BN1026" s="156" t="s">
        <v>964</v>
      </c>
      <c r="BO1026" s="156" t="s">
        <v>9675</v>
      </c>
      <c r="BP1026" s="156" t="s">
        <v>9676</v>
      </c>
      <c r="BQ1026" s="156">
        <v>62</v>
      </c>
      <c r="BR1026" s="156">
        <v>22789</v>
      </c>
      <c r="BS1026" s="156" t="s">
        <v>108</v>
      </c>
      <c r="BT1026" s="156" t="s">
        <v>108</v>
      </c>
      <c r="BU1026" s="156" t="s">
        <v>108</v>
      </c>
      <c r="BV1026" s="156" t="s">
        <v>108</v>
      </c>
      <c r="BW1026" s="156" t="s">
        <v>108</v>
      </c>
      <c r="BX1026" s="156" t="s">
        <v>9677</v>
      </c>
      <c r="BY1026" s="156" t="s">
        <v>9678</v>
      </c>
      <c r="BZ1026" s="156" t="s">
        <v>9679</v>
      </c>
      <c r="CA1026" s="157" t="s">
        <v>109</v>
      </c>
      <c r="CB1026" s="157" t="s">
        <v>109</v>
      </c>
      <c r="CC1026" s="157" t="s">
        <v>109</v>
      </c>
      <c r="CD1026" s="156"/>
      <c r="CE1026" s="156"/>
      <c r="CF1026" s="156"/>
      <c r="CG1026" s="156"/>
      <c r="CH1026" s="156"/>
      <c r="CI1026" s="156"/>
      <c r="CJ1026" s="156"/>
      <c r="CK1026" s="156"/>
      <c r="CL1026" s="156"/>
      <c r="CM1026" s="152" t="s">
        <v>109</v>
      </c>
      <c r="CN1026" s="156"/>
      <c r="CO1026" s="297"/>
      <c r="CP1026" s="297"/>
      <c r="CQ1026" s="297"/>
      <c r="CR1026" s="297"/>
      <c r="CS1026" s="297"/>
      <c r="CT1026" s="297"/>
      <c r="CU1026" s="297"/>
      <c r="CV1026" s="297"/>
      <c r="CW1026" s="297"/>
      <c r="CX1026" s="297"/>
      <c r="CY1026" s="297"/>
      <c r="CZ1026" s="297"/>
      <c r="DA1026" s="297"/>
      <c r="DB1026" s="297"/>
      <c r="DC1026" s="297"/>
      <c r="DD1026" s="297"/>
      <c r="DE1026" s="297"/>
      <c r="DF1026" s="297"/>
      <c r="DG1026" s="297"/>
      <c r="DH1026" s="297"/>
      <c r="DI1026" s="297"/>
      <c r="DJ1026" s="297"/>
      <c r="DK1026" s="297"/>
      <c r="DL1026" s="297"/>
      <c r="DM1026" s="297"/>
      <c r="DN1026" s="297"/>
      <c r="DO1026" s="297"/>
      <c r="DP1026" s="297"/>
      <c r="DQ1026" s="297"/>
      <c r="DR1026" s="297"/>
      <c r="DS1026" s="297"/>
      <c r="DT1026" s="297"/>
      <c r="DU1026" s="297"/>
      <c r="DV1026" s="297"/>
      <c r="DW1026" s="297"/>
      <c r="DX1026" s="297"/>
      <c r="DY1026" s="297"/>
      <c r="DZ1026" s="297"/>
      <c r="EA1026" s="297"/>
      <c r="EB1026" s="297"/>
      <c r="EC1026" s="297"/>
      <c r="ED1026" s="297"/>
      <c r="EE1026" s="297"/>
      <c r="EF1026" s="297"/>
      <c r="EG1026" s="297"/>
      <c r="EH1026" s="297"/>
      <c r="EI1026" s="297"/>
      <c r="EJ1026" s="297"/>
      <c r="EK1026" s="297"/>
      <c r="EL1026" s="297"/>
      <c r="EM1026" s="297"/>
      <c r="EN1026" s="297"/>
      <c r="EO1026" s="297"/>
      <c r="EP1026" s="297"/>
      <c r="EQ1026" s="297"/>
      <c r="ER1026" s="297"/>
      <c r="ES1026" s="297"/>
      <c r="ET1026" s="297"/>
      <c r="EU1026" s="297"/>
      <c r="EV1026" s="297"/>
      <c r="EW1026" s="297"/>
      <c r="EX1026" s="297"/>
      <c r="EY1026" s="297"/>
      <c r="EZ1026" s="297"/>
      <c r="FA1026" s="297"/>
      <c r="FB1026" s="297"/>
      <c r="FC1026" s="297"/>
      <c r="FD1026" s="297"/>
      <c r="FE1026" s="297"/>
      <c r="FF1026" s="297"/>
      <c r="FG1026" s="297"/>
      <c r="FH1026" s="297"/>
      <c r="FI1026" s="297"/>
      <c r="FJ1026" s="297"/>
      <c r="FK1026" s="297"/>
      <c r="FL1026" s="297"/>
      <c r="FM1026" s="297"/>
      <c r="FN1026" s="297"/>
      <c r="FO1026" s="297"/>
      <c r="FP1026" s="297"/>
      <c r="FQ1026" s="297"/>
      <c r="FR1026" s="297"/>
      <c r="FS1026" s="297"/>
      <c r="FT1026" s="34"/>
      <c r="FU1026" s="34"/>
      <c r="FV1026" s="34"/>
      <c r="FW1026" s="34"/>
      <c r="FX1026" s="34"/>
      <c r="FY1026" s="34"/>
      <c r="FZ1026" s="34"/>
      <c r="GA1026" s="34"/>
      <c r="GB1026" s="34"/>
      <c r="GC1026" s="34"/>
      <c r="GD1026" s="34"/>
      <c r="GE1026" s="34"/>
      <c r="GF1026" s="34"/>
      <c r="GG1026" s="34"/>
      <c r="GH1026" s="34"/>
      <c r="GI1026" s="34"/>
      <c r="GJ1026" s="34"/>
      <c r="GK1026" s="34"/>
      <c r="GL1026" s="34"/>
      <c r="GM1026" s="34"/>
      <c r="GN1026" s="34"/>
      <c r="GO1026" s="34"/>
      <c r="GP1026" s="34"/>
      <c r="GQ1026" s="34"/>
      <c r="GR1026" s="34"/>
      <c r="GS1026" s="34"/>
      <c r="GT1026" s="34"/>
      <c r="GU1026" s="34"/>
      <c r="GV1026"/>
      <c r="GW1026"/>
      <c r="GX1026"/>
      <c r="GY1026"/>
      <c r="GZ1026"/>
      <c r="HA1026"/>
      <c r="HB1026"/>
      <c r="HC1026"/>
      <c r="HD1026"/>
      <c r="HE1026"/>
      <c r="HF1026"/>
      <c r="HG1026"/>
      <c r="HH1026"/>
      <c r="HI1026"/>
      <c r="HJ1026"/>
      <c r="HK1026"/>
      <c r="HL1026"/>
      <c r="HM1026"/>
      <c r="HN1026"/>
      <c r="HO1026"/>
      <c r="HP1026"/>
      <c r="HQ1026"/>
      <c r="HR1026"/>
      <c r="HS1026"/>
      <c r="HT1026"/>
      <c r="HU1026"/>
      <c r="HV1026"/>
      <c r="HW1026"/>
      <c r="HX1026"/>
      <c r="HY1026"/>
      <c r="HZ1026"/>
      <c r="IA1026"/>
      <c r="IB1026"/>
      <c r="IC1026"/>
      <c r="ID1026"/>
      <c r="IE1026"/>
      <c r="IF1026"/>
      <c r="IG1026"/>
      <c r="IH1026"/>
      <c r="II1026"/>
      <c r="IJ1026"/>
      <c r="IK1026"/>
      <c r="IL1026"/>
      <c r="IM1026"/>
      <c r="IN1026"/>
      <c r="IO1026"/>
      <c r="IP1026"/>
      <c r="IQ1026"/>
      <c r="IR1026"/>
      <c r="IS1026"/>
      <c r="IT1026"/>
      <c r="IU1026"/>
      <c r="IV1026"/>
      <c r="IW1026"/>
      <c r="IX1026"/>
      <c r="IY1026"/>
      <c r="IZ1026"/>
      <c r="JA1026"/>
      <c r="JB1026"/>
      <c r="JC1026"/>
      <c r="JD1026"/>
      <c r="JE1026"/>
      <c r="JF1026"/>
      <c r="JG1026"/>
      <c r="JH1026"/>
      <c r="JI1026"/>
      <c r="JJ1026"/>
      <c r="JK1026"/>
      <c r="JL1026"/>
      <c r="JM1026"/>
      <c r="JN1026"/>
      <c r="JO1026"/>
      <c r="JP1026"/>
      <c r="JQ1026"/>
      <c r="JR1026"/>
      <c r="JS1026"/>
      <c r="JT1026"/>
      <c r="JU1026"/>
      <c r="JV1026"/>
      <c r="JW1026"/>
      <c r="JX1026"/>
      <c r="JY1026"/>
      <c r="JZ1026"/>
      <c r="KA1026"/>
      <c r="KB1026"/>
      <c r="KC1026"/>
      <c r="KD1026"/>
      <c r="KE1026"/>
      <c r="KF1026"/>
      <c r="KG1026"/>
      <c r="KH1026"/>
      <c r="KI1026"/>
      <c r="KJ1026"/>
      <c r="KK1026"/>
      <c r="KL1026"/>
      <c r="KM1026"/>
      <c r="KN1026"/>
      <c r="KO1026"/>
      <c r="KP1026"/>
      <c r="KQ1026"/>
      <c r="KR1026"/>
      <c r="KS1026"/>
      <c r="KT1026"/>
      <c r="KU1026"/>
      <c r="KV1026"/>
      <c r="KW1026"/>
      <c r="KX1026"/>
      <c r="KY1026"/>
      <c r="KZ1026"/>
      <c r="LA1026"/>
      <c r="LB1026"/>
      <c r="LC1026"/>
      <c r="LD1026"/>
      <c r="LE1026"/>
      <c r="LF1026"/>
      <c r="LG1026"/>
      <c r="LH1026"/>
      <c r="LI1026"/>
      <c r="LJ1026"/>
      <c r="LK1026"/>
      <c r="LL1026"/>
      <c r="LM1026"/>
      <c r="LN1026"/>
      <c r="LO1026"/>
      <c r="LP1026"/>
      <c r="LQ1026"/>
      <c r="LR1026"/>
      <c r="LS1026"/>
      <c r="LT1026"/>
      <c r="LU1026"/>
      <c r="LV1026"/>
      <c r="LW1026"/>
      <c r="LX1026"/>
      <c r="LY1026"/>
      <c r="LZ1026"/>
      <c r="MA1026"/>
      <c r="MB1026"/>
      <c r="MC1026"/>
      <c r="MD1026"/>
      <c r="ME1026"/>
      <c r="MF1026"/>
      <c r="MG1026"/>
      <c r="MH1026"/>
      <c r="MI1026"/>
      <c r="MJ1026"/>
      <c r="MK1026"/>
      <c r="ML1026"/>
      <c r="MM1026"/>
      <c r="MN1026"/>
      <c r="MO1026"/>
      <c r="MP1026"/>
      <c r="MQ1026"/>
      <c r="MR1026"/>
      <c r="MS1026"/>
      <c r="MT1026"/>
      <c r="MU1026"/>
      <c r="MV1026"/>
      <c r="MW1026"/>
      <c r="MX1026"/>
      <c r="MY1026"/>
      <c r="MZ1026"/>
      <c r="NA1026"/>
      <c r="NB1026"/>
      <c r="NC1026"/>
      <c r="ND1026"/>
      <c r="NE1026"/>
      <c r="NF1026"/>
      <c r="NG1026"/>
      <c r="NH1026"/>
      <c r="NI1026"/>
      <c r="NJ1026"/>
      <c r="NK1026"/>
      <c r="NL1026"/>
      <c r="NM1026"/>
      <c r="NN1026"/>
      <c r="NO1026"/>
      <c r="NP1026"/>
      <c r="NQ1026"/>
      <c r="NR1026"/>
      <c r="NS1026"/>
      <c r="NT1026"/>
      <c r="NU1026"/>
      <c r="NV1026"/>
      <c r="NW1026"/>
      <c r="NX1026"/>
      <c r="NY1026"/>
      <c r="NZ1026"/>
      <c r="OA1026"/>
      <c r="OB1026"/>
      <c r="OC1026"/>
      <c r="OD1026"/>
      <c r="OE1026"/>
      <c r="OF1026"/>
      <c r="OG1026"/>
      <c r="OH1026"/>
      <c r="OI1026"/>
      <c r="OJ1026"/>
      <c r="OK1026"/>
      <c r="OL1026"/>
      <c r="OM1026"/>
      <c r="ON1026"/>
      <c r="OO1026"/>
      <c r="OP1026"/>
      <c r="OQ1026"/>
      <c r="OR1026"/>
      <c r="OS1026"/>
      <c r="OT1026"/>
      <c r="OU1026"/>
      <c r="OV1026"/>
      <c r="OW1026"/>
      <c r="OX1026"/>
      <c r="OY1026"/>
      <c r="OZ1026"/>
      <c r="PA1026"/>
      <c r="PB1026"/>
      <c r="PC1026"/>
      <c r="PD1026"/>
      <c r="PE1026"/>
      <c r="PF1026"/>
      <c r="PG1026"/>
      <c r="PH1026"/>
      <c r="PI1026"/>
      <c r="PJ1026"/>
      <c r="PK1026"/>
      <c r="PL1026"/>
      <c r="PM1026"/>
      <c r="PN1026"/>
      <c r="PO1026"/>
      <c r="PP1026"/>
      <c r="PQ1026"/>
      <c r="PR1026"/>
      <c r="PS1026"/>
      <c r="PT1026"/>
      <c r="PU1026"/>
      <c r="PV1026"/>
      <c r="PW1026"/>
      <c r="PX1026"/>
      <c r="PY1026"/>
      <c r="PZ1026"/>
      <c r="QA1026"/>
      <c r="QB1026"/>
      <c r="QC1026"/>
      <c r="QD1026"/>
      <c r="QE1026"/>
      <c r="QF1026"/>
      <c r="QG1026"/>
      <c r="QH1026"/>
      <c r="QI1026"/>
      <c r="QJ1026"/>
      <c r="QK1026"/>
      <c r="QL1026"/>
      <c r="QM1026"/>
      <c r="QN1026"/>
      <c r="QO1026"/>
      <c r="QP1026"/>
      <c r="QQ1026"/>
      <c r="QR1026"/>
      <c r="QS1026"/>
      <c r="QT1026"/>
      <c r="QU1026"/>
      <c r="QV1026"/>
      <c r="QW1026"/>
      <c r="QX1026"/>
      <c r="QY1026"/>
      <c r="QZ1026"/>
      <c r="RA1026"/>
      <c r="RB1026"/>
      <c r="RC1026"/>
      <c r="RD1026"/>
      <c r="RE1026"/>
      <c r="RF1026"/>
      <c r="RG1026"/>
      <c r="RH1026"/>
      <c r="RI1026"/>
      <c r="RJ1026"/>
      <c r="RK1026"/>
      <c r="RL1026"/>
      <c r="RM1026"/>
      <c r="RN1026"/>
      <c r="RO1026"/>
      <c r="RP1026"/>
      <c r="RQ1026"/>
      <c r="RR1026"/>
      <c r="RS1026"/>
      <c r="RT1026"/>
      <c r="RU1026"/>
      <c r="RV1026"/>
      <c r="RW1026"/>
      <c r="RX1026"/>
      <c r="RY1026"/>
      <c r="RZ1026"/>
      <c r="SA1026"/>
      <c r="SB1026"/>
      <c r="SC1026"/>
      <c r="SD1026"/>
      <c r="SE1026"/>
      <c r="SF1026"/>
      <c r="SG1026"/>
      <c r="SH1026"/>
      <c r="SI1026"/>
      <c r="SJ1026"/>
      <c r="SK1026"/>
      <c r="SL1026"/>
      <c r="SM1026"/>
      <c r="SN1026"/>
      <c r="SO1026"/>
      <c r="SP1026"/>
      <c r="SQ1026"/>
      <c r="SR1026"/>
      <c r="SS1026"/>
      <c r="ST1026"/>
      <c r="SU1026"/>
      <c r="SV1026"/>
      <c r="SW1026"/>
      <c r="SX1026"/>
      <c r="SY1026"/>
      <c r="SZ1026"/>
      <c r="TA1026"/>
      <c r="TB1026"/>
      <c r="TC1026"/>
      <c r="TD1026"/>
      <c r="TE1026"/>
      <c r="TF1026"/>
      <c r="TG1026"/>
      <c r="TH1026"/>
      <c r="TI1026"/>
      <c r="TJ1026"/>
      <c r="TK1026"/>
      <c r="TL1026"/>
      <c r="TM1026"/>
      <c r="TN1026"/>
      <c r="TO1026"/>
      <c r="TP1026"/>
      <c r="TQ1026"/>
      <c r="TR1026"/>
      <c r="TS1026"/>
      <c r="TT1026"/>
      <c r="TU1026"/>
      <c r="TV1026"/>
      <c r="TW1026"/>
      <c r="TX1026"/>
      <c r="TY1026"/>
      <c r="TZ1026"/>
      <c r="UA1026"/>
      <c r="UB1026"/>
      <c r="UC1026"/>
      <c r="UD1026"/>
      <c r="UE1026"/>
      <c r="UF1026"/>
      <c r="UG1026"/>
      <c r="UH1026"/>
      <c r="UI1026"/>
      <c r="UJ1026"/>
      <c r="UK1026"/>
      <c r="UL1026"/>
      <c r="UM1026"/>
      <c r="UN1026"/>
      <c r="UO1026"/>
      <c r="UP1026"/>
      <c r="UQ1026"/>
      <c r="UR1026"/>
      <c r="US1026"/>
      <c r="UT1026"/>
      <c r="UU1026"/>
      <c r="UV1026"/>
      <c r="UW1026"/>
      <c r="UX1026"/>
      <c r="UY1026"/>
      <c r="UZ1026"/>
      <c r="VA1026"/>
      <c r="VB1026"/>
      <c r="VC1026"/>
      <c r="VD1026"/>
      <c r="VE1026"/>
      <c r="VF1026"/>
      <c r="VG1026"/>
      <c r="VH1026"/>
      <c r="VI1026"/>
      <c r="VJ1026"/>
      <c r="VK1026"/>
      <c r="VL1026"/>
      <c r="VM1026"/>
      <c r="VN1026"/>
      <c r="VO1026"/>
      <c r="VP1026"/>
      <c r="VQ1026"/>
      <c r="VR1026"/>
      <c r="VS1026"/>
      <c r="VT1026"/>
      <c r="VU1026"/>
      <c r="VV1026"/>
      <c r="VW1026"/>
      <c r="VX1026"/>
      <c r="VY1026"/>
      <c r="VZ1026"/>
      <c r="WA1026"/>
      <c r="WB1026"/>
      <c r="WC1026"/>
      <c r="WD1026"/>
      <c r="WE1026"/>
      <c r="WF1026"/>
      <c r="WG1026"/>
      <c r="WH1026"/>
      <c r="WI1026"/>
      <c r="WJ1026"/>
      <c r="WK1026"/>
      <c r="WL1026"/>
      <c r="WM1026"/>
      <c r="WN1026"/>
      <c r="WO1026"/>
      <c r="WP1026"/>
      <c r="WQ1026"/>
      <c r="WR1026"/>
      <c r="WS1026"/>
      <c r="WT1026"/>
      <c r="WU1026"/>
      <c r="WV1026"/>
      <c r="WW1026"/>
      <c r="WX1026"/>
      <c r="WY1026"/>
      <c r="WZ1026"/>
      <c r="XA1026"/>
      <c r="XB1026"/>
      <c r="XC1026"/>
      <c r="XD1026"/>
      <c r="XE1026"/>
      <c r="XF1026"/>
      <c r="XG1026"/>
      <c r="XH1026"/>
      <c r="XI1026"/>
      <c r="XJ1026"/>
      <c r="XK1026"/>
      <c r="XL1026"/>
      <c r="XM1026"/>
      <c r="XN1026"/>
      <c r="XO1026"/>
      <c r="XP1026"/>
      <c r="XQ1026"/>
      <c r="XR1026"/>
      <c r="XS1026"/>
      <c r="XT1026"/>
      <c r="XU1026"/>
      <c r="XV1026"/>
      <c r="XW1026"/>
      <c r="XX1026"/>
      <c r="XY1026"/>
      <c r="XZ1026"/>
      <c r="YA1026"/>
      <c r="YB1026"/>
      <c r="YC1026"/>
      <c r="YD1026"/>
      <c r="YE1026"/>
      <c r="YF1026"/>
      <c r="YG1026"/>
      <c r="YH1026"/>
      <c r="YI1026"/>
      <c r="YJ1026"/>
      <c r="YK1026"/>
      <c r="YL1026"/>
      <c r="YM1026"/>
      <c r="YN1026"/>
      <c r="YO1026"/>
      <c r="YP1026"/>
      <c r="YQ1026"/>
      <c r="YR1026"/>
      <c r="YS1026"/>
      <c r="YT1026"/>
      <c r="YU1026"/>
      <c r="YV1026"/>
      <c r="YW1026"/>
      <c r="YX1026"/>
      <c r="YY1026"/>
      <c r="YZ1026"/>
      <c r="ZA1026"/>
      <c r="ZB1026"/>
      <c r="ZC1026"/>
      <c r="ZD1026"/>
      <c r="ZE1026"/>
      <c r="ZF1026"/>
      <c r="ZG1026"/>
      <c r="ZH1026"/>
      <c r="ZI1026"/>
      <c r="ZJ1026"/>
      <c r="ZK1026"/>
      <c r="ZL1026"/>
      <c r="ZM1026"/>
      <c r="ZN1026"/>
      <c r="ZO1026"/>
      <c r="ZP1026"/>
      <c r="ZQ1026"/>
      <c r="ZR1026"/>
      <c r="ZS1026"/>
      <c r="ZT1026"/>
      <c r="ZU1026"/>
      <c r="ZV1026"/>
      <c r="ZW1026"/>
      <c r="ZX1026"/>
      <c r="ZY1026"/>
      <c r="ZZ1026"/>
      <c r="AAA1026"/>
      <c r="AAB1026"/>
      <c r="AAC1026"/>
      <c r="AAD1026"/>
      <c r="AAE1026"/>
      <c r="AAF1026"/>
      <c r="AAG1026"/>
      <c r="AAH1026"/>
      <c r="AAI1026"/>
      <c r="AAJ1026"/>
      <c r="AAK1026"/>
      <c r="AAL1026"/>
      <c r="AAM1026"/>
      <c r="AAN1026"/>
      <c r="AAO1026"/>
      <c r="AAP1026"/>
      <c r="AAQ1026"/>
      <c r="AAR1026"/>
      <c r="AAS1026"/>
      <c r="AAT1026"/>
      <c r="AAU1026"/>
      <c r="AAV1026"/>
      <c r="AAW1026"/>
      <c r="AAX1026"/>
      <c r="AAY1026"/>
      <c r="AAZ1026"/>
      <c r="ABA1026"/>
      <c r="ABB1026"/>
      <c r="ABC1026"/>
      <c r="ABD1026"/>
      <c r="ABE1026"/>
      <c r="ABF1026"/>
      <c r="ABG1026"/>
      <c r="ABH1026"/>
    </row>
    <row r="1027" spans="1:9646" s="351" customFormat="1" ht="45.75" customHeight="1">
      <c r="A1027" s="589">
        <f>1+A1026</f>
        <v>1025</v>
      </c>
      <c r="B1027" s="403" t="s">
        <v>9680</v>
      </c>
      <c r="C1027" s="156" t="s">
        <v>9681</v>
      </c>
      <c r="D1027" s="156" t="s">
        <v>645</v>
      </c>
      <c r="E1027" s="156">
        <v>45569</v>
      </c>
      <c r="F1027" s="156">
        <v>45573</v>
      </c>
      <c r="G1027" s="156">
        <v>45646</v>
      </c>
      <c r="H1027" s="156" t="s">
        <v>416</v>
      </c>
      <c r="I1027" s="156" t="s">
        <v>9637</v>
      </c>
      <c r="J1027" s="301" t="s">
        <v>3526</v>
      </c>
      <c r="K1027" s="251">
        <v>1072638754</v>
      </c>
      <c r="L1027" s="156">
        <v>7</v>
      </c>
      <c r="M1027" s="156" t="s">
        <v>97</v>
      </c>
      <c r="N1027" s="156" t="s">
        <v>5078</v>
      </c>
      <c r="O1027" s="156" t="s">
        <v>3608</v>
      </c>
      <c r="P1027" s="156" t="s">
        <v>9017</v>
      </c>
      <c r="Q1027" s="156" t="s">
        <v>7596</v>
      </c>
      <c r="R1027" s="143">
        <v>73</v>
      </c>
      <c r="S1027" s="134" t="s">
        <v>4852</v>
      </c>
      <c r="T1027" s="253" t="s">
        <v>9682</v>
      </c>
      <c r="U1027" s="156">
        <v>2024003425</v>
      </c>
      <c r="V1027" s="253" t="s">
        <v>9397</v>
      </c>
      <c r="W1027" s="156">
        <v>45569</v>
      </c>
      <c r="X1027" s="156" t="s">
        <v>103</v>
      </c>
      <c r="Y1027" s="317" t="s">
        <v>9683</v>
      </c>
      <c r="Z1027" s="156" t="s">
        <v>9682</v>
      </c>
      <c r="AA1027" s="156">
        <v>0</v>
      </c>
      <c r="AB1027" s="156">
        <v>0</v>
      </c>
      <c r="AC1027" s="156">
        <v>0</v>
      </c>
      <c r="AD1027" s="156">
        <v>0</v>
      </c>
      <c r="AE1027" s="156">
        <v>0</v>
      </c>
      <c r="AF1027" s="156">
        <v>0</v>
      </c>
      <c r="AG1027" s="156">
        <v>0</v>
      </c>
      <c r="AH1027" s="156">
        <v>0</v>
      </c>
      <c r="AI1027" s="156">
        <v>0</v>
      </c>
      <c r="AJ1027" s="156">
        <v>0</v>
      </c>
      <c r="AK1027" s="156" t="s">
        <v>104</v>
      </c>
      <c r="AL1027" s="103" t="s">
        <v>9684</v>
      </c>
      <c r="AM1027" s="156" t="s">
        <v>7518</v>
      </c>
      <c r="AN1027" s="156">
        <v>52285927</v>
      </c>
      <c r="AO1027" s="156" t="s">
        <v>114</v>
      </c>
      <c r="AP1027" s="156" t="s">
        <v>114</v>
      </c>
      <c r="AQ1027" s="156" t="s">
        <v>114</v>
      </c>
      <c r="AR1027" s="156" t="s">
        <v>114</v>
      </c>
      <c r="AS1027" s="156" t="s">
        <v>109</v>
      </c>
      <c r="AT1027" s="156" t="s">
        <v>109</v>
      </c>
      <c r="AU1027" s="156" t="s">
        <v>392</v>
      </c>
      <c r="AV1027" s="156" t="s">
        <v>9324</v>
      </c>
      <c r="AW1027" s="156" t="s">
        <v>9324</v>
      </c>
      <c r="AX1027" s="156" t="s">
        <v>109</v>
      </c>
      <c r="AY1027" s="156" t="s">
        <v>108</v>
      </c>
      <c r="AZ1027" s="156" t="s">
        <v>9324</v>
      </c>
      <c r="BA1027" s="156" t="s">
        <v>9324</v>
      </c>
      <c r="BB1027" s="156"/>
      <c r="BC1027" s="156" t="s">
        <v>9324</v>
      </c>
      <c r="BD1027" s="156" t="s">
        <v>9324</v>
      </c>
      <c r="BE1027" s="156" t="s">
        <v>9324</v>
      </c>
      <c r="BF1027" s="156" t="s">
        <v>9324</v>
      </c>
      <c r="BG1027" s="156" t="s">
        <v>9324</v>
      </c>
      <c r="BH1027" s="153" t="s">
        <v>9682</v>
      </c>
      <c r="BI1027" s="349" t="s">
        <v>113</v>
      </c>
      <c r="BJ1027" s="240" t="s">
        <v>9324</v>
      </c>
      <c r="BK1027" s="240" t="s">
        <v>114</v>
      </c>
      <c r="BL1027" s="240" t="s">
        <v>9324</v>
      </c>
      <c r="BM1027" s="437"/>
      <c r="BN1027" s="156" t="s">
        <v>917</v>
      </c>
      <c r="BO1027" s="156"/>
      <c r="BP1027" s="156"/>
      <c r="BQ1027" s="156">
        <v>38</v>
      </c>
      <c r="BR1027" s="156">
        <v>31398</v>
      </c>
      <c r="BS1027" s="156" t="s">
        <v>109</v>
      </c>
      <c r="BT1027" s="156" t="s">
        <v>108</v>
      </c>
      <c r="BU1027" s="156" t="s">
        <v>108</v>
      </c>
      <c r="BV1027" s="156" t="s">
        <v>108</v>
      </c>
      <c r="BW1027" s="156" t="s">
        <v>108</v>
      </c>
      <c r="BX1027" s="156" t="s">
        <v>3530</v>
      </c>
      <c r="BY1027" s="156">
        <v>3004614934</v>
      </c>
      <c r="BZ1027" s="156" t="s">
        <v>3531</v>
      </c>
      <c r="CA1027" s="157" t="s">
        <v>109</v>
      </c>
      <c r="CB1027" s="157" t="s">
        <v>109</v>
      </c>
      <c r="CC1027" s="157" t="s">
        <v>109</v>
      </c>
      <c r="CD1027" s="156"/>
      <c r="CE1027" s="156"/>
      <c r="CF1027" s="156"/>
      <c r="CG1027" s="156"/>
      <c r="CH1027" s="156"/>
      <c r="CI1027" s="156"/>
      <c r="CJ1027" s="156"/>
      <c r="CK1027" s="156"/>
      <c r="CL1027" s="156"/>
      <c r="CM1027" s="152" t="s">
        <v>109</v>
      </c>
      <c r="CN1027" s="156"/>
      <c r="CO1027" s="297"/>
      <c r="CP1027" s="297"/>
      <c r="CQ1027" s="297"/>
      <c r="CR1027" s="297"/>
      <c r="CS1027" s="297"/>
      <c r="CT1027" s="297"/>
      <c r="CU1027" s="297"/>
      <c r="CV1027" s="297"/>
      <c r="CW1027" s="297"/>
      <c r="CX1027" s="297"/>
      <c r="CY1027" s="297"/>
      <c r="CZ1027" s="297"/>
      <c r="DA1027" s="297"/>
      <c r="DB1027" s="297"/>
      <c r="DC1027" s="297"/>
      <c r="DD1027" s="297"/>
      <c r="DE1027" s="297"/>
      <c r="DF1027" s="297"/>
      <c r="DG1027" s="297"/>
      <c r="DH1027" s="297"/>
      <c r="DI1027" s="297"/>
      <c r="DJ1027" s="297"/>
      <c r="DK1027" s="297"/>
      <c r="DL1027" s="297"/>
      <c r="DM1027" s="297"/>
      <c r="DN1027" s="297"/>
      <c r="DO1027" s="297"/>
      <c r="DP1027" s="297"/>
      <c r="DQ1027" s="297"/>
      <c r="DR1027" s="297"/>
      <c r="DS1027" s="297"/>
      <c r="DT1027" s="297"/>
      <c r="DU1027" s="297"/>
      <c r="DV1027" s="297"/>
      <c r="DW1027" s="297"/>
      <c r="DX1027" s="297"/>
      <c r="DY1027" s="297"/>
      <c r="DZ1027" s="297"/>
      <c r="EA1027" s="297"/>
      <c r="EB1027" s="297"/>
      <c r="EC1027" s="297"/>
      <c r="ED1027" s="297"/>
      <c r="EE1027" s="297"/>
      <c r="EF1027" s="297"/>
      <c r="EG1027" s="297"/>
      <c r="EH1027" s="297"/>
      <c r="EI1027" s="297"/>
      <c r="EJ1027" s="297"/>
      <c r="EK1027" s="297"/>
      <c r="EL1027" s="297"/>
      <c r="EM1027" s="297"/>
      <c r="EN1027" s="297"/>
      <c r="EO1027" s="297"/>
      <c r="EP1027" s="297"/>
      <c r="EQ1027" s="297"/>
      <c r="ER1027" s="297"/>
      <c r="ES1027" s="297"/>
      <c r="ET1027" s="297"/>
      <c r="EU1027" s="297"/>
      <c r="EV1027" s="297"/>
      <c r="EW1027" s="297"/>
      <c r="EX1027" s="297"/>
      <c r="EY1027" s="297"/>
      <c r="EZ1027" s="297"/>
      <c r="FA1027" s="297"/>
      <c r="FB1027" s="297"/>
      <c r="FC1027" s="297"/>
      <c r="FD1027" s="297"/>
      <c r="FE1027" s="297"/>
      <c r="FF1027" s="297"/>
      <c r="FG1027" s="297"/>
      <c r="FH1027" s="297"/>
      <c r="FI1027" s="297"/>
      <c r="FJ1027" s="297"/>
      <c r="FK1027" s="297"/>
      <c r="FL1027" s="297"/>
      <c r="FM1027" s="297"/>
      <c r="FN1027" s="297"/>
      <c r="FO1027" s="297"/>
      <c r="FP1027" s="297"/>
      <c r="FQ1027" s="297"/>
      <c r="FR1027" s="297"/>
      <c r="FS1027" s="297"/>
      <c r="FT1027" s="34"/>
      <c r="FU1027" s="34"/>
      <c r="FV1027" s="34"/>
      <c r="FW1027" s="34"/>
      <c r="FX1027" s="34"/>
      <c r="FY1027" s="34"/>
      <c r="FZ1027" s="34"/>
      <c r="GA1027" s="34"/>
      <c r="GB1027" s="34"/>
      <c r="GC1027" s="34"/>
      <c r="GD1027" s="34"/>
      <c r="GE1027" s="34"/>
      <c r="GF1027" s="34"/>
      <c r="GG1027" s="34"/>
      <c r="GH1027" s="34"/>
      <c r="GI1027" s="34"/>
      <c r="GJ1027" s="34"/>
      <c r="GK1027" s="34"/>
      <c r="GL1027" s="34"/>
      <c r="GM1027" s="34"/>
      <c r="GN1027" s="34"/>
      <c r="GO1027" s="34"/>
      <c r="GP1027" s="34"/>
      <c r="GQ1027" s="34"/>
      <c r="GR1027" s="34"/>
      <c r="GS1027" s="34"/>
      <c r="GT1027" s="34"/>
      <c r="GU1027" s="34"/>
      <c r="GV1027"/>
      <c r="GW1027"/>
      <c r="GX1027"/>
      <c r="GY1027"/>
      <c r="GZ1027"/>
      <c r="HA1027"/>
      <c r="HB1027"/>
      <c r="HC1027"/>
      <c r="HD1027"/>
      <c r="HE1027"/>
      <c r="HF1027"/>
      <c r="HG1027"/>
      <c r="HH1027"/>
      <c r="HI1027"/>
      <c r="HJ1027"/>
      <c r="HK1027"/>
      <c r="HL1027"/>
      <c r="HM1027"/>
      <c r="HN1027"/>
      <c r="HO1027"/>
      <c r="HP1027"/>
      <c r="HQ1027"/>
      <c r="HR1027"/>
      <c r="HS1027"/>
      <c r="HT1027"/>
      <c r="HU1027"/>
      <c r="HV1027"/>
      <c r="HW1027"/>
      <c r="HX1027"/>
      <c r="HY1027"/>
      <c r="HZ1027"/>
      <c r="IA1027"/>
      <c r="IB1027"/>
      <c r="IC1027"/>
      <c r="ID1027"/>
      <c r="IE1027"/>
      <c r="IF1027"/>
      <c r="IG1027"/>
      <c r="IH1027"/>
      <c r="II1027"/>
      <c r="IJ1027"/>
      <c r="IK1027"/>
      <c r="IL1027"/>
      <c r="IM1027"/>
      <c r="IN1027"/>
      <c r="IO1027"/>
      <c r="IP1027"/>
      <c r="IQ1027"/>
      <c r="IR1027"/>
      <c r="IS1027"/>
      <c r="IT1027"/>
      <c r="IU1027"/>
      <c r="IV1027"/>
      <c r="IW1027"/>
      <c r="IX1027"/>
      <c r="IY1027"/>
      <c r="IZ1027"/>
      <c r="JA1027"/>
      <c r="JB1027"/>
      <c r="JC1027"/>
      <c r="JD1027"/>
      <c r="JE1027"/>
      <c r="JF1027"/>
      <c r="JG1027"/>
      <c r="JH1027"/>
      <c r="JI1027"/>
      <c r="JJ1027"/>
      <c r="JK1027"/>
      <c r="JL1027"/>
      <c r="JM1027"/>
      <c r="JN1027"/>
      <c r="JO1027"/>
      <c r="JP1027"/>
      <c r="JQ1027"/>
      <c r="JR1027"/>
      <c r="JS1027"/>
      <c r="JT1027"/>
      <c r="JU1027"/>
      <c r="JV1027"/>
      <c r="JW1027"/>
      <c r="JX1027"/>
      <c r="JY1027"/>
      <c r="JZ1027"/>
      <c r="KA1027"/>
      <c r="KB1027"/>
      <c r="KC1027"/>
      <c r="KD1027"/>
      <c r="KE1027"/>
      <c r="KF1027"/>
      <c r="KG1027"/>
      <c r="KH1027"/>
      <c r="KI1027"/>
      <c r="KJ1027"/>
      <c r="KK1027"/>
      <c r="KL1027"/>
      <c r="KM1027"/>
      <c r="KN1027"/>
      <c r="KO1027"/>
      <c r="KP1027"/>
      <c r="KQ1027"/>
      <c r="KR1027"/>
      <c r="KS1027"/>
      <c r="KT1027"/>
      <c r="KU1027"/>
      <c r="KV1027"/>
      <c r="KW1027"/>
      <c r="KX1027"/>
      <c r="KY1027"/>
      <c r="KZ1027"/>
      <c r="LA1027"/>
      <c r="LB1027"/>
      <c r="LC1027"/>
      <c r="LD1027"/>
      <c r="LE1027"/>
      <c r="LF1027"/>
      <c r="LG1027"/>
      <c r="LH1027"/>
      <c r="LI1027"/>
      <c r="LJ1027"/>
      <c r="LK1027"/>
      <c r="LL1027"/>
      <c r="LM1027"/>
      <c r="LN1027"/>
      <c r="LO1027"/>
      <c r="LP1027"/>
      <c r="LQ1027"/>
      <c r="LR1027"/>
      <c r="LS1027"/>
      <c r="LT1027"/>
      <c r="LU1027"/>
      <c r="LV1027"/>
      <c r="LW1027"/>
      <c r="LX1027"/>
      <c r="LY1027"/>
      <c r="LZ1027"/>
      <c r="MA1027"/>
      <c r="MB1027"/>
      <c r="MC1027"/>
      <c r="MD1027"/>
      <c r="ME1027"/>
      <c r="MF1027"/>
      <c r="MG1027"/>
      <c r="MH1027"/>
      <c r="MI1027"/>
      <c r="MJ1027"/>
      <c r="MK1027"/>
      <c r="ML1027"/>
      <c r="MM1027"/>
      <c r="MN1027"/>
      <c r="MO1027"/>
      <c r="MP1027"/>
      <c r="MQ1027"/>
      <c r="MR1027"/>
      <c r="MS1027"/>
      <c r="MT1027"/>
      <c r="MU1027"/>
      <c r="MV1027"/>
      <c r="MW1027"/>
      <c r="MX1027"/>
      <c r="MY1027"/>
      <c r="MZ1027"/>
      <c r="NA1027"/>
      <c r="NB1027"/>
      <c r="NC1027"/>
      <c r="ND1027"/>
      <c r="NE1027"/>
      <c r="NF1027"/>
      <c r="NG1027"/>
      <c r="NH1027"/>
      <c r="NI1027"/>
      <c r="NJ1027"/>
      <c r="NK1027"/>
      <c r="NL1027"/>
      <c r="NM1027"/>
      <c r="NN1027"/>
      <c r="NO1027"/>
      <c r="NP1027"/>
      <c r="NQ1027"/>
      <c r="NR1027"/>
      <c r="NS1027"/>
      <c r="NT1027"/>
      <c r="NU1027"/>
      <c r="NV1027"/>
      <c r="NW1027"/>
      <c r="NX1027"/>
      <c r="NY1027"/>
      <c r="NZ1027"/>
      <c r="OA1027"/>
      <c r="OB1027"/>
      <c r="OC1027"/>
      <c r="OD1027"/>
      <c r="OE1027"/>
      <c r="OF1027"/>
      <c r="OG1027"/>
      <c r="OH1027"/>
      <c r="OI1027"/>
      <c r="OJ1027"/>
      <c r="OK1027"/>
      <c r="OL1027"/>
      <c r="OM1027"/>
      <c r="ON1027"/>
      <c r="OO1027"/>
      <c r="OP1027"/>
      <c r="OQ1027"/>
      <c r="OR1027"/>
      <c r="OS1027"/>
      <c r="OT1027"/>
      <c r="OU1027"/>
      <c r="OV1027"/>
      <c r="OW1027"/>
      <c r="OX1027"/>
      <c r="OY1027"/>
      <c r="OZ1027"/>
      <c r="PA1027"/>
      <c r="PB1027"/>
      <c r="PC1027"/>
      <c r="PD1027"/>
      <c r="PE1027"/>
      <c r="PF1027"/>
      <c r="PG1027"/>
      <c r="PH1027"/>
      <c r="PI1027"/>
      <c r="PJ1027"/>
      <c r="PK1027"/>
      <c r="PL1027"/>
      <c r="PM1027"/>
      <c r="PN1027"/>
      <c r="PO1027"/>
      <c r="PP1027"/>
      <c r="PQ1027"/>
      <c r="PR1027"/>
      <c r="PS1027"/>
      <c r="PT1027"/>
      <c r="PU1027"/>
      <c r="PV1027"/>
      <c r="PW1027"/>
      <c r="PX1027"/>
      <c r="PY1027"/>
      <c r="PZ1027"/>
      <c r="QA1027"/>
      <c r="QB1027"/>
      <c r="QC1027"/>
      <c r="QD1027"/>
      <c r="QE1027"/>
      <c r="QF1027"/>
      <c r="QG1027"/>
      <c r="QH1027"/>
      <c r="QI1027"/>
      <c r="QJ1027"/>
      <c r="QK1027"/>
      <c r="QL1027"/>
      <c r="QM1027"/>
      <c r="QN1027"/>
      <c r="QO1027"/>
      <c r="QP1027"/>
      <c r="QQ1027"/>
      <c r="QR1027"/>
      <c r="QS1027"/>
      <c r="QT1027"/>
      <c r="QU1027"/>
      <c r="QV1027"/>
      <c r="QW1027"/>
      <c r="QX1027"/>
      <c r="QY1027"/>
      <c r="QZ1027"/>
      <c r="RA1027"/>
      <c r="RB1027"/>
      <c r="RC1027"/>
      <c r="RD1027"/>
      <c r="RE1027"/>
      <c r="RF1027"/>
      <c r="RG1027"/>
      <c r="RH1027"/>
      <c r="RI1027"/>
      <c r="RJ1027"/>
      <c r="RK1027"/>
      <c r="RL1027"/>
      <c r="RM1027"/>
      <c r="RN1027"/>
      <c r="RO1027"/>
      <c r="RP1027"/>
      <c r="RQ1027"/>
      <c r="RR1027"/>
      <c r="RS1027"/>
      <c r="RT1027"/>
      <c r="RU1027"/>
      <c r="RV1027"/>
      <c r="RW1027"/>
      <c r="RX1027"/>
      <c r="RY1027"/>
      <c r="RZ1027"/>
      <c r="SA1027"/>
      <c r="SB1027"/>
      <c r="SC1027"/>
      <c r="SD1027"/>
      <c r="SE1027"/>
      <c r="SF1027"/>
      <c r="SG1027"/>
      <c r="SH1027"/>
      <c r="SI1027"/>
      <c r="SJ1027"/>
      <c r="SK1027"/>
      <c r="SL1027"/>
      <c r="SM1027"/>
      <c r="SN1027"/>
      <c r="SO1027"/>
      <c r="SP1027"/>
      <c r="SQ1027"/>
      <c r="SR1027"/>
      <c r="SS1027"/>
      <c r="ST1027"/>
      <c r="SU1027"/>
      <c r="SV1027"/>
      <c r="SW1027"/>
      <c r="SX1027"/>
      <c r="SY1027"/>
      <c r="SZ1027"/>
      <c r="TA1027"/>
      <c r="TB1027"/>
      <c r="TC1027"/>
      <c r="TD1027"/>
      <c r="TE1027"/>
      <c r="TF1027"/>
      <c r="TG1027"/>
      <c r="TH1027"/>
      <c r="TI1027"/>
      <c r="TJ1027"/>
      <c r="TK1027"/>
      <c r="TL1027"/>
      <c r="TM1027"/>
      <c r="TN1027"/>
      <c r="TO1027"/>
      <c r="TP1027"/>
      <c r="TQ1027"/>
      <c r="TR1027"/>
      <c r="TS1027"/>
      <c r="TT1027"/>
      <c r="TU1027"/>
      <c r="TV1027"/>
      <c r="TW1027"/>
      <c r="TX1027"/>
      <c r="TY1027"/>
      <c r="TZ1027"/>
      <c r="UA1027"/>
      <c r="UB1027"/>
      <c r="UC1027"/>
      <c r="UD1027"/>
      <c r="UE1027"/>
      <c r="UF1027"/>
      <c r="UG1027"/>
      <c r="UH1027"/>
      <c r="UI1027"/>
      <c r="UJ1027"/>
      <c r="UK1027"/>
      <c r="UL1027"/>
      <c r="UM1027"/>
      <c r="UN1027"/>
      <c r="UO1027"/>
      <c r="UP1027"/>
      <c r="UQ1027"/>
      <c r="UR1027"/>
      <c r="US1027"/>
      <c r="UT1027"/>
      <c r="UU1027"/>
      <c r="UV1027"/>
      <c r="UW1027"/>
      <c r="UX1027"/>
      <c r="UY1027"/>
      <c r="UZ1027"/>
      <c r="VA1027"/>
      <c r="VB1027"/>
      <c r="VC1027"/>
      <c r="VD1027"/>
      <c r="VE1027"/>
      <c r="VF1027"/>
      <c r="VG1027"/>
      <c r="VH1027"/>
      <c r="VI1027"/>
      <c r="VJ1027"/>
      <c r="VK1027"/>
      <c r="VL1027"/>
      <c r="VM1027"/>
      <c r="VN1027"/>
      <c r="VO1027"/>
      <c r="VP1027"/>
      <c r="VQ1027"/>
      <c r="VR1027"/>
      <c r="VS1027"/>
      <c r="VT1027"/>
      <c r="VU1027"/>
      <c r="VV1027"/>
      <c r="VW1027"/>
      <c r="VX1027"/>
      <c r="VY1027"/>
      <c r="VZ1027"/>
      <c r="WA1027"/>
      <c r="WB1027"/>
      <c r="WC1027"/>
      <c r="WD1027"/>
      <c r="WE1027"/>
      <c r="WF1027"/>
      <c r="WG1027"/>
      <c r="WH1027"/>
      <c r="WI1027"/>
      <c r="WJ1027"/>
      <c r="WK1027"/>
      <c r="WL1027"/>
      <c r="WM1027"/>
      <c r="WN1027"/>
      <c r="WO1027"/>
      <c r="WP1027"/>
      <c r="WQ1027"/>
      <c r="WR1027"/>
      <c r="WS1027"/>
      <c r="WT1027"/>
      <c r="WU1027"/>
      <c r="WV1027"/>
      <c r="WW1027"/>
      <c r="WX1027"/>
      <c r="WY1027"/>
      <c r="WZ1027"/>
      <c r="XA1027"/>
      <c r="XB1027"/>
      <c r="XC1027"/>
      <c r="XD1027"/>
      <c r="XE1027"/>
      <c r="XF1027"/>
      <c r="XG1027"/>
      <c r="XH1027"/>
      <c r="XI1027"/>
      <c r="XJ1027"/>
      <c r="XK1027"/>
      <c r="XL1027"/>
      <c r="XM1027"/>
      <c r="XN1027"/>
      <c r="XO1027"/>
      <c r="XP1027"/>
      <c r="XQ1027"/>
      <c r="XR1027"/>
      <c r="XS1027"/>
      <c r="XT1027"/>
      <c r="XU1027"/>
      <c r="XV1027"/>
      <c r="XW1027"/>
      <c r="XX1027"/>
      <c r="XY1027"/>
      <c r="XZ1027"/>
      <c r="YA1027"/>
      <c r="YB1027"/>
      <c r="YC1027"/>
      <c r="YD1027"/>
      <c r="YE1027"/>
      <c r="YF1027"/>
      <c r="YG1027"/>
      <c r="YH1027"/>
      <c r="YI1027"/>
      <c r="YJ1027"/>
      <c r="YK1027"/>
      <c r="YL1027"/>
      <c r="YM1027"/>
      <c r="YN1027"/>
      <c r="YO1027"/>
      <c r="YP1027"/>
      <c r="YQ1027"/>
      <c r="YR1027"/>
      <c r="YS1027"/>
      <c r="YT1027"/>
      <c r="YU1027"/>
      <c r="YV1027"/>
      <c r="YW1027"/>
      <c r="YX1027"/>
      <c r="YY1027"/>
      <c r="YZ1027"/>
      <c r="ZA1027"/>
      <c r="ZB1027"/>
      <c r="ZC1027"/>
      <c r="ZD1027"/>
      <c r="ZE1027"/>
      <c r="ZF1027"/>
      <c r="ZG1027"/>
      <c r="ZH1027"/>
      <c r="ZI1027"/>
      <c r="ZJ1027"/>
      <c r="ZK1027"/>
      <c r="ZL1027"/>
      <c r="ZM1027"/>
      <c r="ZN1027"/>
      <c r="ZO1027"/>
      <c r="ZP1027"/>
      <c r="ZQ1027"/>
      <c r="ZR1027"/>
      <c r="ZS1027"/>
      <c r="ZT1027"/>
      <c r="ZU1027"/>
      <c r="ZV1027"/>
      <c r="ZW1027"/>
      <c r="ZX1027"/>
      <c r="ZY1027"/>
      <c r="ZZ1027"/>
      <c r="AAA1027"/>
      <c r="AAB1027"/>
      <c r="AAC1027"/>
      <c r="AAD1027"/>
      <c r="AAE1027"/>
      <c r="AAF1027"/>
      <c r="AAG1027"/>
      <c r="AAH1027"/>
      <c r="AAI1027"/>
      <c r="AAJ1027"/>
      <c r="AAK1027"/>
      <c r="AAL1027"/>
      <c r="AAM1027"/>
      <c r="AAN1027"/>
      <c r="AAO1027"/>
      <c r="AAP1027"/>
      <c r="AAQ1027"/>
      <c r="AAR1027"/>
      <c r="AAS1027"/>
      <c r="AAT1027"/>
      <c r="AAU1027"/>
      <c r="AAV1027"/>
      <c r="AAW1027"/>
      <c r="AAX1027"/>
      <c r="AAY1027"/>
      <c r="AAZ1027"/>
      <c r="ABA1027"/>
      <c r="ABB1027"/>
      <c r="ABC1027"/>
      <c r="ABD1027"/>
      <c r="ABE1027"/>
      <c r="ABF1027"/>
      <c r="ABG1027"/>
      <c r="ABH1027"/>
    </row>
    <row r="1028" spans="1:9646" ht="45.75" customHeight="1">
      <c r="A1028" s="589">
        <f>1+A1027</f>
        <v>1026</v>
      </c>
      <c r="B1028" s="403" t="s">
        <v>9685</v>
      </c>
      <c r="C1028" s="156" t="s">
        <v>9686</v>
      </c>
      <c r="D1028" s="156" t="s">
        <v>6476</v>
      </c>
      <c r="E1028" s="156">
        <v>45569</v>
      </c>
      <c r="F1028" s="156">
        <v>45572</v>
      </c>
      <c r="G1028" s="156">
        <v>45644</v>
      </c>
      <c r="H1028" s="156" t="s">
        <v>416</v>
      </c>
      <c r="I1028" s="156" t="s">
        <v>9646</v>
      </c>
      <c r="J1028" s="301" t="s">
        <v>9687</v>
      </c>
      <c r="K1028" s="251">
        <v>1072711503</v>
      </c>
      <c r="L1028" s="156">
        <v>7</v>
      </c>
      <c r="M1028" s="156" t="s">
        <v>97</v>
      </c>
      <c r="N1028" s="156" t="s">
        <v>5078</v>
      </c>
      <c r="O1028" s="156" t="s">
        <v>2287</v>
      </c>
      <c r="P1028" s="156" t="s">
        <v>9688</v>
      </c>
      <c r="Q1028" s="156" t="s">
        <v>9689</v>
      </c>
      <c r="R1028" s="143">
        <v>72</v>
      </c>
      <c r="S1028" s="134" t="s">
        <v>9690</v>
      </c>
      <c r="T1028" s="253" t="s">
        <v>9691</v>
      </c>
      <c r="U1028" s="156">
        <v>2024003433</v>
      </c>
      <c r="V1028" s="253" t="s">
        <v>9692</v>
      </c>
      <c r="W1028" s="156">
        <v>45569</v>
      </c>
      <c r="X1028" s="156" t="s">
        <v>8642</v>
      </c>
      <c r="Y1028" s="317" t="s">
        <v>9693</v>
      </c>
      <c r="Z1028" s="156" t="s">
        <v>9694</v>
      </c>
      <c r="AA1028" s="156">
        <v>0</v>
      </c>
      <c r="AB1028" s="156" t="s">
        <v>9691</v>
      </c>
      <c r="AC1028" s="156">
        <v>0</v>
      </c>
      <c r="AD1028" s="156">
        <v>0</v>
      </c>
      <c r="AE1028" s="156" t="s">
        <v>9691</v>
      </c>
      <c r="AF1028" s="156">
        <v>0</v>
      </c>
      <c r="AG1028" s="156">
        <v>0</v>
      </c>
      <c r="AH1028" s="156">
        <v>0</v>
      </c>
      <c r="AI1028" s="156">
        <v>0</v>
      </c>
      <c r="AJ1028" s="156">
        <v>0</v>
      </c>
      <c r="AK1028" s="156" t="s">
        <v>104</v>
      </c>
      <c r="AL1028" s="103" t="s">
        <v>9695</v>
      </c>
      <c r="AM1028" s="156" t="s">
        <v>9696</v>
      </c>
      <c r="AN1028" s="156">
        <v>39744160</v>
      </c>
      <c r="AO1028" s="156" t="s">
        <v>114</v>
      </c>
      <c r="AP1028" s="156" t="s">
        <v>114</v>
      </c>
      <c r="AQ1028" s="156" t="s">
        <v>114</v>
      </c>
      <c r="AR1028" s="156" t="s">
        <v>114</v>
      </c>
      <c r="AS1028" s="156" t="s">
        <v>109</v>
      </c>
      <c r="AT1028" s="156" t="s">
        <v>109</v>
      </c>
      <c r="AU1028" s="156" t="s">
        <v>392</v>
      </c>
      <c r="AV1028" s="156" t="s">
        <v>9324</v>
      </c>
      <c r="AW1028" s="156" t="s">
        <v>9324</v>
      </c>
      <c r="AX1028" s="156" t="s">
        <v>109</v>
      </c>
      <c r="AY1028" s="156" t="s">
        <v>108</v>
      </c>
      <c r="AZ1028" s="156" t="s">
        <v>9324</v>
      </c>
      <c r="BA1028" s="156" t="s">
        <v>9324</v>
      </c>
      <c r="BB1028" s="156"/>
      <c r="BC1028" s="156" t="s">
        <v>9324</v>
      </c>
      <c r="BD1028" s="156" t="s">
        <v>9324</v>
      </c>
      <c r="BE1028" s="156" t="s">
        <v>9324</v>
      </c>
      <c r="BF1028" s="156" t="s">
        <v>9324</v>
      </c>
      <c r="BG1028" s="156" t="s">
        <v>9324</v>
      </c>
      <c r="BH1028" s="153" t="s">
        <v>9691</v>
      </c>
      <c r="BI1028" s="349" t="s">
        <v>113</v>
      </c>
      <c r="BJ1028" s="240" t="s">
        <v>9324</v>
      </c>
      <c r="BK1028" s="240" t="s">
        <v>114</v>
      </c>
      <c r="BL1028" s="240" t="s">
        <v>9324</v>
      </c>
      <c r="BM1028" s="166"/>
      <c r="BN1028" s="156" t="s">
        <v>917</v>
      </c>
      <c r="BO1028" s="156"/>
      <c r="BP1028" s="156"/>
      <c r="BQ1028" s="156">
        <v>28</v>
      </c>
      <c r="BR1028" s="156">
        <v>35322</v>
      </c>
      <c r="BS1028" s="156" t="s">
        <v>109</v>
      </c>
      <c r="BT1028" s="156" t="s">
        <v>108</v>
      </c>
      <c r="BU1028" s="156" t="s">
        <v>108</v>
      </c>
      <c r="BV1028" s="156" t="s">
        <v>108</v>
      </c>
      <c r="BW1028" s="156" t="s">
        <v>108</v>
      </c>
      <c r="BX1028" s="156" t="s">
        <v>9697</v>
      </c>
      <c r="BY1028" s="156">
        <v>3165601111</v>
      </c>
      <c r="BZ1028" s="156" t="s">
        <v>9698</v>
      </c>
      <c r="CA1028" s="157" t="s">
        <v>109</v>
      </c>
      <c r="CB1028" s="157" t="s">
        <v>109</v>
      </c>
      <c r="CC1028" s="157" t="s">
        <v>109</v>
      </c>
      <c r="CD1028" s="156"/>
      <c r="CE1028" s="156"/>
      <c r="CF1028" s="156"/>
      <c r="CG1028" s="156"/>
      <c r="CH1028" s="156"/>
      <c r="CI1028" s="156"/>
      <c r="CJ1028" s="156"/>
      <c r="CK1028" s="156"/>
      <c r="CL1028" s="156"/>
      <c r="CM1028" s="152" t="s">
        <v>109</v>
      </c>
      <c r="CN1028" s="156"/>
      <c r="CO1028" s="297"/>
      <c r="CP1028" s="297"/>
      <c r="CQ1028" s="297"/>
      <c r="CR1028" s="297"/>
      <c r="CS1028" s="297"/>
      <c r="CT1028" s="297"/>
      <c r="CU1028" s="297"/>
      <c r="CV1028" s="297"/>
      <c r="CW1028" s="297"/>
      <c r="CX1028" s="297"/>
      <c r="CY1028" s="297"/>
      <c r="CZ1028" s="297"/>
      <c r="DA1028" s="297"/>
      <c r="DB1028" s="297"/>
      <c r="DC1028" s="297"/>
      <c r="DD1028" s="297"/>
      <c r="DE1028" s="297"/>
      <c r="DF1028" s="297"/>
      <c r="DG1028" s="297"/>
      <c r="DH1028" s="297"/>
      <c r="DI1028" s="297"/>
      <c r="DJ1028" s="297"/>
      <c r="DK1028" s="297"/>
      <c r="DL1028" s="297"/>
      <c r="DM1028" s="297"/>
      <c r="DN1028" s="297"/>
      <c r="DO1028" s="297"/>
      <c r="DP1028" s="297"/>
      <c r="DQ1028" s="297"/>
      <c r="DR1028" s="297"/>
      <c r="DS1028" s="297"/>
      <c r="DT1028" s="297"/>
      <c r="DU1028" s="297"/>
      <c r="DV1028" s="297"/>
      <c r="DW1028" s="297"/>
      <c r="DX1028" s="297"/>
      <c r="DY1028" s="297"/>
      <c r="DZ1028" s="297"/>
      <c r="EA1028" s="297"/>
      <c r="EB1028" s="297"/>
      <c r="EC1028" s="297"/>
      <c r="ED1028" s="297"/>
      <c r="EE1028" s="297"/>
      <c r="EF1028" s="297"/>
      <c r="EG1028" s="297"/>
      <c r="EH1028" s="297"/>
      <c r="EI1028" s="297"/>
      <c r="EJ1028" s="297"/>
      <c r="EK1028" s="297"/>
      <c r="EL1028" s="297"/>
      <c r="EM1028" s="297"/>
      <c r="EN1028" s="297"/>
      <c r="EO1028" s="297"/>
      <c r="EP1028" s="297"/>
      <c r="EQ1028" s="297"/>
      <c r="ER1028" s="297"/>
      <c r="ES1028" s="297"/>
      <c r="ET1028" s="297"/>
      <c r="EU1028" s="297"/>
      <c r="EV1028" s="297"/>
      <c r="EW1028" s="297"/>
      <c r="EX1028" s="297"/>
      <c r="EY1028" s="297"/>
      <c r="EZ1028" s="297"/>
      <c r="FA1028" s="297"/>
      <c r="FB1028" s="297"/>
      <c r="FC1028" s="297"/>
      <c r="FD1028" s="297"/>
      <c r="FE1028" s="297"/>
      <c r="FF1028" s="297"/>
      <c r="FG1028" s="297"/>
      <c r="FH1028" s="297"/>
      <c r="FI1028" s="297"/>
      <c r="FJ1028" s="297"/>
      <c r="FK1028" s="297"/>
      <c r="FL1028" s="297"/>
      <c r="FM1028" s="297"/>
      <c r="FN1028" s="297"/>
      <c r="FO1028" s="297"/>
      <c r="FP1028" s="297"/>
      <c r="FQ1028" s="297"/>
      <c r="FR1028" s="297"/>
      <c r="FS1028" s="297"/>
      <c r="ABI1028" s="351"/>
      <c r="ABJ1028" s="351"/>
      <c r="ABK1028" s="351"/>
      <c r="ABL1028" s="351"/>
      <c r="ABM1028" s="351"/>
      <c r="ABN1028" s="351"/>
      <c r="ABO1028" s="351"/>
      <c r="ABP1028" s="351"/>
      <c r="ABQ1028" s="351"/>
      <c r="ABR1028" s="351"/>
      <c r="ABS1028" s="351"/>
      <c r="ABT1028" s="351"/>
      <c r="ABU1028" s="351"/>
      <c r="ABV1028" s="351"/>
      <c r="ABW1028" s="351"/>
      <c r="ABX1028" s="351"/>
      <c r="ABY1028" s="351"/>
      <c r="ABZ1028" s="351"/>
      <c r="ACA1028" s="351"/>
      <c r="ACB1028" s="351"/>
      <c r="ACC1028" s="351"/>
      <c r="ACD1028" s="351"/>
      <c r="ACE1028" s="351"/>
      <c r="ACF1028" s="351"/>
      <c r="ACG1028" s="351"/>
      <c r="ACH1028" s="351"/>
      <c r="ACI1028" s="351"/>
      <c r="ACJ1028" s="351"/>
      <c r="ACK1028" s="351"/>
      <c r="ACL1028" s="351"/>
      <c r="ACM1028" s="351"/>
      <c r="ACN1028" s="351"/>
      <c r="ACO1028" s="351"/>
      <c r="ACP1028" s="351"/>
      <c r="ACQ1028" s="351"/>
      <c r="ACR1028" s="351"/>
      <c r="ACS1028" s="351"/>
      <c r="ACT1028" s="351"/>
      <c r="ACU1028" s="351"/>
      <c r="ACV1028" s="351"/>
      <c r="ACW1028" s="351"/>
      <c r="ACX1028" s="351"/>
      <c r="ACY1028" s="351"/>
      <c r="ACZ1028" s="351"/>
      <c r="ADA1028" s="351"/>
      <c r="ADB1028" s="351"/>
      <c r="ADC1028" s="351"/>
      <c r="ADD1028" s="351"/>
      <c r="ADE1028" s="351"/>
      <c r="ADF1028" s="351"/>
      <c r="ADG1028" s="351"/>
      <c r="ADH1028" s="351"/>
      <c r="ADI1028" s="351"/>
      <c r="ADJ1028" s="351"/>
      <c r="ADK1028" s="351"/>
      <c r="ADL1028" s="351"/>
      <c r="ADM1028" s="351"/>
      <c r="ADN1028" s="351"/>
      <c r="ADO1028" s="351"/>
      <c r="ADP1028" s="351"/>
      <c r="ADQ1028" s="351"/>
      <c r="ADR1028" s="351"/>
      <c r="ADS1028" s="351"/>
      <c r="ADT1028" s="351"/>
      <c r="ADU1028" s="351"/>
      <c r="ADV1028" s="351"/>
      <c r="ADW1028" s="351"/>
      <c r="ADX1028" s="351"/>
      <c r="ADY1028" s="351"/>
      <c r="ADZ1028" s="351"/>
      <c r="AEA1028" s="351"/>
      <c r="AEB1028" s="351"/>
      <c r="AEC1028" s="351"/>
      <c r="AED1028" s="351"/>
      <c r="AEE1028" s="351"/>
      <c r="AEF1028" s="351"/>
      <c r="AEG1028" s="351"/>
      <c r="AEH1028" s="351"/>
      <c r="AEI1028" s="351"/>
      <c r="AEJ1028" s="351"/>
      <c r="AEK1028" s="351"/>
      <c r="AEL1028" s="351"/>
      <c r="AEM1028" s="351"/>
      <c r="AEN1028" s="351"/>
      <c r="AEO1028" s="351"/>
      <c r="AEP1028" s="351"/>
      <c r="AEQ1028" s="351"/>
      <c r="AER1028" s="351"/>
      <c r="AES1028" s="351"/>
      <c r="AET1028" s="351"/>
      <c r="AEU1028" s="351"/>
      <c r="AEV1028" s="351"/>
      <c r="AEW1028" s="351"/>
      <c r="AEX1028" s="351"/>
      <c r="AEY1028" s="351"/>
      <c r="AEZ1028" s="351"/>
      <c r="AFA1028" s="351"/>
      <c r="AFB1028" s="351"/>
      <c r="AFC1028" s="351"/>
      <c r="AFD1028" s="351"/>
      <c r="AFE1028" s="351"/>
      <c r="AFF1028" s="351"/>
      <c r="AFG1028" s="351"/>
      <c r="AFH1028" s="351"/>
      <c r="AFI1028" s="351"/>
      <c r="AFJ1028" s="351"/>
      <c r="AFK1028" s="351"/>
      <c r="AFL1028" s="351"/>
      <c r="AFM1028" s="351"/>
      <c r="AFN1028" s="351"/>
      <c r="AFO1028" s="351"/>
      <c r="AFP1028" s="351"/>
      <c r="AFQ1028" s="351"/>
      <c r="AFR1028" s="351"/>
      <c r="AFS1028" s="351"/>
      <c r="AFT1028" s="351"/>
      <c r="AFU1028" s="351"/>
      <c r="AFV1028" s="351"/>
      <c r="AFW1028" s="351"/>
      <c r="AFX1028" s="351"/>
      <c r="AFY1028" s="351"/>
      <c r="AFZ1028" s="351"/>
      <c r="AGA1028" s="351"/>
      <c r="AGB1028" s="351"/>
      <c r="AGC1028" s="351"/>
      <c r="AGD1028" s="351"/>
      <c r="AGE1028" s="351"/>
      <c r="AGF1028" s="351"/>
      <c r="AGG1028" s="351"/>
      <c r="AGH1028" s="351"/>
      <c r="AGI1028" s="351"/>
      <c r="AGJ1028" s="351"/>
      <c r="AGK1028" s="351"/>
      <c r="AGL1028" s="351"/>
      <c r="AGM1028" s="351"/>
      <c r="AGN1028" s="351"/>
      <c r="AGO1028" s="351"/>
      <c r="AGP1028" s="351"/>
      <c r="AGQ1028" s="351"/>
      <c r="AGR1028" s="351"/>
      <c r="AGS1028" s="351"/>
      <c r="AGT1028" s="351"/>
      <c r="AGU1028" s="351"/>
      <c r="AGV1028" s="351"/>
      <c r="AGW1028" s="351"/>
      <c r="AGX1028" s="351"/>
      <c r="AGY1028" s="351"/>
      <c r="AGZ1028" s="351"/>
      <c r="AHA1028" s="351"/>
      <c r="AHB1028" s="351"/>
      <c r="AHC1028" s="351"/>
      <c r="AHD1028" s="351"/>
      <c r="AHE1028" s="351"/>
      <c r="AHF1028" s="351"/>
      <c r="AHG1028" s="351"/>
      <c r="AHH1028" s="351"/>
      <c r="AHI1028" s="351"/>
      <c r="AHJ1028" s="351"/>
      <c r="AHK1028" s="351"/>
      <c r="AHL1028" s="351"/>
      <c r="AHM1028" s="351"/>
      <c r="AHN1028" s="351"/>
      <c r="AHO1028" s="351"/>
      <c r="AHP1028" s="351"/>
      <c r="AHQ1028" s="351"/>
      <c r="AHR1028" s="351"/>
      <c r="AHS1028" s="351"/>
      <c r="AHT1028" s="351"/>
      <c r="AHU1028" s="351"/>
      <c r="AHV1028" s="351"/>
      <c r="AHW1028" s="351"/>
      <c r="AHX1028" s="351"/>
      <c r="AHY1028" s="351"/>
      <c r="AHZ1028" s="351"/>
      <c r="AIA1028" s="351"/>
      <c r="AIB1028" s="351"/>
      <c r="AIC1028" s="351"/>
      <c r="AID1028" s="351"/>
      <c r="AIE1028" s="351"/>
      <c r="AIF1028" s="351"/>
      <c r="AIG1028" s="351"/>
      <c r="AIH1028" s="351"/>
      <c r="AII1028" s="351"/>
      <c r="AIJ1028" s="351"/>
      <c r="AIK1028" s="351"/>
      <c r="AIL1028" s="351"/>
      <c r="AIM1028" s="351"/>
      <c r="AIN1028" s="351"/>
      <c r="AIO1028" s="351"/>
      <c r="AIP1028" s="351"/>
      <c r="AIQ1028" s="351"/>
      <c r="AIR1028" s="351"/>
      <c r="AIS1028" s="351"/>
      <c r="AIT1028" s="351"/>
      <c r="AIU1028" s="351"/>
      <c r="AIV1028" s="351"/>
      <c r="AIW1028" s="351"/>
      <c r="AIX1028" s="351"/>
      <c r="AIY1028" s="351"/>
      <c r="AIZ1028" s="351"/>
      <c r="AJA1028" s="351"/>
      <c r="AJB1028" s="351"/>
      <c r="AJC1028" s="351"/>
      <c r="AJD1028" s="351"/>
      <c r="AJE1028" s="351"/>
      <c r="AJF1028" s="351"/>
      <c r="AJG1028" s="351"/>
      <c r="AJH1028" s="351"/>
      <c r="AJI1028" s="351"/>
      <c r="AJJ1028" s="351"/>
      <c r="AJK1028" s="351"/>
      <c r="AJL1028" s="351"/>
      <c r="AJM1028" s="351"/>
      <c r="AJN1028" s="351"/>
      <c r="AJO1028" s="351"/>
      <c r="AJP1028" s="351"/>
      <c r="AJQ1028" s="351"/>
      <c r="AJR1028" s="351"/>
      <c r="AJS1028" s="351"/>
      <c r="AJT1028" s="351"/>
      <c r="AJU1028" s="351"/>
      <c r="AJV1028" s="351"/>
      <c r="AJW1028" s="351"/>
      <c r="AJX1028" s="351"/>
      <c r="AJY1028" s="351"/>
      <c r="AJZ1028" s="351"/>
      <c r="AKA1028" s="351"/>
      <c r="AKB1028" s="351"/>
      <c r="AKC1028" s="351"/>
      <c r="AKD1028" s="351"/>
      <c r="AKE1028" s="351"/>
      <c r="AKF1028" s="351"/>
      <c r="AKG1028" s="351"/>
      <c r="AKH1028" s="351"/>
      <c r="AKI1028" s="351"/>
      <c r="AKJ1028" s="351"/>
      <c r="AKK1028" s="351"/>
      <c r="AKL1028" s="351"/>
      <c r="AKM1028" s="351"/>
      <c r="AKN1028" s="351"/>
      <c r="AKO1028" s="351"/>
      <c r="AKP1028" s="351"/>
      <c r="AKQ1028" s="351"/>
      <c r="AKR1028" s="351"/>
      <c r="AKS1028" s="351"/>
      <c r="AKT1028" s="351"/>
      <c r="AKU1028" s="351"/>
      <c r="AKV1028" s="351"/>
      <c r="AKW1028" s="351"/>
      <c r="AKX1028" s="351"/>
      <c r="AKY1028" s="351"/>
      <c r="AKZ1028" s="351"/>
      <c r="ALA1028" s="351"/>
      <c r="ALB1028" s="351"/>
      <c r="ALC1028" s="351"/>
      <c r="ALD1028" s="351"/>
      <c r="ALE1028" s="351"/>
      <c r="ALF1028" s="351"/>
      <c r="ALG1028" s="351"/>
      <c r="ALH1028" s="351"/>
      <c r="ALI1028" s="351"/>
      <c r="ALJ1028" s="351"/>
      <c r="ALK1028" s="351"/>
      <c r="ALL1028" s="351"/>
      <c r="ALM1028" s="351"/>
      <c r="ALN1028" s="351"/>
      <c r="ALO1028" s="351"/>
      <c r="ALP1028" s="351"/>
      <c r="ALQ1028" s="351"/>
      <c r="ALR1028" s="351"/>
      <c r="ALS1028" s="351"/>
      <c r="ALT1028" s="351"/>
      <c r="ALU1028" s="351"/>
      <c r="ALV1028" s="351"/>
      <c r="ALW1028" s="351"/>
      <c r="ALX1028" s="351"/>
      <c r="ALY1028" s="351"/>
      <c r="ALZ1028" s="351"/>
      <c r="AMA1028" s="351"/>
      <c r="AMB1028" s="351"/>
      <c r="AMC1028" s="351"/>
      <c r="AMD1028" s="351"/>
      <c r="AME1028" s="351"/>
      <c r="AMF1028" s="351"/>
      <c r="AMG1028" s="351"/>
      <c r="AMH1028" s="351"/>
      <c r="AMI1028" s="351"/>
      <c r="AMJ1028" s="351"/>
      <c r="AMK1028" s="351"/>
      <c r="AML1028" s="351"/>
      <c r="AMM1028" s="351"/>
      <c r="AMN1028" s="351"/>
      <c r="AMO1028" s="351"/>
      <c r="AMP1028" s="351"/>
      <c r="AMQ1028" s="351"/>
      <c r="AMR1028" s="351"/>
      <c r="AMS1028" s="351"/>
      <c r="AMT1028" s="351"/>
      <c r="AMU1028" s="351"/>
      <c r="AMV1028" s="351"/>
      <c r="AMW1028" s="351"/>
      <c r="AMX1028" s="351"/>
      <c r="AMY1028" s="351"/>
      <c r="AMZ1028" s="351"/>
      <c r="ANA1028" s="351"/>
      <c r="ANB1028" s="351"/>
      <c r="ANC1028" s="351"/>
      <c r="AND1028" s="351"/>
      <c r="ANE1028" s="351"/>
      <c r="ANF1028" s="351"/>
      <c r="ANG1028" s="351"/>
      <c r="ANH1028" s="351"/>
      <c r="ANI1028" s="351"/>
      <c r="ANJ1028" s="351"/>
      <c r="ANK1028" s="351"/>
      <c r="ANL1028" s="351"/>
      <c r="ANM1028" s="351"/>
      <c r="ANN1028" s="351"/>
      <c r="ANO1028" s="351"/>
      <c r="ANP1028" s="351"/>
      <c r="ANQ1028" s="351"/>
      <c r="ANR1028" s="351"/>
      <c r="ANS1028" s="351"/>
      <c r="ANT1028" s="351"/>
      <c r="ANU1028" s="351"/>
      <c r="ANV1028" s="351"/>
      <c r="ANW1028" s="351"/>
      <c r="ANX1028" s="351"/>
      <c r="ANY1028" s="351"/>
      <c r="ANZ1028" s="351"/>
      <c r="AOA1028" s="351"/>
      <c r="AOB1028" s="351"/>
      <c r="AOC1028" s="351"/>
      <c r="AOD1028" s="351"/>
      <c r="AOE1028" s="351"/>
      <c r="AOF1028" s="351"/>
      <c r="AOG1028" s="351"/>
      <c r="AOH1028" s="351"/>
      <c r="AOI1028" s="351"/>
      <c r="AOJ1028" s="351"/>
      <c r="AOK1028" s="351"/>
      <c r="AOL1028" s="351"/>
      <c r="AOM1028" s="351"/>
      <c r="AON1028" s="351"/>
      <c r="AOO1028" s="351"/>
      <c r="AOP1028" s="351"/>
      <c r="AOQ1028" s="351"/>
      <c r="AOR1028" s="351"/>
      <c r="AOS1028" s="351"/>
      <c r="AOT1028" s="351"/>
      <c r="AOU1028" s="351"/>
      <c r="AOV1028" s="351"/>
      <c r="AOW1028" s="351"/>
      <c r="AOX1028" s="351"/>
      <c r="AOY1028" s="351"/>
      <c r="AOZ1028" s="351"/>
      <c r="APA1028" s="351"/>
      <c r="APB1028" s="351"/>
      <c r="APC1028" s="351"/>
      <c r="APD1028" s="351"/>
      <c r="APE1028" s="351"/>
      <c r="APF1028" s="351"/>
      <c r="APG1028" s="351"/>
      <c r="APH1028" s="351"/>
      <c r="API1028" s="351"/>
      <c r="APJ1028" s="351"/>
      <c r="APK1028" s="351"/>
      <c r="APL1028" s="351"/>
      <c r="APM1028" s="351"/>
      <c r="APN1028" s="351"/>
      <c r="APO1028" s="351"/>
      <c r="APP1028" s="351"/>
      <c r="APQ1028" s="351"/>
      <c r="APR1028" s="351"/>
      <c r="APS1028" s="351"/>
      <c r="APT1028" s="351"/>
      <c r="APU1028" s="351"/>
      <c r="APV1028" s="351"/>
      <c r="APW1028" s="351"/>
      <c r="APX1028" s="351"/>
      <c r="APY1028" s="351"/>
      <c r="APZ1028" s="351"/>
      <c r="AQA1028" s="351"/>
      <c r="AQB1028" s="351"/>
      <c r="AQC1028" s="351"/>
      <c r="AQD1028" s="351"/>
      <c r="AQE1028" s="351"/>
      <c r="AQF1028" s="351"/>
      <c r="AQG1028" s="351"/>
      <c r="AQH1028" s="351"/>
      <c r="AQI1028" s="351"/>
      <c r="AQJ1028" s="351"/>
      <c r="AQK1028" s="351"/>
      <c r="AQL1028" s="351"/>
      <c r="AQM1028" s="351"/>
      <c r="AQN1028" s="351"/>
      <c r="AQO1028" s="351"/>
      <c r="AQP1028" s="351"/>
      <c r="AQQ1028" s="351"/>
      <c r="AQR1028" s="351"/>
      <c r="AQS1028" s="351"/>
      <c r="AQT1028" s="351"/>
      <c r="AQU1028" s="351"/>
      <c r="AQV1028" s="351"/>
      <c r="AQW1028" s="351"/>
      <c r="AQX1028" s="351"/>
      <c r="AQY1028" s="351"/>
      <c r="AQZ1028" s="351"/>
      <c r="ARA1028" s="351"/>
      <c r="ARB1028" s="351"/>
      <c r="ARC1028" s="351"/>
      <c r="ARD1028" s="351"/>
      <c r="ARE1028" s="351"/>
      <c r="ARF1028" s="351"/>
      <c r="ARG1028" s="351"/>
      <c r="ARH1028" s="351"/>
      <c r="ARI1028" s="351"/>
      <c r="ARJ1028" s="351"/>
      <c r="ARK1028" s="351"/>
      <c r="ARL1028" s="351"/>
      <c r="ARM1028" s="351"/>
      <c r="ARN1028" s="351"/>
      <c r="ARO1028" s="351"/>
      <c r="ARP1028" s="351"/>
      <c r="ARQ1028" s="351"/>
      <c r="ARR1028" s="351"/>
      <c r="ARS1028" s="351"/>
      <c r="ART1028" s="351"/>
      <c r="ARU1028" s="351"/>
      <c r="ARV1028" s="351"/>
      <c r="ARW1028" s="351"/>
      <c r="ARX1028" s="351"/>
      <c r="ARY1028" s="351"/>
      <c r="ARZ1028" s="351"/>
      <c r="ASA1028" s="351"/>
      <c r="ASB1028" s="351"/>
      <c r="ASC1028" s="351"/>
      <c r="ASD1028" s="351"/>
      <c r="ASE1028" s="351"/>
      <c r="ASF1028" s="351"/>
      <c r="ASG1028" s="351"/>
      <c r="ASH1028" s="351"/>
      <c r="ASI1028" s="351"/>
      <c r="ASJ1028" s="351"/>
      <c r="ASK1028" s="351"/>
      <c r="ASL1028" s="351"/>
      <c r="ASM1028" s="351"/>
      <c r="ASN1028" s="351"/>
      <c r="ASO1028" s="351"/>
      <c r="ASP1028" s="351"/>
      <c r="ASQ1028" s="351"/>
      <c r="ASR1028" s="351"/>
      <c r="ASS1028" s="351"/>
      <c r="AST1028" s="351"/>
      <c r="ASU1028" s="351"/>
      <c r="ASV1028" s="351"/>
      <c r="ASW1028" s="351"/>
      <c r="ASX1028" s="351"/>
      <c r="ASY1028" s="351"/>
      <c r="ASZ1028" s="351"/>
      <c r="ATA1028" s="351"/>
      <c r="ATB1028" s="351"/>
      <c r="ATC1028" s="351"/>
      <c r="ATD1028" s="351"/>
      <c r="ATE1028" s="351"/>
      <c r="ATF1028" s="351"/>
      <c r="ATG1028" s="351"/>
      <c r="ATH1028" s="351"/>
      <c r="ATI1028" s="351"/>
      <c r="ATJ1028" s="351"/>
      <c r="ATK1028" s="351"/>
      <c r="ATL1028" s="351"/>
      <c r="ATM1028" s="351"/>
      <c r="ATN1028" s="351"/>
      <c r="ATO1028" s="351"/>
      <c r="ATP1028" s="351"/>
      <c r="ATQ1028" s="351"/>
      <c r="ATR1028" s="351"/>
      <c r="ATS1028" s="351"/>
      <c r="ATT1028" s="351"/>
      <c r="ATU1028" s="351"/>
      <c r="ATV1028" s="351"/>
      <c r="ATW1028" s="351"/>
      <c r="ATX1028" s="351"/>
      <c r="ATY1028" s="351"/>
      <c r="ATZ1028" s="351"/>
      <c r="AUA1028" s="351"/>
      <c r="AUB1028" s="351"/>
      <c r="AUC1028" s="351"/>
      <c r="AUD1028" s="351"/>
      <c r="AUE1028" s="351"/>
      <c r="AUF1028" s="351"/>
      <c r="AUG1028" s="351"/>
      <c r="AUH1028" s="351"/>
      <c r="AUI1028" s="351"/>
      <c r="AUJ1028" s="351"/>
      <c r="AUK1028" s="351"/>
      <c r="AUL1028" s="351"/>
      <c r="AUM1028" s="351"/>
      <c r="AUN1028" s="351"/>
      <c r="AUO1028" s="351"/>
      <c r="AUP1028" s="351"/>
      <c r="AUQ1028" s="351"/>
      <c r="AUR1028" s="351"/>
      <c r="AUS1028" s="351"/>
      <c r="AUT1028" s="351"/>
      <c r="AUU1028" s="351"/>
      <c r="AUV1028" s="351"/>
      <c r="AUW1028" s="351"/>
      <c r="AUX1028" s="351"/>
      <c r="AUY1028" s="351"/>
      <c r="AUZ1028" s="351"/>
      <c r="AVA1028" s="351"/>
      <c r="AVB1028" s="351"/>
      <c r="AVC1028" s="351"/>
      <c r="AVD1028" s="351"/>
      <c r="AVE1028" s="351"/>
      <c r="AVF1028" s="351"/>
      <c r="AVG1028" s="351"/>
      <c r="AVH1028" s="351"/>
      <c r="AVI1028" s="351"/>
      <c r="AVJ1028" s="351"/>
      <c r="AVK1028" s="351"/>
      <c r="AVL1028" s="351"/>
      <c r="AVM1028" s="351"/>
      <c r="AVN1028" s="351"/>
      <c r="AVO1028" s="351"/>
      <c r="AVP1028" s="351"/>
      <c r="AVQ1028" s="351"/>
      <c r="AVR1028" s="351"/>
      <c r="AVS1028" s="351"/>
      <c r="AVT1028" s="351"/>
      <c r="AVU1028" s="351"/>
      <c r="AVV1028" s="351"/>
      <c r="AVW1028" s="351"/>
      <c r="AVX1028" s="351"/>
      <c r="AVY1028" s="351"/>
      <c r="AVZ1028" s="351"/>
      <c r="AWA1028" s="351"/>
      <c r="AWB1028" s="351"/>
      <c r="AWC1028" s="351"/>
      <c r="AWD1028" s="351"/>
      <c r="AWE1028" s="351"/>
      <c r="AWF1028" s="351"/>
      <c r="AWG1028" s="351"/>
      <c r="AWH1028" s="351"/>
      <c r="AWI1028" s="351"/>
      <c r="AWJ1028" s="351"/>
      <c r="AWK1028" s="351"/>
      <c r="AWL1028" s="351"/>
      <c r="AWM1028" s="351"/>
      <c r="AWN1028" s="351"/>
      <c r="AWO1028" s="351"/>
      <c r="AWP1028" s="351"/>
      <c r="AWQ1028" s="351"/>
      <c r="AWR1028" s="351"/>
      <c r="AWS1028" s="351"/>
      <c r="AWT1028" s="351"/>
      <c r="AWU1028" s="351"/>
      <c r="AWV1028" s="351"/>
      <c r="AWW1028" s="351"/>
      <c r="AWX1028" s="351"/>
      <c r="AWY1028" s="351"/>
      <c r="AWZ1028" s="351"/>
      <c r="AXA1028" s="351"/>
      <c r="AXB1028" s="351"/>
      <c r="AXC1028" s="351"/>
      <c r="AXD1028" s="351"/>
      <c r="AXE1028" s="351"/>
      <c r="AXF1028" s="351"/>
      <c r="AXG1028" s="351"/>
      <c r="AXH1028" s="351"/>
      <c r="AXI1028" s="351"/>
      <c r="AXJ1028" s="351"/>
      <c r="AXK1028" s="351"/>
      <c r="AXL1028" s="351"/>
      <c r="AXM1028" s="351"/>
      <c r="AXN1028" s="351"/>
      <c r="AXO1028" s="351"/>
      <c r="AXP1028" s="351"/>
      <c r="AXQ1028" s="351"/>
      <c r="AXR1028" s="351"/>
      <c r="AXS1028" s="351"/>
      <c r="AXT1028" s="351"/>
      <c r="AXU1028" s="351"/>
      <c r="AXV1028" s="351"/>
      <c r="AXW1028" s="351"/>
      <c r="AXX1028" s="351"/>
      <c r="AXY1028" s="351"/>
      <c r="AXZ1028" s="351"/>
      <c r="AYA1028" s="351"/>
      <c r="AYB1028" s="351"/>
      <c r="AYC1028" s="351"/>
      <c r="AYD1028" s="351"/>
      <c r="AYE1028" s="351"/>
      <c r="AYF1028" s="351"/>
      <c r="AYG1028" s="351"/>
      <c r="AYH1028" s="351"/>
      <c r="AYI1028" s="351"/>
      <c r="AYJ1028" s="351"/>
      <c r="AYK1028" s="351"/>
      <c r="AYL1028" s="351"/>
      <c r="AYM1028" s="351"/>
      <c r="AYN1028" s="351"/>
      <c r="AYO1028" s="351"/>
      <c r="AYP1028" s="351"/>
      <c r="AYQ1028" s="351"/>
      <c r="AYR1028" s="351"/>
      <c r="AYS1028" s="351"/>
      <c r="AYT1028" s="351"/>
      <c r="AYU1028" s="351"/>
      <c r="AYV1028" s="351"/>
      <c r="AYW1028" s="351"/>
      <c r="AYX1028" s="351"/>
      <c r="AYY1028" s="351"/>
      <c r="AYZ1028" s="351"/>
      <c r="AZA1028" s="351"/>
      <c r="AZB1028" s="351"/>
      <c r="AZC1028" s="351"/>
      <c r="AZD1028" s="351"/>
      <c r="AZE1028" s="351"/>
      <c r="AZF1028" s="351"/>
      <c r="AZG1028" s="351"/>
      <c r="AZH1028" s="351"/>
      <c r="AZI1028" s="351"/>
      <c r="AZJ1028" s="351"/>
      <c r="AZK1028" s="351"/>
      <c r="AZL1028" s="351"/>
      <c r="AZM1028" s="351"/>
      <c r="AZN1028" s="351"/>
      <c r="AZO1028" s="351"/>
      <c r="AZP1028" s="351"/>
      <c r="AZQ1028" s="351"/>
      <c r="AZR1028" s="351"/>
      <c r="AZS1028" s="351"/>
      <c r="AZT1028" s="351"/>
      <c r="AZU1028" s="351"/>
      <c r="AZV1028" s="351"/>
      <c r="AZW1028" s="351"/>
      <c r="AZX1028" s="351"/>
      <c r="AZY1028" s="351"/>
      <c r="AZZ1028" s="351"/>
      <c r="BAA1028" s="351"/>
      <c r="BAB1028" s="351"/>
      <c r="BAC1028" s="351"/>
      <c r="BAD1028" s="351"/>
      <c r="BAE1028" s="351"/>
      <c r="BAF1028" s="351"/>
      <c r="BAG1028" s="351"/>
      <c r="BAH1028" s="351"/>
      <c r="BAI1028" s="351"/>
      <c r="BAJ1028" s="351"/>
      <c r="BAK1028" s="351"/>
      <c r="BAL1028" s="351"/>
      <c r="BAM1028" s="351"/>
      <c r="BAN1028" s="351"/>
      <c r="BAO1028" s="351"/>
      <c r="BAP1028" s="351"/>
      <c r="BAQ1028" s="351"/>
      <c r="BAR1028" s="351"/>
      <c r="BAS1028" s="351"/>
      <c r="BAT1028" s="351"/>
      <c r="BAU1028" s="351"/>
      <c r="BAV1028" s="351"/>
      <c r="BAW1028" s="351"/>
      <c r="BAX1028" s="351"/>
      <c r="BAY1028" s="351"/>
      <c r="BAZ1028" s="351"/>
      <c r="BBA1028" s="351"/>
      <c r="BBB1028" s="351"/>
      <c r="BBC1028" s="351"/>
      <c r="BBD1028" s="351"/>
      <c r="BBE1028" s="351"/>
      <c r="BBF1028" s="351"/>
      <c r="BBG1028" s="351"/>
      <c r="BBH1028" s="351"/>
      <c r="BBI1028" s="351"/>
      <c r="BBJ1028" s="351"/>
      <c r="BBK1028" s="351"/>
      <c r="BBL1028" s="351"/>
      <c r="BBM1028" s="351"/>
      <c r="BBN1028" s="351"/>
      <c r="BBO1028" s="351"/>
      <c r="BBP1028" s="351"/>
      <c r="BBQ1028" s="351"/>
      <c r="BBR1028" s="351"/>
      <c r="BBS1028" s="351"/>
      <c r="BBT1028" s="351"/>
      <c r="BBU1028" s="351"/>
      <c r="BBV1028" s="351"/>
      <c r="BBW1028" s="351"/>
      <c r="BBX1028" s="351"/>
      <c r="BBY1028" s="351"/>
      <c r="BBZ1028" s="351"/>
      <c r="BCA1028" s="351"/>
      <c r="BCB1028" s="351"/>
      <c r="BCC1028" s="351"/>
      <c r="BCD1028" s="351"/>
      <c r="BCE1028" s="351"/>
      <c r="BCF1028" s="351"/>
      <c r="BCG1028" s="351"/>
      <c r="BCH1028" s="351"/>
      <c r="BCI1028" s="351"/>
      <c r="BCJ1028" s="351"/>
      <c r="BCK1028" s="351"/>
      <c r="BCL1028" s="351"/>
      <c r="BCM1028" s="351"/>
      <c r="BCN1028" s="351"/>
      <c r="BCO1028" s="351"/>
      <c r="BCP1028" s="351"/>
      <c r="BCQ1028" s="351"/>
      <c r="BCR1028" s="351"/>
      <c r="BCS1028" s="351"/>
      <c r="BCT1028" s="351"/>
      <c r="BCU1028" s="351"/>
      <c r="BCV1028" s="351"/>
      <c r="BCW1028" s="351"/>
      <c r="BCX1028" s="351"/>
      <c r="BCY1028" s="351"/>
      <c r="BCZ1028" s="351"/>
      <c r="BDA1028" s="351"/>
      <c r="BDB1028" s="351"/>
      <c r="BDC1028" s="351"/>
      <c r="BDD1028" s="351"/>
      <c r="BDE1028" s="351"/>
      <c r="BDF1028" s="351"/>
      <c r="BDG1028" s="351"/>
      <c r="BDH1028" s="351"/>
      <c r="BDI1028" s="351"/>
      <c r="BDJ1028" s="351"/>
      <c r="BDK1028" s="351"/>
      <c r="BDL1028" s="351"/>
      <c r="BDM1028" s="351"/>
      <c r="BDN1028" s="351"/>
      <c r="BDO1028" s="351"/>
      <c r="BDP1028" s="351"/>
      <c r="BDQ1028" s="351"/>
      <c r="BDR1028" s="351"/>
      <c r="BDS1028" s="351"/>
      <c r="BDT1028" s="351"/>
      <c r="BDU1028" s="351"/>
      <c r="BDV1028" s="351"/>
      <c r="BDW1028" s="351"/>
      <c r="BDX1028" s="351"/>
      <c r="BDY1028" s="351"/>
      <c r="BDZ1028" s="351"/>
      <c r="BEA1028" s="351"/>
      <c r="BEB1028" s="351"/>
      <c r="BEC1028" s="351"/>
      <c r="BED1028" s="351"/>
      <c r="BEE1028" s="351"/>
      <c r="BEF1028" s="351"/>
      <c r="BEG1028" s="351"/>
      <c r="BEH1028" s="351"/>
      <c r="BEI1028" s="351"/>
      <c r="BEJ1028" s="351"/>
      <c r="BEK1028" s="351"/>
      <c r="BEL1028" s="351"/>
      <c r="BEM1028" s="351"/>
      <c r="BEN1028" s="351"/>
      <c r="BEO1028" s="351"/>
      <c r="BEP1028" s="351"/>
      <c r="BEQ1028" s="351"/>
      <c r="BER1028" s="351"/>
      <c r="BES1028" s="351"/>
      <c r="BET1028" s="351"/>
      <c r="BEU1028" s="351"/>
      <c r="BEV1028" s="351"/>
      <c r="BEW1028" s="351"/>
      <c r="BEX1028" s="351"/>
      <c r="BEY1028" s="351"/>
      <c r="BEZ1028" s="351"/>
      <c r="BFA1028" s="351"/>
      <c r="BFB1028" s="351"/>
      <c r="BFC1028" s="351"/>
      <c r="BFD1028" s="351"/>
      <c r="BFE1028" s="351"/>
      <c r="BFF1028" s="351"/>
      <c r="BFG1028" s="351"/>
      <c r="BFH1028" s="351"/>
      <c r="BFI1028" s="351"/>
      <c r="BFJ1028" s="351"/>
      <c r="BFK1028" s="351"/>
      <c r="BFL1028" s="351"/>
      <c r="BFM1028" s="351"/>
      <c r="BFN1028" s="351"/>
      <c r="BFO1028" s="351"/>
      <c r="BFP1028" s="351"/>
      <c r="BFQ1028" s="351"/>
      <c r="BFR1028" s="351"/>
      <c r="BFS1028" s="351"/>
      <c r="BFT1028" s="351"/>
      <c r="BFU1028" s="351"/>
      <c r="BFV1028" s="351"/>
      <c r="BFW1028" s="351"/>
      <c r="BFX1028" s="351"/>
      <c r="BFY1028" s="351"/>
      <c r="BFZ1028" s="351"/>
      <c r="BGA1028" s="351"/>
      <c r="BGB1028" s="351"/>
      <c r="BGC1028" s="351"/>
      <c r="BGD1028" s="351"/>
      <c r="BGE1028" s="351"/>
      <c r="BGF1028" s="351"/>
      <c r="BGG1028" s="351"/>
      <c r="BGH1028" s="351"/>
      <c r="BGI1028" s="351"/>
      <c r="BGJ1028" s="351"/>
      <c r="BGK1028" s="351"/>
      <c r="BGL1028" s="351"/>
      <c r="BGM1028" s="351"/>
      <c r="BGN1028" s="351"/>
      <c r="BGO1028" s="351"/>
      <c r="BGP1028" s="351"/>
      <c r="BGQ1028" s="351"/>
      <c r="BGR1028" s="351"/>
      <c r="BGS1028" s="351"/>
      <c r="BGT1028" s="351"/>
      <c r="BGU1028" s="351"/>
      <c r="BGV1028" s="351"/>
      <c r="BGW1028" s="351"/>
      <c r="BGX1028" s="351"/>
      <c r="BGY1028" s="351"/>
      <c r="BGZ1028" s="351"/>
      <c r="BHA1028" s="351"/>
      <c r="BHB1028" s="351"/>
      <c r="BHC1028" s="351"/>
      <c r="BHD1028" s="351"/>
      <c r="BHE1028" s="351"/>
      <c r="BHF1028" s="351"/>
      <c r="BHG1028" s="351"/>
      <c r="BHH1028" s="351"/>
      <c r="BHI1028" s="351"/>
      <c r="BHJ1028" s="351"/>
      <c r="BHK1028" s="351"/>
      <c r="BHL1028" s="351"/>
      <c r="BHM1028" s="351"/>
      <c r="BHN1028" s="351"/>
      <c r="BHO1028" s="351"/>
      <c r="BHP1028" s="351"/>
      <c r="BHQ1028" s="351"/>
      <c r="BHR1028" s="351"/>
      <c r="BHS1028" s="351"/>
      <c r="BHT1028" s="351"/>
      <c r="BHU1028" s="351"/>
      <c r="BHV1028" s="351"/>
      <c r="BHW1028" s="351"/>
      <c r="BHX1028" s="351"/>
      <c r="BHY1028" s="351"/>
      <c r="BHZ1028" s="351"/>
      <c r="BIA1028" s="351"/>
      <c r="BIB1028" s="351"/>
      <c r="BIC1028" s="351"/>
      <c r="BID1028" s="351"/>
      <c r="BIE1028" s="351"/>
      <c r="BIF1028" s="351"/>
      <c r="BIG1028" s="351"/>
      <c r="BIH1028" s="351"/>
      <c r="BII1028" s="351"/>
      <c r="BIJ1028" s="351"/>
      <c r="BIK1028" s="351"/>
      <c r="BIL1028" s="351"/>
      <c r="BIM1028" s="351"/>
      <c r="BIN1028" s="351"/>
      <c r="BIO1028" s="351"/>
      <c r="BIP1028" s="351"/>
      <c r="BIQ1028" s="351"/>
      <c r="BIR1028" s="351"/>
      <c r="BIS1028" s="351"/>
      <c r="BIT1028" s="351"/>
      <c r="BIU1028" s="351"/>
      <c r="BIV1028" s="351"/>
      <c r="BIW1028" s="351"/>
      <c r="BIX1028" s="351"/>
      <c r="BIY1028" s="351"/>
      <c r="BIZ1028" s="351"/>
      <c r="BJA1028" s="351"/>
      <c r="BJB1028" s="351"/>
      <c r="BJC1028" s="351"/>
      <c r="BJD1028" s="351"/>
      <c r="BJE1028" s="351"/>
      <c r="BJF1028" s="351"/>
      <c r="BJG1028" s="351"/>
      <c r="BJH1028" s="351"/>
      <c r="BJI1028" s="351"/>
      <c r="BJJ1028" s="351"/>
      <c r="BJK1028" s="351"/>
      <c r="BJL1028" s="351"/>
      <c r="BJM1028" s="351"/>
      <c r="BJN1028" s="351"/>
      <c r="BJO1028" s="351"/>
      <c r="BJP1028" s="351"/>
      <c r="BJQ1028" s="351"/>
      <c r="BJR1028" s="351"/>
      <c r="BJS1028" s="351"/>
      <c r="BJT1028" s="351"/>
      <c r="BJU1028" s="351"/>
      <c r="BJV1028" s="351"/>
      <c r="BJW1028" s="351"/>
      <c r="BJX1028" s="351"/>
      <c r="BJY1028" s="351"/>
      <c r="BJZ1028" s="351"/>
      <c r="BKA1028" s="351"/>
      <c r="BKB1028" s="351"/>
      <c r="BKC1028" s="351"/>
      <c r="BKD1028" s="351"/>
      <c r="BKE1028" s="351"/>
      <c r="BKF1028" s="351"/>
      <c r="BKG1028" s="351"/>
      <c r="BKH1028" s="351"/>
      <c r="BKI1028" s="351"/>
      <c r="BKJ1028" s="351"/>
      <c r="BKK1028" s="351"/>
      <c r="BKL1028" s="351"/>
      <c r="BKM1028" s="351"/>
      <c r="BKN1028" s="351"/>
      <c r="BKO1028" s="351"/>
      <c r="BKP1028" s="351"/>
      <c r="BKQ1028" s="351"/>
      <c r="BKR1028" s="351"/>
      <c r="BKS1028" s="351"/>
      <c r="BKT1028" s="351"/>
      <c r="BKU1028" s="351"/>
      <c r="BKV1028" s="351"/>
      <c r="BKW1028" s="351"/>
      <c r="BKX1028" s="351"/>
      <c r="BKY1028" s="351"/>
      <c r="BKZ1028" s="351"/>
      <c r="BLA1028" s="351"/>
      <c r="BLB1028" s="351"/>
      <c r="BLC1028" s="351"/>
      <c r="BLD1028" s="351"/>
      <c r="BLE1028" s="351"/>
      <c r="BLF1028" s="351"/>
      <c r="BLG1028" s="351"/>
      <c r="BLH1028" s="351"/>
      <c r="BLI1028" s="351"/>
      <c r="BLJ1028" s="351"/>
      <c r="BLK1028" s="351"/>
      <c r="BLL1028" s="351"/>
      <c r="BLM1028" s="351"/>
      <c r="BLN1028" s="351"/>
      <c r="BLO1028" s="351"/>
      <c r="BLP1028" s="351"/>
      <c r="BLQ1028" s="351"/>
      <c r="BLR1028" s="351"/>
      <c r="BLS1028" s="351"/>
      <c r="BLT1028" s="351"/>
      <c r="BLU1028" s="351"/>
      <c r="BLV1028" s="351"/>
      <c r="BLW1028" s="351"/>
      <c r="BLX1028" s="351"/>
      <c r="BLY1028" s="351"/>
      <c r="BLZ1028" s="351"/>
      <c r="BMA1028" s="351"/>
      <c r="BMB1028" s="351"/>
      <c r="BMC1028" s="351"/>
      <c r="BMD1028" s="351"/>
      <c r="BME1028" s="351"/>
      <c r="BMF1028" s="351"/>
      <c r="BMG1028" s="351"/>
      <c r="BMH1028" s="351"/>
      <c r="BMI1028" s="351"/>
      <c r="BMJ1028" s="351"/>
      <c r="BMK1028" s="351"/>
      <c r="BML1028" s="351"/>
      <c r="BMM1028" s="351"/>
      <c r="BMN1028" s="351"/>
      <c r="BMO1028" s="351"/>
      <c r="BMP1028" s="351"/>
      <c r="BMQ1028" s="351"/>
      <c r="BMR1028" s="351"/>
      <c r="BMS1028" s="351"/>
      <c r="BMT1028" s="351"/>
      <c r="BMU1028" s="351"/>
      <c r="BMV1028" s="351"/>
      <c r="BMW1028" s="351"/>
      <c r="BMX1028" s="351"/>
      <c r="BMY1028" s="351"/>
      <c r="BMZ1028" s="351"/>
      <c r="BNA1028" s="351"/>
      <c r="BNB1028" s="351"/>
      <c r="BNC1028" s="351"/>
      <c r="BND1028" s="351"/>
      <c r="BNE1028" s="351"/>
      <c r="BNF1028" s="351"/>
      <c r="BNG1028" s="351"/>
      <c r="BNH1028" s="351"/>
      <c r="BNI1028" s="351"/>
      <c r="BNJ1028" s="351"/>
      <c r="BNK1028" s="351"/>
      <c r="BNL1028" s="351"/>
      <c r="BNM1028" s="351"/>
      <c r="BNN1028" s="351"/>
      <c r="BNO1028" s="351"/>
      <c r="BNP1028" s="351"/>
      <c r="BNQ1028" s="351"/>
      <c r="BNR1028" s="351"/>
      <c r="BNS1028" s="351"/>
      <c r="BNT1028" s="351"/>
      <c r="BNU1028" s="351"/>
      <c r="BNV1028" s="351"/>
      <c r="BNW1028" s="351"/>
      <c r="BNX1028" s="351"/>
      <c r="BNY1028" s="351"/>
      <c r="BNZ1028" s="351"/>
      <c r="BOA1028" s="351"/>
      <c r="BOB1028" s="351"/>
      <c r="BOC1028" s="351"/>
      <c r="BOD1028" s="351"/>
      <c r="BOE1028" s="351"/>
      <c r="BOF1028" s="351"/>
      <c r="BOG1028" s="351"/>
      <c r="BOH1028" s="351"/>
      <c r="BOI1028" s="351"/>
      <c r="BOJ1028" s="351"/>
      <c r="BOK1028" s="351"/>
      <c r="BOL1028" s="351"/>
      <c r="BOM1028" s="351"/>
      <c r="BON1028" s="351"/>
      <c r="BOO1028" s="351"/>
      <c r="BOP1028" s="351"/>
      <c r="BOQ1028" s="351"/>
      <c r="BOR1028" s="351"/>
      <c r="BOS1028" s="351"/>
      <c r="BOT1028" s="351"/>
      <c r="BOU1028" s="351"/>
      <c r="BOV1028" s="351"/>
      <c r="BOW1028" s="351"/>
      <c r="BOX1028" s="351"/>
      <c r="BOY1028" s="351"/>
      <c r="BOZ1028" s="351"/>
      <c r="BPA1028" s="351"/>
      <c r="BPB1028" s="351"/>
      <c r="BPC1028" s="351"/>
      <c r="BPD1028" s="351"/>
      <c r="BPE1028" s="351"/>
      <c r="BPF1028" s="351"/>
      <c r="BPG1028" s="351"/>
      <c r="BPH1028" s="351"/>
      <c r="BPI1028" s="351"/>
      <c r="BPJ1028" s="351"/>
      <c r="BPK1028" s="351"/>
      <c r="BPL1028" s="351"/>
      <c r="BPM1028" s="351"/>
      <c r="BPN1028" s="351"/>
      <c r="BPO1028" s="351"/>
      <c r="BPP1028" s="351"/>
      <c r="BPQ1028" s="351"/>
      <c r="BPR1028" s="351"/>
      <c r="BPS1028" s="351"/>
      <c r="BPT1028" s="351"/>
      <c r="BPU1028" s="351"/>
      <c r="BPV1028" s="351"/>
      <c r="BPW1028" s="351"/>
      <c r="BPX1028" s="351"/>
      <c r="BPY1028" s="351"/>
      <c r="BPZ1028" s="351"/>
      <c r="BQA1028" s="351"/>
      <c r="BQB1028" s="351"/>
      <c r="BQC1028" s="351"/>
      <c r="BQD1028" s="351"/>
      <c r="BQE1028" s="351"/>
      <c r="BQF1028" s="351"/>
      <c r="BQG1028" s="351"/>
      <c r="BQH1028" s="351"/>
      <c r="BQI1028" s="351"/>
      <c r="BQJ1028" s="351"/>
      <c r="BQK1028" s="351"/>
      <c r="BQL1028" s="351"/>
      <c r="BQM1028" s="351"/>
      <c r="BQN1028" s="351"/>
      <c r="BQO1028" s="351"/>
      <c r="BQP1028" s="351"/>
      <c r="BQQ1028" s="351"/>
      <c r="BQR1028" s="351"/>
      <c r="BQS1028" s="351"/>
      <c r="BQT1028" s="351"/>
      <c r="BQU1028" s="351"/>
      <c r="BQV1028" s="351"/>
      <c r="BQW1028" s="351"/>
      <c r="BQX1028" s="351"/>
      <c r="BQY1028" s="351"/>
      <c r="BQZ1028" s="351"/>
      <c r="BRA1028" s="351"/>
      <c r="BRB1028" s="351"/>
      <c r="BRC1028" s="351"/>
      <c r="BRD1028" s="351"/>
      <c r="BRE1028" s="351"/>
      <c r="BRF1028" s="351"/>
      <c r="BRG1028" s="351"/>
      <c r="BRH1028" s="351"/>
      <c r="BRI1028" s="351"/>
      <c r="BRJ1028" s="351"/>
      <c r="BRK1028" s="351"/>
      <c r="BRL1028" s="351"/>
      <c r="BRM1028" s="351"/>
      <c r="BRN1028" s="351"/>
      <c r="BRO1028" s="351"/>
      <c r="BRP1028" s="351"/>
      <c r="BRQ1028" s="351"/>
      <c r="BRR1028" s="351"/>
      <c r="BRS1028" s="351"/>
      <c r="BRT1028" s="351"/>
      <c r="BRU1028" s="351"/>
      <c r="BRV1028" s="351"/>
      <c r="BRW1028" s="351"/>
      <c r="BRX1028" s="351"/>
      <c r="BRY1028" s="351"/>
      <c r="BRZ1028" s="351"/>
      <c r="BSA1028" s="351"/>
      <c r="BSB1028" s="351"/>
      <c r="BSC1028" s="351"/>
      <c r="BSD1028" s="351"/>
      <c r="BSE1028" s="351"/>
      <c r="BSF1028" s="351"/>
      <c r="BSG1028" s="351"/>
      <c r="BSH1028" s="351"/>
      <c r="BSI1028" s="351"/>
      <c r="BSJ1028" s="351"/>
      <c r="BSK1028" s="351"/>
      <c r="BSL1028" s="351"/>
      <c r="BSM1028" s="351"/>
      <c r="BSN1028" s="351"/>
      <c r="BSO1028" s="351"/>
      <c r="BSP1028" s="351"/>
      <c r="BSQ1028" s="351"/>
      <c r="BSR1028" s="351"/>
      <c r="BSS1028" s="351"/>
      <c r="BST1028" s="351"/>
      <c r="BSU1028" s="351"/>
      <c r="BSV1028" s="351"/>
      <c r="BSW1028" s="351"/>
      <c r="BSX1028" s="351"/>
      <c r="BSY1028" s="351"/>
      <c r="BSZ1028" s="351"/>
      <c r="BTA1028" s="351"/>
      <c r="BTB1028" s="351"/>
      <c r="BTC1028" s="351"/>
      <c r="BTD1028" s="351"/>
      <c r="BTE1028" s="351"/>
      <c r="BTF1028" s="351"/>
      <c r="BTG1028" s="351"/>
      <c r="BTH1028" s="351"/>
      <c r="BTI1028" s="351"/>
      <c r="BTJ1028" s="351"/>
      <c r="BTK1028" s="351"/>
      <c r="BTL1028" s="351"/>
      <c r="BTM1028" s="351"/>
      <c r="BTN1028" s="351"/>
      <c r="BTO1028" s="351"/>
      <c r="BTP1028" s="351"/>
      <c r="BTQ1028" s="351"/>
      <c r="BTR1028" s="351"/>
      <c r="BTS1028" s="351"/>
      <c r="BTT1028" s="351"/>
      <c r="BTU1028" s="351"/>
      <c r="BTV1028" s="351"/>
      <c r="BTW1028" s="351"/>
      <c r="BTX1028" s="351"/>
      <c r="BTY1028" s="351"/>
      <c r="BTZ1028" s="351"/>
      <c r="BUA1028" s="351"/>
      <c r="BUB1028" s="351"/>
      <c r="BUC1028" s="351"/>
      <c r="BUD1028" s="351"/>
      <c r="BUE1028" s="351"/>
      <c r="BUF1028" s="351"/>
      <c r="BUG1028" s="351"/>
      <c r="BUH1028" s="351"/>
      <c r="BUI1028" s="351"/>
      <c r="BUJ1028" s="351"/>
      <c r="BUK1028" s="351"/>
      <c r="BUL1028" s="351"/>
      <c r="BUM1028" s="351"/>
      <c r="BUN1028" s="351"/>
      <c r="BUO1028" s="351"/>
      <c r="BUP1028" s="351"/>
      <c r="BUQ1028" s="351"/>
      <c r="BUR1028" s="351"/>
      <c r="BUS1028" s="351"/>
      <c r="BUT1028" s="351"/>
      <c r="BUU1028" s="351"/>
      <c r="BUV1028" s="351"/>
      <c r="BUW1028" s="351"/>
      <c r="BUX1028" s="351"/>
      <c r="BUY1028" s="351"/>
      <c r="BUZ1028" s="351"/>
      <c r="BVA1028" s="351"/>
      <c r="BVB1028" s="351"/>
      <c r="BVC1028" s="351"/>
      <c r="BVD1028" s="351"/>
      <c r="BVE1028" s="351"/>
      <c r="BVF1028" s="351"/>
      <c r="BVG1028" s="351"/>
      <c r="BVH1028" s="351"/>
      <c r="BVI1028" s="351"/>
      <c r="BVJ1028" s="351"/>
      <c r="BVK1028" s="351"/>
      <c r="BVL1028" s="351"/>
      <c r="BVM1028" s="351"/>
      <c r="BVN1028" s="351"/>
      <c r="BVO1028" s="351"/>
      <c r="BVP1028" s="351"/>
      <c r="BVQ1028" s="351"/>
      <c r="BVR1028" s="351"/>
      <c r="BVS1028" s="351"/>
      <c r="BVT1028" s="351"/>
      <c r="BVU1028" s="351"/>
      <c r="BVV1028" s="351"/>
      <c r="BVW1028" s="351"/>
      <c r="BVX1028" s="351"/>
      <c r="BVY1028" s="351"/>
      <c r="BVZ1028" s="351"/>
      <c r="BWA1028" s="351"/>
      <c r="BWB1028" s="351"/>
      <c r="BWC1028" s="351"/>
      <c r="BWD1028" s="351"/>
      <c r="BWE1028" s="351"/>
      <c r="BWF1028" s="351"/>
      <c r="BWG1028" s="351"/>
      <c r="BWH1028" s="351"/>
      <c r="BWI1028" s="351"/>
      <c r="BWJ1028" s="351"/>
      <c r="BWK1028" s="351"/>
      <c r="BWL1028" s="351"/>
      <c r="BWM1028" s="351"/>
      <c r="BWN1028" s="351"/>
      <c r="BWO1028" s="351"/>
      <c r="BWP1028" s="351"/>
      <c r="BWQ1028" s="351"/>
      <c r="BWR1028" s="351"/>
      <c r="BWS1028" s="351"/>
      <c r="BWT1028" s="351"/>
      <c r="BWU1028" s="351"/>
      <c r="BWV1028" s="351"/>
      <c r="BWW1028" s="351"/>
      <c r="BWX1028" s="351"/>
      <c r="BWY1028" s="351"/>
      <c r="BWZ1028" s="351"/>
      <c r="BXA1028" s="351"/>
      <c r="BXB1028" s="351"/>
      <c r="BXC1028" s="351"/>
      <c r="BXD1028" s="351"/>
      <c r="BXE1028" s="351"/>
      <c r="BXF1028" s="351"/>
      <c r="BXG1028" s="351"/>
      <c r="BXH1028" s="351"/>
      <c r="BXI1028" s="351"/>
      <c r="BXJ1028" s="351"/>
      <c r="BXK1028" s="351"/>
      <c r="BXL1028" s="351"/>
      <c r="BXM1028" s="351"/>
      <c r="BXN1028" s="351"/>
      <c r="BXO1028" s="351"/>
      <c r="BXP1028" s="351"/>
      <c r="BXQ1028" s="351"/>
      <c r="BXR1028" s="351"/>
      <c r="BXS1028" s="351"/>
      <c r="BXT1028" s="351"/>
      <c r="BXU1028" s="351"/>
      <c r="BXV1028" s="351"/>
      <c r="BXW1028" s="351"/>
      <c r="BXX1028" s="351"/>
      <c r="BXY1028" s="351"/>
      <c r="BXZ1028" s="351"/>
      <c r="BYA1028" s="351"/>
      <c r="BYB1028" s="351"/>
      <c r="BYC1028" s="351"/>
      <c r="BYD1028" s="351"/>
      <c r="BYE1028" s="351"/>
      <c r="BYF1028" s="351"/>
      <c r="BYG1028" s="351"/>
      <c r="BYH1028" s="351"/>
      <c r="BYI1028" s="351"/>
      <c r="BYJ1028" s="351"/>
      <c r="BYK1028" s="351"/>
      <c r="BYL1028" s="351"/>
      <c r="BYM1028" s="351"/>
      <c r="BYN1028" s="351"/>
      <c r="BYO1028" s="351"/>
      <c r="BYP1028" s="351"/>
      <c r="BYQ1028" s="351"/>
      <c r="BYR1028" s="351"/>
      <c r="BYS1028" s="351"/>
      <c r="BYT1028" s="351"/>
      <c r="BYU1028" s="351"/>
      <c r="BYV1028" s="351"/>
      <c r="BYW1028" s="351"/>
      <c r="BYX1028" s="351"/>
      <c r="BYY1028" s="351"/>
      <c r="BYZ1028" s="351"/>
      <c r="BZA1028" s="351"/>
      <c r="BZB1028" s="351"/>
      <c r="BZC1028" s="351"/>
      <c r="BZD1028" s="351"/>
      <c r="BZE1028" s="351"/>
      <c r="BZF1028" s="351"/>
      <c r="BZG1028" s="351"/>
      <c r="BZH1028" s="351"/>
      <c r="BZI1028" s="351"/>
      <c r="BZJ1028" s="351"/>
      <c r="BZK1028" s="351"/>
      <c r="BZL1028" s="351"/>
      <c r="BZM1028" s="351"/>
      <c r="BZN1028" s="351"/>
      <c r="BZO1028" s="351"/>
      <c r="BZP1028" s="351"/>
      <c r="BZQ1028" s="351"/>
      <c r="BZR1028" s="351"/>
      <c r="BZS1028" s="351"/>
      <c r="BZT1028" s="351"/>
      <c r="BZU1028" s="351"/>
      <c r="BZV1028" s="351"/>
      <c r="BZW1028" s="351"/>
      <c r="BZX1028" s="351"/>
      <c r="BZY1028" s="351"/>
      <c r="BZZ1028" s="351"/>
      <c r="CAA1028" s="351"/>
      <c r="CAB1028" s="351"/>
      <c r="CAC1028" s="351"/>
      <c r="CAD1028" s="351"/>
      <c r="CAE1028" s="351"/>
      <c r="CAF1028" s="351"/>
      <c r="CAG1028" s="351"/>
      <c r="CAH1028" s="351"/>
      <c r="CAI1028" s="351"/>
      <c r="CAJ1028" s="351"/>
      <c r="CAK1028" s="351"/>
      <c r="CAL1028" s="351"/>
      <c r="CAM1028" s="351"/>
      <c r="CAN1028" s="351"/>
      <c r="CAO1028" s="351"/>
      <c r="CAP1028" s="351"/>
      <c r="CAQ1028" s="351"/>
      <c r="CAR1028" s="351"/>
      <c r="CAS1028" s="351"/>
      <c r="CAT1028" s="351"/>
      <c r="CAU1028" s="351"/>
      <c r="CAV1028" s="351"/>
      <c r="CAW1028" s="351"/>
      <c r="CAX1028" s="351"/>
      <c r="CAY1028" s="351"/>
      <c r="CAZ1028" s="351"/>
      <c r="CBA1028" s="351"/>
      <c r="CBB1028" s="351"/>
      <c r="CBC1028" s="351"/>
      <c r="CBD1028" s="351"/>
      <c r="CBE1028" s="351"/>
      <c r="CBF1028" s="351"/>
      <c r="CBG1028" s="351"/>
      <c r="CBH1028" s="351"/>
      <c r="CBI1028" s="351"/>
      <c r="CBJ1028" s="351"/>
      <c r="CBK1028" s="351"/>
      <c r="CBL1028" s="351"/>
      <c r="CBM1028" s="351"/>
      <c r="CBN1028" s="351"/>
      <c r="CBO1028" s="351"/>
      <c r="CBP1028" s="351"/>
      <c r="CBQ1028" s="351"/>
      <c r="CBR1028" s="351"/>
      <c r="CBS1028" s="351"/>
      <c r="CBT1028" s="351"/>
      <c r="CBU1028" s="351"/>
      <c r="CBV1028" s="351"/>
      <c r="CBW1028" s="351"/>
      <c r="CBX1028" s="351"/>
      <c r="CBY1028" s="351"/>
      <c r="CBZ1028" s="351"/>
      <c r="CCA1028" s="351"/>
      <c r="CCB1028" s="351"/>
      <c r="CCC1028" s="351"/>
      <c r="CCD1028" s="351"/>
      <c r="CCE1028" s="351"/>
      <c r="CCF1028" s="351"/>
      <c r="CCG1028" s="351"/>
      <c r="CCH1028" s="351"/>
      <c r="CCI1028" s="351"/>
      <c r="CCJ1028" s="351"/>
      <c r="CCK1028" s="351"/>
      <c r="CCL1028" s="351"/>
      <c r="CCM1028" s="351"/>
      <c r="CCN1028" s="351"/>
      <c r="CCO1028" s="351"/>
      <c r="CCP1028" s="351"/>
      <c r="CCQ1028" s="351"/>
      <c r="CCR1028" s="351"/>
      <c r="CCS1028" s="351"/>
      <c r="CCT1028" s="351"/>
      <c r="CCU1028" s="351"/>
      <c r="CCV1028" s="351"/>
      <c r="CCW1028" s="351"/>
      <c r="CCX1028" s="351"/>
      <c r="CCY1028" s="351"/>
      <c r="CCZ1028" s="351"/>
      <c r="CDA1028" s="351"/>
      <c r="CDB1028" s="351"/>
      <c r="CDC1028" s="351"/>
      <c r="CDD1028" s="351"/>
      <c r="CDE1028" s="351"/>
      <c r="CDF1028" s="351"/>
      <c r="CDG1028" s="351"/>
      <c r="CDH1028" s="351"/>
      <c r="CDI1028" s="351"/>
      <c r="CDJ1028" s="351"/>
      <c r="CDK1028" s="351"/>
      <c r="CDL1028" s="351"/>
      <c r="CDM1028" s="351"/>
      <c r="CDN1028" s="351"/>
      <c r="CDO1028" s="351"/>
      <c r="CDP1028" s="351"/>
      <c r="CDQ1028" s="351"/>
      <c r="CDR1028" s="351"/>
      <c r="CDS1028" s="351"/>
      <c r="CDT1028" s="351"/>
      <c r="CDU1028" s="351"/>
      <c r="CDV1028" s="351"/>
      <c r="CDW1028" s="351"/>
      <c r="CDX1028" s="351"/>
      <c r="CDY1028" s="351"/>
      <c r="CDZ1028" s="351"/>
      <c r="CEA1028" s="351"/>
      <c r="CEB1028" s="351"/>
      <c r="CEC1028" s="351"/>
      <c r="CED1028" s="351"/>
      <c r="CEE1028" s="351"/>
      <c r="CEF1028" s="351"/>
      <c r="CEG1028" s="351"/>
      <c r="CEH1028" s="351"/>
      <c r="CEI1028" s="351"/>
      <c r="CEJ1028" s="351"/>
      <c r="CEK1028" s="351"/>
      <c r="CEL1028" s="351"/>
      <c r="CEM1028" s="351"/>
      <c r="CEN1028" s="351"/>
      <c r="CEO1028" s="351"/>
      <c r="CEP1028" s="351"/>
      <c r="CEQ1028" s="351"/>
      <c r="CER1028" s="351"/>
      <c r="CES1028" s="351"/>
      <c r="CET1028" s="351"/>
      <c r="CEU1028" s="351"/>
      <c r="CEV1028" s="351"/>
      <c r="CEW1028" s="351"/>
      <c r="CEX1028" s="351"/>
      <c r="CEY1028" s="351"/>
      <c r="CEZ1028" s="351"/>
      <c r="CFA1028" s="351"/>
      <c r="CFB1028" s="351"/>
      <c r="CFC1028" s="351"/>
      <c r="CFD1028" s="351"/>
      <c r="CFE1028" s="351"/>
      <c r="CFF1028" s="351"/>
      <c r="CFG1028" s="351"/>
      <c r="CFH1028" s="351"/>
      <c r="CFI1028" s="351"/>
      <c r="CFJ1028" s="351"/>
      <c r="CFK1028" s="351"/>
      <c r="CFL1028" s="351"/>
      <c r="CFM1028" s="351"/>
      <c r="CFN1028" s="351"/>
      <c r="CFO1028" s="351"/>
      <c r="CFP1028" s="351"/>
      <c r="CFQ1028" s="351"/>
      <c r="CFR1028" s="351"/>
      <c r="CFS1028" s="351"/>
      <c r="CFT1028" s="351"/>
      <c r="CFU1028" s="351"/>
      <c r="CFV1028" s="351"/>
      <c r="CFW1028" s="351"/>
      <c r="CFX1028" s="351"/>
      <c r="CFY1028" s="351"/>
      <c r="CFZ1028" s="351"/>
      <c r="CGA1028" s="351"/>
      <c r="CGB1028" s="351"/>
      <c r="CGC1028" s="351"/>
      <c r="CGD1028" s="351"/>
      <c r="CGE1028" s="351"/>
      <c r="CGF1028" s="351"/>
      <c r="CGG1028" s="351"/>
      <c r="CGH1028" s="351"/>
      <c r="CGI1028" s="351"/>
      <c r="CGJ1028" s="351"/>
      <c r="CGK1028" s="351"/>
      <c r="CGL1028" s="351"/>
      <c r="CGM1028" s="351"/>
      <c r="CGN1028" s="351"/>
      <c r="CGO1028" s="351"/>
      <c r="CGP1028" s="351"/>
      <c r="CGQ1028" s="351"/>
      <c r="CGR1028" s="351"/>
      <c r="CGS1028" s="351"/>
      <c r="CGT1028" s="351"/>
      <c r="CGU1028" s="351"/>
      <c r="CGV1028" s="351"/>
      <c r="CGW1028" s="351"/>
      <c r="CGX1028" s="351"/>
      <c r="CGY1028" s="351"/>
      <c r="CGZ1028" s="351"/>
      <c r="CHA1028" s="351"/>
      <c r="CHB1028" s="351"/>
      <c r="CHC1028" s="351"/>
      <c r="CHD1028" s="351"/>
      <c r="CHE1028" s="351"/>
      <c r="CHF1028" s="351"/>
      <c r="CHG1028" s="351"/>
      <c r="CHH1028" s="351"/>
      <c r="CHI1028" s="351"/>
      <c r="CHJ1028" s="351"/>
      <c r="CHK1028" s="351"/>
      <c r="CHL1028" s="351"/>
      <c r="CHM1028" s="351"/>
      <c r="CHN1028" s="351"/>
      <c r="CHO1028" s="351"/>
      <c r="CHP1028" s="351"/>
      <c r="CHQ1028" s="351"/>
      <c r="CHR1028" s="351"/>
      <c r="CHS1028" s="351"/>
      <c r="CHT1028" s="351"/>
      <c r="CHU1028" s="351"/>
      <c r="CHV1028" s="351"/>
      <c r="CHW1028" s="351"/>
      <c r="CHX1028" s="351"/>
      <c r="CHY1028" s="351"/>
      <c r="CHZ1028" s="351"/>
      <c r="CIA1028" s="351"/>
      <c r="CIB1028" s="351"/>
      <c r="CIC1028" s="351"/>
      <c r="CID1028" s="351"/>
      <c r="CIE1028" s="351"/>
      <c r="CIF1028" s="351"/>
      <c r="CIG1028" s="351"/>
      <c r="CIH1028" s="351"/>
      <c r="CII1028" s="351"/>
      <c r="CIJ1028" s="351"/>
      <c r="CIK1028" s="351"/>
      <c r="CIL1028" s="351"/>
      <c r="CIM1028" s="351"/>
      <c r="CIN1028" s="351"/>
      <c r="CIO1028" s="351"/>
      <c r="CIP1028" s="351"/>
      <c r="CIQ1028" s="351"/>
      <c r="CIR1028" s="351"/>
      <c r="CIS1028" s="351"/>
      <c r="CIT1028" s="351"/>
      <c r="CIU1028" s="351"/>
      <c r="CIV1028" s="351"/>
      <c r="CIW1028" s="351"/>
      <c r="CIX1028" s="351"/>
      <c r="CIY1028" s="351"/>
      <c r="CIZ1028" s="351"/>
      <c r="CJA1028" s="351"/>
      <c r="CJB1028" s="351"/>
      <c r="CJC1028" s="351"/>
      <c r="CJD1028" s="351"/>
      <c r="CJE1028" s="351"/>
      <c r="CJF1028" s="351"/>
      <c r="CJG1028" s="351"/>
      <c r="CJH1028" s="351"/>
      <c r="CJI1028" s="351"/>
      <c r="CJJ1028" s="351"/>
      <c r="CJK1028" s="351"/>
      <c r="CJL1028" s="351"/>
      <c r="CJM1028" s="351"/>
      <c r="CJN1028" s="351"/>
      <c r="CJO1028" s="351"/>
      <c r="CJP1028" s="351"/>
      <c r="CJQ1028" s="351"/>
      <c r="CJR1028" s="351"/>
      <c r="CJS1028" s="351"/>
      <c r="CJT1028" s="351"/>
      <c r="CJU1028" s="351"/>
      <c r="CJV1028" s="351"/>
      <c r="CJW1028" s="351"/>
      <c r="CJX1028" s="351"/>
      <c r="CJY1028" s="351"/>
      <c r="CJZ1028" s="351"/>
      <c r="CKA1028" s="351"/>
      <c r="CKB1028" s="351"/>
      <c r="CKC1028" s="351"/>
      <c r="CKD1028" s="351"/>
      <c r="CKE1028" s="351"/>
      <c r="CKF1028" s="351"/>
      <c r="CKG1028" s="351"/>
      <c r="CKH1028" s="351"/>
      <c r="CKI1028" s="351"/>
      <c r="CKJ1028" s="351"/>
      <c r="CKK1028" s="351"/>
      <c r="CKL1028" s="351"/>
      <c r="CKM1028" s="351"/>
      <c r="CKN1028" s="351"/>
      <c r="CKO1028" s="351"/>
      <c r="CKP1028" s="351"/>
      <c r="CKQ1028" s="351"/>
      <c r="CKR1028" s="351"/>
      <c r="CKS1028" s="351"/>
      <c r="CKT1028" s="351"/>
      <c r="CKU1028" s="351"/>
      <c r="CKV1028" s="351"/>
      <c r="CKW1028" s="351"/>
      <c r="CKX1028" s="351"/>
      <c r="CKY1028" s="351"/>
      <c r="CKZ1028" s="351"/>
      <c r="CLA1028" s="351"/>
      <c r="CLB1028" s="351"/>
      <c r="CLC1028" s="351"/>
      <c r="CLD1028" s="351"/>
      <c r="CLE1028" s="351"/>
      <c r="CLF1028" s="351"/>
      <c r="CLG1028" s="351"/>
      <c r="CLH1028" s="351"/>
      <c r="CLI1028" s="351"/>
      <c r="CLJ1028" s="351"/>
      <c r="CLK1028" s="351"/>
      <c r="CLL1028" s="351"/>
      <c r="CLM1028" s="351"/>
      <c r="CLN1028" s="351"/>
      <c r="CLO1028" s="351"/>
      <c r="CLP1028" s="351"/>
      <c r="CLQ1028" s="351"/>
      <c r="CLR1028" s="351"/>
      <c r="CLS1028" s="351"/>
      <c r="CLT1028" s="351"/>
      <c r="CLU1028" s="351"/>
      <c r="CLV1028" s="351"/>
      <c r="CLW1028" s="351"/>
      <c r="CLX1028" s="351"/>
      <c r="CLY1028" s="351"/>
      <c r="CLZ1028" s="351"/>
      <c r="CMA1028" s="351"/>
      <c r="CMB1028" s="351"/>
      <c r="CMC1028" s="351"/>
      <c r="CMD1028" s="351"/>
      <c r="CME1028" s="351"/>
      <c r="CMF1028" s="351"/>
      <c r="CMG1028" s="351"/>
      <c r="CMH1028" s="351"/>
      <c r="CMI1028" s="351"/>
      <c r="CMJ1028" s="351"/>
      <c r="CMK1028" s="351"/>
      <c r="CML1028" s="351"/>
      <c r="CMM1028" s="351"/>
      <c r="CMN1028" s="351"/>
      <c r="CMO1028" s="351"/>
      <c r="CMP1028" s="351"/>
      <c r="CMQ1028" s="351"/>
      <c r="CMR1028" s="351"/>
      <c r="CMS1028" s="351"/>
      <c r="CMT1028" s="351"/>
      <c r="CMU1028" s="351"/>
      <c r="CMV1028" s="351"/>
      <c r="CMW1028" s="351"/>
      <c r="CMX1028" s="351"/>
      <c r="CMY1028" s="351"/>
      <c r="CMZ1028" s="351"/>
      <c r="CNA1028" s="351"/>
      <c r="CNB1028" s="351"/>
      <c r="CNC1028" s="351"/>
      <c r="CND1028" s="351"/>
      <c r="CNE1028" s="351"/>
      <c r="CNF1028" s="351"/>
      <c r="CNG1028" s="351"/>
      <c r="CNH1028" s="351"/>
      <c r="CNI1028" s="351"/>
      <c r="CNJ1028" s="351"/>
      <c r="CNK1028" s="351"/>
      <c r="CNL1028" s="351"/>
      <c r="CNM1028" s="351"/>
      <c r="CNN1028" s="351"/>
      <c r="CNO1028" s="351"/>
      <c r="CNP1028" s="351"/>
      <c r="CNQ1028" s="351"/>
      <c r="CNR1028" s="351"/>
      <c r="CNS1028" s="351"/>
      <c r="CNT1028" s="351"/>
      <c r="CNU1028" s="351"/>
      <c r="CNV1028" s="351"/>
      <c r="CNW1028" s="351"/>
      <c r="CNX1028" s="351"/>
      <c r="CNY1028" s="351"/>
      <c r="CNZ1028" s="351"/>
      <c r="COA1028" s="351"/>
      <c r="COB1028" s="351"/>
      <c r="COC1028" s="351"/>
      <c r="COD1028" s="351"/>
      <c r="COE1028" s="351"/>
      <c r="COF1028" s="351"/>
      <c r="COG1028" s="351"/>
      <c r="COH1028" s="351"/>
      <c r="COI1028" s="351"/>
      <c r="COJ1028" s="351"/>
      <c r="COK1028" s="351"/>
      <c r="COL1028" s="351"/>
      <c r="COM1028" s="351"/>
      <c r="CON1028" s="351"/>
      <c r="COO1028" s="351"/>
      <c r="COP1028" s="351"/>
      <c r="COQ1028" s="351"/>
      <c r="COR1028" s="351"/>
      <c r="COS1028" s="351"/>
      <c r="COT1028" s="351"/>
      <c r="COU1028" s="351"/>
      <c r="COV1028" s="351"/>
      <c r="COW1028" s="351"/>
      <c r="COX1028" s="351"/>
      <c r="COY1028" s="351"/>
      <c r="COZ1028" s="351"/>
      <c r="CPA1028" s="351"/>
      <c r="CPB1028" s="351"/>
      <c r="CPC1028" s="351"/>
      <c r="CPD1028" s="351"/>
      <c r="CPE1028" s="351"/>
      <c r="CPF1028" s="351"/>
      <c r="CPG1028" s="351"/>
      <c r="CPH1028" s="351"/>
      <c r="CPI1028" s="351"/>
      <c r="CPJ1028" s="351"/>
      <c r="CPK1028" s="351"/>
      <c r="CPL1028" s="351"/>
      <c r="CPM1028" s="351"/>
      <c r="CPN1028" s="351"/>
      <c r="CPO1028" s="351"/>
      <c r="CPP1028" s="351"/>
      <c r="CPQ1028" s="351"/>
      <c r="CPR1028" s="351"/>
      <c r="CPS1028" s="351"/>
      <c r="CPT1028" s="351"/>
      <c r="CPU1028" s="351"/>
      <c r="CPV1028" s="351"/>
      <c r="CPW1028" s="351"/>
      <c r="CPX1028" s="351"/>
      <c r="CPY1028" s="351"/>
      <c r="CPZ1028" s="351"/>
      <c r="CQA1028" s="351"/>
      <c r="CQB1028" s="351"/>
      <c r="CQC1028" s="351"/>
      <c r="CQD1028" s="351"/>
      <c r="CQE1028" s="351"/>
      <c r="CQF1028" s="351"/>
      <c r="CQG1028" s="351"/>
      <c r="CQH1028" s="351"/>
      <c r="CQI1028" s="351"/>
      <c r="CQJ1028" s="351"/>
      <c r="CQK1028" s="351"/>
      <c r="CQL1028" s="351"/>
      <c r="CQM1028" s="351"/>
      <c r="CQN1028" s="351"/>
      <c r="CQO1028" s="351"/>
      <c r="CQP1028" s="351"/>
      <c r="CQQ1028" s="351"/>
      <c r="CQR1028" s="351"/>
      <c r="CQS1028" s="351"/>
      <c r="CQT1028" s="351"/>
      <c r="CQU1028" s="351"/>
      <c r="CQV1028" s="351"/>
      <c r="CQW1028" s="351"/>
      <c r="CQX1028" s="351"/>
      <c r="CQY1028" s="351"/>
      <c r="CQZ1028" s="351"/>
      <c r="CRA1028" s="351"/>
      <c r="CRB1028" s="351"/>
      <c r="CRC1028" s="351"/>
      <c r="CRD1028" s="351"/>
      <c r="CRE1028" s="351"/>
      <c r="CRF1028" s="351"/>
      <c r="CRG1028" s="351"/>
      <c r="CRH1028" s="351"/>
      <c r="CRI1028" s="351"/>
      <c r="CRJ1028" s="351"/>
      <c r="CRK1028" s="351"/>
      <c r="CRL1028" s="351"/>
      <c r="CRM1028" s="351"/>
      <c r="CRN1028" s="351"/>
      <c r="CRO1028" s="351"/>
      <c r="CRP1028" s="351"/>
      <c r="CRQ1028" s="351"/>
      <c r="CRR1028" s="351"/>
      <c r="CRS1028" s="351"/>
      <c r="CRT1028" s="351"/>
      <c r="CRU1028" s="351"/>
      <c r="CRV1028" s="351"/>
      <c r="CRW1028" s="351"/>
      <c r="CRX1028" s="351"/>
      <c r="CRY1028" s="351"/>
      <c r="CRZ1028" s="351"/>
      <c r="CSA1028" s="351"/>
      <c r="CSB1028" s="351"/>
      <c r="CSC1028" s="351"/>
      <c r="CSD1028" s="351"/>
      <c r="CSE1028" s="351"/>
      <c r="CSF1028" s="351"/>
      <c r="CSG1028" s="351"/>
      <c r="CSH1028" s="351"/>
      <c r="CSI1028" s="351"/>
      <c r="CSJ1028" s="351"/>
      <c r="CSK1028" s="351"/>
      <c r="CSL1028" s="351"/>
      <c r="CSM1028" s="351"/>
      <c r="CSN1028" s="351"/>
      <c r="CSO1028" s="351"/>
      <c r="CSP1028" s="351"/>
      <c r="CSQ1028" s="351"/>
      <c r="CSR1028" s="351"/>
      <c r="CSS1028" s="351"/>
      <c r="CST1028" s="351"/>
      <c r="CSU1028" s="351"/>
      <c r="CSV1028" s="351"/>
      <c r="CSW1028" s="351"/>
      <c r="CSX1028" s="351"/>
      <c r="CSY1028" s="351"/>
      <c r="CSZ1028" s="351"/>
      <c r="CTA1028" s="351"/>
      <c r="CTB1028" s="351"/>
      <c r="CTC1028" s="351"/>
      <c r="CTD1028" s="351"/>
      <c r="CTE1028" s="351"/>
      <c r="CTF1028" s="351"/>
      <c r="CTG1028" s="351"/>
      <c r="CTH1028" s="351"/>
      <c r="CTI1028" s="351"/>
      <c r="CTJ1028" s="351"/>
      <c r="CTK1028" s="351"/>
      <c r="CTL1028" s="351"/>
      <c r="CTM1028" s="351"/>
      <c r="CTN1028" s="351"/>
      <c r="CTO1028" s="351"/>
      <c r="CTP1028" s="351"/>
      <c r="CTQ1028" s="351"/>
      <c r="CTR1028" s="351"/>
      <c r="CTS1028" s="351"/>
      <c r="CTT1028" s="351"/>
      <c r="CTU1028" s="351"/>
      <c r="CTV1028" s="351"/>
      <c r="CTW1028" s="351"/>
      <c r="CTX1028" s="351"/>
      <c r="CTY1028" s="351"/>
      <c r="CTZ1028" s="351"/>
      <c r="CUA1028" s="351"/>
      <c r="CUB1028" s="351"/>
      <c r="CUC1028" s="351"/>
      <c r="CUD1028" s="351"/>
      <c r="CUE1028" s="351"/>
      <c r="CUF1028" s="351"/>
      <c r="CUG1028" s="351"/>
      <c r="CUH1028" s="351"/>
      <c r="CUI1028" s="351"/>
      <c r="CUJ1028" s="351"/>
      <c r="CUK1028" s="351"/>
      <c r="CUL1028" s="351"/>
      <c r="CUM1028" s="351"/>
      <c r="CUN1028" s="351"/>
      <c r="CUO1028" s="351"/>
      <c r="CUP1028" s="351"/>
      <c r="CUQ1028" s="351"/>
      <c r="CUR1028" s="351"/>
      <c r="CUS1028" s="351"/>
      <c r="CUT1028" s="351"/>
      <c r="CUU1028" s="351"/>
      <c r="CUV1028" s="351"/>
      <c r="CUW1028" s="351"/>
      <c r="CUX1028" s="351"/>
      <c r="CUY1028" s="351"/>
      <c r="CUZ1028" s="351"/>
      <c r="CVA1028" s="351"/>
      <c r="CVB1028" s="351"/>
      <c r="CVC1028" s="351"/>
      <c r="CVD1028" s="351"/>
      <c r="CVE1028" s="351"/>
      <c r="CVF1028" s="351"/>
      <c r="CVG1028" s="351"/>
      <c r="CVH1028" s="351"/>
      <c r="CVI1028" s="351"/>
      <c r="CVJ1028" s="351"/>
      <c r="CVK1028" s="351"/>
      <c r="CVL1028" s="351"/>
      <c r="CVM1028" s="351"/>
      <c r="CVN1028" s="351"/>
      <c r="CVO1028" s="351"/>
      <c r="CVP1028" s="351"/>
      <c r="CVQ1028" s="351"/>
      <c r="CVR1028" s="351"/>
      <c r="CVS1028" s="351"/>
      <c r="CVT1028" s="351"/>
      <c r="CVU1028" s="351"/>
      <c r="CVV1028" s="351"/>
      <c r="CVW1028" s="351"/>
      <c r="CVX1028" s="351"/>
      <c r="CVY1028" s="351"/>
      <c r="CVZ1028" s="351"/>
      <c r="CWA1028" s="351"/>
      <c r="CWB1028" s="351"/>
      <c r="CWC1028" s="351"/>
      <c r="CWD1028" s="351"/>
      <c r="CWE1028" s="351"/>
      <c r="CWF1028" s="351"/>
      <c r="CWG1028" s="351"/>
      <c r="CWH1028" s="351"/>
      <c r="CWI1028" s="351"/>
      <c r="CWJ1028" s="351"/>
      <c r="CWK1028" s="351"/>
      <c r="CWL1028" s="351"/>
      <c r="CWM1028" s="351"/>
      <c r="CWN1028" s="351"/>
      <c r="CWO1028" s="351"/>
      <c r="CWP1028" s="351"/>
      <c r="CWQ1028" s="351"/>
      <c r="CWR1028" s="351"/>
      <c r="CWS1028" s="351"/>
      <c r="CWT1028" s="351"/>
      <c r="CWU1028" s="351"/>
      <c r="CWV1028" s="351"/>
      <c r="CWW1028" s="351"/>
      <c r="CWX1028" s="351"/>
      <c r="CWY1028" s="351"/>
      <c r="CWZ1028" s="351"/>
      <c r="CXA1028" s="351"/>
      <c r="CXB1028" s="351"/>
      <c r="CXC1028" s="351"/>
      <c r="CXD1028" s="351"/>
      <c r="CXE1028" s="351"/>
      <c r="CXF1028" s="351"/>
      <c r="CXG1028" s="351"/>
      <c r="CXH1028" s="351"/>
      <c r="CXI1028" s="351"/>
      <c r="CXJ1028" s="351"/>
      <c r="CXK1028" s="351"/>
      <c r="CXL1028" s="351"/>
      <c r="CXM1028" s="351"/>
      <c r="CXN1028" s="351"/>
      <c r="CXO1028" s="351"/>
      <c r="CXP1028" s="351"/>
      <c r="CXQ1028" s="351"/>
      <c r="CXR1028" s="351"/>
      <c r="CXS1028" s="351"/>
      <c r="CXT1028" s="351"/>
      <c r="CXU1028" s="351"/>
      <c r="CXV1028" s="351"/>
      <c r="CXW1028" s="351"/>
      <c r="CXX1028" s="351"/>
      <c r="CXY1028" s="351"/>
      <c r="CXZ1028" s="351"/>
      <c r="CYA1028" s="351"/>
      <c r="CYB1028" s="351"/>
      <c r="CYC1028" s="351"/>
      <c r="CYD1028" s="351"/>
      <c r="CYE1028" s="351"/>
      <c r="CYF1028" s="351"/>
      <c r="CYG1028" s="351"/>
      <c r="CYH1028" s="351"/>
      <c r="CYI1028" s="351"/>
      <c r="CYJ1028" s="351"/>
      <c r="CYK1028" s="351"/>
      <c r="CYL1028" s="351"/>
      <c r="CYM1028" s="351"/>
      <c r="CYN1028" s="351"/>
      <c r="CYO1028" s="351"/>
      <c r="CYP1028" s="351"/>
      <c r="CYQ1028" s="351"/>
      <c r="CYR1028" s="351"/>
      <c r="CYS1028" s="351"/>
      <c r="CYT1028" s="351"/>
      <c r="CYU1028" s="351"/>
      <c r="CYV1028" s="351"/>
      <c r="CYW1028" s="351"/>
      <c r="CYX1028" s="351"/>
      <c r="CYY1028" s="351"/>
      <c r="CYZ1028" s="351"/>
      <c r="CZA1028" s="351"/>
      <c r="CZB1028" s="351"/>
      <c r="CZC1028" s="351"/>
      <c r="CZD1028" s="351"/>
      <c r="CZE1028" s="351"/>
      <c r="CZF1028" s="351"/>
      <c r="CZG1028" s="351"/>
      <c r="CZH1028" s="351"/>
      <c r="CZI1028" s="351"/>
      <c r="CZJ1028" s="351"/>
      <c r="CZK1028" s="351"/>
      <c r="CZL1028" s="351"/>
      <c r="CZM1028" s="351"/>
      <c r="CZN1028" s="351"/>
      <c r="CZO1028" s="351"/>
      <c r="CZP1028" s="351"/>
      <c r="CZQ1028" s="351"/>
      <c r="CZR1028" s="351"/>
      <c r="CZS1028" s="351"/>
      <c r="CZT1028" s="351"/>
      <c r="CZU1028" s="351"/>
      <c r="CZV1028" s="351"/>
      <c r="CZW1028" s="351"/>
      <c r="CZX1028" s="351"/>
      <c r="CZY1028" s="351"/>
      <c r="CZZ1028" s="351"/>
      <c r="DAA1028" s="351"/>
      <c r="DAB1028" s="351"/>
      <c r="DAC1028" s="351"/>
      <c r="DAD1028" s="351"/>
      <c r="DAE1028" s="351"/>
      <c r="DAF1028" s="351"/>
      <c r="DAG1028" s="351"/>
      <c r="DAH1028" s="351"/>
      <c r="DAI1028" s="351"/>
      <c r="DAJ1028" s="351"/>
      <c r="DAK1028" s="351"/>
      <c r="DAL1028" s="351"/>
      <c r="DAM1028" s="351"/>
      <c r="DAN1028" s="351"/>
      <c r="DAO1028" s="351"/>
      <c r="DAP1028" s="351"/>
      <c r="DAQ1028" s="351"/>
      <c r="DAR1028" s="351"/>
      <c r="DAS1028" s="351"/>
      <c r="DAT1028" s="351"/>
      <c r="DAU1028" s="351"/>
      <c r="DAV1028" s="351"/>
      <c r="DAW1028" s="351"/>
      <c r="DAX1028" s="351"/>
      <c r="DAY1028" s="351"/>
      <c r="DAZ1028" s="351"/>
      <c r="DBA1028" s="351"/>
      <c r="DBB1028" s="351"/>
      <c r="DBC1028" s="351"/>
      <c r="DBD1028" s="351"/>
      <c r="DBE1028" s="351"/>
      <c r="DBF1028" s="351"/>
      <c r="DBG1028" s="351"/>
      <c r="DBH1028" s="351"/>
      <c r="DBI1028" s="351"/>
      <c r="DBJ1028" s="351"/>
      <c r="DBK1028" s="351"/>
      <c r="DBL1028" s="351"/>
      <c r="DBM1028" s="351"/>
      <c r="DBN1028" s="351"/>
      <c r="DBO1028" s="351"/>
      <c r="DBP1028" s="351"/>
      <c r="DBQ1028" s="351"/>
      <c r="DBR1028" s="351"/>
      <c r="DBS1028" s="351"/>
      <c r="DBT1028" s="351"/>
      <c r="DBU1028" s="351"/>
      <c r="DBV1028" s="351"/>
      <c r="DBW1028" s="351"/>
      <c r="DBX1028" s="351"/>
      <c r="DBY1028" s="351"/>
      <c r="DBZ1028" s="351"/>
      <c r="DCA1028" s="351"/>
      <c r="DCB1028" s="351"/>
      <c r="DCC1028" s="351"/>
      <c r="DCD1028" s="351"/>
      <c r="DCE1028" s="351"/>
      <c r="DCF1028" s="351"/>
      <c r="DCG1028" s="351"/>
      <c r="DCH1028" s="351"/>
      <c r="DCI1028" s="351"/>
      <c r="DCJ1028" s="351"/>
      <c r="DCK1028" s="351"/>
      <c r="DCL1028" s="351"/>
      <c r="DCM1028" s="351"/>
      <c r="DCN1028" s="351"/>
      <c r="DCO1028" s="351"/>
      <c r="DCP1028" s="351"/>
      <c r="DCQ1028" s="351"/>
      <c r="DCR1028" s="351"/>
      <c r="DCS1028" s="351"/>
      <c r="DCT1028" s="351"/>
      <c r="DCU1028" s="351"/>
      <c r="DCV1028" s="351"/>
      <c r="DCW1028" s="351"/>
      <c r="DCX1028" s="351"/>
      <c r="DCY1028" s="351"/>
      <c r="DCZ1028" s="351"/>
      <c r="DDA1028" s="351"/>
      <c r="DDB1028" s="351"/>
      <c r="DDC1028" s="351"/>
      <c r="DDD1028" s="351"/>
      <c r="DDE1028" s="351"/>
      <c r="DDF1028" s="351"/>
      <c r="DDG1028" s="351"/>
      <c r="DDH1028" s="351"/>
      <c r="DDI1028" s="351"/>
      <c r="DDJ1028" s="351"/>
      <c r="DDK1028" s="351"/>
      <c r="DDL1028" s="351"/>
      <c r="DDM1028" s="351"/>
      <c r="DDN1028" s="351"/>
      <c r="DDO1028" s="351"/>
      <c r="DDP1028" s="351"/>
      <c r="DDQ1028" s="351"/>
      <c r="DDR1028" s="351"/>
      <c r="DDS1028" s="351"/>
      <c r="DDT1028" s="351"/>
      <c r="DDU1028" s="351"/>
      <c r="DDV1028" s="351"/>
      <c r="DDW1028" s="351"/>
      <c r="DDX1028" s="351"/>
      <c r="DDY1028" s="351"/>
      <c r="DDZ1028" s="351"/>
      <c r="DEA1028" s="351"/>
      <c r="DEB1028" s="351"/>
      <c r="DEC1028" s="351"/>
      <c r="DED1028" s="351"/>
      <c r="DEE1028" s="351"/>
      <c r="DEF1028" s="351"/>
      <c r="DEG1028" s="351"/>
      <c r="DEH1028" s="351"/>
      <c r="DEI1028" s="351"/>
      <c r="DEJ1028" s="351"/>
      <c r="DEK1028" s="351"/>
      <c r="DEL1028" s="351"/>
      <c r="DEM1028" s="351"/>
      <c r="DEN1028" s="351"/>
      <c r="DEO1028" s="351"/>
      <c r="DEP1028" s="351"/>
      <c r="DEQ1028" s="351"/>
      <c r="DER1028" s="351"/>
      <c r="DES1028" s="351"/>
      <c r="DET1028" s="351"/>
      <c r="DEU1028" s="351"/>
      <c r="DEV1028" s="351"/>
      <c r="DEW1028" s="351"/>
      <c r="DEX1028" s="351"/>
      <c r="DEY1028" s="351"/>
      <c r="DEZ1028" s="351"/>
      <c r="DFA1028" s="351"/>
      <c r="DFB1028" s="351"/>
      <c r="DFC1028" s="351"/>
      <c r="DFD1028" s="351"/>
      <c r="DFE1028" s="351"/>
      <c r="DFF1028" s="351"/>
      <c r="DFG1028" s="351"/>
      <c r="DFH1028" s="351"/>
      <c r="DFI1028" s="351"/>
      <c r="DFJ1028" s="351"/>
      <c r="DFK1028" s="351"/>
      <c r="DFL1028" s="351"/>
      <c r="DFM1028" s="351"/>
      <c r="DFN1028" s="351"/>
      <c r="DFO1028" s="351"/>
      <c r="DFP1028" s="351"/>
      <c r="DFQ1028" s="351"/>
      <c r="DFR1028" s="351"/>
      <c r="DFS1028" s="351"/>
      <c r="DFT1028" s="351"/>
      <c r="DFU1028" s="351"/>
      <c r="DFV1028" s="351"/>
      <c r="DFW1028" s="351"/>
      <c r="DFX1028" s="351"/>
      <c r="DFY1028" s="351"/>
      <c r="DFZ1028" s="351"/>
      <c r="DGA1028" s="351"/>
      <c r="DGB1028" s="351"/>
      <c r="DGC1028" s="351"/>
      <c r="DGD1028" s="351"/>
      <c r="DGE1028" s="351"/>
      <c r="DGF1028" s="351"/>
      <c r="DGG1028" s="351"/>
      <c r="DGH1028" s="351"/>
      <c r="DGI1028" s="351"/>
      <c r="DGJ1028" s="351"/>
      <c r="DGK1028" s="351"/>
      <c r="DGL1028" s="351"/>
      <c r="DGM1028" s="351"/>
      <c r="DGN1028" s="351"/>
      <c r="DGO1028" s="351"/>
      <c r="DGP1028" s="351"/>
      <c r="DGQ1028" s="351"/>
      <c r="DGR1028" s="351"/>
      <c r="DGS1028" s="351"/>
      <c r="DGT1028" s="351"/>
      <c r="DGU1028" s="351"/>
      <c r="DGV1028" s="351"/>
      <c r="DGW1028" s="351"/>
      <c r="DGX1028" s="351"/>
      <c r="DGY1028" s="351"/>
      <c r="DGZ1028" s="351"/>
      <c r="DHA1028" s="351"/>
      <c r="DHB1028" s="351"/>
      <c r="DHC1028" s="351"/>
      <c r="DHD1028" s="351"/>
      <c r="DHE1028" s="351"/>
      <c r="DHF1028" s="351"/>
      <c r="DHG1028" s="351"/>
      <c r="DHH1028" s="351"/>
      <c r="DHI1028" s="351"/>
      <c r="DHJ1028" s="351"/>
      <c r="DHK1028" s="351"/>
      <c r="DHL1028" s="351"/>
      <c r="DHM1028" s="351"/>
      <c r="DHN1028" s="351"/>
      <c r="DHO1028" s="351"/>
      <c r="DHP1028" s="351"/>
      <c r="DHQ1028" s="351"/>
      <c r="DHR1028" s="351"/>
      <c r="DHS1028" s="351"/>
      <c r="DHT1028" s="351"/>
      <c r="DHU1028" s="351"/>
      <c r="DHV1028" s="351"/>
      <c r="DHW1028" s="351"/>
      <c r="DHX1028" s="351"/>
      <c r="DHY1028" s="351"/>
      <c r="DHZ1028" s="351"/>
      <c r="DIA1028" s="351"/>
      <c r="DIB1028" s="351"/>
      <c r="DIC1028" s="351"/>
      <c r="DID1028" s="351"/>
      <c r="DIE1028" s="351"/>
      <c r="DIF1028" s="351"/>
      <c r="DIG1028" s="351"/>
      <c r="DIH1028" s="351"/>
      <c r="DII1028" s="351"/>
      <c r="DIJ1028" s="351"/>
      <c r="DIK1028" s="351"/>
      <c r="DIL1028" s="351"/>
      <c r="DIM1028" s="351"/>
      <c r="DIN1028" s="351"/>
      <c r="DIO1028" s="351"/>
      <c r="DIP1028" s="351"/>
      <c r="DIQ1028" s="351"/>
      <c r="DIR1028" s="351"/>
      <c r="DIS1028" s="351"/>
      <c r="DIT1028" s="351"/>
      <c r="DIU1028" s="351"/>
      <c r="DIV1028" s="351"/>
      <c r="DIW1028" s="351"/>
      <c r="DIX1028" s="351"/>
      <c r="DIY1028" s="351"/>
      <c r="DIZ1028" s="351"/>
      <c r="DJA1028" s="351"/>
      <c r="DJB1028" s="351"/>
      <c r="DJC1028" s="351"/>
      <c r="DJD1028" s="351"/>
      <c r="DJE1028" s="351"/>
      <c r="DJF1028" s="351"/>
      <c r="DJG1028" s="351"/>
      <c r="DJH1028" s="351"/>
      <c r="DJI1028" s="351"/>
      <c r="DJJ1028" s="351"/>
      <c r="DJK1028" s="351"/>
      <c r="DJL1028" s="351"/>
      <c r="DJM1028" s="351"/>
      <c r="DJN1028" s="351"/>
      <c r="DJO1028" s="351"/>
      <c r="DJP1028" s="351"/>
      <c r="DJQ1028" s="351"/>
      <c r="DJR1028" s="351"/>
      <c r="DJS1028" s="351"/>
      <c r="DJT1028" s="351"/>
      <c r="DJU1028" s="351"/>
      <c r="DJV1028" s="351"/>
      <c r="DJW1028" s="351"/>
      <c r="DJX1028" s="351"/>
      <c r="DJY1028" s="351"/>
      <c r="DJZ1028" s="351"/>
      <c r="DKA1028" s="351"/>
      <c r="DKB1028" s="351"/>
      <c r="DKC1028" s="351"/>
      <c r="DKD1028" s="351"/>
      <c r="DKE1028" s="351"/>
      <c r="DKF1028" s="351"/>
      <c r="DKG1028" s="351"/>
      <c r="DKH1028" s="351"/>
      <c r="DKI1028" s="351"/>
      <c r="DKJ1028" s="351"/>
      <c r="DKK1028" s="351"/>
      <c r="DKL1028" s="351"/>
      <c r="DKM1028" s="351"/>
      <c r="DKN1028" s="351"/>
      <c r="DKO1028" s="351"/>
      <c r="DKP1028" s="351"/>
      <c r="DKQ1028" s="351"/>
      <c r="DKR1028" s="351"/>
      <c r="DKS1028" s="351"/>
      <c r="DKT1028" s="351"/>
      <c r="DKU1028" s="351"/>
      <c r="DKV1028" s="351"/>
      <c r="DKW1028" s="351"/>
      <c r="DKX1028" s="351"/>
      <c r="DKY1028" s="351"/>
      <c r="DKZ1028" s="351"/>
      <c r="DLA1028" s="351"/>
      <c r="DLB1028" s="351"/>
      <c r="DLC1028" s="351"/>
      <c r="DLD1028" s="351"/>
      <c r="DLE1028" s="351"/>
      <c r="DLF1028" s="351"/>
      <c r="DLG1028" s="351"/>
      <c r="DLH1028" s="351"/>
      <c r="DLI1028" s="351"/>
      <c r="DLJ1028" s="351"/>
      <c r="DLK1028" s="351"/>
      <c r="DLL1028" s="351"/>
      <c r="DLM1028" s="351"/>
      <c r="DLN1028" s="351"/>
      <c r="DLO1028" s="351"/>
      <c r="DLP1028" s="351"/>
      <c r="DLQ1028" s="351"/>
      <c r="DLR1028" s="351"/>
      <c r="DLS1028" s="351"/>
      <c r="DLT1028" s="351"/>
      <c r="DLU1028" s="351"/>
      <c r="DLV1028" s="351"/>
      <c r="DLW1028" s="351"/>
      <c r="DLX1028" s="351"/>
      <c r="DLY1028" s="351"/>
      <c r="DLZ1028" s="351"/>
      <c r="DMA1028" s="351"/>
      <c r="DMB1028" s="351"/>
      <c r="DMC1028" s="351"/>
      <c r="DMD1028" s="351"/>
      <c r="DME1028" s="351"/>
      <c r="DMF1028" s="351"/>
      <c r="DMG1028" s="351"/>
      <c r="DMH1028" s="351"/>
      <c r="DMI1028" s="351"/>
      <c r="DMJ1028" s="351"/>
      <c r="DMK1028" s="351"/>
      <c r="DML1028" s="351"/>
      <c r="DMM1028" s="351"/>
      <c r="DMN1028" s="351"/>
      <c r="DMO1028" s="351"/>
      <c r="DMP1028" s="351"/>
      <c r="DMQ1028" s="351"/>
      <c r="DMR1028" s="351"/>
      <c r="DMS1028" s="351"/>
      <c r="DMT1028" s="351"/>
      <c r="DMU1028" s="351"/>
      <c r="DMV1028" s="351"/>
      <c r="DMW1028" s="351"/>
      <c r="DMX1028" s="351"/>
      <c r="DMY1028" s="351"/>
      <c r="DMZ1028" s="351"/>
      <c r="DNA1028" s="351"/>
      <c r="DNB1028" s="351"/>
      <c r="DNC1028" s="351"/>
      <c r="DND1028" s="351"/>
      <c r="DNE1028" s="351"/>
      <c r="DNF1028" s="351"/>
      <c r="DNG1028" s="351"/>
      <c r="DNH1028" s="351"/>
      <c r="DNI1028" s="351"/>
      <c r="DNJ1028" s="351"/>
      <c r="DNK1028" s="351"/>
      <c r="DNL1028" s="351"/>
      <c r="DNM1028" s="351"/>
      <c r="DNN1028" s="351"/>
      <c r="DNO1028" s="351"/>
      <c r="DNP1028" s="351"/>
      <c r="DNQ1028" s="351"/>
      <c r="DNR1028" s="351"/>
      <c r="DNS1028" s="351"/>
      <c r="DNT1028" s="351"/>
      <c r="DNU1028" s="351"/>
      <c r="DNV1028" s="351"/>
      <c r="DNW1028" s="351"/>
      <c r="DNX1028" s="351"/>
      <c r="DNY1028" s="351"/>
      <c r="DNZ1028" s="351"/>
      <c r="DOA1028" s="351"/>
      <c r="DOB1028" s="351"/>
      <c r="DOC1028" s="351"/>
      <c r="DOD1028" s="351"/>
      <c r="DOE1028" s="351"/>
      <c r="DOF1028" s="351"/>
      <c r="DOG1028" s="351"/>
      <c r="DOH1028" s="351"/>
      <c r="DOI1028" s="351"/>
      <c r="DOJ1028" s="351"/>
      <c r="DOK1028" s="351"/>
      <c r="DOL1028" s="351"/>
      <c r="DOM1028" s="351"/>
      <c r="DON1028" s="351"/>
      <c r="DOO1028" s="351"/>
      <c r="DOP1028" s="351"/>
      <c r="DOQ1028" s="351"/>
      <c r="DOR1028" s="351"/>
      <c r="DOS1028" s="351"/>
      <c r="DOT1028" s="351"/>
      <c r="DOU1028" s="351"/>
      <c r="DOV1028" s="351"/>
      <c r="DOW1028" s="351"/>
      <c r="DOX1028" s="351"/>
      <c r="DOY1028" s="351"/>
      <c r="DOZ1028" s="351"/>
      <c r="DPA1028" s="351"/>
      <c r="DPB1028" s="351"/>
      <c r="DPC1028" s="351"/>
      <c r="DPD1028" s="351"/>
      <c r="DPE1028" s="351"/>
      <c r="DPF1028" s="351"/>
      <c r="DPG1028" s="351"/>
      <c r="DPH1028" s="351"/>
      <c r="DPI1028" s="351"/>
      <c r="DPJ1028" s="351"/>
      <c r="DPK1028" s="351"/>
      <c r="DPL1028" s="351"/>
      <c r="DPM1028" s="351"/>
      <c r="DPN1028" s="351"/>
      <c r="DPO1028" s="351"/>
      <c r="DPP1028" s="351"/>
      <c r="DPQ1028" s="351"/>
      <c r="DPR1028" s="351"/>
      <c r="DPS1028" s="351"/>
      <c r="DPT1028" s="351"/>
      <c r="DPU1028" s="351"/>
      <c r="DPV1028" s="351"/>
      <c r="DPW1028" s="351"/>
      <c r="DPX1028" s="351"/>
      <c r="DPY1028" s="351"/>
      <c r="DPZ1028" s="351"/>
      <c r="DQA1028" s="351"/>
      <c r="DQB1028" s="351"/>
      <c r="DQC1028" s="351"/>
      <c r="DQD1028" s="351"/>
      <c r="DQE1028" s="351"/>
      <c r="DQF1028" s="351"/>
      <c r="DQG1028" s="351"/>
      <c r="DQH1028" s="351"/>
      <c r="DQI1028" s="351"/>
      <c r="DQJ1028" s="351"/>
      <c r="DQK1028" s="351"/>
      <c r="DQL1028" s="351"/>
      <c r="DQM1028" s="351"/>
      <c r="DQN1028" s="351"/>
      <c r="DQO1028" s="351"/>
      <c r="DQP1028" s="351"/>
      <c r="DQQ1028" s="351"/>
      <c r="DQR1028" s="351"/>
      <c r="DQS1028" s="351"/>
      <c r="DQT1028" s="351"/>
      <c r="DQU1028" s="351"/>
      <c r="DQV1028" s="351"/>
      <c r="DQW1028" s="351"/>
      <c r="DQX1028" s="351"/>
      <c r="DQY1028" s="351"/>
      <c r="DQZ1028" s="351"/>
      <c r="DRA1028" s="351"/>
      <c r="DRB1028" s="351"/>
      <c r="DRC1028" s="351"/>
      <c r="DRD1028" s="351"/>
      <c r="DRE1028" s="351"/>
      <c r="DRF1028" s="351"/>
      <c r="DRG1028" s="351"/>
      <c r="DRH1028" s="351"/>
      <c r="DRI1028" s="351"/>
      <c r="DRJ1028" s="351"/>
      <c r="DRK1028" s="351"/>
      <c r="DRL1028" s="351"/>
      <c r="DRM1028" s="351"/>
      <c r="DRN1028" s="351"/>
      <c r="DRO1028" s="351"/>
      <c r="DRP1028" s="351"/>
      <c r="DRQ1028" s="351"/>
      <c r="DRR1028" s="351"/>
      <c r="DRS1028" s="351"/>
      <c r="DRT1028" s="351"/>
      <c r="DRU1028" s="351"/>
      <c r="DRV1028" s="351"/>
      <c r="DRW1028" s="351"/>
      <c r="DRX1028" s="351"/>
      <c r="DRY1028" s="351"/>
      <c r="DRZ1028" s="351"/>
      <c r="DSA1028" s="351"/>
      <c r="DSB1028" s="351"/>
      <c r="DSC1028" s="351"/>
      <c r="DSD1028" s="351"/>
      <c r="DSE1028" s="351"/>
      <c r="DSF1028" s="351"/>
      <c r="DSG1028" s="351"/>
      <c r="DSH1028" s="351"/>
      <c r="DSI1028" s="351"/>
      <c r="DSJ1028" s="351"/>
      <c r="DSK1028" s="351"/>
      <c r="DSL1028" s="351"/>
      <c r="DSM1028" s="351"/>
      <c r="DSN1028" s="351"/>
      <c r="DSO1028" s="351"/>
      <c r="DSP1028" s="351"/>
      <c r="DSQ1028" s="351"/>
      <c r="DSR1028" s="351"/>
      <c r="DSS1028" s="351"/>
      <c r="DST1028" s="351"/>
      <c r="DSU1028" s="351"/>
      <c r="DSV1028" s="351"/>
      <c r="DSW1028" s="351"/>
      <c r="DSX1028" s="351"/>
      <c r="DSY1028" s="351"/>
      <c r="DSZ1028" s="351"/>
      <c r="DTA1028" s="351"/>
      <c r="DTB1028" s="351"/>
      <c r="DTC1028" s="351"/>
      <c r="DTD1028" s="351"/>
      <c r="DTE1028" s="351"/>
      <c r="DTF1028" s="351"/>
      <c r="DTG1028" s="351"/>
      <c r="DTH1028" s="351"/>
      <c r="DTI1028" s="351"/>
      <c r="DTJ1028" s="351"/>
      <c r="DTK1028" s="351"/>
      <c r="DTL1028" s="351"/>
      <c r="DTM1028" s="351"/>
      <c r="DTN1028" s="351"/>
      <c r="DTO1028" s="351"/>
      <c r="DTP1028" s="351"/>
      <c r="DTQ1028" s="351"/>
      <c r="DTR1028" s="351"/>
      <c r="DTS1028" s="351"/>
      <c r="DTT1028" s="351"/>
      <c r="DTU1028" s="351"/>
      <c r="DTV1028" s="351"/>
      <c r="DTW1028" s="351"/>
      <c r="DTX1028" s="351"/>
      <c r="DTY1028" s="351"/>
      <c r="DTZ1028" s="351"/>
      <c r="DUA1028" s="351"/>
      <c r="DUB1028" s="351"/>
      <c r="DUC1028" s="351"/>
      <c r="DUD1028" s="351"/>
      <c r="DUE1028" s="351"/>
      <c r="DUF1028" s="351"/>
      <c r="DUG1028" s="351"/>
      <c r="DUH1028" s="351"/>
      <c r="DUI1028" s="351"/>
      <c r="DUJ1028" s="351"/>
      <c r="DUK1028" s="351"/>
      <c r="DUL1028" s="351"/>
      <c r="DUM1028" s="351"/>
      <c r="DUN1028" s="351"/>
      <c r="DUO1028" s="351"/>
      <c r="DUP1028" s="351"/>
      <c r="DUQ1028" s="351"/>
      <c r="DUR1028" s="351"/>
      <c r="DUS1028" s="351"/>
      <c r="DUT1028" s="351"/>
      <c r="DUU1028" s="351"/>
      <c r="DUV1028" s="351"/>
      <c r="DUW1028" s="351"/>
      <c r="DUX1028" s="351"/>
      <c r="DUY1028" s="351"/>
      <c r="DUZ1028" s="351"/>
      <c r="DVA1028" s="351"/>
      <c r="DVB1028" s="351"/>
      <c r="DVC1028" s="351"/>
      <c r="DVD1028" s="351"/>
      <c r="DVE1028" s="351"/>
      <c r="DVF1028" s="351"/>
      <c r="DVG1028" s="351"/>
      <c r="DVH1028" s="351"/>
      <c r="DVI1028" s="351"/>
      <c r="DVJ1028" s="351"/>
      <c r="DVK1028" s="351"/>
      <c r="DVL1028" s="351"/>
      <c r="DVM1028" s="351"/>
      <c r="DVN1028" s="351"/>
      <c r="DVO1028" s="351"/>
      <c r="DVP1028" s="351"/>
      <c r="DVQ1028" s="351"/>
      <c r="DVR1028" s="351"/>
      <c r="DVS1028" s="351"/>
      <c r="DVT1028" s="351"/>
      <c r="DVU1028" s="351"/>
      <c r="DVV1028" s="351"/>
      <c r="DVW1028" s="351"/>
      <c r="DVX1028" s="351"/>
      <c r="DVY1028" s="351"/>
      <c r="DVZ1028" s="351"/>
      <c r="DWA1028" s="351"/>
      <c r="DWB1028" s="351"/>
      <c r="DWC1028" s="351"/>
      <c r="DWD1028" s="351"/>
      <c r="DWE1028" s="351"/>
      <c r="DWF1028" s="351"/>
      <c r="DWG1028" s="351"/>
      <c r="DWH1028" s="351"/>
      <c r="DWI1028" s="351"/>
      <c r="DWJ1028" s="351"/>
      <c r="DWK1028" s="351"/>
      <c r="DWL1028" s="351"/>
      <c r="DWM1028" s="351"/>
      <c r="DWN1028" s="351"/>
      <c r="DWO1028" s="351"/>
      <c r="DWP1028" s="351"/>
      <c r="DWQ1028" s="351"/>
      <c r="DWR1028" s="351"/>
      <c r="DWS1028" s="351"/>
      <c r="DWT1028" s="351"/>
      <c r="DWU1028" s="351"/>
      <c r="DWV1028" s="351"/>
      <c r="DWW1028" s="351"/>
      <c r="DWX1028" s="351"/>
      <c r="DWY1028" s="351"/>
      <c r="DWZ1028" s="351"/>
      <c r="DXA1028" s="351"/>
      <c r="DXB1028" s="351"/>
      <c r="DXC1028" s="351"/>
      <c r="DXD1028" s="351"/>
      <c r="DXE1028" s="351"/>
      <c r="DXF1028" s="351"/>
      <c r="DXG1028" s="351"/>
      <c r="DXH1028" s="351"/>
      <c r="DXI1028" s="351"/>
      <c r="DXJ1028" s="351"/>
      <c r="DXK1028" s="351"/>
      <c r="DXL1028" s="351"/>
      <c r="DXM1028" s="351"/>
      <c r="DXN1028" s="351"/>
      <c r="DXO1028" s="351"/>
      <c r="DXP1028" s="351"/>
      <c r="DXQ1028" s="351"/>
      <c r="DXR1028" s="351"/>
      <c r="DXS1028" s="351"/>
      <c r="DXT1028" s="351"/>
      <c r="DXU1028" s="351"/>
      <c r="DXV1028" s="351"/>
      <c r="DXW1028" s="351"/>
      <c r="DXX1028" s="351"/>
      <c r="DXY1028" s="351"/>
      <c r="DXZ1028" s="351"/>
      <c r="DYA1028" s="351"/>
      <c r="DYB1028" s="351"/>
      <c r="DYC1028" s="351"/>
      <c r="DYD1028" s="351"/>
      <c r="DYE1028" s="351"/>
      <c r="DYF1028" s="351"/>
      <c r="DYG1028" s="351"/>
      <c r="DYH1028" s="351"/>
      <c r="DYI1028" s="351"/>
      <c r="DYJ1028" s="351"/>
      <c r="DYK1028" s="351"/>
      <c r="DYL1028" s="351"/>
      <c r="DYM1028" s="351"/>
      <c r="DYN1028" s="351"/>
      <c r="DYO1028" s="351"/>
      <c r="DYP1028" s="351"/>
      <c r="DYQ1028" s="351"/>
      <c r="DYR1028" s="351"/>
      <c r="DYS1028" s="351"/>
      <c r="DYT1028" s="351"/>
      <c r="DYU1028" s="351"/>
      <c r="DYV1028" s="351"/>
      <c r="DYW1028" s="351"/>
      <c r="DYX1028" s="351"/>
      <c r="DYY1028" s="351"/>
      <c r="DYZ1028" s="351"/>
      <c r="DZA1028" s="351"/>
      <c r="DZB1028" s="351"/>
      <c r="DZC1028" s="351"/>
      <c r="DZD1028" s="351"/>
      <c r="DZE1028" s="351"/>
      <c r="DZF1028" s="351"/>
      <c r="DZG1028" s="351"/>
      <c r="DZH1028" s="351"/>
      <c r="DZI1028" s="351"/>
      <c r="DZJ1028" s="351"/>
      <c r="DZK1028" s="351"/>
      <c r="DZL1028" s="351"/>
      <c r="DZM1028" s="351"/>
      <c r="DZN1028" s="351"/>
      <c r="DZO1028" s="351"/>
      <c r="DZP1028" s="351"/>
      <c r="DZQ1028" s="351"/>
      <c r="DZR1028" s="351"/>
      <c r="DZS1028" s="351"/>
      <c r="DZT1028" s="351"/>
      <c r="DZU1028" s="351"/>
      <c r="DZV1028" s="351"/>
      <c r="DZW1028" s="351"/>
      <c r="DZX1028" s="351"/>
      <c r="DZY1028" s="351"/>
      <c r="DZZ1028" s="351"/>
      <c r="EAA1028" s="351"/>
      <c r="EAB1028" s="351"/>
      <c r="EAC1028" s="351"/>
      <c r="EAD1028" s="351"/>
      <c r="EAE1028" s="351"/>
      <c r="EAF1028" s="351"/>
      <c r="EAG1028" s="351"/>
      <c r="EAH1028" s="351"/>
      <c r="EAI1028" s="351"/>
      <c r="EAJ1028" s="351"/>
      <c r="EAK1028" s="351"/>
      <c r="EAL1028" s="351"/>
      <c r="EAM1028" s="351"/>
      <c r="EAN1028" s="351"/>
      <c r="EAO1028" s="351"/>
      <c r="EAP1028" s="351"/>
      <c r="EAQ1028" s="351"/>
      <c r="EAR1028" s="351"/>
      <c r="EAS1028" s="351"/>
      <c r="EAT1028" s="351"/>
      <c r="EAU1028" s="351"/>
      <c r="EAV1028" s="351"/>
      <c r="EAW1028" s="351"/>
      <c r="EAX1028" s="351"/>
      <c r="EAY1028" s="351"/>
      <c r="EAZ1028" s="351"/>
      <c r="EBA1028" s="351"/>
      <c r="EBB1028" s="351"/>
      <c r="EBC1028" s="351"/>
      <c r="EBD1028" s="351"/>
      <c r="EBE1028" s="351"/>
      <c r="EBF1028" s="351"/>
      <c r="EBG1028" s="351"/>
      <c r="EBH1028" s="351"/>
      <c r="EBI1028" s="351"/>
      <c r="EBJ1028" s="351"/>
      <c r="EBK1028" s="351"/>
      <c r="EBL1028" s="351"/>
      <c r="EBM1028" s="351"/>
      <c r="EBN1028" s="351"/>
      <c r="EBO1028" s="351"/>
      <c r="EBP1028" s="351"/>
      <c r="EBQ1028" s="351"/>
      <c r="EBR1028" s="351"/>
      <c r="EBS1028" s="351"/>
      <c r="EBT1028" s="351"/>
      <c r="EBU1028" s="351"/>
      <c r="EBV1028" s="351"/>
      <c r="EBW1028" s="351"/>
      <c r="EBX1028" s="351"/>
      <c r="EBY1028" s="351"/>
      <c r="EBZ1028" s="351"/>
      <c r="ECA1028" s="351"/>
      <c r="ECB1028" s="351"/>
      <c r="ECC1028" s="351"/>
      <c r="ECD1028" s="351"/>
      <c r="ECE1028" s="351"/>
      <c r="ECF1028" s="351"/>
      <c r="ECG1028" s="351"/>
      <c r="ECH1028" s="351"/>
      <c r="ECI1028" s="351"/>
      <c r="ECJ1028" s="351"/>
      <c r="ECK1028" s="351"/>
      <c r="ECL1028" s="351"/>
      <c r="ECM1028" s="351"/>
      <c r="ECN1028" s="351"/>
      <c r="ECO1028" s="351"/>
      <c r="ECP1028" s="351"/>
      <c r="ECQ1028" s="351"/>
      <c r="ECR1028" s="351"/>
      <c r="ECS1028" s="351"/>
      <c r="ECT1028" s="351"/>
      <c r="ECU1028" s="351"/>
      <c r="ECV1028" s="351"/>
      <c r="ECW1028" s="351"/>
      <c r="ECX1028" s="351"/>
      <c r="ECY1028" s="351"/>
      <c r="ECZ1028" s="351"/>
      <c r="EDA1028" s="351"/>
      <c r="EDB1028" s="351"/>
      <c r="EDC1028" s="351"/>
      <c r="EDD1028" s="351"/>
      <c r="EDE1028" s="351"/>
      <c r="EDF1028" s="351"/>
      <c r="EDG1028" s="351"/>
      <c r="EDH1028" s="351"/>
      <c r="EDI1028" s="351"/>
      <c r="EDJ1028" s="351"/>
      <c r="EDK1028" s="351"/>
      <c r="EDL1028" s="351"/>
      <c r="EDM1028" s="351"/>
      <c r="EDN1028" s="351"/>
      <c r="EDO1028" s="351"/>
      <c r="EDP1028" s="351"/>
      <c r="EDQ1028" s="351"/>
      <c r="EDR1028" s="351"/>
      <c r="EDS1028" s="351"/>
      <c r="EDT1028" s="351"/>
      <c r="EDU1028" s="351"/>
      <c r="EDV1028" s="351"/>
      <c r="EDW1028" s="351"/>
      <c r="EDX1028" s="351"/>
      <c r="EDY1028" s="351"/>
      <c r="EDZ1028" s="351"/>
      <c r="EEA1028" s="351"/>
      <c r="EEB1028" s="351"/>
      <c r="EEC1028" s="351"/>
      <c r="EED1028" s="351"/>
      <c r="EEE1028" s="351"/>
      <c r="EEF1028" s="351"/>
      <c r="EEG1028" s="351"/>
      <c r="EEH1028" s="351"/>
      <c r="EEI1028" s="351"/>
      <c r="EEJ1028" s="351"/>
      <c r="EEK1028" s="351"/>
      <c r="EEL1028" s="351"/>
      <c r="EEM1028" s="351"/>
      <c r="EEN1028" s="351"/>
      <c r="EEO1028" s="351"/>
      <c r="EEP1028" s="351"/>
      <c r="EEQ1028" s="351"/>
      <c r="EER1028" s="351"/>
      <c r="EES1028" s="351"/>
      <c r="EET1028" s="351"/>
      <c r="EEU1028" s="351"/>
      <c r="EEV1028" s="351"/>
      <c r="EEW1028" s="351"/>
      <c r="EEX1028" s="351"/>
      <c r="EEY1028" s="351"/>
      <c r="EEZ1028" s="351"/>
      <c r="EFA1028" s="351"/>
      <c r="EFB1028" s="351"/>
      <c r="EFC1028" s="351"/>
      <c r="EFD1028" s="351"/>
      <c r="EFE1028" s="351"/>
      <c r="EFF1028" s="351"/>
      <c r="EFG1028" s="351"/>
      <c r="EFH1028" s="351"/>
      <c r="EFI1028" s="351"/>
      <c r="EFJ1028" s="351"/>
      <c r="EFK1028" s="351"/>
      <c r="EFL1028" s="351"/>
      <c r="EFM1028" s="351"/>
      <c r="EFN1028" s="351"/>
      <c r="EFO1028" s="351"/>
      <c r="EFP1028" s="351"/>
      <c r="EFQ1028" s="351"/>
      <c r="EFR1028" s="351"/>
      <c r="EFS1028" s="351"/>
      <c r="EFT1028" s="351"/>
      <c r="EFU1028" s="351"/>
      <c r="EFV1028" s="351"/>
      <c r="EFW1028" s="351"/>
      <c r="EFX1028" s="351"/>
      <c r="EFY1028" s="351"/>
      <c r="EFZ1028" s="351"/>
      <c r="EGA1028" s="351"/>
      <c r="EGB1028" s="351"/>
      <c r="EGC1028" s="351"/>
      <c r="EGD1028" s="351"/>
      <c r="EGE1028" s="351"/>
      <c r="EGF1028" s="351"/>
      <c r="EGG1028" s="351"/>
      <c r="EGH1028" s="351"/>
      <c r="EGI1028" s="351"/>
      <c r="EGJ1028" s="351"/>
      <c r="EGK1028" s="351"/>
      <c r="EGL1028" s="351"/>
      <c r="EGM1028" s="351"/>
      <c r="EGN1028" s="351"/>
      <c r="EGO1028" s="351"/>
      <c r="EGP1028" s="351"/>
      <c r="EGQ1028" s="351"/>
      <c r="EGR1028" s="351"/>
      <c r="EGS1028" s="351"/>
      <c r="EGT1028" s="351"/>
      <c r="EGU1028" s="351"/>
      <c r="EGV1028" s="351"/>
      <c r="EGW1028" s="351"/>
      <c r="EGX1028" s="351"/>
      <c r="EGY1028" s="351"/>
      <c r="EGZ1028" s="351"/>
      <c r="EHA1028" s="351"/>
      <c r="EHB1028" s="351"/>
      <c r="EHC1028" s="351"/>
      <c r="EHD1028" s="351"/>
      <c r="EHE1028" s="351"/>
      <c r="EHF1028" s="351"/>
      <c r="EHG1028" s="351"/>
      <c r="EHH1028" s="351"/>
      <c r="EHI1028" s="351"/>
      <c r="EHJ1028" s="351"/>
      <c r="EHK1028" s="351"/>
      <c r="EHL1028" s="351"/>
      <c r="EHM1028" s="351"/>
      <c r="EHN1028" s="351"/>
      <c r="EHO1028" s="351"/>
      <c r="EHP1028" s="351"/>
      <c r="EHQ1028" s="351"/>
      <c r="EHR1028" s="351"/>
      <c r="EHS1028" s="351"/>
      <c r="EHT1028" s="351"/>
      <c r="EHU1028" s="351"/>
      <c r="EHV1028" s="351"/>
      <c r="EHW1028" s="351"/>
      <c r="EHX1028" s="351"/>
      <c r="EHY1028" s="351"/>
      <c r="EHZ1028" s="351"/>
      <c r="EIA1028" s="351"/>
      <c r="EIB1028" s="351"/>
      <c r="EIC1028" s="351"/>
      <c r="EID1028" s="351"/>
      <c r="EIE1028" s="351"/>
      <c r="EIF1028" s="351"/>
      <c r="EIG1028" s="351"/>
      <c r="EIH1028" s="351"/>
      <c r="EII1028" s="351"/>
      <c r="EIJ1028" s="351"/>
      <c r="EIK1028" s="351"/>
      <c r="EIL1028" s="351"/>
      <c r="EIM1028" s="351"/>
      <c r="EIN1028" s="351"/>
      <c r="EIO1028" s="351"/>
      <c r="EIP1028" s="351"/>
      <c r="EIQ1028" s="351"/>
      <c r="EIR1028" s="351"/>
      <c r="EIS1028" s="351"/>
      <c r="EIT1028" s="351"/>
      <c r="EIU1028" s="351"/>
      <c r="EIV1028" s="351"/>
      <c r="EIW1028" s="351"/>
      <c r="EIX1028" s="351"/>
      <c r="EIY1028" s="351"/>
      <c r="EIZ1028" s="351"/>
      <c r="EJA1028" s="351"/>
      <c r="EJB1028" s="351"/>
      <c r="EJC1028" s="351"/>
      <c r="EJD1028" s="351"/>
      <c r="EJE1028" s="351"/>
      <c r="EJF1028" s="351"/>
      <c r="EJG1028" s="351"/>
      <c r="EJH1028" s="351"/>
      <c r="EJI1028" s="351"/>
      <c r="EJJ1028" s="351"/>
      <c r="EJK1028" s="351"/>
      <c r="EJL1028" s="351"/>
      <c r="EJM1028" s="351"/>
      <c r="EJN1028" s="351"/>
      <c r="EJO1028" s="351"/>
      <c r="EJP1028" s="351"/>
      <c r="EJQ1028" s="351"/>
      <c r="EJR1028" s="351"/>
      <c r="EJS1028" s="351"/>
      <c r="EJT1028" s="351"/>
      <c r="EJU1028" s="351"/>
      <c r="EJV1028" s="351"/>
      <c r="EJW1028" s="351"/>
      <c r="EJX1028" s="351"/>
      <c r="EJY1028" s="351"/>
      <c r="EJZ1028" s="351"/>
      <c r="EKA1028" s="351"/>
      <c r="EKB1028" s="351"/>
      <c r="EKC1028" s="351"/>
      <c r="EKD1028" s="351"/>
      <c r="EKE1028" s="351"/>
      <c r="EKF1028" s="351"/>
      <c r="EKG1028" s="351"/>
      <c r="EKH1028" s="351"/>
      <c r="EKI1028" s="351"/>
      <c r="EKJ1028" s="351"/>
      <c r="EKK1028" s="351"/>
      <c r="EKL1028" s="351"/>
      <c r="EKM1028" s="351"/>
      <c r="EKN1028" s="351"/>
      <c r="EKO1028" s="351"/>
      <c r="EKP1028" s="351"/>
      <c r="EKQ1028" s="351"/>
      <c r="EKR1028" s="351"/>
      <c r="EKS1028" s="351"/>
      <c r="EKT1028" s="351"/>
      <c r="EKU1028" s="351"/>
      <c r="EKV1028" s="351"/>
      <c r="EKW1028" s="351"/>
      <c r="EKX1028" s="351"/>
      <c r="EKY1028" s="351"/>
      <c r="EKZ1028" s="351"/>
      <c r="ELA1028" s="351"/>
      <c r="ELB1028" s="351"/>
      <c r="ELC1028" s="351"/>
      <c r="ELD1028" s="351"/>
      <c r="ELE1028" s="351"/>
      <c r="ELF1028" s="351"/>
      <c r="ELG1028" s="351"/>
      <c r="ELH1028" s="351"/>
      <c r="ELI1028" s="351"/>
      <c r="ELJ1028" s="351"/>
      <c r="ELK1028" s="351"/>
      <c r="ELL1028" s="351"/>
      <c r="ELM1028" s="351"/>
      <c r="ELN1028" s="351"/>
      <c r="ELO1028" s="351"/>
      <c r="ELP1028" s="351"/>
      <c r="ELQ1028" s="351"/>
      <c r="ELR1028" s="351"/>
      <c r="ELS1028" s="351"/>
      <c r="ELT1028" s="351"/>
      <c r="ELU1028" s="351"/>
      <c r="ELV1028" s="351"/>
      <c r="ELW1028" s="351"/>
      <c r="ELX1028" s="351"/>
      <c r="ELY1028" s="351"/>
      <c r="ELZ1028" s="351"/>
      <c r="EMA1028" s="351"/>
      <c r="EMB1028" s="351"/>
      <c r="EMC1028" s="351"/>
      <c r="EMD1028" s="351"/>
      <c r="EME1028" s="351"/>
      <c r="EMF1028" s="351"/>
      <c r="EMG1028" s="351"/>
      <c r="EMH1028" s="351"/>
      <c r="EMI1028" s="351"/>
      <c r="EMJ1028" s="351"/>
      <c r="EMK1028" s="351"/>
      <c r="EML1028" s="351"/>
      <c r="EMM1028" s="351"/>
      <c r="EMN1028" s="351"/>
      <c r="EMO1028" s="351"/>
      <c r="EMP1028" s="351"/>
      <c r="EMQ1028" s="351"/>
      <c r="EMR1028" s="351"/>
      <c r="EMS1028" s="351"/>
      <c r="EMT1028" s="351"/>
      <c r="EMU1028" s="351"/>
      <c r="EMV1028" s="351"/>
      <c r="EMW1028" s="351"/>
      <c r="EMX1028" s="351"/>
      <c r="EMY1028" s="351"/>
      <c r="EMZ1028" s="351"/>
      <c r="ENA1028" s="351"/>
      <c r="ENB1028" s="351"/>
      <c r="ENC1028" s="351"/>
      <c r="END1028" s="351"/>
      <c r="ENE1028" s="351"/>
      <c r="ENF1028" s="351"/>
      <c r="ENG1028" s="351"/>
      <c r="ENH1028" s="351"/>
      <c r="ENI1028" s="351"/>
      <c r="ENJ1028" s="351"/>
      <c r="ENK1028" s="351"/>
      <c r="ENL1028" s="351"/>
      <c r="ENM1028" s="351"/>
      <c r="ENN1028" s="351"/>
      <c r="ENO1028" s="351"/>
      <c r="ENP1028" s="351"/>
      <c r="ENQ1028" s="351"/>
      <c r="ENR1028" s="351"/>
      <c r="ENS1028" s="351"/>
      <c r="ENT1028" s="351"/>
      <c r="ENU1028" s="351"/>
      <c r="ENV1028" s="351"/>
      <c r="ENW1028" s="351"/>
      <c r="ENX1028" s="351"/>
      <c r="ENY1028" s="351"/>
      <c r="ENZ1028" s="351"/>
      <c r="EOA1028" s="351"/>
      <c r="EOB1028" s="351"/>
      <c r="EOC1028" s="351"/>
      <c r="EOD1028" s="351"/>
      <c r="EOE1028" s="351"/>
      <c r="EOF1028" s="351"/>
      <c r="EOG1028" s="351"/>
      <c r="EOH1028" s="351"/>
      <c r="EOI1028" s="351"/>
      <c r="EOJ1028" s="351"/>
      <c r="EOK1028" s="351"/>
      <c r="EOL1028" s="351"/>
      <c r="EOM1028" s="351"/>
      <c r="EON1028" s="351"/>
      <c r="EOO1028" s="351"/>
      <c r="EOP1028" s="351"/>
      <c r="EOQ1028" s="351"/>
      <c r="EOR1028" s="351"/>
      <c r="EOS1028" s="351"/>
      <c r="EOT1028" s="351"/>
      <c r="EOU1028" s="351"/>
      <c r="EOV1028" s="351"/>
      <c r="EOW1028" s="351"/>
      <c r="EOX1028" s="351"/>
      <c r="EOY1028" s="351"/>
      <c r="EOZ1028" s="351"/>
      <c r="EPA1028" s="351"/>
      <c r="EPB1028" s="351"/>
      <c r="EPC1028" s="351"/>
      <c r="EPD1028" s="351"/>
      <c r="EPE1028" s="351"/>
      <c r="EPF1028" s="351"/>
      <c r="EPG1028" s="351"/>
      <c r="EPH1028" s="351"/>
      <c r="EPI1028" s="351"/>
      <c r="EPJ1028" s="351"/>
      <c r="EPK1028" s="351"/>
      <c r="EPL1028" s="351"/>
      <c r="EPM1028" s="351"/>
      <c r="EPN1028" s="351"/>
      <c r="EPO1028" s="351"/>
      <c r="EPP1028" s="351"/>
      <c r="EPQ1028" s="351"/>
      <c r="EPR1028" s="351"/>
      <c r="EPS1028" s="351"/>
      <c r="EPT1028" s="351"/>
      <c r="EPU1028" s="351"/>
      <c r="EPV1028" s="351"/>
      <c r="EPW1028" s="351"/>
      <c r="EPX1028" s="351"/>
      <c r="EPY1028" s="351"/>
      <c r="EPZ1028" s="351"/>
      <c r="EQA1028" s="351"/>
      <c r="EQB1028" s="351"/>
      <c r="EQC1028" s="351"/>
      <c r="EQD1028" s="351"/>
      <c r="EQE1028" s="351"/>
      <c r="EQF1028" s="351"/>
      <c r="EQG1028" s="351"/>
      <c r="EQH1028" s="351"/>
      <c r="EQI1028" s="351"/>
      <c r="EQJ1028" s="351"/>
      <c r="EQK1028" s="351"/>
      <c r="EQL1028" s="351"/>
      <c r="EQM1028" s="351"/>
      <c r="EQN1028" s="351"/>
      <c r="EQO1028" s="351"/>
      <c r="EQP1028" s="351"/>
      <c r="EQQ1028" s="351"/>
      <c r="EQR1028" s="351"/>
      <c r="EQS1028" s="351"/>
      <c r="EQT1028" s="351"/>
      <c r="EQU1028" s="351"/>
      <c r="EQV1028" s="351"/>
      <c r="EQW1028" s="351"/>
      <c r="EQX1028" s="351"/>
      <c r="EQY1028" s="351"/>
      <c r="EQZ1028" s="351"/>
      <c r="ERA1028" s="351"/>
      <c r="ERB1028" s="351"/>
      <c r="ERC1028" s="351"/>
      <c r="ERD1028" s="351"/>
      <c r="ERE1028" s="351"/>
      <c r="ERF1028" s="351"/>
      <c r="ERG1028" s="351"/>
      <c r="ERH1028" s="351"/>
      <c r="ERI1028" s="351"/>
      <c r="ERJ1028" s="351"/>
      <c r="ERK1028" s="351"/>
      <c r="ERL1028" s="351"/>
      <c r="ERM1028" s="351"/>
      <c r="ERN1028" s="351"/>
      <c r="ERO1028" s="351"/>
      <c r="ERP1028" s="351"/>
      <c r="ERQ1028" s="351"/>
      <c r="ERR1028" s="351"/>
      <c r="ERS1028" s="351"/>
      <c r="ERT1028" s="351"/>
      <c r="ERU1028" s="351"/>
      <c r="ERV1028" s="351"/>
      <c r="ERW1028" s="351"/>
      <c r="ERX1028" s="351"/>
      <c r="ERY1028" s="351"/>
      <c r="ERZ1028" s="351"/>
      <c r="ESA1028" s="351"/>
      <c r="ESB1028" s="351"/>
      <c r="ESC1028" s="351"/>
      <c r="ESD1028" s="351"/>
      <c r="ESE1028" s="351"/>
      <c r="ESF1028" s="351"/>
      <c r="ESG1028" s="351"/>
      <c r="ESH1028" s="351"/>
      <c r="ESI1028" s="351"/>
      <c r="ESJ1028" s="351"/>
      <c r="ESK1028" s="351"/>
      <c r="ESL1028" s="351"/>
      <c r="ESM1028" s="351"/>
      <c r="ESN1028" s="351"/>
      <c r="ESO1028" s="351"/>
      <c r="ESP1028" s="351"/>
      <c r="ESQ1028" s="351"/>
      <c r="ESR1028" s="351"/>
      <c r="ESS1028" s="351"/>
      <c r="EST1028" s="351"/>
      <c r="ESU1028" s="351"/>
      <c r="ESV1028" s="351"/>
      <c r="ESW1028" s="351"/>
      <c r="ESX1028" s="351"/>
      <c r="ESY1028" s="351"/>
      <c r="ESZ1028" s="351"/>
      <c r="ETA1028" s="351"/>
      <c r="ETB1028" s="351"/>
      <c r="ETC1028" s="351"/>
      <c r="ETD1028" s="351"/>
      <c r="ETE1028" s="351"/>
      <c r="ETF1028" s="351"/>
      <c r="ETG1028" s="351"/>
      <c r="ETH1028" s="351"/>
      <c r="ETI1028" s="351"/>
      <c r="ETJ1028" s="351"/>
      <c r="ETK1028" s="351"/>
      <c r="ETL1028" s="351"/>
      <c r="ETM1028" s="351"/>
      <c r="ETN1028" s="351"/>
      <c r="ETO1028" s="351"/>
      <c r="ETP1028" s="351"/>
      <c r="ETQ1028" s="351"/>
      <c r="ETR1028" s="351"/>
      <c r="ETS1028" s="351"/>
      <c r="ETT1028" s="351"/>
      <c r="ETU1028" s="351"/>
      <c r="ETV1028" s="351"/>
      <c r="ETW1028" s="351"/>
      <c r="ETX1028" s="351"/>
      <c r="ETY1028" s="351"/>
      <c r="ETZ1028" s="351"/>
      <c r="EUA1028" s="351"/>
      <c r="EUB1028" s="351"/>
      <c r="EUC1028" s="351"/>
      <c r="EUD1028" s="351"/>
      <c r="EUE1028" s="351"/>
      <c r="EUF1028" s="351"/>
      <c r="EUG1028" s="351"/>
      <c r="EUH1028" s="351"/>
      <c r="EUI1028" s="351"/>
      <c r="EUJ1028" s="351"/>
      <c r="EUK1028" s="351"/>
      <c r="EUL1028" s="351"/>
      <c r="EUM1028" s="351"/>
      <c r="EUN1028" s="351"/>
      <c r="EUO1028" s="351"/>
      <c r="EUP1028" s="351"/>
      <c r="EUQ1028" s="351"/>
      <c r="EUR1028" s="351"/>
      <c r="EUS1028" s="351"/>
      <c r="EUT1028" s="351"/>
      <c r="EUU1028" s="351"/>
      <c r="EUV1028" s="351"/>
      <c r="EUW1028" s="351"/>
      <c r="EUX1028" s="351"/>
      <c r="EUY1028" s="351"/>
      <c r="EUZ1028" s="351"/>
      <c r="EVA1028" s="351"/>
      <c r="EVB1028" s="351"/>
      <c r="EVC1028" s="351"/>
      <c r="EVD1028" s="351"/>
      <c r="EVE1028" s="351"/>
      <c r="EVF1028" s="351"/>
      <c r="EVG1028" s="351"/>
      <c r="EVH1028" s="351"/>
      <c r="EVI1028" s="351"/>
      <c r="EVJ1028" s="351"/>
      <c r="EVK1028" s="351"/>
      <c r="EVL1028" s="351"/>
      <c r="EVM1028" s="351"/>
      <c r="EVN1028" s="351"/>
      <c r="EVO1028" s="351"/>
      <c r="EVP1028" s="351"/>
      <c r="EVQ1028" s="351"/>
      <c r="EVR1028" s="351"/>
      <c r="EVS1028" s="351"/>
      <c r="EVT1028" s="351"/>
      <c r="EVU1028" s="351"/>
      <c r="EVV1028" s="351"/>
      <c r="EVW1028" s="351"/>
      <c r="EVX1028" s="351"/>
      <c r="EVY1028" s="351"/>
      <c r="EVZ1028" s="351"/>
      <c r="EWA1028" s="351"/>
      <c r="EWB1028" s="351"/>
      <c r="EWC1028" s="351"/>
      <c r="EWD1028" s="351"/>
      <c r="EWE1028" s="351"/>
      <c r="EWF1028" s="351"/>
      <c r="EWG1028" s="351"/>
      <c r="EWH1028" s="351"/>
      <c r="EWI1028" s="351"/>
      <c r="EWJ1028" s="351"/>
      <c r="EWK1028" s="351"/>
      <c r="EWL1028" s="351"/>
      <c r="EWM1028" s="351"/>
      <c r="EWN1028" s="351"/>
      <c r="EWO1028" s="351"/>
      <c r="EWP1028" s="351"/>
      <c r="EWQ1028" s="351"/>
      <c r="EWR1028" s="351"/>
      <c r="EWS1028" s="351"/>
      <c r="EWT1028" s="351"/>
      <c r="EWU1028" s="351"/>
      <c r="EWV1028" s="351"/>
      <c r="EWW1028" s="351"/>
      <c r="EWX1028" s="351"/>
      <c r="EWY1028" s="351"/>
      <c r="EWZ1028" s="351"/>
      <c r="EXA1028" s="351"/>
      <c r="EXB1028" s="351"/>
      <c r="EXC1028" s="351"/>
      <c r="EXD1028" s="351"/>
      <c r="EXE1028" s="351"/>
      <c r="EXF1028" s="351"/>
      <c r="EXG1028" s="351"/>
      <c r="EXH1028" s="351"/>
      <c r="EXI1028" s="351"/>
      <c r="EXJ1028" s="351"/>
      <c r="EXK1028" s="351"/>
      <c r="EXL1028" s="351"/>
      <c r="EXM1028" s="351"/>
      <c r="EXN1028" s="351"/>
      <c r="EXO1028" s="351"/>
      <c r="EXP1028" s="351"/>
      <c r="EXQ1028" s="351"/>
      <c r="EXR1028" s="351"/>
      <c r="EXS1028" s="351"/>
      <c r="EXT1028" s="351"/>
      <c r="EXU1028" s="351"/>
      <c r="EXV1028" s="351"/>
      <c r="EXW1028" s="351"/>
      <c r="EXX1028" s="351"/>
      <c r="EXY1028" s="351"/>
      <c r="EXZ1028" s="351"/>
      <c r="EYA1028" s="351"/>
      <c r="EYB1028" s="351"/>
      <c r="EYC1028" s="351"/>
      <c r="EYD1028" s="351"/>
      <c r="EYE1028" s="351"/>
      <c r="EYF1028" s="351"/>
      <c r="EYG1028" s="351"/>
      <c r="EYH1028" s="351"/>
      <c r="EYI1028" s="351"/>
      <c r="EYJ1028" s="351"/>
      <c r="EYK1028" s="351"/>
      <c r="EYL1028" s="351"/>
      <c r="EYM1028" s="351"/>
      <c r="EYN1028" s="351"/>
      <c r="EYO1028" s="351"/>
      <c r="EYP1028" s="351"/>
      <c r="EYQ1028" s="351"/>
      <c r="EYR1028" s="351"/>
      <c r="EYS1028" s="351"/>
      <c r="EYT1028" s="351"/>
      <c r="EYU1028" s="351"/>
      <c r="EYV1028" s="351"/>
      <c r="EYW1028" s="351"/>
      <c r="EYX1028" s="351"/>
      <c r="EYY1028" s="351"/>
      <c r="EYZ1028" s="351"/>
      <c r="EZA1028" s="351"/>
      <c r="EZB1028" s="351"/>
      <c r="EZC1028" s="351"/>
      <c r="EZD1028" s="351"/>
      <c r="EZE1028" s="351"/>
      <c r="EZF1028" s="351"/>
      <c r="EZG1028" s="351"/>
      <c r="EZH1028" s="351"/>
      <c r="EZI1028" s="351"/>
      <c r="EZJ1028" s="351"/>
      <c r="EZK1028" s="351"/>
      <c r="EZL1028" s="351"/>
      <c r="EZM1028" s="351"/>
      <c r="EZN1028" s="351"/>
      <c r="EZO1028" s="351"/>
      <c r="EZP1028" s="351"/>
      <c r="EZQ1028" s="351"/>
      <c r="EZR1028" s="351"/>
      <c r="EZS1028" s="351"/>
      <c r="EZT1028" s="351"/>
      <c r="EZU1028" s="351"/>
      <c r="EZV1028" s="351"/>
      <c r="EZW1028" s="351"/>
      <c r="EZX1028" s="351"/>
      <c r="EZY1028" s="351"/>
      <c r="EZZ1028" s="351"/>
      <c r="FAA1028" s="351"/>
      <c r="FAB1028" s="351"/>
      <c r="FAC1028" s="351"/>
      <c r="FAD1028" s="351"/>
      <c r="FAE1028" s="351"/>
      <c r="FAF1028" s="351"/>
      <c r="FAG1028" s="351"/>
      <c r="FAH1028" s="351"/>
      <c r="FAI1028" s="351"/>
      <c r="FAJ1028" s="351"/>
      <c r="FAK1028" s="351"/>
      <c r="FAL1028" s="351"/>
      <c r="FAM1028" s="351"/>
      <c r="FAN1028" s="351"/>
      <c r="FAO1028" s="351"/>
      <c r="FAP1028" s="351"/>
      <c r="FAQ1028" s="351"/>
      <c r="FAR1028" s="351"/>
      <c r="FAS1028" s="351"/>
      <c r="FAT1028" s="351"/>
      <c r="FAU1028" s="351"/>
      <c r="FAV1028" s="351"/>
      <c r="FAW1028" s="351"/>
      <c r="FAX1028" s="351"/>
      <c r="FAY1028" s="351"/>
      <c r="FAZ1028" s="351"/>
      <c r="FBA1028" s="351"/>
      <c r="FBB1028" s="351"/>
      <c r="FBC1028" s="351"/>
      <c r="FBD1028" s="351"/>
      <c r="FBE1028" s="351"/>
      <c r="FBF1028" s="351"/>
      <c r="FBG1028" s="351"/>
      <c r="FBH1028" s="351"/>
      <c r="FBI1028" s="351"/>
      <c r="FBJ1028" s="351"/>
      <c r="FBK1028" s="351"/>
      <c r="FBL1028" s="351"/>
      <c r="FBM1028" s="351"/>
      <c r="FBN1028" s="351"/>
      <c r="FBO1028" s="351"/>
      <c r="FBP1028" s="351"/>
      <c r="FBQ1028" s="351"/>
      <c r="FBR1028" s="351"/>
      <c r="FBS1028" s="351"/>
      <c r="FBT1028" s="351"/>
      <c r="FBU1028" s="351"/>
      <c r="FBV1028" s="351"/>
      <c r="FBW1028" s="351"/>
      <c r="FBX1028" s="351"/>
      <c r="FBY1028" s="351"/>
      <c r="FBZ1028" s="351"/>
      <c r="FCA1028" s="351"/>
      <c r="FCB1028" s="351"/>
      <c r="FCC1028" s="351"/>
      <c r="FCD1028" s="351"/>
      <c r="FCE1028" s="351"/>
      <c r="FCF1028" s="351"/>
      <c r="FCG1028" s="351"/>
      <c r="FCH1028" s="351"/>
      <c r="FCI1028" s="351"/>
      <c r="FCJ1028" s="351"/>
      <c r="FCK1028" s="351"/>
      <c r="FCL1028" s="351"/>
      <c r="FCM1028" s="351"/>
      <c r="FCN1028" s="351"/>
      <c r="FCO1028" s="351"/>
      <c r="FCP1028" s="351"/>
      <c r="FCQ1028" s="351"/>
      <c r="FCR1028" s="351"/>
      <c r="FCS1028" s="351"/>
      <c r="FCT1028" s="351"/>
      <c r="FCU1028" s="351"/>
      <c r="FCV1028" s="351"/>
      <c r="FCW1028" s="351"/>
      <c r="FCX1028" s="351"/>
      <c r="FCY1028" s="351"/>
      <c r="FCZ1028" s="351"/>
      <c r="FDA1028" s="351"/>
      <c r="FDB1028" s="351"/>
      <c r="FDC1028" s="351"/>
      <c r="FDD1028" s="351"/>
      <c r="FDE1028" s="351"/>
      <c r="FDF1028" s="351"/>
      <c r="FDG1028" s="351"/>
      <c r="FDH1028" s="351"/>
      <c r="FDI1028" s="351"/>
      <c r="FDJ1028" s="351"/>
      <c r="FDK1028" s="351"/>
      <c r="FDL1028" s="351"/>
      <c r="FDM1028" s="351"/>
      <c r="FDN1028" s="351"/>
      <c r="FDO1028" s="351"/>
      <c r="FDP1028" s="351"/>
      <c r="FDQ1028" s="351"/>
      <c r="FDR1028" s="351"/>
      <c r="FDS1028" s="351"/>
      <c r="FDT1028" s="351"/>
      <c r="FDU1028" s="351"/>
      <c r="FDV1028" s="351"/>
      <c r="FDW1028" s="351"/>
      <c r="FDX1028" s="351"/>
      <c r="FDY1028" s="351"/>
      <c r="FDZ1028" s="351"/>
      <c r="FEA1028" s="351"/>
      <c r="FEB1028" s="351"/>
      <c r="FEC1028" s="351"/>
      <c r="FED1028" s="351"/>
      <c r="FEE1028" s="351"/>
      <c r="FEF1028" s="351"/>
      <c r="FEG1028" s="351"/>
      <c r="FEH1028" s="351"/>
      <c r="FEI1028" s="351"/>
      <c r="FEJ1028" s="351"/>
      <c r="FEK1028" s="351"/>
      <c r="FEL1028" s="351"/>
      <c r="FEM1028" s="351"/>
      <c r="FEN1028" s="351"/>
      <c r="FEO1028" s="351"/>
      <c r="FEP1028" s="351"/>
      <c r="FEQ1028" s="351"/>
      <c r="FER1028" s="351"/>
      <c r="FES1028" s="351"/>
      <c r="FET1028" s="351"/>
      <c r="FEU1028" s="351"/>
      <c r="FEV1028" s="351"/>
      <c r="FEW1028" s="351"/>
      <c r="FEX1028" s="351"/>
      <c r="FEY1028" s="351"/>
      <c r="FEZ1028" s="351"/>
      <c r="FFA1028" s="351"/>
      <c r="FFB1028" s="351"/>
      <c r="FFC1028" s="351"/>
      <c r="FFD1028" s="351"/>
      <c r="FFE1028" s="351"/>
      <c r="FFF1028" s="351"/>
      <c r="FFG1028" s="351"/>
      <c r="FFH1028" s="351"/>
      <c r="FFI1028" s="351"/>
      <c r="FFJ1028" s="351"/>
      <c r="FFK1028" s="351"/>
      <c r="FFL1028" s="351"/>
      <c r="FFM1028" s="351"/>
      <c r="FFN1028" s="351"/>
      <c r="FFO1028" s="351"/>
      <c r="FFP1028" s="351"/>
      <c r="FFQ1028" s="351"/>
      <c r="FFR1028" s="351"/>
      <c r="FFS1028" s="351"/>
      <c r="FFT1028" s="351"/>
      <c r="FFU1028" s="351"/>
      <c r="FFV1028" s="351"/>
      <c r="FFW1028" s="351"/>
      <c r="FFX1028" s="351"/>
      <c r="FFY1028" s="351"/>
      <c r="FFZ1028" s="351"/>
      <c r="FGA1028" s="351"/>
      <c r="FGB1028" s="351"/>
      <c r="FGC1028" s="351"/>
      <c r="FGD1028" s="351"/>
      <c r="FGE1028" s="351"/>
      <c r="FGF1028" s="351"/>
      <c r="FGG1028" s="351"/>
      <c r="FGH1028" s="351"/>
      <c r="FGI1028" s="351"/>
      <c r="FGJ1028" s="351"/>
      <c r="FGK1028" s="351"/>
      <c r="FGL1028" s="351"/>
      <c r="FGM1028" s="351"/>
      <c r="FGN1028" s="351"/>
      <c r="FGO1028" s="351"/>
      <c r="FGP1028" s="351"/>
      <c r="FGQ1028" s="351"/>
      <c r="FGR1028" s="351"/>
      <c r="FGS1028" s="351"/>
      <c r="FGT1028" s="351"/>
      <c r="FGU1028" s="351"/>
      <c r="FGV1028" s="351"/>
      <c r="FGW1028" s="351"/>
      <c r="FGX1028" s="351"/>
      <c r="FGY1028" s="351"/>
      <c r="FGZ1028" s="351"/>
      <c r="FHA1028" s="351"/>
      <c r="FHB1028" s="351"/>
      <c r="FHC1028" s="351"/>
      <c r="FHD1028" s="351"/>
      <c r="FHE1028" s="351"/>
      <c r="FHF1028" s="351"/>
      <c r="FHG1028" s="351"/>
      <c r="FHH1028" s="351"/>
      <c r="FHI1028" s="351"/>
      <c r="FHJ1028" s="351"/>
      <c r="FHK1028" s="351"/>
      <c r="FHL1028" s="351"/>
      <c r="FHM1028" s="351"/>
      <c r="FHN1028" s="351"/>
      <c r="FHO1028" s="351"/>
      <c r="FHP1028" s="351"/>
      <c r="FHQ1028" s="351"/>
      <c r="FHR1028" s="351"/>
      <c r="FHS1028" s="351"/>
      <c r="FHT1028" s="351"/>
      <c r="FHU1028" s="351"/>
      <c r="FHV1028" s="351"/>
      <c r="FHW1028" s="351"/>
      <c r="FHX1028" s="351"/>
      <c r="FHY1028" s="351"/>
      <c r="FHZ1028" s="351"/>
      <c r="FIA1028" s="351"/>
      <c r="FIB1028" s="351"/>
      <c r="FIC1028" s="351"/>
      <c r="FID1028" s="351"/>
      <c r="FIE1028" s="351"/>
      <c r="FIF1028" s="351"/>
      <c r="FIG1028" s="351"/>
      <c r="FIH1028" s="351"/>
      <c r="FII1028" s="351"/>
      <c r="FIJ1028" s="351"/>
      <c r="FIK1028" s="351"/>
      <c r="FIL1028" s="351"/>
      <c r="FIM1028" s="351"/>
      <c r="FIN1028" s="351"/>
      <c r="FIO1028" s="351"/>
      <c r="FIP1028" s="351"/>
      <c r="FIQ1028" s="351"/>
      <c r="FIR1028" s="351"/>
      <c r="FIS1028" s="351"/>
      <c r="FIT1028" s="351"/>
      <c r="FIU1028" s="351"/>
      <c r="FIV1028" s="351"/>
      <c r="FIW1028" s="351"/>
      <c r="FIX1028" s="351"/>
      <c r="FIY1028" s="351"/>
      <c r="FIZ1028" s="351"/>
      <c r="FJA1028" s="351"/>
      <c r="FJB1028" s="351"/>
      <c r="FJC1028" s="351"/>
      <c r="FJD1028" s="351"/>
      <c r="FJE1028" s="351"/>
      <c r="FJF1028" s="351"/>
      <c r="FJG1028" s="351"/>
      <c r="FJH1028" s="351"/>
      <c r="FJI1028" s="351"/>
      <c r="FJJ1028" s="351"/>
      <c r="FJK1028" s="351"/>
      <c r="FJL1028" s="351"/>
      <c r="FJM1028" s="351"/>
      <c r="FJN1028" s="351"/>
      <c r="FJO1028" s="351"/>
      <c r="FJP1028" s="351"/>
      <c r="FJQ1028" s="351"/>
      <c r="FJR1028" s="351"/>
      <c r="FJS1028" s="351"/>
      <c r="FJT1028" s="351"/>
      <c r="FJU1028" s="351"/>
      <c r="FJV1028" s="351"/>
      <c r="FJW1028" s="351"/>
      <c r="FJX1028" s="351"/>
      <c r="FJY1028" s="351"/>
      <c r="FJZ1028" s="351"/>
      <c r="FKA1028" s="351"/>
      <c r="FKB1028" s="351"/>
      <c r="FKC1028" s="351"/>
      <c r="FKD1028" s="351"/>
      <c r="FKE1028" s="351"/>
      <c r="FKF1028" s="351"/>
      <c r="FKG1028" s="351"/>
      <c r="FKH1028" s="351"/>
      <c r="FKI1028" s="351"/>
      <c r="FKJ1028" s="351"/>
      <c r="FKK1028" s="351"/>
      <c r="FKL1028" s="351"/>
      <c r="FKM1028" s="351"/>
      <c r="FKN1028" s="351"/>
      <c r="FKO1028" s="351"/>
      <c r="FKP1028" s="351"/>
      <c r="FKQ1028" s="351"/>
      <c r="FKR1028" s="351"/>
      <c r="FKS1028" s="351"/>
      <c r="FKT1028" s="351"/>
      <c r="FKU1028" s="351"/>
      <c r="FKV1028" s="351"/>
      <c r="FKW1028" s="351"/>
      <c r="FKX1028" s="351"/>
      <c r="FKY1028" s="351"/>
      <c r="FKZ1028" s="351"/>
      <c r="FLA1028" s="351"/>
      <c r="FLB1028" s="351"/>
      <c r="FLC1028" s="351"/>
      <c r="FLD1028" s="351"/>
      <c r="FLE1028" s="351"/>
      <c r="FLF1028" s="351"/>
      <c r="FLG1028" s="351"/>
      <c r="FLH1028" s="351"/>
      <c r="FLI1028" s="351"/>
      <c r="FLJ1028" s="351"/>
      <c r="FLK1028" s="351"/>
      <c r="FLL1028" s="351"/>
      <c r="FLM1028" s="351"/>
      <c r="FLN1028" s="351"/>
      <c r="FLO1028" s="351"/>
      <c r="FLP1028" s="351"/>
      <c r="FLQ1028" s="351"/>
      <c r="FLR1028" s="351"/>
      <c r="FLS1028" s="351"/>
      <c r="FLT1028" s="351"/>
      <c r="FLU1028" s="351"/>
      <c r="FLV1028" s="351"/>
      <c r="FLW1028" s="351"/>
      <c r="FLX1028" s="351"/>
      <c r="FLY1028" s="351"/>
      <c r="FLZ1028" s="351"/>
      <c r="FMA1028" s="351"/>
      <c r="FMB1028" s="351"/>
      <c r="FMC1028" s="351"/>
      <c r="FMD1028" s="351"/>
      <c r="FME1028" s="351"/>
      <c r="FMF1028" s="351"/>
      <c r="FMG1028" s="351"/>
      <c r="FMH1028" s="351"/>
      <c r="FMI1028" s="351"/>
      <c r="FMJ1028" s="351"/>
      <c r="FMK1028" s="351"/>
      <c r="FML1028" s="351"/>
      <c r="FMM1028" s="351"/>
      <c r="FMN1028" s="351"/>
      <c r="FMO1028" s="351"/>
      <c r="FMP1028" s="351"/>
      <c r="FMQ1028" s="351"/>
      <c r="FMR1028" s="351"/>
      <c r="FMS1028" s="351"/>
      <c r="FMT1028" s="351"/>
      <c r="FMU1028" s="351"/>
      <c r="FMV1028" s="351"/>
      <c r="FMW1028" s="351"/>
      <c r="FMX1028" s="351"/>
      <c r="FMY1028" s="351"/>
      <c r="FMZ1028" s="351"/>
      <c r="FNA1028" s="351"/>
      <c r="FNB1028" s="351"/>
      <c r="FNC1028" s="351"/>
      <c r="FND1028" s="351"/>
      <c r="FNE1028" s="351"/>
      <c r="FNF1028" s="351"/>
      <c r="FNG1028" s="351"/>
      <c r="FNH1028" s="351"/>
      <c r="FNI1028" s="351"/>
      <c r="FNJ1028" s="351"/>
      <c r="FNK1028" s="351"/>
      <c r="FNL1028" s="351"/>
      <c r="FNM1028" s="351"/>
      <c r="FNN1028" s="351"/>
      <c r="FNO1028" s="351"/>
      <c r="FNP1028" s="351"/>
      <c r="FNQ1028" s="351"/>
      <c r="FNR1028" s="351"/>
      <c r="FNS1028" s="351"/>
      <c r="FNT1028" s="351"/>
      <c r="FNU1028" s="351"/>
      <c r="FNV1028" s="351"/>
      <c r="FNW1028" s="351"/>
      <c r="FNX1028" s="351"/>
      <c r="FNY1028" s="351"/>
      <c r="FNZ1028" s="351"/>
      <c r="FOA1028" s="351"/>
      <c r="FOB1028" s="351"/>
      <c r="FOC1028" s="351"/>
      <c r="FOD1028" s="351"/>
      <c r="FOE1028" s="351"/>
      <c r="FOF1028" s="351"/>
      <c r="FOG1028" s="351"/>
      <c r="FOH1028" s="351"/>
      <c r="FOI1028" s="351"/>
      <c r="FOJ1028" s="351"/>
      <c r="FOK1028" s="351"/>
      <c r="FOL1028" s="351"/>
      <c r="FOM1028" s="351"/>
      <c r="FON1028" s="351"/>
      <c r="FOO1028" s="351"/>
      <c r="FOP1028" s="351"/>
      <c r="FOQ1028" s="351"/>
      <c r="FOR1028" s="351"/>
      <c r="FOS1028" s="351"/>
      <c r="FOT1028" s="351"/>
      <c r="FOU1028" s="351"/>
      <c r="FOV1028" s="351"/>
      <c r="FOW1028" s="351"/>
      <c r="FOX1028" s="351"/>
      <c r="FOY1028" s="351"/>
      <c r="FOZ1028" s="351"/>
      <c r="FPA1028" s="351"/>
      <c r="FPB1028" s="351"/>
      <c r="FPC1028" s="351"/>
      <c r="FPD1028" s="351"/>
      <c r="FPE1028" s="351"/>
      <c r="FPF1028" s="351"/>
      <c r="FPG1028" s="351"/>
      <c r="FPH1028" s="351"/>
      <c r="FPI1028" s="351"/>
      <c r="FPJ1028" s="351"/>
      <c r="FPK1028" s="351"/>
      <c r="FPL1028" s="351"/>
      <c r="FPM1028" s="351"/>
      <c r="FPN1028" s="351"/>
      <c r="FPO1028" s="351"/>
      <c r="FPP1028" s="351"/>
      <c r="FPQ1028" s="351"/>
      <c r="FPR1028" s="351"/>
      <c r="FPS1028" s="351"/>
      <c r="FPT1028" s="351"/>
      <c r="FPU1028" s="351"/>
      <c r="FPV1028" s="351"/>
      <c r="FPW1028" s="351"/>
      <c r="FPX1028" s="351"/>
      <c r="FPY1028" s="351"/>
      <c r="FPZ1028" s="351"/>
      <c r="FQA1028" s="351"/>
      <c r="FQB1028" s="351"/>
      <c r="FQC1028" s="351"/>
      <c r="FQD1028" s="351"/>
      <c r="FQE1028" s="351"/>
      <c r="FQF1028" s="351"/>
      <c r="FQG1028" s="351"/>
      <c r="FQH1028" s="351"/>
      <c r="FQI1028" s="351"/>
      <c r="FQJ1028" s="351"/>
      <c r="FQK1028" s="351"/>
      <c r="FQL1028" s="351"/>
      <c r="FQM1028" s="351"/>
      <c r="FQN1028" s="351"/>
      <c r="FQO1028" s="351"/>
      <c r="FQP1028" s="351"/>
      <c r="FQQ1028" s="351"/>
      <c r="FQR1028" s="351"/>
      <c r="FQS1028" s="351"/>
      <c r="FQT1028" s="351"/>
      <c r="FQU1028" s="351"/>
      <c r="FQV1028" s="351"/>
      <c r="FQW1028" s="351"/>
      <c r="FQX1028" s="351"/>
      <c r="FQY1028" s="351"/>
      <c r="FQZ1028" s="351"/>
      <c r="FRA1028" s="351"/>
      <c r="FRB1028" s="351"/>
      <c r="FRC1028" s="351"/>
      <c r="FRD1028" s="351"/>
      <c r="FRE1028" s="351"/>
      <c r="FRF1028" s="351"/>
      <c r="FRG1028" s="351"/>
      <c r="FRH1028" s="351"/>
      <c r="FRI1028" s="351"/>
      <c r="FRJ1028" s="351"/>
      <c r="FRK1028" s="351"/>
      <c r="FRL1028" s="351"/>
      <c r="FRM1028" s="351"/>
      <c r="FRN1028" s="351"/>
      <c r="FRO1028" s="351"/>
      <c r="FRP1028" s="351"/>
      <c r="FRQ1028" s="351"/>
      <c r="FRR1028" s="351"/>
      <c r="FRS1028" s="351"/>
      <c r="FRT1028" s="351"/>
      <c r="FRU1028" s="351"/>
      <c r="FRV1028" s="351"/>
      <c r="FRW1028" s="351"/>
      <c r="FRX1028" s="351"/>
      <c r="FRY1028" s="351"/>
      <c r="FRZ1028" s="351"/>
      <c r="FSA1028" s="351"/>
      <c r="FSB1028" s="351"/>
      <c r="FSC1028" s="351"/>
      <c r="FSD1028" s="351"/>
      <c r="FSE1028" s="351"/>
      <c r="FSF1028" s="351"/>
      <c r="FSG1028" s="351"/>
      <c r="FSH1028" s="351"/>
      <c r="FSI1028" s="351"/>
      <c r="FSJ1028" s="351"/>
      <c r="FSK1028" s="351"/>
      <c r="FSL1028" s="351"/>
      <c r="FSM1028" s="351"/>
      <c r="FSN1028" s="351"/>
      <c r="FSO1028" s="351"/>
      <c r="FSP1028" s="351"/>
      <c r="FSQ1028" s="351"/>
      <c r="FSR1028" s="351"/>
      <c r="FSS1028" s="351"/>
      <c r="FST1028" s="351"/>
      <c r="FSU1028" s="351"/>
      <c r="FSV1028" s="351"/>
      <c r="FSW1028" s="351"/>
      <c r="FSX1028" s="351"/>
      <c r="FSY1028" s="351"/>
      <c r="FSZ1028" s="351"/>
      <c r="FTA1028" s="351"/>
      <c r="FTB1028" s="351"/>
      <c r="FTC1028" s="351"/>
      <c r="FTD1028" s="351"/>
      <c r="FTE1028" s="351"/>
      <c r="FTF1028" s="351"/>
      <c r="FTG1028" s="351"/>
      <c r="FTH1028" s="351"/>
      <c r="FTI1028" s="351"/>
      <c r="FTJ1028" s="351"/>
      <c r="FTK1028" s="351"/>
      <c r="FTL1028" s="351"/>
      <c r="FTM1028" s="351"/>
      <c r="FTN1028" s="351"/>
      <c r="FTO1028" s="351"/>
      <c r="FTP1028" s="351"/>
      <c r="FTQ1028" s="351"/>
      <c r="FTR1028" s="351"/>
      <c r="FTS1028" s="351"/>
      <c r="FTT1028" s="351"/>
      <c r="FTU1028" s="351"/>
      <c r="FTV1028" s="351"/>
      <c r="FTW1028" s="351"/>
      <c r="FTX1028" s="351"/>
      <c r="FTY1028" s="351"/>
      <c r="FTZ1028" s="351"/>
      <c r="FUA1028" s="351"/>
      <c r="FUB1028" s="351"/>
      <c r="FUC1028" s="351"/>
      <c r="FUD1028" s="351"/>
      <c r="FUE1028" s="351"/>
      <c r="FUF1028" s="351"/>
      <c r="FUG1028" s="351"/>
      <c r="FUH1028" s="351"/>
      <c r="FUI1028" s="351"/>
      <c r="FUJ1028" s="351"/>
      <c r="FUK1028" s="351"/>
      <c r="FUL1028" s="351"/>
      <c r="FUM1028" s="351"/>
      <c r="FUN1028" s="351"/>
      <c r="FUO1028" s="351"/>
      <c r="FUP1028" s="351"/>
      <c r="FUQ1028" s="351"/>
      <c r="FUR1028" s="351"/>
      <c r="FUS1028" s="351"/>
      <c r="FUT1028" s="351"/>
      <c r="FUU1028" s="351"/>
      <c r="FUV1028" s="351"/>
      <c r="FUW1028" s="351"/>
      <c r="FUX1028" s="351"/>
      <c r="FUY1028" s="351"/>
      <c r="FUZ1028" s="351"/>
      <c r="FVA1028" s="351"/>
      <c r="FVB1028" s="351"/>
      <c r="FVC1028" s="351"/>
      <c r="FVD1028" s="351"/>
      <c r="FVE1028" s="351"/>
      <c r="FVF1028" s="351"/>
      <c r="FVG1028" s="351"/>
      <c r="FVH1028" s="351"/>
      <c r="FVI1028" s="351"/>
      <c r="FVJ1028" s="351"/>
      <c r="FVK1028" s="351"/>
      <c r="FVL1028" s="351"/>
      <c r="FVM1028" s="351"/>
      <c r="FVN1028" s="351"/>
      <c r="FVO1028" s="351"/>
      <c r="FVP1028" s="351"/>
      <c r="FVQ1028" s="351"/>
      <c r="FVR1028" s="351"/>
      <c r="FVS1028" s="351"/>
      <c r="FVT1028" s="351"/>
      <c r="FVU1028" s="351"/>
      <c r="FVV1028" s="351"/>
      <c r="FVW1028" s="351"/>
      <c r="FVX1028" s="351"/>
      <c r="FVY1028" s="351"/>
      <c r="FVZ1028" s="351"/>
      <c r="FWA1028" s="351"/>
      <c r="FWB1028" s="351"/>
      <c r="FWC1028" s="351"/>
      <c r="FWD1028" s="351"/>
      <c r="FWE1028" s="351"/>
      <c r="FWF1028" s="351"/>
      <c r="FWG1028" s="351"/>
      <c r="FWH1028" s="351"/>
      <c r="FWI1028" s="351"/>
      <c r="FWJ1028" s="351"/>
      <c r="FWK1028" s="351"/>
      <c r="FWL1028" s="351"/>
      <c r="FWM1028" s="351"/>
      <c r="FWN1028" s="351"/>
      <c r="FWO1028" s="351"/>
      <c r="FWP1028" s="351"/>
      <c r="FWQ1028" s="351"/>
      <c r="FWR1028" s="351"/>
      <c r="FWS1028" s="351"/>
      <c r="FWT1028" s="351"/>
      <c r="FWU1028" s="351"/>
      <c r="FWV1028" s="351"/>
      <c r="FWW1028" s="351"/>
      <c r="FWX1028" s="351"/>
      <c r="FWY1028" s="351"/>
      <c r="FWZ1028" s="351"/>
      <c r="FXA1028" s="351"/>
      <c r="FXB1028" s="351"/>
      <c r="FXC1028" s="351"/>
      <c r="FXD1028" s="351"/>
      <c r="FXE1028" s="351"/>
      <c r="FXF1028" s="351"/>
      <c r="FXG1028" s="351"/>
      <c r="FXH1028" s="351"/>
      <c r="FXI1028" s="351"/>
      <c r="FXJ1028" s="351"/>
      <c r="FXK1028" s="351"/>
      <c r="FXL1028" s="351"/>
      <c r="FXM1028" s="351"/>
      <c r="FXN1028" s="351"/>
      <c r="FXO1028" s="351"/>
      <c r="FXP1028" s="351"/>
      <c r="FXQ1028" s="351"/>
      <c r="FXR1028" s="351"/>
      <c r="FXS1028" s="351"/>
      <c r="FXT1028" s="351"/>
      <c r="FXU1028" s="351"/>
      <c r="FXV1028" s="351"/>
      <c r="FXW1028" s="351"/>
      <c r="FXX1028" s="351"/>
      <c r="FXY1028" s="351"/>
      <c r="FXZ1028" s="351"/>
      <c r="FYA1028" s="351"/>
      <c r="FYB1028" s="351"/>
      <c r="FYC1028" s="351"/>
      <c r="FYD1028" s="351"/>
      <c r="FYE1028" s="351"/>
      <c r="FYF1028" s="351"/>
      <c r="FYG1028" s="351"/>
      <c r="FYH1028" s="351"/>
      <c r="FYI1028" s="351"/>
      <c r="FYJ1028" s="351"/>
      <c r="FYK1028" s="351"/>
      <c r="FYL1028" s="351"/>
      <c r="FYM1028" s="351"/>
      <c r="FYN1028" s="351"/>
      <c r="FYO1028" s="351"/>
      <c r="FYP1028" s="351"/>
      <c r="FYQ1028" s="351"/>
      <c r="FYR1028" s="351"/>
      <c r="FYS1028" s="351"/>
      <c r="FYT1028" s="351"/>
      <c r="FYU1028" s="351"/>
      <c r="FYV1028" s="351"/>
      <c r="FYW1028" s="351"/>
      <c r="FYX1028" s="351"/>
      <c r="FYY1028" s="351"/>
      <c r="FYZ1028" s="351"/>
      <c r="FZA1028" s="351"/>
      <c r="FZB1028" s="351"/>
      <c r="FZC1028" s="351"/>
      <c r="FZD1028" s="351"/>
      <c r="FZE1028" s="351"/>
      <c r="FZF1028" s="351"/>
      <c r="FZG1028" s="351"/>
      <c r="FZH1028" s="351"/>
      <c r="FZI1028" s="351"/>
      <c r="FZJ1028" s="351"/>
      <c r="FZK1028" s="351"/>
      <c r="FZL1028" s="351"/>
      <c r="FZM1028" s="351"/>
      <c r="FZN1028" s="351"/>
      <c r="FZO1028" s="351"/>
      <c r="FZP1028" s="351"/>
      <c r="FZQ1028" s="351"/>
      <c r="FZR1028" s="351"/>
      <c r="FZS1028" s="351"/>
      <c r="FZT1028" s="351"/>
      <c r="FZU1028" s="351"/>
      <c r="FZV1028" s="351"/>
      <c r="FZW1028" s="351"/>
      <c r="FZX1028" s="351"/>
      <c r="FZY1028" s="351"/>
      <c r="FZZ1028" s="351"/>
      <c r="GAA1028" s="351"/>
      <c r="GAB1028" s="351"/>
      <c r="GAC1028" s="351"/>
      <c r="GAD1028" s="351"/>
      <c r="GAE1028" s="351"/>
      <c r="GAF1028" s="351"/>
      <c r="GAG1028" s="351"/>
      <c r="GAH1028" s="351"/>
      <c r="GAI1028" s="351"/>
      <c r="GAJ1028" s="351"/>
      <c r="GAK1028" s="351"/>
      <c r="GAL1028" s="351"/>
      <c r="GAM1028" s="351"/>
      <c r="GAN1028" s="351"/>
      <c r="GAO1028" s="351"/>
      <c r="GAP1028" s="351"/>
      <c r="GAQ1028" s="351"/>
      <c r="GAR1028" s="351"/>
      <c r="GAS1028" s="351"/>
      <c r="GAT1028" s="351"/>
      <c r="GAU1028" s="351"/>
      <c r="GAV1028" s="351"/>
      <c r="GAW1028" s="351"/>
      <c r="GAX1028" s="351"/>
      <c r="GAY1028" s="351"/>
      <c r="GAZ1028" s="351"/>
      <c r="GBA1028" s="351"/>
      <c r="GBB1028" s="351"/>
      <c r="GBC1028" s="351"/>
      <c r="GBD1028" s="351"/>
      <c r="GBE1028" s="351"/>
      <c r="GBF1028" s="351"/>
      <c r="GBG1028" s="351"/>
      <c r="GBH1028" s="351"/>
      <c r="GBI1028" s="351"/>
      <c r="GBJ1028" s="351"/>
      <c r="GBK1028" s="351"/>
      <c r="GBL1028" s="351"/>
      <c r="GBM1028" s="351"/>
      <c r="GBN1028" s="351"/>
      <c r="GBO1028" s="351"/>
      <c r="GBP1028" s="351"/>
      <c r="GBQ1028" s="351"/>
      <c r="GBR1028" s="351"/>
      <c r="GBS1028" s="351"/>
      <c r="GBT1028" s="351"/>
      <c r="GBU1028" s="351"/>
      <c r="GBV1028" s="351"/>
      <c r="GBW1028" s="351"/>
      <c r="GBX1028" s="351"/>
      <c r="GBY1028" s="351"/>
      <c r="GBZ1028" s="351"/>
      <c r="GCA1028" s="351"/>
      <c r="GCB1028" s="351"/>
      <c r="GCC1028" s="351"/>
      <c r="GCD1028" s="351"/>
      <c r="GCE1028" s="351"/>
      <c r="GCF1028" s="351"/>
      <c r="GCG1028" s="351"/>
      <c r="GCH1028" s="351"/>
      <c r="GCI1028" s="351"/>
      <c r="GCJ1028" s="351"/>
      <c r="GCK1028" s="351"/>
      <c r="GCL1028" s="351"/>
      <c r="GCM1028" s="351"/>
      <c r="GCN1028" s="351"/>
      <c r="GCO1028" s="351"/>
      <c r="GCP1028" s="351"/>
      <c r="GCQ1028" s="351"/>
      <c r="GCR1028" s="351"/>
      <c r="GCS1028" s="351"/>
      <c r="GCT1028" s="351"/>
      <c r="GCU1028" s="351"/>
      <c r="GCV1028" s="351"/>
      <c r="GCW1028" s="351"/>
      <c r="GCX1028" s="351"/>
      <c r="GCY1028" s="351"/>
      <c r="GCZ1028" s="351"/>
      <c r="GDA1028" s="351"/>
      <c r="GDB1028" s="351"/>
      <c r="GDC1028" s="351"/>
      <c r="GDD1028" s="351"/>
      <c r="GDE1028" s="351"/>
      <c r="GDF1028" s="351"/>
      <c r="GDG1028" s="351"/>
      <c r="GDH1028" s="351"/>
      <c r="GDI1028" s="351"/>
      <c r="GDJ1028" s="351"/>
      <c r="GDK1028" s="351"/>
      <c r="GDL1028" s="351"/>
      <c r="GDM1028" s="351"/>
      <c r="GDN1028" s="351"/>
      <c r="GDO1028" s="351"/>
      <c r="GDP1028" s="351"/>
      <c r="GDQ1028" s="351"/>
      <c r="GDR1028" s="351"/>
      <c r="GDS1028" s="351"/>
      <c r="GDT1028" s="351"/>
      <c r="GDU1028" s="351"/>
      <c r="GDV1028" s="351"/>
      <c r="GDW1028" s="351"/>
      <c r="GDX1028" s="351"/>
      <c r="GDY1028" s="351"/>
      <c r="GDZ1028" s="351"/>
      <c r="GEA1028" s="351"/>
      <c r="GEB1028" s="351"/>
      <c r="GEC1028" s="351"/>
      <c r="GED1028" s="351"/>
      <c r="GEE1028" s="351"/>
      <c r="GEF1028" s="351"/>
      <c r="GEG1028" s="351"/>
      <c r="GEH1028" s="351"/>
      <c r="GEI1028" s="351"/>
      <c r="GEJ1028" s="351"/>
      <c r="GEK1028" s="351"/>
      <c r="GEL1028" s="351"/>
      <c r="GEM1028" s="351"/>
      <c r="GEN1028" s="351"/>
      <c r="GEO1028" s="351"/>
      <c r="GEP1028" s="351"/>
      <c r="GEQ1028" s="351"/>
      <c r="GER1028" s="351"/>
      <c r="GES1028" s="351"/>
      <c r="GET1028" s="351"/>
      <c r="GEU1028" s="351"/>
      <c r="GEV1028" s="351"/>
      <c r="GEW1028" s="351"/>
      <c r="GEX1028" s="351"/>
      <c r="GEY1028" s="351"/>
      <c r="GEZ1028" s="351"/>
      <c r="GFA1028" s="351"/>
      <c r="GFB1028" s="351"/>
      <c r="GFC1028" s="351"/>
      <c r="GFD1028" s="351"/>
      <c r="GFE1028" s="351"/>
      <c r="GFF1028" s="351"/>
      <c r="GFG1028" s="351"/>
      <c r="GFH1028" s="351"/>
      <c r="GFI1028" s="351"/>
      <c r="GFJ1028" s="351"/>
      <c r="GFK1028" s="351"/>
      <c r="GFL1028" s="351"/>
      <c r="GFM1028" s="351"/>
      <c r="GFN1028" s="351"/>
      <c r="GFO1028" s="351"/>
      <c r="GFP1028" s="351"/>
      <c r="GFQ1028" s="351"/>
      <c r="GFR1028" s="351"/>
      <c r="GFS1028" s="351"/>
      <c r="GFT1028" s="351"/>
      <c r="GFU1028" s="351"/>
      <c r="GFV1028" s="351"/>
      <c r="GFW1028" s="351"/>
      <c r="GFX1028" s="351"/>
      <c r="GFY1028" s="351"/>
      <c r="GFZ1028" s="351"/>
      <c r="GGA1028" s="351"/>
      <c r="GGB1028" s="351"/>
      <c r="GGC1028" s="351"/>
      <c r="GGD1028" s="351"/>
      <c r="GGE1028" s="351"/>
      <c r="GGF1028" s="351"/>
      <c r="GGG1028" s="351"/>
      <c r="GGH1028" s="351"/>
      <c r="GGI1028" s="351"/>
      <c r="GGJ1028" s="351"/>
      <c r="GGK1028" s="351"/>
      <c r="GGL1028" s="351"/>
      <c r="GGM1028" s="351"/>
      <c r="GGN1028" s="351"/>
      <c r="GGO1028" s="351"/>
      <c r="GGP1028" s="351"/>
      <c r="GGQ1028" s="351"/>
      <c r="GGR1028" s="351"/>
      <c r="GGS1028" s="351"/>
      <c r="GGT1028" s="351"/>
      <c r="GGU1028" s="351"/>
      <c r="GGV1028" s="351"/>
      <c r="GGW1028" s="351"/>
      <c r="GGX1028" s="351"/>
      <c r="GGY1028" s="351"/>
      <c r="GGZ1028" s="351"/>
      <c r="GHA1028" s="351"/>
      <c r="GHB1028" s="351"/>
      <c r="GHC1028" s="351"/>
      <c r="GHD1028" s="351"/>
      <c r="GHE1028" s="351"/>
      <c r="GHF1028" s="351"/>
      <c r="GHG1028" s="351"/>
      <c r="GHH1028" s="351"/>
      <c r="GHI1028" s="351"/>
      <c r="GHJ1028" s="351"/>
      <c r="GHK1028" s="351"/>
      <c r="GHL1028" s="351"/>
      <c r="GHM1028" s="351"/>
      <c r="GHN1028" s="351"/>
      <c r="GHO1028" s="351"/>
      <c r="GHP1028" s="351"/>
      <c r="GHQ1028" s="351"/>
      <c r="GHR1028" s="351"/>
      <c r="GHS1028" s="351"/>
      <c r="GHT1028" s="351"/>
      <c r="GHU1028" s="351"/>
      <c r="GHV1028" s="351"/>
      <c r="GHW1028" s="351"/>
      <c r="GHX1028" s="351"/>
      <c r="GHY1028" s="351"/>
      <c r="GHZ1028" s="351"/>
      <c r="GIA1028" s="351"/>
      <c r="GIB1028" s="351"/>
      <c r="GIC1028" s="351"/>
      <c r="GID1028" s="351"/>
      <c r="GIE1028" s="351"/>
      <c r="GIF1028" s="351"/>
      <c r="GIG1028" s="351"/>
      <c r="GIH1028" s="351"/>
      <c r="GII1028" s="351"/>
      <c r="GIJ1028" s="351"/>
      <c r="GIK1028" s="351"/>
      <c r="GIL1028" s="351"/>
      <c r="GIM1028" s="351"/>
      <c r="GIN1028" s="351"/>
      <c r="GIO1028" s="351"/>
      <c r="GIP1028" s="351"/>
      <c r="GIQ1028" s="351"/>
      <c r="GIR1028" s="351"/>
      <c r="GIS1028" s="351"/>
      <c r="GIT1028" s="351"/>
      <c r="GIU1028" s="351"/>
      <c r="GIV1028" s="351"/>
      <c r="GIW1028" s="351"/>
      <c r="GIX1028" s="351"/>
      <c r="GIY1028" s="351"/>
      <c r="GIZ1028" s="351"/>
      <c r="GJA1028" s="351"/>
      <c r="GJB1028" s="351"/>
      <c r="GJC1028" s="351"/>
      <c r="GJD1028" s="351"/>
      <c r="GJE1028" s="351"/>
      <c r="GJF1028" s="351"/>
      <c r="GJG1028" s="351"/>
      <c r="GJH1028" s="351"/>
      <c r="GJI1028" s="351"/>
      <c r="GJJ1028" s="351"/>
      <c r="GJK1028" s="351"/>
      <c r="GJL1028" s="351"/>
      <c r="GJM1028" s="351"/>
      <c r="GJN1028" s="351"/>
      <c r="GJO1028" s="351"/>
      <c r="GJP1028" s="351"/>
      <c r="GJQ1028" s="351"/>
      <c r="GJR1028" s="351"/>
      <c r="GJS1028" s="351"/>
      <c r="GJT1028" s="351"/>
      <c r="GJU1028" s="351"/>
      <c r="GJV1028" s="351"/>
      <c r="GJW1028" s="351"/>
      <c r="GJX1028" s="351"/>
      <c r="GJY1028" s="351"/>
      <c r="GJZ1028" s="351"/>
      <c r="GKA1028" s="351"/>
      <c r="GKB1028" s="351"/>
      <c r="GKC1028" s="351"/>
      <c r="GKD1028" s="351"/>
      <c r="GKE1028" s="351"/>
      <c r="GKF1028" s="351"/>
      <c r="GKG1028" s="351"/>
      <c r="GKH1028" s="351"/>
      <c r="GKI1028" s="351"/>
      <c r="GKJ1028" s="351"/>
      <c r="GKK1028" s="351"/>
      <c r="GKL1028" s="351"/>
      <c r="GKM1028" s="351"/>
      <c r="GKN1028" s="351"/>
      <c r="GKO1028" s="351"/>
      <c r="GKP1028" s="351"/>
      <c r="GKQ1028" s="351"/>
      <c r="GKR1028" s="351"/>
      <c r="GKS1028" s="351"/>
      <c r="GKT1028" s="351"/>
      <c r="GKU1028" s="351"/>
      <c r="GKV1028" s="351"/>
      <c r="GKW1028" s="351"/>
      <c r="GKX1028" s="351"/>
      <c r="GKY1028" s="351"/>
      <c r="GKZ1028" s="351"/>
      <c r="GLA1028" s="351"/>
      <c r="GLB1028" s="351"/>
      <c r="GLC1028" s="351"/>
      <c r="GLD1028" s="351"/>
      <c r="GLE1028" s="351"/>
      <c r="GLF1028" s="351"/>
      <c r="GLG1028" s="351"/>
      <c r="GLH1028" s="351"/>
      <c r="GLI1028" s="351"/>
      <c r="GLJ1028" s="351"/>
      <c r="GLK1028" s="351"/>
      <c r="GLL1028" s="351"/>
      <c r="GLM1028" s="351"/>
      <c r="GLN1028" s="351"/>
      <c r="GLO1028" s="351"/>
      <c r="GLP1028" s="351"/>
      <c r="GLQ1028" s="351"/>
      <c r="GLR1028" s="351"/>
      <c r="GLS1028" s="351"/>
      <c r="GLT1028" s="351"/>
      <c r="GLU1028" s="351"/>
      <c r="GLV1028" s="351"/>
      <c r="GLW1028" s="351"/>
      <c r="GLX1028" s="351"/>
      <c r="GLY1028" s="351"/>
      <c r="GLZ1028" s="351"/>
      <c r="GMA1028" s="351"/>
      <c r="GMB1028" s="351"/>
      <c r="GMC1028" s="351"/>
      <c r="GMD1028" s="351"/>
      <c r="GME1028" s="351"/>
      <c r="GMF1028" s="351"/>
      <c r="GMG1028" s="351"/>
      <c r="GMH1028" s="351"/>
      <c r="GMI1028" s="351"/>
      <c r="GMJ1028" s="351"/>
      <c r="GMK1028" s="351"/>
      <c r="GML1028" s="351"/>
      <c r="GMM1028" s="351"/>
      <c r="GMN1028" s="351"/>
      <c r="GMO1028" s="351"/>
      <c r="GMP1028" s="351"/>
      <c r="GMQ1028" s="351"/>
      <c r="GMR1028" s="351"/>
      <c r="GMS1028" s="351"/>
      <c r="GMT1028" s="351"/>
      <c r="GMU1028" s="351"/>
      <c r="GMV1028" s="351"/>
      <c r="GMW1028" s="351"/>
      <c r="GMX1028" s="351"/>
      <c r="GMY1028" s="351"/>
      <c r="GMZ1028" s="351"/>
      <c r="GNA1028" s="351"/>
      <c r="GNB1028" s="351"/>
      <c r="GNC1028" s="351"/>
      <c r="GND1028" s="351"/>
      <c r="GNE1028" s="351"/>
      <c r="GNF1028" s="351"/>
      <c r="GNG1028" s="351"/>
      <c r="GNH1028" s="351"/>
      <c r="GNI1028" s="351"/>
      <c r="GNJ1028" s="351"/>
      <c r="GNK1028" s="351"/>
      <c r="GNL1028" s="351"/>
      <c r="GNM1028" s="351"/>
      <c r="GNN1028" s="351"/>
      <c r="GNO1028" s="351"/>
      <c r="GNP1028" s="351"/>
      <c r="GNQ1028" s="351"/>
      <c r="GNR1028" s="351"/>
      <c r="GNS1028" s="351"/>
      <c r="GNT1028" s="351"/>
      <c r="GNU1028" s="351"/>
      <c r="GNV1028" s="351"/>
      <c r="GNW1028" s="351"/>
      <c r="GNX1028" s="351"/>
      <c r="GNY1028" s="351"/>
      <c r="GNZ1028" s="351"/>
      <c r="GOA1028" s="351"/>
      <c r="GOB1028" s="351"/>
      <c r="GOC1028" s="351"/>
      <c r="GOD1028" s="351"/>
      <c r="GOE1028" s="351"/>
      <c r="GOF1028" s="351"/>
      <c r="GOG1028" s="351"/>
      <c r="GOH1028" s="351"/>
      <c r="GOI1028" s="351"/>
      <c r="GOJ1028" s="351"/>
      <c r="GOK1028" s="351"/>
      <c r="GOL1028" s="351"/>
      <c r="GOM1028" s="351"/>
      <c r="GON1028" s="351"/>
      <c r="GOO1028" s="351"/>
      <c r="GOP1028" s="351"/>
      <c r="GOQ1028" s="351"/>
      <c r="GOR1028" s="351"/>
      <c r="GOS1028" s="351"/>
      <c r="GOT1028" s="351"/>
      <c r="GOU1028" s="351"/>
      <c r="GOV1028" s="351"/>
      <c r="GOW1028" s="351"/>
      <c r="GOX1028" s="351"/>
      <c r="GOY1028" s="351"/>
      <c r="GOZ1028" s="351"/>
      <c r="GPA1028" s="351"/>
      <c r="GPB1028" s="351"/>
      <c r="GPC1028" s="351"/>
      <c r="GPD1028" s="351"/>
      <c r="GPE1028" s="351"/>
      <c r="GPF1028" s="351"/>
      <c r="GPG1028" s="351"/>
      <c r="GPH1028" s="351"/>
      <c r="GPI1028" s="351"/>
      <c r="GPJ1028" s="351"/>
      <c r="GPK1028" s="351"/>
      <c r="GPL1028" s="351"/>
      <c r="GPM1028" s="351"/>
      <c r="GPN1028" s="351"/>
      <c r="GPO1028" s="351"/>
      <c r="GPP1028" s="351"/>
      <c r="GPQ1028" s="351"/>
      <c r="GPR1028" s="351"/>
      <c r="GPS1028" s="351"/>
      <c r="GPT1028" s="351"/>
      <c r="GPU1028" s="351"/>
      <c r="GPV1028" s="351"/>
      <c r="GPW1028" s="351"/>
      <c r="GPX1028" s="351"/>
      <c r="GPY1028" s="351"/>
      <c r="GPZ1028" s="351"/>
      <c r="GQA1028" s="351"/>
      <c r="GQB1028" s="351"/>
      <c r="GQC1028" s="351"/>
      <c r="GQD1028" s="351"/>
      <c r="GQE1028" s="351"/>
      <c r="GQF1028" s="351"/>
      <c r="GQG1028" s="351"/>
      <c r="GQH1028" s="351"/>
      <c r="GQI1028" s="351"/>
      <c r="GQJ1028" s="351"/>
      <c r="GQK1028" s="351"/>
      <c r="GQL1028" s="351"/>
      <c r="GQM1028" s="351"/>
      <c r="GQN1028" s="351"/>
      <c r="GQO1028" s="351"/>
      <c r="GQP1028" s="351"/>
      <c r="GQQ1028" s="351"/>
      <c r="GQR1028" s="351"/>
      <c r="GQS1028" s="351"/>
      <c r="GQT1028" s="351"/>
      <c r="GQU1028" s="351"/>
      <c r="GQV1028" s="351"/>
      <c r="GQW1028" s="351"/>
      <c r="GQX1028" s="351"/>
      <c r="GQY1028" s="351"/>
      <c r="GQZ1028" s="351"/>
      <c r="GRA1028" s="351"/>
      <c r="GRB1028" s="351"/>
      <c r="GRC1028" s="351"/>
      <c r="GRD1028" s="351"/>
      <c r="GRE1028" s="351"/>
      <c r="GRF1028" s="351"/>
      <c r="GRG1028" s="351"/>
      <c r="GRH1028" s="351"/>
      <c r="GRI1028" s="351"/>
      <c r="GRJ1028" s="351"/>
      <c r="GRK1028" s="351"/>
      <c r="GRL1028" s="351"/>
      <c r="GRM1028" s="351"/>
      <c r="GRN1028" s="351"/>
      <c r="GRO1028" s="351"/>
      <c r="GRP1028" s="351"/>
      <c r="GRQ1028" s="351"/>
      <c r="GRR1028" s="351"/>
      <c r="GRS1028" s="351"/>
      <c r="GRT1028" s="351"/>
      <c r="GRU1028" s="351"/>
      <c r="GRV1028" s="351"/>
      <c r="GRW1028" s="351"/>
      <c r="GRX1028" s="351"/>
      <c r="GRY1028" s="351"/>
      <c r="GRZ1028" s="351"/>
      <c r="GSA1028" s="351"/>
      <c r="GSB1028" s="351"/>
      <c r="GSC1028" s="351"/>
      <c r="GSD1028" s="351"/>
      <c r="GSE1028" s="351"/>
      <c r="GSF1028" s="351"/>
      <c r="GSG1028" s="351"/>
      <c r="GSH1028" s="351"/>
      <c r="GSI1028" s="351"/>
      <c r="GSJ1028" s="351"/>
      <c r="GSK1028" s="351"/>
      <c r="GSL1028" s="351"/>
      <c r="GSM1028" s="351"/>
      <c r="GSN1028" s="351"/>
      <c r="GSO1028" s="351"/>
      <c r="GSP1028" s="351"/>
      <c r="GSQ1028" s="351"/>
      <c r="GSR1028" s="351"/>
      <c r="GSS1028" s="351"/>
      <c r="GST1028" s="351"/>
      <c r="GSU1028" s="351"/>
      <c r="GSV1028" s="351"/>
      <c r="GSW1028" s="351"/>
      <c r="GSX1028" s="351"/>
      <c r="GSY1028" s="351"/>
      <c r="GSZ1028" s="351"/>
      <c r="GTA1028" s="351"/>
      <c r="GTB1028" s="351"/>
      <c r="GTC1028" s="351"/>
      <c r="GTD1028" s="351"/>
      <c r="GTE1028" s="351"/>
      <c r="GTF1028" s="351"/>
      <c r="GTG1028" s="351"/>
      <c r="GTH1028" s="351"/>
      <c r="GTI1028" s="351"/>
      <c r="GTJ1028" s="351"/>
      <c r="GTK1028" s="351"/>
      <c r="GTL1028" s="351"/>
      <c r="GTM1028" s="351"/>
      <c r="GTN1028" s="351"/>
      <c r="GTO1028" s="351"/>
      <c r="GTP1028" s="351"/>
      <c r="GTQ1028" s="351"/>
      <c r="GTR1028" s="351"/>
      <c r="GTS1028" s="351"/>
      <c r="GTT1028" s="351"/>
      <c r="GTU1028" s="351"/>
      <c r="GTV1028" s="351"/>
      <c r="GTW1028" s="351"/>
      <c r="GTX1028" s="351"/>
      <c r="GTY1028" s="351"/>
      <c r="GTZ1028" s="351"/>
      <c r="GUA1028" s="351"/>
      <c r="GUB1028" s="351"/>
      <c r="GUC1028" s="351"/>
      <c r="GUD1028" s="351"/>
      <c r="GUE1028" s="351"/>
      <c r="GUF1028" s="351"/>
      <c r="GUG1028" s="351"/>
      <c r="GUH1028" s="351"/>
      <c r="GUI1028" s="351"/>
      <c r="GUJ1028" s="351"/>
      <c r="GUK1028" s="351"/>
      <c r="GUL1028" s="351"/>
      <c r="GUM1028" s="351"/>
      <c r="GUN1028" s="351"/>
      <c r="GUO1028" s="351"/>
      <c r="GUP1028" s="351"/>
      <c r="GUQ1028" s="351"/>
      <c r="GUR1028" s="351"/>
      <c r="GUS1028" s="351"/>
      <c r="GUT1028" s="351"/>
      <c r="GUU1028" s="351"/>
      <c r="GUV1028" s="351"/>
      <c r="GUW1028" s="351"/>
      <c r="GUX1028" s="351"/>
      <c r="GUY1028" s="351"/>
      <c r="GUZ1028" s="351"/>
      <c r="GVA1028" s="351"/>
      <c r="GVB1028" s="351"/>
      <c r="GVC1028" s="351"/>
      <c r="GVD1028" s="351"/>
      <c r="GVE1028" s="351"/>
      <c r="GVF1028" s="351"/>
      <c r="GVG1028" s="351"/>
      <c r="GVH1028" s="351"/>
      <c r="GVI1028" s="351"/>
      <c r="GVJ1028" s="351"/>
      <c r="GVK1028" s="351"/>
      <c r="GVL1028" s="351"/>
      <c r="GVM1028" s="351"/>
      <c r="GVN1028" s="351"/>
      <c r="GVO1028" s="351"/>
      <c r="GVP1028" s="351"/>
      <c r="GVQ1028" s="351"/>
      <c r="GVR1028" s="351"/>
      <c r="GVS1028" s="351"/>
      <c r="GVT1028" s="351"/>
      <c r="GVU1028" s="351"/>
      <c r="GVV1028" s="351"/>
      <c r="GVW1028" s="351"/>
      <c r="GVX1028" s="351"/>
      <c r="GVY1028" s="351"/>
      <c r="GVZ1028" s="351"/>
      <c r="GWA1028" s="351"/>
      <c r="GWB1028" s="351"/>
      <c r="GWC1028" s="351"/>
      <c r="GWD1028" s="351"/>
      <c r="GWE1028" s="351"/>
      <c r="GWF1028" s="351"/>
      <c r="GWG1028" s="351"/>
      <c r="GWH1028" s="351"/>
      <c r="GWI1028" s="351"/>
      <c r="GWJ1028" s="351"/>
      <c r="GWK1028" s="351"/>
      <c r="GWL1028" s="351"/>
      <c r="GWM1028" s="351"/>
      <c r="GWN1028" s="351"/>
      <c r="GWO1028" s="351"/>
      <c r="GWP1028" s="351"/>
      <c r="GWQ1028" s="351"/>
      <c r="GWR1028" s="351"/>
      <c r="GWS1028" s="351"/>
      <c r="GWT1028" s="351"/>
      <c r="GWU1028" s="351"/>
      <c r="GWV1028" s="351"/>
      <c r="GWW1028" s="351"/>
      <c r="GWX1028" s="351"/>
      <c r="GWY1028" s="351"/>
      <c r="GWZ1028" s="351"/>
      <c r="GXA1028" s="351"/>
      <c r="GXB1028" s="351"/>
      <c r="GXC1028" s="351"/>
      <c r="GXD1028" s="351"/>
      <c r="GXE1028" s="351"/>
      <c r="GXF1028" s="351"/>
      <c r="GXG1028" s="351"/>
      <c r="GXH1028" s="351"/>
      <c r="GXI1028" s="351"/>
      <c r="GXJ1028" s="351"/>
      <c r="GXK1028" s="351"/>
      <c r="GXL1028" s="351"/>
      <c r="GXM1028" s="351"/>
      <c r="GXN1028" s="351"/>
      <c r="GXO1028" s="351"/>
      <c r="GXP1028" s="351"/>
      <c r="GXQ1028" s="351"/>
      <c r="GXR1028" s="351"/>
      <c r="GXS1028" s="351"/>
      <c r="GXT1028" s="351"/>
      <c r="GXU1028" s="351"/>
      <c r="GXV1028" s="351"/>
      <c r="GXW1028" s="351"/>
      <c r="GXX1028" s="351"/>
      <c r="GXY1028" s="351"/>
      <c r="GXZ1028" s="351"/>
      <c r="GYA1028" s="351"/>
      <c r="GYB1028" s="351"/>
      <c r="GYC1028" s="351"/>
      <c r="GYD1028" s="351"/>
      <c r="GYE1028" s="351"/>
      <c r="GYF1028" s="351"/>
      <c r="GYG1028" s="351"/>
      <c r="GYH1028" s="351"/>
      <c r="GYI1028" s="351"/>
      <c r="GYJ1028" s="351"/>
      <c r="GYK1028" s="351"/>
      <c r="GYL1028" s="351"/>
      <c r="GYM1028" s="351"/>
      <c r="GYN1028" s="351"/>
      <c r="GYO1028" s="351"/>
      <c r="GYP1028" s="351"/>
      <c r="GYQ1028" s="351"/>
      <c r="GYR1028" s="351"/>
      <c r="GYS1028" s="351"/>
      <c r="GYT1028" s="351"/>
      <c r="GYU1028" s="351"/>
      <c r="GYV1028" s="351"/>
      <c r="GYW1028" s="351"/>
      <c r="GYX1028" s="351"/>
      <c r="GYY1028" s="351"/>
      <c r="GYZ1028" s="351"/>
      <c r="GZA1028" s="351"/>
      <c r="GZB1028" s="351"/>
      <c r="GZC1028" s="351"/>
      <c r="GZD1028" s="351"/>
      <c r="GZE1028" s="351"/>
      <c r="GZF1028" s="351"/>
      <c r="GZG1028" s="351"/>
      <c r="GZH1028" s="351"/>
      <c r="GZI1028" s="351"/>
      <c r="GZJ1028" s="351"/>
      <c r="GZK1028" s="351"/>
      <c r="GZL1028" s="351"/>
      <c r="GZM1028" s="351"/>
      <c r="GZN1028" s="351"/>
      <c r="GZO1028" s="351"/>
      <c r="GZP1028" s="351"/>
      <c r="GZQ1028" s="351"/>
      <c r="GZR1028" s="351"/>
      <c r="GZS1028" s="351"/>
      <c r="GZT1028" s="351"/>
      <c r="GZU1028" s="351"/>
      <c r="GZV1028" s="351"/>
      <c r="GZW1028" s="351"/>
      <c r="GZX1028" s="351"/>
      <c r="GZY1028" s="351"/>
      <c r="GZZ1028" s="351"/>
      <c r="HAA1028" s="351"/>
      <c r="HAB1028" s="351"/>
      <c r="HAC1028" s="351"/>
      <c r="HAD1028" s="351"/>
      <c r="HAE1028" s="351"/>
      <c r="HAF1028" s="351"/>
      <c r="HAG1028" s="351"/>
      <c r="HAH1028" s="351"/>
      <c r="HAI1028" s="351"/>
      <c r="HAJ1028" s="351"/>
      <c r="HAK1028" s="351"/>
      <c r="HAL1028" s="351"/>
      <c r="HAM1028" s="351"/>
      <c r="HAN1028" s="351"/>
      <c r="HAO1028" s="351"/>
      <c r="HAP1028" s="351"/>
      <c r="HAQ1028" s="351"/>
      <c r="HAR1028" s="351"/>
      <c r="HAS1028" s="351"/>
      <c r="HAT1028" s="351"/>
      <c r="HAU1028" s="351"/>
      <c r="HAV1028" s="351"/>
      <c r="HAW1028" s="351"/>
      <c r="HAX1028" s="351"/>
      <c r="HAY1028" s="351"/>
      <c r="HAZ1028" s="351"/>
      <c r="HBA1028" s="351"/>
      <c r="HBB1028" s="351"/>
      <c r="HBC1028" s="351"/>
      <c r="HBD1028" s="351"/>
      <c r="HBE1028" s="351"/>
      <c r="HBF1028" s="351"/>
      <c r="HBG1028" s="351"/>
      <c r="HBH1028" s="351"/>
      <c r="HBI1028" s="351"/>
      <c r="HBJ1028" s="351"/>
      <c r="HBK1028" s="351"/>
      <c r="HBL1028" s="351"/>
      <c r="HBM1028" s="351"/>
      <c r="HBN1028" s="351"/>
      <c r="HBO1028" s="351"/>
      <c r="HBP1028" s="351"/>
      <c r="HBQ1028" s="351"/>
      <c r="HBR1028" s="351"/>
      <c r="HBS1028" s="351"/>
      <c r="HBT1028" s="351"/>
      <c r="HBU1028" s="351"/>
      <c r="HBV1028" s="351"/>
      <c r="HBW1028" s="351"/>
      <c r="HBX1028" s="351"/>
      <c r="HBY1028" s="351"/>
      <c r="HBZ1028" s="351"/>
      <c r="HCA1028" s="351"/>
      <c r="HCB1028" s="351"/>
      <c r="HCC1028" s="351"/>
      <c r="HCD1028" s="351"/>
      <c r="HCE1028" s="351"/>
      <c r="HCF1028" s="351"/>
      <c r="HCG1028" s="351"/>
      <c r="HCH1028" s="351"/>
      <c r="HCI1028" s="351"/>
      <c r="HCJ1028" s="351"/>
      <c r="HCK1028" s="351"/>
      <c r="HCL1028" s="351"/>
      <c r="HCM1028" s="351"/>
      <c r="HCN1028" s="351"/>
      <c r="HCO1028" s="351"/>
      <c r="HCP1028" s="351"/>
      <c r="HCQ1028" s="351"/>
      <c r="HCR1028" s="351"/>
      <c r="HCS1028" s="351"/>
      <c r="HCT1028" s="351"/>
      <c r="HCU1028" s="351"/>
      <c r="HCV1028" s="351"/>
      <c r="HCW1028" s="351"/>
      <c r="HCX1028" s="351"/>
      <c r="HCY1028" s="351"/>
      <c r="HCZ1028" s="351"/>
      <c r="HDA1028" s="351"/>
      <c r="HDB1028" s="351"/>
      <c r="HDC1028" s="351"/>
      <c r="HDD1028" s="351"/>
      <c r="HDE1028" s="351"/>
      <c r="HDF1028" s="351"/>
      <c r="HDG1028" s="351"/>
      <c r="HDH1028" s="351"/>
      <c r="HDI1028" s="351"/>
      <c r="HDJ1028" s="351"/>
      <c r="HDK1028" s="351"/>
      <c r="HDL1028" s="351"/>
      <c r="HDM1028" s="351"/>
      <c r="HDN1028" s="351"/>
      <c r="HDO1028" s="351"/>
      <c r="HDP1028" s="351"/>
      <c r="HDQ1028" s="351"/>
      <c r="HDR1028" s="351"/>
      <c r="HDS1028" s="351"/>
      <c r="HDT1028" s="351"/>
      <c r="HDU1028" s="351"/>
      <c r="HDV1028" s="351"/>
      <c r="HDW1028" s="351"/>
      <c r="HDX1028" s="351"/>
      <c r="HDY1028" s="351"/>
      <c r="HDZ1028" s="351"/>
      <c r="HEA1028" s="351"/>
      <c r="HEB1028" s="351"/>
      <c r="HEC1028" s="351"/>
      <c r="HED1028" s="351"/>
      <c r="HEE1028" s="351"/>
      <c r="HEF1028" s="351"/>
      <c r="HEG1028" s="351"/>
      <c r="HEH1028" s="351"/>
      <c r="HEI1028" s="351"/>
      <c r="HEJ1028" s="351"/>
      <c r="HEK1028" s="351"/>
      <c r="HEL1028" s="351"/>
      <c r="HEM1028" s="351"/>
      <c r="HEN1028" s="351"/>
      <c r="HEO1028" s="351"/>
      <c r="HEP1028" s="351"/>
      <c r="HEQ1028" s="351"/>
      <c r="HER1028" s="351"/>
      <c r="HES1028" s="351"/>
      <c r="HET1028" s="351"/>
      <c r="HEU1028" s="351"/>
      <c r="HEV1028" s="351"/>
      <c r="HEW1028" s="351"/>
      <c r="HEX1028" s="351"/>
      <c r="HEY1028" s="351"/>
      <c r="HEZ1028" s="351"/>
      <c r="HFA1028" s="351"/>
      <c r="HFB1028" s="351"/>
      <c r="HFC1028" s="351"/>
      <c r="HFD1028" s="351"/>
      <c r="HFE1028" s="351"/>
      <c r="HFF1028" s="351"/>
      <c r="HFG1028" s="351"/>
      <c r="HFH1028" s="351"/>
      <c r="HFI1028" s="351"/>
      <c r="HFJ1028" s="351"/>
      <c r="HFK1028" s="351"/>
      <c r="HFL1028" s="351"/>
      <c r="HFM1028" s="351"/>
      <c r="HFN1028" s="351"/>
      <c r="HFO1028" s="351"/>
      <c r="HFP1028" s="351"/>
      <c r="HFQ1028" s="351"/>
      <c r="HFR1028" s="351"/>
      <c r="HFS1028" s="351"/>
      <c r="HFT1028" s="351"/>
      <c r="HFU1028" s="351"/>
      <c r="HFV1028" s="351"/>
      <c r="HFW1028" s="351"/>
      <c r="HFX1028" s="351"/>
      <c r="HFY1028" s="351"/>
      <c r="HFZ1028" s="351"/>
      <c r="HGA1028" s="351"/>
      <c r="HGB1028" s="351"/>
      <c r="HGC1028" s="351"/>
      <c r="HGD1028" s="351"/>
      <c r="HGE1028" s="351"/>
      <c r="HGF1028" s="351"/>
      <c r="HGG1028" s="351"/>
      <c r="HGH1028" s="351"/>
      <c r="HGI1028" s="351"/>
      <c r="HGJ1028" s="351"/>
      <c r="HGK1028" s="351"/>
      <c r="HGL1028" s="351"/>
      <c r="HGM1028" s="351"/>
      <c r="HGN1028" s="351"/>
      <c r="HGO1028" s="351"/>
      <c r="HGP1028" s="351"/>
      <c r="HGQ1028" s="351"/>
      <c r="HGR1028" s="351"/>
      <c r="HGS1028" s="351"/>
      <c r="HGT1028" s="351"/>
      <c r="HGU1028" s="351"/>
      <c r="HGV1028" s="351"/>
      <c r="HGW1028" s="351"/>
      <c r="HGX1028" s="351"/>
      <c r="HGY1028" s="351"/>
      <c r="HGZ1028" s="351"/>
      <c r="HHA1028" s="351"/>
      <c r="HHB1028" s="351"/>
      <c r="HHC1028" s="351"/>
      <c r="HHD1028" s="351"/>
      <c r="HHE1028" s="351"/>
      <c r="HHF1028" s="351"/>
      <c r="HHG1028" s="351"/>
      <c r="HHH1028" s="351"/>
      <c r="HHI1028" s="351"/>
      <c r="HHJ1028" s="351"/>
      <c r="HHK1028" s="351"/>
      <c r="HHL1028" s="351"/>
      <c r="HHM1028" s="351"/>
      <c r="HHN1028" s="351"/>
      <c r="HHO1028" s="351"/>
      <c r="HHP1028" s="351"/>
      <c r="HHQ1028" s="351"/>
      <c r="HHR1028" s="351"/>
      <c r="HHS1028" s="351"/>
      <c r="HHT1028" s="351"/>
      <c r="HHU1028" s="351"/>
      <c r="HHV1028" s="351"/>
      <c r="HHW1028" s="351"/>
      <c r="HHX1028" s="351"/>
      <c r="HHY1028" s="351"/>
      <c r="HHZ1028" s="351"/>
      <c r="HIA1028" s="351"/>
      <c r="HIB1028" s="351"/>
      <c r="HIC1028" s="351"/>
      <c r="HID1028" s="351"/>
      <c r="HIE1028" s="351"/>
      <c r="HIF1028" s="351"/>
      <c r="HIG1028" s="351"/>
      <c r="HIH1028" s="351"/>
      <c r="HII1028" s="351"/>
      <c r="HIJ1028" s="351"/>
      <c r="HIK1028" s="351"/>
      <c r="HIL1028" s="351"/>
      <c r="HIM1028" s="351"/>
      <c r="HIN1028" s="351"/>
      <c r="HIO1028" s="351"/>
      <c r="HIP1028" s="351"/>
      <c r="HIQ1028" s="351"/>
      <c r="HIR1028" s="351"/>
      <c r="HIS1028" s="351"/>
      <c r="HIT1028" s="351"/>
      <c r="HIU1028" s="351"/>
      <c r="HIV1028" s="351"/>
      <c r="HIW1028" s="351"/>
      <c r="HIX1028" s="351"/>
      <c r="HIY1028" s="351"/>
      <c r="HIZ1028" s="351"/>
      <c r="HJA1028" s="351"/>
      <c r="HJB1028" s="351"/>
      <c r="HJC1028" s="351"/>
      <c r="HJD1028" s="351"/>
      <c r="HJE1028" s="351"/>
      <c r="HJF1028" s="351"/>
      <c r="HJG1028" s="351"/>
      <c r="HJH1028" s="351"/>
      <c r="HJI1028" s="351"/>
      <c r="HJJ1028" s="351"/>
      <c r="HJK1028" s="351"/>
      <c r="HJL1028" s="351"/>
      <c r="HJM1028" s="351"/>
      <c r="HJN1028" s="351"/>
      <c r="HJO1028" s="351"/>
      <c r="HJP1028" s="351"/>
      <c r="HJQ1028" s="351"/>
      <c r="HJR1028" s="351"/>
      <c r="HJS1028" s="351"/>
      <c r="HJT1028" s="351"/>
      <c r="HJU1028" s="351"/>
      <c r="HJV1028" s="351"/>
      <c r="HJW1028" s="351"/>
      <c r="HJX1028" s="351"/>
      <c r="HJY1028" s="351"/>
      <c r="HJZ1028" s="351"/>
      <c r="HKA1028" s="351"/>
      <c r="HKB1028" s="351"/>
      <c r="HKC1028" s="351"/>
      <c r="HKD1028" s="351"/>
      <c r="HKE1028" s="351"/>
      <c r="HKF1028" s="351"/>
      <c r="HKG1028" s="351"/>
      <c r="HKH1028" s="351"/>
      <c r="HKI1028" s="351"/>
      <c r="HKJ1028" s="351"/>
      <c r="HKK1028" s="351"/>
      <c r="HKL1028" s="351"/>
      <c r="HKM1028" s="351"/>
      <c r="HKN1028" s="351"/>
      <c r="HKO1028" s="351"/>
      <c r="HKP1028" s="351"/>
      <c r="HKQ1028" s="351"/>
      <c r="HKR1028" s="351"/>
      <c r="HKS1028" s="351"/>
      <c r="HKT1028" s="351"/>
      <c r="HKU1028" s="351"/>
      <c r="HKV1028" s="351"/>
      <c r="HKW1028" s="351"/>
      <c r="HKX1028" s="351"/>
      <c r="HKY1028" s="351"/>
      <c r="HKZ1028" s="351"/>
      <c r="HLA1028" s="351"/>
      <c r="HLB1028" s="351"/>
      <c r="HLC1028" s="351"/>
      <c r="HLD1028" s="351"/>
      <c r="HLE1028" s="351"/>
      <c r="HLF1028" s="351"/>
      <c r="HLG1028" s="351"/>
      <c r="HLH1028" s="351"/>
      <c r="HLI1028" s="351"/>
      <c r="HLJ1028" s="351"/>
      <c r="HLK1028" s="351"/>
      <c r="HLL1028" s="351"/>
      <c r="HLM1028" s="351"/>
      <c r="HLN1028" s="351"/>
      <c r="HLO1028" s="351"/>
      <c r="HLP1028" s="351"/>
      <c r="HLQ1028" s="351"/>
      <c r="HLR1028" s="351"/>
      <c r="HLS1028" s="351"/>
      <c r="HLT1028" s="351"/>
      <c r="HLU1028" s="351"/>
      <c r="HLV1028" s="351"/>
      <c r="HLW1028" s="351"/>
      <c r="HLX1028" s="351"/>
      <c r="HLY1028" s="351"/>
      <c r="HLZ1028" s="351"/>
      <c r="HMA1028" s="351"/>
      <c r="HMB1028" s="351"/>
      <c r="HMC1028" s="351"/>
      <c r="HMD1028" s="351"/>
      <c r="HME1028" s="351"/>
      <c r="HMF1028" s="351"/>
      <c r="HMG1028" s="351"/>
      <c r="HMH1028" s="351"/>
      <c r="HMI1028" s="351"/>
      <c r="HMJ1028" s="351"/>
      <c r="HMK1028" s="351"/>
      <c r="HML1028" s="351"/>
      <c r="HMM1028" s="351"/>
      <c r="HMN1028" s="351"/>
      <c r="HMO1028" s="351"/>
      <c r="HMP1028" s="351"/>
      <c r="HMQ1028" s="351"/>
      <c r="HMR1028" s="351"/>
      <c r="HMS1028" s="351"/>
      <c r="HMT1028" s="351"/>
      <c r="HMU1028" s="351"/>
      <c r="HMV1028" s="351"/>
      <c r="HMW1028" s="351"/>
      <c r="HMX1028" s="351"/>
      <c r="HMY1028" s="351"/>
      <c r="HMZ1028" s="351"/>
      <c r="HNA1028" s="351"/>
      <c r="HNB1028" s="351"/>
      <c r="HNC1028" s="351"/>
      <c r="HND1028" s="351"/>
      <c r="HNE1028" s="351"/>
      <c r="HNF1028" s="351"/>
      <c r="HNG1028" s="351"/>
      <c r="HNH1028" s="351"/>
      <c r="HNI1028" s="351"/>
      <c r="HNJ1028" s="351"/>
      <c r="HNK1028" s="351"/>
      <c r="HNL1028" s="351"/>
      <c r="HNM1028" s="351"/>
      <c r="HNN1028" s="351"/>
      <c r="HNO1028" s="351"/>
      <c r="HNP1028" s="351"/>
      <c r="HNQ1028" s="351"/>
      <c r="HNR1028" s="351"/>
      <c r="HNS1028" s="351"/>
      <c r="HNT1028" s="351"/>
      <c r="HNU1028" s="351"/>
      <c r="HNV1028" s="351"/>
      <c r="HNW1028" s="351"/>
      <c r="HNX1028" s="351"/>
      <c r="HNY1028" s="351"/>
      <c r="HNZ1028" s="351"/>
      <c r="HOA1028" s="351"/>
      <c r="HOB1028" s="351"/>
      <c r="HOC1028" s="351"/>
      <c r="HOD1028" s="351"/>
      <c r="HOE1028" s="351"/>
      <c r="HOF1028" s="351"/>
      <c r="HOG1028" s="351"/>
      <c r="HOH1028" s="351"/>
      <c r="HOI1028" s="351"/>
      <c r="HOJ1028" s="351"/>
      <c r="HOK1028" s="351"/>
      <c r="HOL1028" s="351"/>
      <c r="HOM1028" s="351"/>
      <c r="HON1028" s="351"/>
      <c r="HOO1028" s="351"/>
      <c r="HOP1028" s="351"/>
      <c r="HOQ1028" s="351"/>
      <c r="HOR1028" s="351"/>
      <c r="HOS1028" s="351"/>
      <c r="HOT1028" s="351"/>
      <c r="HOU1028" s="351"/>
      <c r="HOV1028" s="351"/>
      <c r="HOW1028" s="351"/>
      <c r="HOX1028" s="351"/>
      <c r="HOY1028" s="351"/>
      <c r="HOZ1028" s="351"/>
      <c r="HPA1028" s="351"/>
      <c r="HPB1028" s="351"/>
      <c r="HPC1028" s="351"/>
      <c r="HPD1028" s="351"/>
      <c r="HPE1028" s="351"/>
      <c r="HPF1028" s="351"/>
      <c r="HPG1028" s="351"/>
      <c r="HPH1028" s="351"/>
      <c r="HPI1028" s="351"/>
      <c r="HPJ1028" s="351"/>
      <c r="HPK1028" s="351"/>
      <c r="HPL1028" s="351"/>
      <c r="HPM1028" s="351"/>
      <c r="HPN1028" s="351"/>
      <c r="HPO1028" s="351"/>
      <c r="HPP1028" s="351"/>
      <c r="HPQ1028" s="351"/>
      <c r="HPR1028" s="351"/>
      <c r="HPS1028" s="351"/>
      <c r="HPT1028" s="351"/>
      <c r="HPU1028" s="351"/>
      <c r="HPV1028" s="351"/>
      <c r="HPW1028" s="351"/>
      <c r="HPX1028" s="351"/>
      <c r="HPY1028" s="351"/>
      <c r="HPZ1028" s="351"/>
      <c r="HQA1028" s="351"/>
      <c r="HQB1028" s="351"/>
      <c r="HQC1028" s="351"/>
      <c r="HQD1028" s="351"/>
      <c r="HQE1028" s="351"/>
      <c r="HQF1028" s="351"/>
      <c r="HQG1028" s="351"/>
      <c r="HQH1028" s="351"/>
      <c r="HQI1028" s="351"/>
      <c r="HQJ1028" s="351"/>
      <c r="HQK1028" s="351"/>
      <c r="HQL1028" s="351"/>
      <c r="HQM1028" s="351"/>
      <c r="HQN1028" s="351"/>
      <c r="HQO1028" s="351"/>
      <c r="HQP1028" s="351"/>
      <c r="HQQ1028" s="351"/>
      <c r="HQR1028" s="351"/>
      <c r="HQS1028" s="351"/>
      <c r="HQT1028" s="351"/>
      <c r="HQU1028" s="351"/>
      <c r="HQV1028" s="351"/>
      <c r="HQW1028" s="351"/>
      <c r="HQX1028" s="351"/>
      <c r="HQY1028" s="351"/>
      <c r="HQZ1028" s="351"/>
      <c r="HRA1028" s="351"/>
      <c r="HRB1028" s="351"/>
      <c r="HRC1028" s="351"/>
      <c r="HRD1028" s="351"/>
      <c r="HRE1028" s="351"/>
      <c r="HRF1028" s="351"/>
      <c r="HRG1028" s="351"/>
      <c r="HRH1028" s="351"/>
      <c r="HRI1028" s="351"/>
      <c r="HRJ1028" s="351"/>
      <c r="HRK1028" s="351"/>
      <c r="HRL1028" s="351"/>
      <c r="HRM1028" s="351"/>
      <c r="HRN1028" s="351"/>
      <c r="HRO1028" s="351"/>
      <c r="HRP1028" s="351"/>
      <c r="HRQ1028" s="351"/>
      <c r="HRR1028" s="351"/>
      <c r="HRS1028" s="351"/>
      <c r="HRT1028" s="351"/>
      <c r="HRU1028" s="351"/>
      <c r="HRV1028" s="351"/>
      <c r="HRW1028" s="351"/>
      <c r="HRX1028" s="351"/>
      <c r="HRY1028" s="351"/>
      <c r="HRZ1028" s="351"/>
      <c r="HSA1028" s="351"/>
      <c r="HSB1028" s="351"/>
      <c r="HSC1028" s="351"/>
      <c r="HSD1028" s="351"/>
      <c r="HSE1028" s="351"/>
      <c r="HSF1028" s="351"/>
      <c r="HSG1028" s="351"/>
      <c r="HSH1028" s="351"/>
      <c r="HSI1028" s="351"/>
      <c r="HSJ1028" s="351"/>
      <c r="HSK1028" s="351"/>
      <c r="HSL1028" s="351"/>
      <c r="HSM1028" s="351"/>
      <c r="HSN1028" s="351"/>
      <c r="HSO1028" s="351"/>
      <c r="HSP1028" s="351"/>
      <c r="HSQ1028" s="351"/>
      <c r="HSR1028" s="351"/>
      <c r="HSS1028" s="351"/>
      <c r="HST1028" s="351"/>
      <c r="HSU1028" s="351"/>
      <c r="HSV1028" s="351"/>
      <c r="HSW1028" s="351"/>
      <c r="HSX1028" s="351"/>
      <c r="HSY1028" s="351"/>
      <c r="HSZ1028" s="351"/>
      <c r="HTA1028" s="351"/>
      <c r="HTB1028" s="351"/>
      <c r="HTC1028" s="351"/>
      <c r="HTD1028" s="351"/>
      <c r="HTE1028" s="351"/>
      <c r="HTF1028" s="351"/>
      <c r="HTG1028" s="351"/>
      <c r="HTH1028" s="351"/>
      <c r="HTI1028" s="351"/>
      <c r="HTJ1028" s="351"/>
      <c r="HTK1028" s="351"/>
      <c r="HTL1028" s="351"/>
      <c r="HTM1028" s="351"/>
      <c r="HTN1028" s="351"/>
      <c r="HTO1028" s="351"/>
      <c r="HTP1028" s="351"/>
      <c r="HTQ1028" s="351"/>
      <c r="HTR1028" s="351"/>
      <c r="HTS1028" s="351"/>
      <c r="HTT1028" s="351"/>
      <c r="HTU1028" s="351"/>
      <c r="HTV1028" s="351"/>
      <c r="HTW1028" s="351"/>
      <c r="HTX1028" s="351"/>
      <c r="HTY1028" s="351"/>
      <c r="HTZ1028" s="351"/>
      <c r="HUA1028" s="351"/>
      <c r="HUB1028" s="351"/>
      <c r="HUC1028" s="351"/>
      <c r="HUD1028" s="351"/>
      <c r="HUE1028" s="351"/>
      <c r="HUF1028" s="351"/>
      <c r="HUG1028" s="351"/>
      <c r="HUH1028" s="351"/>
      <c r="HUI1028" s="351"/>
      <c r="HUJ1028" s="351"/>
      <c r="HUK1028" s="351"/>
      <c r="HUL1028" s="351"/>
      <c r="HUM1028" s="351"/>
      <c r="HUN1028" s="351"/>
      <c r="HUO1028" s="351"/>
      <c r="HUP1028" s="351"/>
      <c r="HUQ1028" s="351"/>
      <c r="HUR1028" s="351"/>
      <c r="HUS1028" s="351"/>
      <c r="HUT1028" s="351"/>
      <c r="HUU1028" s="351"/>
      <c r="HUV1028" s="351"/>
      <c r="HUW1028" s="351"/>
      <c r="HUX1028" s="351"/>
      <c r="HUY1028" s="351"/>
      <c r="HUZ1028" s="351"/>
      <c r="HVA1028" s="351"/>
      <c r="HVB1028" s="351"/>
      <c r="HVC1028" s="351"/>
      <c r="HVD1028" s="351"/>
      <c r="HVE1028" s="351"/>
      <c r="HVF1028" s="351"/>
      <c r="HVG1028" s="351"/>
      <c r="HVH1028" s="351"/>
      <c r="HVI1028" s="351"/>
      <c r="HVJ1028" s="351"/>
      <c r="HVK1028" s="351"/>
      <c r="HVL1028" s="351"/>
      <c r="HVM1028" s="351"/>
      <c r="HVN1028" s="351"/>
      <c r="HVO1028" s="351"/>
      <c r="HVP1028" s="351"/>
      <c r="HVQ1028" s="351"/>
      <c r="HVR1028" s="351"/>
      <c r="HVS1028" s="351"/>
      <c r="HVT1028" s="351"/>
      <c r="HVU1028" s="351"/>
      <c r="HVV1028" s="351"/>
      <c r="HVW1028" s="351"/>
      <c r="HVX1028" s="351"/>
      <c r="HVY1028" s="351"/>
      <c r="HVZ1028" s="351"/>
      <c r="HWA1028" s="351"/>
      <c r="HWB1028" s="351"/>
      <c r="HWC1028" s="351"/>
      <c r="HWD1028" s="351"/>
      <c r="HWE1028" s="351"/>
      <c r="HWF1028" s="351"/>
      <c r="HWG1028" s="351"/>
      <c r="HWH1028" s="351"/>
      <c r="HWI1028" s="351"/>
      <c r="HWJ1028" s="351"/>
      <c r="HWK1028" s="351"/>
      <c r="HWL1028" s="351"/>
      <c r="HWM1028" s="351"/>
      <c r="HWN1028" s="351"/>
      <c r="HWO1028" s="351"/>
      <c r="HWP1028" s="351"/>
      <c r="HWQ1028" s="351"/>
      <c r="HWR1028" s="351"/>
      <c r="HWS1028" s="351"/>
      <c r="HWT1028" s="351"/>
      <c r="HWU1028" s="351"/>
      <c r="HWV1028" s="351"/>
      <c r="HWW1028" s="351"/>
      <c r="HWX1028" s="351"/>
      <c r="HWY1028" s="351"/>
      <c r="HWZ1028" s="351"/>
      <c r="HXA1028" s="351"/>
      <c r="HXB1028" s="351"/>
      <c r="HXC1028" s="351"/>
      <c r="HXD1028" s="351"/>
      <c r="HXE1028" s="351"/>
      <c r="HXF1028" s="351"/>
      <c r="HXG1028" s="351"/>
      <c r="HXH1028" s="351"/>
      <c r="HXI1028" s="351"/>
      <c r="HXJ1028" s="351"/>
      <c r="HXK1028" s="351"/>
      <c r="HXL1028" s="351"/>
      <c r="HXM1028" s="351"/>
      <c r="HXN1028" s="351"/>
      <c r="HXO1028" s="351"/>
      <c r="HXP1028" s="351"/>
      <c r="HXQ1028" s="351"/>
      <c r="HXR1028" s="351"/>
      <c r="HXS1028" s="351"/>
      <c r="HXT1028" s="351"/>
      <c r="HXU1028" s="351"/>
      <c r="HXV1028" s="351"/>
      <c r="HXW1028" s="351"/>
      <c r="HXX1028" s="351"/>
      <c r="HXY1028" s="351"/>
      <c r="HXZ1028" s="351"/>
      <c r="HYA1028" s="351"/>
      <c r="HYB1028" s="351"/>
      <c r="HYC1028" s="351"/>
      <c r="HYD1028" s="351"/>
      <c r="HYE1028" s="351"/>
      <c r="HYF1028" s="351"/>
      <c r="HYG1028" s="351"/>
      <c r="HYH1028" s="351"/>
      <c r="HYI1028" s="351"/>
      <c r="HYJ1028" s="351"/>
      <c r="HYK1028" s="351"/>
      <c r="HYL1028" s="351"/>
      <c r="HYM1028" s="351"/>
      <c r="HYN1028" s="351"/>
      <c r="HYO1028" s="351"/>
      <c r="HYP1028" s="351"/>
      <c r="HYQ1028" s="351"/>
      <c r="HYR1028" s="351"/>
      <c r="HYS1028" s="351"/>
      <c r="HYT1028" s="351"/>
      <c r="HYU1028" s="351"/>
      <c r="HYV1028" s="351"/>
      <c r="HYW1028" s="351"/>
      <c r="HYX1028" s="351"/>
      <c r="HYY1028" s="351"/>
      <c r="HYZ1028" s="351"/>
      <c r="HZA1028" s="351"/>
      <c r="HZB1028" s="351"/>
      <c r="HZC1028" s="351"/>
      <c r="HZD1028" s="351"/>
      <c r="HZE1028" s="351"/>
      <c r="HZF1028" s="351"/>
      <c r="HZG1028" s="351"/>
      <c r="HZH1028" s="351"/>
      <c r="HZI1028" s="351"/>
      <c r="HZJ1028" s="351"/>
      <c r="HZK1028" s="351"/>
      <c r="HZL1028" s="351"/>
      <c r="HZM1028" s="351"/>
      <c r="HZN1028" s="351"/>
      <c r="HZO1028" s="351"/>
      <c r="HZP1028" s="351"/>
      <c r="HZQ1028" s="351"/>
      <c r="HZR1028" s="351"/>
      <c r="HZS1028" s="351"/>
      <c r="HZT1028" s="351"/>
      <c r="HZU1028" s="351"/>
      <c r="HZV1028" s="351"/>
      <c r="HZW1028" s="351"/>
      <c r="HZX1028" s="351"/>
      <c r="HZY1028" s="351"/>
      <c r="HZZ1028" s="351"/>
      <c r="IAA1028" s="351"/>
      <c r="IAB1028" s="351"/>
      <c r="IAC1028" s="351"/>
      <c r="IAD1028" s="351"/>
      <c r="IAE1028" s="351"/>
      <c r="IAF1028" s="351"/>
      <c r="IAG1028" s="351"/>
      <c r="IAH1028" s="351"/>
      <c r="IAI1028" s="351"/>
      <c r="IAJ1028" s="351"/>
      <c r="IAK1028" s="351"/>
      <c r="IAL1028" s="351"/>
      <c r="IAM1028" s="351"/>
      <c r="IAN1028" s="351"/>
      <c r="IAO1028" s="351"/>
      <c r="IAP1028" s="351"/>
      <c r="IAQ1028" s="351"/>
      <c r="IAR1028" s="351"/>
      <c r="IAS1028" s="351"/>
      <c r="IAT1028" s="351"/>
      <c r="IAU1028" s="351"/>
      <c r="IAV1028" s="351"/>
      <c r="IAW1028" s="351"/>
      <c r="IAX1028" s="351"/>
      <c r="IAY1028" s="351"/>
      <c r="IAZ1028" s="351"/>
      <c r="IBA1028" s="351"/>
      <c r="IBB1028" s="351"/>
      <c r="IBC1028" s="351"/>
      <c r="IBD1028" s="351"/>
      <c r="IBE1028" s="351"/>
      <c r="IBF1028" s="351"/>
      <c r="IBG1028" s="351"/>
      <c r="IBH1028" s="351"/>
      <c r="IBI1028" s="351"/>
      <c r="IBJ1028" s="351"/>
      <c r="IBK1028" s="351"/>
      <c r="IBL1028" s="351"/>
      <c r="IBM1028" s="351"/>
      <c r="IBN1028" s="351"/>
      <c r="IBO1028" s="351"/>
      <c r="IBP1028" s="351"/>
      <c r="IBQ1028" s="351"/>
      <c r="IBR1028" s="351"/>
      <c r="IBS1028" s="351"/>
      <c r="IBT1028" s="351"/>
      <c r="IBU1028" s="351"/>
      <c r="IBV1028" s="351"/>
      <c r="IBW1028" s="351"/>
      <c r="IBX1028" s="351"/>
      <c r="IBY1028" s="351"/>
      <c r="IBZ1028" s="351"/>
      <c r="ICA1028" s="351"/>
      <c r="ICB1028" s="351"/>
      <c r="ICC1028" s="351"/>
      <c r="ICD1028" s="351"/>
      <c r="ICE1028" s="351"/>
      <c r="ICF1028" s="351"/>
      <c r="ICG1028" s="351"/>
      <c r="ICH1028" s="351"/>
      <c r="ICI1028" s="351"/>
      <c r="ICJ1028" s="351"/>
      <c r="ICK1028" s="351"/>
      <c r="ICL1028" s="351"/>
      <c r="ICM1028" s="351"/>
      <c r="ICN1028" s="351"/>
      <c r="ICO1028" s="351"/>
      <c r="ICP1028" s="351"/>
      <c r="ICQ1028" s="351"/>
      <c r="ICR1028" s="351"/>
      <c r="ICS1028" s="351"/>
      <c r="ICT1028" s="351"/>
      <c r="ICU1028" s="351"/>
      <c r="ICV1028" s="351"/>
      <c r="ICW1028" s="351"/>
      <c r="ICX1028" s="351"/>
      <c r="ICY1028" s="351"/>
      <c r="ICZ1028" s="351"/>
      <c r="IDA1028" s="351"/>
      <c r="IDB1028" s="351"/>
      <c r="IDC1028" s="351"/>
      <c r="IDD1028" s="351"/>
      <c r="IDE1028" s="351"/>
      <c r="IDF1028" s="351"/>
      <c r="IDG1028" s="351"/>
      <c r="IDH1028" s="351"/>
      <c r="IDI1028" s="351"/>
      <c r="IDJ1028" s="351"/>
      <c r="IDK1028" s="351"/>
      <c r="IDL1028" s="351"/>
      <c r="IDM1028" s="351"/>
      <c r="IDN1028" s="351"/>
      <c r="IDO1028" s="351"/>
      <c r="IDP1028" s="351"/>
      <c r="IDQ1028" s="351"/>
      <c r="IDR1028" s="351"/>
      <c r="IDS1028" s="351"/>
      <c r="IDT1028" s="351"/>
      <c r="IDU1028" s="351"/>
      <c r="IDV1028" s="351"/>
      <c r="IDW1028" s="351"/>
      <c r="IDX1028" s="351"/>
      <c r="IDY1028" s="351"/>
      <c r="IDZ1028" s="351"/>
      <c r="IEA1028" s="351"/>
      <c r="IEB1028" s="351"/>
      <c r="IEC1028" s="351"/>
      <c r="IED1028" s="351"/>
      <c r="IEE1028" s="351"/>
      <c r="IEF1028" s="351"/>
      <c r="IEG1028" s="351"/>
      <c r="IEH1028" s="351"/>
      <c r="IEI1028" s="351"/>
      <c r="IEJ1028" s="351"/>
      <c r="IEK1028" s="351"/>
      <c r="IEL1028" s="351"/>
      <c r="IEM1028" s="351"/>
      <c r="IEN1028" s="351"/>
      <c r="IEO1028" s="351"/>
      <c r="IEP1028" s="351"/>
      <c r="IEQ1028" s="351"/>
      <c r="IER1028" s="351"/>
      <c r="IES1028" s="351"/>
      <c r="IET1028" s="351"/>
      <c r="IEU1028" s="351"/>
      <c r="IEV1028" s="351"/>
      <c r="IEW1028" s="351"/>
      <c r="IEX1028" s="351"/>
      <c r="IEY1028" s="351"/>
      <c r="IEZ1028" s="351"/>
      <c r="IFA1028" s="351"/>
      <c r="IFB1028" s="351"/>
      <c r="IFC1028" s="351"/>
      <c r="IFD1028" s="351"/>
      <c r="IFE1028" s="351"/>
      <c r="IFF1028" s="351"/>
      <c r="IFG1028" s="351"/>
      <c r="IFH1028" s="351"/>
      <c r="IFI1028" s="351"/>
      <c r="IFJ1028" s="351"/>
      <c r="IFK1028" s="351"/>
      <c r="IFL1028" s="351"/>
      <c r="IFM1028" s="351"/>
      <c r="IFN1028" s="351"/>
      <c r="IFO1028" s="351"/>
      <c r="IFP1028" s="351"/>
      <c r="IFQ1028" s="351"/>
      <c r="IFR1028" s="351"/>
      <c r="IFS1028" s="351"/>
      <c r="IFT1028" s="351"/>
      <c r="IFU1028" s="351"/>
      <c r="IFV1028" s="351"/>
      <c r="IFW1028" s="351"/>
      <c r="IFX1028" s="351"/>
      <c r="IFY1028" s="351"/>
      <c r="IFZ1028" s="351"/>
      <c r="IGA1028" s="351"/>
      <c r="IGB1028" s="351"/>
      <c r="IGC1028" s="351"/>
      <c r="IGD1028" s="351"/>
      <c r="IGE1028" s="351"/>
      <c r="IGF1028" s="351"/>
      <c r="IGG1028" s="351"/>
      <c r="IGH1028" s="351"/>
      <c r="IGI1028" s="351"/>
      <c r="IGJ1028" s="351"/>
      <c r="IGK1028" s="351"/>
      <c r="IGL1028" s="351"/>
      <c r="IGM1028" s="351"/>
      <c r="IGN1028" s="351"/>
      <c r="IGO1028" s="351"/>
      <c r="IGP1028" s="351"/>
      <c r="IGQ1028" s="351"/>
      <c r="IGR1028" s="351"/>
      <c r="IGS1028" s="351"/>
      <c r="IGT1028" s="351"/>
      <c r="IGU1028" s="351"/>
      <c r="IGV1028" s="351"/>
      <c r="IGW1028" s="351"/>
      <c r="IGX1028" s="351"/>
      <c r="IGY1028" s="351"/>
      <c r="IGZ1028" s="351"/>
      <c r="IHA1028" s="351"/>
      <c r="IHB1028" s="351"/>
      <c r="IHC1028" s="351"/>
      <c r="IHD1028" s="351"/>
      <c r="IHE1028" s="351"/>
      <c r="IHF1028" s="351"/>
      <c r="IHG1028" s="351"/>
      <c r="IHH1028" s="351"/>
      <c r="IHI1028" s="351"/>
      <c r="IHJ1028" s="351"/>
      <c r="IHK1028" s="351"/>
      <c r="IHL1028" s="351"/>
      <c r="IHM1028" s="351"/>
      <c r="IHN1028" s="351"/>
      <c r="IHO1028" s="351"/>
      <c r="IHP1028" s="351"/>
      <c r="IHQ1028" s="351"/>
      <c r="IHR1028" s="351"/>
      <c r="IHS1028" s="351"/>
      <c r="IHT1028" s="351"/>
      <c r="IHU1028" s="351"/>
      <c r="IHV1028" s="351"/>
      <c r="IHW1028" s="351"/>
      <c r="IHX1028" s="351"/>
      <c r="IHY1028" s="351"/>
      <c r="IHZ1028" s="351"/>
      <c r="IIA1028" s="351"/>
      <c r="IIB1028" s="351"/>
      <c r="IIC1028" s="351"/>
      <c r="IID1028" s="351"/>
      <c r="IIE1028" s="351"/>
      <c r="IIF1028" s="351"/>
      <c r="IIG1028" s="351"/>
      <c r="IIH1028" s="351"/>
      <c r="III1028" s="351"/>
      <c r="IIJ1028" s="351"/>
      <c r="IIK1028" s="351"/>
      <c r="IIL1028" s="351"/>
      <c r="IIM1028" s="351"/>
      <c r="IIN1028" s="351"/>
      <c r="IIO1028" s="351"/>
      <c r="IIP1028" s="351"/>
      <c r="IIQ1028" s="351"/>
      <c r="IIR1028" s="351"/>
      <c r="IIS1028" s="351"/>
      <c r="IIT1028" s="351"/>
      <c r="IIU1028" s="351"/>
      <c r="IIV1028" s="351"/>
      <c r="IIW1028" s="351"/>
      <c r="IIX1028" s="351"/>
      <c r="IIY1028" s="351"/>
      <c r="IIZ1028" s="351"/>
      <c r="IJA1028" s="351"/>
      <c r="IJB1028" s="351"/>
      <c r="IJC1028" s="351"/>
      <c r="IJD1028" s="351"/>
      <c r="IJE1028" s="351"/>
      <c r="IJF1028" s="351"/>
      <c r="IJG1028" s="351"/>
      <c r="IJH1028" s="351"/>
      <c r="IJI1028" s="351"/>
      <c r="IJJ1028" s="351"/>
      <c r="IJK1028" s="351"/>
      <c r="IJL1028" s="351"/>
      <c r="IJM1028" s="351"/>
      <c r="IJN1028" s="351"/>
      <c r="IJO1028" s="351"/>
      <c r="IJP1028" s="351"/>
      <c r="IJQ1028" s="351"/>
      <c r="IJR1028" s="351"/>
      <c r="IJS1028" s="351"/>
      <c r="IJT1028" s="351"/>
      <c r="IJU1028" s="351"/>
      <c r="IJV1028" s="351"/>
      <c r="IJW1028" s="351"/>
      <c r="IJX1028" s="351"/>
      <c r="IJY1028" s="351"/>
      <c r="IJZ1028" s="351"/>
      <c r="IKA1028" s="351"/>
      <c r="IKB1028" s="351"/>
      <c r="IKC1028" s="351"/>
      <c r="IKD1028" s="351"/>
      <c r="IKE1028" s="351"/>
      <c r="IKF1028" s="351"/>
      <c r="IKG1028" s="351"/>
      <c r="IKH1028" s="351"/>
      <c r="IKI1028" s="351"/>
      <c r="IKJ1028" s="351"/>
      <c r="IKK1028" s="351"/>
      <c r="IKL1028" s="351"/>
      <c r="IKM1028" s="351"/>
      <c r="IKN1028" s="351"/>
      <c r="IKO1028" s="351"/>
      <c r="IKP1028" s="351"/>
      <c r="IKQ1028" s="351"/>
      <c r="IKR1028" s="351"/>
      <c r="IKS1028" s="351"/>
      <c r="IKT1028" s="351"/>
      <c r="IKU1028" s="351"/>
      <c r="IKV1028" s="351"/>
      <c r="IKW1028" s="351"/>
      <c r="IKX1028" s="351"/>
      <c r="IKY1028" s="351"/>
      <c r="IKZ1028" s="351"/>
      <c r="ILA1028" s="351"/>
      <c r="ILB1028" s="351"/>
      <c r="ILC1028" s="351"/>
      <c r="ILD1028" s="351"/>
      <c r="ILE1028" s="351"/>
      <c r="ILF1028" s="351"/>
      <c r="ILG1028" s="351"/>
      <c r="ILH1028" s="351"/>
      <c r="ILI1028" s="351"/>
      <c r="ILJ1028" s="351"/>
      <c r="ILK1028" s="351"/>
      <c r="ILL1028" s="351"/>
      <c r="ILM1028" s="351"/>
      <c r="ILN1028" s="351"/>
      <c r="ILO1028" s="351"/>
      <c r="ILP1028" s="351"/>
      <c r="ILQ1028" s="351"/>
      <c r="ILR1028" s="351"/>
      <c r="ILS1028" s="351"/>
      <c r="ILT1028" s="351"/>
      <c r="ILU1028" s="351"/>
      <c r="ILV1028" s="351"/>
      <c r="ILW1028" s="351"/>
      <c r="ILX1028" s="351"/>
      <c r="ILY1028" s="351"/>
      <c r="ILZ1028" s="351"/>
      <c r="IMA1028" s="351"/>
      <c r="IMB1028" s="351"/>
      <c r="IMC1028" s="351"/>
      <c r="IMD1028" s="351"/>
      <c r="IME1028" s="351"/>
      <c r="IMF1028" s="351"/>
      <c r="IMG1028" s="351"/>
      <c r="IMH1028" s="351"/>
      <c r="IMI1028" s="351"/>
      <c r="IMJ1028" s="351"/>
      <c r="IMK1028" s="351"/>
      <c r="IML1028" s="351"/>
      <c r="IMM1028" s="351"/>
      <c r="IMN1028" s="351"/>
      <c r="IMO1028" s="351"/>
      <c r="IMP1028" s="351"/>
      <c r="IMQ1028" s="351"/>
      <c r="IMR1028" s="351"/>
      <c r="IMS1028" s="351"/>
      <c r="IMT1028" s="351"/>
      <c r="IMU1028" s="351"/>
      <c r="IMV1028" s="351"/>
      <c r="IMW1028" s="351"/>
      <c r="IMX1028" s="351"/>
      <c r="IMY1028" s="351"/>
      <c r="IMZ1028" s="351"/>
      <c r="INA1028" s="351"/>
      <c r="INB1028" s="351"/>
      <c r="INC1028" s="351"/>
      <c r="IND1028" s="351"/>
      <c r="INE1028" s="351"/>
      <c r="INF1028" s="351"/>
      <c r="ING1028" s="351"/>
      <c r="INH1028" s="351"/>
      <c r="INI1028" s="351"/>
      <c r="INJ1028" s="351"/>
      <c r="INK1028" s="351"/>
      <c r="INL1028" s="351"/>
      <c r="INM1028" s="351"/>
      <c r="INN1028" s="351"/>
      <c r="INO1028" s="351"/>
      <c r="INP1028" s="351"/>
      <c r="INQ1028" s="351"/>
      <c r="INR1028" s="351"/>
      <c r="INS1028" s="351"/>
      <c r="INT1028" s="351"/>
      <c r="INU1028" s="351"/>
      <c r="INV1028" s="351"/>
      <c r="INW1028" s="351"/>
      <c r="INX1028" s="351"/>
      <c r="INY1028" s="351"/>
      <c r="INZ1028" s="351"/>
      <c r="IOA1028" s="351"/>
      <c r="IOB1028" s="351"/>
      <c r="IOC1028" s="351"/>
      <c r="IOD1028" s="351"/>
      <c r="IOE1028" s="351"/>
      <c r="IOF1028" s="351"/>
      <c r="IOG1028" s="351"/>
      <c r="IOH1028" s="351"/>
      <c r="IOI1028" s="351"/>
      <c r="IOJ1028" s="351"/>
      <c r="IOK1028" s="351"/>
      <c r="IOL1028" s="351"/>
      <c r="IOM1028" s="351"/>
      <c r="ION1028" s="351"/>
      <c r="IOO1028" s="351"/>
      <c r="IOP1028" s="351"/>
      <c r="IOQ1028" s="351"/>
      <c r="IOR1028" s="351"/>
      <c r="IOS1028" s="351"/>
      <c r="IOT1028" s="351"/>
      <c r="IOU1028" s="351"/>
      <c r="IOV1028" s="351"/>
      <c r="IOW1028" s="351"/>
      <c r="IOX1028" s="351"/>
      <c r="IOY1028" s="351"/>
      <c r="IOZ1028" s="351"/>
      <c r="IPA1028" s="351"/>
      <c r="IPB1028" s="351"/>
      <c r="IPC1028" s="351"/>
      <c r="IPD1028" s="351"/>
      <c r="IPE1028" s="351"/>
      <c r="IPF1028" s="351"/>
      <c r="IPG1028" s="351"/>
      <c r="IPH1028" s="351"/>
      <c r="IPI1028" s="351"/>
      <c r="IPJ1028" s="351"/>
      <c r="IPK1028" s="351"/>
      <c r="IPL1028" s="351"/>
      <c r="IPM1028" s="351"/>
      <c r="IPN1028" s="351"/>
      <c r="IPO1028" s="351"/>
      <c r="IPP1028" s="351"/>
      <c r="IPQ1028" s="351"/>
      <c r="IPR1028" s="351"/>
      <c r="IPS1028" s="351"/>
      <c r="IPT1028" s="351"/>
      <c r="IPU1028" s="351"/>
      <c r="IPV1028" s="351"/>
      <c r="IPW1028" s="351"/>
      <c r="IPX1028" s="351"/>
      <c r="IPY1028" s="351"/>
      <c r="IPZ1028" s="351"/>
      <c r="IQA1028" s="351"/>
      <c r="IQB1028" s="351"/>
      <c r="IQC1028" s="351"/>
      <c r="IQD1028" s="351"/>
      <c r="IQE1028" s="351"/>
      <c r="IQF1028" s="351"/>
      <c r="IQG1028" s="351"/>
      <c r="IQH1028" s="351"/>
      <c r="IQI1028" s="351"/>
      <c r="IQJ1028" s="351"/>
      <c r="IQK1028" s="351"/>
      <c r="IQL1028" s="351"/>
      <c r="IQM1028" s="351"/>
      <c r="IQN1028" s="351"/>
      <c r="IQO1028" s="351"/>
      <c r="IQP1028" s="351"/>
      <c r="IQQ1028" s="351"/>
      <c r="IQR1028" s="351"/>
      <c r="IQS1028" s="351"/>
      <c r="IQT1028" s="351"/>
      <c r="IQU1028" s="351"/>
      <c r="IQV1028" s="351"/>
      <c r="IQW1028" s="351"/>
      <c r="IQX1028" s="351"/>
      <c r="IQY1028" s="351"/>
      <c r="IQZ1028" s="351"/>
      <c r="IRA1028" s="351"/>
      <c r="IRB1028" s="351"/>
      <c r="IRC1028" s="351"/>
      <c r="IRD1028" s="351"/>
      <c r="IRE1028" s="351"/>
      <c r="IRF1028" s="351"/>
      <c r="IRG1028" s="351"/>
      <c r="IRH1028" s="351"/>
      <c r="IRI1028" s="351"/>
      <c r="IRJ1028" s="351"/>
      <c r="IRK1028" s="351"/>
      <c r="IRL1028" s="351"/>
      <c r="IRM1028" s="351"/>
      <c r="IRN1028" s="351"/>
      <c r="IRO1028" s="351"/>
      <c r="IRP1028" s="351"/>
      <c r="IRQ1028" s="351"/>
      <c r="IRR1028" s="351"/>
      <c r="IRS1028" s="351"/>
      <c r="IRT1028" s="351"/>
      <c r="IRU1028" s="351"/>
      <c r="IRV1028" s="351"/>
      <c r="IRW1028" s="351"/>
      <c r="IRX1028" s="351"/>
      <c r="IRY1028" s="351"/>
      <c r="IRZ1028" s="351"/>
      <c r="ISA1028" s="351"/>
      <c r="ISB1028" s="351"/>
      <c r="ISC1028" s="351"/>
      <c r="ISD1028" s="351"/>
      <c r="ISE1028" s="351"/>
      <c r="ISF1028" s="351"/>
      <c r="ISG1028" s="351"/>
      <c r="ISH1028" s="351"/>
      <c r="ISI1028" s="351"/>
      <c r="ISJ1028" s="351"/>
      <c r="ISK1028" s="351"/>
      <c r="ISL1028" s="351"/>
      <c r="ISM1028" s="351"/>
      <c r="ISN1028" s="351"/>
      <c r="ISO1028" s="351"/>
      <c r="ISP1028" s="351"/>
      <c r="ISQ1028" s="351"/>
      <c r="ISR1028" s="351"/>
      <c r="ISS1028" s="351"/>
      <c r="IST1028" s="351"/>
      <c r="ISU1028" s="351"/>
      <c r="ISV1028" s="351"/>
      <c r="ISW1028" s="351"/>
      <c r="ISX1028" s="351"/>
      <c r="ISY1028" s="351"/>
      <c r="ISZ1028" s="351"/>
      <c r="ITA1028" s="351"/>
      <c r="ITB1028" s="351"/>
      <c r="ITC1028" s="351"/>
      <c r="ITD1028" s="351"/>
      <c r="ITE1028" s="351"/>
      <c r="ITF1028" s="351"/>
      <c r="ITG1028" s="351"/>
      <c r="ITH1028" s="351"/>
      <c r="ITI1028" s="351"/>
      <c r="ITJ1028" s="351"/>
      <c r="ITK1028" s="351"/>
      <c r="ITL1028" s="351"/>
      <c r="ITM1028" s="351"/>
      <c r="ITN1028" s="351"/>
      <c r="ITO1028" s="351"/>
      <c r="ITP1028" s="351"/>
      <c r="ITQ1028" s="351"/>
      <c r="ITR1028" s="351"/>
      <c r="ITS1028" s="351"/>
      <c r="ITT1028" s="351"/>
      <c r="ITU1028" s="351"/>
      <c r="ITV1028" s="351"/>
      <c r="ITW1028" s="351"/>
      <c r="ITX1028" s="351"/>
      <c r="ITY1028" s="351"/>
      <c r="ITZ1028" s="351"/>
      <c r="IUA1028" s="351"/>
      <c r="IUB1028" s="351"/>
      <c r="IUC1028" s="351"/>
      <c r="IUD1028" s="351"/>
      <c r="IUE1028" s="351"/>
      <c r="IUF1028" s="351"/>
      <c r="IUG1028" s="351"/>
      <c r="IUH1028" s="351"/>
      <c r="IUI1028" s="351"/>
      <c r="IUJ1028" s="351"/>
      <c r="IUK1028" s="351"/>
      <c r="IUL1028" s="351"/>
      <c r="IUM1028" s="351"/>
      <c r="IUN1028" s="351"/>
      <c r="IUO1028" s="351"/>
      <c r="IUP1028" s="351"/>
      <c r="IUQ1028" s="351"/>
      <c r="IUR1028" s="351"/>
      <c r="IUS1028" s="351"/>
      <c r="IUT1028" s="351"/>
      <c r="IUU1028" s="351"/>
      <c r="IUV1028" s="351"/>
      <c r="IUW1028" s="351"/>
      <c r="IUX1028" s="351"/>
      <c r="IUY1028" s="351"/>
      <c r="IUZ1028" s="351"/>
      <c r="IVA1028" s="351"/>
      <c r="IVB1028" s="351"/>
      <c r="IVC1028" s="351"/>
      <c r="IVD1028" s="351"/>
      <c r="IVE1028" s="351"/>
      <c r="IVF1028" s="351"/>
      <c r="IVG1028" s="351"/>
      <c r="IVH1028" s="351"/>
      <c r="IVI1028" s="351"/>
      <c r="IVJ1028" s="351"/>
      <c r="IVK1028" s="351"/>
      <c r="IVL1028" s="351"/>
      <c r="IVM1028" s="351"/>
      <c r="IVN1028" s="351"/>
      <c r="IVO1028" s="351"/>
      <c r="IVP1028" s="351"/>
      <c r="IVQ1028" s="351"/>
      <c r="IVR1028" s="351"/>
      <c r="IVS1028" s="351"/>
      <c r="IVT1028" s="351"/>
      <c r="IVU1028" s="351"/>
      <c r="IVV1028" s="351"/>
      <c r="IVW1028" s="351"/>
      <c r="IVX1028" s="351"/>
      <c r="IVY1028" s="351"/>
      <c r="IVZ1028" s="351"/>
      <c r="IWA1028" s="351"/>
      <c r="IWB1028" s="351"/>
      <c r="IWC1028" s="351"/>
      <c r="IWD1028" s="351"/>
      <c r="IWE1028" s="351"/>
      <c r="IWF1028" s="351"/>
      <c r="IWG1028" s="351"/>
      <c r="IWH1028" s="351"/>
      <c r="IWI1028" s="351"/>
      <c r="IWJ1028" s="351"/>
      <c r="IWK1028" s="351"/>
      <c r="IWL1028" s="351"/>
      <c r="IWM1028" s="351"/>
      <c r="IWN1028" s="351"/>
      <c r="IWO1028" s="351"/>
      <c r="IWP1028" s="351"/>
      <c r="IWQ1028" s="351"/>
      <c r="IWR1028" s="351"/>
      <c r="IWS1028" s="351"/>
      <c r="IWT1028" s="351"/>
      <c r="IWU1028" s="351"/>
      <c r="IWV1028" s="351"/>
      <c r="IWW1028" s="351"/>
      <c r="IWX1028" s="351"/>
      <c r="IWY1028" s="351"/>
      <c r="IWZ1028" s="351"/>
      <c r="IXA1028" s="351"/>
      <c r="IXB1028" s="351"/>
      <c r="IXC1028" s="351"/>
      <c r="IXD1028" s="351"/>
      <c r="IXE1028" s="351"/>
      <c r="IXF1028" s="351"/>
      <c r="IXG1028" s="351"/>
      <c r="IXH1028" s="351"/>
      <c r="IXI1028" s="351"/>
      <c r="IXJ1028" s="351"/>
      <c r="IXK1028" s="351"/>
      <c r="IXL1028" s="351"/>
      <c r="IXM1028" s="351"/>
      <c r="IXN1028" s="351"/>
      <c r="IXO1028" s="351"/>
      <c r="IXP1028" s="351"/>
      <c r="IXQ1028" s="351"/>
      <c r="IXR1028" s="351"/>
      <c r="IXS1028" s="351"/>
      <c r="IXT1028" s="351"/>
      <c r="IXU1028" s="351"/>
      <c r="IXV1028" s="351"/>
      <c r="IXW1028" s="351"/>
      <c r="IXX1028" s="351"/>
      <c r="IXY1028" s="351"/>
      <c r="IXZ1028" s="351"/>
      <c r="IYA1028" s="351"/>
      <c r="IYB1028" s="351"/>
      <c r="IYC1028" s="351"/>
      <c r="IYD1028" s="351"/>
      <c r="IYE1028" s="351"/>
      <c r="IYF1028" s="351"/>
      <c r="IYG1028" s="351"/>
      <c r="IYH1028" s="351"/>
      <c r="IYI1028" s="351"/>
      <c r="IYJ1028" s="351"/>
      <c r="IYK1028" s="351"/>
      <c r="IYL1028" s="351"/>
      <c r="IYM1028" s="351"/>
      <c r="IYN1028" s="351"/>
      <c r="IYO1028" s="351"/>
      <c r="IYP1028" s="351"/>
      <c r="IYQ1028" s="351"/>
      <c r="IYR1028" s="351"/>
      <c r="IYS1028" s="351"/>
      <c r="IYT1028" s="351"/>
      <c r="IYU1028" s="351"/>
      <c r="IYV1028" s="351"/>
      <c r="IYW1028" s="351"/>
      <c r="IYX1028" s="351"/>
      <c r="IYY1028" s="351"/>
      <c r="IYZ1028" s="351"/>
      <c r="IZA1028" s="351"/>
      <c r="IZB1028" s="351"/>
      <c r="IZC1028" s="351"/>
      <c r="IZD1028" s="351"/>
      <c r="IZE1028" s="351"/>
      <c r="IZF1028" s="351"/>
      <c r="IZG1028" s="351"/>
      <c r="IZH1028" s="351"/>
      <c r="IZI1028" s="351"/>
      <c r="IZJ1028" s="351"/>
      <c r="IZK1028" s="351"/>
      <c r="IZL1028" s="351"/>
      <c r="IZM1028" s="351"/>
      <c r="IZN1028" s="351"/>
      <c r="IZO1028" s="351"/>
      <c r="IZP1028" s="351"/>
      <c r="IZQ1028" s="351"/>
      <c r="IZR1028" s="351"/>
      <c r="IZS1028" s="351"/>
      <c r="IZT1028" s="351"/>
      <c r="IZU1028" s="351"/>
      <c r="IZV1028" s="351"/>
      <c r="IZW1028" s="351"/>
      <c r="IZX1028" s="351"/>
      <c r="IZY1028" s="351"/>
      <c r="IZZ1028" s="351"/>
      <c r="JAA1028" s="351"/>
      <c r="JAB1028" s="351"/>
      <c r="JAC1028" s="351"/>
      <c r="JAD1028" s="351"/>
      <c r="JAE1028" s="351"/>
      <c r="JAF1028" s="351"/>
      <c r="JAG1028" s="351"/>
      <c r="JAH1028" s="351"/>
      <c r="JAI1028" s="351"/>
      <c r="JAJ1028" s="351"/>
      <c r="JAK1028" s="351"/>
      <c r="JAL1028" s="351"/>
      <c r="JAM1028" s="351"/>
      <c r="JAN1028" s="351"/>
      <c r="JAO1028" s="351"/>
      <c r="JAP1028" s="351"/>
      <c r="JAQ1028" s="351"/>
      <c r="JAR1028" s="351"/>
      <c r="JAS1028" s="351"/>
      <c r="JAT1028" s="351"/>
      <c r="JAU1028" s="351"/>
      <c r="JAV1028" s="351"/>
      <c r="JAW1028" s="351"/>
      <c r="JAX1028" s="351"/>
      <c r="JAY1028" s="351"/>
      <c r="JAZ1028" s="351"/>
      <c r="JBA1028" s="351"/>
      <c r="JBB1028" s="351"/>
      <c r="JBC1028" s="351"/>
      <c r="JBD1028" s="351"/>
      <c r="JBE1028" s="351"/>
      <c r="JBF1028" s="351"/>
      <c r="JBG1028" s="351"/>
      <c r="JBH1028" s="351"/>
      <c r="JBI1028" s="351"/>
      <c r="JBJ1028" s="351"/>
      <c r="JBK1028" s="351"/>
      <c r="JBL1028" s="351"/>
      <c r="JBM1028" s="351"/>
      <c r="JBN1028" s="351"/>
      <c r="JBO1028" s="351"/>
      <c r="JBP1028" s="351"/>
      <c r="JBQ1028" s="351"/>
      <c r="JBR1028" s="351"/>
      <c r="JBS1028" s="351"/>
      <c r="JBT1028" s="351"/>
      <c r="JBU1028" s="351"/>
      <c r="JBV1028" s="351"/>
      <c r="JBW1028" s="351"/>
      <c r="JBX1028" s="351"/>
      <c r="JBY1028" s="351"/>
      <c r="JBZ1028" s="351"/>
      <c r="JCA1028" s="351"/>
      <c r="JCB1028" s="351"/>
      <c r="JCC1028" s="351"/>
      <c r="JCD1028" s="351"/>
      <c r="JCE1028" s="351"/>
      <c r="JCF1028" s="351"/>
      <c r="JCG1028" s="351"/>
      <c r="JCH1028" s="351"/>
      <c r="JCI1028" s="351"/>
      <c r="JCJ1028" s="351"/>
      <c r="JCK1028" s="351"/>
      <c r="JCL1028" s="351"/>
      <c r="JCM1028" s="351"/>
      <c r="JCN1028" s="351"/>
      <c r="JCO1028" s="351"/>
      <c r="JCP1028" s="351"/>
      <c r="JCQ1028" s="351"/>
      <c r="JCR1028" s="351"/>
      <c r="JCS1028" s="351"/>
      <c r="JCT1028" s="351"/>
      <c r="JCU1028" s="351"/>
      <c r="JCV1028" s="351"/>
      <c r="JCW1028" s="351"/>
      <c r="JCX1028" s="351"/>
      <c r="JCY1028" s="351"/>
      <c r="JCZ1028" s="351"/>
      <c r="JDA1028" s="351"/>
      <c r="JDB1028" s="351"/>
      <c r="JDC1028" s="351"/>
      <c r="JDD1028" s="351"/>
      <c r="JDE1028" s="351"/>
      <c r="JDF1028" s="351"/>
      <c r="JDG1028" s="351"/>
      <c r="JDH1028" s="351"/>
      <c r="JDI1028" s="351"/>
      <c r="JDJ1028" s="351"/>
      <c r="JDK1028" s="351"/>
      <c r="JDL1028" s="351"/>
      <c r="JDM1028" s="351"/>
      <c r="JDN1028" s="351"/>
      <c r="JDO1028" s="351"/>
      <c r="JDP1028" s="351"/>
      <c r="JDQ1028" s="351"/>
      <c r="JDR1028" s="351"/>
      <c r="JDS1028" s="351"/>
      <c r="JDT1028" s="351"/>
      <c r="JDU1028" s="351"/>
      <c r="JDV1028" s="351"/>
      <c r="JDW1028" s="351"/>
      <c r="JDX1028" s="351"/>
      <c r="JDY1028" s="351"/>
      <c r="JDZ1028" s="351"/>
      <c r="JEA1028" s="351"/>
      <c r="JEB1028" s="351"/>
      <c r="JEC1028" s="351"/>
      <c r="JED1028" s="351"/>
      <c r="JEE1028" s="351"/>
      <c r="JEF1028" s="351"/>
      <c r="JEG1028" s="351"/>
      <c r="JEH1028" s="351"/>
      <c r="JEI1028" s="351"/>
      <c r="JEJ1028" s="351"/>
      <c r="JEK1028" s="351"/>
      <c r="JEL1028" s="351"/>
      <c r="JEM1028" s="351"/>
      <c r="JEN1028" s="351"/>
      <c r="JEO1028" s="351"/>
      <c r="JEP1028" s="351"/>
      <c r="JEQ1028" s="351"/>
      <c r="JER1028" s="351"/>
      <c r="JES1028" s="351"/>
      <c r="JET1028" s="351"/>
      <c r="JEU1028" s="351"/>
      <c r="JEV1028" s="351"/>
      <c r="JEW1028" s="351"/>
      <c r="JEX1028" s="351"/>
      <c r="JEY1028" s="351"/>
      <c r="JEZ1028" s="351"/>
      <c r="JFA1028" s="351"/>
      <c r="JFB1028" s="351"/>
      <c r="JFC1028" s="351"/>
      <c r="JFD1028" s="351"/>
      <c r="JFE1028" s="351"/>
      <c r="JFF1028" s="351"/>
      <c r="JFG1028" s="351"/>
      <c r="JFH1028" s="351"/>
      <c r="JFI1028" s="351"/>
      <c r="JFJ1028" s="351"/>
      <c r="JFK1028" s="351"/>
      <c r="JFL1028" s="351"/>
      <c r="JFM1028" s="351"/>
      <c r="JFN1028" s="351"/>
      <c r="JFO1028" s="351"/>
      <c r="JFP1028" s="351"/>
      <c r="JFQ1028" s="351"/>
      <c r="JFR1028" s="351"/>
      <c r="JFS1028" s="351"/>
      <c r="JFT1028" s="351"/>
      <c r="JFU1028" s="351"/>
      <c r="JFV1028" s="351"/>
      <c r="JFW1028" s="351"/>
      <c r="JFX1028" s="351"/>
      <c r="JFY1028" s="351"/>
      <c r="JFZ1028" s="351"/>
      <c r="JGA1028" s="351"/>
      <c r="JGB1028" s="351"/>
      <c r="JGC1028" s="351"/>
      <c r="JGD1028" s="351"/>
      <c r="JGE1028" s="351"/>
      <c r="JGF1028" s="351"/>
      <c r="JGG1028" s="351"/>
      <c r="JGH1028" s="351"/>
      <c r="JGI1028" s="351"/>
      <c r="JGJ1028" s="351"/>
      <c r="JGK1028" s="351"/>
      <c r="JGL1028" s="351"/>
      <c r="JGM1028" s="351"/>
      <c r="JGN1028" s="351"/>
      <c r="JGO1028" s="351"/>
      <c r="JGP1028" s="351"/>
      <c r="JGQ1028" s="351"/>
      <c r="JGR1028" s="351"/>
      <c r="JGS1028" s="351"/>
      <c r="JGT1028" s="351"/>
      <c r="JGU1028" s="351"/>
      <c r="JGV1028" s="351"/>
      <c r="JGW1028" s="351"/>
      <c r="JGX1028" s="351"/>
      <c r="JGY1028" s="351"/>
      <c r="JGZ1028" s="351"/>
      <c r="JHA1028" s="351"/>
      <c r="JHB1028" s="351"/>
      <c r="JHC1028" s="351"/>
      <c r="JHD1028" s="351"/>
      <c r="JHE1028" s="351"/>
      <c r="JHF1028" s="351"/>
      <c r="JHG1028" s="351"/>
      <c r="JHH1028" s="351"/>
      <c r="JHI1028" s="351"/>
      <c r="JHJ1028" s="351"/>
      <c r="JHK1028" s="351"/>
      <c r="JHL1028" s="351"/>
      <c r="JHM1028" s="351"/>
      <c r="JHN1028" s="351"/>
      <c r="JHO1028" s="351"/>
      <c r="JHP1028" s="351"/>
      <c r="JHQ1028" s="351"/>
      <c r="JHR1028" s="351"/>
      <c r="JHS1028" s="351"/>
      <c r="JHT1028" s="351"/>
      <c r="JHU1028" s="351"/>
      <c r="JHV1028" s="351"/>
      <c r="JHW1028" s="351"/>
      <c r="JHX1028" s="351"/>
      <c r="JHY1028" s="351"/>
      <c r="JHZ1028" s="351"/>
      <c r="JIA1028" s="351"/>
      <c r="JIB1028" s="351"/>
      <c r="JIC1028" s="351"/>
      <c r="JID1028" s="351"/>
      <c r="JIE1028" s="351"/>
      <c r="JIF1028" s="351"/>
      <c r="JIG1028" s="351"/>
      <c r="JIH1028" s="351"/>
      <c r="JII1028" s="351"/>
      <c r="JIJ1028" s="351"/>
      <c r="JIK1028" s="351"/>
      <c r="JIL1028" s="351"/>
      <c r="JIM1028" s="351"/>
      <c r="JIN1028" s="351"/>
      <c r="JIO1028" s="351"/>
      <c r="JIP1028" s="351"/>
      <c r="JIQ1028" s="351"/>
      <c r="JIR1028" s="351"/>
      <c r="JIS1028" s="351"/>
      <c r="JIT1028" s="351"/>
      <c r="JIU1028" s="351"/>
      <c r="JIV1028" s="351"/>
      <c r="JIW1028" s="351"/>
      <c r="JIX1028" s="351"/>
      <c r="JIY1028" s="351"/>
      <c r="JIZ1028" s="351"/>
      <c r="JJA1028" s="351"/>
      <c r="JJB1028" s="351"/>
      <c r="JJC1028" s="351"/>
      <c r="JJD1028" s="351"/>
      <c r="JJE1028" s="351"/>
      <c r="JJF1028" s="351"/>
      <c r="JJG1028" s="351"/>
      <c r="JJH1028" s="351"/>
      <c r="JJI1028" s="351"/>
      <c r="JJJ1028" s="351"/>
      <c r="JJK1028" s="351"/>
      <c r="JJL1028" s="351"/>
      <c r="JJM1028" s="351"/>
      <c r="JJN1028" s="351"/>
      <c r="JJO1028" s="351"/>
      <c r="JJP1028" s="351"/>
      <c r="JJQ1028" s="351"/>
      <c r="JJR1028" s="351"/>
      <c r="JJS1028" s="351"/>
      <c r="JJT1028" s="351"/>
      <c r="JJU1028" s="351"/>
      <c r="JJV1028" s="351"/>
      <c r="JJW1028" s="351"/>
      <c r="JJX1028" s="351"/>
      <c r="JJY1028" s="351"/>
      <c r="JJZ1028" s="351"/>
      <c r="JKA1028" s="351"/>
      <c r="JKB1028" s="351"/>
      <c r="JKC1028" s="351"/>
      <c r="JKD1028" s="351"/>
      <c r="JKE1028" s="351"/>
      <c r="JKF1028" s="351"/>
      <c r="JKG1028" s="351"/>
      <c r="JKH1028" s="351"/>
      <c r="JKI1028" s="351"/>
      <c r="JKJ1028" s="351"/>
      <c r="JKK1028" s="351"/>
      <c r="JKL1028" s="351"/>
      <c r="JKM1028" s="351"/>
      <c r="JKN1028" s="351"/>
      <c r="JKO1028" s="351"/>
      <c r="JKP1028" s="351"/>
      <c r="JKQ1028" s="351"/>
      <c r="JKR1028" s="351"/>
      <c r="JKS1028" s="351"/>
      <c r="JKT1028" s="351"/>
      <c r="JKU1028" s="351"/>
      <c r="JKV1028" s="351"/>
      <c r="JKW1028" s="351"/>
      <c r="JKX1028" s="351"/>
      <c r="JKY1028" s="351"/>
      <c r="JKZ1028" s="351"/>
      <c r="JLA1028" s="351"/>
      <c r="JLB1028" s="351"/>
      <c r="JLC1028" s="351"/>
      <c r="JLD1028" s="351"/>
      <c r="JLE1028" s="351"/>
      <c r="JLF1028" s="351"/>
      <c r="JLG1028" s="351"/>
      <c r="JLH1028" s="351"/>
      <c r="JLI1028" s="351"/>
      <c r="JLJ1028" s="351"/>
      <c r="JLK1028" s="351"/>
      <c r="JLL1028" s="351"/>
      <c r="JLM1028" s="351"/>
      <c r="JLN1028" s="351"/>
      <c r="JLO1028" s="351"/>
      <c r="JLP1028" s="351"/>
      <c r="JLQ1028" s="351"/>
      <c r="JLR1028" s="351"/>
      <c r="JLS1028" s="351"/>
      <c r="JLT1028" s="351"/>
      <c r="JLU1028" s="351"/>
      <c r="JLV1028" s="351"/>
      <c r="JLW1028" s="351"/>
      <c r="JLX1028" s="351"/>
      <c r="JLY1028" s="351"/>
      <c r="JLZ1028" s="351"/>
      <c r="JMA1028" s="351"/>
      <c r="JMB1028" s="351"/>
      <c r="JMC1028" s="351"/>
      <c r="JMD1028" s="351"/>
      <c r="JME1028" s="351"/>
      <c r="JMF1028" s="351"/>
      <c r="JMG1028" s="351"/>
      <c r="JMH1028" s="351"/>
      <c r="JMI1028" s="351"/>
      <c r="JMJ1028" s="351"/>
      <c r="JMK1028" s="351"/>
      <c r="JML1028" s="351"/>
      <c r="JMM1028" s="351"/>
      <c r="JMN1028" s="351"/>
      <c r="JMO1028" s="351"/>
      <c r="JMP1028" s="351"/>
      <c r="JMQ1028" s="351"/>
      <c r="JMR1028" s="351"/>
      <c r="JMS1028" s="351"/>
      <c r="JMT1028" s="351"/>
      <c r="JMU1028" s="351"/>
      <c r="JMV1028" s="351"/>
      <c r="JMW1028" s="351"/>
      <c r="JMX1028" s="351"/>
      <c r="JMY1028" s="351"/>
      <c r="JMZ1028" s="351"/>
      <c r="JNA1028" s="351"/>
      <c r="JNB1028" s="351"/>
      <c r="JNC1028" s="351"/>
      <c r="JND1028" s="351"/>
      <c r="JNE1028" s="351"/>
      <c r="JNF1028" s="351"/>
      <c r="JNG1028" s="351"/>
      <c r="JNH1028" s="351"/>
      <c r="JNI1028" s="351"/>
      <c r="JNJ1028" s="351"/>
      <c r="JNK1028" s="351"/>
      <c r="JNL1028" s="351"/>
      <c r="JNM1028" s="351"/>
      <c r="JNN1028" s="351"/>
      <c r="JNO1028" s="351"/>
      <c r="JNP1028" s="351"/>
      <c r="JNQ1028" s="351"/>
      <c r="JNR1028" s="351"/>
      <c r="JNS1028" s="351"/>
      <c r="JNT1028" s="351"/>
      <c r="JNU1028" s="351"/>
      <c r="JNV1028" s="351"/>
      <c r="JNW1028" s="351"/>
      <c r="JNX1028" s="351"/>
      <c r="JNY1028" s="351"/>
      <c r="JNZ1028" s="351"/>
      <c r="JOA1028" s="351"/>
      <c r="JOB1028" s="351"/>
      <c r="JOC1028" s="351"/>
      <c r="JOD1028" s="351"/>
      <c r="JOE1028" s="351"/>
      <c r="JOF1028" s="351"/>
      <c r="JOG1028" s="351"/>
      <c r="JOH1028" s="351"/>
      <c r="JOI1028" s="351"/>
      <c r="JOJ1028" s="351"/>
      <c r="JOK1028" s="351"/>
      <c r="JOL1028" s="351"/>
      <c r="JOM1028" s="351"/>
      <c r="JON1028" s="351"/>
      <c r="JOO1028" s="351"/>
      <c r="JOP1028" s="351"/>
      <c r="JOQ1028" s="351"/>
      <c r="JOR1028" s="351"/>
      <c r="JOS1028" s="351"/>
      <c r="JOT1028" s="351"/>
      <c r="JOU1028" s="351"/>
      <c r="JOV1028" s="351"/>
      <c r="JOW1028" s="351"/>
      <c r="JOX1028" s="351"/>
      <c r="JOY1028" s="351"/>
      <c r="JOZ1028" s="351"/>
      <c r="JPA1028" s="351"/>
      <c r="JPB1028" s="351"/>
      <c r="JPC1028" s="351"/>
      <c r="JPD1028" s="351"/>
      <c r="JPE1028" s="351"/>
      <c r="JPF1028" s="351"/>
      <c r="JPG1028" s="351"/>
      <c r="JPH1028" s="351"/>
      <c r="JPI1028" s="351"/>
      <c r="JPJ1028" s="351"/>
      <c r="JPK1028" s="351"/>
      <c r="JPL1028" s="351"/>
      <c r="JPM1028" s="351"/>
      <c r="JPN1028" s="351"/>
      <c r="JPO1028" s="351"/>
      <c r="JPP1028" s="351"/>
      <c r="JPQ1028" s="351"/>
      <c r="JPR1028" s="351"/>
      <c r="JPS1028" s="351"/>
      <c r="JPT1028" s="351"/>
      <c r="JPU1028" s="351"/>
      <c r="JPV1028" s="351"/>
      <c r="JPW1028" s="351"/>
      <c r="JPX1028" s="351"/>
      <c r="JPY1028" s="351"/>
      <c r="JPZ1028" s="351"/>
      <c r="JQA1028" s="351"/>
      <c r="JQB1028" s="351"/>
      <c r="JQC1028" s="351"/>
      <c r="JQD1028" s="351"/>
      <c r="JQE1028" s="351"/>
      <c r="JQF1028" s="351"/>
      <c r="JQG1028" s="351"/>
      <c r="JQH1028" s="351"/>
      <c r="JQI1028" s="351"/>
      <c r="JQJ1028" s="351"/>
      <c r="JQK1028" s="351"/>
      <c r="JQL1028" s="351"/>
      <c r="JQM1028" s="351"/>
      <c r="JQN1028" s="351"/>
      <c r="JQO1028" s="351"/>
      <c r="JQP1028" s="351"/>
      <c r="JQQ1028" s="351"/>
      <c r="JQR1028" s="351"/>
      <c r="JQS1028" s="351"/>
      <c r="JQT1028" s="351"/>
      <c r="JQU1028" s="351"/>
      <c r="JQV1028" s="351"/>
      <c r="JQW1028" s="351"/>
      <c r="JQX1028" s="351"/>
      <c r="JQY1028" s="351"/>
      <c r="JQZ1028" s="351"/>
      <c r="JRA1028" s="351"/>
      <c r="JRB1028" s="351"/>
      <c r="JRC1028" s="351"/>
      <c r="JRD1028" s="351"/>
      <c r="JRE1028" s="351"/>
      <c r="JRF1028" s="351"/>
      <c r="JRG1028" s="351"/>
      <c r="JRH1028" s="351"/>
      <c r="JRI1028" s="351"/>
      <c r="JRJ1028" s="351"/>
      <c r="JRK1028" s="351"/>
      <c r="JRL1028" s="351"/>
      <c r="JRM1028" s="351"/>
      <c r="JRN1028" s="351"/>
      <c r="JRO1028" s="351"/>
      <c r="JRP1028" s="351"/>
      <c r="JRQ1028" s="351"/>
      <c r="JRR1028" s="351"/>
      <c r="JRS1028" s="351"/>
      <c r="JRT1028" s="351"/>
      <c r="JRU1028" s="351"/>
      <c r="JRV1028" s="351"/>
      <c r="JRW1028" s="351"/>
      <c r="JRX1028" s="351"/>
      <c r="JRY1028" s="351"/>
      <c r="JRZ1028" s="351"/>
      <c r="JSA1028" s="351"/>
      <c r="JSB1028" s="351"/>
      <c r="JSC1028" s="351"/>
      <c r="JSD1028" s="351"/>
      <c r="JSE1028" s="351"/>
      <c r="JSF1028" s="351"/>
      <c r="JSG1028" s="351"/>
      <c r="JSH1028" s="351"/>
      <c r="JSI1028" s="351"/>
      <c r="JSJ1028" s="351"/>
      <c r="JSK1028" s="351"/>
      <c r="JSL1028" s="351"/>
      <c r="JSM1028" s="351"/>
      <c r="JSN1028" s="351"/>
      <c r="JSO1028" s="351"/>
      <c r="JSP1028" s="351"/>
      <c r="JSQ1028" s="351"/>
      <c r="JSR1028" s="351"/>
      <c r="JSS1028" s="351"/>
      <c r="JST1028" s="351"/>
      <c r="JSU1028" s="351"/>
      <c r="JSV1028" s="351"/>
      <c r="JSW1028" s="351"/>
      <c r="JSX1028" s="351"/>
      <c r="JSY1028" s="351"/>
      <c r="JSZ1028" s="351"/>
      <c r="JTA1028" s="351"/>
      <c r="JTB1028" s="351"/>
      <c r="JTC1028" s="351"/>
      <c r="JTD1028" s="351"/>
      <c r="JTE1028" s="351"/>
      <c r="JTF1028" s="351"/>
      <c r="JTG1028" s="351"/>
      <c r="JTH1028" s="351"/>
      <c r="JTI1028" s="351"/>
      <c r="JTJ1028" s="351"/>
      <c r="JTK1028" s="351"/>
      <c r="JTL1028" s="351"/>
      <c r="JTM1028" s="351"/>
      <c r="JTN1028" s="351"/>
      <c r="JTO1028" s="351"/>
      <c r="JTP1028" s="351"/>
      <c r="JTQ1028" s="351"/>
      <c r="JTR1028" s="351"/>
      <c r="JTS1028" s="351"/>
      <c r="JTT1028" s="351"/>
      <c r="JTU1028" s="351"/>
      <c r="JTV1028" s="351"/>
      <c r="JTW1028" s="351"/>
      <c r="JTX1028" s="351"/>
      <c r="JTY1028" s="351"/>
      <c r="JTZ1028" s="351"/>
      <c r="JUA1028" s="351"/>
      <c r="JUB1028" s="351"/>
      <c r="JUC1028" s="351"/>
      <c r="JUD1028" s="351"/>
      <c r="JUE1028" s="351"/>
      <c r="JUF1028" s="351"/>
      <c r="JUG1028" s="351"/>
      <c r="JUH1028" s="351"/>
      <c r="JUI1028" s="351"/>
      <c r="JUJ1028" s="351"/>
      <c r="JUK1028" s="351"/>
      <c r="JUL1028" s="351"/>
      <c r="JUM1028" s="351"/>
      <c r="JUN1028" s="351"/>
      <c r="JUO1028" s="351"/>
      <c r="JUP1028" s="351"/>
      <c r="JUQ1028" s="351"/>
      <c r="JUR1028" s="351"/>
      <c r="JUS1028" s="351"/>
      <c r="JUT1028" s="351"/>
      <c r="JUU1028" s="351"/>
      <c r="JUV1028" s="351"/>
      <c r="JUW1028" s="351"/>
      <c r="JUX1028" s="351"/>
      <c r="JUY1028" s="351"/>
      <c r="JUZ1028" s="351"/>
      <c r="JVA1028" s="351"/>
      <c r="JVB1028" s="351"/>
      <c r="JVC1028" s="351"/>
      <c r="JVD1028" s="351"/>
      <c r="JVE1028" s="351"/>
      <c r="JVF1028" s="351"/>
      <c r="JVG1028" s="351"/>
      <c r="JVH1028" s="351"/>
      <c r="JVI1028" s="351"/>
      <c r="JVJ1028" s="351"/>
      <c r="JVK1028" s="351"/>
      <c r="JVL1028" s="351"/>
      <c r="JVM1028" s="351"/>
      <c r="JVN1028" s="351"/>
      <c r="JVO1028" s="351"/>
      <c r="JVP1028" s="351"/>
      <c r="JVQ1028" s="351"/>
      <c r="JVR1028" s="351"/>
      <c r="JVS1028" s="351"/>
      <c r="JVT1028" s="351"/>
      <c r="JVU1028" s="351"/>
      <c r="JVV1028" s="351"/>
      <c r="JVW1028" s="351"/>
      <c r="JVX1028" s="351"/>
      <c r="JVY1028" s="351"/>
      <c r="JVZ1028" s="351"/>
      <c r="JWA1028" s="351"/>
      <c r="JWB1028" s="351"/>
      <c r="JWC1028" s="351"/>
      <c r="JWD1028" s="351"/>
      <c r="JWE1028" s="351"/>
      <c r="JWF1028" s="351"/>
      <c r="JWG1028" s="351"/>
      <c r="JWH1028" s="351"/>
      <c r="JWI1028" s="351"/>
      <c r="JWJ1028" s="351"/>
      <c r="JWK1028" s="351"/>
      <c r="JWL1028" s="351"/>
      <c r="JWM1028" s="351"/>
      <c r="JWN1028" s="351"/>
      <c r="JWO1028" s="351"/>
      <c r="JWP1028" s="351"/>
      <c r="JWQ1028" s="351"/>
      <c r="JWR1028" s="351"/>
      <c r="JWS1028" s="351"/>
      <c r="JWT1028" s="351"/>
      <c r="JWU1028" s="351"/>
      <c r="JWV1028" s="351"/>
      <c r="JWW1028" s="351"/>
      <c r="JWX1028" s="351"/>
      <c r="JWY1028" s="351"/>
      <c r="JWZ1028" s="351"/>
      <c r="JXA1028" s="351"/>
      <c r="JXB1028" s="351"/>
      <c r="JXC1028" s="351"/>
      <c r="JXD1028" s="351"/>
      <c r="JXE1028" s="351"/>
      <c r="JXF1028" s="351"/>
      <c r="JXG1028" s="351"/>
      <c r="JXH1028" s="351"/>
      <c r="JXI1028" s="351"/>
      <c r="JXJ1028" s="351"/>
      <c r="JXK1028" s="351"/>
      <c r="JXL1028" s="351"/>
      <c r="JXM1028" s="351"/>
      <c r="JXN1028" s="351"/>
      <c r="JXO1028" s="351"/>
      <c r="JXP1028" s="351"/>
      <c r="JXQ1028" s="351"/>
      <c r="JXR1028" s="351"/>
      <c r="JXS1028" s="351"/>
      <c r="JXT1028" s="351"/>
      <c r="JXU1028" s="351"/>
      <c r="JXV1028" s="351"/>
      <c r="JXW1028" s="351"/>
      <c r="JXX1028" s="351"/>
      <c r="JXY1028" s="351"/>
      <c r="JXZ1028" s="351"/>
      <c r="JYA1028" s="351"/>
      <c r="JYB1028" s="351"/>
      <c r="JYC1028" s="351"/>
      <c r="JYD1028" s="351"/>
      <c r="JYE1028" s="351"/>
      <c r="JYF1028" s="351"/>
      <c r="JYG1028" s="351"/>
      <c r="JYH1028" s="351"/>
      <c r="JYI1028" s="351"/>
      <c r="JYJ1028" s="351"/>
      <c r="JYK1028" s="351"/>
      <c r="JYL1028" s="351"/>
      <c r="JYM1028" s="351"/>
      <c r="JYN1028" s="351"/>
      <c r="JYO1028" s="351"/>
      <c r="JYP1028" s="351"/>
      <c r="JYQ1028" s="351"/>
      <c r="JYR1028" s="351"/>
      <c r="JYS1028" s="351"/>
      <c r="JYT1028" s="351"/>
      <c r="JYU1028" s="351"/>
      <c r="JYV1028" s="351"/>
      <c r="JYW1028" s="351"/>
      <c r="JYX1028" s="351"/>
      <c r="JYY1028" s="351"/>
      <c r="JYZ1028" s="351"/>
      <c r="JZA1028" s="351"/>
      <c r="JZB1028" s="351"/>
      <c r="JZC1028" s="351"/>
      <c r="JZD1028" s="351"/>
      <c r="JZE1028" s="351"/>
      <c r="JZF1028" s="351"/>
      <c r="JZG1028" s="351"/>
      <c r="JZH1028" s="351"/>
      <c r="JZI1028" s="351"/>
      <c r="JZJ1028" s="351"/>
      <c r="JZK1028" s="351"/>
      <c r="JZL1028" s="351"/>
      <c r="JZM1028" s="351"/>
      <c r="JZN1028" s="351"/>
      <c r="JZO1028" s="351"/>
      <c r="JZP1028" s="351"/>
      <c r="JZQ1028" s="351"/>
      <c r="JZR1028" s="351"/>
      <c r="JZS1028" s="351"/>
      <c r="JZT1028" s="351"/>
      <c r="JZU1028" s="351"/>
      <c r="JZV1028" s="351"/>
      <c r="JZW1028" s="351"/>
      <c r="JZX1028" s="351"/>
      <c r="JZY1028" s="351"/>
      <c r="JZZ1028" s="351"/>
      <c r="KAA1028" s="351"/>
      <c r="KAB1028" s="351"/>
      <c r="KAC1028" s="351"/>
      <c r="KAD1028" s="351"/>
      <c r="KAE1028" s="351"/>
      <c r="KAF1028" s="351"/>
      <c r="KAG1028" s="351"/>
      <c r="KAH1028" s="351"/>
      <c r="KAI1028" s="351"/>
      <c r="KAJ1028" s="351"/>
      <c r="KAK1028" s="351"/>
      <c r="KAL1028" s="351"/>
      <c r="KAM1028" s="351"/>
      <c r="KAN1028" s="351"/>
      <c r="KAO1028" s="351"/>
      <c r="KAP1028" s="351"/>
      <c r="KAQ1028" s="351"/>
      <c r="KAR1028" s="351"/>
      <c r="KAS1028" s="351"/>
      <c r="KAT1028" s="351"/>
      <c r="KAU1028" s="351"/>
      <c r="KAV1028" s="351"/>
      <c r="KAW1028" s="351"/>
      <c r="KAX1028" s="351"/>
      <c r="KAY1028" s="351"/>
      <c r="KAZ1028" s="351"/>
      <c r="KBA1028" s="351"/>
      <c r="KBB1028" s="351"/>
      <c r="KBC1028" s="351"/>
      <c r="KBD1028" s="351"/>
      <c r="KBE1028" s="351"/>
      <c r="KBF1028" s="351"/>
      <c r="KBG1028" s="351"/>
      <c r="KBH1028" s="351"/>
      <c r="KBI1028" s="351"/>
      <c r="KBJ1028" s="351"/>
      <c r="KBK1028" s="351"/>
      <c r="KBL1028" s="351"/>
      <c r="KBM1028" s="351"/>
      <c r="KBN1028" s="351"/>
      <c r="KBO1028" s="351"/>
      <c r="KBP1028" s="351"/>
      <c r="KBQ1028" s="351"/>
      <c r="KBR1028" s="351"/>
      <c r="KBS1028" s="351"/>
      <c r="KBT1028" s="351"/>
      <c r="KBU1028" s="351"/>
      <c r="KBV1028" s="351"/>
      <c r="KBW1028" s="351"/>
      <c r="KBX1028" s="351"/>
      <c r="KBY1028" s="351"/>
      <c r="KBZ1028" s="351"/>
      <c r="KCA1028" s="351"/>
      <c r="KCB1028" s="351"/>
      <c r="KCC1028" s="351"/>
      <c r="KCD1028" s="351"/>
      <c r="KCE1028" s="351"/>
      <c r="KCF1028" s="351"/>
      <c r="KCG1028" s="351"/>
      <c r="KCH1028" s="351"/>
      <c r="KCI1028" s="351"/>
      <c r="KCJ1028" s="351"/>
      <c r="KCK1028" s="351"/>
      <c r="KCL1028" s="351"/>
      <c r="KCM1028" s="351"/>
      <c r="KCN1028" s="351"/>
      <c r="KCO1028" s="351"/>
      <c r="KCP1028" s="351"/>
      <c r="KCQ1028" s="351"/>
      <c r="KCR1028" s="351"/>
      <c r="KCS1028" s="351"/>
      <c r="KCT1028" s="351"/>
      <c r="KCU1028" s="351"/>
      <c r="KCV1028" s="351"/>
      <c r="KCW1028" s="351"/>
      <c r="KCX1028" s="351"/>
      <c r="KCY1028" s="351"/>
      <c r="KCZ1028" s="351"/>
      <c r="KDA1028" s="351"/>
      <c r="KDB1028" s="351"/>
      <c r="KDC1028" s="351"/>
      <c r="KDD1028" s="351"/>
      <c r="KDE1028" s="351"/>
      <c r="KDF1028" s="351"/>
      <c r="KDG1028" s="351"/>
      <c r="KDH1028" s="351"/>
      <c r="KDI1028" s="351"/>
      <c r="KDJ1028" s="351"/>
      <c r="KDK1028" s="351"/>
      <c r="KDL1028" s="351"/>
      <c r="KDM1028" s="351"/>
      <c r="KDN1028" s="351"/>
      <c r="KDO1028" s="351"/>
      <c r="KDP1028" s="351"/>
      <c r="KDQ1028" s="351"/>
      <c r="KDR1028" s="351"/>
      <c r="KDS1028" s="351"/>
      <c r="KDT1028" s="351"/>
      <c r="KDU1028" s="351"/>
      <c r="KDV1028" s="351"/>
      <c r="KDW1028" s="351"/>
      <c r="KDX1028" s="351"/>
      <c r="KDY1028" s="351"/>
      <c r="KDZ1028" s="351"/>
      <c r="KEA1028" s="351"/>
      <c r="KEB1028" s="351"/>
      <c r="KEC1028" s="351"/>
      <c r="KED1028" s="351"/>
      <c r="KEE1028" s="351"/>
      <c r="KEF1028" s="351"/>
      <c r="KEG1028" s="351"/>
      <c r="KEH1028" s="351"/>
      <c r="KEI1028" s="351"/>
      <c r="KEJ1028" s="351"/>
      <c r="KEK1028" s="351"/>
      <c r="KEL1028" s="351"/>
      <c r="KEM1028" s="351"/>
      <c r="KEN1028" s="351"/>
      <c r="KEO1028" s="351"/>
      <c r="KEP1028" s="351"/>
      <c r="KEQ1028" s="351"/>
      <c r="KER1028" s="351"/>
      <c r="KES1028" s="351"/>
      <c r="KET1028" s="351"/>
      <c r="KEU1028" s="351"/>
      <c r="KEV1028" s="351"/>
      <c r="KEW1028" s="351"/>
      <c r="KEX1028" s="351"/>
      <c r="KEY1028" s="351"/>
      <c r="KEZ1028" s="351"/>
      <c r="KFA1028" s="351"/>
      <c r="KFB1028" s="351"/>
      <c r="KFC1028" s="351"/>
      <c r="KFD1028" s="351"/>
      <c r="KFE1028" s="351"/>
      <c r="KFF1028" s="351"/>
      <c r="KFG1028" s="351"/>
      <c r="KFH1028" s="351"/>
      <c r="KFI1028" s="351"/>
      <c r="KFJ1028" s="351"/>
      <c r="KFK1028" s="351"/>
      <c r="KFL1028" s="351"/>
      <c r="KFM1028" s="351"/>
      <c r="KFN1028" s="351"/>
      <c r="KFO1028" s="351"/>
      <c r="KFP1028" s="351"/>
      <c r="KFQ1028" s="351"/>
      <c r="KFR1028" s="351"/>
      <c r="KFS1028" s="351"/>
      <c r="KFT1028" s="351"/>
      <c r="KFU1028" s="351"/>
      <c r="KFV1028" s="351"/>
      <c r="KFW1028" s="351"/>
      <c r="KFX1028" s="351"/>
      <c r="KFY1028" s="351"/>
      <c r="KFZ1028" s="351"/>
      <c r="KGA1028" s="351"/>
      <c r="KGB1028" s="351"/>
      <c r="KGC1028" s="351"/>
      <c r="KGD1028" s="351"/>
      <c r="KGE1028" s="351"/>
      <c r="KGF1028" s="351"/>
      <c r="KGG1028" s="351"/>
      <c r="KGH1028" s="351"/>
      <c r="KGI1028" s="351"/>
      <c r="KGJ1028" s="351"/>
      <c r="KGK1028" s="351"/>
      <c r="KGL1028" s="351"/>
      <c r="KGM1028" s="351"/>
      <c r="KGN1028" s="351"/>
      <c r="KGO1028" s="351"/>
      <c r="KGP1028" s="351"/>
      <c r="KGQ1028" s="351"/>
      <c r="KGR1028" s="351"/>
      <c r="KGS1028" s="351"/>
      <c r="KGT1028" s="351"/>
      <c r="KGU1028" s="351"/>
      <c r="KGV1028" s="351"/>
      <c r="KGW1028" s="351"/>
      <c r="KGX1028" s="351"/>
      <c r="KGY1028" s="351"/>
      <c r="KGZ1028" s="351"/>
      <c r="KHA1028" s="351"/>
      <c r="KHB1028" s="351"/>
      <c r="KHC1028" s="351"/>
      <c r="KHD1028" s="351"/>
      <c r="KHE1028" s="351"/>
      <c r="KHF1028" s="351"/>
      <c r="KHG1028" s="351"/>
      <c r="KHH1028" s="351"/>
      <c r="KHI1028" s="351"/>
      <c r="KHJ1028" s="351"/>
      <c r="KHK1028" s="351"/>
      <c r="KHL1028" s="351"/>
      <c r="KHM1028" s="351"/>
      <c r="KHN1028" s="351"/>
      <c r="KHO1028" s="351"/>
      <c r="KHP1028" s="351"/>
      <c r="KHQ1028" s="351"/>
      <c r="KHR1028" s="351"/>
      <c r="KHS1028" s="351"/>
      <c r="KHT1028" s="351"/>
      <c r="KHU1028" s="351"/>
      <c r="KHV1028" s="351"/>
      <c r="KHW1028" s="351"/>
      <c r="KHX1028" s="351"/>
      <c r="KHY1028" s="351"/>
      <c r="KHZ1028" s="351"/>
      <c r="KIA1028" s="351"/>
      <c r="KIB1028" s="351"/>
      <c r="KIC1028" s="351"/>
      <c r="KID1028" s="351"/>
      <c r="KIE1028" s="351"/>
      <c r="KIF1028" s="351"/>
      <c r="KIG1028" s="351"/>
      <c r="KIH1028" s="351"/>
      <c r="KII1028" s="351"/>
      <c r="KIJ1028" s="351"/>
      <c r="KIK1028" s="351"/>
      <c r="KIL1028" s="351"/>
      <c r="KIM1028" s="351"/>
      <c r="KIN1028" s="351"/>
      <c r="KIO1028" s="351"/>
      <c r="KIP1028" s="351"/>
      <c r="KIQ1028" s="351"/>
      <c r="KIR1028" s="351"/>
      <c r="KIS1028" s="351"/>
      <c r="KIT1028" s="351"/>
      <c r="KIU1028" s="351"/>
      <c r="KIV1028" s="351"/>
      <c r="KIW1028" s="351"/>
      <c r="KIX1028" s="351"/>
      <c r="KIY1028" s="351"/>
      <c r="KIZ1028" s="351"/>
      <c r="KJA1028" s="351"/>
      <c r="KJB1028" s="351"/>
      <c r="KJC1028" s="351"/>
      <c r="KJD1028" s="351"/>
      <c r="KJE1028" s="351"/>
      <c r="KJF1028" s="351"/>
      <c r="KJG1028" s="351"/>
      <c r="KJH1028" s="351"/>
      <c r="KJI1028" s="351"/>
      <c r="KJJ1028" s="351"/>
      <c r="KJK1028" s="351"/>
      <c r="KJL1028" s="351"/>
      <c r="KJM1028" s="351"/>
      <c r="KJN1028" s="351"/>
      <c r="KJO1028" s="351"/>
      <c r="KJP1028" s="351"/>
      <c r="KJQ1028" s="351"/>
      <c r="KJR1028" s="351"/>
      <c r="KJS1028" s="351"/>
      <c r="KJT1028" s="351"/>
      <c r="KJU1028" s="351"/>
      <c r="KJV1028" s="351"/>
      <c r="KJW1028" s="351"/>
      <c r="KJX1028" s="351"/>
      <c r="KJY1028" s="351"/>
      <c r="KJZ1028" s="351"/>
      <c r="KKA1028" s="351"/>
      <c r="KKB1028" s="351"/>
      <c r="KKC1028" s="351"/>
      <c r="KKD1028" s="351"/>
      <c r="KKE1028" s="351"/>
      <c r="KKF1028" s="351"/>
      <c r="KKG1028" s="351"/>
      <c r="KKH1028" s="351"/>
      <c r="KKI1028" s="351"/>
      <c r="KKJ1028" s="351"/>
      <c r="KKK1028" s="351"/>
      <c r="KKL1028" s="351"/>
      <c r="KKM1028" s="351"/>
      <c r="KKN1028" s="351"/>
      <c r="KKO1028" s="351"/>
      <c r="KKP1028" s="351"/>
      <c r="KKQ1028" s="351"/>
      <c r="KKR1028" s="351"/>
      <c r="KKS1028" s="351"/>
      <c r="KKT1028" s="351"/>
      <c r="KKU1028" s="351"/>
      <c r="KKV1028" s="351"/>
      <c r="KKW1028" s="351"/>
      <c r="KKX1028" s="351"/>
      <c r="KKY1028" s="351"/>
      <c r="KKZ1028" s="351"/>
      <c r="KLA1028" s="351"/>
      <c r="KLB1028" s="351"/>
      <c r="KLC1028" s="351"/>
      <c r="KLD1028" s="351"/>
      <c r="KLE1028" s="351"/>
      <c r="KLF1028" s="351"/>
      <c r="KLG1028" s="351"/>
      <c r="KLH1028" s="351"/>
      <c r="KLI1028" s="351"/>
      <c r="KLJ1028" s="351"/>
      <c r="KLK1028" s="351"/>
      <c r="KLL1028" s="351"/>
      <c r="KLM1028" s="351"/>
      <c r="KLN1028" s="351"/>
      <c r="KLO1028" s="351"/>
      <c r="KLP1028" s="351"/>
      <c r="KLQ1028" s="351"/>
      <c r="KLR1028" s="351"/>
      <c r="KLS1028" s="351"/>
      <c r="KLT1028" s="351"/>
      <c r="KLU1028" s="351"/>
      <c r="KLV1028" s="351"/>
      <c r="KLW1028" s="351"/>
      <c r="KLX1028" s="351"/>
      <c r="KLY1028" s="351"/>
      <c r="KLZ1028" s="351"/>
      <c r="KMA1028" s="351"/>
      <c r="KMB1028" s="351"/>
      <c r="KMC1028" s="351"/>
      <c r="KMD1028" s="351"/>
      <c r="KME1028" s="351"/>
      <c r="KMF1028" s="351"/>
      <c r="KMG1028" s="351"/>
      <c r="KMH1028" s="351"/>
      <c r="KMI1028" s="351"/>
      <c r="KMJ1028" s="351"/>
      <c r="KMK1028" s="351"/>
      <c r="KML1028" s="351"/>
      <c r="KMM1028" s="351"/>
      <c r="KMN1028" s="351"/>
      <c r="KMO1028" s="351"/>
      <c r="KMP1028" s="351"/>
      <c r="KMQ1028" s="351"/>
      <c r="KMR1028" s="351"/>
      <c r="KMS1028" s="351"/>
      <c r="KMT1028" s="351"/>
      <c r="KMU1028" s="351"/>
      <c r="KMV1028" s="351"/>
      <c r="KMW1028" s="351"/>
      <c r="KMX1028" s="351"/>
      <c r="KMY1028" s="351"/>
      <c r="KMZ1028" s="351"/>
      <c r="KNA1028" s="351"/>
      <c r="KNB1028" s="351"/>
      <c r="KNC1028" s="351"/>
      <c r="KND1028" s="351"/>
      <c r="KNE1028" s="351"/>
      <c r="KNF1028" s="351"/>
      <c r="KNG1028" s="351"/>
      <c r="KNH1028" s="351"/>
      <c r="KNI1028" s="351"/>
      <c r="KNJ1028" s="351"/>
      <c r="KNK1028" s="351"/>
      <c r="KNL1028" s="351"/>
      <c r="KNM1028" s="351"/>
      <c r="KNN1028" s="351"/>
      <c r="KNO1028" s="351"/>
      <c r="KNP1028" s="351"/>
      <c r="KNQ1028" s="351"/>
      <c r="KNR1028" s="351"/>
      <c r="KNS1028" s="351"/>
      <c r="KNT1028" s="351"/>
      <c r="KNU1028" s="351"/>
      <c r="KNV1028" s="351"/>
      <c r="KNW1028" s="351"/>
      <c r="KNX1028" s="351"/>
      <c r="KNY1028" s="351"/>
      <c r="KNZ1028" s="351"/>
      <c r="KOA1028" s="351"/>
      <c r="KOB1028" s="351"/>
      <c r="KOC1028" s="351"/>
      <c r="KOD1028" s="351"/>
      <c r="KOE1028" s="351"/>
      <c r="KOF1028" s="351"/>
      <c r="KOG1028" s="351"/>
      <c r="KOH1028" s="351"/>
      <c r="KOI1028" s="351"/>
      <c r="KOJ1028" s="351"/>
      <c r="KOK1028" s="351"/>
      <c r="KOL1028" s="351"/>
      <c r="KOM1028" s="351"/>
      <c r="KON1028" s="351"/>
      <c r="KOO1028" s="351"/>
      <c r="KOP1028" s="351"/>
      <c r="KOQ1028" s="351"/>
      <c r="KOR1028" s="351"/>
      <c r="KOS1028" s="351"/>
      <c r="KOT1028" s="351"/>
      <c r="KOU1028" s="351"/>
      <c r="KOV1028" s="351"/>
      <c r="KOW1028" s="351"/>
      <c r="KOX1028" s="351"/>
      <c r="KOY1028" s="351"/>
      <c r="KOZ1028" s="351"/>
      <c r="KPA1028" s="351"/>
      <c r="KPB1028" s="351"/>
      <c r="KPC1028" s="351"/>
      <c r="KPD1028" s="351"/>
      <c r="KPE1028" s="351"/>
      <c r="KPF1028" s="351"/>
      <c r="KPG1028" s="351"/>
      <c r="KPH1028" s="351"/>
      <c r="KPI1028" s="351"/>
      <c r="KPJ1028" s="351"/>
      <c r="KPK1028" s="351"/>
      <c r="KPL1028" s="351"/>
      <c r="KPM1028" s="351"/>
      <c r="KPN1028" s="351"/>
      <c r="KPO1028" s="351"/>
      <c r="KPP1028" s="351"/>
      <c r="KPQ1028" s="351"/>
      <c r="KPR1028" s="351"/>
      <c r="KPS1028" s="351"/>
      <c r="KPT1028" s="351"/>
      <c r="KPU1028" s="351"/>
      <c r="KPV1028" s="351"/>
      <c r="KPW1028" s="351"/>
      <c r="KPX1028" s="351"/>
      <c r="KPY1028" s="351"/>
      <c r="KPZ1028" s="351"/>
      <c r="KQA1028" s="351"/>
      <c r="KQB1028" s="351"/>
      <c r="KQC1028" s="351"/>
      <c r="KQD1028" s="351"/>
      <c r="KQE1028" s="351"/>
      <c r="KQF1028" s="351"/>
      <c r="KQG1028" s="351"/>
      <c r="KQH1028" s="351"/>
      <c r="KQI1028" s="351"/>
      <c r="KQJ1028" s="351"/>
      <c r="KQK1028" s="351"/>
      <c r="KQL1028" s="351"/>
      <c r="KQM1028" s="351"/>
      <c r="KQN1028" s="351"/>
      <c r="KQO1028" s="351"/>
      <c r="KQP1028" s="351"/>
      <c r="KQQ1028" s="351"/>
      <c r="KQR1028" s="351"/>
      <c r="KQS1028" s="351"/>
      <c r="KQT1028" s="351"/>
      <c r="KQU1028" s="351"/>
      <c r="KQV1028" s="351"/>
      <c r="KQW1028" s="351"/>
      <c r="KQX1028" s="351"/>
      <c r="KQY1028" s="351"/>
      <c r="KQZ1028" s="351"/>
      <c r="KRA1028" s="351"/>
      <c r="KRB1028" s="351"/>
      <c r="KRC1028" s="351"/>
      <c r="KRD1028" s="351"/>
      <c r="KRE1028" s="351"/>
      <c r="KRF1028" s="351"/>
      <c r="KRG1028" s="351"/>
      <c r="KRH1028" s="351"/>
      <c r="KRI1028" s="351"/>
      <c r="KRJ1028" s="351"/>
      <c r="KRK1028" s="351"/>
      <c r="KRL1028" s="351"/>
      <c r="KRM1028" s="351"/>
      <c r="KRN1028" s="351"/>
      <c r="KRO1028" s="351"/>
      <c r="KRP1028" s="351"/>
      <c r="KRQ1028" s="351"/>
      <c r="KRR1028" s="351"/>
      <c r="KRS1028" s="351"/>
      <c r="KRT1028" s="351"/>
      <c r="KRU1028" s="351"/>
      <c r="KRV1028" s="351"/>
      <c r="KRW1028" s="351"/>
      <c r="KRX1028" s="351"/>
      <c r="KRY1028" s="351"/>
      <c r="KRZ1028" s="351"/>
      <c r="KSA1028" s="351"/>
      <c r="KSB1028" s="351"/>
      <c r="KSC1028" s="351"/>
      <c r="KSD1028" s="351"/>
      <c r="KSE1028" s="351"/>
      <c r="KSF1028" s="351"/>
      <c r="KSG1028" s="351"/>
      <c r="KSH1028" s="351"/>
      <c r="KSI1028" s="351"/>
      <c r="KSJ1028" s="351"/>
      <c r="KSK1028" s="351"/>
      <c r="KSL1028" s="351"/>
      <c r="KSM1028" s="351"/>
      <c r="KSN1028" s="351"/>
      <c r="KSO1028" s="351"/>
      <c r="KSP1028" s="351"/>
      <c r="KSQ1028" s="351"/>
      <c r="KSR1028" s="351"/>
      <c r="KSS1028" s="351"/>
      <c r="KST1028" s="351"/>
      <c r="KSU1028" s="351"/>
      <c r="KSV1028" s="351"/>
      <c r="KSW1028" s="351"/>
      <c r="KSX1028" s="351"/>
      <c r="KSY1028" s="351"/>
      <c r="KSZ1028" s="351"/>
      <c r="KTA1028" s="351"/>
      <c r="KTB1028" s="351"/>
      <c r="KTC1028" s="351"/>
      <c r="KTD1028" s="351"/>
      <c r="KTE1028" s="351"/>
      <c r="KTF1028" s="351"/>
      <c r="KTG1028" s="351"/>
      <c r="KTH1028" s="351"/>
      <c r="KTI1028" s="351"/>
      <c r="KTJ1028" s="351"/>
      <c r="KTK1028" s="351"/>
      <c r="KTL1028" s="351"/>
      <c r="KTM1028" s="351"/>
      <c r="KTN1028" s="351"/>
      <c r="KTO1028" s="351"/>
      <c r="KTP1028" s="351"/>
      <c r="KTQ1028" s="351"/>
      <c r="KTR1028" s="351"/>
      <c r="KTS1028" s="351"/>
      <c r="KTT1028" s="351"/>
      <c r="KTU1028" s="351"/>
      <c r="KTV1028" s="351"/>
      <c r="KTW1028" s="351"/>
      <c r="KTX1028" s="351"/>
      <c r="KTY1028" s="351"/>
      <c r="KTZ1028" s="351"/>
      <c r="KUA1028" s="351"/>
      <c r="KUB1028" s="351"/>
      <c r="KUC1028" s="351"/>
      <c r="KUD1028" s="351"/>
      <c r="KUE1028" s="351"/>
      <c r="KUF1028" s="351"/>
      <c r="KUG1028" s="351"/>
      <c r="KUH1028" s="351"/>
      <c r="KUI1028" s="351"/>
      <c r="KUJ1028" s="351"/>
      <c r="KUK1028" s="351"/>
      <c r="KUL1028" s="351"/>
      <c r="KUM1028" s="351"/>
      <c r="KUN1028" s="351"/>
      <c r="KUO1028" s="351"/>
      <c r="KUP1028" s="351"/>
      <c r="KUQ1028" s="351"/>
      <c r="KUR1028" s="351"/>
      <c r="KUS1028" s="351"/>
      <c r="KUT1028" s="351"/>
      <c r="KUU1028" s="351"/>
      <c r="KUV1028" s="351"/>
      <c r="KUW1028" s="351"/>
      <c r="KUX1028" s="351"/>
      <c r="KUY1028" s="351"/>
      <c r="KUZ1028" s="351"/>
      <c r="KVA1028" s="351"/>
      <c r="KVB1028" s="351"/>
      <c r="KVC1028" s="351"/>
      <c r="KVD1028" s="351"/>
      <c r="KVE1028" s="351"/>
      <c r="KVF1028" s="351"/>
      <c r="KVG1028" s="351"/>
      <c r="KVH1028" s="351"/>
      <c r="KVI1028" s="351"/>
      <c r="KVJ1028" s="351"/>
      <c r="KVK1028" s="351"/>
      <c r="KVL1028" s="351"/>
      <c r="KVM1028" s="351"/>
      <c r="KVN1028" s="351"/>
      <c r="KVO1028" s="351"/>
      <c r="KVP1028" s="351"/>
      <c r="KVQ1028" s="351"/>
      <c r="KVR1028" s="351"/>
      <c r="KVS1028" s="351"/>
      <c r="KVT1028" s="351"/>
      <c r="KVU1028" s="351"/>
      <c r="KVV1028" s="351"/>
      <c r="KVW1028" s="351"/>
      <c r="KVX1028" s="351"/>
      <c r="KVY1028" s="351"/>
      <c r="KVZ1028" s="351"/>
      <c r="KWA1028" s="351"/>
      <c r="KWB1028" s="351"/>
      <c r="KWC1028" s="351"/>
      <c r="KWD1028" s="351"/>
      <c r="KWE1028" s="351"/>
      <c r="KWF1028" s="351"/>
      <c r="KWG1028" s="351"/>
      <c r="KWH1028" s="351"/>
      <c r="KWI1028" s="351"/>
      <c r="KWJ1028" s="351"/>
      <c r="KWK1028" s="351"/>
      <c r="KWL1028" s="351"/>
      <c r="KWM1028" s="351"/>
      <c r="KWN1028" s="351"/>
      <c r="KWO1028" s="351"/>
      <c r="KWP1028" s="351"/>
      <c r="KWQ1028" s="351"/>
      <c r="KWR1028" s="351"/>
      <c r="KWS1028" s="351"/>
      <c r="KWT1028" s="351"/>
      <c r="KWU1028" s="351"/>
      <c r="KWV1028" s="351"/>
      <c r="KWW1028" s="351"/>
      <c r="KWX1028" s="351"/>
      <c r="KWY1028" s="351"/>
      <c r="KWZ1028" s="351"/>
      <c r="KXA1028" s="351"/>
      <c r="KXB1028" s="351"/>
      <c r="KXC1028" s="351"/>
      <c r="KXD1028" s="351"/>
      <c r="KXE1028" s="351"/>
      <c r="KXF1028" s="351"/>
      <c r="KXG1028" s="351"/>
      <c r="KXH1028" s="351"/>
      <c r="KXI1028" s="351"/>
      <c r="KXJ1028" s="351"/>
      <c r="KXK1028" s="351"/>
      <c r="KXL1028" s="351"/>
      <c r="KXM1028" s="351"/>
      <c r="KXN1028" s="351"/>
      <c r="KXO1028" s="351"/>
      <c r="KXP1028" s="351"/>
      <c r="KXQ1028" s="351"/>
      <c r="KXR1028" s="351"/>
      <c r="KXS1028" s="351"/>
      <c r="KXT1028" s="351"/>
      <c r="KXU1028" s="351"/>
      <c r="KXV1028" s="351"/>
      <c r="KXW1028" s="351"/>
      <c r="KXX1028" s="351"/>
      <c r="KXY1028" s="351"/>
      <c r="KXZ1028" s="351"/>
      <c r="KYA1028" s="351"/>
      <c r="KYB1028" s="351"/>
      <c r="KYC1028" s="351"/>
      <c r="KYD1028" s="351"/>
      <c r="KYE1028" s="351"/>
      <c r="KYF1028" s="351"/>
      <c r="KYG1028" s="351"/>
      <c r="KYH1028" s="351"/>
      <c r="KYI1028" s="351"/>
      <c r="KYJ1028" s="351"/>
      <c r="KYK1028" s="351"/>
      <c r="KYL1028" s="351"/>
      <c r="KYM1028" s="351"/>
      <c r="KYN1028" s="351"/>
      <c r="KYO1028" s="351"/>
      <c r="KYP1028" s="351"/>
      <c r="KYQ1028" s="351"/>
      <c r="KYR1028" s="351"/>
      <c r="KYS1028" s="351"/>
      <c r="KYT1028" s="351"/>
      <c r="KYU1028" s="351"/>
      <c r="KYV1028" s="351"/>
      <c r="KYW1028" s="351"/>
      <c r="KYX1028" s="351"/>
      <c r="KYY1028" s="351"/>
      <c r="KYZ1028" s="351"/>
      <c r="KZA1028" s="351"/>
      <c r="KZB1028" s="351"/>
      <c r="KZC1028" s="351"/>
      <c r="KZD1028" s="351"/>
      <c r="KZE1028" s="351"/>
      <c r="KZF1028" s="351"/>
      <c r="KZG1028" s="351"/>
      <c r="KZH1028" s="351"/>
      <c r="KZI1028" s="351"/>
      <c r="KZJ1028" s="351"/>
      <c r="KZK1028" s="351"/>
      <c r="KZL1028" s="351"/>
      <c r="KZM1028" s="351"/>
      <c r="KZN1028" s="351"/>
      <c r="KZO1028" s="351"/>
      <c r="KZP1028" s="351"/>
      <c r="KZQ1028" s="351"/>
      <c r="KZR1028" s="351"/>
      <c r="KZS1028" s="351"/>
      <c r="KZT1028" s="351"/>
      <c r="KZU1028" s="351"/>
      <c r="KZV1028" s="351"/>
      <c r="KZW1028" s="351"/>
      <c r="KZX1028" s="351"/>
      <c r="KZY1028" s="351"/>
      <c r="KZZ1028" s="351"/>
      <c r="LAA1028" s="351"/>
      <c r="LAB1028" s="351"/>
      <c r="LAC1028" s="351"/>
      <c r="LAD1028" s="351"/>
      <c r="LAE1028" s="351"/>
      <c r="LAF1028" s="351"/>
      <c r="LAG1028" s="351"/>
      <c r="LAH1028" s="351"/>
      <c r="LAI1028" s="351"/>
      <c r="LAJ1028" s="351"/>
      <c r="LAK1028" s="351"/>
      <c r="LAL1028" s="351"/>
      <c r="LAM1028" s="351"/>
      <c r="LAN1028" s="351"/>
      <c r="LAO1028" s="351"/>
      <c r="LAP1028" s="351"/>
      <c r="LAQ1028" s="351"/>
      <c r="LAR1028" s="351"/>
      <c r="LAS1028" s="351"/>
      <c r="LAT1028" s="351"/>
      <c r="LAU1028" s="351"/>
      <c r="LAV1028" s="351"/>
      <c r="LAW1028" s="351"/>
      <c r="LAX1028" s="351"/>
      <c r="LAY1028" s="351"/>
      <c r="LAZ1028" s="351"/>
      <c r="LBA1028" s="351"/>
      <c r="LBB1028" s="351"/>
      <c r="LBC1028" s="351"/>
      <c r="LBD1028" s="351"/>
      <c r="LBE1028" s="351"/>
      <c r="LBF1028" s="351"/>
      <c r="LBG1028" s="351"/>
      <c r="LBH1028" s="351"/>
      <c r="LBI1028" s="351"/>
      <c r="LBJ1028" s="351"/>
      <c r="LBK1028" s="351"/>
      <c r="LBL1028" s="351"/>
      <c r="LBM1028" s="351"/>
      <c r="LBN1028" s="351"/>
      <c r="LBO1028" s="351"/>
      <c r="LBP1028" s="351"/>
      <c r="LBQ1028" s="351"/>
      <c r="LBR1028" s="351"/>
      <c r="LBS1028" s="351"/>
      <c r="LBT1028" s="351"/>
      <c r="LBU1028" s="351"/>
      <c r="LBV1028" s="351"/>
      <c r="LBW1028" s="351"/>
      <c r="LBX1028" s="351"/>
      <c r="LBY1028" s="351"/>
      <c r="LBZ1028" s="351"/>
      <c r="LCA1028" s="351"/>
      <c r="LCB1028" s="351"/>
      <c r="LCC1028" s="351"/>
      <c r="LCD1028" s="351"/>
      <c r="LCE1028" s="351"/>
      <c r="LCF1028" s="351"/>
      <c r="LCG1028" s="351"/>
      <c r="LCH1028" s="351"/>
      <c r="LCI1028" s="351"/>
      <c r="LCJ1028" s="351"/>
      <c r="LCK1028" s="351"/>
      <c r="LCL1028" s="351"/>
      <c r="LCM1028" s="351"/>
      <c r="LCN1028" s="351"/>
      <c r="LCO1028" s="351"/>
      <c r="LCP1028" s="351"/>
      <c r="LCQ1028" s="351"/>
      <c r="LCR1028" s="351"/>
      <c r="LCS1028" s="351"/>
      <c r="LCT1028" s="351"/>
      <c r="LCU1028" s="351"/>
      <c r="LCV1028" s="351"/>
      <c r="LCW1028" s="351"/>
      <c r="LCX1028" s="351"/>
      <c r="LCY1028" s="351"/>
      <c r="LCZ1028" s="351"/>
      <c r="LDA1028" s="351"/>
      <c r="LDB1028" s="351"/>
      <c r="LDC1028" s="351"/>
      <c r="LDD1028" s="351"/>
      <c r="LDE1028" s="351"/>
      <c r="LDF1028" s="351"/>
      <c r="LDG1028" s="351"/>
      <c r="LDH1028" s="351"/>
      <c r="LDI1028" s="351"/>
      <c r="LDJ1028" s="351"/>
      <c r="LDK1028" s="351"/>
      <c r="LDL1028" s="351"/>
      <c r="LDM1028" s="351"/>
      <c r="LDN1028" s="351"/>
      <c r="LDO1028" s="351"/>
      <c r="LDP1028" s="351"/>
      <c r="LDQ1028" s="351"/>
      <c r="LDR1028" s="351"/>
      <c r="LDS1028" s="351"/>
      <c r="LDT1028" s="351"/>
      <c r="LDU1028" s="351"/>
      <c r="LDV1028" s="351"/>
      <c r="LDW1028" s="351"/>
      <c r="LDX1028" s="351"/>
      <c r="LDY1028" s="351"/>
      <c r="LDZ1028" s="351"/>
      <c r="LEA1028" s="351"/>
      <c r="LEB1028" s="351"/>
      <c r="LEC1028" s="351"/>
      <c r="LED1028" s="351"/>
      <c r="LEE1028" s="351"/>
      <c r="LEF1028" s="351"/>
      <c r="LEG1028" s="351"/>
      <c r="LEH1028" s="351"/>
      <c r="LEI1028" s="351"/>
      <c r="LEJ1028" s="351"/>
      <c r="LEK1028" s="351"/>
      <c r="LEL1028" s="351"/>
      <c r="LEM1028" s="351"/>
      <c r="LEN1028" s="351"/>
      <c r="LEO1028" s="351"/>
      <c r="LEP1028" s="351"/>
      <c r="LEQ1028" s="351"/>
      <c r="LER1028" s="351"/>
      <c r="LES1028" s="351"/>
      <c r="LET1028" s="351"/>
      <c r="LEU1028" s="351"/>
      <c r="LEV1028" s="351"/>
      <c r="LEW1028" s="351"/>
      <c r="LEX1028" s="351"/>
      <c r="LEY1028" s="351"/>
      <c r="LEZ1028" s="351"/>
      <c r="LFA1028" s="351"/>
      <c r="LFB1028" s="351"/>
      <c r="LFC1028" s="351"/>
      <c r="LFD1028" s="351"/>
      <c r="LFE1028" s="351"/>
      <c r="LFF1028" s="351"/>
      <c r="LFG1028" s="351"/>
      <c r="LFH1028" s="351"/>
      <c r="LFI1028" s="351"/>
      <c r="LFJ1028" s="351"/>
      <c r="LFK1028" s="351"/>
      <c r="LFL1028" s="351"/>
      <c r="LFM1028" s="351"/>
      <c r="LFN1028" s="351"/>
      <c r="LFO1028" s="351"/>
      <c r="LFP1028" s="351"/>
      <c r="LFQ1028" s="351"/>
      <c r="LFR1028" s="351"/>
      <c r="LFS1028" s="351"/>
      <c r="LFT1028" s="351"/>
      <c r="LFU1028" s="351"/>
      <c r="LFV1028" s="351"/>
      <c r="LFW1028" s="351"/>
      <c r="LFX1028" s="351"/>
      <c r="LFY1028" s="351"/>
      <c r="LFZ1028" s="351"/>
      <c r="LGA1028" s="351"/>
      <c r="LGB1028" s="351"/>
      <c r="LGC1028" s="351"/>
      <c r="LGD1028" s="351"/>
      <c r="LGE1028" s="351"/>
      <c r="LGF1028" s="351"/>
      <c r="LGG1028" s="351"/>
      <c r="LGH1028" s="351"/>
      <c r="LGI1028" s="351"/>
      <c r="LGJ1028" s="351"/>
      <c r="LGK1028" s="351"/>
      <c r="LGL1028" s="351"/>
      <c r="LGM1028" s="351"/>
      <c r="LGN1028" s="351"/>
      <c r="LGO1028" s="351"/>
      <c r="LGP1028" s="351"/>
      <c r="LGQ1028" s="351"/>
      <c r="LGR1028" s="351"/>
      <c r="LGS1028" s="351"/>
      <c r="LGT1028" s="351"/>
      <c r="LGU1028" s="351"/>
      <c r="LGV1028" s="351"/>
      <c r="LGW1028" s="351"/>
      <c r="LGX1028" s="351"/>
      <c r="LGY1028" s="351"/>
      <c r="LGZ1028" s="351"/>
      <c r="LHA1028" s="351"/>
      <c r="LHB1028" s="351"/>
      <c r="LHC1028" s="351"/>
      <c r="LHD1028" s="351"/>
      <c r="LHE1028" s="351"/>
      <c r="LHF1028" s="351"/>
      <c r="LHG1028" s="351"/>
      <c r="LHH1028" s="351"/>
      <c r="LHI1028" s="351"/>
      <c r="LHJ1028" s="351"/>
      <c r="LHK1028" s="351"/>
      <c r="LHL1028" s="351"/>
      <c r="LHM1028" s="351"/>
      <c r="LHN1028" s="351"/>
      <c r="LHO1028" s="351"/>
      <c r="LHP1028" s="351"/>
      <c r="LHQ1028" s="351"/>
      <c r="LHR1028" s="351"/>
      <c r="LHS1028" s="351"/>
      <c r="LHT1028" s="351"/>
      <c r="LHU1028" s="351"/>
      <c r="LHV1028" s="351"/>
      <c r="LHW1028" s="351"/>
      <c r="LHX1028" s="351"/>
      <c r="LHY1028" s="351"/>
      <c r="LHZ1028" s="351"/>
      <c r="LIA1028" s="351"/>
      <c r="LIB1028" s="351"/>
      <c r="LIC1028" s="351"/>
      <c r="LID1028" s="351"/>
      <c r="LIE1028" s="351"/>
      <c r="LIF1028" s="351"/>
      <c r="LIG1028" s="351"/>
      <c r="LIH1028" s="351"/>
      <c r="LII1028" s="351"/>
      <c r="LIJ1028" s="351"/>
      <c r="LIK1028" s="351"/>
      <c r="LIL1028" s="351"/>
      <c r="LIM1028" s="351"/>
      <c r="LIN1028" s="351"/>
      <c r="LIO1028" s="351"/>
      <c r="LIP1028" s="351"/>
      <c r="LIQ1028" s="351"/>
      <c r="LIR1028" s="351"/>
      <c r="LIS1028" s="351"/>
      <c r="LIT1028" s="351"/>
      <c r="LIU1028" s="351"/>
      <c r="LIV1028" s="351"/>
      <c r="LIW1028" s="351"/>
      <c r="LIX1028" s="351"/>
      <c r="LIY1028" s="351"/>
      <c r="LIZ1028" s="351"/>
      <c r="LJA1028" s="351"/>
      <c r="LJB1028" s="351"/>
      <c r="LJC1028" s="351"/>
      <c r="LJD1028" s="351"/>
      <c r="LJE1028" s="351"/>
      <c r="LJF1028" s="351"/>
      <c r="LJG1028" s="351"/>
      <c r="LJH1028" s="351"/>
      <c r="LJI1028" s="351"/>
      <c r="LJJ1028" s="351"/>
      <c r="LJK1028" s="351"/>
      <c r="LJL1028" s="351"/>
      <c r="LJM1028" s="351"/>
      <c r="LJN1028" s="351"/>
      <c r="LJO1028" s="351"/>
      <c r="LJP1028" s="351"/>
      <c r="LJQ1028" s="351"/>
      <c r="LJR1028" s="351"/>
      <c r="LJS1028" s="351"/>
      <c r="LJT1028" s="351"/>
      <c r="LJU1028" s="351"/>
      <c r="LJV1028" s="351"/>
      <c r="LJW1028" s="351"/>
      <c r="LJX1028" s="351"/>
      <c r="LJY1028" s="351"/>
      <c r="LJZ1028" s="351"/>
      <c r="LKA1028" s="351"/>
      <c r="LKB1028" s="351"/>
      <c r="LKC1028" s="351"/>
      <c r="LKD1028" s="351"/>
      <c r="LKE1028" s="351"/>
      <c r="LKF1028" s="351"/>
      <c r="LKG1028" s="351"/>
      <c r="LKH1028" s="351"/>
      <c r="LKI1028" s="351"/>
      <c r="LKJ1028" s="351"/>
      <c r="LKK1028" s="351"/>
      <c r="LKL1028" s="351"/>
      <c r="LKM1028" s="351"/>
      <c r="LKN1028" s="351"/>
      <c r="LKO1028" s="351"/>
      <c r="LKP1028" s="351"/>
      <c r="LKQ1028" s="351"/>
      <c r="LKR1028" s="351"/>
      <c r="LKS1028" s="351"/>
      <c r="LKT1028" s="351"/>
      <c r="LKU1028" s="351"/>
      <c r="LKV1028" s="351"/>
      <c r="LKW1028" s="351"/>
      <c r="LKX1028" s="351"/>
      <c r="LKY1028" s="351"/>
      <c r="LKZ1028" s="351"/>
      <c r="LLA1028" s="351"/>
      <c r="LLB1028" s="351"/>
      <c r="LLC1028" s="351"/>
      <c r="LLD1028" s="351"/>
      <c r="LLE1028" s="351"/>
      <c r="LLF1028" s="351"/>
      <c r="LLG1028" s="351"/>
      <c r="LLH1028" s="351"/>
      <c r="LLI1028" s="351"/>
      <c r="LLJ1028" s="351"/>
      <c r="LLK1028" s="351"/>
      <c r="LLL1028" s="351"/>
      <c r="LLM1028" s="351"/>
      <c r="LLN1028" s="351"/>
      <c r="LLO1028" s="351"/>
      <c r="LLP1028" s="351"/>
      <c r="LLQ1028" s="351"/>
      <c r="LLR1028" s="351"/>
      <c r="LLS1028" s="351"/>
      <c r="LLT1028" s="351"/>
      <c r="LLU1028" s="351"/>
      <c r="LLV1028" s="351"/>
      <c r="LLW1028" s="351"/>
      <c r="LLX1028" s="351"/>
      <c r="LLY1028" s="351"/>
      <c r="LLZ1028" s="351"/>
      <c r="LMA1028" s="351"/>
      <c r="LMB1028" s="351"/>
      <c r="LMC1028" s="351"/>
      <c r="LMD1028" s="351"/>
      <c r="LME1028" s="351"/>
      <c r="LMF1028" s="351"/>
      <c r="LMG1028" s="351"/>
      <c r="LMH1028" s="351"/>
      <c r="LMI1028" s="351"/>
      <c r="LMJ1028" s="351"/>
      <c r="LMK1028" s="351"/>
      <c r="LML1028" s="351"/>
      <c r="LMM1028" s="351"/>
      <c r="LMN1028" s="351"/>
      <c r="LMO1028" s="351"/>
      <c r="LMP1028" s="351"/>
      <c r="LMQ1028" s="351"/>
      <c r="LMR1028" s="351"/>
      <c r="LMS1028" s="351"/>
      <c r="LMT1028" s="351"/>
      <c r="LMU1028" s="351"/>
      <c r="LMV1028" s="351"/>
      <c r="LMW1028" s="351"/>
      <c r="LMX1028" s="351"/>
      <c r="LMY1028" s="351"/>
      <c r="LMZ1028" s="351"/>
      <c r="LNA1028" s="351"/>
      <c r="LNB1028" s="351"/>
      <c r="LNC1028" s="351"/>
      <c r="LND1028" s="351"/>
      <c r="LNE1028" s="351"/>
      <c r="LNF1028" s="351"/>
      <c r="LNG1028" s="351"/>
      <c r="LNH1028" s="351"/>
      <c r="LNI1028" s="351"/>
      <c r="LNJ1028" s="351"/>
      <c r="LNK1028" s="351"/>
      <c r="LNL1028" s="351"/>
      <c r="LNM1028" s="351"/>
      <c r="LNN1028" s="351"/>
      <c r="LNO1028" s="351"/>
      <c r="LNP1028" s="351"/>
      <c r="LNQ1028" s="351"/>
      <c r="LNR1028" s="351"/>
      <c r="LNS1028" s="351"/>
      <c r="LNT1028" s="351"/>
      <c r="LNU1028" s="351"/>
      <c r="LNV1028" s="351"/>
      <c r="LNW1028" s="351"/>
      <c r="LNX1028" s="351"/>
      <c r="LNY1028" s="351"/>
      <c r="LNZ1028" s="351"/>
      <c r="LOA1028" s="351"/>
      <c r="LOB1028" s="351"/>
      <c r="LOC1028" s="351"/>
      <c r="LOD1028" s="351"/>
      <c r="LOE1028" s="351"/>
      <c r="LOF1028" s="351"/>
      <c r="LOG1028" s="351"/>
      <c r="LOH1028" s="351"/>
      <c r="LOI1028" s="351"/>
      <c r="LOJ1028" s="351"/>
      <c r="LOK1028" s="351"/>
      <c r="LOL1028" s="351"/>
      <c r="LOM1028" s="351"/>
      <c r="LON1028" s="351"/>
      <c r="LOO1028" s="351"/>
      <c r="LOP1028" s="351"/>
      <c r="LOQ1028" s="351"/>
      <c r="LOR1028" s="351"/>
      <c r="LOS1028" s="351"/>
      <c r="LOT1028" s="351"/>
      <c r="LOU1028" s="351"/>
      <c r="LOV1028" s="351"/>
      <c r="LOW1028" s="351"/>
      <c r="LOX1028" s="351"/>
      <c r="LOY1028" s="351"/>
      <c r="LOZ1028" s="351"/>
      <c r="LPA1028" s="351"/>
      <c r="LPB1028" s="351"/>
      <c r="LPC1028" s="351"/>
      <c r="LPD1028" s="351"/>
      <c r="LPE1028" s="351"/>
      <c r="LPF1028" s="351"/>
      <c r="LPG1028" s="351"/>
      <c r="LPH1028" s="351"/>
      <c r="LPI1028" s="351"/>
      <c r="LPJ1028" s="351"/>
      <c r="LPK1028" s="351"/>
      <c r="LPL1028" s="351"/>
      <c r="LPM1028" s="351"/>
      <c r="LPN1028" s="351"/>
      <c r="LPO1028" s="351"/>
      <c r="LPP1028" s="351"/>
      <c r="LPQ1028" s="351"/>
      <c r="LPR1028" s="351"/>
      <c r="LPS1028" s="351"/>
      <c r="LPT1028" s="351"/>
      <c r="LPU1028" s="351"/>
      <c r="LPV1028" s="351"/>
      <c r="LPW1028" s="351"/>
      <c r="LPX1028" s="351"/>
      <c r="LPY1028" s="351"/>
      <c r="LPZ1028" s="351"/>
      <c r="LQA1028" s="351"/>
      <c r="LQB1028" s="351"/>
      <c r="LQC1028" s="351"/>
      <c r="LQD1028" s="351"/>
      <c r="LQE1028" s="351"/>
      <c r="LQF1028" s="351"/>
      <c r="LQG1028" s="351"/>
      <c r="LQH1028" s="351"/>
      <c r="LQI1028" s="351"/>
      <c r="LQJ1028" s="351"/>
      <c r="LQK1028" s="351"/>
      <c r="LQL1028" s="351"/>
      <c r="LQM1028" s="351"/>
      <c r="LQN1028" s="351"/>
      <c r="LQO1028" s="351"/>
      <c r="LQP1028" s="351"/>
      <c r="LQQ1028" s="351"/>
      <c r="LQR1028" s="351"/>
      <c r="LQS1028" s="351"/>
      <c r="LQT1028" s="351"/>
      <c r="LQU1028" s="351"/>
      <c r="LQV1028" s="351"/>
      <c r="LQW1028" s="351"/>
      <c r="LQX1028" s="351"/>
      <c r="LQY1028" s="351"/>
      <c r="LQZ1028" s="351"/>
      <c r="LRA1028" s="351"/>
      <c r="LRB1028" s="351"/>
      <c r="LRC1028" s="351"/>
      <c r="LRD1028" s="351"/>
      <c r="LRE1028" s="351"/>
      <c r="LRF1028" s="351"/>
      <c r="LRG1028" s="351"/>
      <c r="LRH1028" s="351"/>
      <c r="LRI1028" s="351"/>
      <c r="LRJ1028" s="351"/>
      <c r="LRK1028" s="351"/>
      <c r="LRL1028" s="351"/>
      <c r="LRM1028" s="351"/>
      <c r="LRN1028" s="351"/>
      <c r="LRO1028" s="351"/>
      <c r="LRP1028" s="351"/>
      <c r="LRQ1028" s="351"/>
      <c r="LRR1028" s="351"/>
      <c r="LRS1028" s="351"/>
      <c r="LRT1028" s="351"/>
      <c r="LRU1028" s="351"/>
      <c r="LRV1028" s="351"/>
      <c r="LRW1028" s="351"/>
      <c r="LRX1028" s="351"/>
      <c r="LRY1028" s="351"/>
      <c r="LRZ1028" s="351"/>
      <c r="LSA1028" s="351"/>
      <c r="LSB1028" s="351"/>
      <c r="LSC1028" s="351"/>
      <c r="LSD1028" s="351"/>
      <c r="LSE1028" s="351"/>
      <c r="LSF1028" s="351"/>
      <c r="LSG1028" s="351"/>
      <c r="LSH1028" s="351"/>
      <c r="LSI1028" s="351"/>
      <c r="LSJ1028" s="351"/>
      <c r="LSK1028" s="351"/>
      <c r="LSL1028" s="351"/>
      <c r="LSM1028" s="351"/>
      <c r="LSN1028" s="351"/>
      <c r="LSO1028" s="351"/>
      <c r="LSP1028" s="351"/>
      <c r="LSQ1028" s="351"/>
      <c r="LSR1028" s="351"/>
      <c r="LSS1028" s="351"/>
      <c r="LST1028" s="351"/>
      <c r="LSU1028" s="351"/>
      <c r="LSV1028" s="351"/>
      <c r="LSW1028" s="351"/>
      <c r="LSX1028" s="351"/>
      <c r="LSY1028" s="351"/>
      <c r="LSZ1028" s="351"/>
      <c r="LTA1028" s="351"/>
      <c r="LTB1028" s="351"/>
      <c r="LTC1028" s="351"/>
      <c r="LTD1028" s="351"/>
      <c r="LTE1028" s="351"/>
      <c r="LTF1028" s="351"/>
      <c r="LTG1028" s="351"/>
      <c r="LTH1028" s="351"/>
      <c r="LTI1028" s="351"/>
      <c r="LTJ1028" s="351"/>
      <c r="LTK1028" s="351"/>
      <c r="LTL1028" s="351"/>
      <c r="LTM1028" s="351"/>
      <c r="LTN1028" s="351"/>
      <c r="LTO1028" s="351"/>
      <c r="LTP1028" s="351"/>
      <c r="LTQ1028" s="351"/>
      <c r="LTR1028" s="351"/>
      <c r="LTS1028" s="351"/>
      <c r="LTT1028" s="351"/>
      <c r="LTU1028" s="351"/>
      <c r="LTV1028" s="351"/>
      <c r="LTW1028" s="351"/>
      <c r="LTX1028" s="351"/>
      <c r="LTY1028" s="351"/>
      <c r="LTZ1028" s="351"/>
      <c r="LUA1028" s="351"/>
      <c r="LUB1028" s="351"/>
      <c r="LUC1028" s="351"/>
      <c r="LUD1028" s="351"/>
      <c r="LUE1028" s="351"/>
      <c r="LUF1028" s="351"/>
      <c r="LUG1028" s="351"/>
      <c r="LUH1028" s="351"/>
      <c r="LUI1028" s="351"/>
      <c r="LUJ1028" s="351"/>
      <c r="LUK1028" s="351"/>
      <c r="LUL1028" s="351"/>
      <c r="LUM1028" s="351"/>
      <c r="LUN1028" s="351"/>
      <c r="LUO1028" s="351"/>
      <c r="LUP1028" s="351"/>
      <c r="LUQ1028" s="351"/>
      <c r="LUR1028" s="351"/>
      <c r="LUS1028" s="351"/>
      <c r="LUT1028" s="351"/>
      <c r="LUU1028" s="351"/>
      <c r="LUV1028" s="351"/>
      <c r="LUW1028" s="351"/>
      <c r="LUX1028" s="351"/>
      <c r="LUY1028" s="351"/>
      <c r="LUZ1028" s="351"/>
      <c r="LVA1028" s="351"/>
      <c r="LVB1028" s="351"/>
      <c r="LVC1028" s="351"/>
      <c r="LVD1028" s="351"/>
      <c r="LVE1028" s="351"/>
      <c r="LVF1028" s="351"/>
      <c r="LVG1028" s="351"/>
      <c r="LVH1028" s="351"/>
      <c r="LVI1028" s="351"/>
      <c r="LVJ1028" s="351"/>
      <c r="LVK1028" s="351"/>
      <c r="LVL1028" s="351"/>
      <c r="LVM1028" s="351"/>
      <c r="LVN1028" s="351"/>
      <c r="LVO1028" s="351"/>
      <c r="LVP1028" s="351"/>
      <c r="LVQ1028" s="351"/>
      <c r="LVR1028" s="351"/>
      <c r="LVS1028" s="351"/>
      <c r="LVT1028" s="351"/>
      <c r="LVU1028" s="351"/>
      <c r="LVV1028" s="351"/>
      <c r="LVW1028" s="351"/>
      <c r="LVX1028" s="351"/>
      <c r="LVY1028" s="351"/>
      <c r="LVZ1028" s="351"/>
      <c r="LWA1028" s="351"/>
      <c r="LWB1028" s="351"/>
      <c r="LWC1028" s="351"/>
      <c r="LWD1028" s="351"/>
      <c r="LWE1028" s="351"/>
      <c r="LWF1028" s="351"/>
      <c r="LWG1028" s="351"/>
      <c r="LWH1028" s="351"/>
      <c r="LWI1028" s="351"/>
      <c r="LWJ1028" s="351"/>
      <c r="LWK1028" s="351"/>
      <c r="LWL1028" s="351"/>
      <c r="LWM1028" s="351"/>
      <c r="LWN1028" s="351"/>
      <c r="LWO1028" s="351"/>
      <c r="LWP1028" s="351"/>
      <c r="LWQ1028" s="351"/>
      <c r="LWR1028" s="351"/>
      <c r="LWS1028" s="351"/>
      <c r="LWT1028" s="351"/>
      <c r="LWU1028" s="351"/>
      <c r="LWV1028" s="351"/>
      <c r="LWW1028" s="351"/>
      <c r="LWX1028" s="351"/>
      <c r="LWY1028" s="351"/>
      <c r="LWZ1028" s="351"/>
      <c r="LXA1028" s="351"/>
      <c r="LXB1028" s="351"/>
      <c r="LXC1028" s="351"/>
      <c r="LXD1028" s="351"/>
      <c r="LXE1028" s="351"/>
      <c r="LXF1028" s="351"/>
      <c r="LXG1028" s="351"/>
      <c r="LXH1028" s="351"/>
      <c r="LXI1028" s="351"/>
      <c r="LXJ1028" s="351"/>
      <c r="LXK1028" s="351"/>
      <c r="LXL1028" s="351"/>
      <c r="LXM1028" s="351"/>
      <c r="LXN1028" s="351"/>
      <c r="LXO1028" s="351"/>
      <c r="LXP1028" s="351"/>
      <c r="LXQ1028" s="351"/>
      <c r="LXR1028" s="351"/>
      <c r="LXS1028" s="351"/>
      <c r="LXT1028" s="351"/>
      <c r="LXU1028" s="351"/>
      <c r="LXV1028" s="351"/>
      <c r="LXW1028" s="351"/>
      <c r="LXX1028" s="351"/>
      <c r="LXY1028" s="351"/>
      <c r="LXZ1028" s="351"/>
      <c r="LYA1028" s="351"/>
      <c r="LYB1028" s="351"/>
      <c r="LYC1028" s="351"/>
      <c r="LYD1028" s="351"/>
      <c r="LYE1028" s="351"/>
      <c r="LYF1028" s="351"/>
      <c r="LYG1028" s="351"/>
      <c r="LYH1028" s="351"/>
      <c r="LYI1028" s="351"/>
      <c r="LYJ1028" s="351"/>
      <c r="LYK1028" s="351"/>
      <c r="LYL1028" s="351"/>
      <c r="LYM1028" s="351"/>
      <c r="LYN1028" s="351"/>
      <c r="LYO1028" s="351"/>
      <c r="LYP1028" s="351"/>
      <c r="LYQ1028" s="351"/>
      <c r="LYR1028" s="351"/>
      <c r="LYS1028" s="351"/>
      <c r="LYT1028" s="351"/>
      <c r="LYU1028" s="351"/>
      <c r="LYV1028" s="351"/>
      <c r="LYW1028" s="351"/>
      <c r="LYX1028" s="351"/>
      <c r="LYY1028" s="351"/>
      <c r="LYZ1028" s="351"/>
      <c r="LZA1028" s="351"/>
      <c r="LZB1028" s="351"/>
      <c r="LZC1028" s="351"/>
      <c r="LZD1028" s="351"/>
      <c r="LZE1028" s="351"/>
      <c r="LZF1028" s="351"/>
      <c r="LZG1028" s="351"/>
      <c r="LZH1028" s="351"/>
      <c r="LZI1028" s="351"/>
      <c r="LZJ1028" s="351"/>
      <c r="LZK1028" s="351"/>
      <c r="LZL1028" s="351"/>
      <c r="LZM1028" s="351"/>
      <c r="LZN1028" s="351"/>
      <c r="LZO1028" s="351"/>
      <c r="LZP1028" s="351"/>
      <c r="LZQ1028" s="351"/>
      <c r="LZR1028" s="351"/>
      <c r="LZS1028" s="351"/>
      <c r="LZT1028" s="351"/>
      <c r="LZU1028" s="351"/>
      <c r="LZV1028" s="351"/>
      <c r="LZW1028" s="351"/>
      <c r="LZX1028" s="351"/>
      <c r="LZY1028" s="351"/>
      <c r="LZZ1028" s="351"/>
      <c r="MAA1028" s="351"/>
      <c r="MAB1028" s="351"/>
      <c r="MAC1028" s="351"/>
      <c r="MAD1028" s="351"/>
      <c r="MAE1028" s="351"/>
      <c r="MAF1028" s="351"/>
      <c r="MAG1028" s="351"/>
      <c r="MAH1028" s="351"/>
      <c r="MAI1028" s="351"/>
      <c r="MAJ1028" s="351"/>
      <c r="MAK1028" s="351"/>
      <c r="MAL1028" s="351"/>
      <c r="MAM1028" s="351"/>
      <c r="MAN1028" s="351"/>
      <c r="MAO1028" s="351"/>
      <c r="MAP1028" s="351"/>
      <c r="MAQ1028" s="351"/>
      <c r="MAR1028" s="351"/>
      <c r="MAS1028" s="351"/>
      <c r="MAT1028" s="351"/>
      <c r="MAU1028" s="351"/>
      <c r="MAV1028" s="351"/>
      <c r="MAW1028" s="351"/>
      <c r="MAX1028" s="351"/>
      <c r="MAY1028" s="351"/>
      <c r="MAZ1028" s="351"/>
      <c r="MBA1028" s="351"/>
      <c r="MBB1028" s="351"/>
      <c r="MBC1028" s="351"/>
      <c r="MBD1028" s="351"/>
      <c r="MBE1028" s="351"/>
      <c r="MBF1028" s="351"/>
      <c r="MBG1028" s="351"/>
      <c r="MBH1028" s="351"/>
      <c r="MBI1028" s="351"/>
      <c r="MBJ1028" s="351"/>
      <c r="MBK1028" s="351"/>
      <c r="MBL1028" s="351"/>
      <c r="MBM1028" s="351"/>
      <c r="MBN1028" s="351"/>
      <c r="MBO1028" s="351"/>
      <c r="MBP1028" s="351"/>
      <c r="MBQ1028" s="351"/>
      <c r="MBR1028" s="351"/>
      <c r="MBS1028" s="351"/>
      <c r="MBT1028" s="351"/>
      <c r="MBU1028" s="351"/>
      <c r="MBV1028" s="351"/>
      <c r="MBW1028" s="351"/>
      <c r="MBX1028" s="351"/>
      <c r="MBY1028" s="351"/>
      <c r="MBZ1028" s="351"/>
      <c r="MCA1028" s="351"/>
      <c r="MCB1028" s="351"/>
      <c r="MCC1028" s="351"/>
      <c r="MCD1028" s="351"/>
      <c r="MCE1028" s="351"/>
      <c r="MCF1028" s="351"/>
      <c r="MCG1028" s="351"/>
      <c r="MCH1028" s="351"/>
      <c r="MCI1028" s="351"/>
      <c r="MCJ1028" s="351"/>
      <c r="MCK1028" s="351"/>
      <c r="MCL1028" s="351"/>
      <c r="MCM1028" s="351"/>
      <c r="MCN1028" s="351"/>
      <c r="MCO1028" s="351"/>
      <c r="MCP1028" s="351"/>
      <c r="MCQ1028" s="351"/>
      <c r="MCR1028" s="351"/>
      <c r="MCS1028" s="351"/>
      <c r="MCT1028" s="351"/>
      <c r="MCU1028" s="351"/>
      <c r="MCV1028" s="351"/>
      <c r="MCW1028" s="351"/>
      <c r="MCX1028" s="351"/>
      <c r="MCY1028" s="351"/>
      <c r="MCZ1028" s="351"/>
      <c r="MDA1028" s="351"/>
      <c r="MDB1028" s="351"/>
      <c r="MDC1028" s="351"/>
      <c r="MDD1028" s="351"/>
      <c r="MDE1028" s="351"/>
      <c r="MDF1028" s="351"/>
      <c r="MDG1028" s="351"/>
      <c r="MDH1028" s="351"/>
      <c r="MDI1028" s="351"/>
      <c r="MDJ1028" s="351"/>
      <c r="MDK1028" s="351"/>
      <c r="MDL1028" s="351"/>
      <c r="MDM1028" s="351"/>
      <c r="MDN1028" s="351"/>
      <c r="MDO1028" s="351"/>
      <c r="MDP1028" s="351"/>
      <c r="MDQ1028" s="351"/>
      <c r="MDR1028" s="351"/>
      <c r="MDS1028" s="351"/>
      <c r="MDT1028" s="351"/>
      <c r="MDU1028" s="351"/>
      <c r="MDV1028" s="351"/>
      <c r="MDW1028" s="351"/>
      <c r="MDX1028" s="351"/>
      <c r="MDY1028" s="351"/>
      <c r="MDZ1028" s="351"/>
      <c r="MEA1028" s="351"/>
      <c r="MEB1028" s="351"/>
      <c r="MEC1028" s="351"/>
      <c r="MED1028" s="351"/>
      <c r="MEE1028" s="351"/>
      <c r="MEF1028" s="351"/>
      <c r="MEG1028" s="351"/>
      <c r="MEH1028" s="351"/>
      <c r="MEI1028" s="351"/>
      <c r="MEJ1028" s="351"/>
      <c r="MEK1028" s="351"/>
      <c r="MEL1028" s="351"/>
      <c r="MEM1028" s="351"/>
      <c r="MEN1028" s="351"/>
      <c r="MEO1028" s="351"/>
      <c r="MEP1028" s="351"/>
      <c r="MEQ1028" s="351"/>
      <c r="MER1028" s="351"/>
      <c r="MES1028" s="351"/>
      <c r="MET1028" s="351"/>
      <c r="MEU1028" s="351"/>
      <c r="MEV1028" s="351"/>
      <c r="MEW1028" s="351"/>
      <c r="MEX1028" s="351"/>
      <c r="MEY1028" s="351"/>
      <c r="MEZ1028" s="351"/>
      <c r="MFA1028" s="351"/>
      <c r="MFB1028" s="351"/>
      <c r="MFC1028" s="351"/>
      <c r="MFD1028" s="351"/>
      <c r="MFE1028" s="351"/>
      <c r="MFF1028" s="351"/>
      <c r="MFG1028" s="351"/>
      <c r="MFH1028" s="351"/>
      <c r="MFI1028" s="351"/>
      <c r="MFJ1028" s="351"/>
      <c r="MFK1028" s="351"/>
      <c r="MFL1028" s="351"/>
      <c r="MFM1028" s="351"/>
      <c r="MFN1028" s="351"/>
      <c r="MFO1028" s="351"/>
      <c r="MFP1028" s="351"/>
      <c r="MFQ1028" s="351"/>
      <c r="MFR1028" s="351"/>
      <c r="MFS1028" s="351"/>
      <c r="MFT1028" s="351"/>
      <c r="MFU1028" s="351"/>
      <c r="MFV1028" s="351"/>
      <c r="MFW1028" s="351"/>
      <c r="MFX1028" s="351"/>
      <c r="MFY1028" s="351"/>
      <c r="MFZ1028" s="351"/>
      <c r="MGA1028" s="351"/>
      <c r="MGB1028" s="351"/>
      <c r="MGC1028" s="351"/>
      <c r="MGD1028" s="351"/>
      <c r="MGE1028" s="351"/>
      <c r="MGF1028" s="351"/>
      <c r="MGG1028" s="351"/>
      <c r="MGH1028" s="351"/>
      <c r="MGI1028" s="351"/>
      <c r="MGJ1028" s="351"/>
      <c r="MGK1028" s="351"/>
      <c r="MGL1028" s="351"/>
      <c r="MGM1028" s="351"/>
      <c r="MGN1028" s="351"/>
      <c r="MGO1028" s="351"/>
      <c r="MGP1028" s="351"/>
      <c r="MGQ1028" s="351"/>
      <c r="MGR1028" s="351"/>
      <c r="MGS1028" s="351"/>
      <c r="MGT1028" s="351"/>
      <c r="MGU1028" s="351"/>
      <c r="MGV1028" s="351"/>
      <c r="MGW1028" s="351"/>
      <c r="MGX1028" s="351"/>
      <c r="MGY1028" s="351"/>
      <c r="MGZ1028" s="351"/>
      <c r="MHA1028" s="351"/>
      <c r="MHB1028" s="351"/>
      <c r="MHC1028" s="351"/>
      <c r="MHD1028" s="351"/>
      <c r="MHE1028" s="351"/>
      <c r="MHF1028" s="351"/>
      <c r="MHG1028" s="351"/>
      <c r="MHH1028" s="351"/>
      <c r="MHI1028" s="351"/>
      <c r="MHJ1028" s="351"/>
      <c r="MHK1028" s="351"/>
      <c r="MHL1028" s="351"/>
      <c r="MHM1028" s="351"/>
      <c r="MHN1028" s="351"/>
      <c r="MHO1028" s="351"/>
      <c r="MHP1028" s="351"/>
      <c r="MHQ1028" s="351"/>
      <c r="MHR1028" s="351"/>
      <c r="MHS1028" s="351"/>
      <c r="MHT1028" s="351"/>
      <c r="MHU1028" s="351"/>
      <c r="MHV1028" s="351"/>
      <c r="MHW1028" s="351"/>
      <c r="MHX1028" s="351"/>
      <c r="MHY1028" s="351"/>
      <c r="MHZ1028" s="351"/>
      <c r="MIA1028" s="351"/>
      <c r="MIB1028" s="351"/>
      <c r="MIC1028" s="351"/>
      <c r="MID1028" s="351"/>
      <c r="MIE1028" s="351"/>
      <c r="MIF1028" s="351"/>
      <c r="MIG1028" s="351"/>
      <c r="MIH1028" s="351"/>
      <c r="MII1028" s="351"/>
      <c r="MIJ1028" s="351"/>
      <c r="MIK1028" s="351"/>
      <c r="MIL1028" s="351"/>
      <c r="MIM1028" s="351"/>
      <c r="MIN1028" s="351"/>
      <c r="MIO1028" s="351"/>
      <c r="MIP1028" s="351"/>
      <c r="MIQ1028" s="351"/>
      <c r="MIR1028" s="351"/>
      <c r="MIS1028" s="351"/>
      <c r="MIT1028" s="351"/>
      <c r="MIU1028" s="351"/>
      <c r="MIV1028" s="351"/>
      <c r="MIW1028" s="351"/>
      <c r="MIX1028" s="351"/>
      <c r="MIY1028" s="351"/>
      <c r="MIZ1028" s="351"/>
      <c r="MJA1028" s="351"/>
      <c r="MJB1028" s="351"/>
      <c r="MJC1028" s="351"/>
      <c r="MJD1028" s="351"/>
      <c r="MJE1028" s="351"/>
      <c r="MJF1028" s="351"/>
      <c r="MJG1028" s="351"/>
      <c r="MJH1028" s="351"/>
      <c r="MJI1028" s="351"/>
      <c r="MJJ1028" s="351"/>
      <c r="MJK1028" s="351"/>
      <c r="MJL1028" s="351"/>
      <c r="MJM1028" s="351"/>
      <c r="MJN1028" s="351"/>
      <c r="MJO1028" s="351"/>
      <c r="MJP1028" s="351"/>
      <c r="MJQ1028" s="351"/>
      <c r="MJR1028" s="351"/>
      <c r="MJS1028" s="351"/>
      <c r="MJT1028" s="351"/>
      <c r="MJU1028" s="351"/>
      <c r="MJV1028" s="351"/>
      <c r="MJW1028" s="351"/>
      <c r="MJX1028" s="351"/>
      <c r="MJY1028" s="351"/>
      <c r="MJZ1028" s="351"/>
      <c r="MKA1028" s="351"/>
      <c r="MKB1028" s="351"/>
      <c r="MKC1028" s="351"/>
      <c r="MKD1028" s="351"/>
      <c r="MKE1028" s="351"/>
      <c r="MKF1028" s="351"/>
      <c r="MKG1028" s="351"/>
      <c r="MKH1028" s="351"/>
      <c r="MKI1028" s="351"/>
      <c r="MKJ1028" s="351"/>
      <c r="MKK1028" s="351"/>
      <c r="MKL1028" s="351"/>
      <c r="MKM1028" s="351"/>
      <c r="MKN1028" s="351"/>
      <c r="MKO1028" s="351"/>
      <c r="MKP1028" s="351"/>
      <c r="MKQ1028" s="351"/>
      <c r="MKR1028" s="351"/>
      <c r="MKS1028" s="351"/>
      <c r="MKT1028" s="351"/>
      <c r="MKU1028" s="351"/>
      <c r="MKV1028" s="351"/>
      <c r="MKW1028" s="351"/>
      <c r="MKX1028" s="351"/>
      <c r="MKY1028" s="351"/>
      <c r="MKZ1028" s="351"/>
      <c r="MLA1028" s="351"/>
      <c r="MLB1028" s="351"/>
      <c r="MLC1028" s="351"/>
      <c r="MLD1028" s="351"/>
      <c r="MLE1028" s="351"/>
      <c r="MLF1028" s="351"/>
      <c r="MLG1028" s="351"/>
      <c r="MLH1028" s="351"/>
      <c r="MLI1028" s="351"/>
      <c r="MLJ1028" s="351"/>
      <c r="MLK1028" s="351"/>
      <c r="MLL1028" s="351"/>
      <c r="MLM1028" s="351"/>
      <c r="MLN1028" s="351"/>
      <c r="MLO1028" s="351"/>
      <c r="MLP1028" s="351"/>
      <c r="MLQ1028" s="351"/>
      <c r="MLR1028" s="351"/>
      <c r="MLS1028" s="351"/>
      <c r="MLT1028" s="351"/>
      <c r="MLU1028" s="351"/>
      <c r="MLV1028" s="351"/>
      <c r="MLW1028" s="351"/>
      <c r="MLX1028" s="351"/>
      <c r="MLY1028" s="351"/>
      <c r="MLZ1028" s="351"/>
      <c r="MMA1028" s="351"/>
      <c r="MMB1028" s="351"/>
      <c r="MMC1028" s="351"/>
      <c r="MMD1028" s="351"/>
      <c r="MME1028" s="351"/>
      <c r="MMF1028" s="351"/>
      <c r="MMG1028" s="351"/>
      <c r="MMH1028" s="351"/>
      <c r="MMI1028" s="351"/>
      <c r="MMJ1028" s="351"/>
      <c r="MMK1028" s="351"/>
      <c r="MML1028" s="351"/>
      <c r="MMM1028" s="351"/>
      <c r="MMN1028" s="351"/>
      <c r="MMO1028" s="351"/>
      <c r="MMP1028" s="351"/>
      <c r="MMQ1028" s="351"/>
      <c r="MMR1028" s="351"/>
      <c r="MMS1028" s="351"/>
      <c r="MMT1028" s="351"/>
      <c r="MMU1028" s="351"/>
      <c r="MMV1028" s="351"/>
      <c r="MMW1028" s="351"/>
      <c r="MMX1028" s="351"/>
      <c r="MMY1028" s="351"/>
      <c r="MMZ1028" s="351"/>
      <c r="MNA1028" s="351"/>
      <c r="MNB1028" s="351"/>
      <c r="MNC1028" s="351"/>
      <c r="MND1028" s="351"/>
      <c r="MNE1028" s="351"/>
      <c r="MNF1028" s="351"/>
      <c r="MNG1028" s="351"/>
      <c r="MNH1028" s="351"/>
      <c r="MNI1028" s="351"/>
      <c r="MNJ1028" s="351"/>
      <c r="MNK1028" s="351"/>
      <c r="MNL1028" s="351"/>
      <c r="MNM1028" s="351"/>
      <c r="MNN1028" s="351"/>
      <c r="MNO1028" s="351"/>
      <c r="MNP1028" s="351"/>
      <c r="MNQ1028" s="351"/>
      <c r="MNR1028" s="351"/>
      <c r="MNS1028" s="351"/>
      <c r="MNT1028" s="351"/>
      <c r="MNU1028" s="351"/>
      <c r="MNV1028" s="351"/>
      <c r="MNW1028" s="351"/>
      <c r="MNX1028" s="351"/>
      <c r="MNY1028" s="351"/>
      <c r="MNZ1028" s="351"/>
      <c r="MOA1028" s="351"/>
      <c r="MOB1028" s="351"/>
      <c r="MOC1028" s="351"/>
      <c r="MOD1028" s="351"/>
      <c r="MOE1028" s="351"/>
      <c r="MOF1028" s="351"/>
      <c r="MOG1028" s="351"/>
      <c r="MOH1028" s="351"/>
      <c r="MOI1028" s="351"/>
      <c r="MOJ1028" s="351"/>
      <c r="MOK1028" s="351"/>
      <c r="MOL1028" s="351"/>
      <c r="MOM1028" s="351"/>
      <c r="MON1028" s="351"/>
      <c r="MOO1028" s="351"/>
      <c r="MOP1028" s="351"/>
      <c r="MOQ1028" s="351"/>
      <c r="MOR1028" s="351"/>
      <c r="MOS1028" s="351"/>
      <c r="MOT1028" s="351"/>
      <c r="MOU1028" s="351"/>
      <c r="MOV1028" s="351"/>
      <c r="MOW1028" s="351"/>
      <c r="MOX1028" s="351"/>
      <c r="MOY1028" s="351"/>
      <c r="MOZ1028" s="351"/>
      <c r="MPA1028" s="351"/>
      <c r="MPB1028" s="351"/>
      <c r="MPC1028" s="351"/>
      <c r="MPD1028" s="351"/>
      <c r="MPE1028" s="351"/>
      <c r="MPF1028" s="351"/>
      <c r="MPG1028" s="351"/>
      <c r="MPH1028" s="351"/>
      <c r="MPI1028" s="351"/>
      <c r="MPJ1028" s="351"/>
      <c r="MPK1028" s="351"/>
      <c r="MPL1028" s="351"/>
      <c r="MPM1028" s="351"/>
      <c r="MPN1028" s="351"/>
      <c r="MPO1028" s="351"/>
      <c r="MPP1028" s="351"/>
      <c r="MPQ1028" s="351"/>
      <c r="MPR1028" s="351"/>
      <c r="MPS1028" s="351"/>
      <c r="MPT1028" s="351"/>
      <c r="MPU1028" s="351"/>
      <c r="MPV1028" s="351"/>
      <c r="MPW1028" s="351"/>
      <c r="MPX1028" s="351"/>
      <c r="MPY1028" s="351"/>
      <c r="MPZ1028" s="351"/>
      <c r="MQA1028" s="351"/>
      <c r="MQB1028" s="351"/>
      <c r="MQC1028" s="351"/>
      <c r="MQD1028" s="351"/>
      <c r="MQE1028" s="351"/>
      <c r="MQF1028" s="351"/>
      <c r="MQG1028" s="351"/>
      <c r="MQH1028" s="351"/>
      <c r="MQI1028" s="351"/>
      <c r="MQJ1028" s="351"/>
      <c r="MQK1028" s="351"/>
      <c r="MQL1028" s="351"/>
      <c r="MQM1028" s="351"/>
      <c r="MQN1028" s="351"/>
      <c r="MQO1028" s="351"/>
      <c r="MQP1028" s="351"/>
      <c r="MQQ1028" s="351"/>
      <c r="MQR1028" s="351"/>
      <c r="MQS1028" s="351"/>
      <c r="MQT1028" s="351"/>
      <c r="MQU1028" s="351"/>
      <c r="MQV1028" s="351"/>
      <c r="MQW1028" s="351"/>
      <c r="MQX1028" s="351"/>
      <c r="MQY1028" s="351"/>
      <c r="MQZ1028" s="351"/>
      <c r="MRA1028" s="351"/>
      <c r="MRB1028" s="351"/>
      <c r="MRC1028" s="351"/>
      <c r="MRD1028" s="351"/>
      <c r="MRE1028" s="351"/>
      <c r="MRF1028" s="351"/>
      <c r="MRG1028" s="351"/>
      <c r="MRH1028" s="351"/>
      <c r="MRI1028" s="351"/>
      <c r="MRJ1028" s="351"/>
      <c r="MRK1028" s="351"/>
      <c r="MRL1028" s="351"/>
      <c r="MRM1028" s="351"/>
      <c r="MRN1028" s="351"/>
      <c r="MRO1028" s="351"/>
      <c r="MRP1028" s="351"/>
      <c r="MRQ1028" s="351"/>
      <c r="MRR1028" s="351"/>
      <c r="MRS1028" s="351"/>
      <c r="MRT1028" s="351"/>
      <c r="MRU1028" s="351"/>
      <c r="MRV1028" s="351"/>
      <c r="MRW1028" s="351"/>
      <c r="MRX1028" s="351"/>
      <c r="MRY1028" s="351"/>
      <c r="MRZ1028" s="351"/>
      <c r="MSA1028" s="351"/>
      <c r="MSB1028" s="351"/>
      <c r="MSC1028" s="351"/>
      <c r="MSD1028" s="351"/>
      <c r="MSE1028" s="351"/>
      <c r="MSF1028" s="351"/>
      <c r="MSG1028" s="351"/>
      <c r="MSH1028" s="351"/>
      <c r="MSI1028" s="351"/>
      <c r="MSJ1028" s="351"/>
      <c r="MSK1028" s="351"/>
      <c r="MSL1028" s="351"/>
      <c r="MSM1028" s="351"/>
      <c r="MSN1028" s="351"/>
      <c r="MSO1028" s="351"/>
      <c r="MSP1028" s="351"/>
      <c r="MSQ1028" s="351"/>
      <c r="MSR1028" s="351"/>
      <c r="MSS1028" s="351"/>
      <c r="MST1028" s="351"/>
      <c r="MSU1028" s="351"/>
      <c r="MSV1028" s="351"/>
      <c r="MSW1028" s="351"/>
      <c r="MSX1028" s="351"/>
      <c r="MSY1028" s="351"/>
      <c r="MSZ1028" s="351"/>
      <c r="MTA1028" s="351"/>
      <c r="MTB1028" s="351"/>
      <c r="MTC1028" s="351"/>
      <c r="MTD1028" s="351"/>
      <c r="MTE1028" s="351"/>
      <c r="MTF1028" s="351"/>
      <c r="MTG1028" s="351"/>
      <c r="MTH1028" s="351"/>
      <c r="MTI1028" s="351"/>
      <c r="MTJ1028" s="351"/>
      <c r="MTK1028" s="351"/>
      <c r="MTL1028" s="351"/>
      <c r="MTM1028" s="351"/>
      <c r="MTN1028" s="351"/>
      <c r="MTO1028" s="351"/>
      <c r="MTP1028" s="351"/>
      <c r="MTQ1028" s="351"/>
      <c r="MTR1028" s="351"/>
      <c r="MTS1028" s="351"/>
      <c r="MTT1028" s="351"/>
      <c r="MTU1028" s="351"/>
      <c r="MTV1028" s="351"/>
      <c r="MTW1028" s="351"/>
      <c r="MTX1028" s="351"/>
      <c r="MTY1028" s="351"/>
      <c r="MTZ1028" s="351"/>
      <c r="MUA1028" s="351"/>
      <c r="MUB1028" s="351"/>
      <c r="MUC1028" s="351"/>
      <c r="MUD1028" s="351"/>
      <c r="MUE1028" s="351"/>
      <c r="MUF1028" s="351"/>
      <c r="MUG1028" s="351"/>
      <c r="MUH1028" s="351"/>
      <c r="MUI1028" s="351"/>
      <c r="MUJ1028" s="351"/>
      <c r="MUK1028" s="351"/>
      <c r="MUL1028" s="351"/>
      <c r="MUM1028" s="351"/>
      <c r="MUN1028" s="351"/>
      <c r="MUO1028" s="351"/>
      <c r="MUP1028" s="351"/>
      <c r="MUQ1028" s="351"/>
      <c r="MUR1028" s="351"/>
      <c r="MUS1028" s="351"/>
      <c r="MUT1028" s="351"/>
      <c r="MUU1028" s="351"/>
      <c r="MUV1028" s="351"/>
      <c r="MUW1028" s="351"/>
      <c r="MUX1028" s="351"/>
      <c r="MUY1028" s="351"/>
      <c r="MUZ1028" s="351"/>
      <c r="MVA1028" s="351"/>
      <c r="MVB1028" s="351"/>
      <c r="MVC1028" s="351"/>
      <c r="MVD1028" s="351"/>
      <c r="MVE1028" s="351"/>
      <c r="MVF1028" s="351"/>
      <c r="MVG1028" s="351"/>
      <c r="MVH1028" s="351"/>
      <c r="MVI1028" s="351"/>
      <c r="MVJ1028" s="351"/>
      <c r="MVK1028" s="351"/>
      <c r="MVL1028" s="351"/>
      <c r="MVM1028" s="351"/>
      <c r="MVN1028" s="351"/>
      <c r="MVO1028" s="351"/>
      <c r="MVP1028" s="351"/>
      <c r="MVQ1028" s="351"/>
      <c r="MVR1028" s="351"/>
      <c r="MVS1028" s="351"/>
      <c r="MVT1028" s="351"/>
      <c r="MVU1028" s="351"/>
      <c r="MVV1028" s="351"/>
      <c r="MVW1028" s="351"/>
      <c r="MVX1028" s="351"/>
      <c r="MVY1028" s="351"/>
      <c r="MVZ1028" s="351"/>
      <c r="MWA1028" s="351"/>
      <c r="MWB1028" s="351"/>
      <c r="MWC1028" s="351"/>
      <c r="MWD1028" s="351"/>
      <c r="MWE1028" s="351"/>
      <c r="MWF1028" s="351"/>
      <c r="MWG1028" s="351"/>
      <c r="MWH1028" s="351"/>
      <c r="MWI1028" s="351"/>
      <c r="MWJ1028" s="351"/>
      <c r="MWK1028" s="351"/>
      <c r="MWL1028" s="351"/>
      <c r="MWM1028" s="351"/>
      <c r="MWN1028" s="351"/>
      <c r="MWO1028" s="351"/>
      <c r="MWP1028" s="351"/>
      <c r="MWQ1028" s="351"/>
      <c r="MWR1028" s="351"/>
      <c r="MWS1028" s="351"/>
      <c r="MWT1028" s="351"/>
      <c r="MWU1028" s="351"/>
      <c r="MWV1028" s="351"/>
      <c r="MWW1028" s="351"/>
      <c r="MWX1028" s="351"/>
      <c r="MWY1028" s="351"/>
      <c r="MWZ1028" s="351"/>
      <c r="MXA1028" s="351"/>
      <c r="MXB1028" s="351"/>
      <c r="MXC1028" s="351"/>
      <c r="MXD1028" s="351"/>
      <c r="MXE1028" s="351"/>
      <c r="MXF1028" s="351"/>
      <c r="MXG1028" s="351"/>
      <c r="MXH1028" s="351"/>
      <c r="MXI1028" s="351"/>
      <c r="MXJ1028" s="351"/>
      <c r="MXK1028" s="351"/>
      <c r="MXL1028" s="351"/>
      <c r="MXM1028" s="351"/>
      <c r="MXN1028" s="351"/>
      <c r="MXO1028" s="351"/>
      <c r="MXP1028" s="351"/>
      <c r="MXQ1028" s="351"/>
      <c r="MXR1028" s="351"/>
      <c r="MXS1028" s="351"/>
      <c r="MXT1028" s="351"/>
      <c r="MXU1028" s="351"/>
      <c r="MXV1028" s="351"/>
      <c r="MXW1028" s="351"/>
      <c r="MXX1028" s="351"/>
      <c r="MXY1028" s="351"/>
      <c r="MXZ1028" s="351"/>
      <c r="MYA1028" s="351"/>
      <c r="MYB1028" s="351"/>
      <c r="MYC1028" s="351"/>
      <c r="MYD1028" s="351"/>
      <c r="MYE1028" s="351"/>
      <c r="MYF1028" s="351"/>
      <c r="MYG1028" s="351"/>
      <c r="MYH1028" s="351"/>
      <c r="MYI1028" s="351"/>
      <c r="MYJ1028" s="351"/>
      <c r="MYK1028" s="351"/>
      <c r="MYL1028" s="351"/>
      <c r="MYM1028" s="351"/>
      <c r="MYN1028" s="351"/>
      <c r="MYO1028" s="351"/>
      <c r="MYP1028" s="351"/>
      <c r="MYQ1028" s="351"/>
      <c r="MYR1028" s="351"/>
      <c r="MYS1028" s="351"/>
      <c r="MYT1028" s="351"/>
      <c r="MYU1028" s="351"/>
      <c r="MYV1028" s="351"/>
      <c r="MYW1028" s="351"/>
      <c r="MYX1028" s="351"/>
      <c r="MYY1028" s="351"/>
      <c r="MYZ1028" s="351"/>
      <c r="MZA1028" s="351"/>
      <c r="MZB1028" s="351"/>
      <c r="MZC1028" s="351"/>
      <c r="MZD1028" s="351"/>
      <c r="MZE1028" s="351"/>
      <c r="MZF1028" s="351"/>
      <c r="MZG1028" s="351"/>
      <c r="MZH1028" s="351"/>
      <c r="MZI1028" s="351"/>
      <c r="MZJ1028" s="351"/>
      <c r="MZK1028" s="351"/>
      <c r="MZL1028" s="351"/>
      <c r="MZM1028" s="351"/>
      <c r="MZN1028" s="351"/>
      <c r="MZO1028" s="351"/>
      <c r="MZP1028" s="351"/>
      <c r="MZQ1028" s="351"/>
      <c r="MZR1028" s="351"/>
      <c r="MZS1028" s="351"/>
      <c r="MZT1028" s="351"/>
      <c r="MZU1028" s="351"/>
      <c r="MZV1028" s="351"/>
      <c r="MZW1028" s="351"/>
      <c r="MZX1028" s="351"/>
      <c r="MZY1028" s="351"/>
      <c r="MZZ1028" s="351"/>
      <c r="NAA1028" s="351"/>
      <c r="NAB1028" s="351"/>
      <c r="NAC1028" s="351"/>
      <c r="NAD1028" s="351"/>
      <c r="NAE1028" s="351"/>
      <c r="NAF1028" s="351"/>
      <c r="NAG1028" s="351"/>
      <c r="NAH1028" s="351"/>
      <c r="NAI1028" s="351"/>
      <c r="NAJ1028" s="351"/>
      <c r="NAK1028" s="351"/>
      <c r="NAL1028" s="351"/>
      <c r="NAM1028" s="351"/>
      <c r="NAN1028" s="351"/>
      <c r="NAO1028" s="351"/>
      <c r="NAP1028" s="351"/>
      <c r="NAQ1028" s="351"/>
      <c r="NAR1028" s="351"/>
      <c r="NAS1028" s="351"/>
      <c r="NAT1028" s="351"/>
      <c r="NAU1028" s="351"/>
      <c r="NAV1028" s="351"/>
      <c r="NAW1028" s="351"/>
      <c r="NAX1028" s="351"/>
      <c r="NAY1028" s="351"/>
      <c r="NAZ1028" s="351"/>
      <c r="NBA1028" s="351"/>
      <c r="NBB1028" s="351"/>
      <c r="NBC1028" s="351"/>
      <c r="NBD1028" s="351"/>
      <c r="NBE1028" s="351"/>
      <c r="NBF1028" s="351"/>
      <c r="NBG1028" s="351"/>
      <c r="NBH1028" s="351"/>
      <c r="NBI1028" s="351"/>
      <c r="NBJ1028" s="351"/>
      <c r="NBK1028" s="351"/>
      <c r="NBL1028" s="351"/>
      <c r="NBM1028" s="351"/>
      <c r="NBN1028" s="351"/>
      <c r="NBO1028" s="351"/>
      <c r="NBP1028" s="351"/>
      <c r="NBQ1028" s="351"/>
      <c r="NBR1028" s="351"/>
      <c r="NBS1028" s="351"/>
      <c r="NBT1028" s="351"/>
      <c r="NBU1028" s="351"/>
      <c r="NBV1028" s="351"/>
      <c r="NBW1028" s="351"/>
      <c r="NBX1028" s="351"/>
      <c r="NBY1028" s="351"/>
      <c r="NBZ1028" s="351"/>
      <c r="NCA1028" s="351"/>
      <c r="NCB1028" s="351"/>
      <c r="NCC1028" s="351"/>
      <c r="NCD1028" s="351"/>
      <c r="NCE1028" s="351"/>
      <c r="NCF1028" s="351"/>
      <c r="NCG1028" s="351"/>
      <c r="NCH1028" s="351"/>
      <c r="NCI1028" s="351"/>
      <c r="NCJ1028" s="351"/>
      <c r="NCK1028" s="351"/>
      <c r="NCL1028" s="351"/>
      <c r="NCM1028" s="351"/>
      <c r="NCN1028" s="351"/>
      <c r="NCO1028" s="351"/>
      <c r="NCP1028" s="351"/>
      <c r="NCQ1028" s="351"/>
      <c r="NCR1028" s="351"/>
      <c r="NCS1028" s="351"/>
      <c r="NCT1028" s="351"/>
      <c r="NCU1028" s="351"/>
      <c r="NCV1028" s="351"/>
      <c r="NCW1028" s="351"/>
      <c r="NCX1028" s="351"/>
      <c r="NCY1028" s="351"/>
      <c r="NCZ1028" s="351"/>
      <c r="NDA1028" s="351"/>
      <c r="NDB1028" s="351"/>
      <c r="NDC1028" s="351"/>
      <c r="NDD1028" s="351"/>
      <c r="NDE1028" s="351"/>
      <c r="NDF1028" s="351"/>
      <c r="NDG1028" s="351"/>
      <c r="NDH1028" s="351"/>
      <c r="NDI1028" s="351"/>
      <c r="NDJ1028" s="351"/>
      <c r="NDK1028" s="351"/>
      <c r="NDL1028" s="351"/>
      <c r="NDM1028" s="351"/>
      <c r="NDN1028" s="351"/>
      <c r="NDO1028" s="351"/>
      <c r="NDP1028" s="351"/>
      <c r="NDQ1028" s="351"/>
      <c r="NDR1028" s="351"/>
      <c r="NDS1028" s="351"/>
      <c r="NDT1028" s="351"/>
      <c r="NDU1028" s="351"/>
      <c r="NDV1028" s="351"/>
      <c r="NDW1028" s="351"/>
      <c r="NDX1028" s="351"/>
      <c r="NDY1028" s="351"/>
      <c r="NDZ1028" s="351"/>
      <c r="NEA1028" s="351"/>
      <c r="NEB1028" s="351"/>
      <c r="NEC1028" s="351"/>
      <c r="NED1028" s="351"/>
      <c r="NEE1028" s="351"/>
      <c r="NEF1028" s="351"/>
      <c r="NEG1028" s="351"/>
      <c r="NEH1028" s="351"/>
      <c r="NEI1028" s="351"/>
      <c r="NEJ1028" s="351"/>
      <c r="NEK1028" s="351"/>
      <c r="NEL1028" s="351"/>
      <c r="NEM1028" s="351"/>
      <c r="NEN1028" s="351"/>
      <c r="NEO1028" s="351"/>
      <c r="NEP1028" s="351"/>
      <c r="NEQ1028" s="351"/>
      <c r="NER1028" s="351"/>
      <c r="NES1028" s="351"/>
      <c r="NET1028" s="351"/>
      <c r="NEU1028" s="351"/>
      <c r="NEV1028" s="351"/>
      <c r="NEW1028" s="351"/>
      <c r="NEX1028" s="351"/>
      <c r="NEY1028" s="351"/>
      <c r="NEZ1028" s="351"/>
      <c r="NFA1028" s="351"/>
      <c r="NFB1028" s="351"/>
      <c r="NFC1028" s="351"/>
      <c r="NFD1028" s="351"/>
      <c r="NFE1028" s="351"/>
      <c r="NFF1028" s="351"/>
      <c r="NFG1028" s="351"/>
      <c r="NFH1028" s="351"/>
      <c r="NFI1028" s="351"/>
      <c r="NFJ1028" s="351"/>
      <c r="NFK1028" s="351"/>
      <c r="NFL1028" s="351"/>
      <c r="NFM1028" s="351"/>
      <c r="NFN1028" s="351"/>
      <c r="NFO1028" s="351"/>
      <c r="NFP1028" s="351"/>
      <c r="NFQ1028" s="351"/>
      <c r="NFR1028" s="351"/>
      <c r="NFS1028" s="351"/>
      <c r="NFT1028" s="351"/>
      <c r="NFU1028" s="351"/>
      <c r="NFV1028" s="351"/>
      <c r="NFW1028" s="351"/>
      <c r="NFX1028" s="351"/>
      <c r="NFY1028" s="351"/>
      <c r="NFZ1028" s="351"/>
    </row>
    <row r="1029" spans="1:9646" s="351" customFormat="1" ht="45.75" customHeight="1">
      <c r="A1029" s="589">
        <f>1+A1028</f>
        <v>1027</v>
      </c>
      <c r="B1029" s="403" t="s">
        <v>9699</v>
      </c>
      <c r="C1029" s="156" t="s">
        <v>9700</v>
      </c>
      <c r="D1029" s="156" t="s">
        <v>645</v>
      </c>
      <c r="E1029" s="156">
        <v>45569</v>
      </c>
      <c r="F1029" s="156">
        <v>45573</v>
      </c>
      <c r="G1029" s="156">
        <v>45646</v>
      </c>
      <c r="H1029" s="156" t="s">
        <v>416</v>
      </c>
      <c r="I1029" s="156" t="s">
        <v>9646</v>
      </c>
      <c r="J1029" s="301" t="s">
        <v>5440</v>
      </c>
      <c r="K1029" s="251">
        <v>7212414</v>
      </c>
      <c r="L1029" s="156">
        <v>1</v>
      </c>
      <c r="M1029" s="156" t="s">
        <v>97</v>
      </c>
      <c r="N1029" s="156" t="s">
        <v>5078</v>
      </c>
      <c r="O1029" s="156" t="s">
        <v>783</v>
      </c>
      <c r="P1029" s="156" t="s">
        <v>9701</v>
      </c>
      <c r="Q1029" s="156" t="s">
        <v>9702</v>
      </c>
      <c r="R1029" s="143">
        <v>73</v>
      </c>
      <c r="S1029" s="134" t="s">
        <v>886</v>
      </c>
      <c r="T1029" s="253" t="s">
        <v>9703</v>
      </c>
      <c r="U1029" s="156">
        <v>2024003422</v>
      </c>
      <c r="V1029" s="253" t="s">
        <v>9704</v>
      </c>
      <c r="W1029" s="156">
        <v>45569</v>
      </c>
      <c r="X1029" s="156" t="s">
        <v>103</v>
      </c>
      <c r="Y1029" s="317" t="s">
        <v>9705</v>
      </c>
      <c r="Z1029" s="156" t="s">
        <v>9703</v>
      </c>
      <c r="AA1029" s="156">
        <v>0</v>
      </c>
      <c r="AB1029" s="156">
        <v>0</v>
      </c>
      <c r="AC1029" s="156">
        <v>0</v>
      </c>
      <c r="AD1029" s="156">
        <v>0</v>
      </c>
      <c r="AE1029" s="156">
        <v>0</v>
      </c>
      <c r="AF1029" s="156">
        <v>0</v>
      </c>
      <c r="AG1029" s="156">
        <v>0</v>
      </c>
      <c r="AH1029" s="156">
        <v>0</v>
      </c>
      <c r="AI1029" s="156">
        <v>0</v>
      </c>
      <c r="AJ1029" s="156">
        <v>0</v>
      </c>
      <c r="AK1029" s="156" t="s">
        <v>104</v>
      </c>
      <c r="AL1029" s="103" t="s">
        <v>9706</v>
      </c>
      <c r="AM1029" s="156" t="s">
        <v>2860</v>
      </c>
      <c r="AN1029" s="156" t="s">
        <v>9707</v>
      </c>
      <c r="AO1029" s="156" t="s">
        <v>114</v>
      </c>
      <c r="AP1029" s="156" t="s">
        <v>114</v>
      </c>
      <c r="AQ1029" s="156" t="s">
        <v>114</v>
      </c>
      <c r="AR1029" s="156" t="s">
        <v>114</v>
      </c>
      <c r="AS1029" s="156" t="s">
        <v>109</v>
      </c>
      <c r="AT1029" s="156" t="s">
        <v>109</v>
      </c>
      <c r="AU1029" s="156" t="s">
        <v>392</v>
      </c>
      <c r="AV1029" s="156" t="s">
        <v>9324</v>
      </c>
      <c r="AW1029" s="156" t="s">
        <v>9324</v>
      </c>
      <c r="AX1029" s="156" t="s">
        <v>109</v>
      </c>
      <c r="AY1029" s="156" t="s">
        <v>108</v>
      </c>
      <c r="AZ1029" s="156" t="s">
        <v>9324</v>
      </c>
      <c r="BA1029" s="156" t="s">
        <v>9324</v>
      </c>
      <c r="BB1029" s="156"/>
      <c r="BC1029" s="156" t="s">
        <v>9324</v>
      </c>
      <c r="BD1029" s="156" t="s">
        <v>9324</v>
      </c>
      <c r="BE1029" s="156" t="s">
        <v>9324</v>
      </c>
      <c r="BF1029" s="156" t="s">
        <v>9324</v>
      </c>
      <c r="BG1029" s="156" t="s">
        <v>9324</v>
      </c>
      <c r="BH1029" s="153" t="s">
        <v>9703</v>
      </c>
      <c r="BI1029" s="349" t="s">
        <v>113</v>
      </c>
      <c r="BJ1029" s="240" t="s">
        <v>9324</v>
      </c>
      <c r="BK1029" s="240" t="s">
        <v>114</v>
      </c>
      <c r="BL1029" s="240" t="s">
        <v>9324</v>
      </c>
      <c r="BM1029" s="437"/>
      <c r="BN1029" s="156" t="s">
        <v>917</v>
      </c>
      <c r="BO1029" s="156" t="s">
        <v>9675</v>
      </c>
      <c r="BP1029" s="156" t="s">
        <v>9708</v>
      </c>
      <c r="BQ1029" s="156">
        <v>71</v>
      </c>
      <c r="BR1029" s="156">
        <v>19724</v>
      </c>
      <c r="BS1029" s="156" t="s">
        <v>108</v>
      </c>
      <c r="BT1029" s="156" t="s">
        <v>108</v>
      </c>
      <c r="BU1029" s="156" t="s">
        <v>108</v>
      </c>
      <c r="BV1029" s="156" t="s">
        <v>108</v>
      </c>
      <c r="BW1029" s="156" t="s">
        <v>108</v>
      </c>
      <c r="BX1029" s="156" t="s">
        <v>9709</v>
      </c>
      <c r="BY1029" s="156" t="s">
        <v>9710</v>
      </c>
      <c r="BZ1029" s="156" t="s">
        <v>9711</v>
      </c>
      <c r="CA1029" s="157" t="s">
        <v>109</v>
      </c>
      <c r="CB1029" s="157" t="s">
        <v>109</v>
      </c>
      <c r="CC1029" s="157" t="s">
        <v>109</v>
      </c>
      <c r="CD1029" s="156"/>
      <c r="CE1029" s="156"/>
      <c r="CF1029" s="156"/>
      <c r="CG1029" s="156"/>
      <c r="CH1029" s="156"/>
      <c r="CI1029" s="156"/>
      <c r="CJ1029" s="156"/>
      <c r="CK1029" s="156"/>
      <c r="CL1029" s="156"/>
      <c r="CM1029" s="152" t="s">
        <v>109</v>
      </c>
      <c r="CN1029" s="156"/>
      <c r="CO1029" s="297"/>
      <c r="CP1029" s="297"/>
      <c r="CQ1029" s="297"/>
      <c r="CR1029" s="297"/>
      <c r="CS1029" s="297"/>
      <c r="CT1029" s="297"/>
      <c r="CU1029" s="297"/>
      <c r="CV1029" s="297"/>
      <c r="CW1029" s="297"/>
      <c r="CX1029" s="297"/>
      <c r="CY1029" s="297"/>
      <c r="CZ1029" s="297"/>
      <c r="DA1029" s="297"/>
      <c r="DB1029" s="297"/>
      <c r="DC1029" s="297"/>
      <c r="DD1029" s="297"/>
      <c r="DE1029" s="297"/>
      <c r="DF1029" s="297"/>
      <c r="DG1029" s="297"/>
      <c r="DH1029" s="297"/>
      <c r="DI1029" s="297"/>
      <c r="DJ1029" s="297"/>
      <c r="DK1029" s="297"/>
      <c r="DL1029" s="297"/>
      <c r="DM1029" s="297"/>
      <c r="DN1029" s="297"/>
      <c r="DO1029" s="297"/>
      <c r="DP1029" s="297"/>
      <c r="DQ1029" s="297"/>
      <c r="DR1029" s="297"/>
      <c r="DS1029" s="297"/>
      <c r="DT1029" s="297"/>
      <c r="DU1029" s="297"/>
      <c r="DV1029" s="297"/>
      <c r="DW1029" s="297"/>
      <c r="DX1029" s="297"/>
      <c r="DY1029" s="297"/>
      <c r="DZ1029" s="297"/>
      <c r="EA1029" s="297"/>
      <c r="EB1029" s="297"/>
      <c r="EC1029" s="297"/>
      <c r="ED1029" s="297"/>
      <c r="EE1029" s="297"/>
      <c r="EF1029" s="297"/>
      <c r="EG1029" s="297"/>
      <c r="EH1029" s="297"/>
      <c r="EI1029" s="297"/>
      <c r="EJ1029" s="297"/>
      <c r="EK1029" s="297"/>
      <c r="EL1029" s="297"/>
      <c r="EM1029" s="297"/>
      <c r="EN1029" s="297"/>
      <c r="EO1029" s="297"/>
      <c r="EP1029" s="297"/>
      <c r="EQ1029" s="297"/>
      <c r="ER1029" s="297"/>
      <c r="ES1029" s="297"/>
      <c r="ET1029" s="297"/>
      <c r="EU1029" s="297"/>
      <c r="EV1029" s="297"/>
      <c r="EW1029" s="297"/>
      <c r="EX1029" s="297"/>
      <c r="EY1029" s="297"/>
      <c r="EZ1029" s="297"/>
      <c r="FA1029" s="297"/>
      <c r="FB1029" s="297"/>
      <c r="FC1029" s="297"/>
      <c r="FD1029" s="297"/>
      <c r="FE1029" s="297"/>
      <c r="FF1029" s="297"/>
      <c r="FG1029" s="297"/>
      <c r="FH1029" s="297"/>
      <c r="FI1029" s="297"/>
      <c r="FJ1029" s="297"/>
      <c r="FK1029" s="297"/>
      <c r="FL1029" s="297"/>
      <c r="FM1029" s="297"/>
      <c r="FN1029" s="297"/>
      <c r="FO1029" s="297"/>
      <c r="FP1029" s="297"/>
      <c r="FQ1029" s="297"/>
      <c r="FR1029" s="297"/>
      <c r="FS1029" s="297"/>
      <c r="FT1029" s="34"/>
      <c r="FU1029" s="34"/>
      <c r="FV1029" s="34"/>
      <c r="FW1029" s="34"/>
      <c r="FX1029" s="34"/>
      <c r="FY1029" s="34"/>
      <c r="FZ1029" s="34"/>
      <c r="GA1029" s="34"/>
      <c r="GB1029" s="34"/>
      <c r="GC1029" s="34"/>
      <c r="GD1029" s="34"/>
      <c r="GE1029" s="34"/>
      <c r="GF1029" s="34"/>
      <c r="GG1029" s="34"/>
      <c r="GH1029" s="34"/>
      <c r="GI1029" s="34"/>
      <c r="GJ1029" s="34"/>
      <c r="GK1029" s="34"/>
      <c r="GL1029" s="34"/>
      <c r="GM1029" s="34"/>
      <c r="GN1029" s="34"/>
      <c r="GO1029" s="34"/>
      <c r="GP1029" s="34"/>
      <c r="GQ1029" s="34"/>
      <c r="GR1029" s="34"/>
      <c r="GS1029" s="34"/>
      <c r="GT1029" s="34"/>
      <c r="GU1029" s="34"/>
      <c r="GV1029"/>
      <c r="GW1029"/>
      <c r="GX1029"/>
      <c r="GY1029"/>
      <c r="GZ1029"/>
      <c r="HA1029"/>
      <c r="HB1029"/>
      <c r="HC1029"/>
      <c r="HD1029"/>
      <c r="HE1029"/>
      <c r="HF1029"/>
      <c r="HG1029"/>
      <c r="HH1029"/>
      <c r="HI1029"/>
      <c r="HJ1029"/>
      <c r="HK1029"/>
      <c r="HL1029"/>
      <c r="HM1029"/>
      <c r="HN1029"/>
      <c r="HO1029"/>
      <c r="HP1029"/>
      <c r="HQ1029"/>
      <c r="HR1029"/>
      <c r="HS1029"/>
      <c r="HT1029"/>
      <c r="HU1029"/>
      <c r="HV1029"/>
      <c r="HW1029"/>
      <c r="HX1029"/>
      <c r="HY1029"/>
      <c r="HZ1029"/>
      <c r="IA1029"/>
      <c r="IB1029"/>
      <c r="IC1029"/>
      <c r="ID1029"/>
      <c r="IE1029"/>
      <c r="IF1029"/>
      <c r="IG1029"/>
      <c r="IH1029"/>
      <c r="II1029"/>
      <c r="IJ1029"/>
      <c r="IK1029"/>
      <c r="IL1029"/>
      <c r="IM1029"/>
      <c r="IN1029"/>
      <c r="IO1029"/>
      <c r="IP1029"/>
      <c r="IQ1029"/>
      <c r="IR1029"/>
      <c r="IS1029"/>
      <c r="IT1029"/>
      <c r="IU1029"/>
      <c r="IV1029"/>
      <c r="IW1029"/>
      <c r="IX1029"/>
      <c r="IY1029"/>
      <c r="IZ1029"/>
      <c r="JA1029"/>
      <c r="JB1029"/>
      <c r="JC1029"/>
      <c r="JD1029"/>
      <c r="JE1029"/>
      <c r="JF1029"/>
      <c r="JG1029"/>
      <c r="JH1029"/>
      <c r="JI1029"/>
      <c r="JJ1029"/>
      <c r="JK1029"/>
      <c r="JL1029"/>
      <c r="JM1029"/>
      <c r="JN1029"/>
      <c r="JO1029"/>
      <c r="JP1029"/>
      <c r="JQ1029"/>
      <c r="JR1029"/>
      <c r="JS1029"/>
      <c r="JT1029"/>
      <c r="JU1029"/>
      <c r="JV1029"/>
      <c r="JW1029"/>
      <c r="JX1029"/>
      <c r="JY1029"/>
      <c r="JZ1029"/>
      <c r="KA1029"/>
      <c r="KB1029"/>
      <c r="KC1029"/>
      <c r="KD1029"/>
      <c r="KE1029"/>
      <c r="KF1029"/>
      <c r="KG1029"/>
      <c r="KH1029"/>
      <c r="KI1029"/>
      <c r="KJ1029"/>
      <c r="KK1029"/>
      <c r="KL1029"/>
      <c r="KM1029"/>
      <c r="KN1029"/>
      <c r="KO1029"/>
      <c r="KP1029"/>
      <c r="KQ1029"/>
      <c r="KR1029"/>
      <c r="KS1029"/>
      <c r="KT1029"/>
      <c r="KU1029"/>
      <c r="KV1029"/>
      <c r="KW1029"/>
      <c r="KX1029"/>
      <c r="KY1029"/>
      <c r="KZ1029"/>
      <c r="LA1029"/>
      <c r="LB1029"/>
      <c r="LC1029"/>
      <c r="LD1029"/>
      <c r="LE1029"/>
      <c r="LF1029"/>
      <c r="LG1029"/>
      <c r="LH1029"/>
      <c r="LI1029"/>
      <c r="LJ1029"/>
      <c r="LK1029"/>
      <c r="LL1029"/>
      <c r="LM1029"/>
      <c r="LN1029"/>
      <c r="LO1029"/>
      <c r="LP1029"/>
      <c r="LQ1029"/>
      <c r="LR1029"/>
      <c r="LS1029"/>
      <c r="LT1029"/>
      <c r="LU1029"/>
      <c r="LV1029"/>
      <c r="LW1029"/>
      <c r="LX1029"/>
      <c r="LY1029"/>
      <c r="LZ1029"/>
      <c r="MA1029"/>
      <c r="MB1029"/>
      <c r="MC1029"/>
      <c r="MD1029"/>
      <c r="ME1029"/>
      <c r="MF1029"/>
      <c r="MG1029"/>
      <c r="MH1029"/>
      <c r="MI1029"/>
      <c r="MJ1029"/>
      <c r="MK1029"/>
      <c r="ML1029"/>
      <c r="MM1029"/>
      <c r="MN1029"/>
      <c r="MO1029"/>
      <c r="MP1029"/>
      <c r="MQ1029"/>
      <c r="MR1029"/>
      <c r="MS1029"/>
      <c r="MT1029"/>
      <c r="MU1029"/>
      <c r="MV1029"/>
      <c r="MW1029"/>
      <c r="MX1029"/>
      <c r="MY1029"/>
      <c r="MZ1029"/>
      <c r="NA1029"/>
      <c r="NB1029"/>
      <c r="NC1029"/>
      <c r="ND1029"/>
      <c r="NE1029"/>
      <c r="NF1029"/>
      <c r="NG1029"/>
      <c r="NH1029"/>
      <c r="NI1029"/>
      <c r="NJ1029"/>
      <c r="NK1029"/>
      <c r="NL1029"/>
      <c r="NM1029"/>
      <c r="NN1029"/>
      <c r="NO1029"/>
      <c r="NP1029"/>
      <c r="NQ1029"/>
      <c r="NR1029"/>
      <c r="NS1029"/>
      <c r="NT1029"/>
      <c r="NU1029"/>
      <c r="NV1029"/>
      <c r="NW1029"/>
      <c r="NX1029"/>
      <c r="NY1029"/>
      <c r="NZ1029"/>
      <c r="OA1029"/>
      <c r="OB1029"/>
      <c r="OC1029"/>
      <c r="OD1029"/>
      <c r="OE1029"/>
      <c r="OF1029"/>
      <c r="OG1029"/>
      <c r="OH1029"/>
      <c r="OI1029"/>
      <c r="OJ1029"/>
      <c r="OK1029"/>
      <c r="OL1029"/>
      <c r="OM1029"/>
      <c r="ON1029"/>
      <c r="OO1029"/>
      <c r="OP1029"/>
      <c r="OQ1029"/>
      <c r="OR1029"/>
      <c r="OS1029"/>
      <c r="OT1029"/>
      <c r="OU1029"/>
      <c r="OV1029"/>
      <c r="OW1029"/>
      <c r="OX1029"/>
      <c r="OY1029"/>
      <c r="OZ1029"/>
      <c r="PA1029"/>
      <c r="PB1029"/>
      <c r="PC1029"/>
      <c r="PD1029"/>
      <c r="PE1029"/>
      <c r="PF1029"/>
      <c r="PG1029"/>
      <c r="PH1029"/>
      <c r="PI1029"/>
      <c r="PJ1029"/>
      <c r="PK1029"/>
      <c r="PL1029"/>
      <c r="PM1029"/>
      <c r="PN1029"/>
      <c r="PO1029"/>
      <c r="PP1029"/>
      <c r="PQ1029"/>
      <c r="PR1029"/>
      <c r="PS1029"/>
      <c r="PT1029"/>
      <c r="PU1029"/>
      <c r="PV1029"/>
      <c r="PW1029"/>
      <c r="PX1029"/>
      <c r="PY1029"/>
      <c r="PZ1029"/>
      <c r="QA1029"/>
      <c r="QB1029"/>
      <c r="QC1029"/>
      <c r="QD1029"/>
      <c r="QE1029"/>
      <c r="QF1029"/>
      <c r="QG1029"/>
      <c r="QH1029"/>
      <c r="QI1029"/>
      <c r="QJ1029"/>
      <c r="QK1029"/>
      <c r="QL1029"/>
      <c r="QM1029"/>
      <c r="QN1029"/>
      <c r="QO1029"/>
      <c r="QP1029"/>
      <c r="QQ1029"/>
      <c r="QR1029"/>
      <c r="QS1029"/>
      <c r="QT1029"/>
      <c r="QU1029"/>
      <c r="QV1029"/>
      <c r="QW1029"/>
      <c r="QX1029"/>
      <c r="QY1029"/>
      <c r="QZ1029"/>
      <c r="RA1029"/>
      <c r="RB1029"/>
      <c r="RC1029"/>
      <c r="RD1029"/>
      <c r="RE1029"/>
      <c r="RF1029"/>
      <c r="RG1029"/>
      <c r="RH1029"/>
      <c r="RI1029"/>
      <c r="RJ1029"/>
      <c r="RK1029"/>
      <c r="RL1029"/>
      <c r="RM1029"/>
      <c r="RN1029"/>
      <c r="RO1029"/>
      <c r="RP1029"/>
      <c r="RQ1029"/>
      <c r="RR1029"/>
      <c r="RS1029"/>
      <c r="RT1029"/>
      <c r="RU1029"/>
      <c r="RV1029"/>
      <c r="RW1029"/>
      <c r="RX1029"/>
      <c r="RY1029"/>
      <c r="RZ1029"/>
      <c r="SA1029"/>
      <c r="SB1029"/>
      <c r="SC1029"/>
      <c r="SD1029"/>
      <c r="SE1029"/>
      <c r="SF1029"/>
      <c r="SG1029"/>
      <c r="SH1029"/>
      <c r="SI1029"/>
      <c r="SJ1029"/>
      <c r="SK1029"/>
      <c r="SL1029"/>
      <c r="SM1029"/>
      <c r="SN1029"/>
      <c r="SO1029"/>
      <c r="SP1029"/>
      <c r="SQ1029"/>
      <c r="SR1029"/>
      <c r="SS1029"/>
      <c r="ST1029"/>
      <c r="SU1029"/>
      <c r="SV1029"/>
      <c r="SW1029"/>
      <c r="SX1029"/>
      <c r="SY1029"/>
      <c r="SZ1029"/>
      <c r="TA1029"/>
      <c r="TB1029"/>
      <c r="TC1029"/>
      <c r="TD1029"/>
      <c r="TE1029"/>
      <c r="TF1029"/>
      <c r="TG1029"/>
      <c r="TH1029"/>
      <c r="TI1029"/>
      <c r="TJ1029"/>
      <c r="TK1029"/>
      <c r="TL1029"/>
      <c r="TM1029"/>
      <c r="TN1029"/>
      <c r="TO1029"/>
      <c r="TP1029"/>
      <c r="TQ1029"/>
      <c r="TR1029"/>
      <c r="TS1029"/>
      <c r="TT1029"/>
      <c r="TU1029"/>
      <c r="TV1029"/>
      <c r="TW1029"/>
      <c r="TX1029"/>
      <c r="TY1029"/>
      <c r="TZ1029"/>
      <c r="UA1029"/>
      <c r="UB1029"/>
      <c r="UC1029"/>
      <c r="UD1029"/>
      <c r="UE1029"/>
      <c r="UF1029"/>
      <c r="UG1029"/>
      <c r="UH1029"/>
      <c r="UI1029"/>
      <c r="UJ1029"/>
      <c r="UK1029"/>
      <c r="UL1029"/>
      <c r="UM1029"/>
      <c r="UN1029"/>
      <c r="UO1029"/>
      <c r="UP1029"/>
      <c r="UQ1029"/>
      <c r="UR1029"/>
      <c r="US1029"/>
      <c r="UT1029"/>
      <c r="UU1029"/>
      <c r="UV1029"/>
      <c r="UW1029"/>
      <c r="UX1029"/>
      <c r="UY1029"/>
      <c r="UZ1029"/>
      <c r="VA1029"/>
      <c r="VB1029"/>
      <c r="VC1029"/>
      <c r="VD1029"/>
      <c r="VE1029"/>
      <c r="VF1029"/>
      <c r="VG1029"/>
      <c r="VH1029"/>
      <c r="VI1029"/>
      <c r="VJ1029"/>
      <c r="VK1029"/>
      <c r="VL1029"/>
      <c r="VM1029"/>
      <c r="VN1029"/>
      <c r="VO1029"/>
      <c r="VP1029"/>
      <c r="VQ1029"/>
      <c r="VR1029"/>
      <c r="VS1029"/>
      <c r="VT1029"/>
      <c r="VU1029"/>
      <c r="VV1029"/>
      <c r="VW1029"/>
      <c r="VX1029"/>
      <c r="VY1029"/>
      <c r="VZ1029"/>
      <c r="WA1029"/>
      <c r="WB1029"/>
      <c r="WC1029"/>
      <c r="WD1029"/>
      <c r="WE1029"/>
      <c r="WF1029"/>
      <c r="WG1029"/>
      <c r="WH1029"/>
      <c r="WI1029"/>
      <c r="WJ1029"/>
      <c r="WK1029"/>
      <c r="WL1029"/>
      <c r="WM1029"/>
      <c r="WN1029"/>
      <c r="WO1029"/>
      <c r="WP1029"/>
      <c r="WQ1029"/>
      <c r="WR1029"/>
      <c r="WS1029"/>
      <c r="WT1029"/>
      <c r="WU1029"/>
      <c r="WV1029"/>
      <c r="WW1029"/>
      <c r="WX1029"/>
      <c r="WY1029"/>
      <c r="WZ1029"/>
      <c r="XA1029"/>
      <c r="XB1029"/>
      <c r="XC1029"/>
      <c r="XD1029"/>
      <c r="XE1029"/>
      <c r="XF1029"/>
      <c r="XG1029"/>
      <c r="XH1029"/>
      <c r="XI1029"/>
      <c r="XJ1029"/>
      <c r="XK1029"/>
      <c r="XL1029"/>
      <c r="XM1029"/>
      <c r="XN1029"/>
      <c r="XO1029"/>
      <c r="XP1029"/>
      <c r="XQ1029"/>
      <c r="XR1029"/>
      <c r="XS1029"/>
      <c r="XT1029"/>
      <c r="XU1029"/>
      <c r="XV1029"/>
      <c r="XW1029"/>
      <c r="XX1029"/>
      <c r="XY1029"/>
      <c r="XZ1029"/>
      <c r="YA1029"/>
      <c r="YB1029"/>
      <c r="YC1029"/>
      <c r="YD1029"/>
      <c r="YE1029"/>
      <c r="YF1029"/>
      <c r="YG1029"/>
      <c r="YH1029"/>
      <c r="YI1029"/>
      <c r="YJ1029"/>
      <c r="YK1029"/>
      <c r="YL1029"/>
      <c r="YM1029"/>
      <c r="YN1029"/>
      <c r="YO1029"/>
      <c r="YP1029"/>
      <c r="YQ1029"/>
      <c r="YR1029"/>
      <c r="YS1029"/>
      <c r="YT1029"/>
      <c r="YU1029"/>
      <c r="YV1029"/>
      <c r="YW1029"/>
      <c r="YX1029"/>
      <c r="YY1029"/>
      <c r="YZ1029"/>
      <c r="ZA1029"/>
      <c r="ZB1029"/>
      <c r="ZC1029"/>
      <c r="ZD1029"/>
      <c r="ZE1029"/>
      <c r="ZF1029"/>
      <c r="ZG1029"/>
      <c r="ZH1029"/>
      <c r="ZI1029"/>
      <c r="ZJ1029"/>
      <c r="ZK1029"/>
      <c r="ZL1029"/>
      <c r="ZM1029"/>
      <c r="ZN1029"/>
      <c r="ZO1029"/>
      <c r="ZP1029"/>
      <c r="ZQ1029"/>
      <c r="ZR1029"/>
      <c r="ZS1029"/>
      <c r="ZT1029"/>
      <c r="ZU1029"/>
      <c r="ZV1029"/>
      <c r="ZW1029"/>
      <c r="ZX1029"/>
      <c r="ZY1029"/>
      <c r="ZZ1029"/>
      <c r="AAA1029"/>
      <c r="AAB1029"/>
      <c r="AAC1029"/>
      <c r="AAD1029"/>
      <c r="AAE1029"/>
      <c r="AAF1029"/>
      <c r="AAG1029"/>
      <c r="AAH1029"/>
      <c r="AAI1029"/>
      <c r="AAJ1029"/>
      <c r="AAK1029"/>
      <c r="AAL1029"/>
      <c r="AAM1029"/>
      <c r="AAN1029"/>
      <c r="AAO1029"/>
      <c r="AAP1029"/>
      <c r="AAQ1029"/>
      <c r="AAR1029"/>
      <c r="AAS1029"/>
      <c r="AAT1029"/>
      <c r="AAU1029"/>
      <c r="AAV1029"/>
      <c r="AAW1029"/>
      <c r="AAX1029"/>
      <c r="AAY1029"/>
      <c r="AAZ1029"/>
      <c r="ABA1029"/>
      <c r="ABB1029"/>
      <c r="ABC1029"/>
      <c r="ABD1029"/>
      <c r="ABE1029"/>
      <c r="ABF1029"/>
      <c r="ABG1029"/>
      <c r="ABH1029"/>
    </row>
    <row r="1030" spans="1:9646" s="351" customFormat="1" ht="45.75" customHeight="1">
      <c r="A1030" s="589">
        <f>1+A1029</f>
        <v>1028</v>
      </c>
      <c r="B1030" s="403" t="s">
        <v>9712</v>
      </c>
      <c r="C1030" s="156" t="s">
        <v>9713</v>
      </c>
      <c r="D1030" s="156" t="s">
        <v>6692</v>
      </c>
      <c r="E1030" s="156">
        <v>45569</v>
      </c>
      <c r="F1030" s="156">
        <v>45573</v>
      </c>
      <c r="G1030" s="156">
        <v>45646</v>
      </c>
      <c r="H1030" s="156" t="s">
        <v>416</v>
      </c>
      <c r="I1030" s="156" t="s">
        <v>9646</v>
      </c>
      <c r="J1030" s="301" t="s">
        <v>2689</v>
      </c>
      <c r="K1030" s="251">
        <v>1015477960</v>
      </c>
      <c r="L1030" s="156">
        <v>9</v>
      </c>
      <c r="M1030" s="156" t="s">
        <v>97</v>
      </c>
      <c r="N1030" s="156" t="s">
        <v>5078</v>
      </c>
      <c r="O1030" s="156" t="s">
        <v>1061</v>
      </c>
      <c r="P1030" s="156" t="s">
        <v>9714</v>
      </c>
      <c r="Q1030" s="156" t="s">
        <v>8200</v>
      </c>
      <c r="R1030" s="143">
        <v>73</v>
      </c>
      <c r="S1030" s="134" t="s">
        <v>8880</v>
      </c>
      <c r="T1030" s="253" t="s">
        <v>9715</v>
      </c>
      <c r="U1030" s="156">
        <v>2024003424</v>
      </c>
      <c r="V1030" s="253" t="s">
        <v>9716</v>
      </c>
      <c r="W1030" s="156">
        <v>45569</v>
      </c>
      <c r="X1030" s="156" t="s">
        <v>103</v>
      </c>
      <c r="Y1030" s="317" t="s">
        <v>9717</v>
      </c>
      <c r="Z1030" s="156" t="s">
        <v>9715</v>
      </c>
      <c r="AA1030" s="156">
        <v>0</v>
      </c>
      <c r="AB1030" s="156">
        <v>0</v>
      </c>
      <c r="AC1030" s="156">
        <v>0</v>
      </c>
      <c r="AD1030" s="156">
        <v>0</v>
      </c>
      <c r="AE1030" s="156">
        <v>0</v>
      </c>
      <c r="AF1030" s="156">
        <v>0</v>
      </c>
      <c r="AG1030" s="156">
        <v>0</v>
      </c>
      <c r="AH1030" s="156">
        <v>0</v>
      </c>
      <c r="AI1030" s="156">
        <v>0</v>
      </c>
      <c r="AJ1030" s="156">
        <v>0</v>
      </c>
      <c r="AK1030" s="156" t="s">
        <v>104</v>
      </c>
      <c r="AL1030" s="103" t="s">
        <v>9718</v>
      </c>
      <c r="AM1030" s="156" t="s">
        <v>8407</v>
      </c>
      <c r="AN1030" s="156">
        <v>20455955</v>
      </c>
      <c r="AO1030" s="156" t="s">
        <v>114</v>
      </c>
      <c r="AP1030" s="156" t="s">
        <v>114</v>
      </c>
      <c r="AQ1030" s="156" t="s">
        <v>114</v>
      </c>
      <c r="AR1030" s="156" t="s">
        <v>114</v>
      </c>
      <c r="AS1030" s="156" t="s">
        <v>109</v>
      </c>
      <c r="AT1030" s="156" t="s">
        <v>109</v>
      </c>
      <c r="AU1030" s="156" t="s">
        <v>392</v>
      </c>
      <c r="AV1030" s="156" t="s">
        <v>9324</v>
      </c>
      <c r="AW1030" s="156" t="s">
        <v>9324</v>
      </c>
      <c r="AX1030" s="156" t="s">
        <v>109</v>
      </c>
      <c r="AY1030" s="156" t="s">
        <v>108</v>
      </c>
      <c r="AZ1030" s="156" t="s">
        <v>9324</v>
      </c>
      <c r="BA1030" s="156" t="s">
        <v>9324</v>
      </c>
      <c r="BB1030" s="156"/>
      <c r="BC1030" s="156" t="s">
        <v>9324</v>
      </c>
      <c r="BD1030" s="156" t="s">
        <v>9324</v>
      </c>
      <c r="BE1030" s="156" t="s">
        <v>9324</v>
      </c>
      <c r="BF1030" s="156" t="s">
        <v>9324</v>
      </c>
      <c r="BG1030" s="156" t="s">
        <v>9324</v>
      </c>
      <c r="BH1030" s="153" t="s">
        <v>9715</v>
      </c>
      <c r="BI1030" s="349" t="s">
        <v>113</v>
      </c>
      <c r="BJ1030" s="240" t="s">
        <v>9324</v>
      </c>
      <c r="BK1030" s="240" t="s">
        <v>114</v>
      </c>
      <c r="BL1030" s="240" t="s">
        <v>9324</v>
      </c>
      <c r="BM1030" s="437"/>
      <c r="BN1030" s="156" t="s">
        <v>161</v>
      </c>
      <c r="BO1030" s="156"/>
      <c r="BP1030" s="156"/>
      <c r="BQ1030" s="156">
        <v>25</v>
      </c>
      <c r="BR1030" s="156">
        <v>36113</v>
      </c>
      <c r="BS1030" s="156" t="s">
        <v>108</v>
      </c>
      <c r="BT1030" s="156" t="s">
        <v>108</v>
      </c>
      <c r="BU1030" s="156" t="s">
        <v>108</v>
      </c>
      <c r="BV1030" s="156" t="s">
        <v>108</v>
      </c>
      <c r="BW1030" s="156" t="s">
        <v>108</v>
      </c>
      <c r="BX1030" s="156" t="s">
        <v>9719</v>
      </c>
      <c r="BY1030" s="156">
        <v>3502481157</v>
      </c>
      <c r="BZ1030" s="156" t="s">
        <v>2694</v>
      </c>
      <c r="CA1030" s="157" t="s">
        <v>109</v>
      </c>
      <c r="CB1030" s="157" t="s">
        <v>109</v>
      </c>
      <c r="CC1030" s="157" t="s">
        <v>109</v>
      </c>
      <c r="CD1030" s="156"/>
      <c r="CE1030" s="156"/>
      <c r="CF1030" s="156"/>
      <c r="CG1030" s="156"/>
      <c r="CH1030" s="156"/>
      <c r="CI1030" s="156"/>
      <c r="CJ1030" s="156"/>
      <c r="CK1030" s="156"/>
      <c r="CL1030" s="156"/>
      <c r="CM1030" s="157" t="s">
        <v>109</v>
      </c>
      <c r="CN1030" s="156"/>
      <c r="CO1030" s="297"/>
      <c r="CP1030" s="297"/>
      <c r="CQ1030" s="297"/>
      <c r="CR1030" s="297"/>
      <c r="CS1030" s="50"/>
      <c r="CT1030" s="50"/>
      <c r="CU1030" s="50"/>
      <c r="CV1030" s="50"/>
      <c r="CW1030" s="50"/>
      <c r="CX1030" s="50"/>
      <c r="CY1030" s="50"/>
      <c r="CZ1030" s="50"/>
      <c r="DA1030" s="50"/>
      <c r="DB1030" s="50"/>
      <c r="DC1030" s="50"/>
      <c r="DD1030" s="50"/>
      <c r="DE1030" s="50"/>
      <c r="DF1030" s="50"/>
      <c r="DG1030" s="50"/>
      <c r="DH1030" s="50"/>
      <c r="DI1030" s="50"/>
      <c r="DJ1030" s="50"/>
      <c r="DK1030" s="50"/>
      <c r="DL1030" s="50"/>
      <c r="DM1030" s="50"/>
      <c r="DN1030" s="50"/>
      <c r="DO1030" s="50"/>
      <c r="DP1030" s="50"/>
      <c r="DQ1030" s="50"/>
      <c r="DR1030" s="50"/>
      <c r="DS1030" s="50"/>
      <c r="DT1030" s="50"/>
      <c r="DU1030" s="50"/>
      <c r="DV1030" s="50"/>
      <c r="DW1030" s="50"/>
      <c r="DX1030" s="50"/>
      <c r="DY1030" s="50"/>
      <c r="DZ1030" s="50"/>
      <c r="EA1030" s="50"/>
      <c r="EB1030" s="50"/>
      <c r="EC1030" s="50"/>
      <c r="ED1030" s="50"/>
      <c r="EE1030" s="50"/>
      <c r="EF1030" s="50"/>
      <c r="EG1030" s="50"/>
      <c r="EH1030" s="50"/>
      <c r="EI1030" s="50"/>
      <c r="EJ1030" s="50"/>
      <c r="EK1030" s="50"/>
      <c r="EL1030" s="50"/>
      <c r="EM1030" s="50"/>
      <c r="EN1030" s="50"/>
      <c r="EO1030" s="50"/>
      <c r="EP1030" s="50"/>
      <c r="EQ1030" s="50"/>
      <c r="ER1030" s="50"/>
      <c r="ES1030" s="50"/>
      <c r="ET1030" s="50"/>
      <c r="EU1030" s="50"/>
      <c r="EV1030" s="50"/>
      <c r="EW1030" s="50"/>
      <c r="EX1030" s="50"/>
      <c r="EY1030" s="50"/>
      <c r="EZ1030" s="50"/>
      <c r="FA1030" s="50"/>
      <c r="FB1030" s="50"/>
      <c r="FC1030" s="50"/>
      <c r="FD1030" s="50"/>
      <c r="FE1030" s="50"/>
      <c r="FF1030" s="50"/>
      <c r="FG1030" s="50"/>
      <c r="FH1030" s="50"/>
      <c r="FI1030" s="50"/>
      <c r="FJ1030" s="50"/>
      <c r="FK1030" s="50"/>
      <c r="FL1030" s="50"/>
      <c r="FM1030" s="50"/>
      <c r="FN1030" s="50"/>
      <c r="FO1030" s="50"/>
      <c r="FP1030" s="50"/>
      <c r="FQ1030" s="50"/>
      <c r="FR1030" s="50"/>
      <c r="FS1030" s="50"/>
      <c r="FT1030" s="50"/>
      <c r="FU1030" s="50"/>
      <c r="FV1030" s="50"/>
      <c r="FW1030" s="50"/>
      <c r="FX1030" s="50"/>
      <c r="FY1030" s="50"/>
      <c r="FZ1030" s="50"/>
      <c r="GA1030" s="50"/>
      <c r="GB1030" s="50"/>
      <c r="GC1030" s="50"/>
      <c r="GD1030" s="50"/>
      <c r="GE1030" s="50"/>
      <c r="GF1030" s="50"/>
      <c r="GG1030" s="50"/>
      <c r="GH1030" s="50"/>
      <c r="GI1030" s="50"/>
      <c r="GJ1030" s="50"/>
      <c r="GK1030" s="50"/>
      <c r="GL1030" s="50"/>
      <c r="GM1030" s="50"/>
      <c r="GN1030" s="50"/>
      <c r="GO1030" s="50"/>
      <c r="GP1030" s="50"/>
      <c r="GQ1030" s="50"/>
      <c r="GR1030" s="50"/>
      <c r="GS1030" s="50"/>
      <c r="GT1030" s="50"/>
      <c r="GU1030" s="50"/>
      <c r="GV1030" s="16"/>
      <c r="GW1030" s="16"/>
      <c r="GX1030" s="16"/>
      <c r="GY1030" s="16"/>
      <c r="GZ1030" s="16"/>
      <c r="HA1030" s="16"/>
      <c r="HB1030" s="16"/>
      <c r="HC1030" s="16"/>
      <c r="HD1030" s="16"/>
      <c r="HE1030" s="16"/>
      <c r="HF1030" s="16"/>
      <c r="HG1030" s="16"/>
      <c r="HH1030" s="16"/>
      <c r="HI1030" s="16"/>
      <c r="HJ1030" s="16"/>
      <c r="HK1030" s="16"/>
      <c r="HL1030" s="16"/>
      <c r="HM1030" s="16"/>
      <c r="HN1030" s="16"/>
      <c r="HO1030" s="16"/>
      <c r="HP1030" s="16"/>
      <c r="HQ1030" s="16"/>
      <c r="HR1030" s="16"/>
      <c r="HS1030" s="16"/>
      <c r="HT1030" s="16"/>
      <c r="HU1030" s="16"/>
      <c r="HV1030" s="16"/>
      <c r="HW1030" s="16"/>
      <c r="HX1030" s="16"/>
      <c r="HY1030" s="16"/>
      <c r="HZ1030" s="16"/>
      <c r="IA1030" s="16"/>
      <c r="IB1030" s="16"/>
      <c r="IC1030" s="16"/>
      <c r="ID1030" s="16"/>
      <c r="IE1030" s="16"/>
      <c r="IF1030" s="16"/>
      <c r="IG1030" s="16"/>
      <c r="IH1030" s="16"/>
      <c r="II1030" s="16"/>
      <c r="IJ1030" s="16"/>
      <c r="IK1030" s="16"/>
      <c r="IL1030" s="16"/>
      <c r="IM1030" s="16"/>
      <c r="IN1030" s="16"/>
      <c r="IO1030" s="16"/>
      <c r="IP1030" s="16"/>
      <c r="IQ1030" s="16"/>
      <c r="IR1030" s="16"/>
      <c r="IS1030" s="16"/>
      <c r="IT1030" s="16"/>
      <c r="IU1030" s="16"/>
      <c r="IV1030" s="16"/>
      <c r="IW1030" s="16"/>
      <c r="IX1030" s="16"/>
      <c r="IY1030" s="16"/>
      <c r="IZ1030" s="16"/>
      <c r="JA1030" s="16"/>
      <c r="JB1030" s="16"/>
      <c r="JC1030" s="16"/>
      <c r="JD1030" s="16"/>
      <c r="JE1030" s="16"/>
      <c r="JF1030" s="16"/>
      <c r="JG1030" s="16"/>
      <c r="JH1030" s="16"/>
      <c r="JI1030" s="16"/>
      <c r="JJ1030" s="16"/>
      <c r="JK1030" s="16"/>
      <c r="JL1030" s="16"/>
      <c r="JM1030" s="16"/>
      <c r="JN1030" s="16"/>
      <c r="JO1030" s="16"/>
      <c r="JP1030" s="16"/>
      <c r="JQ1030" s="16"/>
      <c r="JR1030" s="16"/>
      <c r="JS1030" s="16"/>
      <c r="JT1030" s="16"/>
      <c r="JU1030" s="16"/>
      <c r="JV1030" s="16"/>
      <c r="JW1030" s="16"/>
      <c r="JX1030" s="16"/>
      <c r="JY1030" s="16"/>
      <c r="JZ1030" s="16"/>
      <c r="KA1030" s="16"/>
      <c r="KB1030" s="16"/>
      <c r="KC1030" s="16"/>
      <c r="KD1030" s="16"/>
      <c r="KE1030" s="16"/>
      <c r="KF1030" s="16"/>
      <c r="KG1030" s="16"/>
      <c r="KH1030" s="16"/>
      <c r="KI1030" s="16"/>
      <c r="KJ1030" s="16"/>
      <c r="KK1030" s="16"/>
      <c r="KL1030" s="16"/>
      <c r="KM1030" s="16"/>
      <c r="KN1030" s="16"/>
      <c r="KO1030" s="16"/>
      <c r="KP1030" s="16"/>
      <c r="KQ1030" s="16"/>
      <c r="KR1030" s="16"/>
      <c r="KS1030" s="16"/>
      <c r="KT1030" s="16"/>
      <c r="KU1030" s="16"/>
      <c r="KV1030" s="16"/>
      <c r="KW1030" s="16"/>
      <c r="KX1030" s="16"/>
      <c r="KY1030" s="16"/>
      <c r="KZ1030" s="16"/>
      <c r="LA1030" s="16"/>
      <c r="LB1030" s="16"/>
      <c r="LC1030" s="16"/>
      <c r="LD1030" s="16"/>
      <c r="LE1030" s="16"/>
      <c r="LF1030" s="16"/>
      <c r="LG1030" s="16"/>
      <c r="LH1030" s="16"/>
      <c r="LI1030" s="16"/>
      <c r="LJ1030" s="16"/>
      <c r="LK1030" s="16"/>
      <c r="LL1030" s="16"/>
      <c r="LM1030" s="16"/>
      <c r="LN1030" s="16"/>
      <c r="LO1030" s="16"/>
      <c r="LP1030" s="16"/>
      <c r="LQ1030" s="16"/>
      <c r="LR1030" s="16"/>
      <c r="LS1030" s="16"/>
      <c r="LT1030" s="16"/>
      <c r="LU1030" s="16"/>
      <c r="LV1030" s="16"/>
      <c r="LW1030" s="16"/>
      <c r="LX1030" s="16"/>
      <c r="LY1030" s="16"/>
      <c r="LZ1030" s="16"/>
      <c r="MA1030" s="16"/>
      <c r="MB1030" s="16"/>
      <c r="MC1030" s="16"/>
      <c r="MD1030" s="16"/>
      <c r="ME1030" s="16"/>
      <c r="MF1030" s="16"/>
      <c r="MG1030" s="16"/>
      <c r="MH1030" s="16"/>
      <c r="MI1030" s="16"/>
      <c r="MJ1030" s="16"/>
      <c r="MK1030" s="16"/>
      <c r="ML1030" s="16"/>
      <c r="MM1030" s="16"/>
      <c r="MN1030" s="16"/>
      <c r="MO1030" s="16"/>
      <c r="MP1030" s="16"/>
      <c r="MQ1030" s="16"/>
      <c r="MR1030" s="16"/>
      <c r="MS1030" s="16"/>
      <c r="MT1030" s="16"/>
      <c r="MU1030" s="16"/>
      <c r="MV1030" s="16"/>
      <c r="MW1030" s="16"/>
      <c r="MX1030" s="16"/>
      <c r="MY1030" s="16"/>
      <c r="MZ1030" s="16"/>
      <c r="NA1030" s="16"/>
      <c r="NB1030" s="16"/>
      <c r="NC1030" s="16"/>
      <c r="ND1030" s="16"/>
      <c r="NE1030" s="16"/>
      <c r="NF1030" s="16"/>
      <c r="NG1030" s="16"/>
      <c r="NH1030" s="16"/>
      <c r="NI1030" s="16"/>
      <c r="NJ1030" s="16"/>
      <c r="NK1030" s="16"/>
      <c r="NL1030" s="16"/>
      <c r="NM1030" s="16"/>
      <c r="NN1030" s="16"/>
      <c r="NO1030" s="16"/>
      <c r="NP1030" s="16"/>
      <c r="NQ1030" s="16"/>
      <c r="NR1030" s="16"/>
      <c r="NS1030" s="16"/>
      <c r="NT1030" s="16"/>
      <c r="NU1030" s="16"/>
      <c r="NV1030" s="16"/>
      <c r="NW1030" s="16"/>
      <c r="NX1030" s="16"/>
      <c r="NY1030" s="16"/>
      <c r="NZ1030" s="16"/>
      <c r="OA1030" s="16"/>
      <c r="OB1030" s="16"/>
      <c r="OC1030" s="16"/>
      <c r="OD1030" s="16"/>
      <c r="OE1030" s="16"/>
      <c r="OF1030" s="16"/>
      <c r="OG1030" s="16"/>
      <c r="OH1030" s="16"/>
      <c r="OI1030" s="16"/>
      <c r="OJ1030" s="16"/>
      <c r="OK1030" s="16"/>
      <c r="OL1030" s="16"/>
      <c r="OM1030" s="16"/>
      <c r="ON1030" s="16"/>
      <c r="OO1030" s="16"/>
      <c r="OP1030" s="16"/>
      <c r="OQ1030" s="16"/>
      <c r="OR1030" s="16"/>
      <c r="OS1030" s="16"/>
      <c r="OT1030" s="16"/>
      <c r="OU1030" s="16"/>
      <c r="OV1030" s="16"/>
      <c r="OW1030" s="16"/>
      <c r="OX1030" s="16"/>
      <c r="OY1030" s="16"/>
      <c r="OZ1030" s="16"/>
      <c r="PA1030" s="16"/>
      <c r="PB1030" s="16"/>
      <c r="PC1030" s="16"/>
      <c r="PD1030" s="16"/>
      <c r="PE1030" s="16"/>
      <c r="PF1030" s="16"/>
      <c r="PG1030" s="16"/>
      <c r="PH1030" s="16"/>
      <c r="PI1030" s="16"/>
      <c r="PJ1030" s="16"/>
      <c r="PK1030" s="16"/>
      <c r="PL1030" s="16"/>
      <c r="PM1030" s="16"/>
      <c r="PN1030" s="16"/>
      <c r="PO1030" s="16"/>
      <c r="PP1030" s="16"/>
      <c r="PQ1030" s="16"/>
      <c r="PR1030" s="16"/>
      <c r="PS1030" s="16"/>
      <c r="PT1030" s="16"/>
      <c r="PU1030" s="16"/>
      <c r="PV1030" s="16"/>
      <c r="PW1030" s="16"/>
      <c r="PX1030" s="16"/>
      <c r="PY1030" s="16"/>
      <c r="PZ1030" s="16"/>
      <c r="QA1030" s="16"/>
      <c r="QB1030" s="16"/>
      <c r="QC1030" s="16"/>
      <c r="QD1030" s="16"/>
      <c r="QE1030" s="16"/>
      <c r="QF1030" s="16"/>
      <c r="QG1030" s="16"/>
      <c r="QH1030" s="16"/>
      <c r="QI1030" s="16"/>
      <c r="QJ1030" s="16"/>
      <c r="QK1030" s="16"/>
      <c r="QL1030" s="16"/>
      <c r="QM1030" s="16"/>
      <c r="QN1030" s="16"/>
      <c r="QO1030" s="16"/>
      <c r="QP1030" s="16"/>
      <c r="QQ1030" s="16"/>
      <c r="QR1030" s="16"/>
      <c r="QS1030" s="16"/>
      <c r="QT1030" s="16"/>
      <c r="QU1030" s="16"/>
      <c r="QV1030" s="16"/>
      <c r="QW1030" s="16"/>
      <c r="QX1030" s="16"/>
      <c r="QY1030" s="16"/>
      <c r="QZ1030" s="16"/>
      <c r="RA1030" s="16"/>
      <c r="RB1030" s="16"/>
      <c r="RC1030" s="16"/>
      <c r="RD1030" s="16"/>
      <c r="RE1030" s="16"/>
      <c r="RF1030" s="16"/>
      <c r="RG1030" s="16"/>
      <c r="RH1030" s="16"/>
      <c r="RI1030" s="16"/>
      <c r="RJ1030" s="16"/>
      <c r="RK1030" s="16"/>
      <c r="RL1030" s="16"/>
      <c r="RM1030" s="16"/>
      <c r="RN1030" s="16"/>
      <c r="RO1030" s="16"/>
      <c r="RP1030" s="16"/>
      <c r="RQ1030" s="16"/>
      <c r="RR1030" s="16"/>
      <c r="RS1030" s="16"/>
      <c r="RT1030" s="16"/>
      <c r="RU1030" s="16"/>
      <c r="RV1030" s="16"/>
      <c r="RW1030" s="16"/>
      <c r="RX1030" s="16"/>
      <c r="RY1030" s="16"/>
      <c r="RZ1030" s="16"/>
      <c r="SA1030" s="16"/>
      <c r="SB1030" s="16"/>
      <c r="SC1030" s="16"/>
      <c r="SD1030" s="16"/>
      <c r="SE1030" s="16"/>
      <c r="SF1030" s="16"/>
      <c r="SG1030" s="16"/>
      <c r="SH1030" s="16"/>
      <c r="SI1030" s="16"/>
      <c r="SJ1030" s="16"/>
      <c r="SK1030" s="16"/>
      <c r="SL1030" s="16"/>
      <c r="SM1030" s="16"/>
      <c r="SN1030" s="16"/>
      <c r="SO1030" s="16"/>
      <c r="SP1030" s="16"/>
      <c r="SQ1030" s="16"/>
      <c r="SR1030" s="16"/>
      <c r="SS1030" s="16"/>
      <c r="ST1030" s="16"/>
      <c r="SU1030" s="16"/>
      <c r="SV1030" s="16"/>
      <c r="SW1030" s="16"/>
      <c r="SX1030" s="16"/>
      <c r="SY1030" s="16"/>
      <c r="SZ1030" s="16"/>
      <c r="TA1030" s="16"/>
      <c r="TB1030" s="16"/>
      <c r="TC1030" s="16"/>
      <c r="TD1030" s="16"/>
      <c r="TE1030" s="16"/>
      <c r="TF1030" s="16"/>
      <c r="TG1030" s="16"/>
      <c r="TH1030" s="16"/>
      <c r="TI1030" s="16"/>
      <c r="TJ1030" s="16"/>
      <c r="TK1030" s="16"/>
      <c r="TL1030" s="16"/>
      <c r="TM1030" s="16"/>
      <c r="TN1030" s="16"/>
      <c r="TO1030" s="16"/>
      <c r="TP1030" s="16"/>
      <c r="TQ1030" s="16"/>
      <c r="TR1030" s="16"/>
      <c r="TS1030" s="16"/>
      <c r="TT1030" s="16"/>
      <c r="TU1030" s="16"/>
      <c r="TV1030" s="16"/>
      <c r="TW1030" s="16"/>
      <c r="TX1030" s="16"/>
      <c r="TY1030" s="16"/>
      <c r="TZ1030" s="16"/>
      <c r="UA1030" s="16"/>
      <c r="UB1030" s="16"/>
      <c r="UC1030" s="16"/>
      <c r="UD1030" s="16"/>
      <c r="UE1030" s="16"/>
      <c r="UF1030" s="16"/>
      <c r="UG1030" s="16"/>
      <c r="UH1030" s="16"/>
      <c r="UI1030" s="16"/>
      <c r="UJ1030" s="16"/>
      <c r="UK1030" s="16"/>
      <c r="UL1030" s="16"/>
      <c r="UM1030" s="16"/>
      <c r="UN1030" s="16"/>
      <c r="UO1030" s="16"/>
      <c r="UP1030" s="16"/>
      <c r="UQ1030" s="16"/>
      <c r="UR1030" s="16"/>
      <c r="US1030" s="16"/>
      <c r="UT1030" s="16"/>
      <c r="UU1030" s="16"/>
      <c r="UV1030" s="16"/>
      <c r="UW1030" s="16"/>
      <c r="UX1030" s="16"/>
      <c r="UY1030" s="16"/>
      <c r="UZ1030" s="16"/>
      <c r="VA1030" s="16"/>
      <c r="VB1030" s="16"/>
      <c r="VC1030" s="16"/>
      <c r="VD1030" s="16"/>
      <c r="VE1030" s="16"/>
      <c r="VF1030" s="16"/>
      <c r="VG1030" s="16"/>
      <c r="VH1030" s="16"/>
      <c r="VI1030" s="16"/>
      <c r="VJ1030" s="16"/>
      <c r="VK1030" s="16"/>
      <c r="VL1030" s="16"/>
      <c r="VM1030" s="16"/>
      <c r="VN1030" s="16"/>
      <c r="VO1030" s="16"/>
      <c r="VP1030" s="16"/>
      <c r="VQ1030" s="16"/>
      <c r="VR1030" s="16"/>
      <c r="VS1030" s="16"/>
      <c r="VT1030" s="16"/>
      <c r="VU1030" s="16"/>
      <c r="VV1030" s="16"/>
      <c r="VW1030" s="16"/>
      <c r="VX1030" s="16"/>
      <c r="VY1030" s="16"/>
      <c r="VZ1030" s="16"/>
      <c r="WA1030" s="16"/>
      <c r="WB1030" s="16"/>
      <c r="WC1030" s="16"/>
      <c r="WD1030" s="16"/>
      <c r="WE1030" s="16"/>
      <c r="WF1030" s="16"/>
      <c r="WG1030" s="16"/>
      <c r="WH1030" s="16"/>
      <c r="WI1030" s="16"/>
      <c r="WJ1030" s="16"/>
      <c r="WK1030" s="16"/>
      <c r="WL1030" s="16"/>
      <c r="WM1030" s="16"/>
      <c r="WN1030" s="16"/>
      <c r="WO1030" s="16"/>
      <c r="WP1030" s="16"/>
      <c r="WQ1030" s="16"/>
      <c r="WR1030" s="16"/>
      <c r="WS1030" s="16"/>
      <c r="WT1030" s="16"/>
      <c r="WU1030" s="16"/>
      <c r="WV1030" s="16"/>
      <c r="WW1030" s="16"/>
      <c r="WX1030" s="16"/>
      <c r="WY1030" s="16"/>
      <c r="WZ1030" s="16"/>
      <c r="XA1030" s="16"/>
      <c r="XB1030" s="16"/>
      <c r="XC1030" s="16"/>
      <c r="XD1030" s="16"/>
      <c r="XE1030" s="16"/>
      <c r="XF1030" s="16"/>
      <c r="XG1030" s="16"/>
      <c r="XH1030" s="16"/>
      <c r="XI1030" s="16"/>
      <c r="XJ1030" s="16"/>
      <c r="XK1030" s="16"/>
      <c r="XL1030" s="16"/>
      <c r="XM1030" s="16"/>
      <c r="XN1030" s="16"/>
      <c r="XO1030" s="16"/>
      <c r="XP1030" s="16"/>
      <c r="XQ1030" s="16"/>
      <c r="XR1030" s="16"/>
      <c r="XS1030" s="16"/>
      <c r="XT1030" s="16"/>
      <c r="XU1030" s="16"/>
      <c r="XV1030" s="16"/>
      <c r="XW1030" s="16"/>
      <c r="XX1030" s="16"/>
      <c r="XY1030" s="16"/>
      <c r="XZ1030" s="16"/>
      <c r="YA1030" s="16"/>
      <c r="YB1030" s="16"/>
      <c r="YC1030" s="16"/>
      <c r="YD1030" s="16"/>
      <c r="YE1030" s="16"/>
      <c r="YF1030" s="16"/>
      <c r="YG1030" s="16"/>
      <c r="YH1030" s="16"/>
      <c r="YI1030" s="16"/>
      <c r="YJ1030" s="16"/>
      <c r="YK1030" s="16"/>
      <c r="YL1030" s="16"/>
      <c r="YM1030" s="16"/>
      <c r="YN1030" s="16"/>
      <c r="YO1030" s="16"/>
      <c r="YP1030" s="16"/>
      <c r="YQ1030" s="16"/>
      <c r="YR1030" s="16"/>
      <c r="YS1030" s="16"/>
      <c r="YT1030" s="16"/>
      <c r="YU1030" s="16"/>
      <c r="YV1030" s="16"/>
      <c r="YW1030" s="16"/>
      <c r="YX1030" s="16"/>
      <c r="YY1030" s="16"/>
      <c r="YZ1030" s="16"/>
      <c r="ZA1030" s="16"/>
      <c r="ZB1030" s="16"/>
      <c r="ZC1030" s="16"/>
      <c r="ZD1030" s="16"/>
      <c r="ZE1030" s="16"/>
      <c r="ZF1030" s="16"/>
      <c r="ZG1030" s="16"/>
      <c r="ZH1030" s="16"/>
      <c r="ZI1030" s="16"/>
      <c r="ZJ1030" s="16"/>
      <c r="ZK1030" s="16"/>
      <c r="ZL1030" s="16"/>
      <c r="ZM1030" s="16"/>
      <c r="ZN1030" s="16"/>
      <c r="ZO1030" s="16"/>
      <c r="ZP1030" s="16"/>
      <c r="ZQ1030" s="16"/>
      <c r="ZR1030" s="16"/>
      <c r="ZS1030" s="16"/>
      <c r="ZT1030" s="16"/>
      <c r="ZU1030" s="16"/>
      <c r="ZV1030" s="16"/>
      <c r="ZW1030" s="16"/>
      <c r="ZX1030" s="16"/>
      <c r="ZY1030" s="16"/>
      <c r="ZZ1030" s="16"/>
      <c r="AAA1030" s="16"/>
      <c r="AAB1030" s="16"/>
      <c r="AAC1030" s="16"/>
      <c r="AAD1030" s="16"/>
      <c r="AAE1030" s="16"/>
      <c r="AAF1030" s="16"/>
      <c r="AAG1030" s="16"/>
      <c r="AAH1030" s="16"/>
      <c r="AAI1030" s="16"/>
      <c r="AAJ1030" s="16"/>
      <c r="AAK1030" s="16"/>
      <c r="AAL1030" s="16"/>
      <c r="AAM1030" s="16"/>
      <c r="AAN1030" s="16"/>
      <c r="AAO1030" s="16"/>
      <c r="AAP1030" s="16"/>
      <c r="AAQ1030" s="16"/>
      <c r="AAR1030" s="16"/>
      <c r="AAS1030" s="16"/>
      <c r="AAT1030" s="16"/>
      <c r="AAU1030" s="16"/>
      <c r="AAV1030" s="16"/>
      <c r="AAW1030" s="16"/>
      <c r="AAX1030" s="16"/>
      <c r="AAY1030" s="16"/>
      <c r="AAZ1030" s="16"/>
      <c r="ABA1030" s="16"/>
      <c r="ABB1030" s="16"/>
      <c r="ABC1030" s="16"/>
      <c r="ABD1030" s="16"/>
      <c r="ABE1030" s="16"/>
      <c r="ABF1030" s="16"/>
      <c r="ABG1030" s="16"/>
      <c r="ABH1030" s="16"/>
    </row>
    <row r="1031" spans="1:9646" ht="45.75" customHeight="1">
      <c r="A1031" s="589">
        <f>1+A1030</f>
        <v>1029</v>
      </c>
      <c r="B1031" s="403" t="s">
        <v>9720</v>
      </c>
      <c r="C1031" s="156" t="s">
        <v>9721</v>
      </c>
      <c r="D1031" s="156" t="s">
        <v>6476</v>
      </c>
      <c r="E1031" s="156">
        <v>45569</v>
      </c>
      <c r="F1031" s="156">
        <v>45573</v>
      </c>
      <c r="G1031" s="156">
        <v>45646</v>
      </c>
      <c r="H1031" s="156" t="s">
        <v>416</v>
      </c>
      <c r="I1031" s="156" t="s">
        <v>9637</v>
      </c>
      <c r="J1031" s="301" t="s">
        <v>9722</v>
      </c>
      <c r="K1031" s="251" t="s">
        <v>9723</v>
      </c>
      <c r="L1031" s="156">
        <v>8</v>
      </c>
      <c r="M1031" s="156" t="s">
        <v>97</v>
      </c>
      <c r="N1031" s="156" t="s">
        <v>5078</v>
      </c>
      <c r="O1031" s="156" t="s">
        <v>1061</v>
      </c>
      <c r="P1031" s="156" t="s">
        <v>9724</v>
      </c>
      <c r="Q1031" s="156" t="s">
        <v>8491</v>
      </c>
      <c r="R1031" s="143">
        <v>73</v>
      </c>
      <c r="S1031" s="134" t="s">
        <v>9725</v>
      </c>
      <c r="T1031" s="253" t="s">
        <v>9726</v>
      </c>
      <c r="U1031" s="156">
        <v>2024003423</v>
      </c>
      <c r="V1031" s="253" t="s">
        <v>9727</v>
      </c>
      <c r="W1031" s="156">
        <v>45569</v>
      </c>
      <c r="X1031" s="156" t="s">
        <v>103</v>
      </c>
      <c r="Y1031" s="317" t="s">
        <v>9728</v>
      </c>
      <c r="Z1031" s="156" t="s">
        <v>9726</v>
      </c>
      <c r="AA1031" s="156">
        <v>0</v>
      </c>
      <c r="AB1031" s="156">
        <v>0</v>
      </c>
      <c r="AC1031" s="156">
        <v>0</v>
      </c>
      <c r="AD1031" s="156">
        <v>0</v>
      </c>
      <c r="AE1031" s="156">
        <v>0</v>
      </c>
      <c r="AF1031" s="156">
        <v>0</v>
      </c>
      <c r="AG1031" s="156">
        <v>0</v>
      </c>
      <c r="AH1031" s="156">
        <v>0</v>
      </c>
      <c r="AI1031" s="156">
        <v>0</v>
      </c>
      <c r="AJ1031" s="156">
        <v>0</v>
      </c>
      <c r="AK1031" s="156" t="s">
        <v>104</v>
      </c>
      <c r="AL1031" s="103" t="s">
        <v>9729</v>
      </c>
      <c r="AM1031" s="156" t="s">
        <v>9730</v>
      </c>
      <c r="AN1031" s="156">
        <v>51974236</v>
      </c>
      <c r="AO1031" s="156" t="s">
        <v>114</v>
      </c>
      <c r="AP1031" s="156" t="s">
        <v>114</v>
      </c>
      <c r="AQ1031" s="156" t="s">
        <v>114</v>
      </c>
      <c r="AR1031" s="156" t="s">
        <v>114</v>
      </c>
      <c r="AS1031" s="156" t="s">
        <v>109</v>
      </c>
      <c r="AT1031" s="156" t="s">
        <v>109</v>
      </c>
      <c r="AU1031" s="156" t="s">
        <v>392</v>
      </c>
      <c r="AV1031" s="156" t="s">
        <v>9324</v>
      </c>
      <c r="AW1031" s="156" t="s">
        <v>9324</v>
      </c>
      <c r="AX1031" s="156" t="s">
        <v>109</v>
      </c>
      <c r="AY1031" s="156" t="s">
        <v>108</v>
      </c>
      <c r="AZ1031" s="156" t="s">
        <v>9324</v>
      </c>
      <c r="BA1031" s="156" t="s">
        <v>9324</v>
      </c>
      <c r="BB1031" s="156"/>
      <c r="BC1031" s="156" t="s">
        <v>9324</v>
      </c>
      <c r="BD1031" s="156" t="s">
        <v>9324</v>
      </c>
      <c r="BE1031" s="156" t="s">
        <v>9324</v>
      </c>
      <c r="BF1031" s="156" t="s">
        <v>9324</v>
      </c>
      <c r="BG1031" s="156" t="s">
        <v>9324</v>
      </c>
      <c r="BH1031" s="153" t="s">
        <v>9726</v>
      </c>
      <c r="BI1031" s="437" t="s">
        <v>259</v>
      </c>
      <c r="BJ1031" s="240" t="s">
        <v>9324</v>
      </c>
      <c r="BK1031" s="240" t="s">
        <v>114</v>
      </c>
      <c r="BL1031" s="240" t="s">
        <v>9324</v>
      </c>
      <c r="BM1031" s="346" t="s">
        <v>8670</v>
      </c>
      <c r="BN1031" s="156" t="s">
        <v>161</v>
      </c>
      <c r="BO1031" s="156"/>
      <c r="BP1031" s="156"/>
      <c r="BQ1031" s="156">
        <v>22</v>
      </c>
      <c r="BR1031" s="156">
        <v>37596</v>
      </c>
      <c r="BS1031" s="156" t="s">
        <v>108</v>
      </c>
      <c r="BT1031" s="156" t="s">
        <v>108</v>
      </c>
      <c r="BU1031" s="156" t="s">
        <v>108</v>
      </c>
      <c r="BV1031" s="156" t="s">
        <v>108</v>
      </c>
      <c r="BW1031" s="156" t="s">
        <v>108</v>
      </c>
      <c r="BX1031" s="156" t="s">
        <v>9731</v>
      </c>
      <c r="BY1031" s="156" t="s">
        <v>9732</v>
      </c>
      <c r="BZ1031" s="156" t="s">
        <v>9733</v>
      </c>
      <c r="CA1031" s="157" t="s">
        <v>109</v>
      </c>
      <c r="CB1031" s="157" t="s">
        <v>109</v>
      </c>
      <c r="CC1031" s="157" t="s">
        <v>9615</v>
      </c>
      <c r="CD1031" s="156"/>
      <c r="CE1031" s="156"/>
      <c r="CF1031" s="156"/>
      <c r="CG1031" s="156"/>
      <c r="CH1031" s="156"/>
      <c r="CI1031" s="156"/>
      <c r="CJ1031" s="156"/>
      <c r="CK1031" s="156"/>
      <c r="CL1031" s="156"/>
      <c r="CM1031" s="152" t="s">
        <v>109</v>
      </c>
      <c r="CN1031" s="156"/>
      <c r="CO1031" s="297"/>
      <c r="CP1031" s="297"/>
      <c r="CQ1031" s="297"/>
      <c r="CR1031" s="297"/>
      <c r="CS1031" s="297"/>
      <c r="CT1031" s="297"/>
      <c r="CU1031" s="297"/>
      <c r="CV1031" s="297"/>
      <c r="CW1031" s="297"/>
      <c r="CX1031" s="297"/>
      <c r="CY1031" s="297"/>
      <c r="CZ1031" s="297"/>
      <c r="DA1031" s="297"/>
      <c r="DB1031" s="297"/>
      <c r="DC1031" s="297"/>
      <c r="DD1031" s="297"/>
      <c r="DE1031" s="297"/>
      <c r="DF1031" s="297"/>
      <c r="DG1031" s="297"/>
      <c r="DH1031" s="297"/>
      <c r="DI1031" s="297"/>
      <c r="DJ1031" s="297"/>
      <c r="DK1031" s="297"/>
      <c r="DL1031" s="297"/>
      <c r="DM1031" s="297"/>
      <c r="DN1031" s="297"/>
      <c r="DO1031" s="297"/>
      <c r="DP1031" s="297"/>
      <c r="DQ1031" s="297"/>
      <c r="DR1031" s="297"/>
      <c r="DS1031" s="297"/>
      <c r="DT1031" s="297"/>
      <c r="DU1031" s="297"/>
      <c r="DV1031" s="297"/>
      <c r="DW1031" s="297"/>
      <c r="DX1031" s="297"/>
      <c r="DY1031" s="297"/>
      <c r="DZ1031" s="297"/>
      <c r="EA1031" s="297"/>
      <c r="EB1031" s="297"/>
      <c r="EC1031" s="297"/>
      <c r="ED1031" s="297"/>
      <c r="EE1031" s="297"/>
      <c r="EF1031" s="297"/>
      <c r="EG1031" s="297"/>
      <c r="EH1031" s="297"/>
      <c r="EI1031" s="297"/>
      <c r="EJ1031" s="297"/>
      <c r="EK1031" s="297"/>
      <c r="EL1031" s="297"/>
      <c r="EM1031" s="297"/>
      <c r="EN1031" s="297"/>
      <c r="EO1031" s="297"/>
      <c r="EP1031" s="297"/>
      <c r="EQ1031" s="297"/>
      <c r="ER1031" s="297"/>
      <c r="ES1031" s="297"/>
      <c r="ET1031" s="297"/>
      <c r="EU1031" s="297"/>
      <c r="EV1031" s="297"/>
      <c r="EW1031" s="297"/>
      <c r="EX1031" s="297"/>
      <c r="EY1031" s="297"/>
      <c r="EZ1031" s="297"/>
      <c r="FA1031" s="297"/>
      <c r="FB1031" s="297"/>
      <c r="FC1031" s="297"/>
      <c r="FD1031" s="297"/>
      <c r="FE1031" s="297"/>
      <c r="FF1031" s="297"/>
      <c r="FG1031" s="297"/>
      <c r="FH1031" s="297"/>
      <c r="FI1031" s="297"/>
      <c r="FJ1031" s="297"/>
      <c r="FK1031" s="297"/>
      <c r="FL1031" s="297"/>
      <c r="FM1031" s="297"/>
      <c r="FN1031" s="297"/>
      <c r="FO1031" s="297"/>
      <c r="FP1031" s="297"/>
      <c r="FQ1031" s="297"/>
      <c r="FR1031" s="297"/>
      <c r="FS1031" s="297"/>
    </row>
    <row r="1032" spans="1:9646" ht="45.75" customHeight="1">
      <c r="A1032" s="589">
        <f>1+A1031</f>
        <v>1030</v>
      </c>
      <c r="B1032" s="403" t="s">
        <v>9734</v>
      </c>
      <c r="C1032" s="156" t="s">
        <v>9735</v>
      </c>
      <c r="D1032" s="156" t="s">
        <v>645</v>
      </c>
      <c r="E1032" s="156">
        <v>45569</v>
      </c>
      <c r="F1032" s="156">
        <v>45583</v>
      </c>
      <c r="G1032" s="156">
        <v>45646</v>
      </c>
      <c r="H1032" s="156" t="s">
        <v>416</v>
      </c>
      <c r="I1032" s="156" t="s">
        <v>9637</v>
      </c>
      <c r="J1032" s="301" t="s">
        <v>9736</v>
      </c>
      <c r="K1032" s="251">
        <v>1072671656</v>
      </c>
      <c r="L1032" s="156">
        <v>2</v>
      </c>
      <c r="M1032" s="156" t="s">
        <v>97</v>
      </c>
      <c r="N1032" s="156" t="s">
        <v>5078</v>
      </c>
      <c r="O1032" s="156" t="s">
        <v>3586</v>
      </c>
      <c r="P1032" s="156" t="s">
        <v>8248</v>
      </c>
      <c r="Q1032" s="156" t="s">
        <v>9737</v>
      </c>
      <c r="R1032" s="143">
        <v>63</v>
      </c>
      <c r="S1032" s="134" t="s">
        <v>9738</v>
      </c>
      <c r="T1032" s="253" t="s">
        <v>9739</v>
      </c>
      <c r="U1032" s="156">
        <v>2024003463</v>
      </c>
      <c r="V1032" s="253" t="s">
        <v>9740</v>
      </c>
      <c r="W1032" s="156">
        <v>45572</v>
      </c>
      <c r="X1032" s="156" t="s">
        <v>9741</v>
      </c>
      <c r="Y1032" s="317" t="s">
        <v>9742</v>
      </c>
      <c r="Z1032" s="156" t="s">
        <v>9694</v>
      </c>
      <c r="AA1032" s="156">
        <v>0</v>
      </c>
      <c r="AB1032" s="156" t="s">
        <v>9739</v>
      </c>
      <c r="AC1032" s="156">
        <v>0</v>
      </c>
      <c r="AD1032" s="156">
        <v>0</v>
      </c>
      <c r="AE1032" s="156">
        <v>0</v>
      </c>
      <c r="AF1032" s="156">
        <v>0</v>
      </c>
      <c r="AG1032" s="156" t="s">
        <v>9739</v>
      </c>
      <c r="AH1032" s="156">
        <v>0</v>
      </c>
      <c r="AI1032" s="156">
        <v>0</v>
      </c>
      <c r="AJ1032" s="156">
        <v>0</v>
      </c>
      <c r="AK1032" s="156" t="s">
        <v>104</v>
      </c>
      <c r="AL1032" s="103" t="s">
        <v>9743</v>
      </c>
      <c r="AM1032" s="156" t="s">
        <v>9744</v>
      </c>
      <c r="AN1032" s="156" t="s">
        <v>9745</v>
      </c>
      <c r="AO1032" s="156" t="s">
        <v>114</v>
      </c>
      <c r="AP1032" s="156" t="s">
        <v>114</v>
      </c>
      <c r="AQ1032" s="156" t="s">
        <v>114</v>
      </c>
      <c r="AR1032" s="156" t="s">
        <v>114</v>
      </c>
      <c r="AS1032" s="156" t="s">
        <v>109</v>
      </c>
      <c r="AT1032" s="156" t="s">
        <v>109</v>
      </c>
      <c r="AU1032" s="156" t="s">
        <v>392</v>
      </c>
      <c r="AV1032" s="156" t="s">
        <v>9324</v>
      </c>
      <c r="AW1032" s="156" t="s">
        <v>9746</v>
      </c>
      <c r="AX1032" s="156" t="s">
        <v>109</v>
      </c>
      <c r="AY1032" s="156" t="s">
        <v>108</v>
      </c>
      <c r="AZ1032" s="156" t="s">
        <v>9324</v>
      </c>
      <c r="BA1032" s="156" t="s">
        <v>9324</v>
      </c>
      <c r="BB1032" s="156"/>
      <c r="BC1032" s="156" t="s">
        <v>9324</v>
      </c>
      <c r="BD1032" s="156" t="s">
        <v>9324</v>
      </c>
      <c r="BE1032" s="156" t="s">
        <v>9324</v>
      </c>
      <c r="BF1032" s="156" t="s">
        <v>9324</v>
      </c>
      <c r="BG1032" s="156" t="s">
        <v>9324</v>
      </c>
      <c r="BH1032" s="153" t="s">
        <v>9739</v>
      </c>
      <c r="BI1032" s="438" t="s">
        <v>135</v>
      </c>
      <c r="BJ1032" s="240" t="s">
        <v>9324</v>
      </c>
      <c r="BK1032" s="240" t="s">
        <v>114</v>
      </c>
      <c r="BL1032" s="240" t="s">
        <v>9324</v>
      </c>
      <c r="BM1032" s="398" t="s">
        <v>136</v>
      </c>
      <c r="BN1032" s="156" t="s">
        <v>161</v>
      </c>
      <c r="BO1032" s="156"/>
      <c r="BP1032" s="156"/>
      <c r="BQ1032" s="156">
        <v>25</v>
      </c>
      <c r="BR1032" s="156">
        <v>36152</v>
      </c>
      <c r="BS1032" s="156" t="s">
        <v>108</v>
      </c>
      <c r="BT1032" s="156" t="s">
        <v>108</v>
      </c>
      <c r="BU1032" s="156" t="s">
        <v>108</v>
      </c>
      <c r="BV1032" s="156" t="s">
        <v>108</v>
      </c>
      <c r="BW1032" s="156" t="s">
        <v>108</v>
      </c>
      <c r="BX1032" s="156" t="s">
        <v>9747</v>
      </c>
      <c r="BY1032" s="156">
        <v>3006194148</v>
      </c>
      <c r="BZ1032" s="156" t="s">
        <v>9748</v>
      </c>
      <c r="CA1032" s="157" t="s">
        <v>109</v>
      </c>
      <c r="CB1032" s="157" t="s">
        <v>109</v>
      </c>
      <c r="CC1032" s="157" t="s">
        <v>109</v>
      </c>
      <c r="CD1032" s="156"/>
      <c r="CE1032" s="156"/>
      <c r="CF1032" s="156"/>
      <c r="CG1032" s="156"/>
      <c r="CH1032" s="156"/>
      <c r="CI1032" s="156"/>
      <c r="CJ1032" s="156"/>
      <c r="CK1032" s="156"/>
      <c r="CL1032" s="156"/>
      <c r="CM1032" s="152" t="s">
        <v>109</v>
      </c>
      <c r="CN1032" s="156"/>
      <c r="CO1032" s="297"/>
      <c r="CP1032" s="297"/>
      <c r="CQ1032" s="297"/>
      <c r="CR1032" s="297"/>
      <c r="CS1032" s="297"/>
      <c r="CT1032" s="297"/>
      <c r="CU1032" s="297"/>
      <c r="CV1032" s="297"/>
      <c r="CW1032" s="297"/>
      <c r="CX1032" s="297"/>
      <c r="CY1032" s="297"/>
      <c r="CZ1032" s="297"/>
      <c r="DA1032" s="297"/>
      <c r="DB1032" s="297"/>
      <c r="DC1032" s="297"/>
      <c r="DD1032" s="297"/>
      <c r="DE1032" s="297"/>
      <c r="DF1032" s="297"/>
      <c r="DG1032" s="297"/>
      <c r="DH1032" s="297"/>
      <c r="DI1032" s="297"/>
      <c r="DJ1032" s="297"/>
      <c r="DK1032" s="297"/>
      <c r="DL1032" s="297"/>
      <c r="DM1032" s="297"/>
      <c r="DN1032" s="297"/>
      <c r="DO1032" s="297"/>
      <c r="DP1032" s="297"/>
      <c r="DQ1032" s="297"/>
      <c r="DR1032" s="297"/>
      <c r="DS1032" s="297"/>
      <c r="DT1032" s="297"/>
      <c r="DU1032" s="297"/>
      <c r="DV1032" s="297"/>
      <c r="DW1032" s="297"/>
      <c r="DX1032" s="297"/>
      <c r="DY1032" s="297"/>
      <c r="DZ1032" s="297"/>
      <c r="EA1032" s="297"/>
      <c r="EB1032" s="297"/>
      <c r="EC1032" s="297"/>
      <c r="ED1032" s="297"/>
      <c r="EE1032" s="297"/>
      <c r="EF1032" s="297"/>
      <c r="EG1032" s="297"/>
      <c r="EH1032" s="297"/>
      <c r="EI1032" s="297"/>
      <c r="EJ1032" s="297"/>
      <c r="EK1032" s="297"/>
      <c r="EL1032" s="297"/>
      <c r="EM1032" s="297"/>
      <c r="EN1032" s="297"/>
      <c r="EO1032" s="297"/>
      <c r="EP1032" s="297"/>
      <c r="EQ1032" s="297"/>
      <c r="ER1032" s="297"/>
      <c r="ES1032" s="297"/>
      <c r="ET1032" s="297"/>
      <c r="EU1032" s="297"/>
      <c r="EV1032" s="297"/>
      <c r="EW1032" s="297"/>
      <c r="EX1032" s="297"/>
      <c r="EY1032" s="297"/>
      <c r="EZ1032" s="297"/>
      <c r="FA1032" s="297"/>
      <c r="FB1032" s="297"/>
      <c r="FC1032" s="297"/>
      <c r="FD1032" s="297"/>
      <c r="FE1032" s="297"/>
      <c r="FF1032" s="297"/>
      <c r="FG1032" s="297"/>
      <c r="FH1032" s="297"/>
      <c r="FI1032" s="297"/>
      <c r="FJ1032" s="297"/>
      <c r="FK1032" s="297"/>
      <c r="FL1032" s="297"/>
      <c r="FM1032" s="297"/>
      <c r="FN1032" s="297"/>
      <c r="FO1032" s="297"/>
      <c r="FP1032" s="297"/>
      <c r="FQ1032" s="297"/>
      <c r="FR1032" s="297"/>
      <c r="FS1032" s="297"/>
    </row>
    <row r="1033" spans="1:9646" ht="45.75" customHeight="1">
      <c r="A1033" s="589">
        <f>1+A1032</f>
        <v>1031</v>
      </c>
      <c r="B1033" s="403" t="s">
        <v>9749</v>
      </c>
      <c r="C1033" s="156" t="s">
        <v>9750</v>
      </c>
      <c r="D1033" s="156" t="s">
        <v>645</v>
      </c>
      <c r="E1033" s="156">
        <v>45569</v>
      </c>
      <c r="F1033" s="156">
        <v>45573</v>
      </c>
      <c r="G1033" s="156">
        <v>45646</v>
      </c>
      <c r="H1033" s="156" t="s">
        <v>416</v>
      </c>
      <c r="I1033" s="156" t="s">
        <v>9637</v>
      </c>
      <c r="J1033" s="301" t="s">
        <v>3677</v>
      </c>
      <c r="K1033" s="251" t="s">
        <v>9751</v>
      </c>
      <c r="L1033" s="156">
        <v>8</v>
      </c>
      <c r="M1033" s="156" t="s">
        <v>97</v>
      </c>
      <c r="N1033" s="156" t="s">
        <v>5078</v>
      </c>
      <c r="O1033" s="156" t="s">
        <v>783</v>
      </c>
      <c r="P1033" s="156" t="s">
        <v>9017</v>
      </c>
      <c r="Q1033" s="156" t="s">
        <v>9752</v>
      </c>
      <c r="R1033" s="143">
        <v>73</v>
      </c>
      <c r="S1033" s="134" t="s">
        <v>8691</v>
      </c>
      <c r="T1033" s="253" t="s">
        <v>9753</v>
      </c>
      <c r="U1033" s="156">
        <v>2024003460</v>
      </c>
      <c r="V1033" s="253" t="s">
        <v>9754</v>
      </c>
      <c r="W1033" s="156">
        <v>45572</v>
      </c>
      <c r="X1033" s="156" t="s">
        <v>103</v>
      </c>
      <c r="Y1033" s="317" t="s">
        <v>9755</v>
      </c>
      <c r="Z1033" s="156" t="s">
        <v>9753</v>
      </c>
      <c r="AA1033" s="156">
        <v>0</v>
      </c>
      <c r="AB1033" s="156">
        <v>0</v>
      </c>
      <c r="AC1033" s="156">
        <v>0</v>
      </c>
      <c r="AD1033" s="156">
        <v>0</v>
      </c>
      <c r="AE1033" s="156">
        <v>0</v>
      </c>
      <c r="AF1033" s="156">
        <v>0</v>
      </c>
      <c r="AG1033" s="156">
        <v>0</v>
      </c>
      <c r="AH1033" s="156">
        <v>0</v>
      </c>
      <c r="AI1033" s="156">
        <v>0</v>
      </c>
      <c r="AJ1033" s="156">
        <v>0</v>
      </c>
      <c r="AK1033" s="156" t="s">
        <v>104</v>
      </c>
      <c r="AL1033" s="103" t="s">
        <v>9756</v>
      </c>
      <c r="AM1033" s="156" t="s">
        <v>9757</v>
      </c>
      <c r="AN1033" s="156">
        <v>15668923</v>
      </c>
      <c r="AO1033" s="156" t="s">
        <v>114</v>
      </c>
      <c r="AP1033" s="156" t="s">
        <v>114</v>
      </c>
      <c r="AQ1033" s="156" t="s">
        <v>114</v>
      </c>
      <c r="AR1033" s="156" t="s">
        <v>114</v>
      </c>
      <c r="AS1033" s="156" t="s">
        <v>109</v>
      </c>
      <c r="AT1033" s="156" t="s">
        <v>109</v>
      </c>
      <c r="AU1033" s="156" t="s">
        <v>392</v>
      </c>
      <c r="AV1033" s="156" t="s">
        <v>9324</v>
      </c>
      <c r="AW1033" s="156" t="s">
        <v>9324</v>
      </c>
      <c r="AX1033" s="156" t="s">
        <v>109</v>
      </c>
      <c r="AY1033" s="156" t="s">
        <v>108</v>
      </c>
      <c r="AZ1033" s="156" t="s">
        <v>9324</v>
      </c>
      <c r="BA1033" s="156" t="s">
        <v>9324</v>
      </c>
      <c r="BB1033" s="156"/>
      <c r="BC1033" s="156" t="s">
        <v>9324</v>
      </c>
      <c r="BD1033" s="156" t="s">
        <v>9324</v>
      </c>
      <c r="BE1033" s="156" t="s">
        <v>9324</v>
      </c>
      <c r="BF1033" s="156" t="s">
        <v>9324</v>
      </c>
      <c r="BG1033" s="156" t="s">
        <v>9324</v>
      </c>
      <c r="BH1033" s="153" t="s">
        <v>9753</v>
      </c>
      <c r="BI1033" s="349" t="s">
        <v>113</v>
      </c>
      <c r="BJ1033" s="328" t="s">
        <v>9324</v>
      </c>
      <c r="BK1033" s="328" t="s">
        <v>114</v>
      </c>
      <c r="BL1033" s="328" t="s">
        <v>9324</v>
      </c>
      <c r="BM1033" s="497"/>
      <c r="BN1033" s="156" t="s">
        <v>917</v>
      </c>
      <c r="BO1033" s="156"/>
      <c r="BP1033" s="156"/>
      <c r="BQ1033" s="156">
        <v>26</v>
      </c>
      <c r="BR1033" s="156">
        <v>35941</v>
      </c>
      <c r="BS1033" s="156" t="s">
        <v>578</v>
      </c>
      <c r="BT1033" s="156" t="s">
        <v>108</v>
      </c>
      <c r="BU1033" s="156" t="s">
        <v>108</v>
      </c>
      <c r="BV1033" s="156" t="s">
        <v>108</v>
      </c>
      <c r="BW1033" s="156" t="s">
        <v>108</v>
      </c>
      <c r="BX1033" s="156" t="s">
        <v>9758</v>
      </c>
      <c r="BY1033" s="156" t="s">
        <v>9759</v>
      </c>
      <c r="BZ1033" s="156" t="s">
        <v>9760</v>
      </c>
      <c r="CA1033" s="157" t="s">
        <v>109</v>
      </c>
      <c r="CB1033" s="157" t="s">
        <v>109</v>
      </c>
      <c r="CC1033" s="157" t="s">
        <v>109</v>
      </c>
      <c r="CD1033" s="156"/>
      <c r="CE1033" s="156"/>
      <c r="CF1033" s="156"/>
      <c r="CG1033" s="156"/>
      <c r="CH1033" s="156"/>
      <c r="CI1033" s="156"/>
      <c r="CJ1033" s="156"/>
      <c r="CK1033" s="156"/>
      <c r="CL1033" s="156"/>
      <c r="CM1033" s="152" t="s">
        <v>109</v>
      </c>
      <c r="CN1033" s="156"/>
      <c r="CO1033" s="297"/>
      <c r="CP1033" s="297"/>
      <c r="CQ1033" s="297"/>
      <c r="CR1033" s="297"/>
      <c r="CS1033" s="297"/>
      <c r="CT1033" s="297"/>
      <c r="CU1033" s="297"/>
      <c r="CV1033" s="297"/>
      <c r="CW1033" s="297"/>
      <c r="CX1033" s="297"/>
      <c r="CY1033" s="297"/>
      <c r="CZ1033" s="297"/>
      <c r="DA1033" s="297"/>
      <c r="DB1033" s="297"/>
      <c r="DC1033" s="297"/>
      <c r="DD1033" s="297"/>
      <c r="DE1033" s="297"/>
      <c r="DF1033" s="297"/>
      <c r="DG1033" s="297"/>
      <c r="DH1033" s="297"/>
      <c r="DI1033" s="297"/>
      <c r="DJ1033" s="297"/>
      <c r="DK1033" s="297"/>
      <c r="DL1033" s="297"/>
      <c r="DM1033" s="297"/>
      <c r="DN1033" s="297"/>
      <c r="DO1033" s="297"/>
      <c r="DP1033" s="297"/>
      <c r="DQ1033" s="297"/>
      <c r="DR1033" s="297"/>
      <c r="DS1033" s="297"/>
      <c r="DT1033" s="297"/>
      <c r="DU1033" s="297"/>
      <c r="DV1033" s="297"/>
      <c r="DW1033" s="297"/>
      <c r="DX1033" s="297"/>
      <c r="DY1033" s="297"/>
      <c r="DZ1033" s="297"/>
      <c r="EA1033" s="297"/>
      <c r="EB1033" s="297"/>
      <c r="EC1033" s="297"/>
      <c r="ED1033" s="297"/>
      <c r="EE1033" s="297"/>
      <c r="EF1033" s="297"/>
      <c r="EG1033" s="297"/>
      <c r="EH1033" s="297"/>
      <c r="EI1033" s="297"/>
      <c r="EJ1033" s="297"/>
      <c r="EK1033" s="297"/>
      <c r="EL1033" s="297"/>
      <c r="EM1033" s="297"/>
      <c r="EN1033" s="297"/>
      <c r="EO1033" s="297"/>
      <c r="EP1033" s="297"/>
      <c r="EQ1033" s="297"/>
      <c r="ER1033" s="297"/>
      <c r="ES1033" s="297"/>
      <c r="ET1033" s="297"/>
      <c r="EU1033" s="297"/>
      <c r="EV1033" s="297"/>
      <c r="EW1033" s="297"/>
      <c r="EX1033" s="297"/>
      <c r="EY1033" s="297"/>
      <c r="EZ1033" s="297"/>
      <c r="FA1033" s="297"/>
      <c r="FB1033" s="297"/>
      <c r="FC1033" s="297"/>
      <c r="FD1033" s="297"/>
      <c r="FE1033" s="297"/>
      <c r="FF1033" s="297"/>
      <c r="FG1033" s="297"/>
      <c r="FH1033" s="297"/>
      <c r="FI1033" s="297"/>
      <c r="FJ1033" s="297"/>
      <c r="FK1033" s="297"/>
      <c r="FL1033" s="297"/>
      <c r="FM1033" s="297"/>
      <c r="FN1033" s="297"/>
      <c r="FO1033" s="297"/>
      <c r="FP1033" s="297"/>
      <c r="FQ1033" s="297"/>
      <c r="FR1033" s="297"/>
      <c r="FS1033" s="297"/>
    </row>
    <row r="1034" spans="1:9646" ht="45.75" customHeight="1">
      <c r="A1034" s="589">
        <f>1+A1033</f>
        <v>1032</v>
      </c>
      <c r="B1034" s="403" t="s">
        <v>9761</v>
      </c>
      <c r="C1034" s="156" t="s">
        <v>9762</v>
      </c>
      <c r="D1034" s="156" t="s">
        <v>645</v>
      </c>
      <c r="E1034" s="156">
        <v>45569</v>
      </c>
      <c r="F1034" s="437">
        <v>45573</v>
      </c>
      <c r="G1034" s="437">
        <v>45646</v>
      </c>
      <c r="H1034" s="157" t="s">
        <v>416</v>
      </c>
      <c r="I1034" s="157" t="s">
        <v>9637</v>
      </c>
      <c r="J1034" s="166" t="s">
        <v>4606</v>
      </c>
      <c r="K1034" s="156">
        <v>1013256033</v>
      </c>
      <c r="L1034" s="156">
        <v>0</v>
      </c>
      <c r="M1034" s="156" t="s">
        <v>97</v>
      </c>
      <c r="N1034" s="156" t="s">
        <v>5078</v>
      </c>
      <c r="O1034" s="156" t="s">
        <v>783</v>
      </c>
      <c r="P1034" s="156" t="s">
        <v>9017</v>
      </c>
      <c r="Q1034" s="156" t="s">
        <v>7596</v>
      </c>
      <c r="R1034" s="156">
        <v>73</v>
      </c>
      <c r="S1034" s="156" t="s">
        <v>8691</v>
      </c>
      <c r="T1034" s="157" t="s">
        <v>9753</v>
      </c>
      <c r="U1034" s="156">
        <v>2024003461</v>
      </c>
      <c r="V1034" s="328" t="s">
        <v>9754</v>
      </c>
      <c r="W1034" s="328">
        <v>45572</v>
      </c>
      <c r="X1034" s="328" t="s">
        <v>103</v>
      </c>
      <c r="Y1034" s="328" t="s">
        <v>9755</v>
      </c>
      <c r="Z1034" s="328" t="s">
        <v>9753</v>
      </c>
      <c r="AA1034" s="328">
        <v>0</v>
      </c>
      <c r="AB1034" s="328">
        <v>0</v>
      </c>
      <c r="AC1034" s="328">
        <v>0</v>
      </c>
      <c r="AD1034" s="328">
        <v>0</v>
      </c>
      <c r="AE1034" s="328">
        <v>0</v>
      </c>
      <c r="AF1034" s="328">
        <v>0</v>
      </c>
      <c r="AG1034" s="328">
        <v>0</v>
      </c>
      <c r="AH1034" s="328">
        <v>0</v>
      </c>
      <c r="AI1034" s="328">
        <v>0</v>
      </c>
      <c r="AJ1034" s="328">
        <v>0</v>
      </c>
      <c r="AK1034" s="328" t="s">
        <v>104</v>
      </c>
      <c r="AL1034" s="328" t="s">
        <v>9763</v>
      </c>
      <c r="AM1034" s="328" t="s">
        <v>9764</v>
      </c>
      <c r="AN1034" s="328" t="s">
        <v>9765</v>
      </c>
      <c r="AO1034" s="328" t="s">
        <v>114</v>
      </c>
      <c r="AP1034" s="328" t="s">
        <v>114</v>
      </c>
      <c r="AQ1034" s="328" t="s">
        <v>114</v>
      </c>
      <c r="AR1034" s="328" t="s">
        <v>114</v>
      </c>
      <c r="AS1034" s="328" t="s">
        <v>109</v>
      </c>
      <c r="AT1034" s="328" t="s">
        <v>109</v>
      </c>
      <c r="AU1034" s="328" t="s">
        <v>392</v>
      </c>
      <c r="AV1034" s="328" t="s">
        <v>9324</v>
      </c>
      <c r="AW1034" s="328" t="s">
        <v>9674</v>
      </c>
      <c r="AX1034" s="328" t="s">
        <v>109</v>
      </c>
      <c r="AY1034" s="328" t="s">
        <v>108</v>
      </c>
      <c r="AZ1034" s="328" t="s">
        <v>9324</v>
      </c>
      <c r="BA1034" s="328" t="s">
        <v>9324</v>
      </c>
      <c r="BB1034" s="328"/>
      <c r="BC1034" s="328" t="s">
        <v>9324</v>
      </c>
      <c r="BD1034" s="328" t="s">
        <v>9324</v>
      </c>
      <c r="BE1034" s="328" t="s">
        <v>9324</v>
      </c>
      <c r="BF1034" s="328" t="s">
        <v>9324</v>
      </c>
      <c r="BG1034" s="328" t="s">
        <v>9324</v>
      </c>
      <c r="BH1034" s="328" t="s">
        <v>9753</v>
      </c>
      <c r="BI1034" s="349" t="s">
        <v>113</v>
      </c>
      <c r="BJ1034" s="328" t="s">
        <v>9324</v>
      </c>
      <c r="BK1034" s="328" t="s">
        <v>114</v>
      </c>
      <c r="BL1034" s="328" t="s">
        <v>9324</v>
      </c>
      <c r="BM1034" s="497"/>
      <c r="BN1034" s="328" t="s">
        <v>917</v>
      </c>
      <c r="BO1034" s="328"/>
      <c r="BP1034" s="328"/>
      <c r="BQ1034" s="328">
        <v>21</v>
      </c>
      <c r="BR1034" s="328">
        <v>37967</v>
      </c>
      <c r="BS1034" s="328" t="s">
        <v>578</v>
      </c>
      <c r="BT1034" s="328" t="s">
        <v>108</v>
      </c>
      <c r="BU1034" s="328" t="s">
        <v>108</v>
      </c>
      <c r="BV1034" s="328" t="s">
        <v>108</v>
      </c>
      <c r="BW1034" s="328" t="s">
        <v>108</v>
      </c>
      <c r="BX1034" s="328" t="s">
        <v>9766</v>
      </c>
      <c r="BY1034" s="328">
        <v>3123872046</v>
      </c>
      <c r="BZ1034" s="328" t="s">
        <v>9767</v>
      </c>
      <c r="CA1034" s="392" t="s">
        <v>109</v>
      </c>
      <c r="CB1034" s="392" t="s">
        <v>109</v>
      </c>
      <c r="CC1034" s="392" t="s">
        <v>109</v>
      </c>
      <c r="CD1034" s="392"/>
      <c r="CE1034" s="392"/>
      <c r="CF1034" s="392"/>
      <c r="CG1034" s="392"/>
      <c r="CH1034" s="392"/>
      <c r="CI1034" s="392"/>
      <c r="CJ1034" s="392"/>
      <c r="CK1034" s="392"/>
      <c r="CL1034" s="392"/>
      <c r="CM1034" s="392" t="s">
        <v>109</v>
      </c>
      <c r="CN1034" s="392"/>
      <c r="CO1034" s="297"/>
      <c r="CP1034" s="297"/>
      <c r="CQ1034" s="297"/>
      <c r="CR1034" s="297"/>
      <c r="CS1034" s="297"/>
      <c r="CT1034" s="297"/>
      <c r="CU1034" s="297"/>
      <c r="CV1034" s="297"/>
      <c r="CW1034" s="297"/>
      <c r="CX1034" s="297"/>
      <c r="CY1034" s="297"/>
      <c r="CZ1034" s="297"/>
      <c r="DA1034" s="297"/>
      <c r="DB1034" s="297"/>
      <c r="DC1034" s="297"/>
      <c r="DD1034" s="297"/>
      <c r="DE1034" s="297"/>
      <c r="DF1034" s="297"/>
      <c r="DG1034" s="297"/>
      <c r="DH1034" s="297"/>
      <c r="DI1034" s="297"/>
      <c r="DJ1034" s="297"/>
      <c r="DK1034" s="297"/>
      <c r="DL1034" s="297"/>
      <c r="DM1034" s="297"/>
      <c r="DN1034" s="297"/>
      <c r="DO1034" s="297"/>
      <c r="DP1034" s="297"/>
      <c r="DQ1034" s="297"/>
      <c r="DR1034" s="297"/>
      <c r="DS1034" s="297"/>
      <c r="DT1034" s="297"/>
      <c r="DU1034" s="297"/>
      <c r="DV1034" s="297"/>
      <c r="DW1034" s="297"/>
      <c r="DX1034" s="297"/>
      <c r="DY1034" s="297"/>
      <c r="DZ1034" s="297"/>
      <c r="EA1034" s="297"/>
      <c r="EB1034" s="297"/>
      <c r="EC1034" s="297"/>
      <c r="ED1034" s="297"/>
      <c r="EE1034" s="297"/>
      <c r="EF1034" s="297"/>
      <c r="EG1034" s="297"/>
      <c r="EH1034" s="297"/>
      <c r="EI1034" s="297"/>
      <c r="EJ1034" s="297"/>
      <c r="EK1034" s="297"/>
      <c r="EL1034" s="297"/>
      <c r="EM1034" s="297"/>
      <c r="EN1034" s="297"/>
      <c r="EO1034" s="297"/>
      <c r="EP1034" s="297"/>
      <c r="EQ1034" s="297"/>
      <c r="ER1034" s="297"/>
      <c r="ES1034" s="297"/>
      <c r="ET1034" s="297"/>
      <c r="EU1034" s="297"/>
      <c r="EV1034" s="297"/>
      <c r="EW1034" s="297"/>
      <c r="EX1034" s="297"/>
      <c r="EY1034" s="297"/>
      <c r="EZ1034" s="297"/>
      <c r="FA1034" s="297"/>
      <c r="FB1034" s="297"/>
      <c r="FC1034" s="297"/>
      <c r="FD1034" s="297"/>
      <c r="FE1034" s="297"/>
      <c r="FF1034" s="297"/>
      <c r="FG1034" s="297"/>
      <c r="FH1034" s="297"/>
      <c r="FI1034" s="297"/>
      <c r="FJ1034" s="297"/>
      <c r="FK1034" s="297"/>
      <c r="FL1034" s="297"/>
      <c r="FM1034" s="297"/>
      <c r="FN1034" s="297"/>
      <c r="FO1034" s="297"/>
      <c r="FP1034" s="297"/>
      <c r="FQ1034" s="297"/>
      <c r="FR1034" s="297"/>
      <c r="FS1034" s="297"/>
      <c r="FT1034" s="297"/>
      <c r="FU1034" s="297"/>
      <c r="FV1034" s="297"/>
      <c r="FW1034" s="297"/>
      <c r="FX1034" s="297"/>
      <c r="FY1034" s="297"/>
      <c r="FZ1034" s="297"/>
      <c r="GA1034" s="297"/>
      <c r="GB1034" s="297"/>
      <c r="GC1034" s="297"/>
      <c r="GD1034" s="297"/>
      <c r="GE1034" s="297"/>
      <c r="GF1034" s="297"/>
      <c r="GG1034" s="297"/>
      <c r="GH1034" s="297"/>
      <c r="GI1034" s="297"/>
      <c r="GJ1034" s="297"/>
      <c r="GK1034" s="297"/>
      <c r="GL1034" s="297"/>
      <c r="GM1034" s="297"/>
      <c r="GN1034" s="297"/>
      <c r="GO1034" s="297"/>
      <c r="GP1034" s="297"/>
      <c r="GQ1034" s="297"/>
      <c r="GR1034" s="297"/>
      <c r="GS1034" s="297"/>
      <c r="GT1034" s="297"/>
      <c r="GU1034" s="297"/>
      <c r="GV1034" s="328"/>
      <c r="GW1034" s="328"/>
      <c r="GX1034" s="328"/>
      <c r="GY1034" s="328"/>
      <c r="GZ1034" s="328"/>
      <c r="HA1034" s="328"/>
      <c r="HB1034" s="328"/>
      <c r="HC1034" s="328"/>
      <c r="HD1034" s="328"/>
      <c r="HE1034" s="328"/>
      <c r="HF1034" s="328"/>
      <c r="HG1034" s="328"/>
      <c r="HH1034" s="328"/>
      <c r="HI1034" s="328"/>
      <c r="HJ1034" s="328"/>
      <c r="HK1034" s="328"/>
      <c r="HL1034" s="328"/>
      <c r="HM1034" s="328"/>
      <c r="HN1034" s="328"/>
      <c r="HO1034" s="328"/>
      <c r="HP1034" s="328"/>
      <c r="HQ1034" s="328"/>
      <c r="HR1034" s="328"/>
      <c r="HS1034" s="328"/>
      <c r="HT1034" s="328"/>
      <c r="HU1034" s="328"/>
      <c r="HV1034" s="328"/>
      <c r="HW1034" s="328"/>
      <c r="HX1034" s="328"/>
      <c r="HY1034" s="328"/>
      <c r="HZ1034" s="328"/>
      <c r="IA1034" s="328"/>
      <c r="IB1034" s="328"/>
      <c r="IC1034" s="328"/>
      <c r="ID1034" s="328"/>
      <c r="IE1034" s="328"/>
      <c r="IF1034" s="328"/>
      <c r="IG1034" s="328"/>
      <c r="IH1034" s="328"/>
      <c r="II1034" s="328"/>
      <c r="IJ1034" s="328"/>
      <c r="IK1034" s="328"/>
      <c r="IL1034" s="328"/>
      <c r="IM1034" s="328"/>
      <c r="IN1034" s="328"/>
      <c r="IO1034" s="328"/>
      <c r="IP1034" s="328"/>
      <c r="IQ1034" s="328"/>
      <c r="IR1034" s="328"/>
      <c r="IS1034" s="328"/>
      <c r="IT1034" s="328"/>
      <c r="IU1034" s="328"/>
      <c r="IV1034" s="328"/>
      <c r="IW1034" s="328"/>
      <c r="IX1034" s="328"/>
      <c r="IY1034" s="328"/>
      <c r="IZ1034" s="328"/>
      <c r="JA1034" s="328"/>
      <c r="JB1034" s="328"/>
      <c r="JC1034" s="328"/>
      <c r="JD1034" s="328"/>
      <c r="JE1034" s="328"/>
      <c r="JF1034" s="328"/>
      <c r="JG1034" s="328"/>
      <c r="JH1034" s="328"/>
      <c r="JI1034" s="328"/>
      <c r="JJ1034" s="328"/>
      <c r="JK1034" s="328"/>
      <c r="JL1034" s="328"/>
      <c r="JM1034" s="328"/>
      <c r="JN1034" s="328"/>
      <c r="JO1034" s="328"/>
      <c r="JP1034" s="328"/>
      <c r="JQ1034" s="328"/>
      <c r="JR1034" s="328"/>
      <c r="JS1034" s="328"/>
      <c r="JT1034" s="328"/>
      <c r="JU1034" s="328"/>
      <c r="JV1034" s="328"/>
      <c r="JW1034" s="328"/>
      <c r="JX1034" s="328"/>
      <c r="JY1034" s="328"/>
      <c r="JZ1034" s="328"/>
      <c r="KA1034" s="328"/>
      <c r="KB1034" s="328"/>
      <c r="KC1034" s="328"/>
      <c r="KD1034" s="328"/>
      <c r="KE1034" s="328"/>
      <c r="KF1034" s="328"/>
      <c r="KG1034" s="328"/>
      <c r="KH1034" s="328"/>
      <c r="KI1034" s="328"/>
      <c r="KJ1034" s="328"/>
      <c r="KK1034" s="328"/>
      <c r="KL1034" s="328"/>
      <c r="KM1034" s="328"/>
      <c r="KN1034" s="328"/>
      <c r="KO1034" s="328"/>
      <c r="KP1034" s="328"/>
      <c r="KQ1034" s="328"/>
      <c r="KR1034" s="328"/>
      <c r="KS1034" s="328"/>
      <c r="KT1034" s="328"/>
      <c r="KU1034" s="328"/>
      <c r="KV1034" s="328"/>
      <c r="KW1034" s="328"/>
      <c r="KX1034" s="328"/>
      <c r="KY1034" s="328"/>
      <c r="KZ1034" s="328"/>
      <c r="LA1034" s="328"/>
      <c r="LB1034" s="328"/>
      <c r="LC1034" s="328"/>
      <c r="LD1034" s="328"/>
      <c r="LE1034" s="328"/>
      <c r="LF1034" s="328"/>
      <c r="LG1034" s="328"/>
      <c r="LH1034" s="328"/>
      <c r="LI1034" s="328"/>
      <c r="LJ1034" s="328"/>
      <c r="LK1034" s="328"/>
      <c r="LL1034" s="328"/>
      <c r="LM1034" s="328"/>
      <c r="LN1034" s="328"/>
      <c r="LO1034" s="328"/>
      <c r="LP1034" s="328"/>
      <c r="LQ1034" s="328"/>
      <c r="LR1034" s="328"/>
      <c r="LS1034" s="328"/>
      <c r="LT1034" s="328"/>
      <c r="LU1034" s="328"/>
      <c r="LV1034" s="328"/>
      <c r="LW1034" s="328"/>
      <c r="LX1034" s="328"/>
      <c r="LY1034" s="328"/>
      <c r="LZ1034" s="328"/>
      <c r="MA1034" s="328"/>
      <c r="MB1034" s="328"/>
      <c r="MC1034" s="328"/>
      <c r="MD1034" s="328"/>
      <c r="ME1034" s="328"/>
      <c r="MF1034" s="328"/>
      <c r="MG1034" s="328"/>
      <c r="MH1034" s="328"/>
      <c r="MI1034" s="328"/>
      <c r="MJ1034" s="328"/>
      <c r="MK1034" s="328"/>
      <c r="ML1034" s="328"/>
      <c r="MM1034" s="328"/>
      <c r="MN1034" s="328"/>
      <c r="MO1034" s="328"/>
      <c r="MP1034" s="328"/>
      <c r="MQ1034" s="328"/>
      <c r="MR1034" s="328"/>
      <c r="MS1034" s="328"/>
      <c r="MT1034" s="328"/>
      <c r="MU1034" s="328"/>
      <c r="MV1034" s="328"/>
      <c r="MW1034" s="328"/>
      <c r="MX1034" s="328"/>
      <c r="MY1034" s="328"/>
      <c r="MZ1034" s="328"/>
      <c r="NA1034" s="328"/>
      <c r="NB1034" s="328"/>
      <c r="NC1034" s="328"/>
      <c r="ND1034" s="328"/>
      <c r="NE1034" s="328"/>
      <c r="NF1034" s="328"/>
      <c r="NG1034" s="328"/>
      <c r="NH1034" s="328"/>
      <c r="NI1034" s="328"/>
      <c r="NJ1034" s="328"/>
      <c r="NK1034" s="328"/>
      <c r="NL1034" s="328"/>
      <c r="NM1034" s="328"/>
      <c r="NN1034" s="328"/>
      <c r="NO1034" s="328"/>
      <c r="NP1034" s="328"/>
      <c r="NQ1034" s="328"/>
      <c r="NR1034" s="328"/>
      <c r="NS1034" s="328"/>
      <c r="NT1034" s="328"/>
      <c r="NU1034" s="328"/>
      <c r="NV1034" s="328"/>
      <c r="NW1034" s="328"/>
      <c r="NX1034" s="328"/>
      <c r="NY1034" s="328"/>
      <c r="NZ1034" s="328"/>
      <c r="OA1034" s="328"/>
      <c r="OB1034" s="328"/>
      <c r="OC1034" s="328"/>
      <c r="OD1034" s="328"/>
      <c r="OE1034" s="328"/>
      <c r="OF1034" s="328"/>
      <c r="OG1034" s="328"/>
      <c r="OH1034" s="328"/>
      <c r="OI1034" s="328"/>
      <c r="OJ1034" s="328"/>
      <c r="OK1034" s="328"/>
      <c r="OL1034" s="328"/>
      <c r="OM1034" s="328"/>
      <c r="ON1034" s="328"/>
      <c r="OO1034" s="328"/>
      <c r="OP1034" s="328"/>
      <c r="OQ1034" s="328"/>
      <c r="OR1034" s="328"/>
      <c r="OS1034" s="328"/>
      <c r="OT1034" s="328"/>
      <c r="OU1034" s="328"/>
      <c r="OV1034" s="328"/>
      <c r="OW1034" s="328"/>
      <c r="OX1034" s="328"/>
      <c r="OY1034" s="328"/>
      <c r="OZ1034" s="328"/>
      <c r="PA1034" s="328"/>
      <c r="PB1034" s="328"/>
      <c r="PC1034" s="328"/>
      <c r="PD1034" s="328"/>
      <c r="PE1034" s="328"/>
      <c r="PF1034" s="328"/>
      <c r="PG1034" s="328"/>
      <c r="PH1034" s="328"/>
      <c r="PI1034" s="328"/>
      <c r="PJ1034" s="328"/>
      <c r="PK1034" s="328"/>
      <c r="PL1034" s="328"/>
      <c r="PM1034" s="328"/>
      <c r="PN1034" s="328"/>
      <c r="PO1034" s="328"/>
      <c r="PP1034" s="328"/>
      <c r="PQ1034" s="328"/>
      <c r="PR1034" s="328"/>
      <c r="PS1034" s="328"/>
      <c r="PT1034" s="328"/>
      <c r="PU1034" s="328"/>
      <c r="PV1034" s="328"/>
      <c r="PW1034" s="328"/>
      <c r="PX1034" s="328"/>
      <c r="PY1034" s="328"/>
      <c r="PZ1034" s="328"/>
      <c r="QA1034" s="328"/>
      <c r="QB1034" s="328"/>
      <c r="QC1034" s="328"/>
      <c r="QD1034" s="328"/>
      <c r="QE1034" s="328"/>
      <c r="QF1034" s="328"/>
      <c r="QG1034" s="328"/>
      <c r="QH1034" s="328"/>
      <c r="QI1034" s="328"/>
      <c r="QJ1034" s="328"/>
      <c r="QK1034" s="328"/>
      <c r="QL1034" s="328"/>
      <c r="QM1034" s="328"/>
      <c r="QN1034" s="328"/>
      <c r="QO1034" s="328"/>
      <c r="QP1034" s="328"/>
      <c r="QQ1034" s="328"/>
      <c r="QR1034" s="328"/>
      <c r="QS1034" s="328"/>
      <c r="QT1034" s="328"/>
      <c r="QU1034" s="328"/>
      <c r="QV1034" s="328"/>
      <c r="QW1034" s="328"/>
      <c r="QX1034" s="328"/>
      <c r="QY1034" s="328"/>
      <c r="QZ1034" s="328"/>
      <c r="RA1034" s="328"/>
      <c r="RB1034" s="328"/>
      <c r="RC1034" s="328"/>
      <c r="RD1034" s="328"/>
      <c r="RE1034" s="328"/>
      <c r="RF1034" s="328"/>
      <c r="RG1034" s="328"/>
      <c r="RH1034" s="328"/>
      <c r="RI1034" s="328"/>
      <c r="RJ1034" s="328"/>
      <c r="RK1034" s="328"/>
      <c r="RL1034" s="328"/>
      <c r="RM1034" s="328"/>
      <c r="RN1034" s="328"/>
      <c r="RO1034" s="328"/>
      <c r="RP1034" s="328"/>
      <c r="RQ1034" s="328"/>
      <c r="RR1034" s="328"/>
      <c r="RS1034" s="328"/>
      <c r="RT1034" s="328"/>
      <c r="RU1034" s="328"/>
      <c r="RV1034" s="328"/>
      <c r="RW1034" s="328"/>
      <c r="RX1034" s="328"/>
      <c r="RY1034" s="328"/>
      <c r="RZ1034" s="328"/>
      <c r="SA1034" s="328"/>
      <c r="SB1034" s="328"/>
      <c r="SC1034" s="328"/>
      <c r="SD1034" s="328"/>
      <c r="SE1034" s="328"/>
      <c r="SF1034" s="328"/>
      <c r="SG1034" s="328"/>
      <c r="SH1034" s="328"/>
      <c r="SI1034" s="328"/>
      <c r="SJ1034" s="328"/>
      <c r="SK1034" s="328"/>
      <c r="SL1034" s="328"/>
      <c r="SM1034" s="328"/>
      <c r="SN1034" s="328"/>
      <c r="SO1034" s="328"/>
      <c r="SP1034" s="328"/>
      <c r="SQ1034" s="328"/>
      <c r="SR1034" s="328"/>
      <c r="SS1034" s="328"/>
      <c r="ST1034" s="328"/>
      <c r="SU1034" s="328"/>
      <c r="SV1034" s="328"/>
      <c r="SW1034" s="328"/>
      <c r="SX1034" s="328"/>
      <c r="SY1034" s="328"/>
      <c r="SZ1034" s="328"/>
      <c r="TA1034" s="328"/>
      <c r="TB1034" s="328"/>
      <c r="TC1034" s="328"/>
      <c r="TD1034" s="328"/>
      <c r="TE1034" s="328"/>
      <c r="TF1034" s="328"/>
      <c r="TG1034" s="328"/>
      <c r="TH1034" s="328"/>
      <c r="TI1034" s="328"/>
      <c r="TJ1034" s="328"/>
      <c r="TK1034" s="328"/>
      <c r="TL1034" s="328"/>
      <c r="TM1034" s="328"/>
      <c r="TN1034" s="328"/>
      <c r="TO1034" s="328"/>
      <c r="TP1034" s="328"/>
      <c r="TQ1034" s="328"/>
      <c r="TR1034" s="328"/>
      <c r="TS1034" s="328"/>
      <c r="TT1034" s="328"/>
      <c r="TU1034" s="328"/>
      <c r="TV1034" s="328"/>
      <c r="TW1034" s="328"/>
      <c r="TX1034" s="328"/>
      <c r="TY1034" s="328"/>
      <c r="TZ1034" s="328"/>
      <c r="UA1034" s="328"/>
      <c r="UB1034" s="328"/>
      <c r="UC1034" s="328"/>
      <c r="UD1034" s="328"/>
      <c r="UE1034" s="328"/>
      <c r="UF1034" s="328"/>
      <c r="UG1034" s="328"/>
      <c r="UH1034" s="328"/>
      <c r="UI1034" s="328"/>
      <c r="UJ1034" s="328"/>
      <c r="UK1034" s="328"/>
      <c r="UL1034" s="328"/>
      <c r="UM1034" s="328"/>
      <c r="UN1034" s="328"/>
      <c r="UO1034" s="328"/>
      <c r="UP1034" s="328"/>
      <c r="UQ1034" s="328"/>
      <c r="UR1034" s="328"/>
      <c r="US1034" s="328"/>
      <c r="UT1034" s="328"/>
      <c r="UU1034" s="328"/>
      <c r="UV1034" s="328"/>
      <c r="UW1034" s="328"/>
      <c r="UX1034" s="328"/>
      <c r="UY1034" s="328"/>
      <c r="UZ1034" s="328"/>
      <c r="VA1034" s="328"/>
      <c r="VB1034" s="328"/>
      <c r="VC1034" s="328"/>
      <c r="VD1034" s="328"/>
      <c r="VE1034" s="328"/>
      <c r="VF1034" s="328"/>
      <c r="VG1034" s="328"/>
      <c r="VH1034" s="328"/>
      <c r="VI1034" s="328"/>
      <c r="VJ1034" s="328"/>
      <c r="VK1034" s="328"/>
      <c r="VL1034" s="328"/>
      <c r="VM1034" s="328"/>
      <c r="VN1034" s="328"/>
      <c r="VO1034" s="328"/>
      <c r="VP1034" s="328"/>
      <c r="VQ1034" s="328"/>
      <c r="VR1034" s="328"/>
      <c r="VS1034" s="328"/>
      <c r="VT1034" s="328"/>
      <c r="VU1034" s="328"/>
      <c r="VV1034" s="328"/>
      <c r="VW1034" s="328"/>
      <c r="VX1034" s="328"/>
      <c r="VY1034" s="328"/>
      <c r="VZ1034" s="328"/>
      <c r="WA1034" s="328"/>
      <c r="WB1034" s="328"/>
      <c r="WC1034" s="328"/>
      <c r="WD1034" s="328"/>
      <c r="WE1034" s="328"/>
      <c r="WF1034" s="328"/>
      <c r="WG1034" s="328"/>
      <c r="WH1034" s="328"/>
      <c r="WI1034" s="328"/>
      <c r="WJ1034" s="328"/>
      <c r="WK1034" s="328"/>
      <c r="WL1034" s="328"/>
      <c r="WM1034" s="328"/>
      <c r="WN1034" s="328"/>
      <c r="WO1034" s="328"/>
      <c r="WP1034" s="328"/>
      <c r="WQ1034" s="328"/>
      <c r="WR1034" s="328"/>
      <c r="WS1034" s="328"/>
      <c r="WT1034" s="328"/>
      <c r="WU1034" s="328"/>
      <c r="WV1034" s="328"/>
      <c r="WW1034" s="328"/>
      <c r="WX1034" s="328"/>
      <c r="WY1034" s="328"/>
      <c r="WZ1034" s="328"/>
      <c r="XA1034" s="328"/>
      <c r="XB1034" s="328"/>
      <c r="XC1034" s="328"/>
      <c r="XD1034" s="328"/>
      <c r="XE1034" s="328"/>
      <c r="XF1034" s="328"/>
      <c r="XG1034" s="328"/>
      <c r="XH1034" s="328"/>
      <c r="XI1034" s="328"/>
      <c r="XJ1034" s="328"/>
      <c r="XK1034" s="328"/>
      <c r="XL1034" s="328"/>
      <c r="XM1034" s="328"/>
      <c r="XN1034" s="328"/>
      <c r="XO1034" s="328"/>
      <c r="XP1034" s="328"/>
      <c r="XQ1034" s="328"/>
      <c r="XR1034" s="328"/>
      <c r="XS1034" s="328"/>
      <c r="XT1034" s="328"/>
      <c r="XU1034" s="328"/>
      <c r="XV1034" s="328"/>
      <c r="XW1034" s="328"/>
      <c r="XX1034" s="328"/>
      <c r="XY1034" s="328"/>
      <c r="XZ1034" s="328"/>
      <c r="YA1034" s="328"/>
      <c r="YB1034" s="328"/>
      <c r="YC1034" s="328"/>
      <c r="YD1034" s="328"/>
      <c r="YE1034" s="328"/>
      <c r="YF1034" s="328"/>
      <c r="YG1034" s="328"/>
      <c r="YH1034" s="328"/>
      <c r="YI1034" s="328"/>
      <c r="YJ1034" s="328"/>
      <c r="YK1034" s="328"/>
      <c r="YL1034" s="328"/>
      <c r="YM1034" s="328"/>
      <c r="YN1034" s="328"/>
      <c r="YO1034" s="328"/>
      <c r="YP1034" s="351"/>
      <c r="YQ1034" s="351"/>
      <c r="YR1034" s="351"/>
      <c r="YS1034" s="351"/>
      <c r="YT1034" s="351"/>
      <c r="YU1034" s="351"/>
      <c r="YV1034" s="351"/>
      <c r="YW1034" s="351"/>
      <c r="YX1034" s="351"/>
      <c r="YY1034" s="351"/>
      <c r="YZ1034" s="351"/>
      <c r="ZA1034" s="351"/>
      <c r="ZB1034" s="351"/>
      <c r="ZC1034" s="351"/>
      <c r="ZD1034" s="351"/>
      <c r="ZE1034" s="351"/>
      <c r="ZF1034" s="351"/>
      <c r="ZG1034" s="351"/>
      <c r="ZH1034" s="351"/>
      <c r="ZI1034" s="351"/>
      <c r="ZJ1034" s="351"/>
      <c r="ZK1034" s="351"/>
      <c r="ZL1034" s="351"/>
      <c r="ZM1034" s="351"/>
      <c r="ZN1034" s="351"/>
      <c r="ZO1034" s="351"/>
      <c r="ZP1034" s="351"/>
      <c r="ZQ1034" s="351"/>
      <c r="ZR1034" s="351"/>
      <c r="ZS1034" s="351"/>
      <c r="ZT1034" s="351"/>
      <c r="ZU1034" s="351"/>
      <c r="ZV1034" s="351"/>
      <c r="ZW1034" s="351"/>
      <c r="ZX1034" s="351"/>
      <c r="ZY1034" s="351"/>
      <c r="ZZ1034" s="351"/>
      <c r="AAA1034" s="351"/>
      <c r="AAB1034" s="351"/>
      <c r="AAC1034" s="351"/>
      <c r="AAD1034" s="351"/>
      <c r="AAE1034" s="351"/>
      <c r="AAF1034" s="351"/>
      <c r="AAG1034" s="351"/>
      <c r="AAH1034" s="351"/>
      <c r="AAI1034" s="351"/>
      <c r="AAJ1034" s="351"/>
      <c r="AAK1034" s="351"/>
      <c r="AAL1034" s="351"/>
      <c r="AAM1034" s="351"/>
      <c r="AAN1034" s="351"/>
      <c r="AAO1034" s="351"/>
      <c r="AAP1034" s="351"/>
      <c r="AAQ1034" s="351"/>
      <c r="AAR1034" s="351"/>
      <c r="AAS1034" s="351"/>
      <c r="AAT1034" s="351"/>
      <c r="AAU1034" s="351"/>
      <c r="AAV1034" s="351"/>
      <c r="AAW1034" s="351"/>
      <c r="AAX1034" s="351"/>
      <c r="AAY1034" s="351"/>
      <c r="AAZ1034" s="351"/>
      <c r="ABA1034" s="351"/>
      <c r="ABB1034" s="351"/>
      <c r="ABC1034" s="351"/>
      <c r="ABD1034" s="351"/>
      <c r="ABE1034" s="351"/>
      <c r="ABF1034" s="351"/>
      <c r="ABG1034" s="351"/>
      <c r="ABH1034" s="351"/>
      <c r="ABI1034" s="351"/>
      <c r="ABJ1034" s="351"/>
      <c r="ABK1034" s="351"/>
      <c r="ABL1034" s="351"/>
      <c r="ABM1034" s="351"/>
      <c r="ABN1034" s="351"/>
      <c r="ABO1034" s="351"/>
      <c r="ABP1034" s="351"/>
      <c r="ABQ1034" s="351"/>
      <c r="ABR1034" s="351"/>
      <c r="ABS1034" s="351"/>
      <c r="ABT1034" s="351"/>
      <c r="ABU1034" s="351"/>
      <c r="ABV1034" s="351"/>
      <c r="ABW1034" s="351"/>
      <c r="ABX1034" s="351"/>
      <c r="ABY1034" s="351"/>
      <c r="ABZ1034" s="351"/>
      <c r="ACA1034" s="351"/>
      <c r="ACB1034" s="351"/>
      <c r="ACC1034" s="351"/>
      <c r="ACD1034" s="351"/>
      <c r="ACE1034" s="351"/>
      <c r="ACF1034" s="351"/>
      <c r="ACG1034" s="351"/>
      <c r="ACH1034" s="351"/>
      <c r="ACI1034" s="351"/>
      <c r="ACJ1034" s="351"/>
      <c r="ACK1034" s="351"/>
      <c r="ACL1034" s="351"/>
      <c r="ACM1034" s="351"/>
      <c r="ACN1034" s="351"/>
      <c r="ACO1034" s="351"/>
      <c r="ACP1034" s="351"/>
      <c r="ACQ1034" s="351"/>
      <c r="ACR1034" s="351"/>
      <c r="ACS1034" s="351"/>
      <c r="ACT1034" s="351"/>
      <c r="ACU1034" s="351"/>
      <c r="ACV1034" s="351"/>
      <c r="ACW1034" s="351"/>
      <c r="ACX1034" s="351"/>
      <c r="ACY1034" s="351"/>
      <c r="ACZ1034" s="351"/>
      <c r="ADA1034" s="351"/>
      <c r="ADB1034" s="351"/>
      <c r="ADC1034" s="351"/>
      <c r="ADD1034" s="351"/>
      <c r="ADE1034" s="351"/>
      <c r="ADF1034" s="351"/>
      <c r="ADG1034" s="351"/>
      <c r="ADH1034" s="351"/>
      <c r="ADI1034" s="351"/>
      <c r="ADJ1034" s="351"/>
      <c r="ADK1034" s="351"/>
      <c r="ADL1034" s="351"/>
      <c r="ADM1034" s="351"/>
      <c r="ADN1034" s="351"/>
      <c r="ADO1034" s="351"/>
      <c r="ADP1034" s="351"/>
      <c r="ADQ1034" s="351"/>
      <c r="ADR1034" s="351"/>
      <c r="ADS1034" s="351"/>
      <c r="ADT1034" s="351"/>
      <c r="ADU1034" s="351"/>
      <c r="ADV1034" s="351"/>
      <c r="ADW1034" s="351"/>
      <c r="ADX1034" s="351"/>
      <c r="ADY1034" s="351"/>
      <c r="ADZ1034" s="351"/>
      <c r="AEA1034" s="351"/>
      <c r="AEB1034" s="351"/>
      <c r="AEC1034" s="351"/>
      <c r="AED1034" s="351"/>
      <c r="AEE1034" s="351"/>
      <c r="AEF1034" s="351"/>
      <c r="AEG1034" s="351"/>
      <c r="AEH1034" s="351"/>
      <c r="AEI1034" s="351"/>
      <c r="AEJ1034" s="351"/>
      <c r="AEK1034" s="351"/>
      <c r="AEL1034" s="351"/>
      <c r="AEM1034" s="351"/>
      <c r="AEN1034" s="351"/>
      <c r="AEO1034" s="351"/>
      <c r="AEP1034" s="351"/>
      <c r="AEQ1034" s="351"/>
      <c r="AER1034" s="351"/>
      <c r="AES1034" s="351"/>
      <c r="AET1034" s="351"/>
      <c r="AEU1034" s="351"/>
      <c r="AEV1034" s="351"/>
      <c r="AEW1034" s="351"/>
      <c r="AEX1034" s="351"/>
      <c r="AEY1034" s="351"/>
      <c r="AEZ1034" s="351"/>
      <c r="AFA1034" s="351"/>
      <c r="AFB1034" s="351"/>
      <c r="AFC1034" s="351"/>
      <c r="AFD1034" s="351"/>
      <c r="AFE1034" s="351"/>
      <c r="AFF1034" s="351"/>
      <c r="AFG1034" s="351"/>
      <c r="AFH1034" s="351"/>
      <c r="AFI1034" s="351"/>
      <c r="AFJ1034" s="351"/>
      <c r="AFK1034" s="351"/>
      <c r="AFL1034" s="351"/>
      <c r="AFM1034" s="351"/>
      <c r="AFN1034" s="351"/>
      <c r="AFO1034" s="351"/>
      <c r="AFP1034" s="351"/>
      <c r="AFQ1034" s="351"/>
      <c r="AFR1034" s="351"/>
      <c r="AFS1034" s="351"/>
      <c r="AFT1034" s="351"/>
      <c r="AFU1034" s="351"/>
      <c r="AFV1034" s="351"/>
      <c r="AFW1034" s="351"/>
      <c r="AFX1034" s="351"/>
      <c r="AFY1034" s="351"/>
      <c r="AFZ1034" s="351"/>
      <c r="AGA1034" s="351"/>
      <c r="AGB1034" s="351"/>
      <c r="AGC1034" s="351"/>
      <c r="AGD1034" s="351"/>
      <c r="AGE1034" s="351"/>
      <c r="AGF1034" s="351"/>
      <c r="AGG1034" s="351"/>
      <c r="AGH1034" s="351"/>
      <c r="AGI1034" s="351"/>
      <c r="AGJ1034" s="351"/>
      <c r="AGK1034" s="351"/>
      <c r="AGL1034" s="351"/>
      <c r="AGM1034" s="351"/>
      <c r="AGN1034" s="351"/>
      <c r="AGO1034" s="351"/>
      <c r="AGP1034" s="351"/>
      <c r="AGQ1034" s="351"/>
      <c r="AGR1034" s="351"/>
      <c r="AGS1034" s="351"/>
      <c r="AGT1034" s="351"/>
      <c r="AGU1034" s="351"/>
      <c r="AGV1034" s="351"/>
      <c r="AGW1034" s="351"/>
      <c r="AGX1034" s="351"/>
      <c r="AGY1034" s="351"/>
      <c r="AGZ1034" s="351"/>
      <c r="AHA1034" s="351"/>
      <c r="AHB1034" s="351"/>
      <c r="AHC1034" s="351"/>
      <c r="AHD1034" s="351"/>
      <c r="AHE1034" s="351"/>
      <c r="AHF1034" s="351"/>
      <c r="AHG1034" s="351"/>
      <c r="AHH1034" s="351"/>
      <c r="AHI1034" s="351"/>
      <c r="AHJ1034" s="351"/>
      <c r="AHK1034" s="351"/>
      <c r="AHL1034" s="351"/>
      <c r="AHM1034" s="351"/>
      <c r="AHN1034" s="351"/>
      <c r="AHO1034" s="351"/>
      <c r="AHP1034" s="351"/>
      <c r="AHQ1034" s="351"/>
      <c r="AHR1034" s="351"/>
      <c r="AHS1034" s="351"/>
      <c r="AHT1034" s="351"/>
      <c r="AHU1034" s="351"/>
      <c r="AHV1034" s="351"/>
      <c r="AHW1034" s="351"/>
      <c r="AHX1034" s="351"/>
      <c r="AHY1034" s="351"/>
      <c r="AHZ1034" s="351"/>
      <c r="AIA1034" s="351"/>
      <c r="AIB1034" s="351"/>
      <c r="AIC1034" s="351"/>
      <c r="AID1034" s="351"/>
      <c r="AIE1034" s="351"/>
      <c r="AIF1034" s="351"/>
      <c r="AIG1034" s="351"/>
      <c r="AIH1034" s="351"/>
      <c r="AII1034" s="351"/>
      <c r="AIJ1034" s="351"/>
      <c r="AIK1034" s="351"/>
      <c r="AIL1034" s="351"/>
      <c r="AIM1034" s="351"/>
      <c r="AIN1034" s="351"/>
      <c r="AIO1034" s="351"/>
      <c r="AIP1034" s="351"/>
      <c r="AIQ1034" s="351"/>
      <c r="AIR1034" s="351"/>
      <c r="AIS1034" s="351"/>
      <c r="AIT1034" s="351"/>
      <c r="AIU1034" s="351"/>
      <c r="AIV1034" s="351"/>
      <c r="AIW1034" s="351"/>
      <c r="AIX1034" s="351"/>
      <c r="AIY1034" s="351"/>
      <c r="AIZ1034" s="351"/>
      <c r="AJA1034" s="351"/>
      <c r="AJB1034" s="351"/>
      <c r="AJC1034" s="351"/>
      <c r="AJD1034" s="351"/>
      <c r="AJE1034" s="351"/>
      <c r="AJF1034" s="351"/>
      <c r="AJG1034" s="351"/>
      <c r="AJH1034" s="351"/>
      <c r="AJI1034" s="351"/>
      <c r="AJJ1034" s="351"/>
      <c r="AJK1034" s="351"/>
      <c r="AJL1034" s="351"/>
      <c r="AJM1034" s="351"/>
      <c r="AJN1034" s="351"/>
      <c r="AJO1034" s="351"/>
      <c r="AJP1034" s="351"/>
      <c r="AJQ1034" s="351"/>
      <c r="AJR1034" s="351"/>
      <c r="AJS1034" s="351"/>
      <c r="AJT1034" s="351"/>
      <c r="AJU1034" s="351"/>
      <c r="AJV1034" s="351"/>
      <c r="AJW1034" s="351"/>
      <c r="AJX1034" s="351"/>
      <c r="AJY1034" s="351"/>
      <c r="AJZ1034" s="351"/>
      <c r="AKA1034" s="351"/>
      <c r="AKB1034" s="351"/>
      <c r="AKC1034" s="351"/>
      <c r="AKD1034" s="351"/>
      <c r="AKE1034" s="351"/>
      <c r="AKF1034" s="351"/>
      <c r="AKG1034" s="351"/>
      <c r="AKH1034" s="351"/>
      <c r="AKI1034" s="351"/>
      <c r="AKJ1034" s="351"/>
      <c r="AKK1034" s="351"/>
      <c r="AKL1034" s="351"/>
      <c r="AKM1034" s="351"/>
      <c r="AKN1034" s="351"/>
      <c r="AKO1034" s="351"/>
      <c r="AKP1034" s="351"/>
      <c r="AKQ1034" s="351"/>
      <c r="AKR1034" s="351"/>
      <c r="AKS1034" s="351"/>
      <c r="AKT1034" s="351"/>
      <c r="AKU1034" s="351"/>
      <c r="AKV1034" s="351"/>
      <c r="AKW1034" s="351"/>
      <c r="AKX1034" s="351"/>
      <c r="AKY1034" s="351"/>
      <c r="AKZ1034" s="351"/>
      <c r="ALA1034" s="351"/>
      <c r="ALB1034" s="351"/>
      <c r="ALC1034" s="351"/>
      <c r="ALD1034" s="351"/>
      <c r="ALE1034" s="351"/>
      <c r="ALF1034" s="351"/>
      <c r="ALG1034" s="351"/>
      <c r="ALH1034" s="351"/>
      <c r="ALI1034" s="351"/>
      <c r="ALJ1034" s="351"/>
      <c r="ALK1034" s="351"/>
      <c r="ALL1034" s="351"/>
      <c r="ALM1034" s="351"/>
      <c r="ALN1034" s="351"/>
      <c r="ALO1034" s="351"/>
      <c r="ALP1034" s="351"/>
      <c r="ALQ1034" s="351"/>
      <c r="ALR1034" s="351"/>
      <c r="ALS1034" s="351"/>
      <c r="ALT1034" s="351"/>
      <c r="ALU1034" s="351"/>
      <c r="ALV1034" s="351"/>
      <c r="ALW1034" s="351"/>
      <c r="ALX1034" s="351"/>
      <c r="ALY1034" s="351"/>
      <c r="ALZ1034" s="351"/>
      <c r="AMA1034" s="351"/>
      <c r="AMB1034" s="351"/>
      <c r="AMC1034" s="351"/>
      <c r="AMD1034" s="351"/>
      <c r="AME1034" s="351"/>
      <c r="AMF1034" s="351"/>
      <c r="AMG1034" s="351"/>
      <c r="AMH1034" s="351"/>
      <c r="AMI1034" s="351"/>
      <c r="AMJ1034" s="351"/>
      <c r="AMK1034" s="351"/>
      <c r="AML1034" s="351"/>
      <c r="AMM1034" s="351"/>
      <c r="AMN1034" s="351"/>
      <c r="AMO1034" s="351"/>
      <c r="AMP1034" s="351"/>
      <c r="AMQ1034" s="351"/>
      <c r="AMR1034" s="351"/>
      <c r="AMS1034" s="351"/>
      <c r="AMT1034" s="351"/>
      <c r="AMU1034" s="351"/>
      <c r="AMV1034" s="351"/>
      <c r="AMW1034" s="351"/>
      <c r="AMX1034" s="351"/>
      <c r="AMY1034" s="351"/>
      <c r="AMZ1034" s="351"/>
      <c r="ANA1034" s="351"/>
      <c r="ANB1034" s="351"/>
      <c r="ANC1034" s="351"/>
      <c r="AND1034" s="351"/>
      <c r="ANE1034" s="351"/>
      <c r="ANF1034" s="351"/>
      <c r="ANG1034" s="351"/>
      <c r="ANH1034" s="351"/>
      <c r="ANI1034" s="351"/>
      <c r="ANJ1034" s="351"/>
      <c r="ANK1034" s="351"/>
      <c r="ANL1034" s="351"/>
      <c r="ANM1034" s="351"/>
      <c r="ANN1034" s="351"/>
      <c r="ANO1034" s="351"/>
      <c r="ANP1034" s="351"/>
      <c r="ANQ1034" s="351"/>
      <c r="ANR1034" s="351"/>
      <c r="ANS1034" s="351"/>
      <c r="ANT1034" s="351"/>
      <c r="ANU1034" s="351"/>
      <c r="ANV1034" s="351"/>
      <c r="ANW1034" s="351"/>
      <c r="ANX1034" s="351"/>
      <c r="ANY1034" s="351"/>
      <c r="ANZ1034" s="351"/>
      <c r="AOA1034" s="351"/>
      <c r="AOB1034" s="351"/>
      <c r="AOC1034" s="351"/>
      <c r="AOD1034" s="351"/>
      <c r="AOE1034" s="351"/>
      <c r="AOF1034" s="351"/>
      <c r="AOG1034" s="351"/>
      <c r="AOH1034" s="351"/>
      <c r="AOI1034" s="351"/>
      <c r="AOJ1034" s="351"/>
      <c r="AOK1034" s="351"/>
      <c r="AOL1034" s="351"/>
      <c r="AOM1034" s="351"/>
      <c r="AON1034" s="351"/>
      <c r="AOO1034" s="351"/>
      <c r="AOP1034" s="351"/>
      <c r="AOQ1034" s="351"/>
      <c r="AOR1034" s="351"/>
      <c r="AOS1034" s="351"/>
      <c r="AOT1034" s="351"/>
      <c r="AOU1034" s="351"/>
      <c r="AOV1034" s="351"/>
      <c r="AOW1034" s="351"/>
      <c r="AOX1034" s="351"/>
      <c r="AOY1034" s="351"/>
      <c r="AOZ1034" s="351"/>
      <c r="APA1034" s="351"/>
      <c r="APB1034" s="351"/>
      <c r="APC1034" s="351"/>
      <c r="APD1034" s="351"/>
      <c r="APE1034" s="351"/>
      <c r="APF1034" s="351"/>
      <c r="APG1034" s="351"/>
      <c r="APH1034" s="351"/>
      <c r="API1034" s="351"/>
      <c r="APJ1034" s="351"/>
      <c r="APK1034" s="351"/>
      <c r="APL1034" s="351"/>
      <c r="APM1034" s="351"/>
      <c r="APN1034" s="351"/>
      <c r="APO1034" s="351"/>
      <c r="APP1034" s="351"/>
      <c r="APQ1034" s="351"/>
      <c r="APR1034" s="351"/>
      <c r="APS1034" s="351"/>
      <c r="APT1034" s="351"/>
      <c r="APU1034" s="351"/>
      <c r="APV1034" s="351"/>
      <c r="APW1034" s="351"/>
      <c r="APX1034" s="351"/>
      <c r="APY1034" s="351"/>
      <c r="APZ1034" s="351"/>
      <c r="AQA1034" s="351"/>
      <c r="AQB1034" s="351"/>
      <c r="AQC1034" s="351"/>
      <c r="AQD1034" s="351"/>
      <c r="AQE1034" s="351"/>
      <c r="AQF1034" s="351"/>
      <c r="AQG1034" s="351"/>
      <c r="AQH1034" s="351"/>
      <c r="AQI1034" s="351"/>
      <c r="AQJ1034" s="351"/>
      <c r="AQK1034" s="351"/>
      <c r="AQL1034" s="351"/>
      <c r="AQM1034" s="351"/>
      <c r="AQN1034" s="351"/>
      <c r="AQO1034" s="351"/>
      <c r="AQP1034" s="351"/>
      <c r="AQQ1034" s="351"/>
      <c r="AQR1034" s="351"/>
      <c r="AQS1034" s="351"/>
      <c r="AQT1034" s="351"/>
      <c r="AQU1034" s="351"/>
      <c r="AQV1034" s="351"/>
      <c r="AQW1034" s="351"/>
      <c r="AQX1034" s="351"/>
      <c r="AQY1034" s="351"/>
      <c r="AQZ1034" s="351"/>
      <c r="ARA1034" s="351"/>
      <c r="ARB1034" s="351"/>
      <c r="ARC1034" s="351"/>
      <c r="ARD1034" s="351"/>
      <c r="ARE1034" s="351"/>
      <c r="ARF1034" s="351"/>
      <c r="ARG1034" s="351"/>
      <c r="ARH1034" s="351"/>
      <c r="ARI1034" s="351"/>
      <c r="ARJ1034" s="351"/>
      <c r="ARK1034" s="351"/>
      <c r="ARL1034" s="351"/>
      <c r="ARM1034" s="351"/>
      <c r="ARN1034" s="351"/>
      <c r="ARO1034" s="351"/>
      <c r="ARP1034" s="351"/>
      <c r="ARQ1034" s="351"/>
      <c r="ARR1034" s="351"/>
      <c r="ARS1034" s="351"/>
      <c r="ART1034" s="351"/>
      <c r="ARU1034" s="351"/>
      <c r="ARV1034" s="351"/>
      <c r="ARW1034" s="351"/>
      <c r="ARX1034" s="351"/>
      <c r="ARY1034" s="351"/>
      <c r="ARZ1034" s="351"/>
      <c r="ASA1034" s="351"/>
      <c r="ASB1034" s="351"/>
      <c r="ASC1034" s="351"/>
      <c r="ASD1034" s="351"/>
      <c r="ASE1034" s="351"/>
      <c r="ASF1034" s="351"/>
      <c r="ASG1034" s="351"/>
      <c r="ASH1034" s="351"/>
      <c r="ASI1034" s="351"/>
      <c r="ASJ1034" s="351"/>
      <c r="ASK1034" s="351"/>
      <c r="ASL1034" s="351"/>
      <c r="ASM1034" s="351"/>
      <c r="ASN1034" s="351"/>
      <c r="ASO1034" s="351"/>
      <c r="ASP1034" s="351"/>
      <c r="ASQ1034" s="351"/>
      <c r="ASR1034" s="351"/>
      <c r="ASS1034" s="351"/>
      <c r="AST1034" s="351"/>
      <c r="ASU1034" s="351"/>
      <c r="ASV1034" s="351"/>
      <c r="ASW1034" s="351"/>
      <c r="ASX1034" s="351"/>
      <c r="ASY1034" s="351"/>
      <c r="ASZ1034" s="351"/>
      <c r="ATA1034" s="351"/>
      <c r="ATB1034" s="351"/>
      <c r="ATC1034" s="351"/>
      <c r="ATD1034" s="351"/>
      <c r="ATE1034" s="351"/>
      <c r="ATF1034" s="351"/>
      <c r="ATG1034" s="351"/>
      <c r="ATH1034" s="351"/>
      <c r="ATI1034" s="351"/>
      <c r="ATJ1034" s="351"/>
      <c r="ATK1034" s="351"/>
      <c r="ATL1034" s="351"/>
      <c r="ATM1034" s="351"/>
      <c r="ATN1034" s="351"/>
      <c r="ATO1034" s="351"/>
      <c r="ATP1034" s="351"/>
      <c r="ATQ1034" s="351"/>
      <c r="ATR1034" s="351"/>
      <c r="ATS1034" s="351"/>
      <c r="ATT1034" s="351"/>
      <c r="ATU1034" s="351"/>
      <c r="ATV1034" s="351"/>
      <c r="ATW1034" s="351"/>
      <c r="ATX1034" s="351"/>
      <c r="ATY1034" s="351"/>
      <c r="ATZ1034" s="351"/>
      <c r="AUA1034" s="351"/>
      <c r="AUB1034" s="351"/>
      <c r="AUC1034" s="351"/>
      <c r="AUD1034" s="351"/>
      <c r="AUE1034" s="351"/>
      <c r="AUF1034" s="351"/>
      <c r="AUG1034" s="351"/>
      <c r="AUH1034" s="351"/>
      <c r="AUI1034" s="351"/>
      <c r="AUJ1034" s="351"/>
      <c r="AUK1034" s="351"/>
      <c r="AUL1034" s="351"/>
      <c r="AUM1034" s="351"/>
      <c r="AUN1034" s="351"/>
      <c r="AUO1034" s="351"/>
      <c r="AUP1034" s="351"/>
      <c r="AUQ1034" s="351"/>
      <c r="AUR1034" s="351"/>
      <c r="AUS1034" s="351"/>
      <c r="AUT1034" s="351"/>
      <c r="AUU1034" s="351"/>
      <c r="AUV1034" s="351"/>
      <c r="AUW1034" s="351"/>
      <c r="AUX1034" s="351"/>
      <c r="AUY1034" s="351"/>
      <c r="AUZ1034" s="351"/>
      <c r="AVA1034" s="351"/>
      <c r="AVB1034" s="351"/>
      <c r="AVC1034" s="351"/>
      <c r="AVD1034" s="351"/>
      <c r="AVE1034" s="351"/>
      <c r="AVF1034" s="351"/>
      <c r="AVG1034" s="351"/>
      <c r="AVH1034" s="351"/>
      <c r="AVI1034" s="351"/>
      <c r="AVJ1034" s="351"/>
      <c r="AVK1034" s="351"/>
      <c r="AVL1034" s="351"/>
      <c r="AVM1034" s="351"/>
      <c r="AVN1034" s="351"/>
      <c r="AVO1034" s="351"/>
      <c r="AVP1034" s="351"/>
      <c r="AVQ1034" s="351"/>
      <c r="AVR1034" s="351"/>
      <c r="AVS1034" s="351"/>
      <c r="AVT1034" s="351"/>
      <c r="AVU1034" s="351"/>
      <c r="AVV1034" s="351"/>
      <c r="AVW1034" s="351"/>
      <c r="AVX1034" s="351"/>
      <c r="AVY1034" s="351"/>
      <c r="AVZ1034" s="351"/>
      <c r="AWA1034" s="351"/>
      <c r="AWB1034" s="351"/>
      <c r="AWC1034" s="351"/>
      <c r="AWD1034" s="351"/>
      <c r="AWE1034" s="351"/>
      <c r="AWF1034" s="351"/>
      <c r="AWG1034" s="351"/>
      <c r="AWH1034" s="351"/>
      <c r="AWI1034" s="351"/>
      <c r="AWJ1034" s="351"/>
      <c r="AWK1034" s="351"/>
      <c r="AWL1034" s="351"/>
      <c r="AWM1034" s="351"/>
      <c r="AWN1034" s="351"/>
      <c r="AWO1034" s="351"/>
      <c r="AWP1034" s="351"/>
      <c r="AWQ1034" s="351"/>
      <c r="AWR1034" s="351"/>
      <c r="AWS1034" s="351"/>
      <c r="AWT1034" s="351"/>
      <c r="AWU1034" s="351"/>
      <c r="AWV1034" s="351"/>
      <c r="AWW1034" s="351"/>
      <c r="AWX1034" s="351"/>
      <c r="AWY1034" s="351"/>
      <c r="AWZ1034" s="351"/>
      <c r="AXA1034" s="351"/>
      <c r="AXB1034" s="351"/>
      <c r="AXC1034" s="351"/>
      <c r="AXD1034" s="351"/>
      <c r="AXE1034" s="351"/>
      <c r="AXF1034" s="351"/>
      <c r="AXG1034" s="351"/>
      <c r="AXH1034" s="351"/>
      <c r="AXI1034" s="351"/>
      <c r="AXJ1034" s="351"/>
      <c r="AXK1034" s="351"/>
      <c r="AXL1034" s="351"/>
      <c r="AXM1034" s="351"/>
      <c r="AXN1034" s="351"/>
      <c r="AXO1034" s="351"/>
      <c r="AXP1034" s="351"/>
      <c r="AXQ1034" s="351"/>
      <c r="AXR1034" s="351"/>
      <c r="AXS1034" s="351"/>
      <c r="AXT1034" s="351"/>
      <c r="AXU1034" s="351"/>
      <c r="AXV1034" s="351"/>
      <c r="AXW1034" s="351"/>
      <c r="AXX1034" s="351"/>
      <c r="AXY1034" s="351"/>
      <c r="AXZ1034" s="351"/>
      <c r="AYA1034" s="351"/>
      <c r="AYB1034" s="351"/>
      <c r="AYC1034" s="351"/>
      <c r="AYD1034" s="351"/>
      <c r="AYE1034" s="351"/>
      <c r="AYF1034" s="351"/>
      <c r="AYG1034" s="351"/>
      <c r="AYH1034" s="351"/>
      <c r="AYI1034" s="351"/>
      <c r="AYJ1034" s="351"/>
      <c r="AYK1034" s="351"/>
      <c r="AYL1034" s="351"/>
      <c r="AYM1034" s="351"/>
      <c r="AYN1034" s="351"/>
      <c r="AYO1034" s="351"/>
      <c r="AYP1034" s="351"/>
      <c r="AYQ1034" s="351"/>
      <c r="AYR1034" s="351"/>
      <c r="AYS1034" s="351"/>
      <c r="AYT1034" s="351"/>
      <c r="AYU1034" s="351"/>
      <c r="AYV1034" s="351"/>
      <c r="AYW1034" s="351"/>
      <c r="AYX1034" s="351"/>
      <c r="AYY1034" s="351"/>
      <c r="AYZ1034" s="351"/>
      <c r="AZA1034" s="351"/>
      <c r="AZB1034" s="351"/>
      <c r="AZC1034" s="351"/>
      <c r="AZD1034" s="351"/>
      <c r="AZE1034" s="351"/>
      <c r="AZF1034" s="351"/>
      <c r="AZG1034" s="351"/>
      <c r="AZH1034" s="351"/>
      <c r="AZI1034" s="351"/>
      <c r="AZJ1034" s="351"/>
      <c r="AZK1034" s="351"/>
      <c r="AZL1034" s="351"/>
      <c r="AZM1034" s="351"/>
      <c r="AZN1034" s="351"/>
      <c r="AZO1034" s="351"/>
      <c r="AZP1034" s="351"/>
      <c r="AZQ1034" s="351"/>
      <c r="AZR1034" s="351"/>
      <c r="AZS1034" s="351"/>
      <c r="AZT1034" s="351"/>
      <c r="AZU1034" s="351"/>
      <c r="AZV1034" s="351"/>
      <c r="AZW1034" s="351"/>
      <c r="AZX1034" s="351"/>
      <c r="AZY1034" s="351"/>
      <c r="AZZ1034" s="351"/>
      <c r="BAA1034" s="351"/>
      <c r="BAB1034" s="351"/>
      <c r="BAC1034" s="351"/>
      <c r="BAD1034" s="351"/>
      <c r="BAE1034" s="351"/>
      <c r="BAF1034" s="351"/>
      <c r="BAG1034" s="351"/>
      <c r="BAH1034" s="351"/>
      <c r="BAI1034" s="351"/>
      <c r="BAJ1034" s="351"/>
      <c r="BAK1034" s="351"/>
      <c r="BAL1034" s="351"/>
      <c r="BAM1034" s="351"/>
      <c r="BAN1034" s="351"/>
      <c r="BAO1034" s="351"/>
      <c r="BAP1034" s="351"/>
      <c r="BAQ1034" s="351"/>
      <c r="BAR1034" s="351"/>
      <c r="BAS1034" s="351"/>
      <c r="BAT1034" s="351"/>
      <c r="BAU1034" s="351"/>
      <c r="BAV1034" s="351"/>
      <c r="BAW1034" s="351"/>
      <c r="BAX1034" s="351"/>
      <c r="BAY1034" s="351"/>
      <c r="BAZ1034" s="351"/>
      <c r="BBA1034" s="351"/>
      <c r="BBB1034" s="351"/>
      <c r="BBC1034" s="351"/>
      <c r="BBD1034" s="351"/>
      <c r="BBE1034" s="351"/>
      <c r="BBF1034" s="351"/>
      <c r="BBG1034" s="351"/>
      <c r="BBH1034" s="351"/>
      <c r="BBI1034" s="351"/>
      <c r="BBJ1034" s="351"/>
      <c r="BBK1034" s="351"/>
      <c r="BBL1034" s="351"/>
      <c r="BBM1034" s="351"/>
      <c r="BBN1034" s="351"/>
      <c r="BBO1034" s="351"/>
      <c r="BBP1034" s="351"/>
      <c r="BBQ1034" s="351"/>
      <c r="BBR1034" s="351"/>
      <c r="BBS1034" s="351"/>
      <c r="BBT1034" s="351"/>
      <c r="BBU1034" s="351"/>
      <c r="BBV1034" s="351"/>
      <c r="BBW1034" s="351"/>
      <c r="BBX1034" s="351"/>
      <c r="BBY1034" s="351"/>
      <c r="BBZ1034" s="351"/>
      <c r="BCA1034" s="351"/>
      <c r="BCB1034" s="351"/>
      <c r="BCC1034" s="351"/>
      <c r="BCD1034" s="351"/>
      <c r="BCE1034" s="351"/>
      <c r="BCF1034" s="351"/>
      <c r="BCG1034" s="351"/>
      <c r="BCH1034" s="351"/>
      <c r="BCI1034" s="351"/>
      <c r="BCJ1034" s="351"/>
      <c r="BCK1034" s="351"/>
      <c r="BCL1034" s="351"/>
      <c r="BCM1034" s="351"/>
      <c r="BCN1034" s="351"/>
      <c r="BCO1034" s="351"/>
      <c r="BCP1034" s="351"/>
      <c r="BCQ1034" s="351"/>
      <c r="BCR1034" s="351"/>
      <c r="BCS1034" s="351"/>
      <c r="BCT1034" s="351"/>
      <c r="BCU1034" s="351"/>
      <c r="BCV1034" s="351"/>
      <c r="BCW1034" s="351"/>
      <c r="BCX1034" s="351"/>
      <c r="BCY1034" s="351"/>
      <c r="BCZ1034" s="351"/>
      <c r="BDA1034" s="351"/>
      <c r="BDB1034" s="351"/>
      <c r="BDC1034" s="351"/>
      <c r="BDD1034" s="351"/>
      <c r="BDE1034" s="351"/>
      <c r="BDF1034" s="351"/>
      <c r="BDG1034" s="351"/>
      <c r="BDH1034" s="351"/>
      <c r="BDI1034" s="351"/>
      <c r="BDJ1034" s="351"/>
      <c r="BDK1034" s="351"/>
      <c r="BDL1034" s="351"/>
      <c r="BDM1034" s="351"/>
      <c r="BDN1034" s="351"/>
      <c r="BDO1034" s="351"/>
      <c r="BDP1034" s="351"/>
      <c r="BDQ1034" s="351"/>
      <c r="BDR1034" s="351"/>
      <c r="BDS1034" s="351"/>
      <c r="BDT1034" s="351"/>
      <c r="BDU1034" s="351"/>
      <c r="BDV1034" s="351"/>
      <c r="BDW1034" s="351"/>
      <c r="BDX1034" s="351"/>
      <c r="BDY1034" s="351"/>
      <c r="BDZ1034" s="351"/>
      <c r="BEA1034" s="351"/>
      <c r="BEB1034" s="351"/>
      <c r="BEC1034" s="351"/>
      <c r="BED1034" s="351"/>
      <c r="BEE1034" s="351"/>
      <c r="BEF1034" s="351"/>
      <c r="BEG1034" s="351"/>
      <c r="BEH1034" s="351"/>
      <c r="BEI1034" s="351"/>
      <c r="BEJ1034" s="351"/>
      <c r="BEK1034" s="351"/>
      <c r="BEL1034" s="351"/>
      <c r="BEM1034" s="351"/>
      <c r="BEN1034" s="351"/>
      <c r="BEO1034" s="351"/>
      <c r="BEP1034" s="351"/>
      <c r="BEQ1034" s="351"/>
      <c r="BER1034" s="351"/>
      <c r="BES1034" s="351"/>
      <c r="BET1034" s="351"/>
      <c r="BEU1034" s="351"/>
      <c r="BEV1034" s="351"/>
      <c r="BEW1034" s="351"/>
      <c r="BEX1034" s="351"/>
      <c r="BEY1034" s="351"/>
      <c r="BEZ1034" s="351"/>
      <c r="BFA1034" s="351"/>
      <c r="BFB1034" s="351"/>
      <c r="BFC1034" s="351"/>
      <c r="BFD1034" s="351"/>
      <c r="BFE1034" s="351"/>
      <c r="BFF1034" s="351"/>
      <c r="BFG1034" s="351"/>
      <c r="BFH1034" s="351"/>
      <c r="BFI1034" s="351"/>
      <c r="BFJ1034" s="351"/>
      <c r="BFK1034" s="351"/>
      <c r="BFL1034" s="351"/>
      <c r="BFM1034" s="351"/>
      <c r="BFN1034" s="351"/>
      <c r="BFO1034" s="351"/>
      <c r="BFP1034" s="351"/>
      <c r="BFQ1034" s="351"/>
      <c r="BFR1034" s="351"/>
      <c r="BFS1034" s="351"/>
      <c r="BFT1034" s="351"/>
      <c r="BFU1034" s="351"/>
      <c r="BFV1034" s="351"/>
      <c r="BFW1034" s="351"/>
      <c r="BFX1034" s="351"/>
      <c r="BFY1034" s="351"/>
      <c r="BFZ1034" s="351"/>
      <c r="BGA1034" s="351"/>
      <c r="BGB1034" s="351"/>
      <c r="BGC1034" s="351"/>
      <c r="BGD1034" s="351"/>
      <c r="BGE1034" s="351"/>
      <c r="BGF1034" s="351"/>
      <c r="BGG1034" s="351"/>
      <c r="BGH1034" s="351"/>
      <c r="BGI1034" s="351"/>
      <c r="BGJ1034" s="351"/>
      <c r="BGK1034" s="351"/>
      <c r="BGL1034" s="351"/>
      <c r="BGM1034" s="351"/>
      <c r="BGN1034" s="351"/>
      <c r="BGO1034" s="351"/>
      <c r="BGP1034" s="351"/>
      <c r="BGQ1034" s="351"/>
      <c r="BGR1034" s="351"/>
      <c r="BGS1034" s="351"/>
      <c r="BGT1034" s="351"/>
      <c r="BGU1034" s="351"/>
      <c r="BGV1034" s="351"/>
      <c r="BGW1034" s="351"/>
      <c r="BGX1034" s="351"/>
      <c r="BGY1034" s="351"/>
      <c r="BGZ1034" s="351"/>
      <c r="BHA1034" s="351"/>
      <c r="BHB1034" s="351"/>
      <c r="BHC1034" s="351"/>
      <c r="BHD1034" s="351"/>
      <c r="BHE1034" s="351"/>
      <c r="BHF1034" s="351"/>
      <c r="BHG1034" s="351"/>
      <c r="BHH1034" s="351"/>
      <c r="BHI1034" s="351"/>
      <c r="BHJ1034" s="351"/>
      <c r="BHK1034" s="351"/>
      <c r="BHL1034" s="351"/>
      <c r="BHM1034" s="351"/>
      <c r="BHN1034" s="351"/>
      <c r="BHO1034" s="351"/>
      <c r="BHP1034" s="351"/>
      <c r="BHQ1034" s="351"/>
      <c r="BHR1034" s="351"/>
      <c r="BHS1034" s="351"/>
      <c r="BHT1034" s="351"/>
      <c r="BHU1034" s="351"/>
      <c r="BHV1034" s="351"/>
      <c r="BHW1034" s="351"/>
      <c r="BHX1034" s="351"/>
      <c r="BHY1034" s="351"/>
      <c r="BHZ1034" s="351"/>
      <c r="BIA1034" s="351"/>
      <c r="BIB1034" s="351"/>
      <c r="BIC1034" s="351"/>
      <c r="BID1034" s="351"/>
      <c r="BIE1034" s="351"/>
      <c r="BIF1034" s="351"/>
      <c r="BIG1034" s="351"/>
      <c r="BIH1034" s="351"/>
      <c r="BII1034" s="351"/>
      <c r="BIJ1034" s="351"/>
      <c r="BIK1034" s="351"/>
      <c r="BIL1034" s="351"/>
      <c r="BIM1034" s="351"/>
      <c r="BIN1034" s="351"/>
      <c r="BIO1034" s="351"/>
      <c r="BIP1034" s="351"/>
      <c r="BIQ1034" s="351"/>
      <c r="BIR1034" s="351"/>
      <c r="BIS1034" s="351"/>
      <c r="BIT1034" s="351"/>
      <c r="BIU1034" s="351"/>
      <c r="BIV1034" s="351"/>
      <c r="BIW1034" s="351"/>
      <c r="BIX1034" s="351"/>
      <c r="BIY1034" s="351"/>
      <c r="BIZ1034" s="351"/>
      <c r="BJA1034" s="351"/>
      <c r="BJB1034" s="351"/>
      <c r="BJC1034" s="351"/>
      <c r="BJD1034" s="351"/>
      <c r="BJE1034" s="351"/>
      <c r="BJF1034" s="351"/>
      <c r="BJG1034" s="351"/>
      <c r="BJH1034" s="351"/>
      <c r="BJI1034" s="351"/>
      <c r="BJJ1034" s="351"/>
      <c r="BJK1034" s="351"/>
      <c r="BJL1034" s="351"/>
      <c r="BJM1034" s="351"/>
      <c r="BJN1034" s="351"/>
      <c r="BJO1034" s="351"/>
      <c r="BJP1034" s="351"/>
      <c r="BJQ1034" s="351"/>
      <c r="BJR1034" s="351"/>
      <c r="BJS1034" s="351"/>
      <c r="BJT1034" s="351"/>
      <c r="BJU1034" s="351"/>
      <c r="BJV1034" s="351"/>
      <c r="BJW1034" s="351"/>
      <c r="BJX1034" s="351"/>
      <c r="BJY1034" s="351"/>
      <c r="BJZ1034" s="351"/>
      <c r="BKA1034" s="351"/>
      <c r="BKB1034" s="351"/>
      <c r="BKC1034" s="351"/>
      <c r="BKD1034" s="351"/>
      <c r="BKE1034" s="351"/>
      <c r="BKF1034" s="351"/>
      <c r="BKG1034" s="351"/>
      <c r="BKH1034" s="351"/>
      <c r="BKI1034" s="351"/>
      <c r="BKJ1034" s="351"/>
      <c r="BKK1034" s="351"/>
      <c r="BKL1034" s="351"/>
      <c r="BKM1034" s="351"/>
      <c r="BKN1034" s="351"/>
      <c r="BKO1034" s="351"/>
      <c r="BKP1034" s="351"/>
      <c r="BKQ1034" s="351"/>
      <c r="BKR1034" s="351"/>
      <c r="BKS1034" s="351"/>
      <c r="BKT1034" s="351"/>
      <c r="BKU1034" s="351"/>
      <c r="BKV1034" s="351"/>
      <c r="BKW1034" s="351"/>
      <c r="BKX1034" s="351"/>
      <c r="BKY1034" s="351"/>
      <c r="BKZ1034" s="351"/>
      <c r="BLA1034" s="351"/>
      <c r="BLB1034" s="351"/>
      <c r="BLC1034" s="351"/>
      <c r="BLD1034" s="351"/>
      <c r="BLE1034" s="351"/>
      <c r="BLF1034" s="351"/>
      <c r="BLG1034" s="351"/>
      <c r="BLH1034" s="351"/>
      <c r="BLI1034" s="351"/>
      <c r="BLJ1034" s="351"/>
      <c r="BLK1034" s="351"/>
      <c r="BLL1034" s="351"/>
      <c r="BLM1034" s="351"/>
      <c r="BLN1034" s="351"/>
      <c r="BLO1034" s="351"/>
      <c r="BLP1034" s="351"/>
      <c r="BLQ1034" s="351"/>
      <c r="BLR1034" s="351"/>
      <c r="BLS1034" s="351"/>
      <c r="BLT1034" s="351"/>
      <c r="BLU1034" s="351"/>
      <c r="BLV1034" s="351"/>
      <c r="BLW1034" s="351"/>
      <c r="BLX1034" s="351"/>
      <c r="BLY1034" s="351"/>
      <c r="BLZ1034" s="351"/>
      <c r="BMA1034" s="351"/>
      <c r="BMB1034" s="351"/>
      <c r="BMC1034" s="351"/>
      <c r="BMD1034" s="351"/>
      <c r="BME1034" s="351"/>
      <c r="BMF1034" s="351"/>
      <c r="BMG1034" s="351"/>
      <c r="BMH1034" s="351"/>
      <c r="BMI1034" s="351"/>
      <c r="BMJ1034" s="351"/>
      <c r="BMK1034" s="351"/>
      <c r="BML1034" s="351"/>
      <c r="BMM1034" s="351"/>
      <c r="BMN1034" s="351"/>
      <c r="BMO1034" s="351"/>
      <c r="BMP1034" s="351"/>
      <c r="BMQ1034" s="351"/>
      <c r="BMR1034" s="351"/>
      <c r="BMS1034" s="351"/>
      <c r="BMT1034" s="351"/>
      <c r="BMU1034" s="351"/>
      <c r="BMV1034" s="351"/>
      <c r="BMW1034" s="351"/>
      <c r="BMX1034" s="351"/>
      <c r="BMY1034" s="351"/>
      <c r="BMZ1034" s="351"/>
      <c r="BNA1034" s="351"/>
      <c r="BNB1034" s="351"/>
      <c r="BNC1034" s="351"/>
      <c r="BND1034" s="351"/>
      <c r="BNE1034" s="351"/>
      <c r="BNF1034" s="351"/>
      <c r="BNG1034" s="351"/>
      <c r="BNH1034" s="351"/>
      <c r="BNI1034" s="351"/>
      <c r="BNJ1034" s="351"/>
      <c r="BNK1034" s="351"/>
      <c r="BNL1034" s="351"/>
      <c r="BNM1034" s="351"/>
      <c r="BNN1034" s="351"/>
      <c r="BNO1034" s="351"/>
      <c r="BNP1034" s="351"/>
      <c r="BNQ1034" s="351"/>
      <c r="BNR1034" s="351"/>
      <c r="BNS1034" s="351"/>
      <c r="BNT1034" s="351"/>
      <c r="BNU1034" s="351"/>
      <c r="BNV1034" s="351"/>
      <c r="BNW1034" s="351"/>
      <c r="BNX1034" s="351"/>
      <c r="BNY1034" s="351"/>
      <c r="BNZ1034" s="351"/>
      <c r="BOA1034" s="351"/>
      <c r="BOB1034" s="351"/>
      <c r="BOC1034" s="351"/>
      <c r="BOD1034" s="351"/>
      <c r="BOE1034" s="351"/>
      <c r="BOF1034" s="351"/>
      <c r="BOG1034" s="351"/>
      <c r="BOH1034" s="351"/>
      <c r="BOI1034" s="351"/>
      <c r="BOJ1034" s="351"/>
      <c r="BOK1034" s="351"/>
      <c r="BOL1034" s="351"/>
      <c r="BOM1034" s="351"/>
      <c r="BON1034" s="351"/>
      <c r="BOO1034" s="351"/>
      <c r="BOP1034" s="351"/>
      <c r="BOQ1034" s="351"/>
      <c r="BOR1034" s="351"/>
      <c r="BOS1034" s="351"/>
      <c r="BOT1034" s="351"/>
      <c r="BOU1034" s="351"/>
      <c r="BOV1034" s="351"/>
      <c r="BOW1034" s="351"/>
      <c r="BOX1034" s="351"/>
      <c r="BOY1034" s="351"/>
      <c r="BOZ1034" s="351"/>
      <c r="BPA1034" s="351"/>
      <c r="BPB1034" s="351"/>
      <c r="BPC1034" s="351"/>
      <c r="BPD1034" s="351"/>
      <c r="BPE1034" s="351"/>
      <c r="BPF1034" s="351"/>
      <c r="BPG1034" s="351"/>
      <c r="BPH1034" s="351"/>
      <c r="BPI1034" s="351"/>
      <c r="BPJ1034" s="351"/>
      <c r="BPK1034" s="351"/>
      <c r="BPL1034" s="351"/>
      <c r="BPM1034" s="351"/>
      <c r="BPN1034" s="351"/>
      <c r="BPO1034" s="351"/>
      <c r="BPP1034" s="351"/>
      <c r="BPQ1034" s="351"/>
      <c r="BPR1034" s="351"/>
      <c r="BPS1034" s="351"/>
      <c r="BPT1034" s="351"/>
      <c r="BPU1034" s="351"/>
      <c r="BPV1034" s="351"/>
      <c r="BPW1034" s="351"/>
      <c r="BPX1034" s="351"/>
      <c r="BPY1034" s="351"/>
      <c r="BPZ1034" s="351"/>
      <c r="BQA1034" s="351"/>
      <c r="BQB1034" s="351"/>
      <c r="BQC1034" s="351"/>
      <c r="BQD1034" s="351"/>
      <c r="BQE1034" s="351"/>
      <c r="BQF1034" s="351"/>
      <c r="BQG1034" s="351"/>
      <c r="BQH1034" s="351"/>
      <c r="BQI1034" s="351"/>
      <c r="BQJ1034" s="351"/>
      <c r="BQK1034" s="351"/>
      <c r="BQL1034" s="351"/>
      <c r="BQM1034" s="351"/>
      <c r="BQN1034" s="351"/>
      <c r="BQO1034" s="351"/>
      <c r="BQP1034" s="351"/>
      <c r="BQQ1034" s="351"/>
      <c r="BQR1034" s="351"/>
      <c r="BQS1034" s="351"/>
      <c r="BQT1034" s="351"/>
      <c r="BQU1034" s="351"/>
      <c r="BQV1034" s="351"/>
      <c r="BQW1034" s="351"/>
      <c r="BQX1034" s="351"/>
      <c r="BQY1034" s="351"/>
      <c r="BQZ1034" s="351"/>
      <c r="BRA1034" s="351"/>
      <c r="BRB1034" s="351"/>
      <c r="BRC1034" s="351"/>
      <c r="BRD1034" s="351"/>
      <c r="BRE1034" s="351"/>
      <c r="BRF1034" s="351"/>
      <c r="BRG1034" s="351"/>
      <c r="BRH1034" s="351"/>
      <c r="BRI1034" s="351"/>
      <c r="BRJ1034" s="351"/>
      <c r="BRK1034" s="351"/>
      <c r="BRL1034" s="351"/>
      <c r="BRM1034" s="351"/>
      <c r="BRN1034" s="351"/>
      <c r="BRO1034" s="351"/>
      <c r="BRP1034" s="351"/>
      <c r="BRQ1034" s="351"/>
      <c r="BRR1034" s="351"/>
      <c r="BRS1034" s="351"/>
      <c r="BRT1034" s="351"/>
      <c r="BRU1034" s="351"/>
      <c r="BRV1034" s="351"/>
      <c r="BRW1034" s="351"/>
      <c r="BRX1034" s="351"/>
      <c r="BRY1034" s="351"/>
      <c r="BRZ1034" s="351"/>
      <c r="BSA1034" s="351"/>
      <c r="BSB1034" s="351"/>
      <c r="BSC1034" s="351"/>
      <c r="BSD1034" s="351"/>
      <c r="BSE1034" s="351"/>
      <c r="BSF1034" s="351"/>
      <c r="BSG1034" s="351"/>
      <c r="BSH1034" s="351"/>
      <c r="BSI1034" s="351"/>
      <c r="BSJ1034" s="351"/>
      <c r="BSK1034" s="351"/>
      <c r="BSL1034" s="351"/>
      <c r="BSM1034" s="351"/>
      <c r="BSN1034" s="351"/>
      <c r="BSO1034" s="351"/>
      <c r="BSP1034" s="351"/>
      <c r="BSQ1034" s="351"/>
      <c r="BSR1034" s="351"/>
      <c r="BSS1034" s="351"/>
      <c r="BST1034" s="351"/>
      <c r="BSU1034" s="351"/>
      <c r="BSV1034" s="351"/>
      <c r="BSW1034" s="351"/>
      <c r="BSX1034" s="351"/>
      <c r="BSY1034" s="351"/>
      <c r="BSZ1034" s="351"/>
      <c r="BTA1034" s="351"/>
      <c r="BTB1034" s="351"/>
      <c r="BTC1034" s="351"/>
      <c r="BTD1034" s="351"/>
      <c r="BTE1034" s="351"/>
      <c r="BTF1034" s="351"/>
      <c r="BTG1034" s="351"/>
      <c r="BTH1034" s="351"/>
      <c r="BTI1034" s="351"/>
      <c r="BTJ1034" s="351"/>
      <c r="BTK1034" s="351"/>
      <c r="BTL1034" s="351"/>
      <c r="BTM1034" s="351"/>
      <c r="BTN1034" s="351"/>
      <c r="BTO1034" s="351"/>
      <c r="BTP1034" s="351"/>
      <c r="BTQ1034" s="351"/>
      <c r="BTR1034" s="351"/>
      <c r="BTS1034" s="351"/>
      <c r="BTT1034" s="351"/>
      <c r="BTU1034" s="351"/>
      <c r="BTV1034" s="351"/>
      <c r="BTW1034" s="351"/>
      <c r="BTX1034" s="351"/>
      <c r="BTY1034" s="351"/>
      <c r="BTZ1034" s="351"/>
      <c r="BUA1034" s="351"/>
      <c r="BUB1034" s="351"/>
      <c r="BUC1034" s="351"/>
      <c r="BUD1034" s="351"/>
      <c r="BUE1034" s="351"/>
      <c r="BUF1034" s="351"/>
      <c r="BUG1034" s="351"/>
      <c r="BUH1034" s="351"/>
      <c r="BUI1034" s="351"/>
      <c r="BUJ1034" s="351"/>
      <c r="BUK1034" s="351"/>
      <c r="BUL1034" s="351"/>
      <c r="BUM1034" s="351"/>
      <c r="BUN1034" s="351"/>
      <c r="BUO1034" s="351"/>
      <c r="BUP1034" s="351"/>
      <c r="BUQ1034" s="351"/>
      <c r="BUR1034" s="351"/>
      <c r="BUS1034" s="351"/>
      <c r="BUT1034" s="351"/>
      <c r="BUU1034" s="351"/>
      <c r="BUV1034" s="351"/>
      <c r="BUW1034" s="351"/>
      <c r="BUX1034" s="351"/>
      <c r="BUY1034" s="351"/>
      <c r="BUZ1034" s="351"/>
      <c r="BVA1034" s="351"/>
      <c r="BVB1034" s="351"/>
      <c r="BVC1034" s="351"/>
      <c r="BVD1034" s="351"/>
      <c r="BVE1034" s="351"/>
      <c r="BVF1034" s="351"/>
      <c r="BVG1034" s="351"/>
      <c r="BVH1034" s="351"/>
      <c r="BVI1034" s="351"/>
      <c r="BVJ1034" s="351"/>
      <c r="BVK1034" s="351"/>
      <c r="BVL1034" s="351"/>
      <c r="BVM1034" s="351"/>
      <c r="BVN1034" s="351"/>
      <c r="BVO1034" s="351"/>
      <c r="BVP1034" s="351"/>
      <c r="BVQ1034" s="351"/>
      <c r="BVR1034" s="351"/>
      <c r="BVS1034" s="351"/>
      <c r="BVT1034" s="351"/>
      <c r="BVU1034" s="351"/>
      <c r="BVV1034" s="351"/>
      <c r="BVW1034" s="351"/>
      <c r="BVX1034" s="351"/>
      <c r="BVY1034" s="351"/>
      <c r="BVZ1034" s="351"/>
      <c r="BWA1034" s="351"/>
      <c r="BWB1034" s="351"/>
      <c r="BWC1034" s="351"/>
      <c r="BWD1034" s="351"/>
      <c r="BWE1034" s="351"/>
      <c r="BWF1034" s="351"/>
      <c r="BWG1034" s="351"/>
      <c r="BWH1034" s="351"/>
      <c r="BWI1034" s="351"/>
      <c r="BWJ1034" s="351"/>
      <c r="BWK1034" s="351"/>
      <c r="BWL1034" s="351"/>
      <c r="BWM1034" s="351"/>
      <c r="BWN1034" s="351"/>
      <c r="BWO1034" s="351"/>
      <c r="BWP1034" s="351"/>
      <c r="BWQ1034" s="351"/>
      <c r="BWR1034" s="351"/>
      <c r="BWS1034" s="351"/>
      <c r="BWT1034" s="351"/>
      <c r="BWU1034" s="351"/>
      <c r="BWV1034" s="351"/>
      <c r="BWW1034" s="351"/>
      <c r="BWX1034" s="351"/>
      <c r="BWY1034" s="351"/>
      <c r="BWZ1034" s="351"/>
      <c r="BXA1034" s="351"/>
      <c r="BXB1034" s="351"/>
      <c r="BXC1034" s="351"/>
      <c r="BXD1034" s="351"/>
      <c r="BXE1034" s="351"/>
      <c r="BXF1034" s="351"/>
      <c r="BXG1034" s="351"/>
      <c r="BXH1034" s="351"/>
      <c r="BXI1034" s="351"/>
      <c r="BXJ1034" s="351"/>
      <c r="BXK1034" s="351"/>
      <c r="BXL1034" s="351"/>
      <c r="BXM1034" s="351"/>
      <c r="BXN1034" s="351"/>
      <c r="BXO1034" s="351"/>
      <c r="BXP1034" s="351"/>
      <c r="BXQ1034" s="351"/>
      <c r="BXR1034" s="351"/>
      <c r="BXS1034" s="351"/>
      <c r="BXT1034" s="351"/>
      <c r="BXU1034" s="351"/>
      <c r="BXV1034" s="351"/>
      <c r="BXW1034" s="351"/>
      <c r="BXX1034" s="351"/>
      <c r="BXY1034" s="351"/>
      <c r="BXZ1034" s="351"/>
      <c r="BYA1034" s="351"/>
      <c r="BYB1034" s="351"/>
      <c r="BYC1034" s="351"/>
      <c r="BYD1034" s="351"/>
      <c r="BYE1034" s="351"/>
      <c r="BYF1034" s="351"/>
      <c r="BYG1034" s="351"/>
      <c r="BYH1034" s="351"/>
      <c r="BYI1034" s="351"/>
      <c r="BYJ1034" s="351"/>
      <c r="BYK1034" s="351"/>
      <c r="BYL1034" s="351"/>
      <c r="BYM1034" s="351"/>
      <c r="BYN1034" s="351"/>
      <c r="BYO1034" s="351"/>
      <c r="BYP1034" s="351"/>
      <c r="BYQ1034" s="351"/>
      <c r="BYR1034" s="351"/>
      <c r="BYS1034" s="351"/>
      <c r="BYT1034" s="351"/>
      <c r="BYU1034" s="351"/>
      <c r="BYV1034" s="351"/>
      <c r="BYW1034" s="351"/>
      <c r="BYX1034" s="351"/>
      <c r="BYY1034" s="351"/>
      <c r="BYZ1034" s="351"/>
      <c r="BZA1034" s="351"/>
      <c r="BZB1034" s="351"/>
      <c r="BZC1034" s="351"/>
      <c r="BZD1034" s="351"/>
      <c r="BZE1034" s="351"/>
      <c r="BZF1034" s="351"/>
      <c r="BZG1034" s="351"/>
      <c r="BZH1034" s="351"/>
      <c r="BZI1034" s="351"/>
      <c r="BZJ1034" s="351"/>
      <c r="BZK1034" s="351"/>
      <c r="BZL1034" s="351"/>
      <c r="BZM1034" s="351"/>
      <c r="BZN1034" s="351"/>
      <c r="BZO1034" s="351"/>
      <c r="BZP1034" s="351"/>
      <c r="BZQ1034" s="351"/>
      <c r="BZR1034" s="351"/>
      <c r="BZS1034" s="351"/>
      <c r="BZT1034" s="351"/>
      <c r="BZU1034" s="351"/>
      <c r="BZV1034" s="351"/>
      <c r="BZW1034" s="351"/>
      <c r="BZX1034" s="351"/>
      <c r="BZY1034" s="351"/>
      <c r="BZZ1034" s="351"/>
      <c r="CAA1034" s="351"/>
      <c r="CAB1034" s="351"/>
      <c r="CAC1034" s="351"/>
      <c r="CAD1034" s="351"/>
      <c r="CAE1034" s="351"/>
      <c r="CAF1034" s="351"/>
      <c r="CAG1034" s="351"/>
      <c r="CAH1034" s="351"/>
      <c r="CAI1034" s="351"/>
      <c r="CAJ1034" s="351"/>
      <c r="CAK1034" s="351"/>
      <c r="CAL1034" s="351"/>
      <c r="CAM1034" s="351"/>
      <c r="CAN1034" s="351"/>
      <c r="CAO1034" s="351"/>
      <c r="CAP1034" s="351"/>
      <c r="CAQ1034" s="351"/>
      <c r="CAR1034" s="351"/>
      <c r="CAS1034" s="351"/>
      <c r="CAT1034" s="351"/>
      <c r="CAU1034" s="351"/>
      <c r="CAV1034" s="351"/>
      <c r="CAW1034" s="351"/>
      <c r="CAX1034" s="351"/>
      <c r="CAY1034" s="351"/>
      <c r="CAZ1034" s="351"/>
      <c r="CBA1034" s="351"/>
      <c r="CBB1034" s="351"/>
      <c r="CBC1034" s="351"/>
      <c r="CBD1034" s="351"/>
      <c r="CBE1034" s="351"/>
      <c r="CBF1034" s="351"/>
      <c r="CBG1034" s="351"/>
      <c r="CBH1034" s="351"/>
      <c r="CBI1034" s="351"/>
      <c r="CBJ1034" s="351"/>
      <c r="CBK1034" s="351"/>
      <c r="CBL1034" s="351"/>
      <c r="CBM1034" s="351"/>
      <c r="CBN1034" s="351"/>
      <c r="CBO1034" s="351"/>
      <c r="CBP1034" s="351"/>
      <c r="CBQ1034" s="351"/>
      <c r="CBR1034" s="351"/>
      <c r="CBS1034" s="351"/>
      <c r="CBT1034" s="351"/>
      <c r="CBU1034" s="351"/>
      <c r="CBV1034" s="351"/>
      <c r="CBW1034" s="351"/>
      <c r="CBX1034" s="351"/>
      <c r="CBY1034" s="351"/>
      <c r="CBZ1034" s="351"/>
      <c r="CCA1034" s="351"/>
      <c r="CCB1034" s="351"/>
      <c r="CCC1034" s="351"/>
      <c r="CCD1034" s="351"/>
      <c r="CCE1034" s="351"/>
      <c r="CCF1034" s="351"/>
      <c r="CCG1034" s="351"/>
      <c r="CCH1034" s="351"/>
      <c r="CCI1034" s="351"/>
      <c r="CCJ1034" s="351"/>
      <c r="CCK1034" s="351"/>
      <c r="CCL1034" s="351"/>
      <c r="CCM1034" s="351"/>
      <c r="CCN1034" s="351"/>
      <c r="CCO1034" s="351"/>
      <c r="CCP1034" s="351"/>
      <c r="CCQ1034" s="351"/>
      <c r="CCR1034" s="351"/>
      <c r="CCS1034" s="351"/>
      <c r="CCT1034" s="351"/>
      <c r="CCU1034" s="351"/>
      <c r="CCV1034" s="351"/>
      <c r="CCW1034" s="351"/>
      <c r="CCX1034" s="351"/>
      <c r="CCY1034" s="351"/>
      <c r="CCZ1034" s="351"/>
      <c r="CDA1034" s="351"/>
      <c r="CDB1034" s="351"/>
      <c r="CDC1034" s="351"/>
      <c r="CDD1034" s="351"/>
      <c r="CDE1034" s="351"/>
      <c r="CDF1034" s="351"/>
      <c r="CDG1034" s="351"/>
      <c r="CDH1034" s="351"/>
      <c r="CDI1034" s="351"/>
      <c r="CDJ1034" s="351"/>
      <c r="CDK1034" s="351"/>
      <c r="CDL1034" s="351"/>
      <c r="CDM1034" s="351"/>
      <c r="CDN1034" s="351"/>
      <c r="CDO1034" s="351"/>
      <c r="CDP1034" s="351"/>
      <c r="CDQ1034" s="351"/>
      <c r="CDR1034" s="351"/>
      <c r="CDS1034" s="351"/>
      <c r="CDT1034" s="351"/>
      <c r="CDU1034" s="351"/>
      <c r="CDV1034" s="351"/>
      <c r="CDW1034" s="351"/>
      <c r="CDX1034" s="351"/>
      <c r="CDY1034" s="351"/>
      <c r="CDZ1034" s="351"/>
      <c r="CEA1034" s="351"/>
      <c r="CEB1034" s="351"/>
      <c r="CEC1034" s="351"/>
      <c r="CED1034" s="351"/>
      <c r="CEE1034" s="351"/>
      <c r="CEF1034" s="351"/>
      <c r="CEG1034" s="351"/>
      <c r="CEH1034" s="351"/>
      <c r="CEI1034" s="351"/>
      <c r="CEJ1034" s="351"/>
      <c r="CEK1034" s="351"/>
      <c r="CEL1034" s="351"/>
      <c r="CEM1034" s="351"/>
      <c r="CEN1034" s="351"/>
      <c r="CEO1034" s="351"/>
      <c r="CEP1034" s="351"/>
      <c r="CEQ1034" s="351"/>
      <c r="CER1034" s="351"/>
      <c r="CES1034" s="351"/>
      <c r="CET1034" s="351"/>
      <c r="CEU1034" s="351"/>
      <c r="CEV1034" s="351"/>
      <c r="CEW1034" s="351"/>
      <c r="CEX1034" s="351"/>
      <c r="CEY1034" s="351"/>
      <c r="CEZ1034" s="351"/>
      <c r="CFA1034" s="351"/>
      <c r="CFB1034" s="351"/>
      <c r="CFC1034" s="351"/>
      <c r="CFD1034" s="351"/>
      <c r="CFE1034" s="351"/>
      <c r="CFF1034" s="351"/>
      <c r="CFG1034" s="351"/>
      <c r="CFH1034" s="351"/>
      <c r="CFI1034" s="351"/>
      <c r="CFJ1034" s="351"/>
      <c r="CFK1034" s="351"/>
      <c r="CFL1034" s="351"/>
      <c r="CFM1034" s="351"/>
      <c r="CFN1034" s="351"/>
      <c r="CFO1034" s="351"/>
      <c r="CFP1034" s="351"/>
      <c r="CFQ1034" s="351"/>
      <c r="CFR1034" s="351"/>
      <c r="CFS1034" s="351"/>
      <c r="CFT1034" s="351"/>
      <c r="CFU1034" s="351"/>
      <c r="CFV1034" s="351"/>
      <c r="CFW1034" s="351"/>
      <c r="CFX1034" s="351"/>
      <c r="CFY1034" s="351"/>
      <c r="CFZ1034" s="351"/>
      <c r="CGA1034" s="351"/>
      <c r="CGB1034" s="351"/>
      <c r="CGC1034" s="351"/>
      <c r="CGD1034" s="351"/>
      <c r="CGE1034" s="351"/>
      <c r="CGF1034" s="351"/>
      <c r="CGG1034" s="351"/>
      <c r="CGH1034" s="351"/>
      <c r="CGI1034" s="351"/>
      <c r="CGJ1034" s="351"/>
      <c r="CGK1034" s="351"/>
      <c r="CGL1034" s="351"/>
      <c r="CGM1034" s="351"/>
      <c r="CGN1034" s="351"/>
      <c r="CGO1034" s="351"/>
      <c r="CGP1034" s="351"/>
      <c r="CGQ1034" s="351"/>
      <c r="CGR1034" s="351"/>
      <c r="CGS1034" s="351"/>
      <c r="CGT1034" s="351"/>
      <c r="CGU1034" s="351"/>
      <c r="CGV1034" s="351"/>
      <c r="CGW1034" s="351"/>
      <c r="CGX1034" s="351"/>
      <c r="CGY1034" s="351"/>
      <c r="CGZ1034" s="351"/>
      <c r="CHA1034" s="351"/>
      <c r="CHB1034" s="351"/>
      <c r="CHC1034" s="351"/>
      <c r="CHD1034" s="351"/>
      <c r="CHE1034" s="351"/>
      <c r="CHF1034" s="351"/>
      <c r="CHG1034" s="351"/>
      <c r="CHH1034" s="351"/>
      <c r="CHI1034" s="351"/>
      <c r="CHJ1034" s="351"/>
      <c r="CHK1034" s="351"/>
      <c r="CHL1034" s="351"/>
      <c r="CHM1034" s="351"/>
      <c r="CHN1034" s="351"/>
      <c r="CHO1034" s="351"/>
      <c r="CHP1034" s="351"/>
      <c r="CHQ1034" s="351"/>
      <c r="CHR1034" s="351"/>
      <c r="CHS1034" s="351"/>
      <c r="CHT1034" s="351"/>
      <c r="CHU1034" s="351"/>
      <c r="CHV1034" s="351"/>
      <c r="CHW1034" s="351"/>
      <c r="CHX1034" s="351"/>
      <c r="CHY1034" s="351"/>
      <c r="CHZ1034" s="351"/>
      <c r="CIA1034" s="351"/>
      <c r="CIB1034" s="351"/>
      <c r="CIC1034" s="351"/>
      <c r="CID1034" s="351"/>
      <c r="CIE1034" s="351"/>
      <c r="CIF1034" s="351"/>
      <c r="CIG1034" s="351"/>
      <c r="CIH1034" s="351"/>
      <c r="CII1034" s="351"/>
      <c r="CIJ1034" s="351"/>
      <c r="CIK1034" s="351"/>
      <c r="CIL1034" s="351"/>
      <c r="CIM1034" s="351"/>
      <c r="CIN1034" s="351"/>
      <c r="CIO1034" s="351"/>
      <c r="CIP1034" s="351"/>
      <c r="CIQ1034" s="351"/>
      <c r="CIR1034" s="351"/>
      <c r="CIS1034" s="351"/>
      <c r="CIT1034" s="351"/>
      <c r="CIU1034" s="351"/>
      <c r="CIV1034" s="351"/>
      <c r="CIW1034" s="351"/>
      <c r="CIX1034" s="351"/>
      <c r="CIY1034" s="351"/>
      <c r="CIZ1034" s="351"/>
      <c r="CJA1034" s="351"/>
      <c r="CJB1034" s="351"/>
      <c r="CJC1034" s="351"/>
      <c r="CJD1034" s="351"/>
      <c r="CJE1034" s="351"/>
      <c r="CJF1034" s="351"/>
      <c r="CJG1034" s="351"/>
      <c r="CJH1034" s="351"/>
      <c r="CJI1034" s="351"/>
      <c r="CJJ1034" s="351"/>
      <c r="CJK1034" s="351"/>
      <c r="CJL1034" s="351"/>
      <c r="CJM1034" s="351"/>
      <c r="CJN1034" s="351"/>
      <c r="CJO1034" s="351"/>
      <c r="CJP1034" s="351"/>
      <c r="CJQ1034" s="351"/>
      <c r="CJR1034" s="351"/>
      <c r="CJS1034" s="351"/>
      <c r="CJT1034" s="351"/>
      <c r="CJU1034" s="351"/>
      <c r="CJV1034" s="351"/>
      <c r="CJW1034" s="351"/>
      <c r="CJX1034" s="351"/>
      <c r="CJY1034" s="351"/>
      <c r="CJZ1034" s="351"/>
      <c r="CKA1034" s="351"/>
      <c r="CKB1034" s="351"/>
      <c r="CKC1034" s="351"/>
      <c r="CKD1034" s="351"/>
      <c r="CKE1034" s="351"/>
      <c r="CKF1034" s="351"/>
      <c r="CKG1034" s="351"/>
      <c r="CKH1034" s="351"/>
      <c r="CKI1034" s="351"/>
      <c r="CKJ1034" s="351"/>
      <c r="CKK1034" s="351"/>
      <c r="CKL1034" s="351"/>
      <c r="CKM1034" s="351"/>
      <c r="CKN1034" s="351"/>
      <c r="CKO1034" s="351"/>
      <c r="CKP1034" s="351"/>
      <c r="CKQ1034" s="351"/>
      <c r="CKR1034" s="351"/>
      <c r="CKS1034" s="351"/>
      <c r="CKT1034" s="351"/>
      <c r="CKU1034" s="351"/>
      <c r="CKV1034" s="351"/>
      <c r="CKW1034" s="351"/>
      <c r="CKX1034" s="351"/>
      <c r="CKY1034" s="351"/>
      <c r="CKZ1034" s="351"/>
      <c r="CLA1034" s="351"/>
      <c r="CLB1034" s="351"/>
      <c r="CLC1034" s="351"/>
      <c r="CLD1034" s="351"/>
      <c r="CLE1034" s="351"/>
      <c r="CLF1034" s="351"/>
      <c r="CLG1034" s="351"/>
      <c r="CLH1034" s="351"/>
      <c r="CLI1034" s="351"/>
      <c r="CLJ1034" s="351"/>
      <c r="CLK1034" s="351"/>
      <c r="CLL1034" s="351"/>
      <c r="CLM1034" s="351"/>
      <c r="CLN1034" s="351"/>
      <c r="CLO1034" s="351"/>
      <c r="CLP1034" s="351"/>
      <c r="CLQ1034" s="351"/>
      <c r="CLR1034" s="351"/>
      <c r="CLS1034" s="351"/>
      <c r="CLT1034" s="351"/>
      <c r="CLU1034" s="351"/>
      <c r="CLV1034" s="351"/>
      <c r="CLW1034" s="351"/>
      <c r="CLX1034" s="351"/>
      <c r="CLY1034" s="351"/>
      <c r="CLZ1034" s="351"/>
      <c r="CMA1034" s="351"/>
      <c r="CMB1034" s="351"/>
      <c r="CMC1034" s="351"/>
      <c r="CMD1034" s="351"/>
      <c r="CME1034" s="351"/>
      <c r="CMF1034" s="351"/>
      <c r="CMG1034" s="351"/>
      <c r="CMH1034" s="351"/>
      <c r="CMI1034" s="351"/>
      <c r="CMJ1034" s="351"/>
      <c r="CMK1034" s="351"/>
      <c r="CML1034" s="351"/>
      <c r="CMM1034" s="351"/>
      <c r="CMN1034" s="351"/>
      <c r="CMO1034" s="351"/>
      <c r="CMP1034" s="351"/>
      <c r="CMQ1034" s="351"/>
      <c r="CMR1034" s="351"/>
      <c r="CMS1034" s="351"/>
      <c r="CMT1034" s="351"/>
      <c r="CMU1034" s="351"/>
      <c r="CMV1034" s="351"/>
      <c r="CMW1034" s="351"/>
      <c r="CMX1034" s="351"/>
      <c r="CMY1034" s="351"/>
      <c r="CMZ1034" s="351"/>
      <c r="CNA1034" s="351"/>
      <c r="CNB1034" s="351"/>
      <c r="CNC1034" s="351"/>
      <c r="CND1034" s="351"/>
      <c r="CNE1034" s="351"/>
      <c r="CNF1034" s="351"/>
      <c r="CNG1034" s="351"/>
      <c r="CNH1034" s="351"/>
      <c r="CNI1034" s="351"/>
      <c r="CNJ1034" s="351"/>
      <c r="CNK1034" s="351"/>
      <c r="CNL1034" s="351"/>
      <c r="CNM1034" s="351"/>
      <c r="CNN1034" s="351"/>
      <c r="CNO1034" s="351"/>
      <c r="CNP1034" s="351"/>
      <c r="CNQ1034" s="351"/>
      <c r="CNR1034" s="351"/>
      <c r="CNS1034" s="351"/>
      <c r="CNT1034" s="351"/>
      <c r="CNU1034" s="351"/>
      <c r="CNV1034" s="351"/>
      <c r="CNW1034" s="351"/>
      <c r="CNX1034" s="351"/>
      <c r="CNY1034" s="351"/>
      <c r="CNZ1034" s="351"/>
      <c r="COA1034" s="351"/>
      <c r="COB1034" s="351"/>
      <c r="COC1034" s="351"/>
      <c r="COD1034" s="351"/>
      <c r="COE1034" s="351"/>
      <c r="COF1034" s="351"/>
      <c r="COG1034" s="351"/>
      <c r="COH1034" s="351"/>
      <c r="COI1034" s="351"/>
      <c r="COJ1034" s="351"/>
      <c r="COK1034" s="351"/>
      <c r="COL1034" s="351"/>
      <c r="COM1034" s="351"/>
      <c r="CON1034" s="351"/>
      <c r="COO1034" s="351"/>
      <c r="COP1034" s="351"/>
      <c r="COQ1034" s="351"/>
      <c r="COR1034" s="351"/>
      <c r="COS1034" s="351"/>
      <c r="COT1034" s="351"/>
      <c r="COU1034" s="351"/>
      <c r="COV1034" s="351"/>
      <c r="COW1034" s="351"/>
      <c r="COX1034" s="351"/>
      <c r="COY1034" s="351"/>
      <c r="COZ1034" s="351"/>
      <c r="CPA1034" s="351"/>
      <c r="CPB1034" s="351"/>
      <c r="CPC1034" s="351"/>
      <c r="CPD1034" s="351"/>
      <c r="CPE1034" s="351"/>
      <c r="CPF1034" s="351"/>
      <c r="CPG1034" s="351"/>
      <c r="CPH1034" s="351"/>
      <c r="CPI1034" s="351"/>
      <c r="CPJ1034" s="351"/>
      <c r="CPK1034" s="351"/>
      <c r="CPL1034" s="351"/>
      <c r="CPM1034" s="351"/>
      <c r="CPN1034" s="351"/>
      <c r="CPO1034" s="351"/>
      <c r="CPP1034" s="351"/>
      <c r="CPQ1034" s="351"/>
      <c r="CPR1034" s="351"/>
      <c r="CPS1034" s="351"/>
      <c r="CPT1034" s="351"/>
      <c r="CPU1034" s="351"/>
      <c r="CPV1034" s="351"/>
      <c r="CPW1034" s="351"/>
      <c r="CPX1034" s="351"/>
      <c r="CPY1034" s="351"/>
      <c r="CPZ1034" s="351"/>
      <c r="CQA1034" s="351"/>
      <c r="CQB1034" s="351"/>
      <c r="CQC1034" s="351"/>
      <c r="CQD1034" s="351"/>
      <c r="CQE1034" s="351"/>
      <c r="CQF1034" s="351"/>
      <c r="CQG1034" s="351"/>
      <c r="CQH1034" s="351"/>
      <c r="CQI1034" s="351"/>
      <c r="CQJ1034" s="351"/>
      <c r="CQK1034" s="351"/>
      <c r="CQL1034" s="351"/>
      <c r="CQM1034" s="351"/>
      <c r="CQN1034" s="351"/>
      <c r="CQO1034" s="351"/>
      <c r="CQP1034" s="351"/>
      <c r="CQQ1034" s="351"/>
      <c r="CQR1034" s="351"/>
      <c r="CQS1034" s="351"/>
      <c r="CQT1034" s="351"/>
      <c r="CQU1034" s="351"/>
      <c r="CQV1034" s="351"/>
      <c r="CQW1034" s="351"/>
      <c r="CQX1034" s="351"/>
      <c r="CQY1034" s="351"/>
      <c r="CQZ1034" s="351"/>
      <c r="CRA1034" s="351"/>
      <c r="CRB1034" s="351"/>
      <c r="CRC1034" s="351"/>
      <c r="CRD1034" s="351"/>
      <c r="CRE1034" s="351"/>
      <c r="CRF1034" s="351"/>
      <c r="CRG1034" s="351"/>
      <c r="CRH1034" s="351"/>
      <c r="CRI1034" s="351"/>
      <c r="CRJ1034" s="351"/>
      <c r="CRK1034" s="351"/>
      <c r="CRL1034" s="351"/>
      <c r="CRM1034" s="351"/>
      <c r="CRN1034" s="351"/>
      <c r="CRO1034" s="351"/>
      <c r="CRP1034" s="351"/>
      <c r="CRQ1034" s="351"/>
      <c r="CRR1034" s="351"/>
      <c r="CRS1034" s="351"/>
      <c r="CRT1034" s="351"/>
      <c r="CRU1034" s="351"/>
      <c r="CRV1034" s="351"/>
      <c r="CRW1034" s="351"/>
      <c r="CRX1034" s="351"/>
      <c r="CRY1034" s="351"/>
      <c r="CRZ1034" s="351"/>
      <c r="CSA1034" s="351"/>
      <c r="CSB1034" s="351"/>
      <c r="CSC1034" s="351"/>
      <c r="CSD1034" s="351"/>
      <c r="CSE1034" s="351"/>
      <c r="CSF1034" s="351"/>
      <c r="CSG1034" s="351"/>
      <c r="CSH1034" s="351"/>
      <c r="CSI1034" s="351"/>
      <c r="CSJ1034" s="351"/>
      <c r="CSK1034" s="351"/>
      <c r="CSL1034" s="351"/>
      <c r="CSM1034" s="351"/>
      <c r="CSN1034" s="351"/>
      <c r="CSO1034" s="351"/>
      <c r="CSP1034" s="351"/>
      <c r="CSQ1034" s="351"/>
      <c r="CSR1034" s="351"/>
      <c r="CSS1034" s="351"/>
      <c r="CST1034" s="351"/>
      <c r="CSU1034" s="351"/>
      <c r="CSV1034" s="351"/>
      <c r="CSW1034" s="351"/>
      <c r="CSX1034" s="351"/>
      <c r="CSY1034" s="351"/>
      <c r="CSZ1034" s="351"/>
      <c r="CTA1034" s="351"/>
      <c r="CTB1034" s="351"/>
      <c r="CTC1034" s="351"/>
      <c r="CTD1034" s="351"/>
      <c r="CTE1034" s="351"/>
      <c r="CTF1034" s="351"/>
      <c r="CTG1034" s="351"/>
      <c r="CTH1034" s="351"/>
      <c r="CTI1034" s="351"/>
      <c r="CTJ1034" s="351"/>
      <c r="CTK1034" s="351"/>
      <c r="CTL1034" s="351"/>
      <c r="CTM1034" s="351"/>
      <c r="CTN1034" s="351"/>
      <c r="CTO1034" s="351"/>
      <c r="CTP1034" s="351"/>
      <c r="CTQ1034" s="351"/>
      <c r="CTR1034" s="351"/>
      <c r="CTS1034" s="351"/>
      <c r="CTT1034" s="351"/>
      <c r="CTU1034" s="351"/>
      <c r="CTV1034" s="351"/>
      <c r="CTW1034" s="351"/>
      <c r="CTX1034" s="351"/>
      <c r="CTY1034" s="351"/>
      <c r="CTZ1034" s="351"/>
      <c r="CUA1034" s="351"/>
      <c r="CUB1034" s="351"/>
      <c r="CUC1034" s="351"/>
      <c r="CUD1034" s="351"/>
      <c r="CUE1034" s="351"/>
      <c r="CUF1034" s="351"/>
      <c r="CUG1034" s="351"/>
      <c r="CUH1034" s="351"/>
      <c r="CUI1034" s="351"/>
      <c r="CUJ1034" s="351"/>
      <c r="CUK1034" s="351"/>
      <c r="CUL1034" s="351"/>
      <c r="CUM1034" s="351"/>
      <c r="CUN1034" s="351"/>
      <c r="CUO1034" s="351"/>
      <c r="CUP1034" s="351"/>
      <c r="CUQ1034" s="351"/>
      <c r="CUR1034" s="351"/>
      <c r="CUS1034" s="351"/>
      <c r="CUT1034" s="351"/>
      <c r="CUU1034" s="351"/>
      <c r="CUV1034" s="351"/>
      <c r="CUW1034" s="351"/>
      <c r="CUX1034" s="351"/>
      <c r="CUY1034" s="351"/>
      <c r="CUZ1034" s="351"/>
      <c r="CVA1034" s="351"/>
      <c r="CVB1034" s="351"/>
      <c r="CVC1034" s="351"/>
      <c r="CVD1034" s="351"/>
      <c r="CVE1034" s="351"/>
      <c r="CVF1034" s="351"/>
      <c r="CVG1034" s="351"/>
      <c r="CVH1034" s="351"/>
      <c r="CVI1034" s="351"/>
      <c r="CVJ1034" s="351"/>
      <c r="CVK1034" s="351"/>
      <c r="CVL1034" s="351"/>
      <c r="CVM1034" s="351"/>
      <c r="CVN1034" s="351"/>
      <c r="CVO1034" s="351"/>
      <c r="CVP1034" s="351"/>
      <c r="CVQ1034" s="351"/>
      <c r="CVR1034" s="351"/>
      <c r="CVS1034" s="351"/>
      <c r="CVT1034" s="351"/>
      <c r="CVU1034" s="351"/>
      <c r="CVV1034" s="351"/>
      <c r="CVW1034" s="351"/>
      <c r="CVX1034" s="351"/>
      <c r="CVY1034" s="351"/>
      <c r="CVZ1034" s="351"/>
      <c r="CWA1034" s="351"/>
      <c r="CWB1034" s="351"/>
      <c r="CWC1034" s="351"/>
      <c r="CWD1034" s="351"/>
      <c r="CWE1034" s="351"/>
      <c r="CWF1034" s="351"/>
      <c r="CWG1034" s="351"/>
      <c r="CWH1034" s="351"/>
      <c r="CWI1034" s="351"/>
      <c r="CWJ1034" s="351"/>
      <c r="CWK1034" s="351"/>
      <c r="CWL1034" s="351"/>
      <c r="CWM1034" s="351"/>
      <c r="CWN1034" s="351"/>
      <c r="CWO1034" s="351"/>
      <c r="CWP1034" s="351"/>
      <c r="CWQ1034" s="351"/>
      <c r="CWR1034" s="351"/>
      <c r="CWS1034" s="351"/>
      <c r="CWT1034" s="351"/>
      <c r="CWU1034" s="351"/>
      <c r="CWV1034" s="351"/>
      <c r="CWW1034" s="351"/>
      <c r="CWX1034" s="351"/>
      <c r="CWY1034" s="351"/>
      <c r="CWZ1034" s="351"/>
      <c r="CXA1034" s="351"/>
      <c r="CXB1034" s="351"/>
      <c r="CXC1034" s="351"/>
      <c r="CXD1034" s="351"/>
      <c r="CXE1034" s="351"/>
      <c r="CXF1034" s="351"/>
      <c r="CXG1034" s="351"/>
      <c r="CXH1034" s="351"/>
      <c r="CXI1034" s="351"/>
      <c r="CXJ1034" s="351"/>
      <c r="CXK1034" s="351"/>
      <c r="CXL1034" s="351"/>
      <c r="CXM1034" s="351"/>
      <c r="CXN1034" s="351"/>
      <c r="CXO1034" s="351"/>
      <c r="CXP1034" s="351"/>
      <c r="CXQ1034" s="351"/>
      <c r="CXR1034" s="351"/>
      <c r="CXS1034" s="351"/>
      <c r="CXT1034" s="351"/>
      <c r="CXU1034" s="351"/>
      <c r="CXV1034" s="351"/>
      <c r="CXW1034" s="351"/>
      <c r="CXX1034" s="351"/>
      <c r="CXY1034" s="351"/>
      <c r="CXZ1034" s="351"/>
      <c r="CYA1034" s="351"/>
      <c r="CYB1034" s="351"/>
      <c r="CYC1034" s="351"/>
      <c r="CYD1034" s="351"/>
      <c r="CYE1034" s="351"/>
      <c r="CYF1034" s="351"/>
      <c r="CYG1034" s="351"/>
      <c r="CYH1034" s="351"/>
      <c r="CYI1034" s="351"/>
      <c r="CYJ1034" s="351"/>
      <c r="CYK1034" s="351"/>
      <c r="CYL1034" s="351"/>
      <c r="CYM1034" s="351"/>
      <c r="CYN1034" s="351"/>
      <c r="CYO1034" s="351"/>
      <c r="CYP1034" s="351"/>
      <c r="CYQ1034" s="351"/>
      <c r="CYR1034" s="351"/>
      <c r="CYS1034" s="351"/>
      <c r="CYT1034" s="351"/>
      <c r="CYU1034" s="351"/>
      <c r="CYV1034" s="351"/>
      <c r="CYW1034" s="351"/>
      <c r="CYX1034" s="351"/>
      <c r="CYY1034" s="351"/>
      <c r="CYZ1034" s="351"/>
      <c r="CZA1034" s="351"/>
      <c r="CZB1034" s="351"/>
      <c r="CZC1034" s="351"/>
      <c r="CZD1034" s="351"/>
      <c r="CZE1034" s="351"/>
      <c r="CZF1034" s="351"/>
      <c r="CZG1034" s="351"/>
      <c r="CZH1034" s="351"/>
      <c r="CZI1034" s="351"/>
      <c r="CZJ1034" s="351"/>
      <c r="CZK1034" s="351"/>
      <c r="CZL1034" s="351"/>
      <c r="CZM1034" s="351"/>
      <c r="CZN1034" s="351"/>
      <c r="CZO1034" s="351"/>
      <c r="CZP1034" s="351"/>
      <c r="CZQ1034" s="351"/>
      <c r="CZR1034" s="351"/>
      <c r="CZS1034" s="351"/>
      <c r="CZT1034" s="351"/>
      <c r="CZU1034" s="351"/>
      <c r="CZV1034" s="351"/>
      <c r="CZW1034" s="351"/>
      <c r="CZX1034" s="351"/>
      <c r="CZY1034" s="351"/>
      <c r="CZZ1034" s="351"/>
      <c r="DAA1034" s="351"/>
      <c r="DAB1034" s="351"/>
      <c r="DAC1034" s="351"/>
      <c r="DAD1034" s="351"/>
      <c r="DAE1034" s="351"/>
      <c r="DAF1034" s="351"/>
      <c r="DAG1034" s="351"/>
      <c r="DAH1034" s="351"/>
      <c r="DAI1034" s="351"/>
      <c r="DAJ1034" s="351"/>
      <c r="DAK1034" s="351"/>
      <c r="DAL1034" s="351"/>
      <c r="DAM1034" s="351"/>
      <c r="DAN1034" s="351"/>
      <c r="DAO1034" s="351"/>
      <c r="DAP1034" s="351"/>
      <c r="DAQ1034" s="351"/>
      <c r="DAR1034" s="351"/>
      <c r="DAS1034" s="351"/>
      <c r="DAT1034" s="351"/>
      <c r="DAU1034" s="351"/>
      <c r="DAV1034" s="351"/>
      <c r="DAW1034" s="351"/>
      <c r="DAX1034" s="351"/>
      <c r="DAY1034" s="351"/>
      <c r="DAZ1034" s="351"/>
      <c r="DBA1034" s="351"/>
      <c r="DBB1034" s="351"/>
      <c r="DBC1034" s="351"/>
      <c r="DBD1034" s="351"/>
      <c r="DBE1034" s="351"/>
      <c r="DBF1034" s="351"/>
      <c r="DBG1034" s="351"/>
      <c r="DBH1034" s="351"/>
      <c r="DBI1034" s="351"/>
      <c r="DBJ1034" s="351"/>
      <c r="DBK1034" s="351"/>
      <c r="DBL1034" s="351"/>
      <c r="DBM1034" s="351"/>
      <c r="DBN1034" s="351"/>
      <c r="DBO1034" s="351"/>
      <c r="DBP1034" s="351"/>
      <c r="DBQ1034" s="351"/>
      <c r="DBR1034" s="351"/>
      <c r="DBS1034" s="351"/>
      <c r="DBT1034" s="351"/>
      <c r="DBU1034" s="351"/>
      <c r="DBV1034" s="351"/>
      <c r="DBW1034" s="351"/>
      <c r="DBX1034" s="351"/>
      <c r="DBY1034" s="351"/>
      <c r="DBZ1034" s="351"/>
      <c r="DCA1034" s="351"/>
      <c r="DCB1034" s="351"/>
      <c r="DCC1034" s="351"/>
      <c r="DCD1034" s="351"/>
      <c r="DCE1034" s="351"/>
      <c r="DCF1034" s="351"/>
      <c r="DCG1034" s="351"/>
      <c r="DCH1034" s="351"/>
      <c r="DCI1034" s="351"/>
      <c r="DCJ1034" s="351"/>
      <c r="DCK1034" s="351"/>
      <c r="DCL1034" s="351"/>
      <c r="DCM1034" s="351"/>
      <c r="DCN1034" s="351"/>
      <c r="DCO1034" s="351"/>
      <c r="DCP1034" s="351"/>
      <c r="DCQ1034" s="351"/>
      <c r="DCR1034" s="351"/>
      <c r="DCS1034" s="351"/>
      <c r="DCT1034" s="351"/>
      <c r="DCU1034" s="351"/>
      <c r="DCV1034" s="351"/>
      <c r="DCW1034" s="351"/>
      <c r="DCX1034" s="351"/>
      <c r="DCY1034" s="351"/>
      <c r="DCZ1034" s="351"/>
      <c r="DDA1034" s="351"/>
      <c r="DDB1034" s="351"/>
      <c r="DDC1034" s="351"/>
      <c r="DDD1034" s="351"/>
      <c r="DDE1034" s="351"/>
      <c r="DDF1034" s="351"/>
      <c r="DDG1034" s="351"/>
      <c r="DDH1034" s="351"/>
      <c r="DDI1034" s="351"/>
      <c r="DDJ1034" s="351"/>
      <c r="DDK1034" s="351"/>
      <c r="DDL1034" s="351"/>
      <c r="DDM1034" s="351"/>
      <c r="DDN1034" s="351"/>
      <c r="DDO1034" s="351"/>
      <c r="DDP1034" s="351"/>
      <c r="DDQ1034" s="351"/>
      <c r="DDR1034" s="351"/>
      <c r="DDS1034" s="351"/>
      <c r="DDT1034" s="351"/>
      <c r="DDU1034" s="351"/>
      <c r="DDV1034" s="351"/>
      <c r="DDW1034" s="351"/>
      <c r="DDX1034" s="351"/>
      <c r="DDY1034" s="351"/>
      <c r="DDZ1034" s="351"/>
      <c r="DEA1034" s="351"/>
      <c r="DEB1034" s="351"/>
      <c r="DEC1034" s="351"/>
      <c r="DED1034" s="351"/>
      <c r="DEE1034" s="351"/>
      <c r="DEF1034" s="351"/>
      <c r="DEG1034" s="351"/>
      <c r="DEH1034" s="351"/>
      <c r="DEI1034" s="351"/>
      <c r="DEJ1034" s="351"/>
      <c r="DEK1034" s="351"/>
      <c r="DEL1034" s="351"/>
      <c r="DEM1034" s="351"/>
      <c r="DEN1034" s="351"/>
      <c r="DEO1034" s="351"/>
      <c r="DEP1034" s="351"/>
      <c r="DEQ1034" s="351"/>
      <c r="DER1034" s="351"/>
      <c r="DES1034" s="351"/>
      <c r="DET1034" s="351"/>
      <c r="DEU1034" s="351"/>
      <c r="DEV1034" s="351"/>
      <c r="DEW1034" s="351"/>
      <c r="DEX1034" s="351"/>
      <c r="DEY1034" s="351"/>
      <c r="DEZ1034" s="351"/>
      <c r="DFA1034" s="351"/>
      <c r="DFB1034" s="351"/>
      <c r="DFC1034" s="351"/>
      <c r="DFD1034" s="351"/>
      <c r="DFE1034" s="351"/>
      <c r="DFF1034" s="351"/>
      <c r="DFG1034" s="351"/>
      <c r="DFH1034" s="351"/>
      <c r="DFI1034" s="351"/>
      <c r="DFJ1034" s="351"/>
      <c r="DFK1034" s="351"/>
      <c r="DFL1034" s="351"/>
      <c r="DFM1034" s="351"/>
      <c r="DFN1034" s="351"/>
      <c r="DFO1034" s="351"/>
      <c r="DFP1034" s="351"/>
      <c r="DFQ1034" s="351"/>
      <c r="DFR1034" s="351"/>
      <c r="DFS1034" s="351"/>
      <c r="DFT1034" s="351"/>
      <c r="DFU1034" s="351"/>
      <c r="DFV1034" s="351"/>
      <c r="DFW1034" s="351"/>
      <c r="DFX1034" s="351"/>
      <c r="DFY1034" s="351"/>
      <c r="DFZ1034" s="351"/>
      <c r="DGA1034" s="351"/>
      <c r="DGB1034" s="351"/>
      <c r="DGC1034" s="351"/>
      <c r="DGD1034" s="351"/>
      <c r="DGE1034" s="351"/>
      <c r="DGF1034" s="351"/>
      <c r="DGG1034" s="351"/>
      <c r="DGH1034" s="351"/>
      <c r="DGI1034" s="351"/>
      <c r="DGJ1034" s="351"/>
      <c r="DGK1034" s="351"/>
      <c r="DGL1034" s="351"/>
      <c r="DGM1034" s="351"/>
      <c r="DGN1034" s="351"/>
      <c r="DGO1034" s="351"/>
      <c r="DGP1034" s="351"/>
      <c r="DGQ1034" s="351"/>
      <c r="DGR1034" s="351"/>
      <c r="DGS1034" s="351"/>
      <c r="DGT1034" s="351"/>
      <c r="DGU1034" s="351"/>
      <c r="DGV1034" s="351"/>
      <c r="DGW1034" s="351"/>
      <c r="DGX1034" s="351"/>
      <c r="DGY1034" s="351"/>
      <c r="DGZ1034" s="351"/>
      <c r="DHA1034" s="351"/>
      <c r="DHB1034" s="351"/>
      <c r="DHC1034" s="351"/>
      <c r="DHD1034" s="351"/>
      <c r="DHE1034" s="351"/>
      <c r="DHF1034" s="351"/>
      <c r="DHG1034" s="351"/>
      <c r="DHH1034" s="351"/>
      <c r="DHI1034" s="351"/>
      <c r="DHJ1034" s="351"/>
      <c r="DHK1034" s="351"/>
      <c r="DHL1034" s="351"/>
      <c r="DHM1034" s="351"/>
      <c r="DHN1034" s="351"/>
      <c r="DHO1034" s="351"/>
      <c r="DHP1034" s="351"/>
      <c r="DHQ1034" s="351"/>
      <c r="DHR1034" s="351"/>
      <c r="DHS1034" s="351"/>
      <c r="DHT1034" s="351"/>
      <c r="DHU1034" s="351"/>
      <c r="DHV1034" s="351"/>
      <c r="DHW1034" s="351"/>
      <c r="DHX1034" s="351"/>
      <c r="DHY1034" s="351"/>
      <c r="DHZ1034" s="351"/>
      <c r="DIA1034" s="351"/>
      <c r="DIB1034" s="351"/>
      <c r="DIC1034" s="351"/>
      <c r="DID1034" s="351"/>
      <c r="DIE1034" s="351"/>
      <c r="DIF1034" s="351"/>
      <c r="DIG1034" s="351"/>
      <c r="DIH1034" s="351"/>
      <c r="DII1034" s="351"/>
      <c r="DIJ1034" s="351"/>
      <c r="DIK1034" s="351"/>
      <c r="DIL1034" s="351"/>
      <c r="DIM1034" s="351"/>
      <c r="DIN1034" s="351"/>
      <c r="DIO1034" s="351"/>
      <c r="DIP1034" s="351"/>
      <c r="DIQ1034" s="351"/>
      <c r="DIR1034" s="351"/>
      <c r="DIS1034" s="351"/>
      <c r="DIT1034" s="351"/>
      <c r="DIU1034" s="351"/>
      <c r="DIV1034" s="351"/>
      <c r="DIW1034" s="351"/>
      <c r="DIX1034" s="351"/>
      <c r="DIY1034" s="351"/>
      <c r="DIZ1034" s="351"/>
      <c r="DJA1034" s="351"/>
      <c r="DJB1034" s="351"/>
      <c r="DJC1034" s="351"/>
      <c r="DJD1034" s="351"/>
      <c r="DJE1034" s="351"/>
      <c r="DJF1034" s="351"/>
      <c r="DJG1034" s="351"/>
      <c r="DJH1034" s="351"/>
      <c r="DJI1034" s="351"/>
      <c r="DJJ1034" s="351"/>
      <c r="DJK1034" s="351"/>
      <c r="DJL1034" s="351"/>
      <c r="DJM1034" s="351"/>
      <c r="DJN1034" s="351"/>
      <c r="DJO1034" s="351"/>
      <c r="DJP1034" s="351"/>
      <c r="DJQ1034" s="351"/>
      <c r="DJR1034" s="351"/>
      <c r="DJS1034" s="351"/>
      <c r="DJT1034" s="351"/>
      <c r="DJU1034" s="351"/>
      <c r="DJV1034" s="351"/>
      <c r="DJW1034" s="351"/>
      <c r="DJX1034" s="351"/>
      <c r="DJY1034" s="351"/>
      <c r="DJZ1034" s="351"/>
      <c r="DKA1034" s="351"/>
      <c r="DKB1034" s="351"/>
      <c r="DKC1034" s="351"/>
      <c r="DKD1034" s="351"/>
      <c r="DKE1034" s="351"/>
      <c r="DKF1034" s="351"/>
      <c r="DKG1034" s="351"/>
      <c r="DKH1034" s="351"/>
      <c r="DKI1034" s="351"/>
      <c r="DKJ1034" s="351"/>
      <c r="DKK1034" s="351"/>
      <c r="DKL1034" s="351"/>
      <c r="DKM1034" s="351"/>
      <c r="DKN1034" s="351"/>
      <c r="DKO1034" s="351"/>
      <c r="DKP1034" s="351"/>
      <c r="DKQ1034" s="351"/>
      <c r="DKR1034" s="351"/>
      <c r="DKS1034" s="351"/>
      <c r="DKT1034" s="351"/>
      <c r="DKU1034" s="351"/>
      <c r="DKV1034" s="351"/>
      <c r="DKW1034" s="351"/>
      <c r="DKX1034" s="351"/>
      <c r="DKY1034" s="351"/>
      <c r="DKZ1034" s="351"/>
      <c r="DLA1034" s="351"/>
      <c r="DLB1034" s="351"/>
      <c r="DLC1034" s="351"/>
      <c r="DLD1034" s="351"/>
      <c r="DLE1034" s="351"/>
      <c r="DLF1034" s="351"/>
      <c r="DLG1034" s="351"/>
      <c r="DLH1034" s="351"/>
      <c r="DLI1034" s="351"/>
      <c r="DLJ1034" s="351"/>
      <c r="DLK1034" s="351"/>
      <c r="DLL1034" s="351"/>
      <c r="DLM1034" s="351"/>
      <c r="DLN1034" s="351"/>
      <c r="DLO1034" s="351"/>
      <c r="DLP1034" s="351"/>
      <c r="DLQ1034" s="351"/>
      <c r="DLR1034" s="351"/>
      <c r="DLS1034" s="351"/>
      <c r="DLT1034" s="351"/>
      <c r="DLU1034" s="351"/>
      <c r="DLV1034" s="351"/>
      <c r="DLW1034" s="351"/>
      <c r="DLX1034" s="351"/>
      <c r="DLY1034" s="351"/>
      <c r="DLZ1034" s="351"/>
      <c r="DMA1034" s="351"/>
      <c r="DMB1034" s="351"/>
      <c r="DMC1034" s="351"/>
      <c r="DMD1034" s="351"/>
      <c r="DME1034" s="351"/>
      <c r="DMF1034" s="351"/>
      <c r="DMG1034" s="351"/>
      <c r="DMH1034" s="351"/>
      <c r="DMI1034" s="351"/>
      <c r="DMJ1034" s="351"/>
      <c r="DMK1034" s="351"/>
      <c r="DML1034" s="351"/>
      <c r="DMM1034" s="351"/>
      <c r="DMN1034" s="351"/>
      <c r="DMO1034" s="351"/>
      <c r="DMP1034" s="351"/>
      <c r="DMQ1034" s="351"/>
      <c r="DMR1034" s="351"/>
      <c r="DMS1034" s="351"/>
      <c r="DMT1034" s="351"/>
      <c r="DMU1034" s="351"/>
      <c r="DMV1034" s="351"/>
      <c r="DMW1034" s="351"/>
      <c r="DMX1034" s="351"/>
      <c r="DMY1034" s="351"/>
      <c r="DMZ1034" s="351"/>
      <c r="DNA1034" s="351"/>
      <c r="DNB1034" s="351"/>
      <c r="DNC1034" s="351"/>
      <c r="DND1034" s="351"/>
      <c r="DNE1034" s="351"/>
      <c r="DNF1034" s="351"/>
      <c r="DNG1034" s="351"/>
      <c r="DNH1034" s="351"/>
      <c r="DNI1034" s="351"/>
      <c r="DNJ1034" s="351"/>
      <c r="DNK1034" s="351"/>
      <c r="DNL1034" s="351"/>
      <c r="DNM1034" s="351"/>
      <c r="DNN1034" s="351"/>
      <c r="DNO1034" s="351"/>
      <c r="DNP1034" s="351"/>
      <c r="DNQ1034" s="351"/>
      <c r="DNR1034" s="351"/>
      <c r="DNS1034" s="351"/>
      <c r="DNT1034" s="351"/>
      <c r="DNU1034" s="351"/>
      <c r="DNV1034" s="351"/>
      <c r="DNW1034" s="351"/>
      <c r="DNX1034" s="351"/>
      <c r="DNY1034" s="351"/>
      <c r="DNZ1034" s="351"/>
      <c r="DOA1034" s="351"/>
      <c r="DOB1034" s="351"/>
      <c r="DOC1034" s="351"/>
      <c r="DOD1034" s="351"/>
      <c r="DOE1034" s="351"/>
      <c r="DOF1034" s="351"/>
      <c r="DOG1034" s="351"/>
      <c r="DOH1034" s="351"/>
      <c r="DOI1034" s="351"/>
      <c r="DOJ1034" s="351"/>
      <c r="DOK1034" s="351"/>
      <c r="DOL1034" s="351"/>
      <c r="DOM1034" s="351"/>
      <c r="DON1034" s="351"/>
      <c r="DOO1034" s="351"/>
      <c r="DOP1034" s="351"/>
      <c r="DOQ1034" s="351"/>
      <c r="DOR1034" s="351"/>
      <c r="DOS1034" s="351"/>
      <c r="DOT1034" s="351"/>
      <c r="DOU1034" s="351"/>
      <c r="DOV1034" s="351"/>
      <c r="DOW1034" s="351"/>
      <c r="DOX1034" s="351"/>
      <c r="DOY1034" s="351"/>
      <c r="DOZ1034" s="351"/>
      <c r="DPA1034" s="351"/>
      <c r="DPB1034" s="351"/>
      <c r="DPC1034" s="351"/>
      <c r="DPD1034" s="351"/>
      <c r="DPE1034" s="351"/>
      <c r="DPF1034" s="351"/>
      <c r="DPG1034" s="351"/>
      <c r="DPH1034" s="351"/>
      <c r="DPI1034" s="351"/>
      <c r="DPJ1034" s="351"/>
      <c r="DPK1034" s="351"/>
      <c r="DPL1034" s="351"/>
      <c r="DPM1034" s="351"/>
      <c r="DPN1034" s="351"/>
      <c r="DPO1034" s="351"/>
      <c r="DPP1034" s="351"/>
      <c r="DPQ1034" s="351"/>
      <c r="DPR1034" s="351"/>
      <c r="DPS1034" s="351"/>
      <c r="DPT1034" s="351"/>
      <c r="DPU1034" s="351"/>
      <c r="DPV1034" s="351"/>
      <c r="DPW1034" s="351"/>
      <c r="DPX1034" s="351"/>
      <c r="DPY1034" s="351"/>
      <c r="DPZ1034" s="351"/>
      <c r="DQA1034" s="351"/>
      <c r="DQB1034" s="351"/>
      <c r="DQC1034" s="351"/>
      <c r="DQD1034" s="351"/>
      <c r="DQE1034" s="351"/>
      <c r="DQF1034" s="351"/>
      <c r="DQG1034" s="351"/>
      <c r="DQH1034" s="351"/>
      <c r="DQI1034" s="351"/>
      <c r="DQJ1034" s="351"/>
      <c r="DQK1034" s="351"/>
      <c r="DQL1034" s="351"/>
      <c r="DQM1034" s="351"/>
      <c r="DQN1034" s="351"/>
      <c r="DQO1034" s="351"/>
      <c r="DQP1034" s="351"/>
      <c r="DQQ1034" s="351"/>
      <c r="DQR1034" s="351"/>
      <c r="DQS1034" s="351"/>
      <c r="DQT1034" s="351"/>
      <c r="DQU1034" s="351"/>
      <c r="DQV1034" s="351"/>
      <c r="DQW1034" s="351"/>
      <c r="DQX1034" s="351"/>
      <c r="DQY1034" s="351"/>
      <c r="DQZ1034" s="351"/>
      <c r="DRA1034" s="351"/>
      <c r="DRB1034" s="351"/>
      <c r="DRC1034" s="351"/>
      <c r="DRD1034" s="351"/>
      <c r="DRE1034" s="351"/>
      <c r="DRF1034" s="351"/>
      <c r="DRG1034" s="351"/>
      <c r="DRH1034" s="351"/>
      <c r="DRI1034" s="351"/>
      <c r="DRJ1034" s="351"/>
      <c r="DRK1034" s="351"/>
      <c r="DRL1034" s="351"/>
      <c r="DRM1034" s="351"/>
      <c r="DRN1034" s="351"/>
      <c r="DRO1034" s="351"/>
      <c r="DRP1034" s="351"/>
      <c r="DRQ1034" s="351"/>
      <c r="DRR1034" s="351"/>
      <c r="DRS1034" s="351"/>
      <c r="DRT1034" s="351"/>
      <c r="DRU1034" s="351"/>
      <c r="DRV1034" s="351"/>
      <c r="DRW1034" s="351"/>
      <c r="DRX1034" s="351"/>
      <c r="DRY1034" s="351"/>
      <c r="DRZ1034" s="351"/>
      <c r="DSA1034" s="351"/>
      <c r="DSB1034" s="351"/>
      <c r="DSC1034" s="351"/>
      <c r="DSD1034" s="351"/>
      <c r="DSE1034" s="351"/>
      <c r="DSF1034" s="351"/>
      <c r="DSG1034" s="351"/>
      <c r="DSH1034" s="351"/>
      <c r="DSI1034" s="351"/>
      <c r="DSJ1034" s="351"/>
      <c r="DSK1034" s="351"/>
      <c r="DSL1034" s="351"/>
      <c r="DSM1034" s="351"/>
      <c r="DSN1034" s="351"/>
      <c r="DSO1034" s="351"/>
      <c r="DSP1034" s="351"/>
      <c r="DSQ1034" s="351"/>
      <c r="DSR1034" s="351"/>
      <c r="DSS1034" s="351"/>
      <c r="DST1034" s="351"/>
      <c r="DSU1034" s="351"/>
      <c r="DSV1034" s="351"/>
      <c r="DSW1034" s="351"/>
      <c r="DSX1034" s="351"/>
      <c r="DSY1034" s="351"/>
      <c r="DSZ1034" s="351"/>
      <c r="DTA1034" s="351"/>
      <c r="DTB1034" s="351"/>
      <c r="DTC1034" s="351"/>
      <c r="DTD1034" s="351"/>
      <c r="DTE1034" s="351"/>
      <c r="DTF1034" s="351"/>
      <c r="DTG1034" s="351"/>
      <c r="DTH1034" s="351"/>
      <c r="DTI1034" s="351"/>
      <c r="DTJ1034" s="351"/>
      <c r="DTK1034" s="351"/>
      <c r="DTL1034" s="351"/>
      <c r="DTM1034" s="351"/>
      <c r="DTN1034" s="351"/>
      <c r="DTO1034" s="351"/>
      <c r="DTP1034" s="351"/>
      <c r="DTQ1034" s="351"/>
      <c r="DTR1034" s="351"/>
      <c r="DTS1034" s="351"/>
      <c r="DTT1034" s="351"/>
      <c r="DTU1034" s="351"/>
      <c r="DTV1034" s="351"/>
      <c r="DTW1034" s="351"/>
      <c r="DTX1034" s="351"/>
      <c r="DTY1034" s="351"/>
      <c r="DTZ1034" s="351"/>
      <c r="DUA1034" s="351"/>
      <c r="DUB1034" s="351"/>
      <c r="DUC1034" s="351"/>
      <c r="DUD1034" s="351"/>
      <c r="DUE1034" s="351"/>
      <c r="DUF1034" s="351"/>
      <c r="DUG1034" s="351"/>
      <c r="DUH1034" s="351"/>
      <c r="DUI1034" s="351"/>
      <c r="DUJ1034" s="351"/>
      <c r="DUK1034" s="351"/>
      <c r="DUL1034" s="351"/>
      <c r="DUM1034" s="351"/>
      <c r="DUN1034" s="351"/>
      <c r="DUO1034" s="351"/>
      <c r="DUP1034" s="351"/>
      <c r="DUQ1034" s="351"/>
      <c r="DUR1034" s="351"/>
      <c r="DUS1034" s="351"/>
      <c r="DUT1034" s="351"/>
      <c r="DUU1034" s="351"/>
      <c r="DUV1034" s="351"/>
      <c r="DUW1034" s="351"/>
      <c r="DUX1034" s="351"/>
      <c r="DUY1034" s="351"/>
      <c r="DUZ1034" s="351"/>
      <c r="DVA1034" s="351"/>
      <c r="DVB1034" s="351"/>
      <c r="DVC1034" s="351"/>
      <c r="DVD1034" s="351"/>
      <c r="DVE1034" s="351"/>
      <c r="DVF1034" s="351"/>
      <c r="DVG1034" s="351"/>
      <c r="DVH1034" s="351"/>
      <c r="DVI1034" s="351"/>
      <c r="DVJ1034" s="351"/>
      <c r="DVK1034" s="351"/>
      <c r="DVL1034" s="351"/>
      <c r="DVM1034" s="351"/>
      <c r="DVN1034" s="351"/>
      <c r="DVO1034" s="351"/>
      <c r="DVP1034" s="351"/>
      <c r="DVQ1034" s="351"/>
      <c r="DVR1034" s="351"/>
      <c r="DVS1034" s="351"/>
      <c r="DVT1034" s="351"/>
      <c r="DVU1034" s="351"/>
      <c r="DVV1034" s="351"/>
      <c r="DVW1034" s="351"/>
      <c r="DVX1034" s="351"/>
      <c r="DVY1034" s="351"/>
      <c r="DVZ1034" s="351"/>
      <c r="DWA1034" s="351"/>
      <c r="DWB1034" s="351"/>
      <c r="DWC1034" s="351"/>
      <c r="DWD1034" s="351"/>
      <c r="DWE1034" s="351"/>
      <c r="DWF1034" s="351"/>
      <c r="DWG1034" s="351"/>
      <c r="DWH1034" s="351"/>
      <c r="DWI1034" s="351"/>
      <c r="DWJ1034" s="351"/>
      <c r="DWK1034" s="351"/>
      <c r="DWL1034" s="351"/>
      <c r="DWM1034" s="351"/>
      <c r="DWN1034" s="351"/>
      <c r="DWO1034" s="351"/>
      <c r="DWP1034" s="351"/>
      <c r="DWQ1034" s="351"/>
      <c r="DWR1034" s="351"/>
      <c r="DWS1034" s="351"/>
      <c r="DWT1034" s="351"/>
      <c r="DWU1034" s="351"/>
      <c r="DWV1034" s="351"/>
      <c r="DWW1034" s="351"/>
      <c r="DWX1034" s="351"/>
      <c r="DWY1034" s="351"/>
      <c r="DWZ1034" s="351"/>
      <c r="DXA1034" s="351"/>
      <c r="DXB1034" s="351"/>
      <c r="DXC1034" s="351"/>
      <c r="DXD1034" s="351"/>
      <c r="DXE1034" s="351"/>
      <c r="DXF1034" s="351"/>
      <c r="DXG1034" s="351"/>
      <c r="DXH1034" s="351"/>
      <c r="DXI1034" s="351"/>
      <c r="DXJ1034" s="351"/>
      <c r="DXK1034" s="351"/>
      <c r="DXL1034" s="351"/>
      <c r="DXM1034" s="351"/>
      <c r="DXN1034" s="351"/>
      <c r="DXO1034" s="351"/>
      <c r="DXP1034" s="351"/>
      <c r="DXQ1034" s="351"/>
      <c r="DXR1034" s="351"/>
      <c r="DXS1034" s="351"/>
      <c r="DXT1034" s="351"/>
      <c r="DXU1034" s="351"/>
      <c r="DXV1034" s="351"/>
      <c r="DXW1034" s="351"/>
      <c r="DXX1034" s="351"/>
      <c r="DXY1034" s="351"/>
      <c r="DXZ1034" s="351"/>
      <c r="DYA1034" s="351"/>
      <c r="DYB1034" s="351"/>
      <c r="DYC1034" s="351"/>
      <c r="DYD1034" s="351"/>
      <c r="DYE1034" s="351"/>
      <c r="DYF1034" s="351"/>
      <c r="DYG1034" s="351"/>
      <c r="DYH1034" s="351"/>
      <c r="DYI1034" s="351"/>
      <c r="DYJ1034" s="351"/>
      <c r="DYK1034" s="351"/>
      <c r="DYL1034" s="351"/>
      <c r="DYM1034" s="351"/>
      <c r="DYN1034" s="351"/>
      <c r="DYO1034" s="351"/>
      <c r="DYP1034" s="351"/>
      <c r="DYQ1034" s="351"/>
      <c r="DYR1034" s="351"/>
      <c r="DYS1034" s="351"/>
      <c r="DYT1034" s="351"/>
      <c r="DYU1034" s="351"/>
      <c r="DYV1034" s="351"/>
      <c r="DYW1034" s="351"/>
      <c r="DYX1034" s="351"/>
      <c r="DYY1034" s="351"/>
      <c r="DYZ1034" s="351"/>
      <c r="DZA1034" s="351"/>
      <c r="DZB1034" s="351"/>
      <c r="DZC1034" s="351"/>
      <c r="DZD1034" s="351"/>
      <c r="DZE1034" s="351"/>
      <c r="DZF1034" s="351"/>
      <c r="DZG1034" s="351"/>
      <c r="DZH1034" s="351"/>
      <c r="DZI1034" s="351"/>
      <c r="DZJ1034" s="351"/>
      <c r="DZK1034" s="351"/>
      <c r="DZL1034" s="351"/>
      <c r="DZM1034" s="351"/>
      <c r="DZN1034" s="351"/>
      <c r="DZO1034" s="351"/>
      <c r="DZP1034" s="351"/>
      <c r="DZQ1034" s="351"/>
      <c r="DZR1034" s="351"/>
      <c r="DZS1034" s="351"/>
      <c r="DZT1034" s="351"/>
      <c r="DZU1034" s="351"/>
      <c r="DZV1034" s="351"/>
      <c r="DZW1034" s="351"/>
      <c r="DZX1034" s="351"/>
      <c r="DZY1034" s="351"/>
      <c r="DZZ1034" s="351"/>
      <c r="EAA1034" s="351"/>
      <c r="EAB1034" s="351"/>
      <c r="EAC1034" s="351"/>
      <c r="EAD1034" s="351"/>
      <c r="EAE1034" s="351"/>
      <c r="EAF1034" s="351"/>
      <c r="EAG1034" s="351"/>
      <c r="EAH1034" s="351"/>
      <c r="EAI1034" s="351"/>
      <c r="EAJ1034" s="351"/>
      <c r="EAK1034" s="351"/>
      <c r="EAL1034" s="351"/>
      <c r="EAM1034" s="351"/>
      <c r="EAN1034" s="351"/>
      <c r="EAO1034" s="351"/>
      <c r="EAP1034" s="351"/>
      <c r="EAQ1034" s="351"/>
      <c r="EAR1034" s="351"/>
      <c r="EAS1034" s="351"/>
      <c r="EAT1034" s="351"/>
      <c r="EAU1034" s="351"/>
      <c r="EAV1034" s="351"/>
      <c r="EAW1034" s="351"/>
      <c r="EAX1034" s="351"/>
      <c r="EAY1034" s="351"/>
      <c r="EAZ1034" s="351"/>
      <c r="EBA1034" s="351"/>
      <c r="EBB1034" s="351"/>
      <c r="EBC1034" s="351"/>
      <c r="EBD1034" s="351"/>
      <c r="EBE1034" s="351"/>
      <c r="EBF1034" s="351"/>
      <c r="EBG1034" s="351"/>
      <c r="EBH1034" s="351"/>
      <c r="EBI1034" s="351"/>
      <c r="EBJ1034" s="351"/>
      <c r="EBK1034" s="351"/>
      <c r="EBL1034" s="351"/>
      <c r="EBM1034" s="351"/>
      <c r="EBN1034" s="351"/>
      <c r="EBO1034" s="351"/>
      <c r="EBP1034" s="351"/>
      <c r="EBQ1034" s="351"/>
      <c r="EBR1034" s="351"/>
      <c r="EBS1034" s="351"/>
      <c r="EBT1034" s="351"/>
      <c r="EBU1034" s="351"/>
      <c r="EBV1034" s="351"/>
      <c r="EBW1034" s="351"/>
      <c r="EBX1034" s="351"/>
      <c r="EBY1034" s="351"/>
      <c r="EBZ1034" s="351"/>
      <c r="ECA1034" s="351"/>
      <c r="ECB1034" s="351"/>
      <c r="ECC1034" s="351"/>
      <c r="ECD1034" s="351"/>
      <c r="ECE1034" s="351"/>
      <c r="ECF1034" s="351"/>
      <c r="ECG1034" s="351"/>
      <c r="ECH1034" s="351"/>
      <c r="ECI1034" s="351"/>
      <c r="ECJ1034" s="351"/>
      <c r="ECK1034" s="351"/>
      <c r="ECL1034" s="351"/>
      <c r="ECM1034" s="351"/>
      <c r="ECN1034" s="351"/>
      <c r="ECO1034" s="351"/>
      <c r="ECP1034" s="351"/>
      <c r="ECQ1034" s="351"/>
      <c r="ECR1034" s="351"/>
      <c r="ECS1034" s="351"/>
      <c r="ECT1034" s="351"/>
      <c r="ECU1034" s="351"/>
      <c r="ECV1034" s="351"/>
      <c r="ECW1034" s="351"/>
      <c r="ECX1034" s="351"/>
      <c r="ECY1034" s="351"/>
      <c r="ECZ1034" s="351"/>
      <c r="EDA1034" s="351"/>
      <c r="EDB1034" s="351"/>
      <c r="EDC1034" s="351"/>
      <c r="EDD1034" s="351"/>
      <c r="EDE1034" s="351"/>
      <c r="EDF1034" s="351"/>
      <c r="EDG1034" s="351"/>
      <c r="EDH1034" s="351"/>
      <c r="EDI1034" s="351"/>
      <c r="EDJ1034" s="351"/>
      <c r="EDK1034" s="351"/>
      <c r="EDL1034" s="351"/>
      <c r="EDM1034" s="351"/>
      <c r="EDN1034" s="351"/>
      <c r="EDO1034" s="351"/>
      <c r="EDP1034" s="351"/>
      <c r="EDQ1034" s="351"/>
      <c r="EDR1034" s="351"/>
      <c r="EDS1034" s="351"/>
      <c r="EDT1034" s="351"/>
      <c r="EDU1034" s="351"/>
      <c r="EDV1034" s="351"/>
      <c r="EDW1034" s="351"/>
      <c r="EDX1034" s="351"/>
      <c r="EDY1034" s="351"/>
      <c r="EDZ1034" s="351"/>
      <c r="EEA1034" s="351"/>
      <c r="EEB1034" s="351"/>
      <c r="EEC1034" s="351"/>
      <c r="EED1034" s="351"/>
      <c r="EEE1034" s="351"/>
      <c r="EEF1034" s="351"/>
      <c r="EEG1034" s="351"/>
      <c r="EEH1034" s="351"/>
      <c r="EEI1034" s="351"/>
      <c r="EEJ1034" s="351"/>
      <c r="EEK1034" s="351"/>
      <c r="EEL1034" s="351"/>
      <c r="EEM1034" s="351"/>
      <c r="EEN1034" s="351"/>
      <c r="EEO1034" s="351"/>
      <c r="EEP1034" s="351"/>
      <c r="EEQ1034" s="351"/>
      <c r="EER1034" s="351"/>
      <c r="EES1034" s="351"/>
      <c r="EET1034" s="351"/>
      <c r="EEU1034" s="351"/>
      <c r="EEV1034" s="351"/>
      <c r="EEW1034" s="351"/>
      <c r="EEX1034" s="351"/>
      <c r="EEY1034" s="351"/>
      <c r="EEZ1034" s="351"/>
      <c r="EFA1034" s="351"/>
      <c r="EFB1034" s="351"/>
      <c r="EFC1034" s="351"/>
      <c r="EFD1034" s="351"/>
      <c r="EFE1034" s="351"/>
      <c r="EFF1034" s="351"/>
      <c r="EFG1034" s="351"/>
      <c r="EFH1034" s="351"/>
      <c r="EFI1034" s="351"/>
      <c r="EFJ1034" s="351"/>
      <c r="EFK1034" s="351"/>
      <c r="EFL1034" s="351"/>
      <c r="EFM1034" s="351"/>
      <c r="EFN1034" s="351"/>
      <c r="EFO1034" s="351"/>
      <c r="EFP1034" s="351"/>
      <c r="EFQ1034" s="351"/>
      <c r="EFR1034" s="351"/>
      <c r="EFS1034" s="351"/>
      <c r="EFT1034" s="351"/>
      <c r="EFU1034" s="351"/>
      <c r="EFV1034" s="351"/>
      <c r="EFW1034" s="351"/>
      <c r="EFX1034" s="351"/>
      <c r="EFY1034" s="351"/>
      <c r="EFZ1034" s="351"/>
      <c r="EGA1034" s="351"/>
      <c r="EGB1034" s="351"/>
      <c r="EGC1034" s="351"/>
      <c r="EGD1034" s="351"/>
      <c r="EGE1034" s="351"/>
      <c r="EGF1034" s="351"/>
      <c r="EGG1034" s="351"/>
      <c r="EGH1034" s="351"/>
      <c r="EGI1034" s="351"/>
      <c r="EGJ1034" s="351"/>
      <c r="EGK1034" s="351"/>
      <c r="EGL1034" s="351"/>
      <c r="EGM1034" s="351"/>
      <c r="EGN1034" s="351"/>
      <c r="EGO1034" s="351"/>
      <c r="EGP1034" s="351"/>
      <c r="EGQ1034" s="351"/>
      <c r="EGR1034" s="351"/>
      <c r="EGS1034" s="351"/>
      <c r="EGT1034" s="351"/>
      <c r="EGU1034" s="351"/>
      <c r="EGV1034" s="351"/>
      <c r="EGW1034" s="351"/>
      <c r="EGX1034" s="351"/>
      <c r="EGY1034" s="351"/>
      <c r="EGZ1034" s="351"/>
      <c r="EHA1034" s="351"/>
      <c r="EHB1034" s="351"/>
      <c r="EHC1034" s="351"/>
      <c r="EHD1034" s="351"/>
      <c r="EHE1034" s="351"/>
      <c r="EHF1034" s="351"/>
      <c r="EHG1034" s="351"/>
      <c r="EHH1034" s="351"/>
      <c r="EHI1034" s="351"/>
      <c r="EHJ1034" s="351"/>
      <c r="EHK1034" s="351"/>
      <c r="EHL1034" s="351"/>
      <c r="EHM1034" s="351"/>
      <c r="EHN1034" s="351"/>
      <c r="EHO1034" s="351"/>
      <c r="EHP1034" s="351"/>
      <c r="EHQ1034" s="351"/>
      <c r="EHR1034" s="351"/>
      <c r="EHS1034" s="351"/>
      <c r="EHT1034" s="351"/>
      <c r="EHU1034" s="351"/>
      <c r="EHV1034" s="351"/>
      <c r="EHW1034" s="351"/>
      <c r="EHX1034" s="351"/>
      <c r="EHY1034" s="351"/>
      <c r="EHZ1034" s="351"/>
      <c r="EIA1034" s="351"/>
      <c r="EIB1034" s="351"/>
      <c r="EIC1034" s="351"/>
      <c r="EID1034" s="351"/>
      <c r="EIE1034" s="351"/>
      <c r="EIF1034" s="351"/>
      <c r="EIG1034" s="351"/>
      <c r="EIH1034" s="351"/>
      <c r="EII1034" s="351"/>
      <c r="EIJ1034" s="351"/>
      <c r="EIK1034" s="351"/>
      <c r="EIL1034" s="351"/>
      <c r="EIM1034" s="351"/>
      <c r="EIN1034" s="351"/>
      <c r="EIO1034" s="351"/>
      <c r="EIP1034" s="351"/>
      <c r="EIQ1034" s="351"/>
      <c r="EIR1034" s="351"/>
      <c r="EIS1034" s="351"/>
      <c r="EIT1034" s="351"/>
      <c r="EIU1034" s="351"/>
      <c r="EIV1034" s="351"/>
      <c r="EIW1034" s="351"/>
      <c r="EIX1034" s="351"/>
      <c r="EIY1034" s="351"/>
      <c r="EIZ1034" s="351"/>
      <c r="EJA1034" s="351"/>
      <c r="EJB1034" s="351"/>
      <c r="EJC1034" s="351"/>
      <c r="EJD1034" s="351"/>
      <c r="EJE1034" s="351"/>
      <c r="EJF1034" s="351"/>
      <c r="EJG1034" s="351"/>
      <c r="EJH1034" s="351"/>
      <c r="EJI1034" s="351"/>
      <c r="EJJ1034" s="351"/>
      <c r="EJK1034" s="351"/>
      <c r="EJL1034" s="351"/>
      <c r="EJM1034" s="351"/>
      <c r="EJN1034" s="351"/>
      <c r="EJO1034" s="351"/>
      <c r="EJP1034" s="351"/>
      <c r="EJQ1034" s="351"/>
      <c r="EJR1034" s="351"/>
      <c r="EJS1034" s="351"/>
      <c r="EJT1034" s="351"/>
      <c r="EJU1034" s="351"/>
      <c r="EJV1034" s="351"/>
      <c r="EJW1034" s="351"/>
      <c r="EJX1034" s="351"/>
      <c r="EJY1034" s="351"/>
      <c r="EJZ1034" s="351"/>
      <c r="EKA1034" s="351"/>
      <c r="EKB1034" s="351"/>
      <c r="EKC1034" s="351"/>
      <c r="EKD1034" s="351"/>
      <c r="EKE1034" s="351"/>
      <c r="EKF1034" s="351"/>
      <c r="EKG1034" s="351"/>
      <c r="EKH1034" s="351"/>
      <c r="EKI1034" s="351"/>
      <c r="EKJ1034" s="351"/>
      <c r="EKK1034" s="351"/>
      <c r="EKL1034" s="351"/>
      <c r="EKM1034" s="351"/>
      <c r="EKN1034" s="351"/>
      <c r="EKO1034" s="351"/>
      <c r="EKP1034" s="351"/>
      <c r="EKQ1034" s="351"/>
      <c r="EKR1034" s="351"/>
      <c r="EKS1034" s="351"/>
      <c r="EKT1034" s="351"/>
      <c r="EKU1034" s="351"/>
      <c r="EKV1034" s="351"/>
      <c r="EKW1034" s="351"/>
      <c r="EKX1034" s="351"/>
      <c r="EKY1034" s="351"/>
      <c r="EKZ1034" s="351"/>
      <c r="ELA1034" s="351"/>
      <c r="ELB1034" s="351"/>
      <c r="ELC1034" s="351"/>
      <c r="ELD1034" s="351"/>
      <c r="ELE1034" s="351"/>
      <c r="ELF1034" s="351"/>
      <c r="ELG1034" s="351"/>
      <c r="ELH1034" s="351"/>
      <c r="ELI1034" s="351"/>
      <c r="ELJ1034" s="351"/>
      <c r="ELK1034" s="351"/>
      <c r="ELL1034" s="351"/>
      <c r="ELM1034" s="351"/>
      <c r="ELN1034" s="351"/>
      <c r="ELO1034" s="351"/>
      <c r="ELP1034" s="351"/>
      <c r="ELQ1034" s="351"/>
      <c r="ELR1034" s="351"/>
      <c r="ELS1034" s="351"/>
      <c r="ELT1034" s="351"/>
      <c r="ELU1034" s="351"/>
      <c r="ELV1034" s="351"/>
      <c r="ELW1034" s="351"/>
      <c r="ELX1034" s="351"/>
      <c r="ELY1034" s="351"/>
      <c r="ELZ1034" s="351"/>
      <c r="EMA1034" s="351"/>
      <c r="EMB1034" s="351"/>
      <c r="EMC1034" s="351"/>
      <c r="EMD1034" s="351"/>
      <c r="EME1034" s="351"/>
      <c r="EMF1034" s="351"/>
      <c r="EMG1034" s="351"/>
      <c r="EMH1034" s="351"/>
      <c r="EMI1034" s="351"/>
      <c r="EMJ1034" s="351"/>
      <c r="EMK1034" s="351"/>
      <c r="EML1034" s="351"/>
      <c r="EMM1034" s="351"/>
      <c r="EMN1034" s="351"/>
      <c r="EMO1034" s="351"/>
      <c r="EMP1034" s="351"/>
      <c r="EMQ1034" s="351"/>
      <c r="EMR1034" s="351"/>
      <c r="EMS1034" s="351"/>
      <c r="EMT1034" s="351"/>
      <c r="EMU1034" s="351"/>
      <c r="EMV1034" s="351"/>
      <c r="EMW1034" s="351"/>
      <c r="EMX1034" s="351"/>
      <c r="EMY1034" s="351"/>
      <c r="EMZ1034" s="351"/>
      <c r="ENA1034" s="351"/>
      <c r="ENB1034" s="351"/>
      <c r="ENC1034" s="351"/>
      <c r="END1034" s="351"/>
      <c r="ENE1034" s="351"/>
      <c r="ENF1034" s="351"/>
      <c r="ENG1034" s="351"/>
      <c r="ENH1034" s="351"/>
      <c r="ENI1034" s="351"/>
      <c r="ENJ1034" s="351"/>
      <c r="ENK1034" s="351"/>
      <c r="ENL1034" s="351"/>
      <c r="ENM1034" s="351"/>
      <c r="ENN1034" s="351"/>
      <c r="ENO1034" s="351"/>
      <c r="ENP1034" s="351"/>
      <c r="ENQ1034" s="351"/>
      <c r="ENR1034" s="351"/>
      <c r="ENS1034" s="351"/>
      <c r="ENT1034" s="351"/>
      <c r="ENU1034" s="351"/>
      <c r="ENV1034" s="351"/>
      <c r="ENW1034" s="351"/>
      <c r="ENX1034" s="351"/>
      <c r="ENY1034" s="351"/>
      <c r="ENZ1034" s="351"/>
      <c r="EOA1034" s="351"/>
      <c r="EOB1034" s="351"/>
      <c r="EOC1034" s="351"/>
      <c r="EOD1034" s="351"/>
      <c r="EOE1034" s="351"/>
      <c r="EOF1034" s="351"/>
      <c r="EOG1034" s="351"/>
      <c r="EOH1034" s="351"/>
      <c r="EOI1034" s="351"/>
      <c r="EOJ1034" s="351"/>
      <c r="EOK1034" s="351"/>
      <c r="EOL1034" s="351"/>
      <c r="EOM1034" s="351"/>
      <c r="EON1034" s="351"/>
      <c r="EOO1034" s="351"/>
      <c r="EOP1034" s="351"/>
      <c r="EOQ1034" s="351"/>
      <c r="EOR1034" s="351"/>
      <c r="EOS1034" s="351"/>
      <c r="EOT1034" s="351"/>
      <c r="EOU1034" s="351"/>
      <c r="EOV1034" s="351"/>
      <c r="EOW1034" s="351"/>
      <c r="EOX1034" s="351"/>
      <c r="EOY1034" s="351"/>
      <c r="EOZ1034" s="351"/>
      <c r="EPA1034" s="351"/>
      <c r="EPB1034" s="351"/>
      <c r="EPC1034" s="351"/>
      <c r="EPD1034" s="351"/>
      <c r="EPE1034" s="351"/>
      <c r="EPF1034" s="351"/>
      <c r="EPG1034" s="351"/>
      <c r="EPH1034" s="351"/>
      <c r="EPI1034" s="351"/>
      <c r="EPJ1034" s="351"/>
      <c r="EPK1034" s="351"/>
      <c r="EPL1034" s="351"/>
      <c r="EPM1034" s="351"/>
      <c r="EPN1034" s="351"/>
      <c r="EPO1034" s="351"/>
      <c r="EPP1034" s="351"/>
      <c r="EPQ1034" s="351"/>
      <c r="EPR1034" s="351"/>
      <c r="EPS1034" s="351"/>
      <c r="EPT1034" s="351"/>
      <c r="EPU1034" s="351"/>
      <c r="EPV1034" s="351"/>
      <c r="EPW1034" s="351"/>
      <c r="EPX1034" s="351"/>
      <c r="EPY1034" s="351"/>
      <c r="EPZ1034" s="351"/>
      <c r="EQA1034" s="351"/>
      <c r="EQB1034" s="351"/>
      <c r="EQC1034" s="351"/>
      <c r="EQD1034" s="351"/>
      <c r="EQE1034" s="351"/>
      <c r="EQF1034" s="351"/>
      <c r="EQG1034" s="351"/>
      <c r="EQH1034" s="351"/>
      <c r="EQI1034" s="351"/>
      <c r="EQJ1034" s="351"/>
      <c r="EQK1034" s="351"/>
      <c r="EQL1034" s="351"/>
      <c r="EQM1034" s="351"/>
      <c r="EQN1034" s="351"/>
      <c r="EQO1034" s="351"/>
      <c r="EQP1034" s="351"/>
      <c r="EQQ1034" s="351"/>
      <c r="EQR1034" s="351"/>
      <c r="EQS1034" s="351"/>
      <c r="EQT1034" s="351"/>
      <c r="EQU1034" s="351"/>
      <c r="EQV1034" s="351"/>
      <c r="EQW1034" s="351"/>
      <c r="EQX1034" s="351"/>
      <c r="EQY1034" s="351"/>
      <c r="EQZ1034" s="351"/>
      <c r="ERA1034" s="351"/>
      <c r="ERB1034" s="351"/>
      <c r="ERC1034" s="351"/>
      <c r="ERD1034" s="351"/>
      <c r="ERE1034" s="351"/>
      <c r="ERF1034" s="351"/>
      <c r="ERG1034" s="351"/>
      <c r="ERH1034" s="351"/>
      <c r="ERI1034" s="351"/>
      <c r="ERJ1034" s="351"/>
      <c r="ERK1034" s="351"/>
      <c r="ERL1034" s="351"/>
      <c r="ERM1034" s="351"/>
      <c r="ERN1034" s="351"/>
      <c r="ERO1034" s="351"/>
      <c r="ERP1034" s="351"/>
      <c r="ERQ1034" s="351"/>
      <c r="ERR1034" s="351"/>
      <c r="ERS1034" s="351"/>
      <c r="ERT1034" s="351"/>
      <c r="ERU1034" s="351"/>
      <c r="ERV1034" s="351"/>
      <c r="ERW1034" s="351"/>
      <c r="ERX1034" s="351"/>
      <c r="ERY1034" s="351"/>
      <c r="ERZ1034" s="351"/>
      <c r="ESA1034" s="351"/>
      <c r="ESB1034" s="351"/>
      <c r="ESC1034" s="351"/>
      <c r="ESD1034" s="351"/>
      <c r="ESE1034" s="351"/>
      <c r="ESF1034" s="351"/>
      <c r="ESG1034" s="351"/>
      <c r="ESH1034" s="351"/>
      <c r="ESI1034" s="351"/>
      <c r="ESJ1034" s="351"/>
      <c r="ESK1034" s="351"/>
      <c r="ESL1034" s="351"/>
      <c r="ESM1034" s="351"/>
      <c r="ESN1034" s="351"/>
      <c r="ESO1034" s="351"/>
      <c r="ESP1034" s="351"/>
      <c r="ESQ1034" s="351"/>
      <c r="ESR1034" s="351"/>
      <c r="ESS1034" s="351"/>
      <c r="EST1034" s="351"/>
      <c r="ESU1034" s="351"/>
      <c r="ESV1034" s="351"/>
      <c r="ESW1034" s="351"/>
      <c r="ESX1034" s="351"/>
      <c r="ESY1034" s="351"/>
      <c r="ESZ1034" s="351"/>
      <c r="ETA1034" s="351"/>
      <c r="ETB1034" s="351"/>
      <c r="ETC1034" s="351"/>
      <c r="ETD1034" s="351"/>
      <c r="ETE1034" s="351"/>
      <c r="ETF1034" s="351"/>
      <c r="ETG1034" s="351"/>
      <c r="ETH1034" s="351"/>
      <c r="ETI1034" s="351"/>
      <c r="ETJ1034" s="351"/>
      <c r="ETK1034" s="351"/>
      <c r="ETL1034" s="351"/>
      <c r="ETM1034" s="351"/>
      <c r="ETN1034" s="351"/>
      <c r="ETO1034" s="351"/>
      <c r="ETP1034" s="351"/>
      <c r="ETQ1034" s="351"/>
      <c r="ETR1034" s="351"/>
      <c r="ETS1034" s="351"/>
      <c r="ETT1034" s="351"/>
      <c r="ETU1034" s="351"/>
      <c r="ETV1034" s="351"/>
      <c r="ETW1034" s="351"/>
      <c r="ETX1034" s="351"/>
      <c r="ETY1034" s="351"/>
      <c r="ETZ1034" s="351"/>
      <c r="EUA1034" s="351"/>
      <c r="EUB1034" s="351"/>
      <c r="EUC1034" s="351"/>
      <c r="EUD1034" s="351"/>
      <c r="EUE1034" s="351"/>
      <c r="EUF1034" s="351"/>
      <c r="EUG1034" s="351"/>
      <c r="EUH1034" s="351"/>
      <c r="EUI1034" s="351"/>
      <c r="EUJ1034" s="351"/>
      <c r="EUK1034" s="351"/>
      <c r="EUL1034" s="351"/>
      <c r="EUM1034" s="351"/>
      <c r="EUN1034" s="351"/>
      <c r="EUO1034" s="351"/>
      <c r="EUP1034" s="351"/>
      <c r="EUQ1034" s="351"/>
      <c r="EUR1034" s="351"/>
      <c r="EUS1034" s="351"/>
      <c r="EUT1034" s="351"/>
      <c r="EUU1034" s="351"/>
      <c r="EUV1034" s="351"/>
      <c r="EUW1034" s="351"/>
      <c r="EUX1034" s="351"/>
      <c r="EUY1034" s="351"/>
      <c r="EUZ1034" s="351"/>
      <c r="EVA1034" s="351"/>
      <c r="EVB1034" s="351"/>
      <c r="EVC1034" s="351"/>
      <c r="EVD1034" s="351"/>
      <c r="EVE1034" s="351"/>
      <c r="EVF1034" s="351"/>
      <c r="EVG1034" s="351"/>
      <c r="EVH1034" s="351"/>
      <c r="EVI1034" s="351"/>
      <c r="EVJ1034" s="351"/>
      <c r="EVK1034" s="351"/>
      <c r="EVL1034" s="351"/>
      <c r="EVM1034" s="351"/>
      <c r="EVN1034" s="351"/>
      <c r="EVO1034" s="351"/>
      <c r="EVP1034" s="351"/>
      <c r="EVQ1034" s="351"/>
      <c r="EVR1034" s="351"/>
      <c r="EVS1034" s="351"/>
      <c r="EVT1034" s="351"/>
      <c r="EVU1034" s="351"/>
      <c r="EVV1034" s="351"/>
      <c r="EVW1034" s="351"/>
      <c r="EVX1034" s="351"/>
      <c r="EVY1034" s="351"/>
      <c r="EVZ1034" s="351"/>
      <c r="EWA1034" s="351"/>
      <c r="EWB1034" s="351"/>
      <c r="EWC1034" s="351"/>
      <c r="EWD1034" s="351"/>
      <c r="EWE1034" s="351"/>
      <c r="EWF1034" s="351"/>
      <c r="EWG1034" s="351"/>
      <c r="EWH1034" s="351"/>
      <c r="EWI1034" s="351"/>
      <c r="EWJ1034" s="351"/>
      <c r="EWK1034" s="351"/>
      <c r="EWL1034" s="351"/>
      <c r="EWM1034" s="351"/>
      <c r="EWN1034" s="351"/>
      <c r="EWO1034" s="351"/>
      <c r="EWP1034" s="351"/>
      <c r="EWQ1034" s="351"/>
      <c r="EWR1034" s="351"/>
      <c r="EWS1034" s="351"/>
      <c r="EWT1034" s="351"/>
      <c r="EWU1034" s="351"/>
      <c r="EWV1034" s="351"/>
      <c r="EWW1034" s="351"/>
      <c r="EWX1034" s="351"/>
      <c r="EWY1034" s="351"/>
      <c r="EWZ1034" s="351"/>
      <c r="EXA1034" s="351"/>
      <c r="EXB1034" s="351"/>
      <c r="EXC1034" s="351"/>
      <c r="EXD1034" s="351"/>
      <c r="EXE1034" s="351"/>
      <c r="EXF1034" s="351"/>
      <c r="EXG1034" s="351"/>
      <c r="EXH1034" s="351"/>
      <c r="EXI1034" s="351"/>
      <c r="EXJ1034" s="351"/>
      <c r="EXK1034" s="351"/>
      <c r="EXL1034" s="351"/>
      <c r="EXM1034" s="351"/>
      <c r="EXN1034" s="351"/>
      <c r="EXO1034" s="351"/>
      <c r="EXP1034" s="351"/>
      <c r="EXQ1034" s="351"/>
      <c r="EXR1034" s="351"/>
      <c r="EXS1034" s="351"/>
      <c r="EXT1034" s="351"/>
      <c r="EXU1034" s="351"/>
      <c r="EXV1034" s="351"/>
      <c r="EXW1034" s="351"/>
      <c r="EXX1034" s="351"/>
      <c r="EXY1034" s="351"/>
      <c r="EXZ1034" s="351"/>
      <c r="EYA1034" s="351"/>
      <c r="EYB1034" s="351"/>
      <c r="EYC1034" s="351"/>
      <c r="EYD1034" s="351"/>
      <c r="EYE1034" s="351"/>
      <c r="EYF1034" s="351"/>
      <c r="EYG1034" s="351"/>
      <c r="EYH1034" s="351"/>
      <c r="EYI1034" s="351"/>
      <c r="EYJ1034" s="351"/>
      <c r="EYK1034" s="351"/>
      <c r="EYL1034" s="351"/>
      <c r="EYM1034" s="351"/>
      <c r="EYN1034" s="351"/>
      <c r="EYO1034" s="351"/>
      <c r="EYP1034" s="351"/>
      <c r="EYQ1034" s="351"/>
      <c r="EYR1034" s="351"/>
      <c r="EYS1034" s="351"/>
      <c r="EYT1034" s="351"/>
      <c r="EYU1034" s="351"/>
      <c r="EYV1034" s="351"/>
      <c r="EYW1034" s="351"/>
      <c r="EYX1034" s="351"/>
      <c r="EYY1034" s="351"/>
      <c r="EYZ1034" s="351"/>
      <c r="EZA1034" s="351"/>
      <c r="EZB1034" s="351"/>
      <c r="EZC1034" s="351"/>
      <c r="EZD1034" s="351"/>
      <c r="EZE1034" s="351"/>
      <c r="EZF1034" s="351"/>
      <c r="EZG1034" s="351"/>
      <c r="EZH1034" s="351"/>
      <c r="EZI1034" s="351"/>
      <c r="EZJ1034" s="351"/>
      <c r="EZK1034" s="351"/>
      <c r="EZL1034" s="351"/>
      <c r="EZM1034" s="351"/>
      <c r="EZN1034" s="351"/>
      <c r="EZO1034" s="351"/>
      <c r="EZP1034" s="351"/>
      <c r="EZQ1034" s="351"/>
      <c r="EZR1034" s="351"/>
      <c r="EZS1034" s="351"/>
      <c r="EZT1034" s="351"/>
      <c r="EZU1034" s="351"/>
      <c r="EZV1034" s="351"/>
      <c r="EZW1034" s="351"/>
      <c r="EZX1034" s="351"/>
      <c r="EZY1034" s="351"/>
      <c r="EZZ1034" s="351"/>
      <c r="FAA1034" s="351"/>
      <c r="FAB1034" s="351"/>
      <c r="FAC1034" s="351"/>
      <c r="FAD1034" s="351"/>
      <c r="FAE1034" s="351"/>
      <c r="FAF1034" s="351"/>
      <c r="FAG1034" s="351"/>
      <c r="FAH1034" s="351"/>
      <c r="FAI1034" s="351"/>
      <c r="FAJ1034" s="351"/>
      <c r="FAK1034" s="351"/>
      <c r="FAL1034" s="351"/>
      <c r="FAM1034" s="351"/>
      <c r="FAN1034" s="351"/>
      <c r="FAO1034" s="351"/>
      <c r="FAP1034" s="351"/>
      <c r="FAQ1034" s="351"/>
      <c r="FAR1034" s="351"/>
      <c r="FAS1034" s="351"/>
      <c r="FAT1034" s="351"/>
      <c r="FAU1034" s="351"/>
      <c r="FAV1034" s="351"/>
      <c r="FAW1034" s="351"/>
      <c r="FAX1034" s="351"/>
      <c r="FAY1034" s="351"/>
      <c r="FAZ1034" s="351"/>
      <c r="FBA1034" s="351"/>
      <c r="FBB1034" s="351"/>
      <c r="FBC1034" s="351"/>
      <c r="FBD1034" s="351"/>
      <c r="FBE1034" s="351"/>
      <c r="FBF1034" s="351"/>
      <c r="FBG1034" s="351"/>
      <c r="FBH1034" s="351"/>
      <c r="FBI1034" s="351"/>
      <c r="FBJ1034" s="351"/>
      <c r="FBK1034" s="351"/>
      <c r="FBL1034" s="351"/>
      <c r="FBM1034" s="351"/>
      <c r="FBN1034" s="351"/>
      <c r="FBO1034" s="351"/>
      <c r="FBP1034" s="351"/>
      <c r="FBQ1034" s="351"/>
      <c r="FBR1034" s="351"/>
      <c r="FBS1034" s="351"/>
      <c r="FBT1034" s="351"/>
      <c r="FBU1034" s="351"/>
      <c r="FBV1034" s="351"/>
      <c r="FBW1034" s="351"/>
      <c r="FBX1034" s="351"/>
      <c r="FBY1034" s="351"/>
      <c r="FBZ1034" s="351"/>
      <c r="FCA1034" s="351"/>
      <c r="FCB1034" s="351"/>
      <c r="FCC1034" s="351"/>
      <c r="FCD1034" s="351"/>
      <c r="FCE1034" s="351"/>
      <c r="FCF1034" s="351"/>
      <c r="FCG1034" s="351"/>
      <c r="FCH1034" s="351"/>
      <c r="FCI1034" s="351"/>
      <c r="FCJ1034" s="351"/>
      <c r="FCK1034" s="351"/>
      <c r="FCL1034" s="351"/>
      <c r="FCM1034" s="351"/>
      <c r="FCN1034" s="351"/>
      <c r="FCO1034" s="351"/>
      <c r="FCP1034" s="351"/>
      <c r="FCQ1034" s="351"/>
      <c r="FCR1034" s="351"/>
      <c r="FCS1034" s="351"/>
      <c r="FCT1034" s="351"/>
      <c r="FCU1034" s="351"/>
      <c r="FCV1034" s="351"/>
      <c r="FCW1034" s="351"/>
      <c r="FCX1034" s="351"/>
      <c r="FCY1034" s="351"/>
      <c r="FCZ1034" s="351"/>
      <c r="FDA1034" s="351"/>
      <c r="FDB1034" s="351"/>
      <c r="FDC1034" s="351"/>
      <c r="FDD1034" s="351"/>
      <c r="FDE1034" s="351"/>
      <c r="FDF1034" s="351"/>
      <c r="FDG1034" s="351"/>
      <c r="FDH1034" s="351"/>
      <c r="FDI1034" s="351"/>
      <c r="FDJ1034" s="351"/>
      <c r="FDK1034" s="351"/>
      <c r="FDL1034" s="351"/>
      <c r="FDM1034" s="351"/>
      <c r="FDN1034" s="351"/>
      <c r="FDO1034" s="351"/>
      <c r="FDP1034" s="351"/>
      <c r="FDQ1034" s="351"/>
      <c r="FDR1034" s="351"/>
      <c r="FDS1034" s="351"/>
      <c r="FDT1034" s="351"/>
      <c r="FDU1034" s="351"/>
      <c r="FDV1034" s="351"/>
      <c r="FDW1034" s="351"/>
      <c r="FDX1034" s="351"/>
      <c r="FDY1034" s="351"/>
      <c r="FDZ1034" s="351"/>
      <c r="FEA1034" s="351"/>
      <c r="FEB1034" s="351"/>
      <c r="FEC1034" s="351"/>
      <c r="FED1034" s="351"/>
      <c r="FEE1034" s="351"/>
      <c r="FEF1034" s="351"/>
      <c r="FEG1034" s="351"/>
      <c r="FEH1034" s="351"/>
      <c r="FEI1034" s="351"/>
      <c r="FEJ1034" s="351"/>
      <c r="FEK1034" s="351"/>
      <c r="FEL1034" s="351"/>
      <c r="FEM1034" s="351"/>
      <c r="FEN1034" s="351"/>
      <c r="FEO1034" s="351"/>
      <c r="FEP1034" s="351"/>
      <c r="FEQ1034" s="351"/>
      <c r="FER1034" s="351"/>
      <c r="FES1034" s="351"/>
      <c r="FET1034" s="351"/>
      <c r="FEU1034" s="351"/>
      <c r="FEV1034" s="351"/>
      <c r="FEW1034" s="351"/>
      <c r="FEX1034" s="351"/>
      <c r="FEY1034" s="351"/>
      <c r="FEZ1034" s="351"/>
      <c r="FFA1034" s="351"/>
      <c r="FFB1034" s="351"/>
      <c r="FFC1034" s="351"/>
      <c r="FFD1034" s="351"/>
      <c r="FFE1034" s="351"/>
      <c r="FFF1034" s="351"/>
      <c r="FFG1034" s="351"/>
      <c r="FFH1034" s="351"/>
      <c r="FFI1034" s="351"/>
      <c r="FFJ1034" s="351"/>
      <c r="FFK1034" s="351"/>
      <c r="FFL1034" s="351"/>
      <c r="FFM1034" s="351"/>
      <c r="FFN1034" s="351"/>
      <c r="FFO1034" s="351"/>
      <c r="FFP1034" s="351"/>
      <c r="FFQ1034" s="351"/>
      <c r="FFR1034" s="351"/>
      <c r="FFS1034" s="351"/>
      <c r="FFT1034" s="351"/>
      <c r="FFU1034" s="351"/>
      <c r="FFV1034" s="351"/>
      <c r="FFW1034" s="351"/>
      <c r="FFX1034" s="351"/>
      <c r="FFY1034" s="351"/>
      <c r="FFZ1034" s="351"/>
      <c r="FGA1034" s="351"/>
      <c r="FGB1034" s="351"/>
      <c r="FGC1034" s="351"/>
      <c r="FGD1034" s="351"/>
      <c r="FGE1034" s="351"/>
      <c r="FGF1034" s="351"/>
      <c r="FGG1034" s="351"/>
      <c r="FGH1034" s="351"/>
      <c r="FGI1034" s="351"/>
      <c r="FGJ1034" s="351"/>
      <c r="FGK1034" s="351"/>
      <c r="FGL1034" s="351"/>
      <c r="FGM1034" s="351"/>
      <c r="FGN1034" s="351"/>
      <c r="FGO1034" s="351"/>
      <c r="FGP1034" s="351"/>
      <c r="FGQ1034" s="351"/>
      <c r="FGR1034" s="351"/>
      <c r="FGS1034" s="351"/>
      <c r="FGT1034" s="351"/>
      <c r="FGU1034" s="351"/>
      <c r="FGV1034" s="351"/>
      <c r="FGW1034" s="351"/>
      <c r="FGX1034" s="351"/>
      <c r="FGY1034" s="351"/>
      <c r="FGZ1034" s="351"/>
      <c r="FHA1034" s="351"/>
      <c r="FHB1034" s="351"/>
      <c r="FHC1034" s="351"/>
      <c r="FHD1034" s="351"/>
      <c r="FHE1034" s="351"/>
      <c r="FHF1034" s="351"/>
      <c r="FHG1034" s="351"/>
      <c r="FHH1034" s="351"/>
      <c r="FHI1034" s="351"/>
      <c r="FHJ1034" s="351"/>
      <c r="FHK1034" s="351"/>
      <c r="FHL1034" s="351"/>
      <c r="FHM1034" s="351"/>
      <c r="FHN1034" s="351"/>
      <c r="FHO1034" s="351"/>
      <c r="FHP1034" s="351"/>
      <c r="FHQ1034" s="351"/>
      <c r="FHR1034" s="351"/>
      <c r="FHS1034" s="351"/>
      <c r="FHT1034" s="351"/>
      <c r="FHU1034" s="351"/>
      <c r="FHV1034" s="351"/>
      <c r="FHW1034" s="351"/>
      <c r="FHX1034" s="351"/>
      <c r="FHY1034" s="351"/>
      <c r="FHZ1034" s="351"/>
      <c r="FIA1034" s="351"/>
      <c r="FIB1034" s="351"/>
      <c r="FIC1034" s="351"/>
      <c r="FID1034" s="351"/>
      <c r="FIE1034" s="351"/>
      <c r="FIF1034" s="351"/>
      <c r="FIG1034" s="351"/>
      <c r="FIH1034" s="351"/>
      <c r="FII1034" s="351"/>
      <c r="FIJ1034" s="351"/>
      <c r="FIK1034" s="351"/>
      <c r="FIL1034" s="351"/>
      <c r="FIM1034" s="351"/>
      <c r="FIN1034" s="351"/>
      <c r="FIO1034" s="351"/>
      <c r="FIP1034" s="351"/>
      <c r="FIQ1034" s="351"/>
      <c r="FIR1034" s="351"/>
      <c r="FIS1034" s="351"/>
      <c r="FIT1034" s="351"/>
      <c r="FIU1034" s="351"/>
      <c r="FIV1034" s="351"/>
      <c r="FIW1034" s="351"/>
      <c r="FIX1034" s="351"/>
      <c r="FIY1034" s="351"/>
      <c r="FIZ1034" s="351"/>
      <c r="FJA1034" s="351"/>
      <c r="FJB1034" s="351"/>
      <c r="FJC1034" s="351"/>
      <c r="FJD1034" s="351"/>
      <c r="FJE1034" s="351"/>
      <c r="FJF1034" s="351"/>
      <c r="FJG1034" s="351"/>
      <c r="FJH1034" s="351"/>
      <c r="FJI1034" s="351"/>
      <c r="FJJ1034" s="351"/>
      <c r="FJK1034" s="351"/>
      <c r="FJL1034" s="351"/>
      <c r="FJM1034" s="351"/>
      <c r="FJN1034" s="351"/>
      <c r="FJO1034" s="351"/>
      <c r="FJP1034" s="351"/>
      <c r="FJQ1034" s="351"/>
      <c r="FJR1034" s="351"/>
      <c r="FJS1034" s="351"/>
      <c r="FJT1034" s="351"/>
      <c r="FJU1034" s="351"/>
      <c r="FJV1034" s="351"/>
      <c r="FJW1034" s="351"/>
      <c r="FJX1034" s="351"/>
      <c r="FJY1034" s="351"/>
      <c r="FJZ1034" s="351"/>
      <c r="FKA1034" s="351"/>
      <c r="FKB1034" s="351"/>
      <c r="FKC1034" s="351"/>
      <c r="FKD1034" s="351"/>
      <c r="FKE1034" s="351"/>
      <c r="FKF1034" s="351"/>
      <c r="FKG1034" s="351"/>
      <c r="FKH1034" s="351"/>
      <c r="FKI1034" s="351"/>
      <c r="FKJ1034" s="351"/>
      <c r="FKK1034" s="351"/>
      <c r="FKL1034" s="351"/>
      <c r="FKM1034" s="351"/>
      <c r="FKN1034" s="351"/>
      <c r="FKO1034" s="351"/>
      <c r="FKP1034" s="351"/>
      <c r="FKQ1034" s="351"/>
      <c r="FKR1034" s="351"/>
      <c r="FKS1034" s="351"/>
      <c r="FKT1034" s="351"/>
      <c r="FKU1034" s="351"/>
      <c r="FKV1034" s="351"/>
      <c r="FKW1034" s="351"/>
      <c r="FKX1034" s="351"/>
      <c r="FKY1034" s="351"/>
      <c r="FKZ1034" s="351"/>
      <c r="FLA1034" s="351"/>
      <c r="FLB1034" s="351"/>
      <c r="FLC1034" s="351"/>
      <c r="FLD1034" s="351"/>
      <c r="FLE1034" s="351"/>
      <c r="FLF1034" s="351"/>
      <c r="FLG1034" s="351"/>
      <c r="FLH1034" s="351"/>
      <c r="FLI1034" s="351"/>
      <c r="FLJ1034" s="351"/>
      <c r="FLK1034" s="351"/>
      <c r="FLL1034" s="351"/>
      <c r="FLM1034" s="351"/>
      <c r="FLN1034" s="351"/>
      <c r="FLO1034" s="351"/>
      <c r="FLP1034" s="351"/>
      <c r="FLQ1034" s="351"/>
      <c r="FLR1034" s="351"/>
      <c r="FLS1034" s="351"/>
      <c r="FLT1034" s="351"/>
      <c r="FLU1034" s="351"/>
      <c r="FLV1034" s="351"/>
      <c r="FLW1034" s="351"/>
      <c r="FLX1034" s="351"/>
      <c r="FLY1034" s="351"/>
      <c r="FLZ1034" s="351"/>
      <c r="FMA1034" s="351"/>
      <c r="FMB1034" s="351"/>
      <c r="FMC1034" s="351"/>
      <c r="FMD1034" s="351"/>
      <c r="FME1034" s="351"/>
      <c r="FMF1034" s="351"/>
      <c r="FMG1034" s="351"/>
      <c r="FMH1034" s="351"/>
      <c r="FMI1034" s="351"/>
      <c r="FMJ1034" s="351"/>
      <c r="FMK1034" s="351"/>
      <c r="FML1034" s="351"/>
      <c r="FMM1034" s="351"/>
      <c r="FMN1034" s="351"/>
      <c r="FMO1034" s="351"/>
      <c r="FMP1034" s="351"/>
      <c r="FMQ1034" s="351"/>
      <c r="FMR1034" s="351"/>
      <c r="FMS1034" s="351"/>
      <c r="FMT1034" s="351"/>
      <c r="FMU1034" s="351"/>
      <c r="FMV1034" s="351"/>
      <c r="FMW1034" s="351"/>
      <c r="FMX1034" s="351"/>
      <c r="FMY1034" s="351"/>
      <c r="FMZ1034" s="351"/>
      <c r="FNA1034" s="351"/>
      <c r="FNB1034" s="351"/>
      <c r="FNC1034" s="351"/>
      <c r="FND1034" s="351"/>
      <c r="FNE1034" s="351"/>
      <c r="FNF1034" s="351"/>
      <c r="FNG1034" s="351"/>
      <c r="FNH1034" s="351"/>
      <c r="FNI1034" s="351"/>
      <c r="FNJ1034" s="351"/>
      <c r="FNK1034" s="351"/>
      <c r="FNL1034" s="351"/>
      <c r="FNM1034" s="351"/>
      <c r="FNN1034" s="351"/>
      <c r="FNO1034" s="351"/>
      <c r="FNP1034" s="351"/>
      <c r="FNQ1034" s="351"/>
      <c r="FNR1034" s="351"/>
      <c r="FNS1034" s="351"/>
      <c r="FNT1034" s="351"/>
      <c r="FNU1034" s="351"/>
      <c r="FNV1034" s="351"/>
      <c r="FNW1034" s="351"/>
      <c r="FNX1034" s="351"/>
      <c r="FNY1034" s="351"/>
      <c r="FNZ1034" s="351"/>
      <c r="FOA1034" s="351"/>
      <c r="FOB1034" s="351"/>
      <c r="FOC1034" s="351"/>
      <c r="FOD1034" s="351"/>
      <c r="FOE1034" s="351"/>
      <c r="FOF1034" s="351"/>
      <c r="FOG1034" s="351"/>
      <c r="FOH1034" s="351"/>
      <c r="FOI1034" s="351"/>
      <c r="FOJ1034" s="351"/>
      <c r="FOK1034" s="351"/>
      <c r="FOL1034" s="351"/>
      <c r="FOM1034" s="351"/>
      <c r="FON1034" s="351"/>
      <c r="FOO1034" s="351"/>
      <c r="FOP1034" s="351"/>
      <c r="FOQ1034" s="351"/>
      <c r="FOR1034" s="351"/>
      <c r="FOS1034" s="351"/>
      <c r="FOT1034" s="351"/>
      <c r="FOU1034" s="351"/>
      <c r="FOV1034" s="351"/>
      <c r="FOW1034" s="351"/>
      <c r="FOX1034" s="351"/>
      <c r="FOY1034" s="351"/>
      <c r="FOZ1034" s="351"/>
      <c r="FPA1034" s="351"/>
      <c r="FPB1034" s="351"/>
      <c r="FPC1034" s="351"/>
      <c r="FPD1034" s="351"/>
      <c r="FPE1034" s="351"/>
      <c r="FPF1034" s="351"/>
      <c r="FPG1034" s="351"/>
      <c r="FPH1034" s="351"/>
      <c r="FPI1034" s="351"/>
      <c r="FPJ1034" s="351"/>
      <c r="FPK1034" s="351"/>
      <c r="FPL1034" s="351"/>
      <c r="FPM1034" s="351"/>
      <c r="FPN1034" s="351"/>
      <c r="FPO1034" s="351"/>
      <c r="FPP1034" s="351"/>
      <c r="FPQ1034" s="351"/>
      <c r="FPR1034" s="351"/>
      <c r="FPS1034" s="351"/>
      <c r="FPT1034" s="351"/>
      <c r="FPU1034" s="351"/>
      <c r="FPV1034" s="351"/>
      <c r="FPW1034" s="351"/>
      <c r="FPX1034" s="351"/>
      <c r="FPY1034" s="351"/>
      <c r="FPZ1034" s="351"/>
      <c r="FQA1034" s="351"/>
      <c r="FQB1034" s="351"/>
      <c r="FQC1034" s="351"/>
      <c r="FQD1034" s="351"/>
      <c r="FQE1034" s="351"/>
      <c r="FQF1034" s="351"/>
      <c r="FQG1034" s="351"/>
      <c r="FQH1034" s="351"/>
      <c r="FQI1034" s="351"/>
      <c r="FQJ1034" s="351"/>
      <c r="FQK1034" s="351"/>
      <c r="FQL1034" s="351"/>
      <c r="FQM1034" s="351"/>
      <c r="FQN1034" s="351"/>
      <c r="FQO1034" s="351"/>
      <c r="FQP1034" s="351"/>
      <c r="FQQ1034" s="351"/>
      <c r="FQR1034" s="351"/>
      <c r="FQS1034" s="351"/>
      <c r="FQT1034" s="351"/>
      <c r="FQU1034" s="351"/>
      <c r="FQV1034" s="351"/>
      <c r="FQW1034" s="351"/>
      <c r="FQX1034" s="351"/>
      <c r="FQY1034" s="351"/>
      <c r="FQZ1034" s="351"/>
      <c r="FRA1034" s="351"/>
      <c r="FRB1034" s="351"/>
      <c r="FRC1034" s="351"/>
      <c r="FRD1034" s="351"/>
      <c r="FRE1034" s="351"/>
      <c r="FRF1034" s="351"/>
      <c r="FRG1034" s="351"/>
      <c r="FRH1034" s="351"/>
      <c r="FRI1034" s="351"/>
      <c r="FRJ1034" s="351"/>
      <c r="FRK1034" s="351"/>
      <c r="FRL1034" s="351"/>
      <c r="FRM1034" s="351"/>
      <c r="FRN1034" s="351"/>
      <c r="FRO1034" s="351"/>
      <c r="FRP1034" s="351"/>
      <c r="FRQ1034" s="351"/>
      <c r="FRR1034" s="351"/>
      <c r="FRS1034" s="351"/>
      <c r="FRT1034" s="351"/>
      <c r="FRU1034" s="351"/>
      <c r="FRV1034" s="351"/>
      <c r="FRW1034" s="351"/>
      <c r="FRX1034" s="351"/>
      <c r="FRY1034" s="351"/>
      <c r="FRZ1034" s="351"/>
      <c r="FSA1034" s="351"/>
      <c r="FSB1034" s="351"/>
      <c r="FSC1034" s="351"/>
      <c r="FSD1034" s="351"/>
      <c r="FSE1034" s="351"/>
      <c r="FSF1034" s="351"/>
      <c r="FSG1034" s="351"/>
      <c r="FSH1034" s="351"/>
      <c r="FSI1034" s="351"/>
      <c r="FSJ1034" s="351"/>
      <c r="FSK1034" s="351"/>
      <c r="FSL1034" s="351"/>
      <c r="FSM1034" s="351"/>
      <c r="FSN1034" s="351"/>
      <c r="FSO1034" s="351"/>
      <c r="FSP1034" s="351"/>
      <c r="FSQ1034" s="351"/>
      <c r="FSR1034" s="351"/>
      <c r="FSS1034" s="351"/>
      <c r="FST1034" s="351"/>
      <c r="FSU1034" s="351"/>
      <c r="FSV1034" s="351"/>
      <c r="FSW1034" s="351"/>
      <c r="FSX1034" s="351"/>
      <c r="FSY1034" s="351"/>
      <c r="FSZ1034" s="351"/>
      <c r="FTA1034" s="351"/>
      <c r="FTB1034" s="351"/>
      <c r="FTC1034" s="351"/>
      <c r="FTD1034" s="351"/>
      <c r="FTE1034" s="351"/>
      <c r="FTF1034" s="351"/>
      <c r="FTG1034" s="351"/>
      <c r="FTH1034" s="351"/>
      <c r="FTI1034" s="351"/>
      <c r="FTJ1034" s="351"/>
      <c r="FTK1034" s="351"/>
      <c r="FTL1034" s="351"/>
      <c r="FTM1034" s="351"/>
      <c r="FTN1034" s="351"/>
      <c r="FTO1034" s="351"/>
      <c r="FTP1034" s="351"/>
      <c r="FTQ1034" s="351"/>
      <c r="FTR1034" s="351"/>
      <c r="FTS1034" s="351"/>
      <c r="FTT1034" s="351"/>
      <c r="FTU1034" s="351"/>
      <c r="FTV1034" s="351"/>
      <c r="FTW1034" s="351"/>
      <c r="FTX1034" s="351"/>
      <c r="FTY1034" s="351"/>
      <c r="FTZ1034" s="351"/>
      <c r="FUA1034" s="351"/>
      <c r="FUB1034" s="351"/>
      <c r="FUC1034" s="351"/>
      <c r="FUD1034" s="351"/>
      <c r="FUE1034" s="351"/>
      <c r="FUF1034" s="351"/>
      <c r="FUG1034" s="351"/>
      <c r="FUH1034" s="351"/>
      <c r="FUI1034" s="351"/>
      <c r="FUJ1034" s="351"/>
      <c r="FUK1034" s="351"/>
      <c r="FUL1034" s="351"/>
      <c r="FUM1034" s="351"/>
      <c r="FUN1034" s="351"/>
      <c r="FUO1034" s="351"/>
      <c r="FUP1034" s="351"/>
      <c r="FUQ1034" s="351"/>
      <c r="FUR1034" s="351"/>
      <c r="FUS1034" s="351"/>
      <c r="FUT1034" s="351"/>
      <c r="FUU1034" s="351"/>
      <c r="FUV1034" s="351"/>
      <c r="FUW1034" s="351"/>
      <c r="FUX1034" s="351"/>
      <c r="FUY1034" s="351"/>
      <c r="FUZ1034" s="351"/>
      <c r="FVA1034" s="351"/>
      <c r="FVB1034" s="351"/>
      <c r="FVC1034" s="351"/>
      <c r="FVD1034" s="351"/>
      <c r="FVE1034" s="351"/>
      <c r="FVF1034" s="351"/>
      <c r="FVG1034" s="351"/>
      <c r="FVH1034" s="351"/>
      <c r="FVI1034" s="351"/>
      <c r="FVJ1034" s="351"/>
      <c r="FVK1034" s="351"/>
      <c r="FVL1034" s="351"/>
      <c r="FVM1034" s="351"/>
      <c r="FVN1034" s="351"/>
      <c r="FVO1034" s="351"/>
      <c r="FVP1034" s="351"/>
      <c r="FVQ1034" s="351"/>
      <c r="FVR1034" s="351"/>
      <c r="FVS1034" s="351"/>
      <c r="FVT1034" s="351"/>
      <c r="FVU1034" s="351"/>
      <c r="FVV1034" s="351"/>
      <c r="FVW1034" s="351"/>
      <c r="FVX1034" s="351"/>
      <c r="FVY1034" s="351"/>
      <c r="FVZ1034" s="351"/>
      <c r="FWA1034" s="351"/>
      <c r="FWB1034" s="351"/>
      <c r="FWC1034" s="351"/>
      <c r="FWD1034" s="351"/>
      <c r="FWE1034" s="351"/>
      <c r="FWF1034" s="351"/>
      <c r="FWG1034" s="351"/>
      <c r="FWH1034" s="351"/>
      <c r="FWI1034" s="351"/>
      <c r="FWJ1034" s="351"/>
      <c r="FWK1034" s="351"/>
      <c r="FWL1034" s="351"/>
      <c r="FWM1034" s="351"/>
      <c r="FWN1034" s="351"/>
      <c r="FWO1034" s="351"/>
      <c r="FWP1034" s="351"/>
      <c r="FWQ1034" s="351"/>
      <c r="FWR1034" s="351"/>
      <c r="FWS1034" s="351"/>
      <c r="FWT1034" s="351"/>
      <c r="FWU1034" s="351"/>
      <c r="FWV1034" s="351"/>
      <c r="FWW1034" s="351"/>
      <c r="FWX1034" s="351"/>
      <c r="FWY1034" s="351"/>
      <c r="FWZ1034" s="351"/>
      <c r="FXA1034" s="351"/>
      <c r="FXB1034" s="351"/>
      <c r="FXC1034" s="351"/>
      <c r="FXD1034" s="351"/>
      <c r="FXE1034" s="351"/>
      <c r="FXF1034" s="351"/>
      <c r="FXG1034" s="351"/>
      <c r="FXH1034" s="351"/>
      <c r="FXI1034" s="351"/>
      <c r="FXJ1034" s="351"/>
      <c r="FXK1034" s="351"/>
      <c r="FXL1034" s="351"/>
      <c r="FXM1034" s="351"/>
      <c r="FXN1034" s="351"/>
      <c r="FXO1034" s="351"/>
      <c r="FXP1034" s="351"/>
      <c r="FXQ1034" s="351"/>
      <c r="FXR1034" s="351"/>
      <c r="FXS1034" s="351"/>
      <c r="FXT1034" s="351"/>
      <c r="FXU1034" s="351"/>
      <c r="FXV1034" s="351"/>
      <c r="FXW1034" s="351"/>
      <c r="FXX1034" s="351"/>
      <c r="FXY1034" s="351"/>
      <c r="FXZ1034" s="351"/>
      <c r="FYA1034" s="351"/>
      <c r="FYB1034" s="351"/>
      <c r="FYC1034" s="351"/>
      <c r="FYD1034" s="351"/>
      <c r="FYE1034" s="351"/>
      <c r="FYF1034" s="351"/>
      <c r="FYG1034" s="351"/>
      <c r="FYH1034" s="351"/>
      <c r="FYI1034" s="351"/>
      <c r="FYJ1034" s="351"/>
      <c r="FYK1034" s="351"/>
      <c r="FYL1034" s="351"/>
      <c r="FYM1034" s="351"/>
      <c r="FYN1034" s="351"/>
      <c r="FYO1034" s="351"/>
      <c r="FYP1034" s="351"/>
      <c r="FYQ1034" s="351"/>
      <c r="FYR1034" s="351"/>
      <c r="FYS1034" s="351"/>
      <c r="FYT1034" s="351"/>
      <c r="FYU1034" s="351"/>
      <c r="FYV1034" s="351"/>
      <c r="FYW1034" s="351"/>
      <c r="FYX1034" s="351"/>
      <c r="FYY1034" s="351"/>
      <c r="FYZ1034" s="351"/>
      <c r="FZA1034" s="351"/>
      <c r="FZB1034" s="351"/>
      <c r="FZC1034" s="351"/>
      <c r="FZD1034" s="351"/>
      <c r="FZE1034" s="351"/>
      <c r="FZF1034" s="351"/>
      <c r="FZG1034" s="351"/>
      <c r="FZH1034" s="351"/>
      <c r="FZI1034" s="351"/>
      <c r="FZJ1034" s="351"/>
      <c r="FZK1034" s="351"/>
      <c r="FZL1034" s="351"/>
      <c r="FZM1034" s="351"/>
      <c r="FZN1034" s="351"/>
      <c r="FZO1034" s="351"/>
      <c r="FZP1034" s="351"/>
      <c r="FZQ1034" s="351"/>
      <c r="FZR1034" s="351"/>
      <c r="FZS1034" s="351"/>
      <c r="FZT1034" s="351"/>
      <c r="FZU1034" s="351"/>
      <c r="FZV1034" s="351"/>
      <c r="FZW1034" s="351"/>
      <c r="FZX1034" s="351"/>
      <c r="FZY1034" s="351"/>
      <c r="FZZ1034" s="351"/>
      <c r="GAA1034" s="351"/>
      <c r="GAB1034" s="351"/>
      <c r="GAC1034" s="351"/>
      <c r="GAD1034" s="351"/>
      <c r="GAE1034" s="351"/>
      <c r="GAF1034" s="351"/>
      <c r="GAG1034" s="351"/>
      <c r="GAH1034" s="351"/>
      <c r="GAI1034" s="351"/>
      <c r="GAJ1034" s="351"/>
      <c r="GAK1034" s="351"/>
      <c r="GAL1034" s="351"/>
      <c r="GAM1034" s="351"/>
      <c r="GAN1034" s="351"/>
      <c r="GAO1034" s="351"/>
      <c r="GAP1034" s="351"/>
      <c r="GAQ1034" s="351"/>
      <c r="GAR1034" s="351"/>
      <c r="GAS1034" s="351"/>
      <c r="GAT1034" s="351"/>
      <c r="GAU1034" s="351"/>
      <c r="GAV1034" s="351"/>
      <c r="GAW1034" s="351"/>
      <c r="GAX1034" s="351"/>
      <c r="GAY1034" s="351"/>
      <c r="GAZ1034" s="351"/>
      <c r="GBA1034" s="351"/>
      <c r="GBB1034" s="351"/>
      <c r="GBC1034" s="351"/>
      <c r="GBD1034" s="351"/>
      <c r="GBE1034" s="351"/>
      <c r="GBF1034" s="351"/>
      <c r="GBG1034" s="351"/>
      <c r="GBH1034" s="351"/>
      <c r="GBI1034" s="351"/>
      <c r="GBJ1034" s="351"/>
      <c r="GBK1034" s="351"/>
      <c r="GBL1034" s="351"/>
      <c r="GBM1034" s="351"/>
      <c r="GBN1034" s="351"/>
      <c r="GBO1034" s="351"/>
      <c r="GBP1034" s="351"/>
      <c r="GBQ1034" s="351"/>
      <c r="GBR1034" s="351"/>
      <c r="GBS1034" s="351"/>
      <c r="GBT1034" s="351"/>
      <c r="GBU1034" s="351"/>
      <c r="GBV1034" s="351"/>
      <c r="GBW1034" s="351"/>
      <c r="GBX1034" s="351"/>
      <c r="GBY1034" s="351"/>
      <c r="GBZ1034" s="351"/>
      <c r="GCA1034" s="351"/>
      <c r="GCB1034" s="351"/>
      <c r="GCC1034" s="351"/>
      <c r="GCD1034" s="351"/>
      <c r="GCE1034" s="351"/>
      <c r="GCF1034" s="351"/>
      <c r="GCG1034" s="351"/>
      <c r="GCH1034" s="351"/>
      <c r="GCI1034" s="351"/>
      <c r="GCJ1034" s="351"/>
      <c r="GCK1034" s="351"/>
      <c r="GCL1034" s="351"/>
      <c r="GCM1034" s="351"/>
      <c r="GCN1034" s="351"/>
      <c r="GCO1034" s="351"/>
      <c r="GCP1034" s="351"/>
      <c r="GCQ1034" s="351"/>
      <c r="GCR1034" s="351"/>
      <c r="GCS1034" s="351"/>
      <c r="GCT1034" s="351"/>
      <c r="GCU1034" s="351"/>
      <c r="GCV1034" s="351"/>
      <c r="GCW1034" s="351"/>
      <c r="GCX1034" s="351"/>
      <c r="GCY1034" s="351"/>
      <c r="GCZ1034" s="351"/>
      <c r="GDA1034" s="351"/>
      <c r="GDB1034" s="351"/>
      <c r="GDC1034" s="351"/>
      <c r="GDD1034" s="351"/>
      <c r="GDE1034" s="351"/>
      <c r="GDF1034" s="351"/>
      <c r="GDG1034" s="351"/>
      <c r="GDH1034" s="351"/>
      <c r="GDI1034" s="351"/>
      <c r="GDJ1034" s="351"/>
      <c r="GDK1034" s="351"/>
      <c r="GDL1034" s="351"/>
      <c r="GDM1034" s="351"/>
      <c r="GDN1034" s="351"/>
      <c r="GDO1034" s="351"/>
      <c r="GDP1034" s="351"/>
      <c r="GDQ1034" s="351"/>
      <c r="GDR1034" s="351"/>
      <c r="GDS1034" s="351"/>
      <c r="GDT1034" s="351"/>
      <c r="GDU1034" s="351"/>
      <c r="GDV1034" s="351"/>
      <c r="GDW1034" s="351"/>
      <c r="GDX1034" s="351"/>
      <c r="GDY1034" s="351"/>
      <c r="GDZ1034" s="351"/>
      <c r="GEA1034" s="351"/>
      <c r="GEB1034" s="351"/>
      <c r="GEC1034" s="351"/>
      <c r="GED1034" s="351"/>
      <c r="GEE1034" s="351"/>
      <c r="GEF1034" s="351"/>
      <c r="GEG1034" s="351"/>
      <c r="GEH1034" s="351"/>
      <c r="GEI1034" s="351"/>
      <c r="GEJ1034" s="351"/>
      <c r="GEK1034" s="351"/>
      <c r="GEL1034" s="351"/>
      <c r="GEM1034" s="351"/>
      <c r="GEN1034" s="351"/>
      <c r="GEO1034" s="351"/>
      <c r="GEP1034" s="351"/>
      <c r="GEQ1034" s="351"/>
      <c r="GER1034" s="351"/>
      <c r="GES1034" s="351"/>
      <c r="GET1034" s="351"/>
      <c r="GEU1034" s="351"/>
      <c r="GEV1034" s="351"/>
      <c r="GEW1034" s="351"/>
      <c r="GEX1034" s="351"/>
      <c r="GEY1034" s="351"/>
      <c r="GEZ1034" s="351"/>
      <c r="GFA1034" s="351"/>
      <c r="GFB1034" s="351"/>
      <c r="GFC1034" s="351"/>
      <c r="GFD1034" s="351"/>
      <c r="GFE1034" s="351"/>
      <c r="GFF1034" s="351"/>
      <c r="GFG1034" s="351"/>
      <c r="GFH1034" s="351"/>
      <c r="GFI1034" s="351"/>
      <c r="GFJ1034" s="351"/>
      <c r="GFK1034" s="351"/>
      <c r="GFL1034" s="351"/>
      <c r="GFM1034" s="351"/>
      <c r="GFN1034" s="351"/>
      <c r="GFO1034" s="351"/>
      <c r="GFP1034" s="351"/>
      <c r="GFQ1034" s="351"/>
      <c r="GFR1034" s="351"/>
      <c r="GFS1034" s="351"/>
      <c r="GFT1034" s="351"/>
      <c r="GFU1034" s="351"/>
      <c r="GFV1034" s="351"/>
      <c r="GFW1034" s="351"/>
      <c r="GFX1034" s="351"/>
      <c r="GFY1034" s="351"/>
      <c r="GFZ1034" s="351"/>
      <c r="GGA1034" s="351"/>
      <c r="GGB1034" s="351"/>
      <c r="GGC1034" s="351"/>
      <c r="GGD1034" s="351"/>
      <c r="GGE1034" s="351"/>
      <c r="GGF1034" s="351"/>
      <c r="GGG1034" s="351"/>
      <c r="GGH1034" s="351"/>
      <c r="GGI1034" s="351"/>
      <c r="GGJ1034" s="351"/>
      <c r="GGK1034" s="351"/>
      <c r="GGL1034" s="351"/>
      <c r="GGM1034" s="351"/>
      <c r="GGN1034" s="351"/>
      <c r="GGO1034" s="351"/>
      <c r="GGP1034" s="351"/>
      <c r="GGQ1034" s="351"/>
      <c r="GGR1034" s="351"/>
      <c r="GGS1034" s="351"/>
      <c r="GGT1034" s="351"/>
      <c r="GGU1034" s="351"/>
      <c r="GGV1034" s="351"/>
      <c r="GGW1034" s="351"/>
      <c r="GGX1034" s="351"/>
      <c r="GGY1034" s="351"/>
      <c r="GGZ1034" s="351"/>
      <c r="GHA1034" s="351"/>
      <c r="GHB1034" s="351"/>
      <c r="GHC1034" s="351"/>
      <c r="GHD1034" s="351"/>
      <c r="GHE1034" s="351"/>
      <c r="GHF1034" s="351"/>
      <c r="GHG1034" s="351"/>
      <c r="GHH1034" s="351"/>
      <c r="GHI1034" s="351"/>
      <c r="GHJ1034" s="351"/>
      <c r="GHK1034" s="351"/>
      <c r="GHL1034" s="351"/>
      <c r="GHM1034" s="351"/>
      <c r="GHN1034" s="351"/>
      <c r="GHO1034" s="351"/>
      <c r="GHP1034" s="351"/>
      <c r="GHQ1034" s="351"/>
      <c r="GHR1034" s="351"/>
      <c r="GHS1034" s="351"/>
      <c r="GHT1034" s="351"/>
      <c r="GHU1034" s="351"/>
      <c r="GHV1034" s="351"/>
      <c r="GHW1034" s="351"/>
      <c r="GHX1034" s="351"/>
      <c r="GHY1034" s="351"/>
      <c r="GHZ1034" s="351"/>
      <c r="GIA1034" s="351"/>
      <c r="GIB1034" s="351"/>
      <c r="GIC1034" s="351"/>
      <c r="GID1034" s="351"/>
      <c r="GIE1034" s="351"/>
      <c r="GIF1034" s="351"/>
      <c r="GIG1034" s="351"/>
      <c r="GIH1034" s="351"/>
      <c r="GII1034" s="351"/>
      <c r="GIJ1034" s="351"/>
      <c r="GIK1034" s="351"/>
      <c r="GIL1034" s="351"/>
      <c r="GIM1034" s="351"/>
      <c r="GIN1034" s="351"/>
      <c r="GIO1034" s="351"/>
      <c r="GIP1034" s="351"/>
      <c r="GIQ1034" s="351"/>
      <c r="GIR1034" s="351"/>
      <c r="GIS1034" s="351"/>
      <c r="GIT1034" s="351"/>
      <c r="GIU1034" s="351"/>
      <c r="GIV1034" s="351"/>
      <c r="GIW1034" s="351"/>
      <c r="GIX1034" s="351"/>
      <c r="GIY1034" s="351"/>
      <c r="GIZ1034" s="351"/>
      <c r="GJA1034" s="351"/>
      <c r="GJB1034" s="351"/>
      <c r="GJC1034" s="351"/>
      <c r="GJD1034" s="351"/>
      <c r="GJE1034" s="351"/>
      <c r="GJF1034" s="351"/>
      <c r="GJG1034" s="351"/>
      <c r="GJH1034" s="351"/>
      <c r="GJI1034" s="351"/>
      <c r="GJJ1034" s="351"/>
      <c r="GJK1034" s="351"/>
      <c r="GJL1034" s="351"/>
      <c r="GJM1034" s="351"/>
      <c r="GJN1034" s="351"/>
      <c r="GJO1034" s="351"/>
      <c r="GJP1034" s="351"/>
      <c r="GJQ1034" s="351"/>
      <c r="GJR1034" s="351"/>
      <c r="GJS1034" s="351"/>
      <c r="GJT1034" s="351"/>
      <c r="GJU1034" s="351"/>
      <c r="GJV1034" s="351"/>
      <c r="GJW1034" s="351"/>
      <c r="GJX1034" s="351"/>
      <c r="GJY1034" s="351"/>
      <c r="GJZ1034" s="351"/>
      <c r="GKA1034" s="351"/>
      <c r="GKB1034" s="351"/>
      <c r="GKC1034" s="351"/>
      <c r="GKD1034" s="351"/>
      <c r="GKE1034" s="351"/>
      <c r="GKF1034" s="351"/>
      <c r="GKG1034" s="351"/>
      <c r="GKH1034" s="351"/>
      <c r="GKI1034" s="351"/>
      <c r="GKJ1034" s="351"/>
      <c r="GKK1034" s="351"/>
      <c r="GKL1034" s="351"/>
      <c r="GKM1034" s="351"/>
      <c r="GKN1034" s="351"/>
      <c r="GKO1034" s="351"/>
      <c r="GKP1034" s="351"/>
      <c r="GKQ1034" s="351"/>
      <c r="GKR1034" s="351"/>
      <c r="GKS1034" s="351"/>
      <c r="GKT1034" s="351"/>
      <c r="GKU1034" s="351"/>
      <c r="GKV1034" s="351"/>
      <c r="GKW1034" s="351"/>
      <c r="GKX1034" s="351"/>
      <c r="GKY1034" s="351"/>
      <c r="GKZ1034" s="351"/>
      <c r="GLA1034" s="351"/>
      <c r="GLB1034" s="351"/>
      <c r="GLC1034" s="351"/>
      <c r="GLD1034" s="351"/>
      <c r="GLE1034" s="351"/>
      <c r="GLF1034" s="351"/>
      <c r="GLG1034" s="351"/>
      <c r="GLH1034" s="351"/>
      <c r="GLI1034" s="351"/>
      <c r="GLJ1034" s="351"/>
      <c r="GLK1034" s="351"/>
      <c r="GLL1034" s="351"/>
      <c r="GLM1034" s="351"/>
      <c r="GLN1034" s="351"/>
      <c r="GLO1034" s="351"/>
      <c r="GLP1034" s="351"/>
      <c r="GLQ1034" s="351"/>
      <c r="GLR1034" s="351"/>
      <c r="GLS1034" s="351"/>
      <c r="GLT1034" s="351"/>
      <c r="GLU1034" s="351"/>
      <c r="GLV1034" s="351"/>
      <c r="GLW1034" s="351"/>
      <c r="GLX1034" s="351"/>
      <c r="GLY1034" s="351"/>
      <c r="GLZ1034" s="351"/>
      <c r="GMA1034" s="351"/>
      <c r="GMB1034" s="351"/>
      <c r="GMC1034" s="351"/>
      <c r="GMD1034" s="351"/>
      <c r="GME1034" s="351"/>
      <c r="GMF1034" s="351"/>
      <c r="GMG1034" s="351"/>
      <c r="GMH1034" s="351"/>
      <c r="GMI1034" s="351"/>
      <c r="GMJ1034" s="351"/>
      <c r="GMK1034" s="351"/>
      <c r="GML1034" s="351"/>
      <c r="GMM1034" s="351"/>
      <c r="GMN1034" s="351"/>
      <c r="GMO1034" s="351"/>
      <c r="GMP1034" s="351"/>
      <c r="GMQ1034" s="351"/>
      <c r="GMR1034" s="351"/>
      <c r="GMS1034" s="351"/>
      <c r="GMT1034" s="351"/>
      <c r="GMU1034" s="351"/>
      <c r="GMV1034" s="351"/>
      <c r="GMW1034" s="351"/>
      <c r="GMX1034" s="351"/>
      <c r="GMY1034" s="351"/>
      <c r="GMZ1034" s="351"/>
      <c r="GNA1034" s="351"/>
      <c r="GNB1034" s="351"/>
      <c r="GNC1034" s="351"/>
      <c r="GND1034" s="351"/>
      <c r="GNE1034" s="351"/>
      <c r="GNF1034" s="351"/>
      <c r="GNG1034" s="351"/>
      <c r="GNH1034" s="351"/>
      <c r="GNI1034" s="351"/>
      <c r="GNJ1034" s="351"/>
      <c r="GNK1034" s="351"/>
      <c r="GNL1034" s="351"/>
      <c r="GNM1034" s="351"/>
      <c r="GNN1034" s="351"/>
      <c r="GNO1034" s="351"/>
      <c r="GNP1034" s="351"/>
      <c r="GNQ1034" s="351"/>
      <c r="GNR1034" s="351"/>
      <c r="GNS1034" s="351"/>
      <c r="GNT1034" s="351"/>
      <c r="GNU1034" s="351"/>
      <c r="GNV1034" s="351"/>
      <c r="GNW1034" s="351"/>
      <c r="GNX1034" s="351"/>
      <c r="GNY1034" s="351"/>
      <c r="GNZ1034" s="351"/>
      <c r="GOA1034" s="351"/>
      <c r="GOB1034" s="351"/>
      <c r="GOC1034" s="351"/>
      <c r="GOD1034" s="351"/>
      <c r="GOE1034" s="351"/>
      <c r="GOF1034" s="351"/>
      <c r="GOG1034" s="351"/>
      <c r="GOH1034" s="351"/>
      <c r="GOI1034" s="351"/>
      <c r="GOJ1034" s="351"/>
      <c r="GOK1034" s="351"/>
      <c r="GOL1034" s="351"/>
      <c r="GOM1034" s="351"/>
      <c r="GON1034" s="351"/>
      <c r="GOO1034" s="351"/>
      <c r="GOP1034" s="351"/>
      <c r="GOQ1034" s="351"/>
      <c r="GOR1034" s="351"/>
      <c r="GOS1034" s="351"/>
      <c r="GOT1034" s="351"/>
      <c r="GOU1034" s="351"/>
      <c r="GOV1034" s="351"/>
      <c r="GOW1034" s="351"/>
      <c r="GOX1034" s="351"/>
      <c r="GOY1034" s="351"/>
      <c r="GOZ1034" s="351"/>
      <c r="GPA1034" s="351"/>
      <c r="GPB1034" s="351"/>
      <c r="GPC1034" s="351"/>
      <c r="GPD1034" s="351"/>
      <c r="GPE1034" s="351"/>
      <c r="GPF1034" s="351"/>
      <c r="GPG1034" s="351"/>
      <c r="GPH1034" s="351"/>
      <c r="GPI1034" s="351"/>
      <c r="GPJ1034" s="351"/>
      <c r="GPK1034" s="351"/>
      <c r="GPL1034" s="351"/>
      <c r="GPM1034" s="351"/>
      <c r="GPN1034" s="351"/>
      <c r="GPO1034" s="351"/>
      <c r="GPP1034" s="351"/>
      <c r="GPQ1034" s="351"/>
      <c r="GPR1034" s="351"/>
      <c r="GPS1034" s="351"/>
      <c r="GPT1034" s="351"/>
      <c r="GPU1034" s="351"/>
      <c r="GPV1034" s="351"/>
      <c r="GPW1034" s="351"/>
      <c r="GPX1034" s="351"/>
      <c r="GPY1034" s="351"/>
      <c r="GPZ1034" s="351"/>
      <c r="GQA1034" s="351"/>
      <c r="GQB1034" s="351"/>
      <c r="GQC1034" s="351"/>
      <c r="GQD1034" s="351"/>
      <c r="GQE1034" s="351"/>
      <c r="GQF1034" s="351"/>
      <c r="GQG1034" s="351"/>
      <c r="GQH1034" s="351"/>
      <c r="GQI1034" s="351"/>
      <c r="GQJ1034" s="351"/>
      <c r="GQK1034" s="351"/>
      <c r="GQL1034" s="351"/>
      <c r="GQM1034" s="351"/>
      <c r="GQN1034" s="351"/>
      <c r="GQO1034" s="351"/>
      <c r="GQP1034" s="351"/>
      <c r="GQQ1034" s="351"/>
      <c r="GQR1034" s="351"/>
      <c r="GQS1034" s="351"/>
      <c r="GQT1034" s="351"/>
      <c r="GQU1034" s="351"/>
      <c r="GQV1034" s="351"/>
      <c r="GQW1034" s="351"/>
      <c r="GQX1034" s="351"/>
      <c r="GQY1034" s="351"/>
      <c r="GQZ1034" s="351"/>
      <c r="GRA1034" s="351"/>
      <c r="GRB1034" s="351"/>
      <c r="GRC1034" s="351"/>
      <c r="GRD1034" s="351"/>
      <c r="GRE1034" s="351"/>
      <c r="GRF1034" s="351"/>
      <c r="GRG1034" s="351"/>
      <c r="GRH1034" s="351"/>
      <c r="GRI1034" s="351"/>
      <c r="GRJ1034" s="351"/>
      <c r="GRK1034" s="351"/>
      <c r="GRL1034" s="351"/>
      <c r="GRM1034" s="351"/>
      <c r="GRN1034" s="351"/>
      <c r="GRO1034" s="351"/>
      <c r="GRP1034" s="351"/>
      <c r="GRQ1034" s="351"/>
      <c r="GRR1034" s="351"/>
      <c r="GRS1034" s="351"/>
      <c r="GRT1034" s="351"/>
      <c r="GRU1034" s="351"/>
      <c r="GRV1034" s="351"/>
      <c r="GRW1034" s="351"/>
      <c r="GRX1034" s="351"/>
      <c r="GRY1034" s="351"/>
      <c r="GRZ1034" s="351"/>
      <c r="GSA1034" s="351"/>
      <c r="GSB1034" s="351"/>
      <c r="GSC1034" s="351"/>
      <c r="GSD1034" s="351"/>
      <c r="GSE1034" s="351"/>
      <c r="GSF1034" s="351"/>
      <c r="GSG1034" s="351"/>
      <c r="GSH1034" s="351"/>
      <c r="GSI1034" s="351"/>
      <c r="GSJ1034" s="351"/>
      <c r="GSK1034" s="351"/>
      <c r="GSL1034" s="351"/>
      <c r="GSM1034" s="351"/>
      <c r="GSN1034" s="351"/>
      <c r="GSO1034" s="351"/>
      <c r="GSP1034" s="351"/>
      <c r="GSQ1034" s="351"/>
      <c r="GSR1034" s="351"/>
      <c r="GSS1034" s="351"/>
      <c r="GST1034" s="351"/>
      <c r="GSU1034" s="351"/>
      <c r="GSV1034" s="351"/>
      <c r="GSW1034" s="351"/>
      <c r="GSX1034" s="351"/>
      <c r="GSY1034" s="351"/>
      <c r="GSZ1034" s="351"/>
      <c r="GTA1034" s="351"/>
      <c r="GTB1034" s="351"/>
      <c r="GTC1034" s="351"/>
      <c r="GTD1034" s="351"/>
      <c r="GTE1034" s="351"/>
      <c r="GTF1034" s="351"/>
      <c r="GTG1034" s="351"/>
      <c r="GTH1034" s="351"/>
      <c r="GTI1034" s="351"/>
      <c r="GTJ1034" s="351"/>
      <c r="GTK1034" s="351"/>
      <c r="GTL1034" s="351"/>
      <c r="GTM1034" s="351"/>
      <c r="GTN1034" s="351"/>
      <c r="GTO1034" s="351"/>
      <c r="GTP1034" s="351"/>
      <c r="GTQ1034" s="351"/>
      <c r="GTR1034" s="351"/>
      <c r="GTS1034" s="351"/>
      <c r="GTT1034" s="351"/>
      <c r="GTU1034" s="351"/>
      <c r="GTV1034" s="351"/>
      <c r="GTW1034" s="351"/>
      <c r="GTX1034" s="351"/>
      <c r="GTY1034" s="351"/>
      <c r="GTZ1034" s="351"/>
      <c r="GUA1034" s="351"/>
      <c r="GUB1034" s="351"/>
      <c r="GUC1034" s="351"/>
      <c r="GUD1034" s="351"/>
      <c r="GUE1034" s="351"/>
      <c r="GUF1034" s="351"/>
      <c r="GUG1034" s="351"/>
      <c r="GUH1034" s="351"/>
      <c r="GUI1034" s="351"/>
      <c r="GUJ1034" s="351"/>
      <c r="GUK1034" s="351"/>
      <c r="GUL1034" s="351"/>
      <c r="GUM1034" s="351"/>
      <c r="GUN1034" s="351"/>
      <c r="GUO1034" s="351"/>
      <c r="GUP1034" s="351"/>
      <c r="GUQ1034" s="351"/>
      <c r="GUR1034" s="351"/>
      <c r="GUS1034" s="351"/>
      <c r="GUT1034" s="351"/>
      <c r="GUU1034" s="351"/>
      <c r="GUV1034" s="351"/>
      <c r="GUW1034" s="351"/>
      <c r="GUX1034" s="351"/>
      <c r="GUY1034" s="351"/>
      <c r="GUZ1034" s="351"/>
      <c r="GVA1034" s="351"/>
      <c r="GVB1034" s="351"/>
      <c r="GVC1034" s="351"/>
      <c r="GVD1034" s="351"/>
      <c r="GVE1034" s="351"/>
      <c r="GVF1034" s="351"/>
      <c r="GVG1034" s="351"/>
      <c r="GVH1034" s="351"/>
      <c r="GVI1034" s="351"/>
      <c r="GVJ1034" s="351"/>
      <c r="GVK1034" s="351"/>
      <c r="GVL1034" s="351"/>
      <c r="GVM1034" s="351"/>
      <c r="GVN1034" s="351"/>
      <c r="GVO1034" s="351"/>
      <c r="GVP1034" s="351"/>
      <c r="GVQ1034" s="351"/>
      <c r="GVR1034" s="351"/>
      <c r="GVS1034" s="351"/>
      <c r="GVT1034" s="351"/>
      <c r="GVU1034" s="351"/>
      <c r="GVV1034" s="351"/>
      <c r="GVW1034" s="351"/>
      <c r="GVX1034" s="351"/>
      <c r="GVY1034" s="351"/>
      <c r="GVZ1034" s="351"/>
      <c r="GWA1034" s="351"/>
      <c r="GWB1034" s="351"/>
      <c r="GWC1034" s="351"/>
      <c r="GWD1034" s="351"/>
      <c r="GWE1034" s="351"/>
      <c r="GWF1034" s="351"/>
      <c r="GWG1034" s="351"/>
      <c r="GWH1034" s="351"/>
      <c r="GWI1034" s="351"/>
      <c r="GWJ1034" s="351"/>
      <c r="GWK1034" s="351"/>
      <c r="GWL1034" s="351"/>
      <c r="GWM1034" s="351"/>
      <c r="GWN1034" s="351"/>
      <c r="GWO1034" s="351"/>
      <c r="GWP1034" s="351"/>
      <c r="GWQ1034" s="351"/>
      <c r="GWR1034" s="351"/>
      <c r="GWS1034" s="351"/>
      <c r="GWT1034" s="351"/>
      <c r="GWU1034" s="351"/>
      <c r="GWV1034" s="351"/>
      <c r="GWW1034" s="351"/>
      <c r="GWX1034" s="351"/>
      <c r="GWY1034" s="351"/>
      <c r="GWZ1034" s="351"/>
      <c r="GXA1034" s="351"/>
      <c r="GXB1034" s="351"/>
      <c r="GXC1034" s="351"/>
      <c r="GXD1034" s="351"/>
      <c r="GXE1034" s="351"/>
      <c r="GXF1034" s="351"/>
      <c r="GXG1034" s="351"/>
      <c r="GXH1034" s="351"/>
      <c r="GXI1034" s="351"/>
      <c r="GXJ1034" s="351"/>
      <c r="GXK1034" s="351"/>
      <c r="GXL1034" s="351"/>
      <c r="GXM1034" s="351"/>
      <c r="GXN1034" s="351"/>
      <c r="GXO1034" s="351"/>
      <c r="GXP1034" s="351"/>
      <c r="GXQ1034" s="351"/>
      <c r="GXR1034" s="351"/>
      <c r="GXS1034" s="351"/>
      <c r="GXT1034" s="351"/>
      <c r="GXU1034" s="351"/>
      <c r="GXV1034" s="351"/>
      <c r="GXW1034" s="351"/>
      <c r="GXX1034" s="351"/>
      <c r="GXY1034" s="351"/>
      <c r="GXZ1034" s="351"/>
      <c r="GYA1034" s="351"/>
      <c r="GYB1034" s="351"/>
      <c r="GYC1034" s="351"/>
      <c r="GYD1034" s="351"/>
      <c r="GYE1034" s="351"/>
      <c r="GYF1034" s="351"/>
      <c r="GYG1034" s="351"/>
      <c r="GYH1034" s="351"/>
      <c r="GYI1034" s="351"/>
      <c r="GYJ1034" s="351"/>
      <c r="GYK1034" s="351"/>
      <c r="GYL1034" s="351"/>
      <c r="GYM1034" s="351"/>
      <c r="GYN1034" s="351"/>
      <c r="GYO1034" s="351"/>
      <c r="GYP1034" s="351"/>
      <c r="GYQ1034" s="351"/>
      <c r="GYR1034" s="351"/>
      <c r="GYS1034" s="351"/>
      <c r="GYT1034" s="351"/>
      <c r="GYU1034" s="351"/>
      <c r="GYV1034" s="351"/>
      <c r="GYW1034" s="351"/>
      <c r="GYX1034" s="351"/>
      <c r="GYY1034" s="351"/>
      <c r="GYZ1034" s="351"/>
      <c r="GZA1034" s="351"/>
      <c r="GZB1034" s="351"/>
      <c r="GZC1034" s="351"/>
      <c r="GZD1034" s="351"/>
      <c r="GZE1034" s="351"/>
      <c r="GZF1034" s="351"/>
      <c r="GZG1034" s="351"/>
      <c r="GZH1034" s="351"/>
      <c r="GZI1034" s="351"/>
      <c r="GZJ1034" s="351"/>
      <c r="GZK1034" s="351"/>
      <c r="GZL1034" s="351"/>
      <c r="GZM1034" s="351"/>
      <c r="GZN1034" s="351"/>
      <c r="GZO1034" s="351"/>
      <c r="GZP1034" s="351"/>
      <c r="GZQ1034" s="351"/>
      <c r="GZR1034" s="351"/>
      <c r="GZS1034" s="351"/>
      <c r="GZT1034" s="351"/>
      <c r="GZU1034" s="351"/>
      <c r="GZV1034" s="351"/>
      <c r="GZW1034" s="351"/>
      <c r="GZX1034" s="351"/>
      <c r="GZY1034" s="351"/>
      <c r="GZZ1034" s="351"/>
      <c r="HAA1034" s="351"/>
      <c r="HAB1034" s="351"/>
      <c r="HAC1034" s="351"/>
      <c r="HAD1034" s="351"/>
      <c r="HAE1034" s="351"/>
      <c r="HAF1034" s="351"/>
      <c r="HAG1034" s="351"/>
      <c r="HAH1034" s="351"/>
      <c r="HAI1034" s="351"/>
      <c r="HAJ1034" s="351"/>
      <c r="HAK1034" s="351"/>
      <c r="HAL1034" s="351"/>
      <c r="HAM1034" s="351"/>
      <c r="HAN1034" s="351"/>
      <c r="HAO1034" s="351"/>
      <c r="HAP1034" s="351"/>
      <c r="HAQ1034" s="351"/>
      <c r="HAR1034" s="351"/>
      <c r="HAS1034" s="351"/>
      <c r="HAT1034" s="351"/>
      <c r="HAU1034" s="351"/>
      <c r="HAV1034" s="351"/>
      <c r="HAW1034" s="351"/>
      <c r="HAX1034" s="351"/>
      <c r="HAY1034" s="351"/>
      <c r="HAZ1034" s="351"/>
      <c r="HBA1034" s="351"/>
      <c r="HBB1034" s="351"/>
      <c r="HBC1034" s="351"/>
      <c r="HBD1034" s="351"/>
      <c r="HBE1034" s="351"/>
      <c r="HBF1034" s="351"/>
      <c r="HBG1034" s="351"/>
      <c r="HBH1034" s="351"/>
      <c r="HBI1034" s="351"/>
      <c r="HBJ1034" s="351"/>
      <c r="HBK1034" s="351"/>
      <c r="HBL1034" s="351"/>
      <c r="HBM1034" s="351"/>
      <c r="HBN1034" s="351"/>
      <c r="HBO1034" s="351"/>
      <c r="HBP1034" s="351"/>
      <c r="HBQ1034" s="351"/>
      <c r="HBR1034" s="351"/>
      <c r="HBS1034" s="351"/>
      <c r="HBT1034" s="351"/>
      <c r="HBU1034" s="351"/>
      <c r="HBV1034" s="351"/>
      <c r="HBW1034" s="351"/>
      <c r="HBX1034" s="351"/>
      <c r="HBY1034" s="351"/>
      <c r="HBZ1034" s="351"/>
      <c r="HCA1034" s="351"/>
      <c r="HCB1034" s="351"/>
      <c r="HCC1034" s="351"/>
      <c r="HCD1034" s="351"/>
      <c r="HCE1034" s="351"/>
      <c r="HCF1034" s="351"/>
      <c r="HCG1034" s="351"/>
      <c r="HCH1034" s="351"/>
      <c r="HCI1034" s="351"/>
      <c r="HCJ1034" s="351"/>
      <c r="HCK1034" s="351"/>
      <c r="HCL1034" s="351"/>
      <c r="HCM1034" s="351"/>
      <c r="HCN1034" s="351"/>
      <c r="HCO1034" s="351"/>
      <c r="HCP1034" s="351"/>
      <c r="HCQ1034" s="351"/>
      <c r="HCR1034" s="351"/>
      <c r="HCS1034" s="351"/>
      <c r="HCT1034" s="351"/>
      <c r="HCU1034" s="351"/>
      <c r="HCV1034" s="351"/>
      <c r="HCW1034" s="351"/>
      <c r="HCX1034" s="351"/>
      <c r="HCY1034" s="351"/>
      <c r="HCZ1034" s="351"/>
      <c r="HDA1034" s="351"/>
      <c r="HDB1034" s="351"/>
      <c r="HDC1034" s="351"/>
      <c r="HDD1034" s="351"/>
      <c r="HDE1034" s="351"/>
      <c r="HDF1034" s="351"/>
      <c r="HDG1034" s="351"/>
      <c r="HDH1034" s="351"/>
      <c r="HDI1034" s="351"/>
      <c r="HDJ1034" s="351"/>
      <c r="HDK1034" s="351"/>
      <c r="HDL1034" s="351"/>
      <c r="HDM1034" s="351"/>
      <c r="HDN1034" s="351"/>
      <c r="HDO1034" s="351"/>
      <c r="HDP1034" s="351"/>
      <c r="HDQ1034" s="351"/>
      <c r="HDR1034" s="351"/>
      <c r="HDS1034" s="351"/>
      <c r="HDT1034" s="351"/>
      <c r="HDU1034" s="351"/>
      <c r="HDV1034" s="351"/>
      <c r="HDW1034" s="351"/>
      <c r="HDX1034" s="351"/>
      <c r="HDY1034" s="351"/>
      <c r="HDZ1034" s="351"/>
      <c r="HEA1034" s="351"/>
      <c r="HEB1034" s="351"/>
      <c r="HEC1034" s="351"/>
      <c r="HED1034" s="351"/>
      <c r="HEE1034" s="351"/>
      <c r="HEF1034" s="351"/>
      <c r="HEG1034" s="351"/>
      <c r="HEH1034" s="351"/>
      <c r="HEI1034" s="351"/>
      <c r="HEJ1034" s="351"/>
      <c r="HEK1034" s="351"/>
      <c r="HEL1034" s="351"/>
      <c r="HEM1034" s="351"/>
      <c r="HEN1034" s="351"/>
      <c r="HEO1034" s="351"/>
      <c r="HEP1034" s="351"/>
      <c r="HEQ1034" s="351"/>
      <c r="HER1034" s="351"/>
      <c r="HES1034" s="351"/>
      <c r="HET1034" s="351"/>
      <c r="HEU1034" s="351"/>
      <c r="HEV1034" s="351"/>
      <c r="HEW1034" s="351"/>
      <c r="HEX1034" s="351"/>
      <c r="HEY1034" s="351"/>
      <c r="HEZ1034" s="351"/>
      <c r="HFA1034" s="351"/>
      <c r="HFB1034" s="351"/>
      <c r="HFC1034" s="351"/>
      <c r="HFD1034" s="351"/>
      <c r="HFE1034" s="351"/>
      <c r="HFF1034" s="351"/>
      <c r="HFG1034" s="351"/>
      <c r="HFH1034" s="351"/>
      <c r="HFI1034" s="351"/>
      <c r="HFJ1034" s="351"/>
      <c r="HFK1034" s="351"/>
      <c r="HFL1034" s="351"/>
      <c r="HFM1034" s="351"/>
      <c r="HFN1034" s="351"/>
      <c r="HFO1034" s="351"/>
      <c r="HFP1034" s="351"/>
      <c r="HFQ1034" s="351"/>
      <c r="HFR1034" s="351"/>
      <c r="HFS1034" s="351"/>
      <c r="HFT1034" s="351"/>
      <c r="HFU1034" s="351"/>
      <c r="HFV1034" s="351"/>
      <c r="HFW1034" s="351"/>
      <c r="HFX1034" s="351"/>
      <c r="HFY1034" s="351"/>
      <c r="HFZ1034" s="351"/>
      <c r="HGA1034" s="351"/>
      <c r="HGB1034" s="351"/>
      <c r="HGC1034" s="351"/>
      <c r="HGD1034" s="351"/>
      <c r="HGE1034" s="351"/>
      <c r="HGF1034" s="351"/>
      <c r="HGG1034" s="351"/>
      <c r="HGH1034" s="351"/>
      <c r="HGI1034" s="351"/>
      <c r="HGJ1034" s="351"/>
      <c r="HGK1034" s="351"/>
      <c r="HGL1034" s="351"/>
      <c r="HGM1034" s="351"/>
      <c r="HGN1034" s="351"/>
      <c r="HGO1034" s="351"/>
      <c r="HGP1034" s="351"/>
      <c r="HGQ1034" s="351"/>
      <c r="HGR1034" s="351"/>
      <c r="HGS1034" s="351"/>
      <c r="HGT1034" s="351"/>
      <c r="HGU1034" s="351"/>
      <c r="HGV1034" s="351"/>
      <c r="HGW1034" s="351"/>
      <c r="HGX1034" s="351"/>
      <c r="HGY1034" s="351"/>
      <c r="HGZ1034" s="351"/>
      <c r="HHA1034" s="351"/>
      <c r="HHB1034" s="351"/>
      <c r="HHC1034" s="351"/>
      <c r="HHD1034" s="351"/>
      <c r="HHE1034" s="351"/>
      <c r="HHF1034" s="351"/>
      <c r="HHG1034" s="351"/>
      <c r="HHH1034" s="351"/>
      <c r="HHI1034" s="351"/>
      <c r="HHJ1034" s="351"/>
      <c r="HHK1034" s="351"/>
      <c r="HHL1034" s="351"/>
      <c r="HHM1034" s="351"/>
      <c r="HHN1034" s="351"/>
      <c r="HHO1034" s="351"/>
      <c r="HHP1034" s="351"/>
      <c r="HHQ1034" s="351"/>
      <c r="HHR1034" s="351"/>
      <c r="HHS1034" s="351"/>
      <c r="HHT1034" s="351"/>
      <c r="HHU1034" s="351"/>
      <c r="HHV1034" s="351"/>
      <c r="HHW1034" s="351"/>
      <c r="HHX1034" s="351"/>
      <c r="HHY1034" s="351"/>
      <c r="HHZ1034" s="351"/>
      <c r="HIA1034" s="351"/>
      <c r="HIB1034" s="351"/>
      <c r="HIC1034" s="351"/>
      <c r="HID1034" s="351"/>
      <c r="HIE1034" s="351"/>
      <c r="HIF1034" s="351"/>
      <c r="HIG1034" s="351"/>
      <c r="HIH1034" s="351"/>
      <c r="HII1034" s="351"/>
      <c r="HIJ1034" s="351"/>
      <c r="HIK1034" s="351"/>
      <c r="HIL1034" s="351"/>
      <c r="HIM1034" s="351"/>
      <c r="HIN1034" s="351"/>
      <c r="HIO1034" s="351"/>
      <c r="HIP1034" s="351"/>
      <c r="HIQ1034" s="351"/>
      <c r="HIR1034" s="351"/>
      <c r="HIS1034" s="351"/>
      <c r="HIT1034" s="351"/>
      <c r="HIU1034" s="351"/>
      <c r="HIV1034" s="351"/>
      <c r="HIW1034" s="351"/>
      <c r="HIX1034" s="351"/>
      <c r="HIY1034" s="351"/>
      <c r="HIZ1034" s="351"/>
      <c r="HJA1034" s="351"/>
      <c r="HJB1034" s="351"/>
      <c r="HJC1034" s="351"/>
      <c r="HJD1034" s="351"/>
      <c r="HJE1034" s="351"/>
      <c r="HJF1034" s="351"/>
      <c r="HJG1034" s="351"/>
      <c r="HJH1034" s="351"/>
      <c r="HJI1034" s="351"/>
      <c r="HJJ1034" s="351"/>
      <c r="HJK1034" s="351"/>
      <c r="HJL1034" s="351"/>
      <c r="HJM1034" s="351"/>
      <c r="HJN1034" s="351"/>
      <c r="HJO1034" s="351"/>
      <c r="HJP1034" s="351"/>
      <c r="HJQ1034" s="351"/>
      <c r="HJR1034" s="351"/>
      <c r="HJS1034" s="351"/>
      <c r="HJT1034" s="351"/>
      <c r="HJU1034" s="351"/>
      <c r="HJV1034" s="351"/>
      <c r="HJW1034" s="351"/>
      <c r="HJX1034" s="351"/>
      <c r="HJY1034" s="351"/>
      <c r="HJZ1034" s="351"/>
      <c r="HKA1034" s="351"/>
      <c r="HKB1034" s="351"/>
      <c r="HKC1034" s="351"/>
      <c r="HKD1034" s="351"/>
      <c r="HKE1034" s="351"/>
      <c r="HKF1034" s="351"/>
      <c r="HKG1034" s="351"/>
      <c r="HKH1034" s="351"/>
      <c r="HKI1034" s="351"/>
      <c r="HKJ1034" s="351"/>
      <c r="HKK1034" s="351"/>
      <c r="HKL1034" s="351"/>
      <c r="HKM1034" s="351"/>
      <c r="HKN1034" s="351"/>
      <c r="HKO1034" s="351"/>
      <c r="HKP1034" s="351"/>
      <c r="HKQ1034" s="351"/>
      <c r="HKR1034" s="351"/>
      <c r="HKS1034" s="351"/>
      <c r="HKT1034" s="351"/>
      <c r="HKU1034" s="351"/>
      <c r="HKV1034" s="351"/>
      <c r="HKW1034" s="351"/>
      <c r="HKX1034" s="351"/>
      <c r="HKY1034" s="351"/>
      <c r="HKZ1034" s="351"/>
      <c r="HLA1034" s="351"/>
      <c r="HLB1034" s="351"/>
      <c r="HLC1034" s="351"/>
      <c r="HLD1034" s="351"/>
      <c r="HLE1034" s="351"/>
      <c r="HLF1034" s="351"/>
      <c r="HLG1034" s="351"/>
      <c r="HLH1034" s="351"/>
      <c r="HLI1034" s="351"/>
      <c r="HLJ1034" s="351"/>
      <c r="HLK1034" s="351"/>
      <c r="HLL1034" s="351"/>
      <c r="HLM1034" s="351"/>
      <c r="HLN1034" s="351"/>
      <c r="HLO1034" s="351"/>
      <c r="HLP1034" s="351"/>
      <c r="HLQ1034" s="351"/>
      <c r="HLR1034" s="351"/>
      <c r="HLS1034" s="351"/>
      <c r="HLT1034" s="351"/>
      <c r="HLU1034" s="351"/>
      <c r="HLV1034" s="351"/>
      <c r="HLW1034" s="351"/>
      <c r="HLX1034" s="351"/>
      <c r="HLY1034" s="351"/>
      <c r="HLZ1034" s="351"/>
      <c r="HMA1034" s="351"/>
      <c r="HMB1034" s="351"/>
      <c r="HMC1034" s="351"/>
      <c r="HMD1034" s="351"/>
      <c r="HME1034" s="351"/>
      <c r="HMF1034" s="351"/>
      <c r="HMG1034" s="351"/>
      <c r="HMH1034" s="351"/>
      <c r="HMI1034" s="351"/>
      <c r="HMJ1034" s="351"/>
      <c r="HMK1034" s="351"/>
      <c r="HML1034" s="351"/>
      <c r="HMM1034" s="351"/>
      <c r="HMN1034" s="351"/>
      <c r="HMO1034" s="351"/>
      <c r="HMP1034" s="351"/>
      <c r="HMQ1034" s="351"/>
      <c r="HMR1034" s="351"/>
      <c r="HMS1034" s="351"/>
      <c r="HMT1034" s="351"/>
      <c r="HMU1034" s="351"/>
      <c r="HMV1034" s="351"/>
      <c r="HMW1034" s="351"/>
      <c r="HMX1034" s="351"/>
      <c r="HMY1034" s="351"/>
      <c r="HMZ1034" s="351"/>
      <c r="HNA1034" s="351"/>
      <c r="HNB1034" s="351"/>
      <c r="HNC1034" s="351"/>
      <c r="HND1034" s="351"/>
      <c r="HNE1034" s="351"/>
      <c r="HNF1034" s="351"/>
      <c r="HNG1034" s="351"/>
      <c r="HNH1034" s="351"/>
      <c r="HNI1034" s="351"/>
      <c r="HNJ1034" s="351"/>
      <c r="HNK1034" s="351"/>
      <c r="HNL1034" s="351"/>
      <c r="HNM1034" s="351"/>
      <c r="HNN1034" s="351"/>
      <c r="HNO1034" s="351"/>
      <c r="HNP1034" s="351"/>
      <c r="HNQ1034" s="351"/>
      <c r="HNR1034" s="351"/>
      <c r="HNS1034" s="351"/>
      <c r="HNT1034" s="351"/>
      <c r="HNU1034" s="351"/>
      <c r="HNV1034" s="351"/>
      <c r="HNW1034" s="351"/>
      <c r="HNX1034" s="351"/>
      <c r="HNY1034" s="351"/>
      <c r="HNZ1034" s="351"/>
      <c r="HOA1034" s="351"/>
      <c r="HOB1034" s="351"/>
      <c r="HOC1034" s="351"/>
      <c r="HOD1034" s="351"/>
      <c r="HOE1034" s="351"/>
      <c r="HOF1034" s="351"/>
      <c r="HOG1034" s="351"/>
      <c r="HOH1034" s="351"/>
      <c r="HOI1034" s="351"/>
      <c r="HOJ1034" s="351"/>
      <c r="HOK1034" s="351"/>
      <c r="HOL1034" s="351"/>
      <c r="HOM1034" s="351"/>
      <c r="HON1034" s="351"/>
      <c r="HOO1034" s="351"/>
      <c r="HOP1034" s="351"/>
      <c r="HOQ1034" s="351"/>
      <c r="HOR1034" s="351"/>
      <c r="HOS1034" s="351"/>
      <c r="HOT1034" s="351"/>
      <c r="HOU1034" s="351"/>
      <c r="HOV1034" s="351"/>
      <c r="HOW1034" s="351"/>
      <c r="HOX1034" s="351"/>
      <c r="HOY1034" s="351"/>
      <c r="HOZ1034" s="351"/>
      <c r="HPA1034" s="351"/>
      <c r="HPB1034" s="351"/>
      <c r="HPC1034" s="351"/>
      <c r="HPD1034" s="351"/>
      <c r="HPE1034" s="351"/>
      <c r="HPF1034" s="351"/>
      <c r="HPG1034" s="351"/>
      <c r="HPH1034" s="351"/>
      <c r="HPI1034" s="351"/>
      <c r="HPJ1034" s="351"/>
      <c r="HPK1034" s="351"/>
      <c r="HPL1034" s="351"/>
      <c r="HPM1034" s="351"/>
      <c r="HPN1034" s="351"/>
      <c r="HPO1034" s="351"/>
      <c r="HPP1034" s="351"/>
      <c r="HPQ1034" s="351"/>
      <c r="HPR1034" s="351"/>
      <c r="HPS1034" s="351"/>
      <c r="HPT1034" s="351"/>
      <c r="HPU1034" s="351"/>
      <c r="HPV1034" s="351"/>
      <c r="HPW1034" s="351"/>
      <c r="HPX1034" s="351"/>
      <c r="HPY1034" s="351"/>
      <c r="HPZ1034" s="351"/>
      <c r="HQA1034" s="351"/>
      <c r="HQB1034" s="351"/>
      <c r="HQC1034" s="351"/>
      <c r="HQD1034" s="351"/>
      <c r="HQE1034" s="351"/>
      <c r="HQF1034" s="351"/>
      <c r="HQG1034" s="351"/>
      <c r="HQH1034" s="351"/>
      <c r="HQI1034" s="351"/>
      <c r="HQJ1034" s="351"/>
      <c r="HQK1034" s="351"/>
      <c r="HQL1034" s="351"/>
      <c r="HQM1034" s="351"/>
      <c r="HQN1034" s="351"/>
      <c r="HQO1034" s="351"/>
      <c r="HQP1034" s="351"/>
      <c r="HQQ1034" s="351"/>
      <c r="HQR1034" s="351"/>
      <c r="HQS1034" s="351"/>
      <c r="HQT1034" s="351"/>
      <c r="HQU1034" s="351"/>
      <c r="HQV1034" s="351"/>
      <c r="HQW1034" s="351"/>
      <c r="HQX1034" s="351"/>
      <c r="HQY1034" s="351"/>
      <c r="HQZ1034" s="351"/>
      <c r="HRA1034" s="351"/>
      <c r="HRB1034" s="351"/>
      <c r="HRC1034" s="351"/>
      <c r="HRD1034" s="351"/>
      <c r="HRE1034" s="351"/>
      <c r="HRF1034" s="351"/>
      <c r="HRG1034" s="351"/>
      <c r="HRH1034" s="351"/>
      <c r="HRI1034" s="351"/>
      <c r="HRJ1034" s="351"/>
      <c r="HRK1034" s="351"/>
      <c r="HRL1034" s="351"/>
      <c r="HRM1034" s="351"/>
      <c r="HRN1034" s="351"/>
      <c r="HRO1034" s="351"/>
      <c r="HRP1034" s="351"/>
      <c r="HRQ1034" s="351"/>
      <c r="HRR1034" s="351"/>
      <c r="HRS1034" s="351"/>
      <c r="HRT1034" s="351"/>
      <c r="HRU1034" s="351"/>
      <c r="HRV1034" s="351"/>
      <c r="HRW1034" s="351"/>
      <c r="HRX1034" s="351"/>
      <c r="HRY1034" s="351"/>
      <c r="HRZ1034" s="351"/>
      <c r="HSA1034" s="351"/>
      <c r="HSB1034" s="351"/>
      <c r="HSC1034" s="351"/>
      <c r="HSD1034" s="351"/>
      <c r="HSE1034" s="351"/>
      <c r="HSF1034" s="351"/>
      <c r="HSG1034" s="351"/>
      <c r="HSH1034" s="351"/>
      <c r="HSI1034" s="351"/>
      <c r="HSJ1034" s="351"/>
      <c r="HSK1034" s="351"/>
      <c r="HSL1034" s="351"/>
      <c r="HSM1034" s="351"/>
      <c r="HSN1034" s="351"/>
      <c r="HSO1034" s="351"/>
      <c r="HSP1034" s="351"/>
      <c r="HSQ1034" s="351"/>
      <c r="HSR1034" s="351"/>
      <c r="HSS1034" s="351"/>
      <c r="HST1034" s="351"/>
      <c r="HSU1034" s="351"/>
      <c r="HSV1034" s="351"/>
      <c r="HSW1034" s="351"/>
      <c r="HSX1034" s="351"/>
      <c r="HSY1034" s="351"/>
      <c r="HSZ1034" s="351"/>
      <c r="HTA1034" s="351"/>
      <c r="HTB1034" s="351"/>
      <c r="HTC1034" s="351"/>
      <c r="HTD1034" s="351"/>
      <c r="HTE1034" s="351"/>
      <c r="HTF1034" s="351"/>
      <c r="HTG1034" s="351"/>
      <c r="HTH1034" s="351"/>
      <c r="HTI1034" s="351"/>
      <c r="HTJ1034" s="351"/>
      <c r="HTK1034" s="351"/>
      <c r="HTL1034" s="351"/>
      <c r="HTM1034" s="351"/>
      <c r="HTN1034" s="351"/>
      <c r="HTO1034" s="351"/>
      <c r="HTP1034" s="351"/>
      <c r="HTQ1034" s="351"/>
      <c r="HTR1034" s="351"/>
      <c r="HTS1034" s="351"/>
      <c r="HTT1034" s="351"/>
      <c r="HTU1034" s="351"/>
      <c r="HTV1034" s="351"/>
      <c r="HTW1034" s="351"/>
      <c r="HTX1034" s="351"/>
      <c r="HTY1034" s="351"/>
      <c r="HTZ1034" s="351"/>
      <c r="HUA1034" s="351"/>
      <c r="HUB1034" s="351"/>
      <c r="HUC1034" s="351"/>
      <c r="HUD1034" s="351"/>
      <c r="HUE1034" s="351"/>
      <c r="HUF1034" s="351"/>
      <c r="HUG1034" s="351"/>
      <c r="HUH1034" s="351"/>
      <c r="HUI1034" s="351"/>
      <c r="HUJ1034" s="351"/>
      <c r="HUK1034" s="351"/>
      <c r="HUL1034" s="351"/>
      <c r="HUM1034" s="351"/>
      <c r="HUN1034" s="351"/>
      <c r="HUO1034" s="351"/>
      <c r="HUP1034" s="351"/>
      <c r="HUQ1034" s="351"/>
      <c r="HUR1034" s="351"/>
      <c r="HUS1034" s="351"/>
      <c r="HUT1034" s="351"/>
      <c r="HUU1034" s="351"/>
      <c r="HUV1034" s="351"/>
      <c r="HUW1034" s="351"/>
      <c r="HUX1034" s="351"/>
      <c r="HUY1034" s="351"/>
      <c r="HUZ1034" s="351"/>
      <c r="HVA1034" s="351"/>
      <c r="HVB1034" s="351"/>
      <c r="HVC1034" s="351"/>
      <c r="HVD1034" s="351"/>
      <c r="HVE1034" s="351"/>
      <c r="HVF1034" s="351"/>
      <c r="HVG1034" s="351"/>
      <c r="HVH1034" s="351"/>
      <c r="HVI1034" s="351"/>
      <c r="HVJ1034" s="351"/>
      <c r="HVK1034" s="351"/>
      <c r="HVL1034" s="351"/>
      <c r="HVM1034" s="351"/>
      <c r="HVN1034" s="351"/>
      <c r="HVO1034" s="351"/>
      <c r="HVP1034" s="351"/>
      <c r="HVQ1034" s="351"/>
      <c r="HVR1034" s="351"/>
      <c r="HVS1034" s="351"/>
      <c r="HVT1034" s="351"/>
      <c r="HVU1034" s="351"/>
      <c r="HVV1034" s="351"/>
      <c r="HVW1034" s="351"/>
      <c r="HVX1034" s="351"/>
      <c r="HVY1034" s="351"/>
      <c r="HVZ1034" s="351"/>
      <c r="HWA1034" s="351"/>
      <c r="HWB1034" s="351"/>
      <c r="HWC1034" s="351"/>
      <c r="HWD1034" s="351"/>
      <c r="HWE1034" s="351"/>
      <c r="HWF1034" s="351"/>
      <c r="HWG1034" s="351"/>
      <c r="HWH1034" s="351"/>
      <c r="HWI1034" s="351"/>
      <c r="HWJ1034" s="351"/>
      <c r="HWK1034" s="351"/>
      <c r="HWL1034" s="351"/>
      <c r="HWM1034" s="351"/>
      <c r="HWN1034" s="351"/>
      <c r="HWO1034" s="351"/>
      <c r="HWP1034" s="351"/>
      <c r="HWQ1034" s="351"/>
      <c r="HWR1034" s="351"/>
      <c r="HWS1034" s="351"/>
      <c r="HWT1034" s="351"/>
      <c r="HWU1034" s="351"/>
      <c r="HWV1034" s="351"/>
      <c r="HWW1034" s="351"/>
      <c r="HWX1034" s="351"/>
      <c r="HWY1034" s="351"/>
      <c r="HWZ1034" s="351"/>
      <c r="HXA1034" s="351"/>
      <c r="HXB1034" s="351"/>
      <c r="HXC1034" s="351"/>
      <c r="HXD1034" s="351"/>
      <c r="HXE1034" s="351"/>
      <c r="HXF1034" s="351"/>
      <c r="HXG1034" s="351"/>
      <c r="HXH1034" s="351"/>
      <c r="HXI1034" s="351"/>
      <c r="HXJ1034" s="351"/>
      <c r="HXK1034" s="351"/>
      <c r="HXL1034" s="351"/>
      <c r="HXM1034" s="351"/>
      <c r="HXN1034" s="351"/>
      <c r="HXO1034" s="351"/>
      <c r="HXP1034" s="351"/>
      <c r="HXQ1034" s="351"/>
      <c r="HXR1034" s="351"/>
      <c r="HXS1034" s="351"/>
      <c r="HXT1034" s="351"/>
      <c r="HXU1034" s="351"/>
      <c r="HXV1034" s="351"/>
      <c r="HXW1034" s="351"/>
      <c r="HXX1034" s="351"/>
      <c r="HXY1034" s="351"/>
      <c r="HXZ1034" s="351"/>
      <c r="HYA1034" s="351"/>
      <c r="HYB1034" s="351"/>
      <c r="HYC1034" s="351"/>
      <c r="HYD1034" s="351"/>
      <c r="HYE1034" s="351"/>
      <c r="HYF1034" s="351"/>
      <c r="HYG1034" s="351"/>
      <c r="HYH1034" s="351"/>
      <c r="HYI1034" s="351"/>
      <c r="HYJ1034" s="351"/>
      <c r="HYK1034" s="351"/>
      <c r="HYL1034" s="351"/>
      <c r="HYM1034" s="351"/>
      <c r="HYN1034" s="351"/>
      <c r="HYO1034" s="351"/>
      <c r="HYP1034" s="351"/>
      <c r="HYQ1034" s="351"/>
      <c r="HYR1034" s="351"/>
      <c r="HYS1034" s="351"/>
      <c r="HYT1034" s="351"/>
      <c r="HYU1034" s="351"/>
      <c r="HYV1034" s="351"/>
      <c r="HYW1034" s="351"/>
      <c r="HYX1034" s="351"/>
      <c r="HYY1034" s="351"/>
      <c r="HYZ1034" s="351"/>
      <c r="HZA1034" s="351"/>
      <c r="HZB1034" s="351"/>
      <c r="HZC1034" s="351"/>
      <c r="HZD1034" s="351"/>
      <c r="HZE1034" s="351"/>
      <c r="HZF1034" s="351"/>
      <c r="HZG1034" s="351"/>
      <c r="HZH1034" s="351"/>
      <c r="HZI1034" s="351"/>
      <c r="HZJ1034" s="351"/>
      <c r="HZK1034" s="351"/>
      <c r="HZL1034" s="351"/>
      <c r="HZM1034" s="351"/>
      <c r="HZN1034" s="351"/>
      <c r="HZO1034" s="351"/>
      <c r="HZP1034" s="351"/>
      <c r="HZQ1034" s="351"/>
      <c r="HZR1034" s="351"/>
      <c r="HZS1034" s="351"/>
      <c r="HZT1034" s="351"/>
      <c r="HZU1034" s="351"/>
      <c r="HZV1034" s="351"/>
      <c r="HZW1034" s="351"/>
      <c r="HZX1034" s="351"/>
      <c r="HZY1034" s="351"/>
      <c r="HZZ1034" s="351"/>
      <c r="IAA1034" s="351"/>
      <c r="IAB1034" s="351"/>
      <c r="IAC1034" s="351"/>
      <c r="IAD1034" s="351"/>
      <c r="IAE1034" s="351"/>
      <c r="IAF1034" s="351"/>
      <c r="IAG1034" s="351"/>
      <c r="IAH1034" s="351"/>
      <c r="IAI1034" s="351"/>
      <c r="IAJ1034" s="351"/>
      <c r="IAK1034" s="351"/>
      <c r="IAL1034" s="351"/>
      <c r="IAM1034" s="351"/>
      <c r="IAN1034" s="351"/>
      <c r="IAO1034" s="351"/>
      <c r="IAP1034" s="351"/>
      <c r="IAQ1034" s="351"/>
      <c r="IAR1034" s="351"/>
      <c r="IAS1034" s="351"/>
      <c r="IAT1034" s="351"/>
      <c r="IAU1034" s="351"/>
      <c r="IAV1034" s="351"/>
      <c r="IAW1034" s="351"/>
      <c r="IAX1034" s="351"/>
      <c r="IAY1034" s="351"/>
      <c r="IAZ1034" s="351"/>
      <c r="IBA1034" s="351"/>
      <c r="IBB1034" s="351"/>
      <c r="IBC1034" s="351"/>
      <c r="IBD1034" s="351"/>
      <c r="IBE1034" s="351"/>
      <c r="IBF1034" s="351"/>
      <c r="IBG1034" s="351"/>
      <c r="IBH1034" s="351"/>
      <c r="IBI1034" s="351"/>
      <c r="IBJ1034" s="351"/>
      <c r="IBK1034" s="351"/>
      <c r="IBL1034" s="351"/>
      <c r="IBM1034" s="351"/>
      <c r="IBN1034" s="351"/>
      <c r="IBO1034" s="351"/>
      <c r="IBP1034" s="351"/>
      <c r="IBQ1034" s="351"/>
      <c r="IBR1034" s="351"/>
      <c r="IBS1034" s="351"/>
      <c r="IBT1034" s="351"/>
      <c r="IBU1034" s="351"/>
      <c r="IBV1034" s="351"/>
      <c r="IBW1034" s="351"/>
      <c r="IBX1034" s="351"/>
      <c r="IBY1034" s="351"/>
      <c r="IBZ1034" s="351"/>
      <c r="ICA1034" s="351"/>
      <c r="ICB1034" s="351"/>
      <c r="ICC1034" s="351"/>
      <c r="ICD1034" s="351"/>
      <c r="ICE1034" s="351"/>
      <c r="ICF1034" s="351"/>
      <c r="ICG1034" s="351"/>
      <c r="ICH1034" s="351"/>
      <c r="ICI1034" s="351"/>
      <c r="ICJ1034" s="351"/>
      <c r="ICK1034" s="351"/>
      <c r="ICL1034" s="351"/>
      <c r="ICM1034" s="351"/>
      <c r="ICN1034" s="351"/>
      <c r="ICO1034" s="351"/>
      <c r="ICP1034" s="351"/>
      <c r="ICQ1034" s="351"/>
      <c r="ICR1034" s="351"/>
      <c r="ICS1034" s="351"/>
      <c r="ICT1034" s="351"/>
      <c r="ICU1034" s="351"/>
      <c r="ICV1034" s="351"/>
      <c r="ICW1034" s="351"/>
      <c r="ICX1034" s="351"/>
      <c r="ICY1034" s="351"/>
      <c r="ICZ1034" s="351"/>
      <c r="IDA1034" s="351"/>
      <c r="IDB1034" s="351"/>
      <c r="IDC1034" s="351"/>
      <c r="IDD1034" s="351"/>
      <c r="IDE1034" s="351"/>
      <c r="IDF1034" s="351"/>
      <c r="IDG1034" s="351"/>
      <c r="IDH1034" s="351"/>
      <c r="IDI1034" s="351"/>
      <c r="IDJ1034" s="351"/>
      <c r="IDK1034" s="351"/>
      <c r="IDL1034" s="351"/>
      <c r="IDM1034" s="351"/>
      <c r="IDN1034" s="351"/>
      <c r="IDO1034" s="351"/>
      <c r="IDP1034" s="351"/>
      <c r="IDQ1034" s="351"/>
      <c r="IDR1034" s="351"/>
      <c r="IDS1034" s="351"/>
      <c r="IDT1034" s="351"/>
      <c r="IDU1034" s="351"/>
      <c r="IDV1034" s="351"/>
      <c r="IDW1034" s="351"/>
      <c r="IDX1034" s="351"/>
      <c r="IDY1034" s="351"/>
      <c r="IDZ1034" s="351"/>
      <c r="IEA1034" s="351"/>
      <c r="IEB1034" s="351"/>
      <c r="IEC1034" s="351"/>
      <c r="IED1034" s="351"/>
      <c r="IEE1034" s="351"/>
      <c r="IEF1034" s="351"/>
      <c r="IEG1034" s="351"/>
      <c r="IEH1034" s="351"/>
      <c r="IEI1034" s="351"/>
      <c r="IEJ1034" s="351"/>
      <c r="IEK1034" s="351"/>
      <c r="IEL1034" s="351"/>
      <c r="IEM1034" s="351"/>
      <c r="IEN1034" s="351"/>
      <c r="IEO1034" s="351"/>
      <c r="IEP1034" s="351"/>
      <c r="IEQ1034" s="351"/>
      <c r="IER1034" s="351"/>
      <c r="IES1034" s="351"/>
      <c r="IET1034" s="351"/>
      <c r="IEU1034" s="351"/>
      <c r="IEV1034" s="351"/>
      <c r="IEW1034" s="351"/>
      <c r="IEX1034" s="351"/>
      <c r="IEY1034" s="351"/>
      <c r="IEZ1034" s="351"/>
      <c r="IFA1034" s="351"/>
      <c r="IFB1034" s="351"/>
      <c r="IFC1034" s="351"/>
      <c r="IFD1034" s="351"/>
      <c r="IFE1034" s="351"/>
      <c r="IFF1034" s="351"/>
      <c r="IFG1034" s="351"/>
      <c r="IFH1034" s="351"/>
      <c r="IFI1034" s="351"/>
      <c r="IFJ1034" s="351"/>
      <c r="IFK1034" s="351"/>
      <c r="IFL1034" s="351"/>
      <c r="IFM1034" s="351"/>
      <c r="IFN1034" s="351"/>
      <c r="IFO1034" s="351"/>
      <c r="IFP1034" s="351"/>
      <c r="IFQ1034" s="351"/>
      <c r="IFR1034" s="351"/>
      <c r="IFS1034" s="351"/>
      <c r="IFT1034" s="351"/>
      <c r="IFU1034" s="351"/>
      <c r="IFV1034" s="351"/>
      <c r="IFW1034" s="351"/>
      <c r="IFX1034" s="351"/>
      <c r="IFY1034" s="351"/>
      <c r="IFZ1034" s="351"/>
      <c r="IGA1034" s="351"/>
      <c r="IGB1034" s="351"/>
      <c r="IGC1034" s="351"/>
      <c r="IGD1034" s="351"/>
      <c r="IGE1034" s="351"/>
      <c r="IGF1034" s="351"/>
      <c r="IGG1034" s="351"/>
      <c r="IGH1034" s="351"/>
      <c r="IGI1034" s="351"/>
      <c r="IGJ1034" s="351"/>
      <c r="IGK1034" s="351"/>
      <c r="IGL1034" s="351"/>
      <c r="IGM1034" s="351"/>
      <c r="IGN1034" s="351"/>
      <c r="IGO1034" s="351"/>
      <c r="IGP1034" s="351"/>
      <c r="IGQ1034" s="351"/>
      <c r="IGR1034" s="351"/>
      <c r="IGS1034" s="351"/>
      <c r="IGT1034" s="351"/>
      <c r="IGU1034" s="351"/>
      <c r="IGV1034" s="351"/>
      <c r="IGW1034" s="351"/>
      <c r="IGX1034" s="351"/>
      <c r="IGY1034" s="351"/>
      <c r="IGZ1034" s="351"/>
      <c r="IHA1034" s="351"/>
      <c r="IHB1034" s="351"/>
      <c r="IHC1034" s="351"/>
      <c r="IHD1034" s="351"/>
      <c r="IHE1034" s="351"/>
      <c r="IHF1034" s="351"/>
      <c r="IHG1034" s="351"/>
      <c r="IHH1034" s="351"/>
      <c r="IHI1034" s="351"/>
      <c r="IHJ1034" s="351"/>
      <c r="IHK1034" s="351"/>
      <c r="IHL1034" s="351"/>
      <c r="IHM1034" s="351"/>
      <c r="IHN1034" s="351"/>
      <c r="IHO1034" s="351"/>
      <c r="IHP1034" s="351"/>
      <c r="IHQ1034" s="351"/>
      <c r="IHR1034" s="351"/>
      <c r="IHS1034" s="351"/>
      <c r="IHT1034" s="351"/>
      <c r="IHU1034" s="351"/>
      <c r="IHV1034" s="351"/>
      <c r="IHW1034" s="351"/>
      <c r="IHX1034" s="351"/>
      <c r="IHY1034" s="351"/>
      <c r="IHZ1034" s="351"/>
      <c r="IIA1034" s="351"/>
      <c r="IIB1034" s="351"/>
      <c r="IIC1034" s="351"/>
      <c r="IID1034" s="351"/>
      <c r="IIE1034" s="351"/>
      <c r="IIF1034" s="351"/>
      <c r="IIG1034" s="351"/>
      <c r="IIH1034" s="351"/>
      <c r="III1034" s="351"/>
      <c r="IIJ1034" s="351"/>
      <c r="IIK1034" s="351"/>
      <c r="IIL1034" s="351"/>
      <c r="IIM1034" s="351"/>
      <c r="IIN1034" s="351"/>
      <c r="IIO1034" s="351"/>
      <c r="IIP1034" s="351"/>
      <c r="IIQ1034" s="351"/>
      <c r="IIR1034" s="351"/>
      <c r="IIS1034" s="351"/>
      <c r="IIT1034" s="351"/>
      <c r="IIU1034" s="351"/>
      <c r="IIV1034" s="351"/>
      <c r="IIW1034" s="351"/>
      <c r="IIX1034" s="351"/>
      <c r="IIY1034" s="351"/>
      <c r="IIZ1034" s="351"/>
      <c r="IJA1034" s="351"/>
      <c r="IJB1034" s="351"/>
      <c r="IJC1034" s="351"/>
      <c r="IJD1034" s="351"/>
      <c r="IJE1034" s="351"/>
      <c r="IJF1034" s="351"/>
      <c r="IJG1034" s="351"/>
      <c r="IJH1034" s="351"/>
      <c r="IJI1034" s="351"/>
      <c r="IJJ1034" s="351"/>
      <c r="IJK1034" s="351"/>
      <c r="IJL1034" s="351"/>
      <c r="IJM1034" s="351"/>
      <c r="IJN1034" s="351"/>
      <c r="IJO1034" s="351"/>
      <c r="IJP1034" s="351"/>
      <c r="IJQ1034" s="351"/>
      <c r="IJR1034" s="351"/>
      <c r="IJS1034" s="351"/>
      <c r="IJT1034" s="351"/>
      <c r="IJU1034" s="351"/>
      <c r="IJV1034" s="351"/>
      <c r="IJW1034" s="351"/>
      <c r="IJX1034" s="351"/>
      <c r="IJY1034" s="351"/>
      <c r="IJZ1034" s="351"/>
      <c r="IKA1034" s="351"/>
      <c r="IKB1034" s="351"/>
      <c r="IKC1034" s="351"/>
      <c r="IKD1034" s="351"/>
      <c r="IKE1034" s="351"/>
      <c r="IKF1034" s="351"/>
      <c r="IKG1034" s="351"/>
      <c r="IKH1034" s="351"/>
      <c r="IKI1034" s="351"/>
      <c r="IKJ1034" s="351"/>
      <c r="IKK1034" s="351"/>
      <c r="IKL1034" s="351"/>
      <c r="IKM1034" s="351"/>
      <c r="IKN1034" s="351"/>
      <c r="IKO1034" s="351"/>
      <c r="IKP1034" s="351"/>
      <c r="IKQ1034" s="351"/>
      <c r="IKR1034" s="351"/>
      <c r="IKS1034" s="351"/>
      <c r="IKT1034" s="351"/>
      <c r="IKU1034" s="351"/>
      <c r="IKV1034" s="351"/>
      <c r="IKW1034" s="351"/>
      <c r="IKX1034" s="351"/>
      <c r="IKY1034" s="351"/>
      <c r="IKZ1034" s="351"/>
      <c r="ILA1034" s="351"/>
      <c r="ILB1034" s="351"/>
      <c r="ILC1034" s="351"/>
      <c r="ILD1034" s="351"/>
      <c r="ILE1034" s="351"/>
      <c r="ILF1034" s="351"/>
      <c r="ILG1034" s="351"/>
      <c r="ILH1034" s="351"/>
      <c r="ILI1034" s="351"/>
      <c r="ILJ1034" s="351"/>
      <c r="ILK1034" s="351"/>
      <c r="ILL1034" s="351"/>
      <c r="ILM1034" s="351"/>
      <c r="ILN1034" s="351"/>
      <c r="ILO1034" s="351"/>
      <c r="ILP1034" s="351"/>
      <c r="ILQ1034" s="351"/>
      <c r="ILR1034" s="351"/>
      <c r="ILS1034" s="351"/>
      <c r="ILT1034" s="351"/>
      <c r="ILU1034" s="351"/>
      <c r="ILV1034" s="351"/>
      <c r="ILW1034" s="351"/>
      <c r="ILX1034" s="351"/>
      <c r="ILY1034" s="351"/>
      <c r="ILZ1034" s="351"/>
      <c r="IMA1034" s="351"/>
      <c r="IMB1034" s="351"/>
      <c r="IMC1034" s="351"/>
      <c r="IMD1034" s="351"/>
      <c r="IME1034" s="351"/>
      <c r="IMF1034" s="351"/>
      <c r="IMG1034" s="351"/>
      <c r="IMH1034" s="351"/>
      <c r="IMI1034" s="351"/>
      <c r="IMJ1034" s="351"/>
      <c r="IMK1034" s="351"/>
      <c r="IML1034" s="351"/>
      <c r="IMM1034" s="351"/>
      <c r="IMN1034" s="351"/>
      <c r="IMO1034" s="351"/>
      <c r="IMP1034" s="351"/>
      <c r="IMQ1034" s="351"/>
      <c r="IMR1034" s="351"/>
      <c r="IMS1034" s="351"/>
      <c r="IMT1034" s="351"/>
      <c r="IMU1034" s="351"/>
      <c r="IMV1034" s="351"/>
      <c r="IMW1034" s="351"/>
      <c r="IMX1034" s="351"/>
      <c r="IMY1034" s="351"/>
      <c r="IMZ1034" s="351"/>
      <c r="INA1034" s="351"/>
      <c r="INB1034" s="351"/>
      <c r="INC1034" s="351"/>
      <c r="IND1034" s="351"/>
      <c r="INE1034" s="351"/>
      <c r="INF1034" s="351"/>
      <c r="ING1034" s="351"/>
      <c r="INH1034" s="351"/>
      <c r="INI1034" s="351"/>
      <c r="INJ1034" s="351"/>
      <c r="INK1034" s="351"/>
      <c r="INL1034" s="351"/>
      <c r="INM1034" s="351"/>
      <c r="INN1034" s="351"/>
      <c r="INO1034" s="351"/>
      <c r="INP1034" s="351"/>
      <c r="INQ1034" s="351"/>
      <c r="INR1034" s="351"/>
      <c r="INS1034" s="351"/>
      <c r="INT1034" s="351"/>
      <c r="INU1034" s="351"/>
      <c r="INV1034" s="351"/>
      <c r="INW1034" s="351"/>
      <c r="INX1034" s="351"/>
      <c r="INY1034" s="351"/>
      <c r="INZ1034" s="351"/>
      <c r="IOA1034" s="351"/>
      <c r="IOB1034" s="351"/>
      <c r="IOC1034" s="351"/>
      <c r="IOD1034" s="351"/>
      <c r="IOE1034" s="351"/>
      <c r="IOF1034" s="351"/>
      <c r="IOG1034" s="351"/>
      <c r="IOH1034" s="351"/>
      <c r="IOI1034" s="351"/>
      <c r="IOJ1034" s="351"/>
      <c r="IOK1034" s="351"/>
      <c r="IOL1034" s="351"/>
      <c r="IOM1034" s="351"/>
      <c r="ION1034" s="351"/>
      <c r="IOO1034" s="351"/>
      <c r="IOP1034" s="351"/>
      <c r="IOQ1034" s="351"/>
      <c r="IOR1034" s="351"/>
      <c r="IOS1034" s="351"/>
      <c r="IOT1034" s="351"/>
      <c r="IOU1034" s="351"/>
      <c r="IOV1034" s="351"/>
      <c r="IOW1034" s="351"/>
      <c r="IOX1034" s="351"/>
      <c r="IOY1034" s="351"/>
      <c r="IOZ1034" s="351"/>
      <c r="IPA1034" s="351"/>
      <c r="IPB1034" s="351"/>
      <c r="IPC1034" s="351"/>
      <c r="IPD1034" s="351"/>
      <c r="IPE1034" s="351"/>
      <c r="IPF1034" s="351"/>
      <c r="IPG1034" s="351"/>
      <c r="IPH1034" s="351"/>
      <c r="IPI1034" s="351"/>
      <c r="IPJ1034" s="351"/>
      <c r="IPK1034" s="351"/>
      <c r="IPL1034" s="351"/>
      <c r="IPM1034" s="351"/>
      <c r="IPN1034" s="351"/>
      <c r="IPO1034" s="351"/>
      <c r="IPP1034" s="351"/>
      <c r="IPQ1034" s="351"/>
      <c r="IPR1034" s="351"/>
      <c r="IPS1034" s="351"/>
      <c r="IPT1034" s="351"/>
      <c r="IPU1034" s="351"/>
      <c r="IPV1034" s="351"/>
      <c r="IPW1034" s="351"/>
      <c r="IPX1034" s="351"/>
      <c r="IPY1034" s="351"/>
      <c r="IPZ1034" s="351"/>
      <c r="IQA1034" s="351"/>
      <c r="IQB1034" s="351"/>
      <c r="IQC1034" s="351"/>
      <c r="IQD1034" s="351"/>
      <c r="IQE1034" s="351"/>
      <c r="IQF1034" s="351"/>
      <c r="IQG1034" s="351"/>
      <c r="IQH1034" s="351"/>
      <c r="IQI1034" s="351"/>
      <c r="IQJ1034" s="351"/>
      <c r="IQK1034" s="351"/>
      <c r="IQL1034" s="351"/>
      <c r="IQM1034" s="351"/>
      <c r="IQN1034" s="351"/>
      <c r="IQO1034" s="351"/>
      <c r="IQP1034" s="351"/>
      <c r="IQQ1034" s="351"/>
      <c r="IQR1034" s="351"/>
      <c r="IQS1034" s="351"/>
      <c r="IQT1034" s="351"/>
      <c r="IQU1034" s="351"/>
      <c r="IQV1034" s="351"/>
      <c r="IQW1034" s="351"/>
      <c r="IQX1034" s="351"/>
      <c r="IQY1034" s="351"/>
      <c r="IQZ1034" s="351"/>
      <c r="IRA1034" s="351"/>
      <c r="IRB1034" s="351"/>
      <c r="IRC1034" s="351"/>
      <c r="IRD1034" s="351"/>
      <c r="IRE1034" s="351"/>
      <c r="IRF1034" s="351"/>
      <c r="IRG1034" s="351"/>
      <c r="IRH1034" s="351"/>
      <c r="IRI1034" s="351"/>
      <c r="IRJ1034" s="351"/>
      <c r="IRK1034" s="351"/>
      <c r="IRL1034" s="351"/>
      <c r="IRM1034" s="351"/>
      <c r="IRN1034" s="351"/>
      <c r="IRO1034" s="351"/>
      <c r="IRP1034" s="351"/>
      <c r="IRQ1034" s="351"/>
      <c r="IRR1034" s="351"/>
      <c r="IRS1034" s="351"/>
      <c r="IRT1034" s="351"/>
      <c r="IRU1034" s="351"/>
      <c r="IRV1034" s="351"/>
      <c r="IRW1034" s="351"/>
      <c r="IRX1034" s="351"/>
      <c r="IRY1034" s="351"/>
      <c r="IRZ1034" s="351"/>
      <c r="ISA1034" s="351"/>
      <c r="ISB1034" s="351"/>
      <c r="ISC1034" s="351"/>
      <c r="ISD1034" s="351"/>
      <c r="ISE1034" s="351"/>
      <c r="ISF1034" s="351"/>
      <c r="ISG1034" s="351"/>
      <c r="ISH1034" s="351"/>
      <c r="ISI1034" s="351"/>
      <c r="ISJ1034" s="351"/>
      <c r="ISK1034" s="351"/>
      <c r="ISL1034" s="351"/>
      <c r="ISM1034" s="351"/>
      <c r="ISN1034" s="351"/>
      <c r="ISO1034" s="351"/>
      <c r="ISP1034" s="351"/>
      <c r="ISQ1034" s="351"/>
      <c r="ISR1034" s="351"/>
      <c r="ISS1034" s="351"/>
      <c r="IST1034" s="351"/>
      <c r="ISU1034" s="351"/>
      <c r="ISV1034" s="351"/>
      <c r="ISW1034" s="351"/>
      <c r="ISX1034" s="351"/>
      <c r="ISY1034" s="351"/>
      <c r="ISZ1034" s="351"/>
      <c r="ITA1034" s="351"/>
      <c r="ITB1034" s="351"/>
      <c r="ITC1034" s="351"/>
      <c r="ITD1034" s="351"/>
      <c r="ITE1034" s="351"/>
      <c r="ITF1034" s="351"/>
      <c r="ITG1034" s="351"/>
      <c r="ITH1034" s="351"/>
      <c r="ITI1034" s="351"/>
      <c r="ITJ1034" s="351"/>
      <c r="ITK1034" s="351"/>
      <c r="ITL1034" s="351"/>
      <c r="ITM1034" s="351"/>
      <c r="ITN1034" s="351"/>
      <c r="ITO1034" s="351"/>
      <c r="ITP1034" s="351"/>
      <c r="ITQ1034" s="351"/>
      <c r="ITR1034" s="351"/>
      <c r="ITS1034" s="351"/>
      <c r="ITT1034" s="351"/>
      <c r="ITU1034" s="351"/>
      <c r="ITV1034" s="351"/>
      <c r="ITW1034" s="351"/>
      <c r="ITX1034" s="351"/>
      <c r="ITY1034" s="351"/>
      <c r="ITZ1034" s="351"/>
      <c r="IUA1034" s="351"/>
      <c r="IUB1034" s="351"/>
      <c r="IUC1034" s="351"/>
      <c r="IUD1034" s="351"/>
      <c r="IUE1034" s="351"/>
      <c r="IUF1034" s="351"/>
      <c r="IUG1034" s="351"/>
      <c r="IUH1034" s="351"/>
      <c r="IUI1034" s="351"/>
      <c r="IUJ1034" s="351"/>
      <c r="IUK1034" s="351"/>
      <c r="IUL1034" s="351"/>
      <c r="IUM1034" s="351"/>
      <c r="IUN1034" s="351"/>
      <c r="IUO1034" s="351"/>
      <c r="IUP1034" s="351"/>
      <c r="IUQ1034" s="351"/>
      <c r="IUR1034" s="351"/>
      <c r="IUS1034" s="351"/>
      <c r="IUT1034" s="351"/>
      <c r="IUU1034" s="351"/>
      <c r="IUV1034" s="351"/>
      <c r="IUW1034" s="351"/>
      <c r="IUX1034" s="351"/>
      <c r="IUY1034" s="351"/>
      <c r="IUZ1034" s="351"/>
      <c r="IVA1034" s="351"/>
      <c r="IVB1034" s="351"/>
      <c r="IVC1034" s="351"/>
      <c r="IVD1034" s="351"/>
      <c r="IVE1034" s="351"/>
      <c r="IVF1034" s="351"/>
      <c r="IVG1034" s="351"/>
      <c r="IVH1034" s="351"/>
      <c r="IVI1034" s="351"/>
      <c r="IVJ1034" s="351"/>
      <c r="IVK1034" s="351"/>
      <c r="IVL1034" s="351"/>
      <c r="IVM1034" s="351"/>
      <c r="IVN1034" s="351"/>
      <c r="IVO1034" s="351"/>
      <c r="IVP1034" s="351"/>
      <c r="IVQ1034" s="351"/>
      <c r="IVR1034" s="351"/>
      <c r="IVS1034" s="351"/>
      <c r="IVT1034" s="351"/>
      <c r="IVU1034" s="351"/>
      <c r="IVV1034" s="351"/>
      <c r="IVW1034" s="351"/>
      <c r="IVX1034" s="351"/>
      <c r="IVY1034" s="351"/>
      <c r="IVZ1034" s="351"/>
      <c r="IWA1034" s="351"/>
      <c r="IWB1034" s="351"/>
      <c r="IWC1034" s="351"/>
      <c r="IWD1034" s="351"/>
      <c r="IWE1034" s="351"/>
      <c r="IWF1034" s="351"/>
      <c r="IWG1034" s="351"/>
      <c r="IWH1034" s="351"/>
      <c r="IWI1034" s="351"/>
      <c r="IWJ1034" s="351"/>
      <c r="IWK1034" s="351"/>
      <c r="IWL1034" s="351"/>
      <c r="IWM1034" s="351"/>
      <c r="IWN1034" s="351"/>
      <c r="IWO1034" s="351"/>
      <c r="IWP1034" s="351"/>
      <c r="IWQ1034" s="351"/>
      <c r="IWR1034" s="351"/>
      <c r="IWS1034" s="351"/>
      <c r="IWT1034" s="351"/>
      <c r="IWU1034" s="351"/>
      <c r="IWV1034" s="351"/>
      <c r="IWW1034" s="351"/>
      <c r="IWX1034" s="351"/>
      <c r="IWY1034" s="351"/>
      <c r="IWZ1034" s="351"/>
      <c r="IXA1034" s="351"/>
      <c r="IXB1034" s="351"/>
      <c r="IXC1034" s="351"/>
      <c r="IXD1034" s="351"/>
      <c r="IXE1034" s="351"/>
      <c r="IXF1034" s="351"/>
      <c r="IXG1034" s="351"/>
      <c r="IXH1034" s="351"/>
      <c r="IXI1034" s="351"/>
      <c r="IXJ1034" s="351"/>
      <c r="IXK1034" s="351"/>
      <c r="IXL1034" s="351"/>
      <c r="IXM1034" s="351"/>
      <c r="IXN1034" s="351"/>
      <c r="IXO1034" s="351"/>
      <c r="IXP1034" s="351"/>
      <c r="IXQ1034" s="351"/>
      <c r="IXR1034" s="351"/>
      <c r="IXS1034" s="351"/>
      <c r="IXT1034" s="351"/>
      <c r="IXU1034" s="351"/>
      <c r="IXV1034" s="351"/>
      <c r="IXW1034" s="351"/>
      <c r="IXX1034" s="351"/>
      <c r="IXY1034" s="351"/>
      <c r="IXZ1034" s="351"/>
      <c r="IYA1034" s="351"/>
      <c r="IYB1034" s="351"/>
      <c r="IYC1034" s="351"/>
      <c r="IYD1034" s="351"/>
      <c r="IYE1034" s="351"/>
      <c r="IYF1034" s="351"/>
      <c r="IYG1034" s="351"/>
      <c r="IYH1034" s="351"/>
      <c r="IYI1034" s="351"/>
      <c r="IYJ1034" s="351"/>
      <c r="IYK1034" s="351"/>
      <c r="IYL1034" s="351"/>
      <c r="IYM1034" s="351"/>
      <c r="IYN1034" s="351"/>
      <c r="IYO1034" s="351"/>
      <c r="IYP1034" s="351"/>
      <c r="IYQ1034" s="351"/>
      <c r="IYR1034" s="351"/>
      <c r="IYS1034" s="351"/>
      <c r="IYT1034" s="351"/>
      <c r="IYU1034" s="351"/>
      <c r="IYV1034" s="351"/>
      <c r="IYW1034" s="351"/>
      <c r="IYX1034" s="351"/>
      <c r="IYY1034" s="351"/>
      <c r="IYZ1034" s="351"/>
      <c r="IZA1034" s="351"/>
      <c r="IZB1034" s="351"/>
      <c r="IZC1034" s="351"/>
      <c r="IZD1034" s="351"/>
      <c r="IZE1034" s="351"/>
      <c r="IZF1034" s="351"/>
      <c r="IZG1034" s="351"/>
      <c r="IZH1034" s="351"/>
      <c r="IZI1034" s="351"/>
      <c r="IZJ1034" s="351"/>
      <c r="IZK1034" s="351"/>
      <c r="IZL1034" s="351"/>
      <c r="IZM1034" s="351"/>
      <c r="IZN1034" s="351"/>
      <c r="IZO1034" s="351"/>
      <c r="IZP1034" s="351"/>
      <c r="IZQ1034" s="351"/>
      <c r="IZR1034" s="351"/>
      <c r="IZS1034" s="351"/>
      <c r="IZT1034" s="351"/>
      <c r="IZU1034" s="351"/>
      <c r="IZV1034" s="351"/>
      <c r="IZW1034" s="351"/>
      <c r="IZX1034" s="351"/>
      <c r="IZY1034" s="351"/>
      <c r="IZZ1034" s="351"/>
      <c r="JAA1034" s="351"/>
      <c r="JAB1034" s="351"/>
      <c r="JAC1034" s="351"/>
      <c r="JAD1034" s="351"/>
      <c r="JAE1034" s="351"/>
      <c r="JAF1034" s="351"/>
      <c r="JAG1034" s="351"/>
      <c r="JAH1034" s="351"/>
      <c r="JAI1034" s="351"/>
      <c r="JAJ1034" s="351"/>
      <c r="JAK1034" s="351"/>
      <c r="JAL1034" s="351"/>
      <c r="JAM1034" s="351"/>
      <c r="JAN1034" s="351"/>
      <c r="JAO1034" s="351"/>
      <c r="JAP1034" s="351"/>
      <c r="JAQ1034" s="351"/>
      <c r="JAR1034" s="351"/>
      <c r="JAS1034" s="351"/>
      <c r="JAT1034" s="351"/>
      <c r="JAU1034" s="351"/>
      <c r="JAV1034" s="351"/>
      <c r="JAW1034" s="351"/>
      <c r="JAX1034" s="351"/>
      <c r="JAY1034" s="351"/>
      <c r="JAZ1034" s="351"/>
      <c r="JBA1034" s="351"/>
      <c r="JBB1034" s="351"/>
      <c r="JBC1034" s="351"/>
      <c r="JBD1034" s="351"/>
      <c r="JBE1034" s="351"/>
      <c r="JBF1034" s="351"/>
      <c r="JBG1034" s="351"/>
      <c r="JBH1034" s="351"/>
      <c r="JBI1034" s="351"/>
      <c r="JBJ1034" s="351"/>
      <c r="JBK1034" s="351"/>
      <c r="JBL1034" s="351"/>
      <c r="JBM1034" s="351"/>
      <c r="JBN1034" s="351"/>
      <c r="JBO1034" s="351"/>
      <c r="JBP1034" s="351"/>
      <c r="JBQ1034" s="351"/>
      <c r="JBR1034" s="351"/>
      <c r="JBS1034" s="351"/>
      <c r="JBT1034" s="351"/>
      <c r="JBU1034" s="351"/>
      <c r="JBV1034" s="351"/>
      <c r="JBW1034" s="351"/>
      <c r="JBX1034" s="351"/>
      <c r="JBY1034" s="351"/>
      <c r="JBZ1034" s="351"/>
      <c r="JCA1034" s="351"/>
      <c r="JCB1034" s="351"/>
      <c r="JCC1034" s="351"/>
      <c r="JCD1034" s="351"/>
      <c r="JCE1034" s="351"/>
      <c r="JCF1034" s="351"/>
      <c r="JCG1034" s="351"/>
      <c r="JCH1034" s="351"/>
      <c r="JCI1034" s="351"/>
      <c r="JCJ1034" s="351"/>
      <c r="JCK1034" s="351"/>
      <c r="JCL1034" s="351"/>
      <c r="JCM1034" s="351"/>
      <c r="JCN1034" s="351"/>
      <c r="JCO1034" s="351"/>
      <c r="JCP1034" s="351"/>
      <c r="JCQ1034" s="351"/>
      <c r="JCR1034" s="351"/>
      <c r="JCS1034" s="351"/>
      <c r="JCT1034" s="351"/>
      <c r="JCU1034" s="351"/>
      <c r="JCV1034" s="351"/>
      <c r="JCW1034" s="351"/>
      <c r="JCX1034" s="351"/>
      <c r="JCY1034" s="351"/>
      <c r="JCZ1034" s="351"/>
      <c r="JDA1034" s="351"/>
      <c r="JDB1034" s="351"/>
      <c r="JDC1034" s="351"/>
      <c r="JDD1034" s="351"/>
      <c r="JDE1034" s="351"/>
      <c r="JDF1034" s="351"/>
      <c r="JDG1034" s="351"/>
      <c r="JDH1034" s="351"/>
      <c r="JDI1034" s="351"/>
      <c r="JDJ1034" s="351"/>
      <c r="JDK1034" s="351"/>
      <c r="JDL1034" s="351"/>
      <c r="JDM1034" s="351"/>
      <c r="JDN1034" s="351"/>
      <c r="JDO1034" s="351"/>
      <c r="JDP1034" s="351"/>
      <c r="JDQ1034" s="351"/>
      <c r="JDR1034" s="351"/>
      <c r="JDS1034" s="351"/>
      <c r="JDT1034" s="351"/>
      <c r="JDU1034" s="351"/>
      <c r="JDV1034" s="351"/>
      <c r="JDW1034" s="351"/>
      <c r="JDX1034" s="351"/>
      <c r="JDY1034" s="351"/>
      <c r="JDZ1034" s="351"/>
      <c r="JEA1034" s="351"/>
      <c r="JEB1034" s="351"/>
      <c r="JEC1034" s="351"/>
      <c r="JED1034" s="351"/>
      <c r="JEE1034" s="351"/>
      <c r="JEF1034" s="351"/>
      <c r="JEG1034" s="351"/>
      <c r="JEH1034" s="351"/>
      <c r="JEI1034" s="351"/>
      <c r="JEJ1034" s="351"/>
      <c r="JEK1034" s="351"/>
      <c r="JEL1034" s="351"/>
      <c r="JEM1034" s="351"/>
      <c r="JEN1034" s="351"/>
      <c r="JEO1034" s="351"/>
      <c r="JEP1034" s="351"/>
      <c r="JEQ1034" s="351"/>
      <c r="JER1034" s="351"/>
      <c r="JES1034" s="351"/>
      <c r="JET1034" s="351"/>
      <c r="JEU1034" s="351"/>
      <c r="JEV1034" s="351"/>
      <c r="JEW1034" s="351"/>
      <c r="JEX1034" s="351"/>
      <c r="JEY1034" s="351"/>
      <c r="JEZ1034" s="351"/>
      <c r="JFA1034" s="351"/>
      <c r="JFB1034" s="351"/>
      <c r="JFC1034" s="351"/>
      <c r="JFD1034" s="351"/>
      <c r="JFE1034" s="351"/>
      <c r="JFF1034" s="351"/>
      <c r="JFG1034" s="351"/>
      <c r="JFH1034" s="351"/>
      <c r="JFI1034" s="351"/>
      <c r="JFJ1034" s="351"/>
      <c r="JFK1034" s="351"/>
      <c r="JFL1034" s="351"/>
      <c r="JFM1034" s="351"/>
      <c r="JFN1034" s="351"/>
      <c r="JFO1034" s="351"/>
      <c r="JFP1034" s="351"/>
      <c r="JFQ1034" s="351"/>
      <c r="JFR1034" s="351"/>
      <c r="JFS1034" s="351"/>
      <c r="JFT1034" s="351"/>
      <c r="JFU1034" s="351"/>
      <c r="JFV1034" s="351"/>
      <c r="JFW1034" s="351"/>
      <c r="JFX1034" s="351"/>
      <c r="JFY1034" s="351"/>
      <c r="JFZ1034" s="351"/>
      <c r="JGA1034" s="351"/>
      <c r="JGB1034" s="351"/>
      <c r="JGC1034" s="351"/>
      <c r="JGD1034" s="351"/>
      <c r="JGE1034" s="351"/>
      <c r="JGF1034" s="351"/>
      <c r="JGG1034" s="351"/>
      <c r="JGH1034" s="351"/>
      <c r="JGI1034" s="351"/>
      <c r="JGJ1034" s="351"/>
      <c r="JGK1034" s="351"/>
      <c r="JGL1034" s="351"/>
      <c r="JGM1034" s="351"/>
      <c r="JGN1034" s="351"/>
      <c r="JGO1034" s="351"/>
      <c r="JGP1034" s="351"/>
      <c r="JGQ1034" s="351"/>
      <c r="JGR1034" s="351"/>
      <c r="JGS1034" s="351"/>
      <c r="JGT1034" s="351"/>
      <c r="JGU1034" s="351"/>
      <c r="JGV1034" s="351"/>
      <c r="JGW1034" s="351"/>
      <c r="JGX1034" s="351"/>
      <c r="JGY1034" s="351"/>
      <c r="JGZ1034" s="351"/>
      <c r="JHA1034" s="351"/>
      <c r="JHB1034" s="351"/>
      <c r="JHC1034" s="351"/>
      <c r="JHD1034" s="351"/>
      <c r="JHE1034" s="351"/>
      <c r="JHF1034" s="351"/>
      <c r="JHG1034" s="351"/>
      <c r="JHH1034" s="351"/>
      <c r="JHI1034" s="351"/>
      <c r="JHJ1034" s="351"/>
      <c r="JHK1034" s="351"/>
      <c r="JHL1034" s="351"/>
      <c r="JHM1034" s="351"/>
      <c r="JHN1034" s="351"/>
      <c r="JHO1034" s="351"/>
      <c r="JHP1034" s="351"/>
      <c r="JHQ1034" s="351"/>
      <c r="JHR1034" s="351"/>
      <c r="JHS1034" s="351"/>
      <c r="JHT1034" s="351"/>
      <c r="JHU1034" s="351"/>
      <c r="JHV1034" s="351"/>
      <c r="JHW1034" s="351"/>
      <c r="JHX1034" s="351"/>
      <c r="JHY1034" s="351"/>
      <c r="JHZ1034" s="351"/>
      <c r="JIA1034" s="351"/>
      <c r="JIB1034" s="351"/>
      <c r="JIC1034" s="351"/>
      <c r="JID1034" s="351"/>
      <c r="JIE1034" s="351"/>
      <c r="JIF1034" s="351"/>
      <c r="JIG1034" s="351"/>
      <c r="JIH1034" s="351"/>
      <c r="JII1034" s="351"/>
      <c r="JIJ1034" s="351"/>
      <c r="JIK1034" s="351"/>
      <c r="JIL1034" s="351"/>
      <c r="JIM1034" s="351"/>
      <c r="JIN1034" s="351"/>
      <c r="JIO1034" s="351"/>
      <c r="JIP1034" s="351"/>
      <c r="JIQ1034" s="351"/>
      <c r="JIR1034" s="351"/>
      <c r="JIS1034" s="351"/>
      <c r="JIT1034" s="351"/>
      <c r="JIU1034" s="351"/>
      <c r="JIV1034" s="351"/>
      <c r="JIW1034" s="351"/>
      <c r="JIX1034" s="351"/>
      <c r="JIY1034" s="351"/>
      <c r="JIZ1034" s="351"/>
      <c r="JJA1034" s="351"/>
      <c r="JJB1034" s="351"/>
      <c r="JJC1034" s="351"/>
      <c r="JJD1034" s="351"/>
      <c r="JJE1034" s="351"/>
      <c r="JJF1034" s="351"/>
      <c r="JJG1034" s="351"/>
      <c r="JJH1034" s="351"/>
      <c r="JJI1034" s="351"/>
      <c r="JJJ1034" s="351"/>
      <c r="JJK1034" s="351"/>
      <c r="JJL1034" s="351"/>
      <c r="JJM1034" s="351"/>
      <c r="JJN1034" s="351"/>
      <c r="JJO1034" s="351"/>
      <c r="JJP1034" s="351"/>
      <c r="JJQ1034" s="351"/>
      <c r="JJR1034" s="351"/>
      <c r="JJS1034" s="351"/>
      <c r="JJT1034" s="351"/>
      <c r="JJU1034" s="351"/>
      <c r="JJV1034" s="351"/>
      <c r="JJW1034" s="351"/>
      <c r="JJX1034" s="351"/>
      <c r="JJY1034" s="351"/>
      <c r="JJZ1034" s="351"/>
      <c r="JKA1034" s="351"/>
      <c r="JKB1034" s="351"/>
      <c r="JKC1034" s="351"/>
      <c r="JKD1034" s="351"/>
      <c r="JKE1034" s="351"/>
      <c r="JKF1034" s="351"/>
      <c r="JKG1034" s="351"/>
      <c r="JKH1034" s="351"/>
      <c r="JKI1034" s="351"/>
      <c r="JKJ1034" s="351"/>
      <c r="JKK1034" s="351"/>
      <c r="JKL1034" s="351"/>
      <c r="JKM1034" s="351"/>
      <c r="JKN1034" s="351"/>
      <c r="JKO1034" s="351"/>
      <c r="JKP1034" s="351"/>
      <c r="JKQ1034" s="351"/>
      <c r="JKR1034" s="351"/>
      <c r="JKS1034" s="351"/>
      <c r="JKT1034" s="351"/>
      <c r="JKU1034" s="351"/>
      <c r="JKV1034" s="351"/>
      <c r="JKW1034" s="351"/>
      <c r="JKX1034" s="351"/>
      <c r="JKY1034" s="351"/>
      <c r="JKZ1034" s="351"/>
      <c r="JLA1034" s="351"/>
      <c r="JLB1034" s="351"/>
      <c r="JLC1034" s="351"/>
      <c r="JLD1034" s="351"/>
      <c r="JLE1034" s="351"/>
      <c r="JLF1034" s="351"/>
      <c r="JLG1034" s="351"/>
      <c r="JLH1034" s="351"/>
      <c r="JLI1034" s="351"/>
      <c r="JLJ1034" s="351"/>
      <c r="JLK1034" s="351"/>
      <c r="JLL1034" s="351"/>
      <c r="JLM1034" s="351"/>
      <c r="JLN1034" s="351"/>
      <c r="JLO1034" s="351"/>
      <c r="JLP1034" s="351"/>
      <c r="JLQ1034" s="351"/>
      <c r="JLR1034" s="351"/>
      <c r="JLS1034" s="351"/>
      <c r="JLT1034" s="351"/>
      <c r="JLU1034" s="351"/>
      <c r="JLV1034" s="351"/>
      <c r="JLW1034" s="351"/>
      <c r="JLX1034" s="351"/>
      <c r="JLY1034" s="351"/>
      <c r="JLZ1034" s="351"/>
      <c r="JMA1034" s="351"/>
      <c r="JMB1034" s="351"/>
      <c r="JMC1034" s="351"/>
      <c r="JMD1034" s="351"/>
      <c r="JME1034" s="351"/>
      <c r="JMF1034" s="351"/>
      <c r="JMG1034" s="351"/>
      <c r="JMH1034" s="351"/>
      <c r="JMI1034" s="351"/>
      <c r="JMJ1034" s="351"/>
      <c r="JMK1034" s="351"/>
      <c r="JML1034" s="351"/>
      <c r="JMM1034" s="351"/>
      <c r="JMN1034" s="351"/>
      <c r="JMO1034" s="351"/>
      <c r="JMP1034" s="351"/>
      <c r="JMQ1034" s="351"/>
      <c r="JMR1034" s="351"/>
      <c r="JMS1034" s="351"/>
      <c r="JMT1034" s="351"/>
      <c r="JMU1034" s="351"/>
      <c r="JMV1034" s="351"/>
      <c r="JMW1034" s="351"/>
      <c r="JMX1034" s="351"/>
      <c r="JMY1034" s="351"/>
      <c r="JMZ1034" s="351"/>
      <c r="JNA1034" s="351"/>
      <c r="JNB1034" s="351"/>
      <c r="JNC1034" s="351"/>
      <c r="JND1034" s="351"/>
      <c r="JNE1034" s="351"/>
      <c r="JNF1034" s="351"/>
      <c r="JNG1034" s="351"/>
      <c r="JNH1034" s="351"/>
      <c r="JNI1034" s="351"/>
      <c r="JNJ1034" s="351"/>
      <c r="JNK1034" s="351"/>
      <c r="JNL1034" s="351"/>
      <c r="JNM1034" s="351"/>
      <c r="JNN1034" s="351"/>
      <c r="JNO1034" s="351"/>
      <c r="JNP1034" s="351"/>
      <c r="JNQ1034" s="351"/>
      <c r="JNR1034" s="351"/>
      <c r="JNS1034" s="351"/>
      <c r="JNT1034" s="351"/>
      <c r="JNU1034" s="351"/>
      <c r="JNV1034" s="351"/>
      <c r="JNW1034" s="351"/>
      <c r="JNX1034" s="351"/>
      <c r="JNY1034" s="351"/>
      <c r="JNZ1034" s="351"/>
      <c r="JOA1034" s="351"/>
      <c r="JOB1034" s="351"/>
      <c r="JOC1034" s="351"/>
      <c r="JOD1034" s="351"/>
      <c r="JOE1034" s="351"/>
      <c r="JOF1034" s="351"/>
      <c r="JOG1034" s="351"/>
      <c r="JOH1034" s="351"/>
      <c r="JOI1034" s="351"/>
      <c r="JOJ1034" s="351"/>
      <c r="JOK1034" s="351"/>
      <c r="JOL1034" s="351"/>
      <c r="JOM1034" s="351"/>
      <c r="JON1034" s="351"/>
      <c r="JOO1034" s="351"/>
      <c r="JOP1034" s="351"/>
      <c r="JOQ1034" s="351"/>
      <c r="JOR1034" s="351"/>
      <c r="JOS1034" s="351"/>
      <c r="JOT1034" s="351"/>
      <c r="JOU1034" s="351"/>
      <c r="JOV1034" s="351"/>
      <c r="JOW1034" s="351"/>
      <c r="JOX1034" s="351"/>
      <c r="JOY1034" s="351"/>
      <c r="JOZ1034" s="351"/>
      <c r="JPA1034" s="351"/>
      <c r="JPB1034" s="351"/>
      <c r="JPC1034" s="351"/>
      <c r="JPD1034" s="351"/>
      <c r="JPE1034" s="351"/>
      <c r="JPF1034" s="351"/>
      <c r="JPG1034" s="351"/>
      <c r="JPH1034" s="351"/>
      <c r="JPI1034" s="351"/>
      <c r="JPJ1034" s="351"/>
      <c r="JPK1034" s="351"/>
      <c r="JPL1034" s="351"/>
      <c r="JPM1034" s="351"/>
      <c r="JPN1034" s="351"/>
      <c r="JPO1034" s="351"/>
      <c r="JPP1034" s="351"/>
      <c r="JPQ1034" s="351"/>
      <c r="JPR1034" s="351"/>
      <c r="JPS1034" s="351"/>
      <c r="JPT1034" s="351"/>
      <c r="JPU1034" s="351"/>
      <c r="JPV1034" s="351"/>
      <c r="JPW1034" s="351"/>
      <c r="JPX1034" s="351"/>
      <c r="JPY1034" s="351"/>
      <c r="JPZ1034" s="351"/>
      <c r="JQA1034" s="351"/>
      <c r="JQB1034" s="351"/>
      <c r="JQC1034" s="351"/>
      <c r="JQD1034" s="351"/>
      <c r="JQE1034" s="351"/>
      <c r="JQF1034" s="351"/>
      <c r="JQG1034" s="351"/>
      <c r="JQH1034" s="351"/>
      <c r="JQI1034" s="351"/>
      <c r="JQJ1034" s="351"/>
      <c r="JQK1034" s="351"/>
      <c r="JQL1034" s="351"/>
      <c r="JQM1034" s="351"/>
      <c r="JQN1034" s="351"/>
      <c r="JQO1034" s="351"/>
      <c r="JQP1034" s="351"/>
      <c r="JQQ1034" s="351"/>
      <c r="JQR1034" s="351"/>
      <c r="JQS1034" s="351"/>
      <c r="JQT1034" s="351"/>
      <c r="JQU1034" s="351"/>
      <c r="JQV1034" s="351"/>
      <c r="JQW1034" s="351"/>
      <c r="JQX1034" s="351"/>
      <c r="JQY1034" s="351"/>
      <c r="JQZ1034" s="351"/>
      <c r="JRA1034" s="351"/>
      <c r="JRB1034" s="351"/>
      <c r="JRC1034" s="351"/>
      <c r="JRD1034" s="351"/>
      <c r="JRE1034" s="351"/>
      <c r="JRF1034" s="351"/>
      <c r="JRG1034" s="351"/>
      <c r="JRH1034" s="351"/>
      <c r="JRI1034" s="351"/>
      <c r="JRJ1034" s="351"/>
      <c r="JRK1034" s="351"/>
      <c r="JRL1034" s="351"/>
      <c r="JRM1034" s="351"/>
      <c r="JRN1034" s="351"/>
      <c r="JRO1034" s="351"/>
      <c r="JRP1034" s="351"/>
      <c r="JRQ1034" s="351"/>
      <c r="JRR1034" s="351"/>
      <c r="JRS1034" s="351"/>
      <c r="JRT1034" s="351"/>
      <c r="JRU1034" s="351"/>
      <c r="JRV1034" s="351"/>
      <c r="JRW1034" s="351"/>
      <c r="JRX1034" s="351"/>
      <c r="JRY1034" s="351"/>
      <c r="JRZ1034" s="351"/>
      <c r="JSA1034" s="351"/>
      <c r="JSB1034" s="351"/>
      <c r="JSC1034" s="351"/>
      <c r="JSD1034" s="351"/>
      <c r="JSE1034" s="351"/>
      <c r="JSF1034" s="351"/>
      <c r="JSG1034" s="351"/>
      <c r="JSH1034" s="351"/>
      <c r="JSI1034" s="351"/>
      <c r="JSJ1034" s="351"/>
      <c r="JSK1034" s="351"/>
      <c r="JSL1034" s="351"/>
      <c r="JSM1034" s="351"/>
      <c r="JSN1034" s="351"/>
      <c r="JSO1034" s="351"/>
      <c r="JSP1034" s="351"/>
      <c r="JSQ1034" s="351"/>
      <c r="JSR1034" s="351"/>
      <c r="JSS1034" s="351"/>
      <c r="JST1034" s="351"/>
      <c r="JSU1034" s="351"/>
      <c r="JSV1034" s="351"/>
      <c r="JSW1034" s="351"/>
      <c r="JSX1034" s="351"/>
      <c r="JSY1034" s="351"/>
      <c r="JSZ1034" s="351"/>
      <c r="JTA1034" s="351"/>
      <c r="JTB1034" s="351"/>
      <c r="JTC1034" s="351"/>
      <c r="JTD1034" s="351"/>
      <c r="JTE1034" s="351"/>
      <c r="JTF1034" s="351"/>
      <c r="JTG1034" s="351"/>
      <c r="JTH1034" s="351"/>
      <c r="JTI1034" s="351"/>
      <c r="JTJ1034" s="351"/>
      <c r="JTK1034" s="351"/>
      <c r="JTL1034" s="351"/>
      <c r="JTM1034" s="351"/>
      <c r="JTN1034" s="351"/>
      <c r="JTO1034" s="351"/>
      <c r="JTP1034" s="351"/>
      <c r="JTQ1034" s="351"/>
      <c r="JTR1034" s="351"/>
      <c r="JTS1034" s="351"/>
      <c r="JTT1034" s="351"/>
      <c r="JTU1034" s="351"/>
      <c r="JTV1034" s="351"/>
      <c r="JTW1034" s="351"/>
      <c r="JTX1034" s="351"/>
      <c r="JTY1034" s="351"/>
      <c r="JTZ1034" s="351"/>
      <c r="JUA1034" s="351"/>
      <c r="JUB1034" s="351"/>
      <c r="JUC1034" s="351"/>
      <c r="JUD1034" s="351"/>
      <c r="JUE1034" s="351"/>
      <c r="JUF1034" s="351"/>
      <c r="JUG1034" s="351"/>
      <c r="JUH1034" s="351"/>
      <c r="JUI1034" s="351"/>
      <c r="JUJ1034" s="351"/>
      <c r="JUK1034" s="351"/>
      <c r="JUL1034" s="351"/>
      <c r="JUM1034" s="351"/>
      <c r="JUN1034" s="351"/>
      <c r="JUO1034" s="351"/>
      <c r="JUP1034" s="351"/>
      <c r="JUQ1034" s="351"/>
      <c r="JUR1034" s="351"/>
      <c r="JUS1034" s="351"/>
      <c r="JUT1034" s="351"/>
      <c r="JUU1034" s="351"/>
      <c r="JUV1034" s="351"/>
      <c r="JUW1034" s="351"/>
      <c r="JUX1034" s="351"/>
      <c r="JUY1034" s="351"/>
      <c r="JUZ1034" s="351"/>
      <c r="JVA1034" s="351"/>
      <c r="JVB1034" s="351"/>
      <c r="JVC1034" s="351"/>
      <c r="JVD1034" s="351"/>
      <c r="JVE1034" s="351"/>
      <c r="JVF1034" s="351"/>
      <c r="JVG1034" s="351"/>
      <c r="JVH1034" s="351"/>
      <c r="JVI1034" s="351"/>
      <c r="JVJ1034" s="351"/>
      <c r="JVK1034" s="351"/>
      <c r="JVL1034" s="351"/>
      <c r="JVM1034" s="351"/>
      <c r="JVN1034" s="351"/>
      <c r="JVO1034" s="351"/>
      <c r="JVP1034" s="351"/>
      <c r="JVQ1034" s="351"/>
      <c r="JVR1034" s="351"/>
      <c r="JVS1034" s="351"/>
      <c r="JVT1034" s="351"/>
      <c r="JVU1034" s="351"/>
      <c r="JVV1034" s="351"/>
      <c r="JVW1034" s="351"/>
      <c r="JVX1034" s="351"/>
      <c r="JVY1034" s="351"/>
      <c r="JVZ1034" s="351"/>
      <c r="JWA1034" s="351"/>
      <c r="JWB1034" s="351"/>
      <c r="JWC1034" s="351"/>
      <c r="JWD1034" s="351"/>
      <c r="JWE1034" s="351"/>
      <c r="JWF1034" s="351"/>
      <c r="JWG1034" s="351"/>
      <c r="JWH1034" s="351"/>
      <c r="JWI1034" s="351"/>
      <c r="JWJ1034" s="351"/>
      <c r="JWK1034" s="351"/>
      <c r="JWL1034" s="351"/>
      <c r="JWM1034" s="351"/>
      <c r="JWN1034" s="351"/>
      <c r="JWO1034" s="351"/>
      <c r="JWP1034" s="351"/>
      <c r="JWQ1034" s="351"/>
      <c r="JWR1034" s="351"/>
      <c r="JWS1034" s="351"/>
      <c r="JWT1034" s="351"/>
      <c r="JWU1034" s="351"/>
      <c r="JWV1034" s="351"/>
      <c r="JWW1034" s="351"/>
      <c r="JWX1034" s="351"/>
      <c r="JWY1034" s="351"/>
      <c r="JWZ1034" s="351"/>
      <c r="JXA1034" s="351"/>
      <c r="JXB1034" s="351"/>
      <c r="JXC1034" s="351"/>
      <c r="JXD1034" s="351"/>
      <c r="JXE1034" s="351"/>
      <c r="JXF1034" s="351"/>
      <c r="JXG1034" s="351"/>
      <c r="JXH1034" s="351"/>
      <c r="JXI1034" s="351"/>
      <c r="JXJ1034" s="351"/>
      <c r="JXK1034" s="351"/>
      <c r="JXL1034" s="351"/>
      <c r="JXM1034" s="351"/>
      <c r="JXN1034" s="351"/>
      <c r="JXO1034" s="351"/>
      <c r="JXP1034" s="351"/>
      <c r="JXQ1034" s="351"/>
      <c r="JXR1034" s="351"/>
      <c r="JXS1034" s="351"/>
      <c r="JXT1034" s="351"/>
      <c r="JXU1034" s="351"/>
      <c r="JXV1034" s="351"/>
      <c r="JXW1034" s="351"/>
      <c r="JXX1034" s="351"/>
      <c r="JXY1034" s="351"/>
      <c r="JXZ1034" s="351"/>
      <c r="JYA1034" s="351"/>
      <c r="JYB1034" s="351"/>
      <c r="JYC1034" s="351"/>
      <c r="JYD1034" s="351"/>
      <c r="JYE1034" s="351"/>
      <c r="JYF1034" s="351"/>
      <c r="JYG1034" s="351"/>
      <c r="JYH1034" s="351"/>
      <c r="JYI1034" s="351"/>
      <c r="JYJ1034" s="351"/>
      <c r="JYK1034" s="351"/>
      <c r="JYL1034" s="351"/>
      <c r="JYM1034" s="351"/>
      <c r="JYN1034" s="351"/>
      <c r="JYO1034" s="351"/>
      <c r="JYP1034" s="351"/>
      <c r="JYQ1034" s="351"/>
      <c r="JYR1034" s="351"/>
      <c r="JYS1034" s="351"/>
      <c r="JYT1034" s="351"/>
      <c r="JYU1034" s="351"/>
      <c r="JYV1034" s="351"/>
      <c r="JYW1034" s="351"/>
      <c r="JYX1034" s="351"/>
      <c r="JYY1034" s="351"/>
      <c r="JYZ1034" s="351"/>
      <c r="JZA1034" s="351"/>
      <c r="JZB1034" s="351"/>
      <c r="JZC1034" s="351"/>
      <c r="JZD1034" s="351"/>
      <c r="JZE1034" s="351"/>
      <c r="JZF1034" s="351"/>
      <c r="JZG1034" s="351"/>
      <c r="JZH1034" s="351"/>
      <c r="JZI1034" s="351"/>
      <c r="JZJ1034" s="351"/>
      <c r="JZK1034" s="351"/>
      <c r="JZL1034" s="351"/>
      <c r="JZM1034" s="351"/>
      <c r="JZN1034" s="351"/>
      <c r="JZO1034" s="351"/>
      <c r="JZP1034" s="351"/>
      <c r="JZQ1034" s="351"/>
      <c r="JZR1034" s="351"/>
      <c r="JZS1034" s="351"/>
      <c r="JZT1034" s="351"/>
      <c r="JZU1034" s="351"/>
      <c r="JZV1034" s="351"/>
      <c r="JZW1034" s="351"/>
      <c r="JZX1034" s="351"/>
      <c r="JZY1034" s="351"/>
      <c r="JZZ1034" s="351"/>
      <c r="KAA1034" s="351"/>
      <c r="KAB1034" s="351"/>
      <c r="KAC1034" s="351"/>
      <c r="KAD1034" s="351"/>
      <c r="KAE1034" s="351"/>
      <c r="KAF1034" s="351"/>
      <c r="KAG1034" s="351"/>
      <c r="KAH1034" s="351"/>
      <c r="KAI1034" s="351"/>
      <c r="KAJ1034" s="351"/>
      <c r="KAK1034" s="351"/>
      <c r="KAL1034" s="351"/>
      <c r="KAM1034" s="351"/>
      <c r="KAN1034" s="351"/>
      <c r="KAO1034" s="351"/>
      <c r="KAP1034" s="351"/>
      <c r="KAQ1034" s="351"/>
      <c r="KAR1034" s="351"/>
      <c r="KAS1034" s="351"/>
      <c r="KAT1034" s="351"/>
      <c r="KAU1034" s="351"/>
      <c r="KAV1034" s="351"/>
      <c r="KAW1034" s="351"/>
      <c r="KAX1034" s="351"/>
      <c r="KAY1034" s="351"/>
      <c r="KAZ1034" s="351"/>
      <c r="KBA1034" s="351"/>
      <c r="KBB1034" s="351"/>
      <c r="KBC1034" s="351"/>
      <c r="KBD1034" s="351"/>
      <c r="KBE1034" s="351"/>
      <c r="KBF1034" s="351"/>
      <c r="KBG1034" s="351"/>
      <c r="KBH1034" s="351"/>
      <c r="KBI1034" s="351"/>
      <c r="KBJ1034" s="351"/>
      <c r="KBK1034" s="351"/>
      <c r="KBL1034" s="351"/>
      <c r="KBM1034" s="351"/>
      <c r="KBN1034" s="351"/>
      <c r="KBO1034" s="351"/>
      <c r="KBP1034" s="351"/>
      <c r="KBQ1034" s="351"/>
      <c r="KBR1034" s="351"/>
      <c r="KBS1034" s="351"/>
      <c r="KBT1034" s="351"/>
      <c r="KBU1034" s="351"/>
      <c r="KBV1034" s="351"/>
      <c r="KBW1034" s="351"/>
      <c r="KBX1034" s="351"/>
      <c r="KBY1034" s="351"/>
      <c r="KBZ1034" s="351"/>
      <c r="KCA1034" s="351"/>
      <c r="KCB1034" s="351"/>
      <c r="KCC1034" s="351"/>
      <c r="KCD1034" s="351"/>
      <c r="KCE1034" s="351"/>
      <c r="KCF1034" s="351"/>
      <c r="KCG1034" s="351"/>
      <c r="KCH1034" s="351"/>
      <c r="KCI1034" s="351"/>
      <c r="KCJ1034" s="351"/>
      <c r="KCK1034" s="351"/>
      <c r="KCL1034" s="351"/>
      <c r="KCM1034" s="351"/>
      <c r="KCN1034" s="351"/>
      <c r="KCO1034" s="351"/>
      <c r="KCP1034" s="351"/>
      <c r="KCQ1034" s="351"/>
      <c r="KCR1034" s="351"/>
      <c r="KCS1034" s="351"/>
      <c r="KCT1034" s="351"/>
      <c r="KCU1034" s="351"/>
      <c r="KCV1034" s="351"/>
      <c r="KCW1034" s="351"/>
      <c r="KCX1034" s="351"/>
      <c r="KCY1034" s="351"/>
      <c r="KCZ1034" s="351"/>
      <c r="KDA1034" s="351"/>
      <c r="KDB1034" s="351"/>
      <c r="KDC1034" s="351"/>
      <c r="KDD1034" s="351"/>
      <c r="KDE1034" s="351"/>
      <c r="KDF1034" s="351"/>
      <c r="KDG1034" s="351"/>
      <c r="KDH1034" s="351"/>
      <c r="KDI1034" s="351"/>
      <c r="KDJ1034" s="351"/>
      <c r="KDK1034" s="351"/>
      <c r="KDL1034" s="351"/>
      <c r="KDM1034" s="351"/>
      <c r="KDN1034" s="351"/>
      <c r="KDO1034" s="351"/>
      <c r="KDP1034" s="351"/>
      <c r="KDQ1034" s="351"/>
      <c r="KDR1034" s="351"/>
      <c r="KDS1034" s="351"/>
      <c r="KDT1034" s="351"/>
      <c r="KDU1034" s="351"/>
      <c r="KDV1034" s="351"/>
      <c r="KDW1034" s="351"/>
      <c r="KDX1034" s="351"/>
      <c r="KDY1034" s="351"/>
      <c r="KDZ1034" s="351"/>
      <c r="KEA1034" s="351"/>
      <c r="KEB1034" s="351"/>
      <c r="KEC1034" s="351"/>
      <c r="KED1034" s="351"/>
      <c r="KEE1034" s="351"/>
      <c r="KEF1034" s="351"/>
      <c r="KEG1034" s="351"/>
      <c r="KEH1034" s="351"/>
      <c r="KEI1034" s="351"/>
      <c r="KEJ1034" s="351"/>
      <c r="KEK1034" s="351"/>
      <c r="KEL1034" s="351"/>
      <c r="KEM1034" s="351"/>
      <c r="KEN1034" s="351"/>
      <c r="KEO1034" s="351"/>
      <c r="KEP1034" s="351"/>
      <c r="KEQ1034" s="351"/>
      <c r="KER1034" s="351"/>
      <c r="KES1034" s="351"/>
      <c r="KET1034" s="351"/>
      <c r="KEU1034" s="351"/>
      <c r="KEV1034" s="351"/>
      <c r="KEW1034" s="351"/>
      <c r="KEX1034" s="351"/>
      <c r="KEY1034" s="351"/>
      <c r="KEZ1034" s="351"/>
      <c r="KFA1034" s="351"/>
      <c r="KFB1034" s="351"/>
      <c r="KFC1034" s="351"/>
      <c r="KFD1034" s="351"/>
      <c r="KFE1034" s="351"/>
      <c r="KFF1034" s="351"/>
      <c r="KFG1034" s="351"/>
      <c r="KFH1034" s="351"/>
      <c r="KFI1034" s="351"/>
      <c r="KFJ1034" s="351"/>
      <c r="KFK1034" s="351"/>
      <c r="KFL1034" s="351"/>
      <c r="KFM1034" s="351"/>
      <c r="KFN1034" s="351"/>
      <c r="KFO1034" s="351"/>
      <c r="KFP1034" s="351"/>
      <c r="KFQ1034" s="351"/>
      <c r="KFR1034" s="351"/>
      <c r="KFS1034" s="351"/>
      <c r="KFT1034" s="351"/>
      <c r="KFU1034" s="351"/>
      <c r="KFV1034" s="351"/>
      <c r="KFW1034" s="351"/>
      <c r="KFX1034" s="351"/>
      <c r="KFY1034" s="351"/>
      <c r="KFZ1034" s="351"/>
      <c r="KGA1034" s="351"/>
      <c r="KGB1034" s="351"/>
      <c r="KGC1034" s="351"/>
      <c r="KGD1034" s="351"/>
      <c r="KGE1034" s="351"/>
      <c r="KGF1034" s="351"/>
      <c r="KGG1034" s="351"/>
      <c r="KGH1034" s="351"/>
      <c r="KGI1034" s="351"/>
      <c r="KGJ1034" s="351"/>
      <c r="KGK1034" s="351"/>
      <c r="KGL1034" s="351"/>
      <c r="KGM1034" s="351"/>
      <c r="KGN1034" s="351"/>
      <c r="KGO1034" s="351"/>
      <c r="KGP1034" s="351"/>
      <c r="KGQ1034" s="351"/>
      <c r="KGR1034" s="351"/>
      <c r="KGS1034" s="351"/>
      <c r="KGT1034" s="351"/>
      <c r="KGU1034" s="351"/>
      <c r="KGV1034" s="351"/>
      <c r="KGW1034" s="351"/>
      <c r="KGX1034" s="351"/>
      <c r="KGY1034" s="351"/>
      <c r="KGZ1034" s="351"/>
      <c r="KHA1034" s="351"/>
      <c r="KHB1034" s="351"/>
      <c r="KHC1034" s="351"/>
      <c r="KHD1034" s="351"/>
      <c r="KHE1034" s="351"/>
      <c r="KHF1034" s="351"/>
      <c r="KHG1034" s="351"/>
      <c r="KHH1034" s="351"/>
      <c r="KHI1034" s="351"/>
      <c r="KHJ1034" s="351"/>
      <c r="KHK1034" s="351"/>
      <c r="KHL1034" s="351"/>
      <c r="KHM1034" s="351"/>
      <c r="KHN1034" s="351"/>
      <c r="KHO1034" s="351"/>
      <c r="KHP1034" s="351"/>
      <c r="KHQ1034" s="351"/>
      <c r="KHR1034" s="351"/>
      <c r="KHS1034" s="351"/>
      <c r="KHT1034" s="351"/>
      <c r="KHU1034" s="351"/>
      <c r="KHV1034" s="351"/>
      <c r="KHW1034" s="351"/>
      <c r="KHX1034" s="351"/>
      <c r="KHY1034" s="351"/>
      <c r="KHZ1034" s="351"/>
      <c r="KIA1034" s="351"/>
      <c r="KIB1034" s="351"/>
      <c r="KIC1034" s="351"/>
      <c r="KID1034" s="351"/>
      <c r="KIE1034" s="351"/>
      <c r="KIF1034" s="351"/>
      <c r="KIG1034" s="351"/>
      <c r="KIH1034" s="351"/>
      <c r="KII1034" s="351"/>
      <c r="KIJ1034" s="351"/>
      <c r="KIK1034" s="351"/>
      <c r="KIL1034" s="351"/>
      <c r="KIM1034" s="351"/>
      <c r="KIN1034" s="351"/>
      <c r="KIO1034" s="351"/>
      <c r="KIP1034" s="351"/>
      <c r="KIQ1034" s="351"/>
      <c r="KIR1034" s="351"/>
      <c r="KIS1034" s="351"/>
      <c r="KIT1034" s="351"/>
      <c r="KIU1034" s="351"/>
      <c r="KIV1034" s="351"/>
      <c r="KIW1034" s="351"/>
      <c r="KIX1034" s="351"/>
      <c r="KIY1034" s="351"/>
      <c r="KIZ1034" s="351"/>
      <c r="KJA1034" s="351"/>
      <c r="KJB1034" s="351"/>
      <c r="KJC1034" s="351"/>
      <c r="KJD1034" s="351"/>
      <c r="KJE1034" s="351"/>
      <c r="KJF1034" s="351"/>
      <c r="KJG1034" s="351"/>
      <c r="KJH1034" s="351"/>
      <c r="KJI1034" s="351"/>
      <c r="KJJ1034" s="351"/>
      <c r="KJK1034" s="351"/>
      <c r="KJL1034" s="351"/>
      <c r="KJM1034" s="351"/>
      <c r="KJN1034" s="351"/>
      <c r="KJO1034" s="351"/>
      <c r="KJP1034" s="351"/>
      <c r="KJQ1034" s="351"/>
      <c r="KJR1034" s="351"/>
      <c r="KJS1034" s="351"/>
      <c r="KJT1034" s="351"/>
      <c r="KJU1034" s="351"/>
      <c r="KJV1034" s="351"/>
      <c r="KJW1034" s="351"/>
      <c r="KJX1034" s="351"/>
      <c r="KJY1034" s="351"/>
      <c r="KJZ1034" s="351"/>
      <c r="KKA1034" s="351"/>
      <c r="KKB1034" s="351"/>
      <c r="KKC1034" s="351"/>
      <c r="KKD1034" s="351"/>
      <c r="KKE1034" s="351"/>
      <c r="KKF1034" s="351"/>
      <c r="KKG1034" s="351"/>
      <c r="KKH1034" s="351"/>
      <c r="KKI1034" s="351"/>
      <c r="KKJ1034" s="351"/>
      <c r="KKK1034" s="351"/>
      <c r="KKL1034" s="351"/>
      <c r="KKM1034" s="351"/>
      <c r="KKN1034" s="351"/>
      <c r="KKO1034" s="351"/>
      <c r="KKP1034" s="351"/>
      <c r="KKQ1034" s="351"/>
      <c r="KKR1034" s="351"/>
      <c r="KKS1034" s="351"/>
      <c r="KKT1034" s="351"/>
      <c r="KKU1034" s="351"/>
      <c r="KKV1034" s="351"/>
      <c r="KKW1034" s="351"/>
      <c r="KKX1034" s="351"/>
      <c r="KKY1034" s="351"/>
      <c r="KKZ1034" s="351"/>
      <c r="KLA1034" s="351"/>
      <c r="KLB1034" s="351"/>
      <c r="KLC1034" s="351"/>
      <c r="KLD1034" s="351"/>
      <c r="KLE1034" s="351"/>
      <c r="KLF1034" s="351"/>
      <c r="KLG1034" s="351"/>
      <c r="KLH1034" s="351"/>
      <c r="KLI1034" s="351"/>
      <c r="KLJ1034" s="351"/>
      <c r="KLK1034" s="351"/>
      <c r="KLL1034" s="351"/>
      <c r="KLM1034" s="351"/>
      <c r="KLN1034" s="351"/>
      <c r="KLO1034" s="351"/>
      <c r="KLP1034" s="351"/>
      <c r="KLQ1034" s="351"/>
      <c r="KLR1034" s="351"/>
      <c r="KLS1034" s="351"/>
      <c r="KLT1034" s="351"/>
      <c r="KLU1034" s="351"/>
      <c r="KLV1034" s="351"/>
      <c r="KLW1034" s="351"/>
      <c r="KLX1034" s="351"/>
      <c r="KLY1034" s="351"/>
      <c r="KLZ1034" s="351"/>
      <c r="KMA1034" s="351"/>
      <c r="KMB1034" s="351"/>
      <c r="KMC1034" s="351"/>
      <c r="KMD1034" s="351"/>
      <c r="KME1034" s="351"/>
      <c r="KMF1034" s="351"/>
      <c r="KMG1034" s="351"/>
      <c r="KMH1034" s="351"/>
      <c r="KMI1034" s="351"/>
      <c r="KMJ1034" s="351"/>
      <c r="KMK1034" s="351"/>
      <c r="KML1034" s="351"/>
      <c r="KMM1034" s="351"/>
      <c r="KMN1034" s="351"/>
      <c r="KMO1034" s="351"/>
      <c r="KMP1034" s="351"/>
      <c r="KMQ1034" s="351"/>
      <c r="KMR1034" s="351"/>
      <c r="KMS1034" s="351"/>
      <c r="KMT1034" s="351"/>
      <c r="KMU1034" s="351"/>
      <c r="KMV1034" s="351"/>
      <c r="KMW1034" s="351"/>
      <c r="KMX1034" s="351"/>
      <c r="KMY1034" s="351"/>
      <c r="KMZ1034" s="351"/>
      <c r="KNA1034" s="351"/>
      <c r="KNB1034" s="351"/>
      <c r="KNC1034" s="351"/>
      <c r="KND1034" s="351"/>
      <c r="KNE1034" s="351"/>
      <c r="KNF1034" s="351"/>
      <c r="KNG1034" s="351"/>
      <c r="KNH1034" s="351"/>
      <c r="KNI1034" s="351"/>
      <c r="KNJ1034" s="351"/>
      <c r="KNK1034" s="351"/>
      <c r="KNL1034" s="351"/>
      <c r="KNM1034" s="351"/>
      <c r="KNN1034" s="351"/>
      <c r="KNO1034" s="351"/>
      <c r="KNP1034" s="351"/>
      <c r="KNQ1034" s="351"/>
      <c r="KNR1034" s="351"/>
      <c r="KNS1034" s="351"/>
      <c r="KNT1034" s="351"/>
      <c r="KNU1034" s="351"/>
      <c r="KNV1034" s="351"/>
      <c r="KNW1034" s="351"/>
      <c r="KNX1034" s="351"/>
      <c r="KNY1034" s="351"/>
      <c r="KNZ1034" s="351"/>
      <c r="KOA1034" s="351"/>
      <c r="KOB1034" s="351"/>
      <c r="KOC1034" s="351"/>
      <c r="KOD1034" s="351"/>
      <c r="KOE1034" s="351"/>
      <c r="KOF1034" s="351"/>
      <c r="KOG1034" s="351"/>
      <c r="KOH1034" s="351"/>
      <c r="KOI1034" s="351"/>
      <c r="KOJ1034" s="351"/>
      <c r="KOK1034" s="351"/>
      <c r="KOL1034" s="351"/>
      <c r="KOM1034" s="351"/>
      <c r="KON1034" s="351"/>
      <c r="KOO1034" s="351"/>
      <c r="KOP1034" s="351"/>
      <c r="KOQ1034" s="351"/>
      <c r="KOR1034" s="351"/>
      <c r="KOS1034" s="351"/>
      <c r="KOT1034" s="351"/>
      <c r="KOU1034" s="351"/>
      <c r="KOV1034" s="351"/>
      <c r="KOW1034" s="351"/>
      <c r="KOX1034" s="351"/>
      <c r="KOY1034" s="351"/>
      <c r="KOZ1034" s="351"/>
      <c r="KPA1034" s="351"/>
      <c r="KPB1034" s="351"/>
      <c r="KPC1034" s="351"/>
      <c r="KPD1034" s="351"/>
      <c r="KPE1034" s="351"/>
      <c r="KPF1034" s="351"/>
      <c r="KPG1034" s="351"/>
      <c r="KPH1034" s="351"/>
      <c r="KPI1034" s="351"/>
      <c r="KPJ1034" s="351"/>
      <c r="KPK1034" s="351"/>
      <c r="KPL1034" s="351"/>
      <c r="KPM1034" s="351"/>
      <c r="KPN1034" s="351"/>
      <c r="KPO1034" s="351"/>
      <c r="KPP1034" s="351"/>
      <c r="KPQ1034" s="351"/>
      <c r="KPR1034" s="351"/>
      <c r="KPS1034" s="351"/>
      <c r="KPT1034" s="351"/>
      <c r="KPU1034" s="351"/>
      <c r="KPV1034" s="351"/>
      <c r="KPW1034" s="351"/>
      <c r="KPX1034" s="351"/>
      <c r="KPY1034" s="351"/>
      <c r="KPZ1034" s="351"/>
      <c r="KQA1034" s="351"/>
      <c r="KQB1034" s="351"/>
      <c r="KQC1034" s="351"/>
      <c r="KQD1034" s="351"/>
      <c r="KQE1034" s="351"/>
      <c r="KQF1034" s="351"/>
      <c r="KQG1034" s="351"/>
      <c r="KQH1034" s="351"/>
      <c r="KQI1034" s="351"/>
      <c r="KQJ1034" s="351"/>
      <c r="KQK1034" s="351"/>
      <c r="KQL1034" s="351"/>
      <c r="KQM1034" s="351"/>
      <c r="KQN1034" s="351"/>
      <c r="KQO1034" s="351"/>
      <c r="KQP1034" s="351"/>
      <c r="KQQ1034" s="351"/>
      <c r="KQR1034" s="351"/>
      <c r="KQS1034" s="351"/>
      <c r="KQT1034" s="351"/>
      <c r="KQU1034" s="351"/>
      <c r="KQV1034" s="351"/>
      <c r="KQW1034" s="351"/>
      <c r="KQX1034" s="351"/>
      <c r="KQY1034" s="351"/>
      <c r="KQZ1034" s="351"/>
      <c r="KRA1034" s="351"/>
      <c r="KRB1034" s="351"/>
      <c r="KRC1034" s="351"/>
      <c r="KRD1034" s="351"/>
      <c r="KRE1034" s="351"/>
      <c r="KRF1034" s="351"/>
      <c r="KRG1034" s="351"/>
      <c r="KRH1034" s="351"/>
      <c r="KRI1034" s="351"/>
      <c r="KRJ1034" s="351"/>
      <c r="KRK1034" s="351"/>
      <c r="KRL1034" s="351"/>
      <c r="KRM1034" s="351"/>
      <c r="KRN1034" s="351"/>
      <c r="KRO1034" s="351"/>
      <c r="KRP1034" s="351"/>
      <c r="KRQ1034" s="351"/>
      <c r="KRR1034" s="351"/>
      <c r="KRS1034" s="351"/>
      <c r="KRT1034" s="351"/>
      <c r="KRU1034" s="351"/>
      <c r="KRV1034" s="351"/>
      <c r="KRW1034" s="351"/>
      <c r="KRX1034" s="351"/>
      <c r="KRY1034" s="351"/>
      <c r="KRZ1034" s="351"/>
      <c r="KSA1034" s="351"/>
      <c r="KSB1034" s="351"/>
      <c r="KSC1034" s="351"/>
      <c r="KSD1034" s="351"/>
      <c r="KSE1034" s="351"/>
      <c r="KSF1034" s="351"/>
      <c r="KSG1034" s="351"/>
      <c r="KSH1034" s="351"/>
      <c r="KSI1034" s="351"/>
      <c r="KSJ1034" s="351"/>
      <c r="KSK1034" s="351"/>
      <c r="KSL1034" s="351"/>
      <c r="KSM1034" s="351"/>
      <c r="KSN1034" s="351"/>
      <c r="KSO1034" s="351"/>
      <c r="KSP1034" s="351"/>
      <c r="KSQ1034" s="351"/>
      <c r="KSR1034" s="351"/>
      <c r="KSS1034" s="351"/>
      <c r="KST1034" s="351"/>
      <c r="KSU1034" s="351"/>
      <c r="KSV1034" s="351"/>
      <c r="KSW1034" s="351"/>
      <c r="KSX1034" s="351"/>
      <c r="KSY1034" s="351"/>
      <c r="KSZ1034" s="351"/>
      <c r="KTA1034" s="351"/>
      <c r="KTB1034" s="351"/>
      <c r="KTC1034" s="351"/>
      <c r="KTD1034" s="351"/>
      <c r="KTE1034" s="351"/>
      <c r="KTF1034" s="351"/>
      <c r="KTG1034" s="351"/>
      <c r="KTH1034" s="351"/>
      <c r="KTI1034" s="351"/>
      <c r="KTJ1034" s="351"/>
      <c r="KTK1034" s="351"/>
      <c r="KTL1034" s="351"/>
      <c r="KTM1034" s="351"/>
      <c r="KTN1034" s="351"/>
      <c r="KTO1034" s="351"/>
      <c r="KTP1034" s="351"/>
      <c r="KTQ1034" s="351"/>
      <c r="KTR1034" s="351"/>
      <c r="KTS1034" s="351"/>
      <c r="KTT1034" s="351"/>
      <c r="KTU1034" s="351"/>
      <c r="KTV1034" s="351"/>
      <c r="KTW1034" s="351"/>
      <c r="KTX1034" s="351"/>
      <c r="KTY1034" s="351"/>
      <c r="KTZ1034" s="351"/>
      <c r="KUA1034" s="351"/>
      <c r="KUB1034" s="351"/>
      <c r="KUC1034" s="351"/>
      <c r="KUD1034" s="351"/>
      <c r="KUE1034" s="351"/>
      <c r="KUF1034" s="351"/>
      <c r="KUG1034" s="351"/>
      <c r="KUH1034" s="351"/>
      <c r="KUI1034" s="351"/>
      <c r="KUJ1034" s="351"/>
      <c r="KUK1034" s="351"/>
      <c r="KUL1034" s="351"/>
      <c r="KUM1034" s="351"/>
      <c r="KUN1034" s="351"/>
      <c r="KUO1034" s="351"/>
      <c r="KUP1034" s="351"/>
      <c r="KUQ1034" s="351"/>
      <c r="KUR1034" s="351"/>
      <c r="KUS1034" s="351"/>
      <c r="KUT1034" s="351"/>
      <c r="KUU1034" s="351"/>
      <c r="KUV1034" s="351"/>
      <c r="KUW1034" s="351"/>
      <c r="KUX1034" s="351"/>
      <c r="KUY1034" s="351"/>
      <c r="KUZ1034" s="351"/>
      <c r="KVA1034" s="351"/>
      <c r="KVB1034" s="351"/>
      <c r="KVC1034" s="351"/>
      <c r="KVD1034" s="351"/>
      <c r="KVE1034" s="351"/>
      <c r="KVF1034" s="351"/>
      <c r="KVG1034" s="351"/>
      <c r="KVH1034" s="351"/>
      <c r="KVI1034" s="351"/>
      <c r="KVJ1034" s="351"/>
      <c r="KVK1034" s="351"/>
      <c r="KVL1034" s="351"/>
      <c r="KVM1034" s="351"/>
      <c r="KVN1034" s="351"/>
      <c r="KVO1034" s="351"/>
      <c r="KVP1034" s="351"/>
      <c r="KVQ1034" s="351"/>
      <c r="KVR1034" s="351"/>
      <c r="KVS1034" s="351"/>
      <c r="KVT1034" s="351"/>
      <c r="KVU1034" s="351"/>
      <c r="KVV1034" s="351"/>
      <c r="KVW1034" s="351"/>
      <c r="KVX1034" s="351"/>
      <c r="KVY1034" s="351"/>
      <c r="KVZ1034" s="351"/>
      <c r="KWA1034" s="351"/>
      <c r="KWB1034" s="351"/>
      <c r="KWC1034" s="351"/>
      <c r="KWD1034" s="351"/>
      <c r="KWE1034" s="351"/>
      <c r="KWF1034" s="351"/>
      <c r="KWG1034" s="351"/>
      <c r="KWH1034" s="351"/>
      <c r="KWI1034" s="351"/>
      <c r="KWJ1034" s="351"/>
      <c r="KWK1034" s="351"/>
      <c r="KWL1034" s="351"/>
      <c r="KWM1034" s="351"/>
      <c r="KWN1034" s="351"/>
      <c r="KWO1034" s="351"/>
      <c r="KWP1034" s="351"/>
      <c r="KWQ1034" s="351"/>
      <c r="KWR1034" s="351"/>
      <c r="KWS1034" s="351"/>
      <c r="KWT1034" s="351"/>
      <c r="KWU1034" s="351"/>
      <c r="KWV1034" s="351"/>
      <c r="KWW1034" s="351"/>
      <c r="KWX1034" s="351"/>
      <c r="KWY1034" s="351"/>
      <c r="KWZ1034" s="351"/>
      <c r="KXA1034" s="351"/>
      <c r="KXB1034" s="351"/>
      <c r="KXC1034" s="351"/>
      <c r="KXD1034" s="351"/>
      <c r="KXE1034" s="351"/>
      <c r="KXF1034" s="351"/>
      <c r="KXG1034" s="351"/>
      <c r="KXH1034" s="351"/>
      <c r="KXI1034" s="351"/>
      <c r="KXJ1034" s="351"/>
      <c r="KXK1034" s="351"/>
      <c r="KXL1034" s="351"/>
      <c r="KXM1034" s="351"/>
      <c r="KXN1034" s="351"/>
      <c r="KXO1034" s="351"/>
      <c r="KXP1034" s="351"/>
      <c r="KXQ1034" s="351"/>
      <c r="KXR1034" s="351"/>
      <c r="KXS1034" s="351"/>
      <c r="KXT1034" s="351"/>
      <c r="KXU1034" s="351"/>
      <c r="KXV1034" s="351"/>
      <c r="KXW1034" s="351"/>
      <c r="KXX1034" s="351"/>
      <c r="KXY1034" s="351"/>
      <c r="KXZ1034" s="351"/>
      <c r="KYA1034" s="351"/>
      <c r="KYB1034" s="351"/>
      <c r="KYC1034" s="351"/>
      <c r="KYD1034" s="351"/>
      <c r="KYE1034" s="351"/>
      <c r="KYF1034" s="351"/>
      <c r="KYG1034" s="351"/>
      <c r="KYH1034" s="351"/>
      <c r="KYI1034" s="351"/>
      <c r="KYJ1034" s="351"/>
      <c r="KYK1034" s="351"/>
      <c r="KYL1034" s="351"/>
      <c r="KYM1034" s="351"/>
      <c r="KYN1034" s="351"/>
      <c r="KYO1034" s="351"/>
      <c r="KYP1034" s="351"/>
      <c r="KYQ1034" s="351"/>
      <c r="KYR1034" s="351"/>
      <c r="KYS1034" s="351"/>
      <c r="KYT1034" s="351"/>
      <c r="KYU1034" s="351"/>
      <c r="KYV1034" s="351"/>
      <c r="KYW1034" s="351"/>
      <c r="KYX1034" s="351"/>
      <c r="KYY1034" s="351"/>
      <c r="KYZ1034" s="351"/>
      <c r="KZA1034" s="351"/>
      <c r="KZB1034" s="351"/>
      <c r="KZC1034" s="351"/>
      <c r="KZD1034" s="351"/>
      <c r="KZE1034" s="351"/>
      <c r="KZF1034" s="351"/>
      <c r="KZG1034" s="351"/>
      <c r="KZH1034" s="351"/>
      <c r="KZI1034" s="351"/>
      <c r="KZJ1034" s="351"/>
      <c r="KZK1034" s="351"/>
      <c r="KZL1034" s="351"/>
      <c r="KZM1034" s="351"/>
      <c r="KZN1034" s="351"/>
      <c r="KZO1034" s="351"/>
      <c r="KZP1034" s="351"/>
      <c r="KZQ1034" s="351"/>
      <c r="KZR1034" s="351"/>
      <c r="KZS1034" s="351"/>
      <c r="KZT1034" s="351"/>
      <c r="KZU1034" s="351"/>
      <c r="KZV1034" s="351"/>
      <c r="KZW1034" s="351"/>
      <c r="KZX1034" s="351"/>
      <c r="KZY1034" s="351"/>
      <c r="KZZ1034" s="351"/>
      <c r="LAA1034" s="351"/>
      <c r="LAB1034" s="351"/>
      <c r="LAC1034" s="351"/>
      <c r="LAD1034" s="351"/>
      <c r="LAE1034" s="351"/>
      <c r="LAF1034" s="351"/>
      <c r="LAG1034" s="351"/>
      <c r="LAH1034" s="351"/>
      <c r="LAI1034" s="351"/>
      <c r="LAJ1034" s="351"/>
      <c r="LAK1034" s="351"/>
      <c r="LAL1034" s="351"/>
      <c r="LAM1034" s="351"/>
      <c r="LAN1034" s="351"/>
      <c r="LAO1034" s="351"/>
      <c r="LAP1034" s="351"/>
      <c r="LAQ1034" s="351"/>
      <c r="LAR1034" s="351"/>
      <c r="LAS1034" s="351"/>
      <c r="LAT1034" s="351"/>
      <c r="LAU1034" s="351"/>
      <c r="LAV1034" s="351"/>
      <c r="LAW1034" s="351"/>
      <c r="LAX1034" s="351"/>
      <c r="LAY1034" s="351"/>
      <c r="LAZ1034" s="351"/>
      <c r="LBA1034" s="351"/>
      <c r="LBB1034" s="351"/>
      <c r="LBC1034" s="351"/>
      <c r="LBD1034" s="351"/>
      <c r="LBE1034" s="351"/>
      <c r="LBF1034" s="351"/>
      <c r="LBG1034" s="351"/>
      <c r="LBH1034" s="351"/>
      <c r="LBI1034" s="351"/>
      <c r="LBJ1034" s="351"/>
      <c r="LBK1034" s="351"/>
      <c r="LBL1034" s="351"/>
      <c r="LBM1034" s="351"/>
      <c r="LBN1034" s="351"/>
      <c r="LBO1034" s="351"/>
      <c r="LBP1034" s="351"/>
      <c r="LBQ1034" s="351"/>
      <c r="LBR1034" s="351"/>
      <c r="LBS1034" s="351"/>
      <c r="LBT1034" s="351"/>
      <c r="LBU1034" s="351"/>
      <c r="LBV1034" s="351"/>
      <c r="LBW1034" s="351"/>
      <c r="LBX1034" s="351"/>
      <c r="LBY1034" s="351"/>
      <c r="LBZ1034" s="351"/>
      <c r="LCA1034" s="351"/>
      <c r="LCB1034" s="351"/>
      <c r="LCC1034" s="351"/>
      <c r="LCD1034" s="351"/>
      <c r="LCE1034" s="351"/>
      <c r="LCF1034" s="351"/>
      <c r="LCG1034" s="351"/>
      <c r="LCH1034" s="351"/>
      <c r="LCI1034" s="351"/>
      <c r="LCJ1034" s="351"/>
      <c r="LCK1034" s="351"/>
      <c r="LCL1034" s="351"/>
      <c r="LCM1034" s="351"/>
      <c r="LCN1034" s="351"/>
      <c r="LCO1034" s="351"/>
      <c r="LCP1034" s="351"/>
      <c r="LCQ1034" s="351"/>
      <c r="LCR1034" s="351"/>
      <c r="LCS1034" s="351"/>
      <c r="LCT1034" s="351"/>
      <c r="LCU1034" s="351"/>
      <c r="LCV1034" s="351"/>
      <c r="LCW1034" s="351"/>
      <c r="LCX1034" s="351"/>
      <c r="LCY1034" s="351"/>
      <c r="LCZ1034" s="351"/>
      <c r="LDA1034" s="351"/>
      <c r="LDB1034" s="351"/>
      <c r="LDC1034" s="351"/>
      <c r="LDD1034" s="351"/>
      <c r="LDE1034" s="351"/>
      <c r="LDF1034" s="351"/>
      <c r="LDG1034" s="351"/>
      <c r="LDH1034" s="351"/>
      <c r="LDI1034" s="351"/>
      <c r="LDJ1034" s="351"/>
      <c r="LDK1034" s="351"/>
      <c r="LDL1034" s="351"/>
      <c r="LDM1034" s="351"/>
      <c r="LDN1034" s="351"/>
      <c r="LDO1034" s="351"/>
      <c r="LDP1034" s="351"/>
      <c r="LDQ1034" s="351"/>
      <c r="LDR1034" s="351"/>
      <c r="LDS1034" s="351"/>
      <c r="LDT1034" s="351"/>
      <c r="LDU1034" s="351"/>
      <c r="LDV1034" s="351"/>
      <c r="LDW1034" s="351"/>
      <c r="LDX1034" s="351"/>
      <c r="LDY1034" s="351"/>
      <c r="LDZ1034" s="351"/>
      <c r="LEA1034" s="351"/>
      <c r="LEB1034" s="351"/>
      <c r="LEC1034" s="351"/>
      <c r="LED1034" s="351"/>
      <c r="LEE1034" s="351"/>
      <c r="LEF1034" s="351"/>
      <c r="LEG1034" s="351"/>
      <c r="LEH1034" s="351"/>
      <c r="LEI1034" s="351"/>
      <c r="LEJ1034" s="351"/>
      <c r="LEK1034" s="351"/>
      <c r="LEL1034" s="351"/>
      <c r="LEM1034" s="351"/>
      <c r="LEN1034" s="351"/>
      <c r="LEO1034" s="351"/>
      <c r="LEP1034" s="351"/>
      <c r="LEQ1034" s="351"/>
      <c r="LER1034" s="351"/>
      <c r="LES1034" s="351"/>
      <c r="LET1034" s="351"/>
      <c r="LEU1034" s="351"/>
      <c r="LEV1034" s="351"/>
      <c r="LEW1034" s="351"/>
      <c r="LEX1034" s="351"/>
      <c r="LEY1034" s="351"/>
      <c r="LEZ1034" s="351"/>
      <c r="LFA1034" s="351"/>
      <c r="LFB1034" s="351"/>
      <c r="LFC1034" s="351"/>
      <c r="LFD1034" s="351"/>
      <c r="LFE1034" s="351"/>
      <c r="LFF1034" s="351"/>
      <c r="LFG1034" s="351"/>
      <c r="LFH1034" s="351"/>
      <c r="LFI1034" s="351"/>
      <c r="LFJ1034" s="351"/>
      <c r="LFK1034" s="351"/>
      <c r="LFL1034" s="351"/>
      <c r="LFM1034" s="351"/>
      <c r="LFN1034" s="351"/>
      <c r="LFO1034" s="351"/>
      <c r="LFP1034" s="351"/>
      <c r="LFQ1034" s="351"/>
      <c r="LFR1034" s="351"/>
      <c r="LFS1034" s="351"/>
      <c r="LFT1034" s="351"/>
      <c r="LFU1034" s="351"/>
      <c r="LFV1034" s="351"/>
      <c r="LFW1034" s="351"/>
      <c r="LFX1034" s="351"/>
      <c r="LFY1034" s="351"/>
      <c r="LFZ1034" s="351"/>
      <c r="LGA1034" s="351"/>
      <c r="LGB1034" s="351"/>
      <c r="LGC1034" s="351"/>
      <c r="LGD1034" s="351"/>
      <c r="LGE1034" s="351"/>
      <c r="LGF1034" s="351"/>
      <c r="LGG1034" s="351"/>
      <c r="LGH1034" s="351"/>
      <c r="LGI1034" s="351"/>
      <c r="LGJ1034" s="351"/>
      <c r="LGK1034" s="351"/>
      <c r="LGL1034" s="351"/>
      <c r="LGM1034" s="351"/>
      <c r="LGN1034" s="351"/>
      <c r="LGO1034" s="351"/>
      <c r="LGP1034" s="351"/>
      <c r="LGQ1034" s="351"/>
      <c r="LGR1034" s="351"/>
      <c r="LGS1034" s="351"/>
      <c r="LGT1034" s="351"/>
      <c r="LGU1034" s="351"/>
      <c r="LGV1034" s="351"/>
      <c r="LGW1034" s="351"/>
      <c r="LGX1034" s="351"/>
      <c r="LGY1034" s="351"/>
      <c r="LGZ1034" s="351"/>
      <c r="LHA1034" s="351"/>
      <c r="LHB1034" s="351"/>
      <c r="LHC1034" s="351"/>
      <c r="LHD1034" s="351"/>
      <c r="LHE1034" s="351"/>
      <c r="LHF1034" s="351"/>
      <c r="LHG1034" s="351"/>
      <c r="LHH1034" s="351"/>
      <c r="LHI1034" s="351"/>
      <c r="LHJ1034" s="351"/>
      <c r="LHK1034" s="351"/>
      <c r="LHL1034" s="351"/>
      <c r="LHM1034" s="351"/>
      <c r="LHN1034" s="351"/>
      <c r="LHO1034" s="351"/>
      <c r="LHP1034" s="351"/>
      <c r="LHQ1034" s="351"/>
      <c r="LHR1034" s="351"/>
      <c r="LHS1034" s="351"/>
      <c r="LHT1034" s="351"/>
      <c r="LHU1034" s="351"/>
      <c r="LHV1034" s="351"/>
      <c r="LHW1034" s="351"/>
      <c r="LHX1034" s="351"/>
      <c r="LHY1034" s="351"/>
      <c r="LHZ1034" s="351"/>
      <c r="LIA1034" s="351"/>
      <c r="LIB1034" s="351"/>
      <c r="LIC1034" s="351"/>
      <c r="LID1034" s="351"/>
      <c r="LIE1034" s="351"/>
      <c r="LIF1034" s="351"/>
      <c r="LIG1034" s="351"/>
      <c r="LIH1034" s="351"/>
      <c r="LII1034" s="351"/>
      <c r="LIJ1034" s="351"/>
      <c r="LIK1034" s="351"/>
      <c r="LIL1034" s="351"/>
      <c r="LIM1034" s="351"/>
      <c r="LIN1034" s="351"/>
      <c r="LIO1034" s="351"/>
      <c r="LIP1034" s="351"/>
      <c r="LIQ1034" s="351"/>
      <c r="LIR1034" s="351"/>
      <c r="LIS1034" s="351"/>
      <c r="LIT1034" s="351"/>
      <c r="LIU1034" s="351"/>
      <c r="LIV1034" s="351"/>
      <c r="LIW1034" s="351"/>
      <c r="LIX1034" s="351"/>
      <c r="LIY1034" s="351"/>
      <c r="LIZ1034" s="351"/>
      <c r="LJA1034" s="351"/>
      <c r="LJB1034" s="351"/>
      <c r="LJC1034" s="351"/>
      <c r="LJD1034" s="351"/>
      <c r="LJE1034" s="351"/>
      <c r="LJF1034" s="351"/>
      <c r="LJG1034" s="351"/>
      <c r="LJH1034" s="351"/>
      <c r="LJI1034" s="351"/>
      <c r="LJJ1034" s="351"/>
      <c r="LJK1034" s="351"/>
      <c r="LJL1034" s="351"/>
      <c r="LJM1034" s="351"/>
      <c r="LJN1034" s="351"/>
      <c r="LJO1034" s="351"/>
      <c r="LJP1034" s="351"/>
      <c r="LJQ1034" s="351"/>
      <c r="LJR1034" s="351"/>
      <c r="LJS1034" s="351"/>
      <c r="LJT1034" s="351"/>
      <c r="LJU1034" s="351"/>
      <c r="LJV1034" s="351"/>
      <c r="LJW1034" s="351"/>
      <c r="LJX1034" s="351"/>
      <c r="LJY1034" s="351"/>
      <c r="LJZ1034" s="351"/>
      <c r="LKA1034" s="351"/>
      <c r="LKB1034" s="351"/>
      <c r="LKC1034" s="351"/>
      <c r="LKD1034" s="351"/>
      <c r="LKE1034" s="351"/>
      <c r="LKF1034" s="351"/>
      <c r="LKG1034" s="351"/>
      <c r="LKH1034" s="351"/>
      <c r="LKI1034" s="351"/>
      <c r="LKJ1034" s="351"/>
      <c r="LKK1034" s="351"/>
      <c r="LKL1034" s="351"/>
      <c r="LKM1034" s="351"/>
      <c r="LKN1034" s="351"/>
      <c r="LKO1034" s="351"/>
      <c r="LKP1034" s="351"/>
      <c r="LKQ1034" s="351"/>
      <c r="LKR1034" s="351"/>
      <c r="LKS1034" s="351"/>
      <c r="LKT1034" s="351"/>
      <c r="LKU1034" s="351"/>
      <c r="LKV1034" s="351"/>
      <c r="LKW1034" s="351"/>
      <c r="LKX1034" s="351"/>
      <c r="LKY1034" s="351"/>
      <c r="LKZ1034" s="351"/>
      <c r="LLA1034" s="351"/>
      <c r="LLB1034" s="351"/>
      <c r="LLC1034" s="351"/>
      <c r="LLD1034" s="351"/>
      <c r="LLE1034" s="351"/>
      <c r="LLF1034" s="351"/>
      <c r="LLG1034" s="351"/>
      <c r="LLH1034" s="351"/>
      <c r="LLI1034" s="351"/>
      <c r="LLJ1034" s="351"/>
      <c r="LLK1034" s="351"/>
      <c r="LLL1034" s="351"/>
      <c r="LLM1034" s="351"/>
      <c r="LLN1034" s="351"/>
      <c r="LLO1034" s="351"/>
      <c r="LLP1034" s="351"/>
      <c r="LLQ1034" s="351"/>
      <c r="LLR1034" s="351"/>
      <c r="LLS1034" s="351"/>
      <c r="LLT1034" s="351"/>
      <c r="LLU1034" s="351"/>
      <c r="LLV1034" s="351"/>
      <c r="LLW1034" s="351"/>
      <c r="LLX1034" s="351"/>
      <c r="LLY1034" s="351"/>
      <c r="LLZ1034" s="351"/>
      <c r="LMA1034" s="351"/>
      <c r="LMB1034" s="351"/>
      <c r="LMC1034" s="351"/>
      <c r="LMD1034" s="351"/>
      <c r="LME1034" s="351"/>
      <c r="LMF1034" s="351"/>
      <c r="LMG1034" s="351"/>
      <c r="LMH1034" s="351"/>
      <c r="LMI1034" s="351"/>
      <c r="LMJ1034" s="351"/>
      <c r="LMK1034" s="351"/>
      <c r="LML1034" s="351"/>
      <c r="LMM1034" s="351"/>
      <c r="LMN1034" s="351"/>
      <c r="LMO1034" s="351"/>
      <c r="LMP1034" s="351"/>
      <c r="LMQ1034" s="351"/>
      <c r="LMR1034" s="351"/>
      <c r="LMS1034" s="351"/>
      <c r="LMT1034" s="351"/>
      <c r="LMU1034" s="351"/>
      <c r="LMV1034" s="351"/>
      <c r="LMW1034" s="351"/>
      <c r="LMX1034" s="351"/>
      <c r="LMY1034" s="351"/>
      <c r="LMZ1034" s="351"/>
      <c r="LNA1034" s="351"/>
      <c r="LNB1034" s="351"/>
      <c r="LNC1034" s="351"/>
      <c r="LND1034" s="351"/>
      <c r="LNE1034" s="351"/>
      <c r="LNF1034" s="351"/>
      <c r="LNG1034" s="351"/>
      <c r="LNH1034" s="351"/>
      <c r="LNI1034" s="351"/>
      <c r="LNJ1034" s="351"/>
      <c r="LNK1034" s="351"/>
      <c r="LNL1034" s="351"/>
      <c r="LNM1034" s="351"/>
      <c r="LNN1034" s="351"/>
      <c r="LNO1034" s="351"/>
      <c r="LNP1034" s="351"/>
      <c r="LNQ1034" s="351"/>
      <c r="LNR1034" s="351"/>
      <c r="LNS1034" s="351"/>
      <c r="LNT1034" s="351"/>
      <c r="LNU1034" s="351"/>
      <c r="LNV1034" s="351"/>
      <c r="LNW1034" s="351"/>
      <c r="LNX1034" s="351"/>
      <c r="LNY1034" s="351"/>
      <c r="LNZ1034" s="351"/>
      <c r="LOA1034" s="351"/>
      <c r="LOB1034" s="351"/>
      <c r="LOC1034" s="351"/>
      <c r="LOD1034" s="351"/>
      <c r="LOE1034" s="351"/>
      <c r="LOF1034" s="351"/>
      <c r="LOG1034" s="351"/>
      <c r="LOH1034" s="351"/>
      <c r="LOI1034" s="351"/>
      <c r="LOJ1034" s="351"/>
      <c r="LOK1034" s="351"/>
      <c r="LOL1034" s="351"/>
      <c r="LOM1034" s="351"/>
      <c r="LON1034" s="351"/>
      <c r="LOO1034" s="351"/>
      <c r="LOP1034" s="351"/>
      <c r="LOQ1034" s="351"/>
      <c r="LOR1034" s="351"/>
      <c r="LOS1034" s="351"/>
      <c r="LOT1034" s="351"/>
      <c r="LOU1034" s="351"/>
      <c r="LOV1034" s="351"/>
      <c r="LOW1034" s="351"/>
      <c r="LOX1034" s="351"/>
      <c r="LOY1034" s="351"/>
      <c r="LOZ1034" s="351"/>
      <c r="LPA1034" s="351"/>
      <c r="LPB1034" s="351"/>
      <c r="LPC1034" s="351"/>
      <c r="LPD1034" s="351"/>
      <c r="LPE1034" s="351"/>
      <c r="LPF1034" s="351"/>
      <c r="LPG1034" s="351"/>
      <c r="LPH1034" s="351"/>
      <c r="LPI1034" s="351"/>
      <c r="LPJ1034" s="351"/>
      <c r="LPK1034" s="351"/>
      <c r="LPL1034" s="351"/>
      <c r="LPM1034" s="351"/>
      <c r="LPN1034" s="351"/>
      <c r="LPO1034" s="351"/>
      <c r="LPP1034" s="351"/>
      <c r="LPQ1034" s="351"/>
      <c r="LPR1034" s="351"/>
      <c r="LPS1034" s="351"/>
      <c r="LPT1034" s="351"/>
      <c r="LPU1034" s="351"/>
      <c r="LPV1034" s="351"/>
      <c r="LPW1034" s="351"/>
      <c r="LPX1034" s="351"/>
      <c r="LPY1034" s="351"/>
      <c r="LPZ1034" s="351"/>
      <c r="LQA1034" s="351"/>
      <c r="LQB1034" s="351"/>
      <c r="LQC1034" s="351"/>
      <c r="LQD1034" s="351"/>
      <c r="LQE1034" s="351"/>
      <c r="LQF1034" s="351"/>
      <c r="LQG1034" s="351"/>
      <c r="LQH1034" s="351"/>
      <c r="LQI1034" s="351"/>
      <c r="LQJ1034" s="351"/>
      <c r="LQK1034" s="351"/>
      <c r="LQL1034" s="351"/>
      <c r="LQM1034" s="351"/>
      <c r="LQN1034" s="351"/>
      <c r="LQO1034" s="351"/>
      <c r="LQP1034" s="351"/>
      <c r="LQQ1034" s="351"/>
      <c r="LQR1034" s="351"/>
      <c r="LQS1034" s="351"/>
      <c r="LQT1034" s="351"/>
      <c r="LQU1034" s="351"/>
      <c r="LQV1034" s="351"/>
      <c r="LQW1034" s="351"/>
      <c r="LQX1034" s="351"/>
      <c r="LQY1034" s="351"/>
      <c r="LQZ1034" s="351"/>
      <c r="LRA1034" s="351"/>
      <c r="LRB1034" s="351"/>
      <c r="LRC1034" s="351"/>
      <c r="LRD1034" s="351"/>
      <c r="LRE1034" s="351"/>
      <c r="LRF1034" s="351"/>
      <c r="LRG1034" s="351"/>
      <c r="LRH1034" s="351"/>
      <c r="LRI1034" s="351"/>
      <c r="LRJ1034" s="351"/>
      <c r="LRK1034" s="351"/>
      <c r="LRL1034" s="351"/>
      <c r="LRM1034" s="351"/>
      <c r="LRN1034" s="351"/>
      <c r="LRO1034" s="351"/>
      <c r="LRP1034" s="351"/>
      <c r="LRQ1034" s="351"/>
      <c r="LRR1034" s="351"/>
      <c r="LRS1034" s="351"/>
      <c r="LRT1034" s="351"/>
      <c r="LRU1034" s="351"/>
      <c r="LRV1034" s="351"/>
      <c r="LRW1034" s="351"/>
      <c r="LRX1034" s="351"/>
      <c r="LRY1034" s="351"/>
      <c r="LRZ1034" s="351"/>
      <c r="LSA1034" s="351"/>
      <c r="LSB1034" s="351"/>
      <c r="LSC1034" s="351"/>
      <c r="LSD1034" s="351"/>
      <c r="LSE1034" s="351"/>
      <c r="LSF1034" s="351"/>
      <c r="LSG1034" s="351"/>
      <c r="LSH1034" s="351"/>
      <c r="LSI1034" s="351"/>
      <c r="LSJ1034" s="351"/>
      <c r="LSK1034" s="351"/>
      <c r="LSL1034" s="351"/>
      <c r="LSM1034" s="351"/>
      <c r="LSN1034" s="351"/>
      <c r="LSO1034" s="351"/>
      <c r="LSP1034" s="351"/>
      <c r="LSQ1034" s="351"/>
      <c r="LSR1034" s="351"/>
      <c r="LSS1034" s="351"/>
      <c r="LST1034" s="351"/>
      <c r="LSU1034" s="351"/>
      <c r="LSV1034" s="351"/>
      <c r="LSW1034" s="351"/>
      <c r="LSX1034" s="351"/>
      <c r="LSY1034" s="351"/>
      <c r="LSZ1034" s="351"/>
      <c r="LTA1034" s="351"/>
      <c r="LTB1034" s="351"/>
      <c r="LTC1034" s="351"/>
      <c r="LTD1034" s="351"/>
      <c r="LTE1034" s="351"/>
      <c r="LTF1034" s="351"/>
      <c r="LTG1034" s="351"/>
      <c r="LTH1034" s="351"/>
      <c r="LTI1034" s="351"/>
      <c r="LTJ1034" s="351"/>
      <c r="LTK1034" s="351"/>
      <c r="LTL1034" s="351"/>
      <c r="LTM1034" s="351"/>
      <c r="LTN1034" s="351"/>
      <c r="LTO1034" s="351"/>
      <c r="LTP1034" s="351"/>
      <c r="LTQ1034" s="351"/>
      <c r="LTR1034" s="351"/>
      <c r="LTS1034" s="351"/>
      <c r="LTT1034" s="351"/>
      <c r="LTU1034" s="351"/>
      <c r="LTV1034" s="351"/>
      <c r="LTW1034" s="351"/>
      <c r="LTX1034" s="351"/>
      <c r="LTY1034" s="351"/>
      <c r="LTZ1034" s="351"/>
      <c r="LUA1034" s="351"/>
      <c r="LUB1034" s="351"/>
      <c r="LUC1034" s="351"/>
      <c r="LUD1034" s="351"/>
      <c r="LUE1034" s="351"/>
      <c r="LUF1034" s="351"/>
      <c r="LUG1034" s="351"/>
      <c r="LUH1034" s="351"/>
      <c r="LUI1034" s="351"/>
      <c r="LUJ1034" s="351"/>
      <c r="LUK1034" s="351"/>
      <c r="LUL1034" s="351"/>
      <c r="LUM1034" s="351"/>
      <c r="LUN1034" s="351"/>
      <c r="LUO1034" s="351"/>
      <c r="LUP1034" s="351"/>
      <c r="LUQ1034" s="351"/>
      <c r="LUR1034" s="351"/>
      <c r="LUS1034" s="351"/>
      <c r="LUT1034" s="351"/>
      <c r="LUU1034" s="351"/>
      <c r="LUV1034" s="351"/>
      <c r="LUW1034" s="351"/>
      <c r="LUX1034" s="351"/>
      <c r="LUY1034" s="351"/>
      <c r="LUZ1034" s="351"/>
      <c r="LVA1034" s="351"/>
      <c r="LVB1034" s="351"/>
      <c r="LVC1034" s="351"/>
      <c r="LVD1034" s="351"/>
      <c r="LVE1034" s="351"/>
      <c r="LVF1034" s="351"/>
      <c r="LVG1034" s="351"/>
      <c r="LVH1034" s="351"/>
      <c r="LVI1034" s="351"/>
      <c r="LVJ1034" s="351"/>
      <c r="LVK1034" s="351"/>
      <c r="LVL1034" s="351"/>
      <c r="LVM1034" s="351"/>
      <c r="LVN1034" s="351"/>
      <c r="LVO1034" s="351"/>
      <c r="LVP1034" s="351"/>
      <c r="LVQ1034" s="351"/>
      <c r="LVR1034" s="351"/>
      <c r="LVS1034" s="351"/>
      <c r="LVT1034" s="351"/>
      <c r="LVU1034" s="351"/>
      <c r="LVV1034" s="351"/>
      <c r="LVW1034" s="351"/>
      <c r="LVX1034" s="351"/>
      <c r="LVY1034" s="351"/>
      <c r="LVZ1034" s="351"/>
      <c r="LWA1034" s="351"/>
      <c r="LWB1034" s="351"/>
      <c r="LWC1034" s="351"/>
      <c r="LWD1034" s="351"/>
      <c r="LWE1034" s="351"/>
      <c r="LWF1034" s="351"/>
      <c r="LWG1034" s="351"/>
      <c r="LWH1034" s="351"/>
      <c r="LWI1034" s="351"/>
      <c r="LWJ1034" s="351"/>
      <c r="LWK1034" s="351"/>
      <c r="LWL1034" s="351"/>
      <c r="LWM1034" s="351"/>
      <c r="LWN1034" s="351"/>
      <c r="LWO1034" s="351"/>
      <c r="LWP1034" s="351"/>
      <c r="LWQ1034" s="351"/>
      <c r="LWR1034" s="351"/>
      <c r="LWS1034" s="351"/>
      <c r="LWT1034" s="351"/>
      <c r="LWU1034" s="351"/>
      <c r="LWV1034" s="351"/>
      <c r="LWW1034" s="351"/>
      <c r="LWX1034" s="351"/>
      <c r="LWY1034" s="351"/>
      <c r="LWZ1034" s="351"/>
      <c r="LXA1034" s="351"/>
      <c r="LXB1034" s="351"/>
      <c r="LXC1034" s="351"/>
      <c r="LXD1034" s="351"/>
      <c r="LXE1034" s="351"/>
      <c r="LXF1034" s="351"/>
      <c r="LXG1034" s="351"/>
      <c r="LXH1034" s="351"/>
      <c r="LXI1034" s="351"/>
      <c r="LXJ1034" s="351"/>
      <c r="LXK1034" s="351"/>
      <c r="LXL1034" s="351"/>
      <c r="LXM1034" s="351"/>
      <c r="LXN1034" s="351"/>
      <c r="LXO1034" s="351"/>
      <c r="LXP1034" s="351"/>
      <c r="LXQ1034" s="351"/>
      <c r="LXR1034" s="351"/>
      <c r="LXS1034" s="351"/>
      <c r="LXT1034" s="351"/>
      <c r="LXU1034" s="351"/>
      <c r="LXV1034" s="351"/>
      <c r="LXW1034" s="351"/>
      <c r="LXX1034" s="351"/>
      <c r="LXY1034" s="351"/>
      <c r="LXZ1034" s="351"/>
      <c r="LYA1034" s="351"/>
      <c r="LYB1034" s="351"/>
      <c r="LYC1034" s="351"/>
      <c r="LYD1034" s="351"/>
      <c r="LYE1034" s="351"/>
      <c r="LYF1034" s="351"/>
      <c r="LYG1034" s="351"/>
      <c r="LYH1034" s="351"/>
      <c r="LYI1034" s="351"/>
      <c r="LYJ1034" s="351"/>
      <c r="LYK1034" s="351"/>
      <c r="LYL1034" s="351"/>
      <c r="LYM1034" s="351"/>
      <c r="LYN1034" s="351"/>
      <c r="LYO1034" s="351"/>
      <c r="LYP1034" s="351"/>
      <c r="LYQ1034" s="351"/>
      <c r="LYR1034" s="351"/>
      <c r="LYS1034" s="351"/>
      <c r="LYT1034" s="351"/>
      <c r="LYU1034" s="351"/>
      <c r="LYV1034" s="351"/>
      <c r="LYW1034" s="351"/>
      <c r="LYX1034" s="351"/>
      <c r="LYY1034" s="351"/>
      <c r="LYZ1034" s="351"/>
      <c r="LZA1034" s="351"/>
      <c r="LZB1034" s="351"/>
      <c r="LZC1034" s="351"/>
      <c r="LZD1034" s="351"/>
      <c r="LZE1034" s="351"/>
      <c r="LZF1034" s="351"/>
      <c r="LZG1034" s="351"/>
      <c r="LZH1034" s="351"/>
      <c r="LZI1034" s="351"/>
      <c r="LZJ1034" s="351"/>
      <c r="LZK1034" s="351"/>
      <c r="LZL1034" s="351"/>
      <c r="LZM1034" s="351"/>
      <c r="LZN1034" s="351"/>
      <c r="LZO1034" s="351"/>
      <c r="LZP1034" s="351"/>
      <c r="LZQ1034" s="351"/>
      <c r="LZR1034" s="351"/>
      <c r="LZS1034" s="351"/>
      <c r="LZT1034" s="351"/>
      <c r="LZU1034" s="351"/>
      <c r="LZV1034" s="351"/>
      <c r="LZW1034" s="351"/>
      <c r="LZX1034" s="351"/>
      <c r="LZY1034" s="351"/>
      <c r="LZZ1034" s="351"/>
      <c r="MAA1034" s="351"/>
      <c r="MAB1034" s="351"/>
      <c r="MAC1034" s="351"/>
      <c r="MAD1034" s="351"/>
      <c r="MAE1034" s="351"/>
      <c r="MAF1034" s="351"/>
      <c r="MAG1034" s="351"/>
      <c r="MAH1034" s="351"/>
      <c r="MAI1034" s="351"/>
      <c r="MAJ1034" s="351"/>
      <c r="MAK1034" s="351"/>
      <c r="MAL1034" s="351"/>
      <c r="MAM1034" s="351"/>
      <c r="MAN1034" s="351"/>
      <c r="MAO1034" s="351"/>
      <c r="MAP1034" s="351"/>
      <c r="MAQ1034" s="351"/>
      <c r="MAR1034" s="351"/>
      <c r="MAS1034" s="351"/>
      <c r="MAT1034" s="351"/>
      <c r="MAU1034" s="351"/>
      <c r="MAV1034" s="351"/>
      <c r="MAW1034" s="351"/>
      <c r="MAX1034" s="351"/>
      <c r="MAY1034" s="351"/>
      <c r="MAZ1034" s="351"/>
      <c r="MBA1034" s="351"/>
      <c r="MBB1034" s="351"/>
      <c r="MBC1034" s="351"/>
      <c r="MBD1034" s="351"/>
      <c r="MBE1034" s="351"/>
      <c r="MBF1034" s="351"/>
      <c r="MBG1034" s="351"/>
      <c r="MBH1034" s="351"/>
      <c r="MBI1034" s="351"/>
      <c r="MBJ1034" s="351"/>
      <c r="MBK1034" s="351"/>
      <c r="MBL1034" s="351"/>
      <c r="MBM1034" s="351"/>
      <c r="MBN1034" s="351"/>
      <c r="MBO1034" s="351"/>
      <c r="MBP1034" s="351"/>
      <c r="MBQ1034" s="351"/>
      <c r="MBR1034" s="351"/>
      <c r="MBS1034" s="351"/>
      <c r="MBT1034" s="351"/>
      <c r="MBU1034" s="351"/>
      <c r="MBV1034" s="351"/>
      <c r="MBW1034" s="351"/>
      <c r="MBX1034" s="351"/>
      <c r="MBY1034" s="351"/>
      <c r="MBZ1034" s="351"/>
      <c r="MCA1034" s="351"/>
      <c r="MCB1034" s="351"/>
      <c r="MCC1034" s="351"/>
      <c r="MCD1034" s="351"/>
      <c r="MCE1034" s="351"/>
      <c r="MCF1034" s="351"/>
      <c r="MCG1034" s="351"/>
      <c r="MCH1034" s="351"/>
      <c r="MCI1034" s="351"/>
      <c r="MCJ1034" s="351"/>
      <c r="MCK1034" s="351"/>
      <c r="MCL1034" s="351"/>
      <c r="MCM1034" s="351"/>
      <c r="MCN1034" s="351"/>
      <c r="MCO1034" s="351"/>
      <c r="MCP1034" s="351"/>
      <c r="MCQ1034" s="351"/>
      <c r="MCR1034" s="351"/>
      <c r="MCS1034" s="351"/>
      <c r="MCT1034" s="351"/>
      <c r="MCU1034" s="351"/>
      <c r="MCV1034" s="351"/>
      <c r="MCW1034" s="351"/>
      <c r="MCX1034" s="351"/>
      <c r="MCY1034" s="351"/>
      <c r="MCZ1034" s="351"/>
      <c r="MDA1034" s="351"/>
      <c r="MDB1034" s="351"/>
      <c r="MDC1034" s="351"/>
      <c r="MDD1034" s="351"/>
      <c r="MDE1034" s="351"/>
      <c r="MDF1034" s="351"/>
      <c r="MDG1034" s="351"/>
      <c r="MDH1034" s="351"/>
      <c r="MDI1034" s="351"/>
      <c r="MDJ1034" s="351"/>
      <c r="MDK1034" s="351"/>
      <c r="MDL1034" s="351"/>
      <c r="MDM1034" s="351"/>
      <c r="MDN1034" s="351"/>
      <c r="MDO1034" s="351"/>
      <c r="MDP1034" s="351"/>
      <c r="MDQ1034" s="351"/>
      <c r="MDR1034" s="351"/>
      <c r="MDS1034" s="351"/>
      <c r="MDT1034" s="351"/>
      <c r="MDU1034" s="351"/>
      <c r="MDV1034" s="351"/>
      <c r="MDW1034" s="351"/>
      <c r="MDX1034" s="351"/>
      <c r="MDY1034" s="351"/>
      <c r="MDZ1034" s="351"/>
      <c r="MEA1034" s="351"/>
      <c r="MEB1034" s="351"/>
      <c r="MEC1034" s="351"/>
      <c r="MED1034" s="351"/>
      <c r="MEE1034" s="351"/>
      <c r="MEF1034" s="351"/>
      <c r="MEG1034" s="351"/>
      <c r="MEH1034" s="351"/>
      <c r="MEI1034" s="351"/>
      <c r="MEJ1034" s="351"/>
      <c r="MEK1034" s="351"/>
      <c r="MEL1034" s="351"/>
      <c r="MEM1034" s="351"/>
      <c r="MEN1034" s="351"/>
      <c r="MEO1034" s="351"/>
      <c r="MEP1034" s="351"/>
      <c r="MEQ1034" s="351"/>
      <c r="MER1034" s="351"/>
      <c r="MES1034" s="351"/>
      <c r="MET1034" s="351"/>
      <c r="MEU1034" s="351"/>
      <c r="MEV1034" s="351"/>
      <c r="MEW1034" s="351"/>
      <c r="MEX1034" s="351"/>
      <c r="MEY1034" s="351"/>
      <c r="MEZ1034" s="351"/>
      <c r="MFA1034" s="351"/>
      <c r="MFB1034" s="351"/>
      <c r="MFC1034" s="351"/>
      <c r="MFD1034" s="351"/>
      <c r="MFE1034" s="351"/>
      <c r="MFF1034" s="351"/>
      <c r="MFG1034" s="351"/>
      <c r="MFH1034" s="351"/>
      <c r="MFI1034" s="351"/>
      <c r="MFJ1034" s="351"/>
      <c r="MFK1034" s="351"/>
      <c r="MFL1034" s="351"/>
      <c r="MFM1034" s="351"/>
      <c r="MFN1034" s="351"/>
      <c r="MFO1034" s="351"/>
      <c r="MFP1034" s="351"/>
      <c r="MFQ1034" s="351"/>
      <c r="MFR1034" s="351"/>
      <c r="MFS1034" s="351"/>
      <c r="MFT1034" s="351"/>
      <c r="MFU1034" s="351"/>
      <c r="MFV1034" s="351"/>
      <c r="MFW1034" s="351"/>
      <c r="MFX1034" s="351"/>
      <c r="MFY1034" s="351"/>
      <c r="MFZ1034" s="351"/>
      <c r="MGA1034" s="351"/>
      <c r="MGB1034" s="351"/>
      <c r="MGC1034" s="351"/>
      <c r="MGD1034" s="351"/>
      <c r="MGE1034" s="351"/>
      <c r="MGF1034" s="351"/>
      <c r="MGG1034" s="351"/>
      <c r="MGH1034" s="351"/>
      <c r="MGI1034" s="351"/>
      <c r="MGJ1034" s="351"/>
      <c r="MGK1034" s="351"/>
      <c r="MGL1034" s="351"/>
      <c r="MGM1034" s="351"/>
      <c r="MGN1034" s="351"/>
      <c r="MGO1034" s="351"/>
      <c r="MGP1034" s="351"/>
      <c r="MGQ1034" s="351"/>
      <c r="MGR1034" s="351"/>
      <c r="MGS1034" s="351"/>
      <c r="MGT1034" s="351"/>
      <c r="MGU1034" s="351"/>
      <c r="MGV1034" s="351"/>
      <c r="MGW1034" s="351"/>
      <c r="MGX1034" s="351"/>
      <c r="MGY1034" s="351"/>
      <c r="MGZ1034" s="351"/>
      <c r="MHA1034" s="351"/>
      <c r="MHB1034" s="351"/>
      <c r="MHC1034" s="351"/>
      <c r="MHD1034" s="351"/>
      <c r="MHE1034" s="351"/>
      <c r="MHF1034" s="351"/>
      <c r="MHG1034" s="351"/>
      <c r="MHH1034" s="351"/>
      <c r="MHI1034" s="351"/>
      <c r="MHJ1034" s="351"/>
      <c r="MHK1034" s="351"/>
      <c r="MHL1034" s="351"/>
      <c r="MHM1034" s="351"/>
      <c r="MHN1034" s="351"/>
      <c r="MHO1034" s="351"/>
      <c r="MHP1034" s="351"/>
      <c r="MHQ1034" s="351"/>
      <c r="MHR1034" s="351"/>
      <c r="MHS1034" s="351"/>
      <c r="MHT1034" s="351"/>
      <c r="MHU1034" s="351"/>
      <c r="MHV1034" s="351"/>
      <c r="MHW1034" s="351"/>
      <c r="MHX1034" s="351"/>
      <c r="MHY1034" s="351"/>
      <c r="MHZ1034" s="351"/>
      <c r="MIA1034" s="351"/>
      <c r="MIB1034" s="351"/>
      <c r="MIC1034" s="351"/>
      <c r="MID1034" s="351"/>
      <c r="MIE1034" s="351"/>
      <c r="MIF1034" s="351"/>
      <c r="MIG1034" s="351"/>
      <c r="MIH1034" s="351"/>
      <c r="MII1034" s="351"/>
      <c r="MIJ1034" s="351"/>
      <c r="MIK1034" s="351"/>
      <c r="MIL1034" s="351"/>
      <c r="MIM1034" s="351"/>
      <c r="MIN1034" s="351"/>
      <c r="MIO1034" s="351"/>
      <c r="MIP1034" s="351"/>
      <c r="MIQ1034" s="351"/>
      <c r="MIR1034" s="351"/>
      <c r="MIS1034" s="351"/>
      <c r="MIT1034" s="351"/>
      <c r="MIU1034" s="351"/>
      <c r="MIV1034" s="351"/>
      <c r="MIW1034" s="351"/>
      <c r="MIX1034" s="351"/>
      <c r="MIY1034" s="351"/>
      <c r="MIZ1034" s="351"/>
      <c r="MJA1034" s="351"/>
      <c r="MJB1034" s="351"/>
      <c r="MJC1034" s="351"/>
      <c r="MJD1034" s="351"/>
      <c r="MJE1034" s="351"/>
      <c r="MJF1034" s="351"/>
      <c r="MJG1034" s="351"/>
      <c r="MJH1034" s="351"/>
      <c r="MJI1034" s="351"/>
      <c r="MJJ1034" s="351"/>
      <c r="MJK1034" s="351"/>
      <c r="MJL1034" s="351"/>
      <c r="MJM1034" s="351"/>
      <c r="MJN1034" s="351"/>
      <c r="MJO1034" s="351"/>
      <c r="MJP1034" s="351"/>
      <c r="MJQ1034" s="351"/>
      <c r="MJR1034" s="351"/>
      <c r="MJS1034" s="351"/>
      <c r="MJT1034" s="351"/>
      <c r="MJU1034" s="351"/>
      <c r="MJV1034" s="351"/>
      <c r="MJW1034" s="351"/>
      <c r="MJX1034" s="351"/>
      <c r="MJY1034" s="351"/>
      <c r="MJZ1034" s="351"/>
      <c r="MKA1034" s="351"/>
      <c r="MKB1034" s="351"/>
      <c r="MKC1034" s="351"/>
      <c r="MKD1034" s="351"/>
      <c r="MKE1034" s="351"/>
      <c r="MKF1034" s="351"/>
      <c r="MKG1034" s="351"/>
      <c r="MKH1034" s="351"/>
      <c r="MKI1034" s="351"/>
      <c r="MKJ1034" s="351"/>
      <c r="MKK1034" s="351"/>
      <c r="MKL1034" s="351"/>
      <c r="MKM1034" s="351"/>
      <c r="MKN1034" s="351"/>
      <c r="MKO1034" s="351"/>
      <c r="MKP1034" s="351"/>
      <c r="MKQ1034" s="351"/>
      <c r="MKR1034" s="351"/>
      <c r="MKS1034" s="351"/>
      <c r="MKT1034" s="351"/>
      <c r="MKU1034" s="351"/>
      <c r="MKV1034" s="351"/>
      <c r="MKW1034" s="351"/>
      <c r="MKX1034" s="351"/>
      <c r="MKY1034" s="351"/>
      <c r="MKZ1034" s="351"/>
      <c r="MLA1034" s="351"/>
      <c r="MLB1034" s="351"/>
      <c r="MLC1034" s="351"/>
      <c r="MLD1034" s="351"/>
      <c r="MLE1034" s="351"/>
      <c r="MLF1034" s="351"/>
      <c r="MLG1034" s="351"/>
      <c r="MLH1034" s="351"/>
      <c r="MLI1034" s="351"/>
      <c r="MLJ1034" s="351"/>
      <c r="MLK1034" s="351"/>
      <c r="MLL1034" s="351"/>
      <c r="MLM1034" s="351"/>
      <c r="MLN1034" s="351"/>
      <c r="MLO1034" s="351"/>
      <c r="MLP1034" s="351"/>
      <c r="MLQ1034" s="351"/>
      <c r="MLR1034" s="351"/>
      <c r="MLS1034" s="351"/>
      <c r="MLT1034" s="351"/>
      <c r="MLU1034" s="351"/>
      <c r="MLV1034" s="351"/>
      <c r="MLW1034" s="351"/>
      <c r="MLX1034" s="351"/>
      <c r="MLY1034" s="351"/>
      <c r="MLZ1034" s="351"/>
      <c r="MMA1034" s="351"/>
      <c r="MMB1034" s="351"/>
      <c r="MMC1034" s="351"/>
      <c r="MMD1034" s="351"/>
      <c r="MME1034" s="351"/>
      <c r="MMF1034" s="351"/>
      <c r="MMG1034" s="351"/>
      <c r="MMH1034" s="351"/>
      <c r="MMI1034" s="351"/>
      <c r="MMJ1034" s="351"/>
      <c r="MMK1034" s="351"/>
      <c r="MML1034" s="351"/>
      <c r="MMM1034" s="351"/>
      <c r="MMN1034" s="351"/>
      <c r="MMO1034" s="351"/>
      <c r="MMP1034" s="351"/>
      <c r="MMQ1034" s="351"/>
      <c r="MMR1034" s="351"/>
      <c r="MMS1034" s="351"/>
      <c r="MMT1034" s="351"/>
      <c r="MMU1034" s="351"/>
      <c r="MMV1034" s="351"/>
      <c r="MMW1034" s="351"/>
      <c r="MMX1034" s="351"/>
      <c r="MMY1034" s="351"/>
      <c r="MMZ1034" s="351"/>
      <c r="MNA1034" s="351"/>
      <c r="MNB1034" s="351"/>
      <c r="MNC1034" s="351"/>
      <c r="MND1034" s="351"/>
      <c r="MNE1034" s="351"/>
      <c r="MNF1034" s="351"/>
      <c r="MNG1034" s="351"/>
      <c r="MNH1034" s="351"/>
      <c r="MNI1034" s="351"/>
      <c r="MNJ1034" s="351"/>
      <c r="MNK1034" s="351"/>
      <c r="MNL1034" s="351"/>
      <c r="MNM1034" s="351"/>
      <c r="MNN1034" s="351"/>
      <c r="MNO1034" s="351"/>
      <c r="MNP1034" s="351"/>
      <c r="MNQ1034" s="351"/>
      <c r="MNR1034" s="351"/>
      <c r="MNS1034" s="351"/>
      <c r="MNT1034" s="351"/>
      <c r="MNU1034" s="351"/>
      <c r="MNV1034" s="351"/>
      <c r="MNW1034" s="351"/>
      <c r="MNX1034" s="351"/>
      <c r="MNY1034" s="351"/>
      <c r="MNZ1034" s="351"/>
      <c r="MOA1034" s="351"/>
      <c r="MOB1034" s="351"/>
      <c r="MOC1034" s="351"/>
      <c r="MOD1034" s="351"/>
      <c r="MOE1034" s="351"/>
      <c r="MOF1034" s="351"/>
      <c r="MOG1034" s="351"/>
      <c r="MOH1034" s="351"/>
      <c r="MOI1034" s="351"/>
      <c r="MOJ1034" s="351"/>
      <c r="MOK1034" s="351"/>
      <c r="MOL1034" s="351"/>
      <c r="MOM1034" s="351"/>
      <c r="MON1034" s="351"/>
      <c r="MOO1034" s="351"/>
      <c r="MOP1034" s="351"/>
      <c r="MOQ1034" s="351"/>
      <c r="MOR1034" s="351"/>
      <c r="MOS1034" s="351"/>
      <c r="MOT1034" s="351"/>
      <c r="MOU1034" s="351"/>
      <c r="MOV1034" s="351"/>
      <c r="MOW1034" s="351"/>
      <c r="MOX1034" s="351"/>
      <c r="MOY1034" s="351"/>
      <c r="MOZ1034" s="351"/>
      <c r="MPA1034" s="351"/>
      <c r="MPB1034" s="351"/>
      <c r="MPC1034" s="351"/>
      <c r="MPD1034" s="351"/>
      <c r="MPE1034" s="351"/>
      <c r="MPF1034" s="351"/>
      <c r="MPG1034" s="351"/>
      <c r="MPH1034" s="351"/>
      <c r="MPI1034" s="351"/>
      <c r="MPJ1034" s="351"/>
      <c r="MPK1034" s="351"/>
      <c r="MPL1034" s="351"/>
      <c r="MPM1034" s="351"/>
      <c r="MPN1034" s="351"/>
      <c r="MPO1034" s="351"/>
      <c r="MPP1034" s="351"/>
      <c r="MPQ1034" s="351"/>
      <c r="MPR1034" s="351"/>
      <c r="MPS1034" s="351"/>
      <c r="MPT1034" s="351"/>
      <c r="MPU1034" s="351"/>
      <c r="MPV1034" s="351"/>
      <c r="MPW1034" s="351"/>
      <c r="MPX1034" s="351"/>
      <c r="MPY1034" s="351"/>
      <c r="MPZ1034" s="351"/>
      <c r="MQA1034" s="351"/>
      <c r="MQB1034" s="351"/>
      <c r="MQC1034" s="351"/>
      <c r="MQD1034" s="351"/>
      <c r="MQE1034" s="351"/>
      <c r="MQF1034" s="351"/>
      <c r="MQG1034" s="351"/>
      <c r="MQH1034" s="351"/>
      <c r="MQI1034" s="351"/>
      <c r="MQJ1034" s="351"/>
      <c r="MQK1034" s="351"/>
      <c r="MQL1034" s="351"/>
      <c r="MQM1034" s="351"/>
      <c r="MQN1034" s="351"/>
      <c r="MQO1034" s="351"/>
      <c r="MQP1034" s="351"/>
      <c r="MQQ1034" s="351"/>
      <c r="MQR1034" s="351"/>
      <c r="MQS1034" s="351"/>
      <c r="MQT1034" s="351"/>
      <c r="MQU1034" s="351"/>
      <c r="MQV1034" s="351"/>
      <c r="MQW1034" s="351"/>
      <c r="MQX1034" s="351"/>
      <c r="MQY1034" s="351"/>
      <c r="MQZ1034" s="351"/>
      <c r="MRA1034" s="351"/>
      <c r="MRB1034" s="351"/>
      <c r="MRC1034" s="351"/>
      <c r="MRD1034" s="351"/>
      <c r="MRE1034" s="351"/>
      <c r="MRF1034" s="351"/>
      <c r="MRG1034" s="351"/>
      <c r="MRH1034" s="351"/>
      <c r="MRI1034" s="351"/>
      <c r="MRJ1034" s="351"/>
      <c r="MRK1034" s="351"/>
      <c r="MRL1034" s="351"/>
      <c r="MRM1034" s="351"/>
      <c r="MRN1034" s="351"/>
      <c r="MRO1034" s="351"/>
      <c r="MRP1034" s="351"/>
      <c r="MRQ1034" s="351"/>
      <c r="MRR1034" s="351"/>
      <c r="MRS1034" s="351"/>
      <c r="MRT1034" s="351"/>
      <c r="MRU1034" s="351"/>
      <c r="MRV1034" s="351"/>
      <c r="MRW1034" s="351"/>
      <c r="MRX1034" s="351"/>
      <c r="MRY1034" s="351"/>
      <c r="MRZ1034" s="351"/>
      <c r="MSA1034" s="351"/>
      <c r="MSB1034" s="351"/>
      <c r="MSC1034" s="351"/>
      <c r="MSD1034" s="351"/>
      <c r="MSE1034" s="351"/>
      <c r="MSF1034" s="351"/>
      <c r="MSG1034" s="351"/>
      <c r="MSH1034" s="351"/>
      <c r="MSI1034" s="351"/>
      <c r="MSJ1034" s="351"/>
      <c r="MSK1034" s="351"/>
      <c r="MSL1034" s="351"/>
      <c r="MSM1034" s="351"/>
      <c r="MSN1034" s="351"/>
      <c r="MSO1034" s="351"/>
      <c r="MSP1034" s="351"/>
      <c r="MSQ1034" s="351"/>
      <c r="MSR1034" s="351"/>
      <c r="MSS1034" s="351"/>
      <c r="MST1034" s="351"/>
      <c r="MSU1034" s="351"/>
      <c r="MSV1034" s="351"/>
      <c r="MSW1034" s="351"/>
      <c r="MSX1034" s="351"/>
      <c r="MSY1034" s="351"/>
      <c r="MSZ1034" s="351"/>
      <c r="MTA1034" s="351"/>
      <c r="MTB1034" s="351"/>
      <c r="MTC1034" s="351"/>
      <c r="MTD1034" s="351"/>
      <c r="MTE1034" s="351"/>
      <c r="MTF1034" s="351"/>
      <c r="MTG1034" s="351"/>
      <c r="MTH1034" s="351"/>
      <c r="MTI1034" s="351"/>
      <c r="MTJ1034" s="351"/>
      <c r="MTK1034" s="351"/>
      <c r="MTL1034" s="351"/>
      <c r="MTM1034" s="351"/>
      <c r="MTN1034" s="351"/>
      <c r="MTO1034" s="351"/>
      <c r="MTP1034" s="351"/>
      <c r="MTQ1034" s="351"/>
      <c r="MTR1034" s="351"/>
      <c r="MTS1034" s="351"/>
      <c r="MTT1034" s="351"/>
      <c r="MTU1034" s="351"/>
      <c r="MTV1034" s="351"/>
      <c r="MTW1034" s="351"/>
      <c r="MTX1034" s="351"/>
      <c r="MTY1034" s="351"/>
      <c r="MTZ1034" s="351"/>
      <c r="MUA1034" s="351"/>
      <c r="MUB1034" s="351"/>
      <c r="MUC1034" s="351"/>
      <c r="MUD1034" s="351"/>
      <c r="MUE1034" s="351"/>
      <c r="MUF1034" s="351"/>
      <c r="MUG1034" s="351"/>
      <c r="MUH1034" s="351"/>
      <c r="MUI1034" s="351"/>
      <c r="MUJ1034" s="351"/>
      <c r="MUK1034" s="351"/>
      <c r="MUL1034" s="351"/>
      <c r="MUM1034" s="351"/>
      <c r="MUN1034" s="351"/>
      <c r="MUO1034" s="351"/>
      <c r="MUP1034" s="351"/>
      <c r="MUQ1034" s="351"/>
      <c r="MUR1034" s="351"/>
      <c r="MUS1034" s="351"/>
      <c r="MUT1034" s="351"/>
      <c r="MUU1034" s="351"/>
      <c r="MUV1034" s="351"/>
      <c r="MUW1034" s="351"/>
      <c r="MUX1034" s="351"/>
      <c r="MUY1034" s="351"/>
      <c r="MUZ1034" s="351"/>
      <c r="MVA1034" s="351"/>
      <c r="MVB1034" s="351"/>
      <c r="MVC1034" s="351"/>
      <c r="MVD1034" s="351"/>
      <c r="MVE1034" s="351"/>
      <c r="MVF1034" s="351"/>
      <c r="MVG1034" s="351"/>
      <c r="MVH1034" s="351"/>
      <c r="MVI1034" s="351"/>
      <c r="MVJ1034" s="351"/>
      <c r="MVK1034" s="351"/>
      <c r="MVL1034" s="351"/>
      <c r="MVM1034" s="351"/>
      <c r="MVN1034" s="351"/>
      <c r="MVO1034" s="351"/>
      <c r="MVP1034" s="351"/>
      <c r="MVQ1034" s="351"/>
      <c r="MVR1034" s="351"/>
      <c r="MVS1034" s="351"/>
      <c r="MVT1034" s="351"/>
      <c r="MVU1034" s="351"/>
      <c r="MVV1034" s="351"/>
      <c r="MVW1034" s="351"/>
      <c r="MVX1034" s="351"/>
      <c r="MVY1034" s="351"/>
      <c r="MVZ1034" s="351"/>
      <c r="MWA1034" s="351"/>
      <c r="MWB1034" s="351"/>
      <c r="MWC1034" s="351"/>
      <c r="MWD1034" s="351"/>
      <c r="MWE1034" s="351"/>
      <c r="MWF1034" s="351"/>
      <c r="MWG1034" s="351"/>
      <c r="MWH1034" s="351"/>
      <c r="MWI1034" s="351"/>
      <c r="MWJ1034" s="351"/>
      <c r="MWK1034" s="351"/>
      <c r="MWL1034" s="351"/>
      <c r="MWM1034" s="351"/>
      <c r="MWN1034" s="351"/>
      <c r="MWO1034" s="351"/>
      <c r="MWP1034" s="351"/>
      <c r="MWQ1034" s="351"/>
      <c r="MWR1034" s="351"/>
      <c r="MWS1034" s="351"/>
      <c r="MWT1034" s="351"/>
      <c r="MWU1034" s="351"/>
      <c r="MWV1034" s="351"/>
      <c r="MWW1034" s="351"/>
      <c r="MWX1034" s="351"/>
      <c r="MWY1034" s="351"/>
      <c r="MWZ1034" s="351"/>
      <c r="MXA1034" s="351"/>
      <c r="MXB1034" s="351"/>
      <c r="MXC1034" s="351"/>
      <c r="MXD1034" s="351"/>
      <c r="MXE1034" s="351"/>
      <c r="MXF1034" s="351"/>
      <c r="MXG1034" s="351"/>
      <c r="MXH1034" s="351"/>
      <c r="MXI1034" s="351"/>
      <c r="MXJ1034" s="351"/>
      <c r="MXK1034" s="351"/>
      <c r="MXL1034" s="351"/>
      <c r="MXM1034" s="351"/>
      <c r="MXN1034" s="351"/>
      <c r="MXO1034" s="351"/>
      <c r="MXP1034" s="351"/>
      <c r="MXQ1034" s="351"/>
      <c r="MXR1034" s="351"/>
      <c r="MXS1034" s="351"/>
      <c r="MXT1034" s="351"/>
      <c r="MXU1034" s="351"/>
      <c r="MXV1034" s="351"/>
      <c r="MXW1034" s="351"/>
      <c r="MXX1034" s="351"/>
      <c r="MXY1034" s="351"/>
      <c r="MXZ1034" s="351"/>
      <c r="MYA1034" s="351"/>
      <c r="MYB1034" s="351"/>
      <c r="MYC1034" s="351"/>
      <c r="MYD1034" s="351"/>
      <c r="MYE1034" s="351"/>
      <c r="MYF1034" s="351"/>
      <c r="MYG1034" s="351"/>
      <c r="MYH1034" s="351"/>
      <c r="MYI1034" s="351"/>
      <c r="MYJ1034" s="351"/>
      <c r="MYK1034" s="351"/>
      <c r="MYL1034" s="351"/>
      <c r="MYM1034" s="351"/>
      <c r="MYN1034" s="351"/>
      <c r="MYO1034" s="351"/>
      <c r="MYP1034" s="351"/>
      <c r="MYQ1034" s="351"/>
      <c r="MYR1034" s="351"/>
      <c r="MYS1034" s="351"/>
      <c r="MYT1034" s="351"/>
      <c r="MYU1034" s="351"/>
      <c r="MYV1034" s="351"/>
      <c r="MYW1034" s="351"/>
      <c r="MYX1034" s="351"/>
      <c r="MYY1034" s="351"/>
      <c r="MYZ1034" s="351"/>
      <c r="MZA1034" s="351"/>
      <c r="MZB1034" s="351"/>
      <c r="MZC1034" s="351"/>
      <c r="MZD1034" s="351"/>
      <c r="MZE1034" s="351"/>
      <c r="MZF1034" s="351"/>
      <c r="MZG1034" s="351"/>
      <c r="MZH1034" s="351"/>
      <c r="MZI1034" s="351"/>
      <c r="MZJ1034" s="351"/>
      <c r="MZK1034" s="351"/>
      <c r="MZL1034" s="351"/>
      <c r="MZM1034" s="351"/>
      <c r="MZN1034" s="351"/>
      <c r="MZO1034" s="351"/>
      <c r="MZP1034" s="351"/>
      <c r="MZQ1034" s="351"/>
      <c r="MZR1034" s="351"/>
      <c r="MZS1034" s="351"/>
      <c r="MZT1034" s="351"/>
      <c r="MZU1034" s="351"/>
      <c r="MZV1034" s="351"/>
      <c r="MZW1034" s="351"/>
      <c r="MZX1034" s="351"/>
      <c r="MZY1034" s="351"/>
      <c r="MZZ1034" s="351"/>
      <c r="NAA1034" s="351"/>
      <c r="NAB1034" s="351"/>
      <c r="NAC1034" s="351"/>
      <c r="NAD1034" s="351"/>
      <c r="NAE1034" s="351"/>
      <c r="NAF1034" s="351"/>
      <c r="NAG1034" s="351"/>
      <c r="NAH1034" s="351"/>
      <c r="NAI1034" s="351"/>
      <c r="NAJ1034" s="351"/>
      <c r="NAK1034" s="351"/>
      <c r="NAL1034" s="351"/>
      <c r="NAM1034" s="351"/>
      <c r="NAN1034" s="351"/>
      <c r="NAO1034" s="351"/>
      <c r="NAP1034" s="351"/>
      <c r="NAQ1034" s="351"/>
      <c r="NAR1034" s="351"/>
      <c r="NAS1034" s="351"/>
      <c r="NAT1034" s="351"/>
      <c r="NAU1034" s="351"/>
      <c r="NAV1034" s="351"/>
      <c r="NAW1034" s="351"/>
      <c r="NAX1034" s="351"/>
      <c r="NAY1034" s="351"/>
      <c r="NAZ1034" s="351"/>
      <c r="NBA1034" s="351"/>
      <c r="NBB1034" s="351"/>
      <c r="NBC1034" s="351"/>
      <c r="NBD1034" s="351"/>
      <c r="NBE1034" s="351"/>
      <c r="NBF1034" s="351"/>
      <c r="NBG1034" s="351"/>
      <c r="NBH1034" s="351"/>
      <c r="NBI1034" s="351"/>
      <c r="NBJ1034" s="351"/>
      <c r="NBK1034" s="351"/>
      <c r="NBL1034" s="351"/>
      <c r="NBM1034" s="351"/>
      <c r="NBN1034" s="351"/>
      <c r="NBO1034" s="351"/>
      <c r="NBP1034" s="351"/>
      <c r="NBQ1034" s="351"/>
      <c r="NBR1034" s="351"/>
      <c r="NBS1034" s="351"/>
      <c r="NBT1034" s="351"/>
      <c r="NBU1034" s="351"/>
      <c r="NBV1034" s="351"/>
      <c r="NBW1034" s="351"/>
      <c r="NBX1034" s="351"/>
      <c r="NBY1034" s="351"/>
      <c r="NBZ1034" s="351"/>
      <c r="NCA1034" s="351"/>
      <c r="NCB1034" s="351"/>
      <c r="NCC1034" s="351"/>
      <c r="NCD1034" s="351"/>
      <c r="NCE1034" s="351"/>
      <c r="NCF1034" s="351"/>
      <c r="NCG1034" s="351"/>
      <c r="NCH1034" s="351"/>
      <c r="NCI1034" s="351"/>
      <c r="NCJ1034" s="351"/>
      <c r="NCK1034" s="351"/>
      <c r="NCL1034" s="351"/>
      <c r="NCM1034" s="351"/>
      <c r="NCN1034" s="351"/>
      <c r="NCO1034" s="351"/>
      <c r="NCP1034" s="351"/>
      <c r="NCQ1034" s="351"/>
      <c r="NCR1034" s="351"/>
      <c r="NCS1034" s="351"/>
      <c r="NCT1034" s="351"/>
      <c r="NCU1034" s="351"/>
      <c r="NCV1034" s="351"/>
      <c r="NCW1034" s="351"/>
      <c r="NCX1034" s="351"/>
      <c r="NCY1034" s="351"/>
      <c r="NCZ1034" s="351"/>
      <c r="NDA1034" s="351"/>
      <c r="NDB1034" s="351"/>
      <c r="NDC1034" s="351"/>
      <c r="NDD1034" s="351"/>
      <c r="NDE1034" s="351"/>
      <c r="NDF1034" s="351"/>
      <c r="NDG1034" s="351"/>
      <c r="NDH1034" s="348"/>
      <c r="NDI1034" s="156"/>
      <c r="NDJ1034" s="156"/>
      <c r="NDK1034" s="156"/>
      <c r="NDL1034" s="156"/>
      <c r="NDM1034" s="437"/>
      <c r="NDN1034" s="437"/>
      <c r="NDO1034" s="483"/>
      <c r="NDP1034" s="483"/>
      <c r="NDQ1034" s="483"/>
      <c r="NDR1034" s="483"/>
      <c r="NDS1034" s="483"/>
      <c r="NDT1034" s="483"/>
      <c r="NDU1034" s="483"/>
      <c r="NDV1034" s="483"/>
      <c r="NDW1034" s="483"/>
      <c r="NDX1034" s="483"/>
      <c r="NDY1034" s="483"/>
      <c r="NDZ1034" s="483"/>
      <c r="NEA1034" s="483"/>
      <c r="NEB1034" s="483"/>
      <c r="NEC1034" s="483"/>
      <c r="NED1034" s="483"/>
      <c r="NEE1034" s="483"/>
      <c r="NEF1034" s="483"/>
      <c r="NEG1034" s="483"/>
      <c r="NEH1034" s="483"/>
      <c r="NEI1034" s="483"/>
      <c r="NEJ1034" s="483"/>
      <c r="NEK1034" s="483"/>
      <c r="NEL1034" s="483"/>
      <c r="NEM1034" s="483"/>
      <c r="NEN1034" s="483"/>
      <c r="NEO1034" s="483"/>
      <c r="NEP1034" s="483"/>
      <c r="NEQ1034" s="483"/>
      <c r="NER1034" s="483"/>
      <c r="NES1034" s="483"/>
      <c r="NET1034" s="483"/>
      <c r="NEU1034" s="483"/>
      <c r="NEV1034" s="483"/>
      <c r="NEW1034" s="483"/>
      <c r="NEX1034" s="483"/>
      <c r="NEY1034" s="483"/>
      <c r="NEZ1034" s="483"/>
      <c r="NFA1034" s="483"/>
      <c r="NFB1034" s="483"/>
      <c r="NFC1034" s="483"/>
      <c r="NFD1034" s="483"/>
      <c r="NFE1034" s="483"/>
      <c r="NFF1034" s="483"/>
      <c r="NFG1034" s="483"/>
      <c r="NFH1034" s="483"/>
      <c r="NFI1034" s="483"/>
      <c r="NFJ1034" s="483"/>
      <c r="NFK1034" s="483"/>
      <c r="NFL1034" s="483"/>
      <c r="NFM1034" s="483"/>
      <c r="NFN1034" s="483"/>
      <c r="NFO1034" s="483"/>
      <c r="NFP1034" s="483"/>
      <c r="NFQ1034" s="483"/>
      <c r="NFR1034" s="483"/>
      <c r="NFS1034" s="483"/>
      <c r="NFT1034" s="483"/>
      <c r="NFU1034" s="483"/>
      <c r="NFV1034" s="483"/>
      <c r="NFW1034" s="483"/>
      <c r="NFX1034" s="483"/>
      <c r="NFY1034" s="483"/>
      <c r="NFZ1034" s="483"/>
    </row>
    <row r="1035" spans="1:9646" ht="45.75" customHeight="1">
      <c r="A1035" s="589">
        <f>1+A1034</f>
        <v>1033</v>
      </c>
      <c r="B1035" s="403" t="s">
        <v>9768</v>
      </c>
      <c r="C1035" s="156" t="s">
        <v>9769</v>
      </c>
      <c r="D1035" s="156" t="s">
        <v>645</v>
      </c>
      <c r="E1035" s="156">
        <v>45569</v>
      </c>
      <c r="F1035" s="156">
        <v>45573</v>
      </c>
      <c r="G1035" s="156">
        <v>45646</v>
      </c>
      <c r="H1035" s="156" t="s">
        <v>416</v>
      </c>
      <c r="I1035" s="156" t="s">
        <v>9637</v>
      </c>
      <c r="J1035" s="301" t="s">
        <v>9770</v>
      </c>
      <c r="K1035" s="251">
        <v>80931888</v>
      </c>
      <c r="L1035" s="156">
        <v>9</v>
      </c>
      <c r="M1035" s="156" t="s">
        <v>97</v>
      </c>
      <c r="N1035" s="156" t="s">
        <v>5078</v>
      </c>
      <c r="O1035" s="156" t="s">
        <v>3586</v>
      </c>
      <c r="P1035" s="156" t="s">
        <v>9017</v>
      </c>
      <c r="Q1035" s="156" t="s">
        <v>7596</v>
      </c>
      <c r="R1035" s="143">
        <v>73</v>
      </c>
      <c r="S1035" s="134" t="s">
        <v>8691</v>
      </c>
      <c r="T1035" s="253" t="s">
        <v>9753</v>
      </c>
      <c r="U1035" s="156">
        <v>2024003426</v>
      </c>
      <c r="V1035" s="253" t="s">
        <v>9754</v>
      </c>
      <c r="W1035" s="156">
        <v>45569</v>
      </c>
      <c r="X1035" s="156" t="s">
        <v>103</v>
      </c>
      <c r="Y1035" s="317" t="s">
        <v>9755</v>
      </c>
      <c r="Z1035" s="156" t="s">
        <v>9753</v>
      </c>
      <c r="AA1035" s="156">
        <v>0</v>
      </c>
      <c r="AB1035" s="156">
        <v>0</v>
      </c>
      <c r="AC1035" s="156">
        <v>0</v>
      </c>
      <c r="AD1035" s="156">
        <v>0</v>
      </c>
      <c r="AE1035" s="156">
        <v>0</v>
      </c>
      <c r="AF1035" s="156">
        <v>0</v>
      </c>
      <c r="AG1035" s="156">
        <v>0</v>
      </c>
      <c r="AH1035" s="156">
        <v>0</v>
      </c>
      <c r="AI1035" s="156">
        <v>0</v>
      </c>
      <c r="AJ1035" s="156">
        <v>0</v>
      </c>
      <c r="AK1035" s="156" t="s">
        <v>104</v>
      </c>
      <c r="AL1035" s="103" t="s">
        <v>9771</v>
      </c>
      <c r="AM1035" s="156" t="s">
        <v>9757</v>
      </c>
      <c r="AN1035" s="156">
        <v>15668923</v>
      </c>
      <c r="AO1035" s="156" t="s">
        <v>114</v>
      </c>
      <c r="AP1035" s="156" t="s">
        <v>114</v>
      </c>
      <c r="AQ1035" s="156" t="s">
        <v>114</v>
      </c>
      <c r="AR1035" s="156" t="s">
        <v>114</v>
      </c>
      <c r="AS1035" s="156" t="s">
        <v>109</v>
      </c>
      <c r="AT1035" s="156" t="s">
        <v>109</v>
      </c>
      <c r="AU1035" s="156" t="s">
        <v>392</v>
      </c>
      <c r="AV1035" s="156" t="s">
        <v>9324</v>
      </c>
      <c r="AW1035" s="156" t="s">
        <v>9324</v>
      </c>
      <c r="AX1035" s="156" t="s">
        <v>109</v>
      </c>
      <c r="AY1035" s="156" t="s">
        <v>108</v>
      </c>
      <c r="AZ1035" s="156" t="s">
        <v>9324</v>
      </c>
      <c r="BA1035" s="156" t="s">
        <v>9324</v>
      </c>
      <c r="BB1035" s="156"/>
      <c r="BC1035" s="156" t="s">
        <v>9324</v>
      </c>
      <c r="BD1035" s="156" t="s">
        <v>9324</v>
      </c>
      <c r="BE1035" s="156" t="s">
        <v>9324</v>
      </c>
      <c r="BF1035" s="156" t="s">
        <v>9324</v>
      </c>
      <c r="BG1035" s="156" t="s">
        <v>9324</v>
      </c>
      <c r="BH1035" s="153" t="s">
        <v>9753</v>
      </c>
      <c r="BI1035" s="437" t="s">
        <v>259</v>
      </c>
      <c r="BJ1035" s="240" t="s">
        <v>9324</v>
      </c>
      <c r="BK1035" s="240" t="s">
        <v>114</v>
      </c>
      <c r="BL1035" s="240" t="s">
        <v>9324</v>
      </c>
      <c r="BM1035" s="161" t="s">
        <v>2539</v>
      </c>
      <c r="BN1035" s="156" t="s">
        <v>917</v>
      </c>
      <c r="BO1035" s="156"/>
      <c r="BP1035" s="156"/>
      <c r="BQ1035" s="156">
        <v>39</v>
      </c>
      <c r="BR1035" s="156">
        <v>31244</v>
      </c>
      <c r="BS1035" s="156" t="s">
        <v>109</v>
      </c>
      <c r="BT1035" s="156" t="s">
        <v>108</v>
      </c>
      <c r="BU1035" s="156" t="s">
        <v>108</v>
      </c>
      <c r="BV1035" s="156" t="s">
        <v>108</v>
      </c>
      <c r="BW1035" s="156" t="s">
        <v>108</v>
      </c>
      <c r="BX1035" s="156" t="s">
        <v>4987</v>
      </c>
      <c r="BY1035" s="156" t="s">
        <v>9772</v>
      </c>
      <c r="BZ1035" s="156" t="s">
        <v>9773</v>
      </c>
      <c r="CA1035" s="157" t="s">
        <v>109</v>
      </c>
      <c r="CB1035" s="157" t="s">
        <v>109</v>
      </c>
      <c r="CC1035" s="157" t="s">
        <v>109</v>
      </c>
      <c r="CD1035" s="156"/>
      <c r="CE1035" s="156"/>
      <c r="CF1035" s="156"/>
      <c r="CG1035" s="156"/>
      <c r="CH1035" s="156"/>
      <c r="CI1035" s="156"/>
      <c r="CJ1035" s="156"/>
      <c r="CK1035" s="156"/>
      <c r="CL1035" s="156"/>
      <c r="CM1035" s="152" t="s">
        <v>109</v>
      </c>
      <c r="CN1035" s="156"/>
      <c r="CO1035" s="297"/>
      <c r="CP1035" s="297"/>
      <c r="CQ1035" s="297"/>
      <c r="CR1035" s="297"/>
      <c r="CS1035" s="297"/>
      <c r="CT1035" s="297"/>
      <c r="CU1035" s="297"/>
      <c r="CV1035" s="297"/>
      <c r="CW1035" s="297"/>
      <c r="CX1035" s="297"/>
      <c r="CY1035" s="297"/>
      <c r="CZ1035" s="297"/>
      <c r="DA1035" s="297"/>
      <c r="DB1035" s="297"/>
      <c r="DC1035" s="297"/>
      <c r="DD1035" s="297"/>
      <c r="DE1035" s="297"/>
      <c r="DF1035" s="297"/>
      <c r="DG1035" s="297"/>
      <c r="DH1035" s="297"/>
      <c r="DI1035" s="297"/>
      <c r="DJ1035" s="297"/>
      <c r="DK1035" s="297"/>
      <c r="DL1035" s="297"/>
      <c r="DM1035" s="297"/>
      <c r="DN1035" s="297"/>
      <c r="DO1035" s="297"/>
      <c r="DP1035" s="297"/>
      <c r="DQ1035" s="297"/>
      <c r="DR1035" s="297"/>
      <c r="DS1035" s="297"/>
      <c r="DT1035" s="297"/>
      <c r="DU1035" s="297"/>
      <c r="DV1035" s="297"/>
      <c r="DW1035" s="297"/>
      <c r="DX1035" s="297"/>
      <c r="DY1035" s="297"/>
      <c r="DZ1035" s="297"/>
      <c r="EA1035" s="297"/>
      <c r="EB1035" s="297"/>
      <c r="EC1035" s="297"/>
      <c r="ED1035" s="297"/>
      <c r="EE1035" s="297"/>
      <c r="EF1035" s="297"/>
      <c r="EG1035" s="297"/>
      <c r="EH1035" s="297"/>
      <c r="EI1035" s="297"/>
      <c r="EJ1035" s="297"/>
      <c r="EK1035" s="297"/>
      <c r="EL1035" s="297"/>
      <c r="EM1035" s="297"/>
      <c r="EN1035" s="297"/>
      <c r="EO1035" s="297"/>
      <c r="EP1035" s="297"/>
      <c r="EQ1035" s="297"/>
      <c r="ER1035" s="297"/>
      <c r="ES1035" s="297"/>
      <c r="ET1035" s="297"/>
      <c r="EU1035" s="297"/>
      <c r="EV1035" s="297"/>
      <c r="EW1035" s="297"/>
      <c r="EX1035" s="297"/>
      <c r="EY1035" s="297"/>
      <c r="EZ1035" s="297"/>
      <c r="FA1035" s="297"/>
      <c r="FB1035" s="297"/>
      <c r="FC1035" s="297"/>
      <c r="FD1035" s="297"/>
      <c r="FE1035" s="297"/>
      <c r="FF1035" s="297"/>
      <c r="FG1035" s="297"/>
      <c r="FH1035" s="297"/>
      <c r="FI1035" s="297"/>
      <c r="FJ1035" s="297"/>
      <c r="FK1035" s="297"/>
      <c r="FL1035" s="297"/>
      <c r="FM1035" s="297"/>
      <c r="FN1035" s="297"/>
      <c r="FO1035" s="297"/>
      <c r="FP1035" s="297"/>
      <c r="FQ1035" s="297"/>
      <c r="FR1035" s="297"/>
      <c r="FS1035" s="297"/>
    </row>
    <row r="1036" spans="1:9646" ht="45.75" customHeight="1">
      <c r="A1036" s="589">
        <f>1+A1035</f>
        <v>1034</v>
      </c>
      <c r="B1036" s="151" t="s">
        <v>9774</v>
      </c>
      <c r="C1036" s="134" t="s">
        <v>9775</v>
      </c>
      <c r="D1036" s="541" t="s">
        <v>645</v>
      </c>
      <c r="E1036" s="135">
        <v>45569</v>
      </c>
      <c r="F1036" s="542">
        <v>45573</v>
      </c>
      <c r="G1036" s="542">
        <v>45646</v>
      </c>
      <c r="H1036" s="540" t="s">
        <v>416</v>
      </c>
      <c r="I1036" s="543" t="s">
        <v>9637</v>
      </c>
      <c r="J1036" s="134" t="s">
        <v>9776</v>
      </c>
      <c r="K1036" s="544">
        <v>16709329</v>
      </c>
      <c r="L1036" s="540">
        <v>0</v>
      </c>
      <c r="M1036" s="545" t="s">
        <v>97</v>
      </c>
      <c r="N1036" s="343" t="s">
        <v>5078</v>
      </c>
      <c r="O1036" s="546" t="s">
        <v>3586</v>
      </c>
      <c r="P1036" s="540" t="s">
        <v>9777</v>
      </c>
      <c r="Q1036" s="540" t="s">
        <v>9264</v>
      </c>
      <c r="R1036" s="547">
        <v>73</v>
      </c>
      <c r="S1036" s="540" t="s">
        <v>4852</v>
      </c>
      <c r="T1036" s="548" t="s">
        <v>9682</v>
      </c>
      <c r="U1036" s="549">
        <v>2024003459</v>
      </c>
      <c r="V1036" s="548" t="s">
        <v>9397</v>
      </c>
      <c r="W1036" s="550">
        <v>45572</v>
      </c>
      <c r="X1036" s="551" t="s">
        <v>9741</v>
      </c>
      <c r="Y1036" s="552" t="s">
        <v>9683</v>
      </c>
      <c r="Z1036" s="553" t="s">
        <v>9694</v>
      </c>
      <c r="AA1036" s="554">
        <v>0</v>
      </c>
      <c r="AB1036" s="555" t="s">
        <v>9682</v>
      </c>
      <c r="AC1036" s="554">
        <v>0</v>
      </c>
      <c r="AD1036" s="554">
        <v>0</v>
      </c>
      <c r="AE1036" s="554">
        <v>0</v>
      </c>
      <c r="AF1036" s="554">
        <v>0</v>
      </c>
      <c r="AG1036" s="554" t="s">
        <v>9682</v>
      </c>
      <c r="AH1036" s="554">
        <v>0</v>
      </c>
      <c r="AI1036" s="554">
        <v>0</v>
      </c>
      <c r="AJ1036" s="554">
        <v>0</v>
      </c>
      <c r="AK1036" s="556" t="s">
        <v>104</v>
      </c>
      <c r="AL1036" s="557" t="s">
        <v>9778</v>
      </c>
      <c r="AM1036" s="540" t="s">
        <v>9764</v>
      </c>
      <c r="AN1036" s="558" t="s">
        <v>9765</v>
      </c>
      <c r="AO1036" s="556" t="s">
        <v>114</v>
      </c>
      <c r="AP1036" s="540" t="s">
        <v>114</v>
      </c>
      <c r="AQ1036" s="559" t="s">
        <v>114</v>
      </c>
      <c r="AR1036" s="556" t="s">
        <v>114</v>
      </c>
      <c r="AS1036" s="540" t="s">
        <v>109</v>
      </c>
      <c r="AT1036" s="556" t="s">
        <v>109</v>
      </c>
      <c r="AU1036" s="556" t="s">
        <v>392</v>
      </c>
      <c r="AV1036" s="540" t="s">
        <v>9324</v>
      </c>
      <c r="AW1036" s="540" t="s">
        <v>9674</v>
      </c>
      <c r="AX1036" s="540" t="s">
        <v>109</v>
      </c>
      <c r="AY1036" s="540" t="s">
        <v>108</v>
      </c>
      <c r="AZ1036" s="560" t="s">
        <v>9324</v>
      </c>
      <c r="BA1036" s="540" t="s">
        <v>9324</v>
      </c>
      <c r="BB1036" s="561"/>
      <c r="BC1036" s="560" t="s">
        <v>9324</v>
      </c>
      <c r="BD1036" s="547" t="s">
        <v>9324</v>
      </c>
      <c r="BE1036" s="547" t="s">
        <v>9324</v>
      </c>
      <c r="BF1036" s="547" t="s">
        <v>9324</v>
      </c>
      <c r="BG1036" s="560" t="s">
        <v>9324</v>
      </c>
      <c r="BH1036" s="562" t="s">
        <v>9682</v>
      </c>
      <c r="BI1036" s="349" t="s">
        <v>113</v>
      </c>
      <c r="BJ1036" s="540" t="s">
        <v>9324</v>
      </c>
      <c r="BK1036" s="343" t="s">
        <v>114</v>
      </c>
      <c r="BL1036" s="560" t="s">
        <v>9324</v>
      </c>
      <c r="BM1036" s="166"/>
      <c r="BN1036" s="345" t="s">
        <v>917</v>
      </c>
      <c r="BO1036" s="343"/>
      <c r="BP1036" s="343"/>
      <c r="BQ1036" s="343">
        <v>59</v>
      </c>
      <c r="BR1036" s="343">
        <v>23794</v>
      </c>
      <c r="BS1036" s="343" t="s">
        <v>114</v>
      </c>
      <c r="BT1036" s="343" t="s">
        <v>114</v>
      </c>
      <c r="BU1036" s="346" t="s">
        <v>114</v>
      </c>
      <c r="BV1036" s="343" t="s">
        <v>114</v>
      </c>
      <c r="BW1036" s="341" t="s">
        <v>114</v>
      </c>
      <c r="BX1036" s="344" t="s">
        <v>9779</v>
      </c>
      <c r="BY1036" s="343">
        <v>3017114244</v>
      </c>
      <c r="BZ1036" s="350" t="s">
        <v>9780</v>
      </c>
      <c r="CA1036" s="358" t="s">
        <v>109</v>
      </c>
      <c r="CB1036" s="358" t="s">
        <v>109</v>
      </c>
      <c r="CC1036" s="358" t="s">
        <v>109</v>
      </c>
      <c r="CD1036" s="360"/>
      <c r="CE1036" s="358"/>
      <c r="CF1036" s="358"/>
      <c r="CG1036" s="358"/>
      <c r="CH1036" s="358"/>
      <c r="CI1036" s="358"/>
      <c r="CJ1036" s="358"/>
      <c r="CK1036" s="358"/>
      <c r="CL1036" s="358"/>
      <c r="CM1036" s="358" t="s">
        <v>109</v>
      </c>
      <c r="CN1036" s="358"/>
      <c r="CO1036" s="297"/>
      <c r="CP1036" s="297"/>
      <c r="CQ1036" s="297"/>
      <c r="CR1036" s="297"/>
      <c r="CS1036" s="297"/>
      <c r="CT1036" s="297"/>
      <c r="CU1036" s="297"/>
      <c r="CV1036" s="297"/>
      <c r="CW1036" s="297"/>
      <c r="CX1036" s="297"/>
      <c r="CY1036" s="297"/>
      <c r="CZ1036" s="297"/>
      <c r="DA1036" s="297"/>
      <c r="DB1036" s="297"/>
      <c r="DC1036" s="297"/>
      <c r="DD1036" s="297"/>
      <c r="DE1036" s="297"/>
      <c r="DF1036" s="297"/>
      <c r="DG1036" s="297"/>
      <c r="DH1036" s="297"/>
      <c r="DI1036" s="297"/>
      <c r="DJ1036" s="297"/>
      <c r="DK1036" s="297"/>
      <c r="DL1036" s="297"/>
      <c r="DM1036" s="297"/>
      <c r="DN1036" s="297"/>
      <c r="DO1036" s="297"/>
      <c r="DP1036" s="297"/>
      <c r="DQ1036" s="297"/>
      <c r="DR1036" s="297"/>
      <c r="DS1036" s="297"/>
      <c r="DT1036" s="297"/>
      <c r="DU1036" s="297"/>
      <c r="DV1036" s="297"/>
      <c r="DW1036" s="297"/>
      <c r="DX1036" s="297"/>
      <c r="DY1036" s="297"/>
      <c r="DZ1036" s="297"/>
      <c r="EA1036" s="297"/>
      <c r="EB1036" s="297"/>
      <c r="EC1036" s="297"/>
      <c r="ED1036" s="297"/>
      <c r="EE1036" s="297"/>
      <c r="EF1036" s="297"/>
      <c r="EG1036" s="297"/>
      <c r="EH1036" s="297"/>
      <c r="EI1036" s="297"/>
      <c r="EJ1036" s="297"/>
      <c r="EK1036" s="297"/>
      <c r="EL1036" s="297"/>
      <c r="EM1036" s="297"/>
      <c r="EN1036" s="297"/>
      <c r="EO1036" s="297"/>
      <c r="EP1036" s="297"/>
      <c r="EQ1036" s="297"/>
      <c r="ER1036" s="297"/>
      <c r="ES1036" s="297"/>
      <c r="ET1036" s="297"/>
      <c r="EU1036" s="297"/>
      <c r="EV1036" s="297"/>
      <c r="EW1036" s="297"/>
      <c r="EX1036" s="297"/>
      <c r="EY1036" s="297"/>
      <c r="EZ1036" s="297"/>
      <c r="FA1036" s="297"/>
      <c r="FB1036" s="297"/>
      <c r="FC1036" s="297"/>
      <c r="FD1036" s="297"/>
      <c r="FE1036" s="297"/>
      <c r="FF1036" s="297"/>
      <c r="FG1036" s="297"/>
      <c r="FH1036" s="297"/>
      <c r="FI1036" s="297"/>
      <c r="FJ1036" s="297"/>
      <c r="FK1036" s="297"/>
      <c r="FL1036" s="297"/>
      <c r="FM1036" s="297"/>
      <c r="FN1036" s="297"/>
      <c r="FO1036" s="297"/>
      <c r="FP1036" s="297"/>
      <c r="FQ1036" s="297"/>
      <c r="FR1036" s="297"/>
      <c r="FS1036" s="297"/>
    </row>
    <row r="1037" spans="1:9646" s="483" customFormat="1" ht="45.75" customHeight="1">
      <c r="A1037" s="589">
        <f>1+A1036</f>
        <v>1035</v>
      </c>
      <c r="B1037" s="403" t="s">
        <v>9781</v>
      </c>
      <c r="C1037" s="156" t="s">
        <v>9782</v>
      </c>
      <c r="D1037" s="156" t="s">
        <v>645</v>
      </c>
      <c r="E1037" s="156">
        <v>45569</v>
      </c>
      <c r="F1037" s="437">
        <v>45576</v>
      </c>
      <c r="G1037" s="437">
        <v>45646</v>
      </c>
      <c r="H1037" s="157" t="s">
        <v>416</v>
      </c>
      <c r="I1037" s="157" t="s">
        <v>9646</v>
      </c>
      <c r="J1037" s="166" t="s">
        <v>9783</v>
      </c>
      <c r="K1037" s="156">
        <v>13240303</v>
      </c>
      <c r="L1037" s="156">
        <v>3</v>
      </c>
      <c r="M1037" s="156" t="s">
        <v>97</v>
      </c>
      <c r="N1037" s="156" t="s">
        <v>5078</v>
      </c>
      <c r="O1037" s="156" t="s">
        <v>783</v>
      </c>
      <c r="P1037" s="156" t="s">
        <v>9784</v>
      </c>
      <c r="Q1037" s="156" t="s">
        <v>7596</v>
      </c>
      <c r="R1037" s="156">
        <v>70</v>
      </c>
      <c r="S1037" s="156" t="s">
        <v>298</v>
      </c>
      <c r="T1037" s="157" t="s">
        <v>9785</v>
      </c>
      <c r="U1037" s="156">
        <v>2024003464</v>
      </c>
      <c r="V1037" s="328" t="s">
        <v>9786</v>
      </c>
      <c r="W1037" s="328">
        <v>45572</v>
      </c>
      <c r="X1037" s="328" t="s">
        <v>103</v>
      </c>
      <c r="Y1037" s="328" t="s">
        <v>9787</v>
      </c>
      <c r="Z1037" s="16" t="s">
        <v>9785</v>
      </c>
      <c r="AA1037" s="16">
        <v>0</v>
      </c>
      <c r="AB1037" s="16">
        <v>0</v>
      </c>
      <c r="AC1037" s="16">
        <v>0</v>
      </c>
      <c r="AD1037" s="16">
        <v>0</v>
      </c>
      <c r="AE1037" s="16">
        <v>0</v>
      </c>
      <c r="AF1037" s="16">
        <v>0</v>
      </c>
      <c r="AG1037" s="16">
        <v>0</v>
      </c>
      <c r="AH1037" s="16">
        <v>0</v>
      </c>
      <c r="AI1037" s="16">
        <v>0</v>
      </c>
      <c r="AJ1037" s="16">
        <v>0</v>
      </c>
      <c r="AK1037" s="16" t="s">
        <v>104</v>
      </c>
      <c r="AL1037" s="16" t="s">
        <v>9788</v>
      </c>
      <c r="AM1037" s="16" t="s">
        <v>7518</v>
      </c>
      <c r="AN1037" s="16">
        <v>52285927</v>
      </c>
      <c r="AO1037" s="16" t="s">
        <v>114</v>
      </c>
      <c r="AP1037" s="16" t="s">
        <v>114</v>
      </c>
      <c r="AQ1037" s="16" t="s">
        <v>114</v>
      </c>
      <c r="AR1037" s="16" t="s">
        <v>114</v>
      </c>
      <c r="AS1037" s="16" t="s">
        <v>109</v>
      </c>
      <c r="AT1037" s="16" t="s">
        <v>109</v>
      </c>
      <c r="AU1037" s="16" t="s">
        <v>392</v>
      </c>
      <c r="AV1037" s="16" t="s">
        <v>9324</v>
      </c>
      <c r="AW1037" s="16" t="s">
        <v>9324</v>
      </c>
      <c r="AX1037" s="16" t="s">
        <v>109</v>
      </c>
      <c r="AY1037" s="16" t="s">
        <v>108</v>
      </c>
      <c r="AZ1037" s="16" t="s">
        <v>9324</v>
      </c>
      <c r="BA1037" s="16" t="s">
        <v>9324</v>
      </c>
      <c r="BB1037" s="16"/>
      <c r="BC1037" s="16" t="s">
        <v>9324</v>
      </c>
      <c r="BD1037" s="16" t="s">
        <v>9324</v>
      </c>
      <c r="BE1037" s="16" t="s">
        <v>9324</v>
      </c>
      <c r="BF1037" s="16" t="s">
        <v>9324</v>
      </c>
      <c r="BG1037" s="16" t="s">
        <v>9324</v>
      </c>
      <c r="BH1037" s="16" t="s">
        <v>9785</v>
      </c>
      <c r="BI1037" s="349" t="s">
        <v>113</v>
      </c>
      <c r="BJ1037" s="16" t="s">
        <v>9324</v>
      </c>
      <c r="BK1037" s="16" t="s">
        <v>114</v>
      </c>
      <c r="BL1037" s="16" t="s">
        <v>9324</v>
      </c>
      <c r="BM1037" s="109"/>
      <c r="BN1037" s="16" t="s">
        <v>917</v>
      </c>
      <c r="BO1037" s="16" t="s">
        <v>9675</v>
      </c>
      <c r="BP1037" s="16" t="s">
        <v>9789</v>
      </c>
      <c r="BQ1037" s="16">
        <v>73</v>
      </c>
      <c r="BR1037" s="16">
        <v>18549</v>
      </c>
      <c r="BS1037" s="16" t="s">
        <v>114</v>
      </c>
      <c r="BT1037" s="16" t="s">
        <v>114</v>
      </c>
      <c r="BU1037" s="16" t="s">
        <v>114</v>
      </c>
      <c r="BV1037" s="16" t="s">
        <v>114</v>
      </c>
      <c r="BW1037" s="16" t="s">
        <v>114</v>
      </c>
      <c r="BX1037" s="16" t="s">
        <v>9790</v>
      </c>
      <c r="BY1037" s="16">
        <v>3209619615</v>
      </c>
      <c r="BZ1037" s="16" t="s">
        <v>5263</v>
      </c>
      <c r="CA1037" s="446" t="s">
        <v>109</v>
      </c>
      <c r="CB1037" s="446" t="s">
        <v>109</v>
      </c>
      <c r="CC1037" s="446" t="s">
        <v>109</v>
      </c>
      <c r="CD1037" s="446"/>
      <c r="CE1037" s="109"/>
      <c r="CF1037" s="109"/>
      <c r="CG1037" s="109"/>
      <c r="CH1037" s="109"/>
      <c r="CI1037" s="109"/>
      <c r="CJ1037" s="109"/>
      <c r="CK1037" s="109"/>
      <c r="CL1037" s="109"/>
      <c r="CM1037" s="109" t="s">
        <v>109</v>
      </c>
      <c r="CN1037" s="109"/>
      <c r="CO1037" s="50"/>
      <c r="CP1037" s="50"/>
      <c r="CQ1037" s="50"/>
      <c r="CR1037" s="50"/>
      <c r="CS1037" s="50"/>
      <c r="CT1037" s="50"/>
      <c r="CU1037" s="50"/>
      <c r="CV1037" s="50"/>
      <c r="CW1037" s="50"/>
      <c r="CX1037" s="50"/>
      <c r="CY1037" s="50"/>
      <c r="CZ1037" s="50"/>
      <c r="DA1037" s="50"/>
      <c r="DB1037" s="50"/>
      <c r="DC1037" s="50"/>
      <c r="DD1037" s="50"/>
      <c r="DE1037" s="50"/>
      <c r="DF1037" s="50"/>
      <c r="DG1037" s="50"/>
      <c r="DH1037" s="50"/>
      <c r="DI1037" s="50"/>
      <c r="DJ1037" s="50"/>
      <c r="DK1037" s="50"/>
      <c r="DL1037" s="50"/>
      <c r="DM1037" s="50"/>
      <c r="DN1037" s="50"/>
      <c r="DO1037" s="50"/>
      <c r="DP1037" s="50"/>
      <c r="DQ1037" s="50"/>
      <c r="DR1037" s="50"/>
      <c r="DS1037" s="50"/>
      <c r="DT1037" s="50"/>
      <c r="DU1037" s="50"/>
      <c r="DV1037" s="50"/>
      <c r="DW1037" s="50"/>
      <c r="DX1037" s="50"/>
      <c r="DY1037" s="50"/>
      <c r="DZ1037" s="50"/>
      <c r="EA1037" s="50"/>
      <c r="EB1037" s="50"/>
      <c r="EC1037" s="50"/>
      <c r="ED1037" s="50"/>
      <c r="EE1037" s="50"/>
      <c r="EF1037" s="50"/>
      <c r="EG1037" s="50"/>
      <c r="EH1037" s="50"/>
      <c r="EI1037" s="50"/>
      <c r="EJ1037" s="50"/>
      <c r="EK1037" s="50"/>
      <c r="EL1037" s="50"/>
      <c r="EM1037" s="50"/>
      <c r="EN1037" s="50"/>
      <c r="EO1037" s="50"/>
      <c r="EP1037" s="50"/>
      <c r="EQ1037" s="50"/>
      <c r="ER1037" s="50"/>
      <c r="ES1037" s="50"/>
      <c r="ET1037" s="50"/>
      <c r="EU1037" s="50"/>
      <c r="EV1037" s="50"/>
      <c r="EW1037" s="50"/>
      <c r="EX1037" s="50"/>
      <c r="EY1037" s="50"/>
      <c r="EZ1037" s="50"/>
      <c r="FA1037" s="50"/>
      <c r="FB1037" s="50"/>
      <c r="FC1037" s="50"/>
      <c r="FD1037" s="50"/>
      <c r="FE1037" s="50"/>
      <c r="FF1037" s="50"/>
      <c r="FG1037" s="50"/>
      <c r="FH1037" s="50"/>
      <c r="FI1037" s="50"/>
      <c r="FJ1037" s="50"/>
      <c r="FK1037" s="50"/>
      <c r="FL1037" s="50"/>
      <c r="FM1037" s="50"/>
      <c r="FN1037" s="50"/>
      <c r="FO1037" s="50"/>
      <c r="FP1037" s="50"/>
      <c r="FQ1037" s="50"/>
      <c r="FR1037" s="50"/>
      <c r="FS1037" s="50"/>
      <c r="FT1037" s="50"/>
      <c r="FU1037" s="50"/>
      <c r="FV1037" s="50"/>
      <c r="FW1037" s="50"/>
      <c r="FX1037" s="50"/>
      <c r="FY1037" s="50"/>
      <c r="FZ1037" s="50"/>
      <c r="GA1037" s="50"/>
      <c r="GB1037" s="50"/>
      <c r="GC1037" s="50"/>
      <c r="GD1037" s="50"/>
      <c r="GE1037" s="50"/>
      <c r="GF1037" s="50"/>
      <c r="GG1037" s="50"/>
      <c r="GH1037" s="50"/>
      <c r="GI1037" s="50"/>
      <c r="GJ1037" s="50"/>
      <c r="GK1037" s="50"/>
      <c r="GL1037" s="50"/>
      <c r="GM1037" s="50"/>
      <c r="GN1037" s="50"/>
      <c r="GO1037" s="50"/>
      <c r="GP1037" s="50"/>
      <c r="GQ1037" s="50"/>
      <c r="GR1037" s="50"/>
      <c r="GS1037" s="50"/>
      <c r="GT1037" s="50"/>
      <c r="GU1037" s="50"/>
      <c r="GV1037" s="16"/>
      <c r="GW1037" s="16"/>
      <c r="GX1037" s="16"/>
      <c r="GY1037" s="16"/>
      <c r="GZ1037" s="16"/>
      <c r="HA1037" s="16"/>
      <c r="HB1037" s="16"/>
      <c r="HC1037" s="16"/>
      <c r="HD1037" s="16"/>
      <c r="HE1037" s="16"/>
      <c r="HF1037" s="16"/>
      <c r="HG1037" s="16"/>
      <c r="HH1037" s="16"/>
      <c r="HI1037" s="16"/>
      <c r="HJ1037" s="16"/>
      <c r="HK1037" s="16"/>
      <c r="HL1037" s="16"/>
      <c r="HM1037" s="16"/>
      <c r="HN1037" s="16"/>
      <c r="HO1037" s="16"/>
      <c r="HP1037" s="16"/>
      <c r="HQ1037" s="16"/>
      <c r="HR1037" s="16"/>
      <c r="HS1037" s="16"/>
      <c r="HT1037" s="16"/>
      <c r="HU1037" s="16"/>
      <c r="HV1037" s="16"/>
      <c r="HW1037" s="16"/>
      <c r="HX1037" s="16"/>
      <c r="HY1037" s="16"/>
      <c r="HZ1037" s="16"/>
      <c r="IA1037" s="16"/>
      <c r="IB1037" s="16"/>
      <c r="IC1037" s="16"/>
      <c r="ID1037" s="16"/>
      <c r="IE1037" s="16"/>
      <c r="IF1037" s="16"/>
      <c r="IG1037" s="16"/>
      <c r="IH1037" s="16"/>
      <c r="II1037" s="16"/>
      <c r="IJ1037" s="16"/>
      <c r="IK1037" s="16"/>
      <c r="IL1037" s="16"/>
      <c r="IM1037" s="16"/>
      <c r="IN1037" s="16"/>
      <c r="IO1037" s="16"/>
      <c r="IP1037" s="16"/>
      <c r="IQ1037" s="16"/>
      <c r="IR1037" s="16"/>
      <c r="IS1037" s="16"/>
      <c r="IT1037" s="16"/>
      <c r="IU1037" s="16"/>
      <c r="IV1037" s="16"/>
      <c r="IW1037" s="16"/>
      <c r="IX1037" s="16"/>
      <c r="IY1037" s="16"/>
      <c r="IZ1037" s="16"/>
      <c r="JA1037" s="16"/>
      <c r="JB1037" s="16"/>
      <c r="JC1037" s="16"/>
      <c r="JD1037" s="16"/>
      <c r="JE1037" s="16"/>
      <c r="JF1037" s="16"/>
      <c r="JG1037" s="16"/>
      <c r="JH1037" s="16"/>
      <c r="JI1037" s="16"/>
      <c r="JJ1037" s="16"/>
      <c r="JK1037" s="16"/>
      <c r="JL1037" s="16"/>
      <c r="JM1037" s="16"/>
      <c r="JN1037" s="16"/>
      <c r="JO1037" s="16"/>
      <c r="JP1037" s="16"/>
      <c r="JQ1037" s="16"/>
      <c r="JR1037" s="16"/>
      <c r="JS1037" s="16"/>
      <c r="JT1037" s="16"/>
      <c r="JU1037" s="16"/>
      <c r="JV1037" s="16"/>
      <c r="JW1037" s="16"/>
      <c r="JX1037" s="16"/>
      <c r="JY1037" s="16"/>
      <c r="JZ1037" s="16"/>
      <c r="KA1037" s="16"/>
      <c r="KB1037" s="16"/>
      <c r="KC1037" s="16"/>
      <c r="KD1037" s="16"/>
      <c r="KE1037" s="16"/>
      <c r="KF1037" s="16"/>
      <c r="KG1037" s="16"/>
      <c r="KH1037" s="16"/>
      <c r="KI1037" s="16"/>
      <c r="KJ1037" s="16"/>
      <c r="KK1037" s="16"/>
      <c r="KL1037" s="16"/>
      <c r="KM1037" s="16"/>
      <c r="KN1037" s="16"/>
      <c r="KO1037" s="16"/>
      <c r="KP1037" s="16"/>
      <c r="KQ1037" s="16"/>
      <c r="KR1037" s="16"/>
      <c r="KS1037" s="16"/>
      <c r="KT1037" s="16"/>
      <c r="KU1037" s="16"/>
      <c r="KV1037" s="16"/>
      <c r="KW1037" s="16"/>
      <c r="KX1037" s="16"/>
      <c r="KY1037" s="16"/>
      <c r="KZ1037" s="16"/>
      <c r="LA1037" s="16"/>
      <c r="LB1037" s="16"/>
      <c r="LC1037" s="16"/>
      <c r="LD1037" s="16"/>
      <c r="LE1037" s="16"/>
      <c r="LF1037" s="16"/>
      <c r="LG1037" s="16"/>
      <c r="LH1037" s="16"/>
      <c r="LI1037" s="16"/>
      <c r="LJ1037" s="16"/>
      <c r="LK1037" s="16"/>
      <c r="LL1037" s="16"/>
      <c r="LM1037" s="16"/>
      <c r="LN1037" s="16"/>
      <c r="LO1037" s="16"/>
      <c r="LP1037" s="16"/>
      <c r="LQ1037" s="16"/>
      <c r="LR1037" s="16"/>
      <c r="LS1037" s="16"/>
      <c r="LT1037" s="16"/>
      <c r="LU1037" s="16"/>
      <c r="LV1037" s="16"/>
      <c r="LW1037" s="16"/>
      <c r="LX1037" s="16"/>
      <c r="LY1037" s="16"/>
      <c r="LZ1037" s="16"/>
      <c r="MA1037" s="16"/>
      <c r="MB1037" s="16"/>
      <c r="MC1037" s="16"/>
      <c r="MD1037" s="16"/>
      <c r="ME1037" s="16"/>
      <c r="MF1037" s="16"/>
      <c r="MG1037" s="16"/>
      <c r="MH1037" s="16"/>
      <c r="MI1037" s="16"/>
      <c r="MJ1037" s="16"/>
      <c r="MK1037" s="16"/>
      <c r="ML1037" s="16"/>
      <c r="MM1037" s="16"/>
      <c r="MN1037" s="16"/>
      <c r="MO1037" s="16"/>
      <c r="MP1037" s="16"/>
      <c r="MQ1037" s="16"/>
      <c r="MR1037" s="16"/>
      <c r="MS1037" s="16"/>
      <c r="MT1037" s="16"/>
      <c r="MU1037" s="16"/>
      <c r="MV1037" s="16"/>
      <c r="MW1037" s="16"/>
      <c r="MX1037" s="16"/>
      <c r="MY1037" s="16"/>
      <c r="MZ1037" s="16"/>
      <c r="NA1037" s="16"/>
      <c r="NB1037" s="16"/>
      <c r="NC1037" s="16"/>
      <c r="ND1037" s="16"/>
      <c r="NE1037" s="16"/>
      <c r="NF1037" s="16"/>
      <c r="NG1037" s="16"/>
      <c r="NH1037" s="16"/>
      <c r="NI1037" s="16"/>
      <c r="NJ1037" s="16"/>
      <c r="NK1037" s="16"/>
      <c r="NL1037" s="16"/>
      <c r="NM1037" s="16"/>
      <c r="NN1037" s="16"/>
      <c r="NO1037" s="16"/>
      <c r="NP1037" s="16"/>
      <c r="NQ1037" s="16"/>
      <c r="NR1037" s="16"/>
      <c r="NS1037" s="16"/>
      <c r="NT1037" s="16"/>
      <c r="NU1037" s="16"/>
      <c r="NV1037" s="16"/>
      <c r="NW1037" s="16"/>
      <c r="NX1037" s="16"/>
      <c r="NY1037" s="16"/>
      <c r="NZ1037" s="16"/>
      <c r="OA1037" s="16"/>
      <c r="OB1037" s="16"/>
      <c r="OC1037" s="16"/>
      <c r="OD1037" s="16"/>
      <c r="OE1037" s="16"/>
      <c r="OF1037" s="16"/>
      <c r="OG1037" s="16"/>
      <c r="OH1037" s="16"/>
      <c r="OI1037" s="16"/>
      <c r="OJ1037" s="16"/>
      <c r="OK1037" s="16"/>
      <c r="OL1037" s="16"/>
      <c r="OM1037" s="16"/>
      <c r="ON1037" s="16"/>
      <c r="OO1037" s="16"/>
      <c r="OP1037" s="16"/>
      <c r="OQ1037" s="16"/>
      <c r="OR1037" s="16"/>
      <c r="OS1037" s="16"/>
      <c r="OT1037" s="16"/>
      <c r="OU1037" s="16"/>
      <c r="OV1037" s="16"/>
      <c r="OW1037" s="16"/>
      <c r="OX1037" s="16"/>
      <c r="OY1037" s="16"/>
      <c r="OZ1037" s="16"/>
      <c r="PA1037" s="16"/>
      <c r="PB1037" s="16"/>
      <c r="PC1037" s="16"/>
      <c r="PD1037" s="16"/>
      <c r="PE1037" s="16"/>
      <c r="PF1037" s="16"/>
      <c r="PG1037" s="16"/>
      <c r="PH1037" s="16"/>
      <c r="PI1037" s="16"/>
      <c r="PJ1037" s="16"/>
      <c r="PK1037" s="16"/>
      <c r="PL1037" s="16"/>
      <c r="PM1037" s="16"/>
      <c r="PN1037" s="16"/>
      <c r="PO1037" s="16"/>
      <c r="PP1037" s="16"/>
      <c r="PQ1037" s="16"/>
      <c r="PR1037" s="16"/>
      <c r="PS1037" s="16"/>
      <c r="PT1037" s="16"/>
      <c r="PU1037" s="16"/>
      <c r="PV1037" s="16"/>
      <c r="PW1037" s="16"/>
      <c r="PX1037" s="16"/>
      <c r="PY1037" s="16"/>
      <c r="PZ1037" s="16"/>
      <c r="QA1037" s="16"/>
      <c r="QB1037" s="16"/>
      <c r="QC1037" s="16"/>
      <c r="QD1037" s="16"/>
      <c r="QE1037" s="16"/>
      <c r="QF1037" s="16"/>
      <c r="QG1037" s="16"/>
      <c r="QH1037" s="16"/>
      <c r="QI1037" s="16"/>
      <c r="QJ1037" s="16"/>
      <c r="QK1037" s="16"/>
      <c r="QL1037" s="16"/>
      <c r="QM1037" s="16"/>
      <c r="QN1037" s="16"/>
      <c r="QO1037" s="16"/>
      <c r="QP1037" s="16"/>
      <c r="QQ1037" s="16"/>
      <c r="QR1037" s="16"/>
      <c r="QS1037" s="16"/>
      <c r="QT1037" s="16"/>
      <c r="QU1037" s="16"/>
      <c r="QV1037" s="16"/>
      <c r="QW1037" s="16"/>
      <c r="QX1037" s="16"/>
      <c r="QY1037" s="16"/>
      <c r="QZ1037" s="16"/>
      <c r="RA1037" s="16"/>
      <c r="RB1037" s="16"/>
      <c r="RC1037" s="16"/>
      <c r="RD1037" s="16"/>
      <c r="RE1037" s="16"/>
      <c r="RF1037" s="16"/>
      <c r="RG1037" s="16"/>
      <c r="RH1037" s="16"/>
      <c r="RI1037" s="16"/>
      <c r="RJ1037" s="16"/>
      <c r="RK1037" s="16"/>
      <c r="RL1037" s="16"/>
      <c r="RM1037" s="16"/>
      <c r="RN1037" s="16"/>
      <c r="RO1037" s="16"/>
      <c r="RP1037" s="16"/>
      <c r="RQ1037" s="16"/>
      <c r="RR1037" s="16"/>
      <c r="RS1037" s="16"/>
      <c r="RT1037" s="16"/>
      <c r="RU1037" s="16"/>
      <c r="RV1037" s="16"/>
      <c r="RW1037" s="16"/>
      <c r="RX1037" s="16"/>
      <c r="RY1037" s="16"/>
      <c r="RZ1037" s="16"/>
      <c r="SA1037" s="16"/>
      <c r="SB1037" s="16"/>
      <c r="SC1037" s="16"/>
      <c r="SD1037" s="16"/>
      <c r="SE1037" s="16"/>
      <c r="SF1037" s="16"/>
      <c r="SG1037" s="16"/>
      <c r="SH1037" s="16"/>
      <c r="SI1037" s="16"/>
      <c r="SJ1037" s="16"/>
      <c r="SK1037" s="16"/>
      <c r="SL1037" s="16"/>
      <c r="SM1037" s="16"/>
      <c r="SN1037" s="16"/>
      <c r="SO1037" s="16"/>
      <c r="SP1037" s="16"/>
      <c r="SQ1037" s="16"/>
      <c r="SR1037" s="16"/>
      <c r="SS1037" s="16"/>
      <c r="ST1037" s="16"/>
      <c r="SU1037" s="16"/>
      <c r="SV1037" s="16"/>
      <c r="SW1037" s="16"/>
      <c r="SX1037" s="16"/>
      <c r="SY1037" s="16"/>
      <c r="SZ1037" s="16"/>
      <c r="TA1037" s="16"/>
      <c r="TB1037" s="16"/>
      <c r="TC1037" s="16"/>
      <c r="TD1037" s="16"/>
      <c r="TE1037" s="16"/>
      <c r="TF1037" s="16"/>
      <c r="TG1037" s="16"/>
      <c r="TH1037" s="16"/>
      <c r="TI1037" s="16"/>
      <c r="TJ1037" s="16"/>
      <c r="TK1037" s="16"/>
      <c r="TL1037" s="16"/>
      <c r="TM1037" s="16"/>
      <c r="TN1037" s="16"/>
      <c r="TO1037" s="16"/>
      <c r="TP1037" s="16"/>
      <c r="TQ1037" s="16"/>
      <c r="TR1037" s="16"/>
      <c r="TS1037" s="16"/>
      <c r="TT1037" s="16"/>
      <c r="TU1037" s="16"/>
      <c r="TV1037" s="16"/>
      <c r="TW1037" s="16"/>
      <c r="TX1037" s="16"/>
      <c r="TY1037" s="16"/>
      <c r="TZ1037" s="16"/>
      <c r="UA1037" s="16"/>
      <c r="UB1037" s="16"/>
      <c r="UC1037" s="16"/>
      <c r="UD1037" s="16"/>
      <c r="UE1037" s="16"/>
      <c r="UF1037" s="16"/>
      <c r="UG1037" s="16"/>
      <c r="UH1037" s="16"/>
      <c r="UI1037" s="16"/>
      <c r="UJ1037" s="16"/>
      <c r="UK1037" s="16"/>
      <c r="UL1037" s="16"/>
      <c r="UM1037" s="16"/>
      <c r="UN1037" s="16"/>
      <c r="UO1037" s="16"/>
      <c r="UP1037" s="16"/>
      <c r="UQ1037" s="16"/>
      <c r="UR1037" s="16"/>
      <c r="US1037" s="16"/>
      <c r="UT1037" s="16"/>
      <c r="UU1037" s="16"/>
      <c r="UV1037" s="16"/>
      <c r="UW1037" s="16"/>
      <c r="UX1037" s="16"/>
      <c r="UY1037" s="16"/>
      <c r="UZ1037" s="16"/>
      <c r="VA1037" s="16"/>
      <c r="VB1037" s="16"/>
      <c r="VC1037" s="16"/>
      <c r="VD1037" s="16"/>
      <c r="VE1037" s="16"/>
      <c r="VF1037" s="16"/>
      <c r="VG1037" s="16"/>
      <c r="VH1037" s="16"/>
      <c r="VI1037" s="16"/>
      <c r="VJ1037" s="16"/>
      <c r="VK1037" s="16"/>
      <c r="VL1037" s="16"/>
      <c r="VM1037" s="16"/>
      <c r="VN1037" s="16"/>
      <c r="VO1037" s="16"/>
      <c r="VP1037" s="16"/>
      <c r="VQ1037" s="16"/>
      <c r="VR1037" s="16"/>
      <c r="VS1037" s="16"/>
      <c r="VT1037" s="16"/>
      <c r="VU1037" s="16"/>
      <c r="VV1037" s="16"/>
      <c r="VW1037" s="16"/>
      <c r="VX1037" s="16"/>
      <c r="VY1037" s="16"/>
      <c r="VZ1037" s="16"/>
      <c r="WA1037" s="16"/>
      <c r="WB1037" s="16"/>
      <c r="WC1037" s="16"/>
      <c r="WD1037" s="16"/>
      <c r="WE1037" s="16"/>
      <c r="WF1037" s="16"/>
      <c r="WG1037" s="16"/>
      <c r="WH1037" s="16"/>
      <c r="WI1037" s="16"/>
      <c r="WJ1037" s="16"/>
      <c r="WK1037" s="16"/>
      <c r="WL1037" s="16"/>
      <c r="WM1037" s="16"/>
      <c r="WN1037" s="16"/>
      <c r="WO1037" s="16"/>
      <c r="WP1037" s="16"/>
      <c r="WQ1037" s="16"/>
      <c r="WR1037" s="16"/>
      <c r="WS1037" s="16"/>
      <c r="WT1037" s="16"/>
      <c r="WU1037" s="16"/>
      <c r="WV1037" s="16"/>
      <c r="WW1037" s="16"/>
      <c r="WX1037" s="16"/>
      <c r="WY1037" s="16"/>
      <c r="WZ1037" s="16"/>
      <c r="XA1037" s="16"/>
      <c r="XB1037" s="16"/>
      <c r="XC1037" s="16"/>
      <c r="XD1037" s="16"/>
      <c r="XE1037" s="16"/>
      <c r="XF1037" s="16"/>
      <c r="XG1037" s="16"/>
      <c r="XH1037" s="16"/>
      <c r="XI1037" s="16"/>
      <c r="XJ1037" s="16"/>
      <c r="XK1037" s="16"/>
      <c r="XL1037" s="16"/>
      <c r="XM1037" s="16"/>
      <c r="XN1037" s="16"/>
      <c r="XO1037" s="16"/>
      <c r="XP1037" s="16"/>
      <c r="XQ1037" s="16"/>
      <c r="XR1037" s="16"/>
      <c r="XS1037" s="16"/>
      <c r="XT1037" s="16"/>
      <c r="XU1037" s="16"/>
      <c r="XV1037" s="16"/>
      <c r="XW1037" s="16"/>
      <c r="XX1037" s="16"/>
      <c r="XY1037" s="16"/>
      <c r="XZ1037" s="16"/>
      <c r="YA1037" s="16"/>
      <c r="YB1037" s="16"/>
      <c r="YC1037" s="16"/>
      <c r="YD1037" s="16"/>
      <c r="YE1037" s="16"/>
      <c r="YF1037" s="16"/>
      <c r="YG1037" s="16"/>
      <c r="YH1037" s="16"/>
      <c r="YI1037" s="16"/>
      <c r="YJ1037" s="16"/>
      <c r="YK1037" s="16"/>
      <c r="YL1037" s="16"/>
      <c r="YM1037" s="16"/>
      <c r="YN1037" s="16"/>
      <c r="YO1037" s="16"/>
      <c r="YP1037" s="351"/>
      <c r="YQ1037" s="351"/>
      <c r="YR1037" s="351"/>
      <c r="YS1037" s="351"/>
      <c r="YT1037" s="351"/>
      <c r="YU1037" s="351"/>
      <c r="YV1037" s="351"/>
      <c r="YW1037" s="351"/>
      <c r="YX1037" s="351"/>
      <c r="YY1037" s="351"/>
      <c r="YZ1037" s="351"/>
      <c r="ZA1037" s="351"/>
      <c r="ZB1037" s="351"/>
      <c r="ZC1037" s="351"/>
      <c r="ZD1037" s="351"/>
      <c r="ZE1037" s="351"/>
      <c r="ZF1037" s="351"/>
      <c r="ZG1037" s="351"/>
      <c r="ZH1037" s="351"/>
      <c r="ZI1037" s="351"/>
      <c r="ZJ1037" s="351"/>
      <c r="ZK1037" s="351"/>
      <c r="ZL1037" s="351"/>
      <c r="ZM1037" s="351"/>
      <c r="ZN1037" s="351"/>
      <c r="ZO1037" s="351"/>
      <c r="ZP1037" s="351"/>
      <c r="ZQ1037" s="351"/>
      <c r="ZR1037" s="351"/>
      <c r="ZS1037" s="351"/>
      <c r="ZT1037" s="351"/>
      <c r="ZU1037" s="351"/>
      <c r="ZV1037" s="351"/>
      <c r="ZW1037" s="351"/>
      <c r="ZX1037" s="351"/>
      <c r="ZY1037" s="351"/>
      <c r="ZZ1037" s="351"/>
      <c r="AAA1037" s="351"/>
      <c r="AAB1037" s="351"/>
      <c r="AAC1037" s="351"/>
      <c r="AAD1037" s="351"/>
      <c r="AAE1037" s="351"/>
      <c r="AAF1037" s="351"/>
      <c r="AAG1037" s="351"/>
      <c r="AAH1037" s="351"/>
      <c r="AAI1037" s="351"/>
      <c r="AAJ1037" s="351"/>
      <c r="AAK1037" s="351"/>
      <c r="AAL1037" s="351"/>
      <c r="AAM1037" s="351"/>
      <c r="AAN1037" s="351"/>
      <c r="AAO1037" s="351"/>
      <c r="AAP1037" s="351"/>
      <c r="AAQ1037" s="351"/>
      <c r="AAR1037" s="351"/>
      <c r="AAS1037" s="351"/>
      <c r="AAT1037" s="351"/>
      <c r="AAU1037" s="351"/>
      <c r="AAV1037" s="351"/>
      <c r="AAW1037" s="351"/>
      <c r="AAX1037" s="351"/>
      <c r="AAY1037" s="351"/>
      <c r="AAZ1037" s="351"/>
      <c r="ABA1037" s="351"/>
      <c r="ABB1037" s="351"/>
      <c r="ABC1037" s="351"/>
      <c r="ABD1037" s="351"/>
      <c r="ABE1037" s="351"/>
      <c r="ABF1037" s="351"/>
      <c r="ABG1037" s="351"/>
      <c r="ABH1037" s="351"/>
      <c r="ABI1037" s="351"/>
      <c r="ABJ1037" s="351"/>
      <c r="ABK1037" s="351"/>
      <c r="ABL1037" s="351"/>
      <c r="ABM1037" s="351"/>
      <c r="ABN1037" s="351"/>
      <c r="ABO1037" s="351"/>
      <c r="ABP1037" s="351"/>
      <c r="ABQ1037" s="351"/>
      <c r="ABR1037" s="351"/>
      <c r="ABS1037" s="351"/>
      <c r="ABT1037" s="351"/>
      <c r="ABU1037" s="351"/>
      <c r="ABV1037" s="351"/>
      <c r="ABW1037" s="351"/>
      <c r="ABX1037" s="351"/>
      <c r="ABY1037" s="351"/>
      <c r="ABZ1037" s="351"/>
      <c r="ACA1037" s="351"/>
      <c r="ACB1037" s="351"/>
      <c r="ACC1037" s="351"/>
      <c r="ACD1037" s="351"/>
      <c r="ACE1037" s="351"/>
      <c r="ACF1037" s="351"/>
      <c r="ACG1037" s="351"/>
      <c r="ACH1037" s="351"/>
      <c r="ACI1037" s="351"/>
      <c r="ACJ1037" s="351"/>
      <c r="ACK1037" s="351"/>
      <c r="ACL1037" s="351"/>
      <c r="ACM1037" s="351"/>
      <c r="ACN1037" s="351"/>
      <c r="ACO1037" s="351"/>
      <c r="ACP1037" s="351"/>
      <c r="ACQ1037" s="351"/>
      <c r="ACR1037" s="351"/>
      <c r="ACS1037" s="351"/>
      <c r="ACT1037" s="351"/>
      <c r="ACU1037" s="351"/>
      <c r="ACV1037" s="351"/>
      <c r="ACW1037" s="351"/>
      <c r="ACX1037" s="351"/>
      <c r="ACY1037" s="351"/>
      <c r="ACZ1037" s="351"/>
      <c r="ADA1037" s="351"/>
      <c r="ADB1037" s="351"/>
      <c r="ADC1037" s="351"/>
      <c r="ADD1037" s="351"/>
      <c r="ADE1037" s="351"/>
      <c r="ADF1037" s="351"/>
      <c r="ADG1037" s="351"/>
      <c r="ADH1037" s="351"/>
      <c r="ADI1037" s="351"/>
      <c r="ADJ1037" s="351"/>
      <c r="ADK1037" s="351"/>
      <c r="ADL1037" s="351"/>
      <c r="ADM1037" s="351"/>
      <c r="ADN1037" s="351"/>
      <c r="ADO1037" s="351"/>
      <c r="ADP1037" s="351"/>
      <c r="ADQ1037" s="351"/>
      <c r="ADR1037" s="351"/>
      <c r="ADS1037" s="351"/>
      <c r="ADT1037" s="351"/>
      <c r="ADU1037" s="351"/>
      <c r="ADV1037" s="351"/>
      <c r="ADW1037" s="351"/>
      <c r="ADX1037" s="351"/>
      <c r="ADY1037" s="351"/>
      <c r="ADZ1037" s="351"/>
      <c r="AEA1037" s="351"/>
      <c r="AEB1037" s="351"/>
      <c r="AEC1037" s="351"/>
      <c r="AED1037" s="351"/>
      <c r="AEE1037" s="351"/>
      <c r="AEF1037" s="351"/>
      <c r="AEG1037" s="351"/>
      <c r="AEH1037" s="351"/>
      <c r="AEI1037" s="351"/>
      <c r="AEJ1037" s="351"/>
      <c r="AEK1037" s="351"/>
      <c r="AEL1037" s="351"/>
      <c r="AEM1037" s="351"/>
      <c r="AEN1037" s="351"/>
      <c r="AEO1037" s="351"/>
      <c r="AEP1037" s="351"/>
      <c r="AEQ1037" s="351"/>
      <c r="AER1037" s="351"/>
      <c r="AES1037" s="351"/>
      <c r="AET1037" s="351"/>
      <c r="AEU1037" s="351"/>
      <c r="AEV1037" s="351"/>
      <c r="AEW1037" s="351"/>
      <c r="AEX1037" s="351"/>
      <c r="AEY1037" s="351"/>
      <c r="AEZ1037" s="351"/>
      <c r="AFA1037" s="351"/>
      <c r="AFB1037" s="351"/>
      <c r="AFC1037" s="351"/>
      <c r="AFD1037" s="351"/>
      <c r="AFE1037" s="351"/>
      <c r="AFF1037" s="351"/>
      <c r="AFG1037" s="351"/>
      <c r="AFH1037" s="351"/>
      <c r="AFI1037" s="351"/>
      <c r="AFJ1037" s="351"/>
      <c r="AFK1037" s="351"/>
      <c r="AFL1037" s="351"/>
      <c r="AFM1037" s="351"/>
      <c r="AFN1037" s="351"/>
      <c r="AFO1037" s="351"/>
      <c r="AFP1037" s="351"/>
      <c r="AFQ1037" s="351"/>
      <c r="AFR1037" s="351"/>
      <c r="AFS1037" s="351"/>
      <c r="AFT1037" s="351"/>
      <c r="AFU1037" s="351"/>
      <c r="AFV1037" s="351"/>
      <c r="AFW1037" s="351"/>
      <c r="AFX1037" s="351"/>
      <c r="AFY1037" s="351"/>
      <c r="AFZ1037" s="351"/>
      <c r="AGA1037" s="351"/>
      <c r="AGB1037" s="351"/>
      <c r="AGC1037" s="351"/>
      <c r="AGD1037" s="351"/>
      <c r="AGE1037" s="351"/>
      <c r="AGF1037" s="351"/>
      <c r="AGG1037" s="351"/>
      <c r="AGH1037" s="351"/>
      <c r="AGI1037" s="351"/>
      <c r="AGJ1037" s="351"/>
      <c r="AGK1037" s="351"/>
      <c r="AGL1037" s="351"/>
      <c r="AGM1037" s="351"/>
      <c r="AGN1037" s="351"/>
      <c r="AGO1037" s="351"/>
      <c r="AGP1037" s="351"/>
      <c r="AGQ1037" s="351"/>
      <c r="AGR1037" s="351"/>
      <c r="AGS1037" s="351"/>
      <c r="AGT1037" s="351"/>
      <c r="AGU1037" s="351"/>
      <c r="AGV1037" s="351"/>
      <c r="AGW1037" s="351"/>
      <c r="AGX1037" s="351"/>
      <c r="AGY1037" s="351"/>
      <c r="AGZ1037" s="351"/>
      <c r="AHA1037" s="351"/>
      <c r="AHB1037" s="351"/>
      <c r="AHC1037" s="351"/>
      <c r="AHD1037" s="351"/>
      <c r="AHE1037" s="351"/>
      <c r="AHF1037" s="351"/>
      <c r="AHG1037" s="351"/>
      <c r="AHH1037" s="351"/>
      <c r="AHI1037" s="351"/>
      <c r="AHJ1037" s="351"/>
      <c r="AHK1037" s="351"/>
      <c r="AHL1037" s="351"/>
      <c r="AHM1037" s="351"/>
      <c r="AHN1037" s="351"/>
      <c r="AHO1037" s="351"/>
      <c r="AHP1037" s="351"/>
      <c r="AHQ1037" s="351"/>
      <c r="AHR1037" s="351"/>
      <c r="AHS1037" s="351"/>
      <c r="AHT1037" s="351"/>
      <c r="AHU1037" s="351"/>
      <c r="AHV1037" s="351"/>
      <c r="AHW1037" s="351"/>
      <c r="AHX1037" s="351"/>
      <c r="AHY1037" s="351"/>
      <c r="AHZ1037" s="351"/>
      <c r="AIA1037" s="351"/>
      <c r="AIB1037" s="351"/>
      <c r="AIC1037" s="351"/>
      <c r="AID1037" s="351"/>
      <c r="AIE1037" s="351"/>
      <c r="AIF1037" s="351"/>
      <c r="AIG1037" s="351"/>
      <c r="AIH1037" s="351"/>
      <c r="AII1037" s="351"/>
      <c r="AIJ1037" s="351"/>
      <c r="AIK1037" s="351"/>
      <c r="AIL1037" s="351"/>
      <c r="AIM1037" s="351"/>
      <c r="AIN1037" s="351"/>
      <c r="AIO1037" s="351"/>
      <c r="AIP1037" s="351"/>
      <c r="AIQ1037" s="351"/>
      <c r="AIR1037" s="351"/>
      <c r="AIS1037" s="351"/>
      <c r="AIT1037" s="351"/>
      <c r="AIU1037" s="351"/>
      <c r="AIV1037" s="351"/>
      <c r="AIW1037" s="351"/>
      <c r="AIX1037" s="351"/>
      <c r="AIY1037" s="351"/>
      <c r="AIZ1037" s="351"/>
      <c r="AJA1037" s="351"/>
      <c r="AJB1037" s="351"/>
      <c r="AJC1037" s="351"/>
      <c r="AJD1037" s="351"/>
      <c r="AJE1037" s="351"/>
      <c r="AJF1037" s="351"/>
      <c r="AJG1037" s="351"/>
      <c r="AJH1037" s="351"/>
      <c r="AJI1037" s="351"/>
      <c r="AJJ1037" s="351"/>
      <c r="AJK1037" s="351"/>
      <c r="AJL1037" s="351"/>
      <c r="AJM1037" s="351"/>
      <c r="AJN1037" s="351"/>
      <c r="AJO1037" s="351"/>
      <c r="AJP1037" s="351"/>
      <c r="AJQ1037" s="351"/>
      <c r="AJR1037" s="351"/>
      <c r="AJS1037" s="351"/>
      <c r="AJT1037" s="351"/>
      <c r="AJU1037" s="351"/>
      <c r="AJV1037" s="351"/>
      <c r="AJW1037" s="351"/>
      <c r="AJX1037" s="351"/>
      <c r="AJY1037" s="351"/>
      <c r="AJZ1037" s="351"/>
      <c r="AKA1037" s="351"/>
      <c r="AKB1037" s="351"/>
      <c r="AKC1037" s="351"/>
      <c r="AKD1037" s="351"/>
      <c r="AKE1037" s="351"/>
      <c r="AKF1037" s="351"/>
      <c r="AKG1037" s="351"/>
      <c r="AKH1037" s="351"/>
      <c r="AKI1037" s="351"/>
      <c r="AKJ1037" s="351"/>
      <c r="AKK1037" s="351"/>
      <c r="AKL1037" s="351"/>
      <c r="AKM1037" s="351"/>
      <c r="AKN1037" s="351"/>
      <c r="AKO1037" s="351"/>
      <c r="AKP1037" s="351"/>
      <c r="AKQ1037" s="351"/>
      <c r="AKR1037" s="351"/>
      <c r="AKS1037" s="351"/>
      <c r="AKT1037" s="351"/>
      <c r="AKU1037" s="351"/>
      <c r="AKV1037" s="351"/>
      <c r="AKW1037" s="351"/>
      <c r="AKX1037" s="351"/>
      <c r="AKY1037" s="351"/>
      <c r="AKZ1037" s="351"/>
      <c r="ALA1037" s="351"/>
      <c r="ALB1037" s="351"/>
      <c r="ALC1037" s="351"/>
      <c r="ALD1037" s="351"/>
      <c r="ALE1037" s="351"/>
      <c r="ALF1037" s="351"/>
      <c r="ALG1037" s="351"/>
      <c r="ALH1037" s="351"/>
      <c r="ALI1037" s="351"/>
      <c r="ALJ1037" s="351"/>
      <c r="ALK1037" s="351"/>
      <c r="ALL1037" s="351"/>
      <c r="ALM1037" s="351"/>
      <c r="ALN1037" s="351"/>
      <c r="ALO1037" s="351"/>
      <c r="ALP1037" s="351"/>
      <c r="ALQ1037" s="351"/>
      <c r="ALR1037" s="351"/>
      <c r="ALS1037" s="351"/>
      <c r="ALT1037" s="351"/>
      <c r="ALU1037" s="351"/>
      <c r="ALV1037" s="351"/>
      <c r="ALW1037" s="351"/>
      <c r="ALX1037" s="351"/>
      <c r="ALY1037" s="351"/>
      <c r="ALZ1037" s="351"/>
      <c r="AMA1037" s="351"/>
      <c r="AMB1037" s="351"/>
      <c r="AMC1037" s="351"/>
      <c r="AMD1037" s="351"/>
      <c r="AME1037" s="351"/>
      <c r="AMF1037" s="351"/>
      <c r="AMG1037" s="351"/>
      <c r="AMH1037" s="351"/>
      <c r="AMI1037" s="351"/>
      <c r="AMJ1037" s="351"/>
      <c r="AMK1037" s="351"/>
      <c r="AML1037" s="351"/>
      <c r="AMM1037" s="351"/>
      <c r="AMN1037" s="351"/>
      <c r="AMO1037" s="351"/>
      <c r="AMP1037" s="351"/>
      <c r="AMQ1037" s="351"/>
      <c r="AMR1037" s="351"/>
      <c r="AMS1037" s="351"/>
      <c r="AMT1037" s="351"/>
      <c r="AMU1037" s="351"/>
      <c r="AMV1037" s="351"/>
      <c r="AMW1037" s="351"/>
      <c r="AMX1037" s="351"/>
      <c r="AMY1037" s="351"/>
      <c r="AMZ1037" s="351"/>
      <c r="ANA1037" s="351"/>
      <c r="ANB1037" s="351"/>
      <c r="ANC1037" s="351"/>
      <c r="AND1037" s="351"/>
      <c r="ANE1037" s="351"/>
      <c r="ANF1037" s="351"/>
      <c r="ANG1037" s="351"/>
      <c r="ANH1037" s="351"/>
      <c r="ANI1037" s="351"/>
      <c r="ANJ1037" s="351"/>
      <c r="ANK1037" s="351"/>
      <c r="ANL1037" s="351"/>
      <c r="ANM1037" s="351"/>
      <c r="ANN1037" s="351"/>
      <c r="ANO1037" s="351"/>
      <c r="ANP1037" s="351"/>
      <c r="ANQ1037" s="351"/>
      <c r="ANR1037" s="351"/>
      <c r="ANS1037" s="351"/>
      <c r="ANT1037" s="351"/>
      <c r="ANU1037" s="351"/>
      <c r="ANV1037" s="351"/>
      <c r="ANW1037" s="351"/>
      <c r="ANX1037" s="351"/>
      <c r="ANY1037" s="351"/>
      <c r="ANZ1037" s="351"/>
      <c r="AOA1037" s="351"/>
      <c r="AOB1037" s="351"/>
      <c r="AOC1037" s="351"/>
      <c r="AOD1037" s="351"/>
      <c r="AOE1037" s="351"/>
      <c r="AOF1037" s="351"/>
      <c r="AOG1037" s="351"/>
      <c r="AOH1037" s="351"/>
      <c r="AOI1037" s="351"/>
      <c r="AOJ1037" s="351"/>
      <c r="AOK1037" s="351"/>
      <c r="AOL1037" s="351"/>
      <c r="AOM1037" s="351"/>
      <c r="AON1037" s="351"/>
      <c r="AOO1037" s="351"/>
      <c r="AOP1037" s="351"/>
      <c r="AOQ1037" s="351"/>
      <c r="AOR1037" s="351"/>
      <c r="AOS1037" s="351"/>
      <c r="AOT1037" s="351"/>
      <c r="AOU1037" s="351"/>
      <c r="AOV1037" s="351"/>
      <c r="AOW1037" s="351"/>
      <c r="AOX1037" s="351"/>
      <c r="AOY1037" s="351"/>
      <c r="AOZ1037" s="351"/>
      <c r="APA1037" s="351"/>
      <c r="APB1037" s="351"/>
      <c r="APC1037" s="351"/>
      <c r="APD1037" s="351"/>
      <c r="APE1037" s="351"/>
      <c r="APF1037" s="351"/>
      <c r="APG1037" s="351"/>
      <c r="APH1037" s="351"/>
      <c r="API1037" s="351"/>
      <c r="APJ1037" s="351"/>
      <c r="APK1037" s="351"/>
      <c r="APL1037" s="351"/>
      <c r="APM1037" s="351"/>
      <c r="APN1037" s="351"/>
      <c r="APO1037" s="351"/>
      <c r="APP1037" s="351"/>
      <c r="APQ1037" s="351"/>
      <c r="APR1037" s="351"/>
      <c r="APS1037" s="351"/>
      <c r="APT1037" s="351"/>
      <c r="APU1037" s="351"/>
      <c r="APV1037" s="351"/>
      <c r="APW1037" s="351"/>
      <c r="APX1037" s="351"/>
      <c r="APY1037" s="351"/>
      <c r="APZ1037" s="351"/>
      <c r="AQA1037" s="351"/>
      <c r="AQB1037" s="351"/>
      <c r="AQC1037" s="351"/>
      <c r="AQD1037" s="351"/>
      <c r="AQE1037" s="351"/>
      <c r="AQF1037" s="351"/>
      <c r="AQG1037" s="351"/>
      <c r="AQH1037" s="351"/>
      <c r="AQI1037" s="351"/>
      <c r="AQJ1037" s="351"/>
      <c r="AQK1037" s="351"/>
      <c r="AQL1037" s="351"/>
      <c r="AQM1037" s="351"/>
      <c r="AQN1037" s="351"/>
      <c r="AQO1037" s="351"/>
      <c r="AQP1037" s="351"/>
      <c r="AQQ1037" s="351"/>
      <c r="AQR1037" s="351"/>
      <c r="AQS1037" s="351"/>
      <c r="AQT1037" s="351"/>
      <c r="AQU1037" s="351"/>
      <c r="AQV1037" s="351"/>
      <c r="AQW1037" s="351"/>
      <c r="AQX1037" s="351"/>
      <c r="AQY1037" s="351"/>
      <c r="AQZ1037" s="351"/>
      <c r="ARA1037" s="351"/>
      <c r="ARB1037" s="351"/>
      <c r="ARC1037" s="351"/>
      <c r="ARD1037" s="351"/>
      <c r="ARE1037" s="351"/>
      <c r="ARF1037" s="351"/>
      <c r="ARG1037" s="351"/>
      <c r="ARH1037" s="351"/>
      <c r="ARI1037" s="351"/>
      <c r="ARJ1037" s="351"/>
      <c r="ARK1037" s="351"/>
      <c r="ARL1037" s="351"/>
      <c r="ARM1037" s="351"/>
      <c r="ARN1037" s="351"/>
      <c r="ARO1037" s="351"/>
      <c r="ARP1037" s="351"/>
      <c r="ARQ1037" s="351"/>
      <c r="ARR1037" s="351"/>
      <c r="ARS1037" s="351"/>
      <c r="ART1037" s="351"/>
      <c r="ARU1037" s="351"/>
      <c r="ARV1037" s="351"/>
      <c r="ARW1037" s="351"/>
      <c r="ARX1037" s="351"/>
      <c r="ARY1037" s="351"/>
      <c r="ARZ1037" s="351"/>
      <c r="ASA1037" s="351"/>
      <c r="ASB1037" s="351"/>
      <c r="ASC1037" s="351"/>
      <c r="ASD1037" s="351"/>
      <c r="ASE1037" s="351"/>
      <c r="ASF1037" s="351"/>
      <c r="ASG1037" s="351"/>
      <c r="ASH1037" s="351"/>
      <c r="ASI1037" s="351"/>
      <c r="ASJ1037" s="351"/>
      <c r="ASK1037" s="351"/>
      <c r="ASL1037" s="351"/>
      <c r="ASM1037" s="351"/>
      <c r="ASN1037" s="351"/>
      <c r="ASO1037" s="351"/>
      <c r="ASP1037" s="351"/>
      <c r="ASQ1037" s="351"/>
      <c r="ASR1037" s="351"/>
      <c r="ASS1037" s="351"/>
      <c r="AST1037" s="351"/>
      <c r="ASU1037" s="351"/>
      <c r="ASV1037" s="351"/>
      <c r="ASW1037" s="351"/>
      <c r="ASX1037" s="351"/>
      <c r="ASY1037" s="351"/>
      <c r="ASZ1037" s="351"/>
      <c r="ATA1037" s="351"/>
      <c r="ATB1037" s="351"/>
      <c r="ATC1037" s="351"/>
      <c r="ATD1037" s="351"/>
      <c r="ATE1037" s="351"/>
      <c r="ATF1037" s="351"/>
      <c r="ATG1037" s="351"/>
      <c r="ATH1037" s="351"/>
      <c r="ATI1037" s="351"/>
      <c r="ATJ1037" s="351"/>
      <c r="ATK1037" s="351"/>
      <c r="ATL1037" s="351"/>
      <c r="ATM1037" s="351"/>
      <c r="ATN1037" s="351"/>
      <c r="ATO1037" s="351"/>
      <c r="ATP1037" s="351"/>
      <c r="ATQ1037" s="351"/>
      <c r="ATR1037" s="351"/>
      <c r="ATS1037" s="351"/>
      <c r="ATT1037" s="351"/>
      <c r="ATU1037" s="351"/>
      <c r="ATV1037" s="351"/>
      <c r="ATW1037" s="351"/>
      <c r="ATX1037" s="351"/>
      <c r="ATY1037" s="351"/>
      <c r="ATZ1037" s="351"/>
      <c r="AUA1037" s="351"/>
      <c r="AUB1037" s="351"/>
      <c r="AUC1037" s="351"/>
      <c r="AUD1037" s="351"/>
      <c r="AUE1037" s="351"/>
      <c r="AUF1037" s="351"/>
      <c r="AUG1037" s="351"/>
      <c r="AUH1037" s="351"/>
      <c r="AUI1037" s="351"/>
      <c r="AUJ1037" s="351"/>
      <c r="AUK1037" s="351"/>
      <c r="AUL1037" s="351"/>
      <c r="AUM1037" s="351"/>
      <c r="AUN1037" s="351"/>
      <c r="AUO1037" s="351"/>
      <c r="AUP1037" s="351"/>
      <c r="AUQ1037" s="351"/>
      <c r="AUR1037" s="351"/>
      <c r="AUS1037" s="351"/>
      <c r="AUT1037" s="351"/>
      <c r="AUU1037" s="351"/>
      <c r="AUV1037" s="351"/>
      <c r="AUW1037" s="351"/>
      <c r="AUX1037" s="351"/>
      <c r="AUY1037" s="351"/>
      <c r="AUZ1037" s="351"/>
      <c r="AVA1037" s="351"/>
      <c r="AVB1037" s="351"/>
      <c r="AVC1037" s="351"/>
      <c r="AVD1037" s="351"/>
      <c r="AVE1037" s="351"/>
      <c r="AVF1037" s="351"/>
      <c r="AVG1037" s="351"/>
      <c r="AVH1037" s="351"/>
      <c r="AVI1037" s="351"/>
      <c r="AVJ1037" s="351"/>
      <c r="AVK1037" s="351"/>
      <c r="AVL1037" s="351"/>
      <c r="AVM1037" s="351"/>
      <c r="AVN1037" s="351"/>
      <c r="AVO1037" s="351"/>
      <c r="AVP1037" s="351"/>
      <c r="AVQ1037" s="351"/>
      <c r="AVR1037" s="351"/>
      <c r="AVS1037" s="351"/>
      <c r="AVT1037" s="351"/>
      <c r="AVU1037" s="351"/>
      <c r="AVV1037" s="351"/>
      <c r="AVW1037" s="351"/>
      <c r="AVX1037" s="351"/>
      <c r="AVY1037" s="351"/>
      <c r="AVZ1037" s="351"/>
      <c r="AWA1037" s="351"/>
      <c r="AWB1037" s="351"/>
      <c r="AWC1037" s="351"/>
      <c r="AWD1037" s="351"/>
      <c r="AWE1037" s="351"/>
      <c r="AWF1037" s="351"/>
      <c r="AWG1037" s="351"/>
      <c r="AWH1037" s="351"/>
      <c r="AWI1037" s="351"/>
      <c r="AWJ1037" s="351"/>
      <c r="AWK1037" s="351"/>
      <c r="AWL1037" s="351"/>
      <c r="AWM1037" s="351"/>
      <c r="AWN1037" s="351"/>
      <c r="AWO1037" s="351"/>
      <c r="AWP1037" s="351"/>
      <c r="AWQ1037" s="351"/>
      <c r="AWR1037" s="351"/>
      <c r="AWS1037" s="351"/>
      <c r="AWT1037" s="351"/>
      <c r="AWU1037" s="351"/>
      <c r="AWV1037" s="351"/>
      <c r="AWW1037" s="351"/>
      <c r="AWX1037" s="351"/>
      <c r="AWY1037" s="351"/>
      <c r="AWZ1037" s="351"/>
      <c r="AXA1037" s="351"/>
      <c r="AXB1037" s="351"/>
      <c r="AXC1037" s="351"/>
      <c r="AXD1037" s="351"/>
      <c r="AXE1037" s="351"/>
      <c r="AXF1037" s="351"/>
      <c r="AXG1037" s="351"/>
      <c r="AXH1037" s="351"/>
      <c r="AXI1037" s="351"/>
      <c r="AXJ1037" s="351"/>
      <c r="AXK1037" s="351"/>
      <c r="AXL1037" s="351"/>
      <c r="AXM1037" s="351"/>
      <c r="AXN1037" s="351"/>
      <c r="AXO1037" s="351"/>
      <c r="AXP1037" s="351"/>
      <c r="AXQ1037" s="351"/>
      <c r="AXR1037" s="351"/>
      <c r="AXS1037" s="351"/>
      <c r="AXT1037" s="351"/>
      <c r="AXU1037" s="351"/>
      <c r="AXV1037" s="351"/>
      <c r="AXW1037" s="351"/>
      <c r="AXX1037" s="351"/>
      <c r="AXY1037" s="351"/>
      <c r="AXZ1037" s="351"/>
      <c r="AYA1037" s="351"/>
      <c r="AYB1037" s="351"/>
      <c r="AYC1037" s="351"/>
      <c r="AYD1037" s="351"/>
      <c r="AYE1037" s="351"/>
      <c r="AYF1037" s="351"/>
      <c r="AYG1037" s="351"/>
      <c r="AYH1037" s="351"/>
      <c r="AYI1037" s="351"/>
      <c r="AYJ1037" s="351"/>
      <c r="AYK1037" s="351"/>
      <c r="AYL1037" s="351"/>
      <c r="AYM1037" s="351"/>
      <c r="AYN1037" s="351"/>
      <c r="AYO1037" s="351"/>
      <c r="AYP1037" s="351"/>
      <c r="AYQ1037" s="351"/>
      <c r="AYR1037" s="351"/>
      <c r="AYS1037" s="351"/>
      <c r="AYT1037" s="351"/>
      <c r="AYU1037" s="351"/>
      <c r="AYV1037" s="351"/>
      <c r="AYW1037" s="351"/>
      <c r="AYX1037" s="351"/>
      <c r="AYY1037" s="351"/>
      <c r="AYZ1037" s="351"/>
      <c r="AZA1037" s="351"/>
      <c r="AZB1037" s="351"/>
      <c r="AZC1037" s="351"/>
      <c r="AZD1037" s="351"/>
      <c r="AZE1037" s="351"/>
      <c r="AZF1037" s="351"/>
      <c r="AZG1037" s="351"/>
      <c r="AZH1037" s="351"/>
      <c r="AZI1037" s="351"/>
      <c r="AZJ1037" s="351"/>
      <c r="AZK1037" s="351"/>
      <c r="AZL1037" s="351"/>
      <c r="AZM1037" s="351"/>
      <c r="AZN1037" s="351"/>
      <c r="AZO1037" s="351"/>
      <c r="AZP1037" s="351"/>
      <c r="AZQ1037" s="351"/>
      <c r="AZR1037" s="351"/>
      <c r="AZS1037" s="351"/>
      <c r="AZT1037" s="351"/>
      <c r="AZU1037" s="351"/>
      <c r="AZV1037" s="351"/>
      <c r="AZW1037" s="351"/>
      <c r="AZX1037" s="351"/>
      <c r="AZY1037" s="351"/>
      <c r="AZZ1037" s="351"/>
      <c r="BAA1037" s="351"/>
      <c r="BAB1037" s="351"/>
      <c r="BAC1037" s="351"/>
      <c r="BAD1037" s="351"/>
      <c r="BAE1037" s="351"/>
      <c r="BAF1037" s="351"/>
      <c r="BAG1037" s="351"/>
      <c r="BAH1037" s="351"/>
      <c r="BAI1037" s="351"/>
      <c r="BAJ1037" s="351"/>
      <c r="BAK1037" s="351"/>
      <c r="BAL1037" s="351"/>
      <c r="BAM1037" s="351"/>
      <c r="BAN1037" s="351"/>
      <c r="BAO1037" s="351"/>
      <c r="BAP1037" s="351"/>
      <c r="BAQ1037" s="351"/>
      <c r="BAR1037" s="351"/>
      <c r="BAS1037" s="351"/>
      <c r="BAT1037" s="351"/>
      <c r="BAU1037" s="351"/>
      <c r="BAV1037" s="351"/>
      <c r="BAW1037" s="351"/>
      <c r="BAX1037" s="351"/>
      <c r="BAY1037" s="351"/>
      <c r="BAZ1037" s="351"/>
      <c r="BBA1037" s="351"/>
      <c r="BBB1037" s="351"/>
      <c r="BBC1037" s="351"/>
      <c r="BBD1037" s="351"/>
      <c r="BBE1037" s="351"/>
      <c r="BBF1037" s="351"/>
      <c r="BBG1037" s="351"/>
      <c r="BBH1037" s="351"/>
      <c r="BBI1037" s="351"/>
      <c r="BBJ1037" s="351"/>
      <c r="BBK1037" s="351"/>
      <c r="BBL1037" s="351"/>
      <c r="BBM1037" s="351"/>
      <c r="BBN1037" s="351"/>
      <c r="BBO1037" s="351"/>
      <c r="BBP1037" s="351"/>
      <c r="BBQ1037" s="351"/>
      <c r="BBR1037" s="351"/>
      <c r="BBS1037" s="351"/>
      <c r="BBT1037" s="351"/>
      <c r="BBU1037" s="351"/>
      <c r="BBV1037" s="351"/>
      <c r="BBW1037" s="351"/>
      <c r="BBX1037" s="351"/>
      <c r="BBY1037" s="351"/>
      <c r="BBZ1037" s="351"/>
      <c r="BCA1037" s="351"/>
      <c r="BCB1037" s="351"/>
      <c r="BCC1037" s="351"/>
      <c r="BCD1037" s="351"/>
      <c r="BCE1037" s="351"/>
      <c r="BCF1037" s="351"/>
      <c r="BCG1037" s="351"/>
      <c r="BCH1037" s="351"/>
      <c r="BCI1037" s="351"/>
      <c r="BCJ1037" s="351"/>
      <c r="BCK1037" s="351"/>
      <c r="BCL1037" s="351"/>
      <c r="BCM1037" s="351"/>
      <c r="BCN1037" s="351"/>
      <c r="BCO1037" s="351"/>
      <c r="BCP1037" s="351"/>
      <c r="BCQ1037" s="351"/>
      <c r="BCR1037" s="351"/>
      <c r="BCS1037" s="351"/>
      <c r="BCT1037" s="351"/>
      <c r="BCU1037" s="351"/>
      <c r="BCV1037" s="351"/>
      <c r="BCW1037" s="351"/>
      <c r="BCX1037" s="351"/>
      <c r="BCY1037" s="351"/>
      <c r="BCZ1037" s="351"/>
      <c r="BDA1037" s="351"/>
      <c r="BDB1037" s="351"/>
      <c r="BDC1037" s="351"/>
      <c r="BDD1037" s="351"/>
      <c r="BDE1037" s="351"/>
      <c r="BDF1037" s="351"/>
      <c r="BDG1037" s="351"/>
      <c r="BDH1037" s="351"/>
      <c r="BDI1037" s="351"/>
      <c r="BDJ1037" s="351"/>
      <c r="BDK1037" s="351"/>
      <c r="BDL1037" s="351"/>
      <c r="BDM1037" s="351"/>
      <c r="BDN1037" s="351"/>
      <c r="BDO1037" s="351"/>
      <c r="BDP1037" s="351"/>
      <c r="BDQ1037" s="351"/>
      <c r="BDR1037" s="351"/>
      <c r="BDS1037" s="351"/>
      <c r="BDT1037" s="351"/>
      <c r="BDU1037" s="351"/>
      <c r="BDV1037" s="351"/>
      <c r="BDW1037" s="351"/>
      <c r="BDX1037" s="351"/>
      <c r="BDY1037" s="351"/>
      <c r="BDZ1037" s="351"/>
      <c r="BEA1037" s="351"/>
      <c r="BEB1037" s="351"/>
      <c r="BEC1037" s="351"/>
      <c r="BED1037" s="351"/>
      <c r="BEE1037" s="351"/>
      <c r="BEF1037" s="351"/>
      <c r="BEG1037" s="351"/>
      <c r="BEH1037" s="351"/>
      <c r="BEI1037" s="351"/>
      <c r="BEJ1037" s="351"/>
      <c r="BEK1037" s="351"/>
      <c r="BEL1037" s="351"/>
      <c r="BEM1037" s="351"/>
      <c r="BEN1037" s="351"/>
      <c r="BEO1037" s="351"/>
      <c r="BEP1037" s="351"/>
      <c r="BEQ1037" s="351"/>
      <c r="BER1037" s="351"/>
      <c r="BES1037" s="351"/>
      <c r="BET1037" s="351"/>
      <c r="BEU1037" s="351"/>
      <c r="BEV1037" s="351"/>
      <c r="BEW1037" s="351"/>
      <c r="BEX1037" s="351"/>
      <c r="BEY1037" s="351"/>
      <c r="BEZ1037" s="351"/>
      <c r="BFA1037" s="351"/>
      <c r="BFB1037" s="351"/>
      <c r="BFC1037" s="351"/>
      <c r="BFD1037" s="351"/>
      <c r="BFE1037" s="351"/>
      <c r="BFF1037" s="351"/>
      <c r="BFG1037" s="351"/>
      <c r="BFH1037" s="351"/>
      <c r="BFI1037" s="351"/>
      <c r="BFJ1037" s="351"/>
      <c r="BFK1037" s="351"/>
      <c r="BFL1037" s="351"/>
      <c r="BFM1037" s="351"/>
      <c r="BFN1037" s="351"/>
      <c r="BFO1037" s="351"/>
      <c r="BFP1037" s="351"/>
      <c r="BFQ1037" s="351"/>
      <c r="BFR1037" s="351"/>
      <c r="BFS1037" s="351"/>
      <c r="BFT1037" s="351"/>
      <c r="BFU1037" s="351"/>
      <c r="BFV1037" s="351"/>
      <c r="BFW1037" s="351"/>
      <c r="BFX1037" s="351"/>
      <c r="BFY1037" s="351"/>
      <c r="BFZ1037" s="351"/>
      <c r="BGA1037" s="351"/>
      <c r="BGB1037" s="351"/>
      <c r="BGC1037" s="351"/>
      <c r="BGD1037" s="351"/>
      <c r="BGE1037" s="351"/>
      <c r="BGF1037" s="351"/>
      <c r="BGG1037" s="351"/>
      <c r="BGH1037" s="351"/>
      <c r="BGI1037" s="351"/>
      <c r="BGJ1037" s="351"/>
      <c r="BGK1037" s="351"/>
      <c r="BGL1037" s="351"/>
      <c r="BGM1037" s="351"/>
      <c r="BGN1037" s="351"/>
      <c r="BGO1037" s="351"/>
      <c r="BGP1037" s="351"/>
      <c r="BGQ1037" s="351"/>
      <c r="BGR1037" s="351"/>
      <c r="BGS1037" s="351"/>
      <c r="BGT1037" s="351"/>
      <c r="BGU1037" s="351"/>
      <c r="BGV1037" s="351"/>
      <c r="BGW1037" s="351"/>
      <c r="BGX1037" s="351"/>
      <c r="BGY1037" s="351"/>
      <c r="BGZ1037" s="351"/>
      <c r="BHA1037" s="351"/>
      <c r="BHB1037" s="351"/>
      <c r="BHC1037" s="351"/>
      <c r="BHD1037" s="351"/>
      <c r="BHE1037" s="351"/>
      <c r="BHF1037" s="351"/>
      <c r="BHG1037" s="351"/>
      <c r="BHH1037" s="351"/>
      <c r="BHI1037" s="351"/>
      <c r="BHJ1037" s="351"/>
      <c r="BHK1037" s="351"/>
      <c r="BHL1037" s="351"/>
      <c r="BHM1037" s="351"/>
      <c r="BHN1037" s="351"/>
      <c r="BHO1037" s="351"/>
      <c r="BHP1037" s="351"/>
      <c r="BHQ1037" s="351"/>
      <c r="BHR1037" s="351"/>
      <c r="BHS1037" s="351"/>
      <c r="BHT1037" s="351"/>
      <c r="BHU1037" s="351"/>
      <c r="BHV1037" s="351"/>
      <c r="BHW1037" s="351"/>
      <c r="BHX1037" s="351"/>
      <c r="BHY1037" s="351"/>
      <c r="BHZ1037" s="351"/>
      <c r="BIA1037" s="351"/>
      <c r="BIB1037" s="351"/>
      <c r="BIC1037" s="351"/>
      <c r="BID1037" s="351"/>
      <c r="BIE1037" s="351"/>
      <c r="BIF1037" s="351"/>
      <c r="BIG1037" s="351"/>
      <c r="BIH1037" s="351"/>
      <c r="BII1037" s="351"/>
      <c r="BIJ1037" s="351"/>
      <c r="BIK1037" s="351"/>
      <c r="BIL1037" s="351"/>
      <c r="BIM1037" s="351"/>
      <c r="BIN1037" s="351"/>
      <c r="BIO1037" s="351"/>
      <c r="BIP1037" s="351"/>
      <c r="BIQ1037" s="351"/>
      <c r="BIR1037" s="351"/>
      <c r="BIS1037" s="351"/>
      <c r="BIT1037" s="351"/>
      <c r="BIU1037" s="351"/>
      <c r="BIV1037" s="351"/>
      <c r="BIW1037" s="351"/>
      <c r="BIX1037" s="351"/>
      <c r="BIY1037" s="351"/>
      <c r="BIZ1037" s="351"/>
      <c r="BJA1037" s="351"/>
      <c r="BJB1037" s="351"/>
      <c r="BJC1037" s="351"/>
      <c r="BJD1037" s="351"/>
      <c r="BJE1037" s="351"/>
      <c r="BJF1037" s="351"/>
      <c r="BJG1037" s="351"/>
      <c r="BJH1037" s="351"/>
      <c r="BJI1037" s="351"/>
      <c r="BJJ1037" s="351"/>
      <c r="BJK1037" s="351"/>
      <c r="BJL1037" s="351"/>
      <c r="BJM1037" s="351"/>
      <c r="BJN1037" s="351"/>
      <c r="BJO1037" s="351"/>
      <c r="BJP1037" s="351"/>
      <c r="BJQ1037" s="351"/>
      <c r="BJR1037" s="351"/>
      <c r="BJS1037" s="351"/>
      <c r="BJT1037" s="351"/>
      <c r="BJU1037" s="351"/>
      <c r="BJV1037" s="351"/>
      <c r="BJW1037" s="351"/>
      <c r="BJX1037" s="351"/>
      <c r="BJY1037" s="351"/>
      <c r="BJZ1037" s="351"/>
      <c r="BKA1037" s="351"/>
      <c r="BKB1037" s="351"/>
      <c r="BKC1037" s="351"/>
      <c r="BKD1037" s="351"/>
      <c r="BKE1037" s="351"/>
      <c r="BKF1037" s="351"/>
      <c r="BKG1037" s="351"/>
      <c r="BKH1037" s="351"/>
      <c r="BKI1037" s="351"/>
      <c r="BKJ1037" s="351"/>
      <c r="BKK1037" s="351"/>
      <c r="BKL1037" s="351"/>
      <c r="BKM1037" s="351"/>
      <c r="BKN1037" s="351"/>
      <c r="BKO1037" s="351"/>
      <c r="BKP1037" s="351"/>
      <c r="BKQ1037" s="351"/>
      <c r="BKR1037" s="351"/>
      <c r="BKS1037" s="351"/>
      <c r="BKT1037" s="351"/>
      <c r="BKU1037" s="351"/>
      <c r="BKV1037" s="351"/>
      <c r="BKW1037" s="351"/>
      <c r="BKX1037" s="351"/>
      <c r="BKY1037" s="351"/>
      <c r="BKZ1037" s="351"/>
      <c r="BLA1037" s="351"/>
      <c r="BLB1037" s="351"/>
      <c r="BLC1037" s="351"/>
      <c r="BLD1037" s="351"/>
      <c r="BLE1037" s="351"/>
      <c r="BLF1037" s="351"/>
      <c r="BLG1037" s="351"/>
      <c r="BLH1037" s="351"/>
      <c r="BLI1037" s="351"/>
      <c r="BLJ1037" s="351"/>
      <c r="BLK1037" s="351"/>
      <c r="BLL1037" s="351"/>
      <c r="BLM1037" s="351"/>
      <c r="BLN1037" s="351"/>
      <c r="BLO1037" s="351"/>
      <c r="BLP1037" s="351"/>
      <c r="BLQ1037" s="351"/>
      <c r="BLR1037" s="351"/>
      <c r="BLS1037" s="351"/>
      <c r="BLT1037" s="351"/>
      <c r="BLU1037" s="351"/>
      <c r="BLV1037" s="351"/>
      <c r="BLW1037" s="351"/>
      <c r="BLX1037" s="351"/>
      <c r="BLY1037" s="351"/>
      <c r="BLZ1037" s="351"/>
      <c r="BMA1037" s="351"/>
      <c r="BMB1037" s="351"/>
      <c r="BMC1037" s="351"/>
      <c r="BMD1037" s="351"/>
      <c r="BME1037" s="351"/>
      <c r="BMF1037" s="351"/>
      <c r="BMG1037" s="351"/>
      <c r="BMH1037" s="351"/>
      <c r="BMI1037" s="351"/>
      <c r="BMJ1037" s="351"/>
      <c r="BMK1037" s="351"/>
      <c r="BML1037" s="351"/>
      <c r="BMM1037" s="351"/>
      <c r="BMN1037" s="351"/>
      <c r="BMO1037" s="351"/>
      <c r="BMP1037" s="351"/>
      <c r="BMQ1037" s="351"/>
      <c r="BMR1037" s="351"/>
      <c r="BMS1037" s="351"/>
      <c r="BMT1037" s="351"/>
      <c r="BMU1037" s="351"/>
      <c r="BMV1037" s="351"/>
      <c r="BMW1037" s="351"/>
      <c r="BMX1037" s="351"/>
      <c r="BMY1037" s="351"/>
      <c r="BMZ1037" s="351"/>
      <c r="BNA1037" s="351"/>
      <c r="BNB1037" s="351"/>
      <c r="BNC1037" s="351"/>
      <c r="BND1037" s="351"/>
      <c r="BNE1037" s="351"/>
      <c r="BNF1037" s="351"/>
      <c r="BNG1037" s="351"/>
      <c r="BNH1037" s="351"/>
      <c r="BNI1037" s="351"/>
      <c r="BNJ1037" s="351"/>
      <c r="BNK1037" s="351"/>
      <c r="BNL1037" s="351"/>
      <c r="BNM1037" s="351"/>
      <c r="BNN1037" s="351"/>
      <c r="BNO1037" s="351"/>
      <c r="BNP1037" s="351"/>
      <c r="BNQ1037" s="351"/>
      <c r="BNR1037" s="351"/>
      <c r="BNS1037" s="351"/>
      <c r="BNT1037" s="351"/>
      <c r="BNU1037" s="351"/>
      <c r="BNV1037" s="351"/>
      <c r="BNW1037" s="351"/>
      <c r="BNX1037" s="351"/>
      <c r="BNY1037" s="351"/>
      <c r="BNZ1037" s="351"/>
      <c r="BOA1037" s="351"/>
      <c r="BOB1037" s="351"/>
      <c r="BOC1037" s="351"/>
      <c r="BOD1037" s="351"/>
      <c r="BOE1037" s="351"/>
      <c r="BOF1037" s="351"/>
      <c r="BOG1037" s="351"/>
      <c r="BOH1037" s="351"/>
      <c r="BOI1037" s="351"/>
      <c r="BOJ1037" s="351"/>
      <c r="BOK1037" s="351"/>
      <c r="BOL1037" s="351"/>
      <c r="BOM1037" s="351"/>
      <c r="BON1037" s="351"/>
      <c r="BOO1037" s="351"/>
      <c r="BOP1037" s="351"/>
      <c r="BOQ1037" s="351"/>
      <c r="BOR1037" s="351"/>
      <c r="BOS1037" s="351"/>
      <c r="BOT1037" s="351"/>
      <c r="BOU1037" s="351"/>
      <c r="BOV1037" s="351"/>
      <c r="BOW1037" s="351"/>
      <c r="BOX1037" s="351"/>
      <c r="BOY1037" s="351"/>
      <c r="BOZ1037" s="351"/>
      <c r="BPA1037" s="351"/>
      <c r="BPB1037" s="351"/>
      <c r="BPC1037" s="351"/>
      <c r="BPD1037" s="351"/>
      <c r="BPE1037" s="351"/>
      <c r="BPF1037" s="351"/>
      <c r="BPG1037" s="351"/>
      <c r="BPH1037" s="351"/>
      <c r="BPI1037" s="351"/>
      <c r="BPJ1037" s="351"/>
      <c r="BPK1037" s="351"/>
      <c r="BPL1037" s="351"/>
      <c r="BPM1037" s="351"/>
      <c r="BPN1037" s="351"/>
      <c r="BPO1037" s="351"/>
      <c r="BPP1037" s="351"/>
      <c r="BPQ1037" s="351"/>
      <c r="BPR1037" s="351"/>
      <c r="BPS1037" s="351"/>
      <c r="BPT1037" s="351"/>
      <c r="BPU1037" s="351"/>
      <c r="BPV1037" s="351"/>
      <c r="BPW1037" s="351"/>
      <c r="BPX1037" s="351"/>
      <c r="BPY1037" s="351"/>
      <c r="BPZ1037" s="351"/>
      <c r="BQA1037" s="351"/>
      <c r="BQB1037" s="351"/>
      <c r="BQC1037" s="351"/>
      <c r="BQD1037" s="351"/>
      <c r="BQE1037" s="351"/>
      <c r="BQF1037" s="351"/>
      <c r="BQG1037" s="351"/>
      <c r="BQH1037" s="351"/>
      <c r="BQI1037" s="351"/>
      <c r="BQJ1037" s="351"/>
      <c r="BQK1037" s="351"/>
      <c r="BQL1037" s="351"/>
      <c r="BQM1037" s="351"/>
      <c r="BQN1037" s="351"/>
      <c r="BQO1037" s="351"/>
      <c r="BQP1037" s="351"/>
      <c r="BQQ1037" s="351"/>
      <c r="BQR1037" s="351"/>
      <c r="BQS1037" s="351"/>
      <c r="BQT1037" s="351"/>
      <c r="BQU1037" s="351"/>
      <c r="BQV1037" s="351"/>
      <c r="BQW1037" s="351"/>
      <c r="BQX1037" s="351"/>
      <c r="BQY1037" s="351"/>
      <c r="BQZ1037" s="351"/>
      <c r="BRA1037" s="351"/>
      <c r="BRB1037" s="351"/>
      <c r="BRC1037" s="351"/>
      <c r="BRD1037" s="351"/>
      <c r="BRE1037" s="351"/>
      <c r="BRF1037" s="351"/>
      <c r="BRG1037" s="351"/>
      <c r="BRH1037" s="351"/>
      <c r="BRI1037" s="351"/>
      <c r="BRJ1037" s="351"/>
      <c r="BRK1037" s="351"/>
      <c r="BRL1037" s="351"/>
      <c r="BRM1037" s="351"/>
      <c r="BRN1037" s="351"/>
      <c r="BRO1037" s="351"/>
      <c r="BRP1037" s="351"/>
      <c r="BRQ1037" s="351"/>
      <c r="BRR1037" s="351"/>
      <c r="BRS1037" s="351"/>
      <c r="BRT1037" s="351"/>
      <c r="BRU1037" s="351"/>
      <c r="BRV1037" s="351"/>
      <c r="BRW1037" s="351"/>
      <c r="BRX1037" s="351"/>
      <c r="BRY1037" s="351"/>
      <c r="BRZ1037" s="351"/>
      <c r="BSA1037" s="351"/>
      <c r="BSB1037" s="351"/>
      <c r="BSC1037" s="351"/>
      <c r="BSD1037" s="351"/>
      <c r="BSE1037" s="351"/>
      <c r="BSF1037" s="351"/>
      <c r="BSG1037" s="351"/>
      <c r="BSH1037" s="351"/>
      <c r="BSI1037" s="351"/>
      <c r="BSJ1037" s="351"/>
      <c r="BSK1037" s="351"/>
      <c r="BSL1037" s="351"/>
      <c r="BSM1037" s="351"/>
      <c r="BSN1037" s="351"/>
      <c r="BSO1037" s="351"/>
      <c r="BSP1037" s="351"/>
      <c r="BSQ1037" s="351"/>
      <c r="BSR1037" s="351"/>
      <c r="BSS1037" s="351"/>
      <c r="BST1037" s="351"/>
      <c r="BSU1037" s="351"/>
      <c r="BSV1037" s="351"/>
      <c r="BSW1037" s="351"/>
      <c r="BSX1037" s="351"/>
      <c r="BSY1037" s="351"/>
      <c r="BSZ1037" s="351"/>
      <c r="BTA1037" s="351"/>
      <c r="BTB1037" s="351"/>
      <c r="BTC1037" s="351"/>
      <c r="BTD1037" s="351"/>
      <c r="BTE1037" s="351"/>
      <c r="BTF1037" s="351"/>
      <c r="BTG1037" s="351"/>
      <c r="BTH1037" s="351"/>
      <c r="BTI1037" s="351"/>
      <c r="BTJ1037" s="351"/>
      <c r="BTK1037" s="351"/>
      <c r="BTL1037" s="351"/>
      <c r="BTM1037" s="351"/>
      <c r="BTN1037" s="351"/>
      <c r="BTO1037" s="351"/>
      <c r="BTP1037" s="351"/>
      <c r="BTQ1037" s="351"/>
      <c r="BTR1037" s="351"/>
      <c r="BTS1037" s="351"/>
      <c r="BTT1037" s="351"/>
      <c r="BTU1037" s="351"/>
      <c r="BTV1037" s="351"/>
      <c r="BTW1037" s="351"/>
      <c r="BTX1037" s="351"/>
      <c r="BTY1037" s="351"/>
      <c r="BTZ1037" s="351"/>
      <c r="BUA1037" s="351"/>
      <c r="BUB1037" s="351"/>
      <c r="BUC1037" s="351"/>
      <c r="BUD1037" s="351"/>
      <c r="BUE1037" s="351"/>
      <c r="BUF1037" s="351"/>
      <c r="BUG1037" s="351"/>
      <c r="BUH1037" s="351"/>
      <c r="BUI1037" s="351"/>
      <c r="BUJ1037" s="351"/>
      <c r="BUK1037" s="351"/>
      <c r="BUL1037" s="351"/>
      <c r="BUM1037" s="351"/>
      <c r="BUN1037" s="351"/>
      <c r="BUO1037" s="351"/>
      <c r="BUP1037" s="351"/>
      <c r="BUQ1037" s="351"/>
      <c r="BUR1037" s="351"/>
      <c r="BUS1037" s="351"/>
      <c r="BUT1037" s="351"/>
      <c r="BUU1037" s="351"/>
      <c r="BUV1037" s="351"/>
      <c r="BUW1037" s="351"/>
      <c r="BUX1037" s="351"/>
      <c r="BUY1037" s="351"/>
      <c r="BUZ1037" s="351"/>
      <c r="BVA1037" s="351"/>
      <c r="BVB1037" s="351"/>
      <c r="BVC1037" s="351"/>
      <c r="BVD1037" s="351"/>
      <c r="BVE1037" s="351"/>
      <c r="BVF1037" s="351"/>
      <c r="BVG1037" s="351"/>
      <c r="BVH1037" s="351"/>
      <c r="BVI1037" s="351"/>
      <c r="BVJ1037" s="351"/>
      <c r="BVK1037" s="351"/>
      <c r="BVL1037" s="351"/>
      <c r="BVM1037" s="351"/>
      <c r="BVN1037" s="351"/>
      <c r="BVO1037" s="351"/>
      <c r="BVP1037" s="351"/>
      <c r="BVQ1037" s="351"/>
      <c r="BVR1037" s="351"/>
      <c r="BVS1037" s="351"/>
      <c r="BVT1037" s="351"/>
      <c r="BVU1037" s="351"/>
      <c r="BVV1037" s="351"/>
      <c r="BVW1037" s="351"/>
      <c r="BVX1037" s="351"/>
      <c r="BVY1037" s="351"/>
      <c r="BVZ1037" s="351"/>
      <c r="BWA1037" s="351"/>
      <c r="BWB1037" s="351"/>
      <c r="BWC1037" s="351"/>
      <c r="BWD1037" s="351"/>
      <c r="BWE1037" s="351"/>
      <c r="BWF1037" s="351"/>
      <c r="BWG1037" s="351"/>
      <c r="BWH1037" s="351"/>
      <c r="BWI1037" s="351"/>
      <c r="BWJ1037" s="351"/>
      <c r="BWK1037" s="351"/>
      <c r="BWL1037" s="351"/>
      <c r="BWM1037" s="351"/>
      <c r="BWN1037" s="351"/>
      <c r="BWO1037" s="351"/>
      <c r="BWP1037" s="351"/>
      <c r="BWQ1037" s="351"/>
      <c r="BWR1037" s="351"/>
      <c r="BWS1037" s="351"/>
      <c r="BWT1037" s="351"/>
      <c r="BWU1037" s="351"/>
      <c r="BWV1037" s="351"/>
      <c r="BWW1037" s="351"/>
      <c r="BWX1037" s="351"/>
      <c r="BWY1037" s="351"/>
      <c r="BWZ1037" s="351"/>
      <c r="BXA1037" s="351"/>
      <c r="BXB1037" s="351"/>
      <c r="BXC1037" s="351"/>
      <c r="BXD1037" s="351"/>
      <c r="BXE1037" s="351"/>
      <c r="BXF1037" s="351"/>
      <c r="BXG1037" s="351"/>
      <c r="BXH1037" s="351"/>
      <c r="BXI1037" s="351"/>
      <c r="BXJ1037" s="351"/>
      <c r="BXK1037" s="351"/>
      <c r="BXL1037" s="351"/>
      <c r="BXM1037" s="351"/>
      <c r="BXN1037" s="351"/>
      <c r="BXO1037" s="351"/>
      <c r="BXP1037" s="351"/>
      <c r="BXQ1037" s="351"/>
      <c r="BXR1037" s="351"/>
      <c r="BXS1037" s="351"/>
      <c r="BXT1037" s="351"/>
      <c r="BXU1037" s="351"/>
      <c r="BXV1037" s="351"/>
      <c r="BXW1037" s="351"/>
      <c r="BXX1037" s="351"/>
      <c r="BXY1037" s="351"/>
      <c r="BXZ1037" s="351"/>
      <c r="BYA1037" s="351"/>
      <c r="BYB1037" s="351"/>
      <c r="BYC1037" s="351"/>
      <c r="BYD1037" s="351"/>
      <c r="BYE1037" s="351"/>
      <c r="BYF1037" s="351"/>
      <c r="BYG1037" s="351"/>
      <c r="BYH1037" s="351"/>
      <c r="BYI1037" s="351"/>
      <c r="BYJ1037" s="351"/>
      <c r="BYK1037" s="351"/>
      <c r="BYL1037" s="351"/>
      <c r="BYM1037" s="351"/>
      <c r="BYN1037" s="351"/>
      <c r="BYO1037" s="351"/>
      <c r="BYP1037" s="351"/>
      <c r="BYQ1037" s="351"/>
      <c r="BYR1037" s="351"/>
      <c r="BYS1037" s="351"/>
      <c r="BYT1037" s="351"/>
      <c r="BYU1037" s="351"/>
      <c r="BYV1037" s="351"/>
      <c r="BYW1037" s="351"/>
      <c r="BYX1037" s="351"/>
      <c r="BYY1037" s="351"/>
      <c r="BYZ1037" s="351"/>
      <c r="BZA1037" s="351"/>
      <c r="BZB1037" s="351"/>
      <c r="BZC1037" s="351"/>
      <c r="BZD1037" s="351"/>
      <c r="BZE1037" s="351"/>
      <c r="BZF1037" s="351"/>
      <c r="BZG1037" s="351"/>
      <c r="BZH1037" s="351"/>
      <c r="BZI1037" s="351"/>
      <c r="BZJ1037" s="351"/>
      <c r="BZK1037" s="351"/>
      <c r="BZL1037" s="351"/>
      <c r="BZM1037" s="351"/>
      <c r="BZN1037" s="351"/>
      <c r="BZO1037" s="351"/>
      <c r="BZP1037" s="351"/>
      <c r="BZQ1037" s="351"/>
      <c r="BZR1037" s="351"/>
      <c r="BZS1037" s="351"/>
      <c r="BZT1037" s="351"/>
      <c r="BZU1037" s="351"/>
      <c r="BZV1037" s="351"/>
      <c r="BZW1037" s="351"/>
      <c r="BZX1037" s="351"/>
      <c r="BZY1037" s="351"/>
      <c r="BZZ1037" s="351"/>
      <c r="CAA1037" s="351"/>
      <c r="CAB1037" s="351"/>
      <c r="CAC1037" s="351"/>
      <c r="CAD1037" s="351"/>
      <c r="CAE1037" s="351"/>
      <c r="CAF1037" s="351"/>
      <c r="CAG1037" s="351"/>
      <c r="CAH1037" s="351"/>
      <c r="CAI1037" s="351"/>
      <c r="CAJ1037" s="351"/>
      <c r="CAK1037" s="351"/>
      <c r="CAL1037" s="351"/>
      <c r="CAM1037" s="351"/>
      <c r="CAN1037" s="351"/>
      <c r="CAO1037" s="351"/>
      <c r="CAP1037" s="351"/>
      <c r="CAQ1037" s="351"/>
      <c r="CAR1037" s="351"/>
      <c r="CAS1037" s="351"/>
      <c r="CAT1037" s="351"/>
      <c r="CAU1037" s="351"/>
      <c r="CAV1037" s="351"/>
      <c r="CAW1037" s="351"/>
      <c r="CAX1037" s="351"/>
      <c r="CAY1037" s="351"/>
      <c r="CAZ1037" s="351"/>
      <c r="CBA1037" s="351"/>
      <c r="CBB1037" s="351"/>
      <c r="CBC1037" s="351"/>
      <c r="CBD1037" s="351"/>
      <c r="CBE1037" s="351"/>
      <c r="CBF1037" s="351"/>
      <c r="CBG1037" s="351"/>
      <c r="CBH1037" s="351"/>
      <c r="CBI1037" s="351"/>
      <c r="CBJ1037" s="351"/>
      <c r="CBK1037" s="351"/>
      <c r="CBL1037" s="351"/>
      <c r="CBM1037" s="351"/>
      <c r="CBN1037" s="351"/>
      <c r="CBO1037" s="351"/>
      <c r="CBP1037" s="351"/>
      <c r="CBQ1037" s="351"/>
      <c r="CBR1037" s="351"/>
      <c r="CBS1037" s="351"/>
      <c r="CBT1037" s="351"/>
      <c r="CBU1037" s="351"/>
      <c r="CBV1037" s="351"/>
      <c r="CBW1037" s="351"/>
      <c r="CBX1037" s="351"/>
      <c r="CBY1037" s="351"/>
      <c r="CBZ1037" s="351"/>
      <c r="CCA1037" s="351"/>
      <c r="CCB1037" s="351"/>
      <c r="CCC1037" s="351"/>
      <c r="CCD1037" s="351"/>
      <c r="CCE1037" s="351"/>
      <c r="CCF1037" s="351"/>
      <c r="CCG1037" s="351"/>
      <c r="CCH1037" s="351"/>
      <c r="CCI1037" s="351"/>
      <c r="CCJ1037" s="351"/>
      <c r="CCK1037" s="351"/>
      <c r="CCL1037" s="351"/>
      <c r="CCM1037" s="351"/>
      <c r="CCN1037" s="351"/>
      <c r="CCO1037" s="351"/>
      <c r="CCP1037" s="351"/>
      <c r="CCQ1037" s="351"/>
      <c r="CCR1037" s="351"/>
      <c r="CCS1037" s="351"/>
      <c r="CCT1037" s="351"/>
      <c r="CCU1037" s="351"/>
      <c r="CCV1037" s="351"/>
      <c r="CCW1037" s="351"/>
      <c r="CCX1037" s="351"/>
      <c r="CCY1037" s="351"/>
      <c r="CCZ1037" s="351"/>
      <c r="CDA1037" s="351"/>
      <c r="CDB1037" s="351"/>
      <c r="CDC1037" s="351"/>
      <c r="CDD1037" s="351"/>
      <c r="CDE1037" s="351"/>
      <c r="CDF1037" s="351"/>
      <c r="CDG1037" s="351"/>
      <c r="CDH1037" s="351"/>
      <c r="CDI1037" s="351"/>
      <c r="CDJ1037" s="351"/>
      <c r="CDK1037" s="351"/>
      <c r="CDL1037" s="351"/>
      <c r="CDM1037" s="351"/>
      <c r="CDN1037" s="351"/>
      <c r="CDO1037" s="351"/>
      <c r="CDP1037" s="351"/>
      <c r="CDQ1037" s="351"/>
      <c r="CDR1037" s="351"/>
      <c r="CDS1037" s="351"/>
      <c r="CDT1037" s="351"/>
      <c r="CDU1037" s="351"/>
      <c r="CDV1037" s="351"/>
      <c r="CDW1037" s="351"/>
      <c r="CDX1037" s="351"/>
      <c r="CDY1037" s="351"/>
      <c r="CDZ1037" s="351"/>
      <c r="CEA1037" s="351"/>
      <c r="CEB1037" s="351"/>
      <c r="CEC1037" s="351"/>
      <c r="CED1037" s="351"/>
      <c r="CEE1037" s="351"/>
      <c r="CEF1037" s="351"/>
      <c r="CEG1037" s="351"/>
      <c r="CEH1037" s="351"/>
      <c r="CEI1037" s="351"/>
      <c r="CEJ1037" s="351"/>
      <c r="CEK1037" s="351"/>
      <c r="CEL1037" s="351"/>
      <c r="CEM1037" s="351"/>
      <c r="CEN1037" s="351"/>
      <c r="CEO1037" s="351"/>
      <c r="CEP1037" s="351"/>
      <c r="CEQ1037" s="351"/>
      <c r="CER1037" s="351"/>
      <c r="CES1037" s="351"/>
      <c r="CET1037" s="351"/>
      <c r="CEU1037" s="351"/>
      <c r="CEV1037" s="351"/>
      <c r="CEW1037" s="351"/>
      <c r="CEX1037" s="351"/>
      <c r="CEY1037" s="351"/>
      <c r="CEZ1037" s="351"/>
      <c r="CFA1037" s="351"/>
      <c r="CFB1037" s="351"/>
      <c r="CFC1037" s="351"/>
      <c r="CFD1037" s="351"/>
      <c r="CFE1037" s="351"/>
      <c r="CFF1037" s="351"/>
      <c r="CFG1037" s="351"/>
      <c r="CFH1037" s="351"/>
      <c r="CFI1037" s="351"/>
      <c r="CFJ1037" s="351"/>
      <c r="CFK1037" s="351"/>
      <c r="CFL1037" s="351"/>
      <c r="CFM1037" s="351"/>
      <c r="CFN1037" s="351"/>
      <c r="CFO1037" s="351"/>
      <c r="CFP1037" s="351"/>
      <c r="CFQ1037" s="351"/>
      <c r="CFR1037" s="351"/>
      <c r="CFS1037" s="351"/>
      <c r="CFT1037" s="351"/>
      <c r="CFU1037" s="351"/>
      <c r="CFV1037" s="351"/>
      <c r="CFW1037" s="351"/>
      <c r="CFX1037" s="351"/>
      <c r="CFY1037" s="351"/>
      <c r="CFZ1037" s="351"/>
      <c r="CGA1037" s="351"/>
      <c r="CGB1037" s="351"/>
      <c r="CGC1037" s="351"/>
      <c r="CGD1037" s="351"/>
      <c r="CGE1037" s="351"/>
      <c r="CGF1037" s="351"/>
      <c r="CGG1037" s="351"/>
      <c r="CGH1037" s="351"/>
      <c r="CGI1037" s="351"/>
      <c r="CGJ1037" s="351"/>
      <c r="CGK1037" s="351"/>
      <c r="CGL1037" s="351"/>
      <c r="CGM1037" s="351"/>
      <c r="CGN1037" s="351"/>
      <c r="CGO1037" s="351"/>
      <c r="CGP1037" s="351"/>
      <c r="CGQ1037" s="351"/>
      <c r="CGR1037" s="351"/>
      <c r="CGS1037" s="351"/>
      <c r="CGT1037" s="351"/>
      <c r="CGU1037" s="351"/>
      <c r="CGV1037" s="351"/>
      <c r="CGW1037" s="351"/>
      <c r="CGX1037" s="351"/>
      <c r="CGY1037" s="351"/>
      <c r="CGZ1037" s="351"/>
      <c r="CHA1037" s="351"/>
      <c r="CHB1037" s="351"/>
      <c r="CHC1037" s="351"/>
      <c r="CHD1037" s="351"/>
      <c r="CHE1037" s="351"/>
      <c r="CHF1037" s="351"/>
      <c r="CHG1037" s="351"/>
      <c r="CHH1037" s="351"/>
      <c r="CHI1037" s="351"/>
      <c r="CHJ1037" s="351"/>
      <c r="CHK1037" s="351"/>
      <c r="CHL1037" s="351"/>
      <c r="CHM1037" s="351"/>
      <c r="CHN1037" s="351"/>
      <c r="CHO1037" s="351"/>
      <c r="CHP1037" s="351"/>
      <c r="CHQ1037" s="351"/>
      <c r="CHR1037" s="351"/>
      <c r="CHS1037" s="351"/>
      <c r="CHT1037" s="351"/>
      <c r="CHU1037" s="351"/>
      <c r="CHV1037" s="351"/>
      <c r="CHW1037" s="351"/>
      <c r="CHX1037" s="351"/>
      <c r="CHY1037" s="351"/>
      <c r="CHZ1037" s="351"/>
      <c r="CIA1037" s="351"/>
      <c r="CIB1037" s="351"/>
      <c r="CIC1037" s="351"/>
      <c r="CID1037" s="351"/>
      <c r="CIE1037" s="351"/>
      <c r="CIF1037" s="351"/>
      <c r="CIG1037" s="351"/>
      <c r="CIH1037" s="351"/>
      <c r="CII1037" s="351"/>
      <c r="CIJ1037" s="351"/>
      <c r="CIK1037" s="351"/>
      <c r="CIL1037" s="351"/>
      <c r="CIM1037" s="351"/>
      <c r="CIN1037" s="351"/>
      <c r="CIO1037" s="351"/>
      <c r="CIP1037" s="351"/>
      <c r="CIQ1037" s="351"/>
      <c r="CIR1037" s="351"/>
      <c r="CIS1037" s="351"/>
      <c r="CIT1037" s="351"/>
      <c r="CIU1037" s="351"/>
      <c r="CIV1037" s="351"/>
      <c r="CIW1037" s="351"/>
      <c r="CIX1037" s="351"/>
      <c r="CIY1037" s="351"/>
      <c r="CIZ1037" s="351"/>
      <c r="CJA1037" s="351"/>
      <c r="CJB1037" s="351"/>
      <c r="CJC1037" s="351"/>
      <c r="CJD1037" s="351"/>
      <c r="CJE1037" s="351"/>
      <c r="CJF1037" s="351"/>
      <c r="CJG1037" s="351"/>
      <c r="CJH1037" s="351"/>
      <c r="CJI1037" s="351"/>
      <c r="CJJ1037" s="351"/>
      <c r="CJK1037" s="351"/>
      <c r="CJL1037" s="351"/>
      <c r="CJM1037" s="351"/>
      <c r="CJN1037" s="351"/>
      <c r="CJO1037" s="351"/>
      <c r="CJP1037" s="351"/>
      <c r="CJQ1037" s="351"/>
      <c r="CJR1037" s="351"/>
      <c r="CJS1037" s="351"/>
      <c r="CJT1037" s="351"/>
      <c r="CJU1037" s="351"/>
      <c r="CJV1037" s="351"/>
      <c r="CJW1037" s="351"/>
      <c r="CJX1037" s="351"/>
      <c r="CJY1037" s="351"/>
      <c r="CJZ1037" s="351"/>
      <c r="CKA1037" s="351"/>
      <c r="CKB1037" s="351"/>
      <c r="CKC1037" s="351"/>
      <c r="CKD1037" s="351"/>
      <c r="CKE1037" s="351"/>
      <c r="CKF1037" s="351"/>
      <c r="CKG1037" s="351"/>
      <c r="CKH1037" s="351"/>
      <c r="CKI1037" s="351"/>
      <c r="CKJ1037" s="351"/>
      <c r="CKK1037" s="351"/>
      <c r="CKL1037" s="351"/>
      <c r="CKM1037" s="351"/>
      <c r="CKN1037" s="351"/>
      <c r="CKO1037" s="351"/>
      <c r="CKP1037" s="351"/>
      <c r="CKQ1037" s="351"/>
      <c r="CKR1037" s="351"/>
      <c r="CKS1037" s="351"/>
      <c r="CKT1037" s="351"/>
      <c r="CKU1037" s="351"/>
      <c r="CKV1037" s="351"/>
      <c r="CKW1037" s="351"/>
      <c r="CKX1037" s="351"/>
      <c r="CKY1037" s="351"/>
      <c r="CKZ1037" s="351"/>
      <c r="CLA1037" s="351"/>
      <c r="CLB1037" s="351"/>
      <c r="CLC1037" s="351"/>
      <c r="CLD1037" s="351"/>
      <c r="CLE1037" s="351"/>
      <c r="CLF1037" s="351"/>
      <c r="CLG1037" s="351"/>
      <c r="CLH1037" s="351"/>
      <c r="CLI1037" s="351"/>
      <c r="CLJ1037" s="351"/>
      <c r="CLK1037" s="351"/>
      <c r="CLL1037" s="351"/>
      <c r="CLM1037" s="351"/>
      <c r="CLN1037" s="351"/>
      <c r="CLO1037" s="351"/>
      <c r="CLP1037" s="351"/>
      <c r="CLQ1037" s="351"/>
      <c r="CLR1037" s="351"/>
      <c r="CLS1037" s="351"/>
      <c r="CLT1037" s="351"/>
      <c r="CLU1037" s="351"/>
      <c r="CLV1037" s="351"/>
      <c r="CLW1037" s="351"/>
      <c r="CLX1037" s="351"/>
      <c r="CLY1037" s="351"/>
      <c r="CLZ1037" s="351"/>
      <c r="CMA1037" s="351"/>
      <c r="CMB1037" s="351"/>
      <c r="CMC1037" s="351"/>
      <c r="CMD1037" s="351"/>
      <c r="CME1037" s="351"/>
      <c r="CMF1037" s="351"/>
      <c r="CMG1037" s="351"/>
      <c r="CMH1037" s="351"/>
      <c r="CMI1037" s="351"/>
      <c r="CMJ1037" s="351"/>
      <c r="CMK1037" s="351"/>
      <c r="CML1037" s="351"/>
      <c r="CMM1037" s="351"/>
      <c r="CMN1037" s="351"/>
      <c r="CMO1037" s="351"/>
      <c r="CMP1037" s="351"/>
      <c r="CMQ1037" s="351"/>
      <c r="CMR1037" s="351"/>
      <c r="CMS1037" s="351"/>
      <c r="CMT1037" s="351"/>
      <c r="CMU1037" s="351"/>
      <c r="CMV1037" s="351"/>
      <c r="CMW1037" s="351"/>
      <c r="CMX1037" s="351"/>
      <c r="CMY1037" s="351"/>
      <c r="CMZ1037" s="351"/>
      <c r="CNA1037" s="351"/>
      <c r="CNB1037" s="351"/>
      <c r="CNC1037" s="351"/>
      <c r="CND1037" s="351"/>
      <c r="CNE1037" s="351"/>
      <c r="CNF1037" s="351"/>
      <c r="CNG1037" s="351"/>
      <c r="CNH1037" s="351"/>
      <c r="CNI1037" s="351"/>
      <c r="CNJ1037" s="351"/>
      <c r="CNK1037" s="351"/>
      <c r="CNL1037" s="351"/>
      <c r="CNM1037" s="351"/>
      <c r="CNN1037" s="351"/>
      <c r="CNO1037" s="351"/>
      <c r="CNP1037" s="351"/>
      <c r="CNQ1037" s="351"/>
      <c r="CNR1037" s="351"/>
      <c r="CNS1037" s="351"/>
      <c r="CNT1037" s="351"/>
      <c r="CNU1037" s="351"/>
      <c r="CNV1037" s="351"/>
      <c r="CNW1037" s="351"/>
      <c r="CNX1037" s="351"/>
      <c r="CNY1037" s="351"/>
      <c r="CNZ1037" s="351"/>
      <c r="COA1037" s="351"/>
      <c r="COB1037" s="351"/>
      <c r="COC1037" s="351"/>
      <c r="COD1037" s="351"/>
      <c r="COE1037" s="351"/>
      <c r="COF1037" s="351"/>
      <c r="COG1037" s="351"/>
      <c r="COH1037" s="351"/>
      <c r="COI1037" s="351"/>
      <c r="COJ1037" s="351"/>
      <c r="COK1037" s="351"/>
      <c r="COL1037" s="351"/>
      <c r="COM1037" s="351"/>
      <c r="CON1037" s="351"/>
      <c r="COO1037" s="351"/>
      <c r="COP1037" s="351"/>
      <c r="COQ1037" s="351"/>
      <c r="COR1037" s="351"/>
      <c r="COS1037" s="351"/>
      <c r="COT1037" s="351"/>
      <c r="COU1037" s="351"/>
      <c r="COV1037" s="351"/>
      <c r="COW1037" s="351"/>
      <c r="COX1037" s="351"/>
      <c r="COY1037" s="351"/>
      <c r="COZ1037" s="351"/>
      <c r="CPA1037" s="351"/>
      <c r="CPB1037" s="351"/>
      <c r="CPC1037" s="351"/>
      <c r="CPD1037" s="351"/>
      <c r="CPE1037" s="351"/>
      <c r="CPF1037" s="351"/>
      <c r="CPG1037" s="351"/>
      <c r="CPH1037" s="351"/>
      <c r="CPI1037" s="351"/>
      <c r="CPJ1037" s="351"/>
      <c r="CPK1037" s="351"/>
      <c r="CPL1037" s="351"/>
      <c r="CPM1037" s="351"/>
      <c r="CPN1037" s="351"/>
      <c r="CPO1037" s="351"/>
      <c r="CPP1037" s="351"/>
      <c r="CPQ1037" s="351"/>
      <c r="CPR1037" s="351"/>
      <c r="CPS1037" s="351"/>
      <c r="CPT1037" s="351"/>
      <c r="CPU1037" s="351"/>
      <c r="CPV1037" s="351"/>
      <c r="CPW1037" s="351"/>
      <c r="CPX1037" s="351"/>
      <c r="CPY1037" s="351"/>
      <c r="CPZ1037" s="351"/>
      <c r="CQA1037" s="351"/>
      <c r="CQB1037" s="351"/>
      <c r="CQC1037" s="351"/>
      <c r="CQD1037" s="351"/>
      <c r="CQE1037" s="351"/>
      <c r="CQF1037" s="351"/>
      <c r="CQG1037" s="351"/>
      <c r="CQH1037" s="351"/>
      <c r="CQI1037" s="351"/>
      <c r="CQJ1037" s="351"/>
      <c r="CQK1037" s="351"/>
      <c r="CQL1037" s="351"/>
      <c r="CQM1037" s="351"/>
      <c r="CQN1037" s="351"/>
      <c r="CQO1037" s="351"/>
      <c r="CQP1037" s="351"/>
      <c r="CQQ1037" s="351"/>
      <c r="CQR1037" s="351"/>
      <c r="CQS1037" s="351"/>
      <c r="CQT1037" s="351"/>
      <c r="CQU1037" s="351"/>
      <c r="CQV1037" s="351"/>
      <c r="CQW1037" s="351"/>
      <c r="CQX1037" s="351"/>
      <c r="CQY1037" s="351"/>
      <c r="CQZ1037" s="351"/>
      <c r="CRA1037" s="351"/>
      <c r="CRB1037" s="351"/>
      <c r="CRC1037" s="351"/>
      <c r="CRD1037" s="351"/>
      <c r="CRE1037" s="351"/>
      <c r="CRF1037" s="351"/>
      <c r="CRG1037" s="351"/>
      <c r="CRH1037" s="351"/>
      <c r="CRI1037" s="351"/>
      <c r="CRJ1037" s="351"/>
      <c r="CRK1037" s="351"/>
      <c r="CRL1037" s="351"/>
      <c r="CRM1037" s="351"/>
      <c r="CRN1037" s="351"/>
      <c r="CRO1037" s="351"/>
      <c r="CRP1037" s="351"/>
      <c r="CRQ1037" s="351"/>
      <c r="CRR1037" s="351"/>
      <c r="CRS1037" s="351"/>
      <c r="CRT1037" s="351"/>
      <c r="CRU1037" s="351"/>
      <c r="CRV1037" s="351"/>
      <c r="CRW1037" s="351"/>
      <c r="CRX1037" s="351"/>
      <c r="CRY1037" s="351"/>
      <c r="CRZ1037" s="351"/>
      <c r="CSA1037" s="351"/>
      <c r="CSB1037" s="351"/>
      <c r="CSC1037" s="351"/>
      <c r="CSD1037" s="351"/>
      <c r="CSE1037" s="351"/>
      <c r="CSF1037" s="351"/>
      <c r="CSG1037" s="351"/>
      <c r="CSH1037" s="351"/>
      <c r="CSI1037" s="351"/>
      <c r="CSJ1037" s="351"/>
      <c r="CSK1037" s="351"/>
      <c r="CSL1037" s="351"/>
      <c r="CSM1037" s="351"/>
      <c r="CSN1037" s="351"/>
      <c r="CSO1037" s="351"/>
      <c r="CSP1037" s="351"/>
      <c r="CSQ1037" s="351"/>
      <c r="CSR1037" s="351"/>
      <c r="CSS1037" s="351"/>
      <c r="CST1037" s="351"/>
      <c r="CSU1037" s="351"/>
      <c r="CSV1037" s="351"/>
      <c r="CSW1037" s="351"/>
      <c r="CSX1037" s="351"/>
      <c r="CSY1037" s="351"/>
      <c r="CSZ1037" s="351"/>
      <c r="CTA1037" s="351"/>
      <c r="CTB1037" s="351"/>
      <c r="CTC1037" s="351"/>
      <c r="CTD1037" s="351"/>
      <c r="CTE1037" s="351"/>
      <c r="CTF1037" s="351"/>
      <c r="CTG1037" s="351"/>
      <c r="CTH1037" s="351"/>
      <c r="CTI1037" s="351"/>
      <c r="CTJ1037" s="351"/>
      <c r="CTK1037" s="351"/>
      <c r="CTL1037" s="351"/>
      <c r="CTM1037" s="351"/>
      <c r="CTN1037" s="351"/>
      <c r="CTO1037" s="351"/>
      <c r="CTP1037" s="351"/>
      <c r="CTQ1037" s="351"/>
      <c r="CTR1037" s="351"/>
      <c r="CTS1037" s="351"/>
      <c r="CTT1037" s="351"/>
      <c r="CTU1037" s="351"/>
      <c r="CTV1037" s="351"/>
      <c r="CTW1037" s="351"/>
      <c r="CTX1037" s="351"/>
      <c r="CTY1037" s="351"/>
      <c r="CTZ1037" s="351"/>
      <c r="CUA1037" s="351"/>
      <c r="CUB1037" s="351"/>
      <c r="CUC1037" s="351"/>
      <c r="CUD1037" s="351"/>
      <c r="CUE1037" s="351"/>
      <c r="CUF1037" s="351"/>
      <c r="CUG1037" s="351"/>
      <c r="CUH1037" s="351"/>
      <c r="CUI1037" s="351"/>
      <c r="CUJ1037" s="351"/>
      <c r="CUK1037" s="351"/>
      <c r="CUL1037" s="351"/>
      <c r="CUM1037" s="351"/>
      <c r="CUN1037" s="351"/>
      <c r="CUO1037" s="351"/>
      <c r="CUP1037" s="351"/>
      <c r="CUQ1037" s="351"/>
      <c r="CUR1037" s="351"/>
      <c r="CUS1037" s="351"/>
      <c r="CUT1037" s="351"/>
      <c r="CUU1037" s="351"/>
      <c r="CUV1037" s="351"/>
      <c r="CUW1037" s="351"/>
      <c r="CUX1037" s="351"/>
      <c r="CUY1037" s="351"/>
      <c r="CUZ1037" s="351"/>
      <c r="CVA1037" s="351"/>
      <c r="CVB1037" s="351"/>
      <c r="CVC1037" s="351"/>
      <c r="CVD1037" s="351"/>
      <c r="CVE1037" s="351"/>
      <c r="CVF1037" s="351"/>
      <c r="CVG1037" s="351"/>
      <c r="CVH1037" s="351"/>
      <c r="CVI1037" s="351"/>
      <c r="CVJ1037" s="351"/>
      <c r="CVK1037" s="351"/>
      <c r="CVL1037" s="351"/>
      <c r="CVM1037" s="351"/>
      <c r="CVN1037" s="351"/>
      <c r="CVO1037" s="351"/>
      <c r="CVP1037" s="351"/>
      <c r="CVQ1037" s="351"/>
      <c r="CVR1037" s="351"/>
      <c r="CVS1037" s="351"/>
      <c r="CVT1037" s="351"/>
      <c r="CVU1037" s="351"/>
      <c r="CVV1037" s="351"/>
      <c r="CVW1037" s="351"/>
      <c r="CVX1037" s="351"/>
      <c r="CVY1037" s="351"/>
      <c r="CVZ1037" s="351"/>
      <c r="CWA1037" s="351"/>
      <c r="CWB1037" s="351"/>
      <c r="CWC1037" s="351"/>
      <c r="CWD1037" s="351"/>
      <c r="CWE1037" s="351"/>
      <c r="CWF1037" s="351"/>
      <c r="CWG1037" s="351"/>
      <c r="CWH1037" s="351"/>
      <c r="CWI1037" s="351"/>
      <c r="CWJ1037" s="351"/>
      <c r="CWK1037" s="351"/>
      <c r="CWL1037" s="351"/>
      <c r="CWM1037" s="351"/>
      <c r="CWN1037" s="351"/>
      <c r="CWO1037" s="351"/>
      <c r="CWP1037" s="351"/>
      <c r="CWQ1037" s="351"/>
      <c r="CWR1037" s="351"/>
      <c r="CWS1037" s="351"/>
      <c r="CWT1037" s="351"/>
      <c r="CWU1037" s="351"/>
      <c r="CWV1037" s="351"/>
      <c r="CWW1037" s="351"/>
      <c r="CWX1037" s="351"/>
      <c r="CWY1037" s="351"/>
      <c r="CWZ1037" s="351"/>
      <c r="CXA1037" s="351"/>
      <c r="CXB1037" s="351"/>
      <c r="CXC1037" s="351"/>
      <c r="CXD1037" s="351"/>
      <c r="CXE1037" s="351"/>
      <c r="CXF1037" s="351"/>
      <c r="CXG1037" s="351"/>
      <c r="CXH1037" s="351"/>
      <c r="CXI1037" s="351"/>
      <c r="CXJ1037" s="351"/>
      <c r="CXK1037" s="351"/>
      <c r="CXL1037" s="351"/>
      <c r="CXM1037" s="351"/>
      <c r="CXN1037" s="351"/>
      <c r="CXO1037" s="351"/>
      <c r="CXP1037" s="351"/>
      <c r="CXQ1037" s="351"/>
      <c r="CXR1037" s="351"/>
      <c r="CXS1037" s="351"/>
      <c r="CXT1037" s="351"/>
      <c r="CXU1037" s="351"/>
      <c r="CXV1037" s="351"/>
      <c r="CXW1037" s="351"/>
      <c r="CXX1037" s="351"/>
      <c r="CXY1037" s="351"/>
      <c r="CXZ1037" s="351"/>
      <c r="CYA1037" s="351"/>
      <c r="CYB1037" s="351"/>
      <c r="CYC1037" s="351"/>
      <c r="CYD1037" s="351"/>
      <c r="CYE1037" s="351"/>
      <c r="CYF1037" s="351"/>
      <c r="CYG1037" s="351"/>
      <c r="CYH1037" s="351"/>
      <c r="CYI1037" s="351"/>
      <c r="CYJ1037" s="351"/>
      <c r="CYK1037" s="351"/>
      <c r="CYL1037" s="351"/>
      <c r="CYM1037" s="351"/>
      <c r="CYN1037" s="351"/>
      <c r="CYO1037" s="351"/>
      <c r="CYP1037" s="351"/>
      <c r="CYQ1037" s="351"/>
      <c r="CYR1037" s="351"/>
      <c r="CYS1037" s="351"/>
      <c r="CYT1037" s="351"/>
      <c r="CYU1037" s="351"/>
      <c r="CYV1037" s="351"/>
      <c r="CYW1037" s="351"/>
      <c r="CYX1037" s="351"/>
      <c r="CYY1037" s="351"/>
      <c r="CYZ1037" s="351"/>
      <c r="CZA1037" s="351"/>
      <c r="CZB1037" s="351"/>
      <c r="CZC1037" s="351"/>
      <c r="CZD1037" s="351"/>
      <c r="CZE1037" s="351"/>
      <c r="CZF1037" s="351"/>
      <c r="CZG1037" s="351"/>
      <c r="CZH1037" s="351"/>
      <c r="CZI1037" s="351"/>
      <c r="CZJ1037" s="351"/>
      <c r="CZK1037" s="351"/>
      <c r="CZL1037" s="351"/>
      <c r="CZM1037" s="351"/>
      <c r="CZN1037" s="351"/>
      <c r="CZO1037" s="351"/>
      <c r="CZP1037" s="351"/>
      <c r="CZQ1037" s="351"/>
      <c r="CZR1037" s="351"/>
      <c r="CZS1037" s="351"/>
      <c r="CZT1037" s="351"/>
      <c r="CZU1037" s="351"/>
      <c r="CZV1037" s="351"/>
      <c r="CZW1037" s="351"/>
      <c r="CZX1037" s="351"/>
      <c r="CZY1037" s="351"/>
      <c r="CZZ1037" s="351"/>
      <c r="DAA1037" s="351"/>
      <c r="DAB1037" s="351"/>
      <c r="DAC1037" s="351"/>
      <c r="DAD1037" s="351"/>
      <c r="DAE1037" s="351"/>
      <c r="DAF1037" s="351"/>
      <c r="DAG1037" s="351"/>
      <c r="DAH1037" s="351"/>
      <c r="DAI1037" s="351"/>
      <c r="DAJ1037" s="351"/>
      <c r="DAK1037" s="351"/>
      <c r="DAL1037" s="351"/>
      <c r="DAM1037" s="351"/>
      <c r="DAN1037" s="351"/>
      <c r="DAO1037" s="351"/>
      <c r="DAP1037" s="351"/>
      <c r="DAQ1037" s="351"/>
      <c r="DAR1037" s="351"/>
      <c r="DAS1037" s="351"/>
      <c r="DAT1037" s="351"/>
      <c r="DAU1037" s="351"/>
      <c r="DAV1037" s="351"/>
      <c r="DAW1037" s="351"/>
      <c r="DAX1037" s="351"/>
      <c r="DAY1037" s="351"/>
      <c r="DAZ1037" s="351"/>
      <c r="DBA1037" s="351"/>
      <c r="DBB1037" s="351"/>
      <c r="DBC1037" s="351"/>
      <c r="DBD1037" s="351"/>
      <c r="DBE1037" s="351"/>
      <c r="DBF1037" s="351"/>
      <c r="DBG1037" s="351"/>
      <c r="DBH1037" s="351"/>
      <c r="DBI1037" s="351"/>
      <c r="DBJ1037" s="351"/>
      <c r="DBK1037" s="351"/>
      <c r="DBL1037" s="351"/>
      <c r="DBM1037" s="351"/>
      <c r="DBN1037" s="351"/>
      <c r="DBO1037" s="351"/>
      <c r="DBP1037" s="351"/>
      <c r="DBQ1037" s="351"/>
      <c r="DBR1037" s="351"/>
      <c r="DBS1037" s="351"/>
      <c r="DBT1037" s="351"/>
      <c r="DBU1037" s="351"/>
      <c r="DBV1037" s="351"/>
      <c r="DBW1037" s="351"/>
      <c r="DBX1037" s="351"/>
      <c r="DBY1037" s="351"/>
      <c r="DBZ1037" s="351"/>
      <c r="DCA1037" s="351"/>
      <c r="DCB1037" s="351"/>
      <c r="DCC1037" s="351"/>
      <c r="DCD1037" s="351"/>
      <c r="DCE1037" s="351"/>
      <c r="DCF1037" s="351"/>
      <c r="DCG1037" s="351"/>
      <c r="DCH1037" s="351"/>
      <c r="DCI1037" s="351"/>
      <c r="DCJ1037" s="351"/>
      <c r="DCK1037" s="351"/>
      <c r="DCL1037" s="351"/>
      <c r="DCM1037" s="351"/>
      <c r="DCN1037" s="351"/>
      <c r="DCO1037" s="351"/>
      <c r="DCP1037" s="351"/>
      <c r="DCQ1037" s="351"/>
      <c r="DCR1037" s="351"/>
      <c r="DCS1037" s="351"/>
      <c r="DCT1037" s="351"/>
      <c r="DCU1037" s="351"/>
      <c r="DCV1037" s="351"/>
      <c r="DCW1037" s="351"/>
      <c r="DCX1037" s="351"/>
      <c r="DCY1037" s="351"/>
      <c r="DCZ1037" s="351"/>
      <c r="DDA1037" s="351"/>
      <c r="DDB1037" s="351"/>
      <c r="DDC1037" s="351"/>
      <c r="DDD1037" s="351"/>
      <c r="DDE1037" s="351"/>
      <c r="DDF1037" s="351"/>
      <c r="DDG1037" s="351"/>
      <c r="DDH1037" s="351"/>
      <c r="DDI1037" s="351"/>
      <c r="DDJ1037" s="351"/>
      <c r="DDK1037" s="351"/>
      <c r="DDL1037" s="351"/>
      <c r="DDM1037" s="351"/>
      <c r="DDN1037" s="351"/>
      <c r="DDO1037" s="351"/>
      <c r="DDP1037" s="351"/>
      <c r="DDQ1037" s="351"/>
      <c r="DDR1037" s="351"/>
      <c r="DDS1037" s="351"/>
      <c r="DDT1037" s="351"/>
      <c r="DDU1037" s="351"/>
      <c r="DDV1037" s="351"/>
      <c r="DDW1037" s="351"/>
      <c r="DDX1037" s="351"/>
      <c r="DDY1037" s="351"/>
      <c r="DDZ1037" s="351"/>
      <c r="DEA1037" s="351"/>
      <c r="DEB1037" s="351"/>
      <c r="DEC1037" s="351"/>
      <c r="DED1037" s="351"/>
      <c r="DEE1037" s="351"/>
      <c r="DEF1037" s="351"/>
      <c r="DEG1037" s="351"/>
      <c r="DEH1037" s="351"/>
      <c r="DEI1037" s="351"/>
      <c r="DEJ1037" s="351"/>
      <c r="DEK1037" s="351"/>
      <c r="DEL1037" s="351"/>
      <c r="DEM1037" s="351"/>
      <c r="DEN1037" s="351"/>
      <c r="DEO1037" s="351"/>
      <c r="DEP1037" s="351"/>
      <c r="DEQ1037" s="351"/>
      <c r="DER1037" s="351"/>
      <c r="DES1037" s="351"/>
      <c r="DET1037" s="351"/>
      <c r="DEU1037" s="351"/>
      <c r="DEV1037" s="351"/>
      <c r="DEW1037" s="351"/>
      <c r="DEX1037" s="351"/>
      <c r="DEY1037" s="351"/>
      <c r="DEZ1037" s="351"/>
      <c r="DFA1037" s="351"/>
      <c r="DFB1037" s="351"/>
      <c r="DFC1037" s="351"/>
      <c r="DFD1037" s="351"/>
      <c r="DFE1037" s="351"/>
      <c r="DFF1037" s="351"/>
      <c r="DFG1037" s="351"/>
      <c r="DFH1037" s="351"/>
      <c r="DFI1037" s="351"/>
      <c r="DFJ1037" s="351"/>
      <c r="DFK1037" s="351"/>
      <c r="DFL1037" s="351"/>
      <c r="DFM1037" s="351"/>
      <c r="DFN1037" s="351"/>
      <c r="DFO1037" s="351"/>
      <c r="DFP1037" s="351"/>
      <c r="DFQ1037" s="351"/>
      <c r="DFR1037" s="351"/>
      <c r="DFS1037" s="351"/>
      <c r="DFT1037" s="351"/>
      <c r="DFU1037" s="351"/>
      <c r="DFV1037" s="351"/>
      <c r="DFW1037" s="351"/>
      <c r="DFX1037" s="351"/>
      <c r="DFY1037" s="351"/>
      <c r="DFZ1037" s="351"/>
      <c r="DGA1037" s="351"/>
      <c r="DGB1037" s="351"/>
      <c r="DGC1037" s="351"/>
      <c r="DGD1037" s="351"/>
      <c r="DGE1037" s="351"/>
      <c r="DGF1037" s="351"/>
      <c r="DGG1037" s="351"/>
      <c r="DGH1037" s="351"/>
      <c r="DGI1037" s="351"/>
      <c r="DGJ1037" s="351"/>
      <c r="DGK1037" s="351"/>
      <c r="DGL1037" s="351"/>
      <c r="DGM1037" s="351"/>
      <c r="DGN1037" s="351"/>
      <c r="DGO1037" s="351"/>
      <c r="DGP1037" s="351"/>
      <c r="DGQ1037" s="351"/>
      <c r="DGR1037" s="351"/>
      <c r="DGS1037" s="351"/>
      <c r="DGT1037" s="351"/>
      <c r="DGU1037" s="351"/>
      <c r="DGV1037" s="351"/>
      <c r="DGW1037" s="351"/>
      <c r="DGX1037" s="351"/>
      <c r="DGY1037" s="351"/>
      <c r="DGZ1037" s="351"/>
      <c r="DHA1037" s="351"/>
      <c r="DHB1037" s="351"/>
      <c r="DHC1037" s="351"/>
      <c r="DHD1037" s="351"/>
      <c r="DHE1037" s="351"/>
      <c r="DHF1037" s="351"/>
      <c r="DHG1037" s="351"/>
      <c r="DHH1037" s="351"/>
      <c r="DHI1037" s="351"/>
      <c r="DHJ1037" s="351"/>
      <c r="DHK1037" s="351"/>
      <c r="DHL1037" s="351"/>
      <c r="DHM1037" s="351"/>
      <c r="DHN1037" s="351"/>
      <c r="DHO1037" s="351"/>
      <c r="DHP1037" s="351"/>
      <c r="DHQ1037" s="351"/>
      <c r="DHR1037" s="351"/>
      <c r="DHS1037" s="351"/>
      <c r="DHT1037" s="351"/>
      <c r="DHU1037" s="351"/>
      <c r="DHV1037" s="351"/>
      <c r="DHW1037" s="351"/>
      <c r="DHX1037" s="351"/>
      <c r="DHY1037" s="351"/>
      <c r="DHZ1037" s="351"/>
      <c r="DIA1037" s="351"/>
      <c r="DIB1037" s="351"/>
      <c r="DIC1037" s="351"/>
      <c r="DID1037" s="351"/>
      <c r="DIE1037" s="351"/>
      <c r="DIF1037" s="351"/>
      <c r="DIG1037" s="351"/>
      <c r="DIH1037" s="351"/>
      <c r="DII1037" s="351"/>
      <c r="DIJ1037" s="351"/>
      <c r="DIK1037" s="351"/>
      <c r="DIL1037" s="351"/>
      <c r="DIM1037" s="351"/>
      <c r="DIN1037" s="351"/>
      <c r="DIO1037" s="351"/>
      <c r="DIP1037" s="351"/>
      <c r="DIQ1037" s="351"/>
      <c r="DIR1037" s="351"/>
      <c r="DIS1037" s="351"/>
      <c r="DIT1037" s="351"/>
      <c r="DIU1037" s="351"/>
      <c r="DIV1037" s="351"/>
      <c r="DIW1037" s="351"/>
      <c r="DIX1037" s="351"/>
      <c r="DIY1037" s="351"/>
      <c r="DIZ1037" s="351"/>
      <c r="DJA1037" s="351"/>
      <c r="DJB1037" s="351"/>
      <c r="DJC1037" s="351"/>
      <c r="DJD1037" s="351"/>
      <c r="DJE1037" s="351"/>
      <c r="DJF1037" s="351"/>
      <c r="DJG1037" s="351"/>
      <c r="DJH1037" s="351"/>
      <c r="DJI1037" s="351"/>
      <c r="DJJ1037" s="351"/>
      <c r="DJK1037" s="351"/>
      <c r="DJL1037" s="351"/>
      <c r="DJM1037" s="351"/>
      <c r="DJN1037" s="351"/>
      <c r="DJO1037" s="351"/>
      <c r="DJP1037" s="351"/>
      <c r="DJQ1037" s="351"/>
      <c r="DJR1037" s="351"/>
      <c r="DJS1037" s="351"/>
      <c r="DJT1037" s="351"/>
      <c r="DJU1037" s="351"/>
      <c r="DJV1037" s="351"/>
      <c r="DJW1037" s="351"/>
      <c r="DJX1037" s="351"/>
      <c r="DJY1037" s="351"/>
      <c r="DJZ1037" s="351"/>
      <c r="DKA1037" s="351"/>
      <c r="DKB1037" s="351"/>
      <c r="DKC1037" s="351"/>
      <c r="DKD1037" s="351"/>
      <c r="DKE1037" s="351"/>
      <c r="DKF1037" s="351"/>
      <c r="DKG1037" s="351"/>
      <c r="DKH1037" s="351"/>
      <c r="DKI1037" s="351"/>
      <c r="DKJ1037" s="351"/>
      <c r="DKK1037" s="351"/>
      <c r="DKL1037" s="351"/>
      <c r="DKM1037" s="351"/>
      <c r="DKN1037" s="351"/>
      <c r="DKO1037" s="351"/>
      <c r="DKP1037" s="351"/>
      <c r="DKQ1037" s="351"/>
      <c r="DKR1037" s="351"/>
      <c r="DKS1037" s="351"/>
      <c r="DKT1037" s="351"/>
      <c r="DKU1037" s="351"/>
      <c r="DKV1037" s="351"/>
      <c r="DKW1037" s="351"/>
      <c r="DKX1037" s="351"/>
      <c r="DKY1037" s="351"/>
      <c r="DKZ1037" s="351"/>
      <c r="DLA1037" s="351"/>
      <c r="DLB1037" s="351"/>
      <c r="DLC1037" s="351"/>
      <c r="DLD1037" s="351"/>
      <c r="DLE1037" s="351"/>
      <c r="DLF1037" s="351"/>
      <c r="DLG1037" s="351"/>
      <c r="DLH1037" s="351"/>
      <c r="DLI1037" s="351"/>
      <c r="DLJ1037" s="351"/>
      <c r="DLK1037" s="351"/>
      <c r="DLL1037" s="351"/>
      <c r="DLM1037" s="351"/>
      <c r="DLN1037" s="351"/>
      <c r="DLO1037" s="351"/>
      <c r="DLP1037" s="351"/>
      <c r="DLQ1037" s="351"/>
      <c r="DLR1037" s="351"/>
      <c r="DLS1037" s="351"/>
      <c r="DLT1037" s="351"/>
      <c r="DLU1037" s="351"/>
      <c r="DLV1037" s="351"/>
      <c r="DLW1037" s="351"/>
      <c r="DLX1037" s="351"/>
      <c r="DLY1037" s="351"/>
      <c r="DLZ1037" s="351"/>
      <c r="DMA1037" s="351"/>
      <c r="DMB1037" s="351"/>
      <c r="DMC1037" s="351"/>
      <c r="DMD1037" s="351"/>
      <c r="DME1037" s="351"/>
      <c r="DMF1037" s="351"/>
      <c r="DMG1037" s="351"/>
      <c r="DMH1037" s="351"/>
      <c r="DMI1037" s="351"/>
      <c r="DMJ1037" s="351"/>
      <c r="DMK1037" s="351"/>
      <c r="DML1037" s="351"/>
      <c r="DMM1037" s="351"/>
      <c r="DMN1037" s="351"/>
      <c r="DMO1037" s="351"/>
      <c r="DMP1037" s="351"/>
      <c r="DMQ1037" s="351"/>
      <c r="DMR1037" s="351"/>
      <c r="DMS1037" s="351"/>
      <c r="DMT1037" s="351"/>
      <c r="DMU1037" s="351"/>
      <c r="DMV1037" s="351"/>
      <c r="DMW1037" s="351"/>
      <c r="DMX1037" s="351"/>
      <c r="DMY1037" s="351"/>
      <c r="DMZ1037" s="351"/>
      <c r="DNA1037" s="351"/>
      <c r="DNB1037" s="351"/>
      <c r="DNC1037" s="351"/>
      <c r="DND1037" s="351"/>
      <c r="DNE1037" s="351"/>
      <c r="DNF1037" s="351"/>
      <c r="DNG1037" s="351"/>
      <c r="DNH1037" s="351"/>
      <c r="DNI1037" s="351"/>
      <c r="DNJ1037" s="351"/>
      <c r="DNK1037" s="351"/>
      <c r="DNL1037" s="351"/>
      <c r="DNM1037" s="351"/>
      <c r="DNN1037" s="351"/>
      <c r="DNO1037" s="351"/>
      <c r="DNP1037" s="351"/>
      <c r="DNQ1037" s="351"/>
      <c r="DNR1037" s="351"/>
      <c r="DNS1037" s="351"/>
      <c r="DNT1037" s="351"/>
      <c r="DNU1037" s="351"/>
      <c r="DNV1037" s="351"/>
      <c r="DNW1037" s="351"/>
      <c r="DNX1037" s="351"/>
      <c r="DNY1037" s="351"/>
      <c r="DNZ1037" s="351"/>
      <c r="DOA1037" s="351"/>
      <c r="DOB1037" s="351"/>
      <c r="DOC1037" s="351"/>
      <c r="DOD1037" s="351"/>
      <c r="DOE1037" s="351"/>
      <c r="DOF1037" s="351"/>
      <c r="DOG1037" s="351"/>
      <c r="DOH1037" s="351"/>
      <c r="DOI1037" s="351"/>
      <c r="DOJ1037" s="351"/>
      <c r="DOK1037" s="351"/>
      <c r="DOL1037" s="351"/>
      <c r="DOM1037" s="351"/>
      <c r="DON1037" s="351"/>
      <c r="DOO1037" s="351"/>
      <c r="DOP1037" s="351"/>
      <c r="DOQ1037" s="351"/>
      <c r="DOR1037" s="351"/>
      <c r="DOS1037" s="351"/>
      <c r="DOT1037" s="351"/>
      <c r="DOU1037" s="351"/>
      <c r="DOV1037" s="351"/>
      <c r="DOW1037" s="351"/>
      <c r="DOX1037" s="351"/>
      <c r="DOY1037" s="351"/>
      <c r="DOZ1037" s="351"/>
      <c r="DPA1037" s="351"/>
      <c r="DPB1037" s="351"/>
      <c r="DPC1037" s="351"/>
      <c r="DPD1037" s="351"/>
      <c r="DPE1037" s="351"/>
      <c r="DPF1037" s="351"/>
      <c r="DPG1037" s="351"/>
      <c r="DPH1037" s="351"/>
      <c r="DPI1037" s="351"/>
      <c r="DPJ1037" s="351"/>
      <c r="DPK1037" s="351"/>
      <c r="DPL1037" s="351"/>
      <c r="DPM1037" s="351"/>
      <c r="DPN1037" s="351"/>
      <c r="DPO1037" s="351"/>
      <c r="DPP1037" s="351"/>
      <c r="DPQ1037" s="351"/>
      <c r="DPR1037" s="351"/>
      <c r="DPS1037" s="351"/>
      <c r="DPT1037" s="351"/>
      <c r="DPU1037" s="351"/>
      <c r="DPV1037" s="351"/>
      <c r="DPW1037" s="351"/>
      <c r="DPX1037" s="351"/>
      <c r="DPY1037" s="351"/>
      <c r="DPZ1037" s="351"/>
      <c r="DQA1037" s="351"/>
      <c r="DQB1037" s="351"/>
      <c r="DQC1037" s="351"/>
      <c r="DQD1037" s="351"/>
      <c r="DQE1037" s="351"/>
      <c r="DQF1037" s="351"/>
      <c r="DQG1037" s="351"/>
      <c r="DQH1037" s="351"/>
      <c r="DQI1037" s="351"/>
      <c r="DQJ1037" s="351"/>
      <c r="DQK1037" s="351"/>
      <c r="DQL1037" s="351"/>
      <c r="DQM1037" s="351"/>
      <c r="DQN1037" s="351"/>
      <c r="DQO1037" s="351"/>
      <c r="DQP1037" s="351"/>
      <c r="DQQ1037" s="351"/>
      <c r="DQR1037" s="351"/>
      <c r="DQS1037" s="351"/>
      <c r="DQT1037" s="351"/>
      <c r="DQU1037" s="351"/>
      <c r="DQV1037" s="351"/>
      <c r="DQW1037" s="351"/>
      <c r="DQX1037" s="351"/>
      <c r="DQY1037" s="351"/>
      <c r="DQZ1037" s="351"/>
      <c r="DRA1037" s="351"/>
      <c r="DRB1037" s="351"/>
      <c r="DRC1037" s="351"/>
      <c r="DRD1037" s="351"/>
      <c r="DRE1037" s="351"/>
      <c r="DRF1037" s="351"/>
      <c r="DRG1037" s="351"/>
      <c r="DRH1037" s="351"/>
      <c r="DRI1037" s="351"/>
      <c r="DRJ1037" s="351"/>
      <c r="DRK1037" s="351"/>
      <c r="DRL1037" s="351"/>
      <c r="DRM1037" s="351"/>
      <c r="DRN1037" s="351"/>
      <c r="DRO1037" s="351"/>
      <c r="DRP1037" s="351"/>
      <c r="DRQ1037" s="351"/>
      <c r="DRR1037" s="351"/>
      <c r="DRS1037" s="351"/>
      <c r="DRT1037" s="351"/>
      <c r="DRU1037" s="351"/>
      <c r="DRV1037" s="351"/>
      <c r="DRW1037" s="351"/>
      <c r="DRX1037" s="351"/>
      <c r="DRY1037" s="351"/>
      <c r="DRZ1037" s="351"/>
      <c r="DSA1037" s="351"/>
      <c r="DSB1037" s="351"/>
      <c r="DSC1037" s="351"/>
      <c r="DSD1037" s="351"/>
      <c r="DSE1037" s="351"/>
      <c r="DSF1037" s="351"/>
      <c r="DSG1037" s="351"/>
      <c r="DSH1037" s="351"/>
      <c r="DSI1037" s="351"/>
      <c r="DSJ1037" s="351"/>
      <c r="DSK1037" s="351"/>
      <c r="DSL1037" s="351"/>
      <c r="DSM1037" s="351"/>
      <c r="DSN1037" s="351"/>
      <c r="DSO1037" s="351"/>
      <c r="DSP1037" s="351"/>
      <c r="DSQ1037" s="351"/>
      <c r="DSR1037" s="351"/>
      <c r="DSS1037" s="351"/>
      <c r="DST1037" s="351"/>
      <c r="DSU1037" s="351"/>
      <c r="DSV1037" s="351"/>
      <c r="DSW1037" s="351"/>
      <c r="DSX1037" s="351"/>
      <c r="DSY1037" s="351"/>
      <c r="DSZ1037" s="351"/>
      <c r="DTA1037" s="351"/>
      <c r="DTB1037" s="351"/>
      <c r="DTC1037" s="351"/>
      <c r="DTD1037" s="351"/>
      <c r="DTE1037" s="351"/>
      <c r="DTF1037" s="351"/>
      <c r="DTG1037" s="351"/>
      <c r="DTH1037" s="351"/>
      <c r="DTI1037" s="351"/>
      <c r="DTJ1037" s="351"/>
      <c r="DTK1037" s="351"/>
      <c r="DTL1037" s="351"/>
      <c r="DTM1037" s="351"/>
      <c r="DTN1037" s="351"/>
      <c r="DTO1037" s="351"/>
      <c r="DTP1037" s="351"/>
      <c r="DTQ1037" s="351"/>
      <c r="DTR1037" s="351"/>
      <c r="DTS1037" s="351"/>
      <c r="DTT1037" s="351"/>
      <c r="DTU1037" s="351"/>
      <c r="DTV1037" s="351"/>
      <c r="DTW1037" s="351"/>
      <c r="DTX1037" s="351"/>
      <c r="DTY1037" s="351"/>
      <c r="DTZ1037" s="351"/>
      <c r="DUA1037" s="351"/>
      <c r="DUB1037" s="351"/>
      <c r="DUC1037" s="351"/>
      <c r="DUD1037" s="351"/>
      <c r="DUE1037" s="351"/>
      <c r="DUF1037" s="351"/>
      <c r="DUG1037" s="351"/>
      <c r="DUH1037" s="351"/>
      <c r="DUI1037" s="351"/>
      <c r="DUJ1037" s="351"/>
      <c r="DUK1037" s="351"/>
      <c r="DUL1037" s="351"/>
      <c r="DUM1037" s="351"/>
      <c r="DUN1037" s="351"/>
      <c r="DUO1037" s="351"/>
      <c r="DUP1037" s="351"/>
      <c r="DUQ1037" s="351"/>
      <c r="DUR1037" s="351"/>
      <c r="DUS1037" s="351"/>
      <c r="DUT1037" s="351"/>
      <c r="DUU1037" s="351"/>
      <c r="DUV1037" s="351"/>
      <c r="DUW1037" s="351"/>
      <c r="DUX1037" s="351"/>
      <c r="DUY1037" s="351"/>
      <c r="DUZ1037" s="351"/>
      <c r="DVA1037" s="351"/>
      <c r="DVB1037" s="351"/>
      <c r="DVC1037" s="351"/>
      <c r="DVD1037" s="351"/>
      <c r="DVE1037" s="351"/>
      <c r="DVF1037" s="351"/>
      <c r="DVG1037" s="351"/>
      <c r="DVH1037" s="351"/>
      <c r="DVI1037" s="351"/>
      <c r="DVJ1037" s="351"/>
      <c r="DVK1037" s="351"/>
      <c r="DVL1037" s="351"/>
      <c r="DVM1037" s="351"/>
      <c r="DVN1037" s="351"/>
      <c r="DVO1037" s="351"/>
      <c r="DVP1037" s="351"/>
      <c r="DVQ1037" s="351"/>
      <c r="DVR1037" s="351"/>
      <c r="DVS1037" s="351"/>
      <c r="DVT1037" s="351"/>
      <c r="DVU1037" s="351"/>
      <c r="DVV1037" s="351"/>
      <c r="DVW1037" s="351"/>
      <c r="DVX1037" s="351"/>
      <c r="DVY1037" s="351"/>
      <c r="DVZ1037" s="351"/>
      <c r="DWA1037" s="351"/>
      <c r="DWB1037" s="351"/>
      <c r="DWC1037" s="351"/>
      <c r="DWD1037" s="351"/>
      <c r="DWE1037" s="351"/>
      <c r="DWF1037" s="351"/>
      <c r="DWG1037" s="351"/>
      <c r="DWH1037" s="351"/>
      <c r="DWI1037" s="351"/>
      <c r="DWJ1037" s="351"/>
      <c r="DWK1037" s="351"/>
      <c r="DWL1037" s="351"/>
      <c r="DWM1037" s="351"/>
      <c r="DWN1037" s="351"/>
      <c r="DWO1037" s="351"/>
      <c r="DWP1037" s="351"/>
      <c r="DWQ1037" s="351"/>
      <c r="DWR1037" s="351"/>
      <c r="DWS1037" s="351"/>
      <c r="DWT1037" s="351"/>
      <c r="DWU1037" s="351"/>
      <c r="DWV1037" s="351"/>
      <c r="DWW1037" s="351"/>
      <c r="DWX1037" s="351"/>
      <c r="DWY1037" s="351"/>
      <c r="DWZ1037" s="351"/>
      <c r="DXA1037" s="351"/>
      <c r="DXB1037" s="351"/>
      <c r="DXC1037" s="351"/>
      <c r="DXD1037" s="351"/>
      <c r="DXE1037" s="351"/>
      <c r="DXF1037" s="351"/>
      <c r="DXG1037" s="351"/>
      <c r="DXH1037" s="351"/>
      <c r="DXI1037" s="351"/>
      <c r="DXJ1037" s="351"/>
      <c r="DXK1037" s="351"/>
      <c r="DXL1037" s="351"/>
      <c r="DXM1037" s="351"/>
      <c r="DXN1037" s="351"/>
      <c r="DXO1037" s="351"/>
      <c r="DXP1037" s="351"/>
      <c r="DXQ1037" s="351"/>
      <c r="DXR1037" s="351"/>
      <c r="DXS1037" s="351"/>
      <c r="DXT1037" s="351"/>
      <c r="DXU1037" s="351"/>
      <c r="DXV1037" s="351"/>
      <c r="DXW1037" s="351"/>
      <c r="DXX1037" s="351"/>
      <c r="DXY1037" s="351"/>
      <c r="DXZ1037" s="351"/>
      <c r="DYA1037" s="351"/>
      <c r="DYB1037" s="351"/>
      <c r="DYC1037" s="351"/>
      <c r="DYD1037" s="351"/>
      <c r="DYE1037" s="351"/>
      <c r="DYF1037" s="351"/>
      <c r="DYG1037" s="351"/>
      <c r="DYH1037" s="351"/>
      <c r="DYI1037" s="351"/>
      <c r="DYJ1037" s="351"/>
      <c r="DYK1037" s="351"/>
      <c r="DYL1037" s="351"/>
      <c r="DYM1037" s="351"/>
      <c r="DYN1037" s="351"/>
      <c r="DYO1037" s="351"/>
      <c r="DYP1037" s="351"/>
      <c r="DYQ1037" s="351"/>
      <c r="DYR1037" s="351"/>
      <c r="DYS1037" s="351"/>
      <c r="DYT1037" s="351"/>
      <c r="DYU1037" s="351"/>
      <c r="DYV1037" s="351"/>
      <c r="DYW1037" s="351"/>
      <c r="DYX1037" s="351"/>
      <c r="DYY1037" s="351"/>
      <c r="DYZ1037" s="351"/>
      <c r="DZA1037" s="351"/>
      <c r="DZB1037" s="351"/>
      <c r="DZC1037" s="351"/>
      <c r="DZD1037" s="351"/>
      <c r="DZE1037" s="351"/>
      <c r="DZF1037" s="351"/>
      <c r="DZG1037" s="351"/>
      <c r="DZH1037" s="351"/>
      <c r="DZI1037" s="351"/>
      <c r="DZJ1037" s="351"/>
      <c r="DZK1037" s="351"/>
      <c r="DZL1037" s="351"/>
      <c r="DZM1037" s="351"/>
      <c r="DZN1037" s="351"/>
      <c r="DZO1037" s="351"/>
      <c r="DZP1037" s="351"/>
      <c r="DZQ1037" s="351"/>
      <c r="DZR1037" s="351"/>
      <c r="DZS1037" s="351"/>
      <c r="DZT1037" s="351"/>
      <c r="DZU1037" s="351"/>
      <c r="DZV1037" s="351"/>
      <c r="DZW1037" s="351"/>
      <c r="DZX1037" s="351"/>
      <c r="DZY1037" s="351"/>
      <c r="DZZ1037" s="351"/>
      <c r="EAA1037" s="351"/>
      <c r="EAB1037" s="351"/>
      <c r="EAC1037" s="351"/>
      <c r="EAD1037" s="351"/>
      <c r="EAE1037" s="351"/>
      <c r="EAF1037" s="351"/>
      <c r="EAG1037" s="351"/>
      <c r="EAH1037" s="351"/>
      <c r="EAI1037" s="351"/>
      <c r="EAJ1037" s="351"/>
      <c r="EAK1037" s="351"/>
      <c r="EAL1037" s="351"/>
      <c r="EAM1037" s="351"/>
      <c r="EAN1037" s="351"/>
      <c r="EAO1037" s="351"/>
      <c r="EAP1037" s="351"/>
      <c r="EAQ1037" s="351"/>
      <c r="EAR1037" s="351"/>
      <c r="EAS1037" s="351"/>
      <c r="EAT1037" s="351"/>
      <c r="EAU1037" s="351"/>
      <c r="EAV1037" s="351"/>
      <c r="EAW1037" s="351"/>
      <c r="EAX1037" s="351"/>
      <c r="EAY1037" s="351"/>
      <c r="EAZ1037" s="351"/>
      <c r="EBA1037" s="351"/>
      <c r="EBB1037" s="351"/>
      <c r="EBC1037" s="351"/>
      <c r="EBD1037" s="351"/>
      <c r="EBE1037" s="351"/>
      <c r="EBF1037" s="351"/>
      <c r="EBG1037" s="351"/>
      <c r="EBH1037" s="351"/>
      <c r="EBI1037" s="351"/>
      <c r="EBJ1037" s="351"/>
      <c r="EBK1037" s="351"/>
      <c r="EBL1037" s="351"/>
      <c r="EBM1037" s="351"/>
      <c r="EBN1037" s="351"/>
      <c r="EBO1037" s="351"/>
      <c r="EBP1037" s="351"/>
      <c r="EBQ1037" s="351"/>
      <c r="EBR1037" s="351"/>
      <c r="EBS1037" s="351"/>
      <c r="EBT1037" s="351"/>
      <c r="EBU1037" s="351"/>
      <c r="EBV1037" s="351"/>
      <c r="EBW1037" s="351"/>
      <c r="EBX1037" s="351"/>
      <c r="EBY1037" s="351"/>
      <c r="EBZ1037" s="351"/>
      <c r="ECA1037" s="351"/>
      <c r="ECB1037" s="351"/>
      <c r="ECC1037" s="351"/>
      <c r="ECD1037" s="351"/>
      <c r="ECE1037" s="351"/>
      <c r="ECF1037" s="351"/>
      <c r="ECG1037" s="351"/>
      <c r="ECH1037" s="351"/>
      <c r="ECI1037" s="351"/>
      <c r="ECJ1037" s="351"/>
      <c r="ECK1037" s="351"/>
      <c r="ECL1037" s="351"/>
      <c r="ECM1037" s="351"/>
      <c r="ECN1037" s="351"/>
      <c r="ECO1037" s="351"/>
      <c r="ECP1037" s="351"/>
      <c r="ECQ1037" s="351"/>
      <c r="ECR1037" s="351"/>
      <c r="ECS1037" s="351"/>
      <c r="ECT1037" s="351"/>
      <c r="ECU1037" s="351"/>
      <c r="ECV1037" s="351"/>
      <c r="ECW1037" s="351"/>
      <c r="ECX1037" s="351"/>
      <c r="ECY1037" s="351"/>
      <c r="ECZ1037" s="351"/>
      <c r="EDA1037" s="351"/>
      <c r="EDB1037" s="351"/>
      <c r="EDC1037" s="351"/>
      <c r="EDD1037" s="351"/>
      <c r="EDE1037" s="351"/>
      <c r="EDF1037" s="351"/>
      <c r="EDG1037" s="351"/>
      <c r="EDH1037" s="351"/>
      <c r="EDI1037" s="351"/>
      <c r="EDJ1037" s="351"/>
      <c r="EDK1037" s="351"/>
      <c r="EDL1037" s="351"/>
      <c r="EDM1037" s="351"/>
      <c r="EDN1037" s="351"/>
      <c r="EDO1037" s="351"/>
      <c r="EDP1037" s="351"/>
      <c r="EDQ1037" s="351"/>
      <c r="EDR1037" s="351"/>
      <c r="EDS1037" s="351"/>
      <c r="EDT1037" s="351"/>
      <c r="EDU1037" s="351"/>
      <c r="EDV1037" s="351"/>
      <c r="EDW1037" s="351"/>
      <c r="EDX1037" s="351"/>
      <c r="EDY1037" s="351"/>
      <c r="EDZ1037" s="351"/>
      <c r="EEA1037" s="351"/>
      <c r="EEB1037" s="351"/>
      <c r="EEC1037" s="351"/>
      <c r="EED1037" s="351"/>
      <c r="EEE1037" s="351"/>
      <c r="EEF1037" s="351"/>
      <c r="EEG1037" s="351"/>
      <c r="EEH1037" s="351"/>
      <c r="EEI1037" s="351"/>
      <c r="EEJ1037" s="351"/>
      <c r="EEK1037" s="351"/>
      <c r="EEL1037" s="351"/>
      <c r="EEM1037" s="351"/>
      <c r="EEN1037" s="351"/>
      <c r="EEO1037" s="351"/>
      <c r="EEP1037" s="351"/>
      <c r="EEQ1037" s="351"/>
      <c r="EER1037" s="351"/>
      <c r="EES1037" s="351"/>
      <c r="EET1037" s="351"/>
      <c r="EEU1037" s="351"/>
      <c r="EEV1037" s="351"/>
      <c r="EEW1037" s="351"/>
      <c r="EEX1037" s="351"/>
      <c r="EEY1037" s="351"/>
      <c r="EEZ1037" s="351"/>
      <c r="EFA1037" s="351"/>
      <c r="EFB1037" s="351"/>
      <c r="EFC1037" s="351"/>
      <c r="EFD1037" s="351"/>
      <c r="EFE1037" s="351"/>
      <c r="EFF1037" s="351"/>
      <c r="EFG1037" s="351"/>
      <c r="EFH1037" s="351"/>
      <c r="EFI1037" s="351"/>
      <c r="EFJ1037" s="351"/>
      <c r="EFK1037" s="351"/>
      <c r="EFL1037" s="351"/>
      <c r="EFM1037" s="351"/>
      <c r="EFN1037" s="351"/>
      <c r="EFO1037" s="351"/>
      <c r="EFP1037" s="351"/>
      <c r="EFQ1037" s="351"/>
      <c r="EFR1037" s="351"/>
      <c r="EFS1037" s="351"/>
      <c r="EFT1037" s="351"/>
      <c r="EFU1037" s="351"/>
      <c r="EFV1037" s="351"/>
      <c r="EFW1037" s="351"/>
      <c r="EFX1037" s="351"/>
      <c r="EFY1037" s="351"/>
      <c r="EFZ1037" s="351"/>
      <c r="EGA1037" s="351"/>
      <c r="EGB1037" s="351"/>
      <c r="EGC1037" s="351"/>
      <c r="EGD1037" s="351"/>
      <c r="EGE1037" s="351"/>
      <c r="EGF1037" s="351"/>
      <c r="EGG1037" s="351"/>
      <c r="EGH1037" s="351"/>
      <c r="EGI1037" s="351"/>
      <c r="EGJ1037" s="351"/>
      <c r="EGK1037" s="351"/>
      <c r="EGL1037" s="351"/>
      <c r="EGM1037" s="351"/>
      <c r="EGN1037" s="351"/>
      <c r="EGO1037" s="351"/>
      <c r="EGP1037" s="351"/>
      <c r="EGQ1037" s="351"/>
      <c r="EGR1037" s="351"/>
      <c r="EGS1037" s="351"/>
      <c r="EGT1037" s="351"/>
      <c r="EGU1037" s="351"/>
      <c r="EGV1037" s="351"/>
      <c r="EGW1037" s="351"/>
      <c r="EGX1037" s="351"/>
      <c r="EGY1037" s="351"/>
      <c r="EGZ1037" s="351"/>
      <c r="EHA1037" s="351"/>
      <c r="EHB1037" s="351"/>
      <c r="EHC1037" s="351"/>
      <c r="EHD1037" s="351"/>
      <c r="EHE1037" s="351"/>
      <c r="EHF1037" s="351"/>
      <c r="EHG1037" s="351"/>
      <c r="EHH1037" s="351"/>
      <c r="EHI1037" s="351"/>
      <c r="EHJ1037" s="351"/>
      <c r="EHK1037" s="351"/>
      <c r="EHL1037" s="351"/>
      <c r="EHM1037" s="351"/>
      <c r="EHN1037" s="351"/>
      <c r="EHO1037" s="351"/>
      <c r="EHP1037" s="351"/>
      <c r="EHQ1037" s="351"/>
      <c r="EHR1037" s="351"/>
      <c r="EHS1037" s="351"/>
      <c r="EHT1037" s="351"/>
      <c r="EHU1037" s="351"/>
      <c r="EHV1037" s="351"/>
      <c r="EHW1037" s="351"/>
      <c r="EHX1037" s="351"/>
      <c r="EHY1037" s="351"/>
      <c r="EHZ1037" s="351"/>
      <c r="EIA1037" s="351"/>
      <c r="EIB1037" s="351"/>
      <c r="EIC1037" s="351"/>
      <c r="EID1037" s="351"/>
      <c r="EIE1037" s="351"/>
      <c r="EIF1037" s="351"/>
      <c r="EIG1037" s="351"/>
      <c r="EIH1037" s="351"/>
      <c r="EII1037" s="351"/>
      <c r="EIJ1037" s="351"/>
      <c r="EIK1037" s="351"/>
      <c r="EIL1037" s="351"/>
      <c r="EIM1037" s="351"/>
      <c r="EIN1037" s="351"/>
      <c r="EIO1037" s="351"/>
      <c r="EIP1037" s="351"/>
      <c r="EIQ1037" s="351"/>
      <c r="EIR1037" s="351"/>
      <c r="EIS1037" s="351"/>
      <c r="EIT1037" s="351"/>
      <c r="EIU1037" s="351"/>
      <c r="EIV1037" s="351"/>
      <c r="EIW1037" s="351"/>
      <c r="EIX1037" s="351"/>
      <c r="EIY1037" s="351"/>
      <c r="EIZ1037" s="351"/>
      <c r="EJA1037" s="351"/>
      <c r="EJB1037" s="351"/>
      <c r="EJC1037" s="351"/>
      <c r="EJD1037" s="351"/>
      <c r="EJE1037" s="351"/>
      <c r="EJF1037" s="351"/>
      <c r="EJG1037" s="351"/>
      <c r="EJH1037" s="351"/>
      <c r="EJI1037" s="351"/>
      <c r="EJJ1037" s="351"/>
      <c r="EJK1037" s="351"/>
      <c r="EJL1037" s="351"/>
      <c r="EJM1037" s="351"/>
      <c r="EJN1037" s="351"/>
      <c r="EJO1037" s="351"/>
      <c r="EJP1037" s="351"/>
      <c r="EJQ1037" s="351"/>
      <c r="EJR1037" s="351"/>
      <c r="EJS1037" s="351"/>
      <c r="EJT1037" s="351"/>
      <c r="EJU1037" s="351"/>
      <c r="EJV1037" s="351"/>
      <c r="EJW1037" s="351"/>
      <c r="EJX1037" s="351"/>
      <c r="EJY1037" s="351"/>
      <c r="EJZ1037" s="351"/>
      <c r="EKA1037" s="351"/>
      <c r="EKB1037" s="351"/>
      <c r="EKC1037" s="351"/>
      <c r="EKD1037" s="351"/>
      <c r="EKE1037" s="351"/>
      <c r="EKF1037" s="351"/>
      <c r="EKG1037" s="351"/>
      <c r="EKH1037" s="351"/>
      <c r="EKI1037" s="351"/>
      <c r="EKJ1037" s="351"/>
      <c r="EKK1037" s="351"/>
      <c r="EKL1037" s="351"/>
      <c r="EKM1037" s="351"/>
      <c r="EKN1037" s="351"/>
      <c r="EKO1037" s="351"/>
      <c r="EKP1037" s="351"/>
      <c r="EKQ1037" s="351"/>
      <c r="EKR1037" s="351"/>
      <c r="EKS1037" s="351"/>
      <c r="EKT1037" s="351"/>
      <c r="EKU1037" s="351"/>
      <c r="EKV1037" s="351"/>
      <c r="EKW1037" s="351"/>
      <c r="EKX1037" s="351"/>
      <c r="EKY1037" s="351"/>
      <c r="EKZ1037" s="351"/>
      <c r="ELA1037" s="351"/>
      <c r="ELB1037" s="351"/>
      <c r="ELC1037" s="351"/>
      <c r="ELD1037" s="351"/>
      <c r="ELE1037" s="351"/>
      <c r="ELF1037" s="351"/>
      <c r="ELG1037" s="351"/>
      <c r="ELH1037" s="351"/>
      <c r="ELI1037" s="351"/>
      <c r="ELJ1037" s="351"/>
      <c r="ELK1037" s="351"/>
      <c r="ELL1037" s="351"/>
      <c r="ELM1037" s="351"/>
      <c r="ELN1037" s="351"/>
      <c r="ELO1037" s="351"/>
      <c r="ELP1037" s="351"/>
      <c r="ELQ1037" s="351"/>
      <c r="ELR1037" s="351"/>
      <c r="ELS1037" s="351"/>
      <c r="ELT1037" s="351"/>
      <c r="ELU1037" s="351"/>
      <c r="ELV1037" s="351"/>
      <c r="ELW1037" s="351"/>
      <c r="ELX1037" s="351"/>
      <c r="ELY1037" s="351"/>
      <c r="ELZ1037" s="351"/>
      <c r="EMA1037" s="351"/>
      <c r="EMB1037" s="351"/>
      <c r="EMC1037" s="351"/>
      <c r="EMD1037" s="351"/>
      <c r="EME1037" s="351"/>
      <c r="EMF1037" s="351"/>
      <c r="EMG1037" s="351"/>
      <c r="EMH1037" s="351"/>
      <c r="EMI1037" s="351"/>
      <c r="EMJ1037" s="351"/>
      <c r="EMK1037" s="351"/>
      <c r="EML1037" s="351"/>
      <c r="EMM1037" s="351"/>
      <c r="EMN1037" s="351"/>
      <c r="EMO1037" s="351"/>
      <c r="EMP1037" s="351"/>
      <c r="EMQ1037" s="351"/>
      <c r="EMR1037" s="351"/>
      <c r="EMS1037" s="351"/>
      <c r="EMT1037" s="351"/>
      <c r="EMU1037" s="351"/>
      <c r="EMV1037" s="351"/>
      <c r="EMW1037" s="351"/>
      <c r="EMX1037" s="351"/>
      <c r="EMY1037" s="351"/>
      <c r="EMZ1037" s="351"/>
      <c r="ENA1037" s="351"/>
      <c r="ENB1037" s="351"/>
      <c r="ENC1037" s="351"/>
      <c r="END1037" s="351"/>
      <c r="ENE1037" s="351"/>
      <c r="ENF1037" s="351"/>
      <c r="ENG1037" s="351"/>
      <c r="ENH1037" s="351"/>
      <c r="ENI1037" s="351"/>
      <c r="ENJ1037" s="351"/>
      <c r="ENK1037" s="351"/>
      <c r="ENL1037" s="351"/>
      <c r="ENM1037" s="351"/>
      <c r="ENN1037" s="351"/>
      <c r="ENO1037" s="351"/>
      <c r="ENP1037" s="351"/>
      <c r="ENQ1037" s="351"/>
      <c r="ENR1037" s="351"/>
      <c r="ENS1037" s="351"/>
      <c r="ENT1037" s="351"/>
      <c r="ENU1037" s="351"/>
      <c r="ENV1037" s="351"/>
      <c r="ENW1037" s="351"/>
      <c r="ENX1037" s="351"/>
      <c r="ENY1037" s="351"/>
      <c r="ENZ1037" s="351"/>
      <c r="EOA1037" s="351"/>
      <c r="EOB1037" s="351"/>
      <c r="EOC1037" s="351"/>
      <c r="EOD1037" s="351"/>
      <c r="EOE1037" s="351"/>
      <c r="EOF1037" s="351"/>
      <c r="EOG1037" s="351"/>
      <c r="EOH1037" s="351"/>
      <c r="EOI1037" s="351"/>
      <c r="EOJ1037" s="351"/>
      <c r="EOK1037" s="351"/>
      <c r="EOL1037" s="351"/>
      <c r="EOM1037" s="351"/>
      <c r="EON1037" s="351"/>
      <c r="EOO1037" s="351"/>
      <c r="EOP1037" s="351"/>
      <c r="EOQ1037" s="351"/>
      <c r="EOR1037" s="351"/>
      <c r="EOS1037" s="351"/>
      <c r="EOT1037" s="351"/>
      <c r="EOU1037" s="351"/>
      <c r="EOV1037" s="351"/>
      <c r="EOW1037" s="351"/>
      <c r="EOX1037" s="351"/>
      <c r="EOY1037" s="351"/>
      <c r="EOZ1037" s="351"/>
      <c r="EPA1037" s="351"/>
      <c r="EPB1037" s="351"/>
      <c r="EPC1037" s="351"/>
      <c r="EPD1037" s="351"/>
      <c r="EPE1037" s="351"/>
      <c r="EPF1037" s="351"/>
      <c r="EPG1037" s="351"/>
      <c r="EPH1037" s="351"/>
      <c r="EPI1037" s="351"/>
      <c r="EPJ1037" s="351"/>
      <c r="EPK1037" s="351"/>
      <c r="EPL1037" s="351"/>
      <c r="EPM1037" s="351"/>
      <c r="EPN1037" s="351"/>
      <c r="EPO1037" s="351"/>
      <c r="EPP1037" s="351"/>
      <c r="EPQ1037" s="351"/>
      <c r="EPR1037" s="351"/>
      <c r="EPS1037" s="351"/>
      <c r="EPT1037" s="351"/>
      <c r="EPU1037" s="351"/>
      <c r="EPV1037" s="351"/>
      <c r="EPW1037" s="351"/>
      <c r="EPX1037" s="351"/>
      <c r="EPY1037" s="351"/>
      <c r="EPZ1037" s="351"/>
      <c r="EQA1037" s="351"/>
      <c r="EQB1037" s="351"/>
      <c r="EQC1037" s="351"/>
      <c r="EQD1037" s="351"/>
      <c r="EQE1037" s="351"/>
      <c r="EQF1037" s="351"/>
      <c r="EQG1037" s="351"/>
      <c r="EQH1037" s="351"/>
      <c r="EQI1037" s="351"/>
      <c r="EQJ1037" s="351"/>
      <c r="EQK1037" s="351"/>
      <c r="EQL1037" s="351"/>
      <c r="EQM1037" s="351"/>
      <c r="EQN1037" s="351"/>
      <c r="EQO1037" s="351"/>
      <c r="EQP1037" s="351"/>
      <c r="EQQ1037" s="351"/>
      <c r="EQR1037" s="351"/>
      <c r="EQS1037" s="351"/>
      <c r="EQT1037" s="351"/>
      <c r="EQU1037" s="351"/>
      <c r="EQV1037" s="351"/>
      <c r="EQW1037" s="351"/>
      <c r="EQX1037" s="351"/>
      <c r="EQY1037" s="351"/>
      <c r="EQZ1037" s="351"/>
      <c r="ERA1037" s="351"/>
      <c r="ERB1037" s="351"/>
      <c r="ERC1037" s="351"/>
      <c r="ERD1037" s="351"/>
      <c r="ERE1037" s="351"/>
      <c r="ERF1037" s="351"/>
      <c r="ERG1037" s="351"/>
      <c r="ERH1037" s="351"/>
      <c r="ERI1037" s="351"/>
      <c r="ERJ1037" s="351"/>
      <c r="ERK1037" s="351"/>
      <c r="ERL1037" s="351"/>
      <c r="ERM1037" s="351"/>
      <c r="ERN1037" s="351"/>
      <c r="ERO1037" s="351"/>
      <c r="ERP1037" s="351"/>
      <c r="ERQ1037" s="351"/>
      <c r="ERR1037" s="351"/>
      <c r="ERS1037" s="351"/>
      <c r="ERT1037" s="351"/>
      <c r="ERU1037" s="351"/>
      <c r="ERV1037" s="351"/>
      <c r="ERW1037" s="351"/>
      <c r="ERX1037" s="351"/>
      <c r="ERY1037" s="351"/>
      <c r="ERZ1037" s="351"/>
      <c r="ESA1037" s="351"/>
      <c r="ESB1037" s="351"/>
      <c r="ESC1037" s="351"/>
      <c r="ESD1037" s="351"/>
      <c r="ESE1037" s="351"/>
      <c r="ESF1037" s="351"/>
      <c r="ESG1037" s="351"/>
      <c r="ESH1037" s="351"/>
      <c r="ESI1037" s="351"/>
      <c r="ESJ1037" s="351"/>
      <c r="ESK1037" s="351"/>
      <c r="ESL1037" s="351"/>
      <c r="ESM1037" s="351"/>
      <c r="ESN1037" s="351"/>
      <c r="ESO1037" s="351"/>
      <c r="ESP1037" s="351"/>
      <c r="ESQ1037" s="351"/>
      <c r="ESR1037" s="351"/>
      <c r="ESS1037" s="351"/>
      <c r="EST1037" s="351"/>
      <c r="ESU1037" s="351"/>
      <c r="ESV1037" s="351"/>
      <c r="ESW1037" s="351"/>
      <c r="ESX1037" s="351"/>
      <c r="ESY1037" s="351"/>
      <c r="ESZ1037" s="351"/>
      <c r="ETA1037" s="351"/>
      <c r="ETB1037" s="351"/>
      <c r="ETC1037" s="351"/>
      <c r="ETD1037" s="351"/>
      <c r="ETE1037" s="351"/>
      <c r="ETF1037" s="351"/>
      <c r="ETG1037" s="351"/>
      <c r="ETH1037" s="351"/>
      <c r="ETI1037" s="351"/>
      <c r="ETJ1037" s="351"/>
      <c r="ETK1037" s="351"/>
      <c r="ETL1037" s="351"/>
      <c r="ETM1037" s="351"/>
      <c r="ETN1037" s="351"/>
      <c r="ETO1037" s="351"/>
      <c r="ETP1037" s="351"/>
      <c r="ETQ1037" s="351"/>
      <c r="ETR1037" s="351"/>
      <c r="ETS1037" s="351"/>
      <c r="ETT1037" s="351"/>
      <c r="ETU1037" s="351"/>
      <c r="ETV1037" s="351"/>
      <c r="ETW1037" s="351"/>
      <c r="ETX1037" s="351"/>
      <c r="ETY1037" s="351"/>
      <c r="ETZ1037" s="351"/>
      <c r="EUA1037" s="351"/>
      <c r="EUB1037" s="351"/>
      <c r="EUC1037" s="351"/>
      <c r="EUD1037" s="351"/>
      <c r="EUE1037" s="351"/>
      <c r="EUF1037" s="351"/>
      <c r="EUG1037" s="351"/>
      <c r="EUH1037" s="351"/>
      <c r="EUI1037" s="351"/>
      <c r="EUJ1037" s="351"/>
      <c r="EUK1037" s="351"/>
      <c r="EUL1037" s="351"/>
      <c r="EUM1037" s="351"/>
      <c r="EUN1037" s="351"/>
      <c r="EUO1037" s="351"/>
      <c r="EUP1037" s="351"/>
      <c r="EUQ1037" s="351"/>
      <c r="EUR1037" s="351"/>
      <c r="EUS1037" s="351"/>
      <c r="EUT1037" s="351"/>
      <c r="EUU1037" s="351"/>
      <c r="EUV1037" s="351"/>
      <c r="EUW1037" s="351"/>
      <c r="EUX1037" s="351"/>
      <c r="EUY1037" s="351"/>
      <c r="EUZ1037" s="351"/>
      <c r="EVA1037" s="351"/>
      <c r="EVB1037" s="351"/>
      <c r="EVC1037" s="351"/>
      <c r="EVD1037" s="351"/>
      <c r="EVE1037" s="351"/>
      <c r="EVF1037" s="351"/>
      <c r="EVG1037" s="351"/>
      <c r="EVH1037" s="351"/>
      <c r="EVI1037" s="351"/>
      <c r="EVJ1037" s="351"/>
      <c r="EVK1037" s="351"/>
      <c r="EVL1037" s="351"/>
      <c r="EVM1037" s="351"/>
      <c r="EVN1037" s="351"/>
      <c r="EVO1037" s="351"/>
      <c r="EVP1037" s="351"/>
      <c r="EVQ1037" s="351"/>
      <c r="EVR1037" s="351"/>
      <c r="EVS1037" s="351"/>
      <c r="EVT1037" s="351"/>
      <c r="EVU1037" s="351"/>
      <c r="EVV1037" s="351"/>
      <c r="EVW1037" s="351"/>
      <c r="EVX1037" s="351"/>
      <c r="EVY1037" s="351"/>
      <c r="EVZ1037" s="351"/>
      <c r="EWA1037" s="351"/>
      <c r="EWB1037" s="351"/>
      <c r="EWC1037" s="351"/>
      <c r="EWD1037" s="351"/>
      <c r="EWE1037" s="351"/>
      <c r="EWF1037" s="351"/>
      <c r="EWG1037" s="351"/>
      <c r="EWH1037" s="351"/>
      <c r="EWI1037" s="351"/>
      <c r="EWJ1037" s="351"/>
      <c r="EWK1037" s="351"/>
      <c r="EWL1037" s="351"/>
      <c r="EWM1037" s="351"/>
      <c r="EWN1037" s="351"/>
      <c r="EWO1037" s="351"/>
      <c r="EWP1037" s="351"/>
      <c r="EWQ1037" s="351"/>
      <c r="EWR1037" s="351"/>
      <c r="EWS1037" s="351"/>
      <c r="EWT1037" s="351"/>
      <c r="EWU1037" s="351"/>
      <c r="EWV1037" s="351"/>
      <c r="EWW1037" s="351"/>
      <c r="EWX1037" s="351"/>
      <c r="EWY1037" s="351"/>
      <c r="EWZ1037" s="351"/>
      <c r="EXA1037" s="351"/>
      <c r="EXB1037" s="351"/>
      <c r="EXC1037" s="351"/>
      <c r="EXD1037" s="351"/>
      <c r="EXE1037" s="351"/>
      <c r="EXF1037" s="351"/>
      <c r="EXG1037" s="351"/>
      <c r="EXH1037" s="351"/>
      <c r="EXI1037" s="351"/>
      <c r="EXJ1037" s="351"/>
      <c r="EXK1037" s="351"/>
      <c r="EXL1037" s="351"/>
      <c r="EXM1037" s="351"/>
      <c r="EXN1037" s="351"/>
      <c r="EXO1037" s="351"/>
      <c r="EXP1037" s="351"/>
      <c r="EXQ1037" s="351"/>
      <c r="EXR1037" s="351"/>
      <c r="EXS1037" s="351"/>
      <c r="EXT1037" s="351"/>
      <c r="EXU1037" s="351"/>
      <c r="EXV1037" s="351"/>
      <c r="EXW1037" s="351"/>
      <c r="EXX1037" s="351"/>
      <c r="EXY1037" s="351"/>
      <c r="EXZ1037" s="351"/>
      <c r="EYA1037" s="351"/>
      <c r="EYB1037" s="351"/>
      <c r="EYC1037" s="351"/>
      <c r="EYD1037" s="351"/>
      <c r="EYE1037" s="351"/>
      <c r="EYF1037" s="351"/>
      <c r="EYG1037" s="351"/>
      <c r="EYH1037" s="351"/>
      <c r="EYI1037" s="351"/>
      <c r="EYJ1037" s="351"/>
      <c r="EYK1037" s="351"/>
      <c r="EYL1037" s="351"/>
      <c r="EYM1037" s="351"/>
      <c r="EYN1037" s="351"/>
      <c r="EYO1037" s="351"/>
      <c r="EYP1037" s="351"/>
      <c r="EYQ1037" s="351"/>
      <c r="EYR1037" s="351"/>
      <c r="EYS1037" s="351"/>
      <c r="EYT1037" s="351"/>
      <c r="EYU1037" s="351"/>
      <c r="EYV1037" s="351"/>
      <c r="EYW1037" s="351"/>
      <c r="EYX1037" s="351"/>
      <c r="EYY1037" s="351"/>
      <c r="EYZ1037" s="351"/>
      <c r="EZA1037" s="351"/>
      <c r="EZB1037" s="351"/>
      <c r="EZC1037" s="351"/>
      <c r="EZD1037" s="351"/>
      <c r="EZE1037" s="351"/>
      <c r="EZF1037" s="351"/>
      <c r="EZG1037" s="351"/>
      <c r="EZH1037" s="351"/>
      <c r="EZI1037" s="351"/>
      <c r="EZJ1037" s="351"/>
      <c r="EZK1037" s="351"/>
      <c r="EZL1037" s="351"/>
      <c r="EZM1037" s="351"/>
      <c r="EZN1037" s="351"/>
      <c r="EZO1037" s="351"/>
      <c r="EZP1037" s="351"/>
      <c r="EZQ1037" s="351"/>
      <c r="EZR1037" s="351"/>
      <c r="EZS1037" s="351"/>
      <c r="EZT1037" s="351"/>
      <c r="EZU1037" s="351"/>
      <c r="EZV1037" s="351"/>
      <c r="EZW1037" s="351"/>
      <c r="EZX1037" s="351"/>
      <c r="EZY1037" s="351"/>
      <c r="EZZ1037" s="351"/>
      <c r="FAA1037" s="351"/>
      <c r="FAB1037" s="351"/>
      <c r="FAC1037" s="351"/>
      <c r="FAD1037" s="351"/>
      <c r="FAE1037" s="351"/>
      <c r="FAF1037" s="351"/>
      <c r="FAG1037" s="351"/>
      <c r="FAH1037" s="351"/>
      <c r="FAI1037" s="351"/>
      <c r="FAJ1037" s="351"/>
      <c r="FAK1037" s="351"/>
      <c r="FAL1037" s="351"/>
      <c r="FAM1037" s="351"/>
      <c r="FAN1037" s="351"/>
      <c r="FAO1037" s="351"/>
      <c r="FAP1037" s="351"/>
      <c r="FAQ1037" s="351"/>
      <c r="FAR1037" s="351"/>
      <c r="FAS1037" s="351"/>
      <c r="FAT1037" s="351"/>
      <c r="FAU1037" s="351"/>
      <c r="FAV1037" s="351"/>
      <c r="FAW1037" s="351"/>
      <c r="FAX1037" s="351"/>
      <c r="FAY1037" s="351"/>
      <c r="FAZ1037" s="351"/>
      <c r="FBA1037" s="351"/>
      <c r="FBB1037" s="351"/>
      <c r="FBC1037" s="351"/>
      <c r="FBD1037" s="351"/>
      <c r="FBE1037" s="351"/>
      <c r="FBF1037" s="351"/>
      <c r="FBG1037" s="351"/>
      <c r="FBH1037" s="351"/>
      <c r="FBI1037" s="351"/>
      <c r="FBJ1037" s="351"/>
      <c r="FBK1037" s="351"/>
      <c r="FBL1037" s="351"/>
      <c r="FBM1037" s="351"/>
      <c r="FBN1037" s="351"/>
      <c r="FBO1037" s="351"/>
      <c r="FBP1037" s="351"/>
      <c r="FBQ1037" s="351"/>
      <c r="FBR1037" s="351"/>
      <c r="FBS1037" s="351"/>
      <c r="FBT1037" s="351"/>
      <c r="FBU1037" s="351"/>
      <c r="FBV1037" s="351"/>
      <c r="FBW1037" s="351"/>
      <c r="FBX1037" s="351"/>
      <c r="FBY1037" s="351"/>
      <c r="FBZ1037" s="351"/>
      <c r="FCA1037" s="351"/>
      <c r="FCB1037" s="351"/>
      <c r="FCC1037" s="351"/>
      <c r="FCD1037" s="351"/>
      <c r="FCE1037" s="351"/>
      <c r="FCF1037" s="351"/>
      <c r="FCG1037" s="351"/>
      <c r="FCH1037" s="351"/>
      <c r="FCI1037" s="351"/>
      <c r="FCJ1037" s="351"/>
      <c r="FCK1037" s="351"/>
      <c r="FCL1037" s="351"/>
      <c r="FCM1037" s="351"/>
      <c r="FCN1037" s="351"/>
      <c r="FCO1037" s="351"/>
      <c r="FCP1037" s="351"/>
      <c r="FCQ1037" s="351"/>
      <c r="FCR1037" s="351"/>
      <c r="FCS1037" s="351"/>
      <c r="FCT1037" s="351"/>
      <c r="FCU1037" s="351"/>
      <c r="FCV1037" s="351"/>
      <c r="FCW1037" s="351"/>
      <c r="FCX1037" s="351"/>
      <c r="FCY1037" s="351"/>
      <c r="FCZ1037" s="351"/>
      <c r="FDA1037" s="351"/>
      <c r="FDB1037" s="351"/>
      <c r="FDC1037" s="351"/>
      <c r="FDD1037" s="351"/>
      <c r="FDE1037" s="351"/>
      <c r="FDF1037" s="351"/>
      <c r="FDG1037" s="351"/>
      <c r="FDH1037" s="351"/>
      <c r="FDI1037" s="351"/>
      <c r="FDJ1037" s="351"/>
      <c r="FDK1037" s="351"/>
      <c r="FDL1037" s="351"/>
      <c r="FDM1037" s="351"/>
      <c r="FDN1037" s="351"/>
      <c r="FDO1037" s="351"/>
      <c r="FDP1037" s="351"/>
      <c r="FDQ1037" s="351"/>
      <c r="FDR1037" s="351"/>
      <c r="FDS1037" s="351"/>
      <c r="FDT1037" s="351"/>
      <c r="FDU1037" s="351"/>
      <c r="FDV1037" s="351"/>
      <c r="FDW1037" s="351"/>
      <c r="FDX1037" s="351"/>
      <c r="FDY1037" s="351"/>
      <c r="FDZ1037" s="351"/>
      <c r="FEA1037" s="351"/>
      <c r="FEB1037" s="351"/>
      <c r="FEC1037" s="351"/>
      <c r="FED1037" s="351"/>
      <c r="FEE1037" s="351"/>
      <c r="FEF1037" s="351"/>
      <c r="FEG1037" s="351"/>
      <c r="FEH1037" s="351"/>
      <c r="FEI1037" s="351"/>
      <c r="FEJ1037" s="351"/>
      <c r="FEK1037" s="351"/>
      <c r="FEL1037" s="351"/>
      <c r="FEM1037" s="351"/>
      <c r="FEN1037" s="351"/>
      <c r="FEO1037" s="351"/>
      <c r="FEP1037" s="351"/>
      <c r="FEQ1037" s="351"/>
      <c r="FER1037" s="351"/>
      <c r="FES1037" s="351"/>
      <c r="FET1037" s="351"/>
      <c r="FEU1037" s="351"/>
      <c r="FEV1037" s="351"/>
      <c r="FEW1037" s="351"/>
      <c r="FEX1037" s="351"/>
      <c r="FEY1037" s="351"/>
      <c r="FEZ1037" s="351"/>
      <c r="FFA1037" s="351"/>
      <c r="FFB1037" s="351"/>
      <c r="FFC1037" s="351"/>
      <c r="FFD1037" s="351"/>
      <c r="FFE1037" s="351"/>
      <c r="FFF1037" s="351"/>
      <c r="FFG1037" s="351"/>
      <c r="FFH1037" s="351"/>
      <c r="FFI1037" s="351"/>
      <c r="FFJ1037" s="351"/>
      <c r="FFK1037" s="351"/>
      <c r="FFL1037" s="351"/>
      <c r="FFM1037" s="351"/>
      <c r="FFN1037" s="351"/>
      <c r="FFO1037" s="351"/>
      <c r="FFP1037" s="351"/>
      <c r="FFQ1037" s="351"/>
      <c r="FFR1037" s="351"/>
      <c r="FFS1037" s="351"/>
      <c r="FFT1037" s="351"/>
      <c r="FFU1037" s="351"/>
      <c r="FFV1037" s="351"/>
      <c r="FFW1037" s="351"/>
      <c r="FFX1037" s="351"/>
      <c r="FFY1037" s="351"/>
      <c r="FFZ1037" s="351"/>
      <c r="FGA1037" s="351"/>
      <c r="FGB1037" s="351"/>
      <c r="FGC1037" s="351"/>
      <c r="FGD1037" s="351"/>
      <c r="FGE1037" s="351"/>
      <c r="FGF1037" s="351"/>
      <c r="FGG1037" s="351"/>
      <c r="FGH1037" s="351"/>
      <c r="FGI1037" s="351"/>
      <c r="FGJ1037" s="351"/>
      <c r="FGK1037" s="351"/>
      <c r="FGL1037" s="351"/>
      <c r="FGM1037" s="351"/>
      <c r="FGN1037" s="351"/>
      <c r="FGO1037" s="351"/>
      <c r="FGP1037" s="351"/>
      <c r="FGQ1037" s="351"/>
      <c r="FGR1037" s="351"/>
      <c r="FGS1037" s="351"/>
      <c r="FGT1037" s="351"/>
      <c r="FGU1037" s="351"/>
      <c r="FGV1037" s="351"/>
      <c r="FGW1037" s="351"/>
      <c r="FGX1037" s="351"/>
      <c r="FGY1037" s="351"/>
      <c r="FGZ1037" s="351"/>
      <c r="FHA1037" s="351"/>
      <c r="FHB1037" s="351"/>
      <c r="FHC1037" s="351"/>
      <c r="FHD1037" s="351"/>
      <c r="FHE1037" s="351"/>
      <c r="FHF1037" s="351"/>
      <c r="FHG1037" s="351"/>
      <c r="FHH1037" s="351"/>
      <c r="FHI1037" s="351"/>
      <c r="FHJ1037" s="351"/>
      <c r="FHK1037" s="351"/>
      <c r="FHL1037" s="351"/>
      <c r="FHM1037" s="351"/>
      <c r="FHN1037" s="351"/>
      <c r="FHO1037" s="351"/>
      <c r="FHP1037" s="351"/>
      <c r="FHQ1037" s="351"/>
      <c r="FHR1037" s="351"/>
      <c r="FHS1037" s="351"/>
      <c r="FHT1037" s="351"/>
      <c r="FHU1037" s="351"/>
      <c r="FHV1037" s="351"/>
      <c r="FHW1037" s="351"/>
      <c r="FHX1037" s="351"/>
      <c r="FHY1037" s="351"/>
      <c r="FHZ1037" s="351"/>
      <c r="FIA1037" s="351"/>
      <c r="FIB1037" s="351"/>
      <c r="FIC1037" s="351"/>
      <c r="FID1037" s="351"/>
      <c r="FIE1037" s="351"/>
      <c r="FIF1037" s="351"/>
      <c r="FIG1037" s="351"/>
      <c r="FIH1037" s="351"/>
      <c r="FII1037" s="351"/>
      <c r="FIJ1037" s="351"/>
      <c r="FIK1037" s="351"/>
      <c r="FIL1037" s="351"/>
      <c r="FIM1037" s="351"/>
      <c r="FIN1037" s="351"/>
      <c r="FIO1037" s="351"/>
      <c r="FIP1037" s="351"/>
      <c r="FIQ1037" s="351"/>
      <c r="FIR1037" s="351"/>
      <c r="FIS1037" s="351"/>
      <c r="FIT1037" s="351"/>
      <c r="FIU1037" s="351"/>
      <c r="FIV1037" s="351"/>
      <c r="FIW1037" s="351"/>
      <c r="FIX1037" s="351"/>
      <c r="FIY1037" s="351"/>
      <c r="FIZ1037" s="351"/>
      <c r="FJA1037" s="351"/>
      <c r="FJB1037" s="351"/>
      <c r="FJC1037" s="351"/>
      <c r="FJD1037" s="351"/>
      <c r="FJE1037" s="351"/>
      <c r="FJF1037" s="351"/>
      <c r="FJG1037" s="351"/>
      <c r="FJH1037" s="351"/>
      <c r="FJI1037" s="351"/>
      <c r="FJJ1037" s="351"/>
      <c r="FJK1037" s="351"/>
      <c r="FJL1037" s="351"/>
      <c r="FJM1037" s="351"/>
      <c r="FJN1037" s="351"/>
      <c r="FJO1037" s="351"/>
      <c r="FJP1037" s="351"/>
      <c r="FJQ1037" s="351"/>
      <c r="FJR1037" s="351"/>
      <c r="FJS1037" s="351"/>
      <c r="FJT1037" s="351"/>
      <c r="FJU1037" s="351"/>
      <c r="FJV1037" s="351"/>
      <c r="FJW1037" s="351"/>
      <c r="FJX1037" s="351"/>
      <c r="FJY1037" s="351"/>
      <c r="FJZ1037" s="351"/>
      <c r="FKA1037" s="351"/>
      <c r="FKB1037" s="351"/>
      <c r="FKC1037" s="351"/>
      <c r="FKD1037" s="351"/>
      <c r="FKE1037" s="351"/>
      <c r="FKF1037" s="351"/>
      <c r="FKG1037" s="351"/>
      <c r="FKH1037" s="351"/>
      <c r="FKI1037" s="351"/>
      <c r="FKJ1037" s="351"/>
      <c r="FKK1037" s="351"/>
      <c r="FKL1037" s="351"/>
      <c r="FKM1037" s="351"/>
      <c r="FKN1037" s="351"/>
      <c r="FKO1037" s="351"/>
      <c r="FKP1037" s="351"/>
      <c r="FKQ1037" s="351"/>
      <c r="FKR1037" s="351"/>
      <c r="FKS1037" s="351"/>
      <c r="FKT1037" s="351"/>
      <c r="FKU1037" s="351"/>
      <c r="FKV1037" s="351"/>
      <c r="FKW1037" s="351"/>
      <c r="FKX1037" s="351"/>
      <c r="FKY1037" s="351"/>
      <c r="FKZ1037" s="351"/>
      <c r="FLA1037" s="351"/>
      <c r="FLB1037" s="351"/>
      <c r="FLC1037" s="351"/>
      <c r="FLD1037" s="351"/>
      <c r="FLE1037" s="351"/>
      <c r="FLF1037" s="351"/>
      <c r="FLG1037" s="351"/>
      <c r="FLH1037" s="351"/>
      <c r="FLI1037" s="351"/>
      <c r="FLJ1037" s="351"/>
      <c r="FLK1037" s="351"/>
      <c r="FLL1037" s="351"/>
      <c r="FLM1037" s="351"/>
      <c r="FLN1037" s="351"/>
      <c r="FLO1037" s="351"/>
      <c r="FLP1037" s="351"/>
      <c r="FLQ1037" s="351"/>
      <c r="FLR1037" s="351"/>
      <c r="FLS1037" s="351"/>
      <c r="FLT1037" s="351"/>
      <c r="FLU1037" s="351"/>
      <c r="FLV1037" s="351"/>
      <c r="FLW1037" s="351"/>
      <c r="FLX1037" s="351"/>
      <c r="FLY1037" s="351"/>
      <c r="FLZ1037" s="351"/>
      <c r="FMA1037" s="351"/>
      <c r="FMB1037" s="351"/>
      <c r="FMC1037" s="351"/>
      <c r="FMD1037" s="351"/>
      <c r="FME1037" s="351"/>
      <c r="FMF1037" s="351"/>
      <c r="FMG1037" s="351"/>
      <c r="FMH1037" s="351"/>
      <c r="FMI1037" s="351"/>
      <c r="FMJ1037" s="351"/>
      <c r="FMK1037" s="351"/>
      <c r="FML1037" s="351"/>
      <c r="FMM1037" s="351"/>
      <c r="FMN1037" s="351"/>
      <c r="FMO1037" s="351"/>
      <c r="FMP1037" s="351"/>
      <c r="FMQ1037" s="351"/>
      <c r="FMR1037" s="351"/>
      <c r="FMS1037" s="351"/>
      <c r="FMT1037" s="351"/>
      <c r="FMU1037" s="351"/>
      <c r="FMV1037" s="351"/>
      <c r="FMW1037" s="351"/>
      <c r="FMX1037" s="351"/>
      <c r="FMY1037" s="351"/>
      <c r="FMZ1037" s="351"/>
      <c r="FNA1037" s="351"/>
      <c r="FNB1037" s="351"/>
      <c r="FNC1037" s="351"/>
      <c r="FND1037" s="351"/>
      <c r="FNE1037" s="351"/>
      <c r="FNF1037" s="351"/>
      <c r="FNG1037" s="351"/>
      <c r="FNH1037" s="351"/>
      <c r="FNI1037" s="351"/>
      <c r="FNJ1037" s="351"/>
      <c r="FNK1037" s="351"/>
      <c r="FNL1037" s="351"/>
      <c r="FNM1037" s="351"/>
      <c r="FNN1037" s="351"/>
      <c r="FNO1037" s="351"/>
      <c r="FNP1037" s="351"/>
      <c r="FNQ1037" s="351"/>
      <c r="FNR1037" s="351"/>
      <c r="FNS1037" s="351"/>
      <c r="FNT1037" s="351"/>
      <c r="FNU1037" s="351"/>
      <c r="FNV1037" s="351"/>
      <c r="FNW1037" s="351"/>
      <c r="FNX1037" s="351"/>
      <c r="FNY1037" s="351"/>
      <c r="FNZ1037" s="351"/>
      <c r="FOA1037" s="351"/>
      <c r="FOB1037" s="351"/>
      <c r="FOC1037" s="351"/>
      <c r="FOD1037" s="351"/>
      <c r="FOE1037" s="351"/>
      <c r="FOF1037" s="351"/>
      <c r="FOG1037" s="351"/>
      <c r="FOH1037" s="351"/>
      <c r="FOI1037" s="351"/>
      <c r="FOJ1037" s="351"/>
      <c r="FOK1037" s="351"/>
      <c r="FOL1037" s="351"/>
      <c r="FOM1037" s="351"/>
      <c r="FON1037" s="351"/>
      <c r="FOO1037" s="351"/>
      <c r="FOP1037" s="351"/>
      <c r="FOQ1037" s="351"/>
      <c r="FOR1037" s="351"/>
      <c r="FOS1037" s="351"/>
      <c r="FOT1037" s="351"/>
      <c r="FOU1037" s="351"/>
      <c r="FOV1037" s="351"/>
      <c r="FOW1037" s="351"/>
      <c r="FOX1037" s="351"/>
      <c r="FOY1037" s="351"/>
      <c r="FOZ1037" s="351"/>
      <c r="FPA1037" s="351"/>
      <c r="FPB1037" s="351"/>
      <c r="FPC1037" s="351"/>
      <c r="FPD1037" s="351"/>
      <c r="FPE1037" s="351"/>
      <c r="FPF1037" s="351"/>
      <c r="FPG1037" s="351"/>
      <c r="FPH1037" s="351"/>
      <c r="FPI1037" s="351"/>
      <c r="FPJ1037" s="351"/>
      <c r="FPK1037" s="351"/>
      <c r="FPL1037" s="351"/>
      <c r="FPM1037" s="351"/>
      <c r="FPN1037" s="351"/>
      <c r="FPO1037" s="351"/>
      <c r="FPP1037" s="351"/>
      <c r="FPQ1037" s="351"/>
      <c r="FPR1037" s="351"/>
      <c r="FPS1037" s="351"/>
      <c r="FPT1037" s="351"/>
      <c r="FPU1037" s="351"/>
      <c r="FPV1037" s="351"/>
      <c r="FPW1037" s="351"/>
      <c r="FPX1037" s="351"/>
      <c r="FPY1037" s="351"/>
      <c r="FPZ1037" s="351"/>
      <c r="FQA1037" s="351"/>
      <c r="FQB1037" s="351"/>
      <c r="FQC1037" s="351"/>
      <c r="FQD1037" s="351"/>
      <c r="FQE1037" s="351"/>
      <c r="FQF1037" s="351"/>
      <c r="FQG1037" s="351"/>
      <c r="FQH1037" s="351"/>
      <c r="FQI1037" s="351"/>
      <c r="FQJ1037" s="351"/>
      <c r="FQK1037" s="351"/>
      <c r="FQL1037" s="351"/>
      <c r="FQM1037" s="351"/>
      <c r="FQN1037" s="351"/>
      <c r="FQO1037" s="351"/>
      <c r="FQP1037" s="351"/>
      <c r="FQQ1037" s="351"/>
      <c r="FQR1037" s="351"/>
      <c r="FQS1037" s="351"/>
      <c r="FQT1037" s="351"/>
      <c r="FQU1037" s="351"/>
      <c r="FQV1037" s="351"/>
      <c r="FQW1037" s="351"/>
      <c r="FQX1037" s="351"/>
      <c r="FQY1037" s="351"/>
      <c r="FQZ1037" s="351"/>
      <c r="FRA1037" s="351"/>
      <c r="FRB1037" s="351"/>
      <c r="FRC1037" s="351"/>
      <c r="FRD1037" s="351"/>
      <c r="FRE1037" s="351"/>
      <c r="FRF1037" s="351"/>
      <c r="FRG1037" s="351"/>
      <c r="FRH1037" s="351"/>
      <c r="FRI1037" s="351"/>
      <c r="FRJ1037" s="351"/>
      <c r="FRK1037" s="351"/>
      <c r="FRL1037" s="351"/>
      <c r="FRM1037" s="351"/>
      <c r="FRN1037" s="351"/>
      <c r="FRO1037" s="351"/>
      <c r="FRP1037" s="351"/>
      <c r="FRQ1037" s="351"/>
      <c r="FRR1037" s="351"/>
      <c r="FRS1037" s="351"/>
      <c r="FRT1037" s="351"/>
      <c r="FRU1037" s="351"/>
      <c r="FRV1037" s="351"/>
      <c r="FRW1037" s="351"/>
      <c r="FRX1037" s="351"/>
      <c r="FRY1037" s="351"/>
      <c r="FRZ1037" s="351"/>
      <c r="FSA1037" s="351"/>
      <c r="FSB1037" s="351"/>
      <c r="FSC1037" s="351"/>
      <c r="FSD1037" s="351"/>
      <c r="FSE1037" s="351"/>
      <c r="FSF1037" s="351"/>
      <c r="FSG1037" s="351"/>
      <c r="FSH1037" s="351"/>
      <c r="FSI1037" s="351"/>
      <c r="FSJ1037" s="351"/>
      <c r="FSK1037" s="351"/>
      <c r="FSL1037" s="351"/>
      <c r="FSM1037" s="351"/>
      <c r="FSN1037" s="351"/>
      <c r="FSO1037" s="351"/>
      <c r="FSP1037" s="351"/>
      <c r="FSQ1037" s="351"/>
      <c r="FSR1037" s="351"/>
      <c r="FSS1037" s="351"/>
      <c r="FST1037" s="351"/>
      <c r="FSU1037" s="351"/>
      <c r="FSV1037" s="351"/>
      <c r="FSW1037" s="351"/>
      <c r="FSX1037" s="351"/>
      <c r="FSY1037" s="351"/>
      <c r="FSZ1037" s="351"/>
      <c r="FTA1037" s="351"/>
      <c r="FTB1037" s="351"/>
      <c r="FTC1037" s="351"/>
      <c r="FTD1037" s="351"/>
      <c r="FTE1037" s="351"/>
      <c r="FTF1037" s="351"/>
      <c r="FTG1037" s="351"/>
      <c r="FTH1037" s="351"/>
      <c r="FTI1037" s="351"/>
      <c r="FTJ1037" s="351"/>
      <c r="FTK1037" s="351"/>
      <c r="FTL1037" s="351"/>
      <c r="FTM1037" s="351"/>
      <c r="FTN1037" s="351"/>
      <c r="FTO1037" s="351"/>
      <c r="FTP1037" s="351"/>
      <c r="FTQ1037" s="351"/>
      <c r="FTR1037" s="351"/>
      <c r="FTS1037" s="351"/>
      <c r="FTT1037" s="351"/>
      <c r="FTU1037" s="351"/>
      <c r="FTV1037" s="351"/>
      <c r="FTW1037" s="351"/>
      <c r="FTX1037" s="351"/>
      <c r="FTY1037" s="351"/>
      <c r="FTZ1037" s="351"/>
      <c r="FUA1037" s="351"/>
      <c r="FUB1037" s="351"/>
      <c r="FUC1037" s="351"/>
      <c r="FUD1037" s="351"/>
      <c r="FUE1037" s="351"/>
      <c r="FUF1037" s="351"/>
      <c r="FUG1037" s="351"/>
      <c r="FUH1037" s="351"/>
      <c r="FUI1037" s="351"/>
      <c r="FUJ1037" s="351"/>
      <c r="FUK1037" s="351"/>
      <c r="FUL1037" s="351"/>
      <c r="FUM1037" s="351"/>
      <c r="FUN1037" s="351"/>
      <c r="FUO1037" s="351"/>
      <c r="FUP1037" s="351"/>
      <c r="FUQ1037" s="351"/>
      <c r="FUR1037" s="351"/>
      <c r="FUS1037" s="351"/>
      <c r="FUT1037" s="351"/>
      <c r="FUU1037" s="351"/>
      <c r="FUV1037" s="351"/>
      <c r="FUW1037" s="351"/>
      <c r="FUX1037" s="351"/>
      <c r="FUY1037" s="351"/>
      <c r="FUZ1037" s="351"/>
      <c r="FVA1037" s="351"/>
      <c r="FVB1037" s="351"/>
      <c r="FVC1037" s="351"/>
      <c r="FVD1037" s="351"/>
      <c r="FVE1037" s="351"/>
      <c r="FVF1037" s="351"/>
      <c r="FVG1037" s="351"/>
      <c r="FVH1037" s="351"/>
      <c r="FVI1037" s="351"/>
      <c r="FVJ1037" s="351"/>
      <c r="FVK1037" s="351"/>
      <c r="FVL1037" s="351"/>
      <c r="FVM1037" s="351"/>
      <c r="FVN1037" s="351"/>
      <c r="FVO1037" s="351"/>
      <c r="FVP1037" s="351"/>
      <c r="FVQ1037" s="351"/>
      <c r="FVR1037" s="351"/>
      <c r="FVS1037" s="351"/>
      <c r="FVT1037" s="351"/>
      <c r="FVU1037" s="351"/>
      <c r="FVV1037" s="351"/>
      <c r="FVW1037" s="351"/>
      <c r="FVX1037" s="351"/>
      <c r="FVY1037" s="351"/>
      <c r="FVZ1037" s="351"/>
      <c r="FWA1037" s="351"/>
      <c r="FWB1037" s="351"/>
      <c r="FWC1037" s="351"/>
      <c r="FWD1037" s="351"/>
      <c r="FWE1037" s="351"/>
      <c r="FWF1037" s="351"/>
      <c r="FWG1037" s="351"/>
      <c r="FWH1037" s="351"/>
      <c r="FWI1037" s="351"/>
      <c r="FWJ1037" s="351"/>
      <c r="FWK1037" s="351"/>
      <c r="FWL1037" s="351"/>
      <c r="FWM1037" s="351"/>
      <c r="FWN1037" s="351"/>
      <c r="FWO1037" s="351"/>
      <c r="FWP1037" s="351"/>
      <c r="FWQ1037" s="351"/>
      <c r="FWR1037" s="351"/>
      <c r="FWS1037" s="351"/>
      <c r="FWT1037" s="351"/>
      <c r="FWU1037" s="351"/>
      <c r="FWV1037" s="351"/>
      <c r="FWW1037" s="351"/>
      <c r="FWX1037" s="351"/>
      <c r="FWY1037" s="351"/>
      <c r="FWZ1037" s="351"/>
      <c r="FXA1037" s="351"/>
      <c r="FXB1037" s="351"/>
      <c r="FXC1037" s="351"/>
      <c r="FXD1037" s="351"/>
      <c r="FXE1037" s="351"/>
      <c r="FXF1037" s="351"/>
      <c r="FXG1037" s="351"/>
      <c r="FXH1037" s="351"/>
      <c r="FXI1037" s="351"/>
      <c r="FXJ1037" s="351"/>
      <c r="FXK1037" s="351"/>
      <c r="FXL1037" s="351"/>
      <c r="FXM1037" s="351"/>
      <c r="FXN1037" s="351"/>
      <c r="FXO1037" s="351"/>
      <c r="FXP1037" s="351"/>
      <c r="FXQ1037" s="351"/>
      <c r="FXR1037" s="351"/>
      <c r="FXS1037" s="351"/>
      <c r="FXT1037" s="351"/>
      <c r="FXU1037" s="351"/>
      <c r="FXV1037" s="351"/>
      <c r="FXW1037" s="351"/>
      <c r="FXX1037" s="351"/>
      <c r="FXY1037" s="351"/>
      <c r="FXZ1037" s="351"/>
      <c r="FYA1037" s="351"/>
      <c r="FYB1037" s="351"/>
      <c r="FYC1037" s="351"/>
      <c r="FYD1037" s="351"/>
      <c r="FYE1037" s="351"/>
      <c r="FYF1037" s="351"/>
      <c r="FYG1037" s="351"/>
      <c r="FYH1037" s="351"/>
      <c r="FYI1037" s="351"/>
      <c r="FYJ1037" s="351"/>
      <c r="FYK1037" s="351"/>
      <c r="FYL1037" s="351"/>
      <c r="FYM1037" s="351"/>
      <c r="FYN1037" s="351"/>
      <c r="FYO1037" s="351"/>
      <c r="FYP1037" s="351"/>
      <c r="FYQ1037" s="351"/>
      <c r="FYR1037" s="351"/>
      <c r="FYS1037" s="351"/>
      <c r="FYT1037" s="351"/>
      <c r="FYU1037" s="351"/>
      <c r="FYV1037" s="351"/>
      <c r="FYW1037" s="351"/>
      <c r="FYX1037" s="351"/>
      <c r="FYY1037" s="351"/>
      <c r="FYZ1037" s="351"/>
      <c r="FZA1037" s="351"/>
      <c r="FZB1037" s="351"/>
      <c r="FZC1037" s="351"/>
      <c r="FZD1037" s="351"/>
      <c r="FZE1037" s="351"/>
      <c r="FZF1037" s="351"/>
      <c r="FZG1037" s="351"/>
      <c r="FZH1037" s="351"/>
      <c r="FZI1037" s="351"/>
      <c r="FZJ1037" s="351"/>
      <c r="FZK1037" s="351"/>
      <c r="FZL1037" s="351"/>
      <c r="FZM1037" s="351"/>
      <c r="FZN1037" s="351"/>
      <c r="FZO1037" s="351"/>
      <c r="FZP1037" s="351"/>
      <c r="FZQ1037" s="351"/>
      <c r="FZR1037" s="351"/>
      <c r="FZS1037" s="351"/>
      <c r="FZT1037" s="351"/>
      <c r="FZU1037" s="351"/>
      <c r="FZV1037" s="351"/>
      <c r="FZW1037" s="351"/>
      <c r="FZX1037" s="351"/>
      <c r="FZY1037" s="351"/>
      <c r="FZZ1037" s="351"/>
      <c r="GAA1037" s="351"/>
      <c r="GAB1037" s="351"/>
      <c r="GAC1037" s="351"/>
      <c r="GAD1037" s="351"/>
      <c r="GAE1037" s="351"/>
      <c r="GAF1037" s="351"/>
      <c r="GAG1037" s="351"/>
      <c r="GAH1037" s="351"/>
      <c r="GAI1037" s="351"/>
      <c r="GAJ1037" s="351"/>
      <c r="GAK1037" s="351"/>
      <c r="GAL1037" s="351"/>
      <c r="GAM1037" s="351"/>
      <c r="GAN1037" s="351"/>
      <c r="GAO1037" s="351"/>
      <c r="GAP1037" s="351"/>
      <c r="GAQ1037" s="351"/>
      <c r="GAR1037" s="351"/>
      <c r="GAS1037" s="351"/>
      <c r="GAT1037" s="351"/>
      <c r="GAU1037" s="351"/>
      <c r="GAV1037" s="351"/>
      <c r="GAW1037" s="351"/>
      <c r="GAX1037" s="351"/>
      <c r="GAY1037" s="351"/>
      <c r="GAZ1037" s="351"/>
      <c r="GBA1037" s="351"/>
      <c r="GBB1037" s="351"/>
      <c r="GBC1037" s="351"/>
      <c r="GBD1037" s="351"/>
      <c r="GBE1037" s="351"/>
      <c r="GBF1037" s="351"/>
      <c r="GBG1037" s="351"/>
      <c r="GBH1037" s="351"/>
      <c r="GBI1037" s="351"/>
      <c r="GBJ1037" s="351"/>
      <c r="GBK1037" s="351"/>
      <c r="GBL1037" s="351"/>
      <c r="GBM1037" s="351"/>
      <c r="GBN1037" s="351"/>
      <c r="GBO1037" s="351"/>
      <c r="GBP1037" s="351"/>
      <c r="GBQ1037" s="351"/>
      <c r="GBR1037" s="351"/>
      <c r="GBS1037" s="351"/>
      <c r="GBT1037" s="351"/>
      <c r="GBU1037" s="351"/>
      <c r="GBV1037" s="351"/>
      <c r="GBW1037" s="351"/>
      <c r="GBX1037" s="351"/>
      <c r="GBY1037" s="351"/>
      <c r="GBZ1037" s="351"/>
      <c r="GCA1037" s="351"/>
      <c r="GCB1037" s="351"/>
      <c r="GCC1037" s="351"/>
      <c r="GCD1037" s="351"/>
      <c r="GCE1037" s="351"/>
      <c r="GCF1037" s="351"/>
      <c r="GCG1037" s="351"/>
      <c r="GCH1037" s="351"/>
      <c r="GCI1037" s="351"/>
      <c r="GCJ1037" s="351"/>
      <c r="GCK1037" s="351"/>
      <c r="GCL1037" s="351"/>
      <c r="GCM1037" s="351"/>
      <c r="GCN1037" s="351"/>
      <c r="GCO1037" s="351"/>
      <c r="GCP1037" s="351"/>
      <c r="GCQ1037" s="351"/>
      <c r="GCR1037" s="351"/>
      <c r="GCS1037" s="351"/>
      <c r="GCT1037" s="351"/>
      <c r="GCU1037" s="351"/>
      <c r="GCV1037" s="351"/>
      <c r="GCW1037" s="351"/>
      <c r="GCX1037" s="351"/>
      <c r="GCY1037" s="351"/>
      <c r="GCZ1037" s="351"/>
      <c r="GDA1037" s="351"/>
      <c r="GDB1037" s="351"/>
      <c r="GDC1037" s="351"/>
      <c r="GDD1037" s="351"/>
      <c r="GDE1037" s="351"/>
      <c r="GDF1037" s="351"/>
      <c r="GDG1037" s="351"/>
      <c r="GDH1037" s="351"/>
      <c r="GDI1037" s="351"/>
      <c r="GDJ1037" s="351"/>
      <c r="GDK1037" s="351"/>
      <c r="GDL1037" s="351"/>
      <c r="GDM1037" s="351"/>
      <c r="GDN1037" s="351"/>
      <c r="GDO1037" s="351"/>
      <c r="GDP1037" s="351"/>
      <c r="GDQ1037" s="351"/>
      <c r="GDR1037" s="351"/>
      <c r="GDS1037" s="351"/>
      <c r="GDT1037" s="351"/>
      <c r="GDU1037" s="351"/>
      <c r="GDV1037" s="351"/>
      <c r="GDW1037" s="351"/>
      <c r="GDX1037" s="351"/>
      <c r="GDY1037" s="351"/>
      <c r="GDZ1037" s="351"/>
      <c r="GEA1037" s="351"/>
      <c r="GEB1037" s="351"/>
      <c r="GEC1037" s="351"/>
      <c r="GED1037" s="351"/>
      <c r="GEE1037" s="351"/>
      <c r="GEF1037" s="351"/>
      <c r="GEG1037" s="351"/>
      <c r="GEH1037" s="351"/>
      <c r="GEI1037" s="351"/>
      <c r="GEJ1037" s="351"/>
      <c r="GEK1037" s="351"/>
      <c r="GEL1037" s="351"/>
      <c r="GEM1037" s="351"/>
      <c r="GEN1037" s="351"/>
      <c r="GEO1037" s="351"/>
      <c r="GEP1037" s="351"/>
      <c r="GEQ1037" s="351"/>
      <c r="GER1037" s="351"/>
      <c r="GES1037" s="351"/>
      <c r="GET1037" s="351"/>
      <c r="GEU1037" s="351"/>
      <c r="GEV1037" s="351"/>
      <c r="GEW1037" s="351"/>
      <c r="GEX1037" s="351"/>
      <c r="GEY1037" s="351"/>
      <c r="GEZ1037" s="351"/>
      <c r="GFA1037" s="351"/>
      <c r="GFB1037" s="351"/>
      <c r="GFC1037" s="351"/>
      <c r="GFD1037" s="351"/>
      <c r="GFE1037" s="351"/>
      <c r="GFF1037" s="351"/>
      <c r="GFG1037" s="351"/>
      <c r="GFH1037" s="351"/>
      <c r="GFI1037" s="351"/>
      <c r="GFJ1037" s="351"/>
      <c r="GFK1037" s="351"/>
      <c r="GFL1037" s="351"/>
      <c r="GFM1037" s="351"/>
      <c r="GFN1037" s="351"/>
      <c r="GFO1037" s="351"/>
      <c r="GFP1037" s="351"/>
      <c r="GFQ1037" s="351"/>
      <c r="GFR1037" s="351"/>
      <c r="GFS1037" s="351"/>
      <c r="GFT1037" s="351"/>
      <c r="GFU1037" s="351"/>
      <c r="GFV1037" s="351"/>
      <c r="GFW1037" s="351"/>
      <c r="GFX1037" s="351"/>
      <c r="GFY1037" s="351"/>
      <c r="GFZ1037" s="351"/>
      <c r="GGA1037" s="351"/>
      <c r="GGB1037" s="351"/>
      <c r="GGC1037" s="351"/>
      <c r="GGD1037" s="351"/>
      <c r="GGE1037" s="351"/>
      <c r="GGF1037" s="351"/>
      <c r="GGG1037" s="351"/>
      <c r="GGH1037" s="351"/>
      <c r="GGI1037" s="351"/>
      <c r="GGJ1037" s="351"/>
      <c r="GGK1037" s="351"/>
      <c r="GGL1037" s="351"/>
      <c r="GGM1037" s="351"/>
      <c r="GGN1037" s="351"/>
      <c r="GGO1037" s="351"/>
      <c r="GGP1037" s="351"/>
      <c r="GGQ1037" s="351"/>
      <c r="GGR1037" s="351"/>
      <c r="GGS1037" s="351"/>
      <c r="GGT1037" s="351"/>
      <c r="GGU1037" s="351"/>
      <c r="GGV1037" s="351"/>
      <c r="GGW1037" s="351"/>
      <c r="GGX1037" s="351"/>
      <c r="GGY1037" s="351"/>
      <c r="GGZ1037" s="351"/>
      <c r="GHA1037" s="351"/>
      <c r="GHB1037" s="351"/>
      <c r="GHC1037" s="351"/>
      <c r="GHD1037" s="351"/>
      <c r="GHE1037" s="351"/>
      <c r="GHF1037" s="351"/>
      <c r="GHG1037" s="351"/>
      <c r="GHH1037" s="351"/>
      <c r="GHI1037" s="351"/>
      <c r="GHJ1037" s="351"/>
      <c r="GHK1037" s="351"/>
      <c r="GHL1037" s="351"/>
      <c r="GHM1037" s="351"/>
      <c r="GHN1037" s="351"/>
      <c r="GHO1037" s="351"/>
      <c r="GHP1037" s="351"/>
      <c r="GHQ1037" s="351"/>
      <c r="GHR1037" s="351"/>
      <c r="GHS1037" s="351"/>
      <c r="GHT1037" s="351"/>
      <c r="GHU1037" s="351"/>
      <c r="GHV1037" s="351"/>
      <c r="GHW1037" s="351"/>
      <c r="GHX1037" s="351"/>
      <c r="GHY1037" s="351"/>
      <c r="GHZ1037" s="351"/>
      <c r="GIA1037" s="351"/>
      <c r="GIB1037" s="351"/>
      <c r="GIC1037" s="351"/>
      <c r="GID1037" s="351"/>
      <c r="GIE1037" s="351"/>
      <c r="GIF1037" s="351"/>
      <c r="GIG1037" s="351"/>
      <c r="GIH1037" s="351"/>
      <c r="GII1037" s="351"/>
      <c r="GIJ1037" s="351"/>
      <c r="GIK1037" s="351"/>
      <c r="GIL1037" s="351"/>
      <c r="GIM1037" s="351"/>
      <c r="GIN1037" s="351"/>
      <c r="GIO1037" s="351"/>
      <c r="GIP1037" s="351"/>
      <c r="GIQ1037" s="351"/>
      <c r="GIR1037" s="351"/>
      <c r="GIS1037" s="351"/>
      <c r="GIT1037" s="351"/>
      <c r="GIU1037" s="351"/>
      <c r="GIV1037" s="351"/>
      <c r="GIW1037" s="351"/>
      <c r="GIX1037" s="351"/>
      <c r="GIY1037" s="351"/>
      <c r="GIZ1037" s="351"/>
      <c r="GJA1037" s="351"/>
      <c r="GJB1037" s="351"/>
      <c r="GJC1037" s="351"/>
      <c r="GJD1037" s="351"/>
      <c r="GJE1037" s="351"/>
      <c r="GJF1037" s="351"/>
      <c r="GJG1037" s="351"/>
      <c r="GJH1037" s="351"/>
      <c r="GJI1037" s="351"/>
      <c r="GJJ1037" s="351"/>
      <c r="GJK1037" s="351"/>
      <c r="GJL1037" s="351"/>
      <c r="GJM1037" s="351"/>
      <c r="GJN1037" s="351"/>
      <c r="GJO1037" s="351"/>
      <c r="GJP1037" s="351"/>
      <c r="GJQ1037" s="351"/>
      <c r="GJR1037" s="351"/>
      <c r="GJS1037" s="351"/>
      <c r="GJT1037" s="351"/>
      <c r="GJU1037" s="351"/>
      <c r="GJV1037" s="351"/>
      <c r="GJW1037" s="351"/>
      <c r="GJX1037" s="351"/>
      <c r="GJY1037" s="351"/>
      <c r="GJZ1037" s="351"/>
      <c r="GKA1037" s="351"/>
      <c r="GKB1037" s="351"/>
      <c r="GKC1037" s="351"/>
      <c r="GKD1037" s="351"/>
      <c r="GKE1037" s="351"/>
      <c r="GKF1037" s="351"/>
      <c r="GKG1037" s="351"/>
      <c r="GKH1037" s="351"/>
      <c r="GKI1037" s="351"/>
      <c r="GKJ1037" s="351"/>
      <c r="GKK1037" s="351"/>
      <c r="GKL1037" s="351"/>
      <c r="GKM1037" s="351"/>
      <c r="GKN1037" s="351"/>
      <c r="GKO1037" s="351"/>
      <c r="GKP1037" s="351"/>
      <c r="GKQ1037" s="351"/>
      <c r="GKR1037" s="351"/>
      <c r="GKS1037" s="351"/>
      <c r="GKT1037" s="351"/>
      <c r="GKU1037" s="351"/>
      <c r="GKV1037" s="351"/>
      <c r="GKW1037" s="351"/>
      <c r="GKX1037" s="351"/>
      <c r="GKY1037" s="351"/>
      <c r="GKZ1037" s="351"/>
      <c r="GLA1037" s="351"/>
      <c r="GLB1037" s="351"/>
      <c r="GLC1037" s="351"/>
      <c r="GLD1037" s="351"/>
      <c r="GLE1037" s="351"/>
      <c r="GLF1037" s="351"/>
      <c r="GLG1037" s="351"/>
      <c r="GLH1037" s="351"/>
      <c r="GLI1037" s="351"/>
      <c r="GLJ1037" s="351"/>
      <c r="GLK1037" s="351"/>
      <c r="GLL1037" s="351"/>
      <c r="GLM1037" s="351"/>
      <c r="GLN1037" s="351"/>
      <c r="GLO1037" s="351"/>
      <c r="GLP1037" s="351"/>
      <c r="GLQ1037" s="351"/>
      <c r="GLR1037" s="351"/>
      <c r="GLS1037" s="351"/>
      <c r="GLT1037" s="351"/>
      <c r="GLU1037" s="351"/>
      <c r="GLV1037" s="351"/>
      <c r="GLW1037" s="351"/>
      <c r="GLX1037" s="351"/>
      <c r="GLY1037" s="351"/>
      <c r="GLZ1037" s="351"/>
      <c r="GMA1037" s="351"/>
      <c r="GMB1037" s="351"/>
      <c r="GMC1037" s="351"/>
      <c r="GMD1037" s="351"/>
      <c r="GME1037" s="351"/>
      <c r="GMF1037" s="351"/>
      <c r="GMG1037" s="351"/>
      <c r="GMH1037" s="351"/>
      <c r="GMI1037" s="351"/>
      <c r="GMJ1037" s="351"/>
      <c r="GMK1037" s="351"/>
      <c r="GML1037" s="351"/>
      <c r="GMM1037" s="351"/>
      <c r="GMN1037" s="351"/>
      <c r="GMO1037" s="351"/>
      <c r="GMP1037" s="351"/>
      <c r="GMQ1037" s="351"/>
      <c r="GMR1037" s="351"/>
      <c r="GMS1037" s="351"/>
      <c r="GMT1037" s="351"/>
      <c r="GMU1037" s="351"/>
      <c r="GMV1037" s="351"/>
      <c r="GMW1037" s="351"/>
      <c r="GMX1037" s="351"/>
      <c r="GMY1037" s="351"/>
      <c r="GMZ1037" s="351"/>
      <c r="GNA1037" s="351"/>
      <c r="GNB1037" s="351"/>
      <c r="GNC1037" s="351"/>
      <c r="GND1037" s="351"/>
      <c r="GNE1037" s="351"/>
      <c r="GNF1037" s="351"/>
      <c r="GNG1037" s="351"/>
      <c r="GNH1037" s="351"/>
      <c r="GNI1037" s="351"/>
      <c r="GNJ1037" s="351"/>
      <c r="GNK1037" s="351"/>
      <c r="GNL1037" s="351"/>
      <c r="GNM1037" s="351"/>
      <c r="GNN1037" s="351"/>
      <c r="GNO1037" s="351"/>
      <c r="GNP1037" s="351"/>
      <c r="GNQ1037" s="351"/>
      <c r="GNR1037" s="351"/>
      <c r="GNS1037" s="351"/>
      <c r="GNT1037" s="351"/>
      <c r="GNU1037" s="351"/>
      <c r="GNV1037" s="351"/>
      <c r="GNW1037" s="351"/>
      <c r="GNX1037" s="351"/>
      <c r="GNY1037" s="351"/>
      <c r="GNZ1037" s="351"/>
      <c r="GOA1037" s="351"/>
      <c r="GOB1037" s="351"/>
      <c r="GOC1037" s="351"/>
      <c r="GOD1037" s="351"/>
      <c r="GOE1037" s="351"/>
      <c r="GOF1037" s="351"/>
      <c r="GOG1037" s="351"/>
      <c r="GOH1037" s="351"/>
      <c r="GOI1037" s="351"/>
      <c r="GOJ1037" s="351"/>
      <c r="GOK1037" s="351"/>
      <c r="GOL1037" s="351"/>
      <c r="GOM1037" s="351"/>
      <c r="GON1037" s="351"/>
      <c r="GOO1037" s="351"/>
      <c r="GOP1037" s="351"/>
      <c r="GOQ1037" s="351"/>
      <c r="GOR1037" s="351"/>
      <c r="GOS1037" s="351"/>
      <c r="GOT1037" s="351"/>
      <c r="GOU1037" s="351"/>
      <c r="GOV1037" s="351"/>
      <c r="GOW1037" s="351"/>
      <c r="GOX1037" s="351"/>
      <c r="GOY1037" s="351"/>
      <c r="GOZ1037" s="351"/>
      <c r="GPA1037" s="351"/>
      <c r="GPB1037" s="351"/>
      <c r="GPC1037" s="351"/>
      <c r="GPD1037" s="351"/>
      <c r="GPE1037" s="351"/>
      <c r="GPF1037" s="351"/>
      <c r="GPG1037" s="351"/>
      <c r="GPH1037" s="351"/>
      <c r="GPI1037" s="351"/>
      <c r="GPJ1037" s="351"/>
      <c r="GPK1037" s="351"/>
      <c r="GPL1037" s="351"/>
      <c r="GPM1037" s="351"/>
      <c r="GPN1037" s="351"/>
      <c r="GPO1037" s="351"/>
      <c r="GPP1037" s="351"/>
      <c r="GPQ1037" s="351"/>
      <c r="GPR1037" s="351"/>
      <c r="GPS1037" s="351"/>
      <c r="GPT1037" s="351"/>
      <c r="GPU1037" s="351"/>
      <c r="GPV1037" s="351"/>
      <c r="GPW1037" s="351"/>
      <c r="GPX1037" s="351"/>
      <c r="GPY1037" s="351"/>
      <c r="GPZ1037" s="351"/>
      <c r="GQA1037" s="351"/>
      <c r="GQB1037" s="351"/>
      <c r="GQC1037" s="351"/>
      <c r="GQD1037" s="351"/>
      <c r="GQE1037" s="351"/>
      <c r="GQF1037" s="351"/>
      <c r="GQG1037" s="351"/>
      <c r="GQH1037" s="351"/>
      <c r="GQI1037" s="351"/>
      <c r="GQJ1037" s="351"/>
      <c r="GQK1037" s="351"/>
      <c r="GQL1037" s="351"/>
      <c r="GQM1037" s="351"/>
      <c r="GQN1037" s="351"/>
      <c r="GQO1037" s="351"/>
      <c r="GQP1037" s="351"/>
      <c r="GQQ1037" s="351"/>
      <c r="GQR1037" s="351"/>
      <c r="GQS1037" s="351"/>
      <c r="GQT1037" s="351"/>
      <c r="GQU1037" s="351"/>
      <c r="GQV1037" s="351"/>
      <c r="GQW1037" s="351"/>
      <c r="GQX1037" s="351"/>
      <c r="GQY1037" s="351"/>
      <c r="GQZ1037" s="351"/>
      <c r="GRA1037" s="351"/>
      <c r="GRB1037" s="351"/>
      <c r="GRC1037" s="351"/>
      <c r="GRD1037" s="351"/>
      <c r="GRE1037" s="351"/>
      <c r="GRF1037" s="351"/>
      <c r="GRG1037" s="351"/>
      <c r="GRH1037" s="351"/>
      <c r="GRI1037" s="351"/>
      <c r="GRJ1037" s="351"/>
      <c r="GRK1037" s="351"/>
      <c r="GRL1037" s="351"/>
      <c r="GRM1037" s="351"/>
      <c r="GRN1037" s="351"/>
      <c r="GRO1037" s="351"/>
      <c r="GRP1037" s="351"/>
      <c r="GRQ1037" s="351"/>
      <c r="GRR1037" s="351"/>
      <c r="GRS1037" s="351"/>
      <c r="GRT1037" s="351"/>
      <c r="GRU1037" s="351"/>
      <c r="GRV1037" s="351"/>
      <c r="GRW1037" s="351"/>
      <c r="GRX1037" s="351"/>
      <c r="GRY1037" s="351"/>
      <c r="GRZ1037" s="351"/>
      <c r="GSA1037" s="351"/>
      <c r="GSB1037" s="351"/>
      <c r="GSC1037" s="351"/>
      <c r="GSD1037" s="351"/>
      <c r="GSE1037" s="351"/>
      <c r="GSF1037" s="351"/>
      <c r="GSG1037" s="351"/>
      <c r="GSH1037" s="351"/>
      <c r="GSI1037" s="351"/>
      <c r="GSJ1037" s="351"/>
      <c r="GSK1037" s="351"/>
      <c r="GSL1037" s="351"/>
      <c r="GSM1037" s="351"/>
      <c r="GSN1037" s="351"/>
      <c r="GSO1037" s="351"/>
      <c r="GSP1037" s="351"/>
      <c r="GSQ1037" s="351"/>
      <c r="GSR1037" s="351"/>
      <c r="GSS1037" s="351"/>
      <c r="GST1037" s="351"/>
      <c r="GSU1037" s="351"/>
      <c r="GSV1037" s="351"/>
      <c r="GSW1037" s="351"/>
      <c r="GSX1037" s="351"/>
      <c r="GSY1037" s="351"/>
      <c r="GSZ1037" s="351"/>
      <c r="GTA1037" s="351"/>
      <c r="GTB1037" s="351"/>
      <c r="GTC1037" s="351"/>
      <c r="GTD1037" s="351"/>
      <c r="GTE1037" s="351"/>
      <c r="GTF1037" s="351"/>
      <c r="GTG1037" s="351"/>
      <c r="GTH1037" s="351"/>
      <c r="GTI1037" s="351"/>
      <c r="GTJ1037" s="351"/>
      <c r="GTK1037" s="351"/>
      <c r="GTL1037" s="351"/>
      <c r="GTM1037" s="351"/>
      <c r="GTN1037" s="351"/>
      <c r="GTO1037" s="351"/>
      <c r="GTP1037" s="351"/>
      <c r="GTQ1037" s="351"/>
      <c r="GTR1037" s="351"/>
      <c r="GTS1037" s="351"/>
      <c r="GTT1037" s="351"/>
      <c r="GTU1037" s="351"/>
      <c r="GTV1037" s="351"/>
      <c r="GTW1037" s="351"/>
      <c r="GTX1037" s="351"/>
      <c r="GTY1037" s="351"/>
      <c r="GTZ1037" s="351"/>
      <c r="GUA1037" s="351"/>
      <c r="GUB1037" s="351"/>
      <c r="GUC1037" s="351"/>
      <c r="GUD1037" s="351"/>
      <c r="GUE1037" s="351"/>
      <c r="GUF1037" s="351"/>
      <c r="GUG1037" s="351"/>
      <c r="GUH1037" s="351"/>
      <c r="GUI1037" s="351"/>
      <c r="GUJ1037" s="351"/>
      <c r="GUK1037" s="351"/>
      <c r="GUL1037" s="351"/>
      <c r="GUM1037" s="351"/>
      <c r="GUN1037" s="351"/>
      <c r="GUO1037" s="351"/>
      <c r="GUP1037" s="351"/>
      <c r="GUQ1037" s="351"/>
      <c r="GUR1037" s="351"/>
      <c r="GUS1037" s="351"/>
      <c r="GUT1037" s="351"/>
      <c r="GUU1037" s="351"/>
      <c r="GUV1037" s="351"/>
      <c r="GUW1037" s="351"/>
      <c r="GUX1037" s="351"/>
      <c r="GUY1037" s="351"/>
      <c r="GUZ1037" s="351"/>
      <c r="GVA1037" s="351"/>
      <c r="GVB1037" s="351"/>
      <c r="GVC1037" s="351"/>
      <c r="GVD1037" s="351"/>
      <c r="GVE1037" s="351"/>
      <c r="GVF1037" s="351"/>
      <c r="GVG1037" s="351"/>
      <c r="GVH1037" s="351"/>
      <c r="GVI1037" s="351"/>
      <c r="GVJ1037" s="351"/>
      <c r="GVK1037" s="351"/>
      <c r="GVL1037" s="351"/>
      <c r="GVM1037" s="351"/>
      <c r="GVN1037" s="351"/>
      <c r="GVO1037" s="351"/>
      <c r="GVP1037" s="351"/>
      <c r="GVQ1037" s="351"/>
      <c r="GVR1037" s="351"/>
      <c r="GVS1037" s="351"/>
      <c r="GVT1037" s="351"/>
      <c r="GVU1037" s="351"/>
      <c r="GVV1037" s="351"/>
      <c r="GVW1037" s="351"/>
      <c r="GVX1037" s="351"/>
      <c r="GVY1037" s="351"/>
      <c r="GVZ1037" s="351"/>
      <c r="GWA1037" s="351"/>
      <c r="GWB1037" s="351"/>
      <c r="GWC1037" s="351"/>
      <c r="GWD1037" s="351"/>
      <c r="GWE1037" s="351"/>
      <c r="GWF1037" s="351"/>
      <c r="GWG1037" s="351"/>
      <c r="GWH1037" s="351"/>
      <c r="GWI1037" s="351"/>
      <c r="GWJ1037" s="351"/>
      <c r="GWK1037" s="351"/>
      <c r="GWL1037" s="351"/>
      <c r="GWM1037" s="351"/>
      <c r="GWN1037" s="351"/>
      <c r="GWO1037" s="351"/>
      <c r="GWP1037" s="351"/>
      <c r="GWQ1037" s="351"/>
      <c r="GWR1037" s="351"/>
      <c r="GWS1037" s="351"/>
      <c r="GWT1037" s="351"/>
      <c r="GWU1037" s="351"/>
      <c r="GWV1037" s="351"/>
      <c r="GWW1037" s="351"/>
      <c r="GWX1037" s="351"/>
      <c r="GWY1037" s="351"/>
      <c r="GWZ1037" s="351"/>
      <c r="GXA1037" s="351"/>
      <c r="GXB1037" s="351"/>
      <c r="GXC1037" s="351"/>
      <c r="GXD1037" s="351"/>
      <c r="GXE1037" s="351"/>
      <c r="GXF1037" s="351"/>
      <c r="GXG1037" s="351"/>
      <c r="GXH1037" s="351"/>
      <c r="GXI1037" s="351"/>
      <c r="GXJ1037" s="351"/>
      <c r="GXK1037" s="351"/>
      <c r="GXL1037" s="351"/>
      <c r="GXM1037" s="351"/>
      <c r="GXN1037" s="351"/>
      <c r="GXO1037" s="351"/>
      <c r="GXP1037" s="351"/>
      <c r="GXQ1037" s="351"/>
      <c r="GXR1037" s="351"/>
      <c r="GXS1037" s="351"/>
      <c r="GXT1037" s="351"/>
      <c r="GXU1037" s="351"/>
      <c r="GXV1037" s="351"/>
      <c r="GXW1037" s="351"/>
      <c r="GXX1037" s="351"/>
      <c r="GXY1037" s="351"/>
      <c r="GXZ1037" s="351"/>
      <c r="GYA1037" s="351"/>
      <c r="GYB1037" s="351"/>
      <c r="GYC1037" s="351"/>
      <c r="GYD1037" s="351"/>
      <c r="GYE1037" s="351"/>
      <c r="GYF1037" s="351"/>
      <c r="GYG1037" s="351"/>
      <c r="GYH1037" s="351"/>
      <c r="GYI1037" s="351"/>
      <c r="GYJ1037" s="351"/>
      <c r="GYK1037" s="351"/>
      <c r="GYL1037" s="351"/>
      <c r="GYM1037" s="351"/>
      <c r="GYN1037" s="351"/>
      <c r="GYO1037" s="351"/>
      <c r="GYP1037" s="351"/>
      <c r="GYQ1037" s="351"/>
      <c r="GYR1037" s="351"/>
      <c r="GYS1037" s="351"/>
      <c r="GYT1037" s="351"/>
      <c r="GYU1037" s="351"/>
      <c r="GYV1037" s="351"/>
      <c r="GYW1037" s="351"/>
      <c r="GYX1037" s="351"/>
      <c r="GYY1037" s="351"/>
      <c r="GYZ1037" s="351"/>
      <c r="GZA1037" s="351"/>
      <c r="GZB1037" s="351"/>
      <c r="GZC1037" s="351"/>
      <c r="GZD1037" s="351"/>
      <c r="GZE1037" s="351"/>
      <c r="GZF1037" s="351"/>
      <c r="GZG1037" s="351"/>
      <c r="GZH1037" s="351"/>
      <c r="GZI1037" s="351"/>
      <c r="GZJ1037" s="351"/>
      <c r="GZK1037" s="351"/>
      <c r="GZL1037" s="351"/>
      <c r="GZM1037" s="351"/>
      <c r="GZN1037" s="351"/>
      <c r="GZO1037" s="351"/>
      <c r="GZP1037" s="351"/>
      <c r="GZQ1037" s="351"/>
      <c r="GZR1037" s="351"/>
      <c r="GZS1037" s="351"/>
      <c r="GZT1037" s="351"/>
      <c r="GZU1037" s="351"/>
      <c r="GZV1037" s="351"/>
      <c r="GZW1037" s="351"/>
      <c r="GZX1037" s="351"/>
      <c r="GZY1037" s="351"/>
      <c r="GZZ1037" s="351"/>
      <c r="HAA1037" s="351"/>
      <c r="HAB1037" s="351"/>
      <c r="HAC1037" s="351"/>
      <c r="HAD1037" s="351"/>
      <c r="HAE1037" s="351"/>
      <c r="HAF1037" s="351"/>
      <c r="HAG1037" s="351"/>
      <c r="HAH1037" s="351"/>
      <c r="HAI1037" s="351"/>
      <c r="HAJ1037" s="351"/>
      <c r="HAK1037" s="351"/>
      <c r="HAL1037" s="351"/>
      <c r="HAM1037" s="351"/>
      <c r="HAN1037" s="351"/>
      <c r="HAO1037" s="351"/>
      <c r="HAP1037" s="351"/>
      <c r="HAQ1037" s="351"/>
      <c r="HAR1037" s="351"/>
      <c r="HAS1037" s="351"/>
      <c r="HAT1037" s="351"/>
      <c r="HAU1037" s="351"/>
      <c r="HAV1037" s="351"/>
      <c r="HAW1037" s="351"/>
      <c r="HAX1037" s="351"/>
      <c r="HAY1037" s="351"/>
      <c r="HAZ1037" s="351"/>
      <c r="HBA1037" s="351"/>
      <c r="HBB1037" s="351"/>
      <c r="HBC1037" s="351"/>
      <c r="HBD1037" s="351"/>
      <c r="HBE1037" s="351"/>
      <c r="HBF1037" s="351"/>
      <c r="HBG1037" s="351"/>
      <c r="HBH1037" s="351"/>
      <c r="HBI1037" s="351"/>
      <c r="HBJ1037" s="351"/>
      <c r="HBK1037" s="351"/>
      <c r="HBL1037" s="351"/>
      <c r="HBM1037" s="351"/>
      <c r="HBN1037" s="351"/>
      <c r="HBO1037" s="351"/>
      <c r="HBP1037" s="351"/>
      <c r="HBQ1037" s="351"/>
      <c r="HBR1037" s="351"/>
      <c r="HBS1037" s="351"/>
      <c r="HBT1037" s="351"/>
      <c r="HBU1037" s="351"/>
      <c r="HBV1037" s="351"/>
      <c r="HBW1037" s="351"/>
      <c r="HBX1037" s="351"/>
      <c r="HBY1037" s="351"/>
      <c r="HBZ1037" s="351"/>
      <c r="HCA1037" s="351"/>
      <c r="HCB1037" s="351"/>
      <c r="HCC1037" s="351"/>
      <c r="HCD1037" s="351"/>
      <c r="HCE1037" s="351"/>
      <c r="HCF1037" s="351"/>
      <c r="HCG1037" s="351"/>
      <c r="HCH1037" s="351"/>
      <c r="HCI1037" s="351"/>
      <c r="HCJ1037" s="351"/>
      <c r="HCK1037" s="351"/>
      <c r="HCL1037" s="351"/>
      <c r="HCM1037" s="351"/>
      <c r="HCN1037" s="351"/>
      <c r="HCO1037" s="351"/>
      <c r="HCP1037" s="351"/>
      <c r="HCQ1037" s="351"/>
      <c r="HCR1037" s="351"/>
      <c r="HCS1037" s="351"/>
      <c r="HCT1037" s="351"/>
      <c r="HCU1037" s="351"/>
      <c r="HCV1037" s="351"/>
      <c r="HCW1037" s="351"/>
      <c r="HCX1037" s="351"/>
      <c r="HCY1037" s="351"/>
      <c r="HCZ1037" s="351"/>
      <c r="HDA1037" s="351"/>
      <c r="HDB1037" s="351"/>
      <c r="HDC1037" s="351"/>
      <c r="HDD1037" s="351"/>
      <c r="HDE1037" s="351"/>
      <c r="HDF1037" s="351"/>
      <c r="HDG1037" s="351"/>
      <c r="HDH1037" s="351"/>
      <c r="HDI1037" s="351"/>
      <c r="HDJ1037" s="351"/>
      <c r="HDK1037" s="351"/>
      <c r="HDL1037" s="351"/>
      <c r="HDM1037" s="351"/>
      <c r="HDN1037" s="351"/>
      <c r="HDO1037" s="351"/>
      <c r="HDP1037" s="351"/>
      <c r="HDQ1037" s="351"/>
      <c r="HDR1037" s="351"/>
      <c r="HDS1037" s="351"/>
      <c r="HDT1037" s="351"/>
      <c r="HDU1037" s="351"/>
      <c r="HDV1037" s="351"/>
      <c r="HDW1037" s="351"/>
      <c r="HDX1037" s="351"/>
      <c r="HDY1037" s="351"/>
      <c r="HDZ1037" s="351"/>
      <c r="HEA1037" s="351"/>
      <c r="HEB1037" s="351"/>
      <c r="HEC1037" s="351"/>
      <c r="HED1037" s="351"/>
      <c r="HEE1037" s="351"/>
      <c r="HEF1037" s="351"/>
      <c r="HEG1037" s="351"/>
      <c r="HEH1037" s="351"/>
      <c r="HEI1037" s="351"/>
      <c r="HEJ1037" s="351"/>
      <c r="HEK1037" s="351"/>
      <c r="HEL1037" s="351"/>
      <c r="HEM1037" s="351"/>
      <c r="HEN1037" s="351"/>
      <c r="HEO1037" s="351"/>
      <c r="HEP1037" s="351"/>
      <c r="HEQ1037" s="351"/>
      <c r="HER1037" s="351"/>
      <c r="HES1037" s="351"/>
      <c r="HET1037" s="351"/>
      <c r="HEU1037" s="351"/>
      <c r="HEV1037" s="351"/>
      <c r="HEW1037" s="351"/>
      <c r="HEX1037" s="351"/>
      <c r="HEY1037" s="351"/>
      <c r="HEZ1037" s="351"/>
      <c r="HFA1037" s="351"/>
      <c r="HFB1037" s="351"/>
      <c r="HFC1037" s="351"/>
      <c r="HFD1037" s="351"/>
      <c r="HFE1037" s="351"/>
      <c r="HFF1037" s="351"/>
      <c r="HFG1037" s="351"/>
      <c r="HFH1037" s="351"/>
      <c r="HFI1037" s="351"/>
      <c r="HFJ1037" s="351"/>
      <c r="HFK1037" s="351"/>
      <c r="HFL1037" s="351"/>
      <c r="HFM1037" s="351"/>
      <c r="HFN1037" s="351"/>
      <c r="HFO1037" s="351"/>
      <c r="HFP1037" s="351"/>
      <c r="HFQ1037" s="351"/>
      <c r="HFR1037" s="351"/>
      <c r="HFS1037" s="351"/>
      <c r="HFT1037" s="351"/>
      <c r="HFU1037" s="351"/>
      <c r="HFV1037" s="351"/>
      <c r="HFW1037" s="351"/>
      <c r="HFX1037" s="351"/>
      <c r="HFY1037" s="351"/>
      <c r="HFZ1037" s="351"/>
      <c r="HGA1037" s="351"/>
      <c r="HGB1037" s="351"/>
      <c r="HGC1037" s="351"/>
      <c r="HGD1037" s="351"/>
      <c r="HGE1037" s="351"/>
      <c r="HGF1037" s="351"/>
      <c r="HGG1037" s="351"/>
      <c r="HGH1037" s="351"/>
      <c r="HGI1037" s="351"/>
      <c r="HGJ1037" s="351"/>
      <c r="HGK1037" s="351"/>
      <c r="HGL1037" s="351"/>
      <c r="HGM1037" s="351"/>
      <c r="HGN1037" s="351"/>
      <c r="HGO1037" s="351"/>
      <c r="HGP1037" s="351"/>
      <c r="HGQ1037" s="351"/>
      <c r="HGR1037" s="351"/>
      <c r="HGS1037" s="351"/>
      <c r="HGT1037" s="351"/>
      <c r="HGU1037" s="351"/>
      <c r="HGV1037" s="351"/>
      <c r="HGW1037" s="351"/>
      <c r="HGX1037" s="351"/>
      <c r="HGY1037" s="351"/>
      <c r="HGZ1037" s="351"/>
      <c r="HHA1037" s="351"/>
      <c r="HHB1037" s="351"/>
      <c r="HHC1037" s="351"/>
      <c r="HHD1037" s="351"/>
      <c r="HHE1037" s="351"/>
      <c r="HHF1037" s="351"/>
      <c r="HHG1037" s="351"/>
      <c r="HHH1037" s="351"/>
      <c r="HHI1037" s="351"/>
      <c r="HHJ1037" s="351"/>
      <c r="HHK1037" s="351"/>
      <c r="HHL1037" s="351"/>
      <c r="HHM1037" s="351"/>
      <c r="HHN1037" s="351"/>
      <c r="HHO1037" s="351"/>
      <c r="HHP1037" s="351"/>
      <c r="HHQ1037" s="351"/>
      <c r="HHR1037" s="351"/>
      <c r="HHS1037" s="351"/>
      <c r="HHT1037" s="351"/>
      <c r="HHU1037" s="351"/>
      <c r="HHV1037" s="351"/>
      <c r="HHW1037" s="351"/>
      <c r="HHX1037" s="351"/>
      <c r="HHY1037" s="351"/>
      <c r="HHZ1037" s="351"/>
      <c r="HIA1037" s="351"/>
      <c r="HIB1037" s="351"/>
      <c r="HIC1037" s="351"/>
      <c r="HID1037" s="351"/>
      <c r="HIE1037" s="351"/>
      <c r="HIF1037" s="351"/>
      <c r="HIG1037" s="351"/>
      <c r="HIH1037" s="351"/>
      <c r="HII1037" s="351"/>
      <c r="HIJ1037" s="351"/>
      <c r="HIK1037" s="351"/>
      <c r="HIL1037" s="351"/>
      <c r="HIM1037" s="351"/>
      <c r="HIN1037" s="351"/>
      <c r="HIO1037" s="351"/>
      <c r="HIP1037" s="351"/>
      <c r="HIQ1037" s="351"/>
      <c r="HIR1037" s="351"/>
      <c r="HIS1037" s="351"/>
      <c r="HIT1037" s="351"/>
      <c r="HIU1037" s="351"/>
      <c r="HIV1037" s="351"/>
      <c r="HIW1037" s="351"/>
      <c r="HIX1037" s="351"/>
      <c r="HIY1037" s="351"/>
      <c r="HIZ1037" s="351"/>
      <c r="HJA1037" s="351"/>
      <c r="HJB1037" s="351"/>
      <c r="HJC1037" s="351"/>
      <c r="HJD1037" s="351"/>
      <c r="HJE1037" s="351"/>
      <c r="HJF1037" s="351"/>
      <c r="HJG1037" s="351"/>
      <c r="HJH1037" s="351"/>
      <c r="HJI1037" s="351"/>
      <c r="HJJ1037" s="351"/>
      <c r="HJK1037" s="351"/>
      <c r="HJL1037" s="351"/>
      <c r="HJM1037" s="351"/>
      <c r="HJN1037" s="351"/>
      <c r="HJO1037" s="351"/>
      <c r="HJP1037" s="351"/>
      <c r="HJQ1037" s="351"/>
      <c r="HJR1037" s="351"/>
      <c r="HJS1037" s="351"/>
      <c r="HJT1037" s="351"/>
      <c r="HJU1037" s="351"/>
      <c r="HJV1037" s="351"/>
      <c r="HJW1037" s="351"/>
      <c r="HJX1037" s="351"/>
      <c r="HJY1037" s="351"/>
      <c r="HJZ1037" s="351"/>
      <c r="HKA1037" s="351"/>
      <c r="HKB1037" s="351"/>
      <c r="HKC1037" s="351"/>
      <c r="HKD1037" s="351"/>
      <c r="HKE1037" s="351"/>
      <c r="HKF1037" s="351"/>
      <c r="HKG1037" s="351"/>
      <c r="HKH1037" s="351"/>
      <c r="HKI1037" s="351"/>
      <c r="HKJ1037" s="351"/>
      <c r="HKK1037" s="351"/>
      <c r="HKL1037" s="351"/>
      <c r="HKM1037" s="351"/>
      <c r="HKN1037" s="351"/>
      <c r="HKO1037" s="351"/>
      <c r="HKP1037" s="351"/>
      <c r="HKQ1037" s="351"/>
      <c r="HKR1037" s="351"/>
      <c r="HKS1037" s="351"/>
      <c r="HKT1037" s="351"/>
      <c r="HKU1037" s="351"/>
      <c r="HKV1037" s="351"/>
      <c r="HKW1037" s="351"/>
      <c r="HKX1037" s="351"/>
      <c r="HKY1037" s="351"/>
      <c r="HKZ1037" s="351"/>
      <c r="HLA1037" s="351"/>
      <c r="HLB1037" s="351"/>
      <c r="HLC1037" s="351"/>
      <c r="HLD1037" s="351"/>
      <c r="HLE1037" s="351"/>
      <c r="HLF1037" s="351"/>
      <c r="HLG1037" s="351"/>
      <c r="HLH1037" s="351"/>
      <c r="HLI1037" s="351"/>
      <c r="HLJ1037" s="351"/>
      <c r="HLK1037" s="351"/>
      <c r="HLL1037" s="351"/>
      <c r="HLM1037" s="351"/>
      <c r="HLN1037" s="351"/>
      <c r="HLO1037" s="351"/>
      <c r="HLP1037" s="351"/>
      <c r="HLQ1037" s="351"/>
      <c r="HLR1037" s="351"/>
      <c r="HLS1037" s="351"/>
      <c r="HLT1037" s="351"/>
      <c r="HLU1037" s="351"/>
      <c r="HLV1037" s="351"/>
      <c r="HLW1037" s="351"/>
      <c r="HLX1037" s="351"/>
      <c r="HLY1037" s="351"/>
      <c r="HLZ1037" s="351"/>
      <c r="HMA1037" s="351"/>
      <c r="HMB1037" s="351"/>
      <c r="HMC1037" s="351"/>
      <c r="HMD1037" s="351"/>
      <c r="HME1037" s="351"/>
      <c r="HMF1037" s="351"/>
      <c r="HMG1037" s="351"/>
      <c r="HMH1037" s="351"/>
      <c r="HMI1037" s="351"/>
      <c r="HMJ1037" s="351"/>
      <c r="HMK1037" s="351"/>
      <c r="HML1037" s="351"/>
      <c r="HMM1037" s="351"/>
      <c r="HMN1037" s="351"/>
      <c r="HMO1037" s="351"/>
      <c r="HMP1037" s="351"/>
      <c r="HMQ1037" s="351"/>
      <c r="HMR1037" s="351"/>
      <c r="HMS1037" s="351"/>
      <c r="HMT1037" s="351"/>
      <c r="HMU1037" s="351"/>
      <c r="HMV1037" s="351"/>
      <c r="HMW1037" s="351"/>
      <c r="HMX1037" s="351"/>
      <c r="HMY1037" s="351"/>
      <c r="HMZ1037" s="351"/>
      <c r="HNA1037" s="351"/>
      <c r="HNB1037" s="351"/>
      <c r="HNC1037" s="351"/>
      <c r="HND1037" s="351"/>
      <c r="HNE1037" s="351"/>
      <c r="HNF1037" s="351"/>
      <c r="HNG1037" s="351"/>
      <c r="HNH1037" s="351"/>
      <c r="HNI1037" s="351"/>
      <c r="HNJ1037" s="351"/>
      <c r="HNK1037" s="351"/>
      <c r="HNL1037" s="351"/>
      <c r="HNM1037" s="351"/>
      <c r="HNN1037" s="351"/>
      <c r="HNO1037" s="351"/>
      <c r="HNP1037" s="351"/>
      <c r="HNQ1037" s="351"/>
      <c r="HNR1037" s="351"/>
      <c r="HNS1037" s="351"/>
      <c r="HNT1037" s="351"/>
      <c r="HNU1037" s="351"/>
      <c r="HNV1037" s="351"/>
      <c r="HNW1037" s="351"/>
      <c r="HNX1037" s="351"/>
      <c r="HNY1037" s="351"/>
      <c r="HNZ1037" s="351"/>
      <c r="HOA1037" s="351"/>
      <c r="HOB1037" s="351"/>
      <c r="HOC1037" s="351"/>
      <c r="HOD1037" s="351"/>
      <c r="HOE1037" s="351"/>
      <c r="HOF1037" s="351"/>
      <c r="HOG1037" s="351"/>
      <c r="HOH1037" s="351"/>
      <c r="HOI1037" s="351"/>
      <c r="HOJ1037" s="351"/>
      <c r="HOK1037" s="351"/>
      <c r="HOL1037" s="351"/>
      <c r="HOM1037" s="351"/>
      <c r="HON1037" s="351"/>
      <c r="HOO1037" s="351"/>
      <c r="HOP1037" s="351"/>
      <c r="HOQ1037" s="351"/>
      <c r="HOR1037" s="351"/>
      <c r="HOS1037" s="351"/>
      <c r="HOT1037" s="351"/>
      <c r="HOU1037" s="351"/>
      <c r="HOV1037" s="351"/>
      <c r="HOW1037" s="351"/>
      <c r="HOX1037" s="351"/>
      <c r="HOY1037" s="351"/>
      <c r="HOZ1037" s="351"/>
      <c r="HPA1037" s="351"/>
      <c r="HPB1037" s="351"/>
      <c r="HPC1037" s="351"/>
      <c r="HPD1037" s="351"/>
      <c r="HPE1037" s="351"/>
      <c r="HPF1037" s="351"/>
      <c r="HPG1037" s="351"/>
      <c r="HPH1037" s="351"/>
      <c r="HPI1037" s="351"/>
      <c r="HPJ1037" s="351"/>
      <c r="HPK1037" s="351"/>
      <c r="HPL1037" s="351"/>
      <c r="HPM1037" s="351"/>
      <c r="HPN1037" s="351"/>
      <c r="HPO1037" s="351"/>
      <c r="HPP1037" s="351"/>
      <c r="HPQ1037" s="351"/>
      <c r="HPR1037" s="351"/>
      <c r="HPS1037" s="351"/>
      <c r="HPT1037" s="351"/>
      <c r="HPU1037" s="351"/>
      <c r="HPV1037" s="351"/>
      <c r="HPW1037" s="351"/>
      <c r="HPX1037" s="351"/>
      <c r="HPY1037" s="351"/>
      <c r="HPZ1037" s="351"/>
      <c r="HQA1037" s="351"/>
      <c r="HQB1037" s="351"/>
      <c r="HQC1037" s="351"/>
      <c r="HQD1037" s="351"/>
      <c r="HQE1037" s="351"/>
      <c r="HQF1037" s="351"/>
      <c r="HQG1037" s="351"/>
      <c r="HQH1037" s="351"/>
      <c r="HQI1037" s="351"/>
      <c r="HQJ1037" s="351"/>
      <c r="HQK1037" s="351"/>
      <c r="HQL1037" s="351"/>
      <c r="HQM1037" s="351"/>
      <c r="HQN1037" s="351"/>
      <c r="HQO1037" s="351"/>
      <c r="HQP1037" s="351"/>
      <c r="HQQ1037" s="351"/>
      <c r="HQR1037" s="351"/>
      <c r="HQS1037" s="351"/>
      <c r="HQT1037" s="351"/>
      <c r="HQU1037" s="351"/>
      <c r="HQV1037" s="351"/>
      <c r="HQW1037" s="351"/>
      <c r="HQX1037" s="351"/>
      <c r="HQY1037" s="351"/>
      <c r="HQZ1037" s="351"/>
      <c r="HRA1037" s="351"/>
      <c r="HRB1037" s="351"/>
      <c r="HRC1037" s="351"/>
      <c r="HRD1037" s="351"/>
      <c r="HRE1037" s="351"/>
      <c r="HRF1037" s="351"/>
      <c r="HRG1037" s="351"/>
      <c r="HRH1037" s="351"/>
      <c r="HRI1037" s="351"/>
      <c r="HRJ1037" s="351"/>
      <c r="HRK1037" s="351"/>
      <c r="HRL1037" s="351"/>
      <c r="HRM1037" s="351"/>
      <c r="HRN1037" s="351"/>
      <c r="HRO1037" s="351"/>
      <c r="HRP1037" s="351"/>
      <c r="HRQ1037" s="351"/>
      <c r="HRR1037" s="351"/>
      <c r="HRS1037" s="351"/>
      <c r="HRT1037" s="351"/>
      <c r="HRU1037" s="351"/>
      <c r="HRV1037" s="351"/>
      <c r="HRW1037" s="351"/>
      <c r="HRX1037" s="351"/>
      <c r="HRY1037" s="351"/>
      <c r="HRZ1037" s="351"/>
      <c r="HSA1037" s="351"/>
      <c r="HSB1037" s="351"/>
      <c r="HSC1037" s="351"/>
      <c r="HSD1037" s="351"/>
      <c r="HSE1037" s="351"/>
      <c r="HSF1037" s="351"/>
      <c r="HSG1037" s="351"/>
      <c r="HSH1037" s="351"/>
      <c r="HSI1037" s="351"/>
      <c r="HSJ1037" s="351"/>
      <c r="HSK1037" s="351"/>
      <c r="HSL1037" s="351"/>
      <c r="HSM1037" s="351"/>
      <c r="HSN1037" s="351"/>
      <c r="HSO1037" s="351"/>
      <c r="HSP1037" s="351"/>
      <c r="HSQ1037" s="351"/>
      <c r="HSR1037" s="351"/>
      <c r="HSS1037" s="351"/>
      <c r="HST1037" s="351"/>
      <c r="HSU1037" s="351"/>
      <c r="HSV1037" s="351"/>
      <c r="HSW1037" s="351"/>
      <c r="HSX1037" s="351"/>
      <c r="HSY1037" s="351"/>
      <c r="HSZ1037" s="351"/>
      <c r="HTA1037" s="351"/>
      <c r="HTB1037" s="351"/>
      <c r="HTC1037" s="351"/>
      <c r="HTD1037" s="351"/>
      <c r="HTE1037" s="351"/>
      <c r="HTF1037" s="351"/>
      <c r="HTG1037" s="351"/>
      <c r="HTH1037" s="351"/>
      <c r="HTI1037" s="351"/>
      <c r="HTJ1037" s="351"/>
      <c r="HTK1037" s="351"/>
      <c r="HTL1037" s="351"/>
      <c r="HTM1037" s="351"/>
      <c r="HTN1037" s="351"/>
      <c r="HTO1037" s="351"/>
      <c r="HTP1037" s="351"/>
      <c r="HTQ1037" s="351"/>
      <c r="HTR1037" s="351"/>
      <c r="HTS1037" s="351"/>
      <c r="HTT1037" s="351"/>
      <c r="HTU1037" s="351"/>
      <c r="HTV1037" s="351"/>
      <c r="HTW1037" s="351"/>
      <c r="HTX1037" s="351"/>
      <c r="HTY1037" s="351"/>
      <c r="HTZ1037" s="351"/>
      <c r="HUA1037" s="351"/>
      <c r="HUB1037" s="351"/>
      <c r="HUC1037" s="351"/>
      <c r="HUD1037" s="351"/>
      <c r="HUE1037" s="351"/>
      <c r="HUF1037" s="351"/>
      <c r="HUG1037" s="351"/>
      <c r="HUH1037" s="351"/>
      <c r="HUI1037" s="351"/>
      <c r="HUJ1037" s="351"/>
      <c r="HUK1037" s="351"/>
      <c r="HUL1037" s="351"/>
      <c r="HUM1037" s="351"/>
      <c r="HUN1037" s="351"/>
      <c r="HUO1037" s="351"/>
      <c r="HUP1037" s="351"/>
      <c r="HUQ1037" s="351"/>
      <c r="HUR1037" s="351"/>
      <c r="HUS1037" s="351"/>
      <c r="HUT1037" s="351"/>
      <c r="HUU1037" s="351"/>
      <c r="HUV1037" s="351"/>
      <c r="HUW1037" s="351"/>
      <c r="HUX1037" s="351"/>
      <c r="HUY1037" s="351"/>
      <c r="HUZ1037" s="351"/>
      <c r="HVA1037" s="351"/>
      <c r="HVB1037" s="351"/>
      <c r="HVC1037" s="351"/>
      <c r="HVD1037" s="351"/>
      <c r="HVE1037" s="351"/>
      <c r="HVF1037" s="351"/>
      <c r="HVG1037" s="351"/>
      <c r="HVH1037" s="351"/>
      <c r="HVI1037" s="351"/>
      <c r="HVJ1037" s="351"/>
      <c r="HVK1037" s="351"/>
      <c r="HVL1037" s="351"/>
      <c r="HVM1037" s="351"/>
      <c r="HVN1037" s="351"/>
      <c r="HVO1037" s="351"/>
      <c r="HVP1037" s="351"/>
      <c r="HVQ1037" s="351"/>
      <c r="HVR1037" s="351"/>
      <c r="HVS1037" s="351"/>
      <c r="HVT1037" s="351"/>
      <c r="HVU1037" s="351"/>
      <c r="HVV1037" s="351"/>
      <c r="HVW1037" s="351"/>
      <c r="HVX1037" s="351"/>
      <c r="HVY1037" s="351"/>
      <c r="HVZ1037" s="351"/>
      <c r="HWA1037" s="351"/>
      <c r="HWB1037" s="351"/>
      <c r="HWC1037" s="351"/>
      <c r="HWD1037" s="351"/>
      <c r="HWE1037" s="351"/>
      <c r="HWF1037" s="351"/>
      <c r="HWG1037" s="351"/>
      <c r="HWH1037" s="351"/>
      <c r="HWI1037" s="351"/>
      <c r="HWJ1037" s="351"/>
      <c r="HWK1037" s="351"/>
      <c r="HWL1037" s="351"/>
      <c r="HWM1037" s="351"/>
      <c r="HWN1037" s="351"/>
      <c r="HWO1037" s="351"/>
      <c r="HWP1037" s="351"/>
      <c r="HWQ1037" s="351"/>
      <c r="HWR1037" s="351"/>
      <c r="HWS1037" s="351"/>
      <c r="HWT1037" s="351"/>
      <c r="HWU1037" s="351"/>
      <c r="HWV1037" s="351"/>
      <c r="HWW1037" s="351"/>
      <c r="HWX1037" s="351"/>
      <c r="HWY1037" s="351"/>
      <c r="HWZ1037" s="351"/>
      <c r="HXA1037" s="351"/>
      <c r="HXB1037" s="351"/>
      <c r="HXC1037" s="351"/>
      <c r="HXD1037" s="351"/>
      <c r="HXE1037" s="351"/>
      <c r="HXF1037" s="351"/>
      <c r="HXG1037" s="351"/>
      <c r="HXH1037" s="351"/>
      <c r="HXI1037" s="351"/>
      <c r="HXJ1037" s="351"/>
      <c r="HXK1037" s="351"/>
      <c r="HXL1037" s="351"/>
      <c r="HXM1037" s="351"/>
      <c r="HXN1037" s="351"/>
      <c r="HXO1037" s="351"/>
      <c r="HXP1037" s="351"/>
      <c r="HXQ1037" s="351"/>
      <c r="HXR1037" s="351"/>
      <c r="HXS1037" s="351"/>
      <c r="HXT1037" s="351"/>
      <c r="HXU1037" s="351"/>
      <c r="HXV1037" s="351"/>
      <c r="HXW1037" s="351"/>
      <c r="HXX1037" s="351"/>
      <c r="HXY1037" s="351"/>
      <c r="HXZ1037" s="351"/>
      <c r="HYA1037" s="351"/>
      <c r="HYB1037" s="351"/>
      <c r="HYC1037" s="351"/>
      <c r="HYD1037" s="351"/>
      <c r="HYE1037" s="351"/>
      <c r="HYF1037" s="351"/>
      <c r="HYG1037" s="351"/>
      <c r="HYH1037" s="351"/>
      <c r="HYI1037" s="351"/>
      <c r="HYJ1037" s="351"/>
      <c r="HYK1037" s="351"/>
      <c r="HYL1037" s="351"/>
      <c r="HYM1037" s="351"/>
      <c r="HYN1037" s="351"/>
      <c r="HYO1037" s="351"/>
      <c r="HYP1037" s="351"/>
      <c r="HYQ1037" s="351"/>
      <c r="HYR1037" s="351"/>
      <c r="HYS1037" s="351"/>
      <c r="HYT1037" s="351"/>
      <c r="HYU1037" s="351"/>
      <c r="HYV1037" s="351"/>
      <c r="HYW1037" s="351"/>
      <c r="HYX1037" s="351"/>
      <c r="HYY1037" s="351"/>
      <c r="HYZ1037" s="351"/>
      <c r="HZA1037" s="351"/>
      <c r="HZB1037" s="351"/>
      <c r="HZC1037" s="351"/>
      <c r="HZD1037" s="351"/>
      <c r="HZE1037" s="351"/>
      <c r="HZF1037" s="351"/>
      <c r="HZG1037" s="351"/>
      <c r="HZH1037" s="351"/>
      <c r="HZI1037" s="351"/>
      <c r="HZJ1037" s="351"/>
      <c r="HZK1037" s="351"/>
      <c r="HZL1037" s="351"/>
      <c r="HZM1037" s="351"/>
      <c r="HZN1037" s="351"/>
      <c r="HZO1037" s="351"/>
      <c r="HZP1037" s="351"/>
      <c r="HZQ1037" s="351"/>
      <c r="HZR1037" s="351"/>
      <c r="HZS1037" s="351"/>
      <c r="HZT1037" s="351"/>
      <c r="HZU1037" s="351"/>
      <c r="HZV1037" s="351"/>
      <c r="HZW1037" s="351"/>
      <c r="HZX1037" s="351"/>
      <c r="HZY1037" s="351"/>
      <c r="HZZ1037" s="351"/>
      <c r="IAA1037" s="351"/>
      <c r="IAB1037" s="351"/>
      <c r="IAC1037" s="351"/>
      <c r="IAD1037" s="351"/>
      <c r="IAE1037" s="351"/>
      <c r="IAF1037" s="351"/>
      <c r="IAG1037" s="351"/>
      <c r="IAH1037" s="351"/>
      <c r="IAI1037" s="351"/>
      <c r="IAJ1037" s="351"/>
      <c r="IAK1037" s="351"/>
      <c r="IAL1037" s="351"/>
      <c r="IAM1037" s="351"/>
      <c r="IAN1037" s="351"/>
      <c r="IAO1037" s="351"/>
      <c r="IAP1037" s="351"/>
      <c r="IAQ1037" s="351"/>
      <c r="IAR1037" s="351"/>
      <c r="IAS1037" s="351"/>
      <c r="IAT1037" s="351"/>
      <c r="IAU1037" s="351"/>
      <c r="IAV1037" s="351"/>
      <c r="IAW1037" s="351"/>
      <c r="IAX1037" s="351"/>
      <c r="IAY1037" s="351"/>
      <c r="IAZ1037" s="351"/>
      <c r="IBA1037" s="351"/>
      <c r="IBB1037" s="351"/>
      <c r="IBC1037" s="351"/>
      <c r="IBD1037" s="351"/>
      <c r="IBE1037" s="351"/>
      <c r="IBF1037" s="351"/>
      <c r="IBG1037" s="351"/>
      <c r="IBH1037" s="351"/>
      <c r="IBI1037" s="351"/>
      <c r="IBJ1037" s="351"/>
      <c r="IBK1037" s="351"/>
      <c r="IBL1037" s="351"/>
      <c r="IBM1037" s="351"/>
      <c r="IBN1037" s="351"/>
      <c r="IBO1037" s="351"/>
      <c r="IBP1037" s="351"/>
      <c r="IBQ1037" s="351"/>
      <c r="IBR1037" s="351"/>
      <c r="IBS1037" s="351"/>
      <c r="IBT1037" s="351"/>
      <c r="IBU1037" s="351"/>
      <c r="IBV1037" s="351"/>
      <c r="IBW1037" s="351"/>
      <c r="IBX1037" s="351"/>
      <c r="IBY1037" s="351"/>
      <c r="IBZ1037" s="351"/>
      <c r="ICA1037" s="351"/>
      <c r="ICB1037" s="351"/>
      <c r="ICC1037" s="351"/>
      <c r="ICD1037" s="351"/>
      <c r="ICE1037" s="351"/>
      <c r="ICF1037" s="351"/>
      <c r="ICG1037" s="351"/>
      <c r="ICH1037" s="351"/>
      <c r="ICI1037" s="351"/>
      <c r="ICJ1037" s="351"/>
      <c r="ICK1037" s="351"/>
      <c r="ICL1037" s="351"/>
      <c r="ICM1037" s="351"/>
      <c r="ICN1037" s="351"/>
      <c r="ICO1037" s="351"/>
      <c r="ICP1037" s="351"/>
      <c r="ICQ1037" s="351"/>
      <c r="ICR1037" s="351"/>
      <c r="ICS1037" s="351"/>
      <c r="ICT1037" s="351"/>
      <c r="ICU1037" s="351"/>
      <c r="ICV1037" s="351"/>
      <c r="ICW1037" s="351"/>
      <c r="ICX1037" s="351"/>
      <c r="ICY1037" s="351"/>
      <c r="ICZ1037" s="351"/>
      <c r="IDA1037" s="351"/>
      <c r="IDB1037" s="351"/>
      <c r="IDC1037" s="351"/>
      <c r="IDD1037" s="351"/>
      <c r="IDE1037" s="351"/>
      <c r="IDF1037" s="351"/>
      <c r="IDG1037" s="351"/>
      <c r="IDH1037" s="351"/>
      <c r="IDI1037" s="351"/>
      <c r="IDJ1037" s="351"/>
      <c r="IDK1037" s="351"/>
      <c r="IDL1037" s="351"/>
      <c r="IDM1037" s="351"/>
      <c r="IDN1037" s="351"/>
      <c r="IDO1037" s="351"/>
      <c r="IDP1037" s="351"/>
      <c r="IDQ1037" s="351"/>
      <c r="IDR1037" s="351"/>
      <c r="IDS1037" s="351"/>
      <c r="IDT1037" s="351"/>
      <c r="IDU1037" s="351"/>
      <c r="IDV1037" s="351"/>
      <c r="IDW1037" s="351"/>
      <c r="IDX1037" s="351"/>
      <c r="IDY1037" s="351"/>
      <c r="IDZ1037" s="351"/>
      <c r="IEA1037" s="351"/>
      <c r="IEB1037" s="351"/>
      <c r="IEC1037" s="351"/>
      <c r="IED1037" s="351"/>
      <c r="IEE1037" s="351"/>
      <c r="IEF1037" s="351"/>
      <c r="IEG1037" s="351"/>
      <c r="IEH1037" s="351"/>
      <c r="IEI1037" s="351"/>
      <c r="IEJ1037" s="351"/>
      <c r="IEK1037" s="351"/>
      <c r="IEL1037" s="351"/>
      <c r="IEM1037" s="351"/>
      <c r="IEN1037" s="351"/>
      <c r="IEO1037" s="351"/>
      <c r="IEP1037" s="351"/>
      <c r="IEQ1037" s="351"/>
      <c r="IER1037" s="351"/>
      <c r="IES1037" s="351"/>
      <c r="IET1037" s="351"/>
      <c r="IEU1037" s="351"/>
      <c r="IEV1037" s="351"/>
      <c r="IEW1037" s="351"/>
      <c r="IEX1037" s="351"/>
      <c r="IEY1037" s="351"/>
      <c r="IEZ1037" s="351"/>
      <c r="IFA1037" s="351"/>
      <c r="IFB1037" s="351"/>
      <c r="IFC1037" s="351"/>
      <c r="IFD1037" s="351"/>
      <c r="IFE1037" s="351"/>
      <c r="IFF1037" s="351"/>
      <c r="IFG1037" s="351"/>
      <c r="IFH1037" s="351"/>
      <c r="IFI1037" s="351"/>
      <c r="IFJ1037" s="351"/>
      <c r="IFK1037" s="351"/>
      <c r="IFL1037" s="351"/>
      <c r="IFM1037" s="351"/>
      <c r="IFN1037" s="351"/>
      <c r="IFO1037" s="351"/>
      <c r="IFP1037" s="351"/>
      <c r="IFQ1037" s="351"/>
      <c r="IFR1037" s="351"/>
      <c r="IFS1037" s="351"/>
      <c r="IFT1037" s="351"/>
      <c r="IFU1037" s="351"/>
      <c r="IFV1037" s="351"/>
      <c r="IFW1037" s="351"/>
      <c r="IFX1037" s="351"/>
      <c r="IFY1037" s="351"/>
      <c r="IFZ1037" s="351"/>
      <c r="IGA1037" s="351"/>
      <c r="IGB1037" s="351"/>
      <c r="IGC1037" s="351"/>
      <c r="IGD1037" s="351"/>
      <c r="IGE1037" s="351"/>
      <c r="IGF1037" s="351"/>
      <c r="IGG1037" s="351"/>
      <c r="IGH1037" s="351"/>
      <c r="IGI1037" s="351"/>
      <c r="IGJ1037" s="351"/>
      <c r="IGK1037" s="351"/>
      <c r="IGL1037" s="351"/>
      <c r="IGM1037" s="351"/>
      <c r="IGN1037" s="351"/>
      <c r="IGO1037" s="351"/>
      <c r="IGP1037" s="351"/>
      <c r="IGQ1037" s="351"/>
      <c r="IGR1037" s="351"/>
      <c r="IGS1037" s="351"/>
      <c r="IGT1037" s="351"/>
      <c r="IGU1037" s="351"/>
      <c r="IGV1037" s="351"/>
      <c r="IGW1037" s="351"/>
      <c r="IGX1037" s="351"/>
      <c r="IGY1037" s="351"/>
      <c r="IGZ1037" s="351"/>
      <c r="IHA1037" s="351"/>
      <c r="IHB1037" s="351"/>
      <c r="IHC1037" s="351"/>
      <c r="IHD1037" s="351"/>
      <c r="IHE1037" s="351"/>
      <c r="IHF1037" s="351"/>
      <c r="IHG1037" s="351"/>
      <c r="IHH1037" s="351"/>
      <c r="IHI1037" s="351"/>
      <c r="IHJ1037" s="351"/>
      <c r="IHK1037" s="351"/>
      <c r="IHL1037" s="351"/>
      <c r="IHM1037" s="351"/>
      <c r="IHN1037" s="351"/>
      <c r="IHO1037" s="351"/>
      <c r="IHP1037" s="351"/>
      <c r="IHQ1037" s="351"/>
      <c r="IHR1037" s="351"/>
      <c r="IHS1037" s="351"/>
      <c r="IHT1037" s="351"/>
      <c r="IHU1037" s="351"/>
      <c r="IHV1037" s="351"/>
      <c r="IHW1037" s="351"/>
      <c r="IHX1037" s="351"/>
      <c r="IHY1037" s="351"/>
      <c r="IHZ1037" s="351"/>
      <c r="IIA1037" s="351"/>
      <c r="IIB1037" s="351"/>
      <c r="IIC1037" s="351"/>
      <c r="IID1037" s="351"/>
      <c r="IIE1037" s="351"/>
      <c r="IIF1037" s="351"/>
      <c r="IIG1037" s="351"/>
      <c r="IIH1037" s="351"/>
      <c r="III1037" s="351"/>
      <c r="IIJ1037" s="351"/>
      <c r="IIK1037" s="351"/>
      <c r="IIL1037" s="351"/>
      <c r="IIM1037" s="351"/>
      <c r="IIN1037" s="351"/>
      <c r="IIO1037" s="351"/>
      <c r="IIP1037" s="351"/>
      <c r="IIQ1037" s="351"/>
      <c r="IIR1037" s="351"/>
      <c r="IIS1037" s="351"/>
      <c r="IIT1037" s="351"/>
      <c r="IIU1037" s="351"/>
      <c r="IIV1037" s="351"/>
      <c r="IIW1037" s="351"/>
      <c r="IIX1037" s="351"/>
      <c r="IIY1037" s="351"/>
      <c r="IIZ1037" s="351"/>
      <c r="IJA1037" s="351"/>
      <c r="IJB1037" s="351"/>
      <c r="IJC1037" s="351"/>
      <c r="IJD1037" s="351"/>
      <c r="IJE1037" s="351"/>
      <c r="IJF1037" s="351"/>
      <c r="IJG1037" s="351"/>
      <c r="IJH1037" s="351"/>
      <c r="IJI1037" s="351"/>
      <c r="IJJ1037" s="351"/>
      <c r="IJK1037" s="351"/>
      <c r="IJL1037" s="351"/>
      <c r="IJM1037" s="351"/>
      <c r="IJN1037" s="351"/>
      <c r="IJO1037" s="351"/>
      <c r="IJP1037" s="351"/>
      <c r="IJQ1037" s="351"/>
      <c r="IJR1037" s="351"/>
      <c r="IJS1037" s="351"/>
      <c r="IJT1037" s="351"/>
      <c r="IJU1037" s="351"/>
      <c r="IJV1037" s="351"/>
      <c r="IJW1037" s="351"/>
      <c r="IJX1037" s="351"/>
      <c r="IJY1037" s="351"/>
      <c r="IJZ1037" s="351"/>
      <c r="IKA1037" s="351"/>
      <c r="IKB1037" s="351"/>
      <c r="IKC1037" s="351"/>
      <c r="IKD1037" s="351"/>
      <c r="IKE1037" s="351"/>
      <c r="IKF1037" s="351"/>
      <c r="IKG1037" s="351"/>
      <c r="IKH1037" s="351"/>
      <c r="IKI1037" s="351"/>
      <c r="IKJ1037" s="351"/>
      <c r="IKK1037" s="351"/>
      <c r="IKL1037" s="351"/>
      <c r="IKM1037" s="351"/>
      <c r="IKN1037" s="351"/>
      <c r="IKO1037" s="351"/>
      <c r="IKP1037" s="351"/>
      <c r="IKQ1037" s="351"/>
      <c r="IKR1037" s="351"/>
      <c r="IKS1037" s="351"/>
      <c r="IKT1037" s="351"/>
      <c r="IKU1037" s="351"/>
      <c r="IKV1037" s="351"/>
      <c r="IKW1037" s="351"/>
      <c r="IKX1037" s="351"/>
      <c r="IKY1037" s="351"/>
      <c r="IKZ1037" s="351"/>
      <c r="ILA1037" s="351"/>
      <c r="ILB1037" s="351"/>
      <c r="ILC1037" s="351"/>
      <c r="ILD1037" s="351"/>
      <c r="ILE1037" s="351"/>
      <c r="ILF1037" s="351"/>
      <c r="ILG1037" s="351"/>
      <c r="ILH1037" s="351"/>
      <c r="ILI1037" s="351"/>
      <c r="ILJ1037" s="351"/>
      <c r="ILK1037" s="351"/>
      <c r="ILL1037" s="351"/>
      <c r="ILM1037" s="351"/>
      <c r="ILN1037" s="351"/>
      <c r="ILO1037" s="351"/>
      <c r="ILP1037" s="351"/>
      <c r="ILQ1037" s="351"/>
      <c r="ILR1037" s="351"/>
      <c r="ILS1037" s="351"/>
      <c r="ILT1037" s="351"/>
      <c r="ILU1037" s="351"/>
      <c r="ILV1037" s="351"/>
      <c r="ILW1037" s="351"/>
      <c r="ILX1037" s="351"/>
      <c r="ILY1037" s="351"/>
      <c r="ILZ1037" s="351"/>
      <c r="IMA1037" s="351"/>
      <c r="IMB1037" s="351"/>
      <c r="IMC1037" s="351"/>
      <c r="IMD1037" s="351"/>
      <c r="IME1037" s="351"/>
      <c r="IMF1037" s="351"/>
      <c r="IMG1037" s="351"/>
      <c r="IMH1037" s="351"/>
      <c r="IMI1037" s="351"/>
      <c r="IMJ1037" s="351"/>
      <c r="IMK1037" s="351"/>
      <c r="IML1037" s="351"/>
      <c r="IMM1037" s="351"/>
      <c r="IMN1037" s="351"/>
      <c r="IMO1037" s="351"/>
      <c r="IMP1037" s="351"/>
      <c r="IMQ1037" s="351"/>
      <c r="IMR1037" s="351"/>
      <c r="IMS1037" s="351"/>
      <c r="IMT1037" s="351"/>
      <c r="IMU1037" s="351"/>
      <c r="IMV1037" s="351"/>
      <c r="IMW1037" s="351"/>
      <c r="IMX1037" s="351"/>
      <c r="IMY1037" s="351"/>
      <c r="IMZ1037" s="351"/>
      <c r="INA1037" s="351"/>
      <c r="INB1037" s="351"/>
      <c r="INC1037" s="351"/>
      <c r="IND1037" s="351"/>
      <c r="INE1037" s="351"/>
      <c r="INF1037" s="351"/>
      <c r="ING1037" s="351"/>
      <c r="INH1037" s="351"/>
      <c r="INI1037" s="351"/>
      <c r="INJ1037" s="351"/>
      <c r="INK1037" s="351"/>
      <c r="INL1037" s="351"/>
      <c r="INM1037" s="351"/>
      <c r="INN1037" s="351"/>
      <c r="INO1037" s="351"/>
      <c r="INP1037" s="351"/>
      <c r="INQ1037" s="351"/>
      <c r="INR1037" s="351"/>
      <c r="INS1037" s="351"/>
      <c r="INT1037" s="351"/>
      <c r="INU1037" s="351"/>
      <c r="INV1037" s="351"/>
      <c r="INW1037" s="351"/>
      <c r="INX1037" s="351"/>
      <c r="INY1037" s="351"/>
      <c r="INZ1037" s="351"/>
      <c r="IOA1037" s="351"/>
      <c r="IOB1037" s="351"/>
      <c r="IOC1037" s="351"/>
      <c r="IOD1037" s="351"/>
      <c r="IOE1037" s="351"/>
      <c r="IOF1037" s="351"/>
      <c r="IOG1037" s="351"/>
      <c r="IOH1037" s="351"/>
      <c r="IOI1037" s="351"/>
      <c r="IOJ1037" s="351"/>
      <c r="IOK1037" s="351"/>
      <c r="IOL1037" s="351"/>
      <c r="IOM1037" s="351"/>
      <c r="ION1037" s="351"/>
      <c r="IOO1037" s="351"/>
      <c r="IOP1037" s="351"/>
      <c r="IOQ1037" s="351"/>
      <c r="IOR1037" s="351"/>
      <c r="IOS1037" s="351"/>
      <c r="IOT1037" s="351"/>
      <c r="IOU1037" s="351"/>
      <c r="IOV1037" s="351"/>
      <c r="IOW1037" s="351"/>
      <c r="IOX1037" s="351"/>
      <c r="IOY1037" s="351"/>
      <c r="IOZ1037" s="351"/>
      <c r="IPA1037" s="351"/>
      <c r="IPB1037" s="351"/>
      <c r="IPC1037" s="351"/>
      <c r="IPD1037" s="351"/>
      <c r="IPE1037" s="351"/>
      <c r="IPF1037" s="351"/>
      <c r="IPG1037" s="351"/>
      <c r="IPH1037" s="351"/>
      <c r="IPI1037" s="351"/>
      <c r="IPJ1037" s="351"/>
      <c r="IPK1037" s="351"/>
      <c r="IPL1037" s="351"/>
      <c r="IPM1037" s="351"/>
      <c r="IPN1037" s="351"/>
      <c r="IPO1037" s="351"/>
      <c r="IPP1037" s="351"/>
      <c r="IPQ1037" s="351"/>
      <c r="IPR1037" s="351"/>
      <c r="IPS1037" s="351"/>
      <c r="IPT1037" s="351"/>
      <c r="IPU1037" s="351"/>
      <c r="IPV1037" s="351"/>
      <c r="IPW1037" s="351"/>
      <c r="IPX1037" s="351"/>
      <c r="IPY1037" s="351"/>
      <c r="IPZ1037" s="351"/>
      <c r="IQA1037" s="351"/>
      <c r="IQB1037" s="351"/>
      <c r="IQC1037" s="351"/>
      <c r="IQD1037" s="351"/>
      <c r="IQE1037" s="351"/>
      <c r="IQF1037" s="351"/>
      <c r="IQG1037" s="351"/>
      <c r="IQH1037" s="351"/>
      <c r="IQI1037" s="351"/>
      <c r="IQJ1037" s="351"/>
      <c r="IQK1037" s="351"/>
      <c r="IQL1037" s="351"/>
      <c r="IQM1037" s="351"/>
      <c r="IQN1037" s="351"/>
      <c r="IQO1037" s="351"/>
      <c r="IQP1037" s="351"/>
      <c r="IQQ1037" s="351"/>
      <c r="IQR1037" s="351"/>
      <c r="IQS1037" s="351"/>
      <c r="IQT1037" s="351"/>
      <c r="IQU1037" s="351"/>
      <c r="IQV1037" s="351"/>
      <c r="IQW1037" s="351"/>
      <c r="IQX1037" s="351"/>
      <c r="IQY1037" s="351"/>
      <c r="IQZ1037" s="351"/>
      <c r="IRA1037" s="351"/>
      <c r="IRB1037" s="351"/>
      <c r="IRC1037" s="351"/>
      <c r="IRD1037" s="351"/>
      <c r="IRE1037" s="351"/>
      <c r="IRF1037" s="351"/>
      <c r="IRG1037" s="351"/>
      <c r="IRH1037" s="351"/>
      <c r="IRI1037" s="351"/>
      <c r="IRJ1037" s="351"/>
      <c r="IRK1037" s="351"/>
      <c r="IRL1037" s="351"/>
      <c r="IRM1037" s="351"/>
      <c r="IRN1037" s="351"/>
      <c r="IRO1037" s="351"/>
      <c r="IRP1037" s="351"/>
      <c r="IRQ1037" s="351"/>
      <c r="IRR1037" s="351"/>
      <c r="IRS1037" s="351"/>
      <c r="IRT1037" s="351"/>
      <c r="IRU1037" s="351"/>
      <c r="IRV1037" s="351"/>
      <c r="IRW1037" s="351"/>
      <c r="IRX1037" s="351"/>
      <c r="IRY1037" s="351"/>
      <c r="IRZ1037" s="351"/>
      <c r="ISA1037" s="351"/>
      <c r="ISB1037" s="351"/>
      <c r="ISC1037" s="351"/>
      <c r="ISD1037" s="351"/>
      <c r="ISE1037" s="351"/>
      <c r="ISF1037" s="351"/>
      <c r="ISG1037" s="351"/>
      <c r="ISH1037" s="351"/>
      <c r="ISI1037" s="351"/>
      <c r="ISJ1037" s="351"/>
      <c r="ISK1037" s="351"/>
      <c r="ISL1037" s="351"/>
      <c r="ISM1037" s="351"/>
      <c r="ISN1037" s="351"/>
      <c r="ISO1037" s="351"/>
      <c r="ISP1037" s="351"/>
      <c r="ISQ1037" s="351"/>
      <c r="ISR1037" s="351"/>
      <c r="ISS1037" s="351"/>
      <c r="IST1037" s="351"/>
      <c r="ISU1037" s="351"/>
      <c r="ISV1037" s="351"/>
      <c r="ISW1037" s="351"/>
      <c r="ISX1037" s="351"/>
      <c r="ISY1037" s="351"/>
      <c r="ISZ1037" s="351"/>
      <c r="ITA1037" s="351"/>
      <c r="ITB1037" s="351"/>
      <c r="ITC1037" s="351"/>
      <c r="ITD1037" s="351"/>
      <c r="ITE1037" s="351"/>
      <c r="ITF1037" s="351"/>
      <c r="ITG1037" s="351"/>
      <c r="ITH1037" s="351"/>
      <c r="ITI1037" s="351"/>
      <c r="ITJ1037" s="351"/>
      <c r="ITK1037" s="351"/>
      <c r="ITL1037" s="351"/>
      <c r="ITM1037" s="351"/>
      <c r="ITN1037" s="351"/>
      <c r="ITO1037" s="351"/>
      <c r="ITP1037" s="351"/>
      <c r="ITQ1037" s="351"/>
      <c r="ITR1037" s="351"/>
      <c r="ITS1037" s="351"/>
      <c r="ITT1037" s="351"/>
      <c r="ITU1037" s="351"/>
      <c r="ITV1037" s="351"/>
      <c r="ITW1037" s="351"/>
      <c r="ITX1037" s="351"/>
      <c r="ITY1037" s="351"/>
      <c r="ITZ1037" s="351"/>
      <c r="IUA1037" s="351"/>
      <c r="IUB1037" s="351"/>
      <c r="IUC1037" s="351"/>
      <c r="IUD1037" s="351"/>
      <c r="IUE1037" s="351"/>
      <c r="IUF1037" s="351"/>
      <c r="IUG1037" s="351"/>
      <c r="IUH1037" s="351"/>
      <c r="IUI1037" s="351"/>
      <c r="IUJ1037" s="351"/>
      <c r="IUK1037" s="351"/>
      <c r="IUL1037" s="351"/>
      <c r="IUM1037" s="351"/>
      <c r="IUN1037" s="351"/>
      <c r="IUO1037" s="351"/>
      <c r="IUP1037" s="351"/>
      <c r="IUQ1037" s="351"/>
      <c r="IUR1037" s="351"/>
      <c r="IUS1037" s="351"/>
      <c r="IUT1037" s="351"/>
      <c r="IUU1037" s="351"/>
      <c r="IUV1037" s="351"/>
      <c r="IUW1037" s="351"/>
      <c r="IUX1037" s="351"/>
      <c r="IUY1037" s="351"/>
      <c r="IUZ1037" s="351"/>
      <c r="IVA1037" s="351"/>
      <c r="IVB1037" s="351"/>
      <c r="IVC1037" s="351"/>
      <c r="IVD1037" s="351"/>
      <c r="IVE1037" s="351"/>
      <c r="IVF1037" s="351"/>
      <c r="IVG1037" s="351"/>
      <c r="IVH1037" s="351"/>
      <c r="IVI1037" s="351"/>
      <c r="IVJ1037" s="351"/>
      <c r="IVK1037" s="351"/>
      <c r="IVL1037" s="351"/>
      <c r="IVM1037" s="351"/>
      <c r="IVN1037" s="351"/>
      <c r="IVO1037" s="351"/>
      <c r="IVP1037" s="351"/>
      <c r="IVQ1037" s="351"/>
      <c r="IVR1037" s="351"/>
      <c r="IVS1037" s="351"/>
      <c r="IVT1037" s="351"/>
      <c r="IVU1037" s="351"/>
      <c r="IVV1037" s="351"/>
      <c r="IVW1037" s="351"/>
      <c r="IVX1037" s="351"/>
      <c r="IVY1037" s="351"/>
      <c r="IVZ1037" s="351"/>
      <c r="IWA1037" s="351"/>
      <c r="IWB1037" s="351"/>
      <c r="IWC1037" s="351"/>
      <c r="IWD1037" s="351"/>
      <c r="IWE1037" s="351"/>
      <c r="IWF1037" s="351"/>
      <c r="IWG1037" s="351"/>
      <c r="IWH1037" s="351"/>
      <c r="IWI1037" s="351"/>
      <c r="IWJ1037" s="351"/>
      <c r="IWK1037" s="351"/>
      <c r="IWL1037" s="351"/>
      <c r="IWM1037" s="351"/>
      <c r="IWN1037" s="351"/>
      <c r="IWO1037" s="351"/>
      <c r="IWP1037" s="351"/>
      <c r="IWQ1037" s="351"/>
      <c r="IWR1037" s="351"/>
      <c r="IWS1037" s="351"/>
      <c r="IWT1037" s="351"/>
      <c r="IWU1037" s="351"/>
      <c r="IWV1037" s="351"/>
      <c r="IWW1037" s="351"/>
      <c r="IWX1037" s="351"/>
      <c r="IWY1037" s="351"/>
      <c r="IWZ1037" s="351"/>
      <c r="IXA1037" s="351"/>
      <c r="IXB1037" s="351"/>
      <c r="IXC1037" s="351"/>
      <c r="IXD1037" s="351"/>
      <c r="IXE1037" s="351"/>
      <c r="IXF1037" s="351"/>
      <c r="IXG1037" s="351"/>
      <c r="IXH1037" s="351"/>
      <c r="IXI1037" s="351"/>
      <c r="IXJ1037" s="351"/>
      <c r="IXK1037" s="351"/>
      <c r="IXL1037" s="351"/>
      <c r="IXM1037" s="351"/>
      <c r="IXN1037" s="351"/>
      <c r="IXO1037" s="351"/>
      <c r="IXP1037" s="351"/>
      <c r="IXQ1037" s="351"/>
      <c r="IXR1037" s="351"/>
      <c r="IXS1037" s="351"/>
      <c r="IXT1037" s="351"/>
      <c r="IXU1037" s="351"/>
      <c r="IXV1037" s="351"/>
      <c r="IXW1037" s="351"/>
      <c r="IXX1037" s="351"/>
      <c r="IXY1037" s="351"/>
      <c r="IXZ1037" s="351"/>
      <c r="IYA1037" s="351"/>
      <c r="IYB1037" s="351"/>
      <c r="IYC1037" s="351"/>
      <c r="IYD1037" s="351"/>
      <c r="IYE1037" s="351"/>
      <c r="IYF1037" s="351"/>
      <c r="IYG1037" s="351"/>
      <c r="IYH1037" s="351"/>
      <c r="IYI1037" s="351"/>
      <c r="IYJ1037" s="351"/>
      <c r="IYK1037" s="351"/>
      <c r="IYL1037" s="351"/>
      <c r="IYM1037" s="351"/>
      <c r="IYN1037" s="351"/>
      <c r="IYO1037" s="351"/>
      <c r="IYP1037" s="351"/>
      <c r="IYQ1037" s="351"/>
      <c r="IYR1037" s="351"/>
      <c r="IYS1037" s="351"/>
      <c r="IYT1037" s="351"/>
      <c r="IYU1037" s="351"/>
      <c r="IYV1037" s="351"/>
      <c r="IYW1037" s="351"/>
      <c r="IYX1037" s="351"/>
      <c r="IYY1037" s="351"/>
      <c r="IYZ1037" s="351"/>
      <c r="IZA1037" s="351"/>
      <c r="IZB1037" s="351"/>
      <c r="IZC1037" s="351"/>
      <c r="IZD1037" s="351"/>
      <c r="IZE1037" s="351"/>
      <c r="IZF1037" s="351"/>
      <c r="IZG1037" s="351"/>
      <c r="IZH1037" s="351"/>
      <c r="IZI1037" s="351"/>
      <c r="IZJ1037" s="351"/>
      <c r="IZK1037" s="351"/>
      <c r="IZL1037" s="351"/>
      <c r="IZM1037" s="351"/>
      <c r="IZN1037" s="351"/>
      <c r="IZO1037" s="351"/>
      <c r="IZP1037" s="351"/>
      <c r="IZQ1037" s="351"/>
      <c r="IZR1037" s="351"/>
      <c r="IZS1037" s="351"/>
      <c r="IZT1037" s="351"/>
      <c r="IZU1037" s="351"/>
      <c r="IZV1037" s="351"/>
      <c r="IZW1037" s="351"/>
      <c r="IZX1037" s="351"/>
      <c r="IZY1037" s="351"/>
      <c r="IZZ1037" s="351"/>
      <c r="JAA1037" s="351"/>
      <c r="JAB1037" s="351"/>
      <c r="JAC1037" s="351"/>
      <c r="JAD1037" s="351"/>
      <c r="JAE1037" s="351"/>
      <c r="JAF1037" s="351"/>
      <c r="JAG1037" s="351"/>
      <c r="JAH1037" s="351"/>
      <c r="JAI1037" s="351"/>
      <c r="JAJ1037" s="351"/>
      <c r="JAK1037" s="351"/>
      <c r="JAL1037" s="351"/>
      <c r="JAM1037" s="351"/>
      <c r="JAN1037" s="351"/>
      <c r="JAO1037" s="351"/>
      <c r="JAP1037" s="351"/>
      <c r="JAQ1037" s="351"/>
      <c r="JAR1037" s="351"/>
      <c r="JAS1037" s="351"/>
      <c r="JAT1037" s="351"/>
      <c r="JAU1037" s="351"/>
      <c r="JAV1037" s="351"/>
      <c r="JAW1037" s="351"/>
      <c r="JAX1037" s="351"/>
      <c r="JAY1037" s="351"/>
      <c r="JAZ1037" s="351"/>
      <c r="JBA1037" s="351"/>
      <c r="JBB1037" s="351"/>
      <c r="JBC1037" s="351"/>
      <c r="JBD1037" s="351"/>
      <c r="JBE1037" s="351"/>
      <c r="JBF1037" s="351"/>
      <c r="JBG1037" s="351"/>
      <c r="JBH1037" s="351"/>
      <c r="JBI1037" s="351"/>
      <c r="JBJ1037" s="351"/>
      <c r="JBK1037" s="351"/>
      <c r="JBL1037" s="351"/>
      <c r="JBM1037" s="351"/>
      <c r="JBN1037" s="351"/>
      <c r="JBO1037" s="351"/>
      <c r="JBP1037" s="351"/>
      <c r="JBQ1037" s="351"/>
      <c r="JBR1037" s="351"/>
      <c r="JBS1037" s="351"/>
      <c r="JBT1037" s="351"/>
      <c r="JBU1037" s="351"/>
      <c r="JBV1037" s="351"/>
      <c r="JBW1037" s="351"/>
      <c r="JBX1037" s="351"/>
      <c r="JBY1037" s="351"/>
      <c r="JBZ1037" s="351"/>
      <c r="JCA1037" s="351"/>
      <c r="JCB1037" s="351"/>
      <c r="JCC1037" s="351"/>
      <c r="JCD1037" s="351"/>
      <c r="JCE1037" s="351"/>
      <c r="JCF1037" s="351"/>
      <c r="JCG1037" s="351"/>
      <c r="JCH1037" s="351"/>
      <c r="JCI1037" s="351"/>
      <c r="JCJ1037" s="351"/>
      <c r="JCK1037" s="351"/>
      <c r="JCL1037" s="351"/>
      <c r="JCM1037" s="351"/>
      <c r="JCN1037" s="351"/>
      <c r="JCO1037" s="351"/>
      <c r="JCP1037" s="351"/>
      <c r="JCQ1037" s="351"/>
      <c r="JCR1037" s="351"/>
      <c r="JCS1037" s="351"/>
      <c r="JCT1037" s="351"/>
      <c r="JCU1037" s="351"/>
      <c r="JCV1037" s="351"/>
      <c r="JCW1037" s="351"/>
      <c r="JCX1037" s="351"/>
      <c r="JCY1037" s="351"/>
      <c r="JCZ1037" s="351"/>
      <c r="JDA1037" s="351"/>
      <c r="JDB1037" s="351"/>
      <c r="JDC1037" s="351"/>
      <c r="JDD1037" s="351"/>
      <c r="JDE1037" s="351"/>
      <c r="JDF1037" s="351"/>
      <c r="JDG1037" s="351"/>
      <c r="JDH1037" s="351"/>
      <c r="JDI1037" s="351"/>
      <c r="JDJ1037" s="351"/>
      <c r="JDK1037" s="351"/>
      <c r="JDL1037" s="351"/>
      <c r="JDM1037" s="351"/>
      <c r="JDN1037" s="351"/>
      <c r="JDO1037" s="351"/>
      <c r="JDP1037" s="351"/>
      <c r="JDQ1037" s="351"/>
      <c r="JDR1037" s="351"/>
      <c r="JDS1037" s="351"/>
      <c r="JDT1037" s="351"/>
      <c r="JDU1037" s="351"/>
      <c r="JDV1037" s="351"/>
      <c r="JDW1037" s="351"/>
      <c r="JDX1037" s="351"/>
      <c r="JDY1037" s="351"/>
      <c r="JDZ1037" s="351"/>
      <c r="JEA1037" s="351"/>
      <c r="JEB1037" s="351"/>
      <c r="JEC1037" s="351"/>
      <c r="JED1037" s="351"/>
      <c r="JEE1037" s="351"/>
      <c r="JEF1037" s="351"/>
      <c r="JEG1037" s="351"/>
      <c r="JEH1037" s="351"/>
      <c r="JEI1037" s="351"/>
      <c r="JEJ1037" s="351"/>
      <c r="JEK1037" s="351"/>
      <c r="JEL1037" s="351"/>
      <c r="JEM1037" s="351"/>
      <c r="JEN1037" s="351"/>
      <c r="JEO1037" s="351"/>
      <c r="JEP1037" s="351"/>
      <c r="JEQ1037" s="351"/>
      <c r="JER1037" s="351"/>
      <c r="JES1037" s="351"/>
      <c r="JET1037" s="351"/>
      <c r="JEU1037" s="351"/>
      <c r="JEV1037" s="351"/>
      <c r="JEW1037" s="351"/>
      <c r="JEX1037" s="351"/>
      <c r="JEY1037" s="351"/>
      <c r="JEZ1037" s="351"/>
      <c r="JFA1037" s="351"/>
      <c r="JFB1037" s="351"/>
      <c r="JFC1037" s="351"/>
      <c r="JFD1037" s="351"/>
      <c r="JFE1037" s="351"/>
      <c r="JFF1037" s="351"/>
      <c r="JFG1037" s="351"/>
      <c r="JFH1037" s="351"/>
      <c r="JFI1037" s="351"/>
      <c r="JFJ1037" s="351"/>
      <c r="JFK1037" s="351"/>
      <c r="JFL1037" s="351"/>
      <c r="JFM1037" s="351"/>
      <c r="JFN1037" s="351"/>
      <c r="JFO1037" s="351"/>
      <c r="JFP1037" s="351"/>
      <c r="JFQ1037" s="351"/>
      <c r="JFR1037" s="351"/>
      <c r="JFS1037" s="351"/>
      <c r="JFT1037" s="351"/>
      <c r="JFU1037" s="351"/>
      <c r="JFV1037" s="351"/>
      <c r="JFW1037" s="351"/>
      <c r="JFX1037" s="351"/>
      <c r="JFY1037" s="351"/>
      <c r="JFZ1037" s="351"/>
      <c r="JGA1037" s="351"/>
      <c r="JGB1037" s="351"/>
      <c r="JGC1037" s="351"/>
      <c r="JGD1037" s="351"/>
      <c r="JGE1037" s="351"/>
      <c r="JGF1037" s="351"/>
      <c r="JGG1037" s="351"/>
      <c r="JGH1037" s="351"/>
      <c r="JGI1037" s="351"/>
      <c r="JGJ1037" s="351"/>
      <c r="JGK1037" s="351"/>
      <c r="JGL1037" s="351"/>
      <c r="JGM1037" s="351"/>
      <c r="JGN1037" s="351"/>
      <c r="JGO1037" s="351"/>
      <c r="JGP1037" s="351"/>
      <c r="JGQ1037" s="351"/>
      <c r="JGR1037" s="351"/>
      <c r="JGS1037" s="351"/>
      <c r="JGT1037" s="351"/>
      <c r="JGU1037" s="351"/>
      <c r="JGV1037" s="351"/>
      <c r="JGW1037" s="351"/>
      <c r="JGX1037" s="351"/>
      <c r="JGY1037" s="351"/>
      <c r="JGZ1037" s="351"/>
      <c r="JHA1037" s="351"/>
      <c r="JHB1037" s="351"/>
      <c r="JHC1037" s="351"/>
      <c r="JHD1037" s="351"/>
      <c r="JHE1037" s="351"/>
      <c r="JHF1037" s="351"/>
      <c r="JHG1037" s="351"/>
      <c r="JHH1037" s="351"/>
      <c r="JHI1037" s="351"/>
      <c r="JHJ1037" s="351"/>
      <c r="JHK1037" s="351"/>
      <c r="JHL1037" s="351"/>
      <c r="JHM1037" s="351"/>
      <c r="JHN1037" s="351"/>
      <c r="JHO1037" s="351"/>
      <c r="JHP1037" s="351"/>
      <c r="JHQ1037" s="351"/>
      <c r="JHR1037" s="351"/>
      <c r="JHS1037" s="351"/>
      <c r="JHT1037" s="351"/>
      <c r="JHU1037" s="351"/>
      <c r="JHV1037" s="351"/>
      <c r="JHW1037" s="351"/>
      <c r="JHX1037" s="351"/>
      <c r="JHY1037" s="351"/>
      <c r="JHZ1037" s="351"/>
      <c r="JIA1037" s="351"/>
      <c r="JIB1037" s="351"/>
      <c r="JIC1037" s="351"/>
      <c r="JID1037" s="351"/>
      <c r="JIE1037" s="351"/>
      <c r="JIF1037" s="351"/>
      <c r="JIG1037" s="351"/>
      <c r="JIH1037" s="351"/>
      <c r="JII1037" s="351"/>
      <c r="JIJ1037" s="351"/>
      <c r="JIK1037" s="351"/>
      <c r="JIL1037" s="351"/>
      <c r="JIM1037" s="351"/>
      <c r="JIN1037" s="351"/>
      <c r="JIO1037" s="351"/>
      <c r="JIP1037" s="351"/>
      <c r="JIQ1037" s="351"/>
      <c r="JIR1037" s="351"/>
      <c r="JIS1037" s="351"/>
      <c r="JIT1037" s="351"/>
      <c r="JIU1037" s="351"/>
      <c r="JIV1037" s="351"/>
      <c r="JIW1037" s="351"/>
      <c r="JIX1037" s="351"/>
      <c r="JIY1037" s="351"/>
      <c r="JIZ1037" s="351"/>
      <c r="JJA1037" s="351"/>
      <c r="JJB1037" s="351"/>
      <c r="JJC1037" s="351"/>
      <c r="JJD1037" s="351"/>
      <c r="JJE1037" s="351"/>
      <c r="JJF1037" s="351"/>
      <c r="JJG1037" s="351"/>
      <c r="JJH1037" s="351"/>
      <c r="JJI1037" s="351"/>
      <c r="JJJ1037" s="351"/>
      <c r="JJK1037" s="351"/>
      <c r="JJL1037" s="351"/>
      <c r="JJM1037" s="351"/>
      <c r="JJN1037" s="351"/>
      <c r="JJO1037" s="351"/>
      <c r="JJP1037" s="351"/>
      <c r="JJQ1037" s="351"/>
      <c r="JJR1037" s="351"/>
      <c r="JJS1037" s="351"/>
      <c r="JJT1037" s="351"/>
      <c r="JJU1037" s="351"/>
      <c r="JJV1037" s="351"/>
      <c r="JJW1037" s="351"/>
      <c r="JJX1037" s="351"/>
      <c r="JJY1037" s="351"/>
      <c r="JJZ1037" s="351"/>
      <c r="JKA1037" s="351"/>
      <c r="JKB1037" s="351"/>
      <c r="JKC1037" s="351"/>
      <c r="JKD1037" s="351"/>
      <c r="JKE1037" s="351"/>
      <c r="JKF1037" s="351"/>
      <c r="JKG1037" s="351"/>
      <c r="JKH1037" s="351"/>
      <c r="JKI1037" s="351"/>
      <c r="JKJ1037" s="351"/>
      <c r="JKK1037" s="351"/>
      <c r="JKL1037" s="351"/>
      <c r="JKM1037" s="351"/>
      <c r="JKN1037" s="351"/>
      <c r="JKO1037" s="351"/>
      <c r="JKP1037" s="351"/>
      <c r="JKQ1037" s="351"/>
      <c r="JKR1037" s="351"/>
      <c r="JKS1037" s="351"/>
      <c r="JKT1037" s="351"/>
      <c r="JKU1037" s="351"/>
      <c r="JKV1037" s="351"/>
      <c r="JKW1037" s="351"/>
      <c r="JKX1037" s="351"/>
      <c r="JKY1037" s="351"/>
      <c r="JKZ1037" s="351"/>
      <c r="JLA1037" s="351"/>
      <c r="JLB1037" s="351"/>
      <c r="JLC1037" s="351"/>
      <c r="JLD1037" s="351"/>
      <c r="JLE1037" s="351"/>
      <c r="JLF1037" s="351"/>
      <c r="JLG1037" s="351"/>
      <c r="JLH1037" s="351"/>
      <c r="JLI1037" s="351"/>
      <c r="JLJ1037" s="351"/>
      <c r="JLK1037" s="351"/>
      <c r="JLL1037" s="351"/>
      <c r="JLM1037" s="351"/>
      <c r="JLN1037" s="351"/>
      <c r="JLO1037" s="351"/>
      <c r="JLP1037" s="351"/>
      <c r="JLQ1037" s="351"/>
      <c r="JLR1037" s="351"/>
      <c r="JLS1037" s="351"/>
      <c r="JLT1037" s="351"/>
      <c r="JLU1037" s="351"/>
      <c r="JLV1037" s="351"/>
      <c r="JLW1037" s="351"/>
      <c r="JLX1037" s="351"/>
      <c r="JLY1037" s="351"/>
      <c r="JLZ1037" s="351"/>
      <c r="JMA1037" s="351"/>
      <c r="JMB1037" s="351"/>
      <c r="JMC1037" s="351"/>
      <c r="JMD1037" s="351"/>
      <c r="JME1037" s="351"/>
      <c r="JMF1037" s="351"/>
      <c r="JMG1037" s="351"/>
      <c r="JMH1037" s="351"/>
      <c r="JMI1037" s="351"/>
      <c r="JMJ1037" s="351"/>
      <c r="JMK1037" s="351"/>
      <c r="JML1037" s="351"/>
      <c r="JMM1037" s="351"/>
      <c r="JMN1037" s="351"/>
      <c r="JMO1037" s="351"/>
      <c r="JMP1037" s="351"/>
      <c r="JMQ1037" s="351"/>
      <c r="JMR1037" s="351"/>
      <c r="JMS1037" s="351"/>
      <c r="JMT1037" s="351"/>
      <c r="JMU1037" s="351"/>
      <c r="JMV1037" s="351"/>
      <c r="JMW1037" s="351"/>
      <c r="JMX1037" s="351"/>
      <c r="JMY1037" s="351"/>
      <c r="JMZ1037" s="351"/>
      <c r="JNA1037" s="351"/>
      <c r="JNB1037" s="351"/>
      <c r="JNC1037" s="351"/>
      <c r="JND1037" s="351"/>
      <c r="JNE1037" s="351"/>
      <c r="JNF1037" s="351"/>
      <c r="JNG1037" s="351"/>
      <c r="JNH1037" s="351"/>
      <c r="JNI1037" s="351"/>
      <c r="JNJ1037" s="351"/>
      <c r="JNK1037" s="351"/>
      <c r="JNL1037" s="351"/>
      <c r="JNM1037" s="351"/>
      <c r="JNN1037" s="351"/>
      <c r="JNO1037" s="351"/>
      <c r="JNP1037" s="351"/>
      <c r="JNQ1037" s="351"/>
      <c r="JNR1037" s="351"/>
      <c r="JNS1037" s="351"/>
      <c r="JNT1037" s="351"/>
      <c r="JNU1037" s="351"/>
      <c r="JNV1037" s="351"/>
      <c r="JNW1037" s="351"/>
      <c r="JNX1037" s="351"/>
      <c r="JNY1037" s="351"/>
      <c r="JNZ1037" s="351"/>
      <c r="JOA1037" s="351"/>
      <c r="JOB1037" s="351"/>
      <c r="JOC1037" s="351"/>
      <c r="JOD1037" s="351"/>
      <c r="JOE1037" s="351"/>
      <c r="JOF1037" s="351"/>
      <c r="JOG1037" s="351"/>
      <c r="JOH1037" s="351"/>
      <c r="JOI1037" s="351"/>
      <c r="JOJ1037" s="351"/>
      <c r="JOK1037" s="351"/>
      <c r="JOL1037" s="351"/>
      <c r="JOM1037" s="351"/>
      <c r="JON1037" s="351"/>
      <c r="JOO1037" s="351"/>
      <c r="JOP1037" s="351"/>
      <c r="JOQ1037" s="351"/>
      <c r="JOR1037" s="351"/>
      <c r="JOS1037" s="351"/>
      <c r="JOT1037" s="351"/>
      <c r="JOU1037" s="351"/>
      <c r="JOV1037" s="351"/>
      <c r="JOW1037" s="351"/>
      <c r="JOX1037" s="351"/>
      <c r="JOY1037" s="351"/>
      <c r="JOZ1037" s="351"/>
      <c r="JPA1037" s="351"/>
      <c r="JPB1037" s="351"/>
      <c r="JPC1037" s="351"/>
      <c r="JPD1037" s="351"/>
      <c r="JPE1037" s="351"/>
      <c r="JPF1037" s="351"/>
      <c r="JPG1037" s="351"/>
      <c r="JPH1037" s="351"/>
      <c r="JPI1037" s="351"/>
      <c r="JPJ1037" s="351"/>
      <c r="JPK1037" s="351"/>
      <c r="JPL1037" s="351"/>
      <c r="JPM1037" s="351"/>
      <c r="JPN1037" s="351"/>
      <c r="JPO1037" s="351"/>
      <c r="JPP1037" s="351"/>
      <c r="JPQ1037" s="351"/>
      <c r="JPR1037" s="351"/>
      <c r="JPS1037" s="351"/>
      <c r="JPT1037" s="351"/>
      <c r="JPU1037" s="351"/>
      <c r="JPV1037" s="351"/>
      <c r="JPW1037" s="351"/>
      <c r="JPX1037" s="351"/>
      <c r="JPY1037" s="351"/>
      <c r="JPZ1037" s="351"/>
      <c r="JQA1037" s="351"/>
      <c r="JQB1037" s="351"/>
      <c r="JQC1037" s="351"/>
      <c r="JQD1037" s="351"/>
      <c r="JQE1037" s="351"/>
      <c r="JQF1037" s="351"/>
      <c r="JQG1037" s="351"/>
      <c r="JQH1037" s="351"/>
      <c r="JQI1037" s="351"/>
      <c r="JQJ1037" s="351"/>
      <c r="JQK1037" s="351"/>
      <c r="JQL1037" s="351"/>
      <c r="JQM1037" s="351"/>
      <c r="JQN1037" s="351"/>
      <c r="JQO1037" s="351"/>
      <c r="JQP1037" s="351"/>
      <c r="JQQ1037" s="351"/>
      <c r="JQR1037" s="351"/>
      <c r="JQS1037" s="351"/>
      <c r="JQT1037" s="351"/>
      <c r="JQU1037" s="351"/>
      <c r="JQV1037" s="351"/>
      <c r="JQW1037" s="351"/>
      <c r="JQX1037" s="351"/>
      <c r="JQY1037" s="351"/>
      <c r="JQZ1037" s="351"/>
      <c r="JRA1037" s="351"/>
      <c r="JRB1037" s="351"/>
      <c r="JRC1037" s="351"/>
      <c r="JRD1037" s="351"/>
      <c r="JRE1037" s="351"/>
      <c r="JRF1037" s="351"/>
      <c r="JRG1037" s="351"/>
      <c r="JRH1037" s="351"/>
      <c r="JRI1037" s="351"/>
      <c r="JRJ1037" s="351"/>
      <c r="JRK1037" s="351"/>
      <c r="JRL1037" s="351"/>
      <c r="JRM1037" s="351"/>
      <c r="JRN1037" s="351"/>
      <c r="JRO1037" s="351"/>
      <c r="JRP1037" s="351"/>
      <c r="JRQ1037" s="351"/>
      <c r="JRR1037" s="351"/>
      <c r="JRS1037" s="351"/>
      <c r="JRT1037" s="351"/>
      <c r="JRU1037" s="351"/>
      <c r="JRV1037" s="351"/>
      <c r="JRW1037" s="351"/>
      <c r="JRX1037" s="351"/>
      <c r="JRY1037" s="351"/>
      <c r="JRZ1037" s="351"/>
      <c r="JSA1037" s="351"/>
      <c r="JSB1037" s="351"/>
      <c r="JSC1037" s="351"/>
      <c r="JSD1037" s="351"/>
      <c r="JSE1037" s="351"/>
      <c r="JSF1037" s="351"/>
      <c r="JSG1037" s="351"/>
      <c r="JSH1037" s="351"/>
      <c r="JSI1037" s="351"/>
      <c r="JSJ1037" s="351"/>
      <c r="JSK1037" s="351"/>
      <c r="JSL1037" s="351"/>
      <c r="JSM1037" s="351"/>
      <c r="JSN1037" s="351"/>
      <c r="JSO1037" s="351"/>
      <c r="JSP1037" s="351"/>
      <c r="JSQ1037" s="351"/>
      <c r="JSR1037" s="351"/>
      <c r="JSS1037" s="351"/>
      <c r="JST1037" s="351"/>
      <c r="JSU1037" s="351"/>
      <c r="JSV1037" s="351"/>
      <c r="JSW1037" s="351"/>
      <c r="JSX1037" s="351"/>
      <c r="JSY1037" s="351"/>
      <c r="JSZ1037" s="351"/>
      <c r="JTA1037" s="351"/>
      <c r="JTB1037" s="351"/>
      <c r="JTC1037" s="351"/>
      <c r="JTD1037" s="351"/>
      <c r="JTE1037" s="351"/>
      <c r="JTF1037" s="351"/>
      <c r="JTG1037" s="351"/>
      <c r="JTH1037" s="351"/>
      <c r="JTI1037" s="351"/>
      <c r="JTJ1037" s="351"/>
      <c r="JTK1037" s="351"/>
      <c r="JTL1037" s="351"/>
      <c r="JTM1037" s="351"/>
      <c r="JTN1037" s="351"/>
      <c r="JTO1037" s="351"/>
      <c r="JTP1037" s="351"/>
      <c r="JTQ1037" s="351"/>
      <c r="JTR1037" s="351"/>
      <c r="JTS1037" s="351"/>
      <c r="JTT1037" s="351"/>
      <c r="JTU1037" s="351"/>
      <c r="JTV1037" s="351"/>
      <c r="JTW1037" s="351"/>
      <c r="JTX1037" s="351"/>
      <c r="JTY1037" s="351"/>
      <c r="JTZ1037" s="351"/>
      <c r="JUA1037" s="351"/>
      <c r="JUB1037" s="351"/>
      <c r="JUC1037" s="351"/>
      <c r="JUD1037" s="351"/>
      <c r="JUE1037" s="351"/>
      <c r="JUF1037" s="351"/>
      <c r="JUG1037" s="351"/>
      <c r="JUH1037" s="351"/>
      <c r="JUI1037" s="351"/>
      <c r="JUJ1037" s="351"/>
      <c r="JUK1037" s="351"/>
      <c r="JUL1037" s="351"/>
      <c r="JUM1037" s="351"/>
      <c r="JUN1037" s="351"/>
      <c r="JUO1037" s="351"/>
      <c r="JUP1037" s="351"/>
      <c r="JUQ1037" s="351"/>
      <c r="JUR1037" s="351"/>
      <c r="JUS1037" s="351"/>
      <c r="JUT1037" s="351"/>
      <c r="JUU1037" s="351"/>
      <c r="JUV1037" s="351"/>
      <c r="JUW1037" s="351"/>
      <c r="JUX1037" s="351"/>
      <c r="JUY1037" s="351"/>
      <c r="JUZ1037" s="351"/>
      <c r="JVA1037" s="351"/>
      <c r="JVB1037" s="351"/>
      <c r="JVC1037" s="351"/>
      <c r="JVD1037" s="351"/>
      <c r="JVE1037" s="351"/>
      <c r="JVF1037" s="351"/>
      <c r="JVG1037" s="351"/>
      <c r="JVH1037" s="351"/>
      <c r="JVI1037" s="351"/>
      <c r="JVJ1037" s="351"/>
      <c r="JVK1037" s="351"/>
      <c r="JVL1037" s="351"/>
      <c r="JVM1037" s="351"/>
      <c r="JVN1037" s="351"/>
      <c r="JVO1037" s="351"/>
      <c r="JVP1037" s="351"/>
      <c r="JVQ1037" s="351"/>
      <c r="JVR1037" s="351"/>
      <c r="JVS1037" s="351"/>
      <c r="JVT1037" s="351"/>
      <c r="JVU1037" s="351"/>
      <c r="JVV1037" s="351"/>
      <c r="JVW1037" s="351"/>
      <c r="JVX1037" s="351"/>
      <c r="JVY1037" s="351"/>
      <c r="JVZ1037" s="351"/>
      <c r="JWA1037" s="351"/>
      <c r="JWB1037" s="351"/>
      <c r="JWC1037" s="351"/>
      <c r="JWD1037" s="351"/>
      <c r="JWE1037" s="351"/>
      <c r="JWF1037" s="351"/>
      <c r="JWG1037" s="351"/>
      <c r="JWH1037" s="351"/>
      <c r="JWI1037" s="351"/>
      <c r="JWJ1037" s="351"/>
      <c r="JWK1037" s="351"/>
      <c r="JWL1037" s="351"/>
      <c r="JWM1037" s="351"/>
      <c r="JWN1037" s="351"/>
      <c r="JWO1037" s="351"/>
      <c r="JWP1037" s="351"/>
      <c r="JWQ1037" s="351"/>
      <c r="JWR1037" s="351"/>
      <c r="JWS1037" s="351"/>
      <c r="JWT1037" s="351"/>
      <c r="JWU1037" s="351"/>
      <c r="JWV1037" s="351"/>
      <c r="JWW1037" s="351"/>
      <c r="JWX1037" s="351"/>
      <c r="JWY1037" s="351"/>
      <c r="JWZ1037" s="351"/>
      <c r="JXA1037" s="351"/>
      <c r="JXB1037" s="351"/>
      <c r="JXC1037" s="351"/>
      <c r="JXD1037" s="351"/>
      <c r="JXE1037" s="351"/>
      <c r="JXF1037" s="351"/>
      <c r="JXG1037" s="351"/>
      <c r="JXH1037" s="351"/>
      <c r="JXI1037" s="351"/>
      <c r="JXJ1037" s="351"/>
      <c r="JXK1037" s="351"/>
      <c r="JXL1037" s="351"/>
      <c r="JXM1037" s="351"/>
      <c r="JXN1037" s="351"/>
      <c r="JXO1037" s="351"/>
      <c r="JXP1037" s="351"/>
      <c r="JXQ1037" s="351"/>
      <c r="JXR1037" s="351"/>
      <c r="JXS1037" s="351"/>
      <c r="JXT1037" s="351"/>
      <c r="JXU1037" s="351"/>
      <c r="JXV1037" s="351"/>
      <c r="JXW1037" s="351"/>
      <c r="JXX1037" s="351"/>
      <c r="JXY1037" s="351"/>
      <c r="JXZ1037" s="351"/>
      <c r="JYA1037" s="351"/>
      <c r="JYB1037" s="351"/>
      <c r="JYC1037" s="351"/>
      <c r="JYD1037" s="351"/>
      <c r="JYE1037" s="351"/>
      <c r="JYF1037" s="351"/>
      <c r="JYG1037" s="351"/>
      <c r="JYH1037" s="351"/>
      <c r="JYI1037" s="351"/>
      <c r="JYJ1037" s="351"/>
      <c r="JYK1037" s="351"/>
      <c r="JYL1037" s="351"/>
      <c r="JYM1037" s="351"/>
      <c r="JYN1037" s="351"/>
      <c r="JYO1037" s="351"/>
      <c r="JYP1037" s="351"/>
      <c r="JYQ1037" s="351"/>
      <c r="JYR1037" s="351"/>
      <c r="JYS1037" s="351"/>
      <c r="JYT1037" s="351"/>
      <c r="JYU1037" s="351"/>
      <c r="JYV1037" s="351"/>
      <c r="JYW1037" s="351"/>
      <c r="JYX1037" s="351"/>
      <c r="JYY1037" s="351"/>
      <c r="JYZ1037" s="351"/>
      <c r="JZA1037" s="351"/>
      <c r="JZB1037" s="351"/>
      <c r="JZC1037" s="351"/>
      <c r="JZD1037" s="351"/>
      <c r="JZE1037" s="351"/>
      <c r="JZF1037" s="351"/>
      <c r="JZG1037" s="351"/>
      <c r="JZH1037" s="351"/>
      <c r="JZI1037" s="351"/>
      <c r="JZJ1037" s="351"/>
      <c r="JZK1037" s="351"/>
      <c r="JZL1037" s="351"/>
      <c r="JZM1037" s="351"/>
      <c r="JZN1037" s="351"/>
      <c r="JZO1037" s="351"/>
      <c r="JZP1037" s="351"/>
      <c r="JZQ1037" s="351"/>
      <c r="JZR1037" s="351"/>
      <c r="JZS1037" s="351"/>
      <c r="JZT1037" s="351"/>
      <c r="JZU1037" s="351"/>
      <c r="JZV1037" s="351"/>
      <c r="JZW1037" s="351"/>
      <c r="JZX1037" s="351"/>
      <c r="JZY1037" s="351"/>
      <c r="JZZ1037" s="351"/>
      <c r="KAA1037" s="351"/>
      <c r="KAB1037" s="351"/>
      <c r="KAC1037" s="351"/>
      <c r="KAD1037" s="351"/>
      <c r="KAE1037" s="351"/>
      <c r="KAF1037" s="351"/>
      <c r="KAG1037" s="351"/>
      <c r="KAH1037" s="351"/>
      <c r="KAI1037" s="351"/>
      <c r="KAJ1037" s="351"/>
      <c r="KAK1037" s="351"/>
      <c r="KAL1037" s="351"/>
      <c r="KAM1037" s="351"/>
      <c r="KAN1037" s="351"/>
      <c r="KAO1037" s="351"/>
      <c r="KAP1037" s="351"/>
      <c r="KAQ1037" s="351"/>
      <c r="KAR1037" s="351"/>
      <c r="KAS1037" s="351"/>
      <c r="KAT1037" s="351"/>
      <c r="KAU1037" s="351"/>
      <c r="KAV1037" s="351"/>
      <c r="KAW1037" s="351"/>
      <c r="KAX1037" s="351"/>
      <c r="KAY1037" s="351"/>
      <c r="KAZ1037" s="351"/>
      <c r="KBA1037" s="351"/>
      <c r="KBB1037" s="351"/>
      <c r="KBC1037" s="351"/>
      <c r="KBD1037" s="351"/>
      <c r="KBE1037" s="351"/>
      <c r="KBF1037" s="351"/>
      <c r="KBG1037" s="351"/>
      <c r="KBH1037" s="351"/>
      <c r="KBI1037" s="351"/>
      <c r="KBJ1037" s="351"/>
      <c r="KBK1037" s="351"/>
      <c r="KBL1037" s="351"/>
      <c r="KBM1037" s="351"/>
      <c r="KBN1037" s="351"/>
      <c r="KBO1037" s="351"/>
      <c r="KBP1037" s="351"/>
      <c r="KBQ1037" s="351"/>
      <c r="KBR1037" s="351"/>
      <c r="KBS1037" s="351"/>
      <c r="KBT1037" s="351"/>
      <c r="KBU1037" s="351"/>
      <c r="KBV1037" s="351"/>
      <c r="KBW1037" s="351"/>
      <c r="KBX1037" s="351"/>
      <c r="KBY1037" s="351"/>
      <c r="KBZ1037" s="351"/>
      <c r="KCA1037" s="351"/>
      <c r="KCB1037" s="351"/>
      <c r="KCC1037" s="351"/>
      <c r="KCD1037" s="351"/>
      <c r="KCE1037" s="351"/>
      <c r="KCF1037" s="351"/>
      <c r="KCG1037" s="351"/>
      <c r="KCH1037" s="351"/>
      <c r="KCI1037" s="351"/>
      <c r="KCJ1037" s="351"/>
      <c r="KCK1037" s="351"/>
      <c r="KCL1037" s="351"/>
      <c r="KCM1037" s="351"/>
      <c r="KCN1037" s="351"/>
      <c r="KCO1037" s="351"/>
      <c r="KCP1037" s="351"/>
      <c r="KCQ1037" s="351"/>
      <c r="KCR1037" s="351"/>
      <c r="KCS1037" s="351"/>
      <c r="KCT1037" s="351"/>
      <c r="KCU1037" s="351"/>
      <c r="KCV1037" s="351"/>
      <c r="KCW1037" s="351"/>
      <c r="KCX1037" s="351"/>
      <c r="KCY1037" s="351"/>
      <c r="KCZ1037" s="351"/>
      <c r="KDA1037" s="351"/>
      <c r="KDB1037" s="351"/>
      <c r="KDC1037" s="351"/>
      <c r="KDD1037" s="351"/>
      <c r="KDE1037" s="351"/>
      <c r="KDF1037" s="351"/>
      <c r="KDG1037" s="351"/>
      <c r="KDH1037" s="351"/>
      <c r="KDI1037" s="351"/>
      <c r="KDJ1037" s="351"/>
      <c r="KDK1037" s="351"/>
      <c r="KDL1037" s="351"/>
      <c r="KDM1037" s="351"/>
      <c r="KDN1037" s="351"/>
      <c r="KDO1037" s="351"/>
      <c r="KDP1037" s="351"/>
      <c r="KDQ1037" s="351"/>
      <c r="KDR1037" s="351"/>
      <c r="KDS1037" s="351"/>
      <c r="KDT1037" s="351"/>
      <c r="KDU1037" s="351"/>
      <c r="KDV1037" s="351"/>
      <c r="KDW1037" s="351"/>
      <c r="KDX1037" s="351"/>
      <c r="KDY1037" s="351"/>
      <c r="KDZ1037" s="351"/>
      <c r="KEA1037" s="351"/>
      <c r="KEB1037" s="351"/>
      <c r="KEC1037" s="351"/>
      <c r="KED1037" s="351"/>
      <c r="KEE1037" s="351"/>
      <c r="KEF1037" s="351"/>
      <c r="KEG1037" s="351"/>
      <c r="KEH1037" s="351"/>
      <c r="KEI1037" s="351"/>
      <c r="KEJ1037" s="351"/>
      <c r="KEK1037" s="351"/>
      <c r="KEL1037" s="351"/>
      <c r="KEM1037" s="351"/>
      <c r="KEN1037" s="351"/>
      <c r="KEO1037" s="351"/>
      <c r="KEP1037" s="351"/>
      <c r="KEQ1037" s="351"/>
      <c r="KER1037" s="351"/>
      <c r="KES1037" s="351"/>
      <c r="KET1037" s="351"/>
      <c r="KEU1037" s="351"/>
      <c r="KEV1037" s="351"/>
      <c r="KEW1037" s="351"/>
      <c r="KEX1037" s="351"/>
      <c r="KEY1037" s="351"/>
      <c r="KEZ1037" s="351"/>
      <c r="KFA1037" s="351"/>
      <c r="KFB1037" s="351"/>
      <c r="KFC1037" s="351"/>
      <c r="KFD1037" s="351"/>
      <c r="KFE1037" s="351"/>
      <c r="KFF1037" s="351"/>
      <c r="KFG1037" s="351"/>
      <c r="KFH1037" s="351"/>
      <c r="KFI1037" s="351"/>
      <c r="KFJ1037" s="351"/>
      <c r="KFK1037" s="351"/>
      <c r="KFL1037" s="351"/>
      <c r="KFM1037" s="351"/>
      <c r="KFN1037" s="351"/>
      <c r="KFO1037" s="351"/>
      <c r="KFP1037" s="351"/>
      <c r="KFQ1037" s="351"/>
      <c r="KFR1037" s="351"/>
      <c r="KFS1037" s="351"/>
      <c r="KFT1037" s="351"/>
      <c r="KFU1037" s="351"/>
      <c r="KFV1037" s="351"/>
      <c r="KFW1037" s="351"/>
      <c r="KFX1037" s="351"/>
      <c r="KFY1037" s="351"/>
      <c r="KFZ1037" s="351"/>
      <c r="KGA1037" s="351"/>
      <c r="KGB1037" s="351"/>
      <c r="KGC1037" s="351"/>
      <c r="KGD1037" s="351"/>
      <c r="KGE1037" s="351"/>
      <c r="KGF1037" s="351"/>
      <c r="KGG1037" s="351"/>
      <c r="KGH1037" s="351"/>
      <c r="KGI1037" s="351"/>
      <c r="KGJ1037" s="351"/>
      <c r="KGK1037" s="351"/>
      <c r="KGL1037" s="351"/>
      <c r="KGM1037" s="351"/>
      <c r="KGN1037" s="351"/>
      <c r="KGO1037" s="351"/>
      <c r="KGP1037" s="351"/>
      <c r="KGQ1037" s="351"/>
      <c r="KGR1037" s="351"/>
      <c r="KGS1037" s="351"/>
      <c r="KGT1037" s="351"/>
      <c r="KGU1037" s="351"/>
      <c r="KGV1037" s="351"/>
      <c r="KGW1037" s="351"/>
      <c r="KGX1037" s="351"/>
      <c r="KGY1037" s="351"/>
      <c r="KGZ1037" s="351"/>
      <c r="KHA1037" s="351"/>
      <c r="KHB1037" s="351"/>
      <c r="KHC1037" s="351"/>
      <c r="KHD1037" s="351"/>
      <c r="KHE1037" s="351"/>
      <c r="KHF1037" s="351"/>
      <c r="KHG1037" s="351"/>
      <c r="KHH1037" s="351"/>
      <c r="KHI1037" s="351"/>
      <c r="KHJ1037" s="351"/>
      <c r="KHK1037" s="351"/>
      <c r="KHL1037" s="351"/>
      <c r="KHM1037" s="351"/>
      <c r="KHN1037" s="351"/>
      <c r="KHO1037" s="351"/>
      <c r="KHP1037" s="351"/>
      <c r="KHQ1037" s="351"/>
      <c r="KHR1037" s="351"/>
      <c r="KHS1037" s="351"/>
      <c r="KHT1037" s="351"/>
      <c r="KHU1037" s="351"/>
      <c r="KHV1037" s="351"/>
      <c r="KHW1037" s="351"/>
      <c r="KHX1037" s="351"/>
      <c r="KHY1037" s="351"/>
      <c r="KHZ1037" s="351"/>
      <c r="KIA1037" s="351"/>
      <c r="KIB1037" s="351"/>
      <c r="KIC1037" s="351"/>
      <c r="KID1037" s="351"/>
      <c r="KIE1037" s="351"/>
      <c r="KIF1037" s="351"/>
      <c r="KIG1037" s="351"/>
      <c r="KIH1037" s="351"/>
      <c r="KII1037" s="351"/>
      <c r="KIJ1037" s="351"/>
      <c r="KIK1037" s="351"/>
      <c r="KIL1037" s="351"/>
      <c r="KIM1037" s="351"/>
      <c r="KIN1037" s="351"/>
      <c r="KIO1037" s="351"/>
      <c r="KIP1037" s="351"/>
      <c r="KIQ1037" s="351"/>
      <c r="KIR1037" s="351"/>
      <c r="KIS1037" s="351"/>
      <c r="KIT1037" s="351"/>
      <c r="KIU1037" s="351"/>
      <c r="KIV1037" s="351"/>
      <c r="KIW1037" s="351"/>
      <c r="KIX1037" s="351"/>
      <c r="KIY1037" s="351"/>
      <c r="KIZ1037" s="351"/>
      <c r="KJA1037" s="351"/>
      <c r="KJB1037" s="351"/>
      <c r="KJC1037" s="351"/>
      <c r="KJD1037" s="351"/>
      <c r="KJE1037" s="351"/>
      <c r="KJF1037" s="351"/>
      <c r="KJG1037" s="351"/>
      <c r="KJH1037" s="351"/>
      <c r="KJI1037" s="351"/>
      <c r="KJJ1037" s="351"/>
      <c r="KJK1037" s="351"/>
      <c r="KJL1037" s="351"/>
      <c r="KJM1037" s="351"/>
      <c r="KJN1037" s="351"/>
      <c r="KJO1037" s="351"/>
      <c r="KJP1037" s="351"/>
      <c r="KJQ1037" s="351"/>
      <c r="KJR1037" s="351"/>
      <c r="KJS1037" s="351"/>
      <c r="KJT1037" s="351"/>
      <c r="KJU1037" s="351"/>
      <c r="KJV1037" s="351"/>
      <c r="KJW1037" s="351"/>
      <c r="KJX1037" s="351"/>
      <c r="KJY1037" s="351"/>
      <c r="KJZ1037" s="351"/>
      <c r="KKA1037" s="351"/>
      <c r="KKB1037" s="351"/>
      <c r="KKC1037" s="351"/>
      <c r="KKD1037" s="351"/>
      <c r="KKE1037" s="351"/>
      <c r="KKF1037" s="351"/>
      <c r="KKG1037" s="351"/>
      <c r="KKH1037" s="351"/>
      <c r="KKI1037" s="351"/>
      <c r="KKJ1037" s="351"/>
      <c r="KKK1037" s="351"/>
      <c r="KKL1037" s="351"/>
      <c r="KKM1037" s="351"/>
      <c r="KKN1037" s="351"/>
      <c r="KKO1037" s="351"/>
      <c r="KKP1037" s="351"/>
      <c r="KKQ1037" s="351"/>
      <c r="KKR1037" s="351"/>
      <c r="KKS1037" s="351"/>
      <c r="KKT1037" s="351"/>
      <c r="KKU1037" s="351"/>
      <c r="KKV1037" s="351"/>
      <c r="KKW1037" s="351"/>
      <c r="KKX1037" s="351"/>
      <c r="KKY1037" s="351"/>
      <c r="KKZ1037" s="351"/>
      <c r="KLA1037" s="351"/>
      <c r="KLB1037" s="351"/>
      <c r="KLC1037" s="351"/>
      <c r="KLD1037" s="351"/>
      <c r="KLE1037" s="351"/>
      <c r="KLF1037" s="351"/>
      <c r="KLG1037" s="351"/>
      <c r="KLH1037" s="351"/>
      <c r="KLI1037" s="351"/>
      <c r="KLJ1037" s="351"/>
      <c r="KLK1037" s="351"/>
      <c r="KLL1037" s="351"/>
      <c r="KLM1037" s="351"/>
      <c r="KLN1037" s="351"/>
      <c r="KLO1037" s="351"/>
      <c r="KLP1037" s="351"/>
      <c r="KLQ1037" s="351"/>
      <c r="KLR1037" s="351"/>
      <c r="KLS1037" s="351"/>
      <c r="KLT1037" s="351"/>
      <c r="KLU1037" s="351"/>
      <c r="KLV1037" s="351"/>
      <c r="KLW1037" s="351"/>
      <c r="KLX1037" s="351"/>
      <c r="KLY1037" s="351"/>
      <c r="KLZ1037" s="351"/>
      <c r="KMA1037" s="351"/>
      <c r="KMB1037" s="351"/>
      <c r="KMC1037" s="351"/>
      <c r="KMD1037" s="351"/>
      <c r="KME1037" s="351"/>
      <c r="KMF1037" s="351"/>
      <c r="KMG1037" s="351"/>
      <c r="KMH1037" s="351"/>
      <c r="KMI1037" s="351"/>
      <c r="KMJ1037" s="351"/>
      <c r="KMK1037" s="351"/>
      <c r="KML1037" s="351"/>
      <c r="KMM1037" s="351"/>
      <c r="KMN1037" s="351"/>
      <c r="KMO1037" s="351"/>
      <c r="KMP1037" s="351"/>
      <c r="KMQ1037" s="351"/>
      <c r="KMR1037" s="351"/>
      <c r="KMS1037" s="351"/>
      <c r="KMT1037" s="351"/>
      <c r="KMU1037" s="351"/>
      <c r="KMV1037" s="351"/>
      <c r="KMW1037" s="351"/>
      <c r="KMX1037" s="351"/>
      <c r="KMY1037" s="351"/>
      <c r="KMZ1037" s="351"/>
      <c r="KNA1037" s="351"/>
      <c r="KNB1037" s="351"/>
      <c r="KNC1037" s="351"/>
      <c r="KND1037" s="351"/>
      <c r="KNE1037" s="351"/>
      <c r="KNF1037" s="351"/>
      <c r="KNG1037" s="351"/>
      <c r="KNH1037" s="351"/>
      <c r="KNI1037" s="351"/>
      <c r="KNJ1037" s="351"/>
      <c r="KNK1037" s="351"/>
      <c r="KNL1037" s="351"/>
      <c r="KNM1037" s="351"/>
      <c r="KNN1037" s="351"/>
      <c r="KNO1037" s="351"/>
      <c r="KNP1037" s="351"/>
      <c r="KNQ1037" s="351"/>
      <c r="KNR1037" s="351"/>
      <c r="KNS1037" s="351"/>
      <c r="KNT1037" s="351"/>
      <c r="KNU1037" s="351"/>
      <c r="KNV1037" s="351"/>
      <c r="KNW1037" s="351"/>
      <c r="KNX1037" s="351"/>
      <c r="KNY1037" s="351"/>
      <c r="KNZ1037" s="351"/>
      <c r="KOA1037" s="351"/>
      <c r="KOB1037" s="351"/>
      <c r="KOC1037" s="351"/>
      <c r="KOD1037" s="351"/>
      <c r="KOE1037" s="351"/>
      <c r="KOF1037" s="351"/>
      <c r="KOG1037" s="351"/>
      <c r="KOH1037" s="351"/>
      <c r="KOI1037" s="351"/>
      <c r="KOJ1037" s="351"/>
      <c r="KOK1037" s="351"/>
      <c r="KOL1037" s="351"/>
      <c r="KOM1037" s="351"/>
      <c r="KON1037" s="351"/>
      <c r="KOO1037" s="351"/>
      <c r="KOP1037" s="351"/>
      <c r="KOQ1037" s="351"/>
      <c r="KOR1037" s="351"/>
      <c r="KOS1037" s="351"/>
      <c r="KOT1037" s="351"/>
      <c r="KOU1037" s="351"/>
      <c r="KOV1037" s="351"/>
      <c r="KOW1037" s="351"/>
      <c r="KOX1037" s="351"/>
      <c r="KOY1037" s="351"/>
      <c r="KOZ1037" s="351"/>
      <c r="KPA1037" s="351"/>
      <c r="KPB1037" s="351"/>
      <c r="KPC1037" s="351"/>
      <c r="KPD1037" s="351"/>
      <c r="KPE1037" s="351"/>
      <c r="KPF1037" s="351"/>
      <c r="KPG1037" s="351"/>
      <c r="KPH1037" s="351"/>
      <c r="KPI1037" s="351"/>
      <c r="KPJ1037" s="351"/>
      <c r="KPK1037" s="351"/>
      <c r="KPL1037" s="351"/>
      <c r="KPM1037" s="351"/>
      <c r="KPN1037" s="351"/>
      <c r="KPO1037" s="351"/>
      <c r="KPP1037" s="351"/>
      <c r="KPQ1037" s="351"/>
      <c r="KPR1037" s="351"/>
      <c r="KPS1037" s="351"/>
      <c r="KPT1037" s="351"/>
      <c r="KPU1037" s="351"/>
      <c r="KPV1037" s="351"/>
      <c r="KPW1037" s="351"/>
      <c r="KPX1037" s="351"/>
      <c r="KPY1037" s="351"/>
      <c r="KPZ1037" s="351"/>
      <c r="KQA1037" s="351"/>
      <c r="KQB1037" s="351"/>
      <c r="KQC1037" s="351"/>
      <c r="KQD1037" s="351"/>
      <c r="KQE1037" s="351"/>
      <c r="KQF1037" s="351"/>
      <c r="KQG1037" s="351"/>
      <c r="KQH1037" s="351"/>
      <c r="KQI1037" s="351"/>
      <c r="KQJ1037" s="351"/>
      <c r="KQK1037" s="351"/>
      <c r="KQL1037" s="351"/>
      <c r="KQM1037" s="351"/>
      <c r="KQN1037" s="351"/>
      <c r="KQO1037" s="351"/>
      <c r="KQP1037" s="351"/>
      <c r="KQQ1037" s="351"/>
      <c r="KQR1037" s="351"/>
      <c r="KQS1037" s="351"/>
      <c r="KQT1037" s="351"/>
      <c r="KQU1037" s="351"/>
      <c r="KQV1037" s="351"/>
      <c r="KQW1037" s="351"/>
      <c r="KQX1037" s="351"/>
      <c r="KQY1037" s="351"/>
      <c r="KQZ1037" s="351"/>
      <c r="KRA1037" s="351"/>
      <c r="KRB1037" s="351"/>
      <c r="KRC1037" s="351"/>
      <c r="KRD1037" s="351"/>
      <c r="KRE1037" s="351"/>
      <c r="KRF1037" s="351"/>
      <c r="KRG1037" s="351"/>
      <c r="KRH1037" s="351"/>
      <c r="KRI1037" s="351"/>
      <c r="KRJ1037" s="351"/>
      <c r="KRK1037" s="351"/>
      <c r="KRL1037" s="351"/>
      <c r="KRM1037" s="351"/>
      <c r="KRN1037" s="351"/>
      <c r="KRO1037" s="351"/>
      <c r="KRP1037" s="351"/>
      <c r="KRQ1037" s="351"/>
      <c r="KRR1037" s="351"/>
      <c r="KRS1037" s="351"/>
      <c r="KRT1037" s="351"/>
      <c r="KRU1037" s="351"/>
      <c r="KRV1037" s="351"/>
      <c r="KRW1037" s="351"/>
      <c r="KRX1037" s="351"/>
      <c r="KRY1037" s="351"/>
      <c r="KRZ1037" s="351"/>
      <c r="KSA1037" s="351"/>
      <c r="KSB1037" s="351"/>
      <c r="KSC1037" s="351"/>
      <c r="KSD1037" s="351"/>
      <c r="KSE1037" s="351"/>
      <c r="KSF1037" s="351"/>
      <c r="KSG1037" s="351"/>
      <c r="KSH1037" s="351"/>
      <c r="KSI1037" s="351"/>
      <c r="KSJ1037" s="351"/>
      <c r="KSK1037" s="351"/>
      <c r="KSL1037" s="351"/>
      <c r="KSM1037" s="351"/>
      <c r="KSN1037" s="351"/>
      <c r="KSO1037" s="351"/>
      <c r="KSP1037" s="351"/>
      <c r="KSQ1037" s="351"/>
      <c r="KSR1037" s="351"/>
      <c r="KSS1037" s="351"/>
      <c r="KST1037" s="351"/>
      <c r="KSU1037" s="351"/>
      <c r="KSV1037" s="351"/>
      <c r="KSW1037" s="351"/>
      <c r="KSX1037" s="351"/>
      <c r="KSY1037" s="351"/>
      <c r="KSZ1037" s="351"/>
      <c r="KTA1037" s="351"/>
      <c r="KTB1037" s="351"/>
      <c r="KTC1037" s="351"/>
      <c r="KTD1037" s="351"/>
      <c r="KTE1037" s="351"/>
      <c r="KTF1037" s="351"/>
      <c r="KTG1037" s="351"/>
      <c r="KTH1037" s="351"/>
      <c r="KTI1037" s="351"/>
      <c r="KTJ1037" s="351"/>
      <c r="KTK1037" s="351"/>
      <c r="KTL1037" s="351"/>
      <c r="KTM1037" s="351"/>
      <c r="KTN1037" s="351"/>
      <c r="KTO1037" s="351"/>
      <c r="KTP1037" s="351"/>
      <c r="KTQ1037" s="351"/>
      <c r="KTR1037" s="351"/>
      <c r="KTS1037" s="351"/>
      <c r="KTT1037" s="351"/>
      <c r="KTU1037" s="351"/>
      <c r="KTV1037" s="351"/>
      <c r="KTW1037" s="351"/>
      <c r="KTX1037" s="351"/>
      <c r="KTY1037" s="351"/>
      <c r="KTZ1037" s="351"/>
      <c r="KUA1037" s="351"/>
      <c r="KUB1037" s="351"/>
      <c r="KUC1037" s="351"/>
      <c r="KUD1037" s="351"/>
      <c r="KUE1037" s="351"/>
      <c r="KUF1037" s="351"/>
      <c r="KUG1037" s="351"/>
      <c r="KUH1037" s="351"/>
      <c r="KUI1037" s="351"/>
      <c r="KUJ1037" s="351"/>
      <c r="KUK1037" s="351"/>
      <c r="KUL1037" s="351"/>
      <c r="KUM1037" s="351"/>
      <c r="KUN1037" s="351"/>
      <c r="KUO1037" s="351"/>
      <c r="KUP1037" s="351"/>
      <c r="KUQ1037" s="351"/>
      <c r="KUR1037" s="351"/>
      <c r="KUS1037" s="351"/>
      <c r="KUT1037" s="351"/>
      <c r="KUU1037" s="351"/>
      <c r="KUV1037" s="351"/>
      <c r="KUW1037" s="351"/>
      <c r="KUX1037" s="351"/>
      <c r="KUY1037" s="351"/>
      <c r="KUZ1037" s="351"/>
      <c r="KVA1037" s="351"/>
      <c r="KVB1037" s="351"/>
      <c r="KVC1037" s="351"/>
      <c r="KVD1037" s="351"/>
      <c r="KVE1037" s="351"/>
      <c r="KVF1037" s="351"/>
      <c r="KVG1037" s="351"/>
      <c r="KVH1037" s="351"/>
      <c r="KVI1037" s="351"/>
      <c r="KVJ1037" s="351"/>
      <c r="KVK1037" s="351"/>
      <c r="KVL1037" s="351"/>
      <c r="KVM1037" s="351"/>
      <c r="KVN1037" s="351"/>
      <c r="KVO1037" s="351"/>
      <c r="KVP1037" s="351"/>
      <c r="KVQ1037" s="351"/>
      <c r="KVR1037" s="351"/>
      <c r="KVS1037" s="351"/>
      <c r="KVT1037" s="351"/>
      <c r="KVU1037" s="351"/>
      <c r="KVV1037" s="351"/>
      <c r="KVW1037" s="351"/>
      <c r="KVX1037" s="351"/>
      <c r="KVY1037" s="351"/>
      <c r="KVZ1037" s="351"/>
      <c r="KWA1037" s="351"/>
      <c r="KWB1037" s="351"/>
      <c r="KWC1037" s="351"/>
      <c r="KWD1037" s="351"/>
      <c r="KWE1037" s="351"/>
      <c r="KWF1037" s="351"/>
      <c r="KWG1037" s="351"/>
      <c r="KWH1037" s="351"/>
      <c r="KWI1037" s="351"/>
      <c r="KWJ1037" s="351"/>
      <c r="KWK1037" s="351"/>
      <c r="KWL1037" s="351"/>
      <c r="KWM1037" s="351"/>
      <c r="KWN1037" s="351"/>
      <c r="KWO1037" s="351"/>
      <c r="KWP1037" s="351"/>
      <c r="KWQ1037" s="351"/>
      <c r="KWR1037" s="351"/>
      <c r="KWS1037" s="351"/>
      <c r="KWT1037" s="351"/>
      <c r="KWU1037" s="351"/>
      <c r="KWV1037" s="351"/>
      <c r="KWW1037" s="351"/>
      <c r="KWX1037" s="351"/>
      <c r="KWY1037" s="351"/>
      <c r="KWZ1037" s="351"/>
      <c r="KXA1037" s="351"/>
      <c r="KXB1037" s="351"/>
      <c r="KXC1037" s="351"/>
      <c r="KXD1037" s="351"/>
      <c r="KXE1037" s="351"/>
      <c r="KXF1037" s="351"/>
      <c r="KXG1037" s="351"/>
      <c r="KXH1037" s="351"/>
      <c r="KXI1037" s="351"/>
      <c r="KXJ1037" s="351"/>
      <c r="KXK1037" s="351"/>
      <c r="KXL1037" s="351"/>
      <c r="KXM1037" s="351"/>
      <c r="KXN1037" s="351"/>
      <c r="KXO1037" s="351"/>
      <c r="KXP1037" s="351"/>
      <c r="KXQ1037" s="351"/>
      <c r="KXR1037" s="351"/>
      <c r="KXS1037" s="351"/>
      <c r="KXT1037" s="351"/>
      <c r="KXU1037" s="351"/>
      <c r="KXV1037" s="351"/>
      <c r="KXW1037" s="351"/>
      <c r="KXX1037" s="351"/>
      <c r="KXY1037" s="351"/>
      <c r="KXZ1037" s="351"/>
      <c r="KYA1037" s="351"/>
      <c r="KYB1037" s="351"/>
      <c r="KYC1037" s="351"/>
      <c r="KYD1037" s="351"/>
      <c r="KYE1037" s="351"/>
      <c r="KYF1037" s="351"/>
      <c r="KYG1037" s="351"/>
      <c r="KYH1037" s="351"/>
      <c r="KYI1037" s="351"/>
      <c r="KYJ1037" s="351"/>
      <c r="KYK1037" s="351"/>
      <c r="KYL1037" s="351"/>
      <c r="KYM1037" s="351"/>
      <c r="KYN1037" s="351"/>
      <c r="KYO1037" s="351"/>
      <c r="KYP1037" s="351"/>
      <c r="KYQ1037" s="351"/>
      <c r="KYR1037" s="351"/>
      <c r="KYS1037" s="351"/>
      <c r="KYT1037" s="351"/>
      <c r="KYU1037" s="351"/>
      <c r="KYV1037" s="351"/>
      <c r="KYW1037" s="351"/>
      <c r="KYX1037" s="351"/>
      <c r="KYY1037" s="351"/>
      <c r="KYZ1037" s="351"/>
      <c r="KZA1037" s="351"/>
      <c r="KZB1037" s="351"/>
      <c r="KZC1037" s="351"/>
      <c r="KZD1037" s="351"/>
      <c r="KZE1037" s="351"/>
      <c r="KZF1037" s="351"/>
      <c r="KZG1037" s="351"/>
      <c r="KZH1037" s="351"/>
      <c r="KZI1037" s="351"/>
      <c r="KZJ1037" s="351"/>
      <c r="KZK1037" s="351"/>
      <c r="KZL1037" s="351"/>
      <c r="KZM1037" s="351"/>
      <c r="KZN1037" s="351"/>
      <c r="KZO1037" s="351"/>
      <c r="KZP1037" s="351"/>
      <c r="KZQ1037" s="351"/>
      <c r="KZR1037" s="351"/>
      <c r="KZS1037" s="351"/>
      <c r="KZT1037" s="351"/>
      <c r="KZU1037" s="351"/>
      <c r="KZV1037" s="351"/>
      <c r="KZW1037" s="351"/>
      <c r="KZX1037" s="351"/>
      <c r="KZY1037" s="351"/>
      <c r="KZZ1037" s="351"/>
      <c r="LAA1037" s="351"/>
      <c r="LAB1037" s="351"/>
      <c r="LAC1037" s="351"/>
      <c r="LAD1037" s="351"/>
      <c r="LAE1037" s="351"/>
      <c r="LAF1037" s="351"/>
      <c r="LAG1037" s="351"/>
      <c r="LAH1037" s="351"/>
      <c r="LAI1037" s="351"/>
      <c r="LAJ1037" s="351"/>
      <c r="LAK1037" s="351"/>
      <c r="LAL1037" s="351"/>
      <c r="LAM1037" s="351"/>
      <c r="LAN1037" s="351"/>
      <c r="LAO1037" s="351"/>
      <c r="LAP1037" s="351"/>
      <c r="LAQ1037" s="351"/>
      <c r="LAR1037" s="351"/>
      <c r="LAS1037" s="351"/>
      <c r="LAT1037" s="351"/>
      <c r="LAU1037" s="351"/>
      <c r="LAV1037" s="351"/>
      <c r="LAW1037" s="351"/>
      <c r="LAX1037" s="351"/>
      <c r="LAY1037" s="351"/>
      <c r="LAZ1037" s="351"/>
      <c r="LBA1037" s="351"/>
      <c r="LBB1037" s="351"/>
      <c r="LBC1037" s="351"/>
      <c r="LBD1037" s="351"/>
      <c r="LBE1037" s="351"/>
      <c r="LBF1037" s="351"/>
      <c r="LBG1037" s="351"/>
      <c r="LBH1037" s="351"/>
      <c r="LBI1037" s="351"/>
      <c r="LBJ1037" s="351"/>
      <c r="LBK1037" s="351"/>
      <c r="LBL1037" s="351"/>
      <c r="LBM1037" s="351"/>
      <c r="LBN1037" s="351"/>
      <c r="LBO1037" s="351"/>
      <c r="LBP1037" s="351"/>
      <c r="LBQ1037" s="351"/>
      <c r="LBR1037" s="351"/>
      <c r="LBS1037" s="351"/>
      <c r="LBT1037" s="351"/>
      <c r="LBU1037" s="351"/>
      <c r="LBV1037" s="351"/>
      <c r="LBW1037" s="351"/>
      <c r="LBX1037" s="351"/>
      <c r="LBY1037" s="351"/>
      <c r="LBZ1037" s="351"/>
      <c r="LCA1037" s="351"/>
      <c r="LCB1037" s="351"/>
      <c r="LCC1037" s="351"/>
      <c r="LCD1037" s="351"/>
      <c r="LCE1037" s="351"/>
      <c r="LCF1037" s="351"/>
      <c r="LCG1037" s="351"/>
      <c r="LCH1037" s="351"/>
      <c r="LCI1037" s="351"/>
      <c r="LCJ1037" s="351"/>
      <c r="LCK1037" s="351"/>
      <c r="LCL1037" s="351"/>
      <c r="LCM1037" s="351"/>
      <c r="LCN1037" s="351"/>
      <c r="LCO1037" s="351"/>
      <c r="LCP1037" s="351"/>
      <c r="LCQ1037" s="351"/>
      <c r="LCR1037" s="351"/>
      <c r="LCS1037" s="351"/>
      <c r="LCT1037" s="351"/>
      <c r="LCU1037" s="351"/>
      <c r="LCV1037" s="351"/>
      <c r="LCW1037" s="351"/>
      <c r="LCX1037" s="351"/>
      <c r="LCY1037" s="351"/>
      <c r="LCZ1037" s="351"/>
      <c r="LDA1037" s="351"/>
      <c r="LDB1037" s="351"/>
      <c r="LDC1037" s="351"/>
      <c r="LDD1037" s="351"/>
      <c r="LDE1037" s="351"/>
      <c r="LDF1037" s="351"/>
      <c r="LDG1037" s="351"/>
      <c r="LDH1037" s="351"/>
      <c r="LDI1037" s="351"/>
      <c r="LDJ1037" s="351"/>
      <c r="LDK1037" s="351"/>
      <c r="LDL1037" s="351"/>
      <c r="LDM1037" s="351"/>
      <c r="LDN1037" s="351"/>
      <c r="LDO1037" s="351"/>
      <c r="LDP1037" s="351"/>
      <c r="LDQ1037" s="351"/>
      <c r="LDR1037" s="351"/>
      <c r="LDS1037" s="351"/>
      <c r="LDT1037" s="351"/>
      <c r="LDU1037" s="351"/>
      <c r="LDV1037" s="351"/>
      <c r="LDW1037" s="351"/>
      <c r="LDX1037" s="351"/>
      <c r="LDY1037" s="351"/>
      <c r="LDZ1037" s="351"/>
      <c r="LEA1037" s="351"/>
      <c r="LEB1037" s="351"/>
      <c r="LEC1037" s="351"/>
      <c r="LED1037" s="351"/>
      <c r="LEE1037" s="351"/>
      <c r="LEF1037" s="351"/>
      <c r="LEG1037" s="351"/>
      <c r="LEH1037" s="351"/>
      <c r="LEI1037" s="351"/>
      <c r="LEJ1037" s="351"/>
      <c r="LEK1037" s="351"/>
      <c r="LEL1037" s="351"/>
      <c r="LEM1037" s="351"/>
      <c r="LEN1037" s="351"/>
      <c r="LEO1037" s="351"/>
      <c r="LEP1037" s="351"/>
      <c r="LEQ1037" s="351"/>
      <c r="LER1037" s="351"/>
      <c r="LES1037" s="351"/>
      <c r="LET1037" s="351"/>
      <c r="LEU1037" s="351"/>
      <c r="LEV1037" s="351"/>
      <c r="LEW1037" s="351"/>
      <c r="LEX1037" s="351"/>
      <c r="LEY1037" s="351"/>
      <c r="LEZ1037" s="351"/>
      <c r="LFA1037" s="351"/>
      <c r="LFB1037" s="351"/>
      <c r="LFC1037" s="351"/>
      <c r="LFD1037" s="351"/>
      <c r="LFE1037" s="351"/>
      <c r="LFF1037" s="351"/>
      <c r="LFG1037" s="351"/>
      <c r="LFH1037" s="351"/>
      <c r="LFI1037" s="351"/>
      <c r="LFJ1037" s="351"/>
      <c r="LFK1037" s="351"/>
      <c r="LFL1037" s="351"/>
      <c r="LFM1037" s="351"/>
      <c r="LFN1037" s="351"/>
      <c r="LFO1037" s="351"/>
      <c r="LFP1037" s="351"/>
      <c r="LFQ1037" s="351"/>
      <c r="LFR1037" s="351"/>
      <c r="LFS1037" s="351"/>
      <c r="LFT1037" s="351"/>
      <c r="LFU1037" s="351"/>
      <c r="LFV1037" s="351"/>
      <c r="LFW1037" s="351"/>
      <c r="LFX1037" s="351"/>
      <c r="LFY1037" s="351"/>
      <c r="LFZ1037" s="351"/>
      <c r="LGA1037" s="351"/>
      <c r="LGB1037" s="351"/>
      <c r="LGC1037" s="351"/>
      <c r="LGD1037" s="351"/>
      <c r="LGE1037" s="351"/>
      <c r="LGF1037" s="351"/>
      <c r="LGG1037" s="351"/>
      <c r="LGH1037" s="351"/>
      <c r="LGI1037" s="351"/>
      <c r="LGJ1037" s="351"/>
      <c r="LGK1037" s="351"/>
      <c r="LGL1037" s="351"/>
      <c r="LGM1037" s="351"/>
      <c r="LGN1037" s="351"/>
      <c r="LGO1037" s="351"/>
      <c r="LGP1037" s="351"/>
      <c r="LGQ1037" s="351"/>
      <c r="LGR1037" s="351"/>
      <c r="LGS1037" s="351"/>
      <c r="LGT1037" s="351"/>
      <c r="LGU1037" s="351"/>
      <c r="LGV1037" s="351"/>
      <c r="LGW1037" s="351"/>
      <c r="LGX1037" s="351"/>
      <c r="LGY1037" s="351"/>
      <c r="LGZ1037" s="351"/>
      <c r="LHA1037" s="351"/>
      <c r="LHB1037" s="351"/>
      <c r="LHC1037" s="351"/>
      <c r="LHD1037" s="351"/>
      <c r="LHE1037" s="351"/>
      <c r="LHF1037" s="351"/>
      <c r="LHG1037" s="351"/>
      <c r="LHH1037" s="351"/>
      <c r="LHI1037" s="351"/>
      <c r="LHJ1037" s="351"/>
      <c r="LHK1037" s="351"/>
      <c r="LHL1037" s="351"/>
      <c r="LHM1037" s="351"/>
      <c r="LHN1037" s="351"/>
      <c r="LHO1037" s="351"/>
      <c r="LHP1037" s="351"/>
      <c r="LHQ1037" s="351"/>
      <c r="LHR1037" s="351"/>
      <c r="LHS1037" s="351"/>
      <c r="LHT1037" s="351"/>
      <c r="LHU1037" s="351"/>
      <c r="LHV1037" s="351"/>
      <c r="LHW1037" s="351"/>
      <c r="LHX1037" s="351"/>
      <c r="LHY1037" s="351"/>
      <c r="LHZ1037" s="351"/>
      <c r="LIA1037" s="351"/>
      <c r="LIB1037" s="351"/>
      <c r="LIC1037" s="351"/>
      <c r="LID1037" s="351"/>
      <c r="LIE1037" s="351"/>
      <c r="LIF1037" s="351"/>
      <c r="LIG1037" s="351"/>
      <c r="LIH1037" s="351"/>
      <c r="LII1037" s="351"/>
      <c r="LIJ1037" s="351"/>
      <c r="LIK1037" s="351"/>
      <c r="LIL1037" s="351"/>
      <c r="LIM1037" s="351"/>
      <c r="LIN1037" s="351"/>
      <c r="LIO1037" s="351"/>
      <c r="LIP1037" s="351"/>
      <c r="LIQ1037" s="351"/>
      <c r="LIR1037" s="351"/>
      <c r="LIS1037" s="351"/>
      <c r="LIT1037" s="351"/>
      <c r="LIU1037" s="351"/>
      <c r="LIV1037" s="351"/>
      <c r="LIW1037" s="351"/>
      <c r="LIX1037" s="351"/>
      <c r="LIY1037" s="351"/>
      <c r="LIZ1037" s="351"/>
      <c r="LJA1037" s="351"/>
      <c r="LJB1037" s="351"/>
      <c r="LJC1037" s="351"/>
      <c r="LJD1037" s="351"/>
      <c r="LJE1037" s="351"/>
      <c r="LJF1037" s="351"/>
      <c r="LJG1037" s="351"/>
      <c r="LJH1037" s="351"/>
      <c r="LJI1037" s="351"/>
      <c r="LJJ1037" s="351"/>
      <c r="LJK1037" s="351"/>
      <c r="LJL1037" s="351"/>
      <c r="LJM1037" s="351"/>
      <c r="LJN1037" s="351"/>
      <c r="LJO1037" s="351"/>
      <c r="LJP1037" s="351"/>
      <c r="LJQ1037" s="351"/>
      <c r="LJR1037" s="351"/>
      <c r="LJS1037" s="351"/>
      <c r="LJT1037" s="351"/>
      <c r="LJU1037" s="351"/>
      <c r="LJV1037" s="351"/>
      <c r="LJW1037" s="351"/>
      <c r="LJX1037" s="351"/>
      <c r="LJY1037" s="351"/>
      <c r="LJZ1037" s="351"/>
      <c r="LKA1037" s="351"/>
      <c r="LKB1037" s="351"/>
      <c r="LKC1037" s="351"/>
      <c r="LKD1037" s="351"/>
      <c r="LKE1037" s="351"/>
      <c r="LKF1037" s="351"/>
      <c r="LKG1037" s="351"/>
      <c r="LKH1037" s="351"/>
      <c r="LKI1037" s="351"/>
      <c r="LKJ1037" s="351"/>
      <c r="LKK1037" s="351"/>
      <c r="LKL1037" s="351"/>
      <c r="LKM1037" s="351"/>
      <c r="LKN1037" s="351"/>
      <c r="LKO1037" s="351"/>
      <c r="LKP1037" s="351"/>
      <c r="LKQ1037" s="351"/>
      <c r="LKR1037" s="351"/>
      <c r="LKS1037" s="351"/>
      <c r="LKT1037" s="351"/>
      <c r="LKU1037" s="351"/>
      <c r="LKV1037" s="351"/>
      <c r="LKW1037" s="351"/>
      <c r="LKX1037" s="351"/>
      <c r="LKY1037" s="351"/>
      <c r="LKZ1037" s="351"/>
      <c r="LLA1037" s="351"/>
      <c r="LLB1037" s="351"/>
      <c r="LLC1037" s="351"/>
      <c r="LLD1037" s="351"/>
      <c r="LLE1037" s="351"/>
      <c r="LLF1037" s="351"/>
      <c r="LLG1037" s="351"/>
      <c r="LLH1037" s="351"/>
      <c r="LLI1037" s="351"/>
      <c r="LLJ1037" s="351"/>
      <c r="LLK1037" s="351"/>
      <c r="LLL1037" s="351"/>
      <c r="LLM1037" s="351"/>
      <c r="LLN1037" s="351"/>
      <c r="LLO1037" s="351"/>
      <c r="LLP1037" s="351"/>
      <c r="LLQ1037" s="351"/>
      <c r="LLR1037" s="351"/>
      <c r="LLS1037" s="351"/>
      <c r="LLT1037" s="351"/>
      <c r="LLU1037" s="351"/>
      <c r="LLV1037" s="351"/>
      <c r="LLW1037" s="351"/>
      <c r="LLX1037" s="351"/>
      <c r="LLY1037" s="351"/>
      <c r="LLZ1037" s="351"/>
      <c r="LMA1037" s="351"/>
      <c r="LMB1037" s="351"/>
      <c r="LMC1037" s="351"/>
      <c r="LMD1037" s="351"/>
      <c r="LME1037" s="351"/>
      <c r="LMF1037" s="351"/>
      <c r="LMG1037" s="351"/>
      <c r="LMH1037" s="351"/>
      <c r="LMI1037" s="351"/>
      <c r="LMJ1037" s="351"/>
      <c r="LMK1037" s="351"/>
      <c r="LML1037" s="351"/>
      <c r="LMM1037" s="351"/>
      <c r="LMN1037" s="351"/>
      <c r="LMO1037" s="351"/>
      <c r="LMP1037" s="351"/>
      <c r="LMQ1037" s="351"/>
      <c r="LMR1037" s="351"/>
      <c r="LMS1037" s="351"/>
      <c r="LMT1037" s="351"/>
      <c r="LMU1037" s="351"/>
      <c r="LMV1037" s="351"/>
      <c r="LMW1037" s="351"/>
      <c r="LMX1037" s="351"/>
      <c r="LMY1037" s="351"/>
      <c r="LMZ1037" s="351"/>
      <c r="LNA1037" s="351"/>
      <c r="LNB1037" s="351"/>
      <c r="LNC1037" s="351"/>
      <c r="LND1037" s="351"/>
      <c r="LNE1037" s="351"/>
      <c r="LNF1037" s="351"/>
      <c r="LNG1037" s="351"/>
      <c r="LNH1037" s="351"/>
      <c r="LNI1037" s="351"/>
      <c r="LNJ1037" s="351"/>
      <c r="LNK1037" s="351"/>
      <c r="LNL1037" s="351"/>
      <c r="LNM1037" s="351"/>
      <c r="LNN1037" s="351"/>
      <c r="LNO1037" s="351"/>
      <c r="LNP1037" s="351"/>
      <c r="LNQ1037" s="351"/>
      <c r="LNR1037" s="351"/>
      <c r="LNS1037" s="351"/>
      <c r="LNT1037" s="351"/>
      <c r="LNU1037" s="351"/>
      <c r="LNV1037" s="351"/>
      <c r="LNW1037" s="351"/>
      <c r="LNX1037" s="351"/>
      <c r="LNY1037" s="351"/>
      <c r="LNZ1037" s="351"/>
      <c r="LOA1037" s="351"/>
      <c r="LOB1037" s="351"/>
      <c r="LOC1037" s="351"/>
      <c r="LOD1037" s="351"/>
      <c r="LOE1037" s="351"/>
      <c r="LOF1037" s="351"/>
      <c r="LOG1037" s="351"/>
      <c r="LOH1037" s="351"/>
      <c r="LOI1037" s="351"/>
      <c r="LOJ1037" s="351"/>
      <c r="LOK1037" s="351"/>
      <c r="LOL1037" s="351"/>
      <c r="LOM1037" s="351"/>
      <c r="LON1037" s="351"/>
      <c r="LOO1037" s="351"/>
      <c r="LOP1037" s="351"/>
      <c r="LOQ1037" s="351"/>
      <c r="LOR1037" s="351"/>
      <c r="LOS1037" s="351"/>
      <c r="LOT1037" s="351"/>
      <c r="LOU1037" s="351"/>
      <c r="LOV1037" s="351"/>
      <c r="LOW1037" s="351"/>
      <c r="LOX1037" s="351"/>
      <c r="LOY1037" s="351"/>
      <c r="LOZ1037" s="351"/>
      <c r="LPA1037" s="351"/>
      <c r="LPB1037" s="351"/>
      <c r="LPC1037" s="351"/>
      <c r="LPD1037" s="351"/>
      <c r="LPE1037" s="351"/>
      <c r="LPF1037" s="351"/>
      <c r="LPG1037" s="351"/>
      <c r="LPH1037" s="351"/>
      <c r="LPI1037" s="351"/>
      <c r="LPJ1037" s="351"/>
      <c r="LPK1037" s="351"/>
      <c r="LPL1037" s="351"/>
      <c r="LPM1037" s="351"/>
      <c r="LPN1037" s="351"/>
      <c r="LPO1037" s="351"/>
      <c r="LPP1037" s="351"/>
      <c r="LPQ1037" s="351"/>
      <c r="LPR1037" s="351"/>
      <c r="LPS1037" s="351"/>
      <c r="LPT1037" s="351"/>
      <c r="LPU1037" s="351"/>
      <c r="LPV1037" s="351"/>
      <c r="LPW1037" s="351"/>
      <c r="LPX1037" s="351"/>
      <c r="LPY1037" s="351"/>
      <c r="LPZ1037" s="351"/>
      <c r="LQA1037" s="351"/>
      <c r="LQB1037" s="351"/>
      <c r="LQC1037" s="351"/>
      <c r="LQD1037" s="351"/>
      <c r="LQE1037" s="351"/>
      <c r="LQF1037" s="351"/>
      <c r="LQG1037" s="351"/>
      <c r="LQH1037" s="351"/>
      <c r="LQI1037" s="351"/>
      <c r="LQJ1037" s="351"/>
      <c r="LQK1037" s="351"/>
      <c r="LQL1037" s="351"/>
      <c r="LQM1037" s="351"/>
      <c r="LQN1037" s="351"/>
      <c r="LQO1037" s="351"/>
      <c r="LQP1037" s="351"/>
      <c r="LQQ1037" s="351"/>
      <c r="LQR1037" s="351"/>
      <c r="LQS1037" s="351"/>
      <c r="LQT1037" s="351"/>
      <c r="LQU1037" s="351"/>
      <c r="LQV1037" s="351"/>
      <c r="LQW1037" s="351"/>
      <c r="LQX1037" s="351"/>
      <c r="LQY1037" s="351"/>
      <c r="LQZ1037" s="351"/>
      <c r="LRA1037" s="351"/>
      <c r="LRB1037" s="351"/>
      <c r="LRC1037" s="351"/>
      <c r="LRD1037" s="351"/>
      <c r="LRE1037" s="351"/>
      <c r="LRF1037" s="351"/>
      <c r="LRG1037" s="351"/>
      <c r="LRH1037" s="351"/>
      <c r="LRI1037" s="351"/>
      <c r="LRJ1037" s="351"/>
      <c r="LRK1037" s="351"/>
      <c r="LRL1037" s="351"/>
      <c r="LRM1037" s="351"/>
      <c r="LRN1037" s="351"/>
      <c r="LRO1037" s="351"/>
      <c r="LRP1037" s="351"/>
      <c r="LRQ1037" s="351"/>
      <c r="LRR1037" s="351"/>
      <c r="LRS1037" s="351"/>
      <c r="LRT1037" s="351"/>
      <c r="LRU1037" s="351"/>
      <c r="LRV1037" s="351"/>
      <c r="LRW1037" s="351"/>
      <c r="LRX1037" s="351"/>
      <c r="LRY1037" s="351"/>
      <c r="LRZ1037" s="351"/>
      <c r="LSA1037" s="351"/>
      <c r="LSB1037" s="351"/>
      <c r="LSC1037" s="351"/>
      <c r="LSD1037" s="351"/>
      <c r="LSE1037" s="351"/>
      <c r="LSF1037" s="351"/>
      <c r="LSG1037" s="351"/>
      <c r="LSH1037" s="351"/>
      <c r="LSI1037" s="351"/>
      <c r="LSJ1037" s="351"/>
      <c r="LSK1037" s="351"/>
      <c r="LSL1037" s="351"/>
      <c r="LSM1037" s="351"/>
      <c r="LSN1037" s="351"/>
      <c r="LSO1037" s="351"/>
      <c r="LSP1037" s="351"/>
      <c r="LSQ1037" s="351"/>
      <c r="LSR1037" s="351"/>
      <c r="LSS1037" s="351"/>
      <c r="LST1037" s="351"/>
      <c r="LSU1037" s="351"/>
      <c r="LSV1037" s="351"/>
      <c r="LSW1037" s="351"/>
      <c r="LSX1037" s="351"/>
      <c r="LSY1037" s="351"/>
      <c r="LSZ1037" s="351"/>
      <c r="LTA1037" s="351"/>
      <c r="LTB1037" s="351"/>
      <c r="LTC1037" s="351"/>
      <c r="LTD1037" s="351"/>
      <c r="LTE1037" s="351"/>
      <c r="LTF1037" s="351"/>
      <c r="LTG1037" s="351"/>
      <c r="LTH1037" s="351"/>
      <c r="LTI1037" s="351"/>
      <c r="LTJ1037" s="351"/>
      <c r="LTK1037" s="351"/>
      <c r="LTL1037" s="351"/>
      <c r="LTM1037" s="351"/>
      <c r="LTN1037" s="351"/>
      <c r="LTO1037" s="351"/>
      <c r="LTP1037" s="351"/>
      <c r="LTQ1037" s="351"/>
      <c r="LTR1037" s="351"/>
      <c r="LTS1037" s="351"/>
      <c r="LTT1037" s="351"/>
      <c r="LTU1037" s="351"/>
      <c r="LTV1037" s="351"/>
      <c r="LTW1037" s="351"/>
      <c r="LTX1037" s="351"/>
      <c r="LTY1037" s="351"/>
      <c r="LTZ1037" s="351"/>
      <c r="LUA1037" s="351"/>
      <c r="LUB1037" s="351"/>
      <c r="LUC1037" s="351"/>
      <c r="LUD1037" s="351"/>
      <c r="LUE1037" s="351"/>
      <c r="LUF1037" s="351"/>
      <c r="LUG1037" s="351"/>
      <c r="LUH1037" s="351"/>
      <c r="LUI1037" s="351"/>
      <c r="LUJ1037" s="351"/>
      <c r="LUK1037" s="351"/>
      <c r="LUL1037" s="351"/>
      <c r="LUM1037" s="351"/>
      <c r="LUN1037" s="351"/>
      <c r="LUO1037" s="351"/>
      <c r="LUP1037" s="351"/>
      <c r="LUQ1037" s="351"/>
      <c r="LUR1037" s="351"/>
      <c r="LUS1037" s="351"/>
      <c r="LUT1037" s="351"/>
      <c r="LUU1037" s="351"/>
      <c r="LUV1037" s="351"/>
      <c r="LUW1037" s="351"/>
      <c r="LUX1037" s="351"/>
      <c r="LUY1037" s="351"/>
      <c r="LUZ1037" s="351"/>
      <c r="LVA1037" s="351"/>
      <c r="LVB1037" s="351"/>
      <c r="LVC1037" s="351"/>
      <c r="LVD1037" s="351"/>
      <c r="LVE1037" s="351"/>
      <c r="LVF1037" s="351"/>
      <c r="LVG1037" s="351"/>
      <c r="LVH1037" s="351"/>
      <c r="LVI1037" s="351"/>
      <c r="LVJ1037" s="351"/>
      <c r="LVK1037" s="351"/>
      <c r="LVL1037" s="351"/>
      <c r="LVM1037" s="351"/>
      <c r="LVN1037" s="351"/>
      <c r="LVO1037" s="351"/>
      <c r="LVP1037" s="351"/>
      <c r="LVQ1037" s="351"/>
      <c r="LVR1037" s="351"/>
      <c r="LVS1037" s="351"/>
      <c r="LVT1037" s="351"/>
      <c r="LVU1037" s="351"/>
      <c r="LVV1037" s="351"/>
      <c r="LVW1037" s="351"/>
      <c r="LVX1037" s="351"/>
      <c r="LVY1037" s="351"/>
      <c r="LVZ1037" s="351"/>
      <c r="LWA1037" s="351"/>
      <c r="LWB1037" s="351"/>
      <c r="LWC1037" s="351"/>
      <c r="LWD1037" s="351"/>
      <c r="LWE1037" s="351"/>
      <c r="LWF1037" s="351"/>
      <c r="LWG1037" s="351"/>
      <c r="LWH1037" s="351"/>
      <c r="LWI1037" s="351"/>
      <c r="LWJ1037" s="351"/>
      <c r="LWK1037" s="351"/>
      <c r="LWL1037" s="351"/>
      <c r="LWM1037" s="351"/>
      <c r="LWN1037" s="351"/>
      <c r="LWO1037" s="351"/>
      <c r="LWP1037" s="351"/>
      <c r="LWQ1037" s="351"/>
      <c r="LWR1037" s="351"/>
      <c r="LWS1037" s="351"/>
      <c r="LWT1037" s="351"/>
      <c r="LWU1037" s="351"/>
      <c r="LWV1037" s="351"/>
      <c r="LWW1037" s="351"/>
      <c r="LWX1037" s="351"/>
      <c r="LWY1037" s="351"/>
      <c r="LWZ1037" s="351"/>
      <c r="LXA1037" s="351"/>
      <c r="LXB1037" s="351"/>
      <c r="LXC1037" s="351"/>
      <c r="LXD1037" s="351"/>
      <c r="LXE1037" s="351"/>
      <c r="LXF1037" s="351"/>
      <c r="LXG1037" s="351"/>
      <c r="LXH1037" s="351"/>
      <c r="LXI1037" s="351"/>
      <c r="LXJ1037" s="351"/>
      <c r="LXK1037" s="351"/>
      <c r="LXL1037" s="351"/>
      <c r="LXM1037" s="351"/>
      <c r="LXN1037" s="351"/>
      <c r="LXO1037" s="351"/>
      <c r="LXP1037" s="351"/>
      <c r="LXQ1037" s="351"/>
      <c r="LXR1037" s="351"/>
      <c r="LXS1037" s="351"/>
      <c r="LXT1037" s="351"/>
      <c r="LXU1037" s="351"/>
      <c r="LXV1037" s="351"/>
      <c r="LXW1037" s="351"/>
      <c r="LXX1037" s="351"/>
      <c r="LXY1037" s="351"/>
      <c r="LXZ1037" s="351"/>
      <c r="LYA1037" s="351"/>
      <c r="LYB1037" s="351"/>
      <c r="LYC1037" s="351"/>
      <c r="LYD1037" s="351"/>
      <c r="LYE1037" s="351"/>
      <c r="LYF1037" s="351"/>
      <c r="LYG1037" s="351"/>
      <c r="LYH1037" s="351"/>
      <c r="LYI1037" s="351"/>
      <c r="LYJ1037" s="351"/>
      <c r="LYK1037" s="351"/>
      <c r="LYL1037" s="351"/>
      <c r="LYM1037" s="351"/>
      <c r="LYN1037" s="351"/>
      <c r="LYO1037" s="351"/>
      <c r="LYP1037" s="351"/>
      <c r="LYQ1037" s="351"/>
      <c r="LYR1037" s="351"/>
      <c r="LYS1037" s="351"/>
      <c r="LYT1037" s="351"/>
      <c r="LYU1037" s="351"/>
      <c r="LYV1037" s="351"/>
      <c r="LYW1037" s="351"/>
      <c r="LYX1037" s="351"/>
      <c r="LYY1037" s="351"/>
      <c r="LYZ1037" s="351"/>
      <c r="LZA1037" s="351"/>
      <c r="LZB1037" s="351"/>
      <c r="LZC1037" s="351"/>
      <c r="LZD1037" s="351"/>
      <c r="LZE1037" s="351"/>
      <c r="LZF1037" s="351"/>
      <c r="LZG1037" s="351"/>
      <c r="LZH1037" s="351"/>
      <c r="LZI1037" s="351"/>
      <c r="LZJ1037" s="351"/>
      <c r="LZK1037" s="351"/>
      <c r="LZL1037" s="351"/>
      <c r="LZM1037" s="351"/>
      <c r="LZN1037" s="351"/>
      <c r="LZO1037" s="351"/>
      <c r="LZP1037" s="351"/>
      <c r="LZQ1037" s="351"/>
      <c r="LZR1037" s="351"/>
      <c r="LZS1037" s="351"/>
      <c r="LZT1037" s="351"/>
      <c r="LZU1037" s="351"/>
      <c r="LZV1037" s="351"/>
      <c r="LZW1037" s="351"/>
      <c r="LZX1037" s="351"/>
      <c r="LZY1037" s="351"/>
      <c r="LZZ1037" s="351"/>
      <c r="MAA1037" s="351"/>
      <c r="MAB1037" s="351"/>
      <c r="MAC1037" s="351"/>
      <c r="MAD1037" s="351"/>
      <c r="MAE1037" s="351"/>
      <c r="MAF1037" s="351"/>
      <c r="MAG1037" s="351"/>
      <c r="MAH1037" s="351"/>
      <c r="MAI1037" s="351"/>
      <c r="MAJ1037" s="351"/>
      <c r="MAK1037" s="351"/>
      <c r="MAL1037" s="351"/>
      <c r="MAM1037" s="351"/>
      <c r="MAN1037" s="351"/>
      <c r="MAO1037" s="351"/>
      <c r="MAP1037" s="351"/>
      <c r="MAQ1037" s="351"/>
      <c r="MAR1037" s="351"/>
      <c r="MAS1037" s="351"/>
      <c r="MAT1037" s="351"/>
      <c r="MAU1037" s="351"/>
      <c r="MAV1037" s="351"/>
      <c r="MAW1037" s="351"/>
      <c r="MAX1037" s="351"/>
      <c r="MAY1037" s="351"/>
      <c r="MAZ1037" s="351"/>
      <c r="MBA1037" s="351"/>
      <c r="MBB1037" s="351"/>
      <c r="MBC1037" s="351"/>
      <c r="MBD1037" s="351"/>
      <c r="MBE1037" s="351"/>
      <c r="MBF1037" s="351"/>
      <c r="MBG1037" s="351"/>
      <c r="MBH1037" s="351"/>
      <c r="MBI1037" s="351"/>
      <c r="MBJ1037" s="351"/>
      <c r="MBK1037" s="351"/>
      <c r="MBL1037" s="351"/>
      <c r="MBM1037" s="351"/>
      <c r="MBN1037" s="351"/>
      <c r="MBO1037" s="351"/>
      <c r="MBP1037" s="351"/>
      <c r="MBQ1037" s="351"/>
      <c r="MBR1037" s="351"/>
      <c r="MBS1037" s="351"/>
      <c r="MBT1037" s="351"/>
      <c r="MBU1037" s="351"/>
      <c r="MBV1037" s="351"/>
      <c r="MBW1037" s="351"/>
      <c r="MBX1037" s="351"/>
      <c r="MBY1037" s="351"/>
      <c r="MBZ1037" s="351"/>
      <c r="MCA1037" s="351"/>
      <c r="MCB1037" s="351"/>
      <c r="MCC1037" s="351"/>
      <c r="MCD1037" s="351"/>
      <c r="MCE1037" s="351"/>
      <c r="MCF1037" s="351"/>
      <c r="MCG1037" s="351"/>
      <c r="MCH1037" s="351"/>
      <c r="MCI1037" s="351"/>
      <c r="MCJ1037" s="351"/>
      <c r="MCK1037" s="351"/>
      <c r="MCL1037" s="351"/>
      <c r="MCM1037" s="351"/>
      <c r="MCN1037" s="351"/>
      <c r="MCO1037" s="351"/>
      <c r="MCP1037" s="351"/>
      <c r="MCQ1037" s="351"/>
      <c r="MCR1037" s="351"/>
      <c r="MCS1037" s="351"/>
      <c r="MCT1037" s="351"/>
      <c r="MCU1037" s="351"/>
      <c r="MCV1037" s="351"/>
      <c r="MCW1037" s="351"/>
      <c r="MCX1037" s="351"/>
      <c r="MCY1037" s="351"/>
      <c r="MCZ1037" s="351"/>
      <c r="MDA1037" s="351"/>
      <c r="MDB1037" s="351"/>
      <c r="MDC1037" s="351"/>
      <c r="MDD1037" s="351"/>
      <c r="MDE1037" s="351"/>
      <c r="MDF1037" s="351"/>
      <c r="MDG1037" s="351"/>
      <c r="MDH1037" s="351"/>
      <c r="MDI1037" s="351"/>
      <c r="MDJ1037" s="351"/>
      <c r="MDK1037" s="351"/>
      <c r="MDL1037" s="351"/>
      <c r="MDM1037" s="351"/>
      <c r="MDN1037" s="351"/>
      <c r="MDO1037" s="351"/>
      <c r="MDP1037" s="351"/>
      <c r="MDQ1037" s="351"/>
      <c r="MDR1037" s="351"/>
      <c r="MDS1037" s="351"/>
      <c r="MDT1037" s="351"/>
      <c r="MDU1037" s="351"/>
      <c r="MDV1037" s="351"/>
      <c r="MDW1037" s="351"/>
      <c r="MDX1037" s="351"/>
      <c r="MDY1037" s="351"/>
      <c r="MDZ1037" s="351"/>
      <c r="MEA1037" s="351"/>
      <c r="MEB1037" s="351"/>
      <c r="MEC1037" s="351"/>
      <c r="MED1037" s="351"/>
      <c r="MEE1037" s="351"/>
      <c r="MEF1037" s="351"/>
      <c r="MEG1037" s="351"/>
      <c r="MEH1037" s="351"/>
      <c r="MEI1037" s="351"/>
      <c r="MEJ1037" s="351"/>
      <c r="MEK1037" s="351"/>
      <c r="MEL1037" s="351"/>
      <c r="MEM1037" s="351"/>
      <c r="MEN1037" s="351"/>
      <c r="MEO1037" s="351"/>
      <c r="MEP1037" s="351"/>
      <c r="MEQ1037" s="351"/>
      <c r="MER1037" s="351"/>
      <c r="MES1037" s="351"/>
      <c r="MET1037" s="351"/>
      <c r="MEU1037" s="351"/>
      <c r="MEV1037" s="351"/>
      <c r="MEW1037" s="351"/>
      <c r="MEX1037" s="351"/>
      <c r="MEY1037" s="351"/>
      <c r="MEZ1037" s="351"/>
      <c r="MFA1037" s="351"/>
      <c r="MFB1037" s="351"/>
      <c r="MFC1037" s="351"/>
      <c r="MFD1037" s="351"/>
      <c r="MFE1037" s="351"/>
      <c r="MFF1037" s="351"/>
      <c r="MFG1037" s="351"/>
      <c r="MFH1037" s="351"/>
      <c r="MFI1037" s="351"/>
      <c r="MFJ1037" s="351"/>
      <c r="MFK1037" s="351"/>
      <c r="MFL1037" s="351"/>
      <c r="MFM1037" s="351"/>
      <c r="MFN1037" s="351"/>
      <c r="MFO1037" s="351"/>
      <c r="MFP1037" s="351"/>
      <c r="MFQ1037" s="351"/>
      <c r="MFR1037" s="351"/>
      <c r="MFS1037" s="351"/>
      <c r="MFT1037" s="351"/>
      <c r="MFU1037" s="351"/>
      <c r="MFV1037" s="351"/>
      <c r="MFW1037" s="351"/>
      <c r="MFX1037" s="351"/>
      <c r="MFY1037" s="351"/>
      <c r="MFZ1037" s="351"/>
      <c r="MGA1037" s="351"/>
      <c r="MGB1037" s="351"/>
      <c r="MGC1037" s="351"/>
      <c r="MGD1037" s="351"/>
      <c r="MGE1037" s="351"/>
      <c r="MGF1037" s="351"/>
      <c r="MGG1037" s="351"/>
      <c r="MGH1037" s="351"/>
      <c r="MGI1037" s="351"/>
      <c r="MGJ1037" s="351"/>
      <c r="MGK1037" s="351"/>
      <c r="MGL1037" s="351"/>
      <c r="MGM1037" s="351"/>
      <c r="MGN1037" s="351"/>
      <c r="MGO1037" s="351"/>
      <c r="MGP1037" s="351"/>
      <c r="MGQ1037" s="351"/>
      <c r="MGR1037" s="351"/>
      <c r="MGS1037" s="351"/>
      <c r="MGT1037" s="351"/>
      <c r="MGU1037" s="351"/>
      <c r="MGV1037" s="351"/>
      <c r="MGW1037" s="351"/>
      <c r="MGX1037" s="351"/>
      <c r="MGY1037" s="351"/>
      <c r="MGZ1037" s="351"/>
      <c r="MHA1037" s="351"/>
      <c r="MHB1037" s="351"/>
      <c r="MHC1037" s="351"/>
      <c r="MHD1037" s="351"/>
      <c r="MHE1037" s="351"/>
      <c r="MHF1037" s="351"/>
      <c r="MHG1037" s="351"/>
      <c r="MHH1037" s="351"/>
      <c r="MHI1037" s="351"/>
      <c r="MHJ1037" s="351"/>
      <c r="MHK1037" s="351"/>
      <c r="MHL1037" s="351"/>
      <c r="MHM1037" s="351"/>
      <c r="MHN1037" s="351"/>
      <c r="MHO1037" s="351"/>
      <c r="MHP1037" s="351"/>
      <c r="MHQ1037" s="351"/>
      <c r="MHR1037" s="351"/>
      <c r="MHS1037" s="351"/>
      <c r="MHT1037" s="351"/>
      <c r="MHU1037" s="351"/>
      <c r="MHV1037" s="351"/>
      <c r="MHW1037" s="351"/>
      <c r="MHX1037" s="351"/>
      <c r="MHY1037" s="351"/>
      <c r="MHZ1037" s="351"/>
      <c r="MIA1037" s="351"/>
      <c r="MIB1037" s="351"/>
      <c r="MIC1037" s="351"/>
      <c r="MID1037" s="351"/>
      <c r="MIE1037" s="351"/>
      <c r="MIF1037" s="351"/>
      <c r="MIG1037" s="351"/>
      <c r="MIH1037" s="351"/>
      <c r="MII1037" s="351"/>
      <c r="MIJ1037" s="351"/>
      <c r="MIK1037" s="351"/>
      <c r="MIL1037" s="351"/>
      <c r="MIM1037" s="351"/>
      <c r="MIN1037" s="351"/>
      <c r="MIO1037" s="351"/>
      <c r="MIP1037" s="351"/>
      <c r="MIQ1037" s="351"/>
      <c r="MIR1037" s="351"/>
      <c r="MIS1037" s="351"/>
      <c r="MIT1037" s="351"/>
      <c r="MIU1037" s="351"/>
      <c r="MIV1037" s="351"/>
      <c r="MIW1037" s="351"/>
      <c r="MIX1037" s="351"/>
      <c r="MIY1037" s="351"/>
      <c r="MIZ1037" s="351"/>
      <c r="MJA1037" s="351"/>
      <c r="MJB1037" s="351"/>
      <c r="MJC1037" s="351"/>
      <c r="MJD1037" s="351"/>
      <c r="MJE1037" s="351"/>
      <c r="MJF1037" s="351"/>
      <c r="MJG1037" s="351"/>
      <c r="MJH1037" s="351"/>
      <c r="MJI1037" s="351"/>
      <c r="MJJ1037" s="351"/>
      <c r="MJK1037" s="351"/>
      <c r="MJL1037" s="351"/>
      <c r="MJM1037" s="351"/>
      <c r="MJN1037" s="351"/>
      <c r="MJO1037" s="351"/>
      <c r="MJP1037" s="351"/>
      <c r="MJQ1037" s="351"/>
      <c r="MJR1037" s="351"/>
      <c r="MJS1037" s="351"/>
      <c r="MJT1037" s="351"/>
      <c r="MJU1037" s="351"/>
      <c r="MJV1037" s="351"/>
      <c r="MJW1037" s="351"/>
      <c r="MJX1037" s="351"/>
      <c r="MJY1037" s="351"/>
      <c r="MJZ1037" s="351"/>
      <c r="MKA1037" s="351"/>
      <c r="MKB1037" s="351"/>
      <c r="MKC1037" s="351"/>
      <c r="MKD1037" s="351"/>
      <c r="MKE1037" s="351"/>
      <c r="MKF1037" s="351"/>
      <c r="MKG1037" s="351"/>
      <c r="MKH1037" s="351"/>
      <c r="MKI1037" s="351"/>
      <c r="MKJ1037" s="351"/>
      <c r="MKK1037" s="351"/>
      <c r="MKL1037" s="351"/>
      <c r="MKM1037" s="351"/>
      <c r="MKN1037" s="351"/>
      <c r="MKO1037" s="351"/>
      <c r="MKP1037" s="351"/>
      <c r="MKQ1037" s="351"/>
      <c r="MKR1037" s="351"/>
      <c r="MKS1037" s="351"/>
      <c r="MKT1037" s="351"/>
      <c r="MKU1037" s="351"/>
      <c r="MKV1037" s="351"/>
      <c r="MKW1037" s="351"/>
      <c r="MKX1037" s="351"/>
      <c r="MKY1037" s="351"/>
      <c r="MKZ1037" s="351"/>
      <c r="MLA1037" s="351"/>
      <c r="MLB1037" s="351"/>
      <c r="MLC1037" s="351"/>
      <c r="MLD1037" s="351"/>
      <c r="MLE1037" s="351"/>
      <c r="MLF1037" s="351"/>
      <c r="MLG1037" s="351"/>
      <c r="MLH1037" s="351"/>
      <c r="MLI1037" s="351"/>
      <c r="MLJ1037" s="351"/>
      <c r="MLK1037" s="351"/>
      <c r="MLL1037" s="351"/>
      <c r="MLM1037" s="351"/>
      <c r="MLN1037" s="351"/>
      <c r="MLO1037" s="351"/>
      <c r="MLP1037" s="351"/>
      <c r="MLQ1037" s="351"/>
      <c r="MLR1037" s="351"/>
      <c r="MLS1037" s="351"/>
      <c r="MLT1037" s="351"/>
      <c r="MLU1037" s="351"/>
      <c r="MLV1037" s="351"/>
      <c r="MLW1037" s="351"/>
      <c r="MLX1037" s="351"/>
      <c r="MLY1037" s="351"/>
      <c r="MLZ1037" s="351"/>
      <c r="MMA1037" s="351"/>
      <c r="MMB1037" s="351"/>
      <c r="MMC1037" s="351"/>
      <c r="MMD1037" s="351"/>
      <c r="MME1037" s="351"/>
      <c r="MMF1037" s="351"/>
      <c r="MMG1037" s="351"/>
      <c r="MMH1037" s="351"/>
      <c r="MMI1037" s="351"/>
      <c r="MMJ1037" s="351"/>
      <c r="MMK1037" s="351"/>
      <c r="MML1037" s="351"/>
      <c r="MMM1037" s="351"/>
      <c r="MMN1037" s="351"/>
      <c r="MMO1037" s="351"/>
      <c r="MMP1037" s="351"/>
      <c r="MMQ1037" s="351"/>
      <c r="MMR1037" s="351"/>
      <c r="MMS1037" s="351"/>
      <c r="MMT1037" s="351"/>
      <c r="MMU1037" s="351"/>
      <c r="MMV1037" s="351"/>
      <c r="MMW1037" s="351"/>
      <c r="MMX1037" s="351"/>
      <c r="MMY1037" s="351"/>
      <c r="MMZ1037" s="351"/>
      <c r="MNA1037" s="351"/>
      <c r="MNB1037" s="351"/>
      <c r="MNC1037" s="351"/>
      <c r="MND1037" s="351"/>
      <c r="MNE1037" s="351"/>
      <c r="MNF1037" s="351"/>
      <c r="MNG1037" s="351"/>
      <c r="MNH1037" s="351"/>
      <c r="MNI1037" s="351"/>
      <c r="MNJ1037" s="351"/>
      <c r="MNK1037" s="351"/>
      <c r="MNL1037" s="351"/>
      <c r="MNM1037" s="351"/>
      <c r="MNN1037" s="351"/>
      <c r="MNO1037" s="351"/>
      <c r="MNP1037" s="351"/>
      <c r="MNQ1037" s="351"/>
      <c r="MNR1037" s="351"/>
      <c r="MNS1037" s="351"/>
      <c r="MNT1037" s="351"/>
      <c r="MNU1037" s="351"/>
      <c r="MNV1037" s="351"/>
      <c r="MNW1037" s="351"/>
      <c r="MNX1037" s="351"/>
      <c r="MNY1037" s="351"/>
      <c r="MNZ1037" s="351"/>
      <c r="MOA1037" s="351"/>
      <c r="MOB1037" s="351"/>
      <c r="MOC1037" s="351"/>
      <c r="MOD1037" s="351"/>
      <c r="MOE1037" s="351"/>
      <c r="MOF1037" s="351"/>
      <c r="MOG1037" s="351"/>
      <c r="MOH1037" s="351"/>
      <c r="MOI1037" s="351"/>
      <c r="MOJ1037" s="351"/>
      <c r="MOK1037" s="351"/>
      <c r="MOL1037" s="351"/>
      <c r="MOM1037" s="351"/>
      <c r="MON1037" s="351"/>
      <c r="MOO1037" s="351"/>
      <c r="MOP1037" s="351"/>
      <c r="MOQ1037" s="351"/>
      <c r="MOR1037" s="351"/>
      <c r="MOS1037" s="351"/>
      <c r="MOT1037" s="351"/>
      <c r="MOU1037" s="351"/>
      <c r="MOV1037" s="351"/>
      <c r="MOW1037" s="351"/>
      <c r="MOX1037" s="351"/>
      <c r="MOY1037" s="351"/>
      <c r="MOZ1037" s="351"/>
      <c r="MPA1037" s="351"/>
      <c r="MPB1037" s="351"/>
      <c r="MPC1037" s="351"/>
      <c r="MPD1037" s="351"/>
      <c r="MPE1037" s="351"/>
      <c r="MPF1037" s="351"/>
      <c r="MPG1037" s="351"/>
      <c r="MPH1037" s="351"/>
      <c r="MPI1037" s="351"/>
      <c r="MPJ1037" s="351"/>
      <c r="MPK1037" s="351"/>
      <c r="MPL1037" s="351"/>
      <c r="MPM1037" s="351"/>
      <c r="MPN1037" s="351"/>
      <c r="MPO1037" s="351"/>
      <c r="MPP1037" s="351"/>
      <c r="MPQ1037" s="351"/>
      <c r="MPR1037" s="351"/>
      <c r="MPS1037" s="351"/>
      <c r="MPT1037" s="351"/>
      <c r="MPU1037" s="351"/>
      <c r="MPV1037" s="351"/>
      <c r="MPW1037" s="351"/>
      <c r="MPX1037" s="351"/>
      <c r="MPY1037" s="351"/>
      <c r="MPZ1037" s="351"/>
      <c r="MQA1037" s="351"/>
      <c r="MQB1037" s="351"/>
      <c r="MQC1037" s="351"/>
      <c r="MQD1037" s="351"/>
      <c r="MQE1037" s="351"/>
      <c r="MQF1037" s="351"/>
      <c r="MQG1037" s="351"/>
      <c r="MQH1037" s="351"/>
      <c r="MQI1037" s="351"/>
      <c r="MQJ1037" s="351"/>
      <c r="MQK1037" s="351"/>
      <c r="MQL1037" s="351"/>
      <c r="MQM1037" s="351"/>
      <c r="MQN1037" s="351"/>
      <c r="MQO1037" s="351"/>
      <c r="MQP1037" s="351"/>
      <c r="MQQ1037" s="351"/>
      <c r="MQR1037" s="351"/>
      <c r="MQS1037" s="351"/>
      <c r="MQT1037" s="351"/>
      <c r="MQU1037" s="351"/>
      <c r="MQV1037" s="351"/>
      <c r="MQW1037" s="351"/>
      <c r="MQX1037" s="351"/>
      <c r="MQY1037" s="351"/>
      <c r="MQZ1037" s="351"/>
      <c r="MRA1037" s="351"/>
      <c r="MRB1037" s="351"/>
      <c r="MRC1037" s="351"/>
      <c r="MRD1037" s="351"/>
      <c r="MRE1037" s="351"/>
      <c r="MRF1037" s="351"/>
      <c r="MRG1037" s="351"/>
      <c r="MRH1037" s="351"/>
      <c r="MRI1037" s="351"/>
      <c r="MRJ1037" s="351"/>
      <c r="MRK1037" s="351"/>
      <c r="MRL1037" s="351"/>
      <c r="MRM1037" s="351"/>
      <c r="MRN1037" s="351"/>
      <c r="MRO1037" s="351"/>
      <c r="MRP1037" s="351"/>
      <c r="MRQ1037" s="351"/>
      <c r="MRR1037" s="351"/>
      <c r="MRS1037" s="351"/>
      <c r="MRT1037" s="351"/>
      <c r="MRU1037" s="351"/>
      <c r="MRV1037" s="351"/>
      <c r="MRW1037" s="351"/>
      <c r="MRX1037" s="351"/>
      <c r="MRY1037" s="351"/>
      <c r="MRZ1037" s="351"/>
      <c r="MSA1037" s="351"/>
      <c r="MSB1037" s="351"/>
      <c r="MSC1037" s="351"/>
      <c r="MSD1037" s="351"/>
      <c r="MSE1037" s="351"/>
      <c r="MSF1037" s="351"/>
      <c r="MSG1037" s="351"/>
      <c r="MSH1037" s="351"/>
      <c r="MSI1037" s="351"/>
      <c r="MSJ1037" s="351"/>
      <c r="MSK1037" s="351"/>
      <c r="MSL1037" s="351"/>
      <c r="MSM1037" s="351"/>
      <c r="MSN1037" s="351"/>
      <c r="MSO1037" s="351"/>
      <c r="MSP1037" s="351"/>
      <c r="MSQ1037" s="351"/>
      <c r="MSR1037" s="351"/>
      <c r="MSS1037" s="351"/>
      <c r="MST1037" s="351"/>
      <c r="MSU1037" s="351"/>
      <c r="MSV1037" s="351"/>
      <c r="MSW1037" s="351"/>
      <c r="MSX1037" s="351"/>
      <c r="MSY1037" s="351"/>
      <c r="MSZ1037" s="351"/>
      <c r="MTA1037" s="351"/>
      <c r="MTB1037" s="351"/>
      <c r="MTC1037" s="351"/>
      <c r="MTD1037" s="351"/>
      <c r="MTE1037" s="351"/>
      <c r="MTF1037" s="351"/>
      <c r="MTG1037" s="351"/>
      <c r="MTH1037" s="351"/>
      <c r="MTI1037" s="351"/>
      <c r="MTJ1037" s="351"/>
      <c r="MTK1037" s="351"/>
      <c r="MTL1037" s="351"/>
      <c r="MTM1037" s="351"/>
      <c r="MTN1037" s="351"/>
      <c r="MTO1037" s="351"/>
      <c r="MTP1037" s="351"/>
      <c r="MTQ1037" s="351"/>
      <c r="MTR1037" s="351"/>
      <c r="MTS1037" s="351"/>
      <c r="MTT1037" s="351"/>
      <c r="MTU1037" s="351"/>
      <c r="MTV1037" s="351"/>
      <c r="MTW1037" s="351"/>
      <c r="MTX1037" s="351"/>
      <c r="MTY1037" s="351"/>
      <c r="MTZ1037" s="351"/>
      <c r="MUA1037" s="351"/>
      <c r="MUB1037" s="351"/>
      <c r="MUC1037" s="351"/>
      <c r="MUD1037" s="351"/>
      <c r="MUE1037" s="351"/>
      <c r="MUF1037" s="351"/>
      <c r="MUG1037" s="351"/>
      <c r="MUH1037" s="351"/>
      <c r="MUI1037" s="351"/>
      <c r="MUJ1037" s="351"/>
      <c r="MUK1037" s="351"/>
      <c r="MUL1037" s="351"/>
      <c r="MUM1037" s="351"/>
      <c r="MUN1037" s="351"/>
      <c r="MUO1037" s="351"/>
      <c r="MUP1037" s="351"/>
      <c r="MUQ1037" s="351"/>
      <c r="MUR1037" s="351"/>
      <c r="MUS1037" s="351"/>
      <c r="MUT1037" s="351"/>
      <c r="MUU1037" s="351"/>
      <c r="MUV1037" s="351"/>
      <c r="MUW1037" s="351"/>
      <c r="MUX1037" s="351"/>
      <c r="MUY1037" s="351"/>
      <c r="MUZ1037" s="351"/>
      <c r="MVA1037" s="351"/>
      <c r="MVB1037" s="351"/>
      <c r="MVC1037" s="351"/>
      <c r="MVD1037" s="351"/>
      <c r="MVE1037" s="351"/>
      <c r="MVF1037" s="351"/>
      <c r="MVG1037" s="351"/>
      <c r="MVH1037" s="351"/>
      <c r="MVI1037" s="351"/>
      <c r="MVJ1037" s="351"/>
      <c r="MVK1037" s="351"/>
      <c r="MVL1037" s="351"/>
      <c r="MVM1037" s="351"/>
      <c r="MVN1037" s="351"/>
      <c r="MVO1037" s="351"/>
      <c r="MVP1037" s="351"/>
      <c r="MVQ1037" s="351"/>
      <c r="MVR1037" s="351"/>
      <c r="MVS1037" s="351"/>
      <c r="MVT1037" s="351"/>
      <c r="MVU1037" s="351"/>
      <c r="MVV1037" s="351"/>
      <c r="MVW1037" s="351"/>
      <c r="MVX1037" s="351"/>
      <c r="MVY1037" s="351"/>
      <c r="MVZ1037" s="351"/>
      <c r="MWA1037" s="351"/>
      <c r="MWB1037" s="351"/>
      <c r="MWC1037" s="351"/>
      <c r="MWD1037" s="351"/>
      <c r="MWE1037" s="351"/>
      <c r="MWF1037" s="351"/>
      <c r="MWG1037" s="351"/>
      <c r="MWH1037" s="351"/>
      <c r="MWI1037" s="351"/>
      <c r="MWJ1037" s="351"/>
      <c r="MWK1037" s="351"/>
      <c r="MWL1037" s="351"/>
      <c r="MWM1037" s="351"/>
      <c r="MWN1037" s="351"/>
      <c r="MWO1037" s="351"/>
      <c r="MWP1037" s="351"/>
      <c r="MWQ1037" s="351"/>
      <c r="MWR1037" s="351"/>
      <c r="MWS1037" s="351"/>
      <c r="MWT1037" s="351"/>
      <c r="MWU1037" s="351"/>
      <c r="MWV1037" s="351"/>
      <c r="MWW1037" s="351"/>
      <c r="MWX1037" s="351"/>
      <c r="MWY1037" s="351"/>
      <c r="MWZ1037" s="351"/>
      <c r="MXA1037" s="351"/>
      <c r="MXB1037" s="351"/>
      <c r="MXC1037" s="351"/>
      <c r="MXD1037" s="351"/>
      <c r="MXE1037" s="351"/>
      <c r="MXF1037" s="351"/>
      <c r="MXG1037" s="351"/>
      <c r="MXH1037" s="351"/>
      <c r="MXI1037" s="351"/>
      <c r="MXJ1037" s="351"/>
      <c r="MXK1037" s="351"/>
      <c r="MXL1037" s="351"/>
      <c r="MXM1037" s="351"/>
      <c r="MXN1037" s="351"/>
      <c r="MXO1037" s="351"/>
      <c r="MXP1037" s="351"/>
      <c r="MXQ1037" s="351"/>
      <c r="MXR1037" s="351"/>
      <c r="MXS1037" s="351"/>
      <c r="MXT1037" s="351"/>
      <c r="MXU1037" s="351"/>
      <c r="MXV1037" s="351"/>
      <c r="MXW1037" s="351"/>
      <c r="MXX1037" s="351"/>
      <c r="MXY1037" s="351"/>
      <c r="MXZ1037" s="351"/>
      <c r="MYA1037" s="351"/>
      <c r="MYB1037" s="351"/>
      <c r="MYC1037" s="351"/>
      <c r="MYD1037" s="351"/>
      <c r="MYE1037" s="351"/>
      <c r="MYF1037" s="351"/>
      <c r="MYG1037" s="351"/>
      <c r="MYH1037" s="351"/>
      <c r="MYI1037" s="351"/>
      <c r="MYJ1037" s="351"/>
      <c r="MYK1037" s="351"/>
      <c r="MYL1037" s="351"/>
      <c r="MYM1037" s="351"/>
      <c r="MYN1037" s="351"/>
      <c r="MYO1037" s="351"/>
      <c r="MYP1037" s="351"/>
      <c r="MYQ1037" s="351"/>
      <c r="MYR1037" s="351"/>
      <c r="MYS1037" s="351"/>
      <c r="MYT1037" s="351"/>
      <c r="MYU1037" s="351"/>
      <c r="MYV1037" s="351"/>
      <c r="MYW1037" s="351"/>
      <c r="MYX1037" s="351"/>
      <c r="MYY1037" s="351"/>
      <c r="MYZ1037" s="351"/>
      <c r="MZA1037" s="351"/>
      <c r="MZB1037" s="351"/>
      <c r="MZC1037" s="351"/>
      <c r="MZD1037" s="351"/>
      <c r="MZE1037" s="351"/>
      <c r="MZF1037" s="351"/>
      <c r="MZG1037" s="351"/>
      <c r="MZH1037" s="351"/>
      <c r="MZI1037" s="351"/>
      <c r="MZJ1037" s="351"/>
      <c r="MZK1037" s="351"/>
      <c r="MZL1037" s="351"/>
      <c r="MZM1037" s="351"/>
      <c r="MZN1037" s="351"/>
      <c r="MZO1037" s="351"/>
      <c r="MZP1037" s="351"/>
      <c r="MZQ1037" s="351"/>
      <c r="MZR1037" s="351"/>
      <c r="MZS1037" s="351"/>
      <c r="MZT1037" s="351"/>
      <c r="MZU1037" s="351"/>
      <c r="MZV1037" s="351"/>
      <c r="MZW1037" s="351"/>
      <c r="MZX1037" s="351"/>
      <c r="MZY1037" s="351"/>
      <c r="MZZ1037" s="351"/>
      <c r="NAA1037" s="351"/>
      <c r="NAB1037" s="351"/>
      <c r="NAC1037" s="351"/>
      <c r="NAD1037" s="351"/>
      <c r="NAE1037" s="351"/>
      <c r="NAF1037" s="351"/>
      <c r="NAG1037" s="351"/>
      <c r="NAH1037" s="351"/>
      <c r="NAI1037" s="351"/>
      <c r="NAJ1037" s="351"/>
      <c r="NAK1037" s="351"/>
      <c r="NAL1037" s="351"/>
      <c r="NAM1037" s="351"/>
      <c r="NAN1037" s="351"/>
      <c r="NAO1037" s="351"/>
      <c r="NAP1037" s="351"/>
      <c r="NAQ1037" s="351"/>
      <c r="NAR1037" s="351"/>
      <c r="NAS1037" s="351"/>
      <c r="NAT1037" s="351"/>
      <c r="NAU1037" s="351"/>
      <c r="NAV1037" s="351"/>
      <c r="NAW1037" s="351"/>
      <c r="NAX1037" s="351"/>
      <c r="NAY1037" s="351"/>
      <c r="NAZ1037" s="351"/>
      <c r="NBA1037" s="351"/>
      <c r="NBB1037" s="351"/>
      <c r="NBC1037" s="351"/>
      <c r="NBD1037" s="351"/>
      <c r="NBE1037" s="351"/>
      <c r="NBF1037" s="351"/>
      <c r="NBG1037" s="351"/>
      <c r="NBH1037" s="351"/>
      <c r="NBI1037" s="351"/>
      <c r="NBJ1037" s="351"/>
      <c r="NBK1037" s="351"/>
      <c r="NBL1037" s="351"/>
      <c r="NBM1037" s="351"/>
      <c r="NBN1037" s="351"/>
      <c r="NBO1037" s="351"/>
      <c r="NBP1037" s="351"/>
      <c r="NBQ1037" s="351"/>
      <c r="NBR1037" s="351"/>
      <c r="NBS1037" s="351"/>
      <c r="NBT1037" s="351"/>
      <c r="NBU1037" s="351"/>
      <c r="NBV1037" s="351"/>
      <c r="NBW1037" s="351"/>
      <c r="NBX1037" s="351"/>
      <c r="NBY1037" s="351"/>
      <c r="NBZ1037" s="351"/>
      <c r="NCA1037" s="351"/>
      <c r="NCB1037" s="351"/>
      <c r="NCC1037" s="351"/>
      <c r="NCD1037" s="351"/>
      <c r="NCE1037" s="351"/>
      <c r="NCF1037" s="351"/>
      <c r="NCG1037" s="351"/>
      <c r="NCH1037" s="351"/>
      <c r="NCI1037" s="351"/>
      <c r="NCJ1037" s="351"/>
      <c r="NCK1037" s="351"/>
      <c r="NCL1037" s="351"/>
      <c r="NCM1037" s="351"/>
      <c r="NCN1037" s="351"/>
      <c r="NCO1037" s="351"/>
      <c r="NCP1037" s="351"/>
      <c r="NCQ1037" s="351"/>
      <c r="NCR1037" s="351"/>
      <c r="NCS1037" s="351"/>
      <c r="NCT1037" s="351"/>
      <c r="NCU1037" s="351"/>
      <c r="NCV1037" s="351"/>
      <c r="NCW1037" s="351"/>
      <c r="NCX1037" s="351"/>
      <c r="NCY1037" s="351"/>
      <c r="NCZ1037" s="351"/>
      <c r="NDA1037" s="351"/>
      <c r="NDB1037" s="351"/>
      <c r="NDC1037" s="351"/>
      <c r="NDD1037" s="351"/>
      <c r="NDE1037" s="351"/>
      <c r="NDF1037" s="351"/>
      <c r="NDG1037" s="351"/>
      <c r="NDH1037" s="348"/>
      <c r="NDI1037" s="156"/>
      <c r="NDJ1037" s="156"/>
      <c r="NDK1037" s="156"/>
      <c r="NDL1037" s="156"/>
      <c r="NDM1037" s="437"/>
      <c r="NDN1037" s="437"/>
    </row>
    <row r="1038" spans="1:9646" ht="45.75" customHeight="1">
      <c r="A1038" s="589">
        <f>1+A1037</f>
        <v>1036</v>
      </c>
      <c r="B1038" s="403" t="s">
        <v>9791</v>
      </c>
      <c r="C1038" s="156" t="s">
        <v>9792</v>
      </c>
      <c r="D1038" s="156" t="s">
        <v>645</v>
      </c>
      <c r="E1038" s="156">
        <v>45569</v>
      </c>
      <c r="F1038" s="437">
        <v>45575</v>
      </c>
      <c r="G1038" s="437">
        <v>45646</v>
      </c>
      <c r="H1038" s="157" t="s">
        <v>416</v>
      </c>
      <c r="I1038" s="157" t="s">
        <v>9637</v>
      </c>
      <c r="J1038" s="166" t="s">
        <v>9793</v>
      </c>
      <c r="K1038" s="156">
        <v>1072638139</v>
      </c>
      <c r="L1038" s="156">
        <v>7</v>
      </c>
      <c r="M1038" s="156" t="s">
        <v>97</v>
      </c>
      <c r="N1038" s="156" t="s">
        <v>5078</v>
      </c>
      <c r="O1038" s="156" t="s">
        <v>3586</v>
      </c>
      <c r="P1038" s="156" t="s">
        <v>9639</v>
      </c>
      <c r="Q1038" s="156" t="s">
        <v>9264</v>
      </c>
      <c r="R1038" s="156">
        <v>71</v>
      </c>
      <c r="S1038" s="156" t="s">
        <v>8691</v>
      </c>
      <c r="T1038" s="157" t="s">
        <v>9753</v>
      </c>
      <c r="U1038" s="156">
        <v>2024003462</v>
      </c>
      <c r="V1038" s="328" t="s">
        <v>9754</v>
      </c>
      <c r="W1038" s="328">
        <v>45572</v>
      </c>
      <c r="X1038" s="328" t="s">
        <v>103</v>
      </c>
      <c r="Y1038" s="328" t="s">
        <v>9755</v>
      </c>
      <c r="Z1038" s="328" t="s">
        <v>9753</v>
      </c>
      <c r="AA1038" s="328">
        <v>0</v>
      </c>
      <c r="AB1038" s="328">
        <v>0</v>
      </c>
      <c r="AC1038" s="328">
        <v>0</v>
      </c>
      <c r="AD1038" s="328">
        <v>0</v>
      </c>
      <c r="AE1038" s="328">
        <v>0</v>
      </c>
      <c r="AF1038" s="328">
        <v>0</v>
      </c>
      <c r="AG1038" s="328">
        <v>0</v>
      </c>
      <c r="AH1038" s="328">
        <v>0</v>
      </c>
      <c r="AI1038" s="328">
        <v>0</v>
      </c>
      <c r="AJ1038" s="328">
        <v>0</v>
      </c>
      <c r="AK1038" s="328" t="s">
        <v>104</v>
      </c>
      <c r="AL1038" s="328" t="s">
        <v>9794</v>
      </c>
      <c r="AM1038" s="328" t="s">
        <v>1829</v>
      </c>
      <c r="AN1038" s="328">
        <v>15668923</v>
      </c>
      <c r="AO1038" s="328" t="s">
        <v>114</v>
      </c>
      <c r="AP1038" s="328" t="s">
        <v>114</v>
      </c>
      <c r="AQ1038" s="328" t="s">
        <v>114</v>
      </c>
      <c r="AR1038" s="328" t="s">
        <v>114</v>
      </c>
      <c r="AS1038" s="328" t="s">
        <v>109</v>
      </c>
      <c r="AT1038" s="328" t="s">
        <v>109</v>
      </c>
      <c r="AU1038" s="328" t="s">
        <v>392</v>
      </c>
      <c r="AV1038" s="328" t="s">
        <v>9324</v>
      </c>
      <c r="AW1038" s="328" t="s">
        <v>9324</v>
      </c>
      <c r="AX1038" s="328" t="s">
        <v>109</v>
      </c>
      <c r="AY1038" s="328" t="s">
        <v>108</v>
      </c>
      <c r="AZ1038" s="328" t="s">
        <v>9324</v>
      </c>
      <c r="BA1038" s="328" t="s">
        <v>9324</v>
      </c>
      <c r="BB1038" s="328"/>
      <c r="BC1038" s="328" t="s">
        <v>9324</v>
      </c>
      <c r="BD1038" s="328" t="s">
        <v>9324</v>
      </c>
      <c r="BE1038" s="328" t="s">
        <v>9324</v>
      </c>
      <c r="BF1038" s="328" t="s">
        <v>9324</v>
      </c>
      <c r="BG1038" s="328" t="s">
        <v>9324</v>
      </c>
      <c r="BH1038" s="328" t="s">
        <v>9753</v>
      </c>
      <c r="BI1038" s="349" t="s">
        <v>113</v>
      </c>
      <c r="BJ1038" s="328" t="s">
        <v>9324</v>
      </c>
      <c r="BK1038" s="328" t="s">
        <v>114</v>
      </c>
      <c r="BL1038" s="328" t="s">
        <v>9324</v>
      </c>
      <c r="BM1038" s="497"/>
      <c r="BN1038" s="328" t="s">
        <v>964</v>
      </c>
      <c r="BO1038" s="328"/>
      <c r="BP1038" s="328"/>
      <c r="BQ1038" s="328">
        <v>21</v>
      </c>
      <c r="BR1038" s="328">
        <v>37900</v>
      </c>
      <c r="BS1038" s="328" t="s">
        <v>114</v>
      </c>
      <c r="BT1038" s="328" t="s">
        <v>114</v>
      </c>
      <c r="BU1038" s="328" t="s">
        <v>114</v>
      </c>
      <c r="BV1038" s="328" t="s">
        <v>114</v>
      </c>
      <c r="BW1038" s="328" t="s">
        <v>114</v>
      </c>
      <c r="BX1038" s="328" t="s">
        <v>4584</v>
      </c>
      <c r="BY1038" s="328">
        <v>3204356041</v>
      </c>
      <c r="BZ1038" s="328" t="s">
        <v>9795</v>
      </c>
      <c r="CA1038" s="392" t="s">
        <v>109</v>
      </c>
      <c r="CB1038" s="392" t="s">
        <v>109</v>
      </c>
      <c r="CC1038" s="392" t="s">
        <v>109</v>
      </c>
      <c r="CD1038" s="392"/>
      <c r="CE1038" s="497"/>
      <c r="CF1038" s="497"/>
      <c r="CG1038" s="497"/>
      <c r="CH1038" s="497"/>
      <c r="CI1038" s="497"/>
      <c r="CJ1038" s="497"/>
      <c r="CK1038" s="497"/>
      <c r="CL1038" s="497"/>
      <c r="CM1038" s="497" t="s">
        <v>109</v>
      </c>
      <c r="CN1038" s="497"/>
      <c r="CO1038" s="297"/>
      <c r="CP1038" s="297"/>
      <c r="CQ1038" s="297"/>
      <c r="CR1038" s="297"/>
      <c r="CS1038" s="297"/>
      <c r="CT1038" s="297"/>
      <c r="CU1038" s="297"/>
      <c r="CV1038" s="297"/>
      <c r="CW1038" s="297"/>
      <c r="CX1038" s="297"/>
      <c r="CY1038" s="297"/>
      <c r="CZ1038" s="297"/>
      <c r="DA1038" s="297"/>
      <c r="DB1038" s="297"/>
      <c r="DC1038" s="297"/>
      <c r="DD1038" s="297"/>
      <c r="DE1038" s="297"/>
      <c r="DF1038" s="297"/>
      <c r="DG1038" s="297"/>
      <c r="DH1038" s="297"/>
      <c r="DI1038" s="297"/>
      <c r="DJ1038" s="297"/>
      <c r="DK1038" s="297"/>
      <c r="DL1038" s="297"/>
      <c r="DM1038" s="297"/>
      <c r="DN1038" s="297"/>
      <c r="DO1038" s="297"/>
      <c r="DP1038" s="297"/>
      <c r="DQ1038" s="297"/>
      <c r="DR1038" s="297"/>
      <c r="DS1038" s="297"/>
      <c r="DT1038" s="297"/>
      <c r="DU1038" s="297"/>
      <c r="DV1038" s="297"/>
      <c r="DW1038" s="297"/>
      <c r="DX1038" s="297"/>
      <c r="DY1038" s="297"/>
      <c r="DZ1038" s="297"/>
      <c r="EA1038" s="297"/>
      <c r="EB1038" s="297"/>
      <c r="EC1038" s="297"/>
      <c r="ED1038" s="297"/>
      <c r="EE1038" s="297"/>
      <c r="EF1038" s="297"/>
      <c r="EG1038" s="297"/>
      <c r="EH1038" s="297"/>
      <c r="EI1038" s="297"/>
      <c r="EJ1038" s="297"/>
      <c r="EK1038" s="297"/>
      <c r="EL1038" s="297"/>
      <c r="EM1038" s="297"/>
      <c r="EN1038" s="297"/>
      <c r="EO1038" s="297"/>
      <c r="EP1038" s="297"/>
      <c r="EQ1038" s="297"/>
      <c r="ER1038" s="297"/>
      <c r="ES1038" s="297"/>
      <c r="ET1038" s="297"/>
      <c r="EU1038" s="297"/>
      <c r="EV1038" s="297"/>
      <c r="EW1038" s="297"/>
      <c r="EX1038" s="297"/>
      <c r="EY1038" s="297"/>
      <c r="EZ1038" s="297"/>
      <c r="FA1038" s="297"/>
      <c r="FB1038" s="297"/>
      <c r="FC1038" s="297"/>
      <c r="FD1038" s="297"/>
      <c r="FE1038" s="297"/>
      <c r="FF1038" s="297"/>
      <c r="FG1038" s="297"/>
      <c r="FH1038" s="297"/>
      <c r="FI1038" s="297"/>
      <c r="FJ1038" s="297"/>
      <c r="FK1038" s="297"/>
      <c r="FL1038" s="297"/>
      <c r="FM1038" s="297"/>
      <c r="FN1038" s="297"/>
      <c r="FO1038" s="297"/>
      <c r="FP1038" s="297"/>
      <c r="FQ1038" s="297"/>
      <c r="FR1038" s="297"/>
      <c r="FS1038" s="297"/>
      <c r="FT1038" s="297"/>
      <c r="FU1038" s="297"/>
      <c r="FV1038" s="297"/>
      <c r="FW1038" s="297"/>
      <c r="FX1038" s="297"/>
      <c r="FY1038" s="297"/>
      <c r="FZ1038" s="297"/>
      <c r="GA1038" s="297"/>
      <c r="GB1038" s="297"/>
      <c r="GC1038" s="297"/>
      <c r="GD1038" s="297"/>
      <c r="GE1038" s="297"/>
      <c r="GF1038" s="297"/>
      <c r="GG1038" s="297"/>
      <c r="GH1038" s="297"/>
      <c r="GI1038" s="297"/>
      <c r="GJ1038" s="297"/>
      <c r="GK1038" s="297"/>
      <c r="GL1038" s="297"/>
      <c r="GM1038" s="297"/>
      <c r="GN1038" s="297"/>
      <c r="GO1038" s="297"/>
      <c r="GP1038" s="297"/>
      <c r="GQ1038" s="297"/>
      <c r="GR1038" s="297"/>
      <c r="GS1038" s="297"/>
      <c r="GT1038" s="297"/>
      <c r="GU1038" s="297"/>
      <c r="GV1038" s="328"/>
      <c r="GW1038" s="328"/>
      <c r="GX1038" s="328"/>
      <c r="GY1038" s="328"/>
      <c r="GZ1038" s="328"/>
      <c r="HA1038" s="328"/>
      <c r="HB1038" s="328"/>
      <c r="HC1038" s="328"/>
      <c r="HD1038" s="328"/>
      <c r="HE1038" s="328"/>
      <c r="HF1038" s="328"/>
      <c r="HG1038" s="328"/>
      <c r="HH1038" s="328"/>
      <c r="HI1038" s="328"/>
      <c r="HJ1038" s="328"/>
      <c r="HK1038" s="328"/>
      <c r="HL1038" s="328"/>
      <c r="HM1038" s="328"/>
      <c r="HN1038" s="328"/>
      <c r="HO1038" s="328"/>
      <c r="HP1038" s="328"/>
      <c r="HQ1038" s="328"/>
      <c r="HR1038" s="328"/>
      <c r="HS1038" s="328"/>
      <c r="HT1038" s="328"/>
      <c r="HU1038" s="328"/>
      <c r="HV1038" s="328"/>
      <c r="HW1038" s="328"/>
      <c r="HX1038" s="328"/>
      <c r="HY1038" s="328"/>
      <c r="HZ1038" s="328"/>
      <c r="IA1038" s="328"/>
      <c r="IB1038" s="328"/>
      <c r="IC1038" s="328"/>
      <c r="ID1038" s="328"/>
      <c r="IE1038" s="328"/>
      <c r="IF1038" s="328"/>
      <c r="IG1038" s="328"/>
      <c r="IH1038" s="328"/>
      <c r="II1038" s="328"/>
      <c r="IJ1038" s="328"/>
      <c r="IK1038" s="328"/>
      <c r="IL1038" s="328"/>
      <c r="IM1038" s="328"/>
      <c r="IN1038" s="328"/>
      <c r="IO1038" s="328"/>
      <c r="IP1038" s="328"/>
      <c r="IQ1038" s="328"/>
      <c r="IR1038" s="328"/>
      <c r="IS1038" s="328"/>
      <c r="IT1038" s="328"/>
      <c r="IU1038" s="328"/>
      <c r="IV1038" s="328"/>
      <c r="IW1038" s="328"/>
      <c r="IX1038" s="328"/>
      <c r="IY1038" s="328"/>
      <c r="IZ1038" s="328"/>
      <c r="JA1038" s="328"/>
      <c r="JB1038" s="328"/>
      <c r="JC1038" s="328"/>
      <c r="JD1038" s="328"/>
      <c r="JE1038" s="328"/>
      <c r="JF1038" s="328"/>
      <c r="JG1038" s="328"/>
      <c r="JH1038" s="328"/>
      <c r="JI1038" s="328"/>
      <c r="JJ1038" s="328"/>
      <c r="JK1038" s="328"/>
      <c r="JL1038" s="328"/>
      <c r="JM1038" s="328"/>
      <c r="JN1038" s="328"/>
      <c r="JO1038" s="328"/>
      <c r="JP1038" s="328"/>
      <c r="JQ1038" s="328"/>
      <c r="JR1038" s="328"/>
      <c r="JS1038" s="328"/>
      <c r="JT1038" s="328"/>
      <c r="JU1038" s="328"/>
      <c r="JV1038" s="328"/>
      <c r="JW1038" s="328"/>
      <c r="JX1038" s="328"/>
      <c r="JY1038" s="328"/>
      <c r="JZ1038" s="328"/>
      <c r="KA1038" s="328"/>
      <c r="KB1038" s="328"/>
      <c r="KC1038" s="328"/>
      <c r="KD1038" s="328"/>
      <c r="KE1038" s="328"/>
      <c r="KF1038" s="328"/>
      <c r="KG1038" s="328"/>
      <c r="KH1038" s="328"/>
      <c r="KI1038" s="328"/>
      <c r="KJ1038" s="328"/>
      <c r="KK1038" s="328"/>
      <c r="KL1038" s="328"/>
      <c r="KM1038" s="328"/>
      <c r="KN1038" s="328"/>
      <c r="KO1038" s="328"/>
      <c r="KP1038" s="328"/>
      <c r="KQ1038" s="328"/>
      <c r="KR1038" s="328"/>
      <c r="KS1038" s="328"/>
      <c r="KT1038" s="328"/>
      <c r="KU1038" s="328"/>
      <c r="KV1038" s="328"/>
      <c r="KW1038" s="328"/>
      <c r="KX1038" s="328"/>
      <c r="KY1038" s="328"/>
      <c r="KZ1038" s="328"/>
      <c r="LA1038" s="328"/>
      <c r="LB1038" s="328"/>
      <c r="LC1038" s="328"/>
      <c r="LD1038" s="328"/>
      <c r="LE1038" s="328"/>
      <c r="LF1038" s="328"/>
      <c r="LG1038" s="328"/>
      <c r="LH1038" s="328"/>
      <c r="LI1038" s="328"/>
      <c r="LJ1038" s="328"/>
      <c r="LK1038" s="328"/>
      <c r="LL1038" s="328"/>
      <c r="LM1038" s="328"/>
      <c r="LN1038" s="328"/>
      <c r="LO1038" s="328"/>
      <c r="LP1038" s="328"/>
      <c r="LQ1038" s="328"/>
      <c r="LR1038" s="328"/>
      <c r="LS1038" s="328"/>
      <c r="LT1038" s="328"/>
      <c r="LU1038" s="328"/>
      <c r="LV1038" s="328"/>
      <c r="LW1038" s="328"/>
      <c r="LX1038" s="328"/>
      <c r="LY1038" s="328"/>
      <c r="LZ1038" s="328"/>
      <c r="MA1038" s="328"/>
      <c r="MB1038" s="328"/>
      <c r="MC1038" s="328"/>
      <c r="MD1038" s="328"/>
      <c r="ME1038" s="328"/>
      <c r="MF1038" s="328"/>
      <c r="MG1038" s="328"/>
      <c r="MH1038" s="328"/>
      <c r="MI1038" s="328"/>
      <c r="MJ1038" s="328"/>
      <c r="MK1038" s="328"/>
      <c r="ML1038" s="328"/>
      <c r="MM1038" s="328"/>
      <c r="MN1038" s="328"/>
      <c r="MO1038" s="328"/>
      <c r="MP1038" s="328"/>
      <c r="MQ1038" s="328"/>
      <c r="MR1038" s="328"/>
      <c r="MS1038" s="328"/>
      <c r="MT1038" s="328"/>
      <c r="MU1038" s="328"/>
      <c r="MV1038" s="328"/>
      <c r="MW1038" s="328"/>
      <c r="MX1038" s="328"/>
      <c r="MY1038" s="328"/>
      <c r="MZ1038" s="328"/>
      <c r="NA1038" s="328"/>
      <c r="NB1038" s="328"/>
      <c r="NC1038" s="328"/>
      <c r="ND1038" s="328"/>
      <c r="NE1038" s="328"/>
      <c r="NF1038" s="328"/>
      <c r="NG1038" s="328"/>
      <c r="NH1038" s="328"/>
      <c r="NI1038" s="328"/>
      <c r="NJ1038" s="328"/>
      <c r="NK1038" s="328"/>
      <c r="NL1038" s="328"/>
      <c r="NM1038" s="328"/>
      <c r="NN1038" s="328"/>
      <c r="NO1038" s="328"/>
      <c r="NP1038" s="328"/>
      <c r="NQ1038" s="328"/>
      <c r="NR1038" s="328"/>
      <c r="NS1038" s="328"/>
      <c r="NT1038" s="328"/>
      <c r="NU1038" s="328"/>
      <c r="NV1038" s="328"/>
      <c r="NW1038" s="328"/>
      <c r="NX1038" s="328"/>
      <c r="NY1038" s="328"/>
      <c r="NZ1038" s="328"/>
      <c r="OA1038" s="328"/>
      <c r="OB1038" s="328"/>
      <c r="OC1038" s="328"/>
      <c r="OD1038" s="328"/>
      <c r="OE1038" s="328"/>
      <c r="OF1038" s="328"/>
      <c r="OG1038" s="328"/>
      <c r="OH1038" s="328"/>
      <c r="OI1038" s="328"/>
      <c r="OJ1038" s="328"/>
      <c r="OK1038" s="328"/>
      <c r="OL1038" s="328"/>
      <c r="OM1038" s="328"/>
      <c r="ON1038" s="328"/>
      <c r="OO1038" s="328"/>
      <c r="OP1038" s="328"/>
      <c r="OQ1038" s="328"/>
      <c r="OR1038" s="328"/>
      <c r="OS1038" s="328"/>
      <c r="OT1038" s="328"/>
      <c r="OU1038" s="328"/>
      <c r="OV1038" s="328"/>
      <c r="OW1038" s="328"/>
      <c r="OX1038" s="328"/>
      <c r="OY1038" s="328"/>
      <c r="OZ1038" s="328"/>
      <c r="PA1038" s="328"/>
      <c r="PB1038" s="328"/>
      <c r="PC1038" s="328"/>
      <c r="PD1038" s="328"/>
      <c r="PE1038" s="328"/>
      <c r="PF1038" s="328"/>
      <c r="PG1038" s="328"/>
      <c r="PH1038" s="328"/>
      <c r="PI1038" s="328"/>
      <c r="PJ1038" s="328"/>
      <c r="PK1038" s="328"/>
      <c r="PL1038" s="328"/>
      <c r="PM1038" s="328"/>
      <c r="PN1038" s="328"/>
      <c r="PO1038" s="328"/>
      <c r="PP1038" s="328"/>
      <c r="PQ1038" s="328"/>
      <c r="PR1038" s="328"/>
      <c r="PS1038" s="328"/>
      <c r="PT1038" s="328"/>
      <c r="PU1038" s="328"/>
      <c r="PV1038" s="328"/>
      <c r="PW1038" s="328"/>
      <c r="PX1038" s="328"/>
      <c r="PY1038" s="328"/>
      <c r="PZ1038" s="328"/>
      <c r="QA1038" s="328"/>
      <c r="QB1038" s="328"/>
      <c r="QC1038" s="328"/>
      <c r="QD1038" s="328"/>
      <c r="QE1038" s="328"/>
      <c r="QF1038" s="328"/>
      <c r="QG1038" s="328"/>
      <c r="QH1038" s="328"/>
      <c r="QI1038" s="328"/>
      <c r="QJ1038" s="328"/>
      <c r="QK1038" s="328"/>
      <c r="QL1038" s="328"/>
      <c r="QM1038" s="328"/>
      <c r="QN1038" s="328"/>
      <c r="QO1038" s="328"/>
      <c r="QP1038" s="328"/>
      <c r="QQ1038" s="328"/>
      <c r="QR1038" s="328"/>
      <c r="QS1038" s="328"/>
      <c r="QT1038" s="328"/>
      <c r="QU1038" s="328"/>
      <c r="QV1038" s="328"/>
      <c r="QW1038" s="328"/>
      <c r="QX1038" s="328"/>
      <c r="QY1038" s="328"/>
      <c r="QZ1038" s="328"/>
      <c r="RA1038" s="328"/>
      <c r="RB1038" s="328"/>
      <c r="RC1038" s="328"/>
      <c r="RD1038" s="328"/>
      <c r="RE1038" s="328"/>
      <c r="RF1038" s="328"/>
      <c r="RG1038" s="328"/>
      <c r="RH1038" s="328"/>
      <c r="RI1038" s="328"/>
      <c r="RJ1038" s="328"/>
      <c r="RK1038" s="328"/>
      <c r="RL1038" s="328"/>
      <c r="RM1038" s="328"/>
      <c r="RN1038" s="328"/>
      <c r="RO1038" s="328"/>
      <c r="RP1038" s="328"/>
      <c r="RQ1038" s="328"/>
      <c r="RR1038" s="328"/>
      <c r="RS1038" s="328"/>
      <c r="RT1038" s="328"/>
      <c r="RU1038" s="328"/>
      <c r="RV1038" s="328"/>
      <c r="RW1038" s="328"/>
      <c r="RX1038" s="328"/>
      <c r="RY1038" s="328"/>
      <c r="RZ1038" s="328"/>
      <c r="SA1038" s="328"/>
      <c r="SB1038" s="328"/>
      <c r="SC1038" s="328"/>
      <c r="SD1038" s="328"/>
      <c r="SE1038" s="328"/>
      <c r="SF1038" s="328"/>
      <c r="SG1038" s="328"/>
      <c r="SH1038" s="328"/>
      <c r="SI1038" s="328"/>
      <c r="SJ1038" s="328"/>
      <c r="SK1038" s="328"/>
      <c r="SL1038" s="328"/>
      <c r="SM1038" s="328"/>
      <c r="SN1038" s="328"/>
      <c r="SO1038" s="328"/>
      <c r="SP1038" s="328"/>
      <c r="SQ1038" s="328"/>
      <c r="SR1038" s="328"/>
      <c r="SS1038" s="328"/>
      <c r="ST1038" s="328"/>
      <c r="SU1038" s="328"/>
      <c r="SV1038" s="328"/>
      <c r="SW1038" s="328"/>
      <c r="SX1038" s="328"/>
      <c r="SY1038" s="328"/>
      <c r="SZ1038" s="328"/>
      <c r="TA1038" s="328"/>
      <c r="TB1038" s="328"/>
      <c r="TC1038" s="328"/>
      <c r="TD1038" s="328"/>
      <c r="TE1038" s="328"/>
      <c r="TF1038" s="328"/>
      <c r="TG1038" s="328"/>
      <c r="TH1038" s="328"/>
      <c r="TI1038" s="328"/>
      <c r="TJ1038" s="328"/>
      <c r="TK1038" s="328"/>
      <c r="TL1038" s="328"/>
      <c r="TM1038" s="328"/>
      <c r="TN1038" s="328"/>
      <c r="TO1038" s="328"/>
      <c r="TP1038" s="328"/>
      <c r="TQ1038" s="328"/>
      <c r="TR1038" s="328"/>
      <c r="TS1038" s="328"/>
      <c r="TT1038" s="328"/>
      <c r="TU1038" s="328"/>
      <c r="TV1038" s="328"/>
      <c r="TW1038" s="328"/>
      <c r="TX1038" s="328"/>
      <c r="TY1038" s="328"/>
      <c r="TZ1038" s="328"/>
      <c r="UA1038" s="328"/>
      <c r="UB1038" s="328"/>
      <c r="UC1038" s="328"/>
      <c r="UD1038" s="328"/>
      <c r="UE1038" s="328"/>
      <c r="UF1038" s="328"/>
      <c r="UG1038" s="328"/>
      <c r="UH1038" s="328"/>
      <c r="UI1038" s="328"/>
      <c r="UJ1038" s="328"/>
      <c r="UK1038" s="328"/>
      <c r="UL1038" s="328"/>
      <c r="UM1038" s="328"/>
      <c r="UN1038" s="328"/>
      <c r="UO1038" s="328"/>
      <c r="UP1038" s="328"/>
      <c r="UQ1038" s="328"/>
      <c r="UR1038" s="328"/>
      <c r="US1038" s="328"/>
      <c r="UT1038" s="328"/>
      <c r="UU1038" s="328"/>
      <c r="UV1038" s="328"/>
      <c r="UW1038" s="328"/>
      <c r="UX1038" s="328"/>
      <c r="UY1038" s="328"/>
      <c r="UZ1038" s="328"/>
      <c r="VA1038" s="328"/>
      <c r="VB1038" s="328"/>
      <c r="VC1038" s="328"/>
      <c r="VD1038" s="328"/>
      <c r="VE1038" s="328"/>
      <c r="VF1038" s="328"/>
      <c r="VG1038" s="328"/>
      <c r="VH1038" s="328"/>
      <c r="VI1038" s="328"/>
      <c r="VJ1038" s="328"/>
      <c r="VK1038" s="328"/>
      <c r="VL1038" s="328"/>
      <c r="VM1038" s="328"/>
      <c r="VN1038" s="328"/>
      <c r="VO1038" s="328"/>
      <c r="VP1038" s="328"/>
      <c r="VQ1038" s="328"/>
      <c r="VR1038" s="328"/>
      <c r="VS1038" s="328"/>
      <c r="VT1038" s="328"/>
      <c r="VU1038" s="328"/>
      <c r="VV1038" s="328"/>
      <c r="VW1038" s="328"/>
      <c r="VX1038" s="328"/>
      <c r="VY1038" s="328"/>
      <c r="VZ1038" s="328"/>
      <c r="WA1038" s="328"/>
      <c r="WB1038" s="328"/>
      <c r="WC1038" s="328"/>
      <c r="WD1038" s="328"/>
      <c r="WE1038" s="328"/>
      <c r="WF1038" s="328"/>
      <c r="WG1038" s="328"/>
      <c r="WH1038" s="328"/>
      <c r="WI1038" s="328"/>
      <c r="WJ1038" s="328"/>
      <c r="WK1038" s="328"/>
      <c r="WL1038" s="328"/>
      <c r="WM1038" s="328"/>
      <c r="WN1038" s="328"/>
      <c r="WO1038" s="328"/>
      <c r="WP1038" s="328"/>
      <c r="WQ1038" s="328"/>
      <c r="WR1038" s="328"/>
      <c r="WS1038" s="328"/>
      <c r="WT1038" s="328"/>
      <c r="WU1038" s="328"/>
      <c r="WV1038" s="328"/>
      <c r="WW1038" s="328"/>
      <c r="WX1038" s="328"/>
      <c r="WY1038" s="328"/>
      <c r="WZ1038" s="328"/>
      <c r="XA1038" s="328"/>
      <c r="XB1038" s="328"/>
      <c r="XC1038" s="328"/>
      <c r="XD1038" s="328"/>
      <c r="XE1038" s="328"/>
      <c r="XF1038" s="328"/>
      <c r="XG1038" s="328"/>
      <c r="XH1038" s="328"/>
      <c r="XI1038" s="328"/>
      <c r="XJ1038" s="328"/>
      <c r="XK1038" s="328"/>
      <c r="XL1038" s="328"/>
      <c r="XM1038" s="328"/>
      <c r="XN1038" s="328"/>
      <c r="XO1038" s="328"/>
      <c r="XP1038" s="328"/>
      <c r="XQ1038" s="328"/>
      <c r="XR1038" s="328"/>
      <c r="XS1038" s="328"/>
      <c r="XT1038" s="328"/>
      <c r="XU1038" s="328"/>
      <c r="XV1038" s="328"/>
      <c r="XW1038" s="328"/>
      <c r="XX1038" s="328"/>
      <c r="XY1038" s="328"/>
      <c r="XZ1038" s="328"/>
      <c r="YA1038" s="328"/>
      <c r="YB1038" s="328"/>
      <c r="YC1038" s="328"/>
      <c r="YD1038" s="328"/>
      <c r="YE1038" s="328"/>
      <c r="YF1038" s="328"/>
      <c r="YG1038" s="328"/>
      <c r="YH1038" s="328"/>
      <c r="YI1038" s="328"/>
      <c r="YJ1038" s="328"/>
      <c r="YK1038" s="328"/>
      <c r="YL1038" s="328"/>
      <c r="YM1038" s="328"/>
      <c r="YN1038" s="328"/>
      <c r="YO1038" s="328"/>
      <c r="YP1038" s="351"/>
      <c r="YQ1038" s="351"/>
      <c r="YR1038" s="351"/>
      <c r="YS1038" s="351"/>
      <c r="YT1038" s="351"/>
      <c r="YU1038" s="351"/>
      <c r="YV1038" s="351"/>
      <c r="YW1038" s="351"/>
      <c r="YX1038" s="351"/>
      <c r="YY1038" s="351"/>
      <c r="YZ1038" s="351"/>
      <c r="ZA1038" s="351"/>
      <c r="ZB1038" s="351"/>
      <c r="ZC1038" s="351"/>
      <c r="ZD1038" s="351"/>
      <c r="ZE1038" s="351"/>
      <c r="ZF1038" s="351"/>
      <c r="ZG1038" s="351"/>
      <c r="ZH1038" s="351"/>
      <c r="ZI1038" s="351"/>
      <c r="ZJ1038" s="351"/>
      <c r="ZK1038" s="351"/>
      <c r="ZL1038" s="351"/>
      <c r="ZM1038" s="351"/>
      <c r="ZN1038" s="351"/>
      <c r="ZO1038" s="351"/>
      <c r="ZP1038" s="351"/>
      <c r="ZQ1038" s="351"/>
      <c r="ZR1038" s="351"/>
      <c r="ZS1038" s="351"/>
      <c r="ZT1038" s="351"/>
      <c r="ZU1038" s="351"/>
      <c r="ZV1038" s="351"/>
      <c r="ZW1038" s="351"/>
      <c r="ZX1038" s="351"/>
      <c r="ZY1038" s="351"/>
      <c r="ZZ1038" s="351"/>
      <c r="AAA1038" s="351"/>
      <c r="AAB1038" s="351"/>
      <c r="AAC1038" s="351"/>
      <c r="AAD1038" s="351"/>
      <c r="AAE1038" s="351"/>
      <c r="AAF1038" s="351"/>
      <c r="AAG1038" s="351"/>
      <c r="AAH1038" s="351"/>
      <c r="AAI1038" s="351"/>
      <c r="AAJ1038" s="351"/>
      <c r="AAK1038" s="351"/>
      <c r="AAL1038" s="351"/>
      <c r="AAM1038" s="351"/>
      <c r="AAN1038" s="351"/>
      <c r="AAO1038" s="351"/>
      <c r="AAP1038" s="351"/>
      <c r="AAQ1038" s="351"/>
      <c r="AAR1038" s="351"/>
      <c r="AAS1038" s="351"/>
      <c r="AAT1038" s="351"/>
      <c r="AAU1038" s="351"/>
      <c r="AAV1038" s="351"/>
      <c r="AAW1038" s="351"/>
      <c r="AAX1038" s="351"/>
      <c r="AAY1038" s="351"/>
      <c r="AAZ1038" s="351"/>
      <c r="ABA1038" s="351"/>
      <c r="ABB1038" s="351"/>
      <c r="ABC1038" s="351"/>
      <c r="ABD1038" s="351"/>
      <c r="ABE1038" s="351"/>
      <c r="ABF1038" s="351"/>
      <c r="ABG1038" s="351"/>
      <c r="ABH1038" s="351"/>
      <c r="ABI1038" s="351"/>
      <c r="ABJ1038" s="351"/>
      <c r="ABK1038" s="351"/>
      <c r="ABL1038" s="351"/>
      <c r="ABM1038" s="351"/>
      <c r="ABN1038" s="351"/>
      <c r="ABO1038" s="351"/>
      <c r="ABP1038" s="351"/>
      <c r="ABQ1038" s="351"/>
      <c r="ABR1038" s="351"/>
      <c r="ABS1038" s="351"/>
      <c r="ABT1038" s="351"/>
      <c r="ABU1038" s="351"/>
      <c r="ABV1038" s="351"/>
      <c r="ABW1038" s="351"/>
      <c r="ABX1038" s="351"/>
      <c r="ABY1038" s="351"/>
      <c r="ABZ1038" s="351"/>
      <c r="ACA1038" s="351"/>
      <c r="ACB1038" s="351"/>
      <c r="ACC1038" s="351"/>
      <c r="ACD1038" s="351"/>
      <c r="ACE1038" s="351"/>
      <c r="ACF1038" s="351"/>
      <c r="ACG1038" s="351"/>
      <c r="ACH1038" s="351"/>
      <c r="ACI1038" s="351"/>
      <c r="ACJ1038" s="351"/>
      <c r="ACK1038" s="351"/>
      <c r="ACL1038" s="351"/>
      <c r="ACM1038" s="351"/>
      <c r="ACN1038" s="351"/>
      <c r="ACO1038" s="351"/>
      <c r="ACP1038" s="351"/>
      <c r="ACQ1038" s="351"/>
      <c r="ACR1038" s="351"/>
      <c r="ACS1038" s="351"/>
      <c r="ACT1038" s="351"/>
      <c r="ACU1038" s="351"/>
      <c r="ACV1038" s="351"/>
      <c r="ACW1038" s="351"/>
      <c r="ACX1038" s="351"/>
      <c r="ACY1038" s="351"/>
      <c r="ACZ1038" s="351"/>
      <c r="ADA1038" s="351"/>
      <c r="ADB1038" s="351"/>
      <c r="ADC1038" s="351"/>
      <c r="ADD1038" s="351"/>
      <c r="ADE1038" s="351"/>
      <c r="ADF1038" s="351"/>
      <c r="ADG1038" s="351"/>
      <c r="ADH1038" s="351"/>
      <c r="ADI1038" s="351"/>
      <c r="ADJ1038" s="351"/>
      <c r="ADK1038" s="351"/>
      <c r="ADL1038" s="351"/>
      <c r="ADM1038" s="351"/>
      <c r="ADN1038" s="351"/>
      <c r="ADO1038" s="351"/>
      <c r="ADP1038" s="351"/>
      <c r="ADQ1038" s="351"/>
      <c r="ADR1038" s="351"/>
      <c r="ADS1038" s="351"/>
      <c r="ADT1038" s="351"/>
      <c r="ADU1038" s="351"/>
      <c r="ADV1038" s="351"/>
      <c r="ADW1038" s="351"/>
      <c r="ADX1038" s="351"/>
      <c r="ADY1038" s="351"/>
      <c r="ADZ1038" s="351"/>
      <c r="AEA1038" s="351"/>
      <c r="AEB1038" s="351"/>
      <c r="AEC1038" s="351"/>
      <c r="AED1038" s="351"/>
      <c r="AEE1038" s="351"/>
      <c r="AEF1038" s="351"/>
      <c r="AEG1038" s="351"/>
      <c r="AEH1038" s="351"/>
      <c r="AEI1038" s="351"/>
      <c r="AEJ1038" s="351"/>
      <c r="AEK1038" s="351"/>
      <c r="AEL1038" s="351"/>
      <c r="AEM1038" s="351"/>
      <c r="AEN1038" s="351"/>
      <c r="AEO1038" s="351"/>
      <c r="AEP1038" s="351"/>
      <c r="AEQ1038" s="351"/>
      <c r="AER1038" s="351"/>
      <c r="AES1038" s="351"/>
      <c r="AET1038" s="351"/>
      <c r="AEU1038" s="351"/>
      <c r="AEV1038" s="351"/>
      <c r="AEW1038" s="351"/>
      <c r="AEX1038" s="351"/>
      <c r="AEY1038" s="351"/>
      <c r="AEZ1038" s="351"/>
      <c r="AFA1038" s="351"/>
      <c r="AFB1038" s="351"/>
      <c r="AFC1038" s="351"/>
      <c r="AFD1038" s="351"/>
      <c r="AFE1038" s="351"/>
      <c r="AFF1038" s="351"/>
      <c r="AFG1038" s="351"/>
      <c r="AFH1038" s="351"/>
      <c r="AFI1038" s="351"/>
      <c r="AFJ1038" s="351"/>
      <c r="AFK1038" s="351"/>
      <c r="AFL1038" s="351"/>
      <c r="AFM1038" s="351"/>
      <c r="AFN1038" s="351"/>
      <c r="AFO1038" s="351"/>
      <c r="AFP1038" s="351"/>
      <c r="AFQ1038" s="351"/>
      <c r="AFR1038" s="351"/>
      <c r="AFS1038" s="351"/>
      <c r="AFT1038" s="351"/>
      <c r="AFU1038" s="351"/>
      <c r="AFV1038" s="351"/>
      <c r="AFW1038" s="351"/>
      <c r="AFX1038" s="351"/>
      <c r="AFY1038" s="351"/>
      <c r="AFZ1038" s="351"/>
      <c r="AGA1038" s="351"/>
      <c r="AGB1038" s="351"/>
      <c r="AGC1038" s="351"/>
      <c r="AGD1038" s="351"/>
      <c r="AGE1038" s="351"/>
      <c r="AGF1038" s="351"/>
      <c r="AGG1038" s="351"/>
      <c r="AGH1038" s="351"/>
      <c r="AGI1038" s="351"/>
      <c r="AGJ1038" s="351"/>
      <c r="AGK1038" s="351"/>
      <c r="AGL1038" s="351"/>
      <c r="AGM1038" s="351"/>
      <c r="AGN1038" s="351"/>
      <c r="AGO1038" s="351"/>
      <c r="AGP1038" s="351"/>
      <c r="AGQ1038" s="351"/>
      <c r="AGR1038" s="351"/>
      <c r="AGS1038" s="351"/>
      <c r="AGT1038" s="351"/>
      <c r="AGU1038" s="351"/>
      <c r="AGV1038" s="351"/>
      <c r="AGW1038" s="351"/>
      <c r="AGX1038" s="351"/>
      <c r="AGY1038" s="351"/>
      <c r="AGZ1038" s="351"/>
      <c r="AHA1038" s="351"/>
      <c r="AHB1038" s="351"/>
      <c r="AHC1038" s="351"/>
      <c r="AHD1038" s="351"/>
      <c r="AHE1038" s="351"/>
      <c r="AHF1038" s="351"/>
      <c r="AHG1038" s="351"/>
      <c r="AHH1038" s="351"/>
      <c r="AHI1038" s="351"/>
      <c r="AHJ1038" s="351"/>
      <c r="AHK1038" s="351"/>
      <c r="AHL1038" s="351"/>
      <c r="AHM1038" s="351"/>
      <c r="AHN1038" s="351"/>
      <c r="AHO1038" s="351"/>
      <c r="AHP1038" s="351"/>
      <c r="AHQ1038" s="351"/>
      <c r="AHR1038" s="351"/>
      <c r="AHS1038" s="351"/>
      <c r="AHT1038" s="351"/>
      <c r="AHU1038" s="351"/>
      <c r="AHV1038" s="351"/>
      <c r="AHW1038" s="351"/>
      <c r="AHX1038" s="351"/>
      <c r="AHY1038" s="351"/>
      <c r="AHZ1038" s="351"/>
      <c r="AIA1038" s="351"/>
      <c r="AIB1038" s="351"/>
      <c r="AIC1038" s="351"/>
      <c r="AID1038" s="351"/>
      <c r="AIE1038" s="351"/>
      <c r="AIF1038" s="351"/>
      <c r="AIG1038" s="351"/>
      <c r="AIH1038" s="351"/>
      <c r="AII1038" s="351"/>
      <c r="AIJ1038" s="351"/>
      <c r="AIK1038" s="351"/>
      <c r="AIL1038" s="351"/>
      <c r="AIM1038" s="351"/>
      <c r="AIN1038" s="351"/>
      <c r="AIO1038" s="351"/>
      <c r="AIP1038" s="351"/>
      <c r="AIQ1038" s="351"/>
      <c r="AIR1038" s="351"/>
      <c r="AIS1038" s="351"/>
      <c r="AIT1038" s="351"/>
      <c r="AIU1038" s="351"/>
      <c r="AIV1038" s="351"/>
      <c r="AIW1038" s="351"/>
      <c r="AIX1038" s="351"/>
      <c r="AIY1038" s="351"/>
      <c r="AIZ1038" s="351"/>
      <c r="AJA1038" s="351"/>
      <c r="AJB1038" s="351"/>
      <c r="AJC1038" s="351"/>
      <c r="AJD1038" s="351"/>
      <c r="AJE1038" s="351"/>
      <c r="AJF1038" s="351"/>
      <c r="AJG1038" s="351"/>
      <c r="AJH1038" s="351"/>
      <c r="AJI1038" s="351"/>
      <c r="AJJ1038" s="351"/>
      <c r="AJK1038" s="351"/>
      <c r="AJL1038" s="351"/>
      <c r="AJM1038" s="351"/>
      <c r="AJN1038" s="351"/>
      <c r="AJO1038" s="351"/>
      <c r="AJP1038" s="351"/>
      <c r="AJQ1038" s="351"/>
      <c r="AJR1038" s="351"/>
      <c r="AJS1038" s="351"/>
      <c r="AJT1038" s="351"/>
      <c r="AJU1038" s="351"/>
      <c r="AJV1038" s="351"/>
      <c r="AJW1038" s="351"/>
      <c r="AJX1038" s="351"/>
      <c r="AJY1038" s="351"/>
      <c r="AJZ1038" s="351"/>
      <c r="AKA1038" s="351"/>
      <c r="AKB1038" s="351"/>
      <c r="AKC1038" s="351"/>
      <c r="AKD1038" s="351"/>
      <c r="AKE1038" s="351"/>
      <c r="AKF1038" s="351"/>
      <c r="AKG1038" s="351"/>
      <c r="AKH1038" s="351"/>
      <c r="AKI1038" s="351"/>
      <c r="AKJ1038" s="351"/>
      <c r="AKK1038" s="351"/>
      <c r="AKL1038" s="351"/>
      <c r="AKM1038" s="351"/>
      <c r="AKN1038" s="351"/>
      <c r="AKO1038" s="351"/>
      <c r="AKP1038" s="351"/>
      <c r="AKQ1038" s="351"/>
      <c r="AKR1038" s="351"/>
      <c r="AKS1038" s="351"/>
      <c r="AKT1038" s="351"/>
      <c r="AKU1038" s="351"/>
      <c r="AKV1038" s="351"/>
      <c r="AKW1038" s="351"/>
      <c r="AKX1038" s="351"/>
      <c r="AKY1038" s="351"/>
      <c r="AKZ1038" s="351"/>
      <c r="ALA1038" s="351"/>
      <c r="ALB1038" s="351"/>
      <c r="ALC1038" s="351"/>
      <c r="ALD1038" s="351"/>
      <c r="ALE1038" s="351"/>
      <c r="ALF1038" s="351"/>
      <c r="ALG1038" s="351"/>
      <c r="ALH1038" s="351"/>
      <c r="ALI1038" s="351"/>
      <c r="ALJ1038" s="351"/>
      <c r="ALK1038" s="351"/>
      <c r="ALL1038" s="351"/>
      <c r="ALM1038" s="351"/>
      <c r="ALN1038" s="351"/>
      <c r="ALO1038" s="351"/>
      <c r="ALP1038" s="351"/>
      <c r="ALQ1038" s="351"/>
      <c r="ALR1038" s="351"/>
      <c r="ALS1038" s="351"/>
      <c r="ALT1038" s="351"/>
      <c r="ALU1038" s="351"/>
      <c r="ALV1038" s="351"/>
      <c r="ALW1038" s="351"/>
      <c r="ALX1038" s="351"/>
      <c r="ALY1038" s="351"/>
      <c r="ALZ1038" s="351"/>
      <c r="AMA1038" s="351"/>
      <c r="AMB1038" s="351"/>
      <c r="AMC1038" s="351"/>
      <c r="AMD1038" s="351"/>
      <c r="AME1038" s="351"/>
      <c r="AMF1038" s="351"/>
      <c r="AMG1038" s="351"/>
      <c r="AMH1038" s="351"/>
      <c r="AMI1038" s="351"/>
      <c r="AMJ1038" s="351"/>
      <c r="AMK1038" s="351"/>
      <c r="AML1038" s="351"/>
      <c r="AMM1038" s="351"/>
      <c r="AMN1038" s="351"/>
      <c r="AMO1038" s="351"/>
      <c r="AMP1038" s="351"/>
      <c r="AMQ1038" s="351"/>
      <c r="AMR1038" s="351"/>
      <c r="AMS1038" s="351"/>
      <c r="AMT1038" s="351"/>
      <c r="AMU1038" s="351"/>
      <c r="AMV1038" s="351"/>
      <c r="AMW1038" s="351"/>
      <c r="AMX1038" s="351"/>
      <c r="AMY1038" s="351"/>
      <c r="AMZ1038" s="351"/>
      <c r="ANA1038" s="351"/>
      <c r="ANB1038" s="351"/>
      <c r="ANC1038" s="351"/>
      <c r="AND1038" s="351"/>
      <c r="ANE1038" s="351"/>
      <c r="ANF1038" s="351"/>
      <c r="ANG1038" s="351"/>
      <c r="ANH1038" s="351"/>
      <c r="ANI1038" s="351"/>
      <c r="ANJ1038" s="351"/>
      <c r="ANK1038" s="351"/>
      <c r="ANL1038" s="351"/>
      <c r="ANM1038" s="351"/>
      <c r="ANN1038" s="351"/>
      <c r="ANO1038" s="351"/>
      <c r="ANP1038" s="351"/>
      <c r="ANQ1038" s="351"/>
      <c r="ANR1038" s="351"/>
      <c r="ANS1038" s="351"/>
      <c r="ANT1038" s="351"/>
      <c r="ANU1038" s="351"/>
      <c r="ANV1038" s="351"/>
      <c r="ANW1038" s="351"/>
      <c r="ANX1038" s="351"/>
      <c r="ANY1038" s="351"/>
      <c r="ANZ1038" s="351"/>
      <c r="AOA1038" s="351"/>
      <c r="AOB1038" s="351"/>
      <c r="AOC1038" s="351"/>
      <c r="AOD1038" s="351"/>
      <c r="AOE1038" s="351"/>
      <c r="AOF1038" s="351"/>
      <c r="AOG1038" s="351"/>
      <c r="AOH1038" s="351"/>
      <c r="AOI1038" s="351"/>
      <c r="AOJ1038" s="351"/>
      <c r="AOK1038" s="351"/>
      <c r="AOL1038" s="351"/>
      <c r="AOM1038" s="351"/>
      <c r="AON1038" s="351"/>
      <c r="AOO1038" s="351"/>
      <c r="AOP1038" s="351"/>
      <c r="AOQ1038" s="351"/>
      <c r="AOR1038" s="351"/>
      <c r="AOS1038" s="351"/>
      <c r="AOT1038" s="351"/>
      <c r="AOU1038" s="351"/>
      <c r="AOV1038" s="351"/>
      <c r="AOW1038" s="351"/>
      <c r="AOX1038" s="351"/>
      <c r="AOY1038" s="351"/>
      <c r="AOZ1038" s="351"/>
      <c r="APA1038" s="351"/>
      <c r="APB1038" s="351"/>
      <c r="APC1038" s="351"/>
      <c r="APD1038" s="351"/>
      <c r="APE1038" s="351"/>
      <c r="APF1038" s="351"/>
      <c r="APG1038" s="351"/>
      <c r="APH1038" s="351"/>
      <c r="API1038" s="351"/>
      <c r="APJ1038" s="351"/>
      <c r="APK1038" s="351"/>
      <c r="APL1038" s="351"/>
      <c r="APM1038" s="351"/>
      <c r="APN1038" s="351"/>
      <c r="APO1038" s="351"/>
      <c r="APP1038" s="351"/>
      <c r="APQ1038" s="351"/>
      <c r="APR1038" s="351"/>
      <c r="APS1038" s="351"/>
      <c r="APT1038" s="351"/>
      <c r="APU1038" s="351"/>
      <c r="APV1038" s="351"/>
      <c r="APW1038" s="351"/>
      <c r="APX1038" s="351"/>
      <c r="APY1038" s="351"/>
      <c r="APZ1038" s="351"/>
      <c r="AQA1038" s="351"/>
      <c r="AQB1038" s="351"/>
      <c r="AQC1038" s="351"/>
      <c r="AQD1038" s="351"/>
      <c r="AQE1038" s="351"/>
      <c r="AQF1038" s="351"/>
      <c r="AQG1038" s="351"/>
      <c r="AQH1038" s="351"/>
      <c r="AQI1038" s="351"/>
      <c r="AQJ1038" s="351"/>
      <c r="AQK1038" s="351"/>
      <c r="AQL1038" s="351"/>
      <c r="AQM1038" s="351"/>
      <c r="AQN1038" s="351"/>
      <c r="AQO1038" s="351"/>
      <c r="AQP1038" s="351"/>
      <c r="AQQ1038" s="351"/>
      <c r="AQR1038" s="351"/>
      <c r="AQS1038" s="351"/>
      <c r="AQT1038" s="351"/>
      <c r="AQU1038" s="351"/>
      <c r="AQV1038" s="351"/>
      <c r="AQW1038" s="351"/>
      <c r="AQX1038" s="351"/>
      <c r="AQY1038" s="351"/>
      <c r="AQZ1038" s="351"/>
      <c r="ARA1038" s="351"/>
      <c r="ARB1038" s="351"/>
      <c r="ARC1038" s="351"/>
      <c r="ARD1038" s="351"/>
      <c r="ARE1038" s="351"/>
      <c r="ARF1038" s="351"/>
      <c r="ARG1038" s="351"/>
      <c r="ARH1038" s="351"/>
      <c r="ARI1038" s="351"/>
      <c r="ARJ1038" s="351"/>
      <c r="ARK1038" s="351"/>
      <c r="ARL1038" s="351"/>
      <c r="ARM1038" s="351"/>
      <c r="ARN1038" s="351"/>
      <c r="ARO1038" s="351"/>
      <c r="ARP1038" s="351"/>
      <c r="ARQ1038" s="351"/>
      <c r="ARR1038" s="351"/>
      <c r="ARS1038" s="351"/>
      <c r="ART1038" s="351"/>
      <c r="ARU1038" s="351"/>
      <c r="ARV1038" s="351"/>
      <c r="ARW1038" s="351"/>
      <c r="ARX1038" s="351"/>
      <c r="ARY1038" s="351"/>
      <c r="ARZ1038" s="351"/>
      <c r="ASA1038" s="351"/>
      <c r="ASB1038" s="351"/>
      <c r="ASC1038" s="351"/>
      <c r="ASD1038" s="351"/>
      <c r="ASE1038" s="351"/>
      <c r="ASF1038" s="351"/>
      <c r="ASG1038" s="351"/>
      <c r="ASH1038" s="351"/>
      <c r="ASI1038" s="351"/>
      <c r="ASJ1038" s="351"/>
      <c r="ASK1038" s="351"/>
      <c r="ASL1038" s="351"/>
      <c r="ASM1038" s="351"/>
      <c r="ASN1038" s="351"/>
      <c r="ASO1038" s="351"/>
      <c r="ASP1038" s="351"/>
      <c r="ASQ1038" s="351"/>
      <c r="ASR1038" s="351"/>
      <c r="ASS1038" s="351"/>
      <c r="AST1038" s="351"/>
      <c r="ASU1038" s="351"/>
      <c r="ASV1038" s="351"/>
      <c r="ASW1038" s="351"/>
      <c r="ASX1038" s="351"/>
      <c r="ASY1038" s="351"/>
      <c r="ASZ1038" s="351"/>
      <c r="ATA1038" s="351"/>
      <c r="ATB1038" s="351"/>
      <c r="ATC1038" s="351"/>
      <c r="ATD1038" s="351"/>
      <c r="ATE1038" s="351"/>
      <c r="ATF1038" s="351"/>
      <c r="ATG1038" s="351"/>
      <c r="ATH1038" s="351"/>
      <c r="ATI1038" s="351"/>
      <c r="ATJ1038" s="351"/>
      <c r="ATK1038" s="351"/>
      <c r="ATL1038" s="351"/>
      <c r="ATM1038" s="351"/>
      <c r="ATN1038" s="351"/>
      <c r="ATO1038" s="351"/>
      <c r="ATP1038" s="351"/>
      <c r="ATQ1038" s="351"/>
      <c r="ATR1038" s="351"/>
      <c r="ATS1038" s="351"/>
      <c r="ATT1038" s="351"/>
      <c r="ATU1038" s="351"/>
      <c r="ATV1038" s="351"/>
      <c r="ATW1038" s="351"/>
      <c r="ATX1038" s="351"/>
      <c r="ATY1038" s="351"/>
      <c r="ATZ1038" s="351"/>
      <c r="AUA1038" s="351"/>
      <c r="AUB1038" s="351"/>
      <c r="AUC1038" s="351"/>
      <c r="AUD1038" s="351"/>
      <c r="AUE1038" s="351"/>
      <c r="AUF1038" s="351"/>
      <c r="AUG1038" s="351"/>
      <c r="AUH1038" s="351"/>
      <c r="AUI1038" s="351"/>
      <c r="AUJ1038" s="351"/>
      <c r="AUK1038" s="351"/>
      <c r="AUL1038" s="351"/>
      <c r="AUM1038" s="351"/>
      <c r="AUN1038" s="351"/>
      <c r="AUO1038" s="351"/>
      <c r="AUP1038" s="351"/>
      <c r="AUQ1038" s="351"/>
      <c r="AUR1038" s="351"/>
      <c r="AUS1038" s="351"/>
      <c r="AUT1038" s="351"/>
      <c r="AUU1038" s="351"/>
      <c r="AUV1038" s="351"/>
      <c r="AUW1038" s="351"/>
      <c r="AUX1038" s="351"/>
      <c r="AUY1038" s="351"/>
      <c r="AUZ1038" s="351"/>
      <c r="AVA1038" s="351"/>
      <c r="AVB1038" s="351"/>
      <c r="AVC1038" s="351"/>
      <c r="AVD1038" s="351"/>
      <c r="AVE1038" s="351"/>
      <c r="AVF1038" s="351"/>
      <c r="AVG1038" s="351"/>
      <c r="AVH1038" s="351"/>
      <c r="AVI1038" s="351"/>
      <c r="AVJ1038" s="351"/>
      <c r="AVK1038" s="351"/>
      <c r="AVL1038" s="351"/>
      <c r="AVM1038" s="351"/>
      <c r="AVN1038" s="351"/>
      <c r="AVO1038" s="351"/>
      <c r="AVP1038" s="351"/>
      <c r="AVQ1038" s="351"/>
      <c r="AVR1038" s="351"/>
      <c r="AVS1038" s="351"/>
      <c r="AVT1038" s="351"/>
      <c r="AVU1038" s="351"/>
      <c r="AVV1038" s="351"/>
      <c r="AVW1038" s="351"/>
      <c r="AVX1038" s="351"/>
      <c r="AVY1038" s="351"/>
      <c r="AVZ1038" s="351"/>
      <c r="AWA1038" s="351"/>
      <c r="AWB1038" s="351"/>
      <c r="AWC1038" s="351"/>
      <c r="AWD1038" s="351"/>
      <c r="AWE1038" s="351"/>
      <c r="AWF1038" s="351"/>
      <c r="AWG1038" s="351"/>
      <c r="AWH1038" s="351"/>
      <c r="AWI1038" s="351"/>
      <c r="AWJ1038" s="351"/>
      <c r="AWK1038" s="351"/>
      <c r="AWL1038" s="351"/>
      <c r="AWM1038" s="351"/>
      <c r="AWN1038" s="351"/>
      <c r="AWO1038" s="351"/>
      <c r="AWP1038" s="351"/>
      <c r="AWQ1038" s="351"/>
      <c r="AWR1038" s="351"/>
      <c r="AWS1038" s="351"/>
      <c r="AWT1038" s="351"/>
      <c r="AWU1038" s="351"/>
      <c r="AWV1038" s="351"/>
      <c r="AWW1038" s="351"/>
      <c r="AWX1038" s="351"/>
      <c r="AWY1038" s="351"/>
      <c r="AWZ1038" s="351"/>
      <c r="AXA1038" s="351"/>
      <c r="AXB1038" s="351"/>
      <c r="AXC1038" s="351"/>
      <c r="AXD1038" s="351"/>
      <c r="AXE1038" s="351"/>
      <c r="AXF1038" s="351"/>
      <c r="AXG1038" s="351"/>
      <c r="AXH1038" s="351"/>
      <c r="AXI1038" s="351"/>
      <c r="AXJ1038" s="351"/>
      <c r="AXK1038" s="351"/>
      <c r="AXL1038" s="351"/>
      <c r="AXM1038" s="351"/>
      <c r="AXN1038" s="351"/>
      <c r="AXO1038" s="351"/>
      <c r="AXP1038" s="351"/>
      <c r="AXQ1038" s="351"/>
      <c r="AXR1038" s="351"/>
      <c r="AXS1038" s="351"/>
      <c r="AXT1038" s="351"/>
      <c r="AXU1038" s="351"/>
      <c r="AXV1038" s="351"/>
      <c r="AXW1038" s="351"/>
      <c r="AXX1038" s="351"/>
      <c r="AXY1038" s="351"/>
      <c r="AXZ1038" s="351"/>
      <c r="AYA1038" s="351"/>
      <c r="AYB1038" s="351"/>
      <c r="AYC1038" s="351"/>
      <c r="AYD1038" s="351"/>
      <c r="AYE1038" s="351"/>
      <c r="AYF1038" s="351"/>
      <c r="AYG1038" s="351"/>
      <c r="AYH1038" s="351"/>
      <c r="AYI1038" s="351"/>
      <c r="AYJ1038" s="351"/>
      <c r="AYK1038" s="351"/>
      <c r="AYL1038" s="351"/>
      <c r="AYM1038" s="351"/>
      <c r="AYN1038" s="351"/>
      <c r="AYO1038" s="351"/>
      <c r="AYP1038" s="351"/>
      <c r="AYQ1038" s="351"/>
      <c r="AYR1038" s="351"/>
      <c r="AYS1038" s="351"/>
      <c r="AYT1038" s="351"/>
      <c r="AYU1038" s="351"/>
      <c r="AYV1038" s="351"/>
      <c r="AYW1038" s="351"/>
      <c r="AYX1038" s="351"/>
      <c r="AYY1038" s="351"/>
      <c r="AYZ1038" s="351"/>
      <c r="AZA1038" s="351"/>
      <c r="AZB1038" s="351"/>
      <c r="AZC1038" s="351"/>
      <c r="AZD1038" s="351"/>
      <c r="AZE1038" s="351"/>
      <c r="AZF1038" s="351"/>
      <c r="AZG1038" s="351"/>
      <c r="AZH1038" s="351"/>
      <c r="AZI1038" s="351"/>
      <c r="AZJ1038" s="351"/>
      <c r="AZK1038" s="351"/>
      <c r="AZL1038" s="351"/>
      <c r="AZM1038" s="351"/>
      <c r="AZN1038" s="351"/>
      <c r="AZO1038" s="351"/>
      <c r="AZP1038" s="351"/>
      <c r="AZQ1038" s="351"/>
      <c r="AZR1038" s="351"/>
      <c r="AZS1038" s="351"/>
      <c r="AZT1038" s="351"/>
      <c r="AZU1038" s="351"/>
      <c r="AZV1038" s="351"/>
      <c r="AZW1038" s="351"/>
      <c r="AZX1038" s="351"/>
      <c r="AZY1038" s="351"/>
      <c r="AZZ1038" s="351"/>
      <c r="BAA1038" s="351"/>
      <c r="BAB1038" s="351"/>
      <c r="BAC1038" s="351"/>
      <c r="BAD1038" s="351"/>
      <c r="BAE1038" s="351"/>
      <c r="BAF1038" s="351"/>
      <c r="BAG1038" s="351"/>
      <c r="BAH1038" s="351"/>
      <c r="BAI1038" s="351"/>
      <c r="BAJ1038" s="351"/>
      <c r="BAK1038" s="351"/>
      <c r="BAL1038" s="351"/>
      <c r="BAM1038" s="351"/>
      <c r="BAN1038" s="351"/>
      <c r="BAO1038" s="351"/>
      <c r="BAP1038" s="351"/>
      <c r="BAQ1038" s="351"/>
      <c r="BAR1038" s="351"/>
      <c r="BAS1038" s="351"/>
      <c r="BAT1038" s="351"/>
      <c r="BAU1038" s="351"/>
      <c r="BAV1038" s="351"/>
      <c r="BAW1038" s="351"/>
      <c r="BAX1038" s="351"/>
      <c r="BAY1038" s="351"/>
      <c r="BAZ1038" s="351"/>
      <c r="BBA1038" s="351"/>
      <c r="BBB1038" s="351"/>
      <c r="BBC1038" s="351"/>
      <c r="BBD1038" s="351"/>
      <c r="BBE1038" s="351"/>
      <c r="BBF1038" s="351"/>
      <c r="BBG1038" s="351"/>
      <c r="BBH1038" s="351"/>
      <c r="BBI1038" s="351"/>
      <c r="BBJ1038" s="351"/>
      <c r="BBK1038" s="351"/>
      <c r="BBL1038" s="351"/>
      <c r="BBM1038" s="351"/>
      <c r="BBN1038" s="351"/>
      <c r="BBO1038" s="351"/>
      <c r="BBP1038" s="351"/>
      <c r="BBQ1038" s="351"/>
      <c r="BBR1038" s="351"/>
      <c r="BBS1038" s="351"/>
      <c r="BBT1038" s="351"/>
      <c r="BBU1038" s="351"/>
      <c r="BBV1038" s="351"/>
      <c r="BBW1038" s="351"/>
      <c r="BBX1038" s="351"/>
      <c r="BBY1038" s="351"/>
      <c r="BBZ1038" s="351"/>
      <c r="BCA1038" s="351"/>
      <c r="BCB1038" s="351"/>
      <c r="BCC1038" s="351"/>
      <c r="BCD1038" s="351"/>
      <c r="BCE1038" s="351"/>
      <c r="BCF1038" s="351"/>
      <c r="BCG1038" s="351"/>
      <c r="BCH1038" s="351"/>
      <c r="BCI1038" s="351"/>
      <c r="BCJ1038" s="351"/>
      <c r="BCK1038" s="351"/>
      <c r="BCL1038" s="351"/>
      <c r="BCM1038" s="351"/>
      <c r="BCN1038" s="351"/>
      <c r="BCO1038" s="351"/>
      <c r="BCP1038" s="351"/>
      <c r="BCQ1038" s="351"/>
      <c r="BCR1038" s="351"/>
      <c r="BCS1038" s="351"/>
      <c r="BCT1038" s="351"/>
      <c r="BCU1038" s="351"/>
      <c r="BCV1038" s="351"/>
      <c r="BCW1038" s="351"/>
      <c r="BCX1038" s="351"/>
      <c r="BCY1038" s="351"/>
      <c r="BCZ1038" s="351"/>
      <c r="BDA1038" s="351"/>
      <c r="BDB1038" s="351"/>
      <c r="BDC1038" s="351"/>
      <c r="BDD1038" s="351"/>
      <c r="BDE1038" s="351"/>
      <c r="BDF1038" s="351"/>
      <c r="BDG1038" s="351"/>
      <c r="BDH1038" s="351"/>
      <c r="BDI1038" s="351"/>
      <c r="BDJ1038" s="351"/>
      <c r="BDK1038" s="351"/>
      <c r="BDL1038" s="351"/>
      <c r="BDM1038" s="351"/>
      <c r="BDN1038" s="351"/>
      <c r="BDO1038" s="351"/>
      <c r="BDP1038" s="351"/>
      <c r="BDQ1038" s="351"/>
      <c r="BDR1038" s="351"/>
      <c r="BDS1038" s="351"/>
      <c r="BDT1038" s="351"/>
      <c r="BDU1038" s="351"/>
      <c r="BDV1038" s="351"/>
      <c r="BDW1038" s="351"/>
      <c r="BDX1038" s="351"/>
      <c r="BDY1038" s="351"/>
      <c r="BDZ1038" s="351"/>
      <c r="BEA1038" s="351"/>
      <c r="BEB1038" s="351"/>
      <c r="BEC1038" s="351"/>
      <c r="BED1038" s="351"/>
      <c r="BEE1038" s="351"/>
      <c r="BEF1038" s="351"/>
      <c r="BEG1038" s="351"/>
      <c r="BEH1038" s="351"/>
      <c r="BEI1038" s="351"/>
      <c r="BEJ1038" s="351"/>
      <c r="BEK1038" s="351"/>
      <c r="BEL1038" s="351"/>
      <c r="BEM1038" s="351"/>
      <c r="BEN1038" s="351"/>
      <c r="BEO1038" s="351"/>
      <c r="BEP1038" s="351"/>
      <c r="BEQ1038" s="351"/>
      <c r="BER1038" s="351"/>
      <c r="BES1038" s="351"/>
      <c r="BET1038" s="351"/>
      <c r="BEU1038" s="351"/>
      <c r="BEV1038" s="351"/>
      <c r="BEW1038" s="351"/>
      <c r="BEX1038" s="351"/>
      <c r="BEY1038" s="351"/>
      <c r="BEZ1038" s="351"/>
      <c r="BFA1038" s="351"/>
      <c r="BFB1038" s="351"/>
      <c r="BFC1038" s="351"/>
      <c r="BFD1038" s="351"/>
      <c r="BFE1038" s="351"/>
      <c r="BFF1038" s="351"/>
      <c r="BFG1038" s="351"/>
      <c r="BFH1038" s="351"/>
      <c r="BFI1038" s="351"/>
      <c r="BFJ1038" s="351"/>
      <c r="BFK1038" s="351"/>
      <c r="BFL1038" s="351"/>
      <c r="BFM1038" s="351"/>
      <c r="BFN1038" s="351"/>
      <c r="BFO1038" s="351"/>
      <c r="BFP1038" s="351"/>
      <c r="BFQ1038" s="351"/>
      <c r="BFR1038" s="351"/>
      <c r="BFS1038" s="351"/>
      <c r="BFT1038" s="351"/>
      <c r="BFU1038" s="351"/>
      <c r="BFV1038" s="351"/>
      <c r="BFW1038" s="351"/>
      <c r="BFX1038" s="351"/>
      <c r="BFY1038" s="351"/>
      <c r="BFZ1038" s="351"/>
      <c r="BGA1038" s="351"/>
      <c r="BGB1038" s="351"/>
      <c r="BGC1038" s="351"/>
      <c r="BGD1038" s="351"/>
      <c r="BGE1038" s="351"/>
      <c r="BGF1038" s="351"/>
      <c r="BGG1038" s="351"/>
      <c r="BGH1038" s="351"/>
      <c r="BGI1038" s="351"/>
      <c r="BGJ1038" s="351"/>
      <c r="BGK1038" s="351"/>
      <c r="BGL1038" s="351"/>
      <c r="BGM1038" s="351"/>
      <c r="BGN1038" s="351"/>
      <c r="BGO1038" s="351"/>
      <c r="BGP1038" s="351"/>
      <c r="BGQ1038" s="351"/>
      <c r="BGR1038" s="351"/>
      <c r="BGS1038" s="351"/>
      <c r="BGT1038" s="351"/>
      <c r="BGU1038" s="351"/>
      <c r="BGV1038" s="351"/>
      <c r="BGW1038" s="351"/>
      <c r="BGX1038" s="351"/>
      <c r="BGY1038" s="351"/>
      <c r="BGZ1038" s="351"/>
      <c r="BHA1038" s="351"/>
      <c r="BHB1038" s="351"/>
      <c r="BHC1038" s="351"/>
      <c r="BHD1038" s="351"/>
      <c r="BHE1038" s="351"/>
      <c r="BHF1038" s="351"/>
      <c r="BHG1038" s="351"/>
      <c r="BHH1038" s="351"/>
      <c r="BHI1038" s="351"/>
      <c r="BHJ1038" s="351"/>
      <c r="BHK1038" s="351"/>
      <c r="BHL1038" s="351"/>
      <c r="BHM1038" s="351"/>
      <c r="BHN1038" s="351"/>
      <c r="BHO1038" s="351"/>
      <c r="BHP1038" s="351"/>
      <c r="BHQ1038" s="351"/>
      <c r="BHR1038" s="351"/>
      <c r="BHS1038" s="351"/>
      <c r="BHT1038" s="351"/>
      <c r="BHU1038" s="351"/>
      <c r="BHV1038" s="351"/>
      <c r="BHW1038" s="351"/>
      <c r="BHX1038" s="351"/>
      <c r="BHY1038" s="351"/>
      <c r="BHZ1038" s="351"/>
      <c r="BIA1038" s="351"/>
      <c r="BIB1038" s="351"/>
      <c r="BIC1038" s="351"/>
      <c r="BID1038" s="351"/>
      <c r="BIE1038" s="351"/>
      <c r="BIF1038" s="351"/>
      <c r="BIG1038" s="351"/>
      <c r="BIH1038" s="351"/>
      <c r="BII1038" s="351"/>
      <c r="BIJ1038" s="351"/>
      <c r="BIK1038" s="351"/>
      <c r="BIL1038" s="351"/>
      <c r="BIM1038" s="351"/>
      <c r="BIN1038" s="351"/>
      <c r="BIO1038" s="351"/>
      <c r="BIP1038" s="351"/>
      <c r="BIQ1038" s="351"/>
      <c r="BIR1038" s="351"/>
      <c r="BIS1038" s="351"/>
      <c r="BIT1038" s="351"/>
      <c r="BIU1038" s="351"/>
      <c r="BIV1038" s="351"/>
      <c r="BIW1038" s="351"/>
      <c r="BIX1038" s="351"/>
      <c r="BIY1038" s="351"/>
      <c r="BIZ1038" s="351"/>
      <c r="BJA1038" s="351"/>
      <c r="BJB1038" s="351"/>
      <c r="BJC1038" s="351"/>
      <c r="BJD1038" s="351"/>
      <c r="BJE1038" s="351"/>
      <c r="BJF1038" s="351"/>
      <c r="BJG1038" s="351"/>
      <c r="BJH1038" s="351"/>
      <c r="BJI1038" s="351"/>
      <c r="BJJ1038" s="351"/>
      <c r="BJK1038" s="351"/>
      <c r="BJL1038" s="351"/>
      <c r="BJM1038" s="351"/>
      <c r="BJN1038" s="351"/>
      <c r="BJO1038" s="351"/>
      <c r="BJP1038" s="351"/>
      <c r="BJQ1038" s="351"/>
      <c r="BJR1038" s="351"/>
      <c r="BJS1038" s="351"/>
      <c r="BJT1038" s="351"/>
      <c r="BJU1038" s="351"/>
      <c r="BJV1038" s="351"/>
      <c r="BJW1038" s="351"/>
      <c r="BJX1038" s="351"/>
      <c r="BJY1038" s="351"/>
      <c r="BJZ1038" s="351"/>
      <c r="BKA1038" s="351"/>
      <c r="BKB1038" s="351"/>
      <c r="BKC1038" s="351"/>
      <c r="BKD1038" s="351"/>
      <c r="BKE1038" s="351"/>
      <c r="BKF1038" s="351"/>
      <c r="BKG1038" s="351"/>
      <c r="BKH1038" s="351"/>
      <c r="BKI1038" s="351"/>
      <c r="BKJ1038" s="351"/>
      <c r="BKK1038" s="351"/>
      <c r="BKL1038" s="351"/>
      <c r="BKM1038" s="351"/>
      <c r="BKN1038" s="351"/>
      <c r="BKO1038" s="351"/>
      <c r="BKP1038" s="351"/>
      <c r="BKQ1038" s="351"/>
      <c r="BKR1038" s="351"/>
      <c r="BKS1038" s="351"/>
      <c r="BKT1038" s="351"/>
      <c r="BKU1038" s="351"/>
      <c r="BKV1038" s="351"/>
      <c r="BKW1038" s="351"/>
      <c r="BKX1038" s="351"/>
      <c r="BKY1038" s="351"/>
      <c r="BKZ1038" s="351"/>
      <c r="BLA1038" s="351"/>
      <c r="BLB1038" s="351"/>
      <c r="BLC1038" s="351"/>
      <c r="BLD1038" s="351"/>
      <c r="BLE1038" s="351"/>
      <c r="BLF1038" s="351"/>
      <c r="BLG1038" s="351"/>
      <c r="BLH1038" s="351"/>
      <c r="BLI1038" s="351"/>
      <c r="BLJ1038" s="351"/>
      <c r="BLK1038" s="351"/>
      <c r="BLL1038" s="351"/>
      <c r="BLM1038" s="351"/>
      <c r="BLN1038" s="351"/>
      <c r="BLO1038" s="351"/>
      <c r="BLP1038" s="351"/>
      <c r="BLQ1038" s="351"/>
      <c r="BLR1038" s="351"/>
      <c r="BLS1038" s="351"/>
      <c r="BLT1038" s="351"/>
      <c r="BLU1038" s="351"/>
      <c r="BLV1038" s="351"/>
      <c r="BLW1038" s="351"/>
      <c r="BLX1038" s="351"/>
      <c r="BLY1038" s="351"/>
      <c r="BLZ1038" s="351"/>
      <c r="BMA1038" s="351"/>
      <c r="BMB1038" s="351"/>
      <c r="BMC1038" s="351"/>
      <c r="BMD1038" s="351"/>
      <c r="BME1038" s="351"/>
      <c r="BMF1038" s="351"/>
      <c r="BMG1038" s="351"/>
      <c r="BMH1038" s="351"/>
      <c r="BMI1038" s="351"/>
      <c r="BMJ1038" s="351"/>
      <c r="BMK1038" s="351"/>
      <c r="BML1038" s="351"/>
      <c r="BMM1038" s="351"/>
      <c r="BMN1038" s="351"/>
      <c r="BMO1038" s="351"/>
      <c r="BMP1038" s="351"/>
      <c r="BMQ1038" s="351"/>
      <c r="BMR1038" s="351"/>
      <c r="BMS1038" s="351"/>
      <c r="BMT1038" s="351"/>
      <c r="BMU1038" s="351"/>
      <c r="BMV1038" s="351"/>
      <c r="BMW1038" s="351"/>
      <c r="BMX1038" s="351"/>
      <c r="BMY1038" s="351"/>
      <c r="BMZ1038" s="351"/>
      <c r="BNA1038" s="351"/>
      <c r="BNB1038" s="351"/>
      <c r="BNC1038" s="351"/>
      <c r="BND1038" s="351"/>
      <c r="BNE1038" s="351"/>
      <c r="BNF1038" s="351"/>
      <c r="BNG1038" s="351"/>
      <c r="BNH1038" s="351"/>
      <c r="BNI1038" s="351"/>
      <c r="BNJ1038" s="351"/>
      <c r="BNK1038" s="351"/>
      <c r="BNL1038" s="351"/>
      <c r="BNM1038" s="351"/>
      <c r="BNN1038" s="351"/>
      <c r="BNO1038" s="351"/>
      <c r="BNP1038" s="351"/>
      <c r="BNQ1038" s="351"/>
      <c r="BNR1038" s="351"/>
      <c r="BNS1038" s="351"/>
      <c r="BNT1038" s="351"/>
      <c r="BNU1038" s="351"/>
      <c r="BNV1038" s="351"/>
      <c r="BNW1038" s="351"/>
      <c r="BNX1038" s="351"/>
      <c r="BNY1038" s="351"/>
      <c r="BNZ1038" s="351"/>
      <c r="BOA1038" s="351"/>
      <c r="BOB1038" s="351"/>
      <c r="BOC1038" s="351"/>
      <c r="BOD1038" s="351"/>
      <c r="BOE1038" s="351"/>
      <c r="BOF1038" s="351"/>
      <c r="BOG1038" s="351"/>
      <c r="BOH1038" s="351"/>
      <c r="BOI1038" s="351"/>
      <c r="BOJ1038" s="351"/>
      <c r="BOK1038" s="351"/>
      <c r="BOL1038" s="351"/>
      <c r="BOM1038" s="351"/>
      <c r="BON1038" s="351"/>
      <c r="BOO1038" s="351"/>
      <c r="BOP1038" s="351"/>
      <c r="BOQ1038" s="351"/>
      <c r="BOR1038" s="351"/>
      <c r="BOS1038" s="351"/>
      <c r="BOT1038" s="351"/>
      <c r="BOU1038" s="351"/>
      <c r="BOV1038" s="351"/>
      <c r="BOW1038" s="351"/>
      <c r="BOX1038" s="351"/>
      <c r="BOY1038" s="351"/>
      <c r="BOZ1038" s="351"/>
      <c r="BPA1038" s="351"/>
      <c r="BPB1038" s="351"/>
      <c r="BPC1038" s="351"/>
      <c r="BPD1038" s="351"/>
      <c r="BPE1038" s="351"/>
      <c r="BPF1038" s="351"/>
      <c r="BPG1038" s="351"/>
      <c r="BPH1038" s="351"/>
      <c r="BPI1038" s="351"/>
      <c r="BPJ1038" s="351"/>
      <c r="BPK1038" s="351"/>
      <c r="BPL1038" s="351"/>
      <c r="BPM1038" s="351"/>
      <c r="BPN1038" s="351"/>
      <c r="BPO1038" s="351"/>
      <c r="BPP1038" s="351"/>
      <c r="BPQ1038" s="351"/>
      <c r="BPR1038" s="351"/>
      <c r="BPS1038" s="351"/>
      <c r="BPT1038" s="351"/>
      <c r="BPU1038" s="351"/>
      <c r="BPV1038" s="351"/>
      <c r="BPW1038" s="351"/>
      <c r="BPX1038" s="351"/>
      <c r="BPY1038" s="351"/>
      <c r="BPZ1038" s="351"/>
      <c r="BQA1038" s="351"/>
      <c r="BQB1038" s="351"/>
      <c r="BQC1038" s="351"/>
      <c r="BQD1038" s="351"/>
      <c r="BQE1038" s="351"/>
      <c r="BQF1038" s="351"/>
      <c r="BQG1038" s="351"/>
      <c r="BQH1038" s="351"/>
      <c r="BQI1038" s="351"/>
      <c r="BQJ1038" s="351"/>
      <c r="BQK1038" s="351"/>
      <c r="BQL1038" s="351"/>
      <c r="BQM1038" s="351"/>
      <c r="BQN1038" s="351"/>
      <c r="BQO1038" s="351"/>
      <c r="BQP1038" s="351"/>
      <c r="BQQ1038" s="351"/>
      <c r="BQR1038" s="351"/>
      <c r="BQS1038" s="351"/>
      <c r="BQT1038" s="351"/>
      <c r="BQU1038" s="351"/>
      <c r="BQV1038" s="351"/>
      <c r="BQW1038" s="351"/>
      <c r="BQX1038" s="351"/>
      <c r="BQY1038" s="351"/>
      <c r="BQZ1038" s="351"/>
      <c r="BRA1038" s="351"/>
      <c r="BRB1038" s="351"/>
      <c r="BRC1038" s="351"/>
      <c r="BRD1038" s="351"/>
      <c r="BRE1038" s="351"/>
      <c r="BRF1038" s="351"/>
      <c r="BRG1038" s="351"/>
      <c r="BRH1038" s="351"/>
      <c r="BRI1038" s="351"/>
      <c r="BRJ1038" s="351"/>
      <c r="BRK1038" s="351"/>
      <c r="BRL1038" s="351"/>
      <c r="BRM1038" s="351"/>
      <c r="BRN1038" s="351"/>
      <c r="BRO1038" s="351"/>
      <c r="BRP1038" s="351"/>
      <c r="BRQ1038" s="351"/>
      <c r="BRR1038" s="351"/>
      <c r="BRS1038" s="351"/>
      <c r="BRT1038" s="351"/>
      <c r="BRU1038" s="351"/>
      <c r="BRV1038" s="351"/>
      <c r="BRW1038" s="351"/>
      <c r="BRX1038" s="351"/>
      <c r="BRY1038" s="351"/>
      <c r="BRZ1038" s="351"/>
      <c r="BSA1038" s="351"/>
      <c r="BSB1038" s="351"/>
      <c r="BSC1038" s="351"/>
      <c r="BSD1038" s="351"/>
      <c r="BSE1038" s="351"/>
      <c r="BSF1038" s="351"/>
      <c r="BSG1038" s="351"/>
      <c r="BSH1038" s="351"/>
      <c r="BSI1038" s="351"/>
      <c r="BSJ1038" s="351"/>
      <c r="BSK1038" s="351"/>
      <c r="BSL1038" s="351"/>
      <c r="BSM1038" s="351"/>
      <c r="BSN1038" s="351"/>
      <c r="BSO1038" s="351"/>
      <c r="BSP1038" s="351"/>
      <c r="BSQ1038" s="351"/>
      <c r="BSR1038" s="351"/>
      <c r="BSS1038" s="351"/>
      <c r="BST1038" s="351"/>
      <c r="BSU1038" s="351"/>
      <c r="BSV1038" s="351"/>
      <c r="BSW1038" s="351"/>
      <c r="BSX1038" s="351"/>
      <c r="BSY1038" s="351"/>
      <c r="BSZ1038" s="351"/>
      <c r="BTA1038" s="351"/>
      <c r="BTB1038" s="351"/>
      <c r="BTC1038" s="351"/>
      <c r="BTD1038" s="351"/>
      <c r="BTE1038" s="351"/>
      <c r="BTF1038" s="351"/>
      <c r="BTG1038" s="351"/>
      <c r="BTH1038" s="351"/>
      <c r="BTI1038" s="351"/>
      <c r="BTJ1038" s="351"/>
      <c r="BTK1038" s="351"/>
      <c r="BTL1038" s="351"/>
      <c r="BTM1038" s="351"/>
      <c r="BTN1038" s="351"/>
      <c r="BTO1038" s="351"/>
      <c r="BTP1038" s="351"/>
      <c r="BTQ1038" s="351"/>
      <c r="BTR1038" s="351"/>
      <c r="BTS1038" s="351"/>
      <c r="BTT1038" s="351"/>
      <c r="BTU1038" s="351"/>
      <c r="BTV1038" s="351"/>
      <c r="BTW1038" s="351"/>
      <c r="BTX1038" s="351"/>
      <c r="BTY1038" s="351"/>
      <c r="BTZ1038" s="351"/>
      <c r="BUA1038" s="351"/>
      <c r="BUB1038" s="351"/>
      <c r="BUC1038" s="351"/>
      <c r="BUD1038" s="351"/>
      <c r="BUE1038" s="351"/>
      <c r="BUF1038" s="351"/>
      <c r="BUG1038" s="351"/>
      <c r="BUH1038" s="351"/>
      <c r="BUI1038" s="351"/>
      <c r="BUJ1038" s="351"/>
      <c r="BUK1038" s="351"/>
      <c r="BUL1038" s="351"/>
      <c r="BUM1038" s="351"/>
      <c r="BUN1038" s="351"/>
      <c r="BUO1038" s="351"/>
      <c r="BUP1038" s="351"/>
      <c r="BUQ1038" s="351"/>
      <c r="BUR1038" s="351"/>
      <c r="BUS1038" s="351"/>
      <c r="BUT1038" s="351"/>
      <c r="BUU1038" s="351"/>
      <c r="BUV1038" s="351"/>
      <c r="BUW1038" s="351"/>
      <c r="BUX1038" s="351"/>
      <c r="BUY1038" s="351"/>
      <c r="BUZ1038" s="351"/>
      <c r="BVA1038" s="351"/>
      <c r="BVB1038" s="351"/>
      <c r="BVC1038" s="351"/>
      <c r="BVD1038" s="351"/>
      <c r="BVE1038" s="351"/>
      <c r="BVF1038" s="351"/>
      <c r="BVG1038" s="351"/>
      <c r="BVH1038" s="351"/>
      <c r="BVI1038" s="351"/>
      <c r="BVJ1038" s="351"/>
      <c r="BVK1038" s="351"/>
      <c r="BVL1038" s="351"/>
      <c r="BVM1038" s="351"/>
      <c r="BVN1038" s="351"/>
      <c r="BVO1038" s="351"/>
      <c r="BVP1038" s="351"/>
      <c r="BVQ1038" s="351"/>
      <c r="BVR1038" s="351"/>
      <c r="BVS1038" s="351"/>
      <c r="BVT1038" s="351"/>
      <c r="BVU1038" s="351"/>
      <c r="BVV1038" s="351"/>
      <c r="BVW1038" s="351"/>
      <c r="BVX1038" s="351"/>
      <c r="BVY1038" s="351"/>
      <c r="BVZ1038" s="351"/>
      <c r="BWA1038" s="351"/>
      <c r="BWB1038" s="351"/>
      <c r="BWC1038" s="351"/>
      <c r="BWD1038" s="351"/>
      <c r="BWE1038" s="351"/>
      <c r="BWF1038" s="351"/>
      <c r="BWG1038" s="351"/>
      <c r="BWH1038" s="351"/>
      <c r="BWI1038" s="351"/>
      <c r="BWJ1038" s="351"/>
      <c r="BWK1038" s="351"/>
      <c r="BWL1038" s="351"/>
      <c r="BWM1038" s="351"/>
      <c r="BWN1038" s="351"/>
      <c r="BWO1038" s="351"/>
      <c r="BWP1038" s="351"/>
      <c r="BWQ1038" s="351"/>
      <c r="BWR1038" s="351"/>
      <c r="BWS1038" s="351"/>
      <c r="BWT1038" s="351"/>
      <c r="BWU1038" s="351"/>
      <c r="BWV1038" s="351"/>
      <c r="BWW1038" s="351"/>
      <c r="BWX1038" s="351"/>
      <c r="BWY1038" s="351"/>
      <c r="BWZ1038" s="351"/>
      <c r="BXA1038" s="351"/>
      <c r="BXB1038" s="351"/>
      <c r="BXC1038" s="351"/>
      <c r="BXD1038" s="351"/>
      <c r="BXE1038" s="351"/>
      <c r="BXF1038" s="351"/>
      <c r="BXG1038" s="351"/>
      <c r="BXH1038" s="351"/>
      <c r="BXI1038" s="351"/>
      <c r="BXJ1038" s="351"/>
      <c r="BXK1038" s="351"/>
      <c r="BXL1038" s="351"/>
      <c r="BXM1038" s="351"/>
      <c r="BXN1038" s="351"/>
      <c r="BXO1038" s="351"/>
      <c r="BXP1038" s="351"/>
      <c r="BXQ1038" s="351"/>
      <c r="BXR1038" s="351"/>
      <c r="BXS1038" s="351"/>
      <c r="BXT1038" s="351"/>
      <c r="BXU1038" s="351"/>
      <c r="BXV1038" s="351"/>
      <c r="BXW1038" s="351"/>
      <c r="BXX1038" s="351"/>
      <c r="BXY1038" s="351"/>
      <c r="BXZ1038" s="351"/>
      <c r="BYA1038" s="351"/>
      <c r="BYB1038" s="351"/>
      <c r="BYC1038" s="351"/>
      <c r="BYD1038" s="351"/>
      <c r="BYE1038" s="351"/>
      <c r="BYF1038" s="351"/>
      <c r="BYG1038" s="351"/>
      <c r="BYH1038" s="351"/>
      <c r="BYI1038" s="351"/>
      <c r="BYJ1038" s="351"/>
      <c r="BYK1038" s="351"/>
      <c r="BYL1038" s="351"/>
      <c r="BYM1038" s="351"/>
      <c r="BYN1038" s="351"/>
      <c r="BYO1038" s="351"/>
      <c r="BYP1038" s="351"/>
      <c r="BYQ1038" s="351"/>
      <c r="BYR1038" s="351"/>
      <c r="BYS1038" s="351"/>
      <c r="BYT1038" s="351"/>
      <c r="BYU1038" s="351"/>
      <c r="BYV1038" s="351"/>
      <c r="BYW1038" s="351"/>
      <c r="BYX1038" s="351"/>
      <c r="BYY1038" s="351"/>
      <c r="BYZ1038" s="351"/>
      <c r="BZA1038" s="351"/>
      <c r="BZB1038" s="351"/>
      <c r="BZC1038" s="351"/>
      <c r="BZD1038" s="351"/>
      <c r="BZE1038" s="351"/>
      <c r="BZF1038" s="351"/>
      <c r="BZG1038" s="351"/>
      <c r="BZH1038" s="351"/>
      <c r="BZI1038" s="351"/>
      <c r="BZJ1038" s="351"/>
      <c r="BZK1038" s="351"/>
      <c r="BZL1038" s="351"/>
      <c r="BZM1038" s="351"/>
      <c r="BZN1038" s="351"/>
      <c r="BZO1038" s="351"/>
      <c r="BZP1038" s="351"/>
      <c r="BZQ1038" s="351"/>
      <c r="BZR1038" s="351"/>
      <c r="BZS1038" s="351"/>
      <c r="BZT1038" s="351"/>
      <c r="BZU1038" s="351"/>
      <c r="BZV1038" s="351"/>
      <c r="BZW1038" s="351"/>
      <c r="BZX1038" s="351"/>
      <c r="BZY1038" s="351"/>
      <c r="BZZ1038" s="351"/>
      <c r="CAA1038" s="351"/>
      <c r="CAB1038" s="351"/>
      <c r="CAC1038" s="351"/>
      <c r="CAD1038" s="351"/>
      <c r="CAE1038" s="351"/>
      <c r="CAF1038" s="351"/>
      <c r="CAG1038" s="351"/>
      <c r="CAH1038" s="351"/>
      <c r="CAI1038" s="351"/>
      <c r="CAJ1038" s="351"/>
      <c r="CAK1038" s="351"/>
      <c r="CAL1038" s="351"/>
      <c r="CAM1038" s="351"/>
      <c r="CAN1038" s="351"/>
      <c r="CAO1038" s="351"/>
      <c r="CAP1038" s="351"/>
      <c r="CAQ1038" s="351"/>
      <c r="CAR1038" s="351"/>
      <c r="CAS1038" s="351"/>
      <c r="CAT1038" s="351"/>
      <c r="CAU1038" s="351"/>
      <c r="CAV1038" s="351"/>
      <c r="CAW1038" s="351"/>
      <c r="CAX1038" s="351"/>
      <c r="CAY1038" s="351"/>
      <c r="CAZ1038" s="351"/>
      <c r="CBA1038" s="351"/>
      <c r="CBB1038" s="351"/>
      <c r="CBC1038" s="351"/>
      <c r="CBD1038" s="351"/>
      <c r="CBE1038" s="351"/>
      <c r="CBF1038" s="351"/>
      <c r="CBG1038" s="351"/>
      <c r="CBH1038" s="351"/>
      <c r="CBI1038" s="351"/>
      <c r="CBJ1038" s="351"/>
      <c r="CBK1038" s="351"/>
      <c r="CBL1038" s="351"/>
      <c r="CBM1038" s="351"/>
      <c r="CBN1038" s="351"/>
      <c r="CBO1038" s="351"/>
      <c r="CBP1038" s="351"/>
      <c r="CBQ1038" s="351"/>
      <c r="CBR1038" s="351"/>
      <c r="CBS1038" s="351"/>
      <c r="CBT1038" s="351"/>
      <c r="CBU1038" s="351"/>
      <c r="CBV1038" s="351"/>
      <c r="CBW1038" s="351"/>
      <c r="CBX1038" s="351"/>
      <c r="CBY1038" s="351"/>
      <c r="CBZ1038" s="351"/>
      <c r="CCA1038" s="351"/>
      <c r="CCB1038" s="351"/>
      <c r="CCC1038" s="351"/>
      <c r="CCD1038" s="351"/>
      <c r="CCE1038" s="351"/>
      <c r="CCF1038" s="351"/>
      <c r="CCG1038" s="351"/>
      <c r="CCH1038" s="351"/>
      <c r="CCI1038" s="351"/>
      <c r="CCJ1038" s="351"/>
      <c r="CCK1038" s="351"/>
      <c r="CCL1038" s="351"/>
      <c r="CCM1038" s="351"/>
      <c r="CCN1038" s="351"/>
      <c r="CCO1038" s="351"/>
      <c r="CCP1038" s="351"/>
      <c r="CCQ1038" s="351"/>
      <c r="CCR1038" s="351"/>
      <c r="CCS1038" s="351"/>
      <c r="CCT1038" s="351"/>
      <c r="CCU1038" s="351"/>
      <c r="CCV1038" s="351"/>
      <c r="CCW1038" s="351"/>
      <c r="CCX1038" s="351"/>
      <c r="CCY1038" s="351"/>
      <c r="CCZ1038" s="351"/>
      <c r="CDA1038" s="351"/>
      <c r="CDB1038" s="351"/>
      <c r="CDC1038" s="351"/>
      <c r="CDD1038" s="351"/>
      <c r="CDE1038" s="351"/>
      <c r="CDF1038" s="351"/>
      <c r="CDG1038" s="351"/>
      <c r="CDH1038" s="351"/>
      <c r="CDI1038" s="351"/>
      <c r="CDJ1038" s="351"/>
      <c r="CDK1038" s="351"/>
      <c r="CDL1038" s="351"/>
      <c r="CDM1038" s="351"/>
      <c r="CDN1038" s="351"/>
      <c r="CDO1038" s="351"/>
      <c r="CDP1038" s="351"/>
      <c r="CDQ1038" s="351"/>
      <c r="CDR1038" s="351"/>
      <c r="CDS1038" s="351"/>
      <c r="CDT1038" s="351"/>
      <c r="CDU1038" s="351"/>
      <c r="CDV1038" s="351"/>
      <c r="CDW1038" s="351"/>
      <c r="CDX1038" s="351"/>
      <c r="CDY1038" s="351"/>
      <c r="CDZ1038" s="351"/>
      <c r="CEA1038" s="351"/>
      <c r="CEB1038" s="351"/>
      <c r="CEC1038" s="351"/>
      <c r="CED1038" s="351"/>
      <c r="CEE1038" s="351"/>
      <c r="CEF1038" s="351"/>
      <c r="CEG1038" s="351"/>
      <c r="CEH1038" s="351"/>
      <c r="CEI1038" s="351"/>
      <c r="CEJ1038" s="351"/>
      <c r="CEK1038" s="351"/>
      <c r="CEL1038" s="351"/>
      <c r="CEM1038" s="351"/>
      <c r="CEN1038" s="351"/>
      <c r="CEO1038" s="351"/>
      <c r="CEP1038" s="351"/>
      <c r="CEQ1038" s="351"/>
      <c r="CER1038" s="351"/>
      <c r="CES1038" s="351"/>
      <c r="CET1038" s="351"/>
      <c r="CEU1038" s="351"/>
      <c r="CEV1038" s="351"/>
      <c r="CEW1038" s="351"/>
      <c r="CEX1038" s="351"/>
      <c r="CEY1038" s="351"/>
      <c r="CEZ1038" s="351"/>
      <c r="CFA1038" s="351"/>
      <c r="CFB1038" s="351"/>
      <c r="CFC1038" s="351"/>
      <c r="CFD1038" s="351"/>
      <c r="CFE1038" s="351"/>
      <c r="CFF1038" s="351"/>
      <c r="CFG1038" s="351"/>
      <c r="CFH1038" s="351"/>
      <c r="CFI1038" s="351"/>
      <c r="CFJ1038" s="351"/>
      <c r="CFK1038" s="351"/>
      <c r="CFL1038" s="351"/>
      <c r="CFM1038" s="351"/>
      <c r="CFN1038" s="351"/>
      <c r="CFO1038" s="351"/>
      <c r="CFP1038" s="351"/>
      <c r="CFQ1038" s="351"/>
      <c r="CFR1038" s="351"/>
      <c r="CFS1038" s="351"/>
      <c r="CFT1038" s="351"/>
      <c r="CFU1038" s="351"/>
      <c r="CFV1038" s="351"/>
      <c r="CFW1038" s="351"/>
      <c r="CFX1038" s="351"/>
      <c r="CFY1038" s="351"/>
      <c r="CFZ1038" s="351"/>
      <c r="CGA1038" s="351"/>
      <c r="CGB1038" s="351"/>
      <c r="CGC1038" s="351"/>
      <c r="CGD1038" s="351"/>
      <c r="CGE1038" s="351"/>
      <c r="CGF1038" s="351"/>
      <c r="CGG1038" s="351"/>
      <c r="CGH1038" s="351"/>
      <c r="CGI1038" s="351"/>
      <c r="CGJ1038" s="351"/>
      <c r="CGK1038" s="351"/>
      <c r="CGL1038" s="351"/>
      <c r="CGM1038" s="351"/>
      <c r="CGN1038" s="351"/>
      <c r="CGO1038" s="351"/>
      <c r="CGP1038" s="351"/>
      <c r="CGQ1038" s="351"/>
      <c r="CGR1038" s="351"/>
      <c r="CGS1038" s="351"/>
      <c r="CGT1038" s="351"/>
      <c r="CGU1038" s="351"/>
      <c r="CGV1038" s="351"/>
      <c r="CGW1038" s="351"/>
      <c r="CGX1038" s="351"/>
      <c r="CGY1038" s="351"/>
      <c r="CGZ1038" s="351"/>
      <c r="CHA1038" s="351"/>
      <c r="CHB1038" s="351"/>
      <c r="CHC1038" s="351"/>
      <c r="CHD1038" s="351"/>
      <c r="CHE1038" s="351"/>
      <c r="CHF1038" s="351"/>
      <c r="CHG1038" s="351"/>
      <c r="CHH1038" s="351"/>
      <c r="CHI1038" s="351"/>
      <c r="CHJ1038" s="351"/>
      <c r="CHK1038" s="351"/>
      <c r="CHL1038" s="351"/>
      <c r="CHM1038" s="351"/>
      <c r="CHN1038" s="351"/>
      <c r="CHO1038" s="351"/>
      <c r="CHP1038" s="351"/>
      <c r="CHQ1038" s="351"/>
      <c r="CHR1038" s="351"/>
      <c r="CHS1038" s="351"/>
      <c r="CHT1038" s="351"/>
      <c r="CHU1038" s="351"/>
      <c r="CHV1038" s="351"/>
      <c r="CHW1038" s="351"/>
      <c r="CHX1038" s="351"/>
      <c r="CHY1038" s="351"/>
      <c r="CHZ1038" s="351"/>
      <c r="CIA1038" s="351"/>
      <c r="CIB1038" s="351"/>
      <c r="CIC1038" s="351"/>
      <c r="CID1038" s="351"/>
      <c r="CIE1038" s="351"/>
      <c r="CIF1038" s="351"/>
      <c r="CIG1038" s="351"/>
      <c r="CIH1038" s="351"/>
      <c r="CII1038" s="351"/>
      <c r="CIJ1038" s="351"/>
      <c r="CIK1038" s="351"/>
      <c r="CIL1038" s="351"/>
      <c r="CIM1038" s="351"/>
      <c r="CIN1038" s="351"/>
      <c r="CIO1038" s="351"/>
      <c r="CIP1038" s="351"/>
      <c r="CIQ1038" s="351"/>
      <c r="CIR1038" s="351"/>
      <c r="CIS1038" s="351"/>
      <c r="CIT1038" s="351"/>
      <c r="CIU1038" s="351"/>
      <c r="CIV1038" s="351"/>
      <c r="CIW1038" s="351"/>
      <c r="CIX1038" s="351"/>
      <c r="CIY1038" s="351"/>
      <c r="CIZ1038" s="351"/>
      <c r="CJA1038" s="351"/>
      <c r="CJB1038" s="351"/>
      <c r="CJC1038" s="351"/>
      <c r="CJD1038" s="351"/>
      <c r="CJE1038" s="351"/>
      <c r="CJF1038" s="351"/>
      <c r="CJG1038" s="351"/>
      <c r="CJH1038" s="351"/>
      <c r="CJI1038" s="351"/>
      <c r="CJJ1038" s="351"/>
      <c r="CJK1038" s="351"/>
      <c r="CJL1038" s="351"/>
      <c r="CJM1038" s="351"/>
      <c r="CJN1038" s="351"/>
      <c r="CJO1038" s="351"/>
      <c r="CJP1038" s="351"/>
      <c r="CJQ1038" s="351"/>
      <c r="CJR1038" s="351"/>
      <c r="CJS1038" s="351"/>
      <c r="CJT1038" s="351"/>
      <c r="CJU1038" s="351"/>
      <c r="CJV1038" s="351"/>
      <c r="CJW1038" s="351"/>
      <c r="CJX1038" s="351"/>
      <c r="CJY1038" s="351"/>
      <c r="CJZ1038" s="351"/>
      <c r="CKA1038" s="351"/>
      <c r="CKB1038" s="351"/>
      <c r="CKC1038" s="351"/>
      <c r="CKD1038" s="351"/>
      <c r="CKE1038" s="351"/>
      <c r="CKF1038" s="351"/>
      <c r="CKG1038" s="351"/>
      <c r="CKH1038" s="351"/>
      <c r="CKI1038" s="351"/>
      <c r="CKJ1038" s="351"/>
      <c r="CKK1038" s="351"/>
      <c r="CKL1038" s="351"/>
      <c r="CKM1038" s="351"/>
      <c r="CKN1038" s="351"/>
      <c r="CKO1038" s="351"/>
      <c r="CKP1038" s="351"/>
      <c r="CKQ1038" s="351"/>
      <c r="CKR1038" s="351"/>
      <c r="CKS1038" s="351"/>
      <c r="CKT1038" s="351"/>
      <c r="CKU1038" s="351"/>
      <c r="CKV1038" s="351"/>
      <c r="CKW1038" s="351"/>
      <c r="CKX1038" s="351"/>
      <c r="CKY1038" s="351"/>
      <c r="CKZ1038" s="351"/>
      <c r="CLA1038" s="351"/>
      <c r="CLB1038" s="351"/>
      <c r="CLC1038" s="351"/>
      <c r="CLD1038" s="351"/>
      <c r="CLE1038" s="351"/>
      <c r="CLF1038" s="351"/>
      <c r="CLG1038" s="351"/>
      <c r="CLH1038" s="351"/>
      <c r="CLI1038" s="351"/>
      <c r="CLJ1038" s="351"/>
      <c r="CLK1038" s="351"/>
      <c r="CLL1038" s="351"/>
      <c r="CLM1038" s="351"/>
      <c r="CLN1038" s="351"/>
      <c r="CLO1038" s="351"/>
      <c r="CLP1038" s="351"/>
      <c r="CLQ1038" s="351"/>
      <c r="CLR1038" s="351"/>
      <c r="CLS1038" s="351"/>
      <c r="CLT1038" s="351"/>
      <c r="CLU1038" s="351"/>
      <c r="CLV1038" s="351"/>
      <c r="CLW1038" s="351"/>
      <c r="CLX1038" s="351"/>
      <c r="CLY1038" s="351"/>
      <c r="CLZ1038" s="351"/>
      <c r="CMA1038" s="351"/>
      <c r="CMB1038" s="351"/>
      <c r="CMC1038" s="351"/>
      <c r="CMD1038" s="351"/>
      <c r="CME1038" s="351"/>
      <c r="CMF1038" s="351"/>
      <c r="CMG1038" s="351"/>
      <c r="CMH1038" s="351"/>
      <c r="CMI1038" s="351"/>
      <c r="CMJ1038" s="351"/>
      <c r="CMK1038" s="351"/>
      <c r="CML1038" s="351"/>
      <c r="CMM1038" s="351"/>
      <c r="CMN1038" s="351"/>
      <c r="CMO1038" s="351"/>
      <c r="CMP1038" s="351"/>
      <c r="CMQ1038" s="351"/>
      <c r="CMR1038" s="351"/>
      <c r="CMS1038" s="351"/>
      <c r="CMT1038" s="351"/>
      <c r="CMU1038" s="351"/>
      <c r="CMV1038" s="351"/>
      <c r="CMW1038" s="351"/>
      <c r="CMX1038" s="351"/>
      <c r="CMY1038" s="351"/>
      <c r="CMZ1038" s="351"/>
      <c r="CNA1038" s="351"/>
      <c r="CNB1038" s="351"/>
      <c r="CNC1038" s="351"/>
      <c r="CND1038" s="351"/>
      <c r="CNE1038" s="351"/>
      <c r="CNF1038" s="351"/>
      <c r="CNG1038" s="351"/>
      <c r="CNH1038" s="351"/>
      <c r="CNI1038" s="351"/>
      <c r="CNJ1038" s="351"/>
      <c r="CNK1038" s="351"/>
      <c r="CNL1038" s="351"/>
      <c r="CNM1038" s="351"/>
      <c r="CNN1038" s="351"/>
      <c r="CNO1038" s="351"/>
      <c r="CNP1038" s="351"/>
      <c r="CNQ1038" s="351"/>
      <c r="CNR1038" s="351"/>
      <c r="CNS1038" s="351"/>
      <c r="CNT1038" s="351"/>
      <c r="CNU1038" s="351"/>
      <c r="CNV1038" s="351"/>
      <c r="CNW1038" s="351"/>
      <c r="CNX1038" s="351"/>
      <c r="CNY1038" s="351"/>
      <c r="CNZ1038" s="351"/>
      <c r="COA1038" s="351"/>
      <c r="COB1038" s="351"/>
      <c r="COC1038" s="351"/>
      <c r="COD1038" s="351"/>
      <c r="COE1038" s="351"/>
      <c r="COF1038" s="351"/>
      <c r="COG1038" s="351"/>
      <c r="COH1038" s="351"/>
      <c r="COI1038" s="351"/>
      <c r="COJ1038" s="351"/>
      <c r="COK1038" s="351"/>
      <c r="COL1038" s="351"/>
      <c r="COM1038" s="351"/>
      <c r="CON1038" s="351"/>
      <c r="COO1038" s="351"/>
      <c r="COP1038" s="351"/>
      <c r="COQ1038" s="351"/>
      <c r="COR1038" s="351"/>
      <c r="COS1038" s="351"/>
      <c r="COT1038" s="351"/>
      <c r="COU1038" s="351"/>
      <c r="COV1038" s="351"/>
      <c r="COW1038" s="351"/>
      <c r="COX1038" s="351"/>
      <c r="COY1038" s="351"/>
      <c r="COZ1038" s="351"/>
      <c r="CPA1038" s="351"/>
      <c r="CPB1038" s="351"/>
      <c r="CPC1038" s="351"/>
      <c r="CPD1038" s="351"/>
      <c r="CPE1038" s="351"/>
      <c r="CPF1038" s="351"/>
      <c r="CPG1038" s="351"/>
      <c r="CPH1038" s="351"/>
      <c r="CPI1038" s="351"/>
      <c r="CPJ1038" s="351"/>
      <c r="CPK1038" s="351"/>
      <c r="CPL1038" s="351"/>
      <c r="CPM1038" s="351"/>
      <c r="CPN1038" s="351"/>
      <c r="CPO1038" s="351"/>
      <c r="CPP1038" s="351"/>
      <c r="CPQ1038" s="351"/>
      <c r="CPR1038" s="351"/>
      <c r="CPS1038" s="351"/>
      <c r="CPT1038" s="351"/>
      <c r="CPU1038" s="351"/>
      <c r="CPV1038" s="351"/>
      <c r="CPW1038" s="351"/>
      <c r="CPX1038" s="351"/>
      <c r="CPY1038" s="351"/>
      <c r="CPZ1038" s="351"/>
      <c r="CQA1038" s="351"/>
      <c r="CQB1038" s="351"/>
      <c r="CQC1038" s="351"/>
      <c r="CQD1038" s="351"/>
      <c r="CQE1038" s="351"/>
      <c r="CQF1038" s="351"/>
      <c r="CQG1038" s="351"/>
      <c r="CQH1038" s="351"/>
      <c r="CQI1038" s="351"/>
      <c r="CQJ1038" s="351"/>
      <c r="CQK1038" s="351"/>
      <c r="CQL1038" s="351"/>
      <c r="CQM1038" s="351"/>
      <c r="CQN1038" s="351"/>
      <c r="CQO1038" s="351"/>
      <c r="CQP1038" s="351"/>
      <c r="CQQ1038" s="351"/>
      <c r="CQR1038" s="351"/>
      <c r="CQS1038" s="351"/>
      <c r="CQT1038" s="351"/>
      <c r="CQU1038" s="351"/>
      <c r="CQV1038" s="351"/>
      <c r="CQW1038" s="351"/>
      <c r="CQX1038" s="351"/>
      <c r="CQY1038" s="351"/>
      <c r="CQZ1038" s="351"/>
      <c r="CRA1038" s="351"/>
      <c r="CRB1038" s="351"/>
      <c r="CRC1038" s="351"/>
      <c r="CRD1038" s="351"/>
      <c r="CRE1038" s="351"/>
      <c r="CRF1038" s="351"/>
      <c r="CRG1038" s="351"/>
      <c r="CRH1038" s="351"/>
      <c r="CRI1038" s="351"/>
      <c r="CRJ1038" s="351"/>
      <c r="CRK1038" s="351"/>
      <c r="CRL1038" s="351"/>
      <c r="CRM1038" s="351"/>
      <c r="CRN1038" s="351"/>
      <c r="CRO1038" s="351"/>
      <c r="CRP1038" s="351"/>
      <c r="CRQ1038" s="351"/>
      <c r="CRR1038" s="351"/>
      <c r="CRS1038" s="351"/>
      <c r="CRT1038" s="351"/>
      <c r="CRU1038" s="351"/>
      <c r="CRV1038" s="351"/>
      <c r="CRW1038" s="351"/>
      <c r="CRX1038" s="351"/>
      <c r="CRY1038" s="351"/>
      <c r="CRZ1038" s="351"/>
      <c r="CSA1038" s="351"/>
      <c r="CSB1038" s="351"/>
      <c r="CSC1038" s="351"/>
      <c r="CSD1038" s="351"/>
      <c r="CSE1038" s="351"/>
      <c r="CSF1038" s="351"/>
      <c r="CSG1038" s="351"/>
      <c r="CSH1038" s="351"/>
      <c r="CSI1038" s="351"/>
      <c r="CSJ1038" s="351"/>
      <c r="CSK1038" s="351"/>
      <c r="CSL1038" s="351"/>
      <c r="CSM1038" s="351"/>
      <c r="CSN1038" s="351"/>
      <c r="CSO1038" s="351"/>
      <c r="CSP1038" s="351"/>
      <c r="CSQ1038" s="351"/>
      <c r="CSR1038" s="351"/>
      <c r="CSS1038" s="351"/>
      <c r="CST1038" s="351"/>
      <c r="CSU1038" s="351"/>
      <c r="CSV1038" s="351"/>
      <c r="CSW1038" s="351"/>
      <c r="CSX1038" s="351"/>
      <c r="CSY1038" s="351"/>
      <c r="CSZ1038" s="351"/>
      <c r="CTA1038" s="351"/>
      <c r="CTB1038" s="351"/>
      <c r="CTC1038" s="351"/>
      <c r="CTD1038" s="351"/>
      <c r="CTE1038" s="351"/>
      <c r="CTF1038" s="351"/>
      <c r="CTG1038" s="351"/>
      <c r="CTH1038" s="351"/>
      <c r="CTI1038" s="351"/>
      <c r="CTJ1038" s="351"/>
      <c r="CTK1038" s="351"/>
      <c r="CTL1038" s="351"/>
      <c r="CTM1038" s="351"/>
      <c r="CTN1038" s="351"/>
      <c r="CTO1038" s="351"/>
      <c r="CTP1038" s="351"/>
      <c r="CTQ1038" s="351"/>
      <c r="CTR1038" s="351"/>
      <c r="CTS1038" s="351"/>
      <c r="CTT1038" s="351"/>
      <c r="CTU1038" s="351"/>
      <c r="CTV1038" s="351"/>
      <c r="CTW1038" s="351"/>
      <c r="CTX1038" s="351"/>
      <c r="CTY1038" s="351"/>
      <c r="CTZ1038" s="351"/>
      <c r="CUA1038" s="351"/>
      <c r="CUB1038" s="351"/>
      <c r="CUC1038" s="351"/>
      <c r="CUD1038" s="351"/>
      <c r="CUE1038" s="351"/>
      <c r="CUF1038" s="351"/>
      <c r="CUG1038" s="351"/>
      <c r="CUH1038" s="351"/>
      <c r="CUI1038" s="351"/>
      <c r="CUJ1038" s="351"/>
      <c r="CUK1038" s="351"/>
      <c r="CUL1038" s="351"/>
      <c r="CUM1038" s="351"/>
      <c r="CUN1038" s="351"/>
      <c r="CUO1038" s="351"/>
      <c r="CUP1038" s="351"/>
      <c r="CUQ1038" s="351"/>
      <c r="CUR1038" s="351"/>
      <c r="CUS1038" s="351"/>
      <c r="CUT1038" s="351"/>
      <c r="CUU1038" s="351"/>
      <c r="CUV1038" s="351"/>
      <c r="CUW1038" s="351"/>
      <c r="CUX1038" s="351"/>
      <c r="CUY1038" s="351"/>
      <c r="CUZ1038" s="351"/>
      <c r="CVA1038" s="351"/>
      <c r="CVB1038" s="351"/>
      <c r="CVC1038" s="351"/>
      <c r="CVD1038" s="351"/>
      <c r="CVE1038" s="351"/>
      <c r="CVF1038" s="351"/>
      <c r="CVG1038" s="351"/>
      <c r="CVH1038" s="351"/>
      <c r="CVI1038" s="351"/>
      <c r="CVJ1038" s="351"/>
      <c r="CVK1038" s="351"/>
      <c r="CVL1038" s="351"/>
      <c r="CVM1038" s="351"/>
      <c r="CVN1038" s="351"/>
      <c r="CVO1038" s="351"/>
      <c r="CVP1038" s="351"/>
      <c r="CVQ1038" s="351"/>
      <c r="CVR1038" s="351"/>
      <c r="CVS1038" s="351"/>
      <c r="CVT1038" s="351"/>
      <c r="CVU1038" s="351"/>
      <c r="CVV1038" s="351"/>
      <c r="CVW1038" s="351"/>
      <c r="CVX1038" s="351"/>
      <c r="CVY1038" s="351"/>
      <c r="CVZ1038" s="351"/>
      <c r="CWA1038" s="351"/>
      <c r="CWB1038" s="351"/>
      <c r="CWC1038" s="351"/>
      <c r="CWD1038" s="351"/>
      <c r="CWE1038" s="351"/>
      <c r="CWF1038" s="351"/>
      <c r="CWG1038" s="351"/>
      <c r="CWH1038" s="351"/>
      <c r="CWI1038" s="351"/>
      <c r="CWJ1038" s="351"/>
      <c r="CWK1038" s="351"/>
      <c r="CWL1038" s="351"/>
      <c r="CWM1038" s="351"/>
      <c r="CWN1038" s="351"/>
      <c r="CWO1038" s="351"/>
      <c r="CWP1038" s="351"/>
      <c r="CWQ1038" s="351"/>
      <c r="CWR1038" s="351"/>
      <c r="CWS1038" s="351"/>
      <c r="CWT1038" s="351"/>
      <c r="CWU1038" s="351"/>
      <c r="CWV1038" s="351"/>
      <c r="CWW1038" s="351"/>
      <c r="CWX1038" s="351"/>
      <c r="CWY1038" s="351"/>
      <c r="CWZ1038" s="351"/>
      <c r="CXA1038" s="351"/>
      <c r="CXB1038" s="351"/>
      <c r="CXC1038" s="351"/>
      <c r="CXD1038" s="351"/>
      <c r="CXE1038" s="351"/>
      <c r="CXF1038" s="351"/>
      <c r="CXG1038" s="351"/>
      <c r="CXH1038" s="351"/>
      <c r="CXI1038" s="351"/>
      <c r="CXJ1038" s="351"/>
      <c r="CXK1038" s="351"/>
      <c r="CXL1038" s="351"/>
      <c r="CXM1038" s="351"/>
      <c r="CXN1038" s="351"/>
      <c r="CXO1038" s="351"/>
      <c r="CXP1038" s="351"/>
      <c r="CXQ1038" s="351"/>
      <c r="CXR1038" s="351"/>
      <c r="CXS1038" s="351"/>
      <c r="CXT1038" s="351"/>
      <c r="CXU1038" s="351"/>
      <c r="CXV1038" s="351"/>
      <c r="CXW1038" s="351"/>
      <c r="CXX1038" s="351"/>
      <c r="CXY1038" s="351"/>
      <c r="CXZ1038" s="351"/>
      <c r="CYA1038" s="351"/>
      <c r="CYB1038" s="351"/>
      <c r="CYC1038" s="351"/>
      <c r="CYD1038" s="351"/>
      <c r="CYE1038" s="351"/>
      <c r="CYF1038" s="351"/>
      <c r="CYG1038" s="351"/>
      <c r="CYH1038" s="351"/>
      <c r="CYI1038" s="351"/>
      <c r="CYJ1038" s="351"/>
      <c r="CYK1038" s="351"/>
      <c r="CYL1038" s="351"/>
      <c r="CYM1038" s="351"/>
      <c r="CYN1038" s="351"/>
      <c r="CYO1038" s="351"/>
      <c r="CYP1038" s="351"/>
      <c r="CYQ1038" s="351"/>
      <c r="CYR1038" s="351"/>
      <c r="CYS1038" s="351"/>
      <c r="CYT1038" s="351"/>
      <c r="CYU1038" s="351"/>
      <c r="CYV1038" s="351"/>
      <c r="CYW1038" s="351"/>
      <c r="CYX1038" s="351"/>
      <c r="CYY1038" s="351"/>
      <c r="CYZ1038" s="351"/>
      <c r="CZA1038" s="351"/>
      <c r="CZB1038" s="351"/>
      <c r="CZC1038" s="351"/>
      <c r="CZD1038" s="351"/>
      <c r="CZE1038" s="351"/>
      <c r="CZF1038" s="351"/>
      <c r="CZG1038" s="351"/>
      <c r="CZH1038" s="351"/>
      <c r="CZI1038" s="351"/>
      <c r="CZJ1038" s="351"/>
      <c r="CZK1038" s="351"/>
      <c r="CZL1038" s="351"/>
      <c r="CZM1038" s="351"/>
      <c r="CZN1038" s="351"/>
      <c r="CZO1038" s="351"/>
      <c r="CZP1038" s="351"/>
      <c r="CZQ1038" s="351"/>
      <c r="CZR1038" s="351"/>
      <c r="CZS1038" s="351"/>
      <c r="CZT1038" s="351"/>
      <c r="CZU1038" s="351"/>
      <c r="CZV1038" s="351"/>
      <c r="CZW1038" s="351"/>
      <c r="CZX1038" s="351"/>
      <c r="CZY1038" s="351"/>
      <c r="CZZ1038" s="351"/>
      <c r="DAA1038" s="351"/>
      <c r="DAB1038" s="351"/>
      <c r="DAC1038" s="351"/>
      <c r="DAD1038" s="351"/>
      <c r="DAE1038" s="351"/>
      <c r="DAF1038" s="351"/>
      <c r="DAG1038" s="351"/>
      <c r="DAH1038" s="351"/>
      <c r="DAI1038" s="351"/>
      <c r="DAJ1038" s="351"/>
      <c r="DAK1038" s="351"/>
      <c r="DAL1038" s="351"/>
      <c r="DAM1038" s="351"/>
      <c r="DAN1038" s="351"/>
      <c r="DAO1038" s="351"/>
      <c r="DAP1038" s="351"/>
      <c r="DAQ1038" s="351"/>
      <c r="DAR1038" s="351"/>
      <c r="DAS1038" s="351"/>
      <c r="DAT1038" s="351"/>
      <c r="DAU1038" s="351"/>
      <c r="DAV1038" s="351"/>
      <c r="DAW1038" s="351"/>
      <c r="DAX1038" s="351"/>
      <c r="DAY1038" s="351"/>
      <c r="DAZ1038" s="351"/>
      <c r="DBA1038" s="351"/>
      <c r="DBB1038" s="351"/>
      <c r="DBC1038" s="351"/>
      <c r="DBD1038" s="351"/>
      <c r="DBE1038" s="351"/>
      <c r="DBF1038" s="351"/>
      <c r="DBG1038" s="351"/>
      <c r="DBH1038" s="351"/>
      <c r="DBI1038" s="351"/>
      <c r="DBJ1038" s="351"/>
      <c r="DBK1038" s="351"/>
      <c r="DBL1038" s="351"/>
      <c r="DBM1038" s="351"/>
      <c r="DBN1038" s="351"/>
      <c r="DBO1038" s="351"/>
      <c r="DBP1038" s="351"/>
      <c r="DBQ1038" s="351"/>
      <c r="DBR1038" s="351"/>
      <c r="DBS1038" s="351"/>
      <c r="DBT1038" s="351"/>
      <c r="DBU1038" s="351"/>
      <c r="DBV1038" s="351"/>
      <c r="DBW1038" s="351"/>
      <c r="DBX1038" s="351"/>
      <c r="DBY1038" s="351"/>
      <c r="DBZ1038" s="351"/>
      <c r="DCA1038" s="351"/>
      <c r="DCB1038" s="351"/>
      <c r="DCC1038" s="351"/>
      <c r="DCD1038" s="351"/>
      <c r="DCE1038" s="351"/>
      <c r="DCF1038" s="351"/>
      <c r="DCG1038" s="351"/>
      <c r="DCH1038" s="351"/>
      <c r="DCI1038" s="351"/>
      <c r="DCJ1038" s="351"/>
      <c r="DCK1038" s="351"/>
      <c r="DCL1038" s="351"/>
      <c r="DCM1038" s="351"/>
      <c r="DCN1038" s="351"/>
      <c r="DCO1038" s="351"/>
      <c r="DCP1038" s="351"/>
      <c r="DCQ1038" s="351"/>
      <c r="DCR1038" s="351"/>
      <c r="DCS1038" s="351"/>
      <c r="DCT1038" s="351"/>
      <c r="DCU1038" s="351"/>
      <c r="DCV1038" s="351"/>
      <c r="DCW1038" s="351"/>
      <c r="DCX1038" s="351"/>
      <c r="DCY1038" s="351"/>
      <c r="DCZ1038" s="351"/>
      <c r="DDA1038" s="351"/>
      <c r="DDB1038" s="351"/>
      <c r="DDC1038" s="351"/>
      <c r="DDD1038" s="351"/>
      <c r="DDE1038" s="351"/>
      <c r="DDF1038" s="351"/>
      <c r="DDG1038" s="351"/>
      <c r="DDH1038" s="351"/>
      <c r="DDI1038" s="351"/>
      <c r="DDJ1038" s="351"/>
      <c r="DDK1038" s="351"/>
      <c r="DDL1038" s="351"/>
      <c r="DDM1038" s="351"/>
      <c r="DDN1038" s="351"/>
      <c r="DDO1038" s="351"/>
      <c r="DDP1038" s="351"/>
      <c r="DDQ1038" s="351"/>
      <c r="DDR1038" s="351"/>
      <c r="DDS1038" s="351"/>
      <c r="DDT1038" s="351"/>
      <c r="DDU1038" s="351"/>
      <c r="DDV1038" s="351"/>
      <c r="DDW1038" s="351"/>
      <c r="DDX1038" s="351"/>
      <c r="DDY1038" s="351"/>
      <c r="DDZ1038" s="351"/>
      <c r="DEA1038" s="351"/>
      <c r="DEB1038" s="351"/>
      <c r="DEC1038" s="351"/>
      <c r="DED1038" s="351"/>
      <c r="DEE1038" s="351"/>
      <c r="DEF1038" s="351"/>
      <c r="DEG1038" s="351"/>
      <c r="DEH1038" s="351"/>
      <c r="DEI1038" s="351"/>
      <c r="DEJ1038" s="351"/>
      <c r="DEK1038" s="351"/>
      <c r="DEL1038" s="351"/>
      <c r="DEM1038" s="351"/>
      <c r="DEN1038" s="351"/>
      <c r="DEO1038" s="351"/>
      <c r="DEP1038" s="351"/>
      <c r="DEQ1038" s="351"/>
      <c r="DER1038" s="351"/>
      <c r="DES1038" s="351"/>
      <c r="DET1038" s="351"/>
      <c r="DEU1038" s="351"/>
      <c r="DEV1038" s="351"/>
      <c r="DEW1038" s="351"/>
      <c r="DEX1038" s="351"/>
      <c r="DEY1038" s="351"/>
      <c r="DEZ1038" s="351"/>
      <c r="DFA1038" s="351"/>
      <c r="DFB1038" s="351"/>
      <c r="DFC1038" s="351"/>
      <c r="DFD1038" s="351"/>
      <c r="DFE1038" s="351"/>
      <c r="DFF1038" s="351"/>
      <c r="DFG1038" s="351"/>
      <c r="DFH1038" s="351"/>
      <c r="DFI1038" s="351"/>
      <c r="DFJ1038" s="351"/>
      <c r="DFK1038" s="351"/>
      <c r="DFL1038" s="351"/>
      <c r="DFM1038" s="351"/>
      <c r="DFN1038" s="351"/>
      <c r="DFO1038" s="351"/>
      <c r="DFP1038" s="351"/>
      <c r="DFQ1038" s="351"/>
      <c r="DFR1038" s="351"/>
      <c r="DFS1038" s="351"/>
      <c r="DFT1038" s="351"/>
      <c r="DFU1038" s="351"/>
      <c r="DFV1038" s="351"/>
      <c r="DFW1038" s="351"/>
      <c r="DFX1038" s="351"/>
      <c r="DFY1038" s="351"/>
      <c r="DFZ1038" s="351"/>
      <c r="DGA1038" s="351"/>
      <c r="DGB1038" s="351"/>
      <c r="DGC1038" s="351"/>
      <c r="DGD1038" s="351"/>
      <c r="DGE1038" s="351"/>
      <c r="DGF1038" s="351"/>
      <c r="DGG1038" s="351"/>
      <c r="DGH1038" s="351"/>
      <c r="DGI1038" s="351"/>
      <c r="DGJ1038" s="351"/>
      <c r="DGK1038" s="351"/>
      <c r="DGL1038" s="351"/>
      <c r="DGM1038" s="351"/>
      <c r="DGN1038" s="351"/>
      <c r="DGO1038" s="351"/>
      <c r="DGP1038" s="351"/>
      <c r="DGQ1038" s="351"/>
      <c r="DGR1038" s="351"/>
      <c r="DGS1038" s="351"/>
      <c r="DGT1038" s="351"/>
      <c r="DGU1038" s="351"/>
      <c r="DGV1038" s="351"/>
      <c r="DGW1038" s="351"/>
      <c r="DGX1038" s="351"/>
      <c r="DGY1038" s="351"/>
      <c r="DGZ1038" s="351"/>
      <c r="DHA1038" s="351"/>
      <c r="DHB1038" s="351"/>
      <c r="DHC1038" s="351"/>
      <c r="DHD1038" s="351"/>
      <c r="DHE1038" s="351"/>
      <c r="DHF1038" s="351"/>
      <c r="DHG1038" s="351"/>
      <c r="DHH1038" s="351"/>
      <c r="DHI1038" s="351"/>
      <c r="DHJ1038" s="351"/>
      <c r="DHK1038" s="351"/>
      <c r="DHL1038" s="351"/>
      <c r="DHM1038" s="351"/>
      <c r="DHN1038" s="351"/>
      <c r="DHO1038" s="351"/>
      <c r="DHP1038" s="351"/>
      <c r="DHQ1038" s="351"/>
      <c r="DHR1038" s="351"/>
      <c r="DHS1038" s="351"/>
      <c r="DHT1038" s="351"/>
      <c r="DHU1038" s="351"/>
      <c r="DHV1038" s="351"/>
      <c r="DHW1038" s="351"/>
      <c r="DHX1038" s="351"/>
      <c r="DHY1038" s="351"/>
      <c r="DHZ1038" s="351"/>
      <c r="DIA1038" s="351"/>
      <c r="DIB1038" s="351"/>
      <c r="DIC1038" s="351"/>
      <c r="DID1038" s="351"/>
      <c r="DIE1038" s="351"/>
      <c r="DIF1038" s="351"/>
      <c r="DIG1038" s="351"/>
      <c r="DIH1038" s="351"/>
      <c r="DII1038" s="351"/>
      <c r="DIJ1038" s="351"/>
      <c r="DIK1038" s="351"/>
      <c r="DIL1038" s="351"/>
      <c r="DIM1038" s="351"/>
      <c r="DIN1038" s="351"/>
      <c r="DIO1038" s="351"/>
      <c r="DIP1038" s="351"/>
      <c r="DIQ1038" s="351"/>
      <c r="DIR1038" s="351"/>
      <c r="DIS1038" s="351"/>
      <c r="DIT1038" s="351"/>
      <c r="DIU1038" s="351"/>
      <c r="DIV1038" s="351"/>
      <c r="DIW1038" s="351"/>
      <c r="DIX1038" s="351"/>
      <c r="DIY1038" s="351"/>
      <c r="DIZ1038" s="351"/>
      <c r="DJA1038" s="351"/>
      <c r="DJB1038" s="351"/>
      <c r="DJC1038" s="351"/>
      <c r="DJD1038" s="351"/>
      <c r="DJE1038" s="351"/>
      <c r="DJF1038" s="351"/>
      <c r="DJG1038" s="351"/>
      <c r="DJH1038" s="351"/>
      <c r="DJI1038" s="351"/>
      <c r="DJJ1038" s="351"/>
      <c r="DJK1038" s="351"/>
      <c r="DJL1038" s="351"/>
      <c r="DJM1038" s="351"/>
      <c r="DJN1038" s="351"/>
      <c r="DJO1038" s="351"/>
      <c r="DJP1038" s="351"/>
      <c r="DJQ1038" s="351"/>
      <c r="DJR1038" s="351"/>
      <c r="DJS1038" s="351"/>
      <c r="DJT1038" s="351"/>
      <c r="DJU1038" s="351"/>
      <c r="DJV1038" s="351"/>
      <c r="DJW1038" s="351"/>
      <c r="DJX1038" s="351"/>
      <c r="DJY1038" s="351"/>
      <c r="DJZ1038" s="351"/>
      <c r="DKA1038" s="351"/>
      <c r="DKB1038" s="351"/>
      <c r="DKC1038" s="351"/>
      <c r="DKD1038" s="351"/>
      <c r="DKE1038" s="351"/>
      <c r="DKF1038" s="351"/>
      <c r="DKG1038" s="351"/>
      <c r="DKH1038" s="351"/>
      <c r="DKI1038" s="351"/>
      <c r="DKJ1038" s="351"/>
      <c r="DKK1038" s="351"/>
      <c r="DKL1038" s="351"/>
      <c r="DKM1038" s="351"/>
      <c r="DKN1038" s="351"/>
      <c r="DKO1038" s="351"/>
      <c r="DKP1038" s="351"/>
      <c r="DKQ1038" s="351"/>
      <c r="DKR1038" s="351"/>
      <c r="DKS1038" s="351"/>
      <c r="DKT1038" s="351"/>
      <c r="DKU1038" s="351"/>
      <c r="DKV1038" s="351"/>
      <c r="DKW1038" s="351"/>
      <c r="DKX1038" s="351"/>
      <c r="DKY1038" s="351"/>
      <c r="DKZ1038" s="351"/>
      <c r="DLA1038" s="351"/>
      <c r="DLB1038" s="351"/>
      <c r="DLC1038" s="351"/>
      <c r="DLD1038" s="351"/>
      <c r="DLE1038" s="351"/>
      <c r="DLF1038" s="351"/>
      <c r="DLG1038" s="351"/>
      <c r="DLH1038" s="351"/>
      <c r="DLI1038" s="351"/>
      <c r="DLJ1038" s="351"/>
      <c r="DLK1038" s="351"/>
      <c r="DLL1038" s="351"/>
      <c r="DLM1038" s="351"/>
      <c r="DLN1038" s="351"/>
      <c r="DLO1038" s="351"/>
      <c r="DLP1038" s="351"/>
      <c r="DLQ1038" s="351"/>
      <c r="DLR1038" s="351"/>
      <c r="DLS1038" s="351"/>
      <c r="DLT1038" s="351"/>
      <c r="DLU1038" s="351"/>
      <c r="DLV1038" s="351"/>
      <c r="DLW1038" s="351"/>
      <c r="DLX1038" s="351"/>
      <c r="DLY1038" s="351"/>
      <c r="DLZ1038" s="351"/>
      <c r="DMA1038" s="351"/>
      <c r="DMB1038" s="351"/>
      <c r="DMC1038" s="351"/>
      <c r="DMD1038" s="351"/>
      <c r="DME1038" s="351"/>
      <c r="DMF1038" s="351"/>
      <c r="DMG1038" s="351"/>
      <c r="DMH1038" s="351"/>
      <c r="DMI1038" s="351"/>
      <c r="DMJ1038" s="351"/>
      <c r="DMK1038" s="351"/>
      <c r="DML1038" s="351"/>
      <c r="DMM1038" s="351"/>
      <c r="DMN1038" s="351"/>
      <c r="DMO1038" s="351"/>
      <c r="DMP1038" s="351"/>
      <c r="DMQ1038" s="351"/>
      <c r="DMR1038" s="351"/>
      <c r="DMS1038" s="351"/>
      <c r="DMT1038" s="351"/>
      <c r="DMU1038" s="351"/>
      <c r="DMV1038" s="351"/>
      <c r="DMW1038" s="351"/>
      <c r="DMX1038" s="351"/>
      <c r="DMY1038" s="351"/>
      <c r="DMZ1038" s="351"/>
      <c r="DNA1038" s="351"/>
      <c r="DNB1038" s="351"/>
      <c r="DNC1038" s="351"/>
      <c r="DND1038" s="351"/>
      <c r="DNE1038" s="351"/>
      <c r="DNF1038" s="351"/>
      <c r="DNG1038" s="351"/>
      <c r="DNH1038" s="351"/>
      <c r="DNI1038" s="351"/>
      <c r="DNJ1038" s="351"/>
      <c r="DNK1038" s="351"/>
      <c r="DNL1038" s="351"/>
      <c r="DNM1038" s="351"/>
      <c r="DNN1038" s="351"/>
      <c r="DNO1038" s="351"/>
      <c r="DNP1038" s="351"/>
      <c r="DNQ1038" s="351"/>
      <c r="DNR1038" s="351"/>
      <c r="DNS1038" s="351"/>
      <c r="DNT1038" s="351"/>
      <c r="DNU1038" s="351"/>
      <c r="DNV1038" s="351"/>
      <c r="DNW1038" s="351"/>
      <c r="DNX1038" s="351"/>
      <c r="DNY1038" s="351"/>
      <c r="DNZ1038" s="351"/>
      <c r="DOA1038" s="351"/>
      <c r="DOB1038" s="351"/>
      <c r="DOC1038" s="351"/>
      <c r="DOD1038" s="351"/>
      <c r="DOE1038" s="351"/>
      <c r="DOF1038" s="351"/>
      <c r="DOG1038" s="351"/>
      <c r="DOH1038" s="351"/>
      <c r="DOI1038" s="351"/>
      <c r="DOJ1038" s="351"/>
      <c r="DOK1038" s="351"/>
      <c r="DOL1038" s="351"/>
      <c r="DOM1038" s="351"/>
      <c r="DON1038" s="351"/>
      <c r="DOO1038" s="351"/>
      <c r="DOP1038" s="351"/>
      <c r="DOQ1038" s="351"/>
      <c r="DOR1038" s="351"/>
      <c r="DOS1038" s="351"/>
      <c r="DOT1038" s="351"/>
      <c r="DOU1038" s="351"/>
      <c r="DOV1038" s="351"/>
      <c r="DOW1038" s="351"/>
      <c r="DOX1038" s="351"/>
      <c r="DOY1038" s="351"/>
      <c r="DOZ1038" s="351"/>
      <c r="DPA1038" s="351"/>
      <c r="DPB1038" s="351"/>
      <c r="DPC1038" s="351"/>
      <c r="DPD1038" s="351"/>
      <c r="DPE1038" s="351"/>
      <c r="DPF1038" s="351"/>
      <c r="DPG1038" s="351"/>
      <c r="DPH1038" s="351"/>
      <c r="DPI1038" s="351"/>
      <c r="DPJ1038" s="351"/>
      <c r="DPK1038" s="351"/>
      <c r="DPL1038" s="351"/>
      <c r="DPM1038" s="351"/>
      <c r="DPN1038" s="351"/>
      <c r="DPO1038" s="351"/>
      <c r="DPP1038" s="351"/>
      <c r="DPQ1038" s="351"/>
      <c r="DPR1038" s="351"/>
      <c r="DPS1038" s="351"/>
      <c r="DPT1038" s="351"/>
      <c r="DPU1038" s="351"/>
      <c r="DPV1038" s="351"/>
      <c r="DPW1038" s="351"/>
      <c r="DPX1038" s="351"/>
      <c r="DPY1038" s="351"/>
      <c r="DPZ1038" s="351"/>
      <c r="DQA1038" s="351"/>
      <c r="DQB1038" s="351"/>
      <c r="DQC1038" s="351"/>
      <c r="DQD1038" s="351"/>
      <c r="DQE1038" s="351"/>
      <c r="DQF1038" s="351"/>
      <c r="DQG1038" s="351"/>
      <c r="DQH1038" s="351"/>
      <c r="DQI1038" s="351"/>
      <c r="DQJ1038" s="351"/>
      <c r="DQK1038" s="351"/>
      <c r="DQL1038" s="351"/>
      <c r="DQM1038" s="351"/>
      <c r="DQN1038" s="351"/>
      <c r="DQO1038" s="351"/>
      <c r="DQP1038" s="351"/>
      <c r="DQQ1038" s="351"/>
      <c r="DQR1038" s="351"/>
      <c r="DQS1038" s="351"/>
      <c r="DQT1038" s="351"/>
      <c r="DQU1038" s="351"/>
      <c r="DQV1038" s="351"/>
      <c r="DQW1038" s="351"/>
      <c r="DQX1038" s="351"/>
      <c r="DQY1038" s="351"/>
      <c r="DQZ1038" s="351"/>
      <c r="DRA1038" s="351"/>
      <c r="DRB1038" s="351"/>
      <c r="DRC1038" s="351"/>
      <c r="DRD1038" s="351"/>
      <c r="DRE1038" s="351"/>
      <c r="DRF1038" s="351"/>
      <c r="DRG1038" s="351"/>
      <c r="DRH1038" s="351"/>
      <c r="DRI1038" s="351"/>
      <c r="DRJ1038" s="351"/>
      <c r="DRK1038" s="351"/>
      <c r="DRL1038" s="351"/>
      <c r="DRM1038" s="351"/>
      <c r="DRN1038" s="351"/>
      <c r="DRO1038" s="351"/>
      <c r="DRP1038" s="351"/>
      <c r="DRQ1038" s="351"/>
      <c r="DRR1038" s="351"/>
      <c r="DRS1038" s="351"/>
      <c r="DRT1038" s="351"/>
      <c r="DRU1038" s="351"/>
      <c r="DRV1038" s="351"/>
      <c r="DRW1038" s="351"/>
      <c r="DRX1038" s="351"/>
      <c r="DRY1038" s="351"/>
      <c r="DRZ1038" s="351"/>
      <c r="DSA1038" s="351"/>
      <c r="DSB1038" s="351"/>
      <c r="DSC1038" s="351"/>
      <c r="DSD1038" s="351"/>
      <c r="DSE1038" s="351"/>
      <c r="DSF1038" s="351"/>
      <c r="DSG1038" s="351"/>
      <c r="DSH1038" s="351"/>
      <c r="DSI1038" s="351"/>
      <c r="DSJ1038" s="351"/>
      <c r="DSK1038" s="351"/>
      <c r="DSL1038" s="351"/>
      <c r="DSM1038" s="351"/>
      <c r="DSN1038" s="351"/>
      <c r="DSO1038" s="351"/>
      <c r="DSP1038" s="351"/>
      <c r="DSQ1038" s="351"/>
      <c r="DSR1038" s="351"/>
      <c r="DSS1038" s="351"/>
      <c r="DST1038" s="351"/>
      <c r="DSU1038" s="351"/>
      <c r="DSV1038" s="351"/>
      <c r="DSW1038" s="351"/>
      <c r="DSX1038" s="351"/>
      <c r="DSY1038" s="351"/>
      <c r="DSZ1038" s="351"/>
      <c r="DTA1038" s="351"/>
      <c r="DTB1038" s="351"/>
      <c r="DTC1038" s="351"/>
      <c r="DTD1038" s="351"/>
      <c r="DTE1038" s="351"/>
      <c r="DTF1038" s="351"/>
      <c r="DTG1038" s="351"/>
      <c r="DTH1038" s="351"/>
      <c r="DTI1038" s="351"/>
      <c r="DTJ1038" s="351"/>
      <c r="DTK1038" s="351"/>
      <c r="DTL1038" s="351"/>
      <c r="DTM1038" s="351"/>
      <c r="DTN1038" s="351"/>
      <c r="DTO1038" s="351"/>
      <c r="DTP1038" s="351"/>
      <c r="DTQ1038" s="351"/>
      <c r="DTR1038" s="351"/>
      <c r="DTS1038" s="351"/>
      <c r="DTT1038" s="351"/>
      <c r="DTU1038" s="351"/>
      <c r="DTV1038" s="351"/>
      <c r="DTW1038" s="351"/>
      <c r="DTX1038" s="351"/>
      <c r="DTY1038" s="351"/>
      <c r="DTZ1038" s="351"/>
      <c r="DUA1038" s="351"/>
      <c r="DUB1038" s="351"/>
      <c r="DUC1038" s="351"/>
      <c r="DUD1038" s="351"/>
      <c r="DUE1038" s="351"/>
      <c r="DUF1038" s="351"/>
      <c r="DUG1038" s="351"/>
      <c r="DUH1038" s="351"/>
      <c r="DUI1038" s="351"/>
      <c r="DUJ1038" s="351"/>
      <c r="DUK1038" s="351"/>
      <c r="DUL1038" s="351"/>
      <c r="DUM1038" s="351"/>
      <c r="DUN1038" s="351"/>
      <c r="DUO1038" s="351"/>
      <c r="DUP1038" s="351"/>
      <c r="DUQ1038" s="351"/>
      <c r="DUR1038" s="351"/>
      <c r="DUS1038" s="351"/>
      <c r="DUT1038" s="351"/>
      <c r="DUU1038" s="351"/>
      <c r="DUV1038" s="351"/>
      <c r="DUW1038" s="351"/>
      <c r="DUX1038" s="351"/>
      <c r="DUY1038" s="351"/>
      <c r="DUZ1038" s="351"/>
      <c r="DVA1038" s="351"/>
      <c r="DVB1038" s="351"/>
      <c r="DVC1038" s="351"/>
      <c r="DVD1038" s="351"/>
      <c r="DVE1038" s="351"/>
      <c r="DVF1038" s="351"/>
      <c r="DVG1038" s="351"/>
      <c r="DVH1038" s="351"/>
      <c r="DVI1038" s="351"/>
      <c r="DVJ1038" s="351"/>
      <c r="DVK1038" s="351"/>
      <c r="DVL1038" s="351"/>
      <c r="DVM1038" s="351"/>
      <c r="DVN1038" s="351"/>
      <c r="DVO1038" s="351"/>
      <c r="DVP1038" s="351"/>
      <c r="DVQ1038" s="351"/>
      <c r="DVR1038" s="351"/>
      <c r="DVS1038" s="351"/>
      <c r="DVT1038" s="351"/>
      <c r="DVU1038" s="351"/>
      <c r="DVV1038" s="351"/>
      <c r="DVW1038" s="351"/>
      <c r="DVX1038" s="351"/>
      <c r="DVY1038" s="351"/>
      <c r="DVZ1038" s="351"/>
      <c r="DWA1038" s="351"/>
      <c r="DWB1038" s="351"/>
      <c r="DWC1038" s="351"/>
      <c r="DWD1038" s="351"/>
      <c r="DWE1038" s="351"/>
      <c r="DWF1038" s="351"/>
      <c r="DWG1038" s="351"/>
      <c r="DWH1038" s="351"/>
      <c r="DWI1038" s="351"/>
      <c r="DWJ1038" s="351"/>
      <c r="DWK1038" s="351"/>
      <c r="DWL1038" s="351"/>
      <c r="DWM1038" s="351"/>
      <c r="DWN1038" s="351"/>
      <c r="DWO1038" s="351"/>
      <c r="DWP1038" s="351"/>
      <c r="DWQ1038" s="351"/>
      <c r="DWR1038" s="351"/>
      <c r="DWS1038" s="351"/>
      <c r="DWT1038" s="351"/>
      <c r="DWU1038" s="351"/>
      <c r="DWV1038" s="351"/>
      <c r="DWW1038" s="351"/>
      <c r="DWX1038" s="351"/>
      <c r="DWY1038" s="351"/>
      <c r="DWZ1038" s="351"/>
      <c r="DXA1038" s="351"/>
      <c r="DXB1038" s="351"/>
      <c r="DXC1038" s="351"/>
      <c r="DXD1038" s="351"/>
      <c r="DXE1038" s="351"/>
      <c r="DXF1038" s="351"/>
      <c r="DXG1038" s="351"/>
      <c r="DXH1038" s="351"/>
      <c r="DXI1038" s="351"/>
      <c r="DXJ1038" s="351"/>
      <c r="DXK1038" s="351"/>
      <c r="DXL1038" s="351"/>
      <c r="DXM1038" s="351"/>
      <c r="DXN1038" s="351"/>
      <c r="DXO1038" s="351"/>
      <c r="DXP1038" s="351"/>
      <c r="DXQ1038" s="351"/>
      <c r="DXR1038" s="351"/>
      <c r="DXS1038" s="351"/>
      <c r="DXT1038" s="351"/>
      <c r="DXU1038" s="351"/>
      <c r="DXV1038" s="351"/>
      <c r="DXW1038" s="351"/>
      <c r="DXX1038" s="351"/>
      <c r="DXY1038" s="351"/>
      <c r="DXZ1038" s="351"/>
      <c r="DYA1038" s="351"/>
      <c r="DYB1038" s="351"/>
      <c r="DYC1038" s="351"/>
      <c r="DYD1038" s="351"/>
      <c r="DYE1038" s="351"/>
      <c r="DYF1038" s="351"/>
      <c r="DYG1038" s="351"/>
      <c r="DYH1038" s="351"/>
      <c r="DYI1038" s="351"/>
      <c r="DYJ1038" s="351"/>
      <c r="DYK1038" s="351"/>
      <c r="DYL1038" s="351"/>
      <c r="DYM1038" s="351"/>
      <c r="DYN1038" s="351"/>
      <c r="DYO1038" s="351"/>
      <c r="DYP1038" s="351"/>
      <c r="DYQ1038" s="351"/>
      <c r="DYR1038" s="351"/>
      <c r="DYS1038" s="351"/>
      <c r="DYT1038" s="351"/>
      <c r="DYU1038" s="351"/>
      <c r="DYV1038" s="351"/>
      <c r="DYW1038" s="351"/>
      <c r="DYX1038" s="351"/>
      <c r="DYY1038" s="351"/>
      <c r="DYZ1038" s="351"/>
      <c r="DZA1038" s="351"/>
      <c r="DZB1038" s="351"/>
      <c r="DZC1038" s="351"/>
      <c r="DZD1038" s="351"/>
      <c r="DZE1038" s="351"/>
      <c r="DZF1038" s="351"/>
      <c r="DZG1038" s="351"/>
      <c r="DZH1038" s="351"/>
      <c r="DZI1038" s="351"/>
      <c r="DZJ1038" s="351"/>
      <c r="DZK1038" s="351"/>
      <c r="DZL1038" s="351"/>
      <c r="DZM1038" s="351"/>
      <c r="DZN1038" s="351"/>
      <c r="DZO1038" s="351"/>
      <c r="DZP1038" s="351"/>
      <c r="DZQ1038" s="351"/>
      <c r="DZR1038" s="351"/>
      <c r="DZS1038" s="351"/>
      <c r="DZT1038" s="351"/>
      <c r="DZU1038" s="351"/>
      <c r="DZV1038" s="351"/>
      <c r="DZW1038" s="351"/>
      <c r="DZX1038" s="351"/>
      <c r="DZY1038" s="351"/>
      <c r="DZZ1038" s="351"/>
      <c r="EAA1038" s="351"/>
      <c r="EAB1038" s="351"/>
      <c r="EAC1038" s="351"/>
      <c r="EAD1038" s="351"/>
      <c r="EAE1038" s="351"/>
      <c r="EAF1038" s="351"/>
      <c r="EAG1038" s="351"/>
      <c r="EAH1038" s="351"/>
      <c r="EAI1038" s="351"/>
      <c r="EAJ1038" s="351"/>
      <c r="EAK1038" s="351"/>
      <c r="EAL1038" s="351"/>
      <c r="EAM1038" s="351"/>
      <c r="EAN1038" s="351"/>
      <c r="EAO1038" s="351"/>
      <c r="EAP1038" s="351"/>
      <c r="EAQ1038" s="351"/>
      <c r="EAR1038" s="351"/>
      <c r="EAS1038" s="351"/>
      <c r="EAT1038" s="351"/>
      <c r="EAU1038" s="351"/>
      <c r="EAV1038" s="351"/>
      <c r="EAW1038" s="351"/>
      <c r="EAX1038" s="351"/>
      <c r="EAY1038" s="351"/>
      <c r="EAZ1038" s="351"/>
      <c r="EBA1038" s="351"/>
      <c r="EBB1038" s="351"/>
      <c r="EBC1038" s="351"/>
      <c r="EBD1038" s="351"/>
      <c r="EBE1038" s="351"/>
      <c r="EBF1038" s="351"/>
      <c r="EBG1038" s="351"/>
      <c r="EBH1038" s="351"/>
      <c r="EBI1038" s="351"/>
      <c r="EBJ1038" s="351"/>
      <c r="EBK1038" s="351"/>
      <c r="EBL1038" s="351"/>
      <c r="EBM1038" s="351"/>
      <c r="EBN1038" s="351"/>
      <c r="EBO1038" s="351"/>
      <c r="EBP1038" s="351"/>
      <c r="EBQ1038" s="351"/>
      <c r="EBR1038" s="351"/>
      <c r="EBS1038" s="351"/>
      <c r="EBT1038" s="351"/>
      <c r="EBU1038" s="351"/>
      <c r="EBV1038" s="351"/>
      <c r="EBW1038" s="351"/>
      <c r="EBX1038" s="351"/>
      <c r="EBY1038" s="351"/>
      <c r="EBZ1038" s="351"/>
      <c r="ECA1038" s="351"/>
      <c r="ECB1038" s="351"/>
      <c r="ECC1038" s="351"/>
      <c r="ECD1038" s="351"/>
      <c r="ECE1038" s="351"/>
      <c r="ECF1038" s="351"/>
      <c r="ECG1038" s="351"/>
      <c r="ECH1038" s="351"/>
      <c r="ECI1038" s="351"/>
      <c r="ECJ1038" s="351"/>
      <c r="ECK1038" s="351"/>
      <c r="ECL1038" s="351"/>
      <c r="ECM1038" s="351"/>
      <c r="ECN1038" s="351"/>
      <c r="ECO1038" s="351"/>
      <c r="ECP1038" s="351"/>
      <c r="ECQ1038" s="351"/>
      <c r="ECR1038" s="351"/>
      <c r="ECS1038" s="351"/>
      <c r="ECT1038" s="351"/>
      <c r="ECU1038" s="351"/>
      <c r="ECV1038" s="351"/>
      <c r="ECW1038" s="351"/>
      <c r="ECX1038" s="351"/>
      <c r="ECY1038" s="351"/>
      <c r="ECZ1038" s="351"/>
      <c r="EDA1038" s="351"/>
      <c r="EDB1038" s="351"/>
      <c r="EDC1038" s="351"/>
      <c r="EDD1038" s="351"/>
      <c r="EDE1038" s="351"/>
      <c r="EDF1038" s="351"/>
      <c r="EDG1038" s="351"/>
      <c r="EDH1038" s="351"/>
      <c r="EDI1038" s="351"/>
      <c r="EDJ1038" s="351"/>
      <c r="EDK1038" s="351"/>
      <c r="EDL1038" s="351"/>
      <c r="EDM1038" s="351"/>
      <c r="EDN1038" s="351"/>
      <c r="EDO1038" s="351"/>
      <c r="EDP1038" s="351"/>
      <c r="EDQ1038" s="351"/>
      <c r="EDR1038" s="351"/>
      <c r="EDS1038" s="351"/>
      <c r="EDT1038" s="351"/>
      <c r="EDU1038" s="351"/>
      <c r="EDV1038" s="351"/>
      <c r="EDW1038" s="351"/>
      <c r="EDX1038" s="351"/>
      <c r="EDY1038" s="351"/>
      <c r="EDZ1038" s="351"/>
      <c r="EEA1038" s="351"/>
      <c r="EEB1038" s="351"/>
      <c r="EEC1038" s="351"/>
      <c r="EED1038" s="351"/>
      <c r="EEE1038" s="351"/>
      <c r="EEF1038" s="351"/>
      <c r="EEG1038" s="351"/>
      <c r="EEH1038" s="351"/>
      <c r="EEI1038" s="351"/>
      <c r="EEJ1038" s="351"/>
      <c r="EEK1038" s="351"/>
      <c r="EEL1038" s="351"/>
      <c r="EEM1038" s="351"/>
      <c r="EEN1038" s="351"/>
      <c r="EEO1038" s="351"/>
      <c r="EEP1038" s="351"/>
      <c r="EEQ1038" s="351"/>
      <c r="EER1038" s="351"/>
      <c r="EES1038" s="351"/>
      <c r="EET1038" s="351"/>
      <c r="EEU1038" s="351"/>
      <c r="EEV1038" s="351"/>
      <c r="EEW1038" s="351"/>
      <c r="EEX1038" s="351"/>
      <c r="EEY1038" s="351"/>
      <c r="EEZ1038" s="351"/>
      <c r="EFA1038" s="351"/>
      <c r="EFB1038" s="351"/>
      <c r="EFC1038" s="351"/>
      <c r="EFD1038" s="351"/>
      <c r="EFE1038" s="351"/>
      <c r="EFF1038" s="351"/>
      <c r="EFG1038" s="351"/>
      <c r="EFH1038" s="351"/>
      <c r="EFI1038" s="351"/>
      <c r="EFJ1038" s="351"/>
      <c r="EFK1038" s="351"/>
      <c r="EFL1038" s="351"/>
      <c r="EFM1038" s="351"/>
      <c r="EFN1038" s="351"/>
      <c r="EFO1038" s="351"/>
      <c r="EFP1038" s="351"/>
      <c r="EFQ1038" s="351"/>
      <c r="EFR1038" s="351"/>
      <c r="EFS1038" s="351"/>
      <c r="EFT1038" s="351"/>
      <c r="EFU1038" s="351"/>
      <c r="EFV1038" s="351"/>
      <c r="EFW1038" s="351"/>
      <c r="EFX1038" s="351"/>
      <c r="EFY1038" s="351"/>
      <c r="EFZ1038" s="351"/>
      <c r="EGA1038" s="351"/>
      <c r="EGB1038" s="351"/>
      <c r="EGC1038" s="351"/>
      <c r="EGD1038" s="351"/>
      <c r="EGE1038" s="351"/>
      <c r="EGF1038" s="351"/>
      <c r="EGG1038" s="351"/>
      <c r="EGH1038" s="351"/>
      <c r="EGI1038" s="351"/>
      <c r="EGJ1038" s="351"/>
      <c r="EGK1038" s="351"/>
      <c r="EGL1038" s="351"/>
      <c r="EGM1038" s="351"/>
      <c r="EGN1038" s="351"/>
      <c r="EGO1038" s="351"/>
      <c r="EGP1038" s="351"/>
      <c r="EGQ1038" s="351"/>
      <c r="EGR1038" s="351"/>
      <c r="EGS1038" s="351"/>
      <c r="EGT1038" s="351"/>
      <c r="EGU1038" s="351"/>
      <c r="EGV1038" s="351"/>
      <c r="EGW1038" s="351"/>
      <c r="EGX1038" s="351"/>
      <c r="EGY1038" s="351"/>
      <c r="EGZ1038" s="351"/>
      <c r="EHA1038" s="351"/>
      <c r="EHB1038" s="351"/>
      <c r="EHC1038" s="351"/>
      <c r="EHD1038" s="351"/>
      <c r="EHE1038" s="351"/>
      <c r="EHF1038" s="351"/>
      <c r="EHG1038" s="351"/>
      <c r="EHH1038" s="351"/>
      <c r="EHI1038" s="351"/>
      <c r="EHJ1038" s="351"/>
      <c r="EHK1038" s="351"/>
      <c r="EHL1038" s="351"/>
      <c r="EHM1038" s="351"/>
      <c r="EHN1038" s="351"/>
      <c r="EHO1038" s="351"/>
      <c r="EHP1038" s="351"/>
      <c r="EHQ1038" s="351"/>
      <c r="EHR1038" s="351"/>
      <c r="EHS1038" s="351"/>
      <c r="EHT1038" s="351"/>
      <c r="EHU1038" s="351"/>
      <c r="EHV1038" s="351"/>
      <c r="EHW1038" s="351"/>
      <c r="EHX1038" s="351"/>
      <c r="EHY1038" s="351"/>
      <c r="EHZ1038" s="351"/>
      <c r="EIA1038" s="351"/>
      <c r="EIB1038" s="351"/>
      <c r="EIC1038" s="351"/>
      <c r="EID1038" s="351"/>
      <c r="EIE1038" s="351"/>
      <c r="EIF1038" s="351"/>
      <c r="EIG1038" s="351"/>
      <c r="EIH1038" s="351"/>
      <c r="EII1038" s="351"/>
      <c r="EIJ1038" s="351"/>
      <c r="EIK1038" s="351"/>
      <c r="EIL1038" s="351"/>
      <c r="EIM1038" s="351"/>
      <c r="EIN1038" s="351"/>
      <c r="EIO1038" s="351"/>
      <c r="EIP1038" s="351"/>
      <c r="EIQ1038" s="351"/>
      <c r="EIR1038" s="351"/>
      <c r="EIS1038" s="351"/>
      <c r="EIT1038" s="351"/>
      <c r="EIU1038" s="351"/>
      <c r="EIV1038" s="351"/>
      <c r="EIW1038" s="351"/>
      <c r="EIX1038" s="351"/>
      <c r="EIY1038" s="351"/>
      <c r="EIZ1038" s="351"/>
      <c r="EJA1038" s="351"/>
      <c r="EJB1038" s="351"/>
      <c r="EJC1038" s="351"/>
      <c r="EJD1038" s="351"/>
      <c r="EJE1038" s="351"/>
      <c r="EJF1038" s="351"/>
      <c r="EJG1038" s="351"/>
      <c r="EJH1038" s="351"/>
      <c r="EJI1038" s="351"/>
      <c r="EJJ1038" s="351"/>
      <c r="EJK1038" s="351"/>
      <c r="EJL1038" s="351"/>
      <c r="EJM1038" s="351"/>
      <c r="EJN1038" s="351"/>
      <c r="EJO1038" s="351"/>
      <c r="EJP1038" s="351"/>
      <c r="EJQ1038" s="351"/>
      <c r="EJR1038" s="351"/>
      <c r="EJS1038" s="351"/>
      <c r="EJT1038" s="351"/>
      <c r="EJU1038" s="351"/>
      <c r="EJV1038" s="351"/>
      <c r="EJW1038" s="351"/>
      <c r="EJX1038" s="351"/>
      <c r="EJY1038" s="351"/>
      <c r="EJZ1038" s="351"/>
      <c r="EKA1038" s="351"/>
      <c r="EKB1038" s="351"/>
      <c r="EKC1038" s="351"/>
      <c r="EKD1038" s="351"/>
      <c r="EKE1038" s="351"/>
      <c r="EKF1038" s="351"/>
      <c r="EKG1038" s="351"/>
      <c r="EKH1038" s="351"/>
      <c r="EKI1038" s="351"/>
      <c r="EKJ1038" s="351"/>
      <c r="EKK1038" s="351"/>
      <c r="EKL1038" s="351"/>
      <c r="EKM1038" s="351"/>
      <c r="EKN1038" s="351"/>
      <c r="EKO1038" s="351"/>
      <c r="EKP1038" s="351"/>
      <c r="EKQ1038" s="351"/>
      <c r="EKR1038" s="351"/>
      <c r="EKS1038" s="351"/>
      <c r="EKT1038" s="351"/>
      <c r="EKU1038" s="351"/>
      <c r="EKV1038" s="351"/>
      <c r="EKW1038" s="351"/>
      <c r="EKX1038" s="351"/>
      <c r="EKY1038" s="351"/>
      <c r="EKZ1038" s="351"/>
      <c r="ELA1038" s="351"/>
      <c r="ELB1038" s="351"/>
      <c r="ELC1038" s="351"/>
      <c r="ELD1038" s="351"/>
      <c r="ELE1038" s="351"/>
      <c r="ELF1038" s="351"/>
      <c r="ELG1038" s="351"/>
      <c r="ELH1038" s="351"/>
      <c r="ELI1038" s="351"/>
      <c r="ELJ1038" s="351"/>
      <c r="ELK1038" s="351"/>
      <c r="ELL1038" s="351"/>
      <c r="ELM1038" s="351"/>
      <c r="ELN1038" s="351"/>
      <c r="ELO1038" s="351"/>
      <c r="ELP1038" s="351"/>
      <c r="ELQ1038" s="351"/>
      <c r="ELR1038" s="351"/>
      <c r="ELS1038" s="351"/>
      <c r="ELT1038" s="351"/>
      <c r="ELU1038" s="351"/>
      <c r="ELV1038" s="351"/>
      <c r="ELW1038" s="351"/>
      <c r="ELX1038" s="351"/>
      <c r="ELY1038" s="351"/>
      <c r="ELZ1038" s="351"/>
      <c r="EMA1038" s="351"/>
      <c r="EMB1038" s="351"/>
      <c r="EMC1038" s="351"/>
      <c r="EMD1038" s="351"/>
      <c r="EME1038" s="351"/>
      <c r="EMF1038" s="351"/>
      <c r="EMG1038" s="351"/>
      <c r="EMH1038" s="351"/>
      <c r="EMI1038" s="351"/>
      <c r="EMJ1038" s="351"/>
      <c r="EMK1038" s="351"/>
      <c r="EML1038" s="351"/>
      <c r="EMM1038" s="351"/>
      <c r="EMN1038" s="351"/>
      <c r="EMO1038" s="351"/>
      <c r="EMP1038" s="351"/>
      <c r="EMQ1038" s="351"/>
      <c r="EMR1038" s="351"/>
      <c r="EMS1038" s="351"/>
      <c r="EMT1038" s="351"/>
      <c r="EMU1038" s="351"/>
      <c r="EMV1038" s="351"/>
      <c r="EMW1038" s="351"/>
      <c r="EMX1038" s="351"/>
      <c r="EMY1038" s="351"/>
      <c r="EMZ1038" s="351"/>
      <c r="ENA1038" s="351"/>
      <c r="ENB1038" s="351"/>
      <c r="ENC1038" s="351"/>
      <c r="END1038" s="351"/>
      <c r="ENE1038" s="351"/>
      <c r="ENF1038" s="351"/>
      <c r="ENG1038" s="351"/>
      <c r="ENH1038" s="351"/>
      <c r="ENI1038" s="351"/>
      <c r="ENJ1038" s="351"/>
      <c r="ENK1038" s="351"/>
      <c r="ENL1038" s="351"/>
      <c r="ENM1038" s="351"/>
      <c r="ENN1038" s="351"/>
      <c r="ENO1038" s="351"/>
      <c r="ENP1038" s="351"/>
      <c r="ENQ1038" s="351"/>
      <c r="ENR1038" s="351"/>
      <c r="ENS1038" s="351"/>
      <c r="ENT1038" s="351"/>
      <c r="ENU1038" s="351"/>
      <c r="ENV1038" s="351"/>
      <c r="ENW1038" s="351"/>
      <c r="ENX1038" s="351"/>
      <c r="ENY1038" s="351"/>
      <c r="ENZ1038" s="351"/>
      <c r="EOA1038" s="351"/>
      <c r="EOB1038" s="351"/>
      <c r="EOC1038" s="351"/>
      <c r="EOD1038" s="351"/>
      <c r="EOE1038" s="351"/>
      <c r="EOF1038" s="351"/>
      <c r="EOG1038" s="351"/>
      <c r="EOH1038" s="351"/>
      <c r="EOI1038" s="351"/>
      <c r="EOJ1038" s="351"/>
      <c r="EOK1038" s="351"/>
      <c r="EOL1038" s="351"/>
      <c r="EOM1038" s="351"/>
      <c r="EON1038" s="351"/>
      <c r="EOO1038" s="351"/>
      <c r="EOP1038" s="351"/>
      <c r="EOQ1038" s="351"/>
      <c r="EOR1038" s="351"/>
      <c r="EOS1038" s="351"/>
      <c r="EOT1038" s="351"/>
      <c r="EOU1038" s="351"/>
      <c r="EOV1038" s="351"/>
      <c r="EOW1038" s="351"/>
      <c r="EOX1038" s="351"/>
      <c r="EOY1038" s="351"/>
      <c r="EOZ1038" s="351"/>
      <c r="EPA1038" s="351"/>
      <c r="EPB1038" s="351"/>
      <c r="EPC1038" s="351"/>
      <c r="EPD1038" s="351"/>
      <c r="EPE1038" s="351"/>
      <c r="EPF1038" s="351"/>
      <c r="EPG1038" s="351"/>
      <c r="EPH1038" s="351"/>
      <c r="EPI1038" s="351"/>
      <c r="EPJ1038" s="351"/>
      <c r="EPK1038" s="351"/>
      <c r="EPL1038" s="351"/>
      <c r="EPM1038" s="351"/>
      <c r="EPN1038" s="351"/>
      <c r="EPO1038" s="351"/>
      <c r="EPP1038" s="351"/>
      <c r="EPQ1038" s="351"/>
      <c r="EPR1038" s="351"/>
      <c r="EPS1038" s="351"/>
      <c r="EPT1038" s="351"/>
      <c r="EPU1038" s="351"/>
      <c r="EPV1038" s="351"/>
      <c r="EPW1038" s="351"/>
      <c r="EPX1038" s="351"/>
      <c r="EPY1038" s="351"/>
      <c r="EPZ1038" s="351"/>
      <c r="EQA1038" s="351"/>
      <c r="EQB1038" s="351"/>
      <c r="EQC1038" s="351"/>
      <c r="EQD1038" s="351"/>
      <c r="EQE1038" s="351"/>
      <c r="EQF1038" s="351"/>
      <c r="EQG1038" s="351"/>
      <c r="EQH1038" s="351"/>
      <c r="EQI1038" s="351"/>
      <c r="EQJ1038" s="351"/>
      <c r="EQK1038" s="351"/>
      <c r="EQL1038" s="351"/>
      <c r="EQM1038" s="351"/>
      <c r="EQN1038" s="351"/>
      <c r="EQO1038" s="351"/>
      <c r="EQP1038" s="351"/>
      <c r="EQQ1038" s="351"/>
      <c r="EQR1038" s="351"/>
      <c r="EQS1038" s="351"/>
      <c r="EQT1038" s="351"/>
      <c r="EQU1038" s="351"/>
      <c r="EQV1038" s="351"/>
      <c r="EQW1038" s="351"/>
      <c r="EQX1038" s="351"/>
      <c r="EQY1038" s="351"/>
      <c r="EQZ1038" s="351"/>
      <c r="ERA1038" s="351"/>
      <c r="ERB1038" s="351"/>
      <c r="ERC1038" s="351"/>
      <c r="ERD1038" s="351"/>
      <c r="ERE1038" s="351"/>
      <c r="ERF1038" s="351"/>
      <c r="ERG1038" s="351"/>
      <c r="ERH1038" s="351"/>
      <c r="ERI1038" s="351"/>
      <c r="ERJ1038" s="351"/>
      <c r="ERK1038" s="351"/>
      <c r="ERL1038" s="351"/>
      <c r="ERM1038" s="351"/>
      <c r="ERN1038" s="351"/>
      <c r="ERO1038" s="351"/>
      <c r="ERP1038" s="351"/>
      <c r="ERQ1038" s="351"/>
      <c r="ERR1038" s="351"/>
      <c r="ERS1038" s="351"/>
      <c r="ERT1038" s="351"/>
      <c r="ERU1038" s="351"/>
      <c r="ERV1038" s="351"/>
      <c r="ERW1038" s="351"/>
      <c r="ERX1038" s="351"/>
      <c r="ERY1038" s="351"/>
      <c r="ERZ1038" s="351"/>
      <c r="ESA1038" s="351"/>
      <c r="ESB1038" s="351"/>
      <c r="ESC1038" s="351"/>
      <c r="ESD1038" s="351"/>
      <c r="ESE1038" s="351"/>
      <c r="ESF1038" s="351"/>
      <c r="ESG1038" s="351"/>
      <c r="ESH1038" s="351"/>
      <c r="ESI1038" s="351"/>
      <c r="ESJ1038" s="351"/>
      <c r="ESK1038" s="351"/>
      <c r="ESL1038" s="351"/>
      <c r="ESM1038" s="351"/>
      <c r="ESN1038" s="351"/>
      <c r="ESO1038" s="351"/>
      <c r="ESP1038" s="351"/>
      <c r="ESQ1038" s="351"/>
      <c r="ESR1038" s="351"/>
      <c r="ESS1038" s="351"/>
      <c r="EST1038" s="351"/>
      <c r="ESU1038" s="351"/>
      <c r="ESV1038" s="351"/>
      <c r="ESW1038" s="351"/>
      <c r="ESX1038" s="351"/>
      <c r="ESY1038" s="351"/>
      <c r="ESZ1038" s="351"/>
      <c r="ETA1038" s="351"/>
      <c r="ETB1038" s="351"/>
      <c r="ETC1038" s="351"/>
      <c r="ETD1038" s="351"/>
      <c r="ETE1038" s="351"/>
      <c r="ETF1038" s="351"/>
      <c r="ETG1038" s="351"/>
      <c r="ETH1038" s="351"/>
      <c r="ETI1038" s="351"/>
      <c r="ETJ1038" s="351"/>
      <c r="ETK1038" s="351"/>
      <c r="ETL1038" s="351"/>
      <c r="ETM1038" s="351"/>
      <c r="ETN1038" s="351"/>
      <c r="ETO1038" s="351"/>
      <c r="ETP1038" s="351"/>
      <c r="ETQ1038" s="351"/>
      <c r="ETR1038" s="351"/>
      <c r="ETS1038" s="351"/>
      <c r="ETT1038" s="351"/>
      <c r="ETU1038" s="351"/>
      <c r="ETV1038" s="351"/>
      <c r="ETW1038" s="351"/>
      <c r="ETX1038" s="351"/>
      <c r="ETY1038" s="351"/>
      <c r="ETZ1038" s="351"/>
      <c r="EUA1038" s="351"/>
      <c r="EUB1038" s="351"/>
      <c r="EUC1038" s="351"/>
      <c r="EUD1038" s="351"/>
      <c r="EUE1038" s="351"/>
      <c r="EUF1038" s="351"/>
      <c r="EUG1038" s="351"/>
      <c r="EUH1038" s="351"/>
      <c r="EUI1038" s="351"/>
      <c r="EUJ1038" s="351"/>
      <c r="EUK1038" s="351"/>
      <c r="EUL1038" s="351"/>
      <c r="EUM1038" s="351"/>
      <c r="EUN1038" s="351"/>
      <c r="EUO1038" s="351"/>
      <c r="EUP1038" s="351"/>
      <c r="EUQ1038" s="351"/>
      <c r="EUR1038" s="351"/>
      <c r="EUS1038" s="351"/>
      <c r="EUT1038" s="351"/>
      <c r="EUU1038" s="351"/>
      <c r="EUV1038" s="351"/>
      <c r="EUW1038" s="351"/>
      <c r="EUX1038" s="351"/>
      <c r="EUY1038" s="351"/>
      <c r="EUZ1038" s="351"/>
      <c r="EVA1038" s="351"/>
      <c r="EVB1038" s="351"/>
      <c r="EVC1038" s="351"/>
      <c r="EVD1038" s="351"/>
      <c r="EVE1038" s="351"/>
      <c r="EVF1038" s="351"/>
      <c r="EVG1038" s="351"/>
      <c r="EVH1038" s="351"/>
      <c r="EVI1038" s="351"/>
      <c r="EVJ1038" s="351"/>
      <c r="EVK1038" s="351"/>
      <c r="EVL1038" s="351"/>
      <c r="EVM1038" s="351"/>
      <c r="EVN1038" s="351"/>
      <c r="EVO1038" s="351"/>
      <c r="EVP1038" s="351"/>
      <c r="EVQ1038" s="351"/>
      <c r="EVR1038" s="351"/>
      <c r="EVS1038" s="351"/>
      <c r="EVT1038" s="351"/>
      <c r="EVU1038" s="351"/>
      <c r="EVV1038" s="351"/>
      <c r="EVW1038" s="351"/>
      <c r="EVX1038" s="351"/>
      <c r="EVY1038" s="351"/>
      <c r="EVZ1038" s="351"/>
      <c r="EWA1038" s="351"/>
      <c r="EWB1038" s="351"/>
      <c r="EWC1038" s="351"/>
      <c r="EWD1038" s="351"/>
      <c r="EWE1038" s="351"/>
      <c r="EWF1038" s="351"/>
      <c r="EWG1038" s="351"/>
      <c r="EWH1038" s="351"/>
      <c r="EWI1038" s="351"/>
      <c r="EWJ1038" s="351"/>
      <c r="EWK1038" s="351"/>
      <c r="EWL1038" s="351"/>
      <c r="EWM1038" s="351"/>
      <c r="EWN1038" s="351"/>
      <c r="EWO1038" s="351"/>
      <c r="EWP1038" s="351"/>
      <c r="EWQ1038" s="351"/>
      <c r="EWR1038" s="351"/>
      <c r="EWS1038" s="351"/>
      <c r="EWT1038" s="351"/>
      <c r="EWU1038" s="351"/>
      <c r="EWV1038" s="351"/>
      <c r="EWW1038" s="351"/>
      <c r="EWX1038" s="351"/>
      <c r="EWY1038" s="351"/>
      <c r="EWZ1038" s="351"/>
      <c r="EXA1038" s="351"/>
      <c r="EXB1038" s="351"/>
      <c r="EXC1038" s="351"/>
      <c r="EXD1038" s="351"/>
      <c r="EXE1038" s="351"/>
      <c r="EXF1038" s="351"/>
      <c r="EXG1038" s="351"/>
      <c r="EXH1038" s="351"/>
      <c r="EXI1038" s="351"/>
      <c r="EXJ1038" s="351"/>
      <c r="EXK1038" s="351"/>
      <c r="EXL1038" s="351"/>
      <c r="EXM1038" s="351"/>
      <c r="EXN1038" s="351"/>
      <c r="EXO1038" s="351"/>
      <c r="EXP1038" s="351"/>
      <c r="EXQ1038" s="351"/>
      <c r="EXR1038" s="351"/>
      <c r="EXS1038" s="351"/>
      <c r="EXT1038" s="351"/>
      <c r="EXU1038" s="351"/>
      <c r="EXV1038" s="351"/>
      <c r="EXW1038" s="351"/>
      <c r="EXX1038" s="351"/>
      <c r="EXY1038" s="351"/>
      <c r="EXZ1038" s="351"/>
      <c r="EYA1038" s="351"/>
      <c r="EYB1038" s="351"/>
      <c r="EYC1038" s="351"/>
      <c r="EYD1038" s="351"/>
      <c r="EYE1038" s="351"/>
      <c r="EYF1038" s="351"/>
      <c r="EYG1038" s="351"/>
      <c r="EYH1038" s="351"/>
      <c r="EYI1038" s="351"/>
      <c r="EYJ1038" s="351"/>
      <c r="EYK1038" s="351"/>
      <c r="EYL1038" s="351"/>
      <c r="EYM1038" s="351"/>
      <c r="EYN1038" s="351"/>
      <c r="EYO1038" s="351"/>
      <c r="EYP1038" s="351"/>
      <c r="EYQ1038" s="351"/>
      <c r="EYR1038" s="351"/>
      <c r="EYS1038" s="351"/>
      <c r="EYT1038" s="351"/>
      <c r="EYU1038" s="351"/>
      <c r="EYV1038" s="351"/>
      <c r="EYW1038" s="351"/>
      <c r="EYX1038" s="351"/>
      <c r="EYY1038" s="351"/>
      <c r="EYZ1038" s="351"/>
      <c r="EZA1038" s="351"/>
      <c r="EZB1038" s="351"/>
      <c r="EZC1038" s="351"/>
      <c r="EZD1038" s="351"/>
      <c r="EZE1038" s="351"/>
      <c r="EZF1038" s="351"/>
      <c r="EZG1038" s="351"/>
      <c r="EZH1038" s="351"/>
      <c r="EZI1038" s="351"/>
      <c r="EZJ1038" s="351"/>
      <c r="EZK1038" s="351"/>
      <c r="EZL1038" s="351"/>
      <c r="EZM1038" s="351"/>
      <c r="EZN1038" s="351"/>
      <c r="EZO1038" s="351"/>
      <c r="EZP1038" s="351"/>
      <c r="EZQ1038" s="351"/>
      <c r="EZR1038" s="351"/>
      <c r="EZS1038" s="351"/>
      <c r="EZT1038" s="351"/>
      <c r="EZU1038" s="351"/>
      <c r="EZV1038" s="351"/>
      <c r="EZW1038" s="351"/>
      <c r="EZX1038" s="351"/>
      <c r="EZY1038" s="351"/>
      <c r="EZZ1038" s="351"/>
      <c r="FAA1038" s="351"/>
      <c r="FAB1038" s="351"/>
      <c r="FAC1038" s="351"/>
      <c r="FAD1038" s="351"/>
      <c r="FAE1038" s="351"/>
      <c r="FAF1038" s="351"/>
      <c r="FAG1038" s="351"/>
      <c r="FAH1038" s="351"/>
      <c r="FAI1038" s="351"/>
      <c r="FAJ1038" s="351"/>
      <c r="FAK1038" s="351"/>
      <c r="FAL1038" s="351"/>
      <c r="FAM1038" s="351"/>
      <c r="FAN1038" s="351"/>
      <c r="FAO1038" s="351"/>
      <c r="FAP1038" s="351"/>
      <c r="FAQ1038" s="351"/>
      <c r="FAR1038" s="351"/>
      <c r="FAS1038" s="351"/>
      <c r="FAT1038" s="351"/>
      <c r="FAU1038" s="351"/>
      <c r="FAV1038" s="351"/>
      <c r="FAW1038" s="351"/>
      <c r="FAX1038" s="351"/>
      <c r="FAY1038" s="351"/>
      <c r="FAZ1038" s="351"/>
      <c r="FBA1038" s="351"/>
      <c r="FBB1038" s="351"/>
      <c r="FBC1038" s="351"/>
      <c r="FBD1038" s="351"/>
      <c r="FBE1038" s="351"/>
      <c r="FBF1038" s="351"/>
      <c r="FBG1038" s="351"/>
      <c r="FBH1038" s="351"/>
      <c r="FBI1038" s="351"/>
      <c r="FBJ1038" s="351"/>
      <c r="FBK1038" s="351"/>
      <c r="FBL1038" s="351"/>
      <c r="FBM1038" s="351"/>
      <c r="FBN1038" s="351"/>
      <c r="FBO1038" s="351"/>
      <c r="FBP1038" s="351"/>
      <c r="FBQ1038" s="351"/>
      <c r="FBR1038" s="351"/>
      <c r="FBS1038" s="351"/>
      <c r="FBT1038" s="351"/>
      <c r="FBU1038" s="351"/>
      <c r="FBV1038" s="351"/>
      <c r="FBW1038" s="351"/>
      <c r="FBX1038" s="351"/>
      <c r="FBY1038" s="351"/>
      <c r="FBZ1038" s="351"/>
      <c r="FCA1038" s="351"/>
      <c r="FCB1038" s="351"/>
      <c r="FCC1038" s="351"/>
      <c r="FCD1038" s="351"/>
      <c r="FCE1038" s="351"/>
      <c r="FCF1038" s="351"/>
      <c r="FCG1038" s="351"/>
      <c r="FCH1038" s="351"/>
      <c r="FCI1038" s="351"/>
      <c r="FCJ1038" s="351"/>
      <c r="FCK1038" s="351"/>
      <c r="FCL1038" s="351"/>
      <c r="FCM1038" s="351"/>
      <c r="FCN1038" s="351"/>
      <c r="FCO1038" s="351"/>
      <c r="FCP1038" s="351"/>
      <c r="FCQ1038" s="351"/>
      <c r="FCR1038" s="351"/>
      <c r="FCS1038" s="351"/>
      <c r="FCT1038" s="351"/>
      <c r="FCU1038" s="351"/>
      <c r="FCV1038" s="351"/>
      <c r="FCW1038" s="351"/>
      <c r="FCX1038" s="351"/>
      <c r="FCY1038" s="351"/>
      <c r="FCZ1038" s="351"/>
      <c r="FDA1038" s="351"/>
      <c r="FDB1038" s="351"/>
      <c r="FDC1038" s="351"/>
      <c r="FDD1038" s="351"/>
      <c r="FDE1038" s="351"/>
      <c r="FDF1038" s="351"/>
      <c r="FDG1038" s="351"/>
      <c r="FDH1038" s="351"/>
      <c r="FDI1038" s="351"/>
      <c r="FDJ1038" s="351"/>
      <c r="FDK1038" s="351"/>
      <c r="FDL1038" s="351"/>
      <c r="FDM1038" s="351"/>
      <c r="FDN1038" s="351"/>
      <c r="FDO1038" s="351"/>
      <c r="FDP1038" s="351"/>
      <c r="FDQ1038" s="351"/>
      <c r="FDR1038" s="351"/>
      <c r="FDS1038" s="351"/>
      <c r="FDT1038" s="351"/>
      <c r="FDU1038" s="351"/>
      <c r="FDV1038" s="351"/>
      <c r="FDW1038" s="351"/>
      <c r="FDX1038" s="351"/>
      <c r="FDY1038" s="351"/>
      <c r="FDZ1038" s="351"/>
      <c r="FEA1038" s="351"/>
      <c r="FEB1038" s="351"/>
      <c r="FEC1038" s="351"/>
      <c r="FED1038" s="351"/>
      <c r="FEE1038" s="351"/>
      <c r="FEF1038" s="351"/>
      <c r="FEG1038" s="351"/>
      <c r="FEH1038" s="351"/>
      <c r="FEI1038" s="351"/>
      <c r="FEJ1038" s="351"/>
      <c r="FEK1038" s="351"/>
      <c r="FEL1038" s="351"/>
      <c r="FEM1038" s="351"/>
      <c r="FEN1038" s="351"/>
      <c r="FEO1038" s="351"/>
      <c r="FEP1038" s="351"/>
      <c r="FEQ1038" s="351"/>
      <c r="FER1038" s="351"/>
      <c r="FES1038" s="351"/>
      <c r="FET1038" s="351"/>
      <c r="FEU1038" s="351"/>
      <c r="FEV1038" s="351"/>
      <c r="FEW1038" s="351"/>
      <c r="FEX1038" s="351"/>
      <c r="FEY1038" s="351"/>
      <c r="FEZ1038" s="351"/>
      <c r="FFA1038" s="351"/>
      <c r="FFB1038" s="351"/>
      <c r="FFC1038" s="351"/>
      <c r="FFD1038" s="351"/>
      <c r="FFE1038" s="351"/>
      <c r="FFF1038" s="351"/>
      <c r="FFG1038" s="351"/>
      <c r="FFH1038" s="351"/>
      <c r="FFI1038" s="351"/>
      <c r="FFJ1038" s="351"/>
      <c r="FFK1038" s="351"/>
      <c r="FFL1038" s="351"/>
      <c r="FFM1038" s="351"/>
      <c r="FFN1038" s="351"/>
      <c r="FFO1038" s="351"/>
      <c r="FFP1038" s="351"/>
      <c r="FFQ1038" s="351"/>
      <c r="FFR1038" s="351"/>
      <c r="FFS1038" s="351"/>
      <c r="FFT1038" s="351"/>
      <c r="FFU1038" s="351"/>
      <c r="FFV1038" s="351"/>
      <c r="FFW1038" s="351"/>
      <c r="FFX1038" s="351"/>
      <c r="FFY1038" s="351"/>
      <c r="FFZ1038" s="351"/>
      <c r="FGA1038" s="351"/>
      <c r="FGB1038" s="351"/>
      <c r="FGC1038" s="351"/>
      <c r="FGD1038" s="351"/>
      <c r="FGE1038" s="351"/>
      <c r="FGF1038" s="351"/>
      <c r="FGG1038" s="351"/>
      <c r="FGH1038" s="351"/>
      <c r="FGI1038" s="351"/>
      <c r="FGJ1038" s="351"/>
      <c r="FGK1038" s="351"/>
      <c r="FGL1038" s="351"/>
      <c r="FGM1038" s="351"/>
      <c r="FGN1038" s="351"/>
      <c r="FGO1038" s="351"/>
      <c r="FGP1038" s="351"/>
      <c r="FGQ1038" s="351"/>
      <c r="FGR1038" s="351"/>
      <c r="FGS1038" s="351"/>
      <c r="FGT1038" s="351"/>
      <c r="FGU1038" s="351"/>
      <c r="FGV1038" s="351"/>
      <c r="FGW1038" s="351"/>
      <c r="FGX1038" s="351"/>
      <c r="FGY1038" s="351"/>
      <c r="FGZ1038" s="351"/>
      <c r="FHA1038" s="351"/>
      <c r="FHB1038" s="351"/>
      <c r="FHC1038" s="351"/>
      <c r="FHD1038" s="351"/>
      <c r="FHE1038" s="351"/>
      <c r="FHF1038" s="351"/>
      <c r="FHG1038" s="351"/>
      <c r="FHH1038" s="351"/>
      <c r="FHI1038" s="351"/>
      <c r="FHJ1038" s="351"/>
      <c r="FHK1038" s="351"/>
      <c r="FHL1038" s="351"/>
      <c r="FHM1038" s="351"/>
      <c r="FHN1038" s="351"/>
      <c r="FHO1038" s="351"/>
      <c r="FHP1038" s="351"/>
      <c r="FHQ1038" s="351"/>
      <c r="FHR1038" s="351"/>
      <c r="FHS1038" s="351"/>
      <c r="FHT1038" s="351"/>
      <c r="FHU1038" s="351"/>
      <c r="FHV1038" s="351"/>
      <c r="FHW1038" s="351"/>
      <c r="FHX1038" s="351"/>
      <c r="FHY1038" s="351"/>
      <c r="FHZ1038" s="351"/>
      <c r="FIA1038" s="351"/>
      <c r="FIB1038" s="351"/>
      <c r="FIC1038" s="351"/>
      <c r="FID1038" s="351"/>
      <c r="FIE1038" s="351"/>
      <c r="FIF1038" s="351"/>
      <c r="FIG1038" s="351"/>
      <c r="FIH1038" s="351"/>
      <c r="FII1038" s="351"/>
      <c r="FIJ1038" s="351"/>
      <c r="FIK1038" s="351"/>
      <c r="FIL1038" s="351"/>
      <c r="FIM1038" s="351"/>
      <c r="FIN1038" s="351"/>
      <c r="FIO1038" s="351"/>
      <c r="FIP1038" s="351"/>
      <c r="FIQ1038" s="351"/>
      <c r="FIR1038" s="351"/>
      <c r="FIS1038" s="351"/>
      <c r="FIT1038" s="351"/>
      <c r="FIU1038" s="351"/>
      <c r="FIV1038" s="351"/>
      <c r="FIW1038" s="351"/>
      <c r="FIX1038" s="351"/>
      <c r="FIY1038" s="351"/>
      <c r="FIZ1038" s="351"/>
      <c r="FJA1038" s="351"/>
      <c r="FJB1038" s="351"/>
      <c r="FJC1038" s="351"/>
      <c r="FJD1038" s="351"/>
      <c r="FJE1038" s="351"/>
      <c r="FJF1038" s="351"/>
      <c r="FJG1038" s="351"/>
      <c r="FJH1038" s="351"/>
      <c r="FJI1038" s="351"/>
      <c r="FJJ1038" s="351"/>
      <c r="FJK1038" s="351"/>
      <c r="FJL1038" s="351"/>
      <c r="FJM1038" s="351"/>
      <c r="FJN1038" s="351"/>
      <c r="FJO1038" s="351"/>
      <c r="FJP1038" s="351"/>
      <c r="FJQ1038" s="351"/>
      <c r="FJR1038" s="351"/>
      <c r="FJS1038" s="351"/>
      <c r="FJT1038" s="351"/>
      <c r="FJU1038" s="351"/>
      <c r="FJV1038" s="351"/>
      <c r="FJW1038" s="351"/>
      <c r="FJX1038" s="351"/>
      <c r="FJY1038" s="351"/>
      <c r="FJZ1038" s="351"/>
      <c r="FKA1038" s="351"/>
      <c r="FKB1038" s="351"/>
      <c r="FKC1038" s="351"/>
      <c r="FKD1038" s="351"/>
      <c r="FKE1038" s="351"/>
      <c r="FKF1038" s="351"/>
      <c r="FKG1038" s="351"/>
      <c r="FKH1038" s="351"/>
      <c r="FKI1038" s="351"/>
      <c r="FKJ1038" s="351"/>
      <c r="FKK1038" s="351"/>
      <c r="FKL1038" s="351"/>
      <c r="FKM1038" s="351"/>
      <c r="FKN1038" s="351"/>
      <c r="FKO1038" s="351"/>
      <c r="FKP1038" s="351"/>
      <c r="FKQ1038" s="351"/>
      <c r="FKR1038" s="351"/>
      <c r="FKS1038" s="351"/>
      <c r="FKT1038" s="351"/>
      <c r="FKU1038" s="351"/>
      <c r="FKV1038" s="351"/>
      <c r="FKW1038" s="351"/>
      <c r="FKX1038" s="351"/>
      <c r="FKY1038" s="351"/>
      <c r="FKZ1038" s="351"/>
      <c r="FLA1038" s="351"/>
      <c r="FLB1038" s="351"/>
      <c r="FLC1038" s="351"/>
      <c r="FLD1038" s="351"/>
      <c r="FLE1038" s="351"/>
      <c r="FLF1038" s="351"/>
      <c r="FLG1038" s="351"/>
      <c r="FLH1038" s="351"/>
      <c r="FLI1038" s="351"/>
      <c r="FLJ1038" s="351"/>
      <c r="FLK1038" s="351"/>
      <c r="FLL1038" s="351"/>
      <c r="FLM1038" s="351"/>
      <c r="FLN1038" s="351"/>
      <c r="FLO1038" s="351"/>
      <c r="FLP1038" s="351"/>
      <c r="FLQ1038" s="351"/>
      <c r="FLR1038" s="351"/>
      <c r="FLS1038" s="351"/>
      <c r="FLT1038" s="351"/>
      <c r="FLU1038" s="351"/>
      <c r="FLV1038" s="351"/>
      <c r="FLW1038" s="351"/>
      <c r="FLX1038" s="351"/>
      <c r="FLY1038" s="351"/>
      <c r="FLZ1038" s="351"/>
      <c r="FMA1038" s="351"/>
      <c r="FMB1038" s="351"/>
      <c r="FMC1038" s="351"/>
      <c r="FMD1038" s="351"/>
      <c r="FME1038" s="351"/>
      <c r="FMF1038" s="351"/>
      <c r="FMG1038" s="351"/>
      <c r="FMH1038" s="351"/>
      <c r="FMI1038" s="351"/>
      <c r="FMJ1038" s="351"/>
      <c r="FMK1038" s="351"/>
      <c r="FML1038" s="351"/>
      <c r="FMM1038" s="351"/>
      <c r="FMN1038" s="351"/>
      <c r="FMO1038" s="351"/>
      <c r="FMP1038" s="351"/>
      <c r="FMQ1038" s="351"/>
      <c r="FMR1038" s="351"/>
      <c r="FMS1038" s="351"/>
      <c r="FMT1038" s="351"/>
      <c r="FMU1038" s="351"/>
      <c r="FMV1038" s="351"/>
      <c r="FMW1038" s="351"/>
      <c r="FMX1038" s="351"/>
      <c r="FMY1038" s="351"/>
      <c r="FMZ1038" s="351"/>
      <c r="FNA1038" s="351"/>
      <c r="FNB1038" s="351"/>
      <c r="FNC1038" s="351"/>
      <c r="FND1038" s="351"/>
      <c r="FNE1038" s="351"/>
      <c r="FNF1038" s="351"/>
      <c r="FNG1038" s="351"/>
      <c r="FNH1038" s="351"/>
      <c r="FNI1038" s="351"/>
      <c r="FNJ1038" s="351"/>
      <c r="FNK1038" s="351"/>
      <c r="FNL1038" s="351"/>
      <c r="FNM1038" s="351"/>
      <c r="FNN1038" s="351"/>
      <c r="FNO1038" s="351"/>
      <c r="FNP1038" s="351"/>
      <c r="FNQ1038" s="351"/>
      <c r="FNR1038" s="351"/>
      <c r="FNS1038" s="351"/>
      <c r="FNT1038" s="351"/>
      <c r="FNU1038" s="351"/>
      <c r="FNV1038" s="351"/>
      <c r="FNW1038" s="351"/>
      <c r="FNX1038" s="351"/>
      <c r="FNY1038" s="351"/>
      <c r="FNZ1038" s="351"/>
      <c r="FOA1038" s="351"/>
      <c r="FOB1038" s="351"/>
      <c r="FOC1038" s="351"/>
      <c r="FOD1038" s="351"/>
      <c r="FOE1038" s="351"/>
      <c r="FOF1038" s="351"/>
      <c r="FOG1038" s="351"/>
      <c r="FOH1038" s="351"/>
      <c r="FOI1038" s="351"/>
      <c r="FOJ1038" s="351"/>
      <c r="FOK1038" s="351"/>
      <c r="FOL1038" s="351"/>
      <c r="FOM1038" s="351"/>
      <c r="FON1038" s="351"/>
      <c r="FOO1038" s="351"/>
      <c r="FOP1038" s="351"/>
      <c r="FOQ1038" s="351"/>
      <c r="FOR1038" s="351"/>
      <c r="FOS1038" s="351"/>
      <c r="FOT1038" s="351"/>
      <c r="FOU1038" s="351"/>
      <c r="FOV1038" s="351"/>
      <c r="FOW1038" s="351"/>
      <c r="FOX1038" s="351"/>
      <c r="FOY1038" s="351"/>
      <c r="FOZ1038" s="351"/>
      <c r="FPA1038" s="351"/>
      <c r="FPB1038" s="351"/>
      <c r="FPC1038" s="351"/>
      <c r="FPD1038" s="351"/>
      <c r="FPE1038" s="351"/>
      <c r="FPF1038" s="351"/>
      <c r="FPG1038" s="351"/>
      <c r="FPH1038" s="351"/>
      <c r="FPI1038" s="351"/>
      <c r="FPJ1038" s="351"/>
      <c r="FPK1038" s="351"/>
      <c r="FPL1038" s="351"/>
      <c r="FPM1038" s="351"/>
      <c r="FPN1038" s="351"/>
      <c r="FPO1038" s="351"/>
      <c r="FPP1038" s="351"/>
      <c r="FPQ1038" s="351"/>
      <c r="FPR1038" s="351"/>
      <c r="FPS1038" s="351"/>
      <c r="FPT1038" s="351"/>
      <c r="FPU1038" s="351"/>
      <c r="FPV1038" s="351"/>
      <c r="FPW1038" s="351"/>
      <c r="FPX1038" s="351"/>
      <c r="FPY1038" s="351"/>
      <c r="FPZ1038" s="351"/>
      <c r="FQA1038" s="351"/>
      <c r="FQB1038" s="351"/>
      <c r="FQC1038" s="351"/>
      <c r="FQD1038" s="351"/>
      <c r="FQE1038" s="351"/>
      <c r="FQF1038" s="351"/>
      <c r="FQG1038" s="351"/>
      <c r="FQH1038" s="351"/>
      <c r="FQI1038" s="351"/>
      <c r="FQJ1038" s="351"/>
      <c r="FQK1038" s="351"/>
      <c r="FQL1038" s="351"/>
      <c r="FQM1038" s="351"/>
      <c r="FQN1038" s="351"/>
      <c r="FQO1038" s="351"/>
      <c r="FQP1038" s="351"/>
      <c r="FQQ1038" s="351"/>
      <c r="FQR1038" s="351"/>
      <c r="FQS1038" s="351"/>
      <c r="FQT1038" s="351"/>
      <c r="FQU1038" s="351"/>
      <c r="FQV1038" s="351"/>
      <c r="FQW1038" s="351"/>
      <c r="FQX1038" s="351"/>
      <c r="FQY1038" s="351"/>
      <c r="FQZ1038" s="351"/>
      <c r="FRA1038" s="351"/>
      <c r="FRB1038" s="351"/>
      <c r="FRC1038" s="351"/>
      <c r="FRD1038" s="351"/>
      <c r="FRE1038" s="351"/>
      <c r="FRF1038" s="351"/>
      <c r="FRG1038" s="351"/>
      <c r="FRH1038" s="351"/>
      <c r="FRI1038" s="351"/>
      <c r="FRJ1038" s="351"/>
      <c r="FRK1038" s="351"/>
      <c r="FRL1038" s="351"/>
      <c r="FRM1038" s="351"/>
      <c r="FRN1038" s="351"/>
      <c r="FRO1038" s="351"/>
      <c r="FRP1038" s="351"/>
      <c r="FRQ1038" s="351"/>
      <c r="FRR1038" s="351"/>
      <c r="FRS1038" s="351"/>
      <c r="FRT1038" s="351"/>
      <c r="FRU1038" s="351"/>
      <c r="FRV1038" s="351"/>
      <c r="FRW1038" s="351"/>
      <c r="FRX1038" s="351"/>
      <c r="FRY1038" s="351"/>
      <c r="FRZ1038" s="351"/>
      <c r="FSA1038" s="351"/>
      <c r="FSB1038" s="351"/>
      <c r="FSC1038" s="351"/>
      <c r="FSD1038" s="351"/>
      <c r="FSE1038" s="351"/>
      <c r="FSF1038" s="351"/>
      <c r="FSG1038" s="351"/>
      <c r="FSH1038" s="351"/>
      <c r="FSI1038" s="351"/>
      <c r="FSJ1038" s="351"/>
      <c r="FSK1038" s="351"/>
      <c r="FSL1038" s="351"/>
      <c r="FSM1038" s="351"/>
      <c r="FSN1038" s="351"/>
      <c r="FSO1038" s="351"/>
      <c r="FSP1038" s="351"/>
      <c r="FSQ1038" s="351"/>
      <c r="FSR1038" s="351"/>
      <c r="FSS1038" s="351"/>
      <c r="FST1038" s="351"/>
      <c r="FSU1038" s="351"/>
      <c r="FSV1038" s="351"/>
      <c r="FSW1038" s="351"/>
      <c r="FSX1038" s="351"/>
      <c r="FSY1038" s="351"/>
      <c r="FSZ1038" s="351"/>
      <c r="FTA1038" s="351"/>
      <c r="FTB1038" s="351"/>
      <c r="FTC1038" s="351"/>
      <c r="FTD1038" s="351"/>
      <c r="FTE1038" s="351"/>
      <c r="FTF1038" s="351"/>
      <c r="FTG1038" s="351"/>
      <c r="FTH1038" s="351"/>
      <c r="FTI1038" s="351"/>
      <c r="FTJ1038" s="351"/>
      <c r="FTK1038" s="351"/>
      <c r="FTL1038" s="351"/>
      <c r="FTM1038" s="351"/>
      <c r="FTN1038" s="351"/>
      <c r="FTO1038" s="351"/>
      <c r="FTP1038" s="351"/>
      <c r="FTQ1038" s="351"/>
      <c r="FTR1038" s="351"/>
      <c r="FTS1038" s="351"/>
      <c r="FTT1038" s="351"/>
      <c r="FTU1038" s="351"/>
      <c r="FTV1038" s="351"/>
      <c r="FTW1038" s="351"/>
      <c r="FTX1038" s="351"/>
      <c r="FTY1038" s="351"/>
      <c r="FTZ1038" s="351"/>
      <c r="FUA1038" s="351"/>
      <c r="FUB1038" s="351"/>
      <c r="FUC1038" s="351"/>
      <c r="FUD1038" s="351"/>
      <c r="FUE1038" s="351"/>
      <c r="FUF1038" s="351"/>
      <c r="FUG1038" s="351"/>
      <c r="FUH1038" s="351"/>
      <c r="FUI1038" s="351"/>
      <c r="FUJ1038" s="351"/>
      <c r="FUK1038" s="351"/>
      <c r="FUL1038" s="351"/>
      <c r="FUM1038" s="351"/>
      <c r="FUN1038" s="351"/>
      <c r="FUO1038" s="351"/>
      <c r="FUP1038" s="351"/>
      <c r="FUQ1038" s="351"/>
      <c r="FUR1038" s="351"/>
      <c r="FUS1038" s="351"/>
      <c r="FUT1038" s="351"/>
      <c r="FUU1038" s="351"/>
      <c r="FUV1038" s="351"/>
      <c r="FUW1038" s="351"/>
      <c r="FUX1038" s="351"/>
      <c r="FUY1038" s="351"/>
      <c r="FUZ1038" s="351"/>
      <c r="FVA1038" s="351"/>
      <c r="FVB1038" s="351"/>
      <c r="FVC1038" s="351"/>
      <c r="FVD1038" s="351"/>
      <c r="FVE1038" s="351"/>
      <c r="FVF1038" s="351"/>
      <c r="FVG1038" s="351"/>
      <c r="FVH1038" s="351"/>
      <c r="FVI1038" s="351"/>
      <c r="FVJ1038" s="351"/>
      <c r="FVK1038" s="351"/>
      <c r="FVL1038" s="351"/>
      <c r="FVM1038" s="351"/>
      <c r="FVN1038" s="351"/>
      <c r="FVO1038" s="351"/>
      <c r="FVP1038" s="351"/>
      <c r="FVQ1038" s="351"/>
      <c r="FVR1038" s="351"/>
      <c r="FVS1038" s="351"/>
      <c r="FVT1038" s="351"/>
      <c r="FVU1038" s="351"/>
      <c r="FVV1038" s="351"/>
      <c r="FVW1038" s="351"/>
      <c r="FVX1038" s="351"/>
      <c r="FVY1038" s="351"/>
      <c r="FVZ1038" s="351"/>
      <c r="FWA1038" s="351"/>
      <c r="FWB1038" s="351"/>
      <c r="FWC1038" s="351"/>
      <c r="FWD1038" s="351"/>
      <c r="FWE1038" s="351"/>
      <c r="FWF1038" s="351"/>
      <c r="FWG1038" s="351"/>
      <c r="FWH1038" s="351"/>
      <c r="FWI1038" s="351"/>
      <c r="FWJ1038" s="351"/>
      <c r="FWK1038" s="351"/>
      <c r="FWL1038" s="351"/>
      <c r="FWM1038" s="351"/>
      <c r="FWN1038" s="351"/>
      <c r="FWO1038" s="351"/>
      <c r="FWP1038" s="351"/>
      <c r="FWQ1038" s="351"/>
      <c r="FWR1038" s="351"/>
      <c r="FWS1038" s="351"/>
      <c r="FWT1038" s="351"/>
      <c r="FWU1038" s="351"/>
      <c r="FWV1038" s="351"/>
      <c r="FWW1038" s="351"/>
      <c r="FWX1038" s="351"/>
      <c r="FWY1038" s="351"/>
      <c r="FWZ1038" s="351"/>
      <c r="FXA1038" s="351"/>
      <c r="FXB1038" s="351"/>
      <c r="FXC1038" s="351"/>
      <c r="FXD1038" s="351"/>
      <c r="FXE1038" s="351"/>
      <c r="FXF1038" s="351"/>
      <c r="FXG1038" s="351"/>
      <c r="FXH1038" s="351"/>
      <c r="FXI1038" s="351"/>
      <c r="FXJ1038" s="351"/>
      <c r="FXK1038" s="351"/>
      <c r="FXL1038" s="351"/>
      <c r="FXM1038" s="351"/>
      <c r="FXN1038" s="351"/>
      <c r="FXO1038" s="351"/>
      <c r="FXP1038" s="351"/>
      <c r="FXQ1038" s="351"/>
      <c r="FXR1038" s="351"/>
      <c r="FXS1038" s="351"/>
      <c r="FXT1038" s="351"/>
      <c r="FXU1038" s="351"/>
      <c r="FXV1038" s="351"/>
      <c r="FXW1038" s="351"/>
      <c r="FXX1038" s="351"/>
      <c r="FXY1038" s="351"/>
      <c r="FXZ1038" s="351"/>
      <c r="FYA1038" s="351"/>
      <c r="FYB1038" s="351"/>
      <c r="FYC1038" s="351"/>
      <c r="FYD1038" s="351"/>
      <c r="FYE1038" s="351"/>
      <c r="FYF1038" s="351"/>
      <c r="FYG1038" s="351"/>
      <c r="FYH1038" s="351"/>
      <c r="FYI1038" s="351"/>
      <c r="FYJ1038" s="351"/>
      <c r="FYK1038" s="351"/>
      <c r="FYL1038" s="351"/>
      <c r="FYM1038" s="351"/>
      <c r="FYN1038" s="351"/>
      <c r="FYO1038" s="351"/>
      <c r="FYP1038" s="351"/>
      <c r="FYQ1038" s="351"/>
      <c r="FYR1038" s="351"/>
      <c r="FYS1038" s="351"/>
      <c r="FYT1038" s="351"/>
      <c r="FYU1038" s="351"/>
      <c r="FYV1038" s="351"/>
      <c r="FYW1038" s="351"/>
      <c r="FYX1038" s="351"/>
      <c r="FYY1038" s="351"/>
      <c r="FYZ1038" s="351"/>
      <c r="FZA1038" s="351"/>
      <c r="FZB1038" s="351"/>
      <c r="FZC1038" s="351"/>
      <c r="FZD1038" s="351"/>
      <c r="FZE1038" s="351"/>
      <c r="FZF1038" s="351"/>
      <c r="FZG1038" s="351"/>
      <c r="FZH1038" s="351"/>
      <c r="FZI1038" s="351"/>
      <c r="FZJ1038" s="351"/>
      <c r="FZK1038" s="351"/>
      <c r="FZL1038" s="351"/>
      <c r="FZM1038" s="351"/>
      <c r="FZN1038" s="351"/>
      <c r="FZO1038" s="351"/>
      <c r="FZP1038" s="351"/>
      <c r="FZQ1038" s="351"/>
      <c r="FZR1038" s="351"/>
      <c r="FZS1038" s="351"/>
      <c r="FZT1038" s="351"/>
      <c r="FZU1038" s="351"/>
      <c r="FZV1038" s="351"/>
      <c r="FZW1038" s="351"/>
      <c r="FZX1038" s="351"/>
      <c r="FZY1038" s="351"/>
      <c r="FZZ1038" s="351"/>
      <c r="GAA1038" s="351"/>
      <c r="GAB1038" s="351"/>
      <c r="GAC1038" s="351"/>
      <c r="GAD1038" s="351"/>
      <c r="GAE1038" s="351"/>
      <c r="GAF1038" s="351"/>
      <c r="GAG1038" s="351"/>
      <c r="GAH1038" s="351"/>
      <c r="GAI1038" s="351"/>
      <c r="GAJ1038" s="351"/>
      <c r="GAK1038" s="351"/>
      <c r="GAL1038" s="351"/>
      <c r="GAM1038" s="351"/>
      <c r="GAN1038" s="351"/>
      <c r="GAO1038" s="351"/>
      <c r="GAP1038" s="351"/>
      <c r="GAQ1038" s="351"/>
      <c r="GAR1038" s="351"/>
      <c r="GAS1038" s="351"/>
      <c r="GAT1038" s="351"/>
      <c r="GAU1038" s="351"/>
      <c r="GAV1038" s="351"/>
      <c r="GAW1038" s="351"/>
      <c r="GAX1038" s="351"/>
      <c r="GAY1038" s="351"/>
      <c r="GAZ1038" s="351"/>
      <c r="GBA1038" s="351"/>
      <c r="GBB1038" s="351"/>
      <c r="GBC1038" s="351"/>
      <c r="GBD1038" s="351"/>
      <c r="GBE1038" s="351"/>
      <c r="GBF1038" s="351"/>
      <c r="GBG1038" s="351"/>
      <c r="GBH1038" s="351"/>
      <c r="GBI1038" s="351"/>
      <c r="GBJ1038" s="351"/>
      <c r="GBK1038" s="351"/>
      <c r="GBL1038" s="351"/>
      <c r="GBM1038" s="351"/>
      <c r="GBN1038" s="351"/>
      <c r="GBO1038" s="351"/>
      <c r="GBP1038" s="351"/>
      <c r="GBQ1038" s="351"/>
      <c r="GBR1038" s="351"/>
      <c r="GBS1038" s="351"/>
      <c r="GBT1038" s="351"/>
      <c r="GBU1038" s="351"/>
      <c r="GBV1038" s="351"/>
      <c r="GBW1038" s="351"/>
      <c r="GBX1038" s="351"/>
      <c r="GBY1038" s="351"/>
      <c r="GBZ1038" s="351"/>
      <c r="GCA1038" s="351"/>
      <c r="GCB1038" s="351"/>
      <c r="GCC1038" s="351"/>
      <c r="GCD1038" s="351"/>
      <c r="GCE1038" s="351"/>
      <c r="GCF1038" s="351"/>
      <c r="GCG1038" s="351"/>
      <c r="GCH1038" s="351"/>
      <c r="GCI1038" s="351"/>
      <c r="GCJ1038" s="351"/>
      <c r="GCK1038" s="351"/>
      <c r="GCL1038" s="351"/>
      <c r="GCM1038" s="351"/>
      <c r="GCN1038" s="351"/>
      <c r="GCO1038" s="351"/>
      <c r="GCP1038" s="351"/>
      <c r="GCQ1038" s="351"/>
      <c r="GCR1038" s="351"/>
      <c r="GCS1038" s="351"/>
      <c r="GCT1038" s="351"/>
      <c r="GCU1038" s="351"/>
      <c r="GCV1038" s="351"/>
      <c r="GCW1038" s="351"/>
      <c r="GCX1038" s="351"/>
      <c r="GCY1038" s="351"/>
      <c r="GCZ1038" s="351"/>
      <c r="GDA1038" s="351"/>
      <c r="GDB1038" s="351"/>
      <c r="GDC1038" s="351"/>
      <c r="GDD1038" s="351"/>
      <c r="GDE1038" s="351"/>
      <c r="GDF1038" s="351"/>
      <c r="GDG1038" s="351"/>
      <c r="GDH1038" s="351"/>
      <c r="GDI1038" s="351"/>
      <c r="GDJ1038" s="351"/>
      <c r="GDK1038" s="351"/>
      <c r="GDL1038" s="351"/>
      <c r="GDM1038" s="351"/>
      <c r="GDN1038" s="351"/>
      <c r="GDO1038" s="351"/>
      <c r="GDP1038" s="351"/>
      <c r="GDQ1038" s="351"/>
      <c r="GDR1038" s="351"/>
      <c r="GDS1038" s="351"/>
      <c r="GDT1038" s="351"/>
      <c r="GDU1038" s="351"/>
      <c r="GDV1038" s="351"/>
      <c r="GDW1038" s="351"/>
      <c r="GDX1038" s="351"/>
      <c r="GDY1038" s="351"/>
      <c r="GDZ1038" s="351"/>
      <c r="GEA1038" s="351"/>
      <c r="GEB1038" s="351"/>
      <c r="GEC1038" s="351"/>
      <c r="GED1038" s="351"/>
      <c r="GEE1038" s="351"/>
      <c r="GEF1038" s="351"/>
      <c r="GEG1038" s="351"/>
      <c r="GEH1038" s="351"/>
      <c r="GEI1038" s="351"/>
      <c r="GEJ1038" s="351"/>
      <c r="GEK1038" s="351"/>
      <c r="GEL1038" s="351"/>
      <c r="GEM1038" s="351"/>
      <c r="GEN1038" s="351"/>
      <c r="GEO1038" s="351"/>
      <c r="GEP1038" s="351"/>
      <c r="GEQ1038" s="351"/>
      <c r="GER1038" s="351"/>
      <c r="GES1038" s="351"/>
      <c r="GET1038" s="351"/>
      <c r="GEU1038" s="351"/>
      <c r="GEV1038" s="351"/>
      <c r="GEW1038" s="351"/>
      <c r="GEX1038" s="351"/>
      <c r="GEY1038" s="351"/>
      <c r="GEZ1038" s="351"/>
      <c r="GFA1038" s="351"/>
      <c r="GFB1038" s="351"/>
      <c r="GFC1038" s="351"/>
      <c r="GFD1038" s="351"/>
      <c r="GFE1038" s="351"/>
      <c r="GFF1038" s="351"/>
      <c r="GFG1038" s="351"/>
      <c r="GFH1038" s="351"/>
      <c r="GFI1038" s="351"/>
      <c r="GFJ1038" s="351"/>
      <c r="GFK1038" s="351"/>
      <c r="GFL1038" s="351"/>
      <c r="GFM1038" s="351"/>
      <c r="GFN1038" s="351"/>
      <c r="GFO1038" s="351"/>
      <c r="GFP1038" s="351"/>
      <c r="GFQ1038" s="351"/>
      <c r="GFR1038" s="351"/>
      <c r="GFS1038" s="351"/>
      <c r="GFT1038" s="351"/>
      <c r="GFU1038" s="351"/>
      <c r="GFV1038" s="351"/>
      <c r="GFW1038" s="351"/>
      <c r="GFX1038" s="351"/>
      <c r="GFY1038" s="351"/>
      <c r="GFZ1038" s="351"/>
      <c r="GGA1038" s="351"/>
      <c r="GGB1038" s="351"/>
      <c r="GGC1038" s="351"/>
      <c r="GGD1038" s="351"/>
      <c r="GGE1038" s="351"/>
      <c r="GGF1038" s="351"/>
      <c r="GGG1038" s="351"/>
      <c r="GGH1038" s="351"/>
      <c r="GGI1038" s="351"/>
      <c r="GGJ1038" s="351"/>
      <c r="GGK1038" s="351"/>
      <c r="GGL1038" s="351"/>
      <c r="GGM1038" s="351"/>
      <c r="GGN1038" s="351"/>
      <c r="GGO1038" s="351"/>
      <c r="GGP1038" s="351"/>
      <c r="GGQ1038" s="351"/>
      <c r="GGR1038" s="351"/>
      <c r="GGS1038" s="351"/>
      <c r="GGT1038" s="351"/>
      <c r="GGU1038" s="351"/>
      <c r="GGV1038" s="351"/>
      <c r="GGW1038" s="351"/>
      <c r="GGX1038" s="351"/>
      <c r="GGY1038" s="351"/>
      <c r="GGZ1038" s="351"/>
      <c r="GHA1038" s="351"/>
      <c r="GHB1038" s="351"/>
      <c r="GHC1038" s="351"/>
      <c r="GHD1038" s="351"/>
      <c r="GHE1038" s="351"/>
      <c r="GHF1038" s="351"/>
      <c r="GHG1038" s="351"/>
      <c r="GHH1038" s="351"/>
      <c r="GHI1038" s="351"/>
      <c r="GHJ1038" s="351"/>
      <c r="GHK1038" s="351"/>
      <c r="GHL1038" s="351"/>
      <c r="GHM1038" s="351"/>
      <c r="GHN1038" s="351"/>
      <c r="GHO1038" s="351"/>
      <c r="GHP1038" s="351"/>
      <c r="GHQ1038" s="351"/>
      <c r="GHR1038" s="351"/>
      <c r="GHS1038" s="351"/>
      <c r="GHT1038" s="351"/>
      <c r="GHU1038" s="351"/>
      <c r="GHV1038" s="351"/>
      <c r="GHW1038" s="351"/>
      <c r="GHX1038" s="351"/>
      <c r="GHY1038" s="351"/>
      <c r="GHZ1038" s="351"/>
      <c r="GIA1038" s="351"/>
      <c r="GIB1038" s="351"/>
      <c r="GIC1038" s="351"/>
      <c r="GID1038" s="351"/>
      <c r="GIE1038" s="351"/>
      <c r="GIF1038" s="351"/>
      <c r="GIG1038" s="351"/>
      <c r="GIH1038" s="351"/>
      <c r="GII1038" s="351"/>
      <c r="GIJ1038" s="351"/>
      <c r="GIK1038" s="351"/>
      <c r="GIL1038" s="351"/>
      <c r="GIM1038" s="351"/>
      <c r="GIN1038" s="351"/>
      <c r="GIO1038" s="351"/>
      <c r="GIP1038" s="351"/>
      <c r="GIQ1038" s="351"/>
      <c r="GIR1038" s="351"/>
      <c r="GIS1038" s="351"/>
      <c r="GIT1038" s="351"/>
      <c r="GIU1038" s="351"/>
      <c r="GIV1038" s="351"/>
      <c r="GIW1038" s="351"/>
      <c r="GIX1038" s="351"/>
      <c r="GIY1038" s="351"/>
      <c r="GIZ1038" s="351"/>
      <c r="GJA1038" s="351"/>
      <c r="GJB1038" s="351"/>
      <c r="GJC1038" s="351"/>
      <c r="GJD1038" s="351"/>
      <c r="GJE1038" s="351"/>
      <c r="GJF1038" s="351"/>
      <c r="GJG1038" s="351"/>
      <c r="GJH1038" s="351"/>
      <c r="GJI1038" s="351"/>
      <c r="GJJ1038" s="351"/>
      <c r="GJK1038" s="351"/>
      <c r="GJL1038" s="351"/>
      <c r="GJM1038" s="351"/>
      <c r="GJN1038" s="351"/>
      <c r="GJO1038" s="351"/>
      <c r="GJP1038" s="351"/>
      <c r="GJQ1038" s="351"/>
      <c r="GJR1038" s="351"/>
      <c r="GJS1038" s="351"/>
      <c r="GJT1038" s="351"/>
      <c r="GJU1038" s="351"/>
      <c r="GJV1038" s="351"/>
      <c r="GJW1038" s="351"/>
      <c r="GJX1038" s="351"/>
      <c r="GJY1038" s="351"/>
      <c r="GJZ1038" s="351"/>
      <c r="GKA1038" s="351"/>
      <c r="GKB1038" s="351"/>
      <c r="GKC1038" s="351"/>
      <c r="GKD1038" s="351"/>
      <c r="GKE1038" s="351"/>
      <c r="GKF1038" s="351"/>
      <c r="GKG1038" s="351"/>
      <c r="GKH1038" s="351"/>
      <c r="GKI1038" s="351"/>
      <c r="GKJ1038" s="351"/>
      <c r="GKK1038" s="351"/>
      <c r="GKL1038" s="351"/>
      <c r="GKM1038" s="351"/>
      <c r="GKN1038" s="351"/>
      <c r="GKO1038" s="351"/>
      <c r="GKP1038" s="351"/>
      <c r="GKQ1038" s="351"/>
      <c r="GKR1038" s="351"/>
      <c r="GKS1038" s="351"/>
      <c r="GKT1038" s="351"/>
      <c r="GKU1038" s="351"/>
      <c r="GKV1038" s="351"/>
      <c r="GKW1038" s="351"/>
      <c r="GKX1038" s="351"/>
      <c r="GKY1038" s="351"/>
      <c r="GKZ1038" s="351"/>
      <c r="GLA1038" s="351"/>
      <c r="GLB1038" s="351"/>
      <c r="GLC1038" s="351"/>
      <c r="GLD1038" s="351"/>
      <c r="GLE1038" s="351"/>
      <c r="GLF1038" s="351"/>
      <c r="GLG1038" s="351"/>
      <c r="GLH1038" s="351"/>
      <c r="GLI1038" s="351"/>
      <c r="GLJ1038" s="351"/>
      <c r="GLK1038" s="351"/>
      <c r="GLL1038" s="351"/>
      <c r="GLM1038" s="351"/>
      <c r="GLN1038" s="351"/>
      <c r="GLO1038" s="351"/>
      <c r="GLP1038" s="351"/>
      <c r="GLQ1038" s="351"/>
      <c r="GLR1038" s="351"/>
      <c r="GLS1038" s="351"/>
      <c r="GLT1038" s="351"/>
      <c r="GLU1038" s="351"/>
      <c r="GLV1038" s="351"/>
      <c r="GLW1038" s="351"/>
      <c r="GLX1038" s="351"/>
      <c r="GLY1038" s="351"/>
      <c r="GLZ1038" s="351"/>
      <c r="GMA1038" s="351"/>
      <c r="GMB1038" s="351"/>
      <c r="GMC1038" s="351"/>
      <c r="GMD1038" s="351"/>
      <c r="GME1038" s="351"/>
      <c r="GMF1038" s="351"/>
      <c r="GMG1038" s="351"/>
      <c r="GMH1038" s="351"/>
      <c r="GMI1038" s="351"/>
      <c r="GMJ1038" s="351"/>
      <c r="GMK1038" s="351"/>
      <c r="GML1038" s="351"/>
      <c r="GMM1038" s="351"/>
      <c r="GMN1038" s="351"/>
      <c r="GMO1038" s="351"/>
      <c r="GMP1038" s="351"/>
      <c r="GMQ1038" s="351"/>
      <c r="GMR1038" s="351"/>
      <c r="GMS1038" s="351"/>
      <c r="GMT1038" s="351"/>
      <c r="GMU1038" s="351"/>
      <c r="GMV1038" s="351"/>
      <c r="GMW1038" s="351"/>
      <c r="GMX1038" s="351"/>
      <c r="GMY1038" s="351"/>
      <c r="GMZ1038" s="351"/>
      <c r="GNA1038" s="351"/>
      <c r="GNB1038" s="351"/>
      <c r="GNC1038" s="351"/>
      <c r="GND1038" s="351"/>
      <c r="GNE1038" s="351"/>
      <c r="GNF1038" s="351"/>
      <c r="GNG1038" s="351"/>
      <c r="GNH1038" s="351"/>
      <c r="GNI1038" s="351"/>
      <c r="GNJ1038" s="351"/>
      <c r="GNK1038" s="351"/>
      <c r="GNL1038" s="351"/>
      <c r="GNM1038" s="351"/>
      <c r="GNN1038" s="351"/>
      <c r="GNO1038" s="351"/>
      <c r="GNP1038" s="351"/>
      <c r="GNQ1038" s="351"/>
      <c r="GNR1038" s="351"/>
      <c r="GNS1038" s="351"/>
      <c r="GNT1038" s="351"/>
      <c r="GNU1038" s="351"/>
      <c r="GNV1038" s="351"/>
      <c r="GNW1038" s="351"/>
      <c r="GNX1038" s="351"/>
      <c r="GNY1038" s="351"/>
      <c r="GNZ1038" s="351"/>
      <c r="GOA1038" s="351"/>
      <c r="GOB1038" s="351"/>
      <c r="GOC1038" s="351"/>
      <c r="GOD1038" s="351"/>
      <c r="GOE1038" s="351"/>
      <c r="GOF1038" s="351"/>
      <c r="GOG1038" s="351"/>
      <c r="GOH1038" s="351"/>
      <c r="GOI1038" s="351"/>
      <c r="GOJ1038" s="351"/>
      <c r="GOK1038" s="351"/>
      <c r="GOL1038" s="351"/>
      <c r="GOM1038" s="351"/>
      <c r="GON1038" s="351"/>
      <c r="GOO1038" s="351"/>
      <c r="GOP1038" s="351"/>
      <c r="GOQ1038" s="351"/>
      <c r="GOR1038" s="351"/>
      <c r="GOS1038" s="351"/>
      <c r="GOT1038" s="351"/>
      <c r="GOU1038" s="351"/>
      <c r="GOV1038" s="351"/>
      <c r="GOW1038" s="351"/>
      <c r="GOX1038" s="351"/>
      <c r="GOY1038" s="351"/>
      <c r="GOZ1038" s="351"/>
      <c r="GPA1038" s="351"/>
      <c r="GPB1038" s="351"/>
      <c r="GPC1038" s="351"/>
      <c r="GPD1038" s="351"/>
      <c r="GPE1038" s="351"/>
      <c r="GPF1038" s="351"/>
      <c r="GPG1038" s="351"/>
      <c r="GPH1038" s="351"/>
      <c r="GPI1038" s="351"/>
      <c r="GPJ1038" s="351"/>
      <c r="GPK1038" s="351"/>
      <c r="GPL1038" s="351"/>
      <c r="GPM1038" s="351"/>
      <c r="GPN1038" s="351"/>
      <c r="GPO1038" s="351"/>
      <c r="GPP1038" s="351"/>
      <c r="GPQ1038" s="351"/>
      <c r="GPR1038" s="351"/>
      <c r="GPS1038" s="351"/>
      <c r="GPT1038" s="351"/>
      <c r="GPU1038" s="351"/>
      <c r="GPV1038" s="351"/>
      <c r="GPW1038" s="351"/>
      <c r="GPX1038" s="351"/>
      <c r="GPY1038" s="351"/>
      <c r="GPZ1038" s="351"/>
      <c r="GQA1038" s="351"/>
      <c r="GQB1038" s="351"/>
      <c r="GQC1038" s="351"/>
      <c r="GQD1038" s="351"/>
      <c r="GQE1038" s="351"/>
      <c r="GQF1038" s="351"/>
      <c r="GQG1038" s="351"/>
      <c r="GQH1038" s="351"/>
      <c r="GQI1038" s="351"/>
      <c r="GQJ1038" s="351"/>
      <c r="GQK1038" s="351"/>
      <c r="GQL1038" s="351"/>
      <c r="GQM1038" s="351"/>
      <c r="GQN1038" s="351"/>
      <c r="GQO1038" s="351"/>
      <c r="GQP1038" s="351"/>
      <c r="GQQ1038" s="351"/>
      <c r="GQR1038" s="351"/>
      <c r="GQS1038" s="351"/>
      <c r="GQT1038" s="351"/>
      <c r="GQU1038" s="351"/>
      <c r="GQV1038" s="351"/>
      <c r="GQW1038" s="351"/>
      <c r="GQX1038" s="351"/>
      <c r="GQY1038" s="351"/>
      <c r="GQZ1038" s="351"/>
      <c r="GRA1038" s="351"/>
      <c r="GRB1038" s="351"/>
      <c r="GRC1038" s="351"/>
      <c r="GRD1038" s="351"/>
      <c r="GRE1038" s="351"/>
      <c r="GRF1038" s="351"/>
      <c r="GRG1038" s="351"/>
      <c r="GRH1038" s="351"/>
      <c r="GRI1038" s="351"/>
      <c r="GRJ1038" s="351"/>
      <c r="GRK1038" s="351"/>
      <c r="GRL1038" s="351"/>
      <c r="GRM1038" s="351"/>
      <c r="GRN1038" s="351"/>
      <c r="GRO1038" s="351"/>
      <c r="GRP1038" s="351"/>
      <c r="GRQ1038" s="351"/>
      <c r="GRR1038" s="351"/>
      <c r="GRS1038" s="351"/>
      <c r="GRT1038" s="351"/>
      <c r="GRU1038" s="351"/>
      <c r="GRV1038" s="351"/>
      <c r="GRW1038" s="351"/>
      <c r="GRX1038" s="351"/>
      <c r="GRY1038" s="351"/>
      <c r="GRZ1038" s="351"/>
      <c r="GSA1038" s="351"/>
      <c r="GSB1038" s="351"/>
      <c r="GSC1038" s="351"/>
      <c r="GSD1038" s="351"/>
      <c r="GSE1038" s="351"/>
      <c r="GSF1038" s="351"/>
      <c r="GSG1038" s="351"/>
      <c r="GSH1038" s="351"/>
      <c r="GSI1038" s="351"/>
      <c r="GSJ1038" s="351"/>
      <c r="GSK1038" s="351"/>
      <c r="GSL1038" s="351"/>
      <c r="GSM1038" s="351"/>
      <c r="GSN1038" s="351"/>
      <c r="GSO1038" s="351"/>
      <c r="GSP1038" s="351"/>
      <c r="GSQ1038" s="351"/>
      <c r="GSR1038" s="351"/>
      <c r="GSS1038" s="351"/>
      <c r="GST1038" s="351"/>
      <c r="GSU1038" s="351"/>
      <c r="GSV1038" s="351"/>
      <c r="GSW1038" s="351"/>
      <c r="GSX1038" s="351"/>
      <c r="GSY1038" s="351"/>
      <c r="GSZ1038" s="351"/>
      <c r="GTA1038" s="351"/>
      <c r="GTB1038" s="351"/>
      <c r="GTC1038" s="351"/>
      <c r="GTD1038" s="351"/>
      <c r="GTE1038" s="351"/>
      <c r="GTF1038" s="351"/>
      <c r="GTG1038" s="351"/>
      <c r="GTH1038" s="351"/>
      <c r="GTI1038" s="351"/>
      <c r="GTJ1038" s="351"/>
      <c r="GTK1038" s="351"/>
      <c r="GTL1038" s="351"/>
      <c r="GTM1038" s="351"/>
      <c r="GTN1038" s="351"/>
      <c r="GTO1038" s="351"/>
      <c r="GTP1038" s="351"/>
      <c r="GTQ1038" s="351"/>
      <c r="GTR1038" s="351"/>
      <c r="GTS1038" s="351"/>
      <c r="GTT1038" s="351"/>
      <c r="GTU1038" s="351"/>
      <c r="GTV1038" s="351"/>
      <c r="GTW1038" s="351"/>
      <c r="GTX1038" s="351"/>
      <c r="GTY1038" s="351"/>
      <c r="GTZ1038" s="351"/>
      <c r="GUA1038" s="351"/>
      <c r="GUB1038" s="351"/>
      <c r="GUC1038" s="351"/>
      <c r="GUD1038" s="351"/>
      <c r="GUE1038" s="351"/>
      <c r="GUF1038" s="351"/>
      <c r="GUG1038" s="351"/>
      <c r="GUH1038" s="351"/>
      <c r="GUI1038" s="351"/>
      <c r="GUJ1038" s="351"/>
      <c r="GUK1038" s="351"/>
      <c r="GUL1038" s="351"/>
      <c r="GUM1038" s="351"/>
      <c r="GUN1038" s="351"/>
      <c r="GUO1038" s="351"/>
      <c r="GUP1038" s="351"/>
      <c r="GUQ1038" s="351"/>
      <c r="GUR1038" s="351"/>
      <c r="GUS1038" s="351"/>
      <c r="GUT1038" s="351"/>
      <c r="GUU1038" s="351"/>
      <c r="GUV1038" s="351"/>
      <c r="GUW1038" s="351"/>
      <c r="GUX1038" s="351"/>
      <c r="GUY1038" s="351"/>
      <c r="GUZ1038" s="351"/>
      <c r="GVA1038" s="351"/>
      <c r="GVB1038" s="351"/>
      <c r="GVC1038" s="351"/>
      <c r="GVD1038" s="351"/>
      <c r="GVE1038" s="351"/>
      <c r="GVF1038" s="351"/>
      <c r="GVG1038" s="351"/>
      <c r="GVH1038" s="351"/>
      <c r="GVI1038" s="351"/>
      <c r="GVJ1038" s="351"/>
      <c r="GVK1038" s="351"/>
      <c r="GVL1038" s="351"/>
      <c r="GVM1038" s="351"/>
      <c r="GVN1038" s="351"/>
      <c r="GVO1038" s="351"/>
      <c r="GVP1038" s="351"/>
      <c r="GVQ1038" s="351"/>
      <c r="GVR1038" s="351"/>
      <c r="GVS1038" s="351"/>
      <c r="GVT1038" s="351"/>
      <c r="GVU1038" s="351"/>
      <c r="GVV1038" s="351"/>
      <c r="GVW1038" s="351"/>
      <c r="GVX1038" s="351"/>
      <c r="GVY1038" s="351"/>
      <c r="GVZ1038" s="351"/>
      <c r="GWA1038" s="351"/>
      <c r="GWB1038" s="351"/>
      <c r="GWC1038" s="351"/>
      <c r="GWD1038" s="351"/>
      <c r="GWE1038" s="351"/>
      <c r="GWF1038" s="351"/>
      <c r="GWG1038" s="351"/>
      <c r="GWH1038" s="351"/>
      <c r="GWI1038" s="351"/>
      <c r="GWJ1038" s="351"/>
      <c r="GWK1038" s="351"/>
      <c r="GWL1038" s="351"/>
      <c r="GWM1038" s="351"/>
      <c r="GWN1038" s="351"/>
      <c r="GWO1038" s="351"/>
      <c r="GWP1038" s="351"/>
      <c r="GWQ1038" s="351"/>
      <c r="GWR1038" s="351"/>
      <c r="GWS1038" s="351"/>
      <c r="GWT1038" s="351"/>
      <c r="GWU1038" s="351"/>
      <c r="GWV1038" s="351"/>
      <c r="GWW1038" s="351"/>
      <c r="GWX1038" s="351"/>
      <c r="GWY1038" s="351"/>
      <c r="GWZ1038" s="351"/>
      <c r="GXA1038" s="351"/>
      <c r="GXB1038" s="351"/>
      <c r="GXC1038" s="351"/>
      <c r="GXD1038" s="351"/>
      <c r="GXE1038" s="351"/>
      <c r="GXF1038" s="351"/>
      <c r="GXG1038" s="351"/>
      <c r="GXH1038" s="351"/>
      <c r="GXI1038" s="351"/>
      <c r="GXJ1038" s="351"/>
      <c r="GXK1038" s="351"/>
      <c r="GXL1038" s="351"/>
      <c r="GXM1038" s="351"/>
      <c r="GXN1038" s="351"/>
      <c r="GXO1038" s="351"/>
      <c r="GXP1038" s="351"/>
      <c r="GXQ1038" s="351"/>
      <c r="GXR1038" s="351"/>
      <c r="GXS1038" s="351"/>
      <c r="GXT1038" s="351"/>
      <c r="GXU1038" s="351"/>
      <c r="GXV1038" s="351"/>
      <c r="GXW1038" s="351"/>
      <c r="GXX1038" s="351"/>
      <c r="GXY1038" s="351"/>
      <c r="GXZ1038" s="351"/>
      <c r="GYA1038" s="351"/>
      <c r="GYB1038" s="351"/>
      <c r="GYC1038" s="351"/>
      <c r="GYD1038" s="351"/>
      <c r="GYE1038" s="351"/>
      <c r="GYF1038" s="351"/>
      <c r="GYG1038" s="351"/>
      <c r="GYH1038" s="351"/>
      <c r="GYI1038" s="351"/>
      <c r="GYJ1038" s="351"/>
      <c r="GYK1038" s="351"/>
      <c r="GYL1038" s="351"/>
      <c r="GYM1038" s="351"/>
      <c r="GYN1038" s="351"/>
      <c r="GYO1038" s="351"/>
      <c r="GYP1038" s="351"/>
      <c r="GYQ1038" s="351"/>
      <c r="GYR1038" s="351"/>
      <c r="GYS1038" s="351"/>
      <c r="GYT1038" s="351"/>
      <c r="GYU1038" s="351"/>
      <c r="GYV1038" s="351"/>
      <c r="GYW1038" s="351"/>
      <c r="GYX1038" s="351"/>
      <c r="GYY1038" s="351"/>
      <c r="GYZ1038" s="351"/>
      <c r="GZA1038" s="351"/>
      <c r="GZB1038" s="351"/>
      <c r="GZC1038" s="351"/>
      <c r="GZD1038" s="351"/>
      <c r="GZE1038" s="351"/>
      <c r="GZF1038" s="351"/>
      <c r="GZG1038" s="351"/>
      <c r="GZH1038" s="351"/>
      <c r="GZI1038" s="351"/>
      <c r="GZJ1038" s="351"/>
      <c r="GZK1038" s="351"/>
      <c r="GZL1038" s="351"/>
      <c r="GZM1038" s="351"/>
      <c r="GZN1038" s="351"/>
      <c r="GZO1038" s="351"/>
      <c r="GZP1038" s="351"/>
      <c r="GZQ1038" s="351"/>
      <c r="GZR1038" s="351"/>
      <c r="GZS1038" s="351"/>
      <c r="GZT1038" s="351"/>
      <c r="GZU1038" s="351"/>
      <c r="GZV1038" s="351"/>
      <c r="GZW1038" s="351"/>
      <c r="GZX1038" s="351"/>
      <c r="GZY1038" s="351"/>
      <c r="GZZ1038" s="351"/>
      <c r="HAA1038" s="351"/>
      <c r="HAB1038" s="351"/>
      <c r="HAC1038" s="351"/>
      <c r="HAD1038" s="351"/>
      <c r="HAE1038" s="351"/>
      <c r="HAF1038" s="351"/>
      <c r="HAG1038" s="351"/>
      <c r="HAH1038" s="351"/>
      <c r="HAI1038" s="351"/>
      <c r="HAJ1038" s="351"/>
      <c r="HAK1038" s="351"/>
      <c r="HAL1038" s="351"/>
      <c r="HAM1038" s="351"/>
      <c r="HAN1038" s="351"/>
      <c r="HAO1038" s="351"/>
      <c r="HAP1038" s="351"/>
      <c r="HAQ1038" s="351"/>
      <c r="HAR1038" s="351"/>
      <c r="HAS1038" s="351"/>
      <c r="HAT1038" s="351"/>
      <c r="HAU1038" s="351"/>
      <c r="HAV1038" s="351"/>
      <c r="HAW1038" s="351"/>
      <c r="HAX1038" s="351"/>
      <c r="HAY1038" s="351"/>
      <c r="HAZ1038" s="351"/>
      <c r="HBA1038" s="351"/>
      <c r="HBB1038" s="351"/>
      <c r="HBC1038" s="351"/>
      <c r="HBD1038" s="351"/>
      <c r="HBE1038" s="351"/>
      <c r="HBF1038" s="351"/>
      <c r="HBG1038" s="351"/>
      <c r="HBH1038" s="351"/>
      <c r="HBI1038" s="351"/>
      <c r="HBJ1038" s="351"/>
      <c r="HBK1038" s="351"/>
      <c r="HBL1038" s="351"/>
      <c r="HBM1038" s="351"/>
      <c r="HBN1038" s="351"/>
      <c r="HBO1038" s="351"/>
      <c r="HBP1038" s="351"/>
      <c r="HBQ1038" s="351"/>
      <c r="HBR1038" s="351"/>
      <c r="HBS1038" s="351"/>
      <c r="HBT1038" s="351"/>
      <c r="HBU1038" s="351"/>
      <c r="HBV1038" s="351"/>
      <c r="HBW1038" s="351"/>
      <c r="HBX1038" s="351"/>
      <c r="HBY1038" s="351"/>
      <c r="HBZ1038" s="351"/>
      <c r="HCA1038" s="351"/>
      <c r="HCB1038" s="351"/>
      <c r="HCC1038" s="351"/>
      <c r="HCD1038" s="351"/>
      <c r="HCE1038" s="351"/>
      <c r="HCF1038" s="351"/>
      <c r="HCG1038" s="351"/>
      <c r="HCH1038" s="351"/>
      <c r="HCI1038" s="351"/>
      <c r="HCJ1038" s="351"/>
      <c r="HCK1038" s="351"/>
      <c r="HCL1038" s="351"/>
      <c r="HCM1038" s="351"/>
      <c r="HCN1038" s="351"/>
      <c r="HCO1038" s="351"/>
      <c r="HCP1038" s="351"/>
      <c r="HCQ1038" s="351"/>
      <c r="HCR1038" s="351"/>
      <c r="HCS1038" s="351"/>
      <c r="HCT1038" s="351"/>
      <c r="HCU1038" s="351"/>
      <c r="HCV1038" s="351"/>
      <c r="HCW1038" s="351"/>
      <c r="HCX1038" s="351"/>
      <c r="HCY1038" s="351"/>
      <c r="HCZ1038" s="351"/>
      <c r="HDA1038" s="351"/>
      <c r="HDB1038" s="351"/>
      <c r="HDC1038" s="351"/>
      <c r="HDD1038" s="351"/>
      <c r="HDE1038" s="351"/>
      <c r="HDF1038" s="351"/>
      <c r="HDG1038" s="351"/>
      <c r="HDH1038" s="351"/>
      <c r="HDI1038" s="351"/>
      <c r="HDJ1038" s="351"/>
      <c r="HDK1038" s="351"/>
      <c r="HDL1038" s="351"/>
      <c r="HDM1038" s="351"/>
      <c r="HDN1038" s="351"/>
      <c r="HDO1038" s="351"/>
      <c r="HDP1038" s="351"/>
      <c r="HDQ1038" s="351"/>
      <c r="HDR1038" s="351"/>
      <c r="HDS1038" s="351"/>
      <c r="HDT1038" s="351"/>
      <c r="HDU1038" s="351"/>
      <c r="HDV1038" s="351"/>
      <c r="HDW1038" s="351"/>
      <c r="HDX1038" s="351"/>
      <c r="HDY1038" s="351"/>
      <c r="HDZ1038" s="351"/>
      <c r="HEA1038" s="351"/>
      <c r="HEB1038" s="351"/>
      <c r="HEC1038" s="351"/>
      <c r="HED1038" s="351"/>
      <c r="HEE1038" s="351"/>
      <c r="HEF1038" s="351"/>
      <c r="HEG1038" s="351"/>
      <c r="HEH1038" s="351"/>
      <c r="HEI1038" s="351"/>
      <c r="HEJ1038" s="351"/>
      <c r="HEK1038" s="351"/>
      <c r="HEL1038" s="351"/>
      <c r="HEM1038" s="351"/>
      <c r="HEN1038" s="351"/>
      <c r="HEO1038" s="351"/>
      <c r="HEP1038" s="351"/>
      <c r="HEQ1038" s="351"/>
      <c r="HER1038" s="351"/>
      <c r="HES1038" s="351"/>
      <c r="HET1038" s="351"/>
      <c r="HEU1038" s="351"/>
      <c r="HEV1038" s="351"/>
      <c r="HEW1038" s="351"/>
      <c r="HEX1038" s="351"/>
      <c r="HEY1038" s="351"/>
      <c r="HEZ1038" s="351"/>
      <c r="HFA1038" s="351"/>
      <c r="HFB1038" s="351"/>
      <c r="HFC1038" s="351"/>
      <c r="HFD1038" s="351"/>
      <c r="HFE1038" s="351"/>
      <c r="HFF1038" s="351"/>
      <c r="HFG1038" s="351"/>
      <c r="HFH1038" s="351"/>
      <c r="HFI1038" s="351"/>
      <c r="HFJ1038" s="351"/>
      <c r="HFK1038" s="351"/>
      <c r="HFL1038" s="351"/>
      <c r="HFM1038" s="351"/>
      <c r="HFN1038" s="351"/>
      <c r="HFO1038" s="351"/>
      <c r="HFP1038" s="351"/>
      <c r="HFQ1038" s="351"/>
      <c r="HFR1038" s="351"/>
      <c r="HFS1038" s="351"/>
      <c r="HFT1038" s="351"/>
      <c r="HFU1038" s="351"/>
      <c r="HFV1038" s="351"/>
      <c r="HFW1038" s="351"/>
      <c r="HFX1038" s="351"/>
      <c r="HFY1038" s="351"/>
      <c r="HFZ1038" s="351"/>
      <c r="HGA1038" s="351"/>
      <c r="HGB1038" s="351"/>
      <c r="HGC1038" s="351"/>
      <c r="HGD1038" s="351"/>
      <c r="HGE1038" s="351"/>
      <c r="HGF1038" s="351"/>
      <c r="HGG1038" s="351"/>
      <c r="HGH1038" s="351"/>
      <c r="HGI1038" s="351"/>
      <c r="HGJ1038" s="351"/>
      <c r="HGK1038" s="351"/>
      <c r="HGL1038" s="351"/>
      <c r="HGM1038" s="351"/>
      <c r="HGN1038" s="351"/>
      <c r="HGO1038" s="351"/>
      <c r="HGP1038" s="351"/>
      <c r="HGQ1038" s="351"/>
      <c r="HGR1038" s="351"/>
      <c r="HGS1038" s="351"/>
      <c r="HGT1038" s="351"/>
      <c r="HGU1038" s="351"/>
      <c r="HGV1038" s="351"/>
      <c r="HGW1038" s="351"/>
      <c r="HGX1038" s="351"/>
      <c r="HGY1038" s="351"/>
      <c r="HGZ1038" s="351"/>
      <c r="HHA1038" s="351"/>
      <c r="HHB1038" s="351"/>
      <c r="HHC1038" s="351"/>
      <c r="HHD1038" s="351"/>
      <c r="HHE1038" s="351"/>
      <c r="HHF1038" s="351"/>
      <c r="HHG1038" s="351"/>
      <c r="HHH1038" s="351"/>
      <c r="HHI1038" s="351"/>
      <c r="HHJ1038" s="351"/>
      <c r="HHK1038" s="351"/>
      <c r="HHL1038" s="351"/>
      <c r="HHM1038" s="351"/>
      <c r="HHN1038" s="351"/>
      <c r="HHO1038" s="351"/>
      <c r="HHP1038" s="351"/>
      <c r="HHQ1038" s="351"/>
      <c r="HHR1038" s="351"/>
      <c r="HHS1038" s="351"/>
      <c r="HHT1038" s="351"/>
      <c r="HHU1038" s="351"/>
      <c r="HHV1038" s="351"/>
      <c r="HHW1038" s="351"/>
      <c r="HHX1038" s="351"/>
      <c r="HHY1038" s="351"/>
      <c r="HHZ1038" s="351"/>
      <c r="HIA1038" s="351"/>
      <c r="HIB1038" s="351"/>
      <c r="HIC1038" s="351"/>
      <c r="HID1038" s="351"/>
      <c r="HIE1038" s="351"/>
      <c r="HIF1038" s="351"/>
      <c r="HIG1038" s="351"/>
      <c r="HIH1038" s="351"/>
      <c r="HII1038" s="351"/>
      <c r="HIJ1038" s="351"/>
      <c r="HIK1038" s="351"/>
      <c r="HIL1038" s="351"/>
      <c r="HIM1038" s="351"/>
      <c r="HIN1038" s="351"/>
      <c r="HIO1038" s="351"/>
      <c r="HIP1038" s="351"/>
      <c r="HIQ1038" s="351"/>
      <c r="HIR1038" s="351"/>
      <c r="HIS1038" s="351"/>
      <c r="HIT1038" s="351"/>
      <c r="HIU1038" s="351"/>
      <c r="HIV1038" s="351"/>
      <c r="HIW1038" s="351"/>
      <c r="HIX1038" s="351"/>
      <c r="HIY1038" s="351"/>
      <c r="HIZ1038" s="351"/>
      <c r="HJA1038" s="351"/>
      <c r="HJB1038" s="351"/>
      <c r="HJC1038" s="351"/>
      <c r="HJD1038" s="351"/>
      <c r="HJE1038" s="351"/>
      <c r="HJF1038" s="351"/>
      <c r="HJG1038" s="351"/>
      <c r="HJH1038" s="351"/>
      <c r="HJI1038" s="351"/>
      <c r="HJJ1038" s="351"/>
      <c r="HJK1038" s="351"/>
      <c r="HJL1038" s="351"/>
      <c r="HJM1038" s="351"/>
      <c r="HJN1038" s="351"/>
      <c r="HJO1038" s="351"/>
      <c r="HJP1038" s="351"/>
      <c r="HJQ1038" s="351"/>
      <c r="HJR1038" s="351"/>
      <c r="HJS1038" s="351"/>
      <c r="HJT1038" s="351"/>
      <c r="HJU1038" s="351"/>
      <c r="HJV1038" s="351"/>
      <c r="HJW1038" s="351"/>
      <c r="HJX1038" s="351"/>
      <c r="HJY1038" s="351"/>
      <c r="HJZ1038" s="351"/>
      <c r="HKA1038" s="351"/>
      <c r="HKB1038" s="351"/>
      <c r="HKC1038" s="351"/>
      <c r="HKD1038" s="351"/>
      <c r="HKE1038" s="351"/>
      <c r="HKF1038" s="351"/>
      <c r="HKG1038" s="351"/>
      <c r="HKH1038" s="351"/>
      <c r="HKI1038" s="351"/>
      <c r="HKJ1038" s="351"/>
      <c r="HKK1038" s="351"/>
      <c r="HKL1038" s="351"/>
      <c r="HKM1038" s="351"/>
      <c r="HKN1038" s="351"/>
      <c r="HKO1038" s="351"/>
      <c r="HKP1038" s="351"/>
      <c r="HKQ1038" s="351"/>
      <c r="HKR1038" s="351"/>
      <c r="HKS1038" s="351"/>
      <c r="HKT1038" s="351"/>
      <c r="HKU1038" s="351"/>
      <c r="HKV1038" s="351"/>
      <c r="HKW1038" s="351"/>
      <c r="HKX1038" s="351"/>
      <c r="HKY1038" s="351"/>
      <c r="HKZ1038" s="351"/>
      <c r="HLA1038" s="351"/>
      <c r="HLB1038" s="351"/>
      <c r="HLC1038" s="351"/>
      <c r="HLD1038" s="351"/>
      <c r="HLE1038" s="351"/>
      <c r="HLF1038" s="351"/>
      <c r="HLG1038" s="351"/>
      <c r="HLH1038" s="351"/>
      <c r="HLI1038" s="351"/>
      <c r="HLJ1038" s="351"/>
      <c r="HLK1038" s="351"/>
      <c r="HLL1038" s="351"/>
      <c r="HLM1038" s="351"/>
      <c r="HLN1038" s="351"/>
      <c r="HLO1038" s="351"/>
      <c r="HLP1038" s="351"/>
      <c r="HLQ1038" s="351"/>
      <c r="HLR1038" s="351"/>
      <c r="HLS1038" s="351"/>
      <c r="HLT1038" s="351"/>
      <c r="HLU1038" s="351"/>
      <c r="HLV1038" s="351"/>
      <c r="HLW1038" s="351"/>
      <c r="HLX1038" s="351"/>
      <c r="HLY1038" s="351"/>
      <c r="HLZ1038" s="351"/>
      <c r="HMA1038" s="351"/>
      <c r="HMB1038" s="351"/>
      <c r="HMC1038" s="351"/>
      <c r="HMD1038" s="351"/>
      <c r="HME1038" s="351"/>
      <c r="HMF1038" s="351"/>
      <c r="HMG1038" s="351"/>
      <c r="HMH1038" s="351"/>
      <c r="HMI1038" s="351"/>
      <c r="HMJ1038" s="351"/>
      <c r="HMK1038" s="351"/>
      <c r="HML1038" s="351"/>
      <c r="HMM1038" s="351"/>
      <c r="HMN1038" s="351"/>
      <c r="HMO1038" s="351"/>
      <c r="HMP1038" s="351"/>
      <c r="HMQ1038" s="351"/>
      <c r="HMR1038" s="351"/>
      <c r="HMS1038" s="351"/>
      <c r="HMT1038" s="351"/>
      <c r="HMU1038" s="351"/>
      <c r="HMV1038" s="351"/>
      <c r="HMW1038" s="351"/>
      <c r="HMX1038" s="351"/>
      <c r="HMY1038" s="351"/>
      <c r="HMZ1038" s="351"/>
      <c r="HNA1038" s="351"/>
      <c r="HNB1038" s="351"/>
      <c r="HNC1038" s="351"/>
      <c r="HND1038" s="351"/>
      <c r="HNE1038" s="351"/>
      <c r="HNF1038" s="351"/>
      <c r="HNG1038" s="351"/>
      <c r="HNH1038" s="351"/>
      <c r="HNI1038" s="351"/>
      <c r="HNJ1038" s="351"/>
      <c r="HNK1038" s="351"/>
      <c r="HNL1038" s="351"/>
      <c r="HNM1038" s="351"/>
      <c r="HNN1038" s="351"/>
      <c r="HNO1038" s="351"/>
      <c r="HNP1038" s="351"/>
      <c r="HNQ1038" s="351"/>
      <c r="HNR1038" s="351"/>
      <c r="HNS1038" s="351"/>
      <c r="HNT1038" s="351"/>
      <c r="HNU1038" s="351"/>
      <c r="HNV1038" s="351"/>
      <c r="HNW1038" s="351"/>
      <c r="HNX1038" s="351"/>
      <c r="HNY1038" s="351"/>
      <c r="HNZ1038" s="351"/>
      <c r="HOA1038" s="351"/>
      <c r="HOB1038" s="351"/>
      <c r="HOC1038" s="351"/>
      <c r="HOD1038" s="351"/>
      <c r="HOE1038" s="351"/>
      <c r="HOF1038" s="351"/>
      <c r="HOG1038" s="351"/>
      <c r="HOH1038" s="351"/>
      <c r="HOI1038" s="351"/>
      <c r="HOJ1038" s="351"/>
      <c r="HOK1038" s="351"/>
      <c r="HOL1038" s="351"/>
      <c r="HOM1038" s="351"/>
      <c r="HON1038" s="351"/>
      <c r="HOO1038" s="351"/>
      <c r="HOP1038" s="351"/>
      <c r="HOQ1038" s="351"/>
      <c r="HOR1038" s="351"/>
      <c r="HOS1038" s="351"/>
      <c r="HOT1038" s="351"/>
      <c r="HOU1038" s="351"/>
      <c r="HOV1038" s="351"/>
      <c r="HOW1038" s="351"/>
      <c r="HOX1038" s="351"/>
      <c r="HOY1038" s="351"/>
      <c r="HOZ1038" s="351"/>
      <c r="HPA1038" s="351"/>
      <c r="HPB1038" s="351"/>
      <c r="HPC1038" s="351"/>
      <c r="HPD1038" s="351"/>
      <c r="HPE1038" s="351"/>
      <c r="HPF1038" s="351"/>
      <c r="HPG1038" s="351"/>
      <c r="HPH1038" s="351"/>
      <c r="HPI1038" s="351"/>
      <c r="HPJ1038" s="351"/>
      <c r="HPK1038" s="351"/>
      <c r="HPL1038" s="351"/>
      <c r="HPM1038" s="351"/>
      <c r="HPN1038" s="351"/>
      <c r="HPO1038" s="351"/>
      <c r="HPP1038" s="351"/>
      <c r="HPQ1038" s="351"/>
      <c r="HPR1038" s="351"/>
      <c r="HPS1038" s="351"/>
      <c r="HPT1038" s="351"/>
      <c r="HPU1038" s="351"/>
      <c r="HPV1038" s="351"/>
      <c r="HPW1038" s="351"/>
      <c r="HPX1038" s="351"/>
      <c r="HPY1038" s="351"/>
      <c r="HPZ1038" s="351"/>
      <c r="HQA1038" s="351"/>
      <c r="HQB1038" s="351"/>
      <c r="HQC1038" s="351"/>
      <c r="HQD1038" s="351"/>
      <c r="HQE1038" s="351"/>
      <c r="HQF1038" s="351"/>
      <c r="HQG1038" s="351"/>
      <c r="HQH1038" s="351"/>
      <c r="HQI1038" s="351"/>
      <c r="HQJ1038" s="351"/>
      <c r="HQK1038" s="351"/>
      <c r="HQL1038" s="351"/>
      <c r="HQM1038" s="351"/>
      <c r="HQN1038" s="351"/>
      <c r="HQO1038" s="351"/>
      <c r="HQP1038" s="351"/>
      <c r="HQQ1038" s="351"/>
      <c r="HQR1038" s="351"/>
      <c r="HQS1038" s="351"/>
      <c r="HQT1038" s="351"/>
      <c r="HQU1038" s="351"/>
      <c r="HQV1038" s="351"/>
      <c r="HQW1038" s="351"/>
      <c r="HQX1038" s="351"/>
      <c r="HQY1038" s="351"/>
      <c r="HQZ1038" s="351"/>
      <c r="HRA1038" s="351"/>
      <c r="HRB1038" s="351"/>
      <c r="HRC1038" s="351"/>
      <c r="HRD1038" s="351"/>
      <c r="HRE1038" s="351"/>
      <c r="HRF1038" s="351"/>
      <c r="HRG1038" s="351"/>
      <c r="HRH1038" s="351"/>
      <c r="HRI1038" s="351"/>
      <c r="HRJ1038" s="351"/>
      <c r="HRK1038" s="351"/>
      <c r="HRL1038" s="351"/>
      <c r="HRM1038" s="351"/>
      <c r="HRN1038" s="351"/>
      <c r="HRO1038" s="351"/>
      <c r="HRP1038" s="351"/>
      <c r="HRQ1038" s="351"/>
      <c r="HRR1038" s="351"/>
      <c r="HRS1038" s="351"/>
      <c r="HRT1038" s="351"/>
      <c r="HRU1038" s="351"/>
      <c r="HRV1038" s="351"/>
      <c r="HRW1038" s="351"/>
      <c r="HRX1038" s="351"/>
      <c r="HRY1038" s="351"/>
      <c r="HRZ1038" s="351"/>
      <c r="HSA1038" s="351"/>
      <c r="HSB1038" s="351"/>
      <c r="HSC1038" s="351"/>
      <c r="HSD1038" s="351"/>
      <c r="HSE1038" s="351"/>
      <c r="HSF1038" s="351"/>
      <c r="HSG1038" s="351"/>
      <c r="HSH1038" s="351"/>
      <c r="HSI1038" s="351"/>
      <c r="HSJ1038" s="351"/>
      <c r="HSK1038" s="351"/>
      <c r="HSL1038" s="351"/>
      <c r="HSM1038" s="351"/>
      <c r="HSN1038" s="351"/>
      <c r="HSO1038" s="351"/>
      <c r="HSP1038" s="351"/>
      <c r="HSQ1038" s="351"/>
      <c r="HSR1038" s="351"/>
      <c r="HSS1038" s="351"/>
      <c r="HST1038" s="351"/>
      <c r="HSU1038" s="351"/>
      <c r="HSV1038" s="351"/>
      <c r="HSW1038" s="351"/>
      <c r="HSX1038" s="351"/>
      <c r="HSY1038" s="351"/>
      <c r="HSZ1038" s="351"/>
      <c r="HTA1038" s="351"/>
      <c r="HTB1038" s="351"/>
      <c r="HTC1038" s="351"/>
      <c r="HTD1038" s="351"/>
      <c r="HTE1038" s="351"/>
      <c r="HTF1038" s="351"/>
      <c r="HTG1038" s="351"/>
      <c r="HTH1038" s="351"/>
      <c r="HTI1038" s="351"/>
      <c r="HTJ1038" s="351"/>
      <c r="HTK1038" s="351"/>
      <c r="HTL1038" s="351"/>
      <c r="HTM1038" s="351"/>
      <c r="HTN1038" s="351"/>
      <c r="HTO1038" s="351"/>
      <c r="HTP1038" s="351"/>
      <c r="HTQ1038" s="351"/>
      <c r="HTR1038" s="351"/>
      <c r="HTS1038" s="351"/>
      <c r="HTT1038" s="351"/>
      <c r="HTU1038" s="351"/>
      <c r="HTV1038" s="351"/>
      <c r="HTW1038" s="351"/>
      <c r="HTX1038" s="351"/>
      <c r="HTY1038" s="351"/>
      <c r="HTZ1038" s="351"/>
      <c r="HUA1038" s="351"/>
      <c r="HUB1038" s="351"/>
      <c r="HUC1038" s="351"/>
      <c r="HUD1038" s="351"/>
      <c r="HUE1038" s="351"/>
      <c r="HUF1038" s="351"/>
      <c r="HUG1038" s="351"/>
      <c r="HUH1038" s="351"/>
      <c r="HUI1038" s="351"/>
      <c r="HUJ1038" s="351"/>
      <c r="HUK1038" s="351"/>
      <c r="HUL1038" s="351"/>
      <c r="HUM1038" s="351"/>
      <c r="HUN1038" s="351"/>
      <c r="HUO1038" s="351"/>
      <c r="HUP1038" s="351"/>
      <c r="HUQ1038" s="351"/>
      <c r="HUR1038" s="351"/>
      <c r="HUS1038" s="351"/>
      <c r="HUT1038" s="351"/>
      <c r="HUU1038" s="351"/>
      <c r="HUV1038" s="351"/>
      <c r="HUW1038" s="351"/>
      <c r="HUX1038" s="351"/>
      <c r="HUY1038" s="351"/>
      <c r="HUZ1038" s="351"/>
      <c r="HVA1038" s="351"/>
      <c r="HVB1038" s="351"/>
      <c r="HVC1038" s="351"/>
      <c r="HVD1038" s="351"/>
      <c r="HVE1038" s="351"/>
      <c r="HVF1038" s="351"/>
      <c r="HVG1038" s="351"/>
      <c r="HVH1038" s="351"/>
      <c r="HVI1038" s="351"/>
      <c r="HVJ1038" s="351"/>
      <c r="HVK1038" s="351"/>
      <c r="HVL1038" s="351"/>
      <c r="HVM1038" s="351"/>
      <c r="HVN1038" s="351"/>
      <c r="HVO1038" s="351"/>
      <c r="HVP1038" s="351"/>
      <c r="HVQ1038" s="351"/>
      <c r="HVR1038" s="351"/>
      <c r="HVS1038" s="351"/>
      <c r="HVT1038" s="351"/>
      <c r="HVU1038" s="351"/>
      <c r="HVV1038" s="351"/>
      <c r="HVW1038" s="351"/>
      <c r="HVX1038" s="351"/>
      <c r="HVY1038" s="351"/>
      <c r="HVZ1038" s="351"/>
      <c r="HWA1038" s="351"/>
      <c r="HWB1038" s="351"/>
      <c r="HWC1038" s="351"/>
      <c r="HWD1038" s="351"/>
      <c r="HWE1038" s="351"/>
      <c r="HWF1038" s="351"/>
      <c r="HWG1038" s="351"/>
      <c r="HWH1038" s="351"/>
      <c r="HWI1038" s="351"/>
      <c r="HWJ1038" s="351"/>
      <c r="HWK1038" s="351"/>
      <c r="HWL1038" s="351"/>
      <c r="HWM1038" s="351"/>
      <c r="HWN1038" s="351"/>
      <c r="HWO1038" s="351"/>
      <c r="HWP1038" s="351"/>
      <c r="HWQ1038" s="351"/>
      <c r="HWR1038" s="351"/>
      <c r="HWS1038" s="351"/>
      <c r="HWT1038" s="351"/>
      <c r="HWU1038" s="351"/>
      <c r="HWV1038" s="351"/>
      <c r="HWW1038" s="351"/>
      <c r="HWX1038" s="351"/>
      <c r="HWY1038" s="351"/>
      <c r="HWZ1038" s="351"/>
      <c r="HXA1038" s="351"/>
      <c r="HXB1038" s="351"/>
      <c r="HXC1038" s="351"/>
      <c r="HXD1038" s="351"/>
      <c r="HXE1038" s="351"/>
      <c r="HXF1038" s="351"/>
      <c r="HXG1038" s="351"/>
      <c r="HXH1038" s="351"/>
      <c r="HXI1038" s="351"/>
      <c r="HXJ1038" s="351"/>
      <c r="HXK1038" s="351"/>
      <c r="HXL1038" s="351"/>
      <c r="HXM1038" s="351"/>
      <c r="HXN1038" s="351"/>
      <c r="HXO1038" s="351"/>
      <c r="HXP1038" s="351"/>
      <c r="HXQ1038" s="351"/>
      <c r="HXR1038" s="351"/>
      <c r="HXS1038" s="351"/>
      <c r="HXT1038" s="351"/>
      <c r="HXU1038" s="351"/>
      <c r="HXV1038" s="351"/>
      <c r="HXW1038" s="351"/>
      <c r="HXX1038" s="351"/>
      <c r="HXY1038" s="351"/>
      <c r="HXZ1038" s="351"/>
      <c r="HYA1038" s="351"/>
      <c r="HYB1038" s="351"/>
      <c r="HYC1038" s="351"/>
      <c r="HYD1038" s="351"/>
      <c r="HYE1038" s="351"/>
      <c r="HYF1038" s="351"/>
      <c r="HYG1038" s="351"/>
      <c r="HYH1038" s="351"/>
      <c r="HYI1038" s="351"/>
      <c r="HYJ1038" s="351"/>
      <c r="HYK1038" s="351"/>
      <c r="HYL1038" s="351"/>
      <c r="HYM1038" s="351"/>
      <c r="HYN1038" s="351"/>
      <c r="HYO1038" s="351"/>
      <c r="HYP1038" s="351"/>
      <c r="HYQ1038" s="351"/>
      <c r="HYR1038" s="351"/>
      <c r="HYS1038" s="351"/>
      <c r="HYT1038" s="351"/>
      <c r="HYU1038" s="351"/>
      <c r="HYV1038" s="351"/>
      <c r="HYW1038" s="351"/>
      <c r="HYX1038" s="351"/>
      <c r="HYY1038" s="351"/>
      <c r="HYZ1038" s="351"/>
      <c r="HZA1038" s="351"/>
      <c r="HZB1038" s="351"/>
      <c r="HZC1038" s="351"/>
      <c r="HZD1038" s="351"/>
      <c r="HZE1038" s="351"/>
      <c r="HZF1038" s="351"/>
      <c r="HZG1038" s="351"/>
      <c r="HZH1038" s="351"/>
      <c r="HZI1038" s="351"/>
      <c r="HZJ1038" s="351"/>
      <c r="HZK1038" s="351"/>
      <c r="HZL1038" s="351"/>
      <c r="HZM1038" s="351"/>
      <c r="HZN1038" s="351"/>
      <c r="HZO1038" s="351"/>
      <c r="HZP1038" s="351"/>
      <c r="HZQ1038" s="351"/>
      <c r="HZR1038" s="351"/>
      <c r="HZS1038" s="351"/>
      <c r="HZT1038" s="351"/>
      <c r="HZU1038" s="351"/>
      <c r="HZV1038" s="351"/>
      <c r="HZW1038" s="351"/>
      <c r="HZX1038" s="351"/>
      <c r="HZY1038" s="351"/>
      <c r="HZZ1038" s="351"/>
      <c r="IAA1038" s="351"/>
      <c r="IAB1038" s="351"/>
      <c r="IAC1038" s="351"/>
      <c r="IAD1038" s="351"/>
      <c r="IAE1038" s="351"/>
      <c r="IAF1038" s="351"/>
      <c r="IAG1038" s="351"/>
      <c r="IAH1038" s="351"/>
      <c r="IAI1038" s="351"/>
      <c r="IAJ1038" s="351"/>
      <c r="IAK1038" s="351"/>
      <c r="IAL1038" s="351"/>
      <c r="IAM1038" s="351"/>
      <c r="IAN1038" s="351"/>
      <c r="IAO1038" s="351"/>
      <c r="IAP1038" s="351"/>
      <c r="IAQ1038" s="351"/>
      <c r="IAR1038" s="351"/>
      <c r="IAS1038" s="351"/>
      <c r="IAT1038" s="351"/>
      <c r="IAU1038" s="351"/>
      <c r="IAV1038" s="351"/>
      <c r="IAW1038" s="351"/>
      <c r="IAX1038" s="351"/>
      <c r="IAY1038" s="351"/>
      <c r="IAZ1038" s="351"/>
      <c r="IBA1038" s="351"/>
      <c r="IBB1038" s="351"/>
      <c r="IBC1038" s="351"/>
      <c r="IBD1038" s="351"/>
      <c r="IBE1038" s="351"/>
      <c r="IBF1038" s="351"/>
      <c r="IBG1038" s="351"/>
      <c r="IBH1038" s="351"/>
      <c r="IBI1038" s="351"/>
      <c r="IBJ1038" s="351"/>
      <c r="IBK1038" s="351"/>
      <c r="IBL1038" s="351"/>
      <c r="IBM1038" s="351"/>
      <c r="IBN1038" s="351"/>
      <c r="IBO1038" s="351"/>
      <c r="IBP1038" s="351"/>
      <c r="IBQ1038" s="351"/>
      <c r="IBR1038" s="351"/>
      <c r="IBS1038" s="351"/>
      <c r="IBT1038" s="351"/>
      <c r="IBU1038" s="351"/>
      <c r="IBV1038" s="351"/>
      <c r="IBW1038" s="351"/>
      <c r="IBX1038" s="351"/>
      <c r="IBY1038" s="351"/>
      <c r="IBZ1038" s="351"/>
      <c r="ICA1038" s="351"/>
      <c r="ICB1038" s="351"/>
      <c r="ICC1038" s="351"/>
      <c r="ICD1038" s="351"/>
      <c r="ICE1038" s="351"/>
      <c r="ICF1038" s="351"/>
      <c r="ICG1038" s="351"/>
      <c r="ICH1038" s="351"/>
      <c r="ICI1038" s="351"/>
      <c r="ICJ1038" s="351"/>
      <c r="ICK1038" s="351"/>
      <c r="ICL1038" s="351"/>
      <c r="ICM1038" s="351"/>
      <c r="ICN1038" s="351"/>
      <c r="ICO1038" s="351"/>
      <c r="ICP1038" s="351"/>
      <c r="ICQ1038" s="351"/>
      <c r="ICR1038" s="351"/>
      <c r="ICS1038" s="351"/>
      <c r="ICT1038" s="351"/>
      <c r="ICU1038" s="351"/>
      <c r="ICV1038" s="351"/>
      <c r="ICW1038" s="351"/>
      <c r="ICX1038" s="351"/>
      <c r="ICY1038" s="351"/>
      <c r="ICZ1038" s="351"/>
      <c r="IDA1038" s="351"/>
      <c r="IDB1038" s="351"/>
      <c r="IDC1038" s="351"/>
      <c r="IDD1038" s="351"/>
      <c r="IDE1038" s="351"/>
      <c r="IDF1038" s="351"/>
      <c r="IDG1038" s="351"/>
      <c r="IDH1038" s="351"/>
      <c r="IDI1038" s="351"/>
      <c r="IDJ1038" s="351"/>
      <c r="IDK1038" s="351"/>
      <c r="IDL1038" s="351"/>
      <c r="IDM1038" s="351"/>
      <c r="IDN1038" s="351"/>
      <c r="IDO1038" s="351"/>
      <c r="IDP1038" s="351"/>
      <c r="IDQ1038" s="351"/>
      <c r="IDR1038" s="351"/>
      <c r="IDS1038" s="351"/>
      <c r="IDT1038" s="351"/>
      <c r="IDU1038" s="351"/>
      <c r="IDV1038" s="351"/>
      <c r="IDW1038" s="351"/>
      <c r="IDX1038" s="351"/>
      <c r="IDY1038" s="351"/>
      <c r="IDZ1038" s="351"/>
      <c r="IEA1038" s="351"/>
      <c r="IEB1038" s="351"/>
      <c r="IEC1038" s="351"/>
      <c r="IED1038" s="351"/>
      <c r="IEE1038" s="351"/>
      <c r="IEF1038" s="351"/>
      <c r="IEG1038" s="351"/>
      <c r="IEH1038" s="351"/>
      <c r="IEI1038" s="351"/>
      <c r="IEJ1038" s="351"/>
      <c r="IEK1038" s="351"/>
      <c r="IEL1038" s="351"/>
      <c r="IEM1038" s="351"/>
      <c r="IEN1038" s="351"/>
      <c r="IEO1038" s="351"/>
      <c r="IEP1038" s="351"/>
      <c r="IEQ1038" s="351"/>
      <c r="IER1038" s="351"/>
      <c r="IES1038" s="351"/>
      <c r="IET1038" s="351"/>
      <c r="IEU1038" s="351"/>
      <c r="IEV1038" s="351"/>
      <c r="IEW1038" s="351"/>
      <c r="IEX1038" s="351"/>
      <c r="IEY1038" s="351"/>
      <c r="IEZ1038" s="351"/>
      <c r="IFA1038" s="351"/>
      <c r="IFB1038" s="351"/>
      <c r="IFC1038" s="351"/>
      <c r="IFD1038" s="351"/>
      <c r="IFE1038" s="351"/>
      <c r="IFF1038" s="351"/>
      <c r="IFG1038" s="351"/>
      <c r="IFH1038" s="351"/>
      <c r="IFI1038" s="351"/>
      <c r="IFJ1038" s="351"/>
      <c r="IFK1038" s="351"/>
      <c r="IFL1038" s="351"/>
      <c r="IFM1038" s="351"/>
      <c r="IFN1038" s="351"/>
      <c r="IFO1038" s="351"/>
      <c r="IFP1038" s="351"/>
      <c r="IFQ1038" s="351"/>
      <c r="IFR1038" s="351"/>
      <c r="IFS1038" s="351"/>
      <c r="IFT1038" s="351"/>
      <c r="IFU1038" s="351"/>
      <c r="IFV1038" s="351"/>
      <c r="IFW1038" s="351"/>
      <c r="IFX1038" s="351"/>
      <c r="IFY1038" s="351"/>
      <c r="IFZ1038" s="351"/>
      <c r="IGA1038" s="351"/>
      <c r="IGB1038" s="351"/>
      <c r="IGC1038" s="351"/>
      <c r="IGD1038" s="351"/>
      <c r="IGE1038" s="351"/>
      <c r="IGF1038" s="351"/>
      <c r="IGG1038" s="351"/>
      <c r="IGH1038" s="351"/>
      <c r="IGI1038" s="351"/>
      <c r="IGJ1038" s="351"/>
      <c r="IGK1038" s="351"/>
      <c r="IGL1038" s="351"/>
      <c r="IGM1038" s="351"/>
      <c r="IGN1038" s="351"/>
      <c r="IGO1038" s="351"/>
      <c r="IGP1038" s="351"/>
      <c r="IGQ1038" s="351"/>
      <c r="IGR1038" s="351"/>
      <c r="IGS1038" s="351"/>
      <c r="IGT1038" s="351"/>
      <c r="IGU1038" s="351"/>
      <c r="IGV1038" s="351"/>
      <c r="IGW1038" s="351"/>
      <c r="IGX1038" s="351"/>
      <c r="IGY1038" s="351"/>
      <c r="IGZ1038" s="351"/>
      <c r="IHA1038" s="351"/>
      <c r="IHB1038" s="351"/>
      <c r="IHC1038" s="351"/>
      <c r="IHD1038" s="351"/>
      <c r="IHE1038" s="351"/>
      <c r="IHF1038" s="351"/>
      <c r="IHG1038" s="351"/>
      <c r="IHH1038" s="351"/>
      <c r="IHI1038" s="351"/>
      <c r="IHJ1038" s="351"/>
      <c r="IHK1038" s="351"/>
      <c r="IHL1038" s="351"/>
      <c r="IHM1038" s="351"/>
      <c r="IHN1038" s="351"/>
      <c r="IHO1038" s="351"/>
      <c r="IHP1038" s="351"/>
      <c r="IHQ1038" s="351"/>
      <c r="IHR1038" s="351"/>
      <c r="IHS1038" s="351"/>
      <c r="IHT1038" s="351"/>
      <c r="IHU1038" s="351"/>
      <c r="IHV1038" s="351"/>
      <c r="IHW1038" s="351"/>
      <c r="IHX1038" s="351"/>
      <c r="IHY1038" s="351"/>
      <c r="IHZ1038" s="351"/>
      <c r="IIA1038" s="351"/>
      <c r="IIB1038" s="351"/>
      <c r="IIC1038" s="351"/>
      <c r="IID1038" s="351"/>
      <c r="IIE1038" s="351"/>
      <c r="IIF1038" s="351"/>
      <c r="IIG1038" s="351"/>
      <c r="IIH1038" s="351"/>
      <c r="III1038" s="351"/>
      <c r="IIJ1038" s="351"/>
      <c r="IIK1038" s="351"/>
      <c r="IIL1038" s="351"/>
      <c r="IIM1038" s="351"/>
      <c r="IIN1038" s="351"/>
      <c r="IIO1038" s="351"/>
      <c r="IIP1038" s="351"/>
      <c r="IIQ1038" s="351"/>
      <c r="IIR1038" s="351"/>
      <c r="IIS1038" s="351"/>
      <c r="IIT1038" s="351"/>
      <c r="IIU1038" s="351"/>
      <c r="IIV1038" s="351"/>
      <c r="IIW1038" s="351"/>
      <c r="IIX1038" s="351"/>
      <c r="IIY1038" s="351"/>
      <c r="IIZ1038" s="351"/>
      <c r="IJA1038" s="351"/>
      <c r="IJB1038" s="351"/>
      <c r="IJC1038" s="351"/>
      <c r="IJD1038" s="351"/>
      <c r="IJE1038" s="351"/>
      <c r="IJF1038" s="351"/>
      <c r="IJG1038" s="351"/>
      <c r="IJH1038" s="351"/>
      <c r="IJI1038" s="351"/>
      <c r="IJJ1038" s="351"/>
      <c r="IJK1038" s="351"/>
      <c r="IJL1038" s="351"/>
      <c r="IJM1038" s="351"/>
      <c r="IJN1038" s="351"/>
      <c r="IJO1038" s="351"/>
      <c r="IJP1038" s="351"/>
      <c r="IJQ1038" s="351"/>
      <c r="IJR1038" s="351"/>
      <c r="IJS1038" s="351"/>
      <c r="IJT1038" s="351"/>
      <c r="IJU1038" s="351"/>
      <c r="IJV1038" s="351"/>
      <c r="IJW1038" s="351"/>
      <c r="IJX1038" s="351"/>
      <c r="IJY1038" s="351"/>
      <c r="IJZ1038" s="351"/>
      <c r="IKA1038" s="351"/>
      <c r="IKB1038" s="351"/>
      <c r="IKC1038" s="351"/>
      <c r="IKD1038" s="351"/>
      <c r="IKE1038" s="351"/>
      <c r="IKF1038" s="351"/>
      <c r="IKG1038" s="351"/>
      <c r="IKH1038" s="351"/>
      <c r="IKI1038" s="351"/>
      <c r="IKJ1038" s="351"/>
      <c r="IKK1038" s="351"/>
      <c r="IKL1038" s="351"/>
      <c r="IKM1038" s="351"/>
      <c r="IKN1038" s="351"/>
      <c r="IKO1038" s="351"/>
      <c r="IKP1038" s="351"/>
      <c r="IKQ1038" s="351"/>
      <c r="IKR1038" s="351"/>
      <c r="IKS1038" s="351"/>
      <c r="IKT1038" s="351"/>
      <c r="IKU1038" s="351"/>
      <c r="IKV1038" s="351"/>
      <c r="IKW1038" s="351"/>
      <c r="IKX1038" s="351"/>
      <c r="IKY1038" s="351"/>
      <c r="IKZ1038" s="351"/>
      <c r="ILA1038" s="351"/>
      <c r="ILB1038" s="351"/>
      <c r="ILC1038" s="351"/>
      <c r="ILD1038" s="351"/>
      <c r="ILE1038" s="351"/>
      <c r="ILF1038" s="351"/>
      <c r="ILG1038" s="351"/>
      <c r="ILH1038" s="351"/>
      <c r="ILI1038" s="351"/>
      <c r="ILJ1038" s="351"/>
      <c r="ILK1038" s="351"/>
      <c r="ILL1038" s="351"/>
      <c r="ILM1038" s="351"/>
      <c r="ILN1038" s="351"/>
      <c r="ILO1038" s="351"/>
      <c r="ILP1038" s="351"/>
      <c r="ILQ1038" s="351"/>
      <c r="ILR1038" s="351"/>
      <c r="ILS1038" s="351"/>
      <c r="ILT1038" s="351"/>
      <c r="ILU1038" s="351"/>
      <c r="ILV1038" s="351"/>
      <c r="ILW1038" s="351"/>
      <c r="ILX1038" s="351"/>
      <c r="ILY1038" s="351"/>
      <c r="ILZ1038" s="351"/>
      <c r="IMA1038" s="351"/>
      <c r="IMB1038" s="351"/>
      <c r="IMC1038" s="351"/>
      <c r="IMD1038" s="351"/>
      <c r="IME1038" s="351"/>
      <c r="IMF1038" s="351"/>
      <c r="IMG1038" s="351"/>
      <c r="IMH1038" s="351"/>
      <c r="IMI1038" s="351"/>
      <c r="IMJ1038" s="351"/>
      <c r="IMK1038" s="351"/>
      <c r="IML1038" s="351"/>
      <c r="IMM1038" s="351"/>
      <c r="IMN1038" s="351"/>
      <c r="IMO1038" s="351"/>
      <c r="IMP1038" s="351"/>
      <c r="IMQ1038" s="351"/>
      <c r="IMR1038" s="351"/>
      <c r="IMS1038" s="351"/>
      <c r="IMT1038" s="351"/>
      <c r="IMU1038" s="351"/>
      <c r="IMV1038" s="351"/>
      <c r="IMW1038" s="351"/>
      <c r="IMX1038" s="351"/>
      <c r="IMY1038" s="351"/>
      <c r="IMZ1038" s="351"/>
      <c r="INA1038" s="351"/>
      <c r="INB1038" s="351"/>
      <c r="INC1038" s="351"/>
      <c r="IND1038" s="351"/>
      <c r="INE1038" s="351"/>
      <c r="INF1038" s="351"/>
      <c r="ING1038" s="351"/>
      <c r="INH1038" s="351"/>
      <c r="INI1038" s="351"/>
      <c r="INJ1038" s="351"/>
      <c r="INK1038" s="351"/>
      <c r="INL1038" s="351"/>
      <c r="INM1038" s="351"/>
      <c r="INN1038" s="351"/>
      <c r="INO1038" s="351"/>
      <c r="INP1038" s="351"/>
      <c r="INQ1038" s="351"/>
      <c r="INR1038" s="351"/>
      <c r="INS1038" s="351"/>
      <c r="INT1038" s="351"/>
      <c r="INU1038" s="351"/>
      <c r="INV1038" s="351"/>
      <c r="INW1038" s="351"/>
      <c r="INX1038" s="351"/>
      <c r="INY1038" s="351"/>
      <c r="INZ1038" s="351"/>
      <c r="IOA1038" s="351"/>
      <c r="IOB1038" s="351"/>
      <c r="IOC1038" s="351"/>
      <c r="IOD1038" s="351"/>
      <c r="IOE1038" s="351"/>
      <c r="IOF1038" s="351"/>
      <c r="IOG1038" s="351"/>
      <c r="IOH1038" s="351"/>
      <c r="IOI1038" s="351"/>
      <c r="IOJ1038" s="351"/>
      <c r="IOK1038" s="351"/>
      <c r="IOL1038" s="351"/>
      <c r="IOM1038" s="351"/>
      <c r="ION1038" s="351"/>
      <c r="IOO1038" s="351"/>
      <c r="IOP1038" s="351"/>
      <c r="IOQ1038" s="351"/>
      <c r="IOR1038" s="351"/>
      <c r="IOS1038" s="351"/>
      <c r="IOT1038" s="351"/>
      <c r="IOU1038" s="351"/>
      <c r="IOV1038" s="351"/>
      <c r="IOW1038" s="351"/>
      <c r="IOX1038" s="351"/>
      <c r="IOY1038" s="351"/>
      <c r="IOZ1038" s="351"/>
      <c r="IPA1038" s="351"/>
      <c r="IPB1038" s="351"/>
      <c r="IPC1038" s="351"/>
      <c r="IPD1038" s="351"/>
      <c r="IPE1038" s="351"/>
      <c r="IPF1038" s="351"/>
      <c r="IPG1038" s="351"/>
      <c r="IPH1038" s="351"/>
      <c r="IPI1038" s="351"/>
      <c r="IPJ1038" s="351"/>
      <c r="IPK1038" s="351"/>
      <c r="IPL1038" s="351"/>
      <c r="IPM1038" s="351"/>
      <c r="IPN1038" s="351"/>
      <c r="IPO1038" s="351"/>
      <c r="IPP1038" s="351"/>
      <c r="IPQ1038" s="351"/>
      <c r="IPR1038" s="351"/>
      <c r="IPS1038" s="351"/>
      <c r="IPT1038" s="351"/>
      <c r="IPU1038" s="351"/>
      <c r="IPV1038" s="351"/>
      <c r="IPW1038" s="351"/>
      <c r="IPX1038" s="351"/>
      <c r="IPY1038" s="351"/>
      <c r="IPZ1038" s="351"/>
      <c r="IQA1038" s="351"/>
      <c r="IQB1038" s="351"/>
      <c r="IQC1038" s="351"/>
      <c r="IQD1038" s="351"/>
      <c r="IQE1038" s="351"/>
      <c r="IQF1038" s="351"/>
      <c r="IQG1038" s="351"/>
      <c r="IQH1038" s="351"/>
      <c r="IQI1038" s="351"/>
      <c r="IQJ1038" s="351"/>
      <c r="IQK1038" s="351"/>
      <c r="IQL1038" s="351"/>
      <c r="IQM1038" s="351"/>
      <c r="IQN1038" s="351"/>
      <c r="IQO1038" s="351"/>
      <c r="IQP1038" s="351"/>
      <c r="IQQ1038" s="351"/>
      <c r="IQR1038" s="351"/>
      <c r="IQS1038" s="351"/>
      <c r="IQT1038" s="351"/>
      <c r="IQU1038" s="351"/>
      <c r="IQV1038" s="351"/>
      <c r="IQW1038" s="351"/>
      <c r="IQX1038" s="351"/>
      <c r="IQY1038" s="351"/>
      <c r="IQZ1038" s="351"/>
      <c r="IRA1038" s="351"/>
      <c r="IRB1038" s="351"/>
      <c r="IRC1038" s="351"/>
      <c r="IRD1038" s="351"/>
      <c r="IRE1038" s="351"/>
      <c r="IRF1038" s="351"/>
      <c r="IRG1038" s="351"/>
      <c r="IRH1038" s="351"/>
      <c r="IRI1038" s="351"/>
      <c r="IRJ1038" s="351"/>
      <c r="IRK1038" s="351"/>
      <c r="IRL1038" s="351"/>
      <c r="IRM1038" s="351"/>
      <c r="IRN1038" s="351"/>
      <c r="IRO1038" s="351"/>
      <c r="IRP1038" s="351"/>
      <c r="IRQ1038" s="351"/>
      <c r="IRR1038" s="351"/>
      <c r="IRS1038" s="351"/>
      <c r="IRT1038" s="351"/>
      <c r="IRU1038" s="351"/>
      <c r="IRV1038" s="351"/>
      <c r="IRW1038" s="351"/>
      <c r="IRX1038" s="351"/>
      <c r="IRY1038" s="351"/>
      <c r="IRZ1038" s="351"/>
      <c r="ISA1038" s="351"/>
      <c r="ISB1038" s="351"/>
      <c r="ISC1038" s="351"/>
      <c r="ISD1038" s="351"/>
      <c r="ISE1038" s="351"/>
      <c r="ISF1038" s="351"/>
      <c r="ISG1038" s="351"/>
      <c r="ISH1038" s="351"/>
      <c r="ISI1038" s="351"/>
      <c r="ISJ1038" s="351"/>
      <c r="ISK1038" s="351"/>
      <c r="ISL1038" s="351"/>
      <c r="ISM1038" s="351"/>
      <c r="ISN1038" s="351"/>
      <c r="ISO1038" s="351"/>
      <c r="ISP1038" s="351"/>
      <c r="ISQ1038" s="351"/>
      <c r="ISR1038" s="351"/>
      <c r="ISS1038" s="351"/>
      <c r="IST1038" s="351"/>
      <c r="ISU1038" s="351"/>
      <c r="ISV1038" s="351"/>
      <c r="ISW1038" s="351"/>
      <c r="ISX1038" s="351"/>
      <c r="ISY1038" s="351"/>
      <c r="ISZ1038" s="351"/>
      <c r="ITA1038" s="351"/>
      <c r="ITB1038" s="351"/>
      <c r="ITC1038" s="351"/>
      <c r="ITD1038" s="351"/>
      <c r="ITE1038" s="351"/>
      <c r="ITF1038" s="351"/>
      <c r="ITG1038" s="351"/>
      <c r="ITH1038" s="351"/>
      <c r="ITI1038" s="351"/>
      <c r="ITJ1038" s="351"/>
      <c r="ITK1038" s="351"/>
      <c r="ITL1038" s="351"/>
      <c r="ITM1038" s="351"/>
      <c r="ITN1038" s="351"/>
      <c r="ITO1038" s="351"/>
      <c r="ITP1038" s="351"/>
      <c r="ITQ1038" s="351"/>
      <c r="ITR1038" s="351"/>
      <c r="ITS1038" s="351"/>
      <c r="ITT1038" s="351"/>
      <c r="ITU1038" s="351"/>
      <c r="ITV1038" s="351"/>
      <c r="ITW1038" s="351"/>
      <c r="ITX1038" s="351"/>
      <c r="ITY1038" s="351"/>
      <c r="ITZ1038" s="351"/>
      <c r="IUA1038" s="351"/>
      <c r="IUB1038" s="351"/>
      <c r="IUC1038" s="351"/>
      <c r="IUD1038" s="351"/>
      <c r="IUE1038" s="351"/>
      <c r="IUF1038" s="351"/>
      <c r="IUG1038" s="351"/>
      <c r="IUH1038" s="351"/>
      <c r="IUI1038" s="351"/>
      <c r="IUJ1038" s="351"/>
      <c r="IUK1038" s="351"/>
      <c r="IUL1038" s="351"/>
      <c r="IUM1038" s="351"/>
      <c r="IUN1038" s="351"/>
      <c r="IUO1038" s="351"/>
      <c r="IUP1038" s="351"/>
      <c r="IUQ1038" s="351"/>
      <c r="IUR1038" s="351"/>
      <c r="IUS1038" s="351"/>
      <c r="IUT1038" s="351"/>
      <c r="IUU1038" s="351"/>
      <c r="IUV1038" s="351"/>
      <c r="IUW1038" s="351"/>
      <c r="IUX1038" s="351"/>
      <c r="IUY1038" s="351"/>
      <c r="IUZ1038" s="351"/>
      <c r="IVA1038" s="351"/>
      <c r="IVB1038" s="351"/>
      <c r="IVC1038" s="351"/>
      <c r="IVD1038" s="351"/>
      <c r="IVE1038" s="351"/>
      <c r="IVF1038" s="351"/>
      <c r="IVG1038" s="351"/>
      <c r="IVH1038" s="351"/>
      <c r="IVI1038" s="351"/>
      <c r="IVJ1038" s="351"/>
      <c r="IVK1038" s="351"/>
      <c r="IVL1038" s="351"/>
      <c r="IVM1038" s="351"/>
      <c r="IVN1038" s="351"/>
      <c r="IVO1038" s="351"/>
      <c r="IVP1038" s="351"/>
      <c r="IVQ1038" s="351"/>
      <c r="IVR1038" s="351"/>
      <c r="IVS1038" s="351"/>
      <c r="IVT1038" s="351"/>
      <c r="IVU1038" s="351"/>
      <c r="IVV1038" s="351"/>
      <c r="IVW1038" s="351"/>
      <c r="IVX1038" s="351"/>
      <c r="IVY1038" s="351"/>
      <c r="IVZ1038" s="351"/>
      <c r="IWA1038" s="351"/>
      <c r="IWB1038" s="351"/>
      <c r="IWC1038" s="351"/>
      <c r="IWD1038" s="351"/>
      <c r="IWE1038" s="351"/>
      <c r="IWF1038" s="351"/>
      <c r="IWG1038" s="351"/>
      <c r="IWH1038" s="351"/>
      <c r="IWI1038" s="351"/>
      <c r="IWJ1038" s="351"/>
      <c r="IWK1038" s="351"/>
      <c r="IWL1038" s="351"/>
      <c r="IWM1038" s="351"/>
      <c r="IWN1038" s="351"/>
      <c r="IWO1038" s="351"/>
      <c r="IWP1038" s="351"/>
      <c r="IWQ1038" s="351"/>
      <c r="IWR1038" s="351"/>
      <c r="IWS1038" s="351"/>
      <c r="IWT1038" s="351"/>
      <c r="IWU1038" s="351"/>
      <c r="IWV1038" s="351"/>
      <c r="IWW1038" s="351"/>
      <c r="IWX1038" s="351"/>
      <c r="IWY1038" s="351"/>
      <c r="IWZ1038" s="351"/>
      <c r="IXA1038" s="351"/>
      <c r="IXB1038" s="351"/>
      <c r="IXC1038" s="351"/>
      <c r="IXD1038" s="351"/>
      <c r="IXE1038" s="351"/>
      <c r="IXF1038" s="351"/>
      <c r="IXG1038" s="351"/>
      <c r="IXH1038" s="351"/>
      <c r="IXI1038" s="351"/>
      <c r="IXJ1038" s="351"/>
      <c r="IXK1038" s="351"/>
      <c r="IXL1038" s="351"/>
      <c r="IXM1038" s="351"/>
      <c r="IXN1038" s="351"/>
      <c r="IXO1038" s="351"/>
      <c r="IXP1038" s="351"/>
      <c r="IXQ1038" s="351"/>
      <c r="IXR1038" s="351"/>
      <c r="IXS1038" s="351"/>
      <c r="IXT1038" s="351"/>
      <c r="IXU1038" s="351"/>
      <c r="IXV1038" s="351"/>
      <c r="IXW1038" s="351"/>
      <c r="IXX1038" s="351"/>
      <c r="IXY1038" s="351"/>
      <c r="IXZ1038" s="351"/>
      <c r="IYA1038" s="351"/>
      <c r="IYB1038" s="351"/>
      <c r="IYC1038" s="351"/>
      <c r="IYD1038" s="351"/>
      <c r="IYE1038" s="351"/>
      <c r="IYF1038" s="351"/>
      <c r="IYG1038" s="351"/>
      <c r="IYH1038" s="351"/>
      <c r="IYI1038" s="351"/>
      <c r="IYJ1038" s="351"/>
      <c r="IYK1038" s="351"/>
      <c r="IYL1038" s="351"/>
      <c r="IYM1038" s="351"/>
      <c r="IYN1038" s="351"/>
      <c r="IYO1038" s="351"/>
      <c r="IYP1038" s="351"/>
      <c r="IYQ1038" s="351"/>
      <c r="IYR1038" s="351"/>
      <c r="IYS1038" s="351"/>
      <c r="IYT1038" s="351"/>
      <c r="IYU1038" s="351"/>
      <c r="IYV1038" s="351"/>
      <c r="IYW1038" s="351"/>
      <c r="IYX1038" s="351"/>
      <c r="IYY1038" s="351"/>
      <c r="IYZ1038" s="351"/>
      <c r="IZA1038" s="351"/>
      <c r="IZB1038" s="351"/>
      <c r="IZC1038" s="351"/>
      <c r="IZD1038" s="351"/>
      <c r="IZE1038" s="351"/>
      <c r="IZF1038" s="351"/>
      <c r="IZG1038" s="351"/>
      <c r="IZH1038" s="351"/>
      <c r="IZI1038" s="351"/>
      <c r="IZJ1038" s="351"/>
      <c r="IZK1038" s="351"/>
      <c r="IZL1038" s="351"/>
      <c r="IZM1038" s="351"/>
      <c r="IZN1038" s="351"/>
      <c r="IZO1038" s="351"/>
      <c r="IZP1038" s="351"/>
      <c r="IZQ1038" s="351"/>
      <c r="IZR1038" s="351"/>
      <c r="IZS1038" s="351"/>
      <c r="IZT1038" s="351"/>
      <c r="IZU1038" s="351"/>
      <c r="IZV1038" s="351"/>
      <c r="IZW1038" s="351"/>
      <c r="IZX1038" s="351"/>
      <c r="IZY1038" s="351"/>
      <c r="IZZ1038" s="351"/>
      <c r="JAA1038" s="351"/>
      <c r="JAB1038" s="351"/>
      <c r="JAC1038" s="351"/>
      <c r="JAD1038" s="351"/>
      <c r="JAE1038" s="351"/>
      <c r="JAF1038" s="351"/>
      <c r="JAG1038" s="351"/>
      <c r="JAH1038" s="351"/>
      <c r="JAI1038" s="351"/>
      <c r="JAJ1038" s="351"/>
      <c r="JAK1038" s="351"/>
      <c r="JAL1038" s="351"/>
      <c r="JAM1038" s="351"/>
      <c r="JAN1038" s="351"/>
      <c r="JAO1038" s="351"/>
      <c r="JAP1038" s="351"/>
      <c r="JAQ1038" s="351"/>
      <c r="JAR1038" s="351"/>
      <c r="JAS1038" s="351"/>
      <c r="JAT1038" s="351"/>
      <c r="JAU1038" s="351"/>
      <c r="JAV1038" s="351"/>
      <c r="JAW1038" s="351"/>
      <c r="JAX1038" s="351"/>
      <c r="JAY1038" s="351"/>
      <c r="JAZ1038" s="351"/>
      <c r="JBA1038" s="351"/>
      <c r="JBB1038" s="351"/>
      <c r="JBC1038" s="351"/>
      <c r="JBD1038" s="351"/>
      <c r="JBE1038" s="351"/>
      <c r="JBF1038" s="351"/>
      <c r="JBG1038" s="351"/>
      <c r="JBH1038" s="351"/>
      <c r="JBI1038" s="351"/>
      <c r="JBJ1038" s="351"/>
      <c r="JBK1038" s="351"/>
      <c r="JBL1038" s="351"/>
      <c r="JBM1038" s="351"/>
      <c r="JBN1038" s="351"/>
      <c r="JBO1038" s="351"/>
      <c r="JBP1038" s="351"/>
      <c r="JBQ1038" s="351"/>
      <c r="JBR1038" s="351"/>
      <c r="JBS1038" s="351"/>
      <c r="JBT1038" s="351"/>
      <c r="JBU1038" s="351"/>
      <c r="JBV1038" s="351"/>
      <c r="JBW1038" s="351"/>
      <c r="JBX1038" s="351"/>
      <c r="JBY1038" s="351"/>
      <c r="JBZ1038" s="351"/>
      <c r="JCA1038" s="351"/>
      <c r="JCB1038" s="351"/>
      <c r="JCC1038" s="351"/>
      <c r="JCD1038" s="351"/>
      <c r="JCE1038" s="351"/>
      <c r="JCF1038" s="351"/>
      <c r="JCG1038" s="351"/>
      <c r="JCH1038" s="351"/>
      <c r="JCI1038" s="351"/>
      <c r="JCJ1038" s="351"/>
      <c r="JCK1038" s="351"/>
      <c r="JCL1038" s="351"/>
      <c r="JCM1038" s="351"/>
      <c r="JCN1038" s="351"/>
      <c r="JCO1038" s="351"/>
      <c r="JCP1038" s="351"/>
      <c r="JCQ1038" s="351"/>
      <c r="JCR1038" s="351"/>
      <c r="JCS1038" s="351"/>
      <c r="JCT1038" s="351"/>
      <c r="JCU1038" s="351"/>
      <c r="JCV1038" s="351"/>
      <c r="JCW1038" s="351"/>
      <c r="JCX1038" s="351"/>
      <c r="JCY1038" s="351"/>
      <c r="JCZ1038" s="351"/>
      <c r="JDA1038" s="351"/>
      <c r="JDB1038" s="351"/>
      <c r="JDC1038" s="351"/>
      <c r="JDD1038" s="351"/>
      <c r="JDE1038" s="351"/>
      <c r="JDF1038" s="351"/>
      <c r="JDG1038" s="351"/>
      <c r="JDH1038" s="351"/>
      <c r="JDI1038" s="351"/>
      <c r="JDJ1038" s="351"/>
      <c r="JDK1038" s="351"/>
      <c r="JDL1038" s="351"/>
      <c r="JDM1038" s="351"/>
      <c r="JDN1038" s="351"/>
      <c r="JDO1038" s="351"/>
      <c r="JDP1038" s="351"/>
      <c r="JDQ1038" s="351"/>
      <c r="JDR1038" s="351"/>
      <c r="JDS1038" s="351"/>
      <c r="JDT1038" s="351"/>
      <c r="JDU1038" s="351"/>
      <c r="JDV1038" s="351"/>
      <c r="JDW1038" s="351"/>
      <c r="JDX1038" s="351"/>
      <c r="JDY1038" s="351"/>
      <c r="JDZ1038" s="351"/>
      <c r="JEA1038" s="351"/>
      <c r="JEB1038" s="351"/>
      <c r="JEC1038" s="351"/>
      <c r="JED1038" s="351"/>
      <c r="JEE1038" s="351"/>
      <c r="JEF1038" s="351"/>
      <c r="JEG1038" s="351"/>
      <c r="JEH1038" s="351"/>
      <c r="JEI1038" s="351"/>
      <c r="JEJ1038" s="351"/>
      <c r="JEK1038" s="351"/>
      <c r="JEL1038" s="351"/>
      <c r="JEM1038" s="351"/>
      <c r="JEN1038" s="351"/>
      <c r="JEO1038" s="351"/>
      <c r="JEP1038" s="351"/>
      <c r="JEQ1038" s="351"/>
      <c r="JER1038" s="351"/>
      <c r="JES1038" s="351"/>
      <c r="JET1038" s="351"/>
      <c r="JEU1038" s="351"/>
      <c r="JEV1038" s="351"/>
      <c r="JEW1038" s="351"/>
      <c r="JEX1038" s="351"/>
      <c r="JEY1038" s="351"/>
      <c r="JEZ1038" s="351"/>
      <c r="JFA1038" s="351"/>
      <c r="JFB1038" s="351"/>
      <c r="JFC1038" s="351"/>
      <c r="JFD1038" s="351"/>
      <c r="JFE1038" s="351"/>
      <c r="JFF1038" s="351"/>
      <c r="JFG1038" s="351"/>
      <c r="JFH1038" s="351"/>
      <c r="JFI1038" s="351"/>
      <c r="JFJ1038" s="351"/>
      <c r="JFK1038" s="351"/>
      <c r="JFL1038" s="351"/>
      <c r="JFM1038" s="351"/>
      <c r="JFN1038" s="351"/>
      <c r="JFO1038" s="351"/>
      <c r="JFP1038" s="351"/>
      <c r="JFQ1038" s="351"/>
      <c r="JFR1038" s="351"/>
      <c r="JFS1038" s="351"/>
      <c r="JFT1038" s="351"/>
      <c r="JFU1038" s="351"/>
      <c r="JFV1038" s="351"/>
      <c r="JFW1038" s="351"/>
      <c r="JFX1038" s="351"/>
      <c r="JFY1038" s="351"/>
      <c r="JFZ1038" s="351"/>
      <c r="JGA1038" s="351"/>
      <c r="JGB1038" s="351"/>
      <c r="JGC1038" s="351"/>
      <c r="JGD1038" s="351"/>
      <c r="JGE1038" s="351"/>
      <c r="JGF1038" s="351"/>
      <c r="JGG1038" s="351"/>
      <c r="JGH1038" s="351"/>
      <c r="JGI1038" s="351"/>
      <c r="JGJ1038" s="351"/>
      <c r="JGK1038" s="351"/>
      <c r="JGL1038" s="351"/>
      <c r="JGM1038" s="351"/>
      <c r="JGN1038" s="351"/>
      <c r="JGO1038" s="351"/>
      <c r="JGP1038" s="351"/>
      <c r="JGQ1038" s="351"/>
      <c r="JGR1038" s="351"/>
      <c r="JGS1038" s="351"/>
      <c r="JGT1038" s="351"/>
      <c r="JGU1038" s="351"/>
      <c r="JGV1038" s="351"/>
      <c r="JGW1038" s="351"/>
      <c r="JGX1038" s="351"/>
      <c r="JGY1038" s="351"/>
      <c r="JGZ1038" s="351"/>
      <c r="JHA1038" s="351"/>
      <c r="JHB1038" s="351"/>
      <c r="JHC1038" s="351"/>
      <c r="JHD1038" s="351"/>
      <c r="JHE1038" s="351"/>
      <c r="JHF1038" s="351"/>
      <c r="JHG1038" s="351"/>
      <c r="JHH1038" s="351"/>
      <c r="JHI1038" s="351"/>
      <c r="JHJ1038" s="351"/>
      <c r="JHK1038" s="351"/>
      <c r="JHL1038" s="351"/>
      <c r="JHM1038" s="351"/>
      <c r="JHN1038" s="351"/>
      <c r="JHO1038" s="351"/>
      <c r="JHP1038" s="351"/>
      <c r="JHQ1038" s="351"/>
      <c r="JHR1038" s="351"/>
      <c r="JHS1038" s="351"/>
      <c r="JHT1038" s="351"/>
      <c r="JHU1038" s="351"/>
      <c r="JHV1038" s="351"/>
      <c r="JHW1038" s="351"/>
      <c r="JHX1038" s="351"/>
      <c r="JHY1038" s="351"/>
      <c r="JHZ1038" s="351"/>
      <c r="JIA1038" s="351"/>
      <c r="JIB1038" s="351"/>
      <c r="JIC1038" s="351"/>
      <c r="JID1038" s="351"/>
      <c r="JIE1038" s="351"/>
      <c r="JIF1038" s="351"/>
      <c r="JIG1038" s="351"/>
      <c r="JIH1038" s="351"/>
      <c r="JII1038" s="351"/>
      <c r="JIJ1038" s="351"/>
      <c r="JIK1038" s="351"/>
      <c r="JIL1038" s="351"/>
      <c r="JIM1038" s="351"/>
      <c r="JIN1038" s="351"/>
      <c r="JIO1038" s="351"/>
      <c r="JIP1038" s="351"/>
      <c r="JIQ1038" s="351"/>
      <c r="JIR1038" s="351"/>
      <c r="JIS1038" s="351"/>
      <c r="JIT1038" s="351"/>
      <c r="JIU1038" s="351"/>
      <c r="JIV1038" s="351"/>
      <c r="JIW1038" s="351"/>
      <c r="JIX1038" s="351"/>
      <c r="JIY1038" s="351"/>
      <c r="JIZ1038" s="351"/>
      <c r="JJA1038" s="351"/>
      <c r="JJB1038" s="351"/>
      <c r="JJC1038" s="351"/>
      <c r="JJD1038" s="351"/>
      <c r="JJE1038" s="351"/>
      <c r="JJF1038" s="351"/>
      <c r="JJG1038" s="351"/>
      <c r="JJH1038" s="351"/>
      <c r="JJI1038" s="351"/>
      <c r="JJJ1038" s="351"/>
      <c r="JJK1038" s="351"/>
      <c r="JJL1038" s="351"/>
      <c r="JJM1038" s="351"/>
      <c r="JJN1038" s="351"/>
      <c r="JJO1038" s="351"/>
      <c r="JJP1038" s="351"/>
      <c r="JJQ1038" s="351"/>
      <c r="JJR1038" s="351"/>
      <c r="JJS1038" s="351"/>
      <c r="JJT1038" s="351"/>
      <c r="JJU1038" s="351"/>
      <c r="JJV1038" s="351"/>
      <c r="JJW1038" s="351"/>
      <c r="JJX1038" s="351"/>
      <c r="JJY1038" s="351"/>
      <c r="JJZ1038" s="351"/>
      <c r="JKA1038" s="351"/>
      <c r="JKB1038" s="351"/>
      <c r="JKC1038" s="351"/>
      <c r="JKD1038" s="351"/>
      <c r="JKE1038" s="351"/>
      <c r="JKF1038" s="351"/>
      <c r="JKG1038" s="351"/>
      <c r="JKH1038" s="351"/>
      <c r="JKI1038" s="351"/>
      <c r="JKJ1038" s="351"/>
      <c r="JKK1038" s="351"/>
      <c r="JKL1038" s="351"/>
      <c r="JKM1038" s="351"/>
      <c r="JKN1038" s="351"/>
      <c r="JKO1038" s="351"/>
      <c r="JKP1038" s="351"/>
      <c r="JKQ1038" s="351"/>
      <c r="JKR1038" s="351"/>
      <c r="JKS1038" s="351"/>
      <c r="JKT1038" s="351"/>
      <c r="JKU1038" s="351"/>
      <c r="JKV1038" s="351"/>
      <c r="JKW1038" s="351"/>
      <c r="JKX1038" s="351"/>
      <c r="JKY1038" s="351"/>
      <c r="JKZ1038" s="351"/>
      <c r="JLA1038" s="351"/>
      <c r="JLB1038" s="351"/>
      <c r="JLC1038" s="351"/>
      <c r="JLD1038" s="351"/>
      <c r="JLE1038" s="351"/>
      <c r="JLF1038" s="351"/>
      <c r="JLG1038" s="351"/>
      <c r="JLH1038" s="351"/>
      <c r="JLI1038" s="351"/>
      <c r="JLJ1038" s="351"/>
      <c r="JLK1038" s="351"/>
      <c r="JLL1038" s="351"/>
      <c r="JLM1038" s="351"/>
      <c r="JLN1038" s="351"/>
      <c r="JLO1038" s="351"/>
      <c r="JLP1038" s="351"/>
      <c r="JLQ1038" s="351"/>
      <c r="JLR1038" s="351"/>
      <c r="JLS1038" s="351"/>
      <c r="JLT1038" s="351"/>
      <c r="JLU1038" s="351"/>
      <c r="JLV1038" s="351"/>
      <c r="JLW1038" s="351"/>
      <c r="JLX1038" s="351"/>
      <c r="JLY1038" s="351"/>
      <c r="JLZ1038" s="351"/>
      <c r="JMA1038" s="351"/>
      <c r="JMB1038" s="351"/>
      <c r="JMC1038" s="351"/>
      <c r="JMD1038" s="351"/>
      <c r="JME1038" s="351"/>
      <c r="JMF1038" s="351"/>
      <c r="JMG1038" s="351"/>
      <c r="JMH1038" s="351"/>
      <c r="JMI1038" s="351"/>
      <c r="JMJ1038" s="351"/>
      <c r="JMK1038" s="351"/>
      <c r="JML1038" s="351"/>
      <c r="JMM1038" s="351"/>
      <c r="JMN1038" s="351"/>
      <c r="JMO1038" s="351"/>
      <c r="JMP1038" s="351"/>
      <c r="JMQ1038" s="351"/>
      <c r="JMR1038" s="351"/>
      <c r="JMS1038" s="351"/>
      <c r="JMT1038" s="351"/>
      <c r="JMU1038" s="351"/>
      <c r="JMV1038" s="351"/>
      <c r="JMW1038" s="351"/>
      <c r="JMX1038" s="351"/>
      <c r="JMY1038" s="351"/>
      <c r="JMZ1038" s="351"/>
      <c r="JNA1038" s="351"/>
      <c r="JNB1038" s="351"/>
      <c r="JNC1038" s="351"/>
      <c r="JND1038" s="351"/>
      <c r="JNE1038" s="351"/>
      <c r="JNF1038" s="351"/>
      <c r="JNG1038" s="351"/>
      <c r="JNH1038" s="351"/>
      <c r="JNI1038" s="351"/>
      <c r="JNJ1038" s="351"/>
      <c r="JNK1038" s="351"/>
      <c r="JNL1038" s="351"/>
      <c r="JNM1038" s="351"/>
      <c r="JNN1038" s="351"/>
      <c r="JNO1038" s="351"/>
      <c r="JNP1038" s="351"/>
      <c r="JNQ1038" s="351"/>
      <c r="JNR1038" s="351"/>
      <c r="JNS1038" s="351"/>
      <c r="JNT1038" s="351"/>
      <c r="JNU1038" s="351"/>
      <c r="JNV1038" s="351"/>
      <c r="JNW1038" s="351"/>
      <c r="JNX1038" s="351"/>
      <c r="JNY1038" s="351"/>
      <c r="JNZ1038" s="351"/>
      <c r="JOA1038" s="351"/>
      <c r="JOB1038" s="351"/>
      <c r="JOC1038" s="351"/>
      <c r="JOD1038" s="351"/>
      <c r="JOE1038" s="351"/>
      <c r="JOF1038" s="351"/>
      <c r="JOG1038" s="351"/>
      <c r="JOH1038" s="351"/>
      <c r="JOI1038" s="351"/>
      <c r="JOJ1038" s="351"/>
      <c r="JOK1038" s="351"/>
      <c r="JOL1038" s="351"/>
      <c r="JOM1038" s="351"/>
      <c r="JON1038" s="351"/>
      <c r="JOO1038" s="351"/>
      <c r="JOP1038" s="351"/>
      <c r="JOQ1038" s="351"/>
      <c r="JOR1038" s="351"/>
      <c r="JOS1038" s="351"/>
      <c r="JOT1038" s="351"/>
      <c r="JOU1038" s="351"/>
      <c r="JOV1038" s="351"/>
      <c r="JOW1038" s="351"/>
      <c r="JOX1038" s="351"/>
      <c r="JOY1038" s="351"/>
      <c r="JOZ1038" s="351"/>
      <c r="JPA1038" s="351"/>
      <c r="JPB1038" s="351"/>
      <c r="JPC1038" s="351"/>
      <c r="JPD1038" s="351"/>
      <c r="JPE1038" s="351"/>
      <c r="JPF1038" s="351"/>
      <c r="JPG1038" s="351"/>
      <c r="JPH1038" s="351"/>
      <c r="JPI1038" s="351"/>
      <c r="JPJ1038" s="351"/>
      <c r="JPK1038" s="351"/>
      <c r="JPL1038" s="351"/>
      <c r="JPM1038" s="351"/>
      <c r="JPN1038" s="351"/>
      <c r="JPO1038" s="351"/>
      <c r="JPP1038" s="351"/>
      <c r="JPQ1038" s="351"/>
      <c r="JPR1038" s="351"/>
      <c r="JPS1038" s="351"/>
      <c r="JPT1038" s="351"/>
      <c r="JPU1038" s="351"/>
      <c r="JPV1038" s="351"/>
      <c r="JPW1038" s="351"/>
      <c r="JPX1038" s="351"/>
      <c r="JPY1038" s="351"/>
      <c r="JPZ1038" s="351"/>
      <c r="JQA1038" s="351"/>
      <c r="JQB1038" s="351"/>
      <c r="JQC1038" s="351"/>
      <c r="JQD1038" s="351"/>
      <c r="JQE1038" s="351"/>
      <c r="JQF1038" s="351"/>
      <c r="JQG1038" s="351"/>
      <c r="JQH1038" s="351"/>
      <c r="JQI1038" s="351"/>
      <c r="JQJ1038" s="351"/>
      <c r="JQK1038" s="351"/>
      <c r="JQL1038" s="351"/>
      <c r="JQM1038" s="351"/>
      <c r="JQN1038" s="351"/>
      <c r="JQO1038" s="351"/>
      <c r="JQP1038" s="351"/>
      <c r="JQQ1038" s="351"/>
      <c r="JQR1038" s="351"/>
      <c r="JQS1038" s="351"/>
      <c r="JQT1038" s="351"/>
      <c r="JQU1038" s="351"/>
      <c r="JQV1038" s="351"/>
      <c r="JQW1038" s="351"/>
      <c r="JQX1038" s="351"/>
      <c r="JQY1038" s="351"/>
      <c r="JQZ1038" s="351"/>
      <c r="JRA1038" s="351"/>
      <c r="JRB1038" s="351"/>
      <c r="JRC1038" s="351"/>
      <c r="JRD1038" s="351"/>
      <c r="JRE1038" s="351"/>
      <c r="JRF1038" s="351"/>
      <c r="JRG1038" s="351"/>
      <c r="JRH1038" s="351"/>
      <c r="JRI1038" s="351"/>
      <c r="JRJ1038" s="351"/>
      <c r="JRK1038" s="351"/>
      <c r="JRL1038" s="351"/>
      <c r="JRM1038" s="351"/>
      <c r="JRN1038" s="351"/>
      <c r="JRO1038" s="351"/>
      <c r="JRP1038" s="351"/>
      <c r="JRQ1038" s="351"/>
      <c r="JRR1038" s="351"/>
      <c r="JRS1038" s="351"/>
      <c r="JRT1038" s="351"/>
      <c r="JRU1038" s="351"/>
      <c r="JRV1038" s="351"/>
      <c r="JRW1038" s="351"/>
      <c r="JRX1038" s="351"/>
      <c r="JRY1038" s="351"/>
      <c r="JRZ1038" s="351"/>
      <c r="JSA1038" s="351"/>
      <c r="JSB1038" s="351"/>
      <c r="JSC1038" s="351"/>
      <c r="JSD1038" s="351"/>
      <c r="JSE1038" s="351"/>
      <c r="JSF1038" s="351"/>
      <c r="JSG1038" s="351"/>
      <c r="JSH1038" s="351"/>
      <c r="JSI1038" s="351"/>
      <c r="JSJ1038" s="351"/>
      <c r="JSK1038" s="351"/>
      <c r="JSL1038" s="351"/>
      <c r="JSM1038" s="351"/>
      <c r="JSN1038" s="351"/>
      <c r="JSO1038" s="351"/>
      <c r="JSP1038" s="351"/>
      <c r="JSQ1038" s="351"/>
      <c r="JSR1038" s="351"/>
      <c r="JSS1038" s="351"/>
      <c r="JST1038" s="351"/>
      <c r="JSU1038" s="351"/>
      <c r="JSV1038" s="351"/>
      <c r="JSW1038" s="351"/>
      <c r="JSX1038" s="351"/>
      <c r="JSY1038" s="351"/>
      <c r="JSZ1038" s="351"/>
      <c r="JTA1038" s="351"/>
      <c r="JTB1038" s="351"/>
      <c r="JTC1038" s="351"/>
      <c r="JTD1038" s="351"/>
      <c r="JTE1038" s="351"/>
      <c r="JTF1038" s="351"/>
      <c r="JTG1038" s="351"/>
      <c r="JTH1038" s="351"/>
      <c r="JTI1038" s="351"/>
      <c r="JTJ1038" s="351"/>
      <c r="JTK1038" s="351"/>
      <c r="JTL1038" s="351"/>
      <c r="JTM1038" s="351"/>
      <c r="JTN1038" s="351"/>
      <c r="JTO1038" s="351"/>
      <c r="JTP1038" s="351"/>
      <c r="JTQ1038" s="351"/>
      <c r="JTR1038" s="351"/>
      <c r="JTS1038" s="351"/>
      <c r="JTT1038" s="351"/>
      <c r="JTU1038" s="351"/>
      <c r="JTV1038" s="351"/>
      <c r="JTW1038" s="351"/>
      <c r="JTX1038" s="351"/>
      <c r="JTY1038" s="351"/>
      <c r="JTZ1038" s="351"/>
      <c r="JUA1038" s="351"/>
      <c r="JUB1038" s="351"/>
      <c r="JUC1038" s="351"/>
      <c r="JUD1038" s="351"/>
      <c r="JUE1038" s="351"/>
      <c r="JUF1038" s="351"/>
      <c r="JUG1038" s="351"/>
      <c r="JUH1038" s="351"/>
      <c r="JUI1038" s="351"/>
      <c r="JUJ1038" s="351"/>
      <c r="JUK1038" s="351"/>
      <c r="JUL1038" s="351"/>
      <c r="JUM1038" s="351"/>
      <c r="JUN1038" s="351"/>
      <c r="JUO1038" s="351"/>
      <c r="JUP1038" s="351"/>
      <c r="JUQ1038" s="351"/>
      <c r="JUR1038" s="351"/>
      <c r="JUS1038" s="351"/>
      <c r="JUT1038" s="351"/>
      <c r="JUU1038" s="351"/>
      <c r="JUV1038" s="351"/>
      <c r="JUW1038" s="351"/>
      <c r="JUX1038" s="351"/>
      <c r="JUY1038" s="351"/>
      <c r="JUZ1038" s="351"/>
      <c r="JVA1038" s="351"/>
      <c r="JVB1038" s="351"/>
      <c r="JVC1038" s="351"/>
      <c r="JVD1038" s="351"/>
      <c r="JVE1038" s="351"/>
      <c r="JVF1038" s="351"/>
      <c r="JVG1038" s="351"/>
      <c r="JVH1038" s="351"/>
      <c r="JVI1038" s="351"/>
      <c r="JVJ1038" s="351"/>
      <c r="JVK1038" s="351"/>
      <c r="JVL1038" s="351"/>
      <c r="JVM1038" s="351"/>
      <c r="JVN1038" s="351"/>
      <c r="JVO1038" s="351"/>
      <c r="JVP1038" s="351"/>
      <c r="JVQ1038" s="351"/>
      <c r="JVR1038" s="351"/>
      <c r="JVS1038" s="351"/>
      <c r="JVT1038" s="351"/>
      <c r="JVU1038" s="351"/>
      <c r="JVV1038" s="351"/>
      <c r="JVW1038" s="351"/>
      <c r="JVX1038" s="351"/>
      <c r="JVY1038" s="351"/>
      <c r="JVZ1038" s="351"/>
      <c r="JWA1038" s="351"/>
      <c r="JWB1038" s="351"/>
      <c r="JWC1038" s="351"/>
      <c r="JWD1038" s="351"/>
      <c r="JWE1038" s="351"/>
      <c r="JWF1038" s="351"/>
      <c r="JWG1038" s="351"/>
      <c r="JWH1038" s="351"/>
      <c r="JWI1038" s="351"/>
      <c r="JWJ1038" s="351"/>
      <c r="JWK1038" s="351"/>
      <c r="JWL1038" s="351"/>
      <c r="JWM1038" s="351"/>
      <c r="JWN1038" s="351"/>
      <c r="JWO1038" s="351"/>
      <c r="JWP1038" s="351"/>
      <c r="JWQ1038" s="351"/>
      <c r="JWR1038" s="351"/>
      <c r="JWS1038" s="351"/>
      <c r="JWT1038" s="351"/>
      <c r="JWU1038" s="351"/>
      <c r="JWV1038" s="351"/>
      <c r="JWW1038" s="351"/>
      <c r="JWX1038" s="351"/>
      <c r="JWY1038" s="351"/>
      <c r="JWZ1038" s="351"/>
      <c r="JXA1038" s="351"/>
      <c r="JXB1038" s="351"/>
      <c r="JXC1038" s="351"/>
      <c r="JXD1038" s="351"/>
      <c r="JXE1038" s="351"/>
      <c r="JXF1038" s="351"/>
      <c r="JXG1038" s="351"/>
      <c r="JXH1038" s="351"/>
      <c r="JXI1038" s="351"/>
      <c r="JXJ1038" s="351"/>
      <c r="JXK1038" s="351"/>
      <c r="JXL1038" s="351"/>
      <c r="JXM1038" s="351"/>
      <c r="JXN1038" s="351"/>
      <c r="JXO1038" s="351"/>
      <c r="JXP1038" s="351"/>
      <c r="JXQ1038" s="351"/>
      <c r="JXR1038" s="351"/>
      <c r="JXS1038" s="351"/>
      <c r="JXT1038" s="351"/>
      <c r="JXU1038" s="351"/>
      <c r="JXV1038" s="351"/>
      <c r="JXW1038" s="351"/>
      <c r="JXX1038" s="351"/>
      <c r="JXY1038" s="351"/>
      <c r="JXZ1038" s="351"/>
      <c r="JYA1038" s="351"/>
      <c r="JYB1038" s="351"/>
      <c r="JYC1038" s="351"/>
      <c r="JYD1038" s="351"/>
      <c r="JYE1038" s="351"/>
      <c r="JYF1038" s="351"/>
      <c r="JYG1038" s="351"/>
      <c r="JYH1038" s="351"/>
      <c r="JYI1038" s="351"/>
      <c r="JYJ1038" s="351"/>
      <c r="JYK1038" s="351"/>
      <c r="JYL1038" s="351"/>
      <c r="JYM1038" s="351"/>
      <c r="JYN1038" s="351"/>
      <c r="JYO1038" s="351"/>
      <c r="JYP1038" s="351"/>
      <c r="JYQ1038" s="351"/>
      <c r="JYR1038" s="351"/>
      <c r="JYS1038" s="351"/>
      <c r="JYT1038" s="351"/>
      <c r="JYU1038" s="351"/>
      <c r="JYV1038" s="351"/>
      <c r="JYW1038" s="351"/>
      <c r="JYX1038" s="351"/>
      <c r="JYY1038" s="351"/>
      <c r="JYZ1038" s="351"/>
      <c r="JZA1038" s="351"/>
      <c r="JZB1038" s="351"/>
      <c r="JZC1038" s="351"/>
      <c r="JZD1038" s="351"/>
      <c r="JZE1038" s="351"/>
      <c r="JZF1038" s="351"/>
      <c r="JZG1038" s="351"/>
      <c r="JZH1038" s="351"/>
      <c r="JZI1038" s="351"/>
      <c r="JZJ1038" s="351"/>
      <c r="JZK1038" s="351"/>
      <c r="JZL1038" s="351"/>
      <c r="JZM1038" s="351"/>
      <c r="JZN1038" s="351"/>
      <c r="JZO1038" s="351"/>
      <c r="JZP1038" s="351"/>
      <c r="JZQ1038" s="351"/>
      <c r="JZR1038" s="351"/>
      <c r="JZS1038" s="351"/>
      <c r="JZT1038" s="351"/>
      <c r="JZU1038" s="351"/>
      <c r="JZV1038" s="351"/>
      <c r="JZW1038" s="351"/>
      <c r="JZX1038" s="351"/>
      <c r="JZY1038" s="351"/>
      <c r="JZZ1038" s="351"/>
      <c r="KAA1038" s="351"/>
      <c r="KAB1038" s="351"/>
      <c r="KAC1038" s="351"/>
      <c r="KAD1038" s="351"/>
      <c r="KAE1038" s="351"/>
      <c r="KAF1038" s="351"/>
      <c r="KAG1038" s="351"/>
      <c r="KAH1038" s="351"/>
      <c r="KAI1038" s="351"/>
      <c r="KAJ1038" s="351"/>
      <c r="KAK1038" s="351"/>
      <c r="KAL1038" s="351"/>
      <c r="KAM1038" s="351"/>
      <c r="KAN1038" s="351"/>
      <c r="KAO1038" s="351"/>
      <c r="KAP1038" s="351"/>
      <c r="KAQ1038" s="351"/>
      <c r="KAR1038" s="351"/>
      <c r="KAS1038" s="351"/>
      <c r="KAT1038" s="351"/>
      <c r="KAU1038" s="351"/>
      <c r="KAV1038" s="351"/>
      <c r="KAW1038" s="351"/>
      <c r="KAX1038" s="351"/>
      <c r="KAY1038" s="351"/>
      <c r="KAZ1038" s="351"/>
      <c r="KBA1038" s="351"/>
      <c r="KBB1038" s="351"/>
      <c r="KBC1038" s="351"/>
      <c r="KBD1038" s="351"/>
      <c r="KBE1038" s="351"/>
      <c r="KBF1038" s="351"/>
      <c r="KBG1038" s="351"/>
      <c r="KBH1038" s="351"/>
      <c r="KBI1038" s="351"/>
      <c r="KBJ1038" s="351"/>
      <c r="KBK1038" s="351"/>
      <c r="KBL1038" s="351"/>
      <c r="KBM1038" s="351"/>
      <c r="KBN1038" s="351"/>
      <c r="KBO1038" s="351"/>
      <c r="KBP1038" s="351"/>
      <c r="KBQ1038" s="351"/>
      <c r="KBR1038" s="351"/>
      <c r="KBS1038" s="351"/>
      <c r="KBT1038" s="351"/>
      <c r="KBU1038" s="351"/>
      <c r="KBV1038" s="351"/>
      <c r="KBW1038" s="351"/>
      <c r="KBX1038" s="351"/>
      <c r="KBY1038" s="351"/>
      <c r="KBZ1038" s="351"/>
      <c r="KCA1038" s="351"/>
      <c r="KCB1038" s="351"/>
      <c r="KCC1038" s="351"/>
      <c r="KCD1038" s="351"/>
      <c r="KCE1038" s="351"/>
      <c r="KCF1038" s="351"/>
      <c r="KCG1038" s="351"/>
      <c r="KCH1038" s="351"/>
      <c r="KCI1038" s="351"/>
      <c r="KCJ1038" s="351"/>
      <c r="KCK1038" s="351"/>
      <c r="KCL1038" s="351"/>
      <c r="KCM1038" s="351"/>
      <c r="KCN1038" s="351"/>
      <c r="KCO1038" s="351"/>
      <c r="KCP1038" s="351"/>
      <c r="KCQ1038" s="351"/>
      <c r="KCR1038" s="351"/>
      <c r="KCS1038" s="351"/>
      <c r="KCT1038" s="351"/>
      <c r="KCU1038" s="351"/>
      <c r="KCV1038" s="351"/>
      <c r="KCW1038" s="351"/>
      <c r="KCX1038" s="351"/>
      <c r="KCY1038" s="351"/>
      <c r="KCZ1038" s="351"/>
      <c r="KDA1038" s="351"/>
      <c r="KDB1038" s="351"/>
      <c r="KDC1038" s="351"/>
      <c r="KDD1038" s="351"/>
      <c r="KDE1038" s="351"/>
      <c r="KDF1038" s="351"/>
      <c r="KDG1038" s="351"/>
      <c r="KDH1038" s="351"/>
      <c r="KDI1038" s="351"/>
      <c r="KDJ1038" s="351"/>
      <c r="KDK1038" s="351"/>
      <c r="KDL1038" s="351"/>
      <c r="KDM1038" s="351"/>
      <c r="KDN1038" s="351"/>
      <c r="KDO1038" s="351"/>
      <c r="KDP1038" s="351"/>
      <c r="KDQ1038" s="351"/>
      <c r="KDR1038" s="351"/>
      <c r="KDS1038" s="351"/>
      <c r="KDT1038" s="351"/>
      <c r="KDU1038" s="351"/>
      <c r="KDV1038" s="351"/>
      <c r="KDW1038" s="351"/>
      <c r="KDX1038" s="351"/>
      <c r="KDY1038" s="351"/>
      <c r="KDZ1038" s="351"/>
      <c r="KEA1038" s="351"/>
      <c r="KEB1038" s="351"/>
      <c r="KEC1038" s="351"/>
      <c r="KED1038" s="351"/>
      <c r="KEE1038" s="351"/>
      <c r="KEF1038" s="351"/>
      <c r="KEG1038" s="351"/>
      <c r="KEH1038" s="351"/>
      <c r="KEI1038" s="351"/>
      <c r="KEJ1038" s="351"/>
      <c r="KEK1038" s="351"/>
      <c r="KEL1038" s="351"/>
      <c r="KEM1038" s="351"/>
      <c r="KEN1038" s="351"/>
      <c r="KEO1038" s="351"/>
      <c r="KEP1038" s="351"/>
      <c r="KEQ1038" s="351"/>
      <c r="KER1038" s="351"/>
      <c r="KES1038" s="351"/>
      <c r="KET1038" s="351"/>
      <c r="KEU1038" s="351"/>
      <c r="KEV1038" s="351"/>
      <c r="KEW1038" s="351"/>
      <c r="KEX1038" s="351"/>
      <c r="KEY1038" s="351"/>
      <c r="KEZ1038" s="351"/>
      <c r="KFA1038" s="351"/>
      <c r="KFB1038" s="351"/>
      <c r="KFC1038" s="351"/>
      <c r="KFD1038" s="351"/>
      <c r="KFE1038" s="351"/>
      <c r="KFF1038" s="351"/>
      <c r="KFG1038" s="351"/>
      <c r="KFH1038" s="351"/>
      <c r="KFI1038" s="351"/>
      <c r="KFJ1038" s="351"/>
      <c r="KFK1038" s="351"/>
      <c r="KFL1038" s="351"/>
      <c r="KFM1038" s="351"/>
      <c r="KFN1038" s="351"/>
      <c r="KFO1038" s="351"/>
      <c r="KFP1038" s="351"/>
      <c r="KFQ1038" s="351"/>
      <c r="KFR1038" s="351"/>
      <c r="KFS1038" s="351"/>
      <c r="KFT1038" s="351"/>
      <c r="KFU1038" s="351"/>
      <c r="KFV1038" s="351"/>
      <c r="KFW1038" s="351"/>
      <c r="KFX1038" s="351"/>
      <c r="KFY1038" s="351"/>
      <c r="KFZ1038" s="351"/>
      <c r="KGA1038" s="351"/>
      <c r="KGB1038" s="351"/>
      <c r="KGC1038" s="351"/>
      <c r="KGD1038" s="351"/>
      <c r="KGE1038" s="351"/>
      <c r="KGF1038" s="351"/>
      <c r="KGG1038" s="351"/>
      <c r="KGH1038" s="351"/>
      <c r="KGI1038" s="351"/>
      <c r="KGJ1038" s="351"/>
      <c r="KGK1038" s="351"/>
      <c r="KGL1038" s="351"/>
      <c r="KGM1038" s="351"/>
      <c r="KGN1038" s="351"/>
      <c r="KGO1038" s="351"/>
      <c r="KGP1038" s="351"/>
      <c r="KGQ1038" s="351"/>
      <c r="KGR1038" s="351"/>
      <c r="KGS1038" s="351"/>
      <c r="KGT1038" s="351"/>
      <c r="KGU1038" s="351"/>
      <c r="KGV1038" s="351"/>
      <c r="KGW1038" s="351"/>
      <c r="KGX1038" s="351"/>
      <c r="KGY1038" s="351"/>
      <c r="KGZ1038" s="351"/>
      <c r="KHA1038" s="351"/>
      <c r="KHB1038" s="351"/>
      <c r="KHC1038" s="351"/>
      <c r="KHD1038" s="351"/>
      <c r="KHE1038" s="351"/>
      <c r="KHF1038" s="351"/>
      <c r="KHG1038" s="351"/>
      <c r="KHH1038" s="351"/>
      <c r="KHI1038" s="351"/>
      <c r="KHJ1038" s="351"/>
      <c r="KHK1038" s="351"/>
      <c r="KHL1038" s="351"/>
      <c r="KHM1038" s="351"/>
      <c r="KHN1038" s="351"/>
      <c r="KHO1038" s="351"/>
      <c r="KHP1038" s="351"/>
      <c r="KHQ1038" s="351"/>
      <c r="KHR1038" s="351"/>
      <c r="KHS1038" s="351"/>
      <c r="KHT1038" s="351"/>
      <c r="KHU1038" s="351"/>
      <c r="KHV1038" s="351"/>
      <c r="KHW1038" s="351"/>
      <c r="KHX1038" s="351"/>
      <c r="KHY1038" s="351"/>
      <c r="KHZ1038" s="351"/>
      <c r="KIA1038" s="351"/>
      <c r="KIB1038" s="351"/>
      <c r="KIC1038" s="351"/>
      <c r="KID1038" s="351"/>
      <c r="KIE1038" s="351"/>
      <c r="KIF1038" s="351"/>
      <c r="KIG1038" s="351"/>
      <c r="KIH1038" s="351"/>
      <c r="KII1038" s="351"/>
      <c r="KIJ1038" s="351"/>
      <c r="KIK1038" s="351"/>
      <c r="KIL1038" s="351"/>
      <c r="KIM1038" s="351"/>
      <c r="KIN1038" s="351"/>
      <c r="KIO1038" s="351"/>
      <c r="KIP1038" s="351"/>
      <c r="KIQ1038" s="351"/>
      <c r="KIR1038" s="351"/>
      <c r="KIS1038" s="351"/>
      <c r="KIT1038" s="351"/>
      <c r="KIU1038" s="351"/>
      <c r="KIV1038" s="351"/>
      <c r="KIW1038" s="351"/>
      <c r="KIX1038" s="351"/>
      <c r="KIY1038" s="351"/>
      <c r="KIZ1038" s="351"/>
      <c r="KJA1038" s="351"/>
      <c r="KJB1038" s="351"/>
      <c r="KJC1038" s="351"/>
      <c r="KJD1038" s="351"/>
      <c r="KJE1038" s="351"/>
      <c r="KJF1038" s="351"/>
      <c r="KJG1038" s="351"/>
      <c r="KJH1038" s="351"/>
      <c r="KJI1038" s="351"/>
      <c r="KJJ1038" s="351"/>
      <c r="KJK1038" s="351"/>
      <c r="KJL1038" s="351"/>
      <c r="KJM1038" s="351"/>
      <c r="KJN1038" s="351"/>
      <c r="KJO1038" s="351"/>
      <c r="KJP1038" s="351"/>
      <c r="KJQ1038" s="351"/>
      <c r="KJR1038" s="351"/>
      <c r="KJS1038" s="351"/>
      <c r="KJT1038" s="351"/>
      <c r="KJU1038" s="351"/>
      <c r="KJV1038" s="351"/>
      <c r="KJW1038" s="351"/>
      <c r="KJX1038" s="351"/>
      <c r="KJY1038" s="351"/>
      <c r="KJZ1038" s="351"/>
      <c r="KKA1038" s="351"/>
      <c r="KKB1038" s="351"/>
      <c r="KKC1038" s="351"/>
      <c r="KKD1038" s="351"/>
      <c r="KKE1038" s="351"/>
      <c r="KKF1038" s="351"/>
      <c r="KKG1038" s="351"/>
      <c r="KKH1038" s="351"/>
      <c r="KKI1038" s="351"/>
      <c r="KKJ1038" s="351"/>
      <c r="KKK1038" s="351"/>
      <c r="KKL1038" s="351"/>
      <c r="KKM1038" s="351"/>
      <c r="KKN1038" s="351"/>
      <c r="KKO1038" s="351"/>
      <c r="KKP1038" s="351"/>
      <c r="KKQ1038" s="351"/>
      <c r="KKR1038" s="351"/>
      <c r="KKS1038" s="351"/>
      <c r="KKT1038" s="351"/>
      <c r="KKU1038" s="351"/>
      <c r="KKV1038" s="351"/>
      <c r="KKW1038" s="351"/>
      <c r="KKX1038" s="351"/>
      <c r="KKY1038" s="351"/>
      <c r="KKZ1038" s="351"/>
      <c r="KLA1038" s="351"/>
      <c r="KLB1038" s="351"/>
      <c r="KLC1038" s="351"/>
      <c r="KLD1038" s="351"/>
      <c r="KLE1038" s="351"/>
      <c r="KLF1038" s="351"/>
      <c r="KLG1038" s="351"/>
      <c r="KLH1038" s="351"/>
      <c r="KLI1038" s="351"/>
      <c r="KLJ1038" s="351"/>
      <c r="KLK1038" s="351"/>
      <c r="KLL1038" s="351"/>
      <c r="KLM1038" s="351"/>
      <c r="KLN1038" s="351"/>
      <c r="KLO1038" s="351"/>
      <c r="KLP1038" s="351"/>
      <c r="KLQ1038" s="351"/>
      <c r="KLR1038" s="351"/>
      <c r="KLS1038" s="351"/>
      <c r="KLT1038" s="351"/>
      <c r="KLU1038" s="351"/>
      <c r="KLV1038" s="351"/>
      <c r="KLW1038" s="351"/>
      <c r="KLX1038" s="351"/>
      <c r="KLY1038" s="351"/>
      <c r="KLZ1038" s="351"/>
      <c r="KMA1038" s="351"/>
      <c r="KMB1038" s="351"/>
      <c r="KMC1038" s="351"/>
      <c r="KMD1038" s="351"/>
      <c r="KME1038" s="351"/>
      <c r="KMF1038" s="351"/>
      <c r="KMG1038" s="351"/>
      <c r="KMH1038" s="351"/>
      <c r="KMI1038" s="351"/>
      <c r="KMJ1038" s="351"/>
      <c r="KMK1038" s="351"/>
      <c r="KML1038" s="351"/>
      <c r="KMM1038" s="351"/>
      <c r="KMN1038" s="351"/>
      <c r="KMO1038" s="351"/>
      <c r="KMP1038" s="351"/>
      <c r="KMQ1038" s="351"/>
      <c r="KMR1038" s="351"/>
      <c r="KMS1038" s="351"/>
      <c r="KMT1038" s="351"/>
      <c r="KMU1038" s="351"/>
      <c r="KMV1038" s="351"/>
      <c r="KMW1038" s="351"/>
      <c r="KMX1038" s="351"/>
      <c r="KMY1038" s="351"/>
      <c r="KMZ1038" s="351"/>
      <c r="KNA1038" s="351"/>
      <c r="KNB1038" s="351"/>
      <c r="KNC1038" s="351"/>
      <c r="KND1038" s="351"/>
      <c r="KNE1038" s="351"/>
      <c r="KNF1038" s="351"/>
      <c r="KNG1038" s="351"/>
      <c r="KNH1038" s="351"/>
      <c r="KNI1038" s="351"/>
      <c r="KNJ1038" s="351"/>
      <c r="KNK1038" s="351"/>
      <c r="KNL1038" s="351"/>
      <c r="KNM1038" s="351"/>
      <c r="KNN1038" s="351"/>
      <c r="KNO1038" s="351"/>
      <c r="KNP1038" s="351"/>
      <c r="KNQ1038" s="351"/>
      <c r="KNR1038" s="351"/>
      <c r="KNS1038" s="351"/>
      <c r="KNT1038" s="351"/>
      <c r="KNU1038" s="351"/>
      <c r="KNV1038" s="351"/>
      <c r="KNW1038" s="351"/>
      <c r="KNX1038" s="351"/>
      <c r="KNY1038" s="351"/>
      <c r="KNZ1038" s="351"/>
      <c r="KOA1038" s="351"/>
      <c r="KOB1038" s="351"/>
      <c r="KOC1038" s="351"/>
      <c r="KOD1038" s="351"/>
      <c r="KOE1038" s="351"/>
      <c r="KOF1038" s="351"/>
      <c r="KOG1038" s="351"/>
      <c r="KOH1038" s="351"/>
      <c r="KOI1038" s="351"/>
      <c r="KOJ1038" s="351"/>
      <c r="KOK1038" s="351"/>
      <c r="KOL1038" s="351"/>
      <c r="KOM1038" s="351"/>
      <c r="KON1038" s="351"/>
      <c r="KOO1038" s="351"/>
      <c r="KOP1038" s="351"/>
      <c r="KOQ1038" s="351"/>
      <c r="KOR1038" s="351"/>
      <c r="KOS1038" s="351"/>
      <c r="KOT1038" s="351"/>
      <c r="KOU1038" s="351"/>
      <c r="KOV1038" s="351"/>
      <c r="KOW1038" s="351"/>
      <c r="KOX1038" s="351"/>
      <c r="KOY1038" s="351"/>
      <c r="KOZ1038" s="351"/>
      <c r="KPA1038" s="351"/>
      <c r="KPB1038" s="351"/>
      <c r="KPC1038" s="351"/>
      <c r="KPD1038" s="351"/>
      <c r="KPE1038" s="351"/>
      <c r="KPF1038" s="351"/>
      <c r="KPG1038" s="351"/>
      <c r="KPH1038" s="351"/>
      <c r="KPI1038" s="351"/>
      <c r="KPJ1038" s="351"/>
      <c r="KPK1038" s="351"/>
      <c r="KPL1038" s="351"/>
      <c r="KPM1038" s="351"/>
      <c r="KPN1038" s="351"/>
      <c r="KPO1038" s="351"/>
      <c r="KPP1038" s="351"/>
      <c r="KPQ1038" s="351"/>
      <c r="KPR1038" s="351"/>
      <c r="KPS1038" s="351"/>
      <c r="KPT1038" s="351"/>
      <c r="KPU1038" s="351"/>
      <c r="KPV1038" s="351"/>
      <c r="KPW1038" s="351"/>
      <c r="KPX1038" s="351"/>
      <c r="KPY1038" s="351"/>
      <c r="KPZ1038" s="351"/>
      <c r="KQA1038" s="351"/>
      <c r="KQB1038" s="351"/>
      <c r="KQC1038" s="351"/>
      <c r="KQD1038" s="351"/>
      <c r="KQE1038" s="351"/>
      <c r="KQF1038" s="351"/>
      <c r="KQG1038" s="351"/>
      <c r="KQH1038" s="351"/>
      <c r="KQI1038" s="351"/>
      <c r="KQJ1038" s="351"/>
      <c r="KQK1038" s="351"/>
      <c r="KQL1038" s="351"/>
      <c r="KQM1038" s="351"/>
      <c r="KQN1038" s="351"/>
      <c r="KQO1038" s="351"/>
      <c r="KQP1038" s="351"/>
      <c r="KQQ1038" s="351"/>
      <c r="KQR1038" s="351"/>
      <c r="KQS1038" s="351"/>
      <c r="KQT1038" s="351"/>
      <c r="KQU1038" s="351"/>
      <c r="KQV1038" s="351"/>
      <c r="KQW1038" s="351"/>
      <c r="KQX1038" s="351"/>
      <c r="KQY1038" s="351"/>
      <c r="KQZ1038" s="351"/>
      <c r="KRA1038" s="351"/>
      <c r="KRB1038" s="351"/>
      <c r="KRC1038" s="351"/>
      <c r="KRD1038" s="351"/>
      <c r="KRE1038" s="351"/>
      <c r="KRF1038" s="351"/>
      <c r="KRG1038" s="351"/>
      <c r="KRH1038" s="351"/>
      <c r="KRI1038" s="351"/>
      <c r="KRJ1038" s="351"/>
      <c r="KRK1038" s="351"/>
      <c r="KRL1038" s="351"/>
      <c r="KRM1038" s="351"/>
      <c r="KRN1038" s="351"/>
      <c r="KRO1038" s="351"/>
      <c r="KRP1038" s="351"/>
      <c r="KRQ1038" s="351"/>
      <c r="KRR1038" s="351"/>
      <c r="KRS1038" s="351"/>
      <c r="KRT1038" s="351"/>
      <c r="KRU1038" s="351"/>
      <c r="KRV1038" s="351"/>
      <c r="KRW1038" s="351"/>
      <c r="KRX1038" s="351"/>
      <c r="KRY1038" s="351"/>
      <c r="KRZ1038" s="351"/>
      <c r="KSA1038" s="351"/>
      <c r="KSB1038" s="351"/>
      <c r="KSC1038" s="351"/>
      <c r="KSD1038" s="351"/>
      <c r="KSE1038" s="351"/>
      <c r="KSF1038" s="351"/>
      <c r="KSG1038" s="351"/>
      <c r="KSH1038" s="351"/>
      <c r="KSI1038" s="351"/>
      <c r="KSJ1038" s="351"/>
      <c r="KSK1038" s="351"/>
      <c r="KSL1038" s="351"/>
      <c r="KSM1038" s="351"/>
      <c r="KSN1038" s="351"/>
      <c r="KSO1038" s="351"/>
      <c r="KSP1038" s="351"/>
      <c r="KSQ1038" s="351"/>
      <c r="KSR1038" s="351"/>
      <c r="KSS1038" s="351"/>
      <c r="KST1038" s="351"/>
      <c r="KSU1038" s="351"/>
      <c r="KSV1038" s="351"/>
      <c r="KSW1038" s="351"/>
      <c r="KSX1038" s="351"/>
      <c r="KSY1038" s="351"/>
      <c r="KSZ1038" s="351"/>
      <c r="KTA1038" s="351"/>
      <c r="KTB1038" s="351"/>
      <c r="KTC1038" s="351"/>
      <c r="KTD1038" s="351"/>
      <c r="KTE1038" s="351"/>
      <c r="KTF1038" s="351"/>
      <c r="KTG1038" s="351"/>
      <c r="KTH1038" s="351"/>
      <c r="KTI1038" s="351"/>
      <c r="KTJ1038" s="351"/>
      <c r="KTK1038" s="351"/>
      <c r="KTL1038" s="351"/>
      <c r="KTM1038" s="351"/>
      <c r="KTN1038" s="351"/>
      <c r="KTO1038" s="351"/>
      <c r="KTP1038" s="351"/>
      <c r="KTQ1038" s="351"/>
      <c r="KTR1038" s="351"/>
      <c r="KTS1038" s="351"/>
      <c r="KTT1038" s="351"/>
      <c r="KTU1038" s="351"/>
      <c r="KTV1038" s="351"/>
      <c r="KTW1038" s="351"/>
      <c r="KTX1038" s="351"/>
      <c r="KTY1038" s="351"/>
      <c r="KTZ1038" s="351"/>
      <c r="KUA1038" s="351"/>
      <c r="KUB1038" s="351"/>
      <c r="KUC1038" s="351"/>
      <c r="KUD1038" s="351"/>
      <c r="KUE1038" s="351"/>
      <c r="KUF1038" s="351"/>
      <c r="KUG1038" s="351"/>
      <c r="KUH1038" s="351"/>
      <c r="KUI1038" s="351"/>
      <c r="KUJ1038" s="351"/>
      <c r="KUK1038" s="351"/>
      <c r="KUL1038" s="351"/>
      <c r="KUM1038" s="351"/>
      <c r="KUN1038" s="351"/>
      <c r="KUO1038" s="351"/>
      <c r="KUP1038" s="351"/>
      <c r="KUQ1038" s="351"/>
      <c r="KUR1038" s="351"/>
      <c r="KUS1038" s="351"/>
      <c r="KUT1038" s="351"/>
      <c r="KUU1038" s="351"/>
      <c r="KUV1038" s="351"/>
      <c r="KUW1038" s="351"/>
      <c r="KUX1038" s="351"/>
      <c r="KUY1038" s="351"/>
      <c r="KUZ1038" s="351"/>
      <c r="KVA1038" s="351"/>
      <c r="KVB1038" s="351"/>
      <c r="KVC1038" s="351"/>
      <c r="KVD1038" s="351"/>
      <c r="KVE1038" s="351"/>
      <c r="KVF1038" s="351"/>
      <c r="KVG1038" s="351"/>
      <c r="KVH1038" s="351"/>
      <c r="KVI1038" s="351"/>
      <c r="KVJ1038" s="351"/>
      <c r="KVK1038" s="351"/>
      <c r="KVL1038" s="351"/>
      <c r="KVM1038" s="351"/>
      <c r="KVN1038" s="351"/>
      <c r="KVO1038" s="351"/>
      <c r="KVP1038" s="351"/>
      <c r="KVQ1038" s="351"/>
      <c r="KVR1038" s="351"/>
      <c r="KVS1038" s="351"/>
      <c r="KVT1038" s="351"/>
      <c r="KVU1038" s="351"/>
      <c r="KVV1038" s="351"/>
      <c r="KVW1038" s="351"/>
      <c r="KVX1038" s="351"/>
      <c r="KVY1038" s="351"/>
      <c r="KVZ1038" s="351"/>
      <c r="KWA1038" s="351"/>
      <c r="KWB1038" s="351"/>
      <c r="KWC1038" s="351"/>
      <c r="KWD1038" s="351"/>
      <c r="KWE1038" s="351"/>
      <c r="KWF1038" s="351"/>
      <c r="KWG1038" s="351"/>
      <c r="KWH1038" s="351"/>
      <c r="KWI1038" s="351"/>
      <c r="KWJ1038" s="351"/>
      <c r="KWK1038" s="351"/>
      <c r="KWL1038" s="351"/>
      <c r="KWM1038" s="351"/>
      <c r="KWN1038" s="351"/>
      <c r="KWO1038" s="351"/>
      <c r="KWP1038" s="351"/>
      <c r="KWQ1038" s="351"/>
      <c r="KWR1038" s="351"/>
      <c r="KWS1038" s="351"/>
      <c r="KWT1038" s="351"/>
      <c r="KWU1038" s="351"/>
      <c r="KWV1038" s="351"/>
      <c r="KWW1038" s="351"/>
      <c r="KWX1038" s="351"/>
      <c r="KWY1038" s="351"/>
      <c r="KWZ1038" s="351"/>
      <c r="KXA1038" s="351"/>
      <c r="KXB1038" s="351"/>
      <c r="KXC1038" s="351"/>
      <c r="KXD1038" s="351"/>
      <c r="KXE1038" s="351"/>
      <c r="KXF1038" s="351"/>
      <c r="KXG1038" s="351"/>
      <c r="KXH1038" s="351"/>
      <c r="KXI1038" s="351"/>
      <c r="KXJ1038" s="351"/>
      <c r="KXK1038" s="351"/>
      <c r="KXL1038" s="351"/>
      <c r="KXM1038" s="351"/>
      <c r="KXN1038" s="351"/>
      <c r="KXO1038" s="351"/>
      <c r="KXP1038" s="351"/>
      <c r="KXQ1038" s="351"/>
      <c r="KXR1038" s="351"/>
      <c r="KXS1038" s="351"/>
      <c r="KXT1038" s="351"/>
      <c r="KXU1038" s="351"/>
      <c r="KXV1038" s="351"/>
      <c r="KXW1038" s="351"/>
      <c r="KXX1038" s="351"/>
      <c r="KXY1038" s="351"/>
      <c r="KXZ1038" s="351"/>
      <c r="KYA1038" s="351"/>
      <c r="KYB1038" s="351"/>
      <c r="KYC1038" s="351"/>
      <c r="KYD1038" s="351"/>
      <c r="KYE1038" s="351"/>
      <c r="KYF1038" s="351"/>
      <c r="KYG1038" s="351"/>
      <c r="KYH1038" s="351"/>
      <c r="KYI1038" s="351"/>
      <c r="KYJ1038" s="351"/>
      <c r="KYK1038" s="351"/>
      <c r="KYL1038" s="351"/>
      <c r="KYM1038" s="351"/>
      <c r="KYN1038" s="351"/>
      <c r="KYO1038" s="351"/>
      <c r="KYP1038" s="351"/>
      <c r="KYQ1038" s="351"/>
      <c r="KYR1038" s="351"/>
      <c r="KYS1038" s="351"/>
      <c r="KYT1038" s="351"/>
      <c r="KYU1038" s="351"/>
      <c r="KYV1038" s="351"/>
      <c r="KYW1038" s="351"/>
      <c r="KYX1038" s="351"/>
      <c r="KYY1038" s="351"/>
      <c r="KYZ1038" s="351"/>
      <c r="KZA1038" s="351"/>
      <c r="KZB1038" s="351"/>
      <c r="KZC1038" s="351"/>
      <c r="KZD1038" s="351"/>
      <c r="KZE1038" s="351"/>
      <c r="KZF1038" s="351"/>
      <c r="KZG1038" s="351"/>
      <c r="KZH1038" s="351"/>
      <c r="KZI1038" s="351"/>
      <c r="KZJ1038" s="351"/>
      <c r="KZK1038" s="351"/>
      <c r="KZL1038" s="351"/>
      <c r="KZM1038" s="351"/>
      <c r="KZN1038" s="351"/>
      <c r="KZO1038" s="351"/>
      <c r="KZP1038" s="351"/>
      <c r="KZQ1038" s="351"/>
      <c r="KZR1038" s="351"/>
      <c r="KZS1038" s="351"/>
      <c r="KZT1038" s="351"/>
      <c r="KZU1038" s="351"/>
      <c r="KZV1038" s="351"/>
      <c r="KZW1038" s="351"/>
      <c r="KZX1038" s="351"/>
      <c r="KZY1038" s="351"/>
      <c r="KZZ1038" s="351"/>
      <c r="LAA1038" s="351"/>
      <c r="LAB1038" s="351"/>
      <c r="LAC1038" s="351"/>
      <c r="LAD1038" s="351"/>
      <c r="LAE1038" s="351"/>
      <c r="LAF1038" s="351"/>
      <c r="LAG1038" s="351"/>
      <c r="LAH1038" s="351"/>
      <c r="LAI1038" s="351"/>
      <c r="LAJ1038" s="351"/>
      <c r="LAK1038" s="351"/>
      <c r="LAL1038" s="351"/>
      <c r="LAM1038" s="351"/>
      <c r="LAN1038" s="351"/>
      <c r="LAO1038" s="351"/>
      <c r="LAP1038" s="351"/>
      <c r="LAQ1038" s="351"/>
      <c r="LAR1038" s="351"/>
      <c r="LAS1038" s="351"/>
      <c r="LAT1038" s="351"/>
      <c r="LAU1038" s="351"/>
      <c r="LAV1038" s="351"/>
      <c r="LAW1038" s="351"/>
      <c r="LAX1038" s="351"/>
      <c r="LAY1038" s="351"/>
      <c r="LAZ1038" s="351"/>
      <c r="LBA1038" s="351"/>
      <c r="LBB1038" s="351"/>
      <c r="LBC1038" s="351"/>
      <c r="LBD1038" s="351"/>
      <c r="LBE1038" s="351"/>
      <c r="LBF1038" s="351"/>
      <c r="LBG1038" s="351"/>
      <c r="LBH1038" s="351"/>
      <c r="LBI1038" s="351"/>
      <c r="LBJ1038" s="351"/>
      <c r="LBK1038" s="351"/>
      <c r="LBL1038" s="351"/>
      <c r="LBM1038" s="351"/>
      <c r="LBN1038" s="351"/>
      <c r="LBO1038" s="351"/>
      <c r="LBP1038" s="351"/>
      <c r="LBQ1038" s="351"/>
      <c r="LBR1038" s="351"/>
      <c r="LBS1038" s="351"/>
      <c r="LBT1038" s="351"/>
      <c r="LBU1038" s="351"/>
      <c r="LBV1038" s="351"/>
      <c r="LBW1038" s="351"/>
      <c r="LBX1038" s="351"/>
      <c r="LBY1038" s="351"/>
      <c r="LBZ1038" s="351"/>
      <c r="LCA1038" s="351"/>
      <c r="LCB1038" s="351"/>
      <c r="LCC1038" s="351"/>
      <c r="LCD1038" s="351"/>
      <c r="LCE1038" s="351"/>
      <c r="LCF1038" s="351"/>
      <c r="LCG1038" s="351"/>
      <c r="LCH1038" s="351"/>
      <c r="LCI1038" s="351"/>
      <c r="LCJ1038" s="351"/>
      <c r="LCK1038" s="351"/>
      <c r="LCL1038" s="351"/>
      <c r="LCM1038" s="351"/>
      <c r="LCN1038" s="351"/>
      <c r="LCO1038" s="351"/>
      <c r="LCP1038" s="351"/>
      <c r="LCQ1038" s="351"/>
      <c r="LCR1038" s="351"/>
      <c r="LCS1038" s="351"/>
      <c r="LCT1038" s="351"/>
      <c r="LCU1038" s="351"/>
      <c r="LCV1038" s="351"/>
      <c r="LCW1038" s="351"/>
      <c r="LCX1038" s="351"/>
      <c r="LCY1038" s="351"/>
      <c r="LCZ1038" s="351"/>
      <c r="LDA1038" s="351"/>
      <c r="LDB1038" s="351"/>
      <c r="LDC1038" s="351"/>
      <c r="LDD1038" s="351"/>
      <c r="LDE1038" s="351"/>
      <c r="LDF1038" s="351"/>
      <c r="LDG1038" s="351"/>
      <c r="LDH1038" s="351"/>
      <c r="LDI1038" s="351"/>
      <c r="LDJ1038" s="351"/>
      <c r="LDK1038" s="351"/>
      <c r="LDL1038" s="351"/>
      <c r="LDM1038" s="351"/>
      <c r="LDN1038" s="351"/>
      <c r="LDO1038" s="351"/>
      <c r="LDP1038" s="351"/>
      <c r="LDQ1038" s="351"/>
      <c r="LDR1038" s="351"/>
      <c r="LDS1038" s="351"/>
      <c r="LDT1038" s="351"/>
      <c r="LDU1038" s="351"/>
      <c r="LDV1038" s="351"/>
      <c r="LDW1038" s="351"/>
      <c r="LDX1038" s="351"/>
      <c r="LDY1038" s="351"/>
      <c r="LDZ1038" s="351"/>
      <c r="LEA1038" s="351"/>
      <c r="LEB1038" s="351"/>
      <c r="LEC1038" s="351"/>
      <c r="LED1038" s="351"/>
      <c r="LEE1038" s="351"/>
      <c r="LEF1038" s="351"/>
      <c r="LEG1038" s="351"/>
      <c r="LEH1038" s="351"/>
      <c r="LEI1038" s="351"/>
      <c r="LEJ1038" s="351"/>
      <c r="LEK1038" s="351"/>
      <c r="LEL1038" s="351"/>
      <c r="LEM1038" s="351"/>
      <c r="LEN1038" s="351"/>
      <c r="LEO1038" s="351"/>
      <c r="LEP1038" s="351"/>
      <c r="LEQ1038" s="351"/>
      <c r="LER1038" s="351"/>
      <c r="LES1038" s="351"/>
      <c r="LET1038" s="351"/>
      <c r="LEU1038" s="351"/>
      <c r="LEV1038" s="351"/>
      <c r="LEW1038" s="351"/>
      <c r="LEX1038" s="351"/>
      <c r="LEY1038" s="351"/>
      <c r="LEZ1038" s="351"/>
      <c r="LFA1038" s="351"/>
      <c r="LFB1038" s="351"/>
      <c r="LFC1038" s="351"/>
      <c r="LFD1038" s="351"/>
      <c r="LFE1038" s="351"/>
      <c r="LFF1038" s="351"/>
      <c r="LFG1038" s="351"/>
      <c r="LFH1038" s="351"/>
      <c r="LFI1038" s="351"/>
      <c r="LFJ1038" s="351"/>
      <c r="LFK1038" s="351"/>
      <c r="LFL1038" s="351"/>
      <c r="LFM1038" s="351"/>
      <c r="LFN1038" s="351"/>
      <c r="LFO1038" s="351"/>
      <c r="LFP1038" s="351"/>
      <c r="LFQ1038" s="351"/>
      <c r="LFR1038" s="351"/>
      <c r="LFS1038" s="351"/>
      <c r="LFT1038" s="351"/>
      <c r="LFU1038" s="351"/>
      <c r="LFV1038" s="351"/>
      <c r="LFW1038" s="351"/>
      <c r="LFX1038" s="351"/>
      <c r="LFY1038" s="351"/>
      <c r="LFZ1038" s="351"/>
      <c r="LGA1038" s="351"/>
      <c r="LGB1038" s="351"/>
      <c r="LGC1038" s="351"/>
      <c r="LGD1038" s="351"/>
      <c r="LGE1038" s="351"/>
      <c r="LGF1038" s="351"/>
      <c r="LGG1038" s="351"/>
      <c r="LGH1038" s="351"/>
      <c r="LGI1038" s="351"/>
      <c r="LGJ1038" s="351"/>
      <c r="LGK1038" s="351"/>
      <c r="LGL1038" s="351"/>
      <c r="LGM1038" s="351"/>
      <c r="LGN1038" s="351"/>
      <c r="LGO1038" s="351"/>
      <c r="LGP1038" s="351"/>
      <c r="LGQ1038" s="351"/>
      <c r="LGR1038" s="351"/>
      <c r="LGS1038" s="351"/>
      <c r="LGT1038" s="351"/>
      <c r="LGU1038" s="351"/>
      <c r="LGV1038" s="351"/>
      <c r="LGW1038" s="351"/>
      <c r="LGX1038" s="351"/>
      <c r="LGY1038" s="351"/>
      <c r="LGZ1038" s="351"/>
      <c r="LHA1038" s="351"/>
      <c r="LHB1038" s="351"/>
      <c r="LHC1038" s="351"/>
      <c r="LHD1038" s="351"/>
      <c r="LHE1038" s="351"/>
      <c r="LHF1038" s="351"/>
      <c r="LHG1038" s="351"/>
      <c r="LHH1038" s="351"/>
      <c r="LHI1038" s="351"/>
      <c r="LHJ1038" s="351"/>
      <c r="LHK1038" s="351"/>
      <c r="LHL1038" s="351"/>
      <c r="LHM1038" s="351"/>
      <c r="LHN1038" s="351"/>
      <c r="LHO1038" s="351"/>
      <c r="LHP1038" s="351"/>
      <c r="LHQ1038" s="351"/>
      <c r="LHR1038" s="351"/>
      <c r="LHS1038" s="351"/>
      <c r="LHT1038" s="351"/>
      <c r="LHU1038" s="351"/>
      <c r="LHV1038" s="351"/>
      <c r="LHW1038" s="351"/>
      <c r="LHX1038" s="351"/>
      <c r="LHY1038" s="351"/>
      <c r="LHZ1038" s="351"/>
      <c r="LIA1038" s="351"/>
      <c r="LIB1038" s="351"/>
      <c r="LIC1038" s="351"/>
      <c r="LID1038" s="351"/>
      <c r="LIE1038" s="351"/>
      <c r="LIF1038" s="351"/>
      <c r="LIG1038" s="351"/>
      <c r="LIH1038" s="351"/>
      <c r="LII1038" s="351"/>
      <c r="LIJ1038" s="351"/>
      <c r="LIK1038" s="351"/>
      <c r="LIL1038" s="351"/>
      <c r="LIM1038" s="351"/>
      <c r="LIN1038" s="351"/>
      <c r="LIO1038" s="351"/>
      <c r="LIP1038" s="351"/>
      <c r="LIQ1038" s="351"/>
      <c r="LIR1038" s="351"/>
      <c r="LIS1038" s="351"/>
      <c r="LIT1038" s="351"/>
      <c r="LIU1038" s="351"/>
      <c r="LIV1038" s="351"/>
      <c r="LIW1038" s="351"/>
      <c r="LIX1038" s="351"/>
      <c r="LIY1038" s="351"/>
      <c r="LIZ1038" s="351"/>
      <c r="LJA1038" s="351"/>
      <c r="LJB1038" s="351"/>
      <c r="LJC1038" s="351"/>
      <c r="LJD1038" s="351"/>
      <c r="LJE1038" s="351"/>
      <c r="LJF1038" s="351"/>
      <c r="LJG1038" s="351"/>
      <c r="LJH1038" s="351"/>
      <c r="LJI1038" s="351"/>
      <c r="LJJ1038" s="351"/>
      <c r="LJK1038" s="351"/>
      <c r="LJL1038" s="351"/>
      <c r="LJM1038" s="351"/>
      <c r="LJN1038" s="351"/>
      <c r="LJO1038" s="351"/>
      <c r="LJP1038" s="351"/>
      <c r="LJQ1038" s="351"/>
      <c r="LJR1038" s="351"/>
      <c r="LJS1038" s="351"/>
      <c r="LJT1038" s="351"/>
      <c r="LJU1038" s="351"/>
      <c r="LJV1038" s="351"/>
      <c r="LJW1038" s="351"/>
      <c r="LJX1038" s="351"/>
      <c r="LJY1038" s="351"/>
      <c r="LJZ1038" s="351"/>
      <c r="LKA1038" s="351"/>
      <c r="LKB1038" s="351"/>
      <c r="LKC1038" s="351"/>
      <c r="LKD1038" s="351"/>
      <c r="LKE1038" s="351"/>
      <c r="LKF1038" s="351"/>
      <c r="LKG1038" s="351"/>
      <c r="LKH1038" s="351"/>
      <c r="LKI1038" s="351"/>
      <c r="LKJ1038" s="351"/>
      <c r="LKK1038" s="351"/>
      <c r="LKL1038" s="351"/>
      <c r="LKM1038" s="351"/>
      <c r="LKN1038" s="351"/>
      <c r="LKO1038" s="351"/>
      <c r="LKP1038" s="351"/>
      <c r="LKQ1038" s="351"/>
      <c r="LKR1038" s="351"/>
      <c r="LKS1038" s="351"/>
      <c r="LKT1038" s="351"/>
      <c r="LKU1038" s="351"/>
      <c r="LKV1038" s="351"/>
      <c r="LKW1038" s="351"/>
      <c r="LKX1038" s="351"/>
      <c r="LKY1038" s="351"/>
      <c r="LKZ1038" s="351"/>
      <c r="LLA1038" s="351"/>
      <c r="LLB1038" s="351"/>
      <c r="LLC1038" s="351"/>
      <c r="LLD1038" s="351"/>
      <c r="LLE1038" s="351"/>
      <c r="LLF1038" s="351"/>
      <c r="LLG1038" s="351"/>
      <c r="LLH1038" s="351"/>
      <c r="LLI1038" s="351"/>
      <c r="LLJ1038" s="351"/>
      <c r="LLK1038" s="351"/>
      <c r="LLL1038" s="351"/>
      <c r="LLM1038" s="351"/>
      <c r="LLN1038" s="351"/>
      <c r="LLO1038" s="351"/>
      <c r="LLP1038" s="351"/>
      <c r="LLQ1038" s="351"/>
      <c r="LLR1038" s="351"/>
      <c r="LLS1038" s="351"/>
      <c r="LLT1038" s="351"/>
      <c r="LLU1038" s="351"/>
      <c r="LLV1038" s="351"/>
      <c r="LLW1038" s="351"/>
      <c r="LLX1038" s="351"/>
      <c r="LLY1038" s="351"/>
      <c r="LLZ1038" s="351"/>
      <c r="LMA1038" s="351"/>
      <c r="LMB1038" s="351"/>
      <c r="LMC1038" s="351"/>
      <c r="LMD1038" s="351"/>
      <c r="LME1038" s="351"/>
      <c r="LMF1038" s="351"/>
      <c r="LMG1038" s="351"/>
      <c r="LMH1038" s="351"/>
      <c r="LMI1038" s="351"/>
      <c r="LMJ1038" s="351"/>
      <c r="LMK1038" s="351"/>
      <c r="LML1038" s="351"/>
      <c r="LMM1038" s="351"/>
      <c r="LMN1038" s="351"/>
      <c r="LMO1038" s="351"/>
      <c r="LMP1038" s="351"/>
      <c r="LMQ1038" s="351"/>
      <c r="LMR1038" s="351"/>
      <c r="LMS1038" s="351"/>
      <c r="LMT1038" s="351"/>
      <c r="LMU1038" s="351"/>
      <c r="LMV1038" s="351"/>
      <c r="LMW1038" s="351"/>
      <c r="LMX1038" s="351"/>
      <c r="LMY1038" s="351"/>
      <c r="LMZ1038" s="351"/>
      <c r="LNA1038" s="351"/>
      <c r="LNB1038" s="351"/>
      <c r="LNC1038" s="351"/>
      <c r="LND1038" s="351"/>
      <c r="LNE1038" s="351"/>
      <c r="LNF1038" s="351"/>
      <c r="LNG1038" s="351"/>
      <c r="LNH1038" s="351"/>
      <c r="LNI1038" s="351"/>
      <c r="LNJ1038" s="351"/>
      <c r="LNK1038" s="351"/>
      <c r="LNL1038" s="351"/>
      <c r="LNM1038" s="351"/>
      <c r="LNN1038" s="351"/>
      <c r="LNO1038" s="351"/>
      <c r="LNP1038" s="351"/>
      <c r="LNQ1038" s="351"/>
      <c r="LNR1038" s="351"/>
      <c r="LNS1038" s="351"/>
      <c r="LNT1038" s="351"/>
      <c r="LNU1038" s="351"/>
      <c r="LNV1038" s="351"/>
      <c r="LNW1038" s="351"/>
      <c r="LNX1038" s="351"/>
      <c r="LNY1038" s="351"/>
      <c r="LNZ1038" s="351"/>
      <c r="LOA1038" s="351"/>
      <c r="LOB1038" s="351"/>
      <c r="LOC1038" s="351"/>
      <c r="LOD1038" s="351"/>
      <c r="LOE1038" s="351"/>
      <c r="LOF1038" s="351"/>
      <c r="LOG1038" s="351"/>
      <c r="LOH1038" s="351"/>
      <c r="LOI1038" s="351"/>
      <c r="LOJ1038" s="351"/>
      <c r="LOK1038" s="351"/>
      <c r="LOL1038" s="351"/>
      <c r="LOM1038" s="351"/>
      <c r="LON1038" s="351"/>
      <c r="LOO1038" s="351"/>
      <c r="LOP1038" s="351"/>
      <c r="LOQ1038" s="351"/>
      <c r="LOR1038" s="351"/>
      <c r="LOS1038" s="351"/>
      <c r="LOT1038" s="351"/>
      <c r="LOU1038" s="351"/>
      <c r="LOV1038" s="351"/>
      <c r="LOW1038" s="351"/>
      <c r="LOX1038" s="351"/>
      <c r="LOY1038" s="351"/>
      <c r="LOZ1038" s="351"/>
      <c r="LPA1038" s="351"/>
      <c r="LPB1038" s="351"/>
      <c r="LPC1038" s="351"/>
      <c r="LPD1038" s="351"/>
      <c r="LPE1038" s="351"/>
      <c r="LPF1038" s="351"/>
      <c r="LPG1038" s="351"/>
      <c r="LPH1038" s="351"/>
      <c r="LPI1038" s="351"/>
      <c r="LPJ1038" s="351"/>
      <c r="LPK1038" s="351"/>
      <c r="LPL1038" s="351"/>
      <c r="LPM1038" s="351"/>
      <c r="LPN1038" s="351"/>
      <c r="LPO1038" s="351"/>
      <c r="LPP1038" s="351"/>
      <c r="LPQ1038" s="351"/>
      <c r="LPR1038" s="351"/>
      <c r="LPS1038" s="351"/>
      <c r="LPT1038" s="351"/>
      <c r="LPU1038" s="351"/>
      <c r="LPV1038" s="351"/>
      <c r="LPW1038" s="351"/>
      <c r="LPX1038" s="351"/>
      <c r="LPY1038" s="351"/>
      <c r="LPZ1038" s="351"/>
      <c r="LQA1038" s="351"/>
      <c r="LQB1038" s="351"/>
      <c r="LQC1038" s="351"/>
      <c r="LQD1038" s="351"/>
      <c r="LQE1038" s="351"/>
      <c r="LQF1038" s="351"/>
      <c r="LQG1038" s="351"/>
      <c r="LQH1038" s="351"/>
      <c r="LQI1038" s="351"/>
      <c r="LQJ1038" s="351"/>
      <c r="LQK1038" s="351"/>
      <c r="LQL1038" s="351"/>
      <c r="LQM1038" s="351"/>
      <c r="LQN1038" s="351"/>
      <c r="LQO1038" s="351"/>
      <c r="LQP1038" s="351"/>
      <c r="LQQ1038" s="351"/>
      <c r="LQR1038" s="351"/>
      <c r="LQS1038" s="351"/>
      <c r="LQT1038" s="351"/>
      <c r="LQU1038" s="351"/>
      <c r="LQV1038" s="351"/>
      <c r="LQW1038" s="351"/>
      <c r="LQX1038" s="351"/>
      <c r="LQY1038" s="351"/>
      <c r="LQZ1038" s="351"/>
      <c r="LRA1038" s="351"/>
      <c r="LRB1038" s="351"/>
      <c r="LRC1038" s="351"/>
      <c r="LRD1038" s="351"/>
      <c r="LRE1038" s="351"/>
      <c r="LRF1038" s="351"/>
      <c r="LRG1038" s="351"/>
      <c r="LRH1038" s="351"/>
      <c r="LRI1038" s="351"/>
      <c r="LRJ1038" s="351"/>
      <c r="LRK1038" s="351"/>
      <c r="LRL1038" s="351"/>
      <c r="LRM1038" s="351"/>
      <c r="LRN1038" s="351"/>
      <c r="LRO1038" s="351"/>
      <c r="LRP1038" s="351"/>
      <c r="LRQ1038" s="351"/>
      <c r="LRR1038" s="351"/>
      <c r="LRS1038" s="351"/>
      <c r="LRT1038" s="351"/>
      <c r="LRU1038" s="351"/>
      <c r="LRV1038" s="351"/>
      <c r="LRW1038" s="351"/>
      <c r="LRX1038" s="351"/>
      <c r="LRY1038" s="351"/>
      <c r="LRZ1038" s="351"/>
      <c r="LSA1038" s="351"/>
      <c r="LSB1038" s="351"/>
      <c r="LSC1038" s="351"/>
      <c r="LSD1038" s="351"/>
      <c r="LSE1038" s="351"/>
      <c r="LSF1038" s="351"/>
      <c r="LSG1038" s="351"/>
      <c r="LSH1038" s="351"/>
      <c r="LSI1038" s="351"/>
      <c r="LSJ1038" s="351"/>
      <c r="LSK1038" s="351"/>
      <c r="LSL1038" s="351"/>
      <c r="LSM1038" s="351"/>
      <c r="LSN1038" s="351"/>
      <c r="LSO1038" s="351"/>
      <c r="LSP1038" s="351"/>
      <c r="LSQ1038" s="351"/>
      <c r="LSR1038" s="351"/>
      <c r="LSS1038" s="351"/>
      <c r="LST1038" s="351"/>
      <c r="LSU1038" s="351"/>
      <c r="LSV1038" s="351"/>
      <c r="LSW1038" s="351"/>
      <c r="LSX1038" s="351"/>
      <c r="LSY1038" s="351"/>
      <c r="LSZ1038" s="351"/>
      <c r="LTA1038" s="351"/>
      <c r="LTB1038" s="351"/>
      <c r="LTC1038" s="351"/>
      <c r="LTD1038" s="351"/>
      <c r="LTE1038" s="351"/>
      <c r="LTF1038" s="351"/>
      <c r="LTG1038" s="351"/>
      <c r="LTH1038" s="351"/>
      <c r="LTI1038" s="351"/>
      <c r="LTJ1038" s="351"/>
      <c r="LTK1038" s="351"/>
      <c r="LTL1038" s="351"/>
      <c r="LTM1038" s="351"/>
      <c r="LTN1038" s="351"/>
      <c r="LTO1038" s="351"/>
      <c r="LTP1038" s="351"/>
      <c r="LTQ1038" s="351"/>
      <c r="LTR1038" s="351"/>
      <c r="LTS1038" s="351"/>
      <c r="LTT1038" s="351"/>
      <c r="LTU1038" s="351"/>
      <c r="LTV1038" s="351"/>
      <c r="LTW1038" s="351"/>
      <c r="LTX1038" s="351"/>
      <c r="LTY1038" s="351"/>
      <c r="LTZ1038" s="351"/>
      <c r="LUA1038" s="351"/>
      <c r="LUB1038" s="351"/>
      <c r="LUC1038" s="351"/>
      <c r="LUD1038" s="351"/>
      <c r="LUE1038" s="351"/>
      <c r="LUF1038" s="351"/>
      <c r="LUG1038" s="351"/>
      <c r="LUH1038" s="351"/>
      <c r="LUI1038" s="351"/>
      <c r="LUJ1038" s="351"/>
      <c r="LUK1038" s="351"/>
      <c r="LUL1038" s="351"/>
      <c r="LUM1038" s="351"/>
      <c r="LUN1038" s="351"/>
      <c r="LUO1038" s="351"/>
      <c r="LUP1038" s="351"/>
      <c r="LUQ1038" s="351"/>
      <c r="LUR1038" s="351"/>
      <c r="LUS1038" s="351"/>
      <c r="LUT1038" s="351"/>
      <c r="LUU1038" s="351"/>
      <c r="LUV1038" s="351"/>
      <c r="LUW1038" s="351"/>
      <c r="LUX1038" s="351"/>
      <c r="LUY1038" s="351"/>
      <c r="LUZ1038" s="351"/>
      <c r="LVA1038" s="351"/>
      <c r="LVB1038" s="351"/>
      <c r="LVC1038" s="351"/>
      <c r="LVD1038" s="351"/>
      <c r="LVE1038" s="351"/>
      <c r="LVF1038" s="351"/>
      <c r="LVG1038" s="351"/>
      <c r="LVH1038" s="351"/>
      <c r="LVI1038" s="351"/>
      <c r="LVJ1038" s="351"/>
      <c r="LVK1038" s="351"/>
      <c r="LVL1038" s="351"/>
      <c r="LVM1038" s="351"/>
      <c r="LVN1038" s="351"/>
      <c r="LVO1038" s="351"/>
      <c r="LVP1038" s="351"/>
      <c r="LVQ1038" s="351"/>
      <c r="LVR1038" s="351"/>
      <c r="LVS1038" s="351"/>
      <c r="LVT1038" s="351"/>
      <c r="LVU1038" s="351"/>
      <c r="LVV1038" s="351"/>
      <c r="LVW1038" s="351"/>
      <c r="LVX1038" s="351"/>
      <c r="LVY1038" s="351"/>
      <c r="LVZ1038" s="351"/>
      <c r="LWA1038" s="351"/>
      <c r="LWB1038" s="351"/>
      <c r="LWC1038" s="351"/>
      <c r="LWD1038" s="351"/>
      <c r="LWE1038" s="351"/>
      <c r="LWF1038" s="351"/>
      <c r="LWG1038" s="351"/>
      <c r="LWH1038" s="351"/>
      <c r="LWI1038" s="351"/>
      <c r="LWJ1038" s="351"/>
      <c r="LWK1038" s="351"/>
      <c r="LWL1038" s="351"/>
      <c r="LWM1038" s="351"/>
      <c r="LWN1038" s="351"/>
      <c r="LWO1038" s="351"/>
      <c r="LWP1038" s="351"/>
      <c r="LWQ1038" s="351"/>
      <c r="LWR1038" s="351"/>
      <c r="LWS1038" s="351"/>
      <c r="LWT1038" s="351"/>
      <c r="LWU1038" s="351"/>
      <c r="LWV1038" s="351"/>
      <c r="LWW1038" s="351"/>
      <c r="LWX1038" s="351"/>
      <c r="LWY1038" s="351"/>
      <c r="LWZ1038" s="351"/>
      <c r="LXA1038" s="351"/>
      <c r="LXB1038" s="351"/>
      <c r="LXC1038" s="351"/>
      <c r="LXD1038" s="351"/>
      <c r="LXE1038" s="351"/>
      <c r="LXF1038" s="351"/>
      <c r="LXG1038" s="351"/>
      <c r="LXH1038" s="351"/>
      <c r="LXI1038" s="351"/>
      <c r="LXJ1038" s="351"/>
      <c r="LXK1038" s="351"/>
      <c r="LXL1038" s="351"/>
      <c r="LXM1038" s="351"/>
      <c r="LXN1038" s="351"/>
      <c r="LXO1038" s="351"/>
      <c r="LXP1038" s="351"/>
      <c r="LXQ1038" s="351"/>
      <c r="LXR1038" s="351"/>
      <c r="LXS1038" s="351"/>
      <c r="LXT1038" s="351"/>
      <c r="LXU1038" s="351"/>
      <c r="LXV1038" s="351"/>
      <c r="LXW1038" s="351"/>
      <c r="LXX1038" s="351"/>
      <c r="LXY1038" s="351"/>
      <c r="LXZ1038" s="351"/>
      <c r="LYA1038" s="351"/>
      <c r="LYB1038" s="351"/>
      <c r="LYC1038" s="351"/>
      <c r="LYD1038" s="351"/>
      <c r="LYE1038" s="351"/>
      <c r="LYF1038" s="351"/>
      <c r="LYG1038" s="351"/>
      <c r="LYH1038" s="351"/>
      <c r="LYI1038" s="351"/>
      <c r="LYJ1038" s="351"/>
      <c r="LYK1038" s="351"/>
      <c r="LYL1038" s="351"/>
      <c r="LYM1038" s="351"/>
      <c r="LYN1038" s="351"/>
      <c r="LYO1038" s="351"/>
      <c r="LYP1038" s="351"/>
      <c r="LYQ1038" s="351"/>
      <c r="LYR1038" s="351"/>
      <c r="LYS1038" s="351"/>
      <c r="LYT1038" s="351"/>
      <c r="LYU1038" s="351"/>
      <c r="LYV1038" s="351"/>
      <c r="LYW1038" s="351"/>
      <c r="LYX1038" s="351"/>
      <c r="LYY1038" s="351"/>
      <c r="LYZ1038" s="351"/>
      <c r="LZA1038" s="351"/>
      <c r="LZB1038" s="351"/>
      <c r="LZC1038" s="351"/>
      <c r="LZD1038" s="351"/>
      <c r="LZE1038" s="351"/>
      <c r="LZF1038" s="351"/>
      <c r="LZG1038" s="351"/>
      <c r="LZH1038" s="351"/>
      <c r="LZI1038" s="351"/>
      <c r="LZJ1038" s="351"/>
      <c r="LZK1038" s="351"/>
      <c r="LZL1038" s="351"/>
      <c r="LZM1038" s="351"/>
      <c r="LZN1038" s="351"/>
      <c r="LZO1038" s="351"/>
      <c r="LZP1038" s="351"/>
      <c r="LZQ1038" s="351"/>
      <c r="LZR1038" s="351"/>
      <c r="LZS1038" s="351"/>
      <c r="LZT1038" s="351"/>
      <c r="LZU1038" s="351"/>
      <c r="LZV1038" s="351"/>
      <c r="LZW1038" s="351"/>
      <c r="LZX1038" s="351"/>
      <c r="LZY1038" s="351"/>
      <c r="LZZ1038" s="351"/>
      <c r="MAA1038" s="351"/>
      <c r="MAB1038" s="351"/>
      <c r="MAC1038" s="351"/>
      <c r="MAD1038" s="351"/>
      <c r="MAE1038" s="351"/>
      <c r="MAF1038" s="351"/>
      <c r="MAG1038" s="351"/>
      <c r="MAH1038" s="351"/>
      <c r="MAI1038" s="351"/>
      <c r="MAJ1038" s="351"/>
      <c r="MAK1038" s="351"/>
      <c r="MAL1038" s="351"/>
      <c r="MAM1038" s="351"/>
      <c r="MAN1038" s="351"/>
      <c r="MAO1038" s="351"/>
      <c r="MAP1038" s="351"/>
      <c r="MAQ1038" s="351"/>
      <c r="MAR1038" s="351"/>
      <c r="MAS1038" s="351"/>
      <c r="MAT1038" s="351"/>
      <c r="MAU1038" s="351"/>
      <c r="MAV1038" s="351"/>
      <c r="MAW1038" s="351"/>
      <c r="MAX1038" s="351"/>
      <c r="MAY1038" s="351"/>
      <c r="MAZ1038" s="351"/>
      <c r="MBA1038" s="351"/>
      <c r="MBB1038" s="351"/>
      <c r="MBC1038" s="351"/>
      <c r="MBD1038" s="351"/>
      <c r="MBE1038" s="351"/>
      <c r="MBF1038" s="351"/>
      <c r="MBG1038" s="351"/>
      <c r="MBH1038" s="351"/>
      <c r="MBI1038" s="351"/>
      <c r="MBJ1038" s="351"/>
      <c r="MBK1038" s="351"/>
      <c r="MBL1038" s="351"/>
      <c r="MBM1038" s="351"/>
      <c r="MBN1038" s="351"/>
      <c r="MBO1038" s="351"/>
      <c r="MBP1038" s="351"/>
      <c r="MBQ1038" s="351"/>
      <c r="MBR1038" s="351"/>
      <c r="MBS1038" s="351"/>
      <c r="MBT1038" s="351"/>
      <c r="MBU1038" s="351"/>
      <c r="MBV1038" s="351"/>
      <c r="MBW1038" s="351"/>
      <c r="MBX1038" s="351"/>
      <c r="MBY1038" s="351"/>
      <c r="MBZ1038" s="351"/>
      <c r="MCA1038" s="351"/>
      <c r="MCB1038" s="351"/>
      <c r="MCC1038" s="351"/>
      <c r="MCD1038" s="351"/>
      <c r="MCE1038" s="351"/>
      <c r="MCF1038" s="351"/>
      <c r="MCG1038" s="351"/>
      <c r="MCH1038" s="351"/>
      <c r="MCI1038" s="351"/>
      <c r="MCJ1038" s="351"/>
      <c r="MCK1038" s="351"/>
      <c r="MCL1038" s="351"/>
      <c r="MCM1038" s="351"/>
      <c r="MCN1038" s="351"/>
      <c r="MCO1038" s="351"/>
      <c r="MCP1038" s="351"/>
      <c r="MCQ1038" s="351"/>
      <c r="MCR1038" s="351"/>
      <c r="MCS1038" s="351"/>
      <c r="MCT1038" s="351"/>
      <c r="MCU1038" s="351"/>
      <c r="MCV1038" s="351"/>
      <c r="MCW1038" s="351"/>
      <c r="MCX1038" s="351"/>
      <c r="MCY1038" s="351"/>
      <c r="MCZ1038" s="351"/>
      <c r="MDA1038" s="351"/>
      <c r="MDB1038" s="351"/>
      <c r="MDC1038" s="351"/>
      <c r="MDD1038" s="351"/>
      <c r="MDE1038" s="351"/>
      <c r="MDF1038" s="351"/>
      <c r="MDG1038" s="351"/>
      <c r="MDH1038" s="351"/>
      <c r="MDI1038" s="351"/>
      <c r="MDJ1038" s="351"/>
      <c r="MDK1038" s="351"/>
      <c r="MDL1038" s="351"/>
      <c r="MDM1038" s="351"/>
      <c r="MDN1038" s="351"/>
      <c r="MDO1038" s="351"/>
      <c r="MDP1038" s="351"/>
      <c r="MDQ1038" s="351"/>
      <c r="MDR1038" s="351"/>
      <c r="MDS1038" s="351"/>
      <c r="MDT1038" s="351"/>
      <c r="MDU1038" s="351"/>
      <c r="MDV1038" s="351"/>
      <c r="MDW1038" s="351"/>
      <c r="MDX1038" s="351"/>
      <c r="MDY1038" s="351"/>
      <c r="MDZ1038" s="351"/>
      <c r="MEA1038" s="351"/>
      <c r="MEB1038" s="351"/>
      <c r="MEC1038" s="351"/>
      <c r="MED1038" s="351"/>
      <c r="MEE1038" s="351"/>
      <c r="MEF1038" s="351"/>
      <c r="MEG1038" s="351"/>
      <c r="MEH1038" s="351"/>
      <c r="MEI1038" s="351"/>
      <c r="MEJ1038" s="351"/>
      <c r="MEK1038" s="351"/>
      <c r="MEL1038" s="351"/>
      <c r="MEM1038" s="351"/>
      <c r="MEN1038" s="351"/>
      <c r="MEO1038" s="351"/>
      <c r="MEP1038" s="351"/>
      <c r="MEQ1038" s="351"/>
      <c r="MER1038" s="351"/>
      <c r="MES1038" s="351"/>
      <c r="MET1038" s="351"/>
      <c r="MEU1038" s="351"/>
      <c r="MEV1038" s="351"/>
      <c r="MEW1038" s="351"/>
      <c r="MEX1038" s="351"/>
      <c r="MEY1038" s="351"/>
      <c r="MEZ1038" s="351"/>
      <c r="MFA1038" s="351"/>
      <c r="MFB1038" s="351"/>
      <c r="MFC1038" s="351"/>
      <c r="MFD1038" s="351"/>
      <c r="MFE1038" s="351"/>
      <c r="MFF1038" s="351"/>
      <c r="MFG1038" s="351"/>
      <c r="MFH1038" s="351"/>
      <c r="MFI1038" s="351"/>
      <c r="MFJ1038" s="351"/>
      <c r="MFK1038" s="351"/>
      <c r="MFL1038" s="351"/>
      <c r="MFM1038" s="351"/>
      <c r="MFN1038" s="351"/>
      <c r="MFO1038" s="351"/>
      <c r="MFP1038" s="351"/>
      <c r="MFQ1038" s="351"/>
      <c r="MFR1038" s="351"/>
      <c r="MFS1038" s="351"/>
      <c r="MFT1038" s="351"/>
      <c r="MFU1038" s="351"/>
      <c r="MFV1038" s="351"/>
      <c r="MFW1038" s="351"/>
      <c r="MFX1038" s="351"/>
      <c r="MFY1038" s="351"/>
      <c r="MFZ1038" s="351"/>
      <c r="MGA1038" s="351"/>
      <c r="MGB1038" s="351"/>
      <c r="MGC1038" s="351"/>
      <c r="MGD1038" s="351"/>
      <c r="MGE1038" s="351"/>
      <c r="MGF1038" s="351"/>
      <c r="MGG1038" s="351"/>
      <c r="MGH1038" s="351"/>
      <c r="MGI1038" s="351"/>
      <c r="MGJ1038" s="351"/>
      <c r="MGK1038" s="351"/>
      <c r="MGL1038" s="351"/>
      <c r="MGM1038" s="351"/>
      <c r="MGN1038" s="351"/>
      <c r="MGO1038" s="351"/>
      <c r="MGP1038" s="351"/>
      <c r="MGQ1038" s="351"/>
      <c r="MGR1038" s="351"/>
      <c r="MGS1038" s="351"/>
      <c r="MGT1038" s="351"/>
      <c r="MGU1038" s="351"/>
      <c r="MGV1038" s="351"/>
      <c r="MGW1038" s="351"/>
      <c r="MGX1038" s="351"/>
      <c r="MGY1038" s="351"/>
      <c r="MGZ1038" s="351"/>
      <c r="MHA1038" s="351"/>
      <c r="MHB1038" s="351"/>
      <c r="MHC1038" s="351"/>
      <c r="MHD1038" s="351"/>
      <c r="MHE1038" s="351"/>
      <c r="MHF1038" s="351"/>
      <c r="MHG1038" s="351"/>
      <c r="MHH1038" s="351"/>
      <c r="MHI1038" s="351"/>
      <c r="MHJ1038" s="351"/>
      <c r="MHK1038" s="351"/>
      <c r="MHL1038" s="351"/>
      <c r="MHM1038" s="351"/>
      <c r="MHN1038" s="351"/>
      <c r="MHO1038" s="351"/>
      <c r="MHP1038" s="351"/>
      <c r="MHQ1038" s="351"/>
      <c r="MHR1038" s="351"/>
      <c r="MHS1038" s="351"/>
      <c r="MHT1038" s="351"/>
      <c r="MHU1038" s="351"/>
      <c r="MHV1038" s="351"/>
      <c r="MHW1038" s="351"/>
      <c r="MHX1038" s="351"/>
      <c r="MHY1038" s="351"/>
      <c r="MHZ1038" s="351"/>
      <c r="MIA1038" s="351"/>
      <c r="MIB1038" s="351"/>
      <c r="MIC1038" s="351"/>
      <c r="MID1038" s="351"/>
      <c r="MIE1038" s="351"/>
      <c r="MIF1038" s="351"/>
      <c r="MIG1038" s="351"/>
      <c r="MIH1038" s="351"/>
      <c r="MII1038" s="351"/>
      <c r="MIJ1038" s="351"/>
      <c r="MIK1038" s="351"/>
      <c r="MIL1038" s="351"/>
      <c r="MIM1038" s="351"/>
      <c r="MIN1038" s="351"/>
      <c r="MIO1038" s="351"/>
      <c r="MIP1038" s="351"/>
      <c r="MIQ1038" s="351"/>
      <c r="MIR1038" s="351"/>
      <c r="MIS1038" s="351"/>
      <c r="MIT1038" s="351"/>
      <c r="MIU1038" s="351"/>
      <c r="MIV1038" s="351"/>
      <c r="MIW1038" s="351"/>
      <c r="MIX1038" s="351"/>
      <c r="MIY1038" s="351"/>
      <c r="MIZ1038" s="351"/>
      <c r="MJA1038" s="351"/>
      <c r="MJB1038" s="351"/>
      <c r="MJC1038" s="351"/>
      <c r="MJD1038" s="351"/>
      <c r="MJE1038" s="351"/>
      <c r="MJF1038" s="351"/>
      <c r="MJG1038" s="351"/>
      <c r="MJH1038" s="351"/>
      <c r="MJI1038" s="351"/>
      <c r="MJJ1038" s="351"/>
      <c r="MJK1038" s="351"/>
      <c r="MJL1038" s="351"/>
      <c r="MJM1038" s="351"/>
      <c r="MJN1038" s="351"/>
      <c r="MJO1038" s="351"/>
      <c r="MJP1038" s="351"/>
      <c r="MJQ1038" s="351"/>
      <c r="MJR1038" s="351"/>
      <c r="MJS1038" s="351"/>
      <c r="MJT1038" s="351"/>
      <c r="MJU1038" s="351"/>
      <c r="MJV1038" s="351"/>
      <c r="MJW1038" s="351"/>
      <c r="MJX1038" s="351"/>
      <c r="MJY1038" s="351"/>
      <c r="MJZ1038" s="351"/>
      <c r="MKA1038" s="351"/>
      <c r="MKB1038" s="351"/>
      <c r="MKC1038" s="351"/>
      <c r="MKD1038" s="351"/>
      <c r="MKE1038" s="351"/>
      <c r="MKF1038" s="351"/>
      <c r="MKG1038" s="351"/>
      <c r="MKH1038" s="351"/>
      <c r="MKI1038" s="351"/>
      <c r="MKJ1038" s="351"/>
      <c r="MKK1038" s="351"/>
      <c r="MKL1038" s="351"/>
      <c r="MKM1038" s="351"/>
      <c r="MKN1038" s="351"/>
      <c r="MKO1038" s="351"/>
      <c r="MKP1038" s="351"/>
      <c r="MKQ1038" s="351"/>
      <c r="MKR1038" s="351"/>
      <c r="MKS1038" s="351"/>
      <c r="MKT1038" s="351"/>
      <c r="MKU1038" s="351"/>
      <c r="MKV1038" s="351"/>
      <c r="MKW1038" s="351"/>
      <c r="MKX1038" s="351"/>
      <c r="MKY1038" s="351"/>
      <c r="MKZ1038" s="351"/>
      <c r="MLA1038" s="351"/>
      <c r="MLB1038" s="351"/>
      <c r="MLC1038" s="351"/>
      <c r="MLD1038" s="351"/>
      <c r="MLE1038" s="351"/>
      <c r="MLF1038" s="351"/>
      <c r="MLG1038" s="351"/>
      <c r="MLH1038" s="351"/>
      <c r="MLI1038" s="351"/>
      <c r="MLJ1038" s="351"/>
      <c r="MLK1038" s="351"/>
      <c r="MLL1038" s="351"/>
      <c r="MLM1038" s="351"/>
      <c r="MLN1038" s="351"/>
      <c r="MLO1038" s="351"/>
      <c r="MLP1038" s="351"/>
      <c r="MLQ1038" s="351"/>
      <c r="MLR1038" s="351"/>
      <c r="MLS1038" s="351"/>
      <c r="MLT1038" s="351"/>
      <c r="MLU1038" s="351"/>
      <c r="MLV1038" s="351"/>
      <c r="MLW1038" s="351"/>
      <c r="MLX1038" s="351"/>
      <c r="MLY1038" s="351"/>
      <c r="MLZ1038" s="351"/>
      <c r="MMA1038" s="351"/>
      <c r="MMB1038" s="351"/>
      <c r="MMC1038" s="351"/>
      <c r="MMD1038" s="351"/>
      <c r="MME1038" s="351"/>
      <c r="MMF1038" s="351"/>
      <c r="MMG1038" s="351"/>
      <c r="MMH1038" s="351"/>
      <c r="MMI1038" s="351"/>
      <c r="MMJ1038" s="351"/>
      <c r="MMK1038" s="351"/>
      <c r="MML1038" s="351"/>
      <c r="MMM1038" s="351"/>
      <c r="MMN1038" s="351"/>
      <c r="MMO1038" s="351"/>
      <c r="MMP1038" s="351"/>
      <c r="MMQ1038" s="351"/>
      <c r="MMR1038" s="351"/>
      <c r="MMS1038" s="351"/>
      <c r="MMT1038" s="351"/>
      <c r="MMU1038" s="351"/>
      <c r="MMV1038" s="351"/>
      <c r="MMW1038" s="351"/>
      <c r="MMX1038" s="351"/>
      <c r="MMY1038" s="351"/>
      <c r="MMZ1038" s="351"/>
      <c r="MNA1038" s="351"/>
      <c r="MNB1038" s="351"/>
      <c r="MNC1038" s="351"/>
      <c r="MND1038" s="351"/>
      <c r="MNE1038" s="351"/>
      <c r="MNF1038" s="351"/>
      <c r="MNG1038" s="351"/>
      <c r="MNH1038" s="351"/>
      <c r="MNI1038" s="351"/>
      <c r="MNJ1038" s="351"/>
      <c r="MNK1038" s="351"/>
      <c r="MNL1038" s="351"/>
      <c r="MNM1038" s="351"/>
      <c r="MNN1038" s="351"/>
      <c r="MNO1038" s="351"/>
      <c r="MNP1038" s="351"/>
      <c r="MNQ1038" s="351"/>
      <c r="MNR1038" s="351"/>
      <c r="MNS1038" s="351"/>
      <c r="MNT1038" s="351"/>
      <c r="MNU1038" s="351"/>
      <c r="MNV1038" s="351"/>
      <c r="MNW1038" s="351"/>
      <c r="MNX1038" s="351"/>
      <c r="MNY1038" s="351"/>
      <c r="MNZ1038" s="351"/>
      <c r="MOA1038" s="351"/>
      <c r="MOB1038" s="351"/>
      <c r="MOC1038" s="351"/>
      <c r="MOD1038" s="351"/>
      <c r="MOE1038" s="351"/>
      <c r="MOF1038" s="351"/>
      <c r="MOG1038" s="351"/>
      <c r="MOH1038" s="351"/>
      <c r="MOI1038" s="351"/>
      <c r="MOJ1038" s="351"/>
      <c r="MOK1038" s="351"/>
      <c r="MOL1038" s="351"/>
      <c r="MOM1038" s="351"/>
      <c r="MON1038" s="351"/>
      <c r="MOO1038" s="351"/>
      <c r="MOP1038" s="351"/>
      <c r="MOQ1038" s="351"/>
      <c r="MOR1038" s="351"/>
      <c r="MOS1038" s="351"/>
      <c r="MOT1038" s="351"/>
      <c r="MOU1038" s="351"/>
      <c r="MOV1038" s="351"/>
      <c r="MOW1038" s="351"/>
      <c r="MOX1038" s="351"/>
      <c r="MOY1038" s="351"/>
      <c r="MOZ1038" s="351"/>
      <c r="MPA1038" s="351"/>
      <c r="MPB1038" s="351"/>
      <c r="MPC1038" s="351"/>
      <c r="MPD1038" s="351"/>
      <c r="MPE1038" s="351"/>
      <c r="MPF1038" s="351"/>
      <c r="MPG1038" s="351"/>
      <c r="MPH1038" s="351"/>
      <c r="MPI1038" s="351"/>
      <c r="MPJ1038" s="351"/>
      <c r="MPK1038" s="351"/>
      <c r="MPL1038" s="351"/>
      <c r="MPM1038" s="351"/>
      <c r="MPN1038" s="351"/>
      <c r="MPO1038" s="351"/>
      <c r="MPP1038" s="351"/>
      <c r="MPQ1038" s="351"/>
      <c r="MPR1038" s="351"/>
      <c r="MPS1038" s="351"/>
      <c r="MPT1038" s="351"/>
      <c r="MPU1038" s="351"/>
      <c r="MPV1038" s="351"/>
      <c r="MPW1038" s="351"/>
      <c r="MPX1038" s="351"/>
      <c r="MPY1038" s="351"/>
      <c r="MPZ1038" s="351"/>
      <c r="MQA1038" s="351"/>
      <c r="MQB1038" s="351"/>
      <c r="MQC1038" s="351"/>
      <c r="MQD1038" s="351"/>
      <c r="MQE1038" s="351"/>
      <c r="MQF1038" s="351"/>
      <c r="MQG1038" s="351"/>
      <c r="MQH1038" s="351"/>
      <c r="MQI1038" s="351"/>
      <c r="MQJ1038" s="351"/>
      <c r="MQK1038" s="351"/>
      <c r="MQL1038" s="351"/>
      <c r="MQM1038" s="351"/>
      <c r="MQN1038" s="351"/>
      <c r="MQO1038" s="351"/>
      <c r="MQP1038" s="351"/>
      <c r="MQQ1038" s="351"/>
      <c r="MQR1038" s="351"/>
      <c r="MQS1038" s="351"/>
      <c r="MQT1038" s="351"/>
      <c r="MQU1038" s="351"/>
      <c r="MQV1038" s="351"/>
      <c r="MQW1038" s="351"/>
      <c r="MQX1038" s="351"/>
      <c r="MQY1038" s="351"/>
      <c r="MQZ1038" s="351"/>
      <c r="MRA1038" s="351"/>
      <c r="MRB1038" s="351"/>
      <c r="MRC1038" s="351"/>
      <c r="MRD1038" s="351"/>
      <c r="MRE1038" s="351"/>
      <c r="MRF1038" s="351"/>
      <c r="MRG1038" s="351"/>
      <c r="MRH1038" s="351"/>
      <c r="MRI1038" s="351"/>
      <c r="MRJ1038" s="351"/>
      <c r="MRK1038" s="351"/>
      <c r="MRL1038" s="351"/>
      <c r="MRM1038" s="351"/>
      <c r="MRN1038" s="351"/>
      <c r="MRO1038" s="351"/>
      <c r="MRP1038" s="351"/>
      <c r="MRQ1038" s="351"/>
      <c r="MRR1038" s="351"/>
      <c r="MRS1038" s="351"/>
      <c r="MRT1038" s="351"/>
      <c r="MRU1038" s="351"/>
      <c r="MRV1038" s="351"/>
      <c r="MRW1038" s="351"/>
      <c r="MRX1038" s="351"/>
      <c r="MRY1038" s="351"/>
      <c r="MRZ1038" s="351"/>
      <c r="MSA1038" s="351"/>
      <c r="MSB1038" s="351"/>
      <c r="MSC1038" s="351"/>
      <c r="MSD1038" s="351"/>
      <c r="MSE1038" s="351"/>
      <c r="MSF1038" s="351"/>
      <c r="MSG1038" s="351"/>
      <c r="MSH1038" s="351"/>
      <c r="MSI1038" s="351"/>
      <c r="MSJ1038" s="351"/>
      <c r="MSK1038" s="351"/>
      <c r="MSL1038" s="351"/>
      <c r="MSM1038" s="351"/>
      <c r="MSN1038" s="351"/>
      <c r="MSO1038" s="351"/>
      <c r="MSP1038" s="351"/>
      <c r="MSQ1038" s="351"/>
      <c r="MSR1038" s="351"/>
      <c r="MSS1038" s="351"/>
      <c r="MST1038" s="351"/>
      <c r="MSU1038" s="351"/>
      <c r="MSV1038" s="351"/>
      <c r="MSW1038" s="351"/>
      <c r="MSX1038" s="351"/>
      <c r="MSY1038" s="351"/>
      <c r="MSZ1038" s="351"/>
      <c r="MTA1038" s="351"/>
      <c r="MTB1038" s="351"/>
      <c r="MTC1038" s="351"/>
      <c r="MTD1038" s="351"/>
      <c r="MTE1038" s="351"/>
      <c r="MTF1038" s="351"/>
      <c r="MTG1038" s="351"/>
      <c r="MTH1038" s="351"/>
      <c r="MTI1038" s="351"/>
      <c r="MTJ1038" s="351"/>
      <c r="MTK1038" s="351"/>
      <c r="MTL1038" s="351"/>
      <c r="MTM1038" s="351"/>
      <c r="MTN1038" s="351"/>
      <c r="MTO1038" s="351"/>
      <c r="MTP1038" s="351"/>
      <c r="MTQ1038" s="351"/>
      <c r="MTR1038" s="351"/>
      <c r="MTS1038" s="351"/>
      <c r="MTT1038" s="351"/>
      <c r="MTU1038" s="351"/>
      <c r="MTV1038" s="351"/>
      <c r="MTW1038" s="351"/>
      <c r="MTX1038" s="351"/>
      <c r="MTY1038" s="351"/>
      <c r="MTZ1038" s="351"/>
      <c r="MUA1038" s="351"/>
      <c r="MUB1038" s="351"/>
      <c r="MUC1038" s="351"/>
      <c r="MUD1038" s="351"/>
      <c r="MUE1038" s="351"/>
      <c r="MUF1038" s="351"/>
      <c r="MUG1038" s="351"/>
      <c r="MUH1038" s="351"/>
      <c r="MUI1038" s="351"/>
      <c r="MUJ1038" s="351"/>
      <c r="MUK1038" s="351"/>
      <c r="MUL1038" s="351"/>
      <c r="MUM1038" s="351"/>
      <c r="MUN1038" s="351"/>
      <c r="MUO1038" s="351"/>
      <c r="MUP1038" s="351"/>
      <c r="MUQ1038" s="351"/>
      <c r="MUR1038" s="351"/>
      <c r="MUS1038" s="351"/>
      <c r="MUT1038" s="351"/>
      <c r="MUU1038" s="351"/>
      <c r="MUV1038" s="351"/>
      <c r="MUW1038" s="351"/>
      <c r="MUX1038" s="351"/>
      <c r="MUY1038" s="351"/>
      <c r="MUZ1038" s="351"/>
      <c r="MVA1038" s="351"/>
      <c r="MVB1038" s="351"/>
      <c r="MVC1038" s="351"/>
      <c r="MVD1038" s="351"/>
      <c r="MVE1038" s="351"/>
      <c r="MVF1038" s="351"/>
      <c r="MVG1038" s="351"/>
      <c r="MVH1038" s="351"/>
      <c r="MVI1038" s="351"/>
      <c r="MVJ1038" s="351"/>
      <c r="MVK1038" s="351"/>
      <c r="MVL1038" s="351"/>
      <c r="MVM1038" s="351"/>
      <c r="MVN1038" s="351"/>
      <c r="MVO1038" s="351"/>
      <c r="MVP1038" s="351"/>
      <c r="MVQ1038" s="351"/>
      <c r="MVR1038" s="351"/>
      <c r="MVS1038" s="351"/>
      <c r="MVT1038" s="351"/>
      <c r="MVU1038" s="351"/>
      <c r="MVV1038" s="351"/>
      <c r="MVW1038" s="351"/>
      <c r="MVX1038" s="351"/>
      <c r="MVY1038" s="351"/>
      <c r="MVZ1038" s="351"/>
      <c r="MWA1038" s="351"/>
      <c r="MWB1038" s="351"/>
      <c r="MWC1038" s="351"/>
      <c r="MWD1038" s="351"/>
      <c r="MWE1038" s="351"/>
      <c r="MWF1038" s="351"/>
      <c r="MWG1038" s="351"/>
      <c r="MWH1038" s="351"/>
      <c r="MWI1038" s="351"/>
      <c r="MWJ1038" s="351"/>
      <c r="MWK1038" s="351"/>
      <c r="MWL1038" s="351"/>
      <c r="MWM1038" s="351"/>
      <c r="MWN1038" s="351"/>
      <c r="MWO1038" s="351"/>
      <c r="MWP1038" s="351"/>
      <c r="MWQ1038" s="351"/>
      <c r="MWR1038" s="351"/>
      <c r="MWS1038" s="351"/>
      <c r="MWT1038" s="351"/>
      <c r="MWU1038" s="351"/>
      <c r="MWV1038" s="351"/>
      <c r="MWW1038" s="351"/>
      <c r="MWX1038" s="351"/>
      <c r="MWY1038" s="351"/>
      <c r="MWZ1038" s="351"/>
      <c r="MXA1038" s="351"/>
      <c r="MXB1038" s="351"/>
      <c r="MXC1038" s="351"/>
      <c r="MXD1038" s="351"/>
      <c r="MXE1038" s="351"/>
      <c r="MXF1038" s="351"/>
      <c r="MXG1038" s="351"/>
      <c r="MXH1038" s="351"/>
      <c r="MXI1038" s="351"/>
      <c r="MXJ1038" s="351"/>
      <c r="MXK1038" s="351"/>
      <c r="MXL1038" s="351"/>
      <c r="MXM1038" s="351"/>
      <c r="MXN1038" s="351"/>
      <c r="MXO1038" s="351"/>
      <c r="MXP1038" s="351"/>
      <c r="MXQ1038" s="351"/>
      <c r="MXR1038" s="351"/>
      <c r="MXS1038" s="351"/>
      <c r="MXT1038" s="351"/>
      <c r="MXU1038" s="351"/>
      <c r="MXV1038" s="351"/>
      <c r="MXW1038" s="351"/>
      <c r="MXX1038" s="351"/>
      <c r="MXY1038" s="351"/>
      <c r="MXZ1038" s="351"/>
      <c r="MYA1038" s="351"/>
      <c r="MYB1038" s="351"/>
      <c r="MYC1038" s="351"/>
      <c r="MYD1038" s="351"/>
      <c r="MYE1038" s="351"/>
      <c r="MYF1038" s="351"/>
      <c r="MYG1038" s="351"/>
      <c r="MYH1038" s="351"/>
      <c r="MYI1038" s="351"/>
      <c r="MYJ1038" s="351"/>
      <c r="MYK1038" s="351"/>
      <c r="MYL1038" s="351"/>
      <c r="MYM1038" s="351"/>
      <c r="MYN1038" s="351"/>
      <c r="MYO1038" s="351"/>
      <c r="MYP1038" s="351"/>
      <c r="MYQ1038" s="351"/>
      <c r="MYR1038" s="351"/>
      <c r="MYS1038" s="351"/>
      <c r="MYT1038" s="351"/>
      <c r="MYU1038" s="351"/>
      <c r="MYV1038" s="351"/>
      <c r="MYW1038" s="351"/>
      <c r="MYX1038" s="351"/>
      <c r="MYY1038" s="351"/>
      <c r="MYZ1038" s="351"/>
      <c r="MZA1038" s="351"/>
      <c r="MZB1038" s="351"/>
      <c r="MZC1038" s="351"/>
      <c r="MZD1038" s="351"/>
      <c r="MZE1038" s="351"/>
      <c r="MZF1038" s="351"/>
      <c r="MZG1038" s="351"/>
      <c r="MZH1038" s="351"/>
      <c r="MZI1038" s="351"/>
      <c r="MZJ1038" s="351"/>
      <c r="MZK1038" s="351"/>
      <c r="MZL1038" s="351"/>
      <c r="MZM1038" s="351"/>
      <c r="MZN1038" s="351"/>
      <c r="MZO1038" s="351"/>
      <c r="MZP1038" s="351"/>
      <c r="MZQ1038" s="351"/>
      <c r="MZR1038" s="351"/>
      <c r="MZS1038" s="351"/>
      <c r="MZT1038" s="351"/>
      <c r="MZU1038" s="351"/>
      <c r="MZV1038" s="351"/>
      <c r="MZW1038" s="351"/>
      <c r="MZX1038" s="351"/>
      <c r="MZY1038" s="351"/>
      <c r="MZZ1038" s="351"/>
      <c r="NAA1038" s="351"/>
      <c r="NAB1038" s="351"/>
      <c r="NAC1038" s="351"/>
      <c r="NAD1038" s="351"/>
      <c r="NAE1038" s="351"/>
      <c r="NAF1038" s="351"/>
      <c r="NAG1038" s="351"/>
      <c r="NAH1038" s="351"/>
      <c r="NAI1038" s="351"/>
      <c r="NAJ1038" s="351"/>
      <c r="NAK1038" s="351"/>
      <c r="NAL1038" s="351"/>
      <c r="NAM1038" s="351"/>
      <c r="NAN1038" s="351"/>
      <c r="NAO1038" s="351"/>
      <c r="NAP1038" s="351"/>
      <c r="NAQ1038" s="351"/>
      <c r="NAR1038" s="351"/>
      <c r="NAS1038" s="351"/>
      <c r="NAT1038" s="351"/>
      <c r="NAU1038" s="351"/>
      <c r="NAV1038" s="351"/>
      <c r="NAW1038" s="351"/>
      <c r="NAX1038" s="351"/>
      <c r="NAY1038" s="351"/>
      <c r="NAZ1038" s="351"/>
      <c r="NBA1038" s="351"/>
      <c r="NBB1038" s="351"/>
      <c r="NBC1038" s="351"/>
      <c r="NBD1038" s="351"/>
      <c r="NBE1038" s="351"/>
      <c r="NBF1038" s="351"/>
      <c r="NBG1038" s="351"/>
      <c r="NBH1038" s="351"/>
      <c r="NBI1038" s="351"/>
      <c r="NBJ1038" s="351"/>
      <c r="NBK1038" s="351"/>
      <c r="NBL1038" s="351"/>
      <c r="NBM1038" s="351"/>
      <c r="NBN1038" s="351"/>
      <c r="NBO1038" s="351"/>
      <c r="NBP1038" s="351"/>
      <c r="NBQ1038" s="351"/>
      <c r="NBR1038" s="351"/>
      <c r="NBS1038" s="351"/>
      <c r="NBT1038" s="351"/>
      <c r="NBU1038" s="351"/>
      <c r="NBV1038" s="351"/>
      <c r="NBW1038" s="351"/>
      <c r="NBX1038" s="351"/>
      <c r="NBY1038" s="351"/>
      <c r="NBZ1038" s="351"/>
      <c r="NCA1038" s="351"/>
      <c r="NCB1038" s="351"/>
      <c r="NCC1038" s="351"/>
      <c r="NCD1038" s="351"/>
      <c r="NCE1038" s="351"/>
      <c r="NCF1038" s="351"/>
      <c r="NCG1038" s="351"/>
      <c r="NCH1038" s="351"/>
      <c r="NCI1038" s="351"/>
      <c r="NCJ1038" s="351"/>
      <c r="NCK1038" s="351"/>
      <c r="NCL1038" s="351"/>
      <c r="NCM1038" s="351"/>
      <c r="NCN1038" s="351"/>
      <c r="NCO1038" s="351"/>
      <c r="NCP1038" s="351"/>
      <c r="NCQ1038" s="351"/>
      <c r="NCR1038" s="351"/>
      <c r="NCS1038" s="351"/>
      <c r="NCT1038" s="351"/>
      <c r="NCU1038" s="351"/>
      <c r="NCV1038" s="351"/>
      <c r="NCW1038" s="351"/>
      <c r="NCX1038" s="351"/>
      <c r="NCY1038" s="351"/>
      <c r="NCZ1038" s="351"/>
      <c r="NDA1038" s="351"/>
      <c r="NDB1038" s="351"/>
      <c r="NDC1038" s="351"/>
      <c r="NDD1038" s="351"/>
      <c r="NDE1038" s="351"/>
      <c r="NDF1038" s="351"/>
      <c r="NDG1038" s="351"/>
      <c r="NDH1038" s="348"/>
      <c r="NDI1038" s="156"/>
      <c r="NDJ1038" s="156"/>
      <c r="NDK1038" s="156"/>
      <c r="NDL1038" s="156"/>
      <c r="NDM1038" s="437"/>
      <c r="NDN1038" s="437"/>
      <c r="NDO1038" s="483"/>
      <c r="NDP1038" s="483"/>
      <c r="NDQ1038" s="483"/>
      <c r="NDR1038" s="483"/>
      <c r="NDS1038" s="483"/>
      <c r="NDT1038" s="483"/>
      <c r="NDU1038" s="483"/>
      <c r="NDV1038" s="483"/>
      <c r="NDW1038" s="483"/>
      <c r="NDX1038" s="483"/>
      <c r="NDY1038" s="483"/>
      <c r="NDZ1038" s="483"/>
      <c r="NEA1038" s="483"/>
      <c r="NEB1038" s="483"/>
      <c r="NEC1038" s="483"/>
      <c r="NED1038" s="483"/>
      <c r="NEE1038" s="483"/>
      <c r="NEF1038" s="483"/>
      <c r="NEG1038" s="483"/>
      <c r="NEH1038" s="483"/>
      <c r="NEI1038" s="483"/>
      <c r="NEJ1038" s="483"/>
      <c r="NEK1038" s="483"/>
      <c r="NEL1038" s="483"/>
      <c r="NEM1038" s="483"/>
      <c r="NEN1038" s="483"/>
      <c r="NEO1038" s="483"/>
      <c r="NEP1038" s="483"/>
      <c r="NEQ1038" s="483"/>
      <c r="NER1038" s="483"/>
      <c r="NES1038" s="483"/>
      <c r="NET1038" s="483"/>
      <c r="NEU1038" s="483"/>
      <c r="NEV1038" s="483"/>
      <c r="NEW1038" s="483"/>
      <c r="NEX1038" s="483"/>
      <c r="NEY1038" s="483"/>
      <c r="NEZ1038" s="483"/>
      <c r="NFA1038" s="483"/>
      <c r="NFB1038" s="483"/>
      <c r="NFC1038" s="483"/>
      <c r="NFD1038" s="483"/>
      <c r="NFE1038" s="483"/>
      <c r="NFF1038" s="483"/>
      <c r="NFG1038" s="483"/>
      <c r="NFH1038" s="483"/>
      <c r="NFI1038" s="483"/>
      <c r="NFJ1038" s="483"/>
      <c r="NFK1038" s="483"/>
      <c r="NFL1038" s="483"/>
      <c r="NFM1038" s="483"/>
      <c r="NFN1038" s="483"/>
      <c r="NFO1038" s="483"/>
      <c r="NFP1038" s="483"/>
      <c r="NFQ1038" s="483"/>
      <c r="NFR1038" s="483"/>
      <c r="NFS1038" s="483"/>
      <c r="NFT1038" s="483"/>
      <c r="NFU1038" s="483"/>
      <c r="NFV1038" s="483"/>
      <c r="NFW1038" s="483"/>
      <c r="NFX1038" s="483"/>
      <c r="NFY1038" s="483"/>
      <c r="NFZ1038" s="483"/>
    </row>
    <row r="1039" spans="1:9646" ht="45.75" customHeight="1">
      <c r="A1039" s="571">
        <f>1+A1038</f>
        <v>1037</v>
      </c>
      <c r="B1039" s="218" t="s">
        <v>9796</v>
      </c>
      <c r="C1039" s="201" t="s">
        <v>9797</v>
      </c>
      <c r="D1039" s="205" t="s">
        <v>645</v>
      </c>
      <c r="E1039" s="202">
        <v>45569</v>
      </c>
      <c r="F1039" s="203">
        <v>45573</v>
      </c>
      <c r="G1039" s="203">
        <v>45646</v>
      </c>
      <c r="H1039" s="201" t="s">
        <v>416</v>
      </c>
      <c r="I1039" s="206" t="s">
        <v>9646</v>
      </c>
      <c r="J1039" s="209" t="s">
        <v>9798</v>
      </c>
      <c r="K1039" s="271">
        <v>80218741</v>
      </c>
      <c r="L1039" s="201">
        <v>8</v>
      </c>
      <c r="M1039" s="272" t="s">
        <v>97</v>
      </c>
      <c r="N1039" s="208" t="s">
        <v>5078</v>
      </c>
      <c r="O1039" s="218" t="s">
        <v>3586</v>
      </c>
      <c r="P1039" s="201" t="s">
        <v>7845</v>
      </c>
      <c r="Q1039" s="201" t="s">
        <v>7596</v>
      </c>
      <c r="R1039" s="210">
        <v>73</v>
      </c>
      <c r="S1039" s="201" t="s">
        <v>4956</v>
      </c>
      <c r="T1039" s="273" t="s">
        <v>9799</v>
      </c>
      <c r="U1039" s="274">
        <v>2024003468</v>
      </c>
      <c r="V1039" s="273" t="s">
        <v>9402</v>
      </c>
      <c r="W1039" s="275">
        <v>45572</v>
      </c>
      <c r="X1039" s="276" t="s">
        <v>9741</v>
      </c>
      <c r="Y1039" s="313" t="s">
        <v>9800</v>
      </c>
      <c r="Z1039" s="215" t="s">
        <v>9694</v>
      </c>
      <c r="AA1039" s="216">
        <v>0</v>
      </c>
      <c r="AB1039" s="217" t="s">
        <v>9799</v>
      </c>
      <c r="AC1039" s="216">
        <v>0</v>
      </c>
      <c r="AD1039" s="216">
        <v>0</v>
      </c>
      <c r="AE1039" s="216">
        <v>0</v>
      </c>
      <c r="AF1039" s="216">
        <v>0</v>
      </c>
      <c r="AG1039" s="216" t="s">
        <v>9799</v>
      </c>
      <c r="AH1039" s="216">
        <v>0</v>
      </c>
      <c r="AI1039" s="216">
        <v>0</v>
      </c>
      <c r="AJ1039" s="216">
        <v>0</v>
      </c>
      <c r="AK1039" s="209" t="s">
        <v>104</v>
      </c>
      <c r="AL1039" s="191" t="s">
        <v>9801</v>
      </c>
      <c r="AM1039" s="201" t="s">
        <v>9802</v>
      </c>
      <c r="AN1039" s="207" t="s">
        <v>9803</v>
      </c>
      <c r="AO1039" s="209" t="s">
        <v>114</v>
      </c>
      <c r="AP1039" s="201" t="s">
        <v>114</v>
      </c>
      <c r="AQ1039" s="277" t="s">
        <v>114</v>
      </c>
      <c r="AR1039" s="209" t="s">
        <v>114</v>
      </c>
      <c r="AS1039" s="201" t="s">
        <v>109</v>
      </c>
      <c r="AT1039" s="209" t="s">
        <v>109</v>
      </c>
      <c r="AU1039" s="209" t="s">
        <v>392</v>
      </c>
      <c r="AV1039" s="201" t="s">
        <v>9324</v>
      </c>
      <c r="AW1039" s="201" t="s">
        <v>110</v>
      </c>
      <c r="AX1039" s="201" t="s">
        <v>109</v>
      </c>
      <c r="AY1039" s="201" t="s">
        <v>108</v>
      </c>
      <c r="AZ1039" s="240" t="s">
        <v>9324</v>
      </c>
      <c r="BA1039" s="201" t="s">
        <v>9324</v>
      </c>
      <c r="BB1039" s="241"/>
      <c r="BC1039" s="240" t="s">
        <v>9324</v>
      </c>
      <c r="BD1039" s="210" t="s">
        <v>9324</v>
      </c>
      <c r="BE1039" s="210" t="s">
        <v>9324</v>
      </c>
      <c r="BF1039" s="210" t="s">
        <v>9324</v>
      </c>
      <c r="BG1039" s="240" t="s">
        <v>9324</v>
      </c>
      <c r="BH1039" s="221" t="s">
        <v>9799</v>
      </c>
      <c r="BI1039" s="296" t="s">
        <v>135</v>
      </c>
      <c r="BJ1039" s="201" t="s">
        <v>9324</v>
      </c>
      <c r="BK1039" s="208" t="s">
        <v>114</v>
      </c>
      <c r="BL1039" s="240" t="s">
        <v>9324</v>
      </c>
      <c r="BM1039" s="398" t="s">
        <v>136</v>
      </c>
      <c r="BN1039" s="292" t="s">
        <v>917</v>
      </c>
      <c r="BO1039" s="208"/>
      <c r="BP1039" s="208"/>
      <c r="BQ1039" s="208">
        <v>43</v>
      </c>
      <c r="BR1039" s="208">
        <v>29852</v>
      </c>
      <c r="BS1039" s="208" t="s">
        <v>108</v>
      </c>
      <c r="BT1039" s="208" t="s">
        <v>108</v>
      </c>
      <c r="BU1039" s="237" t="s">
        <v>108</v>
      </c>
      <c r="BV1039" s="208" t="s">
        <v>108</v>
      </c>
      <c r="BW1039" s="278" t="s">
        <v>108</v>
      </c>
      <c r="BX1039" s="224" t="s">
        <v>9804</v>
      </c>
      <c r="BY1039" s="208" t="s">
        <v>9805</v>
      </c>
      <c r="BZ1039" s="329" t="s">
        <v>9806</v>
      </c>
      <c r="CA1039" s="320" t="s">
        <v>109</v>
      </c>
      <c r="CB1039" s="320" t="s">
        <v>109</v>
      </c>
      <c r="CC1039" s="400" t="s">
        <v>109</v>
      </c>
      <c r="CD1039" s="322"/>
      <c r="CE1039" s="223"/>
      <c r="CF1039" s="223"/>
      <c r="CG1039" s="223"/>
      <c r="CH1039" s="223"/>
      <c r="CI1039" s="223"/>
      <c r="CJ1039" s="223"/>
      <c r="CK1039" s="223"/>
      <c r="CL1039" s="223"/>
      <c r="CM1039" s="223" t="s">
        <v>109</v>
      </c>
      <c r="CN1039" s="223"/>
      <c r="CO1039" s="297"/>
      <c r="CP1039" s="297"/>
      <c r="CQ1039" s="297"/>
      <c r="CR1039" s="297"/>
      <c r="CS1039" s="297"/>
      <c r="CT1039" s="297"/>
      <c r="CU1039" s="297"/>
      <c r="CV1039" s="297"/>
      <c r="CW1039" s="297"/>
      <c r="CX1039" s="297"/>
      <c r="CY1039" s="297"/>
      <c r="CZ1039" s="297"/>
      <c r="DA1039" s="297"/>
      <c r="DB1039" s="297"/>
      <c r="DC1039" s="297"/>
      <c r="DD1039" s="297"/>
      <c r="DE1039" s="297"/>
      <c r="DF1039" s="297"/>
      <c r="DG1039" s="297"/>
      <c r="DH1039" s="297"/>
      <c r="DI1039" s="297"/>
      <c r="DJ1039" s="297"/>
      <c r="DK1039" s="297"/>
      <c r="DL1039" s="297"/>
      <c r="DM1039" s="297"/>
      <c r="DN1039" s="297"/>
      <c r="DO1039" s="297"/>
      <c r="DP1039" s="297"/>
      <c r="DQ1039" s="297"/>
      <c r="DR1039" s="297"/>
      <c r="DS1039" s="297"/>
      <c r="DT1039" s="297"/>
      <c r="DU1039" s="297"/>
      <c r="DV1039" s="297"/>
      <c r="DW1039" s="297"/>
      <c r="DX1039" s="297"/>
      <c r="DY1039" s="297"/>
      <c r="DZ1039" s="297"/>
      <c r="EA1039" s="297"/>
      <c r="EB1039" s="297"/>
      <c r="EC1039" s="297"/>
      <c r="ED1039" s="297"/>
      <c r="EE1039" s="297"/>
      <c r="EF1039" s="297"/>
      <c r="EG1039" s="297"/>
      <c r="EH1039" s="297"/>
      <c r="EI1039" s="297"/>
      <c r="EJ1039" s="297"/>
      <c r="EK1039" s="297"/>
      <c r="EL1039" s="297"/>
      <c r="EM1039" s="297"/>
      <c r="EN1039" s="297"/>
      <c r="EO1039" s="297"/>
      <c r="EP1039" s="297"/>
      <c r="EQ1039" s="297"/>
      <c r="ER1039" s="297"/>
      <c r="ES1039" s="297"/>
      <c r="ET1039" s="297"/>
      <c r="EU1039" s="297"/>
      <c r="EV1039" s="297"/>
      <c r="EW1039" s="297"/>
      <c r="EX1039" s="297"/>
      <c r="EY1039" s="297"/>
      <c r="EZ1039" s="297"/>
      <c r="FA1039" s="297"/>
      <c r="FB1039" s="297"/>
      <c r="FC1039" s="297"/>
      <c r="FD1039" s="297"/>
      <c r="FE1039" s="297"/>
      <c r="FF1039" s="297"/>
      <c r="FG1039" s="297"/>
      <c r="FH1039" s="297"/>
      <c r="FI1039" s="297"/>
      <c r="FJ1039" s="297"/>
      <c r="FK1039" s="297"/>
      <c r="FL1039" s="297"/>
      <c r="FM1039" s="297"/>
      <c r="FN1039" s="297"/>
      <c r="FO1039" s="297"/>
      <c r="FP1039" s="297"/>
      <c r="FQ1039" s="297"/>
      <c r="FR1039" s="297"/>
      <c r="FS1039" s="297"/>
    </row>
    <row r="1040" spans="1:9646" ht="45.75" customHeight="1">
      <c r="A1040" s="589">
        <f>1+A1039</f>
        <v>1038</v>
      </c>
      <c r="B1040" s="403" t="s">
        <v>9807</v>
      </c>
      <c r="C1040" s="156" t="s">
        <v>9808</v>
      </c>
      <c r="D1040" s="156" t="s">
        <v>645</v>
      </c>
      <c r="E1040" s="156">
        <v>45569</v>
      </c>
      <c r="F1040" s="328">
        <v>45574</v>
      </c>
      <c r="G1040" s="328">
        <v>45646</v>
      </c>
      <c r="H1040" s="328" t="s">
        <v>416</v>
      </c>
      <c r="I1040" s="328" t="s">
        <v>9646</v>
      </c>
      <c r="J1040" s="390" t="s">
        <v>5106</v>
      </c>
      <c r="K1040" s="328" t="s">
        <v>9809</v>
      </c>
      <c r="L1040" s="328">
        <v>9</v>
      </c>
      <c r="M1040" s="328" t="s">
        <v>97</v>
      </c>
      <c r="N1040" s="328" t="s">
        <v>5078</v>
      </c>
      <c r="O1040" s="328" t="s">
        <v>783</v>
      </c>
      <c r="P1040" s="328" t="s">
        <v>9810</v>
      </c>
      <c r="Q1040" s="328" t="s">
        <v>7596</v>
      </c>
      <c r="R1040" s="328">
        <v>72</v>
      </c>
      <c r="S1040" s="328" t="s">
        <v>4956</v>
      </c>
      <c r="T1040" s="328" t="s">
        <v>9799</v>
      </c>
      <c r="U1040" s="328">
        <v>2024003471</v>
      </c>
      <c r="V1040" s="328" t="s">
        <v>9402</v>
      </c>
      <c r="W1040" s="328">
        <v>45572</v>
      </c>
      <c r="X1040" s="328" t="s">
        <v>103</v>
      </c>
      <c r="Y1040" s="328" t="s">
        <v>9800</v>
      </c>
      <c r="Z1040" s="328" t="s">
        <v>9694</v>
      </c>
      <c r="AA1040" s="328">
        <v>0</v>
      </c>
      <c r="AB1040" s="328">
        <v>0</v>
      </c>
      <c r="AC1040" s="328">
        <v>0</v>
      </c>
      <c r="AD1040" s="328">
        <v>0</v>
      </c>
      <c r="AE1040" s="328">
        <v>0</v>
      </c>
      <c r="AF1040" s="328">
        <v>0</v>
      </c>
      <c r="AG1040" s="328">
        <v>0</v>
      </c>
      <c r="AH1040" s="328">
        <v>0</v>
      </c>
      <c r="AI1040" s="328">
        <v>0</v>
      </c>
      <c r="AJ1040" s="328">
        <v>0</v>
      </c>
      <c r="AK1040" s="328" t="s">
        <v>104</v>
      </c>
      <c r="AL1040" s="328" t="s">
        <v>9811</v>
      </c>
      <c r="AM1040" s="328" t="s">
        <v>7518</v>
      </c>
      <c r="AN1040" s="328">
        <v>52285927</v>
      </c>
      <c r="AO1040" s="328" t="s">
        <v>114</v>
      </c>
      <c r="AP1040" s="328" t="s">
        <v>114</v>
      </c>
      <c r="AQ1040" s="328" t="s">
        <v>114</v>
      </c>
      <c r="AR1040" s="328" t="s">
        <v>114</v>
      </c>
      <c r="AS1040" s="328" t="s">
        <v>109</v>
      </c>
      <c r="AT1040" s="328" t="s">
        <v>109</v>
      </c>
      <c r="AU1040" s="328" t="s">
        <v>392</v>
      </c>
      <c r="AV1040" s="328" t="s">
        <v>9324</v>
      </c>
      <c r="AW1040" s="328" t="s">
        <v>9324</v>
      </c>
      <c r="AX1040" s="328" t="s">
        <v>109</v>
      </c>
      <c r="AY1040" s="328" t="s">
        <v>108</v>
      </c>
      <c r="AZ1040" s="328" t="s">
        <v>9324</v>
      </c>
      <c r="BA1040" s="328" t="s">
        <v>9324</v>
      </c>
      <c r="BB1040" s="328"/>
      <c r="BC1040" s="328" t="s">
        <v>9324</v>
      </c>
      <c r="BD1040" s="328" t="s">
        <v>9324</v>
      </c>
      <c r="BE1040" s="328" t="s">
        <v>9324</v>
      </c>
      <c r="BF1040" s="328" t="s">
        <v>9324</v>
      </c>
      <c r="BG1040" s="328" t="s">
        <v>9324</v>
      </c>
      <c r="BH1040" s="328" t="s">
        <v>9799</v>
      </c>
      <c r="BI1040" s="349" t="s">
        <v>113</v>
      </c>
      <c r="BJ1040" s="328" t="s">
        <v>9324</v>
      </c>
      <c r="BK1040" s="328" t="s">
        <v>114</v>
      </c>
      <c r="BL1040" s="328" t="s">
        <v>9324</v>
      </c>
      <c r="BM1040" s="497"/>
      <c r="BN1040" s="328" t="s">
        <v>964</v>
      </c>
      <c r="BO1040" s="328"/>
      <c r="BP1040" s="328"/>
      <c r="BQ1040" s="328">
        <v>29</v>
      </c>
      <c r="BR1040" s="328">
        <v>34880</v>
      </c>
      <c r="BS1040" s="328" t="s">
        <v>114</v>
      </c>
      <c r="BT1040" s="328" t="s">
        <v>114</v>
      </c>
      <c r="BU1040" s="328" t="s">
        <v>114</v>
      </c>
      <c r="BV1040" s="328" t="s">
        <v>114</v>
      </c>
      <c r="BW1040" s="328" t="s">
        <v>114</v>
      </c>
      <c r="BX1040" s="328" t="s">
        <v>9812</v>
      </c>
      <c r="BY1040" s="328">
        <v>3112499008</v>
      </c>
      <c r="BZ1040" s="328" t="s">
        <v>9813</v>
      </c>
      <c r="CA1040" s="392" t="s">
        <v>109</v>
      </c>
      <c r="CB1040" s="392" t="s">
        <v>109</v>
      </c>
      <c r="CC1040" s="392" t="s">
        <v>109</v>
      </c>
      <c r="CD1040" s="392"/>
      <c r="CE1040" s="392"/>
      <c r="CF1040" s="392"/>
      <c r="CG1040" s="392"/>
      <c r="CH1040" s="392"/>
      <c r="CI1040" s="392"/>
      <c r="CJ1040" s="392"/>
      <c r="CK1040" s="392"/>
      <c r="CL1040" s="392"/>
      <c r="CM1040" s="392" t="s">
        <v>109</v>
      </c>
      <c r="CN1040" s="497"/>
      <c r="CO1040" s="297"/>
      <c r="CP1040" s="297"/>
      <c r="CQ1040" s="297"/>
      <c r="CR1040" s="297"/>
      <c r="CS1040" s="297"/>
      <c r="CT1040" s="297"/>
      <c r="CU1040" s="297"/>
      <c r="CV1040" s="297"/>
      <c r="CW1040" s="297"/>
      <c r="CX1040" s="297"/>
      <c r="CY1040" s="297"/>
      <c r="CZ1040" s="297"/>
      <c r="DA1040" s="297"/>
      <c r="DB1040" s="297"/>
      <c r="DC1040" s="297"/>
      <c r="DD1040" s="297"/>
      <c r="DE1040" s="297"/>
      <c r="DF1040" s="297"/>
      <c r="DG1040" s="297"/>
      <c r="DH1040" s="297"/>
      <c r="DI1040" s="297"/>
      <c r="DJ1040" s="297"/>
      <c r="DK1040" s="297"/>
      <c r="DL1040" s="297"/>
      <c r="DM1040" s="297"/>
      <c r="DN1040" s="297"/>
      <c r="DO1040" s="297"/>
      <c r="DP1040" s="297"/>
      <c r="DQ1040" s="297"/>
      <c r="DR1040" s="297"/>
      <c r="DS1040" s="297"/>
      <c r="DT1040" s="297"/>
      <c r="DU1040" s="297"/>
      <c r="DV1040" s="297"/>
      <c r="DW1040" s="297"/>
      <c r="DX1040" s="297"/>
      <c r="DY1040" s="297"/>
      <c r="DZ1040" s="297"/>
      <c r="EA1040" s="297"/>
      <c r="EB1040" s="297"/>
      <c r="EC1040" s="297"/>
      <c r="ED1040" s="297"/>
      <c r="EE1040" s="297"/>
      <c r="EF1040" s="297"/>
      <c r="EG1040" s="297"/>
      <c r="EH1040" s="297"/>
      <c r="EI1040" s="297"/>
      <c r="EJ1040" s="297"/>
      <c r="EK1040" s="297"/>
      <c r="EL1040" s="297"/>
      <c r="EM1040" s="297"/>
      <c r="EN1040" s="297"/>
      <c r="EO1040" s="297"/>
      <c r="EP1040" s="297"/>
      <c r="EQ1040" s="297"/>
      <c r="ER1040" s="297"/>
      <c r="ES1040" s="297"/>
      <c r="ET1040" s="297"/>
      <c r="EU1040" s="297"/>
      <c r="EV1040" s="297"/>
      <c r="EW1040" s="297"/>
      <c r="EX1040" s="297"/>
      <c r="EY1040" s="297"/>
      <c r="EZ1040" s="297"/>
      <c r="FA1040" s="297"/>
      <c r="FB1040" s="297"/>
      <c r="FC1040" s="297"/>
      <c r="FD1040" s="297"/>
      <c r="FE1040" s="297"/>
      <c r="FF1040" s="297"/>
      <c r="FG1040" s="297"/>
      <c r="FH1040" s="297"/>
      <c r="FI1040" s="297"/>
      <c r="FJ1040" s="297"/>
      <c r="FK1040" s="297"/>
      <c r="FL1040" s="297"/>
      <c r="FM1040" s="297"/>
      <c r="FN1040" s="297"/>
      <c r="FO1040" s="297"/>
      <c r="FP1040" s="297"/>
      <c r="FQ1040" s="297"/>
      <c r="FR1040" s="297"/>
      <c r="FS1040" s="297"/>
      <c r="FT1040" s="297"/>
      <c r="FU1040" s="297"/>
      <c r="FV1040" s="297"/>
      <c r="FW1040" s="297"/>
      <c r="FX1040" s="297"/>
      <c r="FY1040" s="297"/>
      <c r="FZ1040" s="297"/>
      <c r="GA1040" s="297"/>
      <c r="GB1040" s="297"/>
      <c r="GC1040" s="297"/>
      <c r="GD1040" s="297"/>
      <c r="GE1040" s="297"/>
      <c r="GF1040" s="297"/>
      <c r="GG1040" s="297"/>
      <c r="GH1040" s="297"/>
      <c r="GI1040" s="297"/>
      <c r="GJ1040" s="297"/>
      <c r="GK1040" s="297"/>
      <c r="GL1040" s="297"/>
      <c r="GM1040" s="297"/>
      <c r="GN1040" s="297"/>
      <c r="GO1040" s="297"/>
      <c r="GP1040" s="297"/>
      <c r="GQ1040" s="297"/>
      <c r="GR1040" s="297"/>
      <c r="GS1040" s="297"/>
      <c r="GT1040" s="297"/>
      <c r="GU1040" s="297"/>
      <c r="GV1040" s="328"/>
      <c r="GW1040" s="328"/>
      <c r="GX1040" s="328"/>
      <c r="GY1040" s="328"/>
      <c r="GZ1040" s="328"/>
      <c r="HA1040" s="328"/>
      <c r="HB1040" s="328"/>
      <c r="HC1040" s="328"/>
      <c r="HD1040" s="328"/>
      <c r="HE1040" s="328"/>
      <c r="HF1040" s="328"/>
      <c r="HG1040" s="328"/>
      <c r="HH1040" s="328"/>
      <c r="HI1040" s="328"/>
      <c r="HJ1040" s="328"/>
      <c r="HK1040" s="328"/>
      <c r="HL1040" s="328"/>
      <c r="HM1040" s="328"/>
      <c r="HN1040" s="328"/>
      <c r="HO1040" s="328"/>
      <c r="HP1040" s="328"/>
      <c r="HQ1040" s="328"/>
      <c r="HR1040" s="328"/>
      <c r="HS1040" s="328"/>
      <c r="HT1040" s="328"/>
      <c r="HU1040" s="328"/>
      <c r="HV1040" s="328"/>
      <c r="HW1040" s="328"/>
      <c r="HX1040" s="328"/>
      <c r="HY1040" s="328"/>
      <c r="HZ1040" s="328"/>
      <c r="IA1040" s="328"/>
      <c r="IB1040" s="328"/>
      <c r="IC1040" s="328"/>
      <c r="ID1040" s="328"/>
      <c r="IE1040" s="328"/>
      <c r="IF1040" s="328"/>
      <c r="IG1040" s="328"/>
      <c r="IH1040" s="328"/>
      <c r="II1040" s="328"/>
      <c r="IJ1040" s="328"/>
      <c r="IK1040" s="328"/>
      <c r="IL1040" s="328"/>
      <c r="IM1040" s="328"/>
      <c r="IN1040" s="328"/>
      <c r="IO1040" s="328"/>
      <c r="IP1040" s="328"/>
      <c r="IQ1040" s="328"/>
      <c r="IR1040" s="328"/>
      <c r="IS1040" s="328"/>
      <c r="IT1040" s="328"/>
      <c r="IU1040" s="328"/>
      <c r="IV1040" s="328"/>
      <c r="IW1040" s="328"/>
      <c r="IX1040" s="328"/>
      <c r="IY1040" s="328"/>
      <c r="IZ1040" s="328"/>
      <c r="JA1040" s="328"/>
      <c r="JB1040" s="328"/>
      <c r="JC1040" s="328"/>
      <c r="JD1040" s="328"/>
      <c r="JE1040" s="328"/>
      <c r="JF1040" s="328"/>
      <c r="JG1040" s="328"/>
      <c r="JH1040" s="328"/>
      <c r="JI1040" s="328"/>
      <c r="JJ1040" s="328"/>
      <c r="JK1040" s="328"/>
      <c r="JL1040" s="328"/>
      <c r="JM1040" s="328"/>
      <c r="JN1040" s="328"/>
      <c r="JO1040" s="328"/>
      <c r="JP1040" s="328"/>
      <c r="JQ1040" s="328"/>
      <c r="JR1040" s="328"/>
      <c r="JS1040" s="328"/>
      <c r="JT1040" s="328"/>
      <c r="JU1040" s="328"/>
      <c r="JV1040" s="328"/>
      <c r="JW1040" s="328"/>
      <c r="JX1040" s="328"/>
      <c r="JY1040" s="328"/>
      <c r="JZ1040" s="328"/>
      <c r="KA1040" s="328"/>
      <c r="KB1040" s="328"/>
      <c r="KC1040" s="328"/>
      <c r="KD1040" s="328"/>
      <c r="KE1040" s="328"/>
      <c r="KF1040" s="328"/>
      <c r="KG1040" s="328"/>
      <c r="KH1040" s="328"/>
      <c r="KI1040" s="328"/>
      <c r="KJ1040" s="328"/>
      <c r="KK1040" s="328"/>
      <c r="KL1040" s="328"/>
      <c r="KM1040" s="328"/>
      <c r="KN1040" s="328"/>
      <c r="KO1040" s="328"/>
      <c r="KP1040" s="328"/>
      <c r="KQ1040" s="328"/>
      <c r="KR1040" s="328"/>
      <c r="KS1040" s="328"/>
      <c r="KT1040" s="328"/>
      <c r="KU1040" s="328"/>
      <c r="KV1040" s="328"/>
      <c r="KW1040" s="328"/>
      <c r="KX1040" s="328"/>
      <c r="KY1040" s="328"/>
      <c r="KZ1040" s="328"/>
      <c r="LA1040" s="328"/>
      <c r="LB1040" s="328"/>
      <c r="LC1040" s="328"/>
      <c r="LD1040" s="328"/>
      <c r="LE1040" s="328"/>
      <c r="LF1040" s="328"/>
      <c r="LG1040" s="328"/>
      <c r="LH1040" s="328"/>
      <c r="LI1040" s="328"/>
      <c r="LJ1040" s="328"/>
      <c r="LK1040" s="328"/>
      <c r="LL1040" s="328"/>
      <c r="LM1040" s="328"/>
      <c r="LN1040" s="328"/>
      <c r="LO1040" s="328"/>
      <c r="LP1040" s="328"/>
      <c r="LQ1040" s="328"/>
      <c r="LR1040" s="328"/>
      <c r="LS1040" s="328"/>
      <c r="LT1040" s="328"/>
      <c r="LU1040" s="328"/>
      <c r="LV1040" s="328"/>
      <c r="LW1040" s="328"/>
      <c r="LX1040" s="328"/>
      <c r="LY1040" s="328"/>
      <c r="LZ1040" s="328"/>
      <c r="MA1040" s="328"/>
      <c r="MB1040" s="328"/>
      <c r="MC1040" s="328"/>
      <c r="MD1040" s="328"/>
      <c r="ME1040" s="328"/>
      <c r="MF1040" s="328"/>
      <c r="MG1040" s="328"/>
      <c r="MH1040" s="328"/>
      <c r="MI1040" s="328"/>
      <c r="MJ1040" s="328"/>
      <c r="MK1040" s="328"/>
      <c r="ML1040" s="328"/>
      <c r="MM1040" s="328"/>
      <c r="MN1040" s="328"/>
      <c r="MO1040" s="328"/>
      <c r="MP1040" s="328"/>
      <c r="MQ1040" s="328"/>
      <c r="MR1040" s="328"/>
      <c r="MS1040" s="328"/>
      <c r="MT1040" s="328"/>
      <c r="MU1040" s="328"/>
      <c r="MV1040" s="328"/>
      <c r="MW1040" s="328"/>
      <c r="MX1040" s="328"/>
      <c r="MY1040" s="328"/>
      <c r="MZ1040" s="328"/>
      <c r="NA1040" s="328"/>
      <c r="NB1040" s="328"/>
      <c r="NC1040" s="328"/>
      <c r="ND1040" s="328"/>
      <c r="NE1040" s="328"/>
      <c r="NF1040" s="328"/>
      <c r="NG1040" s="328"/>
      <c r="NH1040" s="328"/>
      <c r="NI1040" s="328"/>
      <c r="NJ1040" s="328"/>
      <c r="NK1040" s="328"/>
      <c r="NL1040" s="328"/>
      <c r="NM1040" s="328"/>
      <c r="NN1040" s="328"/>
      <c r="NO1040" s="328"/>
      <c r="NP1040" s="328"/>
      <c r="NQ1040" s="328"/>
      <c r="NR1040" s="328"/>
      <c r="NS1040" s="328"/>
      <c r="NT1040" s="328"/>
      <c r="NU1040" s="328"/>
      <c r="NV1040" s="328"/>
      <c r="NW1040" s="328"/>
      <c r="NX1040" s="328"/>
      <c r="NY1040" s="328"/>
      <c r="NZ1040" s="328"/>
      <c r="OA1040" s="328"/>
      <c r="OB1040" s="328"/>
      <c r="OC1040" s="328"/>
      <c r="OD1040" s="328"/>
      <c r="OE1040" s="328"/>
      <c r="OF1040" s="328"/>
      <c r="OG1040" s="328"/>
      <c r="OH1040" s="328"/>
      <c r="OI1040" s="328"/>
      <c r="OJ1040" s="328"/>
      <c r="OK1040" s="328"/>
      <c r="OL1040" s="328"/>
      <c r="OM1040" s="328"/>
      <c r="ON1040" s="328"/>
      <c r="OO1040" s="328"/>
      <c r="OP1040" s="328"/>
      <c r="OQ1040" s="328"/>
      <c r="OR1040" s="328"/>
      <c r="OS1040" s="328"/>
      <c r="OT1040" s="328"/>
      <c r="OU1040" s="328"/>
      <c r="OV1040" s="328"/>
      <c r="OW1040" s="328"/>
      <c r="OX1040" s="328"/>
      <c r="OY1040" s="328"/>
      <c r="OZ1040" s="328"/>
      <c r="PA1040" s="328"/>
      <c r="PB1040" s="328"/>
      <c r="PC1040" s="328"/>
      <c r="PD1040" s="328"/>
      <c r="PE1040" s="328"/>
      <c r="PF1040" s="328"/>
      <c r="PG1040" s="328"/>
      <c r="PH1040" s="328"/>
      <c r="PI1040" s="328"/>
      <c r="PJ1040" s="328"/>
      <c r="PK1040" s="328"/>
      <c r="PL1040" s="328"/>
      <c r="PM1040" s="328"/>
      <c r="PN1040" s="328"/>
      <c r="PO1040" s="328"/>
      <c r="PP1040" s="328"/>
      <c r="PQ1040" s="328"/>
      <c r="PR1040" s="328"/>
      <c r="PS1040" s="328"/>
      <c r="PT1040" s="328"/>
      <c r="PU1040" s="328"/>
      <c r="PV1040" s="328"/>
      <c r="PW1040" s="328"/>
      <c r="PX1040" s="328"/>
      <c r="PY1040" s="328"/>
      <c r="PZ1040" s="328"/>
      <c r="QA1040" s="328"/>
      <c r="QB1040" s="328"/>
      <c r="QC1040" s="328"/>
      <c r="QD1040" s="328"/>
      <c r="QE1040" s="328"/>
      <c r="QF1040" s="328"/>
      <c r="QG1040" s="328"/>
      <c r="QH1040" s="328"/>
      <c r="QI1040" s="328"/>
      <c r="QJ1040" s="328"/>
      <c r="QK1040" s="328"/>
      <c r="QL1040" s="328"/>
      <c r="QM1040" s="328"/>
      <c r="QN1040" s="328"/>
      <c r="QO1040" s="328"/>
      <c r="QP1040" s="328"/>
      <c r="QQ1040" s="328"/>
      <c r="QR1040" s="328"/>
      <c r="QS1040" s="328"/>
      <c r="QT1040" s="328"/>
      <c r="QU1040" s="328"/>
      <c r="QV1040" s="328"/>
      <c r="QW1040" s="328"/>
      <c r="QX1040" s="328"/>
      <c r="QY1040" s="328"/>
      <c r="QZ1040" s="328"/>
      <c r="RA1040" s="328"/>
      <c r="RB1040" s="328"/>
      <c r="RC1040" s="328"/>
      <c r="RD1040" s="328"/>
      <c r="RE1040" s="328"/>
      <c r="RF1040" s="328"/>
      <c r="RG1040" s="328"/>
      <c r="RH1040" s="328"/>
      <c r="RI1040" s="328"/>
      <c r="RJ1040" s="328"/>
      <c r="RK1040" s="328"/>
      <c r="RL1040" s="328"/>
      <c r="RM1040" s="328"/>
      <c r="RN1040" s="328"/>
      <c r="RO1040" s="328"/>
      <c r="RP1040" s="328"/>
      <c r="RQ1040" s="328"/>
      <c r="RR1040" s="328"/>
      <c r="RS1040" s="328"/>
      <c r="RT1040" s="328"/>
      <c r="RU1040" s="328"/>
      <c r="RV1040" s="328"/>
      <c r="RW1040" s="328"/>
      <c r="RX1040" s="328"/>
      <c r="RY1040" s="328"/>
      <c r="RZ1040" s="328"/>
      <c r="SA1040" s="328"/>
      <c r="SB1040" s="328"/>
      <c r="SC1040" s="328"/>
      <c r="SD1040" s="328"/>
      <c r="SE1040" s="328"/>
      <c r="SF1040" s="328"/>
      <c r="SG1040" s="328"/>
      <c r="SH1040" s="328"/>
      <c r="SI1040" s="328"/>
      <c r="SJ1040" s="328"/>
      <c r="SK1040" s="328"/>
      <c r="SL1040" s="328"/>
      <c r="SM1040" s="328"/>
      <c r="SN1040" s="328"/>
      <c r="SO1040" s="328"/>
      <c r="SP1040" s="328"/>
      <c r="SQ1040" s="328"/>
      <c r="SR1040" s="328"/>
      <c r="SS1040" s="328"/>
      <c r="ST1040" s="328"/>
      <c r="SU1040" s="328"/>
      <c r="SV1040" s="328"/>
      <c r="SW1040" s="328"/>
      <c r="SX1040" s="328"/>
      <c r="SY1040" s="328"/>
      <c r="SZ1040" s="328"/>
      <c r="TA1040" s="328"/>
      <c r="TB1040" s="328"/>
      <c r="TC1040" s="328"/>
      <c r="TD1040" s="328"/>
      <c r="TE1040" s="328"/>
      <c r="TF1040" s="328"/>
      <c r="TG1040" s="328"/>
      <c r="TH1040" s="328"/>
      <c r="TI1040" s="328"/>
      <c r="TJ1040" s="328"/>
      <c r="TK1040" s="328"/>
      <c r="TL1040" s="328"/>
      <c r="TM1040" s="328"/>
      <c r="TN1040" s="328"/>
      <c r="TO1040" s="328"/>
      <c r="TP1040" s="328"/>
      <c r="TQ1040" s="328"/>
      <c r="TR1040" s="328"/>
      <c r="TS1040" s="328"/>
      <c r="TT1040" s="328"/>
      <c r="TU1040" s="328"/>
      <c r="TV1040" s="328"/>
      <c r="TW1040" s="328"/>
      <c r="TX1040" s="328"/>
      <c r="TY1040" s="328"/>
      <c r="TZ1040" s="328"/>
      <c r="UA1040" s="328"/>
      <c r="UB1040" s="328"/>
      <c r="UC1040" s="328"/>
      <c r="UD1040" s="328"/>
      <c r="UE1040" s="328"/>
      <c r="UF1040" s="328"/>
      <c r="UG1040" s="328"/>
      <c r="UH1040" s="328"/>
      <c r="UI1040" s="328"/>
      <c r="UJ1040" s="328"/>
      <c r="UK1040" s="328"/>
      <c r="UL1040" s="328"/>
      <c r="UM1040" s="328"/>
      <c r="UN1040" s="328"/>
      <c r="UO1040" s="328"/>
      <c r="UP1040" s="328"/>
      <c r="UQ1040" s="328"/>
      <c r="UR1040" s="328"/>
      <c r="US1040" s="328"/>
      <c r="UT1040" s="328"/>
      <c r="UU1040" s="328"/>
      <c r="UV1040" s="328"/>
      <c r="UW1040" s="328"/>
      <c r="UX1040" s="328"/>
      <c r="UY1040" s="328"/>
      <c r="UZ1040" s="328"/>
      <c r="VA1040" s="328"/>
      <c r="VB1040" s="328"/>
      <c r="VC1040" s="328"/>
      <c r="VD1040" s="328"/>
      <c r="VE1040" s="328"/>
      <c r="VF1040" s="328"/>
      <c r="VG1040" s="328"/>
      <c r="VH1040" s="328"/>
      <c r="VI1040" s="328"/>
      <c r="VJ1040" s="328"/>
      <c r="VK1040" s="328"/>
      <c r="VL1040" s="328"/>
      <c r="VM1040" s="328"/>
      <c r="VN1040" s="328"/>
      <c r="VO1040" s="328"/>
      <c r="VP1040" s="328"/>
      <c r="VQ1040" s="328"/>
      <c r="VR1040" s="328"/>
      <c r="VS1040" s="328"/>
      <c r="VT1040" s="328"/>
      <c r="VU1040" s="328"/>
      <c r="VV1040" s="328"/>
      <c r="VW1040" s="351"/>
      <c r="VX1040" s="351"/>
      <c r="VY1040" s="351"/>
      <c r="VZ1040" s="351"/>
      <c r="WA1040" s="351"/>
      <c r="WB1040" s="351"/>
      <c r="WC1040" s="351"/>
      <c r="WD1040" s="351"/>
      <c r="WE1040" s="351"/>
      <c r="WF1040" s="351"/>
      <c r="WG1040" s="351"/>
      <c r="WH1040" s="351"/>
      <c r="WI1040" s="351"/>
      <c r="WJ1040" s="351"/>
      <c r="WK1040" s="351"/>
      <c r="WL1040" s="351"/>
      <c r="WM1040" s="351"/>
      <c r="WN1040" s="351"/>
      <c r="WO1040" s="351"/>
      <c r="WP1040" s="351"/>
      <c r="WQ1040" s="351"/>
      <c r="WR1040" s="351"/>
      <c r="WS1040" s="351"/>
      <c r="WT1040" s="351"/>
      <c r="WU1040" s="351"/>
      <c r="WV1040" s="351"/>
      <c r="WW1040" s="351"/>
      <c r="WX1040" s="351"/>
      <c r="WY1040" s="351"/>
      <c r="WZ1040" s="351"/>
      <c r="XA1040" s="351"/>
      <c r="XB1040" s="351"/>
      <c r="XC1040" s="351"/>
      <c r="XD1040" s="351"/>
      <c r="XE1040" s="351"/>
      <c r="XF1040" s="351"/>
      <c r="XG1040" s="351"/>
      <c r="XH1040" s="351"/>
      <c r="XI1040" s="351"/>
      <c r="XJ1040" s="351"/>
      <c r="XK1040" s="351"/>
      <c r="XL1040" s="351"/>
      <c r="XM1040" s="351"/>
      <c r="XN1040" s="351"/>
      <c r="XO1040" s="351"/>
      <c r="XP1040" s="351"/>
      <c r="XQ1040" s="351"/>
      <c r="XR1040" s="351"/>
      <c r="XS1040" s="351"/>
      <c r="XT1040" s="351"/>
      <c r="XU1040" s="351"/>
      <c r="XV1040" s="351"/>
      <c r="XW1040" s="351"/>
      <c r="XX1040" s="351"/>
      <c r="XY1040" s="351"/>
      <c r="XZ1040" s="351"/>
      <c r="YA1040" s="351"/>
      <c r="YB1040" s="351"/>
      <c r="YC1040" s="351"/>
      <c r="YD1040" s="351"/>
      <c r="YE1040" s="351"/>
      <c r="YF1040" s="351"/>
      <c r="YG1040" s="351"/>
      <c r="YH1040" s="351"/>
      <c r="YI1040" s="351"/>
      <c r="YJ1040" s="351"/>
      <c r="YK1040" s="351"/>
      <c r="YL1040" s="351"/>
      <c r="YM1040" s="351"/>
      <c r="YN1040" s="351"/>
      <c r="YO1040" s="351"/>
      <c r="YP1040" s="351"/>
      <c r="YQ1040" s="351"/>
      <c r="YR1040" s="351"/>
      <c r="YS1040" s="351"/>
      <c r="YT1040" s="351"/>
      <c r="YU1040" s="351"/>
      <c r="YV1040" s="351"/>
      <c r="YW1040" s="351"/>
      <c r="YX1040" s="351"/>
      <c r="YY1040" s="351"/>
      <c r="YZ1040" s="351"/>
      <c r="ZA1040" s="351"/>
      <c r="ZB1040" s="351"/>
      <c r="ZC1040" s="351"/>
      <c r="ZD1040" s="351"/>
      <c r="ZE1040" s="351"/>
      <c r="ZF1040" s="351"/>
      <c r="ZG1040" s="351"/>
      <c r="ZH1040" s="351"/>
      <c r="ZI1040" s="351"/>
      <c r="ZJ1040" s="351"/>
      <c r="ZK1040" s="351"/>
      <c r="ZL1040" s="351"/>
      <c r="ZM1040" s="351"/>
      <c r="ZN1040" s="351"/>
      <c r="ZO1040" s="351"/>
      <c r="ZP1040" s="351"/>
      <c r="ZQ1040" s="351"/>
      <c r="ZR1040" s="351"/>
      <c r="ZS1040" s="351"/>
      <c r="ZT1040" s="351"/>
      <c r="ZU1040" s="351"/>
      <c r="ZV1040" s="351"/>
      <c r="ZW1040" s="351"/>
      <c r="ZX1040" s="351"/>
      <c r="ZY1040" s="351"/>
      <c r="ZZ1040" s="351"/>
      <c r="AAA1040" s="351"/>
      <c r="AAB1040" s="351"/>
      <c r="AAC1040" s="351"/>
      <c r="AAD1040" s="351"/>
      <c r="AAE1040" s="351"/>
      <c r="AAF1040" s="351"/>
      <c r="AAG1040" s="351"/>
      <c r="AAH1040" s="351"/>
      <c r="AAI1040" s="351"/>
      <c r="AAJ1040" s="351"/>
      <c r="AAK1040" s="351"/>
      <c r="AAL1040" s="351"/>
      <c r="AAM1040" s="351"/>
      <c r="AAN1040" s="351"/>
      <c r="AAO1040" s="351"/>
      <c r="AAP1040" s="351"/>
      <c r="AAQ1040" s="351"/>
      <c r="AAR1040" s="351"/>
      <c r="AAS1040" s="351"/>
      <c r="AAT1040" s="351"/>
      <c r="AAU1040" s="351"/>
      <c r="AAV1040" s="351"/>
      <c r="AAW1040" s="351"/>
      <c r="AAX1040" s="351"/>
      <c r="AAY1040" s="351"/>
      <c r="AAZ1040" s="351"/>
      <c r="ABA1040" s="351"/>
      <c r="ABB1040" s="351"/>
      <c r="ABC1040" s="351"/>
      <c r="ABD1040" s="351"/>
      <c r="ABE1040" s="351"/>
      <c r="ABF1040" s="351"/>
      <c r="ABG1040" s="351"/>
      <c r="ABH1040" s="351"/>
      <c r="ABI1040" s="351"/>
      <c r="ABJ1040" s="351"/>
      <c r="ABK1040" s="351"/>
      <c r="ABL1040" s="351"/>
      <c r="ABM1040" s="351"/>
      <c r="ABN1040" s="351"/>
      <c r="ABO1040" s="351"/>
      <c r="ABP1040" s="351"/>
      <c r="ABQ1040" s="351"/>
      <c r="ABR1040" s="351"/>
      <c r="ABS1040" s="351"/>
      <c r="ABT1040" s="351"/>
      <c r="ABU1040" s="351"/>
      <c r="ABV1040" s="351"/>
      <c r="ABW1040" s="351"/>
      <c r="ABX1040" s="351"/>
      <c r="ABY1040" s="351"/>
      <c r="ABZ1040" s="351"/>
      <c r="ACA1040" s="351"/>
      <c r="ACB1040" s="351"/>
      <c r="ACC1040" s="351"/>
      <c r="ACD1040" s="351"/>
      <c r="ACE1040" s="351"/>
      <c r="ACF1040" s="351"/>
      <c r="ACG1040" s="351"/>
      <c r="ACH1040" s="351"/>
      <c r="ACI1040" s="351"/>
      <c r="ACJ1040" s="351"/>
      <c r="ACK1040" s="351"/>
      <c r="ACL1040" s="351"/>
      <c r="ACM1040" s="351"/>
      <c r="ACN1040" s="351"/>
      <c r="ACO1040" s="351"/>
      <c r="ACP1040" s="351"/>
      <c r="ACQ1040" s="351"/>
      <c r="ACR1040" s="351"/>
      <c r="ACS1040" s="351"/>
      <c r="ACT1040" s="351"/>
      <c r="ACU1040" s="351"/>
      <c r="ACV1040" s="351"/>
      <c r="ACW1040" s="351"/>
      <c r="ACX1040" s="351"/>
      <c r="ACY1040" s="351"/>
      <c r="ACZ1040" s="351"/>
      <c r="ADA1040" s="351"/>
      <c r="ADB1040" s="351"/>
      <c r="ADC1040" s="351"/>
      <c r="ADD1040" s="351"/>
      <c r="ADE1040" s="351"/>
      <c r="ADF1040" s="351"/>
      <c r="ADG1040" s="351"/>
      <c r="ADH1040" s="351"/>
      <c r="ADI1040" s="351"/>
      <c r="ADJ1040" s="351"/>
      <c r="ADK1040" s="351"/>
      <c r="ADL1040" s="351"/>
      <c r="ADM1040" s="351"/>
      <c r="ADN1040" s="351"/>
      <c r="ADO1040" s="351"/>
      <c r="ADP1040" s="351"/>
      <c r="ADQ1040" s="351"/>
      <c r="ADR1040" s="351"/>
      <c r="ADS1040" s="351"/>
      <c r="ADT1040" s="351"/>
      <c r="ADU1040" s="351"/>
      <c r="ADV1040" s="351"/>
      <c r="ADW1040" s="351"/>
      <c r="ADX1040" s="351"/>
      <c r="ADY1040" s="351"/>
      <c r="ADZ1040" s="351"/>
      <c r="AEA1040" s="351"/>
      <c r="AEB1040" s="351"/>
      <c r="AEC1040" s="351"/>
      <c r="AED1040" s="351"/>
      <c r="AEE1040" s="351"/>
      <c r="AEF1040" s="351"/>
      <c r="AEG1040" s="351"/>
      <c r="AEH1040" s="351"/>
      <c r="AEI1040" s="351"/>
      <c r="AEJ1040" s="351"/>
      <c r="AEK1040" s="351"/>
      <c r="AEL1040" s="351"/>
      <c r="AEM1040" s="351"/>
      <c r="AEN1040" s="351"/>
      <c r="AEO1040" s="351"/>
      <c r="AEP1040" s="351"/>
      <c r="AEQ1040" s="351"/>
      <c r="AER1040" s="351"/>
      <c r="AES1040" s="351"/>
      <c r="AET1040" s="351"/>
      <c r="AEU1040" s="351"/>
      <c r="AEV1040" s="351"/>
      <c r="AEW1040" s="351"/>
      <c r="AEX1040" s="351"/>
      <c r="AEY1040" s="351"/>
      <c r="AEZ1040" s="351"/>
      <c r="AFA1040" s="351"/>
      <c r="AFB1040" s="351"/>
      <c r="AFC1040" s="351"/>
      <c r="AFD1040" s="351"/>
      <c r="AFE1040" s="351"/>
      <c r="AFF1040" s="351"/>
      <c r="AFG1040" s="351"/>
      <c r="AFH1040" s="351"/>
      <c r="AFI1040" s="351"/>
      <c r="AFJ1040" s="351"/>
      <c r="AFK1040" s="351"/>
      <c r="AFL1040" s="351"/>
      <c r="AFM1040" s="351"/>
      <c r="AFN1040" s="351"/>
      <c r="AFO1040" s="351"/>
      <c r="AFP1040" s="351"/>
      <c r="AFQ1040" s="351"/>
      <c r="AFR1040" s="351"/>
      <c r="AFS1040" s="351"/>
      <c r="AFT1040" s="351"/>
      <c r="AFU1040" s="351"/>
      <c r="AFV1040" s="351"/>
      <c r="AFW1040" s="351"/>
      <c r="AFX1040" s="351"/>
      <c r="AFY1040" s="351"/>
      <c r="AFZ1040" s="351"/>
      <c r="AGA1040" s="351"/>
      <c r="AGB1040" s="351"/>
      <c r="AGC1040" s="351"/>
      <c r="AGD1040" s="351"/>
      <c r="AGE1040" s="351"/>
      <c r="AGF1040" s="351"/>
      <c r="AGG1040" s="351"/>
      <c r="AGH1040" s="351"/>
      <c r="AGI1040" s="351"/>
      <c r="AGJ1040" s="351"/>
      <c r="AGK1040" s="351"/>
      <c r="AGL1040" s="351"/>
      <c r="AGM1040" s="351"/>
      <c r="AGN1040" s="351"/>
      <c r="AGO1040" s="351"/>
      <c r="AGP1040" s="351"/>
      <c r="AGQ1040" s="351"/>
      <c r="AGR1040" s="351"/>
      <c r="AGS1040" s="351"/>
      <c r="AGT1040" s="351"/>
      <c r="AGU1040" s="351"/>
      <c r="AGV1040" s="351"/>
      <c r="AGW1040" s="351"/>
      <c r="AGX1040" s="351"/>
      <c r="AGY1040" s="351"/>
      <c r="AGZ1040" s="351"/>
      <c r="AHA1040" s="351"/>
      <c r="AHB1040" s="351"/>
      <c r="AHC1040" s="351"/>
      <c r="AHD1040" s="351"/>
      <c r="AHE1040" s="351"/>
      <c r="AHF1040" s="351"/>
      <c r="AHG1040" s="351"/>
      <c r="AHH1040" s="351"/>
      <c r="AHI1040" s="351"/>
      <c r="AHJ1040" s="351"/>
      <c r="AHK1040" s="351"/>
      <c r="AHL1040" s="351"/>
      <c r="AHM1040" s="351"/>
      <c r="AHN1040" s="351"/>
      <c r="AHO1040" s="351"/>
      <c r="AHP1040" s="351"/>
      <c r="AHQ1040" s="351"/>
      <c r="AHR1040" s="351"/>
      <c r="AHS1040" s="351"/>
      <c r="AHT1040" s="351"/>
      <c r="AHU1040" s="351"/>
      <c r="AHV1040" s="351"/>
      <c r="AHW1040" s="351"/>
      <c r="AHX1040" s="351"/>
      <c r="AHY1040" s="351"/>
      <c r="AHZ1040" s="351"/>
      <c r="AIA1040" s="351"/>
      <c r="AIB1040" s="351"/>
      <c r="AIC1040" s="351"/>
      <c r="AID1040" s="351"/>
      <c r="AIE1040" s="351"/>
      <c r="AIF1040" s="351"/>
      <c r="AIG1040" s="351"/>
      <c r="AIH1040" s="351"/>
      <c r="AII1040" s="351"/>
      <c r="AIJ1040" s="351"/>
      <c r="AIK1040" s="351"/>
      <c r="AIL1040" s="351"/>
      <c r="AIM1040" s="351"/>
      <c r="AIN1040" s="351"/>
      <c r="AIO1040" s="351"/>
      <c r="AIP1040" s="351"/>
      <c r="AIQ1040" s="351"/>
      <c r="AIR1040" s="351"/>
      <c r="AIS1040" s="351"/>
      <c r="AIT1040" s="351"/>
      <c r="AIU1040" s="351"/>
      <c r="AIV1040" s="351"/>
      <c r="AIW1040" s="351"/>
      <c r="AIX1040" s="351"/>
      <c r="AIY1040" s="351"/>
      <c r="AIZ1040" s="351"/>
      <c r="AJA1040" s="351"/>
      <c r="AJB1040" s="351"/>
      <c r="AJC1040" s="351"/>
      <c r="AJD1040" s="351"/>
      <c r="AJE1040" s="351"/>
      <c r="AJF1040" s="351"/>
      <c r="AJG1040" s="351"/>
      <c r="AJH1040" s="351"/>
      <c r="AJI1040" s="351"/>
      <c r="AJJ1040" s="351"/>
      <c r="AJK1040" s="351"/>
      <c r="AJL1040" s="351"/>
      <c r="AJM1040" s="351"/>
      <c r="AJN1040" s="351"/>
      <c r="AJO1040" s="351"/>
      <c r="AJP1040" s="351"/>
      <c r="AJQ1040" s="351"/>
      <c r="AJR1040" s="351"/>
      <c r="AJS1040" s="351"/>
      <c r="AJT1040" s="351"/>
      <c r="AJU1040" s="351"/>
      <c r="AJV1040" s="351"/>
      <c r="AJW1040" s="351"/>
      <c r="AJX1040" s="351"/>
      <c r="AJY1040" s="351"/>
      <c r="AJZ1040" s="351"/>
      <c r="AKA1040" s="351"/>
      <c r="AKB1040" s="351"/>
      <c r="AKC1040" s="351"/>
      <c r="AKD1040" s="351"/>
      <c r="AKE1040" s="351"/>
      <c r="AKF1040" s="351"/>
      <c r="AKG1040" s="351"/>
      <c r="AKH1040" s="351"/>
      <c r="AKI1040" s="351"/>
      <c r="AKJ1040" s="351"/>
      <c r="AKK1040" s="351"/>
      <c r="AKL1040" s="351"/>
      <c r="AKM1040" s="351"/>
      <c r="AKN1040" s="351"/>
      <c r="AKO1040" s="351"/>
      <c r="AKP1040" s="351"/>
      <c r="AKQ1040" s="351"/>
      <c r="AKR1040" s="351"/>
      <c r="AKS1040" s="351"/>
      <c r="AKT1040" s="351"/>
      <c r="AKU1040" s="351"/>
      <c r="AKV1040" s="351"/>
      <c r="AKW1040" s="351"/>
      <c r="AKX1040" s="351"/>
      <c r="AKY1040" s="351"/>
      <c r="AKZ1040" s="351"/>
      <c r="ALA1040" s="351"/>
      <c r="ALB1040" s="351"/>
      <c r="ALC1040" s="351"/>
      <c r="ALD1040" s="351"/>
      <c r="ALE1040" s="351"/>
      <c r="ALF1040" s="351"/>
      <c r="ALG1040" s="351"/>
      <c r="ALH1040" s="351"/>
      <c r="ALI1040" s="351"/>
      <c r="ALJ1040" s="351"/>
      <c r="ALK1040" s="351"/>
      <c r="ALL1040" s="351"/>
      <c r="ALM1040" s="351"/>
      <c r="ALN1040" s="351"/>
      <c r="ALO1040" s="351"/>
      <c r="ALP1040" s="351"/>
      <c r="ALQ1040" s="351"/>
      <c r="ALR1040" s="351"/>
      <c r="ALS1040" s="351"/>
      <c r="ALT1040" s="351"/>
      <c r="ALU1040" s="351"/>
      <c r="ALV1040" s="351"/>
      <c r="ALW1040" s="351"/>
      <c r="ALX1040" s="351"/>
      <c r="ALY1040" s="351"/>
      <c r="ALZ1040" s="351"/>
      <c r="AMA1040" s="351"/>
      <c r="AMB1040" s="351"/>
      <c r="AMC1040" s="351"/>
      <c r="AMD1040" s="351"/>
      <c r="AME1040" s="351"/>
      <c r="AMF1040" s="351"/>
      <c r="AMG1040" s="351"/>
      <c r="AMH1040" s="351"/>
      <c r="AMI1040" s="351"/>
      <c r="AMJ1040" s="351"/>
      <c r="AMK1040" s="351"/>
      <c r="AML1040" s="351"/>
      <c r="AMM1040" s="351"/>
      <c r="AMN1040" s="351"/>
      <c r="AMO1040" s="351"/>
      <c r="AMP1040" s="351"/>
      <c r="AMQ1040" s="351"/>
      <c r="AMR1040" s="351"/>
      <c r="AMS1040" s="351"/>
      <c r="AMT1040" s="351"/>
      <c r="AMU1040" s="351"/>
      <c r="AMV1040" s="351"/>
      <c r="AMW1040" s="351"/>
      <c r="AMX1040" s="351"/>
      <c r="AMY1040" s="351"/>
      <c r="AMZ1040" s="351"/>
      <c r="ANA1040" s="351"/>
      <c r="ANB1040" s="351"/>
      <c r="ANC1040" s="351"/>
      <c r="AND1040" s="351"/>
      <c r="ANE1040" s="351"/>
      <c r="ANF1040" s="351"/>
      <c r="ANG1040" s="351"/>
      <c r="ANH1040" s="351"/>
      <c r="ANI1040" s="351"/>
      <c r="ANJ1040" s="351"/>
      <c r="ANK1040" s="351"/>
      <c r="ANL1040" s="351"/>
      <c r="ANM1040" s="351"/>
      <c r="ANN1040" s="351"/>
      <c r="ANO1040" s="351"/>
      <c r="ANP1040" s="351"/>
      <c r="ANQ1040" s="351"/>
      <c r="ANR1040" s="351"/>
      <c r="ANS1040" s="351"/>
      <c r="ANT1040" s="351"/>
      <c r="ANU1040" s="351"/>
      <c r="ANV1040" s="351"/>
      <c r="ANW1040" s="351"/>
      <c r="ANX1040" s="351"/>
      <c r="ANY1040" s="351"/>
      <c r="ANZ1040" s="351"/>
      <c r="AOA1040" s="351"/>
      <c r="AOB1040" s="351"/>
      <c r="AOC1040" s="351"/>
      <c r="AOD1040" s="351"/>
      <c r="AOE1040" s="351"/>
      <c r="AOF1040" s="351"/>
      <c r="AOG1040" s="351"/>
      <c r="AOH1040" s="351"/>
      <c r="AOI1040" s="351"/>
      <c r="AOJ1040" s="351"/>
      <c r="AOK1040" s="351"/>
      <c r="AOL1040" s="351"/>
      <c r="AOM1040" s="351"/>
      <c r="AON1040" s="351"/>
      <c r="AOO1040" s="351"/>
      <c r="AOP1040" s="351"/>
      <c r="AOQ1040" s="351"/>
      <c r="AOR1040" s="351"/>
      <c r="AOS1040" s="351"/>
      <c r="AOT1040" s="351"/>
      <c r="AOU1040" s="351"/>
      <c r="AOV1040" s="351"/>
      <c r="AOW1040" s="351"/>
      <c r="AOX1040" s="351"/>
      <c r="AOY1040" s="351"/>
      <c r="AOZ1040" s="351"/>
      <c r="APA1040" s="351"/>
      <c r="APB1040" s="351"/>
      <c r="APC1040" s="351"/>
      <c r="APD1040" s="351"/>
      <c r="APE1040" s="351"/>
      <c r="APF1040" s="351"/>
      <c r="APG1040" s="351"/>
      <c r="APH1040" s="351"/>
      <c r="API1040" s="351"/>
      <c r="APJ1040" s="351"/>
      <c r="APK1040" s="351"/>
      <c r="APL1040" s="351"/>
      <c r="APM1040" s="351"/>
      <c r="APN1040" s="351"/>
      <c r="APO1040" s="351"/>
      <c r="APP1040" s="351"/>
      <c r="APQ1040" s="351"/>
      <c r="APR1040" s="351"/>
      <c r="APS1040" s="351"/>
      <c r="APT1040" s="351"/>
      <c r="APU1040" s="351"/>
      <c r="APV1040" s="351"/>
      <c r="APW1040" s="351"/>
      <c r="APX1040" s="351"/>
      <c r="APY1040" s="351"/>
      <c r="APZ1040" s="351"/>
      <c r="AQA1040" s="351"/>
      <c r="AQB1040" s="351"/>
      <c r="AQC1040" s="351"/>
      <c r="AQD1040" s="351"/>
      <c r="AQE1040" s="351"/>
      <c r="AQF1040" s="351"/>
      <c r="AQG1040" s="351"/>
      <c r="AQH1040" s="351"/>
      <c r="AQI1040" s="351"/>
      <c r="AQJ1040" s="351"/>
      <c r="AQK1040" s="351"/>
      <c r="AQL1040" s="351"/>
      <c r="AQM1040" s="351"/>
      <c r="AQN1040" s="351"/>
      <c r="AQO1040" s="351"/>
      <c r="AQP1040" s="351"/>
      <c r="AQQ1040" s="351"/>
      <c r="AQR1040" s="351"/>
      <c r="AQS1040" s="351"/>
      <c r="AQT1040" s="351"/>
      <c r="AQU1040" s="351"/>
      <c r="AQV1040" s="351"/>
      <c r="AQW1040" s="351"/>
      <c r="AQX1040" s="351"/>
      <c r="AQY1040" s="351"/>
      <c r="AQZ1040" s="351"/>
      <c r="ARA1040" s="351"/>
      <c r="ARB1040" s="351"/>
      <c r="ARC1040" s="351"/>
      <c r="ARD1040" s="351"/>
      <c r="ARE1040" s="351"/>
      <c r="ARF1040" s="351"/>
      <c r="ARG1040" s="351"/>
      <c r="ARH1040" s="351"/>
      <c r="ARI1040" s="351"/>
      <c r="ARJ1040" s="351"/>
      <c r="ARK1040" s="351"/>
      <c r="ARL1040" s="351"/>
      <c r="ARM1040" s="351"/>
      <c r="ARN1040" s="351"/>
      <c r="ARO1040" s="351"/>
      <c r="ARP1040" s="351"/>
      <c r="ARQ1040" s="351"/>
      <c r="ARR1040" s="351"/>
      <c r="ARS1040" s="351"/>
      <c r="ART1040" s="351"/>
      <c r="ARU1040" s="351"/>
      <c r="ARV1040" s="351"/>
      <c r="ARW1040" s="351"/>
      <c r="ARX1040" s="351"/>
      <c r="ARY1040" s="351"/>
      <c r="ARZ1040" s="351"/>
      <c r="ASA1040" s="351"/>
      <c r="ASB1040" s="351"/>
      <c r="ASC1040" s="351"/>
      <c r="ASD1040" s="351"/>
      <c r="ASE1040" s="351"/>
      <c r="ASF1040" s="351"/>
      <c r="ASG1040" s="351"/>
      <c r="ASH1040" s="351"/>
      <c r="ASI1040" s="351"/>
      <c r="ASJ1040" s="351"/>
      <c r="ASK1040" s="351"/>
      <c r="ASL1040" s="351"/>
      <c r="ASM1040" s="351"/>
      <c r="ASN1040" s="351"/>
      <c r="ASO1040" s="351"/>
      <c r="ASP1040" s="351"/>
      <c r="ASQ1040" s="351"/>
      <c r="ASR1040" s="351"/>
      <c r="ASS1040" s="351"/>
      <c r="AST1040" s="351"/>
      <c r="ASU1040" s="351"/>
      <c r="ASV1040" s="351"/>
      <c r="ASW1040" s="351"/>
      <c r="ASX1040" s="351"/>
      <c r="ASY1040" s="351"/>
      <c r="ASZ1040" s="351"/>
      <c r="ATA1040" s="351"/>
      <c r="ATB1040" s="351"/>
      <c r="ATC1040" s="351"/>
      <c r="ATD1040" s="351"/>
      <c r="ATE1040" s="351"/>
      <c r="ATF1040" s="351"/>
      <c r="ATG1040" s="351"/>
      <c r="ATH1040" s="351"/>
      <c r="ATI1040" s="351"/>
      <c r="ATJ1040" s="351"/>
      <c r="ATK1040" s="351"/>
      <c r="ATL1040" s="351"/>
      <c r="ATM1040" s="351"/>
      <c r="ATN1040" s="351"/>
      <c r="ATO1040" s="351"/>
      <c r="ATP1040" s="351"/>
      <c r="ATQ1040" s="351"/>
      <c r="ATR1040" s="351"/>
      <c r="ATS1040" s="351"/>
      <c r="ATT1040" s="351"/>
      <c r="ATU1040" s="351"/>
      <c r="ATV1040" s="351"/>
      <c r="ATW1040" s="351"/>
      <c r="ATX1040" s="351"/>
      <c r="ATY1040" s="351"/>
      <c r="ATZ1040" s="351"/>
      <c r="AUA1040" s="351"/>
      <c r="AUB1040" s="351"/>
      <c r="AUC1040" s="351"/>
      <c r="AUD1040" s="351"/>
      <c r="AUE1040" s="351"/>
      <c r="AUF1040" s="351"/>
      <c r="AUG1040" s="351"/>
      <c r="AUH1040" s="351"/>
      <c r="AUI1040" s="351"/>
      <c r="AUJ1040" s="351"/>
      <c r="AUK1040" s="351"/>
      <c r="AUL1040" s="351"/>
      <c r="AUM1040" s="351"/>
      <c r="AUN1040" s="351"/>
      <c r="AUO1040" s="351"/>
      <c r="AUP1040" s="351"/>
      <c r="AUQ1040" s="351"/>
      <c r="AUR1040" s="351"/>
      <c r="AUS1040" s="351"/>
      <c r="AUT1040" s="351"/>
      <c r="AUU1040" s="351"/>
      <c r="AUV1040" s="351"/>
      <c r="AUW1040" s="351"/>
      <c r="AUX1040" s="351"/>
      <c r="AUY1040" s="351"/>
      <c r="AUZ1040" s="351"/>
      <c r="AVA1040" s="351"/>
      <c r="AVB1040" s="351"/>
      <c r="AVC1040" s="351"/>
      <c r="AVD1040" s="351"/>
      <c r="AVE1040" s="351"/>
      <c r="AVF1040" s="351"/>
      <c r="AVG1040" s="351"/>
      <c r="AVH1040" s="351"/>
      <c r="AVI1040" s="351"/>
      <c r="AVJ1040" s="351"/>
      <c r="AVK1040" s="351"/>
      <c r="AVL1040" s="351"/>
      <c r="AVM1040" s="351"/>
      <c r="AVN1040" s="351"/>
      <c r="AVO1040" s="351"/>
      <c r="AVP1040" s="351"/>
      <c r="AVQ1040" s="351"/>
      <c r="AVR1040" s="351"/>
      <c r="AVS1040" s="351"/>
      <c r="AVT1040" s="351"/>
      <c r="AVU1040" s="351"/>
      <c r="AVV1040" s="351"/>
      <c r="AVW1040" s="351"/>
      <c r="AVX1040" s="351"/>
      <c r="AVY1040" s="351"/>
      <c r="AVZ1040" s="351"/>
      <c r="AWA1040" s="351"/>
      <c r="AWB1040" s="351"/>
      <c r="AWC1040" s="351"/>
      <c r="AWD1040" s="351"/>
      <c r="AWE1040" s="351"/>
      <c r="AWF1040" s="351"/>
      <c r="AWG1040" s="351"/>
      <c r="AWH1040" s="351"/>
      <c r="AWI1040" s="351"/>
      <c r="AWJ1040" s="351"/>
      <c r="AWK1040" s="351"/>
      <c r="AWL1040" s="351"/>
      <c r="AWM1040" s="351"/>
      <c r="AWN1040" s="351"/>
      <c r="AWO1040" s="351"/>
      <c r="AWP1040" s="351"/>
      <c r="AWQ1040" s="351"/>
      <c r="AWR1040" s="351"/>
      <c r="AWS1040" s="351"/>
      <c r="AWT1040" s="351"/>
      <c r="AWU1040" s="351"/>
      <c r="AWV1040" s="351"/>
      <c r="AWW1040" s="351"/>
      <c r="AWX1040" s="351"/>
      <c r="AWY1040" s="351"/>
      <c r="AWZ1040" s="351"/>
      <c r="AXA1040" s="351"/>
      <c r="AXB1040" s="351"/>
      <c r="AXC1040" s="351"/>
      <c r="AXD1040" s="351"/>
      <c r="AXE1040" s="351"/>
      <c r="AXF1040" s="351"/>
      <c r="AXG1040" s="351"/>
      <c r="AXH1040" s="351"/>
      <c r="AXI1040" s="351"/>
      <c r="AXJ1040" s="351"/>
      <c r="AXK1040" s="351"/>
      <c r="AXL1040" s="351"/>
      <c r="AXM1040" s="351"/>
      <c r="AXN1040" s="351"/>
      <c r="AXO1040" s="351"/>
      <c r="AXP1040" s="351"/>
      <c r="AXQ1040" s="351"/>
      <c r="AXR1040" s="351"/>
      <c r="AXS1040" s="351"/>
      <c r="AXT1040" s="351"/>
      <c r="AXU1040" s="351"/>
      <c r="AXV1040" s="351"/>
      <c r="AXW1040" s="351"/>
      <c r="AXX1040" s="351"/>
      <c r="AXY1040" s="351"/>
      <c r="AXZ1040" s="351"/>
      <c r="AYA1040" s="351"/>
      <c r="AYB1040" s="351"/>
      <c r="AYC1040" s="351"/>
      <c r="AYD1040" s="351"/>
      <c r="AYE1040" s="351"/>
      <c r="AYF1040" s="351"/>
      <c r="AYG1040" s="351"/>
      <c r="AYH1040" s="351"/>
      <c r="AYI1040" s="351"/>
      <c r="AYJ1040" s="351"/>
      <c r="AYK1040" s="351"/>
      <c r="AYL1040" s="351"/>
      <c r="AYM1040" s="351"/>
      <c r="AYN1040" s="351"/>
      <c r="AYO1040" s="351"/>
      <c r="AYP1040" s="351"/>
      <c r="AYQ1040" s="351"/>
      <c r="AYR1040" s="351"/>
      <c r="AYS1040" s="351"/>
      <c r="AYT1040" s="351"/>
      <c r="AYU1040" s="351"/>
      <c r="AYV1040" s="351"/>
      <c r="AYW1040" s="351"/>
      <c r="AYX1040" s="351"/>
      <c r="AYY1040" s="351"/>
      <c r="AYZ1040" s="351"/>
      <c r="AZA1040" s="351"/>
      <c r="AZB1040" s="351"/>
      <c r="AZC1040" s="351"/>
      <c r="AZD1040" s="351"/>
      <c r="AZE1040" s="351"/>
      <c r="AZF1040" s="351"/>
      <c r="AZG1040" s="351"/>
      <c r="AZH1040" s="351"/>
      <c r="AZI1040" s="351"/>
      <c r="AZJ1040" s="351"/>
      <c r="AZK1040" s="351"/>
      <c r="AZL1040" s="351"/>
      <c r="AZM1040" s="351"/>
      <c r="AZN1040" s="351"/>
      <c r="AZO1040" s="351"/>
      <c r="AZP1040" s="351"/>
      <c r="AZQ1040" s="351"/>
      <c r="AZR1040" s="351"/>
      <c r="AZS1040" s="351"/>
      <c r="AZT1040" s="351"/>
      <c r="AZU1040" s="351"/>
      <c r="AZV1040" s="351"/>
      <c r="AZW1040" s="351"/>
      <c r="AZX1040" s="351"/>
      <c r="AZY1040" s="351"/>
      <c r="AZZ1040" s="351"/>
      <c r="BAA1040" s="351"/>
      <c r="BAB1040" s="351"/>
      <c r="BAC1040" s="351"/>
      <c r="BAD1040" s="351"/>
      <c r="BAE1040" s="351"/>
      <c r="BAF1040" s="351"/>
      <c r="BAG1040" s="351"/>
      <c r="BAH1040" s="351"/>
      <c r="BAI1040" s="351"/>
      <c r="BAJ1040" s="351"/>
      <c r="BAK1040" s="351"/>
      <c r="BAL1040" s="351"/>
      <c r="BAM1040" s="351"/>
      <c r="BAN1040" s="351"/>
      <c r="BAO1040" s="351"/>
      <c r="BAP1040" s="351"/>
      <c r="BAQ1040" s="351"/>
      <c r="BAR1040" s="351"/>
      <c r="BAS1040" s="351"/>
      <c r="BAT1040" s="351"/>
      <c r="BAU1040" s="351"/>
      <c r="BAV1040" s="351"/>
      <c r="BAW1040" s="351"/>
      <c r="BAX1040" s="351"/>
      <c r="BAY1040" s="351"/>
      <c r="BAZ1040" s="351"/>
      <c r="BBA1040" s="351"/>
      <c r="BBB1040" s="351"/>
      <c r="BBC1040" s="351"/>
      <c r="BBD1040" s="351"/>
      <c r="BBE1040" s="351"/>
      <c r="BBF1040" s="351"/>
      <c r="BBG1040" s="351"/>
      <c r="BBH1040" s="351"/>
      <c r="BBI1040" s="351"/>
      <c r="BBJ1040" s="351"/>
      <c r="BBK1040" s="351"/>
      <c r="BBL1040" s="351"/>
      <c r="BBM1040" s="351"/>
      <c r="BBN1040" s="351"/>
      <c r="BBO1040" s="351"/>
      <c r="BBP1040" s="351"/>
      <c r="BBQ1040" s="351"/>
      <c r="BBR1040" s="351"/>
      <c r="BBS1040" s="351"/>
      <c r="BBT1040" s="351"/>
      <c r="BBU1040" s="351"/>
      <c r="BBV1040" s="351"/>
      <c r="BBW1040" s="351"/>
      <c r="BBX1040" s="351"/>
      <c r="BBY1040" s="351"/>
      <c r="BBZ1040" s="351"/>
      <c r="BCA1040" s="351"/>
      <c r="BCB1040" s="351"/>
      <c r="BCC1040" s="351"/>
      <c r="BCD1040" s="351"/>
      <c r="BCE1040" s="351"/>
      <c r="BCF1040" s="351"/>
      <c r="BCG1040" s="351"/>
      <c r="BCH1040" s="351"/>
      <c r="BCI1040" s="351"/>
      <c r="BCJ1040" s="351"/>
      <c r="BCK1040" s="351"/>
      <c r="BCL1040" s="351"/>
      <c r="BCM1040" s="351"/>
      <c r="BCN1040" s="351"/>
      <c r="BCO1040" s="351"/>
      <c r="BCP1040" s="351"/>
      <c r="BCQ1040" s="351"/>
      <c r="BCR1040" s="351"/>
      <c r="BCS1040" s="351"/>
      <c r="BCT1040" s="351"/>
      <c r="BCU1040" s="351"/>
      <c r="BCV1040" s="351"/>
      <c r="BCW1040" s="351"/>
      <c r="BCX1040" s="351"/>
      <c r="BCY1040" s="351"/>
      <c r="BCZ1040" s="351"/>
      <c r="BDA1040" s="351"/>
      <c r="BDB1040" s="351"/>
      <c r="BDC1040" s="351"/>
      <c r="BDD1040" s="351"/>
      <c r="BDE1040" s="351"/>
      <c r="BDF1040" s="351"/>
      <c r="BDG1040" s="351"/>
      <c r="BDH1040" s="351"/>
      <c r="BDI1040" s="351"/>
      <c r="BDJ1040" s="351"/>
      <c r="BDK1040" s="351"/>
      <c r="BDL1040" s="351"/>
      <c r="BDM1040" s="351"/>
      <c r="BDN1040" s="351"/>
      <c r="BDO1040" s="351"/>
      <c r="BDP1040" s="351"/>
      <c r="BDQ1040" s="351"/>
      <c r="BDR1040" s="351"/>
      <c r="BDS1040" s="351"/>
      <c r="BDT1040" s="351"/>
      <c r="BDU1040" s="351"/>
      <c r="BDV1040" s="351"/>
      <c r="BDW1040" s="351"/>
      <c r="BDX1040" s="351"/>
      <c r="BDY1040" s="351"/>
      <c r="BDZ1040" s="351"/>
      <c r="BEA1040" s="351"/>
      <c r="BEB1040" s="351"/>
      <c r="BEC1040" s="351"/>
      <c r="BED1040" s="351"/>
      <c r="BEE1040" s="351"/>
      <c r="BEF1040" s="351"/>
      <c r="BEG1040" s="351"/>
      <c r="BEH1040" s="351"/>
      <c r="BEI1040" s="351"/>
      <c r="BEJ1040" s="351"/>
      <c r="BEK1040" s="351"/>
      <c r="BEL1040" s="351"/>
      <c r="BEM1040" s="351"/>
      <c r="BEN1040" s="351"/>
      <c r="BEO1040" s="351"/>
      <c r="BEP1040" s="351"/>
      <c r="BEQ1040" s="351"/>
      <c r="BER1040" s="351"/>
      <c r="BES1040" s="351"/>
      <c r="BET1040" s="351"/>
      <c r="BEU1040" s="351"/>
      <c r="BEV1040" s="351"/>
      <c r="BEW1040" s="351"/>
      <c r="BEX1040" s="351"/>
      <c r="BEY1040" s="351"/>
      <c r="BEZ1040" s="351"/>
      <c r="BFA1040" s="351"/>
      <c r="BFB1040" s="351"/>
      <c r="BFC1040" s="351"/>
      <c r="BFD1040" s="351"/>
      <c r="BFE1040" s="351"/>
      <c r="BFF1040" s="351"/>
      <c r="BFG1040" s="351"/>
      <c r="BFH1040" s="351"/>
      <c r="BFI1040" s="351"/>
      <c r="BFJ1040" s="351"/>
      <c r="BFK1040" s="351"/>
      <c r="BFL1040" s="351"/>
      <c r="BFM1040" s="351"/>
      <c r="BFN1040" s="351"/>
      <c r="BFO1040" s="351"/>
      <c r="BFP1040" s="351"/>
      <c r="BFQ1040" s="351"/>
      <c r="BFR1040" s="351"/>
      <c r="BFS1040" s="351"/>
      <c r="BFT1040" s="351"/>
      <c r="BFU1040" s="351"/>
      <c r="BFV1040" s="351"/>
      <c r="BFW1040" s="351"/>
      <c r="BFX1040" s="351"/>
      <c r="BFY1040" s="351"/>
      <c r="BFZ1040" s="351"/>
      <c r="BGA1040" s="351"/>
      <c r="BGB1040" s="351"/>
      <c r="BGC1040" s="351"/>
      <c r="BGD1040" s="351"/>
      <c r="BGE1040" s="351"/>
      <c r="BGF1040" s="351"/>
      <c r="BGG1040" s="351"/>
      <c r="BGH1040" s="351"/>
      <c r="BGI1040" s="351"/>
      <c r="BGJ1040" s="351"/>
      <c r="BGK1040" s="351"/>
      <c r="BGL1040" s="351"/>
      <c r="BGM1040" s="351"/>
      <c r="BGN1040" s="351"/>
      <c r="BGO1040" s="351"/>
      <c r="BGP1040" s="351"/>
      <c r="BGQ1040" s="351"/>
      <c r="BGR1040" s="351"/>
      <c r="BGS1040" s="351"/>
      <c r="BGT1040" s="351"/>
      <c r="BGU1040" s="351"/>
      <c r="BGV1040" s="351"/>
      <c r="BGW1040" s="351"/>
      <c r="BGX1040" s="351"/>
      <c r="BGY1040" s="351"/>
      <c r="BGZ1040" s="351"/>
      <c r="BHA1040" s="351"/>
      <c r="BHB1040" s="351"/>
      <c r="BHC1040" s="351"/>
      <c r="BHD1040" s="351"/>
      <c r="BHE1040" s="351"/>
      <c r="BHF1040" s="351"/>
      <c r="BHG1040" s="351"/>
      <c r="BHH1040" s="351"/>
      <c r="BHI1040" s="351"/>
      <c r="BHJ1040" s="351"/>
      <c r="BHK1040" s="351"/>
      <c r="BHL1040" s="351"/>
      <c r="BHM1040" s="351"/>
      <c r="BHN1040" s="351"/>
      <c r="BHO1040" s="351"/>
      <c r="BHP1040" s="351"/>
      <c r="BHQ1040" s="351"/>
      <c r="BHR1040" s="351"/>
      <c r="BHS1040" s="351"/>
      <c r="BHT1040" s="351"/>
      <c r="BHU1040" s="351"/>
      <c r="BHV1040" s="351"/>
      <c r="BHW1040" s="351"/>
      <c r="BHX1040" s="351"/>
      <c r="BHY1040" s="351"/>
      <c r="BHZ1040" s="351"/>
      <c r="BIA1040" s="351"/>
      <c r="BIB1040" s="351"/>
      <c r="BIC1040" s="351"/>
      <c r="BID1040" s="351"/>
      <c r="BIE1040" s="351"/>
      <c r="BIF1040" s="351"/>
      <c r="BIG1040" s="351"/>
      <c r="BIH1040" s="351"/>
      <c r="BII1040" s="351"/>
      <c r="BIJ1040" s="351"/>
      <c r="BIK1040" s="351"/>
      <c r="BIL1040" s="351"/>
      <c r="BIM1040" s="351"/>
      <c r="BIN1040" s="351"/>
      <c r="BIO1040" s="351"/>
      <c r="BIP1040" s="351"/>
      <c r="BIQ1040" s="351"/>
      <c r="BIR1040" s="351"/>
      <c r="BIS1040" s="351"/>
      <c r="BIT1040" s="351"/>
      <c r="BIU1040" s="351"/>
      <c r="BIV1040" s="351"/>
      <c r="BIW1040" s="351"/>
      <c r="BIX1040" s="351"/>
      <c r="BIY1040" s="351"/>
      <c r="BIZ1040" s="351"/>
      <c r="BJA1040" s="351"/>
      <c r="BJB1040" s="351"/>
      <c r="BJC1040" s="351"/>
      <c r="BJD1040" s="351"/>
      <c r="BJE1040" s="351"/>
      <c r="BJF1040" s="351"/>
      <c r="BJG1040" s="351"/>
      <c r="BJH1040" s="351"/>
      <c r="BJI1040" s="351"/>
      <c r="BJJ1040" s="351"/>
      <c r="BJK1040" s="351"/>
      <c r="BJL1040" s="351"/>
      <c r="BJM1040" s="351"/>
      <c r="BJN1040" s="351"/>
      <c r="BJO1040" s="351"/>
      <c r="BJP1040" s="351"/>
      <c r="BJQ1040" s="351"/>
      <c r="BJR1040" s="351"/>
      <c r="BJS1040" s="351"/>
      <c r="BJT1040" s="351"/>
      <c r="BJU1040" s="351"/>
      <c r="BJV1040" s="351"/>
      <c r="BJW1040" s="351"/>
      <c r="BJX1040" s="351"/>
      <c r="BJY1040" s="351"/>
      <c r="BJZ1040" s="351"/>
      <c r="BKA1040" s="351"/>
      <c r="BKB1040" s="351"/>
      <c r="BKC1040" s="351"/>
      <c r="BKD1040" s="351"/>
      <c r="BKE1040" s="351"/>
      <c r="BKF1040" s="351"/>
      <c r="BKG1040" s="351"/>
      <c r="BKH1040" s="351"/>
      <c r="BKI1040" s="351"/>
      <c r="BKJ1040" s="351"/>
      <c r="BKK1040" s="351"/>
      <c r="BKL1040" s="351"/>
      <c r="BKM1040" s="351"/>
      <c r="BKN1040" s="351"/>
      <c r="BKO1040" s="351"/>
      <c r="BKP1040" s="351"/>
      <c r="BKQ1040" s="351"/>
      <c r="BKR1040" s="351"/>
      <c r="BKS1040" s="351"/>
      <c r="BKT1040" s="351"/>
      <c r="BKU1040" s="351"/>
      <c r="BKV1040" s="351"/>
      <c r="BKW1040" s="351"/>
      <c r="BKX1040" s="351"/>
      <c r="BKY1040" s="351"/>
      <c r="BKZ1040" s="351"/>
      <c r="BLA1040" s="351"/>
      <c r="BLB1040" s="351"/>
      <c r="BLC1040" s="351"/>
      <c r="BLD1040" s="351"/>
      <c r="BLE1040" s="351"/>
      <c r="BLF1040" s="351"/>
      <c r="BLG1040" s="351"/>
      <c r="BLH1040" s="351"/>
      <c r="BLI1040" s="351"/>
      <c r="BLJ1040" s="351"/>
      <c r="BLK1040" s="351"/>
      <c r="BLL1040" s="351"/>
      <c r="BLM1040" s="351"/>
      <c r="BLN1040" s="351"/>
      <c r="BLO1040" s="351"/>
      <c r="BLP1040" s="351"/>
      <c r="BLQ1040" s="351"/>
      <c r="BLR1040" s="351"/>
      <c r="BLS1040" s="351"/>
      <c r="BLT1040" s="351"/>
      <c r="BLU1040" s="351"/>
      <c r="BLV1040" s="351"/>
      <c r="BLW1040" s="351"/>
      <c r="BLX1040" s="351"/>
      <c r="BLY1040" s="351"/>
      <c r="BLZ1040" s="351"/>
      <c r="BMA1040" s="351"/>
      <c r="BMB1040" s="351"/>
      <c r="BMC1040" s="351"/>
      <c r="BMD1040" s="351"/>
      <c r="BME1040" s="351"/>
      <c r="BMF1040" s="351"/>
      <c r="BMG1040" s="351"/>
      <c r="BMH1040" s="351"/>
      <c r="BMI1040" s="351"/>
      <c r="BMJ1040" s="351"/>
      <c r="BMK1040" s="351"/>
      <c r="BML1040" s="351"/>
      <c r="BMM1040" s="351"/>
      <c r="BMN1040" s="351"/>
      <c r="BMO1040" s="351"/>
      <c r="BMP1040" s="351"/>
      <c r="BMQ1040" s="351"/>
      <c r="BMR1040" s="351"/>
      <c r="BMS1040" s="351"/>
      <c r="BMT1040" s="351"/>
      <c r="BMU1040" s="351"/>
      <c r="BMV1040" s="351"/>
      <c r="BMW1040" s="351"/>
      <c r="BMX1040" s="351"/>
      <c r="BMY1040" s="351"/>
      <c r="BMZ1040" s="351"/>
      <c r="BNA1040" s="351"/>
      <c r="BNB1040" s="351"/>
      <c r="BNC1040" s="351"/>
      <c r="BND1040" s="351"/>
      <c r="BNE1040" s="351"/>
      <c r="BNF1040" s="351"/>
      <c r="BNG1040" s="351"/>
      <c r="BNH1040" s="351"/>
      <c r="BNI1040" s="351"/>
      <c r="BNJ1040" s="351"/>
      <c r="BNK1040" s="351"/>
      <c r="BNL1040" s="351"/>
      <c r="BNM1040" s="351"/>
      <c r="BNN1040" s="351"/>
      <c r="BNO1040" s="351"/>
      <c r="BNP1040" s="351"/>
      <c r="BNQ1040" s="351"/>
      <c r="BNR1040" s="351"/>
      <c r="BNS1040" s="351"/>
      <c r="BNT1040" s="351"/>
      <c r="BNU1040" s="351"/>
      <c r="BNV1040" s="351"/>
      <c r="BNW1040" s="351"/>
      <c r="BNX1040" s="351"/>
      <c r="BNY1040" s="351"/>
      <c r="BNZ1040" s="351"/>
      <c r="BOA1040" s="351"/>
      <c r="BOB1040" s="351"/>
      <c r="BOC1040" s="351"/>
      <c r="BOD1040" s="351"/>
      <c r="BOE1040" s="351"/>
      <c r="BOF1040" s="351"/>
      <c r="BOG1040" s="351"/>
      <c r="BOH1040" s="351"/>
      <c r="BOI1040" s="351"/>
      <c r="BOJ1040" s="351"/>
      <c r="BOK1040" s="351"/>
      <c r="BOL1040" s="351"/>
      <c r="BOM1040" s="351"/>
      <c r="BON1040" s="351"/>
      <c r="BOO1040" s="351"/>
      <c r="BOP1040" s="351"/>
      <c r="BOQ1040" s="351"/>
      <c r="BOR1040" s="351"/>
      <c r="BOS1040" s="351"/>
      <c r="BOT1040" s="351"/>
      <c r="BOU1040" s="351"/>
      <c r="BOV1040" s="351"/>
      <c r="BOW1040" s="351"/>
      <c r="BOX1040" s="351"/>
      <c r="BOY1040" s="351"/>
      <c r="BOZ1040" s="351"/>
      <c r="BPA1040" s="351"/>
      <c r="BPB1040" s="351"/>
      <c r="BPC1040" s="351"/>
      <c r="BPD1040" s="351"/>
      <c r="BPE1040" s="351"/>
      <c r="BPF1040" s="351"/>
      <c r="BPG1040" s="351"/>
      <c r="BPH1040" s="351"/>
      <c r="BPI1040" s="351"/>
      <c r="BPJ1040" s="351"/>
      <c r="BPK1040" s="351"/>
      <c r="BPL1040" s="351"/>
      <c r="BPM1040" s="351"/>
      <c r="BPN1040" s="351"/>
      <c r="BPO1040" s="351"/>
      <c r="BPP1040" s="351"/>
      <c r="BPQ1040" s="351"/>
      <c r="BPR1040" s="351"/>
      <c r="BPS1040" s="351"/>
      <c r="BPT1040" s="351"/>
      <c r="BPU1040" s="351"/>
      <c r="BPV1040" s="351"/>
      <c r="BPW1040" s="351"/>
      <c r="BPX1040" s="351"/>
      <c r="BPY1040" s="351"/>
      <c r="BPZ1040" s="351"/>
      <c r="BQA1040" s="351"/>
      <c r="BQB1040" s="351"/>
      <c r="BQC1040" s="351"/>
      <c r="BQD1040" s="351"/>
      <c r="BQE1040" s="351"/>
      <c r="BQF1040" s="351"/>
      <c r="BQG1040" s="351"/>
      <c r="BQH1040" s="351"/>
      <c r="BQI1040" s="351"/>
      <c r="BQJ1040" s="351"/>
      <c r="BQK1040" s="351"/>
      <c r="BQL1040" s="351"/>
      <c r="BQM1040" s="351"/>
      <c r="BQN1040" s="351"/>
      <c r="BQO1040" s="351"/>
      <c r="BQP1040" s="351"/>
      <c r="BQQ1040" s="351"/>
      <c r="BQR1040" s="351"/>
      <c r="BQS1040" s="351"/>
      <c r="BQT1040" s="351"/>
      <c r="BQU1040" s="351"/>
      <c r="BQV1040" s="351"/>
      <c r="BQW1040" s="351"/>
      <c r="BQX1040" s="351"/>
      <c r="BQY1040" s="351"/>
      <c r="BQZ1040" s="351"/>
      <c r="BRA1040" s="351"/>
      <c r="BRB1040" s="351"/>
      <c r="BRC1040" s="351"/>
      <c r="BRD1040" s="351"/>
      <c r="BRE1040" s="351"/>
      <c r="BRF1040" s="351"/>
      <c r="BRG1040" s="351"/>
      <c r="BRH1040" s="351"/>
      <c r="BRI1040" s="351"/>
      <c r="BRJ1040" s="351"/>
      <c r="BRK1040" s="351"/>
      <c r="BRL1040" s="351"/>
      <c r="BRM1040" s="351"/>
      <c r="BRN1040" s="351"/>
      <c r="BRO1040" s="351"/>
      <c r="BRP1040" s="351"/>
      <c r="BRQ1040" s="351"/>
      <c r="BRR1040" s="351"/>
      <c r="BRS1040" s="351"/>
      <c r="BRT1040" s="351"/>
      <c r="BRU1040" s="351"/>
      <c r="BRV1040" s="351"/>
      <c r="BRW1040" s="351"/>
      <c r="BRX1040" s="351"/>
      <c r="BRY1040" s="351"/>
      <c r="BRZ1040" s="351"/>
      <c r="BSA1040" s="351"/>
      <c r="BSB1040" s="351"/>
      <c r="BSC1040" s="351"/>
      <c r="BSD1040" s="351"/>
      <c r="BSE1040" s="351"/>
      <c r="BSF1040" s="351"/>
      <c r="BSG1040" s="351"/>
      <c r="BSH1040" s="351"/>
      <c r="BSI1040" s="351"/>
      <c r="BSJ1040" s="351"/>
      <c r="BSK1040" s="351"/>
      <c r="BSL1040" s="351"/>
      <c r="BSM1040" s="351"/>
      <c r="BSN1040" s="351"/>
      <c r="BSO1040" s="351"/>
      <c r="BSP1040" s="351"/>
      <c r="BSQ1040" s="351"/>
      <c r="BSR1040" s="351"/>
      <c r="BSS1040" s="351"/>
      <c r="BST1040" s="351"/>
      <c r="BSU1040" s="351"/>
      <c r="BSV1040" s="351"/>
      <c r="BSW1040" s="351"/>
      <c r="BSX1040" s="351"/>
      <c r="BSY1040" s="351"/>
      <c r="BSZ1040" s="351"/>
      <c r="BTA1040" s="351"/>
      <c r="BTB1040" s="351"/>
      <c r="BTC1040" s="351"/>
      <c r="BTD1040" s="351"/>
      <c r="BTE1040" s="351"/>
      <c r="BTF1040" s="351"/>
      <c r="BTG1040" s="351"/>
      <c r="BTH1040" s="351"/>
      <c r="BTI1040" s="351"/>
      <c r="BTJ1040" s="351"/>
      <c r="BTK1040" s="351"/>
      <c r="BTL1040" s="351"/>
      <c r="BTM1040" s="351"/>
      <c r="BTN1040" s="351"/>
      <c r="BTO1040" s="351"/>
      <c r="BTP1040" s="351"/>
      <c r="BTQ1040" s="351"/>
      <c r="BTR1040" s="351"/>
      <c r="BTS1040" s="351"/>
      <c r="BTT1040" s="351"/>
      <c r="BTU1040" s="351"/>
      <c r="BTV1040" s="351"/>
      <c r="BTW1040" s="351"/>
      <c r="BTX1040" s="351"/>
      <c r="BTY1040" s="351"/>
      <c r="BTZ1040" s="351"/>
      <c r="BUA1040" s="351"/>
      <c r="BUB1040" s="351"/>
      <c r="BUC1040" s="351"/>
      <c r="BUD1040" s="351"/>
      <c r="BUE1040" s="351"/>
      <c r="BUF1040" s="351"/>
      <c r="BUG1040" s="351"/>
      <c r="BUH1040" s="351"/>
      <c r="BUI1040" s="351"/>
      <c r="BUJ1040" s="351"/>
      <c r="BUK1040" s="351"/>
      <c r="BUL1040" s="351"/>
      <c r="BUM1040" s="351"/>
      <c r="BUN1040" s="351"/>
      <c r="BUO1040" s="351"/>
      <c r="BUP1040" s="351"/>
      <c r="BUQ1040" s="351"/>
      <c r="BUR1040" s="351"/>
      <c r="BUS1040" s="351"/>
      <c r="BUT1040" s="351"/>
      <c r="BUU1040" s="351"/>
      <c r="BUV1040" s="351"/>
      <c r="BUW1040" s="351"/>
      <c r="BUX1040" s="351"/>
      <c r="BUY1040" s="351"/>
      <c r="BUZ1040" s="351"/>
      <c r="BVA1040" s="351"/>
      <c r="BVB1040" s="351"/>
      <c r="BVC1040" s="351"/>
      <c r="BVD1040" s="351"/>
      <c r="BVE1040" s="351"/>
      <c r="BVF1040" s="351"/>
      <c r="BVG1040" s="351"/>
      <c r="BVH1040" s="351"/>
      <c r="BVI1040" s="351"/>
      <c r="BVJ1040" s="351"/>
      <c r="BVK1040" s="351"/>
      <c r="BVL1040" s="351"/>
      <c r="BVM1040" s="351"/>
      <c r="BVN1040" s="351"/>
      <c r="BVO1040" s="351"/>
      <c r="BVP1040" s="351"/>
      <c r="BVQ1040" s="351"/>
      <c r="BVR1040" s="351"/>
      <c r="BVS1040" s="351"/>
      <c r="BVT1040" s="351"/>
      <c r="BVU1040" s="351"/>
      <c r="BVV1040" s="351"/>
      <c r="BVW1040" s="351"/>
      <c r="BVX1040" s="351"/>
      <c r="BVY1040" s="351"/>
      <c r="BVZ1040" s="351"/>
      <c r="BWA1040" s="351"/>
      <c r="BWB1040" s="351"/>
      <c r="BWC1040" s="351"/>
      <c r="BWD1040" s="351"/>
      <c r="BWE1040" s="351"/>
      <c r="BWF1040" s="351"/>
      <c r="BWG1040" s="351"/>
      <c r="BWH1040" s="351"/>
      <c r="BWI1040" s="351"/>
      <c r="BWJ1040" s="351"/>
      <c r="BWK1040" s="351"/>
      <c r="BWL1040" s="351"/>
      <c r="BWM1040" s="351"/>
      <c r="BWN1040" s="351"/>
      <c r="BWO1040" s="351"/>
      <c r="BWP1040" s="351"/>
      <c r="BWQ1040" s="351"/>
      <c r="BWR1040" s="351"/>
      <c r="BWS1040" s="351"/>
      <c r="BWT1040" s="351"/>
      <c r="BWU1040" s="351"/>
      <c r="BWV1040" s="351"/>
      <c r="BWW1040" s="351"/>
      <c r="BWX1040" s="351"/>
      <c r="BWY1040" s="351"/>
      <c r="BWZ1040" s="351"/>
      <c r="BXA1040" s="351"/>
      <c r="BXB1040" s="351"/>
      <c r="BXC1040" s="351"/>
      <c r="BXD1040" s="351"/>
      <c r="BXE1040" s="351"/>
      <c r="BXF1040" s="351"/>
      <c r="BXG1040" s="351"/>
      <c r="BXH1040" s="351"/>
      <c r="BXI1040" s="351"/>
      <c r="BXJ1040" s="351"/>
      <c r="BXK1040" s="351"/>
      <c r="BXL1040" s="351"/>
      <c r="BXM1040" s="351"/>
      <c r="BXN1040" s="351"/>
      <c r="BXO1040" s="351"/>
      <c r="BXP1040" s="351"/>
      <c r="BXQ1040" s="351"/>
      <c r="BXR1040" s="351"/>
      <c r="BXS1040" s="351"/>
      <c r="BXT1040" s="351"/>
      <c r="BXU1040" s="351"/>
      <c r="BXV1040" s="351"/>
      <c r="BXW1040" s="351"/>
      <c r="BXX1040" s="351"/>
      <c r="BXY1040" s="351"/>
      <c r="BXZ1040" s="351"/>
      <c r="BYA1040" s="351"/>
      <c r="BYB1040" s="351"/>
      <c r="BYC1040" s="351"/>
      <c r="BYD1040" s="351"/>
      <c r="BYE1040" s="351"/>
      <c r="BYF1040" s="351"/>
      <c r="BYG1040" s="351"/>
      <c r="BYH1040" s="351"/>
      <c r="BYI1040" s="351"/>
      <c r="BYJ1040" s="351"/>
      <c r="BYK1040" s="351"/>
      <c r="BYL1040" s="351"/>
      <c r="BYM1040" s="351"/>
      <c r="BYN1040" s="351"/>
      <c r="BYO1040" s="351"/>
      <c r="BYP1040" s="351"/>
      <c r="BYQ1040" s="351"/>
      <c r="BYR1040" s="351"/>
      <c r="BYS1040" s="351"/>
      <c r="BYT1040" s="351"/>
      <c r="BYU1040" s="351"/>
      <c r="BYV1040" s="351"/>
      <c r="BYW1040" s="351"/>
      <c r="BYX1040" s="351"/>
      <c r="BYY1040" s="351"/>
      <c r="BYZ1040" s="351"/>
      <c r="BZA1040" s="351"/>
      <c r="BZB1040" s="351"/>
      <c r="BZC1040" s="351"/>
      <c r="BZD1040" s="351"/>
      <c r="BZE1040" s="351"/>
      <c r="BZF1040" s="351"/>
      <c r="BZG1040" s="351"/>
      <c r="BZH1040" s="351"/>
      <c r="BZI1040" s="351"/>
      <c r="BZJ1040" s="351"/>
      <c r="BZK1040" s="351"/>
      <c r="BZL1040" s="351"/>
      <c r="BZM1040" s="351"/>
      <c r="BZN1040" s="351"/>
      <c r="BZO1040" s="351"/>
      <c r="BZP1040" s="351"/>
      <c r="BZQ1040" s="351"/>
      <c r="BZR1040" s="351"/>
      <c r="BZS1040" s="351"/>
      <c r="BZT1040" s="351"/>
      <c r="BZU1040" s="351"/>
      <c r="BZV1040" s="351"/>
      <c r="BZW1040" s="351"/>
      <c r="BZX1040" s="351"/>
      <c r="BZY1040" s="351"/>
      <c r="BZZ1040" s="351"/>
      <c r="CAA1040" s="351"/>
      <c r="CAB1040" s="351"/>
      <c r="CAC1040" s="351"/>
      <c r="CAD1040" s="351"/>
      <c r="CAE1040" s="351"/>
      <c r="CAF1040" s="351"/>
      <c r="CAG1040" s="351"/>
      <c r="CAH1040" s="351"/>
      <c r="CAI1040" s="351"/>
      <c r="CAJ1040" s="351"/>
      <c r="CAK1040" s="351"/>
      <c r="CAL1040" s="351"/>
      <c r="CAM1040" s="351"/>
      <c r="CAN1040" s="351"/>
      <c r="CAO1040" s="351"/>
      <c r="CAP1040" s="351"/>
      <c r="CAQ1040" s="351"/>
      <c r="CAR1040" s="351"/>
      <c r="CAS1040" s="351"/>
      <c r="CAT1040" s="351"/>
      <c r="CAU1040" s="351"/>
      <c r="CAV1040" s="351"/>
      <c r="CAW1040" s="351"/>
      <c r="CAX1040" s="351"/>
      <c r="CAY1040" s="351"/>
      <c r="CAZ1040" s="351"/>
      <c r="CBA1040" s="351"/>
      <c r="CBB1040" s="351"/>
      <c r="CBC1040" s="351"/>
      <c r="CBD1040" s="351"/>
      <c r="CBE1040" s="351"/>
      <c r="CBF1040" s="351"/>
      <c r="CBG1040" s="351"/>
      <c r="CBH1040" s="351"/>
      <c r="CBI1040" s="351"/>
      <c r="CBJ1040" s="351"/>
      <c r="CBK1040" s="351"/>
      <c r="CBL1040" s="351"/>
      <c r="CBM1040" s="351"/>
      <c r="CBN1040" s="351"/>
      <c r="CBO1040" s="351"/>
      <c r="CBP1040" s="351"/>
      <c r="CBQ1040" s="351"/>
      <c r="CBR1040" s="351"/>
      <c r="CBS1040" s="351"/>
      <c r="CBT1040" s="351"/>
      <c r="CBU1040" s="351"/>
      <c r="CBV1040" s="351"/>
      <c r="CBW1040" s="351"/>
      <c r="CBX1040" s="351"/>
      <c r="CBY1040" s="351"/>
      <c r="CBZ1040" s="351"/>
      <c r="CCA1040" s="351"/>
      <c r="CCB1040" s="351"/>
      <c r="CCC1040" s="351"/>
      <c r="CCD1040" s="351"/>
      <c r="CCE1040" s="351"/>
      <c r="CCF1040" s="351"/>
      <c r="CCG1040" s="351"/>
      <c r="CCH1040" s="351"/>
      <c r="CCI1040" s="351"/>
      <c r="CCJ1040" s="351"/>
      <c r="CCK1040" s="351"/>
      <c r="CCL1040" s="351"/>
      <c r="CCM1040" s="351"/>
      <c r="CCN1040" s="351"/>
      <c r="CCO1040" s="351"/>
      <c r="CCP1040" s="351"/>
      <c r="CCQ1040" s="351"/>
      <c r="CCR1040" s="351"/>
      <c r="CCS1040" s="351"/>
      <c r="CCT1040" s="351"/>
      <c r="CCU1040" s="351"/>
      <c r="CCV1040" s="351"/>
      <c r="CCW1040" s="351"/>
      <c r="CCX1040" s="351"/>
      <c r="CCY1040" s="351"/>
      <c r="CCZ1040" s="351"/>
      <c r="CDA1040" s="351"/>
      <c r="CDB1040" s="351"/>
      <c r="CDC1040" s="351"/>
      <c r="CDD1040" s="351"/>
      <c r="CDE1040" s="351"/>
      <c r="CDF1040" s="351"/>
      <c r="CDG1040" s="351"/>
      <c r="CDH1040" s="351"/>
      <c r="CDI1040" s="351"/>
      <c r="CDJ1040" s="351"/>
      <c r="CDK1040" s="351"/>
      <c r="CDL1040" s="351"/>
      <c r="CDM1040" s="351"/>
      <c r="CDN1040" s="351"/>
      <c r="CDO1040" s="351"/>
      <c r="CDP1040" s="351"/>
      <c r="CDQ1040" s="351"/>
      <c r="CDR1040" s="351"/>
      <c r="CDS1040" s="351"/>
      <c r="CDT1040" s="351"/>
      <c r="CDU1040" s="351"/>
      <c r="CDV1040" s="351"/>
      <c r="CDW1040" s="351"/>
      <c r="CDX1040" s="351"/>
      <c r="CDY1040" s="351"/>
      <c r="CDZ1040" s="351"/>
      <c r="CEA1040" s="351"/>
      <c r="CEB1040" s="351"/>
      <c r="CEC1040" s="351"/>
      <c r="CED1040" s="351"/>
      <c r="CEE1040" s="351"/>
      <c r="CEF1040" s="351"/>
      <c r="CEG1040" s="351"/>
      <c r="CEH1040" s="351"/>
      <c r="CEI1040" s="351"/>
      <c r="CEJ1040" s="351"/>
      <c r="CEK1040" s="351"/>
      <c r="CEL1040" s="351"/>
      <c r="CEM1040" s="351"/>
      <c r="CEN1040" s="351"/>
      <c r="CEO1040" s="351"/>
      <c r="CEP1040" s="351"/>
      <c r="CEQ1040" s="351"/>
      <c r="CER1040" s="351"/>
      <c r="CES1040" s="351"/>
      <c r="CET1040" s="351"/>
      <c r="CEU1040" s="351"/>
      <c r="CEV1040" s="351"/>
      <c r="CEW1040" s="351"/>
      <c r="CEX1040" s="351"/>
      <c r="CEY1040" s="351"/>
      <c r="CEZ1040" s="351"/>
      <c r="CFA1040" s="351"/>
      <c r="CFB1040" s="351"/>
      <c r="CFC1040" s="351"/>
      <c r="CFD1040" s="351"/>
      <c r="CFE1040" s="351"/>
      <c r="CFF1040" s="351"/>
      <c r="CFG1040" s="351"/>
      <c r="CFH1040" s="351"/>
      <c r="CFI1040" s="351"/>
      <c r="CFJ1040" s="351"/>
      <c r="CFK1040" s="351"/>
      <c r="CFL1040" s="351"/>
      <c r="CFM1040" s="351"/>
      <c r="CFN1040" s="351"/>
      <c r="CFO1040" s="351"/>
      <c r="CFP1040" s="351"/>
      <c r="CFQ1040" s="351"/>
      <c r="CFR1040" s="351"/>
      <c r="CFS1040" s="351"/>
      <c r="CFT1040" s="351"/>
      <c r="CFU1040" s="351"/>
      <c r="CFV1040" s="351"/>
      <c r="CFW1040" s="351"/>
      <c r="CFX1040" s="351"/>
      <c r="CFY1040" s="351"/>
      <c r="CFZ1040" s="351"/>
      <c r="CGA1040" s="351"/>
      <c r="CGB1040" s="351"/>
      <c r="CGC1040" s="351"/>
      <c r="CGD1040" s="351"/>
      <c r="CGE1040" s="351"/>
      <c r="CGF1040" s="351"/>
      <c r="CGG1040" s="351"/>
      <c r="CGH1040" s="351"/>
      <c r="CGI1040" s="351"/>
      <c r="CGJ1040" s="351"/>
      <c r="CGK1040" s="351"/>
      <c r="CGL1040" s="351"/>
      <c r="CGM1040" s="351"/>
      <c r="CGN1040" s="351"/>
      <c r="CGO1040" s="351"/>
      <c r="CGP1040" s="351"/>
      <c r="CGQ1040" s="351"/>
      <c r="CGR1040" s="351"/>
      <c r="CGS1040" s="351"/>
      <c r="CGT1040" s="351"/>
      <c r="CGU1040" s="351"/>
      <c r="CGV1040" s="351"/>
      <c r="CGW1040" s="351"/>
      <c r="CGX1040" s="351"/>
      <c r="CGY1040" s="351"/>
      <c r="CGZ1040" s="351"/>
      <c r="CHA1040" s="351"/>
      <c r="CHB1040" s="351"/>
      <c r="CHC1040" s="351"/>
      <c r="CHD1040" s="351"/>
      <c r="CHE1040" s="351"/>
      <c r="CHF1040" s="351"/>
      <c r="CHG1040" s="351"/>
      <c r="CHH1040" s="351"/>
      <c r="CHI1040" s="351"/>
      <c r="CHJ1040" s="351"/>
      <c r="CHK1040" s="351"/>
      <c r="CHL1040" s="351"/>
      <c r="CHM1040" s="351"/>
      <c r="CHN1040" s="351"/>
      <c r="CHO1040" s="351"/>
      <c r="CHP1040" s="351"/>
      <c r="CHQ1040" s="351"/>
      <c r="CHR1040" s="351"/>
      <c r="CHS1040" s="351"/>
      <c r="CHT1040" s="351"/>
      <c r="CHU1040" s="351"/>
      <c r="CHV1040" s="351"/>
      <c r="CHW1040" s="351"/>
      <c r="CHX1040" s="351"/>
      <c r="CHY1040" s="351"/>
      <c r="CHZ1040" s="351"/>
      <c r="CIA1040" s="351"/>
      <c r="CIB1040" s="351"/>
      <c r="CIC1040" s="351"/>
      <c r="CID1040" s="351"/>
      <c r="CIE1040" s="351"/>
      <c r="CIF1040" s="351"/>
      <c r="CIG1040" s="351"/>
      <c r="CIH1040" s="351"/>
      <c r="CII1040" s="351"/>
      <c r="CIJ1040" s="351"/>
      <c r="CIK1040" s="351"/>
      <c r="CIL1040" s="351"/>
      <c r="CIM1040" s="351"/>
      <c r="CIN1040" s="351"/>
      <c r="CIO1040" s="351"/>
      <c r="CIP1040" s="351"/>
      <c r="CIQ1040" s="351"/>
      <c r="CIR1040" s="351"/>
      <c r="CIS1040" s="351"/>
      <c r="CIT1040" s="351"/>
      <c r="CIU1040" s="351"/>
      <c r="CIV1040" s="351"/>
      <c r="CIW1040" s="351"/>
      <c r="CIX1040" s="351"/>
      <c r="CIY1040" s="351"/>
      <c r="CIZ1040" s="351"/>
      <c r="CJA1040" s="351"/>
      <c r="CJB1040" s="351"/>
      <c r="CJC1040" s="351"/>
      <c r="CJD1040" s="351"/>
      <c r="CJE1040" s="351"/>
      <c r="CJF1040" s="351"/>
      <c r="CJG1040" s="351"/>
      <c r="CJH1040" s="351"/>
      <c r="CJI1040" s="351"/>
      <c r="CJJ1040" s="351"/>
      <c r="CJK1040" s="351"/>
      <c r="CJL1040" s="351"/>
      <c r="CJM1040" s="351"/>
      <c r="CJN1040" s="351"/>
      <c r="CJO1040" s="351"/>
      <c r="CJP1040" s="351"/>
      <c r="CJQ1040" s="351"/>
      <c r="CJR1040" s="351"/>
      <c r="CJS1040" s="351"/>
      <c r="CJT1040" s="351"/>
      <c r="CJU1040" s="351"/>
      <c r="CJV1040" s="351"/>
      <c r="CJW1040" s="351"/>
      <c r="CJX1040" s="351"/>
      <c r="CJY1040" s="351"/>
      <c r="CJZ1040" s="351"/>
      <c r="CKA1040" s="351"/>
      <c r="CKB1040" s="351"/>
      <c r="CKC1040" s="351"/>
      <c r="CKD1040" s="351"/>
      <c r="CKE1040" s="351"/>
      <c r="CKF1040" s="351"/>
      <c r="CKG1040" s="351"/>
      <c r="CKH1040" s="351"/>
      <c r="CKI1040" s="351"/>
      <c r="CKJ1040" s="351"/>
      <c r="CKK1040" s="351"/>
      <c r="CKL1040" s="351"/>
      <c r="CKM1040" s="351"/>
      <c r="CKN1040" s="351"/>
      <c r="CKO1040" s="351"/>
      <c r="CKP1040" s="351"/>
      <c r="CKQ1040" s="351"/>
      <c r="CKR1040" s="351"/>
      <c r="CKS1040" s="351"/>
      <c r="CKT1040" s="351"/>
      <c r="CKU1040" s="351"/>
      <c r="CKV1040" s="351"/>
      <c r="CKW1040" s="351"/>
      <c r="CKX1040" s="351"/>
      <c r="CKY1040" s="351"/>
      <c r="CKZ1040" s="351"/>
      <c r="CLA1040" s="351"/>
      <c r="CLB1040" s="351"/>
      <c r="CLC1040" s="351"/>
      <c r="CLD1040" s="351"/>
      <c r="CLE1040" s="351"/>
      <c r="CLF1040" s="351"/>
      <c r="CLG1040" s="351"/>
      <c r="CLH1040" s="351"/>
      <c r="CLI1040" s="351"/>
      <c r="CLJ1040" s="351"/>
      <c r="CLK1040" s="351"/>
      <c r="CLL1040" s="351"/>
      <c r="CLM1040" s="351"/>
      <c r="CLN1040" s="351"/>
      <c r="CLO1040" s="351"/>
      <c r="CLP1040" s="351"/>
      <c r="CLQ1040" s="351"/>
      <c r="CLR1040" s="351"/>
      <c r="CLS1040" s="351"/>
      <c r="CLT1040" s="351"/>
      <c r="CLU1040" s="351"/>
      <c r="CLV1040" s="351"/>
      <c r="CLW1040" s="351"/>
      <c r="CLX1040" s="351"/>
      <c r="CLY1040" s="351"/>
      <c r="CLZ1040" s="351"/>
      <c r="CMA1040" s="351"/>
      <c r="CMB1040" s="351"/>
      <c r="CMC1040" s="351"/>
      <c r="CMD1040" s="351"/>
      <c r="CME1040" s="351"/>
      <c r="CMF1040" s="351"/>
      <c r="CMG1040" s="351"/>
      <c r="CMH1040" s="351"/>
      <c r="CMI1040" s="351"/>
      <c r="CMJ1040" s="351"/>
      <c r="CMK1040" s="351"/>
      <c r="CML1040" s="351"/>
      <c r="CMM1040" s="351"/>
      <c r="CMN1040" s="351"/>
      <c r="CMO1040" s="351"/>
      <c r="CMP1040" s="351"/>
      <c r="CMQ1040" s="351"/>
      <c r="CMR1040" s="351"/>
      <c r="CMS1040" s="351"/>
      <c r="CMT1040" s="351"/>
      <c r="CMU1040" s="351"/>
      <c r="CMV1040" s="351"/>
      <c r="CMW1040" s="351"/>
      <c r="CMX1040" s="351"/>
      <c r="CMY1040" s="351"/>
      <c r="CMZ1040" s="351"/>
      <c r="CNA1040" s="351"/>
      <c r="CNB1040" s="351"/>
      <c r="CNC1040" s="351"/>
      <c r="CND1040" s="351"/>
      <c r="CNE1040" s="351"/>
      <c r="CNF1040" s="351"/>
      <c r="CNG1040" s="351"/>
      <c r="CNH1040" s="351"/>
      <c r="CNI1040" s="351"/>
      <c r="CNJ1040" s="351"/>
      <c r="CNK1040" s="351"/>
      <c r="CNL1040" s="351"/>
      <c r="CNM1040" s="351"/>
      <c r="CNN1040" s="351"/>
      <c r="CNO1040" s="351"/>
      <c r="CNP1040" s="351"/>
      <c r="CNQ1040" s="351"/>
      <c r="CNR1040" s="351"/>
      <c r="CNS1040" s="351"/>
      <c r="CNT1040" s="351"/>
      <c r="CNU1040" s="351"/>
      <c r="CNV1040" s="351"/>
      <c r="CNW1040" s="351"/>
      <c r="CNX1040" s="351"/>
      <c r="CNY1040" s="351"/>
      <c r="CNZ1040" s="351"/>
      <c r="COA1040" s="351"/>
      <c r="COB1040" s="351"/>
      <c r="COC1040" s="351"/>
      <c r="COD1040" s="351"/>
      <c r="COE1040" s="351"/>
      <c r="COF1040" s="351"/>
      <c r="COG1040" s="351"/>
      <c r="COH1040" s="351"/>
      <c r="COI1040" s="351"/>
      <c r="COJ1040" s="351"/>
      <c r="COK1040" s="351"/>
      <c r="COL1040" s="351"/>
      <c r="COM1040" s="351"/>
      <c r="CON1040" s="351"/>
      <c r="COO1040" s="351"/>
      <c r="COP1040" s="351"/>
      <c r="COQ1040" s="351"/>
      <c r="COR1040" s="351"/>
      <c r="COS1040" s="351"/>
      <c r="COT1040" s="351"/>
      <c r="COU1040" s="351"/>
      <c r="COV1040" s="351"/>
      <c r="COW1040" s="351"/>
      <c r="COX1040" s="351"/>
      <c r="COY1040" s="351"/>
      <c r="COZ1040" s="351"/>
      <c r="CPA1040" s="351"/>
      <c r="CPB1040" s="351"/>
      <c r="CPC1040" s="351"/>
      <c r="CPD1040" s="351"/>
      <c r="CPE1040" s="351"/>
      <c r="CPF1040" s="351"/>
      <c r="CPG1040" s="351"/>
      <c r="CPH1040" s="351"/>
      <c r="CPI1040" s="351"/>
      <c r="CPJ1040" s="351"/>
      <c r="CPK1040" s="351"/>
      <c r="CPL1040" s="351"/>
      <c r="CPM1040" s="351"/>
      <c r="CPN1040" s="351"/>
      <c r="CPO1040" s="351"/>
      <c r="CPP1040" s="351"/>
      <c r="CPQ1040" s="351"/>
      <c r="CPR1040" s="351"/>
      <c r="CPS1040" s="351"/>
      <c r="CPT1040" s="351"/>
      <c r="CPU1040" s="351"/>
      <c r="CPV1040" s="351"/>
      <c r="CPW1040" s="351"/>
      <c r="CPX1040" s="351"/>
      <c r="CPY1040" s="351"/>
      <c r="CPZ1040" s="351"/>
      <c r="CQA1040" s="351"/>
      <c r="CQB1040" s="351"/>
      <c r="CQC1040" s="351"/>
      <c r="CQD1040" s="351"/>
      <c r="CQE1040" s="351"/>
      <c r="CQF1040" s="351"/>
      <c r="CQG1040" s="351"/>
      <c r="CQH1040" s="351"/>
      <c r="CQI1040" s="351"/>
      <c r="CQJ1040" s="351"/>
      <c r="CQK1040" s="351"/>
      <c r="CQL1040" s="351"/>
      <c r="CQM1040" s="351"/>
      <c r="CQN1040" s="351"/>
      <c r="CQO1040" s="351"/>
      <c r="CQP1040" s="351"/>
      <c r="CQQ1040" s="351"/>
      <c r="CQR1040" s="351"/>
      <c r="CQS1040" s="351"/>
      <c r="CQT1040" s="351"/>
      <c r="CQU1040" s="351"/>
      <c r="CQV1040" s="351"/>
      <c r="CQW1040" s="351"/>
      <c r="CQX1040" s="351"/>
      <c r="CQY1040" s="351"/>
      <c r="CQZ1040" s="351"/>
      <c r="CRA1040" s="351"/>
      <c r="CRB1040" s="351"/>
      <c r="CRC1040" s="351"/>
      <c r="CRD1040" s="351"/>
      <c r="CRE1040" s="351"/>
      <c r="CRF1040" s="351"/>
      <c r="CRG1040" s="351"/>
      <c r="CRH1040" s="351"/>
      <c r="CRI1040" s="351"/>
      <c r="CRJ1040" s="351"/>
      <c r="CRK1040" s="351"/>
      <c r="CRL1040" s="351"/>
      <c r="CRM1040" s="351"/>
      <c r="CRN1040" s="351"/>
      <c r="CRO1040" s="351"/>
      <c r="CRP1040" s="351"/>
      <c r="CRQ1040" s="351"/>
      <c r="CRR1040" s="351"/>
      <c r="CRS1040" s="351"/>
      <c r="CRT1040" s="351"/>
      <c r="CRU1040" s="351"/>
      <c r="CRV1040" s="351"/>
      <c r="CRW1040" s="351"/>
      <c r="CRX1040" s="351"/>
      <c r="CRY1040" s="351"/>
      <c r="CRZ1040" s="351"/>
      <c r="CSA1040" s="351"/>
      <c r="CSB1040" s="351"/>
      <c r="CSC1040" s="351"/>
      <c r="CSD1040" s="351"/>
      <c r="CSE1040" s="351"/>
      <c r="CSF1040" s="351"/>
      <c r="CSG1040" s="351"/>
      <c r="CSH1040" s="351"/>
      <c r="CSI1040" s="351"/>
      <c r="CSJ1040" s="351"/>
      <c r="CSK1040" s="351"/>
      <c r="CSL1040" s="351"/>
      <c r="CSM1040" s="351"/>
      <c r="CSN1040" s="351"/>
      <c r="CSO1040" s="351"/>
      <c r="CSP1040" s="351"/>
      <c r="CSQ1040" s="351"/>
      <c r="CSR1040" s="351"/>
      <c r="CSS1040" s="351"/>
      <c r="CST1040" s="351"/>
      <c r="CSU1040" s="351"/>
      <c r="CSV1040" s="351"/>
      <c r="CSW1040" s="351"/>
      <c r="CSX1040" s="351"/>
      <c r="CSY1040" s="351"/>
      <c r="CSZ1040" s="351"/>
      <c r="CTA1040" s="351"/>
      <c r="CTB1040" s="351"/>
      <c r="CTC1040" s="351"/>
      <c r="CTD1040" s="351"/>
      <c r="CTE1040" s="351"/>
      <c r="CTF1040" s="351"/>
      <c r="CTG1040" s="351"/>
      <c r="CTH1040" s="351"/>
      <c r="CTI1040" s="351"/>
      <c r="CTJ1040" s="351"/>
      <c r="CTK1040" s="351"/>
      <c r="CTL1040" s="351"/>
      <c r="CTM1040" s="351"/>
      <c r="CTN1040" s="351"/>
      <c r="CTO1040" s="351"/>
      <c r="CTP1040" s="351"/>
      <c r="CTQ1040" s="351"/>
      <c r="CTR1040" s="351"/>
      <c r="CTS1040" s="351"/>
      <c r="CTT1040" s="351"/>
      <c r="CTU1040" s="351"/>
      <c r="CTV1040" s="351"/>
      <c r="CTW1040" s="351"/>
      <c r="CTX1040" s="351"/>
      <c r="CTY1040" s="351"/>
      <c r="CTZ1040" s="351"/>
      <c r="CUA1040" s="351"/>
      <c r="CUB1040" s="351"/>
      <c r="CUC1040" s="351"/>
      <c r="CUD1040" s="351"/>
      <c r="CUE1040" s="351"/>
      <c r="CUF1040" s="351"/>
      <c r="CUG1040" s="351"/>
      <c r="CUH1040" s="351"/>
      <c r="CUI1040" s="351"/>
      <c r="CUJ1040" s="351"/>
      <c r="CUK1040" s="351"/>
      <c r="CUL1040" s="351"/>
      <c r="CUM1040" s="351"/>
      <c r="CUN1040" s="351"/>
      <c r="CUO1040" s="351"/>
      <c r="CUP1040" s="351"/>
      <c r="CUQ1040" s="351"/>
      <c r="CUR1040" s="351"/>
      <c r="CUS1040" s="351"/>
      <c r="CUT1040" s="351"/>
      <c r="CUU1040" s="351"/>
      <c r="CUV1040" s="351"/>
      <c r="CUW1040" s="351"/>
      <c r="CUX1040" s="351"/>
      <c r="CUY1040" s="351"/>
      <c r="CUZ1040" s="351"/>
      <c r="CVA1040" s="351"/>
      <c r="CVB1040" s="351"/>
      <c r="CVC1040" s="351"/>
      <c r="CVD1040" s="351"/>
      <c r="CVE1040" s="351"/>
      <c r="CVF1040" s="351"/>
      <c r="CVG1040" s="351"/>
      <c r="CVH1040" s="351"/>
      <c r="CVI1040" s="351"/>
      <c r="CVJ1040" s="351"/>
      <c r="CVK1040" s="351"/>
      <c r="CVL1040" s="351"/>
      <c r="CVM1040" s="351"/>
      <c r="CVN1040" s="351"/>
      <c r="CVO1040" s="351"/>
      <c r="CVP1040" s="351"/>
      <c r="CVQ1040" s="351"/>
      <c r="CVR1040" s="351"/>
      <c r="CVS1040" s="351"/>
      <c r="CVT1040" s="351"/>
      <c r="CVU1040" s="351"/>
      <c r="CVV1040" s="351"/>
      <c r="CVW1040" s="351"/>
      <c r="CVX1040" s="351"/>
      <c r="CVY1040" s="351"/>
      <c r="CVZ1040" s="351"/>
      <c r="CWA1040" s="351"/>
      <c r="CWB1040" s="351"/>
      <c r="CWC1040" s="351"/>
      <c r="CWD1040" s="351"/>
      <c r="CWE1040" s="351"/>
      <c r="CWF1040" s="351"/>
      <c r="CWG1040" s="351"/>
      <c r="CWH1040" s="351"/>
      <c r="CWI1040" s="351"/>
      <c r="CWJ1040" s="351"/>
      <c r="CWK1040" s="351"/>
      <c r="CWL1040" s="351"/>
      <c r="CWM1040" s="351"/>
      <c r="CWN1040" s="351"/>
      <c r="CWO1040" s="351"/>
      <c r="CWP1040" s="351"/>
      <c r="CWQ1040" s="351"/>
      <c r="CWR1040" s="351"/>
      <c r="CWS1040" s="351"/>
      <c r="CWT1040" s="351"/>
      <c r="CWU1040" s="351"/>
      <c r="CWV1040" s="351"/>
      <c r="CWW1040" s="351"/>
      <c r="CWX1040" s="351"/>
      <c r="CWY1040" s="351"/>
      <c r="CWZ1040" s="351"/>
      <c r="CXA1040" s="351"/>
      <c r="CXB1040" s="351"/>
      <c r="CXC1040" s="351"/>
      <c r="CXD1040" s="351"/>
      <c r="CXE1040" s="351"/>
      <c r="CXF1040" s="351"/>
      <c r="CXG1040" s="351"/>
      <c r="CXH1040" s="351"/>
      <c r="CXI1040" s="351"/>
      <c r="CXJ1040" s="351"/>
      <c r="CXK1040" s="351"/>
      <c r="CXL1040" s="351"/>
      <c r="CXM1040" s="351"/>
      <c r="CXN1040" s="351"/>
      <c r="CXO1040" s="351"/>
      <c r="CXP1040" s="351"/>
      <c r="CXQ1040" s="351"/>
      <c r="CXR1040" s="351"/>
      <c r="CXS1040" s="351"/>
      <c r="CXT1040" s="351"/>
      <c r="CXU1040" s="351"/>
      <c r="CXV1040" s="351"/>
      <c r="CXW1040" s="351"/>
      <c r="CXX1040" s="351"/>
      <c r="CXY1040" s="351"/>
      <c r="CXZ1040" s="351"/>
      <c r="CYA1040" s="351"/>
      <c r="CYB1040" s="351"/>
      <c r="CYC1040" s="351"/>
      <c r="CYD1040" s="351"/>
      <c r="CYE1040" s="351"/>
      <c r="CYF1040" s="351"/>
      <c r="CYG1040" s="351"/>
      <c r="CYH1040" s="351"/>
      <c r="CYI1040" s="351"/>
      <c r="CYJ1040" s="351"/>
      <c r="CYK1040" s="351"/>
      <c r="CYL1040" s="351"/>
      <c r="CYM1040" s="351"/>
      <c r="CYN1040" s="351"/>
      <c r="CYO1040" s="351"/>
      <c r="CYP1040" s="351"/>
      <c r="CYQ1040" s="351"/>
      <c r="CYR1040" s="351"/>
      <c r="CYS1040" s="351"/>
      <c r="CYT1040" s="351"/>
      <c r="CYU1040" s="351"/>
      <c r="CYV1040" s="351"/>
      <c r="CYW1040" s="351"/>
      <c r="CYX1040" s="351"/>
      <c r="CYY1040" s="351"/>
      <c r="CYZ1040" s="351"/>
      <c r="CZA1040" s="351"/>
      <c r="CZB1040" s="351"/>
      <c r="CZC1040" s="351"/>
      <c r="CZD1040" s="351"/>
      <c r="CZE1040" s="351"/>
      <c r="CZF1040" s="351"/>
      <c r="CZG1040" s="351"/>
      <c r="CZH1040" s="351"/>
      <c r="CZI1040" s="351"/>
      <c r="CZJ1040" s="351"/>
      <c r="CZK1040" s="351"/>
      <c r="CZL1040" s="351"/>
      <c r="CZM1040" s="351"/>
      <c r="CZN1040" s="351"/>
      <c r="CZO1040" s="351"/>
      <c r="CZP1040" s="351"/>
      <c r="CZQ1040" s="351"/>
      <c r="CZR1040" s="351"/>
      <c r="CZS1040" s="351"/>
      <c r="CZT1040" s="351"/>
      <c r="CZU1040" s="351"/>
      <c r="CZV1040" s="351"/>
      <c r="CZW1040" s="351"/>
      <c r="CZX1040" s="351"/>
      <c r="CZY1040" s="351"/>
      <c r="CZZ1040" s="351"/>
      <c r="DAA1040" s="351"/>
      <c r="DAB1040" s="351"/>
      <c r="DAC1040" s="351"/>
      <c r="DAD1040" s="351"/>
      <c r="DAE1040" s="351"/>
      <c r="DAF1040" s="351"/>
      <c r="DAG1040" s="351"/>
      <c r="DAH1040" s="351"/>
      <c r="DAI1040" s="351"/>
      <c r="DAJ1040" s="351"/>
      <c r="DAK1040" s="351"/>
      <c r="DAL1040" s="351"/>
      <c r="DAM1040" s="351"/>
      <c r="DAN1040" s="351"/>
      <c r="DAO1040" s="351"/>
      <c r="DAP1040" s="351"/>
      <c r="DAQ1040" s="351"/>
      <c r="DAR1040" s="351"/>
      <c r="DAS1040" s="351"/>
      <c r="DAT1040" s="351"/>
      <c r="DAU1040" s="351"/>
      <c r="DAV1040" s="351"/>
      <c r="DAW1040" s="351"/>
      <c r="DAX1040" s="351"/>
      <c r="DAY1040" s="351"/>
      <c r="DAZ1040" s="351"/>
      <c r="DBA1040" s="351"/>
      <c r="DBB1040" s="351"/>
      <c r="DBC1040" s="351"/>
      <c r="DBD1040" s="351"/>
      <c r="DBE1040" s="351"/>
      <c r="DBF1040" s="351"/>
      <c r="DBG1040" s="351"/>
      <c r="DBH1040" s="351"/>
      <c r="DBI1040" s="351"/>
      <c r="DBJ1040" s="351"/>
      <c r="DBK1040" s="351"/>
      <c r="DBL1040" s="351"/>
      <c r="DBM1040" s="351"/>
      <c r="DBN1040" s="351"/>
      <c r="DBO1040" s="351"/>
      <c r="DBP1040" s="351"/>
      <c r="DBQ1040" s="351"/>
      <c r="DBR1040" s="351"/>
      <c r="DBS1040" s="351"/>
      <c r="DBT1040" s="351"/>
      <c r="DBU1040" s="351"/>
      <c r="DBV1040" s="351"/>
      <c r="DBW1040" s="351"/>
      <c r="DBX1040" s="351"/>
      <c r="DBY1040" s="351"/>
      <c r="DBZ1040" s="351"/>
      <c r="DCA1040" s="351"/>
      <c r="DCB1040" s="351"/>
      <c r="DCC1040" s="351"/>
      <c r="DCD1040" s="351"/>
      <c r="DCE1040" s="351"/>
      <c r="DCF1040" s="351"/>
      <c r="DCG1040" s="351"/>
      <c r="DCH1040" s="351"/>
      <c r="DCI1040" s="351"/>
      <c r="DCJ1040" s="351"/>
      <c r="DCK1040" s="351"/>
      <c r="DCL1040" s="351"/>
      <c r="DCM1040" s="351"/>
      <c r="DCN1040" s="351"/>
      <c r="DCO1040" s="351"/>
      <c r="DCP1040" s="351"/>
      <c r="DCQ1040" s="351"/>
      <c r="DCR1040" s="351"/>
      <c r="DCS1040" s="351"/>
      <c r="DCT1040" s="351"/>
      <c r="DCU1040" s="351"/>
      <c r="DCV1040" s="351"/>
      <c r="DCW1040" s="351"/>
      <c r="DCX1040" s="351"/>
      <c r="DCY1040" s="351"/>
      <c r="DCZ1040" s="351"/>
      <c r="DDA1040" s="351"/>
      <c r="DDB1040" s="351"/>
      <c r="DDC1040" s="351"/>
      <c r="DDD1040" s="351"/>
      <c r="DDE1040" s="351"/>
      <c r="DDF1040" s="351"/>
      <c r="DDG1040" s="351"/>
      <c r="DDH1040" s="351"/>
      <c r="DDI1040" s="351"/>
      <c r="DDJ1040" s="351"/>
      <c r="DDK1040" s="351"/>
      <c r="DDL1040" s="351"/>
      <c r="DDM1040" s="351"/>
      <c r="DDN1040" s="351"/>
      <c r="DDO1040" s="351"/>
      <c r="DDP1040" s="351"/>
      <c r="DDQ1040" s="351"/>
      <c r="DDR1040" s="351"/>
      <c r="DDS1040" s="351"/>
      <c r="DDT1040" s="351"/>
      <c r="DDU1040" s="351"/>
      <c r="DDV1040" s="351"/>
      <c r="DDW1040" s="351"/>
      <c r="DDX1040" s="351"/>
      <c r="DDY1040" s="351"/>
      <c r="DDZ1040" s="351"/>
      <c r="DEA1040" s="351"/>
      <c r="DEB1040" s="351"/>
      <c r="DEC1040" s="351"/>
      <c r="DED1040" s="351"/>
      <c r="DEE1040" s="351"/>
      <c r="DEF1040" s="351"/>
      <c r="DEG1040" s="351"/>
      <c r="DEH1040" s="351"/>
      <c r="DEI1040" s="351"/>
      <c r="DEJ1040" s="351"/>
      <c r="DEK1040" s="351"/>
      <c r="DEL1040" s="351"/>
      <c r="DEM1040" s="351"/>
      <c r="DEN1040" s="351"/>
      <c r="DEO1040" s="351"/>
      <c r="DEP1040" s="351"/>
      <c r="DEQ1040" s="351"/>
      <c r="DER1040" s="351"/>
      <c r="DES1040" s="351"/>
      <c r="DET1040" s="351"/>
      <c r="DEU1040" s="351"/>
      <c r="DEV1040" s="351"/>
      <c r="DEW1040" s="351"/>
      <c r="DEX1040" s="351"/>
      <c r="DEY1040" s="351"/>
      <c r="DEZ1040" s="351"/>
      <c r="DFA1040" s="351"/>
      <c r="DFB1040" s="351"/>
      <c r="DFC1040" s="351"/>
      <c r="DFD1040" s="351"/>
      <c r="DFE1040" s="351"/>
      <c r="DFF1040" s="351"/>
      <c r="DFG1040" s="351"/>
      <c r="DFH1040" s="351"/>
      <c r="DFI1040" s="351"/>
      <c r="DFJ1040" s="351"/>
      <c r="DFK1040" s="351"/>
      <c r="DFL1040" s="351"/>
      <c r="DFM1040" s="351"/>
      <c r="DFN1040" s="351"/>
      <c r="DFO1040" s="351"/>
      <c r="DFP1040" s="351"/>
      <c r="DFQ1040" s="351"/>
      <c r="DFR1040" s="351"/>
      <c r="DFS1040" s="351"/>
      <c r="DFT1040" s="351"/>
      <c r="DFU1040" s="351"/>
      <c r="DFV1040" s="351"/>
      <c r="DFW1040" s="351"/>
      <c r="DFX1040" s="351"/>
      <c r="DFY1040" s="351"/>
      <c r="DFZ1040" s="351"/>
      <c r="DGA1040" s="351"/>
      <c r="DGB1040" s="351"/>
      <c r="DGC1040" s="351"/>
      <c r="DGD1040" s="351"/>
      <c r="DGE1040" s="351"/>
      <c r="DGF1040" s="351"/>
      <c r="DGG1040" s="351"/>
      <c r="DGH1040" s="351"/>
      <c r="DGI1040" s="351"/>
      <c r="DGJ1040" s="351"/>
      <c r="DGK1040" s="351"/>
      <c r="DGL1040" s="351"/>
      <c r="DGM1040" s="351"/>
      <c r="DGN1040" s="351"/>
      <c r="DGO1040" s="351"/>
      <c r="DGP1040" s="351"/>
      <c r="DGQ1040" s="351"/>
      <c r="DGR1040" s="351"/>
      <c r="DGS1040" s="351"/>
      <c r="DGT1040" s="351"/>
      <c r="DGU1040" s="351"/>
      <c r="DGV1040" s="351"/>
      <c r="DGW1040" s="351"/>
      <c r="DGX1040" s="351"/>
      <c r="DGY1040" s="351"/>
      <c r="DGZ1040" s="351"/>
      <c r="DHA1040" s="351"/>
      <c r="DHB1040" s="351"/>
      <c r="DHC1040" s="351"/>
      <c r="DHD1040" s="351"/>
      <c r="DHE1040" s="351"/>
      <c r="DHF1040" s="351"/>
      <c r="DHG1040" s="351"/>
      <c r="DHH1040" s="351"/>
      <c r="DHI1040" s="351"/>
      <c r="DHJ1040" s="351"/>
      <c r="DHK1040" s="351"/>
      <c r="DHL1040" s="351"/>
      <c r="DHM1040" s="351"/>
      <c r="DHN1040" s="351"/>
      <c r="DHO1040" s="351"/>
      <c r="DHP1040" s="351"/>
      <c r="DHQ1040" s="351"/>
      <c r="DHR1040" s="351"/>
      <c r="DHS1040" s="351"/>
      <c r="DHT1040" s="351"/>
      <c r="DHU1040" s="351"/>
      <c r="DHV1040" s="351"/>
      <c r="DHW1040" s="351"/>
      <c r="DHX1040" s="351"/>
      <c r="DHY1040" s="351"/>
      <c r="DHZ1040" s="351"/>
      <c r="DIA1040" s="351"/>
      <c r="DIB1040" s="351"/>
      <c r="DIC1040" s="351"/>
      <c r="DID1040" s="351"/>
      <c r="DIE1040" s="351"/>
      <c r="DIF1040" s="351"/>
      <c r="DIG1040" s="351"/>
      <c r="DIH1040" s="351"/>
      <c r="DII1040" s="351"/>
      <c r="DIJ1040" s="351"/>
      <c r="DIK1040" s="351"/>
      <c r="DIL1040" s="351"/>
      <c r="DIM1040" s="351"/>
      <c r="DIN1040" s="351"/>
      <c r="DIO1040" s="351"/>
      <c r="DIP1040" s="351"/>
      <c r="DIQ1040" s="351"/>
      <c r="DIR1040" s="351"/>
      <c r="DIS1040" s="351"/>
      <c r="DIT1040" s="351"/>
      <c r="DIU1040" s="351"/>
      <c r="DIV1040" s="351"/>
      <c r="DIW1040" s="351"/>
      <c r="DIX1040" s="351"/>
      <c r="DIY1040" s="351"/>
      <c r="DIZ1040" s="351"/>
      <c r="DJA1040" s="351"/>
      <c r="DJB1040" s="351"/>
      <c r="DJC1040" s="351"/>
      <c r="DJD1040" s="351"/>
      <c r="DJE1040" s="351"/>
      <c r="DJF1040" s="351"/>
      <c r="DJG1040" s="351"/>
      <c r="DJH1040" s="351"/>
      <c r="DJI1040" s="351"/>
      <c r="DJJ1040" s="351"/>
      <c r="DJK1040" s="351"/>
      <c r="DJL1040" s="351"/>
      <c r="DJM1040" s="351"/>
      <c r="DJN1040" s="351"/>
      <c r="DJO1040" s="351"/>
      <c r="DJP1040" s="351"/>
      <c r="DJQ1040" s="351"/>
      <c r="DJR1040" s="351"/>
      <c r="DJS1040" s="351"/>
      <c r="DJT1040" s="351"/>
      <c r="DJU1040" s="351"/>
      <c r="DJV1040" s="351"/>
      <c r="DJW1040" s="351"/>
      <c r="DJX1040" s="351"/>
      <c r="DJY1040" s="351"/>
      <c r="DJZ1040" s="351"/>
      <c r="DKA1040" s="351"/>
      <c r="DKB1040" s="351"/>
      <c r="DKC1040" s="351"/>
      <c r="DKD1040" s="351"/>
      <c r="DKE1040" s="351"/>
      <c r="DKF1040" s="351"/>
      <c r="DKG1040" s="351"/>
      <c r="DKH1040" s="351"/>
      <c r="DKI1040" s="351"/>
      <c r="DKJ1040" s="351"/>
      <c r="DKK1040" s="351"/>
      <c r="DKL1040" s="351"/>
      <c r="DKM1040" s="351"/>
      <c r="DKN1040" s="351"/>
      <c r="DKO1040" s="351"/>
      <c r="DKP1040" s="351"/>
      <c r="DKQ1040" s="351"/>
      <c r="DKR1040" s="351"/>
      <c r="DKS1040" s="351"/>
      <c r="DKT1040" s="351"/>
      <c r="DKU1040" s="351"/>
      <c r="DKV1040" s="351"/>
      <c r="DKW1040" s="351"/>
      <c r="DKX1040" s="351"/>
      <c r="DKY1040" s="351"/>
      <c r="DKZ1040" s="351"/>
      <c r="DLA1040" s="351"/>
      <c r="DLB1040" s="351"/>
      <c r="DLC1040" s="351"/>
      <c r="DLD1040" s="351"/>
      <c r="DLE1040" s="351"/>
      <c r="DLF1040" s="351"/>
      <c r="DLG1040" s="351"/>
      <c r="DLH1040" s="351"/>
      <c r="DLI1040" s="351"/>
      <c r="DLJ1040" s="351"/>
      <c r="DLK1040" s="351"/>
      <c r="DLL1040" s="351"/>
      <c r="DLM1040" s="351"/>
      <c r="DLN1040" s="351"/>
      <c r="DLO1040" s="351"/>
      <c r="DLP1040" s="351"/>
      <c r="DLQ1040" s="351"/>
      <c r="DLR1040" s="351"/>
      <c r="DLS1040" s="351"/>
      <c r="DLT1040" s="351"/>
      <c r="DLU1040" s="351"/>
      <c r="DLV1040" s="351"/>
      <c r="DLW1040" s="351"/>
      <c r="DLX1040" s="351"/>
      <c r="DLY1040" s="351"/>
      <c r="DLZ1040" s="351"/>
      <c r="DMA1040" s="351"/>
      <c r="DMB1040" s="351"/>
      <c r="DMC1040" s="351"/>
      <c r="DMD1040" s="351"/>
      <c r="DME1040" s="351"/>
      <c r="DMF1040" s="351"/>
      <c r="DMG1040" s="351"/>
      <c r="DMH1040" s="351"/>
      <c r="DMI1040" s="351"/>
      <c r="DMJ1040" s="351"/>
      <c r="DMK1040" s="351"/>
      <c r="DML1040" s="351"/>
      <c r="DMM1040" s="351"/>
      <c r="DMN1040" s="351"/>
      <c r="DMO1040" s="351"/>
      <c r="DMP1040" s="351"/>
      <c r="DMQ1040" s="351"/>
      <c r="DMR1040" s="351"/>
      <c r="DMS1040" s="351"/>
      <c r="DMT1040" s="351"/>
      <c r="DMU1040" s="351"/>
      <c r="DMV1040" s="351"/>
      <c r="DMW1040" s="351"/>
      <c r="DMX1040" s="351"/>
      <c r="DMY1040" s="351"/>
      <c r="DMZ1040" s="351"/>
      <c r="DNA1040" s="351"/>
      <c r="DNB1040" s="351"/>
      <c r="DNC1040" s="351"/>
      <c r="DND1040" s="351"/>
      <c r="DNE1040" s="351"/>
      <c r="DNF1040" s="351"/>
      <c r="DNG1040" s="351"/>
      <c r="DNH1040" s="351"/>
      <c r="DNI1040" s="351"/>
      <c r="DNJ1040" s="351"/>
      <c r="DNK1040" s="351"/>
      <c r="DNL1040" s="351"/>
      <c r="DNM1040" s="351"/>
      <c r="DNN1040" s="351"/>
      <c r="DNO1040" s="351"/>
      <c r="DNP1040" s="351"/>
      <c r="DNQ1040" s="351"/>
      <c r="DNR1040" s="351"/>
      <c r="DNS1040" s="351"/>
      <c r="DNT1040" s="351"/>
      <c r="DNU1040" s="351"/>
      <c r="DNV1040" s="351"/>
      <c r="DNW1040" s="351"/>
      <c r="DNX1040" s="351"/>
      <c r="DNY1040" s="351"/>
      <c r="DNZ1040" s="351"/>
      <c r="DOA1040" s="351"/>
      <c r="DOB1040" s="351"/>
      <c r="DOC1040" s="351"/>
      <c r="DOD1040" s="351"/>
      <c r="DOE1040" s="351"/>
      <c r="DOF1040" s="351"/>
      <c r="DOG1040" s="351"/>
      <c r="DOH1040" s="351"/>
      <c r="DOI1040" s="351"/>
      <c r="DOJ1040" s="351"/>
      <c r="DOK1040" s="351"/>
      <c r="DOL1040" s="351"/>
      <c r="DOM1040" s="351"/>
      <c r="DON1040" s="351"/>
      <c r="DOO1040" s="351"/>
      <c r="DOP1040" s="351"/>
      <c r="DOQ1040" s="351"/>
      <c r="DOR1040" s="351"/>
      <c r="DOS1040" s="351"/>
      <c r="DOT1040" s="351"/>
      <c r="DOU1040" s="351"/>
      <c r="DOV1040" s="351"/>
      <c r="DOW1040" s="351"/>
      <c r="DOX1040" s="351"/>
      <c r="DOY1040" s="351"/>
      <c r="DOZ1040" s="351"/>
      <c r="DPA1040" s="351"/>
      <c r="DPB1040" s="351"/>
      <c r="DPC1040" s="351"/>
      <c r="DPD1040" s="351"/>
      <c r="DPE1040" s="351"/>
      <c r="DPF1040" s="351"/>
      <c r="DPG1040" s="351"/>
      <c r="DPH1040" s="351"/>
      <c r="DPI1040" s="351"/>
      <c r="DPJ1040" s="351"/>
      <c r="DPK1040" s="351"/>
      <c r="DPL1040" s="351"/>
      <c r="DPM1040" s="351"/>
      <c r="DPN1040" s="351"/>
      <c r="DPO1040" s="351"/>
      <c r="DPP1040" s="351"/>
      <c r="DPQ1040" s="351"/>
      <c r="DPR1040" s="351"/>
      <c r="DPS1040" s="351"/>
      <c r="DPT1040" s="351"/>
      <c r="DPU1040" s="351"/>
      <c r="DPV1040" s="351"/>
      <c r="DPW1040" s="351"/>
      <c r="DPX1040" s="351"/>
      <c r="DPY1040" s="351"/>
      <c r="DPZ1040" s="351"/>
      <c r="DQA1040" s="351"/>
      <c r="DQB1040" s="351"/>
      <c r="DQC1040" s="351"/>
      <c r="DQD1040" s="351"/>
      <c r="DQE1040" s="351"/>
      <c r="DQF1040" s="351"/>
      <c r="DQG1040" s="351"/>
      <c r="DQH1040" s="351"/>
      <c r="DQI1040" s="351"/>
      <c r="DQJ1040" s="351"/>
      <c r="DQK1040" s="351"/>
      <c r="DQL1040" s="351"/>
      <c r="DQM1040" s="351"/>
      <c r="DQN1040" s="351"/>
      <c r="DQO1040" s="351"/>
      <c r="DQP1040" s="351"/>
      <c r="DQQ1040" s="351"/>
      <c r="DQR1040" s="351"/>
      <c r="DQS1040" s="351"/>
      <c r="DQT1040" s="351"/>
      <c r="DQU1040" s="351"/>
      <c r="DQV1040" s="351"/>
      <c r="DQW1040" s="351"/>
      <c r="DQX1040" s="351"/>
      <c r="DQY1040" s="351"/>
      <c r="DQZ1040" s="351"/>
      <c r="DRA1040" s="351"/>
      <c r="DRB1040" s="351"/>
      <c r="DRC1040" s="351"/>
      <c r="DRD1040" s="351"/>
      <c r="DRE1040" s="351"/>
      <c r="DRF1040" s="351"/>
      <c r="DRG1040" s="351"/>
      <c r="DRH1040" s="351"/>
      <c r="DRI1040" s="351"/>
      <c r="DRJ1040" s="351"/>
      <c r="DRK1040" s="351"/>
      <c r="DRL1040" s="351"/>
      <c r="DRM1040" s="351"/>
      <c r="DRN1040" s="351"/>
      <c r="DRO1040" s="351"/>
      <c r="DRP1040" s="351"/>
      <c r="DRQ1040" s="351"/>
      <c r="DRR1040" s="351"/>
      <c r="DRS1040" s="351"/>
      <c r="DRT1040" s="351"/>
      <c r="DRU1040" s="351"/>
      <c r="DRV1040" s="351"/>
      <c r="DRW1040" s="351"/>
      <c r="DRX1040" s="351"/>
      <c r="DRY1040" s="351"/>
      <c r="DRZ1040" s="351"/>
      <c r="DSA1040" s="351"/>
      <c r="DSB1040" s="351"/>
      <c r="DSC1040" s="351"/>
      <c r="DSD1040" s="351"/>
      <c r="DSE1040" s="351"/>
      <c r="DSF1040" s="351"/>
      <c r="DSG1040" s="351"/>
      <c r="DSH1040" s="351"/>
      <c r="DSI1040" s="351"/>
      <c r="DSJ1040" s="351"/>
      <c r="DSK1040" s="351"/>
      <c r="DSL1040" s="351"/>
      <c r="DSM1040" s="351"/>
      <c r="DSN1040" s="351"/>
      <c r="DSO1040" s="351"/>
      <c r="DSP1040" s="351"/>
      <c r="DSQ1040" s="351"/>
      <c r="DSR1040" s="351"/>
      <c r="DSS1040" s="351"/>
      <c r="DST1040" s="351"/>
      <c r="DSU1040" s="351"/>
      <c r="DSV1040" s="351"/>
      <c r="DSW1040" s="351"/>
      <c r="DSX1040" s="351"/>
      <c r="DSY1040" s="351"/>
      <c r="DSZ1040" s="351"/>
      <c r="DTA1040" s="351"/>
      <c r="DTB1040" s="351"/>
      <c r="DTC1040" s="351"/>
      <c r="DTD1040" s="351"/>
      <c r="DTE1040" s="351"/>
      <c r="DTF1040" s="351"/>
      <c r="DTG1040" s="351"/>
      <c r="DTH1040" s="351"/>
      <c r="DTI1040" s="351"/>
      <c r="DTJ1040" s="351"/>
      <c r="DTK1040" s="351"/>
      <c r="DTL1040" s="351"/>
      <c r="DTM1040" s="351"/>
      <c r="DTN1040" s="351"/>
      <c r="DTO1040" s="351"/>
      <c r="DTP1040" s="351"/>
      <c r="DTQ1040" s="351"/>
      <c r="DTR1040" s="351"/>
      <c r="DTS1040" s="351"/>
      <c r="DTT1040" s="351"/>
      <c r="DTU1040" s="351"/>
      <c r="DTV1040" s="351"/>
      <c r="DTW1040" s="351"/>
      <c r="DTX1040" s="351"/>
      <c r="DTY1040" s="351"/>
      <c r="DTZ1040" s="351"/>
      <c r="DUA1040" s="351"/>
      <c r="DUB1040" s="351"/>
      <c r="DUC1040" s="351"/>
      <c r="DUD1040" s="351"/>
      <c r="DUE1040" s="351"/>
      <c r="DUF1040" s="351"/>
      <c r="DUG1040" s="351"/>
      <c r="DUH1040" s="351"/>
      <c r="DUI1040" s="351"/>
      <c r="DUJ1040" s="351"/>
      <c r="DUK1040" s="351"/>
      <c r="DUL1040" s="351"/>
      <c r="DUM1040" s="351"/>
      <c r="DUN1040" s="351"/>
      <c r="DUO1040" s="351"/>
      <c r="DUP1040" s="351"/>
      <c r="DUQ1040" s="351"/>
      <c r="DUR1040" s="351"/>
      <c r="DUS1040" s="351"/>
      <c r="DUT1040" s="351"/>
      <c r="DUU1040" s="351"/>
      <c r="DUV1040" s="351"/>
      <c r="DUW1040" s="351"/>
      <c r="DUX1040" s="351"/>
      <c r="DUY1040" s="351"/>
      <c r="DUZ1040" s="351"/>
      <c r="DVA1040" s="351"/>
      <c r="DVB1040" s="351"/>
      <c r="DVC1040" s="351"/>
      <c r="DVD1040" s="351"/>
      <c r="DVE1040" s="351"/>
      <c r="DVF1040" s="351"/>
      <c r="DVG1040" s="351"/>
      <c r="DVH1040" s="351"/>
      <c r="DVI1040" s="351"/>
      <c r="DVJ1040" s="351"/>
      <c r="DVK1040" s="351"/>
      <c r="DVL1040" s="351"/>
      <c r="DVM1040" s="351"/>
      <c r="DVN1040" s="351"/>
      <c r="DVO1040" s="351"/>
      <c r="DVP1040" s="351"/>
      <c r="DVQ1040" s="351"/>
      <c r="DVR1040" s="351"/>
      <c r="DVS1040" s="351"/>
      <c r="DVT1040" s="351"/>
      <c r="DVU1040" s="351"/>
      <c r="DVV1040" s="351"/>
      <c r="DVW1040" s="351"/>
      <c r="DVX1040" s="351"/>
      <c r="DVY1040" s="351"/>
      <c r="DVZ1040" s="351"/>
      <c r="DWA1040" s="351"/>
      <c r="DWB1040" s="351"/>
      <c r="DWC1040" s="351"/>
      <c r="DWD1040" s="351"/>
      <c r="DWE1040" s="351"/>
      <c r="DWF1040" s="351"/>
      <c r="DWG1040" s="351"/>
      <c r="DWH1040" s="351"/>
      <c r="DWI1040" s="351"/>
      <c r="DWJ1040" s="351"/>
      <c r="DWK1040" s="351"/>
      <c r="DWL1040" s="351"/>
      <c r="DWM1040" s="351"/>
      <c r="DWN1040" s="351"/>
      <c r="DWO1040" s="351"/>
      <c r="DWP1040" s="351"/>
      <c r="DWQ1040" s="351"/>
      <c r="DWR1040" s="351"/>
      <c r="DWS1040" s="351"/>
      <c r="DWT1040" s="351"/>
      <c r="DWU1040" s="351"/>
      <c r="DWV1040" s="351"/>
      <c r="DWW1040" s="351"/>
      <c r="DWX1040" s="351"/>
      <c r="DWY1040" s="351"/>
      <c r="DWZ1040" s="351"/>
      <c r="DXA1040" s="351"/>
      <c r="DXB1040" s="351"/>
      <c r="DXC1040" s="351"/>
      <c r="DXD1040" s="351"/>
      <c r="DXE1040" s="351"/>
      <c r="DXF1040" s="351"/>
      <c r="DXG1040" s="351"/>
      <c r="DXH1040" s="351"/>
      <c r="DXI1040" s="351"/>
      <c r="DXJ1040" s="351"/>
      <c r="DXK1040" s="351"/>
      <c r="DXL1040" s="351"/>
      <c r="DXM1040" s="351"/>
      <c r="DXN1040" s="351"/>
      <c r="DXO1040" s="351"/>
      <c r="DXP1040" s="351"/>
      <c r="DXQ1040" s="351"/>
      <c r="DXR1040" s="351"/>
      <c r="DXS1040" s="351"/>
      <c r="DXT1040" s="351"/>
      <c r="DXU1040" s="351"/>
      <c r="DXV1040" s="351"/>
      <c r="DXW1040" s="351"/>
      <c r="DXX1040" s="351"/>
      <c r="DXY1040" s="351"/>
      <c r="DXZ1040" s="351"/>
      <c r="DYA1040" s="351"/>
      <c r="DYB1040" s="351"/>
      <c r="DYC1040" s="351"/>
      <c r="DYD1040" s="351"/>
      <c r="DYE1040" s="351"/>
      <c r="DYF1040" s="351"/>
      <c r="DYG1040" s="351"/>
      <c r="DYH1040" s="351"/>
      <c r="DYI1040" s="351"/>
      <c r="DYJ1040" s="351"/>
      <c r="DYK1040" s="351"/>
      <c r="DYL1040" s="351"/>
      <c r="DYM1040" s="351"/>
      <c r="DYN1040" s="351"/>
      <c r="DYO1040" s="351"/>
      <c r="DYP1040" s="351"/>
      <c r="DYQ1040" s="351"/>
      <c r="DYR1040" s="351"/>
      <c r="DYS1040" s="351"/>
      <c r="DYT1040" s="351"/>
      <c r="DYU1040" s="351"/>
      <c r="DYV1040" s="351"/>
      <c r="DYW1040" s="351"/>
      <c r="DYX1040" s="351"/>
      <c r="DYY1040" s="351"/>
      <c r="DYZ1040" s="351"/>
      <c r="DZA1040" s="351"/>
      <c r="DZB1040" s="351"/>
      <c r="DZC1040" s="351"/>
      <c r="DZD1040" s="351"/>
      <c r="DZE1040" s="351"/>
      <c r="DZF1040" s="351"/>
      <c r="DZG1040" s="351"/>
      <c r="DZH1040" s="351"/>
      <c r="DZI1040" s="351"/>
      <c r="DZJ1040" s="351"/>
      <c r="DZK1040" s="351"/>
      <c r="DZL1040" s="351"/>
      <c r="DZM1040" s="351"/>
      <c r="DZN1040" s="351"/>
      <c r="DZO1040" s="351"/>
      <c r="DZP1040" s="351"/>
      <c r="DZQ1040" s="351"/>
      <c r="DZR1040" s="351"/>
      <c r="DZS1040" s="351"/>
      <c r="DZT1040" s="351"/>
      <c r="DZU1040" s="351"/>
      <c r="DZV1040" s="351"/>
      <c r="DZW1040" s="351"/>
      <c r="DZX1040" s="351"/>
      <c r="DZY1040" s="351"/>
      <c r="DZZ1040" s="351"/>
      <c r="EAA1040" s="351"/>
      <c r="EAB1040" s="351"/>
      <c r="EAC1040" s="351"/>
      <c r="EAD1040" s="351"/>
      <c r="EAE1040" s="351"/>
      <c r="EAF1040" s="351"/>
      <c r="EAG1040" s="351"/>
      <c r="EAH1040" s="351"/>
      <c r="EAI1040" s="351"/>
      <c r="EAJ1040" s="351"/>
      <c r="EAK1040" s="351"/>
      <c r="EAL1040" s="351"/>
      <c r="EAM1040" s="351"/>
      <c r="EAN1040" s="351"/>
      <c r="EAO1040" s="351"/>
      <c r="EAP1040" s="351"/>
      <c r="EAQ1040" s="351"/>
      <c r="EAR1040" s="351"/>
      <c r="EAS1040" s="351"/>
      <c r="EAT1040" s="351"/>
      <c r="EAU1040" s="351"/>
      <c r="EAV1040" s="351"/>
      <c r="EAW1040" s="351"/>
      <c r="EAX1040" s="351"/>
      <c r="EAY1040" s="351"/>
      <c r="EAZ1040" s="351"/>
      <c r="EBA1040" s="351"/>
      <c r="EBB1040" s="351"/>
      <c r="EBC1040" s="351"/>
      <c r="EBD1040" s="351"/>
      <c r="EBE1040" s="351"/>
      <c r="EBF1040" s="351"/>
      <c r="EBG1040" s="351"/>
      <c r="EBH1040" s="351"/>
      <c r="EBI1040" s="351"/>
      <c r="EBJ1040" s="351"/>
      <c r="EBK1040" s="351"/>
      <c r="EBL1040" s="351"/>
      <c r="EBM1040" s="351"/>
      <c r="EBN1040" s="351"/>
      <c r="EBO1040" s="351"/>
      <c r="EBP1040" s="351"/>
      <c r="EBQ1040" s="351"/>
      <c r="EBR1040" s="351"/>
      <c r="EBS1040" s="351"/>
      <c r="EBT1040" s="351"/>
      <c r="EBU1040" s="351"/>
      <c r="EBV1040" s="351"/>
      <c r="EBW1040" s="351"/>
      <c r="EBX1040" s="351"/>
      <c r="EBY1040" s="351"/>
      <c r="EBZ1040" s="351"/>
      <c r="ECA1040" s="351"/>
      <c r="ECB1040" s="351"/>
      <c r="ECC1040" s="351"/>
      <c r="ECD1040" s="351"/>
      <c r="ECE1040" s="351"/>
      <c r="ECF1040" s="351"/>
      <c r="ECG1040" s="351"/>
      <c r="ECH1040" s="351"/>
      <c r="ECI1040" s="351"/>
      <c r="ECJ1040" s="351"/>
      <c r="ECK1040" s="351"/>
      <c r="ECL1040" s="351"/>
      <c r="ECM1040" s="351"/>
      <c r="ECN1040" s="351"/>
      <c r="ECO1040" s="351"/>
      <c r="ECP1040" s="351"/>
      <c r="ECQ1040" s="351"/>
      <c r="ECR1040" s="351"/>
      <c r="ECS1040" s="351"/>
      <c r="ECT1040" s="351"/>
      <c r="ECU1040" s="351"/>
      <c r="ECV1040" s="351"/>
      <c r="ECW1040" s="351"/>
      <c r="ECX1040" s="351"/>
      <c r="ECY1040" s="351"/>
      <c r="ECZ1040" s="351"/>
      <c r="EDA1040" s="351"/>
      <c r="EDB1040" s="351"/>
      <c r="EDC1040" s="351"/>
      <c r="EDD1040" s="351"/>
      <c r="EDE1040" s="351"/>
      <c r="EDF1040" s="351"/>
      <c r="EDG1040" s="351"/>
      <c r="EDH1040" s="351"/>
      <c r="EDI1040" s="351"/>
      <c r="EDJ1040" s="351"/>
      <c r="EDK1040" s="351"/>
      <c r="EDL1040" s="351"/>
      <c r="EDM1040" s="351"/>
      <c r="EDN1040" s="351"/>
      <c r="EDO1040" s="351"/>
      <c r="EDP1040" s="351"/>
      <c r="EDQ1040" s="351"/>
      <c r="EDR1040" s="351"/>
      <c r="EDS1040" s="351"/>
      <c r="EDT1040" s="351"/>
      <c r="EDU1040" s="351"/>
      <c r="EDV1040" s="351"/>
      <c r="EDW1040" s="351"/>
      <c r="EDX1040" s="351"/>
      <c r="EDY1040" s="351"/>
      <c r="EDZ1040" s="351"/>
      <c r="EEA1040" s="351"/>
      <c r="EEB1040" s="351"/>
      <c r="EEC1040" s="351"/>
      <c r="EED1040" s="351"/>
      <c r="EEE1040" s="351"/>
      <c r="EEF1040" s="351"/>
      <c r="EEG1040" s="351"/>
      <c r="EEH1040" s="351"/>
      <c r="EEI1040" s="351"/>
      <c r="EEJ1040" s="351"/>
      <c r="EEK1040" s="351"/>
      <c r="EEL1040" s="351"/>
      <c r="EEM1040" s="351"/>
      <c r="EEN1040" s="351"/>
      <c r="EEO1040" s="351"/>
      <c r="EEP1040" s="351"/>
      <c r="EEQ1040" s="351"/>
      <c r="EER1040" s="351"/>
      <c r="EES1040" s="351"/>
      <c r="EET1040" s="351"/>
      <c r="EEU1040" s="351"/>
      <c r="EEV1040" s="351"/>
      <c r="EEW1040" s="351"/>
      <c r="EEX1040" s="351"/>
      <c r="EEY1040" s="351"/>
      <c r="EEZ1040" s="351"/>
      <c r="EFA1040" s="351"/>
      <c r="EFB1040" s="351"/>
      <c r="EFC1040" s="351"/>
      <c r="EFD1040" s="351"/>
      <c r="EFE1040" s="351"/>
      <c r="EFF1040" s="351"/>
      <c r="EFG1040" s="351"/>
      <c r="EFH1040" s="351"/>
      <c r="EFI1040" s="351"/>
      <c r="EFJ1040" s="351"/>
      <c r="EFK1040" s="351"/>
      <c r="EFL1040" s="351"/>
      <c r="EFM1040" s="351"/>
      <c r="EFN1040" s="351"/>
      <c r="EFO1040" s="351"/>
      <c r="EFP1040" s="351"/>
      <c r="EFQ1040" s="351"/>
      <c r="EFR1040" s="351"/>
      <c r="EFS1040" s="351"/>
      <c r="EFT1040" s="351"/>
      <c r="EFU1040" s="351"/>
      <c r="EFV1040" s="351"/>
      <c r="EFW1040" s="351"/>
      <c r="EFX1040" s="351"/>
      <c r="EFY1040" s="351"/>
      <c r="EFZ1040" s="351"/>
      <c r="EGA1040" s="351"/>
      <c r="EGB1040" s="351"/>
      <c r="EGC1040" s="351"/>
      <c r="EGD1040" s="351"/>
      <c r="EGE1040" s="351"/>
      <c r="EGF1040" s="351"/>
      <c r="EGG1040" s="351"/>
      <c r="EGH1040" s="351"/>
      <c r="EGI1040" s="351"/>
      <c r="EGJ1040" s="351"/>
      <c r="EGK1040" s="351"/>
      <c r="EGL1040" s="351"/>
      <c r="EGM1040" s="351"/>
      <c r="EGN1040" s="351"/>
      <c r="EGO1040" s="351"/>
      <c r="EGP1040" s="351"/>
      <c r="EGQ1040" s="351"/>
      <c r="EGR1040" s="351"/>
      <c r="EGS1040" s="351"/>
      <c r="EGT1040" s="351"/>
      <c r="EGU1040" s="351"/>
      <c r="EGV1040" s="351"/>
      <c r="EGW1040" s="351"/>
      <c r="EGX1040" s="351"/>
      <c r="EGY1040" s="351"/>
      <c r="EGZ1040" s="351"/>
      <c r="EHA1040" s="351"/>
      <c r="EHB1040" s="351"/>
      <c r="EHC1040" s="351"/>
      <c r="EHD1040" s="351"/>
      <c r="EHE1040" s="351"/>
      <c r="EHF1040" s="351"/>
      <c r="EHG1040" s="351"/>
      <c r="EHH1040" s="351"/>
      <c r="EHI1040" s="351"/>
      <c r="EHJ1040" s="351"/>
      <c r="EHK1040" s="351"/>
      <c r="EHL1040" s="351"/>
      <c r="EHM1040" s="351"/>
      <c r="EHN1040" s="351"/>
      <c r="EHO1040" s="351"/>
      <c r="EHP1040" s="351"/>
      <c r="EHQ1040" s="351"/>
      <c r="EHR1040" s="351"/>
      <c r="EHS1040" s="351"/>
      <c r="EHT1040" s="351"/>
      <c r="EHU1040" s="351"/>
      <c r="EHV1040" s="351"/>
      <c r="EHW1040" s="351"/>
      <c r="EHX1040" s="351"/>
      <c r="EHY1040" s="351"/>
      <c r="EHZ1040" s="351"/>
      <c r="EIA1040" s="351"/>
      <c r="EIB1040" s="351"/>
      <c r="EIC1040" s="351"/>
      <c r="EID1040" s="351"/>
      <c r="EIE1040" s="351"/>
      <c r="EIF1040" s="351"/>
      <c r="EIG1040" s="351"/>
      <c r="EIH1040" s="351"/>
      <c r="EII1040" s="351"/>
      <c r="EIJ1040" s="351"/>
      <c r="EIK1040" s="351"/>
      <c r="EIL1040" s="351"/>
      <c r="EIM1040" s="351"/>
      <c r="EIN1040" s="351"/>
      <c r="EIO1040" s="351"/>
      <c r="EIP1040" s="351"/>
      <c r="EIQ1040" s="351"/>
      <c r="EIR1040" s="351"/>
      <c r="EIS1040" s="351"/>
      <c r="EIT1040" s="351"/>
      <c r="EIU1040" s="351"/>
      <c r="EIV1040" s="351"/>
      <c r="EIW1040" s="351"/>
      <c r="EIX1040" s="351"/>
      <c r="EIY1040" s="351"/>
      <c r="EIZ1040" s="351"/>
      <c r="EJA1040" s="351"/>
      <c r="EJB1040" s="351"/>
      <c r="EJC1040" s="351"/>
      <c r="EJD1040" s="351"/>
      <c r="EJE1040" s="351"/>
      <c r="EJF1040" s="351"/>
      <c r="EJG1040" s="351"/>
      <c r="EJH1040" s="351"/>
      <c r="EJI1040" s="351"/>
      <c r="EJJ1040" s="351"/>
      <c r="EJK1040" s="351"/>
      <c r="EJL1040" s="351"/>
      <c r="EJM1040" s="351"/>
      <c r="EJN1040" s="351"/>
      <c r="EJO1040" s="351"/>
      <c r="EJP1040" s="351"/>
      <c r="EJQ1040" s="351"/>
      <c r="EJR1040" s="351"/>
      <c r="EJS1040" s="351"/>
      <c r="EJT1040" s="351"/>
      <c r="EJU1040" s="351"/>
      <c r="EJV1040" s="351"/>
      <c r="EJW1040" s="351"/>
      <c r="EJX1040" s="351"/>
      <c r="EJY1040" s="351"/>
      <c r="EJZ1040" s="351"/>
      <c r="EKA1040" s="351"/>
      <c r="EKB1040" s="351"/>
      <c r="EKC1040" s="351"/>
      <c r="EKD1040" s="351"/>
      <c r="EKE1040" s="351"/>
      <c r="EKF1040" s="351"/>
      <c r="EKG1040" s="351"/>
      <c r="EKH1040" s="351"/>
      <c r="EKI1040" s="351"/>
      <c r="EKJ1040" s="351"/>
      <c r="EKK1040" s="351"/>
      <c r="EKL1040" s="351"/>
      <c r="EKM1040" s="351"/>
      <c r="EKN1040" s="351"/>
      <c r="EKO1040" s="351"/>
      <c r="EKP1040" s="351"/>
      <c r="EKQ1040" s="351"/>
      <c r="EKR1040" s="351"/>
      <c r="EKS1040" s="351"/>
      <c r="EKT1040" s="351"/>
      <c r="EKU1040" s="351"/>
      <c r="EKV1040" s="351"/>
      <c r="EKW1040" s="351"/>
      <c r="EKX1040" s="351"/>
      <c r="EKY1040" s="351"/>
      <c r="EKZ1040" s="351"/>
      <c r="ELA1040" s="351"/>
      <c r="ELB1040" s="351"/>
      <c r="ELC1040" s="351"/>
      <c r="ELD1040" s="351"/>
      <c r="ELE1040" s="351"/>
      <c r="ELF1040" s="351"/>
      <c r="ELG1040" s="351"/>
      <c r="ELH1040" s="351"/>
      <c r="ELI1040" s="351"/>
      <c r="ELJ1040" s="351"/>
      <c r="ELK1040" s="351"/>
      <c r="ELL1040" s="351"/>
      <c r="ELM1040" s="351"/>
      <c r="ELN1040" s="351"/>
      <c r="ELO1040" s="351"/>
      <c r="ELP1040" s="351"/>
      <c r="ELQ1040" s="351"/>
      <c r="ELR1040" s="351"/>
      <c r="ELS1040" s="351"/>
      <c r="ELT1040" s="351"/>
      <c r="ELU1040" s="351"/>
      <c r="ELV1040" s="351"/>
      <c r="ELW1040" s="351"/>
      <c r="ELX1040" s="351"/>
      <c r="ELY1040" s="351"/>
      <c r="ELZ1040" s="351"/>
      <c r="EMA1040" s="351"/>
      <c r="EMB1040" s="351"/>
      <c r="EMC1040" s="351"/>
      <c r="EMD1040" s="351"/>
      <c r="EME1040" s="351"/>
      <c r="EMF1040" s="351"/>
      <c r="EMG1040" s="351"/>
      <c r="EMH1040" s="351"/>
      <c r="EMI1040" s="351"/>
      <c r="EMJ1040" s="351"/>
      <c r="EMK1040" s="351"/>
      <c r="EML1040" s="351"/>
      <c r="EMM1040" s="351"/>
      <c r="EMN1040" s="351"/>
      <c r="EMO1040" s="351"/>
      <c r="EMP1040" s="351"/>
      <c r="EMQ1040" s="351"/>
      <c r="EMR1040" s="351"/>
      <c r="EMS1040" s="351"/>
      <c r="EMT1040" s="351"/>
      <c r="EMU1040" s="351"/>
      <c r="EMV1040" s="351"/>
      <c r="EMW1040" s="351"/>
      <c r="EMX1040" s="351"/>
      <c r="EMY1040" s="351"/>
      <c r="EMZ1040" s="351"/>
      <c r="ENA1040" s="351"/>
      <c r="ENB1040" s="351"/>
      <c r="ENC1040" s="351"/>
      <c r="END1040" s="351"/>
      <c r="ENE1040" s="351"/>
      <c r="ENF1040" s="351"/>
      <c r="ENG1040" s="351"/>
      <c r="ENH1040" s="351"/>
      <c r="ENI1040" s="351"/>
      <c r="ENJ1040" s="351"/>
      <c r="ENK1040" s="351"/>
      <c r="ENL1040" s="351"/>
      <c r="ENM1040" s="351"/>
      <c r="ENN1040" s="351"/>
      <c r="ENO1040" s="351"/>
      <c r="ENP1040" s="351"/>
      <c r="ENQ1040" s="351"/>
      <c r="ENR1040" s="351"/>
      <c r="ENS1040" s="351"/>
      <c r="ENT1040" s="351"/>
      <c r="ENU1040" s="351"/>
      <c r="ENV1040" s="351"/>
      <c r="ENW1040" s="351"/>
      <c r="ENX1040" s="351"/>
      <c r="ENY1040" s="351"/>
      <c r="ENZ1040" s="351"/>
      <c r="EOA1040" s="351"/>
      <c r="EOB1040" s="351"/>
      <c r="EOC1040" s="351"/>
      <c r="EOD1040" s="351"/>
      <c r="EOE1040" s="351"/>
      <c r="EOF1040" s="351"/>
      <c r="EOG1040" s="351"/>
      <c r="EOH1040" s="351"/>
      <c r="EOI1040" s="351"/>
      <c r="EOJ1040" s="351"/>
      <c r="EOK1040" s="351"/>
      <c r="EOL1040" s="351"/>
      <c r="EOM1040" s="351"/>
      <c r="EON1040" s="351"/>
      <c r="EOO1040" s="351"/>
      <c r="EOP1040" s="351"/>
      <c r="EOQ1040" s="351"/>
      <c r="EOR1040" s="351"/>
      <c r="EOS1040" s="351"/>
      <c r="EOT1040" s="351"/>
      <c r="EOU1040" s="351"/>
      <c r="EOV1040" s="351"/>
      <c r="EOW1040" s="351"/>
      <c r="EOX1040" s="351"/>
      <c r="EOY1040" s="351"/>
      <c r="EOZ1040" s="351"/>
      <c r="EPA1040" s="351"/>
      <c r="EPB1040" s="351"/>
      <c r="EPC1040" s="351"/>
      <c r="EPD1040" s="351"/>
      <c r="EPE1040" s="351"/>
      <c r="EPF1040" s="351"/>
      <c r="EPG1040" s="351"/>
      <c r="EPH1040" s="351"/>
      <c r="EPI1040" s="351"/>
      <c r="EPJ1040" s="351"/>
      <c r="EPK1040" s="351"/>
      <c r="EPL1040" s="351"/>
      <c r="EPM1040" s="351"/>
      <c r="EPN1040" s="351"/>
      <c r="EPO1040" s="351"/>
      <c r="EPP1040" s="351"/>
      <c r="EPQ1040" s="351"/>
      <c r="EPR1040" s="351"/>
      <c r="EPS1040" s="351"/>
      <c r="EPT1040" s="351"/>
      <c r="EPU1040" s="351"/>
      <c r="EPV1040" s="351"/>
      <c r="EPW1040" s="351"/>
      <c r="EPX1040" s="351"/>
      <c r="EPY1040" s="351"/>
      <c r="EPZ1040" s="351"/>
      <c r="EQA1040" s="351"/>
      <c r="EQB1040" s="351"/>
      <c r="EQC1040" s="351"/>
      <c r="EQD1040" s="351"/>
      <c r="EQE1040" s="351"/>
      <c r="EQF1040" s="351"/>
      <c r="EQG1040" s="351"/>
      <c r="EQH1040" s="351"/>
      <c r="EQI1040" s="351"/>
      <c r="EQJ1040" s="351"/>
      <c r="EQK1040" s="351"/>
      <c r="EQL1040" s="351"/>
      <c r="EQM1040" s="351"/>
      <c r="EQN1040" s="351"/>
      <c r="EQO1040" s="351"/>
      <c r="EQP1040" s="351"/>
      <c r="EQQ1040" s="351"/>
      <c r="EQR1040" s="351"/>
      <c r="EQS1040" s="351"/>
      <c r="EQT1040" s="351"/>
      <c r="EQU1040" s="351"/>
      <c r="EQV1040" s="351"/>
      <c r="EQW1040" s="351"/>
      <c r="EQX1040" s="351"/>
      <c r="EQY1040" s="351"/>
      <c r="EQZ1040" s="351"/>
      <c r="ERA1040" s="351"/>
      <c r="ERB1040" s="351"/>
      <c r="ERC1040" s="351"/>
      <c r="ERD1040" s="351"/>
      <c r="ERE1040" s="351"/>
      <c r="ERF1040" s="351"/>
      <c r="ERG1040" s="351"/>
      <c r="ERH1040" s="351"/>
      <c r="ERI1040" s="351"/>
      <c r="ERJ1040" s="351"/>
      <c r="ERK1040" s="351"/>
      <c r="ERL1040" s="351"/>
      <c r="ERM1040" s="351"/>
      <c r="ERN1040" s="351"/>
      <c r="ERO1040" s="351"/>
      <c r="ERP1040" s="351"/>
      <c r="ERQ1040" s="351"/>
      <c r="ERR1040" s="351"/>
      <c r="ERS1040" s="351"/>
      <c r="ERT1040" s="351"/>
      <c r="ERU1040" s="351"/>
      <c r="ERV1040" s="351"/>
      <c r="ERW1040" s="351"/>
      <c r="ERX1040" s="351"/>
      <c r="ERY1040" s="351"/>
      <c r="ERZ1040" s="351"/>
      <c r="ESA1040" s="351"/>
      <c r="ESB1040" s="351"/>
      <c r="ESC1040" s="351"/>
      <c r="ESD1040" s="351"/>
      <c r="ESE1040" s="351"/>
      <c r="ESF1040" s="351"/>
      <c r="ESG1040" s="351"/>
      <c r="ESH1040" s="351"/>
      <c r="ESI1040" s="351"/>
      <c r="ESJ1040" s="351"/>
      <c r="ESK1040" s="351"/>
      <c r="ESL1040" s="351"/>
      <c r="ESM1040" s="351"/>
      <c r="ESN1040" s="351"/>
      <c r="ESO1040" s="351"/>
      <c r="ESP1040" s="351"/>
      <c r="ESQ1040" s="351"/>
      <c r="ESR1040" s="351"/>
      <c r="ESS1040" s="351"/>
      <c r="EST1040" s="351"/>
      <c r="ESU1040" s="351"/>
      <c r="ESV1040" s="351"/>
      <c r="ESW1040" s="351"/>
      <c r="ESX1040" s="351"/>
      <c r="ESY1040" s="351"/>
      <c r="ESZ1040" s="351"/>
      <c r="ETA1040" s="351"/>
      <c r="ETB1040" s="351"/>
      <c r="ETC1040" s="351"/>
      <c r="ETD1040" s="351"/>
      <c r="ETE1040" s="351"/>
      <c r="ETF1040" s="351"/>
      <c r="ETG1040" s="351"/>
      <c r="ETH1040" s="351"/>
      <c r="ETI1040" s="351"/>
      <c r="ETJ1040" s="351"/>
      <c r="ETK1040" s="351"/>
      <c r="ETL1040" s="351"/>
      <c r="ETM1040" s="351"/>
      <c r="ETN1040" s="351"/>
      <c r="ETO1040" s="351"/>
      <c r="ETP1040" s="351"/>
      <c r="ETQ1040" s="351"/>
      <c r="ETR1040" s="351"/>
      <c r="ETS1040" s="351"/>
      <c r="ETT1040" s="351"/>
      <c r="ETU1040" s="351"/>
      <c r="ETV1040" s="351"/>
      <c r="ETW1040" s="351"/>
      <c r="ETX1040" s="351"/>
      <c r="ETY1040" s="351"/>
      <c r="ETZ1040" s="351"/>
      <c r="EUA1040" s="351"/>
      <c r="EUB1040" s="351"/>
      <c r="EUC1040" s="351"/>
      <c r="EUD1040" s="351"/>
      <c r="EUE1040" s="351"/>
      <c r="EUF1040" s="351"/>
      <c r="EUG1040" s="351"/>
      <c r="EUH1040" s="351"/>
      <c r="EUI1040" s="351"/>
      <c r="EUJ1040" s="351"/>
      <c r="EUK1040" s="351"/>
      <c r="EUL1040" s="351"/>
      <c r="EUM1040" s="351"/>
      <c r="EUN1040" s="351"/>
      <c r="EUO1040" s="351"/>
      <c r="EUP1040" s="351"/>
      <c r="EUQ1040" s="351"/>
      <c r="EUR1040" s="351"/>
      <c r="EUS1040" s="351"/>
      <c r="EUT1040" s="351"/>
      <c r="EUU1040" s="351"/>
      <c r="EUV1040" s="351"/>
      <c r="EUW1040" s="351"/>
      <c r="EUX1040" s="351"/>
      <c r="EUY1040" s="351"/>
      <c r="EUZ1040" s="351"/>
      <c r="EVA1040" s="351"/>
      <c r="EVB1040" s="351"/>
      <c r="EVC1040" s="351"/>
      <c r="EVD1040" s="351"/>
      <c r="EVE1040" s="351"/>
      <c r="EVF1040" s="351"/>
      <c r="EVG1040" s="351"/>
      <c r="EVH1040" s="351"/>
      <c r="EVI1040" s="351"/>
      <c r="EVJ1040" s="351"/>
      <c r="EVK1040" s="351"/>
      <c r="EVL1040" s="351"/>
      <c r="EVM1040" s="351"/>
      <c r="EVN1040" s="351"/>
      <c r="EVO1040" s="351"/>
      <c r="EVP1040" s="351"/>
      <c r="EVQ1040" s="351"/>
      <c r="EVR1040" s="351"/>
      <c r="EVS1040" s="351"/>
      <c r="EVT1040" s="351"/>
      <c r="EVU1040" s="351"/>
      <c r="EVV1040" s="351"/>
      <c r="EVW1040" s="351"/>
      <c r="EVX1040" s="351"/>
      <c r="EVY1040" s="351"/>
      <c r="EVZ1040" s="351"/>
      <c r="EWA1040" s="351"/>
      <c r="EWB1040" s="351"/>
      <c r="EWC1040" s="351"/>
      <c r="EWD1040" s="351"/>
      <c r="EWE1040" s="351"/>
      <c r="EWF1040" s="351"/>
      <c r="EWG1040" s="351"/>
      <c r="EWH1040" s="351"/>
      <c r="EWI1040" s="351"/>
      <c r="EWJ1040" s="351"/>
      <c r="EWK1040" s="351"/>
      <c r="EWL1040" s="351"/>
      <c r="EWM1040" s="351"/>
      <c r="EWN1040" s="351"/>
      <c r="EWO1040" s="351"/>
      <c r="EWP1040" s="351"/>
      <c r="EWQ1040" s="351"/>
      <c r="EWR1040" s="351"/>
      <c r="EWS1040" s="351"/>
      <c r="EWT1040" s="351"/>
      <c r="EWU1040" s="351"/>
      <c r="EWV1040" s="351"/>
      <c r="EWW1040" s="351"/>
      <c r="EWX1040" s="351"/>
      <c r="EWY1040" s="351"/>
      <c r="EWZ1040" s="351"/>
      <c r="EXA1040" s="351"/>
      <c r="EXB1040" s="351"/>
      <c r="EXC1040" s="351"/>
      <c r="EXD1040" s="351"/>
      <c r="EXE1040" s="351"/>
      <c r="EXF1040" s="351"/>
      <c r="EXG1040" s="351"/>
      <c r="EXH1040" s="351"/>
      <c r="EXI1040" s="351"/>
      <c r="EXJ1040" s="351"/>
      <c r="EXK1040" s="351"/>
      <c r="EXL1040" s="351"/>
      <c r="EXM1040" s="351"/>
      <c r="EXN1040" s="351"/>
      <c r="EXO1040" s="351"/>
      <c r="EXP1040" s="351"/>
      <c r="EXQ1040" s="351"/>
      <c r="EXR1040" s="351"/>
      <c r="EXS1040" s="351"/>
      <c r="EXT1040" s="351"/>
      <c r="EXU1040" s="351"/>
      <c r="EXV1040" s="351"/>
      <c r="EXW1040" s="351"/>
      <c r="EXX1040" s="351"/>
      <c r="EXY1040" s="351"/>
      <c r="EXZ1040" s="351"/>
      <c r="EYA1040" s="351"/>
      <c r="EYB1040" s="351"/>
      <c r="EYC1040" s="351"/>
      <c r="EYD1040" s="351"/>
      <c r="EYE1040" s="351"/>
      <c r="EYF1040" s="351"/>
      <c r="EYG1040" s="351"/>
      <c r="EYH1040" s="351"/>
      <c r="EYI1040" s="351"/>
      <c r="EYJ1040" s="351"/>
      <c r="EYK1040" s="351"/>
      <c r="EYL1040" s="351"/>
      <c r="EYM1040" s="351"/>
      <c r="EYN1040" s="351"/>
      <c r="EYO1040" s="351"/>
      <c r="EYP1040" s="351"/>
      <c r="EYQ1040" s="351"/>
      <c r="EYR1040" s="351"/>
      <c r="EYS1040" s="351"/>
      <c r="EYT1040" s="351"/>
      <c r="EYU1040" s="351"/>
      <c r="EYV1040" s="351"/>
      <c r="EYW1040" s="351"/>
      <c r="EYX1040" s="351"/>
      <c r="EYY1040" s="351"/>
      <c r="EYZ1040" s="351"/>
      <c r="EZA1040" s="351"/>
      <c r="EZB1040" s="351"/>
      <c r="EZC1040" s="351"/>
      <c r="EZD1040" s="351"/>
      <c r="EZE1040" s="351"/>
      <c r="EZF1040" s="351"/>
      <c r="EZG1040" s="351"/>
      <c r="EZH1040" s="351"/>
      <c r="EZI1040" s="351"/>
      <c r="EZJ1040" s="351"/>
      <c r="EZK1040" s="351"/>
      <c r="EZL1040" s="351"/>
      <c r="EZM1040" s="351"/>
      <c r="EZN1040" s="351"/>
      <c r="EZO1040" s="351"/>
      <c r="EZP1040" s="351"/>
      <c r="EZQ1040" s="351"/>
      <c r="EZR1040" s="351"/>
      <c r="EZS1040" s="351"/>
      <c r="EZT1040" s="351"/>
      <c r="EZU1040" s="351"/>
      <c r="EZV1040" s="351"/>
      <c r="EZW1040" s="351"/>
      <c r="EZX1040" s="351"/>
      <c r="EZY1040" s="351"/>
      <c r="EZZ1040" s="351"/>
      <c r="FAA1040" s="351"/>
      <c r="FAB1040" s="351"/>
      <c r="FAC1040" s="351"/>
      <c r="FAD1040" s="351"/>
      <c r="FAE1040" s="351"/>
      <c r="FAF1040" s="351"/>
      <c r="FAG1040" s="351"/>
      <c r="FAH1040" s="351"/>
      <c r="FAI1040" s="351"/>
      <c r="FAJ1040" s="351"/>
      <c r="FAK1040" s="351"/>
      <c r="FAL1040" s="351"/>
      <c r="FAM1040" s="351"/>
      <c r="FAN1040" s="351"/>
      <c r="FAO1040" s="351"/>
      <c r="FAP1040" s="351"/>
      <c r="FAQ1040" s="351"/>
      <c r="FAR1040" s="351"/>
      <c r="FAS1040" s="351"/>
      <c r="FAT1040" s="351"/>
      <c r="FAU1040" s="351"/>
      <c r="FAV1040" s="351"/>
      <c r="FAW1040" s="351"/>
      <c r="FAX1040" s="351"/>
      <c r="FAY1040" s="351"/>
      <c r="FAZ1040" s="351"/>
      <c r="FBA1040" s="351"/>
      <c r="FBB1040" s="351"/>
      <c r="FBC1040" s="351"/>
      <c r="FBD1040" s="351"/>
      <c r="FBE1040" s="351"/>
      <c r="FBF1040" s="351"/>
      <c r="FBG1040" s="351"/>
      <c r="FBH1040" s="351"/>
      <c r="FBI1040" s="351"/>
      <c r="FBJ1040" s="351"/>
      <c r="FBK1040" s="351"/>
      <c r="FBL1040" s="351"/>
      <c r="FBM1040" s="351"/>
      <c r="FBN1040" s="351"/>
      <c r="FBO1040" s="351"/>
      <c r="FBP1040" s="351"/>
      <c r="FBQ1040" s="351"/>
      <c r="FBR1040" s="351"/>
      <c r="FBS1040" s="351"/>
      <c r="FBT1040" s="351"/>
      <c r="FBU1040" s="351"/>
      <c r="FBV1040" s="351"/>
      <c r="FBW1040" s="351"/>
      <c r="FBX1040" s="351"/>
      <c r="FBY1040" s="351"/>
      <c r="FBZ1040" s="351"/>
      <c r="FCA1040" s="351"/>
      <c r="FCB1040" s="351"/>
      <c r="FCC1040" s="351"/>
      <c r="FCD1040" s="351"/>
      <c r="FCE1040" s="351"/>
      <c r="FCF1040" s="351"/>
      <c r="FCG1040" s="351"/>
      <c r="FCH1040" s="351"/>
      <c r="FCI1040" s="351"/>
      <c r="FCJ1040" s="351"/>
      <c r="FCK1040" s="351"/>
      <c r="FCL1040" s="351"/>
      <c r="FCM1040" s="351"/>
      <c r="FCN1040" s="351"/>
      <c r="FCO1040" s="351"/>
      <c r="FCP1040" s="351"/>
      <c r="FCQ1040" s="351"/>
      <c r="FCR1040" s="351"/>
      <c r="FCS1040" s="351"/>
      <c r="FCT1040" s="351"/>
      <c r="FCU1040" s="351"/>
      <c r="FCV1040" s="351"/>
      <c r="FCW1040" s="351"/>
      <c r="FCX1040" s="351"/>
      <c r="FCY1040" s="351"/>
      <c r="FCZ1040" s="351"/>
      <c r="FDA1040" s="351"/>
      <c r="FDB1040" s="351"/>
      <c r="FDC1040" s="351"/>
      <c r="FDD1040" s="351"/>
      <c r="FDE1040" s="351"/>
      <c r="FDF1040" s="351"/>
      <c r="FDG1040" s="351"/>
      <c r="FDH1040" s="351"/>
      <c r="FDI1040" s="351"/>
      <c r="FDJ1040" s="351"/>
      <c r="FDK1040" s="351"/>
      <c r="FDL1040" s="351"/>
      <c r="FDM1040" s="351"/>
      <c r="FDN1040" s="351"/>
      <c r="FDO1040" s="351"/>
      <c r="FDP1040" s="351"/>
      <c r="FDQ1040" s="351"/>
      <c r="FDR1040" s="351"/>
      <c r="FDS1040" s="351"/>
      <c r="FDT1040" s="351"/>
      <c r="FDU1040" s="351"/>
      <c r="FDV1040" s="351"/>
      <c r="FDW1040" s="351"/>
      <c r="FDX1040" s="351"/>
      <c r="FDY1040" s="351"/>
      <c r="FDZ1040" s="351"/>
      <c r="FEA1040" s="351"/>
      <c r="FEB1040" s="351"/>
      <c r="FEC1040" s="351"/>
      <c r="FED1040" s="351"/>
      <c r="FEE1040" s="351"/>
      <c r="FEF1040" s="351"/>
      <c r="FEG1040" s="351"/>
      <c r="FEH1040" s="351"/>
      <c r="FEI1040" s="351"/>
      <c r="FEJ1040" s="351"/>
      <c r="FEK1040" s="351"/>
      <c r="FEL1040" s="351"/>
      <c r="FEM1040" s="351"/>
      <c r="FEN1040" s="351"/>
      <c r="FEO1040" s="351"/>
      <c r="FEP1040" s="351"/>
      <c r="FEQ1040" s="351"/>
      <c r="FER1040" s="351"/>
      <c r="FES1040" s="351"/>
      <c r="FET1040" s="351"/>
      <c r="FEU1040" s="351"/>
      <c r="FEV1040" s="351"/>
      <c r="FEW1040" s="351"/>
      <c r="FEX1040" s="351"/>
      <c r="FEY1040" s="351"/>
      <c r="FEZ1040" s="351"/>
      <c r="FFA1040" s="351"/>
      <c r="FFB1040" s="351"/>
      <c r="FFC1040" s="351"/>
      <c r="FFD1040" s="351"/>
      <c r="FFE1040" s="351"/>
      <c r="FFF1040" s="351"/>
      <c r="FFG1040" s="351"/>
      <c r="FFH1040" s="351"/>
      <c r="FFI1040" s="351"/>
      <c r="FFJ1040" s="351"/>
      <c r="FFK1040" s="351"/>
      <c r="FFL1040" s="351"/>
      <c r="FFM1040" s="351"/>
      <c r="FFN1040" s="351"/>
      <c r="FFO1040" s="351"/>
      <c r="FFP1040" s="351"/>
      <c r="FFQ1040" s="351"/>
      <c r="FFR1040" s="351"/>
      <c r="FFS1040" s="351"/>
      <c r="FFT1040" s="351"/>
      <c r="FFU1040" s="351"/>
      <c r="FFV1040" s="351"/>
      <c r="FFW1040" s="351"/>
      <c r="FFX1040" s="351"/>
      <c r="FFY1040" s="351"/>
      <c r="FFZ1040" s="351"/>
      <c r="FGA1040" s="351"/>
      <c r="FGB1040" s="351"/>
      <c r="FGC1040" s="351"/>
      <c r="FGD1040" s="351"/>
      <c r="FGE1040" s="351"/>
      <c r="FGF1040" s="351"/>
      <c r="FGG1040" s="351"/>
      <c r="FGH1040" s="351"/>
      <c r="FGI1040" s="351"/>
      <c r="FGJ1040" s="351"/>
      <c r="FGK1040" s="351"/>
      <c r="FGL1040" s="351"/>
      <c r="FGM1040" s="351"/>
      <c r="FGN1040" s="351"/>
      <c r="FGO1040" s="351"/>
      <c r="FGP1040" s="351"/>
      <c r="FGQ1040" s="351"/>
      <c r="FGR1040" s="351"/>
      <c r="FGS1040" s="351"/>
      <c r="FGT1040" s="351"/>
      <c r="FGU1040" s="351"/>
      <c r="FGV1040" s="351"/>
      <c r="FGW1040" s="351"/>
      <c r="FGX1040" s="351"/>
      <c r="FGY1040" s="351"/>
      <c r="FGZ1040" s="351"/>
      <c r="FHA1040" s="351"/>
      <c r="FHB1040" s="351"/>
      <c r="FHC1040" s="351"/>
      <c r="FHD1040" s="351"/>
      <c r="FHE1040" s="351"/>
      <c r="FHF1040" s="351"/>
      <c r="FHG1040" s="351"/>
      <c r="FHH1040" s="351"/>
      <c r="FHI1040" s="351"/>
      <c r="FHJ1040" s="351"/>
      <c r="FHK1040" s="351"/>
      <c r="FHL1040" s="351"/>
      <c r="FHM1040" s="351"/>
      <c r="FHN1040" s="351"/>
      <c r="FHO1040" s="351"/>
      <c r="FHP1040" s="351"/>
      <c r="FHQ1040" s="351"/>
      <c r="FHR1040" s="351"/>
      <c r="FHS1040" s="351"/>
      <c r="FHT1040" s="351"/>
      <c r="FHU1040" s="351"/>
      <c r="FHV1040" s="351"/>
      <c r="FHW1040" s="351"/>
      <c r="FHX1040" s="351"/>
      <c r="FHY1040" s="351"/>
      <c r="FHZ1040" s="351"/>
      <c r="FIA1040" s="351"/>
      <c r="FIB1040" s="351"/>
      <c r="FIC1040" s="351"/>
      <c r="FID1040" s="351"/>
      <c r="FIE1040" s="351"/>
      <c r="FIF1040" s="351"/>
      <c r="FIG1040" s="351"/>
      <c r="FIH1040" s="351"/>
      <c r="FII1040" s="351"/>
      <c r="FIJ1040" s="351"/>
      <c r="FIK1040" s="351"/>
      <c r="FIL1040" s="351"/>
      <c r="FIM1040" s="351"/>
      <c r="FIN1040" s="351"/>
      <c r="FIO1040" s="351"/>
      <c r="FIP1040" s="351"/>
      <c r="FIQ1040" s="351"/>
      <c r="FIR1040" s="351"/>
      <c r="FIS1040" s="351"/>
      <c r="FIT1040" s="351"/>
      <c r="FIU1040" s="351"/>
      <c r="FIV1040" s="351"/>
      <c r="FIW1040" s="351"/>
      <c r="FIX1040" s="351"/>
      <c r="FIY1040" s="351"/>
      <c r="FIZ1040" s="351"/>
      <c r="FJA1040" s="351"/>
      <c r="FJB1040" s="351"/>
      <c r="FJC1040" s="351"/>
      <c r="FJD1040" s="351"/>
      <c r="FJE1040" s="351"/>
      <c r="FJF1040" s="351"/>
      <c r="FJG1040" s="351"/>
      <c r="FJH1040" s="351"/>
      <c r="FJI1040" s="351"/>
      <c r="FJJ1040" s="351"/>
      <c r="FJK1040" s="351"/>
      <c r="FJL1040" s="351"/>
      <c r="FJM1040" s="351"/>
      <c r="FJN1040" s="351"/>
      <c r="FJO1040" s="351"/>
      <c r="FJP1040" s="351"/>
      <c r="FJQ1040" s="351"/>
      <c r="FJR1040" s="351"/>
      <c r="FJS1040" s="351"/>
      <c r="FJT1040" s="351"/>
      <c r="FJU1040" s="351"/>
      <c r="FJV1040" s="351"/>
      <c r="FJW1040" s="351"/>
      <c r="FJX1040" s="351"/>
      <c r="FJY1040" s="351"/>
      <c r="FJZ1040" s="351"/>
      <c r="FKA1040" s="351"/>
      <c r="FKB1040" s="351"/>
      <c r="FKC1040" s="351"/>
      <c r="FKD1040" s="351"/>
      <c r="FKE1040" s="351"/>
      <c r="FKF1040" s="351"/>
      <c r="FKG1040" s="351"/>
      <c r="FKH1040" s="351"/>
      <c r="FKI1040" s="351"/>
      <c r="FKJ1040" s="351"/>
      <c r="FKK1040" s="351"/>
      <c r="FKL1040" s="351"/>
      <c r="FKM1040" s="351"/>
      <c r="FKN1040" s="351"/>
      <c r="FKO1040" s="351"/>
      <c r="FKP1040" s="351"/>
      <c r="FKQ1040" s="351"/>
      <c r="FKR1040" s="351"/>
      <c r="FKS1040" s="351"/>
      <c r="FKT1040" s="351"/>
      <c r="FKU1040" s="351"/>
      <c r="FKV1040" s="351"/>
      <c r="FKW1040" s="351"/>
      <c r="FKX1040" s="351"/>
      <c r="FKY1040" s="351"/>
      <c r="FKZ1040" s="351"/>
      <c r="FLA1040" s="351"/>
      <c r="FLB1040" s="351"/>
      <c r="FLC1040" s="351"/>
      <c r="FLD1040" s="351"/>
      <c r="FLE1040" s="351"/>
      <c r="FLF1040" s="351"/>
      <c r="FLG1040" s="351"/>
      <c r="FLH1040" s="351"/>
      <c r="FLI1040" s="351"/>
      <c r="FLJ1040" s="351"/>
      <c r="FLK1040" s="351"/>
      <c r="FLL1040" s="351"/>
      <c r="FLM1040" s="351"/>
      <c r="FLN1040" s="351"/>
      <c r="FLO1040" s="351"/>
      <c r="FLP1040" s="351"/>
      <c r="FLQ1040" s="351"/>
      <c r="FLR1040" s="351"/>
      <c r="FLS1040" s="351"/>
      <c r="FLT1040" s="351"/>
      <c r="FLU1040" s="351"/>
      <c r="FLV1040" s="351"/>
      <c r="FLW1040" s="351"/>
      <c r="FLX1040" s="351"/>
      <c r="FLY1040" s="351"/>
      <c r="FLZ1040" s="351"/>
      <c r="FMA1040" s="351"/>
      <c r="FMB1040" s="351"/>
      <c r="FMC1040" s="351"/>
      <c r="FMD1040" s="351"/>
      <c r="FME1040" s="351"/>
      <c r="FMF1040" s="351"/>
      <c r="FMG1040" s="351"/>
      <c r="FMH1040" s="351"/>
      <c r="FMI1040" s="351"/>
      <c r="FMJ1040" s="351"/>
      <c r="FMK1040" s="351"/>
      <c r="FML1040" s="351"/>
      <c r="FMM1040" s="351"/>
      <c r="FMN1040" s="351"/>
      <c r="FMO1040" s="351"/>
      <c r="FMP1040" s="351"/>
      <c r="FMQ1040" s="351"/>
      <c r="FMR1040" s="351"/>
      <c r="FMS1040" s="351"/>
      <c r="FMT1040" s="351"/>
      <c r="FMU1040" s="351"/>
      <c r="FMV1040" s="351"/>
      <c r="FMW1040" s="351"/>
      <c r="FMX1040" s="351"/>
      <c r="FMY1040" s="351"/>
      <c r="FMZ1040" s="351"/>
      <c r="FNA1040" s="351"/>
      <c r="FNB1040" s="351"/>
      <c r="FNC1040" s="351"/>
      <c r="FND1040" s="351"/>
      <c r="FNE1040" s="351"/>
      <c r="FNF1040" s="351"/>
      <c r="FNG1040" s="351"/>
      <c r="FNH1040" s="351"/>
      <c r="FNI1040" s="351"/>
      <c r="FNJ1040" s="351"/>
      <c r="FNK1040" s="351"/>
      <c r="FNL1040" s="351"/>
      <c r="FNM1040" s="351"/>
      <c r="FNN1040" s="351"/>
      <c r="FNO1040" s="351"/>
      <c r="FNP1040" s="351"/>
      <c r="FNQ1040" s="351"/>
      <c r="FNR1040" s="351"/>
      <c r="FNS1040" s="351"/>
      <c r="FNT1040" s="351"/>
      <c r="FNU1040" s="351"/>
      <c r="FNV1040" s="351"/>
      <c r="FNW1040" s="351"/>
      <c r="FNX1040" s="351"/>
      <c r="FNY1040" s="351"/>
      <c r="FNZ1040" s="351"/>
      <c r="FOA1040" s="351"/>
      <c r="FOB1040" s="351"/>
      <c r="FOC1040" s="351"/>
      <c r="FOD1040" s="351"/>
      <c r="FOE1040" s="351"/>
      <c r="FOF1040" s="351"/>
      <c r="FOG1040" s="351"/>
      <c r="FOH1040" s="351"/>
      <c r="FOI1040" s="351"/>
      <c r="FOJ1040" s="351"/>
      <c r="FOK1040" s="351"/>
      <c r="FOL1040" s="351"/>
      <c r="FOM1040" s="351"/>
      <c r="FON1040" s="351"/>
      <c r="FOO1040" s="351"/>
      <c r="FOP1040" s="351"/>
      <c r="FOQ1040" s="351"/>
      <c r="FOR1040" s="351"/>
      <c r="FOS1040" s="351"/>
      <c r="FOT1040" s="351"/>
      <c r="FOU1040" s="351"/>
      <c r="FOV1040" s="351"/>
      <c r="FOW1040" s="351"/>
      <c r="FOX1040" s="351"/>
      <c r="FOY1040" s="351"/>
      <c r="FOZ1040" s="351"/>
      <c r="FPA1040" s="351"/>
      <c r="FPB1040" s="351"/>
      <c r="FPC1040" s="351"/>
      <c r="FPD1040" s="351"/>
      <c r="FPE1040" s="351"/>
      <c r="FPF1040" s="351"/>
      <c r="FPG1040" s="351"/>
      <c r="FPH1040" s="351"/>
      <c r="FPI1040" s="351"/>
      <c r="FPJ1040" s="351"/>
      <c r="FPK1040" s="351"/>
      <c r="FPL1040" s="351"/>
      <c r="FPM1040" s="351"/>
      <c r="FPN1040" s="351"/>
      <c r="FPO1040" s="351"/>
      <c r="FPP1040" s="351"/>
      <c r="FPQ1040" s="351"/>
      <c r="FPR1040" s="351"/>
      <c r="FPS1040" s="351"/>
      <c r="FPT1040" s="351"/>
      <c r="FPU1040" s="351"/>
      <c r="FPV1040" s="351"/>
      <c r="FPW1040" s="351"/>
      <c r="FPX1040" s="351"/>
      <c r="FPY1040" s="351"/>
      <c r="FPZ1040" s="351"/>
      <c r="FQA1040" s="351"/>
      <c r="FQB1040" s="351"/>
      <c r="FQC1040" s="351"/>
      <c r="FQD1040" s="351"/>
      <c r="FQE1040" s="351"/>
      <c r="FQF1040" s="351"/>
      <c r="FQG1040" s="351"/>
      <c r="FQH1040" s="351"/>
      <c r="FQI1040" s="351"/>
      <c r="FQJ1040" s="351"/>
      <c r="FQK1040" s="351"/>
      <c r="FQL1040" s="351"/>
      <c r="FQM1040" s="351"/>
      <c r="FQN1040" s="351"/>
      <c r="FQO1040" s="351"/>
      <c r="FQP1040" s="351"/>
      <c r="FQQ1040" s="351"/>
      <c r="FQR1040" s="351"/>
      <c r="FQS1040" s="351"/>
      <c r="FQT1040" s="351"/>
      <c r="FQU1040" s="351"/>
      <c r="FQV1040" s="351"/>
      <c r="FQW1040" s="351"/>
      <c r="FQX1040" s="351"/>
      <c r="FQY1040" s="351"/>
      <c r="FQZ1040" s="351"/>
      <c r="FRA1040" s="351"/>
      <c r="FRB1040" s="351"/>
      <c r="FRC1040" s="351"/>
      <c r="FRD1040" s="351"/>
      <c r="FRE1040" s="351"/>
      <c r="FRF1040" s="351"/>
      <c r="FRG1040" s="351"/>
      <c r="FRH1040" s="351"/>
      <c r="FRI1040" s="351"/>
      <c r="FRJ1040" s="351"/>
      <c r="FRK1040" s="351"/>
      <c r="FRL1040" s="351"/>
      <c r="FRM1040" s="351"/>
      <c r="FRN1040" s="351"/>
      <c r="FRO1040" s="351"/>
      <c r="FRP1040" s="351"/>
      <c r="FRQ1040" s="351"/>
      <c r="FRR1040" s="351"/>
      <c r="FRS1040" s="351"/>
      <c r="FRT1040" s="351"/>
      <c r="FRU1040" s="351"/>
      <c r="FRV1040" s="351"/>
      <c r="FRW1040" s="351"/>
      <c r="FRX1040" s="351"/>
      <c r="FRY1040" s="351"/>
      <c r="FRZ1040" s="351"/>
      <c r="FSA1040" s="351"/>
      <c r="FSB1040" s="351"/>
      <c r="FSC1040" s="351"/>
      <c r="FSD1040" s="351"/>
      <c r="FSE1040" s="351"/>
      <c r="FSF1040" s="351"/>
      <c r="FSG1040" s="351"/>
      <c r="FSH1040" s="351"/>
      <c r="FSI1040" s="351"/>
      <c r="FSJ1040" s="351"/>
      <c r="FSK1040" s="351"/>
      <c r="FSL1040" s="351"/>
      <c r="FSM1040" s="351"/>
      <c r="FSN1040" s="351"/>
      <c r="FSO1040" s="351"/>
      <c r="FSP1040" s="351"/>
      <c r="FSQ1040" s="351"/>
      <c r="FSR1040" s="351"/>
      <c r="FSS1040" s="351"/>
      <c r="FST1040" s="351"/>
      <c r="FSU1040" s="351"/>
      <c r="FSV1040" s="351"/>
      <c r="FSW1040" s="351"/>
      <c r="FSX1040" s="351"/>
      <c r="FSY1040" s="351"/>
      <c r="FSZ1040" s="351"/>
      <c r="FTA1040" s="351"/>
      <c r="FTB1040" s="351"/>
      <c r="FTC1040" s="351"/>
      <c r="FTD1040" s="351"/>
      <c r="FTE1040" s="351"/>
      <c r="FTF1040" s="351"/>
      <c r="FTG1040" s="351"/>
      <c r="FTH1040" s="351"/>
      <c r="FTI1040" s="351"/>
      <c r="FTJ1040" s="351"/>
      <c r="FTK1040" s="351"/>
      <c r="FTL1040" s="351"/>
      <c r="FTM1040" s="351"/>
      <c r="FTN1040" s="351"/>
      <c r="FTO1040" s="351"/>
      <c r="FTP1040" s="351"/>
      <c r="FTQ1040" s="351"/>
      <c r="FTR1040" s="351"/>
      <c r="FTS1040" s="351"/>
      <c r="FTT1040" s="351"/>
      <c r="FTU1040" s="351"/>
      <c r="FTV1040" s="351"/>
      <c r="FTW1040" s="351"/>
      <c r="FTX1040" s="351"/>
      <c r="FTY1040" s="351"/>
      <c r="FTZ1040" s="351"/>
      <c r="FUA1040" s="351"/>
      <c r="FUB1040" s="351"/>
      <c r="FUC1040" s="351"/>
      <c r="FUD1040" s="351"/>
      <c r="FUE1040" s="351"/>
      <c r="FUF1040" s="351"/>
      <c r="FUG1040" s="351"/>
      <c r="FUH1040" s="351"/>
      <c r="FUI1040" s="351"/>
      <c r="FUJ1040" s="351"/>
      <c r="FUK1040" s="351"/>
      <c r="FUL1040" s="351"/>
      <c r="FUM1040" s="351"/>
      <c r="FUN1040" s="351"/>
      <c r="FUO1040" s="351"/>
      <c r="FUP1040" s="351"/>
      <c r="FUQ1040" s="351"/>
      <c r="FUR1040" s="351"/>
      <c r="FUS1040" s="351"/>
      <c r="FUT1040" s="351"/>
      <c r="FUU1040" s="351"/>
      <c r="FUV1040" s="351"/>
      <c r="FUW1040" s="351"/>
      <c r="FUX1040" s="351"/>
      <c r="FUY1040" s="351"/>
      <c r="FUZ1040" s="351"/>
      <c r="FVA1040" s="351"/>
      <c r="FVB1040" s="351"/>
      <c r="FVC1040" s="351"/>
      <c r="FVD1040" s="351"/>
      <c r="FVE1040" s="351"/>
      <c r="FVF1040" s="351"/>
      <c r="FVG1040" s="351"/>
      <c r="FVH1040" s="351"/>
      <c r="FVI1040" s="351"/>
      <c r="FVJ1040" s="351"/>
      <c r="FVK1040" s="351"/>
      <c r="FVL1040" s="351"/>
      <c r="FVM1040" s="351"/>
      <c r="FVN1040" s="351"/>
      <c r="FVO1040" s="351"/>
      <c r="FVP1040" s="351"/>
      <c r="FVQ1040" s="351"/>
      <c r="FVR1040" s="351"/>
      <c r="FVS1040" s="351"/>
      <c r="FVT1040" s="351"/>
      <c r="FVU1040" s="351"/>
      <c r="FVV1040" s="351"/>
      <c r="FVW1040" s="351"/>
      <c r="FVX1040" s="351"/>
      <c r="FVY1040" s="351"/>
      <c r="FVZ1040" s="351"/>
      <c r="FWA1040" s="351"/>
      <c r="FWB1040" s="351"/>
      <c r="FWC1040" s="351"/>
      <c r="FWD1040" s="351"/>
      <c r="FWE1040" s="351"/>
      <c r="FWF1040" s="351"/>
      <c r="FWG1040" s="351"/>
      <c r="FWH1040" s="351"/>
      <c r="FWI1040" s="351"/>
      <c r="FWJ1040" s="351"/>
      <c r="FWK1040" s="351"/>
      <c r="FWL1040" s="351"/>
      <c r="FWM1040" s="351"/>
      <c r="FWN1040" s="351"/>
      <c r="FWO1040" s="351"/>
      <c r="FWP1040" s="351"/>
      <c r="FWQ1040" s="351"/>
      <c r="FWR1040" s="351"/>
      <c r="FWS1040" s="351"/>
      <c r="FWT1040" s="351"/>
      <c r="FWU1040" s="351"/>
      <c r="FWV1040" s="351"/>
      <c r="FWW1040" s="351"/>
      <c r="FWX1040" s="351"/>
      <c r="FWY1040" s="351"/>
      <c r="FWZ1040" s="351"/>
      <c r="FXA1040" s="351"/>
      <c r="FXB1040" s="351"/>
      <c r="FXC1040" s="351"/>
      <c r="FXD1040" s="351"/>
      <c r="FXE1040" s="351"/>
      <c r="FXF1040" s="351"/>
      <c r="FXG1040" s="351"/>
      <c r="FXH1040" s="351"/>
      <c r="FXI1040" s="351"/>
      <c r="FXJ1040" s="351"/>
      <c r="FXK1040" s="351"/>
      <c r="FXL1040" s="351"/>
      <c r="FXM1040" s="351"/>
      <c r="FXN1040" s="351"/>
      <c r="FXO1040" s="351"/>
      <c r="FXP1040" s="351"/>
      <c r="FXQ1040" s="351"/>
      <c r="FXR1040" s="351"/>
      <c r="FXS1040" s="351"/>
      <c r="FXT1040" s="351"/>
      <c r="FXU1040" s="351"/>
      <c r="FXV1040" s="351"/>
      <c r="FXW1040" s="351"/>
      <c r="FXX1040" s="351"/>
      <c r="FXY1040" s="351"/>
      <c r="FXZ1040" s="351"/>
      <c r="FYA1040" s="351"/>
      <c r="FYB1040" s="351"/>
      <c r="FYC1040" s="351"/>
      <c r="FYD1040" s="351"/>
      <c r="FYE1040" s="351"/>
      <c r="FYF1040" s="351"/>
      <c r="FYG1040" s="351"/>
      <c r="FYH1040" s="351"/>
      <c r="FYI1040" s="351"/>
      <c r="FYJ1040" s="351"/>
      <c r="FYK1040" s="351"/>
      <c r="FYL1040" s="351"/>
      <c r="FYM1040" s="351"/>
      <c r="FYN1040" s="351"/>
      <c r="FYO1040" s="351"/>
      <c r="FYP1040" s="351"/>
      <c r="FYQ1040" s="351"/>
      <c r="FYR1040" s="351"/>
      <c r="FYS1040" s="351"/>
      <c r="FYT1040" s="351"/>
      <c r="FYU1040" s="351"/>
      <c r="FYV1040" s="351"/>
      <c r="FYW1040" s="351"/>
      <c r="FYX1040" s="351"/>
      <c r="FYY1040" s="351"/>
      <c r="FYZ1040" s="351"/>
      <c r="FZA1040" s="351"/>
      <c r="FZB1040" s="351"/>
      <c r="FZC1040" s="351"/>
      <c r="FZD1040" s="351"/>
      <c r="FZE1040" s="351"/>
      <c r="FZF1040" s="351"/>
      <c r="FZG1040" s="351"/>
      <c r="FZH1040" s="351"/>
      <c r="FZI1040" s="351"/>
      <c r="FZJ1040" s="351"/>
      <c r="FZK1040" s="351"/>
      <c r="FZL1040" s="351"/>
      <c r="FZM1040" s="351"/>
      <c r="FZN1040" s="351"/>
      <c r="FZO1040" s="351"/>
      <c r="FZP1040" s="351"/>
      <c r="FZQ1040" s="351"/>
      <c r="FZR1040" s="351"/>
      <c r="FZS1040" s="351"/>
      <c r="FZT1040" s="351"/>
      <c r="FZU1040" s="351"/>
      <c r="FZV1040" s="351"/>
      <c r="FZW1040" s="351"/>
      <c r="FZX1040" s="351"/>
      <c r="FZY1040" s="351"/>
      <c r="FZZ1040" s="351"/>
      <c r="GAA1040" s="351"/>
      <c r="GAB1040" s="351"/>
      <c r="GAC1040" s="351"/>
      <c r="GAD1040" s="351"/>
      <c r="GAE1040" s="351"/>
      <c r="GAF1040" s="351"/>
      <c r="GAG1040" s="351"/>
      <c r="GAH1040" s="351"/>
      <c r="GAI1040" s="351"/>
      <c r="GAJ1040" s="351"/>
      <c r="GAK1040" s="351"/>
      <c r="GAL1040" s="351"/>
      <c r="GAM1040" s="351"/>
      <c r="GAN1040" s="351"/>
      <c r="GAO1040" s="351"/>
      <c r="GAP1040" s="351"/>
      <c r="GAQ1040" s="351"/>
      <c r="GAR1040" s="351"/>
      <c r="GAS1040" s="351"/>
      <c r="GAT1040" s="351"/>
      <c r="GAU1040" s="351"/>
      <c r="GAV1040" s="351"/>
      <c r="GAW1040" s="351"/>
      <c r="GAX1040" s="351"/>
      <c r="GAY1040" s="351"/>
      <c r="GAZ1040" s="351"/>
      <c r="GBA1040" s="351"/>
      <c r="GBB1040" s="351"/>
      <c r="GBC1040" s="351"/>
      <c r="GBD1040" s="351"/>
      <c r="GBE1040" s="351"/>
      <c r="GBF1040" s="351"/>
      <c r="GBG1040" s="351"/>
      <c r="GBH1040" s="351"/>
      <c r="GBI1040" s="351"/>
      <c r="GBJ1040" s="351"/>
      <c r="GBK1040" s="351"/>
      <c r="GBL1040" s="351"/>
      <c r="GBM1040" s="351"/>
      <c r="GBN1040" s="351"/>
      <c r="GBO1040" s="351"/>
      <c r="GBP1040" s="351"/>
      <c r="GBQ1040" s="351"/>
      <c r="GBR1040" s="351"/>
      <c r="GBS1040" s="351"/>
      <c r="GBT1040" s="351"/>
      <c r="GBU1040" s="351"/>
      <c r="GBV1040" s="351"/>
      <c r="GBW1040" s="351"/>
      <c r="GBX1040" s="351"/>
      <c r="GBY1040" s="351"/>
      <c r="GBZ1040" s="351"/>
      <c r="GCA1040" s="351"/>
      <c r="GCB1040" s="351"/>
      <c r="GCC1040" s="351"/>
      <c r="GCD1040" s="351"/>
      <c r="GCE1040" s="351"/>
      <c r="GCF1040" s="351"/>
      <c r="GCG1040" s="351"/>
      <c r="GCH1040" s="351"/>
      <c r="GCI1040" s="351"/>
      <c r="GCJ1040" s="351"/>
      <c r="GCK1040" s="351"/>
      <c r="GCL1040" s="351"/>
      <c r="GCM1040" s="351"/>
      <c r="GCN1040" s="351"/>
      <c r="GCO1040" s="351"/>
      <c r="GCP1040" s="351"/>
      <c r="GCQ1040" s="351"/>
      <c r="GCR1040" s="351"/>
      <c r="GCS1040" s="351"/>
      <c r="GCT1040" s="351"/>
      <c r="GCU1040" s="351"/>
      <c r="GCV1040" s="351"/>
      <c r="GCW1040" s="351"/>
      <c r="GCX1040" s="351"/>
      <c r="GCY1040" s="351"/>
      <c r="GCZ1040" s="351"/>
      <c r="GDA1040" s="351"/>
      <c r="GDB1040" s="351"/>
      <c r="GDC1040" s="351"/>
      <c r="GDD1040" s="351"/>
      <c r="GDE1040" s="351"/>
      <c r="GDF1040" s="351"/>
      <c r="GDG1040" s="351"/>
      <c r="GDH1040" s="351"/>
      <c r="GDI1040" s="351"/>
      <c r="GDJ1040" s="351"/>
      <c r="GDK1040" s="351"/>
      <c r="GDL1040" s="351"/>
      <c r="GDM1040" s="351"/>
      <c r="GDN1040" s="351"/>
      <c r="GDO1040" s="351"/>
      <c r="GDP1040" s="351"/>
      <c r="GDQ1040" s="351"/>
      <c r="GDR1040" s="351"/>
      <c r="GDS1040" s="351"/>
      <c r="GDT1040" s="351"/>
      <c r="GDU1040" s="351"/>
      <c r="GDV1040" s="351"/>
      <c r="GDW1040" s="351"/>
      <c r="GDX1040" s="351"/>
      <c r="GDY1040" s="351"/>
      <c r="GDZ1040" s="351"/>
      <c r="GEA1040" s="351"/>
      <c r="GEB1040" s="351"/>
      <c r="GEC1040" s="351"/>
      <c r="GED1040" s="351"/>
      <c r="GEE1040" s="351"/>
      <c r="GEF1040" s="351"/>
      <c r="GEG1040" s="351"/>
      <c r="GEH1040" s="351"/>
      <c r="GEI1040" s="351"/>
      <c r="GEJ1040" s="351"/>
      <c r="GEK1040" s="351"/>
      <c r="GEL1040" s="351"/>
      <c r="GEM1040" s="351"/>
      <c r="GEN1040" s="351"/>
      <c r="GEO1040" s="351"/>
      <c r="GEP1040" s="351"/>
      <c r="GEQ1040" s="351"/>
      <c r="GER1040" s="351"/>
      <c r="GES1040" s="351"/>
      <c r="GET1040" s="351"/>
      <c r="GEU1040" s="351"/>
      <c r="GEV1040" s="351"/>
      <c r="GEW1040" s="351"/>
      <c r="GEX1040" s="351"/>
      <c r="GEY1040" s="351"/>
      <c r="GEZ1040" s="351"/>
      <c r="GFA1040" s="351"/>
      <c r="GFB1040" s="351"/>
      <c r="GFC1040" s="351"/>
      <c r="GFD1040" s="351"/>
      <c r="GFE1040" s="351"/>
      <c r="GFF1040" s="351"/>
      <c r="GFG1040" s="351"/>
      <c r="GFH1040" s="351"/>
      <c r="GFI1040" s="351"/>
      <c r="GFJ1040" s="351"/>
      <c r="GFK1040" s="351"/>
      <c r="GFL1040" s="351"/>
      <c r="GFM1040" s="351"/>
      <c r="GFN1040" s="351"/>
      <c r="GFO1040" s="351"/>
      <c r="GFP1040" s="351"/>
      <c r="GFQ1040" s="351"/>
      <c r="GFR1040" s="351"/>
      <c r="GFS1040" s="351"/>
      <c r="GFT1040" s="351"/>
      <c r="GFU1040" s="351"/>
      <c r="GFV1040" s="351"/>
      <c r="GFW1040" s="351"/>
      <c r="GFX1040" s="351"/>
      <c r="GFY1040" s="351"/>
      <c r="GFZ1040" s="351"/>
      <c r="GGA1040" s="351"/>
      <c r="GGB1040" s="351"/>
      <c r="GGC1040" s="351"/>
      <c r="GGD1040" s="351"/>
      <c r="GGE1040" s="351"/>
      <c r="GGF1040" s="351"/>
      <c r="GGG1040" s="351"/>
      <c r="GGH1040" s="351"/>
      <c r="GGI1040" s="351"/>
      <c r="GGJ1040" s="351"/>
      <c r="GGK1040" s="351"/>
      <c r="GGL1040" s="351"/>
      <c r="GGM1040" s="351"/>
      <c r="GGN1040" s="351"/>
      <c r="GGO1040" s="351"/>
      <c r="GGP1040" s="351"/>
      <c r="GGQ1040" s="351"/>
      <c r="GGR1040" s="351"/>
      <c r="GGS1040" s="351"/>
      <c r="GGT1040" s="351"/>
      <c r="GGU1040" s="351"/>
      <c r="GGV1040" s="351"/>
      <c r="GGW1040" s="351"/>
      <c r="GGX1040" s="351"/>
      <c r="GGY1040" s="351"/>
      <c r="GGZ1040" s="351"/>
      <c r="GHA1040" s="351"/>
      <c r="GHB1040" s="351"/>
      <c r="GHC1040" s="351"/>
      <c r="GHD1040" s="351"/>
      <c r="GHE1040" s="351"/>
      <c r="GHF1040" s="351"/>
      <c r="GHG1040" s="351"/>
      <c r="GHH1040" s="351"/>
      <c r="GHI1040" s="351"/>
      <c r="GHJ1040" s="351"/>
      <c r="GHK1040" s="351"/>
      <c r="GHL1040" s="351"/>
      <c r="GHM1040" s="351"/>
      <c r="GHN1040" s="351"/>
      <c r="GHO1040" s="351"/>
      <c r="GHP1040" s="351"/>
      <c r="GHQ1040" s="351"/>
      <c r="GHR1040" s="351"/>
      <c r="GHS1040" s="351"/>
      <c r="GHT1040" s="351"/>
      <c r="GHU1040" s="351"/>
      <c r="GHV1040" s="351"/>
      <c r="GHW1040" s="351"/>
      <c r="GHX1040" s="351"/>
      <c r="GHY1040" s="351"/>
      <c r="GHZ1040" s="351"/>
      <c r="GIA1040" s="351"/>
      <c r="GIB1040" s="351"/>
      <c r="GIC1040" s="351"/>
      <c r="GID1040" s="351"/>
      <c r="GIE1040" s="351"/>
      <c r="GIF1040" s="351"/>
      <c r="GIG1040" s="351"/>
      <c r="GIH1040" s="351"/>
      <c r="GII1040" s="351"/>
      <c r="GIJ1040" s="351"/>
      <c r="GIK1040" s="351"/>
      <c r="GIL1040" s="351"/>
      <c r="GIM1040" s="351"/>
      <c r="GIN1040" s="351"/>
      <c r="GIO1040" s="351"/>
      <c r="GIP1040" s="351"/>
      <c r="GIQ1040" s="351"/>
      <c r="GIR1040" s="351"/>
      <c r="GIS1040" s="351"/>
      <c r="GIT1040" s="351"/>
      <c r="GIU1040" s="351"/>
      <c r="GIV1040" s="351"/>
      <c r="GIW1040" s="351"/>
      <c r="GIX1040" s="351"/>
      <c r="GIY1040" s="351"/>
      <c r="GIZ1040" s="351"/>
      <c r="GJA1040" s="351"/>
      <c r="GJB1040" s="351"/>
      <c r="GJC1040" s="351"/>
      <c r="GJD1040" s="351"/>
      <c r="GJE1040" s="351"/>
      <c r="GJF1040" s="351"/>
      <c r="GJG1040" s="351"/>
      <c r="GJH1040" s="351"/>
      <c r="GJI1040" s="351"/>
      <c r="GJJ1040" s="351"/>
      <c r="GJK1040" s="351"/>
      <c r="GJL1040" s="351"/>
      <c r="GJM1040" s="351"/>
      <c r="GJN1040" s="351"/>
      <c r="GJO1040" s="351"/>
      <c r="GJP1040" s="351"/>
      <c r="GJQ1040" s="351"/>
      <c r="GJR1040" s="351"/>
      <c r="GJS1040" s="351"/>
      <c r="GJT1040" s="351"/>
      <c r="GJU1040" s="351"/>
      <c r="GJV1040" s="351"/>
      <c r="GJW1040" s="351"/>
      <c r="GJX1040" s="351"/>
      <c r="GJY1040" s="351"/>
      <c r="GJZ1040" s="351"/>
      <c r="GKA1040" s="351"/>
      <c r="GKB1040" s="351"/>
      <c r="GKC1040" s="351"/>
      <c r="GKD1040" s="351"/>
      <c r="GKE1040" s="351"/>
      <c r="GKF1040" s="351"/>
      <c r="GKG1040" s="351"/>
      <c r="GKH1040" s="351"/>
      <c r="GKI1040" s="351"/>
      <c r="GKJ1040" s="351"/>
      <c r="GKK1040" s="351"/>
      <c r="GKL1040" s="351"/>
      <c r="GKM1040" s="351"/>
      <c r="GKN1040" s="351"/>
      <c r="GKO1040" s="351"/>
      <c r="GKP1040" s="351"/>
      <c r="GKQ1040" s="351"/>
      <c r="GKR1040" s="351"/>
      <c r="GKS1040" s="351"/>
      <c r="GKT1040" s="351"/>
      <c r="GKU1040" s="351"/>
      <c r="GKV1040" s="351"/>
      <c r="GKW1040" s="351"/>
      <c r="GKX1040" s="351"/>
      <c r="GKY1040" s="351"/>
      <c r="GKZ1040" s="351"/>
      <c r="GLA1040" s="351"/>
      <c r="GLB1040" s="351"/>
      <c r="GLC1040" s="351"/>
      <c r="GLD1040" s="351"/>
      <c r="GLE1040" s="351"/>
      <c r="GLF1040" s="351"/>
      <c r="GLG1040" s="351"/>
      <c r="GLH1040" s="351"/>
      <c r="GLI1040" s="351"/>
      <c r="GLJ1040" s="351"/>
      <c r="GLK1040" s="351"/>
      <c r="GLL1040" s="351"/>
      <c r="GLM1040" s="351"/>
      <c r="GLN1040" s="351"/>
      <c r="GLO1040" s="351"/>
      <c r="GLP1040" s="351"/>
      <c r="GLQ1040" s="351"/>
      <c r="GLR1040" s="351"/>
      <c r="GLS1040" s="351"/>
      <c r="GLT1040" s="351"/>
      <c r="GLU1040" s="351"/>
      <c r="GLV1040" s="351"/>
      <c r="GLW1040" s="351"/>
      <c r="GLX1040" s="351"/>
      <c r="GLY1040" s="351"/>
      <c r="GLZ1040" s="351"/>
      <c r="GMA1040" s="351"/>
      <c r="GMB1040" s="351"/>
      <c r="GMC1040" s="351"/>
      <c r="GMD1040" s="351"/>
      <c r="GME1040" s="351"/>
      <c r="GMF1040" s="351"/>
      <c r="GMG1040" s="351"/>
      <c r="GMH1040" s="351"/>
      <c r="GMI1040" s="351"/>
      <c r="GMJ1040" s="351"/>
      <c r="GMK1040" s="351"/>
      <c r="GML1040" s="351"/>
      <c r="GMM1040" s="351"/>
      <c r="GMN1040" s="351"/>
      <c r="GMO1040" s="351"/>
      <c r="GMP1040" s="351"/>
      <c r="GMQ1040" s="351"/>
      <c r="GMR1040" s="351"/>
      <c r="GMS1040" s="351"/>
      <c r="GMT1040" s="351"/>
      <c r="GMU1040" s="351"/>
      <c r="GMV1040" s="351"/>
      <c r="GMW1040" s="351"/>
      <c r="GMX1040" s="351"/>
      <c r="GMY1040" s="351"/>
      <c r="GMZ1040" s="351"/>
      <c r="GNA1040" s="351"/>
      <c r="GNB1040" s="351"/>
      <c r="GNC1040" s="351"/>
      <c r="GND1040" s="351"/>
      <c r="GNE1040" s="351"/>
      <c r="GNF1040" s="351"/>
      <c r="GNG1040" s="351"/>
      <c r="GNH1040" s="351"/>
      <c r="GNI1040" s="351"/>
      <c r="GNJ1040" s="351"/>
      <c r="GNK1040" s="351"/>
      <c r="GNL1040" s="351"/>
      <c r="GNM1040" s="351"/>
      <c r="GNN1040" s="351"/>
      <c r="GNO1040" s="351"/>
      <c r="GNP1040" s="351"/>
      <c r="GNQ1040" s="351"/>
      <c r="GNR1040" s="351"/>
      <c r="GNS1040" s="351"/>
      <c r="GNT1040" s="351"/>
      <c r="GNU1040" s="351"/>
      <c r="GNV1040" s="351"/>
      <c r="GNW1040" s="351"/>
      <c r="GNX1040" s="351"/>
      <c r="GNY1040" s="351"/>
      <c r="GNZ1040" s="351"/>
      <c r="GOA1040" s="351"/>
      <c r="GOB1040" s="351"/>
      <c r="GOC1040" s="351"/>
      <c r="GOD1040" s="351"/>
      <c r="GOE1040" s="351"/>
      <c r="GOF1040" s="351"/>
      <c r="GOG1040" s="351"/>
      <c r="GOH1040" s="351"/>
      <c r="GOI1040" s="351"/>
      <c r="GOJ1040" s="351"/>
      <c r="GOK1040" s="351"/>
      <c r="GOL1040" s="351"/>
      <c r="GOM1040" s="351"/>
      <c r="GON1040" s="351"/>
      <c r="GOO1040" s="351"/>
      <c r="GOP1040" s="351"/>
      <c r="GOQ1040" s="351"/>
      <c r="GOR1040" s="351"/>
      <c r="GOS1040" s="351"/>
      <c r="GOT1040" s="351"/>
      <c r="GOU1040" s="351"/>
      <c r="GOV1040" s="351"/>
      <c r="GOW1040" s="351"/>
      <c r="GOX1040" s="351"/>
      <c r="GOY1040" s="351"/>
      <c r="GOZ1040" s="351"/>
      <c r="GPA1040" s="351"/>
      <c r="GPB1040" s="351"/>
      <c r="GPC1040" s="351"/>
      <c r="GPD1040" s="351"/>
      <c r="GPE1040" s="351"/>
      <c r="GPF1040" s="351"/>
      <c r="GPG1040" s="351"/>
      <c r="GPH1040" s="351"/>
      <c r="GPI1040" s="351"/>
      <c r="GPJ1040" s="351"/>
      <c r="GPK1040" s="351"/>
      <c r="GPL1040" s="351"/>
      <c r="GPM1040" s="351"/>
      <c r="GPN1040" s="351"/>
      <c r="GPO1040" s="351"/>
      <c r="GPP1040" s="351"/>
      <c r="GPQ1040" s="351"/>
      <c r="GPR1040" s="351"/>
      <c r="GPS1040" s="351"/>
      <c r="GPT1040" s="351"/>
      <c r="GPU1040" s="351"/>
      <c r="GPV1040" s="351"/>
      <c r="GPW1040" s="351"/>
      <c r="GPX1040" s="351"/>
      <c r="GPY1040" s="351"/>
      <c r="GPZ1040" s="351"/>
      <c r="GQA1040" s="351"/>
      <c r="GQB1040" s="351"/>
      <c r="GQC1040" s="351"/>
      <c r="GQD1040" s="351"/>
      <c r="GQE1040" s="351"/>
      <c r="GQF1040" s="351"/>
      <c r="GQG1040" s="351"/>
      <c r="GQH1040" s="351"/>
      <c r="GQI1040" s="351"/>
      <c r="GQJ1040" s="351"/>
      <c r="GQK1040" s="351"/>
      <c r="GQL1040" s="351"/>
      <c r="GQM1040" s="351"/>
      <c r="GQN1040" s="351"/>
      <c r="GQO1040" s="351"/>
      <c r="GQP1040" s="351"/>
      <c r="GQQ1040" s="351"/>
      <c r="GQR1040" s="351"/>
      <c r="GQS1040" s="351"/>
      <c r="GQT1040" s="351"/>
      <c r="GQU1040" s="351"/>
      <c r="GQV1040" s="351"/>
      <c r="GQW1040" s="351"/>
      <c r="GQX1040" s="351"/>
      <c r="GQY1040" s="351"/>
      <c r="GQZ1040" s="351"/>
      <c r="GRA1040" s="351"/>
      <c r="GRB1040" s="351"/>
      <c r="GRC1040" s="351"/>
      <c r="GRD1040" s="351"/>
      <c r="GRE1040" s="351"/>
      <c r="GRF1040" s="351"/>
      <c r="GRG1040" s="351"/>
      <c r="GRH1040" s="351"/>
      <c r="GRI1040" s="351"/>
      <c r="GRJ1040" s="351"/>
      <c r="GRK1040" s="351"/>
      <c r="GRL1040" s="351"/>
      <c r="GRM1040" s="351"/>
      <c r="GRN1040" s="351"/>
      <c r="GRO1040" s="351"/>
      <c r="GRP1040" s="351"/>
      <c r="GRQ1040" s="351"/>
      <c r="GRR1040" s="351"/>
      <c r="GRS1040" s="351"/>
      <c r="GRT1040" s="351"/>
      <c r="GRU1040" s="351"/>
      <c r="GRV1040" s="351"/>
      <c r="GRW1040" s="351"/>
      <c r="GRX1040" s="351"/>
      <c r="GRY1040" s="351"/>
      <c r="GRZ1040" s="351"/>
      <c r="GSA1040" s="351"/>
      <c r="GSB1040" s="351"/>
      <c r="GSC1040" s="351"/>
      <c r="GSD1040" s="351"/>
      <c r="GSE1040" s="351"/>
      <c r="GSF1040" s="351"/>
      <c r="GSG1040" s="351"/>
      <c r="GSH1040" s="351"/>
      <c r="GSI1040" s="351"/>
      <c r="GSJ1040" s="351"/>
      <c r="GSK1040" s="351"/>
      <c r="GSL1040" s="351"/>
      <c r="GSM1040" s="351"/>
      <c r="GSN1040" s="351"/>
      <c r="GSO1040" s="351"/>
      <c r="GSP1040" s="351"/>
      <c r="GSQ1040" s="351"/>
      <c r="GSR1040" s="351"/>
      <c r="GSS1040" s="351"/>
      <c r="GST1040" s="351"/>
      <c r="GSU1040" s="351"/>
      <c r="GSV1040" s="351"/>
      <c r="GSW1040" s="351"/>
      <c r="GSX1040" s="351"/>
      <c r="GSY1040" s="351"/>
      <c r="GSZ1040" s="351"/>
      <c r="GTA1040" s="351"/>
      <c r="GTB1040" s="351"/>
      <c r="GTC1040" s="351"/>
      <c r="GTD1040" s="351"/>
      <c r="GTE1040" s="351"/>
      <c r="GTF1040" s="351"/>
      <c r="GTG1040" s="351"/>
      <c r="GTH1040" s="351"/>
      <c r="GTI1040" s="351"/>
      <c r="GTJ1040" s="351"/>
      <c r="GTK1040" s="351"/>
      <c r="GTL1040" s="351"/>
      <c r="GTM1040" s="351"/>
      <c r="GTN1040" s="351"/>
      <c r="GTO1040" s="351"/>
      <c r="GTP1040" s="351"/>
      <c r="GTQ1040" s="351"/>
      <c r="GTR1040" s="351"/>
      <c r="GTS1040" s="351"/>
      <c r="GTT1040" s="351"/>
      <c r="GTU1040" s="351"/>
      <c r="GTV1040" s="351"/>
      <c r="GTW1040" s="351"/>
      <c r="GTX1040" s="351"/>
      <c r="GTY1040" s="351"/>
      <c r="GTZ1040" s="351"/>
      <c r="GUA1040" s="351"/>
      <c r="GUB1040" s="351"/>
      <c r="GUC1040" s="351"/>
      <c r="GUD1040" s="351"/>
      <c r="GUE1040" s="351"/>
      <c r="GUF1040" s="351"/>
      <c r="GUG1040" s="351"/>
      <c r="GUH1040" s="351"/>
      <c r="GUI1040" s="351"/>
      <c r="GUJ1040" s="351"/>
      <c r="GUK1040" s="351"/>
      <c r="GUL1040" s="351"/>
      <c r="GUM1040" s="351"/>
      <c r="GUN1040" s="351"/>
      <c r="GUO1040" s="351"/>
      <c r="GUP1040" s="351"/>
      <c r="GUQ1040" s="351"/>
      <c r="GUR1040" s="351"/>
      <c r="GUS1040" s="351"/>
      <c r="GUT1040" s="351"/>
      <c r="GUU1040" s="351"/>
      <c r="GUV1040" s="351"/>
      <c r="GUW1040" s="351"/>
      <c r="GUX1040" s="351"/>
      <c r="GUY1040" s="351"/>
      <c r="GUZ1040" s="351"/>
      <c r="GVA1040" s="351"/>
      <c r="GVB1040" s="351"/>
      <c r="GVC1040" s="351"/>
      <c r="GVD1040" s="351"/>
      <c r="GVE1040" s="351"/>
      <c r="GVF1040" s="351"/>
      <c r="GVG1040" s="351"/>
      <c r="GVH1040" s="351"/>
      <c r="GVI1040" s="351"/>
      <c r="GVJ1040" s="351"/>
      <c r="GVK1040" s="351"/>
      <c r="GVL1040" s="351"/>
      <c r="GVM1040" s="351"/>
      <c r="GVN1040" s="351"/>
      <c r="GVO1040" s="351"/>
      <c r="GVP1040" s="351"/>
      <c r="GVQ1040" s="351"/>
      <c r="GVR1040" s="351"/>
      <c r="GVS1040" s="351"/>
      <c r="GVT1040" s="351"/>
      <c r="GVU1040" s="351"/>
      <c r="GVV1040" s="351"/>
      <c r="GVW1040" s="351"/>
      <c r="GVX1040" s="351"/>
      <c r="GVY1040" s="351"/>
      <c r="GVZ1040" s="351"/>
      <c r="GWA1040" s="351"/>
      <c r="GWB1040" s="351"/>
      <c r="GWC1040" s="351"/>
      <c r="GWD1040" s="351"/>
      <c r="GWE1040" s="351"/>
      <c r="GWF1040" s="351"/>
      <c r="GWG1040" s="351"/>
      <c r="GWH1040" s="351"/>
      <c r="GWI1040" s="351"/>
      <c r="GWJ1040" s="351"/>
      <c r="GWK1040" s="351"/>
      <c r="GWL1040" s="351"/>
      <c r="GWM1040" s="351"/>
      <c r="GWN1040" s="351"/>
      <c r="GWO1040" s="351"/>
      <c r="GWP1040" s="351"/>
      <c r="GWQ1040" s="351"/>
      <c r="GWR1040" s="351"/>
      <c r="GWS1040" s="351"/>
      <c r="GWT1040" s="351"/>
      <c r="GWU1040" s="351"/>
      <c r="GWV1040" s="351"/>
      <c r="GWW1040" s="351"/>
      <c r="GWX1040" s="351"/>
      <c r="GWY1040" s="351"/>
      <c r="GWZ1040" s="351"/>
      <c r="GXA1040" s="351"/>
      <c r="GXB1040" s="351"/>
      <c r="GXC1040" s="351"/>
      <c r="GXD1040" s="351"/>
      <c r="GXE1040" s="351"/>
      <c r="GXF1040" s="351"/>
      <c r="GXG1040" s="351"/>
      <c r="GXH1040" s="351"/>
      <c r="GXI1040" s="351"/>
      <c r="GXJ1040" s="351"/>
      <c r="GXK1040" s="351"/>
      <c r="GXL1040" s="351"/>
      <c r="GXM1040" s="351"/>
      <c r="GXN1040" s="351"/>
      <c r="GXO1040" s="351"/>
      <c r="GXP1040" s="351"/>
      <c r="GXQ1040" s="351"/>
      <c r="GXR1040" s="351"/>
      <c r="GXS1040" s="351"/>
      <c r="GXT1040" s="351"/>
      <c r="GXU1040" s="351"/>
      <c r="GXV1040" s="351"/>
      <c r="GXW1040" s="351"/>
      <c r="GXX1040" s="351"/>
      <c r="GXY1040" s="351"/>
      <c r="GXZ1040" s="351"/>
      <c r="GYA1040" s="351"/>
      <c r="GYB1040" s="351"/>
      <c r="GYC1040" s="351"/>
      <c r="GYD1040" s="351"/>
      <c r="GYE1040" s="351"/>
      <c r="GYF1040" s="351"/>
      <c r="GYG1040" s="351"/>
      <c r="GYH1040" s="351"/>
      <c r="GYI1040" s="351"/>
      <c r="GYJ1040" s="351"/>
      <c r="GYK1040" s="351"/>
      <c r="GYL1040" s="351"/>
      <c r="GYM1040" s="351"/>
      <c r="GYN1040" s="351"/>
      <c r="GYO1040" s="351"/>
      <c r="GYP1040" s="351"/>
      <c r="GYQ1040" s="351"/>
      <c r="GYR1040" s="351"/>
      <c r="GYS1040" s="351"/>
      <c r="GYT1040" s="351"/>
      <c r="GYU1040" s="351"/>
      <c r="GYV1040" s="351"/>
      <c r="GYW1040" s="351"/>
      <c r="GYX1040" s="351"/>
      <c r="GYY1040" s="351"/>
      <c r="GYZ1040" s="351"/>
      <c r="GZA1040" s="351"/>
      <c r="GZB1040" s="351"/>
      <c r="GZC1040" s="351"/>
      <c r="GZD1040" s="351"/>
      <c r="GZE1040" s="351"/>
      <c r="GZF1040" s="351"/>
      <c r="GZG1040" s="351"/>
      <c r="GZH1040" s="351"/>
      <c r="GZI1040" s="351"/>
      <c r="GZJ1040" s="351"/>
      <c r="GZK1040" s="351"/>
      <c r="GZL1040" s="351"/>
      <c r="GZM1040" s="351"/>
      <c r="GZN1040" s="351"/>
      <c r="GZO1040" s="351"/>
      <c r="GZP1040" s="351"/>
      <c r="GZQ1040" s="351"/>
      <c r="GZR1040" s="351"/>
      <c r="GZS1040" s="351"/>
      <c r="GZT1040" s="351"/>
      <c r="GZU1040" s="351"/>
      <c r="GZV1040" s="351"/>
      <c r="GZW1040" s="351"/>
      <c r="GZX1040" s="351"/>
      <c r="GZY1040" s="351"/>
      <c r="GZZ1040" s="351"/>
      <c r="HAA1040" s="351"/>
      <c r="HAB1040" s="351"/>
      <c r="HAC1040" s="351"/>
      <c r="HAD1040" s="351"/>
      <c r="HAE1040" s="351"/>
      <c r="HAF1040" s="351"/>
      <c r="HAG1040" s="351"/>
      <c r="HAH1040" s="351"/>
      <c r="HAI1040" s="351"/>
      <c r="HAJ1040" s="351"/>
      <c r="HAK1040" s="351"/>
      <c r="HAL1040" s="351"/>
      <c r="HAM1040" s="351"/>
      <c r="HAN1040" s="351"/>
      <c r="HAO1040" s="351"/>
      <c r="HAP1040" s="351"/>
      <c r="HAQ1040" s="351"/>
      <c r="HAR1040" s="351"/>
      <c r="HAS1040" s="351"/>
      <c r="HAT1040" s="351"/>
      <c r="HAU1040" s="351"/>
      <c r="HAV1040" s="351"/>
      <c r="HAW1040" s="351"/>
      <c r="HAX1040" s="351"/>
      <c r="HAY1040" s="351"/>
      <c r="HAZ1040" s="351"/>
      <c r="HBA1040" s="351"/>
      <c r="HBB1040" s="351"/>
      <c r="HBC1040" s="351"/>
      <c r="HBD1040" s="351"/>
      <c r="HBE1040" s="351"/>
      <c r="HBF1040" s="351"/>
      <c r="HBG1040" s="351"/>
      <c r="HBH1040" s="351"/>
      <c r="HBI1040" s="351"/>
      <c r="HBJ1040" s="351"/>
      <c r="HBK1040" s="351"/>
      <c r="HBL1040" s="351"/>
      <c r="HBM1040" s="351"/>
      <c r="HBN1040" s="351"/>
      <c r="HBO1040" s="351"/>
      <c r="HBP1040" s="351"/>
      <c r="HBQ1040" s="351"/>
      <c r="HBR1040" s="351"/>
      <c r="HBS1040" s="351"/>
      <c r="HBT1040" s="351"/>
      <c r="HBU1040" s="351"/>
      <c r="HBV1040" s="351"/>
      <c r="HBW1040" s="351"/>
      <c r="HBX1040" s="351"/>
      <c r="HBY1040" s="351"/>
      <c r="HBZ1040" s="351"/>
      <c r="HCA1040" s="351"/>
      <c r="HCB1040" s="351"/>
      <c r="HCC1040" s="351"/>
      <c r="HCD1040" s="351"/>
      <c r="HCE1040" s="351"/>
      <c r="HCF1040" s="351"/>
      <c r="HCG1040" s="351"/>
      <c r="HCH1040" s="351"/>
      <c r="HCI1040" s="351"/>
      <c r="HCJ1040" s="351"/>
      <c r="HCK1040" s="351"/>
      <c r="HCL1040" s="351"/>
      <c r="HCM1040" s="351"/>
      <c r="HCN1040" s="351"/>
      <c r="HCO1040" s="351"/>
      <c r="HCP1040" s="351"/>
      <c r="HCQ1040" s="351"/>
      <c r="HCR1040" s="351"/>
      <c r="HCS1040" s="351"/>
      <c r="HCT1040" s="351"/>
      <c r="HCU1040" s="351"/>
      <c r="HCV1040" s="351"/>
      <c r="HCW1040" s="351"/>
      <c r="HCX1040" s="351"/>
      <c r="HCY1040" s="351"/>
      <c r="HCZ1040" s="351"/>
      <c r="HDA1040" s="351"/>
      <c r="HDB1040" s="351"/>
      <c r="HDC1040" s="351"/>
      <c r="HDD1040" s="351"/>
      <c r="HDE1040" s="351"/>
      <c r="HDF1040" s="351"/>
      <c r="HDG1040" s="351"/>
      <c r="HDH1040" s="351"/>
      <c r="HDI1040" s="351"/>
      <c r="HDJ1040" s="351"/>
      <c r="HDK1040" s="351"/>
      <c r="HDL1040" s="351"/>
      <c r="HDM1040" s="351"/>
      <c r="HDN1040" s="351"/>
      <c r="HDO1040" s="351"/>
      <c r="HDP1040" s="351"/>
      <c r="HDQ1040" s="351"/>
      <c r="HDR1040" s="351"/>
      <c r="HDS1040" s="351"/>
      <c r="HDT1040" s="351"/>
      <c r="HDU1040" s="351"/>
      <c r="HDV1040" s="351"/>
      <c r="HDW1040" s="351"/>
      <c r="HDX1040" s="351"/>
      <c r="HDY1040" s="351"/>
      <c r="HDZ1040" s="351"/>
      <c r="HEA1040" s="351"/>
      <c r="HEB1040" s="351"/>
      <c r="HEC1040" s="351"/>
      <c r="HED1040" s="351"/>
      <c r="HEE1040" s="351"/>
      <c r="HEF1040" s="351"/>
      <c r="HEG1040" s="351"/>
      <c r="HEH1040" s="351"/>
      <c r="HEI1040" s="351"/>
      <c r="HEJ1040" s="351"/>
      <c r="HEK1040" s="351"/>
      <c r="HEL1040" s="351"/>
      <c r="HEM1040" s="351"/>
      <c r="HEN1040" s="351"/>
      <c r="HEO1040" s="351"/>
      <c r="HEP1040" s="351"/>
      <c r="HEQ1040" s="351"/>
      <c r="HER1040" s="351"/>
      <c r="HES1040" s="351"/>
      <c r="HET1040" s="351"/>
      <c r="HEU1040" s="351"/>
      <c r="HEV1040" s="351"/>
      <c r="HEW1040" s="351"/>
      <c r="HEX1040" s="351"/>
      <c r="HEY1040" s="351"/>
      <c r="HEZ1040" s="351"/>
      <c r="HFA1040" s="351"/>
      <c r="HFB1040" s="351"/>
      <c r="HFC1040" s="351"/>
      <c r="HFD1040" s="351"/>
      <c r="HFE1040" s="351"/>
      <c r="HFF1040" s="351"/>
      <c r="HFG1040" s="351"/>
      <c r="HFH1040" s="351"/>
      <c r="HFI1040" s="351"/>
      <c r="HFJ1040" s="351"/>
      <c r="HFK1040" s="351"/>
      <c r="HFL1040" s="351"/>
      <c r="HFM1040" s="351"/>
      <c r="HFN1040" s="351"/>
      <c r="HFO1040" s="351"/>
      <c r="HFP1040" s="351"/>
      <c r="HFQ1040" s="351"/>
      <c r="HFR1040" s="351"/>
      <c r="HFS1040" s="351"/>
      <c r="HFT1040" s="351"/>
      <c r="HFU1040" s="351"/>
      <c r="HFV1040" s="351"/>
      <c r="HFW1040" s="351"/>
      <c r="HFX1040" s="351"/>
      <c r="HFY1040" s="351"/>
      <c r="HFZ1040" s="351"/>
      <c r="HGA1040" s="351"/>
      <c r="HGB1040" s="351"/>
      <c r="HGC1040" s="351"/>
      <c r="HGD1040" s="351"/>
      <c r="HGE1040" s="351"/>
      <c r="HGF1040" s="351"/>
      <c r="HGG1040" s="351"/>
      <c r="HGH1040" s="351"/>
      <c r="HGI1040" s="351"/>
      <c r="HGJ1040" s="351"/>
      <c r="HGK1040" s="351"/>
      <c r="HGL1040" s="351"/>
      <c r="HGM1040" s="351"/>
      <c r="HGN1040" s="351"/>
      <c r="HGO1040" s="351"/>
      <c r="HGP1040" s="351"/>
      <c r="HGQ1040" s="351"/>
      <c r="HGR1040" s="351"/>
      <c r="HGS1040" s="351"/>
      <c r="HGT1040" s="351"/>
      <c r="HGU1040" s="351"/>
      <c r="HGV1040" s="351"/>
      <c r="HGW1040" s="351"/>
      <c r="HGX1040" s="351"/>
      <c r="HGY1040" s="351"/>
      <c r="HGZ1040" s="351"/>
      <c r="HHA1040" s="351"/>
      <c r="HHB1040" s="351"/>
      <c r="HHC1040" s="351"/>
      <c r="HHD1040" s="351"/>
      <c r="HHE1040" s="351"/>
      <c r="HHF1040" s="351"/>
      <c r="HHG1040" s="351"/>
      <c r="HHH1040" s="351"/>
      <c r="HHI1040" s="351"/>
      <c r="HHJ1040" s="351"/>
      <c r="HHK1040" s="351"/>
      <c r="HHL1040" s="351"/>
      <c r="HHM1040" s="351"/>
      <c r="HHN1040" s="351"/>
      <c r="HHO1040" s="351"/>
      <c r="HHP1040" s="351"/>
      <c r="HHQ1040" s="351"/>
      <c r="HHR1040" s="351"/>
      <c r="HHS1040" s="351"/>
      <c r="HHT1040" s="351"/>
      <c r="HHU1040" s="351"/>
      <c r="HHV1040" s="351"/>
      <c r="HHW1040" s="351"/>
      <c r="HHX1040" s="351"/>
      <c r="HHY1040" s="351"/>
      <c r="HHZ1040" s="351"/>
      <c r="HIA1040" s="351"/>
      <c r="HIB1040" s="351"/>
      <c r="HIC1040" s="351"/>
      <c r="HID1040" s="351"/>
      <c r="HIE1040" s="351"/>
      <c r="HIF1040" s="351"/>
      <c r="HIG1040" s="351"/>
      <c r="HIH1040" s="351"/>
      <c r="HII1040" s="351"/>
      <c r="HIJ1040" s="351"/>
      <c r="HIK1040" s="351"/>
      <c r="HIL1040" s="351"/>
      <c r="HIM1040" s="351"/>
      <c r="HIN1040" s="351"/>
      <c r="HIO1040" s="351"/>
      <c r="HIP1040" s="351"/>
      <c r="HIQ1040" s="351"/>
      <c r="HIR1040" s="351"/>
      <c r="HIS1040" s="351"/>
      <c r="HIT1040" s="351"/>
      <c r="HIU1040" s="351"/>
      <c r="HIV1040" s="351"/>
      <c r="HIW1040" s="351"/>
      <c r="HIX1040" s="351"/>
      <c r="HIY1040" s="351"/>
      <c r="HIZ1040" s="351"/>
      <c r="HJA1040" s="351"/>
      <c r="HJB1040" s="351"/>
      <c r="HJC1040" s="351"/>
      <c r="HJD1040" s="351"/>
      <c r="HJE1040" s="351"/>
      <c r="HJF1040" s="351"/>
      <c r="HJG1040" s="351"/>
      <c r="HJH1040" s="351"/>
      <c r="HJI1040" s="351"/>
      <c r="HJJ1040" s="351"/>
      <c r="HJK1040" s="351"/>
      <c r="HJL1040" s="351"/>
      <c r="HJM1040" s="351"/>
      <c r="HJN1040" s="351"/>
      <c r="HJO1040" s="351"/>
      <c r="HJP1040" s="351"/>
      <c r="HJQ1040" s="351"/>
      <c r="HJR1040" s="351"/>
      <c r="HJS1040" s="351"/>
      <c r="HJT1040" s="351"/>
      <c r="HJU1040" s="351"/>
      <c r="HJV1040" s="351"/>
      <c r="HJW1040" s="351"/>
      <c r="HJX1040" s="351"/>
      <c r="HJY1040" s="351"/>
      <c r="HJZ1040" s="351"/>
      <c r="HKA1040" s="351"/>
      <c r="HKB1040" s="351"/>
      <c r="HKC1040" s="351"/>
      <c r="HKD1040" s="351"/>
      <c r="HKE1040" s="351"/>
      <c r="HKF1040" s="351"/>
      <c r="HKG1040" s="351"/>
      <c r="HKH1040" s="351"/>
      <c r="HKI1040" s="351"/>
      <c r="HKJ1040" s="351"/>
      <c r="HKK1040" s="351"/>
      <c r="HKL1040" s="351"/>
      <c r="HKM1040" s="351"/>
      <c r="HKN1040" s="351"/>
      <c r="HKO1040" s="351"/>
      <c r="HKP1040" s="351"/>
      <c r="HKQ1040" s="351"/>
      <c r="HKR1040" s="351"/>
      <c r="HKS1040" s="351"/>
      <c r="HKT1040" s="351"/>
      <c r="HKU1040" s="351"/>
      <c r="HKV1040" s="351"/>
      <c r="HKW1040" s="351"/>
      <c r="HKX1040" s="351"/>
      <c r="HKY1040" s="351"/>
      <c r="HKZ1040" s="351"/>
      <c r="HLA1040" s="351"/>
      <c r="HLB1040" s="351"/>
      <c r="HLC1040" s="351"/>
      <c r="HLD1040" s="351"/>
      <c r="HLE1040" s="351"/>
      <c r="HLF1040" s="351"/>
      <c r="HLG1040" s="351"/>
      <c r="HLH1040" s="351"/>
      <c r="HLI1040" s="351"/>
      <c r="HLJ1040" s="351"/>
      <c r="HLK1040" s="351"/>
      <c r="HLL1040" s="351"/>
      <c r="HLM1040" s="351"/>
      <c r="HLN1040" s="351"/>
      <c r="HLO1040" s="351"/>
      <c r="HLP1040" s="351"/>
      <c r="HLQ1040" s="351"/>
      <c r="HLR1040" s="351"/>
      <c r="HLS1040" s="351"/>
      <c r="HLT1040" s="351"/>
      <c r="HLU1040" s="351"/>
      <c r="HLV1040" s="351"/>
      <c r="HLW1040" s="351"/>
      <c r="HLX1040" s="351"/>
      <c r="HLY1040" s="351"/>
      <c r="HLZ1040" s="351"/>
      <c r="HMA1040" s="351"/>
      <c r="HMB1040" s="351"/>
      <c r="HMC1040" s="351"/>
      <c r="HMD1040" s="351"/>
      <c r="HME1040" s="351"/>
      <c r="HMF1040" s="351"/>
      <c r="HMG1040" s="351"/>
      <c r="HMH1040" s="351"/>
      <c r="HMI1040" s="351"/>
      <c r="HMJ1040" s="351"/>
      <c r="HMK1040" s="351"/>
      <c r="HML1040" s="351"/>
      <c r="HMM1040" s="351"/>
      <c r="HMN1040" s="351"/>
      <c r="HMO1040" s="351"/>
      <c r="HMP1040" s="351"/>
      <c r="HMQ1040" s="351"/>
      <c r="HMR1040" s="351"/>
      <c r="HMS1040" s="351"/>
      <c r="HMT1040" s="351"/>
      <c r="HMU1040" s="351"/>
      <c r="HMV1040" s="351"/>
      <c r="HMW1040" s="351"/>
      <c r="HMX1040" s="351"/>
      <c r="HMY1040" s="351"/>
      <c r="HMZ1040" s="351"/>
      <c r="HNA1040" s="351"/>
      <c r="HNB1040" s="351"/>
      <c r="HNC1040" s="351"/>
      <c r="HND1040" s="351"/>
      <c r="HNE1040" s="351"/>
      <c r="HNF1040" s="351"/>
      <c r="HNG1040" s="351"/>
      <c r="HNH1040" s="351"/>
      <c r="HNI1040" s="351"/>
      <c r="HNJ1040" s="351"/>
      <c r="HNK1040" s="351"/>
      <c r="HNL1040" s="351"/>
      <c r="HNM1040" s="351"/>
      <c r="HNN1040" s="351"/>
      <c r="HNO1040" s="351"/>
      <c r="HNP1040" s="351"/>
      <c r="HNQ1040" s="351"/>
      <c r="HNR1040" s="351"/>
      <c r="HNS1040" s="351"/>
      <c r="HNT1040" s="351"/>
      <c r="HNU1040" s="351"/>
      <c r="HNV1040" s="351"/>
      <c r="HNW1040" s="351"/>
      <c r="HNX1040" s="351"/>
      <c r="HNY1040" s="351"/>
      <c r="HNZ1040" s="351"/>
      <c r="HOA1040" s="351"/>
      <c r="HOB1040" s="351"/>
      <c r="HOC1040" s="351"/>
      <c r="HOD1040" s="351"/>
      <c r="HOE1040" s="351"/>
      <c r="HOF1040" s="351"/>
      <c r="HOG1040" s="351"/>
      <c r="HOH1040" s="351"/>
      <c r="HOI1040" s="351"/>
      <c r="HOJ1040" s="351"/>
      <c r="HOK1040" s="351"/>
      <c r="HOL1040" s="351"/>
      <c r="HOM1040" s="351"/>
      <c r="HON1040" s="351"/>
      <c r="HOO1040" s="351"/>
      <c r="HOP1040" s="351"/>
      <c r="HOQ1040" s="351"/>
      <c r="HOR1040" s="351"/>
      <c r="HOS1040" s="351"/>
      <c r="HOT1040" s="351"/>
      <c r="HOU1040" s="351"/>
      <c r="HOV1040" s="351"/>
      <c r="HOW1040" s="351"/>
      <c r="HOX1040" s="351"/>
      <c r="HOY1040" s="351"/>
      <c r="HOZ1040" s="351"/>
      <c r="HPA1040" s="351"/>
      <c r="HPB1040" s="351"/>
      <c r="HPC1040" s="351"/>
      <c r="HPD1040" s="351"/>
      <c r="HPE1040" s="351"/>
      <c r="HPF1040" s="351"/>
      <c r="HPG1040" s="351"/>
      <c r="HPH1040" s="351"/>
      <c r="HPI1040" s="351"/>
      <c r="HPJ1040" s="351"/>
      <c r="HPK1040" s="351"/>
      <c r="HPL1040" s="351"/>
      <c r="HPM1040" s="351"/>
      <c r="HPN1040" s="351"/>
      <c r="HPO1040" s="351"/>
      <c r="HPP1040" s="351"/>
      <c r="HPQ1040" s="351"/>
      <c r="HPR1040" s="351"/>
      <c r="HPS1040" s="351"/>
      <c r="HPT1040" s="351"/>
      <c r="HPU1040" s="351"/>
      <c r="HPV1040" s="351"/>
      <c r="HPW1040" s="351"/>
      <c r="HPX1040" s="351"/>
      <c r="HPY1040" s="351"/>
      <c r="HPZ1040" s="351"/>
      <c r="HQA1040" s="351"/>
      <c r="HQB1040" s="351"/>
      <c r="HQC1040" s="351"/>
      <c r="HQD1040" s="351"/>
      <c r="HQE1040" s="351"/>
      <c r="HQF1040" s="351"/>
      <c r="HQG1040" s="351"/>
      <c r="HQH1040" s="351"/>
      <c r="HQI1040" s="351"/>
      <c r="HQJ1040" s="351"/>
      <c r="HQK1040" s="351"/>
      <c r="HQL1040" s="351"/>
      <c r="HQM1040" s="351"/>
      <c r="HQN1040" s="351"/>
      <c r="HQO1040" s="351"/>
      <c r="HQP1040" s="351"/>
      <c r="HQQ1040" s="351"/>
      <c r="HQR1040" s="351"/>
      <c r="HQS1040" s="351"/>
      <c r="HQT1040" s="351"/>
      <c r="HQU1040" s="351"/>
      <c r="HQV1040" s="351"/>
      <c r="HQW1040" s="351"/>
      <c r="HQX1040" s="351"/>
      <c r="HQY1040" s="351"/>
      <c r="HQZ1040" s="351"/>
      <c r="HRA1040" s="351"/>
      <c r="HRB1040" s="351"/>
      <c r="HRC1040" s="351"/>
      <c r="HRD1040" s="351"/>
      <c r="HRE1040" s="351"/>
      <c r="HRF1040" s="351"/>
      <c r="HRG1040" s="351"/>
      <c r="HRH1040" s="351"/>
      <c r="HRI1040" s="351"/>
      <c r="HRJ1040" s="351"/>
      <c r="HRK1040" s="351"/>
      <c r="HRL1040" s="351"/>
      <c r="HRM1040" s="351"/>
      <c r="HRN1040" s="351"/>
      <c r="HRO1040" s="351"/>
      <c r="HRP1040" s="351"/>
      <c r="HRQ1040" s="351"/>
      <c r="HRR1040" s="351"/>
      <c r="HRS1040" s="351"/>
      <c r="HRT1040" s="351"/>
      <c r="HRU1040" s="351"/>
      <c r="HRV1040" s="351"/>
      <c r="HRW1040" s="351"/>
      <c r="HRX1040" s="351"/>
      <c r="HRY1040" s="351"/>
      <c r="HRZ1040" s="351"/>
      <c r="HSA1040" s="351"/>
      <c r="HSB1040" s="351"/>
      <c r="HSC1040" s="351"/>
      <c r="HSD1040" s="351"/>
      <c r="HSE1040" s="351"/>
      <c r="HSF1040" s="351"/>
      <c r="HSG1040" s="351"/>
      <c r="HSH1040" s="351"/>
      <c r="HSI1040" s="351"/>
      <c r="HSJ1040" s="351"/>
      <c r="HSK1040" s="351"/>
      <c r="HSL1040" s="351"/>
      <c r="HSM1040" s="351"/>
      <c r="HSN1040" s="351"/>
      <c r="HSO1040" s="351"/>
      <c r="HSP1040" s="351"/>
      <c r="HSQ1040" s="351"/>
      <c r="HSR1040" s="351"/>
      <c r="HSS1040" s="351"/>
      <c r="HST1040" s="351"/>
      <c r="HSU1040" s="351"/>
      <c r="HSV1040" s="351"/>
      <c r="HSW1040" s="351"/>
      <c r="HSX1040" s="351"/>
      <c r="HSY1040" s="351"/>
      <c r="HSZ1040" s="351"/>
      <c r="HTA1040" s="351"/>
      <c r="HTB1040" s="351"/>
      <c r="HTC1040" s="351"/>
      <c r="HTD1040" s="351"/>
      <c r="HTE1040" s="351"/>
      <c r="HTF1040" s="351"/>
      <c r="HTG1040" s="351"/>
      <c r="HTH1040" s="351"/>
      <c r="HTI1040" s="351"/>
      <c r="HTJ1040" s="351"/>
      <c r="HTK1040" s="351"/>
      <c r="HTL1040" s="351"/>
      <c r="HTM1040" s="351"/>
      <c r="HTN1040" s="351"/>
      <c r="HTO1040" s="351"/>
      <c r="HTP1040" s="351"/>
      <c r="HTQ1040" s="351"/>
      <c r="HTR1040" s="351"/>
      <c r="HTS1040" s="351"/>
      <c r="HTT1040" s="351"/>
      <c r="HTU1040" s="351"/>
      <c r="HTV1040" s="351"/>
      <c r="HTW1040" s="351"/>
      <c r="HTX1040" s="351"/>
      <c r="HTY1040" s="351"/>
      <c r="HTZ1040" s="351"/>
      <c r="HUA1040" s="351"/>
      <c r="HUB1040" s="351"/>
      <c r="HUC1040" s="351"/>
      <c r="HUD1040" s="351"/>
      <c r="HUE1040" s="351"/>
      <c r="HUF1040" s="351"/>
      <c r="HUG1040" s="351"/>
      <c r="HUH1040" s="351"/>
      <c r="HUI1040" s="351"/>
      <c r="HUJ1040" s="351"/>
      <c r="HUK1040" s="351"/>
      <c r="HUL1040" s="351"/>
      <c r="HUM1040" s="351"/>
      <c r="HUN1040" s="351"/>
      <c r="HUO1040" s="351"/>
      <c r="HUP1040" s="351"/>
      <c r="HUQ1040" s="351"/>
      <c r="HUR1040" s="351"/>
      <c r="HUS1040" s="351"/>
      <c r="HUT1040" s="351"/>
      <c r="HUU1040" s="351"/>
      <c r="HUV1040" s="351"/>
      <c r="HUW1040" s="351"/>
      <c r="HUX1040" s="351"/>
      <c r="HUY1040" s="351"/>
      <c r="HUZ1040" s="351"/>
      <c r="HVA1040" s="351"/>
      <c r="HVB1040" s="351"/>
      <c r="HVC1040" s="351"/>
      <c r="HVD1040" s="351"/>
      <c r="HVE1040" s="351"/>
      <c r="HVF1040" s="351"/>
      <c r="HVG1040" s="351"/>
      <c r="HVH1040" s="351"/>
      <c r="HVI1040" s="351"/>
      <c r="HVJ1040" s="351"/>
      <c r="HVK1040" s="351"/>
      <c r="HVL1040" s="351"/>
      <c r="HVM1040" s="351"/>
      <c r="HVN1040" s="351"/>
      <c r="HVO1040" s="351"/>
      <c r="HVP1040" s="351"/>
      <c r="HVQ1040" s="351"/>
      <c r="HVR1040" s="351"/>
      <c r="HVS1040" s="351"/>
      <c r="HVT1040" s="351"/>
      <c r="HVU1040" s="351"/>
      <c r="HVV1040" s="351"/>
      <c r="HVW1040" s="351"/>
      <c r="HVX1040" s="351"/>
      <c r="HVY1040" s="351"/>
      <c r="HVZ1040" s="351"/>
      <c r="HWA1040" s="351"/>
      <c r="HWB1040" s="351"/>
      <c r="HWC1040" s="351"/>
      <c r="HWD1040" s="351"/>
      <c r="HWE1040" s="351"/>
      <c r="HWF1040" s="351"/>
      <c r="HWG1040" s="351"/>
      <c r="HWH1040" s="351"/>
      <c r="HWI1040" s="351"/>
      <c r="HWJ1040" s="351"/>
      <c r="HWK1040" s="351"/>
      <c r="HWL1040" s="351"/>
      <c r="HWM1040" s="351"/>
      <c r="HWN1040" s="351"/>
      <c r="HWO1040" s="351"/>
      <c r="HWP1040" s="351"/>
      <c r="HWQ1040" s="351"/>
      <c r="HWR1040" s="351"/>
      <c r="HWS1040" s="351"/>
      <c r="HWT1040" s="351"/>
      <c r="HWU1040" s="351"/>
      <c r="HWV1040" s="351"/>
      <c r="HWW1040" s="351"/>
      <c r="HWX1040" s="351"/>
      <c r="HWY1040" s="351"/>
      <c r="HWZ1040" s="351"/>
      <c r="HXA1040" s="351"/>
      <c r="HXB1040" s="351"/>
      <c r="HXC1040" s="351"/>
      <c r="HXD1040" s="351"/>
      <c r="HXE1040" s="351"/>
      <c r="HXF1040" s="351"/>
      <c r="HXG1040" s="351"/>
      <c r="HXH1040" s="351"/>
      <c r="HXI1040" s="351"/>
      <c r="HXJ1040" s="351"/>
      <c r="HXK1040" s="351"/>
      <c r="HXL1040" s="351"/>
      <c r="HXM1040" s="351"/>
      <c r="HXN1040" s="351"/>
      <c r="HXO1040" s="351"/>
      <c r="HXP1040" s="351"/>
      <c r="HXQ1040" s="351"/>
      <c r="HXR1040" s="351"/>
      <c r="HXS1040" s="351"/>
      <c r="HXT1040" s="351"/>
      <c r="HXU1040" s="351"/>
      <c r="HXV1040" s="351"/>
      <c r="HXW1040" s="351"/>
      <c r="HXX1040" s="351"/>
      <c r="HXY1040" s="351"/>
      <c r="HXZ1040" s="351"/>
      <c r="HYA1040" s="351"/>
      <c r="HYB1040" s="351"/>
      <c r="HYC1040" s="351"/>
      <c r="HYD1040" s="351"/>
      <c r="HYE1040" s="351"/>
      <c r="HYF1040" s="351"/>
      <c r="HYG1040" s="351"/>
      <c r="HYH1040" s="351"/>
      <c r="HYI1040" s="351"/>
      <c r="HYJ1040" s="351"/>
      <c r="HYK1040" s="351"/>
      <c r="HYL1040" s="351"/>
      <c r="HYM1040" s="351"/>
      <c r="HYN1040" s="351"/>
      <c r="HYO1040" s="351"/>
      <c r="HYP1040" s="351"/>
      <c r="HYQ1040" s="351"/>
      <c r="HYR1040" s="351"/>
      <c r="HYS1040" s="351"/>
      <c r="HYT1040" s="351"/>
      <c r="HYU1040" s="351"/>
      <c r="HYV1040" s="351"/>
      <c r="HYW1040" s="351"/>
      <c r="HYX1040" s="351"/>
      <c r="HYY1040" s="351"/>
      <c r="HYZ1040" s="351"/>
      <c r="HZA1040" s="351"/>
      <c r="HZB1040" s="351"/>
      <c r="HZC1040" s="351"/>
      <c r="HZD1040" s="351"/>
      <c r="HZE1040" s="351"/>
      <c r="HZF1040" s="351"/>
      <c r="HZG1040" s="351"/>
      <c r="HZH1040" s="351"/>
      <c r="HZI1040" s="351"/>
      <c r="HZJ1040" s="351"/>
      <c r="HZK1040" s="351"/>
      <c r="HZL1040" s="351"/>
      <c r="HZM1040" s="351"/>
      <c r="HZN1040" s="351"/>
      <c r="HZO1040" s="351"/>
      <c r="HZP1040" s="351"/>
      <c r="HZQ1040" s="351"/>
      <c r="HZR1040" s="351"/>
      <c r="HZS1040" s="351"/>
      <c r="HZT1040" s="351"/>
      <c r="HZU1040" s="351"/>
      <c r="HZV1040" s="351"/>
      <c r="HZW1040" s="351"/>
      <c r="HZX1040" s="351"/>
      <c r="HZY1040" s="351"/>
      <c r="HZZ1040" s="351"/>
      <c r="IAA1040" s="351"/>
      <c r="IAB1040" s="351"/>
      <c r="IAC1040" s="351"/>
      <c r="IAD1040" s="351"/>
      <c r="IAE1040" s="351"/>
      <c r="IAF1040" s="351"/>
      <c r="IAG1040" s="351"/>
      <c r="IAH1040" s="351"/>
      <c r="IAI1040" s="351"/>
      <c r="IAJ1040" s="351"/>
      <c r="IAK1040" s="351"/>
      <c r="IAL1040" s="351"/>
      <c r="IAM1040" s="351"/>
      <c r="IAN1040" s="351"/>
      <c r="IAO1040" s="351"/>
      <c r="IAP1040" s="351"/>
      <c r="IAQ1040" s="351"/>
      <c r="IAR1040" s="351"/>
      <c r="IAS1040" s="351"/>
      <c r="IAT1040" s="351"/>
      <c r="IAU1040" s="351"/>
      <c r="IAV1040" s="351"/>
      <c r="IAW1040" s="351"/>
      <c r="IAX1040" s="351"/>
      <c r="IAY1040" s="351"/>
      <c r="IAZ1040" s="351"/>
      <c r="IBA1040" s="351"/>
      <c r="IBB1040" s="351"/>
      <c r="IBC1040" s="351"/>
      <c r="IBD1040" s="351"/>
      <c r="IBE1040" s="351"/>
      <c r="IBF1040" s="351"/>
      <c r="IBG1040" s="351"/>
      <c r="IBH1040" s="351"/>
      <c r="IBI1040" s="351"/>
      <c r="IBJ1040" s="351"/>
      <c r="IBK1040" s="351"/>
      <c r="IBL1040" s="351"/>
      <c r="IBM1040" s="351"/>
      <c r="IBN1040" s="351"/>
      <c r="IBO1040" s="351"/>
      <c r="IBP1040" s="351"/>
      <c r="IBQ1040" s="351"/>
      <c r="IBR1040" s="351"/>
      <c r="IBS1040" s="351"/>
      <c r="IBT1040" s="351"/>
      <c r="IBU1040" s="351"/>
      <c r="IBV1040" s="351"/>
      <c r="IBW1040" s="351"/>
      <c r="IBX1040" s="351"/>
      <c r="IBY1040" s="351"/>
      <c r="IBZ1040" s="351"/>
      <c r="ICA1040" s="351"/>
      <c r="ICB1040" s="351"/>
      <c r="ICC1040" s="351"/>
      <c r="ICD1040" s="351"/>
      <c r="ICE1040" s="351"/>
      <c r="ICF1040" s="351"/>
      <c r="ICG1040" s="351"/>
      <c r="ICH1040" s="351"/>
      <c r="ICI1040" s="351"/>
      <c r="ICJ1040" s="351"/>
      <c r="ICK1040" s="351"/>
      <c r="ICL1040" s="351"/>
      <c r="ICM1040" s="351"/>
      <c r="ICN1040" s="351"/>
      <c r="ICO1040" s="351"/>
      <c r="ICP1040" s="351"/>
      <c r="ICQ1040" s="351"/>
      <c r="ICR1040" s="351"/>
      <c r="ICS1040" s="351"/>
      <c r="ICT1040" s="351"/>
      <c r="ICU1040" s="351"/>
      <c r="ICV1040" s="351"/>
      <c r="ICW1040" s="351"/>
      <c r="ICX1040" s="351"/>
      <c r="ICY1040" s="351"/>
      <c r="ICZ1040" s="351"/>
      <c r="IDA1040" s="351"/>
      <c r="IDB1040" s="351"/>
      <c r="IDC1040" s="351"/>
      <c r="IDD1040" s="351"/>
      <c r="IDE1040" s="351"/>
      <c r="IDF1040" s="351"/>
      <c r="IDG1040" s="351"/>
      <c r="IDH1040" s="351"/>
      <c r="IDI1040" s="351"/>
      <c r="IDJ1040" s="351"/>
      <c r="IDK1040" s="351"/>
      <c r="IDL1040" s="351"/>
      <c r="IDM1040" s="351"/>
      <c r="IDN1040" s="351"/>
      <c r="IDO1040" s="351"/>
      <c r="IDP1040" s="351"/>
      <c r="IDQ1040" s="351"/>
      <c r="IDR1040" s="351"/>
      <c r="IDS1040" s="351"/>
      <c r="IDT1040" s="351"/>
      <c r="IDU1040" s="351"/>
      <c r="IDV1040" s="351"/>
      <c r="IDW1040" s="351"/>
      <c r="IDX1040" s="351"/>
      <c r="IDY1040" s="351"/>
      <c r="IDZ1040" s="351"/>
      <c r="IEA1040" s="351"/>
      <c r="IEB1040" s="351"/>
      <c r="IEC1040" s="351"/>
      <c r="IED1040" s="351"/>
      <c r="IEE1040" s="351"/>
      <c r="IEF1040" s="351"/>
      <c r="IEG1040" s="351"/>
      <c r="IEH1040" s="351"/>
      <c r="IEI1040" s="351"/>
      <c r="IEJ1040" s="351"/>
      <c r="IEK1040" s="351"/>
      <c r="IEL1040" s="351"/>
      <c r="IEM1040" s="351"/>
      <c r="IEN1040" s="351"/>
      <c r="IEO1040" s="351"/>
      <c r="IEP1040" s="351"/>
      <c r="IEQ1040" s="351"/>
      <c r="IER1040" s="351"/>
      <c r="IES1040" s="351"/>
      <c r="IET1040" s="351"/>
      <c r="IEU1040" s="351"/>
      <c r="IEV1040" s="351"/>
      <c r="IEW1040" s="351"/>
      <c r="IEX1040" s="351"/>
      <c r="IEY1040" s="351"/>
      <c r="IEZ1040" s="351"/>
      <c r="IFA1040" s="351"/>
      <c r="IFB1040" s="351"/>
      <c r="IFC1040" s="351"/>
      <c r="IFD1040" s="351"/>
      <c r="IFE1040" s="351"/>
      <c r="IFF1040" s="351"/>
      <c r="IFG1040" s="351"/>
      <c r="IFH1040" s="351"/>
      <c r="IFI1040" s="351"/>
      <c r="IFJ1040" s="351"/>
      <c r="IFK1040" s="351"/>
      <c r="IFL1040" s="351"/>
      <c r="IFM1040" s="351"/>
      <c r="IFN1040" s="351"/>
      <c r="IFO1040" s="351"/>
      <c r="IFP1040" s="351"/>
      <c r="IFQ1040" s="351"/>
      <c r="IFR1040" s="351"/>
      <c r="IFS1040" s="351"/>
      <c r="IFT1040" s="351"/>
      <c r="IFU1040" s="351"/>
      <c r="IFV1040" s="351"/>
      <c r="IFW1040" s="351"/>
      <c r="IFX1040" s="351"/>
      <c r="IFY1040" s="351"/>
      <c r="IFZ1040" s="351"/>
      <c r="IGA1040" s="351"/>
      <c r="IGB1040" s="351"/>
      <c r="IGC1040" s="351"/>
      <c r="IGD1040" s="351"/>
      <c r="IGE1040" s="351"/>
      <c r="IGF1040" s="351"/>
      <c r="IGG1040" s="351"/>
      <c r="IGH1040" s="351"/>
      <c r="IGI1040" s="351"/>
      <c r="IGJ1040" s="351"/>
      <c r="IGK1040" s="351"/>
      <c r="IGL1040" s="351"/>
      <c r="IGM1040" s="351"/>
      <c r="IGN1040" s="351"/>
      <c r="IGO1040" s="351"/>
      <c r="IGP1040" s="351"/>
      <c r="IGQ1040" s="351"/>
      <c r="IGR1040" s="351"/>
      <c r="IGS1040" s="351"/>
      <c r="IGT1040" s="351"/>
      <c r="IGU1040" s="351"/>
      <c r="IGV1040" s="351"/>
      <c r="IGW1040" s="351"/>
      <c r="IGX1040" s="351"/>
      <c r="IGY1040" s="351"/>
      <c r="IGZ1040" s="351"/>
      <c r="IHA1040" s="351"/>
      <c r="IHB1040" s="351"/>
      <c r="IHC1040" s="351"/>
      <c r="IHD1040" s="351"/>
      <c r="IHE1040" s="351"/>
      <c r="IHF1040" s="351"/>
      <c r="IHG1040" s="351"/>
      <c r="IHH1040" s="351"/>
      <c r="IHI1040" s="351"/>
      <c r="IHJ1040" s="351"/>
      <c r="IHK1040" s="351"/>
      <c r="IHL1040" s="351"/>
      <c r="IHM1040" s="351"/>
      <c r="IHN1040" s="351"/>
      <c r="IHO1040" s="351"/>
      <c r="IHP1040" s="351"/>
      <c r="IHQ1040" s="351"/>
      <c r="IHR1040" s="351"/>
      <c r="IHS1040" s="351"/>
      <c r="IHT1040" s="351"/>
      <c r="IHU1040" s="351"/>
      <c r="IHV1040" s="351"/>
      <c r="IHW1040" s="351"/>
      <c r="IHX1040" s="351"/>
      <c r="IHY1040" s="351"/>
      <c r="IHZ1040" s="351"/>
      <c r="IIA1040" s="351"/>
      <c r="IIB1040" s="351"/>
      <c r="IIC1040" s="351"/>
      <c r="IID1040" s="351"/>
      <c r="IIE1040" s="351"/>
      <c r="IIF1040" s="351"/>
      <c r="IIG1040" s="351"/>
      <c r="IIH1040" s="351"/>
      <c r="III1040" s="351"/>
      <c r="IIJ1040" s="351"/>
      <c r="IIK1040" s="351"/>
      <c r="IIL1040" s="351"/>
      <c r="IIM1040" s="351"/>
      <c r="IIN1040" s="351"/>
      <c r="IIO1040" s="351"/>
      <c r="IIP1040" s="351"/>
      <c r="IIQ1040" s="351"/>
      <c r="IIR1040" s="351"/>
      <c r="IIS1040" s="351"/>
      <c r="IIT1040" s="351"/>
      <c r="IIU1040" s="351"/>
      <c r="IIV1040" s="351"/>
      <c r="IIW1040" s="351"/>
      <c r="IIX1040" s="351"/>
      <c r="IIY1040" s="351"/>
      <c r="IIZ1040" s="351"/>
      <c r="IJA1040" s="351"/>
      <c r="IJB1040" s="351"/>
      <c r="IJC1040" s="351"/>
      <c r="IJD1040" s="351"/>
      <c r="IJE1040" s="351"/>
      <c r="IJF1040" s="351"/>
      <c r="IJG1040" s="351"/>
      <c r="IJH1040" s="351"/>
      <c r="IJI1040" s="351"/>
      <c r="IJJ1040" s="351"/>
      <c r="IJK1040" s="351"/>
      <c r="IJL1040" s="351"/>
      <c r="IJM1040" s="351"/>
      <c r="IJN1040" s="351"/>
      <c r="IJO1040" s="351"/>
      <c r="IJP1040" s="351"/>
      <c r="IJQ1040" s="351"/>
      <c r="IJR1040" s="351"/>
      <c r="IJS1040" s="351"/>
      <c r="IJT1040" s="351"/>
      <c r="IJU1040" s="351"/>
      <c r="IJV1040" s="351"/>
      <c r="IJW1040" s="351"/>
      <c r="IJX1040" s="351"/>
      <c r="IJY1040" s="351"/>
      <c r="IJZ1040" s="351"/>
      <c r="IKA1040" s="351"/>
      <c r="IKB1040" s="351"/>
      <c r="IKC1040" s="351"/>
      <c r="IKD1040" s="351"/>
      <c r="IKE1040" s="351"/>
      <c r="IKF1040" s="351"/>
      <c r="IKG1040" s="351"/>
      <c r="IKH1040" s="351"/>
      <c r="IKI1040" s="351"/>
      <c r="IKJ1040" s="351"/>
      <c r="IKK1040" s="351"/>
      <c r="IKL1040" s="351"/>
      <c r="IKM1040" s="351"/>
      <c r="IKN1040" s="351"/>
      <c r="IKO1040" s="351"/>
      <c r="IKP1040" s="351"/>
      <c r="IKQ1040" s="351"/>
      <c r="IKR1040" s="351"/>
      <c r="IKS1040" s="351"/>
      <c r="IKT1040" s="351"/>
      <c r="IKU1040" s="351"/>
      <c r="IKV1040" s="351"/>
      <c r="IKW1040" s="351"/>
      <c r="IKX1040" s="351"/>
      <c r="IKY1040" s="351"/>
      <c r="IKZ1040" s="351"/>
      <c r="ILA1040" s="351"/>
      <c r="ILB1040" s="351"/>
      <c r="ILC1040" s="351"/>
      <c r="ILD1040" s="351"/>
      <c r="ILE1040" s="351"/>
      <c r="ILF1040" s="351"/>
      <c r="ILG1040" s="351"/>
      <c r="ILH1040" s="351"/>
      <c r="ILI1040" s="351"/>
      <c r="ILJ1040" s="351"/>
      <c r="ILK1040" s="351"/>
      <c r="ILL1040" s="351"/>
      <c r="ILM1040" s="351"/>
      <c r="ILN1040" s="351"/>
      <c r="ILO1040" s="351"/>
      <c r="ILP1040" s="351"/>
      <c r="ILQ1040" s="351"/>
      <c r="ILR1040" s="351"/>
      <c r="ILS1040" s="351"/>
      <c r="ILT1040" s="351"/>
      <c r="ILU1040" s="351"/>
      <c r="ILV1040" s="351"/>
      <c r="ILW1040" s="351"/>
      <c r="ILX1040" s="351"/>
      <c r="ILY1040" s="351"/>
      <c r="ILZ1040" s="351"/>
      <c r="IMA1040" s="351"/>
      <c r="IMB1040" s="351"/>
      <c r="IMC1040" s="351"/>
      <c r="IMD1040" s="351"/>
      <c r="IME1040" s="351"/>
      <c r="IMF1040" s="351"/>
      <c r="IMG1040" s="351"/>
      <c r="IMH1040" s="351"/>
      <c r="IMI1040" s="351"/>
      <c r="IMJ1040" s="351"/>
      <c r="IMK1040" s="351"/>
      <c r="IML1040" s="351"/>
      <c r="IMM1040" s="351"/>
      <c r="IMN1040" s="351"/>
      <c r="IMO1040" s="351"/>
      <c r="IMP1040" s="351"/>
      <c r="IMQ1040" s="351"/>
      <c r="IMR1040" s="351"/>
      <c r="IMS1040" s="351"/>
      <c r="IMT1040" s="351"/>
      <c r="IMU1040" s="351"/>
      <c r="IMV1040" s="351"/>
      <c r="IMW1040" s="351"/>
      <c r="IMX1040" s="351"/>
      <c r="IMY1040" s="351"/>
      <c r="IMZ1040" s="351"/>
      <c r="INA1040" s="351"/>
      <c r="INB1040" s="351"/>
      <c r="INC1040" s="351"/>
      <c r="IND1040" s="351"/>
      <c r="INE1040" s="351"/>
      <c r="INF1040" s="351"/>
      <c r="ING1040" s="351"/>
      <c r="INH1040" s="351"/>
      <c r="INI1040" s="351"/>
      <c r="INJ1040" s="351"/>
      <c r="INK1040" s="351"/>
      <c r="INL1040" s="351"/>
      <c r="INM1040" s="351"/>
      <c r="INN1040" s="351"/>
      <c r="INO1040" s="351"/>
      <c r="INP1040" s="351"/>
      <c r="INQ1040" s="351"/>
      <c r="INR1040" s="351"/>
      <c r="INS1040" s="351"/>
      <c r="INT1040" s="351"/>
      <c r="INU1040" s="351"/>
      <c r="INV1040" s="351"/>
      <c r="INW1040" s="351"/>
      <c r="INX1040" s="351"/>
      <c r="INY1040" s="351"/>
      <c r="INZ1040" s="351"/>
      <c r="IOA1040" s="351"/>
      <c r="IOB1040" s="351"/>
      <c r="IOC1040" s="351"/>
      <c r="IOD1040" s="351"/>
      <c r="IOE1040" s="351"/>
      <c r="IOF1040" s="351"/>
      <c r="IOG1040" s="351"/>
      <c r="IOH1040" s="351"/>
      <c r="IOI1040" s="351"/>
      <c r="IOJ1040" s="351"/>
      <c r="IOK1040" s="351"/>
      <c r="IOL1040" s="351"/>
      <c r="IOM1040" s="351"/>
      <c r="ION1040" s="351"/>
      <c r="IOO1040" s="351"/>
      <c r="IOP1040" s="351"/>
      <c r="IOQ1040" s="351"/>
      <c r="IOR1040" s="351"/>
      <c r="IOS1040" s="351"/>
      <c r="IOT1040" s="351"/>
      <c r="IOU1040" s="351"/>
      <c r="IOV1040" s="351"/>
      <c r="IOW1040" s="351"/>
      <c r="IOX1040" s="351"/>
      <c r="IOY1040" s="351"/>
      <c r="IOZ1040" s="351"/>
      <c r="IPA1040" s="351"/>
      <c r="IPB1040" s="351"/>
      <c r="IPC1040" s="351"/>
      <c r="IPD1040" s="351"/>
      <c r="IPE1040" s="351"/>
      <c r="IPF1040" s="351"/>
      <c r="IPG1040" s="351"/>
      <c r="IPH1040" s="351"/>
      <c r="IPI1040" s="351"/>
      <c r="IPJ1040" s="351"/>
      <c r="IPK1040" s="351"/>
      <c r="IPL1040" s="351"/>
      <c r="IPM1040" s="351"/>
      <c r="IPN1040" s="351"/>
      <c r="IPO1040" s="351"/>
      <c r="IPP1040" s="351"/>
      <c r="IPQ1040" s="351"/>
      <c r="IPR1040" s="351"/>
      <c r="IPS1040" s="351"/>
      <c r="IPT1040" s="351"/>
      <c r="IPU1040" s="351"/>
      <c r="IPV1040" s="351"/>
      <c r="IPW1040" s="351"/>
      <c r="IPX1040" s="351"/>
      <c r="IPY1040" s="351"/>
      <c r="IPZ1040" s="351"/>
      <c r="IQA1040" s="351"/>
      <c r="IQB1040" s="351"/>
      <c r="IQC1040" s="351"/>
      <c r="IQD1040" s="351"/>
      <c r="IQE1040" s="351"/>
      <c r="IQF1040" s="351"/>
      <c r="IQG1040" s="351"/>
      <c r="IQH1040" s="351"/>
      <c r="IQI1040" s="351"/>
      <c r="IQJ1040" s="351"/>
      <c r="IQK1040" s="351"/>
      <c r="IQL1040" s="351"/>
      <c r="IQM1040" s="351"/>
      <c r="IQN1040" s="351"/>
      <c r="IQO1040" s="351"/>
      <c r="IQP1040" s="351"/>
      <c r="IQQ1040" s="351"/>
      <c r="IQR1040" s="351"/>
      <c r="IQS1040" s="351"/>
      <c r="IQT1040" s="351"/>
      <c r="IQU1040" s="351"/>
      <c r="IQV1040" s="351"/>
      <c r="IQW1040" s="351"/>
      <c r="IQX1040" s="351"/>
      <c r="IQY1040" s="351"/>
      <c r="IQZ1040" s="351"/>
      <c r="IRA1040" s="351"/>
      <c r="IRB1040" s="351"/>
      <c r="IRC1040" s="351"/>
      <c r="IRD1040" s="351"/>
      <c r="IRE1040" s="351"/>
      <c r="IRF1040" s="351"/>
      <c r="IRG1040" s="351"/>
      <c r="IRH1040" s="351"/>
      <c r="IRI1040" s="351"/>
      <c r="IRJ1040" s="351"/>
      <c r="IRK1040" s="351"/>
      <c r="IRL1040" s="351"/>
      <c r="IRM1040" s="351"/>
      <c r="IRN1040" s="351"/>
      <c r="IRO1040" s="351"/>
      <c r="IRP1040" s="351"/>
      <c r="IRQ1040" s="351"/>
      <c r="IRR1040" s="351"/>
      <c r="IRS1040" s="351"/>
      <c r="IRT1040" s="351"/>
      <c r="IRU1040" s="351"/>
      <c r="IRV1040" s="351"/>
      <c r="IRW1040" s="351"/>
      <c r="IRX1040" s="351"/>
      <c r="IRY1040" s="351"/>
      <c r="IRZ1040" s="351"/>
      <c r="ISA1040" s="351"/>
      <c r="ISB1040" s="351"/>
      <c r="ISC1040" s="351"/>
      <c r="ISD1040" s="351"/>
      <c r="ISE1040" s="351"/>
      <c r="ISF1040" s="351"/>
      <c r="ISG1040" s="351"/>
      <c r="ISH1040" s="351"/>
      <c r="ISI1040" s="351"/>
      <c r="ISJ1040" s="351"/>
      <c r="ISK1040" s="351"/>
      <c r="ISL1040" s="351"/>
      <c r="ISM1040" s="351"/>
      <c r="ISN1040" s="351"/>
      <c r="ISO1040" s="351"/>
      <c r="ISP1040" s="351"/>
      <c r="ISQ1040" s="351"/>
      <c r="ISR1040" s="351"/>
      <c r="ISS1040" s="351"/>
      <c r="IST1040" s="351"/>
      <c r="ISU1040" s="351"/>
      <c r="ISV1040" s="351"/>
      <c r="ISW1040" s="351"/>
      <c r="ISX1040" s="351"/>
      <c r="ISY1040" s="351"/>
      <c r="ISZ1040" s="351"/>
      <c r="ITA1040" s="351"/>
      <c r="ITB1040" s="351"/>
      <c r="ITC1040" s="351"/>
      <c r="ITD1040" s="351"/>
      <c r="ITE1040" s="351"/>
      <c r="ITF1040" s="351"/>
      <c r="ITG1040" s="351"/>
      <c r="ITH1040" s="351"/>
      <c r="ITI1040" s="351"/>
      <c r="ITJ1040" s="351"/>
      <c r="ITK1040" s="351"/>
      <c r="ITL1040" s="351"/>
      <c r="ITM1040" s="351"/>
      <c r="ITN1040" s="351"/>
      <c r="ITO1040" s="351"/>
      <c r="ITP1040" s="351"/>
      <c r="ITQ1040" s="351"/>
      <c r="ITR1040" s="351"/>
      <c r="ITS1040" s="351"/>
      <c r="ITT1040" s="351"/>
      <c r="ITU1040" s="351"/>
      <c r="ITV1040" s="351"/>
      <c r="ITW1040" s="351"/>
      <c r="ITX1040" s="351"/>
      <c r="ITY1040" s="351"/>
      <c r="ITZ1040" s="351"/>
      <c r="IUA1040" s="351"/>
      <c r="IUB1040" s="351"/>
      <c r="IUC1040" s="351"/>
      <c r="IUD1040" s="351"/>
      <c r="IUE1040" s="351"/>
      <c r="IUF1040" s="351"/>
      <c r="IUG1040" s="351"/>
      <c r="IUH1040" s="351"/>
      <c r="IUI1040" s="351"/>
      <c r="IUJ1040" s="351"/>
      <c r="IUK1040" s="351"/>
      <c r="IUL1040" s="351"/>
      <c r="IUM1040" s="351"/>
      <c r="IUN1040" s="351"/>
      <c r="IUO1040" s="351"/>
      <c r="IUP1040" s="351"/>
      <c r="IUQ1040" s="351"/>
      <c r="IUR1040" s="351"/>
      <c r="IUS1040" s="351"/>
      <c r="IUT1040" s="351"/>
      <c r="IUU1040" s="351"/>
      <c r="IUV1040" s="351"/>
      <c r="IUW1040" s="351"/>
      <c r="IUX1040" s="351"/>
      <c r="IUY1040" s="351"/>
      <c r="IUZ1040" s="351"/>
      <c r="IVA1040" s="351"/>
      <c r="IVB1040" s="351"/>
      <c r="IVC1040" s="351"/>
      <c r="IVD1040" s="351"/>
      <c r="IVE1040" s="351"/>
      <c r="IVF1040" s="351"/>
      <c r="IVG1040" s="351"/>
      <c r="IVH1040" s="351"/>
      <c r="IVI1040" s="351"/>
      <c r="IVJ1040" s="351"/>
      <c r="IVK1040" s="351"/>
      <c r="IVL1040" s="351"/>
      <c r="IVM1040" s="351"/>
      <c r="IVN1040" s="351"/>
      <c r="IVO1040" s="351"/>
      <c r="IVP1040" s="351"/>
      <c r="IVQ1040" s="351"/>
      <c r="IVR1040" s="351"/>
      <c r="IVS1040" s="351"/>
      <c r="IVT1040" s="351"/>
      <c r="IVU1040" s="351"/>
      <c r="IVV1040" s="351"/>
      <c r="IVW1040" s="351"/>
      <c r="IVX1040" s="351"/>
      <c r="IVY1040" s="351"/>
      <c r="IVZ1040" s="351"/>
      <c r="IWA1040" s="351"/>
      <c r="IWB1040" s="351"/>
      <c r="IWC1040" s="351"/>
      <c r="IWD1040" s="351"/>
      <c r="IWE1040" s="351"/>
      <c r="IWF1040" s="351"/>
      <c r="IWG1040" s="351"/>
      <c r="IWH1040" s="351"/>
      <c r="IWI1040" s="351"/>
      <c r="IWJ1040" s="351"/>
      <c r="IWK1040" s="351"/>
      <c r="IWL1040" s="351"/>
      <c r="IWM1040" s="351"/>
      <c r="IWN1040" s="351"/>
      <c r="IWO1040" s="351"/>
      <c r="IWP1040" s="351"/>
      <c r="IWQ1040" s="351"/>
      <c r="IWR1040" s="351"/>
      <c r="IWS1040" s="351"/>
      <c r="IWT1040" s="351"/>
      <c r="IWU1040" s="351"/>
      <c r="IWV1040" s="351"/>
      <c r="IWW1040" s="351"/>
      <c r="IWX1040" s="351"/>
      <c r="IWY1040" s="351"/>
      <c r="IWZ1040" s="351"/>
      <c r="IXA1040" s="351"/>
      <c r="IXB1040" s="351"/>
      <c r="IXC1040" s="351"/>
      <c r="IXD1040" s="351"/>
      <c r="IXE1040" s="351"/>
      <c r="IXF1040" s="351"/>
      <c r="IXG1040" s="351"/>
      <c r="IXH1040" s="351"/>
      <c r="IXI1040" s="351"/>
      <c r="IXJ1040" s="351"/>
      <c r="IXK1040" s="351"/>
      <c r="IXL1040" s="351"/>
      <c r="IXM1040" s="351"/>
      <c r="IXN1040" s="351"/>
      <c r="IXO1040" s="351"/>
      <c r="IXP1040" s="351"/>
      <c r="IXQ1040" s="351"/>
      <c r="IXR1040" s="351"/>
      <c r="IXS1040" s="351"/>
      <c r="IXT1040" s="351"/>
      <c r="IXU1040" s="351"/>
      <c r="IXV1040" s="351"/>
      <c r="IXW1040" s="351"/>
      <c r="IXX1040" s="351"/>
      <c r="IXY1040" s="351"/>
      <c r="IXZ1040" s="351"/>
      <c r="IYA1040" s="351"/>
      <c r="IYB1040" s="351"/>
      <c r="IYC1040" s="351"/>
      <c r="IYD1040" s="351"/>
      <c r="IYE1040" s="351"/>
      <c r="IYF1040" s="351"/>
      <c r="IYG1040" s="351"/>
      <c r="IYH1040" s="351"/>
      <c r="IYI1040" s="351"/>
      <c r="IYJ1040" s="351"/>
      <c r="IYK1040" s="351"/>
      <c r="IYL1040" s="351"/>
      <c r="IYM1040" s="351"/>
      <c r="IYN1040" s="351"/>
      <c r="IYO1040" s="351"/>
      <c r="IYP1040" s="351"/>
      <c r="IYQ1040" s="351"/>
      <c r="IYR1040" s="351"/>
      <c r="IYS1040" s="351"/>
      <c r="IYT1040" s="351"/>
      <c r="IYU1040" s="351"/>
      <c r="IYV1040" s="351"/>
      <c r="IYW1040" s="351"/>
      <c r="IYX1040" s="351"/>
      <c r="IYY1040" s="351"/>
      <c r="IYZ1040" s="351"/>
      <c r="IZA1040" s="351"/>
      <c r="IZB1040" s="351"/>
      <c r="IZC1040" s="351"/>
      <c r="IZD1040" s="351"/>
      <c r="IZE1040" s="351"/>
      <c r="IZF1040" s="351"/>
      <c r="IZG1040" s="351"/>
      <c r="IZH1040" s="351"/>
      <c r="IZI1040" s="351"/>
      <c r="IZJ1040" s="351"/>
      <c r="IZK1040" s="351"/>
      <c r="IZL1040" s="351"/>
      <c r="IZM1040" s="351"/>
      <c r="IZN1040" s="351"/>
      <c r="IZO1040" s="351"/>
      <c r="IZP1040" s="351"/>
      <c r="IZQ1040" s="351"/>
      <c r="IZR1040" s="351"/>
      <c r="IZS1040" s="351"/>
      <c r="IZT1040" s="351"/>
      <c r="IZU1040" s="351"/>
      <c r="IZV1040" s="351"/>
      <c r="IZW1040" s="351"/>
      <c r="IZX1040" s="351"/>
      <c r="IZY1040" s="351"/>
      <c r="IZZ1040" s="351"/>
      <c r="JAA1040" s="351"/>
      <c r="JAB1040" s="351"/>
      <c r="JAC1040" s="351"/>
      <c r="JAD1040" s="351"/>
      <c r="JAE1040" s="351"/>
      <c r="JAF1040" s="351"/>
      <c r="JAG1040" s="351"/>
      <c r="JAH1040" s="351"/>
      <c r="JAI1040" s="351"/>
      <c r="JAJ1040" s="351"/>
      <c r="JAK1040" s="351"/>
      <c r="JAL1040" s="351"/>
      <c r="JAM1040" s="351"/>
      <c r="JAN1040" s="351"/>
      <c r="JAO1040" s="351"/>
      <c r="JAP1040" s="351"/>
      <c r="JAQ1040" s="351"/>
      <c r="JAR1040" s="351"/>
      <c r="JAS1040" s="351"/>
      <c r="JAT1040" s="351"/>
      <c r="JAU1040" s="351"/>
      <c r="JAV1040" s="351"/>
      <c r="JAW1040" s="351"/>
      <c r="JAX1040" s="351"/>
      <c r="JAY1040" s="351"/>
      <c r="JAZ1040" s="351"/>
      <c r="JBA1040" s="351"/>
      <c r="JBB1040" s="351"/>
      <c r="JBC1040" s="351"/>
      <c r="JBD1040" s="351"/>
      <c r="JBE1040" s="351"/>
      <c r="JBF1040" s="351"/>
      <c r="JBG1040" s="351"/>
      <c r="JBH1040" s="351"/>
      <c r="JBI1040" s="351"/>
      <c r="JBJ1040" s="351"/>
      <c r="JBK1040" s="351"/>
      <c r="JBL1040" s="351"/>
      <c r="JBM1040" s="351"/>
      <c r="JBN1040" s="351"/>
      <c r="JBO1040" s="351"/>
      <c r="JBP1040" s="351"/>
      <c r="JBQ1040" s="351"/>
      <c r="JBR1040" s="351"/>
      <c r="JBS1040" s="351"/>
      <c r="JBT1040" s="351"/>
      <c r="JBU1040" s="351"/>
      <c r="JBV1040" s="351"/>
      <c r="JBW1040" s="351"/>
      <c r="JBX1040" s="351"/>
      <c r="JBY1040" s="351"/>
      <c r="JBZ1040" s="351"/>
      <c r="JCA1040" s="351"/>
      <c r="JCB1040" s="351"/>
      <c r="JCC1040" s="351"/>
      <c r="JCD1040" s="351"/>
      <c r="JCE1040" s="351"/>
      <c r="JCF1040" s="351"/>
      <c r="JCG1040" s="351"/>
      <c r="JCH1040" s="351"/>
      <c r="JCI1040" s="351"/>
      <c r="JCJ1040" s="351"/>
      <c r="JCK1040" s="351"/>
      <c r="JCL1040" s="351"/>
      <c r="JCM1040" s="351"/>
      <c r="JCN1040" s="351"/>
      <c r="JCO1040" s="351"/>
      <c r="JCP1040" s="351"/>
      <c r="JCQ1040" s="351"/>
      <c r="JCR1040" s="351"/>
      <c r="JCS1040" s="351"/>
      <c r="JCT1040" s="351"/>
      <c r="JCU1040" s="351"/>
      <c r="JCV1040" s="351"/>
      <c r="JCW1040" s="351"/>
      <c r="JCX1040" s="351"/>
      <c r="JCY1040" s="351"/>
      <c r="JCZ1040" s="351"/>
      <c r="JDA1040" s="351"/>
      <c r="JDB1040" s="351"/>
      <c r="JDC1040" s="351"/>
      <c r="JDD1040" s="351"/>
      <c r="JDE1040" s="351"/>
      <c r="JDF1040" s="351"/>
      <c r="JDG1040" s="351"/>
      <c r="JDH1040" s="351"/>
      <c r="JDI1040" s="351"/>
      <c r="JDJ1040" s="351"/>
      <c r="JDK1040" s="351"/>
      <c r="JDL1040" s="351"/>
      <c r="JDM1040" s="351"/>
      <c r="JDN1040" s="351"/>
      <c r="JDO1040" s="351"/>
      <c r="JDP1040" s="351"/>
      <c r="JDQ1040" s="351"/>
      <c r="JDR1040" s="351"/>
      <c r="JDS1040" s="351"/>
      <c r="JDT1040" s="351"/>
      <c r="JDU1040" s="351"/>
      <c r="JDV1040" s="351"/>
      <c r="JDW1040" s="351"/>
      <c r="JDX1040" s="351"/>
      <c r="JDY1040" s="351"/>
      <c r="JDZ1040" s="351"/>
      <c r="JEA1040" s="351"/>
      <c r="JEB1040" s="351"/>
      <c r="JEC1040" s="351"/>
      <c r="JED1040" s="351"/>
      <c r="JEE1040" s="351"/>
      <c r="JEF1040" s="351"/>
      <c r="JEG1040" s="351"/>
      <c r="JEH1040" s="351"/>
      <c r="JEI1040" s="351"/>
      <c r="JEJ1040" s="351"/>
      <c r="JEK1040" s="351"/>
      <c r="JEL1040" s="351"/>
      <c r="JEM1040" s="351"/>
      <c r="JEN1040" s="351"/>
      <c r="JEO1040" s="351"/>
      <c r="JEP1040" s="351"/>
      <c r="JEQ1040" s="351"/>
      <c r="JER1040" s="351"/>
      <c r="JES1040" s="351"/>
      <c r="JET1040" s="351"/>
      <c r="JEU1040" s="351"/>
      <c r="JEV1040" s="351"/>
      <c r="JEW1040" s="351"/>
      <c r="JEX1040" s="351"/>
      <c r="JEY1040" s="351"/>
      <c r="JEZ1040" s="351"/>
      <c r="JFA1040" s="351"/>
      <c r="JFB1040" s="351"/>
      <c r="JFC1040" s="351"/>
      <c r="JFD1040" s="351"/>
      <c r="JFE1040" s="351"/>
      <c r="JFF1040" s="351"/>
      <c r="JFG1040" s="351"/>
      <c r="JFH1040" s="351"/>
      <c r="JFI1040" s="351"/>
      <c r="JFJ1040" s="351"/>
      <c r="JFK1040" s="351"/>
      <c r="JFL1040" s="351"/>
      <c r="JFM1040" s="351"/>
      <c r="JFN1040" s="351"/>
      <c r="JFO1040" s="351"/>
      <c r="JFP1040" s="351"/>
      <c r="JFQ1040" s="351"/>
      <c r="JFR1040" s="351"/>
      <c r="JFS1040" s="351"/>
      <c r="JFT1040" s="351"/>
      <c r="JFU1040" s="351"/>
      <c r="JFV1040" s="351"/>
      <c r="JFW1040" s="351"/>
      <c r="JFX1040" s="351"/>
      <c r="JFY1040" s="351"/>
      <c r="JFZ1040" s="351"/>
      <c r="JGA1040" s="351"/>
      <c r="JGB1040" s="351"/>
      <c r="JGC1040" s="351"/>
      <c r="JGD1040" s="351"/>
      <c r="JGE1040" s="351"/>
      <c r="JGF1040" s="351"/>
      <c r="JGG1040" s="351"/>
      <c r="JGH1040" s="351"/>
      <c r="JGI1040" s="351"/>
      <c r="JGJ1040" s="351"/>
      <c r="JGK1040" s="351"/>
      <c r="JGL1040" s="351"/>
      <c r="JGM1040" s="351"/>
      <c r="JGN1040" s="351"/>
      <c r="JGO1040" s="351"/>
      <c r="JGP1040" s="351"/>
      <c r="JGQ1040" s="351"/>
      <c r="JGR1040" s="351"/>
      <c r="JGS1040" s="351"/>
      <c r="JGT1040" s="351"/>
      <c r="JGU1040" s="351"/>
      <c r="JGV1040" s="351"/>
      <c r="JGW1040" s="351"/>
      <c r="JGX1040" s="351"/>
      <c r="JGY1040" s="351"/>
      <c r="JGZ1040" s="351"/>
      <c r="JHA1040" s="351"/>
      <c r="JHB1040" s="351"/>
      <c r="JHC1040" s="351"/>
      <c r="JHD1040" s="351"/>
      <c r="JHE1040" s="351"/>
      <c r="JHF1040" s="351"/>
      <c r="JHG1040" s="351"/>
      <c r="JHH1040" s="351"/>
      <c r="JHI1040" s="351"/>
      <c r="JHJ1040" s="351"/>
      <c r="JHK1040" s="351"/>
      <c r="JHL1040" s="351"/>
      <c r="JHM1040" s="351"/>
      <c r="JHN1040" s="351"/>
      <c r="JHO1040" s="351"/>
      <c r="JHP1040" s="351"/>
      <c r="JHQ1040" s="351"/>
      <c r="JHR1040" s="351"/>
      <c r="JHS1040" s="351"/>
      <c r="JHT1040" s="351"/>
      <c r="JHU1040" s="351"/>
      <c r="JHV1040" s="351"/>
      <c r="JHW1040" s="351"/>
      <c r="JHX1040" s="351"/>
      <c r="JHY1040" s="351"/>
      <c r="JHZ1040" s="351"/>
      <c r="JIA1040" s="351"/>
      <c r="JIB1040" s="351"/>
      <c r="JIC1040" s="351"/>
      <c r="JID1040" s="351"/>
      <c r="JIE1040" s="351"/>
      <c r="JIF1040" s="351"/>
      <c r="JIG1040" s="351"/>
      <c r="JIH1040" s="351"/>
      <c r="JII1040" s="351"/>
      <c r="JIJ1040" s="351"/>
      <c r="JIK1040" s="351"/>
      <c r="JIL1040" s="351"/>
      <c r="JIM1040" s="351"/>
      <c r="JIN1040" s="351"/>
      <c r="JIO1040" s="351"/>
      <c r="JIP1040" s="351"/>
      <c r="JIQ1040" s="351"/>
      <c r="JIR1040" s="351"/>
      <c r="JIS1040" s="351"/>
      <c r="JIT1040" s="351"/>
      <c r="JIU1040" s="351"/>
      <c r="JIV1040" s="351"/>
      <c r="JIW1040" s="351"/>
      <c r="JIX1040" s="351"/>
      <c r="JIY1040" s="351"/>
      <c r="JIZ1040" s="351"/>
      <c r="JJA1040" s="351"/>
      <c r="JJB1040" s="351"/>
      <c r="JJC1040" s="351"/>
      <c r="JJD1040" s="351"/>
      <c r="JJE1040" s="351"/>
      <c r="JJF1040" s="351"/>
      <c r="JJG1040" s="351"/>
      <c r="JJH1040" s="351"/>
      <c r="JJI1040" s="351"/>
      <c r="JJJ1040" s="351"/>
      <c r="JJK1040" s="351"/>
      <c r="JJL1040" s="351"/>
      <c r="JJM1040" s="351"/>
      <c r="JJN1040" s="351"/>
      <c r="JJO1040" s="351"/>
      <c r="JJP1040" s="351"/>
      <c r="JJQ1040" s="351"/>
      <c r="JJR1040" s="351"/>
      <c r="JJS1040" s="351"/>
      <c r="JJT1040" s="351"/>
      <c r="JJU1040" s="351"/>
      <c r="JJV1040" s="351"/>
      <c r="JJW1040" s="351"/>
      <c r="JJX1040" s="351"/>
      <c r="JJY1040" s="351"/>
      <c r="JJZ1040" s="351"/>
      <c r="JKA1040" s="351"/>
      <c r="JKB1040" s="351"/>
      <c r="JKC1040" s="351"/>
      <c r="JKD1040" s="351"/>
      <c r="JKE1040" s="351"/>
      <c r="JKF1040" s="351"/>
      <c r="JKG1040" s="351"/>
      <c r="JKH1040" s="351"/>
      <c r="JKI1040" s="351"/>
      <c r="JKJ1040" s="351"/>
      <c r="JKK1040" s="351"/>
      <c r="JKL1040" s="351"/>
      <c r="JKM1040" s="351"/>
      <c r="JKN1040" s="351"/>
      <c r="JKO1040" s="351"/>
      <c r="JKP1040" s="351"/>
      <c r="JKQ1040" s="351"/>
      <c r="JKR1040" s="351"/>
      <c r="JKS1040" s="351"/>
      <c r="JKT1040" s="351"/>
      <c r="JKU1040" s="351"/>
      <c r="JKV1040" s="351"/>
      <c r="JKW1040" s="351"/>
      <c r="JKX1040" s="351"/>
      <c r="JKY1040" s="351"/>
      <c r="JKZ1040" s="351"/>
      <c r="JLA1040" s="351"/>
      <c r="JLB1040" s="351"/>
      <c r="JLC1040" s="351"/>
      <c r="JLD1040" s="351"/>
      <c r="JLE1040" s="351"/>
      <c r="JLF1040" s="351"/>
      <c r="JLG1040" s="351"/>
      <c r="JLH1040" s="351"/>
      <c r="JLI1040" s="351"/>
      <c r="JLJ1040" s="351"/>
      <c r="JLK1040" s="351"/>
      <c r="JLL1040" s="351"/>
      <c r="JLM1040" s="351"/>
      <c r="JLN1040" s="351"/>
      <c r="JLO1040" s="351"/>
      <c r="JLP1040" s="351"/>
      <c r="JLQ1040" s="351"/>
      <c r="JLR1040" s="351"/>
      <c r="JLS1040" s="351"/>
      <c r="JLT1040" s="351"/>
      <c r="JLU1040" s="351"/>
      <c r="JLV1040" s="351"/>
      <c r="JLW1040" s="351"/>
      <c r="JLX1040" s="351"/>
      <c r="JLY1040" s="351"/>
      <c r="JLZ1040" s="351"/>
      <c r="JMA1040" s="351"/>
      <c r="JMB1040" s="351"/>
      <c r="JMC1040" s="351"/>
      <c r="JMD1040" s="351"/>
      <c r="JME1040" s="351"/>
      <c r="JMF1040" s="351"/>
      <c r="JMG1040" s="351"/>
      <c r="JMH1040" s="351"/>
      <c r="JMI1040" s="351"/>
      <c r="JMJ1040" s="351"/>
      <c r="JMK1040" s="351"/>
      <c r="JML1040" s="351"/>
      <c r="JMM1040" s="351"/>
      <c r="JMN1040" s="351"/>
      <c r="JMO1040" s="351"/>
      <c r="JMP1040" s="351"/>
      <c r="JMQ1040" s="351"/>
      <c r="JMR1040" s="351"/>
      <c r="JMS1040" s="351"/>
      <c r="JMT1040" s="351"/>
      <c r="JMU1040" s="351"/>
      <c r="JMV1040" s="351"/>
      <c r="JMW1040" s="351"/>
      <c r="JMX1040" s="351"/>
      <c r="JMY1040" s="351"/>
      <c r="JMZ1040" s="351"/>
      <c r="JNA1040" s="351"/>
      <c r="JNB1040" s="351"/>
      <c r="JNC1040" s="351"/>
      <c r="JND1040" s="351"/>
      <c r="JNE1040" s="351"/>
      <c r="JNF1040" s="351"/>
      <c r="JNG1040" s="351"/>
      <c r="JNH1040" s="351"/>
      <c r="JNI1040" s="351"/>
      <c r="JNJ1040" s="351"/>
      <c r="JNK1040" s="351"/>
      <c r="JNL1040" s="351"/>
      <c r="JNM1040" s="351"/>
      <c r="JNN1040" s="351"/>
      <c r="JNO1040" s="351"/>
      <c r="JNP1040" s="351"/>
      <c r="JNQ1040" s="351"/>
      <c r="JNR1040" s="351"/>
      <c r="JNS1040" s="351"/>
      <c r="JNT1040" s="351"/>
      <c r="JNU1040" s="351"/>
      <c r="JNV1040" s="351"/>
      <c r="JNW1040" s="351"/>
      <c r="JNX1040" s="351"/>
      <c r="JNY1040" s="351"/>
      <c r="JNZ1040" s="351"/>
      <c r="JOA1040" s="351"/>
      <c r="JOB1040" s="351"/>
      <c r="JOC1040" s="351"/>
      <c r="JOD1040" s="351"/>
      <c r="JOE1040" s="351"/>
      <c r="JOF1040" s="351"/>
      <c r="JOG1040" s="351"/>
      <c r="JOH1040" s="351"/>
      <c r="JOI1040" s="351"/>
      <c r="JOJ1040" s="351"/>
      <c r="JOK1040" s="351"/>
      <c r="JOL1040" s="351"/>
      <c r="JOM1040" s="351"/>
      <c r="JON1040" s="351"/>
      <c r="JOO1040" s="351"/>
      <c r="JOP1040" s="351"/>
      <c r="JOQ1040" s="351"/>
      <c r="JOR1040" s="351"/>
      <c r="JOS1040" s="351"/>
      <c r="JOT1040" s="351"/>
      <c r="JOU1040" s="351"/>
      <c r="JOV1040" s="351"/>
      <c r="JOW1040" s="351"/>
      <c r="JOX1040" s="351"/>
      <c r="JOY1040" s="351"/>
      <c r="JOZ1040" s="351"/>
      <c r="JPA1040" s="351"/>
      <c r="JPB1040" s="351"/>
      <c r="JPC1040" s="351"/>
      <c r="JPD1040" s="351"/>
      <c r="JPE1040" s="351"/>
      <c r="JPF1040" s="351"/>
      <c r="JPG1040" s="351"/>
      <c r="JPH1040" s="351"/>
      <c r="JPI1040" s="351"/>
      <c r="JPJ1040" s="351"/>
      <c r="JPK1040" s="351"/>
      <c r="JPL1040" s="351"/>
      <c r="JPM1040" s="351"/>
      <c r="JPN1040" s="351"/>
      <c r="JPO1040" s="351"/>
      <c r="JPP1040" s="351"/>
      <c r="JPQ1040" s="351"/>
      <c r="JPR1040" s="351"/>
      <c r="JPS1040" s="351"/>
      <c r="JPT1040" s="351"/>
      <c r="JPU1040" s="351"/>
      <c r="JPV1040" s="351"/>
      <c r="JPW1040" s="351"/>
      <c r="JPX1040" s="351"/>
      <c r="JPY1040" s="351"/>
      <c r="JPZ1040" s="351"/>
      <c r="JQA1040" s="351"/>
      <c r="JQB1040" s="351"/>
      <c r="JQC1040" s="351"/>
      <c r="JQD1040" s="351"/>
      <c r="JQE1040" s="351"/>
      <c r="JQF1040" s="351"/>
      <c r="JQG1040" s="351"/>
      <c r="JQH1040" s="351"/>
      <c r="JQI1040" s="351"/>
      <c r="JQJ1040" s="351"/>
      <c r="JQK1040" s="351"/>
      <c r="JQL1040" s="351"/>
      <c r="JQM1040" s="351"/>
      <c r="JQN1040" s="351"/>
      <c r="JQO1040" s="351"/>
      <c r="JQP1040" s="351"/>
      <c r="JQQ1040" s="351"/>
      <c r="JQR1040" s="351"/>
      <c r="JQS1040" s="351"/>
      <c r="JQT1040" s="351"/>
      <c r="JQU1040" s="351"/>
      <c r="JQV1040" s="351"/>
      <c r="JQW1040" s="351"/>
      <c r="JQX1040" s="351"/>
      <c r="JQY1040" s="351"/>
      <c r="JQZ1040" s="351"/>
      <c r="JRA1040" s="351"/>
      <c r="JRB1040" s="351"/>
      <c r="JRC1040" s="351"/>
      <c r="JRD1040" s="351"/>
      <c r="JRE1040" s="351"/>
      <c r="JRF1040" s="351"/>
      <c r="JRG1040" s="351"/>
      <c r="JRH1040" s="351"/>
      <c r="JRI1040" s="351"/>
      <c r="JRJ1040" s="351"/>
      <c r="JRK1040" s="351"/>
      <c r="JRL1040" s="351"/>
      <c r="JRM1040" s="351"/>
      <c r="JRN1040" s="351"/>
      <c r="JRO1040" s="351"/>
      <c r="JRP1040" s="351"/>
      <c r="JRQ1040" s="351"/>
      <c r="JRR1040" s="351"/>
      <c r="JRS1040" s="351"/>
      <c r="JRT1040" s="351"/>
      <c r="JRU1040" s="351"/>
      <c r="JRV1040" s="351"/>
      <c r="JRW1040" s="351"/>
      <c r="JRX1040" s="351"/>
      <c r="JRY1040" s="351"/>
      <c r="JRZ1040" s="351"/>
      <c r="JSA1040" s="351"/>
      <c r="JSB1040" s="351"/>
      <c r="JSC1040" s="351"/>
      <c r="JSD1040" s="351"/>
      <c r="JSE1040" s="351"/>
      <c r="JSF1040" s="351"/>
      <c r="JSG1040" s="351"/>
      <c r="JSH1040" s="351"/>
      <c r="JSI1040" s="351"/>
      <c r="JSJ1040" s="351"/>
      <c r="JSK1040" s="351"/>
      <c r="JSL1040" s="351"/>
      <c r="JSM1040" s="351"/>
      <c r="JSN1040" s="351"/>
      <c r="JSO1040" s="351"/>
      <c r="JSP1040" s="351"/>
      <c r="JSQ1040" s="351"/>
      <c r="JSR1040" s="351"/>
      <c r="JSS1040" s="351"/>
      <c r="JST1040" s="351"/>
      <c r="JSU1040" s="351"/>
      <c r="JSV1040" s="351"/>
      <c r="JSW1040" s="351"/>
      <c r="JSX1040" s="351"/>
      <c r="JSY1040" s="351"/>
      <c r="JSZ1040" s="351"/>
      <c r="JTA1040" s="351"/>
      <c r="JTB1040" s="351"/>
      <c r="JTC1040" s="351"/>
      <c r="JTD1040" s="351"/>
      <c r="JTE1040" s="351"/>
      <c r="JTF1040" s="351"/>
      <c r="JTG1040" s="351"/>
      <c r="JTH1040" s="351"/>
      <c r="JTI1040" s="351"/>
      <c r="JTJ1040" s="351"/>
      <c r="JTK1040" s="351"/>
      <c r="JTL1040" s="351"/>
      <c r="JTM1040" s="351"/>
      <c r="JTN1040" s="351"/>
      <c r="JTO1040" s="351"/>
      <c r="JTP1040" s="351"/>
      <c r="JTQ1040" s="351"/>
      <c r="JTR1040" s="351"/>
      <c r="JTS1040" s="351"/>
      <c r="JTT1040" s="351"/>
      <c r="JTU1040" s="351"/>
      <c r="JTV1040" s="351"/>
      <c r="JTW1040" s="351"/>
      <c r="JTX1040" s="351"/>
      <c r="JTY1040" s="351"/>
      <c r="JTZ1040" s="351"/>
      <c r="JUA1040" s="351"/>
      <c r="JUB1040" s="351"/>
      <c r="JUC1040" s="351"/>
      <c r="JUD1040" s="351"/>
      <c r="JUE1040" s="351"/>
      <c r="JUF1040" s="351"/>
      <c r="JUG1040" s="351"/>
      <c r="JUH1040" s="351"/>
      <c r="JUI1040" s="351"/>
      <c r="JUJ1040" s="351"/>
      <c r="JUK1040" s="351"/>
      <c r="JUL1040" s="351"/>
      <c r="JUM1040" s="351"/>
      <c r="JUN1040" s="351"/>
      <c r="JUO1040" s="351"/>
      <c r="JUP1040" s="351"/>
      <c r="JUQ1040" s="351"/>
      <c r="JUR1040" s="351"/>
      <c r="JUS1040" s="351"/>
      <c r="JUT1040" s="351"/>
      <c r="JUU1040" s="351"/>
      <c r="JUV1040" s="351"/>
      <c r="JUW1040" s="351"/>
      <c r="JUX1040" s="351"/>
      <c r="JUY1040" s="351"/>
      <c r="JUZ1040" s="351"/>
      <c r="JVA1040" s="351"/>
      <c r="JVB1040" s="351"/>
      <c r="JVC1040" s="351"/>
      <c r="JVD1040" s="351"/>
      <c r="JVE1040" s="351"/>
      <c r="JVF1040" s="351"/>
      <c r="JVG1040" s="351"/>
      <c r="JVH1040" s="351"/>
      <c r="JVI1040" s="351"/>
      <c r="JVJ1040" s="351"/>
      <c r="JVK1040" s="351"/>
      <c r="JVL1040" s="351"/>
      <c r="JVM1040" s="351"/>
      <c r="JVN1040" s="351"/>
      <c r="JVO1040" s="351"/>
      <c r="JVP1040" s="351"/>
      <c r="JVQ1040" s="351"/>
      <c r="JVR1040" s="351"/>
      <c r="JVS1040" s="351"/>
      <c r="JVT1040" s="351"/>
      <c r="JVU1040" s="351"/>
      <c r="JVV1040" s="351"/>
      <c r="JVW1040" s="351"/>
      <c r="JVX1040" s="351"/>
      <c r="JVY1040" s="351"/>
      <c r="JVZ1040" s="351"/>
      <c r="JWA1040" s="351"/>
      <c r="JWB1040" s="351"/>
      <c r="JWC1040" s="351"/>
      <c r="JWD1040" s="351"/>
      <c r="JWE1040" s="351"/>
      <c r="JWF1040" s="351"/>
      <c r="JWG1040" s="351"/>
      <c r="JWH1040" s="351"/>
      <c r="JWI1040" s="351"/>
      <c r="JWJ1040" s="351"/>
      <c r="JWK1040" s="351"/>
      <c r="JWL1040" s="351"/>
      <c r="JWM1040" s="351"/>
      <c r="JWN1040" s="351"/>
      <c r="JWO1040" s="351"/>
      <c r="JWP1040" s="351"/>
      <c r="JWQ1040" s="351"/>
      <c r="JWR1040" s="351"/>
      <c r="JWS1040" s="351"/>
      <c r="JWT1040" s="351"/>
      <c r="JWU1040" s="351"/>
      <c r="JWV1040" s="351"/>
      <c r="JWW1040" s="351"/>
      <c r="JWX1040" s="351"/>
      <c r="JWY1040" s="351"/>
      <c r="JWZ1040" s="351"/>
      <c r="JXA1040" s="351"/>
      <c r="JXB1040" s="351"/>
      <c r="JXC1040" s="351"/>
      <c r="JXD1040" s="351"/>
      <c r="JXE1040" s="351"/>
      <c r="JXF1040" s="351"/>
      <c r="JXG1040" s="351"/>
      <c r="JXH1040" s="351"/>
      <c r="JXI1040" s="351"/>
      <c r="JXJ1040" s="351"/>
      <c r="JXK1040" s="351"/>
      <c r="JXL1040" s="351"/>
      <c r="JXM1040" s="351"/>
      <c r="JXN1040" s="351"/>
      <c r="JXO1040" s="351"/>
      <c r="JXP1040" s="351"/>
      <c r="JXQ1040" s="351"/>
      <c r="JXR1040" s="351"/>
      <c r="JXS1040" s="351"/>
      <c r="JXT1040" s="351"/>
      <c r="JXU1040" s="351"/>
      <c r="JXV1040" s="351"/>
      <c r="JXW1040" s="351"/>
      <c r="JXX1040" s="351"/>
      <c r="JXY1040" s="351"/>
      <c r="JXZ1040" s="351"/>
      <c r="JYA1040" s="351"/>
      <c r="JYB1040" s="351"/>
      <c r="JYC1040" s="351"/>
      <c r="JYD1040" s="351"/>
      <c r="JYE1040" s="351"/>
      <c r="JYF1040" s="351"/>
      <c r="JYG1040" s="351"/>
      <c r="JYH1040" s="351"/>
      <c r="JYI1040" s="351"/>
      <c r="JYJ1040" s="351"/>
      <c r="JYK1040" s="351"/>
      <c r="JYL1040" s="351"/>
      <c r="JYM1040" s="351"/>
      <c r="JYN1040" s="351"/>
      <c r="JYO1040" s="351"/>
      <c r="JYP1040" s="351"/>
      <c r="JYQ1040" s="351"/>
      <c r="JYR1040" s="351"/>
      <c r="JYS1040" s="351"/>
      <c r="JYT1040" s="351"/>
      <c r="JYU1040" s="351"/>
      <c r="JYV1040" s="351"/>
      <c r="JYW1040" s="351"/>
      <c r="JYX1040" s="351"/>
      <c r="JYY1040" s="351"/>
      <c r="JYZ1040" s="351"/>
      <c r="JZA1040" s="351"/>
      <c r="JZB1040" s="351"/>
      <c r="JZC1040" s="351"/>
      <c r="JZD1040" s="351"/>
      <c r="JZE1040" s="351"/>
      <c r="JZF1040" s="351"/>
      <c r="JZG1040" s="351"/>
      <c r="JZH1040" s="351"/>
      <c r="JZI1040" s="351"/>
      <c r="JZJ1040" s="351"/>
      <c r="JZK1040" s="351"/>
      <c r="JZL1040" s="351"/>
      <c r="JZM1040" s="351"/>
      <c r="JZN1040" s="351"/>
      <c r="JZO1040" s="351"/>
      <c r="JZP1040" s="351"/>
      <c r="JZQ1040" s="351"/>
      <c r="JZR1040" s="351"/>
      <c r="JZS1040" s="351"/>
      <c r="JZT1040" s="351"/>
      <c r="JZU1040" s="351"/>
      <c r="JZV1040" s="351"/>
      <c r="JZW1040" s="351"/>
      <c r="JZX1040" s="351"/>
      <c r="JZY1040" s="351"/>
      <c r="JZZ1040" s="351"/>
      <c r="KAA1040" s="351"/>
      <c r="KAB1040" s="351"/>
      <c r="KAC1040" s="351"/>
      <c r="KAD1040" s="351"/>
      <c r="KAE1040" s="351"/>
      <c r="KAF1040" s="351"/>
      <c r="KAG1040" s="351"/>
      <c r="KAH1040" s="351"/>
      <c r="KAI1040" s="351"/>
      <c r="KAJ1040" s="351"/>
      <c r="KAK1040" s="351"/>
      <c r="KAL1040" s="351"/>
      <c r="KAM1040" s="351"/>
      <c r="KAN1040" s="351"/>
      <c r="KAO1040" s="351"/>
      <c r="KAP1040" s="351"/>
      <c r="KAQ1040" s="351"/>
      <c r="KAR1040" s="351"/>
      <c r="KAS1040" s="351"/>
      <c r="KAT1040" s="351"/>
      <c r="KAU1040" s="351"/>
      <c r="KAV1040" s="351"/>
      <c r="KAW1040" s="351"/>
      <c r="KAX1040" s="351"/>
      <c r="KAY1040" s="351"/>
      <c r="KAZ1040" s="351"/>
      <c r="KBA1040" s="351"/>
      <c r="KBB1040" s="351"/>
      <c r="KBC1040" s="351"/>
      <c r="KBD1040" s="351"/>
      <c r="KBE1040" s="351"/>
      <c r="KBF1040" s="351"/>
      <c r="KBG1040" s="351"/>
      <c r="KBH1040" s="351"/>
      <c r="KBI1040" s="351"/>
      <c r="KBJ1040" s="351"/>
      <c r="KBK1040" s="351"/>
      <c r="KBL1040" s="351"/>
      <c r="KBM1040" s="351"/>
      <c r="KBN1040" s="351"/>
      <c r="KBO1040" s="351"/>
      <c r="KBP1040" s="351"/>
      <c r="KBQ1040" s="351"/>
      <c r="KBR1040" s="351"/>
      <c r="KBS1040" s="351"/>
      <c r="KBT1040" s="351"/>
      <c r="KBU1040" s="351"/>
      <c r="KBV1040" s="351"/>
      <c r="KBW1040" s="351"/>
      <c r="KBX1040" s="351"/>
      <c r="KBY1040" s="351"/>
      <c r="KBZ1040" s="351"/>
      <c r="KCA1040" s="351"/>
      <c r="KCB1040" s="351"/>
      <c r="KCC1040" s="351"/>
      <c r="KCD1040" s="351"/>
      <c r="KCE1040" s="351"/>
      <c r="KCF1040" s="351"/>
      <c r="KCG1040" s="351"/>
      <c r="KCH1040" s="351"/>
      <c r="KCI1040" s="351"/>
      <c r="KCJ1040" s="351"/>
      <c r="KCK1040" s="351"/>
      <c r="KCL1040" s="351"/>
      <c r="KCM1040" s="351"/>
      <c r="KCN1040" s="351"/>
      <c r="KCO1040" s="351"/>
      <c r="KCP1040" s="351"/>
      <c r="KCQ1040" s="351"/>
      <c r="KCR1040" s="351"/>
      <c r="KCS1040" s="351"/>
      <c r="KCT1040" s="351"/>
      <c r="KCU1040" s="351"/>
      <c r="KCV1040" s="351"/>
      <c r="KCW1040" s="351"/>
      <c r="KCX1040" s="351"/>
      <c r="KCY1040" s="351"/>
      <c r="KCZ1040" s="351"/>
      <c r="KDA1040" s="351"/>
      <c r="KDB1040" s="351"/>
      <c r="KDC1040" s="351"/>
      <c r="KDD1040" s="351"/>
      <c r="KDE1040" s="351"/>
      <c r="KDF1040" s="351"/>
      <c r="KDG1040" s="351"/>
      <c r="KDH1040" s="351"/>
      <c r="KDI1040" s="351"/>
      <c r="KDJ1040" s="351"/>
      <c r="KDK1040" s="351"/>
      <c r="KDL1040" s="351"/>
      <c r="KDM1040" s="351"/>
      <c r="KDN1040" s="351"/>
      <c r="KDO1040" s="351"/>
      <c r="KDP1040" s="351"/>
      <c r="KDQ1040" s="351"/>
      <c r="KDR1040" s="351"/>
      <c r="KDS1040" s="351"/>
      <c r="KDT1040" s="351"/>
      <c r="KDU1040" s="351"/>
      <c r="KDV1040" s="351"/>
      <c r="KDW1040" s="351"/>
      <c r="KDX1040" s="351"/>
      <c r="KDY1040" s="351"/>
      <c r="KDZ1040" s="351"/>
      <c r="KEA1040" s="351"/>
      <c r="KEB1040" s="351"/>
      <c r="KEC1040" s="351"/>
      <c r="KED1040" s="351"/>
      <c r="KEE1040" s="351"/>
      <c r="KEF1040" s="351"/>
      <c r="KEG1040" s="351"/>
      <c r="KEH1040" s="351"/>
      <c r="KEI1040" s="351"/>
      <c r="KEJ1040" s="351"/>
      <c r="KEK1040" s="351"/>
      <c r="KEL1040" s="351"/>
      <c r="KEM1040" s="351"/>
      <c r="KEN1040" s="351"/>
      <c r="KEO1040" s="351"/>
      <c r="KEP1040" s="351"/>
      <c r="KEQ1040" s="351"/>
      <c r="KER1040" s="351"/>
      <c r="KES1040" s="351"/>
      <c r="KET1040" s="351"/>
      <c r="KEU1040" s="351"/>
      <c r="KEV1040" s="351"/>
      <c r="KEW1040" s="351"/>
      <c r="KEX1040" s="351"/>
      <c r="KEY1040" s="351"/>
      <c r="KEZ1040" s="351"/>
      <c r="KFA1040" s="351"/>
      <c r="KFB1040" s="351"/>
      <c r="KFC1040" s="351"/>
      <c r="KFD1040" s="351"/>
      <c r="KFE1040" s="351"/>
      <c r="KFF1040" s="351"/>
      <c r="KFG1040" s="351"/>
      <c r="KFH1040" s="351"/>
      <c r="KFI1040" s="351"/>
      <c r="KFJ1040" s="351"/>
      <c r="KFK1040" s="351"/>
      <c r="KFL1040" s="351"/>
      <c r="KFM1040" s="351"/>
      <c r="KFN1040" s="351"/>
      <c r="KFO1040" s="351"/>
      <c r="KFP1040" s="351"/>
      <c r="KFQ1040" s="351"/>
      <c r="KFR1040" s="351"/>
      <c r="KFS1040" s="351"/>
      <c r="KFT1040" s="351"/>
      <c r="KFU1040" s="351"/>
      <c r="KFV1040" s="351"/>
      <c r="KFW1040" s="351"/>
      <c r="KFX1040" s="351"/>
      <c r="KFY1040" s="351"/>
      <c r="KFZ1040" s="351"/>
      <c r="KGA1040" s="351"/>
      <c r="KGB1040" s="351"/>
      <c r="KGC1040" s="351"/>
      <c r="KGD1040" s="351"/>
      <c r="KGE1040" s="351"/>
      <c r="KGF1040" s="351"/>
      <c r="KGG1040" s="351"/>
      <c r="KGH1040" s="351"/>
      <c r="KGI1040" s="351"/>
      <c r="KGJ1040" s="351"/>
      <c r="KGK1040" s="351"/>
      <c r="KGL1040" s="351"/>
      <c r="KGM1040" s="351"/>
      <c r="KGN1040" s="351"/>
      <c r="KGO1040" s="351"/>
      <c r="KGP1040" s="351"/>
      <c r="KGQ1040" s="351"/>
      <c r="KGR1040" s="351"/>
      <c r="KGS1040" s="351"/>
      <c r="KGT1040" s="351"/>
      <c r="KGU1040" s="351"/>
      <c r="KGV1040" s="351"/>
      <c r="KGW1040" s="351"/>
      <c r="KGX1040" s="351"/>
      <c r="KGY1040" s="351"/>
      <c r="KGZ1040" s="351"/>
      <c r="KHA1040" s="351"/>
      <c r="KHB1040" s="351"/>
      <c r="KHC1040" s="351"/>
      <c r="KHD1040" s="351"/>
      <c r="KHE1040" s="351"/>
      <c r="KHF1040" s="351"/>
      <c r="KHG1040" s="351"/>
      <c r="KHH1040" s="351"/>
      <c r="KHI1040" s="351"/>
      <c r="KHJ1040" s="351"/>
      <c r="KHK1040" s="351"/>
      <c r="KHL1040" s="351"/>
      <c r="KHM1040" s="351"/>
      <c r="KHN1040" s="351"/>
      <c r="KHO1040" s="351"/>
      <c r="KHP1040" s="351"/>
      <c r="KHQ1040" s="351"/>
      <c r="KHR1040" s="351"/>
      <c r="KHS1040" s="351"/>
      <c r="KHT1040" s="351"/>
      <c r="KHU1040" s="351"/>
      <c r="KHV1040" s="351"/>
      <c r="KHW1040" s="351"/>
      <c r="KHX1040" s="351"/>
      <c r="KHY1040" s="351"/>
      <c r="KHZ1040" s="351"/>
      <c r="KIA1040" s="351"/>
      <c r="KIB1040" s="351"/>
      <c r="KIC1040" s="351"/>
      <c r="KID1040" s="351"/>
      <c r="KIE1040" s="351"/>
      <c r="KIF1040" s="351"/>
      <c r="KIG1040" s="351"/>
      <c r="KIH1040" s="351"/>
      <c r="KII1040" s="351"/>
      <c r="KIJ1040" s="351"/>
      <c r="KIK1040" s="351"/>
      <c r="KIL1040" s="351"/>
      <c r="KIM1040" s="351"/>
      <c r="KIN1040" s="351"/>
      <c r="KIO1040" s="351"/>
      <c r="KIP1040" s="351"/>
      <c r="KIQ1040" s="351"/>
      <c r="KIR1040" s="351"/>
      <c r="KIS1040" s="351"/>
      <c r="KIT1040" s="351"/>
      <c r="KIU1040" s="351"/>
      <c r="KIV1040" s="351"/>
      <c r="KIW1040" s="351"/>
      <c r="KIX1040" s="351"/>
      <c r="KIY1040" s="351"/>
      <c r="KIZ1040" s="351"/>
      <c r="KJA1040" s="351"/>
      <c r="KJB1040" s="351"/>
      <c r="KJC1040" s="351"/>
      <c r="KJD1040" s="351"/>
      <c r="KJE1040" s="351"/>
      <c r="KJF1040" s="351"/>
      <c r="KJG1040" s="351"/>
      <c r="KJH1040" s="351"/>
      <c r="KJI1040" s="351"/>
      <c r="KJJ1040" s="351"/>
      <c r="KJK1040" s="351"/>
      <c r="KJL1040" s="351"/>
      <c r="KJM1040" s="351"/>
      <c r="KJN1040" s="351"/>
      <c r="KJO1040" s="351"/>
      <c r="KJP1040" s="351"/>
      <c r="KJQ1040" s="351"/>
      <c r="KJR1040" s="351"/>
      <c r="KJS1040" s="351"/>
      <c r="KJT1040" s="351"/>
      <c r="KJU1040" s="351"/>
      <c r="KJV1040" s="351"/>
      <c r="KJW1040" s="351"/>
      <c r="KJX1040" s="351"/>
      <c r="KJY1040" s="351"/>
      <c r="KJZ1040" s="351"/>
      <c r="KKA1040" s="351"/>
      <c r="KKB1040" s="351"/>
      <c r="KKC1040" s="351"/>
      <c r="KKD1040" s="351"/>
      <c r="KKE1040" s="351"/>
      <c r="KKF1040" s="351"/>
      <c r="KKG1040" s="351"/>
      <c r="KKH1040" s="351"/>
      <c r="KKI1040" s="351"/>
      <c r="KKJ1040" s="351"/>
      <c r="KKK1040" s="351"/>
      <c r="KKL1040" s="351"/>
      <c r="KKM1040" s="351"/>
      <c r="KKN1040" s="351"/>
      <c r="KKO1040" s="351"/>
      <c r="KKP1040" s="351"/>
      <c r="KKQ1040" s="351"/>
      <c r="KKR1040" s="351"/>
      <c r="KKS1040" s="351"/>
      <c r="KKT1040" s="351"/>
      <c r="KKU1040" s="351"/>
      <c r="KKV1040" s="351"/>
      <c r="KKW1040" s="351"/>
      <c r="KKX1040" s="351"/>
      <c r="KKY1040" s="351"/>
      <c r="KKZ1040" s="351"/>
      <c r="KLA1040" s="351"/>
      <c r="KLB1040" s="351"/>
      <c r="KLC1040" s="351"/>
      <c r="KLD1040" s="351"/>
      <c r="KLE1040" s="351"/>
      <c r="KLF1040" s="351"/>
      <c r="KLG1040" s="351"/>
      <c r="KLH1040" s="351"/>
      <c r="KLI1040" s="351"/>
      <c r="KLJ1040" s="351"/>
      <c r="KLK1040" s="351"/>
      <c r="KLL1040" s="351"/>
      <c r="KLM1040" s="351"/>
      <c r="KLN1040" s="351"/>
      <c r="KLO1040" s="351"/>
      <c r="KLP1040" s="351"/>
      <c r="KLQ1040" s="351"/>
      <c r="KLR1040" s="351"/>
      <c r="KLS1040" s="351"/>
      <c r="KLT1040" s="351"/>
      <c r="KLU1040" s="351"/>
      <c r="KLV1040" s="351"/>
      <c r="KLW1040" s="351"/>
      <c r="KLX1040" s="351"/>
      <c r="KLY1040" s="351"/>
      <c r="KLZ1040" s="351"/>
      <c r="KMA1040" s="351"/>
      <c r="KMB1040" s="351"/>
      <c r="KMC1040" s="351"/>
      <c r="KMD1040" s="351"/>
      <c r="KME1040" s="351"/>
      <c r="KMF1040" s="351"/>
      <c r="KMG1040" s="351"/>
      <c r="KMH1040" s="351"/>
      <c r="KMI1040" s="351"/>
      <c r="KMJ1040" s="351"/>
      <c r="KMK1040" s="351"/>
      <c r="KML1040" s="351"/>
      <c r="KMM1040" s="351"/>
      <c r="KMN1040" s="351"/>
      <c r="KMO1040" s="351"/>
      <c r="KMP1040" s="351"/>
      <c r="KMQ1040" s="351"/>
      <c r="KMR1040" s="351"/>
      <c r="KMS1040" s="351"/>
      <c r="KMT1040" s="351"/>
      <c r="KMU1040" s="351"/>
      <c r="KMV1040" s="351"/>
      <c r="KMW1040" s="351"/>
      <c r="KMX1040" s="351"/>
      <c r="KMY1040" s="351"/>
      <c r="KMZ1040" s="351"/>
      <c r="KNA1040" s="351"/>
      <c r="KNB1040" s="351"/>
      <c r="KNC1040" s="351"/>
      <c r="KND1040" s="351"/>
      <c r="KNE1040" s="351"/>
      <c r="KNF1040" s="351"/>
      <c r="KNG1040" s="351"/>
      <c r="KNH1040" s="351"/>
      <c r="KNI1040" s="351"/>
      <c r="KNJ1040" s="351"/>
      <c r="KNK1040" s="351"/>
      <c r="KNL1040" s="351"/>
      <c r="KNM1040" s="351"/>
      <c r="KNN1040" s="351"/>
      <c r="KNO1040" s="351"/>
      <c r="KNP1040" s="351"/>
      <c r="KNQ1040" s="351"/>
      <c r="KNR1040" s="351"/>
      <c r="KNS1040" s="351"/>
      <c r="KNT1040" s="351"/>
      <c r="KNU1040" s="351"/>
      <c r="KNV1040" s="351"/>
      <c r="KNW1040" s="351"/>
      <c r="KNX1040" s="351"/>
      <c r="KNY1040" s="351"/>
      <c r="KNZ1040" s="351"/>
      <c r="KOA1040" s="351"/>
      <c r="KOB1040" s="351"/>
      <c r="KOC1040" s="351"/>
      <c r="KOD1040" s="351"/>
      <c r="KOE1040" s="351"/>
      <c r="KOF1040" s="351"/>
      <c r="KOG1040" s="351"/>
      <c r="KOH1040" s="351"/>
      <c r="KOI1040" s="351"/>
      <c r="KOJ1040" s="351"/>
      <c r="KOK1040" s="351"/>
      <c r="KOL1040" s="351"/>
      <c r="KOM1040" s="351"/>
      <c r="KON1040" s="351"/>
      <c r="KOO1040" s="351"/>
      <c r="KOP1040" s="351"/>
      <c r="KOQ1040" s="351"/>
      <c r="KOR1040" s="351"/>
      <c r="KOS1040" s="351"/>
      <c r="KOT1040" s="351"/>
      <c r="KOU1040" s="351"/>
      <c r="KOV1040" s="351"/>
      <c r="KOW1040" s="351"/>
      <c r="KOX1040" s="351"/>
      <c r="KOY1040" s="351"/>
      <c r="KOZ1040" s="351"/>
      <c r="KPA1040" s="351"/>
      <c r="KPB1040" s="351"/>
      <c r="KPC1040" s="351"/>
      <c r="KPD1040" s="351"/>
      <c r="KPE1040" s="351"/>
      <c r="KPF1040" s="351"/>
      <c r="KPG1040" s="351"/>
      <c r="KPH1040" s="351"/>
      <c r="KPI1040" s="351"/>
      <c r="KPJ1040" s="351"/>
      <c r="KPK1040" s="351"/>
      <c r="KPL1040" s="351"/>
      <c r="KPM1040" s="351"/>
      <c r="KPN1040" s="351"/>
      <c r="KPO1040" s="351"/>
      <c r="KPP1040" s="351"/>
      <c r="KPQ1040" s="351"/>
      <c r="KPR1040" s="351"/>
      <c r="KPS1040" s="351"/>
      <c r="KPT1040" s="351"/>
      <c r="KPU1040" s="351"/>
      <c r="KPV1040" s="351"/>
      <c r="KPW1040" s="351"/>
      <c r="KPX1040" s="351"/>
      <c r="KPY1040" s="351"/>
      <c r="KPZ1040" s="351"/>
      <c r="KQA1040" s="351"/>
      <c r="KQB1040" s="351"/>
      <c r="KQC1040" s="351"/>
      <c r="KQD1040" s="351"/>
      <c r="KQE1040" s="351"/>
      <c r="KQF1040" s="351"/>
      <c r="KQG1040" s="351"/>
      <c r="KQH1040" s="351"/>
      <c r="KQI1040" s="351"/>
      <c r="KQJ1040" s="351"/>
      <c r="KQK1040" s="351"/>
      <c r="KQL1040" s="351"/>
      <c r="KQM1040" s="351"/>
      <c r="KQN1040" s="351"/>
      <c r="KQO1040" s="351"/>
      <c r="KQP1040" s="351"/>
      <c r="KQQ1040" s="351"/>
      <c r="KQR1040" s="351"/>
      <c r="KQS1040" s="351"/>
      <c r="KQT1040" s="351"/>
      <c r="KQU1040" s="351"/>
      <c r="KQV1040" s="351"/>
      <c r="KQW1040" s="351"/>
      <c r="KQX1040" s="351"/>
      <c r="KQY1040" s="351"/>
      <c r="KQZ1040" s="351"/>
      <c r="KRA1040" s="351"/>
      <c r="KRB1040" s="351"/>
      <c r="KRC1040" s="351"/>
      <c r="KRD1040" s="351"/>
      <c r="KRE1040" s="351"/>
      <c r="KRF1040" s="351"/>
      <c r="KRG1040" s="351"/>
      <c r="KRH1040" s="351"/>
      <c r="KRI1040" s="351"/>
      <c r="KRJ1040" s="351"/>
      <c r="KRK1040" s="351"/>
      <c r="KRL1040" s="351"/>
      <c r="KRM1040" s="351"/>
      <c r="KRN1040" s="351"/>
      <c r="KRO1040" s="351"/>
      <c r="KRP1040" s="351"/>
      <c r="KRQ1040" s="351"/>
      <c r="KRR1040" s="351"/>
      <c r="KRS1040" s="351"/>
      <c r="KRT1040" s="351"/>
      <c r="KRU1040" s="351"/>
      <c r="KRV1040" s="351"/>
      <c r="KRW1040" s="351"/>
      <c r="KRX1040" s="351"/>
      <c r="KRY1040" s="351"/>
      <c r="KRZ1040" s="351"/>
      <c r="KSA1040" s="351"/>
      <c r="KSB1040" s="351"/>
      <c r="KSC1040" s="351"/>
      <c r="KSD1040" s="351"/>
      <c r="KSE1040" s="351"/>
      <c r="KSF1040" s="351"/>
      <c r="KSG1040" s="351"/>
      <c r="KSH1040" s="351"/>
      <c r="KSI1040" s="351"/>
      <c r="KSJ1040" s="351"/>
      <c r="KSK1040" s="351"/>
      <c r="KSL1040" s="351"/>
      <c r="KSM1040" s="351"/>
      <c r="KSN1040" s="351"/>
      <c r="KSO1040" s="351"/>
      <c r="KSP1040" s="351"/>
      <c r="KSQ1040" s="351"/>
      <c r="KSR1040" s="351"/>
      <c r="KSS1040" s="351"/>
      <c r="KST1040" s="351"/>
      <c r="KSU1040" s="351"/>
      <c r="KSV1040" s="351"/>
      <c r="KSW1040" s="351"/>
      <c r="KSX1040" s="351"/>
      <c r="KSY1040" s="351"/>
      <c r="KSZ1040" s="351"/>
      <c r="KTA1040" s="351"/>
      <c r="KTB1040" s="351"/>
      <c r="KTC1040" s="351"/>
      <c r="KTD1040" s="351"/>
      <c r="KTE1040" s="351"/>
      <c r="KTF1040" s="351"/>
      <c r="KTG1040" s="351"/>
      <c r="KTH1040" s="351"/>
      <c r="KTI1040" s="351"/>
      <c r="KTJ1040" s="351"/>
      <c r="KTK1040" s="351"/>
      <c r="KTL1040" s="351"/>
      <c r="KTM1040" s="351"/>
      <c r="KTN1040" s="351"/>
      <c r="KTO1040" s="351"/>
      <c r="KTP1040" s="351"/>
      <c r="KTQ1040" s="351"/>
      <c r="KTR1040" s="351"/>
      <c r="KTS1040" s="351"/>
      <c r="KTT1040" s="351"/>
      <c r="KTU1040" s="351"/>
      <c r="KTV1040" s="351"/>
      <c r="KTW1040" s="351"/>
      <c r="KTX1040" s="351"/>
      <c r="KTY1040" s="351"/>
      <c r="KTZ1040" s="351"/>
      <c r="KUA1040" s="351"/>
      <c r="KUB1040" s="351"/>
      <c r="KUC1040" s="351"/>
      <c r="KUD1040" s="351"/>
      <c r="KUE1040" s="351"/>
      <c r="KUF1040" s="351"/>
      <c r="KUG1040" s="351"/>
      <c r="KUH1040" s="351"/>
      <c r="KUI1040" s="351"/>
      <c r="KUJ1040" s="351"/>
      <c r="KUK1040" s="351"/>
      <c r="KUL1040" s="351"/>
      <c r="KUM1040" s="351"/>
      <c r="KUN1040" s="351"/>
      <c r="KUO1040" s="351"/>
      <c r="KUP1040" s="351"/>
      <c r="KUQ1040" s="351"/>
      <c r="KUR1040" s="351"/>
      <c r="KUS1040" s="351"/>
      <c r="KUT1040" s="351"/>
      <c r="KUU1040" s="351"/>
      <c r="KUV1040" s="351"/>
      <c r="KUW1040" s="351"/>
      <c r="KUX1040" s="351"/>
      <c r="KUY1040" s="351"/>
      <c r="KUZ1040" s="351"/>
      <c r="KVA1040" s="351"/>
      <c r="KVB1040" s="351"/>
      <c r="KVC1040" s="351"/>
      <c r="KVD1040" s="351"/>
      <c r="KVE1040" s="351"/>
      <c r="KVF1040" s="351"/>
      <c r="KVG1040" s="351"/>
      <c r="KVH1040" s="351"/>
      <c r="KVI1040" s="351"/>
      <c r="KVJ1040" s="351"/>
      <c r="KVK1040" s="351"/>
      <c r="KVL1040" s="351"/>
      <c r="KVM1040" s="351"/>
      <c r="KVN1040" s="351"/>
      <c r="KVO1040" s="351"/>
      <c r="KVP1040" s="351"/>
      <c r="KVQ1040" s="351"/>
      <c r="KVR1040" s="351"/>
      <c r="KVS1040" s="351"/>
      <c r="KVT1040" s="351"/>
      <c r="KVU1040" s="351"/>
      <c r="KVV1040" s="351"/>
      <c r="KVW1040" s="351"/>
      <c r="KVX1040" s="351"/>
      <c r="KVY1040" s="351"/>
      <c r="KVZ1040" s="351"/>
      <c r="KWA1040" s="351"/>
      <c r="KWB1040" s="351"/>
      <c r="KWC1040" s="351"/>
      <c r="KWD1040" s="351"/>
      <c r="KWE1040" s="351"/>
      <c r="KWF1040" s="351"/>
      <c r="KWG1040" s="351"/>
      <c r="KWH1040" s="351"/>
      <c r="KWI1040" s="351"/>
      <c r="KWJ1040" s="351"/>
      <c r="KWK1040" s="351"/>
      <c r="KWL1040" s="351"/>
      <c r="KWM1040" s="351"/>
      <c r="KWN1040" s="351"/>
      <c r="KWO1040" s="351"/>
      <c r="KWP1040" s="351"/>
      <c r="KWQ1040" s="351"/>
      <c r="KWR1040" s="351"/>
      <c r="KWS1040" s="351"/>
      <c r="KWT1040" s="351"/>
      <c r="KWU1040" s="351"/>
      <c r="KWV1040" s="351"/>
      <c r="KWW1040" s="351"/>
      <c r="KWX1040" s="351"/>
      <c r="KWY1040" s="351"/>
      <c r="KWZ1040" s="351"/>
      <c r="KXA1040" s="351"/>
      <c r="KXB1040" s="351"/>
      <c r="KXC1040" s="351"/>
      <c r="KXD1040" s="351"/>
      <c r="KXE1040" s="351"/>
      <c r="KXF1040" s="351"/>
      <c r="KXG1040" s="351"/>
      <c r="KXH1040" s="351"/>
      <c r="KXI1040" s="351"/>
      <c r="KXJ1040" s="351"/>
      <c r="KXK1040" s="351"/>
      <c r="KXL1040" s="351"/>
      <c r="KXM1040" s="351"/>
      <c r="KXN1040" s="351"/>
      <c r="KXO1040" s="351"/>
      <c r="KXP1040" s="351"/>
      <c r="KXQ1040" s="351"/>
      <c r="KXR1040" s="351"/>
      <c r="KXS1040" s="351"/>
      <c r="KXT1040" s="351"/>
      <c r="KXU1040" s="351"/>
      <c r="KXV1040" s="351"/>
      <c r="KXW1040" s="351"/>
      <c r="KXX1040" s="351"/>
      <c r="KXY1040" s="351"/>
      <c r="KXZ1040" s="351"/>
      <c r="KYA1040" s="351"/>
      <c r="KYB1040" s="351"/>
      <c r="KYC1040" s="351"/>
      <c r="KYD1040" s="351"/>
      <c r="KYE1040" s="351"/>
      <c r="KYF1040" s="351"/>
      <c r="KYG1040" s="351"/>
      <c r="KYH1040" s="351"/>
      <c r="KYI1040" s="351"/>
      <c r="KYJ1040" s="351"/>
      <c r="KYK1040" s="351"/>
      <c r="KYL1040" s="351"/>
      <c r="KYM1040" s="351"/>
      <c r="KYN1040" s="351"/>
      <c r="KYO1040" s="351"/>
      <c r="KYP1040" s="351"/>
      <c r="KYQ1040" s="351"/>
      <c r="KYR1040" s="351"/>
      <c r="KYS1040" s="351"/>
      <c r="KYT1040" s="351"/>
      <c r="KYU1040" s="351"/>
      <c r="KYV1040" s="351"/>
      <c r="KYW1040" s="351"/>
      <c r="KYX1040" s="351"/>
      <c r="KYY1040" s="351"/>
      <c r="KYZ1040" s="351"/>
      <c r="KZA1040" s="351"/>
      <c r="KZB1040" s="351"/>
      <c r="KZC1040" s="351"/>
      <c r="KZD1040" s="351"/>
      <c r="KZE1040" s="351"/>
      <c r="KZF1040" s="351"/>
      <c r="KZG1040" s="351"/>
      <c r="KZH1040" s="351"/>
      <c r="KZI1040" s="351"/>
      <c r="KZJ1040" s="351"/>
      <c r="KZK1040" s="351"/>
      <c r="KZL1040" s="351"/>
      <c r="KZM1040" s="351"/>
      <c r="KZN1040" s="351"/>
      <c r="KZO1040" s="351"/>
      <c r="KZP1040" s="351"/>
      <c r="KZQ1040" s="351"/>
      <c r="KZR1040" s="351"/>
      <c r="KZS1040" s="351"/>
      <c r="KZT1040" s="351"/>
      <c r="KZU1040" s="351"/>
      <c r="KZV1040" s="351"/>
      <c r="KZW1040" s="351"/>
      <c r="KZX1040" s="351"/>
      <c r="KZY1040" s="351"/>
      <c r="KZZ1040" s="351"/>
      <c r="LAA1040" s="351"/>
      <c r="LAB1040" s="351"/>
      <c r="LAC1040" s="351"/>
      <c r="LAD1040" s="351"/>
      <c r="LAE1040" s="351"/>
      <c r="LAF1040" s="351"/>
      <c r="LAG1040" s="351"/>
      <c r="LAH1040" s="351"/>
      <c r="LAI1040" s="351"/>
      <c r="LAJ1040" s="351"/>
      <c r="LAK1040" s="351"/>
      <c r="LAL1040" s="351"/>
      <c r="LAM1040" s="351"/>
      <c r="LAN1040" s="351"/>
      <c r="LAO1040" s="351"/>
      <c r="LAP1040" s="351"/>
      <c r="LAQ1040" s="351"/>
      <c r="LAR1040" s="351"/>
      <c r="LAS1040" s="351"/>
      <c r="LAT1040" s="351"/>
      <c r="LAU1040" s="351"/>
      <c r="LAV1040" s="351"/>
      <c r="LAW1040" s="351"/>
      <c r="LAX1040" s="351"/>
      <c r="LAY1040" s="351"/>
      <c r="LAZ1040" s="351"/>
      <c r="LBA1040" s="351"/>
      <c r="LBB1040" s="351"/>
      <c r="LBC1040" s="351"/>
      <c r="LBD1040" s="351"/>
      <c r="LBE1040" s="351"/>
      <c r="LBF1040" s="351"/>
      <c r="LBG1040" s="351"/>
      <c r="LBH1040" s="351"/>
      <c r="LBI1040" s="351"/>
      <c r="LBJ1040" s="351"/>
      <c r="LBK1040" s="351"/>
      <c r="LBL1040" s="351"/>
      <c r="LBM1040" s="351"/>
      <c r="LBN1040" s="351"/>
      <c r="LBO1040" s="351"/>
      <c r="LBP1040" s="351"/>
      <c r="LBQ1040" s="351"/>
      <c r="LBR1040" s="351"/>
      <c r="LBS1040" s="351"/>
      <c r="LBT1040" s="351"/>
      <c r="LBU1040" s="351"/>
      <c r="LBV1040" s="351"/>
      <c r="LBW1040" s="351"/>
      <c r="LBX1040" s="351"/>
      <c r="LBY1040" s="351"/>
      <c r="LBZ1040" s="351"/>
      <c r="LCA1040" s="351"/>
      <c r="LCB1040" s="351"/>
      <c r="LCC1040" s="351"/>
      <c r="LCD1040" s="351"/>
      <c r="LCE1040" s="351"/>
      <c r="LCF1040" s="351"/>
      <c r="LCG1040" s="351"/>
      <c r="LCH1040" s="351"/>
      <c r="LCI1040" s="351"/>
      <c r="LCJ1040" s="351"/>
      <c r="LCK1040" s="351"/>
      <c r="LCL1040" s="351"/>
      <c r="LCM1040" s="351"/>
      <c r="LCN1040" s="351"/>
      <c r="LCO1040" s="351"/>
      <c r="LCP1040" s="351"/>
      <c r="LCQ1040" s="351"/>
      <c r="LCR1040" s="351"/>
      <c r="LCS1040" s="351"/>
      <c r="LCT1040" s="351"/>
      <c r="LCU1040" s="351"/>
      <c r="LCV1040" s="351"/>
      <c r="LCW1040" s="351"/>
      <c r="LCX1040" s="351"/>
      <c r="LCY1040" s="351"/>
      <c r="LCZ1040" s="351"/>
      <c r="LDA1040" s="351"/>
      <c r="LDB1040" s="351"/>
      <c r="LDC1040" s="351"/>
      <c r="LDD1040" s="351"/>
      <c r="LDE1040" s="351"/>
      <c r="LDF1040" s="351"/>
      <c r="LDG1040" s="351"/>
      <c r="LDH1040" s="351"/>
      <c r="LDI1040" s="351"/>
      <c r="LDJ1040" s="351"/>
      <c r="LDK1040" s="351"/>
      <c r="LDL1040" s="351"/>
      <c r="LDM1040" s="351"/>
      <c r="LDN1040" s="351"/>
      <c r="LDO1040" s="351"/>
      <c r="LDP1040" s="351"/>
      <c r="LDQ1040" s="351"/>
      <c r="LDR1040" s="351"/>
      <c r="LDS1040" s="351"/>
      <c r="LDT1040" s="351"/>
      <c r="LDU1040" s="351"/>
      <c r="LDV1040" s="351"/>
      <c r="LDW1040" s="351"/>
      <c r="LDX1040" s="351"/>
      <c r="LDY1040" s="351"/>
      <c r="LDZ1040" s="351"/>
      <c r="LEA1040" s="351"/>
      <c r="LEB1040" s="351"/>
      <c r="LEC1040" s="351"/>
      <c r="LED1040" s="351"/>
      <c r="LEE1040" s="351"/>
      <c r="LEF1040" s="351"/>
      <c r="LEG1040" s="351"/>
      <c r="LEH1040" s="351"/>
      <c r="LEI1040" s="351"/>
      <c r="LEJ1040" s="351"/>
      <c r="LEK1040" s="351"/>
      <c r="LEL1040" s="351"/>
      <c r="LEM1040" s="351"/>
      <c r="LEN1040" s="351"/>
      <c r="LEO1040" s="351"/>
      <c r="LEP1040" s="351"/>
      <c r="LEQ1040" s="351"/>
      <c r="LER1040" s="351"/>
      <c r="LES1040" s="351"/>
      <c r="LET1040" s="351"/>
      <c r="LEU1040" s="351"/>
      <c r="LEV1040" s="351"/>
      <c r="LEW1040" s="351"/>
      <c r="LEX1040" s="351"/>
      <c r="LEY1040" s="351"/>
      <c r="LEZ1040" s="351"/>
      <c r="LFA1040" s="351"/>
      <c r="LFB1040" s="351"/>
      <c r="LFC1040" s="351"/>
      <c r="LFD1040" s="351"/>
      <c r="LFE1040" s="351"/>
      <c r="LFF1040" s="351"/>
      <c r="LFG1040" s="351"/>
      <c r="LFH1040" s="351"/>
      <c r="LFI1040" s="351"/>
      <c r="LFJ1040" s="351"/>
      <c r="LFK1040" s="351"/>
      <c r="LFL1040" s="351"/>
      <c r="LFM1040" s="351"/>
      <c r="LFN1040" s="351"/>
      <c r="LFO1040" s="351"/>
      <c r="LFP1040" s="351"/>
      <c r="LFQ1040" s="351"/>
      <c r="LFR1040" s="351"/>
      <c r="LFS1040" s="351"/>
      <c r="LFT1040" s="351"/>
      <c r="LFU1040" s="351"/>
      <c r="LFV1040" s="351"/>
      <c r="LFW1040" s="351"/>
      <c r="LFX1040" s="351"/>
      <c r="LFY1040" s="351"/>
      <c r="LFZ1040" s="351"/>
      <c r="LGA1040" s="351"/>
      <c r="LGB1040" s="351"/>
      <c r="LGC1040" s="351"/>
      <c r="LGD1040" s="351"/>
      <c r="LGE1040" s="351"/>
      <c r="LGF1040" s="351"/>
      <c r="LGG1040" s="351"/>
      <c r="LGH1040" s="351"/>
      <c r="LGI1040" s="351"/>
      <c r="LGJ1040" s="351"/>
      <c r="LGK1040" s="351"/>
      <c r="LGL1040" s="351"/>
      <c r="LGM1040" s="351"/>
      <c r="LGN1040" s="351"/>
      <c r="LGO1040" s="351"/>
      <c r="LGP1040" s="351"/>
      <c r="LGQ1040" s="351"/>
      <c r="LGR1040" s="351"/>
      <c r="LGS1040" s="351"/>
      <c r="LGT1040" s="351"/>
      <c r="LGU1040" s="351"/>
      <c r="LGV1040" s="351"/>
      <c r="LGW1040" s="351"/>
      <c r="LGX1040" s="351"/>
      <c r="LGY1040" s="351"/>
      <c r="LGZ1040" s="351"/>
      <c r="LHA1040" s="351"/>
      <c r="LHB1040" s="351"/>
      <c r="LHC1040" s="351"/>
      <c r="LHD1040" s="351"/>
      <c r="LHE1040" s="351"/>
      <c r="LHF1040" s="351"/>
      <c r="LHG1040" s="351"/>
      <c r="LHH1040" s="351"/>
      <c r="LHI1040" s="351"/>
      <c r="LHJ1040" s="351"/>
      <c r="LHK1040" s="351"/>
      <c r="LHL1040" s="351"/>
      <c r="LHM1040" s="351"/>
      <c r="LHN1040" s="351"/>
      <c r="LHO1040" s="351"/>
      <c r="LHP1040" s="351"/>
      <c r="LHQ1040" s="351"/>
      <c r="LHR1040" s="351"/>
      <c r="LHS1040" s="351"/>
      <c r="LHT1040" s="351"/>
      <c r="LHU1040" s="351"/>
      <c r="LHV1040" s="351"/>
      <c r="LHW1040" s="351"/>
      <c r="LHX1040" s="351"/>
      <c r="LHY1040" s="351"/>
      <c r="LHZ1040" s="351"/>
      <c r="LIA1040" s="351"/>
      <c r="LIB1040" s="351"/>
      <c r="LIC1040" s="351"/>
      <c r="LID1040" s="351"/>
      <c r="LIE1040" s="351"/>
      <c r="LIF1040" s="351"/>
      <c r="LIG1040" s="351"/>
      <c r="LIH1040" s="351"/>
      <c r="LII1040" s="351"/>
      <c r="LIJ1040" s="351"/>
      <c r="LIK1040" s="351"/>
      <c r="LIL1040" s="351"/>
      <c r="LIM1040" s="351"/>
      <c r="LIN1040" s="351"/>
      <c r="LIO1040" s="351"/>
      <c r="LIP1040" s="351"/>
      <c r="LIQ1040" s="351"/>
      <c r="LIR1040" s="351"/>
      <c r="LIS1040" s="351"/>
      <c r="LIT1040" s="351"/>
      <c r="LIU1040" s="351"/>
      <c r="LIV1040" s="351"/>
      <c r="LIW1040" s="351"/>
      <c r="LIX1040" s="351"/>
      <c r="LIY1040" s="351"/>
      <c r="LIZ1040" s="351"/>
      <c r="LJA1040" s="351"/>
      <c r="LJB1040" s="351"/>
      <c r="LJC1040" s="351"/>
      <c r="LJD1040" s="351"/>
      <c r="LJE1040" s="351"/>
      <c r="LJF1040" s="351"/>
      <c r="LJG1040" s="351"/>
      <c r="LJH1040" s="351"/>
      <c r="LJI1040" s="351"/>
      <c r="LJJ1040" s="351"/>
      <c r="LJK1040" s="351"/>
      <c r="LJL1040" s="351"/>
      <c r="LJM1040" s="351"/>
      <c r="LJN1040" s="351"/>
      <c r="LJO1040" s="351"/>
      <c r="LJP1040" s="351"/>
      <c r="LJQ1040" s="351"/>
      <c r="LJR1040" s="351"/>
      <c r="LJS1040" s="351"/>
      <c r="LJT1040" s="351"/>
      <c r="LJU1040" s="351"/>
      <c r="LJV1040" s="351"/>
      <c r="LJW1040" s="351"/>
      <c r="LJX1040" s="351"/>
      <c r="LJY1040" s="351"/>
      <c r="LJZ1040" s="351"/>
      <c r="LKA1040" s="351"/>
      <c r="LKB1040" s="351"/>
      <c r="LKC1040" s="351"/>
      <c r="LKD1040" s="351"/>
      <c r="LKE1040" s="351"/>
      <c r="LKF1040" s="351"/>
      <c r="LKG1040" s="351"/>
      <c r="LKH1040" s="351"/>
      <c r="LKI1040" s="351"/>
      <c r="LKJ1040" s="351"/>
      <c r="LKK1040" s="351"/>
      <c r="LKL1040" s="351"/>
      <c r="LKM1040" s="351"/>
      <c r="LKN1040" s="351"/>
      <c r="LKO1040" s="351"/>
      <c r="LKP1040" s="351"/>
      <c r="LKQ1040" s="351"/>
      <c r="LKR1040" s="351"/>
      <c r="LKS1040" s="351"/>
      <c r="LKT1040" s="351"/>
      <c r="LKU1040" s="351"/>
      <c r="LKV1040" s="351"/>
      <c r="LKW1040" s="351"/>
      <c r="LKX1040" s="351"/>
      <c r="LKY1040" s="351"/>
      <c r="LKZ1040" s="351"/>
      <c r="LLA1040" s="351"/>
      <c r="LLB1040" s="351"/>
      <c r="LLC1040" s="351"/>
      <c r="LLD1040" s="351"/>
      <c r="LLE1040" s="351"/>
      <c r="LLF1040" s="351"/>
      <c r="LLG1040" s="351"/>
      <c r="LLH1040" s="351"/>
      <c r="LLI1040" s="351"/>
      <c r="LLJ1040" s="351"/>
      <c r="LLK1040" s="351"/>
      <c r="LLL1040" s="351"/>
      <c r="LLM1040" s="351"/>
      <c r="LLN1040" s="351"/>
      <c r="LLO1040" s="351"/>
      <c r="LLP1040" s="351"/>
      <c r="LLQ1040" s="351"/>
      <c r="LLR1040" s="351"/>
      <c r="LLS1040" s="351"/>
      <c r="LLT1040" s="351"/>
      <c r="LLU1040" s="351"/>
      <c r="LLV1040" s="351"/>
      <c r="LLW1040" s="351"/>
      <c r="LLX1040" s="351"/>
      <c r="LLY1040" s="351"/>
      <c r="LLZ1040" s="351"/>
      <c r="LMA1040" s="351"/>
      <c r="LMB1040" s="351"/>
      <c r="LMC1040" s="351"/>
      <c r="LMD1040" s="351"/>
      <c r="LME1040" s="351"/>
      <c r="LMF1040" s="351"/>
      <c r="LMG1040" s="351"/>
      <c r="LMH1040" s="351"/>
      <c r="LMI1040" s="351"/>
      <c r="LMJ1040" s="351"/>
      <c r="LMK1040" s="351"/>
      <c r="LML1040" s="351"/>
      <c r="LMM1040" s="351"/>
      <c r="LMN1040" s="351"/>
      <c r="LMO1040" s="351"/>
      <c r="LMP1040" s="351"/>
      <c r="LMQ1040" s="351"/>
      <c r="LMR1040" s="351"/>
      <c r="LMS1040" s="351"/>
      <c r="LMT1040" s="351"/>
      <c r="LMU1040" s="351"/>
      <c r="LMV1040" s="351"/>
      <c r="LMW1040" s="351"/>
      <c r="LMX1040" s="351"/>
      <c r="LMY1040" s="351"/>
      <c r="LMZ1040" s="351"/>
      <c r="LNA1040" s="351"/>
      <c r="LNB1040" s="351"/>
      <c r="LNC1040" s="351"/>
      <c r="LND1040" s="351"/>
      <c r="LNE1040" s="351"/>
      <c r="LNF1040" s="351"/>
      <c r="LNG1040" s="351"/>
      <c r="LNH1040" s="351"/>
      <c r="LNI1040" s="351"/>
      <c r="LNJ1040" s="351"/>
      <c r="LNK1040" s="351"/>
      <c r="LNL1040" s="351"/>
      <c r="LNM1040" s="351"/>
      <c r="LNN1040" s="351"/>
      <c r="LNO1040" s="351"/>
      <c r="LNP1040" s="351"/>
      <c r="LNQ1040" s="351"/>
      <c r="LNR1040" s="351"/>
      <c r="LNS1040" s="351"/>
      <c r="LNT1040" s="351"/>
      <c r="LNU1040" s="351"/>
      <c r="LNV1040" s="351"/>
      <c r="LNW1040" s="351"/>
      <c r="LNX1040" s="351"/>
      <c r="LNY1040" s="351"/>
      <c r="LNZ1040" s="351"/>
      <c r="LOA1040" s="351"/>
      <c r="LOB1040" s="351"/>
      <c r="LOC1040" s="351"/>
      <c r="LOD1040" s="351"/>
      <c r="LOE1040" s="351"/>
      <c r="LOF1040" s="351"/>
      <c r="LOG1040" s="351"/>
      <c r="LOH1040" s="351"/>
      <c r="LOI1040" s="351"/>
      <c r="LOJ1040" s="351"/>
      <c r="LOK1040" s="351"/>
      <c r="LOL1040" s="351"/>
      <c r="LOM1040" s="351"/>
      <c r="LON1040" s="351"/>
      <c r="LOO1040" s="351"/>
      <c r="LOP1040" s="351"/>
      <c r="LOQ1040" s="351"/>
      <c r="LOR1040" s="351"/>
      <c r="LOS1040" s="351"/>
      <c r="LOT1040" s="351"/>
      <c r="LOU1040" s="351"/>
      <c r="LOV1040" s="351"/>
      <c r="LOW1040" s="351"/>
      <c r="LOX1040" s="351"/>
      <c r="LOY1040" s="351"/>
      <c r="LOZ1040" s="351"/>
      <c r="LPA1040" s="351"/>
      <c r="LPB1040" s="351"/>
      <c r="LPC1040" s="351"/>
      <c r="LPD1040" s="351"/>
      <c r="LPE1040" s="351"/>
      <c r="LPF1040" s="351"/>
      <c r="LPG1040" s="351"/>
      <c r="LPH1040" s="351"/>
      <c r="LPI1040" s="351"/>
      <c r="LPJ1040" s="351"/>
      <c r="LPK1040" s="351"/>
      <c r="LPL1040" s="351"/>
      <c r="LPM1040" s="351"/>
      <c r="LPN1040" s="351"/>
      <c r="LPO1040" s="351"/>
      <c r="LPP1040" s="351"/>
      <c r="LPQ1040" s="351"/>
      <c r="LPR1040" s="351"/>
      <c r="LPS1040" s="351"/>
      <c r="LPT1040" s="351"/>
      <c r="LPU1040" s="351"/>
      <c r="LPV1040" s="351"/>
      <c r="LPW1040" s="351"/>
      <c r="LPX1040" s="351"/>
      <c r="LPY1040" s="351"/>
      <c r="LPZ1040" s="351"/>
      <c r="LQA1040" s="351"/>
      <c r="LQB1040" s="351"/>
      <c r="LQC1040" s="351"/>
      <c r="LQD1040" s="351"/>
      <c r="LQE1040" s="351"/>
      <c r="LQF1040" s="351"/>
      <c r="LQG1040" s="351"/>
      <c r="LQH1040" s="351"/>
      <c r="LQI1040" s="351"/>
      <c r="LQJ1040" s="351"/>
      <c r="LQK1040" s="351"/>
      <c r="LQL1040" s="351"/>
      <c r="LQM1040" s="351"/>
      <c r="LQN1040" s="351"/>
      <c r="LQO1040" s="351"/>
      <c r="LQP1040" s="351"/>
      <c r="LQQ1040" s="351"/>
      <c r="LQR1040" s="351"/>
      <c r="LQS1040" s="351"/>
      <c r="LQT1040" s="351"/>
      <c r="LQU1040" s="351"/>
      <c r="LQV1040" s="351"/>
      <c r="LQW1040" s="351"/>
      <c r="LQX1040" s="351"/>
      <c r="LQY1040" s="351"/>
      <c r="LQZ1040" s="351"/>
      <c r="LRA1040" s="351"/>
      <c r="LRB1040" s="351"/>
      <c r="LRC1040" s="351"/>
      <c r="LRD1040" s="351"/>
      <c r="LRE1040" s="351"/>
      <c r="LRF1040" s="351"/>
      <c r="LRG1040" s="351"/>
      <c r="LRH1040" s="351"/>
      <c r="LRI1040" s="351"/>
      <c r="LRJ1040" s="351"/>
      <c r="LRK1040" s="351"/>
      <c r="LRL1040" s="351"/>
      <c r="LRM1040" s="351"/>
      <c r="LRN1040" s="351"/>
      <c r="LRO1040" s="351"/>
      <c r="LRP1040" s="351"/>
      <c r="LRQ1040" s="351"/>
      <c r="LRR1040" s="351"/>
      <c r="LRS1040" s="351"/>
      <c r="LRT1040" s="351"/>
      <c r="LRU1040" s="351"/>
      <c r="LRV1040" s="351"/>
      <c r="LRW1040" s="351"/>
      <c r="LRX1040" s="351"/>
      <c r="LRY1040" s="351"/>
      <c r="LRZ1040" s="351"/>
      <c r="LSA1040" s="351"/>
      <c r="LSB1040" s="351"/>
      <c r="LSC1040" s="351"/>
      <c r="LSD1040" s="351"/>
      <c r="LSE1040" s="351"/>
      <c r="LSF1040" s="351"/>
      <c r="LSG1040" s="351"/>
      <c r="LSH1040" s="351"/>
      <c r="LSI1040" s="351"/>
      <c r="LSJ1040" s="351"/>
      <c r="LSK1040" s="351"/>
      <c r="LSL1040" s="351"/>
      <c r="LSM1040" s="351"/>
      <c r="LSN1040" s="351"/>
      <c r="LSO1040" s="351"/>
      <c r="LSP1040" s="351"/>
      <c r="LSQ1040" s="351"/>
      <c r="LSR1040" s="351"/>
      <c r="LSS1040" s="351"/>
      <c r="LST1040" s="351"/>
      <c r="LSU1040" s="351"/>
      <c r="LSV1040" s="351"/>
      <c r="LSW1040" s="351"/>
      <c r="LSX1040" s="351"/>
      <c r="LSY1040" s="351"/>
      <c r="LSZ1040" s="351"/>
      <c r="LTA1040" s="351"/>
      <c r="LTB1040" s="351"/>
      <c r="LTC1040" s="351"/>
      <c r="LTD1040" s="351"/>
      <c r="LTE1040" s="351"/>
      <c r="LTF1040" s="351"/>
      <c r="LTG1040" s="351"/>
      <c r="LTH1040" s="351"/>
      <c r="LTI1040" s="351"/>
      <c r="LTJ1040" s="351"/>
      <c r="LTK1040" s="351"/>
      <c r="LTL1040" s="351"/>
      <c r="LTM1040" s="351"/>
      <c r="LTN1040" s="351"/>
      <c r="LTO1040" s="351"/>
      <c r="LTP1040" s="351"/>
      <c r="LTQ1040" s="351"/>
      <c r="LTR1040" s="351"/>
      <c r="LTS1040" s="351"/>
      <c r="LTT1040" s="351"/>
      <c r="LTU1040" s="351"/>
      <c r="LTV1040" s="351"/>
      <c r="LTW1040" s="351"/>
      <c r="LTX1040" s="351"/>
      <c r="LTY1040" s="351"/>
      <c r="LTZ1040" s="351"/>
      <c r="LUA1040" s="351"/>
      <c r="LUB1040" s="351"/>
      <c r="LUC1040" s="351"/>
      <c r="LUD1040" s="351"/>
      <c r="LUE1040" s="351"/>
      <c r="LUF1040" s="351"/>
      <c r="LUG1040" s="351"/>
      <c r="LUH1040" s="351"/>
      <c r="LUI1040" s="351"/>
      <c r="LUJ1040" s="351"/>
      <c r="LUK1040" s="351"/>
      <c r="LUL1040" s="351"/>
      <c r="LUM1040" s="351"/>
      <c r="LUN1040" s="351"/>
      <c r="LUO1040" s="351"/>
      <c r="LUP1040" s="351"/>
      <c r="LUQ1040" s="351"/>
      <c r="LUR1040" s="351"/>
      <c r="LUS1040" s="351"/>
      <c r="LUT1040" s="351"/>
      <c r="LUU1040" s="351"/>
      <c r="LUV1040" s="351"/>
      <c r="LUW1040" s="351"/>
      <c r="LUX1040" s="351"/>
      <c r="LUY1040" s="351"/>
      <c r="LUZ1040" s="351"/>
      <c r="LVA1040" s="351"/>
      <c r="LVB1040" s="351"/>
      <c r="LVC1040" s="351"/>
      <c r="LVD1040" s="351"/>
      <c r="LVE1040" s="351"/>
      <c r="LVF1040" s="351"/>
      <c r="LVG1040" s="351"/>
      <c r="LVH1040" s="351"/>
      <c r="LVI1040" s="351"/>
      <c r="LVJ1040" s="351"/>
      <c r="LVK1040" s="351"/>
      <c r="LVL1040" s="351"/>
      <c r="LVM1040" s="351"/>
      <c r="LVN1040" s="351"/>
      <c r="LVO1040" s="351"/>
      <c r="LVP1040" s="351"/>
      <c r="LVQ1040" s="351"/>
      <c r="LVR1040" s="351"/>
      <c r="LVS1040" s="351"/>
      <c r="LVT1040" s="351"/>
      <c r="LVU1040" s="351"/>
      <c r="LVV1040" s="351"/>
      <c r="LVW1040" s="351"/>
      <c r="LVX1040" s="351"/>
      <c r="LVY1040" s="351"/>
      <c r="LVZ1040" s="351"/>
      <c r="LWA1040" s="351"/>
      <c r="LWB1040" s="351"/>
      <c r="LWC1040" s="351"/>
      <c r="LWD1040" s="351"/>
      <c r="LWE1040" s="351"/>
      <c r="LWF1040" s="351"/>
      <c r="LWG1040" s="351"/>
      <c r="LWH1040" s="351"/>
      <c r="LWI1040" s="351"/>
      <c r="LWJ1040" s="351"/>
      <c r="LWK1040" s="351"/>
      <c r="LWL1040" s="351"/>
      <c r="LWM1040" s="351"/>
      <c r="LWN1040" s="351"/>
      <c r="LWO1040" s="351"/>
      <c r="LWP1040" s="351"/>
      <c r="LWQ1040" s="351"/>
      <c r="LWR1040" s="351"/>
      <c r="LWS1040" s="351"/>
      <c r="LWT1040" s="351"/>
      <c r="LWU1040" s="351"/>
      <c r="LWV1040" s="351"/>
      <c r="LWW1040" s="351"/>
      <c r="LWX1040" s="351"/>
      <c r="LWY1040" s="351"/>
      <c r="LWZ1040" s="351"/>
      <c r="LXA1040" s="351"/>
      <c r="LXB1040" s="351"/>
      <c r="LXC1040" s="351"/>
      <c r="LXD1040" s="351"/>
      <c r="LXE1040" s="351"/>
      <c r="LXF1040" s="351"/>
      <c r="LXG1040" s="351"/>
      <c r="LXH1040" s="351"/>
      <c r="LXI1040" s="351"/>
      <c r="LXJ1040" s="351"/>
      <c r="LXK1040" s="351"/>
      <c r="LXL1040" s="351"/>
      <c r="LXM1040" s="351"/>
      <c r="LXN1040" s="351"/>
      <c r="LXO1040" s="351"/>
      <c r="LXP1040" s="351"/>
      <c r="LXQ1040" s="351"/>
      <c r="LXR1040" s="351"/>
      <c r="LXS1040" s="351"/>
      <c r="LXT1040" s="351"/>
      <c r="LXU1040" s="351"/>
      <c r="LXV1040" s="351"/>
      <c r="LXW1040" s="351"/>
      <c r="LXX1040" s="351"/>
      <c r="LXY1040" s="351"/>
      <c r="LXZ1040" s="351"/>
      <c r="LYA1040" s="351"/>
      <c r="LYB1040" s="351"/>
      <c r="LYC1040" s="351"/>
      <c r="LYD1040" s="351"/>
      <c r="LYE1040" s="351"/>
      <c r="LYF1040" s="351"/>
      <c r="LYG1040" s="351"/>
      <c r="LYH1040" s="351"/>
      <c r="LYI1040" s="351"/>
      <c r="LYJ1040" s="351"/>
      <c r="LYK1040" s="351"/>
      <c r="LYL1040" s="351"/>
      <c r="LYM1040" s="351"/>
      <c r="LYN1040" s="351"/>
      <c r="LYO1040" s="351"/>
      <c r="LYP1040" s="351"/>
      <c r="LYQ1040" s="351"/>
      <c r="LYR1040" s="351"/>
      <c r="LYS1040" s="351"/>
      <c r="LYT1040" s="351"/>
      <c r="LYU1040" s="351"/>
      <c r="LYV1040" s="351"/>
      <c r="LYW1040" s="351"/>
      <c r="LYX1040" s="351"/>
      <c r="LYY1040" s="351"/>
      <c r="LYZ1040" s="351"/>
      <c r="LZA1040" s="351"/>
      <c r="LZB1040" s="351"/>
      <c r="LZC1040" s="351"/>
      <c r="LZD1040" s="351"/>
      <c r="LZE1040" s="351"/>
      <c r="LZF1040" s="351"/>
      <c r="LZG1040" s="351"/>
      <c r="LZH1040" s="351"/>
      <c r="LZI1040" s="351"/>
      <c r="LZJ1040" s="351"/>
      <c r="LZK1040" s="351"/>
      <c r="LZL1040" s="351"/>
      <c r="LZM1040" s="351"/>
      <c r="LZN1040" s="351"/>
      <c r="LZO1040" s="351"/>
      <c r="LZP1040" s="351"/>
      <c r="LZQ1040" s="351"/>
      <c r="LZR1040" s="351"/>
      <c r="LZS1040" s="351"/>
      <c r="LZT1040" s="351"/>
      <c r="LZU1040" s="351"/>
      <c r="LZV1040" s="351"/>
      <c r="LZW1040" s="351"/>
      <c r="LZX1040" s="351"/>
      <c r="LZY1040" s="351"/>
      <c r="LZZ1040" s="351"/>
      <c r="MAA1040" s="351"/>
      <c r="MAB1040" s="351"/>
      <c r="MAC1040" s="351"/>
      <c r="MAD1040" s="351"/>
      <c r="MAE1040" s="351"/>
      <c r="MAF1040" s="351"/>
      <c r="MAG1040" s="351"/>
      <c r="MAH1040" s="351"/>
      <c r="MAI1040" s="351"/>
      <c r="MAJ1040" s="351"/>
      <c r="MAK1040" s="351"/>
      <c r="MAL1040" s="351"/>
      <c r="MAM1040" s="351"/>
      <c r="MAN1040" s="351"/>
      <c r="MAO1040" s="351"/>
      <c r="MAP1040" s="351"/>
      <c r="MAQ1040" s="351"/>
      <c r="MAR1040" s="351"/>
      <c r="MAS1040" s="351"/>
      <c r="MAT1040" s="351"/>
      <c r="MAU1040" s="351"/>
      <c r="MAV1040" s="351"/>
      <c r="MAW1040" s="351"/>
      <c r="MAX1040" s="351"/>
      <c r="MAY1040" s="351"/>
      <c r="MAZ1040" s="351"/>
      <c r="MBA1040" s="351"/>
      <c r="MBB1040" s="351"/>
      <c r="MBC1040" s="351"/>
      <c r="MBD1040" s="351"/>
      <c r="MBE1040" s="351"/>
      <c r="MBF1040" s="351"/>
      <c r="MBG1040" s="351"/>
      <c r="MBH1040" s="351"/>
      <c r="MBI1040" s="351"/>
      <c r="MBJ1040" s="351"/>
      <c r="MBK1040" s="351"/>
      <c r="MBL1040" s="351"/>
      <c r="MBM1040" s="351"/>
      <c r="MBN1040" s="351"/>
      <c r="MBO1040" s="351"/>
      <c r="MBP1040" s="351"/>
      <c r="MBQ1040" s="351"/>
      <c r="MBR1040" s="351"/>
      <c r="MBS1040" s="351"/>
      <c r="MBT1040" s="351"/>
      <c r="MBU1040" s="351"/>
      <c r="MBV1040" s="351"/>
      <c r="MBW1040" s="351"/>
      <c r="MBX1040" s="351"/>
      <c r="MBY1040" s="351"/>
      <c r="MBZ1040" s="351"/>
      <c r="MCA1040" s="351"/>
      <c r="MCB1040" s="351"/>
      <c r="MCC1040" s="351"/>
      <c r="MCD1040" s="351"/>
      <c r="MCE1040" s="351"/>
      <c r="MCF1040" s="351"/>
      <c r="MCG1040" s="351"/>
      <c r="MCH1040" s="351"/>
      <c r="MCI1040" s="351"/>
      <c r="MCJ1040" s="351"/>
      <c r="MCK1040" s="351"/>
      <c r="MCL1040" s="351"/>
      <c r="MCM1040" s="351"/>
      <c r="MCN1040" s="351"/>
      <c r="MCO1040" s="351"/>
      <c r="MCP1040" s="351"/>
      <c r="MCQ1040" s="351"/>
      <c r="MCR1040" s="351"/>
      <c r="MCS1040" s="351"/>
      <c r="MCT1040" s="351"/>
      <c r="MCU1040" s="351"/>
      <c r="MCV1040" s="351"/>
      <c r="MCW1040" s="351"/>
      <c r="MCX1040" s="351"/>
      <c r="MCY1040" s="351"/>
      <c r="MCZ1040" s="351"/>
      <c r="MDA1040" s="351"/>
      <c r="MDB1040" s="351"/>
      <c r="MDC1040" s="351"/>
      <c r="MDD1040" s="351"/>
      <c r="MDE1040" s="351"/>
      <c r="MDF1040" s="351"/>
      <c r="MDG1040" s="351"/>
      <c r="MDH1040" s="351"/>
      <c r="MDI1040" s="351"/>
      <c r="MDJ1040" s="351"/>
      <c r="MDK1040" s="351"/>
      <c r="MDL1040" s="351"/>
      <c r="MDM1040" s="351"/>
      <c r="MDN1040" s="351"/>
      <c r="MDO1040" s="351"/>
      <c r="MDP1040" s="351"/>
      <c r="MDQ1040" s="351"/>
      <c r="MDR1040" s="351"/>
      <c r="MDS1040" s="351"/>
      <c r="MDT1040" s="351"/>
      <c r="MDU1040" s="351"/>
      <c r="MDV1040" s="351"/>
      <c r="MDW1040" s="351"/>
      <c r="MDX1040" s="351"/>
      <c r="MDY1040" s="351"/>
      <c r="MDZ1040" s="351"/>
      <c r="MEA1040" s="351"/>
      <c r="MEB1040" s="351"/>
      <c r="MEC1040" s="351"/>
      <c r="MED1040" s="351"/>
      <c r="MEE1040" s="351"/>
      <c r="MEF1040" s="351"/>
      <c r="MEG1040" s="351"/>
      <c r="MEH1040" s="351"/>
      <c r="MEI1040" s="351"/>
      <c r="MEJ1040" s="351"/>
      <c r="MEK1040" s="351"/>
      <c r="MEL1040" s="351"/>
      <c r="MEM1040" s="351"/>
      <c r="MEN1040" s="351"/>
      <c r="MEO1040" s="351"/>
      <c r="MEP1040" s="351"/>
      <c r="MEQ1040" s="351"/>
      <c r="MER1040" s="351"/>
      <c r="MES1040" s="351"/>
      <c r="MET1040" s="351"/>
      <c r="MEU1040" s="351"/>
      <c r="MEV1040" s="351"/>
      <c r="MEW1040" s="351"/>
      <c r="MEX1040" s="351"/>
      <c r="MEY1040" s="351"/>
      <c r="MEZ1040" s="351"/>
      <c r="MFA1040" s="351"/>
      <c r="MFB1040" s="351"/>
      <c r="MFC1040" s="351"/>
      <c r="MFD1040" s="351"/>
      <c r="MFE1040" s="351"/>
      <c r="MFF1040" s="351"/>
      <c r="MFG1040" s="351"/>
      <c r="MFH1040" s="351"/>
      <c r="MFI1040" s="351"/>
      <c r="MFJ1040" s="351"/>
      <c r="MFK1040" s="351"/>
      <c r="MFL1040" s="351"/>
      <c r="MFM1040" s="351"/>
      <c r="MFN1040" s="351"/>
      <c r="MFO1040" s="351"/>
      <c r="MFP1040" s="351"/>
      <c r="MFQ1040" s="351"/>
      <c r="MFR1040" s="351"/>
      <c r="MFS1040" s="351"/>
      <c r="MFT1040" s="351"/>
      <c r="MFU1040" s="351"/>
      <c r="MFV1040" s="351"/>
      <c r="MFW1040" s="351"/>
      <c r="MFX1040" s="351"/>
      <c r="MFY1040" s="351"/>
      <c r="MFZ1040" s="351"/>
      <c r="MGA1040" s="351"/>
      <c r="MGB1040" s="351"/>
      <c r="MGC1040" s="351"/>
      <c r="MGD1040" s="351"/>
      <c r="MGE1040" s="351"/>
      <c r="MGF1040" s="351"/>
      <c r="MGG1040" s="351"/>
      <c r="MGH1040" s="351"/>
      <c r="MGI1040" s="351"/>
      <c r="MGJ1040" s="351"/>
      <c r="MGK1040" s="351"/>
      <c r="MGL1040" s="351"/>
      <c r="MGM1040" s="351"/>
      <c r="MGN1040" s="351"/>
      <c r="MGO1040" s="351"/>
      <c r="MGP1040" s="351"/>
      <c r="MGQ1040" s="351"/>
      <c r="MGR1040" s="351"/>
      <c r="MGS1040" s="351"/>
      <c r="MGT1040" s="351"/>
      <c r="MGU1040" s="351"/>
      <c r="MGV1040" s="351"/>
      <c r="MGW1040" s="351"/>
      <c r="MGX1040" s="351"/>
      <c r="MGY1040" s="351"/>
      <c r="MGZ1040" s="351"/>
      <c r="MHA1040" s="351"/>
      <c r="MHB1040" s="351"/>
      <c r="MHC1040" s="351"/>
      <c r="MHD1040" s="351"/>
      <c r="MHE1040" s="351"/>
      <c r="MHF1040" s="351"/>
      <c r="MHG1040" s="351"/>
      <c r="MHH1040" s="351"/>
      <c r="MHI1040" s="351"/>
      <c r="MHJ1040" s="351"/>
      <c r="MHK1040" s="351"/>
      <c r="MHL1040" s="351"/>
      <c r="MHM1040" s="351"/>
      <c r="MHN1040" s="351"/>
      <c r="MHO1040" s="351"/>
      <c r="MHP1040" s="351"/>
      <c r="MHQ1040" s="351"/>
      <c r="MHR1040" s="351"/>
      <c r="MHS1040" s="351"/>
      <c r="MHT1040" s="351"/>
      <c r="MHU1040" s="351"/>
      <c r="MHV1040" s="351"/>
      <c r="MHW1040" s="351"/>
      <c r="MHX1040" s="351"/>
      <c r="MHY1040" s="351"/>
      <c r="MHZ1040" s="351"/>
      <c r="MIA1040" s="351"/>
      <c r="MIB1040" s="351"/>
      <c r="MIC1040" s="351"/>
      <c r="MID1040" s="351"/>
      <c r="MIE1040" s="351"/>
      <c r="MIF1040" s="351"/>
      <c r="MIG1040" s="351"/>
      <c r="MIH1040" s="351"/>
      <c r="MII1040" s="351"/>
      <c r="MIJ1040" s="351"/>
      <c r="MIK1040" s="351"/>
      <c r="MIL1040" s="351"/>
      <c r="MIM1040" s="351"/>
      <c r="MIN1040" s="351"/>
      <c r="MIO1040" s="351"/>
      <c r="MIP1040" s="351"/>
      <c r="MIQ1040" s="351"/>
      <c r="MIR1040" s="351"/>
      <c r="MIS1040" s="351"/>
      <c r="MIT1040" s="351"/>
      <c r="MIU1040" s="351"/>
      <c r="MIV1040" s="351"/>
      <c r="MIW1040" s="351"/>
      <c r="MIX1040" s="351"/>
      <c r="MIY1040" s="351"/>
      <c r="MIZ1040" s="351"/>
      <c r="MJA1040" s="351"/>
      <c r="MJB1040" s="351"/>
      <c r="MJC1040" s="351"/>
      <c r="MJD1040" s="351"/>
      <c r="MJE1040" s="351"/>
      <c r="MJF1040" s="351"/>
      <c r="MJG1040" s="351"/>
      <c r="MJH1040" s="351"/>
      <c r="MJI1040" s="351"/>
      <c r="MJJ1040" s="351"/>
      <c r="MJK1040" s="351"/>
      <c r="MJL1040" s="351"/>
      <c r="MJM1040" s="351"/>
      <c r="MJN1040" s="351"/>
      <c r="MJO1040" s="351"/>
      <c r="MJP1040" s="351"/>
      <c r="MJQ1040" s="351"/>
      <c r="MJR1040" s="351"/>
      <c r="MJS1040" s="351"/>
      <c r="MJT1040" s="351"/>
      <c r="MJU1040" s="351"/>
      <c r="MJV1040" s="351"/>
      <c r="MJW1040" s="351"/>
      <c r="MJX1040" s="351"/>
      <c r="MJY1040" s="351"/>
      <c r="MJZ1040" s="351"/>
      <c r="MKA1040" s="351"/>
      <c r="MKB1040" s="351"/>
      <c r="MKC1040" s="351"/>
      <c r="MKD1040" s="351"/>
      <c r="MKE1040" s="351"/>
      <c r="MKF1040" s="351"/>
      <c r="MKG1040" s="351"/>
      <c r="MKH1040" s="351"/>
      <c r="MKI1040" s="351"/>
      <c r="MKJ1040" s="351"/>
      <c r="MKK1040" s="351"/>
      <c r="MKL1040" s="351"/>
      <c r="MKM1040" s="351"/>
      <c r="MKN1040" s="351"/>
      <c r="MKO1040" s="351"/>
      <c r="MKP1040" s="351"/>
      <c r="MKQ1040" s="351"/>
      <c r="MKR1040" s="351"/>
      <c r="MKS1040" s="351"/>
      <c r="MKT1040" s="351"/>
      <c r="MKU1040" s="351"/>
      <c r="MKV1040" s="351"/>
      <c r="MKW1040" s="351"/>
      <c r="MKX1040" s="351"/>
      <c r="MKY1040" s="351"/>
      <c r="MKZ1040" s="351"/>
      <c r="MLA1040" s="351"/>
      <c r="MLB1040" s="351"/>
      <c r="MLC1040" s="351"/>
      <c r="MLD1040" s="351"/>
      <c r="MLE1040" s="351"/>
      <c r="MLF1040" s="351"/>
      <c r="MLG1040" s="351"/>
      <c r="MLH1040" s="351"/>
      <c r="MLI1040" s="351"/>
      <c r="MLJ1040" s="351"/>
      <c r="MLK1040" s="351"/>
      <c r="MLL1040" s="351"/>
      <c r="MLM1040" s="351"/>
      <c r="MLN1040" s="351"/>
      <c r="MLO1040" s="351"/>
      <c r="MLP1040" s="351"/>
      <c r="MLQ1040" s="351"/>
      <c r="MLR1040" s="351"/>
      <c r="MLS1040" s="351"/>
      <c r="MLT1040" s="351"/>
      <c r="MLU1040" s="351"/>
      <c r="MLV1040" s="351"/>
      <c r="MLW1040" s="351"/>
      <c r="MLX1040" s="351"/>
      <c r="MLY1040" s="351"/>
      <c r="MLZ1040" s="351"/>
      <c r="MMA1040" s="351"/>
      <c r="MMB1040" s="351"/>
      <c r="MMC1040" s="351"/>
      <c r="MMD1040" s="351"/>
      <c r="MME1040" s="351"/>
      <c r="MMF1040" s="351"/>
      <c r="MMG1040" s="351"/>
      <c r="MMH1040" s="351"/>
      <c r="MMI1040" s="351"/>
      <c r="MMJ1040" s="351"/>
      <c r="MMK1040" s="351"/>
      <c r="MML1040" s="351"/>
      <c r="MMM1040" s="351"/>
      <c r="MMN1040" s="351"/>
      <c r="MMO1040" s="351"/>
      <c r="MMP1040" s="351"/>
      <c r="MMQ1040" s="351"/>
      <c r="MMR1040" s="351"/>
      <c r="MMS1040" s="351"/>
      <c r="MMT1040" s="351"/>
      <c r="MMU1040" s="351"/>
      <c r="MMV1040" s="351"/>
      <c r="MMW1040" s="351"/>
      <c r="MMX1040" s="351"/>
      <c r="MMY1040" s="351"/>
      <c r="MMZ1040" s="351"/>
      <c r="MNA1040" s="351"/>
      <c r="MNB1040" s="351"/>
      <c r="MNC1040" s="351"/>
      <c r="MND1040" s="351"/>
      <c r="MNE1040" s="351"/>
      <c r="MNF1040" s="351"/>
      <c r="MNG1040" s="351"/>
      <c r="MNH1040" s="351"/>
      <c r="MNI1040" s="351"/>
      <c r="MNJ1040" s="351"/>
      <c r="MNK1040" s="351"/>
      <c r="MNL1040" s="351"/>
      <c r="MNM1040" s="351"/>
      <c r="MNN1040" s="351"/>
      <c r="MNO1040" s="351"/>
      <c r="MNP1040" s="351"/>
      <c r="MNQ1040" s="351"/>
      <c r="MNR1040" s="351"/>
      <c r="MNS1040" s="351"/>
      <c r="MNT1040" s="351"/>
      <c r="MNU1040" s="351"/>
      <c r="MNV1040" s="351"/>
      <c r="MNW1040" s="351"/>
      <c r="MNX1040" s="351"/>
      <c r="MNY1040" s="351"/>
      <c r="MNZ1040" s="351"/>
      <c r="MOA1040" s="351"/>
      <c r="MOB1040" s="351"/>
      <c r="MOC1040" s="351"/>
      <c r="MOD1040" s="351"/>
      <c r="MOE1040" s="351"/>
      <c r="MOF1040" s="351"/>
      <c r="MOG1040" s="351"/>
      <c r="MOH1040" s="351"/>
      <c r="MOI1040" s="351"/>
      <c r="MOJ1040" s="351"/>
      <c r="MOK1040" s="351"/>
      <c r="MOL1040" s="351"/>
      <c r="MOM1040" s="351"/>
      <c r="MON1040" s="351"/>
      <c r="MOO1040" s="351"/>
      <c r="MOP1040" s="351"/>
      <c r="MOQ1040" s="351"/>
      <c r="MOR1040" s="351"/>
      <c r="MOS1040" s="351"/>
      <c r="MOT1040" s="351"/>
      <c r="MOU1040" s="351"/>
      <c r="MOV1040" s="351"/>
      <c r="MOW1040" s="351"/>
      <c r="MOX1040" s="351"/>
      <c r="MOY1040" s="351"/>
      <c r="MOZ1040" s="351"/>
      <c r="MPA1040" s="351"/>
      <c r="MPB1040" s="351"/>
      <c r="MPC1040" s="351"/>
      <c r="MPD1040" s="351"/>
      <c r="MPE1040" s="351"/>
      <c r="MPF1040" s="351"/>
      <c r="MPG1040" s="351"/>
      <c r="MPH1040" s="351"/>
      <c r="MPI1040" s="351"/>
      <c r="MPJ1040" s="351"/>
      <c r="MPK1040" s="351"/>
      <c r="MPL1040" s="351"/>
      <c r="MPM1040" s="351"/>
      <c r="MPN1040" s="351"/>
      <c r="MPO1040" s="351"/>
      <c r="MPP1040" s="351"/>
      <c r="MPQ1040" s="351"/>
      <c r="MPR1040" s="351"/>
      <c r="MPS1040" s="351"/>
      <c r="MPT1040" s="351"/>
      <c r="MPU1040" s="351"/>
      <c r="MPV1040" s="351"/>
      <c r="MPW1040" s="351"/>
      <c r="MPX1040" s="351"/>
      <c r="MPY1040" s="351"/>
      <c r="MPZ1040" s="351"/>
      <c r="MQA1040" s="351"/>
      <c r="MQB1040" s="351"/>
      <c r="MQC1040" s="351"/>
      <c r="MQD1040" s="351"/>
      <c r="MQE1040" s="351"/>
      <c r="MQF1040" s="351"/>
      <c r="MQG1040" s="351"/>
      <c r="MQH1040" s="351"/>
      <c r="MQI1040" s="351"/>
      <c r="MQJ1040" s="351"/>
      <c r="MQK1040" s="351"/>
      <c r="MQL1040" s="351"/>
      <c r="MQM1040" s="351"/>
      <c r="MQN1040" s="351"/>
      <c r="MQO1040" s="351"/>
      <c r="MQP1040" s="351"/>
      <c r="MQQ1040" s="351"/>
      <c r="MQR1040" s="351"/>
      <c r="MQS1040" s="351"/>
      <c r="MQT1040" s="351"/>
      <c r="MQU1040" s="351"/>
      <c r="MQV1040" s="351"/>
      <c r="MQW1040" s="351"/>
      <c r="MQX1040" s="351"/>
      <c r="MQY1040" s="351"/>
      <c r="MQZ1040" s="351"/>
      <c r="MRA1040" s="351"/>
      <c r="MRB1040" s="351"/>
      <c r="MRC1040" s="351"/>
      <c r="MRD1040" s="351"/>
      <c r="MRE1040" s="351"/>
      <c r="MRF1040" s="351"/>
      <c r="MRG1040" s="351"/>
      <c r="MRH1040" s="351"/>
      <c r="MRI1040" s="351"/>
      <c r="MRJ1040" s="351"/>
      <c r="MRK1040" s="351"/>
      <c r="MRL1040" s="351"/>
      <c r="MRM1040" s="351"/>
      <c r="MRN1040" s="351"/>
      <c r="MRO1040" s="351"/>
      <c r="MRP1040" s="351"/>
      <c r="MRQ1040" s="351"/>
      <c r="MRR1040" s="351"/>
      <c r="MRS1040" s="351"/>
      <c r="MRT1040" s="351"/>
      <c r="MRU1040" s="351"/>
      <c r="MRV1040" s="351"/>
      <c r="MRW1040" s="351"/>
      <c r="MRX1040" s="351"/>
      <c r="MRY1040" s="351"/>
      <c r="MRZ1040" s="351"/>
      <c r="MSA1040" s="351"/>
      <c r="MSB1040" s="351"/>
      <c r="MSC1040" s="351"/>
      <c r="MSD1040" s="351"/>
      <c r="MSE1040" s="351"/>
      <c r="MSF1040" s="351"/>
      <c r="MSG1040" s="351"/>
      <c r="MSH1040" s="351"/>
      <c r="MSI1040" s="351"/>
      <c r="MSJ1040" s="351"/>
      <c r="MSK1040" s="351"/>
      <c r="MSL1040" s="351"/>
      <c r="MSM1040" s="351"/>
      <c r="MSN1040" s="351"/>
      <c r="MSO1040" s="351"/>
      <c r="MSP1040" s="351"/>
      <c r="MSQ1040" s="351"/>
      <c r="MSR1040" s="351"/>
      <c r="MSS1040" s="351"/>
      <c r="MST1040" s="351"/>
      <c r="MSU1040" s="351"/>
      <c r="MSV1040" s="351"/>
      <c r="MSW1040" s="351"/>
      <c r="MSX1040" s="351"/>
      <c r="MSY1040" s="351"/>
      <c r="MSZ1040" s="351"/>
      <c r="MTA1040" s="351"/>
      <c r="MTB1040" s="351"/>
      <c r="MTC1040" s="351"/>
      <c r="MTD1040" s="351"/>
      <c r="MTE1040" s="351"/>
      <c r="MTF1040" s="351"/>
      <c r="MTG1040" s="351"/>
      <c r="MTH1040" s="351"/>
      <c r="MTI1040" s="351"/>
      <c r="MTJ1040" s="351"/>
      <c r="MTK1040" s="351"/>
      <c r="MTL1040" s="351"/>
      <c r="MTM1040" s="351"/>
      <c r="MTN1040" s="351"/>
      <c r="MTO1040" s="351"/>
      <c r="MTP1040" s="351"/>
      <c r="MTQ1040" s="351"/>
      <c r="MTR1040" s="351"/>
      <c r="MTS1040" s="351"/>
      <c r="MTT1040" s="351"/>
      <c r="MTU1040" s="351"/>
      <c r="MTV1040" s="351"/>
      <c r="MTW1040" s="351"/>
      <c r="MTX1040" s="351"/>
      <c r="MTY1040" s="351"/>
      <c r="MTZ1040" s="351"/>
      <c r="MUA1040" s="351"/>
      <c r="MUB1040" s="351"/>
      <c r="MUC1040" s="351"/>
      <c r="MUD1040" s="351"/>
      <c r="MUE1040" s="351"/>
      <c r="MUF1040" s="351"/>
      <c r="MUG1040" s="351"/>
      <c r="MUH1040" s="351"/>
      <c r="MUI1040" s="351"/>
      <c r="MUJ1040" s="351"/>
      <c r="MUK1040" s="351"/>
      <c r="MUL1040" s="351"/>
      <c r="MUM1040" s="351"/>
      <c r="MUN1040" s="351"/>
      <c r="MUO1040" s="351"/>
      <c r="MUP1040" s="351"/>
      <c r="MUQ1040" s="351"/>
      <c r="MUR1040" s="351"/>
      <c r="MUS1040" s="351"/>
      <c r="MUT1040" s="351"/>
      <c r="MUU1040" s="351"/>
      <c r="MUV1040" s="351"/>
      <c r="MUW1040" s="351"/>
      <c r="MUX1040" s="351"/>
      <c r="MUY1040" s="351"/>
      <c r="MUZ1040" s="351"/>
      <c r="MVA1040" s="351"/>
      <c r="MVB1040" s="351"/>
      <c r="MVC1040" s="351"/>
      <c r="MVD1040" s="351"/>
      <c r="MVE1040" s="351"/>
      <c r="MVF1040" s="351"/>
      <c r="MVG1040" s="351"/>
      <c r="MVH1040" s="351"/>
      <c r="MVI1040" s="351"/>
      <c r="MVJ1040" s="351"/>
      <c r="MVK1040" s="351"/>
      <c r="MVL1040" s="351"/>
      <c r="MVM1040" s="351"/>
      <c r="MVN1040" s="351"/>
      <c r="MVO1040" s="351"/>
      <c r="MVP1040" s="351"/>
      <c r="MVQ1040" s="351"/>
      <c r="MVR1040" s="351"/>
      <c r="MVS1040" s="351"/>
      <c r="MVT1040" s="351"/>
      <c r="MVU1040" s="351"/>
      <c r="MVV1040" s="351"/>
      <c r="MVW1040" s="351"/>
      <c r="MVX1040" s="351"/>
      <c r="MVY1040" s="351"/>
      <c r="MVZ1040" s="351"/>
      <c r="MWA1040" s="351"/>
      <c r="MWB1040" s="351"/>
      <c r="MWC1040" s="351"/>
      <c r="MWD1040" s="351"/>
      <c r="MWE1040" s="351"/>
      <c r="MWF1040" s="351"/>
      <c r="MWG1040" s="351"/>
      <c r="MWH1040" s="351"/>
      <c r="MWI1040" s="351"/>
      <c r="MWJ1040" s="351"/>
      <c r="MWK1040" s="351"/>
      <c r="MWL1040" s="351"/>
      <c r="MWM1040" s="351"/>
      <c r="MWN1040" s="351"/>
      <c r="MWO1040" s="351"/>
      <c r="MWP1040" s="351"/>
      <c r="MWQ1040" s="351"/>
      <c r="MWR1040" s="351"/>
      <c r="MWS1040" s="351"/>
      <c r="MWT1040" s="351"/>
      <c r="MWU1040" s="351"/>
      <c r="MWV1040" s="351"/>
      <c r="MWW1040" s="351"/>
      <c r="MWX1040" s="351"/>
      <c r="MWY1040" s="351"/>
      <c r="MWZ1040" s="351"/>
      <c r="MXA1040" s="351"/>
      <c r="MXB1040" s="351"/>
      <c r="MXC1040" s="351"/>
      <c r="MXD1040" s="351"/>
      <c r="MXE1040" s="351"/>
      <c r="MXF1040" s="351"/>
      <c r="MXG1040" s="351"/>
      <c r="MXH1040" s="351"/>
      <c r="MXI1040" s="351"/>
      <c r="MXJ1040" s="351"/>
      <c r="MXK1040" s="351"/>
      <c r="MXL1040" s="351"/>
      <c r="MXM1040" s="351"/>
      <c r="MXN1040" s="351"/>
      <c r="MXO1040" s="351"/>
      <c r="MXP1040" s="351"/>
      <c r="MXQ1040" s="351"/>
      <c r="MXR1040" s="351"/>
      <c r="MXS1040" s="351"/>
      <c r="MXT1040" s="351"/>
      <c r="MXU1040" s="351"/>
      <c r="MXV1040" s="351"/>
      <c r="MXW1040" s="351"/>
      <c r="MXX1040" s="351"/>
      <c r="MXY1040" s="351"/>
      <c r="MXZ1040" s="351"/>
      <c r="MYA1040" s="351"/>
      <c r="MYB1040" s="351"/>
      <c r="MYC1040" s="351"/>
      <c r="MYD1040" s="351"/>
      <c r="MYE1040" s="351"/>
      <c r="MYF1040" s="351"/>
      <c r="MYG1040" s="351"/>
      <c r="MYH1040" s="351"/>
      <c r="MYI1040" s="351"/>
      <c r="MYJ1040" s="351"/>
      <c r="MYK1040" s="351"/>
      <c r="MYL1040" s="351"/>
      <c r="MYM1040" s="351"/>
      <c r="MYN1040" s="351"/>
      <c r="MYO1040" s="351"/>
      <c r="MYP1040" s="351"/>
      <c r="MYQ1040" s="351"/>
      <c r="MYR1040" s="351"/>
      <c r="MYS1040" s="351"/>
      <c r="MYT1040" s="351"/>
      <c r="MYU1040" s="351"/>
      <c r="MYV1040" s="351"/>
      <c r="MYW1040" s="351"/>
      <c r="MYX1040" s="351"/>
      <c r="MYY1040" s="351"/>
      <c r="MYZ1040" s="351"/>
      <c r="MZA1040" s="351"/>
      <c r="MZB1040" s="351"/>
      <c r="MZC1040" s="351"/>
      <c r="MZD1040" s="351"/>
      <c r="MZE1040" s="351"/>
      <c r="MZF1040" s="351"/>
      <c r="MZG1040" s="351"/>
      <c r="MZH1040" s="351"/>
      <c r="MZI1040" s="351"/>
      <c r="MZJ1040" s="351"/>
      <c r="MZK1040" s="351"/>
      <c r="MZL1040" s="351"/>
      <c r="MZM1040" s="351"/>
      <c r="MZN1040" s="351"/>
      <c r="MZO1040" s="351"/>
      <c r="MZP1040" s="351"/>
      <c r="MZQ1040" s="351"/>
      <c r="MZR1040" s="351"/>
      <c r="MZS1040" s="351"/>
      <c r="MZT1040" s="351"/>
      <c r="MZU1040" s="351"/>
      <c r="MZV1040" s="351"/>
      <c r="MZW1040" s="351"/>
      <c r="MZX1040" s="351"/>
      <c r="MZY1040" s="351"/>
      <c r="MZZ1040" s="351"/>
      <c r="NAA1040" s="351"/>
      <c r="NAB1040" s="351"/>
      <c r="NAC1040" s="351"/>
      <c r="NAD1040" s="351"/>
      <c r="NAE1040" s="351"/>
      <c r="NAF1040" s="351"/>
      <c r="NAG1040" s="351"/>
      <c r="NAH1040" s="351"/>
      <c r="NAI1040" s="351"/>
      <c r="NAJ1040" s="351"/>
      <c r="NAK1040" s="351"/>
      <c r="NAL1040" s="351"/>
      <c r="NAM1040" s="351"/>
      <c r="NAN1040" s="351"/>
      <c r="NAO1040" s="348"/>
      <c r="NAP1040" s="156"/>
      <c r="NAQ1040" s="156"/>
      <c r="NAR1040" s="156"/>
      <c r="NAS1040" s="156"/>
      <c r="NAT1040" s="437"/>
      <c r="NAU1040" s="437"/>
      <c r="NAV1040" s="483"/>
      <c r="NAW1040" s="483"/>
      <c r="NAX1040" s="483"/>
      <c r="NAY1040" s="483"/>
      <c r="NAZ1040" s="483"/>
      <c r="NBA1040" s="483"/>
      <c r="NBB1040" s="483"/>
      <c r="NBC1040" s="483"/>
      <c r="NBD1040" s="483"/>
      <c r="NBE1040" s="483"/>
      <c r="NBF1040" s="483"/>
      <c r="NBG1040" s="483"/>
      <c r="NBH1040" s="483"/>
      <c r="NBI1040" s="483"/>
      <c r="NBJ1040" s="483"/>
      <c r="NBK1040" s="483"/>
      <c r="NBL1040" s="483"/>
      <c r="NBM1040" s="483"/>
      <c r="NBN1040" s="483"/>
      <c r="NBO1040" s="483"/>
      <c r="NBP1040" s="483"/>
      <c r="NBQ1040" s="483"/>
      <c r="NBR1040" s="483"/>
      <c r="NBS1040" s="483"/>
      <c r="NBT1040" s="483"/>
      <c r="NBU1040" s="483"/>
      <c r="NBV1040" s="483"/>
      <c r="NBW1040" s="483"/>
      <c r="NBX1040" s="483"/>
      <c r="NBY1040" s="483"/>
      <c r="NBZ1040" s="483"/>
      <c r="NCA1040" s="483"/>
      <c r="NCB1040" s="483"/>
      <c r="NCC1040" s="483"/>
      <c r="NCD1040" s="483"/>
      <c r="NCE1040" s="483"/>
      <c r="NCF1040" s="483"/>
      <c r="NCG1040" s="483"/>
      <c r="NCH1040" s="483"/>
      <c r="NCI1040" s="483"/>
      <c r="NCJ1040" s="483"/>
      <c r="NCK1040" s="483"/>
      <c r="NCL1040" s="483"/>
      <c r="NCM1040" s="483"/>
      <c r="NCN1040" s="483"/>
      <c r="NCO1040" s="483"/>
      <c r="NCP1040" s="483"/>
      <c r="NCQ1040" s="483"/>
      <c r="NCR1040" s="483"/>
      <c r="NCS1040" s="483"/>
      <c r="NCT1040" s="483"/>
      <c r="NCU1040" s="483"/>
      <c r="NCV1040" s="483"/>
      <c r="NCW1040" s="483"/>
      <c r="NCX1040" s="483"/>
      <c r="NCY1040" s="483"/>
      <c r="NCZ1040" s="483"/>
      <c r="NDA1040" s="483"/>
      <c r="NDB1040" s="483"/>
      <c r="NDC1040" s="483"/>
      <c r="NDD1040" s="483"/>
      <c r="NDE1040" s="483"/>
      <c r="NDF1040" s="483"/>
      <c r="NDG1040" s="483"/>
      <c r="NDH1040" s="348"/>
      <c r="NDI1040" s="156"/>
      <c r="NDJ1040" s="156"/>
      <c r="NDK1040" s="156"/>
      <c r="NDL1040" s="157"/>
      <c r="NDM1040" s="328"/>
      <c r="NDN1040" s="328"/>
      <c r="NDO1040" s="351"/>
      <c r="NDP1040" s="351"/>
      <c r="NDQ1040" s="351"/>
      <c r="NDR1040" s="351"/>
      <c r="NDS1040" s="351"/>
      <c r="NDT1040" s="351"/>
      <c r="NDU1040" s="351"/>
      <c r="NDV1040" s="351"/>
      <c r="NDW1040" s="351"/>
      <c r="NDX1040" s="351"/>
      <c r="NDY1040" s="351"/>
      <c r="NDZ1040" s="351"/>
      <c r="NEA1040" s="351"/>
      <c r="NEB1040" s="351"/>
      <c r="NEC1040" s="351"/>
      <c r="NED1040" s="351"/>
      <c r="NEE1040" s="351"/>
      <c r="NEF1040" s="351"/>
      <c r="NEG1040" s="351"/>
      <c r="NEH1040" s="351"/>
      <c r="NEI1040" s="351"/>
      <c r="NEJ1040" s="351"/>
      <c r="NEK1040" s="351"/>
      <c r="NEL1040" s="351"/>
      <c r="NEM1040" s="351"/>
      <c r="NEN1040" s="351"/>
      <c r="NEO1040" s="351"/>
      <c r="NEP1040" s="351"/>
      <c r="NEQ1040" s="351"/>
      <c r="NER1040" s="351"/>
      <c r="NES1040" s="351"/>
      <c r="NET1040" s="351"/>
      <c r="NEU1040" s="351"/>
      <c r="NEV1040" s="351"/>
      <c r="NEW1040" s="351"/>
      <c r="NEX1040" s="351"/>
      <c r="NEY1040" s="351"/>
      <c r="NEZ1040" s="351"/>
      <c r="NFA1040" s="351"/>
      <c r="NFB1040" s="351"/>
      <c r="NFC1040" s="351"/>
      <c r="NFD1040" s="351"/>
      <c r="NFE1040" s="351"/>
      <c r="NFF1040" s="351"/>
      <c r="NFG1040" s="351"/>
      <c r="NFH1040" s="351"/>
      <c r="NFI1040" s="351"/>
      <c r="NFJ1040" s="351"/>
      <c r="NFK1040" s="351"/>
      <c r="NFL1040" s="351"/>
      <c r="NFM1040" s="351"/>
      <c r="NFN1040" s="351"/>
      <c r="NFO1040" s="351"/>
      <c r="NFP1040" s="351"/>
      <c r="NFQ1040" s="351"/>
      <c r="NFR1040" s="351"/>
      <c r="NFS1040" s="351"/>
      <c r="NFT1040" s="351"/>
      <c r="NFU1040" s="351"/>
      <c r="NFV1040" s="351"/>
      <c r="NFW1040" s="351"/>
      <c r="NFX1040" s="351"/>
      <c r="NFY1040" s="351"/>
      <c r="NFZ1040" s="351"/>
    </row>
    <row r="1041" spans="1:9646" ht="45.75" customHeight="1">
      <c r="A1041" s="589">
        <f>1+A1040</f>
        <v>1039</v>
      </c>
      <c r="B1041" s="403" t="s">
        <v>9814</v>
      </c>
      <c r="C1041" s="156" t="s">
        <v>9815</v>
      </c>
      <c r="D1041" s="156" t="s">
        <v>645</v>
      </c>
      <c r="E1041" s="156">
        <v>45569</v>
      </c>
      <c r="F1041" s="328">
        <v>45573</v>
      </c>
      <c r="G1041" s="328">
        <v>45646</v>
      </c>
      <c r="H1041" s="328" t="s">
        <v>416</v>
      </c>
      <c r="I1041" s="328" t="s">
        <v>9646</v>
      </c>
      <c r="J1041" s="390" t="s">
        <v>9816</v>
      </c>
      <c r="K1041" s="328">
        <v>1020808677</v>
      </c>
      <c r="L1041" s="328">
        <v>9</v>
      </c>
      <c r="M1041" s="328" t="s">
        <v>97</v>
      </c>
      <c r="N1041" s="328" t="s">
        <v>5078</v>
      </c>
      <c r="O1041" s="328" t="s">
        <v>3608</v>
      </c>
      <c r="P1041" s="328" t="s">
        <v>9810</v>
      </c>
      <c r="Q1041" s="328" t="s">
        <v>7596</v>
      </c>
      <c r="R1041" s="328">
        <v>73</v>
      </c>
      <c r="S1041" s="328" t="s">
        <v>4956</v>
      </c>
      <c r="T1041" s="328" t="s">
        <v>9799</v>
      </c>
      <c r="U1041" s="328">
        <v>2024003465</v>
      </c>
      <c r="V1041" s="328" t="s">
        <v>9402</v>
      </c>
      <c r="W1041" s="328">
        <v>45572</v>
      </c>
      <c r="X1041" s="328" t="s">
        <v>103</v>
      </c>
      <c r="Y1041" s="328" t="s">
        <v>9800</v>
      </c>
      <c r="Z1041" s="328" t="s">
        <v>9799</v>
      </c>
      <c r="AA1041" s="328">
        <v>0</v>
      </c>
      <c r="AB1041" s="328">
        <v>0</v>
      </c>
      <c r="AC1041" s="328">
        <v>0</v>
      </c>
      <c r="AD1041" s="328">
        <v>0</v>
      </c>
      <c r="AE1041" s="328">
        <v>0</v>
      </c>
      <c r="AF1041" s="328">
        <v>0</v>
      </c>
      <c r="AG1041" s="328">
        <v>0</v>
      </c>
      <c r="AH1041" s="328">
        <v>0</v>
      </c>
      <c r="AI1041" s="328">
        <v>0</v>
      </c>
      <c r="AJ1041" s="328">
        <v>0</v>
      </c>
      <c r="AK1041" s="328" t="s">
        <v>104</v>
      </c>
      <c r="AL1041" s="328" t="s">
        <v>9817</v>
      </c>
      <c r="AM1041" s="328" t="s">
        <v>7518</v>
      </c>
      <c r="AN1041" s="328">
        <v>52285927</v>
      </c>
      <c r="AO1041" s="328" t="s">
        <v>114</v>
      </c>
      <c r="AP1041" s="328" t="s">
        <v>114</v>
      </c>
      <c r="AQ1041" s="328" t="s">
        <v>114</v>
      </c>
      <c r="AR1041" s="328" t="s">
        <v>114</v>
      </c>
      <c r="AS1041" s="328" t="s">
        <v>109</v>
      </c>
      <c r="AT1041" s="328" t="s">
        <v>109</v>
      </c>
      <c r="AU1041" s="328" t="s">
        <v>392</v>
      </c>
      <c r="AV1041" s="328" t="s">
        <v>9324</v>
      </c>
      <c r="AW1041" s="328" t="s">
        <v>9324</v>
      </c>
      <c r="AX1041" s="328" t="s">
        <v>109</v>
      </c>
      <c r="AY1041" s="328" t="s">
        <v>108</v>
      </c>
      <c r="AZ1041" s="328" t="s">
        <v>9324</v>
      </c>
      <c r="BA1041" s="328" t="s">
        <v>9324</v>
      </c>
      <c r="BB1041" s="328"/>
      <c r="BC1041" s="328" t="s">
        <v>9324</v>
      </c>
      <c r="BD1041" s="328" t="s">
        <v>9324</v>
      </c>
      <c r="BE1041" s="328" t="s">
        <v>9324</v>
      </c>
      <c r="BF1041" s="328" t="s">
        <v>9324</v>
      </c>
      <c r="BG1041" s="328" t="s">
        <v>9324</v>
      </c>
      <c r="BH1041" s="328" t="s">
        <v>9799</v>
      </c>
      <c r="BI1041" s="349" t="s">
        <v>113</v>
      </c>
      <c r="BJ1041" s="328" t="s">
        <v>9324</v>
      </c>
      <c r="BK1041" s="328" t="s">
        <v>114</v>
      </c>
      <c r="BL1041" s="328" t="s">
        <v>9324</v>
      </c>
      <c r="BM1041" s="497"/>
      <c r="BN1041" s="328" t="s">
        <v>917</v>
      </c>
      <c r="BO1041" s="328"/>
      <c r="BP1041" s="328"/>
      <c r="BQ1041" s="328">
        <v>29</v>
      </c>
      <c r="BR1041" s="328">
        <v>34964</v>
      </c>
      <c r="BS1041" s="328" t="s">
        <v>578</v>
      </c>
      <c r="BT1041" s="328" t="s">
        <v>114</v>
      </c>
      <c r="BU1041" s="328" t="s">
        <v>114</v>
      </c>
      <c r="BV1041" s="328" t="s">
        <v>114</v>
      </c>
      <c r="BW1041" s="328" t="s">
        <v>114</v>
      </c>
      <c r="BX1041" s="328" t="s">
        <v>9818</v>
      </c>
      <c r="BY1041" s="328">
        <v>3176963828</v>
      </c>
      <c r="BZ1041" s="328" t="s">
        <v>4910</v>
      </c>
      <c r="CA1041" s="392" t="s">
        <v>109</v>
      </c>
      <c r="CB1041" s="392" t="s">
        <v>109</v>
      </c>
      <c r="CC1041" s="392" t="s">
        <v>109</v>
      </c>
      <c r="CD1041" s="392"/>
      <c r="CE1041" s="392"/>
      <c r="CF1041" s="392"/>
      <c r="CG1041" s="392"/>
      <c r="CH1041" s="392"/>
      <c r="CI1041" s="392"/>
      <c r="CJ1041" s="392"/>
      <c r="CK1041" s="392"/>
      <c r="CL1041" s="392"/>
      <c r="CM1041" s="392" t="s">
        <v>109</v>
      </c>
      <c r="CN1041" s="497"/>
      <c r="CO1041" s="297"/>
      <c r="CP1041" s="297"/>
      <c r="CQ1041" s="297"/>
      <c r="CR1041" s="297"/>
      <c r="CS1041" s="297"/>
      <c r="CT1041" s="297"/>
      <c r="CU1041" s="297"/>
      <c r="CV1041" s="297"/>
      <c r="CW1041" s="297"/>
      <c r="CX1041" s="297"/>
      <c r="CY1041" s="297"/>
      <c r="CZ1041" s="297"/>
      <c r="DA1041" s="297"/>
      <c r="DB1041" s="297"/>
      <c r="DC1041" s="297"/>
      <c r="DD1041" s="297"/>
      <c r="DE1041" s="297"/>
      <c r="DF1041" s="297"/>
      <c r="DG1041" s="297"/>
      <c r="DH1041" s="297"/>
      <c r="DI1041" s="297"/>
      <c r="DJ1041" s="297"/>
      <c r="DK1041" s="297"/>
      <c r="DL1041" s="297"/>
      <c r="DM1041" s="297"/>
      <c r="DN1041" s="297"/>
      <c r="DO1041" s="297"/>
      <c r="DP1041" s="297"/>
      <c r="DQ1041" s="297"/>
      <c r="DR1041" s="297"/>
      <c r="DS1041" s="297"/>
      <c r="DT1041" s="297"/>
      <c r="DU1041" s="297"/>
      <c r="DV1041" s="297"/>
      <c r="DW1041" s="297"/>
      <c r="DX1041" s="297"/>
      <c r="DY1041" s="297"/>
      <c r="DZ1041" s="297"/>
      <c r="EA1041" s="297"/>
      <c r="EB1041" s="297"/>
      <c r="EC1041" s="297"/>
      <c r="ED1041" s="297"/>
      <c r="EE1041" s="297"/>
      <c r="EF1041" s="297"/>
      <c r="EG1041" s="297"/>
      <c r="EH1041" s="297"/>
      <c r="EI1041" s="297"/>
      <c r="EJ1041" s="297"/>
      <c r="EK1041" s="297"/>
      <c r="EL1041" s="297"/>
      <c r="EM1041" s="297"/>
      <c r="EN1041" s="297"/>
      <c r="EO1041" s="297"/>
      <c r="EP1041" s="297"/>
      <c r="EQ1041" s="297"/>
      <c r="ER1041" s="297"/>
      <c r="ES1041" s="297"/>
      <c r="ET1041" s="297"/>
      <c r="EU1041" s="297"/>
      <c r="EV1041" s="297"/>
      <c r="EW1041" s="297"/>
      <c r="EX1041" s="297"/>
      <c r="EY1041" s="297"/>
      <c r="EZ1041" s="297"/>
      <c r="FA1041" s="297"/>
      <c r="FB1041" s="297"/>
      <c r="FC1041" s="297"/>
      <c r="FD1041" s="297"/>
      <c r="FE1041" s="297"/>
      <c r="FF1041" s="297"/>
      <c r="FG1041" s="297"/>
      <c r="FH1041" s="297"/>
      <c r="FI1041" s="297"/>
      <c r="FJ1041" s="297"/>
      <c r="FK1041" s="297"/>
      <c r="FL1041" s="297"/>
      <c r="FM1041" s="297"/>
      <c r="FN1041" s="297"/>
      <c r="FO1041" s="297"/>
      <c r="FP1041" s="297"/>
      <c r="FQ1041" s="297"/>
      <c r="FR1041" s="297"/>
      <c r="FS1041" s="297"/>
      <c r="FT1041" s="297"/>
      <c r="FU1041" s="297"/>
      <c r="FV1041" s="297"/>
      <c r="FW1041" s="297"/>
      <c r="FX1041" s="297"/>
      <c r="FY1041" s="297"/>
      <c r="FZ1041" s="297"/>
      <c r="GA1041" s="297"/>
      <c r="GB1041" s="297"/>
      <c r="GC1041" s="297"/>
      <c r="GD1041" s="297"/>
      <c r="GE1041" s="297"/>
      <c r="GF1041" s="297"/>
      <c r="GG1041" s="297"/>
      <c r="GH1041" s="297"/>
      <c r="GI1041" s="297"/>
      <c r="GJ1041" s="297"/>
      <c r="GK1041" s="297"/>
      <c r="GL1041" s="297"/>
      <c r="GM1041" s="297"/>
      <c r="GN1041" s="297"/>
      <c r="GO1041" s="297"/>
      <c r="GP1041" s="297"/>
      <c r="GQ1041" s="297"/>
      <c r="GR1041" s="297"/>
      <c r="GS1041" s="297"/>
      <c r="GT1041" s="297"/>
      <c r="GU1041" s="297"/>
      <c r="GV1041" s="328"/>
      <c r="GW1041" s="328"/>
      <c r="GX1041" s="328"/>
      <c r="GY1041" s="328"/>
      <c r="GZ1041" s="328"/>
      <c r="HA1041" s="328"/>
      <c r="HB1041" s="328"/>
      <c r="HC1041" s="328"/>
      <c r="HD1041" s="328"/>
      <c r="HE1041" s="328"/>
      <c r="HF1041" s="328"/>
      <c r="HG1041" s="328"/>
      <c r="HH1041" s="328"/>
      <c r="HI1041" s="328"/>
      <c r="HJ1041" s="328"/>
      <c r="HK1041" s="328"/>
      <c r="HL1041" s="328"/>
      <c r="HM1041" s="328"/>
      <c r="HN1041" s="328"/>
      <c r="HO1041" s="328"/>
      <c r="HP1041" s="328"/>
      <c r="HQ1041" s="328"/>
      <c r="HR1041" s="328"/>
      <c r="HS1041" s="328"/>
      <c r="HT1041" s="328"/>
      <c r="HU1041" s="328"/>
      <c r="HV1041" s="328"/>
      <c r="HW1041" s="328"/>
      <c r="HX1041" s="328"/>
      <c r="HY1041" s="328"/>
      <c r="HZ1041" s="328"/>
      <c r="IA1041" s="328"/>
      <c r="IB1041" s="328"/>
      <c r="IC1041" s="328"/>
      <c r="ID1041" s="328"/>
      <c r="IE1041" s="328"/>
      <c r="IF1041" s="328"/>
      <c r="IG1041" s="328"/>
      <c r="IH1041" s="328"/>
      <c r="II1041" s="328"/>
      <c r="IJ1041" s="328"/>
      <c r="IK1041" s="328"/>
      <c r="IL1041" s="328"/>
      <c r="IM1041" s="328"/>
      <c r="IN1041" s="328"/>
      <c r="IO1041" s="328"/>
      <c r="IP1041" s="328"/>
      <c r="IQ1041" s="328"/>
      <c r="IR1041" s="328"/>
      <c r="IS1041" s="328"/>
      <c r="IT1041" s="328"/>
      <c r="IU1041" s="328"/>
      <c r="IV1041" s="328"/>
      <c r="IW1041" s="328"/>
      <c r="IX1041" s="328"/>
      <c r="IY1041" s="328"/>
      <c r="IZ1041" s="328"/>
      <c r="JA1041" s="328"/>
      <c r="JB1041" s="328"/>
      <c r="JC1041" s="328"/>
      <c r="JD1041" s="328"/>
      <c r="JE1041" s="328"/>
      <c r="JF1041" s="328"/>
      <c r="JG1041" s="328"/>
      <c r="JH1041" s="328"/>
      <c r="JI1041" s="328"/>
      <c r="JJ1041" s="328"/>
      <c r="JK1041" s="328"/>
      <c r="JL1041" s="328"/>
      <c r="JM1041" s="328"/>
      <c r="JN1041" s="328"/>
      <c r="JO1041" s="328"/>
      <c r="JP1041" s="328"/>
      <c r="JQ1041" s="328"/>
      <c r="JR1041" s="328"/>
      <c r="JS1041" s="328"/>
      <c r="JT1041" s="328"/>
      <c r="JU1041" s="328"/>
      <c r="JV1041" s="328"/>
      <c r="JW1041" s="328"/>
      <c r="JX1041" s="328"/>
      <c r="JY1041" s="328"/>
      <c r="JZ1041" s="328"/>
      <c r="KA1041" s="328"/>
      <c r="KB1041" s="328"/>
      <c r="KC1041" s="328"/>
      <c r="KD1041" s="328"/>
      <c r="KE1041" s="328"/>
      <c r="KF1041" s="328"/>
      <c r="KG1041" s="328"/>
      <c r="KH1041" s="328"/>
      <c r="KI1041" s="328"/>
      <c r="KJ1041" s="328"/>
      <c r="KK1041" s="328"/>
      <c r="KL1041" s="328"/>
      <c r="KM1041" s="328"/>
      <c r="KN1041" s="328"/>
      <c r="KO1041" s="328"/>
      <c r="KP1041" s="328"/>
      <c r="KQ1041" s="328"/>
      <c r="KR1041" s="328"/>
      <c r="KS1041" s="328"/>
      <c r="KT1041" s="328"/>
      <c r="KU1041" s="328"/>
      <c r="KV1041" s="328"/>
      <c r="KW1041" s="328"/>
      <c r="KX1041" s="328"/>
      <c r="KY1041" s="328"/>
      <c r="KZ1041" s="328"/>
      <c r="LA1041" s="328"/>
      <c r="LB1041" s="328"/>
      <c r="LC1041" s="328"/>
      <c r="LD1041" s="328"/>
      <c r="LE1041" s="328"/>
      <c r="LF1041" s="328"/>
      <c r="LG1041" s="328"/>
      <c r="LH1041" s="328"/>
      <c r="LI1041" s="328"/>
      <c r="LJ1041" s="328"/>
      <c r="LK1041" s="328"/>
      <c r="LL1041" s="328"/>
      <c r="LM1041" s="328"/>
      <c r="LN1041" s="328"/>
      <c r="LO1041" s="328"/>
      <c r="LP1041" s="328"/>
      <c r="LQ1041" s="328"/>
      <c r="LR1041" s="328"/>
      <c r="LS1041" s="328"/>
      <c r="LT1041" s="328"/>
      <c r="LU1041" s="328"/>
      <c r="LV1041" s="328"/>
      <c r="LW1041" s="328"/>
      <c r="LX1041" s="328"/>
      <c r="LY1041" s="328"/>
      <c r="LZ1041" s="328"/>
      <c r="MA1041" s="328"/>
      <c r="MB1041" s="328"/>
      <c r="MC1041" s="328"/>
      <c r="MD1041" s="328"/>
      <c r="ME1041" s="328"/>
      <c r="MF1041" s="328"/>
      <c r="MG1041" s="328"/>
      <c r="MH1041" s="328"/>
      <c r="MI1041" s="328"/>
      <c r="MJ1041" s="328"/>
      <c r="MK1041" s="328"/>
      <c r="ML1041" s="328"/>
      <c r="MM1041" s="328"/>
      <c r="MN1041" s="328"/>
      <c r="MO1041" s="328"/>
      <c r="MP1041" s="328"/>
      <c r="MQ1041" s="328"/>
      <c r="MR1041" s="328"/>
      <c r="MS1041" s="328"/>
      <c r="MT1041" s="328"/>
      <c r="MU1041" s="328"/>
      <c r="MV1041" s="328"/>
      <c r="MW1041" s="328"/>
      <c r="MX1041" s="328"/>
      <c r="MY1041" s="328"/>
      <c r="MZ1041" s="328"/>
      <c r="NA1041" s="328"/>
      <c r="NB1041" s="328"/>
      <c r="NC1041" s="328"/>
      <c r="ND1041" s="328"/>
      <c r="NE1041" s="328"/>
      <c r="NF1041" s="328"/>
      <c r="NG1041" s="328"/>
      <c r="NH1041" s="328"/>
      <c r="NI1041" s="328"/>
      <c r="NJ1041" s="328"/>
      <c r="NK1041" s="328"/>
      <c r="NL1041" s="328"/>
      <c r="NM1041" s="328"/>
      <c r="NN1041" s="328"/>
      <c r="NO1041" s="328"/>
      <c r="NP1041" s="328"/>
      <c r="NQ1041" s="328"/>
      <c r="NR1041" s="328"/>
      <c r="NS1041" s="328"/>
      <c r="NT1041" s="328"/>
      <c r="NU1041" s="328"/>
      <c r="NV1041" s="328"/>
      <c r="NW1041" s="328"/>
      <c r="NX1041" s="328"/>
      <c r="NY1041" s="328"/>
      <c r="NZ1041" s="328"/>
      <c r="OA1041" s="328"/>
      <c r="OB1041" s="328"/>
      <c r="OC1041" s="328"/>
      <c r="OD1041" s="328"/>
      <c r="OE1041" s="328"/>
      <c r="OF1041" s="328"/>
      <c r="OG1041" s="328"/>
      <c r="OH1041" s="328"/>
      <c r="OI1041" s="328"/>
      <c r="OJ1041" s="328"/>
      <c r="OK1041" s="328"/>
      <c r="OL1041" s="328"/>
      <c r="OM1041" s="328"/>
      <c r="ON1041" s="328"/>
      <c r="OO1041" s="328"/>
      <c r="OP1041" s="328"/>
      <c r="OQ1041" s="328"/>
      <c r="OR1041" s="328"/>
      <c r="OS1041" s="328"/>
      <c r="OT1041" s="328"/>
      <c r="OU1041" s="328"/>
      <c r="OV1041" s="328"/>
      <c r="OW1041" s="328"/>
      <c r="OX1041" s="328"/>
      <c r="OY1041" s="328"/>
      <c r="OZ1041" s="328"/>
      <c r="PA1041" s="328"/>
      <c r="PB1041" s="328"/>
      <c r="PC1041" s="328"/>
      <c r="PD1041" s="328"/>
      <c r="PE1041" s="328"/>
      <c r="PF1041" s="328"/>
      <c r="PG1041" s="328"/>
      <c r="PH1041" s="328"/>
      <c r="PI1041" s="328"/>
      <c r="PJ1041" s="328"/>
      <c r="PK1041" s="328"/>
      <c r="PL1041" s="328"/>
      <c r="PM1041" s="328"/>
      <c r="PN1041" s="328"/>
      <c r="PO1041" s="328"/>
      <c r="PP1041" s="328"/>
      <c r="PQ1041" s="328"/>
      <c r="PR1041" s="328"/>
      <c r="PS1041" s="328"/>
      <c r="PT1041" s="328"/>
      <c r="PU1041" s="328"/>
      <c r="PV1041" s="328"/>
      <c r="PW1041" s="328"/>
      <c r="PX1041" s="328"/>
      <c r="PY1041" s="328"/>
      <c r="PZ1041" s="328"/>
      <c r="QA1041" s="328"/>
      <c r="QB1041" s="328"/>
      <c r="QC1041" s="328"/>
      <c r="QD1041" s="328"/>
      <c r="QE1041" s="328"/>
      <c r="QF1041" s="328"/>
      <c r="QG1041" s="328"/>
      <c r="QH1041" s="328"/>
      <c r="QI1041" s="328"/>
      <c r="QJ1041" s="328"/>
      <c r="QK1041" s="328"/>
      <c r="QL1041" s="328"/>
      <c r="QM1041" s="328"/>
      <c r="QN1041" s="328"/>
      <c r="QO1041" s="328"/>
      <c r="QP1041" s="328"/>
      <c r="QQ1041" s="328"/>
      <c r="QR1041" s="328"/>
      <c r="QS1041" s="328"/>
      <c r="QT1041" s="328"/>
      <c r="QU1041" s="328"/>
      <c r="QV1041" s="328"/>
      <c r="QW1041" s="328"/>
      <c r="QX1041" s="328"/>
      <c r="QY1041" s="328"/>
      <c r="QZ1041" s="328"/>
      <c r="RA1041" s="328"/>
      <c r="RB1041" s="328"/>
      <c r="RC1041" s="328"/>
      <c r="RD1041" s="328"/>
      <c r="RE1041" s="328"/>
      <c r="RF1041" s="328"/>
      <c r="RG1041" s="328"/>
      <c r="RH1041" s="328"/>
      <c r="RI1041" s="328"/>
      <c r="RJ1041" s="328"/>
      <c r="RK1041" s="328"/>
      <c r="RL1041" s="328"/>
      <c r="RM1041" s="328"/>
      <c r="RN1041" s="328"/>
      <c r="RO1041" s="328"/>
      <c r="RP1041" s="328"/>
      <c r="RQ1041" s="328"/>
      <c r="RR1041" s="328"/>
      <c r="RS1041" s="328"/>
      <c r="RT1041" s="328"/>
      <c r="RU1041" s="328"/>
      <c r="RV1041" s="328"/>
      <c r="RW1041" s="328"/>
      <c r="RX1041" s="328"/>
      <c r="RY1041" s="328"/>
      <c r="RZ1041" s="328"/>
      <c r="SA1041" s="328"/>
      <c r="SB1041" s="328"/>
      <c r="SC1041" s="328"/>
      <c r="SD1041" s="328"/>
      <c r="SE1041" s="328"/>
      <c r="SF1041" s="328"/>
      <c r="SG1041" s="328"/>
      <c r="SH1041" s="328"/>
      <c r="SI1041" s="328"/>
      <c r="SJ1041" s="328"/>
      <c r="SK1041" s="328"/>
      <c r="SL1041" s="328"/>
      <c r="SM1041" s="328"/>
      <c r="SN1041" s="328"/>
      <c r="SO1041" s="328"/>
      <c r="SP1041" s="328"/>
      <c r="SQ1041" s="328"/>
      <c r="SR1041" s="328"/>
      <c r="SS1041" s="328"/>
      <c r="ST1041" s="328"/>
      <c r="SU1041" s="328"/>
      <c r="SV1041" s="328"/>
      <c r="SW1041" s="328"/>
      <c r="SX1041" s="328"/>
      <c r="SY1041" s="328"/>
      <c r="SZ1041" s="328"/>
      <c r="TA1041" s="328"/>
      <c r="TB1041" s="328"/>
      <c r="TC1041" s="328"/>
      <c r="TD1041" s="328"/>
      <c r="TE1041" s="328"/>
      <c r="TF1041" s="328"/>
      <c r="TG1041" s="328"/>
      <c r="TH1041" s="328"/>
      <c r="TI1041" s="328"/>
      <c r="TJ1041" s="328"/>
      <c r="TK1041" s="328"/>
      <c r="TL1041" s="328"/>
      <c r="TM1041" s="328"/>
      <c r="TN1041" s="328"/>
      <c r="TO1041" s="328"/>
      <c r="TP1041" s="328"/>
      <c r="TQ1041" s="328"/>
      <c r="TR1041" s="328"/>
      <c r="TS1041" s="328"/>
      <c r="TT1041" s="328"/>
      <c r="TU1041" s="328"/>
      <c r="TV1041" s="328"/>
      <c r="TW1041" s="328"/>
      <c r="TX1041" s="328"/>
      <c r="TY1041" s="328"/>
      <c r="TZ1041" s="328"/>
      <c r="UA1041" s="328"/>
      <c r="UB1041" s="328"/>
      <c r="UC1041" s="328"/>
      <c r="UD1041" s="328"/>
      <c r="UE1041" s="328"/>
      <c r="UF1041" s="328"/>
      <c r="UG1041" s="328"/>
      <c r="UH1041" s="328"/>
      <c r="UI1041" s="328"/>
      <c r="UJ1041" s="328"/>
      <c r="UK1041" s="328"/>
      <c r="UL1041" s="328"/>
      <c r="UM1041" s="328"/>
      <c r="UN1041" s="328"/>
      <c r="UO1041" s="328"/>
      <c r="UP1041" s="328"/>
      <c r="UQ1041" s="328"/>
      <c r="UR1041" s="328"/>
      <c r="US1041" s="328"/>
      <c r="UT1041" s="328"/>
      <c r="UU1041" s="328"/>
      <c r="UV1041" s="328"/>
      <c r="UW1041" s="328"/>
      <c r="UX1041" s="328"/>
      <c r="UY1041" s="328"/>
      <c r="UZ1041" s="328"/>
      <c r="VA1041" s="328"/>
      <c r="VB1041" s="328"/>
      <c r="VC1041" s="328"/>
      <c r="VD1041" s="328"/>
      <c r="VE1041" s="328"/>
      <c r="VF1041" s="328"/>
      <c r="VG1041" s="328"/>
      <c r="VH1041" s="328"/>
      <c r="VI1041" s="328"/>
      <c r="VJ1041" s="328"/>
      <c r="VK1041" s="328"/>
      <c r="VL1041" s="328"/>
      <c r="VM1041" s="328"/>
      <c r="VN1041" s="328"/>
      <c r="VO1041" s="328"/>
      <c r="VP1041" s="328"/>
      <c r="VQ1041" s="328"/>
      <c r="VR1041" s="328"/>
      <c r="VS1041" s="328"/>
      <c r="VT1041" s="328"/>
      <c r="VU1041" s="328"/>
      <c r="VV1041" s="328"/>
      <c r="VW1041" s="351"/>
      <c r="VX1041" s="351"/>
      <c r="VY1041" s="351"/>
      <c r="VZ1041" s="351"/>
      <c r="WA1041" s="351"/>
      <c r="WB1041" s="351"/>
      <c r="WC1041" s="351"/>
      <c r="WD1041" s="351"/>
      <c r="WE1041" s="351"/>
      <c r="WF1041" s="351"/>
      <c r="WG1041" s="351"/>
      <c r="WH1041" s="351"/>
      <c r="WI1041" s="351"/>
      <c r="WJ1041" s="351"/>
      <c r="WK1041" s="351"/>
      <c r="WL1041" s="351"/>
      <c r="WM1041" s="351"/>
      <c r="WN1041" s="351"/>
      <c r="WO1041" s="351"/>
      <c r="WP1041" s="351"/>
      <c r="WQ1041" s="351"/>
      <c r="WR1041" s="351"/>
      <c r="WS1041" s="351"/>
      <c r="WT1041" s="351"/>
      <c r="WU1041" s="351"/>
      <c r="WV1041" s="351"/>
      <c r="WW1041" s="351"/>
      <c r="WX1041" s="351"/>
      <c r="WY1041" s="351"/>
      <c r="WZ1041" s="351"/>
      <c r="XA1041" s="351"/>
      <c r="XB1041" s="351"/>
      <c r="XC1041" s="351"/>
      <c r="XD1041" s="351"/>
      <c r="XE1041" s="351"/>
      <c r="XF1041" s="351"/>
      <c r="XG1041" s="351"/>
      <c r="XH1041" s="351"/>
      <c r="XI1041" s="351"/>
      <c r="XJ1041" s="351"/>
      <c r="XK1041" s="351"/>
      <c r="XL1041" s="351"/>
      <c r="XM1041" s="351"/>
      <c r="XN1041" s="351"/>
      <c r="XO1041" s="351"/>
      <c r="XP1041" s="351"/>
      <c r="XQ1041" s="351"/>
      <c r="XR1041" s="351"/>
      <c r="XS1041" s="351"/>
      <c r="XT1041" s="351"/>
      <c r="XU1041" s="351"/>
      <c r="XV1041" s="351"/>
      <c r="XW1041" s="351"/>
      <c r="XX1041" s="351"/>
      <c r="XY1041" s="351"/>
      <c r="XZ1041" s="351"/>
      <c r="YA1041" s="351"/>
      <c r="YB1041" s="351"/>
      <c r="YC1041" s="351"/>
      <c r="YD1041" s="351"/>
      <c r="YE1041" s="351"/>
      <c r="YF1041" s="351"/>
      <c r="YG1041" s="351"/>
      <c r="YH1041" s="351"/>
      <c r="YI1041" s="351"/>
      <c r="YJ1041" s="351"/>
      <c r="YK1041" s="351"/>
      <c r="YL1041" s="351"/>
      <c r="YM1041" s="351"/>
      <c r="YN1041" s="351"/>
      <c r="YO1041" s="351"/>
      <c r="YP1041" s="351"/>
      <c r="YQ1041" s="351"/>
      <c r="YR1041" s="351"/>
      <c r="YS1041" s="351"/>
      <c r="YT1041" s="351"/>
      <c r="YU1041" s="351"/>
      <c r="YV1041" s="351"/>
      <c r="YW1041" s="351"/>
      <c r="YX1041" s="351"/>
      <c r="YY1041" s="351"/>
      <c r="YZ1041" s="351"/>
      <c r="ZA1041" s="351"/>
      <c r="ZB1041" s="351"/>
      <c r="ZC1041" s="351"/>
      <c r="ZD1041" s="351"/>
      <c r="ZE1041" s="351"/>
      <c r="ZF1041" s="351"/>
      <c r="ZG1041" s="351"/>
      <c r="ZH1041" s="351"/>
      <c r="ZI1041" s="351"/>
      <c r="ZJ1041" s="351"/>
      <c r="ZK1041" s="351"/>
      <c r="ZL1041" s="351"/>
      <c r="ZM1041" s="351"/>
      <c r="ZN1041" s="351"/>
      <c r="ZO1041" s="351"/>
      <c r="ZP1041" s="351"/>
      <c r="ZQ1041" s="351"/>
      <c r="ZR1041" s="351"/>
      <c r="ZS1041" s="351"/>
      <c r="ZT1041" s="351"/>
      <c r="ZU1041" s="351"/>
      <c r="ZV1041" s="351"/>
      <c r="ZW1041" s="351"/>
      <c r="ZX1041" s="351"/>
      <c r="ZY1041" s="351"/>
      <c r="ZZ1041" s="351"/>
      <c r="AAA1041" s="351"/>
      <c r="AAB1041" s="351"/>
      <c r="AAC1041" s="351"/>
      <c r="AAD1041" s="351"/>
      <c r="AAE1041" s="351"/>
      <c r="AAF1041" s="351"/>
      <c r="AAG1041" s="351"/>
      <c r="AAH1041" s="351"/>
      <c r="AAI1041" s="351"/>
      <c r="AAJ1041" s="351"/>
      <c r="AAK1041" s="351"/>
      <c r="AAL1041" s="351"/>
      <c r="AAM1041" s="351"/>
      <c r="AAN1041" s="351"/>
      <c r="AAO1041" s="351"/>
      <c r="AAP1041" s="351"/>
      <c r="AAQ1041" s="351"/>
      <c r="AAR1041" s="351"/>
      <c r="AAS1041" s="351"/>
      <c r="AAT1041" s="351"/>
      <c r="AAU1041" s="351"/>
      <c r="AAV1041" s="351"/>
      <c r="AAW1041" s="351"/>
      <c r="AAX1041" s="351"/>
      <c r="AAY1041" s="351"/>
      <c r="AAZ1041" s="351"/>
      <c r="ABA1041" s="351"/>
      <c r="ABB1041" s="351"/>
      <c r="ABC1041" s="351"/>
      <c r="ABD1041" s="351"/>
      <c r="ABE1041" s="351"/>
      <c r="ABF1041" s="351"/>
      <c r="ABG1041" s="351"/>
      <c r="ABH1041" s="351"/>
      <c r="ABI1041" s="351"/>
      <c r="ABJ1041" s="351"/>
      <c r="ABK1041" s="351"/>
      <c r="ABL1041" s="351"/>
      <c r="ABM1041" s="351"/>
      <c r="ABN1041" s="351"/>
      <c r="ABO1041" s="351"/>
      <c r="ABP1041" s="351"/>
      <c r="ABQ1041" s="351"/>
      <c r="ABR1041" s="351"/>
      <c r="ABS1041" s="351"/>
      <c r="ABT1041" s="351"/>
      <c r="ABU1041" s="351"/>
      <c r="ABV1041" s="351"/>
      <c r="ABW1041" s="351"/>
      <c r="ABX1041" s="351"/>
      <c r="ABY1041" s="351"/>
      <c r="ABZ1041" s="351"/>
      <c r="ACA1041" s="351"/>
      <c r="ACB1041" s="351"/>
      <c r="ACC1041" s="351"/>
      <c r="ACD1041" s="351"/>
      <c r="ACE1041" s="351"/>
      <c r="ACF1041" s="351"/>
      <c r="ACG1041" s="351"/>
      <c r="ACH1041" s="351"/>
      <c r="ACI1041" s="351"/>
      <c r="ACJ1041" s="351"/>
      <c r="ACK1041" s="351"/>
      <c r="ACL1041" s="351"/>
      <c r="ACM1041" s="351"/>
      <c r="ACN1041" s="351"/>
      <c r="ACO1041" s="351"/>
      <c r="ACP1041" s="351"/>
      <c r="ACQ1041" s="351"/>
      <c r="ACR1041" s="351"/>
      <c r="ACS1041" s="351"/>
      <c r="ACT1041" s="351"/>
      <c r="ACU1041" s="351"/>
      <c r="ACV1041" s="351"/>
      <c r="ACW1041" s="351"/>
      <c r="ACX1041" s="351"/>
      <c r="ACY1041" s="351"/>
      <c r="ACZ1041" s="351"/>
      <c r="ADA1041" s="351"/>
      <c r="ADB1041" s="351"/>
      <c r="ADC1041" s="351"/>
      <c r="ADD1041" s="351"/>
      <c r="ADE1041" s="351"/>
      <c r="ADF1041" s="351"/>
      <c r="ADG1041" s="351"/>
      <c r="ADH1041" s="351"/>
      <c r="ADI1041" s="351"/>
      <c r="ADJ1041" s="351"/>
      <c r="ADK1041" s="351"/>
      <c r="ADL1041" s="351"/>
      <c r="ADM1041" s="351"/>
      <c r="ADN1041" s="351"/>
      <c r="ADO1041" s="351"/>
      <c r="ADP1041" s="351"/>
      <c r="ADQ1041" s="351"/>
      <c r="ADR1041" s="351"/>
      <c r="ADS1041" s="351"/>
      <c r="ADT1041" s="351"/>
      <c r="ADU1041" s="351"/>
      <c r="ADV1041" s="351"/>
      <c r="ADW1041" s="351"/>
      <c r="ADX1041" s="351"/>
      <c r="ADY1041" s="351"/>
      <c r="ADZ1041" s="351"/>
      <c r="AEA1041" s="351"/>
      <c r="AEB1041" s="351"/>
      <c r="AEC1041" s="351"/>
      <c r="AED1041" s="351"/>
      <c r="AEE1041" s="351"/>
      <c r="AEF1041" s="351"/>
      <c r="AEG1041" s="351"/>
      <c r="AEH1041" s="351"/>
      <c r="AEI1041" s="351"/>
      <c r="AEJ1041" s="351"/>
      <c r="AEK1041" s="351"/>
      <c r="AEL1041" s="351"/>
      <c r="AEM1041" s="351"/>
      <c r="AEN1041" s="351"/>
      <c r="AEO1041" s="351"/>
      <c r="AEP1041" s="351"/>
      <c r="AEQ1041" s="351"/>
      <c r="AER1041" s="351"/>
      <c r="AES1041" s="351"/>
      <c r="AET1041" s="351"/>
      <c r="AEU1041" s="351"/>
      <c r="AEV1041" s="351"/>
      <c r="AEW1041" s="351"/>
      <c r="AEX1041" s="351"/>
      <c r="AEY1041" s="351"/>
      <c r="AEZ1041" s="351"/>
      <c r="AFA1041" s="351"/>
      <c r="AFB1041" s="351"/>
      <c r="AFC1041" s="351"/>
      <c r="AFD1041" s="351"/>
      <c r="AFE1041" s="351"/>
      <c r="AFF1041" s="351"/>
      <c r="AFG1041" s="351"/>
      <c r="AFH1041" s="351"/>
      <c r="AFI1041" s="351"/>
      <c r="AFJ1041" s="351"/>
      <c r="AFK1041" s="351"/>
      <c r="AFL1041" s="351"/>
      <c r="AFM1041" s="351"/>
      <c r="AFN1041" s="351"/>
      <c r="AFO1041" s="351"/>
      <c r="AFP1041" s="351"/>
      <c r="AFQ1041" s="351"/>
      <c r="AFR1041" s="351"/>
      <c r="AFS1041" s="351"/>
      <c r="AFT1041" s="351"/>
      <c r="AFU1041" s="351"/>
      <c r="AFV1041" s="351"/>
      <c r="AFW1041" s="351"/>
      <c r="AFX1041" s="351"/>
      <c r="AFY1041" s="351"/>
      <c r="AFZ1041" s="351"/>
      <c r="AGA1041" s="351"/>
      <c r="AGB1041" s="351"/>
      <c r="AGC1041" s="351"/>
      <c r="AGD1041" s="351"/>
      <c r="AGE1041" s="351"/>
      <c r="AGF1041" s="351"/>
      <c r="AGG1041" s="351"/>
      <c r="AGH1041" s="351"/>
      <c r="AGI1041" s="351"/>
      <c r="AGJ1041" s="351"/>
      <c r="AGK1041" s="351"/>
      <c r="AGL1041" s="351"/>
      <c r="AGM1041" s="351"/>
      <c r="AGN1041" s="351"/>
      <c r="AGO1041" s="351"/>
      <c r="AGP1041" s="351"/>
      <c r="AGQ1041" s="351"/>
      <c r="AGR1041" s="351"/>
      <c r="AGS1041" s="351"/>
      <c r="AGT1041" s="351"/>
      <c r="AGU1041" s="351"/>
      <c r="AGV1041" s="351"/>
      <c r="AGW1041" s="351"/>
      <c r="AGX1041" s="351"/>
      <c r="AGY1041" s="351"/>
      <c r="AGZ1041" s="351"/>
      <c r="AHA1041" s="351"/>
      <c r="AHB1041" s="351"/>
      <c r="AHC1041" s="351"/>
      <c r="AHD1041" s="351"/>
      <c r="AHE1041" s="351"/>
      <c r="AHF1041" s="351"/>
      <c r="AHG1041" s="351"/>
      <c r="AHH1041" s="351"/>
      <c r="AHI1041" s="351"/>
      <c r="AHJ1041" s="351"/>
      <c r="AHK1041" s="351"/>
      <c r="AHL1041" s="351"/>
      <c r="AHM1041" s="351"/>
      <c r="AHN1041" s="351"/>
      <c r="AHO1041" s="351"/>
      <c r="AHP1041" s="351"/>
      <c r="AHQ1041" s="351"/>
      <c r="AHR1041" s="351"/>
      <c r="AHS1041" s="351"/>
      <c r="AHT1041" s="351"/>
      <c r="AHU1041" s="351"/>
      <c r="AHV1041" s="351"/>
      <c r="AHW1041" s="351"/>
      <c r="AHX1041" s="351"/>
      <c r="AHY1041" s="351"/>
      <c r="AHZ1041" s="351"/>
      <c r="AIA1041" s="351"/>
      <c r="AIB1041" s="351"/>
      <c r="AIC1041" s="351"/>
      <c r="AID1041" s="351"/>
      <c r="AIE1041" s="351"/>
      <c r="AIF1041" s="351"/>
      <c r="AIG1041" s="351"/>
      <c r="AIH1041" s="351"/>
      <c r="AII1041" s="351"/>
      <c r="AIJ1041" s="351"/>
      <c r="AIK1041" s="351"/>
      <c r="AIL1041" s="351"/>
      <c r="AIM1041" s="351"/>
      <c r="AIN1041" s="351"/>
      <c r="AIO1041" s="351"/>
      <c r="AIP1041" s="351"/>
      <c r="AIQ1041" s="351"/>
      <c r="AIR1041" s="351"/>
      <c r="AIS1041" s="351"/>
      <c r="AIT1041" s="351"/>
      <c r="AIU1041" s="351"/>
      <c r="AIV1041" s="351"/>
      <c r="AIW1041" s="351"/>
      <c r="AIX1041" s="351"/>
      <c r="AIY1041" s="351"/>
      <c r="AIZ1041" s="351"/>
      <c r="AJA1041" s="351"/>
      <c r="AJB1041" s="351"/>
      <c r="AJC1041" s="351"/>
      <c r="AJD1041" s="351"/>
      <c r="AJE1041" s="351"/>
      <c r="AJF1041" s="351"/>
      <c r="AJG1041" s="351"/>
      <c r="AJH1041" s="351"/>
      <c r="AJI1041" s="351"/>
      <c r="AJJ1041" s="351"/>
      <c r="AJK1041" s="351"/>
      <c r="AJL1041" s="351"/>
      <c r="AJM1041" s="351"/>
      <c r="AJN1041" s="351"/>
      <c r="AJO1041" s="351"/>
      <c r="AJP1041" s="351"/>
      <c r="AJQ1041" s="351"/>
      <c r="AJR1041" s="351"/>
      <c r="AJS1041" s="351"/>
      <c r="AJT1041" s="351"/>
      <c r="AJU1041" s="351"/>
      <c r="AJV1041" s="351"/>
      <c r="AJW1041" s="351"/>
      <c r="AJX1041" s="351"/>
      <c r="AJY1041" s="351"/>
      <c r="AJZ1041" s="351"/>
      <c r="AKA1041" s="351"/>
      <c r="AKB1041" s="351"/>
      <c r="AKC1041" s="351"/>
      <c r="AKD1041" s="351"/>
      <c r="AKE1041" s="351"/>
      <c r="AKF1041" s="351"/>
      <c r="AKG1041" s="351"/>
      <c r="AKH1041" s="351"/>
      <c r="AKI1041" s="351"/>
      <c r="AKJ1041" s="351"/>
      <c r="AKK1041" s="351"/>
      <c r="AKL1041" s="351"/>
      <c r="AKM1041" s="351"/>
      <c r="AKN1041" s="351"/>
      <c r="AKO1041" s="351"/>
      <c r="AKP1041" s="351"/>
      <c r="AKQ1041" s="351"/>
      <c r="AKR1041" s="351"/>
      <c r="AKS1041" s="351"/>
      <c r="AKT1041" s="351"/>
      <c r="AKU1041" s="351"/>
      <c r="AKV1041" s="351"/>
      <c r="AKW1041" s="351"/>
      <c r="AKX1041" s="351"/>
      <c r="AKY1041" s="351"/>
      <c r="AKZ1041" s="351"/>
      <c r="ALA1041" s="351"/>
      <c r="ALB1041" s="351"/>
      <c r="ALC1041" s="351"/>
      <c r="ALD1041" s="351"/>
      <c r="ALE1041" s="351"/>
      <c r="ALF1041" s="351"/>
      <c r="ALG1041" s="351"/>
      <c r="ALH1041" s="351"/>
      <c r="ALI1041" s="351"/>
      <c r="ALJ1041" s="351"/>
      <c r="ALK1041" s="351"/>
      <c r="ALL1041" s="351"/>
      <c r="ALM1041" s="351"/>
      <c r="ALN1041" s="351"/>
      <c r="ALO1041" s="351"/>
      <c r="ALP1041" s="351"/>
      <c r="ALQ1041" s="351"/>
      <c r="ALR1041" s="351"/>
      <c r="ALS1041" s="351"/>
      <c r="ALT1041" s="351"/>
      <c r="ALU1041" s="351"/>
      <c r="ALV1041" s="351"/>
      <c r="ALW1041" s="351"/>
      <c r="ALX1041" s="351"/>
      <c r="ALY1041" s="351"/>
      <c r="ALZ1041" s="351"/>
      <c r="AMA1041" s="351"/>
      <c r="AMB1041" s="351"/>
      <c r="AMC1041" s="351"/>
      <c r="AMD1041" s="351"/>
      <c r="AME1041" s="351"/>
      <c r="AMF1041" s="351"/>
      <c r="AMG1041" s="351"/>
      <c r="AMH1041" s="351"/>
      <c r="AMI1041" s="351"/>
      <c r="AMJ1041" s="351"/>
      <c r="AMK1041" s="351"/>
      <c r="AML1041" s="351"/>
      <c r="AMM1041" s="351"/>
      <c r="AMN1041" s="351"/>
      <c r="AMO1041" s="351"/>
      <c r="AMP1041" s="351"/>
      <c r="AMQ1041" s="351"/>
      <c r="AMR1041" s="351"/>
      <c r="AMS1041" s="351"/>
      <c r="AMT1041" s="351"/>
      <c r="AMU1041" s="351"/>
      <c r="AMV1041" s="351"/>
      <c r="AMW1041" s="351"/>
      <c r="AMX1041" s="351"/>
      <c r="AMY1041" s="351"/>
      <c r="AMZ1041" s="351"/>
      <c r="ANA1041" s="351"/>
      <c r="ANB1041" s="351"/>
      <c r="ANC1041" s="351"/>
      <c r="AND1041" s="351"/>
      <c r="ANE1041" s="351"/>
      <c r="ANF1041" s="351"/>
      <c r="ANG1041" s="351"/>
      <c r="ANH1041" s="351"/>
      <c r="ANI1041" s="351"/>
      <c r="ANJ1041" s="351"/>
      <c r="ANK1041" s="351"/>
      <c r="ANL1041" s="351"/>
      <c r="ANM1041" s="351"/>
      <c r="ANN1041" s="351"/>
      <c r="ANO1041" s="351"/>
      <c r="ANP1041" s="351"/>
      <c r="ANQ1041" s="351"/>
      <c r="ANR1041" s="351"/>
      <c r="ANS1041" s="351"/>
      <c r="ANT1041" s="351"/>
      <c r="ANU1041" s="351"/>
      <c r="ANV1041" s="351"/>
      <c r="ANW1041" s="351"/>
      <c r="ANX1041" s="351"/>
      <c r="ANY1041" s="351"/>
      <c r="ANZ1041" s="351"/>
      <c r="AOA1041" s="351"/>
      <c r="AOB1041" s="351"/>
      <c r="AOC1041" s="351"/>
      <c r="AOD1041" s="351"/>
      <c r="AOE1041" s="351"/>
      <c r="AOF1041" s="351"/>
      <c r="AOG1041" s="351"/>
      <c r="AOH1041" s="351"/>
      <c r="AOI1041" s="351"/>
      <c r="AOJ1041" s="351"/>
      <c r="AOK1041" s="351"/>
      <c r="AOL1041" s="351"/>
      <c r="AOM1041" s="351"/>
      <c r="AON1041" s="351"/>
      <c r="AOO1041" s="351"/>
      <c r="AOP1041" s="351"/>
      <c r="AOQ1041" s="351"/>
      <c r="AOR1041" s="351"/>
      <c r="AOS1041" s="351"/>
      <c r="AOT1041" s="351"/>
      <c r="AOU1041" s="351"/>
      <c r="AOV1041" s="351"/>
      <c r="AOW1041" s="351"/>
      <c r="AOX1041" s="351"/>
      <c r="AOY1041" s="351"/>
      <c r="AOZ1041" s="351"/>
      <c r="APA1041" s="351"/>
      <c r="APB1041" s="351"/>
      <c r="APC1041" s="351"/>
      <c r="APD1041" s="351"/>
      <c r="APE1041" s="351"/>
      <c r="APF1041" s="351"/>
      <c r="APG1041" s="351"/>
      <c r="APH1041" s="351"/>
      <c r="API1041" s="351"/>
      <c r="APJ1041" s="351"/>
      <c r="APK1041" s="351"/>
      <c r="APL1041" s="351"/>
      <c r="APM1041" s="351"/>
      <c r="APN1041" s="351"/>
      <c r="APO1041" s="351"/>
      <c r="APP1041" s="351"/>
      <c r="APQ1041" s="351"/>
      <c r="APR1041" s="351"/>
      <c r="APS1041" s="351"/>
      <c r="APT1041" s="351"/>
      <c r="APU1041" s="351"/>
      <c r="APV1041" s="351"/>
      <c r="APW1041" s="351"/>
      <c r="APX1041" s="351"/>
      <c r="APY1041" s="351"/>
      <c r="APZ1041" s="351"/>
      <c r="AQA1041" s="351"/>
      <c r="AQB1041" s="351"/>
      <c r="AQC1041" s="351"/>
      <c r="AQD1041" s="351"/>
      <c r="AQE1041" s="351"/>
      <c r="AQF1041" s="351"/>
      <c r="AQG1041" s="351"/>
      <c r="AQH1041" s="351"/>
      <c r="AQI1041" s="351"/>
      <c r="AQJ1041" s="351"/>
      <c r="AQK1041" s="351"/>
      <c r="AQL1041" s="351"/>
      <c r="AQM1041" s="351"/>
      <c r="AQN1041" s="351"/>
      <c r="AQO1041" s="351"/>
      <c r="AQP1041" s="351"/>
      <c r="AQQ1041" s="351"/>
      <c r="AQR1041" s="351"/>
      <c r="AQS1041" s="351"/>
      <c r="AQT1041" s="351"/>
      <c r="AQU1041" s="351"/>
      <c r="AQV1041" s="351"/>
      <c r="AQW1041" s="351"/>
      <c r="AQX1041" s="351"/>
      <c r="AQY1041" s="351"/>
      <c r="AQZ1041" s="351"/>
      <c r="ARA1041" s="351"/>
      <c r="ARB1041" s="351"/>
      <c r="ARC1041" s="351"/>
      <c r="ARD1041" s="351"/>
      <c r="ARE1041" s="351"/>
      <c r="ARF1041" s="351"/>
      <c r="ARG1041" s="351"/>
      <c r="ARH1041" s="351"/>
      <c r="ARI1041" s="351"/>
      <c r="ARJ1041" s="351"/>
      <c r="ARK1041" s="351"/>
      <c r="ARL1041" s="351"/>
      <c r="ARM1041" s="351"/>
      <c r="ARN1041" s="351"/>
      <c r="ARO1041" s="351"/>
      <c r="ARP1041" s="351"/>
      <c r="ARQ1041" s="351"/>
      <c r="ARR1041" s="351"/>
      <c r="ARS1041" s="351"/>
      <c r="ART1041" s="351"/>
      <c r="ARU1041" s="351"/>
      <c r="ARV1041" s="351"/>
      <c r="ARW1041" s="351"/>
      <c r="ARX1041" s="351"/>
      <c r="ARY1041" s="351"/>
      <c r="ARZ1041" s="351"/>
      <c r="ASA1041" s="351"/>
      <c r="ASB1041" s="351"/>
      <c r="ASC1041" s="351"/>
      <c r="ASD1041" s="351"/>
      <c r="ASE1041" s="351"/>
      <c r="ASF1041" s="351"/>
      <c r="ASG1041" s="351"/>
      <c r="ASH1041" s="351"/>
      <c r="ASI1041" s="351"/>
      <c r="ASJ1041" s="351"/>
      <c r="ASK1041" s="351"/>
      <c r="ASL1041" s="351"/>
      <c r="ASM1041" s="351"/>
      <c r="ASN1041" s="351"/>
      <c r="ASO1041" s="351"/>
      <c r="ASP1041" s="351"/>
      <c r="ASQ1041" s="351"/>
      <c r="ASR1041" s="351"/>
      <c r="ASS1041" s="351"/>
      <c r="AST1041" s="351"/>
      <c r="ASU1041" s="351"/>
      <c r="ASV1041" s="351"/>
      <c r="ASW1041" s="351"/>
      <c r="ASX1041" s="351"/>
      <c r="ASY1041" s="351"/>
      <c r="ASZ1041" s="351"/>
      <c r="ATA1041" s="351"/>
      <c r="ATB1041" s="351"/>
      <c r="ATC1041" s="351"/>
      <c r="ATD1041" s="351"/>
      <c r="ATE1041" s="351"/>
      <c r="ATF1041" s="351"/>
      <c r="ATG1041" s="351"/>
      <c r="ATH1041" s="351"/>
      <c r="ATI1041" s="351"/>
      <c r="ATJ1041" s="351"/>
      <c r="ATK1041" s="351"/>
      <c r="ATL1041" s="351"/>
      <c r="ATM1041" s="351"/>
      <c r="ATN1041" s="351"/>
      <c r="ATO1041" s="351"/>
      <c r="ATP1041" s="351"/>
      <c r="ATQ1041" s="351"/>
      <c r="ATR1041" s="351"/>
      <c r="ATS1041" s="351"/>
      <c r="ATT1041" s="351"/>
      <c r="ATU1041" s="351"/>
      <c r="ATV1041" s="351"/>
      <c r="ATW1041" s="351"/>
      <c r="ATX1041" s="351"/>
      <c r="ATY1041" s="351"/>
      <c r="ATZ1041" s="351"/>
      <c r="AUA1041" s="351"/>
      <c r="AUB1041" s="351"/>
      <c r="AUC1041" s="351"/>
      <c r="AUD1041" s="351"/>
      <c r="AUE1041" s="351"/>
      <c r="AUF1041" s="351"/>
      <c r="AUG1041" s="351"/>
      <c r="AUH1041" s="351"/>
      <c r="AUI1041" s="351"/>
      <c r="AUJ1041" s="351"/>
      <c r="AUK1041" s="351"/>
      <c r="AUL1041" s="351"/>
      <c r="AUM1041" s="351"/>
      <c r="AUN1041" s="351"/>
      <c r="AUO1041" s="351"/>
      <c r="AUP1041" s="351"/>
      <c r="AUQ1041" s="351"/>
      <c r="AUR1041" s="351"/>
      <c r="AUS1041" s="351"/>
      <c r="AUT1041" s="351"/>
      <c r="AUU1041" s="351"/>
      <c r="AUV1041" s="351"/>
      <c r="AUW1041" s="351"/>
      <c r="AUX1041" s="351"/>
      <c r="AUY1041" s="351"/>
      <c r="AUZ1041" s="351"/>
      <c r="AVA1041" s="351"/>
      <c r="AVB1041" s="351"/>
      <c r="AVC1041" s="351"/>
      <c r="AVD1041" s="351"/>
      <c r="AVE1041" s="351"/>
      <c r="AVF1041" s="351"/>
      <c r="AVG1041" s="351"/>
      <c r="AVH1041" s="351"/>
      <c r="AVI1041" s="351"/>
      <c r="AVJ1041" s="351"/>
      <c r="AVK1041" s="351"/>
      <c r="AVL1041" s="351"/>
      <c r="AVM1041" s="351"/>
      <c r="AVN1041" s="351"/>
      <c r="AVO1041" s="351"/>
      <c r="AVP1041" s="351"/>
      <c r="AVQ1041" s="351"/>
      <c r="AVR1041" s="351"/>
      <c r="AVS1041" s="351"/>
      <c r="AVT1041" s="351"/>
      <c r="AVU1041" s="351"/>
      <c r="AVV1041" s="351"/>
      <c r="AVW1041" s="351"/>
      <c r="AVX1041" s="351"/>
      <c r="AVY1041" s="351"/>
      <c r="AVZ1041" s="351"/>
      <c r="AWA1041" s="351"/>
      <c r="AWB1041" s="351"/>
      <c r="AWC1041" s="351"/>
      <c r="AWD1041" s="351"/>
      <c r="AWE1041" s="351"/>
      <c r="AWF1041" s="351"/>
      <c r="AWG1041" s="351"/>
      <c r="AWH1041" s="351"/>
      <c r="AWI1041" s="351"/>
      <c r="AWJ1041" s="351"/>
      <c r="AWK1041" s="351"/>
      <c r="AWL1041" s="351"/>
      <c r="AWM1041" s="351"/>
      <c r="AWN1041" s="351"/>
      <c r="AWO1041" s="351"/>
      <c r="AWP1041" s="351"/>
      <c r="AWQ1041" s="351"/>
      <c r="AWR1041" s="351"/>
      <c r="AWS1041" s="351"/>
      <c r="AWT1041" s="351"/>
      <c r="AWU1041" s="351"/>
      <c r="AWV1041" s="351"/>
      <c r="AWW1041" s="351"/>
      <c r="AWX1041" s="351"/>
      <c r="AWY1041" s="351"/>
      <c r="AWZ1041" s="351"/>
      <c r="AXA1041" s="351"/>
      <c r="AXB1041" s="351"/>
      <c r="AXC1041" s="351"/>
      <c r="AXD1041" s="351"/>
      <c r="AXE1041" s="351"/>
      <c r="AXF1041" s="351"/>
      <c r="AXG1041" s="351"/>
      <c r="AXH1041" s="351"/>
      <c r="AXI1041" s="351"/>
      <c r="AXJ1041" s="351"/>
      <c r="AXK1041" s="351"/>
      <c r="AXL1041" s="351"/>
      <c r="AXM1041" s="351"/>
      <c r="AXN1041" s="351"/>
      <c r="AXO1041" s="351"/>
      <c r="AXP1041" s="351"/>
      <c r="AXQ1041" s="351"/>
      <c r="AXR1041" s="351"/>
      <c r="AXS1041" s="351"/>
      <c r="AXT1041" s="351"/>
      <c r="AXU1041" s="351"/>
      <c r="AXV1041" s="351"/>
      <c r="AXW1041" s="351"/>
      <c r="AXX1041" s="351"/>
      <c r="AXY1041" s="351"/>
      <c r="AXZ1041" s="351"/>
      <c r="AYA1041" s="351"/>
      <c r="AYB1041" s="351"/>
      <c r="AYC1041" s="351"/>
      <c r="AYD1041" s="351"/>
      <c r="AYE1041" s="351"/>
      <c r="AYF1041" s="351"/>
      <c r="AYG1041" s="351"/>
      <c r="AYH1041" s="351"/>
      <c r="AYI1041" s="351"/>
      <c r="AYJ1041" s="351"/>
      <c r="AYK1041" s="351"/>
      <c r="AYL1041" s="351"/>
      <c r="AYM1041" s="351"/>
      <c r="AYN1041" s="351"/>
      <c r="AYO1041" s="351"/>
      <c r="AYP1041" s="351"/>
      <c r="AYQ1041" s="351"/>
      <c r="AYR1041" s="351"/>
      <c r="AYS1041" s="351"/>
      <c r="AYT1041" s="351"/>
      <c r="AYU1041" s="351"/>
      <c r="AYV1041" s="351"/>
      <c r="AYW1041" s="351"/>
      <c r="AYX1041" s="351"/>
      <c r="AYY1041" s="351"/>
      <c r="AYZ1041" s="351"/>
      <c r="AZA1041" s="351"/>
      <c r="AZB1041" s="351"/>
      <c r="AZC1041" s="351"/>
      <c r="AZD1041" s="351"/>
      <c r="AZE1041" s="351"/>
      <c r="AZF1041" s="351"/>
      <c r="AZG1041" s="351"/>
      <c r="AZH1041" s="351"/>
      <c r="AZI1041" s="351"/>
      <c r="AZJ1041" s="351"/>
      <c r="AZK1041" s="351"/>
      <c r="AZL1041" s="351"/>
      <c r="AZM1041" s="351"/>
      <c r="AZN1041" s="351"/>
      <c r="AZO1041" s="351"/>
      <c r="AZP1041" s="351"/>
      <c r="AZQ1041" s="351"/>
      <c r="AZR1041" s="351"/>
      <c r="AZS1041" s="351"/>
      <c r="AZT1041" s="351"/>
      <c r="AZU1041" s="351"/>
      <c r="AZV1041" s="351"/>
      <c r="AZW1041" s="351"/>
      <c r="AZX1041" s="351"/>
      <c r="AZY1041" s="351"/>
      <c r="AZZ1041" s="351"/>
      <c r="BAA1041" s="351"/>
      <c r="BAB1041" s="351"/>
      <c r="BAC1041" s="351"/>
      <c r="BAD1041" s="351"/>
      <c r="BAE1041" s="351"/>
      <c r="BAF1041" s="351"/>
      <c r="BAG1041" s="351"/>
      <c r="BAH1041" s="351"/>
      <c r="BAI1041" s="351"/>
      <c r="BAJ1041" s="351"/>
      <c r="BAK1041" s="351"/>
      <c r="BAL1041" s="351"/>
      <c r="BAM1041" s="351"/>
      <c r="BAN1041" s="351"/>
      <c r="BAO1041" s="351"/>
      <c r="BAP1041" s="351"/>
      <c r="BAQ1041" s="351"/>
      <c r="BAR1041" s="351"/>
      <c r="BAS1041" s="351"/>
      <c r="BAT1041" s="351"/>
      <c r="BAU1041" s="351"/>
      <c r="BAV1041" s="351"/>
      <c r="BAW1041" s="351"/>
      <c r="BAX1041" s="351"/>
      <c r="BAY1041" s="351"/>
      <c r="BAZ1041" s="351"/>
      <c r="BBA1041" s="351"/>
      <c r="BBB1041" s="351"/>
      <c r="BBC1041" s="351"/>
      <c r="BBD1041" s="351"/>
      <c r="BBE1041" s="351"/>
      <c r="BBF1041" s="351"/>
      <c r="BBG1041" s="351"/>
      <c r="BBH1041" s="351"/>
      <c r="BBI1041" s="351"/>
      <c r="BBJ1041" s="351"/>
      <c r="BBK1041" s="351"/>
      <c r="BBL1041" s="351"/>
      <c r="BBM1041" s="351"/>
      <c r="BBN1041" s="351"/>
      <c r="BBO1041" s="351"/>
      <c r="BBP1041" s="351"/>
      <c r="BBQ1041" s="351"/>
      <c r="BBR1041" s="351"/>
      <c r="BBS1041" s="351"/>
      <c r="BBT1041" s="351"/>
      <c r="BBU1041" s="351"/>
      <c r="BBV1041" s="351"/>
      <c r="BBW1041" s="351"/>
      <c r="BBX1041" s="351"/>
      <c r="BBY1041" s="351"/>
      <c r="BBZ1041" s="351"/>
      <c r="BCA1041" s="351"/>
      <c r="BCB1041" s="351"/>
      <c r="BCC1041" s="351"/>
      <c r="BCD1041" s="351"/>
      <c r="BCE1041" s="351"/>
      <c r="BCF1041" s="351"/>
      <c r="BCG1041" s="351"/>
      <c r="BCH1041" s="351"/>
      <c r="BCI1041" s="351"/>
      <c r="BCJ1041" s="351"/>
      <c r="BCK1041" s="351"/>
      <c r="BCL1041" s="351"/>
      <c r="BCM1041" s="351"/>
      <c r="BCN1041" s="351"/>
      <c r="BCO1041" s="351"/>
      <c r="BCP1041" s="351"/>
      <c r="BCQ1041" s="351"/>
      <c r="BCR1041" s="351"/>
      <c r="BCS1041" s="351"/>
      <c r="BCT1041" s="351"/>
      <c r="BCU1041" s="351"/>
      <c r="BCV1041" s="351"/>
      <c r="BCW1041" s="351"/>
      <c r="BCX1041" s="351"/>
      <c r="BCY1041" s="351"/>
      <c r="BCZ1041" s="351"/>
      <c r="BDA1041" s="351"/>
      <c r="BDB1041" s="351"/>
      <c r="BDC1041" s="351"/>
      <c r="BDD1041" s="351"/>
      <c r="BDE1041" s="351"/>
      <c r="BDF1041" s="351"/>
      <c r="BDG1041" s="351"/>
      <c r="BDH1041" s="351"/>
      <c r="BDI1041" s="351"/>
      <c r="BDJ1041" s="351"/>
      <c r="BDK1041" s="351"/>
      <c r="BDL1041" s="351"/>
      <c r="BDM1041" s="351"/>
      <c r="BDN1041" s="351"/>
      <c r="BDO1041" s="351"/>
      <c r="BDP1041" s="351"/>
      <c r="BDQ1041" s="351"/>
      <c r="BDR1041" s="351"/>
      <c r="BDS1041" s="351"/>
      <c r="BDT1041" s="351"/>
      <c r="BDU1041" s="351"/>
      <c r="BDV1041" s="351"/>
      <c r="BDW1041" s="351"/>
      <c r="BDX1041" s="351"/>
      <c r="BDY1041" s="351"/>
      <c r="BDZ1041" s="351"/>
      <c r="BEA1041" s="351"/>
      <c r="BEB1041" s="351"/>
      <c r="BEC1041" s="351"/>
      <c r="BED1041" s="351"/>
      <c r="BEE1041" s="351"/>
      <c r="BEF1041" s="351"/>
      <c r="BEG1041" s="351"/>
      <c r="BEH1041" s="351"/>
      <c r="BEI1041" s="351"/>
      <c r="BEJ1041" s="351"/>
      <c r="BEK1041" s="351"/>
      <c r="BEL1041" s="351"/>
      <c r="BEM1041" s="351"/>
      <c r="BEN1041" s="351"/>
      <c r="BEO1041" s="351"/>
      <c r="BEP1041" s="351"/>
      <c r="BEQ1041" s="351"/>
      <c r="BER1041" s="351"/>
      <c r="BES1041" s="351"/>
      <c r="BET1041" s="351"/>
      <c r="BEU1041" s="351"/>
      <c r="BEV1041" s="351"/>
      <c r="BEW1041" s="351"/>
      <c r="BEX1041" s="351"/>
      <c r="BEY1041" s="351"/>
      <c r="BEZ1041" s="351"/>
      <c r="BFA1041" s="351"/>
      <c r="BFB1041" s="351"/>
      <c r="BFC1041" s="351"/>
      <c r="BFD1041" s="351"/>
      <c r="BFE1041" s="351"/>
      <c r="BFF1041" s="351"/>
      <c r="BFG1041" s="351"/>
      <c r="BFH1041" s="351"/>
      <c r="BFI1041" s="351"/>
      <c r="BFJ1041" s="351"/>
      <c r="BFK1041" s="351"/>
      <c r="BFL1041" s="351"/>
      <c r="BFM1041" s="351"/>
      <c r="BFN1041" s="351"/>
      <c r="BFO1041" s="351"/>
      <c r="BFP1041" s="351"/>
      <c r="BFQ1041" s="351"/>
      <c r="BFR1041" s="351"/>
      <c r="BFS1041" s="351"/>
      <c r="BFT1041" s="351"/>
      <c r="BFU1041" s="351"/>
      <c r="BFV1041" s="351"/>
      <c r="BFW1041" s="351"/>
      <c r="BFX1041" s="351"/>
      <c r="BFY1041" s="351"/>
      <c r="BFZ1041" s="351"/>
      <c r="BGA1041" s="351"/>
      <c r="BGB1041" s="351"/>
      <c r="BGC1041" s="351"/>
      <c r="BGD1041" s="351"/>
      <c r="BGE1041" s="351"/>
      <c r="BGF1041" s="351"/>
      <c r="BGG1041" s="351"/>
      <c r="BGH1041" s="351"/>
      <c r="BGI1041" s="351"/>
      <c r="BGJ1041" s="351"/>
      <c r="BGK1041" s="351"/>
      <c r="BGL1041" s="351"/>
      <c r="BGM1041" s="351"/>
      <c r="BGN1041" s="351"/>
      <c r="BGO1041" s="351"/>
      <c r="BGP1041" s="351"/>
      <c r="BGQ1041" s="351"/>
      <c r="BGR1041" s="351"/>
      <c r="BGS1041" s="351"/>
      <c r="BGT1041" s="351"/>
      <c r="BGU1041" s="351"/>
      <c r="BGV1041" s="351"/>
      <c r="BGW1041" s="351"/>
      <c r="BGX1041" s="351"/>
      <c r="BGY1041" s="351"/>
      <c r="BGZ1041" s="351"/>
      <c r="BHA1041" s="351"/>
      <c r="BHB1041" s="351"/>
      <c r="BHC1041" s="351"/>
      <c r="BHD1041" s="351"/>
      <c r="BHE1041" s="351"/>
      <c r="BHF1041" s="351"/>
      <c r="BHG1041" s="351"/>
      <c r="BHH1041" s="351"/>
      <c r="BHI1041" s="351"/>
      <c r="BHJ1041" s="351"/>
      <c r="BHK1041" s="351"/>
      <c r="BHL1041" s="351"/>
      <c r="BHM1041" s="351"/>
      <c r="BHN1041" s="351"/>
      <c r="BHO1041" s="351"/>
      <c r="BHP1041" s="351"/>
      <c r="BHQ1041" s="351"/>
      <c r="BHR1041" s="351"/>
      <c r="BHS1041" s="351"/>
      <c r="BHT1041" s="351"/>
      <c r="BHU1041" s="351"/>
      <c r="BHV1041" s="351"/>
      <c r="BHW1041" s="351"/>
      <c r="BHX1041" s="351"/>
      <c r="BHY1041" s="351"/>
      <c r="BHZ1041" s="351"/>
      <c r="BIA1041" s="351"/>
      <c r="BIB1041" s="351"/>
      <c r="BIC1041" s="351"/>
      <c r="BID1041" s="351"/>
      <c r="BIE1041" s="351"/>
      <c r="BIF1041" s="351"/>
      <c r="BIG1041" s="351"/>
      <c r="BIH1041" s="351"/>
      <c r="BII1041" s="351"/>
      <c r="BIJ1041" s="351"/>
      <c r="BIK1041" s="351"/>
      <c r="BIL1041" s="351"/>
      <c r="BIM1041" s="351"/>
      <c r="BIN1041" s="351"/>
      <c r="BIO1041" s="351"/>
      <c r="BIP1041" s="351"/>
      <c r="BIQ1041" s="351"/>
      <c r="BIR1041" s="351"/>
      <c r="BIS1041" s="351"/>
      <c r="BIT1041" s="351"/>
      <c r="BIU1041" s="351"/>
      <c r="BIV1041" s="351"/>
      <c r="BIW1041" s="351"/>
      <c r="BIX1041" s="351"/>
      <c r="BIY1041" s="351"/>
      <c r="BIZ1041" s="351"/>
      <c r="BJA1041" s="351"/>
      <c r="BJB1041" s="351"/>
      <c r="BJC1041" s="351"/>
      <c r="BJD1041" s="351"/>
      <c r="BJE1041" s="351"/>
      <c r="BJF1041" s="351"/>
      <c r="BJG1041" s="351"/>
      <c r="BJH1041" s="351"/>
      <c r="BJI1041" s="351"/>
      <c r="BJJ1041" s="351"/>
      <c r="BJK1041" s="351"/>
      <c r="BJL1041" s="351"/>
      <c r="BJM1041" s="351"/>
      <c r="BJN1041" s="351"/>
      <c r="BJO1041" s="351"/>
      <c r="BJP1041" s="351"/>
      <c r="BJQ1041" s="351"/>
      <c r="BJR1041" s="351"/>
      <c r="BJS1041" s="351"/>
      <c r="BJT1041" s="351"/>
      <c r="BJU1041" s="351"/>
      <c r="BJV1041" s="351"/>
      <c r="BJW1041" s="351"/>
      <c r="BJX1041" s="351"/>
      <c r="BJY1041" s="351"/>
      <c r="BJZ1041" s="351"/>
      <c r="BKA1041" s="351"/>
      <c r="BKB1041" s="351"/>
      <c r="BKC1041" s="351"/>
      <c r="BKD1041" s="351"/>
      <c r="BKE1041" s="351"/>
      <c r="BKF1041" s="351"/>
      <c r="BKG1041" s="351"/>
      <c r="BKH1041" s="351"/>
      <c r="BKI1041" s="351"/>
      <c r="BKJ1041" s="351"/>
      <c r="BKK1041" s="351"/>
      <c r="BKL1041" s="351"/>
      <c r="BKM1041" s="351"/>
      <c r="BKN1041" s="351"/>
      <c r="BKO1041" s="351"/>
      <c r="BKP1041" s="351"/>
      <c r="BKQ1041" s="351"/>
      <c r="BKR1041" s="351"/>
      <c r="BKS1041" s="351"/>
      <c r="BKT1041" s="351"/>
      <c r="BKU1041" s="351"/>
      <c r="BKV1041" s="351"/>
      <c r="BKW1041" s="351"/>
      <c r="BKX1041" s="351"/>
      <c r="BKY1041" s="351"/>
      <c r="BKZ1041" s="351"/>
      <c r="BLA1041" s="351"/>
      <c r="BLB1041" s="351"/>
      <c r="BLC1041" s="351"/>
      <c r="BLD1041" s="351"/>
      <c r="BLE1041" s="351"/>
      <c r="BLF1041" s="351"/>
      <c r="BLG1041" s="351"/>
      <c r="BLH1041" s="351"/>
      <c r="BLI1041" s="351"/>
      <c r="BLJ1041" s="351"/>
      <c r="BLK1041" s="351"/>
      <c r="BLL1041" s="351"/>
      <c r="BLM1041" s="351"/>
      <c r="BLN1041" s="351"/>
      <c r="BLO1041" s="351"/>
      <c r="BLP1041" s="351"/>
      <c r="BLQ1041" s="351"/>
      <c r="BLR1041" s="351"/>
      <c r="BLS1041" s="351"/>
      <c r="BLT1041" s="351"/>
      <c r="BLU1041" s="351"/>
      <c r="BLV1041" s="351"/>
      <c r="BLW1041" s="351"/>
      <c r="BLX1041" s="351"/>
      <c r="BLY1041" s="351"/>
      <c r="BLZ1041" s="351"/>
      <c r="BMA1041" s="351"/>
      <c r="BMB1041" s="351"/>
      <c r="BMC1041" s="351"/>
      <c r="BMD1041" s="351"/>
      <c r="BME1041" s="351"/>
      <c r="BMF1041" s="351"/>
      <c r="BMG1041" s="351"/>
      <c r="BMH1041" s="351"/>
      <c r="BMI1041" s="351"/>
      <c r="BMJ1041" s="351"/>
      <c r="BMK1041" s="351"/>
      <c r="BML1041" s="351"/>
      <c r="BMM1041" s="351"/>
      <c r="BMN1041" s="351"/>
      <c r="BMO1041" s="351"/>
      <c r="BMP1041" s="351"/>
      <c r="BMQ1041" s="351"/>
      <c r="BMR1041" s="351"/>
      <c r="BMS1041" s="351"/>
      <c r="BMT1041" s="351"/>
      <c r="BMU1041" s="351"/>
      <c r="BMV1041" s="351"/>
      <c r="BMW1041" s="351"/>
      <c r="BMX1041" s="351"/>
      <c r="BMY1041" s="351"/>
      <c r="BMZ1041" s="351"/>
      <c r="BNA1041" s="351"/>
      <c r="BNB1041" s="351"/>
      <c r="BNC1041" s="351"/>
      <c r="BND1041" s="351"/>
      <c r="BNE1041" s="351"/>
      <c r="BNF1041" s="351"/>
      <c r="BNG1041" s="351"/>
      <c r="BNH1041" s="351"/>
      <c r="BNI1041" s="351"/>
      <c r="BNJ1041" s="351"/>
      <c r="BNK1041" s="351"/>
      <c r="BNL1041" s="351"/>
      <c r="BNM1041" s="351"/>
      <c r="BNN1041" s="351"/>
      <c r="BNO1041" s="351"/>
      <c r="BNP1041" s="351"/>
      <c r="BNQ1041" s="351"/>
      <c r="BNR1041" s="351"/>
      <c r="BNS1041" s="351"/>
      <c r="BNT1041" s="351"/>
      <c r="BNU1041" s="351"/>
      <c r="BNV1041" s="351"/>
      <c r="BNW1041" s="351"/>
      <c r="BNX1041" s="351"/>
      <c r="BNY1041" s="351"/>
      <c r="BNZ1041" s="351"/>
      <c r="BOA1041" s="351"/>
      <c r="BOB1041" s="351"/>
      <c r="BOC1041" s="351"/>
      <c r="BOD1041" s="351"/>
      <c r="BOE1041" s="351"/>
      <c r="BOF1041" s="351"/>
      <c r="BOG1041" s="351"/>
      <c r="BOH1041" s="351"/>
      <c r="BOI1041" s="351"/>
      <c r="BOJ1041" s="351"/>
      <c r="BOK1041" s="351"/>
      <c r="BOL1041" s="351"/>
      <c r="BOM1041" s="351"/>
      <c r="BON1041" s="351"/>
      <c r="BOO1041" s="351"/>
      <c r="BOP1041" s="351"/>
      <c r="BOQ1041" s="351"/>
      <c r="BOR1041" s="351"/>
      <c r="BOS1041" s="351"/>
      <c r="BOT1041" s="351"/>
      <c r="BOU1041" s="351"/>
      <c r="BOV1041" s="351"/>
      <c r="BOW1041" s="351"/>
      <c r="BOX1041" s="351"/>
      <c r="BOY1041" s="351"/>
      <c r="BOZ1041" s="351"/>
      <c r="BPA1041" s="351"/>
      <c r="BPB1041" s="351"/>
      <c r="BPC1041" s="351"/>
      <c r="BPD1041" s="351"/>
      <c r="BPE1041" s="351"/>
      <c r="BPF1041" s="351"/>
      <c r="BPG1041" s="351"/>
      <c r="BPH1041" s="351"/>
      <c r="BPI1041" s="351"/>
      <c r="BPJ1041" s="351"/>
      <c r="BPK1041" s="351"/>
      <c r="BPL1041" s="351"/>
      <c r="BPM1041" s="351"/>
      <c r="BPN1041" s="351"/>
      <c r="BPO1041" s="351"/>
      <c r="BPP1041" s="351"/>
      <c r="BPQ1041" s="351"/>
      <c r="BPR1041" s="351"/>
      <c r="BPS1041" s="351"/>
      <c r="BPT1041" s="351"/>
      <c r="BPU1041" s="351"/>
      <c r="BPV1041" s="351"/>
      <c r="BPW1041" s="351"/>
      <c r="BPX1041" s="351"/>
      <c r="BPY1041" s="351"/>
      <c r="BPZ1041" s="351"/>
      <c r="BQA1041" s="351"/>
      <c r="BQB1041" s="351"/>
      <c r="BQC1041" s="351"/>
      <c r="BQD1041" s="351"/>
      <c r="BQE1041" s="351"/>
      <c r="BQF1041" s="351"/>
      <c r="BQG1041" s="351"/>
      <c r="BQH1041" s="351"/>
      <c r="BQI1041" s="351"/>
      <c r="BQJ1041" s="351"/>
      <c r="BQK1041" s="351"/>
      <c r="BQL1041" s="351"/>
      <c r="BQM1041" s="351"/>
      <c r="BQN1041" s="351"/>
      <c r="BQO1041" s="351"/>
      <c r="BQP1041" s="351"/>
      <c r="BQQ1041" s="351"/>
      <c r="BQR1041" s="351"/>
      <c r="BQS1041" s="351"/>
      <c r="BQT1041" s="351"/>
      <c r="BQU1041" s="351"/>
      <c r="BQV1041" s="351"/>
      <c r="BQW1041" s="351"/>
      <c r="BQX1041" s="351"/>
      <c r="BQY1041" s="351"/>
      <c r="BQZ1041" s="351"/>
      <c r="BRA1041" s="351"/>
      <c r="BRB1041" s="351"/>
      <c r="BRC1041" s="351"/>
      <c r="BRD1041" s="351"/>
      <c r="BRE1041" s="351"/>
      <c r="BRF1041" s="351"/>
      <c r="BRG1041" s="351"/>
      <c r="BRH1041" s="351"/>
      <c r="BRI1041" s="351"/>
      <c r="BRJ1041" s="351"/>
      <c r="BRK1041" s="351"/>
      <c r="BRL1041" s="351"/>
      <c r="BRM1041" s="351"/>
      <c r="BRN1041" s="351"/>
      <c r="BRO1041" s="351"/>
      <c r="BRP1041" s="351"/>
      <c r="BRQ1041" s="351"/>
      <c r="BRR1041" s="351"/>
      <c r="BRS1041" s="351"/>
      <c r="BRT1041" s="351"/>
      <c r="BRU1041" s="351"/>
      <c r="BRV1041" s="351"/>
      <c r="BRW1041" s="351"/>
      <c r="BRX1041" s="351"/>
      <c r="BRY1041" s="351"/>
      <c r="BRZ1041" s="351"/>
      <c r="BSA1041" s="351"/>
      <c r="BSB1041" s="351"/>
      <c r="BSC1041" s="351"/>
      <c r="BSD1041" s="351"/>
      <c r="BSE1041" s="351"/>
      <c r="BSF1041" s="351"/>
      <c r="BSG1041" s="351"/>
      <c r="BSH1041" s="351"/>
      <c r="BSI1041" s="351"/>
      <c r="BSJ1041" s="351"/>
      <c r="BSK1041" s="351"/>
      <c r="BSL1041" s="351"/>
      <c r="BSM1041" s="351"/>
      <c r="BSN1041" s="351"/>
      <c r="BSO1041" s="351"/>
      <c r="BSP1041" s="351"/>
      <c r="BSQ1041" s="351"/>
      <c r="BSR1041" s="351"/>
      <c r="BSS1041" s="351"/>
      <c r="BST1041" s="351"/>
      <c r="BSU1041" s="351"/>
      <c r="BSV1041" s="351"/>
      <c r="BSW1041" s="351"/>
      <c r="BSX1041" s="351"/>
      <c r="BSY1041" s="351"/>
      <c r="BSZ1041" s="351"/>
      <c r="BTA1041" s="351"/>
      <c r="BTB1041" s="351"/>
      <c r="BTC1041" s="351"/>
      <c r="BTD1041" s="351"/>
      <c r="BTE1041" s="351"/>
      <c r="BTF1041" s="351"/>
      <c r="BTG1041" s="351"/>
      <c r="BTH1041" s="351"/>
      <c r="BTI1041" s="351"/>
      <c r="BTJ1041" s="351"/>
      <c r="BTK1041" s="351"/>
      <c r="BTL1041" s="351"/>
      <c r="BTM1041" s="351"/>
      <c r="BTN1041" s="351"/>
      <c r="BTO1041" s="351"/>
      <c r="BTP1041" s="351"/>
      <c r="BTQ1041" s="351"/>
      <c r="BTR1041" s="351"/>
      <c r="BTS1041" s="351"/>
      <c r="BTT1041" s="351"/>
      <c r="BTU1041" s="351"/>
      <c r="BTV1041" s="351"/>
      <c r="BTW1041" s="351"/>
      <c r="BTX1041" s="351"/>
      <c r="BTY1041" s="351"/>
      <c r="BTZ1041" s="351"/>
      <c r="BUA1041" s="351"/>
      <c r="BUB1041" s="351"/>
      <c r="BUC1041" s="351"/>
      <c r="BUD1041" s="351"/>
      <c r="BUE1041" s="351"/>
      <c r="BUF1041" s="351"/>
      <c r="BUG1041" s="351"/>
      <c r="BUH1041" s="351"/>
      <c r="BUI1041" s="351"/>
      <c r="BUJ1041" s="351"/>
      <c r="BUK1041" s="351"/>
      <c r="BUL1041" s="351"/>
      <c r="BUM1041" s="351"/>
      <c r="BUN1041" s="351"/>
      <c r="BUO1041" s="351"/>
      <c r="BUP1041" s="351"/>
      <c r="BUQ1041" s="351"/>
      <c r="BUR1041" s="351"/>
      <c r="BUS1041" s="351"/>
      <c r="BUT1041" s="351"/>
      <c r="BUU1041" s="351"/>
      <c r="BUV1041" s="351"/>
      <c r="BUW1041" s="351"/>
      <c r="BUX1041" s="351"/>
      <c r="BUY1041" s="351"/>
      <c r="BUZ1041" s="351"/>
      <c r="BVA1041" s="351"/>
      <c r="BVB1041" s="351"/>
      <c r="BVC1041" s="351"/>
      <c r="BVD1041" s="351"/>
      <c r="BVE1041" s="351"/>
      <c r="BVF1041" s="351"/>
      <c r="BVG1041" s="351"/>
      <c r="BVH1041" s="351"/>
      <c r="BVI1041" s="351"/>
      <c r="BVJ1041" s="351"/>
      <c r="BVK1041" s="351"/>
      <c r="BVL1041" s="351"/>
      <c r="BVM1041" s="351"/>
      <c r="BVN1041" s="351"/>
      <c r="BVO1041" s="351"/>
      <c r="BVP1041" s="351"/>
      <c r="BVQ1041" s="351"/>
      <c r="BVR1041" s="351"/>
      <c r="BVS1041" s="351"/>
      <c r="BVT1041" s="351"/>
      <c r="BVU1041" s="351"/>
      <c r="BVV1041" s="351"/>
      <c r="BVW1041" s="351"/>
      <c r="BVX1041" s="351"/>
      <c r="BVY1041" s="351"/>
      <c r="BVZ1041" s="351"/>
      <c r="BWA1041" s="351"/>
      <c r="BWB1041" s="351"/>
      <c r="BWC1041" s="351"/>
      <c r="BWD1041" s="351"/>
      <c r="BWE1041" s="351"/>
      <c r="BWF1041" s="351"/>
      <c r="BWG1041" s="351"/>
      <c r="BWH1041" s="351"/>
      <c r="BWI1041" s="351"/>
      <c r="BWJ1041" s="351"/>
      <c r="BWK1041" s="351"/>
      <c r="BWL1041" s="351"/>
      <c r="BWM1041" s="351"/>
      <c r="BWN1041" s="351"/>
      <c r="BWO1041" s="351"/>
      <c r="BWP1041" s="351"/>
      <c r="BWQ1041" s="351"/>
      <c r="BWR1041" s="351"/>
      <c r="BWS1041" s="351"/>
      <c r="BWT1041" s="351"/>
      <c r="BWU1041" s="351"/>
      <c r="BWV1041" s="351"/>
      <c r="BWW1041" s="351"/>
      <c r="BWX1041" s="351"/>
      <c r="BWY1041" s="351"/>
      <c r="BWZ1041" s="351"/>
      <c r="BXA1041" s="351"/>
      <c r="BXB1041" s="351"/>
      <c r="BXC1041" s="351"/>
      <c r="BXD1041" s="351"/>
      <c r="BXE1041" s="351"/>
      <c r="BXF1041" s="351"/>
      <c r="BXG1041" s="351"/>
      <c r="BXH1041" s="351"/>
      <c r="BXI1041" s="351"/>
      <c r="BXJ1041" s="351"/>
      <c r="BXK1041" s="351"/>
      <c r="BXL1041" s="351"/>
      <c r="BXM1041" s="351"/>
      <c r="BXN1041" s="351"/>
      <c r="BXO1041" s="351"/>
      <c r="BXP1041" s="351"/>
      <c r="BXQ1041" s="351"/>
      <c r="BXR1041" s="351"/>
      <c r="BXS1041" s="351"/>
      <c r="BXT1041" s="351"/>
      <c r="BXU1041" s="351"/>
      <c r="BXV1041" s="351"/>
      <c r="BXW1041" s="351"/>
      <c r="BXX1041" s="351"/>
      <c r="BXY1041" s="351"/>
      <c r="BXZ1041" s="351"/>
      <c r="BYA1041" s="351"/>
      <c r="BYB1041" s="351"/>
      <c r="BYC1041" s="351"/>
      <c r="BYD1041" s="351"/>
      <c r="BYE1041" s="351"/>
      <c r="BYF1041" s="351"/>
      <c r="BYG1041" s="351"/>
      <c r="BYH1041" s="351"/>
      <c r="BYI1041" s="351"/>
      <c r="BYJ1041" s="351"/>
      <c r="BYK1041" s="351"/>
      <c r="BYL1041" s="351"/>
      <c r="BYM1041" s="351"/>
      <c r="BYN1041" s="351"/>
      <c r="BYO1041" s="351"/>
      <c r="BYP1041" s="351"/>
      <c r="BYQ1041" s="351"/>
      <c r="BYR1041" s="351"/>
      <c r="BYS1041" s="351"/>
      <c r="BYT1041" s="351"/>
      <c r="BYU1041" s="351"/>
      <c r="BYV1041" s="351"/>
      <c r="BYW1041" s="351"/>
      <c r="BYX1041" s="351"/>
      <c r="BYY1041" s="351"/>
      <c r="BYZ1041" s="351"/>
      <c r="BZA1041" s="351"/>
      <c r="BZB1041" s="351"/>
      <c r="BZC1041" s="351"/>
      <c r="BZD1041" s="351"/>
      <c r="BZE1041" s="351"/>
      <c r="BZF1041" s="351"/>
      <c r="BZG1041" s="351"/>
      <c r="BZH1041" s="351"/>
      <c r="BZI1041" s="351"/>
      <c r="BZJ1041" s="351"/>
      <c r="BZK1041" s="351"/>
      <c r="BZL1041" s="351"/>
      <c r="BZM1041" s="351"/>
      <c r="BZN1041" s="351"/>
      <c r="BZO1041" s="351"/>
      <c r="BZP1041" s="351"/>
      <c r="BZQ1041" s="351"/>
      <c r="BZR1041" s="351"/>
      <c r="BZS1041" s="351"/>
      <c r="BZT1041" s="351"/>
      <c r="BZU1041" s="351"/>
      <c r="BZV1041" s="351"/>
      <c r="BZW1041" s="351"/>
      <c r="BZX1041" s="351"/>
      <c r="BZY1041" s="351"/>
      <c r="BZZ1041" s="351"/>
      <c r="CAA1041" s="351"/>
      <c r="CAB1041" s="351"/>
      <c r="CAC1041" s="351"/>
      <c r="CAD1041" s="351"/>
      <c r="CAE1041" s="351"/>
      <c r="CAF1041" s="351"/>
      <c r="CAG1041" s="351"/>
      <c r="CAH1041" s="351"/>
      <c r="CAI1041" s="351"/>
      <c r="CAJ1041" s="351"/>
      <c r="CAK1041" s="351"/>
      <c r="CAL1041" s="351"/>
      <c r="CAM1041" s="351"/>
      <c r="CAN1041" s="351"/>
      <c r="CAO1041" s="351"/>
      <c r="CAP1041" s="351"/>
      <c r="CAQ1041" s="351"/>
      <c r="CAR1041" s="351"/>
      <c r="CAS1041" s="351"/>
      <c r="CAT1041" s="351"/>
      <c r="CAU1041" s="351"/>
      <c r="CAV1041" s="351"/>
      <c r="CAW1041" s="351"/>
      <c r="CAX1041" s="351"/>
      <c r="CAY1041" s="351"/>
      <c r="CAZ1041" s="351"/>
      <c r="CBA1041" s="351"/>
      <c r="CBB1041" s="351"/>
      <c r="CBC1041" s="351"/>
      <c r="CBD1041" s="351"/>
      <c r="CBE1041" s="351"/>
      <c r="CBF1041" s="351"/>
      <c r="CBG1041" s="351"/>
      <c r="CBH1041" s="351"/>
      <c r="CBI1041" s="351"/>
      <c r="CBJ1041" s="351"/>
      <c r="CBK1041" s="351"/>
      <c r="CBL1041" s="351"/>
      <c r="CBM1041" s="351"/>
      <c r="CBN1041" s="351"/>
      <c r="CBO1041" s="351"/>
      <c r="CBP1041" s="351"/>
      <c r="CBQ1041" s="351"/>
      <c r="CBR1041" s="351"/>
      <c r="CBS1041" s="351"/>
      <c r="CBT1041" s="351"/>
      <c r="CBU1041" s="351"/>
      <c r="CBV1041" s="351"/>
      <c r="CBW1041" s="351"/>
      <c r="CBX1041" s="351"/>
      <c r="CBY1041" s="351"/>
      <c r="CBZ1041" s="351"/>
      <c r="CCA1041" s="351"/>
      <c r="CCB1041" s="351"/>
      <c r="CCC1041" s="351"/>
      <c r="CCD1041" s="351"/>
      <c r="CCE1041" s="351"/>
      <c r="CCF1041" s="351"/>
      <c r="CCG1041" s="351"/>
      <c r="CCH1041" s="351"/>
      <c r="CCI1041" s="351"/>
      <c r="CCJ1041" s="351"/>
      <c r="CCK1041" s="351"/>
      <c r="CCL1041" s="351"/>
      <c r="CCM1041" s="351"/>
      <c r="CCN1041" s="351"/>
      <c r="CCO1041" s="351"/>
      <c r="CCP1041" s="351"/>
      <c r="CCQ1041" s="351"/>
      <c r="CCR1041" s="351"/>
      <c r="CCS1041" s="351"/>
      <c r="CCT1041" s="351"/>
      <c r="CCU1041" s="351"/>
      <c r="CCV1041" s="351"/>
      <c r="CCW1041" s="351"/>
      <c r="CCX1041" s="351"/>
      <c r="CCY1041" s="351"/>
      <c r="CCZ1041" s="351"/>
      <c r="CDA1041" s="351"/>
      <c r="CDB1041" s="351"/>
      <c r="CDC1041" s="351"/>
      <c r="CDD1041" s="351"/>
      <c r="CDE1041" s="351"/>
      <c r="CDF1041" s="351"/>
      <c r="CDG1041" s="351"/>
      <c r="CDH1041" s="351"/>
      <c r="CDI1041" s="351"/>
      <c r="CDJ1041" s="351"/>
      <c r="CDK1041" s="351"/>
      <c r="CDL1041" s="351"/>
      <c r="CDM1041" s="351"/>
      <c r="CDN1041" s="351"/>
      <c r="CDO1041" s="351"/>
      <c r="CDP1041" s="351"/>
      <c r="CDQ1041" s="351"/>
      <c r="CDR1041" s="351"/>
      <c r="CDS1041" s="351"/>
      <c r="CDT1041" s="351"/>
      <c r="CDU1041" s="351"/>
      <c r="CDV1041" s="351"/>
      <c r="CDW1041" s="351"/>
      <c r="CDX1041" s="351"/>
      <c r="CDY1041" s="351"/>
      <c r="CDZ1041" s="351"/>
      <c r="CEA1041" s="351"/>
      <c r="CEB1041" s="351"/>
      <c r="CEC1041" s="351"/>
      <c r="CED1041" s="351"/>
      <c r="CEE1041" s="351"/>
      <c r="CEF1041" s="351"/>
      <c r="CEG1041" s="351"/>
      <c r="CEH1041" s="351"/>
      <c r="CEI1041" s="351"/>
      <c r="CEJ1041" s="351"/>
      <c r="CEK1041" s="351"/>
      <c r="CEL1041" s="351"/>
      <c r="CEM1041" s="351"/>
      <c r="CEN1041" s="351"/>
      <c r="CEO1041" s="351"/>
      <c r="CEP1041" s="351"/>
      <c r="CEQ1041" s="351"/>
      <c r="CER1041" s="351"/>
      <c r="CES1041" s="351"/>
      <c r="CET1041" s="351"/>
      <c r="CEU1041" s="351"/>
      <c r="CEV1041" s="351"/>
      <c r="CEW1041" s="351"/>
      <c r="CEX1041" s="351"/>
      <c r="CEY1041" s="351"/>
      <c r="CEZ1041" s="351"/>
      <c r="CFA1041" s="351"/>
      <c r="CFB1041" s="351"/>
      <c r="CFC1041" s="351"/>
      <c r="CFD1041" s="351"/>
      <c r="CFE1041" s="351"/>
      <c r="CFF1041" s="351"/>
      <c r="CFG1041" s="351"/>
      <c r="CFH1041" s="351"/>
      <c r="CFI1041" s="351"/>
      <c r="CFJ1041" s="351"/>
      <c r="CFK1041" s="351"/>
      <c r="CFL1041" s="351"/>
      <c r="CFM1041" s="351"/>
      <c r="CFN1041" s="351"/>
      <c r="CFO1041" s="351"/>
      <c r="CFP1041" s="351"/>
      <c r="CFQ1041" s="351"/>
      <c r="CFR1041" s="351"/>
      <c r="CFS1041" s="351"/>
      <c r="CFT1041" s="351"/>
      <c r="CFU1041" s="351"/>
      <c r="CFV1041" s="351"/>
      <c r="CFW1041" s="351"/>
      <c r="CFX1041" s="351"/>
      <c r="CFY1041" s="351"/>
      <c r="CFZ1041" s="351"/>
      <c r="CGA1041" s="351"/>
      <c r="CGB1041" s="351"/>
      <c r="CGC1041" s="351"/>
      <c r="CGD1041" s="351"/>
      <c r="CGE1041" s="351"/>
      <c r="CGF1041" s="351"/>
      <c r="CGG1041" s="351"/>
      <c r="CGH1041" s="351"/>
      <c r="CGI1041" s="351"/>
      <c r="CGJ1041" s="351"/>
      <c r="CGK1041" s="351"/>
      <c r="CGL1041" s="351"/>
      <c r="CGM1041" s="351"/>
      <c r="CGN1041" s="351"/>
      <c r="CGO1041" s="351"/>
      <c r="CGP1041" s="351"/>
      <c r="CGQ1041" s="351"/>
      <c r="CGR1041" s="351"/>
      <c r="CGS1041" s="351"/>
      <c r="CGT1041" s="351"/>
      <c r="CGU1041" s="351"/>
      <c r="CGV1041" s="351"/>
      <c r="CGW1041" s="351"/>
      <c r="CGX1041" s="351"/>
      <c r="CGY1041" s="351"/>
      <c r="CGZ1041" s="351"/>
      <c r="CHA1041" s="351"/>
      <c r="CHB1041" s="351"/>
      <c r="CHC1041" s="351"/>
      <c r="CHD1041" s="351"/>
      <c r="CHE1041" s="351"/>
      <c r="CHF1041" s="351"/>
      <c r="CHG1041" s="351"/>
      <c r="CHH1041" s="351"/>
      <c r="CHI1041" s="351"/>
      <c r="CHJ1041" s="351"/>
      <c r="CHK1041" s="351"/>
      <c r="CHL1041" s="351"/>
      <c r="CHM1041" s="351"/>
      <c r="CHN1041" s="351"/>
      <c r="CHO1041" s="351"/>
      <c r="CHP1041" s="351"/>
      <c r="CHQ1041" s="351"/>
      <c r="CHR1041" s="351"/>
      <c r="CHS1041" s="351"/>
      <c r="CHT1041" s="351"/>
      <c r="CHU1041" s="351"/>
      <c r="CHV1041" s="351"/>
      <c r="CHW1041" s="351"/>
      <c r="CHX1041" s="351"/>
      <c r="CHY1041" s="351"/>
      <c r="CHZ1041" s="351"/>
      <c r="CIA1041" s="351"/>
      <c r="CIB1041" s="351"/>
      <c r="CIC1041" s="351"/>
      <c r="CID1041" s="351"/>
      <c r="CIE1041" s="351"/>
      <c r="CIF1041" s="351"/>
      <c r="CIG1041" s="351"/>
      <c r="CIH1041" s="351"/>
      <c r="CII1041" s="351"/>
      <c r="CIJ1041" s="351"/>
      <c r="CIK1041" s="351"/>
      <c r="CIL1041" s="351"/>
      <c r="CIM1041" s="351"/>
      <c r="CIN1041" s="351"/>
      <c r="CIO1041" s="351"/>
      <c r="CIP1041" s="351"/>
      <c r="CIQ1041" s="351"/>
      <c r="CIR1041" s="351"/>
      <c r="CIS1041" s="351"/>
      <c r="CIT1041" s="351"/>
      <c r="CIU1041" s="351"/>
      <c r="CIV1041" s="351"/>
      <c r="CIW1041" s="351"/>
      <c r="CIX1041" s="351"/>
      <c r="CIY1041" s="351"/>
      <c r="CIZ1041" s="351"/>
      <c r="CJA1041" s="351"/>
      <c r="CJB1041" s="351"/>
      <c r="CJC1041" s="351"/>
      <c r="CJD1041" s="351"/>
      <c r="CJE1041" s="351"/>
      <c r="CJF1041" s="351"/>
      <c r="CJG1041" s="351"/>
      <c r="CJH1041" s="351"/>
      <c r="CJI1041" s="351"/>
      <c r="CJJ1041" s="351"/>
      <c r="CJK1041" s="351"/>
      <c r="CJL1041" s="351"/>
      <c r="CJM1041" s="351"/>
      <c r="CJN1041" s="351"/>
      <c r="CJO1041" s="351"/>
      <c r="CJP1041" s="351"/>
      <c r="CJQ1041" s="351"/>
      <c r="CJR1041" s="351"/>
      <c r="CJS1041" s="351"/>
      <c r="CJT1041" s="351"/>
      <c r="CJU1041" s="351"/>
      <c r="CJV1041" s="351"/>
      <c r="CJW1041" s="351"/>
      <c r="CJX1041" s="351"/>
      <c r="CJY1041" s="351"/>
      <c r="CJZ1041" s="351"/>
      <c r="CKA1041" s="351"/>
      <c r="CKB1041" s="351"/>
      <c r="CKC1041" s="351"/>
      <c r="CKD1041" s="351"/>
      <c r="CKE1041" s="351"/>
      <c r="CKF1041" s="351"/>
      <c r="CKG1041" s="351"/>
      <c r="CKH1041" s="351"/>
      <c r="CKI1041" s="351"/>
      <c r="CKJ1041" s="351"/>
      <c r="CKK1041" s="351"/>
      <c r="CKL1041" s="351"/>
      <c r="CKM1041" s="351"/>
      <c r="CKN1041" s="351"/>
      <c r="CKO1041" s="351"/>
      <c r="CKP1041" s="351"/>
      <c r="CKQ1041" s="351"/>
      <c r="CKR1041" s="351"/>
      <c r="CKS1041" s="351"/>
      <c r="CKT1041" s="351"/>
      <c r="CKU1041" s="351"/>
      <c r="CKV1041" s="351"/>
      <c r="CKW1041" s="351"/>
      <c r="CKX1041" s="351"/>
      <c r="CKY1041" s="351"/>
      <c r="CKZ1041" s="351"/>
      <c r="CLA1041" s="351"/>
      <c r="CLB1041" s="351"/>
      <c r="CLC1041" s="351"/>
      <c r="CLD1041" s="351"/>
      <c r="CLE1041" s="351"/>
      <c r="CLF1041" s="351"/>
      <c r="CLG1041" s="351"/>
      <c r="CLH1041" s="351"/>
      <c r="CLI1041" s="351"/>
      <c r="CLJ1041" s="351"/>
      <c r="CLK1041" s="351"/>
      <c r="CLL1041" s="351"/>
      <c r="CLM1041" s="351"/>
      <c r="CLN1041" s="351"/>
      <c r="CLO1041" s="351"/>
      <c r="CLP1041" s="351"/>
      <c r="CLQ1041" s="351"/>
      <c r="CLR1041" s="351"/>
      <c r="CLS1041" s="351"/>
      <c r="CLT1041" s="351"/>
      <c r="CLU1041" s="351"/>
      <c r="CLV1041" s="351"/>
      <c r="CLW1041" s="351"/>
      <c r="CLX1041" s="351"/>
      <c r="CLY1041" s="351"/>
      <c r="CLZ1041" s="351"/>
      <c r="CMA1041" s="351"/>
      <c r="CMB1041" s="351"/>
      <c r="CMC1041" s="351"/>
      <c r="CMD1041" s="351"/>
      <c r="CME1041" s="351"/>
      <c r="CMF1041" s="351"/>
      <c r="CMG1041" s="351"/>
      <c r="CMH1041" s="351"/>
      <c r="CMI1041" s="351"/>
      <c r="CMJ1041" s="351"/>
      <c r="CMK1041" s="351"/>
      <c r="CML1041" s="351"/>
      <c r="CMM1041" s="351"/>
      <c r="CMN1041" s="351"/>
      <c r="CMO1041" s="351"/>
      <c r="CMP1041" s="351"/>
      <c r="CMQ1041" s="351"/>
      <c r="CMR1041" s="351"/>
      <c r="CMS1041" s="351"/>
      <c r="CMT1041" s="351"/>
      <c r="CMU1041" s="351"/>
      <c r="CMV1041" s="351"/>
      <c r="CMW1041" s="351"/>
      <c r="CMX1041" s="351"/>
      <c r="CMY1041" s="351"/>
      <c r="CMZ1041" s="351"/>
      <c r="CNA1041" s="351"/>
      <c r="CNB1041" s="351"/>
      <c r="CNC1041" s="351"/>
      <c r="CND1041" s="351"/>
      <c r="CNE1041" s="351"/>
      <c r="CNF1041" s="351"/>
      <c r="CNG1041" s="351"/>
      <c r="CNH1041" s="351"/>
      <c r="CNI1041" s="351"/>
      <c r="CNJ1041" s="351"/>
      <c r="CNK1041" s="351"/>
      <c r="CNL1041" s="351"/>
      <c r="CNM1041" s="351"/>
      <c r="CNN1041" s="351"/>
      <c r="CNO1041" s="351"/>
      <c r="CNP1041" s="351"/>
      <c r="CNQ1041" s="351"/>
      <c r="CNR1041" s="351"/>
      <c r="CNS1041" s="351"/>
      <c r="CNT1041" s="351"/>
      <c r="CNU1041" s="351"/>
      <c r="CNV1041" s="351"/>
      <c r="CNW1041" s="351"/>
      <c r="CNX1041" s="351"/>
      <c r="CNY1041" s="351"/>
      <c r="CNZ1041" s="351"/>
      <c r="COA1041" s="351"/>
      <c r="COB1041" s="351"/>
      <c r="COC1041" s="351"/>
      <c r="COD1041" s="351"/>
      <c r="COE1041" s="351"/>
      <c r="COF1041" s="351"/>
      <c r="COG1041" s="351"/>
      <c r="COH1041" s="351"/>
      <c r="COI1041" s="351"/>
      <c r="COJ1041" s="351"/>
      <c r="COK1041" s="351"/>
      <c r="COL1041" s="351"/>
      <c r="COM1041" s="351"/>
      <c r="CON1041" s="351"/>
      <c r="COO1041" s="351"/>
      <c r="COP1041" s="351"/>
      <c r="COQ1041" s="351"/>
      <c r="COR1041" s="351"/>
      <c r="COS1041" s="351"/>
      <c r="COT1041" s="351"/>
      <c r="COU1041" s="351"/>
      <c r="COV1041" s="351"/>
      <c r="COW1041" s="351"/>
      <c r="COX1041" s="351"/>
      <c r="COY1041" s="351"/>
      <c r="COZ1041" s="351"/>
      <c r="CPA1041" s="351"/>
      <c r="CPB1041" s="351"/>
      <c r="CPC1041" s="351"/>
      <c r="CPD1041" s="351"/>
      <c r="CPE1041" s="351"/>
      <c r="CPF1041" s="351"/>
      <c r="CPG1041" s="351"/>
      <c r="CPH1041" s="351"/>
      <c r="CPI1041" s="351"/>
      <c r="CPJ1041" s="351"/>
      <c r="CPK1041" s="351"/>
      <c r="CPL1041" s="351"/>
      <c r="CPM1041" s="351"/>
      <c r="CPN1041" s="351"/>
      <c r="CPO1041" s="351"/>
      <c r="CPP1041" s="351"/>
      <c r="CPQ1041" s="351"/>
      <c r="CPR1041" s="351"/>
      <c r="CPS1041" s="351"/>
      <c r="CPT1041" s="351"/>
      <c r="CPU1041" s="351"/>
      <c r="CPV1041" s="351"/>
      <c r="CPW1041" s="351"/>
      <c r="CPX1041" s="351"/>
      <c r="CPY1041" s="351"/>
      <c r="CPZ1041" s="351"/>
      <c r="CQA1041" s="351"/>
      <c r="CQB1041" s="351"/>
      <c r="CQC1041" s="351"/>
      <c r="CQD1041" s="351"/>
      <c r="CQE1041" s="351"/>
      <c r="CQF1041" s="351"/>
      <c r="CQG1041" s="351"/>
      <c r="CQH1041" s="351"/>
      <c r="CQI1041" s="351"/>
      <c r="CQJ1041" s="351"/>
      <c r="CQK1041" s="351"/>
      <c r="CQL1041" s="351"/>
      <c r="CQM1041" s="351"/>
      <c r="CQN1041" s="351"/>
      <c r="CQO1041" s="351"/>
      <c r="CQP1041" s="351"/>
      <c r="CQQ1041" s="351"/>
      <c r="CQR1041" s="351"/>
      <c r="CQS1041" s="351"/>
      <c r="CQT1041" s="351"/>
      <c r="CQU1041" s="351"/>
      <c r="CQV1041" s="351"/>
      <c r="CQW1041" s="351"/>
      <c r="CQX1041" s="351"/>
      <c r="CQY1041" s="351"/>
      <c r="CQZ1041" s="351"/>
      <c r="CRA1041" s="351"/>
      <c r="CRB1041" s="351"/>
      <c r="CRC1041" s="351"/>
      <c r="CRD1041" s="351"/>
      <c r="CRE1041" s="351"/>
      <c r="CRF1041" s="351"/>
      <c r="CRG1041" s="351"/>
      <c r="CRH1041" s="351"/>
      <c r="CRI1041" s="351"/>
      <c r="CRJ1041" s="351"/>
      <c r="CRK1041" s="351"/>
      <c r="CRL1041" s="351"/>
      <c r="CRM1041" s="351"/>
      <c r="CRN1041" s="351"/>
      <c r="CRO1041" s="351"/>
      <c r="CRP1041" s="351"/>
      <c r="CRQ1041" s="351"/>
      <c r="CRR1041" s="351"/>
      <c r="CRS1041" s="351"/>
      <c r="CRT1041" s="351"/>
      <c r="CRU1041" s="351"/>
      <c r="CRV1041" s="351"/>
      <c r="CRW1041" s="351"/>
      <c r="CRX1041" s="351"/>
      <c r="CRY1041" s="351"/>
      <c r="CRZ1041" s="351"/>
      <c r="CSA1041" s="351"/>
      <c r="CSB1041" s="351"/>
      <c r="CSC1041" s="351"/>
      <c r="CSD1041" s="351"/>
      <c r="CSE1041" s="351"/>
      <c r="CSF1041" s="351"/>
      <c r="CSG1041" s="351"/>
      <c r="CSH1041" s="351"/>
      <c r="CSI1041" s="351"/>
      <c r="CSJ1041" s="351"/>
      <c r="CSK1041" s="351"/>
      <c r="CSL1041" s="351"/>
      <c r="CSM1041" s="351"/>
      <c r="CSN1041" s="351"/>
      <c r="CSO1041" s="351"/>
      <c r="CSP1041" s="351"/>
      <c r="CSQ1041" s="351"/>
      <c r="CSR1041" s="351"/>
      <c r="CSS1041" s="351"/>
      <c r="CST1041" s="351"/>
      <c r="CSU1041" s="351"/>
      <c r="CSV1041" s="351"/>
      <c r="CSW1041" s="351"/>
      <c r="CSX1041" s="351"/>
      <c r="CSY1041" s="351"/>
      <c r="CSZ1041" s="351"/>
      <c r="CTA1041" s="351"/>
      <c r="CTB1041" s="351"/>
      <c r="CTC1041" s="351"/>
      <c r="CTD1041" s="351"/>
      <c r="CTE1041" s="351"/>
      <c r="CTF1041" s="351"/>
      <c r="CTG1041" s="351"/>
      <c r="CTH1041" s="351"/>
      <c r="CTI1041" s="351"/>
      <c r="CTJ1041" s="351"/>
      <c r="CTK1041" s="351"/>
      <c r="CTL1041" s="351"/>
      <c r="CTM1041" s="351"/>
      <c r="CTN1041" s="351"/>
      <c r="CTO1041" s="351"/>
      <c r="CTP1041" s="351"/>
      <c r="CTQ1041" s="351"/>
      <c r="CTR1041" s="351"/>
      <c r="CTS1041" s="351"/>
      <c r="CTT1041" s="351"/>
      <c r="CTU1041" s="351"/>
      <c r="CTV1041" s="351"/>
      <c r="CTW1041" s="351"/>
      <c r="CTX1041" s="351"/>
      <c r="CTY1041" s="351"/>
      <c r="CTZ1041" s="351"/>
      <c r="CUA1041" s="351"/>
      <c r="CUB1041" s="351"/>
      <c r="CUC1041" s="351"/>
      <c r="CUD1041" s="351"/>
      <c r="CUE1041" s="351"/>
      <c r="CUF1041" s="351"/>
      <c r="CUG1041" s="351"/>
      <c r="CUH1041" s="351"/>
      <c r="CUI1041" s="351"/>
      <c r="CUJ1041" s="351"/>
      <c r="CUK1041" s="351"/>
      <c r="CUL1041" s="351"/>
      <c r="CUM1041" s="351"/>
      <c r="CUN1041" s="351"/>
      <c r="CUO1041" s="351"/>
      <c r="CUP1041" s="351"/>
      <c r="CUQ1041" s="351"/>
      <c r="CUR1041" s="351"/>
      <c r="CUS1041" s="351"/>
      <c r="CUT1041" s="351"/>
      <c r="CUU1041" s="351"/>
      <c r="CUV1041" s="351"/>
      <c r="CUW1041" s="351"/>
      <c r="CUX1041" s="351"/>
      <c r="CUY1041" s="351"/>
      <c r="CUZ1041" s="351"/>
      <c r="CVA1041" s="351"/>
      <c r="CVB1041" s="351"/>
      <c r="CVC1041" s="351"/>
      <c r="CVD1041" s="351"/>
      <c r="CVE1041" s="351"/>
      <c r="CVF1041" s="351"/>
      <c r="CVG1041" s="351"/>
      <c r="CVH1041" s="351"/>
      <c r="CVI1041" s="351"/>
      <c r="CVJ1041" s="351"/>
      <c r="CVK1041" s="351"/>
      <c r="CVL1041" s="351"/>
      <c r="CVM1041" s="351"/>
      <c r="CVN1041" s="351"/>
      <c r="CVO1041" s="351"/>
      <c r="CVP1041" s="351"/>
      <c r="CVQ1041" s="351"/>
      <c r="CVR1041" s="351"/>
      <c r="CVS1041" s="351"/>
      <c r="CVT1041" s="351"/>
      <c r="CVU1041" s="351"/>
      <c r="CVV1041" s="351"/>
      <c r="CVW1041" s="351"/>
      <c r="CVX1041" s="351"/>
      <c r="CVY1041" s="351"/>
      <c r="CVZ1041" s="351"/>
      <c r="CWA1041" s="351"/>
      <c r="CWB1041" s="351"/>
      <c r="CWC1041" s="351"/>
      <c r="CWD1041" s="351"/>
      <c r="CWE1041" s="351"/>
      <c r="CWF1041" s="351"/>
      <c r="CWG1041" s="351"/>
      <c r="CWH1041" s="351"/>
      <c r="CWI1041" s="351"/>
      <c r="CWJ1041" s="351"/>
      <c r="CWK1041" s="351"/>
      <c r="CWL1041" s="351"/>
      <c r="CWM1041" s="351"/>
      <c r="CWN1041" s="351"/>
      <c r="CWO1041" s="351"/>
      <c r="CWP1041" s="351"/>
      <c r="CWQ1041" s="351"/>
      <c r="CWR1041" s="351"/>
      <c r="CWS1041" s="351"/>
      <c r="CWT1041" s="351"/>
      <c r="CWU1041" s="351"/>
      <c r="CWV1041" s="351"/>
      <c r="CWW1041" s="351"/>
      <c r="CWX1041" s="351"/>
      <c r="CWY1041" s="351"/>
      <c r="CWZ1041" s="351"/>
      <c r="CXA1041" s="351"/>
      <c r="CXB1041" s="351"/>
      <c r="CXC1041" s="351"/>
      <c r="CXD1041" s="351"/>
      <c r="CXE1041" s="351"/>
      <c r="CXF1041" s="351"/>
      <c r="CXG1041" s="351"/>
      <c r="CXH1041" s="351"/>
      <c r="CXI1041" s="351"/>
      <c r="CXJ1041" s="351"/>
      <c r="CXK1041" s="351"/>
      <c r="CXL1041" s="351"/>
      <c r="CXM1041" s="351"/>
      <c r="CXN1041" s="351"/>
      <c r="CXO1041" s="351"/>
      <c r="CXP1041" s="351"/>
      <c r="CXQ1041" s="351"/>
      <c r="CXR1041" s="351"/>
      <c r="CXS1041" s="351"/>
      <c r="CXT1041" s="351"/>
      <c r="CXU1041" s="351"/>
      <c r="CXV1041" s="351"/>
      <c r="CXW1041" s="351"/>
      <c r="CXX1041" s="351"/>
      <c r="CXY1041" s="351"/>
      <c r="CXZ1041" s="351"/>
      <c r="CYA1041" s="351"/>
      <c r="CYB1041" s="351"/>
      <c r="CYC1041" s="351"/>
      <c r="CYD1041" s="351"/>
      <c r="CYE1041" s="351"/>
      <c r="CYF1041" s="351"/>
      <c r="CYG1041" s="351"/>
      <c r="CYH1041" s="351"/>
      <c r="CYI1041" s="351"/>
      <c r="CYJ1041" s="351"/>
      <c r="CYK1041" s="351"/>
      <c r="CYL1041" s="351"/>
      <c r="CYM1041" s="351"/>
      <c r="CYN1041" s="351"/>
      <c r="CYO1041" s="351"/>
      <c r="CYP1041" s="351"/>
      <c r="CYQ1041" s="351"/>
      <c r="CYR1041" s="351"/>
      <c r="CYS1041" s="351"/>
      <c r="CYT1041" s="351"/>
      <c r="CYU1041" s="351"/>
      <c r="CYV1041" s="351"/>
      <c r="CYW1041" s="351"/>
      <c r="CYX1041" s="351"/>
      <c r="CYY1041" s="351"/>
      <c r="CYZ1041" s="351"/>
      <c r="CZA1041" s="351"/>
      <c r="CZB1041" s="351"/>
      <c r="CZC1041" s="351"/>
      <c r="CZD1041" s="351"/>
      <c r="CZE1041" s="351"/>
      <c r="CZF1041" s="351"/>
      <c r="CZG1041" s="351"/>
      <c r="CZH1041" s="351"/>
      <c r="CZI1041" s="351"/>
      <c r="CZJ1041" s="351"/>
      <c r="CZK1041" s="351"/>
      <c r="CZL1041" s="351"/>
      <c r="CZM1041" s="351"/>
      <c r="CZN1041" s="351"/>
      <c r="CZO1041" s="351"/>
      <c r="CZP1041" s="351"/>
      <c r="CZQ1041" s="351"/>
      <c r="CZR1041" s="351"/>
      <c r="CZS1041" s="351"/>
      <c r="CZT1041" s="351"/>
      <c r="CZU1041" s="351"/>
      <c r="CZV1041" s="351"/>
      <c r="CZW1041" s="351"/>
      <c r="CZX1041" s="351"/>
      <c r="CZY1041" s="351"/>
      <c r="CZZ1041" s="351"/>
      <c r="DAA1041" s="351"/>
      <c r="DAB1041" s="351"/>
      <c r="DAC1041" s="351"/>
      <c r="DAD1041" s="351"/>
      <c r="DAE1041" s="351"/>
      <c r="DAF1041" s="351"/>
      <c r="DAG1041" s="351"/>
      <c r="DAH1041" s="351"/>
      <c r="DAI1041" s="351"/>
      <c r="DAJ1041" s="351"/>
      <c r="DAK1041" s="351"/>
      <c r="DAL1041" s="351"/>
      <c r="DAM1041" s="351"/>
      <c r="DAN1041" s="351"/>
      <c r="DAO1041" s="351"/>
      <c r="DAP1041" s="351"/>
      <c r="DAQ1041" s="351"/>
      <c r="DAR1041" s="351"/>
      <c r="DAS1041" s="351"/>
      <c r="DAT1041" s="351"/>
      <c r="DAU1041" s="351"/>
      <c r="DAV1041" s="351"/>
      <c r="DAW1041" s="351"/>
      <c r="DAX1041" s="351"/>
      <c r="DAY1041" s="351"/>
      <c r="DAZ1041" s="351"/>
      <c r="DBA1041" s="351"/>
      <c r="DBB1041" s="351"/>
      <c r="DBC1041" s="351"/>
      <c r="DBD1041" s="351"/>
      <c r="DBE1041" s="351"/>
      <c r="DBF1041" s="351"/>
      <c r="DBG1041" s="351"/>
      <c r="DBH1041" s="351"/>
      <c r="DBI1041" s="351"/>
      <c r="DBJ1041" s="351"/>
      <c r="DBK1041" s="351"/>
      <c r="DBL1041" s="351"/>
      <c r="DBM1041" s="351"/>
      <c r="DBN1041" s="351"/>
      <c r="DBO1041" s="351"/>
      <c r="DBP1041" s="351"/>
      <c r="DBQ1041" s="351"/>
      <c r="DBR1041" s="351"/>
      <c r="DBS1041" s="351"/>
      <c r="DBT1041" s="351"/>
      <c r="DBU1041" s="351"/>
      <c r="DBV1041" s="351"/>
      <c r="DBW1041" s="351"/>
      <c r="DBX1041" s="351"/>
      <c r="DBY1041" s="351"/>
      <c r="DBZ1041" s="351"/>
      <c r="DCA1041" s="351"/>
      <c r="DCB1041" s="351"/>
      <c r="DCC1041" s="351"/>
      <c r="DCD1041" s="351"/>
      <c r="DCE1041" s="351"/>
      <c r="DCF1041" s="351"/>
      <c r="DCG1041" s="351"/>
      <c r="DCH1041" s="351"/>
      <c r="DCI1041" s="351"/>
      <c r="DCJ1041" s="351"/>
      <c r="DCK1041" s="351"/>
      <c r="DCL1041" s="351"/>
      <c r="DCM1041" s="351"/>
      <c r="DCN1041" s="351"/>
      <c r="DCO1041" s="351"/>
      <c r="DCP1041" s="351"/>
      <c r="DCQ1041" s="351"/>
      <c r="DCR1041" s="351"/>
      <c r="DCS1041" s="351"/>
      <c r="DCT1041" s="351"/>
      <c r="DCU1041" s="351"/>
      <c r="DCV1041" s="351"/>
      <c r="DCW1041" s="351"/>
      <c r="DCX1041" s="351"/>
      <c r="DCY1041" s="351"/>
      <c r="DCZ1041" s="351"/>
      <c r="DDA1041" s="351"/>
      <c r="DDB1041" s="351"/>
      <c r="DDC1041" s="351"/>
      <c r="DDD1041" s="351"/>
      <c r="DDE1041" s="351"/>
      <c r="DDF1041" s="351"/>
      <c r="DDG1041" s="351"/>
      <c r="DDH1041" s="351"/>
      <c r="DDI1041" s="351"/>
      <c r="DDJ1041" s="351"/>
      <c r="DDK1041" s="351"/>
      <c r="DDL1041" s="351"/>
      <c r="DDM1041" s="351"/>
      <c r="DDN1041" s="351"/>
      <c r="DDO1041" s="351"/>
      <c r="DDP1041" s="351"/>
      <c r="DDQ1041" s="351"/>
      <c r="DDR1041" s="351"/>
      <c r="DDS1041" s="351"/>
      <c r="DDT1041" s="351"/>
      <c r="DDU1041" s="351"/>
      <c r="DDV1041" s="351"/>
      <c r="DDW1041" s="351"/>
      <c r="DDX1041" s="351"/>
      <c r="DDY1041" s="351"/>
      <c r="DDZ1041" s="351"/>
      <c r="DEA1041" s="351"/>
      <c r="DEB1041" s="351"/>
      <c r="DEC1041" s="351"/>
      <c r="DED1041" s="351"/>
      <c r="DEE1041" s="351"/>
      <c r="DEF1041" s="351"/>
      <c r="DEG1041" s="351"/>
      <c r="DEH1041" s="351"/>
      <c r="DEI1041" s="351"/>
      <c r="DEJ1041" s="351"/>
      <c r="DEK1041" s="351"/>
      <c r="DEL1041" s="351"/>
      <c r="DEM1041" s="351"/>
      <c r="DEN1041" s="351"/>
      <c r="DEO1041" s="351"/>
      <c r="DEP1041" s="351"/>
      <c r="DEQ1041" s="351"/>
      <c r="DER1041" s="351"/>
      <c r="DES1041" s="351"/>
      <c r="DET1041" s="351"/>
      <c r="DEU1041" s="351"/>
      <c r="DEV1041" s="351"/>
      <c r="DEW1041" s="351"/>
      <c r="DEX1041" s="351"/>
      <c r="DEY1041" s="351"/>
      <c r="DEZ1041" s="351"/>
      <c r="DFA1041" s="351"/>
      <c r="DFB1041" s="351"/>
      <c r="DFC1041" s="351"/>
      <c r="DFD1041" s="351"/>
      <c r="DFE1041" s="351"/>
      <c r="DFF1041" s="351"/>
      <c r="DFG1041" s="351"/>
      <c r="DFH1041" s="351"/>
      <c r="DFI1041" s="351"/>
      <c r="DFJ1041" s="351"/>
      <c r="DFK1041" s="351"/>
      <c r="DFL1041" s="351"/>
      <c r="DFM1041" s="351"/>
      <c r="DFN1041" s="351"/>
      <c r="DFO1041" s="351"/>
      <c r="DFP1041" s="351"/>
      <c r="DFQ1041" s="351"/>
      <c r="DFR1041" s="351"/>
      <c r="DFS1041" s="351"/>
      <c r="DFT1041" s="351"/>
      <c r="DFU1041" s="351"/>
      <c r="DFV1041" s="351"/>
      <c r="DFW1041" s="351"/>
      <c r="DFX1041" s="351"/>
      <c r="DFY1041" s="351"/>
      <c r="DFZ1041" s="351"/>
      <c r="DGA1041" s="351"/>
      <c r="DGB1041" s="351"/>
      <c r="DGC1041" s="351"/>
      <c r="DGD1041" s="351"/>
      <c r="DGE1041" s="351"/>
      <c r="DGF1041" s="351"/>
      <c r="DGG1041" s="351"/>
      <c r="DGH1041" s="351"/>
      <c r="DGI1041" s="351"/>
      <c r="DGJ1041" s="351"/>
      <c r="DGK1041" s="351"/>
      <c r="DGL1041" s="351"/>
      <c r="DGM1041" s="351"/>
      <c r="DGN1041" s="351"/>
      <c r="DGO1041" s="351"/>
      <c r="DGP1041" s="351"/>
      <c r="DGQ1041" s="351"/>
      <c r="DGR1041" s="351"/>
      <c r="DGS1041" s="351"/>
      <c r="DGT1041" s="351"/>
      <c r="DGU1041" s="351"/>
      <c r="DGV1041" s="351"/>
      <c r="DGW1041" s="351"/>
      <c r="DGX1041" s="351"/>
      <c r="DGY1041" s="351"/>
      <c r="DGZ1041" s="351"/>
      <c r="DHA1041" s="351"/>
      <c r="DHB1041" s="351"/>
      <c r="DHC1041" s="351"/>
      <c r="DHD1041" s="351"/>
      <c r="DHE1041" s="351"/>
      <c r="DHF1041" s="351"/>
      <c r="DHG1041" s="351"/>
      <c r="DHH1041" s="351"/>
      <c r="DHI1041" s="351"/>
      <c r="DHJ1041" s="351"/>
      <c r="DHK1041" s="351"/>
      <c r="DHL1041" s="351"/>
      <c r="DHM1041" s="351"/>
      <c r="DHN1041" s="351"/>
      <c r="DHO1041" s="351"/>
      <c r="DHP1041" s="351"/>
      <c r="DHQ1041" s="351"/>
      <c r="DHR1041" s="351"/>
      <c r="DHS1041" s="351"/>
      <c r="DHT1041" s="351"/>
      <c r="DHU1041" s="351"/>
      <c r="DHV1041" s="351"/>
      <c r="DHW1041" s="351"/>
      <c r="DHX1041" s="351"/>
      <c r="DHY1041" s="351"/>
      <c r="DHZ1041" s="351"/>
      <c r="DIA1041" s="351"/>
      <c r="DIB1041" s="351"/>
      <c r="DIC1041" s="351"/>
      <c r="DID1041" s="351"/>
      <c r="DIE1041" s="351"/>
      <c r="DIF1041" s="351"/>
      <c r="DIG1041" s="351"/>
      <c r="DIH1041" s="351"/>
      <c r="DII1041" s="351"/>
      <c r="DIJ1041" s="351"/>
      <c r="DIK1041" s="351"/>
      <c r="DIL1041" s="351"/>
      <c r="DIM1041" s="351"/>
      <c r="DIN1041" s="351"/>
      <c r="DIO1041" s="351"/>
      <c r="DIP1041" s="351"/>
      <c r="DIQ1041" s="351"/>
      <c r="DIR1041" s="351"/>
      <c r="DIS1041" s="351"/>
      <c r="DIT1041" s="351"/>
      <c r="DIU1041" s="351"/>
      <c r="DIV1041" s="351"/>
      <c r="DIW1041" s="351"/>
      <c r="DIX1041" s="351"/>
      <c r="DIY1041" s="351"/>
      <c r="DIZ1041" s="351"/>
      <c r="DJA1041" s="351"/>
      <c r="DJB1041" s="351"/>
      <c r="DJC1041" s="351"/>
      <c r="DJD1041" s="351"/>
      <c r="DJE1041" s="351"/>
      <c r="DJF1041" s="351"/>
      <c r="DJG1041" s="351"/>
      <c r="DJH1041" s="351"/>
      <c r="DJI1041" s="351"/>
      <c r="DJJ1041" s="351"/>
      <c r="DJK1041" s="351"/>
      <c r="DJL1041" s="351"/>
      <c r="DJM1041" s="351"/>
      <c r="DJN1041" s="351"/>
      <c r="DJO1041" s="351"/>
      <c r="DJP1041" s="351"/>
      <c r="DJQ1041" s="351"/>
      <c r="DJR1041" s="351"/>
      <c r="DJS1041" s="351"/>
      <c r="DJT1041" s="351"/>
      <c r="DJU1041" s="351"/>
      <c r="DJV1041" s="351"/>
      <c r="DJW1041" s="351"/>
      <c r="DJX1041" s="351"/>
      <c r="DJY1041" s="351"/>
      <c r="DJZ1041" s="351"/>
      <c r="DKA1041" s="351"/>
      <c r="DKB1041" s="351"/>
      <c r="DKC1041" s="351"/>
      <c r="DKD1041" s="351"/>
      <c r="DKE1041" s="351"/>
      <c r="DKF1041" s="351"/>
      <c r="DKG1041" s="351"/>
      <c r="DKH1041" s="351"/>
      <c r="DKI1041" s="351"/>
      <c r="DKJ1041" s="351"/>
      <c r="DKK1041" s="351"/>
      <c r="DKL1041" s="351"/>
      <c r="DKM1041" s="351"/>
      <c r="DKN1041" s="351"/>
      <c r="DKO1041" s="351"/>
      <c r="DKP1041" s="351"/>
      <c r="DKQ1041" s="351"/>
      <c r="DKR1041" s="351"/>
      <c r="DKS1041" s="351"/>
      <c r="DKT1041" s="351"/>
      <c r="DKU1041" s="351"/>
      <c r="DKV1041" s="351"/>
      <c r="DKW1041" s="351"/>
      <c r="DKX1041" s="351"/>
      <c r="DKY1041" s="351"/>
      <c r="DKZ1041" s="351"/>
      <c r="DLA1041" s="351"/>
      <c r="DLB1041" s="351"/>
      <c r="DLC1041" s="351"/>
      <c r="DLD1041" s="351"/>
      <c r="DLE1041" s="351"/>
      <c r="DLF1041" s="351"/>
      <c r="DLG1041" s="351"/>
      <c r="DLH1041" s="351"/>
      <c r="DLI1041" s="351"/>
      <c r="DLJ1041" s="351"/>
      <c r="DLK1041" s="351"/>
      <c r="DLL1041" s="351"/>
      <c r="DLM1041" s="351"/>
      <c r="DLN1041" s="351"/>
      <c r="DLO1041" s="351"/>
      <c r="DLP1041" s="351"/>
      <c r="DLQ1041" s="351"/>
      <c r="DLR1041" s="351"/>
      <c r="DLS1041" s="351"/>
      <c r="DLT1041" s="351"/>
      <c r="DLU1041" s="351"/>
      <c r="DLV1041" s="351"/>
      <c r="DLW1041" s="351"/>
      <c r="DLX1041" s="351"/>
      <c r="DLY1041" s="351"/>
      <c r="DLZ1041" s="351"/>
      <c r="DMA1041" s="351"/>
      <c r="DMB1041" s="351"/>
      <c r="DMC1041" s="351"/>
      <c r="DMD1041" s="351"/>
      <c r="DME1041" s="351"/>
      <c r="DMF1041" s="351"/>
      <c r="DMG1041" s="351"/>
      <c r="DMH1041" s="351"/>
      <c r="DMI1041" s="351"/>
      <c r="DMJ1041" s="351"/>
      <c r="DMK1041" s="351"/>
      <c r="DML1041" s="351"/>
      <c r="DMM1041" s="351"/>
      <c r="DMN1041" s="351"/>
      <c r="DMO1041" s="351"/>
      <c r="DMP1041" s="351"/>
      <c r="DMQ1041" s="351"/>
      <c r="DMR1041" s="351"/>
      <c r="DMS1041" s="351"/>
      <c r="DMT1041" s="351"/>
      <c r="DMU1041" s="351"/>
      <c r="DMV1041" s="351"/>
      <c r="DMW1041" s="351"/>
      <c r="DMX1041" s="351"/>
      <c r="DMY1041" s="351"/>
      <c r="DMZ1041" s="351"/>
      <c r="DNA1041" s="351"/>
      <c r="DNB1041" s="351"/>
      <c r="DNC1041" s="351"/>
      <c r="DND1041" s="351"/>
      <c r="DNE1041" s="351"/>
      <c r="DNF1041" s="351"/>
      <c r="DNG1041" s="351"/>
      <c r="DNH1041" s="351"/>
      <c r="DNI1041" s="351"/>
      <c r="DNJ1041" s="351"/>
      <c r="DNK1041" s="351"/>
      <c r="DNL1041" s="351"/>
      <c r="DNM1041" s="351"/>
      <c r="DNN1041" s="351"/>
      <c r="DNO1041" s="351"/>
      <c r="DNP1041" s="351"/>
      <c r="DNQ1041" s="351"/>
      <c r="DNR1041" s="351"/>
      <c r="DNS1041" s="351"/>
      <c r="DNT1041" s="351"/>
      <c r="DNU1041" s="351"/>
      <c r="DNV1041" s="351"/>
      <c r="DNW1041" s="351"/>
      <c r="DNX1041" s="351"/>
      <c r="DNY1041" s="351"/>
      <c r="DNZ1041" s="351"/>
      <c r="DOA1041" s="351"/>
      <c r="DOB1041" s="351"/>
      <c r="DOC1041" s="351"/>
      <c r="DOD1041" s="351"/>
      <c r="DOE1041" s="351"/>
      <c r="DOF1041" s="351"/>
      <c r="DOG1041" s="351"/>
      <c r="DOH1041" s="351"/>
      <c r="DOI1041" s="351"/>
      <c r="DOJ1041" s="351"/>
      <c r="DOK1041" s="351"/>
      <c r="DOL1041" s="351"/>
      <c r="DOM1041" s="351"/>
      <c r="DON1041" s="351"/>
      <c r="DOO1041" s="351"/>
      <c r="DOP1041" s="351"/>
      <c r="DOQ1041" s="351"/>
      <c r="DOR1041" s="351"/>
      <c r="DOS1041" s="351"/>
      <c r="DOT1041" s="351"/>
      <c r="DOU1041" s="351"/>
      <c r="DOV1041" s="351"/>
      <c r="DOW1041" s="351"/>
      <c r="DOX1041" s="351"/>
      <c r="DOY1041" s="351"/>
      <c r="DOZ1041" s="351"/>
      <c r="DPA1041" s="351"/>
      <c r="DPB1041" s="351"/>
      <c r="DPC1041" s="351"/>
      <c r="DPD1041" s="351"/>
      <c r="DPE1041" s="351"/>
      <c r="DPF1041" s="351"/>
      <c r="DPG1041" s="351"/>
      <c r="DPH1041" s="351"/>
      <c r="DPI1041" s="351"/>
      <c r="DPJ1041" s="351"/>
      <c r="DPK1041" s="351"/>
      <c r="DPL1041" s="351"/>
      <c r="DPM1041" s="351"/>
      <c r="DPN1041" s="351"/>
      <c r="DPO1041" s="351"/>
      <c r="DPP1041" s="351"/>
      <c r="DPQ1041" s="351"/>
      <c r="DPR1041" s="351"/>
      <c r="DPS1041" s="351"/>
      <c r="DPT1041" s="351"/>
      <c r="DPU1041" s="351"/>
      <c r="DPV1041" s="351"/>
      <c r="DPW1041" s="351"/>
      <c r="DPX1041" s="351"/>
      <c r="DPY1041" s="351"/>
      <c r="DPZ1041" s="351"/>
      <c r="DQA1041" s="351"/>
      <c r="DQB1041" s="351"/>
      <c r="DQC1041" s="351"/>
      <c r="DQD1041" s="351"/>
      <c r="DQE1041" s="351"/>
      <c r="DQF1041" s="351"/>
      <c r="DQG1041" s="351"/>
      <c r="DQH1041" s="351"/>
      <c r="DQI1041" s="351"/>
      <c r="DQJ1041" s="351"/>
      <c r="DQK1041" s="351"/>
      <c r="DQL1041" s="351"/>
      <c r="DQM1041" s="351"/>
      <c r="DQN1041" s="351"/>
      <c r="DQO1041" s="351"/>
      <c r="DQP1041" s="351"/>
      <c r="DQQ1041" s="351"/>
      <c r="DQR1041" s="351"/>
      <c r="DQS1041" s="351"/>
      <c r="DQT1041" s="351"/>
      <c r="DQU1041" s="351"/>
      <c r="DQV1041" s="351"/>
      <c r="DQW1041" s="351"/>
      <c r="DQX1041" s="351"/>
      <c r="DQY1041" s="351"/>
      <c r="DQZ1041" s="351"/>
      <c r="DRA1041" s="351"/>
      <c r="DRB1041" s="351"/>
      <c r="DRC1041" s="351"/>
      <c r="DRD1041" s="351"/>
      <c r="DRE1041" s="351"/>
      <c r="DRF1041" s="351"/>
      <c r="DRG1041" s="351"/>
      <c r="DRH1041" s="351"/>
      <c r="DRI1041" s="351"/>
      <c r="DRJ1041" s="351"/>
      <c r="DRK1041" s="351"/>
      <c r="DRL1041" s="351"/>
      <c r="DRM1041" s="351"/>
      <c r="DRN1041" s="351"/>
      <c r="DRO1041" s="351"/>
      <c r="DRP1041" s="351"/>
      <c r="DRQ1041" s="351"/>
      <c r="DRR1041" s="351"/>
      <c r="DRS1041" s="351"/>
      <c r="DRT1041" s="351"/>
      <c r="DRU1041" s="351"/>
      <c r="DRV1041" s="351"/>
      <c r="DRW1041" s="351"/>
      <c r="DRX1041" s="351"/>
      <c r="DRY1041" s="351"/>
      <c r="DRZ1041" s="351"/>
      <c r="DSA1041" s="351"/>
      <c r="DSB1041" s="351"/>
      <c r="DSC1041" s="351"/>
      <c r="DSD1041" s="351"/>
      <c r="DSE1041" s="351"/>
      <c r="DSF1041" s="351"/>
      <c r="DSG1041" s="351"/>
      <c r="DSH1041" s="351"/>
      <c r="DSI1041" s="351"/>
      <c r="DSJ1041" s="351"/>
      <c r="DSK1041" s="351"/>
      <c r="DSL1041" s="351"/>
      <c r="DSM1041" s="351"/>
      <c r="DSN1041" s="351"/>
      <c r="DSO1041" s="351"/>
      <c r="DSP1041" s="351"/>
      <c r="DSQ1041" s="351"/>
      <c r="DSR1041" s="351"/>
      <c r="DSS1041" s="351"/>
      <c r="DST1041" s="351"/>
      <c r="DSU1041" s="351"/>
      <c r="DSV1041" s="351"/>
      <c r="DSW1041" s="351"/>
      <c r="DSX1041" s="351"/>
      <c r="DSY1041" s="351"/>
      <c r="DSZ1041" s="351"/>
      <c r="DTA1041" s="351"/>
      <c r="DTB1041" s="351"/>
      <c r="DTC1041" s="351"/>
      <c r="DTD1041" s="351"/>
      <c r="DTE1041" s="351"/>
      <c r="DTF1041" s="351"/>
      <c r="DTG1041" s="351"/>
      <c r="DTH1041" s="351"/>
      <c r="DTI1041" s="351"/>
      <c r="DTJ1041" s="351"/>
      <c r="DTK1041" s="351"/>
      <c r="DTL1041" s="351"/>
      <c r="DTM1041" s="351"/>
      <c r="DTN1041" s="351"/>
      <c r="DTO1041" s="351"/>
      <c r="DTP1041" s="351"/>
      <c r="DTQ1041" s="351"/>
      <c r="DTR1041" s="351"/>
      <c r="DTS1041" s="351"/>
      <c r="DTT1041" s="351"/>
      <c r="DTU1041" s="351"/>
      <c r="DTV1041" s="351"/>
      <c r="DTW1041" s="351"/>
      <c r="DTX1041" s="351"/>
      <c r="DTY1041" s="351"/>
      <c r="DTZ1041" s="351"/>
      <c r="DUA1041" s="351"/>
      <c r="DUB1041" s="351"/>
      <c r="DUC1041" s="351"/>
      <c r="DUD1041" s="351"/>
      <c r="DUE1041" s="351"/>
      <c r="DUF1041" s="351"/>
      <c r="DUG1041" s="351"/>
      <c r="DUH1041" s="351"/>
      <c r="DUI1041" s="351"/>
      <c r="DUJ1041" s="351"/>
      <c r="DUK1041" s="351"/>
      <c r="DUL1041" s="351"/>
      <c r="DUM1041" s="351"/>
      <c r="DUN1041" s="351"/>
      <c r="DUO1041" s="351"/>
      <c r="DUP1041" s="351"/>
      <c r="DUQ1041" s="351"/>
      <c r="DUR1041" s="351"/>
      <c r="DUS1041" s="351"/>
      <c r="DUT1041" s="351"/>
      <c r="DUU1041" s="351"/>
      <c r="DUV1041" s="351"/>
      <c r="DUW1041" s="351"/>
      <c r="DUX1041" s="351"/>
      <c r="DUY1041" s="351"/>
      <c r="DUZ1041" s="351"/>
      <c r="DVA1041" s="351"/>
      <c r="DVB1041" s="351"/>
      <c r="DVC1041" s="351"/>
      <c r="DVD1041" s="351"/>
      <c r="DVE1041" s="351"/>
      <c r="DVF1041" s="351"/>
      <c r="DVG1041" s="351"/>
      <c r="DVH1041" s="351"/>
      <c r="DVI1041" s="351"/>
      <c r="DVJ1041" s="351"/>
      <c r="DVK1041" s="351"/>
      <c r="DVL1041" s="351"/>
      <c r="DVM1041" s="351"/>
      <c r="DVN1041" s="351"/>
      <c r="DVO1041" s="351"/>
      <c r="DVP1041" s="351"/>
      <c r="DVQ1041" s="351"/>
      <c r="DVR1041" s="351"/>
      <c r="DVS1041" s="351"/>
      <c r="DVT1041" s="351"/>
      <c r="DVU1041" s="351"/>
      <c r="DVV1041" s="351"/>
      <c r="DVW1041" s="351"/>
      <c r="DVX1041" s="351"/>
      <c r="DVY1041" s="351"/>
      <c r="DVZ1041" s="351"/>
      <c r="DWA1041" s="351"/>
      <c r="DWB1041" s="351"/>
      <c r="DWC1041" s="351"/>
      <c r="DWD1041" s="351"/>
      <c r="DWE1041" s="351"/>
      <c r="DWF1041" s="351"/>
      <c r="DWG1041" s="351"/>
      <c r="DWH1041" s="351"/>
      <c r="DWI1041" s="351"/>
      <c r="DWJ1041" s="351"/>
      <c r="DWK1041" s="351"/>
      <c r="DWL1041" s="351"/>
      <c r="DWM1041" s="351"/>
      <c r="DWN1041" s="351"/>
      <c r="DWO1041" s="351"/>
      <c r="DWP1041" s="351"/>
      <c r="DWQ1041" s="351"/>
      <c r="DWR1041" s="351"/>
      <c r="DWS1041" s="351"/>
      <c r="DWT1041" s="351"/>
      <c r="DWU1041" s="351"/>
      <c r="DWV1041" s="351"/>
      <c r="DWW1041" s="351"/>
      <c r="DWX1041" s="351"/>
      <c r="DWY1041" s="351"/>
      <c r="DWZ1041" s="351"/>
      <c r="DXA1041" s="351"/>
      <c r="DXB1041" s="351"/>
      <c r="DXC1041" s="351"/>
      <c r="DXD1041" s="351"/>
      <c r="DXE1041" s="351"/>
      <c r="DXF1041" s="351"/>
      <c r="DXG1041" s="351"/>
      <c r="DXH1041" s="351"/>
      <c r="DXI1041" s="351"/>
      <c r="DXJ1041" s="351"/>
      <c r="DXK1041" s="351"/>
      <c r="DXL1041" s="351"/>
      <c r="DXM1041" s="351"/>
      <c r="DXN1041" s="351"/>
      <c r="DXO1041" s="351"/>
      <c r="DXP1041" s="351"/>
      <c r="DXQ1041" s="351"/>
      <c r="DXR1041" s="351"/>
      <c r="DXS1041" s="351"/>
      <c r="DXT1041" s="351"/>
      <c r="DXU1041" s="351"/>
      <c r="DXV1041" s="351"/>
      <c r="DXW1041" s="351"/>
      <c r="DXX1041" s="351"/>
      <c r="DXY1041" s="351"/>
      <c r="DXZ1041" s="351"/>
      <c r="DYA1041" s="351"/>
      <c r="DYB1041" s="351"/>
      <c r="DYC1041" s="351"/>
      <c r="DYD1041" s="351"/>
      <c r="DYE1041" s="351"/>
      <c r="DYF1041" s="351"/>
      <c r="DYG1041" s="351"/>
      <c r="DYH1041" s="351"/>
      <c r="DYI1041" s="351"/>
      <c r="DYJ1041" s="351"/>
      <c r="DYK1041" s="351"/>
      <c r="DYL1041" s="351"/>
      <c r="DYM1041" s="351"/>
      <c r="DYN1041" s="351"/>
      <c r="DYO1041" s="351"/>
      <c r="DYP1041" s="351"/>
      <c r="DYQ1041" s="351"/>
      <c r="DYR1041" s="351"/>
      <c r="DYS1041" s="351"/>
      <c r="DYT1041" s="351"/>
      <c r="DYU1041" s="351"/>
      <c r="DYV1041" s="351"/>
      <c r="DYW1041" s="351"/>
      <c r="DYX1041" s="351"/>
      <c r="DYY1041" s="351"/>
      <c r="DYZ1041" s="351"/>
      <c r="DZA1041" s="351"/>
      <c r="DZB1041" s="351"/>
      <c r="DZC1041" s="351"/>
      <c r="DZD1041" s="351"/>
      <c r="DZE1041" s="351"/>
      <c r="DZF1041" s="351"/>
      <c r="DZG1041" s="351"/>
      <c r="DZH1041" s="351"/>
      <c r="DZI1041" s="351"/>
      <c r="DZJ1041" s="351"/>
      <c r="DZK1041" s="351"/>
      <c r="DZL1041" s="351"/>
      <c r="DZM1041" s="351"/>
      <c r="DZN1041" s="351"/>
      <c r="DZO1041" s="351"/>
      <c r="DZP1041" s="351"/>
      <c r="DZQ1041" s="351"/>
      <c r="DZR1041" s="351"/>
      <c r="DZS1041" s="351"/>
      <c r="DZT1041" s="351"/>
      <c r="DZU1041" s="351"/>
      <c r="DZV1041" s="351"/>
      <c r="DZW1041" s="351"/>
      <c r="DZX1041" s="351"/>
      <c r="DZY1041" s="351"/>
      <c r="DZZ1041" s="351"/>
      <c r="EAA1041" s="351"/>
      <c r="EAB1041" s="351"/>
      <c r="EAC1041" s="351"/>
      <c r="EAD1041" s="351"/>
      <c r="EAE1041" s="351"/>
      <c r="EAF1041" s="351"/>
      <c r="EAG1041" s="351"/>
      <c r="EAH1041" s="351"/>
      <c r="EAI1041" s="351"/>
      <c r="EAJ1041" s="351"/>
      <c r="EAK1041" s="351"/>
      <c r="EAL1041" s="351"/>
      <c r="EAM1041" s="351"/>
      <c r="EAN1041" s="351"/>
      <c r="EAO1041" s="351"/>
      <c r="EAP1041" s="351"/>
      <c r="EAQ1041" s="351"/>
      <c r="EAR1041" s="351"/>
      <c r="EAS1041" s="351"/>
      <c r="EAT1041" s="351"/>
      <c r="EAU1041" s="351"/>
      <c r="EAV1041" s="351"/>
      <c r="EAW1041" s="351"/>
      <c r="EAX1041" s="351"/>
      <c r="EAY1041" s="351"/>
      <c r="EAZ1041" s="351"/>
      <c r="EBA1041" s="351"/>
      <c r="EBB1041" s="351"/>
      <c r="EBC1041" s="351"/>
      <c r="EBD1041" s="351"/>
      <c r="EBE1041" s="351"/>
      <c r="EBF1041" s="351"/>
      <c r="EBG1041" s="351"/>
      <c r="EBH1041" s="351"/>
      <c r="EBI1041" s="351"/>
      <c r="EBJ1041" s="351"/>
      <c r="EBK1041" s="351"/>
      <c r="EBL1041" s="351"/>
      <c r="EBM1041" s="351"/>
      <c r="EBN1041" s="351"/>
      <c r="EBO1041" s="351"/>
      <c r="EBP1041" s="351"/>
      <c r="EBQ1041" s="351"/>
      <c r="EBR1041" s="351"/>
      <c r="EBS1041" s="351"/>
      <c r="EBT1041" s="351"/>
      <c r="EBU1041" s="351"/>
      <c r="EBV1041" s="351"/>
      <c r="EBW1041" s="351"/>
      <c r="EBX1041" s="351"/>
      <c r="EBY1041" s="351"/>
      <c r="EBZ1041" s="351"/>
      <c r="ECA1041" s="351"/>
      <c r="ECB1041" s="351"/>
      <c r="ECC1041" s="351"/>
      <c r="ECD1041" s="351"/>
      <c r="ECE1041" s="351"/>
      <c r="ECF1041" s="351"/>
      <c r="ECG1041" s="351"/>
      <c r="ECH1041" s="351"/>
      <c r="ECI1041" s="351"/>
      <c r="ECJ1041" s="351"/>
      <c r="ECK1041" s="351"/>
      <c r="ECL1041" s="351"/>
      <c r="ECM1041" s="351"/>
      <c r="ECN1041" s="351"/>
      <c r="ECO1041" s="351"/>
      <c r="ECP1041" s="351"/>
      <c r="ECQ1041" s="351"/>
      <c r="ECR1041" s="351"/>
      <c r="ECS1041" s="351"/>
      <c r="ECT1041" s="351"/>
      <c r="ECU1041" s="351"/>
      <c r="ECV1041" s="351"/>
      <c r="ECW1041" s="351"/>
      <c r="ECX1041" s="351"/>
      <c r="ECY1041" s="351"/>
      <c r="ECZ1041" s="351"/>
      <c r="EDA1041" s="351"/>
      <c r="EDB1041" s="351"/>
      <c r="EDC1041" s="351"/>
      <c r="EDD1041" s="351"/>
      <c r="EDE1041" s="351"/>
      <c r="EDF1041" s="351"/>
      <c r="EDG1041" s="351"/>
      <c r="EDH1041" s="351"/>
      <c r="EDI1041" s="351"/>
      <c r="EDJ1041" s="351"/>
      <c r="EDK1041" s="351"/>
      <c r="EDL1041" s="351"/>
      <c r="EDM1041" s="351"/>
      <c r="EDN1041" s="351"/>
      <c r="EDO1041" s="351"/>
      <c r="EDP1041" s="351"/>
      <c r="EDQ1041" s="351"/>
      <c r="EDR1041" s="351"/>
      <c r="EDS1041" s="351"/>
      <c r="EDT1041" s="351"/>
      <c r="EDU1041" s="351"/>
      <c r="EDV1041" s="351"/>
      <c r="EDW1041" s="351"/>
      <c r="EDX1041" s="351"/>
      <c r="EDY1041" s="351"/>
      <c r="EDZ1041" s="351"/>
      <c r="EEA1041" s="351"/>
      <c r="EEB1041" s="351"/>
      <c r="EEC1041" s="351"/>
      <c r="EED1041" s="351"/>
      <c r="EEE1041" s="351"/>
      <c r="EEF1041" s="351"/>
      <c r="EEG1041" s="351"/>
      <c r="EEH1041" s="351"/>
      <c r="EEI1041" s="351"/>
      <c r="EEJ1041" s="351"/>
      <c r="EEK1041" s="351"/>
      <c r="EEL1041" s="351"/>
      <c r="EEM1041" s="351"/>
      <c r="EEN1041" s="351"/>
      <c r="EEO1041" s="351"/>
      <c r="EEP1041" s="351"/>
      <c r="EEQ1041" s="351"/>
      <c r="EER1041" s="351"/>
      <c r="EES1041" s="351"/>
      <c r="EET1041" s="351"/>
      <c r="EEU1041" s="351"/>
      <c r="EEV1041" s="351"/>
      <c r="EEW1041" s="351"/>
      <c r="EEX1041" s="351"/>
      <c r="EEY1041" s="351"/>
      <c r="EEZ1041" s="351"/>
      <c r="EFA1041" s="351"/>
      <c r="EFB1041" s="351"/>
      <c r="EFC1041" s="351"/>
      <c r="EFD1041" s="351"/>
      <c r="EFE1041" s="351"/>
      <c r="EFF1041" s="351"/>
      <c r="EFG1041" s="351"/>
      <c r="EFH1041" s="351"/>
      <c r="EFI1041" s="351"/>
      <c r="EFJ1041" s="351"/>
      <c r="EFK1041" s="351"/>
      <c r="EFL1041" s="351"/>
      <c r="EFM1041" s="351"/>
      <c r="EFN1041" s="351"/>
      <c r="EFO1041" s="351"/>
      <c r="EFP1041" s="351"/>
      <c r="EFQ1041" s="351"/>
      <c r="EFR1041" s="351"/>
      <c r="EFS1041" s="351"/>
      <c r="EFT1041" s="351"/>
      <c r="EFU1041" s="351"/>
      <c r="EFV1041" s="351"/>
      <c r="EFW1041" s="351"/>
      <c r="EFX1041" s="351"/>
      <c r="EFY1041" s="351"/>
      <c r="EFZ1041" s="351"/>
      <c r="EGA1041" s="351"/>
      <c r="EGB1041" s="351"/>
      <c r="EGC1041" s="351"/>
      <c r="EGD1041" s="351"/>
      <c r="EGE1041" s="351"/>
      <c r="EGF1041" s="351"/>
      <c r="EGG1041" s="351"/>
      <c r="EGH1041" s="351"/>
      <c r="EGI1041" s="351"/>
      <c r="EGJ1041" s="351"/>
      <c r="EGK1041" s="351"/>
      <c r="EGL1041" s="351"/>
      <c r="EGM1041" s="351"/>
      <c r="EGN1041" s="351"/>
      <c r="EGO1041" s="351"/>
      <c r="EGP1041" s="351"/>
      <c r="EGQ1041" s="351"/>
      <c r="EGR1041" s="351"/>
      <c r="EGS1041" s="351"/>
      <c r="EGT1041" s="351"/>
      <c r="EGU1041" s="351"/>
      <c r="EGV1041" s="351"/>
      <c r="EGW1041" s="351"/>
      <c r="EGX1041" s="351"/>
      <c r="EGY1041" s="351"/>
      <c r="EGZ1041" s="351"/>
      <c r="EHA1041" s="351"/>
      <c r="EHB1041" s="351"/>
      <c r="EHC1041" s="351"/>
      <c r="EHD1041" s="351"/>
      <c r="EHE1041" s="351"/>
      <c r="EHF1041" s="351"/>
      <c r="EHG1041" s="351"/>
      <c r="EHH1041" s="351"/>
      <c r="EHI1041" s="351"/>
      <c r="EHJ1041" s="351"/>
      <c r="EHK1041" s="351"/>
      <c r="EHL1041" s="351"/>
      <c r="EHM1041" s="351"/>
      <c r="EHN1041" s="351"/>
      <c r="EHO1041" s="351"/>
      <c r="EHP1041" s="351"/>
      <c r="EHQ1041" s="351"/>
      <c r="EHR1041" s="351"/>
      <c r="EHS1041" s="351"/>
      <c r="EHT1041" s="351"/>
      <c r="EHU1041" s="351"/>
      <c r="EHV1041" s="351"/>
      <c r="EHW1041" s="351"/>
      <c r="EHX1041" s="351"/>
      <c r="EHY1041" s="351"/>
      <c r="EHZ1041" s="351"/>
      <c r="EIA1041" s="351"/>
      <c r="EIB1041" s="351"/>
      <c r="EIC1041" s="351"/>
      <c r="EID1041" s="351"/>
      <c r="EIE1041" s="351"/>
      <c r="EIF1041" s="351"/>
      <c r="EIG1041" s="351"/>
      <c r="EIH1041" s="351"/>
      <c r="EII1041" s="351"/>
      <c r="EIJ1041" s="351"/>
      <c r="EIK1041" s="351"/>
      <c r="EIL1041" s="351"/>
      <c r="EIM1041" s="351"/>
      <c r="EIN1041" s="351"/>
      <c r="EIO1041" s="351"/>
      <c r="EIP1041" s="351"/>
      <c r="EIQ1041" s="351"/>
      <c r="EIR1041" s="351"/>
      <c r="EIS1041" s="351"/>
      <c r="EIT1041" s="351"/>
      <c r="EIU1041" s="351"/>
      <c r="EIV1041" s="351"/>
      <c r="EIW1041" s="351"/>
      <c r="EIX1041" s="351"/>
      <c r="EIY1041" s="351"/>
      <c r="EIZ1041" s="351"/>
      <c r="EJA1041" s="351"/>
      <c r="EJB1041" s="351"/>
      <c r="EJC1041" s="351"/>
      <c r="EJD1041" s="351"/>
      <c r="EJE1041" s="351"/>
      <c r="EJF1041" s="351"/>
      <c r="EJG1041" s="351"/>
      <c r="EJH1041" s="351"/>
      <c r="EJI1041" s="351"/>
      <c r="EJJ1041" s="351"/>
      <c r="EJK1041" s="351"/>
      <c r="EJL1041" s="351"/>
      <c r="EJM1041" s="351"/>
      <c r="EJN1041" s="351"/>
      <c r="EJO1041" s="351"/>
      <c r="EJP1041" s="351"/>
      <c r="EJQ1041" s="351"/>
      <c r="EJR1041" s="351"/>
      <c r="EJS1041" s="351"/>
      <c r="EJT1041" s="351"/>
      <c r="EJU1041" s="351"/>
      <c r="EJV1041" s="351"/>
      <c r="EJW1041" s="351"/>
      <c r="EJX1041" s="351"/>
      <c r="EJY1041" s="351"/>
      <c r="EJZ1041" s="351"/>
      <c r="EKA1041" s="351"/>
      <c r="EKB1041" s="351"/>
      <c r="EKC1041" s="351"/>
      <c r="EKD1041" s="351"/>
      <c r="EKE1041" s="351"/>
      <c r="EKF1041" s="351"/>
      <c r="EKG1041" s="351"/>
      <c r="EKH1041" s="351"/>
      <c r="EKI1041" s="351"/>
      <c r="EKJ1041" s="351"/>
      <c r="EKK1041" s="351"/>
      <c r="EKL1041" s="351"/>
      <c r="EKM1041" s="351"/>
      <c r="EKN1041" s="351"/>
      <c r="EKO1041" s="351"/>
      <c r="EKP1041" s="351"/>
      <c r="EKQ1041" s="351"/>
      <c r="EKR1041" s="351"/>
      <c r="EKS1041" s="351"/>
      <c r="EKT1041" s="351"/>
      <c r="EKU1041" s="351"/>
      <c r="EKV1041" s="351"/>
      <c r="EKW1041" s="351"/>
      <c r="EKX1041" s="351"/>
      <c r="EKY1041" s="351"/>
      <c r="EKZ1041" s="351"/>
      <c r="ELA1041" s="351"/>
      <c r="ELB1041" s="351"/>
      <c r="ELC1041" s="351"/>
      <c r="ELD1041" s="351"/>
      <c r="ELE1041" s="351"/>
      <c r="ELF1041" s="351"/>
      <c r="ELG1041" s="351"/>
      <c r="ELH1041" s="351"/>
      <c r="ELI1041" s="351"/>
      <c r="ELJ1041" s="351"/>
      <c r="ELK1041" s="351"/>
      <c r="ELL1041" s="351"/>
      <c r="ELM1041" s="351"/>
      <c r="ELN1041" s="351"/>
      <c r="ELO1041" s="351"/>
      <c r="ELP1041" s="351"/>
      <c r="ELQ1041" s="351"/>
      <c r="ELR1041" s="351"/>
      <c r="ELS1041" s="351"/>
      <c r="ELT1041" s="351"/>
      <c r="ELU1041" s="351"/>
      <c r="ELV1041" s="351"/>
      <c r="ELW1041" s="351"/>
      <c r="ELX1041" s="351"/>
      <c r="ELY1041" s="351"/>
      <c r="ELZ1041" s="351"/>
      <c r="EMA1041" s="351"/>
      <c r="EMB1041" s="351"/>
      <c r="EMC1041" s="351"/>
      <c r="EMD1041" s="351"/>
      <c r="EME1041" s="351"/>
      <c r="EMF1041" s="351"/>
      <c r="EMG1041" s="351"/>
      <c r="EMH1041" s="351"/>
      <c r="EMI1041" s="351"/>
      <c r="EMJ1041" s="351"/>
      <c r="EMK1041" s="351"/>
      <c r="EML1041" s="351"/>
      <c r="EMM1041" s="351"/>
      <c r="EMN1041" s="351"/>
      <c r="EMO1041" s="351"/>
      <c r="EMP1041" s="351"/>
      <c r="EMQ1041" s="351"/>
      <c r="EMR1041" s="351"/>
      <c r="EMS1041" s="351"/>
      <c r="EMT1041" s="351"/>
      <c r="EMU1041" s="351"/>
      <c r="EMV1041" s="351"/>
      <c r="EMW1041" s="351"/>
      <c r="EMX1041" s="351"/>
      <c r="EMY1041" s="351"/>
      <c r="EMZ1041" s="351"/>
      <c r="ENA1041" s="351"/>
      <c r="ENB1041" s="351"/>
      <c r="ENC1041" s="351"/>
      <c r="END1041" s="351"/>
      <c r="ENE1041" s="351"/>
      <c r="ENF1041" s="351"/>
      <c r="ENG1041" s="351"/>
      <c r="ENH1041" s="351"/>
      <c r="ENI1041" s="351"/>
      <c r="ENJ1041" s="351"/>
      <c r="ENK1041" s="351"/>
      <c r="ENL1041" s="351"/>
      <c r="ENM1041" s="351"/>
      <c r="ENN1041" s="351"/>
      <c r="ENO1041" s="351"/>
      <c r="ENP1041" s="351"/>
      <c r="ENQ1041" s="351"/>
      <c r="ENR1041" s="351"/>
      <c r="ENS1041" s="351"/>
      <c r="ENT1041" s="351"/>
      <c r="ENU1041" s="351"/>
      <c r="ENV1041" s="351"/>
      <c r="ENW1041" s="351"/>
      <c r="ENX1041" s="351"/>
      <c r="ENY1041" s="351"/>
      <c r="ENZ1041" s="351"/>
      <c r="EOA1041" s="351"/>
      <c r="EOB1041" s="351"/>
      <c r="EOC1041" s="351"/>
      <c r="EOD1041" s="351"/>
      <c r="EOE1041" s="351"/>
      <c r="EOF1041" s="351"/>
      <c r="EOG1041" s="351"/>
      <c r="EOH1041" s="351"/>
      <c r="EOI1041" s="351"/>
      <c r="EOJ1041" s="351"/>
      <c r="EOK1041" s="351"/>
      <c r="EOL1041" s="351"/>
      <c r="EOM1041" s="351"/>
      <c r="EON1041" s="351"/>
      <c r="EOO1041" s="351"/>
      <c r="EOP1041" s="351"/>
      <c r="EOQ1041" s="351"/>
      <c r="EOR1041" s="351"/>
      <c r="EOS1041" s="351"/>
      <c r="EOT1041" s="351"/>
      <c r="EOU1041" s="351"/>
      <c r="EOV1041" s="351"/>
      <c r="EOW1041" s="351"/>
      <c r="EOX1041" s="351"/>
      <c r="EOY1041" s="351"/>
      <c r="EOZ1041" s="351"/>
      <c r="EPA1041" s="351"/>
      <c r="EPB1041" s="351"/>
      <c r="EPC1041" s="351"/>
      <c r="EPD1041" s="351"/>
      <c r="EPE1041" s="351"/>
      <c r="EPF1041" s="351"/>
      <c r="EPG1041" s="351"/>
      <c r="EPH1041" s="351"/>
      <c r="EPI1041" s="351"/>
      <c r="EPJ1041" s="351"/>
      <c r="EPK1041" s="351"/>
      <c r="EPL1041" s="351"/>
      <c r="EPM1041" s="351"/>
      <c r="EPN1041" s="351"/>
      <c r="EPO1041" s="351"/>
      <c r="EPP1041" s="351"/>
      <c r="EPQ1041" s="351"/>
      <c r="EPR1041" s="351"/>
      <c r="EPS1041" s="351"/>
      <c r="EPT1041" s="351"/>
      <c r="EPU1041" s="351"/>
      <c r="EPV1041" s="351"/>
      <c r="EPW1041" s="351"/>
      <c r="EPX1041" s="351"/>
      <c r="EPY1041" s="351"/>
      <c r="EPZ1041" s="351"/>
      <c r="EQA1041" s="351"/>
      <c r="EQB1041" s="351"/>
      <c r="EQC1041" s="351"/>
      <c r="EQD1041" s="351"/>
      <c r="EQE1041" s="351"/>
      <c r="EQF1041" s="351"/>
      <c r="EQG1041" s="351"/>
      <c r="EQH1041" s="351"/>
      <c r="EQI1041" s="351"/>
      <c r="EQJ1041" s="351"/>
      <c r="EQK1041" s="351"/>
      <c r="EQL1041" s="351"/>
      <c r="EQM1041" s="351"/>
      <c r="EQN1041" s="351"/>
      <c r="EQO1041" s="351"/>
      <c r="EQP1041" s="351"/>
      <c r="EQQ1041" s="351"/>
      <c r="EQR1041" s="351"/>
      <c r="EQS1041" s="351"/>
      <c r="EQT1041" s="351"/>
      <c r="EQU1041" s="351"/>
      <c r="EQV1041" s="351"/>
      <c r="EQW1041" s="351"/>
      <c r="EQX1041" s="351"/>
      <c r="EQY1041" s="351"/>
      <c r="EQZ1041" s="351"/>
      <c r="ERA1041" s="351"/>
      <c r="ERB1041" s="351"/>
      <c r="ERC1041" s="351"/>
      <c r="ERD1041" s="351"/>
      <c r="ERE1041" s="351"/>
      <c r="ERF1041" s="351"/>
      <c r="ERG1041" s="351"/>
      <c r="ERH1041" s="351"/>
      <c r="ERI1041" s="351"/>
      <c r="ERJ1041" s="351"/>
      <c r="ERK1041" s="351"/>
      <c r="ERL1041" s="351"/>
      <c r="ERM1041" s="351"/>
      <c r="ERN1041" s="351"/>
      <c r="ERO1041" s="351"/>
      <c r="ERP1041" s="351"/>
      <c r="ERQ1041" s="351"/>
      <c r="ERR1041" s="351"/>
      <c r="ERS1041" s="351"/>
      <c r="ERT1041" s="351"/>
      <c r="ERU1041" s="351"/>
      <c r="ERV1041" s="351"/>
      <c r="ERW1041" s="351"/>
      <c r="ERX1041" s="351"/>
      <c r="ERY1041" s="351"/>
      <c r="ERZ1041" s="351"/>
      <c r="ESA1041" s="351"/>
      <c r="ESB1041" s="351"/>
      <c r="ESC1041" s="351"/>
      <c r="ESD1041" s="351"/>
      <c r="ESE1041" s="351"/>
      <c r="ESF1041" s="351"/>
      <c r="ESG1041" s="351"/>
      <c r="ESH1041" s="351"/>
      <c r="ESI1041" s="351"/>
      <c r="ESJ1041" s="351"/>
      <c r="ESK1041" s="351"/>
      <c r="ESL1041" s="351"/>
      <c r="ESM1041" s="351"/>
      <c r="ESN1041" s="351"/>
      <c r="ESO1041" s="351"/>
      <c r="ESP1041" s="351"/>
      <c r="ESQ1041" s="351"/>
      <c r="ESR1041" s="351"/>
      <c r="ESS1041" s="351"/>
      <c r="EST1041" s="351"/>
      <c r="ESU1041" s="351"/>
      <c r="ESV1041" s="351"/>
      <c r="ESW1041" s="351"/>
      <c r="ESX1041" s="351"/>
      <c r="ESY1041" s="351"/>
      <c r="ESZ1041" s="351"/>
      <c r="ETA1041" s="351"/>
      <c r="ETB1041" s="351"/>
      <c r="ETC1041" s="351"/>
      <c r="ETD1041" s="351"/>
      <c r="ETE1041" s="351"/>
      <c r="ETF1041" s="351"/>
      <c r="ETG1041" s="351"/>
      <c r="ETH1041" s="351"/>
      <c r="ETI1041" s="351"/>
      <c r="ETJ1041" s="351"/>
      <c r="ETK1041" s="351"/>
      <c r="ETL1041" s="351"/>
      <c r="ETM1041" s="351"/>
      <c r="ETN1041" s="351"/>
      <c r="ETO1041" s="351"/>
      <c r="ETP1041" s="351"/>
      <c r="ETQ1041" s="351"/>
      <c r="ETR1041" s="351"/>
      <c r="ETS1041" s="351"/>
      <c r="ETT1041" s="351"/>
      <c r="ETU1041" s="351"/>
      <c r="ETV1041" s="351"/>
      <c r="ETW1041" s="351"/>
      <c r="ETX1041" s="351"/>
      <c r="ETY1041" s="351"/>
      <c r="ETZ1041" s="351"/>
      <c r="EUA1041" s="351"/>
      <c r="EUB1041" s="351"/>
      <c r="EUC1041" s="351"/>
      <c r="EUD1041" s="351"/>
      <c r="EUE1041" s="351"/>
      <c r="EUF1041" s="351"/>
      <c r="EUG1041" s="351"/>
      <c r="EUH1041" s="351"/>
      <c r="EUI1041" s="351"/>
      <c r="EUJ1041" s="351"/>
      <c r="EUK1041" s="351"/>
      <c r="EUL1041" s="351"/>
      <c r="EUM1041" s="351"/>
      <c r="EUN1041" s="351"/>
      <c r="EUO1041" s="351"/>
      <c r="EUP1041" s="351"/>
      <c r="EUQ1041" s="351"/>
      <c r="EUR1041" s="351"/>
      <c r="EUS1041" s="351"/>
      <c r="EUT1041" s="351"/>
      <c r="EUU1041" s="351"/>
      <c r="EUV1041" s="351"/>
      <c r="EUW1041" s="351"/>
      <c r="EUX1041" s="351"/>
      <c r="EUY1041" s="351"/>
      <c r="EUZ1041" s="351"/>
      <c r="EVA1041" s="351"/>
      <c r="EVB1041" s="351"/>
      <c r="EVC1041" s="351"/>
      <c r="EVD1041" s="351"/>
      <c r="EVE1041" s="351"/>
      <c r="EVF1041" s="351"/>
      <c r="EVG1041" s="351"/>
      <c r="EVH1041" s="351"/>
      <c r="EVI1041" s="351"/>
      <c r="EVJ1041" s="351"/>
      <c r="EVK1041" s="351"/>
      <c r="EVL1041" s="351"/>
      <c r="EVM1041" s="351"/>
      <c r="EVN1041" s="351"/>
      <c r="EVO1041" s="351"/>
      <c r="EVP1041" s="351"/>
      <c r="EVQ1041" s="351"/>
      <c r="EVR1041" s="351"/>
      <c r="EVS1041" s="351"/>
      <c r="EVT1041" s="351"/>
      <c r="EVU1041" s="351"/>
      <c r="EVV1041" s="351"/>
      <c r="EVW1041" s="351"/>
      <c r="EVX1041" s="351"/>
      <c r="EVY1041" s="351"/>
      <c r="EVZ1041" s="351"/>
      <c r="EWA1041" s="351"/>
      <c r="EWB1041" s="351"/>
      <c r="EWC1041" s="351"/>
      <c r="EWD1041" s="351"/>
      <c r="EWE1041" s="351"/>
      <c r="EWF1041" s="351"/>
      <c r="EWG1041" s="351"/>
      <c r="EWH1041" s="351"/>
      <c r="EWI1041" s="351"/>
      <c r="EWJ1041" s="351"/>
      <c r="EWK1041" s="351"/>
      <c r="EWL1041" s="351"/>
      <c r="EWM1041" s="351"/>
      <c r="EWN1041" s="351"/>
      <c r="EWO1041" s="351"/>
      <c r="EWP1041" s="351"/>
      <c r="EWQ1041" s="351"/>
      <c r="EWR1041" s="351"/>
      <c r="EWS1041" s="351"/>
      <c r="EWT1041" s="351"/>
      <c r="EWU1041" s="351"/>
      <c r="EWV1041" s="351"/>
      <c r="EWW1041" s="351"/>
      <c r="EWX1041" s="351"/>
      <c r="EWY1041" s="351"/>
      <c r="EWZ1041" s="351"/>
      <c r="EXA1041" s="351"/>
      <c r="EXB1041" s="351"/>
      <c r="EXC1041" s="351"/>
      <c r="EXD1041" s="351"/>
      <c r="EXE1041" s="351"/>
      <c r="EXF1041" s="351"/>
      <c r="EXG1041" s="351"/>
      <c r="EXH1041" s="351"/>
      <c r="EXI1041" s="351"/>
      <c r="EXJ1041" s="351"/>
      <c r="EXK1041" s="351"/>
      <c r="EXL1041" s="351"/>
      <c r="EXM1041" s="351"/>
      <c r="EXN1041" s="351"/>
      <c r="EXO1041" s="351"/>
      <c r="EXP1041" s="351"/>
      <c r="EXQ1041" s="351"/>
      <c r="EXR1041" s="351"/>
      <c r="EXS1041" s="351"/>
      <c r="EXT1041" s="351"/>
      <c r="EXU1041" s="351"/>
      <c r="EXV1041" s="351"/>
      <c r="EXW1041" s="351"/>
      <c r="EXX1041" s="351"/>
      <c r="EXY1041" s="351"/>
      <c r="EXZ1041" s="351"/>
      <c r="EYA1041" s="351"/>
      <c r="EYB1041" s="351"/>
      <c r="EYC1041" s="351"/>
      <c r="EYD1041" s="351"/>
      <c r="EYE1041" s="351"/>
      <c r="EYF1041" s="351"/>
      <c r="EYG1041" s="351"/>
      <c r="EYH1041" s="351"/>
      <c r="EYI1041" s="351"/>
      <c r="EYJ1041" s="351"/>
      <c r="EYK1041" s="351"/>
      <c r="EYL1041" s="351"/>
      <c r="EYM1041" s="351"/>
      <c r="EYN1041" s="351"/>
      <c r="EYO1041" s="351"/>
      <c r="EYP1041" s="351"/>
      <c r="EYQ1041" s="351"/>
      <c r="EYR1041" s="351"/>
      <c r="EYS1041" s="351"/>
      <c r="EYT1041" s="351"/>
      <c r="EYU1041" s="351"/>
      <c r="EYV1041" s="351"/>
      <c r="EYW1041" s="351"/>
      <c r="EYX1041" s="351"/>
      <c r="EYY1041" s="351"/>
      <c r="EYZ1041" s="351"/>
      <c r="EZA1041" s="351"/>
      <c r="EZB1041" s="351"/>
      <c r="EZC1041" s="351"/>
      <c r="EZD1041" s="351"/>
      <c r="EZE1041" s="351"/>
      <c r="EZF1041" s="351"/>
      <c r="EZG1041" s="351"/>
      <c r="EZH1041" s="351"/>
      <c r="EZI1041" s="351"/>
      <c r="EZJ1041" s="351"/>
      <c r="EZK1041" s="351"/>
      <c r="EZL1041" s="351"/>
      <c r="EZM1041" s="351"/>
      <c r="EZN1041" s="351"/>
      <c r="EZO1041" s="351"/>
      <c r="EZP1041" s="351"/>
      <c r="EZQ1041" s="351"/>
      <c r="EZR1041" s="351"/>
      <c r="EZS1041" s="351"/>
      <c r="EZT1041" s="351"/>
      <c r="EZU1041" s="351"/>
      <c r="EZV1041" s="351"/>
      <c r="EZW1041" s="351"/>
      <c r="EZX1041" s="351"/>
      <c r="EZY1041" s="351"/>
      <c r="EZZ1041" s="351"/>
      <c r="FAA1041" s="351"/>
      <c r="FAB1041" s="351"/>
      <c r="FAC1041" s="351"/>
      <c r="FAD1041" s="351"/>
      <c r="FAE1041" s="351"/>
      <c r="FAF1041" s="351"/>
      <c r="FAG1041" s="351"/>
      <c r="FAH1041" s="351"/>
      <c r="FAI1041" s="351"/>
      <c r="FAJ1041" s="351"/>
      <c r="FAK1041" s="351"/>
      <c r="FAL1041" s="351"/>
      <c r="FAM1041" s="351"/>
      <c r="FAN1041" s="351"/>
      <c r="FAO1041" s="351"/>
      <c r="FAP1041" s="351"/>
      <c r="FAQ1041" s="351"/>
      <c r="FAR1041" s="351"/>
      <c r="FAS1041" s="351"/>
      <c r="FAT1041" s="351"/>
      <c r="FAU1041" s="351"/>
      <c r="FAV1041" s="351"/>
      <c r="FAW1041" s="351"/>
      <c r="FAX1041" s="351"/>
      <c r="FAY1041" s="351"/>
      <c r="FAZ1041" s="351"/>
      <c r="FBA1041" s="351"/>
      <c r="FBB1041" s="351"/>
      <c r="FBC1041" s="351"/>
      <c r="FBD1041" s="351"/>
      <c r="FBE1041" s="351"/>
      <c r="FBF1041" s="351"/>
      <c r="FBG1041" s="351"/>
      <c r="FBH1041" s="351"/>
      <c r="FBI1041" s="351"/>
      <c r="FBJ1041" s="351"/>
      <c r="FBK1041" s="351"/>
      <c r="FBL1041" s="351"/>
      <c r="FBM1041" s="351"/>
      <c r="FBN1041" s="351"/>
      <c r="FBO1041" s="351"/>
      <c r="FBP1041" s="351"/>
      <c r="FBQ1041" s="351"/>
      <c r="FBR1041" s="351"/>
      <c r="FBS1041" s="351"/>
      <c r="FBT1041" s="351"/>
      <c r="FBU1041" s="351"/>
      <c r="FBV1041" s="351"/>
      <c r="FBW1041" s="351"/>
      <c r="FBX1041" s="351"/>
      <c r="FBY1041" s="351"/>
      <c r="FBZ1041" s="351"/>
      <c r="FCA1041" s="351"/>
      <c r="FCB1041" s="351"/>
      <c r="FCC1041" s="351"/>
      <c r="FCD1041" s="351"/>
      <c r="FCE1041" s="351"/>
      <c r="FCF1041" s="351"/>
      <c r="FCG1041" s="351"/>
      <c r="FCH1041" s="351"/>
      <c r="FCI1041" s="351"/>
      <c r="FCJ1041" s="351"/>
      <c r="FCK1041" s="351"/>
      <c r="FCL1041" s="351"/>
      <c r="FCM1041" s="351"/>
      <c r="FCN1041" s="351"/>
      <c r="FCO1041" s="351"/>
      <c r="FCP1041" s="351"/>
      <c r="FCQ1041" s="351"/>
      <c r="FCR1041" s="351"/>
      <c r="FCS1041" s="351"/>
      <c r="FCT1041" s="351"/>
      <c r="FCU1041" s="351"/>
      <c r="FCV1041" s="351"/>
      <c r="FCW1041" s="351"/>
      <c r="FCX1041" s="351"/>
      <c r="FCY1041" s="351"/>
      <c r="FCZ1041" s="351"/>
      <c r="FDA1041" s="351"/>
      <c r="FDB1041" s="351"/>
      <c r="FDC1041" s="351"/>
      <c r="FDD1041" s="351"/>
      <c r="FDE1041" s="351"/>
      <c r="FDF1041" s="351"/>
      <c r="FDG1041" s="351"/>
      <c r="FDH1041" s="351"/>
      <c r="FDI1041" s="351"/>
      <c r="FDJ1041" s="351"/>
      <c r="FDK1041" s="351"/>
      <c r="FDL1041" s="351"/>
      <c r="FDM1041" s="351"/>
      <c r="FDN1041" s="351"/>
      <c r="FDO1041" s="351"/>
      <c r="FDP1041" s="351"/>
      <c r="FDQ1041" s="351"/>
      <c r="FDR1041" s="351"/>
      <c r="FDS1041" s="351"/>
      <c r="FDT1041" s="351"/>
      <c r="FDU1041" s="351"/>
      <c r="FDV1041" s="351"/>
      <c r="FDW1041" s="351"/>
      <c r="FDX1041" s="351"/>
      <c r="FDY1041" s="351"/>
      <c r="FDZ1041" s="351"/>
      <c r="FEA1041" s="351"/>
      <c r="FEB1041" s="351"/>
      <c r="FEC1041" s="351"/>
      <c r="FED1041" s="351"/>
      <c r="FEE1041" s="351"/>
      <c r="FEF1041" s="351"/>
      <c r="FEG1041" s="351"/>
      <c r="FEH1041" s="351"/>
      <c r="FEI1041" s="351"/>
      <c r="FEJ1041" s="351"/>
      <c r="FEK1041" s="351"/>
      <c r="FEL1041" s="351"/>
      <c r="FEM1041" s="351"/>
      <c r="FEN1041" s="351"/>
      <c r="FEO1041" s="351"/>
      <c r="FEP1041" s="351"/>
      <c r="FEQ1041" s="351"/>
      <c r="FER1041" s="351"/>
      <c r="FES1041" s="351"/>
      <c r="FET1041" s="351"/>
      <c r="FEU1041" s="351"/>
      <c r="FEV1041" s="351"/>
      <c r="FEW1041" s="351"/>
      <c r="FEX1041" s="351"/>
      <c r="FEY1041" s="351"/>
      <c r="FEZ1041" s="351"/>
      <c r="FFA1041" s="351"/>
      <c r="FFB1041" s="351"/>
      <c r="FFC1041" s="351"/>
      <c r="FFD1041" s="351"/>
      <c r="FFE1041" s="351"/>
      <c r="FFF1041" s="351"/>
      <c r="FFG1041" s="351"/>
      <c r="FFH1041" s="351"/>
      <c r="FFI1041" s="351"/>
      <c r="FFJ1041" s="351"/>
      <c r="FFK1041" s="351"/>
      <c r="FFL1041" s="351"/>
      <c r="FFM1041" s="351"/>
      <c r="FFN1041" s="351"/>
      <c r="FFO1041" s="351"/>
      <c r="FFP1041" s="351"/>
      <c r="FFQ1041" s="351"/>
      <c r="FFR1041" s="351"/>
      <c r="FFS1041" s="351"/>
      <c r="FFT1041" s="351"/>
      <c r="FFU1041" s="351"/>
      <c r="FFV1041" s="351"/>
      <c r="FFW1041" s="351"/>
      <c r="FFX1041" s="351"/>
      <c r="FFY1041" s="351"/>
      <c r="FFZ1041" s="351"/>
      <c r="FGA1041" s="351"/>
      <c r="FGB1041" s="351"/>
      <c r="FGC1041" s="351"/>
      <c r="FGD1041" s="351"/>
      <c r="FGE1041" s="351"/>
      <c r="FGF1041" s="351"/>
      <c r="FGG1041" s="351"/>
      <c r="FGH1041" s="351"/>
      <c r="FGI1041" s="351"/>
      <c r="FGJ1041" s="351"/>
      <c r="FGK1041" s="351"/>
      <c r="FGL1041" s="351"/>
      <c r="FGM1041" s="351"/>
      <c r="FGN1041" s="351"/>
      <c r="FGO1041" s="351"/>
      <c r="FGP1041" s="351"/>
      <c r="FGQ1041" s="351"/>
      <c r="FGR1041" s="351"/>
      <c r="FGS1041" s="351"/>
      <c r="FGT1041" s="351"/>
      <c r="FGU1041" s="351"/>
      <c r="FGV1041" s="351"/>
      <c r="FGW1041" s="351"/>
      <c r="FGX1041" s="351"/>
      <c r="FGY1041" s="351"/>
      <c r="FGZ1041" s="351"/>
      <c r="FHA1041" s="351"/>
      <c r="FHB1041" s="351"/>
      <c r="FHC1041" s="351"/>
      <c r="FHD1041" s="351"/>
      <c r="FHE1041" s="351"/>
      <c r="FHF1041" s="351"/>
      <c r="FHG1041" s="351"/>
      <c r="FHH1041" s="351"/>
      <c r="FHI1041" s="351"/>
      <c r="FHJ1041" s="351"/>
      <c r="FHK1041" s="351"/>
      <c r="FHL1041" s="351"/>
      <c r="FHM1041" s="351"/>
      <c r="FHN1041" s="351"/>
      <c r="FHO1041" s="351"/>
      <c r="FHP1041" s="351"/>
      <c r="FHQ1041" s="351"/>
      <c r="FHR1041" s="351"/>
      <c r="FHS1041" s="351"/>
      <c r="FHT1041" s="351"/>
      <c r="FHU1041" s="351"/>
      <c r="FHV1041" s="351"/>
      <c r="FHW1041" s="351"/>
      <c r="FHX1041" s="351"/>
      <c r="FHY1041" s="351"/>
      <c r="FHZ1041" s="351"/>
      <c r="FIA1041" s="351"/>
      <c r="FIB1041" s="351"/>
      <c r="FIC1041" s="351"/>
      <c r="FID1041" s="351"/>
      <c r="FIE1041" s="351"/>
      <c r="FIF1041" s="351"/>
      <c r="FIG1041" s="351"/>
      <c r="FIH1041" s="351"/>
      <c r="FII1041" s="351"/>
      <c r="FIJ1041" s="351"/>
      <c r="FIK1041" s="351"/>
      <c r="FIL1041" s="351"/>
      <c r="FIM1041" s="351"/>
      <c r="FIN1041" s="351"/>
      <c r="FIO1041" s="351"/>
      <c r="FIP1041" s="351"/>
      <c r="FIQ1041" s="351"/>
      <c r="FIR1041" s="351"/>
      <c r="FIS1041" s="351"/>
      <c r="FIT1041" s="351"/>
      <c r="FIU1041" s="351"/>
      <c r="FIV1041" s="351"/>
      <c r="FIW1041" s="351"/>
      <c r="FIX1041" s="351"/>
      <c r="FIY1041" s="351"/>
      <c r="FIZ1041" s="351"/>
      <c r="FJA1041" s="351"/>
      <c r="FJB1041" s="351"/>
      <c r="FJC1041" s="351"/>
      <c r="FJD1041" s="351"/>
      <c r="FJE1041" s="351"/>
      <c r="FJF1041" s="351"/>
      <c r="FJG1041" s="351"/>
      <c r="FJH1041" s="351"/>
      <c r="FJI1041" s="351"/>
      <c r="FJJ1041" s="351"/>
      <c r="FJK1041" s="351"/>
      <c r="FJL1041" s="351"/>
      <c r="FJM1041" s="351"/>
      <c r="FJN1041" s="351"/>
      <c r="FJO1041" s="351"/>
      <c r="FJP1041" s="351"/>
      <c r="FJQ1041" s="351"/>
      <c r="FJR1041" s="351"/>
      <c r="FJS1041" s="351"/>
      <c r="FJT1041" s="351"/>
      <c r="FJU1041" s="351"/>
      <c r="FJV1041" s="351"/>
      <c r="FJW1041" s="351"/>
      <c r="FJX1041" s="351"/>
      <c r="FJY1041" s="351"/>
      <c r="FJZ1041" s="351"/>
      <c r="FKA1041" s="351"/>
      <c r="FKB1041" s="351"/>
      <c r="FKC1041" s="351"/>
      <c r="FKD1041" s="351"/>
      <c r="FKE1041" s="351"/>
      <c r="FKF1041" s="351"/>
      <c r="FKG1041" s="351"/>
      <c r="FKH1041" s="351"/>
      <c r="FKI1041" s="351"/>
      <c r="FKJ1041" s="351"/>
      <c r="FKK1041" s="351"/>
      <c r="FKL1041" s="351"/>
      <c r="FKM1041" s="351"/>
      <c r="FKN1041" s="351"/>
      <c r="FKO1041" s="351"/>
      <c r="FKP1041" s="351"/>
      <c r="FKQ1041" s="351"/>
      <c r="FKR1041" s="351"/>
      <c r="FKS1041" s="351"/>
      <c r="FKT1041" s="351"/>
      <c r="FKU1041" s="351"/>
      <c r="FKV1041" s="351"/>
      <c r="FKW1041" s="351"/>
      <c r="FKX1041" s="351"/>
      <c r="FKY1041" s="351"/>
      <c r="FKZ1041" s="351"/>
      <c r="FLA1041" s="351"/>
      <c r="FLB1041" s="351"/>
      <c r="FLC1041" s="351"/>
      <c r="FLD1041" s="351"/>
      <c r="FLE1041" s="351"/>
      <c r="FLF1041" s="351"/>
      <c r="FLG1041" s="351"/>
      <c r="FLH1041" s="351"/>
      <c r="FLI1041" s="351"/>
      <c r="FLJ1041" s="351"/>
      <c r="FLK1041" s="351"/>
      <c r="FLL1041" s="351"/>
      <c r="FLM1041" s="351"/>
      <c r="FLN1041" s="351"/>
      <c r="FLO1041" s="351"/>
      <c r="FLP1041" s="351"/>
      <c r="FLQ1041" s="351"/>
      <c r="FLR1041" s="351"/>
      <c r="FLS1041" s="351"/>
      <c r="FLT1041" s="351"/>
      <c r="FLU1041" s="351"/>
      <c r="FLV1041" s="351"/>
      <c r="FLW1041" s="351"/>
      <c r="FLX1041" s="351"/>
      <c r="FLY1041" s="351"/>
      <c r="FLZ1041" s="351"/>
      <c r="FMA1041" s="351"/>
      <c r="FMB1041" s="351"/>
      <c r="FMC1041" s="351"/>
      <c r="FMD1041" s="351"/>
      <c r="FME1041" s="351"/>
      <c r="FMF1041" s="351"/>
      <c r="FMG1041" s="351"/>
      <c r="FMH1041" s="351"/>
      <c r="FMI1041" s="351"/>
      <c r="FMJ1041" s="351"/>
      <c r="FMK1041" s="351"/>
      <c r="FML1041" s="351"/>
      <c r="FMM1041" s="351"/>
      <c r="FMN1041" s="351"/>
      <c r="FMO1041" s="351"/>
      <c r="FMP1041" s="351"/>
      <c r="FMQ1041" s="351"/>
      <c r="FMR1041" s="351"/>
      <c r="FMS1041" s="351"/>
      <c r="FMT1041" s="351"/>
      <c r="FMU1041" s="351"/>
      <c r="FMV1041" s="351"/>
      <c r="FMW1041" s="351"/>
      <c r="FMX1041" s="351"/>
      <c r="FMY1041" s="351"/>
      <c r="FMZ1041" s="351"/>
      <c r="FNA1041" s="351"/>
      <c r="FNB1041" s="351"/>
      <c r="FNC1041" s="351"/>
      <c r="FND1041" s="351"/>
      <c r="FNE1041" s="351"/>
      <c r="FNF1041" s="351"/>
      <c r="FNG1041" s="351"/>
      <c r="FNH1041" s="351"/>
      <c r="FNI1041" s="351"/>
      <c r="FNJ1041" s="351"/>
      <c r="FNK1041" s="351"/>
      <c r="FNL1041" s="351"/>
      <c r="FNM1041" s="351"/>
      <c r="FNN1041" s="351"/>
      <c r="FNO1041" s="351"/>
      <c r="FNP1041" s="351"/>
      <c r="FNQ1041" s="351"/>
      <c r="FNR1041" s="351"/>
      <c r="FNS1041" s="351"/>
      <c r="FNT1041" s="351"/>
      <c r="FNU1041" s="351"/>
      <c r="FNV1041" s="351"/>
      <c r="FNW1041" s="351"/>
      <c r="FNX1041" s="351"/>
      <c r="FNY1041" s="351"/>
      <c r="FNZ1041" s="351"/>
      <c r="FOA1041" s="351"/>
      <c r="FOB1041" s="351"/>
      <c r="FOC1041" s="351"/>
      <c r="FOD1041" s="351"/>
      <c r="FOE1041" s="351"/>
      <c r="FOF1041" s="351"/>
      <c r="FOG1041" s="351"/>
      <c r="FOH1041" s="351"/>
      <c r="FOI1041" s="351"/>
      <c r="FOJ1041" s="351"/>
      <c r="FOK1041" s="351"/>
      <c r="FOL1041" s="351"/>
      <c r="FOM1041" s="351"/>
      <c r="FON1041" s="351"/>
      <c r="FOO1041" s="351"/>
      <c r="FOP1041" s="351"/>
      <c r="FOQ1041" s="351"/>
      <c r="FOR1041" s="351"/>
      <c r="FOS1041" s="351"/>
      <c r="FOT1041" s="351"/>
      <c r="FOU1041" s="351"/>
      <c r="FOV1041" s="351"/>
      <c r="FOW1041" s="351"/>
      <c r="FOX1041" s="351"/>
      <c r="FOY1041" s="351"/>
      <c r="FOZ1041" s="351"/>
      <c r="FPA1041" s="351"/>
      <c r="FPB1041" s="351"/>
      <c r="FPC1041" s="351"/>
      <c r="FPD1041" s="351"/>
      <c r="FPE1041" s="351"/>
      <c r="FPF1041" s="351"/>
      <c r="FPG1041" s="351"/>
      <c r="FPH1041" s="351"/>
      <c r="FPI1041" s="351"/>
      <c r="FPJ1041" s="351"/>
      <c r="FPK1041" s="351"/>
      <c r="FPL1041" s="351"/>
      <c r="FPM1041" s="351"/>
      <c r="FPN1041" s="351"/>
      <c r="FPO1041" s="351"/>
      <c r="FPP1041" s="351"/>
      <c r="FPQ1041" s="351"/>
      <c r="FPR1041" s="351"/>
      <c r="FPS1041" s="351"/>
      <c r="FPT1041" s="351"/>
      <c r="FPU1041" s="351"/>
      <c r="FPV1041" s="351"/>
      <c r="FPW1041" s="351"/>
      <c r="FPX1041" s="351"/>
      <c r="FPY1041" s="351"/>
      <c r="FPZ1041" s="351"/>
      <c r="FQA1041" s="351"/>
      <c r="FQB1041" s="351"/>
      <c r="FQC1041" s="351"/>
      <c r="FQD1041" s="351"/>
      <c r="FQE1041" s="351"/>
      <c r="FQF1041" s="351"/>
      <c r="FQG1041" s="351"/>
      <c r="FQH1041" s="351"/>
      <c r="FQI1041" s="351"/>
      <c r="FQJ1041" s="351"/>
      <c r="FQK1041" s="351"/>
      <c r="FQL1041" s="351"/>
      <c r="FQM1041" s="351"/>
      <c r="FQN1041" s="351"/>
      <c r="FQO1041" s="351"/>
      <c r="FQP1041" s="351"/>
      <c r="FQQ1041" s="351"/>
      <c r="FQR1041" s="351"/>
      <c r="FQS1041" s="351"/>
      <c r="FQT1041" s="351"/>
      <c r="FQU1041" s="351"/>
      <c r="FQV1041" s="351"/>
      <c r="FQW1041" s="351"/>
      <c r="FQX1041" s="351"/>
      <c r="FQY1041" s="351"/>
      <c r="FQZ1041" s="351"/>
      <c r="FRA1041" s="351"/>
      <c r="FRB1041" s="351"/>
      <c r="FRC1041" s="351"/>
      <c r="FRD1041" s="351"/>
      <c r="FRE1041" s="351"/>
      <c r="FRF1041" s="351"/>
      <c r="FRG1041" s="351"/>
      <c r="FRH1041" s="351"/>
      <c r="FRI1041" s="351"/>
      <c r="FRJ1041" s="351"/>
      <c r="FRK1041" s="351"/>
      <c r="FRL1041" s="351"/>
      <c r="FRM1041" s="351"/>
      <c r="FRN1041" s="351"/>
      <c r="FRO1041" s="351"/>
      <c r="FRP1041" s="351"/>
      <c r="FRQ1041" s="351"/>
      <c r="FRR1041" s="351"/>
      <c r="FRS1041" s="351"/>
      <c r="FRT1041" s="351"/>
      <c r="FRU1041" s="351"/>
      <c r="FRV1041" s="351"/>
      <c r="FRW1041" s="351"/>
      <c r="FRX1041" s="351"/>
      <c r="FRY1041" s="351"/>
      <c r="FRZ1041" s="351"/>
      <c r="FSA1041" s="351"/>
      <c r="FSB1041" s="351"/>
      <c r="FSC1041" s="351"/>
      <c r="FSD1041" s="351"/>
      <c r="FSE1041" s="351"/>
      <c r="FSF1041" s="351"/>
      <c r="FSG1041" s="351"/>
      <c r="FSH1041" s="351"/>
      <c r="FSI1041" s="351"/>
      <c r="FSJ1041" s="351"/>
      <c r="FSK1041" s="351"/>
      <c r="FSL1041" s="351"/>
      <c r="FSM1041" s="351"/>
      <c r="FSN1041" s="351"/>
      <c r="FSO1041" s="351"/>
      <c r="FSP1041" s="351"/>
      <c r="FSQ1041" s="351"/>
      <c r="FSR1041" s="351"/>
      <c r="FSS1041" s="351"/>
      <c r="FST1041" s="351"/>
      <c r="FSU1041" s="351"/>
      <c r="FSV1041" s="351"/>
      <c r="FSW1041" s="351"/>
      <c r="FSX1041" s="351"/>
      <c r="FSY1041" s="351"/>
      <c r="FSZ1041" s="351"/>
      <c r="FTA1041" s="351"/>
      <c r="FTB1041" s="351"/>
      <c r="FTC1041" s="351"/>
      <c r="FTD1041" s="351"/>
      <c r="FTE1041" s="351"/>
      <c r="FTF1041" s="351"/>
      <c r="FTG1041" s="351"/>
      <c r="FTH1041" s="351"/>
      <c r="FTI1041" s="351"/>
      <c r="FTJ1041" s="351"/>
      <c r="FTK1041" s="351"/>
      <c r="FTL1041" s="351"/>
      <c r="FTM1041" s="351"/>
      <c r="FTN1041" s="351"/>
      <c r="FTO1041" s="351"/>
      <c r="FTP1041" s="351"/>
      <c r="FTQ1041" s="351"/>
      <c r="FTR1041" s="351"/>
      <c r="FTS1041" s="351"/>
      <c r="FTT1041" s="351"/>
      <c r="FTU1041" s="351"/>
      <c r="FTV1041" s="351"/>
      <c r="FTW1041" s="351"/>
      <c r="FTX1041" s="351"/>
      <c r="FTY1041" s="351"/>
      <c r="FTZ1041" s="351"/>
      <c r="FUA1041" s="351"/>
      <c r="FUB1041" s="351"/>
      <c r="FUC1041" s="351"/>
      <c r="FUD1041" s="351"/>
      <c r="FUE1041" s="351"/>
      <c r="FUF1041" s="351"/>
      <c r="FUG1041" s="351"/>
      <c r="FUH1041" s="351"/>
      <c r="FUI1041" s="351"/>
      <c r="FUJ1041" s="351"/>
      <c r="FUK1041" s="351"/>
      <c r="FUL1041" s="351"/>
      <c r="FUM1041" s="351"/>
      <c r="FUN1041" s="351"/>
      <c r="FUO1041" s="351"/>
      <c r="FUP1041" s="351"/>
      <c r="FUQ1041" s="351"/>
      <c r="FUR1041" s="351"/>
      <c r="FUS1041" s="351"/>
      <c r="FUT1041" s="351"/>
      <c r="FUU1041" s="351"/>
      <c r="FUV1041" s="351"/>
      <c r="FUW1041" s="351"/>
      <c r="FUX1041" s="351"/>
      <c r="FUY1041" s="351"/>
      <c r="FUZ1041" s="351"/>
      <c r="FVA1041" s="351"/>
      <c r="FVB1041" s="351"/>
      <c r="FVC1041" s="351"/>
      <c r="FVD1041" s="351"/>
      <c r="FVE1041" s="351"/>
      <c r="FVF1041" s="351"/>
      <c r="FVG1041" s="351"/>
      <c r="FVH1041" s="351"/>
      <c r="FVI1041" s="351"/>
      <c r="FVJ1041" s="351"/>
      <c r="FVK1041" s="351"/>
      <c r="FVL1041" s="351"/>
      <c r="FVM1041" s="351"/>
      <c r="FVN1041" s="351"/>
      <c r="FVO1041" s="351"/>
      <c r="FVP1041" s="351"/>
      <c r="FVQ1041" s="351"/>
      <c r="FVR1041" s="351"/>
      <c r="FVS1041" s="351"/>
      <c r="FVT1041" s="351"/>
      <c r="FVU1041" s="351"/>
      <c r="FVV1041" s="351"/>
      <c r="FVW1041" s="351"/>
      <c r="FVX1041" s="351"/>
      <c r="FVY1041" s="351"/>
      <c r="FVZ1041" s="351"/>
      <c r="FWA1041" s="351"/>
      <c r="FWB1041" s="351"/>
      <c r="FWC1041" s="351"/>
      <c r="FWD1041" s="351"/>
      <c r="FWE1041" s="351"/>
      <c r="FWF1041" s="351"/>
      <c r="FWG1041" s="351"/>
      <c r="FWH1041" s="351"/>
      <c r="FWI1041" s="351"/>
      <c r="FWJ1041" s="351"/>
      <c r="FWK1041" s="351"/>
      <c r="FWL1041" s="351"/>
      <c r="FWM1041" s="351"/>
      <c r="FWN1041" s="351"/>
      <c r="FWO1041" s="351"/>
      <c r="FWP1041" s="351"/>
      <c r="FWQ1041" s="351"/>
      <c r="FWR1041" s="351"/>
      <c r="FWS1041" s="351"/>
      <c r="FWT1041" s="351"/>
      <c r="FWU1041" s="351"/>
      <c r="FWV1041" s="351"/>
      <c r="FWW1041" s="351"/>
      <c r="FWX1041" s="351"/>
      <c r="FWY1041" s="351"/>
      <c r="FWZ1041" s="351"/>
      <c r="FXA1041" s="351"/>
      <c r="FXB1041" s="351"/>
      <c r="FXC1041" s="351"/>
      <c r="FXD1041" s="351"/>
      <c r="FXE1041" s="351"/>
      <c r="FXF1041" s="351"/>
      <c r="FXG1041" s="351"/>
      <c r="FXH1041" s="351"/>
      <c r="FXI1041" s="351"/>
      <c r="FXJ1041" s="351"/>
      <c r="FXK1041" s="351"/>
      <c r="FXL1041" s="351"/>
      <c r="FXM1041" s="351"/>
      <c r="FXN1041" s="351"/>
      <c r="FXO1041" s="351"/>
      <c r="FXP1041" s="351"/>
      <c r="FXQ1041" s="351"/>
      <c r="FXR1041" s="351"/>
      <c r="FXS1041" s="351"/>
      <c r="FXT1041" s="351"/>
      <c r="FXU1041" s="351"/>
      <c r="FXV1041" s="351"/>
      <c r="FXW1041" s="351"/>
      <c r="FXX1041" s="351"/>
      <c r="FXY1041" s="351"/>
      <c r="FXZ1041" s="351"/>
      <c r="FYA1041" s="351"/>
      <c r="FYB1041" s="351"/>
      <c r="FYC1041" s="351"/>
      <c r="FYD1041" s="351"/>
      <c r="FYE1041" s="351"/>
      <c r="FYF1041" s="351"/>
      <c r="FYG1041" s="351"/>
      <c r="FYH1041" s="351"/>
      <c r="FYI1041" s="351"/>
      <c r="FYJ1041" s="351"/>
      <c r="FYK1041" s="351"/>
      <c r="FYL1041" s="351"/>
      <c r="FYM1041" s="351"/>
      <c r="FYN1041" s="351"/>
      <c r="FYO1041" s="351"/>
      <c r="FYP1041" s="351"/>
      <c r="FYQ1041" s="351"/>
      <c r="FYR1041" s="351"/>
      <c r="FYS1041" s="351"/>
      <c r="FYT1041" s="351"/>
      <c r="FYU1041" s="351"/>
      <c r="FYV1041" s="351"/>
      <c r="FYW1041" s="351"/>
      <c r="FYX1041" s="351"/>
      <c r="FYY1041" s="351"/>
      <c r="FYZ1041" s="351"/>
      <c r="FZA1041" s="351"/>
      <c r="FZB1041" s="351"/>
      <c r="FZC1041" s="351"/>
      <c r="FZD1041" s="351"/>
      <c r="FZE1041" s="351"/>
      <c r="FZF1041" s="351"/>
      <c r="FZG1041" s="351"/>
      <c r="FZH1041" s="351"/>
      <c r="FZI1041" s="351"/>
      <c r="FZJ1041" s="351"/>
      <c r="FZK1041" s="351"/>
      <c r="FZL1041" s="351"/>
      <c r="FZM1041" s="351"/>
      <c r="FZN1041" s="351"/>
      <c r="FZO1041" s="351"/>
      <c r="FZP1041" s="351"/>
      <c r="FZQ1041" s="351"/>
      <c r="FZR1041" s="351"/>
      <c r="FZS1041" s="351"/>
      <c r="FZT1041" s="351"/>
      <c r="FZU1041" s="351"/>
      <c r="FZV1041" s="351"/>
      <c r="FZW1041" s="351"/>
      <c r="FZX1041" s="351"/>
      <c r="FZY1041" s="351"/>
      <c r="FZZ1041" s="351"/>
      <c r="GAA1041" s="351"/>
      <c r="GAB1041" s="351"/>
      <c r="GAC1041" s="351"/>
      <c r="GAD1041" s="351"/>
      <c r="GAE1041" s="351"/>
      <c r="GAF1041" s="351"/>
      <c r="GAG1041" s="351"/>
      <c r="GAH1041" s="351"/>
      <c r="GAI1041" s="351"/>
      <c r="GAJ1041" s="351"/>
      <c r="GAK1041" s="351"/>
      <c r="GAL1041" s="351"/>
      <c r="GAM1041" s="351"/>
      <c r="GAN1041" s="351"/>
      <c r="GAO1041" s="351"/>
      <c r="GAP1041" s="351"/>
      <c r="GAQ1041" s="351"/>
      <c r="GAR1041" s="351"/>
      <c r="GAS1041" s="351"/>
      <c r="GAT1041" s="351"/>
      <c r="GAU1041" s="351"/>
      <c r="GAV1041" s="351"/>
      <c r="GAW1041" s="351"/>
      <c r="GAX1041" s="351"/>
      <c r="GAY1041" s="351"/>
      <c r="GAZ1041" s="351"/>
      <c r="GBA1041" s="351"/>
      <c r="GBB1041" s="351"/>
      <c r="GBC1041" s="351"/>
      <c r="GBD1041" s="351"/>
      <c r="GBE1041" s="351"/>
      <c r="GBF1041" s="351"/>
      <c r="GBG1041" s="351"/>
      <c r="GBH1041" s="351"/>
      <c r="GBI1041" s="351"/>
      <c r="GBJ1041" s="351"/>
      <c r="GBK1041" s="351"/>
      <c r="GBL1041" s="351"/>
      <c r="GBM1041" s="351"/>
      <c r="GBN1041" s="351"/>
      <c r="GBO1041" s="351"/>
      <c r="GBP1041" s="351"/>
      <c r="GBQ1041" s="351"/>
      <c r="GBR1041" s="351"/>
      <c r="GBS1041" s="351"/>
      <c r="GBT1041" s="351"/>
      <c r="GBU1041" s="351"/>
      <c r="GBV1041" s="351"/>
      <c r="GBW1041" s="351"/>
      <c r="GBX1041" s="351"/>
      <c r="GBY1041" s="351"/>
      <c r="GBZ1041" s="351"/>
      <c r="GCA1041" s="351"/>
      <c r="GCB1041" s="351"/>
      <c r="GCC1041" s="351"/>
      <c r="GCD1041" s="351"/>
      <c r="GCE1041" s="351"/>
      <c r="GCF1041" s="351"/>
      <c r="GCG1041" s="351"/>
      <c r="GCH1041" s="351"/>
      <c r="GCI1041" s="351"/>
      <c r="GCJ1041" s="351"/>
      <c r="GCK1041" s="351"/>
      <c r="GCL1041" s="351"/>
      <c r="GCM1041" s="351"/>
      <c r="GCN1041" s="351"/>
      <c r="GCO1041" s="351"/>
      <c r="GCP1041" s="351"/>
      <c r="GCQ1041" s="351"/>
      <c r="GCR1041" s="351"/>
      <c r="GCS1041" s="351"/>
      <c r="GCT1041" s="351"/>
      <c r="GCU1041" s="351"/>
      <c r="GCV1041" s="351"/>
      <c r="GCW1041" s="351"/>
      <c r="GCX1041" s="351"/>
      <c r="GCY1041" s="351"/>
      <c r="GCZ1041" s="351"/>
      <c r="GDA1041" s="351"/>
      <c r="GDB1041" s="351"/>
      <c r="GDC1041" s="351"/>
      <c r="GDD1041" s="351"/>
      <c r="GDE1041" s="351"/>
      <c r="GDF1041" s="351"/>
      <c r="GDG1041" s="351"/>
      <c r="GDH1041" s="351"/>
      <c r="GDI1041" s="351"/>
      <c r="GDJ1041" s="351"/>
      <c r="GDK1041" s="351"/>
      <c r="GDL1041" s="351"/>
      <c r="GDM1041" s="351"/>
      <c r="GDN1041" s="351"/>
      <c r="GDO1041" s="351"/>
      <c r="GDP1041" s="351"/>
      <c r="GDQ1041" s="351"/>
      <c r="GDR1041" s="351"/>
      <c r="GDS1041" s="351"/>
      <c r="GDT1041" s="351"/>
      <c r="GDU1041" s="351"/>
      <c r="GDV1041" s="351"/>
      <c r="GDW1041" s="351"/>
      <c r="GDX1041" s="351"/>
      <c r="GDY1041" s="351"/>
      <c r="GDZ1041" s="351"/>
      <c r="GEA1041" s="351"/>
      <c r="GEB1041" s="351"/>
      <c r="GEC1041" s="351"/>
      <c r="GED1041" s="351"/>
      <c r="GEE1041" s="351"/>
      <c r="GEF1041" s="351"/>
      <c r="GEG1041" s="351"/>
      <c r="GEH1041" s="351"/>
      <c r="GEI1041" s="351"/>
      <c r="GEJ1041" s="351"/>
      <c r="GEK1041" s="351"/>
      <c r="GEL1041" s="351"/>
      <c r="GEM1041" s="351"/>
      <c r="GEN1041" s="351"/>
      <c r="GEO1041" s="351"/>
      <c r="GEP1041" s="351"/>
      <c r="GEQ1041" s="351"/>
      <c r="GER1041" s="351"/>
      <c r="GES1041" s="351"/>
      <c r="GET1041" s="351"/>
      <c r="GEU1041" s="351"/>
      <c r="GEV1041" s="351"/>
      <c r="GEW1041" s="351"/>
      <c r="GEX1041" s="351"/>
      <c r="GEY1041" s="351"/>
      <c r="GEZ1041" s="351"/>
      <c r="GFA1041" s="351"/>
      <c r="GFB1041" s="351"/>
      <c r="GFC1041" s="351"/>
      <c r="GFD1041" s="351"/>
      <c r="GFE1041" s="351"/>
      <c r="GFF1041" s="351"/>
      <c r="GFG1041" s="351"/>
      <c r="GFH1041" s="351"/>
      <c r="GFI1041" s="351"/>
      <c r="GFJ1041" s="351"/>
      <c r="GFK1041" s="351"/>
      <c r="GFL1041" s="351"/>
      <c r="GFM1041" s="351"/>
      <c r="GFN1041" s="351"/>
      <c r="GFO1041" s="351"/>
      <c r="GFP1041" s="351"/>
      <c r="GFQ1041" s="351"/>
      <c r="GFR1041" s="351"/>
      <c r="GFS1041" s="351"/>
      <c r="GFT1041" s="351"/>
      <c r="GFU1041" s="351"/>
      <c r="GFV1041" s="351"/>
      <c r="GFW1041" s="351"/>
      <c r="GFX1041" s="351"/>
      <c r="GFY1041" s="351"/>
      <c r="GFZ1041" s="351"/>
      <c r="GGA1041" s="351"/>
      <c r="GGB1041" s="351"/>
      <c r="GGC1041" s="351"/>
      <c r="GGD1041" s="351"/>
      <c r="GGE1041" s="351"/>
      <c r="GGF1041" s="351"/>
      <c r="GGG1041" s="351"/>
      <c r="GGH1041" s="351"/>
      <c r="GGI1041" s="351"/>
      <c r="GGJ1041" s="351"/>
      <c r="GGK1041" s="351"/>
      <c r="GGL1041" s="351"/>
      <c r="GGM1041" s="351"/>
      <c r="GGN1041" s="351"/>
      <c r="GGO1041" s="351"/>
      <c r="GGP1041" s="351"/>
      <c r="GGQ1041" s="351"/>
      <c r="GGR1041" s="351"/>
      <c r="GGS1041" s="351"/>
      <c r="GGT1041" s="351"/>
      <c r="GGU1041" s="351"/>
      <c r="GGV1041" s="351"/>
      <c r="GGW1041" s="351"/>
      <c r="GGX1041" s="351"/>
      <c r="GGY1041" s="351"/>
      <c r="GGZ1041" s="351"/>
      <c r="GHA1041" s="351"/>
      <c r="GHB1041" s="351"/>
      <c r="GHC1041" s="351"/>
      <c r="GHD1041" s="351"/>
      <c r="GHE1041" s="351"/>
      <c r="GHF1041" s="351"/>
      <c r="GHG1041" s="351"/>
      <c r="GHH1041" s="351"/>
      <c r="GHI1041" s="351"/>
      <c r="GHJ1041" s="351"/>
      <c r="GHK1041" s="351"/>
      <c r="GHL1041" s="351"/>
      <c r="GHM1041" s="351"/>
      <c r="GHN1041" s="351"/>
      <c r="GHO1041" s="351"/>
      <c r="GHP1041" s="351"/>
      <c r="GHQ1041" s="351"/>
      <c r="GHR1041" s="351"/>
      <c r="GHS1041" s="351"/>
      <c r="GHT1041" s="351"/>
      <c r="GHU1041" s="351"/>
      <c r="GHV1041" s="351"/>
      <c r="GHW1041" s="351"/>
      <c r="GHX1041" s="351"/>
      <c r="GHY1041" s="351"/>
      <c r="GHZ1041" s="351"/>
      <c r="GIA1041" s="351"/>
      <c r="GIB1041" s="351"/>
      <c r="GIC1041" s="351"/>
      <c r="GID1041" s="351"/>
      <c r="GIE1041" s="351"/>
      <c r="GIF1041" s="351"/>
      <c r="GIG1041" s="351"/>
      <c r="GIH1041" s="351"/>
      <c r="GII1041" s="351"/>
      <c r="GIJ1041" s="351"/>
      <c r="GIK1041" s="351"/>
      <c r="GIL1041" s="351"/>
      <c r="GIM1041" s="351"/>
      <c r="GIN1041" s="351"/>
      <c r="GIO1041" s="351"/>
      <c r="GIP1041" s="351"/>
      <c r="GIQ1041" s="351"/>
      <c r="GIR1041" s="351"/>
      <c r="GIS1041" s="351"/>
      <c r="GIT1041" s="351"/>
      <c r="GIU1041" s="351"/>
      <c r="GIV1041" s="351"/>
      <c r="GIW1041" s="351"/>
      <c r="GIX1041" s="351"/>
      <c r="GIY1041" s="351"/>
      <c r="GIZ1041" s="351"/>
      <c r="GJA1041" s="351"/>
      <c r="GJB1041" s="351"/>
      <c r="GJC1041" s="351"/>
      <c r="GJD1041" s="351"/>
      <c r="GJE1041" s="351"/>
      <c r="GJF1041" s="351"/>
      <c r="GJG1041" s="351"/>
      <c r="GJH1041" s="351"/>
      <c r="GJI1041" s="351"/>
      <c r="GJJ1041" s="351"/>
      <c r="GJK1041" s="351"/>
      <c r="GJL1041" s="351"/>
      <c r="GJM1041" s="351"/>
      <c r="GJN1041" s="351"/>
      <c r="GJO1041" s="351"/>
      <c r="GJP1041" s="351"/>
      <c r="GJQ1041" s="351"/>
      <c r="GJR1041" s="351"/>
      <c r="GJS1041" s="351"/>
      <c r="GJT1041" s="351"/>
      <c r="GJU1041" s="351"/>
      <c r="GJV1041" s="351"/>
      <c r="GJW1041" s="351"/>
      <c r="GJX1041" s="351"/>
      <c r="GJY1041" s="351"/>
      <c r="GJZ1041" s="351"/>
      <c r="GKA1041" s="351"/>
      <c r="GKB1041" s="351"/>
      <c r="GKC1041" s="351"/>
      <c r="GKD1041" s="351"/>
      <c r="GKE1041" s="351"/>
      <c r="GKF1041" s="351"/>
      <c r="GKG1041" s="351"/>
      <c r="GKH1041" s="351"/>
      <c r="GKI1041" s="351"/>
      <c r="GKJ1041" s="351"/>
      <c r="GKK1041" s="351"/>
      <c r="GKL1041" s="351"/>
      <c r="GKM1041" s="351"/>
      <c r="GKN1041" s="351"/>
      <c r="GKO1041" s="351"/>
      <c r="GKP1041" s="351"/>
      <c r="GKQ1041" s="351"/>
      <c r="GKR1041" s="351"/>
      <c r="GKS1041" s="351"/>
      <c r="GKT1041" s="351"/>
      <c r="GKU1041" s="351"/>
      <c r="GKV1041" s="351"/>
      <c r="GKW1041" s="351"/>
      <c r="GKX1041" s="351"/>
      <c r="GKY1041" s="351"/>
      <c r="GKZ1041" s="351"/>
      <c r="GLA1041" s="351"/>
      <c r="GLB1041" s="351"/>
      <c r="GLC1041" s="351"/>
      <c r="GLD1041" s="351"/>
      <c r="GLE1041" s="351"/>
      <c r="GLF1041" s="351"/>
      <c r="GLG1041" s="351"/>
      <c r="GLH1041" s="351"/>
      <c r="GLI1041" s="351"/>
      <c r="GLJ1041" s="351"/>
      <c r="GLK1041" s="351"/>
      <c r="GLL1041" s="351"/>
      <c r="GLM1041" s="351"/>
      <c r="GLN1041" s="351"/>
      <c r="GLO1041" s="351"/>
      <c r="GLP1041" s="351"/>
      <c r="GLQ1041" s="351"/>
      <c r="GLR1041" s="351"/>
      <c r="GLS1041" s="351"/>
      <c r="GLT1041" s="351"/>
      <c r="GLU1041" s="351"/>
      <c r="GLV1041" s="351"/>
      <c r="GLW1041" s="351"/>
      <c r="GLX1041" s="351"/>
      <c r="GLY1041" s="351"/>
      <c r="GLZ1041" s="351"/>
      <c r="GMA1041" s="351"/>
      <c r="GMB1041" s="351"/>
      <c r="GMC1041" s="351"/>
      <c r="GMD1041" s="351"/>
      <c r="GME1041" s="351"/>
      <c r="GMF1041" s="351"/>
      <c r="GMG1041" s="351"/>
      <c r="GMH1041" s="351"/>
      <c r="GMI1041" s="351"/>
      <c r="GMJ1041" s="351"/>
      <c r="GMK1041" s="351"/>
      <c r="GML1041" s="351"/>
      <c r="GMM1041" s="351"/>
      <c r="GMN1041" s="351"/>
      <c r="GMO1041" s="351"/>
      <c r="GMP1041" s="351"/>
      <c r="GMQ1041" s="351"/>
      <c r="GMR1041" s="351"/>
      <c r="GMS1041" s="351"/>
      <c r="GMT1041" s="351"/>
      <c r="GMU1041" s="351"/>
      <c r="GMV1041" s="351"/>
      <c r="GMW1041" s="351"/>
      <c r="GMX1041" s="351"/>
      <c r="GMY1041" s="351"/>
      <c r="GMZ1041" s="351"/>
      <c r="GNA1041" s="351"/>
      <c r="GNB1041" s="351"/>
      <c r="GNC1041" s="351"/>
      <c r="GND1041" s="351"/>
      <c r="GNE1041" s="351"/>
      <c r="GNF1041" s="351"/>
      <c r="GNG1041" s="351"/>
      <c r="GNH1041" s="351"/>
      <c r="GNI1041" s="351"/>
      <c r="GNJ1041" s="351"/>
      <c r="GNK1041" s="351"/>
      <c r="GNL1041" s="351"/>
      <c r="GNM1041" s="351"/>
      <c r="GNN1041" s="351"/>
      <c r="GNO1041" s="351"/>
      <c r="GNP1041" s="351"/>
      <c r="GNQ1041" s="351"/>
      <c r="GNR1041" s="351"/>
      <c r="GNS1041" s="351"/>
      <c r="GNT1041" s="351"/>
      <c r="GNU1041" s="351"/>
      <c r="GNV1041" s="351"/>
      <c r="GNW1041" s="351"/>
      <c r="GNX1041" s="351"/>
      <c r="GNY1041" s="351"/>
      <c r="GNZ1041" s="351"/>
      <c r="GOA1041" s="351"/>
      <c r="GOB1041" s="351"/>
      <c r="GOC1041" s="351"/>
      <c r="GOD1041" s="351"/>
      <c r="GOE1041" s="351"/>
      <c r="GOF1041" s="351"/>
      <c r="GOG1041" s="351"/>
      <c r="GOH1041" s="351"/>
      <c r="GOI1041" s="351"/>
      <c r="GOJ1041" s="351"/>
      <c r="GOK1041" s="351"/>
      <c r="GOL1041" s="351"/>
      <c r="GOM1041" s="351"/>
      <c r="GON1041" s="351"/>
      <c r="GOO1041" s="351"/>
      <c r="GOP1041" s="351"/>
      <c r="GOQ1041" s="351"/>
      <c r="GOR1041" s="351"/>
      <c r="GOS1041" s="351"/>
      <c r="GOT1041" s="351"/>
      <c r="GOU1041" s="351"/>
      <c r="GOV1041" s="351"/>
      <c r="GOW1041" s="351"/>
      <c r="GOX1041" s="351"/>
      <c r="GOY1041" s="351"/>
      <c r="GOZ1041" s="351"/>
      <c r="GPA1041" s="351"/>
      <c r="GPB1041" s="351"/>
      <c r="GPC1041" s="351"/>
      <c r="GPD1041" s="351"/>
      <c r="GPE1041" s="351"/>
      <c r="GPF1041" s="351"/>
      <c r="GPG1041" s="351"/>
      <c r="GPH1041" s="351"/>
      <c r="GPI1041" s="351"/>
      <c r="GPJ1041" s="351"/>
      <c r="GPK1041" s="351"/>
      <c r="GPL1041" s="351"/>
      <c r="GPM1041" s="351"/>
      <c r="GPN1041" s="351"/>
      <c r="GPO1041" s="351"/>
      <c r="GPP1041" s="351"/>
      <c r="GPQ1041" s="351"/>
      <c r="GPR1041" s="351"/>
      <c r="GPS1041" s="351"/>
      <c r="GPT1041" s="351"/>
      <c r="GPU1041" s="351"/>
      <c r="GPV1041" s="351"/>
      <c r="GPW1041" s="351"/>
      <c r="GPX1041" s="351"/>
      <c r="GPY1041" s="351"/>
      <c r="GPZ1041" s="351"/>
      <c r="GQA1041" s="351"/>
      <c r="GQB1041" s="351"/>
      <c r="GQC1041" s="351"/>
      <c r="GQD1041" s="351"/>
      <c r="GQE1041" s="351"/>
      <c r="GQF1041" s="351"/>
      <c r="GQG1041" s="351"/>
      <c r="GQH1041" s="351"/>
      <c r="GQI1041" s="351"/>
      <c r="GQJ1041" s="351"/>
      <c r="GQK1041" s="351"/>
      <c r="GQL1041" s="351"/>
      <c r="GQM1041" s="351"/>
      <c r="GQN1041" s="351"/>
      <c r="GQO1041" s="351"/>
      <c r="GQP1041" s="351"/>
      <c r="GQQ1041" s="351"/>
      <c r="GQR1041" s="351"/>
      <c r="GQS1041" s="351"/>
      <c r="GQT1041" s="351"/>
      <c r="GQU1041" s="351"/>
      <c r="GQV1041" s="351"/>
      <c r="GQW1041" s="351"/>
      <c r="GQX1041" s="351"/>
      <c r="GQY1041" s="351"/>
      <c r="GQZ1041" s="351"/>
      <c r="GRA1041" s="351"/>
      <c r="GRB1041" s="351"/>
      <c r="GRC1041" s="351"/>
      <c r="GRD1041" s="351"/>
      <c r="GRE1041" s="351"/>
      <c r="GRF1041" s="351"/>
      <c r="GRG1041" s="351"/>
      <c r="GRH1041" s="351"/>
      <c r="GRI1041" s="351"/>
      <c r="GRJ1041" s="351"/>
      <c r="GRK1041" s="351"/>
      <c r="GRL1041" s="351"/>
      <c r="GRM1041" s="351"/>
      <c r="GRN1041" s="351"/>
      <c r="GRO1041" s="351"/>
      <c r="GRP1041" s="351"/>
      <c r="GRQ1041" s="351"/>
      <c r="GRR1041" s="351"/>
      <c r="GRS1041" s="351"/>
      <c r="GRT1041" s="351"/>
      <c r="GRU1041" s="351"/>
      <c r="GRV1041" s="351"/>
      <c r="GRW1041" s="351"/>
      <c r="GRX1041" s="351"/>
      <c r="GRY1041" s="351"/>
      <c r="GRZ1041" s="351"/>
      <c r="GSA1041" s="351"/>
      <c r="GSB1041" s="351"/>
      <c r="GSC1041" s="351"/>
      <c r="GSD1041" s="351"/>
      <c r="GSE1041" s="351"/>
      <c r="GSF1041" s="351"/>
      <c r="GSG1041" s="351"/>
      <c r="GSH1041" s="351"/>
      <c r="GSI1041" s="351"/>
      <c r="GSJ1041" s="351"/>
      <c r="GSK1041" s="351"/>
      <c r="GSL1041" s="351"/>
      <c r="GSM1041" s="351"/>
      <c r="GSN1041" s="351"/>
      <c r="GSO1041" s="351"/>
      <c r="GSP1041" s="351"/>
      <c r="GSQ1041" s="351"/>
      <c r="GSR1041" s="351"/>
      <c r="GSS1041" s="351"/>
      <c r="GST1041" s="351"/>
      <c r="GSU1041" s="351"/>
      <c r="GSV1041" s="351"/>
      <c r="GSW1041" s="351"/>
      <c r="GSX1041" s="351"/>
      <c r="GSY1041" s="351"/>
      <c r="GSZ1041" s="351"/>
      <c r="GTA1041" s="351"/>
      <c r="GTB1041" s="351"/>
      <c r="GTC1041" s="351"/>
      <c r="GTD1041" s="351"/>
      <c r="GTE1041" s="351"/>
      <c r="GTF1041" s="351"/>
      <c r="GTG1041" s="351"/>
      <c r="GTH1041" s="351"/>
      <c r="GTI1041" s="351"/>
      <c r="GTJ1041" s="351"/>
      <c r="GTK1041" s="351"/>
      <c r="GTL1041" s="351"/>
      <c r="GTM1041" s="351"/>
      <c r="GTN1041" s="351"/>
      <c r="GTO1041" s="351"/>
      <c r="GTP1041" s="351"/>
      <c r="GTQ1041" s="351"/>
      <c r="GTR1041" s="351"/>
      <c r="GTS1041" s="351"/>
      <c r="GTT1041" s="351"/>
      <c r="GTU1041" s="351"/>
      <c r="GTV1041" s="351"/>
      <c r="GTW1041" s="351"/>
      <c r="GTX1041" s="351"/>
      <c r="GTY1041" s="351"/>
      <c r="GTZ1041" s="351"/>
      <c r="GUA1041" s="351"/>
      <c r="GUB1041" s="351"/>
      <c r="GUC1041" s="351"/>
      <c r="GUD1041" s="351"/>
      <c r="GUE1041" s="351"/>
      <c r="GUF1041" s="351"/>
      <c r="GUG1041" s="351"/>
      <c r="GUH1041" s="351"/>
      <c r="GUI1041" s="351"/>
      <c r="GUJ1041" s="351"/>
      <c r="GUK1041" s="351"/>
      <c r="GUL1041" s="351"/>
      <c r="GUM1041" s="351"/>
      <c r="GUN1041" s="351"/>
      <c r="GUO1041" s="351"/>
      <c r="GUP1041" s="351"/>
      <c r="GUQ1041" s="351"/>
      <c r="GUR1041" s="351"/>
      <c r="GUS1041" s="351"/>
      <c r="GUT1041" s="351"/>
      <c r="GUU1041" s="351"/>
      <c r="GUV1041" s="351"/>
      <c r="GUW1041" s="351"/>
      <c r="GUX1041" s="351"/>
      <c r="GUY1041" s="351"/>
      <c r="GUZ1041" s="351"/>
      <c r="GVA1041" s="351"/>
      <c r="GVB1041" s="351"/>
      <c r="GVC1041" s="351"/>
      <c r="GVD1041" s="351"/>
      <c r="GVE1041" s="351"/>
      <c r="GVF1041" s="351"/>
      <c r="GVG1041" s="351"/>
      <c r="GVH1041" s="351"/>
      <c r="GVI1041" s="351"/>
      <c r="GVJ1041" s="351"/>
      <c r="GVK1041" s="351"/>
      <c r="GVL1041" s="351"/>
      <c r="GVM1041" s="351"/>
      <c r="GVN1041" s="351"/>
      <c r="GVO1041" s="351"/>
      <c r="GVP1041" s="351"/>
      <c r="GVQ1041" s="351"/>
      <c r="GVR1041" s="351"/>
      <c r="GVS1041" s="351"/>
      <c r="GVT1041" s="351"/>
      <c r="GVU1041" s="351"/>
      <c r="GVV1041" s="351"/>
      <c r="GVW1041" s="351"/>
      <c r="GVX1041" s="351"/>
      <c r="GVY1041" s="351"/>
      <c r="GVZ1041" s="351"/>
      <c r="GWA1041" s="351"/>
      <c r="GWB1041" s="351"/>
      <c r="GWC1041" s="351"/>
      <c r="GWD1041" s="351"/>
      <c r="GWE1041" s="351"/>
      <c r="GWF1041" s="351"/>
      <c r="GWG1041" s="351"/>
      <c r="GWH1041" s="351"/>
      <c r="GWI1041" s="351"/>
      <c r="GWJ1041" s="351"/>
      <c r="GWK1041" s="351"/>
      <c r="GWL1041" s="351"/>
      <c r="GWM1041" s="351"/>
      <c r="GWN1041" s="351"/>
      <c r="GWO1041" s="351"/>
      <c r="GWP1041" s="351"/>
      <c r="GWQ1041" s="351"/>
      <c r="GWR1041" s="351"/>
      <c r="GWS1041" s="351"/>
      <c r="GWT1041" s="351"/>
      <c r="GWU1041" s="351"/>
      <c r="GWV1041" s="351"/>
      <c r="GWW1041" s="351"/>
      <c r="GWX1041" s="351"/>
      <c r="GWY1041" s="351"/>
      <c r="GWZ1041" s="351"/>
      <c r="GXA1041" s="351"/>
      <c r="GXB1041" s="351"/>
      <c r="GXC1041" s="351"/>
      <c r="GXD1041" s="351"/>
      <c r="GXE1041" s="351"/>
      <c r="GXF1041" s="351"/>
      <c r="GXG1041" s="351"/>
      <c r="GXH1041" s="351"/>
      <c r="GXI1041" s="351"/>
      <c r="GXJ1041" s="351"/>
      <c r="GXK1041" s="351"/>
      <c r="GXL1041" s="351"/>
      <c r="GXM1041" s="351"/>
      <c r="GXN1041" s="351"/>
      <c r="GXO1041" s="351"/>
      <c r="GXP1041" s="351"/>
      <c r="GXQ1041" s="351"/>
      <c r="GXR1041" s="351"/>
      <c r="GXS1041" s="351"/>
      <c r="GXT1041" s="351"/>
      <c r="GXU1041" s="351"/>
      <c r="GXV1041" s="351"/>
      <c r="GXW1041" s="351"/>
      <c r="GXX1041" s="351"/>
      <c r="GXY1041" s="351"/>
      <c r="GXZ1041" s="351"/>
      <c r="GYA1041" s="351"/>
      <c r="GYB1041" s="351"/>
      <c r="GYC1041" s="351"/>
      <c r="GYD1041" s="351"/>
      <c r="GYE1041" s="351"/>
      <c r="GYF1041" s="351"/>
      <c r="GYG1041" s="351"/>
      <c r="GYH1041" s="351"/>
      <c r="GYI1041" s="351"/>
      <c r="GYJ1041" s="351"/>
      <c r="GYK1041" s="351"/>
      <c r="GYL1041" s="351"/>
      <c r="GYM1041" s="351"/>
      <c r="GYN1041" s="351"/>
      <c r="GYO1041" s="351"/>
      <c r="GYP1041" s="351"/>
      <c r="GYQ1041" s="351"/>
      <c r="GYR1041" s="351"/>
      <c r="GYS1041" s="351"/>
      <c r="GYT1041" s="351"/>
      <c r="GYU1041" s="351"/>
      <c r="GYV1041" s="351"/>
      <c r="GYW1041" s="351"/>
      <c r="GYX1041" s="351"/>
      <c r="GYY1041" s="351"/>
      <c r="GYZ1041" s="351"/>
      <c r="GZA1041" s="351"/>
      <c r="GZB1041" s="351"/>
      <c r="GZC1041" s="351"/>
      <c r="GZD1041" s="351"/>
      <c r="GZE1041" s="351"/>
      <c r="GZF1041" s="351"/>
      <c r="GZG1041" s="351"/>
      <c r="GZH1041" s="351"/>
      <c r="GZI1041" s="351"/>
      <c r="GZJ1041" s="351"/>
      <c r="GZK1041" s="351"/>
      <c r="GZL1041" s="351"/>
      <c r="GZM1041" s="351"/>
      <c r="GZN1041" s="351"/>
      <c r="GZO1041" s="351"/>
      <c r="GZP1041" s="351"/>
      <c r="GZQ1041" s="351"/>
      <c r="GZR1041" s="351"/>
      <c r="GZS1041" s="351"/>
      <c r="GZT1041" s="351"/>
      <c r="GZU1041" s="351"/>
      <c r="GZV1041" s="351"/>
      <c r="GZW1041" s="351"/>
      <c r="GZX1041" s="351"/>
      <c r="GZY1041" s="351"/>
      <c r="GZZ1041" s="351"/>
      <c r="HAA1041" s="351"/>
      <c r="HAB1041" s="351"/>
      <c r="HAC1041" s="351"/>
      <c r="HAD1041" s="351"/>
      <c r="HAE1041" s="351"/>
      <c r="HAF1041" s="351"/>
      <c r="HAG1041" s="351"/>
      <c r="HAH1041" s="351"/>
      <c r="HAI1041" s="351"/>
      <c r="HAJ1041" s="351"/>
      <c r="HAK1041" s="351"/>
      <c r="HAL1041" s="351"/>
      <c r="HAM1041" s="351"/>
      <c r="HAN1041" s="351"/>
      <c r="HAO1041" s="351"/>
      <c r="HAP1041" s="351"/>
      <c r="HAQ1041" s="351"/>
      <c r="HAR1041" s="351"/>
      <c r="HAS1041" s="351"/>
      <c r="HAT1041" s="351"/>
      <c r="HAU1041" s="351"/>
      <c r="HAV1041" s="351"/>
      <c r="HAW1041" s="351"/>
      <c r="HAX1041" s="351"/>
      <c r="HAY1041" s="351"/>
      <c r="HAZ1041" s="351"/>
      <c r="HBA1041" s="351"/>
      <c r="HBB1041" s="351"/>
      <c r="HBC1041" s="351"/>
      <c r="HBD1041" s="351"/>
      <c r="HBE1041" s="351"/>
      <c r="HBF1041" s="351"/>
      <c r="HBG1041" s="351"/>
      <c r="HBH1041" s="351"/>
      <c r="HBI1041" s="351"/>
      <c r="HBJ1041" s="351"/>
      <c r="HBK1041" s="351"/>
      <c r="HBL1041" s="351"/>
      <c r="HBM1041" s="351"/>
      <c r="HBN1041" s="351"/>
      <c r="HBO1041" s="351"/>
      <c r="HBP1041" s="351"/>
      <c r="HBQ1041" s="351"/>
      <c r="HBR1041" s="351"/>
      <c r="HBS1041" s="351"/>
      <c r="HBT1041" s="351"/>
      <c r="HBU1041" s="351"/>
      <c r="HBV1041" s="351"/>
      <c r="HBW1041" s="351"/>
      <c r="HBX1041" s="351"/>
      <c r="HBY1041" s="351"/>
      <c r="HBZ1041" s="351"/>
      <c r="HCA1041" s="351"/>
      <c r="HCB1041" s="351"/>
      <c r="HCC1041" s="351"/>
      <c r="HCD1041" s="351"/>
      <c r="HCE1041" s="351"/>
      <c r="HCF1041" s="351"/>
      <c r="HCG1041" s="351"/>
      <c r="HCH1041" s="351"/>
      <c r="HCI1041" s="351"/>
      <c r="HCJ1041" s="351"/>
      <c r="HCK1041" s="351"/>
      <c r="HCL1041" s="351"/>
      <c r="HCM1041" s="351"/>
      <c r="HCN1041" s="351"/>
      <c r="HCO1041" s="351"/>
      <c r="HCP1041" s="351"/>
      <c r="HCQ1041" s="351"/>
      <c r="HCR1041" s="351"/>
      <c r="HCS1041" s="351"/>
      <c r="HCT1041" s="351"/>
      <c r="HCU1041" s="351"/>
      <c r="HCV1041" s="351"/>
      <c r="HCW1041" s="351"/>
      <c r="HCX1041" s="351"/>
      <c r="HCY1041" s="351"/>
      <c r="HCZ1041" s="351"/>
      <c r="HDA1041" s="351"/>
      <c r="HDB1041" s="351"/>
      <c r="HDC1041" s="351"/>
      <c r="HDD1041" s="351"/>
      <c r="HDE1041" s="351"/>
      <c r="HDF1041" s="351"/>
      <c r="HDG1041" s="351"/>
      <c r="HDH1041" s="351"/>
      <c r="HDI1041" s="351"/>
      <c r="HDJ1041" s="351"/>
      <c r="HDK1041" s="351"/>
      <c r="HDL1041" s="351"/>
      <c r="HDM1041" s="351"/>
      <c r="HDN1041" s="351"/>
      <c r="HDO1041" s="351"/>
      <c r="HDP1041" s="351"/>
      <c r="HDQ1041" s="351"/>
      <c r="HDR1041" s="351"/>
      <c r="HDS1041" s="351"/>
      <c r="HDT1041" s="351"/>
      <c r="HDU1041" s="351"/>
      <c r="HDV1041" s="351"/>
      <c r="HDW1041" s="351"/>
      <c r="HDX1041" s="351"/>
      <c r="HDY1041" s="351"/>
      <c r="HDZ1041" s="351"/>
      <c r="HEA1041" s="351"/>
      <c r="HEB1041" s="351"/>
      <c r="HEC1041" s="351"/>
      <c r="HED1041" s="351"/>
      <c r="HEE1041" s="351"/>
      <c r="HEF1041" s="351"/>
      <c r="HEG1041" s="351"/>
      <c r="HEH1041" s="351"/>
      <c r="HEI1041" s="351"/>
      <c r="HEJ1041" s="351"/>
      <c r="HEK1041" s="351"/>
      <c r="HEL1041" s="351"/>
      <c r="HEM1041" s="351"/>
      <c r="HEN1041" s="351"/>
      <c r="HEO1041" s="351"/>
      <c r="HEP1041" s="351"/>
      <c r="HEQ1041" s="351"/>
      <c r="HER1041" s="351"/>
      <c r="HES1041" s="351"/>
      <c r="HET1041" s="351"/>
      <c r="HEU1041" s="351"/>
      <c r="HEV1041" s="351"/>
      <c r="HEW1041" s="351"/>
      <c r="HEX1041" s="351"/>
      <c r="HEY1041" s="351"/>
      <c r="HEZ1041" s="351"/>
      <c r="HFA1041" s="351"/>
      <c r="HFB1041" s="351"/>
      <c r="HFC1041" s="351"/>
      <c r="HFD1041" s="351"/>
      <c r="HFE1041" s="351"/>
      <c r="HFF1041" s="351"/>
      <c r="HFG1041" s="351"/>
      <c r="HFH1041" s="351"/>
      <c r="HFI1041" s="351"/>
      <c r="HFJ1041" s="351"/>
      <c r="HFK1041" s="351"/>
      <c r="HFL1041" s="351"/>
      <c r="HFM1041" s="351"/>
      <c r="HFN1041" s="351"/>
      <c r="HFO1041" s="351"/>
      <c r="HFP1041" s="351"/>
      <c r="HFQ1041" s="351"/>
      <c r="HFR1041" s="351"/>
      <c r="HFS1041" s="351"/>
      <c r="HFT1041" s="351"/>
      <c r="HFU1041" s="351"/>
      <c r="HFV1041" s="351"/>
      <c r="HFW1041" s="351"/>
      <c r="HFX1041" s="351"/>
      <c r="HFY1041" s="351"/>
      <c r="HFZ1041" s="351"/>
      <c r="HGA1041" s="351"/>
      <c r="HGB1041" s="351"/>
      <c r="HGC1041" s="351"/>
      <c r="HGD1041" s="351"/>
      <c r="HGE1041" s="351"/>
      <c r="HGF1041" s="351"/>
      <c r="HGG1041" s="351"/>
      <c r="HGH1041" s="351"/>
      <c r="HGI1041" s="351"/>
      <c r="HGJ1041" s="351"/>
      <c r="HGK1041" s="351"/>
      <c r="HGL1041" s="351"/>
      <c r="HGM1041" s="351"/>
      <c r="HGN1041" s="351"/>
      <c r="HGO1041" s="351"/>
      <c r="HGP1041" s="351"/>
      <c r="HGQ1041" s="351"/>
      <c r="HGR1041" s="351"/>
      <c r="HGS1041" s="351"/>
      <c r="HGT1041" s="351"/>
      <c r="HGU1041" s="351"/>
      <c r="HGV1041" s="351"/>
      <c r="HGW1041" s="351"/>
      <c r="HGX1041" s="351"/>
      <c r="HGY1041" s="351"/>
      <c r="HGZ1041" s="351"/>
      <c r="HHA1041" s="351"/>
      <c r="HHB1041" s="351"/>
      <c r="HHC1041" s="351"/>
      <c r="HHD1041" s="351"/>
      <c r="HHE1041" s="351"/>
      <c r="HHF1041" s="351"/>
      <c r="HHG1041" s="351"/>
      <c r="HHH1041" s="351"/>
      <c r="HHI1041" s="351"/>
      <c r="HHJ1041" s="351"/>
      <c r="HHK1041" s="351"/>
      <c r="HHL1041" s="351"/>
      <c r="HHM1041" s="351"/>
      <c r="HHN1041" s="351"/>
      <c r="HHO1041" s="351"/>
      <c r="HHP1041" s="351"/>
      <c r="HHQ1041" s="351"/>
      <c r="HHR1041" s="351"/>
      <c r="HHS1041" s="351"/>
      <c r="HHT1041" s="351"/>
      <c r="HHU1041" s="351"/>
      <c r="HHV1041" s="351"/>
      <c r="HHW1041" s="351"/>
      <c r="HHX1041" s="351"/>
      <c r="HHY1041" s="351"/>
      <c r="HHZ1041" s="351"/>
      <c r="HIA1041" s="351"/>
      <c r="HIB1041" s="351"/>
      <c r="HIC1041" s="351"/>
      <c r="HID1041" s="351"/>
      <c r="HIE1041" s="351"/>
      <c r="HIF1041" s="351"/>
      <c r="HIG1041" s="351"/>
      <c r="HIH1041" s="351"/>
      <c r="HII1041" s="351"/>
      <c r="HIJ1041" s="351"/>
      <c r="HIK1041" s="351"/>
      <c r="HIL1041" s="351"/>
      <c r="HIM1041" s="351"/>
      <c r="HIN1041" s="351"/>
      <c r="HIO1041" s="351"/>
      <c r="HIP1041" s="351"/>
      <c r="HIQ1041" s="351"/>
      <c r="HIR1041" s="351"/>
      <c r="HIS1041" s="351"/>
      <c r="HIT1041" s="351"/>
      <c r="HIU1041" s="351"/>
      <c r="HIV1041" s="351"/>
      <c r="HIW1041" s="351"/>
      <c r="HIX1041" s="351"/>
      <c r="HIY1041" s="351"/>
      <c r="HIZ1041" s="351"/>
      <c r="HJA1041" s="351"/>
      <c r="HJB1041" s="351"/>
      <c r="HJC1041" s="351"/>
      <c r="HJD1041" s="351"/>
      <c r="HJE1041" s="351"/>
      <c r="HJF1041" s="351"/>
      <c r="HJG1041" s="351"/>
      <c r="HJH1041" s="351"/>
      <c r="HJI1041" s="351"/>
      <c r="HJJ1041" s="351"/>
      <c r="HJK1041" s="351"/>
      <c r="HJL1041" s="351"/>
      <c r="HJM1041" s="351"/>
      <c r="HJN1041" s="351"/>
      <c r="HJO1041" s="351"/>
      <c r="HJP1041" s="351"/>
      <c r="HJQ1041" s="351"/>
      <c r="HJR1041" s="351"/>
      <c r="HJS1041" s="351"/>
      <c r="HJT1041" s="351"/>
      <c r="HJU1041" s="351"/>
      <c r="HJV1041" s="351"/>
      <c r="HJW1041" s="351"/>
      <c r="HJX1041" s="351"/>
      <c r="HJY1041" s="351"/>
      <c r="HJZ1041" s="351"/>
      <c r="HKA1041" s="351"/>
      <c r="HKB1041" s="351"/>
      <c r="HKC1041" s="351"/>
      <c r="HKD1041" s="351"/>
      <c r="HKE1041" s="351"/>
      <c r="HKF1041" s="351"/>
      <c r="HKG1041" s="351"/>
      <c r="HKH1041" s="351"/>
      <c r="HKI1041" s="351"/>
      <c r="HKJ1041" s="351"/>
      <c r="HKK1041" s="351"/>
      <c r="HKL1041" s="351"/>
      <c r="HKM1041" s="351"/>
      <c r="HKN1041" s="351"/>
      <c r="HKO1041" s="351"/>
      <c r="HKP1041" s="351"/>
      <c r="HKQ1041" s="351"/>
      <c r="HKR1041" s="351"/>
      <c r="HKS1041" s="351"/>
      <c r="HKT1041" s="351"/>
      <c r="HKU1041" s="351"/>
      <c r="HKV1041" s="351"/>
      <c r="HKW1041" s="351"/>
      <c r="HKX1041" s="351"/>
      <c r="HKY1041" s="351"/>
      <c r="HKZ1041" s="351"/>
      <c r="HLA1041" s="351"/>
      <c r="HLB1041" s="351"/>
      <c r="HLC1041" s="351"/>
      <c r="HLD1041" s="351"/>
      <c r="HLE1041" s="351"/>
      <c r="HLF1041" s="351"/>
      <c r="HLG1041" s="351"/>
      <c r="HLH1041" s="351"/>
      <c r="HLI1041" s="351"/>
      <c r="HLJ1041" s="351"/>
      <c r="HLK1041" s="351"/>
      <c r="HLL1041" s="351"/>
      <c r="HLM1041" s="351"/>
      <c r="HLN1041" s="351"/>
      <c r="HLO1041" s="351"/>
      <c r="HLP1041" s="351"/>
      <c r="HLQ1041" s="351"/>
      <c r="HLR1041" s="351"/>
      <c r="HLS1041" s="351"/>
      <c r="HLT1041" s="351"/>
      <c r="HLU1041" s="351"/>
      <c r="HLV1041" s="351"/>
      <c r="HLW1041" s="351"/>
      <c r="HLX1041" s="351"/>
      <c r="HLY1041" s="351"/>
      <c r="HLZ1041" s="351"/>
      <c r="HMA1041" s="351"/>
      <c r="HMB1041" s="351"/>
      <c r="HMC1041" s="351"/>
      <c r="HMD1041" s="351"/>
      <c r="HME1041" s="351"/>
      <c r="HMF1041" s="351"/>
      <c r="HMG1041" s="351"/>
      <c r="HMH1041" s="351"/>
      <c r="HMI1041" s="351"/>
      <c r="HMJ1041" s="351"/>
      <c r="HMK1041" s="351"/>
      <c r="HML1041" s="351"/>
      <c r="HMM1041" s="351"/>
      <c r="HMN1041" s="351"/>
      <c r="HMO1041" s="351"/>
      <c r="HMP1041" s="351"/>
      <c r="HMQ1041" s="351"/>
      <c r="HMR1041" s="351"/>
      <c r="HMS1041" s="351"/>
      <c r="HMT1041" s="351"/>
      <c r="HMU1041" s="351"/>
      <c r="HMV1041" s="351"/>
      <c r="HMW1041" s="351"/>
      <c r="HMX1041" s="351"/>
      <c r="HMY1041" s="351"/>
      <c r="HMZ1041" s="351"/>
      <c r="HNA1041" s="351"/>
      <c r="HNB1041" s="351"/>
      <c r="HNC1041" s="351"/>
      <c r="HND1041" s="351"/>
      <c r="HNE1041" s="351"/>
      <c r="HNF1041" s="351"/>
      <c r="HNG1041" s="351"/>
      <c r="HNH1041" s="351"/>
      <c r="HNI1041" s="351"/>
      <c r="HNJ1041" s="351"/>
      <c r="HNK1041" s="351"/>
      <c r="HNL1041" s="351"/>
      <c r="HNM1041" s="351"/>
      <c r="HNN1041" s="351"/>
      <c r="HNO1041" s="351"/>
      <c r="HNP1041" s="351"/>
      <c r="HNQ1041" s="351"/>
      <c r="HNR1041" s="351"/>
      <c r="HNS1041" s="351"/>
      <c r="HNT1041" s="351"/>
      <c r="HNU1041" s="351"/>
      <c r="HNV1041" s="351"/>
      <c r="HNW1041" s="351"/>
      <c r="HNX1041" s="351"/>
      <c r="HNY1041" s="351"/>
      <c r="HNZ1041" s="351"/>
      <c r="HOA1041" s="351"/>
      <c r="HOB1041" s="351"/>
      <c r="HOC1041" s="351"/>
      <c r="HOD1041" s="351"/>
      <c r="HOE1041" s="351"/>
      <c r="HOF1041" s="351"/>
      <c r="HOG1041" s="351"/>
      <c r="HOH1041" s="351"/>
      <c r="HOI1041" s="351"/>
      <c r="HOJ1041" s="351"/>
      <c r="HOK1041" s="351"/>
      <c r="HOL1041" s="351"/>
      <c r="HOM1041" s="351"/>
      <c r="HON1041" s="351"/>
      <c r="HOO1041" s="351"/>
      <c r="HOP1041" s="351"/>
      <c r="HOQ1041" s="351"/>
      <c r="HOR1041" s="351"/>
      <c r="HOS1041" s="351"/>
      <c r="HOT1041" s="351"/>
      <c r="HOU1041" s="351"/>
      <c r="HOV1041" s="351"/>
      <c r="HOW1041" s="351"/>
      <c r="HOX1041" s="351"/>
      <c r="HOY1041" s="351"/>
      <c r="HOZ1041" s="351"/>
      <c r="HPA1041" s="351"/>
      <c r="HPB1041" s="351"/>
      <c r="HPC1041" s="351"/>
      <c r="HPD1041" s="351"/>
      <c r="HPE1041" s="351"/>
      <c r="HPF1041" s="351"/>
      <c r="HPG1041" s="351"/>
      <c r="HPH1041" s="351"/>
      <c r="HPI1041" s="351"/>
      <c r="HPJ1041" s="351"/>
      <c r="HPK1041" s="351"/>
      <c r="HPL1041" s="351"/>
      <c r="HPM1041" s="351"/>
      <c r="HPN1041" s="351"/>
      <c r="HPO1041" s="351"/>
      <c r="HPP1041" s="351"/>
      <c r="HPQ1041" s="351"/>
      <c r="HPR1041" s="351"/>
      <c r="HPS1041" s="351"/>
      <c r="HPT1041" s="351"/>
      <c r="HPU1041" s="351"/>
      <c r="HPV1041" s="351"/>
      <c r="HPW1041" s="351"/>
      <c r="HPX1041" s="351"/>
      <c r="HPY1041" s="351"/>
      <c r="HPZ1041" s="351"/>
      <c r="HQA1041" s="351"/>
      <c r="HQB1041" s="351"/>
      <c r="HQC1041" s="351"/>
      <c r="HQD1041" s="351"/>
      <c r="HQE1041" s="351"/>
      <c r="HQF1041" s="351"/>
      <c r="HQG1041" s="351"/>
      <c r="HQH1041" s="351"/>
      <c r="HQI1041" s="351"/>
      <c r="HQJ1041" s="351"/>
      <c r="HQK1041" s="351"/>
      <c r="HQL1041" s="351"/>
      <c r="HQM1041" s="351"/>
      <c r="HQN1041" s="351"/>
      <c r="HQO1041" s="351"/>
      <c r="HQP1041" s="351"/>
      <c r="HQQ1041" s="351"/>
      <c r="HQR1041" s="351"/>
      <c r="HQS1041" s="351"/>
      <c r="HQT1041" s="351"/>
      <c r="HQU1041" s="351"/>
      <c r="HQV1041" s="351"/>
      <c r="HQW1041" s="351"/>
      <c r="HQX1041" s="351"/>
      <c r="HQY1041" s="351"/>
      <c r="HQZ1041" s="351"/>
      <c r="HRA1041" s="351"/>
      <c r="HRB1041" s="351"/>
      <c r="HRC1041" s="351"/>
      <c r="HRD1041" s="351"/>
      <c r="HRE1041" s="351"/>
      <c r="HRF1041" s="351"/>
      <c r="HRG1041" s="351"/>
      <c r="HRH1041" s="351"/>
      <c r="HRI1041" s="351"/>
      <c r="HRJ1041" s="351"/>
      <c r="HRK1041" s="351"/>
      <c r="HRL1041" s="351"/>
      <c r="HRM1041" s="351"/>
      <c r="HRN1041" s="351"/>
      <c r="HRO1041" s="351"/>
      <c r="HRP1041" s="351"/>
      <c r="HRQ1041" s="351"/>
      <c r="HRR1041" s="351"/>
      <c r="HRS1041" s="351"/>
      <c r="HRT1041" s="351"/>
      <c r="HRU1041" s="351"/>
      <c r="HRV1041" s="351"/>
      <c r="HRW1041" s="351"/>
      <c r="HRX1041" s="351"/>
      <c r="HRY1041" s="351"/>
      <c r="HRZ1041" s="351"/>
      <c r="HSA1041" s="351"/>
      <c r="HSB1041" s="351"/>
      <c r="HSC1041" s="351"/>
      <c r="HSD1041" s="351"/>
      <c r="HSE1041" s="351"/>
      <c r="HSF1041" s="351"/>
      <c r="HSG1041" s="351"/>
      <c r="HSH1041" s="351"/>
      <c r="HSI1041" s="351"/>
      <c r="HSJ1041" s="351"/>
      <c r="HSK1041" s="351"/>
      <c r="HSL1041" s="351"/>
      <c r="HSM1041" s="351"/>
      <c r="HSN1041" s="351"/>
      <c r="HSO1041" s="351"/>
      <c r="HSP1041" s="351"/>
      <c r="HSQ1041" s="351"/>
      <c r="HSR1041" s="351"/>
      <c r="HSS1041" s="351"/>
      <c r="HST1041" s="351"/>
      <c r="HSU1041" s="351"/>
      <c r="HSV1041" s="351"/>
      <c r="HSW1041" s="351"/>
      <c r="HSX1041" s="351"/>
      <c r="HSY1041" s="351"/>
      <c r="HSZ1041" s="351"/>
      <c r="HTA1041" s="351"/>
      <c r="HTB1041" s="351"/>
      <c r="HTC1041" s="351"/>
      <c r="HTD1041" s="351"/>
      <c r="HTE1041" s="351"/>
      <c r="HTF1041" s="351"/>
      <c r="HTG1041" s="351"/>
      <c r="HTH1041" s="351"/>
      <c r="HTI1041" s="351"/>
      <c r="HTJ1041" s="351"/>
      <c r="HTK1041" s="351"/>
      <c r="HTL1041" s="351"/>
      <c r="HTM1041" s="351"/>
      <c r="HTN1041" s="351"/>
      <c r="HTO1041" s="351"/>
      <c r="HTP1041" s="351"/>
      <c r="HTQ1041" s="351"/>
      <c r="HTR1041" s="351"/>
      <c r="HTS1041" s="351"/>
      <c r="HTT1041" s="351"/>
      <c r="HTU1041" s="351"/>
      <c r="HTV1041" s="351"/>
      <c r="HTW1041" s="351"/>
      <c r="HTX1041" s="351"/>
      <c r="HTY1041" s="351"/>
      <c r="HTZ1041" s="351"/>
      <c r="HUA1041" s="351"/>
      <c r="HUB1041" s="351"/>
      <c r="HUC1041" s="351"/>
      <c r="HUD1041" s="351"/>
      <c r="HUE1041" s="351"/>
      <c r="HUF1041" s="351"/>
      <c r="HUG1041" s="351"/>
      <c r="HUH1041" s="351"/>
      <c r="HUI1041" s="351"/>
      <c r="HUJ1041" s="351"/>
      <c r="HUK1041" s="351"/>
      <c r="HUL1041" s="351"/>
      <c r="HUM1041" s="351"/>
      <c r="HUN1041" s="351"/>
      <c r="HUO1041" s="351"/>
      <c r="HUP1041" s="351"/>
      <c r="HUQ1041" s="351"/>
      <c r="HUR1041" s="351"/>
      <c r="HUS1041" s="351"/>
      <c r="HUT1041" s="351"/>
      <c r="HUU1041" s="351"/>
      <c r="HUV1041" s="351"/>
      <c r="HUW1041" s="351"/>
      <c r="HUX1041" s="351"/>
      <c r="HUY1041" s="351"/>
      <c r="HUZ1041" s="351"/>
      <c r="HVA1041" s="351"/>
      <c r="HVB1041" s="351"/>
      <c r="HVC1041" s="351"/>
      <c r="HVD1041" s="351"/>
      <c r="HVE1041" s="351"/>
      <c r="HVF1041" s="351"/>
      <c r="HVG1041" s="351"/>
      <c r="HVH1041" s="351"/>
      <c r="HVI1041" s="351"/>
      <c r="HVJ1041" s="351"/>
      <c r="HVK1041" s="351"/>
      <c r="HVL1041" s="351"/>
      <c r="HVM1041" s="351"/>
      <c r="HVN1041" s="351"/>
      <c r="HVO1041" s="351"/>
      <c r="HVP1041" s="351"/>
      <c r="HVQ1041" s="351"/>
      <c r="HVR1041" s="351"/>
      <c r="HVS1041" s="351"/>
      <c r="HVT1041" s="351"/>
      <c r="HVU1041" s="351"/>
      <c r="HVV1041" s="351"/>
      <c r="HVW1041" s="351"/>
      <c r="HVX1041" s="351"/>
      <c r="HVY1041" s="351"/>
      <c r="HVZ1041" s="351"/>
      <c r="HWA1041" s="351"/>
      <c r="HWB1041" s="351"/>
      <c r="HWC1041" s="351"/>
      <c r="HWD1041" s="351"/>
      <c r="HWE1041" s="351"/>
      <c r="HWF1041" s="351"/>
      <c r="HWG1041" s="351"/>
      <c r="HWH1041" s="351"/>
      <c r="HWI1041" s="351"/>
      <c r="HWJ1041" s="351"/>
      <c r="HWK1041" s="351"/>
      <c r="HWL1041" s="351"/>
      <c r="HWM1041" s="351"/>
      <c r="HWN1041" s="351"/>
      <c r="HWO1041" s="351"/>
      <c r="HWP1041" s="351"/>
      <c r="HWQ1041" s="351"/>
      <c r="HWR1041" s="351"/>
      <c r="HWS1041" s="351"/>
      <c r="HWT1041" s="351"/>
      <c r="HWU1041" s="351"/>
      <c r="HWV1041" s="351"/>
      <c r="HWW1041" s="351"/>
      <c r="HWX1041" s="351"/>
      <c r="HWY1041" s="351"/>
      <c r="HWZ1041" s="351"/>
      <c r="HXA1041" s="351"/>
      <c r="HXB1041" s="351"/>
      <c r="HXC1041" s="351"/>
      <c r="HXD1041" s="351"/>
      <c r="HXE1041" s="351"/>
      <c r="HXF1041" s="351"/>
      <c r="HXG1041" s="351"/>
      <c r="HXH1041" s="351"/>
      <c r="HXI1041" s="351"/>
      <c r="HXJ1041" s="351"/>
      <c r="HXK1041" s="351"/>
      <c r="HXL1041" s="351"/>
      <c r="HXM1041" s="351"/>
      <c r="HXN1041" s="351"/>
      <c r="HXO1041" s="351"/>
      <c r="HXP1041" s="351"/>
      <c r="HXQ1041" s="351"/>
      <c r="HXR1041" s="351"/>
      <c r="HXS1041" s="351"/>
      <c r="HXT1041" s="351"/>
      <c r="HXU1041" s="351"/>
      <c r="HXV1041" s="351"/>
      <c r="HXW1041" s="351"/>
      <c r="HXX1041" s="351"/>
      <c r="HXY1041" s="351"/>
      <c r="HXZ1041" s="351"/>
      <c r="HYA1041" s="351"/>
      <c r="HYB1041" s="351"/>
      <c r="HYC1041" s="351"/>
      <c r="HYD1041" s="351"/>
      <c r="HYE1041" s="351"/>
      <c r="HYF1041" s="351"/>
      <c r="HYG1041" s="351"/>
      <c r="HYH1041" s="351"/>
      <c r="HYI1041" s="351"/>
      <c r="HYJ1041" s="351"/>
      <c r="HYK1041" s="351"/>
      <c r="HYL1041" s="351"/>
      <c r="HYM1041" s="351"/>
      <c r="HYN1041" s="351"/>
      <c r="HYO1041" s="351"/>
      <c r="HYP1041" s="351"/>
      <c r="HYQ1041" s="351"/>
      <c r="HYR1041" s="351"/>
      <c r="HYS1041" s="351"/>
      <c r="HYT1041" s="351"/>
      <c r="HYU1041" s="351"/>
      <c r="HYV1041" s="351"/>
      <c r="HYW1041" s="351"/>
      <c r="HYX1041" s="351"/>
      <c r="HYY1041" s="351"/>
      <c r="HYZ1041" s="351"/>
      <c r="HZA1041" s="351"/>
      <c r="HZB1041" s="351"/>
      <c r="HZC1041" s="351"/>
      <c r="HZD1041" s="351"/>
      <c r="HZE1041" s="351"/>
      <c r="HZF1041" s="351"/>
      <c r="HZG1041" s="351"/>
      <c r="HZH1041" s="351"/>
      <c r="HZI1041" s="351"/>
      <c r="HZJ1041" s="351"/>
      <c r="HZK1041" s="351"/>
      <c r="HZL1041" s="351"/>
      <c r="HZM1041" s="351"/>
      <c r="HZN1041" s="351"/>
      <c r="HZO1041" s="351"/>
      <c r="HZP1041" s="351"/>
      <c r="HZQ1041" s="351"/>
      <c r="HZR1041" s="351"/>
      <c r="HZS1041" s="351"/>
      <c r="HZT1041" s="351"/>
      <c r="HZU1041" s="351"/>
      <c r="HZV1041" s="351"/>
      <c r="HZW1041" s="351"/>
      <c r="HZX1041" s="351"/>
      <c r="HZY1041" s="351"/>
      <c r="HZZ1041" s="351"/>
      <c r="IAA1041" s="351"/>
      <c r="IAB1041" s="351"/>
      <c r="IAC1041" s="351"/>
      <c r="IAD1041" s="351"/>
      <c r="IAE1041" s="351"/>
      <c r="IAF1041" s="351"/>
      <c r="IAG1041" s="351"/>
      <c r="IAH1041" s="351"/>
      <c r="IAI1041" s="351"/>
      <c r="IAJ1041" s="351"/>
      <c r="IAK1041" s="351"/>
      <c r="IAL1041" s="351"/>
      <c r="IAM1041" s="351"/>
      <c r="IAN1041" s="351"/>
      <c r="IAO1041" s="351"/>
      <c r="IAP1041" s="351"/>
      <c r="IAQ1041" s="351"/>
      <c r="IAR1041" s="351"/>
      <c r="IAS1041" s="351"/>
      <c r="IAT1041" s="351"/>
      <c r="IAU1041" s="351"/>
      <c r="IAV1041" s="351"/>
      <c r="IAW1041" s="351"/>
      <c r="IAX1041" s="351"/>
      <c r="IAY1041" s="351"/>
      <c r="IAZ1041" s="351"/>
      <c r="IBA1041" s="351"/>
      <c r="IBB1041" s="351"/>
      <c r="IBC1041" s="351"/>
      <c r="IBD1041" s="351"/>
      <c r="IBE1041" s="351"/>
      <c r="IBF1041" s="351"/>
      <c r="IBG1041" s="351"/>
      <c r="IBH1041" s="351"/>
      <c r="IBI1041" s="351"/>
      <c r="IBJ1041" s="351"/>
      <c r="IBK1041" s="351"/>
      <c r="IBL1041" s="351"/>
      <c r="IBM1041" s="351"/>
      <c r="IBN1041" s="351"/>
      <c r="IBO1041" s="351"/>
      <c r="IBP1041" s="351"/>
      <c r="IBQ1041" s="351"/>
      <c r="IBR1041" s="351"/>
      <c r="IBS1041" s="351"/>
      <c r="IBT1041" s="351"/>
      <c r="IBU1041" s="351"/>
      <c r="IBV1041" s="351"/>
      <c r="IBW1041" s="351"/>
      <c r="IBX1041" s="351"/>
      <c r="IBY1041" s="351"/>
      <c r="IBZ1041" s="351"/>
      <c r="ICA1041" s="351"/>
      <c r="ICB1041" s="351"/>
      <c r="ICC1041" s="351"/>
      <c r="ICD1041" s="351"/>
      <c r="ICE1041" s="351"/>
      <c r="ICF1041" s="351"/>
      <c r="ICG1041" s="351"/>
      <c r="ICH1041" s="351"/>
      <c r="ICI1041" s="351"/>
      <c r="ICJ1041" s="351"/>
      <c r="ICK1041" s="351"/>
      <c r="ICL1041" s="351"/>
      <c r="ICM1041" s="351"/>
      <c r="ICN1041" s="351"/>
      <c r="ICO1041" s="351"/>
      <c r="ICP1041" s="351"/>
      <c r="ICQ1041" s="351"/>
      <c r="ICR1041" s="351"/>
      <c r="ICS1041" s="351"/>
      <c r="ICT1041" s="351"/>
      <c r="ICU1041" s="351"/>
      <c r="ICV1041" s="351"/>
      <c r="ICW1041" s="351"/>
      <c r="ICX1041" s="351"/>
      <c r="ICY1041" s="351"/>
      <c r="ICZ1041" s="351"/>
      <c r="IDA1041" s="351"/>
      <c r="IDB1041" s="351"/>
      <c r="IDC1041" s="351"/>
      <c r="IDD1041" s="351"/>
      <c r="IDE1041" s="351"/>
      <c r="IDF1041" s="351"/>
      <c r="IDG1041" s="351"/>
      <c r="IDH1041" s="351"/>
      <c r="IDI1041" s="351"/>
      <c r="IDJ1041" s="351"/>
      <c r="IDK1041" s="351"/>
      <c r="IDL1041" s="351"/>
      <c r="IDM1041" s="351"/>
      <c r="IDN1041" s="351"/>
      <c r="IDO1041" s="351"/>
      <c r="IDP1041" s="351"/>
      <c r="IDQ1041" s="351"/>
      <c r="IDR1041" s="351"/>
      <c r="IDS1041" s="351"/>
      <c r="IDT1041" s="351"/>
      <c r="IDU1041" s="351"/>
      <c r="IDV1041" s="351"/>
      <c r="IDW1041" s="351"/>
      <c r="IDX1041" s="351"/>
      <c r="IDY1041" s="351"/>
      <c r="IDZ1041" s="351"/>
      <c r="IEA1041" s="351"/>
      <c r="IEB1041" s="351"/>
      <c r="IEC1041" s="351"/>
      <c r="IED1041" s="351"/>
      <c r="IEE1041" s="351"/>
      <c r="IEF1041" s="351"/>
      <c r="IEG1041" s="351"/>
      <c r="IEH1041" s="351"/>
      <c r="IEI1041" s="351"/>
      <c r="IEJ1041" s="351"/>
      <c r="IEK1041" s="351"/>
      <c r="IEL1041" s="351"/>
      <c r="IEM1041" s="351"/>
      <c r="IEN1041" s="351"/>
      <c r="IEO1041" s="351"/>
      <c r="IEP1041" s="351"/>
      <c r="IEQ1041" s="351"/>
      <c r="IER1041" s="351"/>
      <c r="IES1041" s="351"/>
      <c r="IET1041" s="351"/>
      <c r="IEU1041" s="351"/>
      <c r="IEV1041" s="351"/>
      <c r="IEW1041" s="351"/>
      <c r="IEX1041" s="351"/>
      <c r="IEY1041" s="351"/>
      <c r="IEZ1041" s="351"/>
      <c r="IFA1041" s="351"/>
      <c r="IFB1041" s="351"/>
      <c r="IFC1041" s="351"/>
      <c r="IFD1041" s="351"/>
      <c r="IFE1041" s="351"/>
      <c r="IFF1041" s="351"/>
      <c r="IFG1041" s="351"/>
      <c r="IFH1041" s="351"/>
      <c r="IFI1041" s="351"/>
      <c r="IFJ1041" s="351"/>
      <c r="IFK1041" s="351"/>
      <c r="IFL1041" s="351"/>
      <c r="IFM1041" s="351"/>
      <c r="IFN1041" s="351"/>
      <c r="IFO1041" s="351"/>
      <c r="IFP1041" s="351"/>
      <c r="IFQ1041" s="351"/>
      <c r="IFR1041" s="351"/>
      <c r="IFS1041" s="351"/>
      <c r="IFT1041" s="351"/>
      <c r="IFU1041" s="351"/>
      <c r="IFV1041" s="351"/>
      <c r="IFW1041" s="351"/>
      <c r="IFX1041" s="351"/>
      <c r="IFY1041" s="351"/>
      <c r="IFZ1041" s="351"/>
      <c r="IGA1041" s="351"/>
      <c r="IGB1041" s="351"/>
      <c r="IGC1041" s="351"/>
      <c r="IGD1041" s="351"/>
      <c r="IGE1041" s="351"/>
      <c r="IGF1041" s="351"/>
      <c r="IGG1041" s="351"/>
      <c r="IGH1041" s="351"/>
      <c r="IGI1041" s="351"/>
      <c r="IGJ1041" s="351"/>
      <c r="IGK1041" s="351"/>
      <c r="IGL1041" s="351"/>
      <c r="IGM1041" s="351"/>
      <c r="IGN1041" s="351"/>
      <c r="IGO1041" s="351"/>
      <c r="IGP1041" s="351"/>
      <c r="IGQ1041" s="351"/>
      <c r="IGR1041" s="351"/>
      <c r="IGS1041" s="351"/>
      <c r="IGT1041" s="351"/>
      <c r="IGU1041" s="351"/>
      <c r="IGV1041" s="351"/>
      <c r="IGW1041" s="351"/>
      <c r="IGX1041" s="351"/>
      <c r="IGY1041" s="351"/>
      <c r="IGZ1041" s="351"/>
      <c r="IHA1041" s="351"/>
      <c r="IHB1041" s="351"/>
      <c r="IHC1041" s="351"/>
      <c r="IHD1041" s="351"/>
      <c r="IHE1041" s="351"/>
      <c r="IHF1041" s="351"/>
      <c r="IHG1041" s="351"/>
      <c r="IHH1041" s="351"/>
      <c r="IHI1041" s="351"/>
      <c r="IHJ1041" s="351"/>
      <c r="IHK1041" s="351"/>
      <c r="IHL1041" s="351"/>
      <c r="IHM1041" s="351"/>
      <c r="IHN1041" s="351"/>
      <c r="IHO1041" s="351"/>
      <c r="IHP1041" s="351"/>
      <c r="IHQ1041" s="351"/>
      <c r="IHR1041" s="351"/>
      <c r="IHS1041" s="351"/>
      <c r="IHT1041" s="351"/>
      <c r="IHU1041" s="351"/>
      <c r="IHV1041" s="351"/>
      <c r="IHW1041" s="351"/>
      <c r="IHX1041" s="351"/>
      <c r="IHY1041" s="351"/>
      <c r="IHZ1041" s="351"/>
      <c r="IIA1041" s="351"/>
      <c r="IIB1041" s="351"/>
      <c r="IIC1041" s="351"/>
      <c r="IID1041" s="351"/>
      <c r="IIE1041" s="351"/>
      <c r="IIF1041" s="351"/>
      <c r="IIG1041" s="351"/>
      <c r="IIH1041" s="351"/>
      <c r="III1041" s="351"/>
      <c r="IIJ1041" s="351"/>
      <c r="IIK1041" s="351"/>
      <c r="IIL1041" s="351"/>
      <c r="IIM1041" s="351"/>
      <c r="IIN1041" s="351"/>
      <c r="IIO1041" s="351"/>
      <c r="IIP1041" s="351"/>
      <c r="IIQ1041" s="351"/>
      <c r="IIR1041" s="351"/>
      <c r="IIS1041" s="351"/>
      <c r="IIT1041" s="351"/>
      <c r="IIU1041" s="351"/>
      <c r="IIV1041" s="351"/>
      <c r="IIW1041" s="351"/>
      <c r="IIX1041" s="351"/>
      <c r="IIY1041" s="351"/>
      <c r="IIZ1041" s="351"/>
      <c r="IJA1041" s="351"/>
      <c r="IJB1041" s="351"/>
      <c r="IJC1041" s="351"/>
      <c r="IJD1041" s="351"/>
      <c r="IJE1041" s="351"/>
      <c r="IJF1041" s="351"/>
      <c r="IJG1041" s="351"/>
      <c r="IJH1041" s="351"/>
      <c r="IJI1041" s="351"/>
      <c r="IJJ1041" s="351"/>
      <c r="IJK1041" s="351"/>
      <c r="IJL1041" s="351"/>
      <c r="IJM1041" s="351"/>
      <c r="IJN1041" s="351"/>
      <c r="IJO1041" s="351"/>
      <c r="IJP1041" s="351"/>
      <c r="IJQ1041" s="351"/>
      <c r="IJR1041" s="351"/>
      <c r="IJS1041" s="351"/>
      <c r="IJT1041" s="351"/>
      <c r="IJU1041" s="351"/>
      <c r="IJV1041" s="351"/>
      <c r="IJW1041" s="351"/>
      <c r="IJX1041" s="351"/>
      <c r="IJY1041" s="351"/>
      <c r="IJZ1041" s="351"/>
      <c r="IKA1041" s="351"/>
      <c r="IKB1041" s="351"/>
      <c r="IKC1041" s="351"/>
      <c r="IKD1041" s="351"/>
      <c r="IKE1041" s="351"/>
      <c r="IKF1041" s="351"/>
      <c r="IKG1041" s="351"/>
      <c r="IKH1041" s="351"/>
      <c r="IKI1041" s="351"/>
      <c r="IKJ1041" s="351"/>
      <c r="IKK1041" s="351"/>
      <c r="IKL1041" s="351"/>
      <c r="IKM1041" s="351"/>
      <c r="IKN1041" s="351"/>
      <c r="IKO1041" s="351"/>
      <c r="IKP1041" s="351"/>
      <c r="IKQ1041" s="351"/>
      <c r="IKR1041" s="351"/>
      <c r="IKS1041" s="351"/>
      <c r="IKT1041" s="351"/>
      <c r="IKU1041" s="351"/>
      <c r="IKV1041" s="351"/>
      <c r="IKW1041" s="351"/>
      <c r="IKX1041" s="351"/>
      <c r="IKY1041" s="351"/>
      <c r="IKZ1041" s="351"/>
      <c r="ILA1041" s="351"/>
      <c r="ILB1041" s="351"/>
      <c r="ILC1041" s="351"/>
      <c r="ILD1041" s="351"/>
      <c r="ILE1041" s="351"/>
      <c r="ILF1041" s="351"/>
      <c r="ILG1041" s="351"/>
      <c r="ILH1041" s="351"/>
      <c r="ILI1041" s="351"/>
      <c r="ILJ1041" s="351"/>
      <c r="ILK1041" s="351"/>
      <c r="ILL1041" s="351"/>
      <c r="ILM1041" s="351"/>
      <c r="ILN1041" s="351"/>
      <c r="ILO1041" s="351"/>
      <c r="ILP1041" s="351"/>
      <c r="ILQ1041" s="351"/>
      <c r="ILR1041" s="351"/>
      <c r="ILS1041" s="351"/>
      <c r="ILT1041" s="351"/>
      <c r="ILU1041" s="351"/>
      <c r="ILV1041" s="351"/>
      <c r="ILW1041" s="351"/>
      <c r="ILX1041" s="351"/>
      <c r="ILY1041" s="351"/>
      <c r="ILZ1041" s="351"/>
      <c r="IMA1041" s="351"/>
      <c r="IMB1041" s="351"/>
      <c r="IMC1041" s="351"/>
      <c r="IMD1041" s="351"/>
      <c r="IME1041" s="351"/>
      <c r="IMF1041" s="351"/>
      <c r="IMG1041" s="351"/>
      <c r="IMH1041" s="351"/>
      <c r="IMI1041" s="351"/>
      <c r="IMJ1041" s="351"/>
      <c r="IMK1041" s="351"/>
      <c r="IML1041" s="351"/>
      <c r="IMM1041" s="351"/>
      <c r="IMN1041" s="351"/>
      <c r="IMO1041" s="351"/>
      <c r="IMP1041" s="351"/>
      <c r="IMQ1041" s="351"/>
      <c r="IMR1041" s="351"/>
      <c r="IMS1041" s="351"/>
      <c r="IMT1041" s="351"/>
      <c r="IMU1041" s="351"/>
      <c r="IMV1041" s="351"/>
      <c r="IMW1041" s="351"/>
      <c r="IMX1041" s="351"/>
      <c r="IMY1041" s="351"/>
      <c r="IMZ1041" s="351"/>
      <c r="INA1041" s="351"/>
      <c r="INB1041" s="351"/>
      <c r="INC1041" s="351"/>
      <c r="IND1041" s="351"/>
      <c r="INE1041" s="351"/>
      <c r="INF1041" s="351"/>
      <c r="ING1041" s="351"/>
      <c r="INH1041" s="351"/>
      <c r="INI1041" s="351"/>
      <c r="INJ1041" s="351"/>
      <c r="INK1041" s="351"/>
      <c r="INL1041" s="351"/>
      <c r="INM1041" s="351"/>
      <c r="INN1041" s="351"/>
      <c r="INO1041" s="351"/>
      <c r="INP1041" s="351"/>
      <c r="INQ1041" s="351"/>
      <c r="INR1041" s="351"/>
      <c r="INS1041" s="351"/>
      <c r="INT1041" s="351"/>
      <c r="INU1041" s="351"/>
      <c r="INV1041" s="351"/>
      <c r="INW1041" s="351"/>
      <c r="INX1041" s="351"/>
      <c r="INY1041" s="351"/>
      <c r="INZ1041" s="351"/>
      <c r="IOA1041" s="351"/>
      <c r="IOB1041" s="351"/>
      <c r="IOC1041" s="351"/>
      <c r="IOD1041" s="351"/>
      <c r="IOE1041" s="351"/>
      <c r="IOF1041" s="351"/>
      <c r="IOG1041" s="351"/>
      <c r="IOH1041" s="351"/>
      <c r="IOI1041" s="351"/>
      <c r="IOJ1041" s="351"/>
      <c r="IOK1041" s="351"/>
      <c r="IOL1041" s="351"/>
      <c r="IOM1041" s="351"/>
      <c r="ION1041" s="351"/>
      <c r="IOO1041" s="351"/>
      <c r="IOP1041" s="351"/>
      <c r="IOQ1041" s="351"/>
      <c r="IOR1041" s="351"/>
      <c r="IOS1041" s="351"/>
      <c r="IOT1041" s="351"/>
      <c r="IOU1041" s="351"/>
      <c r="IOV1041" s="351"/>
      <c r="IOW1041" s="351"/>
      <c r="IOX1041" s="351"/>
      <c r="IOY1041" s="351"/>
      <c r="IOZ1041" s="351"/>
      <c r="IPA1041" s="351"/>
      <c r="IPB1041" s="351"/>
      <c r="IPC1041" s="351"/>
      <c r="IPD1041" s="351"/>
      <c r="IPE1041" s="351"/>
      <c r="IPF1041" s="351"/>
      <c r="IPG1041" s="351"/>
      <c r="IPH1041" s="351"/>
      <c r="IPI1041" s="351"/>
      <c r="IPJ1041" s="351"/>
      <c r="IPK1041" s="351"/>
      <c r="IPL1041" s="351"/>
      <c r="IPM1041" s="351"/>
      <c r="IPN1041" s="351"/>
      <c r="IPO1041" s="351"/>
      <c r="IPP1041" s="351"/>
      <c r="IPQ1041" s="351"/>
      <c r="IPR1041" s="351"/>
      <c r="IPS1041" s="351"/>
      <c r="IPT1041" s="351"/>
      <c r="IPU1041" s="351"/>
      <c r="IPV1041" s="351"/>
      <c r="IPW1041" s="351"/>
      <c r="IPX1041" s="351"/>
      <c r="IPY1041" s="351"/>
      <c r="IPZ1041" s="351"/>
      <c r="IQA1041" s="351"/>
      <c r="IQB1041" s="351"/>
      <c r="IQC1041" s="351"/>
      <c r="IQD1041" s="351"/>
      <c r="IQE1041" s="351"/>
      <c r="IQF1041" s="351"/>
      <c r="IQG1041" s="351"/>
      <c r="IQH1041" s="351"/>
      <c r="IQI1041" s="351"/>
      <c r="IQJ1041" s="351"/>
      <c r="IQK1041" s="351"/>
      <c r="IQL1041" s="351"/>
      <c r="IQM1041" s="351"/>
      <c r="IQN1041" s="351"/>
      <c r="IQO1041" s="351"/>
      <c r="IQP1041" s="351"/>
      <c r="IQQ1041" s="351"/>
      <c r="IQR1041" s="351"/>
      <c r="IQS1041" s="351"/>
      <c r="IQT1041" s="351"/>
      <c r="IQU1041" s="351"/>
      <c r="IQV1041" s="351"/>
      <c r="IQW1041" s="351"/>
      <c r="IQX1041" s="351"/>
      <c r="IQY1041" s="351"/>
      <c r="IQZ1041" s="351"/>
      <c r="IRA1041" s="351"/>
      <c r="IRB1041" s="351"/>
      <c r="IRC1041" s="351"/>
      <c r="IRD1041" s="351"/>
      <c r="IRE1041" s="351"/>
      <c r="IRF1041" s="351"/>
      <c r="IRG1041" s="351"/>
      <c r="IRH1041" s="351"/>
      <c r="IRI1041" s="351"/>
      <c r="IRJ1041" s="351"/>
      <c r="IRK1041" s="351"/>
      <c r="IRL1041" s="351"/>
      <c r="IRM1041" s="351"/>
      <c r="IRN1041" s="351"/>
      <c r="IRO1041" s="351"/>
      <c r="IRP1041" s="351"/>
      <c r="IRQ1041" s="351"/>
      <c r="IRR1041" s="351"/>
      <c r="IRS1041" s="351"/>
      <c r="IRT1041" s="351"/>
      <c r="IRU1041" s="351"/>
      <c r="IRV1041" s="351"/>
      <c r="IRW1041" s="351"/>
      <c r="IRX1041" s="351"/>
      <c r="IRY1041" s="351"/>
      <c r="IRZ1041" s="351"/>
      <c r="ISA1041" s="351"/>
      <c r="ISB1041" s="351"/>
      <c r="ISC1041" s="351"/>
      <c r="ISD1041" s="351"/>
      <c r="ISE1041" s="351"/>
      <c r="ISF1041" s="351"/>
      <c r="ISG1041" s="351"/>
      <c r="ISH1041" s="351"/>
      <c r="ISI1041" s="351"/>
      <c r="ISJ1041" s="351"/>
      <c r="ISK1041" s="351"/>
      <c r="ISL1041" s="351"/>
      <c r="ISM1041" s="351"/>
      <c r="ISN1041" s="351"/>
      <c r="ISO1041" s="351"/>
      <c r="ISP1041" s="351"/>
      <c r="ISQ1041" s="351"/>
      <c r="ISR1041" s="351"/>
      <c r="ISS1041" s="351"/>
      <c r="IST1041" s="351"/>
      <c r="ISU1041" s="351"/>
      <c r="ISV1041" s="351"/>
      <c r="ISW1041" s="351"/>
      <c r="ISX1041" s="351"/>
      <c r="ISY1041" s="351"/>
      <c r="ISZ1041" s="351"/>
      <c r="ITA1041" s="351"/>
      <c r="ITB1041" s="351"/>
      <c r="ITC1041" s="351"/>
      <c r="ITD1041" s="351"/>
      <c r="ITE1041" s="351"/>
      <c r="ITF1041" s="351"/>
      <c r="ITG1041" s="351"/>
      <c r="ITH1041" s="351"/>
      <c r="ITI1041" s="351"/>
      <c r="ITJ1041" s="351"/>
      <c r="ITK1041" s="351"/>
      <c r="ITL1041" s="351"/>
      <c r="ITM1041" s="351"/>
      <c r="ITN1041" s="351"/>
      <c r="ITO1041" s="351"/>
      <c r="ITP1041" s="351"/>
      <c r="ITQ1041" s="351"/>
      <c r="ITR1041" s="351"/>
      <c r="ITS1041" s="351"/>
      <c r="ITT1041" s="351"/>
      <c r="ITU1041" s="351"/>
      <c r="ITV1041" s="351"/>
      <c r="ITW1041" s="351"/>
      <c r="ITX1041" s="351"/>
      <c r="ITY1041" s="351"/>
      <c r="ITZ1041" s="351"/>
      <c r="IUA1041" s="351"/>
      <c r="IUB1041" s="351"/>
      <c r="IUC1041" s="351"/>
      <c r="IUD1041" s="351"/>
      <c r="IUE1041" s="351"/>
      <c r="IUF1041" s="351"/>
      <c r="IUG1041" s="351"/>
      <c r="IUH1041" s="351"/>
      <c r="IUI1041" s="351"/>
      <c r="IUJ1041" s="351"/>
      <c r="IUK1041" s="351"/>
      <c r="IUL1041" s="351"/>
      <c r="IUM1041" s="351"/>
      <c r="IUN1041" s="351"/>
      <c r="IUO1041" s="351"/>
      <c r="IUP1041" s="351"/>
      <c r="IUQ1041" s="351"/>
      <c r="IUR1041" s="351"/>
      <c r="IUS1041" s="351"/>
      <c r="IUT1041" s="351"/>
      <c r="IUU1041" s="351"/>
      <c r="IUV1041" s="351"/>
      <c r="IUW1041" s="351"/>
      <c r="IUX1041" s="351"/>
      <c r="IUY1041" s="351"/>
      <c r="IUZ1041" s="351"/>
      <c r="IVA1041" s="351"/>
      <c r="IVB1041" s="351"/>
      <c r="IVC1041" s="351"/>
      <c r="IVD1041" s="351"/>
      <c r="IVE1041" s="351"/>
      <c r="IVF1041" s="351"/>
      <c r="IVG1041" s="351"/>
      <c r="IVH1041" s="351"/>
      <c r="IVI1041" s="351"/>
      <c r="IVJ1041" s="351"/>
      <c r="IVK1041" s="351"/>
      <c r="IVL1041" s="351"/>
      <c r="IVM1041" s="351"/>
      <c r="IVN1041" s="351"/>
      <c r="IVO1041" s="351"/>
      <c r="IVP1041" s="351"/>
      <c r="IVQ1041" s="351"/>
      <c r="IVR1041" s="351"/>
      <c r="IVS1041" s="351"/>
      <c r="IVT1041" s="351"/>
      <c r="IVU1041" s="351"/>
      <c r="IVV1041" s="351"/>
      <c r="IVW1041" s="351"/>
      <c r="IVX1041" s="351"/>
      <c r="IVY1041" s="351"/>
      <c r="IVZ1041" s="351"/>
      <c r="IWA1041" s="351"/>
      <c r="IWB1041" s="351"/>
      <c r="IWC1041" s="351"/>
      <c r="IWD1041" s="351"/>
      <c r="IWE1041" s="351"/>
      <c r="IWF1041" s="351"/>
      <c r="IWG1041" s="351"/>
      <c r="IWH1041" s="351"/>
      <c r="IWI1041" s="351"/>
      <c r="IWJ1041" s="351"/>
      <c r="IWK1041" s="351"/>
      <c r="IWL1041" s="351"/>
      <c r="IWM1041" s="351"/>
      <c r="IWN1041" s="351"/>
      <c r="IWO1041" s="351"/>
      <c r="IWP1041" s="351"/>
      <c r="IWQ1041" s="351"/>
      <c r="IWR1041" s="351"/>
      <c r="IWS1041" s="351"/>
      <c r="IWT1041" s="351"/>
      <c r="IWU1041" s="351"/>
      <c r="IWV1041" s="351"/>
      <c r="IWW1041" s="351"/>
      <c r="IWX1041" s="351"/>
      <c r="IWY1041" s="351"/>
      <c r="IWZ1041" s="351"/>
      <c r="IXA1041" s="351"/>
      <c r="IXB1041" s="351"/>
      <c r="IXC1041" s="351"/>
      <c r="IXD1041" s="351"/>
      <c r="IXE1041" s="351"/>
      <c r="IXF1041" s="351"/>
      <c r="IXG1041" s="351"/>
      <c r="IXH1041" s="351"/>
      <c r="IXI1041" s="351"/>
      <c r="IXJ1041" s="351"/>
      <c r="IXK1041" s="351"/>
      <c r="IXL1041" s="351"/>
      <c r="IXM1041" s="351"/>
      <c r="IXN1041" s="351"/>
      <c r="IXO1041" s="351"/>
      <c r="IXP1041" s="351"/>
      <c r="IXQ1041" s="351"/>
      <c r="IXR1041" s="351"/>
      <c r="IXS1041" s="351"/>
      <c r="IXT1041" s="351"/>
      <c r="IXU1041" s="351"/>
      <c r="IXV1041" s="351"/>
      <c r="IXW1041" s="351"/>
      <c r="IXX1041" s="351"/>
      <c r="IXY1041" s="351"/>
      <c r="IXZ1041" s="351"/>
      <c r="IYA1041" s="351"/>
      <c r="IYB1041" s="351"/>
      <c r="IYC1041" s="351"/>
      <c r="IYD1041" s="351"/>
      <c r="IYE1041" s="351"/>
      <c r="IYF1041" s="351"/>
      <c r="IYG1041" s="351"/>
      <c r="IYH1041" s="351"/>
      <c r="IYI1041" s="351"/>
      <c r="IYJ1041" s="351"/>
      <c r="IYK1041" s="351"/>
      <c r="IYL1041" s="351"/>
      <c r="IYM1041" s="351"/>
      <c r="IYN1041" s="351"/>
      <c r="IYO1041" s="351"/>
      <c r="IYP1041" s="351"/>
      <c r="IYQ1041" s="351"/>
      <c r="IYR1041" s="351"/>
      <c r="IYS1041" s="351"/>
      <c r="IYT1041" s="351"/>
      <c r="IYU1041" s="351"/>
      <c r="IYV1041" s="351"/>
      <c r="IYW1041" s="351"/>
      <c r="IYX1041" s="351"/>
      <c r="IYY1041" s="351"/>
      <c r="IYZ1041" s="351"/>
      <c r="IZA1041" s="351"/>
      <c r="IZB1041" s="351"/>
      <c r="IZC1041" s="351"/>
      <c r="IZD1041" s="351"/>
      <c r="IZE1041" s="351"/>
      <c r="IZF1041" s="351"/>
      <c r="IZG1041" s="351"/>
      <c r="IZH1041" s="351"/>
      <c r="IZI1041" s="351"/>
      <c r="IZJ1041" s="351"/>
      <c r="IZK1041" s="351"/>
      <c r="IZL1041" s="351"/>
      <c r="IZM1041" s="351"/>
      <c r="IZN1041" s="351"/>
      <c r="IZO1041" s="351"/>
      <c r="IZP1041" s="351"/>
      <c r="IZQ1041" s="351"/>
      <c r="IZR1041" s="351"/>
      <c r="IZS1041" s="351"/>
      <c r="IZT1041" s="351"/>
      <c r="IZU1041" s="351"/>
      <c r="IZV1041" s="351"/>
      <c r="IZW1041" s="351"/>
      <c r="IZX1041" s="351"/>
      <c r="IZY1041" s="351"/>
      <c r="IZZ1041" s="351"/>
      <c r="JAA1041" s="351"/>
      <c r="JAB1041" s="351"/>
      <c r="JAC1041" s="351"/>
      <c r="JAD1041" s="351"/>
      <c r="JAE1041" s="351"/>
      <c r="JAF1041" s="351"/>
      <c r="JAG1041" s="351"/>
      <c r="JAH1041" s="351"/>
      <c r="JAI1041" s="351"/>
      <c r="JAJ1041" s="351"/>
      <c r="JAK1041" s="351"/>
      <c r="JAL1041" s="351"/>
      <c r="JAM1041" s="351"/>
      <c r="JAN1041" s="351"/>
      <c r="JAO1041" s="351"/>
      <c r="JAP1041" s="351"/>
      <c r="JAQ1041" s="351"/>
      <c r="JAR1041" s="351"/>
      <c r="JAS1041" s="351"/>
      <c r="JAT1041" s="351"/>
      <c r="JAU1041" s="351"/>
      <c r="JAV1041" s="351"/>
      <c r="JAW1041" s="351"/>
      <c r="JAX1041" s="351"/>
      <c r="JAY1041" s="351"/>
      <c r="JAZ1041" s="351"/>
      <c r="JBA1041" s="351"/>
      <c r="JBB1041" s="351"/>
      <c r="JBC1041" s="351"/>
      <c r="JBD1041" s="351"/>
      <c r="JBE1041" s="351"/>
      <c r="JBF1041" s="351"/>
      <c r="JBG1041" s="351"/>
      <c r="JBH1041" s="351"/>
      <c r="JBI1041" s="351"/>
      <c r="JBJ1041" s="351"/>
      <c r="JBK1041" s="351"/>
      <c r="JBL1041" s="351"/>
      <c r="JBM1041" s="351"/>
      <c r="JBN1041" s="351"/>
      <c r="JBO1041" s="351"/>
      <c r="JBP1041" s="351"/>
      <c r="JBQ1041" s="351"/>
      <c r="JBR1041" s="351"/>
      <c r="JBS1041" s="351"/>
      <c r="JBT1041" s="351"/>
      <c r="JBU1041" s="351"/>
      <c r="JBV1041" s="351"/>
      <c r="JBW1041" s="351"/>
      <c r="JBX1041" s="351"/>
      <c r="JBY1041" s="351"/>
      <c r="JBZ1041" s="351"/>
      <c r="JCA1041" s="351"/>
      <c r="JCB1041" s="351"/>
      <c r="JCC1041" s="351"/>
      <c r="JCD1041" s="351"/>
      <c r="JCE1041" s="351"/>
      <c r="JCF1041" s="351"/>
      <c r="JCG1041" s="351"/>
      <c r="JCH1041" s="351"/>
      <c r="JCI1041" s="351"/>
      <c r="JCJ1041" s="351"/>
      <c r="JCK1041" s="351"/>
      <c r="JCL1041" s="351"/>
      <c r="JCM1041" s="351"/>
      <c r="JCN1041" s="351"/>
      <c r="JCO1041" s="351"/>
      <c r="JCP1041" s="351"/>
      <c r="JCQ1041" s="351"/>
      <c r="JCR1041" s="351"/>
      <c r="JCS1041" s="351"/>
      <c r="JCT1041" s="351"/>
      <c r="JCU1041" s="351"/>
      <c r="JCV1041" s="351"/>
      <c r="JCW1041" s="351"/>
      <c r="JCX1041" s="351"/>
      <c r="JCY1041" s="351"/>
      <c r="JCZ1041" s="351"/>
      <c r="JDA1041" s="351"/>
      <c r="JDB1041" s="351"/>
      <c r="JDC1041" s="351"/>
      <c r="JDD1041" s="351"/>
      <c r="JDE1041" s="351"/>
      <c r="JDF1041" s="351"/>
      <c r="JDG1041" s="351"/>
      <c r="JDH1041" s="351"/>
      <c r="JDI1041" s="351"/>
      <c r="JDJ1041" s="351"/>
      <c r="JDK1041" s="351"/>
      <c r="JDL1041" s="351"/>
      <c r="JDM1041" s="351"/>
      <c r="JDN1041" s="351"/>
      <c r="JDO1041" s="351"/>
      <c r="JDP1041" s="351"/>
      <c r="JDQ1041" s="351"/>
      <c r="JDR1041" s="351"/>
      <c r="JDS1041" s="351"/>
      <c r="JDT1041" s="351"/>
      <c r="JDU1041" s="351"/>
      <c r="JDV1041" s="351"/>
      <c r="JDW1041" s="351"/>
      <c r="JDX1041" s="351"/>
      <c r="JDY1041" s="351"/>
      <c r="JDZ1041" s="351"/>
      <c r="JEA1041" s="351"/>
      <c r="JEB1041" s="351"/>
      <c r="JEC1041" s="351"/>
      <c r="JED1041" s="351"/>
      <c r="JEE1041" s="351"/>
      <c r="JEF1041" s="351"/>
      <c r="JEG1041" s="351"/>
      <c r="JEH1041" s="351"/>
      <c r="JEI1041" s="351"/>
      <c r="JEJ1041" s="351"/>
      <c r="JEK1041" s="351"/>
      <c r="JEL1041" s="351"/>
      <c r="JEM1041" s="351"/>
      <c r="JEN1041" s="351"/>
      <c r="JEO1041" s="351"/>
      <c r="JEP1041" s="351"/>
      <c r="JEQ1041" s="351"/>
      <c r="JER1041" s="351"/>
      <c r="JES1041" s="351"/>
      <c r="JET1041" s="351"/>
      <c r="JEU1041" s="351"/>
      <c r="JEV1041" s="351"/>
      <c r="JEW1041" s="351"/>
      <c r="JEX1041" s="351"/>
      <c r="JEY1041" s="351"/>
      <c r="JEZ1041" s="351"/>
      <c r="JFA1041" s="351"/>
      <c r="JFB1041" s="351"/>
      <c r="JFC1041" s="351"/>
      <c r="JFD1041" s="351"/>
      <c r="JFE1041" s="351"/>
      <c r="JFF1041" s="351"/>
      <c r="JFG1041" s="351"/>
      <c r="JFH1041" s="351"/>
      <c r="JFI1041" s="351"/>
      <c r="JFJ1041" s="351"/>
      <c r="JFK1041" s="351"/>
      <c r="JFL1041" s="351"/>
      <c r="JFM1041" s="351"/>
      <c r="JFN1041" s="351"/>
      <c r="JFO1041" s="351"/>
      <c r="JFP1041" s="351"/>
      <c r="JFQ1041" s="351"/>
      <c r="JFR1041" s="351"/>
      <c r="JFS1041" s="351"/>
      <c r="JFT1041" s="351"/>
      <c r="JFU1041" s="351"/>
      <c r="JFV1041" s="351"/>
      <c r="JFW1041" s="351"/>
      <c r="JFX1041" s="351"/>
      <c r="JFY1041" s="351"/>
      <c r="JFZ1041" s="351"/>
      <c r="JGA1041" s="351"/>
      <c r="JGB1041" s="351"/>
      <c r="JGC1041" s="351"/>
      <c r="JGD1041" s="351"/>
      <c r="JGE1041" s="351"/>
      <c r="JGF1041" s="351"/>
      <c r="JGG1041" s="351"/>
      <c r="JGH1041" s="351"/>
      <c r="JGI1041" s="351"/>
      <c r="JGJ1041" s="351"/>
      <c r="JGK1041" s="351"/>
      <c r="JGL1041" s="351"/>
      <c r="JGM1041" s="351"/>
      <c r="JGN1041" s="351"/>
      <c r="JGO1041" s="351"/>
      <c r="JGP1041" s="351"/>
      <c r="JGQ1041" s="351"/>
      <c r="JGR1041" s="351"/>
      <c r="JGS1041" s="351"/>
      <c r="JGT1041" s="351"/>
      <c r="JGU1041" s="351"/>
      <c r="JGV1041" s="351"/>
      <c r="JGW1041" s="351"/>
      <c r="JGX1041" s="351"/>
      <c r="JGY1041" s="351"/>
      <c r="JGZ1041" s="351"/>
      <c r="JHA1041" s="351"/>
      <c r="JHB1041" s="351"/>
      <c r="JHC1041" s="351"/>
      <c r="JHD1041" s="351"/>
      <c r="JHE1041" s="351"/>
      <c r="JHF1041" s="351"/>
      <c r="JHG1041" s="351"/>
      <c r="JHH1041" s="351"/>
      <c r="JHI1041" s="351"/>
      <c r="JHJ1041" s="351"/>
      <c r="JHK1041" s="351"/>
      <c r="JHL1041" s="351"/>
      <c r="JHM1041" s="351"/>
      <c r="JHN1041" s="351"/>
      <c r="JHO1041" s="351"/>
      <c r="JHP1041" s="351"/>
      <c r="JHQ1041" s="351"/>
      <c r="JHR1041" s="351"/>
      <c r="JHS1041" s="351"/>
      <c r="JHT1041" s="351"/>
      <c r="JHU1041" s="351"/>
      <c r="JHV1041" s="351"/>
      <c r="JHW1041" s="351"/>
      <c r="JHX1041" s="351"/>
      <c r="JHY1041" s="351"/>
      <c r="JHZ1041" s="351"/>
      <c r="JIA1041" s="351"/>
      <c r="JIB1041" s="351"/>
      <c r="JIC1041" s="351"/>
      <c r="JID1041" s="351"/>
      <c r="JIE1041" s="351"/>
      <c r="JIF1041" s="351"/>
      <c r="JIG1041" s="351"/>
      <c r="JIH1041" s="351"/>
      <c r="JII1041" s="351"/>
      <c r="JIJ1041" s="351"/>
      <c r="JIK1041" s="351"/>
      <c r="JIL1041" s="351"/>
      <c r="JIM1041" s="351"/>
      <c r="JIN1041" s="351"/>
      <c r="JIO1041" s="351"/>
      <c r="JIP1041" s="351"/>
      <c r="JIQ1041" s="351"/>
      <c r="JIR1041" s="351"/>
      <c r="JIS1041" s="351"/>
      <c r="JIT1041" s="351"/>
      <c r="JIU1041" s="351"/>
      <c r="JIV1041" s="351"/>
      <c r="JIW1041" s="351"/>
      <c r="JIX1041" s="351"/>
      <c r="JIY1041" s="351"/>
      <c r="JIZ1041" s="351"/>
      <c r="JJA1041" s="351"/>
      <c r="JJB1041" s="351"/>
      <c r="JJC1041" s="351"/>
      <c r="JJD1041" s="351"/>
      <c r="JJE1041" s="351"/>
      <c r="JJF1041" s="351"/>
      <c r="JJG1041" s="351"/>
      <c r="JJH1041" s="351"/>
      <c r="JJI1041" s="351"/>
      <c r="JJJ1041" s="351"/>
      <c r="JJK1041" s="351"/>
      <c r="JJL1041" s="351"/>
      <c r="JJM1041" s="351"/>
      <c r="JJN1041" s="351"/>
      <c r="JJO1041" s="351"/>
      <c r="JJP1041" s="351"/>
      <c r="JJQ1041" s="351"/>
      <c r="JJR1041" s="351"/>
      <c r="JJS1041" s="351"/>
      <c r="JJT1041" s="351"/>
      <c r="JJU1041" s="351"/>
      <c r="JJV1041" s="351"/>
      <c r="JJW1041" s="351"/>
      <c r="JJX1041" s="351"/>
      <c r="JJY1041" s="351"/>
      <c r="JJZ1041" s="351"/>
      <c r="JKA1041" s="351"/>
      <c r="JKB1041" s="351"/>
      <c r="JKC1041" s="351"/>
      <c r="JKD1041" s="351"/>
      <c r="JKE1041" s="351"/>
      <c r="JKF1041" s="351"/>
      <c r="JKG1041" s="351"/>
      <c r="JKH1041" s="351"/>
      <c r="JKI1041" s="351"/>
      <c r="JKJ1041" s="351"/>
      <c r="JKK1041" s="351"/>
      <c r="JKL1041" s="351"/>
      <c r="JKM1041" s="351"/>
      <c r="JKN1041" s="351"/>
      <c r="JKO1041" s="351"/>
      <c r="JKP1041" s="351"/>
      <c r="JKQ1041" s="351"/>
      <c r="JKR1041" s="351"/>
      <c r="JKS1041" s="351"/>
      <c r="JKT1041" s="351"/>
      <c r="JKU1041" s="351"/>
      <c r="JKV1041" s="351"/>
      <c r="JKW1041" s="351"/>
      <c r="JKX1041" s="351"/>
      <c r="JKY1041" s="351"/>
      <c r="JKZ1041" s="351"/>
      <c r="JLA1041" s="351"/>
      <c r="JLB1041" s="351"/>
      <c r="JLC1041" s="351"/>
      <c r="JLD1041" s="351"/>
      <c r="JLE1041" s="351"/>
      <c r="JLF1041" s="351"/>
      <c r="JLG1041" s="351"/>
      <c r="JLH1041" s="351"/>
      <c r="JLI1041" s="351"/>
      <c r="JLJ1041" s="351"/>
      <c r="JLK1041" s="351"/>
      <c r="JLL1041" s="351"/>
      <c r="JLM1041" s="351"/>
      <c r="JLN1041" s="351"/>
      <c r="JLO1041" s="351"/>
      <c r="JLP1041" s="351"/>
      <c r="JLQ1041" s="351"/>
      <c r="JLR1041" s="351"/>
      <c r="JLS1041" s="351"/>
      <c r="JLT1041" s="351"/>
      <c r="JLU1041" s="351"/>
      <c r="JLV1041" s="351"/>
      <c r="JLW1041" s="351"/>
      <c r="JLX1041" s="351"/>
      <c r="JLY1041" s="351"/>
      <c r="JLZ1041" s="351"/>
      <c r="JMA1041" s="351"/>
      <c r="JMB1041" s="351"/>
      <c r="JMC1041" s="351"/>
      <c r="JMD1041" s="351"/>
      <c r="JME1041" s="351"/>
      <c r="JMF1041" s="351"/>
      <c r="JMG1041" s="351"/>
      <c r="JMH1041" s="351"/>
      <c r="JMI1041" s="351"/>
      <c r="JMJ1041" s="351"/>
      <c r="JMK1041" s="351"/>
      <c r="JML1041" s="351"/>
      <c r="JMM1041" s="351"/>
      <c r="JMN1041" s="351"/>
      <c r="JMO1041" s="351"/>
      <c r="JMP1041" s="351"/>
      <c r="JMQ1041" s="351"/>
      <c r="JMR1041" s="351"/>
      <c r="JMS1041" s="351"/>
      <c r="JMT1041" s="351"/>
      <c r="JMU1041" s="351"/>
      <c r="JMV1041" s="351"/>
      <c r="JMW1041" s="351"/>
      <c r="JMX1041" s="351"/>
      <c r="JMY1041" s="351"/>
      <c r="JMZ1041" s="351"/>
      <c r="JNA1041" s="351"/>
      <c r="JNB1041" s="351"/>
      <c r="JNC1041" s="351"/>
      <c r="JND1041" s="351"/>
      <c r="JNE1041" s="351"/>
      <c r="JNF1041" s="351"/>
      <c r="JNG1041" s="351"/>
      <c r="JNH1041" s="351"/>
      <c r="JNI1041" s="351"/>
      <c r="JNJ1041" s="351"/>
      <c r="JNK1041" s="351"/>
      <c r="JNL1041" s="351"/>
      <c r="JNM1041" s="351"/>
      <c r="JNN1041" s="351"/>
      <c r="JNO1041" s="351"/>
      <c r="JNP1041" s="351"/>
      <c r="JNQ1041" s="351"/>
      <c r="JNR1041" s="351"/>
      <c r="JNS1041" s="351"/>
      <c r="JNT1041" s="351"/>
      <c r="JNU1041" s="351"/>
      <c r="JNV1041" s="351"/>
      <c r="JNW1041" s="351"/>
      <c r="JNX1041" s="351"/>
      <c r="JNY1041" s="351"/>
      <c r="JNZ1041" s="351"/>
      <c r="JOA1041" s="351"/>
      <c r="JOB1041" s="351"/>
      <c r="JOC1041" s="351"/>
      <c r="JOD1041" s="351"/>
      <c r="JOE1041" s="351"/>
      <c r="JOF1041" s="351"/>
      <c r="JOG1041" s="351"/>
      <c r="JOH1041" s="351"/>
      <c r="JOI1041" s="351"/>
      <c r="JOJ1041" s="351"/>
      <c r="JOK1041" s="351"/>
      <c r="JOL1041" s="351"/>
      <c r="JOM1041" s="351"/>
      <c r="JON1041" s="351"/>
      <c r="JOO1041" s="351"/>
      <c r="JOP1041" s="351"/>
      <c r="JOQ1041" s="351"/>
      <c r="JOR1041" s="351"/>
      <c r="JOS1041" s="351"/>
      <c r="JOT1041" s="351"/>
      <c r="JOU1041" s="351"/>
      <c r="JOV1041" s="351"/>
      <c r="JOW1041" s="351"/>
      <c r="JOX1041" s="351"/>
      <c r="JOY1041" s="351"/>
      <c r="JOZ1041" s="351"/>
      <c r="JPA1041" s="351"/>
      <c r="JPB1041" s="351"/>
      <c r="JPC1041" s="351"/>
      <c r="JPD1041" s="351"/>
      <c r="JPE1041" s="351"/>
      <c r="JPF1041" s="351"/>
      <c r="JPG1041" s="351"/>
      <c r="JPH1041" s="351"/>
      <c r="JPI1041" s="351"/>
      <c r="JPJ1041" s="351"/>
      <c r="JPK1041" s="351"/>
      <c r="JPL1041" s="351"/>
      <c r="JPM1041" s="351"/>
      <c r="JPN1041" s="351"/>
      <c r="JPO1041" s="351"/>
      <c r="JPP1041" s="351"/>
      <c r="JPQ1041" s="351"/>
      <c r="JPR1041" s="351"/>
      <c r="JPS1041" s="351"/>
      <c r="JPT1041" s="351"/>
      <c r="JPU1041" s="351"/>
      <c r="JPV1041" s="351"/>
      <c r="JPW1041" s="351"/>
      <c r="JPX1041" s="351"/>
      <c r="JPY1041" s="351"/>
      <c r="JPZ1041" s="351"/>
      <c r="JQA1041" s="351"/>
      <c r="JQB1041" s="351"/>
      <c r="JQC1041" s="351"/>
      <c r="JQD1041" s="351"/>
      <c r="JQE1041" s="351"/>
      <c r="JQF1041" s="351"/>
      <c r="JQG1041" s="351"/>
      <c r="JQH1041" s="351"/>
      <c r="JQI1041" s="351"/>
      <c r="JQJ1041" s="351"/>
      <c r="JQK1041" s="351"/>
      <c r="JQL1041" s="351"/>
      <c r="JQM1041" s="351"/>
      <c r="JQN1041" s="351"/>
      <c r="JQO1041" s="351"/>
      <c r="JQP1041" s="351"/>
      <c r="JQQ1041" s="351"/>
      <c r="JQR1041" s="351"/>
      <c r="JQS1041" s="351"/>
      <c r="JQT1041" s="351"/>
      <c r="JQU1041" s="351"/>
      <c r="JQV1041" s="351"/>
      <c r="JQW1041" s="351"/>
      <c r="JQX1041" s="351"/>
      <c r="JQY1041" s="351"/>
      <c r="JQZ1041" s="351"/>
      <c r="JRA1041" s="351"/>
      <c r="JRB1041" s="351"/>
      <c r="JRC1041" s="351"/>
      <c r="JRD1041" s="351"/>
      <c r="JRE1041" s="351"/>
      <c r="JRF1041" s="351"/>
      <c r="JRG1041" s="351"/>
      <c r="JRH1041" s="351"/>
      <c r="JRI1041" s="351"/>
      <c r="JRJ1041" s="351"/>
      <c r="JRK1041" s="351"/>
      <c r="JRL1041" s="351"/>
      <c r="JRM1041" s="351"/>
      <c r="JRN1041" s="351"/>
      <c r="JRO1041" s="351"/>
      <c r="JRP1041" s="351"/>
      <c r="JRQ1041" s="351"/>
      <c r="JRR1041" s="351"/>
      <c r="JRS1041" s="351"/>
      <c r="JRT1041" s="351"/>
      <c r="JRU1041" s="351"/>
      <c r="JRV1041" s="351"/>
      <c r="JRW1041" s="351"/>
      <c r="JRX1041" s="351"/>
      <c r="JRY1041" s="351"/>
      <c r="JRZ1041" s="351"/>
      <c r="JSA1041" s="351"/>
      <c r="JSB1041" s="351"/>
      <c r="JSC1041" s="351"/>
      <c r="JSD1041" s="351"/>
      <c r="JSE1041" s="351"/>
      <c r="JSF1041" s="351"/>
      <c r="JSG1041" s="351"/>
      <c r="JSH1041" s="351"/>
      <c r="JSI1041" s="351"/>
      <c r="JSJ1041" s="351"/>
      <c r="JSK1041" s="351"/>
      <c r="JSL1041" s="351"/>
      <c r="JSM1041" s="351"/>
      <c r="JSN1041" s="351"/>
      <c r="JSO1041" s="351"/>
      <c r="JSP1041" s="351"/>
      <c r="JSQ1041" s="351"/>
      <c r="JSR1041" s="351"/>
      <c r="JSS1041" s="351"/>
      <c r="JST1041" s="351"/>
      <c r="JSU1041" s="351"/>
      <c r="JSV1041" s="351"/>
      <c r="JSW1041" s="351"/>
      <c r="JSX1041" s="351"/>
      <c r="JSY1041" s="351"/>
      <c r="JSZ1041" s="351"/>
      <c r="JTA1041" s="351"/>
      <c r="JTB1041" s="351"/>
      <c r="JTC1041" s="351"/>
      <c r="JTD1041" s="351"/>
      <c r="JTE1041" s="351"/>
      <c r="JTF1041" s="351"/>
      <c r="JTG1041" s="351"/>
      <c r="JTH1041" s="351"/>
      <c r="JTI1041" s="351"/>
      <c r="JTJ1041" s="351"/>
      <c r="JTK1041" s="351"/>
      <c r="JTL1041" s="351"/>
      <c r="JTM1041" s="351"/>
      <c r="JTN1041" s="351"/>
      <c r="JTO1041" s="351"/>
      <c r="JTP1041" s="351"/>
      <c r="JTQ1041" s="351"/>
      <c r="JTR1041" s="351"/>
      <c r="JTS1041" s="351"/>
      <c r="JTT1041" s="351"/>
      <c r="JTU1041" s="351"/>
      <c r="JTV1041" s="351"/>
      <c r="JTW1041" s="351"/>
      <c r="JTX1041" s="351"/>
      <c r="JTY1041" s="351"/>
      <c r="JTZ1041" s="351"/>
      <c r="JUA1041" s="351"/>
      <c r="JUB1041" s="351"/>
      <c r="JUC1041" s="351"/>
      <c r="JUD1041" s="351"/>
      <c r="JUE1041" s="351"/>
      <c r="JUF1041" s="351"/>
      <c r="JUG1041" s="351"/>
      <c r="JUH1041" s="351"/>
      <c r="JUI1041" s="351"/>
      <c r="JUJ1041" s="351"/>
      <c r="JUK1041" s="351"/>
      <c r="JUL1041" s="351"/>
      <c r="JUM1041" s="351"/>
      <c r="JUN1041" s="351"/>
      <c r="JUO1041" s="351"/>
      <c r="JUP1041" s="351"/>
      <c r="JUQ1041" s="351"/>
      <c r="JUR1041" s="351"/>
      <c r="JUS1041" s="351"/>
      <c r="JUT1041" s="351"/>
      <c r="JUU1041" s="351"/>
      <c r="JUV1041" s="351"/>
      <c r="JUW1041" s="351"/>
      <c r="JUX1041" s="351"/>
      <c r="JUY1041" s="351"/>
      <c r="JUZ1041" s="351"/>
      <c r="JVA1041" s="351"/>
      <c r="JVB1041" s="351"/>
      <c r="JVC1041" s="351"/>
      <c r="JVD1041" s="351"/>
      <c r="JVE1041" s="351"/>
      <c r="JVF1041" s="351"/>
      <c r="JVG1041" s="351"/>
      <c r="JVH1041" s="351"/>
      <c r="JVI1041" s="351"/>
      <c r="JVJ1041" s="351"/>
      <c r="JVK1041" s="351"/>
      <c r="JVL1041" s="351"/>
      <c r="JVM1041" s="351"/>
      <c r="JVN1041" s="351"/>
      <c r="JVO1041" s="351"/>
      <c r="JVP1041" s="351"/>
      <c r="JVQ1041" s="351"/>
      <c r="JVR1041" s="351"/>
      <c r="JVS1041" s="351"/>
      <c r="JVT1041" s="351"/>
      <c r="JVU1041" s="351"/>
      <c r="JVV1041" s="351"/>
      <c r="JVW1041" s="351"/>
      <c r="JVX1041" s="351"/>
      <c r="JVY1041" s="351"/>
      <c r="JVZ1041" s="351"/>
      <c r="JWA1041" s="351"/>
      <c r="JWB1041" s="351"/>
      <c r="JWC1041" s="351"/>
      <c r="JWD1041" s="351"/>
      <c r="JWE1041" s="351"/>
      <c r="JWF1041" s="351"/>
      <c r="JWG1041" s="351"/>
      <c r="JWH1041" s="351"/>
      <c r="JWI1041" s="351"/>
      <c r="JWJ1041" s="351"/>
      <c r="JWK1041" s="351"/>
      <c r="JWL1041" s="351"/>
      <c r="JWM1041" s="351"/>
      <c r="JWN1041" s="351"/>
      <c r="JWO1041" s="351"/>
      <c r="JWP1041" s="351"/>
      <c r="JWQ1041" s="351"/>
      <c r="JWR1041" s="351"/>
      <c r="JWS1041" s="351"/>
      <c r="JWT1041" s="351"/>
      <c r="JWU1041" s="351"/>
      <c r="JWV1041" s="351"/>
      <c r="JWW1041" s="351"/>
      <c r="JWX1041" s="351"/>
      <c r="JWY1041" s="351"/>
      <c r="JWZ1041" s="351"/>
      <c r="JXA1041" s="351"/>
      <c r="JXB1041" s="351"/>
      <c r="JXC1041" s="351"/>
      <c r="JXD1041" s="351"/>
      <c r="JXE1041" s="351"/>
      <c r="JXF1041" s="351"/>
      <c r="JXG1041" s="351"/>
      <c r="JXH1041" s="351"/>
      <c r="JXI1041" s="351"/>
      <c r="JXJ1041" s="351"/>
      <c r="JXK1041" s="351"/>
      <c r="JXL1041" s="351"/>
      <c r="JXM1041" s="351"/>
      <c r="JXN1041" s="351"/>
      <c r="JXO1041" s="351"/>
      <c r="JXP1041" s="351"/>
      <c r="JXQ1041" s="351"/>
      <c r="JXR1041" s="351"/>
      <c r="JXS1041" s="351"/>
      <c r="JXT1041" s="351"/>
      <c r="JXU1041" s="351"/>
      <c r="JXV1041" s="351"/>
      <c r="JXW1041" s="351"/>
      <c r="JXX1041" s="351"/>
      <c r="JXY1041" s="351"/>
      <c r="JXZ1041" s="351"/>
      <c r="JYA1041" s="351"/>
      <c r="JYB1041" s="351"/>
      <c r="JYC1041" s="351"/>
      <c r="JYD1041" s="351"/>
      <c r="JYE1041" s="351"/>
      <c r="JYF1041" s="351"/>
      <c r="JYG1041" s="351"/>
      <c r="JYH1041" s="351"/>
      <c r="JYI1041" s="351"/>
      <c r="JYJ1041" s="351"/>
      <c r="JYK1041" s="351"/>
      <c r="JYL1041" s="351"/>
      <c r="JYM1041" s="351"/>
      <c r="JYN1041" s="351"/>
      <c r="JYO1041" s="351"/>
      <c r="JYP1041" s="351"/>
      <c r="JYQ1041" s="351"/>
      <c r="JYR1041" s="351"/>
      <c r="JYS1041" s="351"/>
      <c r="JYT1041" s="351"/>
      <c r="JYU1041" s="351"/>
      <c r="JYV1041" s="351"/>
      <c r="JYW1041" s="351"/>
      <c r="JYX1041" s="351"/>
      <c r="JYY1041" s="351"/>
      <c r="JYZ1041" s="351"/>
      <c r="JZA1041" s="351"/>
      <c r="JZB1041" s="351"/>
      <c r="JZC1041" s="351"/>
      <c r="JZD1041" s="351"/>
      <c r="JZE1041" s="351"/>
      <c r="JZF1041" s="351"/>
      <c r="JZG1041" s="351"/>
      <c r="JZH1041" s="351"/>
      <c r="JZI1041" s="351"/>
      <c r="JZJ1041" s="351"/>
      <c r="JZK1041" s="351"/>
      <c r="JZL1041" s="351"/>
      <c r="JZM1041" s="351"/>
      <c r="JZN1041" s="351"/>
      <c r="JZO1041" s="351"/>
      <c r="JZP1041" s="351"/>
      <c r="JZQ1041" s="351"/>
      <c r="JZR1041" s="351"/>
      <c r="JZS1041" s="351"/>
      <c r="JZT1041" s="351"/>
      <c r="JZU1041" s="351"/>
      <c r="JZV1041" s="351"/>
      <c r="JZW1041" s="351"/>
      <c r="JZX1041" s="351"/>
      <c r="JZY1041" s="351"/>
      <c r="JZZ1041" s="351"/>
      <c r="KAA1041" s="351"/>
      <c r="KAB1041" s="351"/>
      <c r="KAC1041" s="351"/>
      <c r="KAD1041" s="351"/>
      <c r="KAE1041" s="351"/>
      <c r="KAF1041" s="351"/>
      <c r="KAG1041" s="351"/>
      <c r="KAH1041" s="351"/>
      <c r="KAI1041" s="351"/>
      <c r="KAJ1041" s="351"/>
      <c r="KAK1041" s="351"/>
      <c r="KAL1041" s="351"/>
      <c r="KAM1041" s="351"/>
      <c r="KAN1041" s="351"/>
      <c r="KAO1041" s="351"/>
      <c r="KAP1041" s="351"/>
      <c r="KAQ1041" s="351"/>
      <c r="KAR1041" s="351"/>
      <c r="KAS1041" s="351"/>
      <c r="KAT1041" s="351"/>
      <c r="KAU1041" s="351"/>
      <c r="KAV1041" s="351"/>
      <c r="KAW1041" s="351"/>
      <c r="KAX1041" s="351"/>
      <c r="KAY1041" s="351"/>
      <c r="KAZ1041" s="351"/>
      <c r="KBA1041" s="351"/>
      <c r="KBB1041" s="351"/>
      <c r="KBC1041" s="351"/>
      <c r="KBD1041" s="351"/>
      <c r="KBE1041" s="351"/>
      <c r="KBF1041" s="351"/>
      <c r="KBG1041" s="351"/>
      <c r="KBH1041" s="351"/>
      <c r="KBI1041" s="351"/>
      <c r="KBJ1041" s="351"/>
      <c r="KBK1041" s="351"/>
      <c r="KBL1041" s="351"/>
      <c r="KBM1041" s="351"/>
      <c r="KBN1041" s="351"/>
      <c r="KBO1041" s="351"/>
      <c r="KBP1041" s="351"/>
      <c r="KBQ1041" s="351"/>
      <c r="KBR1041" s="351"/>
      <c r="KBS1041" s="351"/>
      <c r="KBT1041" s="351"/>
      <c r="KBU1041" s="351"/>
      <c r="KBV1041" s="351"/>
      <c r="KBW1041" s="351"/>
      <c r="KBX1041" s="351"/>
      <c r="KBY1041" s="351"/>
      <c r="KBZ1041" s="351"/>
      <c r="KCA1041" s="351"/>
      <c r="KCB1041" s="351"/>
      <c r="KCC1041" s="351"/>
      <c r="KCD1041" s="351"/>
      <c r="KCE1041" s="351"/>
      <c r="KCF1041" s="351"/>
      <c r="KCG1041" s="351"/>
      <c r="KCH1041" s="351"/>
      <c r="KCI1041" s="351"/>
      <c r="KCJ1041" s="351"/>
      <c r="KCK1041" s="351"/>
      <c r="KCL1041" s="351"/>
      <c r="KCM1041" s="351"/>
      <c r="KCN1041" s="351"/>
      <c r="KCO1041" s="351"/>
      <c r="KCP1041" s="351"/>
      <c r="KCQ1041" s="351"/>
      <c r="KCR1041" s="351"/>
      <c r="KCS1041" s="351"/>
      <c r="KCT1041" s="351"/>
      <c r="KCU1041" s="351"/>
      <c r="KCV1041" s="351"/>
      <c r="KCW1041" s="351"/>
      <c r="KCX1041" s="351"/>
      <c r="KCY1041" s="351"/>
      <c r="KCZ1041" s="351"/>
      <c r="KDA1041" s="351"/>
      <c r="KDB1041" s="351"/>
      <c r="KDC1041" s="351"/>
      <c r="KDD1041" s="351"/>
      <c r="KDE1041" s="351"/>
      <c r="KDF1041" s="351"/>
      <c r="KDG1041" s="351"/>
      <c r="KDH1041" s="351"/>
      <c r="KDI1041" s="351"/>
      <c r="KDJ1041" s="351"/>
      <c r="KDK1041" s="351"/>
      <c r="KDL1041" s="351"/>
      <c r="KDM1041" s="351"/>
      <c r="KDN1041" s="351"/>
      <c r="KDO1041" s="351"/>
      <c r="KDP1041" s="351"/>
      <c r="KDQ1041" s="351"/>
      <c r="KDR1041" s="351"/>
      <c r="KDS1041" s="351"/>
      <c r="KDT1041" s="351"/>
      <c r="KDU1041" s="351"/>
      <c r="KDV1041" s="351"/>
      <c r="KDW1041" s="351"/>
      <c r="KDX1041" s="351"/>
      <c r="KDY1041" s="351"/>
      <c r="KDZ1041" s="351"/>
      <c r="KEA1041" s="351"/>
      <c r="KEB1041" s="351"/>
      <c r="KEC1041" s="351"/>
      <c r="KED1041" s="351"/>
      <c r="KEE1041" s="351"/>
      <c r="KEF1041" s="351"/>
      <c r="KEG1041" s="351"/>
      <c r="KEH1041" s="351"/>
      <c r="KEI1041" s="351"/>
      <c r="KEJ1041" s="351"/>
      <c r="KEK1041" s="351"/>
      <c r="KEL1041" s="351"/>
      <c r="KEM1041" s="351"/>
      <c r="KEN1041" s="351"/>
      <c r="KEO1041" s="351"/>
      <c r="KEP1041" s="351"/>
      <c r="KEQ1041" s="351"/>
      <c r="KER1041" s="351"/>
      <c r="KES1041" s="351"/>
      <c r="KET1041" s="351"/>
      <c r="KEU1041" s="351"/>
      <c r="KEV1041" s="351"/>
      <c r="KEW1041" s="351"/>
      <c r="KEX1041" s="351"/>
      <c r="KEY1041" s="351"/>
      <c r="KEZ1041" s="351"/>
      <c r="KFA1041" s="351"/>
      <c r="KFB1041" s="351"/>
      <c r="KFC1041" s="351"/>
      <c r="KFD1041" s="351"/>
      <c r="KFE1041" s="351"/>
      <c r="KFF1041" s="351"/>
      <c r="KFG1041" s="351"/>
      <c r="KFH1041" s="351"/>
      <c r="KFI1041" s="351"/>
      <c r="KFJ1041" s="351"/>
      <c r="KFK1041" s="351"/>
      <c r="KFL1041" s="351"/>
      <c r="KFM1041" s="351"/>
      <c r="KFN1041" s="351"/>
      <c r="KFO1041" s="351"/>
      <c r="KFP1041" s="351"/>
      <c r="KFQ1041" s="351"/>
      <c r="KFR1041" s="351"/>
      <c r="KFS1041" s="351"/>
      <c r="KFT1041" s="351"/>
      <c r="KFU1041" s="351"/>
      <c r="KFV1041" s="351"/>
      <c r="KFW1041" s="351"/>
      <c r="KFX1041" s="351"/>
      <c r="KFY1041" s="351"/>
      <c r="KFZ1041" s="351"/>
      <c r="KGA1041" s="351"/>
      <c r="KGB1041" s="351"/>
      <c r="KGC1041" s="351"/>
      <c r="KGD1041" s="351"/>
      <c r="KGE1041" s="351"/>
      <c r="KGF1041" s="351"/>
      <c r="KGG1041" s="351"/>
      <c r="KGH1041" s="351"/>
      <c r="KGI1041" s="351"/>
      <c r="KGJ1041" s="351"/>
      <c r="KGK1041" s="351"/>
      <c r="KGL1041" s="351"/>
      <c r="KGM1041" s="351"/>
      <c r="KGN1041" s="351"/>
      <c r="KGO1041" s="351"/>
      <c r="KGP1041" s="351"/>
      <c r="KGQ1041" s="351"/>
      <c r="KGR1041" s="351"/>
      <c r="KGS1041" s="351"/>
      <c r="KGT1041" s="351"/>
      <c r="KGU1041" s="351"/>
      <c r="KGV1041" s="351"/>
      <c r="KGW1041" s="351"/>
      <c r="KGX1041" s="351"/>
      <c r="KGY1041" s="351"/>
      <c r="KGZ1041" s="351"/>
      <c r="KHA1041" s="351"/>
      <c r="KHB1041" s="351"/>
      <c r="KHC1041" s="351"/>
      <c r="KHD1041" s="351"/>
      <c r="KHE1041" s="351"/>
      <c r="KHF1041" s="351"/>
      <c r="KHG1041" s="351"/>
      <c r="KHH1041" s="351"/>
      <c r="KHI1041" s="351"/>
      <c r="KHJ1041" s="351"/>
      <c r="KHK1041" s="351"/>
      <c r="KHL1041" s="351"/>
      <c r="KHM1041" s="351"/>
      <c r="KHN1041" s="351"/>
      <c r="KHO1041" s="351"/>
      <c r="KHP1041" s="351"/>
      <c r="KHQ1041" s="351"/>
      <c r="KHR1041" s="351"/>
      <c r="KHS1041" s="351"/>
      <c r="KHT1041" s="351"/>
      <c r="KHU1041" s="351"/>
      <c r="KHV1041" s="351"/>
      <c r="KHW1041" s="351"/>
      <c r="KHX1041" s="351"/>
      <c r="KHY1041" s="351"/>
      <c r="KHZ1041" s="351"/>
      <c r="KIA1041" s="351"/>
      <c r="KIB1041" s="351"/>
      <c r="KIC1041" s="351"/>
      <c r="KID1041" s="351"/>
      <c r="KIE1041" s="351"/>
      <c r="KIF1041" s="351"/>
      <c r="KIG1041" s="351"/>
      <c r="KIH1041" s="351"/>
      <c r="KII1041" s="351"/>
      <c r="KIJ1041" s="351"/>
      <c r="KIK1041" s="351"/>
      <c r="KIL1041" s="351"/>
      <c r="KIM1041" s="351"/>
      <c r="KIN1041" s="351"/>
      <c r="KIO1041" s="351"/>
      <c r="KIP1041" s="351"/>
      <c r="KIQ1041" s="351"/>
      <c r="KIR1041" s="351"/>
      <c r="KIS1041" s="351"/>
      <c r="KIT1041" s="351"/>
      <c r="KIU1041" s="351"/>
      <c r="KIV1041" s="351"/>
      <c r="KIW1041" s="351"/>
      <c r="KIX1041" s="351"/>
      <c r="KIY1041" s="351"/>
      <c r="KIZ1041" s="351"/>
      <c r="KJA1041" s="351"/>
      <c r="KJB1041" s="351"/>
      <c r="KJC1041" s="351"/>
      <c r="KJD1041" s="351"/>
      <c r="KJE1041" s="351"/>
      <c r="KJF1041" s="351"/>
      <c r="KJG1041" s="351"/>
      <c r="KJH1041" s="351"/>
      <c r="KJI1041" s="351"/>
      <c r="KJJ1041" s="351"/>
      <c r="KJK1041" s="351"/>
      <c r="KJL1041" s="351"/>
      <c r="KJM1041" s="351"/>
      <c r="KJN1041" s="351"/>
      <c r="KJO1041" s="351"/>
      <c r="KJP1041" s="351"/>
      <c r="KJQ1041" s="351"/>
      <c r="KJR1041" s="351"/>
      <c r="KJS1041" s="351"/>
      <c r="KJT1041" s="351"/>
      <c r="KJU1041" s="351"/>
      <c r="KJV1041" s="351"/>
      <c r="KJW1041" s="351"/>
      <c r="KJX1041" s="351"/>
      <c r="KJY1041" s="351"/>
      <c r="KJZ1041" s="351"/>
      <c r="KKA1041" s="351"/>
      <c r="KKB1041" s="351"/>
      <c r="KKC1041" s="351"/>
      <c r="KKD1041" s="351"/>
      <c r="KKE1041" s="351"/>
      <c r="KKF1041" s="351"/>
      <c r="KKG1041" s="351"/>
      <c r="KKH1041" s="351"/>
      <c r="KKI1041" s="351"/>
      <c r="KKJ1041" s="351"/>
      <c r="KKK1041" s="351"/>
      <c r="KKL1041" s="351"/>
      <c r="KKM1041" s="351"/>
      <c r="KKN1041" s="351"/>
      <c r="KKO1041" s="351"/>
      <c r="KKP1041" s="351"/>
      <c r="KKQ1041" s="351"/>
      <c r="KKR1041" s="351"/>
      <c r="KKS1041" s="351"/>
      <c r="KKT1041" s="351"/>
      <c r="KKU1041" s="351"/>
      <c r="KKV1041" s="351"/>
      <c r="KKW1041" s="351"/>
      <c r="KKX1041" s="351"/>
      <c r="KKY1041" s="351"/>
      <c r="KKZ1041" s="351"/>
      <c r="KLA1041" s="351"/>
      <c r="KLB1041" s="351"/>
      <c r="KLC1041" s="351"/>
      <c r="KLD1041" s="351"/>
      <c r="KLE1041" s="351"/>
      <c r="KLF1041" s="351"/>
      <c r="KLG1041" s="351"/>
      <c r="KLH1041" s="351"/>
      <c r="KLI1041" s="351"/>
      <c r="KLJ1041" s="351"/>
      <c r="KLK1041" s="351"/>
      <c r="KLL1041" s="351"/>
      <c r="KLM1041" s="351"/>
      <c r="KLN1041" s="351"/>
      <c r="KLO1041" s="351"/>
      <c r="KLP1041" s="351"/>
      <c r="KLQ1041" s="351"/>
      <c r="KLR1041" s="351"/>
      <c r="KLS1041" s="351"/>
      <c r="KLT1041" s="351"/>
      <c r="KLU1041" s="351"/>
      <c r="KLV1041" s="351"/>
      <c r="KLW1041" s="351"/>
      <c r="KLX1041" s="351"/>
      <c r="KLY1041" s="351"/>
      <c r="KLZ1041" s="351"/>
      <c r="KMA1041" s="351"/>
      <c r="KMB1041" s="351"/>
      <c r="KMC1041" s="351"/>
      <c r="KMD1041" s="351"/>
      <c r="KME1041" s="351"/>
      <c r="KMF1041" s="351"/>
      <c r="KMG1041" s="351"/>
      <c r="KMH1041" s="351"/>
      <c r="KMI1041" s="351"/>
      <c r="KMJ1041" s="351"/>
      <c r="KMK1041" s="351"/>
      <c r="KML1041" s="351"/>
      <c r="KMM1041" s="351"/>
      <c r="KMN1041" s="351"/>
      <c r="KMO1041" s="351"/>
      <c r="KMP1041" s="351"/>
      <c r="KMQ1041" s="351"/>
      <c r="KMR1041" s="351"/>
      <c r="KMS1041" s="351"/>
      <c r="KMT1041" s="351"/>
      <c r="KMU1041" s="351"/>
      <c r="KMV1041" s="351"/>
      <c r="KMW1041" s="351"/>
      <c r="KMX1041" s="351"/>
      <c r="KMY1041" s="351"/>
      <c r="KMZ1041" s="351"/>
      <c r="KNA1041" s="351"/>
      <c r="KNB1041" s="351"/>
      <c r="KNC1041" s="351"/>
      <c r="KND1041" s="351"/>
      <c r="KNE1041" s="351"/>
      <c r="KNF1041" s="351"/>
      <c r="KNG1041" s="351"/>
      <c r="KNH1041" s="351"/>
      <c r="KNI1041" s="351"/>
      <c r="KNJ1041" s="351"/>
      <c r="KNK1041" s="351"/>
      <c r="KNL1041" s="351"/>
      <c r="KNM1041" s="351"/>
      <c r="KNN1041" s="351"/>
      <c r="KNO1041" s="351"/>
      <c r="KNP1041" s="351"/>
      <c r="KNQ1041" s="351"/>
      <c r="KNR1041" s="351"/>
      <c r="KNS1041" s="351"/>
      <c r="KNT1041" s="351"/>
      <c r="KNU1041" s="351"/>
      <c r="KNV1041" s="351"/>
      <c r="KNW1041" s="351"/>
      <c r="KNX1041" s="351"/>
      <c r="KNY1041" s="351"/>
      <c r="KNZ1041" s="351"/>
      <c r="KOA1041" s="351"/>
      <c r="KOB1041" s="351"/>
      <c r="KOC1041" s="351"/>
      <c r="KOD1041" s="351"/>
      <c r="KOE1041" s="351"/>
      <c r="KOF1041" s="351"/>
      <c r="KOG1041" s="351"/>
      <c r="KOH1041" s="351"/>
      <c r="KOI1041" s="351"/>
      <c r="KOJ1041" s="351"/>
      <c r="KOK1041" s="351"/>
      <c r="KOL1041" s="351"/>
      <c r="KOM1041" s="351"/>
      <c r="KON1041" s="351"/>
      <c r="KOO1041" s="351"/>
      <c r="KOP1041" s="351"/>
      <c r="KOQ1041" s="351"/>
      <c r="KOR1041" s="351"/>
      <c r="KOS1041" s="351"/>
      <c r="KOT1041" s="351"/>
      <c r="KOU1041" s="351"/>
      <c r="KOV1041" s="351"/>
      <c r="KOW1041" s="351"/>
      <c r="KOX1041" s="351"/>
      <c r="KOY1041" s="351"/>
      <c r="KOZ1041" s="351"/>
      <c r="KPA1041" s="351"/>
      <c r="KPB1041" s="351"/>
      <c r="KPC1041" s="351"/>
      <c r="KPD1041" s="351"/>
      <c r="KPE1041" s="351"/>
      <c r="KPF1041" s="351"/>
      <c r="KPG1041" s="351"/>
      <c r="KPH1041" s="351"/>
      <c r="KPI1041" s="351"/>
      <c r="KPJ1041" s="351"/>
      <c r="KPK1041" s="351"/>
      <c r="KPL1041" s="351"/>
      <c r="KPM1041" s="351"/>
      <c r="KPN1041" s="351"/>
      <c r="KPO1041" s="351"/>
      <c r="KPP1041" s="351"/>
      <c r="KPQ1041" s="351"/>
      <c r="KPR1041" s="351"/>
      <c r="KPS1041" s="351"/>
      <c r="KPT1041" s="351"/>
      <c r="KPU1041" s="351"/>
      <c r="KPV1041" s="351"/>
      <c r="KPW1041" s="351"/>
      <c r="KPX1041" s="351"/>
      <c r="KPY1041" s="351"/>
      <c r="KPZ1041" s="351"/>
      <c r="KQA1041" s="351"/>
      <c r="KQB1041" s="351"/>
      <c r="KQC1041" s="351"/>
      <c r="KQD1041" s="351"/>
      <c r="KQE1041" s="351"/>
      <c r="KQF1041" s="351"/>
      <c r="KQG1041" s="351"/>
      <c r="KQH1041" s="351"/>
      <c r="KQI1041" s="351"/>
      <c r="KQJ1041" s="351"/>
      <c r="KQK1041" s="351"/>
      <c r="KQL1041" s="351"/>
      <c r="KQM1041" s="351"/>
      <c r="KQN1041" s="351"/>
      <c r="KQO1041" s="351"/>
      <c r="KQP1041" s="351"/>
      <c r="KQQ1041" s="351"/>
      <c r="KQR1041" s="351"/>
      <c r="KQS1041" s="351"/>
      <c r="KQT1041" s="351"/>
      <c r="KQU1041" s="351"/>
      <c r="KQV1041" s="351"/>
      <c r="KQW1041" s="351"/>
      <c r="KQX1041" s="351"/>
      <c r="KQY1041" s="351"/>
      <c r="KQZ1041" s="351"/>
      <c r="KRA1041" s="351"/>
      <c r="KRB1041" s="351"/>
      <c r="KRC1041" s="351"/>
      <c r="KRD1041" s="351"/>
      <c r="KRE1041" s="351"/>
      <c r="KRF1041" s="351"/>
      <c r="KRG1041" s="351"/>
      <c r="KRH1041" s="351"/>
      <c r="KRI1041" s="351"/>
      <c r="KRJ1041" s="351"/>
      <c r="KRK1041" s="351"/>
      <c r="KRL1041" s="351"/>
      <c r="KRM1041" s="351"/>
      <c r="KRN1041" s="351"/>
      <c r="KRO1041" s="351"/>
      <c r="KRP1041" s="351"/>
      <c r="KRQ1041" s="351"/>
      <c r="KRR1041" s="351"/>
      <c r="KRS1041" s="351"/>
      <c r="KRT1041" s="351"/>
      <c r="KRU1041" s="351"/>
      <c r="KRV1041" s="351"/>
      <c r="KRW1041" s="351"/>
      <c r="KRX1041" s="351"/>
      <c r="KRY1041" s="351"/>
      <c r="KRZ1041" s="351"/>
      <c r="KSA1041" s="351"/>
      <c r="KSB1041" s="351"/>
      <c r="KSC1041" s="351"/>
      <c r="KSD1041" s="351"/>
      <c r="KSE1041" s="351"/>
      <c r="KSF1041" s="351"/>
      <c r="KSG1041" s="351"/>
      <c r="KSH1041" s="351"/>
      <c r="KSI1041" s="351"/>
      <c r="KSJ1041" s="351"/>
      <c r="KSK1041" s="351"/>
      <c r="KSL1041" s="351"/>
      <c r="KSM1041" s="351"/>
      <c r="KSN1041" s="351"/>
      <c r="KSO1041" s="351"/>
      <c r="KSP1041" s="351"/>
      <c r="KSQ1041" s="351"/>
      <c r="KSR1041" s="351"/>
      <c r="KSS1041" s="351"/>
      <c r="KST1041" s="351"/>
      <c r="KSU1041" s="351"/>
      <c r="KSV1041" s="351"/>
      <c r="KSW1041" s="351"/>
      <c r="KSX1041" s="351"/>
      <c r="KSY1041" s="351"/>
      <c r="KSZ1041" s="351"/>
      <c r="KTA1041" s="351"/>
      <c r="KTB1041" s="351"/>
      <c r="KTC1041" s="351"/>
      <c r="KTD1041" s="351"/>
      <c r="KTE1041" s="351"/>
      <c r="KTF1041" s="351"/>
      <c r="KTG1041" s="351"/>
      <c r="KTH1041" s="351"/>
      <c r="KTI1041" s="351"/>
      <c r="KTJ1041" s="351"/>
      <c r="KTK1041" s="351"/>
      <c r="KTL1041" s="351"/>
      <c r="KTM1041" s="351"/>
      <c r="KTN1041" s="351"/>
      <c r="KTO1041" s="351"/>
      <c r="KTP1041" s="351"/>
      <c r="KTQ1041" s="351"/>
      <c r="KTR1041" s="351"/>
      <c r="KTS1041" s="351"/>
      <c r="KTT1041" s="351"/>
      <c r="KTU1041" s="351"/>
      <c r="KTV1041" s="351"/>
      <c r="KTW1041" s="351"/>
      <c r="KTX1041" s="351"/>
      <c r="KTY1041" s="351"/>
      <c r="KTZ1041" s="351"/>
      <c r="KUA1041" s="351"/>
      <c r="KUB1041" s="351"/>
      <c r="KUC1041" s="351"/>
      <c r="KUD1041" s="351"/>
      <c r="KUE1041" s="351"/>
      <c r="KUF1041" s="351"/>
      <c r="KUG1041" s="351"/>
      <c r="KUH1041" s="351"/>
      <c r="KUI1041" s="351"/>
      <c r="KUJ1041" s="351"/>
      <c r="KUK1041" s="351"/>
      <c r="KUL1041" s="351"/>
      <c r="KUM1041" s="351"/>
      <c r="KUN1041" s="351"/>
      <c r="KUO1041" s="351"/>
      <c r="KUP1041" s="351"/>
      <c r="KUQ1041" s="351"/>
      <c r="KUR1041" s="351"/>
      <c r="KUS1041" s="351"/>
      <c r="KUT1041" s="351"/>
      <c r="KUU1041" s="351"/>
      <c r="KUV1041" s="351"/>
      <c r="KUW1041" s="351"/>
      <c r="KUX1041" s="351"/>
      <c r="KUY1041" s="351"/>
      <c r="KUZ1041" s="351"/>
      <c r="KVA1041" s="351"/>
      <c r="KVB1041" s="351"/>
      <c r="KVC1041" s="351"/>
      <c r="KVD1041" s="351"/>
      <c r="KVE1041" s="351"/>
      <c r="KVF1041" s="351"/>
      <c r="KVG1041" s="351"/>
      <c r="KVH1041" s="351"/>
      <c r="KVI1041" s="351"/>
      <c r="KVJ1041" s="351"/>
      <c r="KVK1041" s="351"/>
      <c r="KVL1041" s="351"/>
      <c r="KVM1041" s="351"/>
      <c r="KVN1041" s="351"/>
      <c r="KVO1041" s="351"/>
      <c r="KVP1041" s="351"/>
      <c r="KVQ1041" s="351"/>
      <c r="KVR1041" s="351"/>
      <c r="KVS1041" s="351"/>
      <c r="KVT1041" s="351"/>
      <c r="KVU1041" s="351"/>
      <c r="KVV1041" s="351"/>
      <c r="KVW1041" s="351"/>
      <c r="KVX1041" s="351"/>
      <c r="KVY1041" s="351"/>
      <c r="KVZ1041" s="351"/>
      <c r="KWA1041" s="351"/>
      <c r="KWB1041" s="351"/>
      <c r="KWC1041" s="351"/>
      <c r="KWD1041" s="351"/>
      <c r="KWE1041" s="351"/>
      <c r="KWF1041" s="351"/>
      <c r="KWG1041" s="351"/>
      <c r="KWH1041" s="351"/>
      <c r="KWI1041" s="351"/>
      <c r="KWJ1041" s="351"/>
      <c r="KWK1041" s="351"/>
      <c r="KWL1041" s="351"/>
      <c r="KWM1041" s="351"/>
      <c r="KWN1041" s="351"/>
      <c r="KWO1041" s="351"/>
      <c r="KWP1041" s="351"/>
      <c r="KWQ1041" s="351"/>
      <c r="KWR1041" s="351"/>
      <c r="KWS1041" s="351"/>
      <c r="KWT1041" s="351"/>
      <c r="KWU1041" s="351"/>
      <c r="KWV1041" s="351"/>
      <c r="KWW1041" s="351"/>
      <c r="KWX1041" s="351"/>
      <c r="KWY1041" s="351"/>
      <c r="KWZ1041" s="351"/>
      <c r="KXA1041" s="351"/>
      <c r="KXB1041" s="351"/>
      <c r="KXC1041" s="351"/>
      <c r="KXD1041" s="351"/>
      <c r="KXE1041" s="351"/>
      <c r="KXF1041" s="351"/>
      <c r="KXG1041" s="351"/>
      <c r="KXH1041" s="351"/>
      <c r="KXI1041" s="351"/>
      <c r="KXJ1041" s="351"/>
      <c r="KXK1041" s="351"/>
      <c r="KXL1041" s="351"/>
      <c r="KXM1041" s="351"/>
      <c r="KXN1041" s="351"/>
      <c r="KXO1041" s="351"/>
      <c r="KXP1041" s="351"/>
      <c r="KXQ1041" s="351"/>
      <c r="KXR1041" s="351"/>
      <c r="KXS1041" s="351"/>
      <c r="KXT1041" s="351"/>
      <c r="KXU1041" s="351"/>
      <c r="KXV1041" s="351"/>
      <c r="KXW1041" s="351"/>
      <c r="KXX1041" s="351"/>
      <c r="KXY1041" s="351"/>
      <c r="KXZ1041" s="351"/>
      <c r="KYA1041" s="351"/>
      <c r="KYB1041" s="351"/>
      <c r="KYC1041" s="351"/>
      <c r="KYD1041" s="351"/>
      <c r="KYE1041" s="351"/>
      <c r="KYF1041" s="351"/>
      <c r="KYG1041" s="351"/>
      <c r="KYH1041" s="351"/>
      <c r="KYI1041" s="351"/>
      <c r="KYJ1041" s="351"/>
      <c r="KYK1041" s="351"/>
      <c r="KYL1041" s="351"/>
      <c r="KYM1041" s="351"/>
      <c r="KYN1041" s="351"/>
      <c r="KYO1041" s="351"/>
      <c r="KYP1041" s="351"/>
      <c r="KYQ1041" s="351"/>
      <c r="KYR1041" s="351"/>
      <c r="KYS1041" s="351"/>
      <c r="KYT1041" s="351"/>
      <c r="KYU1041" s="351"/>
      <c r="KYV1041" s="351"/>
      <c r="KYW1041" s="351"/>
      <c r="KYX1041" s="351"/>
      <c r="KYY1041" s="351"/>
      <c r="KYZ1041" s="351"/>
      <c r="KZA1041" s="351"/>
      <c r="KZB1041" s="351"/>
      <c r="KZC1041" s="351"/>
      <c r="KZD1041" s="351"/>
      <c r="KZE1041" s="351"/>
      <c r="KZF1041" s="351"/>
      <c r="KZG1041" s="351"/>
      <c r="KZH1041" s="351"/>
      <c r="KZI1041" s="351"/>
      <c r="KZJ1041" s="351"/>
      <c r="KZK1041" s="351"/>
      <c r="KZL1041" s="351"/>
      <c r="KZM1041" s="351"/>
      <c r="KZN1041" s="351"/>
      <c r="KZO1041" s="351"/>
      <c r="KZP1041" s="351"/>
      <c r="KZQ1041" s="351"/>
      <c r="KZR1041" s="351"/>
      <c r="KZS1041" s="351"/>
      <c r="KZT1041" s="351"/>
      <c r="KZU1041" s="351"/>
      <c r="KZV1041" s="351"/>
      <c r="KZW1041" s="351"/>
      <c r="KZX1041" s="351"/>
      <c r="KZY1041" s="351"/>
      <c r="KZZ1041" s="351"/>
      <c r="LAA1041" s="351"/>
      <c r="LAB1041" s="351"/>
      <c r="LAC1041" s="351"/>
      <c r="LAD1041" s="351"/>
      <c r="LAE1041" s="351"/>
      <c r="LAF1041" s="351"/>
      <c r="LAG1041" s="351"/>
      <c r="LAH1041" s="351"/>
      <c r="LAI1041" s="351"/>
      <c r="LAJ1041" s="351"/>
      <c r="LAK1041" s="351"/>
      <c r="LAL1041" s="351"/>
      <c r="LAM1041" s="351"/>
      <c r="LAN1041" s="351"/>
      <c r="LAO1041" s="351"/>
      <c r="LAP1041" s="351"/>
      <c r="LAQ1041" s="351"/>
      <c r="LAR1041" s="351"/>
      <c r="LAS1041" s="351"/>
      <c r="LAT1041" s="351"/>
      <c r="LAU1041" s="351"/>
      <c r="LAV1041" s="351"/>
      <c r="LAW1041" s="351"/>
      <c r="LAX1041" s="351"/>
      <c r="LAY1041" s="351"/>
      <c r="LAZ1041" s="351"/>
      <c r="LBA1041" s="351"/>
      <c r="LBB1041" s="351"/>
      <c r="LBC1041" s="351"/>
      <c r="LBD1041" s="351"/>
      <c r="LBE1041" s="351"/>
      <c r="LBF1041" s="351"/>
      <c r="LBG1041" s="351"/>
      <c r="LBH1041" s="351"/>
      <c r="LBI1041" s="351"/>
      <c r="LBJ1041" s="351"/>
      <c r="LBK1041" s="351"/>
      <c r="LBL1041" s="351"/>
      <c r="LBM1041" s="351"/>
      <c r="LBN1041" s="351"/>
      <c r="LBO1041" s="351"/>
      <c r="LBP1041" s="351"/>
      <c r="LBQ1041" s="351"/>
      <c r="LBR1041" s="351"/>
      <c r="LBS1041" s="351"/>
      <c r="LBT1041" s="351"/>
      <c r="LBU1041" s="351"/>
      <c r="LBV1041" s="351"/>
      <c r="LBW1041" s="351"/>
      <c r="LBX1041" s="351"/>
      <c r="LBY1041" s="351"/>
      <c r="LBZ1041" s="351"/>
      <c r="LCA1041" s="351"/>
      <c r="LCB1041" s="351"/>
      <c r="LCC1041" s="351"/>
      <c r="LCD1041" s="351"/>
      <c r="LCE1041" s="351"/>
      <c r="LCF1041" s="351"/>
      <c r="LCG1041" s="351"/>
      <c r="LCH1041" s="351"/>
      <c r="LCI1041" s="351"/>
      <c r="LCJ1041" s="351"/>
      <c r="LCK1041" s="351"/>
      <c r="LCL1041" s="351"/>
      <c r="LCM1041" s="351"/>
      <c r="LCN1041" s="351"/>
      <c r="LCO1041" s="351"/>
      <c r="LCP1041" s="351"/>
      <c r="LCQ1041" s="351"/>
      <c r="LCR1041" s="351"/>
      <c r="LCS1041" s="351"/>
      <c r="LCT1041" s="351"/>
      <c r="LCU1041" s="351"/>
      <c r="LCV1041" s="351"/>
      <c r="LCW1041" s="351"/>
      <c r="LCX1041" s="351"/>
      <c r="LCY1041" s="351"/>
      <c r="LCZ1041" s="351"/>
      <c r="LDA1041" s="351"/>
      <c r="LDB1041" s="351"/>
      <c r="LDC1041" s="351"/>
      <c r="LDD1041" s="351"/>
      <c r="LDE1041" s="351"/>
      <c r="LDF1041" s="351"/>
      <c r="LDG1041" s="351"/>
      <c r="LDH1041" s="351"/>
      <c r="LDI1041" s="351"/>
      <c r="LDJ1041" s="351"/>
      <c r="LDK1041" s="351"/>
      <c r="LDL1041" s="351"/>
      <c r="LDM1041" s="351"/>
      <c r="LDN1041" s="351"/>
      <c r="LDO1041" s="351"/>
      <c r="LDP1041" s="351"/>
      <c r="LDQ1041" s="351"/>
      <c r="LDR1041" s="351"/>
      <c r="LDS1041" s="351"/>
      <c r="LDT1041" s="351"/>
      <c r="LDU1041" s="351"/>
      <c r="LDV1041" s="351"/>
      <c r="LDW1041" s="351"/>
      <c r="LDX1041" s="351"/>
      <c r="LDY1041" s="351"/>
      <c r="LDZ1041" s="351"/>
      <c r="LEA1041" s="351"/>
      <c r="LEB1041" s="351"/>
      <c r="LEC1041" s="351"/>
      <c r="LED1041" s="351"/>
      <c r="LEE1041" s="351"/>
      <c r="LEF1041" s="351"/>
      <c r="LEG1041" s="351"/>
      <c r="LEH1041" s="351"/>
      <c r="LEI1041" s="351"/>
      <c r="LEJ1041" s="351"/>
      <c r="LEK1041" s="351"/>
      <c r="LEL1041" s="351"/>
      <c r="LEM1041" s="351"/>
      <c r="LEN1041" s="351"/>
      <c r="LEO1041" s="351"/>
      <c r="LEP1041" s="351"/>
      <c r="LEQ1041" s="351"/>
      <c r="LER1041" s="351"/>
      <c r="LES1041" s="351"/>
      <c r="LET1041" s="351"/>
      <c r="LEU1041" s="351"/>
      <c r="LEV1041" s="351"/>
      <c r="LEW1041" s="351"/>
      <c r="LEX1041" s="351"/>
      <c r="LEY1041" s="351"/>
      <c r="LEZ1041" s="351"/>
      <c r="LFA1041" s="351"/>
      <c r="LFB1041" s="351"/>
      <c r="LFC1041" s="351"/>
      <c r="LFD1041" s="351"/>
      <c r="LFE1041" s="351"/>
      <c r="LFF1041" s="351"/>
      <c r="LFG1041" s="351"/>
      <c r="LFH1041" s="351"/>
      <c r="LFI1041" s="351"/>
      <c r="LFJ1041" s="351"/>
      <c r="LFK1041" s="351"/>
      <c r="LFL1041" s="351"/>
      <c r="LFM1041" s="351"/>
      <c r="LFN1041" s="351"/>
      <c r="LFO1041" s="351"/>
      <c r="LFP1041" s="351"/>
      <c r="LFQ1041" s="351"/>
      <c r="LFR1041" s="351"/>
      <c r="LFS1041" s="351"/>
      <c r="LFT1041" s="351"/>
      <c r="LFU1041" s="351"/>
      <c r="LFV1041" s="351"/>
      <c r="LFW1041" s="351"/>
      <c r="LFX1041" s="351"/>
      <c r="LFY1041" s="351"/>
      <c r="LFZ1041" s="351"/>
      <c r="LGA1041" s="351"/>
      <c r="LGB1041" s="351"/>
      <c r="LGC1041" s="351"/>
      <c r="LGD1041" s="351"/>
      <c r="LGE1041" s="351"/>
      <c r="LGF1041" s="351"/>
      <c r="LGG1041" s="351"/>
      <c r="LGH1041" s="351"/>
      <c r="LGI1041" s="351"/>
      <c r="LGJ1041" s="351"/>
      <c r="LGK1041" s="351"/>
      <c r="LGL1041" s="351"/>
      <c r="LGM1041" s="351"/>
      <c r="LGN1041" s="351"/>
      <c r="LGO1041" s="351"/>
      <c r="LGP1041" s="351"/>
      <c r="LGQ1041" s="351"/>
      <c r="LGR1041" s="351"/>
      <c r="LGS1041" s="351"/>
      <c r="LGT1041" s="351"/>
      <c r="LGU1041" s="351"/>
      <c r="LGV1041" s="351"/>
      <c r="LGW1041" s="351"/>
      <c r="LGX1041" s="351"/>
      <c r="LGY1041" s="351"/>
      <c r="LGZ1041" s="351"/>
      <c r="LHA1041" s="351"/>
      <c r="LHB1041" s="351"/>
      <c r="LHC1041" s="351"/>
      <c r="LHD1041" s="351"/>
      <c r="LHE1041" s="351"/>
      <c r="LHF1041" s="351"/>
      <c r="LHG1041" s="351"/>
      <c r="LHH1041" s="351"/>
      <c r="LHI1041" s="351"/>
      <c r="LHJ1041" s="351"/>
      <c r="LHK1041" s="351"/>
      <c r="LHL1041" s="351"/>
      <c r="LHM1041" s="351"/>
      <c r="LHN1041" s="351"/>
      <c r="LHO1041" s="351"/>
      <c r="LHP1041" s="351"/>
      <c r="LHQ1041" s="351"/>
      <c r="LHR1041" s="351"/>
      <c r="LHS1041" s="351"/>
      <c r="LHT1041" s="351"/>
      <c r="LHU1041" s="351"/>
      <c r="LHV1041" s="351"/>
      <c r="LHW1041" s="351"/>
      <c r="LHX1041" s="351"/>
      <c r="LHY1041" s="351"/>
      <c r="LHZ1041" s="351"/>
      <c r="LIA1041" s="351"/>
      <c r="LIB1041" s="351"/>
      <c r="LIC1041" s="351"/>
      <c r="LID1041" s="351"/>
      <c r="LIE1041" s="351"/>
      <c r="LIF1041" s="351"/>
      <c r="LIG1041" s="351"/>
      <c r="LIH1041" s="351"/>
      <c r="LII1041" s="351"/>
      <c r="LIJ1041" s="351"/>
      <c r="LIK1041" s="351"/>
      <c r="LIL1041" s="351"/>
      <c r="LIM1041" s="351"/>
      <c r="LIN1041" s="351"/>
      <c r="LIO1041" s="351"/>
      <c r="LIP1041" s="351"/>
      <c r="LIQ1041" s="351"/>
      <c r="LIR1041" s="351"/>
      <c r="LIS1041" s="351"/>
      <c r="LIT1041" s="351"/>
      <c r="LIU1041" s="351"/>
      <c r="LIV1041" s="351"/>
      <c r="LIW1041" s="351"/>
      <c r="LIX1041" s="351"/>
      <c r="LIY1041" s="351"/>
      <c r="LIZ1041" s="351"/>
      <c r="LJA1041" s="351"/>
      <c r="LJB1041" s="351"/>
      <c r="LJC1041" s="351"/>
      <c r="LJD1041" s="351"/>
      <c r="LJE1041" s="351"/>
      <c r="LJF1041" s="351"/>
      <c r="LJG1041" s="351"/>
      <c r="LJH1041" s="351"/>
      <c r="LJI1041" s="351"/>
      <c r="LJJ1041" s="351"/>
      <c r="LJK1041" s="351"/>
      <c r="LJL1041" s="351"/>
      <c r="LJM1041" s="351"/>
      <c r="LJN1041" s="351"/>
      <c r="LJO1041" s="351"/>
      <c r="LJP1041" s="351"/>
      <c r="LJQ1041" s="351"/>
      <c r="LJR1041" s="351"/>
      <c r="LJS1041" s="351"/>
      <c r="LJT1041" s="351"/>
      <c r="LJU1041" s="351"/>
      <c r="LJV1041" s="351"/>
      <c r="LJW1041" s="351"/>
      <c r="LJX1041" s="351"/>
      <c r="LJY1041" s="351"/>
      <c r="LJZ1041" s="351"/>
      <c r="LKA1041" s="351"/>
      <c r="LKB1041" s="351"/>
      <c r="LKC1041" s="351"/>
      <c r="LKD1041" s="351"/>
      <c r="LKE1041" s="351"/>
      <c r="LKF1041" s="351"/>
      <c r="LKG1041" s="351"/>
      <c r="LKH1041" s="351"/>
      <c r="LKI1041" s="351"/>
      <c r="LKJ1041" s="351"/>
      <c r="LKK1041" s="351"/>
      <c r="LKL1041" s="351"/>
      <c r="LKM1041" s="351"/>
      <c r="LKN1041" s="351"/>
      <c r="LKO1041" s="351"/>
      <c r="LKP1041" s="351"/>
      <c r="LKQ1041" s="351"/>
      <c r="LKR1041" s="351"/>
      <c r="LKS1041" s="351"/>
      <c r="LKT1041" s="351"/>
      <c r="LKU1041" s="351"/>
      <c r="LKV1041" s="351"/>
      <c r="LKW1041" s="351"/>
      <c r="LKX1041" s="351"/>
      <c r="LKY1041" s="351"/>
      <c r="LKZ1041" s="351"/>
      <c r="LLA1041" s="351"/>
      <c r="LLB1041" s="351"/>
      <c r="LLC1041" s="351"/>
      <c r="LLD1041" s="351"/>
      <c r="LLE1041" s="351"/>
      <c r="LLF1041" s="351"/>
      <c r="LLG1041" s="351"/>
      <c r="LLH1041" s="351"/>
      <c r="LLI1041" s="351"/>
      <c r="LLJ1041" s="351"/>
      <c r="LLK1041" s="351"/>
      <c r="LLL1041" s="351"/>
      <c r="LLM1041" s="351"/>
      <c r="LLN1041" s="351"/>
      <c r="LLO1041" s="351"/>
      <c r="LLP1041" s="351"/>
      <c r="LLQ1041" s="351"/>
      <c r="LLR1041" s="351"/>
      <c r="LLS1041" s="351"/>
      <c r="LLT1041" s="351"/>
      <c r="LLU1041" s="351"/>
      <c r="LLV1041" s="351"/>
      <c r="LLW1041" s="351"/>
      <c r="LLX1041" s="351"/>
      <c r="LLY1041" s="351"/>
      <c r="LLZ1041" s="351"/>
      <c r="LMA1041" s="351"/>
      <c r="LMB1041" s="351"/>
      <c r="LMC1041" s="351"/>
      <c r="LMD1041" s="351"/>
      <c r="LME1041" s="351"/>
      <c r="LMF1041" s="351"/>
      <c r="LMG1041" s="351"/>
      <c r="LMH1041" s="351"/>
      <c r="LMI1041" s="351"/>
      <c r="LMJ1041" s="351"/>
      <c r="LMK1041" s="351"/>
      <c r="LML1041" s="351"/>
      <c r="LMM1041" s="351"/>
      <c r="LMN1041" s="351"/>
      <c r="LMO1041" s="351"/>
      <c r="LMP1041" s="351"/>
      <c r="LMQ1041" s="351"/>
      <c r="LMR1041" s="351"/>
      <c r="LMS1041" s="351"/>
      <c r="LMT1041" s="351"/>
      <c r="LMU1041" s="351"/>
      <c r="LMV1041" s="351"/>
      <c r="LMW1041" s="351"/>
      <c r="LMX1041" s="351"/>
      <c r="LMY1041" s="351"/>
      <c r="LMZ1041" s="351"/>
      <c r="LNA1041" s="351"/>
      <c r="LNB1041" s="351"/>
      <c r="LNC1041" s="351"/>
      <c r="LND1041" s="351"/>
      <c r="LNE1041" s="351"/>
      <c r="LNF1041" s="351"/>
      <c r="LNG1041" s="351"/>
      <c r="LNH1041" s="351"/>
      <c r="LNI1041" s="351"/>
      <c r="LNJ1041" s="351"/>
      <c r="LNK1041" s="351"/>
      <c r="LNL1041" s="351"/>
      <c r="LNM1041" s="351"/>
      <c r="LNN1041" s="351"/>
      <c r="LNO1041" s="351"/>
      <c r="LNP1041" s="351"/>
      <c r="LNQ1041" s="351"/>
      <c r="LNR1041" s="351"/>
      <c r="LNS1041" s="351"/>
      <c r="LNT1041" s="351"/>
      <c r="LNU1041" s="351"/>
      <c r="LNV1041" s="351"/>
      <c r="LNW1041" s="351"/>
      <c r="LNX1041" s="351"/>
      <c r="LNY1041" s="351"/>
      <c r="LNZ1041" s="351"/>
      <c r="LOA1041" s="351"/>
      <c r="LOB1041" s="351"/>
      <c r="LOC1041" s="351"/>
      <c r="LOD1041" s="351"/>
      <c r="LOE1041" s="351"/>
      <c r="LOF1041" s="351"/>
      <c r="LOG1041" s="351"/>
      <c r="LOH1041" s="351"/>
      <c r="LOI1041" s="351"/>
      <c r="LOJ1041" s="351"/>
      <c r="LOK1041" s="351"/>
      <c r="LOL1041" s="351"/>
      <c r="LOM1041" s="351"/>
      <c r="LON1041" s="351"/>
      <c r="LOO1041" s="351"/>
      <c r="LOP1041" s="351"/>
      <c r="LOQ1041" s="351"/>
      <c r="LOR1041" s="351"/>
      <c r="LOS1041" s="351"/>
      <c r="LOT1041" s="351"/>
      <c r="LOU1041" s="351"/>
      <c r="LOV1041" s="351"/>
      <c r="LOW1041" s="351"/>
      <c r="LOX1041" s="351"/>
      <c r="LOY1041" s="351"/>
      <c r="LOZ1041" s="351"/>
      <c r="LPA1041" s="351"/>
      <c r="LPB1041" s="351"/>
      <c r="LPC1041" s="351"/>
      <c r="LPD1041" s="351"/>
      <c r="LPE1041" s="351"/>
      <c r="LPF1041" s="351"/>
      <c r="LPG1041" s="351"/>
      <c r="LPH1041" s="351"/>
      <c r="LPI1041" s="351"/>
      <c r="LPJ1041" s="351"/>
      <c r="LPK1041" s="351"/>
      <c r="LPL1041" s="351"/>
      <c r="LPM1041" s="351"/>
      <c r="LPN1041" s="351"/>
      <c r="LPO1041" s="351"/>
      <c r="LPP1041" s="351"/>
      <c r="LPQ1041" s="351"/>
      <c r="LPR1041" s="351"/>
      <c r="LPS1041" s="351"/>
      <c r="LPT1041" s="351"/>
      <c r="LPU1041" s="351"/>
      <c r="LPV1041" s="351"/>
      <c r="LPW1041" s="351"/>
      <c r="LPX1041" s="351"/>
      <c r="LPY1041" s="351"/>
      <c r="LPZ1041" s="351"/>
      <c r="LQA1041" s="351"/>
      <c r="LQB1041" s="351"/>
      <c r="LQC1041" s="351"/>
      <c r="LQD1041" s="351"/>
      <c r="LQE1041" s="351"/>
      <c r="LQF1041" s="351"/>
      <c r="LQG1041" s="351"/>
      <c r="LQH1041" s="351"/>
      <c r="LQI1041" s="351"/>
      <c r="LQJ1041" s="351"/>
      <c r="LQK1041" s="351"/>
      <c r="LQL1041" s="351"/>
      <c r="LQM1041" s="351"/>
      <c r="LQN1041" s="351"/>
      <c r="LQO1041" s="351"/>
      <c r="LQP1041" s="351"/>
      <c r="LQQ1041" s="351"/>
      <c r="LQR1041" s="351"/>
      <c r="LQS1041" s="351"/>
      <c r="LQT1041" s="351"/>
      <c r="LQU1041" s="351"/>
      <c r="LQV1041" s="351"/>
      <c r="LQW1041" s="351"/>
      <c r="LQX1041" s="351"/>
      <c r="LQY1041" s="351"/>
      <c r="LQZ1041" s="351"/>
      <c r="LRA1041" s="351"/>
      <c r="LRB1041" s="351"/>
      <c r="LRC1041" s="351"/>
      <c r="LRD1041" s="351"/>
      <c r="LRE1041" s="351"/>
      <c r="LRF1041" s="351"/>
      <c r="LRG1041" s="351"/>
      <c r="LRH1041" s="351"/>
      <c r="LRI1041" s="351"/>
      <c r="LRJ1041" s="351"/>
      <c r="LRK1041" s="351"/>
      <c r="LRL1041" s="351"/>
      <c r="LRM1041" s="351"/>
      <c r="LRN1041" s="351"/>
      <c r="LRO1041" s="351"/>
      <c r="LRP1041" s="351"/>
      <c r="LRQ1041" s="351"/>
      <c r="LRR1041" s="351"/>
      <c r="LRS1041" s="351"/>
      <c r="LRT1041" s="351"/>
      <c r="LRU1041" s="351"/>
      <c r="LRV1041" s="351"/>
      <c r="LRW1041" s="351"/>
      <c r="LRX1041" s="351"/>
      <c r="LRY1041" s="351"/>
      <c r="LRZ1041" s="351"/>
      <c r="LSA1041" s="351"/>
      <c r="LSB1041" s="351"/>
      <c r="LSC1041" s="351"/>
      <c r="LSD1041" s="351"/>
      <c r="LSE1041" s="351"/>
      <c r="LSF1041" s="351"/>
      <c r="LSG1041" s="351"/>
      <c r="LSH1041" s="351"/>
      <c r="LSI1041" s="351"/>
      <c r="LSJ1041" s="351"/>
      <c r="LSK1041" s="351"/>
      <c r="LSL1041" s="351"/>
      <c r="LSM1041" s="351"/>
      <c r="LSN1041" s="351"/>
      <c r="LSO1041" s="351"/>
      <c r="LSP1041" s="351"/>
      <c r="LSQ1041" s="351"/>
      <c r="LSR1041" s="351"/>
      <c r="LSS1041" s="351"/>
      <c r="LST1041" s="351"/>
      <c r="LSU1041" s="351"/>
      <c r="LSV1041" s="351"/>
      <c r="LSW1041" s="351"/>
      <c r="LSX1041" s="351"/>
      <c r="LSY1041" s="351"/>
      <c r="LSZ1041" s="351"/>
      <c r="LTA1041" s="351"/>
      <c r="LTB1041" s="351"/>
      <c r="LTC1041" s="351"/>
      <c r="LTD1041" s="351"/>
      <c r="LTE1041" s="351"/>
      <c r="LTF1041" s="351"/>
      <c r="LTG1041" s="351"/>
      <c r="LTH1041" s="351"/>
      <c r="LTI1041" s="351"/>
      <c r="LTJ1041" s="351"/>
      <c r="LTK1041" s="351"/>
      <c r="LTL1041" s="351"/>
      <c r="LTM1041" s="351"/>
      <c r="LTN1041" s="351"/>
      <c r="LTO1041" s="351"/>
      <c r="LTP1041" s="351"/>
      <c r="LTQ1041" s="351"/>
      <c r="LTR1041" s="351"/>
      <c r="LTS1041" s="351"/>
      <c r="LTT1041" s="351"/>
      <c r="LTU1041" s="351"/>
      <c r="LTV1041" s="351"/>
      <c r="LTW1041" s="351"/>
      <c r="LTX1041" s="351"/>
      <c r="LTY1041" s="351"/>
      <c r="LTZ1041" s="351"/>
      <c r="LUA1041" s="351"/>
      <c r="LUB1041" s="351"/>
      <c r="LUC1041" s="351"/>
      <c r="LUD1041" s="351"/>
      <c r="LUE1041" s="351"/>
      <c r="LUF1041" s="351"/>
      <c r="LUG1041" s="351"/>
      <c r="LUH1041" s="351"/>
      <c r="LUI1041" s="351"/>
      <c r="LUJ1041" s="351"/>
      <c r="LUK1041" s="351"/>
      <c r="LUL1041" s="351"/>
      <c r="LUM1041" s="351"/>
      <c r="LUN1041" s="351"/>
      <c r="LUO1041" s="351"/>
      <c r="LUP1041" s="351"/>
      <c r="LUQ1041" s="351"/>
      <c r="LUR1041" s="351"/>
      <c r="LUS1041" s="351"/>
      <c r="LUT1041" s="351"/>
      <c r="LUU1041" s="351"/>
      <c r="LUV1041" s="351"/>
      <c r="LUW1041" s="351"/>
      <c r="LUX1041" s="351"/>
      <c r="LUY1041" s="351"/>
      <c r="LUZ1041" s="351"/>
      <c r="LVA1041" s="351"/>
      <c r="LVB1041" s="351"/>
      <c r="LVC1041" s="351"/>
      <c r="LVD1041" s="351"/>
      <c r="LVE1041" s="351"/>
      <c r="LVF1041" s="351"/>
      <c r="LVG1041" s="351"/>
      <c r="LVH1041" s="351"/>
      <c r="LVI1041" s="351"/>
      <c r="LVJ1041" s="351"/>
      <c r="LVK1041" s="351"/>
      <c r="LVL1041" s="351"/>
      <c r="LVM1041" s="351"/>
      <c r="LVN1041" s="351"/>
      <c r="LVO1041" s="351"/>
      <c r="LVP1041" s="351"/>
      <c r="LVQ1041" s="351"/>
      <c r="LVR1041" s="351"/>
      <c r="LVS1041" s="351"/>
      <c r="LVT1041" s="351"/>
      <c r="LVU1041" s="351"/>
      <c r="LVV1041" s="351"/>
      <c r="LVW1041" s="351"/>
      <c r="LVX1041" s="351"/>
      <c r="LVY1041" s="351"/>
      <c r="LVZ1041" s="351"/>
      <c r="LWA1041" s="351"/>
      <c r="LWB1041" s="351"/>
      <c r="LWC1041" s="351"/>
      <c r="LWD1041" s="351"/>
      <c r="LWE1041" s="351"/>
      <c r="LWF1041" s="351"/>
      <c r="LWG1041" s="351"/>
      <c r="LWH1041" s="351"/>
      <c r="LWI1041" s="351"/>
      <c r="LWJ1041" s="351"/>
      <c r="LWK1041" s="351"/>
      <c r="LWL1041" s="351"/>
      <c r="LWM1041" s="351"/>
      <c r="LWN1041" s="351"/>
      <c r="LWO1041" s="351"/>
      <c r="LWP1041" s="351"/>
      <c r="LWQ1041" s="351"/>
      <c r="LWR1041" s="351"/>
      <c r="LWS1041" s="351"/>
      <c r="LWT1041" s="351"/>
      <c r="LWU1041" s="351"/>
      <c r="LWV1041" s="351"/>
      <c r="LWW1041" s="351"/>
      <c r="LWX1041" s="351"/>
      <c r="LWY1041" s="351"/>
      <c r="LWZ1041" s="351"/>
      <c r="LXA1041" s="351"/>
      <c r="LXB1041" s="351"/>
      <c r="LXC1041" s="351"/>
      <c r="LXD1041" s="351"/>
      <c r="LXE1041" s="351"/>
      <c r="LXF1041" s="351"/>
      <c r="LXG1041" s="351"/>
      <c r="LXH1041" s="351"/>
      <c r="LXI1041" s="351"/>
      <c r="LXJ1041" s="351"/>
      <c r="LXK1041" s="351"/>
      <c r="LXL1041" s="351"/>
      <c r="LXM1041" s="351"/>
      <c r="LXN1041" s="351"/>
      <c r="LXO1041" s="351"/>
      <c r="LXP1041" s="351"/>
      <c r="LXQ1041" s="351"/>
      <c r="LXR1041" s="351"/>
      <c r="LXS1041" s="351"/>
      <c r="LXT1041" s="351"/>
      <c r="LXU1041" s="351"/>
      <c r="LXV1041" s="351"/>
      <c r="LXW1041" s="351"/>
      <c r="LXX1041" s="351"/>
      <c r="LXY1041" s="351"/>
      <c r="LXZ1041" s="351"/>
      <c r="LYA1041" s="351"/>
      <c r="LYB1041" s="351"/>
      <c r="LYC1041" s="351"/>
      <c r="LYD1041" s="351"/>
      <c r="LYE1041" s="351"/>
      <c r="LYF1041" s="351"/>
      <c r="LYG1041" s="351"/>
      <c r="LYH1041" s="351"/>
      <c r="LYI1041" s="351"/>
      <c r="LYJ1041" s="351"/>
      <c r="LYK1041" s="351"/>
      <c r="LYL1041" s="351"/>
      <c r="LYM1041" s="351"/>
      <c r="LYN1041" s="351"/>
      <c r="LYO1041" s="351"/>
      <c r="LYP1041" s="351"/>
      <c r="LYQ1041" s="351"/>
      <c r="LYR1041" s="351"/>
      <c r="LYS1041" s="351"/>
      <c r="LYT1041" s="351"/>
      <c r="LYU1041" s="351"/>
      <c r="LYV1041" s="351"/>
      <c r="LYW1041" s="351"/>
      <c r="LYX1041" s="351"/>
      <c r="LYY1041" s="351"/>
      <c r="LYZ1041" s="351"/>
      <c r="LZA1041" s="351"/>
      <c r="LZB1041" s="351"/>
      <c r="LZC1041" s="351"/>
      <c r="LZD1041" s="351"/>
      <c r="LZE1041" s="351"/>
      <c r="LZF1041" s="351"/>
      <c r="LZG1041" s="351"/>
      <c r="LZH1041" s="351"/>
      <c r="LZI1041" s="351"/>
      <c r="LZJ1041" s="351"/>
      <c r="LZK1041" s="351"/>
      <c r="LZL1041" s="351"/>
      <c r="LZM1041" s="351"/>
      <c r="LZN1041" s="351"/>
      <c r="LZO1041" s="351"/>
      <c r="LZP1041" s="351"/>
      <c r="LZQ1041" s="351"/>
      <c r="LZR1041" s="351"/>
      <c r="LZS1041" s="351"/>
      <c r="LZT1041" s="351"/>
      <c r="LZU1041" s="351"/>
      <c r="LZV1041" s="351"/>
      <c r="LZW1041" s="351"/>
      <c r="LZX1041" s="351"/>
      <c r="LZY1041" s="351"/>
      <c r="LZZ1041" s="351"/>
      <c r="MAA1041" s="351"/>
      <c r="MAB1041" s="351"/>
      <c r="MAC1041" s="351"/>
      <c r="MAD1041" s="351"/>
      <c r="MAE1041" s="351"/>
      <c r="MAF1041" s="351"/>
      <c r="MAG1041" s="351"/>
      <c r="MAH1041" s="351"/>
      <c r="MAI1041" s="351"/>
      <c r="MAJ1041" s="351"/>
      <c r="MAK1041" s="351"/>
      <c r="MAL1041" s="351"/>
      <c r="MAM1041" s="351"/>
      <c r="MAN1041" s="351"/>
      <c r="MAO1041" s="351"/>
      <c r="MAP1041" s="351"/>
      <c r="MAQ1041" s="351"/>
      <c r="MAR1041" s="351"/>
      <c r="MAS1041" s="351"/>
      <c r="MAT1041" s="351"/>
      <c r="MAU1041" s="351"/>
      <c r="MAV1041" s="351"/>
      <c r="MAW1041" s="351"/>
      <c r="MAX1041" s="351"/>
      <c r="MAY1041" s="351"/>
      <c r="MAZ1041" s="351"/>
      <c r="MBA1041" s="351"/>
      <c r="MBB1041" s="351"/>
      <c r="MBC1041" s="351"/>
      <c r="MBD1041" s="351"/>
      <c r="MBE1041" s="351"/>
      <c r="MBF1041" s="351"/>
      <c r="MBG1041" s="351"/>
      <c r="MBH1041" s="351"/>
      <c r="MBI1041" s="351"/>
      <c r="MBJ1041" s="351"/>
      <c r="MBK1041" s="351"/>
      <c r="MBL1041" s="351"/>
      <c r="MBM1041" s="351"/>
      <c r="MBN1041" s="351"/>
      <c r="MBO1041" s="351"/>
      <c r="MBP1041" s="351"/>
      <c r="MBQ1041" s="351"/>
      <c r="MBR1041" s="351"/>
      <c r="MBS1041" s="351"/>
      <c r="MBT1041" s="351"/>
      <c r="MBU1041" s="351"/>
      <c r="MBV1041" s="351"/>
      <c r="MBW1041" s="351"/>
      <c r="MBX1041" s="351"/>
      <c r="MBY1041" s="351"/>
      <c r="MBZ1041" s="351"/>
      <c r="MCA1041" s="351"/>
      <c r="MCB1041" s="351"/>
      <c r="MCC1041" s="351"/>
      <c r="MCD1041" s="351"/>
      <c r="MCE1041" s="351"/>
      <c r="MCF1041" s="351"/>
      <c r="MCG1041" s="351"/>
      <c r="MCH1041" s="351"/>
      <c r="MCI1041" s="351"/>
      <c r="MCJ1041" s="351"/>
      <c r="MCK1041" s="351"/>
      <c r="MCL1041" s="351"/>
      <c r="MCM1041" s="351"/>
      <c r="MCN1041" s="351"/>
      <c r="MCO1041" s="351"/>
      <c r="MCP1041" s="351"/>
      <c r="MCQ1041" s="351"/>
      <c r="MCR1041" s="351"/>
      <c r="MCS1041" s="351"/>
      <c r="MCT1041" s="351"/>
      <c r="MCU1041" s="351"/>
      <c r="MCV1041" s="351"/>
      <c r="MCW1041" s="351"/>
      <c r="MCX1041" s="351"/>
      <c r="MCY1041" s="351"/>
      <c r="MCZ1041" s="351"/>
      <c r="MDA1041" s="351"/>
      <c r="MDB1041" s="351"/>
      <c r="MDC1041" s="351"/>
      <c r="MDD1041" s="351"/>
      <c r="MDE1041" s="351"/>
      <c r="MDF1041" s="351"/>
      <c r="MDG1041" s="351"/>
      <c r="MDH1041" s="351"/>
      <c r="MDI1041" s="351"/>
      <c r="MDJ1041" s="351"/>
      <c r="MDK1041" s="351"/>
      <c r="MDL1041" s="351"/>
      <c r="MDM1041" s="351"/>
      <c r="MDN1041" s="351"/>
      <c r="MDO1041" s="351"/>
      <c r="MDP1041" s="351"/>
      <c r="MDQ1041" s="351"/>
      <c r="MDR1041" s="351"/>
      <c r="MDS1041" s="351"/>
      <c r="MDT1041" s="351"/>
      <c r="MDU1041" s="351"/>
      <c r="MDV1041" s="351"/>
      <c r="MDW1041" s="351"/>
      <c r="MDX1041" s="351"/>
      <c r="MDY1041" s="351"/>
      <c r="MDZ1041" s="351"/>
      <c r="MEA1041" s="351"/>
      <c r="MEB1041" s="351"/>
      <c r="MEC1041" s="351"/>
      <c r="MED1041" s="351"/>
      <c r="MEE1041" s="351"/>
      <c r="MEF1041" s="351"/>
      <c r="MEG1041" s="351"/>
      <c r="MEH1041" s="351"/>
      <c r="MEI1041" s="351"/>
      <c r="MEJ1041" s="351"/>
      <c r="MEK1041" s="351"/>
      <c r="MEL1041" s="351"/>
      <c r="MEM1041" s="351"/>
      <c r="MEN1041" s="351"/>
      <c r="MEO1041" s="351"/>
      <c r="MEP1041" s="351"/>
      <c r="MEQ1041" s="351"/>
      <c r="MER1041" s="351"/>
      <c r="MES1041" s="351"/>
      <c r="MET1041" s="351"/>
      <c r="MEU1041" s="351"/>
      <c r="MEV1041" s="351"/>
      <c r="MEW1041" s="351"/>
      <c r="MEX1041" s="351"/>
      <c r="MEY1041" s="351"/>
      <c r="MEZ1041" s="351"/>
      <c r="MFA1041" s="351"/>
      <c r="MFB1041" s="351"/>
      <c r="MFC1041" s="351"/>
      <c r="MFD1041" s="351"/>
      <c r="MFE1041" s="351"/>
      <c r="MFF1041" s="351"/>
      <c r="MFG1041" s="351"/>
      <c r="MFH1041" s="351"/>
      <c r="MFI1041" s="351"/>
      <c r="MFJ1041" s="351"/>
      <c r="MFK1041" s="351"/>
      <c r="MFL1041" s="351"/>
      <c r="MFM1041" s="351"/>
      <c r="MFN1041" s="351"/>
      <c r="MFO1041" s="351"/>
      <c r="MFP1041" s="351"/>
      <c r="MFQ1041" s="351"/>
      <c r="MFR1041" s="351"/>
      <c r="MFS1041" s="351"/>
      <c r="MFT1041" s="351"/>
      <c r="MFU1041" s="351"/>
      <c r="MFV1041" s="351"/>
      <c r="MFW1041" s="351"/>
      <c r="MFX1041" s="351"/>
      <c r="MFY1041" s="351"/>
      <c r="MFZ1041" s="351"/>
      <c r="MGA1041" s="351"/>
      <c r="MGB1041" s="351"/>
      <c r="MGC1041" s="351"/>
      <c r="MGD1041" s="351"/>
      <c r="MGE1041" s="351"/>
      <c r="MGF1041" s="351"/>
      <c r="MGG1041" s="351"/>
      <c r="MGH1041" s="351"/>
      <c r="MGI1041" s="351"/>
      <c r="MGJ1041" s="351"/>
      <c r="MGK1041" s="351"/>
      <c r="MGL1041" s="351"/>
      <c r="MGM1041" s="351"/>
      <c r="MGN1041" s="351"/>
      <c r="MGO1041" s="351"/>
      <c r="MGP1041" s="351"/>
      <c r="MGQ1041" s="351"/>
      <c r="MGR1041" s="351"/>
      <c r="MGS1041" s="351"/>
      <c r="MGT1041" s="351"/>
      <c r="MGU1041" s="351"/>
      <c r="MGV1041" s="351"/>
      <c r="MGW1041" s="351"/>
      <c r="MGX1041" s="351"/>
      <c r="MGY1041" s="351"/>
      <c r="MGZ1041" s="351"/>
      <c r="MHA1041" s="351"/>
      <c r="MHB1041" s="351"/>
      <c r="MHC1041" s="351"/>
      <c r="MHD1041" s="351"/>
      <c r="MHE1041" s="351"/>
      <c r="MHF1041" s="351"/>
      <c r="MHG1041" s="351"/>
      <c r="MHH1041" s="351"/>
      <c r="MHI1041" s="351"/>
      <c r="MHJ1041" s="351"/>
      <c r="MHK1041" s="351"/>
      <c r="MHL1041" s="351"/>
      <c r="MHM1041" s="351"/>
      <c r="MHN1041" s="351"/>
      <c r="MHO1041" s="351"/>
      <c r="MHP1041" s="351"/>
      <c r="MHQ1041" s="351"/>
      <c r="MHR1041" s="351"/>
      <c r="MHS1041" s="351"/>
      <c r="MHT1041" s="351"/>
      <c r="MHU1041" s="351"/>
      <c r="MHV1041" s="351"/>
      <c r="MHW1041" s="351"/>
      <c r="MHX1041" s="351"/>
      <c r="MHY1041" s="351"/>
      <c r="MHZ1041" s="351"/>
      <c r="MIA1041" s="351"/>
      <c r="MIB1041" s="351"/>
      <c r="MIC1041" s="351"/>
      <c r="MID1041" s="351"/>
      <c r="MIE1041" s="351"/>
      <c r="MIF1041" s="351"/>
      <c r="MIG1041" s="351"/>
      <c r="MIH1041" s="351"/>
      <c r="MII1041" s="351"/>
      <c r="MIJ1041" s="351"/>
      <c r="MIK1041" s="351"/>
      <c r="MIL1041" s="351"/>
      <c r="MIM1041" s="351"/>
      <c r="MIN1041" s="351"/>
      <c r="MIO1041" s="351"/>
      <c r="MIP1041" s="351"/>
      <c r="MIQ1041" s="351"/>
      <c r="MIR1041" s="351"/>
      <c r="MIS1041" s="351"/>
      <c r="MIT1041" s="351"/>
      <c r="MIU1041" s="351"/>
      <c r="MIV1041" s="351"/>
      <c r="MIW1041" s="351"/>
      <c r="MIX1041" s="351"/>
      <c r="MIY1041" s="351"/>
      <c r="MIZ1041" s="351"/>
      <c r="MJA1041" s="351"/>
      <c r="MJB1041" s="351"/>
      <c r="MJC1041" s="351"/>
      <c r="MJD1041" s="351"/>
      <c r="MJE1041" s="351"/>
      <c r="MJF1041" s="351"/>
      <c r="MJG1041" s="351"/>
      <c r="MJH1041" s="351"/>
      <c r="MJI1041" s="351"/>
      <c r="MJJ1041" s="351"/>
      <c r="MJK1041" s="351"/>
      <c r="MJL1041" s="351"/>
      <c r="MJM1041" s="351"/>
      <c r="MJN1041" s="351"/>
      <c r="MJO1041" s="351"/>
      <c r="MJP1041" s="351"/>
      <c r="MJQ1041" s="351"/>
      <c r="MJR1041" s="351"/>
      <c r="MJS1041" s="351"/>
      <c r="MJT1041" s="351"/>
      <c r="MJU1041" s="351"/>
      <c r="MJV1041" s="351"/>
      <c r="MJW1041" s="351"/>
      <c r="MJX1041" s="351"/>
      <c r="MJY1041" s="351"/>
      <c r="MJZ1041" s="351"/>
      <c r="MKA1041" s="351"/>
      <c r="MKB1041" s="351"/>
      <c r="MKC1041" s="351"/>
      <c r="MKD1041" s="351"/>
      <c r="MKE1041" s="351"/>
      <c r="MKF1041" s="351"/>
      <c r="MKG1041" s="351"/>
      <c r="MKH1041" s="351"/>
      <c r="MKI1041" s="351"/>
      <c r="MKJ1041" s="351"/>
      <c r="MKK1041" s="351"/>
      <c r="MKL1041" s="351"/>
      <c r="MKM1041" s="351"/>
      <c r="MKN1041" s="351"/>
      <c r="MKO1041" s="351"/>
      <c r="MKP1041" s="351"/>
      <c r="MKQ1041" s="351"/>
      <c r="MKR1041" s="351"/>
      <c r="MKS1041" s="351"/>
      <c r="MKT1041" s="351"/>
      <c r="MKU1041" s="351"/>
      <c r="MKV1041" s="351"/>
      <c r="MKW1041" s="351"/>
      <c r="MKX1041" s="351"/>
      <c r="MKY1041" s="351"/>
      <c r="MKZ1041" s="351"/>
      <c r="MLA1041" s="351"/>
      <c r="MLB1041" s="351"/>
      <c r="MLC1041" s="351"/>
      <c r="MLD1041" s="351"/>
      <c r="MLE1041" s="351"/>
      <c r="MLF1041" s="351"/>
      <c r="MLG1041" s="351"/>
      <c r="MLH1041" s="351"/>
      <c r="MLI1041" s="351"/>
      <c r="MLJ1041" s="351"/>
      <c r="MLK1041" s="351"/>
      <c r="MLL1041" s="351"/>
      <c r="MLM1041" s="351"/>
      <c r="MLN1041" s="351"/>
      <c r="MLO1041" s="351"/>
      <c r="MLP1041" s="351"/>
      <c r="MLQ1041" s="351"/>
      <c r="MLR1041" s="351"/>
      <c r="MLS1041" s="351"/>
      <c r="MLT1041" s="351"/>
      <c r="MLU1041" s="351"/>
      <c r="MLV1041" s="351"/>
      <c r="MLW1041" s="351"/>
      <c r="MLX1041" s="351"/>
      <c r="MLY1041" s="351"/>
      <c r="MLZ1041" s="351"/>
      <c r="MMA1041" s="351"/>
      <c r="MMB1041" s="351"/>
      <c r="MMC1041" s="351"/>
      <c r="MMD1041" s="351"/>
      <c r="MME1041" s="351"/>
      <c r="MMF1041" s="351"/>
      <c r="MMG1041" s="351"/>
      <c r="MMH1041" s="351"/>
      <c r="MMI1041" s="351"/>
      <c r="MMJ1041" s="351"/>
      <c r="MMK1041" s="351"/>
      <c r="MML1041" s="351"/>
      <c r="MMM1041" s="351"/>
      <c r="MMN1041" s="351"/>
      <c r="MMO1041" s="351"/>
      <c r="MMP1041" s="351"/>
      <c r="MMQ1041" s="351"/>
      <c r="MMR1041" s="351"/>
      <c r="MMS1041" s="351"/>
      <c r="MMT1041" s="351"/>
      <c r="MMU1041" s="351"/>
      <c r="MMV1041" s="351"/>
      <c r="MMW1041" s="351"/>
      <c r="MMX1041" s="351"/>
      <c r="MMY1041" s="351"/>
      <c r="MMZ1041" s="351"/>
      <c r="MNA1041" s="351"/>
      <c r="MNB1041" s="351"/>
      <c r="MNC1041" s="351"/>
      <c r="MND1041" s="351"/>
      <c r="MNE1041" s="351"/>
      <c r="MNF1041" s="351"/>
      <c r="MNG1041" s="351"/>
      <c r="MNH1041" s="351"/>
      <c r="MNI1041" s="351"/>
      <c r="MNJ1041" s="351"/>
      <c r="MNK1041" s="351"/>
      <c r="MNL1041" s="351"/>
      <c r="MNM1041" s="351"/>
      <c r="MNN1041" s="351"/>
      <c r="MNO1041" s="351"/>
      <c r="MNP1041" s="351"/>
      <c r="MNQ1041" s="351"/>
      <c r="MNR1041" s="351"/>
      <c r="MNS1041" s="351"/>
      <c r="MNT1041" s="351"/>
      <c r="MNU1041" s="351"/>
      <c r="MNV1041" s="351"/>
      <c r="MNW1041" s="351"/>
      <c r="MNX1041" s="351"/>
      <c r="MNY1041" s="351"/>
      <c r="MNZ1041" s="351"/>
      <c r="MOA1041" s="351"/>
      <c r="MOB1041" s="351"/>
      <c r="MOC1041" s="351"/>
      <c r="MOD1041" s="351"/>
      <c r="MOE1041" s="351"/>
      <c r="MOF1041" s="351"/>
      <c r="MOG1041" s="351"/>
      <c r="MOH1041" s="351"/>
      <c r="MOI1041" s="351"/>
      <c r="MOJ1041" s="351"/>
      <c r="MOK1041" s="351"/>
      <c r="MOL1041" s="351"/>
      <c r="MOM1041" s="351"/>
      <c r="MON1041" s="351"/>
      <c r="MOO1041" s="351"/>
      <c r="MOP1041" s="351"/>
      <c r="MOQ1041" s="351"/>
      <c r="MOR1041" s="351"/>
      <c r="MOS1041" s="351"/>
      <c r="MOT1041" s="351"/>
      <c r="MOU1041" s="351"/>
      <c r="MOV1041" s="351"/>
      <c r="MOW1041" s="351"/>
      <c r="MOX1041" s="351"/>
      <c r="MOY1041" s="351"/>
      <c r="MOZ1041" s="351"/>
      <c r="MPA1041" s="351"/>
      <c r="MPB1041" s="351"/>
      <c r="MPC1041" s="351"/>
      <c r="MPD1041" s="351"/>
      <c r="MPE1041" s="351"/>
      <c r="MPF1041" s="351"/>
      <c r="MPG1041" s="351"/>
      <c r="MPH1041" s="351"/>
      <c r="MPI1041" s="351"/>
      <c r="MPJ1041" s="351"/>
      <c r="MPK1041" s="351"/>
      <c r="MPL1041" s="351"/>
      <c r="MPM1041" s="351"/>
      <c r="MPN1041" s="351"/>
      <c r="MPO1041" s="351"/>
      <c r="MPP1041" s="351"/>
      <c r="MPQ1041" s="351"/>
      <c r="MPR1041" s="351"/>
      <c r="MPS1041" s="351"/>
      <c r="MPT1041" s="351"/>
      <c r="MPU1041" s="351"/>
      <c r="MPV1041" s="351"/>
      <c r="MPW1041" s="351"/>
      <c r="MPX1041" s="351"/>
      <c r="MPY1041" s="351"/>
      <c r="MPZ1041" s="351"/>
      <c r="MQA1041" s="351"/>
      <c r="MQB1041" s="351"/>
      <c r="MQC1041" s="351"/>
      <c r="MQD1041" s="351"/>
      <c r="MQE1041" s="351"/>
      <c r="MQF1041" s="351"/>
      <c r="MQG1041" s="351"/>
      <c r="MQH1041" s="351"/>
      <c r="MQI1041" s="351"/>
      <c r="MQJ1041" s="351"/>
      <c r="MQK1041" s="351"/>
      <c r="MQL1041" s="351"/>
      <c r="MQM1041" s="351"/>
      <c r="MQN1041" s="351"/>
      <c r="MQO1041" s="351"/>
      <c r="MQP1041" s="351"/>
      <c r="MQQ1041" s="351"/>
      <c r="MQR1041" s="351"/>
      <c r="MQS1041" s="351"/>
      <c r="MQT1041" s="351"/>
      <c r="MQU1041" s="351"/>
      <c r="MQV1041" s="351"/>
      <c r="MQW1041" s="351"/>
      <c r="MQX1041" s="351"/>
      <c r="MQY1041" s="351"/>
      <c r="MQZ1041" s="351"/>
      <c r="MRA1041" s="351"/>
      <c r="MRB1041" s="351"/>
      <c r="MRC1041" s="351"/>
      <c r="MRD1041" s="351"/>
      <c r="MRE1041" s="351"/>
      <c r="MRF1041" s="351"/>
      <c r="MRG1041" s="351"/>
      <c r="MRH1041" s="351"/>
      <c r="MRI1041" s="351"/>
      <c r="MRJ1041" s="351"/>
      <c r="MRK1041" s="351"/>
      <c r="MRL1041" s="351"/>
      <c r="MRM1041" s="351"/>
      <c r="MRN1041" s="351"/>
      <c r="MRO1041" s="351"/>
      <c r="MRP1041" s="351"/>
      <c r="MRQ1041" s="351"/>
      <c r="MRR1041" s="351"/>
      <c r="MRS1041" s="351"/>
      <c r="MRT1041" s="351"/>
      <c r="MRU1041" s="351"/>
      <c r="MRV1041" s="351"/>
      <c r="MRW1041" s="351"/>
      <c r="MRX1041" s="351"/>
      <c r="MRY1041" s="351"/>
      <c r="MRZ1041" s="351"/>
      <c r="MSA1041" s="351"/>
      <c r="MSB1041" s="351"/>
      <c r="MSC1041" s="351"/>
      <c r="MSD1041" s="351"/>
      <c r="MSE1041" s="351"/>
      <c r="MSF1041" s="351"/>
      <c r="MSG1041" s="351"/>
      <c r="MSH1041" s="351"/>
      <c r="MSI1041" s="351"/>
      <c r="MSJ1041" s="351"/>
      <c r="MSK1041" s="351"/>
      <c r="MSL1041" s="351"/>
      <c r="MSM1041" s="351"/>
      <c r="MSN1041" s="351"/>
      <c r="MSO1041" s="351"/>
      <c r="MSP1041" s="351"/>
      <c r="MSQ1041" s="351"/>
      <c r="MSR1041" s="351"/>
      <c r="MSS1041" s="351"/>
      <c r="MST1041" s="351"/>
      <c r="MSU1041" s="351"/>
      <c r="MSV1041" s="351"/>
      <c r="MSW1041" s="351"/>
      <c r="MSX1041" s="351"/>
      <c r="MSY1041" s="351"/>
      <c r="MSZ1041" s="351"/>
      <c r="MTA1041" s="351"/>
      <c r="MTB1041" s="351"/>
      <c r="MTC1041" s="351"/>
      <c r="MTD1041" s="351"/>
      <c r="MTE1041" s="351"/>
      <c r="MTF1041" s="351"/>
      <c r="MTG1041" s="351"/>
      <c r="MTH1041" s="351"/>
      <c r="MTI1041" s="351"/>
      <c r="MTJ1041" s="351"/>
      <c r="MTK1041" s="351"/>
      <c r="MTL1041" s="351"/>
      <c r="MTM1041" s="351"/>
      <c r="MTN1041" s="351"/>
      <c r="MTO1041" s="351"/>
      <c r="MTP1041" s="351"/>
      <c r="MTQ1041" s="351"/>
      <c r="MTR1041" s="351"/>
      <c r="MTS1041" s="351"/>
      <c r="MTT1041" s="351"/>
      <c r="MTU1041" s="351"/>
      <c r="MTV1041" s="351"/>
      <c r="MTW1041" s="351"/>
      <c r="MTX1041" s="351"/>
      <c r="MTY1041" s="351"/>
      <c r="MTZ1041" s="351"/>
      <c r="MUA1041" s="351"/>
      <c r="MUB1041" s="351"/>
      <c r="MUC1041" s="351"/>
      <c r="MUD1041" s="351"/>
      <c r="MUE1041" s="351"/>
      <c r="MUF1041" s="351"/>
      <c r="MUG1041" s="351"/>
      <c r="MUH1041" s="351"/>
      <c r="MUI1041" s="351"/>
      <c r="MUJ1041" s="351"/>
      <c r="MUK1041" s="351"/>
      <c r="MUL1041" s="351"/>
      <c r="MUM1041" s="351"/>
      <c r="MUN1041" s="351"/>
      <c r="MUO1041" s="351"/>
      <c r="MUP1041" s="351"/>
      <c r="MUQ1041" s="351"/>
      <c r="MUR1041" s="351"/>
      <c r="MUS1041" s="351"/>
      <c r="MUT1041" s="351"/>
      <c r="MUU1041" s="351"/>
      <c r="MUV1041" s="351"/>
      <c r="MUW1041" s="351"/>
      <c r="MUX1041" s="351"/>
      <c r="MUY1041" s="351"/>
      <c r="MUZ1041" s="351"/>
      <c r="MVA1041" s="351"/>
      <c r="MVB1041" s="351"/>
      <c r="MVC1041" s="351"/>
      <c r="MVD1041" s="351"/>
      <c r="MVE1041" s="351"/>
      <c r="MVF1041" s="351"/>
      <c r="MVG1041" s="351"/>
      <c r="MVH1041" s="351"/>
      <c r="MVI1041" s="351"/>
      <c r="MVJ1041" s="351"/>
      <c r="MVK1041" s="351"/>
      <c r="MVL1041" s="351"/>
      <c r="MVM1041" s="351"/>
      <c r="MVN1041" s="351"/>
      <c r="MVO1041" s="351"/>
      <c r="MVP1041" s="351"/>
      <c r="MVQ1041" s="351"/>
      <c r="MVR1041" s="351"/>
      <c r="MVS1041" s="351"/>
      <c r="MVT1041" s="351"/>
      <c r="MVU1041" s="351"/>
      <c r="MVV1041" s="351"/>
      <c r="MVW1041" s="351"/>
      <c r="MVX1041" s="351"/>
      <c r="MVY1041" s="351"/>
      <c r="MVZ1041" s="351"/>
      <c r="MWA1041" s="351"/>
      <c r="MWB1041" s="351"/>
      <c r="MWC1041" s="351"/>
      <c r="MWD1041" s="351"/>
      <c r="MWE1041" s="351"/>
      <c r="MWF1041" s="351"/>
      <c r="MWG1041" s="351"/>
      <c r="MWH1041" s="351"/>
      <c r="MWI1041" s="351"/>
      <c r="MWJ1041" s="351"/>
      <c r="MWK1041" s="351"/>
      <c r="MWL1041" s="351"/>
      <c r="MWM1041" s="351"/>
      <c r="MWN1041" s="351"/>
      <c r="MWO1041" s="351"/>
      <c r="MWP1041" s="351"/>
      <c r="MWQ1041" s="351"/>
      <c r="MWR1041" s="351"/>
      <c r="MWS1041" s="351"/>
      <c r="MWT1041" s="351"/>
      <c r="MWU1041" s="351"/>
      <c r="MWV1041" s="351"/>
      <c r="MWW1041" s="351"/>
      <c r="MWX1041" s="351"/>
      <c r="MWY1041" s="351"/>
      <c r="MWZ1041" s="351"/>
      <c r="MXA1041" s="351"/>
      <c r="MXB1041" s="351"/>
      <c r="MXC1041" s="351"/>
      <c r="MXD1041" s="351"/>
      <c r="MXE1041" s="351"/>
      <c r="MXF1041" s="351"/>
      <c r="MXG1041" s="351"/>
      <c r="MXH1041" s="351"/>
      <c r="MXI1041" s="351"/>
      <c r="MXJ1041" s="351"/>
      <c r="MXK1041" s="351"/>
      <c r="MXL1041" s="351"/>
      <c r="MXM1041" s="351"/>
      <c r="MXN1041" s="351"/>
      <c r="MXO1041" s="351"/>
      <c r="MXP1041" s="351"/>
      <c r="MXQ1041" s="351"/>
      <c r="MXR1041" s="351"/>
      <c r="MXS1041" s="351"/>
      <c r="MXT1041" s="351"/>
      <c r="MXU1041" s="351"/>
      <c r="MXV1041" s="351"/>
      <c r="MXW1041" s="351"/>
      <c r="MXX1041" s="351"/>
      <c r="MXY1041" s="351"/>
      <c r="MXZ1041" s="351"/>
      <c r="MYA1041" s="351"/>
      <c r="MYB1041" s="351"/>
      <c r="MYC1041" s="351"/>
      <c r="MYD1041" s="351"/>
      <c r="MYE1041" s="351"/>
      <c r="MYF1041" s="351"/>
      <c r="MYG1041" s="351"/>
      <c r="MYH1041" s="351"/>
      <c r="MYI1041" s="351"/>
      <c r="MYJ1041" s="351"/>
      <c r="MYK1041" s="351"/>
      <c r="MYL1041" s="351"/>
      <c r="MYM1041" s="351"/>
      <c r="MYN1041" s="351"/>
      <c r="MYO1041" s="351"/>
      <c r="MYP1041" s="351"/>
      <c r="MYQ1041" s="351"/>
      <c r="MYR1041" s="351"/>
      <c r="MYS1041" s="351"/>
      <c r="MYT1041" s="351"/>
      <c r="MYU1041" s="351"/>
      <c r="MYV1041" s="351"/>
      <c r="MYW1041" s="351"/>
      <c r="MYX1041" s="351"/>
      <c r="MYY1041" s="351"/>
      <c r="MYZ1041" s="351"/>
      <c r="MZA1041" s="351"/>
      <c r="MZB1041" s="351"/>
      <c r="MZC1041" s="351"/>
      <c r="MZD1041" s="351"/>
      <c r="MZE1041" s="351"/>
      <c r="MZF1041" s="351"/>
      <c r="MZG1041" s="351"/>
      <c r="MZH1041" s="351"/>
      <c r="MZI1041" s="351"/>
      <c r="MZJ1041" s="351"/>
      <c r="MZK1041" s="351"/>
      <c r="MZL1041" s="351"/>
      <c r="MZM1041" s="351"/>
      <c r="MZN1041" s="351"/>
      <c r="MZO1041" s="351"/>
      <c r="MZP1041" s="351"/>
      <c r="MZQ1041" s="351"/>
      <c r="MZR1041" s="351"/>
      <c r="MZS1041" s="351"/>
      <c r="MZT1041" s="351"/>
      <c r="MZU1041" s="351"/>
      <c r="MZV1041" s="351"/>
      <c r="MZW1041" s="351"/>
      <c r="MZX1041" s="351"/>
      <c r="MZY1041" s="351"/>
      <c r="MZZ1041" s="351"/>
      <c r="NAA1041" s="351"/>
      <c r="NAB1041" s="351"/>
      <c r="NAC1041" s="351"/>
      <c r="NAD1041" s="351"/>
      <c r="NAE1041" s="351"/>
      <c r="NAF1041" s="351"/>
      <c r="NAG1041" s="351"/>
      <c r="NAH1041" s="351"/>
      <c r="NAI1041" s="351"/>
      <c r="NAJ1041" s="351"/>
      <c r="NAK1041" s="351"/>
      <c r="NAL1041" s="351"/>
      <c r="NAM1041" s="351"/>
      <c r="NAN1041" s="351"/>
      <c r="NAO1041" s="348"/>
      <c r="NAP1041" s="156"/>
      <c r="NAQ1041" s="156"/>
      <c r="NAR1041" s="156"/>
      <c r="NAS1041" s="156"/>
      <c r="NAT1041" s="437"/>
      <c r="NAU1041" s="437"/>
      <c r="NAV1041" s="483"/>
      <c r="NAW1041" s="483"/>
      <c r="NAX1041" s="483"/>
      <c r="NAY1041" s="483"/>
      <c r="NAZ1041" s="483"/>
      <c r="NBA1041" s="483"/>
      <c r="NBB1041" s="483"/>
      <c r="NBC1041" s="483"/>
      <c r="NBD1041" s="483"/>
      <c r="NBE1041" s="483"/>
      <c r="NBF1041" s="483"/>
      <c r="NBG1041" s="483"/>
      <c r="NBH1041" s="483"/>
      <c r="NBI1041" s="483"/>
      <c r="NBJ1041" s="483"/>
      <c r="NBK1041" s="483"/>
      <c r="NBL1041" s="483"/>
      <c r="NBM1041" s="483"/>
      <c r="NBN1041" s="483"/>
      <c r="NBO1041" s="483"/>
      <c r="NBP1041" s="483"/>
      <c r="NBQ1041" s="483"/>
      <c r="NBR1041" s="483"/>
      <c r="NBS1041" s="483"/>
      <c r="NBT1041" s="483"/>
      <c r="NBU1041" s="483"/>
      <c r="NBV1041" s="483"/>
      <c r="NBW1041" s="483"/>
      <c r="NBX1041" s="483"/>
      <c r="NBY1041" s="483"/>
      <c r="NBZ1041" s="483"/>
      <c r="NCA1041" s="483"/>
      <c r="NCB1041" s="483"/>
      <c r="NCC1041" s="483"/>
      <c r="NCD1041" s="483"/>
      <c r="NCE1041" s="483"/>
      <c r="NCF1041" s="483"/>
      <c r="NCG1041" s="483"/>
      <c r="NCH1041" s="483"/>
      <c r="NCI1041" s="483"/>
      <c r="NCJ1041" s="483"/>
      <c r="NCK1041" s="483"/>
      <c r="NCL1041" s="483"/>
      <c r="NCM1041" s="483"/>
      <c r="NCN1041" s="483"/>
      <c r="NCO1041" s="483"/>
      <c r="NCP1041" s="483"/>
      <c r="NCQ1041" s="483"/>
      <c r="NCR1041" s="483"/>
      <c r="NCS1041" s="483"/>
      <c r="NCT1041" s="483"/>
      <c r="NCU1041" s="483"/>
      <c r="NCV1041" s="483"/>
      <c r="NCW1041" s="483"/>
      <c r="NCX1041" s="483"/>
      <c r="NCY1041" s="483"/>
      <c r="NCZ1041" s="483"/>
      <c r="NDA1041" s="483"/>
      <c r="NDB1041" s="483"/>
      <c r="NDC1041" s="483"/>
      <c r="NDD1041" s="483"/>
      <c r="NDE1041" s="483"/>
      <c r="NDF1041" s="483"/>
      <c r="NDG1041" s="483"/>
      <c r="NDH1041" s="348"/>
      <c r="NDI1041" s="156"/>
      <c r="NDJ1041" s="156"/>
      <c r="NDK1041" s="156"/>
      <c r="NDL1041" s="157"/>
      <c r="NDM1041" s="328"/>
      <c r="NDN1041" s="328"/>
      <c r="NDO1041" s="351"/>
      <c r="NDP1041" s="351"/>
      <c r="NDQ1041" s="351"/>
      <c r="NDR1041" s="351"/>
      <c r="NDS1041" s="351"/>
      <c r="NDT1041" s="351"/>
      <c r="NDU1041" s="351"/>
      <c r="NDV1041" s="351"/>
      <c r="NDW1041" s="351"/>
      <c r="NDX1041" s="351"/>
      <c r="NDY1041" s="351"/>
      <c r="NDZ1041" s="351"/>
      <c r="NEA1041" s="351"/>
      <c r="NEB1041" s="351"/>
      <c r="NEC1041" s="351"/>
      <c r="NED1041" s="351"/>
      <c r="NEE1041" s="351"/>
      <c r="NEF1041" s="351"/>
      <c r="NEG1041" s="351"/>
      <c r="NEH1041" s="351"/>
      <c r="NEI1041" s="351"/>
      <c r="NEJ1041" s="351"/>
      <c r="NEK1041" s="351"/>
      <c r="NEL1041" s="351"/>
      <c r="NEM1041" s="351"/>
      <c r="NEN1041" s="351"/>
      <c r="NEO1041" s="351"/>
      <c r="NEP1041" s="351"/>
      <c r="NEQ1041" s="351"/>
      <c r="NER1041" s="351"/>
      <c r="NES1041" s="351"/>
      <c r="NET1041" s="351"/>
      <c r="NEU1041" s="351"/>
      <c r="NEV1041" s="351"/>
      <c r="NEW1041" s="351"/>
      <c r="NEX1041" s="351"/>
      <c r="NEY1041" s="351"/>
      <c r="NEZ1041" s="351"/>
      <c r="NFA1041" s="351"/>
      <c r="NFB1041" s="351"/>
      <c r="NFC1041" s="351"/>
      <c r="NFD1041" s="351"/>
      <c r="NFE1041" s="351"/>
      <c r="NFF1041" s="351"/>
      <c r="NFG1041" s="351"/>
      <c r="NFH1041" s="351"/>
      <c r="NFI1041" s="351"/>
      <c r="NFJ1041" s="351"/>
      <c r="NFK1041" s="351"/>
      <c r="NFL1041" s="351"/>
      <c r="NFM1041" s="351"/>
      <c r="NFN1041" s="351"/>
      <c r="NFO1041" s="351"/>
      <c r="NFP1041" s="351"/>
      <c r="NFQ1041" s="351"/>
      <c r="NFR1041" s="351"/>
      <c r="NFS1041" s="351"/>
      <c r="NFT1041" s="351"/>
      <c r="NFU1041" s="351"/>
      <c r="NFV1041" s="351"/>
      <c r="NFW1041" s="351"/>
      <c r="NFX1041" s="351"/>
      <c r="NFY1041" s="351"/>
      <c r="NFZ1041" s="351"/>
    </row>
    <row r="1042" spans="1:9646" ht="45.75" customHeight="1">
      <c r="A1042" s="589">
        <f>1+A1041</f>
        <v>1040</v>
      </c>
      <c r="B1042" s="403" t="s">
        <v>9819</v>
      </c>
      <c r="C1042" s="156" t="s">
        <v>9820</v>
      </c>
      <c r="D1042" s="156" t="s">
        <v>645</v>
      </c>
      <c r="E1042" s="156">
        <v>45569</v>
      </c>
      <c r="F1042" s="16">
        <v>45573</v>
      </c>
      <c r="G1042" s="16">
        <v>45646</v>
      </c>
      <c r="H1042" s="16" t="s">
        <v>416</v>
      </c>
      <c r="I1042" s="16" t="s">
        <v>9637</v>
      </c>
      <c r="J1042" s="449" t="s">
        <v>9821</v>
      </c>
      <c r="K1042" s="16">
        <v>1072699926</v>
      </c>
      <c r="L1042" s="16">
        <v>8</v>
      </c>
      <c r="M1042" s="16" t="s">
        <v>97</v>
      </c>
      <c r="N1042" s="16" t="s">
        <v>5078</v>
      </c>
      <c r="O1042" s="16" t="s">
        <v>3608</v>
      </c>
      <c r="P1042" s="16" t="s">
        <v>8248</v>
      </c>
      <c r="Q1042" s="16" t="s">
        <v>9515</v>
      </c>
      <c r="R1042" s="16">
        <v>73</v>
      </c>
      <c r="S1042" s="16" t="s">
        <v>9822</v>
      </c>
      <c r="T1042" s="16" t="s">
        <v>9823</v>
      </c>
      <c r="U1042" s="16">
        <v>2024003467</v>
      </c>
      <c r="V1042" s="16" t="s">
        <v>9824</v>
      </c>
      <c r="W1042" s="16">
        <v>45572</v>
      </c>
      <c r="X1042" s="16" t="s">
        <v>103</v>
      </c>
      <c r="Y1042" s="16" t="s">
        <v>9825</v>
      </c>
      <c r="Z1042" s="16" t="s">
        <v>9823</v>
      </c>
      <c r="AA1042" s="16">
        <v>0</v>
      </c>
      <c r="AB1042" s="16">
        <v>0</v>
      </c>
      <c r="AC1042" s="16">
        <v>0</v>
      </c>
      <c r="AD1042" s="16">
        <v>0</v>
      </c>
      <c r="AE1042" s="16">
        <v>0</v>
      </c>
      <c r="AF1042" s="16">
        <v>0</v>
      </c>
      <c r="AG1042" s="16">
        <v>0</v>
      </c>
      <c r="AH1042" s="16">
        <v>0</v>
      </c>
      <c r="AI1042" s="16">
        <v>0</v>
      </c>
      <c r="AJ1042" s="16">
        <v>0</v>
      </c>
      <c r="AK1042" s="16" t="s">
        <v>104</v>
      </c>
      <c r="AL1042" s="16" t="s">
        <v>9826</v>
      </c>
      <c r="AM1042" s="16" t="s">
        <v>9827</v>
      </c>
      <c r="AN1042" s="16" t="s">
        <v>9765</v>
      </c>
      <c r="AO1042" s="16" t="s">
        <v>114</v>
      </c>
      <c r="AP1042" s="16" t="s">
        <v>114</v>
      </c>
      <c r="AQ1042" s="16" t="s">
        <v>114</v>
      </c>
      <c r="AR1042" s="16" t="s">
        <v>114</v>
      </c>
      <c r="AS1042" s="16" t="s">
        <v>109</v>
      </c>
      <c r="AT1042" s="16" t="s">
        <v>109</v>
      </c>
      <c r="AU1042" s="16" t="s">
        <v>392</v>
      </c>
      <c r="AV1042" s="16" t="s">
        <v>9324</v>
      </c>
      <c r="AW1042" s="16" t="s">
        <v>9674</v>
      </c>
      <c r="AX1042" s="16" t="s">
        <v>109</v>
      </c>
      <c r="AY1042" s="16" t="s">
        <v>108</v>
      </c>
      <c r="AZ1042" s="16" t="s">
        <v>9324</v>
      </c>
      <c r="BA1042" s="16" t="s">
        <v>9324</v>
      </c>
      <c r="BB1042" s="16"/>
      <c r="BC1042" s="16" t="s">
        <v>9324</v>
      </c>
      <c r="BD1042" s="16" t="s">
        <v>9324</v>
      </c>
      <c r="BE1042" s="16" t="s">
        <v>9324</v>
      </c>
      <c r="BF1042" s="16" t="s">
        <v>9324</v>
      </c>
      <c r="BG1042" s="16" t="s">
        <v>9324</v>
      </c>
      <c r="BH1042" s="16" t="s">
        <v>9823</v>
      </c>
      <c r="BI1042" s="349" t="s">
        <v>113</v>
      </c>
      <c r="BJ1042" s="16" t="s">
        <v>9324</v>
      </c>
      <c r="BK1042" s="16" t="s">
        <v>114</v>
      </c>
      <c r="BL1042" s="16" t="s">
        <v>9324</v>
      </c>
      <c r="BM1042" s="109"/>
      <c r="BN1042" s="16" t="s">
        <v>161</v>
      </c>
      <c r="BO1042" s="16"/>
      <c r="BP1042" s="16"/>
      <c r="BQ1042" s="16">
        <v>31</v>
      </c>
      <c r="BR1042" s="16">
        <v>34165</v>
      </c>
      <c r="BS1042" s="16" t="s">
        <v>108</v>
      </c>
      <c r="BT1042" s="16" t="s">
        <v>108</v>
      </c>
      <c r="BU1042" s="16" t="s">
        <v>108</v>
      </c>
      <c r="BV1042" s="16" t="s">
        <v>108</v>
      </c>
      <c r="BW1042" s="16" t="s">
        <v>108</v>
      </c>
      <c r="BX1042" s="16" t="s">
        <v>9828</v>
      </c>
      <c r="BY1042" s="16">
        <v>3142374344</v>
      </c>
      <c r="BZ1042" s="16" t="s">
        <v>9829</v>
      </c>
      <c r="CA1042" s="446" t="s">
        <v>109</v>
      </c>
      <c r="CB1042" s="446" t="s">
        <v>109</v>
      </c>
      <c r="CC1042" s="446" t="s">
        <v>109</v>
      </c>
      <c r="CD1042" s="446"/>
      <c r="CE1042" s="446"/>
      <c r="CF1042" s="446"/>
      <c r="CG1042" s="446"/>
      <c r="CH1042" s="446"/>
      <c r="CI1042" s="446"/>
      <c r="CJ1042" s="446"/>
      <c r="CK1042" s="446"/>
      <c r="CL1042" s="446"/>
      <c r="CM1042" s="446" t="s">
        <v>109</v>
      </c>
      <c r="CN1042" s="109"/>
      <c r="CO1042" s="50"/>
      <c r="CP1042" s="50"/>
      <c r="CQ1042" s="50"/>
      <c r="CR1042" s="50"/>
      <c r="CS1042" s="50"/>
      <c r="CT1042" s="50"/>
      <c r="CU1042" s="50"/>
      <c r="CV1042" s="50"/>
      <c r="CW1042" s="50"/>
      <c r="CX1042" s="50"/>
      <c r="CY1042" s="50"/>
      <c r="CZ1042" s="50"/>
      <c r="DA1042" s="50"/>
      <c r="DB1042" s="50"/>
      <c r="DC1042" s="50"/>
      <c r="DD1042" s="50"/>
      <c r="DE1042" s="50"/>
      <c r="DF1042" s="50"/>
      <c r="DG1042" s="50"/>
      <c r="DH1042" s="50"/>
      <c r="DI1042" s="50"/>
      <c r="DJ1042" s="50"/>
      <c r="DK1042" s="50"/>
      <c r="DL1042" s="50"/>
      <c r="DM1042" s="50"/>
      <c r="DN1042" s="50"/>
      <c r="DO1042" s="50"/>
      <c r="DP1042" s="50"/>
      <c r="DQ1042" s="50"/>
      <c r="DR1042" s="50"/>
      <c r="DS1042" s="50"/>
      <c r="DT1042" s="50"/>
      <c r="DU1042" s="50"/>
      <c r="DV1042" s="50"/>
      <c r="DW1042" s="50"/>
      <c r="DX1042" s="50"/>
      <c r="DY1042" s="50"/>
      <c r="DZ1042" s="50"/>
      <c r="EA1042" s="50"/>
      <c r="EB1042" s="50"/>
      <c r="EC1042" s="50"/>
      <c r="ED1042" s="50"/>
      <c r="EE1042" s="50"/>
      <c r="EF1042" s="50"/>
      <c r="EG1042" s="50"/>
      <c r="EH1042" s="50"/>
      <c r="EI1042" s="50"/>
      <c r="EJ1042" s="50"/>
      <c r="EK1042" s="50"/>
      <c r="EL1042" s="50"/>
      <c r="EM1042" s="50"/>
      <c r="EN1042" s="50"/>
      <c r="EO1042" s="50"/>
      <c r="EP1042" s="50"/>
      <c r="EQ1042" s="50"/>
      <c r="ER1042" s="50"/>
      <c r="ES1042" s="50"/>
      <c r="ET1042" s="50"/>
      <c r="EU1042" s="50"/>
      <c r="EV1042" s="50"/>
      <c r="EW1042" s="50"/>
      <c r="EX1042" s="50"/>
      <c r="EY1042" s="50"/>
      <c r="EZ1042" s="50"/>
      <c r="FA1042" s="50"/>
      <c r="FB1042" s="50"/>
      <c r="FC1042" s="50"/>
      <c r="FD1042" s="50"/>
      <c r="FE1042" s="50"/>
      <c r="FF1042" s="50"/>
      <c r="FG1042" s="50"/>
      <c r="FH1042" s="50"/>
      <c r="FI1042" s="50"/>
      <c r="FJ1042" s="50"/>
      <c r="FK1042" s="50"/>
      <c r="FL1042" s="50"/>
      <c r="FM1042" s="50"/>
      <c r="FN1042" s="50"/>
      <c r="FO1042" s="50"/>
      <c r="FP1042" s="50"/>
      <c r="FQ1042" s="50"/>
      <c r="FR1042" s="50"/>
      <c r="FS1042" s="50"/>
      <c r="FT1042" s="50"/>
      <c r="FU1042" s="50"/>
      <c r="FV1042" s="50"/>
      <c r="FW1042" s="50"/>
      <c r="FX1042" s="50"/>
      <c r="FY1042" s="50"/>
      <c r="FZ1042" s="50"/>
      <c r="GA1042" s="50"/>
      <c r="GB1042" s="50"/>
      <c r="GC1042" s="50"/>
      <c r="GD1042" s="50"/>
      <c r="GE1042" s="50"/>
      <c r="GF1042" s="50"/>
      <c r="GG1042" s="50"/>
      <c r="GH1042" s="50"/>
      <c r="GI1042" s="50"/>
      <c r="GJ1042" s="50"/>
      <c r="GK1042" s="50"/>
      <c r="GL1042" s="50"/>
      <c r="GM1042" s="50"/>
      <c r="GN1042" s="50"/>
      <c r="GO1042" s="50"/>
      <c r="GP1042" s="50"/>
      <c r="GQ1042" s="50"/>
      <c r="GR1042" s="50"/>
      <c r="GS1042" s="50"/>
      <c r="GT1042" s="50"/>
      <c r="GU1042" s="50"/>
      <c r="GV1042" s="16"/>
      <c r="GW1042" s="16"/>
      <c r="GX1042" s="16"/>
      <c r="GY1042" s="16"/>
      <c r="GZ1042" s="16"/>
      <c r="HA1042" s="16"/>
      <c r="HB1042" s="16"/>
      <c r="HC1042" s="16"/>
      <c r="HD1042" s="16"/>
      <c r="HE1042" s="16"/>
      <c r="HF1042" s="16"/>
      <c r="HG1042" s="16"/>
      <c r="HH1042" s="16"/>
      <c r="HI1042" s="16"/>
      <c r="HJ1042" s="16"/>
      <c r="HK1042" s="16"/>
      <c r="HL1042" s="16"/>
      <c r="HM1042" s="16"/>
      <c r="HN1042" s="16"/>
      <c r="HO1042" s="16"/>
      <c r="HP1042" s="16"/>
      <c r="HQ1042" s="16"/>
      <c r="HR1042" s="16"/>
      <c r="HS1042" s="16"/>
      <c r="HT1042" s="16"/>
      <c r="HU1042" s="16"/>
      <c r="HV1042" s="16"/>
      <c r="HW1042" s="16"/>
      <c r="HX1042" s="16"/>
      <c r="HY1042" s="16"/>
      <c r="HZ1042" s="16"/>
      <c r="IA1042" s="16"/>
      <c r="IB1042" s="16"/>
      <c r="IC1042" s="16"/>
      <c r="ID1042" s="16"/>
      <c r="IE1042" s="16"/>
      <c r="IF1042" s="16"/>
      <c r="IG1042" s="16"/>
      <c r="IH1042" s="16"/>
      <c r="II1042" s="16"/>
      <c r="IJ1042" s="16"/>
      <c r="IK1042" s="16"/>
      <c r="IL1042" s="16"/>
      <c r="IM1042" s="16"/>
      <c r="IN1042" s="16"/>
      <c r="IO1042" s="16"/>
      <c r="IP1042" s="16"/>
      <c r="IQ1042" s="16"/>
      <c r="IR1042" s="16"/>
      <c r="IS1042" s="16"/>
      <c r="IT1042" s="16"/>
      <c r="IU1042" s="16"/>
      <c r="IV1042" s="16"/>
      <c r="IW1042" s="16"/>
      <c r="IX1042" s="16"/>
      <c r="IY1042" s="16"/>
      <c r="IZ1042" s="16"/>
      <c r="JA1042" s="16"/>
      <c r="JB1042" s="16"/>
      <c r="JC1042" s="16"/>
      <c r="JD1042" s="16"/>
      <c r="JE1042" s="16"/>
      <c r="JF1042" s="16"/>
      <c r="JG1042" s="16"/>
      <c r="JH1042" s="16"/>
      <c r="JI1042" s="16"/>
      <c r="JJ1042" s="16"/>
      <c r="JK1042" s="16"/>
      <c r="JL1042" s="16"/>
      <c r="JM1042" s="16"/>
      <c r="JN1042" s="16"/>
      <c r="JO1042" s="16"/>
      <c r="JP1042" s="16"/>
      <c r="JQ1042" s="16"/>
      <c r="JR1042" s="16"/>
      <c r="JS1042" s="16"/>
      <c r="JT1042" s="16"/>
      <c r="JU1042" s="16"/>
      <c r="JV1042" s="16"/>
      <c r="JW1042" s="16"/>
      <c r="JX1042" s="16"/>
      <c r="JY1042" s="16"/>
      <c r="JZ1042" s="16"/>
      <c r="KA1042" s="16"/>
      <c r="KB1042" s="16"/>
      <c r="KC1042" s="16"/>
      <c r="KD1042" s="16"/>
      <c r="KE1042" s="16"/>
      <c r="KF1042" s="16"/>
      <c r="KG1042" s="16"/>
      <c r="KH1042" s="16"/>
      <c r="KI1042" s="16"/>
      <c r="KJ1042" s="16"/>
      <c r="KK1042" s="16"/>
      <c r="KL1042" s="16"/>
      <c r="KM1042" s="16"/>
      <c r="KN1042" s="16"/>
      <c r="KO1042" s="16"/>
      <c r="KP1042" s="16"/>
      <c r="KQ1042" s="16"/>
      <c r="KR1042" s="16"/>
      <c r="KS1042" s="16"/>
      <c r="KT1042" s="16"/>
      <c r="KU1042" s="16"/>
      <c r="KV1042" s="16"/>
      <c r="KW1042" s="16"/>
      <c r="KX1042" s="16"/>
      <c r="KY1042" s="16"/>
      <c r="KZ1042" s="16"/>
      <c r="LA1042" s="16"/>
      <c r="LB1042" s="16"/>
      <c r="LC1042" s="16"/>
      <c r="LD1042" s="16"/>
      <c r="LE1042" s="16"/>
      <c r="LF1042" s="16"/>
      <c r="LG1042" s="16"/>
      <c r="LH1042" s="16"/>
      <c r="LI1042" s="16"/>
      <c r="LJ1042" s="16"/>
      <c r="LK1042" s="16"/>
      <c r="LL1042" s="16"/>
      <c r="LM1042" s="16"/>
      <c r="LN1042" s="16"/>
      <c r="LO1042" s="16"/>
      <c r="LP1042" s="16"/>
      <c r="LQ1042" s="16"/>
      <c r="LR1042" s="16"/>
      <c r="LS1042" s="16"/>
      <c r="LT1042" s="16"/>
      <c r="LU1042" s="16"/>
      <c r="LV1042" s="16"/>
      <c r="LW1042" s="16"/>
      <c r="LX1042" s="16"/>
      <c r="LY1042" s="16"/>
      <c r="LZ1042" s="16"/>
      <c r="MA1042" s="16"/>
      <c r="MB1042" s="16"/>
      <c r="MC1042" s="16"/>
      <c r="MD1042" s="16"/>
      <c r="ME1042" s="16"/>
      <c r="MF1042" s="16"/>
      <c r="MG1042" s="16"/>
      <c r="MH1042" s="16"/>
      <c r="MI1042" s="16"/>
      <c r="MJ1042" s="16"/>
      <c r="MK1042" s="16"/>
      <c r="ML1042" s="16"/>
      <c r="MM1042" s="16"/>
      <c r="MN1042" s="16"/>
      <c r="MO1042" s="16"/>
      <c r="MP1042" s="16"/>
      <c r="MQ1042" s="16"/>
      <c r="MR1042" s="16"/>
      <c r="MS1042" s="16"/>
      <c r="MT1042" s="16"/>
      <c r="MU1042" s="16"/>
      <c r="MV1042" s="16"/>
      <c r="MW1042" s="16"/>
      <c r="MX1042" s="16"/>
      <c r="MY1042" s="16"/>
      <c r="MZ1042" s="16"/>
      <c r="NA1042" s="16"/>
      <c r="NB1042" s="16"/>
      <c r="NC1042" s="16"/>
      <c r="ND1042" s="16"/>
      <c r="NE1042" s="16"/>
      <c r="NF1042" s="16"/>
      <c r="NG1042" s="16"/>
      <c r="NH1042" s="16"/>
      <c r="NI1042" s="16"/>
      <c r="NJ1042" s="16"/>
      <c r="NK1042" s="16"/>
      <c r="NL1042" s="16"/>
      <c r="NM1042" s="16"/>
      <c r="NN1042" s="16"/>
      <c r="NO1042" s="16"/>
      <c r="NP1042" s="16"/>
      <c r="NQ1042" s="16"/>
      <c r="NR1042" s="16"/>
      <c r="NS1042" s="16"/>
      <c r="NT1042" s="16"/>
      <c r="NU1042" s="16"/>
      <c r="NV1042" s="16"/>
      <c r="NW1042" s="16"/>
      <c r="NX1042" s="16"/>
      <c r="NY1042" s="16"/>
      <c r="NZ1042" s="16"/>
      <c r="OA1042" s="16"/>
      <c r="OB1042" s="16"/>
      <c r="OC1042" s="16"/>
      <c r="OD1042" s="16"/>
      <c r="OE1042" s="16"/>
      <c r="OF1042" s="16"/>
      <c r="OG1042" s="16"/>
      <c r="OH1042" s="16"/>
      <c r="OI1042" s="16"/>
      <c r="OJ1042" s="16"/>
      <c r="OK1042" s="16"/>
      <c r="OL1042" s="16"/>
      <c r="OM1042" s="16"/>
      <c r="ON1042" s="16"/>
      <c r="OO1042" s="16"/>
      <c r="OP1042" s="16"/>
      <c r="OQ1042" s="16"/>
      <c r="OR1042" s="16"/>
      <c r="OS1042" s="16"/>
      <c r="OT1042" s="16"/>
      <c r="OU1042" s="16"/>
      <c r="OV1042" s="16"/>
      <c r="OW1042" s="16"/>
      <c r="OX1042" s="16"/>
      <c r="OY1042" s="16"/>
      <c r="OZ1042" s="16"/>
      <c r="PA1042" s="16"/>
      <c r="PB1042" s="16"/>
      <c r="PC1042" s="16"/>
      <c r="PD1042" s="16"/>
      <c r="PE1042" s="16"/>
      <c r="PF1042" s="16"/>
      <c r="PG1042" s="16"/>
      <c r="PH1042" s="16"/>
      <c r="PI1042" s="16"/>
      <c r="PJ1042" s="16"/>
      <c r="PK1042" s="16"/>
      <c r="PL1042" s="16"/>
      <c r="PM1042" s="16"/>
      <c r="PN1042" s="16"/>
      <c r="PO1042" s="16"/>
      <c r="PP1042" s="16"/>
      <c r="PQ1042" s="16"/>
      <c r="PR1042" s="16"/>
      <c r="PS1042" s="16"/>
      <c r="PT1042" s="16"/>
      <c r="PU1042" s="16"/>
      <c r="PV1042" s="16"/>
      <c r="PW1042" s="16"/>
      <c r="PX1042" s="16"/>
      <c r="PY1042" s="16"/>
      <c r="PZ1042" s="16"/>
      <c r="QA1042" s="16"/>
      <c r="QB1042" s="16"/>
      <c r="QC1042" s="16"/>
      <c r="QD1042" s="16"/>
      <c r="QE1042" s="16"/>
      <c r="QF1042" s="16"/>
      <c r="QG1042" s="16"/>
      <c r="QH1042" s="16"/>
      <c r="QI1042" s="16"/>
      <c r="QJ1042" s="16"/>
      <c r="QK1042" s="16"/>
      <c r="QL1042" s="16"/>
      <c r="QM1042" s="16"/>
      <c r="QN1042" s="16"/>
      <c r="QO1042" s="16"/>
      <c r="QP1042" s="16"/>
      <c r="QQ1042" s="16"/>
      <c r="QR1042" s="16"/>
      <c r="QS1042" s="16"/>
      <c r="QT1042" s="16"/>
      <c r="QU1042" s="16"/>
      <c r="QV1042" s="16"/>
      <c r="QW1042" s="16"/>
      <c r="QX1042" s="16"/>
      <c r="QY1042" s="16"/>
      <c r="QZ1042" s="16"/>
      <c r="RA1042" s="16"/>
      <c r="RB1042" s="16"/>
      <c r="RC1042" s="16"/>
      <c r="RD1042" s="16"/>
      <c r="RE1042" s="16"/>
      <c r="RF1042" s="16"/>
      <c r="RG1042" s="16"/>
      <c r="RH1042" s="16"/>
      <c r="RI1042" s="16"/>
      <c r="RJ1042" s="16"/>
      <c r="RK1042" s="16"/>
      <c r="RL1042" s="16"/>
      <c r="RM1042" s="16"/>
      <c r="RN1042" s="16"/>
      <c r="RO1042" s="16"/>
      <c r="RP1042" s="16"/>
      <c r="RQ1042" s="16"/>
      <c r="RR1042" s="16"/>
      <c r="RS1042" s="16"/>
      <c r="RT1042" s="16"/>
      <c r="RU1042" s="16"/>
      <c r="RV1042" s="16"/>
      <c r="RW1042" s="16"/>
      <c r="RX1042" s="16"/>
      <c r="RY1042" s="16"/>
      <c r="RZ1042" s="16"/>
      <c r="SA1042" s="16"/>
      <c r="SB1042" s="16"/>
      <c r="SC1042" s="16"/>
      <c r="SD1042" s="16"/>
      <c r="SE1042" s="16"/>
      <c r="SF1042" s="16"/>
      <c r="SG1042" s="16"/>
      <c r="SH1042" s="16"/>
      <c r="SI1042" s="16"/>
      <c r="SJ1042" s="16"/>
      <c r="SK1042" s="16"/>
      <c r="SL1042" s="16"/>
      <c r="SM1042" s="16"/>
      <c r="SN1042" s="16"/>
      <c r="SO1042" s="16"/>
      <c r="SP1042" s="16"/>
      <c r="SQ1042" s="16"/>
      <c r="SR1042" s="16"/>
      <c r="SS1042" s="16"/>
      <c r="ST1042" s="16"/>
      <c r="SU1042" s="16"/>
      <c r="SV1042" s="16"/>
      <c r="SW1042" s="16"/>
      <c r="SX1042" s="16"/>
      <c r="SY1042" s="16"/>
      <c r="SZ1042" s="16"/>
      <c r="TA1042" s="16"/>
      <c r="TB1042" s="16"/>
      <c r="TC1042" s="16"/>
      <c r="TD1042" s="16"/>
      <c r="TE1042" s="16"/>
      <c r="TF1042" s="16"/>
      <c r="TG1042" s="16"/>
      <c r="TH1042" s="16"/>
      <c r="TI1042" s="16"/>
      <c r="TJ1042" s="16"/>
      <c r="TK1042" s="16"/>
      <c r="TL1042" s="16"/>
      <c r="TM1042" s="16"/>
      <c r="TN1042" s="16"/>
      <c r="TO1042" s="16"/>
      <c r="TP1042" s="16"/>
      <c r="TQ1042" s="16"/>
      <c r="TR1042" s="16"/>
      <c r="TS1042" s="16"/>
      <c r="TT1042" s="16"/>
      <c r="TU1042" s="16"/>
      <c r="TV1042" s="16"/>
      <c r="TW1042" s="16"/>
      <c r="TX1042" s="16"/>
      <c r="TY1042" s="16"/>
      <c r="TZ1042" s="16"/>
      <c r="UA1042" s="16"/>
      <c r="UB1042" s="16"/>
      <c r="UC1042" s="16"/>
      <c r="UD1042" s="16"/>
      <c r="UE1042" s="16"/>
      <c r="UF1042" s="16"/>
      <c r="UG1042" s="16"/>
      <c r="UH1042" s="16"/>
      <c r="UI1042" s="16"/>
      <c r="UJ1042" s="16"/>
      <c r="UK1042" s="16"/>
      <c r="UL1042" s="16"/>
      <c r="UM1042" s="16"/>
      <c r="UN1042" s="16"/>
      <c r="UO1042" s="16"/>
      <c r="UP1042" s="16"/>
      <c r="UQ1042" s="16"/>
      <c r="UR1042" s="16"/>
      <c r="US1042" s="16"/>
      <c r="UT1042" s="16"/>
      <c r="UU1042" s="16"/>
      <c r="UV1042" s="16"/>
      <c r="UW1042" s="16"/>
      <c r="UX1042" s="16"/>
      <c r="UY1042" s="16"/>
      <c r="UZ1042" s="16"/>
      <c r="VA1042" s="16"/>
      <c r="VB1042" s="16"/>
      <c r="VC1042" s="16"/>
      <c r="VD1042" s="16"/>
      <c r="VE1042" s="16"/>
      <c r="VF1042" s="16"/>
      <c r="VG1042" s="16"/>
      <c r="VH1042" s="16"/>
      <c r="VI1042" s="16"/>
      <c r="VJ1042" s="16"/>
      <c r="VK1042" s="16"/>
      <c r="VL1042" s="16"/>
      <c r="VM1042" s="16"/>
      <c r="VN1042" s="16"/>
      <c r="VO1042" s="16"/>
      <c r="VP1042" s="16"/>
      <c r="VQ1042" s="16"/>
      <c r="VR1042" s="16"/>
      <c r="VS1042" s="16"/>
      <c r="VT1042" s="16"/>
      <c r="VU1042" s="16"/>
      <c r="VV1042" s="16"/>
      <c r="VW1042" s="351"/>
      <c r="VX1042" s="351"/>
      <c r="VY1042" s="351"/>
      <c r="VZ1042" s="351"/>
      <c r="WA1042" s="351"/>
      <c r="WB1042" s="351"/>
      <c r="WC1042" s="351"/>
      <c r="WD1042" s="351"/>
      <c r="WE1042" s="351"/>
      <c r="WF1042" s="351"/>
      <c r="WG1042" s="351"/>
      <c r="WH1042" s="351"/>
      <c r="WI1042" s="351"/>
      <c r="WJ1042" s="351"/>
      <c r="WK1042" s="351"/>
      <c r="WL1042" s="351"/>
      <c r="WM1042" s="351"/>
      <c r="WN1042" s="351"/>
      <c r="WO1042" s="351"/>
      <c r="WP1042" s="351"/>
      <c r="WQ1042" s="351"/>
      <c r="WR1042" s="351"/>
      <c r="WS1042" s="351"/>
      <c r="WT1042" s="351"/>
      <c r="WU1042" s="351"/>
      <c r="WV1042" s="351"/>
      <c r="WW1042" s="351"/>
      <c r="WX1042" s="351"/>
      <c r="WY1042" s="351"/>
      <c r="WZ1042" s="351"/>
      <c r="XA1042" s="351"/>
      <c r="XB1042" s="351"/>
      <c r="XC1042" s="351"/>
      <c r="XD1042" s="351"/>
      <c r="XE1042" s="351"/>
      <c r="XF1042" s="351"/>
      <c r="XG1042" s="351"/>
      <c r="XH1042" s="351"/>
      <c r="XI1042" s="351"/>
      <c r="XJ1042" s="351"/>
      <c r="XK1042" s="351"/>
      <c r="XL1042" s="351"/>
      <c r="XM1042" s="351"/>
      <c r="XN1042" s="351"/>
      <c r="XO1042" s="351"/>
      <c r="XP1042" s="351"/>
      <c r="XQ1042" s="351"/>
      <c r="XR1042" s="351"/>
      <c r="XS1042" s="351"/>
      <c r="XT1042" s="351"/>
      <c r="XU1042" s="351"/>
      <c r="XV1042" s="351"/>
      <c r="XW1042" s="351"/>
      <c r="XX1042" s="351"/>
      <c r="XY1042" s="351"/>
      <c r="XZ1042" s="351"/>
      <c r="YA1042" s="351"/>
      <c r="YB1042" s="351"/>
      <c r="YC1042" s="351"/>
      <c r="YD1042" s="351"/>
      <c r="YE1042" s="351"/>
      <c r="YF1042" s="351"/>
      <c r="YG1042" s="351"/>
      <c r="YH1042" s="351"/>
      <c r="YI1042" s="351"/>
      <c r="YJ1042" s="351"/>
      <c r="YK1042" s="351"/>
      <c r="YL1042" s="351"/>
      <c r="YM1042" s="351"/>
      <c r="YN1042" s="351"/>
      <c r="YO1042" s="351"/>
      <c r="YP1042" s="351"/>
      <c r="YQ1042" s="351"/>
      <c r="YR1042" s="351"/>
      <c r="YS1042" s="351"/>
      <c r="YT1042" s="351"/>
      <c r="YU1042" s="351"/>
      <c r="YV1042" s="351"/>
      <c r="YW1042" s="351"/>
      <c r="YX1042" s="351"/>
      <c r="YY1042" s="351"/>
      <c r="YZ1042" s="351"/>
      <c r="ZA1042" s="351"/>
      <c r="ZB1042" s="351"/>
      <c r="ZC1042" s="351"/>
      <c r="ZD1042" s="351"/>
      <c r="ZE1042" s="351"/>
      <c r="ZF1042" s="351"/>
      <c r="ZG1042" s="351"/>
      <c r="ZH1042" s="351"/>
      <c r="ZI1042" s="351"/>
      <c r="ZJ1042" s="351"/>
      <c r="ZK1042" s="351"/>
      <c r="ZL1042" s="351"/>
      <c r="ZM1042" s="351"/>
      <c r="ZN1042" s="351"/>
      <c r="ZO1042" s="351"/>
      <c r="ZP1042" s="351"/>
      <c r="ZQ1042" s="351"/>
      <c r="ZR1042" s="351"/>
      <c r="ZS1042" s="351"/>
      <c r="ZT1042" s="351"/>
      <c r="ZU1042" s="351"/>
      <c r="ZV1042" s="351"/>
      <c r="ZW1042" s="351"/>
      <c r="ZX1042" s="351"/>
      <c r="ZY1042" s="351"/>
      <c r="ZZ1042" s="351"/>
      <c r="AAA1042" s="351"/>
      <c r="AAB1042" s="351"/>
      <c r="AAC1042" s="351"/>
      <c r="AAD1042" s="351"/>
      <c r="AAE1042" s="351"/>
      <c r="AAF1042" s="351"/>
      <c r="AAG1042" s="351"/>
      <c r="AAH1042" s="351"/>
      <c r="AAI1042" s="351"/>
      <c r="AAJ1042" s="351"/>
      <c r="AAK1042" s="351"/>
      <c r="AAL1042" s="351"/>
      <c r="AAM1042" s="351"/>
      <c r="AAN1042" s="351"/>
      <c r="AAO1042" s="351"/>
      <c r="AAP1042" s="351"/>
      <c r="AAQ1042" s="351"/>
      <c r="AAR1042" s="351"/>
      <c r="AAS1042" s="351"/>
      <c r="AAT1042" s="351"/>
      <c r="AAU1042" s="351"/>
      <c r="AAV1042" s="351"/>
      <c r="AAW1042" s="351"/>
      <c r="AAX1042" s="351"/>
      <c r="AAY1042" s="351"/>
      <c r="AAZ1042" s="351"/>
      <c r="ABA1042" s="351"/>
      <c r="ABB1042" s="351"/>
      <c r="ABC1042" s="351"/>
      <c r="ABD1042" s="351"/>
      <c r="ABE1042" s="351"/>
      <c r="ABF1042" s="351"/>
      <c r="ABG1042" s="351"/>
      <c r="ABH1042" s="351"/>
      <c r="ABI1042" s="351"/>
      <c r="ABJ1042" s="351"/>
      <c r="ABK1042" s="351"/>
      <c r="ABL1042" s="351"/>
      <c r="ABM1042" s="351"/>
      <c r="ABN1042" s="351"/>
      <c r="ABO1042" s="351"/>
      <c r="ABP1042" s="351"/>
      <c r="ABQ1042" s="351"/>
      <c r="ABR1042" s="351"/>
      <c r="ABS1042" s="351"/>
      <c r="ABT1042" s="351"/>
      <c r="ABU1042" s="351"/>
      <c r="ABV1042" s="351"/>
      <c r="ABW1042" s="351"/>
      <c r="ABX1042" s="351"/>
      <c r="ABY1042" s="351"/>
      <c r="ABZ1042" s="351"/>
      <c r="ACA1042" s="351"/>
      <c r="ACB1042" s="351"/>
      <c r="ACC1042" s="351"/>
      <c r="ACD1042" s="351"/>
      <c r="ACE1042" s="351"/>
      <c r="ACF1042" s="351"/>
      <c r="ACG1042" s="351"/>
      <c r="ACH1042" s="351"/>
      <c r="ACI1042" s="351"/>
      <c r="ACJ1042" s="351"/>
      <c r="ACK1042" s="351"/>
      <c r="ACL1042" s="351"/>
      <c r="ACM1042" s="351"/>
      <c r="ACN1042" s="351"/>
      <c r="ACO1042" s="351"/>
      <c r="ACP1042" s="351"/>
      <c r="ACQ1042" s="351"/>
      <c r="ACR1042" s="351"/>
      <c r="ACS1042" s="351"/>
      <c r="ACT1042" s="351"/>
      <c r="ACU1042" s="351"/>
      <c r="ACV1042" s="351"/>
      <c r="ACW1042" s="351"/>
      <c r="ACX1042" s="351"/>
      <c r="ACY1042" s="351"/>
      <c r="ACZ1042" s="351"/>
      <c r="ADA1042" s="351"/>
      <c r="ADB1042" s="351"/>
      <c r="ADC1042" s="351"/>
      <c r="ADD1042" s="351"/>
      <c r="ADE1042" s="351"/>
      <c r="ADF1042" s="351"/>
      <c r="ADG1042" s="351"/>
      <c r="ADH1042" s="351"/>
      <c r="ADI1042" s="351"/>
      <c r="ADJ1042" s="351"/>
      <c r="ADK1042" s="351"/>
      <c r="ADL1042" s="351"/>
      <c r="ADM1042" s="351"/>
      <c r="ADN1042" s="351"/>
      <c r="ADO1042" s="351"/>
      <c r="ADP1042" s="351"/>
      <c r="ADQ1042" s="351"/>
      <c r="ADR1042" s="351"/>
      <c r="ADS1042" s="351"/>
      <c r="ADT1042" s="351"/>
      <c r="ADU1042" s="351"/>
      <c r="ADV1042" s="351"/>
      <c r="ADW1042" s="351"/>
      <c r="ADX1042" s="351"/>
      <c r="ADY1042" s="351"/>
      <c r="ADZ1042" s="351"/>
      <c r="AEA1042" s="351"/>
      <c r="AEB1042" s="351"/>
      <c r="AEC1042" s="351"/>
      <c r="AED1042" s="351"/>
      <c r="AEE1042" s="351"/>
      <c r="AEF1042" s="351"/>
      <c r="AEG1042" s="351"/>
      <c r="AEH1042" s="351"/>
      <c r="AEI1042" s="351"/>
      <c r="AEJ1042" s="351"/>
      <c r="AEK1042" s="351"/>
      <c r="AEL1042" s="351"/>
      <c r="AEM1042" s="351"/>
      <c r="AEN1042" s="351"/>
      <c r="AEO1042" s="351"/>
      <c r="AEP1042" s="351"/>
      <c r="AEQ1042" s="351"/>
      <c r="AER1042" s="351"/>
      <c r="AES1042" s="351"/>
      <c r="AET1042" s="351"/>
      <c r="AEU1042" s="351"/>
      <c r="AEV1042" s="351"/>
      <c r="AEW1042" s="351"/>
      <c r="AEX1042" s="351"/>
      <c r="AEY1042" s="351"/>
      <c r="AEZ1042" s="351"/>
      <c r="AFA1042" s="351"/>
      <c r="AFB1042" s="351"/>
      <c r="AFC1042" s="351"/>
      <c r="AFD1042" s="351"/>
      <c r="AFE1042" s="351"/>
      <c r="AFF1042" s="351"/>
      <c r="AFG1042" s="351"/>
      <c r="AFH1042" s="351"/>
      <c r="AFI1042" s="351"/>
      <c r="AFJ1042" s="351"/>
      <c r="AFK1042" s="351"/>
      <c r="AFL1042" s="351"/>
      <c r="AFM1042" s="351"/>
      <c r="AFN1042" s="351"/>
      <c r="AFO1042" s="351"/>
      <c r="AFP1042" s="351"/>
      <c r="AFQ1042" s="351"/>
      <c r="AFR1042" s="351"/>
      <c r="AFS1042" s="351"/>
      <c r="AFT1042" s="351"/>
      <c r="AFU1042" s="351"/>
      <c r="AFV1042" s="351"/>
      <c r="AFW1042" s="351"/>
      <c r="AFX1042" s="351"/>
      <c r="AFY1042" s="351"/>
      <c r="AFZ1042" s="351"/>
      <c r="AGA1042" s="351"/>
      <c r="AGB1042" s="351"/>
      <c r="AGC1042" s="351"/>
      <c r="AGD1042" s="351"/>
      <c r="AGE1042" s="351"/>
      <c r="AGF1042" s="351"/>
      <c r="AGG1042" s="351"/>
      <c r="AGH1042" s="351"/>
      <c r="AGI1042" s="351"/>
      <c r="AGJ1042" s="351"/>
      <c r="AGK1042" s="351"/>
      <c r="AGL1042" s="351"/>
      <c r="AGM1042" s="351"/>
      <c r="AGN1042" s="351"/>
      <c r="AGO1042" s="351"/>
      <c r="AGP1042" s="351"/>
      <c r="AGQ1042" s="351"/>
      <c r="AGR1042" s="351"/>
      <c r="AGS1042" s="351"/>
      <c r="AGT1042" s="351"/>
      <c r="AGU1042" s="351"/>
      <c r="AGV1042" s="351"/>
      <c r="AGW1042" s="351"/>
      <c r="AGX1042" s="351"/>
      <c r="AGY1042" s="351"/>
      <c r="AGZ1042" s="351"/>
      <c r="AHA1042" s="351"/>
      <c r="AHB1042" s="351"/>
      <c r="AHC1042" s="351"/>
      <c r="AHD1042" s="351"/>
      <c r="AHE1042" s="351"/>
      <c r="AHF1042" s="351"/>
      <c r="AHG1042" s="351"/>
      <c r="AHH1042" s="351"/>
      <c r="AHI1042" s="351"/>
      <c r="AHJ1042" s="351"/>
      <c r="AHK1042" s="351"/>
      <c r="AHL1042" s="351"/>
      <c r="AHM1042" s="351"/>
      <c r="AHN1042" s="351"/>
      <c r="AHO1042" s="351"/>
      <c r="AHP1042" s="351"/>
      <c r="AHQ1042" s="351"/>
      <c r="AHR1042" s="351"/>
      <c r="AHS1042" s="351"/>
      <c r="AHT1042" s="351"/>
      <c r="AHU1042" s="351"/>
      <c r="AHV1042" s="351"/>
      <c r="AHW1042" s="351"/>
      <c r="AHX1042" s="351"/>
      <c r="AHY1042" s="351"/>
      <c r="AHZ1042" s="351"/>
      <c r="AIA1042" s="351"/>
      <c r="AIB1042" s="351"/>
      <c r="AIC1042" s="351"/>
      <c r="AID1042" s="351"/>
      <c r="AIE1042" s="351"/>
      <c r="AIF1042" s="351"/>
      <c r="AIG1042" s="351"/>
      <c r="AIH1042" s="351"/>
      <c r="AII1042" s="351"/>
      <c r="AIJ1042" s="351"/>
      <c r="AIK1042" s="351"/>
      <c r="AIL1042" s="351"/>
      <c r="AIM1042" s="351"/>
      <c r="AIN1042" s="351"/>
      <c r="AIO1042" s="351"/>
      <c r="AIP1042" s="351"/>
      <c r="AIQ1042" s="351"/>
      <c r="AIR1042" s="351"/>
      <c r="AIS1042" s="351"/>
      <c r="AIT1042" s="351"/>
      <c r="AIU1042" s="351"/>
      <c r="AIV1042" s="351"/>
      <c r="AIW1042" s="351"/>
      <c r="AIX1042" s="351"/>
      <c r="AIY1042" s="351"/>
      <c r="AIZ1042" s="351"/>
      <c r="AJA1042" s="351"/>
      <c r="AJB1042" s="351"/>
      <c r="AJC1042" s="351"/>
      <c r="AJD1042" s="351"/>
      <c r="AJE1042" s="351"/>
      <c r="AJF1042" s="351"/>
      <c r="AJG1042" s="351"/>
      <c r="AJH1042" s="351"/>
      <c r="AJI1042" s="351"/>
      <c r="AJJ1042" s="351"/>
      <c r="AJK1042" s="351"/>
      <c r="AJL1042" s="351"/>
      <c r="AJM1042" s="351"/>
      <c r="AJN1042" s="351"/>
      <c r="AJO1042" s="351"/>
      <c r="AJP1042" s="351"/>
      <c r="AJQ1042" s="351"/>
      <c r="AJR1042" s="351"/>
      <c r="AJS1042" s="351"/>
      <c r="AJT1042" s="351"/>
      <c r="AJU1042" s="351"/>
      <c r="AJV1042" s="351"/>
      <c r="AJW1042" s="351"/>
      <c r="AJX1042" s="351"/>
      <c r="AJY1042" s="351"/>
      <c r="AJZ1042" s="351"/>
      <c r="AKA1042" s="351"/>
      <c r="AKB1042" s="351"/>
      <c r="AKC1042" s="351"/>
      <c r="AKD1042" s="351"/>
      <c r="AKE1042" s="351"/>
      <c r="AKF1042" s="351"/>
      <c r="AKG1042" s="351"/>
      <c r="AKH1042" s="351"/>
      <c r="AKI1042" s="351"/>
      <c r="AKJ1042" s="351"/>
      <c r="AKK1042" s="351"/>
      <c r="AKL1042" s="351"/>
      <c r="AKM1042" s="351"/>
      <c r="AKN1042" s="351"/>
      <c r="AKO1042" s="351"/>
      <c r="AKP1042" s="351"/>
      <c r="AKQ1042" s="351"/>
      <c r="AKR1042" s="351"/>
      <c r="AKS1042" s="351"/>
      <c r="AKT1042" s="351"/>
      <c r="AKU1042" s="351"/>
      <c r="AKV1042" s="351"/>
      <c r="AKW1042" s="351"/>
      <c r="AKX1042" s="351"/>
      <c r="AKY1042" s="351"/>
      <c r="AKZ1042" s="351"/>
      <c r="ALA1042" s="351"/>
      <c r="ALB1042" s="351"/>
      <c r="ALC1042" s="351"/>
      <c r="ALD1042" s="351"/>
      <c r="ALE1042" s="351"/>
      <c r="ALF1042" s="351"/>
      <c r="ALG1042" s="351"/>
      <c r="ALH1042" s="351"/>
      <c r="ALI1042" s="351"/>
      <c r="ALJ1042" s="351"/>
      <c r="ALK1042" s="351"/>
      <c r="ALL1042" s="351"/>
      <c r="ALM1042" s="351"/>
      <c r="ALN1042" s="351"/>
      <c r="ALO1042" s="351"/>
      <c r="ALP1042" s="351"/>
      <c r="ALQ1042" s="351"/>
      <c r="ALR1042" s="351"/>
      <c r="ALS1042" s="351"/>
      <c r="ALT1042" s="351"/>
      <c r="ALU1042" s="351"/>
      <c r="ALV1042" s="351"/>
      <c r="ALW1042" s="351"/>
      <c r="ALX1042" s="351"/>
      <c r="ALY1042" s="351"/>
      <c r="ALZ1042" s="351"/>
      <c r="AMA1042" s="351"/>
      <c r="AMB1042" s="351"/>
      <c r="AMC1042" s="351"/>
      <c r="AMD1042" s="351"/>
      <c r="AME1042" s="351"/>
      <c r="AMF1042" s="351"/>
      <c r="AMG1042" s="351"/>
      <c r="AMH1042" s="351"/>
      <c r="AMI1042" s="351"/>
      <c r="AMJ1042" s="351"/>
      <c r="AMK1042" s="351"/>
      <c r="AML1042" s="351"/>
      <c r="AMM1042" s="351"/>
      <c r="AMN1042" s="351"/>
      <c r="AMO1042" s="351"/>
      <c r="AMP1042" s="351"/>
      <c r="AMQ1042" s="351"/>
      <c r="AMR1042" s="351"/>
      <c r="AMS1042" s="351"/>
      <c r="AMT1042" s="351"/>
      <c r="AMU1042" s="351"/>
      <c r="AMV1042" s="351"/>
      <c r="AMW1042" s="351"/>
      <c r="AMX1042" s="351"/>
      <c r="AMY1042" s="351"/>
      <c r="AMZ1042" s="351"/>
      <c r="ANA1042" s="351"/>
      <c r="ANB1042" s="351"/>
      <c r="ANC1042" s="351"/>
      <c r="AND1042" s="351"/>
      <c r="ANE1042" s="351"/>
      <c r="ANF1042" s="351"/>
      <c r="ANG1042" s="351"/>
      <c r="ANH1042" s="351"/>
      <c r="ANI1042" s="351"/>
      <c r="ANJ1042" s="351"/>
      <c r="ANK1042" s="351"/>
      <c r="ANL1042" s="351"/>
      <c r="ANM1042" s="351"/>
      <c r="ANN1042" s="351"/>
      <c r="ANO1042" s="351"/>
      <c r="ANP1042" s="351"/>
      <c r="ANQ1042" s="351"/>
      <c r="ANR1042" s="351"/>
      <c r="ANS1042" s="351"/>
      <c r="ANT1042" s="351"/>
      <c r="ANU1042" s="351"/>
      <c r="ANV1042" s="351"/>
      <c r="ANW1042" s="351"/>
      <c r="ANX1042" s="351"/>
      <c r="ANY1042" s="351"/>
      <c r="ANZ1042" s="351"/>
      <c r="AOA1042" s="351"/>
      <c r="AOB1042" s="351"/>
      <c r="AOC1042" s="351"/>
      <c r="AOD1042" s="351"/>
      <c r="AOE1042" s="351"/>
      <c r="AOF1042" s="351"/>
      <c r="AOG1042" s="351"/>
      <c r="AOH1042" s="351"/>
      <c r="AOI1042" s="351"/>
      <c r="AOJ1042" s="351"/>
      <c r="AOK1042" s="351"/>
      <c r="AOL1042" s="351"/>
      <c r="AOM1042" s="351"/>
      <c r="AON1042" s="351"/>
      <c r="AOO1042" s="351"/>
      <c r="AOP1042" s="351"/>
      <c r="AOQ1042" s="351"/>
      <c r="AOR1042" s="351"/>
      <c r="AOS1042" s="351"/>
      <c r="AOT1042" s="351"/>
      <c r="AOU1042" s="351"/>
      <c r="AOV1042" s="351"/>
      <c r="AOW1042" s="351"/>
      <c r="AOX1042" s="351"/>
      <c r="AOY1042" s="351"/>
      <c r="AOZ1042" s="351"/>
      <c r="APA1042" s="351"/>
      <c r="APB1042" s="351"/>
      <c r="APC1042" s="351"/>
      <c r="APD1042" s="351"/>
      <c r="APE1042" s="351"/>
      <c r="APF1042" s="351"/>
      <c r="APG1042" s="351"/>
      <c r="APH1042" s="351"/>
      <c r="API1042" s="351"/>
      <c r="APJ1042" s="351"/>
      <c r="APK1042" s="351"/>
      <c r="APL1042" s="351"/>
      <c r="APM1042" s="351"/>
      <c r="APN1042" s="351"/>
      <c r="APO1042" s="351"/>
      <c r="APP1042" s="351"/>
      <c r="APQ1042" s="351"/>
      <c r="APR1042" s="351"/>
      <c r="APS1042" s="351"/>
      <c r="APT1042" s="351"/>
      <c r="APU1042" s="351"/>
      <c r="APV1042" s="351"/>
      <c r="APW1042" s="351"/>
      <c r="APX1042" s="351"/>
      <c r="APY1042" s="351"/>
      <c r="APZ1042" s="351"/>
      <c r="AQA1042" s="351"/>
      <c r="AQB1042" s="351"/>
      <c r="AQC1042" s="351"/>
      <c r="AQD1042" s="351"/>
      <c r="AQE1042" s="351"/>
      <c r="AQF1042" s="351"/>
      <c r="AQG1042" s="351"/>
      <c r="AQH1042" s="351"/>
      <c r="AQI1042" s="351"/>
      <c r="AQJ1042" s="351"/>
      <c r="AQK1042" s="351"/>
      <c r="AQL1042" s="351"/>
      <c r="AQM1042" s="351"/>
      <c r="AQN1042" s="351"/>
      <c r="AQO1042" s="351"/>
      <c r="AQP1042" s="351"/>
      <c r="AQQ1042" s="351"/>
      <c r="AQR1042" s="351"/>
      <c r="AQS1042" s="351"/>
      <c r="AQT1042" s="351"/>
      <c r="AQU1042" s="351"/>
      <c r="AQV1042" s="351"/>
      <c r="AQW1042" s="351"/>
      <c r="AQX1042" s="351"/>
      <c r="AQY1042" s="351"/>
      <c r="AQZ1042" s="351"/>
      <c r="ARA1042" s="351"/>
      <c r="ARB1042" s="351"/>
      <c r="ARC1042" s="351"/>
      <c r="ARD1042" s="351"/>
      <c r="ARE1042" s="351"/>
      <c r="ARF1042" s="351"/>
      <c r="ARG1042" s="351"/>
      <c r="ARH1042" s="351"/>
      <c r="ARI1042" s="351"/>
      <c r="ARJ1042" s="351"/>
      <c r="ARK1042" s="351"/>
      <c r="ARL1042" s="351"/>
      <c r="ARM1042" s="351"/>
      <c r="ARN1042" s="351"/>
      <c r="ARO1042" s="351"/>
      <c r="ARP1042" s="351"/>
      <c r="ARQ1042" s="351"/>
      <c r="ARR1042" s="351"/>
      <c r="ARS1042" s="351"/>
      <c r="ART1042" s="351"/>
      <c r="ARU1042" s="351"/>
      <c r="ARV1042" s="351"/>
      <c r="ARW1042" s="351"/>
      <c r="ARX1042" s="351"/>
      <c r="ARY1042" s="351"/>
      <c r="ARZ1042" s="351"/>
      <c r="ASA1042" s="351"/>
      <c r="ASB1042" s="351"/>
      <c r="ASC1042" s="351"/>
      <c r="ASD1042" s="351"/>
      <c r="ASE1042" s="351"/>
      <c r="ASF1042" s="351"/>
      <c r="ASG1042" s="351"/>
      <c r="ASH1042" s="351"/>
      <c r="ASI1042" s="351"/>
      <c r="ASJ1042" s="351"/>
      <c r="ASK1042" s="351"/>
      <c r="ASL1042" s="351"/>
      <c r="ASM1042" s="351"/>
      <c r="ASN1042" s="351"/>
      <c r="ASO1042" s="351"/>
      <c r="ASP1042" s="351"/>
      <c r="ASQ1042" s="351"/>
      <c r="ASR1042" s="351"/>
      <c r="ASS1042" s="351"/>
      <c r="AST1042" s="351"/>
      <c r="ASU1042" s="351"/>
      <c r="ASV1042" s="351"/>
      <c r="ASW1042" s="351"/>
      <c r="ASX1042" s="351"/>
      <c r="ASY1042" s="351"/>
      <c r="ASZ1042" s="351"/>
      <c r="ATA1042" s="351"/>
      <c r="ATB1042" s="351"/>
      <c r="ATC1042" s="351"/>
      <c r="ATD1042" s="351"/>
      <c r="ATE1042" s="351"/>
      <c r="ATF1042" s="351"/>
      <c r="ATG1042" s="351"/>
      <c r="ATH1042" s="351"/>
      <c r="ATI1042" s="351"/>
      <c r="ATJ1042" s="351"/>
      <c r="ATK1042" s="351"/>
      <c r="ATL1042" s="351"/>
      <c r="ATM1042" s="351"/>
      <c r="ATN1042" s="351"/>
      <c r="ATO1042" s="351"/>
      <c r="ATP1042" s="351"/>
      <c r="ATQ1042" s="351"/>
      <c r="ATR1042" s="351"/>
      <c r="ATS1042" s="351"/>
      <c r="ATT1042" s="351"/>
      <c r="ATU1042" s="351"/>
      <c r="ATV1042" s="351"/>
      <c r="ATW1042" s="351"/>
      <c r="ATX1042" s="351"/>
      <c r="ATY1042" s="351"/>
      <c r="ATZ1042" s="351"/>
      <c r="AUA1042" s="351"/>
      <c r="AUB1042" s="351"/>
      <c r="AUC1042" s="351"/>
      <c r="AUD1042" s="351"/>
      <c r="AUE1042" s="351"/>
      <c r="AUF1042" s="351"/>
      <c r="AUG1042" s="351"/>
      <c r="AUH1042" s="351"/>
      <c r="AUI1042" s="351"/>
      <c r="AUJ1042" s="351"/>
      <c r="AUK1042" s="351"/>
      <c r="AUL1042" s="351"/>
      <c r="AUM1042" s="351"/>
      <c r="AUN1042" s="351"/>
      <c r="AUO1042" s="351"/>
      <c r="AUP1042" s="351"/>
      <c r="AUQ1042" s="351"/>
      <c r="AUR1042" s="351"/>
      <c r="AUS1042" s="351"/>
      <c r="AUT1042" s="351"/>
      <c r="AUU1042" s="351"/>
      <c r="AUV1042" s="351"/>
      <c r="AUW1042" s="351"/>
      <c r="AUX1042" s="351"/>
      <c r="AUY1042" s="351"/>
      <c r="AUZ1042" s="351"/>
      <c r="AVA1042" s="351"/>
      <c r="AVB1042" s="351"/>
      <c r="AVC1042" s="351"/>
      <c r="AVD1042" s="351"/>
      <c r="AVE1042" s="351"/>
      <c r="AVF1042" s="351"/>
      <c r="AVG1042" s="351"/>
      <c r="AVH1042" s="351"/>
      <c r="AVI1042" s="351"/>
      <c r="AVJ1042" s="351"/>
      <c r="AVK1042" s="351"/>
      <c r="AVL1042" s="351"/>
      <c r="AVM1042" s="351"/>
      <c r="AVN1042" s="351"/>
      <c r="AVO1042" s="351"/>
      <c r="AVP1042" s="351"/>
      <c r="AVQ1042" s="351"/>
      <c r="AVR1042" s="351"/>
      <c r="AVS1042" s="351"/>
      <c r="AVT1042" s="351"/>
      <c r="AVU1042" s="351"/>
      <c r="AVV1042" s="351"/>
      <c r="AVW1042" s="351"/>
      <c r="AVX1042" s="351"/>
      <c r="AVY1042" s="351"/>
      <c r="AVZ1042" s="351"/>
      <c r="AWA1042" s="351"/>
      <c r="AWB1042" s="351"/>
      <c r="AWC1042" s="351"/>
      <c r="AWD1042" s="351"/>
      <c r="AWE1042" s="351"/>
      <c r="AWF1042" s="351"/>
      <c r="AWG1042" s="351"/>
      <c r="AWH1042" s="351"/>
      <c r="AWI1042" s="351"/>
      <c r="AWJ1042" s="351"/>
      <c r="AWK1042" s="351"/>
      <c r="AWL1042" s="351"/>
      <c r="AWM1042" s="351"/>
      <c r="AWN1042" s="351"/>
      <c r="AWO1042" s="351"/>
      <c r="AWP1042" s="351"/>
      <c r="AWQ1042" s="351"/>
      <c r="AWR1042" s="351"/>
      <c r="AWS1042" s="351"/>
      <c r="AWT1042" s="351"/>
      <c r="AWU1042" s="351"/>
      <c r="AWV1042" s="351"/>
      <c r="AWW1042" s="351"/>
      <c r="AWX1042" s="351"/>
      <c r="AWY1042" s="351"/>
      <c r="AWZ1042" s="351"/>
      <c r="AXA1042" s="351"/>
      <c r="AXB1042" s="351"/>
      <c r="AXC1042" s="351"/>
      <c r="AXD1042" s="351"/>
      <c r="AXE1042" s="351"/>
      <c r="AXF1042" s="351"/>
      <c r="AXG1042" s="351"/>
      <c r="AXH1042" s="351"/>
      <c r="AXI1042" s="351"/>
      <c r="AXJ1042" s="351"/>
      <c r="AXK1042" s="351"/>
      <c r="AXL1042" s="351"/>
      <c r="AXM1042" s="351"/>
      <c r="AXN1042" s="351"/>
      <c r="AXO1042" s="351"/>
      <c r="AXP1042" s="351"/>
      <c r="AXQ1042" s="351"/>
      <c r="AXR1042" s="351"/>
      <c r="AXS1042" s="351"/>
      <c r="AXT1042" s="351"/>
      <c r="AXU1042" s="351"/>
      <c r="AXV1042" s="351"/>
      <c r="AXW1042" s="351"/>
      <c r="AXX1042" s="351"/>
      <c r="AXY1042" s="351"/>
      <c r="AXZ1042" s="351"/>
      <c r="AYA1042" s="351"/>
      <c r="AYB1042" s="351"/>
      <c r="AYC1042" s="351"/>
      <c r="AYD1042" s="351"/>
      <c r="AYE1042" s="351"/>
      <c r="AYF1042" s="351"/>
      <c r="AYG1042" s="351"/>
      <c r="AYH1042" s="351"/>
      <c r="AYI1042" s="351"/>
      <c r="AYJ1042" s="351"/>
      <c r="AYK1042" s="351"/>
      <c r="AYL1042" s="351"/>
      <c r="AYM1042" s="351"/>
      <c r="AYN1042" s="351"/>
      <c r="AYO1042" s="351"/>
      <c r="AYP1042" s="351"/>
      <c r="AYQ1042" s="351"/>
      <c r="AYR1042" s="351"/>
      <c r="AYS1042" s="351"/>
      <c r="AYT1042" s="351"/>
      <c r="AYU1042" s="351"/>
      <c r="AYV1042" s="351"/>
      <c r="AYW1042" s="351"/>
      <c r="AYX1042" s="351"/>
      <c r="AYY1042" s="351"/>
      <c r="AYZ1042" s="351"/>
      <c r="AZA1042" s="351"/>
      <c r="AZB1042" s="351"/>
      <c r="AZC1042" s="351"/>
      <c r="AZD1042" s="351"/>
      <c r="AZE1042" s="351"/>
      <c r="AZF1042" s="351"/>
      <c r="AZG1042" s="351"/>
      <c r="AZH1042" s="351"/>
      <c r="AZI1042" s="351"/>
      <c r="AZJ1042" s="351"/>
      <c r="AZK1042" s="351"/>
      <c r="AZL1042" s="351"/>
      <c r="AZM1042" s="351"/>
      <c r="AZN1042" s="351"/>
      <c r="AZO1042" s="351"/>
      <c r="AZP1042" s="351"/>
      <c r="AZQ1042" s="351"/>
      <c r="AZR1042" s="351"/>
      <c r="AZS1042" s="351"/>
      <c r="AZT1042" s="351"/>
      <c r="AZU1042" s="351"/>
      <c r="AZV1042" s="351"/>
      <c r="AZW1042" s="351"/>
      <c r="AZX1042" s="351"/>
      <c r="AZY1042" s="351"/>
      <c r="AZZ1042" s="351"/>
      <c r="BAA1042" s="351"/>
      <c r="BAB1042" s="351"/>
      <c r="BAC1042" s="351"/>
      <c r="BAD1042" s="351"/>
      <c r="BAE1042" s="351"/>
      <c r="BAF1042" s="351"/>
      <c r="BAG1042" s="351"/>
      <c r="BAH1042" s="351"/>
      <c r="BAI1042" s="351"/>
      <c r="BAJ1042" s="351"/>
      <c r="BAK1042" s="351"/>
      <c r="BAL1042" s="351"/>
      <c r="BAM1042" s="351"/>
      <c r="BAN1042" s="351"/>
      <c r="BAO1042" s="351"/>
      <c r="BAP1042" s="351"/>
      <c r="BAQ1042" s="351"/>
      <c r="BAR1042" s="351"/>
      <c r="BAS1042" s="351"/>
      <c r="BAT1042" s="351"/>
      <c r="BAU1042" s="351"/>
      <c r="BAV1042" s="351"/>
      <c r="BAW1042" s="351"/>
      <c r="BAX1042" s="351"/>
      <c r="BAY1042" s="351"/>
      <c r="BAZ1042" s="351"/>
      <c r="BBA1042" s="351"/>
      <c r="BBB1042" s="351"/>
      <c r="BBC1042" s="351"/>
      <c r="BBD1042" s="351"/>
      <c r="BBE1042" s="351"/>
      <c r="BBF1042" s="351"/>
      <c r="BBG1042" s="351"/>
      <c r="BBH1042" s="351"/>
      <c r="BBI1042" s="351"/>
      <c r="BBJ1042" s="351"/>
      <c r="BBK1042" s="351"/>
      <c r="BBL1042" s="351"/>
      <c r="BBM1042" s="351"/>
      <c r="BBN1042" s="351"/>
      <c r="BBO1042" s="351"/>
      <c r="BBP1042" s="351"/>
      <c r="BBQ1042" s="351"/>
      <c r="BBR1042" s="351"/>
      <c r="BBS1042" s="351"/>
      <c r="BBT1042" s="351"/>
      <c r="BBU1042" s="351"/>
      <c r="BBV1042" s="351"/>
      <c r="BBW1042" s="351"/>
      <c r="BBX1042" s="351"/>
      <c r="BBY1042" s="351"/>
      <c r="BBZ1042" s="351"/>
      <c r="BCA1042" s="351"/>
      <c r="BCB1042" s="351"/>
      <c r="BCC1042" s="351"/>
      <c r="BCD1042" s="351"/>
      <c r="BCE1042" s="351"/>
      <c r="BCF1042" s="351"/>
      <c r="BCG1042" s="351"/>
      <c r="BCH1042" s="351"/>
      <c r="BCI1042" s="351"/>
      <c r="BCJ1042" s="351"/>
      <c r="BCK1042" s="351"/>
      <c r="BCL1042" s="351"/>
      <c r="BCM1042" s="351"/>
      <c r="BCN1042" s="351"/>
      <c r="BCO1042" s="351"/>
      <c r="BCP1042" s="351"/>
      <c r="BCQ1042" s="351"/>
      <c r="BCR1042" s="351"/>
      <c r="BCS1042" s="351"/>
      <c r="BCT1042" s="351"/>
      <c r="BCU1042" s="351"/>
      <c r="BCV1042" s="351"/>
      <c r="BCW1042" s="351"/>
      <c r="BCX1042" s="351"/>
      <c r="BCY1042" s="351"/>
      <c r="BCZ1042" s="351"/>
      <c r="BDA1042" s="351"/>
      <c r="BDB1042" s="351"/>
      <c r="BDC1042" s="351"/>
      <c r="BDD1042" s="351"/>
      <c r="BDE1042" s="351"/>
      <c r="BDF1042" s="351"/>
      <c r="BDG1042" s="351"/>
      <c r="BDH1042" s="351"/>
      <c r="BDI1042" s="351"/>
      <c r="BDJ1042" s="351"/>
      <c r="BDK1042" s="351"/>
      <c r="BDL1042" s="351"/>
      <c r="BDM1042" s="351"/>
      <c r="BDN1042" s="351"/>
      <c r="BDO1042" s="351"/>
      <c r="BDP1042" s="351"/>
      <c r="BDQ1042" s="351"/>
      <c r="BDR1042" s="351"/>
      <c r="BDS1042" s="351"/>
      <c r="BDT1042" s="351"/>
      <c r="BDU1042" s="351"/>
      <c r="BDV1042" s="351"/>
      <c r="BDW1042" s="351"/>
      <c r="BDX1042" s="351"/>
      <c r="BDY1042" s="351"/>
      <c r="BDZ1042" s="351"/>
      <c r="BEA1042" s="351"/>
      <c r="BEB1042" s="351"/>
      <c r="BEC1042" s="351"/>
      <c r="BED1042" s="351"/>
      <c r="BEE1042" s="351"/>
      <c r="BEF1042" s="351"/>
      <c r="BEG1042" s="351"/>
      <c r="BEH1042" s="351"/>
      <c r="BEI1042" s="351"/>
      <c r="BEJ1042" s="351"/>
      <c r="BEK1042" s="351"/>
      <c r="BEL1042" s="351"/>
      <c r="BEM1042" s="351"/>
      <c r="BEN1042" s="351"/>
      <c r="BEO1042" s="351"/>
      <c r="BEP1042" s="351"/>
      <c r="BEQ1042" s="351"/>
      <c r="BER1042" s="351"/>
      <c r="BES1042" s="351"/>
      <c r="BET1042" s="351"/>
      <c r="BEU1042" s="351"/>
      <c r="BEV1042" s="351"/>
      <c r="BEW1042" s="351"/>
      <c r="BEX1042" s="351"/>
      <c r="BEY1042" s="351"/>
      <c r="BEZ1042" s="351"/>
      <c r="BFA1042" s="351"/>
      <c r="BFB1042" s="351"/>
      <c r="BFC1042" s="351"/>
      <c r="BFD1042" s="351"/>
      <c r="BFE1042" s="351"/>
      <c r="BFF1042" s="351"/>
      <c r="BFG1042" s="351"/>
      <c r="BFH1042" s="351"/>
      <c r="BFI1042" s="351"/>
      <c r="BFJ1042" s="351"/>
      <c r="BFK1042" s="351"/>
      <c r="BFL1042" s="351"/>
      <c r="BFM1042" s="351"/>
      <c r="BFN1042" s="351"/>
      <c r="BFO1042" s="351"/>
      <c r="BFP1042" s="351"/>
      <c r="BFQ1042" s="351"/>
      <c r="BFR1042" s="351"/>
      <c r="BFS1042" s="351"/>
      <c r="BFT1042" s="351"/>
      <c r="BFU1042" s="351"/>
      <c r="BFV1042" s="351"/>
      <c r="BFW1042" s="351"/>
      <c r="BFX1042" s="351"/>
      <c r="BFY1042" s="351"/>
      <c r="BFZ1042" s="351"/>
      <c r="BGA1042" s="351"/>
      <c r="BGB1042" s="351"/>
      <c r="BGC1042" s="351"/>
      <c r="BGD1042" s="351"/>
      <c r="BGE1042" s="351"/>
      <c r="BGF1042" s="351"/>
      <c r="BGG1042" s="351"/>
      <c r="BGH1042" s="351"/>
      <c r="BGI1042" s="351"/>
      <c r="BGJ1042" s="351"/>
      <c r="BGK1042" s="351"/>
      <c r="BGL1042" s="351"/>
      <c r="BGM1042" s="351"/>
      <c r="BGN1042" s="351"/>
      <c r="BGO1042" s="351"/>
      <c r="BGP1042" s="351"/>
      <c r="BGQ1042" s="351"/>
      <c r="BGR1042" s="351"/>
      <c r="BGS1042" s="351"/>
      <c r="BGT1042" s="351"/>
      <c r="BGU1042" s="351"/>
      <c r="BGV1042" s="351"/>
      <c r="BGW1042" s="351"/>
      <c r="BGX1042" s="351"/>
      <c r="BGY1042" s="351"/>
      <c r="BGZ1042" s="351"/>
      <c r="BHA1042" s="351"/>
      <c r="BHB1042" s="351"/>
      <c r="BHC1042" s="351"/>
      <c r="BHD1042" s="351"/>
      <c r="BHE1042" s="351"/>
      <c r="BHF1042" s="351"/>
      <c r="BHG1042" s="351"/>
      <c r="BHH1042" s="351"/>
      <c r="BHI1042" s="351"/>
      <c r="BHJ1042" s="351"/>
      <c r="BHK1042" s="351"/>
      <c r="BHL1042" s="351"/>
      <c r="BHM1042" s="351"/>
      <c r="BHN1042" s="351"/>
      <c r="BHO1042" s="351"/>
      <c r="BHP1042" s="351"/>
      <c r="BHQ1042" s="351"/>
      <c r="BHR1042" s="351"/>
      <c r="BHS1042" s="351"/>
      <c r="BHT1042" s="351"/>
      <c r="BHU1042" s="351"/>
      <c r="BHV1042" s="351"/>
      <c r="BHW1042" s="351"/>
      <c r="BHX1042" s="351"/>
      <c r="BHY1042" s="351"/>
      <c r="BHZ1042" s="351"/>
      <c r="BIA1042" s="351"/>
      <c r="BIB1042" s="351"/>
      <c r="BIC1042" s="351"/>
      <c r="BID1042" s="351"/>
      <c r="BIE1042" s="351"/>
      <c r="BIF1042" s="351"/>
      <c r="BIG1042" s="351"/>
      <c r="BIH1042" s="351"/>
      <c r="BII1042" s="351"/>
      <c r="BIJ1042" s="351"/>
      <c r="BIK1042" s="351"/>
      <c r="BIL1042" s="351"/>
      <c r="BIM1042" s="351"/>
      <c r="BIN1042" s="351"/>
      <c r="BIO1042" s="351"/>
      <c r="BIP1042" s="351"/>
      <c r="BIQ1042" s="351"/>
      <c r="BIR1042" s="351"/>
      <c r="BIS1042" s="351"/>
      <c r="BIT1042" s="351"/>
      <c r="BIU1042" s="351"/>
      <c r="BIV1042" s="351"/>
      <c r="BIW1042" s="351"/>
      <c r="BIX1042" s="351"/>
      <c r="BIY1042" s="351"/>
      <c r="BIZ1042" s="351"/>
      <c r="BJA1042" s="351"/>
      <c r="BJB1042" s="351"/>
      <c r="BJC1042" s="351"/>
      <c r="BJD1042" s="351"/>
      <c r="BJE1042" s="351"/>
      <c r="BJF1042" s="351"/>
      <c r="BJG1042" s="351"/>
      <c r="BJH1042" s="351"/>
      <c r="BJI1042" s="351"/>
      <c r="BJJ1042" s="351"/>
      <c r="BJK1042" s="351"/>
      <c r="BJL1042" s="351"/>
      <c r="BJM1042" s="351"/>
      <c r="BJN1042" s="351"/>
      <c r="BJO1042" s="351"/>
      <c r="BJP1042" s="351"/>
      <c r="BJQ1042" s="351"/>
      <c r="BJR1042" s="351"/>
      <c r="BJS1042" s="351"/>
      <c r="BJT1042" s="351"/>
      <c r="BJU1042" s="351"/>
      <c r="BJV1042" s="351"/>
      <c r="BJW1042" s="351"/>
      <c r="BJX1042" s="351"/>
      <c r="BJY1042" s="351"/>
      <c r="BJZ1042" s="351"/>
      <c r="BKA1042" s="351"/>
      <c r="BKB1042" s="351"/>
      <c r="BKC1042" s="351"/>
      <c r="BKD1042" s="351"/>
      <c r="BKE1042" s="351"/>
      <c r="BKF1042" s="351"/>
      <c r="BKG1042" s="351"/>
      <c r="BKH1042" s="351"/>
      <c r="BKI1042" s="351"/>
      <c r="BKJ1042" s="351"/>
      <c r="BKK1042" s="351"/>
      <c r="BKL1042" s="351"/>
      <c r="BKM1042" s="351"/>
      <c r="BKN1042" s="351"/>
      <c r="BKO1042" s="351"/>
      <c r="BKP1042" s="351"/>
      <c r="BKQ1042" s="351"/>
      <c r="BKR1042" s="351"/>
      <c r="BKS1042" s="351"/>
      <c r="BKT1042" s="351"/>
      <c r="BKU1042" s="351"/>
      <c r="BKV1042" s="351"/>
      <c r="BKW1042" s="351"/>
      <c r="BKX1042" s="351"/>
      <c r="BKY1042" s="351"/>
      <c r="BKZ1042" s="351"/>
      <c r="BLA1042" s="351"/>
      <c r="BLB1042" s="351"/>
      <c r="BLC1042" s="351"/>
      <c r="BLD1042" s="351"/>
      <c r="BLE1042" s="351"/>
      <c r="BLF1042" s="351"/>
      <c r="BLG1042" s="351"/>
      <c r="BLH1042" s="351"/>
      <c r="BLI1042" s="351"/>
      <c r="BLJ1042" s="351"/>
      <c r="BLK1042" s="351"/>
      <c r="BLL1042" s="351"/>
      <c r="BLM1042" s="351"/>
      <c r="BLN1042" s="351"/>
      <c r="BLO1042" s="351"/>
      <c r="BLP1042" s="351"/>
      <c r="BLQ1042" s="351"/>
      <c r="BLR1042" s="351"/>
      <c r="BLS1042" s="351"/>
      <c r="BLT1042" s="351"/>
      <c r="BLU1042" s="351"/>
      <c r="BLV1042" s="351"/>
      <c r="BLW1042" s="351"/>
      <c r="BLX1042" s="351"/>
      <c r="BLY1042" s="351"/>
      <c r="BLZ1042" s="351"/>
      <c r="BMA1042" s="351"/>
      <c r="BMB1042" s="351"/>
      <c r="BMC1042" s="351"/>
      <c r="BMD1042" s="351"/>
      <c r="BME1042" s="351"/>
      <c r="BMF1042" s="351"/>
      <c r="BMG1042" s="351"/>
      <c r="BMH1042" s="351"/>
      <c r="BMI1042" s="351"/>
      <c r="BMJ1042" s="351"/>
      <c r="BMK1042" s="351"/>
      <c r="BML1042" s="351"/>
      <c r="BMM1042" s="351"/>
      <c r="BMN1042" s="351"/>
      <c r="BMO1042" s="351"/>
      <c r="BMP1042" s="351"/>
      <c r="BMQ1042" s="351"/>
      <c r="BMR1042" s="351"/>
      <c r="BMS1042" s="351"/>
      <c r="BMT1042" s="351"/>
      <c r="BMU1042" s="351"/>
      <c r="BMV1042" s="351"/>
      <c r="BMW1042" s="351"/>
      <c r="BMX1042" s="351"/>
      <c r="BMY1042" s="351"/>
      <c r="BMZ1042" s="351"/>
      <c r="BNA1042" s="351"/>
      <c r="BNB1042" s="351"/>
      <c r="BNC1042" s="351"/>
      <c r="BND1042" s="351"/>
      <c r="BNE1042" s="351"/>
      <c r="BNF1042" s="351"/>
      <c r="BNG1042" s="351"/>
      <c r="BNH1042" s="351"/>
      <c r="BNI1042" s="351"/>
      <c r="BNJ1042" s="351"/>
      <c r="BNK1042" s="351"/>
      <c r="BNL1042" s="351"/>
      <c r="BNM1042" s="351"/>
      <c r="BNN1042" s="351"/>
      <c r="BNO1042" s="351"/>
      <c r="BNP1042" s="351"/>
      <c r="BNQ1042" s="351"/>
      <c r="BNR1042" s="351"/>
      <c r="BNS1042" s="351"/>
      <c r="BNT1042" s="351"/>
      <c r="BNU1042" s="351"/>
      <c r="BNV1042" s="351"/>
      <c r="BNW1042" s="351"/>
      <c r="BNX1042" s="351"/>
      <c r="BNY1042" s="351"/>
      <c r="BNZ1042" s="351"/>
      <c r="BOA1042" s="351"/>
      <c r="BOB1042" s="351"/>
      <c r="BOC1042" s="351"/>
      <c r="BOD1042" s="351"/>
      <c r="BOE1042" s="351"/>
      <c r="BOF1042" s="351"/>
      <c r="BOG1042" s="351"/>
      <c r="BOH1042" s="351"/>
      <c r="BOI1042" s="351"/>
      <c r="BOJ1042" s="351"/>
      <c r="BOK1042" s="351"/>
      <c r="BOL1042" s="351"/>
      <c r="BOM1042" s="351"/>
      <c r="BON1042" s="351"/>
      <c r="BOO1042" s="351"/>
      <c r="BOP1042" s="351"/>
      <c r="BOQ1042" s="351"/>
      <c r="BOR1042" s="351"/>
      <c r="BOS1042" s="351"/>
      <c r="BOT1042" s="351"/>
      <c r="BOU1042" s="351"/>
      <c r="BOV1042" s="351"/>
      <c r="BOW1042" s="351"/>
      <c r="BOX1042" s="351"/>
      <c r="BOY1042" s="351"/>
      <c r="BOZ1042" s="351"/>
      <c r="BPA1042" s="351"/>
      <c r="BPB1042" s="351"/>
      <c r="BPC1042" s="351"/>
      <c r="BPD1042" s="351"/>
      <c r="BPE1042" s="351"/>
      <c r="BPF1042" s="351"/>
      <c r="BPG1042" s="351"/>
      <c r="BPH1042" s="351"/>
      <c r="BPI1042" s="351"/>
      <c r="BPJ1042" s="351"/>
      <c r="BPK1042" s="351"/>
      <c r="BPL1042" s="351"/>
      <c r="BPM1042" s="351"/>
      <c r="BPN1042" s="351"/>
      <c r="BPO1042" s="351"/>
      <c r="BPP1042" s="351"/>
      <c r="BPQ1042" s="351"/>
      <c r="BPR1042" s="351"/>
      <c r="BPS1042" s="351"/>
      <c r="BPT1042" s="351"/>
      <c r="BPU1042" s="351"/>
      <c r="BPV1042" s="351"/>
      <c r="BPW1042" s="351"/>
      <c r="BPX1042" s="351"/>
      <c r="BPY1042" s="351"/>
      <c r="BPZ1042" s="351"/>
      <c r="BQA1042" s="351"/>
      <c r="BQB1042" s="351"/>
      <c r="BQC1042" s="351"/>
      <c r="BQD1042" s="351"/>
      <c r="BQE1042" s="351"/>
      <c r="BQF1042" s="351"/>
      <c r="BQG1042" s="351"/>
      <c r="BQH1042" s="351"/>
      <c r="BQI1042" s="351"/>
      <c r="BQJ1042" s="351"/>
      <c r="BQK1042" s="351"/>
      <c r="BQL1042" s="351"/>
      <c r="BQM1042" s="351"/>
      <c r="BQN1042" s="351"/>
      <c r="BQO1042" s="351"/>
      <c r="BQP1042" s="351"/>
      <c r="BQQ1042" s="351"/>
      <c r="BQR1042" s="351"/>
      <c r="BQS1042" s="351"/>
      <c r="BQT1042" s="351"/>
      <c r="BQU1042" s="351"/>
      <c r="BQV1042" s="351"/>
      <c r="BQW1042" s="351"/>
      <c r="BQX1042" s="351"/>
      <c r="BQY1042" s="351"/>
      <c r="BQZ1042" s="351"/>
      <c r="BRA1042" s="351"/>
      <c r="BRB1042" s="351"/>
      <c r="BRC1042" s="351"/>
      <c r="BRD1042" s="351"/>
      <c r="BRE1042" s="351"/>
      <c r="BRF1042" s="351"/>
      <c r="BRG1042" s="351"/>
      <c r="BRH1042" s="351"/>
      <c r="BRI1042" s="351"/>
      <c r="BRJ1042" s="351"/>
      <c r="BRK1042" s="351"/>
      <c r="BRL1042" s="351"/>
      <c r="BRM1042" s="351"/>
      <c r="BRN1042" s="351"/>
      <c r="BRO1042" s="351"/>
      <c r="BRP1042" s="351"/>
      <c r="BRQ1042" s="351"/>
      <c r="BRR1042" s="351"/>
      <c r="BRS1042" s="351"/>
      <c r="BRT1042" s="351"/>
      <c r="BRU1042" s="351"/>
      <c r="BRV1042" s="351"/>
      <c r="BRW1042" s="351"/>
      <c r="BRX1042" s="351"/>
      <c r="BRY1042" s="351"/>
      <c r="BRZ1042" s="351"/>
      <c r="BSA1042" s="351"/>
      <c r="BSB1042" s="351"/>
      <c r="BSC1042" s="351"/>
      <c r="BSD1042" s="351"/>
      <c r="BSE1042" s="351"/>
      <c r="BSF1042" s="351"/>
      <c r="BSG1042" s="351"/>
      <c r="BSH1042" s="351"/>
      <c r="BSI1042" s="351"/>
      <c r="BSJ1042" s="351"/>
      <c r="BSK1042" s="351"/>
      <c r="BSL1042" s="351"/>
      <c r="BSM1042" s="351"/>
      <c r="BSN1042" s="351"/>
      <c r="BSO1042" s="351"/>
      <c r="BSP1042" s="351"/>
      <c r="BSQ1042" s="351"/>
      <c r="BSR1042" s="351"/>
      <c r="BSS1042" s="351"/>
      <c r="BST1042" s="351"/>
      <c r="BSU1042" s="351"/>
      <c r="BSV1042" s="351"/>
      <c r="BSW1042" s="351"/>
      <c r="BSX1042" s="351"/>
      <c r="BSY1042" s="351"/>
      <c r="BSZ1042" s="351"/>
      <c r="BTA1042" s="351"/>
      <c r="BTB1042" s="351"/>
      <c r="BTC1042" s="351"/>
      <c r="BTD1042" s="351"/>
      <c r="BTE1042" s="351"/>
      <c r="BTF1042" s="351"/>
      <c r="BTG1042" s="351"/>
      <c r="BTH1042" s="351"/>
      <c r="BTI1042" s="351"/>
      <c r="BTJ1042" s="351"/>
      <c r="BTK1042" s="351"/>
      <c r="BTL1042" s="351"/>
      <c r="BTM1042" s="351"/>
      <c r="BTN1042" s="351"/>
      <c r="BTO1042" s="351"/>
      <c r="BTP1042" s="351"/>
      <c r="BTQ1042" s="351"/>
      <c r="BTR1042" s="351"/>
      <c r="BTS1042" s="351"/>
      <c r="BTT1042" s="351"/>
      <c r="BTU1042" s="351"/>
      <c r="BTV1042" s="351"/>
      <c r="BTW1042" s="351"/>
      <c r="BTX1042" s="351"/>
      <c r="BTY1042" s="351"/>
      <c r="BTZ1042" s="351"/>
      <c r="BUA1042" s="351"/>
      <c r="BUB1042" s="351"/>
      <c r="BUC1042" s="351"/>
      <c r="BUD1042" s="351"/>
      <c r="BUE1042" s="351"/>
      <c r="BUF1042" s="351"/>
      <c r="BUG1042" s="351"/>
      <c r="BUH1042" s="351"/>
      <c r="BUI1042" s="351"/>
      <c r="BUJ1042" s="351"/>
      <c r="BUK1042" s="351"/>
      <c r="BUL1042" s="351"/>
      <c r="BUM1042" s="351"/>
      <c r="BUN1042" s="351"/>
      <c r="BUO1042" s="351"/>
      <c r="BUP1042" s="351"/>
      <c r="BUQ1042" s="351"/>
      <c r="BUR1042" s="351"/>
      <c r="BUS1042" s="351"/>
      <c r="BUT1042" s="351"/>
      <c r="BUU1042" s="351"/>
      <c r="BUV1042" s="351"/>
      <c r="BUW1042" s="351"/>
      <c r="BUX1042" s="351"/>
      <c r="BUY1042" s="351"/>
      <c r="BUZ1042" s="351"/>
      <c r="BVA1042" s="351"/>
      <c r="BVB1042" s="351"/>
      <c r="BVC1042" s="351"/>
      <c r="BVD1042" s="351"/>
      <c r="BVE1042" s="351"/>
      <c r="BVF1042" s="351"/>
      <c r="BVG1042" s="351"/>
      <c r="BVH1042" s="351"/>
      <c r="BVI1042" s="351"/>
      <c r="BVJ1042" s="351"/>
      <c r="BVK1042" s="351"/>
      <c r="BVL1042" s="351"/>
      <c r="BVM1042" s="351"/>
      <c r="BVN1042" s="351"/>
      <c r="BVO1042" s="351"/>
      <c r="BVP1042" s="351"/>
      <c r="BVQ1042" s="351"/>
      <c r="BVR1042" s="351"/>
      <c r="BVS1042" s="351"/>
      <c r="BVT1042" s="351"/>
      <c r="BVU1042" s="351"/>
      <c r="BVV1042" s="351"/>
      <c r="BVW1042" s="351"/>
      <c r="BVX1042" s="351"/>
      <c r="BVY1042" s="351"/>
      <c r="BVZ1042" s="351"/>
      <c r="BWA1042" s="351"/>
      <c r="BWB1042" s="351"/>
      <c r="BWC1042" s="351"/>
      <c r="BWD1042" s="351"/>
      <c r="BWE1042" s="351"/>
      <c r="BWF1042" s="351"/>
      <c r="BWG1042" s="351"/>
      <c r="BWH1042" s="351"/>
      <c r="BWI1042" s="351"/>
      <c r="BWJ1042" s="351"/>
      <c r="BWK1042" s="351"/>
      <c r="BWL1042" s="351"/>
      <c r="BWM1042" s="351"/>
      <c r="BWN1042" s="351"/>
      <c r="BWO1042" s="351"/>
      <c r="BWP1042" s="351"/>
      <c r="BWQ1042" s="351"/>
      <c r="BWR1042" s="351"/>
      <c r="BWS1042" s="351"/>
      <c r="BWT1042" s="351"/>
      <c r="BWU1042" s="351"/>
      <c r="BWV1042" s="351"/>
      <c r="BWW1042" s="351"/>
      <c r="BWX1042" s="351"/>
      <c r="BWY1042" s="351"/>
      <c r="BWZ1042" s="351"/>
      <c r="BXA1042" s="351"/>
      <c r="BXB1042" s="351"/>
      <c r="BXC1042" s="351"/>
      <c r="BXD1042" s="351"/>
      <c r="BXE1042" s="351"/>
      <c r="BXF1042" s="351"/>
      <c r="BXG1042" s="351"/>
      <c r="BXH1042" s="351"/>
      <c r="BXI1042" s="351"/>
      <c r="BXJ1042" s="351"/>
      <c r="BXK1042" s="351"/>
      <c r="BXL1042" s="351"/>
      <c r="BXM1042" s="351"/>
      <c r="BXN1042" s="351"/>
      <c r="BXO1042" s="351"/>
      <c r="BXP1042" s="351"/>
      <c r="BXQ1042" s="351"/>
      <c r="BXR1042" s="351"/>
      <c r="BXS1042" s="351"/>
      <c r="BXT1042" s="351"/>
      <c r="BXU1042" s="351"/>
      <c r="BXV1042" s="351"/>
      <c r="BXW1042" s="351"/>
      <c r="BXX1042" s="351"/>
      <c r="BXY1042" s="351"/>
      <c r="BXZ1042" s="351"/>
      <c r="BYA1042" s="351"/>
      <c r="BYB1042" s="351"/>
      <c r="BYC1042" s="351"/>
      <c r="BYD1042" s="351"/>
      <c r="BYE1042" s="351"/>
      <c r="BYF1042" s="351"/>
      <c r="BYG1042" s="351"/>
      <c r="BYH1042" s="351"/>
      <c r="BYI1042" s="351"/>
      <c r="BYJ1042" s="351"/>
      <c r="BYK1042" s="351"/>
      <c r="BYL1042" s="351"/>
      <c r="BYM1042" s="351"/>
      <c r="BYN1042" s="351"/>
      <c r="BYO1042" s="351"/>
      <c r="BYP1042" s="351"/>
      <c r="BYQ1042" s="351"/>
      <c r="BYR1042" s="351"/>
      <c r="BYS1042" s="351"/>
      <c r="BYT1042" s="351"/>
      <c r="BYU1042" s="351"/>
      <c r="BYV1042" s="351"/>
      <c r="BYW1042" s="351"/>
      <c r="BYX1042" s="351"/>
      <c r="BYY1042" s="351"/>
      <c r="BYZ1042" s="351"/>
      <c r="BZA1042" s="351"/>
      <c r="BZB1042" s="351"/>
      <c r="BZC1042" s="351"/>
      <c r="BZD1042" s="351"/>
      <c r="BZE1042" s="351"/>
      <c r="BZF1042" s="351"/>
      <c r="BZG1042" s="351"/>
      <c r="BZH1042" s="351"/>
      <c r="BZI1042" s="351"/>
      <c r="BZJ1042" s="351"/>
      <c r="BZK1042" s="351"/>
      <c r="BZL1042" s="351"/>
      <c r="BZM1042" s="351"/>
      <c r="BZN1042" s="351"/>
      <c r="BZO1042" s="351"/>
      <c r="BZP1042" s="351"/>
      <c r="BZQ1042" s="351"/>
      <c r="BZR1042" s="351"/>
      <c r="BZS1042" s="351"/>
      <c r="BZT1042" s="351"/>
      <c r="BZU1042" s="351"/>
      <c r="BZV1042" s="351"/>
      <c r="BZW1042" s="351"/>
      <c r="BZX1042" s="351"/>
      <c r="BZY1042" s="351"/>
      <c r="BZZ1042" s="351"/>
      <c r="CAA1042" s="351"/>
      <c r="CAB1042" s="351"/>
      <c r="CAC1042" s="351"/>
      <c r="CAD1042" s="351"/>
      <c r="CAE1042" s="351"/>
      <c r="CAF1042" s="351"/>
      <c r="CAG1042" s="351"/>
      <c r="CAH1042" s="351"/>
      <c r="CAI1042" s="351"/>
      <c r="CAJ1042" s="351"/>
      <c r="CAK1042" s="351"/>
      <c r="CAL1042" s="351"/>
      <c r="CAM1042" s="351"/>
      <c r="CAN1042" s="351"/>
      <c r="CAO1042" s="351"/>
      <c r="CAP1042" s="351"/>
      <c r="CAQ1042" s="351"/>
      <c r="CAR1042" s="351"/>
      <c r="CAS1042" s="351"/>
      <c r="CAT1042" s="351"/>
      <c r="CAU1042" s="351"/>
      <c r="CAV1042" s="351"/>
      <c r="CAW1042" s="351"/>
      <c r="CAX1042" s="351"/>
      <c r="CAY1042" s="351"/>
      <c r="CAZ1042" s="351"/>
      <c r="CBA1042" s="351"/>
      <c r="CBB1042" s="351"/>
      <c r="CBC1042" s="351"/>
      <c r="CBD1042" s="351"/>
      <c r="CBE1042" s="351"/>
      <c r="CBF1042" s="351"/>
      <c r="CBG1042" s="351"/>
      <c r="CBH1042" s="351"/>
      <c r="CBI1042" s="351"/>
      <c r="CBJ1042" s="351"/>
      <c r="CBK1042" s="351"/>
      <c r="CBL1042" s="351"/>
      <c r="CBM1042" s="351"/>
      <c r="CBN1042" s="351"/>
      <c r="CBO1042" s="351"/>
      <c r="CBP1042" s="351"/>
      <c r="CBQ1042" s="351"/>
      <c r="CBR1042" s="351"/>
      <c r="CBS1042" s="351"/>
      <c r="CBT1042" s="351"/>
      <c r="CBU1042" s="351"/>
      <c r="CBV1042" s="351"/>
      <c r="CBW1042" s="351"/>
      <c r="CBX1042" s="351"/>
      <c r="CBY1042" s="351"/>
      <c r="CBZ1042" s="351"/>
      <c r="CCA1042" s="351"/>
      <c r="CCB1042" s="351"/>
      <c r="CCC1042" s="351"/>
      <c r="CCD1042" s="351"/>
      <c r="CCE1042" s="351"/>
      <c r="CCF1042" s="351"/>
      <c r="CCG1042" s="351"/>
      <c r="CCH1042" s="351"/>
      <c r="CCI1042" s="351"/>
      <c r="CCJ1042" s="351"/>
      <c r="CCK1042" s="351"/>
      <c r="CCL1042" s="351"/>
      <c r="CCM1042" s="351"/>
      <c r="CCN1042" s="351"/>
      <c r="CCO1042" s="351"/>
      <c r="CCP1042" s="351"/>
      <c r="CCQ1042" s="351"/>
      <c r="CCR1042" s="351"/>
      <c r="CCS1042" s="351"/>
      <c r="CCT1042" s="351"/>
      <c r="CCU1042" s="351"/>
      <c r="CCV1042" s="351"/>
      <c r="CCW1042" s="351"/>
      <c r="CCX1042" s="351"/>
      <c r="CCY1042" s="351"/>
      <c r="CCZ1042" s="351"/>
      <c r="CDA1042" s="351"/>
      <c r="CDB1042" s="351"/>
      <c r="CDC1042" s="351"/>
      <c r="CDD1042" s="351"/>
      <c r="CDE1042" s="351"/>
      <c r="CDF1042" s="351"/>
      <c r="CDG1042" s="351"/>
      <c r="CDH1042" s="351"/>
      <c r="CDI1042" s="351"/>
      <c r="CDJ1042" s="351"/>
      <c r="CDK1042" s="351"/>
      <c r="CDL1042" s="351"/>
      <c r="CDM1042" s="351"/>
      <c r="CDN1042" s="351"/>
      <c r="CDO1042" s="351"/>
      <c r="CDP1042" s="351"/>
      <c r="CDQ1042" s="351"/>
      <c r="CDR1042" s="351"/>
      <c r="CDS1042" s="351"/>
      <c r="CDT1042" s="351"/>
      <c r="CDU1042" s="351"/>
      <c r="CDV1042" s="351"/>
      <c r="CDW1042" s="351"/>
      <c r="CDX1042" s="351"/>
      <c r="CDY1042" s="351"/>
      <c r="CDZ1042" s="351"/>
      <c r="CEA1042" s="351"/>
      <c r="CEB1042" s="351"/>
      <c r="CEC1042" s="351"/>
      <c r="CED1042" s="351"/>
      <c r="CEE1042" s="351"/>
      <c r="CEF1042" s="351"/>
      <c r="CEG1042" s="351"/>
      <c r="CEH1042" s="351"/>
      <c r="CEI1042" s="351"/>
      <c r="CEJ1042" s="351"/>
      <c r="CEK1042" s="351"/>
      <c r="CEL1042" s="351"/>
      <c r="CEM1042" s="351"/>
      <c r="CEN1042" s="351"/>
      <c r="CEO1042" s="351"/>
      <c r="CEP1042" s="351"/>
      <c r="CEQ1042" s="351"/>
      <c r="CER1042" s="351"/>
      <c r="CES1042" s="351"/>
      <c r="CET1042" s="351"/>
      <c r="CEU1042" s="351"/>
      <c r="CEV1042" s="351"/>
      <c r="CEW1042" s="351"/>
      <c r="CEX1042" s="351"/>
      <c r="CEY1042" s="351"/>
      <c r="CEZ1042" s="351"/>
      <c r="CFA1042" s="351"/>
      <c r="CFB1042" s="351"/>
      <c r="CFC1042" s="351"/>
      <c r="CFD1042" s="351"/>
      <c r="CFE1042" s="351"/>
      <c r="CFF1042" s="351"/>
      <c r="CFG1042" s="351"/>
      <c r="CFH1042" s="351"/>
      <c r="CFI1042" s="351"/>
      <c r="CFJ1042" s="351"/>
      <c r="CFK1042" s="351"/>
      <c r="CFL1042" s="351"/>
      <c r="CFM1042" s="351"/>
      <c r="CFN1042" s="351"/>
      <c r="CFO1042" s="351"/>
      <c r="CFP1042" s="351"/>
      <c r="CFQ1042" s="351"/>
      <c r="CFR1042" s="351"/>
      <c r="CFS1042" s="351"/>
      <c r="CFT1042" s="351"/>
      <c r="CFU1042" s="351"/>
      <c r="CFV1042" s="351"/>
      <c r="CFW1042" s="351"/>
      <c r="CFX1042" s="351"/>
      <c r="CFY1042" s="351"/>
      <c r="CFZ1042" s="351"/>
      <c r="CGA1042" s="351"/>
      <c r="CGB1042" s="351"/>
      <c r="CGC1042" s="351"/>
      <c r="CGD1042" s="351"/>
      <c r="CGE1042" s="351"/>
      <c r="CGF1042" s="351"/>
      <c r="CGG1042" s="351"/>
      <c r="CGH1042" s="351"/>
      <c r="CGI1042" s="351"/>
      <c r="CGJ1042" s="351"/>
      <c r="CGK1042" s="351"/>
      <c r="CGL1042" s="351"/>
      <c r="CGM1042" s="351"/>
      <c r="CGN1042" s="351"/>
      <c r="CGO1042" s="351"/>
      <c r="CGP1042" s="351"/>
      <c r="CGQ1042" s="351"/>
      <c r="CGR1042" s="351"/>
      <c r="CGS1042" s="351"/>
      <c r="CGT1042" s="351"/>
      <c r="CGU1042" s="351"/>
      <c r="CGV1042" s="351"/>
      <c r="CGW1042" s="351"/>
      <c r="CGX1042" s="351"/>
      <c r="CGY1042" s="351"/>
      <c r="CGZ1042" s="351"/>
      <c r="CHA1042" s="351"/>
      <c r="CHB1042" s="351"/>
      <c r="CHC1042" s="351"/>
      <c r="CHD1042" s="351"/>
      <c r="CHE1042" s="351"/>
      <c r="CHF1042" s="351"/>
      <c r="CHG1042" s="351"/>
      <c r="CHH1042" s="351"/>
      <c r="CHI1042" s="351"/>
      <c r="CHJ1042" s="351"/>
      <c r="CHK1042" s="351"/>
      <c r="CHL1042" s="351"/>
      <c r="CHM1042" s="351"/>
      <c r="CHN1042" s="351"/>
      <c r="CHO1042" s="351"/>
      <c r="CHP1042" s="351"/>
      <c r="CHQ1042" s="351"/>
      <c r="CHR1042" s="351"/>
      <c r="CHS1042" s="351"/>
      <c r="CHT1042" s="351"/>
      <c r="CHU1042" s="351"/>
      <c r="CHV1042" s="351"/>
      <c r="CHW1042" s="351"/>
      <c r="CHX1042" s="351"/>
      <c r="CHY1042" s="351"/>
      <c r="CHZ1042" s="351"/>
      <c r="CIA1042" s="351"/>
      <c r="CIB1042" s="351"/>
      <c r="CIC1042" s="351"/>
      <c r="CID1042" s="351"/>
      <c r="CIE1042" s="351"/>
      <c r="CIF1042" s="351"/>
      <c r="CIG1042" s="351"/>
      <c r="CIH1042" s="351"/>
      <c r="CII1042" s="351"/>
      <c r="CIJ1042" s="351"/>
      <c r="CIK1042" s="351"/>
      <c r="CIL1042" s="351"/>
      <c r="CIM1042" s="351"/>
      <c r="CIN1042" s="351"/>
      <c r="CIO1042" s="351"/>
      <c r="CIP1042" s="351"/>
      <c r="CIQ1042" s="351"/>
      <c r="CIR1042" s="351"/>
      <c r="CIS1042" s="351"/>
      <c r="CIT1042" s="351"/>
      <c r="CIU1042" s="351"/>
      <c r="CIV1042" s="351"/>
      <c r="CIW1042" s="351"/>
      <c r="CIX1042" s="351"/>
      <c r="CIY1042" s="351"/>
      <c r="CIZ1042" s="351"/>
      <c r="CJA1042" s="351"/>
      <c r="CJB1042" s="351"/>
      <c r="CJC1042" s="351"/>
      <c r="CJD1042" s="351"/>
      <c r="CJE1042" s="351"/>
      <c r="CJF1042" s="351"/>
      <c r="CJG1042" s="351"/>
      <c r="CJH1042" s="351"/>
      <c r="CJI1042" s="351"/>
      <c r="CJJ1042" s="351"/>
      <c r="CJK1042" s="351"/>
      <c r="CJL1042" s="351"/>
      <c r="CJM1042" s="351"/>
      <c r="CJN1042" s="351"/>
      <c r="CJO1042" s="351"/>
      <c r="CJP1042" s="351"/>
      <c r="CJQ1042" s="351"/>
      <c r="CJR1042" s="351"/>
      <c r="CJS1042" s="351"/>
      <c r="CJT1042" s="351"/>
      <c r="CJU1042" s="351"/>
      <c r="CJV1042" s="351"/>
      <c r="CJW1042" s="351"/>
      <c r="CJX1042" s="351"/>
      <c r="CJY1042" s="351"/>
      <c r="CJZ1042" s="351"/>
      <c r="CKA1042" s="351"/>
      <c r="CKB1042" s="351"/>
      <c r="CKC1042" s="351"/>
      <c r="CKD1042" s="351"/>
      <c r="CKE1042" s="351"/>
      <c r="CKF1042" s="351"/>
      <c r="CKG1042" s="351"/>
      <c r="CKH1042" s="351"/>
      <c r="CKI1042" s="351"/>
      <c r="CKJ1042" s="351"/>
      <c r="CKK1042" s="351"/>
      <c r="CKL1042" s="351"/>
      <c r="CKM1042" s="351"/>
      <c r="CKN1042" s="351"/>
      <c r="CKO1042" s="351"/>
      <c r="CKP1042" s="351"/>
      <c r="CKQ1042" s="351"/>
      <c r="CKR1042" s="351"/>
      <c r="CKS1042" s="351"/>
      <c r="CKT1042" s="351"/>
      <c r="CKU1042" s="351"/>
      <c r="CKV1042" s="351"/>
      <c r="CKW1042" s="351"/>
      <c r="CKX1042" s="351"/>
      <c r="CKY1042" s="351"/>
      <c r="CKZ1042" s="351"/>
      <c r="CLA1042" s="351"/>
      <c r="CLB1042" s="351"/>
      <c r="CLC1042" s="351"/>
      <c r="CLD1042" s="351"/>
      <c r="CLE1042" s="351"/>
      <c r="CLF1042" s="351"/>
      <c r="CLG1042" s="351"/>
      <c r="CLH1042" s="351"/>
      <c r="CLI1042" s="351"/>
      <c r="CLJ1042" s="351"/>
      <c r="CLK1042" s="351"/>
      <c r="CLL1042" s="351"/>
      <c r="CLM1042" s="351"/>
      <c r="CLN1042" s="351"/>
      <c r="CLO1042" s="351"/>
      <c r="CLP1042" s="351"/>
      <c r="CLQ1042" s="351"/>
      <c r="CLR1042" s="351"/>
      <c r="CLS1042" s="351"/>
      <c r="CLT1042" s="351"/>
      <c r="CLU1042" s="351"/>
      <c r="CLV1042" s="351"/>
      <c r="CLW1042" s="351"/>
      <c r="CLX1042" s="351"/>
      <c r="CLY1042" s="351"/>
      <c r="CLZ1042" s="351"/>
      <c r="CMA1042" s="351"/>
      <c r="CMB1042" s="351"/>
      <c r="CMC1042" s="351"/>
      <c r="CMD1042" s="351"/>
      <c r="CME1042" s="351"/>
      <c r="CMF1042" s="351"/>
      <c r="CMG1042" s="351"/>
      <c r="CMH1042" s="351"/>
      <c r="CMI1042" s="351"/>
      <c r="CMJ1042" s="351"/>
      <c r="CMK1042" s="351"/>
      <c r="CML1042" s="351"/>
      <c r="CMM1042" s="351"/>
      <c r="CMN1042" s="351"/>
      <c r="CMO1042" s="351"/>
      <c r="CMP1042" s="351"/>
      <c r="CMQ1042" s="351"/>
      <c r="CMR1042" s="351"/>
      <c r="CMS1042" s="351"/>
      <c r="CMT1042" s="351"/>
      <c r="CMU1042" s="351"/>
      <c r="CMV1042" s="351"/>
      <c r="CMW1042" s="351"/>
      <c r="CMX1042" s="351"/>
      <c r="CMY1042" s="351"/>
      <c r="CMZ1042" s="351"/>
      <c r="CNA1042" s="351"/>
      <c r="CNB1042" s="351"/>
      <c r="CNC1042" s="351"/>
      <c r="CND1042" s="351"/>
      <c r="CNE1042" s="351"/>
      <c r="CNF1042" s="351"/>
      <c r="CNG1042" s="351"/>
      <c r="CNH1042" s="351"/>
      <c r="CNI1042" s="351"/>
      <c r="CNJ1042" s="351"/>
      <c r="CNK1042" s="351"/>
      <c r="CNL1042" s="351"/>
      <c r="CNM1042" s="351"/>
      <c r="CNN1042" s="351"/>
      <c r="CNO1042" s="351"/>
      <c r="CNP1042" s="351"/>
      <c r="CNQ1042" s="351"/>
      <c r="CNR1042" s="351"/>
      <c r="CNS1042" s="351"/>
      <c r="CNT1042" s="351"/>
      <c r="CNU1042" s="351"/>
      <c r="CNV1042" s="351"/>
      <c r="CNW1042" s="351"/>
      <c r="CNX1042" s="351"/>
      <c r="CNY1042" s="351"/>
      <c r="CNZ1042" s="351"/>
      <c r="COA1042" s="351"/>
      <c r="COB1042" s="351"/>
      <c r="COC1042" s="351"/>
      <c r="COD1042" s="351"/>
      <c r="COE1042" s="351"/>
      <c r="COF1042" s="351"/>
      <c r="COG1042" s="351"/>
      <c r="COH1042" s="351"/>
      <c r="COI1042" s="351"/>
      <c r="COJ1042" s="351"/>
      <c r="COK1042" s="351"/>
      <c r="COL1042" s="351"/>
      <c r="COM1042" s="351"/>
      <c r="CON1042" s="351"/>
      <c r="COO1042" s="351"/>
      <c r="COP1042" s="351"/>
      <c r="COQ1042" s="351"/>
      <c r="COR1042" s="351"/>
      <c r="COS1042" s="351"/>
      <c r="COT1042" s="351"/>
      <c r="COU1042" s="351"/>
      <c r="COV1042" s="351"/>
      <c r="COW1042" s="351"/>
      <c r="COX1042" s="351"/>
      <c r="COY1042" s="351"/>
      <c r="COZ1042" s="351"/>
      <c r="CPA1042" s="351"/>
      <c r="CPB1042" s="351"/>
      <c r="CPC1042" s="351"/>
      <c r="CPD1042" s="351"/>
      <c r="CPE1042" s="351"/>
      <c r="CPF1042" s="351"/>
      <c r="CPG1042" s="351"/>
      <c r="CPH1042" s="351"/>
      <c r="CPI1042" s="351"/>
      <c r="CPJ1042" s="351"/>
      <c r="CPK1042" s="351"/>
      <c r="CPL1042" s="351"/>
      <c r="CPM1042" s="351"/>
      <c r="CPN1042" s="351"/>
      <c r="CPO1042" s="351"/>
      <c r="CPP1042" s="351"/>
      <c r="CPQ1042" s="351"/>
      <c r="CPR1042" s="351"/>
      <c r="CPS1042" s="351"/>
      <c r="CPT1042" s="351"/>
      <c r="CPU1042" s="351"/>
      <c r="CPV1042" s="351"/>
      <c r="CPW1042" s="351"/>
      <c r="CPX1042" s="351"/>
      <c r="CPY1042" s="351"/>
      <c r="CPZ1042" s="351"/>
      <c r="CQA1042" s="351"/>
      <c r="CQB1042" s="351"/>
      <c r="CQC1042" s="351"/>
      <c r="CQD1042" s="351"/>
      <c r="CQE1042" s="351"/>
      <c r="CQF1042" s="351"/>
      <c r="CQG1042" s="351"/>
      <c r="CQH1042" s="351"/>
      <c r="CQI1042" s="351"/>
      <c r="CQJ1042" s="351"/>
      <c r="CQK1042" s="351"/>
      <c r="CQL1042" s="351"/>
      <c r="CQM1042" s="351"/>
      <c r="CQN1042" s="351"/>
      <c r="CQO1042" s="351"/>
      <c r="CQP1042" s="351"/>
      <c r="CQQ1042" s="351"/>
      <c r="CQR1042" s="351"/>
      <c r="CQS1042" s="351"/>
      <c r="CQT1042" s="351"/>
      <c r="CQU1042" s="351"/>
      <c r="CQV1042" s="351"/>
      <c r="CQW1042" s="351"/>
      <c r="CQX1042" s="351"/>
      <c r="CQY1042" s="351"/>
      <c r="CQZ1042" s="351"/>
      <c r="CRA1042" s="351"/>
      <c r="CRB1042" s="351"/>
      <c r="CRC1042" s="351"/>
      <c r="CRD1042" s="351"/>
      <c r="CRE1042" s="351"/>
      <c r="CRF1042" s="351"/>
      <c r="CRG1042" s="351"/>
      <c r="CRH1042" s="351"/>
      <c r="CRI1042" s="351"/>
      <c r="CRJ1042" s="351"/>
      <c r="CRK1042" s="351"/>
      <c r="CRL1042" s="351"/>
      <c r="CRM1042" s="351"/>
      <c r="CRN1042" s="351"/>
      <c r="CRO1042" s="351"/>
      <c r="CRP1042" s="351"/>
      <c r="CRQ1042" s="351"/>
      <c r="CRR1042" s="351"/>
      <c r="CRS1042" s="351"/>
      <c r="CRT1042" s="351"/>
      <c r="CRU1042" s="351"/>
      <c r="CRV1042" s="351"/>
      <c r="CRW1042" s="351"/>
      <c r="CRX1042" s="351"/>
      <c r="CRY1042" s="351"/>
      <c r="CRZ1042" s="351"/>
      <c r="CSA1042" s="351"/>
      <c r="CSB1042" s="351"/>
      <c r="CSC1042" s="351"/>
      <c r="CSD1042" s="351"/>
      <c r="CSE1042" s="351"/>
      <c r="CSF1042" s="351"/>
      <c r="CSG1042" s="351"/>
      <c r="CSH1042" s="351"/>
      <c r="CSI1042" s="351"/>
      <c r="CSJ1042" s="351"/>
      <c r="CSK1042" s="351"/>
      <c r="CSL1042" s="351"/>
      <c r="CSM1042" s="351"/>
      <c r="CSN1042" s="351"/>
      <c r="CSO1042" s="351"/>
      <c r="CSP1042" s="351"/>
      <c r="CSQ1042" s="351"/>
      <c r="CSR1042" s="351"/>
      <c r="CSS1042" s="351"/>
      <c r="CST1042" s="351"/>
      <c r="CSU1042" s="351"/>
      <c r="CSV1042" s="351"/>
      <c r="CSW1042" s="351"/>
      <c r="CSX1042" s="351"/>
      <c r="CSY1042" s="351"/>
      <c r="CSZ1042" s="351"/>
      <c r="CTA1042" s="351"/>
      <c r="CTB1042" s="351"/>
      <c r="CTC1042" s="351"/>
      <c r="CTD1042" s="351"/>
      <c r="CTE1042" s="351"/>
      <c r="CTF1042" s="351"/>
      <c r="CTG1042" s="351"/>
      <c r="CTH1042" s="351"/>
      <c r="CTI1042" s="351"/>
      <c r="CTJ1042" s="351"/>
      <c r="CTK1042" s="351"/>
      <c r="CTL1042" s="351"/>
      <c r="CTM1042" s="351"/>
      <c r="CTN1042" s="351"/>
      <c r="CTO1042" s="351"/>
      <c r="CTP1042" s="351"/>
      <c r="CTQ1042" s="351"/>
      <c r="CTR1042" s="351"/>
      <c r="CTS1042" s="351"/>
      <c r="CTT1042" s="351"/>
      <c r="CTU1042" s="351"/>
      <c r="CTV1042" s="351"/>
      <c r="CTW1042" s="351"/>
      <c r="CTX1042" s="351"/>
      <c r="CTY1042" s="351"/>
      <c r="CTZ1042" s="351"/>
      <c r="CUA1042" s="351"/>
      <c r="CUB1042" s="351"/>
      <c r="CUC1042" s="351"/>
      <c r="CUD1042" s="351"/>
      <c r="CUE1042" s="351"/>
      <c r="CUF1042" s="351"/>
      <c r="CUG1042" s="351"/>
      <c r="CUH1042" s="351"/>
      <c r="CUI1042" s="351"/>
      <c r="CUJ1042" s="351"/>
      <c r="CUK1042" s="351"/>
      <c r="CUL1042" s="351"/>
      <c r="CUM1042" s="351"/>
      <c r="CUN1042" s="351"/>
      <c r="CUO1042" s="351"/>
      <c r="CUP1042" s="351"/>
      <c r="CUQ1042" s="351"/>
      <c r="CUR1042" s="351"/>
      <c r="CUS1042" s="351"/>
      <c r="CUT1042" s="351"/>
      <c r="CUU1042" s="351"/>
      <c r="CUV1042" s="351"/>
      <c r="CUW1042" s="351"/>
      <c r="CUX1042" s="351"/>
      <c r="CUY1042" s="351"/>
      <c r="CUZ1042" s="351"/>
      <c r="CVA1042" s="351"/>
      <c r="CVB1042" s="351"/>
      <c r="CVC1042" s="351"/>
      <c r="CVD1042" s="351"/>
      <c r="CVE1042" s="351"/>
      <c r="CVF1042" s="351"/>
      <c r="CVG1042" s="351"/>
      <c r="CVH1042" s="351"/>
      <c r="CVI1042" s="351"/>
      <c r="CVJ1042" s="351"/>
      <c r="CVK1042" s="351"/>
      <c r="CVL1042" s="351"/>
      <c r="CVM1042" s="351"/>
      <c r="CVN1042" s="351"/>
      <c r="CVO1042" s="351"/>
      <c r="CVP1042" s="351"/>
      <c r="CVQ1042" s="351"/>
      <c r="CVR1042" s="351"/>
      <c r="CVS1042" s="351"/>
      <c r="CVT1042" s="351"/>
      <c r="CVU1042" s="351"/>
      <c r="CVV1042" s="351"/>
      <c r="CVW1042" s="351"/>
      <c r="CVX1042" s="351"/>
      <c r="CVY1042" s="351"/>
      <c r="CVZ1042" s="351"/>
      <c r="CWA1042" s="351"/>
      <c r="CWB1042" s="351"/>
      <c r="CWC1042" s="351"/>
      <c r="CWD1042" s="351"/>
      <c r="CWE1042" s="351"/>
      <c r="CWF1042" s="351"/>
      <c r="CWG1042" s="351"/>
      <c r="CWH1042" s="351"/>
      <c r="CWI1042" s="351"/>
      <c r="CWJ1042" s="351"/>
      <c r="CWK1042" s="351"/>
      <c r="CWL1042" s="351"/>
      <c r="CWM1042" s="351"/>
      <c r="CWN1042" s="351"/>
      <c r="CWO1042" s="351"/>
      <c r="CWP1042" s="351"/>
      <c r="CWQ1042" s="351"/>
      <c r="CWR1042" s="351"/>
      <c r="CWS1042" s="351"/>
      <c r="CWT1042" s="351"/>
      <c r="CWU1042" s="351"/>
      <c r="CWV1042" s="351"/>
      <c r="CWW1042" s="351"/>
      <c r="CWX1042" s="351"/>
      <c r="CWY1042" s="351"/>
      <c r="CWZ1042" s="351"/>
      <c r="CXA1042" s="351"/>
      <c r="CXB1042" s="351"/>
      <c r="CXC1042" s="351"/>
      <c r="CXD1042" s="351"/>
      <c r="CXE1042" s="351"/>
      <c r="CXF1042" s="351"/>
      <c r="CXG1042" s="351"/>
      <c r="CXH1042" s="351"/>
      <c r="CXI1042" s="351"/>
      <c r="CXJ1042" s="351"/>
      <c r="CXK1042" s="351"/>
      <c r="CXL1042" s="351"/>
      <c r="CXM1042" s="351"/>
      <c r="CXN1042" s="351"/>
      <c r="CXO1042" s="351"/>
      <c r="CXP1042" s="351"/>
      <c r="CXQ1042" s="351"/>
      <c r="CXR1042" s="351"/>
      <c r="CXS1042" s="351"/>
      <c r="CXT1042" s="351"/>
      <c r="CXU1042" s="351"/>
      <c r="CXV1042" s="351"/>
      <c r="CXW1042" s="351"/>
      <c r="CXX1042" s="351"/>
      <c r="CXY1042" s="351"/>
      <c r="CXZ1042" s="351"/>
      <c r="CYA1042" s="351"/>
      <c r="CYB1042" s="351"/>
      <c r="CYC1042" s="351"/>
      <c r="CYD1042" s="351"/>
      <c r="CYE1042" s="351"/>
      <c r="CYF1042" s="351"/>
      <c r="CYG1042" s="351"/>
      <c r="CYH1042" s="351"/>
      <c r="CYI1042" s="351"/>
      <c r="CYJ1042" s="351"/>
      <c r="CYK1042" s="351"/>
      <c r="CYL1042" s="351"/>
      <c r="CYM1042" s="351"/>
      <c r="CYN1042" s="351"/>
      <c r="CYO1042" s="351"/>
      <c r="CYP1042" s="351"/>
      <c r="CYQ1042" s="351"/>
      <c r="CYR1042" s="351"/>
      <c r="CYS1042" s="351"/>
      <c r="CYT1042" s="351"/>
      <c r="CYU1042" s="351"/>
      <c r="CYV1042" s="351"/>
      <c r="CYW1042" s="351"/>
      <c r="CYX1042" s="351"/>
      <c r="CYY1042" s="351"/>
      <c r="CYZ1042" s="351"/>
      <c r="CZA1042" s="351"/>
      <c r="CZB1042" s="351"/>
      <c r="CZC1042" s="351"/>
      <c r="CZD1042" s="351"/>
      <c r="CZE1042" s="351"/>
      <c r="CZF1042" s="351"/>
      <c r="CZG1042" s="351"/>
      <c r="CZH1042" s="351"/>
      <c r="CZI1042" s="351"/>
      <c r="CZJ1042" s="351"/>
      <c r="CZK1042" s="351"/>
      <c r="CZL1042" s="351"/>
      <c r="CZM1042" s="351"/>
      <c r="CZN1042" s="351"/>
      <c r="CZO1042" s="351"/>
      <c r="CZP1042" s="351"/>
      <c r="CZQ1042" s="351"/>
      <c r="CZR1042" s="351"/>
      <c r="CZS1042" s="351"/>
      <c r="CZT1042" s="351"/>
      <c r="CZU1042" s="351"/>
      <c r="CZV1042" s="351"/>
      <c r="CZW1042" s="351"/>
      <c r="CZX1042" s="351"/>
      <c r="CZY1042" s="351"/>
      <c r="CZZ1042" s="351"/>
      <c r="DAA1042" s="351"/>
      <c r="DAB1042" s="351"/>
      <c r="DAC1042" s="351"/>
      <c r="DAD1042" s="351"/>
      <c r="DAE1042" s="351"/>
      <c r="DAF1042" s="351"/>
      <c r="DAG1042" s="351"/>
      <c r="DAH1042" s="351"/>
      <c r="DAI1042" s="351"/>
      <c r="DAJ1042" s="351"/>
      <c r="DAK1042" s="351"/>
      <c r="DAL1042" s="351"/>
      <c r="DAM1042" s="351"/>
      <c r="DAN1042" s="351"/>
      <c r="DAO1042" s="351"/>
      <c r="DAP1042" s="351"/>
      <c r="DAQ1042" s="351"/>
      <c r="DAR1042" s="351"/>
      <c r="DAS1042" s="351"/>
      <c r="DAT1042" s="351"/>
      <c r="DAU1042" s="351"/>
      <c r="DAV1042" s="351"/>
      <c r="DAW1042" s="351"/>
      <c r="DAX1042" s="351"/>
      <c r="DAY1042" s="351"/>
      <c r="DAZ1042" s="351"/>
      <c r="DBA1042" s="351"/>
      <c r="DBB1042" s="351"/>
      <c r="DBC1042" s="351"/>
      <c r="DBD1042" s="351"/>
      <c r="DBE1042" s="351"/>
      <c r="DBF1042" s="351"/>
      <c r="DBG1042" s="351"/>
      <c r="DBH1042" s="351"/>
      <c r="DBI1042" s="351"/>
      <c r="DBJ1042" s="351"/>
      <c r="DBK1042" s="351"/>
      <c r="DBL1042" s="351"/>
      <c r="DBM1042" s="351"/>
      <c r="DBN1042" s="351"/>
      <c r="DBO1042" s="351"/>
      <c r="DBP1042" s="351"/>
      <c r="DBQ1042" s="351"/>
      <c r="DBR1042" s="351"/>
      <c r="DBS1042" s="351"/>
      <c r="DBT1042" s="351"/>
      <c r="DBU1042" s="351"/>
      <c r="DBV1042" s="351"/>
      <c r="DBW1042" s="351"/>
      <c r="DBX1042" s="351"/>
      <c r="DBY1042" s="351"/>
      <c r="DBZ1042" s="351"/>
      <c r="DCA1042" s="351"/>
      <c r="DCB1042" s="351"/>
      <c r="DCC1042" s="351"/>
      <c r="DCD1042" s="351"/>
      <c r="DCE1042" s="351"/>
      <c r="DCF1042" s="351"/>
      <c r="DCG1042" s="351"/>
      <c r="DCH1042" s="351"/>
      <c r="DCI1042" s="351"/>
      <c r="DCJ1042" s="351"/>
      <c r="DCK1042" s="351"/>
      <c r="DCL1042" s="351"/>
      <c r="DCM1042" s="351"/>
      <c r="DCN1042" s="351"/>
      <c r="DCO1042" s="351"/>
      <c r="DCP1042" s="351"/>
      <c r="DCQ1042" s="351"/>
      <c r="DCR1042" s="351"/>
      <c r="DCS1042" s="351"/>
      <c r="DCT1042" s="351"/>
      <c r="DCU1042" s="351"/>
      <c r="DCV1042" s="351"/>
      <c r="DCW1042" s="351"/>
      <c r="DCX1042" s="351"/>
      <c r="DCY1042" s="351"/>
      <c r="DCZ1042" s="351"/>
      <c r="DDA1042" s="351"/>
      <c r="DDB1042" s="351"/>
      <c r="DDC1042" s="351"/>
      <c r="DDD1042" s="351"/>
      <c r="DDE1042" s="351"/>
      <c r="DDF1042" s="351"/>
      <c r="DDG1042" s="351"/>
      <c r="DDH1042" s="351"/>
      <c r="DDI1042" s="351"/>
      <c r="DDJ1042" s="351"/>
      <c r="DDK1042" s="351"/>
      <c r="DDL1042" s="351"/>
      <c r="DDM1042" s="351"/>
      <c r="DDN1042" s="351"/>
      <c r="DDO1042" s="351"/>
      <c r="DDP1042" s="351"/>
      <c r="DDQ1042" s="351"/>
      <c r="DDR1042" s="351"/>
      <c r="DDS1042" s="351"/>
      <c r="DDT1042" s="351"/>
      <c r="DDU1042" s="351"/>
      <c r="DDV1042" s="351"/>
      <c r="DDW1042" s="351"/>
      <c r="DDX1042" s="351"/>
      <c r="DDY1042" s="351"/>
      <c r="DDZ1042" s="351"/>
      <c r="DEA1042" s="351"/>
      <c r="DEB1042" s="351"/>
      <c r="DEC1042" s="351"/>
      <c r="DED1042" s="351"/>
      <c r="DEE1042" s="351"/>
      <c r="DEF1042" s="351"/>
      <c r="DEG1042" s="351"/>
      <c r="DEH1042" s="351"/>
      <c r="DEI1042" s="351"/>
      <c r="DEJ1042" s="351"/>
      <c r="DEK1042" s="351"/>
      <c r="DEL1042" s="351"/>
      <c r="DEM1042" s="351"/>
      <c r="DEN1042" s="351"/>
      <c r="DEO1042" s="351"/>
      <c r="DEP1042" s="351"/>
      <c r="DEQ1042" s="351"/>
      <c r="DER1042" s="351"/>
      <c r="DES1042" s="351"/>
      <c r="DET1042" s="351"/>
      <c r="DEU1042" s="351"/>
      <c r="DEV1042" s="351"/>
      <c r="DEW1042" s="351"/>
      <c r="DEX1042" s="351"/>
      <c r="DEY1042" s="351"/>
      <c r="DEZ1042" s="351"/>
      <c r="DFA1042" s="351"/>
      <c r="DFB1042" s="351"/>
      <c r="DFC1042" s="351"/>
      <c r="DFD1042" s="351"/>
      <c r="DFE1042" s="351"/>
      <c r="DFF1042" s="351"/>
      <c r="DFG1042" s="351"/>
      <c r="DFH1042" s="351"/>
      <c r="DFI1042" s="351"/>
      <c r="DFJ1042" s="351"/>
      <c r="DFK1042" s="351"/>
      <c r="DFL1042" s="351"/>
      <c r="DFM1042" s="351"/>
      <c r="DFN1042" s="351"/>
      <c r="DFO1042" s="351"/>
      <c r="DFP1042" s="351"/>
      <c r="DFQ1042" s="351"/>
      <c r="DFR1042" s="351"/>
      <c r="DFS1042" s="351"/>
      <c r="DFT1042" s="351"/>
      <c r="DFU1042" s="351"/>
      <c r="DFV1042" s="351"/>
      <c r="DFW1042" s="351"/>
      <c r="DFX1042" s="351"/>
      <c r="DFY1042" s="351"/>
      <c r="DFZ1042" s="351"/>
      <c r="DGA1042" s="351"/>
      <c r="DGB1042" s="351"/>
      <c r="DGC1042" s="351"/>
      <c r="DGD1042" s="351"/>
      <c r="DGE1042" s="351"/>
      <c r="DGF1042" s="351"/>
      <c r="DGG1042" s="351"/>
      <c r="DGH1042" s="351"/>
      <c r="DGI1042" s="351"/>
      <c r="DGJ1042" s="351"/>
      <c r="DGK1042" s="351"/>
      <c r="DGL1042" s="351"/>
      <c r="DGM1042" s="351"/>
      <c r="DGN1042" s="351"/>
      <c r="DGO1042" s="351"/>
      <c r="DGP1042" s="351"/>
      <c r="DGQ1042" s="351"/>
      <c r="DGR1042" s="351"/>
      <c r="DGS1042" s="351"/>
      <c r="DGT1042" s="351"/>
      <c r="DGU1042" s="351"/>
      <c r="DGV1042" s="351"/>
      <c r="DGW1042" s="351"/>
      <c r="DGX1042" s="351"/>
      <c r="DGY1042" s="351"/>
      <c r="DGZ1042" s="351"/>
      <c r="DHA1042" s="351"/>
      <c r="DHB1042" s="351"/>
      <c r="DHC1042" s="351"/>
      <c r="DHD1042" s="351"/>
      <c r="DHE1042" s="351"/>
      <c r="DHF1042" s="351"/>
      <c r="DHG1042" s="351"/>
      <c r="DHH1042" s="351"/>
      <c r="DHI1042" s="351"/>
      <c r="DHJ1042" s="351"/>
      <c r="DHK1042" s="351"/>
      <c r="DHL1042" s="351"/>
      <c r="DHM1042" s="351"/>
      <c r="DHN1042" s="351"/>
      <c r="DHO1042" s="351"/>
      <c r="DHP1042" s="351"/>
      <c r="DHQ1042" s="351"/>
      <c r="DHR1042" s="351"/>
      <c r="DHS1042" s="351"/>
      <c r="DHT1042" s="351"/>
      <c r="DHU1042" s="351"/>
      <c r="DHV1042" s="351"/>
      <c r="DHW1042" s="351"/>
      <c r="DHX1042" s="351"/>
      <c r="DHY1042" s="351"/>
      <c r="DHZ1042" s="351"/>
      <c r="DIA1042" s="351"/>
      <c r="DIB1042" s="351"/>
      <c r="DIC1042" s="351"/>
      <c r="DID1042" s="351"/>
      <c r="DIE1042" s="351"/>
      <c r="DIF1042" s="351"/>
      <c r="DIG1042" s="351"/>
      <c r="DIH1042" s="351"/>
      <c r="DII1042" s="351"/>
      <c r="DIJ1042" s="351"/>
      <c r="DIK1042" s="351"/>
      <c r="DIL1042" s="351"/>
      <c r="DIM1042" s="351"/>
      <c r="DIN1042" s="351"/>
      <c r="DIO1042" s="351"/>
      <c r="DIP1042" s="351"/>
      <c r="DIQ1042" s="351"/>
      <c r="DIR1042" s="351"/>
      <c r="DIS1042" s="351"/>
      <c r="DIT1042" s="351"/>
      <c r="DIU1042" s="351"/>
      <c r="DIV1042" s="351"/>
      <c r="DIW1042" s="351"/>
      <c r="DIX1042" s="351"/>
      <c r="DIY1042" s="351"/>
      <c r="DIZ1042" s="351"/>
      <c r="DJA1042" s="351"/>
      <c r="DJB1042" s="351"/>
      <c r="DJC1042" s="351"/>
      <c r="DJD1042" s="351"/>
      <c r="DJE1042" s="351"/>
      <c r="DJF1042" s="351"/>
      <c r="DJG1042" s="351"/>
      <c r="DJH1042" s="351"/>
      <c r="DJI1042" s="351"/>
      <c r="DJJ1042" s="351"/>
      <c r="DJK1042" s="351"/>
      <c r="DJL1042" s="351"/>
      <c r="DJM1042" s="351"/>
      <c r="DJN1042" s="351"/>
      <c r="DJO1042" s="351"/>
      <c r="DJP1042" s="351"/>
      <c r="DJQ1042" s="351"/>
      <c r="DJR1042" s="351"/>
      <c r="DJS1042" s="351"/>
      <c r="DJT1042" s="351"/>
      <c r="DJU1042" s="351"/>
      <c r="DJV1042" s="351"/>
      <c r="DJW1042" s="351"/>
      <c r="DJX1042" s="351"/>
      <c r="DJY1042" s="351"/>
      <c r="DJZ1042" s="351"/>
      <c r="DKA1042" s="351"/>
      <c r="DKB1042" s="351"/>
      <c r="DKC1042" s="351"/>
      <c r="DKD1042" s="351"/>
      <c r="DKE1042" s="351"/>
      <c r="DKF1042" s="351"/>
      <c r="DKG1042" s="351"/>
      <c r="DKH1042" s="351"/>
      <c r="DKI1042" s="351"/>
      <c r="DKJ1042" s="351"/>
      <c r="DKK1042" s="351"/>
      <c r="DKL1042" s="351"/>
      <c r="DKM1042" s="351"/>
      <c r="DKN1042" s="351"/>
      <c r="DKO1042" s="351"/>
      <c r="DKP1042" s="351"/>
      <c r="DKQ1042" s="351"/>
      <c r="DKR1042" s="351"/>
      <c r="DKS1042" s="351"/>
      <c r="DKT1042" s="351"/>
      <c r="DKU1042" s="351"/>
      <c r="DKV1042" s="351"/>
      <c r="DKW1042" s="351"/>
      <c r="DKX1042" s="351"/>
      <c r="DKY1042" s="351"/>
      <c r="DKZ1042" s="351"/>
      <c r="DLA1042" s="351"/>
      <c r="DLB1042" s="351"/>
      <c r="DLC1042" s="351"/>
      <c r="DLD1042" s="351"/>
      <c r="DLE1042" s="351"/>
      <c r="DLF1042" s="351"/>
      <c r="DLG1042" s="351"/>
      <c r="DLH1042" s="351"/>
      <c r="DLI1042" s="351"/>
      <c r="DLJ1042" s="351"/>
      <c r="DLK1042" s="351"/>
      <c r="DLL1042" s="351"/>
      <c r="DLM1042" s="351"/>
      <c r="DLN1042" s="351"/>
      <c r="DLO1042" s="351"/>
      <c r="DLP1042" s="351"/>
      <c r="DLQ1042" s="351"/>
      <c r="DLR1042" s="351"/>
      <c r="DLS1042" s="351"/>
      <c r="DLT1042" s="351"/>
      <c r="DLU1042" s="351"/>
      <c r="DLV1042" s="351"/>
      <c r="DLW1042" s="351"/>
      <c r="DLX1042" s="351"/>
      <c r="DLY1042" s="351"/>
      <c r="DLZ1042" s="351"/>
      <c r="DMA1042" s="351"/>
      <c r="DMB1042" s="351"/>
      <c r="DMC1042" s="351"/>
      <c r="DMD1042" s="351"/>
      <c r="DME1042" s="351"/>
      <c r="DMF1042" s="351"/>
      <c r="DMG1042" s="351"/>
      <c r="DMH1042" s="351"/>
      <c r="DMI1042" s="351"/>
      <c r="DMJ1042" s="351"/>
      <c r="DMK1042" s="351"/>
      <c r="DML1042" s="351"/>
      <c r="DMM1042" s="351"/>
      <c r="DMN1042" s="351"/>
      <c r="DMO1042" s="351"/>
      <c r="DMP1042" s="351"/>
      <c r="DMQ1042" s="351"/>
      <c r="DMR1042" s="351"/>
      <c r="DMS1042" s="351"/>
      <c r="DMT1042" s="351"/>
      <c r="DMU1042" s="351"/>
      <c r="DMV1042" s="351"/>
      <c r="DMW1042" s="351"/>
      <c r="DMX1042" s="351"/>
      <c r="DMY1042" s="351"/>
      <c r="DMZ1042" s="351"/>
      <c r="DNA1042" s="351"/>
      <c r="DNB1042" s="351"/>
      <c r="DNC1042" s="351"/>
      <c r="DND1042" s="351"/>
      <c r="DNE1042" s="351"/>
      <c r="DNF1042" s="351"/>
      <c r="DNG1042" s="351"/>
      <c r="DNH1042" s="351"/>
      <c r="DNI1042" s="351"/>
      <c r="DNJ1042" s="351"/>
      <c r="DNK1042" s="351"/>
      <c r="DNL1042" s="351"/>
      <c r="DNM1042" s="351"/>
      <c r="DNN1042" s="351"/>
      <c r="DNO1042" s="351"/>
      <c r="DNP1042" s="351"/>
      <c r="DNQ1042" s="351"/>
      <c r="DNR1042" s="351"/>
      <c r="DNS1042" s="351"/>
      <c r="DNT1042" s="351"/>
      <c r="DNU1042" s="351"/>
      <c r="DNV1042" s="351"/>
      <c r="DNW1042" s="351"/>
      <c r="DNX1042" s="351"/>
      <c r="DNY1042" s="351"/>
      <c r="DNZ1042" s="351"/>
      <c r="DOA1042" s="351"/>
      <c r="DOB1042" s="351"/>
      <c r="DOC1042" s="351"/>
      <c r="DOD1042" s="351"/>
      <c r="DOE1042" s="351"/>
      <c r="DOF1042" s="351"/>
      <c r="DOG1042" s="351"/>
      <c r="DOH1042" s="351"/>
      <c r="DOI1042" s="351"/>
      <c r="DOJ1042" s="351"/>
      <c r="DOK1042" s="351"/>
      <c r="DOL1042" s="351"/>
      <c r="DOM1042" s="351"/>
      <c r="DON1042" s="351"/>
      <c r="DOO1042" s="351"/>
      <c r="DOP1042" s="351"/>
      <c r="DOQ1042" s="351"/>
      <c r="DOR1042" s="351"/>
      <c r="DOS1042" s="351"/>
      <c r="DOT1042" s="351"/>
      <c r="DOU1042" s="351"/>
      <c r="DOV1042" s="351"/>
      <c r="DOW1042" s="351"/>
      <c r="DOX1042" s="351"/>
      <c r="DOY1042" s="351"/>
      <c r="DOZ1042" s="351"/>
      <c r="DPA1042" s="351"/>
      <c r="DPB1042" s="351"/>
      <c r="DPC1042" s="351"/>
      <c r="DPD1042" s="351"/>
      <c r="DPE1042" s="351"/>
      <c r="DPF1042" s="351"/>
      <c r="DPG1042" s="351"/>
      <c r="DPH1042" s="351"/>
      <c r="DPI1042" s="351"/>
      <c r="DPJ1042" s="351"/>
      <c r="DPK1042" s="351"/>
      <c r="DPL1042" s="351"/>
      <c r="DPM1042" s="351"/>
      <c r="DPN1042" s="351"/>
      <c r="DPO1042" s="351"/>
      <c r="DPP1042" s="351"/>
      <c r="DPQ1042" s="351"/>
      <c r="DPR1042" s="351"/>
      <c r="DPS1042" s="351"/>
      <c r="DPT1042" s="351"/>
      <c r="DPU1042" s="351"/>
      <c r="DPV1042" s="351"/>
      <c r="DPW1042" s="351"/>
      <c r="DPX1042" s="351"/>
      <c r="DPY1042" s="351"/>
      <c r="DPZ1042" s="351"/>
      <c r="DQA1042" s="351"/>
      <c r="DQB1042" s="351"/>
      <c r="DQC1042" s="351"/>
      <c r="DQD1042" s="351"/>
      <c r="DQE1042" s="351"/>
      <c r="DQF1042" s="351"/>
      <c r="DQG1042" s="351"/>
      <c r="DQH1042" s="351"/>
      <c r="DQI1042" s="351"/>
      <c r="DQJ1042" s="351"/>
      <c r="DQK1042" s="351"/>
      <c r="DQL1042" s="351"/>
      <c r="DQM1042" s="351"/>
      <c r="DQN1042" s="351"/>
      <c r="DQO1042" s="351"/>
      <c r="DQP1042" s="351"/>
      <c r="DQQ1042" s="351"/>
      <c r="DQR1042" s="351"/>
      <c r="DQS1042" s="351"/>
      <c r="DQT1042" s="351"/>
      <c r="DQU1042" s="351"/>
      <c r="DQV1042" s="351"/>
      <c r="DQW1042" s="351"/>
      <c r="DQX1042" s="351"/>
      <c r="DQY1042" s="351"/>
      <c r="DQZ1042" s="351"/>
      <c r="DRA1042" s="351"/>
      <c r="DRB1042" s="351"/>
      <c r="DRC1042" s="351"/>
      <c r="DRD1042" s="351"/>
      <c r="DRE1042" s="351"/>
      <c r="DRF1042" s="351"/>
      <c r="DRG1042" s="351"/>
      <c r="DRH1042" s="351"/>
      <c r="DRI1042" s="351"/>
      <c r="DRJ1042" s="351"/>
      <c r="DRK1042" s="351"/>
      <c r="DRL1042" s="351"/>
      <c r="DRM1042" s="351"/>
      <c r="DRN1042" s="351"/>
      <c r="DRO1042" s="351"/>
      <c r="DRP1042" s="351"/>
      <c r="DRQ1042" s="351"/>
      <c r="DRR1042" s="351"/>
      <c r="DRS1042" s="351"/>
      <c r="DRT1042" s="351"/>
      <c r="DRU1042" s="351"/>
      <c r="DRV1042" s="351"/>
      <c r="DRW1042" s="351"/>
      <c r="DRX1042" s="351"/>
      <c r="DRY1042" s="351"/>
      <c r="DRZ1042" s="351"/>
      <c r="DSA1042" s="351"/>
      <c r="DSB1042" s="351"/>
      <c r="DSC1042" s="351"/>
      <c r="DSD1042" s="351"/>
      <c r="DSE1042" s="351"/>
      <c r="DSF1042" s="351"/>
      <c r="DSG1042" s="351"/>
      <c r="DSH1042" s="351"/>
      <c r="DSI1042" s="351"/>
      <c r="DSJ1042" s="351"/>
      <c r="DSK1042" s="351"/>
      <c r="DSL1042" s="351"/>
      <c r="DSM1042" s="351"/>
      <c r="DSN1042" s="351"/>
      <c r="DSO1042" s="351"/>
      <c r="DSP1042" s="351"/>
      <c r="DSQ1042" s="351"/>
      <c r="DSR1042" s="351"/>
      <c r="DSS1042" s="351"/>
      <c r="DST1042" s="351"/>
      <c r="DSU1042" s="351"/>
      <c r="DSV1042" s="351"/>
      <c r="DSW1042" s="351"/>
      <c r="DSX1042" s="351"/>
      <c r="DSY1042" s="351"/>
      <c r="DSZ1042" s="351"/>
      <c r="DTA1042" s="351"/>
      <c r="DTB1042" s="351"/>
      <c r="DTC1042" s="351"/>
      <c r="DTD1042" s="351"/>
      <c r="DTE1042" s="351"/>
      <c r="DTF1042" s="351"/>
      <c r="DTG1042" s="351"/>
      <c r="DTH1042" s="351"/>
      <c r="DTI1042" s="351"/>
      <c r="DTJ1042" s="351"/>
      <c r="DTK1042" s="351"/>
      <c r="DTL1042" s="351"/>
      <c r="DTM1042" s="351"/>
      <c r="DTN1042" s="351"/>
      <c r="DTO1042" s="351"/>
      <c r="DTP1042" s="351"/>
      <c r="DTQ1042" s="351"/>
      <c r="DTR1042" s="351"/>
      <c r="DTS1042" s="351"/>
      <c r="DTT1042" s="351"/>
      <c r="DTU1042" s="351"/>
      <c r="DTV1042" s="351"/>
      <c r="DTW1042" s="351"/>
      <c r="DTX1042" s="351"/>
      <c r="DTY1042" s="351"/>
      <c r="DTZ1042" s="351"/>
      <c r="DUA1042" s="351"/>
      <c r="DUB1042" s="351"/>
      <c r="DUC1042" s="351"/>
      <c r="DUD1042" s="351"/>
      <c r="DUE1042" s="351"/>
      <c r="DUF1042" s="351"/>
      <c r="DUG1042" s="351"/>
      <c r="DUH1042" s="351"/>
      <c r="DUI1042" s="351"/>
      <c r="DUJ1042" s="351"/>
      <c r="DUK1042" s="351"/>
      <c r="DUL1042" s="351"/>
      <c r="DUM1042" s="351"/>
      <c r="DUN1042" s="351"/>
      <c r="DUO1042" s="351"/>
      <c r="DUP1042" s="351"/>
      <c r="DUQ1042" s="351"/>
      <c r="DUR1042" s="351"/>
      <c r="DUS1042" s="351"/>
      <c r="DUT1042" s="351"/>
      <c r="DUU1042" s="351"/>
      <c r="DUV1042" s="351"/>
      <c r="DUW1042" s="351"/>
      <c r="DUX1042" s="351"/>
      <c r="DUY1042" s="351"/>
      <c r="DUZ1042" s="351"/>
      <c r="DVA1042" s="351"/>
      <c r="DVB1042" s="351"/>
      <c r="DVC1042" s="351"/>
      <c r="DVD1042" s="351"/>
      <c r="DVE1042" s="351"/>
      <c r="DVF1042" s="351"/>
      <c r="DVG1042" s="351"/>
      <c r="DVH1042" s="351"/>
      <c r="DVI1042" s="351"/>
      <c r="DVJ1042" s="351"/>
      <c r="DVK1042" s="351"/>
      <c r="DVL1042" s="351"/>
      <c r="DVM1042" s="351"/>
      <c r="DVN1042" s="351"/>
      <c r="DVO1042" s="351"/>
      <c r="DVP1042" s="351"/>
      <c r="DVQ1042" s="351"/>
      <c r="DVR1042" s="351"/>
      <c r="DVS1042" s="351"/>
      <c r="DVT1042" s="351"/>
      <c r="DVU1042" s="351"/>
      <c r="DVV1042" s="351"/>
      <c r="DVW1042" s="351"/>
      <c r="DVX1042" s="351"/>
      <c r="DVY1042" s="351"/>
      <c r="DVZ1042" s="351"/>
      <c r="DWA1042" s="351"/>
      <c r="DWB1042" s="351"/>
      <c r="DWC1042" s="351"/>
      <c r="DWD1042" s="351"/>
      <c r="DWE1042" s="351"/>
      <c r="DWF1042" s="351"/>
      <c r="DWG1042" s="351"/>
      <c r="DWH1042" s="351"/>
      <c r="DWI1042" s="351"/>
      <c r="DWJ1042" s="351"/>
      <c r="DWK1042" s="351"/>
      <c r="DWL1042" s="351"/>
      <c r="DWM1042" s="351"/>
      <c r="DWN1042" s="351"/>
      <c r="DWO1042" s="351"/>
      <c r="DWP1042" s="351"/>
      <c r="DWQ1042" s="351"/>
      <c r="DWR1042" s="351"/>
      <c r="DWS1042" s="351"/>
      <c r="DWT1042" s="351"/>
      <c r="DWU1042" s="351"/>
      <c r="DWV1042" s="351"/>
      <c r="DWW1042" s="351"/>
      <c r="DWX1042" s="351"/>
      <c r="DWY1042" s="351"/>
      <c r="DWZ1042" s="351"/>
      <c r="DXA1042" s="351"/>
      <c r="DXB1042" s="351"/>
      <c r="DXC1042" s="351"/>
      <c r="DXD1042" s="351"/>
      <c r="DXE1042" s="351"/>
      <c r="DXF1042" s="351"/>
      <c r="DXG1042" s="351"/>
      <c r="DXH1042" s="351"/>
      <c r="DXI1042" s="351"/>
      <c r="DXJ1042" s="351"/>
      <c r="DXK1042" s="351"/>
      <c r="DXL1042" s="351"/>
      <c r="DXM1042" s="351"/>
      <c r="DXN1042" s="351"/>
      <c r="DXO1042" s="351"/>
      <c r="DXP1042" s="351"/>
      <c r="DXQ1042" s="351"/>
      <c r="DXR1042" s="351"/>
      <c r="DXS1042" s="351"/>
      <c r="DXT1042" s="351"/>
      <c r="DXU1042" s="351"/>
      <c r="DXV1042" s="351"/>
      <c r="DXW1042" s="351"/>
      <c r="DXX1042" s="351"/>
      <c r="DXY1042" s="351"/>
      <c r="DXZ1042" s="351"/>
      <c r="DYA1042" s="351"/>
      <c r="DYB1042" s="351"/>
      <c r="DYC1042" s="351"/>
      <c r="DYD1042" s="351"/>
      <c r="DYE1042" s="351"/>
      <c r="DYF1042" s="351"/>
      <c r="DYG1042" s="351"/>
      <c r="DYH1042" s="351"/>
      <c r="DYI1042" s="351"/>
      <c r="DYJ1042" s="351"/>
      <c r="DYK1042" s="351"/>
      <c r="DYL1042" s="351"/>
      <c r="DYM1042" s="351"/>
      <c r="DYN1042" s="351"/>
      <c r="DYO1042" s="351"/>
      <c r="DYP1042" s="351"/>
      <c r="DYQ1042" s="351"/>
      <c r="DYR1042" s="351"/>
      <c r="DYS1042" s="351"/>
      <c r="DYT1042" s="351"/>
      <c r="DYU1042" s="351"/>
      <c r="DYV1042" s="351"/>
      <c r="DYW1042" s="351"/>
      <c r="DYX1042" s="351"/>
      <c r="DYY1042" s="351"/>
      <c r="DYZ1042" s="351"/>
      <c r="DZA1042" s="351"/>
      <c r="DZB1042" s="351"/>
      <c r="DZC1042" s="351"/>
      <c r="DZD1042" s="351"/>
      <c r="DZE1042" s="351"/>
      <c r="DZF1042" s="351"/>
      <c r="DZG1042" s="351"/>
      <c r="DZH1042" s="351"/>
      <c r="DZI1042" s="351"/>
      <c r="DZJ1042" s="351"/>
      <c r="DZK1042" s="351"/>
      <c r="DZL1042" s="351"/>
      <c r="DZM1042" s="351"/>
      <c r="DZN1042" s="351"/>
      <c r="DZO1042" s="351"/>
      <c r="DZP1042" s="351"/>
      <c r="DZQ1042" s="351"/>
      <c r="DZR1042" s="351"/>
      <c r="DZS1042" s="351"/>
      <c r="DZT1042" s="351"/>
      <c r="DZU1042" s="351"/>
      <c r="DZV1042" s="351"/>
      <c r="DZW1042" s="351"/>
      <c r="DZX1042" s="351"/>
      <c r="DZY1042" s="351"/>
      <c r="DZZ1042" s="351"/>
      <c r="EAA1042" s="351"/>
      <c r="EAB1042" s="351"/>
      <c r="EAC1042" s="351"/>
      <c r="EAD1042" s="351"/>
      <c r="EAE1042" s="351"/>
      <c r="EAF1042" s="351"/>
      <c r="EAG1042" s="351"/>
      <c r="EAH1042" s="351"/>
      <c r="EAI1042" s="351"/>
      <c r="EAJ1042" s="351"/>
      <c r="EAK1042" s="351"/>
      <c r="EAL1042" s="351"/>
      <c r="EAM1042" s="351"/>
      <c r="EAN1042" s="351"/>
      <c r="EAO1042" s="351"/>
      <c r="EAP1042" s="351"/>
      <c r="EAQ1042" s="351"/>
      <c r="EAR1042" s="351"/>
      <c r="EAS1042" s="351"/>
      <c r="EAT1042" s="351"/>
      <c r="EAU1042" s="351"/>
      <c r="EAV1042" s="351"/>
      <c r="EAW1042" s="351"/>
      <c r="EAX1042" s="351"/>
      <c r="EAY1042" s="351"/>
      <c r="EAZ1042" s="351"/>
      <c r="EBA1042" s="351"/>
      <c r="EBB1042" s="351"/>
      <c r="EBC1042" s="351"/>
      <c r="EBD1042" s="351"/>
      <c r="EBE1042" s="351"/>
      <c r="EBF1042" s="351"/>
      <c r="EBG1042" s="351"/>
      <c r="EBH1042" s="351"/>
      <c r="EBI1042" s="351"/>
      <c r="EBJ1042" s="351"/>
      <c r="EBK1042" s="351"/>
      <c r="EBL1042" s="351"/>
      <c r="EBM1042" s="351"/>
      <c r="EBN1042" s="351"/>
      <c r="EBO1042" s="351"/>
      <c r="EBP1042" s="351"/>
      <c r="EBQ1042" s="351"/>
      <c r="EBR1042" s="351"/>
      <c r="EBS1042" s="351"/>
      <c r="EBT1042" s="351"/>
      <c r="EBU1042" s="351"/>
      <c r="EBV1042" s="351"/>
      <c r="EBW1042" s="351"/>
      <c r="EBX1042" s="351"/>
      <c r="EBY1042" s="351"/>
      <c r="EBZ1042" s="351"/>
      <c r="ECA1042" s="351"/>
      <c r="ECB1042" s="351"/>
      <c r="ECC1042" s="351"/>
      <c r="ECD1042" s="351"/>
      <c r="ECE1042" s="351"/>
      <c r="ECF1042" s="351"/>
      <c r="ECG1042" s="351"/>
      <c r="ECH1042" s="351"/>
      <c r="ECI1042" s="351"/>
      <c r="ECJ1042" s="351"/>
      <c r="ECK1042" s="351"/>
      <c r="ECL1042" s="351"/>
      <c r="ECM1042" s="351"/>
      <c r="ECN1042" s="351"/>
      <c r="ECO1042" s="351"/>
      <c r="ECP1042" s="351"/>
      <c r="ECQ1042" s="351"/>
      <c r="ECR1042" s="351"/>
      <c r="ECS1042" s="351"/>
      <c r="ECT1042" s="351"/>
      <c r="ECU1042" s="351"/>
      <c r="ECV1042" s="351"/>
      <c r="ECW1042" s="351"/>
      <c r="ECX1042" s="351"/>
      <c r="ECY1042" s="351"/>
      <c r="ECZ1042" s="351"/>
      <c r="EDA1042" s="351"/>
      <c r="EDB1042" s="351"/>
      <c r="EDC1042" s="351"/>
      <c r="EDD1042" s="351"/>
      <c r="EDE1042" s="351"/>
      <c r="EDF1042" s="351"/>
      <c r="EDG1042" s="351"/>
      <c r="EDH1042" s="351"/>
      <c r="EDI1042" s="351"/>
      <c r="EDJ1042" s="351"/>
      <c r="EDK1042" s="351"/>
      <c r="EDL1042" s="351"/>
      <c r="EDM1042" s="351"/>
      <c r="EDN1042" s="351"/>
      <c r="EDO1042" s="351"/>
      <c r="EDP1042" s="351"/>
      <c r="EDQ1042" s="351"/>
      <c r="EDR1042" s="351"/>
      <c r="EDS1042" s="351"/>
      <c r="EDT1042" s="351"/>
      <c r="EDU1042" s="351"/>
      <c r="EDV1042" s="351"/>
      <c r="EDW1042" s="351"/>
      <c r="EDX1042" s="351"/>
      <c r="EDY1042" s="351"/>
      <c r="EDZ1042" s="351"/>
      <c r="EEA1042" s="351"/>
      <c r="EEB1042" s="351"/>
      <c r="EEC1042" s="351"/>
      <c r="EED1042" s="351"/>
      <c r="EEE1042" s="351"/>
      <c r="EEF1042" s="351"/>
      <c r="EEG1042" s="351"/>
      <c r="EEH1042" s="351"/>
      <c r="EEI1042" s="351"/>
      <c r="EEJ1042" s="351"/>
      <c r="EEK1042" s="351"/>
      <c r="EEL1042" s="351"/>
      <c r="EEM1042" s="351"/>
      <c r="EEN1042" s="351"/>
      <c r="EEO1042" s="351"/>
      <c r="EEP1042" s="351"/>
      <c r="EEQ1042" s="351"/>
      <c r="EER1042" s="351"/>
      <c r="EES1042" s="351"/>
      <c r="EET1042" s="351"/>
      <c r="EEU1042" s="351"/>
      <c r="EEV1042" s="351"/>
      <c r="EEW1042" s="351"/>
      <c r="EEX1042" s="351"/>
      <c r="EEY1042" s="351"/>
      <c r="EEZ1042" s="351"/>
      <c r="EFA1042" s="351"/>
      <c r="EFB1042" s="351"/>
      <c r="EFC1042" s="351"/>
      <c r="EFD1042" s="351"/>
      <c r="EFE1042" s="351"/>
      <c r="EFF1042" s="351"/>
      <c r="EFG1042" s="351"/>
      <c r="EFH1042" s="351"/>
      <c r="EFI1042" s="351"/>
      <c r="EFJ1042" s="351"/>
      <c r="EFK1042" s="351"/>
      <c r="EFL1042" s="351"/>
      <c r="EFM1042" s="351"/>
      <c r="EFN1042" s="351"/>
      <c r="EFO1042" s="351"/>
      <c r="EFP1042" s="351"/>
      <c r="EFQ1042" s="351"/>
      <c r="EFR1042" s="351"/>
      <c r="EFS1042" s="351"/>
      <c r="EFT1042" s="351"/>
      <c r="EFU1042" s="351"/>
      <c r="EFV1042" s="351"/>
      <c r="EFW1042" s="351"/>
      <c r="EFX1042" s="351"/>
      <c r="EFY1042" s="351"/>
      <c r="EFZ1042" s="351"/>
      <c r="EGA1042" s="351"/>
      <c r="EGB1042" s="351"/>
      <c r="EGC1042" s="351"/>
      <c r="EGD1042" s="351"/>
      <c r="EGE1042" s="351"/>
      <c r="EGF1042" s="351"/>
      <c r="EGG1042" s="351"/>
      <c r="EGH1042" s="351"/>
      <c r="EGI1042" s="351"/>
      <c r="EGJ1042" s="351"/>
      <c r="EGK1042" s="351"/>
      <c r="EGL1042" s="351"/>
      <c r="EGM1042" s="351"/>
      <c r="EGN1042" s="351"/>
      <c r="EGO1042" s="351"/>
      <c r="EGP1042" s="351"/>
      <c r="EGQ1042" s="351"/>
      <c r="EGR1042" s="351"/>
      <c r="EGS1042" s="351"/>
      <c r="EGT1042" s="351"/>
      <c r="EGU1042" s="351"/>
      <c r="EGV1042" s="351"/>
      <c r="EGW1042" s="351"/>
      <c r="EGX1042" s="351"/>
      <c r="EGY1042" s="351"/>
      <c r="EGZ1042" s="351"/>
      <c r="EHA1042" s="351"/>
      <c r="EHB1042" s="351"/>
      <c r="EHC1042" s="351"/>
      <c r="EHD1042" s="351"/>
      <c r="EHE1042" s="351"/>
      <c r="EHF1042" s="351"/>
      <c r="EHG1042" s="351"/>
      <c r="EHH1042" s="351"/>
      <c r="EHI1042" s="351"/>
      <c r="EHJ1042" s="351"/>
      <c r="EHK1042" s="351"/>
      <c r="EHL1042" s="351"/>
      <c r="EHM1042" s="351"/>
      <c r="EHN1042" s="351"/>
      <c r="EHO1042" s="351"/>
      <c r="EHP1042" s="351"/>
      <c r="EHQ1042" s="351"/>
      <c r="EHR1042" s="351"/>
      <c r="EHS1042" s="351"/>
      <c r="EHT1042" s="351"/>
      <c r="EHU1042" s="351"/>
      <c r="EHV1042" s="351"/>
      <c r="EHW1042" s="351"/>
      <c r="EHX1042" s="351"/>
      <c r="EHY1042" s="351"/>
      <c r="EHZ1042" s="351"/>
      <c r="EIA1042" s="351"/>
      <c r="EIB1042" s="351"/>
      <c r="EIC1042" s="351"/>
      <c r="EID1042" s="351"/>
      <c r="EIE1042" s="351"/>
      <c r="EIF1042" s="351"/>
      <c r="EIG1042" s="351"/>
      <c r="EIH1042" s="351"/>
      <c r="EII1042" s="351"/>
      <c r="EIJ1042" s="351"/>
      <c r="EIK1042" s="351"/>
      <c r="EIL1042" s="351"/>
      <c r="EIM1042" s="351"/>
      <c r="EIN1042" s="351"/>
      <c r="EIO1042" s="351"/>
      <c r="EIP1042" s="351"/>
      <c r="EIQ1042" s="351"/>
      <c r="EIR1042" s="351"/>
      <c r="EIS1042" s="351"/>
      <c r="EIT1042" s="351"/>
      <c r="EIU1042" s="351"/>
      <c r="EIV1042" s="351"/>
      <c r="EIW1042" s="351"/>
      <c r="EIX1042" s="351"/>
      <c r="EIY1042" s="351"/>
      <c r="EIZ1042" s="351"/>
      <c r="EJA1042" s="351"/>
      <c r="EJB1042" s="351"/>
      <c r="EJC1042" s="351"/>
      <c r="EJD1042" s="351"/>
      <c r="EJE1042" s="351"/>
      <c r="EJF1042" s="351"/>
      <c r="EJG1042" s="351"/>
      <c r="EJH1042" s="351"/>
      <c r="EJI1042" s="351"/>
      <c r="EJJ1042" s="351"/>
      <c r="EJK1042" s="351"/>
      <c r="EJL1042" s="351"/>
      <c r="EJM1042" s="351"/>
      <c r="EJN1042" s="351"/>
      <c r="EJO1042" s="351"/>
      <c r="EJP1042" s="351"/>
      <c r="EJQ1042" s="351"/>
      <c r="EJR1042" s="351"/>
      <c r="EJS1042" s="351"/>
      <c r="EJT1042" s="351"/>
      <c r="EJU1042" s="351"/>
      <c r="EJV1042" s="351"/>
      <c r="EJW1042" s="351"/>
      <c r="EJX1042" s="351"/>
      <c r="EJY1042" s="351"/>
      <c r="EJZ1042" s="351"/>
      <c r="EKA1042" s="351"/>
      <c r="EKB1042" s="351"/>
      <c r="EKC1042" s="351"/>
      <c r="EKD1042" s="351"/>
      <c r="EKE1042" s="351"/>
      <c r="EKF1042" s="351"/>
      <c r="EKG1042" s="351"/>
      <c r="EKH1042" s="351"/>
      <c r="EKI1042" s="351"/>
      <c r="EKJ1042" s="351"/>
      <c r="EKK1042" s="351"/>
      <c r="EKL1042" s="351"/>
      <c r="EKM1042" s="351"/>
      <c r="EKN1042" s="351"/>
      <c r="EKO1042" s="351"/>
      <c r="EKP1042" s="351"/>
      <c r="EKQ1042" s="351"/>
      <c r="EKR1042" s="351"/>
      <c r="EKS1042" s="351"/>
      <c r="EKT1042" s="351"/>
      <c r="EKU1042" s="351"/>
      <c r="EKV1042" s="351"/>
      <c r="EKW1042" s="351"/>
      <c r="EKX1042" s="351"/>
      <c r="EKY1042" s="351"/>
      <c r="EKZ1042" s="351"/>
      <c r="ELA1042" s="351"/>
      <c r="ELB1042" s="351"/>
      <c r="ELC1042" s="351"/>
      <c r="ELD1042" s="351"/>
      <c r="ELE1042" s="351"/>
      <c r="ELF1042" s="351"/>
      <c r="ELG1042" s="351"/>
      <c r="ELH1042" s="351"/>
      <c r="ELI1042" s="351"/>
      <c r="ELJ1042" s="351"/>
      <c r="ELK1042" s="351"/>
      <c r="ELL1042" s="351"/>
      <c r="ELM1042" s="351"/>
      <c r="ELN1042" s="351"/>
      <c r="ELO1042" s="351"/>
      <c r="ELP1042" s="351"/>
      <c r="ELQ1042" s="351"/>
      <c r="ELR1042" s="351"/>
      <c r="ELS1042" s="351"/>
      <c r="ELT1042" s="351"/>
      <c r="ELU1042" s="351"/>
      <c r="ELV1042" s="351"/>
      <c r="ELW1042" s="351"/>
      <c r="ELX1042" s="351"/>
      <c r="ELY1042" s="351"/>
      <c r="ELZ1042" s="351"/>
      <c r="EMA1042" s="351"/>
      <c r="EMB1042" s="351"/>
      <c r="EMC1042" s="351"/>
      <c r="EMD1042" s="351"/>
      <c r="EME1042" s="351"/>
      <c r="EMF1042" s="351"/>
      <c r="EMG1042" s="351"/>
      <c r="EMH1042" s="351"/>
      <c r="EMI1042" s="351"/>
      <c r="EMJ1042" s="351"/>
      <c r="EMK1042" s="351"/>
      <c r="EML1042" s="351"/>
      <c r="EMM1042" s="351"/>
      <c r="EMN1042" s="351"/>
      <c r="EMO1042" s="351"/>
      <c r="EMP1042" s="351"/>
      <c r="EMQ1042" s="351"/>
      <c r="EMR1042" s="351"/>
      <c r="EMS1042" s="351"/>
      <c r="EMT1042" s="351"/>
      <c r="EMU1042" s="351"/>
      <c r="EMV1042" s="351"/>
      <c r="EMW1042" s="351"/>
      <c r="EMX1042" s="351"/>
      <c r="EMY1042" s="351"/>
      <c r="EMZ1042" s="351"/>
      <c r="ENA1042" s="351"/>
      <c r="ENB1042" s="351"/>
      <c r="ENC1042" s="351"/>
      <c r="END1042" s="351"/>
      <c r="ENE1042" s="351"/>
      <c r="ENF1042" s="351"/>
      <c r="ENG1042" s="351"/>
      <c r="ENH1042" s="351"/>
      <c r="ENI1042" s="351"/>
      <c r="ENJ1042" s="351"/>
      <c r="ENK1042" s="351"/>
      <c r="ENL1042" s="351"/>
      <c r="ENM1042" s="351"/>
      <c r="ENN1042" s="351"/>
      <c r="ENO1042" s="351"/>
      <c r="ENP1042" s="351"/>
      <c r="ENQ1042" s="351"/>
      <c r="ENR1042" s="351"/>
      <c r="ENS1042" s="351"/>
      <c r="ENT1042" s="351"/>
      <c r="ENU1042" s="351"/>
      <c r="ENV1042" s="351"/>
      <c r="ENW1042" s="351"/>
      <c r="ENX1042" s="351"/>
      <c r="ENY1042" s="351"/>
      <c r="ENZ1042" s="351"/>
      <c r="EOA1042" s="351"/>
      <c r="EOB1042" s="351"/>
      <c r="EOC1042" s="351"/>
      <c r="EOD1042" s="351"/>
      <c r="EOE1042" s="351"/>
      <c r="EOF1042" s="351"/>
      <c r="EOG1042" s="351"/>
      <c r="EOH1042" s="351"/>
      <c r="EOI1042" s="351"/>
      <c r="EOJ1042" s="351"/>
      <c r="EOK1042" s="351"/>
      <c r="EOL1042" s="351"/>
      <c r="EOM1042" s="351"/>
      <c r="EON1042" s="351"/>
      <c r="EOO1042" s="351"/>
      <c r="EOP1042" s="351"/>
      <c r="EOQ1042" s="351"/>
      <c r="EOR1042" s="351"/>
      <c r="EOS1042" s="351"/>
      <c r="EOT1042" s="351"/>
      <c r="EOU1042" s="351"/>
      <c r="EOV1042" s="351"/>
      <c r="EOW1042" s="351"/>
      <c r="EOX1042" s="351"/>
      <c r="EOY1042" s="351"/>
      <c r="EOZ1042" s="351"/>
      <c r="EPA1042" s="351"/>
      <c r="EPB1042" s="351"/>
      <c r="EPC1042" s="351"/>
      <c r="EPD1042" s="351"/>
      <c r="EPE1042" s="351"/>
      <c r="EPF1042" s="351"/>
      <c r="EPG1042" s="351"/>
      <c r="EPH1042" s="351"/>
      <c r="EPI1042" s="351"/>
      <c r="EPJ1042" s="351"/>
      <c r="EPK1042" s="351"/>
      <c r="EPL1042" s="351"/>
      <c r="EPM1042" s="351"/>
      <c r="EPN1042" s="351"/>
      <c r="EPO1042" s="351"/>
      <c r="EPP1042" s="351"/>
      <c r="EPQ1042" s="351"/>
      <c r="EPR1042" s="351"/>
      <c r="EPS1042" s="351"/>
      <c r="EPT1042" s="351"/>
      <c r="EPU1042" s="351"/>
      <c r="EPV1042" s="351"/>
      <c r="EPW1042" s="351"/>
      <c r="EPX1042" s="351"/>
      <c r="EPY1042" s="351"/>
      <c r="EPZ1042" s="351"/>
      <c r="EQA1042" s="351"/>
      <c r="EQB1042" s="351"/>
      <c r="EQC1042" s="351"/>
      <c r="EQD1042" s="351"/>
      <c r="EQE1042" s="351"/>
      <c r="EQF1042" s="351"/>
      <c r="EQG1042" s="351"/>
      <c r="EQH1042" s="351"/>
      <c r="EQI1042" s="351"/>
      <c r="EQJ1042" s="351"/>
      <c r="EQK1042" s="351"/>
      <c r="EQL1042" s="351"/>
      <c r="EQM1042" s="351"/>
      <c r="EQN1042" s="351"/>
      <c r="EQO1042" s="351"/>
      <c r="EQP1042" s="351"/>
      <c r="EQQ1042" s="351"/>
      <c r="EQR1042" s="351"/>
      <c r="EQS1042" s="351"/>
      <c r="EQT1042" s="351"/>
      <c r="EQU1042" s="351"/>
      <c r="EQV1042" s="351"/>
      <c r="EQW1042" s="351"/>
      <c r="EQX1042" s="351"/>
      <c r="EQY1042" s="351"/>
      <c r="EQZ1042" s="351"/>
      <c r="ERA1042" s="351"/>
      <c r="ERB1042" s="351"/>
      <c r="ERC1042" s="351"/>
      <c r="ERD1042" s="351"/>
      <c r="ERE1042" s="351"/>
      <c r="ERF1042" s="351"/>
      <c r="ERG1042" s="351"/>
      <c r="ERH1042" s="351"/>
      <c r="ERI1042" s="351"/>
      <c r="ERJ1042" s="351"/>
      <c r="ERK1042" s="351"/>
      <c r="ERL1042" s="351"/>
      <c r="ERM1042" s="351"/>
      <c r="ERN1042" s="351"/>
      <c r="ERO1042" s="351"/>
      <c r="ERP1042" s="351"/>
      <c r="ERQ1042" s="351"/>
      <c r="ERR1042" s="351"/>
      <c r="ERS1042" s="351"/>
      <c r="ERT1042" s="351"/>
      <c r="ERU1042" s="351"/>
      <c r="ERV1042" s="351"/>
      <c r="ERW1042" s="351"/>
      <c r="ERX1042" s="351"/>
      <c r="ERY1042" s="351"/>
      <c r="ERZ1042" s="351"/>
      <c r="ESA1042" s="351"/>
      <c r="ESB1042" s="351"/>
      <c r="ESC1042" s="351"/>
      <c r="ESD1042" s="351"/>
      <c r="ESE1042" s="351"/>
      <c r="ESF1042" s="351"/>
      <c r="ESG1042" s="351"/>
      <c r="ESH1042" s="351"/>
      <c r="ESI1042" s="351"/>
      <c r="ESJ1042" s="351"/>
      <c r="ESK1042" s="351"/>
      <c r="ESL1042" s="351"/>
      <c r="ESM1042" s="351"/>
      <c r="ESN1042" s="351"/>
      <c r="ESO1042" s="351"/>
      <c r="ESP1042" s="351"/>
      <c r="ESQ1042" s="351"/>
      <c r="ESR1042" s="351"/>
      <c r="ESS1042" s="351"/>
      <c r="EST1042" s="351"/>
      <c r="ESU1042" s="351"/>
      <c r="ESV1042" s="351"/>
      <c r="ESW1042" s="351"/>
      <c r="ESX1042" s="351"/>
      <c r="ESY1042" s="351"/>
      <c r="ESZ1042" s="351"/>
      <c r="ETA1042" s="351"/>
      <c r="ETB1042" s="351"/>
      <c r="ETC1042" s="351"/>
      <c r="ETD1042" s="351"/>
      <c r="ETE1042" s="351"/>
      <c r="ETF1042" s="351"/>
      <c r="ETG1042" s="351"/>
      <c r="ETH1042" s="351"/>
      <c r="ETI1042" s="351"/>
      <c r="ETJ1042" s="351"/>
      <c r="ETK1042" s="351"/>
      <c r="ETL1042" s="351"/>
      <c r="ETM1042" s="351"/>
      <c r="ETN1042" s="351"/>
      <c r="ETO1042" s="351"/>
      <c r="ETP1042" s="351"/>
      <c r="ETQ1042" s="351"/>
      <c r="ETR1042" s="351"/>
      <c r="ETS1042" s="351"/>
      <c r="ETT1042" s="351"/>
      <c r="ETU1042" s="351"/>
      <c r="ETV1042" s="351"/>
      <c r="ETW1042" s="351"/>
      <c r="ETX1042" s="351"/>
      <c r="ETY1042" s="351"/>
      <c r="ETZ1042" s="351"/>
      <c r="EUA1042" s="351"/>
      <c r="EUB1042" s="351"/>
      <c r="EUC1042" s="351"/>
      <c r="EUD1042" s="351"/>
      <c r="EUE1042" s="351"/>
      <c r="EUF1042" s="351"/>
      <c r="EUG1042" s="351"/>
      <c r="EUH1042" s="351"/>
      <c r="EUI1042" s="351"/>
      <c r="EUJ1042" s="351"/>
      <c r="EUK1042" s="351"/>
      <c r="EUL1042" s="351"/>
      <c r="EUM1042" s="351"/>
      <c r="EUN1042" s="351"/>
      <c r="EUO1042" s="351"/>
      <c r="EUP1042" s="351"/>
      <c r="EUQ1042" s="351"/>
      <c r="EUR1042" s="351"/>
      <c r="EUS1042" s="351"/>
      <c r="EUT1042" s="351"/>
      <c r="EUU1042" s="351"/>
      <c r="EUV1042" s="351"/>
      <c r="EUW1042" s="351"/>
      <c r="EUX1042" s="351"/>
      <c r="EUY1042" s="351"/>
      <c r="EUZ1042" s="351"/>
      <c r="EVA1042" s="351"/>
      <c r="EVB1042" s="351"/>
      <c r="EVC1042" s="351"/>
      <c r="EVD1042" s="351"/>
      <c r="EVE1042" s="351"/>
      <c r="EVF1042" s="351"/>
      <c r="EVG1042" s="351"/>
      <c r="EVH1042" s="351"/>
      <c r="EVI1042" s="351"/>
      <c r="EVJ1042" s="351"/>
      <c r="EVK1042" s="351"/>
      <c r="EVL1042" s="351"/>
      <c r="EVM1042" s="351"/>
      <c r="EVN1042" s="351"/>
      <c r="EVO1042" s="351"/>
      <c r="EVP1042" s="351"/>
      <c r="EVQ1042" s="351"/>
      <c r="EVR1042" s="351"/>
      <c r="EVS1042" s="351"/>
      <c r="EVT1042" s="351"/>
      <c r="EVU1042" s="351"/>
      <c r="EVV1042" s="351"/>
      <c r="EVW1042" s="351"/>
      <c r="EVX1042" s="351"/>
      <c r="EVY1042" s="351"/>
      <c r="EVZ1042" s="351"/>
      <c r="EWA1042" s="351"/>
      <c r="EWB1042" s="351"/>
      <c r="EWC1042" s="351"/>
      <c r="EWD1042" s="351"/>
      <c r="EWE1042" s="351"/>
      <c r="EWF1042" s="351"/>
      <c r="EWG1042" s="351"/>
      <c r="EWH1042" s="351"/>
      <c r="EWI1042" s="351"/>
      <c r="EWJ1042" s="351"/>
      <c r="EWK1042" s="351"/>
      <c r="EWL1042" s="351"/>
      <c r="EWM1042" s="351"/>
      <c r="EWN1042" s="351"/>
      <c r="EWO1042" s="351"/>
      <c r="EWP1042" s="351"/>
      <c r="EWQ1042" s="351"/>
      <c r="EWR1042" s="351"/>
      <c r="EWS1042" s="351"/>
      <c r="EWT1042" s="351"/>
      <c r="EWU1042" s="351"/>
      <c r="EWV1042" s="351"/>
      <c r="EWW1042" s="351"/>
      <c r="EWX1042" s="351"/>
      <c r="EWY1042" s="351"/>
      <c r="EWZ1042" s="351"/>
      <c r="EXA1042" s="351"/>
      <c r="EXB1042" s="351"/>
      <c r="EXC1042" s="351"/>
      <c r="EXD1042" s="351"/>
      <c r="EXE1042" s="351"/>
      <c r="EXF1042" s="351"/>
      <c r="EXG1042" s="351"/>
      <c r="EXH1042" s="351"/>
      <c r="EXI1042" s="351"/>
      <c r="EXJ1042" s="351"/>
      <c r="EXK1042" s="351"/>
      <c r="EXL1042" s="351"/>
      <c r="EXM1042" s="351"/>
      <c r="EXN1042" s="351"/>
      <c r="EXO1042" s="351"/>
      <c r="EXP1042" s="351"/>
      <c r="EXQ1042" s="351"/>
      <c r="EXR1042" s="351"/>
      <c r="EXS1042" s="351"/>
      <c r="EXT1042" s="351"/>
      <c r="EXU1042" s="351"/>
      <c r="EXV1042" s="351"/>
      <c r="EXW1042" s="351"/>
      <c r="EXX1042" s="351"/>
      <c r="EXY1042" s="351"/>
      <c r="EXZ1042" s="351"/>
      <c r="EYA1042" s="351"/>
      <c r="EYB1042" s="351"/>
      <c r="EYC1042" s="351"/>
      <c r="EYD1042" s="351"/>
      <c r="EYE1042" s="351"/>
      <c r="EYF1042" s="351"/>
      <c r="EYG1042" s="351"/>
      <c r="EYH1042" s="351"/>
      <c r="EYI1042" s="351"/>
      <c r="EYJ1042" s="351"/>
      <c r="EYK1042" s="351"/>
      <c r="EYL1042" s="351"/>
      <c r="EYM1042" s="351"/>
      <c r="EYN1042" s="351"/>
      <c r="EYO1042" s="351"/>
      <c r="EYP1042" s="351"/>
      <c r="EYQ1042" s="351"/>
      <c r="EYR1042" s="351"/>
      <c r="EYS1042" s="351"/>
      <c r="EYT1042" s="351"/>
      <c r="EYU1042" s="351"/>
      <c r="EYV1042" s="351"/>
      <c r="EYW1042" s="351"/>
      <c r="EYX1042" s="351"/>
      <c r="EYY1042" s="351"/>
      <c r="EYZ1042" s="351"/>
      <c r="EZA1042" s="351"/>
      <c r="EZB1042" s="351"/>
      <c r="EZC1042" s="351"/>
      <c r="EZD1042" s="351"/>
      <c r="EZE1042" s="351"/>
      <c r="EZF1042" s="351"/>
      <c r="EZG1042" s="351"/>
      <c r="EZH1042" s="351"/>
      <c r="EZI1042" s="351"/>
      <c r="EZJ1042" s="351"/>
      <c r="EZK1042" s="351"/>
      <c r="EZL1042" s="351"/>
      <c r="EZM1042" s="351"/>
      <c r="EZN1042" s="351"/>
      <c r="EZO1042" s="351"/>
      <c r="EZP1042" s="351"/>
      <c r="EZQ1042" s="351"/>
      <c r="EZR1042" s="351"/>
      <c r="EZS1042" s="351"/>
      <c r="EZT1042" s="351"/>
      <c r="EZU1042" s="351"/>
      <c r="EZV1042" s="351"/>
      <c r="EZW1042" s="351"/>
      <c r="EZX1042" s="351"/>
      <c r="EZY1042" s="351"/>
      <c r="EZZ1042" s="351"/>
      <c r="FAA1042" s="351"/>
      <c r="FAB1042" s="351"/>
      <c r="FAC1042" s="351"/>
      <c r="FAD1042" s="351"/>
      <c r="FAE1042" s="351"/>
      <c r="FAF1042" s="351"/>
      <c r="FAG1042" s="351"/>
      <c r="FAH1042" s="351"/>
      <c r="FAI1042" s="351"/>
      <c r="FAJ1042" s="351"/>
      <c r="FAK1042" s="351"/>
      <c r="FAL1042" s="351"/>
      <c r="FAM1042" s="351"/>
      <c r="FAN1042" s="351"/>
      <c r="FAO1042" s="351"/>
      <c r="FAP1042" s="351"/>
      <c r="FAQ1042" s="351"/>
      <c r="FAR1042" s="351"/>
      <c r="FAS1042" s="351"/>
      <c r="FAT1042" s="351"/>
      <c r="FAU1042" s="351"/>
      <c r="FAV1042" s="351"/>
      <c r="FAW1042" s="351"/>
      <c r="FAX1042" s="351"/>
      <c r="FAY1042" s="351"/>
      <c r="FAZ1042" s="351"/>
      <c r="FBA1042" s="351"/>
      <c r="FBB1042" s="351"/>
      <c r="FBC1042" s="351"/>
      <c r="FBD1042" s="351"/>
      <c r="FBE1042" s="351"/>
      <c r="FBF1042" s="351"/>
      <c r="FBG1042" s="351"/>
      <c r="FBH1042" s="351"/>
      <c r="FBI1042" s="351"/>
      <c r="FBJ1042" s="351"/>
      <c r="FBK1042" s="351"/>
      <c r="FBL1042" s="351"/>
      <c r="FBM1042" s="351"/>
      <c r="FBN1042" s="351"/>
      <c r="FBO1042" s="351"/>
      <c r="FBP1042" s="351"/>
      <c r="FBQ1042" s="351"/>
      <c r="FBR1042" s="351"/>
      <c r="FBS1042" s="351"/>
      <c r="FBT1042" s="351"/>
      <c r="FBU1042" s="351"/>
      <c r="FBV1042" s="351"/>
      <c r="FBW1042" s="351"/>
      <c r="FBX1042" s="351"/>
      <c r="FBY1042" s="351"/>
      <c r="FBZ1042" s="351"/>
      <c r="FCA1042" s="351"/>
      <c r="FCB1042" s="351"/>
      <c r="FCC1042" s="351"/>
      <c r="FCD1042" s="351"/>
      <c r="FCE1042" s="351"/>
      <c r="FCF1042" s="351"/>
      <c r="FCG1042" s="351"/>
      <c r="FCH1042" s="351"/>
      <c r="FCI1042" s="351"/>
      <c r="FCJ1042" s="351"/>
      <c r="FCK1042" s="351"/>
      <c r="FCL1042" s="351"/>
      <c r="FCM1042" s="351"/>
      <c r="FCN1042" s="351"/>
      <c r="FCO1042" s="351"/>
      <c r="FCP1042" s="351"/>
      <c r="FCQ1042" s="351"/>
      <c r="FCR1042" s="351"/>
      <c r="FCS1042" s="351"/>
      <c r="FCT1042" s="351"/>
      <c r="FCU1042" s="351"/>
      <c r="FCV1042" s="351"/>
      <c r="FCW1042" s="351"/>
      <c r="FCX1042" s="351"/>
      <c r="FCY1042" s="351"/>
      <c r="FCZ1042" s="351"/>
      <c r="FDA1042" s="351"/>
      <c r="FDB1042" s="351"/>
      <c r="FDC1042" s="351"/>
      <c r="FDD1042" s="351"/>
      <c r="FDE1042" s="351"/>
      <c r="FDF1042" s="351"/>
      <c r="FDG1042" s="351"/>
      <c r="FDH1042" s="351"/>
      <c r="FDI1042" s="351"/>
      <c r="FDJ1042" s="351"/>
      <c r="FDK1042" s="351"/>
      <c r="FDL1042" s="351"/>
      <c r="FDM1042" s="351"/>
      <c r="FDN1042" s="351"/>
      <c r="FDO1042" s="351"/>
      <c r="FDP1042" s="351"/>
      <c r="FDQ1042" s="351"/>
      <c r="FDR1042" s="351"/>
      <c r="FDS1042" s="351"/>
      <c r="FDT1042" s="351"/>
      <c r="FDU1042" s="351"/>
      <c r="FDV1042" s="351"/>
      <c r="FDW1042" s="351"/>
      <c r="FDX1042" s="351"/>
      <c r="FDY1042" s="351"/>
      <c r="FDZ1042" s="351"/>
      <c r="FEA1042" s="351"/>
      <c r="FEB1042" s="351"/>
      <c r="FEC1042" s="351"/>
      <c r="FED1042" s="351"/>
      <c r="FEE1042" s="351"/>
      <c r="FEF1042" s="351"/>
      <c r="FEG1042" s="351"/>
      <c r="FEH1042" s="351"/>
      <c r="FEI1042" s="351"/>
      <c r="FEJ1042" s="351"/>
      <c r="FEK1042" s="351"/>
      <c r="FEL1042" s="351"/>
      <c r="FEM1042" s="351"/>
      <c r="FEN1042" s="351"/>
      <c r="FEO1042" s="351"/>
      <c r="FEP1042" s="351"/>
      <c r="FEQ1042" s="351"/>
      <c r="FER1042" s="351"/>
      <c r="FES1042" s="351"/>
      <c r="FET1042" s="351"/>
      <c r="FEU1042" s="351"/>
      <c r="FEV1042" s="351"/>
      <c r="FEW1042" s="351"/>
      <c r="FEX1042" s="351"/>
      <c r="FEY1042" s="351"/>
      <c r="FEZ1042" s="351"/>
      <c r="FFA1042" s="351"/>
      <c r="FFB1042" s="351"/>
      <c r="FFC1042" s="351"/>
      <c r="FFD1042" s="351"/>
      <c r="FFE1042" s="351"/>
      <c r="FFF1042" s="351"/>
      <c r="FFG1042" s="351"/>
      <c r="FFH1042" s="351"/>
      <c r="FFI1042" s="351"/>
      <c r="FFJ1042" s="351"/>
      <c r="FFK1042" s="351"/>
      <c r="FFL1042" s="351"/>
      <c r="FFM1042" s="351"/>
      <c r="FFN1042" s="351"/>
      <c r="FFO1042" s="351"/>
      <c r="FFP1042" s="351"/>
      <c r="FFQ1042" s="351"/>
      <c r="FFR1042" s="351"/>
      <c r="FFS1042" s="351"/>
      <c r="FFT1042" s="351"/>
      <c r="FFU1042" s="351"/>
      <c r="FFV1042" s="351"/>
      <c r="FFW1042" s="351"/>
      <c r="FFX1042" s="351"/>
      <c r="FFY1042" s="351"/>
      <c r="FFZ1042" s="351"/>
      <c r="FGA1042" s="351"/>
      <c r="FGB1042" s="351"/>
      <c r="FGC1042" s="351"/>
      <c r="FGD1042" s="351"/>
      <c r="FGE1042" s="351"/>
      <c r="FGF1042" s="351"/>
      <c r="FGG1042" s="351"/>
      <c r="FGH1042" s="351"/>
      <c r="FGI1042" s="351"/>
      <c r="FGJ1042" s="351"/>
      <c r="FGK1042" s="351"/>
      <c r="FGL1042" s="351"/>
      <c r="FGM1042" s="351"/>
      <c r="FGN1042" s="351"/>
      <c r="FGO1042" s="351"/>
      <c r="FGP1042" s="351"/>
      <c r="FGQ1042" s="351"/>
      <c r="FGR1042" s="351"/>
      <c r="FGS1042" s="351"/>
      <c r="FGT1042" s="351"/>
      <c r="FGU1042" s="351"/>
      <c r="FGV1042" s="351"/>
      <c r="FGW1042" s="351"/>
      <c r="FGX1042" s="351"/>
      <c r="FGY1042" s="351"/>
      <c r="FGZ1042" s="351"/>
      <c r="FHA1042" s="351"/>
      <c r="FHB1042" s="351"/>
      <c r="FHC1042" s="351"/>
      <c r="FHD1042" s="351"/>
      <c r="FHE1042" s="351"/>
      <c r="FHF1042" s="351"/>
      <c r="FHG1042" s="351"/>
      <c r="FHH1042" s="351"/>
      <c r="FHI1042" s="351"/>
      <c r="FHJ1042" s="351"/>
      <c r="FHK1042" s="351"/>
      <c r="FHL1042" s="351"/>
      <c r="FHM1042" s="351"/>
      <c r="FHN1042" s="351"/>
      <c r="FHO1042" s="351"/>
      <c r="FHP1042" s="351"/>
      <c r="FHQ1042" s="351"/>
      <c r="FHR1042" s="351"/>
      <c r="FHS1042" s="351"/>
      <c r="FHT1042" s="351"/>
      <c r="FHU1042" s="351"/>
      <c r="FHV1042" s="351"/>
      <c r="FHW1042" s="351"/>
      <c r="FHX1042" s="351"/>
      <c r="FHY1042" s="351"/>
      <c r="FHZ1042" s="351"/>
      <c r="FIA1042" s="351"/>
      <c r="FIB1042" s="351"/>
      <c r="FIC1042" s="351"/>
      <c r="FID1042" s="351"/>
      <c r="FIE1042" s="351"/>
      <c r="FIF1042" s="351"/>
      <c r="FIG1042" s="351"/>
      <c r="FIH1042" s="351"/>
      <c r="FII1042" s="351"/>
      <c r="FIJ1042" s="351"/>
      <c r="FIK1042" s="351"/>
      <c r="FIL1042" s="351"/>
      <c r="FIM1042" s="351"/>
      <c r="FIN1042" s="351"/>
      <c r="FIO1042" s="351"/>
      <c r="FIP1042" s="351"/>
      <c r="FIQ1042" s="351"/>
      <c r="FIR1042" s="351"/>
      <c r="FIS1042" s="351"/>
      <c r="FIT1042" s="351"/>
      <c r="FIU1042" s="351"/>
      <c r="FIV1042" s="351"/>
      <c r="FIW1042" s="351"/>
      <c r="FIX1042" s="351"/>
      <c r="FIY1042" s="351"/>
      <c r="FIZ1042" s="351"/>
      <c r="FJA1042" s="351"/>
      <c r="FJB1042" s="351"/>
      <c r="FJC1042" s="351"/>
      <c r="FJD1042" s="351"/>
      <c r="FJE1042" s="351"/>
      <c r="FJF1042" s="351"/>
      <c r="FJG1042" s="351"/>
      <c r="FJH1042" s="351"/>
      <c r="FJI1042" s="351"/>
      <c r="FJJ1042" s="351"/>
      <c r="FJK1042" s="351"/>
      <c r="FJL1042" s="351"/>
      <c r="FJM1042" s="351"/>
      <c r="FJN1042" s="351"/>
      <c r="FJO1042" s="351"/>
      <c r="FJP1042" s="351"/>
      <c r="FJQ1042" s="351"/>
      <c r="FJR1042" s="351"/>
      <c r="FJS1042" s="351"/>
      <c r="FJT1042" s="351"/>
      <c r="FJU1042" s="351"/>
      <c r="FJV1042" s="351"/>
      <c r="FJW1042" s="351"/>
      <c r="FJX1042" s="351"/>
      <c r="FJY1042" s="351"/>
      <c r="FJZ1042" s="351"/>
      <c r="FKA1042" s="351"/>
      <c r="FKB1042" s="351"/>
      <c r="FKC1042" s="351"/>
      <c r="FKD1042" s="351"/>
      <c r="FKE1042" s="351"/>
      <c r="FKF1042" s="351"/>
      <c r="FKG1042" s="351"/>
      <c r="FKH1042" s="351"/>
      <c r="FKI1042" s="351"/>
      <c r="FKJ1042" s="351"/>
      <c r="FKK1042" s="351"/>
      <c r="FKL1042" s="351"/>
      <c r="FKM1042" s="351"/>
      <c r="FKN1042" s="351"/>
      <c r="FKO1042" s="351"/>
      <c r="FKP1042" s="351"/>
      <c r="FKQ1042" s="351"/>
      <c r="FKR1042" s="351"/>
      <c r="FKS1042" s="351"/>
      <c r="FKT1042" s="351"/>
      <c r="FKU1042" s="351"/>
      <c r="FKV1042" s="351"/>
      <c r="FKW1042" s="351"/>
      <c r="FKX1042" s="351"/>
      <c r="FKY1042" s="351"/>
      <c r="FKZ1042" s="351"/>
      <c r="FLA1042" s="351"/>
      <c r="FLB1042" s="351"/>
      <c r="FLC1042" s="351"/>
      <c r="FLD1042" s="351"/>
      <c r="FLE1042" s="351"/>
      <c r="FLF1042" s="351"/>
      <c r="FLG1042" s="351"/>
      <c r="FLH1042" s="351"/>
      <c r="FLI1042" s="351"/>
      <c r="FLJ1042" s="351"/>
      <c r="FLK1042" s="351"/>
      <c r="FLL1042" s="351"/>
      <c r="FLM1042" s="351"/>
      <c r="FLN1042" s="351"/>
      <c r="FLO1042" s="351"/>
      <c r="FLP1042" s="351"/>
      <c r="FLQ1042" s="351"/>
      <c r="FLR1042" s="351"/>
      <c r="FLS1042" s="351"/>
      <c r="FLT1042" s="351"/>
      <c r="FLU1042" s="351"/>
      <c r="FLV1042" s="351"/>
      <c r="FLW1042" s="351"/>
      <c r="FLX1042" s="351"/>
      <c r="FLY1042" s="351"/>
      <c r="FLZ1042" s="351"/>
      <c r="FMA1042" s="351"/>
      <c r="FMB1042" s="351"/>
      <c r="FMC1042" s="351"/>
      <c r="FMD1042" s="351"/>
      <c r="FME1042" s="351"/>
      <c r="FMF1042" s="351"/>
      <c r="FMG1042" s="351"/>
      <c r="FMH1042" s="351"/>
      <c r="FMI1042" s="351"/>
      <c r="FMJ1042" s="351"/>
      <c r="FMK1042" s="351"/>
      <c r="FML1042" s="351"/>
      <c r="FMM1042" s="351"/>
      <c r="FMN1042" s="351"/>
      <c r="FMO1042" s="351"/>
      <c r="FMP1042" s="351"/>
      <c r="FMQ1042" s="351"/>
      <c r="FMR1042" s="351"/>
      <c r="FMS1042" s="351"/>
      <c r="FMT1042" s="351"/>
      <c r="FMU1042" s="351"/>
      <c r="FMV1042" s="351"/>
      <c r="FMW1042" s="351"/>
      <c r="FMX1042" s="351"/>
      <c r="FMY1042" s="351"/>
      <c r="FMZ1042" s="351"/>
      <c r="FNA1042" s="351"/>
      <c r="FNB1042" s="351"/>
      <c r="FNC1042" s="351"/>
      <c r="FND1042" s="351"/>
      <c r="FNE1042" s="351"/>
      <c r="FNF1042" s="351"/>
      <c r="FNG1042" s="351"/>
      <c r="FNH1042" s="351"/>
      <c r="FNI1042" s="351"/>
      <c r="FNJ1042" s="351"/>
      <c r="FNK1042" s="351"/>
      <c r="FNL1042" s="351"/>
      <c r="FNM1042" s="351"/>
      <c r="FNN1042" s="351"/>
      <c r="FNO1042" s="351"/>
      <c r="FNP1042" s="351"/>
      <c r="FNQ1042" s="351"/>
      <c r="FNR1042" s="351"/>
      <c r="FNS1042" s="351"/>
      <c r="FNT1042" s="351"/>
      <c r="FNU1042" s="351"/>
      <c r="FNV1042" s="351"/>
      <c r="FNW1042" s="351"/>
      <c r="FNX1042" s="351"/>
      <c r="FNY1042" s="351"/>
      <c r="FNZ1042" s="351"/>
      <c r="FOA1042" s="351"/>
      <c r="FOB1042" s="351"/>
      <c r="FOC1042" s="351"/>
      <c r="FOD1042" s="351"/>
      <c r="FOE1042" s="351"/>
      <c r="FOF1042" s="351"/>
      <c r="FOG1042" s="351"/>
      <c r="FOH1042" s="351"/>
      <c r="FOI1042" s="351"/>
      <c r="FOJ1042" s="351"/>
      <c r="FOK1042" s="351"/>
      <c r="FOL1042" s="351"/>
      <c r="FOM1042" s="351"/>
      <c r="FON1042" s="351"/>
      <c r="FOO1042" s="351"/>
      <c r="FOP1042" s="351"/>
      <c r="FOQ1042" s="351"/>
      <c r="FOR1042" s="351"/>
      <c r="FOS1042" s="351"/>
      <c r="FOT1042" s="351"/>
      <c r="FOU1042" s="351"/>
      <c r="FOV1042" s="351"/>
      <c r="FOW1042" s="351"/>
      <c r="FOX1042" s="351"/>
      <c r="FOY1042" s="351"/>
      <c r="FOZ1042" s="351"/>
      <c r="FPA1042" s="351"/>
      <c r="FPB1042" s="351"/>
      <c r="FPC1042" s="351"/>
      <c r="FPD1042" s="351"/>
      <c r="FPE1042" s="351"/>
      <c r="FPF1042" s="351"/>
      <c r="FPG1042" s="351"/>
      <c r="FPH1042" s="351"/>
      <c r="FPI1042" s="351"/>
      <c r="FPJ1042" s="351"/>
      <c r="FPK1042" s="351"/>
      <c r="FPL1042" s="351"/>
      <c r="FPM1042" s="351"/>
      <c r="FPN1042" s="351"/>
      <c r="FPO1042" s="351"/>
      <c r="FPP1042" s="351"/>
      <c r="FPQ1042" s="351"/>
      <c r="FPR1042" s="351"/>
      <c r="FPS1042" s="351"/>
      <c r="FPT1042" s="351"/>
      <c r="FPU1042" s="351"/>
      <c r="FPV1042" s="351"/>
      <c r="FPW1042" s="351"/>
      <c r="FPX1042" s="351"/>
      <c r="FPY1042" s="351"/>
      <c r="FPZ1042" s="351"/>
      <c r="FQA1042" s="351"/>
      <c r="FQB1042" s="351"/>
      <c r="FQC1042" s="351"/>
      <c r="FQD1042" s="351"/>
      <c r="FQE1042" s="351"/>
      <c r="FQF1042" s="351"/>
      <c r="FQG1042" s="351"/>
      <c r="FQH1042" s="351"/>
      <c r="FQI1042" s="351"/>
      <c r="FQJ1042" s="351"/>
      <c r="FQK1042" s="351"/>
      <c r="FQL1042" s="351"/>
      <c r="FQM1042" s="351"/>
      <c r="FQN1042" s="351"/>
      <c r="FQO1042" s="351"/>
      <c r="FQP1042" s="351"/>
      <c r="FQQ1042" s="351"/>
      <c r="FQR1042" s="351"/>
      <c r="FQS1042" s="351"/>
      <c r="FQT1042" s="351"/>
      <c r="FQU1042" s="351"/>
      <c r="FQV1042" s="351"/>
      <c r="FQW1042" s="351"/>
      <c r="FQX1042" s="351"/>
      <c r="FQY1042" s="351"/>
      <c r="FQZ1042" s="351"/>
      <c r="FRA1042" s="351"/>
      <c r="FRB1042" s="351"/>
      <c r="FRC1042" s="351"/>
      <c r="FRD1042" s="351"/>
      <c r="FRE1042" s="351"/>
      <c r="FRF1042" s="351"/>
      <c r="FRG1042" s="351"/>
      <c r="FRH1042" s="351"/>
      <c r="FRI1042" s="351"/>
      <c r="FRJ1042" s="351"/>
      <c r="FRK1042" s="351"/>
      <c r="FRL1042" s="351"/>
      <c r="FRM1042" s="351"/>
      <c r="FRN1042" s="351"/>
      <c r="FRO1042" s="351"/>
      <c r="FRP1042" s="351"/>
      <c r="FRQ1042" s="351"/>
      <c r="FRR1042" s="351"/>
      <c r="FRS1042" s="351"/>
      <c r="FRT1042" s="351"/>
      <c r="FRU1042" s="351"/>
      <c r="FRV1042" s="351"/>
      <c r="FRW1042" s="351"/>
      <c r="FRX1042" s="351"/>
      <c r="FRY1042" s="351"/>
      <c r="FRZ1042" s="351"/>
      <c r="FSA1042" s="351"/>
      <c r="FSB1042" s="351"/>
      <c r="FSC1042" s="351"/>
      <c r="FSD1042" s="351"/>
      <c r="FSE1042" s="351"/>
      <c r="FSF1042" s="351"/>
      <c r="FSG1042" s="351"/>
      <c r="FSH1042" s="351"/>
      <c r="FSI1042" s="351"/>
      <c r="FSJ1042" s="351"/>
      <c r="FSK1042" s="351"/>
      <c r="FSL1042" s="351"/>
      <c r="FSM1042" s="351"/>
      <c r="FSN1042" s="351"/>
      <c r="FSO1042" s="351"/>
      <c r="FSP1042" s="351"/>
      <c r="FSQ1042" s="351"/>
      <c r="FSR1042" s="351"/>
      <c r="FSS1042" s="351"/>
      <c r="FST1042" s="351"/>
      <c r="FSU1042" s="351"/>
      <c r="FSV1042" s="351"/>
      <c r="FSW1042" s="351"/>
      <c r="FSX1042" s="351"/>
      <c r="FSY1042" s="351"/>
      <c r="FSZ1042" s="351"/>
      <c r="FTA1042" s="351"/>
      <c r="FTB1042" s="351"/>
      <c r="FTC1042" s="351"/>
      <c r="FTD1042" s="351"/>
      <c r="FTE1042" s="351"/>
      <c r="FTF1042" s="351"/>
      <c r="FTG1042" s="351"/>
      <c r="FTH1042" s="351"/>
      <c r="FTI1042" s="351"/>
      <c r="FTJ1042" s="351"/>
      <c r="FTK1042" s="351"/>
      <c r="FTL1042" s="351"/>
      <c r="FTM1042" s="351"/>
      <c r="FTN1042" s="351"/>
      <c r="FTO1042" s="351"/>
      <c r="FTP1042" s="351"/>
      <c r="FTQ1042" s="351"/>
      <c r="FTR1042" s="351"/>
      <c r="FTS1042" s="351"/>
      <c r="FTT1042" s="351"/>
      <c r="FTU1042" s="351"/>
      <c r="FTV1042" s="351"/>
      <c r="FTW1042" s="351"/>
      <c r="FTX1042" s="351"/>
      <c r="FTY1042" s="351"/>
      <c r="FTZ1042" s="351"/>
      <c r="FUA1042" s="351"/>
      <c r="FUB1042" s="351"/>
      <c r="FUC1042" s="351"/>
      <c r="FUD1042" s="351"/>
      <c r="FUE1042" s="351"/>
      <c r="FUF1042" s="351"/>
      <c r="FUG1042" s="351"/>
      <c r="FUH1042" s="351"/>
      <c r="FUI1042" s="351"/>
      <c r="FUJ1042" s="351"/>
      <c r="FUK1042" s="351"/>
      <c r="FUL1042" s="351"/>
      <c r="FUM1042" s="351"/>
      <c r="FUN1042" s="351"/>
      <c r="FUO1042" s="351"/>
      <c r="FUP1042" s="351"/>
      <c r="FUQ1042" s="351"/>
      <c r="FUR1042" s="351"/>
      <c r="FUS1042" s="351"/>
      <c r="FUT1042" s="351"/>
      <c r="FUU1042" s="351"/>
      <c r="FUV1042" s="351"/>
      <c r="FUW1042" s="351"/>
      <c r="FUX1042" s="351"/>
      <c r="FUY1042" s="351"/>
      <c r="FUZ1042" s="351"/>
      <c r="FVA1042" s="351"/>
      <c r="FVB1042" s="351"/>
      <c r="FVC1042" s="351"/>
      <c r="FVD1042" s="351"/>
      <c r="FVE1042" s="351"/>
      <c r="FVF1042" s="351"/>
      <c r="FVG1042" s="351"/>
      <c r="FVH1042" s="351"/>
      <c r="FVI1042" s="351"/>
      <c r="FVJ1042" s="351"/>
      <c r="FVK1042" s="351"/>
      <c r="FVL1042" s="351"/>
      <c r="FVM1042" s="351"/>
      <c r="FVN1042" s="351"/>
      <c r="FVO1042" s="351"/>
      <c r="FVP1042" s="351"/>
      <c r="FVQ1042" s="351"/>
      <c r="FVR1042" s="351"/>
      <c r="FVS1042" s="351"/>
      <c r="FVT1042" s="351"/>
      <c r="FVU1042" s="351"/>
      <c r="FVV1042" s="351"/>
      <c r="FVW1042" s="351"/>
      <c r="FVX1042" s="351"/>
      <c r="FVY1042" s="351"/>
      <c r="FVZ1042" s="351"/>
      <c r="FWA1042" s="351"/>
      <c r="FWB1042" s="351"/>
      <c r="FWC1042" s="351"/>
      <c r="FWD1042" s="351"/>
      <c r="FWE1042" s="351"/>
      <c r="FWF1042" s="351"/>
      <c r="FWG1042" s="351"/>
      <c r="FWH1042" s="351"/>
      <c r="FWI1042" s="351"/>
      <c r="FWJ1042" s="351"/>
      <c r="FWK1042" s="351"/>
      <c r="FWL1042" s="351"/>
      <c r="FWM1042" s="351"/>
      <c r="FWN1042" s="351"/>
      <c r="FWO1042" s="351"/>
      <c r="FWP1042" s="351"/>
      <c r="FWQ1042" s="351"/>
      <c r="FWR1042" s="351"/>
      <c r="FWS1042" s="351"/>
      <c r="FWT1042" s="351"/>
      <c r="FWU1042" s="351"/>
      <c r="FWV1042" s="351"/>
      <c r="FWW1042" s="351"/>
      <c r="FWX1042" s="351"/>
      <c r="FWY1042" s="351"/>
      <c r="FWZ1042" s="351"/>
      <c r="FXA1042" s="351"/>
      <c r="FXB1042" s="351"/>
      <c r="FXC1042" s="351"/>
      <c r="FXD1042" s="351"/>
      <c r="FXE1042" s="351"/>
      <c r="FXF1042" s="351"/>
      <c r="FXG1042" s="351"/>
      <c r="FXH1042" s="351"/>
      <c r="FXI1042" s="351"/>
      <c r="FXJ1042" s="351"/>
      <c r="FXK1042" s="351"/>
      <c r="FXL1042" s="351"/>
      <c r="FXM1042" s="351"/>
      <c r="FXN1042" s="351"/>
      <c r="FXO1042" s="351"/>
      <c r="FXP1042" s="351"/>
      <c r="FXQ1042" s="351"/>
      <c r="FXR1042" s="351"/>
      <c r="FXS1042" s="351"/>
      <c r="FXT1042" s="351"/>
      <c r="FXU1042" s="351"/>
      <c r="FXV1042" s="351"/>
      <c r="FXW1042" s="351"/>
      <c r="FXX1042" s="351"/>
      <c r="FXY1042" s="351"/>
      <c r="FXZ1042" s="351"/>
      <c r="FYA1042" s="351"/>
      <c r="FYB1042" s="351"/>
      <c r="FYC1042" s="351"/>
      <c r="FYD1042" s="351"/>
      <c r="FYE1042" s="351"/>
      <c r="FYF1042" s="351"/>
      <c r="FYG1042" s="351"/>
      <c r="FYH1042" s="351"/>
      <c r="FYI1042" s="351"/>
      <c r="FYJ1042" s="351"/>
      <c r="FYK1042" s="351"/>
      <c r="FYL1042" s="351"/>
      <c r="FYM1042" s="351"/>
      <c r="FYN1042" s="351"/>
      <c r="FYO1042" s="351"/>
      <c r="FYP1042" s="351"/>
      <c r="FYQ1042" s="351"/>
      <c r="FYR1042" s="351"/>
      <c r="FYS1042" s="351"/>
      <c r="FYT1042" s="351"/>
      <c r="FYU1042" s="351"/>
      <c r="FYV1042" s="351"/>
      <c r="FYW1042" s="351"/>
      <c r="FYX1042" s="351"/>
      <c r="FYY1042" s="351"/>
      <c r="FYZ1042" s="351"/>
      <c r="FZA1042" s="351"/>
      <c r="FZB1042" s="351"/>
      <c r="FZC1042" s="351"/>
      <c r="FZD1042" s="351"/>
      <c r="FZE1042" s="351"/>
      <c r="FZF1042" s="351"/>
      <c r="FZG1042" s="351"/>
      <c r="FZH1042" s="351"/>
      <c r="FZI1042" s="351"/>
      <c r="FZJ1042" s="351"/>
      <c r="FZK1042" s="351"/>
      <c r="FZL1042" s="351"/>
      <c r="FZM1042" s="351"/>
      <c r="FZN1042" s="351"/>
      <c r="FZO1042" s="351"/>
      <c r="FZP1042" s="351"/>
      <c r="FZQ1042" s="351"/>
      <c r="FZR1042" s="351"/>
      <c r="FZS1042" s="351"/>
      <c r="FZT1042" s="351"/>
      <c r="FZU1042" s="351"/>
      <c r="FZV1042" s="351"/>
      <c r="FZW1042" s="351"/>
      <c r="FZX1042" s="351"/>
      <c r="FZY1042" s="351"/>
      <c r="FZZ1042" s="351"/>
      <c r="GAA1042" s="351"/>
      <c r="GAB1042" s="351"/>
      <c r="GAC1042" s="351"/>
      <c r="GAD1042" s="351"/>
      <c r="GAE1042" s="351"/>
      <c r="GAF1042" s="351"/>
      <c r="GAG1042" s="351"/>
      <c r="GAH1042" s="351"/>
      <c r="GAI1042" s="351"/>
      <c r="GAJ1042" s="351"/>
      <c r="GAK1042" s="351"/>
      <c r="GAL1042" s="351"/>
      <c r="GAM1042" s="351"/>
      <c r="GAN1042" s="351"/>
      <c r="GAO1042" s="351"/>
      <c r="GAP1042" s="351"/>
      <c r="GAQ1042" s="351"/>
      <c r="GAR1042" s="351"/>
      <c r="GAS1042" s="351"/>
      <c r="GAT1042" s="351"/>
      <c r="GAU1042" s="351"/>
      <c r="GAV1042" s="351"/>
      <c r="GAW1042" s="351"/>
      <c r="GAX1042" s="351"/>
      <c r="GAY1042" s="351"/>
      <c r="GAZ1042" s="351"/>
      <c r="GBA1042" s="351"/>
      <c r="GBB1042" s="351"/>
      <c r="GBC1042" s="351"/>
      <c r="GBD1042" s="351"/>
      <c r="GBE1042" s="351"/>
      <c r="GBF1042" s="351"/>
      <c r="GBG1042" s="351"/>
      <c r="GBH1042" s="351"/>
      <c r="GBI1042" s="351"/>
      <c r="GBJ1042" s="351"/>
      <c r="GBK1042" s="351"/>
      <c r="GBL1042" s="351"/>
      <c r="GBM1042" s="351"/>
      <c r="GBN1042" s="351"/>
      <c r="GBO1042" s="351"/>
      <c r="GBP1042" s="351"/>
      <c r="GBQ1042" s="351"/>
      <c r="GBR1042" s="351"/>
      <c r="GBS1042" s="351"/>
      <c r="GBT1042" s="351"/>
      <c r="GBU1042" s="351"/>
      <c r="GBV1042" s="351"/>
      <c r="GBW1042" s="351"/>
      <c r="GBX1042" s="351"/>
      <c r="GBY1042" s="351"/>
      <c r="GBZ1042" s="351"/>
      <c r="GCA1042" s="351"/>
      <c r="GCB1042" s="351"/>
      <c r="GCC1042" s="351"/>
      <c r="GCD1042" s="351"/>
      <c r="GCE1042" s="351"/>
      <c r="GCF1042" s="351"/>
      <c r="GCG1042" s="351"/>
      <c r="GCH1042" s="351"/>
      <c r="GCI1042" s="351"/>
      <c r="GCJ1042" s="351"/>
      <c r="GCK1042" s="351"/>
      <c r="GCL1042" s="351"/>
      <c r="GCM1042" s="351"/>
      <c r="GCN1042" s="351"/>
      <c r="GCO1042" s="351"/>
      <c r="GCP1042" s="351"/>
      <c r="GCQ1042" s="351"/>
      <c r="GCR1042" s="351"/>
      <c r="GCS1042" s="351"/>
      <c r="GCT1042" s="351"/>
      <c r="GCU1042" s="351"/>
      <c r="GCV1042" s="351"/>
      <c r="GCW1042" s="351"/>
      <c r="GCX1042" s="351"/>
      <c r="GCY1042" s="351"/>
      <c r="GCZ1042" s="351"/>
      <c r="GDA1042" s="351"/>
      <c r="GDB1042" s="351"/>
      <c r="GDC1042" s="351"/>
      <c r="GDD1042" s="351"/>
      <c r="GDE1042" s="351"/>
      <c r="GDF1042" s="351"/>
      <c r="GDG1042" s="351"/>
      <c r="GDH1042" s="351"/>
      <c r="GDI1042" s="351"/>
      <c r="GDJ1042" s="351"/>
      <c r="GDK1042" s="351"/>
      <c r="GDL1042" s="351"/>
      <c r="GDM1042" s="351"/>
      <c r="GDN1042" s="351"/>
      <c r="GDO1042" s="351"/>
      <c r="GDP1042" s="351"/>
      <c r="GDQ1042" s="351"/>
      <c r="GDR1042" s="351"/>
      <c r="GDS1042" s="351"/>
      <c r="GDT1042" s="351"/>
      <c r="GDU1042" s="351"/>
      <c r="GDV1042" s="351"/>
      <c r="GDW1042" s="351"/>
      <c r="GDX1042" s="351"/>
      <c r="GDY1042" s="351"/>
      <c r="GDZ1042" s="351"/>
      <c r="GEA1042" s="351"/>
      <c r="GEB1042" s="351"/>
      <c r="GEC1042" s="351"/>
      <c r="GED1042" s="351"/>
      <c r="GEE1042" s="351"/>
      <c r="GEF1042" s="351"/>
      <c r="GEG1042" s="351"/>
      <c r="GEH1042" s="351"/>
      <c r="GEI1042" s="351"/>
      <c r="GEJ1042" s="351"/>
      <c r="GEK1042" s="351"/>
      <c r="GEL1042" s="351"/>
      <c r="GEM1042" s="351"/>
      <c r="GEN1042" s="351"/>
      <c r="GEO1042" s="351"/>
      <c r="GEP1042" s="351"/>
      <c r="GEQ1042" s="351"/>
      <c r="GER1042" s="351"/>
      <c r="GES1042" s="351"/>
      <c r="GET1042" s="351"/>
      <c r="GEU1042" s="351"/>
      <c r="GEV1042" s="351"/>
      <c r="GEW1042" s="351"/>
      <c r="GEX1042" s="351"/>
      <c r="GEY1042" s="351"/>
      <c r="GEZ1042" s="351"/>
      <c r="GFA1042" s="351"/>
      <c r="GFB1042" s="351"/>
      <c r="GFC1042" s="351"/>
      <c r="GFD1042" s="351"/>
      <c r="GFE1042" s="351"/>
      <c r="GFF1042" s="351"/>
      <c r="GFG1042" s="351"/>
      <c r="GFH1042" s="351"/>
      <c r="GFI1042" s="351"/>
      <c r="GFJ1042" s="351"/>
      <c r="GFK1042" s="351"/>
      <c r="GFL1042" s="351"/>
      <c r="GFM1042" s="351"/>
      <c r="GFN1042" s="351"/>
      <c r="GFO1042" s="351"/>
      <c r="GFP1042" s="351"/>
      <c r="GFQ1042" s="351"/>
      <c r="GFR1042" s="351"/>
      <c r="GFS1042" s="351"/>
      <c r="GFT1042" s="351"/>
      <c r="GFU1042" s="351"/>
      <c r="GFV1042" s="351"/>
      <c r="GFW1042" s="351"/>
      <c r="GFX1042" s="351"/>
      <c r="GFY1042" s="351"/>
      <c r="GFZ1042" s="351"/>
      <c r="GGA1042" s="351"/>
      <c r="GGB1042" s="351"/>
      <c r="GGC1042" s="351"/>
      <c r="GGD1042" s="351"/>
      <c r="GGE1042" s="351"/>
      <c r="GGF1042" s="351"/>
      <c r="GGG1042" s="351"/>
      <c r="GGH1042" s="351"/>
      <c r="GGI1042" s="351"/>
      <c r="GGJ1042" s="351"/>
      <c r="GGK1042" s="351"/>
      <c r="GGL1042" s="351"/>
      <c r="GGM1042" s="351"/>
      <c r="GGN1042" s="351"/>
      <c r="GGO1042" s="351"/>
      <c r="GGP1042" s="351"/>
      <c r="GGQ1042" s="351"/>
      <c r="GGR1042" s="351"/>
      <c r="GGS1042" s="351"/>
      <c r="GGT1042" s="351"/>
      <c r="GGU1042" s="351"/>
      <c r="GGV1042" s="351"/>
      <c r="GGW1042" s="351"/>
      <c r="GGX1042" s="351"/>
      <c r="GGY1042" s="351"/>
      <c r="GGZ1042" s="351"/>
      <c r="GHA1042" s="351"/>
      <c r="GHB1042" s="351"/>
      <c r="GHC1042" s="351"/>
      <c r="GHD1042" s="351"/>
      <c r="GHE1042" s="351"/>
      <c r="GHF1042" s="351"/>
      <c r="GHG1042" s="351"/>
      <c r="GHH1042" s="351"/>
      <c r="GHI1042" s="351"/>
      <c r="GHJ1042" s="351"/>
      <c r="GHK1042" s="351"/>
      <c r="GHL1042" s="351"/>
      <c r="GHM1042" s="351"/>
      <c r="GHN1042" s="351"/>
      <c r="GHO1042" s="351"/>
      <c r="GHP1042" s="351"/>
      <c r="GHQ1042" s="351"/>
      <c r="GHR1042" s="351"/>
      <c r="GHS1042" s="351"/>
      <c r="GHT1042" s="351"/>
      <c r="GHU1042" s="351"/>
      <c r="GHV1042" s="351"/>
      <c r="GHW1042" s="351"/>
      <c r="GHX1042" s="351"/>
      <c r="GHY1042" s="351"/>
      <c r="GHZ1042" s="351"/>
      <c r="GIA1042" s="351"/>
      <c r="GIB1042" s="351"/>
      <c r="GIC1042" s="351"/>
      <c r="GID1042" s="351"/>
      <c r="GIE1042" s="351"/>
      <c r="GIF1042" s="351"/>
      <c r="GIG1042" s="351"/>
      <c r="GIH1042" s="351"/>
      <c r="GII1042" s="351"/>
      <c r="GIJ1042" s="351"/>
      <c r="GIK1042" s="351"/>
      <c r="GIL1042" s="351"/>
      <c r="GIM1042" s="351"/>
      <c r="GIN1042" s="351"/>
      <c r="GIO1042" s="351"/>
      <c r="GIP1042" s="351"/>
      <c r="GIQ1042" s="351"/>
      <c r="GIR1042" s="351"/>
      <c r="GIS1042" s="351"/>
      <c r="GIT1042" s="351"/>
      <c r="GIU1042" s="351"/>
      <c r="GIV1042" s="351"/>
      <c r="GIW1042" s="351"/>
      <c r="GIX1042" s="351"/>
      <c r="GIY1042" s="351"/>
      <c r="GIZ1042" s="351"/>
      <c r="GJA1042" s="351"/>
      <c r="GJB1042" s="351"/>
      <c r="GJC1042" s="351"/>
      <c r="GJD1042" s="351"/>
      <c r="GJE1042" s="351"/>
      <c r="GJF1042" s="351"/>
      <c r="GJG1042" s="351"/>
      <c r="GJH1042" s="351"/>
      <c r="GJI1042" s="351"/>
      <c r="GJJ1042" s="351"/>
      <c r="GJK1042" s="351"/>
      <c r="GJL1042" s="351"/>
      <c r="GJM1042" s="351"/>
      <c r="GJN1042" s="351"/>
      <c r="GJO1042" s="351"/>
      <c r="GJP1042" s="351"/>
      <c r="GJQ1042" s="351"/>
      <c r="GJR1042" s="351"/>
      <c r="GJS1042" s="351"/>
      <c r="GJT1042" s="351"/>
      <c r="GJU1042" s="351"/>
      <c r="GJV1042" s="351"/>
      <c r="GJW1042" s="351"/>
      <c r="GJX1042" s="351"/>
      <c r="GJY1042" s="351"/>
      <c r="GJZ1042" s="351"/>
      <c r="GKA1042" s="351"/>
      <c r="GKB1042" s="351"/>
      <c r="GKC1042" s="351"/>
      <c r="GKD1042" s="351"/>
      <c r="GKE1042" s="351"/>
      <c r="GKF1042" s="351"/>
      <c r="GKG1042" s="351"/>
      <c r="GKH1042" s="351"/>
      <c r="GKI1042" s="351"/>
      <c r="GKJ1042" s="351"/>
      <c r="GKK1042" s="351"/>
      <c r="GKL1042" s="351"/>
      <c r="GKM1042" s="351"/>
      <c r="GKN1042" s="351"/>
      <c r="GKO1042" s="351"/>
      <c r="GKP1042" s="351"/>
      <c r="GKQ1042" s="351"/>
      <c r="GKR1042" s="351"/>
      <c r="GKS1042" s="351"/>
      <c r="GKT1042" s="351"/>
      <c r="GKU1042" s="351"/>
      <c r="GKV1042" s="351"/>
      <c r="GKW1042" s="351"/>
      <c r="GKX1042" s="351"/>
      <c r="GKY1042" s="351"/>
      <c r="GKZ1042" s="351"/>
      <c r="GLA1042" s="351"/>
      <c r="GLB1042" s="351"/>
      <c r="GLC1042" s="351"/>
      <c r="GLD1042" s="351"/>
      <c r="GLE1042" s="351"/>
      <c r="GLF1042" s="351"/>
      <c r="GLG1042" s="351"/>
      <c r="GLH1042" s="351"/>
      <c r="GLI1042" s="351"/>
      <c r="GLJ1042" s="351"/>
      <c r="GLK1042" s="351"/>
      <c r="GLL1042" s="351"/>
      <c r="GLM1042" s="351"/>
      <c r="GLN1042" s="351"/>
      <c r="GLO1042" s="351"/>
      <c r="GLP1042" s="351"/>
      <c r="GLQ1042" s="351"/>
      <c r="GLR1042" s="351"/>
      <c r="GLS1042" s="351"/>
      <c r="GLT1042" s="351"/>
      <c r="GLU1042" s="351"/>
      <c r="GLV1042" s="351"/>
      <c r="GLW1042" s="351"/>
      <c r="GLX1042" s="351"/>
      <c r="GLY1042" s="351"/>
      <c r="GLZ1042" s="351"/>
      <c r="GMA1042" s="351"/>
      <c r="GMB1042" s="351"/>
      <c r="GMC1042" s="351"/>
      <c r="GMD1042" s="351"/>
      <c r="GME1042" s="351"/>
      <c r="GMF1042" s="351"/>
      <c r="GMG1042" s="351"/>
      <c r="GMH1042" s="351"/>
      <c r="GMI1042" s="351"/>
      <c r="GMJ1042" s="351"/>
      <c r="GMK1042" s="351"/>
      <c r="GML1042" s="351"/>
      <c r="GMM1042" s="351"/>
      <c r="GMN1042" s="351"/>
      <c r="GMO1042" s="351"/>
      <c r="GMP1042" s="351"/>
      <c r="GMQ1042" s="351"/>
      <c r="GMR1042" s="351"/>
      <c r="GMS1042" s="351"/>
      <c r="GMT1042" s="351"/>
      <c r="GMU1042" s="351"/>
      <c r="GMV1042" s="351"/>
      <c r="GMW1042" s="351"/>
      <c r="GMX1042" s="351"/>
      <c r="GMY1042" s="351"/>
      <c r="GMZ1042" s="351"/>
      <c r="GNA1042" s="351"/>
      <c r="GNB1042" s="351"/>
      <c r="GNC1042" s="351"/>
      <c r="GND1042" s="351"/>
      <c r="GNE1042" s="351"/>
      <c r="GNF1042" s="351"/>
      <c r="GNG1042" s="351"/>
      <c r="GNH1042" s="351"/>
      <c r="GNI1042" s="351"/>
      <c r="GNJ1042" s="351"/>
      <c r="GNK1042" s="351"/>
      <c r="GNL1042" s="351"/>
      <c r="GNM1042" s="351"/>
      <c r="GNN1042" s="351"/>
      <c r="GNO1042" s="351"/>
      <c r="GNP1042" s="351"/>
      <c r="GNQ1042" s="351"/>
      <c r="GNR1042" s="351"/>
      <c r="GNS1042" s="351"/>
      <c r="GNT1042" s="351"/>
      <c r="GNU1042" s="351"/>
      <c r="GNV1042" s="351"/>
      <c r="GNW1042" s="351"/>
      <c r="GNX1042" s="351"/>
      <c r="GNY1042" s="351"/>
      <c r="GNZ1042" s="351"/>
      <c r="GOA1042" s="351"/>
      <c r="GOB1042" s="351"/>
      <c r="GOC1042" s="351"/>
      <c r="GOD1042" s="351"/>
      <c r="GOE1042" s="351"/>
      <c r="GOF1042" s="351"/>
      <c r="GOG1042" s="351"/>
      <c r="GOH1042" s="351"/>
      <c r="GOI1042" s="351"/>
      <c r="GOJ1042" s="351"/>
      <c r="GOK1042" s="351"/>
      <c r="GOL1042" s="351"/>
      <c r="GOM1042" s="351"/>
      <c r="GON1042" s="351"/>
      <c r="GOO1042" s="351"/>
      <c r="GOP1042" s="351"/>
      <c r="GOQ1042" s="351"/>
      <c r="GOR1042" s="351"/>
      <c r="GOS1042" s="351"/>
      <c r="GOT1042" s="351"/>
      <c r="GOU1042" s="351"/>
      <c r="GOV1042" s="351"/>
      <c r="GOW1042" s="351"/>
      <c r="GOX1042" s="351"/>
      <c r="GOY1042" s="351"/>
      <c r="GOZ1042" s="351"/>
      <c r="GPA1042" s="351"/>
      <c r="GPB1042" s="351"/>
      <c r="GPC1042" s="351"/>
      <c r="GPD1042" s="351"/>
      <c r="GPE1042" s="351"/>
      <c r="GPF1042" s="351"/>
      <c r="GPG1042" s="351"/>
      <c r="GPH1042" s="351"/>
      <c r="GPI1042" s="351"/>
      <c r="GPJ1042" s="351"/>
      <c r="GPK1042" s="351"/>
      <c r="GPL1042" s="351"/>
      <c r="GPM1042" s="351"/>
      <c r="GPN1042" s="351"/>
      <c r="GPO1042" s="351"/>
      <c r="GPP1042" s="351"/>
      <c r="GPQ1042" s="351"/>
      <c r="GPR1042" s="351"/>
      <c r="GPS1042" s="351"/>
      <c r="GPT1042" s="351"/>
      <c r="GPU1042" s="351"/>
      <c r="GPV1042" s="351"/>
      <c r="GPW1042" s="351"/>
      <c r="GPX1042" s="351"/>
      <c r="GPY1042" s="351"/>
      <c r="GPZ1042" s="351"/>
      <c r="GQA1042" s="351"/>
      <c r="GQB1042" s="351"/>
      <c r="GQC1042" s="351"/>
      <c r="GQD1042" s="351"/>
      <c r="GQE1042" s="351"/>
      <c r="GQF1042" s="351"/>
      <c r="GQG1042" s="351"/>
      <c r="GQH1042" s="351"/>
      <c r="GQI1042" s="351"/>
      <c r="GQJ1042" s="351"/>
      <c r="GQK1042" s="351"/>
      <c r="GQL1042" s="351"/>
      <c r="GQM1042" s="351"/>
      <c r="GQN1042" s="351"/>
      <c r="GQO1042" s="351"/>
      <c r="GQP1042" s="351"/>
      <c r="GQQ1042" s="351"/>
      <c r="GQR1042" s="351"/>
      <c r="GQS1042" s="351"/>
      <c r="GQT1042" s="351"/>
      <c r="GQU1042" s="351"/>
      <c r="GQV1042" s="351"/>
      <c r="GQW1042" s="351"/>
      <c r="GQX1042" s="351"/>
      <c r="GQY1042" s="351"/>
      <c r="GQZ1042" s="351"/>
      <c r="GRA1042" s="351"/>
      <c r="GRB1042" s="351"/>
      <c r="GRC1042" s="351"/>
      <c r="GRD1042" s="351"/>
      <c r="GRE1042" s="351"/>
      <c r="GRF1042" s="351"/>
      <c r="GRG1042" s="351"/>
      <c r="GRH1042" s="351"/>
      <c r="GRI1042" s="351"/>
      <c r="GRJ1042" s="351"/>
      <c r="GRK1042" s="351"/>
      <c r="GRL1042" s="351"/>
      <c r="GRM1042" s="351"/>
      <c r="GRN1042" s="351"/>
      <c r="GRO1042" s="351"/>
      <c r="GRP1042" s="351"/>
      <c r="GRQ1042" s="351"/>
      <c r="GRR1042" s="351"/>
      <c r="GRS1042" s="351"/>
      <c r="GRT1042" s="351"/>
      <c r="GRU1042" s="351"/>
      <c r="GRV1042" s="351"/>
      <c r="GRW1042" s="351"/>
      <c r="GRX1042" s="351"/>
      <c r="GRY1042" s="351"/>
      <c r="GRZ1042" s="351"/>
      <c r="GSA1042" s="351"/>
      <c r="GSB1042" s="351"/>
      <c r="GSC1042" s="351"/>
      <c r="GSD1042" s="351"/>
      <c r="GSE1042" s="351"/>
      <c r="GSF1042" s="351"/>
      <c r="GSG1042" s="351"/>
      <c r="GSH1042" s="351"/>
      <c r="GSI1042" s="351"/>
      <c r="GSJ1042" s="351"/>
      <c r="GSK1042" s="351"/>
      <c r="GSL1042" s="351"/>
      <c r="GSM1042" s="351"/>
      <c r="GSN1042" s="351"/>
      <c r="GSO1042" s="351"/>
      <c r="GSP1042" s="351"/>
      <c r="GSQ1042" s="351"/>
      <c r="GSR1042" s="351"/>
      <c r="GSS1042" s="351"/>
      <c r="GST1042" s="351"/>
      <c r="GSU1042" s="351"/>
      <c r="GSV1042" s="351"/>
      <c r="GSW1042" s="351"/>
      <c r="GSX1042" s="351"/>
      <c r="GSY1042" s="351"/>
      <c r="GSZ1042" s="351"/>
      <c r="GTA1042" s="351"/>
      <c r="GTB1042" s="351"/>
      <c r="GTC1042" s="351"/>
      <c r="GTD1042" s="351"/>
      <c r="GTE1042" s="351"/>
      <c r="GTF1042" s="351"/>
      <c r="GTG1042" s="351"/>
      <c r="GTH1042" s="351"/>
      <c r="GTI1042" s="351"/>
      <c r="GTJ1042" s="351"/>
      <c r="GTK1042" s="351"/>
      <c r="GTL1042" s="351"/>
      <c r="GTM1042" s="351"/>
      <c r="GTN1042" s="351"/>
      <c r="GTO1042" s="351"/>
      <c r="GTP1042" s="351"/>
      <c r="GTQ1042" s="351"/>
      <c r="GTR1042" s="351"/>
      <c r="GTS1042" s="351"/>
      <c r="GTT1042" s="351"/>
      <c r="GTU1042" s="351"/>
      <c r="GTV1042" s="351"/>
      <c r="GTW1042" s="351"/>
      <c r="GTX1042" s="351"/>
      <c r="GTY1042" s="351"/>
      <c r="GTZ1042" s="351"/>
      <c r="GUA1042" s="351"/>
      <c r="GUB1042" s="351"/>
      <c r="GUC1042" s="351"/>
      <c r="GUD1042" s="351"/>
      <c r="GUE1042" s="351"/>
      <c r="GUF1042" s="351"/>
      <c r="GUG1042" s="351"/>
      <c r="GUH1042" s="351"/>
      <c r="GUI1042" s="351"/>
      <c r="GUJ1042" s="351"/>
      <c r="GUK1042" s="351"/>
      <c r="GUL1042" s="351"/>
      <c r="GUM1042" s="351"/>
      <c r="GUN1042" s="351"/>
      <c r="GUO1042" s="351"/>
      <c r="GUP1042" s="351"/>
      <c r="GUQ1042" s="351"/>
      <c r="GUR1042" s="351"/>
      <c r="GUS1042" s="351"/>
      <c r="GUT1042" s="351"/>
      <c r="GUU1042" s="351"/>
      <c r="GUV1042" s="351"/>
      <c r="GUW1042" s="351"/>
      <c r="GUX1042" s="351"/>
      <c r="GUY1042" s="351"/>
      <c r="GUZ1042" s="351"/>
      <c r="GVA1042" s="351"/>
      <c r="GVB1042" s="351"/>
      <c r="GVC1042" s="351"/>
      <c r="GVD1042" s="351"/>
      <c r="GVE1042" s="351"/>
      <c r="GVF1042" s="351"/>
      <c r="GVG1042" s="351"/>
      <c r="GVH1042" s="351"/>
      <c r="GVI1042" s="351"/>
      <c r="GVJ1042" s="351"/>
      <c r="GVK1042" s="351"/>
      <c r="GVL1042" s="351"/>
      <c r="GVM1042" s="351"/>
      <c r="GVN1042" s="351"/>
      <c r="GVO1042" s="351"/>
      <c r="GVP1042" s="351"/>
      <c r="GVQ1042" s="351"/>
      <c r="GVR1042" s="351"/>
      <c r="GVS1042" s="351"/>
      <c r="GVT1042" s="351"/>
      <c r="GVU1042" s="351"/>
      <c r="GVV1042" s="351"/>
      <c r="GVW1042" s="351"/>
      <c r="GVX1042" s="351"/>
      <c r="GVY1042" s="351"/>
      <c r="GVZ1042" s="351"/>
      <c r="GWA1042" s="351"/>
      <c r="GWB1042" s="351"/>
      <c r="GWC1042" s="351"/>
      <c r="GWD1042" s="351"/>
      <c r="GWE1042" s="351"/>
      <c r="GWF1042" s="351"/>
      <c r="GWG1042" s="351"/>
      <c r="GWH1042" s="351"/>
      <c r="GWI1042" s="351"/>
      <c r="GWJ1042" s="351"/>
      <c r="GWK1042" s="351"/>
      <c r="GWL1042" s="351"/>
      <c r="GWM1042" s="351"/>
      <c r="GWN1042" s="351"/>
      <c r="GWO1042" s="351"/>
      <c r="GWP1042" s="351"/>
      <c r="GWQ1042" s="351"/>
      <c r="GWR1042" s="351"/>
      <c r="GWS1042" s="351"/>
      <c r="GWT1042" s="351"/>
      <c r="GWU1042" s="351"/>
      <c r="GWV1042" s="351"/>
      <c r="GWW1042" s="351"/>
      <c r="GWX1042" s="351"/>
      <c r="GWY1042" s="351"/>
      <c r="GWZ1042" s="351"/>
      <c r="GXA1042" s="351"/>
      <c r="GXB1042" s="351"/>
      <c r="GXC1042" s="351"/>
      <c r="GXD1042" s="351"/>
      <c r="GXE1042" s="351"/>
      <c r="GXF1042" s="351"/>
      <c r="GXG1042" s="351"/>
      <c r="GXH1042" s="351"/>
      <c r="GXI1042" s="351"/>
      <c r="GXJ1042" s="351"/>
      <c r="GXK1042" s="351"/>
      <c r="GXL1042" s="351"/>
      <c r="GXM1042" s="351"/>
      <c r="GXN1042" s="351"/>
      <c r="GXO1042" s="351"/>
      <c r="GXP1042" s="351"/>
      <c r="GXQ1042" s="351"/>
      <c r="GXR1042" s="351"/>
      <c r="GXS1042" s="351"/>
      <c r="GXT1042" s="351"/>
      <c r="GXU1042" s="351"/>
      <c r="GXV1042" s="351"/>
      <c r="GXW1042" s="351"/>
      <c r="GXX1042" s="351"/>
      <c r="GXY1042" s="351"/>
      <c r="GXZ1042" s="351"/>
      <c r="GYA1042" s="351"/>
      <c r="GYB1042" s="351"/>
      <c r="GYC1042" s="351"/>
      <c r="GYD1042" s="351"/>
      <c r="GYE1042" s="351"/>
      <c r="GYF1042" s="351"/>
      <c r="GYG1042" s="351"/>
      <c r="GYH1042" s="351"/>
      <c r="GYI1042" s="351"/>
      <c r="GYJ1042" s="351"/>
      <c r="GYK1042" s="351"/>
      <c r="GYL1042" s="351"/>
      <c r="GYM1042" s="351"/>
      <c r="GYN1042" s="351"/>
      <c r="GYO1042" s="351"/>
      <c r="GYP1042" s="351"/>
      <c r="GYQ1042" s="351"/>
      <c r="GYR1042" s="351"/>
      <c r="GYS1042" s="351"/>
      <c r="GYT1042" s="351"/>
      <c r="GYU1042" s="351"/>
      <c r="GYV1042" s="351"/>
      <c r="GYW1042" s="351"/>
      <c r="GYX1042" s="351"/>
      <c r="GYY1042" s="351"/>
      <c r="GYZ1042" s="351"/>
      <c r="GZA1042" s="351"/>
      <c r="GZB1042" s="351"/>
      <c r="GZC1042" s="351"/>
      <c r="GZD1042" s="351"/>
      <c r="GZE1042" s="351"/>
      <c r="GZF1042" s="351"/>
      <c r="GZG1042" s="351"/>
      <c r="GZH1042" s="351"/>
      <c r="GZI1042" s="351"/>
      <c r="GZJ1042" s="351"/>
      <c r="GZK1042" s="351"/>
      <c r="GZL1042" s="351"/>
      <c r="GZM1042" s="351"/>
      <c r="GZN1042" s="351"/>
      <c r="GZO1042" s="351"/>
      <c r="GZP1042" s="351"/>
      <c r="GZQ1042" s="351"/>
      <c r="GZR1042" s="351"/>
      <c r="GZS1042" s="351"/>
      <c r="GZT1042" s="351"/>
      <c r="GZU1042" s="351"/>
      <c r="GZV1042" s="351"/>
      <c r="GZW1042" s="351"/>
      <c r="GZX1042" s="351"/>
      <c r="GZY1042" s="351"/>
      <c r="GZZ1042" s="351"/>
      <c r="HAA1042" s="351"/>
      <c r="HAB1042" s="351"/>
      <c r="HAC1042" s="351"/>
      <c r="HAD1042" s="351"/>
      <c r="HAE1042" s="351"/>
      <c r="HAF1042" s="351"/>
      <c r="HAG1042" s="351"/>
      <c r="HAH1042" s="351"/>
      <c r="HAI1042" s="351"/>
      <c r="HAJ1042" s="351"/>
      <c r="HAK1042" s="351"/>
      <c r="HAL1042" s="351"/>
      <c r="HAM1042" s="351"/>
      <c r="HAN1042" s="351"/>
      <c r="HAO1042" s="351"/>
      <c r="HAP1042" s="351"/>
      <c r="HAQ1042" s="351"/>
      <c r="HAR1042" s="351"/>
      <c r="HAS1042" s="351"/>
      <c r="HAT1042" s="351"/>
      <c r="HAU1042" s="351"/>
      <c r="HAV1042" s="351"/>
      <c r="HAW1042" s="351"/>
      <c r="HAX1042" s="351"/>
      <c r="HAY1042" s="351"/>
      <c r="HAZ1042" s="351"/>
      <c r="HBA1042" s="351"/>
      <c r="HBB1042" s="351"/>
      <c r="HBC1042" s="351"/>
      <c r="HBD1042" s="351"/>
      <c r="HBE1042" s="351"/>
      <c r="HBF1042" s="351"/>
      <c r="HBG1042" s="351"/>
      <c r="HBH1042" s="351"/>
      <c r="HBI1042" s="351"/>
      <c r="HBJ1042" s="351"/>
      <c r="HBK1042" s="351"/>
      <c r="HBL1042" s="351"/>
      <c r="HBM1042" s="351"/>
      <c r="HBN1042" s="351"/>
      <c r="HBO1042" s="351"/>
      <c r="HBP1042" s="351"/>
      <c r="HBQ1042" s="351"/>
      <c r="HBR1042" s="351"/>
      <c r="HBS1042" s="351"/>
      <c r="HBT1042" s="351"/>
      <c r="HBU1042" s="351"/>
      <c r="HBV1042" s="351"/>
      <c r="HBW1042" s="351"/>
      <c r="HBX1042" s="351"/>
      <c r="HBY1042" s="351"/>
      <c r="HBZ1042" s="351"/>
      <c r="HCA1042" s="351"/>
      <c r="HCB1042" s="351"/>
      <c r="HCC1042" s="351"/>
      <c r="HCD1042" s="351"/>
      <c r="HCE1042" s="351"/>
      <c r="HCF1042" s="351"/>
      <c r="HCG1042" s="351"/>
      <c r="HCH1042" s="351"/>
      <c r="HCI1042" s="351"/>
      <c r="HCJ1042" s="351"/>
      <c r="HCK1042" s="351"/>
      <c r="HCL1042" s="351"/>
      <c r="HCM1042" s="351"/>
      <c r="HCN1042" s="351"/>
      <c r="HCO1042" s="351"/>
      <c r="HCP1042" s="351"/>
      <c r="HCQ1042" s="351"/>
      <c r="HCR1042" s="351"/>
      <c r="HCS1042" s="351"/>
      <c r="HCT1042" s="351"/>
      <c r="HCU1042" s="351"/>
      <c r="HCV1042" s="351"/>
      <c r="HCW1042" s="351"/>
      <c r="HCX1042" s="351"/>
      <c r="HCY1042" s="351"/>
      <c r="HCZ1042" s="351"/>
      <c r="HDA1042" s="351"/>
      <c r="HDB1042" s="351"/>
      <c r="HDC1042" s="351"/>
      <c r="HDD1042" s="351"/>
      <c r="HDE1042" s="351"/>
      <c r="HDF1042" s="351"/>
      <c r="HDG1042" s="351"/>
      <c r="HDH1042" s="351"/>
      <c r="HDI1042" s="351"/>
      <c r="HDJ1042" s="351"/>
      <c r="HDK1042" s="351"/>
      <c r="HDL1042" s="351"/>
      <c r="HDM1042" s="351"/>
      <c r="HDN1042" s="351"/>
      <c r="HDO1042" s="351"/>
      <c r="HDP1042" s="351"/>
      <c r="HDQ1042" s="351"/>
      <c r="HDR1042" s="351"/>
      <c r="HDS1042" s="351"/>
      <c r="HDT1042" s="351"/>
      <c r="HDU1042" s="351"/>
      <c r="HDV1042" s="351"/>
      <c r="HDW1042" s="351"/>
      <c r="HDX1042" s="351"/>
      <c r="HDY1042" s="351"/>
      <c r="HDZ1042" s="351"/>
      <c r="HEA1042" s="351"/>
      <c r="HEB1042" s="351"/>
      <c r="HEC1042" s="351"/>
      <c r="HED1042" s="351"/>
      <c r="HEE1042" s="351"/>
      <c r="HEF1042" s="351"/>
      <c r="HEG1042" s="351"/>
      <c r="HEH1042" s="351"/>
      <c r="HEI1042" s="351"/>
      <c r="HEJ1042" s="351"/>
      <c r="HEK1042" s="351"/>
      <c r="HEL1042" s="351"/>
      <c r="HEM1042" s="351"/>
      <c r="HEN1042" s="351"/>
      <c r="HEO1042" s="351"/>
      <c r="HEP1042" s="351"/>
      <c r="HEQ1042" s="351"/>
      <c r="HER1042" s="351"/>
      <c r="HES1042" s="351"/>
      <c r="HET1042" s="351"/>
      <c r="HEU1042" s="351"/>
      <c r="HEV1042" s="351"/>
      <c r="HEW1042" s="351"/>
      <c r="HEX1042" s="351"/>
      <c r="HEY1042" s="351"/>
      <c r="HEZ1042" s="351"/>
      <c r="HFA1042" s="351"/>
      <c r="HFB1042" s="351"/>
      <c r="HFC1042" s="351"/>
      <c r="HFD1042" s="351"/>
      <c r="HFE1042" s="351"/>
      <c r="HFF1042" s="351"/>
      <c r="HFG1042" s="351"/>
      <c r="HFH1042" s="351"/>
      <c r="HFI1042" s="351"/>
      <c r="HFJ1042" s="351"/>
      <c r="HFK1042" s="351"/>
      <c r="HFL1042" s="351"/>
      <c r="HFM1042" s="351"/>
      <c r="HFN1042" s="351"/>
      <c r="HFO1042" s="351"/>
      <c r="HFP1042" s="351"/>
      <c r="HFQ1042" s="351"/>
      <c r="HFR1042" s="351"/>
      <c r="HFS1042" s="351"/>
      <c r="HFT1042" s="351"/>
      <c r="HFU1042" s="351"/>
      <c r="HFV1042" s="351"/>
      <c r="HFW1042" s="351"/>
      <c r="HFX1042" s="351"/>
      <c r="HFY1042" s="351"/>
      <c r="HFZ1042" s="351"/>
      <c r="HGA1042" s="351"/>
      <c r="HGB1042" s="351"/>
      <c r="HGC1042" s="351"/>
      <c r="HGD1042" s="351"/>
      <c r="HGE1042" s="351"/>
      <c r="HGF1042" s="351"/>
      <c r="HGG1042" s="351"/>
      <c r="HGH1042" s="351"/>
      <c r="HGI1042" s="351"/>
      <c r="HGJ1042" s="351"/>
      <c r="HGK1042" s="351"/>
      <c r="HGL1042" s="351"/>
      <c r="HGM1042" s="351"/>
      <c r="HGN1042" s="351"/>
      <c r="HGO1042" s="351"/>
      <c r="HGP1042" s="351"/>
      <c r="HGQ1042" s="351"/>
      <c r="HGR1042" s="351"/>
      <c r="HGS1042" s="351"/>
      <c r="HGT1042" s="351"/>
      <c r="HGU1042" s="351"/>
      <c r="HGV1042" s="351"/>
      <c r="HGW1042" s="351"/>
      <c r="HGX1042" s="351"/>
      <c r="HGY1042" s="351"/>
      <c r="HGZ1042" s="351"/>
      <c r="HHA1042" s="351"/>
      <c r="HHB1042" s="351"/>
      <c r="HHC1042" s="351"/>
      <c r="HHD1042" s="351"/>
      <c r="HHE1042" s="351"/>
      <c r="HHF1042" s="351"/>
      <c r="HHG1042" s="351"/>
      <c r="HHH1042" s="351"/>
      <c r="HHI1042" s="351"/>
      <c r="HHJ1042" s="351"/>
      <c r="HHK1042" s="351"/>
      <c r="HHL1042" s="351"/>
      <c r="HHM1042" s="351"/>
      <c r="HHN1042" s="351"/>
      <c r="HHO1042" s="351"/>
      <c r="HHP1042" s="351"/>
      <c r="HHQ1042" s="351"/>
      <c r="HHR1042" s="351"/>
      <c r="HHS1042" s="351"/>
      <c r="HHT1042" s="351"/>
      <c r="HHU1042" s="351"/>
      <c r="HHV1042" s="351"/>
      <c r="HHW1042" s="351"/>
      <c r="HHX1042" s="351"/>
      <c r="HHY1042" s="351"/>
      <c r="HHZ1042" s="351"/>
      <c r="HIA1042" s="351"/>
      <c r="HIB1042" s="351"/>
      <c r="HIC1042" s="351"/>
      <c r="HID1042" s="351"/>
      <c r="HIE1042" s="351"/>
      <c r="HIF1042" s="351"/>
      <c r="HIG1042" s="351"/>
      <c r="HIH1042" s="351"/>
      <c r="HII1042" s="351"/>
      <c r="HIJ1042" s="351"/>
      <c r="HIK1042" s="351"/>
      <c r="HIL1042" s="351"/>
      <c r="HIM1042" s="351"/>
      <c r="HIN1042" s="351"/>
      <c r="HIO1042" s="351"/>
      <c r="HIP1042" s="351"/>
      <c r="HIQ1042" s="351"/>
      <c r="HIR1042" s="351"/>
      <c r="HIS1042" s="351"/>
      <c r="HIT1042" s="351"/>
      <c r="HIU1042" s="351"/>
      <c r="HIV1042" s="351"/>
      <c r="HIW1042" s="351"/>
      <c r="HIX1042" s="351"/>
      <c r="HIY1042" s="351"/>
      <c r="HIZ1042" s="351"/>
      <c r="HJA1042" s="351"/>
      <c r="HJB1042" s="351"/>
      <c r="HJC1042" s="351"/>
      <c r="HJD1042" s="351"/>
      <c r="HJE1042" s="351"/>
      <c r="HJF1042" s="351"/>
      <c r="HJG1042" s="351"/>
      <c r="HJH1042" s="351"/>
      <c r="HJI1042" s="351"/>
      <c r="HJJ1042" s="351"/>
      <c r="HJK1042" s="351"/>
      <c r="HJL1042" s="351"/>
      <c r="HJM1042" s="351"/>
      <c r="HJN1042" s="351"/>
      <c r="HJO1042" s="351"/>
      <c r="HJP1042" s="351"/>
      <c r="HJQ1042" s="351"/>
      <c r="HJR1042" s="351"/>
      <c r="HJS1042" s="351"/>
      <c r="HJT1042" s="351"/>
      <c r="HJU1042" s="351"/>
      <c r="HJV1042" s="351"/>
      <c r="HJW1042" s="351"/>
      <c r="HJX1042" s="351"/>
      <c r="HJY1042" s="351"/>
      <c r="HJZ1042" s="351"/>
      <c r="HKA1042" s="351"/>
      <c r="HKB1042" s="351"/>
      <c r="HKC1042" s="351"/>
      <c r="HKD1042" s="351"/>
      <c r="HKE1042" s="351"/>
      <c r="HKF1042" s="351"/>
      <c r="HKG1042" s="351"/>
      <c r="HKH1042" s="351"/>
      <c r="HKI1042" s="351"/>
      <c r="HKJ1042" s="351"/>
      <c r="HKK1042" s="351"/>
      <c r="HKL1042" s="351"/>
      <c r="HKM1042" s="351"/>
      <c r="HKN1042" s="351"/>
      <c r="HKO1042" s="351"/>
      <c r="HKP1042" s="351"/>
      <c r="HKQ1042" s="351"/>
      <c r="HKR1042" s="351"/>
      <c r="HKS1042" s="351"/>
      <c r="HKT1042" s="351"/>
      <c r="HKU1042" s="351"/>
      <c r="HKV1042" s="351"/>
      <c r="HKW1042" s="351"/>
      <c r="HKX1042" s="351"/>
      <c r="HKY1042" s="351"/>
      <c r="HKZ1042" s="351"/>
      <c r="HLA1042" s="351"/>
      <c r="HLB1042" s="351"/>
      <c r="HLC1042" s="351"/>
      <c r="HLD1042" s="351"/>
      <c r="HLE1042" s="351"/>
      <c r="HLF1042" s="351"/>
      <c r="HLG1042" s="351"/>
      <c r="HLH1042" s="351"/>
      <c r="HLI1042" s="351"/>
      <c r="HLJ1042" s="351"/>
      <c r="HLK1042" s="351"/>
      <c r="HLL1042" s="351"/>
      <c r="HLM1042" s="351"/>
      <c r="HLN1042" s="351"/>
      <c r="HLO1042" s="351"/>
      <c r="HLP1042" s="351"/>
      <c r="HLQ1042" s="351"/>
      <c r="HLR1042" s="351"/>
      <c r="HLS1042" s="351"/>
      <c r="HLT1042" s="351"/>
      <c r="HLU1042" s="351"/>
      <c r="HLV1042" s="351"/>
      <c r="HLW1042" s="351"/>
      <c r="HLX1042" s="351"/>
      <c r="HLY1042" s="351"/>
      <c r="HLZ1042" s="351"/>
      <c r="HMA1042" s="351"/>
      <c r="HMB1042" s="351"/>
      <c r="HMC1042" s="351"/>
      <c r="HMD1042" s="351"/>
      <c r="HME1042" s="351"/>
      <c r="HMF1042" s="351"/>
      <c r="HMG1042" s="351"/>
      <c r="HMH1042" s="351"/>
      <c r="HMI1042" s="351"/>
      <c r="HMJ1042" s="351"/>
      <c r="HMK1042" s="351"/>
      <c r="HML1042" s="351"/>
      <c r="HMM1042" s="351"/>
      <c r="HMN1042" s="351"/>
      <c r="HMO1042" s="351"/>
      <c r="HMP1042" s="351"/>
      <c r="HMQ1042" s="351"/>
      <c r="HMR1042" s="351"/>
      <c r="HMS1042" s="351"/>
      <c r="HMT1042" s="351"/>
      <c r="HMU1042" s="351"/>
      <c r="HMV1042" s="351"/>
      <c r="HMW1042" s="351"/>
      <c r="HMX1042" s="351"/>
      <c r="HMY1042" s="351"/>
      <c r="HMZ1042" s="351"/>
      <c r="HNA1042" s="351"/>
      <c r="HNB1042" s="351"/>
      <c r="HNC1042" s="351"/>
      <c r="HND1042" s="351"/>
      <c r="HNE1042" s="351"/>
      <c r="HNF1042" s="351"/>
      <c r="HNG1042" s="351"/>
      <c r="HNH1042" s="351"/>
      <c r="HNI1042" s="351"/>
      <c r="HNJ1042" s="351"/>
      <c r="HNK1042" s="351"/>
      <c r="HNL1042" s="351"/>
      <c r="HNM1042" s="351"/>
      <c r="HNN1042" s="351"/>
      <c r="HNO1042" s="351"/>
      <c r="HNP1042" s="351"/>
      <c r="HNQ1042" s="351"/>
      <c r="HNR1042" s="351"/>
      <c r="HNS1042" s="351"/>
      <c r="HNT1042" s="351"/>
      <c r="HNU1042" s="351"/>
      <c r="HNV1042" s="351"/>
      <c r="HNW1042" s="351"/>
      <c r="HNX1042" s="351"/>
      <c r="HNY1042" s="351"/>
      <c r="HNZ1042" s="351"/>
      <c r="HOA1042" s="351"/>
      <c r="HOB1042" s="351"/>
      <c r="HOC1042" s="351"/>
      <c r="HOD1042" s="351"/>
      <c r="HOE1042" s="351"/>
      <c r="HOF1042" s="351"/>
      <c r="HOG1042" s="351"/>
      <c r="HOH1042" s="351"/>
      <c r="HOI1042" s="351"/>
      <c r="HOJ1042" s="351"/>
      <c r="HOK1042" s="351"/>
      <c r="HOL1042" s="351"/>
      <c r="HOM1042" s="351"/>
      <c r="HON1042" s="351"/>
      <c r="HOO1042" s="351"/>
      <c r="HOP1042" s="351"/>
      <c r="HOQ1042" s="351"/>
      <c r="HOR1042" s="351"/>
      <c r="HOS1042" s="351"/>
      <c r="HOT1042" s="351"/>
      <c r="HOU1042" s="351"/>
      <c r="HOV1042" s="351"/>
      <c r="HOW1042" s="351"/>
      <c r="HOX1042" s="351"/>
      <c r="HOY1042" s="351"/>
      <c r="HOZ1042" s="351"/>
      <c r="HPA1042" s="351"/>
      <c r="HPB1042" s="351"/>
      <c r="HPC1042" s="351"/>
      <c r="HPD1042" s="351"/>
      <c r="HPE1042" s="351"/>
      <c r="HPF1042" s="351"/>
      <c r="HPG1042" s="351"/>
      <c r="HPH1042" s="351"/>
      <c r="HPI1042" s="351"/>
      <c r="HPJ1042" s="351"/>
      <c r="HPK1042" s="351"/>
      <c r="HPL1042" s="351"/>
      <c r="HPM1042" s="351"/>
      <c r="HPN1042" s="351"/>
      <c r="HPO1042" s="351"/>
      <c r="HPP1042" s="351"/>
      <c r="HPQ1042" s="351"/>
      <c r="HPR1042" s="351"/>
      <c r="HPS1042" s="351"/>
      <c r="HPT1042" s="351"/>
      <c r="HPU1042" s="351"/>
      <c r="HPV1042" s="351"/>
      <c r="HPW1042" s="351"/>
      <c r="HPX1042" s="351"/>
      <c r="HPY1042" s="351"/>
      <c r="HPZ1042" s="351"/>
      <c r="HQA1042" s="351"/>
      <c r="HQB1042" s="351"/>
      <c r="HQC1042" s="351"/>
      <c r="HQD1042" s="351"/>
      <c r="HQE1042" s="351"/>
      <c r="HQF1042" s="351"/>
      <c r="HQG1042" s="351"/>
      <c r="HQH1042" s="351"/>
      <c r="HQI1042" s="351"/>
      <c r="HQJ1042" s="351"/>
      <c r="HQK1042" s="351"/>
      <c r="HQL1042" s="351"/>
      <c r="HQM1042" s="351"/>
      <c r="HQN1042" s="351"/>
      <c r="HQO1042" s="351"/>
      <c r="HQP1042" s="351"/>
      <c r="HQQ1042" s="351"/>
      <c r="HQR1042" s="351"/>
      <c r="HQS1042" s="351"/>
      <c r="HQT1042" s="351"/>
      <c r="HQU1042" s="351"/>
      <c r="HQV1042" s="351"/>
      <c r="HQW1042" s="351"/>
      <c r="HQX1042" s="351"/>
      <c r="HQY1042" s="351"/>
      <c r="HQZ1042" s="351"/>
      <c r="HRA1042" s="351"/>
      <c r="HRB1042" s="351"/>
      <c r="HRC1042" s="351"/>
      <c r="HRD1042" s="351"/>
      <c r="HRE1042" s="351"/>
      <c r="HRF1042" s="351"/>
      <c r="HRG1042" s="351"/>
      <c r="HRH1042" s="351"/>
      <c r="HRI1042" s="351"/>
      <c r="HRJ1042" s="351"/>
      <c r="HRK1042" s="351"/>
      <c r="HRL1042" s="351"/>
      <c r="HRM1042" s="351"/>
      <c r="HRN1042" s="351"/>
      <c r="HRO1042" s="351"/>
      <c r="HRP1042" s="351"/>
      <c r="HRQ1042" s="351"/>
      <c r="HRR1042" s="351"/>
      <c r="HRS1042" s="351"/>
      <c r="HRT1042" s="351"/>
      <c r="HRU1042" s="351"/>
      <c r="HRV1042" s="351"/>
      <c r="HRW1042" s="351"/>
      <c r="HRX1042" s="351"/>
      <c r="HRY1042" s="351"/>
      <c r="HRZ1042" s="351"/>
      <c r="HSA1042" s="351"/>
      <c r="HSB1042" s="351"/>
      <c r="HSC1042" s="351"/>
      <c r="HSD1042" s="351"/>
      <c r="HSE1042" s="351"/>
      <c r="HSF1042" s="351"/>
      <c r="HSG1042" s="351"/>
      <c r="HSH1042" s="351"/>
      <c r="HSI1042" s="351"/>
      <c r="HSJ1042" s="351"/>
      <c r="HSK1042" s="351"/>
      <c r="HSL1042" s="351"/>
      <c r="HSM1042" s="351"/>
      <c r="HSN1042" s="351"/>
      <c r="HSO1042" s="351"/>
      <c r="HSP1042" s="351"/>
      <c r="HSQ1042" s="351"/>
      <c r="HSR1042" s="351"/>
      <c r="HSS1042" s="351"/>
      <c r="HST1042" s="351"/>
      <c r="HSU1042" s="351"/>
      <c r="HSV1042" s="351"/>
      <c r="HSW1042" s="351"/>
      <c r="HSX1042" s="351"/>
      <c r="HSY1042" s="351"/>
      <c r="HSZ1042" s="351"/>
      <c r="HTA1042" s="351"/>
      <c r="HTB1042" s="351"/>
      <c r="HTC1042" s="351"/>
      <c r="HTD1042" s="351"/>
      <c r="HTE1042" s="351"/>
      <c r="HTF1042" s="351"/>
      <c r="HTG1042" s="351"/>
      <c r="HTH1042" s="351"/>
      <c r="HTI1042" s="351"/>
      <c r="HTJ1042" s="351"/>
      <c r="HTK1042" s="351"/>
      <c r="HTL1042" s="351"/>
      <c r="HTM1042" s="351"/>
      <c r="HTN1042" s="351"/>
      <c r="HTO1042" s="351"/>
      <c r="HTP1042" s="351"/>
      <c r="HTQ1042" s="351"/>
      <c r="HTR1042" s="351"/>
      <c r="HTS1042" s="351"/>
      <c r="HTT1042" s="351"/>
      <c r="HTU1042" s="351"/>
      <c r="HTV1042" s="351"/>
      <c r="HTW1042" s="351"/>
      <c r="HTX1042" s="351"/>
      <c r="HTY1042" s="351"/>
      <c r="HTZ1042" s="351"/>
      <c r="HUA1042" s="351"/>
      <c r="HUB1042" s="351"/>
      <c r="HUC1042" s="351"/>
      <c r="HUD1042" s="351"/>
      <c r="HUE1042" s="351"/>
      <c r="HUF1042" s="351"/>
      <c r="HUG1042" s="351"/>
      <c r="HUH1042" s="351"/>
      <c r="HUI1042" s="351"/>
      <c r="HUJ1042" s="351"/>
      <c r="HUK1042" s="351"/>
      <c r="HUL1042" s="351"/>
      <c r="HUM1042" s="351"/>
      <c r="HUN1042" s="351"/>
      <c r="HUO1042" s="351"/>
      <c r="HUP1042" s="351"/>
      <c r="HUQ1042" s="351"/>
      <c r="HUR1042" s="351"/>
      <c r="HUS1042" s="351"/>
      <c r="HUT1042" s="351"/>
      <c r="HUU1042" s="351"/>
      <c r="HUV1042" s="351"/>
      <c r="HUW1042" s="351"/>
      <c r="HUX1042" s="351"/>
      <c r="HUY1042" s="351"/>
      <c r="HUZ1042" s="351"/>
      <c r="HVA1042" s="351"/>
      <c r="HVB1042" s="351"/>
      <c r="HVC1042" s="351"/>
      <c r="HVD1042" s="351"/>
      <c r="HVE1042" s="351"/>
      <c r="HVF1042" s="351"/>
      <c r="HVG1042" s="351"/>
      <c r="HVH1042" s="351"/>
      <c r="HVI1042" s="351"/>
      <c r="HVJ1042" s="351"/>
      <c r="HVK1042" s="351"/>
      <c r="HVL1042" s="351"/>
      <c r="HVM1042" s="351"/>
      <c r="HVN1042" s="351"/>
      <c r="HVO1042" s="351"/>
      <c r="HVP1042" s="351"/>
      <c r="HVQ1042" s="351"/>
      <c r="HVR1042" s="351"/>
      <c r="HVS1042" s="351"/>
      <c r="HVT1042" s="351"/>
      <c r="HVU1042" s="351"/>
      <c r="HVV1042" s="351"/>
      <c r="HVW1042" s="351"/>
      <c r="HVX1042" s="351"/>
      <c r="HVY1042" s="351"/>
      <c r="HVZ1042" s="351"/>
      <c r="HWA1042" s="351"/>
      <c r="HWB1042" s="351"/>
      <c r="HWC1042" s="351"/>
      <c r="HWD1042" s="351"/>
      <c r="HWE1042" s="351"/>
      <c r="HWF1042" s="351"/>
      <c r="HWG1042" s="351"/>
      <c r="HWH1042" s="351"/>
      <c r="HWI1042" s="351"/>
      <c r="HWJ1042" s="351"/>
      <c r="HWK1042" s="351"/>
      <c r="HWL1042" s="351"/>
      <c r="HWM1042" s="351"/>
      <c r="HWN1042" s="351"/>
      <c r="HWO1042" s="351"/>
      <c r="HWP1042" s="351"/>
      <c r="HWQ1042" s="351"/>
      <c r="HWR1042" s="351"/>
      <c r="HWS1042" s="351"/>
      <c r="HWT1042" s="351"/>
      <c r="HWU1042" s="351"/>
      <c r="HWV1042" s="351"/>
      <c r="HWW1042" s="351"/>
      <c r="HWX1042" s="351"/>
      <c r="HWY1042" s="351"/>
      <c r="HWZ1042" s="351"/>
      <c r="HXA1042" s="351"/>
      <c r="HXB1042" s="351"/>
      <c r="HXC1042" s="351"/>
      <c r="HXD1042" s="351"/>
      <c r="HXE1042" s="351"/>
      <c r="HXF1042" s="351"/>
      <c r="HXG1042" s="351"/>
      <c r="HXH1042" s="351"/>
      <c r="HXI1042" s="351"/>
      <c r="HXJ1042" s="351"/>
      <c r="HXK1042" s="351"/>
      <c r="HXL1042" s="351"/>
      <c r="HXM1042" s="351"/>
      <c r="HXN1042" s="351"/>
      <c r="HXO1042" s="351"/>
      <c r="HXP1042" s="351"/>
      <c r="HXQ1042" s="351"/>
      <c r="HXR1042" s="351"/>
      <c r="HXS1042" s="351"/>
      <c r="HXT1042" s="351"/>
      <c r="HXU1042" s="351"/>
      <c r="HXV1042" s="351"/>
      <c r="HXW1042" s="351"/>
      <c r="HXX1042" s="351"/>
      <c r="HXY1042" s="351"/>
      <c r="HXZ1042" s="351"/>
      <c r="HYA1042" s="351"/>
      <c r="HYB1042" s="351"/>
      <c r="HYC1042" s="351"/>
      <c r="HYD1042" s="351"/>
      <c r="HYE1042" s="351"/>
      <c r="HYF1042" s="351"/>
      <c r="HYG1042" s="351"/>
      <c r="HYH1042" s="351"/>
      <c r="HYI1042" s="351"/>
      <c r="HYJ1042" s="351"/>
      <c r="HYK1042" s="351"/>
      <c r="HYL1042" s="351"/>
      <c r="HYM1042" s="351"/>
      <c r="HYN1042" s="351"/>
      <c r="HYO1042" s="351"/>
      <c r="HYP1042" s="351"/>
      <c r="HYQ1042" s="351"/>
      <c r="HYR1042" s="351"/>
      <c r="HYS1042" s="351"/>
      <c r="HYT1042" s="351"/>
      <c r="HYU1042" s="351"/>
      <c r="HYV1042" s="351"/>
      <c r="HYW1042" s="351"/>
      <c r="HYX1042" s="351"/>
      <c r="HYY1042" s="351"/>
      <c r="HYZ1042" s="351"/>
      <c r="HZA1042" s="351"/>
      <c r="HZB1042" s="351"/>
      <c r="HZC1042" s="351"/>
      <c r="HZD1042" s="351"/>
      <c r="HZE1042" s="351"/>
      <c r="HZF1042" s="351"/>
      <c r="HZG1042" s="351"/>
      <c r="HZH1042" s="351"/>
      <c r="HZI1042" s="351"/>
      <c r="HZJ1042" s="351"/>
      <c r="HZK1042" s="351"/>
      <c r="HZL1042" s="351"/>
      <c r="HZM1042" s="351"/>
      <c r="HZN1042" s="351"/>
      <c r="HZO1042" s="351"/>
      <c r="HZP1042" s="351"/>
      <c r="HZQ1042" s="351"/>
      <c r="HZR1042" s="351"/>
      <c r="HZS1042" s="351"/>
      <c r="HZT1042" s="351"/>
      <c r="HZU1042" s="351"/>
      <c r="HZV1042" s="351"/>
      <c r="HZW1042" s="351"/>
      <c r="HZX1042" s="351"/>
      <c r="HZY1042" s="351"/>
      <c r="HZZ1042" s="351"/>
      <c r="IAA1042" s="351"/>
      <c r="IAB1042" s="351"/>
      <c r="IAC1042" s="351"/>
      <c r="IAD1042" s="351"/>
      <c r="IAE1042" s="351"/>
      <c r="IAF1042" s="351"/>
      <c r="IAG1042" s="351"/>
      <c r="IAH1042" s="351"/>
      <c r="IAI1042" s="351"/>
      <c r="IAJ1042" s="351"/>
      <c r="IAK1042" s="351"/>
      <c r="IAL1042" s="351"/>
      <c r="IAM1042" s="351"/>
      <c r="IAN1042" s="351"/>
      <c r="IAO1042" s="351"/>
      <c r="IAP1042" s="351"/>
      <c r="IAQ1042" s="351"/>
      <c r="IAR1042" s="351"/>
      <c r="IAS1042" s="351"/>
      <c r="IAT1042" s="351"/>
      <c r="IAU1042" s="351"/>
      <c r="IAV1042" s="351"/>
      <c r="IAW1042" s="351"/>
      <c r="IAX1042" s="351"/>
      <c r="IAY1042" s="351"/>
      <c r="IAZ1042" s="351"/>
      <c r="IBA1042" s="351"/>
      <c r="IBB1042" s="351"/>
      <c r="IBC1042" s="351"/>
      <c r="IBD1042" s="351"/>
      <c r="IBE1042" s="351"/>
      <c r="IBF1042" s="351"/>
      <c r="IBG1042" s="351"/>
      <c r="IBH1042" s="351"/>
      <c r="IBI1042" s="351"/>
      <c r="IBJ1042" s="351"/>
      <c r="IBK1042" s="351"/>
      <c r="IBL1042" s="351"/>
      <c r="IBM1042" s="351"/>
      <c r="IBN1042" s="351"/>
      <c r="IBO1042" s="351"/>
      <c r="IBP1042" s="351"/>
      <c r="IBQ1042" s="351"/>
      <c r="IBR1042" s="351"/>
      <c r="IBS1042" s="351"/>
      <c r="IBT1042" s="351"/>
      <c r="IBU1042" s="351"/>
      <c r="IBV1042" s="351"/>
      <c r="IBW1042" s="351"/>
      <c r="IBX1042" s="351"/>
      <c r="IBY1042" s="351"/>
      <c r="IBZ1042" s="351"/>
      <c r="ICA1042" s="351"/>
      <c r="ICB1042" s="351"/>
      <c r="ICC1042" s="351"/>
      <c r="ICD1042" s="351"/>
      <c r="ICE1042" s="351"/>
      <c r="ICF1042" s="351"/>
      <c r="ICG1042" s="351"/>
      <c r="ICH1042" s="351"/>
      <c r="ICI1042" s="351"/>
      <c r="ICJ1042" s="351"/>
      <c r="ICK1042" s="351"/>
      <c r="ICL1042" s="351"/>
      <c r="ICM1042" s="351"/>
      <c r="ICN1042" s="351"/>
      <c r="ICO1042" s="351"/>
      <c r="ICP1042" s="351"/>
      <c r="ICQ1042" s="351"/>
      <c r="ICR1042" s="351"/>
      <c r="ICS1042" s="351"/>
      <c r="ICT1042" s="351"/>
      <c r="ICU1042" s="351"/>
      <c r="ICV1042" s="351"/>
      <c r="ICW1042" s="351"/>
      <c r="ICX1042" s="351"/>
      <c r="ICY1042" s="351"/>
      <c r="ICZ1042" s="351"/>
      <c r="IDA1042" s="351"/>
      <c r="IDB1042" s="351"/>
      <c r="IDC1042" s="351"/>
      <c r="IDD1042" s="351"/>
      <c r="IDE1042" s="351"/>
      <c r="IDF1042" s="351"/>
      <c r="IDG1042" s="351"/>
      <c r="IDH1042" s="351"/>
      <c r="IDI1042" s="351"/>
      <c r="IDJ1042" s="351"/>
      <c r="IDK1042" s="351"/>
      <c r="IDL1042" s="351"/>
      <c r="IDM1042" s="351"/>
      <c r="IDN1042" s="351"/>
      <c r="IDO1042" s="351"/>
      <c r="IDP1042" s="351"/>
      <c r="IDQ1042" s="351"/>
      <c r="IDR1042" s="351"/>
      <c r="IDS1042" s="351"/>
      <c r="IDT1042" s="351"/>
      <c r="IDU1042" s="351"/>
      <c r="IDV1042" s="351"/>
      <c r="IDW1042" s="351"/>
      <c r="IDX1042" s="351"/>
      <c r="IDY1042" s="351"/>
      <c r="IDZ1042" s="351"/>
      <c r="IEA1042" s="351"/>
      <c r="IEB1042" s="351"/>
      <c r="IEC1042" s="351"/>
      <c r="IED1042" s="351"/>
      <c r="IEE1042" s="351"/>
      <c r="IEF1042" s="351"/>
      <c r="IEG1042" s="351"/>
      <c r="IEH1042" s="351"/>
      <c r="IEI1042" s="351"/>
      <c r="IEJ1042" s="351"/>
      <c r="IEK1042" s="351"/>
      <c r="IEL1042" s="351"/>
      <c r="IEM1042" s="351"/>
      <c r="IEN1042" s="351"/>
      <c r="IEO1042" s="351"/>
      <c r="IEP1042" s="351"/>
      <c r="IEQ1042" s="351"/>
      <c r="IER1042" s="351"/>
      <c r="IES1042" s="351"/>
      <c r="IET1042" s="351"/>
      <c r="IEU1042" s="351"/>
      <c r="IEV1042" s="351"/>
      <c r="IEW1042" s="351"/>
      <c r="IEX1042" s="351"/>
      <c r="IEY1042" s="351"/>
      <c r="IEZ1042" s="351"/>
      <c r="IFA1042" s="351"/>
      <c r="IFB1042" s="351"/>
      <c r="IFC1042" s="351"/>
      <c r="IFD1042" s="351"/>
      <c r="IFE1042" s="351"/>
      <c r="IFF1042" s="351"/>
      <c r="IFG1042" s="351"/>
      <c r="IFH1042" s="351"/>
      <c r="IFI1042" s="351"/>
      <c r="IFJ1042" s="351"/>
      <c r="IFK1042" s="351"/>
      <c r="IFL1042" s="351"/>
      <c r="IFM1042" s="351"/>
      <c r="IFN1042" s="351"/>
      <c r="IFO1042" s="351"/>
      <c r="IFP1042" s="351"/>
      <c r="IFQ1042" s="351"/>
      <c r="IFR1042" s="351"/>
      <c r="IFS1042" s="351"/>
      <c r="IFT1042" s="351"/>
      <c r="IFU1042" s="351"/>
      <c r="IFV1042" s="351"/>
      <c r="IFW1042" s="351"/>
      <c r="IFX1042" s="351"/>
      <c r="IFY1042" s="351"/>
      <c r="IFZ1042" s="351"/>
      <c r="IGA1042" s="351"/>
      <c r="IGB1042" s="351"/>
      <c r="IGC1042" s="351"/>
      <c r="IGD1042" s="351"/>
      <c r="IGE1042" s="351"/>
      <c r="IGF1042" s="351"/>
      <c r="IGG1042" s="351"/>
      <c r="IGH1042" s="351"/>
      <c r="IGI1042" s="351"/>
      <c r="IGJ1042" s="351"/>
      <c r="IGK1042" s="351"/>
      <c r="IGL1042" s="351"/>
      <c r="IGM1042" s="351"/>
      <c r="IGN1042" s="351"/>
      <c r="IGO1042" s="351"/>
      <c r="IGP1042" s="351"/>
      <c r="IGQ1042" s="351"/>
      <c r="IGR1042" s="351"/>
      <c r="IGS1042" s="351"/>
      <c r="IGT1042" s="351"/>
      <c r="IGU1042" s="351"/>
      <c r="IGV1042" s="351"/>
      <c r="IGW1042" s="351"/>
      <c r="IGX1042" s="351"/>
      <c r="IGY1042" s="351"/>
      <c r="IGZ1042" s="351"/>
      <c r="IHA1042" s="351"/>
      <c r="IHB1042" s="351"/>
      <c r="IHC1042" s="351"/>
      <c r="IHD1042" s="351"/>
      <c r="IHE1042" s="351"/>
      <c r="IHF1042" s="351"/>
      <c r="IHG1042" s="351"/>
      <c r="IHH1042" s="351"/>
      <c r="IHI1042" s="351"/>
      <c r="IHJ1042" s="351"/>
      <c r="IHK1042" s="351"/>
      <c r="IHL1042" s="351"/>
      <c r="IHM1042" s="351"/>
      <c r="IHN1042" s="351"/>
      <c r="IHO1042" s="351"/>
      <c r="IHP1042" s="351"/>
      <c r="IHQ1042" s="351"/>
      <c r="IHR1042" s="351"/>
      <c r="IHS1042" s="351"/>
      <c r="IHT1042" s="351"/>
      <c r="IHU1042" s="351"/>
      <c r="IHV1042" s="351"/>
      <c r="IHW1042" s="351"/>
      <c r="IHX1042" s="351"/>
      <c r="IHY1042" s="351"/>
      <c r="IHZ1042" s="351"/>
      <c r="IIA1042" s="351"/>
      <c r="IIB1042" s="351"/>
      <c r="IIC1042" s="351"/>
      <c r="IID1042" s="351"/>
      <c r="IIE1042" s="351"/>
      <c r="IIF1042" s="351"/>
      <c r="IIG1042" s="351"/>
      <c r="IIH1042" s="351"/>
      <c r="III1042" s="351"/>
      <c r="IIJ1042" s="351"/>
      <c r="IIK1042" s="351"/>
      <c r="IIL1042" s="351"/>
      <c r="IIM1042" s="351"/>
      <c r="IIN1042" s="351"/>
      <c r="IIO1042" s="351"/>
      <c r="IIP1042" s="351"/>
      <c r="IIQ1042" s="351"/>
      <c r="IIR1042" s="351"/>
      <c r="IIS1042" s="351"/>
      <c r="IIT1042" s="351"/>
      <c r="IIU1042" s="351"/>
      <c r="IIV1042" s="351"/>
      <c r="IIW1042" s="351"/>
      <c r="IIX1042" s="351"/>
      <c r="IIY1042" s="351"/>
      <c r="IIZ1042" s="351"/>
      <c r="IJA1042" s="351"/>
      <c r="IJB1042" s="351"/>
      <c r="IJC1042" s="351"/>
      <c r="IJD1042" s="351"/>
      <c r="IJE1042" s="351"/>
      <c r="IJF1042" s="351"/>
      <c r="IJG1042" s="351"/>
      <c r="IJH1042" s="351"/>
      <c r="IJI1042" s="351"/>
      <c r="IJJ1042" s="351"/>
      <c r="IJK1042" s="351"/>
      <c r="IJL1042" s="351"/>
      <c r="IJM1042" s="351"/>
      <c r="IJN1042" s="351"/>
      <c r="IJO1042" s="351"/>
      <c r="IJP1042" s="351"/>
      <c r="IJQ1042" s="351"/>
      <c r="IJR1042" s="351"/>
      <c r="IJS1042" s="351"/>
      <c r="IJT1042" s="351"/>
      <c r="IJU1042" s="351"/>
      <c r="IJV1042" s="351"/>
      <c r="IJW1042" s="351"/>
      <c r="IJX1042" s="351"/>
      <c r="IJY1042" s="351"/>
      <c r="IJZ1042" s="351"/>
      <c r="IKA1042" s="351"/>
      <c r="IKB1042" s="351"/>
      <c r="IKC1042" s="351"/>
      <c r="IKD1042" s="351"/>
      <c r="IKE1042" s="351"/>
      <c r="IKF1042" s="351"/>
      <c r="IKG1042" s="351"/>
      <c r="IKH1042" s="351"/>
      <c r="IKI1042" s="351"/>
      <c r="IKJ1042" s="351"/>
      <c r="IKK1042" s="351"/>
      <c r="IKL1042" s="351"/>
      <c r="IKM1042" s="351"/>
      <c r="IKN1042" s="351"/>
      <c r="IKO1042" s="351"/>
      <c r="IKP1042" s="351"/>
      <c r="IKQ1042" s="351"/>
      <c r="IKR1042" s="351"/>
      <c r="IKS1042" s="351"/>
      <c r="IKT1042" s="351"/>
      <c r="IKU1042" s="351"/>
      <c r="IKV1042" s="351"/>
      <c r="IKW1042" s="351"/>
      <c r="IKX1042" s="351"/>
      <c r="IKY1042" s="351"/>
      <c r="IKZ1042" s="351"/>
      <c r="ILA1042" s="351"/>
      <c r="ILB1042" s="351"/>
      <c r="ILC1042" s="351"/>
      <c r="ILD1042" s="351"/>
      <c r="ILE1042" s="351"/>
      <c r="ILF1042" s="351"/>
      <c r="ILG1042" s="351"/>
      <c r="ILH1042" s="351"/>
      <c r="ILI1042" s="351"/>
      <c r="ILJ1042" s="351"/>
      <c r="ILK1042" s="351"/>
      <c r="ILL1042" s="351"/>
      <c r="ILM1042" s="351"/>
      <c r="ILN1042" s="351"/>
      <c r="ILO1042" s="351"/>
      <c r="ILP1042" s="351"/>
      <c r="ILQ1042" s="351"/>
      <c r="ILR1042" s="351"/>
      <c r="ILS1042" s="351"/>
      <c r="ILT1042" s="351"/>
      <c r="ILU1042" s="351"/>
      <c r="ILV1042" s="351"/>
      <c r="ILW1042" s="351"/>
      <c r="ILX1042" s="351"/>
      <c r="ILY1042" s="351"/>
      <c r="ILZ1042" s="351"/>
      <c r="IMA1042" s="351"/>
      <c r="IMB1042" s="351"/>
      <c r="IMC1042" s="351"/>
      <c r="IMD1042" s="351"/>
      <c r="IME1042" s="351"/>
      <c r="IMF1042" s="351"/>
      <c r="IMG1042" s="351"/>
      <c r="IMH1042" s="351"/>
      <c r="IMI1042" s="351"/>
      <c r="IMJ1042" s="351"/>
      <c r="IMK1042" s="351"/>
      <c r="IML1042" s="351"/>
      <c r="IMM1042" s="351"/>
      <c r="IMN1042" s="351"/>
      <c r="IMO1042" s="351"/>
      <c r="IMP1042" s="351"/>
      <c r="IMQ1042" s="351"/>
      <c r="IMR1042" s="351"/>
      <c r="IMS1042" s="351"/>
      <c r="IMT1042" s="351"/>
      <c r="IMU1042" s="351"/>
      <c r="IMV1042" s="351"/>
      <c r="IMW1042" s="351"/>
      <c r="IMX1042" s="351"/>
      <c r="IMY1042" s="351"/>
      <c r="IMZ1042" s="351"/>
      <c r="INA1042" s="351"/>
      <c r="INB1042" s="351"/>
      <c r="INC1042" s="351"/>
      <c r="IND1042" s="351"/>
      <c r="INE1042" s="351"/>
      <c r="INF1042" s="351"/>
      <c r="ING1042" s="351"/>
      <c r="INH1042" s="351"/>
      <c r="INI1042" s="351"/>
      <c r="INJ1042" s="351"/>
      <c r="INK1042" s="351"/>
      <c r="INL1042" s="351"/>
      <c r="INM1042" s="351"/>
      <c r="INN1042" s="351"/>
      <c r="INO1042" s="351"/>
      <c r="INP1042" s="351"/>
      <c r="INQ1042" s="351"/>
      <c r="INR1042" s="351"/>
      <c r="INS1042" s="351"/>
      <c r="INT1042" s="351"/>
      <c r="INU1042" s="351"/>
      <c r="INV1042" s="351"/>
      <c r="INW1042" s="351"/>
      <c r="INX1042" s="351"/>
      <c r="INY1042" s="351"/>
      <c r="INZ1042" s="351"/>
      <c r="IOA1042" s="351"/>
      <c r="IOB1042" s="351"/>
      <c r="IOC1042" s="351"/>
      <c r="IOD1042" s="351"/>
      <c r="IOE1042" s="351"/>
      <c r="IOF1042" s="351"/>
      <c r="IOG1042" s="351"/>
      <c r="IOH1042" s="351"/>
      <c r="IOI1042" s="351"/>
      <c r="IOJ1042" s="351"/>
      <c r="IOK1042" s="351"/>
      <c r="IOL1042" s="351"/>
      <c r="IOM1042" s="351"/>
      <c r="ION1042" s="351"/>
      <c r="IOO1042" s="351"/>
      <c r="IOP1042" s="351"/>
      <c r="IOQ1042" s="351"/>
      <c r="IOR1042" s="351"/>
      <c r="IOS1042" s="351"/>
      <c r="IOT1042" s="351"/>
      <c r="IOU1042" s="351"/>
      <c r="IOV1042" s="351"/>
      <c r="IOW1042" s="351"/>
      <c r="IOX1042" s="351"/>
      <c r="IOY1042" s="351"/>
      <c r="IOZ1042" s="351"/>
      <c r="IPA1042" s="351"/>
      <c r="IPB1042" s="351"/>
      <c r="IPC1042" s="351"/>
      <c r="IPD1042" s="351"/>
      <c r="IPE1042" s="351"/>
      <c r="IPF1042" s="351"/>
      <c r="IPG1042" s="351"/>
      <c r="IPH1042" s="351"/>
      <c r="IPI1042" s="351"/>
      <c r="IPJ1042" s="351"/>
      <c r="IPK1042" s="351"/>
      <c r="IPL1042" s="351"/>
      <c r="IPM1042" s="351"/>
      <c r="IPN1042" s="351"/>
      <c r="IPO1042" s="351"/>
      <c r="IPP1042" s="351"/>
      <c r="IPQ1042" s="351"/>
      <c r="IPR1042" s="351"/>
      <c r="IPS1042" s="351"/>
      <c r="IPT1042" s="351"/>
      <c r="IPU1042" s="351"/>
      <c r="IPV1042" s="351"/>
      <c r="IPW1042" s="351"/>
      <c r="IPX1042" s="351"/>
      <c r="IPY1042" s="351"/>
      <c r="IPZ1042" s="351"/>
      <c r="IQA1042" s="351"/>
      <c r="IQB1042" s="351"/>
      <c r="IQC1042" s="351"/>
      <c r="IQD1042" s="351"/>
      <c r="IQE1042" s="351"/>
      <c r="IQF1042" s="351"/>
      <c r="IQG1042" s="351"/>
      <c r="IQH1042" s="351"/>
      <c r="IQI1042" s="351"/>
      <c r="IQJ1042" s="351"/>
      <c r="IQK1042" s="351"/>
      <c r="IQL1042" s="351"/>
      <c r="IQM1042" s="351"/>
      <c r="IQN1042" s="351"/>
      <c r="IQO1042" s="351"/>
      <c r="IQP1042" s="351"/>
      <c r="IQQ1042" s="351"/>
      <c r="IQR1042" s="351"/>
      <c r="IQS1042" s="351"/>
      <c r="IQT1042" s="351"/>
      <c r="IQU1042" s="351"/>
      <c r="IQV1042" s="351"/>
      <c r="IQW1042" s="351"/>
      <c r="IQX1042" s="351"/>
      <c r="IQY1042" s="351"/>
      <c r="IQZ1042" s="351"/>
      <c r="IRA1042" s="351"/>
      <c r="IRB1042" s="351"/>
      <c r="IRC1042" s="351"/>
      <c r="IRD1042" s="351"/>
      <c r="IRE1042" s="351"/>
      <c r="IRF1042" s="351"/>
      <c r="IRG1042" s="351"/>
      <c r="IRH1042" s="351"/>
      <c r="IRI1042" s="351"/>
      <c r="IRJ1042" s="351"/>
      <c r="IRK1042" s="351"/>
      <c r="IRL1042" s="351"/>
      <c r="IRM1042" s="351"/>
      <c r="IRN1042" s="351"/>
      <c r="IRO1042" s="351"/>
      <c r="IRP1042" s="351"/>
      <c r="IRQ1042" s="351"/>
      <c r="IRR1042" s="351"/>
      <c r="IRS1042" s="351"/>
      <c r="IRT1042" s="351"/>
      <c r="IRU1042" s="351"/>
      <c r="IRV1042" s="351"/>
      <c r="IRW1042" s="351"/>
      <c r="IRX1042" s="351"/>
      <c r="IRY1042" s="351"/>
      <c r="IRZ1042" s="351"/>
      <c r="ISA1042" s="351"/>
      <c r="ISB1042" s="351"/>
      <c r="ISC1042" s="351"/>
      <c r="ISD1042" s="351"/>
      <c r="ISE1042" s="351"/>
      <c r="ISF1042" s="351"/>
      <c r="ISG1042" s="351"/>
      <c r="ISH1042" s="351"/>
      <c r="ISI1042" s="351"/>
      <c r="ISJ1042" s="351"/>
      <c r="ISK1042" s="351"/>
      <c r="ISL1042" s="351"/>
      <c r="ISM1042" s="351"/>
      <c r="ISN1042" s="351"/>
      <c r="ISO1042" s="351"/>
      <c r="ISP1042" s="351"/>
      <c r="ISQ1042" s="351"/>
      <c r="ISR1042" s="351"/>
      <c r="ISS1042" s="351"/>
      <c r="IST1042" s="351"/>
      <c r="ISU1042" s="351"/>
      <c r="ISV1042" s="351"/>
      <c r="ISW1042" s="351"/>
      <c r="ISX1042" s="351"/>
      <c r="ISY1042" s="351"/>
      <c r="ISZ1042" s="351"/>
      <c r="ITA1042" s="351"/>
      <c r="ITB1042" s="351"/>
      <c r="ITC1042" s="351"/>
      <c r="ITD1042" s="351"/>
      <c r="ITE1042" s="351"/>
      <c r="ITF1042" s="351"/>
      <c r="ITG1042" s="351"/>
      <c r="ITH1042" s="351"/>
      <c r="ITI1042" s="351"/>
      <c r="ITJ1042" s="351"/>
      <c r="ITK1042" s="351"/>
      <c r="ITL1042" s="351"/>
      <c r="ITM1042" s="351"/>
      <c r="ITN1042" s="351"/>
      <c r="ITO1042" s="351"/>
      <c r="ITP1042" s="351"/>
      <c r="ITQ1042" s="351"/>
      <c r="ITR1042" s="351"/>
      <c r="ITS1042" s="351"/>
      <c r="ITT1042" s="351"/>
      <c r="ITU1042" s="351"/>
      <c r="ITV1042" s="351"/>
      <c r="ITW1042" s="351"/>
      <c r="ITX1042" s="351"/>
      <c r="ITY1042" s="351"/>
      <c r="ITZ1042" s="351"/>
      <c r="IUA1042" s="351"/>
      <c r="IUB1042" s="351"/>
      <c r="IUC1042" s="351"/>
      <c r="IUD1042" s="351"/>
      <c r="IUE1042" s="351"/>
      <c r="IUF1042" s="351"/>
      <c r="IUG1042" s="351"/>
      <c r="IUH1042" s="351"/>
      <c r="IUI1042" s="351"/>
      <c r="IUJ1042" s="351"/>
      <c r="IUK1042" s="351"/>
      <c r="IUL1042" s="351"/>
      <c r="IUM1042" s="351"/>
      <c r="IUN1042" s="351"/>
      <c r="IUO1042" s="351"/>
      <c r="IUP1042" s="351"/>
      <c r="IUQ1042" s="351"/>
      <c r="IUR1042" s="351"/>
      <c r="IUS1042" s="351"/>
      <c r="IUT1042" s="351"/>
      <c r="IUU1042" s="351"/>
      <c r="IUV1042" s="351"/>
      <c r="IUW1042" s="351"/>
      <c r="IUX1042" s="351"/>
      <c r="IUY1042" s="351"/>
      <c r="IUZ1042" s="351"/>
      <c r="IVA1042" s="351"/>
      <c r="IVB1042" s="351"/>
      <c r="IVC1042" s="351"/>
      <c r="IVD1042" s="351"/>
      <c r="IVE1042" s="351"/>
      <c r="IVF1042" s="351"/>
      <c r="IVG1042" s="351"/>
      <c r="IVH1042" s="351"/>
      <c r="IVI1042" s="351"/>
      <c r="IVJ1042" s="351"/>
      <c r="IVK1042" s="351"/>
      <c r="IVL1042" s="351"/>
      <c r="IVM1042" s="351"/>
      <c r="IVN1042" s="351"/>
      <c r="IVO1042" s="351"/>
      <c r="IVP1042" s="351"/>
      <c r="IVQ1042" s="351"/>
      <c r="IVR1042" s="351"/>
      <c r="IVS1042" s="351"/>
      <c r="IVT1042" s="351"/>
      <c r="IVU1042" s="351"/>
      <c r="IVV1042" s="351"/>
      <c r="IVW1042" s="351"/>
      <c r="IVX1042" s="351"/>
      <c r="IVY1042" s="351"/>
      <c r="IVZ1042" s="351"/>
      <c r="IWA1042" s="351"/>
      <c r="IWB1042" s="351"/>
      <c r="IWC1042" s="351"/>
      <c r="IWD1042" s="351"/>
      <c r="IWE1042" s="351"/>
      <c r="IWF1042" s="351"/>
      <c r="IWG1042" s="351"/>
      <c r="IWH1042" s="351"/>
      <c r="IWI1042" s="351"/>
      <c r="IWJ1042" s="351"/>
      <c r="IWK1042" s="351"/>
      <c r="IWL1042" s="351"/>
      <c r="IWM1042" s="351"/>
      <c r="IWN1042" s="351"/>
      <c r="IWO1042" s="351"/>
      <c r="IWP1042" s="351"/>
      <c r="IWQ1042" s="351"/>
      <c r="IWR1042" s="351"/>
      <c r="IWS1042" s="351"/>
      <c r="IWT1042" s="351"/>
      <c r="IWU1042" s="351"/>
      <c r="IWV1042" s="351"/>
      <c r="IWW1042" s="351"/>
      <c r="IWX1042" s="351"/>
      <c r="IWY1042" s="351"/>
      <c r="IWZ1042" s="351"/>
      <c r="IXA1042" s="351"/>
      <c r="IXB1042" s="351"/>
      <c r="IXC1042" s="351"/>
      <c r="IXD1042" s="351"/>
      <c r="IXE1042" s="351"/>
      <c r="IXF1042" s="351"/>
      <c r="IXG1042" s="351"/>
      <c r="IXH1042" s="351"/>
      <c r="IXI1042" s="351"/>
      <c r="IXJ1042" s="351"/>
      <c r="IXK1042" s="351"/>
      <c r="IXL1042" s="351"/>
      <c r="IXM1042" s="351"/>
      <c r="IXN1042" s="351"/>
      <c r="IXO1042" s="351"/>
      <c r="IXP1042" s="351"/>
      <c r="IXQ1042" s="351"/>
      <c r="IXR1042" s="351"/>
      <c r="IXS1042" s="351"/>
      <c r="IXT1042" s="351"/>
      <c r="IXU1042" s="351"/>
      <c r="IXV1042" s="351"/>
      <c r="IXW1042" s="351"/>
      <c r="IXX1042" s="351"/>
      <c r="IXY1042" s="351"/>
      <c r="IXZ1042" s="351"/>
      <c r="IYA1042" s="351"/>
      <c r="IYB1042" s="351"/>
      <c r="IYC1042" s="351"/>
      <c r="IYD1042" s="351"/>
      <c r="IYE1042" s="351"/>
      <c r="IYF1042" s="351"/>
      <c r="IYG1042" s="351"/>
      <c r="IYH1042" s="351"/>
      <c r="IYI1042" s="351"/>
      <c r="IYJ1042" s="351"/>
      <c r="IYK1042" s="351"/>
      <c r="IYL1042" s="351"/>
      <c r="IYM1042" s="351"/>
      <c r="IYN1042" s="351"/>
      <c r="IYO1042" s="351"/>
      <c r="IYP1042" s="351"/>
      <c r="IYQ1042" s="351"/>
      <c r="IYR1042" s="351"/>
      <c r="IYS1042" s="351"/>
      <c r="IYT1042" s="351"/>
      <c r="IYU1042" s="351"/>
      <c r="IYV1042" s="351"/>
      <c r="IYW1042" s="351"/>
      <c r="IYX1042" s="351"/>
      <c r="IYY1042" s="351"/>
      <c r="IYZ1042" s="351"/>
      <c r="IZA1042" s="351"/>
      <c r="IZB1042" s="351"/>
      <c r="IZC1042" s="351"/>
      <c r="IZD1042" s="351"/>
      <c r="IZE1042" s="351"/>
      <c r="IZF1042" s="351"/>
      <c r="IZG1042" s="351"/>
      <c r="IZH1042" s="351"/>
      <c r="IZI1042" s="351"/>
      <c r="IZJ1042" s="351"/>
      <c r="IZK1042" s="351"/>
      <c r="IZL1042" s="351"/>
      <c r="IZM1042" s="351"/>
      <c r="IZN1042" s="351"/>
      <c r="IZO1042" s="351"/>
      <c r="IZP1042" s="351"/>
      <c r="IZQ1042" s="351"/>
      <c r="IZR1042" s="351"/>
      <c r="IZS1042" s="351"/>
      <c r="IZT1042" s="351"/>
      <c r="IZU1042" s="351"/>
      <c r="IZV1042" s="351"/>
      <c r="IZW1042" s="351"/>
      <c r="IZX1042" s="351"/>
      <c r="IZY1042" s="351"/>
      <c r="IZZ1042" s="351"/>
      <c r="JAA1042" s="351"/>
      <c r="JAB1042" s="351"/>
      <c r="JAC1042" s="351"/>
      <c r="JAD1042" s="351"/>
      <c r="JAE1042" s="351"/>
      <c r="JAF1042" s="351"/>
      <c r="JAG1042" s="351"/>
      <c r="JAH1042" s="351"/>
      <c r="JAI1042" s="351"/>
      <c r="JAJ1042" s="351"/>
      <c r="JAK1042" s="351"/>
      <c r="JAL1042" s="351"/>
      <c r="JAM1042" s="351"/>
      <c r="JAN1042" s="351"/>
      <c r="JAO1042" s="351"/>
      <c r="JAP1042" s="351"/>
      <c r="JAQ1042" s="351"/>
      <c r="JAR1042" s="351"/>
      <c r="JAS1042" s="351"/>
      <c r="JAT1042" s="351"/>
      <c r="JAU1042" s="351"/>
      <c r="JAV1042" s="351"/>
      <c r="JAW1042" s="351"/>
      <c r="JAX1042" s="351"/>
      <c r="JAY1042" s="351"/>
      <c r="JAZ1042" s="351"/>
      <c r="JBA1042" s="351"/>
      <c r="JBB1042" s="351"/>
      <c r="JBC1042" s="351"/>
      <c r="JBD1042" s="351"/>
      <c r="JBE1042" s="351"/>
      <c r="JBF1042" s="351"/>
      <c r="JBG1042" s="351"/>
      <c r="JBH1042" s="351"/>
      <c r="JBI1042" s="351"/>
      <c r="JBJ1042" s="351"/>
      <c r="JBK1042" s="351"/>
      <c r="JBL1042" s="351"/>
      <c r="JBM1042" s="351"/>
      <c r="JBN1042" s="351"/>
      <c r="JBO1042" s="351"/>
      <c r="JBP1042" s="351"/>
      <c r="JBQ1042" s="351"/>
      <c r="JBR1042" s="351"/>
      <c r="JBS1042" s="351"/>
      <c r="JBT1042" s="351"/>
      <c r="JBU1042" s="351"/>
      <c r="JBV1042" s="351"/>
      <c r="JBW1042" s="351"/>
      <c r="JBX1042" s="351"/>
      <c r="JBY1042" s="351"/>
      <c r="JBZ1042" s="351"/>
      <c r="JCA1042" s="351"/>
      <c r="JCB1042" s="351"/>
      <c r="JCC1042" s="351"/>
      <c r="JCD1042" s="351"/>
      <c r="JCE1042" s="351"/>
      <c r="JCF1042" s="351"/>
      <c r="JCG1042" s="351"/>
      <c r="JCH1042" s="351"/>
      <c r="JCI1042" s="351"/>
      <c r="JCJ1042" s="351"/>
      <c r="JCK1042" s="351"/>
      <c r="JCL1042" s="351"/>
      <c r="JCM1042" s="351"/>
      <c r="JCN1042" s="351"/>
      <c r="JCO1042" s="351"/>
      <c r="JCP1042" s="351"/>
      <c r="JCQ1042" s="351"/>
      <c r="JCR1042" s="351"/>
      <c r="JCS1042" s="351"/>
      <c r="JCT1042" s="351"/>
      <c r="JCU1042" s="351"/>
      <c r="JCV1042" s="351"/>
      <c r="JCW1042" s="351"/>
      <c r="JCX1042" s="351"/>
      <c r="JCY1042" s="351"/>
      <c r="JCZ1042" s="351"/>
      <c r="JDA1042" s="351"/>
      <c r="JDB1042" s="351"/>
      <c r="JDC1042" s="351"/>
      <c r="JDD1042" s="351"/>
      <c r="JDE1042" s="351"/>
      <c r="JDF1042" s="351"/>
      <c r="JDG1042" s="351"/>
      <c r="JDH1042" s="351"/>
      <c r="JDI1042" s="351"/>
      <c r="JDJ1042" s="351"/>
      <c r="JDK1042" s="351"/>
      <c r="JDL1042" s="351"/>
      <c r="JDM1042" s="351"/>
      <c r="JDN1042" s="351"/>
      <c r="JDO1042" s="351"/>
      <c r="JDP1042" s="351"/>
      <c r="JDQ1042" s="351"/>
      <c r="JDR1042" s="351"/>
      <c r="JDS1042" s="351"/>
      <c r="JDT1042" s="351"/>
      <c r="JDU1042" s="351"/>
      <c r="JDV1042" s="351"/>
      <c r="JDW1042" s="351"/>
      <c r="JDX1042" s="351"/>
      <c r="JDY1042" s="351"/>
      <c r="JDZ1042" s="351"/>
      <c r="JEA1042" s="351"/>
      <c r="JEB1042" s="351"/>
      <c r="JEC1042" s="351"/>
      <c r="JED1042" s="351"/>
      <c r="JEE1042" s="351"/>
      <c r="JEF1042" s="351"/>
      <c r="JEG1042" s="351"/>
      <c r="JEH1042" s="351"/>
      <c r="JEI1042" s="351"/>
      <c r="JEJ1042" s="351"/>
      <c r="JEK1042" s="351"/>
      <c r="JEL1042" s="351"/>
      <c r="JEM1042" s="351"/>
      <c r="JEN1042" s="351"/>
      <c r="JEO1042" s="351"/>
      <c r="JEP1042" s="351"/>
      <c r="JEQ1042" s="351"/>
      <c r="JER1042" s="351"/>
      <c r="JES1042" s="351"/>
      <c r="JET1042" s="351"/>
      <c r="JEU1042" s="351"/>
      <c r="JEV1042" s="351"/>
      <c r="JEW1042" s="351"/>
      <c r="JEX1042" s="351"/>
      <c r="JEY1042" s="351"/>
      <c r="JEZ1042" s="351"/>
      <c r="JFA1042" s="351"/>
      <c r="JFB1042" s="351"/>
      <c r="JFC1042" s="351"/>
      <c r="JFD1042" s="351"/>
      <c r="JFE1042" s="351"/>
      <c r="JFF1042" s="351"/>
      <c r="JFG1042" s="351"/>
      <c r="JFH1042" s="351"/>
      <c r="JFI1042" s="351"/>
      <c r="JFJ1042" s="351"/>
      <c r="JFK1042" s="351"/>
      <c r="JFL1042" s="351"/>
      <c r="JFM1042" s="351"/>
      <c r="JFN1042" s="351"/>
      <c r="JFO1042" s="351"/>
      <c r="JFP1042" s="351"/>
      <c r="JFQ1042" s="351"/>
      <c r="JFR1042" s="351"/>
      <c r="JFS1042" s="351"/>
      <c r="JFT1042" s="351"/>
      <c r="JFU1042" s="351"/>
      <c r="JFV1042" s="351"/>
      <c r="JFW1042" s="351"/>
      <c r="JFX1042" s="351"/>
      <c r="JFY1042" s="351"/>
      <c r="JFZ1042" s="351"/>
      <c r="JGA1042" s="351"/>
      <c r="JGB1042" s="351"/>
      <c r="JGC1042" s="351"/>
      <c r="JGD1042" s="351"/>
      <c r="JGE1042" s="351"/>
      <c r="JGF1042" s="351"/>
      <c r="JGG1042" s="351"/>
      <c r="JGH1042" s="351"/>
      <c r="JGI1042" s="351"/>
      <c r="JGJ1042" s="351"/>
      <c r="JGK1042" s="351"/>
      <c r="JGL1042" s="351"/>
      <c r="JGM1042" s="351"/>
      <c r="JGN1042" s="351"/>
      <c r="JGO1042" s="351"/>
      <c r="JGP1042" s="351"/>
      <c r="JGQ1042" s="351"/>
      <c r="JGR1042" s="351"/>
      <c r="JGS1042" s="351"/>
      <c r="JGT1042" s="351"/>
      <c r="JGU1042" s="351"/>
      <c r="JGV1042" s="351"/>
      <c r="JGW1042" s="351"/>
      <c r="JGX1042" s="351"/>
      <c r="JGY1042" s="351"/>
      <c r="JGZ1042" s="351"/>
      <c r="JHA1042" s="351"/>
      <c r="JHB1042" s="351"/>
      <c r="JHC1042" s="351"/>
      <c r="JHD1042" s="351"/>
      <c r="JHE1042" s="351"/>
      <c r="JHF1042" s="351"/>
      <c r="JHG1042" s="351"/>
      <c r="JHH1042" s="351"/>
      <c r="JHI1042" s="351"/>
      <c r="JHJ1042" s="351"/>
      <c r="JHK1042" s="351"/>
      <c r="JHL1042" s="351"/>
      <c r="JHM1042" s="351"/>
      <c r="JHN1042" s="351"/>
      <c r="JHO1042" s="351"/>
      <c r="JHP1042" s="351"/>
      <c r="JHQ1042" s="351"/>
      <c r="JHR1042" s="351"/>
      <c r="JHS1042" s="351"/>
      <c r="JHT1042" s="351"/>
      <c r="JHU1042" s="351"/>
      <c r="JHV1042" s="351"/>
      <c r="JHW1042" s="351"/>
      <c r="JHX1042" s="351"/>
      <c r="JHY1042" s="351"/>
      <c r="JHZ1042" s="351"/>
      <c r="JIA1042" s="351"/>
      <c r="JIB1042" s="351"/>
      <c r="JIC1042" s="351"/>
      <c r="JID1042" s="351"/>
      <c r="JIE1042" s="351"/>
      <c r="JIF1042" s="351"/>
      <c r="JIG1042" s="351"/>
      <c r="JIH1042" s="351"/>
      <c r="JII1042" s="351"/>
      <c r="JIJ1042" s="351"/>
      <c r="JIK1042" s="351"/>
      <c r="JIL1042" s="351"/>
      <c r="JIM1042" s="351"/>
      <c r="JIN1042" s="351"/>
      <c r="JIO1042" s="351"/>
      <c r="JIP1042" s="351"/>
      <c r="JIQ1042" s="351"/>
      <c r="JIR1042" s="351"/>
      <c r="JIS1042" s="351"/>
      <c r="JIT1042" s="351"/>
      <c r="JIU1042" s="351"/>
      <c r="JIV1042" s="351"/>
      <c r="JIW1042" s="351"/>
      <c r="JIX1042" s="351"/>
      <c r="JIY1042" s="351"/>
      <c r="JIZ1042" s="351"/>
      <c r="JJA1042" s="351"/>
      <c r="JJB1042" s="351"/>
      <c r="JJC1042" s="351"/>
      <c r="JJD1042" s="351"/>
      <c r="JJE1042" s="351"/>
      <c r="JJF1042" s="351"/>
      <c r="JJG1042" s="351"/>
      <c r="JJH1042" s="351"/>
      <c r="JJI1042" s="351"/>
      <c r="JJJ1042" s="351"/>
      <c r="JJK1042" s="351"/>
      <c r="JJL1042" s="351"/>
      <c r="JJM1042" s="351"/>
      <c r="JJN1042" s="351"/>
      <c r="JJO1042" s="351"/>
      <c r="JJP1042" s="351"/>
      <c r="JJQ1042" s="351"/>
      <c r="JJR1042" s="351"/>
      <c r="JJS1042" s="351"/>
      <c r="JJT1042" s="351"/>
      <c r="JJU1042" s="351"/>
      <c r="JJV1042" s="351"/>
      <c r="JJW1042" s="351"/>
      <c r="JJX1042" s="351"/>
      <c r="JJY1042" s="351"/>
      <c r="JJZ1042" s="351"/>
      <c r="JKA1042" s="351"/>
      <c r="JKB1042" s="351"/>
      <c r="JKC1042" s="351"/>
      <c r="JKD1042" s="351"/>
      <c r="JKE1042" s="351"/>
      <c r="JKF1042" s="351"/>
      <c r="JKG1042" s="351"/>
      <c r="JKH1042" s="351"/>
      <c r="JKI1042" s="351"/>
      <c r="JKJ1042" s="351"/>
      <c r="JKK1042" s="351"/>
      <c r="JKL1042" s="351"/>
      <c r="JKM1042" s="351"/>
      <c r="JKN1042" s="351"/>
      <c r="JKO1042" s="351"/>
      <c r="JKP1042" s="351"/>
      <c r="JKQ1042" s="351"/>
      <c r="JKR1042" s="351"/>
      <c r="JKS1042" s="351"/>
      <c r="JKT1042" s="351"/>
      <c r="JKU1042" s="351"/>
      <c r="JKV1042" s="351"/>
      <c r="JKW1042" s="351"/>
      <c r="JKX1042" s="351"/>
      <c r="JKY1042" s="351"/>
      <c r="JKZ1042" s="351"/>
      <c r="JLA1042" s="351"/>
      <c r="JLB1042" s="351"/>
      <c r="JLC1042" s="351"/>
      <c r="JLD1042" s="351"/>
      <c r="JLE1042" s="351"/>
      <c r="JLF1042" s="351"/>
      <c r="JLG1042" s="351"/>
      <c r="JLH1042" s="351"/>
      <c r="JLI1042" s="351"/>
      <c r="JLJ1042" s="351"/>
      <c r="JLK1042" s="351"/>
      <c r="JLL1042" s="351"/>
      <c r="JLM1042" s="351"/>
      <c r="JLN1042" s="351"/>
      <c r="JLO1042" s="351"/>
      <c r="JLP1042" s="351"/>
      <c r="JLQ1042" s="351"/>
      <c r="JLR1042" s="351"/>
      <c r="JLS1042" s="351"/>
      <c r="JLT1042" s="351"/>
      <c r="JLU1042" s="351"/>
      <c r="JLV1042" s="351"/>
      <c r="JLW1042" s="351"/>
      <c r="JLX1042" s="351"/>
      <c r="JLY1042" s="351"/>
      <c r="JLZ1042" s="351"/>
      <c r="JMA1042" s="351"/>
      <c r="JMB1042" s="351"/>
      <c r="JMC1042" s="351"/>
      <c r="JMD1042" s="351"/>
      <c r="JME1042" s="351"/>
      <c r="JMF1042" s="351"/>
      <c r="JMG1042" s="351"/>
      <c r="JMH1042" s="351"/>
      <c r="JMI1042" s="351"/>
      <c r="JMJ1042" s="351"/>
      <c r="JMK1042" s="351"/>
      <c r="JML1042" s="351"/>
      <c r="JMM1042" s="351"/>
      <c r="JMN1042" s="351"/>
      <c r="JMO1042" s="351"/>
      <c r="JMP1042" s="351"/>
      <c r="JMQ1042" s="351"/>
      <c r="JMR1042" s="351"/>
      <c r="JMS1042" s="351"/>
      <c r="JMT1042" s="351"/>
      <c r="JMU1042" s="351"/>
      <c r="JMV1042" s="351"/>
      <c r="JMW1042" s="351"/>
      <c r="JMX1042" s="351"/>
      <c r="JMY1042" s="351"/>
      <c r="JMZ1042" s="351"/>
      <c r="JNA1042" s="351"/>
      <c r="JNB1042" s="351"/>
      <c r="JNC1042" s="351"/>
      <c r="JND1042" s="351"/>
      <c r="JNE1042" s="351"/>
      <c r="JNF1042" s="351"/>
      <c r="JNG1042" s="351"/>
      <c r="JNH1042" s="351"/>
      <c r="JNI1042" s="351"/>
      <c r="JNJ1042" s="351"/>
      <c r="JNK1042" s="351"/>
      <c r="JNL1042" s="351"/>
      <c r="JNM1042" s="351"/>
      <c r="JNN1042" s="351"/>
      <c r="JNO1042" s="351"/>
      <c r="JNP1042" s="351"/>
      <c r="JNQ1042" s="351"/>
      <c r="JNR1042" s="351"/>
      <c r="JNS1042" s="351"/>
      <c r="JNT1042" s="351"/>
      <c r="JNU1042" s="351"/>
      <c r="JNV1042" s="351"/>
      <c r="JNW1042" s="351"/>
      <c r="JNX1042" s="351"/>
      <c r="JNY1042" s="351"/>
      <c r="JNZ1042" s="351"/>
      <c r="JOA1042" s="351"/>
      <c r="JOB1042" s="351"/>
      <c r="JOC1042" s="351"/>
      <c r="JOD1042" s="351"/>
      <c r="JOE1042" s="351"/>
      <c r="JOF1042" s="351"/>
      <c r="JOG1042" s="351"/>
      <c r="JOH1042" s="351"/>
      <c r="JOI1042" s="351"/>
      <c r="JOJ1042" s="351"/>
      <c r="JOK1042" s="351"/>
      <c r="JOL1042" s="351"/>
      <c r="JOM1042" s="351"/>
      <c r="JON1042" s="351"/>
      <c r="JOO1042" s="351"/>
      <c r="JOP1042" s="351"/>
      <c r="JOQ1042" s="351"/>
      <c r="JOR1042" s="351"/>
      <c r="JOS1042" s="351"/>
      <c r="JOT1042" s="351"/>
      <c r="JOU1042" s="351"/>
      <c r="JOV1042" s="351"/>
      <c r="JOW1042" s="351"/>
      <c r="JOX1042" s="351"/>
      <c r="JOY1042" s="351"/>
      <c r="JOZ1042" s="351"/>
      <c r="JPA1042" s="351"/>
      <c r="JPB1042" s="351"/>
      <c r="JPC1042" s="351"/>
      <c r="JPD1042" s="351"/>
      <c r="JPE1042" s="351"/>
      <c r="JPF1042" s="351"/>
      <c r="JPG1042" s="351"/>
      <c r="JPH1042" s="351"/>
      <c r="JPI1042" s="351"/>
      <c r="JPJ1042" s="351"/>
      <c r="JPK1042" s="351"/>
      <c r="JPL1042" s="351"/>
      <c r="JPM1042" s="351"/>
      <c r="JPN1042" s="351"/>
      <c r="JPO1042" s="351"/>
      <c r="JPP1042" s="351"/>
      <c r="JPQ1042" s="351"/>
      <c r="JPR1042" s="351"/>
      <c r="JPS1042" s="351"/>
      <c r="JPT1042" s="351"/>
      <c r="JPU1042" s="351"/>
      <c r="JPV1042" s="351"/>
      <c r="JPW1042" s="351"/>
      <c r="JPX1042" s="351"/>
      <c r="JPY1042" s="351"/>
      <c r="JPZ1042" s="351"/>
      <c r="JQA1042" s="351"/>
      <c r="JQB1042" s="351"/>
      <c r="JQC1042" s="351"/>
      <c r="JQD1042" s="351"/>
      <c r="JQE1042" s="351"/>
      <c r="JQF1042" s="351"/>
      <c r="JQG1042" s="351"/>
      <c r="JQH1042" s="351"/>
      <c r="JQI1042" s="351"/>
      <c r="JQJ1042" s="351"/>
      <c r="JQK1042" s="351"/>
      <c r="JQL1042" s="351"/>
      <c r="JQM1042" s="351"/>
      <c r="JQN1042" s="351"/>
      <c r="JQO1042" s="351"/>
      <c r="JQP1042" s="351"/>
      <c r="JQQ1042" s="351"/>
      <c r="JQR1042" s="351"/>
      <c r="JQS1042" s="351"/>
      <c r="JQT1042" s="351"/>
      <c r="JQU1042" s="351"/>
      <c r="JQV1042" s="351"/>
      <c r="JQW1042" s="351"/>
      <c r="JQX1042" s="351"/>
      <c r="JQY1042" s="351"/>
      <c r="JQZ1042" s="351"/>
      <c r="JRA1042" s="351"/>
      <c r="JRB1042" s="351"/>
      <c r="JRC1042" s="351"/>
      <c r="JRD1042" s="351"/>
      <c r="JRE1042" s="351"/>
      <c r="JRF1042" s="351"/>
      <c r="JRG1042" s="351"/>
      <c r="JRH1042" s="351"/>
      <c r="JRI1042" s="351"/>
      <c r="JRJ1042" s="351"/>
      <c r="JRK1042" s="351"/>
      <c r="JRL1042" s="351"/>
      <c r="JRM1042" s="351"/>
      <c r="JRN1042" s="351"/>
      <c r="JRO1042" s="351"/>
      <c r="JRP1042" s="351"/>
      <c r="JRQ1042" s="351"/>
      <c r="JRR1042" s="351"/>
      <c r="JRS1042" s="351"/>
      <c r="JRT1042" s="351"/>
      <c r="JRU1042" s="351"/>
      <c r="JRV1042" s="351"/>
      <c r="JRW1042" s="351"/>
      <c r="JRX1042" s="351"/>
      <c r="JRY1042" s="351"/>
      <c r="JRZ1042" s="351"/>
      <c r="JSA1042" s="351"/>
      <c r="JSB1042" s="351"/>
      <c r="JSC1042" s="351"/>
      <c r="JSD1042" s="351"/>
      <c r="JSE1042" s="351"/>
      <c r="JSF1042" s="351"/>
      <c r="JSG1042" s="351"/>
      <c r="JSH1042" s="351"/>
      <c r="JSI1042" s="351"/>
      <c r="JSJ1042" s="351"/>
      <c r="JSK1042" s="351"/>
      <c r="JSL1042" s="351"/>
      <c r="JSM1042" s="351"/>
      <c r="JSN1042" s="351"/>
      <c r="JSO1042" s="351"/>
      <c r="JSP1042" s="351"/>
      <c r="JSQ1042" s="351"/>
      <c r="JSR1042" s="351"/>
      <c r="JSS1042" s="351"/>
      <c r="JST1042" s="351"/>
      <c r="JSU1042" s="351"/>
      <c r="JSV1042" s="351"/>
      <c r="JSW1042" s="351"/>
      <c r="JSX1042" s="351"/>
      <c r="JSY1042" s="351"/>
      <c r="JSZ1042" s="351"/>
      <c r="JTA1042" s="351"/>
      <c r="JTB1042" s="351"/>
      <c r="JTC1042" s="351"/>
      <c r="JTD1042" s="351"/>
      <c r="JTE1042" s="351"/>
      <c r="JTF1042" s="351"/>
      <c r="JTG1042" s="351"/>
      <c r="JTH1042" s="351"/>
      <c r="JTI1042" s="351"/>
      <c r="JTJ1042" s="351"/>
      <c r="JTK1042" s="351"/>
      <c r="JTL1042" s="351"/>
      <c r="JTM1042" s="351"/>
      <c r="JTN1042" s="351"/>
      <c r="JTO1042" s="351"/>
      <c r="JTP1042" s="351"/>
      <c r="JTQ1042" s="351"/>
      <c r="JTR1042" s="351"/>
      <c r="JTS1042" s="351"/>
      <c r="JTT1042" s="351"/>
      <c r="JTU1042" s="351"/>
      <c r="JTV1042" s="351"/>
      <c r="JTW1042" s="351"/>
      <c r="JTX1042" s="351"/>
      <c r="JTY1042" s="351"/>
      <c r="JTZ1042" s="351"/>
      <c r="JUA1042" s="351"/>
      <c r="JUB1042" s="351"/>
      <c r="JUC1042" s="351"/>
      <c r="JUD1042" s="351"/>
      <c r="JUE1042" s="351"/>
      <c r="JUF1042" s="351"/>
      <c r="JUG1042" s="351"/>
      <c r="JUH1042" s="351"/>
      <c r="JUI1042" s="351"/>
      <c r="JUJ1042" s="351"/>
      <c r="JUK1042" s="351"/>
      <c r="JUL1042" s="351"/>
      <c r="JUM1042" s="351"/>
      <c r="JUN1042" s="351"/>
      <c r="JUO1042" s="351"/>
      <c r="JUP1042" s="351"/>
      <c r="JUQ1042" s="351"/>
      <c r="JUR1042" s="351"/>
      <c r="JUS1042" s="351"/>
      <c r="JUT1042" s="351"/>
      <c r="JUU1042" s="351"/>
      <c r="JUV1042" s="351"/>
      <c r="JUW1042" s="351"/>
      <c r="JUX1042" s="351"/>
      <c r="JUY1042" s="351"/>
      <c r="JUZ1042" s="351"/>
      <c r="JVA1042" s="351"/>
      <c r="JVB1042" s="351"/>
      <c r="JVC1042" s="351"/>
      <c r="JVD1042" s="351"/>
      <c r="JVE1042" s="351"/>
      <c r="JVF1042" s="351"/>
      <c r="JVG1042" s="351"/>
      <c r="JVH1042" s="351"/>
      <c r="JVI1042" s="351"/>
      <c r="JVJ1042" s="351"/>
      <c r="JVK1042" s="351"/>
      <c r="JVL1042" s="351"/>
      <c r="JVM1042" s="351"/>
      <c r="JVN1042" s="351"/>
      <c r="JVO1042" s="351"/>
      <c r="JVP1042" s="351"/>
      <c r="JVQ1042" s="351"/>
      <c r="JVR1042" s="351"/>
      <c r="JVS1042" s="351"/>
      <c r="JVT1042" s="351"/>
      <c r="JVU1042" s="351"/>
      <c r="JVV1042" s="351"/>
      <c r="JVW1042" s="351"/>
      <c r="JVX1042" s="351"/>
      <c r="JVY1042" s="351"/>
      <c r="JVZ1042" s="351"/>
      <c r="JWA1042" s="351"/>
      <c r="JWB1042" s="351"/>
      <c r="JWC1042" s="351"/>
      <c r="JWD1042" s="351"/>
      <c r="JWE1042" s="351"/>
      <c r="JWF1042" s="351"/>
      <c r="JWG1042" s="351"/>
      <c r="JWH1042" s="351"/>
      <c r="JWI1042" s="351"/>
      <c r="JWJ1042" s="351"/>
      <c r="JWK1042" s="351"/>
      <c r="JWL1042" s="351"/>
      <c r="JWM1042" s="351"/>
      <c r="JWN1042" s="351"/>
      <c r="JWO1042" s="351"/>
      <c r="JWP1042" s="351"/>
      <c r="JWQ1042" s="351"/>
      <c r="JWR1042" s="351"/>
      <c r="JWS1042" s="351"/>
      <c r="JWT1042" s="351"/>
      <c r="JWU1042" s="351"/>
      <c r="JWV1042" s="351"/>
      <c r="JWW1042" s="351"/>
      <c r="JWX1042" s="351"/>
      <c r="JWY1042" s="351"/>
      <c r="JWZ1042" s="351"/>
      <c r="JXA1042" s="351"/>
      <c r="JXB1042" s="351"/>
      <c r="JXC1042" s="351"/>
      <c r="JXD1042" s="351"/>
      <c r="JXE1042" s="351"/>
      <c r="JXF1042" s="351"/>
      <c r="JXG1042" s="351"/>
      <c r="JXH1042" s="351"/>
      <c r="JXI1042" s="351"/>
      <c r="JXJ1042" s="351"/>
      <c r="JXK1042" s="351"/>
      <c r="JXL1042" s="351"/>
      <c r="JXM1042" s="351"/>
      <c r="JXN1042" s="351"/>
      <c r="JXO1042" s="351"/>
      <c r="JXP1042" s="351"/>
      <c r="JXQ1042" s="351"/>
      <c r="JXR1042" s="351"/>
      <c r="JXS1042" s="351"/>
      <c r="JXT1042" s="351"/>
      <c r="JXU1042" s="351"/>
      <c r="JXV1042" s="351"/>
      <c r="JXW1042" s="351"/>
      <c r="JXX1042" s="351"/>
      <c r="JXY1042" s="351"/>
      <c r="JXZ1042" s="351"/>
      <c r="JYA1042" s="351"/>
      <c r="JYB1042" s="351"/>
      <c r="JYC1042" s="351"/>
      <c r="JYD1042" s="351"/>
      <c r="JYE1042" s="351"/>
      <c r="JYF1042" s="351"/>
      <c r="JYG1042" s="351"/>
      <c r="JYH1042" s="351"/>
      <c r="JYI1042" s="351"/>
      <c r="JYJ1042" s="351"/>
      <c r="JYK1042" s="351"/>
      <c r="JYL1042" s="351"/>
      <c r="JYM1042" s="351"/>
      <c r="JYN1042" s="351"/>
      <c r="JYO1042" s="351"/>
      <c r="JYP1042" s="351"/>
      <c r="JYQ1042" s="351"/>
      <c r="JYR1042" s="351"/>
      <c r="JYS1042" s="351"/>
      <c r="JYT1042" s="351"/>
      <c r="JYU1042" s="351"/>
      <c r="JYV1042" s="351"/>
      <c r="JYW1042" s="351"/>
      <c r="JYX1042" s="351"/>
      <c r="JYY1042" s="351"/>
      <c r="JYZ1042" s="351"/>
      <c r="JZA1042" s="351"/>
      <c r="JZB1042" s="351"/>
      <c r="JZC1042" s="351"/>
      <c r="JZD1042" s="351"/>
      <c r="JZE1042" s="351"/>
      <c r="JZF1042" s="351"/>
      <c r="JZG1042" s="351"/>
      <c r="JZH1042" s="351"/>
      <c r="JZI1042" s="351"/>
      <c r="JZJ1042" s="351"/>
      <c r="JZK1042" s="351"/>
      <c r="JZL1042" s="351"/>
      <c r="JZM1042" s="351"/>
      <c r="JZN1042" s="351"/>
      <c r="JZO1042" s="351"/>
      <c r="JZP1042" s="351"/>
      <c r="JZQ1042" s="351"/>
      <c r="JZR1042" s="351"/>
      <c r="JZS1042" s="351"/>
      <c r="JZT1042" s="351"/>
      <c r="JZU1042" s="351"/>
      <c r="JZV1042" s="351"/>
      <c r="JZW1042" s="351"/>
      <c r="JZX1042" s="351"/>
      <c r="JZY1042" s="351"/>
      <c r="JZZ1042" s="351"/>
      <c r="KAA1042" s="351"/>
      <c r="KAB1042" s="351"/>
      <c r="KAC1042" s="351"/>
      <c r="KAD1042" s="351"/>
      <c r="KAE1042" s="351"/>
      <c r="KAF1042" s="351"/>
      <c r="KAG1042" s="351"/>
      <c r="KAH1042" s="351"/>
      <c r="KAI1042" s="351"/>
      <c r="KAJ1042" s="351"/>
      <c r="KAK1042" s="351"/>
      <c r="KAL1042" s="351"/>
      <c r="KAM1042" s="351"/>
      <c r="KAN1042" s="351"/>
      <c r="KAO1042" s="351"/>
      <c r="KAP1042" s="351"/>
      <c r="KAQ1042" s="351"/>
      <c r="KAR1042" s="351"/>
      <c r="KAS1042" s="351"/>
      <c r="KAT1042" s="351"/>
      <c r="KAU1042" s="351"/>
      <c r="KAV1042" s="351"/>
      <c r="KAW1042" s="351"/>
      <c r="KAX1042" s="351"/>
      <c r="KAY1042" s="351"/>
      <c r="KAZ1042" s="351"/>
      <c r="KBA1042" s="351"/>
      <c r="KBB1042" s="351"/>
      <c r="KBC1042" s="351"/>
      <c r="KBD1042" s="351"/>
      <c r="KBE1042" s="351"/>
      <c r="KBF1042" s="351"/>
      <c r="KBG1042" s="351"/>
      <c r="KBH1042" s="351"/>
      <c r="KBI1042" s="351"/>
      <c r="KBJ1042" s="351"/>
      <c r="KBK1042" s="351"/>
      <c r="KBL1042" s="351"/>
      <c r="KBM1042" s="351"/>
      <c r="KBN1042" s="351"/>
      <c r="KBO1042" s="351"/>
      <c r="KBP1042" s="351"/>
      <c r="KBQ1042" s="351"/>
      <c r="KBR1042" s="351"/>
      <c r="KBS1042" s="351"/>
      <c r="KBT1042" s="351"/>
      <c r="KBU1042" s="351"/>
      <c r="KBV1042" s="351"/>
      <c r="KBW1042" s="351"/>
      <c r="KBX1042" s="351"/>
      <c r="KBY1042" s="351"/>
      <c r="KBZ1042" s="351"/>
      <c r="KCA1042" s="351"/>
      <c r="KCB1042" s="351"/>
      <c r="KCC1042" s="351"/>
      <c r="KCD1042" s="351"/>
      <c r="KCE1042" s="351"/>
      <c r="KCF1042" s="351"/>
      <c r="KCG1042" s="351"/>
      <c r="KCH1042" s="351"/>
      <c r="KCI1042" s="351"/>
      <c r="KCJ1042" s="351"/>
      <c r="KCK1042" s="351"/>
      <c r="KCL1042" s="351"/>
      <c r="KCM1042" s="351"/>
      <c r="KCN1042" s="351"/>
      <c r="KCO1042" s="351"/>
      <c r="KCP1042" s="351"/>
      <c r="KCQ1042" s="351"/>
      <c r="KCR1042" s="351"/>
      <c r="KCS1042" s="351"/>
      <c r="KCT1042" s="351"/>
      <c r="KCU1042" s="351"/>
      <c r="KCV1042" s="351"/>
      <c r="KCW1042" s="351"/>
      <c r="KCX1042" s="351"/>
      <c r="KCY1042" s="351"/>
      <c r="KCZ1042" s="351"/>
      <c r="KDA1042" s="351"/>
      <c r="KDB1042" s="351"/>
      <c r="KDC1042" s="351"/>
      <c r="KDD1042" s="351"/>
      <c r="KDE1042" s="351"/>
      <c r="KDF1042" s="351"/>
      <c r="KDG1042" s="351"/>
      <c r="KDH1042" s="351"/>
      <c r="KDI1042" s="351"/>
      <c r="KDJ1042" s="351"/>
      <c r="KDK1042" s="351"/>
      <c r="KDL1042" s="351"/>
      <c r="KDM1042" s="351"/>
      <c r="KDN1042" s="351"/>
      <c r="KDO1042" s="351"/>
      <c r="KDP1042" s="351"/>
      <c r="KDQ1042" s="351"/>
      <c r="KDR1042" s="351"/>
      <c r="KDS1042" s="351"/>
      <c r="KDT1042" s="351"/>
      <c r="KDU1042" s="351"/>
      <c r="KDV1042" s="351"/>
      <c r="KDW1042" s="351"/>
      <c r="KDX1042" s="351"/>
      <c r="KDY1042" s="351"/>
      <c r="KDZ1042" s="351"/>
      <c r="KEA1042" s="351"/>
      <c r="KEB1042" s="351"/>
      <c r="KEC1042" s="351"/>
      <c r="KED1042" s="351"/>
      <c r="KEE1042" s="351"/>
      <c r="KEF1042" s="351"/>
      <c r="KEG1042" s="351"/>
      <c r="KEH1042" s="351"/>
      <c r="KEI1042" s="351"/>
      <c r="KEJ1042" s="351"/>
      <c r="KEK1042" s="351"/>
      <c r="KEL1042" s="351"/>
      <c r="KEM1042" s="351"/>
      <c r="KEN1042" s="351"/>
      <c r="KEO1042" s="351"/>
      <c r="KEP1042" s="351"/>
      <c r="KEQ1042" s="351"/>
      <c r="KER1042" s="351"/>
      <c r="KES1042" s="351"/>
      <c r="KET1042" s="351"/>
      <c r="KEU1042" s="351"/>
      <c r="KEV1042" s="351"/>
      <c r="KEW1042" s="351"/>
      <c r="KEX1042" s="351"/>
      <c r="KEY1042" s="351"/>
      <c r="KEZ1042" s="351"/>
      <c r="KFA1042" s="351"/>
      <c r="KFB1042" s="351"/>
      <c r="KFC1042" s="351"/>
      <c r="KFD1042" s="351"/>
      <c r="KFE1042" s="351"/>
      <c r="KFF1042" s="351"/>
      <c r="KFG1042" s="351"/>
      <c r="KFH1042" s="351"/>
      <c r="KFI1042" s="351"/>
      <c r="KFJ1042" s="351"/>
      <c r="KFK1042" s="351"/>
      <c r="KFL1042" s="351"/>
      <c r="KFM1042" s="351"/>
      <c r="KFN1042" s="351"/>
      <c r="KFO1042" s="351"/>
      <c r="KFP1042" s="351"/>
      <c r="KFQ1042" s="351"/>
      <c r="KFR1042" s="351"/>
      <c r="KFS1042" s="351"/>
      <c r="KFT1042" s="351"/>
      <c r="KFU1042" s="351"/>
      <c r="KFV1042" s="351"/>
      <c r="KFW1042" s="351"/>
      <c r="KFX1042" s="351"/>
      <c r="KFY1042" s="351"/>
      <c r="KFZ1042" s="351"/>
      <c r="KGA1042" s="351"/>
      <c r="KGB1042" s="351"/>
      <c r="KGC1042" s="351"/>
      <c r="KGD1042" s="351"/>
      <c r="KGE1042" s="351"/>
      <c r="KGF1042" s="351"/>
      <c r="KGG1042" s="351"/>
      <c r="KGH1042" s="351"/>
      <c r="KGI1042" s="351"/>
      <c r="KGJ1042" s="351"/>
      <c r="KGK1042" s="351"/>
      <c r="KGL1042" s="351"/>
      <c r="KGM1042" s="351"/>
      <c r="KGN1042" s="351"/>
      <c r="KGO1042" s="351"/>
      <c r="KGP1042" s="351"/>
      <c r="KGQ1042" s="351"/>
      <c r="KGR1042" s="351"/>
      <c r="KGS1042" s="351"/>
      <c r="KGT1042" s="351"/>
      <c r="KGU1042" s="351"/>
      <c r="KGV1042" s="351"/>
      <c r="KGW1042" s="351"/>
      <c r="KGX1042" s="351"/>
      <c r="KGY1042" s="351"/>
      <c r="KGZ1042" s="351"/>
      <c r="KHA1042" s="351"/>
      <c r="KHB1042" s="351"/>
      <c r="KHC1042" s="351"/>
      <c r="KHD1042" s="351"/>
      <c r="KHE1042" s="351"/>
      <c r="KHF1042" s="351"/>
      <c r="KHG1042" s="351"/>
      <c r="KHH1042" s="351"/>
      <c r="KHI1042" s="351"/>
      <c r="KHJ1042" s="351"/>
      <c r="KHK1042" s="351"/>
      <c r="KHL1042" s="351"/>
      <c r="KHM1042" s="351"/>
      <c r="KHN1042" s="351"/>
      <c r="KHO1042" s="351"/>
      <c r="KHP1042" s="351"/>
      <c r="KHQ1042" s="351"/>
      <c r="KHR1042" s="351"/>
      <c r="KHS1042" s="351"/>
      <c r="KHT1042" s="351"/>
      <c r="KHU1042" s="351"/>
      <c r="KHV1042" s="351"/>
      <c r="KHW1042" s="351"/>
      <c r="KHX1042" s="351"/>
      <c r="KHY1042" s="351"/>
      <c r="KHZ1042" s="351"/>
      <c r="KIA1042" s="351"/>
      <c r="KIB1042" s="351"/>
      <c r="KIC1042" s="351"/>
      <c r="KID1042" s="351"/>
      <c r="KIE1042" s="351"/>
      <c r="KIF1042" s="351"/>
      <c r="KIG1042" s="351"/>
      <c r="KIH1042" s="351"/>
      <c r="KII1042" s="351"/>
      <c r="KIJ1042" s="351"/>
      <c r="KIK1042" s="351"/>
      <c r="KIL1042" s="351"/>
      <c r="KIM1042" s="351"/>
      <c r="KIN1042" s="351"/>
      <c r="KIO1042" s="351"/>
      <c r="KIP1042" s="351"/>
      <c r="KIQ1042" s="351"/>
      <c r="KIR1042" s="351"/>
      <c r="KIS1042" s="351"/>
      <c r="KIT1042" s="351"/>
      <c r="KIU1042" s="351"/>
      <c r="KIV1042" s="351"/>
      <c r="KIW1042" s="351"/>
      <c r="KIX1042" s="351"/>
      <c r="KIY1042" s="351"/>
      <c r="KIZ1042" s="351"/>
      <c r="KJA1042" s="351"/>
      <c r="KJB1042" s="351"/>
      <c r="KJC1042" s="351"/>
      <c r="KJD1042" s="351"/>
      <c r="KJE1042" s="351"/>
      <c r="KJF1042" s="351"/>
      <c r="KJG1042" s="351"/>
      <c r="KJH1042" s="351"/>
      <c r="KJI1042" s="351"/>
      <c r="KJJ1042" s="351"/>
      <c r="KJK1042" s="351"/>
      <c r="KJL1042" s="351"/>
      <c r="KJM1042" s="351"/>
      <c r="KJN1042" s="351"/>
      <c r="KJO1042" s="351"/>
      <c r="KJP1042" s="351"/>
      <c r="KJQ1042" s="351"/>
      <c r="KJR1042" s="351"/>
      <c r="KJS1042" s="351"/>
      <c r="KJT1042" s="351"/>
      <c r="KJU1042" s="351"/>
      <c r="KJV1042" s="351"/>
      <c r="KJW1042" s="351"/>
      <c r="KJX1042" s="351"/>
      <c r="KJY1042" s="351"/>
      <c r="KJZ1042" s="351"/>
      <c r="KKA1042" s="351"/>
      <c r="KKB1042" s="351"/>
      <c r="KKC1042" s="351"/>
      <c r="KKD1042" s="351"/>
      <c r="KKE1042" s="351"/>
      <c r="KKF1042" s="351"/>
      <c r="KKG1042" s="351"/>
      <c r="KKH1042" s="351"/>
      <c r="KKI1042" s="351"/>
      <c r="KKJ1042" s="351"/>
      <c r="KKK1042" s="351"/>
      <c r="KKL1042" s="351"/>
      <c r="KKM1042" s="351"/>
      <c r="KKN1042" s="351"/>
      <c r="KKO1042" s="351"/>
      <c r="KKP1042" s="351"/>
      <c r="KKQ1042" s="351"/>
      <c r="KKR1042" s="351"/>
      <c r="KKS1042" s="351"/>
      <c r="KKT1042" s="351"/>
      <c r="KKU1042" s="351"/>
      <c r="KKV1042" s="351"/>
      <c r="KKW1042" s="351"/>
      <c r="KKX1042" s="351"/>
      <c r="KKY1042" s="351"/>
      <c r="KKZ1042" s="351"/>
      <c r="KLA1042" s="351"/>
      <c r="KLB1042" s="351"/>
      <c r="KLC1042" s="351"/>
      <c r="KLD1042" s="351"/>
      <c r="KLE1042" s="351"/>
      <c r="KLF1042" s="351"/>
      <c r="KLG1042" s="351"/>
      <c r="KLH1042" s="351"/>
      <c r="KLI1042" s="351"/>
      <c r="KLJ1042" s="351"/>
      <c r="KLK1042" s="351"/>
      <c r="KLL1042" s="351"/>
      <c r="KLM1042" s="351"/>
      <c r="KLN1042" s="351"/>
      <c r="KLO1042" s="351"/>
      <c r="KLP1042" s="351"/>
      <c r="KLQ1042" s="351"/>
      <c r="KLR1042" s="351"/>
      <c r="KLS1042" s="351"/>
      <c r="KLT1042" s="351"/>
      <c r="KLU1042" s="351"/>
      <c r="KLV1042" s="351"/>
      <c r="KLW1042" s="351"/>
      <c r="KLX1042" s="351"/>
      <c r="KLY1042" s="351"/>
      <c r="KLZ1042" s="351"/>
      <c r="KMA1042" s="351"/>
      <c r="KMB1042" s="351"/>
      <c r="KMC1042" s="351"/>
      <c r="KMD1042" s="351"/>
      <c r="KME1042" s="351"/>
      <c r="KMF1042" s="351"/>
      <c r="KMG1042" s="351"/>
      <c r="KMH1042" s="351"/>
      <c r="KMI1042" s="351"/>
      <c r="KMJ1042" s="351"/>
      <c r="KMK1042" s="351"/>
      <c r="KML1042" s="351"/>
      <c r="KMM1042" s="351"/>
      <c r="KMN1042" s="351"/>
      <c r="KMO1042" s="351"/>
      <c r="KMP1042" s="351"/>
      <c r="KMQ1042" s="351"/>
      <c r="KMR1042" s="351"/>
      <c r="KMS1042" s="351"/>
      <c r="KMT1042" s="351"/>
      <c r="KMU1042" s="351"/>
      <c r="KMV1042" s="351"/>
      <c r="KMW1042" s="351"/>
      <c r="KMX1042" s="351"/>
      <c r="KMY1042" s="351"/>
      <c r="KMZ1042" s="351"/>
      <c r="KNA1042" s="351"/>
      <c r="KNB1042" s="351"/>
      <c r="KNC1042" s="351"/>
      <c r="KND1042" s="351"/>
      <c r="KNE1042" s="351"/>
      <c r="KNF1042" s="351"/>
      <c r="KNG1042" s="351"/>
      <c r="KNH1042" s="351"/>
      <c r="KNI1042" s="351"/>
      <c r="KNJ1042" s="351"/>
      <c r="KNK1042" s="351"/>
      <c r="KNL1042" s="351"/>
      <c r="KNM1042" s="351"/>
      <c r="KNN1042" s="351"/>
      <c r="KNO1042" s="351"/>
      <c r="KNP1042" s="351"/>
      <c r="KNQ1042" s="351"/>
      <c r="KNR1042" s="351"/>
      <c r="KNS1042" s="351"/>
      <c r="KNT1042" s="351"/>
      <c r="KNU1042" s="351"/>
      <c r="KNV1042" s="351"/>
      <c r="KNW1042" s="351"/>
      <c r="KNX1042" s="351"/>
      <c r="KNY1042" s="351"/>
      <c r="KNZ1042" s="351"/>
      <c r="KOA1042" s="351"/>
      <c r="KOB1042" s="351"/>
      <c r="KOC1042" s="351"/>
      <c r="KOD1042" s="351"/>
      <c r="KOE1042" s="351"/>
      <c r="KOF1042" s="351"/>
      <c r="KOG1042" s="351"/>
      <c r="KOH1042" s="351"/>
      <c r="KOI1042" s="351"/>
      <c r="KOJ1042" s="351"/>
      <c r="KOK1042" s="351"/>
      <c r="KOL1042" s="351"/>
      <c r="KOM1042" s="351"/>
      <c r="KON1042" s="351"/>
      <c r="KOO1042" s="351"/>
      <c r="KOP1042" s="351"/>
      <c r="KOQ1042" s="351"/>
      <c r="KOR1042" s="351"/>
      <c r="KOS1042" s="351"/>
      <c r="KOT1042" s="351"/>
      <c r="KOU1042" s="351"/>
      <c r="KOV1042" s="351"/>
      <c r="KOW1042" s="351"/>
      <c r="KOX1042" s="351"/>
      <c r="KOY1042" s="351"/>
      <c r="KOZ1042" s="351"/>
      <c r="KPA1042" s="351"/>
      <c r="KPB1042" s="351"/>
      <c r="KPC1042" s="351"/>
      <c r="KPD1042" s="351"/>
      <c r="KPE1042" s="351"/>
      <c r="KPF1042" s="351"/>
      <c r="KPG1042" s="351"/>
      <c r="KPH1042" s="351"/>
      <c r="KPI1042" s="351"/>
      <c r="KPJ1042" s="351"/>
      <c r="KPK1042" s="351"/>
      <c r="KPL1042" s="351"/>
      <c r="KPM1042" s="351"/>
      <c r="KPN1042" s="351"/>
      <c r="KPO1042" s="351"/>
      <c r="KPP1042" s="351"/>
      <c r="KPQ1042" s="351"/>
      <c r="KPR1042" s="351"/>
      <c r="KPS1042" s="351"/>
      <c r="KPT1042" s="351"/>
      <c r="KPU1042" s="351"/>
      <c r="KPV1042" s="351"/>
      <c r="KPW1042" s="351"/>
      <c r="KPX1042" s="351"/>
      <c r="KPY1042" s="351"/>
      <c r="KPZ1042" s="351"/>
      <c r="KQA1042" s="351"/>
      <c r="KQB1042" s="351"/>
      <c r="KQC1042" s="351"/>
      <c r="KQD1042" s="351"/>
      <c r="KQE1042" s="351"/>
      <c r="KQF1042" s="351"/>
      <c r="KQG1042" s="351"/>
      <c r="KQH1042" s="351"/>
      <c r="KQI1042" s="351"/>
      <c r="KQJ1042" s="351"/>
      <c r="KQK1042" s="351"/>
      <c r="KQL1042" s="351"/>
      <c r="KQM1042" s="351"/>
      <c r="KQN1042" s="351"/>
      <c r="KQO1042" s="351"/>
      <c r="KQP1042" s="351"/>
      <c r="KQQ1042" s="351"/>
      <c r="KQR1042" s="351"/>
      <c r="KQS1042" s="351"/>
      <c r="KQT1042" s="351"/>
      <c r="KQU1042" s="351"/>
      <c r="KQV1042" s="351"/>
      <c r="KQW1042" s="351"/>
      <c r="KQX1042" s="351"/>
      <c r="KQY1042" s="351"/>
      <c r="KQZ1042" s="351"/>
      <c r="KRA1042" s="351"/>
      <c r="KRB1042" s="351"/>
      <c r="KRC1042" s="351"/>
      <c r="KRD1042" s="351"/>
      <c r="KRE1042" s="351"/>
      <c r="KRF1042" s="351"/>
      <c r="KRG1042" s="351"/>
      <c r="KRH1042" s="351"/>
      <c r="KRI1042" s="351"/>
      <c r="KRJ1042" s="351"/>
      <c r="KRK1042" s="351"/>
      <c r="KRL1042" s="351"/>
      <c r="KRM1042" s="351"/>
      <c r="KRN1042" s="351"/>
      <c r="KRO1042" s="351"/>
      <c r="KRP1042" s="351"/>
      <c r="KRQ1042" s="351"/>
      <c r="KRR1042" s="351"/>
      <c r="KRS1042" s="351"/>
      <c r="KRT1042" s="351"/>
      <c r="KRU1042" s="351"/>
      <c r="KRV1042" s="351"/>
      <c r="KRW1042" s="351"/>
      <c r="KRX1042" s="351"/>
      <c r="KRY1042" s="351"/>
      <c r="KRZ1042" s="351"/>
      <c r="KSA1042" s="351"/>
      <c r="KSB1042" s="351"/>
      <c r="KSC1042" s="351"/>
      <c r="KSD1042" s="351"/>
      <c r="KSE1042" s="351"/>
      <c r="KSF1042" s="351"/>
      <c r="KSG1042" s="351"/>
      <c r="KSH1042" s="351"/>
      <c r="KSI1042" s="351"/>
      <c r="KSJ1042" s="351"/>
      <c r="KSK1042" s="351"/>
      <c r="KSL1042" s="351"/>
      <c r="KSM1042" s="351"/>
      <c r="KSN1042" s="351"/>
      <c r="KSO1042" s="351"/>
      <c r="KSP1042" s="351"/>
      <c r="KSQ1042" s="351"/>
      <c r="KSR1042" s="351"/>
      <c r="KSS1042" s="351"/>
      <c r="KST1042" s="351"/>
      <c r="KSU1042" s="351"/>
      <c r="KSV1042" s="351"/>
      <c r="KSW1042" s="351"/>
      <c r="KSX1042" s="351"/>
      <c r="KSY1042" s="351"/>
      <c r="KSZ1042" s="351"/>
      <c r="KTA1042" s="351"/>
      <c r="KTB1042" s="351"/>
      <c r="KTC1042" s="351"/>
      <c r="KTD1042" s="351"/>
      <c r="KTE1042" s="351"/>
      <c r="KTF1042" s="351"/>
      <c r="KTG1042" s="351"/>
      <c r="KTH1042" s="351"/>
      <c r="KTI1042" s="351"/>
      <c r="KTJ1042" s="351"/>
      <c r="KTK1042" s="351"/>
      <c r="KTL1042" s="351"/>
      <c r="KTM1042" s="351"/>
      <c r="KTN1042" s="351"/>
      <c r="KTO1042" s="351"/>
      <c r="KTP1042" s="351"/>
      <c r="KTQ1042" s="351"/>
      <c r="KTR1042" s="351"/>
      <c r="KTS1042" s="351"/>
      <c r="KTT1042" s="351"/>
      <c r="KTU1042" s="351"/>
      <c r="KTV1042" s="351"/>
      <c r="KTW1042" s="351"/>
      <c r="KTX1042" s="351"/>
      <c r="KTY1042" s="351"/>
      <c r="KTZ1042" s="351"/>
      <c r="KUA1042" s="351"/>
      <c r="KUB1042" s="351"/>
      <c r="KUC1042" s="351"/>
      <c r="KUD1042" s="351"/>
      <c r="KUE1042" s="351"/>
      <c r="KUF1042" s="351"/>
      <c r="KUG1042" s="351"/>
      <c r="KUH1042" s="351"/>
      <c r="KUI1042" s="351"/>
      <c r="KUJ1042" s="351"/>
      <c r="KUK1042" s="351"/>
      <c r="KUL1042" s="351"/>
      <c r="KUM1042" s="351"/>
      <c r="KUN1042" s="351"/>
      <c r="KUO1042" s="351"/>
      <c r="KUP1042" s="351"/>
      <c r="KUQ1042" s="351"/>
      <c r="KUR1042" s="351"/>
      <c r="KUS1042" s="351"/>
      <c r="KUT1042" s="351"/>
      <c r="KUU1042" s="351"/>
      <c r="KUV1042" s="351"/>
      <c r="KUW1042" s="351"/>
      <c r="KUX1042" s="351"/>
      <c r="KUY1042" s="351"/>
      <c r="KUZ1042" s="351"/>
      <c r="KVA1042" s="351"/>
      <c r="KVB1042" s="351"/>
      <c r="KVC1042" s="351"/>
      <c r="KVD1042" s="351"/>
      <c r="KVE1042" s="351"/>
      <c r="KVF1042" s="351"/>
      <c r="KVG1042" s="351"/>
      <c r="KVH1042" s="351"/>
      <c r="KVI1042" s="351"/>
      <c r="KVJ1042" s="351"/>
      <c r="KVK1042" s="351"/>
      <c r="KVL1042" s="351"/>
      <c r="KVM1042" s="351"/>
      <c r="KVN1042" s="351"/>
      <c r="KVO1042" s="351"/>
      <c r="KVP1042" s="351"/>
      <c r="KVQ1042" s="351"/>
      <c r="KVR1042" s="351"/>
      <c r="KVS1042" s="351"/>
      <c r="KVT1042" s="351"/>
      <c r="KVU1042" s="351"/>
      <c r="KVV1042" s="351"/>
      <c r="KVW1042" s="351"/>
      <c r="KVX1042" s="351"/>
      <c r="KVY1042" s="351"/>
      <c r="KVZ1042" s="351"/>
      <c r="KWA1042" s="351"/>
      <c r="KWB1042" s="351"/>
      <c r="KWC1042" s="351"/>
      <c r="KWD1042" s="351"/>
      <c r="KWE1042" s="351"/>
      <c r="KWF1042" s="351"/>
      <c r="KWG1042" s="351"/>
      <c r="KWH1042" s="351"/>
      <c r="KWI1042" s="351"/>
      <c r="KWJ1042" s="351"/>
      <c r="KWK1042" s="351"/>
      <c r="KWL1042" s="351"/>
      <c r="KWM1042" s="351"/>
      <c r="KWN1042" s="351"/>
      <c r="KWO1042" s="351"/>
      <c r="KWP1042" s="351"/>
      <c r="KWQ1042" s="351"/>
      <c r="KWR1042" s="351"/>
      <c r="KWS1042" s="351"/>
      <c r="KWT1042" s="351"/>
      <c r="KWU1042" s="351"/>
      <c r="KWV1042" s="351"/>
      <c r="KWW1042" s="351"/>
      <c r="KWX1042" s="351"/>
      <c r="KWY1042" s="351"/>
      <c r="KWZ1042" s="351"/>
      <c r="KXA1042" s="351"/>
      <c r="KXB1042" s="351"/>
      <c r="KXC1042" s="351"/>
      <c r="KXD1042" s="351"/>
      <c r="KXE1042" s="351"/>
      <c r="KXF1042" s="351"/>
      <c r="KXG1042" s="351"/>
      <c r="KXH1042" s="351"/>
      <c r="KXI1042" s="351"/>
      <c r="KXJ1042" s="351"/>
      <c r="KXK1042" s="351"/>
      <c r="KXL1042" s="351"/>
      <c r="KXM1042" s="351"/>
      <c r="KXN1042" s="351"/>
      <c r="KXO1042" s="351"/>
      <c r="KXP1042" s="351"/>
      <c r="KXQ1042" s="351"/>
      <c r="KXR1042" s="351"/>
      <c r="KXS1042" s="351"/>
      <c r="KXT1042" s="351"/>
      <c r="KXU1042" s="351"/>
      <c r="KXV1042" s="351"/>
      <c r="KXW1042" s="351"/>
      <c r="KXX1042" s="351"/>
      <c r="KXY1042" s="351"/>
      <c r="KXZ1042" s="351"/>
      <c r="KYA1042" s="351"/>
      <c r="KYB1042" s="351"/>
      <c r="KYC1042" s="351"/>
      <c r="KYD1042" s="351"/>
      <c r="KYE1042" s="351"/>
      <c r="KYF1042" s="351"/>
      <c r="KYG1042" s="351"/>
      <c r="KYH1042" s="351"/>
      <c r="KYI1042" s="351"/>
      <c r="KYJ1042" s="351"/>
      <c r="KYK1042" s="351"/>
      <c r="KYL1042" s="351"/>
      <c r="KYM1042" s="351"/>
      <c r="KYN1042" s="351"/>
      <c r="KYO1042" s="351"/>
      <c r="KYP1042" s="351"/>
      <c r="KYQ1042" s="351"/>
      <c r="KYR1042" s="351"/>
      <c r="KYS1042" s="351"/>
      <c r="KYT1042" s="351"/>
      <c r="KYU1042" s="351"/>
      <c r="KYV1042" s="351"/>
      <c r="KYW1042" s="351"/>
      <c r="KYX1042" s="351"/>
      <c r="KYY1042" s="351"/>
      <c r="KYZ1042" s="351"/>
      <c r="KZA1042" s="351"/>
      <c r="KZB1042" s="351"/>
      <c r="KZC1042" s="351"/>
      <c r="KZD1042" s="351"/>
      <c r="KZE1042" s="351"/>
      <c r="KZF1042" s="351"/>
      <c r="KZG1042" s="351"/>
      <c r="KZH1042" s="351"/>
      <c r="KZI1042" s="351"/>
      <c r="KZJ1042" s="351"/>
      <c r="KZK1042" s="351"/>
      <c r="KZL1042" s="351"/>
      <c r="KZM1042" s="351"/>
      <c r="KZN1042" s="351"/>
      <c r="KZO1042" s="351"/>
      <c r="KZP1042" s="351"/>
      <c r="KZQ1042" s="351"/>
      <c r="KZR1042" s="351"/>
      <c r="KZS1042" s="351"/>
      <c r="KZT1042" s="351"/>
      <c r="KZU1042" s="351"/>
      <c r="KZV1042" s="351"/>
      <c r="KZW1042" s="351"/>
      <c r="KZX1042" s="351"/>
      <c r="KZY1042" s="351"/>
      <c r="KZZ1042" s="351"/>
      <c r="LAA1042" s="351"/>
      <c r="LAB1042" s="351"/>
      <c r="LAC1042" s="351"/>
      <c r="LAD1042" s="351"/>
      <c r="LAE1042" s="351"/>
      <c r="LAF1042" s="351"/>
      <c r="LAG1042" s="351"/>
      <c r="LAH1042" s="351"/>
      <c r="LAI1042" s="351"/>
      <c r="LAJ1042" s="351"/>
      <c r="LAK1042" s="351"/>
      <c r="LAL1042" s="351"/>
      <c r="LAM1042" s="351"/>
      <c r="LAN1042" s="351"/>
      <c r="LAO1042" s="351"/>
      <c r="LAP1042" s="351"/>
      <c r="LAQ1042" s="351"/>
      <c r="LAR1042" s="351"/>
      <c r="LAS1042" s="351"/>
      <c r="LAT1042" s="351"/>
      <c r="LAU1042" s="351"/>
      <c r="LAV1042" s="351"/>
      <c r="LAW1042" s="351"/>
      <c r="LAX1042" s="351"/>
      <c r="LAY1042" s="351"/>
      <c r="LAZ1042" s="351"/>
      <c r="LBA1042" s="351"/>
      <c r="LBB1042" s="351"/>
      <c r="LBC1042" s="351"/>
      <c r="LBD1042" s="351"/>
      <c r="LBE1042" s="351"/>
      <c r="LBF1042" s="351"/>
      <c r="LBG1042" s="351"/>
      <c r="LBH1042" s="351"/>
      <c r="LBI1042" s="351"/>
      <c r="LBJ1042" s="351"/>
      <c r="LBK1042" s="351"/>
      <c r="LBL1042" s="351"/>
      <c r="LBM1042" s="351"/>
      <c r="LBN1042" s="351"/>
      <c r="LBO1042" s="351"/>
      <c r="LBP1042" s="351"/>
      <c r="LBQ1042" s="351"/>
      <c r="LBR1042" s="351"/>
      <c r="LBS1042" s="351"/>
      <c r="LBT1042" s="351"/>
      <c r="LBU1042" s="351"/>
      <c r="LBV1042" s="351"/>
      <c r="LBW1042" s="351"/>
      <c r="LBX1042" s="351"/>
      <c r="LBY1042" s="351"/>
      <c r="LBZ1042" s="351"/>
      <c r="LCA1042" s="351"/>
      <c r="LCB1042" s="351"/>
      <c r="LCC1042" s="351"/>
      <c r="LCD1042" s="351"/>
      <c r="LCE1042" s="351"/>
      <c r="LCF1042" s="351"/>
      <c r="LCG1042" s="351"/>
      <c r="LCH1042" s="351"/>
      <c r="LCI1042" s="351"/>
      <c r="LCJ1042" s="351"/>
      <c r="LCK1042" s="351"/>
      <c r="LCL1042" s="351"/>
      <c r="LCM1042" s="351"/>
      <c r="LCN1042" s="351"/>
      <c r="LCO1042" s="351"/>
      <c r="LCP1042" s="351"/>
      <c r="LCQ1042" s="351"/>
      <c r="LCR1042" s="351"/>
      <c r="LCS1042" s="351"/>
      <c r="LCT1042" s="351"/>
      <c r="LCU1042" s="351"/>
      <c r="LCV1042" s="351"/>
      <c r="LCW1042" s="351"/>
      <c r="LCX1042" s="351"/>
      <c r="LCY1042" s="351"/>
      <c r="LCZ1042" s="351"/>
      <c r="LDA1042" s="351"/>
      <c r="LDB1042" s="351"/>
      <c r="LDC1042" s="351"/>
      <c r="LDD1042" s="351"/>
      <c r="LDE1042" s="351"/>
      <c r="LDF1042" s="351"/>
      <c r="LDG1042" s="351"/>
      <c r="LDH1042" s="351"/>
      <c r="LDI1042" s="351"/>
      <c r="LDJ1042" s="351"/>
      <c r="LDK1042" s="351"/>
      <c r="LDL1042" s="351"/>
      <c r="LDM1042" s="351"/>
      <c r="LDN1042" s="351"/>
      <c r="LDO1042" s="351"/>
      <c r="LDP1042" s="351"/>
      <c r="LDQ1042" s="351"/>
      <c r="LDR1042" s="351"/>
      <c r="LDS1042" s="351"/>
      <c r="LDT1042" s="351"/>
      <c r="LDU1042" s="351"/>
      <c r="LDV1042" s="351"/>
      <c r="LDW1042" s="351"/>
      <c r="LDX1042" s="351"/>
      <c r="LDY1042" s="351"/>
      <c r="LDZ1042" s="351"/>
      <c r="LEA1042" s="351"/>
      <c r="LEB1042" s="351"/>
      <c r="LEC1042" s="351"/>
      <c r="LED1042" s="351"/>
      <c r="LEE1042" s="351"/>
      <c r="LEF1042" s="351"/>
      <c r="LEG1042" s="351"/>
      <c r="LEH1042" s="351"/>
      <c r="LEI1042" s="351"/>
      <c r="LEJ1042" s="351"/>
      <c r="LEK1042" s="351"/>
      <c r="LEL1042" s="351"/>
      <c r="LEM1042" s="351"/>
      <c r="LEN1042" s="351"/>
      <c r="LEO1042" s="351"/>
      <c r="LEP1042" s="351"/>
      <c r="LEQ1042" s="351"/>
      <c r="LER1042" s="351"/>
      <c r="LES1042" s="351"/>
      <c r="LET1042" s="351"/>
      <c r="LEU1042" s="351"/>
      <c r="LEV1042" s="351"/>
      <c r="LEW1042" s="351"/>
      <c r="LEX1042" s="351"/>
      <c r="LEY1042" s="351"/>
      <c r="LEZ1042" s="351"/>
      <c r="LFA1042" s="351"/>
      <c r="LFB1042" s="351"/>
      <c r="LFC1042" s="351"/>
      <c r="LFD1042" s="351"/>
      <c r="LFE1042" s="351"/>
      <c r="LFF1042" s="351"/>
      <c r="LFG1042" s="351"/>
      <c r="LFH1042" s="351"/>
      <c r="LFI1042" s="351"/>
      <c r="LFJ1042" s="351"/>
      <c r="LFK1042" s="351"/>
      <c r="LFL1042" s="351"/>
      <c r="LFM1042" s="351"/>
      <c r="LFN1042" s="351"/>
      <c r="LFO1042" s="351"/>
      <c r="LFP1042" s="351"/>
      <c r="LFQ1042" s="351"/>
      <c r="LFR1042" s="351"/>
      <c r="LFS1042" s="351"/>
      <c r="LFT1042" s="351"/>
      <c r="LFU1042" s="351"/>
      <c r="LFV1042" s="351"/>
      <c r="LFW1042" s="351"/>
      <c r="LFX1042" s="351"/>
      <c r="LFY1042" s="351"/>
      <c r="LFZ1042" s="351"/>
      <c r="LGA1042" s="351"/>
      <c r="LGB1042" s="351"/>
      <c r="LGC1042" s="351"/>
      <c r="LGD1042" s="351"/>
      <c r="LGE1042" s="351"/>
      <c r="LGF1042" s="351"/>
      <c r="LGG1042" s="351"/>
      <c r="LGH1042" s="351"/>
      <c r="LGI1042" s="351"/>
      <c r="LGJ1042" s="351"/>
      <c r="LGK1042" s="351"/>
      <c r="LGL1042" s="351"/>
      <c r="LGM1042" s="351"/>
      <c r="LGN1042" s="351"/>
      <c r="LGO1042" s="351"/>
      <c r="LGP1042" s="351"/>
      <c r="LGQ1042" s="351"/>
      <c r="LGR1042" s="351"/>
      <c r="LGS1042" s="351"/>
      <c r="LGT1042" s="351"/>
      <c r="LGU1042" s="351"/>
      <c r="LGV1042" s="351"/>
      <c r="LGW1042" s="351"/>
      <c r="LGX1042" s="351"/>
      <c r="LGY1042" s="351"/>
      <c r="LGZ1042" s="351"/>
      <c r="LHA1042" s="351"/>
      <c r="LHB1042" s="351"/>
      <c r="LHC1042" s="351"/>
      <c r="LHD1042" s="351"/>
      <c r="LHE1042" s="351"/>
      <c r="LHF1042" s="351"/>
      <c r="LHG1042" s="351"/>
      <c r="LHH1042" s="351"/>
      <c r="LHI1042" s="351"/>
      <c r="LHJ1042" s="351"/>
      <c r="LHK1042" s="351"/>
      <c r="LHL1042" s="351"/>
      <c r="LHM1042" s="351"/>
      <c r="LHN1042" s="351"/>
      <c r="LHO1042" s="351"/>
      <c r="LHP1042" s="351"/>
      <c r="LHQ1042" s="351"/>
      <c r="LHR1042" s="351"/>
      <c r="LHS1042" s="351"/>
      <c r="LHT1042" s="351"/>
      <c r="LHU1042" s="351"/>
      <c r="LHV1042" s="351"/>
      <c r="LHW1042" s="351"/>
      <c r="LHX1042" s="351"/>
      <c r="LHY1042" s="351"/>
      <c r="LHZ1042" s="351"/>
      <c r="LIA1042" s="351"/>
      <c r="LIB1042" s="351"/>
      <c r="LIC1042" s="351"/>
      <c r="LID1042" s="351"/>
      <c r="LIE1042" s="351"/>
      <c r="LIF1042" s="351"/>
      <c r="LIG1042" s="351"/>
      <c r="LIH1042" s="351"/>
      <c r="LII1042" s="351"/>
      <c r="LIJ1042" s="351"/>
      <c r="LIK1042" s="351"/>
      <c r="LIL1042" s="351"/>
      <c r="LIM1042" s="351"/>
      <c r="LIN1042" s="351"/>
      <c r="LIO1042" s="351"/>
      <c r="LIP1042" s="351"/>
      <c r="LIQ1042" s="351"/>
      <c r="LIR1042" s="351"/>
      <c r="LIS1042" s="351"/>
      <c r="LIT1042" s="351"/>
      <c r="LIU1042" s="351"/>
      <c r="LIV1042" s="351"/>
      <c r="LIW1042" s="351"/>
      <c r="LIX1042" s="351"/>
      <c r="LIY1042" s="351"/>
      <c r="LIZ1042" s="351"/>
      <c r="LJA1042" s="351"/>
      <c r="LJB1042" s="351"/>
      <c r="LJC1042" s="351"/>
      <c r="LJD1042" s="351"/>
      <c r="LJE1042" s="351"/>
      <c r="LJF1042" s="351"/>
      <c r="LJG1042" s="351"/>
      <c r="LJH1042" s="351"/>
      <c r="LJI1042" s="351"/>
      <c r="LJJ1042" s="351"/>
      <c r="LJK1042" s="351"/>
      <c r="LJL1042" s="351"/>
      <c r="LJM1042" s="351"/>
      <c r="LJN1042" s="351"/>
      <c r="LJO1042" s="351"/>
      <c r="LJP1042" s="351"/>
      <c r="LJQ1042" s="351"/>
      <c r="LJR1042" s="351"/>
      <c r="LJS1042" s="351"/>
      <c r="LJT1042" s="351"/>
      <c r="LJU1042" s="351"/>
      <c r="LJV1042" s="351"/>
      <c r="LJW1042" s="351"/>
      <c r="LJX1042" s="351"/>
      <c r="LJY1042" s="351"/>
      <c r="LJZ1042" s="351"/>
      <c r="LKA1042" s="351"/>
      <c r="LKB1042" s="351"/>
      <c r="LKC1042" s="351"/>
      <c r="LKD1042" s="351"/>
      <c r="LKE1042" s="351"/>
      <c r="LKF1042" s="351"/>
      <c r="LKG1042" s="351"/>
      <c r="LKH1042" s="351"/>
      <c r="LKI1042" s="351"/>
      <c r="LKJ1042" s="351"/>
      <c r="LKK1042" s="351"/>
      <c r="LKL1042" s="351"/>
      <c r="LKM1042" s="351"/>
      <c r="LKN1042" s="351"/>
      <c r="LKO1042" s="351"/>
      <c r="LKP1042" s="351"/>
      <c r="LKQ1042" s="351"/>
      <c r="LKR1042" s="351"/>
      <c r="LKS1042" s="351"/>
      <c r="LKT1042" s="351"/>
      <c r="LKU1042" s="351"/>
      <c r="LKV1042" s="351"/>
      <c r="LKW1042" s="351"/>
      <c r="LKX1042" s="351"/>
      <c r="LKY1042" s="351"/>
      <c r="LKZ1042" s="351"/>
      <c r="LLA1042" s="351"/>
      <c r="LLB1042" s="351"/>
      <c r="LLC1042" s="351"/>
      <c r="LLD1042" s="351"/>
      <c r="LLE1042" s="351"/>
      <c r="LLF1042" s="351"/>
      <c r="LLG1042" s="351"/>
      <c r="LLH1042" s="351"/>
      <c r="LLI1042" s="351"/>
      <c r="LLJ1042" s="351"/>
      <c r="LLK1042" s="351"/>
      <c r="LLL1042" s="351"/>
      <c r="LLM1042" s="351"/>
      <c r="LLN1042" s="351"/>
      <c r="LLO1042" s="351"/>
      <c r="LLP1042" s="351"/>
      <c r="LLQ1042" s="351"/>
      <c r="LLR1042" s="351"/>
      <c r="LLS1042" s="351"/>
      <c r="LLT1042" s="351"/>
      <c r="LLU1042" s="351"/>
      <c r="LLV1042" s="351"/>
      <c r="LLW1042" s="351"/>
      <c r="LLX1042" s="351"/>
      <c r="LLY1042" s="351"/>
      <c r="LLZ1042" s="351"/>
      <c r="LMA1042" s="351"/>
      <c r="LMB1042" s="351"/>
      <c r="LMC1042" s="351"/>
      <c r="LMD1042" s="351"/>
      <c r="LME1042" s="351"/>
      <c r="LMF1042" s="351"/>
      <c r="LMG1042" s="351"/>
      <c r="LMH1042" s="351"/>
      <c r="LMI1042" s="351"/>
      <c r="LMJ1042" s="351"/>
      <c r="LMK1042" s="351"/>
      <c r="LML1042" s="351"/>
      <c r="LMM1042" s="351"/>
      <c r="LMN1042" s="351"/>
      <c r="LMO1042" s="351"/>
      <c r="LMP1042" s="351"/>
      <c r="LMQ1042" s="351"/>
      <c r="LMR1042" s="351"/>
      <c r="LMS1042" s="351"/>
      <c r="LMT1042" s="351"/>
      <c r="LMU1042" s="351"/>
      <c r="LMV1042" s="351"/>
      <c r="LMW1042" s="351"/>
      <c r="LMX1042" s="351"/>
      <c r="LMY1042" s="351"/>
      <c r="LMZ1042" s="351"/>
      <c r="LNA1042" s="351"/>
      <c r="LNB1042" s="351"/>
      <c r="LNC1042" s="351"/>
      <c r="LND1042" s="351"/>
      <c r="LNE1042" s="351"/>
      <c r="LNF1042" s="351"/>
      <c r="LNG1042" s="351"/>
      <c r="LNH1042" s="351"/>
      <c r="LNI1042" s="351"/>
      <c r="LNJ1042" s="351"/>
      <c r="LNK1042" s="351"/>
      <c r="LNL1042" s="351"/>
      <c r="LNM1042" s="351"/>
      <c r="LNN1042" s="351"/>
      <c r="LNO1042" s="351"/>
      <c r="LNP1042" s="351"/>
      <c r="LNQ1042" s="351"/>
      <c r="LNR1042" s="351"/>
      <c r="LNS1042" s="351"/>
      <c r="LNT1042" s="351"/>
      <c r="LNU1042" s="351"/>
      <c r="LNV1042" s="351"/>
      <c r="LNW1042" s="351"/>
      <c r="LNX1042" s="351"/>
      <c r="LNY1042" s="351"/>
      <c r="LNZ1042" s="351"/>
      <c r="LOA1042" s="351"/>
      <c r="LOB1042" s="351"/>
      <c r="LOC1042" s="351"/>
      <c r="LOD1042" s="351"/>
      <c r="LOE1042" s="351"/>
      <c r="LOF1042" s="351"/>
      <c r="LOG1042" s="351"/>
      <c r="LOH1042" s="351"/>
      <c r="LOI1042" s="351"/>
      <c r="LOJ1042" s="351"/>
      <c r="LOK1042" s="351"/>
      <c r="LOL1042" s="351"/>
      <c r="LOM1042" s="351"/>
      <c r="LON1042" s="351"/>
      <c r="LOO1042" s="351"/>
      <c r="LOP1042" s="351"/>
      <c r="LOQ1042" s="351"/>
      <c r="LOR1042" s="351"/>
      <c r="LOS1042" s="351"/>
      <c r="LOT1042" s="351"/>
      <c r="LOU1042" s="351"/>
      <c r="LOV1042" s="351"/>
      <c r="LOW1042" s="351"/>
      <c r="LOX1042" s="351"/>
      <c r="LOY1042" s="351"/>
      <c r="LOZ1042" s="351"/>
      <c r="LPA1042" s="351"/>
      <c r="LPB1042" s="351"/>
      <c r="LPC1042" s="351"/>
      <c r="LPD1042" s="351"/>
      <c r="LPE1042" s="351"/>
      <c r="LPF1042" s="351"/>
      <c r="LPG1042" s="351"/>
      <c r="LPH1042" s="351"/>
      <c r="LPI1042" s="351"/>
      <c r="LPJ1042" s="351"/>
      <c r="LPK1042" s="351"/>
      <c r="LPL1042" s="351"/>
      <c r="LPM1042" s="351"/>
      <c r="LPN1042" s="351"/>
      <c r="LPO1042" s="351"/>
      <c r="LPP1042" s="351"/>
      <c r="LPQ1042" s="351"/>
      <c r="LPR1042" s="351"/>
      <c r="LPS1042" s="351"/>
      <c r="LPT1042" s="351"/>
      <c r="LPU1042" s="351"/>
      <c r="LPV1042" s="351"/>
      <c r="LPW1042" s="351"/>
      <c r="LPX1042" s="351"/>
      <c r="LPY1042" s="351"/>
      <c r="LPZ1042" s="351"/>
      <c r="LQA1042" s="351"/>
      <c r="LQB1042" s="351"/>
      <c r="LQC1042" s="351"/>
      <c r="LQD1042" s="351"/>
      <c r="LQE1042" s="351"/>
      <c r="LQF1042" s="351"/>
      <c r="LQG1042" s="351"/>
      <c r="LQH1042" s="351"/>
      <c r="LQI1042" s="351"/>
      <c r="LQJ1042" s="351"/>
      <c r="LQK1042" s="351"/>
      <c r="LQL1042" s="351"/>
      <c r="LQM1042" s="351"/>
      <c r="LQN1042" s="351"/>
      <c r="LQO1042" s="351"/>
      <c r="LQP1042" s="351"/>
      <c r="LQQ1042" s="351"/>
      <c r="LQR1042" s="351"/>
      <c r="LQS1042" s="351"/>
      <c r="LQT1042" s="351"/>
      <c r="LQU1042" s="351"/>
      <c r="LQV1042" s="351"/>
      <c r="LQW1042" s="351"/>
      <c r="LQX1042" s="351"/>
      <c r="LQY1042" s="351"/>
      <c r="LQZ1042" s="351"/>
      <c r="LRA1042" s="351"/>
      <c r="LRB1042" s="351"/>
      <c r="LRC1042" s="351"/>
      <c r="LRD1042" s="351"/>
      <c r="LRE1042" s="351"/>
      <c r="LRF1042" s="351"/>
      <c r="LRG1042" s="351"/>
      <c r="LRH1042" s="351"/>
      <c r="LRI1042" s="351"/>
      <c r="LRJ1042" s="351"/>
      <c r="LRK1042" s="351"/>
      <c r="LRL1042" s="351"/>
      <c r="LRM1042" s="351"/>
      <c r="LRN1042" s="351"/>
      <c r="LRO1042" s="351"/>
      <c r="LRP1042" s="351"/>
      <c r="LRQ1042" s="351"/>
      <c r="LRR1042" s="351"/>
      <c r="LRS1042" s="351"/>
      <c r="LRT1042" s="351"/>
      <c r="LRU1042" s="351"/>
      <c r="LRV1042" s="351"/>
      <c r="LRW1042" s="351"/>
      <c r="LRX1042" s="351"/>
      <c r="LRY1042" s="351"/>
      <c r="LRZ1042" s="351"/>
      <c r="LSA1042" s="351"/>
      <c r="LSB1042" s="351"/>
      <c r="LSC1042" s="351"/>
      <c r="LSD1042" s="351"/>
      <c r="LSE1042" s="351"/>
      <c r="LSF1042" s="351"/>
      <c r="LSG1042" s="351"/>
      <c r="LSH1042" s="351"/>
      <c r="LSI1042" s="351"/>
      <c r="LSJ1042" s="351"/>
      <c r="LSK1042" s="351"/>
      <c r="LSL1042" s="351"/>
      <c r="LSM1042" s="351"/>
      <c r="LSN1042" s="351"/>
      <c r="LSO1042" s="351"/>
      <c r="LSP1042" s="351"/>
      <c r="LSQ1042" s="351"/>
      <c r="LSR1042" s="351"/>
      <c r="LSS1042" s="351"/>
      <c r="LST1042" s="351"/>
      <c r="LSU1042" s="351"/>
      <c r="LSV1042" s="351"/>
      <c r="LSW1042" s="351"/>
      <c r="LSX1042" s="351"/>
      <c r="LSY1042" s="351"/>
      <c r="LSZ1042" s="351"/>
      <c r="LTA1042" s="351"/>
      <c r="LTB1042" s="351"/>
      <c r="LTC1042" s="351"/>
      <c r="LTD1042" s="351"/>
      <c r="LTE1042" s="351"/>
      <c r="LTF1042" s="351"/>
      <c r="LTG1042" s="351"/>
      <c r="LTH1042" s="351"/>
      <c r="LTI1042" s="351"/>
      <c r="LTJ1042" s="351"/>
      <c r="LTK1042" s="351"/>
      <c r="LTL1042" s="351"/>
      <c r="LTM1042" s="351"/>
      <c r="LTN1042" s="351"/>
      <c r="LTO1042" s="351"/>
      <c r="LTP1042" s="351"/>
      <c r="LTQ1042" s="351"/>
      <c r="LTR1042" s="351"/>
      <c r="LTS1042" s="351"/>
      <c r="LTT1042" s="351"/>
      <c r="LTU1042" s="351"/>
      <c r="LTV1042" s="351"/>
      <c r="LTW1042" s="351"/>
      <c r="LTX1042" s="351"/>
      <c r="LTY1042" s="351"/>
      <c r="LTZ1042" s="351"/>
      <c r="LUA1042" s="351"/>
      <c r="LUB1042" s="351"/>
      <c r="LUC1042" s="351"/>
      <c r="LUD1042" s="351"/>
      <c r="LUE1042" s="351"/>
      <c r="LUF1042" s="351"/>
      <c r="LUG1042" s="351"/>
      <c r="LUH1042" s="351"/>
      <c r="LUI1042" s="351"/>
      <c r="LUJ1042" s="351"/>
      <c r="LUK1042" s="351"/>
      <c r="LUL1042" s="351"/>
      <c r="LUM1042" s="351"/>
      <c r="LUN1042" s="351"/>
      <c r="LUO1042" s="351"/>
      <c r="LUP1042" s="351"/>
      <c r="LUQ1042" s="351"/>
      <c r="LUR1042" s="351"/>
      <c r="LUS1042" s="351"/>
      <c r="LUT1042" s="351"/>
      <c r="LUU1042" s="351"/>
      <c r="LUV1042" s="351"/>
      <c r="LUW1042" s="351"/>
      <c r="LUX1042" s="351"/>
      <c r="LUY1042" s="351"/>
      <c r="LUZ1042" s="351"/>
      <c r="LVA1042" s="351"/>
      <c r="LVB1042" s="351"/>
      <c r="LVC1042" s="351"/>
      <c r="LVD1042" s="351"/>
      <c r="LVE1042" s="351"/>
      <c r="LVF1042" s="351"/>
      <c r="LVG1042" s="351"/>
      <c r="LVH1042" s="351"/>
      <c r="LVI1042" s="351"/>
      <c r="LVJ1042" s="351"/>
      <c r="LVK1042" s="351"/>
      <c r="LVL1042" s="351"/>
      <c r="LVM1042" s="351"/>
      <c r="LVN1042" s="351"/>
      <c r="LVO1042" s="351"/>
      <c r="LVP1042" s="351"/>
      <c r="LVQ1042" s="351"/>
      <c r="LVR1042" s="351"/>
      <c r="LVS1042" s="351"/>
      <c r="LVT1042" s="351"/>
      <c r="LVU1042" s="351"/>
      <c r="LVV1042" s="351"/>
      <c r="LVW1042" s="351"/>
      <c r="LVX1042" s="351"/>
      <c r="LVY1042" s="351"/>
      <c r="LVZ1042" s="351"/>
      <c r="LWA1042" s="351"/>
      <c r="LWB1042" s="351"/>
      <c r="LWC1042" s="351"/>
      <c r="LWD1042" s="351"/>
      <c r="LWE1042" s="351"/>
      <c r="LWF1042" s="351"/>
      <c r="LWG1042" s="351"/>
      <c r="LWH1042" s="351"/>
      <c r="LWI1042" s="351"/>
      <c r="LWJ1042" s="351"/>
      <c r="LWK1042" s="351"/>
      <c r="LWL1042" s="351"/>
      <c r="LWM1042" s="351"/>
      <c r="LWN1042" s="351"/>
      <c r="LWO1042" s="351"/>
      <c r="LWP1042" s="351"/>
      <c r="LWQ1042" s="351"/>
      <c r="LWR1042" s="351"/>
      <c r="LWS1042" s="351"/>
      <c r="LWT1042" s="351"/>
      <c r="LWU1042" s="351"/>
      <c r="LWV1042" s="351"/>
      <c r="LWW1042" s="351"/>
      <c r="LWX1042" s="351"/>
      <c r="LWY1042" s="351"/>
      <c r="LWZ1042" s="351"/>
      <c r="LXA1042" s="351"/>
      <c r="LXB1042" s="351"/>
      <c r="LXC1042" s="351"/>
      <c r="LXD1042" s="351"/>
      <c r="LXE1042" s="351"/>
      <c r="LXF1042" s="351"/>
      <c r="LXG1042" s="351"/>
      <c r="LXH1042" s="351"/>
      <c r="LXI1042" s="351"/>
      <c r="LXJ1042" s="351"/>
      <c r="LXK1042" s="351"/>
      <c r="LXL1042" s="351"/>
      <c r="LXM1042" s="351"/>
      <c r="LXN1042" s="351"/>
      <c r="LXO1042" s="351"/>
      <c r="LXP1042" s="351"/>
      <c r="LXQ1042" s="351"/>
      <c r="LXR1042" s="351"/>
      <c r="LXS1042" s="351"/>
      <c r="LXT1042" s="351"/>
      <c r="LXU1042" s="351"/>
      <c r="LXV1042" s="351"/>
      <c r="LXW1042" s="351"/>
      <c r="LXX1042" s="351"/>
      <c r="LXY1042" s="351"/>
      <c r="LXZ1042" s="351"/>
      <c r="LYA1042" s="351"/>
      <c r="LYB1042" s="351"/>
      <c r="LYC1042" s="351"/>
      <c r="LYD1042" s="351"/>
      <c r="LYE1042" s="351"/>
      <c r="LYF1042" s="351"/>
      <c r="LYG1042" s="351"/>
      <c r="LYH1042" s="351"/>
      <c r="LYI1042" s="351"/>
      <c r="LYJ1042" s="351"/>
      <c r="LYK1042" s="351"/>
      <c r="LYL1042" s="351"/>
      <c r="LYM1042" s="351"/>
      <c r="LYN1042" s="351"/>
      <c r="LYO1042" s="351"/>
      <c r="LYP1042" s="351"/>
      <c r="LYQ1042" s="351"/>
      <c r="LYR1042" s="351"/>
      <c r="LYS1042" s="351"/>
      <c r="LYT1042" s="351"/>
      <c r="LYU1042" s="351"/>
      <c r="LYV1042" s="351"/>
      <c r="LYW1042" s="351"/>
      <c r="LYX1042" s="351"/>
      <c r="LYY1042" s="351"/>
      <c r="LYZ1042" s="351"/>
      <c r="LZA1042" s="351"/>
      <c r="LZB1042" s="351"/>
      <c r="LZC1042" s="351"/>
      <c r="LZD1042" s="351"/>
      <c r="LZE1042" s="351"/>
      <c r="LZF1042" s="351"/>
      <c r="LZG1042" s="351"/>
      <c r="LZH1042" s="351"/>
      <c r="LZI1042" s="351"/>
      <c r="LZJ1042" s="351"/>
      <c r="LZK1042" s="351"/>
      <c r="LZL1042" s="351"/>
      <c r="LZM1042" s="351"/>
      <c r="LZN1042" s="351"/>
      <c r="LZO1042" s="351"/>
      <c r="LZP1042" s="351"/>
      <c r="LZQ1042" s="351"/>
      <c r="LZR1042" s="351"/>
      <c r="LZS1042" s="351"/>
      <c r="LZT1042" s="351"/>
      <c r="LZU1042" s="351"/>
      <c r="LZV1042" s="351"/>
      <c r="LZW1042" s="351"/>
      <c r="LZX1042" s="351"/>
      <c r="LZY1042" s="351"/>
      <c r="LZZ1042" s="351"/>
      <c r="MAA1042" s="351"/>
      <c r="MAB1042" s="351"/>
      <c r="MAC1042" s="351"/>
      <c r="MAD1042" s="351"/>
      <c r="MAE1042" s="351"/>
      <c r="MAF1042" s="351"/>
      <c r="MAG1042" s="351"/>
      <c r="MAH1042" s="351"/>
      <c r="MAI1042" s="351"/>
      <c r="MAJ1042" s="351"/>
      <c r="MAK1042" s="351"/>
      <c r="MAL1042" s="351"/>
      <c r="MAM1042" s="351"/>
      <c r="MAN1042" s="351"/>
      <c r="MAO1042" s="351"/>
      <c r="MAP1042" s="351"/>
      <c r="MAQ1042" s="351"/>
      <c r="MAR1042" s="351"/>
      <c r="MAS1042" s="351"/>
      <c r="MAT1042" s="351"/>
      <c r="MAU1042" s="351"/>
      <c r="MAV1042" s="351"/>
      <c r="MAW1042" s="351"/>
      <c r="MAX1042" s="351"/>
      <c r="MAY1042" s="351"/>
      <c r="MAZ1042" s="351"/>
      <c r="MBA1042" s="351"/>
      <c r="MBB1042" s="351"/>
      <c r="MBC1042" s="351"/>
      <c r="MBD1042" s="351"/>
      <c r="MBE1042" s="351"/>
      <c r="MBF1042" s="351"/>
      <c r="MBG1042" s="351"/>
      <c r="MBH1042" s="351"/>
      <c r="MBI1042" s="351"/>
      <c r="MBJ1042" s="351"/>
      <c r="MBK1042" s="351"/>
      <c r="MBL1042" s="351"/>
      <c r="MBM1042" s="351"/>
      <c r="MBN1042" s="351"/>
      <c r="MBO1042" s="351"/>
      <c r="MBP1042" s="351"/>
      <c r="MBQ1042" s="351"/>
      <c r="MBR1042" s="351"/>
      <c r="MBS1042" s="351"/>
      <c r="MBT1042" s="351"/>
      <c r="MBU1042" s="351"/>
      <c r="MBV1042" s="351"/>
      <c r="MBW1042" s="351"/>
      <c r="MBX1042" s="351"/>
      <c r="MBY1042" s="351"/>
      <c r="MBZ1042" s="351"/>
      <c r="MCA1042" s="351"/>
      <c r="MCB1042" s="351"/>
      <c r="MCC1042" s="351"/>
      <c r="MCD1042" s="351"/>
      <c r="MCE1042" s="351"/>
      <c r="MCF1042" s="351"/>
      <c r="MCG1042" s="351"/>
      <c r="MCH1042" s="351"/>
      <c r="MCI1042" s="351"/>
      <c r="MCJ1042" s="351"/>
      <c r="MCK1042" s="351"/>
      <c r="MCL1042" s="351"/>
      <c r="MCM1042" s="351"/>
      <c r="MCN1042" s="351"/>
      <c r="MCO1042" s="351"/>
      <c r="MCP1042" s="351"/>
      <c r="MCQ1042" s="351"/>
      <c r="MCR1042" s="351"/>
      <c r="MCS1042" s="351"/>
      <c r="MCT1042" s="351"/>
      <c r="MCU1042" s="351"/>
      <c r="MCV1042" s="351"/>
      <c r="MCW1042" s="351"/>
      <c r="MCX1042" s="351"/>
      <c r="MCY1042" s="351"/>
      <c r="MCZ1042" s="351"/>
      <c r="MDA1042" s="351"/>
      <c r="MDB1042" s="351"/>
      <c r="MDC1042" s="351"/>
      <c r="MDD1042" s="351"/>
      <c r="MDE1042" s="351"/>
      <c r="MDF1042" s="351"/>
      <c r="MDG1042" s="351"/>
      <c r="MDH1042" s="351"/>
      <c r="MDI1042" s="351"/>
      <c r="MDJ1042" s="351"/>
      <c r="MDK1042" s="351"/>
      <c r="MDL1042" s="351"/>
      <c r="MDM1042" s="351"/>
      <c r="MDN1042" s="351"/>
      <c r="MDO1042" s="351"/>
      <c r="MDP1042" s="351"/>
      <c r="MDQ1042" s="351"/>
      <c r="MDR1042" s="351"/>
      <c r="MDS1042" s="351"/>
      <c r="MDT1042" s="351"/>
      <c r="MDU1042" s="351"/>
      <c r="MDV1042" s="351"/>
      <c r="MDW1042" s="351"/>
      <c r="MDX1042" s="351"/>
      <c r="MDY1042" s="351"/>
      <c r="MDZ1042" s="351"/>
      <c r="MEA1042" s="351"/>
      <c r="MEB1042" s="351"/>
      <c r="MEC1042" s="351"/>
      <c r="MED1042" s="351"/>
      <c r="MEE1042" s="351"/>
      <c r="MEF1042" s="351"/>
      <c r="MEG1042" s="351"/>
      <c r="MEH1042" s="351"/>
      <c r="MEI1042" s="351"/>
      <c r="MEJ1042" s="351"/>
      <c r="MEK1042" s="351"/>
      <c r="MEL1042" s="351"/>
      <c r="MEM1042" s="351"/>
      <c r="MEN1042" s="351"/>
      <c r="MEO1042" s="351"/>
      <c r="MEP1042" s="351"/>
      <c r="MEQ1042" s="351"/>
      <c r="MER1042" s="351"/>
      <c r="MES1042" s="351"/>
      <c r="MET1042" s="351"/>
      <c r="MEU1042" s="351"/>
      <c r="MEV1042" s="351"/>
      <c r="MEW1042" s="351"/>
      <c r="MEX1042" s="351"/>
      <c r="MEY1042" s="351"/>
      <c r="MEZ1042" s="351"/>
      <c r="MFA1042" s="351"/>
      <c r="MFB1042" s="351"/>
      <c r="MFC1042" s="351"/>
      <c r="MFD1042" s="351"/>
      <c r="MFE1042" s="351"/>
      <c r="MFF1042" s="351"/>
      <c r="MFG1042" s="351"/>
      <c r="MFH1042" s="351"/>
      <c r="MFI1042" s="351"/>
      <c r="MFJ1042" s="351"/>
      <c r="MFK1042" s="351"/>
      <c r="MFL1042" s="351"/>
      <c r="MFM1042" s="351"/>
      <c r="MFN1042" s="351"/>
      <c r="MFO1042" s="351"/>
      <c r="MFP1042" s="351"/>
      <c r="MFQ1042" s="351"/>
      <c r="MFR1042" s="351"/>
      <c r="MFS1042" s="351"/>
      <c r="MFT1042" s="351"/>
      <c r="MFU1042" s="351"/>
      <c r="MFV1042" s="351"/>
      <c r="MFW1042" s="351"/>
      <c r="MFX1042" s="351"/>
      <c r="MFY1042" s="351"/>
      <c r="MFZ1042" s="351"/>
      <c r="MGA1042" s="351"/>
      <c r="MGB1042" s="351"/>
      <c r="MGC1042" s="351"/>
      <c r="MGD1042" s="351"/>
      <c r="MGE1042" s="351"/>
      <c r="MGF1042" s="351"/>
      <c r="MGG1042" s="351"/>
      <c r="MGH1042" s="351"/>
      <c r="MGI1042" s="351"/>
      <c r="MGJ1042" s="351"/>
      <c r="MGK1042" s="351"/>
      <c r="MGL1042" s="351"/>
      <c r="MGM1042" s="351"/>
      <c r="MGN1042" s="351"/>
      <c r="MGO1042" s="351"/>
      <c r="MGP1042" s="351"/>
      <c r="MGQ1042" s="351"/>
      <c r="MGR1042" s="351"/>
      <c r="MGS1042" s="351"/>
      <c r="MGT1042" s="351"/>
      <c r="MGU1042" s="351"/>
      <c r="MGV1042" s="351"/>
      <c r="MGW1042" s="351"/>
      <c r="MGX1042" s="351"/>
      <c r="MGY1042" s="351"/>
      <c r="MGZ1042" s="351"/>
      <c r="MHA1042" s="351"/>
      <c r="MHB1042" s="351"/>
      <c r="MHC1042" s="351"/>
      <c r="MHD1042" s="351"/>
      <c r="MHE1042" s="351"/>
      <c r="MHF1042" s="351"/>
      <c r="MHG1042" s="351"/>
      <c r="MHH1042" s="351"/>
      <c r="MHI1042" s="351"/>
      <c r="MHJ1042" s="351"/>
      <c r="MHK1042" s="351"/>
      <c r="MHL1042" s="351"/>
      <c r="MHM1042" s="351"/>
      <c r="MHN1042" s="351"/>
      <c r="MHO1042" s="351"/>
      <c r="MHP1042" s="351"/>
      <c r="MHQ1042" s="351"/>
      <c r="MHR1042" s="351"/>
      <c r="MHS1042" s="351"/>
      <c r="MHT1042" s="351"/>
      <c r="MHU1042" s="351"/>
      <c r="MHV1042" s="351"/>
      <c r="MHW1042" s="351"/>
      <c r="MHX1042" s="351"/>
      <c r="MHY1042" s="351"/>
      <c r="MHZ1042" s="351"/>
      <c r="MIA1042" s="351"/>
      <c r="MIB1042" s="351"/>
      <c r="MIC1042" s="351"/>
      <c r="MID1042" s="351"/>
      <c r="MIE1042" s="351"/>
      <c r="MIF1042" s="351"/>
      <c r="MIG1042" s="351"/>
      <c r="MIH1042" s="351"/>
      <c r="MII1042" s="351"/>
      <c r="MIJ1042" s="351"/>
      <c r="MIK1042" s="351"/>
      <c r="MIL1042" s="351"/>
      <c r="MIM1042" s="351"/>
      <c r="MIN1042" s="351"/>
      <c r="MIO1042" s="351"/>
      <c r="MIP1042" s="351"/>
      <c r="MIQ1042" s="351"/>
      <c r="MIR1042" s="351"/>
      <c r="MIS1042" s="351"/>
      <c r="MIT1042" s="351"/>
      <c r="MIU1042" s="351"/>
      <c r="MIV1042" s="351"/>
      <c r="MIW1042" s="351"/>
      <c r="MIX1042" s="351"/>
      <c r="MIY1042" s="351"/>
      <c r="MIZ1042" s="351"/>
      <c r="MJA1042" s="351"/>
      <c r="MJB1042" s="351"/>
      <c r="MJC1042" s="351"/>
      <c r="MJD1042" s="351"/>
      <c r="MJE1042" s="351"/>
      <c r="MJF1042" s="351"/>
      <c r="MJG1042" s="351"/>
      <c r="MJH1042" s="351"/>
      <c r="MJI1042" s="351"/>
      <c r="MJJ1042" s="351"/>
      <c r="MJK1042" s="351"/>
      <c r="MJL1042" s="351"/>
      <c r="MJM1042" s="351"/>
      <c r="MJN1042" s="351"/>
      <c r="MJO1042" s="351"/>
      <c r="MJP1042" s="351"/>
      <c r="MJQ1042" s="351"/>
      <c r="MJR1042" s="351"/>
      <c r="MJS1042" s="351"/>
      <c r="MJT1042" s="351"/>
      <c r="MJU1042" s="351"/>
      <c r="MJV1042" s="351"/>
      <c r="MJW1042" s="351"/>
      <c r="MJX1042" s="351"/>
      <c r="MJY1042" s="351"/>
      <c r="MJZ1042" s="351"/>
      <c r="MKA1042" s="351"/>
      <c r="MKB1042" s="351"/>
      <c r="MKC1042" s="351"/>
      <c r="MKD1042" s="351"/>
      <c r="MKE1042" s="351"/>
      <c r="MKF1042" s="351"/>
      <c r="MKG1042" s="351"/>
      <c r="MKH1042" s="351"/>
      <c r="MKI1042" s="351"/>
      <c r="MKJ1042" s="351"/>
      <c r="MKK1042" s="351"/>
      <c r="MKL1042" s="351"/>
      <c r="MKM1042" s="351"/>
      <c r="MKN1042" s="351"/>
      <c r="MKO1042" s="351"/>
      <c r="MKP1042" s="351"/>
      <c r="MKQ1042" s="351"/>
      <c r="MKR1042" s="351"/>
      <c r="MKS1042" s="351"/>
      <c r="MKT1042" s="351"/>
      <c r="MKU1042" s="351"/>
      <c r="MKV1042" s="351"/>
      <c r="MKW1042" s="351"/>
      <c r="MKX1042" s="351"/>
      <c r="MKY1042" s="351"/>
      <c r="MKZ1042" s="351"/>
      <c r="MLA1042" s="351"/>
      <c r="MLB1042" s="351"/>
      <c r="MLC1042" s="351"/>
      <c r="MLD1042" s="351"/>
      <c r="MLE1042" s="351"/>
      <c r="MLF1042" s="351"/>
      <c r="MLG1042" s="351"/>
      <c r="MLH1042" s="351"/>
      <c r="MLI1042" s="351"/>
      <c r="MLJ1042" s="351"/>
      <c r="MLK1042" s="351"/>
      <c r="MLL1042" s="351"/>
      <c r="MLM1042" s="351"/>
      <c r="MLN1042" s="351"/>
      <c r="MLO1042" s="351"/>
      <c r="MLP1042" s="351"/>
      <c r="MLQ1042" s="351"/>
      <c r="MLR1042" s="351"/>
      <c r="MLS1042" s="351"/>
      <c r="MLT1042" s="351"/>
      <c r="MLU1042" s="351"/>
      <c r="MLV1042" s="351"/>
      <c r="MLW1042" s="351"/>
      <c r="MLX1042" s="351"/>
      <c r="MLY1042" s="351"/>
      <c r="MLZ1042" s="351"/>
      <c r="MMA1042" s="351"/>
      <c r="MMB1042" s="351"/>
      <c r="MMC1042" s="351"/>
      <c r="MMD1042" s="351"/>
      <c r="MME1042" s="351"/>
      <c r="MMF1042" s="351"/>
      <c r="MMG1042" s="351"/>
      <c r="MMH1042" s="351"/>
      <c r="MMI1042" s="351"/>
      <c r="MMJ1042" s="351"/>
      <c r="MMK1042" s="351"/>
      <c r="MML1042" s="351"/>
      <c r="MMM1042" s="351"/>
      <c r="MMN1042" s="351"/>
      <c r="MMO1042" s="351"/>
      <c r="MMP1042" s="351"/>
      <c r="MMQ1042" s="351"/>
      <c r="MMR1042" s="351"/>
      <c r="MMS1042" s="351"/>
      <c r="MMT1042" s="351"/>
      <c r="MMU1042" s="351"/>
      <c r="MMV1042" s="351"/>
      <c r="MMW1042" s="351"/>
      <c r="MMX1042" s="351"/>
      <c r="MMY1042" s="351"/>
      <c r="MMZ1042" s="351"/>
      <c r="MNA1042" s="351"/>
      <c r="MNB1042" s="351"/>
      <c r="MNC1042" s="351"/>
      <c r="MND1042" s="351"/>
      <c r="MNE1042" s="351"/>
      <c r="MNF1042" s="351"/>
      <c r="MNG1042" s="351"/>
      <c r="MNH1042" s="351"/>
      <c r="MNI1042" s="351"/>
      <c r="MNJ1042" s="351"/>
      <c r="MNK1042" s="351"/>
      <c r="MNL1042" s="351"/>
      <c r="MNM1042" s="351"/>
      <c r="MNN1042" s="351"/>
      <c r="MNO1042" s="351"/>
      <c r="MNP1042" s="351"/>
      <c r="MNQ1042" s="351"/>
      <c r="MNR1042" s="351"/>
      <c r="MNS1042" s="351"/>
      <c r="MNT1042" s="351"/>
      <c r="MNU1042" s="351"/>
      <c r="MNV1042" s="351"/>
      <c r="MNW1042" s="351"/>
      <c r="MNX1042" s="351"/>
      <c r="MNY1042" s="351"/>
      <c r="MNZ1042" s="351"/>
      <c r="MOA1042" s="351"/>
      <c r="MOB1042" s="351"/>
      <c r="MOC1042" s="351"/>
      <c r="MOD1042" s="351"/>
      <c r="MOE1042" s="351"/>
      <c r="MOF1042" s="351"/>
      <c r="MOG1042" s="351"/>
      <c r="MOH1042" s="351"/>
      <c r="MOI1042" s="351"/>
      <c r="MOJ1042" s="351"/>
      <c r="MOK1042" s="351"/>
      <c r="MOL1042" s="351"/>
      <c r="MOM1042" s="351"/>
      <c r="MON1042" s="351"/>
      <c r="MOO1042" s="351"/>
      <c r="MOP1042" s="351"/>
      <c r="MOQ1042" s="351"/>
      <c r="MOR1042" s="351"/>
      <c r="MOS1042" s="351"/>
      <c r="MOT1042" s="351"/>
      <c r="MOU1042" s="351"/>
      <c r="MOV1042" s="351"/>
      <c r="MOW1042" s="351"/>
      <c r="MOX1042" s="351"/>
      <c r="MOY1042" s="351"/>
      <c r="MOZ1042" s="351"/>
      <c r="MPA1042" s="351"/>
      <c r="MPB1042" s="351"/>
      <c r="MPC1042" s="351"/>
      <c r="MPD1042" s="351"/>
      <c r="MPE1042" s="351"/>
      <c r="MPF1042" s="351"/>
      <c r="MPG1042" s="351"/>
      <c r="MPH1042" s="351"/>
      <c r="MPI1042" s="351"/>
      <c r="MPJ1042" s="351"/>
      <c r="MPK1042" s="351"/>
      <c r="MPL1042" s="351"/>
      <c r="MPM1042" s="351"/>
      <c r="MPN1042" s="351"/>
      <c r="MPO1042" s="351"/>
      <c r="MPP1042" s="351"/>
      <c r="MPQ1042" s="351"/>
      <c r="MPR1042" s="351"/>
      <c r="MPS1042" s="351"/>
      <c r="MPT1042" s="351"/>
      <c r="MPU1042" s="351"/>
      <c r="MPV1042" s="351"/>
      <c r="MPW1042" s="351"/>
      <c r="MPX1042" s="351"/>
      <c r="MPY1042" s="351"/>
      <c r="MPZ1042" s="351"/>
      <c r="MQA1042" s="351"/>
      <c r="MQB1042" s="351"/>
      <c r="MQC1042" s="351"/>
      <c r="MQD1042" s="351"/>
      <c r="MQE1042" s="351"/>
      <c r="MQF1042" s="351"/>
      <c r="MQG1042" s="351"/>
      <c r="MQH1042" s="351"/>
      <c r="MQI1042" s="351"/>
      <c r="MQJ1042" s="351"/>
      <c r="MQK1042" s="351"/>
      <c r="MQL1042" s="351"/>
      <c r="MQM1042" s="351"/>
      <c r="MQN1042" s="351"/>
      <c r="MQO1042" s="351"/>
      <c r="MQP1042" s="351"/>
      <c r="MQQ1042" s="351"/>
      <c r="MQR1042" s="351"/>
      <c r="MQS1042" s="351"/>
      <c r="MQT1042" s="351"/>
      <c r="MQU1042" s="351"/>
      <c r="MQV1042" s="351"/>
      <c r="MQW1042" s="351"/>
      <c r="MQX1042" s="351"/>
      <c r="MQY1042" s="351"/>
      <c r="MQZ1042" s="351"/>
      <c r="MRA1042" s="351"/>
      <c r="MRB1042" s="351"/>
      <c r="MRC1042" s="351"/>
      <c r="MRD1042" s="351"/>
      <c r="MRE1042" s="351"/>
      <c r="MRF1042" s="351"/>
      <c r="MRG1042" s="351"/>
      <c r="MRH1042" s="351"/>
      <c r="MRI1042" s="351"/>
      <c r="MRJ1042" s="351"/>
      <c r="MRK1042" s="351"/>
      <c r="MRL1042" s="351"/>
      <c r="MRM1042" s="351"/>
      <c r="MRN1042" s="351"/>
      <c r="MRO1042" s="351"/>
      <c r="MRP1042" s="351"/>
      <c r="MRQ1042" s="351"/>
      <c r="MRR1042" s="351"/>
      <c r="MRS1042" s="351"/>
      <c r="MRT1042" s="351"/>
      <c r="MRU1042" s="351"/>
      <c r="MRV1042" s="351"/>
      <c r="MRW1042" s="351"/>
      <c r="MRX1042" s="351"/>
      <c r="MRY1042" s="351"/>
      <c r="MRZ1042" s="351"/>
      <c r="MSA1042" s="351"/>
      <c r="MSB1042" s="351"/>
      <c r="MSC1042" s="351"/>
      <c r="MSD1042" s="351"/>
      <c r="MSE1042" s="351"/>
      <c r="MSF1042" s="351"/>
      <c r="MSG1042" s="351"/>
      <c r="MSH1042" s="351"/>
      <c r="MSI1042" s="351"/>
      <c r="MSJ1042" s="351"/>
      <c r="MSK1042" s="351"/>
      <c r="MSL1042" s="351"/>
      <c r="MSM1042" s="351"/>
      <c r="MSN1042" s="351"/>
      <c r="MSO1042" s="351"/>
      <c r="MSP1042" s="351"/>
      <c r="MSQ1042" s="351"/>
      <c r="MSR1042" s="351"/>
      <c r="MSS1042" s="351"/>
      <c r="MST1042" s="351"/>
      <c r="MSU1042" s="351"/>
      <c r="MSV1042" s="351"/>
      <c r="MSW1042" s="351"/>
      <c r="MSX1042" s="351"/>
      <c r="MSY1042" s="351"/>
      <c r="MSZ1042" s="351"/>
      <c r="MTA1042" s="351"/>
      <c r="MTB1042" s="351"/>
      <c r="MTC1042" s="351"/>
      <c r="MTD1042" s="351"/>
      <c r="MTE1042" s="351"/>
      <c r="MTF1042" s="351"/>
      <c r="MTG1042" s="351"/>
      <c r="MTH1042" s="351"/>
      <c r="MTI1042" s="351"/>
      <c r="MTJ1042" s="351"/>
      <c r="MTK1042" s="351"/>
      <c r="MTL1042" s="351"/>
      <c r="MTM1042" s="351"/>
      <c r="MTN1042" s="351"/>
      <c r="MTO1042" s="351"/>
      <c r="MTP1042" s="351"/>
      <c r="MTQ1042" s="351"/>
      <c r="MTR1042" s="351"/>
      <c r="MTS1042" s="351"/>
      <c r="MTT1042" s="351"/>
      <c r="MTU1042" s="351"/>
      <c r="MTV1042" s="351"/>
      <c r="MTW1042" s="351"/>
      <c r="MTX1042" s="351"/>
      <c r="MTY1042" s="351"/>
      <c r="MTZ1042" s="351"/>
      <c r="MUA1042" s="351"/>
      <c r="MUB1042" s="351"/>
      <c r="MUC1042" s="351"/>
      <c r="MUD1042" s="351"/>
      <c r="MUE1042" s="351"/>
      <c r="MUF1042" s="351"/>
      <c r="MUG1042" s="351"/>
      <c r="MUH1042" s="351"/>
      <c r="MUI1042" s="351"/>
      <c r="MUJ1042" s="351"/>
      <c r="MUK1042" s="351"/>
      <c r="MUL1042" s="351"/>
      <c r="MUM1042" s="351"/>
      <c r="MUN1042" s="351"/>
      <c r="MUO1042" s="351"/>
      <c r="MUP1042" s="351"/>
      <c r="MUQ1042" s="351"/>
      <c r="MUR1042" s="351"/>
      <c r="MUS1042" s="351"/>
      <c r="MUT1042" s="351"/>
      <c r="MUU1042" s="351"/>
      <c r="MUV1042" s="351"/>
      <c r="MUW1042" s="351"/>
      <c r="MUX1042" s="351"/>
      <c r="MUY1042" s="351"/>
      <c r="MUZ1042" s="351"/>
      <c r="MVA1042" s="351"/>
      <c r="MVB1042" s="351"/>
      <c r="MVC1042" s="351"/>
      <c r="MVD1042" s="351"/>
      <c r="MVE1042" s="351"/>
      <c r="MVF1042" s="351"/>
      <c r="MVG1042" s="351"/>
      <c r="MVH1042" s="351"/>
      <c r="MVI1042" s="351"/>
      <c r="MVJ1042" s="351"/>
      <c r="MVK1042" s="351"/>
      <c r="MVL1042" s="351"/>
      <c r="MVM1042" s="351"/>
      <c r="MVN1042" s="351"/>
      <c r="MVO1042" s="351"/>
      <c r="MVP1042" s="351"/>
      <c r="MVQ1042" s="351"/>
      <c r="MVR1042" s="351"/>
      <c r="MVS1042" s="351"/>
      <c r="MVT1042" s="351"/>
      <c r="MVU1042" s="351"/>
      <c r="MVV1042" s="351"/>
      <c r="MVW1042" s="351"/>
      <c r="MVX1042" s="351"/>
      <c r="MVY1042" s="351"/>
      <c r="MVZ1042" s="351"/>
      <c r="MWA1042" s="351"/>
      <c r="MWB1042" s="351"/>
      <c r="MWC1042" s="351"/>
      <c r="MWD1042" s="351"/>
      <c r="MWE1042" s="351"/>
      <c r="MWF1042" s="351"/>
      <c r="MWG1042" s="351"/>
      <c r="MWH1042" s="351"/>
      <c r="MWI1042" s="351"/>
      <c r="MWJ1042" s="351"/>
      <c r="MWK1042" s="351"/>
      <c r="MWL1042" s="351"/>
      <c r="MWM1042" s="351"/>
      <c r="MWN1042" s="351"/>
      <c r="MWO1042" s="351"/>
      <c r="MWP1042" s="351"/>
      <c r="MWQ1042" s="351"/>
      <c r="MWR1042" s="351"/>
      <c r="MWS1042" s="351"/>
      <c r="MWT1042" s="351"/>
      <c r="MWU1042" s="351"/>
      <c r="MWV1042" s="351"/>
      <c r="MWW1042" s="351"/>
      <c r="MWX1042" s="351"/>
      <c r="MWY1042" s="351"/>
      <c r="MWZ1042" s="351"/>
      <c r="MXA1042" s="351"/>
      <c r="MXB1042" s="351"/>
      <c r="MXC1042" s="351"/>
      <c r="MXD1042" s="351"/>
      <c r="MXE1042" s="351"/>
      <c r="MXF1042" s="351"/>
      <c r="MXG1042" s="351"/>
      <c r="MXH1042" s="351"/>
      <c r="MXI1042" s="351"/>
      <c r="MXJ1042" s="351"/>
      <c r="MXK1042" s="351"/>
      <c r="MXL1042" s="351"/>
      <c r="MXM1042" s="351"/>
      <c r="MXN1042" s="351"/>
      <c r="MXO1042" s="351"/>
      <c r="MXP1042" s="351"/>
      <c r="MXQ1042" s="351"/>
      <c r="MXR1042" s="351"/>
      <c r="MXS1042" s="351"/>
      <c r="MXT1042" s="351"/>
      <c r="MXU1042" s="351"/>
      <c r="MXV1042" s="351"/>
      <c r="MXW1042" s="351"/>
      <c r="MXX1042" s="351"/>
      <c r="MXY1042" s="351"/>
      <c r="MXZ1042" s="351"/>
      <c r="MYA1042" s="351"/>
      <c r="MYB1042" s="351"/>
      <c r="MYC1042" s="351"/>
      <c r="MYD1042" s="351"/>
      <c r="MYE1042" s="351"/>
      <c r="MYF1042" s="351"/>
      <c r="MYG1042" s="351"/>
      <c r="MYH1042" s="351"/>
      <c r="MYI1042" s="351"/>
      <c r="MYJ1042" s="351"/>
      <c r="MYK1042" s="351"/>
      <c r="MYL1042" s="351"/>
      <c r="MYM1042" s="351"/>
      <c r="MYN1042" s="351"/>
      <c r="MYO1042" s="351"/>
      <c r="MYP1042" s="351"/>
      <c r="MYQ1042" s="351"/>
      <c r="MYR1042" s="351"/>
      <c r="MYS1042" s="351"/>
      <c r="MYT1042" s="351"/>
      <c r="MYU1042" s="351"/>
      <c r="MYV1042" s="351"/>
      <c r="MYW1042" s="351"/>
      <c r="MYX1042" s="351"/>
      <c r="MYY1042" s="351"/>
      <c r="MYZ1042" s="351"/>
      <c r="MZA1042" s="351"/>
      <c r="MZB1042" s="351"/>
      <c r="MZC1042" s="351"/>
      <c r="MZD1042" s="351"/>
      <c r="MZE1042" s="351"/>
      <c r="MZF1042" s="351"/>
      <c r="MZG1042" s="351"/>
      <c r="MZH1042" s="351"/>
      <c r="MZI1042" s="351"/>
      <c r="MZJ1042" s="351"/>
      <c r="MZK1042" s="351"/>
      <c r="MZL1042" s="351"/>
      <c r="MZM1042" s="351"/>
      <c r="MZN1042" s="351"/>
      <c r="MZO1042" s="351"/>
      <c r="MZP1042" s="351"/>
      <c r="MZQ1042" s="351"/>
      <c r="MZR1042" s="351"/>
      <c r="MZS1042" s="351"/>
      <c r="MZT1042" s="351"/>
      <c r="MZU1042" s="351"/>
      <c r="MZV1042" s="351"/>
      <c r="MZW1042" s="351"/>
      <c r="MZX1042" s="351"/>
      <c r="MZY1042" s="351"/>
      <c r="MZZ1042" s="351"/>
      <c r="NAA1042" s="351"/>
      <c r="NAB1042" s="351"/>
      <c r="NAC1042" s="351"/>
      <c r="NAD1042" s="351"/>
      <c r="NAE1042" s="351"/>
      <c r="NAF1042" s="351"/>
      <c r="NAG1042" s="351"/>
      <c r="NAH1042" s="351"/>
      <c r="NAI1042" s="351"/>
      <c r="NAJ1042" s="351"/>
      <c r="NAK1042" s="351"/>
      <c r="NAL1042" s="351"/>
      <c r="NAM1042" s="351"/>
      <c r="NAN1042" s="351"/>
      <c r="NAO1042" s="348"/>
      <c r="NAP1042" s="156"/>
      <c r="NAQ1042" s="156"/>
      <c r="NAR1042" s="156"/>
      <c r="NAS1042" s="156"/>
      <c r="NAT1042" s="437"/>
      <c r="NAU1042" s="437"/>
      <c r="NAV1042" s="483"/>
      <c r="NAW1042" s="483"/>
      <c r="NAX1042" s="483"/>
      <c r="NAY1042" s="483"/>
      <c r="NAZ1042" s="483"/>
      <c r="NBA1042" s="483"/>
      <c r="NBB1042" s="483"/>
      <c r="NBC1042" s="483"/>
      <c r="NBD1042" s="483"/>
      <c r="NBE1042" s="483"/>
      <c r="NBF1042" s="483"/>
      <c r="NBG1042" s="483"/>
      <c r="NBH1042" s="483"/>
      <c r="NBI1042" s="483"/>
      <c r="NBJ1042" s="483"/>
      <c r="NBK1042" s="483"/>
      <c r="NBL1042" s="483"/>
      <c r="NBM1042" s="483"/>
      <c r="NBN1042" s="483"/>
      <c r="NBO1042" s="483"/>
      <c r="NBP1042" s="483"/>
      <c r="NBQ1042" s="483"/>
      <c r="NBR1042" s="483"/>
      <c r="NBS1042" s="483"/>
      <c r="NBT1042" s="483"/>
      <c r="NBU1042" s="483"/>
      <c r="NBV1042" s="483"/>
      <c r="NBW1042" s="483"/>
      <c r="NBX1042" s="483"/>
      <c r="NBY1042" s="483"/>
      <c r="NBZ1042" s="483"/>
      <c r="NCA1042" s="483"/>
      <c r="NCB1042" s="483"/>
      <c r="NCC1042" s="483"/>
      <c r="NCD1042" s="483"/>
      <c r="NCE1042" s="483"/>
      <c r="NCF1042" s="483"/>
      <c r="NCG1042" s="483"/>
      <c r="NCH1042" s="483"/>
      <c r="NCI1042" s="483"/>
      <c r="NCJ1042" s="483"/>
      <c r="NCK1042" s="483"/>
      <c r="NCL1042" s="483"/>
      <c r="NCM1042" s="483"/>
      <c r="NCN1042" s="483"/>
      <c r="NCO1042" s="483"/>
      <c r="NCP1042" s="483"/>
      <c r="NCQ1042" s="483"/>
      <c r="NCR1042" s="483"/>
      <c r="NCS1042" s="483"/>
      <c r="NCT1042" s="483"/>
      <c r="NCU1042" s="483"/>
      <c r="NCV1042" s="483"/>
      <c r="NCW1042" s="483"/>
      <c r="NCX1042" s="483"/>
      <c r="NCY1042" s="483"/>
      <c r="NCZ1042" s="483"/>
      <c r="NDA1042" s="483"/>
      <c r="NDB1042" s="483"/>
      <c r="NDC1042" s="483"/>
      <c r="NDD1042" s="483"/>
      <c r="NDE1042" s="483"/>
      <c r="NDF1042" s="483"/>
      <c r="NDG1042" s="483"/>
      <c r="NDH1042" s="348"/>
      <c r="NDI1042" s="156"/>
      <c r="NDJ1042" s="156"/>
      <c r="NDK1042" s="156"/>
      <c r="NDL1042" s="157"/>
      <c r="NDM1042" s="16"/>
      <c r="NDN1042" s="16"/>
      <c r="NDO1042" s="351"/>
      <c r="NDP1042" s="351"/>
      <c r="NDQ1042" s="351"/>
      <c r="NDR1042" s="351"/>
      <c r="NDS1042" s="351"/>
      <c r="NDT1042" s="351"/>
      <c r="NDU1042" s="351"/>
      <c r="NDV1042" s="351"/>
      <c r="NDW1042" s="351"/>
      <c r="NDX1042" s="351"/>
      <c r="NDY1042" s="351"/>
      <c r="NDZ1042" s="351"/>
      <c r="NEA1042" s="351"/>
      <c r="NEB1042" s="351"/>
      <c r="NEC1042" s="351"/>
      <c r="NED1042" s="351"/>
      <c r="NEE1042" s="351"/>
      <c r="NEF1042" s="351"/>
      <c r="NEG1042" s="351"/>
      <c r="NEH1042" s="351"/>
      <c r="NEI1042" s="351"/>
      <c r="NEJ1042" s="351"/>
      <c r="NEK1042" s="351"/>
      <c r="NEL1042" s="351"/>
      <c r="NEM1042" s="351"/>
      <c r="NEN1042" s="351"/>
      <c r="NEO1042" s="351"/>
      <c r="NEP1042" s="351"/>
      <c r="NEQ1042" s="351"/>
      <c r="NER1042" s="351"/>
      <c r="NES1042" s="351"/>
      <c r="NET1042" s="351"/>
      <c r="NEU1042" s="351"/>
      <c r="NEV1042" s="351"/>
      <c r="NEW1042" s="351"/>
      <c r="NEX1042" s="351"/>
      <c r="NEY1042" s="351"/>
      <c r="NEZ1042" s="351"/>
      <c r="NFA1042" s="351"/>
      <c r="NFB1042" s="351"/>
      <c r="NFC1042" s="351"/>
      <c r="NFD1042" s="351"/>
      <c r="NFE1042" s="351"/>
      <c r="NFF1042" s="351"/>
      <c r="NFG1042" s="351"/>
      <c r="NFH1042" s="351"/>
      <c r="NFI1042" s="351"/>
      <c r="NFJ1042" s="351"/>
      <c r="NFK1042" s="351"/>
      <c r="NFL1042" s="351"/>
      <c r="NFM1042" s="351"/>
      <c r="NFN1042" s="351"/>
      <c r="NFO1042" s="351"/>
      <c r="NFP1042" s="351"/>
      <c r="NFQ1042" s="351"/>
      <c r="NFR1042" s="351"/>
      <c r="NFS1042" s="351"/>
      <c r="NFT1042" s="351"/>
      <c r="NFU1042" s="351"/>
      <c r="NFV1042" s="351"/>
      <c r="NFW1042" s="351"/>
      <c r="NFX1042" s="351"/>
      <c r="NFY1042" s="351"/>
      <c r="NFZ1042" s="351"/>
    </row>
    <row r="1043" spans="1:9646" ht="45.75" customHeight="1">
      <c r="A1043" s="589">
        <f>1+A1042</f>
        <v>1041</v>
      </c>
      <c r="B1043" s="403" t="s">
        <v>9830</v>
      </c>
      <c r="C1043" s="156" t="s">
        <v>9831</v>
      </c>
      <c r="D1043" s="156" t="s">
        <v>645</v>
      </c>
      <c r="E1043" s="156">
        <v>45569</v>
      </c>
      <c r="F1043" s="328">
        <v>45573</v>
      </c>
      <c r="G1043" s="328">
        <v>45646</v>
      </c>
      <c r="H1043" s="328" t="s">
        <v>416</v>
      </c>
      <c r="I1043" s="328" t="s">
        <v>9637</v>
      </c>
      <c r="J1043" s="390" t="s">
        <v>9832</v>
      </c>
      <c r="K1043" s="328">
        <v>80398548</v>
      </c>
      <c r="L1043" s="328">
        <v>3</v>
      </c>
      <c r="M1043" s="328" t="s">
        <v>97</v>
      </c>
      <c r="N1043" s="328" t="s">
        <v>5078</v>
      </c>
      <c r="O1043" s="328" t="s">
        <v>1061</v>
      </c>
      <c r="P1043" s="328" t="s">
        <v>9833</v>
      </c>
      <c r="Q1043" s="328" t="s">
        <v>7596</v>
      </c>
      <c r="R1043" s="328">
        <v>73</v>
      </c>
      <c r="S1043" s="328" t="s">
        <v>9834</v>
      </c>
      <c r="T1043" s="328" t="s">
        <v>9835</v>
      </c>
      <c r="U1043" s="328">
        <v>2024003466</v>
      </c>
      <c r="V1043" s="328" t="s">
        <v>9836</v>
      </c>
      <c r="W1043" s="328">
        <v>45572</v>
      </c>
      <c r="X1043" s="328" t="s">
        <v>103</v>
      </c>
      <c r="Y1043" s="328" t="s">
        <v>9837</v>
      </c>
      <c r="Z1043" s="328" t="s">
        <v>9835</v>
      </c>
      <c r="AA1043" s="328">
        <v>0</v>
      </c>
      <c r="AB1043" s="328">
        <v>0</v>
      </c>
      <c r="AC1043" s="328">
        <v>0</v>
      </c>
      <c r="AD1043" s="328">
        <v>0</v>
      </c>
      <c r="AE1043" s="328">
        <v>0</v>
      </c>
      <c r="AF1043" s="328">
        <v>0</v>
      </c>
      <c r="AG1043" s="328">
        <v>0</v>
      </c>
      <c r="AH1043" s="328">
        <v>0</v>
      </c>
      <c r="AI1043" s="328">
        <v>0</v>
      </c>
      <c r="AJ1043" s="328">
        <v>0</v>
      </c>
      <c r="AK1043" s="328" t="s">
        <v>104</v>
      </c>
      <c r="AL1043" s="328" t="s">
        <v>9838</v>
      </c>
      <c r="AM1043" s="328" t="s">
        <v>9764</v>
      </c>
      <c r="AN1043" s="328" t="s">
        <v>9765</v>
      </c>
      <c r="AO1043" s="328" t="s">
        <v>114</v>
      </c>
      <c r="AP1043" s="328" t="s">
        <v>114</v>
      </c>
      <c r="AQ1043" s="328" t="s">
        <v>114</v>
      </c>
      <c r="AR1043" s="328" t="s">
        <v>114</v>
      </c>
      <c r="AS1043" s="328" t="s">
        <v>109</v>
      </c>
      <c r="AT1043" s="328" t="s">
        <v>109</v>
      </c>
      <c r="AU1043" s="328" t="s">
        <v>392</v>
      </c>
      <c r="AV1043" s="328" t="s">
        <v>9324</v>
      </c>
      <c r="AW1043" s="328" t="s">
        <v>9674</v>
      </c>
      <c r="AX1043" s="328" t="s">
        <v>109</v>
      </c>
      <c r="AY1043" s="328" t="s">
        <v>108</v>
      </c>
      <c r="AZ1043" s="328" t="s">
        <v>9324</v>
      </c>
      <c r="BA1043" s="328" t="s">
        <v>9324</v>
      </c>
      <c r="BB1043" s="328"/>
      <c r="BC1043" s="328" t="s">
        <v>9324</v>
      </c>
      <c r="BD1043" s="328" t="s">
        <v>9324</v>
      </c>
      <c r="BE1043" s="328" t="s">
        <v>9324</v>
      </c>
      <c r="BF1043" s="328" t="s">
        <v>9324</v>
      </c>
      <c r="BG1043" s="328" t="s">
        <v>9324</v>
      </c>
      <c r="BH1043" s="328" t="s">
        <v>9835</v>
      </c>
      <c r="BI1043" s="349" t="s">
        <v>113</v>
      </c>
      <c r="BJ1043" s="328" t="s">
        <v>9324</v>
      </c>
      <c r="BK1043" s="328" t="s">
        <v>114</v>
      </c>
      <c r="BL1043" s="328" t="s">
        <v>9324</v>
      </c>
      <c r="BM1043" s="497"/>
      <c r="BN1043" s="328" t="s">
        <v>115</v>
      </c>
      <c r="BO1043" s="328"/>
      <c r="BP1043" s="328"/>
      <c r="BQ1043" s="328">
        <v>59</v>
      </c>
      <c r="BR1043" s="328">
        <v>23963</v>
      </c>
      <c r="BS1043" s="328" t="s">
        <v>108</v>
      </c>
      <c r="BT1043" s="328" t="s">
        <v>108</v>
      </c>
      <c r="BU1043" s="328" t="s">
        <v>108</v>
      </c>
      <c r="BV1043" s="328" t="s">
        <v>108</v>
      </c>
      <c r="BW1043" s="328" t="s">
        <v>108</v>
      </c>
      <c r="BX1043" s="328" t="s">
        <v>2111</v>
      </c>
      <c r="BY1043" s="328" t="s">
        <v>9839</v>
      </c>
      <c r="BZ1043" s="328" t="s">
        <v>2112</v>
      </c>
      <c r="CA1043" s="392" t="s">
        <v>109</v>
      </c>
      <c r="CB1043" s="392" t="s">
        <v>109</v>
      </c>
      <c r="CC1043" s="392" t="s">
        <v>109</v>
      </c>
      <c r="CD1043" s="392"/>
      <c r="CE1043" s="392"/>
      <c r="CF1043" s="392"/>
      <c r="CG1043" s="392"/>
      <c r="CH1043" s="392"/>
      <c r="CI1043" s="392"/>
      <c r="CJ1043" s="392"/>
      <c r="CK1043" s="392"/>
      <c r="CL1043" s="392"/>
      <c r="CM1043" s="392" t="s">
        <v>109</v>
      </c>
      <c r="CN1043" s="497"/>
      <c r="CO1043" s="297"/>
      <c r="CP1043" s="297"/>
      <c r="CQ1043" s="297"/>
      <c r="CR1043" s="297"/>
      <c r="CS1043" s="297"/>
      <c r="CT1043" s="297"/>
      <c r="CU1043" s="297"/>
      <c r="CV1043" s="297"/>
      <c r="CW1043" s="297"/>
      <c r="CX1043" s="297"/>
      <c r="CY1043" s="297"/>
      <c r="CZ1043" s="297"/>
      <c r="DA1043" s="297"/>
      <c r="DB1043" s="297"/>
      <c r="DC1043" s="297"/>
      <c r="DD1043" s="297"/>
      <c r="DE1043" s="297"/>
      <c r="DF1043" s="297"/>
      <c r="DG1043" s="297"/>
      <c r="DH1043" s="297"/>
      <c r="DI1043" s="297"/>
      <c r="DJ1043" s="297"/>
      <c r="DK1043" s="297"/>
      <c r="DL1043" s="297"/>
      <c r="DM1043" s="297"/>
      <c r="DN1043" s="297"/>
      <c r="DO1043" s="297"/>
      <c r="DP1043" s="297"/>
      <c r="DQ1043" s="297"/>
      <c r="DR1043" s="297"/>
      <c r="DS1043" s="297"/>
      <c r="DT1043" s="297"/>
      <c r="DU1043" s="297"/>
      <c r="DV1043" s="297"/>
      <c r="DW1043" s="297"/>
      <c r="DX1043" s="297"/>
      <c r="DY1043" s="297"/>
      <c r="DZ1043" s="297"/>
      <c r="EA1043" s="297"/>
      <c r="EB1043" s="297"/>
      <c r="EC1043" s="297"/>
      <c r="ED1043" s="297"/>
      <c r="EE1043" s="297"/>
      <c r="EF1043" s="297"/>
      <c r="EG1043" s="297"/>
      <c r="EH1043" s="297"/>
      <c r="EI1043" s="297"/>
      <c r="EJ1043" s="297"/>
      <c r="EK1043" s="297"/>
      <c r="EL1043" s="297"/>
      <c r="EM1043" s="297"/>
      <c r="EN1043" s="297"/>
      <c r="EO1043" s="297"/>
      <c r="EP1043" s="297"/>
      <c r="EQ1043" s="297"/>
      <c r="ER1043" s="297"/>
      <c r="ES1043" s="297"/>
      <c r="ET1043" s="297"/>
      <c r="EU1043" s="297"/>
      <c r="EV1043" s="297"/>
      <c r="EW1043" s="297"/>
      <c r="EX1043" s="297"/>
      <c r="EY1043" s="297"/>
      <c r="EZ1043" s="297"/>
      <c r="FA1043" s="297"/>
      <c r="FB1043" s="297"/>
      <c r="FC1043" s="297"/>
      <c r="FD1043" s="297"/>
      <c r="FE1043" s="297"/>
      <c r="FF1043" s="297"/>
      <c r="FG1043" s="297"/>
      <c r="FH1043" s="297"/>
      <c r="FI1043" s="297"/>
      <c r="FJ1043" s="297"/>
      <c r="FK1043" s="297"/>
      <c r="FL1043" s="297"/>
      <c r="FM1043" s="297"/>
      <c r="FN1043" s="297"/>
      <c r="FO1043" s="297"/>
      <c r="FP1043" s="297"/>
      <c r="FQ1043" s="297"/>
      <c r="FR1043" s="297"/>
      <c r="FS1043" s="297"/>
      <c r="FT1043" s="297"/>
      <c r="FU1043" s="297"/>
      <c r="FV1043" s="297"/>
      <c r="FW1043" s="297"/>
      <c r="FX1043" s="297"/>
      <c r="FY1043" s="297"/>
      <c r="FZ1043" s="297"/>
      <c r="GA1043" s="297"/>
      <c r="GB1043" s="297"/>
      <c r="GC1043" s="297"/>
      <c r="GD1043" s="297"/>
      <c r="GE1043" s="297"/>
      <c r="GF1043" s="297"/>
      <c r="GG1043" s="297"/>
      <c r="GH1043" s="297"/>
      <c r="GI1043" s="297"/>
      <c r="GJ1043" s="297"/>
      <c r="GK1043" s="297"/>
      <c r="GL1043" s="297"/>
      <c r="GM1043" s="297"/>
      <c r="GN1043" s="297"/>
      <c r="GO1043" s="297"/>
      <c r="GP1043" s="297"/>
      <c r="GQ1043" s="297"/>
      <c r="GR1043" s="297"/>
      <c r="GS1043" s="297"/>
      <c r="GT1043" s="297"/>
      <c r="GU1043" s="297"/>
      <c r="GV1043" s="328"/>
      <c r="GW1043" s="328"/>
      <c r="GX1043" s="328"/>
      <c r="GY1043" s="328"/>
      <c r="GZ1043" s="328"/>
      <c r="HA1043" s="328"/>
      <c r="HB1043" s="328"/>
      <c r="HC1043" s="328"/>
      <c r="HD1043" s="328"/>
      <c r="HE1043" s="328"/>
      <c r="HF1043" s="328"/>
      <c r="HG1043" s="328"/>
      <c r="HH1043" s="328"/>
      <c r="HI1043" s="328"/>
      <c r="HJ1043" s="328"/>
      <c r="HK1043" s="328"/>
      <c r="HL1043" s="328"/>
      <c r="HM1043" s="328"/>
      <c r="HN1043" s="328"/>
      <c r="HO1043" s="328"/>
      <c r="HP1043" s="328"/>
      <c r="HQ1043" s="328"/>
      <c r="HR1043" s="328"/>
      <c r="HS1043" s="328"/>
      <c r="HT1043" s="328"/>
      <c r="HU1043" s="328"/>
      <c r="HV1043" s="328"/>
      <c r="HW1043" s="328"/>
      <c r="HX1043" s="328"/>
      <c r="HY1043" s="328"/>
      <c r="HZ1043" s="328"/>
      <c r="IA1043" s="328"/>
      <c r="IB1043" s="328"/>
      <c r="IC1043" s="328"/>
      <c r="ID1043" s="328"/>
      <c r="IE1043" s="328"/>
      <c r="IF1043" s="328"/>
      <c r="IG1043" s="328"/>
      <c r="IH1043" s="328"/>
      <c r="II1043" s="328"/>
      <c r="IJ1043" s="328"/>
      <c r="IK1043" s="328"/>
      <c r="IL1043" s="328"/>
      <c r="IM1043" s="328"/>
      <c r="IN1043" s="328"/>
      <c r="IO1043" s="328"/>
      <c r="IP1043" s="328"/>
      <c r="IQ1043" s="328"/>
      <c r="IR1043" s="328"/>
      <c r="IS1043" s="328"/>
      <c r="IT1043" s="328"/>
      <c r="IU1043" s="328"/>
      <c r="IV1043" s="328"/>
      <c r="IW1043" s="328"/>
      <c r="IX1043" s="328"/>
      <c r="IY1043" s="328"/>
      <c r="IZ1043" s="328"/>
      <c r="JA1043" s="328"/>
      <c r="JB1043" s="328"/>
      <c r="JC1043" s="328"/>
      <c r="JD1043" s="328"/>
      <c r="JE1043" s="328"/>
      <c r="JF1043" s="328"/>
      <c r="JG1043" s="328"/>
      <c r="JH1043" s="328"/>
      <c r="JI1043" s="328"/>
      <c r="JJ1043" s="328"/>
      <c r="JK1043" s="328"/>
      <c r="JL1043" s="328"/>
      <c r="JM1043" s="328"/>
      <c r="JN1043" s="328"/>
      <c r="JO1043" s="328"/>
      <c r="JP1043" s="328"/>
      <c r="JQ1043" s="328"/>
      <c r="JR1043" s="328"/>
      <c r="JS1043" s="328"/>
      <c r="JT1043" s="328"/>
      <c r="JU1043" s="328"/>
      <c r="JV1043" s="328"/>
      <c r="JW1043" s="328"/>
      <c r="JX1043" s="328"/>
      <c r="JY1043" s="328"/>
      <c r="JZ1043" s="328"/>
      <c r="KA1043" s="328"/>
      <c r="KB1043" s="328"/>
      <c r="KC1043" s="328"/>
      <c r="KD1043" s="328"/>
      <c r="KE1043" s="328"/>
      <c r="KF1043" s="328"/>
      <c r="KG1043" s="328"/>
      <c r="KH1043" s="328"/>
      <c r="KI1043" s="328"/>
      <c r="KJ1043" s="328"/>
      <c r="KK1043" s="328"/>
      <c r="KL1043" s="328"/>
      <c r="KM1043" s="328"/>
      <c r="KN1043" s="328"/>
      <c r="KO1043" s="328"/>
      <c r="KP1043" s="328"/>
      <c r="KQ1043" s="328"/>
      <c r="KR1043" s="328"/>
      <c r="KS1043" s="328"/>
      <c r="KT1043" s="328"/>
      <c r="KU1043" s="328"/>
      <c r="KV1043" s="328"/>
      <c r="KW1043" s="328"/>
      <c r="KX1043" s="328"/>
      <c r="KY1043" s="328"/>
      <c r="KZ1043" s="328"/>
      <c r="LA1043" s="328"/>
      <c r="LB1043" s="328"/>
      <c r="LC1043" s="328"/>
      <c r="LD1043" s="328"/>
      <c r="LE1043" s="328"/>
      <c r="LF1043" s="328"/>
      <c r="LG1043" s="328"/>
      <c r="LH1043" s="328"/>
      <c r="LI1043" s="328"/>
      <c r="LJ1043" s="328"/>
      <c r="LK1043" s="328"/>
      <c r="LL1043" s="328"/>
      <c r="LM1043" s="328"/>
      <c r="LN1043" s="328"/>
      <c r="LO1043" s="328"/>
      <c r="LP1043" s="328"/>
      <c r="LQ1043" s="328"/>
      <c r="LR1043" s="328"/>
      <c r="LS1043" s="328"/>
      <c r="LT1043" s="328"/>
      <c r="LU1043" s="328"/>
      <c r="LV1043" s="328"/>
      <c r="LW1043" s="328"/>
      <c r="LX1043" s="328"/>
      <c r="LY1043" s="328"/>
      <c r="LZ1043" s="328"/>
      <c r="MA1043" s="328"/>
      <c r="MB1043" s="328"/>
      <c r="MC1043" s="328"/>
      <c r="MD1043" s="328"/>
      <c r="ME1043" s="328"/>
      <c r="MF1043" s="328"/>
      <c r="MG1043" s="328"/>
      <c r="MH1043" s="328"/>
      <c r="MI1043" s="328"/>
      <c r="MJ1043" s="328"/>
      <c r="MK1043" s="328"/>
      <c r="ML1043" s="328"/>
      <c r="MM1043" s="328"/>
      <c r="MN1043" s="328"/>
      <c r="MO1043" s="328"/>
      <c r="MP1043" s="328"/>
      <c r="MQ1043" s="328"/>
      <c r="MR1043" s="328"/>
      <c r="MS1043" s="328"/>
      <c r="MT1043" s="328"/>
      <c r="MU1043" s="328"/>
      <c r="MV1043" s="328"/>
      <c r="MW1043" s="328"/>
      <c r="MX1043" s="328"/>
      <c r="MY1043" s="328"/>
      <c r="MZ1043" s="328"/>
      <c r="NA1043" s="328"/>
      <c r="NB1043" s="328"/>
      <c r="NC1043" s="328"/>
      <c r="ND1043" s="328"/>
      <c r="NE1043" s="328"/>
      <c r="NF1043" s="328"/>
      <c r="NG1043" s="328"/>
      <c r="NH1043" s="328"/>
      <c r="NI1043" s="328"/>
      <c r="NJ1043" s="328"/>
      <c r="NK1043" s="328"/>
      <c r="NL1043" s="328"/>
      <c r="NM1043" s="328"/>
      <c r="NN1043" s="328"/>
      <c r="NO1043" s="328"/>
      <c r="NP1043" s="328"/>
      <c r="NQ1043" s="328"/>
      <c r="NR1043" s="328"/>
      <c r="NS1043" s="328"/>
      <c r="NT1043" s="328"/>
      <c r="NU1043" s="328"/>
      <c r="NV1043" s="328"/>
      <c r="NW1043" s="328"/>
      <c r="NX1043" s="328"/>
      <c r="NY1043" s="328"/>
      <c r="NZ1043" s="328"/>
      <c r="OA1043" s="328"/>
      <c r="OB1043" s="328"/>
      <c r="OC1043" s="328"/>
      <c r="OD1043" s="328"/>
      <c r="OE1043" s="328"/>
      <c r="OF1043" s="328"/>
      <c r="OG1043" s="328"/>
      <c r="OH1043" s="328"/>
      <c r="OI1043" s="328"/>
      <c r="OJ1043" s="328"/>
      <c r="OK1043" s="328"/>
      <c r="OL1043" s="328"/>
      <c r="OM1043" s="328"/>
      <c r="ON1043" s="328"/>
      <c r="OO1043" s="328"/>
      <c r="OP1043" s="328"/>
      <c r="OQ1043" s="328"/>
      <c r="OR1043" s="328"/>
      <c r="OS1043" s="328"/>
      <c r="OT1043" s="328"/>
      <c r="OU1043" s="328"/>
      <c r="OV1043" s="328"/>
      <c r="OW1043" s="328"/>
      <c r="OX1043" s="328"/>
      <c r="OY1043" s="328"/>
      <c r="OZ1043" s="328"/>
      <c r="PA1043" s="328"/>
      <c r="PB1043" s="328"/>
      <c r="PC1043" s="328"/>
      <c r="PD1043" s="328"/>
      <c r="PE1043" s="328"/>
      <c r="PF1043" s="328"/>
      <c r="PG1043" s="328"/>
      <c r="PH1043" s="328"/>
      <c r="PI1043" s="328"/>
      <c r="PJ1043" s="328"/>
      <c r="PK1043" s="328"/>
      <c r="PL1043" s="328"/>
      <c r="PM1043" s="328"/>
      <c r="PN1043" s="328"/>
      <c r="PO1043" s="328"/>
      <c r="PP1043" s="328"/>
      <c r="PQ1043" s="328"/>
      <c r="PR1043" s="328"/>
      <c r="PS1043" s="328"/>
      <c r="PT1043" s="328"/>
      <c r="PU1043" s="328"/>
      <c r="PV1043" s="328"/>
      <c r="PW1043" s="328"/>
      <c r="PX1043" s="328"/>
      <c r="PY1043" s="328"/>
      <c r="PZ1043" s="328"/>
      <c r="QA1043" s="328"/>
      <c r="QB1043" s="328"/>
      <c r="QC1043" s="328"/>
      <c r="QD1043" s="328"/>
      <c r="QE1043" s="328"/>
      <c r="QF1043" s="328"/>
      <c r="QG1043" s="328"/>
      <c r="QH1043" s="328"/>
      <c r="QI1043" s="328"/>
      <c r="QJ1043" s="328"/>
      <c r="QK1043" s="328"/>
      <c r="QL1043" s="328"/>
      <c r="QM1043" s="328"/>
      <c r="QN1043" s="328"/>
      <c r="QO1043" s="328"/>
      <c r="QP1043" s="328"/>
      <c r="QQ1043" s="328"/>
      <c r="QR1043" s="328"/>
      <c r="QS1043" s="328"/>
      <c r="QT1043" s="328"/>
      <c r="QU1043" s="328"/>
      <c r="QV1043" s="328"/>
      <c r="QW1043" s="328"/>
      <c r="QX1043" s="328"/>
      <c r="QY1043" s="328"/>
      <c r="QZ1043" s="328"/>
      <c r="RA1043" s="328"/>
      <c r="RB1043" s="328"/>
      <c r="RC1043" s="328"/>
      <c r="RD1043" s="328"/>
      <c r="RE1043" s="328"/>
      <c r="RF1043" s="328"/>
      <c r="RG1043" s="328"/>
      <c r="RH1043" s="328"/>
      <c r="RI1043" s="328"/>
      <c r="RJ1043" s="328"/>
      <c r="RK1043" s="328"/>
      <c r="RL1043" s="328"/>
      <c r="RM1043" s="328"/>
      <c r="RN1043" s="328"/>
      <c r="RO1043" s="328"/>
      <c r="RP1043" s="328"/>
      <c r="RQ1043" s="328"/>
      <c r="RR1043" s="328"/>
      <c r="RS1043" s="328"/>
      <c r="RT1043" s="328"/>
      <c r="RU1043" s="328"/>
      <c r="RV1043" s="328"/>
      <c r="RW1043" s="328"/>
      <c r="RX1043" s="328"/>
      <c r="RY1043" s="328"/>
      <c r="RZ1043" s="328"/>
      <c r="SA1043" s="328"/>
      <c r="SB1043" s="328"/>
      <c r="SC1043" s="328"/>
      <c r="SD1043" s="328"/>
      <c r="SE1043" s="328"/>
      <c r="SF1043" s="328"/>
      <c r="SG1043" s="328"/>
      <c r="SH1043" s="328"/>
      <c r="SI1043" s="328"/>
      <c r="SJ1043" s="328"/>
      <c r="SK1043" s="328"/>
      <c r="SL1043" s="328"/>
      <c r="SM1043" s="328"/>
      <c r="SN1043" s="328"/>
      <c r="SO1043" s="328"/>
      <c r="SP1043" s="328"/>
      <c r="SQ1043" s="328"/>
      <c r="SR1043" s="328"/>
      <c r="SS1043" s="328"/>
      <c r="ST1043" s="328"/>
      <c r="SU1043" s="328"/>
      <c r="SV1043" s="328"/>
      <c r="SW1043" s="328"/>
      <c r="SX1043" s="328"/>
      <c r="SY1043" s="328"/>
      <c r="SZ1043" s="328"/>
      <c r="TA1043" s="328"/>
      <c r="TB1043" s="328"/>
      <c r="TC1043" s="328"/>
      <c r="TD1043" s="328"/>
      <c r="TE1043" s="328"/>
      <c r="TF1043" s="328"/>
      <c r="TG1043" s="328"/>
      <c r="TH1043" s="328"/>
      <c r="TI1043" s="328"/>
      <c r="TJ1043" s="328"/>
      <c r="TK1043" s="328"/>
      <c r="TL1043" s="328"/>
      <c r="TM1043" s="328"/>
      <c r="TN1043" s="328"/>
      <c r="TO1043" s="328"/>
      <c r="TP1043" s="328"/>
      <c r="TQ1043" s="328"/>
      <c r="TR1043" s="328"/>
      <c r="TS1043" s="328"/>
      <c r="TT1043" s="328"/>
      <c r="TU1043" s="328"/>
      <c r="TV1043" s="328"/>
      <c r="TW1043" s="328"/>
      <c r="TX1043" s="328"/>
      <c r="TY1043" s="328"/>
      <c r="TZ1043" s="328"/>
      <c r="UA1043" s="328"/>
      <c r="UB1043" s="328"/>
      <c r="UC1043" s="328"/>
      <c r="UD1043" s="328"/>
      <c r="UE1043" s="328"/>
      <c r="UF1043" s="328"/>
      <c r="UG1043" s="328"/>
      <c r="UH1043" s="328"/>
      <c r="UI1043" s="328"/>
      <c r="UJ1043" s="328"/>
      <c r="UK1043" s="328"/>
      <c r="UL1043" s="328"/>
      <c r="UM1043" s="328"/>
      <c r="UN1043" s="328"/>
      <c r="UO1043" s="328"/>
      <c r="UP1043" s="328"/>
      <c r="UQ1043" s="328"/>
      <c r="UR1043" s="328"/>
      <c r="US1043" s="328"/>
      <c r="UT1043" s="328"/>
      <c r="UU1043" s="328"/>
      <c r="UV1043" s="328"/>
      <c r="UW1043" s="328"/>
      <c r="UX1043" s="328"/>
      <c r="UY1043" s="328"/>
      <c r="UZ1043" s="328"/>
      <c r="VA1043" s="328"/>
      <c r="VB1043" s="328"/>
      <c r="VC1043" s="328"/>
      <c r="VD1043" s="328"/>
      <c r="VE1043" s="328"/>
      <c r="VF1043" s="328"/>
      <c r="VG1043" s="328"/>
      <c r="VH1043" s="328"/>
      <c r="VI1043" s="328"/>
      <c r="VJ1043" s="328"/>
      <c r="VK1043" s="328"/>
      <c r="VL1043" s="328"/>
      <c r="VM1043" s="328"/>
      <c r="VN1043" s="328"/>
      <c r="VO1043" s="328"/>
      <c r="VP1043" s="328"/>
      <c r="VQ1043" s="328"/>
      <c r="VR1043" s="328"/>
      <c r="VS1043" s="328"/>
      <c r="VT1043" s="328"/>
      <c r="VU1043" s="328"/>
      <c r="VV1043" s="328"/>
      <c r="VW1043" s="351"/>
      <c r="VX1043" s="351"/>
      <c r="VY1043" s="351"/>
      <c r="VZ1043" s="351"/>
      <c r="WA1043" s="351"/>
      <c r="WB1043" s="351"/>
      <c r="WC1043" s="351"/>
      <c r="WD1043" s="351"/>
      <c r="WE1043" s="351"/>
      <c r="WF1043" s="351"/>
      <c r="WG1043" s="351"/>
      <c r="WH1043" s="351"/>
      <c r="WI1043" s="351"/>
      <c r="WJ1043" s="351"/>
      <c r="WK1043" s="351"/>
      <c r="WL1043" s="351"/>
      <c r="WM1043" s="351"/>
      <c r="WN1043" s="351"/>
      <c r="WO1043" s="351"/>
      <c r="WP1043" s="351"/>
      <c r="WQ1043" s="351"/>
      <c r="WR1043" s="351"/>
      <c r="WS1043" s="351"/>
      <c r="WT1043" s="351"/>
      <c r="WU1043" s="351"/>
      <c r="WV1043" s="351"/>
      <c r="WW1043" s="351"/>
      <c r="WX1043" s="351"/>
      <c r="WY1043" s="351"/>
      <c r="WZ1043" s="351"/>
      <c r="XA1043" s="351"/>
      <c r="XB1043" s="351"/>
      <c r="XC1043" s="351"/>
      <c r="XD1043" s="351"/>
      <c r="XE1043" s="351"/>
      <c r="XF1043" s="351"/>
      <c r="XG1043" s="351"/>
      <c r="XH1043" s="351"/>
      <c r="XI1043" s="351"/>
      <c r="XJ1043" s="351"/>
      <c r="XK1043" s="351"/>
      <c r="XL1043" s="351"/>
      <c r="XM1043" s="351"/>
      <c r="XN1043" s="351"/>
      <c r="XO1043" s="351"/>
      <c r="XP1043" s="351"/>
      <c r="XQ1043" s="351"/>
      <c r="XR1043" s="351"/>
      <c r="XS1043" s="351"/>
      <c r="XT1043" s="351"/>
      <c r="XU1043" s="351"/>
      <c r="XV1043" s="351"/>
      <c r="XW1043" s="351"/>
      <c r="XX1043" s="351"/>
      <c r="XY1043" s="351"/>
      <c r="XZ1043" s="351"/>
      <c r="YA1043" s="351"/>
      <c r="YB1043" s="351"/>
      <c r="YC1043" s="351"/>
      <c r="YD1043" s="351"/>
      <c r="YE1043" s="351"/>
      <c r="YF1043" s="351"/>
      <c r="YG1043" s="351"/>
      <c r="YH1043" s="351"/>
      <c r="YI1043" s="351"/>
      <c r="YJ1043" s="351"/>
      <c r="YK1043" s="351"/>
      <c r="YL1043" s="351"/>
      <c r="YM1043" s="351"/>
      <c r="YN1043" s="351"/>
      <c r="YO1043" s="351"/>
      <c r="YP1043" s="351"/>
      <c r="YQ1043" s="351"/>
      <c r="YR1043" s="351"/>
      <c r="YS1043" s="351"/>
      <c r="YT1043" s="351"/>
      <c r="YU1043" s="351"/>
      <c r="YV1043" s="351"/>
      <c r="YW1043" s="351"/>
      <c r="YX1043" s="351"/>
      <c r="YY1043" s="351"/>
      <c r="YZ1043" s="351"/>
      <c r="ZA1043" s="351"/>
      <c r="ZB1043" s="351"/>
      <c r="ZC1043" s="351"/>
      <c r="ZD1043" s="351"/>
      <c r="ZE1043" s="351"/>
      <c r="ZF1043" s="351"/>
      <c r="ZG1043" s="351"/>
      <c r="ZH1043" s="351"/>
      <c r="ZI1043" s="351"/>
      <c r="ZJ1043" s="351"/>
      <c r="ZK1043" s="351"/>
      <c r="ZL1043" s="351"/>
      <c r="ZM1043" s="351"/>
      <c r="ZN1043" s="351"/>
      <c r="ZO1043" s="351"/>
      <c r="ZP1043" s="351"/>
      <c r="ZQ1043" s="351"/>
      <c r="ZR1043" s="351"/>
      <c r="ZS1043" s="351"/>
      <c r="ZT1043" s="351"/>
      <c r="ZU1043" s="351"/>
      <c r="ZV1043" s="351"/>
      <c r="ZW1043" s="351"/>
      <c r="ZX1043" s="351"/>
      <c r="ZY1043" s="351"/>
      <c r="ZZ1043" s="351"/>
      <c r="AAA1043" s="351"/>
      <c r="AAB1043" s="351"/>
      <c r="AAC1043" s="351"/>
      <c r="AAD1043" s="351"/>
      <c r="AAE1043" s="351"/>
      <c r="AAF1043" s="351"/>
      <c r="AAG1043" s="351"/>
      <c r="AAH1043" s="351"/>
      <c r="AAI1043" s="351"/>
      <c r="AAJ1043" s="351"/>
      <c r="AAK1043" s="351"/>
      <c r="AAL1043" s="351"/>
      <c r="AAM1043" s="351"/>
      <c r="AAN1043" s="351"/>
      <c r="AAO1043" s="351"/>
      <c r="AAP1043" s="351"/>
      <c r="AAQ1043" s="351"/>
      <c r="AAR1043" s="351"/>
      <c r="AAS1043" s="351"/>
      <c r="AAT1043" s="351"/>
      <c r="AAU1043" s="351"/>
      <c r="AAV1043" s="351"/>
      <c r="AAW1043" s="351"/>
      <c r="AAX1043" s="351"/>
      <c r="AAY1043" s="351"/>
      <c r="AAZ1043" s="351"/>
      <c r="ABA1043" s="351"/>
      <c r="ABB1043" s="351"/>
      <c r="ABC1043" s="351"/>
      <c r="ABD1043" s="351"/>
      <c r="ABE1043" s="351"/>
      <c r="ABF1043" s="351"/>
      <c r="ABG1043" s="351"/>
      <c r="ABH1043" s="351"/>
      <c r="ABI1043" s="351"/>
      <c r="ABJ1043" s="351"/>
      <c r="ABK1043" s="351"/>
      <c r="ABL1043" s="351"/>
      <c r="ABM1043" s="351"/>
      <c r="ABN1043" s="351"/>
      <c r="ABO1043" s="351"/>
      <c r="ABP1043" s="351"/>
      <c r="ABQ1043" s="351"/>
      <c r="ABR1043" s="351"/>
      <c r="ABS1043" s="351"/>
      <c r="ABT1043" s="351"/>
      <c r="ABU1043" s="351"/>
      <c r="ABV1043" s="351"/>
      <c r="ABW1043" s="351"/>
      <c r="ABX1043" s="351"/>
      <c r="ABY1043" s="351"/>
      <c r="ABZ1043" s="351"/>
      <c r="ACA1043" s="351"/>
      <c r="ACB1043" s="351"/>
      <c r="ACC1043" s="351"/>
      <c r="ACD1043" s="351"/>
      <c r="ACE1043" s="351"/>
      <c r="ACF1043" s="351"/>
      <c r="ACG1043" s="351"/>
      <c r="ACH1043" s="351"/>
      <c r="ACI1043" s="351"/>
      <c r="ACJ1043" s="351"/>
      <c r="ACK1043" s="351"/>
      <c r="ACL1043" s="351"/>
      <c r="ACM1043" s="351"/>
      <c r="ACN1043" s="351"/>
      <c r="ACO1043" s="351"/>
      <c r="ACP1043" s="351"/>
      <c r="ACQ1043" s="351"/>
      <c r="ACR1043" s="351"/>
      <c r="ACS1043" s="351"/>
      <c r="ACT1043" s="351"/>
      <c r="ACU1043" s="351"/>
      <c r="ACV1043" s="351"/>
      <c r="ACW1043" s="351"/>
      <c r="ACX1043" s="351"/>
      <c r="ACY1043" s="351"/>
      <c r="ACZ1043" s="351"/>
      <c r="ADA1043" s="351"/>
      <c r="ADB1043" s="351"/>
      <c r="ADC1043" s="351"/>
      <c r="ADD1043" s="351"/>
      <c r="ADE1043" s="351"/>
      <c r="ADF1043" s="351"/>
      <c r="ADG1043" s="351"/>
      <c r="ADH1043" s="351"/>
      <c r="ADI1043" s="351"/>
      <c r="ADJ1043" s="351"/>
      <c r="ADK1043" s="351"/>
      <c r="ADL1043" s="351"/>
      <c r="ADM1043" s="351"/>
      <c r="ADN1043" s="351"/>
      <c r="ADO1043" s="351"/>
      <c r="ADP1043" s="351"/>
      <c r="ADQ1043" s="351"/>
      <c r="ADR1043" s="351"/>
      <c r="ADS1043" s="351"/>
      <c r="ADT1043" s="351"/>
      <c r="ADU1043" s="351"/>
      <c r="ADV1043" s="351"/>
      <c r="ADW1043" s="351"/>
      <c r="ADX1043" s="351"/>
      <c r="ADY1043" s="351"/>
      <c r="ADZ1043" s="351"/>
      <c r="AEA1043" s="351"/>
      <c r="AEB1043" s="351"/>
      <c r="AEC1043" s="351"/>
      <c r="AED1043" s="351"/>
      <c r="AEE1043" s="351"/>
      <c r="AEF1043" s="351"/>
      <c r="AEG1043" s="351"/>
      <c r="AEH1043" s="351"/>
      <c r="AEI1043" s="351"/>
      <c r="AEJ1043" s="351"/>
      <c r="AEK1043" s="351"/>
      <c r="AEL1043" s="351"/>
      <c r="AEM1043" s="351"/>
      <c r="AEN1043" s="351"/>
      <c r="AEO1043" s="351"/>
      <c r="AEP1043" s="351"/>
      <c r="AEQ1043" s="351"/>
      <c r="AER1043" s="351"/>
      <c r="AES1043" s="351"/>
      <c r="AET1043" s="351"/>
      <c r="AEU1043" s="351"/>
      <c r="AEV1043" s="351"/>
      <c r="AEW1043" s="351"/>
      <c r="AEX1043" s="351"/>
      <c r="AEY1043" s="351"/>
      <c r="AEZ1043" s="351"/>
      <c r="AFA1043" s="351"/>
      <c r="AFB1043" s="351"/>
      <c r="AFC1043" s="351"/>
      <c r="AFD1043" s="351"/>
      <c r="AFE1043" s="351"/>
      <c r="AFF1043" s="351"/>
      <c r="AFG1043" s="351"/>
      <c r="AFH1043" s="351"/>
      <c r="AFI1043" s="351"/>
      <c r="AFJ1043" s="351"/>
      <c r="AFK1043" s="351"/>
      <c r="AFL1043" s="351"/>
      <c r="AFM1043" s="351"/>
      <c r="AFN1043" s="351"/>
      <c r="AFO1043" s="351"/>
      <c r="AFP1043" s="351"/>
      <c r="AFQ1043" s="351"/>
      <c r="AFR1043" s="351"/>
      <c r="AFS1043" s="351"/>
      <c r="AFT1043" s="351"/>
      <c r="AFU1043" s="351"/>
      <c r="AFV1043" s="351"/>
      <c r="AFW1043" s="351"/>
      <c r="AFX1043" s="351"/>
      <c r="AFY1043" s="351"/>
      <c r="AFZ1043" s="351"/>
      <c r="AGA1043" s="351"/>
      <c r="AGB1043" s="351"/>
      <c r="AGC1043" s="351"/>
      <c r="AGD1043" s="351"/>
      <c r="AGE1043" s="351"/>
      <c r="AGF1043" s="351"/>
      <c r="AGG1043" s="351"/>
      <c r="AGH1043" s="351"/>
      <c r="AGI1043" s="351"/>
      <c r="AGJ1043" s="351"/>
      <c r="AGK1043" s="351"/>
      <c r="AGL1043" s="351"/>
      <c r="AGM1043" s="351"/>
      <c r="AGN1043" s="351"/>
      <c r="AGO1043" s="351"/>
      <c r="AGP1043" s="351"/>
      <c r="AGQ1043" s="351"/>
      <c r="AGR1043" s="351"/>
      <c r="AGS1043" s="351"/>
      <c r="AGT1043" s="351"/>
      <c r="AGU1043" s="351"/>
      <c r="AGV1043" s="351"/>
      <c r="AGW1043" s="351"/>
      <c r="AGX1043" s="351"/>
      <c r="AGY1043" s="351"/>
      <c r="AGZ1043" s="351"/>
      <c r="AHA1043" s="351"/>
      <c r="AHB1043" s="351"/>
      <c r="AHC1043" s="351"/>
      <c r="AHD1043" s="351"/>
      <c r="AHE1043" s="351"/>
      <c r="AHF1043" s="351"/>
      <c r="AHG1043" s="351"/>
      <c r="AHH1043" s="351"/>
      <c r="AHI1043" s="351"/>
      <c r="AHJ1043" s="351"/>
      <c r="AHK1043" s="351"/>
      <c r="AHL1043" s="351"/>
      <c r="AHM1043" s="351"/>
      <c r="AHN1043" s="351"/>
      <c r="AHO1043" s="351"/>
      <c r="AHP1043" s="351"/>
      <c r="AHQ1043" s="351"/>
      <c r="AHR1043" s="351"/>
      <c r="AHS1043" s="351"/>
      <c r="AHT1043" s="351"/>
      <c r="AHU1043" s="351"/>
      <c r="AHV1043" s="351"/>
      <c r="AHW1043" s="351"/>
      <c r="AHX1043" s="351"/>
      <c r="AHY1043" s="351"/>
      <c r="AHZ1043" s="351"/>
      <c r="AIA1043" s="351"/>
      <c r="AIB1043" s="351"/>
      <c r="AIC1043" s="351"/>
      <c r="AID1043" s="351"/>
      <c r="AIE1043" s="351"/>
      <c r="AIF1043" s="351"/>
      <c r="AIG1043" s="351"/>
      <c r="AIH1043" s="351"/>
      <c r="AII1043" s="351"/>
      <c r="AIJ1043" s="351"/>
      <c r="AIK1043" s="351"/>
      <c r="AIL1043" s="351"/>
      <c r="AIM1043" s="351"/>
      <c r="AIN1043" s="351"/>
      <c r="AIO1043" s="351"/>
      <c r="AIP1043" s="351"/>
      <c r="AIQ1043" s="351"/>
      <c r="AIR1043" s="351"/>
      <c r="AIS1043" s="351"/>
      <c r="AIT1043" s="351"/>
      <c r="AIU1043" s="351"/>
      <c r="AIV1043" s="351"/>
      <c r="AIW1043" s="351"/>
      <c r="AIX1043" s="351"/>
      <c r="AIY1043" s="351"/>
      <c r="AIZ1043" s="351"/>
      <c r="AJA1043" s="351"/>
      <c r="AJB1043" s="351"/>
      <c r="AJC1043" s="351"/>
      <c r="AJD1043" s="351"/>
      <c r="AJE1043" s="351"/>
      <c r="AJF1043" s="351"/>
      <c r="AJG1043" s="351"/>
      <c r="AJH1043" s="351"/>
      <c r="AJI1043" s="351"/>
      <c r="AJJ1043" s="351"/>
      <c r="AJK1043" s="351"/>
      <c r="AJL1043" s="351"/>
      <c r="AJM1043" s="351"/>
      <c r="AJN1043" s="351"/>
      <c r="AJO1043" s="351"/>
      <c r="AJP1043" s="351"/>
      <c r="AJQ1043" s="351"/>
      <c r="AJR1043" s="351"/>
      <c r="AJS1043" s="351"/>
      <c r="AJT1043" s="351"/>
      <c r="AJU1043" s="351"/>
      <c r="AJV1043" s="351"/>
      <c r="AJW1043" s="351"/>
      <c r="AJX1043" s="351"/>
      <c r="AJY1043" s="351"/>
      <c r="AJZ1043" s="351"/>
      <c r="AKA1043" s="351"/>
      <c r="AKB1043" s="351"/>
      <c r="AKC1043" s="351"/>
      <c r="AKD1043" s="351"/>
      <c r="AKE1043" s="351"/>
      <c r="AKF1043" s="351"/>
      <c r="AKG1043" s="351"/>
      <c r="AKH1043" s="351"/>
      <c r="AKI1043" s="351"/>
      <c r="AKJ1043" s="351"/>
      <c r="AKK1043" s="351"/>
      <c r="AKL1043" s="351"/>
      <c r="AKM1043" s="351"/>
      <c r="AKN1043" s="351"/>
      <c r="AKO1043" s="351"/>
      <c r="AKP1043" s="351"/>
      <c r="AKQ1043" s="351"/>
      <c r="AKR1043" s="351"/>
      <c r="AKS1043" s="351"/>
      <c r="AKT1043" s="351"/>
      <c r="AKU1043" s="351"/>
      <c r="AKV1043" s="351"/>
      <c r="AKW1043" s="351"/>
      <c r="AKX1043" s="351"/>
      <c r="AKY1043" s="351"/>
      <c r="AKZ1043" s="351"/>
      <c r="ALA1043" s="351"/>
      <c r="ALB1043" s="351"/>
      <c r="ALC1043" s="351"/>
      <c r="ALD1043" s="351"/>
      <c r="ALE1043" s="351"/>
      <c r="ALF1043" s="351"/>
      <c r="ALG1043" s="351"/>
      <c r="ALH1043" s="351"/>
      <c r="ALI1043" s="351"/>
      <c r="ALJ1043" s="351"/>
      <c r="ALK1043" s="351"/>
      <c r="ALL1043" s="351"/>
      <c r="ALM1043" s="351"/>
      <c r="ALN1043" s="351"/>
      <c r="ALO1043" s="351"/>
      <c r="ALP1043" s="351"/>
      <c r="ALQ1043" s="351"/>
      <c r="ALR1043" s="351"/>
      <c r="ALS1043" s="351"/>
      <c r="ALT1043" s="351"/>
      <c r="ALU1043" s="351"/>
      <c r="ALV1043" s="351"/>
      <c r="ALW1043" s="351"/>
      <c r="ALX1043" s="351"/>
      <c r="ALY1043" s="351"/>
      <c r="ALZ1043" s="351"/>
      <c r="AMA1043" s="351"/>
      <c r="AMB1043" s="351"/>
      <c r="AMC1043" s="351"/>
      <c r="AMD1043" s="351"/>
      <c r="AME1043" s="351"/>
      <c r="AMF1043" s="351"/>
      <c r="AMG1043" s="351"/>
      <c r="AMH1043" s="351"/>
      <c r="AMI1043" s="351"/>
      <c r="AMJ1043" s="351"/>
      <c r="AMK1043" s="351"/>
      <c r="AML1043" s="351"/>
      <c r="AMM1043" s="351"/>
      <c r="AMN1043" s="351"/>
      <c r="AMO1043" s="351"/>
      <c r="AMP1043" s="351"/>
      <c r="AMQ1043" s="351"/>
      <c r="AMR1043" s="351"/>
      <c r="AMS1043" s="351"/>
      <c r="AMT1043" s="351"/>
      <c r="AMU1043" s="351"/>
      <c r="AMV1043" s="351"/>
      <c r="AMW1043" s="351"/>
      <c r="AMX1043" s="351"/>
      <c r="AMY1043" s="351"/>
      <c r="AMZ1043" s="351"/>
      <c r="ANA1043" s="351"/>
      <c r="ANB1043" s="351"/>
      <c r="ANC1043" s="351"/>
      <c r="AND1043" s="351"/>
      <c r="ANE1043" s="351"/>
      <c r="ANF1043" s="351"/>
      <c r="ANG1043" s="351"/>
      <c r="ANH1043" s="351"/>
      <c r="ANI1043" s="351"/>
      <c r="ANJ1043" s="351"/>
      <c r="ANK1043" s="351"/>
      <c r="ANL1043" s="351"/>
      <c r="ANM1043" s="351"/>
      <c r="ANN1043" s="351"/>
      <c r="ANO1043" s="351"/>
      <c r="ANP1043" s="351"/>
      <c r="ANQ1043" s="351"/>
      <c r="ANR1043" s="351"/>
      <c r="ANS1043" s="351"/>
      <c r="ANT1043" s="351"/>
      <c r="ANU1043" s="351"/>
      <c r="ANV1043" s="351"/>
      <c r="ANW1043" s="351"/>
      <c r="ANX1043" s="351"/>
      <c r="ANY1043" s="351"/>
      <c r="ANZ1043" s="351"/>
      <c r="AOA1043" s="351"/>
      <c r="AOB1043" s="351"/>
      <c r="AOC1043" s="351"/>
      <c r="AOD1043" s="351"/>
      <c r="AOE1043" s="351"/>
      <c r="AOF1043" s="351"/>
      <c r="AOG1043" s="351"/>
      <c r="AOH1043" s="351"/>
      <c r="AOI1043" s="351"/>
      <c r="AOJ1043" s="351"/>
      <c r="AOK1043" s="351"/>
      <c r="AOL1043" s="351"/>
      <c r="AOM1043" s="351"/>
      <c r="AON1043" s="351"/>
      <c r="AOO1043" s="351"/>
      <c r="AOP1043" s="351"/>
      <c r="AOQ1043" s="351"/>
      <c r="AOR1043" s="351"/>
      <c r="AOS1043" s="351"/>
      <c r="AOT1043" s="351"/>
      <c r="AOU1043" s="351"/>
      <c r="AOV1043" s="351"/>
      <c r="AOW1043" s="351"/>
      <c r="AOX1043" s="351"/>
      <c r="AOY1043" s="351"/>
      <c r="AOZ1043" s="351"/>
      <c r="APA1043" s="351"/>
      <c r="APB1043" s="351"/>
      <c r="APC1043" s="351"/>
      <c r="APD1043" s="351"/>
      <c r="APE1043" s="351"/>
      <c r="APF1043" s="351"/>
      <c r="APG1043" s="351"/>
      <c r="APH1043" s="351"/>
      <c r="API1043" s="351"/>
      <c r="APJ1043" s="351"/>
      <c r="APK1043" s="351"/>
      <c r="APL1043" s="351"/>
      <c r="APM1043" s="351"/>
      <c r="APN1043" s="351"/>
      <c r="APO1043" s="351"/>
      <c r="APP1043" s="351"/>
      <c r="APQ1043" s="351"/>
      <c r="APR1043" s="351"/>
      <c r="APS1043" s="351"/>
      <c r="APT1043" s="351"/>
      <c r="APU1043" s="351"/>
      <c r="APV1043" s="351"/>
      <c r="APW1043" s="351"/>
      <c r="APX1043" s="351"/>
      <c r="APY1043" s="351"/>
      <c r="APZ1043" s="351"/>
      <c r="AQA1043" s="351"/>
      <c r="AQB1043" s="351"/>
      <c r="AQC1043" s="351"/>
      <c r="AQD1043" s="351"/>
      <c r="AQE1043" s="351"/>
      <c r="AQF1043" s="351"/>
      <c r="AQG1043" s="351"/>
      <c r="AQH1043" s="351"/>
      <c r="AQI1043" s="351"/>
      <c r="AQJ1043" s="351"/>
      <c r="AQK1043" s="351"/>
      <c r="AQL1043" s="351"/>
      <c r="AQM1043" s="351"/>
      <c r="AQN1043" s="351"/>
      <c r="AQO1043" s="351"/>
      <c r="AQP1043" s="351"/>
      <c r="AQQ1043" s="351"/>
      <c r="AQR1043" s="351"/>
      <c r="AQS1043" s="351"/>
      <c r="AQT1043" s="351"/>
      <c r="AQU1043" s="351"/>
      <c r="AQV1043" s="351"/>
      <c r="AQW1043" s="351"/>
      <c r="AQX1043" s="351"/>
      <c r="AQY1043" s="351"/>
      <c r="AQZ1043" s="351"/>
      <c r="ARA1043" s="351"/>
      <c r="ARB1043" s="351"/>
      <c r="ARC1043" s="351"/>
      <c r="ARD1043" s="351"/>
      <c r="ARE1043" s="351"/>
      <c r="ARF1043" s="351"/>
      <c r="ARG1043" s="351"/>
      <c r="ARH1043" s="351"/>
      <c r="ARI1043" s="351"/>
      <c r="ARJ1043" s="351"/>
      <c r="ARK1043" s="351"/>
      <c r="ARL1043" s="351"/>
      <c r="ARM1043" s="351"/>
      <c r="ARN1043" s="351"/>
      <c r="ARO1043" s="351"/>
      <c r="ARP1043" s="351"/>
      <c r="ARQ1043" s="351"/>
      <c r="ARR1043" s="351"/>
      <c r="ARS1043" s="351"/>
      <c r="ART1043" s="351"/>
      <c r="ARU1043" s="351"/>
      <c r="ARV1043" s="351"/>
      <c r="ARW1043" s="351"/>
      <c r="ARX1043" s="351"/>
      <c r="ARY1043" s="351"/>
      <c r="ARZ1043" s="351"/>
      <c r="ASA1043" s="351"/>
      <c r="ASB1043" s="351"/>
      <c r="ASC1043" s="351"/>
      <c r="ASD1043" s="351"/>
      <c r="ASE1043" s="351"/>
      <c r="ASF1043" s="351"/>
      <c r="ASG1043" s="351"/>
      <c r="ASH1043" s="351"/>
      <c r="ASI1043" s="351"/>
      <c r="ASJ1043" s="351"/>
      <c r="ASK1043" s="351"/>
      <c r="ASL1043" s="351"/>
      <c r="ASM1043" s="351"/>
      <c r="ASN1043" s="351"/>
      <c r="ASO1043" s="351"/>
      <c r="ASP1043" s="351"/>
      <c r="ASQ1043" s="351"/>
      <c r="ASR1043" s="351"/>
      <c r="ASS1043" s="351"/>
      <c r="AST1043" s="351"/>
      <c r="ASU1043" s="351"/>
      <c r="ASV1043" s="351"/>
      <c r="ASW1043" s="351"/>
      <c r="ASX1043" s="351"/>
      <c r="ASY1043" s="351"/>
      <c r="ASZ1043" s="351"/>
      <c r="ATA1043" s="351"/>
      <c r="ATB1043" s="351"/>
      <c r="ATC1043" s="351"/>
      <c r="ATD1043" s="351"/>
      <c r="ATE1043" s="351"/>
      <c r="ATF1043" s="351"/>
      <c r="ATG1043" s="351"/>
      <c r="ATH1043" s="351"/>
      <c r="ATI1043" s="351"/>
      <c r="ATJ1043" s="351"/>
      <c r="ATK1043" s="351"/>
      <c r="ATL1043" s="351"/>
      <c r="ATM1043" s="351"/>
      <c r="ATN1043" s="351"/>
      <c r="ATO1043" s="351"/>
      <c r="ATP1043" s="351"/>
      <c r="ATQ1043" s="351"/>
      <c r="ATR1043" s="351"/>
      <c r="ATS1043" s="351"/>
      <c r="ATT1043" s="351"/>
      <c r="ATU1043" s="351"/>
      <c r="ATV1043" s="351"/>
      <c r="ATW1043" s="351"/>
      <c r="ATX1043" s="351"/>
      <c r="ATY1043" s="351"/>
      <c r="ATZ1043" s="351"/>
      <c r="AUA1043" s="351"/>
      <c r="AUB1043" s="351"/>
      <c r="AUC1043" s="351"/>
      <c r="AUD1043" s="351"/>
      <c r="AUE1043" s="351"/>
      <c r="AUF1043" s="351"/>
      <c r="AUG1043" s="351"/>
      <c r="AUH1043" s="351"/>
      <c r="AUI1043" s="351"/>
      <c r="AUJ1043" s="351"/>
      <c r="AUK1043" s="351"/>
      <c r="AUL1043" s="351"/>
      <c r="AUM1043" s="351"/>
      <c r="AUN1043" s="351"/>
      <c r="AUO1043" s="351"/>
      <c r="AUP1043" s="351"/>
      <c r="AUQ1043" s="351"/>
      <c r="AUR1043" s="351"/>
      <c r="AUS1043" s="351"/>
      <c r="AUT1043" s="351"/>
      <c r="AUU1043" s="351"/>
      <c r="AUV1043" s="351"/>
      <c r="AUW1043" s="351"/>
      <c r="AUX1043" s="351"/>
      <c r="AUY1043" s="351"/>
      <c r="AUZ1043" s="351"/>
      <c r="AVA1043" s="351"/>
      <c r="AVB1043" s="351"/>
      <c r="AVC1043" s="351"/>
      <c r="AVD1043" s="351"/>
      <c r="AVE1043" s="351"/>
      <c r="AVF1043" s="351"/>
      <c r="AVG1043" s="351"/>
      <c r="AVH1043" s="351"/>
      <c r="AVI1043" s="351"/>
      <c r="AVJ1043" s="351"/>
      <c r="AVK1043" s="351"/>
      <c r="AVL1043" s="351"/>
      <c r="AVM1043" s="351"/>
      <c r="AVN1043" s="351"/>
      <c r="AVO1043" s="351"/>
      <c r="AVP1043" s="351"/>
      <c r="AVQ1043" s="351"/>
      <c r="AVR1043" s="351"/>
      <c r="AVS1043" s="351"/>
      <c r="AVT1043" s="351"/>
      <c r="AVU1043" s="351"/>
      <c r="AVV1043" s="351"/>
      <c r="AVW1043" s="351"/>
      <c r="AVX1043" s="351"/>
      <c r="AVY1043" s="351"/>
      <c r="AVZ1043" s="351"/>
      <c r="AWA1043" s="351"/>
      <c r="AWB1043" s="351"/>
      <c r="AWC1043" s="351"/>
      <c r="AWD1043" s="351"/>
      <c r="AWE1043" s="351"/>
      <c r="AWF1043" s="351"/>
      <c r="AWG1043" s="351"/>
      <c r="AWH1043" s="351"/>
      <c r="AWI1043" s="351"/>
      <c r="AWJ1043" s="351"/>
      <c r="AWK1043" s="351"/>
      <c r="AWL1043" s="351"/>
      <c r="AWM1043" s="351"/>
      <c r="AWN1043" s="351"/>
      <c r="AWO1043" s="351"/>
      <c r="AWP1043" s="351"/>
      <c r="AWQ1043" s="351"/>
      <c r="AWR1043" s="351"/>
      <c r="AWS1043" s="351"/>
      <c r="AWT1043" s="351"/>
      <c r="AWU1043" s="351"/>
      <c r="AWV1043" s="351"/>
      <c r="AWW1043" s="351"/>
      <c r="AWX1043" s="351"/>
      <c r="AWY1043" s="351"/>
      <c r="AWZ1043" s="351"/>
      <c r="AXA1043" s="351"/>
      <c r="AXB1043" s="351"/>
      <c r="AXC1043" s="351"/>
      <c r="AXD1043" s="351"/>
      <c r="AXE1043" s="351"/>
      <c r="AXF1043" s="351"/>
      <c r="AXG1043" s="351"/>
      <c r="AXH1043" s="351"/>
      <c r="AXI1043" s="351"/>
      <c r="AXJ1043" s="351"/>
      <c r="AXK1043" s="351"/>
      <c r="AXL1043" s="351"/>
      <c r="AXM1043" s="351"/>
      <c r="AXN1043" s="351"/>
      <c r="AXO1043" s="351"/>
      <c r="AXP1043" s="351"/>
      <c r="AXQ1043" s="351"/>
      <c r="AXR1043" s="351"/>
      <c r="AXS1043" s="351"/>
      <c r="AXT1043" s="351"/>
      <c r="AXU1043" s="351"/>
      <c r="AXV1043" s="351"/>
      <c r="AXW1043" s="351"/>
      <c r="AXX1043" s="351"/>
      <c r="AXY1043" s="351"/>
      <c r="AXZ1043" s="351"/>
      <c r="AYA1043" s="351"/>
      <c r="AYB1043" s="351"/>
      <c r="AYC1043" s="351"/>
      <c r="AYD1043" s="351"/>
      <c r="AYE1043" s="351"/>
      <c r="AYF1043" s="351"/>
      <c r="AYG1043" s="351"/>
      <c r="AYH1043" s="351"/>
      <c r="AYI1043" s="351"/>
      <c r="AYJ1043" s="351"/>
      <c r="AYK1043" s="351"/>
      <c r="AYL1043" s="351"/>
      <c r="AYM1043" s="351"/>
      <c r="AYN1043" s="351"/>
      <c r="AYO1043" s="351"/>
      <c r="AYP1043" s="351"/>
      <c r="AYQ1043" s="351"/>
      <c r="AYR1043" s="351"/>
      <c r="AYS1043" s="351"/>
      <c r="AYT1043" s="351"/>
      <c r="AYU1043" s="351"/>
      <c r="AYV1043" s="351"/>
      <c r="AYW1043" s="351"/>
      <c r="AYX1043" s="351"/>
      <c r="AYY1043" s="351"/>
      <c r="AYZ1043" s="351"/>
      <c r="AZA1043" s="351"/>
      <c r="AZB1043" s="351"/>
      <c r="AZC1043" s="351"/>
      <c r="AZD1043" s="351"/>
      <c r="AZE1043" s="351"/>
      <c r="AZF1043" s="351"/>
      <c r="AZG1043" s="351"/>
      <c r="AZH1043" s="351"/>
      <c r="AZI1043" s="351"/>
      <c r="AZJ1043" s="351"/>
      <c r="AZK1043" s="351"/>
      <c r="AZL1043" s="351"/>
      <c r="AZM1043" s="351"/>
      <c r="AZN1043" s="351"/>
      <c r="AZO1043" s="351"/>
      <c r="AZP1043" s="351"/>
      <c r="AZQ1043" s="351"/>
      <c r="AZR1043" s="351"/>
      <c r="AZS1043" s="351"/>
      <c r="AZT1043" s="351"/>
      <c r="AZU1043" s="351"/>
      <c r="AZV1043" s="351"/>
      <c r="AZW1043" s="351"/>
      <c r="AZX1043" s="351"/>
      <c r="AZY1043" s="351"/>
      <c r="AZZ1043" s="351"/>
      <c r="BAA1043" s="351"/>
      <c r="BAB1043" s="351"/>
      <c r="BAC1043" s="351"/>
      <c r="BAD1043" s="351"/>
      <c r="BAE1043" s="351"/>
      <c r="BAF1043" s="351"/>
      <c r="BAG1043" s="351"/>
      <c r="BAH1043" s="351"/>
      <c r="BAI1043" s="351"/>
      <c r="BAJ1043" s="351"/>
      <c r="BAK1043" s="351"/>
      <c r="BAL1043" s="351"/>
      <c r="BAM1043" s="351"/>
      <c r="BAN1043" s="351"/>
      <c r="BAO1043" s="351"/>
      <c r="BAP1043" s="351"/>
      <c r="BAQ1043" s="351"/>
      <c r="BAR1043" s="351"/>
      <c r="BAS1043" s="351"/>
      <c r="BAT1043" s="351"/>
      <c r="BAU1043" s="351"/>
      <c r="BAV1043" s="351"/>
      <c r="BAW1043" s="351"/>
      <c r="BAX1043" s="351"/>
      <c r="BAY1043" s="351"/>
      <c r="BAZ1043" s="351"/>
      <c r="BBA1043" s="351"/>
      <c r="BBB1043" s="351"/>
      <c r="BBC1043" s="351"/>
      <c r="BBD1043" s="351"/>
      <c r="BBE1043" s="351"/>
      <c r="BBF1043" s="351"/>
      <c r="BBG1043" s="351"/>
      <c r="BBH1043" s="351"/>
      <c r="BBI1043" s="351"/>
      <c r="BBJ1043" s="351"/>
      <c r="BBK1043" s="351"/>
      <c r="BBL1043" s="351"/>
      <c r="BBM1043" s="351"/>
      <c r="BBN1043" s="351"/>
      <c r="BBO1043" s="351"/>
      <c r="BBP1043" s="351"/>
      <c r="BBQ1043" s="351"/>
      <c r="BBR1043" s="351"/>
      <c r="BBS1043" s="351"/>
      <c r="BBT1043" s="351"/>
      <c r="BBU1043" s="351"/>
      <c r="BBV1043" s="351"/>
      <c r="BBW1043" s="351"/>
      <c r="BBX1043" s="351"/>
      <c r="BBY1043" s="351"/>
      <c r="BBZ1043" s="351"/>
      <c r="BCA1043" s="351"/>
      <c r="BCB1043" s="351"/>
      <c r="BCC1043" s="351"/>
      <c r="BCD1043" s="351"/>
      <c r="BCE1043" s="351"/>
      <c r="BCF1043" s="351"/>
      <c r="BCG1043" s="351"/>
      <c r="BCH1043" s="351"/>
      <c r="BCI1043" s="351"/>
      <c r="BCJ1043" s="351"/>
      <c r="BCK1043" s="351"/>
      <c r="BCL1043" s="351"/>
      <c r="BCM1043" s="351"/>
      <c r="BCN1043" s="351"/>
      <c r="BCO1043" s="351"/>
      <c r="BCP1043" s="351"/>
      <c r="BCQ1043" s="351"/>
      <c r="BCR1043" s="351"/>
      <c r="BCS1043" s="351"/>
      <c r="BCT1043" s="351"/>
      <c r="BCU1043" s="351"/>
      <c r="BCV1043" s="351"/>
      <c r="BCW1043" s="351"/>
      <c r="BCX1043" s="351"/>
      <c r="BCY1043" s="351"/>
      <c r="BCZ1043" s="351"/>
      <c r="BDA1043" s="351"/>
      <c r="BDB1043" s="351"/>
      <c r="BDC1043" s="351"/>
      <c r="BDD1043" s="351"/>
      <c r="BDE1043" s="351"/>
      <c r="BDF1043" s="351"/>
      <c r="BDG1043" s="351"/>
      <c r="BDH1043" s="351"/>
      <c r="BDI1043" s="351"/>
      <c r="BDJ1043" s="351"/>
      <c r="BDK1043" s="351"/>
      <c r="BDL1043" s="351"/>
      <c r="BDM1043" s="351"/>
      <c r="BDN1043" s="351"/>
      <c r="BDO1043" s="351"/>
      <c r="BDP1043" s="351"/>
      <c r="BDQ1043" s="351"/>
      <c r="BDR1043" s="351"/>
      <c r="BDS1043" s="351"/>
      <c r="BDT1043" s="351"/>
      <c r="BDU1043" s="351"/>
      <c r="BDV1043" s="351"/>
      <c r="BDW1043" s="351"/>
      <c r="BDX1043" s="351"/>
      <c r="BDY1043" s="351"/>
      <c r="BDZ1043" s="351"/>
      <c r="BEA1043" s="351"/>
      <c r="BEB1043" s="351"/>
      <c r="BEC1043" s="351"/>
      <c r="BED1043" s="351"/>
      <c r="BEE1043" s="351"/>
      <c r="BEF1043" s="351"/>
      <c r="BEG1043" s="351"/>
      <c r="BEH1043" s="351"/>
      <c r="BEI1043" s="351"/>
      <c r="BEJ1043" s="351"/>
      <c r="BEK1043" s="351"/>
      <c r="BEL1043" s="351"/>
      <c r="BEM1043" s="351"/>
      <c r="BEN1043" s="351"/>
      <c r="BEO1043" s="351"/>
      <c r="BEP1043" s="351"/>
      <c r="BEQ1043" s="351"/>
      <c r="BER1043" s="351"/>
      <c r="BES1043" s="351"/>
      <c r="BET1043" s="351"/>
      <c r="BEU1043" s="351"/>
      <c r="BEV1043" s="351"/>
      <c r="BEW1043" s="351"/>
      <c r="BEX1043" s="351"/>
      <c r="BEY1043" s="351"/>
      <c r="BEZ1043" s="351"/>
      <c r="BFA1043" s="351"/>
      <c r="BFB1043" s="351"/>
      <c r="BFC1043" s="351"/>
      <c r="BFD1043" s="351"/>
      <c r="BFE1043" s="351"/>
      <c r="BFF1043" s="351"/>
      <c r="BFG1043" s="351"/>
      <c r="BFH1043" s="351"/>
      <c r="BFI1043" s="351"/>
      <c r="BFJ1043" s="351"/>
      <c r="BFK1043" s="351"/>
      <c r="BFL1043" s="351"/>
      <c r="BFM1043" s="351"/>
      <c r="BFN1043" s="351"/>
      <c r="BFO1043" s="351"/>
      <c r="BFP1043" s="351"/>
      <c r="BFQ1043" s="351"/>
      <c r="BFR1043" s="351"/>
      <c r="BFS1043" s="351"/>
      <c r="BFT1043" s="351"/>
      <c r="BFU1043" s="351"/>
      <c r="BFV1043" s="351"/>
      <c r="BFW1043" s="351"/>
      <c r="BFX1043" s="351"/>
      <c r="BFY1043" s="351"/>
      <c r="BFZ1043" s="351"/>
      <c r="BGA1043" s="351"/>
      <c r="BGB1043" s="351"/>
      <c r="BGC1043" s="351"/>
      <c r="BGD1043" s="351"/>
      <c r="BGE1043" s="351"/>
      <c r="BGF1043" s="351"/>
      <c r="BGG1043" s="351"/>
      <c r="BGH1043" s="351"/>
      <c r="BGI1043" s="351"/>
      <c r="BGJ1043" s="351"/>
      <c r="BGK1043" s="351"/>
      <c r="BGL1043" s="351"/>
      <c r="BGM1043" s="351"/>
      <c r="BGN1043" s="351"/>
      <c r="BGO1043" s="351"/>
      <c r="BGP1043" s="351"/>
      <c r="BGQ1043" s="351"/>
      <c r="BGR1043" s="351"/>
      <c r="BGS1043" s="351"/>
      <c r="BGT1043" s="351"/>
      <c r="BGU1043" s="351"/>
      <c r="BGV1043" s="351"/>
      <c r="BGW1043" s="351"/>
      <c r="BGX1043" s="351"/>
      <c r="BGY1043" s="351"/>
      <c r="BGZ1043" s="351"/>
      <c r="BHA1043" s="351"/>
      <c r="BHB1043" s="351"/>
      <c r="BHC1043" s="351"/>
      <c r="BHD1043" s="351"/>
      <c r="BHE1043" s="351"/>
      <c r="BHF1043" s="351"/>
      <c r="BHG1043" s="351"/>
      <c r="BHH1043" s="351"/>
      <c r="BHI1043" s="351"/>
      <c r="BHJ1043" s="351"/>
      <c r="BHK1043" s="351"/>
      <c r="BHL1043" s="351"/>
      <c r="BHM1043" s="351"/>
      <c r="BHN1043" s="351"/>
      <c r="BHO1043" s="351"/>
      <c r="BHP1043" s="351"/>
      <c r="BHQ1043" s="351"/>
      <c r="BHR1043" s="351"/>
      <c r="BHS1043" s="351"/>
      <c r="BHT1043" s="351"/>
      <c r="BHU1043" s="351"/>
      <c r="BHV1043" s="351"/>
      <c r="BHW1043" s="351"/>
      <c r="BHX1043" s="351"/>
      <c r="BHY1043" s="351"/>
      <c r="BHZ1043" s="351"/>
      <c r="BIA1043" s="351"/>
      <c r="BIB1043" s="351"/>
      <c r="BIC1043" s="351"/>
      <c r="BID1043" s="351"/>
      <c r="BIE1043" s="351"/>
      <c r="BIF1043" s="351"/>
      <c r="BIG1043" s="351"/>
      <c r="BIH1043" s="351"/>
      <c r="BII1043" s="351"/>
      <c r="BIJ1043" s="351"/>
      <c r="BIK1043" s="351"/>
      <c r="BIL1043" s="351"/>
      <c r="BIM1043" s="351"/>
      <c r="BIN1043" s="351"/>
      <c r="BIO1043" s="351"/>
      <c r="BIP1043" s="351"/>
      <c r="BIQ1043" s="351"/>
      <c r="BIR1043" s="351"/>
      <c r="BIS1043" s="351"/>
      <c r="BIT1043" s="351"/>
      <c r="BIU1043" s="351"/>
      <c r="BIV1043" s="351"/>
      <c r="BIW1043" s="351"/>
      <c r="BIX1043" s="351"/>
      <c r="BIY1043" s="351"/>
      <c r="BIZ1043" s="351"/>
      <c r="BJA1043" s="351"/>
      <c r="BJB1043" s="351"/>
      <c r="BJC1043" s="351"/>
      <c r="BJD1043" s="351"/>
      <c r="BJE1043" s="351"/>
      <c r="BJF1043" s="351"/>
      <c r="BJG1043" s="351"/>
      <c r="BJH1043" s="351"/>
      <c r="BJI1043" s="351"/>
      <c r="BJJ1043" s="351"/>
      <c r="BJK1043" s="351"/>
      <c r="BJL1043" s="351"/>
      <c r="BJM1043" s="351"/>
      <c r="BJN1043" s="351"/>
      <c r="BJO1043" s="351"/>
      <c r="BJP1043" s="351"/>
      <c r="BJQ1043" s="351"/>
      <c r="BJR1043" s="351"/>
      <c r="BJS1043" s="351"/>
      <c r="BJT1043" s="351"/>
      <c r="BJU1043" s="351"/>
      <c r="BJV1043" s="351"/>
      <c r="BJW1043" s="351"/>
      <c r="BJX1043" s="351"/>
      <c r="BJY1043" s="351"/>
      <c r="BJZ1043" s="351"/>
      <c r="BKA1043" s="351"/>
      <c r="BKB1043" s="351"/>
      <c r="BKC1043" s="351"/>
      <c r="BKD1043" s="351"/>
      <c r="BKE1043" s="351"/>
      <c r="BKF1043" s="351"/>
      <c r="BKG1043" s="351"/>
      <c r="BKH1043" s="351"/>
      <c r="BKI1043" s="351"/>
      <c r="BKJ1043" s="351"/>
      <c r="BKK1043" s="351"/>
      <c r="BKL1043" s="351"/>
      <c r="BKM1043" s="351"/>
      <c r="BKN1043" s="351"/>
      <c r="BKO1043" s="351"/>
      <c r="BKP1043" s="351"/>
      <c r="BKQ1043" s="351"/>
      <c r="BKR1043" s="351"/>
      <c r="BKS1043" s="351"/>
      <c r="BKT1043" s="351"/>
      <c r="BKU1043" s="351"/>
      <c r="BKV1043" s="351"/>
      <c r="BKW1043" s="351"/>
      <c r="BKX1043" s="351"/>
      <c r="BKY1043" s="351"/>
      <c r="BKZ1043" s="351"/>
      <c r="BLA1043" s="351"/>
      <c r="BLB1043" s="351"/>
      <c r="BLC1043" s="351"/>
      <c r="BLD1043" s="351"/>
      <c r="BLE1043" s="351"/>
      <c r="BLF1043" s="351"/>
      <c r="BLG1043" s="351"/>
      <c r="BLH1043" s="351"/>
      <c r="BLI1043" s="351"/>
      <c r="BLJ1043" s="351"/>
      <c r="BLK1043" s="351"/>
      <c r="BLL1043" s="351"/>
      <c r="BLM1043" s="351"/>
      <c r="BLN1043" s="351"/>
      <c r="BLO1043" s="351"/>
      <c r="BLP1043" s="351"/>
      <c r="BLQ1043" s="351"/>
      <c r="BLR1043" s="351"/>
      <c r="BLS1043" s="351"/>
      <c r="BLT1043" s="351"/>
      <c r="BLU1043" s="351"/>
      <c r="BLV1043" s="351"/>
      <c r="BLW1043" s="351"/>
      <c r="BLX1043" s="351"/>
      <c r="BLY1043" s="351"/>
      <c r="BLZ1043" s="351"/>
      <c r="BMA1043" s="351"/>
      <c r="BMB1043" s="351"/>
      <c r="BMC1043" s="351"/>
      <c r="BMD1043" s="351"/>
      <c r="BME1043" s="351"/>
      <c r="BMF1043" s="351"/>
      <c r="BMG1043" s="351"/>
      <c r="BMH1043" s="351"/>
      <c r="BMI1043" s="351"/>
      <c r="BMJ1043" s="351"/>
      <c r="BMK1043" s="351"/>
      <c r="BML1043" s="351"/>
      <c r="BMM1043" s="351"/>
      <c r="BMN1043" s="351"/>
      <c r="BMO1043" s="351"/>
      <c r="BMP1043" s="351"/>
      <c r="BMQ1043" s="351"/>
      <c r="BMR1043" s="351"/>
      <c r="BMS1043" s="351"/>
      <c r="BMT1043" s="351"/>
      <c r="BMU1043" s="351"/>
      <c r="BMV1043" s="351"/>
      <c r="BMW1043" s="351"/>
      <c r="BMX1043" s="351"/>
      <c r="BMY1043" s="351"/>
      <c r="BMZ1043" s="351"/>
      <c r="BNA1043" s="351"/>
      <c r="BNB1043" s="351"/>
      <c r="BNC1043" s="351"/>
      <c r="BND1043" s="351"/>
      <c r="BNE1043" s="351"/>
      <c r="BNF1043" s="351"/>
      <c r="BNG1043" s="351"/>
      <c r="BNH1043" s="351"/>
      <c r="BNI1043" s="351"/>
      <c r="BNJ1043" s="351"/>
      <c r="BNK1043" s="351"/>
      <c r="BNL1043" s="351"/>
      <c r="BNM1043" s="351"/>
      <c r="BNN1043" s="351"/>
      <c r="BNO1043" s="351"/>
      <c r="BNP1043" s="351"/>
      <c r="BNQ1043" s="351"/>
      <c r="BNR1043" s="351"/>
      <c r="BNS1043" s="351"/>
      <c r="BNT1043" s="351"/>
      <c r="BNU1043" s="351"/>
      <c r="BNV1043" s="351"/>
      <c r="BNW1043" s="351"/>
      <c r="BNX1043" s="351"/>
      <c r="BNY1043" s="351"/>
      <c r="BNZ1043" s="351"/>
      <c r="BOA1043" s="351"/>
      <c r="BOB1043" s="351"/>
      <c r="BOC1043" s="351"/>
      <c r="BOD1043" s="351"/>
      <c r="BOE1043" s="351"/>
      <c r="BOF1043" s="351"/>
      <c r="BOG1043" s="351"/>
      <c r="BOH1043" s="351"/>
      <c r="BOI1043" s="351"/>
      <c r="BOJ1043" s="351"/>
      <c r="BOK1043" s="351"/>
      <c r="BOL1043" s="351"/>
      <c r="BOM1043" s="351"/>
      <c r="BON1043" s="351"/>
      <c r="BOO1043" s="351"/>
      <c r="BOP1043" s="351"/>
      <c r="BOQ1043" s="351"/>
      <c r="BOR1043" s="351"/>
      <c r="BOS1043" s="351"/>
      <c r="BOT1043" s="351"/>
      <c r="BOU1043" s="351"/>
      <c r="BOV1043" s="351"/>
      <c r="BOW1043" s="351"/>
      <c r="BOX1043" s="351"/>
      <c r="BOY1043" s="351"/>
      <c r="BOZ1043" s="351"/>
      <c r="BPA1043" s="351"/>
      <c r="BPB1043" s="351"/>
      <c r="BPC1043" s="351"/>
      <c r="BPD1043" s="351"/>
      <c r="BPE1043" s="351"/>
      <c r="BPF1043" s="351"/>
      <c r="BPG1043" s="351"/>
      <c r="BPH1043" s="351"/>
      <c r="BPI1043" s="351"/>
      <c r="BPJ1043" s="351"/>
      <c r="BPK1043" s="351"/>
      <c r="BPL1043" s="351"/>
      <c r="BPM1043" s="351"/>
      <c r="BPN1043" s="351"/>
      <c r="BPO1043" s="351"/>
      <c r="BPP1043" s="351"/>
      <c r="BPQ1043" s="351"/>
      <c r="BPR1043" s="351"/>
      <c r="BPS1043" s="351"/>
      <c r="BPT1043" s="351"/>
      <c r="BPU1043" s="351"/>
      <c r="BPV1043" s="351"/>
      <c r="BPW1043" s="351"/>
      <c r="BPX1043" s="351"/>
      <c r="BPY1043" s="351"/>
      <c r="BPZ1043" s="351"/>
      <c r="BQA1043" s="351"/>
      <c r="BQB1043" s="351"/>
      <c r="BQC1043" s="351"/>
      <c r="BQD1043" s="351"/>
      <c r="BQE1043" s="351"/>
      <c r="BQF1043" s="351"/>
      <c r="BQG1043" s="351"/>
      <c r="BQH1043" s="351"/>
      <c r="BQI1043" s="351"/>
      <c r="BQJ1043" s="351"/>
      <c r="BQK1043" s="351"/>
      <c r="BQL1043" s="351"/>
      <c r="BQM1043" s="351"/>
      <c r="BQN1043" s="351"/>
      <c r="BQO1043" s="351"/>
      <c r="BQP1043" s="351"/>
      <c r="BQQ1043" s="351"/>
      <c r="BQR1043" s="351"/>
      <c r="BQS1043" s="351"/>
      <c r="BQT1043" s="351"/>
      <c r="BQU1043" s="351"/>
      <c r="BQV1043" s="351"/>
      <c r="BQW1043" s="351"/>
      <c r="BQX1043" s="351"/>
      <c r="BQY1043" s="351"/>
      <c r="BQZ1043" s="351"/>
      <c r="BRA1043" s="351"/>
      <c r="BRB1043" s="351"/>
      <c r="BRC1043" s="351"/>
      <c r="BRD1043" s="351"/>
      <c r="BRE1043" s="351"/>
      <c r="BRF1043" s="351"/>
      <c r="BRG1043" s="351"/>
      <c r="BRH1043" s="351"/>
      <c r="BRI1043" s="351"/>
      <c r="BRJ1043" s="351"/>
      <c r="BRK1043" s="351"/>
      <c r="BRL1043" s="351"/>
      <c r="BRM1043" s="351"/>
      <c r="BRN1043" s="351"/>
      <c r="BRO1043" s="351"/>
      <c r="BRP1043" s="351"/>
      <c r="BRQ1043" s="351"/>
      <c r="BRR1043" s="351"/>
      <c r="BRS1043" s="351"/>
      <c r="BRT1043" s="351"/>
      <c r="BRU1043" s="351"/>
      <c r="BRV1043" s="351"/>
      <c r="BRW1043" s="351"/>
      <c r="BRX1043" s="351"/>
      <c r="BRY1043" s="351"/>
      <c r="BRZ1043" s="351"/>
      <c r="BSA1043" s="351"/>
      <c r="BSB1043" s="351"/>
      <c r="BSC1043" s="351"/>
      <c r="BSD1043" s="351"/>
      <c r="BSE1043" s="351"/>
      <c r="BSF1043" s="351"/>
      <c r="BSG1043" s="351"/>
      <c r="BSH1043" s="351"/>
      <c r="BSI1043" s="351"/>
      <c r="BSJ1043" s="351"/>
      <c r="BSK1043" s="351"/>
      <c r="BSL1043" s="351"/>
      <c r="BSM1043" s="351"/>
      <c r="BSN1043" s="351"/>
      <c r="BSO1043" s="351"/>
      <c r="BSP1043" s="351"/>
      <c r="BSQ1043" s="351"/>
      <c r="BSR1043" s="351"/>
      <c r="BSS1043" s="351"/>
      <c r="BST1043" s="351"/>
      <c r="BSU1043" s="351"/>
      <c r="BSV1043" s="351"/>
      <c r="BSW1043" s="351"/>
      <c r="BSX1043" s="351"/>
      <c r="BSY1043" s="351"/>
      <c r="BSZ1043" s="351"/>
      <c r="BTA1043" s="351"/>
      <c r="BTB1043" s="351"/>
      <c r="BTC1043" s="351"/>
      <c r="BTD1043" s="351"/>
      <c r="BTE1043" s="351"/>
      <c r="BTF1043" s="351"/>
      <c r="BTG1043" s="351"/>
      <c r="BTH1043" s="351"/>
      <c r="BTI1043" s="351"/>
      <c r="BTJ1043" s="351"/>
      <c r="BTK1043" s="351"/>
      <c r="BTL1043" s="351"/>
      <c r="BTM1043" s="351"/>
      <c r="BTN1043" s="351"/>
      <c r="BTO1043" s="351"/>
      <c r="BTP1043" s="351"/>
      <c r="BTQ1043" s="351"/>
      <c r="BTR1043" s="351"/>
      <c r="BTS1043" s="351"/>
      <c r="BTT1043" s="351"/>
      <c r="BTU1043" s="351"/>
      <c r="BTV1043" s="351"/>
      <c r="BTW1043" s="351"/>
      <c r="BTX1043" s="351"/>
      <c r="BTY1043" s="351"/>
      <c r="BTZ1043" s="351"/>
      <c r="BUA1043" s="351"/>
      <c r="BUB1043" s="351"/>
      <c r="BUC1043" s="351"/>
      <c r="BUD1043" s="351"/>
      <c r="BUE1043" s="351"/>
      <c r="BUF1043" s="351"/>
      <c r="BUG1043" s="351"/>
      <c r="BUH1043" s="351"/>
      <c r="BUI1043" s="351"/>
      <c r="BUJ1043" s="351"/>
      <c r="BUK1043" s="351"/>
      <c r="BUL1043" s="351"/>
      <c r="BUM1043" s="351"/>
      <c r="BUN1043" s="351"/>
      <c r="BUO1043" s="351"/>
      <c r="BUP1043" s="351"/>
      <c r="BUQ1043" s="351"/>
      <c r="BUR1043" s="351"/>
      <c r="BUS1043" s="351"/>
      <c r="BUT1043" s="351"/>
      <c r="BUU1043" s="351"/>
      <c r="BUV1043" s="351"/>
      <c r="BUW1043" s="351"/>
      <c r="BUX1043" s="351"/>
      <c r="BUY1043" s="351"/>
      <c r="BUZ1043" s="351"/>
      <c r="BVA1043" s="351"/>
      <c r="BVB1043" s="351"/>
      <c r="BVC1043" s="351"/>
      <c r="BVD1043" s="351"/>
      <c r="BVE1043" s="351"/>
      <c r="BVF1043" s="351"/>
      <c r="BVG1043" s="351"/>
      <c r="BVH1043" s="351"/>
      <c r="BVI1043" s="351"/>
      <c r="BVJ1043" s="351"/>
      <c r="BVK1043" s="351"/>
      <c r="BVL1043" s="351"/>
      <c r="BVM1043" s="351"/>
      <c r="BVN1043" s="351"/>
      <c r="BVO1043" s="351"/>
      <c r="BVP1043" s="351"/>
      <c r="BVQ1043" s="351"/>
      <c r="BVR1043" s="351"/>
      <c r="BVS1043" s="351"/>
      <c r="BVT1043" s="351"/>
      <c r="BVU1043" s="351"/>
      <c r="BVV1043" s="351"/>
      <c r="BVW1043" s="351"/>
      <c r="BVX1043" s="351"/>
      <c r="BVY1043" s="351"/>
      <c r="BVZ1043" s="351"/>
      <c r="BWA1043" s="351"/>
      <c r="BWB1043" s="351"/>
      <c r="BWC1043" s="351"/>
      <c r="BWD1043" s="351"/>
      <c r="BWE1043" s="351"/>
      <c r="BWF1043" s="351"/>
      <c r="BWG1043" s="351"/>
      <c r="BWH1043" s="351"/>
      <c r="BWI1043" s="351"/>
      <c r="BWJ1043" s="351"/>
      <c r="BWK1043" s="351"/>
      <c r="BWL1043" s="351"/>
      <c r="BWM1043" s="351"/>
      <c r="BWN1043" s="351"/>
      <c r="BWO1043" s="351"/>
      <c r="BWP1043" s="351"/>
      <c r="BWQ1043" s="351"/>
      <c r="BWR1043" s="351"/>
      <c r="BWS1043" s="351"/>
      <c r="BWT1043" s="351"/>
      <c r="BWU1043" s="351"/>
      <c r="BWV1043" s="351"/>
      <c r="BWW1043" s="351"/>
      <c r="BWX1043" s="351"/>
      <c r="BWY1043" s="351"/>
      <c r="BWZ1043" s="351"/>
      <c r="BXA1043" s="351"/>
      <c r="BXB1043" s="351"/>
      <c r="BXC1043" s="351"/>
      <c r="BXD1043" s="351"/>
      <c r="BXE1043" s="351"/>
      <c r="BXF1043" s="351"/>
      <c r="BXG1043" s="351"/>
      <c r="BXH1043" s="351"/>
      <c r="BXI1043" s="351"/>
      <c r="BXJ1043" s="351"/>
      <c r="BXK1043" s="351"/>
      <c r="BXL1043" s="351"/>
      <c r="BXM1043" s="351"/>
      <c r="BXN1043" s="351"/>
      <c r="BXO1043" s="351"/>
      <c r="BXP1043" s="351"/>
      <c r="BXQ1043" s="351"/>
      <c r="BXR1043" s="351"/>
      <c r="BXS1043" s="351"/>
      <c r="BXT1043" s="351"/>
      <c r="BXU1043" s="351"/>
      <c r="BXV1043" s="351"/>
      <c r="BXW1043" s="351"/>
      <c r="BXX1043" s="351"/>
      <c r="BXY1043" s="351"/>
      <c r="BXZ1043" s="351"/>
      <c r="BYA1043" s="351"/>
      <c r="BYB1043" s="351"/>
      <c r="BYC1043" s="351"/>
      <c r="BYD1043" s="351"/>
      <c r="BYE1043" s="351"/>
      <c r="BYF1043" s="351"/>
      <c r="BYG1043" s="351"/>
      <c r="BYH1043" s="351"/>
      <c r="BYI1043" s="351"/>
      <c r="BYJ1043" s="351"/>
      <c r="BYK1043" s="351"/>
      <c r="BYL1043" s="351"/>
      <c r="BYM1043" s="351"/>
      <c r="BYN1043" s="351"/>
      <c r="BYO1043" s="351"/>
      <c r="BYP1043" s="351"/>
      <c r="BYQ1043" s="351"/>
      <c r="BYR1043" s="351"/>
      <c r="BYS1043" s="351"/>
      <c r="BYT1043" s="351"/>
      <c r="BYU1043" s="351"/>
      <c r="BYV1043" s="351"/>
      <c r="BYW1043" s="351"/>
      <c r="BYX1043" s="351"/>
      <c r="BYY1043" s="351"/>
      <c r="BYZ1043" s="351"/>
      <c r="BZA1043" s="351"/>
      <c r="BZB1043" s="351"/>
      <c r="BZC1043" s="351"/>
      <c r="BZD1043" s="351"/>
      <c r="BZE1043" s="351"/>
      <c r="BZF1043" s="351"/>
      <c r="BZG1043" s="351"/>
      <c r="BZH1043" s="351"/>
      <c r="BZI1043" s="351"/>
      <c r="BZJ1043" s="351"/>
      <c r="BZK1043" s="351"/>
      <c r="BZL1043" s="351"/>
      <c r="BZM1043" s="351"/>
      <c r="BZN1043" s="351"/>
      <c r="BZO1043" s="351"/>
      <c r="BZP1043" s="351"/>
      <c r="BZQ1043" s="351"/>
      <c r="BZR1043" s="351"/>
      <c r="BZS1043" s="351"/>
      <c r="BZT1043" s="351"/>
      <c r="BZU1043" s="351"/>
      <c r="BZV1043" s="351"/>
      <c r="BZW1043" s="351"/>
      <c r="BZX1043" s="351"/>
      <c r="BZY1043" s="351"/>
      <c r="BZZ1043" s="351"/>
      <c r="CAA1043" s="351"/>
      <c r="CAB1043" s="351"/>
      <c r="CAC1043" s="351"/>
      <c r="CAD1043" s="351"/>
      <c r="CAE1043" s="351"/>
      <c r="CAF1043" s="351"/>
      <c r="CAG1043" s="351"/>
      <c r="CAH1043" s="351"/>
      <c r="CAI1043" s="351"/>
      <c r="CAJ1043" s="351"/>
      <c r="CAK1043" s="351"/>
      <c r="CAL1043" s="351"/>
      <c r="CAM1043" s="351"/>
      <c r="CAN1043" s="351"/>
      <c r="CAO1043" s="351"/>
      <c r="CAP1043" s="351"/>
      <c r="CAQ1043" s="351"/>
      <c r="CAR1043" s="351"/>
      <c r="CAS1043" s="351"/>
      <c r="CAT1043" s="351"/>
      <c r="CAU1043" s="351"/>
      <c r="CAV1043" s="351"/>
      <c r="CAW1043" s="351"/>
      <c r="CAX1043" s="351"/>
      <c r="CAY1043" s="351"/>
      <c r="CAZ1043" s="351"/>
      <c r="CBA1043" s="351"/>
      <c r="CBB1043" s="351"/>
      <c r="CBC1043" s="351"/>
      <c r="CBD1043" s="351"/>
      <c r="CBE1043" s="351"/>
      <c r="CBF1043" s="351"/>
      <c r="CBG1043" s="351"/>
      <c r="CBH1043" s="351"/>
      <c r="CBI1043" s="351"/>
      <c r="CBJ1043" s="351"/>
      <c r="CBK1043" s="351"/>
      <c r="CBL1043" s="351"/>
      <c r="CBM1043" s="351"/>
      <c r="CBN1043" s="351"/>
      <c r="CBO1043" s="351"/>
      <c r="CBP1043" s="351"/>
      <c r="CBQ1043" s="351"/>
      <c r="CBR1043" s="351"/>
      <c r="CBS1043" s="351"/>
      <c r="CBT1043" s="351"/>
      <c r="CBU1043" s="351"/>
      <c r="CBV1043" s="351"/>
      <c r="CBW1043" s="351"/>
      <c r="CBX1043" s="351"/>
      <c r="CBY1043" s="351"/>
      <c r="CBZ1043" s="351"/>
      <c r="CCA1043" s="351"/>
      <c r="CCB1043" s="351"/>
      <c r="CCC1043" s="351"/>
      <c r="CCD1043" s="351"/>
      <c r="CCE1043" s="351"/>
      <c r="CCF1043" s="351"/>
      <c r="CCG1043" s="351"/>
      <c r="CCH1043" s="351"/>
      <c r="CCI1043" s="351"/>
      <c r="CCJ1043" s="351"/>
      <c r="CCK1043" s="351"/>
      <c r="CCL1043" s="351"/>
      <c r="CCM1043" s="351"/>
      <c r="CCN1043" s="351"/>
      <c r="CCO1043" s="351"/>
      <c r="CCP1043" s="351"/>
      <c r="CCQ1043" s="351"/>
      <c r="CCR1043" s="351"/>
      <c r="CCS1043" s="351"/>
      <c r="CCT1043" s="351"/>
      <c r="CCU1043" s="351"/>
      <c r="CCV1043" s="351"/>
      <c r="CCW1043" s="351"/>
      <c r="CCX1043" s="351"/>
      <c r="CCY1043" s="351"/>
      <c r="CCZ1043" s="351"/>
      <c r="CDA1043" s="351"/>
      <c r="CDB1043" s="351"/>
      <c r="CDC1043" s="351"/>
      <c r="CDD1043" s="351"/>
      <c r="CDE1043" s="351"/>
      <c r="CDF1043" s="351"/>
      <c r="CDG1043" s="351"/>
      <c r="CDH1043" s="351"/>
      <c r="CDI1043" s="351"/>
      <c r="CDJ1043" s="351"/>
      <c r="CDK1043" s="351"/>
      <c r="CDL1043" s="351"/>
      <c r="CDM1043" s="351"/>
      <c r="CDN1043" s="351"/>
      <c r="CDO1043" s="351"/>
      <c r="CDP1043" s="351"/>
      <c r="CDQ1043" s="351"/>
      <c r="CDR1043" s="351"/>
      <c r="CDS1043" s="351"/>
      <c r="CDT1043" s="351"/>
      <c r="CDU1043" s="351"/>
      <c r="CDV1043" s="351"/>
      <c r="CDW1043" s="351"/>
      <c r="CDX1043" s="351"/>
      <c r="CDY1043" s="351"/>
      <c r="CDZ1043" s="351"/>
      <c r="CEA1043" s="351"/>
      <c r="CEB1043" s="351"/>
      <c r="CEC1043" s="351"/>
      <c r="CED1043" s="351"/>
      <c r="CEE1043" s="351"/>
      <c r="CEF1043" s="351"/>
      <c r="CEG1043" s="351"/>
      <c r="CEH1043" s="351"/>
      <c r="CEI1043" s="351"/>
      <c r="CEJ1043" s="351"/>
      <c r="CEK1043" s="351"/>
      <c r="CEL1043" s="351"/>
      <c r="CEM1043" s="351"/>
      <c r="CEN1043" s="351"/>
      <c r="CEO1043" s="351"/>
      <c r="CEP1043" s="351"/>
      <c r="CEQ1043" s="351"/>
      <c r="CER1043" s="351"/>
      <c r="CES1043" s="351"/>
      <c r="CET1043" s="351"/>
      <c r="CEU1043" s="351"/>
      <c r="CEV1043" s="351"/>
      <c r="CEW1043" s="351"/>
      <c r="CEX1043" s="351"/>
      <c r="CEY1043" s="351"/>
      <c r="CEZ1043" s="351"/>
      <c r="CFA1043" s="351"/>
      <c r="CFB1043" s="351"/>
      <c r="CFC1043" s="351"/>
      <c r="CFD1043" s="351"/>
      <c r="CFE1043" s="351"/>
      <c r="CFF1043" s="351"/>
      <c r="CFG1043" s="351"/>
      <c r="CFH1043" s="351"/>
      <c r="CFI1043" s="351"/>
      <c r="CFJ1043" s="351"/>
      <c r="CFK1043" s="351"/>
      <c r="CFL1043" s="351"/>
      <c r="CFM1043" s="351"/>
      <c r="CFN1043" s="351"/>
      <c r="CFO1043" s="351"/>
      <c r="CFP1043" s="351"/>
      <c r="CFQ1043" s="351"/>
      <c r="CFR1043" s="351"/>
      <c r="CFS1043" s="351"/>
      <c r="CFT1043" s="351"/>
      <c r="CFU1043" s="351"/>
      <c r="CFV1043" s="351"/>
      <c r="CFW1043" s="351"/>
      <c r="CFX1043" s="351"/>
      <c r="CFY1043" s="351"/>
      <c r="CFZ1043" s="351"/>
      <c r="CGA1043" s="351"/>
      <c r="CGB1043" s="351"/>
      <c r="CGC1043" s="351"/>
      <c r="CGD1043" s="351"/>
      <c r="CGE1043" s="351"/>
      <c r="CGF1043" s="351"/>
      <c r="CGG1043" s="351"/>
      <c r="CGH1043" s="351"/>
      <c r="CGI1043" s="351"/>
      <c r="CGJ1043" s="351"/>
      <c r="CGK1043" s="351"/>
      <c r="CGL1043" s="351"/>
      <c r="CGM1043" s="351"/>
      <c r="CGN1043" s="351"/>
      <c r="CGO1043" s="351"/>
      <c r="CGP1043" s="351"/>
      <c r="CGQ1043" s="351"/>
      <c r="CGR1043" s="351"/>
      <c r="CGS1043" s="351"/>
      <c r="CGT1043" s="351"/>
      <c r="CGU1043" s="351"/>
      <c r="CGV1043" s="351"/>
      <c r="CGW1043" s="351"/>
      <c r="CGX1043" s="351"/>
      <c r="CGY1043" s="351"/>
      <c r="CGZ1043" s="351"/>
      <c r="CHA1043" s="351"/>
      <c r="CHB1043" s="351"/>
      <c r="CHC1043" s="351"/>
      <c r="CHD1043" s="351"/>
      <c r="CHE1043" s="351"/>
      <c r="CHF1043" s="351"/>
      <c r="CHG1043" s="351"/>
      <c r="CHH1043" s="351"/>
      <c r="CHI1043" s="351"/>
      <c r="CHJ1043" s="351"/>
      <c r="CHK1043" s="351"/>
      <c r="CHL1043" s="351"/>
      <c r="CHM1043" s="351"/>
      <c r="CHN1043" s="351"/>
      <c r="CHO1043" s="351"/>
      <c r="CHP1043" s="351"/>
      <c r="CHQ1043" s="351"/>
      <c r="CHR1043" s="351"/>
      <c r="CHS1043" s="351"/>
      <c r="CHT1043" s="351"/>
      <c r="CHU1043" s="351"/>
      <c r="CHV1043" s="351"/>
      <c r="CHW1043" s="351"/>
      <c r="CHX1043" s="351"/>
      <c r="CHY1043" s="351"/>
      <c r="CHZ1043" s="351"/>
      <c r="CIA1043" s="351"/>
      <c r="CIB1043" s="351"/>
      <c r="CIC1043" s="351"/>
      <c r="CID1043" s="351"/>
      <c r="CIE1043" s="351"/>
      <c r="CIF1043" s="351"/>
      <c r="CIG1043" s="351"/>
      <c r="CIH1043" s="351"/>
      <c r="CII1043" s="351"/>
      <c r="CIJ1043" s="351"/>
      <c r="CIK1043" s="351"/>
      <c r="CIL1043" s="351"/>
      <c r="CIM1043" s="351"/>
      <c r="CIN1043" s="351"/>
      <c r="CIO1043" s="351"/>
      <c r="CIP1043" s="351"/>
      <c r="CIQ1043" s="351"/>
      <c r="CIR1043" s="351"/>
      <c r="CIS1043" s="351"/>
      <c r="CIT1043" s="351"/>
      <c r="CIU1043" s="351"/>
      <c r="CIV1043" s="351"/>
      <c r="CIW1043" s="351"/>
      <c r="CIX1043" s="351"/>
      <c r="CIY1043" s="351"/>
      <c r="CIZ1043" s="351"/>
      <c r="CJA1043" s="351"/>
      <c r="CJB1043" s="351"/>
      <c r="CJC1043" s="351"/>
      <c r="CJD1043" s="351"/>
      <c r="CJE1043" s="351"/>
      <c r="CJF1043" s="351"/>
      <c r="CJG1043" s="351"/>
      <c r="CJH1043" s="351"/>
      <c r="CJI1043" s="351"/>
      <c r="CJJ1043" s="351"/>
      <c r="CJK1043" s="351"/>
      <c r="CJL1043" s="351"/>
      <c r="CJM1043" s="351"/>
      <c r="CJN1043" s="351"/>
      <c r="CJO1043" s="351"/>
      <c r="CJP1043" s="351"/>
      <c r="CJQ1043" s="351"/>
      <c r="CJR1043" s="351"/>
      <c r="CJS1043" s="351"/>
      <c r="CJT1043" s="351"/>
      <c r="CJU1043" s="351"/>
      <c r="CJV1043" s="351"/>
      <c r="CJW1043" s="351"/>
      <c r="CJX1043" s="351"/>
      <c r="CJY1043" s="351"/>
      <c r="CJZ1043" s="351"/>
      <c r="CKA1043" s="351"/>
      <c r="CKB1043" s="351"/>
      <c r="CKC1043" s="351"/>
      <c r="CKD1043" s="351"/>
      <c r="CKE1043" s="351"/>
      <c r="CKF1043" s="351"/>
      <c r="CKG1043" s="351"/>
      <c r="CKH1043" s="351"/>
      <c r="CKI1043" s="351"/>
      <c r="CKJ1043" s="351"/>
      <c r="CKK1043" s="351"/>
      <c r="CKL1043" s="351"/>
      <c r="CKM1043" s="351"/>
      <c r="CKN1043" s="351"/>
      <c r="CKO1043" s="351"/>
      <c r="CKP1043" s="351"/>
      <c r="CKQ1043" s="351"/>
      <c r="CKR1043" s="351"/>
      <c r="CKS1043" s="351"/>
      <c r="CKT1043" s="351"/>
      <c r="CKU1043" s="351"/>
      <c r="CKV1043" s="351"/>
      <c r="CKW1043" s="351"/>
      <c r="CKX1043" s="351"/>
      <c r="CKY1043" s="351"/>
      <c r="CKZ1043" s="351"/>
      <c r="CLA1043" s="351"/>
      <c r="CLB1043" s="351"/>
      <c r="CLC1043" s="351"/>
      <c r="CLD1043" s="351"/>
      <c r="CLE1043" s="351"/>
      <c r="CLF1043" s="351"/>
      <c r="CLG1043" s="351"/>
      <c r="CLH1043" s="351"/>
      <c r="CLI1043" s="351"/>
      <c r="CLJ1043" s="351"/>
      <c r="CLK1043" s="351"/>
      <c r="CLL1043" s="351"/>
      <c r="CLM1043" s="351"/>
      <c r="CLN1043" s="351"/>
      <c r="CLO1043" s="351"/>
      <c r="CLP1043" s="351"/>
      <c r="CLQ1043" s="351"/>
      <c r="CLR1043" s="351"/>
      <c r="CLS1043" s="351"/>
      <c r="CLT1043" s="351"/>
      <c r="CLU1043" s="351"/>
      <c r="CLV1043" s="351"/>
      <c r="CLW1043" s="351"/>
      <c r="CLX1043" s="351"/>
      <c r="CLY1043" s="351"/>
      <c r="CLZ1043" s="351"/>
      <c r="CMA1043" s="351"/>
      <c r="CMB1043" s="351"/>
      <c r="CMC1043" s="351"/>
      <c r="CMD1043" s="351"/>
      <c r="CME1043" s="351"/>
      <c r="CMF1043" s="351"/>
      <c r="CMG1043" s="351"/>
      <c r="CMH1043" s="351"/>
      <c r="CMI1043" s="351"/>
      <c r="CMJ1043" s="351"/>
      <c r="CMK1043" s="351"/>
      <c r="CML1043" s="351"/>
      <c r="CMM1043" s="351"/>
      <c r="CMN1043" s="351"/>
      <c r="CMO1043" s="351"/>
      <c r="CMP1043" s="351"/>
      <c r="CMQ1043" s="351"/>
      <c r="CMR1043" s="351"/>
      <c r="CMS1043" s="351"/>
      <c r="CMT1043" s="351"/>
      <c r="CMU1043" s="351"/>
      <c r="CMV1043" s="351"/>
      <c r="CMW1043" s="351"/>
      <c r="CMX1043" s="351"/>
      <c r="CMY1043" s="351"/>
      <c r="CMZ1043" s="351"/>
      <c r="CNA1043" s="351"/>
      <c r="CNB1043" s="351"/>
      <c r="CNC1043" s="351"/>
      <c r="CND1043" s="351"/>
      <c r="CNE1043" s="351"/>
      <c r="CNF1043" s="351"/>
      <c r="CNG1043" s="351"/>
      <c r="CNH1043" s="351"/>
      <c r="CNI1043" s="351"/>
      <c r="CNJ1043" s="351"/>
      <c r="CNK1043" s="351"/>
      <c r="CNL1043" s="351"/>
      <c r="CNM1043" s="351"/>
      <c r="CNN1043" s="351"/>
      <c r="CNO1043" s="351"/>
      <c r="CNP1043" s="351"/>
      <c r="CNQ1043" s="351"/>
      <c r="CNR1043" s="351"/>
      <c r="CNS1043" s="351"/>
      <c r="CNT1043" s="351"/>
      <c r="CNU1043" s="351"/>
      <c r="CNV1043" s="351"/>
      <c r="CNW1043" s="351"/>
      <c r="CNX1043" s="351"/>
      <c r="CNY1043" s="351"/>
      <c r="CNZ1043" s="351"/>
      <c r="COA1043" s="351"/>
      <c r="COB1043" s="351"/>
      <c r="COC1043" s="351"/>
      <c r="COD1043" s="351"/>
      <c r="COE1043" s="351"/>
      <c r="COF1043" s="351"/>
      <c r="COG1043" s="351"/>
      <c r="COH1043" s="351"/>
      <c r="COI1043" s="351"/>
      <c r="COJ1043" s="351"/>
      <c r="COK1043" s="351"/>
      <c r="COL1043" s="351"/>
      <c r="COM1043" s="351"/>
      <c r="CON1043" s="351"/>
      <c r="COO1043" s="351"/>
      <c r="COP1043" s="351"/>
      <c r="COQ1043" s="351"/>
      <c r="COR1043" s="351"/>
      <c r="COS1043" s="351"/>
      <c r="COT1043" s="351"/>
      <c r="COU1043" s="351"/>
      <c r="COV1043" s="351"/>
      <c r="COW1043" s="351"/>
      <c r="COX1043" s="351"/>
      <c r="COY1043" s="351"/>
      <c r="COZ1043" s="351"/>
      <c r="CPA1043" s="351"/>
      <c r="CPB1043" s="351"/>
      <c r="CPC1043" s="351"/>
      <c r="CPD1043" s="351"/>
      <c r="CPE1043" s="351"/>
      <c r="CPF1043" s="351"/>
      <c r="CPG1043" s="351"/>
      <c r="CPH1043" s="351"/>
      <c r="CPI1043" s="351"/>
      <c r="CPJ1043" s="351"/>
      <c r="CPK1043" s="351"/>
      <c r="CPL1043" s="351"/>
      <c r="CPM1043" s="351"/>
      <c r="CPN1043" s="351"/>
      <c r="CPO1043" s="351"/>
      <c r="CPP1043" s="351"/>
      <c r="CPQ1043" s="351"/>
      <c r="CPR1043" s="351"/>
      <c r="CPS1043" s="351"/>
      <c r="CPT1043" s="351"/>
      <c r="CPU1043" s="351"/>
      <c r="CPV1043" s="351"/>
      <c r="CPW1043" s="351"/>
      <c r="CPX1043" s="351"/>
      <c r="CPY1043" s="351"/>
      <c r="CPZ1043" s="351"/>
      <c r="CQA1043" s="351"/>
      <c r="CQB1043" s="351"/>
      <c r="CQC1043" s="351"/>
      <c r="CQD1043" s="351"/>
      <c r="CQE1043" s="351"/>
      <c r="CQF1043" s="351"/>
      <c r="CQG1043" s="351"/>
      <c r="CQH1043" s="351"/>
      <c r="CQI1043" s="351"/>
      <c r="CQJ1043" s="351"/>
      <c r="CQK1043" s="351"/>
      <c r="CQL1043" s="351"/>
      <c r="CQM1043" s="351"/>
      <c r="CQN1043" s="351"/>
      <c r="CQO1043" s="351"/>
      <c r="CQP1043" s="351"/>
      <c r="CQQ1043" s="351"/>
      <c r="CQR1043" s="351"/>
      <c r="CQS1043" s="351"/>
      <c r="CQT1043" s="351"/>
      <c r="CQU1043" s="351"/>
      <c r="CQV1043" s="351"/>
      <c r="CQW1043" s="351"/>
      <c r="CQX1043" s="351"/>
      <c r="CQY1043" s="351"/>
      <c r="CQZ1043" s="351"/>
      <c r="CRA1043" s="351"/>
      <c r="CRB1043" s="351"/>
      <c r="CRC1043" s="351"/>
      <c r="CRD1043" s="351"/>
      <c r="CRE1043" s="351"/>
      <c r="CRF1043" s="351"/>
      <c r="CRG1043" s="351"/>
      <c r="CRH1043" s="351"/>
      <c r="CRI1043" s="351"/>
      <c r="CRJ1043" s="351"/>
      <c r="CRK1043" s="351"/>
      <c r="CRL1043" s="351"/>
      <c r="CRM1043" s="351"/>
      <c r="CRN1043" s="351"/>
      <c r="CRO1043" s="351"/>
      <c r="CRP1043" s="351"/>
      <c r="CRQ1043" s="351"/>
      <c r="CRR1043" s="351"/>
      <c r="CRS1043" s="351"/>
      <c r="CRT1043" s="351"/>
      <c r="CRU1043" s="351"/>
      <c r="CRV1043" s="351"/>
      <c r="CRW1043" s="351"/>
      <c r="CRX1043" s="351"/>
      <c r="CRY1043" s="351"/>
      <c r="CRZ1043" s="351"/>
      <c r="CSA1043" s="351"/>
      <c r="CSB1043" s="351"/>
      <c r="CSC1043" s="351"/>
      <c r="CSD1043" s="351"/>
      <c r="CSE1043" s="351"/>
      <c r="CSF1043" s="351"/>
      <c r="CSG1043" s="351"/>
      <c r="CSH1043" s="351"/>
      <c r="CSI1043" s="351"/>
      <c r="CSJ1043" s="351"/>
      <c r="CSK1043" s="351"/>
      <c r="CSL1043" s="351"/>
      <c r="CSM1043" s="351"/>
      <c r="CSN1043" s="351"/>
      <c r="CSO1043" s="351"/>
      <c r="CSP1043" s="351"/>
      <c r="CSQ1043" s="351"/>
      <c r="CSR1043" s="351"/>
      <c r="CSS1043" s="351"/>
      <c r="CST1043" s="351"/>
      <c r="CSU1043" s="351"/>
      <c r="CSV1043" s="351"/>
      <c r="CSW1043" s="351"/>
      <c r="CSX1043" s="351"/>
      <c r="CSY1043" s="351"/>
      <c r="CSZ1043" s="351"/>
      <c r="CTA1043" s="351"/>
      <c r="CTB1043" s="351"/>
      <c r="CTC1043" s="351"/>
      <c r="CTD1043" s="351"/>
      <c r="CTE1043" s="351"/>
      <c r="CTF1043" s="351"/>
      <c r="CTG1043" s="351"/>
      <c r="CTH1043" s="351"/>
      <c r="CTI1043" s="351"/>
      <c r="CTJ1043" s="351"/>
      <c r="CTK1043" s="351"/>
      <c r="CTL1043" s="351"/>
      <c r="CTM1043" s="351"/>
      <c r="CTN1043" s="351"/>
      <c r="CTO1043" s="351"/>
      <c r="CTP1043" s="351"/>
      <c r="CTQ1043" s="351"/>
      <c r="CTR1043" s="351"/>
      <c r="CTS1043" s="351"/>
      <c r="CTT1043" s="351"/>
      <c r="CTU1043" s="351"/>
      <c r="CTV1043" s="351"/>
      <c r="CTW1043" s="351"/>
      <c r="CTX1043" s="351"/>
      <c r="CTY1043" s="351"/>
      <c r="CTZ1043" s="351"/>
      <c r="CUA1043" s="351"/>
      <c r="CUB1043" s="351"/>
      <c r="CUC1043" s="351"/>
      <c r="CUD1043" s="351"/>
      <c r="CUE1043" s="351"/>
      <c r="CUF1043" s="351"/>
      <c r="CUG1043" s="351"/>
      <c r="CUH1043" s="351"/>
      <c r="CUI1043" s="351"/>
      <c r="CUJ1043" s="351"/>
      <c r="CUK1043" s="351"/>
      <c r="CUL1043" s="351"/>
      <c r="CUM1043" s="351"/>
      <c r="CUN1043" s="351"/>
      <c r="CUO1043" s="351"/>
      <c r="CUP1043" s="351"/>
      <c r="CUQ1043" s="351"/>
      <c r="CUR1043" s="351"/>
      <c r="CUS1043" s="351"/>
      <c r="CUT1043" s="351"/>
      <c r="CUU1043" s="351"/>
      <c r="CUV1043" s="351"/>
      <c r="CUW1043" s="351"/>
      <c r="CUX1043" s="351"/>
      <c r="CUY1043" s="351"/>
      <c r="CUZ1043" s="351"/>
      <c r="CVA1043" s="351"/>
      <c r="CVB1043" s="351"/>
      <c r="CVC1043" s="351"/>
      <c r="CVD1043" s="351"/>
      <c r="CVE1043" s="351"/>
      <c r="CVF1043" s="351"/>
      <c r="CVG1043" s="351"/>
      <c r="CVH1043" s="351"/>
      <c r="CVI1043" s="351"/>
      <c r="CVJ1043" s="351"/>
      <c r="CVK1043" s="351"/>
      <c r="CVL1043" s="351"/>
      <c r="CVM1043" s="351"/>
      <c r="CVN1043" s="351"/>
      <c r="CVO1043" s="351"/>
      <c r="CVP1043" s="351"/>
      <c r="CVQ1043" s="351"/>
      <c r="CVR1043" s="351"/>
      <c r="CVS1043" s="351"/>
      <c r="CVT1043" s="351"/>
      <c r="CVU1043" s="351"/>
      <c r="CVV1043" s="351"/>
      <c r="CVW1043" s="351"/>
      <c r="CVX1043" s="351"/>
      <c r="CVY1043" s="351"/>
      <c r="CVZ1043" s="351"/>
      <c r="CWA1043" s="351"/>
      <c r="CWB1043" s="351"/>
      <c r="CWC1043" s="351"/>
      <c r="CWD1043" s="351"/>
      <c r="CWE1043" s="351"/>
      <c r="CWF1043" s="351"/>
      <c r="CWG1043" s="351"/>
      <c r="CWH1043" s="351"/>
      <c r="CWI1043" s="351"/>
      <c r="CWJ1043" s="351"/>
      <c r="CWK1043" s="351"/>
      <c r="CWL1043" s="351"/>
      <c r="CWM1043" s="351"/>
      <c r="CWN1043" s="351"/>
      <c r="CWO1043" s="351"/>
      <c r="CWP1043" s="351"/>
      <c r="CWQ1043" s="351"/>
      <c r="CWR1043" s="351"/>
      <c r="CWS1043" s="351"/>
      <c r="CWT1043" s="351"/>
      <c r="CWU1043" s="351"/>
      <c r="CWV1043" s="351"/>
      <c r="CWW1043" s="351"/>
      <c r="CWX1043" s="351"/>
      <c r="CWY1043" s="351"/>
      <c r="CWZ1043" s="351"/>
      <c r="CXA1043" s="351"/>
      <c r="CXB1043" s="351"/>
      <c r="CXC1043" s="351"/>
      <c r="CXD1043" s="351"/>
      <c r="CXE1043" s="351"/>
      <c r="CXF1043" s="351"/>
      <c r="CXG1043" s="351"/>
      <c r="CXH1043" s="351"/>
      <c r="CXI1043" s="351"/>
      <c r="CXJ1043" s="351"/>
      <c r="CXK1043" s="351"/>
      <c r="CXL1043" s="351"/>
      <c r="CXM1043" s="351"/>
      <c r="CXN1043" s="351"/>
      <c r="CXO1043" s="351"/>
      <c r="CXP1043" s="351"/>
      <c r="CXQ1043" s="351"/>
      <c r="CXR1043" s="351"/>
      <c r="CXS1043" s="351"/>
      <c r="CXT1043" s="351"/>
      <c r="CXU1043" s="351"/>
      <c r="CXV1043" s="351"/>
      <c r="CXW1043" s="351"/>
      <c r="CXX1043" s="351"/>
      <c r="CXY1043" s="351"/>
      <c r="CXZ1043" s="351"/>
      <c r="CYA1043" s="351"/>
      <c r="CYB1043" s="351"/>
      <c r="CYC1043" s="351"/>
      <c r="CYD1043" s="351"/>
      <c r="CYE1043" s="351"/>
      <c r="CYF1043" s="351"/>
      <c r="CYG1043" s="351"/>
      <c r="CYH1043" s="351"/>
      <c r="CYI1043" s="351"/>
      <c r="CYJ1043" s="351"/>
      <c r="CYK1043" s="351"/>
      <c r="CYL1043" s="351"/>
      <c r="CYM1043" s="351"/>
      <c r="CYN1043" s="351"/>
      <c r="CYO1043" s="351"/>
      <c r="CYP1043" s="351"/>
      <c r="CYQ1043" s="351"/>
      <c r="CYR1043" s="351"/>
      <c r="CYS1043" s="351"/>
      <c r="CYT1043" s="351"/>
      <c r="CYU1043" s="351"/>
      <c r="CYV1043" s="351"/>
      <c r="CYW1043" s="351"/>
      <c r="CYX1043" s="351"/>
      <c r="CYY1043" s="351"/>
      <c r="CYZ1043" s="351"/>
      <c r="CZA1043" s="351"/>
      <c r="CZB1043" s="351"/>
      <c r="CZC1043" s="351"/>
      <c r="CZD1043" s="351"/>
      <c r="CZE1043" s="351"/>
      <c r="CZF1043" s="351"/>
      <c r="CZG1043" s="351"/>
      <c r="CZH1043" s="351"/>
      <c r="CZI1043" s="351"/>
      <c r="CZJ1043" s="351"/>
      <c r="CZK1043" s="351"/>
      <c r="CZL1043" s="351"/>
      <c r="CZM1043" s="351"/>
      <c r="CZN1043" s="351"/>
      <c r="CZO1043" s="351"/>
      <c r="CZP1043" s="351"/>
      <c r="CZQ1043" s="351"/>
      <c r="CZR1043" s="351"/>
      <c r="CZS1043" s="351"/>
      <c r="CZT1043" s="351"/>
      <c r="CZU1043" s="351"/>
      <c r="CZV1043" s="351"/>
      <c r="CZW1043" s="351"/>
      <c r="CZX1043" s="351"/>
      <c r="CZY1043" s="351"/>
      <c r="CZZ1043" s="351"/>
      <c r="DAA1043" s="351"/>
      <c r="DAB1043" s="351"/>
      <c r="DAC1043" s="351"/>
      <c r="DAD1043" s="351"/>
      <c r="DAE1043" s="351"/>
      <c r="DAF1043" s="351"/>
      <c r="DAG1043" s="351"/>
      <c r="DAH1043" s="351"/>
      <c r="DAI1043" s="351"/>
      <c r="DAJ1043" s="351"/>
      <c r="DAK1043" s="351"/>
      <c r="DAL1043" s="351"/>
      <c r="DAM1043" s="351"/>
      <c r="DAN1043" s="351"/>
      <c r="DAO1043" s="351"/>
      <c r="DAP1043" s="351"/>
      <c r="DAQ1043" s="351"/>
      <c r="DAR1043" s="351"/>
      <c r="DAS1043" s="351"/>
      <c r="DAT1043" s="351"/>
      <c r="DAU1043" s="351"/>
      <c r="DAV1043" s="351"/>
      <c r="DAW1043" s="351"/>
      <c r="DAX1043" s="351"/>
      <c r="DAY1043" s="351"/>
      <c r="DAZ1043" s="351"/>
      <c r="DBA1043" s="351"/>
      <c r="DBB1043" s="351"/>
      <c r="DBC1043" s="351"/>
      <c r="DBD1043" s="351"/>
      <c r="DBE1043" s="351"/>
      <c r="DBF1043" s="351"/>
      <c r="DBG1043" s="351"/>
      <c r="DBH1043" s="351"/>
      <c r="DBI1043" s="351"/>
      <c r="DBJ1043" s="351"/>
      <c r="DBK1043" s="351"/>
      <c r="DBL1043" s="351"/>
      <c r="DBM1043" s="351"/>
      <c r="DBN1043" s="351"/>
      <c r="DBO1043" s="351"/>
      <c r="DBP1043" s="351"/>
      <c r="DBQ1043" s="351"/>
      <c r="DBR1043" s="351"/>
      <c r="DBS1043" s="351"/>
      <c r="DBT1043" s="351"/>
      <c r="DBU1043" s="351"/>
      <c r="DBV1043" s="351"/>
      <c r="DBW1043" s="351"/>
      <c r="DBX1043" s="351"/>
      <c r="DBY1043" s="351"/>
      <c r="DBZ1043" s="351"/>
      <c r="DCA1043" s="351"/>
      <c r="DCB1043" s="351"/>
      <c r="DCC1043" s="351"/>
      <c r="DCD1043" s="351"/>
      <c r="DCE1043" s="351"/>
      <c r="DCF1043" s="351"/>
      <c r="DCG1043" s="351"/>
      <c r="DCH1043" s="351"/>
      <c r="DCI1043" s="351"/>
      <c r="DCJ1043" s="351"/>
      <c r="DCK1043" s="351"/>
      <c r="DCL1043" s="351"/>
      <c r="DCM1043" s="351"/>
      <c r="DCN1043" s="351"/>
      <c r="DCO1043" s="351"/>
      <c r="DCP1043" s="351"/>
      <c r="DCQ1043" s="351"/>
      <c r="DCR1043" s="351"/>
      <c r="DCS1043" s="351"/>
      <c r="DCT1043" s="351"/>
      <c r="DCU1043" s="351"/>
      <c r="DCV1043" s="351"/>
      <c r="DCW1043" s="351"/>
      <c r="DCX1043" s="351"/>
      <c r="DCY1043" s="351"/>
      <c r="DCZ1043" s="351"/>
      <c r="DDA1043" s="351"/>
      <c r="DDB1043" s="351"/>
      <c r="DDC1043" s="351"/>
      <c r="DDD1043" s="351"/>
      <c r="DDE1043" s="351"/>
      <c r="DDF1043" s="351"/>
      <c r="DDG1043" s="351"/>
      <c r="DDH1043" s="351"/>
      <c r="DDI1043" s="351"/>
      <c r="DDJ1043" s="351"/>
      <c r="DDK1043" s="351"/>
      <c r="DDL1043" s="351"/>
      <c r="DDM1043" s="351"/>
      <c r="DDN1043" s="351"/>
      <c r="DDO1043" s="351"/>
      <c r="DDP1043" s="351"/>
      <c r="DDQ1043" s="351"/>
      <c r="DDR1043" s="351"/>
      <c r="DDS1043" s="351"/>
      <c r="DDT1043" s="351"/>
      <c r="DDU1043" s="351"/>
      <c r="DDV1043" s="351"/>
      <c r="DDW1043" s="351"/>
      <c r="DDX1043" s="351"/>
      <c r="DDY1043" s="351"/>
      <c r="DDZ1043" s="351"/>
      <c r="DEA1043" s="351"/>
      <c r="DEB1043" s="351"/>
      <c r="DEC1043" s="351"/>
      <c r="DED1043" s="351"/>
      <c r="DEE1043" s="351"/>
      <c r="DEF1043" s="351"/>
      <c r="DEG1043" s="351"/>
      <c r="DEH1043" s="351"/>
      <c r="DEI1043" s="351"/>
      <c r="DEJ1043" s="351"/>
      <c r="DEK1043" s="351"/>
      <c r="DEL1043" s="351"/>
      <c r="DEM1043" s="351"/>
      <c r="DEN1043" s="351"/>
      <c r="DEO1043" s="351"/>
      <c r="DEP1043" s="351"/>
      <c r="DEQ1043" s="351"/>
      <c r="DER1043" s="351"/>
      <c r="DES1043" s="351"/>
      <c r="DET1043" s="351"/>
      <c r="DEU1043" s="351"/>
      <c r="DEV1043" s="351"/>
      <c r="DEW1043" s="351"/>
      <c r="DEX1043" s="351"/>
      <c r="DEY1043" s="351"/>
      <c r="DEZ1043" s="351"/>
      <c r="DFA1043" s="351"/>
      <c r="DFB1043" s="351"/>
      <c r="DFC1043" s="351"/>
      <c r="DFD1043" s="351"/>
      <c r="DFE1043" s="351"/>
      <c r="DFF1043" s="351"/>
      <c r="DFG1043" s="351"/>
      <c r="DFH1043" s="351"/>
      <c r="DFI1043" s="351"/>
      <c r="DFJ1043" s="351"/>
      <c r="DFK1043" s="351"/>
      <c r="DFL1043" s="351"/>
      <c r="DFM1043" s="351"/>
      <c r="DFN1043" s="351"/>
      <c r="DFO1043" s="351"/>
      <c r="DFP1043" s="351"/>
      <c r="DFQ1043" s="351"/>
      <c r="DFR1043" s="351"/>
      <c r="DFS1043" s="351"/>
      <c r="DFT1043" s="351"/>
      <c r="DFU1043" s="351"/>
      <c r="DFV1043" s="351"/>
      <c r="DFW1043" s="351"/>
      <c r="DFX1043" s="351"/>
      <c r="DFY1043" s="351"/>
      <c r="DFZ1043" s="351"/>
      <c r="DGA1043" s="351"/>
      <c r="DGB1043" s="351"/>
      <c r="DGC1043" s="351"/>
      <c r="DGD1043" s="351"/>
      <c r="DGE1043" s="351"/>
      <c r="DGF1043" s="351"/>
      <c r="DGG1043" s="351"/>
      <c r="DGH1043" s="351"/>
      <c r="DGI1043" s="351"/>
      <c r="DGJ1043" s="351"/>
      <c r="DGK1043" s="351"/>
      <c r="DGL1043" s="351"/>
      <c r="DGM1043" s="351"/>
      <c r="DGN1043" s="351"/>
      <c r="DGO1043" s="351"/>
      <c r="DGP1043" s="351"/>
      <c r="DGQ1043" s="351"/>
      <c r="DGR1043" s="351"/>
      <c r="DGS1043" s="351"/>
      <c r="DGT1043" s="351"/>
      <c r="DGU1043" s="351"/>
      <c r="DGV1043" s="351"/>
      <c r="DGW1043" s="351"/>
      <c r="DGX1043" s="351"/>
      <c r="DGY1043" s="351"/>
      <c r="DGZ1043" s="351"/>
      <c r="DHA1043" s="351"/>
      <c r="DHB1043" s="351"/>
      <c r="DHC1043" s="351"/>
      <c r="DHD1043" s="351"/>
      <c r="DHE1043" s="351"/>
      <c r="DHF1043" s="351"/>
      <c r="DHG1043" s="351"/>
      <c r="DHH1043" s="351"/>
      <c r="DHI1043" s="351"/>
      <c r="DHJ1043" s="351"/>
      <c r="DHK1043" s="351"/>
      <c r="DHL1043" s="351"/>
      <c r="DHM1043" s="351"/>
      <c r="DHN1043" s="351"/>
      <c r="DHO1043" s="351"/>
      <c r="DHP1043" s="351"/>
      <c r="DHQ1043" s="351"/>
      <c r="DHR1043" s="351"/>
      <c r="DHS1043" s="351"/>
      <c r="DHT1043" s="351"/>
      <c r="DHU1043" s="351"/>
      <c r="DHV1043" s="351"/>
      <c r="DHW1043" s="351"/>
      <c r="DHX1043" s="351"/>
      <c r="DHY1043" s="351"/>
      <c r="DHZ1043" s="351"/>
      <c r="DIA1043" s="351"/>
      <c r="DIB1043" s="351"/>
      <c r="DIC1043" s="351"/>
      <c r="DID1043" s="351"/>
      <c r="DIE1043" s="351"/>
      <c r="DIF1043" s="351"/>
      <c r="DIG1043" s="351"/>
      <c r="DIH1043" s="351"/>
      <c r="DII1043" s="351"/>
      <c r="DIJ1043" s="351"/>
      <c r="DIK1043" s="351"/>
      <c r="DIL1043" s="351"/>
      <c r="DIM1043" s="351"/>
      <c r="DIN1043" s="351"/>
      <c r="DIO1043" s="351"/>
      <c r="DIP1043" s="351"/>
      <c r="DIQ1043" s="351"/>
      <c r="DIR1043" s="351"/>
      <c r="DIS1043" s="351"/>
      <c r="DIT1043" s="351"/>
      <c r="DIU1043" s="351"/>
      <c r="DIV1043" s="351"/>
      <c r="DIW1043" s="351"/>
      <c r="DIX1043" s="351"/>
      <c r="DIY1043" s="351"/>
      <c r="DIZ1043" s="351"/>
      <c r="DJA1043" s="351"/>
      <c r="DJB1043" s="351"/>
      <c r="DJC1043" s="351"/>
      <c r="DJD1043" s="351"/>
      <c r="DJE1043" s="351"/>
      <c r="DJF1043" s="351"/>
      <c r="DJG1043" s="351"/>
      <c r="DJH1043" s="351"/>
      <c r="DJI1043" s="351"/>
      <c r="DJJ1043" s="351"/>
      <c r="DJK1043" s="351"/>
      <c r="DJL1043" s="351"/>
      <c r="DJM1043" s="351"/>
      <c r="DJN1043" s="351"/>
      <c r="DJO1043" s="351"/>
      <c r="DJP1043" s="351"/>
      <c r="DJQ1043" s="351"/>
      <c r="DJR1043" s="351"/>
      <c r="DJS1043" s="351"/>
      <c r="DJT1043" s="351"/>
      <c r="DJU1043" s="351"/>
      <c r="DJV1043" s="351"/>
      <c r="DJW1043" s="351"/>
      <c r="DJX1043" s="351"/>
      <c r="DJY1043" s="351"/>
      <c r="DJZ1043" s="351"/>
      <c r="DKA1043" s="351"/>
      <c r="DKB1043" s="351"/>
      <c r="DKC1043" s="351"/>
      <c r="DKD1043" s="351"/>
      <c r="DKE1043" s="351"/>
      <c r="DKF1043" s="351"/>
      <c r="DKG1043" s="351"/>
      <c r="DKH1043" s="351"/>
      <c r="DKI1043" s="351"/>
      <c r="DKJ1043" s="351"/>
      <c r="DKK1043" s="351"/>
      <c r="DKL1043" s="351"/>
      <c r="DKM1043" s="351"/>
      <c r="DKN1043" s="351"/>
      <c r="DKO1043" s="351"/>
      <c r="DKP1043" s="351"/>
      <c r="DKQ1043" s="351"/>
      <c r="DKR1043" s="351"/>
      <c r="DKS1043" s="351"/>
      <c r="DKT1043" s="351"/>
      <c r="DKU1043" s="351"/>
      <c r="DKV1043" s="351"/>
      <c r="DKW1043" s="351"/>
      <c r="DKX1043" s="351"/>
      <c r="DKY1043" s="351"/>
      <c r="DKZ1043" s="351"/>
      <c r="DLA1043" s="351"/>
      <c r="DLB1043" s="351"/>
      <c r="DLC1043" s="351"/>
      <c r="DLD1043" s="351"/>
      <c r="DLE1043" s="351"/>
      <c r="DLF1043" s="351"/>
      <c r="DLG1043" s="351"/>
      <c r="DLH1043" s="351"/>
      <c r="DLI1043" s="351"/>
      <c r="DLJ1043" s="351"/>
      <c r="DLK1043" s="351"/>
      <c r="DLL1043" s="351"/>
      <c r="DLM1043" s="351"/>
      <c r="DLN1043" s="351"/>
      <c r="DLO1043" s="351"/>
      <c r="DLP1043" s="351"/>
      <c r="DLQ1043" s="351"/>
      <c r="DLR1043" s="351"/>
      <c r="DLS1043" s="351"/>
      <c r="DLT1043" s="351"/>
      <c r="DLU1043" s="351"/>
      <c r="DLV1043" s="351"/>
      <c r="DLW1043" s="351"/>
      <c r="DLX1043" s="351"/>
      <c r="DLY1043" s="351"/>
      <c r="DLZ1043" s="351"/>
      <c r="DMA1043" s="351"/>
      <c r="DMB1043" s="351"/>
      <c r="DMC1043" s="351"/>
      <c r="DMD1043" s="351"/>
      <c r="DME1043" s="351"/>
      <c r="DMF1043" s="351"/>
      <c r="DMG1043" s="351"/>
      <c r="DMH1043" s="351"/>
      <c r="DMI1043" s="351"/>
      <c r="DMJ1043" s="351"/>
      <c r="DMK1043" s="351"/>
      <c r="DML1043" s="351"/>
      <c r="DMM1043" s="351"/>
      <c r="DMN1043" s="351"/>
      <c r="DMO1043" s="351"/>
      <c r="DMP1043" s="351"/>
      <c r="DMQ1043" s="351"/>
      <c r="DMR1043" s="351"/>
      <c r="DMS1043" s="351"/>
      <c r="DMT1043" s="351"/>
      <c r="DMU1043" s="351"/>
      <c r="DMV1043" s="351"/>
      <c r="DMW1043" s="351"/>
      <c r="DMX1043" s="351"/>
      <c r="DMY1043" s="351"/>
      <c r="DMZ1043" s="351"/>
      <c r="DNA1043" s="351"/>
      <c r="DNB1043" s="351"/>
      <c r="DNC1043" s="351"/>
      <c r="DND1043" s="351"/>
      <c r="DNE1043" s="351"/>
      <c r="DNF1043" s="351"/>
      <c r="DNG1043" s="351"/>
      <c r="DNH1043" s="351"/>
      <c r="DNI1043" s="351"/>
      <c r="DNJ1043" s="351"/>
      <c r="DNK1043" s="351"/>
      <c r="DNL1043" s="351"/>
      <c r="DNM1043" s="351"/>
      <c r="DNN1043" s="351"/>
      <c r="DNO1043" s="351"/>
      <c r="DNP1043" s="351"/>
      <c r="DNQ1043" s="351"/>
      <c r="DNR1043" s="351"/>
      <c r="DNS1043" s="351"/>
      <c r="DNT1043" s="351"/>
      <c r="DNU1043" s="351"/>
      <c r="DNV1043" s="351"/>
      <c r="DNW1043" s="351"/>
      <c r="DNX1043" s="351"/>
      <c r="DNY1043" s="351"/>
      <c r="DNZ1043" s="351"/>
      <c r="DOA1043" s="351"/>
      <c r="DOB1043" s="351"/>
      <c r="DOC1043" s="351"/>
      <c r="DOD1043" s="351"/>
      <c r="DOE1043" s="351"/>
      <c r="DOF1043" s="351"/>
      <c r="DOG1043" s="351"/>
      <c r="DOH1043" s="351"/>
      <c r="DOI1043" s="351"/>
      <c r="DOJ1043" s="351"/>
      <c r="DOK1043" s="351"/>
      <c r="DOL1043" s="351"/>
      <c r="DOM1043" s="351"/>
      <c r="DON1043" s="351"/>
      <c r="DOO1043" s="351"/>
      <c r="DOP1043" s="351"/>
      <c r="DOQ1043" s="351"/>
      <c r="DOR1043" s="351"/>
      <c r="DOS1043" s="351"/>
      <c r="DOT1043" s="351"/>
      <c r="DOU1043" s="351"/>
      <c r="DOV1043" s="351"/>
      <c r="DOW1043" s="351"/>
      <c r="DOX1043" s="351"/>
      <c r="DOY1043" s="351"/>
      <c r="DOZ1043" s="351"/>
      <c r="DPA1043" s="351"/>
      <c r="DPB1043" s="351"/>
      <c r="DPC1043" s="351"/>
      <c r="DPD1043" s="351"/>
      <c r="DPE1043" s="351"/>
      <c r="DPF1043" s="351"/>
      <c r="DPG1043" s="351"/>
      <c r="DPH1043" s="351"/>
      <c r="DPI1043" s="351"/>
      <c r="DPJ1043" s="351"/>
      <c r="DPK1043" s="351"/>
      <c r="DPL1043" s="351"/>
      <c r="DPM1043" s="351"/>
      <c r="DPN1043" s="351"/>
      <c r="DPO1043" s="351"/>
      <c r="DPP1043" s="351"/>
      <c r="DPQ1043" s="351"/>
      <c r="DPR1043" s="351"/>
      <c r="DPS1043" s="351"/>
      <c r="DPT1043" s="351"/>
      <c r="DPU1043" s="351"/>
      <c r="DPV1043" s="351"/>
      <c r="DPW1043" s="351"/>
      <c r="DPX1043" s="351"/>
      <c r="DPY1043" s="351"/>
      <c r="DPZ1043" s="351"/>
      <c r="DQA1043" s="351"/>
      <c r="DQB1043" s="351"/>
      <c r="DQC1043" s="351"/>
      <c r="DQD1043" s="351"/>
      <c r="DQE1043" s="351"/>
      <c r="DQF1043" s="351"/>
      <c r="DQG1043" s="351"/>
      <c r="DQH1043" s="351"/>
      <c r="DQI1043" s="351"/>
      <c r="DQJ1043" s="351"/>
      <c r="DQK1043" s="351"/>
      <c r="DQL1043" s="351"/>
      <c r="DQM1043" s="351"/>
      <c r="DQN1043" s="351"/>
      <c r="DQO1043" s="351"/>
      <c r="DQP1043" s="351"/>
      <c r="DQQ1043" s="351"/>
      <c r="DQR1043" s="351"/>
      <c r="DQS1043" s="351"/>
      <c r="DQT1043" s="351"/>
      <c r="DQU1043" s="351"/>
      <c r="DQV1043" s="351"/>
      <c r="DQW1043" s="351"/>
      <c r="DQX1043" s="351"/>
      <c r="DQY1043" s="351"/>
      <c r="DQZ1043" s="351"/>
      <c r="DRA1043" s="351"/>
      <c r="DRB1043" s="351"/>
      <c r="DRC1043" s="351"/>
      <c r="DRD1043" s="351"/>
      <c r="DRE1043" s="351"/>
      <c r="DRF1043" s="351"/>
      <c r="DRG1043" s="351"/>
      <c r="DRH1043" s="351"/>
      <c r="DRI1043" s="351"/>
      <c r="DRJ1043" s="351"/>
      <c r="DRK1043" s="351"/>
      <c r="DRL1043" s="351"/>
      <c r="DRM1043" s="351"/>
      <c r="DRN1043" s="351"/>
      <c r="DRO1043" s="351"/>
      <c r="DRP1043" s="351"/>
      <c r="DRQ1043" s="351"/>
      <c r="DRR1043" s="351"/>
      <c r="DRS1043" s="351"/>
      <c r="DRT1043" s="351"/>
      <c r="DRU1043" s="351"/>
      <c r="DRV1043" s="351"/>
      <c r="DRW1043" s="351"/>
      <c r="DRX1043" s="351"/>
      <c r="DRY1043" s="351"/>
      <c r="DRZ1043" s="351"/>
      <c r="DSA1043" s="351"/>
      <c r="DSB1043" s="351"/>
      <c r="DSC1043" s="351"/>
      <c r="DSD1043" s="351"/>
      <c r="DSE1043" s="351"/>
      <c r="DSF1043" s="351"/>
      <c r="DSG1043" s="351"/>
      <c r="DSH1043" s="351"/>
      <c r="DSI1043" s="351"/>
      <c r="DSJ1043" s="351"/>
      <c r="DSK1043" s="351"/>
      <c r="DSL1043" s="351"/>
      <c r="DSM1043" s="351"/>
      <c r="DSN1043" s="351"/>
      <c r="DSO1043" s="351"/>
      <c r="DSP1043" s="351"/>
      <c r="DSQ1043" s="351"/>
      <c r="DSR1043" s="351"/>
      <c r="DSS1043" s="351"/>
      <c r="DST1043" s="351"/>
      <c r="DSU1043" s="351"/>
      <c r="DSV1043" s="351"/>
      <c r="DSW1043" s="351"/>
      <c r="DSX1043" s="351"/>
      <c r="DSY1043" s="351"/>
      <c r="DSZ1043" s="351"/>
      <c r="DTA1043" s="351"/>
      <c r="DTB1043" s="351"/>
      <c r="DTC1043" s="351"/>
      <c r="DTD1043" s="351"/>
      <c r="DTE1043" s="351"/>
      <c r="DTF1043" s="351"/>
      <c r="DTG1043" s="351"/>
      <c r="DTH1043" s="351"/>
      <c r="DTI1043" s="351"/>
      <c r="DTJ1043" s="351"/>
      <c r="DTK1043" s="351"/>
      <c r="DTL1043" s="351"/>
      <c r="DTM1043" s="351"/>
      <c r="DTN1043" s="351"/>
      <c r="DTO1043" s="351"/>
      <c r="DTP1043" s="351"/>
      <c r="DTQ1043" s="351"/>
      <c r="DTR1043" s="351"/>
      <c r="DTS1043" s="351"/>
      <c r="DTT1043" s="351"/>
      <c r="DTU1043" s="351"/>
      <c r="DTV1043" s="351"/>
      <c r="DTW1043" s="351"/>
      <c r="DTX1043" s="351"/>
      <c r="DTY1043" s="351"/>
      <c r="DTZ1043" s="351"/>
      <c r="DUA1043" s="351"/>
      <c r="DUB1043" s="351"/>
      <c r="DUC1043" s="351"/>
      <c r="DUD1043" s="351"/>
      <c r="DUE1043" s="351"/>
      <c r="DUF1043" s="351"/>
      <c r="DUG1043" s="351"/>
      <c r="DUH1043" s="351"/>
      <c r="DUI1043" s="351"/>
      <c r="DUJ1043" s="351"/>
      <c r="DUK1043" s="351"/>
      <c r="DUL1043" s="351"/>
      <c r="DUM1043" s="351"/>
      <c r="DUN1043" s="351"/>
      <c r="DUO1043" s="351"/>
      <c r="DUP1043" s="351"/>
      <c r="DUQ1043" s="351"/>
      <c r="DUR1043" s="351"/>
      <c r="DUS1043" s="351"/>
      <c r="DUT1043" s="351"/>
      <c r="DUU1043" s="351"/>
      <c r="DUV1043" s="351"/>
      <c r="DUW1043" s="351"/>
      <c r="DUX1043" s="351"/>
      <c r="DUY1043" s="351"/>
      <c r="DUZ1043" s="351"/>
      <c r="DVA1043" s="351"/>
      <c r="DVB1043" s="351"/>
      <c r="DVC1043" s="351"/>
      <c r="DVD1043" s="351"/>
      <c r="DVE1043" s="351"/>
      <c r="DVF1043" s="351"/>
      <c r="DVG1043" s="351"/>
      <c r="DVH1043" s="351"/>
      <c r="DVI1043" s="351"/>
      <c r="DVJ1043" s="351"/>
      <c r="DVK1043" s="351"/>
      <c r="DVL1043" s="351"/>
      <c r="DVM1043" s="351"/>
      <c r="DVN1043" s="351"/>
      <c r="DVO1043" s="351"/>
      <c r="DVP1043" s="351"/>
      <c r="DVQ1043" s="351"/>
      <c r="DVR1043" s="351"/>
      <c r="DVS1043" s="351"/>
      <c r="DVT1043" s="351"/>
      <c r="DVU1043" s="351"/>
      <c r="DVV1043" s="351"/>
      <c r="DVW1043" s="351"/>
      <c r="DVX1043" s="351"/>
      <c r="DVY1043" s="351"/>
      <c r="DVZ1043" s="351"/>
      <c r="DWA1043" s="351"/>
      <c r="DWB1043" s="351"/>
      <c r="DWC1043" s="351"/>
      <c r="DWD1043" s="351"/>
      <c r="DWE1043" s="351"/>
      <c r="DWF1043" s="351"/>
      <c r="DWG1043" s="351"/>
      <c r="DWH1043" s="351"/>
      <c r="DWI1043" s="351"/>
      <c r="DWJ1043" s="351"/>
      <c r="DWK1043" s="351"/>
      <c r="DWL1043" s="351"/>
      <c r="DWM1043" s="351"/>
      <c r="DWN1043" s="351"/>
      <c r="DWO1043" s="351"/>
      <c r="DWP1043" s="351"/>
      <c r="DWQ1043" s="351"/>
      <c r="DWR1043" s="351"/>
      <c r="DWS1043" s="351"/>
      <c r="DWT1043" s="351"/>
      <c r="DWU1043" s="351"/>
      <c r="DWV1043" s="351"/>
      <c r="DWW1043" s="351"/>
      <c r="DWX1043" s="351"/>
      <c r="DWY1043" s="351"/>
      <c r="DWZ1043" s="351"/>
      <c r="DXA1043" s="351"/>
      <c r="DXB1043" s="351"/>
      <c r="DXC1043" s="351"/>
      <c r="DXD1043" s="351"/>
      <c r="DXE1043" s="351"/>
      <c r="DXF1043" s="351"/>
      <c r="DXG1043" s="351"/>
      <c r="DXH1043" s="351"/>
      <c r="DXI1043" s="351"/>
      <c r="DXJ1043" s="351"/>
      <c r="DXK1043" s="351"/>
      <c r="DXL1043" s="351"/>
      <c r="DXM1043" s="351"/>
      <c r="DXN1043" s="351"/>
      <c r="DXO1043" s="351"/>
      <c r="DXP1043" s="351"/>
      <c r="DXQ1043" s="351"/>
      <c r="DXR1043" s="351"/>
      <c r="DXS1043" s="351"/>
      <c r="DXT1043" s="351"/>
      <c r="DXU1043" s="351"/>
      <c r="DXV1043" s="351"/>
      <c r="DXW1043" s="351"/>
      <c r="DXX1043" s="351"/>
      <c r="DXY1043" s="351"/>
      <c r="DXZ1043" s="351"/>
      <c r="DYA1043" s="351"/>
      <c r="DYB1043" s="351"/>
      <c r="DYC1043" s="351"/>
      <c r="DYD1043" s="351"/>
      <c r="DYE1043" s="351"/>
      <c r="DYF1043" s="351"/>
      <c r="DYG1043" s="351"/>
      <c r="DYH1043" s="351"/>
      <c r="DYI1043" s="351"/>
      <c r="DYJ1043" s="351"/>
      <c r="DYK1043" s="351"/>
      <c r="DYL1043" s="351"/>
      <c r="DYM1043" s="351"/>
      <c r="DYN1043" s="351"/>
      <c r="DYO1043" s="351"/>
      <c r="DYP1043" s="351"/>
      <c r="DYQ1043" s="351"/>
      <c r="DYR1043" s="351"/>
      <c r="DYS1043" s="351"/>
      <c r="DYT1043" s="351"/>
      <c r="DYU1043" s="351"/>
      <c r="DYV1043" s="351"/>
      <c r="DYW1043" s="351"/>
      <c r="DYX1043" s="351"/>
      <c r="DYY1043" s="351"/>
      <c r="DYZ1043" s="351"/>
      <c r="DZA1043" s="351"/>
      <c r="DZB1043" s="351"/>
      <c r="DZC1043" s="351"/>
      <c r="DZD1043" s="351"/>
      <c r="DZE1043" s="351"/>
      <c r="DZF1043" s="351"/>
      <c r="DZG1043" s="351"/>
      <c r="DZH1043" s="351"/>
      <c r="DZI1043" s="351"/>
      <c r="DZJ1043" s="351"/>
      <c r="DZK1043" s="351"/>
      <c r="DZL1043" s="351"/>
      <c r="DZM1043" s="351"/>
      <c r="DZN1043" s="351"/>
      <c r="DZO1043" s="351"/>
      <c r="DZP1043" s="351"/>
      <c r="DZQ1043" s="351"/>
      <c r="DZR1043" s="351"/>
      <c r="DZS1043" s="351"/>
      <c r="DZT1043" s="351"/>
      <c r="DZU1043" s="351"/>
      <c r="DZV1043" s="351"/>
      <c r="DZW1043" s="351"/>
      <c r="DZX1043" s="351"/>
      <c r="DZY1043" s="351"/>
      <c r="DZZ1043" s="351"/>
      <c r="EAA1043" s="351"/>
      <c r="EAB1043" s="351"/>
      <c r="EAC1043" s="351"/>
      <c r="EAD1043" s="351"/>
      <c r="EAE1043" s="351"/>
      <c r="EAF1043" s="351"/>
      <c r="EAG1043" s="351"/>
      <c r="EAH1043" s="351"/>
      <c r="EAI1043" s="351"/>
      <c r="EAJ1043" s="351"/>
      <c r="EAK1043" s="351"/>
      <c r="EAL1043" s="351"/>
      <c r="EAM1043" s="351"/>
      <c r="EAN1043" s="351"/>
      <c r="EAO1043" s="351"/>
      <c r="EAP1043" s="351"/>
      <c r="EAQ1043" s="351"/>
      <c r="EAR1043" s="351"/>
      <c r="EAS1043" s="351"/>
      <c r="EAT1043" s="351"/>
      <c r="EAU1043" s="351"/>
      <c r="EAV1043" s="351"/>
      <c r="EAW1043" s="351"/>
      <c r="EAX1043" s="351"/>
      <c r="EAY1043" s="351"/>
      <c r="EAZ1043" s="351"/>
      <c r="EBA1043" s="351"/>
      <c r="EBB1043" s="351"/>
      <c r="EBC1043" s="351"/>
      <c r="EBD1043" s="351"/>
      <c r="EBE1043" s="351"/>
      <c r="EBF1043" s="351"/>
      <c r="EBG1043" s="351"/>
      <c r="EBH1043" s="351"/>
      <c r="EBI1043" s="351"/>
      <c r="EBJ1043" s="351"/>
      <c r="EBK1043" s="351"/>
      <c r="EBL1043" s="351"/>
      <c r="EBM1043" s="351"/>
      <c r="EBN1043" s="351"/>
      <c r="EBO1043" s="351"/>
      <c r="EBP1043" s="351"/>
      <c r="EBQ1043" s="351"/>
      <c r="EBR1043" s="351"/>
      <c r="EBS1043" s="351"/>
      <c r="EBT1043" s="351"/>
      <c r="EBU1043" s="351"/>
      <c r="EBV1043" s="351"/>
      <c r="EBW1043" s="351"/>
      <c r="EBX1043" s="351"/>
      <c r="EBY1043" s="351"/>
      <c r="EBZ1043" s="351"/>
      <c r="ECA1043" s="351"/>
      <c r="ECB1043" s="351"/>
      <c r="ECC1043" s="351"/>
      <c r="ECD1043" s="351"/>
      <c r="ECE1043" s="351"/>
      <c r="ECF1043" s="351"/>
      <c r="ECG1043" s="351"/>
      <c r="ECH1043" s="351"/>
      <c r="ECI1043" s="351"/>
      <c r="ECJ1043" s="351"/>
      <c r="ECK1043" s="351"/>
      <c r="ECL1043" s="351"/>
      <c r="ECM1043" s="351"/>
      <c r="ECN1043" s="351"/>
      <c r="ECO1043" s="351"/>
      <c r="ECP1043" s="351"/>
      <c r="ECQ1043" s="351"/>
      <c r="ECR1043" s="351"/>
      <c r="ECS1043" s="351"/>
      <c r="ECT1043" s="351"/>
      <c r="ECU1043" s="351"/>
      <c r="ECV1043" s="351"/>
      <c r="ECW1043" s="351"/>
      <c r="ECX1043" s="351"/>
      <c r="ECY1043" s="351"/>
      <c r="ECZ1043" s="351"/>
      <c r="EDA1043" s="351"/>
      <c r="EDB1043" s="351"/>
      <c r="EDC1043" s="351"/>
      <c r="EDD1043" s="351"/>
      <c r="EDE1043" s="351"/>
      <c r="EDF1043" s="351"/>
      <c r="EDG1043" s="351"/>
      <c r="EDH1043" s="351"/>
      <c r="EDI1043" s="351"/>
      <c r="EDJ1043" s="351"/>
      <c r="EDK1043" s="351"/>
      <c r="EDL1043" s="351"/>
      <c r="EDM1043" s="351"/>
      <c r="EDN1043" s="351"/>
      <c r="EDO1043" s="351"/>
      <c r="EDP1043" s="351"/>
      <c r="EDQ1043" s="351"/>
      <c r="EDR1043" s="351"/>
      <c r="EDS1043" s="351"/>
      <c r="EDT1043" s="351"/>
      <c r="EDU1043" s="351"/>
      <c r="EDV1043" s="351"/>
      <c r="EDW1043" s="351"/>
      <c r="EDX1043" s="351"/>
      <c r="EDY1043" s="351"/>
      <c r="EDZ1043" s="351"/>
      <c r="EEA1043" s="351"/>
      <c r="EEB1043" s="351"/>
      <c r="EEC1043" s="351"/>
      <c r="EED1043" s="351"/>
      <c r="EEE1043" s="351"/>
      <c r="EEF1043" s="351"/>
      <c r="EEG1043" s="351"/>
      <c r="EEH1043" s="351"/>
      <c r="EEI1043" s="351"/>
      <c r="EEJ1043" s="351"/>
      <c r="EEK1043" s="351"/>
      <c r="EEL1043" s="351"/>
      <c r="EEM1043" s="351"/>
      <c r="EEN1043" s="351"/>
      <c r="EEO1043" s="351"/>
      <c r="EEP1043" s="351"/>
      <c r="EEQ1043" s="351"/>
      <c r="EER1043" s="351"/>
      <c r="EES1043" s="351"/>
      <c r="EET1043" s="351"/>
      <c r="EEU1043" s="351"/>
      <c r="EEV1043" s="351"/>
      <c r="EEW1043" s="351"/>
      <c r="EEX1043" s="351"/>
      <c r="EEY1043" s="351"/>
      <c r="EEZ1043" s="351"/>
      <c r="EFA1043" s="351"/>
      <c r="EFB1043" s="351"/>
      <c r="EFC1043" s="351"/>
      <c r="EFD1043" s="351"/>
      <c r="EFE1043" s="351"/>
      <c r="EFF1043" s="351"/>
      <c r="EFG1043" s="351"/>
      <c r="EFH1043" s="351"/>
      <c r="EFI1043" s="351"/>
      <c r="EFJ1043" s="351"/>
      <c r="EFK1043" s="351"/>
      <c r="EFL1043" s="351"/>
      <c r="EFM1043" s="351"/>
      <c r="EFN1043" s="351"/>
      <c r="EFO1043" s="351"/>
      <c r="EFP1043" s="351"/>
      <c r="EFQ1043" s="351"/>
      <c r="EFR1043" s="351"/>
      <c r="EFS1043" s="351"/>
      <c r="EFT1043" s="351"/>
      <c r="EFU1043" s="351"/>
      <c r="EFV1043" s="351"/>
      <c r="EFW1043" s="351"/>
      <c r="EFX1043" s="351"/>
      <c r="EFY1043" s="351"/>
      <c r="EFZ1043" s="351"/>
      <c r="EGA1043" s="351"/>
      <c r="EGB1043" s="351"/>
      <c r="EGC1043" s="351"/>
      <c r="EGD1043" s="351"/>
      <c r="EGE1043" s="351"/>
      <c r="EGF1043" s="351"/>
      <c r="EGG1043" s="351"/>
      <c r="EGH1043" s="351"/>
      <c r="EGI1043" s="351"/>
      <c r="EGJ1043" s="351"/>
      <c r="EGK1043" s="351"/>
      <c r="EGL1043" s="351"/>
      <c r="EGM1043" s="351"/>
      <c r="EGN1043" s="351"/>
      <c r="EGO1043" s="351"/>
      <c r="EGP1043" s="351"/>
      <c r="EGQ1043" s="351"/>
      <c r="EGR1043" s="351"/>
      <c r="EGS1043" s="351"/>
      <c r="EGT1043" s="351"/>
      <c r="EGU1043" s="351"/>
      <c r="EGV1043" s="351"/>
      <c r="EGW1043" s="351"/>
      <c r="EGX1043" s="351"/>
      <c r="EGY1043" s="351"/>
      <c r="EGZ1043" s="351"/>
      <c r="EHA1043" s="351"/>
      <c r="EHB1043" s="351"/>
      <c r="EHC1043" s="351"/>
      <c r="EHD1043" s="351"/>
      <c r="EHE1043" s="351"/>
      <c r="EHF1043" s="351"/>
      <c r="EHG1043" s="351"/>
      <c r="EHH1043" s="351"/>
      <c r="EHI1043" s="351"/>
      <c r="EHJ1043" s="351"/>
      <c r="EHK1043" s="351"/>
      <c r="EHL1043" s="351"/>
      <c r="EHM1043" s="351"/>
      <c r="EHN1043" s="351"/>
      <c r="EHO1043" s="351"/>
      <c r="EHP1043" s="351"/>
      <c r="EHQ1043" s="351"/>
      <c r="EHR1043" s="351"/>
      <c r="EHS1043" s="351"/>
      <c r="EHT1043" s="351"/>
      <c r="EHU1043" s="351"/>
      <c r="EHV1043" s="351"/>
      <c r="EHW1043" s="351"/>
      <c r="EHX1043" s="351"/>
      <c r="EHY1043" s="351"/>
      <c r="EHZ1043" s="351"/>
      <c r="EIA1043" s="351"/>
      <c r="EIB1043" s="351"/>
      <c r="EIC1043" s="351"/>
      <c r="EID1043" s="351"/>
      <c r="EIE1043" s="351"/>
      <c r="EIF1043" s="351"/>
      <c r="EIG1043" s="351"/>
      <c r="EIH1043" s="351"/>
      <c r="EII1043" s="351"/>
      <c r="EIJ1043" s="351"/>
      <c r="EIK1043" s="351"/>
      <c r="EIL1043" s="351"/>
      <c r="EIM1043" s="351"/>
      <c r="EIN1043" s="351"/>
      <c r="EIO1043" s="351"/>
      <c r="EIP1043" s="351"/>
      <c r="EIQ1043" s="351"/>
      <c r="EIR1043" s="351"/>
      <c r="EIS1043" s="351"/>
      <c r="EIT1043" s="351"/>
      <c r="EIU1043" s="351"/>
      <c r="EIV1043" s="351"/>
      <c r="EIW1043" s="351"/>
      <c r="EIX1043" s="351"/>
      <c r="EIY1043" s="351"/>
      <c r="EIZ1043" s="351"/>
      <c r="EJA1043" s="351"/>
      <c r="EJB1043" s="351"/>
      <c r="EJC1043" s="351"/>
      <c r="EJD1043" s="351"/>
      <c r="EJE1043" s="351"/>
      <c r="EJF1043" s="351"/>
      <c r="EJG1043" s="351"/>
      <c r="EJH1043" s="351"/>
      <c r="EJI1043" s="351"/>
      <c r="EJJ1043" s="351"/>
      <c r="EJK1043" s="351"/>
      <c r="EJL1043" s="351"/>
      <c r="EJM1043" s="351"/>
      <c r="EJN1043" s="351"/>
      <c r="EJO1043" s="351"/>
      <c r="EJP1043" s="351"/>
      <c r="EJQ1043" s="351"/>
      <c r="EJR1043" s="351"/>
      <c r="EJS1043" s="351"/>
      <c r="EJT1043" s="351"/>
      <c r="EJU1043" s="351"/>
      <c r="EJV1043" s="351"/>
      <c r="EJW1043" s="351"/>
      <c r="EJX1043" s="351"/>
      <c r="EJY1043" s="351"/>
      <c r="EJZ1043" s="351"/>
      <c r="EKA1043" s="351"/>
      <c r="EKB1043" s="351"/>
      <c r="EKC1043" s="351"/>
      <c r="EKD1043" s="351"/>
      <c r="EKE1043" s="351"/>
      <c r="EKF1043" s="351"/>
      <c r="EKG1043" s="351"/>
      <c r="EKH1043" s="351"/>
      <c r="EKI1043" s="351"/>
      <c r="EKJ1043" s="351"/>
      <c r="EKK1043" s="351"/>
      <c r="EKL1043" s="351"/>
      <c r="EKM1043" s="351"/>
      <c r="EKN1043" s="351"/>
      <c r="EKO1043" s="351"/>
      <c r="EKP1043" s="351"/>
      <c r="EKQ1043" s="351"/>
      <c r="EKR1043" s="351"/>
      <c r="EKS1043" s="351"/>
      <c r="EKT1043" s="351"/>
      <c r="EKU1043" s="351"/>
      <c r="EKV1043" s="351"/>
      <c r="EKW1043" s="351"/>
      <c r="EKX1043" s="351"/>
      <c r="EKY1043" s="351"/>
      <c r="EKZ1043" s="351"/>
      <c r="ELA1043" s="351"/>
      <c r="ELB1043" s="351"/>
      <c r="ELC1043" s="351"/>
      <c r="ELD1043" s="351"/>
      <c r="ELE1043" s="351"/>
      <c r="ELF1043" s="351"/>
      <c r="ELG1043" s="351"/>
      <c r="ELH1043" s="351"/>
      <c r="ELI1043" s="351"/>
      <c r="ELJ1043" s="351"/>
      <c r="ELK1043" s="351"/>
      <c r="ELL1043" s="351"/>
      <c r="ELM1043" s="351"/>
      <c r="ELN1043" s="351"/>
      <c r="ELO1043" s="351"/>
      <c r="ELP1043" s="351"/>
      <c r="ELQ1043" s="351"/>
      <c r="ELR1043" s="351"/>
      <c r="ELS1043" s="351"/>
      <c r="ELT1043" s="351"/>
      <c r="ELU1043" s="351"/>
      <c r="ELV1043" s="351"/>
      <c r="ELW1043" s="351"/>
      <c r="ELX1043" s="351"/>
      <c r="ELY1043" s="351"/>
      <c r="ELZ1043" s="351"/>
      <c r="EMA1043" s="351"/>
      <c r="EMB1043" s="351"/>
      <c r="EMC1043" s="351"/>
      <c r="EMD1043" s="351"/>
      <c r="EME1043" s="351"/>
      <c r="EMF1043" s="351"/>
      <c r="EMG1043" s="351"/>
      <c r="EMH1043" s="351"/>
      <c r="EMI1043" s="351"/>
      <c r="EMJ1043" s="351"/>
      <c r="EMK1043" s="351"/>
      <c r="EML1043" s="351"/>
      <c r="EMM1043" s="351"/>
      <c r="EMN1043" s="351"/>
      <c r="EMO1043" s="351"/>
      <c r="EMP1043" s="351"/>
      <c r="EMQ1043" s="351"/>
      <c r="EMR1043" s="351"/>
      <c r="EMS1043" s="351"/>
      <c r="EMT1043" s="351"/>
      <c r="EMU1043" s="351"/>
      <c r="EMV1043" s="351"/>
      <c r="EMW1043" s="351"/>
      <c r="EMX1043" s="351"/>
      <c r="EMY1043" s="351"/>
      <c r="EMZ1043" s="351"/>
      <c r="ENA1043" s="351"/>
      <c r="ENB1043" s="351"/>
      <c r="ENC1043" s="351"/>
      <c r="END1043" s="351"/>
      <c r="ENE1043" s="351"/>
      <c r="ENF1043" s="351"/>
      <c r="ENG1043" s="351"/>
      <c r="ENH1043" s="351"/>
      <c r="ENI1043" s="351"/>
      <c r="ENJ1043" s="351"/>
      <c r="ENK1043" s="351"/>
      <c r="ENL1043" s="351"/>
      <c r="ENM1043" s="351"/>
      <c r="ENN1043" s="351"/>
      <c r="ENO1043" s="351"/>
      <c r="ENP1043" s="351"/>
      <c r="ENQ1043" s="351"/>
      <c r="ENR1043" s="351"/>
      <c r="ENS1043" s="351"/>
      <c r="ENT1043" s="351"/>
      <c r="ENU1043" s="351"/>
      <c r="ENV1043" s="351"/>
      <c r="ENW1043" s="351"/>
      <c r="ENX1043" s="351"/>
      <c r="ENY1043" s="351"/>
      <c r="ENZ1043" s="351"/>
      <c r="EOA1043" s="351"/>
      <c r="EOB1043" s="351"/>
      <c r="EOC1043" s="351"/>
      <c r="EOD1043" s="351"/>
      <c r="EOE1043" s="351"/>
      <c r="EOF1043" s="351"/>
      <c r="EOG1043" s="351"/>
      <c r="EOH1043" s="351"/>
      <c r="EOI1043" s="351"/>
      <c r="EOJ1043" s="351"/>
      <c r="EOK1043" s="351"/>
      <c r="EOL1043" s="351"/>
      <c r="EOM1043" s="351"/>
      <c r="EON1043" s="351"/>
      <c r="EOO1043" s="351"/>
      <c r="EOP1043" s="351"/>
      <c r="EOQ1043" s="351"/>
      <c r="EOR1043" s="351"/>
      <c r="EOS1043" s="351"/>
      <c r="EOT1043" s="351"/>
      <c r="EOU1043" s="351"/>
      <c r="EOV1043" s="351"/>
      <c r="EOW1043" s="351"/>
      <c r="EOX1043" s="351"/>
      <c r="EOY1043" s="351"/>
      <c r="EOZ1043" s="351"/>
      <c r="EPA1043" s="351"/>
      <c r="EPB1043" s="351"/>
      <c r="EPC1043" s="351"/>
      <c r="EPD1043" s="351"/>
      <c r="EPE1043" s="351"/>
      <c r="EPF1043" s="351"/>
      <c r="EPG1043" s="351"/>
      <c r="EPH1043" s="351"/>
      <c r="EPI1043" s="351"/>
      <c r="EPJ1043" s="351"/>
      <c r="EPK1043" s="351"/>
      <c r="EPL1043" s="351"/>
      <c r="EPM1043" s="351"/>
      <c r="EPN1043" s="351"/>
      <c r="EPO1043" s="351"/>
      <c r="EPP1043" s="351"/>
      <c r="EPQ1043" s="351"/>
      <c r="EPR1043" s="351"/>
      <c r="EPS1043" s="351"/>
      <c r="EPT1043" s="351"/>
      <c r="EPU1043" s="351"/>
      <c r="EPV1043" s="351"/>
      <c r="EPW1043" s="351"/>
      <c r="EPX1043" s="351"/>
      <c r="EPY1043" s="351"/>
      <c r="EPZ1043" s="351"/>
      <c r="EQA1043" s="351"/>
      <c r="EQB1043" s="351"/>
      <c r="EQC1043" s="351"/>
      <c r="EQD1043" s="351"/>
      <c r="EQE1043" s="351"/>
      <c r="EQF1043" s="351"/>
      <c r="EQG1043" s="351"/>
      <c r="EQH1043" s="351"/>
      <c r="EQI1043" s="351"/>
      <c r="EQJ1043" s="351"/>
      <c r="EQK1043" s="351"/>
      <c r="EQL1043" s="351"/>
      <c r="EQM1043" s="351"/>
      <c r="EQN1043" s="351"/>
      <c r="EQO1043" s="351"/>
      <c r="EQP1043" s="351"/>
      <c r="EQQ1043" s="351"/>
      <c r="EQR1043" s="351"/>
      <c r="EQS1043" s="351"/>
      <c r="EQT1043" s="351"/>
      <c r="EQU1043" s="351"/>
      <c r="EQV1043" s="351"/>
      <c r="EQW1043" s="351"/>
      <c r="EQX1043" s="351"/>
      <c r="EQY1043" s="351"/>
      <c r="EQZ1043" s="351"/>
      <c r="ERA1043" s="351"/>
      <c r="ERB1043" s="351"/>
      <c r="ERC1043" s="351"/>
      <c r="ERD1043" s="351"/>
      <c r="ERE1043" s="351"/>
      <c r="ERF1043" s="351"/>
      <c r="ERG1043" s="351"/>
      <c r="ERH1043" s="351"/>
      <c r="ERI1043" s="351"/>
      <c r="ERJ1043" s="351"/>
      <c r="ERK1043" s="351"/>
      <c r="ERL1043" s="351"/>
      <c r="ERM1043" s="351"/>
      <c r="ERN1043" s="351"/>
      <c r="ERO1043" s="351"/>
      <c r="ERP1043" s="351"/>
      <c r="ERQ1043" s="351"/>
      <c r="ERR1043" s="351"/>
      <c r="ERS1043" s="351"/>
      <c r="ERT1043" s="351"/>
      <c r="ERU1043" s="351"/>
      <c r="ERV1043" s="351"/>
      <c r="ERW1043" s="351"/>
      <c r="ERX1043" s="351"/>
      <c r="ERY1043" s="351"/>
      <c r="ERZ1043" s="351"/>
      <c r="ESA1043" s="351"/>
      <c r="ESB1043" s="351"/>
      <c r="ESC1043" s="351"/>
      <c r="ESD1043" s="351"/>
      <c r="ESE1043" s="351"/>
      <c r="ESF1043" s="351"/>
      <c r="ESG1043" s="351"/>
      <c r="ESH1043" s="351"/>
      <c r="ESI1043" s="351"/>
      <c r="ESJ1043" s="351"/>
      <c r="ESK1043" s="351"/>
      <c r="ESL1043" s="351"/>
      <c r="ESM1043" s="351"/>
      <c r="ESN1043" s="351"/>
      <c r="ESO1043" s="351"/>
      <c r="ESP1043" s="351"/>
      <c r="ESQ1043" s="351"/>
      <c r="ESR1043" s="351"/>
      <c r="ESS1043" s="351"/>
      <c r="EST1043" s="351"/>
      <c r="ESU1043" s="351"/>
      <c r="ESV1043" s="351"/>
      <c r="ESW1043" s="351"/>
      <c r="ESX1043" s="351"/>
      <c r="ESY1043" s="351"/>
      <c r="ESZ1043" s="351"/>
      <c r="ETA1043" s="351"/>
      <c r="ETB1043" s="351"/>
      <c r="ETC1043" s="351"/>
      <c r="ETD1043" s="351"/>
      <c r="ETE1043" s="351"/>
      <c r="ETF1043" s="351"/>
      <c r="ETG1043" s="351"/>
      <c r="ETH1043" s="351"/>
      <c r="ETI1043" s="351"/>
      <c r="ETJ1043" s="351"/>
      <c r="ETK1043" s="351"/>
      <c r="ETL1043" s="351"/>
      <c r="ETM1043" s="351"/>
      <c r="ETN1043" s="351"/>
      <c r="ETO1043" s="351"/>
      <c r="ETP1043" s="351"/>
      <c r="ETQ1043" s="351"/>
      <c r="ETR1043" s="351"/>
      <c r="ETS1043" s="351"/>
      <c r="ETT1043" s="351"/>
      <c r="ETU1043" s="351"/>
      <c r="ETV1043" s="351"/>
      <c r="ETW1043" s="351"/>
      <c r="ETX1043" s="351"/>
      <c r="ETY1043" s="351"/>
      <c r="ETZ1043" s="351"/>
      <c r="EUA1043" s="351"/>
      <c r="EUB1043" s="351"/>
      <c r="EUC1043" s="351"/>
      <c r="EUD1043" s="351"/>
      <c r="EUE1043" s="351"/>
      <c r="EUF1043" s="351"/>
      <c r="EUG1043" s="351"/>
      <c r="EUH1043" s="351"/>
      <c r="EUI1043" s="351"/>
      <c r="EUJ1043" s="351"/>
      <c r="EUK1043" s="351"/>
      <c r="EUL1043" s="351"/>
      <c r="EUM1043" s="351"/>
      <c r="EUN1043" s="351"/>
      <c r="EUO1043" s="351"/>
      <c r="EUP1043" s="351"/>
      <c r="EUQ1043" s="351"/>
      <c r="EUR1043" s="351"/>
      <c r="EUS1043" s="351"/>
      <c r="EUT1043" s="351"/>
      <c r="EUU1043" s="351"/>
      <c r="EUV1043" s="351"/>
      <c r="EUW1043" s="351"/>
      <c r="EUX1043" s="351"/>
      <c r="EUY1043" s="351"/>
      <c r="EUZ1043" s="351"/>
      <c r="EVA1043" s="351"/>
      <c r="EVB1043" s="351"/>
      <c r="EVC1043" s="351"/>
      <c r="EVD1043" s="351"/>
      <c r="EVE1043" s="351"/>
      <c r="EVF1043" s="351"/>
      <c r="EVG1043" s="351"/>
      <c r="EVH1043" s="351"/>
      <c r="EVI1043" s="351"/>
      <c r="EVJ1043" s="351"/>
      <c r="EVK1043" s="351"/>
      <c r="EVL1043" s="351"/>
      <c r="EVM1043" s="351"/>
      <c r="EVN1043" s="351"/>
      <c r="EVO1043" s="351"/>
      <c r="EVP1043" s="351"/>
      <c r="EVQ1043" s="351"/>
      <c r="EVR1043" s="351"/>
      <c r="EVS1043" s="351"/>
      <c r="EVT1043" s="351"/>
      <c r="EVU1043" s="351"/>
      <c r="EVV1043" s="351"/>
      <c r="EVW1043" s="351"/>
      <c r="EVX1043" s="351"/>
      <c r="EVY1043" s="351"/>
      <c r="EVZ1043" s="351"/>
      <c r="EWA1043" s="351"/>
      <c r="EWB1043" s="351"/>
      <c r="EWC1043" s="351"/>
      <c r="EWD1043" s="351"/>
      <c r="EWE1043" s="351"/>
      <c r="EWF1043" s="351"/>
      <c r="EWG1043" s="351"/>
      <c r="EWH1043" s="351"/>
      <c r="EWI1043" s="351"/>
      <c r="EWJ1043" s="351"/>
      <c r="EWK1043" s="351"/>
      <c r="EWL1043" s="351"/>
      <c r="EWM1043" s="351"/>
      <c r="EWN1043" s="351"/>
      <c r="EWO1043" s="351"/>
      <c r="EWP1043" s="351"/>
      <c r="EWQ1043" s="351"/>
      <c r="EWR1043" s="351"/>
      <c r="EWS1043" s="351"/>
      <c r="EWT1043" s="351"/>
      <c r="EWU1043" s="351"/>
      <c r="EWV1043" s="351"/>
      <c r="EWW1043" s="351"/>
      <c r="EWX1043" s="351"/>
      <c r="EWY1043" s="351"/>
      <c r="EWZ1043" s="351"/>
      <c r="EXA1043" s="351"/>
      <c r="EXB1043" s="351"/>
      <c r="EXC1043" s="351"/>
      <c r="EXD1043" s="351"/>
      <c r="EXE1043" s="351"/>
      <c r="EXF1043" s="351"/>
      <c r="EXG1043" s="351"/>
      <c r="EXH1043" s="351"/>
      <c r="EXI1043" s="351"/>
      <c r="EXJ1043" s="351"/>
      <c r="EXK1043" s="351"/>
      <c r="EXL1043" s="351"/>
      <c r="EXM1043" s="351"/>
      <c r="EXN1043" s="351"/>
      <c r="EXO1043" s="351"/>
      <c r="EXP1043" s="351"/>
      <c r="EXQ1043" s="351"/>
      <c r="EXR1043" s="351"/>
      <c r="EXS1043" s="351"/>
      <c r="EXT1043" s="351"/>
      <c r="EXU1043" s="351"/>
      <c r="EXV1043" s="351"/>
      <c r="EXW1043" s="351"/>
      <c r="EXX1043" s="351"/>
      <c r="EXY1043" s="351"/>
      <c r="EXZ1043" s="351"/>
      <c r="EYA1043" s="351"/>
      <c r="EYB1043" s="351"/>
      <c r="EYC1043" s="351"/>
      <c r="EYD1043" s="351"/>
      <c r="EYE1043" s="351"/>
      <c r="EYF1043" s="351"/>
      <c r="EYG1043" s="351"/>
      <c r="EYH1043" s="351"/>
      <c r="EYI1043" s="351"/>
      <c r="EYJ1043" s="351"/>
      <c r="EYK1043" s="351"/>
      <c r="EYL1043" s="351"/>
      <c r="EYM1043" s="351"/>
      <c r="EYN1043" s="351"/>
      <c r="EYO1043" s="351"/>
      <c r="EYP1043" s="351"/>
      <c r="EYQ1043" s="351"/>
      <c r="EYR1043" s="351"/>
      <c r="EYS1043" s="351"/>
      <c r="EYT1043" s="351"/>
      <c r="EYU1043" s="351"/>
      <c r="EYV1043" s="351"/>
      <c r="EYW1043" s="351"/>
      <c r="EYX1043" s="351"/>
      <c r="EYY1043" s="351"/>
      <c r="EYZ1043" s="351"/>
      <c r="EZA1043" s="351"/>
      <c r="EZB1043" s="351"/>
      <c r="EZC1043" s="351"/>
      <c r="EZD1043" s="351"/>
      <c r="EZE1043" s="351"/>
      <c r="EZF1043" s="351"/>
      <c r="EZG1043" s="351"/>
      <c r="EZH1043" s="351"/>
      <c r="EZI1043" s="351"/>
      <c r="EZJ1043" s="351"/>
      <c r="EZK1043" s="351"/>
      <c r="EZL1043" s="351"/>
      <c r="EZM1043" s="351"/>
      <c r="EZN1043" s="351"/>
      <c r="EZO1043" s="351"/>
      <c r="EZP1043" s="351"/>
      <c r="EZQ1043" s="351"/>
      <c r="EZR1043" s="351"/>
      <c r="EZS1043" s="351"/>
      <c r="EZT1043" s="351"/>
      <c r="EZU1043" s="351"/>
      <c r="EZV1043" s="351"/>
      <c r="EZW1043" s="351"/>
      <c r="EZX1043" s="351"/>
      <c r="EZY1043" s="351"/>
      <c r="EZZ1043" s="351"/>
      <c r="FAA1043" s="351"/>
      <c r="FAB1043" s="351"/>
      <c r="FAC1043" s="351"/>
      <c r="FAD1043" s="351"/>
      <c r="FAE1043" s="351"/>
      <c r="FAF1043" s="351"/>
      <c r="FAG1043" s="351"/>
      <c r="FAH1043" s="351"/>
      <c r="FAI1043" s="351"/>
      <c r="FAJ1043" s="351"/>
      <c r="FAK1043" s="351"/>
      <c r="FAL1043" s="351"/>
      <c r="FAM1043" s="351"/>
      <c r="FAN1043" s="351"/>
      <c r="FAO1043" s="351"/>
      <c r="FAP1043" s="351"/>
      <c r="FAQ1043" s="351"/>
      <c r="FAR1043" s="351"/>
      <c r="FAS1043" s="351"/>
      <c r="FAT1043" s="351"/>
      <c r="FAU1043" s="351"/>
      <c r="FAV1043" s="351"/>
      <c r="FAW1043" s="351"/>
      <c r="FAX1043" s="351"/>
      <c r="FAY1043" s="351"/>
      <c r="FAZ1043" s="351"/>
      <c r="FBA1043" s="351"/>
      <c r="FBB1043" s="351"/>
      <c r="FBC1043" s="351"/>
      <c r="FBD1043" s="351"/>
      <c r="FBE1043" s="351"/>
      <c r="FBF1043" s="351"/>
      <c r="FBG1043" s="351"/>
      <c r="FBH1043" s="351"/>
      <c r="FBI1043" s="351"/>
      <c r="FBJ1043" s="351"/>
      <c r="FBK1043" s="351"/>
      <c r="FBL1043" s="351"/>
      <c r="FBM1043" s="351"/>
      <c r="FBN1043" s="351"/>
      <c r="FBO1043" s="351"/>
      <c r="FBP1043" s="351"/>
      <c r="FBQ1043" s="351"/>
      <c r="FBR1043" s="351"/>
      <c r="FBS1043" s="351"/>
      <c r="FBT1043" s="351"/>
      <c r="FBU1043" s="351"/>
      <c r="FBV1043" s="351"/>
      <c r="FBW1043" s="351"/>
      <c r="FBX1043" s="351"/>
      <c r="FBY1043" s="351"/>
      <c r="FBZ1043" s="351"/>
      <c r="FCA1043" s="351"/>
      <c r="FCB1043" s="351"/>
      <c r="FCC1043" s="351"/>
      <c r="FCD1043" s="351"/>
      <c r="FCE1043" s="351"/>
      <c r="FCF1043" s="351"/>
      <c r="FCG1043" s="351"/>
      <c r="FCH1043" s="351"/>
      <c r="FCI1043" s="351"/>
      <c r="FCJ1043" s="351"/>
      <c r="FCK1043" s="351"/>
      <c r="FCL1043" s="351"/>
      <c r="FCM1043" s="351"/>
      <c r="FCN1043" s="351"/>
      <c r="FCO1043" s="351"/>
      <c r="FCP1043" s="351"/>
      <c r="FCQ1043" s="351"/>
      <c r="FCR1043" s="351"/>
      <c r="FCS1043" s="351"/>
      <c r="FCT1043" s="351"/>
      <c r="FCU1043" s="351"/>
      <c r="FCV1043" s="351"/>
      <c r="FCW1043" s="351"/>
      <c r="FCX1043" s="351"/>
      <c r="FCY1043" s="351"/>
      <c r="FCZ1043" s="351"/>
      <c r="FDA1043" s="351"/>
      <c r="FDB1043" s="351"/>
      <c r="FDC1043" s="351"/>
      <c r="FDD1043" s="351"/>
      <c r="FDE1043" s="351"/>
      <c r="FDF1043" s="351"/>
      <c r="FDG1043" s="351"/>
      <c r="FDH1043" s="351"/>
      <c r="FDI1043" s="351"/>
      <c r="FDJ1043" s="351"/>
      <c r="FDK1043" s="351"/>
      <c r="FDL1043" s="351"/>
      <c r="FDM1043" s="351"/>
      <c r="FDN1043" s="351"/>
      <c r="FDO1043" s="351"/>
      <c r="FDP1043" s="351"/>
      <c r="FDQ1043" s="351"/>
      <c r="FDR1043" s="351"/>
      <c r="FDS1043" s="351"/>
      <c r="FDT1043" s="351"/>
      <c r="FDU1043" s="351"/>
      <c r="FDV1043" s="351"/>
      <c r="FDW1043" s="351"/>
      <c r="FDX1043" s="351"/>
      <c r="FDY1043" s="351"/>
      <c r="FDZ1043" s="351"/>
      <c r="FEA1043" s="351"/>
      <c r="FEB1043" s="351"/>
      <c r="FEC1043" s="351"/>
      <c r="FED1043" s="351"/>
      <c r="FEE1043" s="351"/>
      <c r="FEF1043" s="351"/>
      <c r="FEG1043" s="351"/>
      <c r="FEH1043" s="351"/>
      <c r="FEI1043" s="351"/>
      <c r="FEJ1043" s="351"/>
      <c r="FEK1043" s="351"/>
      <c r="FEL1043" s="351"/>
      <c r="FEM1043" s="351"/>
      <c r="FEN1043" s="351"/>
      <c r="FEO1043" s="351"/>
      <c r="FEP1043" s="351"/>
      <c r="FEQ1043" s="351"/>
      <c r="FER1043" s="351"/>
      <c r="FES1043" s="351"/>
      <c r="FET1043" s="351"/>
      <c r="FEU1043" s="351"/>
      <c r="FEV1043" s="351"/>
      <c r="FEW1043" s="351"/>
      <c r="FEX1043" s="351"/>
      <c r="FEY1043" s="351"/>
      <c r="FEZ1043" s="351"/>
      <c r="FFA1043" s="351"/>
      <c r="FFB1043" s="351"/>
      <c r="FFC1043" s="351"/>
      <c r="FFD1043" s="351"/>
      <c r="FFE1043" s="351"/>
      <c r="FFF1043" s="351"/>
      <c r="FFG1043" s="351"/>
      <c r="FFH1043" s="351"/>
      <c r="FFI1043" s="351"/>
      <c r="FFJ1043" s="351"/>
      <c r="FFK1043" s="351"/>
      <c r="FFL1043" s="351"/>
      <c r="FFM1043" s="351"/>
      <c r="FFN1043" s="351"/>
      <c r="FFO1043" s="351"/>
      <c r="FFP1043" s="351"/>
      <c r="FFQ1043" s="351"/>
      <c r="FFR1043" s="351"/>
      <c r="FFS1043" s="351"/>
      <c r="FFT1043" s="351"/>
      <c r="FFU1043" s="351"/>
      <c r="FFV1043" s="351"/>
      <c r="FFW1043" s="351"/>
      <c r="FFX1043" s="351"/>
      <c r="FFY1043" s="351"/>
      <c r="FFZ1043" s="351"/>
      <c r="FGA1043" s="351"/>
      <c r="FGB1043" s="351"/>
      <c r="FGC1043" s="351"/>
      <c r="FGD1043" s="351"/>
      <c r="FGE1043" s="351"/>
      <c r="FGF1043" s="351"/>
      <c r="FGG1043" s="351"/>
      <c r="FGH1043" s="351"/>
      <c r="FGI1043" s="351"/>
      <c r="FGJ1043" s="351"/>
      <c r="FGK1043" s="351"/>
      <c r="FGL1043" s="351"/>
      <c r="FGM1043" s="351"/>
      <c r="FGN1043" s="351"/>
      <c r="FGO1043" s="351"/>
      <c r="FGP1043" s="351"/>
      <c r="FGQ1043" s="351"/>
      <c r="FGR1043" s="351"/>
      <c r="FGS1043" s="351"/>
      <c r="FGT1043" s="351"/>
      <c r="FGU1043" s="351"/>
      <c r="FGV1043" s="351"/>
      <c r="FGW1043" s="351"/>
      <c r="FGX1043" s="351"/>
      <c r="FGY1043" s="351"/>
      <c r="FGZ1043" s="351"/>
      <c r="FHA1043" s="351"/>
      <c r="FHB1043" s="351"/>
      <c r="FHC1043" s="351"/>
      <c r="FHD1043" s="351"/>
      <c r="FHE1043" s="351"/>
      <c r="FHF1043" s="351"/>
      <c r="FHG1043" s="351"/>
      <c r="FHH1043" s="351"/>
      <c r="FHI1043" s="351"/>
      <c r="FHJ1043" s="351"/>
      <c r="FHK1043" s="351"/>
      <c r="FHL1043" s="351"/>
      <c r="FHM1043" s="351"/>
      <c r="FHN1043" s="351"/>
      <c r="FHO1043" s="351"/>
      <c r="FHP1043" s="351"/>
      <c r="FHQ1043" s="351"/>
      <c r="FHR1043" s="351"/>
      <c r="FHS1043" s="351"/>
      <c r="FHT1043" s="351"/>
      <c r="FHU1043" s="351"/>
      <c r="FHV1043" s="351"/>
      <c r="FHW1043" s="351"/>
      <c r="FHX1043" s="351"/>
      <c r="FHY1043" s="351"/>
      <c r="FHZ1043" s="351"/>
      <c r="FIA1043" s="351"/>
      <c r="FIB1043" s="351"/>
      <c r="FIC1043" s="351"/>
      <c r="FID1043" s="351"/>
      <c r="FIE1043" s="351"/>
      <c r="FIF1043" s="351"/>
      <c r="FIG1043" s="351"/>
      <c r="FIH1043" s="351"/>
      <c r="FII1043" s="351"/>
      <c r="FIJ1043" s="351"/>
      <c r="FIK1043" s="351"/>
      <c r="FIL1043" s="351"/>
      <c r="FIM1043" s="351"/>
      <c r="FIN1043" s="351"/>
      <c r="FIO1043" s="351"/>
      <c r="FIP1043" s="351"/>
      <c r="FIQ1043" s="351"/>
      <c r="FIR1043" s="351"/>
      <c r="FIS1043" s="351"/>
      <c r="FIT1043" s="351"/>
      <c r="FIU1043" s="351"/>
      <c r="FIV1043" s="351"/>
      <c r="FIW1043" s="351"/>
      <c r="FIX1043" s="351"/>
      <c r="FIY1043" s="351"/>
      <c r="FIZ1043" s="351"/>
      <c r="FJA1043" s="351"/>
      <c r="FJB1043" s="351"/>
      <c r="FJC1043" s="351"/>
      <c r="FJD1043" s="351"/>
      <c r="FJE1043" s="351"/>
      <c r="FJF1043" s="351"/>
      <c r="FJG1043" s="351"/>
      <c r="FJH1043" s="351"/>
      <c r="FJI1043" s="351"/>
      <c r="FJJ1043" s="351"/>
      <c r="FJK1043" s="351"/>
      <c r="FJL1043" s="351"/>
      <c r="FJM1043" s="351"/>
      <c r="FJN1043" s="351"/>
      <c r="FJO1043" s="351"/>
      <c r="FJP1043" s="351"/>
      <c r="FJQ1043" s="351"/>
      <c r="FJR1043" s="351"/>
      <c r="FJS1043" s="351"/>
      <c r="FJT1043" s="351"/>
      <c r="FJU1043" s="351"/>
      <c r="FJV1043" s="351"/>
      <c r="FJW1043" s="351"/>
      <c r="FJX1043" s="351"/>
      <c r="FJY1043" s="351"/>
      <c r="FJZ1043" s="351"/>
      <c r="FKA1043" s="351"/>
      <c r="FKB1043" s="351"/>
      <c r="FKC1043" s="351"/>
      <c r="FKD1043" s="351"/>
      <c r="FKE1043" s="351"/>
      <c r="FKF1043" s="351"/>
      <c r="FKG1043" s="351"/>
      <c r="FKH1043" s="351"/>
      <c r="FKI1043" s="351"/>
      <c r="FKJ1043" s="351"/>
      <c r="FKK1043" s="351"/>
      <c r="FKL1043" s="351"/>
      <c r="FKM1043" s="351"/>
      <c r="FKN1043" s="351"/>
      <c r="FKO1043" s="351"/>
      <c r="FKP1043" s="351"/>
      <c r="FKQ1043" s="351"/>
      <c r="FKR1043" s="351"/>
      <c r="FKS1043" s="351"/>
      <c r="FKT1043" s="351"/>
      <c r="FKU1043" s="351"/>
      <c r="FKV1043" s="351"/>
      <c r="FKW1043" s="351"/>
      <c r="FKX1043" s="351"/>
      <c r="FKY1043" s="351"/>
      <c r="FKZ1043" s="351"/>
      <c r="FLA1043" s="351"/>
      <c r="FLB1043" s="351"/>
      <c r="FLC1043" s="351"/>
      <c r="FLD1043" s="351"/>
      <c r="FLE1043" s="351"/>
      <c r="FLF1043" s="351"/>
      <c r="FLG1043" s="351"/>
      <c r="FLH1043" s="351"/>
      <c r="FLI1043" s="351"/>
      <c r="FLJ1043" s="351"/>
      <c r="FLK1043" s="351"/>
      <c r="FLL1043" s="351"/>
      <c r="FLM1043" s="351"/>
      <c r="FLN1043" s="351"/>
      <c r="FLO1043" s="351"/>
      <c r="FLP1043" s="351"/>
      <c r="FLQ1043" s="351"/>
      <c r="FLR1043" s="351"/>
      <c r="FLS1043" s="351"/>
      <c r="FLT1043" s="351"/>
      <c r="FLU1043" s="351"/>
      <c r="FLV1043" s="351"/>
      <c r="FLW1043" s="351"/>
      <c r="FLX1043" s="351"/>
      <c r="FLY1043" s="351"/>
      <c r="FLZ1043" s="351"/>
      <c r="FMA1043" s="351"/>
      <c r="FMB1043" s="351"/>
      <c r="FMC1043" s="351"/>
      <c r="FMD1043" s="351"/>
      <c r="FME1043" s="351"/>
      <c r="FMF1043" s="351"/>
      <c r="FMG1043" s="351"/>
      <c r="FMH1043" s="351"/>
      <c r="FMI1043" s="351"/>
      <c r="FMJ1043" s="351"/>
      <c r="FMK1043" s="351"/>
      <c r="FML1043" s="351"/>
      <c r="FMM1043" s="351"/>
      <c r="FMN1043" s="351"/>
      <c r="FMO1043" s="351"/>
      <c r="FMP1043" s="351"/>
      <c r="FMQ1043" s="351"/>
      <c r="FMR1043" s="351"/>
      <c r="FMS1043" s="351"/>
      <c r="FMT1043" s="351"/>
      <c r="FMU1043" s="351"/>
      <c r="FMV1043" s="351"/>
      <c r="FMW1043" s="351"/>
      <c r="FMX1043" s="351"/>
      <c r="FMY1043" s="351"/>
      <c r="FMZ1043" s="351"/>
      <c r="FNA1043" s="351"/>
      <c r="FNB1043" s="351"/>
      <c r="FNC1043" s="351"/>
      <c r="FND1043" s="351"/>
      <c r="FNE1043" s="351"/>
      <c r="FNF1043" s="351"/>
      <c r="FNG1043" s="351"/>
      <c r="FNH1043" s="351"/>
      <c r="FNI1043" s="351"/>
      <c r="FNJ1043" s="351"/>
      <c r="FNK1043" s="351"/>
      <c r="FNL1043" s="351"/>
      <c r="FNM1043" s="351"/>
      <c r="FNN1043" s="351"/>
      <c r="FNO1043" s="351"/>
      <c r="FNP1043" s="351"/>
      <c r="FNQ1043" s="351"/>
      <c r="FNR1043" s="351"/>
      <c r="FNS1043" s="351"/>
      <c r="FNT1043" s="351"/>
      <c r="FNU1043" s="351"/>
      <c r="FNV1043" s="351"/>
      <c r="FNW1043" s="351"/>
      <c r="FNX1043" s="351"/>
      <c r="FNY1043" s="351"/>
      <c r="FNZ1043" s="351"/>
      <c r="FOA1043" s="351"/>
      <c r="FOB1043" s="351"/>
      <c r="FOC1043" s="351"/>
      <c r="FOD1043" s="351"/>
      <c r="FOE1043" s="351"/>
      <c r="FOF1043" s="351"/>
      <c r="FOG1043" s="351"/>
      <c r="FOH1043" s="351"/>
      <c r="FOI1043" s="351"/>
      <c r="FOJ1043" s="351"/>
      <c r="FOK1043" s="351"/>
      <c r="FOL1043" s="351"/>
      <c r="FOM1043" s="351"/>
      <c r="FON1043" s="351"/>
      <c r="FOO1043" s="351"/>
      <c r="FOP1043" s="351"/>
      <c r="FOQ1043" s="351"/>
      <c r="FOR1043" s="351"/>
      <c r="FOS1043" s="351"/>
      <c r="FOT1043" s="351"/>
      <c r="FOU1043" s="351"/>
      <c r="FOV1043" s="351"/>
      <c r="FOW1043" s="351"/>
      <c r="FOX1043" s="351"/>
      <c r="FOY1043" s="351"/>
      <c r="FOZ1043" s="351"/>
      <c r="FPA1043" s="351"/>
      <c r="FPB1043" s="351"/>
      <c r="FPC1043" s="351"/>
      <c r="FPD1043" s="351"/>
      <c r="FPE1043" s="351"/>
      <c r="FPF1043" s="351"/>
      <c r="FPG1043" s="351"/>
      <c r="FPH1043" s="351"/>
      <c r="FPI1043" s="351"/>
      <c r="FPJ1043" s="351"/>
      <c r="FPK1043" s="351"/>
      <c r="FPL1043" s="351"/>
      <c r="FPM1043" s="351"/>
      <c r="FPN1043" s="351"/>
      <c r="FPO1043" s="351"/>
      <c r="FPP1043" s="351"/>
      <c r="FPQ1043" s="351"/>
      <c r="FPR1043" s="351"/>
      <c r="FPS1043" s="351"/>
      <c r="FPT1043" s="351"/>
      <c r="FPU1043" s="351"/>
      <c r="FPV1043" s="351"/>
      <c r="FPW1043" s="351"/>
      <c r="FPX1043" s="351"/>
      <c r="FPY1043" s="351"/>
      <c r="FPZ1043" s="351"/>
      <c r="FQA1043" s="351"/>
      <c r="FQB1043" s="351"/>
      <c r="FQC1043" s="351"/>
      <c r="FQD1043" s="351"/>
      <c r="FQE1043" s="351"/>
      <c r="FQF1043" s="351"/>
      <c r="FQG1043" s="351"/>
      <c r="FQH1043" s="351"/>
      <c r="FQI1043" s="351"/>
      <c r="FQJ1043" s="351"/>
      <c r="FQK1043" s="351"/>
      <c r="FQL1043" s="351"/>
      <c r="FQM1043" s="351"/>
      <c r="FQN1043" s="351"/>
      <c r="FQO1043" s="351"/>
      <c r="FQP1043" s="351"/>
      <c r="FQQ1043" s="351"/>
      <c r="FQR1043" s="351"/>
      <c r="FQS1043" s="351"/>
      <c r="FQT1043" s="351"/>
      <c r="FQU1043" s="351"/>
      <c r="FQV1043" s="351"/>
      <c r="FQW1043" s="351"/>
      <c r="FQX1043" s="351"/>
      <c r="FQY1043" s="351"/>
      <c r="FQZ1043" s="351"/>
      <c r="FRA1043" s="351"/>
      <c r="FRB1043" s="351"/>
      <c r="FRC1043" s="351"/>
      <c r="FRD1043" s="351"/>
      <c r="FRE1043" s="351"/>
      <c r="FRF1043" s="351"/>
      <c r="FRG1043" s="351"/>
      <c r="FRH1043" s="351"/>
      <c r="FRI1043" s="351"/>
      <c r="FRJ1043" s="351"/>
      <c r="FRK1043" s="351"/>
      <c r="FRL1043" s="351"/>
      <c r="FRM1043" s="351"/>
      <c r="FRN1043" s="351"/>
      <c r="FRO1043" s="351"/>
      <c r="FRP1043" s="351"/>
      <c r="FRQ1043" s="351"/>
      <c r="FRR1043" s="351"/>
      <c r="FRS1043" s="351"/>
      <c r="FRT1043" s="351"/>
      <c r="FRU1043" s="351"/>
      <c r="FRV1043" s="351"/>
      <c r="FRW1043" s="351"/>
      <c r="FRX1043" s="351"/>
      <c r="FRY1043" s="351"/>
      <c r="FRZ1043" s="351"/>
      <c r="FSA1043" s="351"/>
      <c r="FSB1043" s="351"/>
      <c r="FSC1043" s="351"/>
      <c r="FSD1043" s="351"/>
      <c r="FSE1043" s="351"/>
      <c r="FSF1043" s="351"/>
      <c r="FSG1043" s="351"/>
      <c r="FSH1043" s="351"/>
      <c r="FSI1043" s="351"/>
      <c r="FSJ1043" s="351"/>
      <c r="FSK1043" s="351"/>
      <c r="FSL1043" s="351"/>
      <c r="FSM1043" s="351"/>
      <c r="FSN1043" s="351"/>
      <c r="FSO1043" s="351"/>
      <c r="FSP1043" s="351"/>
      <c r="FSQ1043" s="351"/>
      <c r="FSR1043" s="351"/>
      <c r="FSS1043" s="351"/>
      <c r="FST1043" s="351"/>
      <c r="FSU1043" s="351"/>
      <c r="FSV1043" s="351"/>
      <c r="FSW1043" s="351"/>
      <c r="FSX1043" s="351"/>
      <c r="FSY1043" s="351"/>
      <c r="FSZ1043" s="351"/>
      <c r="FTA1043" s="351"/>
      <c r="FTB1043" s="351"/>
      <c r="FTC1043" s="351"/>
      <c r="FTD1043" s="351"/>
      <c r="FTE1043" s="351"/>
      <c r="FTF1043" s="351"/>
      <c r="FTG1043" s="351"/>
      <c r="FTH1043" s="351"/>
      <c r="FTI1043" s="351"/>
      <c r="FTJ1043" s="351"/>
      <c r="FTK1043" s="351"/>
      <c r="FTL1043" s="351"/>
      <c r="FTM1043" s="351"/>
      <c r="FTN1043" s="351"/>
      <c r="FTO1043" s="351"/>
      <c r="FTP1043" s="351"/>
      <c r="FTQ1043" s="351"/>
      <c r="FTR1043" s="351"/>
      <c r="FTS1043" s="351"/>
      <c r="FTT1043" s="351"/>
      <c r="FTU1043" s="351"/>
      <c r="FTV1043" s="351"/>
      <c r="FTW1043" s="351"/>
      <c r="FTX1043" s="351"/>
      <c r="FTY1043" s="351"/>
      <c r="FTZ1043" s="351"/>
      <c r="FUA1043" s="351"/>
      <c r="FUB1043" s="351"/>
      <c r="FUC1043" s="351"/>
      <c r="FUD1043" s="351"/>
      <c r="FUE1043" s="351"/>
      <c r="FUF1043" s="351"/>
      <c r="FUG1043" s="351"/>
      <c r="FUH1043" s="351"/>
      <c r="FUI1043" s="351"/>
      <c r="FUJ1043" s="351"/>
      <c r="FUK1043" s="351"/>
      <c r="FUL1043" s="351"/>
      <c r="FUM1043" s="351"/>
      <c r="FUN1043" s="351"/>
      <c r="FUO1043" s="351"/>
      <c r="FUP1043" s="351"/>
      <c r="FUQ1043" s="351"/>
      <c r="FUR1043" s="351"/>
      <c r="FUS1043" s="351"/>
      <c r="FUT1043" s="351"/>
      <c r="FUU1043" s="351"/>
      <c r="FUV1043" s="351"/>
      <c r="FUW1043" s="351"/>
      <c r="FUX1043" s="351"/>
      <c r="FUY1043" s="351"/>
      <c r="FUZ1043" s="351"/>
      <c r="FVA1043" s="351"/>
      <c r="FVB1043" s="351"/>
      <c r="FVC1043" s="351"/>
      <c r="FVD1043" s="351"/>
      <c r="FVE1043" s="351"/>
      <c r="FVF1043" s="351"/>
      <c r="FVG1043" s="351"/>
      <c r="FVH1043" s="351"/>
      <c r="FVI1043" s="351"/>
      <c r="FVJ1043" s="351"/>
      <c r="FVK1043" s="351"/>
      <c r="FVL1043" s="351"/>
      <c r="FVM1043" s="351"/>
      <c r="FVN1043" s="351"/>
      <c r="FVO1043" s="351"/>
      <c r="FVP1043" s="351"/>
      <c r="FVQ1043" s="351"/>
      <c r="FVR1043" s="351"/>
      <c r="FVS1043" s="351"/>
      <c r="FVT1043" s="351"/>
      <c r="FVU1043" s="351"/>
      <c r="FVV1043" s="351"/>
      <c r="FVW1043" s="351"/>
      <c r="FVX1043" s="351"/>
      <c r="FVY1043" s="351"/>
      <c r="FVZ1043" s="351"/>
      <c r="FWA1043" s="351"/>
      <c r="FWB1043" s="351"/>
      <c r="FWC1043" s="351"/>
      <c r="FWD1043" s="351"/>
      <c r="FWE1043" s="351"/>
      <c r="FWF1043" s="351"/>
      <c r="FWG1043" s="351"/>
      <c r="FWH1043" s="351"/>
      <c r="FWI1043" s="351"/>
      <c r="FWJ1043" s="351"/>
      <c r="FWK1043" s="351"/>
      <c r="FWL1043" s="351"/>
      <c r="FWM1043" s="351"/>
      <c r="FWN1043" s="351"/>
      <c r="FWO1043" s="351"/>
      <c r="FWP1043" s="351"/>
      <c r="FWQ1043" s="351"/>
      <c r="FWR1043" s="351"/>
      <c r="FWS1043" s="351"/>
      <c r="FWT1043" s="351"/>
      <c r="FWU1043" s="351"/>
      <c r="FWV1043" s="351"/>
      <c r="FWW1043" s="351"/>
      <c r="FWX1043" s="351"/>
      <c r="FWY1043" s="351"/>
      <c r="FWZ1043" s="351"/>
      <c r="FXA1043" s="351"/>
      <c r="FXB1043" s="351"/>
      <c r="FXC1043" s="351"/>
      <c r="FXD1043" s="351"/>
      <c r="FXE1043" s="351"/>
      <c r="FXF1043" s="351"/>
      <c r="FXG1043" s="351"/>
      <c r="FXH1043" s="351"/>
      <c r="FXI1043" s="351"/>
      <c r="FXJ1043" s="351"/>
      <c r="FXK1043" s="351"/>
      <c r="FXL1043" s="351"/>
      <c r="FXM1043" s="351"/>
      <c r="FXN1043" s="351"/>
      <c r="FXO1043" s="351"/>
      <c r="FXP1043" s="351"/>
      <c r="FXQ1043" s="351"/>
      <c r="FXR1043" s="351"/>
      <c r="FXS1043" s="351"/>
      <c r="FXT1043" s="351"/>
      <c r="FXU1043" s="351"/>
      <c r="FXV1043" s="351"/>
      <c r="FXW1043" s="351"/>
      <c r="FXX1043" s="351"/>
      <c r="FXY1043" s="351"/>
      <c r="FXZ1043" s="351"/>
      <c r="FYA1043" s="351"/>
      <c r="FYB1043" s="351"/>
      <c r="FYC1043" s="351"/>
      <c r="FYD1043" s="351"/>
      <c r="FYE1043" s="351"/>
      <c r="FYF1043" s="351"/>
      <c r="FYG1043" s="351"/>
      <c r="FYH1043" s="351"/>
      <c r="FYI1043" s="351"/>
      <c r="FYJ1043" s="351"/>
      <c r="FYK1043" s="351"/>
      <c r="FYL1043" s="351"/>
      <c r="FYM1043" s="351"/>
      <c r="FYN1043" s="351"/>
      <c r="FYO1043" s="351"/>
      <c r="FYP1043" s="351"/>
      <c r="FYQ1043" s="351"/>
      <c r="FYR1043" s="351"/>
      <c r="FYS1043" s="351"/>
      <c r="FYT1043" s="351"/>
      <c r="FYU1043" s="351"/>
      <c r="FYV1043" s="351"/>
      <c r="FYW1043" s="351"/>
      <c r="FYX1043" s="351"/>
      <c r="FYY1043" s="351"/>
      <c r="FYZ1043" s="351"/>
      <c r="FZA1043" s="351"/>
      <c r="FZB1043" s="351"/>
      <c r="FZC1043" s="351"/>
      <c r="FZD1043" s="351"/>
      <c r="FZE1043" s="351"/>
      <c r="FZF1043" s="351"/>
      <c r="FZG1043" s="351"/>
      <c r="FZH1043" s="351"/>
      <c r="FZI1043" s="351"/>
      <c r="FZJ1043" s="351"/>
      <c r="FZK1043" s="351"/>
      <c r="FZL1043" s="351"/>
      <c r="FZM1043" s="351"/>
      <c r="FZN1043" s="351"/>
      <c r="FZO1043" s="351"/>
      <c r="FZP1043" s="351"/>
      <c r="FZQ1043" s="351"/>
      <c r="FZR1043" s="351"/>
      <c r="FZS1043" s="351"/>
      <c r="FZT1043" s="351"/>
      <c r="FZU1043" s="351"/>
      <c r="FZV1043" s="351"/>
      <c r="FZW1043" s="351"/>
      <c r="FZX1043" s="351"/>
      <c r="FZY1043" s="351"/>
      <c r="FZZ1043" s="351"/>
      <c r="GAA1043" s="351"/>
      <c r="GAB1043" s="351"/>
      <c r="GAC1043" s="351"/>
      <c r="GAD1043" s="351"/>
      <c r="GAE1043" s="351"/>
      <c r="GAF1043" s="351"/>
      <c r="GAG1043" s="351"/>
      <c r="GAH1043" s="351"/>
      <c r="GAI1043" s="351"/>
      <c r="GAJ1043" s="351"/>
      <c r="GAK1043" s="351"/>
      <c r="GAL1043" s="351"/>
      <c r="GAM1043" s="351"/>
      <c r="GAN1043" s="351"/>
      <c r="GAO1043" s="351"/>
      <c r="GAP1043" s="351"/>
      <c r="GAQ1043" s="351"/>
      <c r="GAR1043" s="351"/>
      <c r="GAS1043" s="351"/>
      <c r="GAT1043" s="351"/>
      <c r="GAU1043" s="351"/>
      <c r="GAV1043" s="351"/>
      <c r="GAW1043" s="351"/>
      <c r="GAX1043" s="351"/>
      <c r="GAY1043" s="351"/>
      <c r="GAZ1043" s="351"/>
      <c r="GBA1043" s="351"/>
      <c r="GBB1043" s="351"/>
      <c r="GBC1043" s="351"/>
      <c r="GBD1043" s="351"/>
      <c r="GBE1043" s="351"/>
      <c r="GBF1043" s="351"/>
      <c r="GBG1043" s="351"/>
      <c r="GBH1043" s="351"/>
      <c r="GBI1043" s="351"/>
      <c r="GBJ1043" s="351"/>
      <c r="GBK1043" s="351"/>
      <c r="GBL1043" s="351"/>
      <c r="GBM1043" s="351"/>
      <c r="GBN1043" s="351"/>
      <c r="GBO1043" s="351"/>
      <c r="GBP1043" s="351"/>
      <c r="GBQ1043" s="351"/>
      <c r="GBR1043" s="351"/>
      <c r="GBS1043" s="351"/>
      <c r="GBT1043" s="351"/>
      <c r="GBU1043" s="351"/>
      <c r="GBV1043" s="351"/>
      <c r="GBW1043" s="351"/>
      <c r="GBX1043" s="351"/>
      <c r="GBY1043" s="351"/>
      <c r="GBZ1043" s="351"/>
      <c r="GCA1043" s="351"/>
      <c r="GCB1043" s="351"/>
      <c r="GCC1043" s="351"/>
      <c r="GCD1043" s="351"/>
      <c r="GCE1043" s="351"/>
      <c r="GCF1043" s="351"/>
      <c r="GCG1043" s="351"/>
      <c r="GCH1043" s="351"/>
      <c r="GCI1043" s="351"/>
      <c r="GCJ1043" s="351"/>
      <c r="GCK1043" s="351"/>
      <c r="GCL1043" s="351"/>
      <c r="GCM1043" s="351"/>
      <c r="GCN1043" s="351"/>
      <c r="GCO1043" s="351"/>
      <c r="GCP1043" s="351"/>
      <c r="GCQ1043" s="351"/>
      <c r="GCR1043" s="351"/>
      <c r="GCS1043" s="351"/>
      <c r="GCT1043" s="351"/>
      <c r="GCU1043" s="351"/>
      <c r="GCV1043" s="351"/>
      <c r="GCW1043" s="351"/>
      <c r="GCX1043" s="351"/>
      <c r="GCY1043" s="351"/>
      <c r="GCZ1043" s="351"/>
      <c r="GDA1043" s="351"/>
      <c r="GDB1043" s="351"/>
      <c r="GDC1043" s="351"/>
      <c r="GDD1043" s="351"/>
      <c r="GDE1043" s="351"/>
      <c r="GDF1043" s="351"/>
      <c r="GDG1043" s="351"/>
      <c r="GDH1043" s="351"/>
      <c r="GDI1043" s="351"/>
      <c r="GDJ1043" s="351"/>
      <c r="GDK1043" s="351"/>
      <c r="GDL1043" s="351"/>
      <c r="GDM1043" s="351"/>
      <c r="GDN1043" s="351"/>
      <c r="GDO1043" s="351"/>
      <c r="GDP1043" s="351"/>
      <c r="GDQ1043" s="351"/>
      <c r="GDR1043" s="351"/>
      <c r="GDS1043" s="351"/>
      <c r="GDT1043" s="351"/>
      <c r="GDU1043" s="351"/>
      <c r="GDV1043" s="351"/>
      <c r="GDW1043" s="351"/>
      <c r="GDX1043" s="351"/>
      <c r="GDY1043" s="351"/>
      <c r="GDZ1043" s="351"/>
      <c r="GEA1043" s="351"/>
      <c r="GEB1043" s="351"/>
      <c r="GEC1043" s="351"/>
      <c r="GED1043" s="351"/>
      <c r="GEE1043" s="351"/>
      <c r="GEF1043" s="351"/>
      <c r="GEG1043" s="351"/>
      <c r="GEH1043" s="351"/>
      <c r="GEI1043" s="351"/>
      <c r="GEJ1043" s="351"/>
      <c r="GEK1043" s="351"/>
      <c r="GEL1043" s="351"/>
      <c r="GEM1043" s="351"/>
      <c r="GEN1043" s="351"/>
      <c r="GEO1043" s="351"/>
      <c r="GEP1043" s="351"/>
      <c r="GEQ1043" s="351"/>
      <c r="GER1043" s="351"/>
      <c r="GES1043" s="351"/>
      <c r="GET1043" s="351"/>
      <c r="GEU1043" s="351"/>
      <c r="GEV1043" s="351"/>
      <c r="GEW1043" s="351"/>
      <c r="GEX1043" s="351"/>
      <c r="GEY1043" s="351"/>
      <c r="GEZ1043" s="351"/>
      <c r="GFA1043" s="351"/>
      <c r="GFB1043" s="351"/>
      <c r="GFC1043" s="351"/>
      <c r="GFD1043" s="351"/>
      <c r="GFE1043" s="351"/>
      <c r="GFF1043" s="351"/>
      <c r="GFG1043" s="351"/>
      <c r="GFH1043" s="351"/>
      <c r="GFI1043" s="351"/>
      <c r="GFJ1043" s="351"/>
      <c r="GFK1043" s="351"/>
      <c r="GFL1043" s="351"/>
      <c r="GFM1043" s="351"/>
      <c r="GFN1043" s="351"/>
      <c r="GFO1043" s="351"/>
      <c r="GFP1043" s="351"/>
      <c r="GFQ1043" s="351"/>
      <c r="GFR1043" s="351"/>
      <c r="GFS1043" s="351"/>
      <c r="GFT1043" s="351"/>
      <c r="GFU1043" s="351"/>
      <c r="GFV1043" s="351"/>
      <c r="GFW1043" s="351"/>
      <c r="GFX1043" s="351"/>
      <c r="GFY1043" s="351"/>
      <c r="GFZ1043" s="351"/>
      <c r="GGA1043" s="351"/>
      <c r="GGB1043" s="351"/>
      <c r="GGC1043" s="351"/>
      <c r="GGD1043" s="351"/>
      <c r="GGE1043" s="351"/>
      <c r="GGF1043" s="351"/>
      <c r="GGG1043" s="351"/>
      <c r="GGH1043" s="351"/>
      <c r="GGI1043" s="351"/>
      <c r="GGJ1043" s="351"/>
      <c r="GGK1043" s="351"/>
      <c r="GGL1043" s="351"/>
      <c r="GGM1043" s="351"/>
      <c r="GGN1043" s="351"/>
      <c r="GGO1043" s="351"/>
      <c r="GGP1043" s="351"/>
      <c r="GGQ1043" s="351"/>
      <c r="GGR1043" s="351"/>
      <c r="GGS1043" s="351"/>
      <c r="GGT1043" s="351"/>
      <c r="GGU1043" s="351"/>
      <c r="GGV1043" s="351"/>
      <c r="GGW1043" s="351"/>
      <c r="GGX1043" s="351"/>
      <c r="GGY1043" s="351"/>
      <c r="GGZ1043" s="351"/>
      <c r="GHA1043" s="351"/>
      <c r="GHB1043" s="351"/>
      <c r="GHC1043" s="351"/>
      <c r="GHD1043" s="351"/>
      <c r="GHE1043" s="351"/>
      <c r="GHF1043" s="351"/>
      <c r="GHG1043" s="351"/>
      <c r="GHH1043" s="351"/>
      <c r="GHI1043" s="351"/>
      <c r="GHJ1043" s="351"/>
      <c r="GHK1043" s="351"/>
      <c r="GHL1043" s="351"/>
      <c r="GHM1043" s="351"/>
      <c r="GHN1043" s="351"/>
      <c r="GHO1043" s="351"/>
      <c r="GHP1043" s="351"/>
      <c r="GHQ1043" s="351"/>
      <c r="GHR1043" s="351"/>
      <c r="GHS1043" s="351"/>
      <c r="GHT1043" s="351"/>
      <c r="GHU1043" s="351"/>
      <c r="GHV1043" s="351"/>
      <c r="GHW1043" s="351"/>
      <c r="GHX1043" s="351"/>
      <c r="GHY1043" s="351"/>
      <c r="GHZ1043" s="351"/>
      <c r="GIA1043" s="351"/>
      <c r="GIB1043" s="351"/>
      <c r="GIC1043" s="351"/>
      <c r="GID1043" s="351"/>
      <c r="GIE1043" s="351"/>
      <c r="GIF1043" s="351"/>
      <c r="GIG1043" s="351"/>
      <c r="GIH1043" s="351"/>
      <c r="GII1043" s="351"/>
      <c r="GIJ1043" s="351"/>
      <c r="GIK1043" s="351"/>
      <c r="GIL1043" s="351"/>
      <c r="GIM1043" s="351"/>
      <c r="GIN1043" s="351"/>
      <c r="GIO1043" s="351"/>
      <c r="GIP1043" s="351"/>
      <c r="GIQ1043" s="351"/>
      <c r="GIR1043" s="351"/>
      <c r="GIS1043" s="351"/>
      <c r="GIT1043" s="351"/>
      <c r="GIU1043" s="351"/>
      <c r="GIV1043" s="351"/>
      <c r="GIW1043" s="351"/>
      <c r="GIX1043" s="351"/>
      <c r="GIY1043" s="351"/>
      <c r="GIZ1043" s="351"/>
      <c r="GJA1043" s="351"/>
      <c r="GJB1043" s="351"/>
      <c r="GJC1043" s="351"/>
      <c r="GJD1043" s="351"/>
      <c r="GJE1043" s="351"/>
      <c r="GJF1043" s="351"/>
      <c r="GJG1043" s="351"/>
      <c r="GJH1043" s="351"/>
      <c r="GJI1043" s="351"/>
      <c r="GJJ1043" s="351"/>
      <c r="GJK1043" s="351"/>
      <c r="GJL1043" s="351"/>
      <c r="GJM1043" s="351"/>
      <c r="GJN1043" s="351"/>
      <c r="GJO1043" s="351"/>
      <c r="GJP1043" s="351"/>
      <c r="GJQ1043" s="351"/>
      <c r="GJR1043" s="351"/>
      <c r="GJS1043" s="351"/>
      <c r="GJT1043" s="351"/>
      <c r="GJU1043" s="351"/>
      <c r="GJV1043" s="351"/>
      <c r="GJW1043" s="351"/>
      <c r="GJX1043" s="351"/>
      <c r="GJY1043" s="351"/>
      <c r="GJZ1043" s="351"/>
      <c r="GKA1043" s="351"/>
      <c r="GKB1043" s="351"/>
      <c r="GKC1043" s="351"/>
      <c r="GKD1043" s="351"/>
      <c r="GKE1043" s="351"/>
      <c r="GKF1043" s="351"/>
      <c r="GKG1043" s="351"/>
      <c r="GKH1043" s="351"/>
      <c r="GKI1043" s="351"/>
      <c r="GKJ1043" s="351"/>
      <c r="GKK1043" s="351"/>
      <c r="GKL1043" s="351"/>
      <c r="GKM1043" s="351"/>
      <c r="GKN1043" s="351"/>
      <c r="GKO1043" s="351"/>
      <c r="GKP1043" s="351"/>
      <c r="GKQ1043" s="351"/>
      <c r="GKR1043" s="351"/>
      <c r="GKS1043" s="351"/>
      <c r="GKT1043" s="351"/>
      <c r="GKU1043" s="351"/>
      <c r="GKV1043" s="351"/>
      <c r="GKW1043" s="351"/>
      <c r="GKX1043" s="351"/>
      <c r="GKY1043" s="351"/>
      <c r="GKZ1043" s="351"/>
      <c r="GLA1043" s="351"/>
      <c r="GLB1043" s="351"/>
      <c r="GLC1043" s="351"/>
      <c r="GLD1043" s="351"/>
      <c r="GLE1043" s="351"/>
      <c r="GLF1043" s="351"/>
      <c r="GLG1043" s="351"/>
      <c r="GLH1043" s="351"/>
      <c r="GLI1043" s="351"/>
      <c r="GLJ1043" s="351"/>
      <c r="GLK1043" s="351"/>
      <c r="GLL1043" s="351"/>
      <c r="GLM1043" s="351"/>
      <c r="GLN1043" s="351"/>
      <c r="GLO1043" s="351"/>
      <c r="GLP1043" s="351"/>
      <c r="GLQ1043" s="351"/>
      <c r="GLR1043" s="351"/>
      <c r="GLS1043" s="351"/>
      <c r="GLT1043" s="351"/>
      <c r="GLU1043" s="351"/>
      <c r="GLV1043" s="351"/>
      <c r="GLW1043" s="351"/>
      <c r="GLX1043" s="351"/>
      <c r="GLY1043" s="351"/>
      <c r="GLZ1043" s="351"/>
      <c r="GMA1043" s="351"/>
      <c r="GMB1043" s="351"/>
      <c r="GMC1043" s="351"/>
      <c r="GMD1043" s="351"/>
      <c r="GME1043" s="351"/>
      <c r="GMF1043" s="351"/>
      <c r="GMG1043" s="351"/>
      <c r="GMH1043" s="351"/>
      <c r="GMI1043" s="351"/>
      <c r="GMJ1043" s="351"/>
      <c r="GMK1043" s="351"/>
      <c r="GML1043" s="351"/>
      <c r="GMM1043" s="351"/>
      <c r="GMN1043" s="351"/>
      <c r="GMO1043" s="351"/>
      <c r="GMP1043" s="351"/>
      <c r="GMQ1043" s="351"/>
      <c r="GMR1043" s="351"/>
      <c r="GMS1043" s="351"/>
      <c r="GMT1043" s="351"/>
      <c r="GMU1043" s="351"/>
      <c r="GMV1043" s="351"/>
      <c r="GMW1043" s="351"/>
      <c r="GMX1043" s="351"/>
      <c r="GMY1043" s="351"/>
      <c r="GMZ1043" s="351"/>
      <c r="GNA1043" s="351"/>
      <c r="GNB1043" s="351"/>
      <c r="GNC1043" s="351"/>
      <c r="GND1043" s="351"/>
      <c r="GNE1043" s="351"/>
      <c r="GNF1043" s="351"/>
      <c r="GNG1043" s="351"/>
      <c r="GNH1043" s="351"/>
      <c r="GNI1043" s="351"/>
      <c r="GNJ1043" s="351"/>
      <c r="GNK1043" s="351"/>
      <c r="GNL1043" s="351"/>
      <c r="GNM1043" s="351"/>
      <c r="GNN1043" s="351"/>
      <c r="GNO1043" s="351"/>
      <c r="GNP1043" s="351"/>
      <c r="GNQ1043" s="351"/>
      <c r="GNR1043" s="351"/>
      <c r="GNS1043" s="351"/>
      <c r="GNT1043" s="351"/>
      <c r="GNU1043" s="351"/>
      <c r="GNV1043" s="351"/>
      <c r="GNW1043" s="351"/>
      <c r="GNX1043" s="351"/>
      <c r="GNY1043" s="351"/>
      <c r="GNZ1043" s="351"/>
      <c r="GOA1043" s="351"/>
      <c r="GOB1043" s="351"/>
      <c r="GOC1043" s="351"/>
      <c r="GOD1043" s="351"/>
      <c r="GOE1043" s="351"/>
      <c r="GOF1043" s="351"/>
      <c r="GOG1043" s="351"/>
      <c r="GOH1043" s="351"/>
      <c r="GOI1043" s="351"/>
      <c r="GOJ1043" s="351"/>
      <c r="GOK1043" s="351"/>
      <c r="GOL1043" s="351"/>
      <c r="GOM1043" s="351"/>
      <c r="GON1043" s="351"/>
      <c r="GOO1043" s="351"/>
      <c r="GOP1043" s="351"/>
      <c r="GOQ1043" s="351"/>
      <c r="GOR1043" s="351"/>
      <c r="GOS1043" s="351"/>
      <c r="GOT1043" s="351"/>
      <c r="GOU1043" s="351"/>
      <c r="GOV1043" s="351"/>
      <c r="GOW1043" s="351"/>
      <c r="GOX1043" s="351"/>
      <c r="GOY1043" s="351"/>
      <c r="GOZ1043" s="351"/>
      <c r="GPA1043" s="351"/>
      <c r="GPB1043" s="351"/>
      <c r="GPC1043" s="351"/>
      <c r="GPD1043" s="351"/>
      <c r="GPE1043" s="351"/>
      <c r="GPF1043" s="351"/>
      <c r="GPG1043" s="351"/>
      <c r="GPH1043" s="351"/>
      <c r="GPI1043" s="351"/>
      <c r="GPJ1043" s="351"/>
      <c r="GPK1043" s="351"/>
      <c r="GPL1043" s="351"/>
      <c r="GPM1043" s="351"/>
      <c r="GPN1043" s="351"/>
      <c r="GPO1043" s="351"/>
      <c r="GPP1043" s="351"/>
      <c r="GPQ1043" s="351"/>
      <c r="GPR1043" s="351"/>
      <c r="GPS1043" s="351"/>
      <c r="GPT1043" s="351"/>
      <c r="GPU1043" s="351"/>
      <c r="GPV1043" s="351"/>
      <c r="GPW1043" s="351"/>
      <c r="GPX1043" s="351"/>
      <c r="GPY1043" s="351"/>
      <c r="GPZ1043" s="351"/>
      <c r="GQA1043" s="351"/>
      <c r="GQB1043" s="351"/>
      <c r="GQC1043" s="351"/>
      <c r="GQD1043" s="351"/>
      <c r="GQE1043" s="351"/>
      <c r="GQF1043" s="351"/>
      <c r="GQG1043" s="351"/>
      <c r="GQH1043" s="351"/>
      <c r="GQI1043" s="351"/>
      <c r="GQJ1043" s="351"/>
      <c r="GQK1043" s="351"/>
      <c r="GQL1043" s="351"/>
      <c r="GQM1043" s="351"/>
      <c r="GQN1043" s="351"/>
      <c r="GQO1043" s="351"/>
      <c r="GQP1043" s="351"/>
      <c r="GQQ1043" s="351"/>
      <c r="GQR1043" s="351"/>
      <c r="GQS1043" s="351"/>
      <c r="GQT1043" s="351"/>
      <c r="GQU1043" s="351"/>
      <c r="GQV1043" s="351"/>
      <c r="GQW1043" s="351"/>
      <c r="GQX1043" s="351"/>
      <c r="GQY1043" s="351"/>
      <c r="GQZ1043" s="351"/>
      <c r="GRA1043" s="351"/>
      <c r="GRB1043" s="351"/>
      <c r="GRC1043" s="351"/>
      <c r="GRD1043" s="351"/>
      <c r="GRE1043" s="351"/>
      <c r="GRF1043" s="351"/>
      <c r="GRG1043" s="351"/>
      <c r="GRH1043" s="351"/>
      <c r="GRI1043" s="351"/>
      <c r="GRJ1043" s="351"/>
      <c r="GRK1043" s="351"/>
      <c r="GRL1043" s="351"/>
      <c r="GRM1043" s="351"/>
      <c r="GRN1043" s="351"/>
      <c r="GRO1043" s="351"/>
      <c r="GRP1043" s="351"/>
      <c r="GRQ1043" s="351"/>
      <c r="GRR1043" s="351"/>
      <c r="GRS1043" s="351"/>
      <c r="GRT1043" s="351"/>
      <c r="GRU1043" s="351"/>
      <c r="GRV1043" s="351"/>
      <c r="GRW1043" s="351"/>
      <c r="GRX1043" s="351"/>
      <c r="GRY1043" s="351"/>
      <c r="GRZ1043" s="351"/>
      <c r="GSA1043" s="351"/>
      <c r="GSB1043" s="351"/>
      <c r="GSC1043" s="351"/>
      <c r="GSD1043" s="351"/>
      <c r="GSE1043" s="351"/>
      <c r="GSF1043" s="351"/>
      <c r="GSG1043" s="351"/>
      <c r="GSH1043" s="351"/>
      <c r="GSI1043" s="351"/>
      <c r="GSJ1043" s="351"/>
      <c r="GSK1043" s="351"/>
      <c r="GSL1043" s="351"/>
      <c r="GSM1043" s="351"/>
      <c r="GSN1043" s="351"/>
      <c r="GSO1043" s="351"/>
      <c r="GSP1043" s="351"/>
      <c r="GSQ1043" s="351"/>
      <c r="GSR1043" s="351"/>
      <c r="GSS1043" s="351"/>
      <c r="GST1043" s="351"/>
      <c r="GSU1043" s="351"/>
      <c r="GSV1043" s="351"/>
      <c r="GSW1043" s="351"/>
      <c r="GSX1043" s="351"/>
      <c r="GSY1043" s="351"/>
      <c r="GSZ1043" s="351"/>
      <c r="GTA1043" s="351"/>
      <c r="GTB1043" s="351"/>
      <c r="GTC1043" s="351"/>
      <c r="GTD1043" s="351"/>
      <c r="GTE1043" s="351"/>
      <c r="GTF1043" s="351"/>
      <c r="GTG1043" s="351"/>
      <c r="GTH1043" s="351"/>
      <c r="GTI1043" s="351"/>
      <c r="GTJ1043" s="351"/>
      <c r="GTK1043" s="351"/>
      <c r="GTL1043" s="351"/>
      <c r="GTM1043" s="351"/>
      <c r="GTN1043" s="351"/>
      <c r="GTO1043" s="351"/>
      <c r="GTP1043" s="351"/>
      <c r="GTQ1043" s="351"/>
      <c r="GTR1043" s="351"/>
      <c r="GTS1043" s="351"/>
      <c r="GTT1043" s="351"/>
      <c r="GTU1043" s="351"/>
      <c r="GTV1043" s="351"/>
      <c r="GTW1043" s="351"/>
      <c r="GTX1043" s="351"/>
      <c r="GTY1043" s="351"/>
      <c r="GTZ1043" s="351"/>
      <c r="GUA1043" s="351"/>
      <c r="GUB1043" s="351"/>
      <c r="GUC1043" s="351"/>
      <c r="GUD1043" s="351"/>
      <c r="GUE1043" s="351"/>
      <c r="GUF1043" s="351"/>
      <c r="GUG1043" s="351"/>
      <c r="GUH1043" s="351"/>
      <c r="GUI1043" s="351"/>
      <c r="GUJ1043" s="351"/>
      <c r="GUK1043" s="351"/>
      <c r="GUL1043" s="351"/>
      <c r="GUM1043" s="351"/>
      <c r="GUN1043" s="351"/>
      <c r="GUO1043" s="351"/>
      <c r="GUP1043" s="351"/>
      <c r="GUQ1043" s="351"/>
      <c r="GUR1043" s="351"/>
      <c r="GUS1043" s="351"/>
      <c r="GUT1043" s="351"/>
      <c r="GUU1043" s="351"/>
      <c r="GUV1043" s="351"/>
      <c r="GUW1043" s="351"/>
      <c r="GUX1043" s="351"/>
      <c r="GUY1043" s="351"/>
      <c r="GUZ1043" s="351"/>
      <c r="GVA1043" s="351"/>
      <c r="GVB1043" s="351"/>
      <c r="GVC1043" s="351"/>
      <c r="GVD1043" s="351"/>
      <c r="GVE1043" s="351"/>
      <c r="GVF1043" s="351"/>
      <c r="GVG1043" s="351"/>
      <c r="GVH1043" s="351"/>
      <c r="GVI1043" s="351"/>
      <c r="GVJ1043" s="351"/>
      <c r="GVK1043" s="351"/>
      <c r="GVL1043" s="351"/>
      <c r="GVM1043" s="351"/>
      <c r="GVN1043" s="351"/>
      <c r="GVO1043" s="351"/>
      <c r="GVP1043" s="351"/>
      <c r="GVQ1043" s="351"/>
      <c r="GVR1043" s="351"/>
      <c r="GVS1043" s="351"/>
      <c r="GVT1043" s="351"/>
      <c r="GVU1043" s="351"/>
      <c r="GVV1043" s="351"/>
      <c r="GVW1043" s="351"/>
      <c r="GVX1043" s="351"/>
      <c r="GVY1043" s="351"/>
      <c r="GVZ1043" s="351"/>
      <c r="GWA1043" s="351"/>
      <c r="GWB1043" s="351"/>
      <c r="GWC1043" s="351"/>
      <c r="GWD1043" s="351"/>
      <c r="GWE1043" s="351"/>
      <c r="GWF1043" s="351"/>
      <c r="GWG1043" s="351"/>
      <c r="GWH1043" s="351"/>
      <c r="GWI1043" s="351"/>
      <c r="GWJ1043" s="351"/>
      <c r="GWK1043" s="351"/>
      <c r="GWL1043" s="351"/>
      <c r="GWM1043" s="351"/>
      <c r="GWN1043" s="351"/>
      <c r="GWO1043" s="351"/>
      <c r="GWP1043" s="351"/>
      <c r="GWQ1043" s="351"/>
      <c r="GWR1043" s="351"/>
      <c r="GWS1043" s="351"/>
      <c r="GWT1043" s="351"/>
      <c r="GWU1043" s="351"/>
      <c r="GWV1043" s="351"/>
      <c r="GWW1043" s="351"/>
      <c r="GWX1043" s="351"/>
      <c r="GWY1043" s="351"/>
      <c r="GWZ1043" s="351"/>
      <c r="GXA1043" s="351"/>
      <c r="GXB1043" s="351"/>
      <c r="GXC1043" s="351"/>
      <c r="GXD1043" s="351"/>
      <c r="GXE1043" s="351"/>
      <c r="GXF1043" s="351"/>
      <c r="GXG1043" s="351"/>
      <c r="GXH1043" s="351"/>
      <c r="GXI1043" s="351"/>
      <c r="GXJ1043" s="351"/>
      <c r="GXK1043" s="351"/>
      <c r="GXL1043" s="351"/>
      <c r="GXM1043" s="351"/>
      <c r="GXN1043" s="351"/>
      <c r="GXO1043" s="351"/>
      <c r="GXP1043" s="351"/>
      <c r="GXQ1043" s="351"/>
      <c r="GXR1043" s="351"/>
      <c r="GXS1043" s="351"/>
      <c r="GXT1043" s="351"/>
      <c r="GXU1043" s="351"/>
      <c r="GXV1043" s="351"/>
      <c r="GXW1043" s="351"/>
      <c r="GXX1043" s="351"/>
      <c r="GXY1043" s="351"/>
      <c r="GXZ1043" s="351"/>
      <c r="GYA1043" s="351"/>
      <c r="GYB1043" s="351"/>
      <c r="GYC1043" s="351"/>
      <c r="GYD1043" s="351"/>
      <c r="GYE1043" s="351"/>
      <c r="GYF1043" s="351"/>
      <c r="GYG1043" s="351"/>
      <c r="GYH1043" s="351"/>
      <c r="GYI1043" s="351"/>
      <c r="GYJ1043" s="351"/>
      <c r="GYK1043" s="351"/>
      <c r="GYL1043" s="351"/>
      <c r="GYM1043" s="351"/>
      <c r="GYN1043" s="351"/>
      <c r="GYO1043" s="351"/>
      <c r="GYP1043" s="351"/>
      <c r="GYQ1043" s="351"/>
      <c r="GYR1043" s="351"/>
      <c r="GYS1043" s="351"/>
      <c r="GYT1043" s="351"/>
      <c r="GYU1043" s="351"/>
      <c r="GYV1043" s="351"/>
      <c r="GYW1043" s="351"/>
      <c r="GYX1043" s="351"/>
      <c r="GYY1043" s="351"/>
      <c r="GYZ1043" s="351"/>
      <c r="GZA1043" s="351"/>
      <c r="GZB1043" s="351"/>
      <c r="GZC1043" s="351"/>
      <c r="GZD1043" s="351"/>
      <c r="GZE1043" s="351"/>
      <c r="GZF1043" s="351"/>
      <c r="GZG1043" s="351"/>
      <c r="GZH1043" s="351"/>
      <c r="GZI1043" s="351"/>
      <c r="GZJ1043" s="351"/>
      <c r="GZK1043" s="351"/>
      <c r="GZL1043" s="351"/>
      <c r="GZM1043" s="351"/>
      <c r="GZN1043" s="351"/>
      <c r="GZO1043" s="351"/>
      <c r="GZP1043" s="351"/>
      <c r="GZQ1043" s="351"/>
      <c r="GZR1043" s="351"/>
      <c r="GZS1043" s="351"/>
      <c r="GZT1043" s="351"/>
      <c r="GZU1043" s="351"/>
      <c r="GZV1043" s="351"/>
      <c r="GZW1043" s="351"/>
      <c r="GZX1043" s="351"/>
      <c r="GZY1043" s="351"/>
      <c r="GZZ1043" s="351"/>
      <c r="HAA1043" s="351"/>
      <c r="HAB1043" s="351"/>
      <c r="HAC1043" s="351"/>
      <c r="HAD1043" s="351"/>
      <c r="HAE1043" s="351"/>
      <c r="HAF1043" s="351"/>
      <c r="HAG1043" s="351"/>
      <c r="HAH1043" s="351"/>
      <c r="HAI1043" s="351"/>
      <c r="HAJ1043" s="351"/>
      <c r="HAK1043" s="351"/>
      <c r="HAL1043" s="351"/>
      <c r="HAM1043" s="351"/>
      <c r="HAN1043" s="351"/>
      <c r="HAO1043" s="351"/>
      <c r="HAP1043" s="351"/>
      <c r="HAQ1043" s="351"/>
      <c r="HAR1043" s="351"/>
      <c r="HAS1043" s="351"/>
      <c r="HAT1043" s="351"/>
      <c r="HAU1043" s="351"/>
      <c r="HAV1043" s="351"/>
      <c r="HAW1043" s="351"/>
      <c r="HAX1043" s="351"/>
      <c r="HAY1043" s="351"/>
      <c r="HAZ1043" s="351"/>
      <c r="HBA1043" s="351"/>
      <c r="HBB1043" s="351"/>
      <c r="HBC1043" s="351"/>
      <c r="HBD1043" s="351"/>
      <c r="HBE1043" s="351"/>
      <c r="HBF1043" s="351"/>
      <c r="HBG1043" s="351"/>
      <c r="HBH1043" s="351"/>
      <c r="HBI1043" s="351"/>
      <c r="HBJ1043" s="351"/>
      <c r="HBK1043" s="351"/>
      <c r="HBL1043" s="351"/>
      <c r="HBM1043" s="351"/>
      <c r="HBN1043" s="351"/>
      <c r="HBO1043" s="351"/>
      <c r="HBP1043" s="351"/>
      <c r="HBQ1043" s="351"/>
      <c r="HBR1043" s="351"/>
      <c r="HBS1043" s="351"/>
      <c r="HBT1043" s="351"/>
      <c r="HBU1043" s="351"/>
      <c r="HBV1043" s="351"/>
      <c r="HBW1043" s="351"/>
      <c r="HBX1043" s="351"/>
      <c r="HBY1043" s="351"/>
      <c r="HBZ1043" s="351"/>
      <c r="HCA1043" s="351"/>
      <c r="HCB1043" s="351"/>
      <c r="HCC1043" s="351"/>
      <c r="HCD1043" s="351"/>
      <c r="HCE1043" s="351"/>
      <c r="HCF1043" s="351"/>
      <c r="HCG1043" s="351"/>
      <c r="HCH1043" s="351"/>
      <c r="HCI1043" s="351"/>
      <c r="HCJ1043" s="351"/>
      <c r="HCK1043" s="351"/>
      <c r="HCL1043" s="351"/>
      <c r="HCM1043" s="351"/>
      <c r="HCN1043" s="351"/>
      <c r="HCO1043" s="351"/>
      <c r="HCP1043" s="351"/>
      <c r="HCQ1043" s="351"/>
      <c r="HCR1043" s="351"/>
      <c r="HCS1043" s="351"/>
      <c r="HCT1043" s="351"/>
      <c r="HCU1043" s="351"/>
      <c r="HCV1043" s="351"/>
      <c r="HCW1043" s="351"/>
      <c r="HCX1043" s="351"/>
      <c r="HCY1043" s="351"/>
      <c r="HCZ1043" s="351"/>
      <c r="HDA1043" s="351"/>
      <c r="HDB1043" s="351"/>
      <c r="HDC1043" s="351"/>
      <c r="HDD1043" s="351"/>
      <c r="HDE1043" s="351"/>
      <c r="HDF1043" s="351"/>
      <c r="HDG1043" s="351"/>
      <c r="HDH1043" s="351"/>
      <c r="HDI1043" s="351"/>
      <c r="HDJ1043" s="351"/>
      <c r="HDK1043" s="351"/>
      <c r="HDL1043" s="351"/>
      <c r="HDM1043" s="351"/>
      <c r="HDN1043" s="351"/>
      <c r="HDO1043" s="351"/>
      <c r="HDP1043" s="351"/>
      <c r="HDQ1043" s="351"/>
      <c r="HDR1043" s="351"/>
      <c r="HDS1043" s="351"/>
      <c r="HDT1043" s="351"/>
      <c r="HDU1043" s="351"/>
      <c r="HDV1043" s="351"/>
      <c r="HDW1043" s="351"/>
      <c r="HDX1043" s="351"/>
      <c r="HDY1043" s="351"/>
      <c r="HDZ1043" s="351"/>
      <c r="HEA1043" s="351"/>
      <c r="HEB1043" s="351"/>
      <c r="HEC1043" s="351"/>
      <c r="HED1043" s="351"/>
      <c r="HEE1043" s="351"/>
      <c r="HEF1043" s="351"/>
      <c r="HEG1043" s="351"/>
      <c r="HEH1043" s="351"/>
      <c r="HEI1043" s="351"/>
      <c r="HEJ1043" s="351"/>
      <c r="HEK1043" s="351"/>
      <c r="HEL1043" s="351"/>
      <c r="HEM1043" s="351"/>
      <c r="HEN1043" s="351"/>
      <c r="HEO1043" s="351"/>
      <c r="HEP1043" s="351"/>
      <c r="HEQ1043" s="351"/>
      <c r="HER1043" s="351"/>
      <c r="HES1043" s="351"/>
      <c r="HET1043" s="351"/>
      <c r="HEU1043" s="351"/>
      <c r="HEV1043" s="351"/>
      <c r="HEW1043" s="351"/>
      <c r="HEX1043" s="351"/>
      <c r="HEY1043" s="351"/>
      <c r="HEZ1043" s="351"/>
      <c r="HFA1043" s="351"/>
      <c r="HFB1043" s="351"/>
      <c r="HFC1043" s="351"/>
      <c r="HFD1043" s="351"/>
      <c r="HFE1043" s="351"/>
      <c r="HFF1043" s="351"/>
      <c r="HFG1043" s="351"/>
      <c r="HFH1043" s="351"/>
      <c r="HFI1043" s="351"/>
      <c r="HFJ1043" s="351"/>
      <c r="HFK1043" s="351"/>
      <c r="HFL1043" s="351"/>
      <c r="HFM1043" s="351"/>
      <c r="HFN1043" s="351"/>
      <c r="HFO1043" s="351"/>
      <c r="HFP1043" s="351"/>
      <c r="HFQ1043" s="351"/>
      <c r="HFR1043" s="351"/>
      <c r="HFS1043" s="351"/>
      <c r="HFT1043" s="351"/>
      <c r="HFU1043" s="351"/>
      <c r="HFV1043" s="351"/>
      <c r="HFW1043" s="351"/>
      <c r="HFX1043" s="351"/>
      <c r="HFY1043" s="351"/>
      <c r="HFZ1043" s="351"/>
      <c r="HGA1043" s="351"/>
      <c r="HGB1043" s="351"/>
      <c r="HGC1043" s="351"/>
      <c r="HGD1043" s="351"/>
      <c r="HGE1043" s="351"/>
      <c r="HGF1043" s="351"/>
      <c r="HGG1043" s="351"/>
      <c r="HGH1043" s="351"/>
      <c r="HGI1043" s="351"/>
      <c r="HGJ1043" s="351"/>
      <c r="HGK1043" s="351"/>
      <c r="HGL1043" s="351"/>
      <c r="HGM1043" s="351"/>
      <c r="HGN1043" s="351"/>
      <c r="HGO1043" s="351"/>
      <c r="HGP1043" s="351"/>
      <c r="HGQ1043" s="351"/>
      <c r="HGR1043" s="351"/>
      <c r="HGS1043" s="351"/>
      <c r="HGT1043" s="351"/>
      <c r="HGU1043" s="351"/>
      <c r="HGV1043" s="351"/>
      <c r="HGW1043" s="351"/>
      <c r="HGX1043" s="351"/>
      <c r="HGY1043" s="351"/>
      <c r="HGZ1043" s="351"/>
      <c r="HHA1043" s="351"/>
      <c r="HHB1043" s="351"/>
      <c r="HHC1043" s="351"/>
      <c r="HHD1043" s="351"/>
      <c r="HHE1043" s="351"/>
      <c r="HHF1043" s="351"/>
      <c r="HHG1043" s="351"/>
      <c r="HHH1043" s="351"/>
      <c r="HHI1043" s="351"/>
      <c r="HHJ1043" s="351"/>
      <c r="HHK1043" s="351"/>
      <c r="HHL1043" s="351"/>
      <c r="HHM1043" s="351"/>
      <c r="HHN1043" s="351"/>
      <c r="HHO1043" s="351"/>
      <c r="HHP1043" s="351"/>
      <c r="HHQ1043" s="351"/>
      <c r="HHR1043" s="351"/>
      <c r="HHS1043" s="351"/>
      <c r="HHT1043" s="351"/>
      <c r="HHU1043" s="351"/>
      <c r="HHV1043" s="351"/>
      <c r="HHW1043" s="351"/>
      <c r="HHX1043" s="351"/>
      <c r="HHY1043" s="351"/>
      <c r="HHZ1043" s="351"/>
      <c r="HIA1043" s="351"/>
      <c r="HIB1043" s="351"/>
      <c r="HIC1043" s="351"/>
      <c r="HID1043" s="351"/>
      <c r="HIE1043" s="351"/>
      <c r="HIF1043" s="351"/>
      <c r="HIG1043" s="351"/>
      <c r="HIH1043" s="351"/>
      <c r="HII1043" s="351"/>
      <c r="HIJ1043" s="351"/>
      <c r="HIK1043" s="351"/>
      <c r="HIL1043" s="351"/>
      <c r="HIM1043" s="351"/>
      <c r="HIN1043" s="351"/>
      <c r="HIO1043" s="351"/>
      <c r="HIP1043" s="351"/>
      <c r="HIQ1043" s="351"/>
      <c r="HIR1043" s="351"/>
      <c r="HIS1043" s="351"/>
      <c r="HIT1043" s="351"/>
      <c r="HIU1043" s="351"/>
      <c r="HIV1043" s="351"/>
      <c r="HIW1043" s="351"/>
      <c r="HIX1043" s="351"/>
      <c r="HIY1043" s="351"/>
      <c r="HIZ1043" s="351"/>
      <c r="HJA1043" s="351"/>
      <c r="HJB1043" s="351"/>
      <c r="HJC1043" s="351"/>
      <c r="HJD1043" s="351"/>
      <c r="HJE1043" s="351"/>
      <c r="HJF1043" s="351"/>
      <c r="HJG1043" s="351"/>
      <c r="HJH1043" s="351"/>
      <c r="HJI1043" s="351"/>
      <c r="HJJ1043" s="351"/>
      <c r="HJK1043" s="351"/>
      <c r="HJL1043" s="351"/>
      <c r="HJM1043" s="351"/>
      <c r="HJN1043" s="351"/>
      <c r="HJO1043" s="351"/>
      <c r="HJP1043" s="351"/>
      <c r="HJQ1043" s="351"/>
      <c r="HJR1043" s="351"/>
      <c r="HJS1043" s="351"/>
      <c r="HJT1043" s="351"/>
      <c r="HJU1043" s="351"/>
      <c r="HJV1043" s="351"/>
      <c r="HJW1043" s="351"/>
      <c r="HJX1043" s="351"/>
      <c r="HJY1043" s="351"/>
      <c r="HJZ1043" s="351"/>
      <c r="HKA1043" s="351"/>
      <c r="HKB1043" s="351"/>
      <c r="HKC1043" s="351"/>
      <c r="HKD1043" s="351"/>
      <c r="HKE1043" s="351"/>
      <c r="HKF1043" s="351"/>
      <c r="HKG1043" s="351"/>
      <c r="HKH1043" s="351"/>
      <c r="HKI1043" s="351"/>
      <c r="HKJ1043" s="351"/>
      <c r="HKK1043" s="351"/>
      <c r="HKL1043" s="351"/>
      <c r="HKM1043" s="351"/>
      <c r="HKN1043" s="351"/>
      <c r="HKO1043" s="351"/>
      <c r="HKP1043" s="351"/>
      <c r="HKQ1043" s="351"/>
      <c r="HKR1043" s="351"/>
      <c r="HKS1043" s="351"/>
      <c r="HKT1043" s="351"/>
      <c r="HKU1043" s="351"/>
      <c r="HKV1043" s="351"/>
      <c r="HKW1043" s="351"/>
      <c r="HKX1043" s="351"/>
      <c r="HKY1043" s="351"/>
      <c r="HKZ1043" s="351"/>
      <c r="HLA1043" s="351"/>
      <c r="HLB1043" s="351"/>
      <c r="HLC1043" s="351"/>
      <c r="HLD1043" s="351"/>
      <c r="HLE1043" s="351"/>
      <c r="HLF1043" s="351"/>
      <c r="HLG1043" s="351"/>
      <c r="HLH1043" s="351"/>
      <c r="HLI1043" s="351"/>
      <c r="HLJ1043" s="351"/>
      <c r="HLK1043" s="351"/>
      <c r="HLL1043" s="351"/>
      <c r="HLM1043" s="351"/>
      <c r="HLN1043" s="351"/>
      <c r="HLO1043" s="351"/>
      <c r="HLP1043" s="351"/>
      <c r="HLQ1043" s="351"/>
      <c r="HLR1043" s="351"/>
      <c r="HLS1043" s="351"/>
      <c r="HLT1043" s="351"/>
      <c r="HLU1043" s="351"/>
      <c r="HLV1043" s="351"/>
      <c r="HLW1043" s="351"/>
      <c r="HLX1043" s="351"/>
      <c r="HLY1043" s="351"/>
      <c r="HLZ1043" s="351"/>
      <c r="HMA1043" s="351"/>
      <c r="HMB1043" s="351"/>
      <c r="HMC1043" s="351"/>
      <c r="HMD1043" s="351"/>
      <c r="HME1043" s="351"/>
      <c r="HMF1043" s="351"/>
      <c r="HMG1043" s="351"/>
      <c r="HMH1043" s="351"/>
      <c r="HMI1043" s="351"/>
      <c r="HMJ1043" s="351"/>
      <c r="HMK1043" s="351"/>
      <c r="HML1043" s="351"/>
      <c r="HMM1043" s="351"/>
      <c r="HMN1043" s="351"/>
      <c r="HMO1043" s="351"/>
      <c r="HMP1043" s="351"/>
      <c r="HMQ1043" s="351"/>
      <c r="HMR1043" s="351"/>
      <c r="HMS1043" s="351"/>
      <c r="HMT1043" s="351"/>
      <c r="HMU1043" s="351"/>
      <c r="HMV1043" s="351"/>
      <c r="HMW1043" s="351"/>
      <c r="HMX1043" s="351"/>
      <c r="HMY1043" s="351"/>
      <c r="HMZ1043" s="351"/>
      <c r="HNA1043" s="351"/>
      <c r="HNB1043" s="351"/>
      <c r="HNC1043" s="351"/>
      <c r="HND1043" s="351"/>
      <c r="HNE1043" s="351"/>
      <c r="HNF1043" s="351"/>
      <c r="HNG1043" s="351"/>
      <c r="HNH1043" s="351"/>
      <c r="HNI1043" s="351"/>
      <c r="HNJ1043" s="351"/>
      <c r="HNK1043" s="351"/>
      <c r="HNL1043" s="351"/>
      <c r="HNM1043" s="351"/>
      <c r="HNN1043" s="351"/>
      <c r="HNO1043" s="351"/>
      <c r="HNP1043" s="351"/>
      <c r="HNQ1043" s="351"/>
      <c r="HNR1043" s="351"/>
      <c r="HNS1043" s="351"/>
      <c r="HNT1043" s="351"/>
      <c r="HNU1043" s="351"/>
      <c r="HNV1043" s="351"/>
      <c r="HNW1043" s="351"/>
      <c r="HNX1043" s="351"/>
      <c r="HNY1043" s="351"/>
      <c r="HNZ1043" s="351"/>
      <c r="HOA1043" s="351"/>
      <c r="HOB1043" s="351"/>
      <c r="HOC1043" s="351"/>
      <c r="HOD1043" s="351"/>
      <c r="HOE1043" s="351"/>
      <c r="HOF1043" s="351"/>
      <c r="HOG1043" s="351"/>
      <c r="HOH1043" s="351"/>
      <c r="HOI1043" s="351"/>
      <c r="HOJ1043" s="351"/>
      <c r="HOK1043" s="351"/>
      <c r="HOL1043" s="351"/>
      <c r="HOM1043" s="351"/>
      <c r="HON1043" s="351"/>
      <c r="HOO1043" s="351"/>
      <c r="HOP1043" s="351"/>
      <c r="HOQ1043" s="351"/>
      <c r="HOR1043" s="351"/>
      <c r="HOS1043" s="351"/>
      <c r="HOT1043" s="351"/>
      <c r="HOU1043" s="351"/>
      <c r="HOV1043" s="351"/>
      <c r="HOW1043" s="351"/>
      <c r="HOX1043" s="351"/>
      <c r="HOY1043" s="351"/>
      <c r="HOZ1043" s="351"/>
      <c r="HPA1043" s="351"/>
      <c r="HPB1043" s="351"/>
      <c r="HPC1043" s="351"/>
      <c r="HPD1043" s="351"/>
      <c r="HPE1043" s="351"/>
      <c r="HPF1043" s="351"/>
      <c r="HPG1043" s="351"/>
      <c r="HPH1043" s="351"/>
      <c r="HPI1043" s="351"/>
      <c r="HPJ1043" s="351"/>
      <c r="HPK1043" s="351"/>
      <c r="HPL1043" s="351"/>
      <c r="HPM1043" s="351"/>
      <c r="HPN1043" s="351"/>
      <c r="HPO1043" s="351"/>
      <c r="HPP1043" s="351"/>
      <c r="HPQ1043" s="351"/>
      <c r="HPR1043" s="351"/>
      <c r="HPS1043" s="351"/>
      <c r="HPT1043" s="351"/>
      <c r="HPU1043" s="351"/>
      <c r="HPV1043" s="351"/>
      <c r="HPW1043" s="351"/>
      <c r="HPX1043" s="351"/>
      <c r="HPY1043" s="351"/>
      <c r="HPZ1043" s="351"/>
      <c r="HQA1043" s="351"/>
      <c r="HQB1043" s="351"/>
      <c r="HQC1043" s="351"/>
      <c r="HQD1043" s="351"/>
      <c r="HQE1043" s="351"/>
      <c r="HQF1043" s="351"/>
      <c r="HQG1043" s="351"/>
      <c r="HQH1043" s="351"/>
      <c r="HQI1043" s="351"/>
      <c r="HQJ1043" s="351"/>
      <c r="HQK1043" s="351"/>
      <c r="HQL1043" s="351"/>
      <c r="HQM1043" s="351"/>
      <c r="HQN1043" s="351"/>
      <c r="HQO1043" s="351"/>
      <c r="HQP1043" s="351"/>
      <c r="HQQ1043" s="351"/>
      <c r="HQR1043" s="351"/>
      <c r="HQS1043" s="351"/>
      <c r="HQT1043" s="351"/>
      <c r="HQU1043" s="351"/>
      <c r="HQV1043" s="351"/>
      <c r="HQW1043" s="351"/>
      <c r="HQX1043" s="351"/>
      <c r="HQY1043" s="351"/>
      <c r="HQZ1043" s="351"/>
      <c r="HRA1043" s="351"/>
      <c r="HRB1043" s="351"/>
      <c r="HRC1043" s="351"/>
      <c r="HRD1043" s="351"/>
      <c r="HRE1043" s="351"/>
      <c r="HRF1043" s="351"/>
      <c r="HRG1043" s="351"/>
      <c r="HRH1043" s="351"/>
      <c r="HRI1043" s="351"/>
      <c r="HRJ1043" s="351"/>
      <c r="HRK1043" s="351"/>
      <c r="HRL1043" s="351"/>
      <c r="HRM1043" s="351"/>
      <c r="HRN1043" s="351"/>
      <c r="HRO1043" s="351"/>
      <c r="HRP1043" s="351"/>
      <c r="HRQ1043" s="351"/>
      <c r="HRR1043" s="351"/>
      <c r="HRS1043" s="351"/>
      <c r="HRT1043" s="351"/>
      <c r="HRU1043" s="351"/>
      <c r="HRV1043" s="351"/>
      <c r="HRW1043" s="351"/>
      <c r="HRX1043" s="351"/>
      <c r="HRY1043" s="351"/>
      <c r="HRZ1043" s="351"/>
      <c r="HSA1043" s="351"/>
      <c r="HSB1043" s="351"/>
      <c r="HSC1043" s="351"/>
      <c r="HSD1043" s="351"/>
      <c r="HSE1043" s="351"/>
      <c r="HSF1043" s="351"/>
      <c r="HSG1043" s="351"/>
      <c r="HSH1043" s="351"/>
      <c r="HSI1043" s="351"/>
      <c r="HSJ1043" s="351"/>
      <c r="HSK1043" s="351"/>
      <c r="HSL1043" s="351"/>
      <c r="HSM1043" s="351"/>
      <c r="HSN1043" s="351"/>
      <c r="HSO1043" s="351"/>
      <c r="HSP1043" s="351"/>
      <c r="HSQ1043" s="351"/>
      <c r="HSR1043" s="351"/>
      <c r="HSS1043" s="351"/>
      <c r="HST1043" s="351"/>
      <c r="HSU1043" s="351"/>
      <c r="HSV1043" s="351"/>
      <c r="HSW1043" s="351"/>
      <c r="HSX1043" s="351"/>
      <c r="HSY1043" s="351"/>
      <c r="HSZ1043" s="351"/>
      <c r="HTA1043" s="351"/>
      <c r="HTB1043" s="351"/>
      <c r="HTC1043" s="351"/>
      <c r="HTD1043" s="351"/>
      <c r="HTE1043" s="351"/>
      <c r="HTF1043" s="351"/>
      <c r="HTG1043" s="351"/>
      <c r="HTH1043" s="351"/>
      <c r="HTI1043" s="351"/>
      <c r="HTJ1043" s="351"/>
      <c r="HTK1043" s="351"/>
      <c r="HTL1043" s="351"/>
      <c r="HTM1043" s="351"/>
      <c r="HTN1043" s="351"/>
      <c r="HTO1043" s="351"/>
      <c r="HTP1043" s="351"/>
      <c r="HTQ1043" s="351"/>
      <c r="HTR1043" s="351"/>
      <c r="HTS1043" s="351"/>
      <c r="HTT1043" s="351"/>
      <c r="HTU1043" s="351"/>
      <c r="HTV1043" s="351"/>
      <c r="HTW1043" s="351"/>
      <c r="HTX1043" s="351"/>
      <c r="HTY1043" s="351"/>
      <c r="HTZ1043" s="351"/>
      <c r="HUA1043" s="351"/>
      <c r="HUB1043" s="351"/>
      <c r="HUC1043" s="351"/>
      <c r="HUD1043" s="351"/>
      <c r="HUE1043" s="351"/>
      <c r="HUF1043" s="351"/>
      <c r="HUG1043" s="351"/>
      <c r="HUH1043" s="351"/>
      <c r="HUI1043" s="351"/>
      <c r="HUJ1043" s="351"/>
      <c r="HUK1043" s="351"/>
      <c r="HUL1043" s="351"/>
      <c r="HUM1043" s="351"/>
      <c r="HUN1043" s="351"/>
      <c r="HUO1043" s="351"/>
      <c r="HUP1043" s="351"/>
      <c r="HUQ1043" s="351"/>
      <c r="HUR1043" s="351"/>
      <c r="HUS1043" s="351"/>
      <c r="HUT1043" s="351"/>
      <c r="HUU1043" s="351"/>
      <c r="HUV1043" s="351"/>
      <c r="HUW1043" s="351"/>
      <c r="HUX1043" s="351"/>
      <c r="HUY1043" s="351"/>
      <c r="HUZ1043" s="351"/>
      <c r="HVA1043" s="351"/>
      <c r="HVB1043" s="351"/>
      <c r="HVC1043" s="351"/>
      <c r="HVD1043" s="351"/>
      <c r="HVE1043" s="351"/>
      <c r="HVF1043" s="351"/>
      <c r="HVG1043" s="351"/>
      <c r="HVH1043" s="351"/>
      <c r="HVI1043" s="351"/>
      <c r="HVJ1043" s="351"/>
      <c r="HVK1043" s="351"/>
      <c r="HVL1043" s="351"/>
      <c r="HVM1043" s="351"/>
      <c r="HVN1043" s="351"/>
      <c r="HVO1043" s="351"/>
      <c r="HVP1043" s="351"/>
      <c r="HVQ1043" s="351"/>
      <c r="HVR1043" s="351"/>
      <c r="HVS1043" s="351"/>
      <c r="HVT1043" s="351"/>
      <c r="HVU1043" s="351"/>
      <c r="HVV1043" s="351"/>
      <c r="HVW1043" s="351"/>
      <c r="HVX1043" s="351"/>
      <c r="HVY1043" s="351"/>
      <c r="HVZ1043" s="351"/>
      <c r="HWA1043" s="351"/>
      <c r="HWB1043" s="351"/>
      <c r="HWC1043" s="351"/>
      <c r="HWD1043" s="351"/>
      <c r="HWE1043" s="351"/>
      <c r="HWF1043" s="351"/>
      <c r="HWG1043" s="351"/>
      <c r="HWH1043" s="351"/>
      <c r="HWI1043" s="351"/>
      <c r="HWJ1043" s="351"/>
      <c r="HWK1043" s="351"/>
      <c r="HWL1043" s="351"/>
      <c r="HWM1043" s="351"/>
      <c r="HWN1043" s="351"/>
      <c r="HWO1043" s="351"/>
      <c r="HWP1043" s="351"/>
      <c r="HWQ1043" s="351"/>
      <c r="HWR1043" s="351"/>
      <c r="HWS1043" s="351"/>
      <c r="HWT1043" s="351"/>
      <c r="HWU1043" s="351"/>
      <c r="HWV1043" s="351"/>
      <c r="HWW1043" s="351"/>
      <c r="HWX1043" s="351"/>
      <c r="HWY1043" s="351"/>
      <c r="HWZ1043" s="351"/>
      <c r="HXA1043" s="351"/>
      <c r="HXB1043" s="351"/>
      <c r="HXC1043" s="351"/>
      <c r="HXD1043" s="351"/>
      <c r="HXE1043" s="351"/>
      <c r="HXF1043" s="351"/>
      <c r="HXG1043" s="351"/>
      <c r="HXH1043" s="351"/>
      <c r="HXI1043" s="351"/>
      <c r="HXJ1043" s="351"/>
      <c r="HXK1043" s="351"/>
      <c r="HXL1043" s="351"/>
      <c r="HXM1043" s="351"/>
      <c r="HXN1043" s="351"/>
      <c r="HXO1043" s="351"/>
      <c r="HXP1043" s="351"/>
      <c r="HXQ1043" s="351"/>
      <c r="HXR1043" s="351"/>
      <c r="HXS1043" s="351"/>
      <c r="HXT1043" s="351"/>
      <c r="HXU1043" s="351"/>
      <c r="HXV1043" s="351"/>
      <c r="HXW1043" s="351"/>
      <c r="HXX1043" s="351"/>
      <c r="HXY1043" s="351"/>
      <c r="HXZ1043" s="351"/>
      <c r="HYA1043" s="351"/>
      <c r="HYB1043" s="351"/>
      <c r="HYC1043" s="351"/>
      <c r="HYD1043" s="351"/>
      <c r="HYE1043" s="351"/>
      <c r="HYF1043" s="351"/>
      <c r="HYG1043" s="351"/>
      <c r="HYH1043" s="351"/>
      <c r="HYI1043" s="351"/>
      <c r="HYJ1043" s="351"/>
      <c r="HYK1043" s="351"/>
      <c r="HYL1043" s="351"/>
      <c r="HYM1043" s="351"/>
      <c r="HYN1043" s="351"/>
      <c r="HYO1043" s="351"/>
      <c r="HYP1043" s="351"/>
      <c r="HYQ1043" s="351"/>
      <c r="HYR1043" s="351"/>
      <c r="HYS1043" s="351"/>
      <c r="HYT1043" s="351"/>
      <c r="HYU1043" s="351"/>
      <c r="HYV1043" s="351"/>
      <c r="HYW1043" s="351"/>
      <c r="HYX1043" s="351"/>
      <c r="HYY1043" s="351"/>
      <c r="HYZ1043" s="351"/>
      <c r="HZA1043" s="351"/>
      <c r="HZB1043" s="351"/>
      <c r="HZC1043" s="351"/>
      <c r="HZD1043" s="351"/>
      <c r="HZE1043" s="351"/>
      <c r="HZF1043" s="351"/>
      <c r="HZG1043" s="351"/>
      <c r="HZH1043" s="351"/>
      <c r="HZI1043" s="351"/>
      <c r="HZJ1043" s="351"/>
      <c r="HZK1043" s="351"/>
      <c r="HZL1043" s="351"/>
      <c r="HZM1043" s="351"/>
      <c r="HZN1043" s="351"/>
      <c r="HZO1043" s="351"/>
      <c r="HZP1043" s="351"/>
      <c r="HZQ1043" s="351"/>
      <c r="HZR1043" s="351"/>
      <c r="HZS1043" s="351"/>
      <c r="HZT1043" s="351"/>
      <c r="HZU1043" s="351"/>
      <c r="HZV1043" s="351"/>
      <c r="HZW1043" s="351"/>
      <c r="HZX1043" s="351"/>
      <c r="HZY1043" s="351"/>
      <c r="HZZ1043" s="351"/>
      <c r="IAA1043" s="351"/>
      <c r="IAB1043" s="351"/>
      <c r="IAC1043" s="351"/>
      <c r="IAD1043" s="351"/>
      <c r="IAE1043" s="351"/>
      <c r="IAF1043" s="351"/>
      <c r="IAG1043" s="351"/>
      <c r="IAH1043" s="351"/>
      <c r="IAI1043" s="351"/>
      <c r="IAJ1043" s="351"/>
      <c r="IAK1043" s="351"/>
      <c r="IAL1043" s="351"/>
      <c r="IAM1043" s="351"/>
      <c r="IAN1043" s="351"/>
      <c r="IAO1043" s="351"/>
      <c r="IAP1043" s="351"/>
      <c r="IAQ1043" s="351"/>
      <c r="IAR1043" s="351"/>
      <c r="IAS1043" s="351"/>
      <c r="IAT1043" s="351"/>
      <c r="IAU1043" s="351"/>
      <c r="IAV1043" s="351"/>
      <c r="IAW1043" s="351"/>
      <c r="IAX1043" s="351"/>
      <c r="IAY1043" s="351"/>
      <c r="IAZ1043" s="351"/>
      <c r="IBA1043" s="351"/>
      <c r="IBB1043" s="351"/>
      <c r="IBC1043" s="351"/>
      <c r="IBD1043" s="351"/>
      <c r="IBE1043" s="351"/>
      <c r="IBF1043" s="351"/>
      <c r="IBG1043" s="351"/>
      <c r="IBH1043" s="351"/>
      <c r="IBI1043" s="351"/>
      <c r="IBJ1043" s="351"/>
      <c r="IBK1043" s="351"/>
      <c r="IBL1043" s="351"/>
      <c r="IBM1043" s="351"/>
      <c r="IBN1043" s="351"/>
      <c r="IBO1043" s="351"/>
      <c r="IBP1043" s="351"/>
      <c r="IBQ1043" s="351"/>
      <c r="IBR1043" s="351"/>
      <c r="IBS1043" s="351"/>
      <c r="IBT1043" s="351"/>
      <c r="IBU1043" s="351"/>
      <c r="IBV1043" s="351"/>
      <c r="IBW1043" s="351"/>
      <c r="IBX1043" s="351"/>
      <c r="IBY1043" s="351"/>
      <c r="IBZ1043" s="351"/>
      <c r="ICA1043" s="351"/>
      <c r="ICB1043" s="351"/>
      <c r="ICC1043" s="351"/>
      <c r="ICD1043" s="351"/>
      <c r="ICE1043" s="351"/>
      <c r="ICF1043" s="351"/>
      <c r="ICG1043" s="351"/>
      <c r="ICH1043" s="351"/>
      <c r="ICI1043" s="351"/>
      <c r="ICJ1043" s="351"/>
      <c r="ICK1043" s="351"/>
      <c r="ICL1043" s="351"/>
      <c r="ICM1043" s="351"/>
      <c r="ICN1043" s="351"/>
      <c r="ICO1043" s="351"/>
      <c r="ICP1043" s="351"/>
      <c r="ICQ1043" s="351"/>
      <c r="ICR1043" s="351"/>
      <c r="ICS1043" s="351"/>
      <c r="ICT1043" s="351"/>
      <c r="ICU1043" s="351"/>
      <c r="ICV1043" s="351"/>
      <c r="ICW1043" s="351"/>
      <c r="ICX1043" s="351"/>
      <c r="ICY1043" s="351"/>
      <c r="ICZ1043" s="351"/>
      <c r="IDA1043" s="351"/>
      <c r="IDB1043" s="351"/>
      <c r="IDC1043" s="351"/>
      <c r="IDD1043" s="351"/>
      <c r="IDE1043" s="351"/>
      <c r="IDF1043" s="351"/>
      <c r="IDG1043" s="351"/>
      <c r="IDH1043" s="351"/>
      <c r="IDI1043" s="351"/>
      <c r="IDJ1043" s="351"/>
      <c r="IDK1043" s="351"/>
      <c r="IDL1043" s="351"/>
      <c r="IDM1043" s="351"/>
      <c r="IDN1043" s="351"/>
      <c r="IDO1043" s="351"/>
      <c r="IDP1043" s="351"/>
      <c r="IDQ1043" s="351"/>
      <c r="IDR1043" s="351"/>
      <c r="IDS1043" s="351"/>
      <c r="IDT1043" s="351"/>
      <c r="IDU1043" s="351"/>
      <c r="IDV1043" s="351"/>
      <c r="IDW1043" s="351"/>
      <c r="IDX1043" s="351"/>
      <c r="IDY1043" s="351"/>
      <c r="IDZ1043" s="351"/>
      <c r="IEA1043" s="351"/>
      <c r="IEB1043" s="351"/>
      <c r="IEC1043" s="351"/>
      <c r="IED1043" s="351"/>
      <c r="IEE1043" s="351"/>
      <c r="IEF1043" s="351"/>
      <c r="IEG1043" s="351"/>
      <c r="IEH1043" s="351"/>
      <c r="IEI1043" s="351"/>
      <c r="IEJ1043" s="351"/>
      <c r="IEK1043" s="351"/>
      <c r="IEL1043" s="351"/>
      <c r="IEM1043" s="351"/>
      <c r="IEN1043" s="351"/>
      <c r="IEO1043" s="351"/>
      <c r="IEP1043" s="351"/>
      <c r="IEQ1043" s="351"/>
      <c r="IER1043" s="351"/>
      <c r="IES1043" s="351"/>
      <c r="IET1043" s="351"/>
      <c r="IEU1043" s="351"/>
      <c r="IEV1043" s="351"/>
      <c r="IEW1043" s="351"/>
      <c r="IEX1043" s="351"/>
      <c r="IEY1043" s="351"/>
      <c r="IEZ1043" s="351"/>
      <c r="IFA1043" s="351"/>
      <c r="IFB1043" s="351"/>
      <c r="IFC1043" s="351"/>
      <c r="IFD1043" s="351"/>
      <c r="IFE1043" s="351"/>
      <c r="IFF1043" s="351"/>
      <c r="IFG1043" s="351"/>
      <c r="IFH1043" s="351"/>
      <c r="IFI1043" s="351"/>
      <c r="IFJ1043" s="351"/>
      <c r="IFK1043" s="351"/>
      <c r="IFL1043" s="351"/>
      <c r="IFM1043" s="351"/>
      <c r="IFN1043" s="351"/>
      <c r="IFO1043" s="351"/>
      <c r="IFP1043" s="351"/>
      <c r="IFQ1043" s="351"/>
      <c r="IFR1043" s="351"/>
      <c r="IFS1043" s="351"/>
      <c r="IFT1043" s="351"/>
      <c r="IFU1043" s="351"/>
      <c r="IFV1043" s="351"/>
      <c r="IFW1043" s="351"/>
      <c r="IFX1043" s="351"/>
      <c r="IFY1043" s="351"/>
      <c r="IFZ1043" s="351"/>
      <c r="IGA1043" s="351"/>
      <c r="IGB1043" s="351"/>
      <c r="IGC1043" s="351"/>
      <c r="IGD1043" s="351"/>
      <c r="IGE1043" s="351"/>
      <c r="IGF1043" s="351"/>
      <c r="IGG1043" s="351"/>
      <c r="IGH1043" s="351"/>
      <c r="IGI1043" s="351"/>
      <c r="IGJ1043" s="351"/>
      <c r="IGK1043" s="351"/>
      <c r="IGL1043" s="351"/>
      <c r="IGM1043" s="351"/>
      <c r="IGN1043" s="351"/>
      <c r="IGO1043" s="351"/>
      <c r="IGP1043" s="351"/>
      <c r="IGQ1043" s="351"/>
      <c r="IGR1043" s="351"/>
      <c r="IGS1043" s="351"/>
      <c r="IGT1043" s="351"/>
      <c r="IGU1043" s="351"/>
      <c r="IGV1043" s="351"/>
      <c r="IGW1043" s="351"/>
      <c r="IGX1043" s="351"/>
      <c r="IGY1043" s="351"/>
      <c r="IGZ1043" s="351"/>
      <c r="IHA1043" s="351"/>
      <c r="IHB1043" s="351"/>
      <c r="IHC1043" s="351"/>
      <c r="IHD1043" s="351"/>
      <c r="IHE1043" s="351"/>
      <c r="IHF1043" s="351"/>
      <c r="IHG1043" s="351"/>
      <c r="IHH1043" s="351"/>
      <c r="IHI1043" s="351"/>
      <c r="IHJ1043" s="351"/>
      <c r="IHK1043" s="351"/>
      <c r="IHL1043" s="351"/>
      <c r="IHM1043" s="351"/>
      <c r="IHN1043" s="351"/>
      <c r="IHO1043" s="351"/>
      <c r="IHP1043" s="351"/>
      <c r="IHQ1043" s="351"/>
      <c r="IHR1043" s="351"/>
      <c r="IHS1043" s="351"/>
      <c r="IHT1043" s="351"/>
      <c r="IHU1043" s="351"/>
      <c r="IHV1043" s="351"/>
      <c r="IHW1043" s="351"/>
      <c r="IHX1043" s="351"/>
      <c r="IHY1043" s="351"/>
      <c r="IHZ1043" s="351"/>
      <c r="IIA1043" s="351"/>
      <c r="IIB1043" s="351"/>
      <c r="IIC1043" s="351"/>
      <c r="IID1043" s="351"/>
      <c r="IIE1043" s="351"/>
      <c r="IIF1043" s="351"/>
      <c r="IIG1043" s="351"/>
      <c r="IIH1043" s="351"/>
      <c r="III1043" s="351"/>
      <c r="IIJ1043" s="351"/>
      <c r="IIK1043" s="351"/>
      <c r="IIL1043" s="351"/>
      <c r="IIM1043" s="351"/>
      <c r="IIN1043" s="351"/>
      <c r="IIO1043" s="351"/>
      <c r="IIP1043" s="351"/>
      <c r="IIQ1043" s="351"/>
      <c r="IIR1043" s="351"/>
      <c r="IIS1043" s="351"/>
      <c r="IIT1043" s="351"/>
      <c r="IIU1043" s="351"/>
      <c r="IIV1043" s="351"/>
      <c r="IIW1043" s="351"/>
      <c r="IIX1043" s="351"/>
      <c r="IIY1043" s="351"/>
      <c r="IIZ1043" s="351"/>
      <c r="IJA1043" s="351"/>
      <c r="IJB1043" s="351"/>
      <c r="IJC1043" s="351"/>
      <c r="IJD1043" s="351"/>
      <c r="IJE1043" s="351"/>
      <c r="IJF1043" s="351"/>
      <c r="IJG1043" s="351"/>
      <c r="IJH1043" s="351"/>
      <c r="IJI1043" s="351"/>
      <c r="IJJ1043" s="351"/>
      <c r="IJK1043" s="351"/>
      <c r="IJL1043" s="351"/>
      <c r="IJM1043" s="351"/>
      <c r="IJN1043" s="351"/>
      <c r="IJO1043" s="351"/>
      <c r="IJP1043" s="351"/>
      <c r="IJQ1043" s="351"/>
      <c r="IJR1043" s="351"/>
      <c r="IJS1043" s="351"/>
      <c r="IJT1043" s="351"/>
      <c r="IJU1043" s="351"/>
      <c r="IJV1043" s="351"/>
      <c r="IJW1043" s="351"/>
      <c r="IJX1043" s="351"/>
      <c r="IJY1043" s="351"/>
      <c r="IJZ1043" s="351"/>
      <c r="IKA1043" s="351"/>
      <c r="IKB1043" s="351"/>
      <c r="IKC1043" s="351"/>
      <c r="IKD1043" s="351"/>
      <c r="IKE1043" s="351"/>
      <c r="IKF1043" s="351"/>
      <c r="IKG1043" s="351"/>
      <c r="IKH1043" s="351"/>
      <c r="IKI1043" s="351"/>
      <c r="IKJ1043" s="351"/>
      <c r="IKK1043" s="351"/>
      <c r="IKL1043" s="351"/>
      <c r="IKM1043" s="351"/>
      <c r="IKN1043" s="351"/>
      <c r="IKO1043" s="351"/>
      <c r="IKP1043" s="351"/>
      <c r="IKQ1043" s="351"/>
      <c r="IKR1043" s="351"/>
      <c r="IKS1043" s="351"/>
      <c r="IKT1043" s="351"/>
      <c r="IKU1043" s="351"/>
      <c r="IKV1043" s="351"/>
      <c r="IKW1043" s="351"/>
      <c r="IKX1043" s="351"/>
      <c r="IKY1043" s="351"/>
      <c r="IKZ1043" s="351"/>
      <c r="ILA1043" s="351"/>
      <c r="ILB1043" s="351"/>
      <c r="ILC1043" s="351"/>
      <c r="ILD1043" s="351"/>
      <c r="ILE1043" s="351"/>
      <c r="ILF1043" s="351"/>
      <c r="ILG1043" s="351"/>
      <c r="ILH1043" s="351"/>
      <c r="ILI1043" s="351"/>
      <c r="ILJ1043" s="351"/>
      <c r="ILK1043" s="351"/>
      <c r="ILL1043" s="351"/>
      <c r="ILM1043" s="351"/>
      <c r="ILN1043" s="351"/>
      <c r="ILO1043" s="351"/>
      <c r="ILP1043" s="351"/>
      <c r="ILQ1043" s="351"/>
      <c r="ILR1043" s="351"/>
      <c r="ILS1043" s="351"/>
      <c r="ILT1043" s="351"/>
      <c r="ILU1043" s="351"/>
      <c r="ILV1043" s="351"/>
      <c r="ILW1043" s="351"/>
      <c r="ILX1043" s="351"/>
      <c r="ILY1043" s="351"/>
      <c r="ILZ1043" s="351"/>
      <c r="IMA1043" s="351"/>
      <c r="IMB1043" s="351"/>
      <c r="IMC1043" s="351"/>
      <c r="IMD1043" s="351"/>
      <c r="IME1043" s="351"/>
      <c r="IMF1043" s="351"/>
      <c r="IMG1043" s="351"/>
      <c r="IMH1043" s="351"/>
      <c r="IMI1043" s="351"/>
      <c r="IMJ1043" s="351"/>
      <c r="IMK1043" s="351"/>
      <c r="IML1043" s="351"/>
      <c r="IMM1043" s="351"/>
      <c r="IMN1043" s="351"/>
      <c r="IMO1043" s="351"/>
      <c r="IMP1043" s="351"/>
      <c r="IMQ1043" s="351"/>
      <c r="IMR1043" s="351"/>
      <c r="IMS1043" s="351"/>
      <c r="IMT1043" s="351"/>
      <c r="IMU1043" s="351"/>
      <c r="IMV1043" s="351"/>
      <c r="IMW1043" s="351"/>
      <c r="IMX1043" s="351"/>
      <c r="IMY1043" s="351"/>
      <c r="IMZ1043" s="351"/>
      <c r="INA1043" s="351"/>
      <c r="INB1043" s="351"/>
      <c r="INC1043" s="351"/>
      <c r="IND1043" s="351"/>
      <c r="INE1043" s="351"/>
      <c r="INF1043" s="351"/>
      <c r="ING1043" s="351"/>
      <c r="INH1043" s="351"/>
      <c r="INI1043" s="351"/>
      <c r="INJ1043" s="351"/>
      <c r="INK1043" s="351"/>
      <c r="INL1043" s="351"/>
      <c r="INM1043" s="351"/>
      <c r="INN1043" s="351"/>
      <c r="INO1043" s="351"/>
      <c r="INP1043" s="351"/>
      <c r="INQ1043" s="351"/>
      <c r="INR1043" s="351"/>
      <c r="INS1043" s="351"/>
      <c r="INT1043" s="351"/>
      <c r="INU1043" s="351"/>
      <c r="INV1043" s="351"/>
      <c r="INW1043" s="351"/>
      <c r="INX1043" s="351"/>
      <c r="INY1043" s="351"/>
      <c r="INZ1043" s="351"/>
      <c r="IOA1043" s="351"/>
      <c r="IOB1043" s="351"/>
      <c r="IOC1043" s="351"/>
      <c r="IOD1043" s="351"/>
      <c r="IOE1043" s="351"/>
      <c r="IOF1043" s="351"/>
      <c r="IOG1043" s="351"/>
      <c r="IOH1043" s="351"/>
      <c r="IOI1043" s="351"/>
      <c r="IOJ1043" s="351"/>
      <c r="IOK1043" s="351"/>
      <c r="IOL1043" s="351"/>
      <c r="IOM1043" s="351"/>
      <c r="ION1043" s="351"/>
      <c r="IOO1043" s="351"/>
      <c r="IOP1043" s="351"/>
      <c r="IOQ1043" s="351"/>
      <c r="IOR1043" s="351"/>
      <c r="IOS1043" s="351"/>
      <c r="IOT1043" s="351"/>
      <c r="IOU1043" s="351"/>
      <c r="IOV1043" s="351"/>
      <c r="IOW1043" s="351"/>
      <c r="IOX1043" s="351"/>
      <c r="IOY1043" s="351"/>
      <c r="IOZ1043" s="351"/>
      <c r="IPA1043" s="351"/>
      <c r="IPB1043" s="351"/>
      <c r="IPC1043" s="351"/>
      <c r="IPD1043" s="351"/>
      <c r="IPE1043" s="351"/>
      <c r="IPF1043" s="351"/>
      <c r="IPG1043" s="351"/>
      <c r="IPH1043" s="351"/>
      <c r="IPI1043" s="351"/>
      <c r="IPJ1043" s="351"/>
      <c r="IPK1043" s="351"/>
      <c r="IPL1043" s="351"/>
      <c r="IPM1043" s="351"/>
      <c r="IPN1043" s="351"/>
      <c r="IPO1043" s="351"/>
      <c r="IPP1043" s="351"/>
      <c r="IPQ1043" s="351"/>
      <c r="IPR1043" s="351"/>
      <c r="IPS1043" s="351"/>
      <c r="IPT1043" s="351"/>
      <c r="IPU1043" s="351"/>
      <c r="IPV1043" s="351"/>
      <c r="IPW1043" s="351"/>
      <c r="IPX1043" s="351"/>
      <c r="IPY1043" s="351"/>
      <c r="IPZ1043" s="351"/>
      <c r="IQA1043" s="351"/>
      <c r="IQB1043" s="351"/>
      <c r="IQC1043" s="351"/>
      <c r="IQD1043" s="351"/>
      <c r="IQE1043" s="351"/>
      <c r="IQF1043" s="351"/>
      <c r="IQG1043" s="351"/>
      <c r="IQH1043" s="351"/>
      <c r="IQI1043" s="351"/>
      <c r="IQJ1043" s="351"/>
      <c r="IQK1043" s="351"/>
      <c r="IQL1043" s="351"/>
      <c r="IQM1043" s="351"/>
      <c r="IQN1043" s="351"/>
      <c r="IQO1043" s="351"/>
      <c r="IQP1043" s="351"/>
      <c r="IQQ1043" s="351"/>
      <c r="IQR1043" s="351"/>
      <c r="IQS1043" s="351"/>
      <c r="IQT1043" s="351"/>
      <c r="IQU1043" s="351"/>
      <c r="IQV1043" s="351"/>
      <c r="IQW1043" s="351"/>
      <c r="IQX1043" s="351"/>
      <c r="IQY1043" s="351"/>
      <c r="IQZ1043" s="351"/>
      <c r="IRA1043" s="351"/>
      <c r="IRB1043" s="351"/>
      <c r="IRC1043" s="351"/>
      <c r="IRD1043" s="351"/>
      <c r="IRE1043" s="351"/>
      <c r="IRF1043" s="351"/>
      <c r="IRG1043" s="351"/>
      <c r="IRH1043" s="351"/>
      <c r="IRI1043" s="351"/>
      <c r="IRJ1043" s="351"/>
      <c r="IRK1043" s="351"/>
      <c r="IRL1043" s="351"/>
      <c r="IRM1043" s="351"/>
      <c r="IRN1043" s="351"/>
      <c r="IRO1043" s="351"/>
      <c r="IRP1043" s="351"/>
      <c r="IRQ1043" s="351"/>
      <c r="IRR1043" s="351"/>
      <c r="IRS1043" s="351"/>
      <c r="IRT1043" s="351"/>
      <c r="IRU1043" s="351"/>
      <c r="IRV1043" s="351"/>
      <c r="IRW1043" s="351"/>
      <c r="IRX1043" s="351"/>
      <c r="IRY1043" s="351"/>
      <c r="IRZ1043" s="351"/>
      <c r="ISA1043" s="351"/>
      <c r="ISB1043" s="351"/>
      <c r="ISC1043" s="351"/>
      <c r="ISD1043" s="351"/>
      <c r="ISE1043" s="351"/>
      <c r="ISF1043" s="351"/>
      <c r="ISG1043" s="351"/>
      <c r="ISH1043" s="351"/>
      <c r="ISI1043" s="351"/>
      <c r="ISJ1043" s="351"/>
      <c r="ISK1043" s="351"/>
      <c r="ISL1043" s="351"/>
      <c r="ISM1043" s="351"/>
      <c r="ISN1043" s="351"/>
      <c r="ISO1043" s="351"/>
      <c r="ISP1043" s="351"/>
      <c r="ISQ1043" s="351"/>
      <c r="ISR1043" s="351"/>
      <c r="ISS1043" s="351"/>
      <c r="IST1043" s="351"/>
      <c r="ISU1043" s="351"/>
      <c r="ISV1043" s="351"/>
      <c r="ISW1043" s="351"/>
      <c r="ISX1043" s="351"/>
      <c r="ISY1043" s="351"/>
      <c r="ISZ1043" s="351"/>
      <c r="ITA1043" s="351"/>
      <c r="ITB1043" s="351"/>
      <c r="ITC1043" s="351"/>
      <c r="ITD1043" s="351"/>
      <c r="ITE1043" s="351"/>
      <c r="ITF1043" s="351"/>
      <c r="ITG1043" s="351"/>
      <c r="ITH1043" s="351"/>
      <c r="ITI1043" s="351"/>
      <c r="ITJ1043" s="351"/>
      <c r="ITK1043" s="351"/>
      <c r="ITL1043" s="351"/>
      <c r="ITM1043" s="351"/>
      <c r="ITN1043" s="351"/>
      <c r="ITO1043" s="351"/>
      <c r="ITP1043" s="351"/>
      <c r="ITQ1043" s="351"/>
      <c r="ITR1043" s="351"/>
      <c r="ITS1043" s="351"/>
      <c r="ITT1043" s="351"/>
      <c r="ITU1043" s="351"/>
      <c r="ITV1043" s="351"/>
      <c r="ITW1043" s="351"/>
      <c r="ITX1043" s="351"/>
      <c r="ITY1043" s="351"/>
      <c r="ITZ1043" s="351"/>
      <c r="IUA1043" s="351"/>
      <c r="IUB1043" s="351"/>
      <c r="IUC1043" s="351"/>
      <c r="IUD1043" s="351"/>
      <c r="IUE1043" s="351"/>
      <c r="IUF1043" s="351"/>
      <c r="IUG1043" s="351"/>
      <c r="IUH1043" s="351"/>
      <c r="IUI1043" s="351"/>
      <c r="IUJ1043" s="351"/>
      <c r="IUK1043" s="351"/>
      <c r="IUL1043" s="351"/>
      <c r="IUM1043" s="351"/>
      <c r="IUN1043" s="351"/>
      <c r="IUO1043" s="351"/>
      <c r="IUP1043" s="351"/>
      <c r="IUQ1043" s="351"/>
      <c r="IUR1043" s="351"/>
      <c r="IUS1043" s="351"/>
      <c r="IUT1043" s="351"/>
      <c r="IUU1043" s="351"/>
      <c r="IUV1043" s="351"/>
      <c r="IUW1043" s="351"/>
      <c r="IUX1043" s="351"/>
      <c r="IUY1043" s="351"/>
      <c r="IUZ1043" s="351"/>
      <c r="IVA1043" s="351"/>
      <c r="IVB1043" s="351"/>
      <c r="IVC1043" s="351"/>
      <c r="IVD1043" s="351"/>
      <c r="IVE1043" s="351"/>
      <c r="IVF1043" s="351"/>
      <c r="IVG1043" s="351"/>
      <c r="IVH1043" s="351"/>
      <c r="IVI1043" s="351"/>
      <c r="IVJ1043" s="351"/>
      <c r="IVK1043" s="351"/>
      <c r="IVL1043" s="351"/>
      <c r="IVM1043" s="351"/>
      <c r="IVN1043" s="351"/>
      <c r="IVO1043" s="351"/>
      <c r="IVP1043" s="351"/>
      <c r="IVQ1043" s="351"/>
      <c r="IVR1043" s="351"/>
      <c r="IVS1043" s="351"/>
      <c r="IVT1043" s="351"/>
      <c r="IVU1043" s="351"/>
      <c r="IVV1043" s="351"/>
      <c r="IVW1043" s="351"/>
      <c r="IVX1043" s="351"/>
      <c r="IVY1043" s="351"/>
      <c r="IVZ1043" s="351"/>
      <c r="IWA1043" s="351"/>
      <c r="IWB1043" s="351"/>
      <c r="IWC1043" s="351"/>
      <c r="IWD1043" s="351"/>
      <c r="IWE1043" s="351"/>
      <c r="IWF1043" s="351"/>
      <c r="IWG1043" s="351"/>
      <c r="IWH1043" s="351"/>
      <c r="IWI1043" s="351"/>
      <c r="IWJ1043" s="351"/>
      <c r="IWK1043" s="351"/>
      <c r="IWL1043" s="351"/>
      <c r="IWM1043" s="351"/>
      <c r="IWN1043" s="351"/>
      <c r="IWO1043" s="351"/>
      <c r="IWP1043" s="351"/>
      <c r="IWQ1043" s="351"/>
      <c r="IWR1043" s="351"/>
      <c r="IWS1043" s="351"/>
      <c r="IWT1043" s="351"/>
      <c r="IWU1043" s="351"/>
      <c r="IWV1043" s="351"/>
      <c r="IWW1043" s="351"/>
      <c r="IWX1043" s="351"/>
      <c r="IWY1043" s="351"/>
      <c r="IWZ1043" s="351"/>
      <c r="IXA1043" s="351"/>
      <c r="IXB1043" s="351"/>
      <c r="IXC1043" s="351"/>
      <c r="IXD1043" s="351"/>
      <c r="IXE1043" s="351"/>
      <c r="IXF1043" s="351"/>
      <c r="IXG1043" s="351"/>
      <c r="IXH1043" s="351"/>
      <c r="IXI1043" s="351"/>
      <c r="IXJ1043" s="351"/>
      <c r="IXK1043" s="351"/>
      <c r="IXL1043" s="351"/>
      <c r="IXM1043" s="351"/>
      <c r="IXN1043" s="351"/>
      <c r="IXO1043" s="351"/>
      <c r="IXP1043" s="351"/>
      <c r="IXQ1043" s="351"/>
      <c r="IXR1043" s="351"/>
      <c r="IXS1043" s="351"/>
      <c r="IXT1043" s="351"/>
      <c r="IXU1043" s="351"/>
      <c r="IXV1043" s="351"/>
      <c r="IXW1043" s="351"/>
      <c r="IXX1043" s="351"/>
      <c r="IXY1043" s="351"/>
      <c r="IXZ1043" s="351"/>
      <c r="IYA1043" s="351"/>
      <c r="IYB1043" s="351"/>
      <c r="IYC1043" s="351"/>
      <c r="IYD1043" s="351"/>
      <c r="IYE1043" s="351"/>
      <c r="IYF1043" s="351"/>
      <c r="IYG1043" s="351"/>
      <c r="IYH1043" s="351"/>
      <c r="IYI1043" s="351"/>
      <c r="IYJ1043" s="351"/>
      <c r="IYK1043" s="351"/>
      <c r="IYL1043" s="351"/>
      <c r="IYM1043" s="351"/>
      <c r="IYN1043" s="351"/>
      <c r="IYO1043" s="351"/>
      <c r="IYP1043" s="351"/>
      <c r="IYQ1043" s="351"/>
      <c r="IYR1043" s="351"/>
      <c r="IYS1043" s="351"/>
      <c r="IYT1043" s="351"/>
      <c r="IYU1043" s="351"/>
      <c r="IYV1043" s="351"/>
      <c r="IYW1043" s="351"/>
      <c r="IYX1043" s="351"/>
      <c r="IYY1043" s="351"/>
      <c r="IYZ1043" s="351"/>
      <c r="IZA1043" s="351"/>
      <c r="IZB1043" s="351"/>
      <c r="IZC1043" s="351"/>
      <c r="IZD1043" s="351"/>
      <c r="IZE1043" s="351"/>
      <c r="IZF1043" s="351"/>
      <c r="IZG1043" s="351"/>
      <c r="IZH1043" s="351"/>
      <c r="IZI1043" s="351"/>
      <c r="IZJ1043" s="351"/>
      <c r="IZK1043" s="351"/>
      <c r="IZL1043" s="351"/>
      <c r="IZM1043" s="351"/>
      <c r="IZN1043" s="351"/>
      <c r="IZO1043" s="351"/>
      <c r="IZP1043" s="351"/>
      <c r="IZQ1043" s="351"/>
      <c r="IZR1043" s="351"/>
      <c r="IZS1043" s="351"/>
      <c r="IZT1043" s="351"/>
      <c r="IZU1043" s="351"/>
      <c r="IZV1043" s="351"/>
      <c r="IZW1043" s="351"/>
      <c r="IZX1043" s="351"/>
      <c r="IZY1043" s="351"/>
      <c r="IZZ1043" s="351"/>
      <c r="JAA1043" s="351"/>
      <c r="JAB1043" s="351"/>
      <c r="JAC1043" s="351"/>
      <c r="JAD1043" s="351"/>
      <c r="JAE1043" s="351"/>
      <c r="JAF1043" s="351"/>
      <c r="JAG1043" s="351"/>
      <c r="JAH1043" s="351"/>
      <c r="JAI1043" s="351"/>
      <c r="JAJ1043" s="351"/>
      <c r="JAK1043" s="351"/>
      <c r="JAL1043" s="351"/>
      <c r="JAM1043" s="351"/>
      <c r="JAN1043" s="351"/>
      <c r="JAO1043" s="351"/>
      <c r="JAP1043" s="351"/>
      <c r="JAQ1043" s="351"/>
      <c r="JAR1043" s="351"/>
      <c r="JAS1043" s="351"/>
      <c r="JAT1043" s="351"/>
      <c r="JAU1043" s="351"/>
      <c r="JAV1043" s="351"/>
      <c r="JAW1043" s="351"/>
      <c r="JAX1043" s="351"/>
      <c r="JAY1043" s="351"/>
      <c r="JAZ1043" s="351"/>
      <c r="JBA1043" s="351"/>
      <c r="JBB1043" s="351"/>
      <c r="JBC1043" s="351"/>
      <c r="JBD1043" s="351"/>
      <c r="JBE1043" s="351"/>
      <c r="JBF1043" s="351"/>
      <c r="JBG1043" s="351"/>
      <c r="JBH1043" s="351"/>
      <c r="JBI1043" s="351"/>
      <c r="JBJ1043" s="351"/>
      <c r="JBK1043" s="351"/>
      <c r="JBL1043" s="351"/>
      <c r="JBM1043" s="351"/>
      <c r="JBN1043" s="351"/>
      <c r="JBO1043" s="351"/>
      <c r="JBP1043" s="351"/>
      <c r="JBQ1043" s="351"/>
      <c r="JBR1043" s="351"/>
      <c r="JBS1043" s="351"/>
      <c r="JBT1043" s="351"/>
      <c r="JBU1043" s="351"/>
      <c r="JBV1043" s="351"/>
      <c r="JBW1043" s="351"/>
      <c r="JBX1043" s="351"/>
      <c r="JBY1043" s="351"/>
      <c r="JBZ1043" s="351"/>
      <c r="JCA1043" s="351"/>
      <c r="JCB1043" s="351"/>
      <c r="JCC1043" s="351"/>
      <c r="JCD1043" s="351"/>
      <c r="JCE1043" s="351"/>
      <c r="JCF1043" s="351"/>
      <c r="JCG1043" s="351"/>
      <c r="JCH1043" s="351"/>
      <c r="JCI1043" s="351"/>
      <c r="JCJ1043" s="351"/>
      <c r="JCK1043" s="351"/>
      <c r="JCL1043" s="351"/>
      <c r="JCM1043" s="351"/>
      <c r="JCN1043" s="351"/>
      <c r="JCO1043" s="351"/>
      <c r="JCP1043" s="351"/>
      <c r="JCQ1043" s="351"/>
      <c r="JCR1043" s="351"/>
      <c r="JCS1043" s="351"/>
      <c r="JCT1043" s="351"/>
      <c r="JCU1043" s="351"/>
      <c r="JCV1043" s="351"/>
      <c r="JCW1043" s="351"/>
      <c r="JCX1043" s="351"/>
      <c r="JCY1043" s="351"/>
      <c r="JCZ1043" s="351"/>
      <c r="JDA1043" s="351"/>
      <c r="JDB1043" s="351"/>
      <c r="JDC1043" s="351"/>
      <c r="JDD1043" s="351"/>
      <c r="JDE1043" s="351"/>
      <c r="JDF1043" s="351"/>
      <c r="JDG1043" s="351"/>
      <c r="JDH1043" s="351"/>
      <c r="JDI1043" s="351"/>
      <c r="JDJ1043" s="351"/>
      <c r="JDK1043" s="351"/>
      <c r="JDL1043" s="351"/>
      <c r="JDM1043" s="351"/>
      <c r="JDN1043" s="351"/>
      <c r="JDO1043" s="351"/>
      <c r="JDP1043" s="351"/>
      <c r="JDQ1043" s="351"/>
      <c r="JDR1043" s="351"/>
      <c r="JDS1043" s="351"/>
      <c r="JDT1043" s="351"/>
      <c r="JDU1043" s="351"/>
      <c r="JDV1043" s="351"/>
      <c r="JDW1043" s="351"/>
      <c r="JDX1043" s="351"/>
      <c r="JDY1043" s="351"/>
      <c r="JDZ1043" s="351"/>
      <c r="JEA1043" s="351"/>
      <c r="JEB1043" s="351"/>
      <c r="JEC1043" s="351"/>
      <c r="JED1043" s="351"/>
      <c r="JEE1043" s="351"/>
      <c r="JEF1043" s="351"/>
      <c r="JEG1043" s="351"/>
      <c r="JEH1043" s="351"/>
      <c r="JEI1043" s="351"/>
      <c r="JEJ1043" s="351"/>
      <c r="JEK1043" s="351"/>
      <c r="JEL1043" s="351"/>
      <c r="JEM1043" s="351"/>
      <c r="JEN1043" s="351"/>
      <c r="JEO1043" s="351"/>
      <c r="JEP1043" s="351"/>
      <c r="JEQ1043" s="351"/>
      <c r="JER1043" s="351"/>
      <c r="JES1043" s="351"/>
      <c r="JET1043" s="351"/>
      <c r="JEU1043" s="351"/>
      <c r="JEV1043" s="351"/>
      <c r="JEW1043" s="351"/>
      <c r="JEX1043" s="351"/>
      <c r="JEY1043" s="351"/>
      <c r="JEZ1043" s="351"/>
      <c r="JFA1043" s="351"/>
      <c r="JFB1043" s="351"/>
      <c r="JFC1043" s="351"/>
      <c r="JFD1043" s="351"/>
      <c r="JFE1043" s="351"/>
      <c r="JFF1043" s="351"/>
      <c r="JFG1043" s="351"/>
      <c r="JFH1043" s="351"/>
      <c r="JFI1043" s="351"/>
      <c r="JFJ1043" s="351"/>
      <c r="JFK1043" s="351"/>
      <c r="JFL1043" s="351"/>
      <c r="JFM1043" s="351"/>
      <c r="JFN1043" s="351"/>
      <c r="JFO1043" s="351"/>
      <c r="JFP1043" s="351"/>
      <c r="JFQ1043" s="351"/>
      <c r="JFR1043" s="351"/>
      <c r="JFS1043" s="351"/>
      <c r="JFT1043" s="351"/>
      <c r="JFU1043" s="351"/>
      <c r="JFV1043" s="351"/>
      <c r="JFW1043" s="351"/>
      <c r="JFX1043" s="351"/>
      <c r="JFY1043" s="351"/>
      <c r="JFZ1043" s="351"/>
      <c r="JGA1043" s="351"/>
      <c r="JGB1043" s="351"/>
      <c r="JGC1043" s="351"/>
      <c r="JGD1043" s="351"/>
      <c r="JGE1043" s="351"/>
      <c r="JGF1043" s="351"/>
      <c r="JGG1043" s="351"/>
      <c r="JGH1043" s="351"/>
      <c r="JGI1043" s="351"/>
      <c r="JGJ1043" s="351"/>
      <c r="JGK1043" s="351"/>
      <c r="JGL1043" s="351"/>
      <c r="JGM1043" s="351"/>
      <c r="JGN1043" s="351"/>
      <c r="JGO1043" s="351"/>
      <c r="JGP1043" s="351"/>
      <c r="JGQ1043" s="351"/>
      <c r="JGR1043" s="351"/>
      <c r="JGS1043" s="351"/>
      <c r="JGT1043" s="351"/>
      <c r="JGU1043" s="351"/>
      <c r="JGV1043" s="351"/>
      <c r="JGW1043" s="351"/>
      <c r="JGX1043" s="351"/>
      <c r="JGY1043" s="351"/>
      <c r="JGZ1043" s="351"/>
      <c r="JHA1043" s="351"/>
      <c r="JHB1043" s="351"/>
      <c r="JHC1043" s="351"/>
      <c r="JHD1043" s="351"/>
      <c r="JHE1043" s="351"/>
      <c r="JHF1043" s="351"/>
      <c r="JHG1043" s="351"/>
      <c r="JHH1043" s="351"/>
      <c r="JHI1043" s="351"/>
      <c r="JHJ1043" s="351"/>
      <c r="JHK1043" s="351"/>
      <c r="JHL1043" s="351"/>
      <c r="JHM1043" s="351"/>
      <c r="JHN1043" s="351"/>
      <c r="JHO1043" s="351"/>
      <c r="JHP1043" s="351"/>
      <c r="JHQ1043" s="351"/>
      <c r="JHR1043" s="351"/>
      <c r="JHS1043" s="351"/>
      <c r="JHT1043" s="351"/>
      <c r="JHU1043" s="351"/>
      <c r="JHV1043" s="351"/>
      <c r="JHW1043" s="351"/>
      <c r="JHX1043" s="351"/>
      <c r="JHY1043" s="351"/>
      <c r="JHZ1043" s="351"/>
      <c r="JIA1043" s="351"/>
      <c r="JIB1043" s="351"/>
      <c r="JIC1043" s="351"/>
      <c r="JID1043" s="351"/>
      <c r="JIE1043" s="351"/>
      <c r="JIF1043" s="351"/>
      <c r="JIG1043" s="351"/>
      <c r="JIH1043" s="351"/>
      <c r="JII1043" s="351"/>
      <c r="JIJ1043" s="351"/>
      <c r="JIK1043" s="351"/>
      <c r="JIL1043" s="351"/>
      <c r="JIM1043" s="351"/>
      <c r="JIN1043" s="351"/>
      <c r="JIO1043" s="351"/>
      <c r="JIP1043" s="351"/>
      <c r="JIQ1043" s="351"/>
      <c r="JIR1043" s="351"/>
      <c r="JIS1043" s="351"/>
      <c r="JIT1043" s="351"/>
      <c r="JIU1043" s="351"/>
      <c r="JIV1043" s="351"/>
      <c r="JIW1043" s="351"/>
      <c r="JIX1043" s="351"/>
      <c r="JIY1043" s="351"/>
      <c r="JIZ1043" s="351"/>
      <c r="JJA1043" s="351"/>
      <c r="JJB1043" s="351"/>
      <c r="JJC1043" s="351"/>
      <c r="JJD1043" s="351"/>
      <c r="JJE1043" s="351"/>
      <c r="JJF1043" s="351"/>
      <c r="JJG1043" s="351"/>
      <c r="JJH1043" s="351"/>
      <c r="JJI1043" s="351"/>
      <c r="JJJ1043" s="351"/>
      <c r="JJK1043" s="351"/>
      <c r="JJL1043" s="351"/>
      <c r="JJM1043" s="351"/>
      <c r="JJN1043" s="351"/>
      <c r="JJO1043" s="351"/>
      <c r="JJP1043" s="351"/>
      <c r="JJQ1043" s="351"/>
      <c r="JJR1043" s="351"/>
      <c r="JJS1043" s="351"/>
      <c r="JJT1043" s="351"/>
      <c r="JJU1043" s="351"/>
      <c r="JJV1043" s="351"/>
      <c r="JJW1043" s="351"/>
      <c r="JJX1043" s="351"/>
      <c r="JJY1043" s="351"/>
      <c r="JJZ1043" s="351"/>
      <c r="JKA1043" s="351"/>
      <c r="JKB1043" s="351"/>
      <c r="JKC1043" s="351"/>
      <c r="JKD1043" s="351"/>
      <c r="JKE1043" s="351"/>
      <c r="JKF1043" s="351"/>
      <c r="JKG1043" s="351"/>
      <c r="JKH1043" s="351"/>
      <c r="JKI1043" s="351"/>
      <c r="JKJ1043" s="351"/>
      <c r="JKK1043" s="351"/>
      <c r="JKL1043" s="351"/>
      <c r="JKM1043" s="351"/>
      <c r="JKN1043" s="351"/>
      <c r="JKO1043" s="351"/>
      <c r="JKP1043" s="351"/>
      <c r="JKQ1043" s="351"/>
      <c r="JKR1043" s="351"/>
      <c r="JKS1043" s="351"/>
      <c r="JKT1043" s="351"/>
      <c r="JKU1043" s="351"/>
      <c r="JKV1043" s="351"/>
      <c r="JKW1043" s="351"/>
      <c r="JKX1043" s="351"/>
      <c r="JKY1043" s="351"/>
      <c r="JKZ1043" s="351"/>
      <c r="JLA1043" s="351"/>
      <c r="JLB1043" s="351"/>
      <c r="JLC1043" s="351"/>
      <c r="JLD1043" s="351"/>
      <c r="JLE1043" s="351"/>
      <c r="JLF1043" s="351"/>
      <c r="JLG1043" s="351"/>
      <c r="JLH1043" s="351"/>
      <c r="JLI1043" s="351"/>
      <c r="JLJ1043" s="351"/>
      <c r="JLK1043" s="351"/>
      <c r="JLL1043" s="351"/>
      <c r="JLM1043" s="351"/>
      <c r="JLN1043" s="351"/>
      <c r="JLO1043" s="351"/>
      <c r="JLP1043" s="351"/>
      <c r="JLQ1043" s="351"/>
      <c r="JLR1043" s="351"/>
      <c r="JLS1043" s="351"/>
      <c r="JLT1043" s="351"/>
      <c r="JLU1043" s="351"/>
      <c r="JLV1043" s="351"/>
      <c r="JLW1043" s="351"/>
      <c r="JLX1043" s="351"/>
      <c r="JLY1043" s="351"/>
      <c r="JLZ1043" s="351"/>
      <c r="JMA1043" s="351"/>
      <c r="JMB1043" s="351"/>
      <c r="JMC1043" s="351"/>
      <c r="JMD1043" s="351"/>
      <c r="JME1043" s="351"/>
      <c r="JMF1043" s="351"/>
      <c r="JMG1043" s="351"/>
      <c r="JMH1043" s="351"/>
      <c r="JMI1043" s="351"/>
      <c r="JMJ1043" s="351"/>
      <c r="JMK1043" s="351"/>
      <c r="JML1043" s="351"/>
      <c r="JMM1043" s="351"/>
      <c r="JMN1043" s="351"/>
      <c r="JMO1043" s="351"/>
      <c r="JMP1043" s="351"/>
      <c r="JMQ1043" s="351"/>
      <c r="JMR1043" s="351"/>
      <c r="JMS1043" s="351"/>
      <c r="JMT1043" s="351"/>
      <c r="JMU1043" s="351"/>
      <c r="JMV1043" s="351"/>
      <c r="JMW1043" s="351"/>
      <c r="JMX1043" s="351"/>
      <c r="JMY1043" s="351"/>
      <c r="JMZ1043" s="351"/>
      <c r="JNA1043" s="351"/>
      <c r="JNB1043" s="351"/>
      <c r="JNC1043" s="351"/>
      <c r="JND1043" s="351"/>
      <c r="JNE1043" s="351"/>
      <c r="JNF1043" s="351"/>
      <c r="JNG1043" s="351"/>
      <c r="JNH1043" s="351"/>
      <c r="JNI1043" s="351"/>
      <c r="JNJ1043" s="351"/>
      <c r="JNK1043" s="351"/>
      <c r="JNL1043" s="351"/>
      <c r="JNM1043" s="351"/>
      <c r="JNN1043" s="351"/>
      <c r="JNO1043" s="351"/>
      <c r="JNP1043" s="351"/>
      <c r="JNQ1043" s="351"/>
      <c r="JNR1043" s="351"/>
      <c r="JNS1043" s="351"/>
      <c r="JNT1043" s="351"/>
      <c r="JNU1043" s="351"/>
      <c r="JNV1043" s="351"/>
      <c r="JNW1043" s="351"/>
      <c r="JNX1043" s="351"/>
      <c r="JNY1043" s="351"/>
      <c r="JNZ1043" s="351"/>
      <c r="JOA1043" s="351"/>
      <c r="JOB1043" s="351"/>
      <c r="JOC1043" s="351"/>
      <c r="JOD1043" s="351"/>
      <c r="JOE1043" s="351"/>
      <c r="JOF1043" s="351"/>
      <c r="JOG1043" s="351"/>
      <c r="JOH1043" s="351"/>
      <c r="JOI1043" s="351"/>
      <c r="JOJ1043" s="351"/>
      <c r="JOK1043" s="351"/>
      <c r="JOL1043" s="351"/>
      <c r="JOM1043" s="351"/>
      <c r="JON1043" s="351"/>
      <c r="JOO1043" s="351"/>
      <c r="JOP1043" s="351"/>
      <c r="JOQ1043" s="351"/>
      <c r="JOR1043" s="351"/>
      <c r="JOS1043" s="351"/>
      <c r="JOT1043" s="351"/>
      <c r="JOU1043" s="351"/>
      <c r="JOV1043" s="351"/>
      <c r="JOW1043" s="351"/>
      <c r="JOX1043" s="351"/>
      <c r="JOY1043" s="351"/>
      <c r="JOZ1043" s="351"/>
      <c r="JPA1043" s="351"/>
      <c r="JPB1043" s="351"/>
      <c r="JPC1043" s="351"/>
      <c r="JPD1043" s="351"/>
      <c r="JPE1043" s="351"/>
      <c r="JPF1043" s="351"/>
      <c r="JPG1043" s="351"/>
      <c r="JPH1043" s="351"/>
      <c r="JPI1043" s="351"/>
      <c r="JPJ1043" s="351"/>
      <c r="JPK1043" s="351"/>
      <c r="JPL1043" s="351"/>
      <c r="JPM1043" s="351"/>
      <c r="JPN1043" s="351"/>
      <c r="JPO1043" s="351"/>
      <c r="JPP1043" s="351"/>
      <c r="JPQ1043" s="351"/>
      <c r="JPR1043" s="351"/>
      <c r="JPS1043" s="351"/>
      <c r="JPT1043" s="351"/>
      <c r="JPU1043" s="351"/>
      <c r="JPV1043" s="351"/>
      <c r="JPW1043" s="351"/>
      <c r="JPX1043" s="351"/>
      <c r="JPY1043" s="351"/>
      <c r="JPZ1043" s="351"/>
      <c r="JQA1043" s="351"/>
      <c r="JQB1043" s="351"/>
      <c r="JQC1043" s="351"/>
      <c r="JQD1043" s="351"/>
      <c r="JQE1043" s="351"/>
      <c r="JQF1043" s="351"/>
      <c r="JQG1043" s="351"/>
      <c r="JQH1043" s="351"/>
      <c r="JQI1043" s="351"/>
      <c r="JQJ1043" s="351"/>
      <c r="JQK1043" s="351"/>
      <c r="JQL1043" s="351"/>
      <c r="JQM1043" s="351"/>
      <c r="JQN1043" s="351"/>
      <c r="JQO1043" s="351"/>
      <c r="JQP1043" s="351"/>
      <c r="JQQ1043" s="351"/>
      <c r="JQR1043" s="351"/>
      <c r="JQS1043" s="351"/>
      <c r="JQT1043" s="351"/>
      <c r="JQU1043" s="351"/>
      <c r="JQV1043" s="351"/>
      <c r="JQW1043" s="351"/>
      <c r="JQX1043" s="351"/>
      <c r="JQY1043" s="351"/>
      <c r="JQZ1043" s="351"/>
      <c r="JRA1043" s="351"/>
      <c r="JRB1043" s="351"/>
      <c r="JRC1043" s="351"/>
      <c r="JRD1043" s="351"/>
      <c r="JRE1043" s="351"/>
      <c r="JRF1043" s="351"/>
      <c r="JRG1043" s="351"/>
      <c r="JRH1043" s="351"/>
      <c r="JRI1043" s="351"/>
      <c r="JRJ1043" s="351"/>
      <c r="JRK1043" s="351"/>
      <c r="JRL1043" s="351"/>
      <c r="JRM1043" s="351"/>
      <c r="JRN1043" s="351"/>
      <c r="JRO1043" s="351"/>
      <c r="JRP1043" s="351"/>
      <c r="JRQ1043" s="351"/>
      <c r="JRR1043" s="351"/>
      <c r="JRS1043" s="351"/>
      <c r="JRT1043" s="351"/>
      <c r="JRU1043" s="351"/>
      <c r="JRV1043" s="351"/>
      <c r="JRW1043" s="351"/>
      <c r="JRX1043" s="351"/>
      <c r="JRY1043" s="351"/>
      <c r="JRZ1043" s="351"/>
      <c r="JSA1043" s="351"/>
      <c r="JSB1043" s="351"/>
      <c r="JSC1043" s="351"/>
      <c r="JSD1043" s="351"/>
      <c r="JSE1043" s="351"/>
      <c r="JSF1043" s="351"/>
      <c r="JSG1043" s="351"/>
      <c r="JSH1043" s="351"/>
      <c r="JSI1043" s="351"/>
      <c r="JSJ1043" s="351"/>
      <c r="JSK1043" s="351"/>
      <c r="JSL1043" s="351"/>
      <c r="JSM1043" s="351"/>
      <c r="JSN1043" s="351"/>
      <c r="JSO1043" s="351"/>
      <c r="JSP1043" s="351"/>
      <c r="JSQ1043" s="351"/>
      <c r="JSR1043" s="351"/>
      <c r="JSS1043" s="351"/>
      <c r="JST1043" s="351"/>
      <c r="JSU1043" s="351"/>
      <c r="JSV1043" s="351"/>
      <c r="JSW1043" s="351"/>
      <c r="JSX1043" s="351"/>
      <c r="JSY1043" s="351"/>
      <c r="JSZ1043" s="351"/>
      <c r="JTA1043" s="351"/>
      <c r="JTB1043" s="351"/>
      <c r="JTC1043" s="351"/>
      <c r="JTD1043" s="351"/>
      <c r="JTE1043" s="351"/>
      <c r="JTF1043" s="351"/>
      <c r="JTG1043" s="351"/>
      <c r="JTH1043" s="351"/>
      <c r="JTI1043" s="351"/>
      <c r="JTJ1043" s="351"/>
      <c r="JTK1043" s="351"/>
      <c r="JTL1043" s="351"/>
      <c r="JTM1043" s="351"/>
      <c r="JTN1043" s="351"/>
      <c r="JTO1043" s="351"/>
      <c r="JTP1043" s="351"/>
      <c r="JTQ1043" s="351"/>
      <c r="JTR1043" s="351"/>
      <c r="JTS1043" s="351"/>
      <c r="JTT1043" s="351"/>
      <c r="JTU1043" s="351"/>
      <c r="JTV1043" s="351"/>
      <c r="JTW1043" s="351"/>
      <c r="JTX1043" s="351"/>
      <c r="JTY1043" s="351"/>
      <c r="JTZ1043" s="351"/>
      <c r="JUA1043" s="351"/>
      <c r="JUB1043" s="351"/>
      <c r="JUC1043" s="351"/>
      <c r="JUD1043" s="351"/>
      <c r="JUE1043" s="351"/>
      <c r="JUF1043" s="351"/>
      <c r="JUG1043" s="351"/>
      <c r="JUH1043" s="351"/>
      <c r="JUI1043" s="351"/>
      <c r="JUJ1043" s="351"/>
      <c r="JUK1043" s="351"/>
      <c r="JUL1043" s="351"/>
      <c r="JUM1043" s="351"/>
      <c r="JUN1043" s="351"/>
      <c r="JUO1043" s="351"/>
      <c r="JUP1043" s="351"/>
      <c r="JUQ1043" s="351"/>
      <c r="JUR1043" s="351"/>
      <c r="JUS1043" s="351"/>
      <c r="JUT1043" s="351"/>
      <c r="JUU1043" s="351"/>
      <c r="JUV1043" s="351"/>
      <c r="JUW1043" s="351"/>
      <c r="JUX1043" s="351"/>
      <c r="JUY1043" s="351"/>
      <c r="JUZ1043" s="351"/>
      <c r="JVA1043" s="351"/>
      <c r="JVB1043" s="351"/>
      <c r="JVC1043" s="351"/>
      <c r="JVD1043" s="351"/>
      <c r="JVE1043" s="351"/>
      <c r="JVF1043" s="351"/>
      <c r="JVG1043" s="351"/>
      <c r="JVH1043" s="351"/>
      <c r="JVI1043" s="351"/>
      <c r="JVJ1043" s="351"/>
      <c r="JVK1043" s="351"/>
      <c r="JVL1043" s="351"/>
      <c r="JVM1043" s="351"/>
      <c r="JVN1043" s="351"/>
      <c r="JVO1043" s="351"/>
      <c r="JVP1043" s="351"/>
      <c r="JVQ1043" s="351"/>
      <c r="JVR1043" s="351"/>
      <c r="JVS1043" s="351"/>
      <c r="JVT1043" s="351"/>
      <c r="JVU1043" s="351"/>
      <c r="JVV1043" s="351"/>
      <c r="JVW1043" s="351"/>
      <c r="JVX1043" s="351"/>
      <c r="JVY1043" s="351"/>
      <c r="JVZ1043" s="351"/>
      <c r="JWA1043" s="351"/>
      <c r="JWB1043" s="351"/>
      <c r="JWC1043" s="351"/>
      <c r="JWD1043" s="351"/>
      <c r="JWE1043" s="351"/>
      <c r="JWF1043" s="351"/>
      <c r="JWG1043" s="351"/>
      <c r="JWH1043" s="351"/>
      <c r="JWI1043" s="351"/>
      <c r="JWJ1043" s="351"/>
      <c r="JWK1043" s="351"/>
      <c r="JWL1043" s="351"/>
      <c r="JWM1043" s="351"/>
      <c r="JWN1043" s="351"/>
      <c r="JWO1043" s="351"/>
      <c r="JWP1043" s="351"/>
      <c r="JWQ1043" s="351"/>
      <c r="JWR1043" s="351"/>
      <c r="JWS1043" s="351"/>
      <c r="JWT1043" s="351"/>
      <c r="JWU1043" s="351"/>
      <c r="JWV1043" s="351"/>
      <c r="JWW1043" s="351"/>
      <c r="JWX1043" s="351"/>
      <c r="JWY1043" s="351"/>
      <c r="JWZ1043" s="351"/>
      <c r="JXA1043" s="351"/>
      <c r="JXB1043" s="351"/>
      <c r="JXC1043" s="351"/>
      <c r="JXD1043" s="351"/>
      <c r="JXE1043" s="351"/>
      <c r="JXF1043" s="351"/>
      <c r="JXG1043" s="351"/>
      <c r="JXH1043" s="351"/>
      <c r="JXI1043" s="351"/>
      <c r="JXJ1043" s="351"/>
      <c r="JXK1043" s="351"/>
      <c r="JXL1043" s="351"/>
      <c r="JXM1043" s="351"/>
      <c r="JXN1043" s="351"/>
      <c r="JXO1043" s="351"/>
      <c r="JXP1043" s="351"/>
      <c r="JXQ1043" s="351"/>
      <c r="JXR1043" s="351"/>
      <c r="JXS1043" s="351"/>
      <c r="JXT1043" s="351"/>
      <c r="JXU1043" s="351"/>
      <c r="JXV1043" s="351"/>
      <c r="JXW1043" s="351"/>
      <c r="JXX1043" s="351"/>
      <c r="JXY1043" s="351"/>
      <c r="JXZ1043" s="351"/>
      <c r="JYA1043" s="351"/>
      <c r="JYB1043" s="351"/>
      <c r="JYC1043" s="351"/>
      <c r="JYD1043" s="351"/>
      <c r="JYE1043" s="351"/>
      <c r="JYF1043" s="351"/>
      <c r="JYG1043" s="351"/>
      <c r="JYH1043" s="351"/>
      <c r="JYI1043" s="351"/>
      <c r="JYJ1043" s="351"/>
      <c r="JYK1043" s="351"/>
      <c r="JYL1043" s="351"/>
      <c r="JYM1043" s="351"/>
      <c r="JYN1043" s="351"/>
      <c r="JYO1043" s="351"/>
      <c r="JYP1043" s="351"/>
      <c r="JYQ1043" s="351"/>
      <c r="JYR1043" s="351"/>
      <c r="JYS1043" s="351"/>
      <c r="JYT1043" s="351"/>
      <c r="JYU1043" s="351"/>
      <c r="JYV1043" s="351"/>
      <c r="JYW1043" s="351"/>
      <c r="JYX1043" s="351"/>
      <c r="JYY1043" s="351"/>
      <c r="JYZ1043" s="351"/>
      <c r="JZA1043" s="351"/>
      <c r="JZB1043" s="351"/>
      <c r="JZC1043" s="351"/>
      <c r="JZD1043" s="351"/>
      <c r="JZE1043" s="351"/>
      <c r="JZF1043" s="351"/>
      <c r="JZG1043" s="351"/>
      <c r="JZH1043" s="351"/>
      <c r="JZI1043" s="351"/>
      <c r="JZJ1043" s="351"/>
      <c r="JZK1043" s="351"/>
      <c r="JZL1043" s="351"/>
      <c r="JZM1043" s="351"/>
      <c r="JZN1043" s="351"/>
      <c r="JZO1043" s="351"/>
      <c r="JZP1043" s="351"/>
      <c r="JZQ1043" s="351"/>
      <c r="JZR1043" s="351"/>
      <c r="JZS1043" s="351"/>
      <c r="JZT1043" s="351"/>
      <c r="JZU1043" s="351"/>
      <c r="JZV1043" s="351"/>
      <c r="JZW1043" s="351"/>
      <c r="JZX1043" s="351"/>
      <c r="JZY1043" s="351"/>
      <c r="JZZ1043" s="351"/>
      <c r="KAA1043" s="351"/>
      <c r="KAB1043" s="351"/>
      <c r="KAC1043" s="351"/>
      <c r="KAD1043" s="351"/>
      <c r="KAE1043" s="351"/>
      <c r="KAF1043" s="351"/>
      <c r="KAG1043" s="351"/>
      <c r="KAH1043" s="351"/>
      <c r="KAI1043" s="351"/>
      <c r="KAJ1043" s="351"/>
      <c r="KAK1043" s="351"/>
      <c r="KAL1043" s="351"/>
      <c r="KAM1043" s="351"/>
      <c r="KAN1043" s="351"/>
      <c r="KAO1043" s="351"/>
      <c r="KAP1043" s="351"/>
      <c r="KAQ1043" s="351"/>
      <c r="KAR1043" s="351"/>
      <c r="KAS1043" s="351"/>
      <c r="KAT1043" s="351"/>
      <c r="KAU1043" s="351"/>
      <c r="KAV1043" s="351"/>
      <c r="KAW1043" s="351"/>
      <c r="KAX1043" s="351"/>
      <c r="KAY1043" s="351"/>
      <c r="KAZ1043" s="351"/>
      <c r="KBA1043" s="351"/>
      <c r="KBB1043" s="351"/>
      <c r="KBC1043" s="351"/>
      <c r="KBD1043" s="351"/>
      <c r="KBE1043" s="351"/>
      <c r="KBF1043" s="351"/>
      <c r="KBG1043" s="351"/>
      <c r="KBH1043" s="351"/>
      <c r="KBI1043" s="351"/>
      <c r="KBJ1043" s="351"/>
      <c r="KBK1043" s="351"/>
      <c r="KBL1043" s="351"/>
      <c r="KBM1043" s="351"/>
      <c r="KBN1043" s="351"/>
      <c r="KBO1043" s="351"/>
      <c r="KBP1043" s="351"/>
      <c r="KBQ1043" s="351"/>
      <c r="KBR1043" s="351"/>
      <c r="KBS1043" s="351"/>
      <c r="KBT1043" s="351"/>
      <c r="KBU1043" s="351"/>
      <c r="KBV1043" s="351"/>
      <c r="KBW1043" s="351"/>
      <c r="KBX1043" s="351"/>
      <c r="KBY1043" s="351"/>
      <c r="KBZ1043" s="351"/>
      <c r="KCA1043" s="351"/>
      <c r="KCB1043" s="351"/>
      <c r="KCC1043" s="351"/>
      <c r="KCD1043" s="351"/>
      <c r="KCE1043" s="351"/>
      <c r="KCF1043" s="351"/>
      <c r="KCG1043" s="351"/>
      <c r="KCH1043" s="351"/>
      <c r="KCI1043" s="351"/>
      <c r="KCJ1043" s="351"/>
      <c r="KCK1043" s="351"/>
      <c r="KCL1043" s="351"/>
      <c r="KCM1043" s="351"/>
      <c r="KCN1043" s="351"/>
      <c r="KCO1043" s="351"/>
      <c r="KCP1043" s="351"/>
      <c r="KCQ1043" s="351"/>
      <c r="KCR1043" s="351"/>
      <c r="KCS1043" s="351"/>
      <c r="KCT1043" s="351"/>
      <c r="KCU1043" s="351"/>
      <c r="KCV1043" s="351"/>
      <c r="KCW1043" s="351"/>
      <c r="KCX1043" s="351"/>
      <c r="KCY1043" s="351"/>
      <c r="KCZ1043" s="351"/>
      <c r="KDA1043" s="351"/>
      <c r="KDB1043" s="351"/>
      <c r="KDC1043" s="351"/>
      <c r="KDD1043" s="351"/>
      <c r="KDE1043" s="351"/>
      <c r="KDF1043" s="351"/>
      <c r="KDG1043" s="351"/>
      <c r="KDH1043" s="351"/>
      <c r="KDI1043" s="351"/>
      <c r="KDJ1043" s="351"/>
      <c r="KDK1043" s="351"/>
      <c r="KDL1043" s="351"/>
      <c r="KDM1043" s="351"/>
      <c r="KDN1043" s="351"/>
      <c r="KDO1043" s="351"/>
      <c r="KDP1043" s="351"/>
      <c r="KDQ1043" s="351"/>
      <c r="KDR1043" s="351"/>
      <c r="KDS1043" s="351"/>
      <c r="KDT1043" s="351"/>
      <c r="KDU1043" s="351"/>
      <c r="KDV1043" s="351"/>
      <c r="KDW1043" s="351"/>
      <c r="KDX1043" s="351"/>
      <c r="KDY1043" s="351"/>
      <c r="KDZ1043" s="351"/>
      <c r="KEA1043" s="351"/>
      <c r="KEB1043" s="351"/>
      <c r="KEC1043" s="351"/>
      <c r="KED1043" s="351"/>
      <c r="KEE1043" s="351"/>
      <c r="KEF1043" s="351"/>
      <c r="KEG1043" s="351"/>
      <c r="KEH1043" s="351"/>
      <c r="KEI1043" s="351"/>
      <c r="KEJ1043" s="351"/>
      <c r="KEK1043" s="351"/>
      <c r="KEL1043" s="351"/>
      <c r="KEM1043" s="351"/>
      <c r="KEN1043" s="351"/>
      <c r="KEO1043" s="351"/>
      <c r="KEP1043" s="351"/>
      <c r="KEQ1043" s="351"/>
      <c r="KER1043" s="351"/>
      <c r="KES1043" s="351"/>
      <c r="KET1043" s="351"/>
      <c r="KEU1043" s="351"/>
      <c r="KEV1043" s="351"/>
      <c r="KEW1043" s="351"/>
      <c r="KEX1043" s="351"/>
      <c r="KEY1043" s="351"/>
      <c r="KEZ1043" s="351"/>
      <c r="KFA1043" s="351"/>
      <c r="KFB1043" s="351"/>
      <c r="KFC1043" s="351"/>
      <c r="KFD1043" s="351"/>
      <c r="KFE1043" s="351"/>
      <c r="KFF1043" s="351"/>
      <c r="KFG1043" s="351"/>
      <c r="KFH1043" s="351"/>
      <c r="KFI1043" s="351"/>
      <c r="KFJ1043" s="351"/>
      <c r="KFK1043" s="351"/>
      <c r="KFL1043" s="351"/>
      <c r="KFM1043" s="351"/>
      <c r="KFN1043" s="351"/>
      <c r="KFO1043" s="351"/>
      <c r="KFP1043" s="351"/>
      <c r="KFQ1043" s="351"/>
      <c r="KFR1043" s="351"/>
      <c r="KFS1043" s="351"/>
      <c r="KFT1043" s="351"/>
      <c r="KFU1043" s="351"/>
      <c r="KFV1043" s="351"/>
      <c r="KFW1043" s="351"/>
      <c r="KFX1043" s="351"/>
      <c r="KFY1043" s="351"/>
      <c r="KFZ1043" s="351"/>
      <c r="KGA1043" s="351"/>
      <c r="KGB1043" s="351"/>
      <c r="KGC1043" s="351"/>
      <c r="KGD1043" s="351"/>
      <c r="KGE1043" s="351"/>
      <c r="KGF1043" s="351"/>
      <c r="KGG1043" s="351"/>
      <c r="KGH1043" s="351"/>
      <c r="KGI1043" s="351"/>
      <c r="KGJ1043" s="351"/>
      <c r="KGK1043" s="351"/>
      <c r="KGL1043" s="351"/>
      <c r="KGM1043" s="351"/>
      <c r="KGN1043" s="351"/>
      <c r="KGO1043" s="351"/>
      <c r="KGP1043" s="351"/>
      <c r="KGQ1043" s="351"/>
      <c r="KGR1043" s="351"/>
      <c r="KGS1043" s="351"/>
      <c r="KGT1043" s="351"/>
      <c r="KGU1043" s="351"/>
      <c r="KGV1043" s="351"/>
      <c r="KGW1043" s="351"/>
      <c r="KGX1043" s="351"/>
      <c r="KGY1043" s="351"/>
      <c r="KGZ1043" s="351"/>
      <c r="KHA1043" s="351"/>
      <c r="KHB1043" s="351"/>
      <c r="KHC1043" s="351"/>
      <c r="KHD1043" s="351"/>
      <c r="KHE1043" s="351"/>
      <c r="KHF1043" s="351"/>
      <c r="KHG1043" s="351"/>
      <c r="KHH1043" s="351"/>
      <c r="KHI1043" s="351"/>
      <c r="KHJ1043" s="351"/>
      <c r="KHK1043" s="351"/>
      <c r="KHL1043" s="351"/>
      <c r="KHM1043" s="351"/>
      <c r="KHN1043" s="351"/>
      <c r="KHO1043" s="351"/>
      <c r="KHP1043" s="351"/>
      <c r="KHQ1043" s="351"/>
      <c r="KHR1043" s="351"/>
      <c r="KHS1043" s="351"/>
      <c r="KHT1043" s="351"/>
      <c r="KHU1043" s="351"/>
      <c r="KHV1043" s="351"/>
      <c r="KHW1043" s="351"/>
      <c r="KHX1043" s="351"/>
      <c r="KHY1043" s="351"/>
      <c r="KHZ1043" s="351"/>
      <c r="KIA1043" s="351"/>
      <c r="KIB1043" s="351"/>
      <c r="KIC1043" s="351"/>
      <c r="KID1043" s="351"/>
      <c r="KIE1043" s="351"/>
      <c r="KIF1043" s="351"/>
      <c r="KIG1043" s="351"/>
      <c r="KIH1043" s="351"/>
      <c r="KII1043" s="351"/>
      <c r="KIJ1043" s="351"/>
      <c r="KIK1043" s="351"/>
      <c r="KIL1043" s="351"/>
      <c r="KIM1043" s="351"/>
      <c r="KIN1043" s="351"/>
      <c r="KIO1043" s="351"/>
      <c r="KIP1043" s="351"/>
      <c r="KIQ1043" s="351"/>
      <c r="KIR1043" s="351"/>
      <c r="KIS1043" s="351"/>
      <c r="KIT1043" s="351"/>
      <c r="KIU1043" s="351"/>
      <c r="KIV1043" s="351"/>
      <c r="KIW1043" s="351"/>
      <c r="KIX1043" s="351"/>
      <c r="KIY1043" s="351"/>
      <c r="KIZ1043" s="351"/>
      <c r="KJA1043" s="351"/>
      <c r="KJB1043" s="351"/>
      <c r="KJC1043" s="351"/>
      <c r="KJD1043" s="351"/>
      <c r="KJE1043" s="351"/>
      <c r="KJF1043" s="351"/>
      <c r="KJG1043" s="351"/>
      <c r="KJH1043" s="351"/>
      <c r="KJI1043" s="351"/>
      <c r="KJJ1043" s="351"/>
      <c r="KJK1043" s="351"/>
      <c r="KJL1043" s="351"/>
      <c r="KJM1043" s="351"/>
      <c r="KJN1043" s="351"/>
      <c r="KJO1043" s="351"/>
      <c r="KJP1043" s="351"/>
      <c r="KJQ1043" s="351"/>
      <c r="KJR1043" s="351"/>
      <c r="KJS1043" s="351"/>
      <c r="KJT1043" s="351"/>
      <c r="KJU1043" s="351"/>
      <c r="KJV1043" s="351"/>
      <c r="KJW1043" s="351"/>
      <c r="KJX1043" s="351"/>
      <c r="KJY1043" s="351"/>
      <c r="KJZ1043" s="351"/>
      <c r="KKA1043" s="351"/>
      <c r="KKB1043" s="351"/>
      <c r="KKC1043" s="351"/>
      <c r="KKD1043" s="351"/>
      <c r="KKE1043" s="351"/>
      <c r="KKF1043" s="351"/>
      <c r="KKG1043" s="351"/>
      <c r="KKH1043" s="351"/>
      <c r="KKI1043" s="351"/>
      <c r="KKJ1043" s="351"/>
      <c r="KKK1043" s="351"/>
      <c r="KKL1043" s="351"/>
      <c r="KKM1043" s="351"/>
      <c r="KKN1043" s="351"/>
      <c r="KKO1043" s="351"/>
      <c r="KKP1043" s="351"/>
      <c r="KKQ1043" s="351"/>
      <c r="KKR1043" s="351"/>
      <c r="KKS1043" s="351"/>
      <c r="KKT1043" s="351"/>
      <c r="KKU1043" s="351"/>
      <c r="KKV1043" s="351"/>
      <c r="KKW1043" s="351"/>
      <c r="KKX1043" s="351"/>
      <c r="KKY1043" s="351"/>
      <c r="KKZ1043" s="351"/>
      <c r="KLA1043" s="351"/>
      <c r="KLB1043" s="351"/>
      <c r="KLC1043" s="351"/>
      <c r="KLD1043" s="351"/>
      <c r="KLE1043" s="351"/>
      <c r="KLF1043" s="351"/>
      <c r="KLG1043" s="351"/>
      <c r="KLH1043" s="351"/>
      <c r="KLI1043" s="351"/>
      <c r="KLJ1043" s="351"/>
      <c r="KLK1043" s="351"/>
      <c r="KLL1043" s="351"/>
      <c r="KLM1043" s="351"/>
      <c r="KLN1043" s="351"/>
      <c r="KLO1043" s="351"/>
      <c r="KLP1043" s="351"/>
      <c r="KLQ1043" s="351"/>
      <c r="KLR1043" s="351"/>
      <c r="KLS1043" s="351"/>
      <c r="KLT1043" s="351"/>
      <c r="KLU1043" s="351"/>
      <c r="KLV1043" s="351"/>
      <c r="KLW1043" s="351"/>
      <c r="KLX1043" s="351"/>
      <c r="KLY1043" s="351"/>
      <c r="KLZ1043" s="351"/>
      <c r="KMA1043" s="351"/>
      <c r="KMB1043" s="351"/>
      <c r="KMC1043" s="351"/>
      <c r="KMD1043" s="351"/>
      <c r="KME1043" s="351"/>
      <c r="KMF1043" s="351"/>
      <c r="KMG1043" s="351"/>
      <c r="KMH1043" s="351"/>
      <c r="KMI1043" s="351"/>
      <c r="KMJ1043" s="351"/>
      <c r="KMK1043" s="351"/>
      <c r="KML1043" s="351"/>
      <c r="KMM1043" s="351"/>
      <c r="KMN1043" s="351"/>
      <c r="KMO1043" s="351"/>
      <c r="KMP1043" s="351"/>
      <c r="KMQ1043" s="351"/>
      <c r="KMR1043" s="351"/>
      <c r="KMS1043" s="351"/>
      <c r="KMT1043" s="351"/>
      <c r="KMU1043" s="351"/>
      <c r="KMV1043" s="351"/>
      <c r="KMW1043" s="351"/>
      <c r="KMX1043" s="351"/>
      <c r="KMY1043" s="351"/>
      <c r="KMZ1043" s="351"/>
      <c r="KNA1043" s="351"/>
      <c r="KNB1043" s="351"/>
      <c r="KNC1043" s="351"/>
      <c r="KND1043" s="351"/>
      <c r="KNE1043" s="351"/>
      <c r="KNF1043" s="351"/>
      <c r="KNG1043" s="351"/>
      <c r="KNH1043" s="351"/>
      <c r="KNI1043" s="351"/>
      <c r="KNJ1043" s="351"/>
      <c r="KNK1043" s="351"/>
      <c r="KNL1043" s="351"/>
      <c r="KNM1043" s="351"/>
      <c r="KNN1043" s="351"/>
      <c r="KNO1043" s="351"/>
      <c r="KNP1043" s="351"/>
      <c r="KNQ1043" s="351"/>
      <c r="KNR1043" s="351"/>
      <c r="KNS1043" s="351"/>
      <c r="KNT1043" s="351"/>
      <c r="KNU1043" s="351"/>
      <c r="KNV1043" s="351"/>
      <c r="KNW1043" s="351"/>
      <c r="KNX1043" s="351"/>
      <c r="KNY1043" s="351"/>
      <c r="KNZ1043" s="351"/>
      <c r="KOA1043" s="351"/>
      <c r="KOB1043" s="351"/>
      <c r="KOC1043" s="351"/>
      <c r="KOD1043" s="351"/>
      <c r="KOE1043" s="351"/>
      <c r="KOF1043" s="351"/>
      <c r="KOG1043" s="351"/>
      <c r="KOH1043" s="351"/>
      <c r="KOI1043" s="351"/>
      <c r="KOJ1043" s="351"/>
      <c r="KOK1043" s="351"/>
      <c r="KOL1043" s="351"/>
      <c r="KOM1043" s="351"/>
      <c r="KON1043" s="351"/>
      <c r="KOO1043" s="351"/>
      <c r="KOP1043" s="351"/>
      <c r="KOQ1043" s="351"/>
      <c r="KOR1043" s="351"/>
      <c r="KOS1043" s="351"/>
      <c r="KOT1043" s="351"/>
      <c r="KOU1043" s="351"/>
      <c r="KOV1043" s="351"/>
      <c r="KOW1043" s="351"/>
      <c r="KOX1043" s="351"/>
      <c r="KOY1043" s="351"/>
      <c r="KOZ1043" s="351"/>
      <c r="KPA1043" s="351"/>
      <c r="KPB1043" s="351"/>
      <c r="KPC1043" s="351"/>
      <c r="KPD1043" s="351"/>
      <c r="KPE1043" s="351"/>
      <c r="KPF1043" s="351"/>
      <c r="KPG1043" s="351"/>
      <c r="KPH1043" s="351"/>
      <c r="KPI1043" s="351"/>
      <c r="KPJ1043" s="351"/>
      <c r="KPK1043" s="351"/>
      <c r="KPL1043" s="351"/>
      <c r="KPM1043" s="351"/>
      <c r="KPN1043" s="351"/>
      <c r="KPO1043" s="351"/>
      <c r="KPP1043" s="351"/>
      <c r="KPQ1043" s="351"/>
      <c r="KPR1043" s="351"/>
      <c r="KPS1043" s="351"/>
      <c r="KPT1043" s="351"/>
      <c r="KPU1043" s="351"/>
      <c r="KPV1043" s="351"/>
      <c r="KPW1043" s="351"/>
      <c r="KPX1043" s="351"/>
      <c r="KPY1043" s="351"/>
      <c r="KPZ1043" s="351"/>
      <c r="KQA1043" s="351"/>
      <c r="KQB1043" s="351"/>
      <c r="KQC1043" s="351"/>
      <c r="KQD1043" s="351"/>
      <c r="KQE1043" s="351"/>
      <c r="KQF1043" s="351"/>
      <c r="KQG1043" s="351"/>
      <c r="KQH1043" s="351"/>
      <c r="KQI1043" s="351"/>
      <c r="KQJ1043" s="351"/>
      <c r="KQK1043" s="351"/>
      <c r="KQL1043" s="351"/>
      <c r="KQM1043" s="351"/>
      <c r="KQN1043" s="351"/>
      <c r="KQO1043" s="351"/>
      <c r="KQP1043" s="351"/>
      <c r="KQQ1043" s="351"/>
      <c r="KQR1043" s="351"/>
      <c r="KQS1043" s="351"/>
      <c r="KQT1043" s="351"/>
      <c r="KQU1043" s="351"/>
      <c r="KQV1043" s="351"/>
      <c r="KQW1043" s="351"/>
      <c r="KQX1043" s="351"/>
      <c r="KQY1043" s="351"/>
      <c r="KQZ1043" s="351"/>
      <c r="KRA1043" s="351"/>
      <c r="KRB1043" s="351"/>
      <c r="KRC1043" s="351"/>
      <c r="KRD1043" s="351"/>
      <c r="KRE1043" s="351"/>
      <c r="KRF1043" s="351"/>
      <c r="KRG1043" s="351"/>
      <c r="KRH1043" s="351"/>
      <c r="KRI1043" s="351"/>
      <c r="KRJ1043" s="351"/>
      <c r="KRK1043" s="351"/>
      <c r="KRL1043" s="351"/>
      <c r="KRM1043" s="351"/>
      <c r="KRN1043" s="351"/>
      <c r="KRO1043" s="351"/>
      <c r="KRP1043" s="351"/>
      <c r="KRQ1043" s="351"/>
      <c r="KRR1043" s="351"/>
      <c r="KRS1043" s="351"/>
      <c r="KRT1043" s="351"/>
      <c r="KRU1043" s="351"/>
      <c r="KRV1043" s="351"/>
      <c r="KRW1043" s="351"/>
      <c r="KRX1043" s="351"/>
      <c r="KRY1043" s="351"/>
      <c r="KRZ1043" s="351"/>
      <c r="KSA1043" s="351"/>
      <c r="KSB1043" s="351"/>
      <c r="KSC1043" s="351"/>
      <c r="KSD1043" s="351"/>
      <c r="KSE1043" s="351"/>
      <c r="KSF1043" s="351"/>
      <c r="KSG1043" s="351"/>
      <c r="KSH1043" s="351"/>
      <c r="KSI1043" s="351"/>
      <c r="KSJ1043" s="351"/>
      <c r="KSK1043" s="351"/>
      <c r="KSL1043" s="351"/>
      <c r="KSM1043" s="351"/>
      <c r="KSN1043" s="351"/>
      <c r="KSO1043" s="351"/>
      <c r="KSP1043" s="351"/>
      <c r="KSQ1043" s="351"/>
      <c r="KSR1043" s="351"/>
      <c r="KSS1043" s="351"/>
      <c r="KST1043" s="351"/>
      <c r="KSU1043" s="351"/>
      <c r="KSV1043" s="351"/>
      <c r="KSW1043" s="351"/>
      <c r="KSX1043" s="351"/>
      <c r="KSY1043" s="351"/>
      <c r="KSZ1043" s="351"/>
      <c r="KTA1043" s="351"/>
      <c r="KTB1043" s="351"/>
      <c r="KTC1043" s="351"/>
      <c r="KTD1043" s="351"/>
      <c r="KTE1043" s="351"/>
      <c r="KTF1043" s="351"/>
      <c r="KTG1043" s="351"/>
      <c r="KTH1043" s="351"/>
      <c r="KTI1043" s="351"/>
      <c r="KTJ1043" s="351"/>
      <c r="KTK1043" s="351"/>
      <c r="KTL1043" s="351"/>
      <c r="KTM1043" s="351"/>
      <c r="KTN1043" s="351"/>
      <c r="KTO1043" s="351"/>
      <c r="KTP1043" s="351"/>
      <c r="KTQ1043" s="351"/>
      <c r="KTR1043" s="351"/>
      <c r="KTS1043" s="351"/>
      <c r="KTT1043" s="351"/>
      <c r="KTU1043" s="351"/>
      <c r="KTV1043" s="351"/>
      <c r="KTW1043" s="351"/>
      <c r="KTX1043" s="351"/>
      <c r="KTY1043" s="351"/>
      <c r="KTZ1043" s="351"/>
      <c r="KUA1043" s="351"/>
      <c r="KUB1043" s="351"/>
      <c r="KUC1043" s="351"/>
      <c r="KUD1043" s="351"/>
      <c r="KUE1043" s="351"/>
      <c r="KUF1043" s="351"/>
      <c r="KUG1043" s="351"/>
      <c r="KUH1043" s="351"/>
      <c r="KUI1043" s="351"/>
      <c r="KUJ1043" s="351"/>
      <c r="KUK1043" s="351"/>
      <c r="KUL1043" s="351"/>
      <c r="KUM1043" s="351"/>
      <c r="KUN1043" s="351"/>
      <c r="KUO1043" s="351"/>
      <c r="KUP1043" s="351"/>
      <c r="KUQ1043" s="351"/>
      <c r="KUR1043" s="351"/>
      <c r="KUS1043" s="351"/>
      <c r="KUT1043" s="351"/>
      <c r="KUU1043" s="351"/>
      <c r="KUV1043" s="351"/>
      <c r="KUW1043" s="351"/>
      <c r="KUX1043" s="351"/>
      <c r="KUY1043" s="351"/>
      <c r="KUZ1043" s="351"/>
      <c r="KVA1043" s="351"/>
      <c r="KVB1043" s="351"/>
      <c r="KVC1043" s="351"/>
      <c r="KVD1043" s="351"/>
      <c r="KVE1043" s="351"/>
      <c r="KVF1043" s="351"/>
      <c r="KVG1043" s="351"/>
      <c r="KVH1043" s="351"/>
      <c r="KVI1043" s="351"/>
      <c r="KVJ1043" s="351"/>
      <c r="KVK1043" s="351"/>
      <c r="KVL1043" s="351"/>
      <c r="KVM1043" s="351"/>
      <c r="KVN1043" s="351"/>
      <c r="KVO1043" s="351"/>
      <c r="KVP1043" s="351"/>
      <c r="KVQ1043" s="351"/>
      <c r="KVR1043" s="351"/>
      <c r="KVS1043" s="351"/>
      <c r="KVT1043" s="351"/>
      <c r="KVU1043" s="351"/>
      <c r="KVV1043" s="351"/>
      <c r="KVW1043" s="351"/>
      <c r="KVX1043" s="351"/>
      <c r="KVY1043" s="351"/>
      <c r="KVZ1043" s="351"/>
      <c r="KWA1043" s="351"/>
      <c r="KWB1043" s="351"/>
      <c r="KWC1043" s="351"/>
      <c r="KWD1043" s="351"/>
      <c r="KWE1043" s="351"/>
      <c r="KWF1043" s="351"/>
      <c r="KWG1043" s="351"/>
      <c r="KWH1043" s="351"/>
      <c r="KWI1043" s="351"/>
      <c r="KWJ1043" s="351"/>
      <c r="KWK1043" s="351"/>
      <c r="KWL1043" s="351"/>
      <c r="KWM1043" s="351"/>
      <c r="KWN1043" s="351"/>
      <c r="KWO1043" s="351"/>
      <c r="KWP1043" s="351"/>
      <c r="KWQ1043" s="351"/>
      <c r="KWR1043" s="351"/>
      <c r="KWS1043" s="351"/>
      <c r="KWT1043" s="351"/>
      <c r="KWU1043" s="351"/>
      <c r="KWV1043" s="351"/>
      <c r="KWW1043" s="351"/>
      <c r="KWX1043" s="351"/>
      <c r="KWY1043" s="351"/>
      <c r="KWZ1043" s="351"/>
      <c r="KXA1043" s="351"/>
      <c r="KXB1043" s="351"/>
      <c r="KXC1043" s="351"/>
      <c r="KXD1043" s="351"/>
      <c r="KXE1043" s="351"/>
      <c r="KXF1043" s="351"/>
      <c r="KXG1043" s="351"/>
      <c r="KXH1043" s="351"/>
      <c r="KXI1043" s="351"/>
      <c r="KXJ1043" s="351"/>
      <c r="KXK1043" s="351"/>
      <c r="KXL1043" s="351"/>
      <c r="KXM1043" s="351"/>
      <c r="KXN1043" s="351"/>
      <c r="KXO1043" s="351"/>
      <c r="KXP1043" s="351"/>
      <c r="KXQ1043" s="351"/>
      <c r="KXR1043" s="351"/>
      <c r="KXS1043" s="351"/>
      <c r="KXT1043" s="351"/>
      <c r="KXU1043" s="351"/>
      <c r="KXV1043" s="351"/>
      <c r="KXW1043" s="351"/>
      <c r="KXX1043" s="351"/>
      <c r="KXY1043" s="351"/>
      <c r="KXZ1043" s="351"/>
      <c r="KYA1043" s="351"/>
      <c r="KYB1043" s="351"/>
      <c r="KYC1043" s="351"/>
      <c r="KYD1043" s="351"/>
      <c r="KYE1043" s="351"/>
      <c r="KYF1043" s="351"/>
      <c r="KYG1043" s="351"/>
      <c r="KYH1043" s="351"/>
      <c r="KYI1043" s="351"/>
      <c r="KYJ1043" s="351"/>
      <c r="KYK1043" s="351"/>
      <c r="KYL1043" s="351"/>
      <c r="KYM1043" s="351"/>
      <c r="KYN1043" s="351"/>
      <c r="KYO1043" s="351"/>
      <c r="KYP1043" s="351"/>
      <c r="KYQ1043" s="351"/>
      <c r="KYR1043" s="351"/>
      <c r="KYS1043" s="351"/>
      <c r="KYT1043" s="351"/>
      <c r="KYU1043" s="351"/>
      <c r="KYV1043" s="351"/>
      <c r="KYW1043" s="351"/>
      <c r="KYX1043" s="351"/>
      <c r="KYY1043" s="351"/>
      <c r="KYZ1043" s="351"/>
      <c r="KZA1043" s="351"/>
      <c r="KZB1043" s="351"/>
      <c r="KZC1043" s="351"/>
      <c r="KZD1043" s="351"/>
      <c r="KZE1043" s="351"/>
      <c r="KZF1043" s="351"/>
      <c r="KZG1043" s="351"/>
      <c r="KZH1043" s="351"/>
      <c r="KZI1043" s="351"/>
      <c r="KZJ1043" s="351"/>
      <c r="KZK1043" s="351"/>
      <c r="KZL1043" s="351"/>
      <c r="KZM1043" s="351"/>
      <c r="KZN1043" s="351"/>
      <c r="KZO1043" s="351"/>
      <c r="KZP1043" s="351"/>
      <c r="KZQ1043" s="351"/>
      <c r="KZR1043" s="351"/>
      <c r="KZS1043" s="351"/>
      <c r="KZT1043" s="351"/>
      <c r="KZU1043" s="351"/>
      <c r="KZV1043" s="351"/>
      <c r="KZW1043" s="351"/>
      <c r="KZX1043" s="351"/>
      <c r="KZY1043" s="351"/>
      <c r="KZZ1043" s="351"/>
      <c r="LAA1043" s="351"/>
      <c r="LAB1043" s="351"/>
      <c r="LAC1043" s="351"/>
      <c r="LAD1043" s="351"/>
      <c r="LAE1043" s="351"/>
      <c r="LAF1043" s="351"/>
      <c r="LAG1043" s="351"/>
      <c r="LAH1043" s="351"/>
      <c r="LAI1043" s="351"/>
      <c r="LAJ1043" s="351"/>
      <c r="LAK1043" s="351"/>
      <c r="LAL1043" s="351"/>
      <c r="LAM1043" s="351"/>
      <c r="LAN1043" s="351"/>
      <c r="LAO1043" s="351"/>
      <c r="LAP1043" s="351"/>
      <c r="LAQ1043" s="351"/>
      <c r="LAR1043" s="351"/>
      <c r="LAS1043" s="351"/>
      <c r="LAT1043" s="351"/>
      <c r="LAU1043" s="351"/>
      <c r="LAV1043" s="351"/>
      <c r="LAW1043" s="351"/>
      <c r="LAX1043" s="351"/>
      <c r="LAY1043" s="351"/>
      <c r="LAZ1043" s="351"/>
      <c r="LBA1043" s="351"/>
      <c r="LBB1043" s="351"/>
      <c r="LBC1043" s="351"/>
      <c r="LBD1043" s="351"/>
      <c r="LBE1043" s="351"/>
      <c r="LBF1043" s="351"/>
      <c r="LBG1043" s="351"/>
      <c r="LBH1043" s="351"/>
      <c r="LBI1043" s="351"/>
      <c r="LBJ1043" s="351"/>
      <c r="LBK1043" s="351"/>
      <c r="LBL1043" s="351"/>
      <c r="LBM1043" s="351"/>
      <c r="LBN1043" s="351"/>
      <c r="LBO1043" s="351"/>
      <c r="LBP1043" s="351"/>
      <c r="LBQ1043" s="351"/>
      <c r="LBR1043" s="351"/>
      <c r="LBS1043" s="351"/>
      <c r="LBT1043" s="351"/>
      <c r="LBU1043" s="351"/>
      <c r="LBV1043" s="351"/>
      <c r="LBW1043" s="351"/>
      <c r="LBX1043" s="351"/>
      <c r="LBY1043" s="351"/>
      <c r="LBZ1043" s="351"/>
      <c r="LCA1043" s="351"/>
      <c r="LCB1043" s="351"/>
      <c r="LCC1043" s="351"/>
      <c r="LCD1043" s="351"/>
      <c r="LCE1043" s="351"/>
      <c r="LCF1043" s="351"/>
      <c r="LCG1043" s="351"/>
      <c r="LCH1043" s="351"/>
      <c r="LCI1043" s="351"/>
      <c r="LCJ1043" s="351"/>
      <c r="LCK1043" s="351"/>
      <c r="LCL1043" s="351"/>
      <c r="LCM1043" s="351"/>
      <c r="LCN1043" s="351"/>
      <c r="LCO1043" s="351"/>
      <c r="LCP1043" s="351"/>
      <c r="LCQ1043" s="351"/>
      <c r="LCR1043" s="351"/>
      <c r="LCS1043" s="351"/>
      <c r="LCT1043" s="351"/>
      <c r="LCU1043" s="351"/>
      <c r="LCV1043" s="351"/>
      <c r="LCW1043" s="351"/>
      <c r="LCX1043" s="351"/>
      <c r="LCY1043" s="351"/>
      <c r="LCZ1043" s="351"/>
      <c r="LDA1043" s="351"/>
      <c r="LDB1043" s="351"/>
      <c r="LDC1043" s="351"/>
      <c r="LDD1043" s="351"/>
      <c r="LDE1043" s="351"/>
      <c r="LDF1043" s="351"/>
      <c r="LDG1043" s="351"/>
      <c r="LDH1043" s="351"/>
      <c r="LDI1043" s="351"/>
      <c r="LDJ1043" s="351"/>
      <c r="LDK1043" s="351"/>
      <c r="LDL1043" s="351"/>
      <c r="LDM1043" s="351"/>
      <c r="LDN1043" s="351"/>
      <c r="LDO1043" s="351"/>
      <c r="LDP1043" s="351"/>
      <c r="LDQ1043" s="351"/>
      <c r="LDR1043" s="351"/>
      <c r="LDS1043" s="351"/>
      <c r="LDT1043" s="351"/>
      <c r="LDU1043" s="351"/>
      <c r="LDV1043" s="351"/>
      <c r="LDW1043" s="351"/>
      <c r="LDX1043" s="351"/>
      <c r="LDY1043" s="351"/>
      <c r="LDZ1043" s="351"/>
      <c r="LEA1043" s="351"/>
      <c r="LEB1043" s="351"/>
      <c r="LEC1043" s="351"/>
      <c r="LED1043" s="351"/>
      <c r="LEE1043" s="351"/>
      <c r="LEF1043" s="351"/>
      <c r="LEG1043" s="351"/>
      <c r="LEH1043" s="351"/>
      <c r="LEI1043" s="351"/>
      <c r="LEJ1043" s="351"/>
      <c r="LEK1043" s="351"/>
      <c r="LEL1043" s="351"/>
      <c r="LEM1043" s="351"/>
      <c r="LEN1043" s="351"/>
      <c r="LEO1043" s="351"/>
      <c r="LEP1043" s="351"/>
      <c r="LEQ1043" s="351"/>
      <c r="LER1043" s="351"/>
      <c r="LES1043" s="351"/>
      <c r="LET1043" s="351"/>
      <c r="LEU1043" s="351"/>
      <c r="LEV1043" s="351"/>
      <c r="LEW1043" s="351"/>
      <c r="LEX1043" s="351"/>
      <c r="LEY1043" s="351"/>
      <c r="LEZ1043" s="351"/>
      <c r="LFA1043" s="351"/>
      <c r="LFB1043" s="351"/>
      <c r="LFC1043" s="351"/>
      <c r="LFD1043" s="351"/>
      <c r="LFE1043" s="351"/>
      <c r="LFF1043" s="351"/>
      <c r="LFG1043" s="351"/>
      <c r="LFH1043" s="351"/>
      <c r="LFI1043" s="351"/>
      <c r="LFJ1043" s="351"/>
      <c r="LFK1043" s="351"/>
      <c r="LFL1043" s="351"/>
      <c r="LFM1043" s="351"/>
      <c r="LFN1043" s="351"/>
      <c r="LFO1043" s="351"/>
      <c r="LFP1043" s="351"/>
      <c r="LFQ1043" s="351"/>
      <c r="LFR1043" s="351"/>
      <c r="LFS1043" s="351"/>
      <c r="LFT1043" s="351"/>
      <c r="LFU1043" s="351"/>
      <c r="LFV1043" s="351"/>
      <c r="LFW1043" s="351"/>
      <c r="LFX1043" s="351"/>
      <c r="LFY1043" s="351"/>
      <c r="LFZ1043" s="351"/>
      <c r="LGA1043" s="351"/>
      <c r="LGB1043" s="351"/>
      <c r="LGC1043" s="351"/>
      <c r="LGD1043" s="351"/>
      <c r="LGE1043" s="351"/>
      <c r="LGF1043" s="351"/>
      <c r="LGG1043" s="351"/>
      <c r="LGH1043" s="351"/>
      <c r="LGI1043" s="351"/>
      <c r="LGJ1043" s="351"/>
      <c r="LGK1043" s="351"/>
      <c r="LGL1043" s="351"/>
      <c r="LGM1043" s="351"/>
      <c r="LGN1043" s="351"/>
      <c r="LGO1043" s="351"/>
      <c r="LGP1043" s="351"/>
      <c r="LGQ1043" s="351"/>
      <c r="LGR1043" s="351"/>
      <c r="LGS1043" s="351"/>
      <c r="LGT1043" s="351"/>
      <c r="LGU1043" s="351"/>
      <c r="LGV1043" s="351"/>
      <c r="LGW1043" s="351"/>
      <c r="LGX1043" s="351"/>
      <c r="LGY1043" s="351"/>
      <c r="LGZ1043" s="351"/>
      <c r="LHA1043" s="351"/>
      <c r="LHB1043" s="351"/>
      <c r="LHC1043" s="351"/>
      <c r="LHD1043" s="351"/>
      <c r="LHE1043" s="351"/>
      <c r="LHF1043" s="351"/>
      <c r="LHG1043" s="351"/>
      <c r="LHH1043" s="351"/>
      <c r="LHI1043" s="351"/>
      <c r="LHJ1043" s="351"/>
      <c r="LHK1043" s="351"/>
      <c r="LHL1043" s="351"/>
      <c r="LHM1043" s="351"/>
      <c r="LHN1043" s="351"/>
      <c r="LHO1043" s="351"/>
      <c r="LHP1043" s="351"/>
      <c r="LHQ1043" s="351"/>
      <c r="LHR1043" s="351"/>
      <c r="LHS1043" s="351"/>
      <c r="LHT1043" s="351"/>
      <c r="LHU1043" s="351"/>
      <c r="LHV1043" s="351"/>
      <c r="LHW1043" s="351"/>
      <c r="LHX1043" s="351"/>
      <c r="LHY1043" s="351"/>
      <c r="LHZ1043" s="351"/>
      <c r="LIA1043" s="351"/>
      <c r="LIB1043" s="351"/>
      <c r="LIC1043" s="351"/>
      <c r="LID1043" s="351"/>
      <c r="LIE1043" s="351"/>
      <c r="LIF1043" s="351"/>
      <c r="LIG1043" s="351"/>
      <c r="LIH1043" s="351"/>
      <c r="LII1043" s="351"/>
      <c r="LIJ1043" s="351"/>
      <c r="LIK1043" s="351"/>
      <c r="LIL1043" s="351"/>
      <c r="LIM1043" s="351"/>
      <c r="LIN1043" s="351"/>
      <c r="LIO1043" s="351"/>
      <c r="LIP1043" s="351"/>
      <c r="LIQ1043" s="351"/>
      <c r="LIR1043" s="351"/>
      <c r="LIS1043" s="351"/>
      <c r="LIT1043" s="351"/>
      <c r="LIU1043" s="351"/>
      <c r="LIV1043" s="351"/>
      <c r="LIW1043" s="351"/>
      <c r="LIX1043" s="351"/>
      <c r="LIY1043" s="351"/>
      <c r="LIZ1043" s="351"/>
      <c r="LJA1043" s="351"/>
      <c r="LJB1043" s="351"/>
      <c r="LJC1043" s="351"/>
      <c r="LJD1043" s="351"/>
      <c r="LJE1043" s="351"/>
      <c r="LJF1043" s="351"/>
      <c r="LJG1043" s="351"/>
      <c r="LJH1043" s="351"/>
      <c r="LJI1043" s="351"/>
      <c r="LJJ1043" s="351"/>
      <c r="LJK1043" s="351"/>
      <c r="LJL1043" s="351"/>
      <c r="LJM1043" s="351"/>
      <c r="LJN1043" s="351"/>
      <c r="LJO1043" s="351"/>
      <c r="LJP1043" s="351"/>
      <c r="LJQ1043" s="351"/>
      <c r="LJR1043" s="351"/>
      <c r="LJS1043" s="351"/>
      <c r="LJT1043" s="351"/>
      <c r="LJU1043" s="351"/>
      <c r="LJV1043" s="351"/>
      <c r="LJW1043" s="351"/>
      <c r="LJX1043" s="351"/>
      <c r="LJY1043" s="351"/>
      <c r="LJZ1043" s="351"/>
      <c r="LKA1043" s="351"/>
      <c r="LKB1043" s="351"/>
      <c r="LKC1043" s="351"/>
      <c r="LKD1043" s="351"/>
      <c r="LKE1043" s="351"/>
      <c r="LKF1043" s="351"/>
      <c r="LKG1043" s="351"/>
      <c r="LKH1043" s="351"/>
      <c r="LKI1043" s="351"/>
      <c r="LKJ1043" s="351"/>
      <c r="LKK1043" s="351"/>
      <c r="LKL1043" s="351"/>
      <c r="LKM1043" s="351"/>
      <c r="LKN1043" s="351"/>
      <c r="LKO1043" s="351"/>
      <c r="LKP1043" s="351"/>
      <c r="LKQ1043" s="351"/>
      <c r="LKR1043" s="351"/>
      <c r="LKS1043" s="351"/>
      <c r="LKT1043" s="351"/>
      <c r="LKU1043" s="351"/>
      <c r="LKV1043" s="351"/>
      <c r="LKW1043" s="351"/>
      <c r="LKX1043" s="351"/>
      <c r="LKY1043" s="351"/>
      <c r="LKZ1043" s="351"/>
      <c r="LLA1043" s="351"/>
      <c r="LLB1043" s="351"/>
      <c r="LLC1043" s="351"/>
      <c r="LLD1043" s="351"/>
      <c r="LLE1043" s="351"/>
      <c r="LLF1043" s="351"/>
      <c r="LLG1043" s="351"/>
      <c r="LLH1043" s="351"/>
      <c r="LLI1043" s="351"/>
      <c r="LLJ1043" s="351"/>
      <c r="LLK1043" s="351"/>
      <c r="LLL1043" s="351"/>
      <c r="LLM1043" s="351"/>
      <c r="LLN1043" s="351"/>
      <c r="LLO1043" s="351"/>
      <c r="LLP1043" s="351"/>
      <c r="LLQ1043" s="351"/>
      <c r="LLR1043" s="351"/>
      <c r="LLS1043" s="351"/>
      <c r="LLT1043" s="351"/>
      <c r="LLU1043" s="351"/>
      <c r="LLV1043" s="351"/>
      <c r="LLW1043" s="351"/>
      <c r="LLX1043" s="351"/>
      <c r="LLY1043" s="351"/>
      <c r="LLZ1043" s="351"/>
      <c r="LMA1043" s="351"/>
      <c r="LMB1043" s="351"/>
      <c r="LMC1043" s="351"/>
      <c r="LMD1043" s="351"/>
      <c r="LME1043" s="351"/>
      <c r="LMF1043" s="351"/>
      <c r="LMG1043" s="351"/>
      <c r="LMH1043" s="351"/>
      <c r="LMI1043" s="351"/>
      <c r="LMJ1043" s="351"/>
      <c r="LMK1043" s="351"/>
      <c r="LML1043" s="351"/>
      <c r="LMM1043" s="351"/>
      <c r="LMN1043" s="351"/>
      <c r="LMO1043" s="351"/>
      <c r="LMP1043" s="351"/>
      <c r="LMQ1043" s="351"/>
      <c r="LMR1043" s="351"/>
      <c r="LMS1043" s="351"/>
      <c r="LMT1043" s="351"/>
      <c r="LMU1043" s="351"/>
      <c r="LMV1043" s="351"/>
      <c r="LMW1043" s="351"/>
      <c r="LMX1043" s="351"/>
      <c r="LMY1043" s="351"/>
      <c r="LMZ1043" s="351"/>
      <c r="LNA1043" s="351"/>
      <c r="LNB1043" s="351"/>
      <c r="LNC1043" s="351"/>
      <c r="LND1043" s="351"/>
      <c r="LNE1043" s="351"/>
      <c r="LNF1043" s="351"/>
      <c r="LNG1043" s="351"/>
      <c r="LNH1043" s="351"/>
      <c r="LNI1043" s="351"/>
      <c r="LNJ1043" s="351"/>
      <c r="LNK1043" s="351"/>
      <c r="LNL1043" s="351"/>
      <c r="LNM1043" s="351"/>
      <c r="LNN1043" s="351"/>
      <c r="LNO1043" s="351"/>
      <c r="LNP1043" s="351"/>
      <c r="LNQ1043" s="351"/>
      <c r="LNR1043" s="351"/>
      <c r="LNS1043" s="351"/>
      <c r="LNT1043" s="351"/>
      <c r="LNU1043" s="351"/>
      <c r="LNV1043" s="351"/>
      <c r="LNW1043" s="351"/>
      <c r="LNX1043" s="351"/>
      <c r="LNY1043" s="351"/>
      <c r="LNZ1043" s="351"/>
      <c r="LOA1043" s="351"/>
      <c r="LOB1043" s="351"/>
      <c r="LOC1043" s="351"/>
      <c r="LOD1043" s="351"/>
      <c r="LOE1043" s="351"/>
      <c r="LOF1043" s="351"/>
      <c r="LOG1043" s="351"/>
      <c r="LOH1043" s="351"/>
      <c r="LOI1043" s="351"/>
      <c r="LOJ1043" s="351"/>
      <c r="LOK1043" s="351"/>
      <c r="LOL1043" s="351"/>
      <c r="LOM1043" s="351"/>
      <c r="LON1043" s="351"/>
      <c r="LOO1043" s="351"/>
      <c r="LOP1043" s="351"/>
      <c r="LOQ1043" s="351"/>
      <c r="LOR1043" s="351"/>
      <c r="LOS1043" s="351"/>
      <c r="LOT1043" s="351"/>
      <c r="LOU1043" s="351"/>
      <c r="LOV1043" s="351"/>
      <c r="LOW1043" s="351"/>
      <c r="LOX1043" s="351"/>
      <c r="LOY1043" s="351"/>
      <c r="LOZ1043" s="351"/>
      <c r="LPA1043" s="351"/>
      <c r="LPB1043" s="351"/>
      <c r="LPC1043" s="351"/>
      <c r="LPD1043" s="351"/>
      <c r="LPE1043" s="351"/>
      <c r="LPF1043" s="351"/>
      <c r="LPG1043" s="351"/>
      <c r="LPH1043" s="351"/>
      <c r="LPI1043" s="351"/>
      <c r="LPJ1043" s="351"/>
      <c r="LPK1043" s="351"/>
      <c r="LPL1043" s="351"/>
      <c r="LPM1043" s="351"/>
      <c r="LPN1043" s="351"/>
      <c r="LPO1043" s="351"/>
      <c r="LPP1043" s="351"/>
      <c r="LPQ1043" s="351"/>
      <c r="LPR1043" s="351"/>
      <c r="LPS1043" s="351"/>
      <c r="LPT1043" s="351"/>
      <c r="LPU1043" s="351"/>
      <c r="LPV1043" s="351"/>
      <c r="LPW1043" s="351"/>
      <c r="LPX1043" s="351"/>
      <c r="LPY1043" s="351"/>
      <c r="LPZ1043" s="351"/>
      <c r="LQA1043" s="351"/>
      <c r="LQB1043" s="351"/>
      <c r="LQC1043" s="351"/>
      <c r="LQD1043" s="351"/>
      <c r="LQE1043" s="351"/>
      <c r="LQF1043" s="351"/>
      <c r="LQG1043" s="351"/>
      <c r="LQH1043" s="351"/>
      <c r="LQI1043" s="351"/>
      <c r="LQJ1043" s="351"/>
      <c r="LQK1043" s="351"/>
      <c r="LQL1043" s="351"/>
      <c r="LQM1043" s="351"/>
      <c r="LQN1043" s="351"/>
      <c r="LQO1043" s="351"/>
      <c r="LQP1043" s="351"/>
      <c r="LQQ1043" s="351"/>
      <c r="LQR1043" s="351"/>
      <c r="LQS1043" s="351"/>
      <c r="LQT1043" s="351"/>
      <c r="LQU1043" s="351"/>
      <c r="LQV1043" s="351"/>
      <c r="LQW1043" s="351"/>
      <c r="LQX1043" s="351"/>
      <c r="LQY1043" s="351"/>
      <c r="LQZ1043" s="351"/>
      <c r="LRA1043" s="351"/>
      <c r="LRB1043" s="351"/>
      <c r="LRC1043" s="351"/>
      <c r="LRD1043" s="351"/>
      <c r="LRE1043" s="351"/>
      <c r="LRF1043" s="351"/>
      <c r="LRG1043" s="351"/>
      <c r="LRH1043" s="351"/>
      <c r="LRI1043" s="351"/>
      <c r="LRJ1043" s="351"/>
      <c r="LRK1043" s="351"/>
      <c r="LRL1043" s="351"/>
      <c r="LRM1043" s="351"/>
      <c r="LRN1043" s="351"/>
      <c r="LRO1043" s="351"/>
      <c r="LRP1043" s="351"/>
      <c r="LRQ1043" s="351"/>
      <c r="LRR1043" s="351"/>
      <c r="LRS1043" s="351"/>
      <c r="LRT1043" s="351"/>
      <c r="LRU1043" s="351"/>
      <c r="LRV1043" s="351"/>
      <c r="LRW1043" s="351"/>
      <c r="LRX1043" s="351"/>
      <c r="LRY1043" s="351"/>
      <c r="LRZ1043" s="351"/>
      <c r="LSA1043" s="351"/>
      <c r="LSB1043" s="351"/>
      <c r="LSC1043" s="351"/>
      <c r="LSD1043" s="351"/>
      <c r="LSE1043" s="351"/>
      <c r="LSF1043" s="351"/>
      <c r="LSG1043" s="351"/>
      <c r="LSH1043" s="351"/>
      <c r="LSI1043" s="351"/>
      <c r="LSJ1043" s="351"/>
      <c r="LSK1043" s="351"/>
      <c r="LSL1043" s="351"/>
      <c r="LSM1043" s="351"/>
      <c r="LSN1043" s="351"/>
      <c r="LSO1043" s="351"/>
      <c r="LSP1043" s="351"/>
      <c r="LSQ1043" s="351"/>
      <c r="LSR1043" s="351"/>
      <c r="LSS1043" s="351"/>
      <c r="LST1043" s="351"/>
      <c r="LSU1043" s="351"/>
      <c r="LSV1043" s="351"/>
      <c r="LSW1043" s="351"/>
      <c r="LSX1043" s="351"/>
      <c r="LSY1043" s="351"/>
      <c r="LSZ1043" s="351"/>
      <c r="LTA1043" s="351"/>
      <c r="LTB1043" s="351"/>
      <c r="LTC1043" s="351"/>
      <c r="LTD1043" s="351"/>
      <c r="LTE1043" s="351"/>
      <c r="LTF1043" s="351"/>
      <c r="LTG1043" s="351"/>
      <c r="LTH1043" s="351"/>
      <c r="LTI1043" s="351"/>
      <c r="LTJ1043" s="351"/>
      <c r="LTK1043" s="351"/>
      <c r="LTL1043" s="351"/>
      <c r="LTM1043" s="351"/>
      <c r="LTN1043" s="351"/>
      <c r="LTO1043" s="351"/>
      <c r="LTP1043" s="351"/>
      <c r="LTQ1043" s="351"/>
      <c r="LTR1043" s="351"/>
      <c r="LTS1043" s="351"/>
      <c r="LTT1043" s="351"/>
      <c r="LTU1043" s="351"/>
      <c r="LTV1043" s="351"/>
      <c r="LTW1043" s="351"/>
      <c r="LTX1043" s="351"/>
      <c r="LTY1043" s="351"/>
      <c r="LTZ1043" s="351"/>
      <c r="LUA1043" s="351"/>
      <c r="LUB1043" s="351"/>
      <c r="LUC1043" s="351"/>
      <c r="LUD1043" s="351"/>
      <c r="LUE1043" s="351"/>
      <c r="LUF1043" s="351"/>
      <c r="LUG1043" s="351"/>
      <c r="LUH1043" s="351"/>
      <c r="LUI1043" s="351"/>
      <c r="LUJ1043" s="351"/>
      <c r="LUK1043" s="351"/>
      <c r="LUL1043" s="351"/>
      <c r="LUM1043" s="351"/>
      <c r="LUN1043" s="351"/>
      <c r="LUO1043" s="351"/>
      <c r="LUP1043" s="351"/>
      <c r="LUQ1043" s="351"/>
      <c r="LUR1043" s="351"/>
      <c r="LUS1043" s="351"/>
      <c r="LUT1043" s="351"/>
      <c r="LUU1043" s="351"/>
      <c r="LUV1043" s="351"/>
      <c r="LUW1043" s="351"/>
      <c r="LUX1043" s="351"/>
      <c r="LUY1043" s="351"/>
      <c r="LUZ1043" s="351"/>
      <c r="LVA1043" s="351"/>
      <c r="LVB1043" s="351"/>
      <c r="LVC1043" s="351"/>
      <c r="LVD1043" s="351"/>
      <c r="LVE1043" s="351"/>
      <c r="LVF1043" s="351"/>
      <c r="LVG1043" s="351"/>
      <c r="LVH1043" s="351"/>
      <c r="LVI1043" s="351"/>
      <c r="LVJ1043" s="351"/>
      <c r="LVK1043" s="351"/>
      <c r="LVL1043" s="351"/>
      <c r="LVM1043" s="351"/>
      <c r="LVN1043" s="351"/>
      <c r="LVO1043" s="351"/>
      <c r="LVP1043" s="351"/>
      <c r="LVQ1043" s="351"/>
      <c r="LVR1043" s="351"/>
      <c r="LVS1043" s="351"/>
      <c r="LVT1043" s="351"/>
      <c r="LVU1043" s="351"/>
      <c r="LVV1043" s="351"/>
      <c r="LVW1043" s="351"/>
      <c r="LVX1043" s="351"/>
      <c r="LVY1043" s="351"/>
      <c r="LVZ1043" s="351"/>
      <c r="LWA1043" s="351"/>
      <c r="LWB1043" s="351"/>
      <c r="LWC1043" s="351"/>
      <c r="LWD1043" s="351"/>
      <c r="LWE1043" s="351"/>
      <c r="LWF1043" s="351"/>
      <c r="LWG1043" s="351"/>
      <c r="LWH1043" s="351"/>
      <c r="LWI1043" s="351"/>
      <c r="LWJ1043" s="351"/>
      <c r="LWK1043" s="351"/>
      <c r="LWL1043" s="351"/>
      <c r="LWM1043" s="351"/>
      <c r="LWN1043" s="351"/>
      <c r="LWO1043" s="351"/>
      <c r="LWP1043" s="351"/>
      <c r="LWQ1043" s="351"/>
      <c r="LWR1043" s="351"/>
      <c r="LWS1043" s="351"/>
      <c r="LWT1043" s="351"/>
      <c r="LWU1043" s="351"/>
      <c r="LWV1043" s="351"/>
      <c r="LWW1043" s="351"/>
      <c r="LWX1043" s="351"/>
      <c r="LWY1043" s="351"/>
      <c r="LWZ1043" s="351"/>
      <c r="LXA1043" s="351"/>
      <c r="LXB1043" s="351"/>
      <c r="LXC1043" s="351"/>
      <c r="LXD1043" s="351"/>
      <c r="LXE1043" s="351"/>
      <c r="LXF1043" s="351"/>
      <c r="LXG1043" s="351"/>
      <c r="LXH1043" s="351"/>
      <c r="LXI1043" s="351"/>
      <c r="LXJ1043" s="351"/>
      <c r="LXK1043" s="351"/>
      <c r="LXL1043" s="351"/>
      <c r="LXM1043" s="351"/>
      <c r="LXN1043" s="351"/>
      <c r="LXO1043" s="351"/>
      <c r="LXP1043" s="351"/>
      <c r="LXQ1043" s="351"/>
      <c r="LXR1043" s="351"/>
      <c r="LXS1043" s="351"/>
      <c r="LXT1043" s="351"/>
      <c r="LXU1043" s="351"/>
      <c r="LXV1043" s="351"/>
      <c r="LXW1043" s="351"/>
      <c r="LXX1043" s="351"/>
      <c r="LXY1043" s="351"/>
      <c r="LXZ1043" s="351"/>
      <c r="LYA1043" s="351"/>
      <c r="LYB1043" s="351"/>
      <c r="LYC1043" s="351"/>
      <c r="LYD1043" s="351"/>
      <c r="LYE1043" s="351"/>
      <c r="LYF1043" s="351"/>
      <c r="LYG1043" s="351"/>
      <c r="LYH1043" s="351"/>
      <c r="LYI1043" s="351"/>
      <c r="LYJ1043" s="351"/>
      <c r="LYK1043" s="351"/>
      <c r="LYL1043" s="351"/>
      <c r="LYM1043" s="351"/>
      <c r="LYN1043" s="351"/>
      <c r="LYO1043" s="351"/>
      <c r="LYP1043" s="351"/>
      <c r="LYQ1043" s="351"/>
      <c r="LYR1043" s="351"/>
      <c r="LYS1043" s="351"/>
      <c r="LYT1043" s="351"/>
      <c r="LYU1043" s="351"/>
      <c r="LYV1043" s="351"/>
      <c r="LYW1043" s="351"/>
      <c r="LYX1043" s="351"/>
      <c r="LYY1043" s="351"/>
      <c r="LYZ1043" s="351"/>
      <c r="LZA1043" s="351"/>
      <c r="LZB1043" s="351"/>
      <c r="LZC1043" s="351"/>
      <c r="LZD1043" s="351"/>
      <c r="LZE1043" s="351"/>
      <c r="LZF1043" s="351"/>
      <c r="LZG1043" s="351"/>
      <c r="LZH1043" s="351"/>
      <c r="LZI1043" s="351"/>
      <c r="LZJ1043" s="351"/>
      <c r="LZK1043" s="351"/>
      <c r="LZL1043" s="351"/>
      <c r="LZM1043" s="351"/>
      <c r="LZN1043" s="351"/>
      <c r="LZO1043" s="351"/>
      <c r="LZP1043" s="351"/>
      <c r="LZQ1043" s="351"/>
      <c r="LZR1043" s="351"/>
      <c r="LZS1043" s="351"/>
      <c r="LZT1043" s="351"/>
      <c r="LZU1043" s="351"/>
      <c r="LZV1043" s="351"/>
      <c r="LZW1043" s="351"/>
      <c r="LZX1043" s="351"/>
      <c r="LZY1043" s="351"/>
      <c r="LZZ1043" s="351"/>
      <c r="MAA1043" s="351"/>
      <c r="MAB1043" s="351"/>
      <c r="MAC1043" s="351"/>
      <c r="MAD1043" s="351"/>
      <c r="MAE1043" s="351"/>
      <c r="MAF1043" s="351"/>
      <c r="MAG1043" s="351"/>
      <c r="MAH1043" s="351"/>
      <c r="MAI1043" s="351"/>
      <c r="MAJ1043" s="351"/>
      <c r="MAK1043" s="351"/>
      <c r="MAL1043" s="351"/>
      <c r="MAM1043" s="351"/>
      <c r="MAN1043" s="351"/>
      <c r="MAO1043" s="351"/>
      <c r="MAP1043" s="351"/>
      <c r="MAQ1043" s="351"/>
      <c r="MAR1043" s="351"/>
      <c r="MAS1043" s="351"/>
      <c r="MAT1043" s="351"/>
      <c r="MAU1043" s="351"/>
      <c r="MAV1043" s="351"/>
      <c r="MAW1043" s="351"/>
      <c r="MAX1043" s="351"/>
      <c r="MAY1043" s="351"/>
      <c r="MAZ1043" s="351"/>
      <c r="MBA1043" s="351"/>
      <c r="MBB1043" s="351"/>
      <c r="MBC1043" s="351"/>
      <c r="MBD1043" s="351"/>
      <c r="MBE1043" s="351"/>
      <c r="MBF1043" s="351"/>
      <c r="MBG1043" s="351"/>
      <c r="MBH1043" s="351"/>
      <c r="MBI1043" s="351"/>
      <c r="MBJ1043" s="351"/>
      <c r="MBK1043" s="351"/>
      <c r="MBL1043" s="351"/>
      <c r="MBM1043" s="351"/>
      <c r="MBN1043" s="351"/>
      <c r="MBO1043" s="351"/>
      <c r="MBP1043" s="351"/>
      <c r="MBQ1043" s="351"/>
      <c r="MBR1043" s="351"/>
      <c r="MBS1043" s="351"/>
      <c r="MBT1043" s="351"/>
      <c r="MBU1043" s="351"/>
      <c r="MBV1043" s="351"/>
      <c r="MBW1043" s="351"/>
      <c r="MBX1043" s="351"/>
      <c r="MBY1043" s="351"/>
      <c r="MBZ1043" s="351"/>
      <c r="MCA1043" s="351"/>
      <c r="MCB1043" s="351"/>
      <c r="MCC1043" s="351"/>
      <c r="MCD1043" s="351"/>
      <c r="MCE1043" s="351"/>
      <c r="MCF1043" s="351"/>
      <c r="MCG1043" s="351"/>
      <c r="MCH1043" s="351"/>
      <c r="MCI1043" s="351"/>
      <c r="MCJ1043" s="351"/>
      <c r="MCK1043" s="351"/>
      <c r="MCL1043" s="351"/>
      <c r="MCM1043" s="351"/>
      <c r="MCN1043" s="351"/>
      <c r="MCO1043" s="351"/>
      <c r="MCP1043" s="351"/>
      <c r="MCQ1043" s="351"/>
      <c r="MCR1043" s="351"/>
      <c r="MCS1043" s="351"/>
      <c r="MCT1043" s="351"/>
      <c r="MCU1043" s="351"/>
      <c r="MCV1043" s="351"/>
      <c r="MCW1043" s="351"/>
      <c r="MCX1043" s="351"/>
      <c r="MCY1043" s="351"/>
      <c r="MCZ1043" s="351"/>
      <c r="MDA1043" s="351"/>
      <c r="MDB1043" s="351"/>
      <c r="MDC1043" s="351"/>
      <c r="MDD1043" s="351"/>
      <c r="MDE1043" s="351"/>
      <c r="MDF1043" s="351"/>
      <c r="MDG1043" s="351"/>
      <c r="MDH1043" s="351"/>
      <c r="MDI1043" s="351"/>
      <c r="MDJ1043" s="351"/>
      <c r="MDK1043" s="351"/>
      <c r="MDL1043" s="351"/>
      <c r="MDM1043" s="351"/>
      <c r="MDN1043" s="351"/>
      <c r="MDO1043" s="351"/>
      <c r="MDP1043" s="351"/>
      <c r="MDQ1043" s="351"/>
      <c r="MDR1043" s="351"/>
      <c r="MDS1043" s="351"/>
      <c r="MDT1043" s="351"/>
      <c r="MDU1043" s="351"/>
      <c r="MDV1043" s="351"/>
      <c r="MDW1043" s="351"/>
      <c r="MDX1043" s="351"/>
      <c r="MDY1043" s="351"/>
      <c r="MDZ1043" s="351"/>
      <c r="MEA1043" s="351"/>
      <c r="MEB1043" s="351"/>
      <c r="MEC1043" s="351"/>
      <c r="MED1043" s="351"/>
      <c r="MEE1043" s="351"/>
      <c r="MEF1043" s="351"/>
      <c r="MEG1043" s="351"/>
      <c r="MEH1043" s="351"/>
      <c r="MEI1043" s="351"/>
      <c r="MEJ1043" s="351"/>
      <c r="MEK1043" s="351"/>
      <c r="MEL1043" s="351"/>
      <c r="MEM1043" s="351"/>
      <c r="MEN1043" s="351"/>
      <c r="MEO1043" s="351"/>
      <c r="MEP1043" s="351"/>
      <c r="MEQ1043" s="351"/>
      <c r="MER1043" s="351"/>
      <c r="MES1043" s="351"/>
      <c r="MET1043" s="351"/>
      <c r="MEU1043" s="351"/>
      <c r="MEV1043" s="351"/>
      <c r="MEW1043" s="351"/>
      <c r="MEX1043" s="351"/>
      <c r="MEY1043" s="351"/>
      <c r="MEZ1043" s="351"/>
      <c r="MFA1043" s="351"/>
      <c r="MFB1043" s="351"/>
      <c r="MFC1043" s="351"/>
      <c r="MFD1043" s="351"/>
      <c r="MFE1043" s="351"/>
      <c r="MFF1043" s="351"/>
      <c r="MFG1043" s="351"/>
      <c r="MFH1043" s="351"/>
      <c r="MFI1043" s="351"/>
      <c r="MFJ1043" s="351"/>
      <c r="MFK1043" s="351"/>
      <c r="MFL1043" s="351"/>
      <c r="MFM1043" s="351"/>
      <c r="MFN1043" s="351"/>
      <c r="MFO1043" s="351"/>
      <c r="MFP1043" s="351"/>
      <c r="MFQ1043" s="351"/>
      <c r="MFR1043" s="351"/>
      <c r="MFS1043" s="351"/>
      <c r="MFT1043" s="351"/>
      <c r="MFU1043" s="351"/>
      <c r="MFV1043" s="351"/>
      <c r="MFW1043" s="351"/>
      <c r="MFX1043" s="351"/>
      <c r="MFY1043" s="351"/>
      <c r="MFZ1043" s="351"/>
      <c r="MGA1043" s="351"/>
      <c r="MGB1043" s="351"/>
      <c r="MGC1043" s="351"/>
      <c r="MGD1043" s="351"/>
      <c r="MGE1043" s="351"/>
      <c r="MGF1043" s="351"/>
      <c r="MGG1043" s="351"/>
      <c r="MGH1043" s="351"/>
      <c r="MGI1043" s="351"/>
      <c r="MGJ1043" s="351"/>
      <c r="MGK1043" s="351"/>
      <c r="MGL1043" s="351"/>
      <c r="MGM1043" s="351"/>
      <c r="MGN1043" s="351"/>
      <c r="MGO1043" s="351"/>
      <c r="MGP1043" s="351"/>
      <c r="MGQ1043" s="351"/>
      <c r="MGR1043" s="351"/>
      <c r="MGS1043" s="351"/>
      <c r="MGT1043" s="351"/>
      <c r="MGU1043" s="351"/>
      <c r="MGV1043" s="351"/>
      <c r="MGW1043" s="351"/>
      <c r="MGX1043" s="351"/>
      <c r="MGY1043" s="351"/>
      <c r="MGZ1043" s="351"/>
      <c r="MHA1043" s="351"/>
      <c r="MHB1043" s="351"/>
      <c r="MHC1043" s="351"/>
      <c r="MHD1043" s="351"/>
      <c r="MHE1043" s="351"/>
      <c r="MHF1043" s="351"/>
      <c r="MHG1043" s="351"/>
      <c r="MHH1043" s="351"/>
      <c r="MHI1043" s="351"/>
      <c r="MHJ1043" s="351"/>
      <c r="MHK1043" s="351"/>
      <c r="MHL1043" s="351"/>
      <c r="MHM1043" s="351"/>
      <c r="MHN1043" s="351"/>
      <c r="MHO1043" s="351"/>
      <c r="MHP1043" s="351"/>
      <c r="MHQ1043" s="351"/>
      <c r="MHR1043" s="351"/>
      <c r="MHS1043" s="351"/>
      <c r="MHT1043" s="351"/>
      <c r="MHU1043" s="351"/>
      <c r="MHV1043" s="351"/>
      <c r="MHW1043" s="351"/>
      <c r="MHX1043" s="351"/>
      <c r="MHY1043" s="351"/>
      <c r="MHZ1043" s="351"/>
      <c r="MIA1043" s="351"/>
      <c r="MIB1043" s="351"/>
      <c r="MIC1043" s="351"/>
      <c r="MID1043" s="351"/>
      <c r="MIE1043" s="351"/>
      <c r="MIF1043" s="351"/>
      <c r="MIG1043" s="351"/>
      <c r="MIH1043" s="351"/>
      <c r="MII1043" s="351"/>
      <c r="MIJ1043" s="351"/>
      <c r="MIK1043" s="351"/>
      <c r="MIL1043" s="351"/>
      <c r="MIM1043" s="351"/>
      <c r="MIN1043" s="351"/>
      <c r="MIO1043" s="351"/>
      <c r="MIP1043" s="351"/>
      <c r="MIQ1043" s="351"/>
      <c r="MIR1043" s="351"/>
      <c r="MIS1043" s="351"/>
      <c r="MIT1043" s="351"/>
      <c r="MIU1043" s="351"/>
      <c r="MIV1043" s="351"/>
      <c r="MIW1043" s="351"/>
      <c r="MIX1043" s="351"/>
      <c r="MIY1043" s="351"/>
      <c r="MIZ1043" s="351"/>
      <c r="MJA1043" s="351"/>
      <c r="MJB1043" s="351"/>
      <c r="MJC1043" s="351"/>
      <c r="MJD1043" s="351"/>
      <c r="MJE1043" s="351"/>
      <c r="MJF1043" s="351"/>
      <c r="MJG1043" s="351"/>
      <c r="MJH1043" s="351"/>
      <c r="MJI1043" s="351"/>
      <c r="MJJ1043" s="351"/>
      <c r="MJK1043" s="351"/>
      <c r="MJL1043" s="351"/>
      <c r="MJM1043" s="351"/>
      <c r="MJN1043" s="351"/>
      <c r="MJO1043" s="351"/>
      <c r="MJP1043" s="351"/>
      <c r="MJQ1043" s="351"/>
      <c r="MJR1043" s="351"/>
      <c r="MJS1043" s="351"/>
      <c r="MJT1043" s="351"/>
      <c r="MJU1043" s="351"/>
      <c r="MJV1043" s="351"/>
      <c r="MJW1043" s="351"/>
      <c r="MJX1043" s="351"/>
      <c r="MJY1043" s="351"/>
      <c r="MJZ1043" s="351"/>
      <c r="MKA1043" s="351"/>
      <c r="MKB1043" s="351"/>
      <c r="MKC1043" s="351"/>
      <c r="MKD1043" s="351"/>
      <c r="MKE1043" s="351"/>
      <c r="MKF1043" s="351"/>
      <c r="MKG1043" s="351"/>
      <c r="MKH1043" s="351"/>
      <c r="MKI1043" s="351"/>
      <c r="MKJ1043" s="351"/>
      <c r="MKK1043" s="351"/>
      <c r="MKL1043" s="351"/>
      <c r="MKM1043" s="351"/>
      <c r="MKN1043" s="351"/>
      <c r="MKO1043" s="351"/>
      <c r="MKP1043" s="351"/>
      <c r="MKQ1043" s="351"/>
      <c r="MKR1043" s="351"/>
      <c r="MKS1043" s="351"/>
      <c r="MKT1043" s="351"/>
      <c r="MKU1043" s="351"/>
      <c r="MKV1043" s="351"/>
      <c r="MKW1043" s="351"/>
      <c r="MKX1043" s="351"/>
      <c r="MKY1043" s="351"/>
      <c r="MKZ1043" s="351"/>
      <c r="MLA1043" s="351"/>
      <c r="MLB1043" s="351"/>
      <c r="MLC1043" s="351"/>
      <c r="MLD1043" s="351"/>
      <c r="MLE1043" s="351"/>
      <c r="MLF1043" s="351"/>
      <c r="MLG1043" s="351"/>
      <c r="MLH1043" s="351"/>
      <c r="MLI1043" s="351"/>
      <c r="MLJ1043" s="351"/>
      <c r="MLK1043" s="351"/>
      <c r="MLL1043" s="351"/>
      <c r="MLM1043" s="351"/>
      <c r="MLN1043" s="351"/>
      <c r="MLO1043" s="351"/>
      <c r="MLP1043" s="351"/>
      <c r="MLQ1043" s="351"/>
      <c r="MLR1043" s="351"/>
      <c r="MLS1043" s="351"/>
      <c r="MLT1043" s="351"/>
      <c r="MLU1043" s="351"/>
      <c r="MLV1043" s="351"/>
      <c r="MLW1043" s="351"/>
      <c r="MLX1043" s="351"/>
      <c r="MLY1043" s="351"/>
      <c r="MLZ1043" s="351"/>
      <c r="MMA1043" s="351"/>
      <c r="MMB1043" s="351"/>
      <c r="MMC1043" s="351"/>
      <c r="MMD1043" s="351"/>
      <c r="MME1043" s="351"/>
      <c r="MMF1043" s="351"/>
      <c r="MMG1043" s="351"/>
      <c r="MMH1043" s="351"/>
      <c r="MMI1043" s="351"/>
      <c r="MMJ1043" s="351"/>
      <c r="MMK1043" s="351"/>
      <c r="MML1043" s="351"/>
      <c r="MMM1043" s="351"/>
      <c r="MMN1043" s="351"/>
      <c r="MMO1043" s="351"/>
      <c r="MMP1043" s="351"/>
      <c r="MMQ1043" s="351"/>
      <c r="MMR1043" s="351"/>
      <c r="MMS1043" s="351"/>
      <c r="MMT1043" s="351"/>
      <c r="MMU1043" s="351"/>
      <c r="MMV1043" s="351"/>
      <c r="MMW1043" s="351"/>
      <c r="MMX1043" s="351"/>
      <c r="MMY1043" s="351"/>
      <c r="MMZ1043" s="351"/>
      <c r="MNA1043" s="351"/>
      <c r="MNB1043" s="351"/>
      <c r="MNC1043" s="351"/>
      <c r="MND1043" s="351"/>
      <c r="MNE1043" s="351"/>
      <c r="MNF1043" s="351"/>
      <c r="MNG1043" s="351"/>
      <c r="MNH1043" s="351"/>
      <c r="MNI1043" s="351"/>
      <c r="MNJ1043" s="351"/>
      <c r="MNK1043" s="351"/>
      <c r="MNL1043" s="351"/>
      <c r="MNM1043" s="351"/>
      <c r="MNN1043" s="351"/>
      <c r="MNO1043" s="351"/>
      <c r="MNP1043" s="351"/>
      <c r="MNQ1043" s="351"/>
      <c r="MNR1043" s="351"/>
      <c r="MNS1043" s="351"/>
      <c r="MNT1043" s="351"/>
      <c r="MNU1043" s="351"/>
      <c r="MNV1043" s="351"/>
      <c r="MNW1043" s="351"/>
      <c r="MNX1043" s="351"/>
      <c r="MNY1043" s="351"/>
      <c r="MNZ1043" s="351"/>
      <c r="MOA1043" s="351"/>
      <c r="MOB1043" s="351"/>
      <c r="MOC1043" s="351"/>
      <c r="MOD1043" s="351"/>
      <c r="MOE1043" s="351"/>
      <c r="MOF1043" s="351"/>
      <c r="MOG1043" s="351"/>
      <c r="MOH1043" s="351"/>
      <c r="MOI1043" s="351"/>
      <c r="MOJ1043" s="351"/>
      <c r="MOK1043" s="351"/>
      <c r="MOL1043" s="351"/>
      <c r="MOM1043" s="351"/>
      <c r="MON1043" s="351"/>
      <c r="MOO1043" s="351"/>
      <c r="MOP1043" s="351"/>
      <c r="MOQ1043" s="351"/>
      <c r="MOR1043" s="351"/>
      <c r="MOS1043" s="351"/>
      <c r="MOT1043" s="351"/>
      <c r="MOU1043" s="351"/>
      <c r="MOV1043" s="351"/>
      <c r="MOW1043" s="351"/>
      <c r="MOX1043" s="351"/>
      <c r="MOY1043" s="351"/>
      <c r="MOZ1043" s="351"/>
      <c r="MPA1043" s="351"/>
      <c r="MPB1043" s="351"/>
      <c r="MPC1043" s="351"/>
      <c r="MPD1043" s="351"/>
      <c r="MPE1043" s="351"/>
      <c r="MPF1043" s="351"/>
      <c r="MPG1043" s="351"/>
      <c r="MPH1043" s="351"/>
      <c r="MPI1043" s="351"/>
      <c r="MPJ1043" s="351"/>
      <c r="MPK1043" s="351"/>
      <c r="MPL1043" s="351"/>
      <c r="MPM1043" s="351"/>
      <c r="MPN1043" s="351"/>
      <c r="MPO1043" s="351"/>
      <c r="MPP1043" s="351"/>
      <c r="MPQ1043" s="351"/>
      <c r="MPR1043" s="351"/>
      <c r="MPS1043" s="351"/>
      <c r="MPT1043" s="351"/>
      <c r="MPU1043" s="351"/>
      <c r="MPV1043" s="351"/>
      <c r="MPW1043" s="351"/>
      <c r="MPX1043" s="351"/>
      <c r="MPY1043" s="351"/>
      <c r="MPZ1043" s="351"/>
      <c r="MQA1043" s="351"/>
      <c r="MQB1043" s="351"/>
      <c r="MQC1043" s="351"/>
      <c r="MQD1043" s="351"/>
      <c r="MQE1043" s="351"/>
      <c r="MQF1043" s="351"/>
      <c r="MQG1043" s="351"/>
      <c r="MQH1043" s="351"/>
      <c r="MQI1043" s="351"/>
      <c r="MQJ1043" s="351"/>
      <c r="MQK1043" s="351"/>
      <c r="MQL1043" s="351"/>
      <c r="MQM1043" s="351"/>
      <c r="MQN1043" s="351"/>
      <c r="MQO1043" s="351"/>
      <c r="MQP1043" s="351"/>
      <c r="MQQ1043" s="351"/>
      <c r="MQR1043" s="351"/>
      <c r="MQS1043" s="351"/>
      <c r="MQT1043" s="351"/>
      <c r="MQU1043" s="351"/>
      <c r="MQV1043" s="351"/>
      <c r="MQW1043" s="351"/>
      <c r="MQX1043" s="351"/>
      <c r="MQY1043" s="351"/>
      <c r="MQZ1043" s="351"/>
      <c r="MRA1043" s="351"/>
      <c r="MRB1043" s="351"/>
      <c r="MRC1043" s="351"/>
      <c r="MRD1043" s="351"/>
      <c r="MRE1043" s="351"/>
      <c r="MRF1043" s="351"/>
      <c r="MRG1043" s="351"/>
      <c r="MRH1043" s="351"/>
      <c r="MRI1043" s="351"/>
      <c r="MRJ1043" s="351"/>
      <c r="MRK1043" s="351"/>
      <c r="MRL1043" s="351"/>
      <c r="MRM1043" s="351"/>
      <c r="MRN1043" s="351"/>
      <c r="MRO1043" s="351"/>
      <c r="MRP1043" s="351"/>
      <c r="MRQ1043" s="351"/>
      <c r="MRR1043" s="351"/>
      <c r="MRS1043" s="351"/>
      <c r="MRT1043" s="351"/>
      <c r="MRU1043" s="351"/>
      <c r="MRV1043" s="351"/>
      <c r="MRW1043" s="351"/>
      <c r="MRX1043" s="351"/>
      <c r="MRY1043" s="351"/>
      <c r="MRZ1043" s="351"/>
      <c r="MSA1043" s="351"/>
      <c r="MSB1043" s="351"/>
      <c r="MSC1043" s="351"/>
      <c r="MSD1043" s="351"/>
      <c r="MSE1043" s="351"/>
      <c r="MSF1043" s="351"/>
      <c r="MSG1043" s="351"/>
      <c r="MSH1043" s="351"/>
      <c r="MSI1043" s="351"/>
      <c r="MSJ1043" s="351"/>
      <c r="MSK1043" s="351"/>
      <c r="MSL1043" s="351"/>
      <c r="MSM1043" s="351"/>
      <c r="MSN1043" s="351"/>
      <c r="MSO1043" s="351"/>
      <c r="MSP1043" s="351"/>
      <c r="MSQ1043" s="351"/>
      <c r="MSR1043" s="351"/>
      <c r="MSS1043" s="351"/>
      <c r="MST1043" s="351"/>
      <c r="MSU1043" s="351"/>
      <c r="MSV1043" s="351"/>
      <c r="MSW1043" s="351"/>
      <c r="MSX1043" s="351"/>
      <c r="MSY1043" s="351"/>
      <c r="MSZ1043" s="351"/>
      <c r="MTA1043" s="351"/>
      <c r="MTB1043" s="351"/>
      <c r="MTC1043" s="351"/>
      <c r="MTD1043" s="351"/>
      <c r="MTE1043" s="351"/>
      <c r="MTF1043" s="351"/>
      <c r="MTG1043" s="351"/>
      <c r="MTH1043" s="351"/>
      <c r="MTI1043" s="351"/>
      <c r="MTJ1043" s="351"/>
      <c r="MTK1043" s="351"/>
      <c r="MTL1043" s="351"/>
      <c r="MTM1043" s="351"/>
      <c r="MTN1043" s="351"/>
      <c r="MTO1043" s="351"/>
      <c r="MTP1043" s="351"/>
      <c r="MTQ1043" s="351"/>
      <c r="MTR1043" s="351"/>
      <c r="MTS1043" s="351"/>
      <c r="MTT1043" s="351"/>
      <c r="MTU1043" s="351"/>
      <c r="MTV1043" s="351"/>
      <c r="MTW1043" s="351"/>
      <c r="MTX1043" s="351"/>
      <c r="MTY1043" s="351"/>
      <c r="MTZ1043" s="351"/>
      <c r="MUA1043" s="351"/>
      <c r="MUB1043" s="351"/>
      <c r="MUC1043" s="351"/>
      <c r="MUD1043" s="351"/>
      <c r="MUE1043" s="351"/>
      <c r="MUF1043" s="351"/>
      <c r="MUG1043" s="351"/>
      <c r="MUH1043" s="351"/>
      <c r="MUI1043" s="351"/>
      <c r="MUJ1043" s="351"/>
      <c r="MUK1043" s="351"/>
      <c r="MUL1043" s="351"/>
      <c r="MUM1043" s="351"/>
      <c r="MUN1043" s="351"/>
      <c r="MUO1043" s="351"/>
      <c r="MUP1043" s="351"/>
      <c r="MUQ1043" s="351"/>
      <c r="MUR1043" s="351"/>
      <c r="MUS1043" s="351"/>
      <c r="MUT1043" s="351"/>
      <c r="MUU1043" s="351"/>
      <c r="MUV1043" s="351"/>
      <c r="MUW1043" s="351"/>
      <c r="MUX1043" s="351"/>
      <c r="MUY1043" s="351"/>
      <c r="MUZ1043" s="351"/>
      <c r="MVA1043" s="351"/>
      <c r="MVB1043" s="351"/>
      <c r="MVC1043" s="351"/>
      <c r="MVD1043" s="351"/>
      <c r="MVE1043" s="351"/>
      <c r="MVF1043" s="351"/>
      <c r="MVG1043" s="351"/>
      <c r="MVH1043" s="351"/>
      <c r="MVI1043" s="351"/>
      <c r="MVJ1043" s="351"/>
      <c r="MVK1043" s="351"/>
      <c r="MVL1043" s="351"/>
      <c r="MVM1043" s="351"/>
      <c r="MVN1043" s="351"/>
      <c r="MVO1043" s="351"/>
      <c r="MVP1043" s="351"/>
      <c r="MVQ1043" s="351"/>
      <c r="MVR1043" s="351"/>
      <c r="MVS1043" s="351"/>
      <c r="MVT1043" s="351"/>
      <c r="MVU1043" s="351"/>
      <c r="MVV1043" s="351"/>
      <c r="MVW1043" s="351"/>
      <c r="MVX1043" s="351"/>
      <c r="MVY1043" s="351"/>
      <c r="MVZ1043" s="351"/>
      <c r="MWA1043" s="351"/>
      <c r="MWB1043" s="351"/>
      <c r="MWC1043" s="351"/>
      <c r="MWD1043" s="351"/>
      <c r="MWE1043" s="351"/>
      <c r="MWF1043" s="351"/>
      <c r="MWG1043" s="351"/>
      <c r="MWH1043" s="351"/>
      <c r="MWI1043" s="351"/>
      <c r="MWJ1043" s="351"/>
      <c r="MWK1043" s="351"/>
      <c r="MWL1043" s="351"/>
      <c r="MWM1043" s="351"/>
      <c r="MWN1043" s="351"/>
      <c r="MWO1043" s="351"/>
      <c r="MWP1043" s="351"/>
      <c r="MWQ1043" s="351"/>
      <c r="MWR1043" s="351"/>
      <c r="MWS1043" s="351"/>
      <c r="MWT1043" s="351"/>
      <c r="MWU1043" s="351"/>
      <c r="MWV1043" s="351"/>
      <c r="MWW1043" s="351"/>
      <c r="MWX1043" s="351"/>
      <c r="MWY1043" s="351"/>
      <c r="MWZ1043" s="351"/>
      <c r="MXA1043" s="351"/>
      <c r="MXB1043" s="351"/>
      <c r="MXC1043" s="351"/>
      <c r="MXD1043" s="351"/>
      <c r="MXE1043" s="351"/>
      <c r="MXF1043" s="351"/>
      <c r="MXG1043" s="351"/>
      <c r="MXH1043" s="351"/>
      <c r="MXI1043" s="351"/>
      <c r="MXJ1043" s="351"/>
      <c r="MXK1043" s="351"/>
      <c r="MXL1043" s="351"/>
      <c r="MXM1043" s="351"/>
      <c r="MXN1043" s="351"/>
      <c r="MXO1043" s="351"/>
      <c r="MXP1043" s="351"/>
      <c r="MXQ1043" s="351"/>
      <c r="MXR1043" s="351"/>
      <c r="MXS1043" s="351"/>
      <c r="MXT1043" s="351"/>
      <c r="MXU1043" s="351"/>
      <c r="MXV1043" s="351"/>
      <c r="MXW1043" s="351"/>
      <c r="MXX1043" s="351"/>
      <c r="MXY1043" s="351"/>
      <c r="MXZ1043" s="351"/>
      <c r="MYA1043" s="351"/>
      <c r="MYB1043" s="351"/>
      <c r="MYC1043" s="351"/>
      <c r="MYD1043" s="351"/>
      <c r="MYE1043" s="351"/>
      <c r="MYF1043" s="351"/>
      <c r="MYG1043" s="351"/>
      <c r="MYH1043" s="351"/>
      <c r="MYI1043" s="351"/>
      <c r="MYJ1043" s="351"/>
      <c r="MYK1043" s="351"/>
      <c r="MYL1043" s="351"/>
      <c r="MYM1043" s="351"/>
      <c r="MYN1043" s="351"/>
      <c r="MYO1043" s="351"/>
      <c r="MYP1043" s="351"/>
      <c r="MYQ1043" s="351"/>
      <c r="MYR1043" s="351"/>
      <c r="MYS1043" s="351"/>
      <c r="MYT1043" s="351"/>
      <c r="MYU1043" s="351"/>
      <c r="MYV1043" s="351"/>
      <c r="MYW1043" s="351"/>
      <c r="MYX1043" s="351"/>
      <c r="MYY1043" s="351"/>
      <c r="MYZ1043" s="351"/>
      <c r="MZA1043" s="351"/>
      <c r="MZB1043" s="351"/>
      <c r="MZC1043" s="351"/>
      <c r="MZD1043" s="351"/>
      <c r="MZE1043" s="351"/>
      <c r="MZF1043" s="351"/>
      <c r="MZG1043" s="351"/>
      <c r="MZH1043" s="351"/>
      <c r="MZI1043" s="351"/>
      <c r="MZJ1043" s="351"/>
      <c r="MZK1043" s="351"/>
      <c r="MZL1043" s="351"/>
      <c r="MZM1043" s="351"/>
      <c r="MZN1043" s="351"/>
      <c r="MZO1043" s="351"/>
      <c r="MZP1043" s="351"/>
      <c r="MZQ1043" s="351"/>
      <c r="MZR1043" s="351"/>
      <c r="MZS1043" s="351"/>
      <c r="MZT1043" s="351"/>
      <c r="MZU1043" s="351"/>
      <c r="MZV1043" s="351"/>
      <c r="MZW1043" s="351"/>
      <c r="MZX1043" s="351"/>
      <c r="MZY1043" s="351"/>
      <c r="MZZ1043" s="351"/>
      <c r="NAA1043" s="351"/>
      <c r="NAB1043" s="351"/>
      <c r="NAC1043" s="351"/>
      <c r="NAD1043" s="351"/>
      <c r="NAE1043" s="351"/>
      <c r="NAF1043" s="351"/>
      <c r="NAG1043" s="351"/>
      <c r="NAH1043" s="351"/>
      <c r="NAI1043" s="351"/>
      <c r="NAJ1043" s="351"/>
      <c r="NAK1043" s="351"/>
      <c r="NAL1043" s="351"/>
      <c r="NAM1043" s="351"/>
      <c r="NAN1043" s="351"/>
      <c r="NAO1043" s="348"/>
      <c r="NAP1043" s="156"/>
      <c r="NAQ1043" s="156"/>
      <c r="NAR1043" s="156"/>
      <c r="NAS1043" s="156"/>
      <c r="NAT1043" s="437"/>
      <c r="NAU1043" s="437"/>
      <c r="NAV1043" s="483"/>
      <c r="NAW1043" s="483"/>
      <c r="NAX1043" s="483"/>
      <c r="NAY1043" s="483"/>
      <c r="NAZ1043" s="483"/>
      <c r="NBA1043" s="483"/>
      <c r="NBB1043" s="483"/>
      <c r="NBC1043" s="483"/>
      <c r="NBD1043" s="483"/>
      <c r="NBE1043" s="483"/>
      <c r="NBF1043" s="483"/>
      <c r="NBG1043" s="483"/>
      <c r="NBH1043" s="483"/>
      <c r="NBI1043" s="483"/>
      <c r="NBJ1043" s="483"/>
      <c r="NBK1043" s="483"/>
      <c r="NBL1043" s="483"/>
      <c r="NBM1043" s="483"/>
      <c r="NBN1043" s="483"/>
      <c r="NBO1043" s="483"/>
      <c r="NBP1043" s="483"/>
      <c r="NBQ1043" s="483"/>
      <c r="NBR1043" s="483"/>
      <c r="NBS1043" s="483"/>
      <c r="NBT1043" s="483"/>
      <c r="NBU1043" s="483"/>
      <c r="NBV1043" s="483"/>
      <c r="NBW1043" s="483"/>
      <c r="NBX1043" s="483"/>
      <c r="NBY1043" s="483"/>
      <c r="NBZ1043" s="483"/>
      <c r="NCA1043" s="483"/>
      <c r="NCB1043" s="483"/>
      <c r="NCC1043" s="483"/>
      <c r="NCD1043" s="483"/>
      <c r="NCE1043" s="483"/>
      <c r="NCF1043" s="483"/>
      <c r="NCG1043" s="483"/>
      <c r="NCH1043" s="483"/>
      <c r="NCI1043" s="483"/>
      <c r="NCJ1043" s="483"/>
      <c r="NCK1043" s="483"/>
      <c r="NCL1043" s="483"/>
      <c r="NCM1043" s="483"/>
      <c r="NCN1043" s="483"/>
      <c r="NCO1043" s="483"/>
      <c r="NCP1043" s="483"/>
      <c r="NCQ1043" s="483"/>
      <c r="NCR1043" s="483"/>
      <c r="NCS1043" s="483"/>
      <c r="NCT1043" s="483"/>
      <c r="NCU1043" s="483"/>
      <c r="NCV1043" s="483"/>
      <c r="NCW1043" s="483"/>
      <c r="NCX1043" s="483"/>
      <c r="NCY1043" s="483"/>
      <c r="NCZ1043" s="483"/>
      <c r="NDA1043" s="483"/>
      <c r="NDB1043" s="483"/>
      <c r="NDC1043" s="483"/>
      <c r="NDD1043" s="483"/>
      <c r="NDE1043" s="483"/>
      <c r="NDF1043" s="483"/>
      <c r="NDG1043" s="483"/>
      <c r="NDH1043" s="348"/>
      <c r="NDI1043" s="156"/>
      <c r="NDJ1043" s="156"/>
      <c r="NDK1043" s="156"/>
      <c r="NDL1043" s="157"/>
      <c r="NDM1043" s="328"/>
      <c r="NDN1043" s="328"/>
      <c r="NDO1043" s="351"/>
      <c r="NDP1043" s="351"/>
      <c r="NDQ1043" s="351"/>
      <c r="NDR1043" s="351"/>
      <c r="NDS1043" s="351"/>
      <c r="NDT1043" s="351"/>
      <c r="NDU1043" s="351"/>
      <c r="NDV1043" s="351"/>
      <c r="NDW1043" s="351"/>
      <c r="NDX1043" s="351"/>
      <c r="NDY1043" s="351"/>
      <c r="NDZ1043" s="351"/>
      <c r="NEA1043" s="351"/>
      <c r="NEB1043" s="351"/>
      <c r="NEC1043" s="351"/>
      <c r="NED1043" s="351"/>
      <c r="NEE1043" s="351"/>
      <c r="NEF1043" s="351"/>
      <c r="NEG1043" s="351"/>
      <c r="NEH1043" s="351"/>
      <c r="NEI1043" s="351"/>
      <c r="NEJ1043" s="351"/>
      <c r="NEK1043" s="351"/>
      <c r="NEL1043" s="351"/>
      <c r="NEM1043" s="351"/>
      <c r="NEN1043" s="351"/>
      <c r="NEO1043" s="351"/>
      <c r="NEP1043" s="351"/>
      <c r="NEQ1043" s="351"/>
      <c r="NER1043" s="351"/>
      <c r="NES1043" s="351"/>
      <c r="NET1043" s="351"/>
      <c r="NEU1043" s="351"/>
      <c r="NEV1043" s="351"/>
      <c r="NEW1043" s="351"/>
      <c r="NEX1043" s="351"/>
      <c r="NEY1043" s="351"/>
      <c r="NEZ1043" s="351"/>
      <c r="NFA1043" s="351"/>
      <c r="NFB1043" s="351"/>
      <c r="NFC1043" s="351"/>
      <c r="NFD1043" s="351"/>
      <c r="NFE1043" s="351"/>
      <c r="NFF1043" s="351"/>
      <c r="NFG1043" s="351"/>
      <c r="NFH1043" s="351"/>
      <c r="NFI1043" s="351"/>
      <c r="NFJ1043" s="351"/>
      <c r="NFK1043" s="351"/>
      <c r="NFL1043" s="351"/>
      <c r="NFM1043" s="351"/>
      <c r="NFN1043" s="351"/>
      <c r="NFO1043" s="351"/>
      <c r="NFP1043" s="351"/>
      <c r="NFQ1043" s="351"/>
      <c r="NFR1043" s="351"/>
      <c r="NFS1043" s="351"/>
      <c r="NFT1043" s="351"/>
      <c r="NFU1043" s="351"/>
      <c r="NFV1043" s="351"/>
      <c r="NFW1043" s="351"/>
      <c r="NFX1043" s="351"/>
      <c r="NFY1043" s="351"/>
      <c r="NFZ1043" s="351"/>
    </row>
    <row r="1044" spans="1:9646" s="351" customFormat="1" ht="45.75" customHeight="1">
      <c r="A1044" s="589">
        <f>1+A1043</f>
        <v>1042</v>
      </c>
      <c r="B1044" s="403" t="s">
        <v>9840</v>
      </c>
      <c r="C1044" s="156" t="s">
        <v>9841</v>
      </c>
      <c r="D1044" s="156" t="s">
        <v>645</v>
      </c>
      <c r="E1044" s="156">
        <v>45569</v>
      </c>
      <c r="F1044" s="16">
        <v>45573</v>
      </c>
      <c r="G1044" s="16">
        <v>45646</v>
      </c>
      <c r="H1044" s="16" t="s">
        <v>416</v>
      </c>
      <c r="I1044" s="16" t="s">
        <v>9646</v>
      </c>
      <c r="J1044" s="583" t="s">
        <v>9842</v>
      </c>
      <c r="K1044" s="16">
        <v>1077083222</v>
      </c>
      <c r="L1044" s="16">
        <v>5</v>
      </c>
      <c r="M1044" s="16" t="s">
        <v>97</v>
      </c>
      <c r="N1044" s="16" t="s">
        <v>5078</v>
      </c>
      <c r="O1044" s="16" t="s">
        <v>3586</v>
      </c>
      <c r="P1044" s="16" t="s">
        <v>9810</v>
      </c>
      <c r="Q1044" s="16" t="s">
        <v>7596</v>
      </c>
      <c r="R1044" s="16">
        <v>73</v>
      </c>
      <c r="S1044" s="16" t="s">
        <v>4956</v>
      </c>
      <c r="T1044" s="16" t="s">
        <v>9799</v>
      </c>
      <c r="U1044" s="16">
        <v>2024003470</v>
      </c>
      <c r="V1044" s="16" t="s">
        <v>9402</v>
      </c>
      <c r="W1044" s="16">
        <v>45572</v>
      </c>
      <c r="X1044" s="16" t="s">
        <v>103</v>
      </c>
      <c r="Y1044" s="16" t="s">
        <v>9800</v>
      </c>
      <c r="Z1044" s="16" t="s">
        <v>9799</v>
      </c>
      <c r="AA1044" s="16">
        <v>0</v>
      </c>
      <c r="AB1044" s="16">
        <v>0</v>
      </c>
      <c r="AC1044" s="16">
        <v>0</v>
      </c>
      <c r="AD1044" s="16">
        <v>0</v>
      </c>
      <c r="AE1044" s="16">
        <v>0</v>
      </c>
      <c r="AF1044" s="16">
        <v>0</v>
      </c>
      <c r="AG1044" s="16">
        <v>0</v>
      </c>
      <c r="AH1044" s="16">
        <v>0</v>
      </c>
      <c r="AI1044" s="16">
        <v>0</v>
      </c>
      <c r="AJ1044" s="16">
        <v>0</v>
      </c>
      <c r="AK1044" s="16" t="s">
        <v>104</v>
      </c>
      <c r="AL1044" s="16" t="s">
        <v>9843</v>
      </c>
      <c r="AM1044" s="16" t="s">
        <v>7518</v>
      </c>
      <c r="AN1044" s="16" t="s">
        <v>9844</v>
      </c>
      <c r="AO1044" s="16" t="s">
        <v>114</v>
      </c>
      <c r="AP1044" s="16" t="s">
        <v>114</v>
      </c>
      <c r="AQ1044" s="16" t="s">
        <v>114</v>
      </c>
      <c r="AR1044" s="16" t="s">
        <v>114</v>
      </c>
      <c r="AS1044" s="16" t="s">
        <v>109</v>
      </c>
      <c r="AT1044" s="16" t="s">
        <v>109</v>
      </c>
      <c r="AU1044" s="16" t="s">
        <v>392</v>
      </c>
      <c r="AV1044" s="16" t="s">
        <v>9324</v>
      </c>
      <c r="AW1044" s="16" t="s">
        <v>9324</v>
      </c>
      <c r="AX1044" s="16" t="s">
        <v>109</v>
      </c>
      <c r="AY1044" s="16" t="s">
        <v>108</v>
      </c>
      <c r="AZ1044" s="16" t="s">
        <v>9324</v>
      </c>
      <c r="BA1044" s="16" t="s">
        <v>9324</v>
      </c>
      <c r="BB1044" s="16"/>
      <c r="BC1044" s="16" t="s">
        <v>9324</v>
      </c>
      <c r="BD1044" s="16" t="s">
        <v>9324</v>
      </c>
      <c r="BE1044" s="16" t="s">
        <v>9324</v>
      </c>
      <c r="BF1044" s="16" t="s">
        <v>9324</v>
      </c>
      <c r="BG1044" s="16" t="s">
        <v>9324</v>
      </c>
      <c r="BH1044" s="16" t="s">
        <v>9799</v>
      </c>
      <c r="BI1044" s="349" t="s">
        <v>113</v>
      </c>
      <c r="BJ1044" s="16" t="s">
        <v>9324</v>
      </c>
      <c r="BK1044" s="16" t="s">
        <v>114</v>
      </c>
      <c r="BL1044" s="16" t="s">
        <v>9324</v>
      </c>
      <c r="BM1044" s="109"/>
      <c r="BN1044" s="16" t="s">
        <v>115</v>
      </c>
      <c r="BO1044" s="16"/>
      <c r="BP1044" s="16"/>
      <c r="BQ1044" s="16">
        <v>36</v>
      </c>
      <c r="BR1044" s="16">
        <v>32145</v>
      </c>
      <c r="BS1044" s="16" t="s">
        <v>109</v>
      </c>
      <c r="BT1044" s="16" t="s">
        <v>108</v>
      </c>
      <c r="BU1044" s="16" t="s">
        <v>108</v>
      </c>
      <c r="BV1044" s="16" t="s">
        <v>108</v>
      </c>
      <c r="BW1044" s="16" t="s">
        <v>108</v>
      </c>
      <c r="BX1044" s="16" t="s">
        <v>9845</v>
      </c>
      <c r="BY1044" s="16" t="s">
        <v>9846</v>
      </c>
      <c r="BZ1044" s="16" t="s">
        <v>9847</v>
      </c>
      <c r="CA1044" s="446" t="s">
        <v>109</v>
      </c>
      <c r="CB1044" s="446" t="s">
        <v>109</v>
      </c>
      <c r="CC1044" s="446" t="s">
        <v>109</v>
      </c>
      <c r="CD1044" s="446"/>
      <c r="CE1044" s="446"/>
      <c r="CF1044" s="446"/>
      <c r="CG1044" s="446"/>
      <c r="CH1044" s="446"/>
      <c r="CI1044" s="446"/>
      <c r="CJ1044" s="446"/>
      <c r="CK1044" s="446"/>
      <c r="CL1044" s="446"/>
      <c r="CM1044" s="446" t="s">
        <v>109</v>
      </c>
      <c r="CN1044" s="109"/>
      <c r="CO1044" s="50"/>
      <c r="CP1044" s="50"/>
      <c r="CQ1044" s="50"/>
      <c r="CR1044" s="50"/>
      <c r="CS1044" s="50"/>
      <c r="CT1044" s="50"/>
      <c r="CU1044" s="50"/>
      <c r="CV1044" s="50"/>
      <c r="CW1044" s="50"/>
      <c r="CX1044" s="50"/>
      <c r="CY1044" s="50"/>
      <c r="CZ1044" s="50"/>
      <c r="DA1044" s="50"/>
      <c r="DB1044" s="50"/>
      <c r="DC1044" s="50"/>
      <c r="DD1044" s="50"/>
      <c r="DE1044" s="50"/>
      <c r="DF1044" s="50"/>
      <c r="DG1044" s="50"/>
      <c r="DH1044" s="50"/>
      <c r="DI1044" s="50"/>
      <c r="DJ1044" s="50"/>
      <c r="DK1044" s="50"/>
      <c r="DL1044" s="50"/>
      <c r="DM1044" s="50"/>
      <c r="DN1044" s="50"/>
      <c r="DO1044" s="50"/>
      <c r="DP1044" s="50"/>
      <c r="DQ1044" s="50"/>
      <c r="DR1044" s="50"/>
      <c r="DS1044" s="50"/>
      <c r="DT1044" s="50"/>
      <c r="DU1044" s="50"/>
      <c r="DV1044" s="50"/>
      <c r="DW1044" s="50"/>
      <c r="DX1044" s="50"/>
      <c r="DY1044" s="50"/>
      <c r="DZ1044" s="50"/>
      <c r="EA1044" s="50"/>
      <c r="EB1044" s="50"/>
      <c r="EC1044" s="50"/>
      <c r="ED1044" s="50"/>
      <c r="EE1044" s="50"/>
      <c r="EF1044" s="50"/>
      <c r="EG1044" s="50"/>
      <c r="EH1044" s="50"/>
      <c r="EI1044" s="50"/>
      <c r="EJ1044" s="50"/>
      <c r="EK1044" s="50"/>
      <c r="EL1044" s="50"/>
      <c r="EM1044" s="50"/>
      <c r="EN1044" s="50"/>
      <c r="EO1044" s="50"/>
      <c r="EP1044" s="50"/>
      <c r="EQ1044" s="50"/>
      <c r="ER1044" s="50"/>
      <c r="ES1044" s="50"/>
      <c r="ET1044" s="50"/>
      <c r="EU1044" s="50"/>
      <c r="EV1044" s="50"/>
      <c r="EW1044" s="50"/>
      <c r="EX1044" s="50"/>
      <c r="EY1044" s="50"/>
      <c r="EZ1044" s="50"/>
      <c r="FA1044" s="50"/>
      <c r="FB1044" s="50"/>
      <c r="FC1044" s="50"/>
      <c r="FD1044" s="50"/>
      <c r="FE1044" s="50"/>
      <c r="FF1044" s="50"/>
      <c r="FG1044" s="50"/>
      <c r="FH1044" s="50"/>
      <c r="FI1044" s="50"/>
      <c r="FJ1044" s="50"/>
      <c r="FK1044" s="50"/>
      <c r="FL1044" s="50"/>
      <c r="FM1044" s="50"/>
      <c r="FN1044" s="50"/>
      <c r="FO1044" s="50"/>
      <c r="FP1044" s="50"/>
      <c r="FQ1044" s="50"/>
      <c r="FR1044" s="50"/>
      <c r="FS1044" s="50"/>
      <c r="FT1044" s="50"/>
      <c r="FU1044" s="50"/>
      <c r="FV1044" s="50"/>
      <c r="FW1044" s="50"/>
      <c r="FX1044" s="50"/>
      <c r="FY1044" s="50"/>
      <c r="FZ1044" s="50"/>
      <c r="GA1044" s="50"/>
      <c r="GB1044" s="50"/>
      <c r="GC1044" s="50"/>
      <c r="GD1044" s="50"/>
      <c r="GE1044" s="50"/>
      <c r="GF1044" s="50"/>
      <c r="GG1044" s="50"/>
      <c r="GH1044" s="50"/>
      <c r="GI1044" s="50"/>
      <c r="GJ1044" s="50"/>
      <c r="GK1044" s="50"/>
      <c r="GL1044" s="50"/>
      <c r="GM1044" s="50"/>
      <c r="GN1044" s="50"/>
      <c r="GO1044" s="50"/>
      <c r="GP1044" s="50"/>
      <c r="GQ1044" s="50"/>
      <c r="GR1044" s="50"/>
      <c r="GS1044" s="50"/>
      <c r="GT1044" s="50"/>
      <c r="GU1044" s="50"/>
      <c r="GV1044" s="16"/>
      <c r="GW1044" s="16"/>
      <c r="GX1044" s="16"/>
      <c r="GY1044" s="16"/>
      <c r="GZ1044" s="16"/>
      <c r="HA1044" s="16"/>
      <c r="HB1044" s="16"/>
      <c r="HC1044" s="16"/>
      <c r="HD1044" s="16"/>
      <c r="HE1044" s="16"/>
      <c r="HF1044" s="16"/>
      <c r="HG1044" s="16"/>
      <c r="HH1044" s="16"/>
      <c r="HI1044" s="16"/>
      <c r="HJ1044" s="16"/>
      <c r="HK1044" s="16"/>
      <c r="HL1044" s="16"/>
      <c r="HM1044" s="16"/>
      <c r="HN1044" s="16"/>
      <c r="HO1044" s="16"/>
      <c r="HP1044" s="16"/>
      <c r="HQ1044" s="16"/>
      <c r="HR1044" s="16"/>
      <c r="HS1044" s="16"/>
      <c r="HT1044" s="16"/>
      <c r="HU1044" s="16"/>
      <c r="HV1044" s="16"/>
      <c r="HW1044" s="16"/>
      <c r="HX1044" s="16"/>
      <c r="HY1044" s="16"/>
      <c r="HZ1044" s="16"/>
      <c r="IA1044" s="16"/>
      <c r="IB1044" s="16"/>
      <c r="IC1044" s="16"/>
      <c r="ID1044" s="16"/>
      <c r="IE1044" s="16"/>
      <c r="IF1044" s="16"/>
      <c r="IG1044" s="16"/>
      <c r="IH1044" s="16"/>
      <c r="II1044" s="16"/>
      <c r="IJ1044" s="16"/>
      <c r="IK1044" s="16"/>
      <c r="IL1044" s="16"/>
      <c r="IM1044" s="16"/>
      <c r="IN1044" s="16"/>
      <c r="IO1044" s="16"/>
      <c r="IP1044" s="16"/>
      <c r="IQ1044" s="16"/>
      <c r="IR1044" s="16"/>
      <c r="IS1044" s="16"/>
      <c r="IT1044" s="16"/>
      <c r="IU1044" s="16"/>
      <c r="IV1044" s="16"/>
      <c r="IW1044" s="16"/>
      <c r="IX1044" s="16"/>
      <c r="IY1044" s="16"/>
      <c r="IZ1044" s="16"/>
      <c r="JA1044" s="16"/>
      <c r="JB1044" s="16"/>
      <c r="JC1044" s="16"/>
      <c r="JD1044" s="16"/>
      <c r="JE1044" s="16"/>
      <c r="JF1044" s="16"/>
      <c r="JG1044" s="16"/>
      <c r="JH1044" s="16"/>
      <c r="JI1044" s="16"/>
      <c r="JJ1044" s="16"/>
      <c r="JK1044" s="16"/>
      <c r="JL1044" s="16"/>
      <c r="JM1044" s="16"/>
      <c r="JN1044" s="16"/>
      <c r="JO1044" s="16"/>
      <c r="JP1044" s="16"/>
      <c r="JQ1044" s="16"/>
      <c r="JR1044" s="16"/>
      <c r="JS1044" s="16"/>
      <c r="JT1044" s="16"/>
      <c r="JU1044" s="16"/>
      <c r="JV1044" s="16"/>
      <c r="JW1044" s="16"/>
      <c r="JX1044" s="16"/>
      <c r="JY1044" s="16"/>
      <c r="JZ1044" s="16"/>
      <c r="KA1044" s="16"/>
      <c r="KB1044" s="16"/>
      <c r="KC1044" s="16"/>
      <c r="KD1044" s="16"/>
      <c r="KE1044" s="16"/>
      <c r="KF1044" s="16"/>
      <c r="KG1044" s="16"/>
      <c r="KH1044" s="16"/>
      <c r="KI1044" s="16"/>
      <c r="KJ1044" s="16"/>
      <c r="KK1044" s="16"/>
      <c r="KL1044" s="16"/>
      <c r="KM1044" s="16"/>
      <c r="KN1044" s="16"/>
      <c r="KO1044" s="16"/>
      <c r="KP1044" s="16"/>
      <c r="KQ1044" s="16"/>
      <c r="KR1044" s="16"/>
      <c r="KS1044" s="16"/>
      <c r="KT1044" s="16"/>
      <c r="KU1044" s="16"/>
      <c r="KV1044" s="16"/>
      <c r="KW1044" s="16"/>
      <c r="KX1044" s="16"/>
      <c r="KY1044" s="16"/>
      <c r="KZ1044" s="16"/>
      <c r="LA1044" s="16"/>
      <c r="LB1044" s="16"/>
      <c r="LC1044" s="16"/>
      <c r="LD1044" s="16"/>
      <c r="LE1044" s="16"/>
      <c r="LF1044" s="16"/>
      <c r="LG1044" s="16"/>
      <c r="LH1044" s="16"/>
      <c r="LI1044" s="16"/>
      <c r="LJ1044" s="16"/>
      <c r="LK1044" s="16"/>
      <c r="LL1044" s="16"/>
      <c r="LM1044" s="16"/>
      <c r="LN1044" s="16"/>
      <c r="LO1044" s="16"/>
      <c r="LP1044" s="16"/>
      <c r="LQ1044" s="16"/>
      <c r="LR1044" s="16"/>
      <c r="LS1044" s="16"/>
      <c r="LT1044" s="16"/>
      <c r="LU1044" s="16"/>
      <c r="LV1044" s="16"/>
      <c r="LW1044" s="16"/>
      <c r="LX1044" s="16"/>
      <c r="LY1044" s="16"/>
      <c r="LZ1044" s="16"/>
      <c r="MA1044" s="16"/>
      <c r="MB1044" s="16"/>
      <c r="MC1044" s="16"/>
      <c r="MD1044" s="16"/>
      <c r="ME1044" s="16"/>
      <c r="MF1044" s="16"/>
      <c r="MG1044" s="16"/>
      <c r="MH1044" s="16"/>
      <c r="MI1044" s="16"/>
      <c r="MJ1044" s="16"/>
      <c r="MK1044" s="16"/>
      <c r="ML1044" s="16"/>
      <c r="MM1044" s="16"/>
      <c r="MN1044" s="16"/>
      <c r="MO1044" s="16"/>
      <c r="MP1044" s="16"/>
      <c r="MQ1044" s="16"/>
      <c r="MR1044" s="16"/>
      <c r="MS1044" s="16"/>
      <c r="MT1044" s="16"/>
      <c r="MU1044" s="16"/>
      <c r="MV1044" s="16"/>
      <c r="MW1044" s="16"/>
      <c r="MX1044" s="16"/>
      <c r="MY1044" s="16"/>
      <c r="MZ1044" s="16"/>
      <c r="NA1044" s="16"/>
      <c r="NB1044" s="16"/>
      <c r="NC1044" s="16"/>
      <c r="ND1044" s="16"/>
      <c r="NE1044" s="16"/>
      <c r="NF1044" s="16"/>
      <c r="NG1044" s="16"/>
      <c r="NH1044" s="16"/>
      <c r="NI1044" s="16"/>
      <c r="NJ1044" s="16"/>
      <c r="NK1044" s="16"/>
      <c r="NL1044" s="16"/>
      <c r="NM1044" s="16"/>
      <c r="NN1044" s="16"/>
      <c r="NO1044" s="16"/>
      <c r="NP1044" s="16"/>
      <c r="NQ1044" s="16"/>
      <c r="NR1044" s="16"/>
      <c r="NS1044" s="16"/>
      <c r="NT1044" s="16"/>
      <c r="NU1044" s="16"/>
      <c r="NV1044" s="16"/>
      <c r="NW1044" s="16"/>
      <c r="NX1044" s="16"/>
      <c r="NY1044" s="16"/>
      <c r="NZ1044" s="16"/>
      <c r="OA1044" s="16"/>
      <c r="OB1044" s="16"/>
      <c r="OC1044" s="16"/>
      <c r="OD1044" s="16"/>
      <c r="OE1044" s="16"/>
      <c r="OF1044" s="16"/>
      <c r="OG1044" s="16"/>
      <c r="OH1044" s="16"/>
      <c r="OI1044" s="16"/>
      <c r="OJ1044" s="16"/>
      <c r="OK1044" s="16"/>
      <c r="OL1044" s="16"/>
      <c r="OM1044" s="16"/>
      <c r="ON1044" s="16"/>
      <c r="OO1044" s="16"/>
      <c r="OP1044" s="16"/>
      <c r="OQ1044" s="16"/>
      <c r="OR1044" s="16"/>
      <c r="OS1044" s="16"/>
      <c r="OT1044" s="16"/>
      <c r="OU1044" s="16"/>
      <c r="OV1044" s="16"/>
      <c r="OW1044" s="16"/>
      <c r="OX1044" s="16"/>
      <c r="OY1044" s="16"/>
      <c r="OZ1044" s="16"/>
      <c r="PA1044" s="16"/>
      <c r="PB1044" s="16"/>
      <c r="PC1044" s="16"/>
      <c r="PD1044" s="16"/>
      <c r="PE1044" s="16"/>
      <c r="PF1044" s="16"/>
      <c r="PG1044" s="16"/>
      <c r="PH1044" s="16"/>
      <c r="PI1044" s="16"/>
      <c r="PJ1044" s="16"/>
      <c r="PK1044" s="16"/>
      <c r="PL1044" s="16"/>
      <c r="PM1044" s="16"/>
      <c r="PN1044" s="16"/>
      <c r="PO1044" s="16"/>
      <c r="PP1044" s="16"/>
      <c r="PQ1044" s="16"/>
      <c r="PR1044" s="16"/>
      <c r="PS1044" s="16"/>
      <c r="PT1044" s="16"/>
      <c r="PU1044" s="16"/>
      <c r="PV1044" s="16"/>
      <c r="PW1044" s="16"/>
      <c r="PX1044" s="16"/>
      <c r="PY1044" s="16"/>
      <c r="PZ1044" s="16"/>
      <c r="QA1044" s="16"/>
      <c r="QB1044" s="16"/>
      <c r="QC1044" s="16"/>
      <c r="QD1044" s="16"/>
      <c r="QE1044" s="16"/>
      <c r="QF1044" s="16"/>
      <c r="QG1044" s="16"/>
      <c r="QH1044" s="16"/>
      <c r="QI1044" s="16"/>
      <c r="QJ1044" s="16"/>
      <c r="QK1044" s="16"/>
      <c r="QL1044" s="16"/>
      <c r="QM1044" s="16"/>
      <c r="QN1044" s="16"/>
      <c r="QO1044" s="16"/>
      <c r="QP1044" s="16"/>
      <c r="QQ1044" s="16"/>
      <c r="QR1044" s="16"/>
      <c r="QS1044" s="16"/>
      <c r="QT1044" s="16"/>
      <c r="QU1044" s="16"/>
      <c r="QV1044" s="16"/>
      <c r="QW1044" s="16"/>
      <c r="QX1044" s="16"/>
      <c r="QY1044" s="16"/>
      <c r="QZ1044" s="16"/>
      <c r="RA1044" s="16"/>
      <c r="RB1044" s="16"/>
      <c r="RC1044" s="16"/>
      <c r="RD1044" s="16"/>
      <c r="RE1044" s="16"/>
      <c r="RF1044" s="16"/>
      <c r="RG1044" s="16"/>
      <c r="RH1044" s="16"/>
      <c r="RI1044" s="16"/>
      <c r="RJ1044" s="16"/>
      <c r="RK1044" s="16"/>
      <c r="RL1044" s="16"/>
      <c r="RM1044" s="16"/>
      <c r="RN1044" s="16"/>
      <c r="RO1044" s="16"/>
      <c r="RP1044" s="16"/>
      <c r="RQ1044" s="16"/>
      <c r="RR1044" s="16"/>
      <c r="RS1044" s="16"/>
      <c r="RT1044" s="16"/>
      <c r="RU1044" s="16"/>
      <c r="RV1044" s="16"/>
      <c r="RW1044" s="16"/>
      <c r="RX1044" s="16"/>
      <c r="RY1044" s="16"/>
      <c r="RZ1044" s="16"/>
      <c r="SA1044" s="16"/>
      <c r="SB1044" s="16"/>
      <c r="SC1044" s="16"/>
      <c r="SD1044" s="16"/>
      <c r="SE1044" s="16"/>
      <c r="SF1044" s="16"/>
      <c r="SG1044" s="16"/>
      <c r="SH1044" s="16"/>
      <c r="SI1044" s="16"/>
      <c r="SJ1044" s="16"/>
      <c r="SK1044" s="16"/>
      <c r="SL1044" s="16"/>
      <c r="SM1044" s="16"/>
      <c r="SN1044" s="16"/>
      <c r="SO1044" s="16"/>
      <c r="SP1044" s="16"/>
      <c r="SQ1044" s="16"/>
      <c r="SR1044" s="16"/>
      <c r="SS1044" s="16"/>
      <c r="ST1044" s="16"/>
      <c r="SU1044" s="16"/>
      <c r="SV1044" s="16"/>
      <c r="SW1044" s="16"/>
      <c r="SX1044" s="16"/>
      <c r="SY1044" s="16"/>
      <c r="SZ1044" s="16"/>
      <c r="TA1044" s="16"/>
      <c r="TB1044" s="16"/>
      <c r="TC1044" s="16"/>
      <c r="TD1044" s="16"/>
      <c r="TE1044" s="16"/>
      <c r="TF1044" s="16"/>
      <c r="TG1044" s="16"/>
      <c r="TH1044" s="16"/>
      <c r="TI1044" s="16"/>
      <c r="TJ1044" s="16"/>
      <c r="TK1044" s="16"/>
      <c r="TL1044" s="16"/>
      <c r="TM1044" s="16"/>
      <c r="TN1044" s="16"/>
      <c r="TO1044" s="16"/>
      <c r="TP1044" s="16"/>
      <c r="TQ1044" s="16"/>
      <c r="TR1044" s="16"/>
      <c r="TS1044" s="16"/>
      <c r="TT1044" s="16"/>
      <c r="TU1044" s="16"/>
      <c r="TV1044" s="16"/>
      <c r="TW1044" s="16"/>
      <c r="TX1044" s="16"/>
      <c r="TY1044" s="16"/>
      <c r="TZ1044" s="16"/>
      <c r="UA1044" s="16"/>
      <c r="UB1044" s="16"/>
      <c r="UC1044" s="16"/>
      <c r="UD1044" s="16"/>
      <c r="UE1044" s="16"/>
      <c r="UF1044" s="16"/>
      <c r="UG1044" s="16"/>
      <c r="UH1044" s="16"/>
      <c r="UI1044" s="16"/>
      <c r="UJ1044" s="16"/>
      <c r="UK1044" s="16"/>
      <c r="UL1044" s="16"/>
      <c r="UM1044" s="16"/>
      <c r="UN1044" s="16"/>
      <c r="UO1044" s="16"/>
      <c r="UP1044" s="16"/>
      <c r="UQ1044" s="16"/>
      <c r="UR1044" s="16"/>
      <c r="US1044" s="16"/>
      <c r="UT1044" s="16"/>
      <c r="UU1044" s="16"/>
      <c r="UV1044" s="16"/>
      <c r="UW1044" s="16"/>
      <c r="UX1044" s="16"/>
      <c r="UY1044" s="16"/>
      <c r="UZ1044" s="16"/>
      <c r="VA1044" s="16"/>
      <c r="VB1044" s="16"/>
      <c r="VC1044" s="16"/>
      <c r="VD1044" s="16"/>
      <c r="VE1044" s="16"/>
      <c r="VF1044" s="16"/>
      <c r="VG1044" s="16"/>
      <c r="VH1044" s="16"/>
      <c r="VI1044" s="16"/>
      <c r="VJ1044" s="16"/>
      <c r="VK1044" s="16"/>
      <c r="VL1044" s="16"/>
      <c r="VM1044" s="16"/>
      <c r="VN1044" s="16"/>
      <c r="VO1044" s="16"/>
      <c r="VP1044" s="16"/>
      <c r="VQ1044" s="16"/>
      <c r="VR1044" s="16"/>
      <c r="VS1044" s="16"/>
      <c r="VT1044" s="16"/>
      <c r="VU1044" s="16"/>
      <c r="VV1044" s="16"/>
      <c r="NAO1044" s="348"/>
      <c r="NAP1044" s="156"/>
      <c r="NAQ1044" s="156"/>
      <c r="NAR1044" s="156"/>
      <c r="NAS1044" s="156"/>
      <c r="NAT1044" s="437"/>
      <c r="NAU1044" s="437"/>
      <c r="NAV1044" s="483"/>
      <c r="NAW1044" s="483"/>
      <c r="NAX1044" s="483"/>
      <c r="NAY1044" s="483"/>
      <c r="NAZ1044" s="483"/>
      <c r="NBA1044" s="483"/>
      <c r="NBB1044" s="483"/>
      <c r="NBC1044" s="483"/>
      <c r="NBD1044" s="483"/>
      <c r="NBE1044" s="483"/>
      <c r="NBF1044" s="483"/>
      <c r="NBG1044" s="483"/>
      <c r="NBH1044" s="483"/>
      <c r="NBI1044" s="483"/>
      <c r="NBJ1044" s="483"/>
      <c r="NBK1044" s="483"/>
      <c r="NBL1044" s="483"/>
      <c r="NBM1044" s="483"/>
      <c r="NBN1044" s="483"/>
      <c r="NBO1044" s="483"/>
      <c r="NBP1044" s="483"/>
      <c r="NBQ1044" s="483"/>
      <c r="NBR1044" s="483"/>
      <c r="NBS1044" s="483"/>
      <c r="NBT1044" s="483"/>
      <c r="NBU1044" s="483"/>
      <c r="NBV1044" s="483"/>
      <c r="NBW1044" s="483"/>
      <c r="NBX1044" s="483"/>
      <c r="NBY1044" s="483"/>
      <c r="NBZ1044" s="483"/>
      <c r="NCA1044" s="483"/>
      <c r="NCB1044" s="483"/>
      <c r="NCC1044" s="483"/>
      <c r="NCD1044" s="483"/>
      <c r="NCE1044" s="483"/>
      <c r="NCF1044" s="483"/>
      <c r="NCG1044" s="483"/>
      <c r="NCH1044" s="483"/>
      <c r="NCI1044" s="483"/>
      <c r="NCJ1044" s="483"/>
      <c r="NCK1044" s="483"/>
      <c r="NCL1044" s="483"/>
      <c r="NCM1044" s="483"/>
      <c r="NCN1044" s="483"/>
      <c r="NCO1044" s="483"/>
      <c r="NCP1044" s="483"/>
      <c r="NCQ1044" s="483"/>
      <c r="NCR1044" s="483"/>
      <c r="NCS1044" s="483"/>
      <c r="NCT1044" s="483"/>
      <c r="NCU1044" s="483"/>
      <c r="NCV1044" s="483"/>
      <c r="NCW1044" s="483"/>
      <c r="NCX1044" s="483"/>
      <c r="NCY1044" s="483"/>
      <c r="NCZ1044" s="483"/>
      <c r="NDA1044" s="483"/>
      <c r="NDB1044" s="483"/>
      <c r="NDC1044" s="483"/>
      <c r="NDD1044" s="483"/>
      <c r="NDE1044" s="483"/>
      <c r="NDF1044" s="483"/>
      <c r="NDG1044" s="483"/>
      <c r="NDH1044" s="348"/>
      <c r="NDI1044" s="156"/>
      <c r="NDJ1044" s="156"/>
      <c r="NDK1044" s="156"/>
      <c r="NDL1044" s="157"/>
      <c r="NDM1044" s="16"/>
      <c r="NDN1044" s="16"/>
    </row>
    <row r="1045" spans="1:9646" ht="45.75" customHeight="1">
      <c r="A1045" s="589">
        <f>1+A1044</f>
        <v>1043</v>
      </c>
      <c r="B1045" s="403" t="s">
        <v>9848</v>
      </c>
      <c r="C1045" s="156" t="s">
        <v>9849</v>
      </c>
      <c r="D1045" s="156" t="s">
        <v>645</v>
      </c>
      <c r="E1045" s="156">
        <v>45569</v>
      </c>
      <c r="F1045" s="156">
        <v>45574</v>
      </c>
      <c r="G1045" s="156">
        <v>45646</v>
      </c>
      <c r="H1045" s="156" t="s">
        <v>416</v>
      </c>
      <c r="I1045" s="156" t="s">
        <v>9646</v>
      </c>
      <c r="J1045" s="301" t="s">
        <v>9850</v>
      </c>
      <c r="K1045" s="251">
        <v>80137009</v>
      </c>
      <c r="L1045" s="156">
        <v>6</v>
      </c>
      <c r="M1045" s="156" t="s">
        <v>97</v>
      </c>
      <c r="N1045" s="156" t="s">
        <v>5078</v>
      </c>
      <c r="O1045" s="156" t="s">
        <v>783</v>
      </c>
      <c r="P1045" s="156" t="s">
        <v>7814</v>
      </c>
      <c r="Q1045" s="156" t="s">
        <v>7596</v>
      </c>
      <c r="R1045" s="143">
        <v>72</v>
      </c>
      <c r="S1045" s="134" t="s">
        <v>2917</v>
      </c>
      <c r="T1045" s="253" t="s">
        <v>9851</v>
      </c>
      <c r="U1045" s="156">
        <v>2024003475</v>
      </c>
      <c r="V1045" s="253" t="s">
        <v>9852</v>
      </c>
      <c r="W1045" s="156">
        <v>45572</v>
      </c>
      <c r="X1045" s="156" t="s">
        <v>103</v>
      </c>
      <c r="Y1045" s="317" t="s">
        <v>9853</v>
      </c>
      <c r="Z1045" s="156" t="s">
        <v>9851</v>
      </c>
      <c r="AA1045" s="156">
        <v>0</v>
      </c>
      <c r="AB1045" s="156">
        <v>0</v>
      </c>
      <c r="AC1045" s="156">
        <v>0</v>
      </c>
      <c r="AD1045" s="156">
        <v>0</v>
      </c>
      <c r="AE1045" s="156">
        <v>0</v>
      </c>
      <c r="AF1045" s="156">
        <v>0</v>
      </c>
      <c r="AG1045" s="156">
        <v>0</v>
      </c>
      <c r="AH1045" s="156">
        <v>0</v>
      </c>
      <c r="AI1045" s="156">
        <v>0</v>
      </c>
      <c r="AJ1045" s="156">
        <v>0</v>
      </c>
      <c r="AK1045" s="156" t="s">
        <v>104</v>
      </c>
      <c r="AL1045" s="103" t="s">
        <v>9854</v>
      </c>
      <c r="AM1045" s="156" t="s">
        <v>3311</v>
      </c>
      <c r="AN1045" s="156">
        <v>93204728</v>
      </c>
      <c r="AO1045" s="156" t="s">
        <v>114</v>
      </c>
      <c r="AP1045" s="156" t="s">
        <v>114</v>
      </c>
      <c r="AQ1045" s="156" t="s">
        <v>114</v>
      </c>
      <c r="AR1045" s="156" t="s">
        <v>114</v>
      </c>
      <c r="AS1045" s="156" t="s">
        <v>109</v>
      </c>
      <c r="AT1045" s="156" t="s">
        <v>109</v>
      </c>
      <c r="AU1045" s="156" t="s">
        <v>392</v>
      </c>
      <c r="AV1045" s="156" t="s">
        <v>9324</v>
      </c>
      <c r="AW1045" s="156" t="s">
        <v>9324</v>
      </c>
      <c r="AX1045" s="156" t="s">
        <v>109</v>
      </c>
      <c r="AY1045" s="156" t="s">
        <v>108</v>
      </c>
      <c r="AZ1045" s="156" t="s">
        <v>9324</v>
      </c>
      <c r="BA1045" s="156" t="s">
        <v>9324</v>
      </c>
      <c r="BB1045" s="156"/>
      <c r="BC1045" s="156" t="s">
        <v>9324</v>
      </c>
      <c r="BD1045" s="156" t="s">
        <v>9324</v>
      </c>
      <c r="BE1045" s="156" t="s">
        <v>9324</v>
      </c>
      <c r="BF1045" s="156" t="s">
        <v>9324</v>
      </c>
      <c r="BG1045" s="156" t="s">
        <v>9324</v>
      </c>
      <c r="BH1045" s="153" t="s">
        <v>9851</v>
      </c>
      <c r="BI1045" s="496" t="s">
        <v>135</v>
      </c>
      <c r="BJ1045" s="240" t="s">
        <v>9324</v>
      </c>
      <c r="BK1045" s="240" t="s">
        <v>114</v>
      </c>
      <c r="BL1045" s="240" t="s">
        <v>9324</v>
      </c>
      <c r="BM1045" s="398" t="s">
        <v>136</v>
      </c>
      <c r="BN1045" s="156" t="s">
        <v>115</v>
      </c>
      <c r="BO1045" s="156"/>
      <c r="BP1045" s="156"/>
      <c r="BQ1045" s="156">
        <v>42</v>
      </c>
      <c r="BR1045" s="156">
        <v>30159</v>
      </c>
      <c r="BS1045" s="156" t="s">
        <v>109</v>
      </c>
      <c r="BT1045" s="156" t="s">
        <v>108</v>
      </c>
      <c r="BU1045" s="156" t="s">
        <v>108</v>
      </c>
      <c r="BV1045" s="156" t="s">
        <v>108</v>
      </c>
      <c r="BW1045" s="156" t="s">
        <v>108</v>
      </c>
      <c r="BX1045" s="156" t="s">
        <v>9855</v>
      </c>
      <c r="BY1045" s="156">
        <v>3115493301</v>
      </c>
      <c r="BZ1045" s="156" t="s">
        <v>9856</v>
      </c>
      <c r="CA1045" s="391" t="s">
        <v>109</v>
      </c>
      <c r="CB1045" s="391" t="s">
        <v>109</v>
      </c>
      <c r="CC1045" s="391" t="s">
        <v>109</v>
      </c>
      <c r="CD1045" s="448"/>
      <c r="CE1045" s="448"/>
      <c r="CF1045" s="448"/>
      <c r="CG1045" s="448"/>
      <c r="CH1045" s="448"/>
      <c r="CI1045" s="448"/>
      <c r="CJ1045" s="448"/>
      <c r="CK1045" s="448"/>
      <c r="CL1045" s="448"/>
      <c r="CM1045" s="447" t="s">
        <v>109</v>
      </c>
      <c r="CN1045" s="448"/>
      <c r="CO1045" s="297"/>
      <c r="CP1045" s="297"/>
      <c r="CQ1045" s="297"/>
      <c r="CR1045" s="297"/>
      <c r="CS1045" s="297"/>
      <c r="CT1045" s="297"/>
      <c r="CU1045" s="297"/>
      <c r="CV1045" s="297"/>
      <c r="CW1045" s="297"/>
      <c r="CX1045" s="297"/>
      <c r="CY1045" s="297"/>
      <c r="CZ1045" s="297"/>
      <c r="DA1045" s="297"/>
      <c r="DB1045" s="297"/>
      <c r="DC1045" s="297"/>
      <c r="DD1045" s="297"/>
      <c r="DE1045" s="297"/>
      <c r="DF1045" s="297"/>
      <c r="DG1045" s="297"/>
      <c r="DH1045" s="297"/>
      <c r="DI1045" s="297"/>
      <c r="DJ1045" s="297"/>
      <c r="DK1045" s="297"/>
      <c r="DL1045" s="297"/>
      <c r="DM1045" s="297"/>
      <c r="DN1045" s="297"/>
      <c r="DO1045" s="297"/>
      <c r="DP1045" s="297"/>
      <c r="DQ1045" s="297"/>
      <c r="DR1045" s="297"/>
      <c r="DS1045" s="297"/>
      <c r="DT1045" s="297"/>
      <c r="DU1045" s="297"/>
      <c r="DV1045" s="297"/>
      <c r="DW1045" s="297"/>
      <c r="DX1045" s="297"/>
      <c r="DY1045" s="297"/>
      <c r="DZ1045" s="297"/>
      <c r="EA1045" s="297"/>
      <c r="EB1045" s="297"/>
      <c r="EC1045" s="297"/>
      <c r="ED1045" s="297"/>
      <c r="EE1045" s="297"/>
      <c r="EF1045" s="297"/>
      <c r="EG1045" s="297"/>
      <c r="EH1045" s="297"/>
      <c r="EI1045" s="297"/>
      <c r="EJ1045" s="297"/>
      <c r="EK1045" s="297"/>
      <c r="EL1045" s="297"/>
      <c r="EM1045" s="297"/>
      <c r="EN1045" s="297"/>
      <c r="EO1045" s="297"/>
      <c r="EP1045" s="297"/>
      <c r="EQ1045" s="297"/>
      <c r="ER1045" s="297"/>
      <c r="ES1045" s="297"/>
      <c r="ET1045" s="297"/>
      <c r="EU1045" s="297"/>
      <c r="EV1045" s="297"/>
      <c r="EW1045" s="297"/>
      <c r="EX1045" s="297"/>
      <c r="EY1045" s="297"/>
      <c r="EZ1045" s="297"/>
      <c r="FA1045" s="297"/>
      <c r="FB1045" s="297"/>
      <c r="FC1045" s="297"/>
      <c r="FD1045" s="297"/>
      <c r="FE1045" s="297"/>
      <c r="FF1045" s="297"/>
      <c r="FG1045" s="297"/>
      <c r="FH1045" s="297"/>
      <c r="FI1045" s="297"/>
      <c r="FJ1045" s="297"/>
      <c r="FK1045" s="297"/>
      <c r="FL1045" s="297"/>
      <c r="FM1045" s="297"/>
      <c r="FN1045" s="297"/>
      <c r="FO1045" s="297"/>
      <c r="FP1045" s="297"/>
      <c r="FQ1045" s="297"/>
      <c r="FR1045" s="297"/>
      <c r="FS1045" s="297"/>
    </row>
    <row r="1046" spans="1:9646" ht="45.75" customHeight="1">
      <c r="A1046" s="589">
        <f>1+A1045</f>
        <v>1044</v>
      </c>
      <c r="B1046" s="403" t="s">
        <v>9857</v>
      </c>
      <c r="C1046" s="156" t="s">
        <v>9858</v>
      </c>
      <c r="D1046" s="156" t="s">
        <v>645</v>
      </c>
      <c r="E1046" s="156">
        <v>45569</v>
      </c>
      <c r="F1046" s="156">
        <v>45573</v>
      </c>
      <c r="G1046" s="156">
        <v>45646</v>
      </c>
      <c r="H1046" s="156" t="s">
        <v>416</v>
      </c>
      <c r="I1046" s="156" t="s">
        <v>9637</v>
      </c>
      <c r="J1046" s="301" t="s">
        <v>9859</v>
      </c>
      <c r="K1046" s="251" t="s">
        <v>9860</v>
      </c>
      <c r="L1046" s="156">
        <v>2</v>
      </c>
      <c r="M1046" s="156" t="s">
        <v>97</v>
      </c>
      <c r="N1046" s="156" t="s">
        <v>5078</v>
      </c>
      <c r="O1046" s="156" t="s">
        <v>3608</v>
      </c>
      <c r="P1046" s="156" t="s">
        <v>9017</v>
      </c>
      <c r="Q1046" s="156" t="s">
        <v>8491</v>
      </c>
      <c r="R1046" s="143">
        <v>73</v>
      </c>
      <c r="S1046" s="134" t="s">
        <v>8935</v>
      </c>
      <c r="T1046" s="253" t="s">
        <v>9753</v>
      </c>
      <c r="U1046" s="156">
        <v>2024003473</v>
      </c>
      <c r="V1046" s="253" t="s">
        <v>9754</v>
      </c>
      <c r="W1046" s="156">
        <v>45572</v>
      </c>
      <c r="X1046" s="156" t="s">
        <v>103</v>
      </c>
      <c r="Y1046" s="317" t="s">
        <v>9755</v>
      </c>
      <c r="Z1046" s="156" t="s">
        <v>9753</v>
      </c>
      <c r="AA1046" s="156">
        <v>0</v>
      </c>
      <c r="AB1046" s="156">
        <v>0</v>
      </c>
      <c r="AC1046" s="156">
        <v>0</v>
      </c>
      <c r="AD1046" s="156">
        <v>0</v>
      </c>
      <c r="AE1046" s="156">
        <v>0</v>
      </c>
      <c r="AF1046" s="156">
        <v>0</v>
      </c>
      <c r="AG1046" s="156">
        <v>0</v>
      </c>
      <c r="AH1046" s="156">
        <v>0</v>
      </c>
      <c r="AI1046" s="156">
        <v>0</v>
      </c>
      <c r="AJ1046" s="156">
        <v>0</v>
      </c>
      <c r="AK1046" s="156" t="s">
        <v>104</v>
      </c>
      <c r="AL1046" s="103" t="s">
        <v>9861</v>
      </c>
      <c r="AM1046" s="156" t="s">
        <v>9862</v>
      </c>
      <c r="AN1046" s="156">
        <v>15668923</v>
      </c>
      <c r="AO1046" s="156" t="s">
        <v>114</v>
      </c>
      <c r="AP1046" s="156" t="s">
        <v>114</v>
      </c>
      <c r="AQ1046" s="156" t="s">
        <v>114</v>
      </c>
      <c r="AR1046" s="156" t="s">
        <v>114</v>
      </c>
      <c r="AS1046" s="156" t="s">
        <v>109</v>
      </c>
      <c r="AT1046" s="156" t="s">
        <v>109</v>
      </c>
      <c r="AU1046" s="156" t="s">
        <v>392</v>
      </c>
      <c r="AV1046" s="156" t="s">
        <v>9324</v>
      </c>
      <c r="AW1046" s="156" t="s">
        <v>9324</v>
      </c>
      <c r="AX1046" s="156" t="s">
        <v>109</v>
      </c>
      <c r="AY1046" s="156" t="s">
        <v>108</v>
      </c>
      <c r="AZ1046" s="156" t="s">
        <v>9324</v>
      </c>
      <c r="BA1046" s="156" t="s">
        <v>9324</v>
      </c>
      <c r="BB1046" s="156"/>
      <c r="BC1046" s="156" t="s">
        <v>9324</v>
      </c>
      <c r="BD1046" s="156" t="s">
        <v>9324</v>
      </c>
      <c r="BE1046" s="156" t="s">
        <v>9324</v>
      </c>
      <c r="BF1046" s="156" t="s">
        <v>9324</v>
      </c>
      <c r="BG1046" s="156" t="s">
        <v>9324</v>
      </c>
      <c r="BH1046" s="153" t="s">
        <v>9753</v>
      </c>
      <c r="BI1046" s="437" t="s">
        <v>259</v>
      </c>
      <c r="BJ1046" s="240" t="s">
        <v>9324</v>
      </c>
      <c r="BK1046" s="240" t="s">
        <v>114</v>
      </c>
      <c r="BL1046" s="240" t="s">
        <v>9324</v>
      </c>
      <c r="BM1046" s="161" t="s">
        <v>2539</v>
      </c>
      <c r="BN1046" s="156" t="s">
        <v>115</v>
      </c>
      <c r="BO1046" s="156"/>
      <c r="BP1046" s="156"/>
      <c r="BQ1046" s="156">
        <v>26</v>
      </c>
      <c r="BR1046" s="156">
        <v>35880</v>
      </c>
      <c r="BS1046" s="156" t="s">
        <v>109</v>
      </c>
      <c r="BT1046" s="156" t="s">
        <v>108</v>
      </c>
      <c r="BU1046" s="156" t="s">
        <v>108</v>
      </c>
      <c r="BV1046" s="156" t="s">
        <v>108</v>
      </c>
      <c r="BW1046" s="156" t="s">
        <v>108</v>
      </c>
      <c r="BX1046" s="156" t="s">
        <v>9863</v>
      </c>
      <c r="BY1046" s="156" t="s">
        <v>9864</v>
      </c>
      <c r="BZ1046" s="156" t="s">
        <v>9865</v>
      </c>
      <c r="CA1046" s="157" t="s">
        <v>109</v>
      </c>
      <c r="CB1046" s="157" t="s">
        <v>109</v>
      </c>
      <c r="CC1046" s="157" t="s">
        <v>109</v>
      </c>
      <c r="CD1046" s="156"/>
      <c r="CE1046" s="156"/>
      <c r="CF1046" s="156"/>
      <c r="CG1046" s="156"/>
      <c r="CH1046" s="156"/>
      <c r="CI1046" s="156"/>
      <c r="CJ1046" s="156"/>
      <c r="CK1046" s="156"/>
      <c r="CL1046" s="156"/>
      <c r="CM1046" s="152" t="s">
        <v>109</v>
      </c>
      <c r="CN1046" s="156"/>
      <c r="CO1046" s="297"/>
      <c r="CP1046" s="297"/>
      <c r="CQ1046" s="297"/>
      <c r="CR1046" s="297"/>
      <c r="CS1046" s="297"/>
      <c r="CT1046" s="297"/>
      <c r="CU1046" s="297"/>
      <c r="CV1046" s="297"/>
      <c r="CW1046" s="297"/>
      <c r="CX1046" s="297"/>
      <c r="CY1046" s="297"/>
      <c r="CZ1046" s="297"/>
      <c r="DA1046" s="297"/>
      <c r="DB1046" s="297"/>
      <c r="DC1046" s="297"/>
      <c r="DD1046" s="297"/>
      <c r="DE1046" s="297"/>
      <c r="DF1046" s="297"/>
      <c r="DG1046" s="297"/>
      <c r="DH1046" s="297"/>
      <c r="DI1046" s="297"/>
      <c r="DJ1046" s="297"/>
      <c r="DK1046" s="297"/>
      <c r="DL1046" s="297"/>
      <c r="DM1046" s="297"/>
      <c r="DN1046" s="297"/>
      <c r="DO1046" s="297"/>
      <c r="DP1046" s="297"/>
      <c r="DQ1046" s="297"/>
      <c r="DR1046" s="297"/>
      <c r="DS1046" s="297"/>
      <c r="DT1046" s="297"/>
      <c r="DU1046" s="297"/>
      <c r="DV1046" s="297"/>
      <c r="DW1046" s="297"/>
      <c r="DX1046" s="297"/>
      <c r="DY1046" s="297"/>
      <c r="DZ1046" s="297"/>
      <c r="EA1046" s="297"/>
      <c r="EB1046" s="297"/>
      <c r="EC1046" s="297"/>
      <c r="ED1046" s="297"/>
      <c r="EE1046" s="297"/>
      <c r="EF1046" s="297"/>
      <c r="EG1046" s="297"/>
      <c r="EH1046" s="297"/>
      <c r="EI1046" s="297"/>
      <c r="EJ1046" s="297"/>
      <c r="EK1046" s="297"/>
      <c r="EL1046" s="297"/>
      <c r="EM1046" s="297"/>
      <c r="EN1046" s="297"/>
      <c r="EO1046" s="297"/>
      <c r="EP1046" s="297"/>
      <c r="EQ1046" s="297"/>
      <c r="ER1046" s="297"/>
      <c r="ES1046" s="297"/>
      <c r="ET1046" s="297"/>
      <c r="EU1046" s="297"/>
      <c r="EV1046" s="297"/>
      <c r="EW1046" s="297"/>
      <c r="EX1046" s="297"/>
      <c r="EY1046" s="297"/>
      <c r="EZ1046" s="297"/>
      <c r="FA1046" s="297"/>
      <c r="FB1046" s="297"/>
      <c r="FC1046" s="297"/>
      <c r="FD1046" s="297"/>
      <c r="FE1046" s="297"/>
      <c r="FF1046" s="297"/>
      <c r="FG1046" s="297"/>
      <c r="FH1046" s="297"/>
      <c r="FI1046" s="297"/>
      <c r="FJ1046" s="297"/>
      <c r="FK1046" s="297"/>
      <c r="FL1046" s="297"/>
      <c r="FM1046" s="297"/>
      <c r="FN1046" s="297"/>
      <c r="FO1046" s="297"/>
      <c r="FP1046" s="297"/>
      <c r="FQ1046" s="297"/>
      <c r="FR1046" s="297"/>
      <c r="FS1046" s="297"/>
    </row>
    <row r="1047" spans="1:9646" ht="45.75" customHeight="1">
      <c r="A1047" s="589">
        <f>1+A1046</f>
        <v>1045</v>
      </c>
      <c r="B1047" s="403" t="s">
        <v>9866</v>
      </c>
      <c r="C1047" s="156" t="s">
        <v>9867</v>
      </c>
      <c r="D1047" s="156" t="s">
        <v>645</v>
      </c>
      <c r="E1047" s="156">
        <v>45569</v>
      </c>
      <c r="F1047" s="156">
        <v>45573</v>
      </c>
      <c r="G1047" s="156">
        <v>45646</v>
      </c>
      <c r="H1047" s="156" t="s">
        <v>416</v>
      </c>
      <c r="I1047" s="156" t="s">
        <v>9646</v>
      </c>
      <c r="J1047" s="301" t="s">
        <v>9868</v>
      </c>
      <c r="K1047" s="251">
        <v>51835116</v>
      </c>
      <c r="L1047" s="156">
        <v>5</v>
      </c>
      <c r="M1047" s="156" t="s">
        <v>97</v>
      </c>
      <c r="N1047" s="156" t="s">
        <v>5078</v>
      </c>
      <c r="O1047" s="156" t="s">
        <v>783</v>
      </c>
      <c r="P1047" s="156" t="s">
        <v>9869</v>
      </c>
      <c r="Q1047" s="156" t="s">
        <v>8720</v>
      </c>
      <c r="R1047" s="143">
        <v>73</v>
      </c>
      <c r="S1047" s="134" t="s">
        <v>4956</v>
      </c>
      <c r="T1047" s="253" t="s">
        <v>9799</v>
      </c>
      <c r="U1047" s="156">
        <v>2024003469</v>
      </c>
      <c r="V1047" s="253" t="s">
        <v>9402</v>
      </c>
      <c r="W1047" s="156">
        <v>45572</v>
      </c>
      <c r="X1047" s="156" t="s">
        <v>103</v>
      </c>
      <c r="Y1047" s="317" t="s">
        <v>9800</v>
      </c>
      <c r="Z1047" s="156" t="s">
        <v>9799</v>
      </c>
      <c r="AA1047" s="156">
        <v>0</v>
      </c>
      <c r="AB1047" s="156">
        <v>0</v>
      </c>
      <c r="AC1047" s="156">
        <v>0</v>
      </c>
      <c r="AD1047" s="156">
        <v>0</v>
      </c>
      <c r="AE1047" s="156">
        <v>0</v>
      </c>
      <c r="AF1047" s="156">
        <v>0</v>
      </c>
      <c r="AG1047" s="156">
        <v>0</v>
      </c>
      <c r="AH1047" s="156">
        <v>0</v>
      </c>
      <c r="AI1047" s="156">
        <v>0</v>
      </c>
      <c r="AJ1047" s="156">
        <v>0</v>
      </c>
      <c r="AK1047" s="156" t="s">
        <v>104</v>
      </c>
      <c r="AL1047" s="103" t="s">
        <v>9870</v>
      </c>
      <c r="AM1047" s="156" t="s">
        <v>7518</v>
      </c>
      <c r="AN1047" s="156" t="s">
        <v>9844</v>
      </c>
      <c r="AO1047" s="156" t="s">
        <v>114</v>
      </c>
      <c r="AP1047" s="156" t="s">
        <v>114</v>
      </c>
      <c r="AQ1047" s="156" t="s">
        <v>114</v>
      </c>
      <c r="AR1047" s="156" t="s">
        <v>114</v>
      </c>
      <c r="AS1047" s="156" t="s">
        <v>109</v>
      </c>
      <c r="AT1047" s="156" t="s">
        <v>109</v>
      </c>
      <c r="AU1047" s="156" t="s">
        <v>392</v>
      </c>
      <c r="AV1047" s="156" t="s">
        <v>9324</v>
      </c>
      <c r="AW1047" s="156" t="s">
        <v>9324</v>
      </c>
      <c r="AX1047" s="156" t="s">
        <v>109</v>
      </c>
      <c r="AY1047" s="156" t="s">
        <v>108</v>
      </c>
      <c r="AZ1047" s="156" t="s">
        <v>9324</v>
      </c>
      <c r="BA1047" s="156" t="s">
        <v>9324</v>
      </c>
      <c r="BB1047" s="156"/>
      <c r="BC1047" s="156" t="s">
        <v>9324</v>
      </c>
      <c r="BD1047" s="156" t="s">
        <v>9324</v>
      </c>
      <c r="BE1047" s="156" t="s">
        <v>9324</v>
      </c>
      <c r="BF1047" s="156" t="s">
        <v>9324</v>
      </c>
      <c r="BG1047" s="156" t="s">
        <v>9324</v>
      </c>
      <c r="BH1047" s="153" t="s">
        <v>9799</v>
      </c>
      <c r="BI1047" s="437" t="s">
        <v>259</v>
      </c>
      <c r="BJ1047" s="240" t="s">
        <v>9324</v>
      </c>
      <c r="BK1047" s="240" t="s">
        <v>114</v>
      </c>
      <c r="BL1047" s="240" t="s">
        <v>9324</v>
      </c>
      <c r="BM1047" s="161" t="s">
        <v>2539</v>
      </c>
      <c r="BN1047" s="156" t="s">
        <v>964</v>
      </c>
      <c r="BO1047" s="156"/>
      <c r="BP1047" s="156"/>
      <c r="BQ1047" s="156">
        <v>58</v>
      </c>
      <c r="BR1047" s="156">
        <v>24104</v>
      </c>
      <c r="BS1047" s="156" t="s">
        <v>108</v>
      </c>
      <c r="BT1047" s="156" t="s">
        <v>108</v>
      </c>
      <c r="BU1047" s="156" t="s">
        <v>108</v>
      </c>
      <c r="BV1047" s="156" t="s">
        <v>108</v>
      </c>
      <c r="BW1047" s="156" t="s">
        <v>108</v>
      </c>
      <c r="BX1047" s="156" t="s">
        <v>3703</v>
      </c>
      <c r="BY1047" s="156">
        <v>3222327751</v>
      </c>
      <c r="BZ1047" s="156" t="s">
        <v>3704</v>
      </c>
      <c r="CA1047" s="157" t="s">
        <v>109</v>
      </c>
      <c r="CB1047" s="157" t="s">
        <v>109</v>
      </c>
      <c r="CC1047" s="157"/>
      <c r="CD1047" s="156"/>
      <c r="CE1047" s="156"/>
      <c r="CF1047" s="156"/>
      <c r="CG1047" s="156"/>
      <c r="CH1047" s="156"/>
      <c r="CI1047" s="156"/>
      <c r="CJ1047" s="156"/>
      <c r="CK1047" s="156"/>
      <c r="CL1047" s="156"/>
      <c r="CM1047" s="152" t="s">
        <v>109</v>
      </c>
      <c r="CN1047" s="156"/>
      <c r="CO1047" s="297"/>
      <c r="CP1047" s="297"/>
      <c r="CQ1047" s="297"/>
      <c r="CR1047" s="297"/>
      <c r="CS1047" s="297"/>
      <c r="CT1047" s="297"/>
      <c r="CU1047" s="297"/>
      <c r="CV1047" s="297"/>
      <c r="CW1047" s="297"/>
      <c r="CX1047" s="297"/>
      <c r="CY1047" s="297"/>
      <c r="CZ1047" s="297"/>
      <c r="DA1047" s="297"/>
      <c r="DB1047" s="297"/>
      <c r="DC1047" s="297"/>
      <c r="DD1047" s="297"/>
      <c r="DE1047" s="297"/>
      <c r="DF1047" s="297"/>
      <c r="DG1047" s="297"/>
      <c r="DH1047" s="297"/>
      <c r="DI1047" s="297"/>
      <c r="DJ1047" s="297"/>
      <c r="DK1047" s="297"/>
      <c r="DL1047" s="297"/>
      <c r="DM1047" s="297"/>
      <c r="DN1047" s="297"/>
      <c r="DO1047" s="297"/>
      <c r="DP1047" s="297"/>
      <c r="DQ1047" s="297"/>
      <c r="DR1047" s="297"/>
      <c r="DS1047" s="297"/>
      <c r="DT1047" s="297"/>
      <c r="DU1047" s="297"/>
      <c r="DV1047" s="297"/>
      <c r="DW1047" s="297"/>
      <c r="DX1047" s="297"/>
      <c r="DY1047" s="297"/>
      <c r="DZ1047" s="297"/>
      <c r="EA1047" s="297"/>
      <c r="EB1047" s="297"/>
      <c r="EC1047" s="297"/>
      <c r="ED1047" s="297"/>
      <c r="EE1047" s="297"/>
      <c r="EF1047" s="297"/>
      <c r="EG1047" s="297"/>
      <c r="EH1047" s="297"/>
      <c r="EI1047" s="297"/>
      <c r="EJ1047" s="297"/>
      <c r="EK1047" s="297"/>
      <c r="EL1047" s="297"/>
      <c r="EM1047" s="297"/>
      <c r="EN1047" s="297"/>
      <c r="EO1047" s="297"/>
      <c r="EP1047" s="297"/>
      <c r="EQ1047" s="297"/>
      <c r="ER1047" s="297"/>
      <c r="ES1047" s="297"/>
      <c r="ET1047" s="297"/>
      <c r="EU1047" s="297"/>
      <c r="EV1047" s="297"/>
      <c r="EW1047" s="297"/>
      <c r="EX1047" s="297"/>
      <c r="EY1047" s="297"/>
      <c r="EZ1047" s="297"/>
      <c r="FA1047" s="297"/>
      <c r="FB1047" s="297"/>
      <c r="FC1047" s="297"/>
      <c r="FD1047" s="297"/>
      <c r="FE1047" s="297"/>
      <c r="FF1047" s="297"/>
      <c r="FG1047" s="297"/>
      <c r="FH1047" s="297"/>
      <c r="FI1047" s="297"/>
      <c r="FJ1047" s="297"/>
      <c r="FK1047" s="297"/>
      <c r="FL1047" s="297"/>
      <c r="FM1047" s="297"/>
      <c r="FN1047" s="297"/>
      <c r="FO1047" s="297"/>
      <c r="FP1047" s="297"/>
      <c r="FQ1047" s="297"/>
      <c r="FR1047" s="297"/>
      <c r="FS1047" s="297"/>
    </row>
    <row r="1048" spans="1:9646" ht="45.75" customHeight="1">
      <c r="A1048" s="589">
        <f>1+A1047</f>
        <v>1046</v>
      </c>
      <c r="B1048" s="403" t="s">
        <v>9871</v>
      </c>
      <c r="C1048" s="156" t="s">
        <v>9872</v>
      </c>
      <c r="D1048" s="156" t="s">
        <v>645</v>
      </c>
      <c r="E1048" s="156">
        <v>45569</v>
      </c>
      <c r="F1048" s="156">
        <v>45581</v>
      </c>
      <c r="G1048" s="156">
        <v>45646</v>
      </c>
      <c r="H1048" s="156" t="s">
        <v>416</v>
      </c>
      <c r="I1048" s="156" t="s">
        <v>9646</v>
      </c>
      <c r="J1048" s="301" t="s">
        <v>5423</v>
      </c>
      <c r="K1048" s="251">
        <v>39809993</v>
      </c>
      <c r="L1048" s="156">
        <v>4</v>
      </c>
      <c r="M1048" s="156" t="s">
        <v>97</v>
      </c>
      <c r="N1048" s="156" t="s">
        <v>5078</v>
      </c>
      <c r="O1048" s="156" t="s">
        <v>783</v>
      </c>
      <c r="P1048" s="156" t="s">
        <v>9873</v>
      </c>
      <c r="Q1048" s="156" t="s">
        <v>7596</v>
      </c>
      <c r="R1048" s="143">
        <v>65</v>
      </c>
      <c r="S1048" s="134" t="s">
        <v>9874</v>
      </c>
      <c r="T1048" s="253" t="s">
        <v>9851</v>
      </c>
      <c r="U1048" s="156">
        <v>2024003476</v>
      </c>
      <c r="V1048" s="253" t="s">
        <v>9852</v>
      </c>
      <c r="W1048" s="156">
        <v>45572</v>
      </c>
      <c r="X1048" s="156" t="s">
        <v>103</v>
      </c>
      <c r="Y1048" s="317" t="s">
        <v>9853</v>
      </c>
      <c r="Z1048" s="156" t="s">
        <v>9851</v>
      </c>
      <c r="AA1048" s="156">
        <v>0</v>
      </c>
      <c r="AB1048" s="156">
        <v>0</v>
      </c>
      <c r="AC1048" s="156">
        <v>0</v>
      </c>
      <c r="AD1048" s="156">
        <v>0</v>
      </c>
      <c r="AE1048" s="156">
        <v>0</v>
      </c>
      <c r="AF1048" s="156">
        <v>0</v>
      </c>
      <c r="AG1048" s="156">
        <v>0</v>
      </c>
      <c r="AH1048" s="156">
        <v>0</v>
      </c>
      <c r="AI1048" s="156">
        <v>0</v>
      </c>
      <c r="AJ1048" s="156">
        <v>0</v>
      </c>
      <c r="AK1048" s="156" t="s">
        <v>104</v>
      </c>
      <c r="AL1048" s="103" t="s">
        <v>9875</v>
      </c>
      <c r="AM1048" s="156" t="s">
        <v>3311</v>
      </c>
      <c r="AN1048" s="156" t="s">
        <v>9876</v>
      </c>
      <c r="AO1048" s="156" t="s">
        <v>114</v>
      </c>
      <c r="AP1048" s="156" t="s">
        <v>114</v>
      </c>
      <c r="AQ1048" s="156" t="s">
        <v>114</v>
      </c>
      <c r="AR1048" s="156" t="s">
        <v>114</v>
      </c>
      <c r="AS1048" s="156" t="s">
        <v>109</v>
      </c>
      <c r="AT1048" s="156" t="s">
        <v>109</v>
      </c>
      <c r="AU1048" s="156" t="s">
        <v>392</v>
      </c>
      <c r="AV1048" s="156" t="s">
        <v>9324</v>
      </c>
      <c r="AW1048" s="156" t="s">
        <v>9324</v>
      </c>
      <c r="AX1048" s="156" t="s">
        <v>109</v>
      </c>
      <c r="AY1048" s="156" t="s">
        <v>108</v>
      </c>
      <c r="AZ1048" s="156" t="s">
        <v>9324</v>
      </c>
      <c r="BA1048" s="156" t="s">
        <v>9324</v>
      </c>
      <c r="BB1048" s="156"/>
      <c r="BC1048" s="156" t="s">
        <v>9324</v>
      </c>
      <c r="BD1048" s="156" t="s">
        <v>9324</v>
      </c>
      <c r="BE1048" s="156" t="s">
        <v>9324</v>
      </c>
      <c r="BF1048" s="156" t="s">
        <v>9324</v>
      </c>
      <c r="BG1048" s="156" t="s">
        <v>9324</v>
      </c>
      <c r="BH1048" s="153" t="s">
        <v>9851</v>
      </c>
      <c r="BI1048" s="437" t="s">
        <v>259</v>
      </c>
      <c r="BJ1048" s="240" t="s">
        <v>9324</v>
      </c>
      <c r="BK1048" s="240" t="s">
        <v>114</v>
      </c>
      <c r="BL1048" s="240" t="s">
        <v>9324</v>
      </c>
      <c r="BM1048" s="346" t="s">
        <v>8670</v>
      </c>
      <c r="BN1048" s="156" t="s">
        <v>161</v>
      </c>
      <c r="BO1048" s="156" t="s">
        <v>9675</v>
      </c>
      <c r="BP1048" s="156" t="s">
        <v>9877</v>
      </c>
      <c r="BQ1048" s="156">
        <v>44</v>
      </c>
      <c r="BR1048" s="156">
        <v>29548</v>
      </c>
      <c r="BS1048" s="156" t="s">
        <v>108</v>
      </c>
      <c r="BT1048" s="156" t="s">
        <v>108</v>
      </c>
      <c r="BU1048" s="156" t="s">
        <v>108</v>
      </c>
      <c r="BV1048" s="156" t="s">
        <v>108</v>
      </c>
      <c r="BW1048" s="156" t="s">
        <v>108</v>
      </c>
      <c r="BX1048" s="156" t="s">
        <v>9878</v>
      </c>
      <c r="BY1048" s="156">
        <v>8648618</v>
      </c>
      <c r="BZ1048" s="156" t="s">
        <v>9879</v>
      </c>
      <c r="CA1048" s="157" t="s">
        <v>109</v>
      </c>
      <c r="CB1048" s="157" t="s">
        <v>109</v>
      </c>
      <c r="CC1048" s="157" t="s">
        <v>7924</v>
      </c>
      <c r="CD1048" s="156"/>
      <c r="CE1048" s="156"/>
      <c r="CF1048" s="156"/>
      <c r="CG1048" s="156"/>
      <c r="CH1048" s="156"/>
      <c r="CI1048" s="156"/>
      <c r="CJ1048" s="156"/>
      <c r="CK1048" s="156"/>
      <c r="CL1048" s="156"/>
      <c r="CM1048" s="152" t="s">
        <v>109</v>
      </c>
      <c r="CN1048" s="156"/>
      <c r="CO1048" s="297"/>
      <c r="CP1048" s="297"/>
      <c r="CQ1048" s="297"/>
      <c r="CR1048" s="297"/>
      <c r="CS1048" s="297"/>
      <c r="CT1048" s="297"/>
      <c r="CU1048" s="297"/>
      <c r="CV1048" s="297"/>
      <c r="CW1048" s="297"/>
      <c r="CX1048" s="297"/>
      <c r="CY1048" s="297"/>
      <c r="CZ1048" s="297"/>
      <c r="DA1048" s="297"/>
      <c r="DB1048" s="297"/>
      <c r="DC1048" s="297"/>
      <c r="DD1048" s="297"/>
      <c r="DE1048" s="297"/>
      <c r="DF1048" s="297"/>
      <c r="DG1048" s="297"/>
      <c r="DH1048" s="297"/>
      <c r="DI1048" s="297"/>
      <c r="DJ1048" s="297"/>
      <c r="DK1048" s="297"/>
      <c r="DL1048" s="297"/>
      <c r="DM1048" s="297"/>
      <c r="DN1048" s="297"/>
      <c r="DO1048" s="297"/>
      <c r="DP1048" s="297"/>
      <c r="DQ1048" s="297"/>
      <c r="DR1048" s="297"/>
      <c r="DS1048" s="297"/>
      <c r="DT1048" s="297"/>
      <c r="DU1048" s="297"/>
      <c r="DV1048" s="297"/>
      <c r="DW1048" s="297"/>
      <c r="DX1048" s="297"/>
      <c r="DY1048" s="297"/>
      <c r="DZ1048" s="297"/>
      <c r="EA1048" s="297"/>
      <c r="EB1048" s="297"/>
      <c r="EC1048" s="297"/>
      <c r="ED1048" s="297"/>
      <c r="EE1048" s="297"/>
      <c r="EF1048" s="297"/>
      <c r="EG1048" s="297"/>
      <c r="EH1048" s="297"/>
      <c r="EI1048" s="297"/>
      <c r="EJ1048" s="297"/>
      <c r="EK1048" s="297"/>
      <c r="EL1048" s="297"/>
      <c r="EM1048" s="297"/>
      <c r="EN1048" s="297"/>
      <c r="EO1048" s="297"/>
      <c r="EP1048" s="297"/>
      <c r="EQ1048" s="297"/>
      <c r="ER1048" s="297"/>
      <c r="ES1048" s="297"/>
      <c r="ET1048" s="297"/>
      <c r="EU1048" s="297"/>
      <c r="EV1048" s="297"/>
      <c r="EW1048" s="297"/>
      <c r="EX1048" s="297"/>
      <c r="EY1048" s="297"/>
      <c r="EZ1048" s="297"/>
      <c r="FA1048" s="297"/>
      <c r="FB1048" s="297"/>
      <c r="FC1048" s="297"/>
      <c r="FD1048" s="297"/>
      <c r="FE1048" s="297"/>
      <c r="FF1048" s="297"/>
      <c r="FG1048" s="297"/>
      <c r="FH1048" s="297"/>
      <c r="FI1048" s="297"/>
      <c r="FJ1048" s="297"/>
      <c r="FK1048" s="297"/>
      <c r="FL1048" s="297"/>
      <c r="FM1048" s="297"/>
      <c r="FN1048" s="297"/>
      <c r="FO1048" s="297"/>
      <c r="FP1048" s="297"/>
      <c r="FQ1048" s="297"/>
      <c r="FR1048" s="297"/>
      <c r="FS1048" s="297"/>
    </row>
    <row r="1049" spans="1:9646" ht="45.75" customHeight="1">
      <c r="A1049" s="571">
        <f>1+A1048</f>
        <v>1047</v>
      </c>
      <c r="B1049" s="218" t="s">
        <v>9880</v>
      </c>
      <c r="C1049" s="201" t="s">
        <v>9881</v>
      </c>
      <c r="D1049" s="205" t="s">
        <v>4123</v>
      </c>
      <c r="E1049" s="202">
        <v>45572</v>
      </c>
      <c r="F1049" s="203">
        <v>45581</v>
      </c>
      <c r="G1049" s="203">
        <v>45672</v>
      </c>
      <c r="H1049" s="201" t="s">
        <v>547</v>
      </c>
      <c r="I1049" s="206" t="s">
        <v>9882</v>
      </c>
      <c r="J1049" s="201" t="s">
        <v>9883</v>
      </c>
      <c r="K1049" s="271">
        <v>901873643</v>
      </c>
      <c r="L1049" s="201">
        <v>1</v>
      </c>
      <c r="M1049" s="272" t="s">
        <v>926</v>
      </c>
      <c r="N1049" s="208" t="s">
        <v>4837</v>
      </c>
      <c r="O1049" s="218" t="s">
        <v>5898</v>
      </c>
      <c r="P1049" s="201" t="s">
        <v>9884</v>
      </c>
      <c r="Q1049" s="201" t="s">
        <v>2642</v>
      </c>
      <c r="R1049" s="210">
        <v>91</v>
      </c>
      <c r="S1049" s="201" t="s">
        <v>9885</v>
      </c>
      <c r="T1049" s="273" t="s">
        <v>9886</v>
      </c>
      <c r="U1049" s="274">
        <v>2024003479</v>
      </c>
      <c r="V1049" s="273" t="s">
        <v>9887</v>
      </c>
      <c r="W1049" s="275">
        <v>45572</v>
      </c>
      <c r="X1049" s="276" t="s">
        <v>103</v>
      </c>
      <c r="Y1049" s="313" t="s">
        <v>9888</v>
      </c>
      <c r="Z1049" s="215" t="s">
        <v>9886</v>
      </c>
      <c r="AA1049" s="216">
        <v>0</v>
      </c>
      <c r="AB1049" s="217">
        <v>0</v>
      </c>
      <c r="AC1049" s="216">
        <v>0</v>
      </c>
      <c r="AD1049" s="216">
        <v>0</v>
      </c>
      <c r="AE1049" s="216">
        <v>0</v>
      </c>
      <c r="AF1049" s="216">
        <v>0</v>
      </c>
      <c r="AG1049" s="216">
        <v>0</v>
      </c>
      <c r="AH1049" s="216">
        <v>0</v>
      </c>
      <c r="AI1049" s="216">
        <v>0</v>
      </c>
      <c r="AJ1049" s="216">
        <v>0</v>
      </c>
      <c r="AK1049" s="209" t="s">
        <v>104</v>
      </c>
      <c r="AL1049" s="191" t="s">
        <v>9889</v>
      </c>
      <c r="AM1049" s="201" t="s">
        <v>6054</v>
      </c>
      <c r="AN1049" s="207">
        <v>11200514</v>
      </c>
      <c r="AO1049" s="209" t="s">
        <v>9890</v>
      </c>
      <c r="AP1049" s="201" t="s">
        <v>1089</v>
      </c>
      <c r="AQ1049" s="277">
        <v>45573</v>
      </c>
      <c r="AR1049" s="209" t="s">
        <v>9891</v>
      </c>
      <c r="AS1049" s="201" t="s">
        <v>114</v>
      </c>
      <c r="AT1049" s="209" t="s">
        <v>109</v>
      </c>
      <c r="AU1049" s="209" t="s">
        <v>9324</v>
      </c>
      <c r="AV1049" s="201" t="s">
        <v>9324</v>
      </c>
      <c r="AW1049" s="201" t="s">
        <v>9892</v>
      </c>
      <c r="AX1049" s="201" t="s">
        <v>109</v>
      </c>
      <c r="AY1049" s="201" t="s">
        <v>108</v>
      </c>
      <c r="AZ1049" s="240" t="s">
        <v>9324</v>
      </c>
      <c r="BA1049" s="201" t="s">
        <v>9324</v>
      </c>
      <c r="BB1049" s="241"/>
      <c r="BC1049" s="240" t="s">
        <v>9324</v>
      </c>
      <c r="BD1049" s="210" t="s">
        <v>9324</v>
      </c>
      <c r="BE1049" s="210" t="s">
        <v>9324</v>
      </c>
      <c r="BF1049" s="210" t="s">
        <v>9324</v>
      </c>
      <c r="BG1049" s="240" t="s">
        <v>9324</v>
      </c>
      <c r="BH1049" s="221" t="s">
        <v>9886</v>
      </c>
      <c r="BI1049" s="398" t="s">
        <v>135</v>
      </c>
      <c r="BJ1049" s="201" t="s">
        <v>9324</v>
      </c>
      <c r="BK1049" s="208">
        <v>45594</v>
      </c>
      <c r="BL1049" s="240" t="s">
        <v>9324</v>
      </c>
      <c r="BM1049" s="398" t="s">
        <v>9893</v>
      </c>
      <c r="BN1049" s="292" t="s">
        <v>108</v>
      </c>
      <c r="BO1049" s="208"/>
      <c r="BP1049" s="208"/>
      <c r="BQ1049" s="208" t="s">
        <v>108</v>
      </c>
      <c r="BR1049" s="208" t="s">
        <v>108</v>
      </c>
      <c r="BS1049" s="208" t="s">
        <v>108</v>
      </c>
      <c r="BT1049" s="208" t="s">
        <v>108</v>
      </c>
      <c r="BU1049" s="237" t="s">
        <v>108</v>
      </c>
      <c r="BV1049" s="208" t="s">
        <v>108</v>
      </c>
      <c r="BW1049" s="278" t="s">
        <v>108</v>
      </c>
      <c r="BX1049" s="224" t="s">
        <v>9324</v>
      </c>
      <c r="BY1049" s="208" t="s">
        <v>9324</v>
      </c>
      <c r="BZ1049" s="329" t="s">
        <v>9894</v>
      </c>
      <c r="CA1049" s="322" t="s">
        <v>1018</v>
      </c>
      <c r="CB1049" s="322" t="s">
        <v>1018</v>
      </c>
      <c r="CC1049" s="322"/>
      <c r="CD1049" s="322"/>
      <c r="CE1049" s="223"/>
      <c r="CF1049" s="223"/>
      <c r="CG1049" s="223"/>
      <c r="CH1049" s="223"/>
      <c r="CI1049" s="223"/>
      <c r="CJ1049" s="223"/>
      <c r="CK1049" s="223"/>
      <c r="CL1049" s="223"/>
      <c r="CM1049" s="223" t="s">
        <v>109</v>
      </c>
      <c r="CN1049" s="223"/>
      <c r="CO1049" s="297"/>
      <c r="CP1049" s="297"/>
      <c r="CQ1049" s="297"/>
      <c r="CR1049" s="297"/>
      <c r="CS1049" s="297"/>
      <c r="CT1049" s="297"/>
      <c r="CU1049" s="297"/>
      <c r="CV1049" s="297"/>
      <c r="CW1049" s="297"/>
      <c r="CX1049" s="297"/>
      <c r="CY1049" s="297"/>
      <c r="CZ1049" s="297"/>
      <c r="DA1049" s="297"/>
      <c r="DB1049" s="297"/>
      <c r="DC1049" s="297"/>
      <c r="DD1049" s="297"/>
      <c r="DE1049" s="297"/>
      <c r="DF1049" s="297"/>
      <c r="DG1049" s="297"/>
      <c r="DH1049" s="297"/>
      <c r="DI1049" s="297"/>
      <c r="DJ1049" s="297"/>
      <c r="DK1049" s="297"/>
      <c r="DL1049" s="297"/>
      <c r="DM1049" s="297"/>
      <c r="DN1049" s="297"/>
      <c r="DO1049" s="297"/>
      <c r="DP1049" s="297"/>
      <c r="DQ1049" s="297"/>
      <c r="DR1049" s="297"/>
      <c r="DS1049" s="297"/>
      <c r="DT1049" s="297"/>
      <c r="DU1049" s="297"/>
      <c r="DV1049" s="297"/>
      <c r="DW1049" s="297"/>
      <c r="DX1049" s="297"/>
      <c r="DY1049" s="297"/>
      <c r="DZ1049" s="297"/>
      <c r="EA1049" s="297"/>
      <c r="EB1049" s="297"/>
      <c r="EC1049" s="297"/>
      <c r="ED1049" s="297"/>
      <c r="EE1049" s="297"/>
      <c r="EF1049" s="297"/>
      <c r="EG1049" s="297"/>
      <c r="EH1049" s="297"/>
      <c r="EI1049" s="297"/>
      <c r="EJ1049" s="297"/>
      <c r="EK1049" s="297"/>
      <c r="EL1049" s="297"/>
      <c r="EM1049" s="297"/>
      <c r="EN1049" s="297"/>
      <c r="EO1049" s="297"/>
      <c r="EP1049" s="297"/>
      <c r="EQ1049" s="297"/>
      <c r="ER1049" s="297"/>
      <c r="ES1049" s="297"/>
      <c r="ET1049" s="297"/>
      <c r="EU1049" s="297"/>
      <c r="EV1049" s="297"/>
      <c r="EW1049" s="297"/>
      <c r="EX1049" s="297"/>
      <c r="EY1049" s="297"/>
      <c r="EZ1049" s="297"/>
      <c r="FA1049" s="297"/>
      <c r="FB1049" s="297"/>
      <c r="FC1049" s="297"/>
      <c r="FD1049" s="297"/>
      <c r="FE1049" s="297"/>
      <c r="FF1049" s="297"/>
      <c r="FG1049" s="297"/>
      <c r="FH1049" s="297"/>
      <c r="FI1049" s="297"/>
      <c r="FJ1049" s="297"/>
      <c r="FK1049" s="297"/>
      <c r="FL1049" s="297"/>
      <c r="FM1049" s="297"/>
      <c r="FN1049" s="297"/>
      <c r="FO1049" s="297"/>
      <c r="FP1049" s="297"/>
      <c r="FQ1049" s="297"/>
      <c r="FR1049" s="297"/>
      <c r="FS1049" s="297"/>
    </row>
    <row r="1050" spans="1:9646" ht="45.75" customHeight="1">
      <c r="A1050" s="589">
        <f>1+A1049</f>
        <v>1048</v>
      </c>
      <c r="B1050" s="403" t="s">
        <v>9895</v>
      </c>
      <c r="C1050" s="156" t="s">
        <v>9896</v>
      </c>
      <c r="D1050" s="156" t="s">
        <v>108</v>
      </c>
      <c r="E1050" s="156">
        <v>45572</v>
      </c>
      <c r="F1050" s="156">
        <v>45572</v>
      </c>
      <c r="G1050" s="156">
        <v>45657</v>
      </c>
      <c r="H1050" s="156" t="s">
        <v>416</v>
      </c>
      <c r="I1050" s="156" t="s">
        <v>6300</v>
      </c>
      <c r="J1050" s="301" t="s">
        <v>9897</v>
      </c>
      <c r="K1050" s="251">
        <v>860503837</v>
      </c>
      <c r="L1050" s="156">
        <v>7</v>
      </c>
      <c r="M1050" s="156" t="s">
        <v>926</v>
      </c>
      <c r="N1050" s="156" t="s">
        <v>5078</v>
      </c>
      <c r="O1050" s="156" t="s">
        <v>993</v>
      </c>
      <c r="P1050" s="156" t="s">
        <v>9898</v>
      </c>
      <c r="Q1050" s="156" t="s">
        <v>8566</v>
      </c>
      <c r="R1050" s="143">
        <v>85</v>
      </c>
      <c r="S1050" s="134" t="s">
        <v>108</v>
      </c>
      <c r="T1050" s="253" t="s">
        <v>9435</v>
      </c>
      <c r="U1050" s="156" t="s">
        <v>108</v>
      </c>
      <c r="V1050" s="253" t="s">
        <v>9435</v>
      </c>
      <c r="W1050" s="156" t="s">
        <v>108</v>
      </c>
      <c r="X1050" s="156" t="s">
        <v>108</v>
      </c>
      <c r="Y1050" s="317" t="s">
        <v>9899</v>
      </c>
      <c r="Z1050" s="156" t="s">
        <v>9899</v>
      </c>
      <c r="AA1050" s="156">
        <v>0</v>
      </c>
      <c r="AB1050" s="156" t="s">
        <v>9899</v>
      </c>
      <c r="AC1050" s="156">
        <v>0</v>
      </c>
      <c r="AD1050" s="156">
        <v>0</v>
      </c>
      <c r="AE1050" s="156">
        <v>0</v>
      </c>
      <c r="AF1050" s="156">
        <v>0</v>
      </c>
      <c r="AG1050" s="156">
        <v>0</v>
      </c>
      <c r="AH1050" s="156">
        <v>0</v>
      </c>
      <c r="AI1050" s="156">
        <v>0</v>
      </c>
      <c r="AJ1050" s="156">
        <v>0</v>
      </c>
      <c r="AK1050" s="156" t="s">
        <v>104</v>
      </c>
      <c r="AL1050" s="103" t="s">
        <v>9900</v>
      </c>
      <c r="AM1050" s="156" t="s">
        <v>6823</v>
      </c>
      <c r="AN1050" s="156">
        <v>80028843</v>
      </c>
      <c r="AO1050" s="156" t="s">
        <v>114</v>
      </c>
      <c r="AP1050" s="156" t="s">
        <v>114</v>
      </c>
      <c r="AQ1050" s="156" t="s">
        <v>114</v>
      </c>
      <c r="AR1050" s="156" t="s">
        <v>114</v>
      </c>
      <c r="AS1050" s="156" t="s">
        <v>114</v>
      </c>
      <c r="AT1050" s="156" t="s">
        <v>114</v>
      </c>
      <c r="AU1050" s="156" t="s">
        <v>392</v>
      </c>
      <c r="AV1050" s="156" t="s">
        <v>9324</v>
      </c>
      <c r="AW1050" s="156" t="s">
        <v>9324</v>
      </c>
      <c r="AX1050" s="156" t="s">
        <v>109</v>
      </c>
      <c r="AY1050" s="156" t="s">
        <v>108</v>
      </c>
      <c r="AZ1050" s="156" t="s">
        <v>9324</v>
      </c>
      <c r="BA1050" s="156" t="s">
        <v>9324</v>
      </c>
      <c r="BB1050" s="156"/>
      <c r="BC1050" s="156" t="s">
        <v>9324</v>
      </c>
      <c r="BD1050" s="156" t="s">
        <v>9324</v>
      </c>
      <c r="BE1050" s="156" t="s">
        <v>9324</v>
      </c>
      <c r="BF1050" s="156" t="s">
        <v>9324</v>
      </c>
      <c r="BG1050" s="156" t="s">
        <v>9324</v>
      </c>
      <c r="BH1050" s="153" t="s">
        <v>9694</v>
      </c>
      <c r="BI1050" s="437" t="s">
        <v>135</v>
      </c>
      <c r="BJ1050" s="240" t="s">
        <v>9324</v>
      </c>
      <c r="BK1050" s="240" t="s">
        <v>114</v>
      </c>
      <c r="BL1050" s="240" t="s">
        <v>9324</v>
      </c>
      <c r="BM1050" s="437" t="s">
        <v>824</v>
      </c>
      <c r="BN1050" s="156" t="s">
        <v>108</v>
      </c>
      <c r="BO1050" s="156"/>
      <c r="BP1050" s="156"/>
      <c r="BQ1050" s="156" t="s">
        <v>108</v>
      </c>
      <c r="BR1050" s="156" t="s">
        <v>108</v>
      </c>
      <c r="BS1050" s="156" t="s">
        <v>108</v>
      </c>
      <c r="BT1050" s="156" t="s">
        <v>108</v>
      </c>
      <c r="BU1050" s="156" t="s">
        <v>108</v>
      </c>
      <c r="BV1050" s="156" t="s">
        <v>108</v>
      </c>
      <c r="BW1050" s="156" t="s">
        <v>108</v>
      </c>
      <c r="BX1050" s="156" t="s">
        <v>9901</v>
      </c>
      <c r="BY1050" s="156">
        <v>6970911</v>
      </c>
      <c r="BZ1050" s="156" t="s">
        <v>9902</v>
      </c>
      <c r="CA1050" s="157"/>
      <c r="CB1050" s="157"/>
      <c r="CC1050" s="157"/>
      <c r="CD1050" s="156"/>
      <c r="CE1050" s="156"/>
      <c r="CF1050" s="156"/>
      <c r="CG1050" s="156"/>
      <c r="CH1050" s="156"/>
      <c r="CI1050" s="156"/>
      <c r="CJ1050" s="156"/>
      <c r="CK1050" s="156"/>
      <c r="CL1050" s="156"/>
      <c r="CM1050" s="157"/>
      <c r="CN1050" s="156"/>
      <c r="CO1050" s="297"/>
      <c r="CP1050" s="297"/>
      <c r="CQ1050" s="297"/>
      <c r="CR1050" s="297"/>
      <c r="CS1050" s="50"/>
      <c r="CT1050" s="50"/>
      <c r="CU1050" s="50"/>
      <c r="CV1050" s="50"/>
      <c r="CW1050" s="50"/>
      <c r="CX1050" s="50"/>
      <c r="CY1050" s="50"/>
      <c r="CZ1050" s="50"/>
      <c r="DA1050" s="50"/>
      <c r="DB1050" s="50"/>
      <c r="DC1050" s="50"/>
      <c r="DD1050" s="50"/>
      <c r="DE1050" s="50"/>
      <c r="DF1050" s="50"/>
      <c r="DG1050" s="50"/>
      <c r="DH1050" s="50"/>
      <c r="DI1050" s="50"/>
      <c r="DJ1050" s="50"/>
      <c r="DK1050" s="50"/>
      <c r="DL1050" s="50"/>
      <c r="DM1050" s="50"/>
      <c r="DN1050" s="50"/>
      <c r="DO1050" s="50"/>
      <c r="DP1050" s="50"/>
      <c r="DQ1050" s="50"/>
      <c r="DR1050" s="50"/>
      <c r="DS1050" s="50"/>
      <c r="DT1050" s="50"/>
      <c r="DU1050" s="50"/>
      <c r="DV1050" s="50"/>
      <c r="DW1050" s="50"/>
      <c r="DX1050" s="50"/>
      <c r="DY1050" s="50"/>
      <c r="DZ1050" s="50"/>
      <c r="EA1050" s="50"/>
      <c r="EB1050" s="50"/>
      <c r="EC1050" s="50"/>
      <c r="ED1050" s="50"/>
      <c r="EE1050" s="50"/>
      <c r="EF1050" s="50"/>
      <c r="EG1050" s="50"/>
      <c r="EH1050" s="50"/>
      <c r="EI1050" s="50"/>
      <c r="EJ1050" s="50"/>
      <c r="EK1050" s="50"/>
      <c r="EL1050" s="50"/>
      <c r="EM1050" s="50"/>
      <c r="EN1050" s="50"/>
      <c r="EO1050" s="50"/>
      <c r="EP1050" s="50"/>
      <c r="EQ1050" s="50"/>
      <c r="ER1050" s="50"/>
      <c r="ES1050" s="50"/>
      <c r="ET1050" s="50"/>
      <c r="EU1050" s="50"/>
      <c r="EV1050" s="50"/>
      <c r="EW1050" s="50"/>
      <c r="EX1050" s="50"/>
      <c r="EY1050" s="50"/>
      <c r="EZ1050" s="50"/>
      <c r="FA1050" s="50"/>
      <c r="FB1050" s="50"/>
      <c r="FC1050" s="50"/>
      <c r="FD1050" s="50"/>
      <c r="FE1050" s="50"/>
      <c r="FF1050" s="50"/>
      <c r="FG1050" s="50"/>
      <c r="FH1050" s="50"/>
      <c r="FI1050" s="50"/>
      <c r="FJ1050" s="50"/>
      <c r="FK1050" s="50"/>
      <c r="FL1050" s="50"/>
      <c r="FM1050" s="50"/>
      <c r="FN1050" s="50"/>
      <c r="FO1050" s="50"/>
      <c r="FP1050" s="50"/>
      <c r="FQ1050" s="50"/>
      <c r="FR1050" s="50"/>
      <c r="FS1050" s="50"/>
      <c r="FT1050" s="50"/>
      <c r="FU1050" s="50"/>
      <c r="FV1050" s="50"/>
      <c r="FW1050" s="50"/>
      <c r="FX1050" s="50"/>
      <c r="FY1050" s="50"/>
      <c r="FZ1050" s="50"/>
      <c r="GA1050" s="50"/>
      <c r="GB1050" s="50"/>
      <c r="GC1050" s="50"/>
      <c r="GD1050" s="50"/>
      <c r="GE1050" s="50"/>
      <c r="GF1050" s="50"/>
      <c r="GG1050" s="50"/>
      <c r="GH1050" s="50"/>
      <c r="GI1050" s="50"/>
      <c r="GJ1050" s="50"/>
      <c r="GK1050" s="50"/>
      <c r="GL1050" s="50"/>
      <c r="GM1050" s="50"/>
      <c r="GN1050" s="50"/>
      <c r="GO1050" s="50"/>
      <c r="GP1050" s="50"/>
      <c r="GQ1050" s="50"/>
      <c r="GR1050" s="50"/>
      <c r="GS1050" s="50"/>
      <c r="GT1050" s="50"/>
      <c r="GU1050" s="50"/>
      <c r="GV1050" s="16"/>
      <c r="GW1050" s="16"/>
      <c r="GX1050" s="16"/>
      <c r="GY1050" s="16"/>
      <c r="GZ1050" s="16"/>
      <c r="HA1050" s="16"/>
      <c r="HB1050" s="16"/>
      <c r="HC1050" s="16"/>
      <c r="HD1050" s="16"/>
      <c r="HE1050" s="16"/>
      <c r="HF1050" s="16"/>
      <c r="HG1050" s="16"/>
      <c r="HH1050" s="16"/>
      <c r="HI1050" s="16"/>
      <c r="HJ1050" s="16"/>
      <c r="HK1050" s="16"/>
      <c r="HL1050" s="16"/>
      <c r="HM1050" s="16"/>
      <c r="HN1050" s="16"/>
      <c r="HO1050" s="16"/>
      <c r="HP1050" s="16"/>
      <c r="HQ1050" s="16"/>
      <c r="HR1050" s="16"/>
      <c r="HS1050" s="16"/>
      <c r="HT1050" s="16"/>
      <c r="HU1050" s="16"/>
      <c r="HV1050" s="16"/>
      <c r="HW1050" s="16"/>
      <c r="HX1050" s="16"/>
      <c r="HY1050" s="16"/>
      <c r="HZ1050" s="16"/>
      <c r="IA1050" s="16"/>
      <c r="IB1050" s="16"/>
      <c r="IC1050" s="16"/>
      <c r="ID1050" s="16"/>
      <c r="IE1050" s="16"/>
      <c r="IF1050" s="16"/>
      <c r="IG1050" s="16"/>
      <c r="IH1050" s="16"/>
      <c r="II1050" s="16"/>
      <c r="IJ1050" s="16"/>
      <c r="IK1050" s="16"/>
      <c r="IL1050" s="16"/>
      <c r="IM1050" s="16"/>
      <c r="IN1050" s="16"/>
      <c r="IO1050" s="16"/>
      <c r="IP1050" s="16"/>
      <c r="IQ1050" s="16"/>
      <c r="IR1050" s="16"/>
      <c r="IS1050" s="16"/>
      <c r="IT1050" s="16"/>
      <c r="IU1050" s="16"/>
      <c r="IV1050" s="16"/>
      <c r="IW1050" s="16"/>
      <c r="IX1050" s="16"/>
      <c r="IY1050" s="16"/>
      <c r="IZ1050" s="16"/>
      <c r="JA1050" s="16"/>
      <c r="JB1050" s="16"/>
      <c r="JC1050" s="16"/>
      <c r="JD1050" s="16"/>
      <c r="JE1050" s="16"/>
      <c r="JF1050" s="16"/>
      <c r="JG1050" s="16"/>
      <c r="JH1050" s="16"/>
      <c r="JI1050" s="16"/>
      <c r="JJ1050" s="16"/>
      <c r="JK1050" s="16"/>
      <c r="JL1050" s="16"/>
      <c r="JM1050" s="16"/>
      <c r="JN1050" s="16"/>
      <c r="JO1050" s="16"/>
      <c r="JP1050" s="16"/>
      <c r="JQ1050" s="16"/>
      <c r="JR1050" s="16"/>
      <c r="JS1050" s="16"/>
      <c r="JT1050" s="16"/>
      <c r="JU1050" s="16"/>
      <c r="JV1050" s="16"/>
      <c r="JW1050" s="16"/>
      <c r="JX1050" s="16"/>
      <c r="JY1050" s="16"/>
      <c r="JZ1050" s="16"/>
      <c r="KA1050" s="16"/>
      <c r="KB1050" s="16"/>
      <c r="KC1050" s="16"/>
      <c r="KD1050" s="16"/>
      <c r="KE1050" s="16"/>
      <c r="KF1050" s="16"/>
      <c r="KG1050" s="16"/>
      <c r="KH1050" s="16"/>
      <c r="KI1050" s="16"/>
      <c r="KJ1050" s="16"/>
      <c r="KK1050" s="16"/>
      <c r="KL1050" s="16"/>
      <c r="KM1050" s="16"/>
      <c r="KN1050" s="16"/>
      <c r="KO1050" s="16"/>
      <c r="KP1050" s="16"/>
      <c r="KQ1050" s="16"/>
      <c r="KR1050" s="16"/>
      <c r="KS1050" s="16"/>
      <c r="KT1050" s="16"/>
      <c r="KU1050" s="16"/>
      <c r="KV1050" s="16"/>
      <c r="KW1050" s="16"/>
      <c r="KX1050" s="16"/>
      <c r="KY1050" s="16"/>
      <c r="KZ1050" s="16"/>
      <c r="LA1050" s="16"/>
      <c r="LB1050" s="16"/>
      <c r="LC1050" s="16"/>
      <c r="LD1050" s="16"/>
      <c r="LE1050" s="16"/>
      <c r="LF1050" s="16"/>
      <c r="LG1050" s="16"/>
      <c r="LH1050" s="16"/>
      <c r="LI1050" s="16"/>
      <c r="LJ1050" s="16"/>
      <c r="LK1050" s="16"/>
      <c r="LL1050" s="16"/>
      <c r="LM1050" s="16"/>
      <c r="LN1050" s="16"/>
      <c r="LO1050" s="16"/>
      <c r="LP1050" s="16"/>
      <c r="LQ1050" s="16"/>
      <c r="LR1050" s="16"/>
      <c r="LS1050" s="16"/>
      <c r="LT1050" s="16"/>
      <c r="LU1050" s="16"/>
      <c r="LV1050" s="16"/>
      <c r="LW1050" s="16"/>
      <c r="LX1050" s="16"/>
      <c r="LY1050" s="16"/>
      <c r="LZ1050" s="16"/>
      <c r="MA1050" s="16"/>
      <c r="MB1050" s="16"/>
      <c r="MC1050" s="16"/>
      <c r="MD1050" s="16"/>
      <c r="ME1050" s="16"/>
      <c r="MF1050" s="16"/>
      <c r="MG1050" s="16"/>
      <c r="MH1050" s="16"/>
      <c r="MI1050" s="16"/>
      <c r="MJ1050" s="16"/>
      <c r="MK1050" s="16"/>
      <c r="ML1050" s="16"/>
      <c r="MM1050" s="16"/>
      <c r="MN1050" s="16"/>
      <c r="MO1050" s="16"/>
      <c r="MP1050" s="16"/>
      <c r="MQ1050" s="16"/>
      <c r="MR1050" s="16"/>
      <c r="MS1050" s="16"/>
      <c r="MT1050" s="16"/>
      <c r="MU1050" s="16"/>
      <c r="MV1050" s="16"/>
      <c r="MW1050" s="16"/>
      <c r="MX1050" s="16"/>
      <c r="MY1050" s="16"/>
      <c r="MZ1050" s="16"/>
      <c r="NA1050" s="16"/>
      <c r="NB1050" s="16"/>
      <c r="NC1050" s="16"/>
      <c r="ND1050" s="16"/>
      <c r="NE1050" s="16"/>
      <c r="NF1050" s="16"/>
      <c r="NG1050" s="16"/>
      <c r="NH1050" s="16"/>
      <c r="NI1050" s="16"/>
      <c r="NJ1050" s="16"/>
      <c r="NK1050" s="16"/>
      <c r="NL1050" s="16"/>
      <c r="NM1050" s="16"/>
      <c r="NN1050" s="16"/>
      <c r="NO1050" s="16"/>
      <c r="NP1050" s="16"/>
      <c r="NQ1050" s="16"/>
      <c r="NR1050" s="16"/>
      <c r="NS1050" s="16"/>
      <c r="NT1050" s="16"/>
      <c r="NU1050" s="16"/>
      <c r="NV1050" s="16"/>
      <c r="NW1050" s="16"/>
      <c r="NX1050" s="16"/>
      <c r="NY1050" s="16"/>
      <c r="NZ1050" s="16"/>
      <c r="OA1050" s="16"/>
      <c r="OB1050" s="16"/>
      <c r="OC1050" s="16"/>
      <c r="OD1050" s="16"/>
      <c r="OE1050" s="16"/>
      <c r="OF1050" s="16"/>
      <c r="OG1050" s="16"/>
      <c r="OH1050" s="16"/>
      <c r="OI1050" s="16"/>
      <c r="OJ1050" s="16"/>
      <c r="OK1050" s="16"/>
      <c r="OL1050" s="16"/>
      <c r="OM1050" s="16"/>
      <c r="ON1050" s="16"/>
      <c r="OO1050" s="16"/>
      <c r="OP1050" s="16"/>
      <c r="OQ1050" s="16"/>
      <c r="OR1050" s="16"/>
      <c r="OS1050" s="16"/>
      <c r="OT1050" s="16"/>
      <c r="OU1050" s="16"/>
      <c r="OV1050" s="16"/>
      <c r="OW1050" s="16"/>
      <c r="OX1050" s="16"/>
      <c r="OY1050" s="16"/>
      <c r="OZ1050" s="16"/>
      <c r="PA1050" s="16"/>
      <c r="PB1050" s="16"/>
      <c r="PC1050" s="16"/>
      <c r="PD1050" s="16"/>
      <c r="PE1050" s="16"/>
      <c r="PF1050" s="16"/>
      <c r="PG1050" s="16"/>
      <c r="PH1050" s="16"/>
      <c r="PI1050" s="16"/>
      <c r="PJ1050" s="16"/>
      <c r="PK1050" s="16"/>
      <c r="PL1050" s="16"/>
      <c r="PM1050" s="16"/>
      <c r="PN1050" s="16"/>
      <c r="PO1050" s="16"/>
      <c r="PP1050" s="16"/>
      <c r="PQ1050" s="16"/>
      <c r="PR1050" s="16"/>
      <c r="PS1050" s="16"/>
      <c r="PT1050" s="16"/>
      <c r="PU1050" s="16"/>
      <c r="PV1050" s="16"/>
      <c r="PW1050" s="16"/>
      <c r="PX1050" s="16"/>
      <c r="PY1050" s="16"/>
      <c r="PZ1050" s="16"/>
      <c r="QA1050" s="16"/>
      <c r="QB1050" s="16"/>
      <c r="QC1050" s="16"/>
      <c r="QD1050" s="16"/>
      <c r="QE1050" s="16"/>
      <c r="QF1050" s="16"/>
      <c r="QG1050" s="16"/>
      <c r="QH1050" s="16"/>
      <c r="QI1050" s="16"/>
      <c r="QJ1050" s="16"/>
      <c r="QK1050" s="16"/>
      <c r="QL1050" s="16"/>
      <c r="QM1050" s="16"/>
      <c r="QN1050" s="16"/>
      <c r="QO1050" s="16"/>
      <c r="QP1050" s="16"/>
      <c r="QQ1050" s="16"/>
      <c r="QR1050" s="16"/>
      <c r="QS1050" s="16"/>
      <c r="QT1050" s="16"/>
      <c r="QU1050" s="16"/>
      <c r="QV1050" s="16"/>
      <c r="QW1050" s="16"/>
      <c r="QX1050" s="16"/>
      <c r="QY1050" s="16"/>
      <c r="QZ1050" s="16"/>
      <c r="RA1050" s="16"/>
      <c r="RB1050" s="16"/>
      <c r="RC1050" s="16"/>
      <c r="RD1050" s="16"/>
      <c r="RE1050" s="16"/>
      <c r="RF1050" s="16"/>
      <c r="RG1050" s="16"/>
      <c r="RH1050" s="16"/>
      <c r="RI1050" s="16"/>
      <c r="RJ1050" s="16"/>
      <c r="RK1050" s="16"/>
      <c r="RL1050" s="16"/>
      <c r="RM1050" s="16"/>
      <c r="RN1050" s="16"/>
      <c r="RO1050" s="16"/>
      <c r="RP1050" s="16"/>
      <c r="RQ1050" s="16"/>
      <c r="RR1050" s="16"/>
      <c r="RS1050" s="16"/>
      <c r="RT1050" s="16"/>
      <c r="RU1050" s="16"/>
      <c r="RV1050" s="16"/>
      <c r="RW1050" s="16"/>
      <c r="RX1050" s="16"/>
      <c r="RY1050" s="16"/>
      <c r="RZ1050" s="16"/>
      <c r="SA1050" s="16"/>
      <c r="SB1050" s="16"/>
      <c r="SC1050" s="16"/>
      <c r="SD1050" s="16"/>
      <c r="SE1050" s="16"/>
      <c r="SF1050" s="16"/>
      <c r="SG1050" s="16"/>
      <c r="SH1050" s="16"/>
      <c r="SI1050" s="16"/>
      <c r="SJ1050" s="16"/>
      <c r="SK1050" s="16"/>
      <c r="SL1050" s="16"/>
      <c r="SM1050" s="16"/>
      <c r="SN1050" s="16"/>
      <c r="SO1050" s="16"/>
      <c r="SP1050" s="16"/>
      <c r="SQ1050" s="16"/>
      <c r="SR1050" s="16"/>
      <c r="SS1050" s="16"/>
      <c r="ST1050" s="16"/>
      <c r="SU1050" s="16"/>
      <c r="SV1050" s="16"/>
      <c r="SW1050" s="16"/>
      <c r="SX1050" s="16"/>
      <c r="SY1050" s="16"/>
      <c r="SZ1050" s="16"/>
      <c r="TA1050" s="16"/>
      <c r="TB1050" s="16"/>
      <c r="TC1050" s="16"/>
      <c r="TD1050" s="16"/>
      <c r="TE1050" s="16"/>
      <c r="TF1050" s="16"/>
      <c r="TG1050" s="16"/>
      <c r="TH1050" s="16"/>
      <c r="TI1050" s="16"/>
      <c r="TJ1050" s="16"/>
      <c r="TK1050" s="16"/>
      <c r="TL1050" s="16"/>
      <c r="TM1050" s="16"/>
      <c r="TN1050" s="16"/>
      <c r="TO1050" s="16"/>
      <c r="TP1050" s="16"/>
      <c r="TQ1050" s="16"/>
      <c r="TR1050" s="16"/>
      <c r="TS1050" s="16"/>
      <c r="TT1050" s="16"/>
      <c r="TU1050" s="16"/>
      <c r="TV1050" s="16"/>
      <c r="TW1050" s="16"/>
      <c r="TX1050" s="16"/>
      <c r="TY1050" s="16"/>
      <c r="TZ1050" s="16"/>
      <c r="UA1050" s="16"/>
      <c r="UB1050" s="16"/>
      <c r="UC1050" s="16"/>
      <c r="UD1050" s="16"/>
      <c r="UE1050" s="16"/>
      <c r="UF1050" s="16"/>
      <c r="UG1050" s="16"/>
      <c r="UH1050" s="16"/>
      <c r="UI1050" s="16"/>
      <c r="UJ1050" s="16"/>
      <c r="UK1050" s="16"/>
      <c r="UL1050" s="16"/>
      <c r="UM1050" s="16"/>
      <c r="UN1050" s="16"/>
      <c r="UO1050" s="16"/>
      <c r="UP1050" s="16"/>
      <c r="UQ1050" s="16"/>
      <c r="UR1050" s="16"/>
      <c r="US1050" s="16"/>
      <c r="UT1050" s="16"/>
      <c r="UU1050" s="16"/>
      <c r="UV1050" s="16"/>
      <c r="UW1050" s="16"/>
      <c r="UX1050" s="16"/>
      <c r="UY1050" s="16"/>
      <c r="UZ1050" s="16"/>
      <c r="VA1050" s="16"/>
      <c r="VB1050" s="16"/>
      <c r="VC1050" s="16"/>
      <c r="VD1050" s="16"/>
      <c r="VE1050" s="16"/>
      <c r="VF1050" s="16"/>
      <c r="VG1050" s="16"/>
      <c r="VH1050" s="16"/>
      <c r="VI1050" s="16"/>
      <c r="VJ1050" s="16"/>
      <c r="VK1050" s="16"/>
      <c r="VL1050" s="16"/>
      <c r="VM1050" s="16"/>
      <c r="VN1050" s="16"/>
      <c r="VO1050" s="16"/>
      <c r="VP1050" s="16"/>
      <c r="VQ1050" s="16"/>
      <c r="VR1050" s="16"/>
      <c r="VS1050" s="16"/>
      <c r="VT1050" s="16"/>
      <c r="VU1050" s="16"/>
      <c r="VV1050" s="16"/>
      <c r="VW1050" s="16"/>
      <c r="VX1050" s="16"/>
      <c r="VY1050" s="16"/>
      <c r="VZ1050" s="16"/>
      <c r="WA1050" s="16"/>
      <c r="WB1050" s="16"/>
      <c r="WC1050" s="16"/>
      <c r="WD1050" s="16"/>
      <c r="WE1050" s="16"/>
      <c r="WF1050" s="16"/>
      <c r="WG1050" s="16"/>
      <c r="WH1050" s="16"/>
      <c r="WI1050" s="16"/>
      <c r="WJ1050" s="16"/>
      <c r="WK1050" s="16"/>
      <c r="WL1050" s="16"/>
      <c r="WM1050" s="16"/>
      <c r="WN1050" s="16"/>
      <c r="WO1050" s="16"/>
      <c r="WP1050" s="16"/>
      <c r="WQ1050" s="16"/>
      <c r="WR1050" s="16"/>
      <c r="WS1050" s="16"/>
      <c r="WT1050" s="16"/>
      <c r="WU1050" s="16"/>
      <c r="WV1050" s="16"/>
      <c r="WW1050" s="16"/>
      <c r="WX1050" s="16"/>
      <c r="WY1050" s="16"/>
      <c r="WZ1050" s="16"/>
      <c r="XA1050" s="16"/>
      <c r="XB1050" s="16"/>
      <c r="XC1050" s="16"/>
      <c r="XD1050" s="16"/>
      <c r="XE1050" s="16"/>
      <c r="XF1050" s="16"/>
      <c r="XG1050" s="16"/>
      <c r="XH1050" s="16"/>
      <c r="XI1050" s="16"/>
      <c r="XJ1050" s="16"/>
      <c r="XK1050" s="16"/>
      <c r="XL1050" s="16"/>
      <c r="XM1050" s="16"/>
      <c r="XN1050" s="16"/>
      <c r="XO1050" s="16"/>
      <c r="XP1050" s="16"/>
      <c r="XQ1050" s="16"/>
      <c r="XR1050" s="16"/>
      <c r="XS1050" s="16"/>
      <c r="XT1050" s="16"/>
      <c r="XU1050" s="16"/>
      <c r="XV1050" s="16"/>
      <c r="XW1050" s="16"/>
      <c r="XX1050" s="16"/>
      <c r="XY1050" s="16"/>
      <c r="XZ1050" s="16"/>
      <c r="YA1050" s="16"/>
      <c r="YB1050" s="16"/>
      <c r="YC1050" s="16"/>
      <c r="YD1050" s="16"/>
      <c r="YE1050" s="16"/>
      <c r="YF1050" s="16"/>
      <c r="YG1050" s="16"/>
      <c r="YH1050" s="16"/>
      <c r="YI1050" s="16"/>
      <c r="YJ1050" s="16"/>
      <c r="YK1050" s="16"/>
      <c r="YL1050" s="16"/>
      <c r="YM1050" s="16"/>
      <c r="YN1050" s="16"/>
      <c r="YO1050" s="16"/>
      <c r="YP1050" s="16"/>
      <c r="YQ1050" s="16"/>
      <c r="YR1050" s="16"/>
      <c r="YS1050" s="16"/>
      <c r="YT1050" s="16"/>
      <c r="YU1050" s="16"/>
      <c r="YV1050" s="16"/>
      <c r="YW1050" s="16"/>
      <c r="YX1050" s="16"/>
      <c r="YY1050" s="16"/>
      <c r="YZ1050" s="16"/>
      <c r="ZA1050" s="16"/>
      <c r="ZB1050" s="16"/>
      <c r="ZC1050" s="16"/>
      <c r="ZD1050" s="16"/>
      <c r="ZE1050" s="16"/>
      <c r="ZF1050" s="16"/>
      <c r="ZG1050" s="16"/>
      <c r="ZH1050" s="16"/>
      <c r="ZI1050" s="16"/>
      <c r="ZJ1050" s="16"/>
      <c r="ZK1050" s="16"/>
      <c r="ZL1050" s="16"/>
      <c r="ZM1050" s="16"/>
      <c r="ZN1050" s="16"/>
      <c r="ZO1050" s="16"/>
      <c r="ZP1050" s="16"/>
      <c r="ZQ1050" s="16"/>
      <c r="ZR1050" s="16"/>
      <c r="ZS1050" s="16"/>
      <c r="ZT1050" s="16"/>
      <c r="ZU1050" s="16"/>
      <c r="ZV1050" s="16"/>
      <c r="ZW1050" s="16"/>
      <c r="ZX1050" s="16"/>
      <c r="ZY1050" s="16"/>
      <c r="ZZ1050" s="16"/>
      <c r="AAA1050" s="16"/>
      <c r="AAB1050" s="16"/>
      <c r="AAC1050" s="16"/>
      <c r="AAD1050" s="16"/>
      <c r="AAE1050" s="16"/>
      <c r="AAF1050" s="16"/>
      <c r="AAG1050" s="16"/>
      <c r="AAH1050" s="16"/>
      <c r="AAI1050" s="16"/>
      <c r="AAJ1050" s="16"/>
      <c r="AAK1050" s="16"/>
      <c r="AAL1050" s="16"/>
      <c r="AAM1050" s="16"/>
      <c r="AAN1050" s="16"/>
      <c r="AAO1050" s="16"/>
      <c r="AAP1050" s="16"/>
      <c r="AAQ1050" s="16"/>
      <c r="AAR1050" s="16"/>
      <c r="AAS1050" s="16"/>
      <c r="AAT1050" s="16"/>
      <c r="AAU1050" s="16"/>
      <c r="AAV1050" s="16"/>
      <c r="AAW1050" s="16"/>
      <c r="AAX1050" s="16"/>
      <c r="AAY1050" s="16"/>
      <c r="AAZ1050" s="16"/>
      <c r="ABA1050" s="16"/>
      <c r="ABB1050" s="16"/>
      <c r="ABC1050" s="16"/>
      <c r="ABD1050" s="16"/>
      <c r="ABE1050" s="16"/>
      <c r="ABF1050" s="16"/>
      <c r="ABG1050" s="16"/>
      <c r="ABH1050" s="16"/>
      <c r="ABI1050" s="351"/>
      <c r="ABJ1050" s="351"/>
      <c r="ABK1050" s="351"/>
      <c r="ABL1050" s="351"/>
      <c r="ABM1050" s="351"/>
      <c r="ABN1050" s="351"/>
      <c r="ABO1050" s="351"/>
      <c r="ABP1050" s="351"/>
      <c r="ABQ1050" s="351"/>
      <c r="ABR1050" s="351"/>
      <c r="ABS1050" s="351"/>
      <c r="ABT1050" s="351"/>
      <c r="ABU1050" s="351"/>
      <c r="ABV1050" s="351"/>
      <c r="ABW1050" s="351"/>
      <c r="ABX1050" s="351"/>
      <c r="ABY1050" s="351"/>
      <c r="ABZ1050" s="351"/>
      <c r="ACA1050" s="351"/>
      <c r="ACB1050" s="351"/>
      <c r="ACC1050" s="351"/>
      <c r="ACD1050" s="351"/>
      <c r="ACE1050" s="351"/>
      <c r="ACF1050" s="351"/>
      <c r="ACG1050" s="351"/>
      <c r="ACH1050" s="351"/>
      <c r="ACI1050" s="351"/>
      <c r="ACJ1050" s="351"/>
      <c r="ACK1050" s="351"/>
      <c r="ACL1050" s="351"/>
      <c r="ACM1050" s="351"/>
      <c r="ACN1050" s="351"/>
      <c r="ACO1050" s="351"/>
      <c r="ACP1050" s="351"/>
      <c r="ACQ1050" s="351"/>
      <c r="ACR1050" s="351"/>
      <c r="ACS1050" s="351"/>
      <c r="ACT1050" s="351"/>
      <c r="ACU1050" s="351"/>
      <c r="ACV1050" s="351"/>
      <c r="ACW1050" s="351"/>
      <c r="ACX1050" s="351"/>
      <c r="ACY1050" s="351"/>
      <c r="ACZ1050" s="351"/>
      <c r="ADA1050" s="351"/>
      <c r="ADB1050" s="351"/>
      <c r="ADC1050" s="351"/>
      <c r="ADD1050" s="351"/>
      <c r="ADE1050" s="351"/>
      <c r="ADF1050" s="351"/>
      <c r="ADG1050" s="351"/>
      <c r="ADH1050" s="351"/>
      <c r="ADI1050" s="351"/>
      <c r="ADJ1050" s="351"/>
      <c r="ADK1050" s="351"/>
      <c r="ADL1050" s="351"/>
      <c r="ADM1050" s="351"/>
      <c r="ADN1050" s="351"/>
      <c r="ADO1050" s="351"/>
      <c r="ADP1050" s="351"/>
      <c r="ADQ1050" s="351"/>
      <c r="ADR1050" s="351"/>
      <c r="ADS1050" s="351"/>
      <c r="ADT1050" s="351"/>
      <c r="ADU1050" s="351"/>
      <c r="ADV1050" s="351"/>
      <c r="ADW1050" s="351"/>
      <c r="ADX1050" s="351"/>
      <c r="ADY1050" s="351"/>
      <c r="ADZ1050" s="351"/>
      <c r="AEA1050" s="351"/>
      <c r="AEB1050" s="351"/>
      <c r="AEC1050" s="351"/>
      <c r="AED1050" s="351"/>
      <c r="AEE1050" s="351"/>
      <c r="AEF1050" s="351"/>
      <c r="AEG1050" s="351"/>
      <c r="AEH1050" s="351"/>
      <c r="AEI1050" s="351"/>
      <c r="AEJ1050" s="351"/>
      <c r="AEK1050" s="351"/>
      <c r="AEL1050" s="351"/>
      <c r="AEM1050" s="351"/>
      <c r="AEN1050" s="351"/>
      <c r="AEO1050" s="351"/>
      <c r="AEP1050" s="351"/>
      <c r="AEQ1050" s="351"/>
      <c r="AER1050" s="351"/>
      <c r="AES1050" s="351"/>
      <c r="AET1050" s="351"/>
      <c r="AEU1050" s="351"/>
      <c r="AEV1050" s="351"/>
      <c r="AEW1050" s="351"/>
      <c r="AEX1050" s="351"/>
      <c r="AEY1050" s="351"/>
      <c r="AEZ1050" s="351"/>
      <c r="AFA1050" s="351"/>
      <c r="AFB1050" s="351"/>
      <c r="AFC1050" s="351"/>
      <c r="AFD1050" s="351"/>
      <c r="AFE1050" s="351"/>
      <c r="AFF1050" s="351"/>
      <c r="AFG1050" s="351"/>
      <c r="AFH1050" s="351"/>
      <c r="AFI1050" s="351"/>
      <c r="AFJ1050" s="351"/>
      <c r="AFK1050" s="351"/>
      <c r="AFL1050" s="351"/>
      <c r="AFM1050" s="351"/>
      <c r="AFN1050" s="351"/>
      <c r="AFO1050" s="351"/>
      <c r="AFP1050" s="351"/>
      <c r="AFQ1050" s="351"/>
      <c r="AFR1050" s="351"/>
      <c r="AFS1050" s="351"/>
      <c r="AFT1050" s="351"/>
      <c r="AFU1050" s="351"/>
      <c r="AFV1050" s="351"/>
      <c r="AFW1050" s="351"/>
      <c r="AFX1050" s="351"/>
      <c r="AFY1050" s="351"/>
      <c r="AFZ1050" s="351"/>
      <c r="AGA1050" s="351"/>
      <c r="AGB1050" s="351"/>
      <c r="AGC1050" s="351"/>
      <c r="AGD1050" s="351"/>
      <c r="AGE1050" s="351"/>
      <c r="AGF1050" s="351"/>
      <c r="AGG1050" s="351"/>
      <c r="AGH1050" s="351"/>
      <c r="AGI1050" s="351"/>
      <c r="AGJ1050" s="351"/>
      <c r="AGK1050" s="351"/>
      <c r="AGL1050" s="351"/>
      <c r="AGM1050" s="351"/>
      <c r="AGN1050" s="351"/>
      <c r="AGO1050" s="351"/>
      <c r="AGP1050" s="351"/>
      <c r="AGQ1050" s="351"/>
      <c r="AGR1050" s="351"/>
      <c r="AGS1050" s="351"/>
      <c r="AGT1050" s="351"/>
      <c r="AGU1050" s="351"/>
      <c r="AGV1050" s="351"/>
      <c r="AGW1050" s="351"/>
      <c r="AGX1050" s="351"/>
      <c r="AGY1050" s="351"/>
      <c r="AGZ1050" s="351"/>
      <c r="AHA1050" s="351"/>
      <c r="AHB1050" s="351"/>
      <c r="AHC1050" s="351"/>
      <c r="AHD1050" s="351"/>
      <c r="AHE1050" s="351"/>
      <c r="AHF1050" s="351"/>
      <c r="AHG1050" s="351"/>
      <c r="AHH1050" s="351"/>
      <c r="AHI1050" s="351"/>
      <c r="AHJ1050" s="351"/>
      <c r="AHK1050" s="351"/>
      <c r="AHL1050" s="351"/>
      <c r="AHM1050" s="351"/>
      <c r="AHN1050" s="351"/>
      <c r="AHO1050" s="351"/>
      <c r="AHP1050" s="351"/>
      <c r="AHQ1050" s="351"/>
      <c r="AHR1050" s="351"/>
      <c r="AHS1050" s="351"/>
      <c r="AHT1050" s="351"/>
      <c r="AHU1050" s="351"/>
      <c r="AHV1050" s="351"/>
      <c r="AHW1050" s="351"/>
      <c r="AHX1050" s="351"/>
      <c r="AHY1050" s="351"/>
      <c r="AHZ1050" s="351"/>
      <c r="AIA1050" s="351"/>
      <c r="AIB1050" s="351"/>
      <c r="AIC1050" s="351"/>
      <c r="AID1050" s="351"/>
      <c r="AIE1050" s="351"/>
      <c r="AIF1050" s="351"/>
      <c r="AIG1050" s="351"/>
      <c r="AIH1050" s="351"/>
      <c r="AII1050" s="351"/>
      <c r="AIJ1050" s="351"/>
      <c r="AIK1050" s="351"/>
      <c r="AIL1050" s="351"/>
      <c r="AIM1050" s="351"/>
      <c r="AIN1050" s="351"/>
      <c r="AIO1050" s="351"/>
      <c r="AIP1050" s="351"/>
      <c r="AIQ1050" s="351"/>
      <c r="AIR1050" s="351"/>
      <c r="AIS1050" s="351"/>
      <c r="AIT1050" s="351"/>
      <c r="AIU1050" s="351"/>
      <c r="AIV1050" s="351"/>
      <c r="AIW1050" s="351"/>
      <c r="AIX1050" s="351"/>
      <c r="AIY1050" s="351"/>
      <c r="AIZ1050" s="351"/>
      <c r="AJA1050" s="351"/>
      <c r="AJB1050" s="351"/>
      <c r="AJC1050" s="351"/>
      <c r="AJD1050" s="351"/>
      <c r="AJE1050" s="351"/>
      <c r="AJF1050" s="351"/>
      <c r="AJG1050" s="351"/>
      <c r="AJH1050" s="351"/>
      <c r="AJI1050" s="351"/>
      <c r="AJJ1050" s="351"/>
      <c r="AJK1050" s="351"/>
      <c r="AJL1050" s="351"/>
      <c r="AJM1050" s="351"/>
      <c r="AJN1050" s="351"/>
      <c r="AJO1050" s="351"/>
      <c r="AJP1050" s="351"/>
      <c r="AJQ1050" s="351"/>
      <c r="AJR1050" s="351"/>
      <c r="AJS1050" s="351"/>
      <c r="AJT1050" s="351"/>
      <c r="AJU1050" s="351"/>
      <c r="AJV1050" s="351"/>
      <c r="AJW1050" s="351"/>
      <c r="AJX1050" s="351"/>
      <c r="AJY1050" s="351"/>
      <c r="AJZ1050" s="351"/>
      <c r="AKA1050" s="351"/>
      <c r="AKB1050" s="351"/>
      <c r="AKC1050" s="351"/>
      <c r="AKD1050" s="351"/>
      <c r="AKE1050" s="351"/>
      <c r="AKF1050" s="351"/>
      <c r="AKG1050" s="351"/>
      <c r="AKH1050" s="351"/>
      <c r="AKI1050" s="351"/>
      <c r="AKJ1050" s="351"/>
      <c r="AKK1050" s="351"/>
      <c r="AKL1050" s="351"/>
      <c r="AKM1050" s="351"/>
      <c r="AKN1050" s="351"/>
      <c r="AKO1050" s="351"/>
      <c r="AKP1050" s="351"/>
      <c r="AKQ1050" s="351"/>
      <c r="AKR1050" s="351"/>
      <c r="AKS1050" s="351"/>
      <c r="AKT1050" s="351"/>
      <c r="AKU1050" s="351"/>
      <c r="AKV1050" s="351"/>
      <c r="AKW1050" s="351"/>
      <c r="AKX1050" s="351"/>
      <c r="AKY1050" s="351"/>
      <c r="AKZ1050" s="351"/>
      <c r="ALA1050" s="351"/>
      <c r="ALB1050" s="351"/>
      <c r="ALC1050" s="351"/>
      <c r="ALD1050" s="351"/>
      <c r="ALE1050" s="351"/>
      <c r="ALF1050" s="351"/>
      <c r="ALG1050" s="351"/>
      <c r="ALH1050" s="351"/>
      <c r="ALI1050" s="351"/>
      <c r="ALJ1050" s="351"/>
      <c r="ALK1050" s="351"/>
      <c r="ALL1050" s="351"/>
      <c r="ALM1050" s="351"/>
      <c r="ALN1050" s="351"/>
      <c r="ALO1050" s="351"/>
      <c r="ALP1050" s="351"/>
      <c r="ALQ1050" s="351"/>
      <c r="ALR1050" s="351"/>
      <c r="ALS1050" s="351"/>
      <c r="ALT1050" s="351"/>
      <c r="ALU1050" s="351"/>
      <c r="ALV1050" s="351"/>
      <c r="ALW1050" s="351"/>
      <c r="ALX1050" s="351"/>
      <c r="ALY1050" s="351"/>
      <c r="ALZ1050" s="351"/>
      <c r="AMA1050" s="351"/>
      <c r="AMB1050" s="351"/>
      <c r="AMC1050" s="351"/>
      <c r="AMD1050" s="351"/>
      <c r="AME1050" s="351"/>
      <c r="AMF1050" s="351"/>
      <c r="AMG1050" s="351"/>
      <c r="AMH1050" s="351"/>
      <c r="AMI1050" s="351"/>
      <c r="AMJ1050" s="351"/>
      <c r="AMK1050" s="351"/>
      <c r="AML1050" s="351"/>
      <c r="AMM1050" s="351"/>
      <c r="AMN1050" s="351"/>
      <c r="AMO1050" s="351"/>
      <c r="AMP1050" s="351"/>
      <c r="AMQ1050" s="351"/>
      <c r="AMR1050" s="351"/>
      <c r="AMS1050" s="351"/>
      <c r="AMT1050" s="351"/>
      <c r="AMU1050" s="351"/>
      <c r="AMV1050" s="351"/>
      <c r="AMW1050" s="351"/>
      <c r="AMX1050" s="351"/>
      <c r="AMY1050" s="351"/>
      <c r="AMZ1050" s="351"/>
      <c r="ANA1050" s="351"/>
      <c r="ANB1050" s="351"/>
      <c r="ANC1050" s="351"/>
      <c r="AND1050" s="351"/>
      <c r="ANE1050" s="351"/>
      <c r="ANF1050" s="351"/>
      <c r="ANG1050" s="351"/>
      <c r="ANH1050" s="351"/>
      <c r="ANI1050" s="351"/>
      <c r="ANJ1050" s="351"/>
      <c r="ANK1050" s="351"/>
      <c r="ANL1050" s="351"/>
      <c r="ANM1050" s="351"/>
      <c r="ANN1050" s="351"/>
      <c r="ANO1050" s="351"/>
      <c r="ANP1050" s="351"/>
      <c r="ANQ1050" s="351"/>
      <c r="ANR1050" s="351"/>
      <c r="ANS1050" s="351"/>
      <c r="ANT1050" s="351"/>
      <c r="ANU1050" s="351"/>
      <c r="ANV1050" s="351"/>
      <c r="ANW1050" s="351"/>
      <c r="ANX1050" s="351"/>
      <c r="ANY1050" s="351"/>
      <c r="ANZ1050" s="351"/>
      <c r="AOA1050" s="351"/>
      <c r="AOB1050" s="351"/>
      <c r="AOC1050" s="351"/>
      <c r="AOD1050" s="351"/>
      <c r="AOE1050" s="351"/>
      <c r="AOF1050" s="351"/>
      <c r="AOG1050" s="351"/>
      <c r="AOH1050" s="351"/>
      <c r="AOI1050" s="351"/>
      <c r="AOJ1050" s="351"/>
      <c r="AOK1050" s="351"/>
      <c r="AOL1050" s="351"/>
      <c r="AOM1050" s="351"/>
      <c r="AON1050" s="351"/>
      <c r="AOO1050" s="351"/>
      <c r="AOP1050" s="351"/>
      <c r="AOQ1050" s="351"/>
      <c r="AOR1050" s="351"/>
      <c r="AOS1050" s="351"/>
      <c r="AOT1050" s="351"/>
      <c r="AOU1050" s="351"/>
      <c r="AOV1050" s="351"/>
      <c r="AOW1050" s="351"/>
      <c r="AOX1050" s="351"/>
      <c r="AOY1050" s="351"/>
      <c r="AOZ1050" s="351"/>
      <c r="APA1050" s="351"/>
      <c r="APB1050" s="351"/>
      <c r="APC1050" s="351"/>
      <c r="APD1050" s="351"/>
      <c r="APE1050" s="351"/>
      <c r="APF1050" s="351"/>
      <c r="APG1050" s="351"/>
      <c r="APH1050" s="351"/>
      <c r="API1050" s="351"/>
      <c r="APJ1050" s="351"/>
      <c r="APK1050" s="351"/>
      <c r="APL1050" s="351"/>
      <c r="APM1050" s="351"/>
      <c r="APN1050" s="351"/>
      <c r="APO1050" s="351"/>
      <c r="APP1050" s="351"/>
      <c r="APQ1050" s="351"/>
      <c r="APR1050" s="351"/>
      <c r="APS1050" s="351"/>
      <c r="APT1050" s="351"/>
      <c r="APU1050" s="351"/>
      <c r="APV1050" s="351"/>
      <c r="APW1050" s="351"/>
      <c r="APX1050" s="351"/>
      <c r="APY1050" s="351"/>
      <c r="APZ1050" s="351"/>
      <c r="AQA1050" s="351"/>
      <c r="AQB1050" s="351"/>
      <c r="AQC1050" s="351"/>
      <c r="AQD1050" s="351"/>
      <c r="AQE1050" s="351"/>
      <c r="AQF1050" s="351"/>
      <c r="AQG1050" s="351"/>
      <c r="AQH1050" s="351"/>
      <c r="AQI1050" s="351"/>
      <c r="AQJ1050" s="351"/>
      <c r="AQK1050" s="351"/>
      <c r="AQL1050" s="351"/>
      <c r="AQM1050" s="351"/>
      <c r="AQN1050" s="351"/>
      <c r="AQO1050" s="351"/>
      <c r="AQP1050" s="351"/>
      <c r="AQQ1050" s="351"/>
      <c r="AQR1050" s="351"/>
      <c r="AQS1050" s="351"/>
      <c r="AQT1050" s="351"/>
      <c r="AQU1050" s="351"/>
      <c r="AQV1050" s="351"/>
      <c r="AQW1050" s="351"/>
      <c r="AQX1050" s="351"/>
      <c r="AQY1050" s="351"/>
      <c r="AQZ1050" s="351"/>
      <c r="ARA1050" s="351"/>
      <c r="ARB1050" s="351"/>
      <c r="ARC1050" s="351"/>
      <c r="ARD1050" s="351"/>
      <c r="ARE1050" s="351"/>
      <c r="ARF1050" s="351"/>
      <c r="ARG1050" s="351"/>
      <c r="ARH1050" s="351"/>
      <c r="ARI1050" s="351"/>
      <c r="ARJ1050" s="351"/>
      <c r="ARK1050" s="351"/>
      <c r="ARL1050" s="351"/>
      <c r="ARM1050" s="351"/>
      <c r="ARN1050" s="351"/>
      <c r="ARO1050" s="351"/>
      <c r="ARP1050" s="351"/>
      <c r="ARQ1050" s="351"/>
      <c r="ARR1050" s="351"/>
      <c r="ARS1050" s="351"/>
      <c r="ART1050" s="351"/>
      <c r="ARU1050" s="351"/>
      <c r="ARV1050" s="351"/>
      <c r="ARW1050" s="351"/>
      <c r="ARX1050" s="351"/>
      <c r="ARY1050" s="351"/>
      <c r="ARZ1050" s="351"/>
      <c r="ASA1050" s="351"/>
      <c r="ASB1050" s="351"/>
      <c r="ASC1050" s="351"/>
      <c r="ASD1050" s="351"/>
      <c r="ASE1050" s="351"/>
      <c r="ASF1050" s="351"/>
      <c r="ASG1050" s="351"/>
      <c r="ASH1050" s="351"/>
      <c r="ASI1050" s="351"/>
      <c r="ASJ1050" s="351"/>
      <c r="ASK1050" s="351"/>
      <c r="ASL1050" s="351"/>
      <c r="ASM1050" s="351"/>
      <c r="ASN1050" s="351"/>
      <c r="ASO1050" s="351"/>
      <c r="ASP1050" s="351"/>
      <c r="ASQ1050" s="351"/>
      <c r="ASR1050" s="351"/>
      <c r="ASS1050" s="351"/>
      <c r="AST1050" s="351"/>
      <c r="ASU1050" s="351"/>
      <c r="ASV1050" s="351"/>
      <c r="ASW1050" s="351"/>
      <c r="ASX1050" s="351"/>
      <c r="ASY1050" s="351"/>
      <c r="ASZ1050" s="351"/>
      <c r="ATA1050" s="351"/>
      <c r="ATB1050" s="351"/>
      <c r="ATC1050" s="351"/>
      <c r="ATD1050" s="351"/>
      <c r="ATE1050" s="351"/>
      <c r="ATF1050" s="351"/>
      <c r="ATG1050" s="351"/>
      <c r="ATH1050" s="351"/>
      <c r="ATI1050" s="351"/>
      <c r="ATJ1050" s="351"/>
      <c r="ATK1050" s="351"/>
      <c r="ATL1050" s="351"/>
      <c r="ATM1050" s="351"/>
      <c r="ATN1050" s="351"/>
      <c r="ATO1050" s="351"/>
      <c r="ATP1050" s="351"/>
      <c r="ATQ1050" s="351"/>
      <c r="ATR1050" s="351"/>
      <c r="ATS1050" s="351"/>
      <c r="ATT1050" s="351"/>
      <c r="ATU1050" s="351"/>
      <c r="ATV1050" s="351"/>
      <c r="ATW1050" s="351"/>
      <c r="ATX1050" s="351"/>
      <c r="ATY1050" s="351"/>
      <c r="ATZ1050" s="351"/>
      <c r="AUA1050" s="351"/>
      <c r="AUB1050" s="351"/>
      <c r="AUC1050" s="351"/>
      <c r="AUD1050" s="351"/>
      <c r="AUE1050" s="351"/>
      <c r="AUF1050" s="351"/>
      <c r="AUG1050" s="351"/>
      <c r="AUH1050" s="351"/>
      <c r="AUI1050" s="351"/>
      <c r="AUJ1050" s="351"/>
      <c r="AUK1050" s="351"/>
      <c r="AUL1050" s="351"/>
      <c r="AUM1050" s="351"/>
      <c r="AUN1050" s="351"/>
      <c r="AUO1050" s="351"/>
      <c r="AUP1050" s="351"/>
      <c r="AUQ1050" s="351"/>
      <c r="AUR1050" s="351"/>
      <c r="AUS1050" s="351"/>
      <c r="AUT1050" s="351"/>
      <c r="AUU1050" s="351"/>
      <c r="AUV1050" s="351"/>
      <c r="AUW1050" s="351"/>
      <c r="AUX1050" s="351"/>
      <c r="AUY1050" s="351"/>
      <c r="AUZ1050" s="351"/>
      <c r="AVA1050" s="351"/>
      <c r="AVB1050" s="351"/>
      <c r="AVC1050" s="351"/>
      <c r="AVD1050" s="351"/>
      <c r="AVE1050" s="351"/>
      <c r="AVF1050" s="351"/>
      <c r="AVG1050" s="351"/>
      <c r="AVH1050" s="351"/>
      <c r="AVI1050" s="351"/>
      <c r="AVJ1050" s="351"/>
      <c r="AVK1050" s="351"/>
      <c r="AVL1050" s="351"/>
      <c r="AVM1050" s="351"/>
      <c r="AVN1050" s="351"/>
      <c r="AVO1050" s="351"/>
      <c r="AVP1050" s="351"/>
      <c r="AVQ1050" s="351"/>
      <c r="AVR1050" s="351"/>
      <c r="AVS1050" s="351"/>
      <c r="AVT1050" s="351"/>
      <c r="AVU1050" s="351"/>
      <c r="AVV1050" s="351"/>
      <c r="AVW1050" s="351"/>
      <c r="AVX1050" s="351"/>
      <c r="AVY1050" s="351"/>
      <c r="AVZ1050" s="351"/>
      <c r="AWA1050" s="351"/>
      <c r="AWB1050" s="351"/>
      <c r="AWC1050" s="351"/>
      <c r="AWD1050" s="351"/>
      <c r="AWE1050" s="351"/>
      <c r="AWF1050" s="351"/>
      <c r="AWG1050" s="351"/>
      <c r="AWH1050" s="351"/>
      <c r="AWI1050" s="351"/>
      <c r="AWJ1050" s="351"/>
      <c r="AWK1050" s="351"/>
      <c r="AWL1050" s="351"/>
      <c r="AWM1050" s="351"/>
      <c r="AWN1050" s="351"/>
      <c r="AWO1050" s="351"/>
      <c r="AWP1050" s="351"/>
      <c r="AWQ1050" s="351"/>
      <c r="AWR1050" s="351"/>
      <c r="AWS1050" s="351"/>
      <c r="AWT1050" s="351"/>
      <c r="AWU1050" s="351"/>
      <c r="AWV1050" s="351"/>
      <c r="AWW1050" s="351"/>
      <c r="AWX1050" s="351"/>
      <c r="AWY1050" s="351"/>
      <c r="AWZ1050" s="351"/>
      <c r="AXA1050" s="351"/>
      <c r="AXB1050" s="351"/>
      <c r="AXC1050" s="351"/>
      <c r="AXD1050" s="351"/>
      <c r="AXE1050" s="351"/>
      <c r="AXF1050" s="351"/>
      <c r="AXG1050" s="351"/>
      <c r="AXH1050" s="351"/>
      <c r="AXI1050" s="351"/>
      <c r="AXJ1050" s="351"/>
      <c r="AXK1050" s="351"/>
      <c r="AXL1050" s="351"/>
      <c r="AXM1050" s="351"/>
      <c r="AXN1050" s="351"/>
      <c r="AXO1050" s="351"/>
      <c r="AXP1050" s="351"/>
      <c r="AXQ1050" s="351"/>
      <c r="AXR1050" s="351"/>
      <c r="AXS1050" s="351"/>
      <c r="AXT1050" s="351"/>
      <c r="AXU1050" s="351"/>
      <c r="AXV1050" s="351"/>
      <c r="AXW1050" s="351"/>
      <c r="AXX1050" s="351"/>
      <c r="AXY1050" s="351"/>
      <c r="AXZ1050" s="351"/>
      <c r="AYA1050" s="351"/>
      <c r="AYB1050" s="351"/>
      <c r="AYC1050" s="351"/>
      <c r="AYD1050" s="351"/>
      <c r="AYE1050" s="351"/>
      <c r="AYF1050" s="351"/>
      <c r="AYG1050" s="351"/>
      <c r="AYH1050" s="351"/>
      <c r="AYI1050" s="351"/>
      <c r="AYJ1050" s="351"/>
      <c r="AYK1050" s="351"/>
      <c r="AYL1050" s="351"/>
      <c r="AYM1050" s="351"/>
      <c r="AYN1050" s="351"/>
      <c r="AYO1050" s="351"/>
      <c r="AYP1050" s="351"/>
      <c r="AYQ1050" s="351"/>
      <c r="AYR1050" s="351"/>
      <c r="AYS1050" s="351"/>
      <c r="AYT1050" s="351"/>
      <c r="AYU1050" s="351"/>
      <c r="AYV1050" s="351"/>
      <c r="AYW1050" s="351"/>
      <c r="AYX1050" s="351"/>
      <c r="AYY1050" s="351"/>
      <c r="AYZ1050" s="351"/>
      <c r="AZA1050" s="351"/>
      <c r="AZB1050" s="351"/>
      <c r="AZC1050" s="351"/>
      <c r="AZD1050" s="351"/>
      <c r="AZE1050" s="351"/>
      <c r="AZF1050" s="351"/>
      <c r="AZG1050" s="351"/>
      <c r="AZH1050" s="351"/>
      <c r="AZI1050" s="351"/>
      <c r="AZJ1050" s="351"/>
      <c r="AZK1050" s="351"/>
      <c r="AZL1050" s="351"/>
      <c r="AZM1050" s="351"/>
      <c r="AZN1050" s="351"/>
      <c r="AZO1050" s="351"/>
      <c r="AZP1050" s="351"/>
      <c r="AZQ1050" s="351"/>
      <c r="AZR1050" s="351"/>
      <c r="AZS1050" s="351"/>
      <c r="AZT1050" s="351"/>
      <c r="AZU1050" s="351"/>
      <c r="AZV1050" s="351"/>
      <c r="AZW1050" s="351"/>
      <c r="AZX1050" s="351"/>
      <c r="AZY1050" s="351"/>
      <c r="AZZ1050" s="351"/>
      <c r="BAA1050" s="351"/>
      <c r="BAB1050" s="351"/>
      <c r="BAC1050" s="351"/>
      <c r="BAD1050" s="351"/>
      <c r="BAE1050" s="351"/>
      <c r="BAF1050" s="351"/>
      <c r="BAG1050" s="351"/>
      <c r="BAH1050" s="351"/>
      <c r="BAI1050" s="351"/>
      <c r="BAJ1050" s="351"/>
      <c r="BAK1050" s="351"/>
      <c r="BAL1050" s="351"/>
      <c r="BAM1050" s="351"/>
      <c r="BAN1050" s="351"/>
      <c r="BAO1050" s="351"/>
      <c r="BAP1050" s="351"/>
      <c r="BAQ1050" s="351"/>
      <c r="BAR1050" s="351"/>
      <c r="BAS1050" s="351"/>
      <c r="BAT1050" s="351"/>
      <c r="BAU1050" s="351"/>
      <c r="BAV1050" s="351"/>
      <c r="BAW1050" s="351"/>
      <c r="BAX1050" s="351"/>
      <c r="BAY1050" s="351"/>
      <c r="BAZ1050" s="351"/>
      <c r="BBA1050" s="351"/>
      <c r="BBB1050" s="351"/>
      <c r="BBC1050" s="351"/>
      <c r="BBD1050" s="351"/>
      <c r="BBE1050" s="351"/>
      <c r="BBF1050" s="351"/>
      <c r="BBG1050" s="351"/>
      <c r="BBH1050" s="351"/>
      <c r="BBI1050" s="351"/>
      <c r="BBJ1050" s="351"/>
      <c r="BBK1050" s="351"/>
      <c r="BBL1050" s="351"/>
      <c r="BBM1050" s="351"/>
      <c r="BBN1050" s="351"/>
      <c r="BBO1050" s="351"/>
      <c r="BBP1050" s="351"/>
      <c r="BBQ1050" s="351"/>
      <c r="BBR1050" s="351"/>
      <c r="BBS1050" s="351"/>
      <c r="BBT1050" s="351"/>
      <c r="BBU1050" s="351"/>
      <c r="BBV1050" s="351"/>
      <c r="BBW1050" s="351"/>
      <c r="BBX1050" s="351"/>
      <c r="BBY1050" s="351"/>
      <c r="BBZ1050" s="351"/>
      <c r="BCA1050" s="351"/>
      <c r="BCB1050" s="351"/>
      <c r="BCC1050" s="351"/>
      <c r="BCD1050" s="351"/>
      <c r="BCE1050" s="351"/>
      <c r="BCF1050" s="351"/>
      <c r="BCG1050" s="351"/>
      <c r="BCH1050" s="351"/>
      <c r="BCI1050" s="351"/>
      <c r="BCJ1050" s="351"/>
      <c r="BCK1050" s="351"/>
      <c r="BCL1050" s="351"/>
      <c r="BCM1050" s="351"/>
      <c r="BCN1050" s="351"/>
      <c r="BCO1050" s="351"/>
      <c r="BCP1050" s="351"/>
      <c r="BCQ1050" s="351"/>
      <c r="BCR1050" s="351"/>
      <c r="BCS1050" s="351"/>
      <c r="BCT1050" s="351"/>
      <c r="BCU1050" s="351"/>
      <c r="BCV1050" s="351"/>
      <c r="BCW1050" s="351"/>
      <c r="BCX1050" s="351"/>
      <c r="BCY1050" s="351"/>
      <c r="BCZ1050" s="351"/>
      <c r="BDA1050" s="351"/>
      <c r="BDB1050" s="351"/>
      <c r="BDC1050" s="351"/>
      <c r="BDD1050" s="351"/>
      <c r="BDE1050" s="351"/>
      <c r="BDF1050" s="351"/>
      <c r="BDG1050" s="351"/>
      <c r="BDH1050" s="351"/>
      <c r="BDI1050" s="351"/>
      <c r="BDJ1050" s="351"/>
      <c r="BDK1050" s="351"/>
      <c r="BDL1050" s="351"/>
      <c r="BDM1050" s="351"/>
      <c r="BDN1050" s="351"/>
      <c r="BDO1050" s="351"/>
      <c r="BDP1050" s="351"/>
      <c r="BDQ1050" s="351"/>
      <c r="BDR1050" s="351"/>
      <c r="BDS1050" s="351"/>
      <c r="BDT1050" s="351"/>
      <c r="BDU1050" s="351"/>
      <c r="BDV1050" s="351"/>
      <c r="BDW1050" s="351"/>
      <c r="BDX1050" s="351"/>
      <c r="BDY1050" s="351"/>
      <c r="BDZ1050" s="351"/>
      <c r="BEA1050" s="351"/>
      <c r="BEB1050" s="351"/>
      <c r="BEC1050" s="351"/>
      <c r="BED1050" s="351"/>
      <c r="BEE1050" s="351"/>
      <c r="BEF1050" s="351"/>
      <c r="BEG1050" s="351"/>
      <c r="BEH1050" s="351"/>
      <c r="BEI1050" s="351"/>
      <c r="BEJ1050" s="351"/>
      <c r="BEK1050" s="351"/>
      <c r="BEL1050" s="351"/>
      <c r="BEM1050" s="351"/>
      <c r="BEN1050" s="351"/>
      <c r="BEO1050" s="351"/>
      <c r="BEP1050" s="351"/>
      <c r="BEQ1050" s="351"/>
      <c r="BER1050" s="351"/>
      <c r="BES1050" s="351"/>
      <c r="BET1050" s="351"/>
      <c r="BEU1050" s="351"/>
      <c r="BEV1050" s="351"/>
      <c r="BEW1050" s="351"/>
      <c r="BEX1050" s="351"/>
      <c r="BEY1050" s="351"/>
      <c r="BEZ1050" s="351"/>
      <c r="BFA1050" s="351"/>
      <c r="BFB1050" s="351"/>
      <c r="BFC1050" s="351"/>
      <c r="BFD1050" s="351"/>
      <c r="BFE1050" s="351"/>
      <c r="BFF1050" s="351"/>
      <c r="BFG1050" s="351"/>
      <c r="BFH1050" s="351"/>
      <c r="BFI1050" s="351"/>
      <c r="BFJ1050" s="351"/>
      <c r="BFK1050" s="351"/>
      <c r="BFL1050" s="351"/>
      <c r="BFM1050" s="351"/>
      <c r="BFN1050" s="351"/>
      <c r="BFO1050" s="351"/>
      <c r="BFP1050" s="351"/>
      <c r="BFQ1050" s="351"/>
      <c r="BFR1050" s="351"/>
      <c r="BFS1050" s="351"/>
      <c r="BFT1050" s="351"/>
      <c r="BFU1050" s="351"/>
      <c r="BFV1050" s="351"/>
      <c r="BFW1050" s="351"/>
      <c r="BFX1050" s="351"/>
      <c r="BFY1050" s="351"/>
      <c r="BFZ1050" s="351"/>
      <c r="BGA1050" s="351"/>
      <c r="BGB1050" s="351"/>
      <c r="BGC1050" s="351"/>
      <c r="BGD1050" s="351"/>
      <c r="BGE1050" s="351"/>
      <c r="BGF1050" s="351"/>
      <c r="BGG1050" s="351"/>
      <c r="BGH1050" s="351"/>
      <c r="BGI1050" s="351"/>
      <c r="BGJ1050" s="351"/>
      <c r="BGK1050" s="351"/>
      <c r="BGL1050" s="351"/>
      <c r="BGM1050" s="351"/>
      <c r="BGN1050" s="351"/>
      <c r="BGO1050" s="351"/>
      <c r="BGP1050" s="351"/>
      <c r="BGQ1050" s="351"/>
      <c r="BGR1050" s="351"/>
      <c r="BGS1050" s="351"/>
      <c r="BGT1050" s="351"/>
      <c r="BGU1050" s="351"/>
      <c r="BGV1050" s="351"/>
      <c r="BGW1050" s="351"/>
      <c r="BGX1050" s="351"/>
      <c r="BGY1050" s="351"/>
      <c r="BGZ1050" s="351"/>
      <c r="BHA1050" s="351"/>
      <c r="BHB1050" s="351"/>
      <c r="BHC1050" s="351"/>
      <c r="BHD1050" s="351"/>
      <c r="BHE1050" s="351"/>
      <c r="BHF1050" s="351"/>
      <c r="BHG1050" s="351"/>
      <c r="BHH1050" s="351"/>
      <c r="BHI1050" s="351"/>
      <c r="BHJ1050" s="351"/>
      <c r="BHK1050" s="351"/>
      <c r="BHL1050" s="351"/>
      <c r="BHM1050" s="351"/>
      <c r="BHN1050" s="351"/>
      <c r="BHO1050" s="351"/>
      <c r="BHP1050" s="351"/>
      <c r="BHQ1050" s="351"/>
      <c r="BHR1050" s="351"/>
      <c r="BHS1050" s="351"/>
      <c r="BHT1050" s="351"/>
      <c r="BHU1050" s="351"/>
      <c r="BHV1050" s="351"/>
      <c r="BHW1050" s="351"/>
      <c r="BHX1050" s="351"/>
      <c r="BHY1050" s="351"/>
      <c r="BHZ1050" s="351"/>
      <c r="BIA1050" s="351"/>
      <c r="BIB1050" s="351"/>
      <c r="BIC1050" s="351"/>
      <c r="BID1050" s="351"/>
      <c r="BIE1050" s="351"/>
      <c r="BIF1050" s="351"/>
      <c r="BIG1050" s="351"/>
      <c r="BIH1050" s="351"/>
      <c r="BII1050" s="351"/>
      <c r="BIJ1050" s="351"/>
      <c r="BIK1050" s="351"/>
      <c r="BIL1050" s="351"/>
      <c r="BIM1050" s="351"/>
      <c r="BIN1050" s="351"/>
      <c r="BIO1050" s="351"/>
      <c r="BIP1050" s="351"/>
      <c r="BIQ1050" s="351"/>
      <c r="BIR1050" s="351"/>
      <c r="BIS1050" s="351"/>
      <c r="BIT1050" s="351"/>
      <c r="BIU1050" s="351"/>
      <c r="BIV1050" s="351"/>
      <c r="BIW1050" s="351"/>
      <c r="BIX1050" s="351"/>
      <c r="BIY1050" s="351"/>
      <c r="BIZ1050" s="351"/>
      <c r="BJA1050" s="351"/>
      <c r="BJB1050" s="351"/>
      <c r="BJC1050" s="351"/>
      <c r="BJD1050" s="351"/>
      <c r="BJE1050" s="351"/>
      <c r="BJF1050" s="351"/>
      <c r="BJG1050" s="351"/>
      <c r="BJH1050" s="351"/>
      <c r="BJI1050" s="351"/>
      <c r="BJJ1050" s="351"/>
      <c r="BJK1050" s="351"/>
      <c r="BJL1050" s="351"/>
      <c r="BJM1050" s="351"/>
      <c r="BJN1050" s="351"/>
      <c r="BJO1050" s="351"/>
      <c r="BJP1050" s="351"/>
      <c r="BJQ1050" s="351"/>
      <c r="BJR1050" s="351"/>
      <c r="BJS1050" s="351"/>
      <c r="BJT1050" s="351"/>
      <c r="BJU1050" s="351"/>
      <c r="BJV1050" s="351"/>
      <c r="BJW1050" s="351"/>
      <c r="BJX1050" s="351"/>
      <c r="BJY1050" s="351"/>
      <c r="BJZ1050" s="351"/>
      <c r="BKA1050" s="351"/>
      <c r="BKB1050" s="351"/>
      <c r="BKC1050" s="351"/>
      <c r="BKD1050" s="351"/>
      <c r="BKE1050" s="351"/>
      <c r="BKF1050" s="351"/>
      <c r="BKG1050" s="351"/>
      <c r="BKH1050" s="351"/>
      <c r="BKI1050" s="351"/>
      <c r="BKJ1050" s="351"/>
      <c r="BKK1050" s="351"/>
      <c r="BKL1050" s="351"/>
      <c r="BKM1050" s="351"/>
      <c r="BKN1050" s="351"/>
      <c r="BKO1050" s="351"/>
      <c r="BKP1050" s="351"/>
      <c r="BKQ1050" s="351"/>
      <c r="BKR1050" s="351"/>
      <c r="BKS1050" s="351"/>
      <c r="BKT1050" s="351"/>
      <c r="BKU1050" s="351"/>
      <c r="BKV1050" s="351"/>
      <c r="BKW1050" s="351"/>
      <c r="BKX1050" s="351"/>
      <c r="BKY1050" s="351"/>
      <c r="BKZ1050" s="351"/>
      <c r="BLA1050" s="351"/>
      <c r="BLB1050" s="351"/>
      <c r="BLC1050" s="351"/>
      <c r="BLD1050" s="351"/>
      <c r="BLE1050" s="351"/>
      <c r="BLF1050" s="351"/>
      <c r="BLG1050" s="351"/>
      <c r="BLH1050" s="351"/>
      <c r="BLI1050" s="351"/>
      <c r="BLJ1050" s="351"/>
      <c r="BLK1050" s="351"/>
      <c r="BLL1050" s="351"/>
      <c r="BLM1050" s="351"/>
      <c r="BLN1050" s="351"/>
      <c r="BLO1050" s="351"/>
      <c r="BLP1050" s="351"/>
      <c r="BLQ1050" s="351"/>
      <c r="BLR1050" s="351"/>
      <c r="BLS1050" s="351"/>
      <c r="BLT1050" s="351"/>
      <c r="BLU1050" s="351"/>
      <c r="BLV1050" s="351"/>
      <c r="BLW1050" s="351"/>
      <c r="BLX1050" s="351"/>
      <c r="BLY1050" s="351"/>
      <c r="BLZ1050" s="351"/>
      <c r="BMA1050" s="351"/>
      <c r="BMB1050" s="351"/>
      <c r="BMC1050" s="351"/>
      <c r="BMD1050" s="351"/>
      <c r="BME1050" s="351"/>
      <c r="BMF1050" s="351"/>
      <c r="BMG1050" s="351"/>
      <c r="BMH1050" s="351"/>
      <c r="BMI1050" s="351"/>
      <c r="BMJ1050" s="351"/>
      <c r="BMK1050" s="351"/>
      <c r="BML1050" s="351"/>
      <c r="BMM1050" s="351"/>
      <c r="BMN1050" s="351"/>
      <c r="BMO1050" s="351"/>
      <c r="BMP1050" s="351"/>
      <c r="BMQ1050" s="351"/>
      <c r="BMR1050" s="351"/>
      <c r="BMS1050" s="351"/>
      <c r="BMT1050" s="351"/>
      <c r="BMU1050" s="351"/>
      <c r="BMV1050" s="351"/>
      <c r="BMW1050" s="351"/>
      <c r="BMX1050" s="351"/>
      <c r="BMY1050" s="351"/>
      <c r="BMZ1050" s="351"/>
      <c r="BNA1050" s="351"/>
      <c r="BNB1050" s="351"/>
      <c r="BNC1050" s="351"/>
      <c r="BND1050" s="351"/>
      <c r="BNE1050" s="351"/>
      <c r="BNF1050" s="351"/>
      <c r="BNG1050" s="351"/>
      <c r="BNH1050" s="351"/>
      <c r="BNI1050" s="351"/>
      <c r="BNJ1050" s="351"/>
      <c r="BNK1050" s="351"/>
      <c r="BNL1050" s="351"/>
      <c r="BNM1050" s="351"/>
      <c r="BNN1050" s="351"/>
      <c r="BNO1050" s="351"/>
      <c r="BNP1050" s="351"/>
      <c r="BNQ1050" s="351"/>
      <c r="BNR1050" s="351"/>
      <c r="BNS1050" s="351"/>
      <c r="BNT1050" s="351"/>
      <c r="BNU1050" s="351"/>
      <c r="BNV1050" s="351"/>
      <c r="BNW1050" s="351"/>
      <c r="BNX1050" s="351"/>
      <c r="BNY1050" s="351"/>
      <c r="BNZ1050" s="351"/>
      <c r="BOA1050" s="351"/>
      <c r="BOB1050" s="351"/>
      <c r="BOC1050" s="351"/>
      <c r="BOD1050" s="351"/>
      <c r="BOE1050" s="351"/>
      <c r="BOF1050" s="351"/>
      <c r="BOG1050" s="351"/>
      <c r="BOH1050" s="351"/>
      <c r="BOI1050" s="351"/>
      <c r="BOJ1050" s="351"/>
      <c r="BOK1050" s="351"/>
      <c r="BOL1050" s="351"/>
      <c r="BOM1050" s="351"/>
      <c r="BON1050" s="351"/>
      <c r="BOO1050" s="351"/>
      <c r="BOP1050" s="351"/>
      <c r="BOQ1050" s="351"/>
      <c r="BOR1050" s="351"/>
      <c r="BOS1050" s="351"/>
      <c r="BOT1050" s="351"/>
      <c r="BOU1050" s="351"/>
      <c r="BOV1050" s="351"/>
      <c r="BOW1050" s="351"/>
      <c r="BOX1050" s="351"/>
      <c r="BOY1050" s="351"/>
      <c r="BOZ1050" s="351"/>
      <c r="BPA1050" s="351"/>
      <c r="BPB1050" s="351"/>
      <c r="BPC1050" s="351"/>
      <c r="BPD1050" s="351"/>
      <c r="BPE1050" s="351"/>
      <c r="BPF1050" s="351"/>
      <c r="BPG1050" s="351"/>
      <c r="BPH1050" s="351"/>
      <c r="BPI1050" s="351"/>
      <c r="BPJ1050" s="351"/>
      <c r="BPK1050" s="351"/>
      <c r="BPL1050" s="351"/>
      <c r="BPM1050" s="351"/>
      <c r="BPN1050" s="351"/>
      <c r="BPO1050" s="351"/>
      <c r="BPP1050" s="351"/>
      <c r="BPQ1050" s="351"/>
      <c r="BPR1050" s="351"/>
      <c r="BPS1050" s="351"/>
      <c r="BPT1050" s="351"/>
      <c r="BPU1050" s="351"/>
      <c r="BPV1050" s="351"/>
      <c r="BPW1050" s="351"/>
      <c r="BPX1050" s="351"/>
      <c r="BPY1050" s="351"/>
      <c r="BPZ1050" s="351"/>
      <c r="BQA1050" s="351"/>
      <c r="BQB1050" s="351"/>
      <c r="BQC1050" s="351"/>
      <c r="BQD1050" s="351"/>
      <c r="BQE1050" s="351"/>
      <c r="BQF1050" s="351"/>
      <c r="BQG1050" s="351"/>
      <c r="BQH1050" s="351"/>
      <c r="BQI1050" s="351"/>
      <c r="BQJ1050" s="351"/>
      <c r="BQK1050" s="351"/>
      <c r="BQL1050" s="351"/>
      <c r="BQM1050" s="351"/>
      <c r="BQN1050" s="351"/>
      <c r="BQO1050" s="351"/>
      <c r="BQP1050" s="351"/>
      <c r="BQQ1050" s="351"/>
      <c r="BQR1050" s="351"/>
      <c r="BQS1050" s="351"/>
      <c r="BQT1050" s="351"/>
      <c r="BQU1050" s="351"/>
      <c r="BQV1050" s="351"/>
      <c r="BQW1050" s="351"/>
      <c r="BQX1050" s="351"/>
      <c r="BQY1050" s="351"/>
      <c r="BQZ1050" s="351"/>
      <c r="BRA1050" s="351"/>
      <c r="BRB1050" s="351"/>
      <c r="BRC1050" s="351"/>
      <c r="BRD1050" s="351"/>
      <c r="BRE1050" s="351"/>
      <c r="BRF1050" s="351"/>
      <c r="BRG1050" s="351"/>
      <c r="BRH1050" s="351"/>
      <c r="BRI1050" s="351"/>
      <c r="BRJ1050" s="351"/>
      <c r="BRK1050" s="351"/>
      <c r="BRL1050" s="351"/>
      <c r="BRM1050" s="351"/>
      <c r="BRN1050" s="351"/>
      <c r="BRO1050" s="351"/>
      <c r="BRP1050" s="351"/>
      <c r="BRQ1050" s="351"/>
      <c r="BRR1050" s="351"/>
      <c r="BRS1050" s="351"/>
      <c r="BRT1050" s="351"/>
      <c r="BRU1050" s="351"/>
      <c r="BRV1050" s="351"/>
      <c r="BRW1050" s="351"/>
      <c r="BRX1050" s="351"/>
      <c r="BRY1050" s="351"/>
      <c r="BRZ1050" s="351"/>
      <c r="BSA1050" s="351"/>
      <c r="BSB1050" s="351"/>
      <c r="BSC1050" s="351"/>
      <c r="BSD1050" s="351"/>
      <c r="BSE1050" s="351"/>
      <c r="BSF1050" s="351"/>
      <c r="BSG1050" s="351"/>
      <c r="BSH1050" s="351"/>
      <c r="BSI1050" s="351"/>
      <c r="BSJ1050" s="351"/>
      <c r="BSK1050" s="351"/>
      <c r="BSL1050" s="351"/>
      <c r="BSM1050" s="351"/>
      <c r="BSN1050" s="351"/>
      <c r="BSO1050" s="351"/>
      <c r="BSP1050" s="351"/>
      <c r="BSQ1050" s="351"/>
      <c r="BSR1050" s="351"/>
      <c r="BSS1050" s="351"/>
      <c r="BST1050" s="351"/>
      <c r="BSU1050" s="351"/>
      <c r="BSV1050" s="351"/>
      <c r="BSW1050" s="351"/>
      <c r="BSX1050" s="351"/>
      <c r="BSY1050" s="351"/>
      <c r="BSZ1050" s="351"/>
      <c r="BTA1050" s="351"/>
      <c r="BTB1050" s="351"/>
      <c r="BTC1050" s="351"/>
      <c r="BTD1050" s="351"/>
      <c r="BTE1050" s="351"/>
      <c r="BTF1050" s="351"/>
      <c r="BTG1050" s="351"/>
      <c r="BTH1050" s="351"/>
      <c r="BTI1050" s="351"/>
      <c r="BTJ1050" s="351"/>
      <c r="BTK1050" s="351"/>
      <c r="BTL1050" s="351"/>
      <c r="BTM1050" s="351"/>
      <c r="BTN1050" s="351"/>
      <c r="BTO1050" s="351"/>
      <c r="BTP1050" s="351"/>
      <c r="BTQ1050" s="351"/>
      <c r="BTR1050" s="351"/>
      <c r="BTS1050" s="351"/>
      <c r="BTT1050" s="351"/>
      <c r="BTU1050" s="351"/>
      <c r="BTV1050" s="351"/>
      <c r="BTW1050" s="351"/>
      <c r="BTX1050" s="351"/>
      <c r="BTY1050" s="351"/>
      <c r="BTZ1050" s="351"/>
      <c r="BUA1050" s="351"/>
      <c r="BUB1050" s="351"/>
      <c r="BUC1050" s="351"/>
      <c r="BUD1050" s="351"/>
      <c r="BUE1050" s="351"/>
      <c r="BUF1050" s="351"/>
      <c r="BUG1050" s="351"/>
      <c r="BUH1050" s="351"/>
      <c r="BUI1050" s="351"/>
      <c r="BUJ1050" s="351"/>
      <c r="BUK1050" s="351"/>
      <c r="BUL1050" s="351"/>
      <c r="BUM1050" s="351"/>
      <c r="BUN1050" s="351"/>
      <c r="BUO1050" s="351"/>
      <c r="BUP1050" s="351"/>
      <c r="BUQ1050" s="351"/>
      <c r="BUR1050" s="351"/>
      <c r="BUS1050" s="351"/>
      <c r="BUT1050" s="351"/>
      <c r="BUU1050" s="351"/>
      <c r="BUV1050" s="351"/>
      <c r="BUW1050" s="351"/>
      <c r="BUX1050" s="351"/>
      <c r="BUY1050" s="351"/>
      <c r="BUZ1050" s="351"/>
      <c r="BVA1050" s="351"/>
      <c r="BVB1050" s="351"/>
      <c r="BVC1050" s="351"/>
      <c r="BVD1050" s="351"/>
      <c r="BVE1050" s="351"/>
      <c r="BVF1050" s="351"/>
      <c r="BVG1050" s="351"/>
      <c r="BVH1050" s="351"/>
      <c r="BVI1050" s="351"/>
      <c r="BVJ1050" s="351"/>
      <c r="BVK1050" s="351"/>
      <c r="BVL1050" s="351"/>
      <c r="BVM1050" s="351"/>
      <c r="BVN1050" s="351"/>
      <c r="BVO1050" s="351"/>
      <c r="BVP1050" s="351"/>
      <c r="BVQ1050" s="351"/>
      <c r="BVR1050" s="351"/>
      <c r="BVS1050" s="351"/>
      <c r="BVT1050" s="351"/>
      <c r="BVU1050" s="351"/>
      <c r="BVV1050" s="351"/>
      <c r="BVW1050" s="351"/>
      <c r="BVX1050" s="351"/>
      <c r="BVY1050" s="351"/>
      <c r="BVZ1050" s="351"/>
      <c r="BWA1050" s="351"/>
      <c r="BWB1050" s="351"/>
      <c r="BWC1050" s="351"/>
      <c r="BWD1050" s="351"/>
      <c r="BWE1050" s="351"/>
      <c r="BWF1050" s="351"/>
      <c r="BWG1050" s="351"/>
      <c r="BWH1050" s="351"/>
      <c r="BWI1050" s="351"/>
      <c r="BWJ1050" s="351"/>
      <c r="BWK1050" s="351"/>
      <c r="BWL1050" s="351"/>
      <c r="BWM1050" s="351"/>
      <c r="BWN1050" s="351"/>
      <c r="BWO1050" s="351"/>
      <c r="BWP1050" s="351"/>
      <c r="BWQ1050" s="351"/>
      <c r="BWR1050" s="351"/>
      <c r="BWS1050" s="351"/>
      <c r="BWT1050" s="351"/>
      <c r="BWU1050" s="351"/>
      <c r="BWV1050" s="351"/>
      <c r="BWW1050" s="351"/>
      <c r="BWX1050" s="351"/>
      <c r="BWY1050" s="351"/>
      <c r="BWZ1050" s="351"/>
      <c r="BXA1050" s="351"/>
      <c r="BXB1050" s="351"/>
      <c r="BXC1050" s="351"/>
      <c r="BXD1050" s="351"/>
      <c r="BXE1050" s="351"/>
      <c r="BXF1050" s="351"/>
      <c r="BXG1050" s="351"/>
      <c r="BXH1050" s="351"/>
      <c r="BXI1050" s="351"/>
      <c r="BXJ1050" s="351"/>
      <c r="BXK1050" s="351"/>
      <c r="BXL1050" s="351"/>
      <c r="BXM1050" s="351"/>
      <c r="BXN1050" s="351"/>
      <c r="BXO1050" s="351"/>
      <c r="BXP1050" s="351"/>
      <c r="BXQ1050" s="351"/>
      <c r="BXR1050" s="351"/>
      <c r="BXS1050" s="351"/>
      <c r="BXT1050" s="351"/>
      <c r="BXU1050" s="351"/>
      <c r="BXV1050" s="351"/>
      <c r="BXW1050" s="351"/>
      <c r="BXX1050" s="351"/>
      <c r="BXY1050" s="351"/>
      <c r="BXZ1050" s="351"/>
      <c r="BYA1050" s="351"/>
      <c r="BYB1050" s="351"/>
      <c r="BYC1050" s="351"/>
      <c r="BYD1050" s="351"/>
      <c r="BYE1050" s="351"/>
      <c r="BYF1050" s="351"/>
      <c r="BYG1050" s="351"/>
      <c r="BYH1050" s="351"/>
      <c r="BYI1050" s="351"/>
      <c r="BYJ1050" s="351"/>
      <c r="BYK1050" s="351"/>
      <c r="BYL1050" s="351"/>
      <c r="BYM1050" s="351"/>
      <c r="BYN1050" s="351"/>
      <c r="BYO1050" s="351"/>
      <c r="BYP1050" s="351"/>
      <c r="BYQ1050" s="351"/>
      <c r="BYR1050" s="351"/>
      <c r="BYS1050" s="351"/>
      <c r="BYT1050" s="351"/>
      <c r="BYU1050" s="351"/>
      <c r="BYV1050" s="351"/>
      <c r="BYW1050" s="351"/>
      <c r="BYX1050" s="351"/>
      <c r="BYY1050" s="351"/>
      <c r="BYZ1050" s="351"/>
      <c r="BZA1050" s="351"/>
      <c r="BZB1050" s="351"/>
      <c r="BZC1050" s="351"/>
      <c r="BZD1050" s="351"/>
      <c r="BZE1050" s="351"/>
      <c r="BZF1050" s="351"/>
      <c r="BZG1050" s="351"/>
      <c r="BZH1050" s="351"/>
      <c r="BZI1050" s="351"/>
      <c r="BZJ1050" s="351"/>
      <c r="BZK1050" s="351"/>
      <c r="BZL1050" s="351"/>
      <c r="BZM1050" s="351"/>
      <c r="BZN1050" s="351"/>
      <c r="BZO1050" s="351"/>
      <c r="BZP1050" s="351"/>
      <c r="BZQ1050" s="351"/>
      <c r="BZR1050" s="351"/>
      <c r="BZS1050" s="351"/>
      <c r="BZT1050" s="351"/>
      <c r="BZU1050" s="351"/>
      <c r="BZV1050" s="351"/>
      <c r="BZW1050" s="351"/>
      <c r="BZX1050" s="351"/>
      <c r="BZY1050" s="351"/>
      <c r="BZZ1050" s="351"/>
      <c r="CAA1050" s="351"/>
      <c r="CAB1050" s="351"/>
      <c r="CAC1050" s="351"/>
      <c r="CAD1050" s="351"/>
      <c r="CAE1050" s="351"/>
      <c r="CAF1050" s="351"/>
      <c r="CAG1050" s="351"/>
      <c r="CAH1050" s="351"/>
      <c r="CAI1050" s="351"/>
      <c r="CAJ1050" s="351"/>
      <c r="CAK1050" s="351"/>
      <c r="CAL1050" s="351"/>
      <c r="CAM1050" s="351"/>
      <c r="CAN1050" s="351"/>
      <c r="CAO1050" s="351"/>
      <c r="CAP1050" s="351"/>
      <c r="CAQ1050" s="351"/>
      <c r="CAR1050" s="351"/>
      <c r="CAS1050" s="351"/>
      <c r="CAT1050" s="351"/>
      <c r="CAU1050" s="351"/>
      <c r="CAV1050" s="351"/>
      <c r="CAW1050" s="351"/>
      <c r="CAX1050" s="351"/>
      <c r="CAY1050" s="351"/>
      <c r="CAZ1050" s="351"/>
      <c r="CBA1050" s="351"/>
      <c r="CBB1050" s="351"/>
      <c r="CBC1050" s="351"/>
      <c r="CBD1050" s="351"/>
      <c r="CBE1050" s="351"/>
      <c r="CBF1050" s="351"/>
      <c r="CBG1050" s="351"/>
      <c r="CBH1050" s="351"/>
      <c r="CBI1050" s="351"/>
      <c r="CBJ1050" s="351"/>
      <c r="CBK1050" s="351"/>
      <c r="CBL1050" s="351"/>
      <c r="CBM1050" s="351"/>
      <c r="CBN1050" s="351"/>
      <c r="CBO1050" s="351"/>
      <c r="CBP1050" s="351"/>
      <c r="CBQ1050" s="351"/>
      <c r="CBR1050" s="351"/>
      <c r="CBS1050" s="351"/>
      <c r="CBT1050" s="351"/>
      <c r="CBU1050" s="351"/>
      <c r="CBV1050" s="351"/>
      <c r="CBW1050" s="351"/>
      <c r="CBX1050" s="351"/>
      <c r="CBY1050" s="351"/>
      <c r="CBZ1050" s="351"/>
      <c r="CCA1050" s="351"/>
      <c r="CCB1050" s="351"/>
      <c r="CCC1050" s="351"/>
      <c r="CCD1050" s="351"/>
      <c r="CCE1050" s="351"/>
      <c r="CCF1050" s="351"/>
      <c r="CCG1050" s="351"/>
      <c r="CCH1050" s="351"/>
      <c r="CCI1050" s="351"/>
      <c r="CCJ1050" s="351"/>
      <c r="CCK1050" s="351"/>
      <c r="CCL1050" s="351"/>
      <c r="CCM1050" s="351"/>
      <c r="CCN1050" s="351"/>
      <c r="CCO1050" s="351"/>
      <c r="CCP1050" s="351"/>
      <c r="CCQ1050" s="351"/>
      <c r="CCR1050" s="351"/>
      <c r="CCS1050" s="351"/>
      <c r="CCT1050" s="351"/>
      <c r="CCU1050" s="351"/>
      <c r="CCV1050" s="351"/>
      <c r="CCW1050" s="351"/>
      <c r="CCX1050" s="351"/>
      <c r="CCY1050" s="351"/>
      <c r="CCZ1050" s="351"/>
      <c r="CDA1050" s="351"/>
      <c r="CDB1050" s="351"/>
      <c r="CDC1050" s="351"/>
      <c r="CDD1050" s="351"/>
      <c r="CDE1050" s="351"/>
      <c r="CDF1050" s="351"/>
      <c r="CDG1050" s="351"/>
      <c r="CDH1050" s="351"/>
      <c r="CDI1050" s="351"/>
      <c r="CDJ1050" s="351"/>
      <c r="CDK1050" s="351"/>
      <c r="CDL1050" s="351"/>
      <c r="CDM1050" s="351"/>
      <c r="CDN1050" s="351"/>
      <c r="CDO1050" s="351"/>
      <c r="CDP1050" s="351"/>
      <c r="CDQ1050" s="351"/>
      <c r="CDR1050" s="351"/>
      <c r="CDS1050" s="351"/>
      <c r="CDT1050" s="351"/>
      <c r="CDU1050" s="351"/>
      <c r="CDV1050" s="351"/>
      <c r="CDW1050" s="351"/>
      <c r="CDX1050" s="351"/>
      <c r="CDY1050" s="351"/>
      <c r="CDZ1050" s="351"/>
      <c r="CEA1050" s="351"/>
      <c r="CEB1050" s="351"/>
      <c r="CEC1050" s="351"/>
      <c r="CED1050" s="351"/>
      <c r="CEE1050" s="351"/>
      <c r="CEF1050" s="351"/>
      <c r="CEG1050" s="351"/>
      <c r="CEH1050" s="351"/>
      <c r="CEI1050" s="351"/>
      <c r="CEJ1050" s="351"/>
      <c r="CEK1050" s="351"/>
      <c r="CEL1050" s="351"/>
      <c r="CEM1050" s="351"/>
      <c r="CEN1050" s="351"/>
      <c r="CEO1050" s="351"/>
      <c r="CEP1050" s="351"/>
      <c r="CEQ1050" s="351"/>
      <c r="CER1050" s="351"/>
      <c r="CES1050" s="351"/>
      <c r="CET1050" s="351"/>
      <c r="CEU1050" s="351"/>
      <c r="CEV1050" s="351"/>
      <c r="CEW1050" s="351"/>
      <c r="CEX1050" s="351"/>
      <c r="CEY1050" s="351"/>
      <c r="CEZ1050" s="351"/>
      <c r="CFA1050" s="351"/>
      <c r="CFB1050" s="351"/>
      <c r="CFC1050" s="351"/>
      <c r="CFD1050" s="351"/>
      <c r="CFE1050" s="351"/>
      <c r="CFF1050" s="351"/>
      <c r="CFG1050" s="351"/>
      <c r="CFH1050" s="351"/>
      <c r="CFI1050" s="351"/>
      <c r="CFJ1050" s="351"/>
      <c r="CFK1050" s="351"/>
      <c r="CFL1050" s="351"/>
      <c r="CFM1050" s="351"/>
      <c r="CFN1050" s="351"/>
      <c r="CFO1050" s="351"/>
      <c r="CFP1050" s="351"/>
      <c r="CFQ1050" s="351"/>
      <c r="CFR1050" s="351"/>
      <c r="CFS1050" s="351"/>
      <c r="CFT1050" s="351"/>
      <c r="CFU1050" s="351"/>
      <c r="CFV1050" s="351"/>
      <c r="CFW1050" s="351"/>
      <c r="CFX1050" s="351"/>
      <c r="CFY1050" s="351"/>
      <c r="CFZ1050" s="351"/>
      <c r="CGA1050" s="351"/>
      <c r="CGB1050" s="351"/>
      <c r="CGC1050" s="351"/>
      <c r="CGD1050" s="351"/>
      <c r="CGE1050" s="351"/>
      <c r="CGF1050" s="351"/>
      <c r="CGG1050" s="351"/>
      <c r="CGH1050" s="351"/>
      <c r="CGI1050" s="351"/>
      <c r="CGJ1050" s="351"/>
      <c r="CGK1050" s="351"/>
      <c r="CGL1050" s="351"/>
      <c r="CGM1050" s="351"/>
      <c r="CGN1050" s="351"/>
      <c r="CGO1050" s="351"/>
      <c r="CGP1050" s="351"/>
      <c r="CGQ1050" s="351"/>
      <c r="CGR1050" s="351"/>
      <c r="CGS1050" s="351"/>
      <c r="CGT1050" s="351"/>
      <c r="CGU1050" s="351"/>
      <c r="CGV1050" s="351"/>
      <c r="CGW1050" s="351"/>
      <c r="CGX1050" s="351"/>
      <c r="CGY1050" s="351"/>
      <c r="CGZ1050" s="351"/>
      <c r="CHA1050" s="351"/>
      <c r="CHB1050" s="351"/>
      <c r="CHC1050" s="351"/>
      <c r="CHD1050" s="351"/>
      <c r="CHE1050" s="351"/>
      <c r="CHF1050" s="351"/>
      <c r="CHG1050" s="351"/>
      <c r="CHH1050" s="351"/>
      <c r="CHI1050" s="351"/>
      <c r="CHJ1050" s="351"/>
      <c r="CHK1050" s="351"/>
      <c r="CHL1050" s="351"/>
      <c r="CHM1050" s="351"/>
      <c r="CHN1050" s="351"/>
      <c r="CHO1050" s="351"/>
      <c r="CHP1050" s="351"/>
      <c r="CHQ1050" s="351"/>
      <c r="CHR1050" s="351"/>
      <c r="CHS1050" s="351"/>
      <c r="CHT1050" s="351"/>
      <c r="CHU1050" s="351"/>
      <c r="CHV1050" s="351"/>
      <c r="CHW1050" s="351"/>
      <c r="CHX1050" s="351"/>
      <c r="CHY1050" s="351"/>
      <c r="CHZ1050" s="351"/>
      <c r="CIA1050" s="351"/>
      <c r="CIB1050" s="351"/>
      <c r="CIC1050" s="351"/>
      <c r="CID1050" s="351"/>
      <c r="CIE1050" s="351"/>
      <c r="CIF1050" s="351"/>
      <c r="CIG1050" s="351"/>
      <c r="CIH1050" s="351"/>
      <c r="CII1050" s="351"/>
      <c r="CIJ1050" s="351"/>
      <c r="CIK1050" s="351"/>
      <c r="CIL1050" s="351"/>
      <c r="CIM1050" s="351"/>
      <c r="CIN1050" s="351"/>
      <c r="CIO1050" s="351"/>
      <c r="CIP1050" s="351"/>
      <c r="CIQ1050" s="351"/>
      <c r="CIR1050" s="351"/>
      <c r="CIS1050" s="351"/>
      <c r="CIT1050" s="351"/>
      <c r="CIU1050" s="351"/>
      <c r="CIV1050" s="351"/>
      <c r="CIW1050" s="351"/>
      <c r="CIX1050" s="351"/>
      <c r="CIY1050" s="351"/>
      <c r="CIZ1050" s="351"/>
      <c r="CJA1050" s="351"/>
      <c r="CJB1050" s="351"/>
      <c r="CJC1050" s="351"/>
      <c r="CJD1050" s="351"/>
      <c r="CJE1050" s="351"/>
      <c r="CJF1050" s="351"/>
      <c r="CJG1050" s="351"/>
      <c r="CJH1050" s="351"/>
      <c r="CJI1050" s="351"/>
      <c r="CJJ1050" s="351"/>
      <c r="CJK1050" s="351"/>
      <c r="CJL1050" s="351"/>
      <c r="CJM1050" s="351"/>
      <c r="CJN1050" s="351"/>
      <c r="CJO1050" s="351"/>
      <c r="CJP1050" s="351"/>
      <c r="CJQ1050" s="351"/>
      <c r="CJR1050" s="351"/>
      <c r="CJS1050" s="351"/>
      <c r="CJT1050" s="351"/>
      <c r="CJU1050" s="351"/>
      <c r="CJV1050" s="351"/>
      <c r="CJW1050" s="351"/>
      <c r="CJX1050" s="351"/>
      <c r="CJY1050" s="351"/>
      <c r="CJZ1050" s="351"/>
      <c r="CKA1050" s="351"/>
      <c r="CKB1050" s="351"/>
      <c r="CKC1050" s="351"/>
      <c r="CKD1050" s="351"/>
      <c r="CKE1050" s="351"/>
      <c r="CKF1050" s="351"/>
      <c r="CKG1050" s="351"/>
      <c r="CKH1050" s="351"/>
      <c r="CKI1050" s="351"/>
      <c r="CKJ1050" s="351"/>
      <c r="CKK1050" s="351"/>
      <c r="CKL1050" s="351"/>
      <c r="CKM1050" s="351"/>
      <c r="CKN1050" s="351"/>
      <c r="CKO1050" s="351"/>
      <c r="CKP1050" s="351"/>
      <c r="CKQ1050" s="351"/>
      <c r="CKR1050" s="351"/>
      <c r="CKS1050" s="351"/>
      <c r="CKT1050" s="351"/>
      <c r="CKU1050" s="351"/>
      <c r="CKV1050" s="351"/>
      <c r="CKW1050" s="351"/>
      <c r="CKX1050" s="351"/>
      <c r="CKY1050" s="351"/>
      <c r="CKZ1050" s="351"/>
      <c r="CLA1050" s="351"/>
      <c r="CLB1050" s="351"/>
      <c r="CLC1050" s="351"/>
      <c r="CLD1050" s="351"/>
      <c r="CLE1050" s="351"/>
      <c r="CLF1050" s="351"/>
      <c r="CLG1050" s="351"/>
      <c r="CLH1050" s="351"/>
      <c r="CLI1050" s="351"/>
      <c r="CLJ1050" s="351"/>
      <c r="CLK1050" s="351"/>
      <c r="CLL1050" s="351"/>
      <c r="CLM1050" s="351"/>
      <c r="CLN1050" s="351"/>
      <c r="CLO1050" s="351"/>
      <c r="CLP1050" s="351"/>
      <c r="CLQ1050" s="351"/>
      <c r="CLR1050" s="351"/>
      <c r="CLS1050" s="351"/>
      <c r="CLT1050" s="351"/>
      <c r="CLU1050" s="351"/>
      <c r="CLV1050" s="351"/>
      <c r="CLW1050" s="351"/>
      <c r="CLX1050" s="351"/>
      <c r="CLY1050" s="351"/>
      <c r="CLZ1050" s="351"/>
      <c r="CMA1050" s="351"/>
      <c r="CMB1050" s="351"/>
      <c r="CMC1050" s="351"/>
      <c r="CMD1050" s="351"/>
      <c r="CME1050" s="351"/>
      <c r="CMF1050" s="351"/>
      <c r="CMG1050" s="351"/>
      <c r="CMH1050" s="351"/>
      <c r="CMI1050" s="351"/>
      <c r="CMJ1050" s="351"/>
      <c r="CMK1050" s="351"/>
      <c r="CML1050" s="351"/>
      <c r="CMM1050" s="351"/>
      <c r="CMN1050" s="351"/>
      <c r="CMO1050" s="351"/>
      <c r="CMP1050" s="351"/>
      <c r="CMQ1050" s="351"/>
      <c r="CMR1050" s="351"/>
      <c r="CMS1050" s="351"/>
      <c r="CMT1050" s="351"/>
      <c r="CMU1050" s="351"/>
      <c r="CMV1050" s="351"/>
      <c r="CMW1050" s="351"/>
      <c r="CMX1050" s="351"/>
      <c r="CMY1050" s="351"/>
      <c r="CMZ1050" s="351"/>
      <c r="CNA1050" s="351"/>
      <c r="CNB1050" s="351"/>
      <c r="CNC1050" s="351"/>
      <c r="CND1050" s="351"/>
      <c r="CNE1050" s="351"/>
      <c r="CNF1050" s="351"/>
      <c r="CNG1050" s="351"/>
      <c r="CNH1050" s="351"/>
      <c r="CNI1050" s="351"/>
      <c r="CNJ1050" s="351"/>
      <c r="CNK1050" s="351"/>
      <c r="CNL1050" s="351"/>
      <c r="CNM1050" s="351"/>
      <c r="CNN1050" s="351"/>
      <c r="CNO1050" s="351"/>
      <c r="CNP1050" s="351"/>
      <c r="CNQ1050" s="351"/>
      <c r="CNR1050" s="351"/>
      <c r="CNS1050" s="351"/>
      <c r="CNT1050" s="351"/>
      <c r="CNU1050" s="351"/>
      <c r="CNV1050" s="351"/>
      <c r="CNW1050" s="351"/>
      <c r="CNX1050" s="351"/>
      <c r="CNY1050" s="351"/>
      <c r="CNZ1050" s="351"/>
      <c r="COA1050" s="351"/>
      <c r="COB1050" s="351"/>
      <c r="COC1050" s="351"/>
      <c r="COD1050" s="351"/>
      <c r="COE1050" s="351"/>
      <c r="COF1050" s="351"/>
      <c r="COG1050" s="351"/>
      <c r="COH1050" s="351"/>
      <c r="COI1050" s="351"/>
      <c r="COJ1050" s="351"/>
      <c r="COK1050" s="351"/>
      <c r="COL1050" s="351"/>
      <c r="COM1050" s="351"/>
      <c r="CON1050" s="351"/>
      <c r="COO1050" s="351"/>
      <c r="COP1050" s="351"/>
      <c r="COQ1050" s="351"/>
      <c r="COR1050" s="351"/>
      <c r="COS1050" s="351"/>
      <c r="COT1050" s="351"/>
      <c r="COU1050" s="351"/>
      <c r="COV1050" s="351"/>
      <c r="COW1050" s="351"/>
      <c r="COX1050" s="351"/>
      <c r="COY1050" s="351"/>
      <c r="COZ1050" s="351"/>
      <c r="CPA1050" s="351"/>
      <c r="CPB1050" s="351"/>
      <c r="CPC1050" s="351"/>
      <c r="CPD1050" s="351"/>
      <c r="CPE1050" s="351"/>
      <c r="CPF1050" s="351"/>
      <c r="CPG1050" s="351"/>
      <c r="CPH1050" s="351"/>
      <c r="CPI1050" s="351"/>
      <c r="CPJ1050" s="351"/>
      <c r="CPK1050" s="351"/>
      <c r="CPL1050" s="351"/>
      <c r="CPM1050" s="351"/>
      <c r="CPN1050" s="351"/>
      <c r="CPO1050" s="351"/>
      <c r="CPP1050" s="351"/>
      <c r="CPQ1050" s="351"/>
      <c r="CPR1050" s="351"/>
      <c r="CPS1050" s="351"/>
      <c r="CPT1050" s="351"/>
      <c r="CPU1050" s="351"/>
      <c r="CPV1050" s="351"/>
      <c r="CPW1050" s="351"/>
      <c r="CPX1050" s="351"/>
      <c r="CPY1050" s="351"/>
      <c r="CPZ1050" s="351"/>
      <c r="CQA1050" s="351"/>
      <c r="CQB1050" s="351"/>
      <c r="CQC1050" s="351"/>
      <c r="CQD1050" s="351"/>
      <c r="CQE1050" s="351"/>
      <c r="CQF1050" s="351"/>
      <c r="CQG1050" s="351"/>
      <c r="CQH1050" s="351"/>
      <c r="CQI1050" s="351"/>
      <c r="CQJ1050" s="351"/>
      <c r="CQK1050" s="351"/>
      <c r="CQL1050" s="351"/>
      <c r="CQM1050" s="351"/>
      <c r="CQN1050" s="351"/>
      <c r="CQO1050" s="351"/>
      <c r="CQP1050" s="351"/>
      <c r="CQQ1050" s="351"/>
      <c r="CQR1050" s="351"/>
      <c r="CQS1050" s="351"/>
      <c r="CQT1050" s="351"/>
      <c r="CQU1050" s="351"/>
      <c r="CQV1050" s="351"/>
      <c r="CQW1050" s="351"/>
      <c r="CQX1050" s="351"/>
      <c r="CQY1050" s="351"/>
      <c r="CQZ1050" s="351"/>
      <c r="CRA1050" s="351"/>
      <c r="CRB1050" s="351"/>
      <c r="CRC1050" s="351"/>
      <c r="CRD1050" s="351"/>
      <c r="CRE1050" s="351"/>
      <c r="CRF1050" s="351"/>
      <c r="CRG1050" s="351"/>
      <c r="CRH1050" s="351"/>
      <c r="CRI1050" s="351"/>
      <c r="CRJ1050" s="351"/>
      <c r="CRK1050" s="351"/>
      <c r="CRL1050" s="351"/>
      <c r="CRM1050" s="351"/>
      <c r="CRN1050" s="351"/>
      <c r="CRO1050" s="351"/>
      <c r="CRP1050" s="351"/>
      <c r="CRQ1050" s="351"/>
      <c r="CRR1050" s="351"/>
      <c r="CRS1050" s="351"/>
      <c r="CRT1050" s="351"/>
      <c r="CRU1050" s="351"/>
      <c r="CRV1050" s="351"/>
      <c r="CRW1050" s="351"/>
      <c r="CRX1050" s="351"/>
      <c r="CRY1050" s="351"/>
      <c r="CRZ1050" s="351"/>
      <c r="CSA1050" s="351"/>
      <c r="CSB1050" s="351"/>
      <c r="CSC1050" s="351"/>
      <c r="CSD1050" s="351"/>
      <c r="CSE1050" s="351"/>
      <c r="CSF1050" s="351"/>
      <c r="CSG1050" s="351"/>
      <c r="CSH1050" s="351"/>
      <c r="CSI1050" s="351"/>
      <c r="CSJ1050" s="351"/>
      <c r="CSK1050" s="351"/>
      <c r="CSL1050" s="351"/>
      <c r="CSM1050" s="351"/>
      <c r="CSN1050" s="351"/>
      <c r="CSO1050" s="351"/>
      <c r="CSP1050" s="351"/>
      <c r="CSQ1050" s="351"/>
      <c r="CSR1050" s="351"/>
      <c r="CSS1050" s="351"/>
      <c r="CST1050" s="351"/>
      <c r="CSU1050" s="351"/>
      <c r="CSV1050" s="351"/>
      <c r="CSW1050" s="351"/>
      <c r="CSX1050" s="351"/>
      <c r="CSY1050" s="351"/>
      <c r="CSZ1050" s="351"/>
      <c r="CTA1050" s="351"/>
      <c r="CTB1050" s="351"/>
      <c r="CTC1050" s="351"/>
      <c r="CTD1050" s="351"/>
      <c r="CTE1050" s="351"/>
      <c r="CTF1050" s="351"/>
      <c r="CTG1050" s="351"/>
      <c r="CTH1050" s="351"/>
      <c r="CTI1050" s="351"/>
      <c r="CTJ1050" s="351"/>
      <c r="CTK1050" s="351"/>
      <c r="CTL1050" s="351"/>
      <c r="CTM1050" s="351"/>
      <c r="CTN1050" s="351"/>
      <c r="CTO1050" s="351"/>
      <c r="CTP1050" s="351"/>
      <c r="CTQ1050" s="351"/>
      <c r="CTR1050" s="351"/>
      <c r="CTS1050" s="351"/>
      <c r="CTT1050" s="351"/>
      <c r="CTU1050" s="351"/>
      <c r="CTV1050" s="351"/>
      <c r="CTW1050" s="351"/>
      <c r="CTX1050" s="351"/>
      <c r="CTY1050" s="351"/>
      <c r="CTZ1050" s="351"/>
      <c r="CUA1050" s="351"/>
      <c r="CUB1050" s="351"/>
      <c r="CUC1050" s="351"/>
      <c r="CUD1050" s="351"/>
      <c r="CUE1050" s="351"/>
      <c r="CUF1050" s="351"/>
      <c r="CUG1050" s="351"/>
      <c r="CUH1050" s="351"/>
      <c r="CUI1050" s="351"/>
      <c r="CUJ1050" s="351"/>
      <c r="CUK1050" s="351"/>
      <c r="CUL1050" s="351"/>
      <c r="CUM1050" s="351"/>
      <c r="CUN1050" s="351"/>
      <c r="CUO1050" s="351"/>
      <c r="CUP1050" s="351"/>
      <c r="CUQ1050" s="351"/>
      <c r="CUR1050" s="351"/>
      <c r="CUS1050" s="351"/>
      <c r="CUT1050" s="351"/>
      <c r="CUU1050" s="351"/>
      <c r="CUV1050" s="351"/>
      <c r="CUW1050" s="351"/>
      <c r="CUX1050" s="351"/>
      <c r="CUY1050" s="351"/>
      <c r="CUZ1050" s="351"/>
      <c r="CVA1050" s="351"/>
      <c r="CVB1050" s="351"/>
      <c r="CVC1050" s="351"/>
      <c r="CVD1050" s="351"/>
      <c r="CVE1050" s="351"/>
      <c r="CVF1050" s="351"/>
      <c r="CVG1050" s="351"/>
      <c r="CVH1050" s="351"/>
      <c r="CVI1050" s="351"/>
      <c r="CVJ1050" s="351"/>
      <c r="CVK1050" s="351"/>
      <c r="CVL1050" s="351"/>
      <c r="CVM1050" s="351"/>
      <c r="CVN1050" s="351"/>
      <c r="CVO1050" s="351"/>
      <c r="CVP1050" s="351"/>
      <c r="CVQ1050" s="351"/>
      <c r="CVR1050" s="351"/>
      <c r="CVS1050" s="351"/>
      <c r="CVT1050" s="351"/>
      <c r="CVU1050" s="351"/>
      <c r="CVV1050" s="351"/>
      <c r="CVW1050" s="351"/>
      <c r="CVX1050" s="351"/>
      <c r="CVY1050" s="351"/>
      <c r="CVZ1050" s="351"/>
      <c r="CWA1050" s="351"/>
      <c r="CWB1050" s="351"/>
      <c r="CWC1050" s="351"/>
      <c r="CWD1050" s="351"/>
      <c r="CWE1050" s="351"/>
      <c r="CWF1050" s="351"/>
      <c r="CWG1050" s="351"/>
      <c r="CWH1050" s="351"/>
      <c r="CWI1050" s="351"/>
      <c r="CWJ1050" s="351"/>
      <c r="CWK1050" s="351"/>
      <c r="CWL1050" s="351"/>
      <c r="CWM1050" s="351"/>
      <c r="CWN1050" s="351"/>
      <c r="CWO1050" s="351"/>
      <c r="CWP1050" s="351"/>
      <c r="CWQ1050" s="351"/>
      <c r="CWR1050" s="351"/>
      <c r="CWS1050" s="351"/>
      <c r="CWT1050" s="351"/>
      <c r="CWU1050" s="351"/>
      <c r="CWV1050" s="351"/>
      <c r="CWW1050" s="351"/>
      <c r="CWX1050" s="351"/>
      <c r="CWY1050" s="351"/>
      <c r="CWZ1050" s="351"/>
      <c r="CXA1050" s="351"/>
      <c r="CXB1050" s="351"/>
      <c r="CXC1050" s="351"/>
      <c r="CXD1050" s="351"/>
      <c r="CXE1050" s="351"/>
      <c r="CXF1050" s="351"/>
      <c r="CXG1050" s="351"/>
      <c r="CXH1050" s="351"/>
      <c r="CXI1050" s="351"/>
      <c r="CXJ1050" s="351"/>
      <c r="CXK1050" s="351"/>
      <c r="CXL1050" s="351"/>
      <c r="CXM1050" s="351"/>
      <c r="CXN1050" s="351"/>
      <c r="CXO1050" s="351"/>
      <c r="CXP1050" s="351"/>
      <c r="CXQ1050" s="351"/>
      <c r="CXR1050" s="351"/>
      <c r="CXS1050" s="351"/>
      <c r="CXT1050" s="351"/>
      <c r="CXU1050" s="351"/>
      <c r="CXV1050" s="351"/>
      <c r="CXW1050" s="351"/>
      <c r="CXX1050" s="351"/>
      <c r="CXY1050" s="351"/>
      <c r="CXZ1050" s="351"/>
      <c r="CYA1050" s="351"/>
      <c r="CYB1050" s="351"/>
      <c r="CYC1050" s="351"/>
      <c r="CYD1050" s="351"/>
      <c r="CYE1050" s="351"/>
      <c r="CYF1050" s="351"/>
      <c r="CYG1050" s="351"/>
      <c r="CYH1050" s="351"/>
      <c r="CYI1050" s="351"/>
      <c r="CYJ1050" s="351"/>
      <c r="CYK1050" s="351"/>
      <c r="CYL1050" s="351"/>
      <c r="CYM1050" s="351"/>
      <c r="CYN1050" s="351"/>
      <c r="CYO1050" s="351"/>
      <c r="CYP1050" s="351"/>
      <c r="CYQ1050" s="351"/>
      <c r="CYR1050" s="351"/>
      <c r="CYS1050" s="351"/>
      <c r="CYT1050" s="351"/>
      <c r="CYU1050" s="351"/>
      <c r="CYV1050" s="351"/>
      <c r="CYW1050" s="351"/>
      <c r="CYX1050" s="351"/>
      <c r="CYY1050" s="351"/>
      <c r="CYZ1050" s="351"/>
      <c r="CZA1050" s="351"/>
      <c r="CZB1050" s="351"/>
      <c r="CZC1050" s="351"/>
      <c r="CZD1050" s="351"/>
      <c r="CZE1050" s="351"/>
      <c r="CZF1050" s="351"/>
      <c r="CZG1050" s="351"/>
      <c r="CZH1050" s="351"/>
      <c r="CZI1050" s="351"/>
      <c r="CZJ1050" s="351"/>
      <c r="CZK1050" s="351"/>
      <c r="CZL1050" s="351"/>
      <c r="CZM1050" s="351"/>
      <c r="CZN1050" s="351"/>
      <c r="CZO1050" s="351"/>
      <c r="CZP1050" s="351"/>
      <c r="CZQ1050" s="351"/>
      <c r="CZR1050" s="351"/>
      <c r="CZS1050" s="351"/>
      <c r="CZT1050" s="351"/>
      <c r="CZU1050" s="351"/>
      <c r="CZV1050" s="351"/>
      <c r="CZW1050" s="351"/>
      <c r="CZX1050" s="351"/>
      <c r="CZY1050" s="351"/>
      <c r="CZZ1050" s="351"/>
      <c r="DAA1050" s="351"/>
      <c r="DAB1050" s="351"/>
      <c r="DAC1050" s="351"/>
      <c r="DAD1050" s="351"/>
      <c r="DAE1050" s="351"/>
      <c r="DAF1050" s="351"/>
      <c r="DAG1050" s="351"/>
      <c r="DAH1050" s="351"/>
      <c r="DAI1050" s="351"/>
      <c r="DAJ1050" s="351"/>
      <c r="DAK1050" s="351"/>
      <c r="DAL1050" s="351"/>
      <c r="DAM1050" s="351"/>
      <c r="DAN1050" s="351"/>
      <c r="DAO1050" s="351"/>
      <c r="DAP1050" s="351"/>
      <c r="DAQ1050" s="351"/>
      <c r="DAR1050" s="351"/>
      <c r="DAS1050" s="351"/>
      <c r="DAT1050" s="351"/>
      <c r="DAU1050" s="351"/>
      <c r="DAV1050" s="351"/>
      <c r="DAW1050" s="351"/>
      <c r="DAX1050" s="351"/>
      <c r="DAY1050" s="351"/>
      <c r="DAZ1050" s="351"/>
      <c r="DBA1050" s="351"/>
      <c r="DBB1050" s="351"/>
      <c r="DBC1050" s="351"/>
      <c r="DBD1050" s="351"/>
      <c r="DBE1050" s="351"/>
      <c r="DBF1050" s="351"/>
      <c r="DBG1050" s="351"/>
      <c r="DBH1050" s="351"/>
      <c r="DBI1050" s="351"/>
      <c r="DBJ1050" s="351"/>
      <c r="DBK1050" s="351"/>
      <c r="DBL1050" s="351"/>
      <c r="DBM1050" s="351"/>
      <c r="DBN1050" s="351"/>
      <c r="DBO1050" s="351"/>
      <c r="DBP1050" s="351"/>
      <c r="DBQ1050" s="351"/>
      <c r="DBR1050" s="351"/>
      <c r="DBS1050" s="351"/>
      <c r="DBT1050" s="351"/>
      <c r="DBU1050" s="351"/>
      <c r="DBV1050" s="351"/>
      <c r="DBW1050" s="351"/>
      <c r="DBX1050" s="351"/>
      <c r="DBY1050" s="351"/>
      <c r="DBZ1050" s="351"/>
      <c r="DCA1050" s="351"/>
      <c r="DCB1050" s="351"/>
      <c r="DCC1050" s="351"/>
      <c r="DCD1050" s="351"/>
      <c r="DCE1050" s="351"/>
      <c r="DCF1050" s="351"/>
      <c r="DCG1050" s="351"/>
      <c r="DCH1050" s="351"/>
      <c r="DCI1050" s="351"/>
      <c r="DCJ1050" s="351"/>
      <c r="DCK1050" s="351"/>
      <c r="DCL1050" s="351"/>
      <c r="DCM1050" s="351"/>
      <c r="DCN1050" s="351"/>
      <c r="DCO1050" s="351"/>
      <c r="DCP1050" s="351"/>
      <c r="DCQ1050" s="351"/>
      <c r="DCR1050" s="351"/>
      <c r="DCS1050" s="351"/>
      <c r="DCT1050" s="351"/>
      <c r="DCU1050" s="351"/>
      <c r="DCV1050" s="351"/>
      <c r="DCW1050" s="351"/>
      <c r="DCX1050" s="351"/>
      <c r="DCY1050" s="351"/>
      <c r="DCZ1050" s="351"/>
      <c r="DDA1050" s="351"/>
      <c r="DDB1050" s="351"/>
      <c r="DDC1050" s="351"/>
      <c r="DDD1050" s="351"/>
      <c r="DDE1050" s="351"/>
      <c r="DDF1050" s="351"/>
      <c r="DDG1050" s="351"/>
      <c r="DDH1050" s="351"/>
      <c r="DDI1050" s="351"/>
      <c r="DDJ1050" s="351"/>
      <c r="DDK1050" s="351"/>
      <c r="DDL1050" s="351"/>
      <c r="DDM1050" s="351"/>
      <c r="DDN1050" s="351"/>
      <c r="DDO1050" s="351"/>
      <c r="DDP1050" s="351"/>
      <c r="DDQ1050" s="351"/>
      <c r="DDR1050" s="351"/>
      <c r="DDS1050" s="351"/>
      <c r="DDT1050" s="351"/>
      <c r="DDU1050" s="351"/>
      <c r="DDV1050" s="351"/>
      <c r="DDW1050" s="351"/>
      <c r="DDX1050" s="351"/>
      <c r="DDY1050" s="351"/>
      <c r="DDZ1050" s="351"/>
      <c r="DEA1050" s="351"/>
      <c r="DEB1050" s="351"/>
      <c r="DEC1050" s="351"/>
      <c r="DED1050" s="351"/>
      <c r="DEE1050" s="351"/>
      <c r="DEF1050" s="351"/>
      <c r="DEG1050" s="351"/>
      <c r="DEH1050" s="351"/>
      <c r="DEI1050" s="351"/>
      <c r="DEJ1050" s="351"/>
      <c r="DEK1050" s="351"/>
      <c r="DEL1050" s="351"/>
      <c r="DEM1050" s="351"/>
      <c r="DEN1050" s="351"/>
      <c r="DEO1050" s="351"/>
      <c r="DEP1050" s="351"/>
      <c r="DEQ1050" s="351"/>
      <c r="DER1050" s="351"/>
      <c r="DES1050" s="351"/>
      <c r="DET1050" s="351"/>
      <c r="DEU1050" s="351"/>
      <c r="DEV1050" s="351"/>
      <c r="DEW1050" s="351"/>
      <c r="DEX1050" s="351"/>
      <c r="DEY1050" s="351"/>
      <c r="DEZ1050" s="351"/>
      <c r="DFA1050" s="351"/>
      <c r="DFB1050" s="351"/>
      <c r="DFC1050" s="351"/>
      <c r="DFD1050" s="351"/>
      <c r="DFE1050" s="351"/>
      <c r="DFF1050" s="351"/>
      <c r="DFG1050" s="351"/>
      <c r="DFH1050" s="351"/>
      <c r="DFI1050" s="351"/>
      <c r="DFJ1050" s="351"/>
      <c r="DFK1050" s="351"/>
      <c r="DFL1050" s="351"/>
      <c r="DFM1050" s="351"/>
      <c r="DFN1050" s="351"/>
      <c r="DFO1050" s="351"/>
      <c r="DFP1050" s="351"/>
      <c r="DFQ1050" s="351"/>
      <c r="DFR1050" s="351"/>
      <c r="DFS1050" s="351"/>
      <c r="DFT1050" s="351"/>
      <c r="DFU1050" s="351"/>
      <c r="DFV1050" s="351"/>
      <c r="DFW1050" s="351"/>
      <c r="DFX1050" s="351"/>
      <c r="DFY1050" s="351"/>
      <c r="DFZ1050" s="351"/>
      <c r="DGA1050" s="351"/>
      <c r="DGB1050" s="351"/>
      <c r="DGC1050" s="351"/>
      <c r="DGD1050" s="351"/>
      <c r="DGE1050" s="351"/>
      <c r="DGF1050" s="351"/>
      <c r="DGG1050" s="351"/>
      <c r="DGH1050" s="351"/>
      <c r="DGI1050" s="351"/>
      <c r="DGJ1050" s="351"/>
      <c r="DGK1050" s="351"/>
      <c r="DGL1050" s="351"/>
      <c r="DGM1050" s="351"/>
      <c r="DGN1050" s="351"/>
      <c r="DGO1050" s="351"/>
      <c r="DGP1050" s="351"/>
      <c r="DGQ1050" s="351"/>
      <c r="DGR1050" s="351"/>
      <c r="DGS1050" s="351"/>
      <c r="DGT1050" s="351"/>
      <c r="DGU1050" s="351"/>
      <c r="DGV1050" s="351"/>
      <c r="DGW1050" s="351"/>
      <c r="DGX1050" s="351"/>
      <c r="DGY1050" s="351"/>
      <c r="DGZ1050" s="351"/>
      <c r="DHA1050" s="351"/>
      <c r="DHB1050" s="351"/>
      <c r="DHC1050" s="351"/>
      <c r="DHD1050" s="351"/>
      <c r="DHE1050" s="351"/>
      <c r="DHF1050" s="351"/>
      <c r="DHG1050" s="351"/>
      <c r="DHH1050" s="351"/>
      <c r="DHI1050" s="351"/>
      <c r="DHJ1050" s="351"/>
      <c r="DHK1050" s="351"/>
      <c r="DHL1050" s="351"/>
      <c r="DHM1050" s="351"/>
      <c r="DHN1050" s="351"/>
      <c r="DHO1050" s="351"/>
      <c r="DHP1050" s="351"/>
      <c r="DHQ1050" s="351"/>
      <c r="DHR1050" s="351"/>
      <c r="DHS1050" s="351"/>
      <c r="DHT1050" s="351"/>
      <c r="DHU1050" s="351"/>
      <c r="DHV1050" s="351"/>
      <c r="DHW1050" s="351"/>
      <c r="DHX1050" s="351"/>
      <c r="DHY1050" s="351"/>
      <c r="DHZ1050" s="351"/>
      <c r="DIA1050" s="351"/>
      <c r="DIB1050" s="351"/>
      <c r="DIC1050" s="351"/>
      <c r="DID1050" s="351"/>
      <c r="DIE1050" s="351"/>
      <c r="DIF1050" s="351"/>
      <c r="DIG1050" s="351"/>
      <c r="DIH1050" s="351"/>
      <c r="DII1050" s="351"/>
      <c r="DIJ1050" s="351"/>
      <c r="DIK1050" s="351"/>
      <c r="DIL1050" s="351"/>
      <c r="DIM1050" s="351"/>
      <c r="DIN1050" s="351"/>
      <c r="DIO1050" s="351"/>
      <c r="DIP1050" s="351"/>
      <c r="DIQ1050" s="351"/>
      <c r="DIR1050" s="351"/>
      <c r="DIS1050" s="351"/>
      <c r="DIT1050" s="351"/>
      <c r="DIU1050" s="351"/>
      <c r="DIV1050" s="351"/>
      <c r="DIW1050" s="351"/>
      <c r="DIX1050" s="351"/>
      <c r="DIY1050" s="351"/>
      <c r="DIZ1050" s="351"/>
      <c r="DJA1050" s="351"/>
      <c r="DJB1050" s="351"/>
      <c r="DJC1050" s="351"/>
      <c r="DJD1050" s="351"/>
      <c r="DJE1050" s="351"/>
      <c r="DJF1050" s="351"/>
      <c r="DJG1050" s="351"/>
      <c r="DJH1050" s="351"/>
      <c r="DJI1050" s="351"/>
      <c r="DJJ1050" s="351"/>
      <c r="DJK1050" s="351"/>
      <c r="DJL1050" s="351"/>
      <c r="DJM1050" s="351"/>
      <c r="DJN1050" s="351"/>
      <c r="DJO1050" s="351"/>
      <c r="DJP1050" s="351"/>
      <c r="DJQ1050" s="351"/>
      <c r="DJR1050" s="351"/>
      <c r="DJS1050" s="351"/>
      <c r="DJT1050" s="351"/>
      <c r="DJU1050" s="351"/>
      <c r="DJV1050" s="351"/>
      <c r="DJW1050" s="351"/>
      <c r="DJX1050" s="351"/>
      <c r="DJY1050" s="351"/>
      <c r="DJZ1050" s="351"/>
      <c r="DKA1050" s="351"/>
      <c r="DKB1050" s="351"/>
      <c r="DKC1050" s="351"/>
      <c r="DKD1050" s="351"/>
      <c r="DKE1050" s="351"/>
      <c r="DKF1050" s="351"/>
      <c r="DKG1050" s="351"/>
      <c r="DKH1050" s="351"/>
      <c r="DKI1050" s="351"/>
      <c r="DKJ1050" s="351"/>
      <c r="DKK1050" s="351"/>
      <c r="DKL1050" s="351"/>
      <c r="DKM1050" s="351"/>
      <c r="DKN1050" s="351"/>
      <c r="DKO1050" s="351"/>
      <c r="DKP1050" s="351"/>
      <c r="DKQ1050" s="351"/>
      <c r="DKR1050" s="351"/>
      <c r="DKS1050" s="351"/>
      <c r="DKT1050" s="351"/>
      <c r="DKU1050" s="351"/>
      <c r="DKV1050" s="351"/>
      <c r="DKW1050" s="351"/>
      <c r="DKX1050" s="351"/>
      <c r="DKY1050" s="351"/>
      <c r="DKZ1050" s="351"/>
      <c r="DLA1050" s="351"/>
      <c r="DLB1050" s="351"/>
      <c r="DLC1050" s="351"/>
      <c r="DLD1050" s="351"/>
      <c r="DLE1050" s="351"/>
      <c r="DLF1050" s="351"/>
      <c r="DLG1050" s="351"/>
      <c r="DLH1050" s="351"/>
      <c r="DLI1050" s="351"/>
      <c r="DLJ1050" s="351"/>
      <c r="DLK1050" s="351"/>
      <c r="DLL1050" s="351"/>
      <c r="DLM1050" s="351"/>
      <c r="DLN1050" s="351"/>
      <c r="DLO1050" s="351"/>
      <c r="DLP1050" s="351"/>
      <c r="DLQ1050" s="351"/>
      <c r="DLR1050" s="351"/>
      <c r="DLS1050" s="351"/>
      <c r="DLT1050" s="351"/>
      <c r="DLU1050" s="351"/>
      <c r="DLV1050" s="351"/>
      <c r="DLW1050" s="351"/>
      <c r="DLX1050" s="351"/>
      <c r="DLY1050" s="351"/>
      <c r="DLZ1050" s="351"/>
      <c r="DMA1050" s="351"/>
      <c r="DMB1050" s="351"/>
      <c r="DMC1050" s="351"/>
      <c r="DMD1050" s="351"/>
      <c r="DME1050" s="351"/>
      <c r="DMF1050" s="351"/>
      <c r="DMG1050" s="351"/>
      <c r="DMH1050" s="351"/>
      <c r="DMI1050" s="351"/>
      <c r="DMJ1050" s="351"/>
      <c r="DMK1050" s="351"/>
      <c r="DML1050" s="351"/>
      <c r="DMM1050" s="351"/>
      <c r="DMN1050" s="351"/>
      <c r="DMO1050" s="351"/>
      <c r="DMP1050" s="351"/>
      <c r="DMQ1050" s="351"/>
      <c r="DMR1050" s="351"/>
      <c r="DMS1050" s="351"/>
      <c r="DMT1050" s="351"/>
      <c r="DMU1050" s="351"/>
      <c r="DMV1050" s="351"/>
      <c r="DMW1050" s="351"/>
      <c r="DMX1050" s="351"/>
      <c r="DMY1050" s="351"/>
      <c r="DMZ1050" s="351"/>
      <c r="DNA1050" s="351"/>
      <c r="DNB1050" s="351"/>
      <c r="DNC1050" s="351"/>
      <c r="DND1050" s="351"/>
      <c r="DNE1050" s="351"/>
      <c r="DNF1050" s="351"/>
      <c r="DNG1050" s="351"/>
      <c r="DNH1050" s="351"/>
      <c r="DNI1050" s="351"/>
      <c r="DNJ1050" s="351"/>
      <c r="DNK1050" s="351"/>
      <c r="DNL1050" s="351"/>
      <c r="DNM1050" s="351"/>
      <c r="DNN1050" s="351"/>
      <c r="DNO1050" s="351"/>
      <c r="DNP1050" s="351"/>
      <c r="DNQ1050" s="351"/>
      <c r="DNR1050" s="351"/>
      <c r="DNS1050" s="351"/>
      <c r="DNT1050" s="351"/>
      <c r="DNU1050" s="351"/>
      <c r="DNV1050" s="351"/>
      <c r="DNW1050" s="351"/>
      <c r="DNX1050" s="351"/>
      <c r="DNY1050" s="351"/>
      <c r="DNZ1050" s="351"/>
      <c r="DOA1050" s="351"/>
      <c r="DOB1050" s="351"/>
      <c r="DOC1050" s="351"/>
      <c r="DOD1050" s="351"/>
      <c r="DOE1050" s="351"/>
      <c r="DOF1050" s="351"/>
      <c r="DOG1050" s="351"/>
      <c r="DOH1050" s="351"/>
      <c r="DOI1050" s="351"/>
      <c r="DOJ1050" s="351"/>
      <c r="DOK1050" s="351"/>
      <c r="DOL1050" s="351"/>
      <c r="DOM1050" s="351"/>
      <c r="DON1050" s="351"/>
      <c r="DOO1050" s="351"/>
      <c r="DOP1050" s="351"/>
      <c r="DOQ1050" s="351"/>
      <c r="DOR1050" s="351"/>
      <c r="DOS1050" s="351"/>
      <c r="DOT1050" s="351"/>
      <c r="DOU1050" s="351"/>
      <c r="DOV1050" s="351"/>
      <c r="DOW1050" s="351"/>
      <c r="DOX1050" s="351"/>
      <c r="DOY1050" s="351"/>
      <c r="DOZ1050" s="351"/>
      <c r="DPA1050" s="351"/>
      <c r="DPB1050" s="351"/>
      <c r="DPC1050" s="351"/>
      <c r="DPD1050" s="351"/>
      <c r="DPE1050" s="351"/>
      <c r="DPF1050" s="351"/>
      <c r="DPG1050" s="351"/>
      <c r="DPH1050" s="351"/>
      <c r="DPI1050" s="351"/>
      <c r="DPJ1050" s="351"/>
      <c r="DPK1050" s="351"/>
      <c r="DPL1050" s="351"/>
      <c r="DPM1050" s="351"/>
      <c r="DPN1050" s="351"/>
      <c r="DPO1050" s="351"/>
      <c r="DPP1050" s="351"/>
      <c r="DPQ1050" s="351"/>
      <c r="DPR1050" s="351"/>
      <c r="DPS1050" s="351"/>
      <c r="DPT1050" s="351"/>
      <c r="DPU1050" s="351"/>
      <c r="DPV1050" s="351"/>
      <c r="DPW1050" s="351"/>
      <c r="DPX1050" s="351"/>
      <c r="DPY1050" s="351"/>
      <c r="DPZ1050" s="351"/>
      <c r="DQA1050" s="351"/>
      <c r="DQB1050" s="351"/>
      <c r="DQC1050" s="351"/>
      <c r="DQD1050" s="351"/>
      <c r="DQE1050" s="351"/>
      <c r="DQF1050" s="351"/>
      <c r="DQG1050" s="351"/>
      <c r="DQH1050" s="351"/>
      <c r="DQI1050" s="351"/>
      <c r="DQJ1050" s="351"/>
      <c r="DQK1050" s="351"/>
      <c r="DQL1050" s="351"/>
      <c r="DQM1050" s="351"/>
      <c r="DQN1050" s="351"/>
      <c r="DQO1050" s="351"/>
      <c r="DQP1050" s="351"/>
      <c r="DQQ1050" s="351"/>
      <c r="DQR1050" s="351"/>
      <c r="DQS1050" s="351"/>
      <c r="DQT1050" s="351"/>
      <c r="DQU1050" s="351"/>
      <c r="DQV1050" s="351"/>
      <c r="DQW1050" s="351"/>
      <c r="DQX1050" s="351"/>
      <c r="DQY1050" s="351"/>
      <c r="DQZ1050" s="351"/>
      <c r="DRA1050" s="351"/>
      <c r="DRB1050" s="351"/>
      <c r="DRC1050" s="351"/>
      <c r="DRD1050" s="351"/>
      <c r="DRE1050" s="351"/>
      <c r="DRF1050" s="351"/>
      <c r="DRG1050" s="351"/>
      <c r="DRH1050" s="351"/>
      <c r="DRI1050" s="351"/>
      <c r="DRJ1050" s="351"/>
      <c r="DRK1050" s="351"/>
      <c r="DRL1050" s="351"/>
      <c r="DRM1050" s="351"/>
      <c r="DRN1050" s="351"/>
      <c r="DRO1050" s="351"/>
      <c r="DRP1050" s="351"/>
      <c r="DRQ1050" s="351"/>
      <c r="DRR1050" s="351"/>
      <c r="DRS1050" s="351"/>
      <c r="DRT1050" s="351"/>
      <c r="DRU1050" s="351"/>
      <c r="DRV1050" s="351"/>
      <c r="DRW1050" s="351"/>
      <c r="DRX1050" s="351"/>
      <c r="DRY1050" s="351"/>
      <c r="DRZ1050" s="351"/>
      <c r="DSA1050" s="351"/>
      <c r="DSB1050" s="351"/>
      <c r="DSC1050" s="351"/>
      <c r="DSD1050" s="351"/>
      <c r="DSE1050" s="351"/>
      <c r="DSF1050" s="351"/>
      <c r="DSG1050" s="351"/>
      <c r="DSH1050" s="351"/>
      <c r="DSI1050" s="351"/>
      <c r="DSJ1050" s="351"/>
      <c r="DSK1050" s="351"/>
      <c r="DSL1050" s="351"/>
      <c r="DSM1050" s="351"/>
      <c r="DSN1050" s="351"/>
      <c r="DSO1050" s="351"/>
      <c r="DSP1050" s="351"/>
      <c r="DSQ1050" s="351"/>
      <c r="DSR1050" s="351"/>
      <c r="DSS1050" s="351"/>
      <c r="DST1050" s="351"/>
      <c r="DSU1050" s="351"/>
      <c r="DSV1050" s="351"/>
      <c r="DSW1050" s="351"/>
      <c r="DSX1050" s="351"/>
      <c r="DSY1050" s="351"/>
      <c r="DSZ1050" s="351"/>
      <c r="DTA1050" s="351"/>
      <c r="DTB1050" s="351"/>
      <c r="DTC1050" s="351"/>
      <c r="DTD1050" s="351"/>
      <c r="DTE1050" s="351"/>
      <c r="DTF1050" s="351"/>
      <c r="DTG1050" s="351"/>
      <c r="DTH1050" s="351"/>
      <c r="DTI1050" s="351"/>
      <c r="DTJ1050" s="351"/>
      <c r="DTK1050" s="351"/>
      <c r="DTL1050" s="351"/>
      <c r="DTM1050" s="351"/>
      <c r="DTN1050" s="351"/>
      <c r="DTO1050" s="351"/>
      <c r="DTP1050" s="351"/>
      <c r="DTQ1050" s="351"/>
      <c r="DTR1050" s="351"/>
      <c r="DTS1050" s="351"/>
      <c r="DTT1050" s="351"/>
      <c r="DTU1050" s="351"/>
      <c r="DTV1050" s="351"/>
      <c r="DTW1050" s="351"/>
      <c r="DTX1050" s="351"/>
      <c r="DTY1050" s="351"/>
      <c r="DTZ1050" s="351"/>
      <c r="DUA1050" s="351"/>
      <c r="DUB1050" s="351"/>
      <c r="DUC1050" s="351"/>
      <c r="DUD1050" s="351"/>
      <c r="DUE1050" s="351"/>
      <c r="DUF1050" s="351"/>
      <c r="DUG1050" s="351"/>
      <c r="DUH1050" s="351"/>
      <c r="DUI1050" s="351"/>
      <c r="DUJ1050" s="351"/>
      <c r="DUK1050" s="351"/>
      <c r="DUL1050" s="351"/>
      <c r="DUM1050" s="351"/>
      <c r="DUN1050" s="351"/>
      <c r="DUO1050" s="351"/>
      <c r="DUP1050" s="351"/>
      <c r="DUQ1050" s="351"/>
      <c r="DUR1050" s="351"/>
      <c r="DUS1050" s="351"/>
      <c r="DUT1050" s="351"/>
      <c r="DUU1050" s="351"/>
      <c r="DUV1050" s="351"/>
      <c r="DUW1050" s="351"/>
      <c r="DUX1050" s="351"/>
      <c r="DUY1050" s="351"/>
      <c r="DUZ1050" s="351"/>
      <c r="DVA1050" s="351"/>
      <c r="DVB1050" s="351"/>
      <c r="DVC1050" s="351"/>
      <c r="DVD1050" s="351"/>
      <c r="DVE1050" s="351"/>
      <c r="DVF1050" s="351"/>
      <c r="DVG1050" s="351"/>
      <c r="DVH1050" s="351"/>
      <c r="DVI1050" s="351"/>
      <c r="DVJ1050" s="351"/>
      <c r="DVK1050" s="351"/>
      <c r="DVL1050" s="351"/>
      <c r="DVM1050" s="351"/>
      <c r="DVN1050" s="351"/>
      <c r="DVO1050" s="351"/>
      <c r="DVP1050" s="351"/>
      <c r="DVQ1050" s="351"/>
      <c r="DVR1050" s="351"/>
      <c r="DVS1050" s="351"/>
      <c r="DVT1050" s="351"/>
      <c r="DVU1050" s="351"/>
      <c r="DVV1050" s="351"/>
      <c r="DVW1050" s="351"/>
      <c r="DVX1050" s="351"/>
      <c r="DVY1050" s="351"/>
      <c r="DVZ1050" s="351"/>
      <c r="DWA1050" s="351"/>
      <c r="DWB1050" s="351"/>
      <c r="DWC1050" s="351"/>
      <c r="DWD1050" s="351"/>
      <c r="DWE1050" s="351"/>
      <c r="DWF1050" s="351"/>
      <c r="DWG1050" s="351"/>
      <c r="DWH1050" s="351"/>
      <c r="DWI1050" s="351"/>
      <c r="DWJ1050" s="351"/>
      <c r="DWK1050" s="351"/>
      <c r="DWL1050" s="351"/>
      <c r="DWM1050" s="351"/>
      <c r="DWN1050" s="351"/>
      <c r="DWO1050" s="351"/>
      <c r="DWP1050" s="351"/>
      <c r="DWQ1050" s="351"/>
      <c r="DWR1050" s="351"/>
      <c r="DWS1050" s="351"/>
      <c r="DWT1050" s="351"/>
      <c r="DWU1050" s="351"/>
      <c r="DWV1050" s="351"/>
      <c r="DWW1050" s="351"/>
      <c r="DWX1050" s="351"/>
      <c r="DWY1050" s="351"/>
      <c r="DWZ1050" s="351"/>
      <c r="DXA1050" s="351"/>
      <c r="DXB1050" s="351"/>
      <c r="DXC1050" s="351"/>
      <c r="DXD1050" s="351"/>
      <c r="DXE1050" s="351"/>
      <c r="DXF1050" s="351"/>
      <c r="DXG1050" s="351"/>
      <c r="DXH1050" s="351"/>
      <c r="DXI1050" s="351"/>
      <c r="DXJ1050" s="351"/>
      <c r="DXK1050" s="351"/>
      <c r="DXL1050" s="351"/>
      <c r="DXM1050" s="351"/>
      <c r="DXN1050" s="351"/>
      <c r="DXO1050" s="351"/>
      <c r="DXP1050" s="351"/>
      <c r="DXQ1050" s="351"/>
      <c r="DXR1050" s="351"/>
      <c r="DXS1050" s="351"/>
      <c r="DXT1050" s="351"/>
      <c r="DXU1050" s="351"/>
      <c r="DXV1050" s="351"/>
      <c r="DXW1050" s="351"/>
      <c r="DXX1050" s="351"/>
      <c r="DXY1050" s="351"/>
      <c r="DXZ1050" s="351"/>
      <c r="DYA1050" s="351"/>
      <c r="DYB1050" s="351"/>
      <c r="DYC1050" s="351"/>
      <c r="DYD1050" s="351"/>
      <c r="DYE1050" s="351"/>
      <c r="DYF1050" s="351"/>
      <c r="DYG1050" s="351"/>
      <c r="DYH1050" s="351"/>
      <c r="DYI1050" s="351"/>
      <c r="DYJ1050" s="351"/>
      <c r="DYK1050" s="351"/>
      <c r="DYL1050" s="351"/>
      <c r="DYM1050" s="351"/>
      <c r="DYN1050" s="351"/>
      <c r="DYO1050" s="351"/>
      <c r="DYP1050" s="351"/>
      <c r="DYQ1050" s="351"/>
      <c r="DYR1050" s="351"/>
      <c r="DYS1050" s="351"/>
      <c r="DYT1050" s="351"/>
      <c r="DYU1050" s="351"/>
      <c r="DYV1050" s="351"/>
      <c r="DYW1050" s="351"/>
      <c r="DYX1050" s="351"/>
      <c r="DYY1050" s="351"/>
      <c r="DYZ1050" s="351"/>
      <c r="DZA1050" s="351"/>
      <c r="DZB1050" s="351"/>
      <c r="DZC1050" s="351"/>
      <c r="DZD1050" s="351"/>
      <c r="DZE1050" s="351"/>
      <c r="DZF1050" s="351"/>
      <c r="DZG1050" s="351"/>
      <c r="DZH1050" s="351"/>
      <c r="DZI1050" s="351"/>
      <c r="DZJ1050" s="351"/>
      <c r="DZK1050" s="351"/>
      <c r="DZL1050" s="351"/>
      <c r="DZM1050" s="351"/>
      <c r="DZN1050" s="351"/>
      <c r="DZO1050" s="351"/>
      <c r="DZP1050" s="351"/>
      <c r="DZQ1050" s="351"/>
      <c r="DZR1050" s="351"/>
      <c r="DZS1050" s="351"/>
      <c r="DZT1050" s="351"/>
      <c r="DZU1050" s="351"/>
      <c r="DZV1050" s="351"/>
      <c r="DZW1050" s="351"/>
      <c r="DZX1050" s="351"/>
      <c r="DZY1050" s="351"/>
      <c r="DZZ1050" s="351"/>
      <c r="EAA1050" s="351"/>
      <c r="EAB1050" s="351"/>
      <c r="EAC1050" s="351"/>
      <c r="EAD1050" s="351"/>
      <c r="EAE1050" s="351"/>
      <c r="EAF1050" s="351"/>
      <c r="EAG1050" s="351"/>
      <c r="EAH1050" s="351"/>
      <c r="EAI1050" s="351"/>
      <c r="EAJ1050" s="351"/>
      <c r="EAK1050" s="351"/>
      <c r="EAL1050" s="351"/>
      <c r="EAM1050" s="351"/>
      <c r="EAN1050" s="351"/>
      <c r="EAO1050" s="351"/>
      <c r="EAP1050" s="351"/>
      <c r="EAQ1050" s="351"/>
      <c r="EAR1050" s="351"/>
      <c r="EAS1050" s="351"/>
      <c r="EAT1050" s="351"/>
      <c r="EAU1050" s="351"/>
      <c r="EAV1050" s="351"/>
      <c r="EAW1050" s="351"/>
      <c r="EAX1050" s="351"/>
      <c r="EAY1050" s="351"/>
      <c r="EAZ1050" s="351"/>
      <c r="EBA1050" s="351"/>
      <c r="EBB1050" s="351"/>
      <c r="EBC1050" s="351"/>
      <c r="EBD1050" s="351"/>
      <c r="EBE1050" s="351"/>
      <c r="EBF1050" s="351"/>
      <c r="EBG1050" s="351"/>
      <c r="EBH1050" s="351"/>
      <c r="EBI1050" s="351"/>
      <c r="EBJ1050" s="351"/>
      <c r="EBK1050" s="351"/>
      <c r="EBL1050" s="351"/>
      <c r="EBM1050" s="351"/>
      <c r="EBN1050" s="351"/>
      <c r="EBO1050" s="351"/>
      <c r="EBP1050" s="351"/>
      <c r="EBQ1050" s="351"/>
      <c r="EBR1050" s="351"/>
      <c r="EBS1050" s="351"/>
      <c r="EBT1050" s="351"/>
      <c r="EBU1050" s="351"/>
      <c r="EBV1050" s="351"/>
      <c r="EBW1050" s="351"/>
      <c r="EBX1050" s="351"/>
      <c r="EBY1050" s="351"/>
      <c r="EBZ1050" s="351"/>
      <c r="ECA1050" s="351"/>
      <c r="ECB1050" s="351"/>
      <c r="ECC1050" s="351"/>
      <c r="ECD1050" s="351"/>
      <c r="ECE1050" s="351"/>
      <c r="ECF1050" s="351"/>
      <c r="ECG1050" s="351"/>
      <c r="ECH1050" s="351"/>
      <c r="ECI1050" s="351"/>
      <c r="ECJ1050" s="351"/>
      <c r="ECK1050" s="351"/>
      <c r="ECL1050" s="351"/>
      <c r="ECM1050" s="351"/>
      <c r="ECN1050" s="351"/>
      <c r="ECO1050" s="351"/>
      <c r="ECP1050" s="351"/>
      <c r="ECQ1050" s="351"/>
      <c r="ECR1050" s="351"/>
      <c r="ECS1050" s="351"/>
      <c r="ECT1050" s="351"/>
      <c r="ECU1050" s="351"/>
      <c r="ECV1050" s="351"/>
      <c r="ECW1050" s="351"/>
      <c r="ECX1050" s="351"/>
      <c r="ECY1050" s="351"/>
      <c r="ECZ1050" s="351"/>
      <c r="EDA1050" s="351"/>
      <c r="EDB1050" s="351"/>
      <c r="EDC1050" s="351"/>
      <c r="EDD1050" s="351"/>
      <c r="EDE1050" s="351"/>
      <c r="EDF1050" s="351"/>
      <c r="EDG1050" s="351"/>
      <c r="EDH1050" s="351"/>
      <c r="EDI1050" s="351"/>
      <c r="EDJ1050" s="351"/>
      <c r="EDK1050" s="351"/>
      <c r="EDL1050" s="351"/>
      <c r="EDM1050" s="351"/>
      <c r="EDN1050" s="351"/>
      <c r="EDO1050" s="351"/>
      <c r="EDP1050" s="351"/>
      <c r="EDQ1050" s="351"/>
      <c r="EDR1050" s="351"/>
      <c r="EDS1050" s="351"/>
      <c r="EDT1050" s="351"/>
      <c r="EDU1050" s="351"/>
      <c r="EDV1050" s="351"/>
      <c r="EDW1050" s="351"/>
      <c r="EDX1050" s="351"/>
      <c r="EDY1050" s="351"/>
      <c r="EDZ1050" s="351"/>
      <c r="EEA1050" s="351"/>
      <c r="EEB1050" s="351"/>
      <c r="EEC1050" s="351"/>
      <c r="EED1050" s="351"/>
      <c r="EEE1050" s="351"/>
      <c r="EEF1050" s="351"/>
      <c r="EEG1050" s="351"/>
      <c r="EEH1050" s="351"/>
      <c r="EEI1050" s="351"/>
      <c r="EEJ1050" s="351"/>
      <c r="EEK1050" s="351"/>
      <c r="EEL1050" s="351"/>
      <c r="EEM1050" s="351"/>
      <c r="EEN1050" s="351"/>
      <c r="EEO1050" s="351"/>
      <c r="EEP1050" s="351"/>
      <c r="EEQ1050" s="351"/>
      <c r="EER1050" s="351"/>
      <c r="EES1050" s="351"/>
      <c r="EET1050" s="351"/>
      <c r="EEU1050" s="351"/>
      <c r="EEV1050" s="351"/>
      <c r="EEW1050" s="351"/>
      <c r="EEX1050" s="351"/>
      <c r="EEY1050" s="351"/>
      <c r="EEZ1050" s="351"/>
      <c r="EFA1050" s="351"/>
      <c r="EFB1050" s="351"/>
      <c r="EFC1050" s="351"/>
      <c r="EFD1050" s="351"/>
      <c r="EFE1050" s="351"/>
      <c r="EFF1050" s="351"/>
      <c r="EFG1050" s="351"/>
      <c r="EFH1050" s="351"/>
      <c r="EFI1050" s="351"/>
      <c r="EFJ1050" s="351"/>
      <c r="EFK1050" s="351"/>
      <c r="EFL1050" s="351"/>
      <c r="EFM1050" s="351"/>
      <c r="EFN1050" s="351"/>
      <c r="EFO1050" s="351"/>
      <c r="EFP1050" s="351"/>
      <c r="EFQ1050" s="351"/>
      <c r="EFR1050" s="351"/>
      <c r="EFS1050" s="351"/>
      <c r="EFT1050" s="351"/>
      <c r="EFU1050" s="351"/>
      <c r="EFV1050" s="351"/>
      <c r="EFW1050" s="351"/>
      <c r="EFX1050" s="351"/>
      <c r="EFY1050" s="351"/>
      <c r="EFZ1050" s="351"/>
      <c r="EGA1050" s="351"/>
      <c r="EGB1050" s="351"/>
      <c r="EGC1050" s="351"/>
      <c r="EGD1050" s="351"/>
      <c r="EGE1050" s="351"/>
      <c r="EGF1050" s="351"/>
      <c r="EGG1050" s="351"/>
      <c r="EGH1050" s="351"/>
      <c r="EGI1050" s="351"/>
      <c r="EGJ1050" s="351"/>
      <c r="EGK1050" s="351"/>
      <c r="EGL1050" s="351"/>
      <c r="EGM1050" s="351"/>
      <c r="EGN1050" s="351"/>
      <c r="EGO1050" s="351"/>
      <c r="EGP1050" s="351"/>
      <c r="EGQ1050" s="351"/>
      <c r="EGR1050" s="351"/>
      <c r="EGS1050" s="351"/>
      <c r="EGT1050" s="351"/>
      <c r="EGU1050" s="351"/>
      <c r="EGV1050" s="351"/>
      <c r="EGW1050" s="351"/>
      <c r="EGX1050" s="351"/>
      <c r="EGY1050" s="351"/>
      <c r="EGZ1050" s="351"/>
      <c r="EHA1050" s="351"/>
      <c r="EHB1050" s="351"/>
      <c r="EHC1050" s="351"/>
      <c r="EHD1050" s="351"/>
      <c r="EHE1050" s="351"/>
      <c r="EHF1050" s="351"/>
      <c r="EHG1050" s="351"/>
      <c r="EHH1050" s="351"/>
      <c r="EHI1050" s="351"/>
      <c r="EHJ1050" s="351"/>
      <c r="EHK1050" s="351"/>
      <c r="EHL1050" s="351"/>
      <c r="EHM1050" s="351"/>
      <c r="EHN1050" s="351"/>
      <c r="EHO1050" s="351"/>
      <c r="EHP1050" s="351"/>
      <c r="EHQ1050" s="351"/>
      <c r="EHR1050" s="351"/>
      <c r="EHS1050" s="351"/>
      <c r="EHT1050" s="351"/>
      <c r="EHU1050" s="351"/>
      <c r="EHV1050" s="351"/>
      <c r="EHW1050" s="351"/>
      <c r="EHX1050" s="351"/>
      <c r="EHY1050" s="351"/>
      <c r="EHZ1050" s="351"/>
      <c r="EIA1050" s="351"/>
      <c r="EIB1050" s="351"/>
      <c r="EIC1050" s="351"/>
      <c r="EID1050" s="351"/>
      <c r="EIE1050" s="351"/>
      <c r="EIF1050" s="351"/>
      <c r="EIG1050" s="351"/>
      <c r="EIH1050" s="351"/>
      <c r="EII1050" s="351"/>
      <c r="EIJ1050" s="351"/>
      <c r="EIK1050" s="351"/>
      <c r="EIL1050" s="351"/>
      <c r="EIM1050" s="351"/>
      <c r="EIN1050" s="351"/>
      <c r="EIO1050" s="351"/>
      <c r="EIP1050" s="351"/>
      <c r="EIQ1050" s="351"/>
      <c r="EIR1050" s="351"/>
      <c r="EIS1050" s="351"/>
      <c r="EIT1050" s="351"/>
      <c r="EIU1050" s="351"/>
      <c r="EIV1050" s="351"/>
      <c r="EIW1050" s="351"/>
      <c r="EIX1050" s="351"/>
      <c r="EIY1050" s="351"/>
      <c r="EIZ1050" s="351"/>
      <c r="EJA1050" s="351"/>
      <c r="EJB1050" s="351"/>
      <c r="EJC1050" s="351"/>
      <c r="EJD1050" s="351"/>
      <c r="EJE1050" s="351"/>
      <c r="EJF1050" s="351"/>
      <c r="EJG1050" s="351"/>
      <c r="EJH1050" s="351"/>
      <c r="EJI1050" s="351"/>
      <c r="EJJ1050" s="351"/>
      <c r="EJK1050" s="351"/>
      <c r="EJL1050" s="351"/>
      <c r="EJM1050" s="351"/>
      <c r="EJN1050" s="351"/>
      <c r="EJO1050" s="351"/>
      <c r="EJP1050" s="351"/>
      <c r="EJQ1050" s="351"/>
      <c r="EJR1050" s="351"/>
      <c r="EJS1050" s="351"/>
      <c r="EJT1050" s="351"/>
      <c r="EJU1050" s="351"/>
      <c r="EJV1050" s="351"/>
      <c r="EJW1050" s="351"/>
      <c r="EJX1050" s="351"/>
      <c r="EJY1050" s="351"/>
      <c r="EJZ1050" s="351"/>
      <c r="EKA1050" s="351"/>
      <c r="EKB1050" s="351"/>
      <c r="EKC1050" s="351"/>
      <c r="EKD1050" s="351"/>
      <c r="EKE1050" s="351"/>
      <c r="EKF1050" s="351"/>
      <c r="EKG1050" s="351"/>
      <c r="EKH1050" s="351"/>
      <c r="EKI1050" s="351"/>
      <c r="EKJ1050" s="351"/>
      <c r="EKK1050" s="351"/>
      <c r="EKL1050" s="351"/>
      <c r="EKM1050" s="351"/>
      <c r="EKN1050" s="351"/>
      <c r="EKO1050" s="351"/>
      <c r="EKP1050" s="351"/>
      <c r="EKQ1050" s="351"/>
      <c r="EKR1050" s="351"/>
      <c r="EKS1050" s="351"/>
      <c r="EKT1050" s="351"/>
      <c r="EKU1050" s="351"/>
      <c r="EKV1050" s="351"/>
      <c r="EKW1050" s="351"/>
      <c r="EKX1050" s="351"/>
      <c r="EKY1050" s="351"/>
      <c r="EKZ1050" s="351"/>
      <c r="ELA1050" s="351"/>
      <c r="ELB1050" s="351"/>
      <c r="ELC1050" s="351"/>
      <c r="ELD1050" s="351"/>
      <c r="ELE1050" s="351"/>
      <c r="ELF1050" s="351"/>
      <c r="ELG1050" s="351"/>
      <c r="ELH1050" s="351"/>
      <c r="ELI1050" s="351"/>
      <c r="ELJ1050" s="351"/>
      <c r="ELK1050" s="351"/>
      <c r="ELL1050" s="351"/>
      <c r="ELM1050" s="351"/>
      <c r="ELN1050" s="351"/>
      <c r="ELO1050" s="351"/>
      <c r="ELP1050" s="351"/>
      <c r="ELQ1050" s="351"/>
      <c r="ELR1050" s="351"/>
      <c r="ELS1050" s="351"/>
      <c r="ELT1050" s="351"/>
      <c r="ELU1050" s="351"/>
      <c r="ELV1050" s="351"/>
      <c r="ELW1050" s="351"/>
      <c r="ELX1050" s="351"/>
      <c r="ELY1050" s="351"/>
      <c r="ELZ1050" s="351"/>
      <c r="EMA1050" s="351"/>
      <c r="EMB1050" s="351"/>
      <c r="EMC1050" s="351"/>
      <c r="EMD1050" s="351"/>
      <c r="EME1050" s="351"/>
      <c r="EMF1050" s="351"/>
      <c r="EMG1050" s="351"/>
      <c r="EMH1050" s="351"/>
      <c r="EMI1050" s="351"/>
      <c r="EMJ1050" s="351"/>
      <c r="EMK1050" s="351"/>
      <c r="EML1050" s="351"/>
      <c r="EMM1050" s="351"/>
      <c r="EMN1050" s="351"/>
      <c r="EMO1050" s="351"/>
      <c r="EMP1050" s="351"/>
      <c r="EMQ1050" s="351"/>
      <c r="EMR1050" s="351"/>
      <c r="EMS1050" s="351"/>
      <c r="EMT1050" s="351"/>
      <c r="EMU1050" s="351"/>
      <c r="EMV1050" s="351"/>
      <c r="EMW1050" s="351"/>
      <c r="EMX1050" s="351"/>
      <c r="EMY1050" s="351"/>
      <c r="EMZ1050" s="351"/>
      <c r="ENA1050" s="351"/>
      <c r="ENB1050" s="351"/>
      <c r="ENC1050" s="351"/>
      <c r="END1050" s="351"/>
      <c r="ENE1050" s="351"/>
      <c r="ENF1050" s="351"/>
      <c r="ENG1050" s="351"/>
      <c r="ENH1050" s="351"/>
      <c r="ENI1050" s="351"/>
      <c r="ENJ1050" s="351"/>
      <c r="ENK1050" s="351"/>
      <c r="ENL1050" s="351"/>
      <c r="ENM1050" s="351"/>
      <c r="ENN1050" s="351"/>
      <c r="ENO1050" s="351"/>
      <c r="ENP1050" s="351"/>
      <c r="ENQ1050" s="351"/>
      <c r="ENR1050" s="351"/>
      <c r="ENS1050" s="351"/>
      <c r="ENT1050" s="351"/>
      <c r="ENU1050" s="351"/>
      <c r="ENV1050" s="351"/>
      <c r="ENW1050" s="351"/>
      <c r="ENX1050" s="351"/>
      <c r="ENY1050" s="351"/>
      <c r="ENZ1050" s="351"/>
      <c r="EOA1050" s="351"/>
      <c r="EOB1050" s="351"/>
      <c r="EOC1050" s="351"/>
      <c r="EOD1050" s="351"/>
      <c r="EOE1050" s="351"/>
      <c r="EOF1050" s="351"/>
      <c r="EOG1050" s="351"/>
      <c r="EOH1050" s="351"/>
      <c r="EOI1050" s="351"/>
      <c r="EOJ1050" s="351"/>
      <c r="EOK1050" s="351"/>
      <c r="EOL1050" s="351"/>
      <c r="EOM1050" s="351"/>
      <c r="EON1050" s="351"/>
      <c r="EOO1050" s="351"/>
      <c r="EOP1050" s="351"/>
      <c r="EOQ1050" s="351"/>
      <c r="EOR1050" s="351"/>
      <c r="EOS1050" s="351"/>
      <c r="EOT1050" s="351"/>
      <c r="EOU1050" s="351"/>
      <c r="EOV1050" s="351"/>
      <c r="EOW1050" s="351"/>
      <c r="EOX1050" s="351"/>
      <c r="EOY1050" s="351"/>
      <c r="EOZ1050" s="351"/>
      <c r="EPA1050" s="351"/>
      <c r="EPB1050" s="351"/>
      <c r="EPC1050" s="351"/>
      <c r="EPD1050" s="351"/>
      <c r="EPE1050" s="351"/>
      <c r="EPF1050" s="351"/>
      <c r="EPG1050" s="351"/>
      <c r="EPH1050" s="351"/>
      <c r="EPI1050" s="351"/>
      <c r="EPJ1050" s="351"/>
      <c r="EPK1050" s="351"/>
      <c r="EPL1050" s="351"/>
      <c r="EPM1050" s="351"/>
      <c r="EPN1050" s="351"/>
      <c r="EPO1050" s="351"/>
      <c r="EPP1050" s="351"/>
      <c r="EPQ1050" s="351"/>
      <c r="EPR1050" s="351"/>
      <c r="EPS1050" s="351"/>
      <c r="EPT1050" s="351"/>
      <c r="EPU1050" s="351"/>
      <c r="EPV1050" s="351"/>
      <c r="EPW1050" s="351"/>
      <c r="EPX1050" s="351"/>
      <c r="EPY1050" s="351"/>
      <c r="EPZ1050" s="351"/>
      <c r="EQA1050" s="351"/>
      <c r="EQB1050" s="351"/>
      <c r="EQC1050" s="351"/>
      <c r="EQD1050" s="351"/>
      <c r="EQE1050" s="351"/>
      <c r="EQF1050" s="351"/>
      <c r="EQG1050" s="351"/>
      <c r="EQH1050" s="351"/>
      <c r="EQI1050" s="351"/>
      <c r="EQJ1050" s="351"/>
      <c r="EQK1050" s="351"/>
      <c r="EQL1050" s="351"/>
      <c r="EQM1050" s="351"/>
      <c r="EQN1050" s="351"/>
      <c r="EQO1050" s="351"/>
      <c r="EQP1050" s="351"/>
      <c r="EQQ1050" s="351"/>
      <c r="EQR1050" s="351"/>
      <c r="EQS1050" s="351"/>
      <c r="EQT1050" s="351"/>
      <c r="EQU1050" s="351"/>
      <c r="EQV1050" s="351"/>
      <c r="EQW1050" s="351"/>
      <c r="EQX1050" s="351"/>
      <c r="EQY1050" s="351"/>
      <c r="EQZ1050" s="351"/>
      <c r="ERA1050" s="351"/>
      <c r="ERB1050" s="351"/>
      <c r="ERC1050" s="351"/>
      <c r="ERD1050" s="351"/>
      <c r="ERE1050" s="351"/>
      <c r="ERF1050" s="351"/>
      <c r="ERG1050" s="351"/>
      <c r="ERH1050" s="351"/>
      <c r="ERI1050" s="351"/>
      <c r="ERJ1050" s="351"/>
      <c r="ERK1050" s="351"/>
      <c r="ERL1050" s="351"/>
      <c r="ERM1050" s="351"/>
      <c r="ERN1050" s="351"/>
      <c r="ERO1050" s="351"/>
      <c r="ERP1050" s="351"/>
      <c r="ERQ1050" s="351"/>
      <c r="ERR1050" s="351"/>
      <c r="ERS1050" s="351"/>
      <c r="ERT1050" s="351"/>
      <c r="ERU1050" s="351"/>
      <c r="ERV1050" s="351"/>
      <c r="ERW1050" s="351"/>
      <c r="ERX1050" s="351"/>
      <c r="ERY1050" s="351"/>
      <c r="ERZ1050" s="351"/>
      <c r="ESA1050" s="351"/>
      <c r="ESB1050" s="351"/>
      <c r="ESC1050" s="351"/>
      <c r="ESD1050" s="351"/>
      <c r="ESE1050" s="351"/>
      <c r="ESF1050" s="351"/>
      <c r="ESG1050" s="351"/>
      <c r="ESH1050" s="351"/>
      <c r="ESI1050" s="351"/>
      <c r="ESJ1050" s="351"/>
      <c r="ESK1050" s="351"/>
      <c r="ESL1050" s="351"/>
      <c r="ESM1050" s="351"/>
      <c r="ESN1050" s="351"/>
      <c r="ESO1050" s="351"/>
      <c r="ESP1050" s="351"/>
      <c r="ESQ1050" s="351"/>
      <c r="ESR1050" s="351"/>
      <c r="ESS1050" s="351"/>
      <c r="EST1050" s="351"/>
      <c r="ESU1050" s="351"/>
      <c r="ESV1050" s="351"/>
      <c r="ESW1050" s="351"/>
      <c r="ESX1050" s="351"/>
      <c r="ESY1050" s="351"/>
      <c r="ESZ1050" s="351"/>
      <c r="ETA1050" s="351"/>
      <c r="ETB1050" s="351"/>
      <c r="ETC1050" s="351"/>
      <c r="ETD1050" s="351"/>
      <c r="ETE1050" s="351"/>
      <c r="ETF1050" s="351"/>
      <c r="ETG1050" s="351"/>
      <c r="ETH1050" s="351"/>
      <c r="ETI1050" s="351"/>
      <c r="ETJ1050" s="351"/>
      <c r="ETK1050" s="351"/>
      <c r="ETL1050" s="351"/>
      <c r="ETM1050" s="351"/>
      <c r="ETN1050" s="351"/>
      <c r="ETO1050" s="351"/>
      <c r="ETP1050" s="351"/>
      <c r="ETQ1050" s="351"/>
      <c r="ETR1050" s="351"/>
      <c r="ETS1050" s="351"/>
      <c r="ETT1050" s="351"/>
      <c r="ETU1050" s="351"/>
      <c r="ETV1050" s="351"/>
      <c r="ETW1050" s="351"/>
      <c r="ETX1050" s="351"/>
      <c r="ETY1050" s="351"/>
      <c r="ETZ1050" s="351"/>
      <c r="EUA1050" s="351"/>
      <c r="EUB1050" s="351"/>
      <c r="EUC1050" s="351"/>
      <c r="EUD1050" s="351"/>
      <c r="EUE1050" s="351"/>
      <c r="EUF1050" s="351"/>
      <c r="EUG1050" s="351"/>
      <c r="EUH1050" s="351"/>
      <c r="EUI1050" s="351"/>
      <c r="EUJ1050" s="351"/>
      <c r="EUK1050" s="351"/>
      <c r="EUL1050" s="351"/>
      <c r="EUM1050" s="351"/>
      <c r="EUN1050" s="351"/>
      <c r="EUO1050" s="351"/>
      <c r="EUP1050" s="351"/>
      <c r="EUQ1050" s="351"/>
      <c r="EUR1050" s="351"/>
      <c r="EUS1050" s="351"/>
      <c r="EUT1050" s="351"/>
      <c r="EUU1050" s="351"/>
      <c r="EUV1050" s="351"/>
      <c r="EUW1050" s="351"/>
      <c r="EUX1050" s="351"/>
      <c r="EUY1050" s="351"/>
      <c r="EUZ1050" s="351"/>
      <c r="EVA1050" s="351"/>
      <c r="EVB1050" s="351"/>
      <c r="EVC1050" s="351"/>
      <c r="EVD1050" s="351"/>
      <c r="EVE1050" s="351"/>
      <c r="EVF1050" s="351"/>
      <c r="EVG1050" s="351"/>
      <c r="EVH1050" s="351"/>
      <c r="EVI1050" s="351"/>
      <c r="EVJ1050" s="351"/>
      <c r="EVK1050" s="351"/>
      <c r="EVL1050" s="351"/>
      <c r="EVM1050" s="351"/>
      <c r="EVN1050" s="351"/>
      <c r="EVO1050" s="351"/>
      <c r="EVP1050" s="351"/>
      <c r="EVQ1050" s="351"/>
      <c r="EVR1050" s="351"/>
      <c r="EVS1050" s="351"/>
      <c r="EVT1050" s="351"/>
      <c r="EVU1050" s="351"/>
      <c r="EVV1050" s="351"/>
      <c r="EVW1050" s="351"/>
      <c r="EVX1050" s="351"/>
      <c r="EVY1050" s="351"/>
      <c r="EVZ1050" s="351"/>
      <c r="EWA1050" s="351"/>
      <c r="EWB1050" s="351"/>
      <c r="EWC1050" s="351"/>
      <c r="EWD1050" s="351"/>
      <c r="EWE1050" s="351"/>
      <c r="EWF1050" s="351"/>
      <c r="EWG1050" s="351"/>
      <c r="EWH1050" s="351"/>
      <c r="EWI1050" s="351"/>
      <c r="EWJ1050" s="351"/>
      <c r="EWK1050" s="351"/>
      <c r="EWL1050" s="351"/>
      <c r="EWM1050" s="351"/>
      <c r="EWN1050" s="351"/>
      <c r="EWO1050" s="351"/>
      <c r="EWP1050" s="351"/>
      <c r="EWQ1050" s="351"/>
      <c r="EWR1050" s="351"/>
      <c r="EWS1050" s="351"/>
      <c r="EWT1050" s="351"/>
      <c r="EWU1050" s="351"/>
      <c r="EWV1050" s="351"/>
      <c r="EWW1050" s="351"/>
      <c r="EWX1050" s="351"/>
      <c r="EWY1050" s="351"/>
      <c r="EWZ1050" s="351"/>
      <c r="EXA1050" s="351"/>
      <c r="EXB1050" s="351"/>
      <c r="EXC1050" s="351"/>
      <c r="EXD1050" s="351"/>
      <c r="EXE1050" s="351"/>
      <c r="EXF1050" s="351"/>
      <c r="EXG1050" s="351"/>
      <c r="EXH1050" s="351"/>
      <c r="EXI1050" s="351"/>
      <c r="EXJ1050" s="351"/>
      <c r="EXK1050" s="351"/>
      <c r="EXL1050" s="351"/>
      <c r="EXM1050" s="351"/>
      <c r="EXN1050" s="351"/>
      <c r="EXO1050" s="351"/>
      <c r="EXP1050" s="351"/>
      <c r="EXQ1050" s="351"/>
      <c r="EXR1050" s="351"/>
      <c r="EXS1050" s="351"/>
      <c r="EXT1050" s="351"/>
      <c r="EXU1050" s="351"/>
      <c r="EXV1050" s="351"/>
      <c r="EXW1050" s="351"/>
      <c r="EXX1050" s="351"/>
      <c r="EXY1050" s="351"/>
      <c r="EXZ1050" s="351"/>
      <c r="EYA1050" s="351"/>
      <c r="EYB1050" s="351"/>
      <c r="EYC1050" s="351"/>
      <c r="EYD1050" s="351"/>
      <c r="EYE1050" s="351"/>
      <c r="EYF1050" s="351"/>
      <c r="EYG1050" s="351"/>
      <c r="EYH1050" s="351"/>
      <c r="EYI1050" s="351"/>
      <c r="EYJ1050" s="351"/>
      <c r="EYK1050" s="351"/>
      <c r="EYL1050" s="351"/>
      <c r="EYM1050" s="351"/>
      <c r="EYN1050" s="351"/>
      <c r="EYO1050" s="351"/>
      <c r="EYP1050" s="351"/>
      <c r="EYQ1050" s="351"/>
      <c r="EYR1050" s="351"/>
      <c r="EYS1050" s="351"/>
      <c r="EYT1050" s="351"/>
      <c r="EYU1050" s="351"/>
      <c r="EYV1050" s="351"/>
      <c r="EYW1050" s="351"/>
      <c r="EYX1050" s="351"/>
      <c r="EYY1050" s="351"/>
      <c r="EYZ1050" s="351"/>
      <c r="EZA1050" s="351"/>
      <c r="EZB1050" s="351"/>
      <c r="EZC1050" s="351"/>
      <c r="EZD1050" s="351"/>
      <c r="EZE1050" s="351"/>
      <c r="EZF1050" s="351"/>
      <c r="EZG1050" s="351"/>
      <c r="EZH1050" s="351"/>
      <c r="EZI1050" s="351"/>
      <c r="EZJ1050" s="351"/>
      <c r="EZK1050" s="351"/>
      <c r="EZL1050" s="351"/>
      <c r="EZM1050" s="351"/>
      <c r="EZN1050" s="351"/>
      <c r="EZO1050" s="351"/>
      <c r="EZP1050" s="351"/>
      <c r="EZQ1050" s="351"/>
      <c r="EZR1050" s="351"/>
      <c r="EZS1050" s="351"/>
      <c r="EZT1050" s="351"/>
      <c r="EZU1050" s="351"/>
      <c r="EZV1050" s="351"/>
      <c r="EZW1050" s="351"/>
      <c r="EZX1050" s="351"/>
      <c r="EZY1050" s="351"/>
      <c r="EZZ1050" s="351"/>
      <c r="FAA1050" s="351"/>
      <c r="FAB1050" s="351"/>
      <c r="FAC1050" s="351"/>
      <c r="FAD1050" s="351"/>
      <c r="FAE1050" s="351"/>
      <c r="FAF1050" s="351"/>
      <c r="FAG1050" s="351"/>
      <c r="FAH1050" s="351"/>
      <c r="FAI1050" s="351"/>
      <c r="FAJ1050" s="351"/>
      <c r="FAK1050" s="351"/>
      <c r="FAL1050" s="351"/>
      <c r="FAM1050" s="351"/>
      <c r="FAN1050" s="351"/>
      <c r="FAO1050" s="351"/>
      <c r="FAP1050" s="351"/>
      <c r="FAQ1050" s="351"/>
      <c r="FAR1050" s="351"/>
      <c r="FAS1050" s="351"/>
      <c r="FAT1050" s="351"/>
      <c r="FAU1050" s="351"/>
      <c r="FAV1050" s="351"/>
      <c r="FAW1050" s="351"/>
      <c r="FAX1050" s="351"/>
      <c r="FAY1050" s="351"/>
      <c r="FAZ1050" s="351"/>
      <c r="FBA1050" s="351"/>
      <c r="FBB1050" s="351"/>
      <c r="FBC1050" s="351"/>
      <c r="FBD1050" s="351"/>
      <c r="FBE1050" s="351"/>
      <c r="FBF1050" s="351"/>
      <c r="FBG1050" s="351"/>
      <c r="FBH1050" s="351"/>
      <c r="FBI1050" s="351"/>
      <c r="FBJ1050" s="351"/>
      <c r="FBK1050" s="351"/>
      <c r="FBL1050" s="351"/>
      <c r="FBM1050" s="351"/>
      <c r="FBN1050" s="351"/>
      <c r="FBO1050" s="351"/>
      <c r="FBP1050" s="351"/>
      <c r="FBQ1050" s="351"/>
      <c r="FBR1050" s="351"/>
      <c r="FBS1050" s="351"/>
      <c r="FBT1050" s="351"/>
      <c r="FBU1050" s="351"/>
      <c r="FBV1050" s="351"/>
      <c r="FBW1050" s="351"/>
      <c r="FBX1050" s="351"/>
      <c r="FBY1050" s="351"/>
      <c r="FBZ1050" s="351"/>
      <c r="FCA1050" s="351"/>
      <c r="FCB1050" s="351"/>
      <c r="FCC1050" s="351"/>
      <c r="FCD1050" s="351"/>
      <c r="FCE1050" s="351"/>
      <c r="FCF1050" s="351"/>
      <c r="FCG1050" s="351"/>
      <c r="FCH1050" s="351"/>
      <c r="FCI1050" s="351"/>
      <c r="FCJ1050" s="351"/>
      <c r="FCK1050" s="351"/>
      <c r="FCL1050" s="351"/>
      <c r="FCM1050" s="351"/>
      <c r="FCN1050" s="351"/>
      <c r="FCO1050" s="351"/>
      <c r="FCP1050" s="351"/>
      <c r="FCQ1050" s="351"/>
      <c r="FCR1050" s="351"/>
      <c r="FCS1050" s="351"/>
      <c r="FCT1050" s="351"/>
      <c r="FCU1050" s="351"/>
      <c r="FCV1050" s="351"/>
      <c r="FCW1050" s="351"/>
      <c r="FCX1050" s="351"/>
      <c r="FCY1050" s="351"/>
      <c r="FCZ1050" s="351"/>
      <c r="FDA1050" s="351"/>
      <c r="FDB1050" s="351"/>
      <c r="FDC1050" s="351"/>
      <c r="FDD1050" s="351"/>
      <c r="FDE1050" s="351"/>
      <c r="FDF1050" s="351"/>
      <c r="FDG1050" s="351"/>
      <c r="FDH1050" s="351"/>
      <c r="FDI1050" s="351"/>
      <c r="FDJ1050" s="351"/>
      <c r="FDK1050" s="351"/>
      <c r="FDL1050" s="351"/>
      <c r="FDM1050" s="351"/>
      <c r="FDN1050" s="351"/>
      <c r="FDO1050" s="351"/>
      <c r="FDP1050" s="351"/>
      <c r="FDQ1050" s="351"/>
      <c r="FDR1050" s="351"/>
      <c r="FDS1050" s="351"/>
      <c r="FDT1050" s="351"/>
      <c r="FDU1050" s="351"/>
      <c r="FDV1050" s="351"/>
      <c r="FDW1050" s="351"/>
      <c r="FDX1050" s="351"/>
      <c r="FDY1050" s="351"/>
      <c r="FDZ1050" s="351"/>
      <c r="FEA1050" s="351"/>
      <c r="FEB1050" s="351"/>
      <c r="FEC1050" s="351"/>
      <c r="FED1050" s="351"/>
      <c r="FEE1050" s="351"/>
      <c r="FEF1050" s="351"/>
      <c r="FEG1050" s="351"/>
      <c r="FEH1050" s="351"/>
      <c r="FEI1050" s="351"/>
      <c r="FEJ1050" s="351"/>
      <c r="FEK1050" s="351"/>
      <c r="FEL1050" s="351"/>
      <c r="FEM1050" s="351"/>
      <c r="FEN1050" s="351"/>
      <c r="FEO1050" s="351"/>
      <c r="FEP1050" s="351"/>
      <c r="FEQ1050" s="351"/>
      <c r="FER1050" s="351"/>
      <c r="FES1050" s="351"/>
      <c r="FET1050" s="351"/>
      <c r="FEU1050" s="351"/>
      <c r="FEV1050" s="351"/>
      <c r="FEW1050" s="351"/>
      <c r="FEX1050" s="351"/>
      <c r="FEY1050" s="351"/>
      <c r="FEZ1050" s="351"/>
      <c r="FFA1050" s="351"/>
      <c r="FFB1050" s="351"/>
      <c r="FFC1050" s="351"/>
      <c r="FFD1050" s="351"/>
      <c r="FFE1050" s="351"/>
      <c r="FFF1050" s="351"/>
      <c r="FFG1050" s="351"/>
      <c r="FFH1050" s="351"/>
      <c r="FFI1050" s="351"/>
      <c r="FFJ1050" s="351"/>
      <c r="FFK1050" s="351"/>
      <c r="FFL1050" s="351"/>
      <c r="FFM1050" s="351"/>
      <c r="FFN1050" s="351"/>
      <c r="FFO1050" s="351"/>
      <c r="FFP1050" s="351"/>
      <c r="FFQ1050" s="351"/>
      <c r="FFR1050" s="351"/>
      <c r="FFS1050" s="351"/>
      <c r="FFT1050" s="351"/>
      <c r="FFU1050" s="351"/>
      <c r="FFV1050" s="351"/>
      <c r="FFW1050" s="351"/>
      <c r="FFX1050" s="351"/>
      <c r="FFY1050" s="351"/>
      <c r="FFZ1050" s="351"/>
      <c r="FGA1050" s="351"/>
      <c r="FGB1050" s="351"/>
      <c r="FGC1050" s="351"/>
      <c r="FGD1050" s="351"/>
      <c r="FGE1050" s="351"/>
      <c r="FGF1050" s="351"/>
      <c r="FGG1050" s="351"/>
      <c r="FGH1050" s="351"/>
      <c r="FGI1050" s="351"/>
      <c r="FGJ1050" s="351"/>
      <c r="FGK1050" s="351"/>
      <c r="FGL1050" s="351"/>
      <c r="FGM1050" s="351"/>
      <c r="FGN1050" s="351"/>
      <c r="FGO1050" s="351"/>
      <c r="FGP1050" s="351"/>
      <c r="FGQ1050" s="351"/>
      <c r="FGR1050" s="351"/>
      <c r="FGS1050" s="351"/>
      <c r="FGT1050" s="351"/>
      <c r="FGU1050" s="351"/>
      <c r="FGV1050" s="351"/>
      <c r="FGW1050" s="351"/>
      <c r="FGX1050" s="351"/>
      <c r="FGY1050" s="351"/>
      <c r="FGZ1050" s="351"/>
      <c r="FHA1050" s="351"/>
      <c r="FHB1050" s="351"/>
      <c r="FHC1050" s="351"/>
      <c r="FHD1050" s="351"/>
      <c r="FHE1050" s="351"/>
      <c r="FHF1050" s="351"/>
      <c r="FHG1050" s="351"/>
      <c r="FHH1050" s="351"/>
      <c r="FHI1050" s="351"/>
      <c r="FHJ1050" s="351"/>
      <c r="FHK1050" s="351"/>
      <c r="FHL1050" s="351"/>
      <c r="FHM1050" s="351"/>
      <c r="FHN1050" s="351"/>
      <c r="FHO1050" s="351"/>
      <c r="FHP1050" s="351"/>
      <c r="FHQ1050" s="351"/>
      <c r="FHR1050" s="351"/>
      <c r="FHS1050" s="351"/>
      <c r="FHT1050" s="351"/>
      <c r="FHU1050" s="351"/>
      <c r="FHV1050" s="351"/>
      <c r="FHW1050" s="351"/>
      <c r="FHX1050" s="351"/>
      <c r="FHY1050" s="351"/>
      <c r="FHZ1050" s="351"/>
      <c r="FIA1050" s="351"/>
      <c r="FIB1050" s="351"/>
      <c r="FIC1050" s="351"/>
      <c r="FID1050" s="351"/>
      <c r="FIE1050" s="351"/>
      <c r="FIF1050" s="351"/>
      <c r="FIG1050" s="351"/>
      <c r="FIH1050" s="351"/>
      <c r="FII1050" s="351"/>
      <c r="FIJ1050" s="351"/>
      <c r="FIK1050" s="351"/>
      <c r="FIL1050" s="351"/>
      <c r="FIM1050" s="351"/>
      <c r="FIN1050" s="351"/>
      <c r="FIO1050" s="351"/>
      <c r="FIP1050" s="351"/>
      <c r="FIQ1050" s="351"/>
      <c r="FIR1050" s="351"/>
      <c r="FIS1050" s="351"/>
      <c r="FIT1050" s="351"/>
      <c r="FIU1050" s="351"/>
      <c r="FIV1050" s="351"/>
      <c r="FIW1050" s="351"/>
      <c r="FIX1050" s="351"/>
      <c r="FIY1050" s="351"/>
      <c r="FIZ1050" s="351"/>
      <c r="FJA1050" s="351"/>
      <c r="FJB1050" s="351"/>
      <c r="FJC1050" s="351"/>
      <c r="FJD1050" s="351"/>
      <c r="FJE1050" s="351"/>
      <c r="FJF1050" s="351"/>
      <c r="FJG1050" s="351"/>
      <c r="FJH1050" s="351"/>
      <c r="FJI1050" s="351"/>
      <c r="FJJ1050" s="351"/>
      <c r="FJK1050" s="351"/>
      <c r="FJL1050" s="351"/>
      <c r="FJM1050" s="351"/>
      <c r="FJN1050" s="351"/>
      <c r="FJO1050" s="351"/>
      <c r="FJP1050" s="351"/>
      <c r="FJQ1050" s="351"/>
      <c r="FJR1050" s="351"/>
      <c r="FJS1050" s="351"/>
      <c r="FJT1050" s="351"/>
      <c r="FJU1050" s="351"/>
      <c r="FJV1050" s="351"/>
      <c r="FJW1050" s="351"/>
      <c r="FJX1050" s="351"/>
      <c r="FJY1050" s="351"/>
      <c r="FJZ1050" s="351"/>
      <c r="FKA1050" s="351"/>
      <c r="FKB1050" s="351"/>
      <c r="FKC1050" s="351"/>
      <c r="FKD1050" s="351"/>
      <c r="FKE1050" s="351"/>
      <c r="FKF1050" s="351"/>
      <c r="FKG1050" s="351"/>
      <c r="FKH1050" s="351"/>
      <c r="FKI1050" s="351"/>
      <c r="FKJ1050" s="351"/>
      <c r="FKK1050" s="351"/>
      <c r="FKL1050" s="351"/>
      <c r="FKM1050" s="351"/>
      <c r="FKN1050" s="351"/>
      <c r="FKO1050" s="351"/>
      <c r="FKP1050" s="351"/>
      <c r="FKQ1050" s="351"/>
      <c r="FKR1050" s="351"/>
      <c r="FKS1050" s="351"/>
      <c r="FKT1050" s="351"/>
      <c r="FKU1050" s="351"/>
      <c r="FKV1050" s="351"/>
      <c r="FKW1050" s="351"/>
      <c r="FKX1050" s="351"/>
      <c r="FKY1050" s="351"/>
      <c r="FKZ1050" s="351"/>
      <c r="FLA1050" s="351"/>
      <c r="FLB1050" s="351"/>
      <c r="FLC1050" s="351"/>
      <c r="FLD1050" s="351"/>
      <c r="FLE1050" s="351"/>
      <c r="FLF1050" s="351"/>
      <c r="FLG1050" s="351"/>
      <c r="FLH1050" s="351"/>
      <c r="FLI1050" s="351"/>
      <c r="FLJ1050" s="351"/>
      <c r="FLK1050" s="351"/>
      <c r="FLL1050" s="351"/>
      <c r="FLM1050" s="351"/>
      <c r="FLN1050" s="351"/>
      <c r="FLO1050" s="351"/>
      <c r="FLP1050" s="351"/>
      <c r="FLQ1050" s="351"/>
      <c r="FLR1050" s="351"/>
      <c r="FLS1050" s="351"/>
      <c r="FLT1050" s="351"/>
      <c r="FLU1050" s="351"/>
      <c r="FLV1050" s="351"/>
      <c r="FLW1050" s="351"/>
      <c r="FLX1050" s="351"/>
      <c r="FLY1050" s="351"/>
      <c r="FLZ1050" s="351"/>
      <c r="FMA1050" s="351"/>
      <c r="FMB1050" s="351"/>
      <c r="FMC1050" s="351"/>
      <c r="FMD1050" s="351"/>
      <c r="FME1050" s="351"/>
      <c r="FMF1050" s="351"/>
      <c r="FMG1050" s="351"/>
      <c r="FMH1050" s="351"/>
      <c r="FMI1050" s="351"/>
      <c r="FMJ1050" s="351"/>
      <c r="FMK1050" s="351"/>
      <c r="FML1050" s="351"/>
      <c r="FMM1050" s="351"/>
      <c r="FMN1050" s="351"/>
      <c r="FMO1050" s="351"/>
      <c r="FMP1050" s="351"/>
      <c r="FMQ1050" s="351"/>
      <c r="FMR1050" s="351"/>
      <c r="FMS1050" s="351"/>
      <c r="FMT1050" s="351"/>
      <c r="FMU1050" s="351"/>
      <c r="FMV1050" s="351"/>
      <c r="FMW1050" s="351"/>
      <c r="FMX1050" s="351"/>
      <c r="FMY1050" s="351"/>
      <c r="FMZ1050" s="351"/>
      <c r="FNA1050" s="351"/>
      <c r="FNB1050" s="351"/>
      <c r="FNC1050" s="351"/>
      <c r="FND1050" s="351"/>
      <c r="FNE1050" s="351"/>
      <c r="FNF1050" s="351"/>
      <c r="FNG1050" s="351"/>
      <c r="FNH1050" s="351"/>
      <c r="FNI1050" s="351"/>
      <c r="FNJ1050" s="351"/>
      <c r="FNK1050" s="351"/>
      <c r="FNL1050" s="351"/>
      <c r="FNM1050" s="351"/>
      <c r="FNN1050" s="351"/>
      <c r="FNO1050" s="351"/>
      <c r="FNP1050" s="351"/>
      <c r="FNQ1050" s="351"/>
      <c r="FNR1050" s="351"/>
      <c r="FNS1050" s="351"/>
      <c r="FNT1050" s="351"/>
      <c r="FNU1050" s="351"/>
      <c r="FNV1050" s="351"/>
      <c r="FNW1050" s="351"/>
      <c r="FNX1050" s="351"/>
      <c r="FNY1050" s="351"/>
      <c r="FNZ1050" s="351"/>
      <c r="FOA1050" s="351"/>
      <c r="FOB1050" s="351"/>
      <c r="FOC1050" s="351"/>
      <c r="FOD1050" s="351"/>
      <c r="FOE1050" s="351"/>
      <c r="FOF1050" s="351"/>
      <c r="FOG1050" s="351"/>
      <c r="FOH1050" s="351"/>
      <c r="FOI1050" s="351"/>
      <c r="FOJ1050" s="351"/>
      <c r="FOK1050" s="351"/>
      <c r="FOL1050" s="351"/>
      <c r="FOM1050" s="351"/>
      <c r="FON1050" s="351"/>
      <c r="FOO1050" s="351"/>
      <c r="FOP1050" s="351"/>
      <c r="FOQ1050" s="351"/>
      <c r="FOR1050" s="351"/>
      <c r="FOS1050" s="351"/>
      <c r="FOT1050" s="351"/>
      <c r="FOU1050" s="351"/>
      <c r="FOV1050" s="351"/>
      <c r="FOW1050" s="351"/>
      <c r="FOX1050" s="351"/>
      <c r="FOY1050" s="351"/>
      <c r="FOZ1050" s="351"/>
      <c r="FPA1050" s="351"/>
      <c r="FPB1050" s="351"/>
      <c r="FPC1050" s="351"/>
      <c r="FPD1050" s="351"/>
      <c r="FPE1050" s="351"/>
      <c r="FPF1050" s="351"/>
      <c r="FPG1050" s="351"/>
      <c r="FPH1050" s="351"/>
      <c r="FPI1050" s="351"/>
      <c r="FPJ1050" s="351"/>
      <c r="FPK1050" s="351"/>
      <c r="FPL1050" s="351"/>
      <c r="FPM1050" s="351"/>
      <c r="FPN1050" s="351"/>
      <c r="FPO1050" s="351"/>
      <c r="FPP1050" s="351"/>
      <c r="FPQ1050" s="351"/>
      <c r="FPR1050" s="351"/>
      <c r="FPS1050" s="351"/>
      <c r="FPT1050" s="351"/>
      <c r="FPU1050" s="351"/>
      <c r="FPV1050" s="351"/>
      <c r="FPW1050" s="351"/>
      <c r="FPX1050" s="351"/>
      <c r="FPY1050" s="351"/>
      <c r="FPZ1050" s="351"/>
      <c r="FQA1050" s="351"/>
      <c r="FQB1050" s="351"/>
      <c r="FQC1050" s="351"/>
      <c r="FQD1050" s="351"/>
      <c r="FQE1050" s="351"/>
      <c r="FQF1050" s="351"/>
      <c r="FQG1050" s="351"/>
      <c r="FQH1050" s="351"/>
      <c r="FQI1050" s="351"/>
      <c r="FQJ1050" s="351"/>
      <c r="FQK1050" s="351"/>
      <c r="FQL1050" s="351"/>
      <c r="FQM1050" s="351"/>
      <c r="FQN1050" s="351"/>
      <c r="FQO1050" s="351"/>
      <c r="FQP1050" s="351"/>
      <c r="FQQ1050" s="351"/>
      <c r="FQR1050" s="351"/>
      <c r="FQS1050" s="351"/>
      <c r="FQT1050" s="351"/>
      <c r="FQU1050" s="351"/>
      <c r="FQV1050" s="351"/>
      <c r="FQW1050" s="351"/>
      <c r="FQX1050" s="351"/>
      <c r="FQY1050" s="351"/>
      <c r="FQZ1050" s="351"/>
      <c r="FRA1050" s="351"/>
      <c r="FRB1050" s="351"/>
      <c r="FRC1050" s="351"/>
      <c r="FRD1050" s="351"/>
      <c r="FRE1050" s="351"/>
      <c r="FRF1050" s="351"/>
      <c r="FRG1050" s="351"/>
      <c r="FRH1050" s="351"/>
      <c r="FRI1050" s="351"/>
      <c r="FRJ1050" s="351"/>
      <c r="FRK1050" s="351"/>
      <c r="FRL1050" s="351"/>
      <c r="FRM1050" s="351"/>
      <c r="FRN1050" s="351"/>
      <c r="FRO1050" s="351"/>
      <c r="FRP1050" s="351"/>
      <c r="FRQ1050" s="351"/>
      <c r="FRR1050" s="351"/>
      <c r="FRS1050" s="351"/>
      <c r="FRT1050" s="351"/>
      <c r="FRU1050" s="351"/>
      <c r="FRV1050" s="351"/>
      <c r="FRW1050" s="351"/>
      <c r="FRX1050" s="351"/>
      <c r="FRY1050" s="351"/>
      <c r="FRZ1050" s="351"/>
      <c r="FSA1050" s="351"/>
      <c r="FSB1050" s="351"/>
      <c r="FSC1050" s="351"/>
      <c r="FSD1050" s="351"/>
      <c r="FSE1050" s="351"/>
      <c r="FSF1050" s="351"/>
      <c r="FSG1050" s="351"/>
      <c r="FSH1050" s="351"/>
      <c r="FSI1050" s="351"/>
      <c r="FSJ1050" s="351"/>
      <c r="FSK1050" s="351"/>
      <c r="FSL1050" s="351"/>
      <c r="FSM1050" s="351"/>
      <c r="FSN1050" s="351"/>
      <c r="FSO1050" s="351"/>
      <c r="FSP1050" s="351"/>
      <c r="FSQ1050" s="351"/>
      <c r="FSR1050" s="351"/>
      <c r="FSS1050" s="351"/>
      <c r="FST1050" s="351"/>
      <c r="FSU1050" s="351"/>
      <c r="FSV1050" s="351"/>
      <c r="FSW1050" s="351"/>
      <c r="FSX1050" s="351"/>
      <c r="FSY1050" s="351"/>
      <c r="FSZ1050" s="351"/>
      <c r="FTA1050" s="351"/>
      <c r="FTB1050" s="351"/>
      <c r="FTC1050" s="351"/>
      <c r="FTD1050" s="351"/>
      <c r="FTE1050" s="351"/>
      <c r="FTF1050" s="351"/>
      <c r="FTG1050" s="351"/>
      <c r="FTH1050" s="351"/>
      <c r="FTI1050" s="351"/>
      <c r="FTJ1050" s="351"/>
      <c r="FTK1050" s="351"/>
      <c r="FTL1050" s="351"/>
      <c r="FTM1050" s="351"/>
      <c r="FTN1050" s="351"/>
      <c r="FTO1050" s="351"/>
      <c r="FTP1050" s="351"/>
      <c r="FTQ1050" s="351"/>
      <c r="FTR1050" s="351"/>
      <c r="FTS1050" s="351"/>
      <c r="FTT1050" s="351"/>
      <c r="FTU1050" s="351"/>
      <c r="FTV1050" s="351"/>
      <c r="FTW1050" s="351"/>
      <c r="FTX1050" s="351"/>
      <c r="FTY1050" s="351"/>
      <c r="FTZ1050" s="351"/>
      <c r="FUA1050" s="351"/>
      <c r="FUB1050" s="351"/>
      <c r="FUC1050" s="351"/>
      <c r="FUD1050" s="351"/>
      <c r="FUE1050" s="351"/>
      <c r="FUF1050" s="351"/>
      <c r="FUG1050" s="351"/>
      <c r="FUH1050" s="351"/>
      <c r="FUI1050" s="351"/>
      <c r="FUJ1050" s="351"/>
      <c r="FUK1050" s="351"/>
      <c r="FUL1050" s="351"/>
      <c r="FUM1050" s="351"/>
      <c r="FUN1050" s="351"/>
      <c r="FUO1050" s="351"/>
      <c r="FUP1050" s="351"/>
      <c r="FUQ1050" s="351"/>
      <c r="FUR1050" s="351"/>
      <c r="FUS1050" s="351"/>
      <c r="FUT1050" s="351"/>
      <c r="FUU1050" s="351"/>
      <c r="FUV1050" s="351"/>
      <c r="FUW1050" s="351"/>
      <c r="FUX1050" s="351"/>
      <c r="FUY1050" s="351"/>
      <c r="FUZ1050" s="351"/>
      <c r="FVA1050" s="351"/>
      <c r="FVB1050" s="351"/>
      <c r="FVC1050" s="351"/>
      <c r="FVD1050" s="351"/>
      <c r="FVE1050" s="351"/>
      <c r="FVF1050" s="351"/>
      <c r="FVG1050" s="351"/>
      <c r="FVH1050" s="351"/>
      <c r="FVI1050" s="351"/>
      <c r="FVJ1050" s="351"/>
      <c r="FVK1050" s="351"/>
      <c r="FVL1050" s="351"/>
      <c r="FVM1050" s="351"/>
      <c r="FVN1050" s="351"/>
      <c r="FVO1050" s="351"/>
      <c r="FVP1050" s="351"/>
      <c r="FVQ1050" s="351"/>
      <c r="FVR1050" s="351"/>
      <c r="FVS1050" s="351"/>
      <c r="FVT1050" s="351"/>
      <c r="FVU1050" s="351"/>
      <c r="FVV1050" s="351"/>
      <c r="FVW1050" s="351"/>
      <c r="FVX1050" s="351"/>
      <c r="FVY1050" s="351"/>
      <c r="FVZ1050" s="351"/>
      <c r="FWA1050" s="351"/>
      <c r="FWB1050" s="351"/>
      <c r="FWC1050" s="351"/>
      <c r="FWD1050" s="351"/>
      <c r="FWE1050" s="351"/>
      <c r="FWF1050" s="351"/>
      <c r="FWG1050" s="351"/>
      <c r="FWH1050" s="351"/>
      <c r="FWI1050" s="351"/>
      <c r="FWJ1050" s="351"/>
      <c r="FWK1050" s="351"/>
      <c r="FWL1050" s="351"/>
      <c r="FWM1050" s="351"/>
      <c r="FWN1050" s="351"/>
      <c r="FWO1050" s="351"/>
      <c r="FWP1050" s="351"/>
      <c r="FWQ1050" s="351"/>
      <c r="FWR1050" s="351"/>
      <c r="FWS1050" s="351"/>
      <c r="FWT1050" s="351"/>
      <c r="FWU1050" s="351"/>
      <c r="FWV1050" s="351"/>
      <c r="FWW1050" s="351"/>
      <c r="FWX1050" s="351"/>
      <c r="FWY1050" s="351"/>
      <c r="FWZ1050" s="351"/>
      <c r="FXA1050" s="351"/>
      <c r="FXB1050" s="351"/>
      <c r="FXC1050" s="351"/>
      <c r="FXD1050" s="351"/>
      <c r="FXE1050" s="351"/>
      <c r="FXF1050" s="351"/>
      <c r="FXG1050" s="351"/>
      <c r="FXH1050" s="351"/>
      <c r="FXI1050" s="351"/>
      <c r="FXJ1050" s="351"/>
      <c r="FXK1050" s="351"/>
      <c r="FXL1050" s="351"/>
      <c r="FXM1050" s="351"/>
      <c r="FXN1050" s="351"/>
      <c r="FXO1050" s="351"/>
      <c r="FXP1050" s="351"/>
      <c r="FXQ1050" s="351"/>
      <c r="FXR1050" s="351"/>
      <c r="FXS1050" s="351"/>
      <c r="FXT1050" s="351"/>
      <c r="FXU1050" s="351"/>
      <c r="FXV1050" s="351"/>
      <c r="FXW1050" s="351"/>
      <c r="FXX1050" s="351"/>
      <c r="FXY1050" s="351"/>
      <c r="FXZ1050" s="351"/>
      <c r="FYA1050" s="351"/>
      <c r="FYB1050" s="351"/>
      <c r="FYC1050" s="351"/>
      <c r="FYD1050" s="351"/>
      <c r="FYE1050" s="351"/>
      <c r="FYF1050" s="351"/>
      <c r="FYG1050" s="351"/>
      <c r="FYH1050" s="351"/>
      <c r="FYI1050" s="351"/>
      <c r="FYJ1050" s="351"/>
      <c r="FYK1050" s="351"/>
      <c r="FYL1050" s="351"/>
      <c r="FYM1050" s="351"/>
      <c r="FYN1050" s="351"/>
      <c r="FYO1050" s="351"/>
      <c r="FYP1050" s="351"/>
      <c r="FYQ1050" s="351"/>
      <c r="FYR1050" s="351"/>
      <c r="FYS1050" s="351"/>
      <c r="FYT1050" s="351"/>
      <c r="FYU1050" s="351"/>
      <c r="FYV1050" s="351"/>
      <c r="FYW1050" s="351"/>
      <c r="FYX1050" s="351"/>
      <c r="FYY1050" s="351"/>
      <c r="FYZ1050" s="351"/>
      <c r="FZA1050" s="351"/>
      <c r="FZB1050" s="351"/>
      <c r="FZC1050" s="351"/>
      <c r="FZD1050" s="351"/>
      <c r="FZE1050" s="351"/>
      <c r="FZF1050" s="351"/>
      <c r="FZG1050" s="351"/>
      <c r="FZH1050" s="351"/>
      <c r="FZI1050" s="351"/>
      <c r="FZJ1050" s="351"/>
      <c r="FZK1050" s="351"/>
      <c r="FZL1050" s="351"/>
      <c r="FZM1050" s="351"/>
      <c r="FZN1050" s="351"/>
      <c r="FZO1050" s="351"/>
      <c r="FZP1050" s="351"/>
      <c r="FZQ1050" s="351"/>
      <c r="FZR1050" s="351"/>
      <c r="FZS1050" s="351"/>
      <c r="FZT1050" s="351"/>
      <c r="FZU1050" s="351"/>
      <c r="FZV1050" s="351"/>
      <c r="FZW1050" s="351"/>
      <c r="FZX1050" s="351"/>
      <c r="FZY1050" s="351"/>
      <c r="FZZ1050" s="351"/>
      <c r="GAA1050" s="351"/>
      <c r="GAB1050" s="351"/>
      <c r="GAC1050" s="351"/>
      <c r="GAD1050" s="351"/>
      <c r="GAE1050" s="351"/>
      <c r="GAF1050" s="351"/>
      <c r="GAG1050" s="351"/>
      <c r="GAH1050" s="351"/>
      <c r="GAI1050" s="351"/>
      <c r="GAJ1050" s="351"/>
      <c r="GAK1050" s="351"/>
      <c r="GAL1050" s="351"/>
      <c r="GAM1050" s="351"/>
      <c r="GAN1050" s="351"/>
      <c r="GAO1050" s="351"/>
      <c r="GAP1050" s="351"/>
      <c r="GAQ1050" s="351"/>
      <c r="GAR1050" s="351"/>
      <c r="GAS1050" s="351"/>
      <c r="GAT1050" s="351"/>
      <c r="GAU1050" s="351"/>
      <c r="GAV1050" s="351"/>
      <c r="GAW1050" s="351"/>
      <c r="GAX1050" s="351"/>
      <c r="GAY1050" s="351"/>
      <c r="GAZ1050" s="351"/>
      <c r="GBA1050" s="351"/>
      <c r="GBB1050" s="351"/>
      <c r="GBC1050" s="351"/>
      <c r="GBD1050" s="351"/>
      <c r="GBE1050" s="351"/>
      <c r="GBF1050" s="351"/>
      <c r="GBG1050" s="351"/>
      <c r="GBH1050" s="351"/>
      <c r="GBI1050" s="351"/>
      <c r="GBJ1050" s="351"/>
      <c r="GBK1050" s="351"/>
      <c r="GBL1050" s="351"/>
      <c r="GBM1050" s="351"/>
      <c r="GBN1050" s="351"/>
      <c r="GBO1050" s="351"/>
      <c r="GBP1050" s="351"/>
      <c r="GBQ1050" s="351"/>
      <c r="GBR1050" s="351"/>
      <c r="GBS1050" s="351"/>
      <c r="GBT1050" s="351"/>
      <c r="GBU1050" s="351"/>
      <c r="GBV1050" s="351"/>
      <c r="GBW1050" s="351"/>
      <c r="GBX1050" s="351"/>
      <c r="GBY1050" s="351"/>
      <c r="GBZ1050" s="351"/>
      <c r="GCA1050" s="351"/>
      <c r="GCB1050" s="351"/>
      <c r="GCC1050" s="351"/>
      <c r="GCD1050" s="351"/>
      <c r="GCE1050" s="351"/>
      <c r="GCF1050" s="351"/>
      <c r="GCG1050" s="351"/>
      <c r="GCH1050" s="351"/>
      <c r="GCI1050" s="351"/>
      <c r="GCJ1050" s="351"/>
      <c r="GCK1050" s="351"/>
      <c r="GCL1050" s="351"/>
      <c r="GCM1050" s="351"/>
      <c r="GCN1050" s="351"/>
      <c r="GCO1050" s="351"/>
      <c r="GCP1050" s="351"/>
      <c r="GCQ1050" s="351"/>
      <c r="GCR1050" s="351"/>
      <c r="GCS1050" s="351"/>
      <c r="GCT1050" s="351"/>
      <c r="GCU1050" s="351"/>
      <c r="GCV1050" s="351"/>
      <c r="GCW1050" s="351"/>
      <c r="GCX1050" s="351"/>
      <c r="GCY1050" s="351"/>
      <c r="GCZ1050" s="351"/>
      <c r="GDA1050" s="351"/>
      <c r="GDB1050" s="351"/>
      <c r="GDC1050" s="351"/>
      <c r="GDD1050" s="351"/>
      <c r="GDE1050" s="351"/>
      <c r="GDF1050" s="351"/>
      <c r="GDG1050" s="351"/>
      <c r="GDH1050" s="351"/>
      <c r="GDI1050" s="351"/>
      <c r="GDJ1050" s="351"/>
      <c r="GDK1050" s="351"/>
      <c r="GDL1050" s="351"/>
      <c r="GDM1050" s="351"/>
      <c r="GDN1050" s="351"/>
      <c r="GDO1050" s="351"/>
      <c r="GDP1050" s="351"/>
      <c r="GDQ1050" s="351"/>
      <c r="GDR1050" s="351"/>
      <c r="GDS1050" s="351"/>
      <c r="GDT1050" s="351"/>
      <c r="GDU1050" s="351"/>
      <c r="GDV1050" s="351"/>
      <c r="GDW1050" s="351"/>
      <c r="GDX1050" s="351"/>
      <c r="GDY1050" s="351"/>
      <c r="GDZ1050" s="351"/>
      <c r="GEA1050" s="351"/>
      <c r="GEB1050" s="351"/>
      <c r="GEC1050" s="351"/>
      <c r="GED1050" s="351"/>
      <c r="GEE1050" s="351"/>
      <c r="GEF1050" s="351"/>
      <c r="GEG1050" s="351"/>
      <c r="GEH1050" s="351"/>
      <c r="GEI1050" s="351"/>
      <c r="GEJ1050" s="351"/>
      <c r="GEK1050" s="351"/>
      <c r="GEL1050" s="351"/>
      <c r="GEM1050" s="351"/>
      <c r="GEN1050" s="351"/>
      <c r="GEO1050" s="351"/>
      <c r="GEP1050" s="351"/>
      <c r="GEQ1050" s="351"/>
      <c r="GER1050" s="351"/>
      <c r="GES1050" s="351"/>
      <c r="GET1050" s="351"/>
      <c r="GEU1050" s="351"/>
      <c r="GEV1050" s="351"/>
      <c r="GEW1050" s="351"/>
      <c r="GEX1050" s="351"/>
      <c r="GEY1050" s="351"/>
      <c r="GEZ1050" s="351"/>
      <c r="GFA1050" s="351"/>
      <c r="GFB1050" s="351"/>
      <c r="GFC1050" s="351"/>
      <c r="GFD1050" s="351"/>
      <c r="GFE1050" s="351"/>
      <c r="GFF1050" s="351"/>
      <c r="GFG1050" s="351"/>
      <c r="GFH1050" s="351"/>
      <c r="GFI1050" s="351"/>
      <c r="GFJ1050" s="351"/>
      <c r="GFK1050" s="351"/>
      <c r="GFL1050" s="351"/>
      <c r="GFM1050" s="351"/>
      <c r="GFN1050" s="351"/>
      <c r="GFO1050" s="351"/>
      <c r="GFP1050" s="351"/>
      <c r="GFQ1050" s="351"/>
      <c r="GFR1050" s="351"/>
      <c r="GFS1050" s="351"/>
      <c r="GFT1050" s="351"/>
      <c r="GFU1050" s="351"/>
      <c r="GFV1050" s="351"/>
      <c r="GFW1050" s="351"/>
      <c r="GFX1050" s="351"/>
      <c r="GFY1050" s="351"/>
      <c r="GFZ1050" s="351"/>
      <c r="GGA1050" s="351"/>
      <c r="GGB1050" s="351"/>
      <c r="GGC1050" s="351"/>
      <c r="GGD1050" s="351"/>
      <c r="GGE1050" s="351"/>
      <c r="GGF1050" s="351"/>
      <c r="GGG1050" s="351"/>
      <c r="GGH1050" s="351"/>
      <c r="GGI1050" s="351"/>
      <c r="GGJ1050" s="351"/>
      <c r="GGK1050" s="351"/>
      <c r="GGL1050" s="351"/>
      <c r="GGM1050" s="351"/>
      <c r="GGN1050" s="351"/>
      <c r="GGO1050" s="351"/>
      <c r="GGP1050" s="351"/>
      <c r="GGQ1050" s="351"/>
      <c r="GGR1050" s="351"/>
      <c r="GGS1050" s="351"/>
      <c r="GGT1050" s="351"/>
      <c r="GGU1050" s="351"/>
      <c r="GGV1050" s="351"/>
      <c r="GGW1050" s="351"/>
      <c r="GGX1050" s="351"/>
      <c r="GGY1050" s="351"/>
      <c r="GGZ1050" s="351"/>
      <c r="GHA1050" s="351"/>
      <c r="GHB1050" s="351"/>
      <c r="GHC1050" s="351"/>
      <c r="GHD1050" s="351"/>
      <c r="GHE1050" s="351"/>
      <c r="GHF1050" s="351"/>
      <c r="GHG1050" s="351"/>
      <c r="GHH1050" s="351"/>
      <c r="GHI1050" s="351"/>
      <c r="GHJ1050" s="351"/>
      <c r="GHK1050" s="351"/>
      <c r="GHL1050" s="351"/>
      <c r="GHM1050" s="351"/>
      <c r="GHN1050" s="351"/>
      <c r="GHO1050" s="351"/>
      <c r="GHP1050" s="351"/>
      <c r="GHQ1050" s="351"/>
      <c r="GHR1050" s="351"/>
      <c r="GHS1050" s="351"/>
      <c r="GHT1050" s="351"/>
      <c r="GHU1050" s="351"/>
      <c r="GHV1050" s="351"/>
      <c r="GHW1050" s="351"/>
      <c r="GHX1050" s="351"/>
      <c r="GHY1050" s="351"/>
      <c r="GHZ1050" s="351"/>
      <c r="GIA1050" s="351"/>
      <c r="GIB1050" s="351"/>
      <c r="GIC1050" s="351"/>
      <c r="GID1050" s="351"/>
      <c r="GIE1050" s="351"/>
      <c r="GIF1050" s="351"/>
      <c r="GIG1050" s="351"/>
      <c r="GIH1050" s="351"/>
      <c r="GII1050" s="351"/>
      <c r="GIJ1050" s="351"/>
      <c r="GIK1050" s="351"/>
      <c r="GIL1050" s="351"/>
      <c r="GIM1050" s="351"/>
      <c r="GIN1050" s="351"/>
      <c r="GIO1050" s="351"/>
      <c r="GIP1050" s="351"/>
      <c r="GIQ1050" s="351"/>
      <c r="GIR1050" s="351"/>
      <c r="GIS1050" s="351"/>
      <c r="GIT1050" s="351"/>
      <c r="GIU1050" s="351"/>
      <c r="GIV1050" s="351"/>
      <c r="GIW1050" s="351"/>
      <c r="GIX1050" s="351"/>
      <c r="GIY1050" s="351"/>
      <c r="GIZ1050" s="351"/>
      <c r="GJA1050" s="351"/>
      <c r="GJB1050" s="351"/>
      <c r="GJC1050" s="351"/>
      <c r="GJD1050" s="351"/>
      <c r="GJE1050" s="351"/>
      <c r="GJF1050" s="351"/>
      <c r="GJG1050" s="351"/>
      <c r="GJH1050" s="351"/>
      <c r="GJI1050" s="351"/>
      <c r="GJJ1050" s="351"/>
      <c r="GJK1050" s="351"/>
      <c r="GJL1050" s="351"/>
      <c r="GJM1050" s="351"/>
      <c r="GJN1050" s="351"/>
      <c r="GJO1050" s="351"/>
      <c r="GJP1050" s="351"/>
      <c r="GJQ1050" s="351"/>
      <c r="GJR1050" s="351"/>
      <c r="GJS1050" s="351"/>
      <c r="GJT1050" s="351"/>
      <c r="GJU1050" s="351"/>
      <c r="GJV1050" s="351"/>
      <c r="GJW1050" s="351"/>
      <c r="GJX1050" s="351"/>
      <c r="GJY1050" s="351"/>
      <c r="GJZ1050" s="351"/>
      <c r="GKA1050" s="351"/>
      <c r="GKB1050" s="351"/>
      <c r="GKC1050" s="351"/>
      <c r="GKD1050" s="351"/>
      <c r="GKE1050" s="351"/>
      <c r="GKF1050" s="351"/>
      <c r="GKG1050" s="351"/>
      <c r="GKH1050" s="351"/>
      <c r="GKI1050" s="351"/>
      <c r="GKJ1050" s="351"/>
      <c r="GKK1050" s="351"/>
      <c r="GKL1050" s="351"/>
      <c r="GKM1050" s="351"/>
      <c r="GKN1050" s="351"/>
      <c r="GKO1050" s="351"/>
      <c r="GKP1050" s="351"/>
      <c r="GKQ1050" s="351"/>
      <c r="GKR1050" s="351"/>
      <c r="GKS1050" s="351"/>
      <c r="GKT1050" s="351"/>
      <c r="GKU1050" s="351"/>
      <c r="GKV1050" s="351"/>
      <c r="GKW1050" s="351"/>
      <c r="GKX1050" s="351"/>
      <c r="GKY1050" s="351"/>
      <c r="GKZ1050" s="351"/>
      <c r="GLA1050" s="351"/>
      <c r="GLB1050" s="351"/>
      <c r="GLC1050" s="351"/>
      <c r="GLD1050" s="351"/>
      <c r="GLE1050" s="351"/>
      <c r="GLF1050" s="351"/>
      <c r="GLG1050" s="351"/>
      <c r="GLH1050" s="351"/>
      <c r="GLI1050" s="351"/>
      <c r="GLJ1050" s="351"/>
      <c r="GLK1050" s="351"/>
      <c r="GLL1050" s="351"/>
      <c r="GLM1050" s="351"/>
      <c r="GLN1050" s="351"/>
      <c r="GLO1050" s="351"/>
      <c r="GLP1050" s="351"/>
      <c r="GLQ1050" s="351"/>
      <c r="GLR1050" s="351"/>
      <c r="GLS1050" s="351"/>
      <c r="GLT1050" s="351"/>
      <c r="GLU1050" s="351"/>
      <c r="GLV1050" s="351"/>
      <c r="GLW1050" s="351"/>
      <c r="GLX1050" s="351"/>
      <c r="GLY1050" s="351"/>
      <c r="GLZ1050" s="351"/>
      <c r="GMA1050" s="351"/>
      <c r="GMB1050" s="351"/>
      <c r="GMC1050" s="351"/>
      <c r="GMD1050" s="351"/>
      <c r="GME1050" s="351"/>
      <c r="GMF1050" s="351"/>
      <c r="GMG1050" s="351"/>
      <c r="GMH1050" s="351"/>
      <c r="GMI1050" s="351"/>
      <c r="GMJ1050" s="351"/>
      <c r="GMK1050" s="351"/>
      <c r="GML1050" s="351"/>
      <c r="GMM1050" s="351"/>
      <c r="GMN1050" s="351"/>
      <c r="GMO1050" s="351"/>
      <c r="GMP1050" s="351"/>
      <c r="GMQ1050" s="351"/>
      <c r="GMR1050" s="351"/>
      <c r="GMS1050" s="351"/>
      <c r="GMT1050" s="351"/>
      <c r="GMU1050" s="351"/>
      <c r="GMV1050" s="351"/>
      <c r="GMW1050" s="351"/>
      <c r="GMX1050" s="351"/>
      <c r="GMY1050" s="351"/>
      <c r="GMZ1050" s="351"/>
      <c r="GNA1050" s="351"/>
      <c r="GNB1050" s="351"/>
      <c r="GNC1050" s="351"/>
      <c r="GND1050" s="351"/>
      <c r="GNE1050" s="351"/>
      <c r="GNF1050" s="351"/>
      <c r="GNG1050" s="351"/>
      <c r="GNH1050" s="351"/>
      <c r="GNI1050" s="351"/>
      <c r="GNJ1050" s="351"/>
      <c r="GNK1050" s="351"/>
      <c r="GNL1050" s="351"/>
      <c r="GNM1050" s="351"/>
      <c r="GNN1050" s="351"/>
      <c r="GNO1050" s="351"/>
      <c r="GNP1050" s="351"/>
      <c r="GNQ1050" s="351"/>
      <c r="GNR1050" s="351"/>
      <c r="GNS1050" s="351"/>
      <c r="GNT1050" s="351"/>
      <c r="GNU1050" s="351"/>
      <c r="GNV1050" s="351"/>
      <c r="GNW1050" s="351"/>
      <c r="GNX1050" s="351"/>
      <c r="GNY1050" s="351"/>
      <c r="GNZ1050" s="351"/>
      <c r="GOA1050" s="351"/>
      <c r="GOB1050" s="351"/>
      <c r="GOC1050" s="351"/>
      <c r="GOD1050" s="351"/>
      <c r="GOE1050" s="351"/>
      <c r="GOF1050" s="351"/>
      <c r="GOG1050" s="351"/>
      <c r="GOH1050" s="351"/>
      <c r="GOI1050" s="351"/>
      <c r="GOJ1050" s="351"/>
      <c r="GOK1050" s="351"/>
      <c r="GOL1050" s="351"/>
      <c r="GOM1050" s="351"/>
      <c r="GON1050" s="351"/>
      <c r="GOO1050" s="351"/>
      <c r="GOP1050" s="351"/>
      <c r="GOQ1050" s="351"/>
      <c r="GOR1050" s="351"/>
      <c r="GOS1050" s="351"/>
      <c r="GOT1050" s="351"/>
      <c r="GOU1050" s="351"/>
      <c r="GOV1050" s="351"/>
      <c r="GOW1050" s="351"/>
      <c r="GOX1050" s="351"/>
      <c r="GOY1050" s="351"/>
      <c r="GOZ1050" s="351"/>
      <c r="GPA1050" s="351"/>
      <c r="GPB1050" s="351"/>
      <c r="GPC1050" s="351"/>
      <c r="GPD1050" s="351"/>
      <c r="GPE1050" s="351"/>
      <c r="GPF1050" s="351"/>
      <c r="GPG1050" s="351"/>
      <c r="GPH1050" s="351"/>
      <c r="GPI1050" s="351"/>
      <c r="GPJ1050" s="351"/>
      <c r="GPK1050" s="351"/>
      <c r="GPL1050" s="351"/>
      <c r="GPM1050" s="351"/>
      <c r="GPN1050" s="351"/>
      <c r="GPO1050" s="351"/>
      <c r="GPP1050" s="351"/>
      <c r="GPQ1050" s="351"/>
      <c r="GPR1050" s="351"/>
      <c r="GPS1050" s="351"/>
      <c r="GPT1050" s="351"/>
      <c r="GPU1050" s="351"/>
      <c r="GPV1050" s="351"/>
      <c r="GPW1050" s="351"/>
      <c r="GPX1050" s="351"/>
      <c r="GPY1050" s="351"/>
      <c r="GPZ1050" s="351"/>
      <c r="GQA1050" s="351"/>
      <c r="GQB1050" s="351"/>
      <c r="GQC1050" s="351"/>
      <c r="GQD1050" s="351"/>
      <c r="GQE1050" s="351"/>
      <c r="GQF1050" s="351"/>
      <c r="GQG1050" s="351"/>
      <c r="GQH1050" s="351"/>
      <c r="GQI1050" s="351"/>
      <c r="GQJ1050" s="351"/>
      <c r="GQK1050" s="351"/>
      <c r="GQL1050" s="351"/>
      <c r="GQM1050" s="351"/>
      <c r="GQN1050" s="351"/>
      <c r="GQO1050" s="351"/>
      <c r="GQP1050" s="351"/>
      <c r="GQQ1050" s="351"/>
      <c r="GQR1050" s="351"/>
      <c r="GQS1050" s="351"/>
      <c r="GQT1050" s="351"/>
      <c r="GQU1050" s="351"/>
      <c r="GQV1050" s="351"/>
      <c r="GQW1050" s="351"/>
      <c r="GQX1050" s="351"/>
      <c r="GQY1050" s="351"/>
      <c r="GQZ1050" s="351"/>
      <c r="GRA1050" s="351"/>
      <c r="GRB1050" s="351"/>
      <c r="GRC1050" s="351"/>
      <c r="GRD1050" s="351"/>
      <c r="GRE1050" s="351"/>
      <c r="GRF1050" s="351"/>
      <c r="GRG1050" s="351"/>
      <c r="GRH1050" s="351"/>
      <c r="GRI1050" s="351"/>
      <c r="GRJ1050" s="351"/>
      <c r="GRK1050" s="351"/>
      <c r="GRL1050" s="351"/>
      <c r="GRM1050" s="351"/>
      <c r="GRN1050" s="351"/>
      <c r="GRO1050" s="351"/>
      <c r="GRP1050" s="351"/>
      <c r="GRQ1050" s="351"/>
      <c r="GRR1050" s="351"/>
      <c r="GRS1050" s="351"/>
      <c r="GRT1050" s="351"/>
      <c r="GRU1050" s="351"/>
      <c r="GRV1050" s="351"/>
      <c r="GRW1050" s="351"/>
      <c r="GRX1050" s="351"/>
      <c r="GRY1050" s="351"/>
      <c r="GRZ1050" s="351"/>
      <c r="GSA1050" s="351"/>
      <c r="GSB1050" s="351"/>
      <c r="GSC1050" s="351"/>
      <c r="GSD1050" s="351"/>
      <c r="GSE1050" s="351"/>
      <c r="GSF1050" s="351"/>
      <c r="GSG1050" s="351"/>
      <c r="GSH1050" s="351"/>
      <c r="GSI1050" s="351"/>
      <c r="GSJ1050" s="351"/>
      <c r="GSK1050" s="351"/>
      <c r="GSL1050" s="351"/>
      <c r="GSM1050" s="351"/>
      <c r="GSN1050" s="351"/>
      <c r="GSO1050" s="351"/>
      <c r="GSP1050" s="351"/>
      <c r="GSQ1050" s="351"/>
      <c r="GSR1050" s="351"/>
      <c r="GSS1050" s="351"/>
      <c r="GST1050" s="351"/>
      <c r="GSU1050" s="351"/>
      <c r="GSV1050" s="351"/>
      <c r="GSW1050" s="351"/>
      <c r="GSX1050" s="351"/>
      <c r="GSY1050" s="351"/>
      <c r="GSZ1050" s="351"/>
      <c r="GTA1050" s="351"/>
      <c r="GTB1050" s="351"/>
      <c r="GTC1050" s="351"/>
      <c r="GTD1050" s="351"/>
      <c r="GTE1050" s="351"/>
      <c r="GTF1050" s="351"/>
      <c r="GTG1050" s="351"/>
      <c r="GTH1050" s="351"/>
      <c r="GTI1050" s="351"/>
      <c r="GTJ1050" s="351"/>
      <c r="GTK1050" s="351"/>
      <c r="GTL1050" s="351"/>
      <c r="GTM1050" s="351"/>
      <c r="GTN1050" s="351"/>
      <c r="GTO1050" s="351"/>
      <c r="GTP1050" s="351"/>
      <c r="GTQ1050" s="351"/>
      <c r="GTR1050" s="351"/>
      <c r="GTS1050" s="351"/>
      <c r="GTT1050" s="351"/>
      <c r="GTU1050" s="351"/>
      <c r="GTV1050" s="351"/>
      <c r="GTW1050" s="351"/>
      <c r="GTX1050" s="351"/>
      <c r="GTY1050" s="351"/>
      <c r="GTZ1050" s="351"/>
      <c r="GUA1050" s="351"/>
      <c r="GUB1050" s="351"/>
      <c r="GUC1050" s="351"/>
      <c r="GUD1050" s="351"/>
      <c r="GUE1050" s="351"/>
      <c r="GUF1050" s="351"/>
      <c r="GUG1050" s="351"/>
      <c r="GUH1050" s="351"/>
      <c r="GUI1050" s="351"/>
      <c r="GUJ1050" s="351"/>
      <c r="GUK1050" s="351"/>
      <c r="GUL1050" s="351"/>
      <c r="GUM1050" s="351"/>
      <c r="GUN1050" s="351"/>
      <c r="GUO1050" s="351"/>
      <c r="GUP1050" s="351"/>
      <c r="GUQ1050" s="351"/>
      <c r="GUR1050" s="351"/>
      <c r="GUS1050" s="351"/>
      <c r="GUT1050" s="351"/>
      <c r="GUU1050" s="351"/>
      <c r="GUV1050" s="351"/>
      <c r="GUW1050" s="351"/>
      <c r="GUX1050" s="351"/>
      <c r="GUY1050" s="351"/>
      <c r="GUZ1050" s="351"/>
      <c r="GVA1050" s="351"/>
      <c r="GVB1050" s="351"/>
      <c r="GVC1050" s="351"/>
      <c r="GVD1050" s="351"/>
      <c r="GVE1050" s="351"/>
      <c r="GVF1050" s="351"/>
      <c r="GVG1050" s="351"/>
      <c r="GVH1050" s="351"/>
      <c r="GVI1050" s="351"/>
      <c r="GVJ1050" s="351"/>
      <c r="GVK1050" s="351"/>
      <c r="GVL1050" s="351"/>
      <c r="GVM1050" s="351"/>
      <c r="GVN1050" s="351"/>
      <c r="GVO1050" s="351"/>
      <c r="GVP1050" s="351"/>
      <c r="GVQ1050" s="351"/>
      <c r="GVR1050" s="351"/>
      <c r="GVS1050" s="351"/>
      <c r="GVT1050" s="351"/>
      <c r="GVU1050" s="351"/>
      <c r="GVV1050" s="351"/>
      <c r="GVW1050" s="351"/>
      <c r="GVX1050" s="351"/>
      <c r="GVY1050" s="351"/>
      <c r="GVZ1050" s="351"/>
      <c r="GWA1050" s="351"/>
      <c r="GWB1050" s="351"/>
      <c r="GWC1050" s="351"/>
      <c r="GWD1050" s="351"/>
      <c r="GWE1050" s="351"/>
      <c r="GWF1050" s="351"/>
      <c r="GWG1050" s="351"/>
      <c r="GWH1050" s="351"/>
      <c r="GWI1050" s="351"/>
      <c r="GWJ1050" s="351"/>
      <c r="GWK1050" s="351"/>
      <c r="GWL1050" s="351"/>
      <c r="GWM1050" s="351"/>
      <c r="GWN1050" s="351"/>
      <c r="GWO1050" s="351"/>
      <c r="GWP1050" s="351"/>
      <c r="GWQ1050" s="351"/>
      <c r="GWR1050" s="351"/>
      <c r="GWS1050" s="351"/>
      <c r="GWT1050" s="351"/>
      <c r="GWU1050" s="351"/>
      <c r="GWV1050" s="351"/>
      <c r="GWW1050" s="351"/>
      <c r="GWX1050" s="351"/>
      <c r="GWY1050" s="351"/>
      <c r="GWZ1050" s="351"/>
      <c r="GXA1050" s="351"/>
      <c r="GXB1050" s="351"/>
      <c r="GXC1050" s="351"/>
      <c r="GXD1050" s="351"/>
      <c r="GXE1050" s="351"/>
      <c r="GXF1050" s="351"/>
      <c r="GXG1050" s="351"/>
      <c r="GXH1050" s="351"/>
      <c r="GXI1050" s="351"/>
      <c r="GXJ1050" s="351"/>
      <c r="GXK1050" s="351"/>
      <c r="GXL1050" s="351"/>
      <c r="GXM1050" s="351"/>
      <c r="GXN1050" s="351"/>
      <c r="GXO1050" s="351"/>
      <c r="GXP1050" s="351"/>
      <c r="GXQ1050" s="351"/>
      <c r="GXR1050" s="351"/>
      <c r="GXS1050" s="351"/>
      <c r="GXT1050" s="351"/>
      <c r="GXU1050" s="351"/>
      <c r="GXV1050" s="351"/>
      <c r="GXW1050" s="351"/>
      <c r="GXX1050" s="351"/>
      <c r="GXY1050" s="351"/>
      <c r="GXZ1050" s="351"/>
      <c r="GYA1050" s="351"/>
      <c r="GYB1050" s="351"/>
      <c r="GYC1050" s="351"/>
      <c r="GYD1050" s="351"/>
      <c r="GYE1050" s="351"/>
      <c r="GYF1050" s="351"/>
      <c r="GYG1050" s="351"/>
      <c r="GYH1050" s="351"/>
      <c r="GYI1050" s="351"/>
      <c r="GYJ1050" s="351"/>
      <c r="GYK1050" s="351"/>
      <c r="GYL1050" s="351"/>
      <c r="GYM1050" s="351"/>
      <c r="GYN1050" s="351"/>
      <c r="GYO1050" s="351"/>
      <c r="GYP1050" s="351"/>
      <c r="GYQ1050" s="351"/>
      <c r="GYR1050" s="351"/>
      <c r="GYS1050" s="351"/>
      <c r="GYT1050" s="351"/>
      <c r="GYU1050" s="351"/>
      <c r="GYV1050" s="351"/>
      <c r="GYW1050" s="351"/>
      <c r="GYX1050" s="351"/>
      <c r="GYY1050" s="351"/>
      <c r="GYZ1050" s="351"/>
      <c r="GZA1050" s="351"/>
      <c r="GZB1050" s="351"/>
      <c r="GZC1050" s="351"/>
      <c r="GZD1050" s="351"/>
      <c r="GZE1050" s="351"/>
      <c r="GZF1050" s="351"/>
      <c r="GZG1050" s="351"/>
      <c r="GZH1050" s="351"/>
      <c r="GZI1050" s="351"/>
      <c r="GZJ1050" s="351"/>
      <c r="GZK1050" s="351"/>
      <c r="GZL1050" s="351"/>
      <c r="GZM1050" s="351"/>
      <c r="GZN1050" s="351"/>
      <c r="GZO1050" s="351"/>
      <c r="GZP1050" s="351"/>
      <c r="GZQ1050" s="351"/>
      <c r="GZR1050" s="351"/>
      <c r="GZS1050" s="351"/>
      <c r="GZT1050" s="351"/>
      <c r="GZU1050" s="351"/>
      <c r="GZV1050" s="351"/>
      <c r="GZW1050" s="351"/>
      <c r="GZX1050" s="351"/>
      <c r="GZY1050" s="351"/>
      <c r="GZZ1050" s="351"/>
      <c r="HAA1050" s="351"/>
      <c r="HAB1050" s="351"/>
      <c r="HAC1050" s="351"/>
      <c r="HAD1050" s="351"/>
      <c r="HAE1050" s="351"/>
      <c r="HAF1050" s="351"/>
      <c r="HAG1050" s="351"/>
      <c r="HAH1050" s="351"/>
      <c r="HAI1050" s="351"/>
      <c r="HAJ1050" s="351"/>
      <c r="HAK1050" s="351"/>
      <c r="HAL1050" s="351"/>
      <c r="HAM1050" s="351"/>
      <c r="HAN1050" s="351"/>
      <c r="HAO1050" s="351"/>
      <c r="HAP1050" s="351"/>
      <c r="HAQ1050" s="351"/>
      <c r="HAR1050" s="351"/>
      <c r="HAS1050" s="351"/>
      <c r="HAT1050" s="351"/>
      <c r="HAU1050" s="351"/>
      <c r="HAV1050" s="351"/>
      <c r="HAW1050" s="351"/>
      <c r="HAX1050" s="351"/>
      <c r="HAY1050" s="351"/>
      <c r="HAZ1050" s="351"/>
      <c r="HBA1050" s="351"/>
      <c r="HBB1050" s="351"/>
      <c r="HBC1050" s="351"/>
      <c r="HBD1050" s="351"/>
      <c r="HBE1050" s="351"/>
      <c r="HBF1050" s="351"/>
      <c r="HBG1050" s="351"/>
      <c r="HBH1050" s="351"/>
      <c r="HBI1050" s="351"/>
      <c r="HBJ1050" s="351"/>
      <c r="HBK1050" s="351"/>
      <c r="HBL1050" s="351"/>
      <c r="HBM1050" s="351"/>
      <c r="HBN1050" s="351"/>
      <c r="HBO1050" s="351"/>
      <c r="HBP1050" s="351"/>
      <c r="HBQ1050" s="351"/>
      <c r="HBR1050" s="351"/>
      <c r="HBS1050" s="351"/>
      <c r="HBT1050" s="351"/>
      <c r="HBU1050" s="351"/>
      <c r="HBV1050" s="351"/>
      <c r="HBW1050" s="351"/>
      <c r="HBX1050" s="351"/>
      <c r="HBY1050" s="351"/>
      <c r="HBZ1050" s="351"/>
      <c r="HCA1050" s="351"/>
      <c r="HCB1050" s="351"/>
      <c r="HCC1050" s="351"/>
      <c r="HCD1050" s="351"/>
      <c r="HCE1050" s="351"/>
      <c r="HCF1050" s="351"/>
      <c r="HCG1050" s="351"/>
      <c r="HCH1050" s="351"/>
      <c r="HCI1050" s="351"/>
      <c r="HCJ1050" s="351"/>
      <c r="HCK1050" s="351"/>
      <c r="HCL1050" s="351"/>
      <c r="HCM1050" s="351"/>
      <c r="HCN1050" s="351"/>
      <c r="HCO1050" s="351"/>
      <c r="HCP1050" s="351"/>
      <c r="HCQ1050" s="351"/>
      <c r="HCR1050" s="351"/>
      <c r="HCS1050" s="351"/>
      <c r="HCT1050" s="351"/>
      <c r="HCU1050" s="351"/>
      <c r="HCV1050" s="351"/>
      <c r="HCW1050" s="351"/>
      <c r="HCX1050" s="351"/>
      <c r="HCY1050" s="351"/>
      <c r="HCZ1050" s="351"/>
      <c r="HDA1050" s="351"/>
      <c r="HDB1050" s="351"/>
      <c r="HDC1050" s="351"/>
      <c r="HDD1050" s="351"/>
      <c r="HDE1050" s="351"/>
      <c r="HDF1050" s="351"/>
      <c r="HDG1050" s="351"/>
      <c r="HDH1050" s="351"/>
      <c r="HDI1050" s="351"/>
      <c r="HDJ1050" s="351"/>
      <c r="HDK1050" s="351"/>
      <c r="HDL1050" s="351"/>
      <c r="HDM1050" s="351"/>
      <c r="HDN1050" s="351"/>
      <c r="HDO1050" s="351"/>
      <c r="HDP1050" s="351"/>
      <c r="HDQ1050" s="351"/>
      <c r="HDR1050" s="351"/>
      <c r="HDS1050" s="351"/>
      <c r="HDT1050" s="351"/>
      <c r="HDU1050" s="351"/>
      <c r="HDV1050" s="351"/>
      <c r="HDW1050" s="351"/>
      <c r="HDX1050" s="351"/>
      <c r="HDY1050" s="351"/>
      <c r="HDZ1050" s="351"/>
      <c r="HEA1050" s="351"/>
      <c r="HEB1050" s="351"/>
      <c r="HEC1050" s="351"/>
      <c r="HED1050" s="351"/>
      <c r="HEE1050" s="351"/>
      <c r="HEF1050" s="351"/>
      <c r="HEG1050" s="351"/>
      <c r="HEH1050" s="351"/>
      <c r="HEI1050" s="351"/>
      <c r="HEJ1050" s="351"/>
      <c r="HEK1050" s="351"/>
      <c r="HEL1050" s="351"/>
      <c r="HEM1050" s="351"/>
      <c r="HEN1050" s="351"/>
      <c r="HEO1050" s="351"/>
      <c r="HEP1050" s="351"/>
      <c r="HEQ1050" s="351"/>
      <c r="HER1050" s="351"/>
      <c r="HES1050" s="351"/>
      <c r="HET1050" s="351"/>
      <c r="HEU1050" s="351"/>
      <c r="HEV1050" s="351"/>
      <c r="HEW1050" s="351"/>
      <c r="HEX1050" s="351"/>
      <c r="HEY1050" s="351"/>
      <c r="HEZ1050" s="351"/>
      <c r="HFA1050" s="351"/>
      <c r="HFB1050" s="351"/>
      <c r="HFC1050" s="351"/>
      <c r="HFD1050" s="351"/>
      <c r="HFE1050" s="351"/>
      <c r="HFF1050" s="351"/>
      <c r="HFG1050" s="351"/>
      <c r="HFH1050" s="351"/>
      <c r="HFI1050" s="351"/>
      <c r="HFJ1050" s="351"/>
      <c r="HFK1050" s="351"/>
      <c r="HFL1050" s="351"/>
      <c r="HFM1050" s="351"/>
      <c r="HFN1050" s="351"/>
      <c r="HFO1050" s="351"/>
      <c r="HFP1050" s="351"/>
      <c r="HFQ1050" s="351"/>
      <c r="HFR1050" s="351"/>
      <c r="HFS1050" s="351"/>
      <c r="HFT1050" s="351"/>
      <c r="HFU1050" s="351"/>
      <c r="HFV1050" s="351"/>
      <c r="HFW1050" s="351"/>
      <c r="HFX1050" s="351"/>
      <c r="HFY1050" s="351"/>
      <c r="HFZ1050" s="351"/>
      <c r="HGA1050" s="351"/>
      <c r="HGB1050" s="351"/>
      <c r="HGC1050" s="351"/>
      <c r="HGD1050" s="351"/>
      <c r="HGE1050" s="351"/>
      <c r="HGF1050" s="351"/>
      <c r="HGG1050" s="351"/>
      <c r="HGH1050" s="351"/>
      <c r="HGI1050" s="351"/>
      <c r="HGJ1050" s="351"/>
      <c r="HGK1050" s="351"/>
      <c r="HGL1050" s="351"/>
      <c r="HGM1050" s="351"/>
      <c r="HGN1050" s="351"/>
      <c r="HGO1050" s="351"/>
      <c r="HGP1050" s="351"/>
      <c r="HGQ1050" s="351"/>
      <c r="HGR1050" s="351"/>
      <c r="HGS1050" s="351"/>
      <c r="HGT1050" s="351"/>
      <c r="HGU1050" s="351"/>
      <c r="HGV1050" s="351"/>
      <c r="HGW1050" s="351"/>
      <c r="HGX1050" s="351"/>
      <c r="HGY1050" s="351"/>
      <c r="HGZ1050" s="351"/>
      <c r="HHA1050" s="351"/>
      <c r="HHB1050" s="351"/>
      <c r="HHC1050" s="351"/>
      <c r="HHD1050" s="351"/>
      <c r="HHE1050" s="351"/>
      <c r="HHF1050" s="351"/>
      <c r="HHG1050" s="351"/>
      <c r="HHH1050" s="351"/>
      <c r="HHI1050" s="351"/>
      <c r="HHJ1050" s="351"/>
      <c r="HHK1050" s="351"/>
      <c r="HHL1050" s="351"/>
      <c r="HHM1050" s="351"/>
      <c r="HHN1050" s="351"/>
      <c r="HHO1050" s="351"/>
      <c r="HHP1050" s="351"/>
      <c r="HHQ1050" s="351"/>
      <c r="HHR1050" s="351"/>
      <c r="HHS1050" s="351"/>
      <c r="HHT1050" s="351"/>
      <c r="HHU1050" s="351"/>
      <c r="HHV1050" s="351"/>
      <c r="HHW1050" s="351"/>
      <c r="HHX1050" s="351"/>
      <c r="HHY1050" s="351"/>
      <c r="HHZ1050" s="351"/>
      <c r="HIA1050" s="351"/>
      <c r="HIB1050" s="351"/>
      <c r="HIC1050" s="351"/>
      <c r="HID1050" s="351"/>
      <c r="HIE1050" s="351"/>
      <c r="HIF1050" s="351"/>
      <c r="HIG1050" s="351"/>
      <c r="HIH1050" s="351"/>
      <c r="HII1050" s="351"/>
      <c r="HIJ1050" s="351"/>
      <c r="HIK1050" s="351"/>
      <c r="HIL1050" s="351"/>
      <c r="HIM1050" s="351"/>
      <c r="HIN1050" s="351"/>
      <c r="HIO1050" s="351"/>
      <c r="HIP1050" s="351"/>
      <c r="HIQ1050" s="351"/>
      <c r="HIR1050" s="351"/>
      <c r="HIS1050" s="351"/>
      <c r="HIT1050" s="351"/>
      <c r="HIU1050" s="351"/>
      <c r="HIV1050" s="351"/>
      <c r="HIW1050" s="351"/>
      <c r="HIX1050" s="351"/>
      <c r="HIY1050" s="351"/>
      <c r="HIZ1050" s="351"/>
      <c r="HJA1050" s="351"/>
      <c r="HJB1050" s="351"/>
      <c r="HJC1050" s="351"/>
      <c r="HJD1050" s="351"/>
      <c r="HJE1050" s="351"/>
      <c r="HJF1050" s="351"/>
      <c r="HJG1050" s="351"/>
      <c r="HJH1050" s="351"/>
      <c r="HJI1050" s="351"/>
      <c r="HJJ1050" s="351"/>
      <c r="HJK1050" s="351"/>
      <c r="HJL1050" s="351"/>
      <c r="HJM1050" s="351"/>
      <c r="HJN1050" s="351"/>
      <c r="HJO1050" s="351"/>
      <c r="HJP1050" s="351"/>
      <c r="HJQ1050" s="351"/>
      <c r="HJR1050" s="351"/>
      <c r="HJS1050" s="351"/>
      <c r="HJT1050" s="351"/>
      <c r="HJU1050" s="351"/>
      <c r="HJV1050" s="351"/>
      <c r="HJW1050" s="351"/>
      <c r="HJX1050" s="351"/>
      <c r="HJY1050" s="351"/>
      <c r="HJZ1050" s="351"/>
      <c r="HKA1050" s="351"/>
      <c r="HKB1050" s="351"/>
      <c r="HKC1050" s="351"/>
      <c r="HKD1050" s="351"/>
      <c r="HKE1050" s="351"/>
      <c r="HKF1050" s="351"/>
      <c r="HKG1050" s="351"/>
      <c r="HKH1050" s="351"/>
      <c r="HKI1050" s="351"/>
      <c r="HKJ1050" s="351"/>
      <c r="HKK1050" s="351"/>
      <c r="HKL1050" s="351"/>
      <c r="HKM1050" s="351"/>
      <c r="HKN1050" s="351"/>
      <c r="HKO1050" s="351"/>
      <c r="HKP1050" s="351"/>
      <c r="HKQ1050" s="351"/>
      <c r="HKR1050" s="351"/>
      <c r="HKS1050" s="351"/>
      <c r="HKT1050" s="351"/>
      <c r="HKU1050" s="351"/>
      <c r="HKV1050" s="351"/>
      <c r="HKW1050" s="351"/>
      <c r="HKX1050" s="351"/>
      <c r="HKY1050" s="351"/>
      <c r="HKZ1050" s="351"/>
      <c r="HLA1050" s="351"/>
      <c r="HLB1050" s="351"/>
      <c r="HLC1050" s="351"/>
      <c r="HLD1050" s="351"/>
      <c r="HLE1050" s="351"/>
      <c r="HLF1050" s="351"/>
      <c r="HLG1050" s="351"/>
      <c r="HLH1050" s="351"/>
      <c r="HLI1050" s="351"/>
      <c r="HLJ1050" s="351"/>
      <c r="HLK1050" s="351"/>
      <c r="HLL1050" s="351"/>
      <c r="HLM1050" s="351"/>
      <c r="HLN1050" s="351"/>
      <c r="HLO1050" s="351"/>
      <c r="HLP1050" s="351"/>
      <c r="HLQ1050" s="351"/>
      <c r="HLR1050" s="351"/>
      <c r="HLS1050" s="351"/>
      <c r="HLT1050" s="351"/>
      <c r="HLU1050" s="351"/>
      <c r="HLV1050" s="351"/>
      <c r="HLW1050" s="351"/>
      <c r="HLX1050" s="351"/>
      <c r="HLY1050" s="351"/>
      <c r="HLZ1050" s="351"/>
      <c r="HMA1050" s="351"/>
      <c r="HMB1050" s="351"/>
      <c r="HMC1050" s="351"/>
      <c r="HMD1050" s="351"/>
      <c r="HME1050" s="351"/>
      <c r="HMF1050" s="351"/>
      <c r="HMG1050" s="351"/>
      <c r="HMH1050" s="351"/>
      <c r="HMI1050" s="351"/>
      <c r="HMJ1050" s="351"/>
      <c r="HMK1050" s="351"/>
      <c r="HML1050" s="351"/>
      <c r="HMM1050" s="351"/>
      <c r="HMN1050" s="351"/>
      <c r="HMO1050" s="351"/>
      <c r="HMP1050" s="351"/>
      <c r="HMQ1050" s="351"/>
      <c r="HMR1050" s="351"/>
      <c r="HMS1050" s="351"/>
      <c r="HMT1050" s="351"/>
      <c r="HMU1050" s="351"/>
      <c r="HMV1050" s="351"/>
      <c r="HMW1050" s="351"/>
      <c r="HMX1050" s="351"/>
      <c r="HMY1050" s="351"/>
      <c r="HMZ1050" s="351"/>
      <c r="HNA1050" s="351"/>
      <c r="HNB1050" s="351"/>
      <c r="HNC1050" s="351"/>
      <c r="HND1050" s="351"/>
      <c r="HNE1050" s="351"/>
      <c r="HNF1050" s="351"/>
      <c r="HNG1050" s="351"/>
      <c r="HNH1050" s="351"/>
      <c r="HNI1050" s="351"/>
      <c r="HNJ1050" s="351"/>
      <c r="HNK1050" s="351"/>
      <c r="HNL1050" s="351"/>
      <c r="HNM1050" s="351"/>
      <c r="HNN1050" s="351"/>
      <c r="HNO1050" s="351"/>
      <c r="HNP1050" s="351"/>
      <c r="HNQ1050" s="351"/>
      <c r="HNR1050" s="351"/>
      <c r="HNS1050" s="351"/>
      <c r="HNT1050" s="351"/>
      <c r="HNU1050" s="351"/>
      <c r="HNV1050" s="351"/>
      <c r="HNW1050" s="351"/>
      <c r="HNX1050" s="351"/>
      <c r="HNY1050" s="351"/>
      <c r="HNZ1050" s="351"/>
      <c r="HOA1050" s="351"/>
      <c r="HOB1050" s="351"/>
      <c r="HOC1050" s="351"/>
      <c r="HOD1050" s="351"/>
      <c r="HOE1050" s="351"/>
      <c r="HOF1050" s="351"/>
      <c r="HOG1050" s="351"/>
      <c r="HOH1050" s="351"/>
      <c r="HOI1050" s="351"/>
      <c r="HOJ1050" s="351"/>
      <c r="HOK1050" s="351"/>
      <c r="HOL1050" s="351"/>
      <c r="HOM1050" s="351"/>
      <c r="HON1050" s="351"/>
      <c r="HOO1050" s="351"/>
      <c r="HOP1050" s="351"/>
      <c r="HOQ1050" s="351"/>
      <c r="HOR1050" s="351"/>
      <c r="HOS1050" s="351"/>
      <c r="HOT1050" s="351"/>
      <c r="HOU1050" s="351"/>
      <c r="HOV1050" s="351"/>
      <c r="HOW1050" s="351"/>
      <c r="HOX1050" s="351"/>
      <c r="HOY1050" s="351"/>
      <c r="HOZ1050" s="351"/>
      <c r="HPA1050" s="351"/>
      <c r="HPB1050" s="351"/>
      <c r="HPC1050" s="351"/>
      <c r="HPD1050" s="351"/>
      <c r="HPE1050" s="351"/>
      <c r="HPF1050" s="351"/>
      <c r="HPG1050" s="351"/>
      <c r="HPH1050" s="351"/>
      <c r="HPI1050" s="351"/>
      <c r="HPJ1050" s="351"/>
      <c r="HPK1050" s="351"/>
      <c r="HPL1050" s="351"/>
      <c r="HPM1050" s="351"/>
      <c r="HPN1050" s="351"/>
      <c r="HPO1050" s="351"/>
      <c r="HPP1050" s="351"/>
      <c r="HPQ1050" s="351"/>
      <c r="HPR1050" s="351"/>
      <c r="HPS1050" s="351"/>
      <c r="HPT1050" s="351"/>
      <c r="HPU1050" s="351"/>
      <c r="HPV1050" s="351"/>
      <c r="HPW1050" s="351"/>
      <c r="HPX1050" s="351"/>
      <c r="HPY1050" s="351"/>
      <c r="HPZ1050" s="351"/>
      <c r="HQA1050" s="351"/>
      <c r="HQB1050" s="351"/>
      <c r="HQC1050" s="351"/>
      <c r="HQD1050" s="351"/>
      <c r="HQE1050" s="351"/>
      <c r="HQF1050" s="351"/>
      <c r="HQG1050" s="351"/>
      <c r="HQH1050" s="351"/>
      <c r="HQI1050" s="351"/>
      <c r="HQJ1050" s="351"/>
      <c r="HQK1050" s="351"/>
      <c r="HQL1050" s="351"/>
      <c r="HQM1050" s="351"/>
      <c r="HQN1050" s="351"/>
      <c r="HQO1050" s="351"/>
      <c r="HQP1050" s="351"/>
      <c r="HQQ1050" s="351"/>
      <c r="HQR1050" s="351"/>
      <c r="HQS1050" s="351"/>
      <c r="HQT1050" s="351"/>
      <c r="HQU1050" s="351"/>
      <c r="HQV1050" s="351"/>
      <c r="HQW1050" s="351"/>
      <c r="HQX1050" s="351"/>
      <c r="HQY1050" s="351"/>
      <c r="HQZ1050" s="351"/>
      <c r="HRA1050" s="351"/>
      <c r="HRB1050" s="351"/>
      <c r="HRC1050" s="351"/>
      <c r="HRD1050" s="351"/>
      <c r="HRE1050" s="351"/>
      <c r="HRF1050" s="351"/>
      <c r="HRG1050" s="351"/>
      <c r="HRH1050" s="351"/>
      <c r="HRI1050" s="351"/>
      <c r="HRJ1050" s="351"/>
      <c r="HRK1050" s="351"/>
      <c r="HRL1050" s="351"/>
      <c r="HRM1050" s="351"/>
      <c r="HRN1050" s="351"/>
      <c r="HRO1050" s="351"/>
      <c r="HRP1050" s="351"/>
      <c r="HRQ1050" s="351"/>
      <c r="HRR1050" s="351"/>
      <c r="HRS1050" s="351"/>
      <c r="HRT1050" s="351"/>
      <c r="HRU1050" s="351"/>
      <c r="HRV1050" s="351"/>
      <c r="HRW1050" s="351"/>
      <c r="HRX1050" s="351"/>
      <c r="HRY1050" s="351"/>
      <c r="HRZ1050" s="351"/>
      <c r="HSA1050" s="351"/>
      <c r="HSB1050" s="351"/>
      <c r="HSC1050" s="351"/>
      <c r="HSD1050" s="351"/>
      <c r="HSE1050" s="351"/>
      <c r="HSF1050" s="351"/>
      <c r="HSG1050" s="351"/>
      <c r="HSH1050" s="351"/>
      <c r="HSI1050" s="351"/>
      <c r="HSJ1050" s="351"/>
      <c r="HSK1050" s="351"/>
      <c r="HSL1050" s="351"/>
      <c r="HSM1050" s="351"/>
      <c r="HSN1050" s="351"/>
      <c r="HSO1050" s="351"/>
      <c r="HSP1050" s="351"/>
      <c r="HSQ1050" s="351"/>
      <c r="HSR1050" s="351"/>
      <c r="HSS1050" s="351"/>
      <c r="HST1050" s="351"/>
      <c r="HSU1050" s="351"/>
      <c r="HSV1050" s="351"/>
      <c r="HSW1050" s="351"/>
      <c r="HSX1050" s="351"/>
      <c r="HSY1050" s="351"/>
      <c r="HSZ1050" s="351"/>
      <c r="HTA1050" s="351"/>
      <c r="HTB1050" s="351"/>
      <c r="HTC1050" s="351"/>
      <c r="HTD1050" s="351"/>
      <c r="HTE1050" s="351"/>
      <c r="HTF1050" s="351"/>
      <c r="HTG1050" s="351"/>
      <c r="HTH1050" s="351"/>
      <c r="HTI1050" s="351"/>
      <c r="HTJ1050" s="351"/>
      <c r="HTK1050" s="351"/>
      <c r="HTL1050" s="351"/>
      <c r="HTM1050" s="351"/>
      <c r="HTN1050" s="351"/>
      <c r="HTO1050" s="351"/>
      <c r="HTP1050" s="351"/>
      <c r="HTQ1050" s="351"/>
      <c r="HTR1050" s="351"/>
      <c r="HTS1050" s="351"/>
      <c r="HTT1050" s="351"/>
      <c r="HTU1050" s="351"/>
      <c r="HTV1050" s="351"/>
      <c r="HTW1050" s="351"/>
      <c r="HTX1050" s="351"/>
      <c r="HTY1050" s="351"/>
      <c r="HTZ1050" s="351"/>
      <c r="HUA1050" s="351"/>
      <c r="HUB1050" s="351"/>
      <c r="HUC1050" s="351"/>
      <c r="HUD1050" s="351"/>
      <c r="HUE1050" s="351"/>
      <c r="HUF1050" s="351"/>
      <c r="HUG1050" s="351"/>
      <c r="HUH1050" s="351"/>
      <c r="HUI1050" s="351"/>
      <c r="HUJ1050" s="351"/>
      <c r="HUK1050" s="351"/>
      <c r="HUL1050" s="351"/>
      <c r="HUM1050" s="351"/>
      <c r="HUN1050" s="351"/>
      <c r="HUO1050" s="351"/>
      <c r="HUP1050" s="351"/>
      <c r="HUQ1050" s="351"/>
      <c r="HUR1050" s="351"/>
      <c r="HUS1050" s="351"/>
      <c r="HUT1050" s="351"/>
      <c r="HUU1050" s="351"/>
      <c r="HUV1050" s="351"/>
      <c r="HUW1050" s="351"/>
      <c r="HUX1050" s="351"/>
      <c r="HUY1050" s="351"/>
      <c r="HUZ1050" s="351"/>
      <c r="HVA1050" s="351"/>
      <c r="HVB1050" s="351"/>
      <c r="HVC1050" s="351"/>
      <c r="HVD1050" s="351"/>
      <c r="HVE1050" s="351"/>
      <c r="HVF1050" s="351"/>
      <c r="HVG1050" s="351"/>
      <c r="HVH1050" s="351"/>
      <c r="HVI1050" s="351"/>
      <c r="HVJ1050" s="351"/>
      <c r="HVK1050" s="351"/>
      <c r="HVL1050" s="351"/>
      <c r="HVM1050" s="351"/>
      <c r="HVN1050" s="351"/>
      <c r="HVO1050" s="351"/>
      <c r="HVP1050" s="351"/>
      <c r="HVQ1050" s="351"/>
      <c r="HVR1050" s="351"/>
      <c r="HVS1050" s="351"/>
      <c r="HVT1050" s="351"/>
      <c r="HVU1050" s="351"/>
      <c r="HVV1050" s="351"/>
      <c r="HVW1050" s="351"/>
      <c r="HVX1050" s="351"/>
      <c r="HVY1050" s="351"/>
      <c r="HVZ1050" s="351"/>
      <c r="HWA1050" s="351"/>
      <c r="HWB1050" s="351"/>
      <c r="HWC1050" s="351"/>
      <c r="HWD1050" s="351"/>
      <c r="HWE1050" s="351"/>
      <c r="HWF1050" s="351"/>
      <c r="HWG1050" s="351"/>
      <c r="HWH1050" s="351"/>
      <c r="HWI1050" s="351"/>
      <c r="HWJ1050" s="351"/>
      <c r="HWK1050" s="351"/>
      <c r="HWL1050" s="351"/>
      <c r="HWM1050" s="351"/>
      <c r="HWN1050" s="351"/>
      <c r="HWO1050" s="351"/>
      <c r="HWP1050" s="351"/>
      <c r="HWQ1050" s="351"/>
      <c r="HWR1050" s="351"/>
      <c r="HWS1050" s="351"/>
      <c r="HWT1050" s="351"/>
      <c r="HWU1050" s="351"/>
      <c r="HWV1050" s="351"/>
      <c r="HWW1050" s="351"/>
      <c r="HWX1050" s="351"/>
      <c r="HWY1050" s="351"/>
      <c r="HWZ1050" s="351"/>
      <c r="HXA1050" s="351"/>
      <c r="HXB1050" s="351"/>
      <c r="HXC1050" s="351"/>
      <c r="HXD1050" s="351"/>
      <c r="HXE1050" s="351"/>
      <c r="HXF1050" s="351"/>
      <c r="HXG1050" s="351"/>
      <c r="HXH1050" s="351"/>
      <c r="HXI1050" s="351"/>
      <c r="HXJ1050" s="351"/>
      <c r="HXK1050" s="351"/>
      <c r="HXL1050" s="351"/>
      <c r="HXM1050" s="351"/>
      <c r="HXN1050" s="351"/>
      <c r="HXO1050" s="351"/>
      <c r="HXP1050" s="351"/>
      <c r="HXQ1050" s="351"/>
      <c r="HXR1050" s="351"/>
      <c r="HXS1050" s="351"/>
      <c r="HXT1050" s="351"/>
      <c r="HXU1050" s="351"/>
      <c r="HXV1050" s="351"/>
      <c r="HXW1050" s="351"/>
      <c r="HXX1050" s="351"/>
      <c r="HXY1050" s="351"/>
      <c r="HXZ1050" s="351"/>
      <c r="HYA1050" s="351"/>
      <c r="HYB1050" s="351"/>
      <c r="HYC1050" s="351"/>
      <c r="HYD1050" s="351"/>
      <c r="HYE1050" s="351"/>
      <c r="HYF1050" s="351"/>
      <c r="HYG1050" s="351"/>
      <c r="HYH1050" s="351"/>
      <c r="HYI1050" s="351"/>
      <c r="HYJ1050" s="351"/>
      <c r="HYK1050" s="351"/>
      <c r="HYL1050" s="351"/>
      <c r="HYM1050" s="351"/>
      <c r="HYN1050" s="351"/>
      <c r="HYO1050" s="351"/>
      <c r="HYP1050" s="351"/>
      <c r="HYQ1050" s="351"/>
      <c r="HYR1050" s="351"/>
      <c r="HYS1050" s="351"/>
      <c r="HYT1050" s="351"/>
      <c r="HYU1050" s="351"/>
      <c r="HYV1050" s="351"/>
      <c r="HYW1050" s="351"/>
      <c r="HYX1050" s="351"/>
      <c r="HYY1050" s="351"/>
      <c r="HYZ1050" s="351"/>
      <c r="HZA1050" s="351"/>
      <c r="HZB1050" s="351"/>
      <c r="HZC1050" s="351"/>
      <c r="HZD1050" s="351"/>
      <c r="HZE1050" s="351"/>
      <c r="HZF1050" s="351"/>
      <c r="HZG1050" s="351"/>
      <c r="HZH1050" s="351"/>
      <c r="HZI1050" s="351"/>
      <c r="HZJ1050" s="351"/>
      <c r="HZK1050" s="351"/>
      <c r="HZL1050" s="351"/>
      <c r="HZM1050" s="351"/>
      <c r="HZN1050" s="351"/>
      <c r="HZO1050" s="351"/>
      <c r="HZP1050" s="351"/>
      <c r="HZQ1050" s="351"/>
      <c r="HZR1050" s="351"/>
      <c r="HZS1050" s="351"/>
      <c r="HZT1050" s="351"/>
      <c r="HZU1050" s="351"/>
      <c r="HZV1050" s="351"/>
      <c r="HZW1050" s="351"/>
      <c r="HZX1050" s="351"/>
      <c r="HZY1050" s="351"/>
      <c r="HZZ1050" s="351"/>
      <c r="IAA1050" s="351"/>
      <c r="IAB1050" s="351"/>
      <c r="IAC1050" s="351"/>
      <c r="IAD1050" s="351"/>
      <c r="IAE1050" s="351"/>
      <c r="IAF1050" s="351"/>
      <c r="IAG1050" s="351"/>
      <c r="IAH1050" s="351"/>
      <c r="IAI1050" s="351"/>
      <c r="IAJ1050" s="351"/>
      <c r="IAK1050" s="351"/>
      <c r="IAL1050" s="351"/>
      <c r="IAM1050" s="351"/>
      <c r="IAN1050" s="351"/>
      <c r="IAO1050" s="351"/>
      <c r="IAP1050" s="351"/>
      <c r="IAQ1050" s="351"/>
      <c r="IAR1050" s="351"/>
      <c r="IAS1050" s="351"/>
      <c r="IAT1050" s="351"/>
      <c r="IAU1050" s="351"/>
      <c r="IAV1050" s="351"/>
      <c r="IAW1050" s="351"/>
      <c r="IAX1050" s="351"/>
      <c r="IAY1050" s="351"/>
      <c r="IAZ1050" s="351"/>
      <c r="IBA1050" s="351"/>
      <c r="IBB1050" s="351"/>
      <c r="IBC1050" s="351"/>
      <c r="IBD1050" s="351"/>
      <c r="IBE1050" s="351"/>
      <c r="IBF1050" s="351"/>
      <c r="IBG1050" s="351"/>
      <c r="IBH1050" s="351"/>
      <c r="IBI1050" s="351"/>
      <c r="IBJ1050" s="351"/>
      <c r="IBK1050" s="351"/>
      <c r="IBL1050" s="351"/>
      <c r="IBM1050" s="351"/>
      <c r="IBN1050" s="351"/>
      <c r="IBO1050" s="351"/>
      <c r="IBP1050" s="351"/>
      <c r="IBQ1050" s="351"/>
      <c r="IBR1050" s="351"/>
      <c r="IBS1050" s="351"/>
      <c r="IBT1050" s="351"/>
      <c r="IBU1050" s="351"/>
      <c r="IBV1050" s="351"/>
      <c r="IBW1050" s="351"/>
      <c r="IBX1050" s="351"/>
      <c r="IBY1050" s="351"/>
      <c r="IBZ1050" s="351"/>
      <c r="ICA1050" s="351"/>
      <c r="ICB1050" s="351"/>
      <c r="ICC1050" s="351"/>
      <c r="ICD1050" s="351"/>
      <c r="ICE1050" s="351"/>
      <c r="ICF1050" s="351"/>
      <c r="ICG1050" s="351"/>
      <c r="ICH1050" s="351"/>
      <c r="ICI1050" s="351"/>
      <c r="ICJ1050" s="351"/>
      <c r="ICK1050" s="351"/>
      <c r="ICL1050" s="351"/>
      <c r="ICM1050" s="351"/>
      <c r="ICN1050" s="351"/>
      <c r="ICO1050" s="351"/>
      <c r="ICP1050" s="351"/>
      <c r="ICQ1050" s="351"/>
      <c r="ICR1050" s="351"/>
      <c r="ICS1050" s="351"/>
      <c r="ICT1050" s="351"/>
      <c r="ICU1050" s="351"/>
      <c r="ICV1050" s="351"/>
      <c r="ICW1050" s="351"/>
      <c r="ICX1050" s="351"/>
      <c r="ICY1050" s="351"/>
      <c r="ICZ1050" s="351"/>
      <c r="IDA1050" s="351"/>
      <c r="IDB1050" s="351"/>
      <c r="IDC1050" s="351"/>
      <c r="IDD1050" s="351"/>
      <c r="IDE1050" s="351"/>
      <c r="IDF1050" s="351"/>
      <c r="IDG1050" s="351"/>
      <c r="IDH1050" s="351"/>
      <c r="IDI1050" s="351"/>
      <c r="IDJ1050" s="351"/>
      <c r="IDK1050" s="351"/>
      <c r="IDL1050" s="351"/>
      <c r="IDM1050" s="351"/>
      <c r="IDN1050" s="351"/>
      <c r="IDO1050" s="351"/>
      <c r="IDP1050" s="351"/>
      <c r="IDQ1050" s="351"/>
      <c r="IDR1050" s="351"/>
      <c r="IDS1050" s="351"/>
      <c r="IDT1050" s="351"/>
      <c r="IDU1050" s="351"/>
      <c r="IDV1050" s="351"/>
      <c r="IDW1050" s="351"/>
      <c r="IDX1050" s="351"/>
      <c r="IDY1050" s="351"/>
      <c r="IDZ1050" s="351"/>
      <c r="IEA1050" s="351"/>
      <c r="IEB1050" s="351"/>
      <c r="IEC1050" s="351"/>
      <c r="IED1050" s="351"/>
      <c r="IEE1050" s="351"/>
      <c r="IEF1050" s="351"/>
      <c r="IEG1050" s="351"/>
      <c r="IEH1050" s="351"/>
      <c r="IEI1050" s="351"/>
      <c r="IEJ1050" s="351"/>
      <c r="IEK1050" s="351"/>
      <c r="IEL1050" s="351"/>
      <c r="IEM1050" s="351"/>
      <c r="IEN1050" s="351"/>
      <c r="IEO1050" s="351"/>
      <c r="IEP1050" s="351"/>
      <c r="IEQ1050" s="351"/>
      <c r="IER1050" s="351"/>
      <c r="IES1050" s="351"/>
      <c r="IET1050" s="351"/>
      <c r="IEU1050" s="351"/>
      <c r="IEV1050" s="351"/>
      <c r="IEW1050" s="351"/>
      <c r="IEX1050" s="351"/>
      <c r="IEY1050" s="351"/>
      <c r="IEZ1050" s="351"/>
      <c r="IFA1050" s="351"/>
      <c r="IFB1050" s="351"/>
      <c r="IFC1050" s="351"/>
      <c r="IFD1050" s="351"/>
      <c r="IFE1050" s="351"/>
      <c r="IFF1050" s="351"/>
      <c r="IFG1050" s="351"/>
      <c r="IFH1050" s="351"/>
      <c r="IFI1050" s="351"/>
      <c r="IFJ1050" s="351"/>
      <c r="IFK1050" s="351"/>
      <c r="IFL1050" s="351"/>
      <c r="IFM1050" s="351"/>
      <c r="IFN1050" s="351"/>
      <c r="IFO1050" s="351"/>
      <c r="IFP1050" s="351"/>
      <c r="IFQ1050" s="351"/>
      <c r="IFR1050" s="351"/>
      <c r="IFS1050" s="351"/>
      <c r="IFT1050" s="351"/>
      <c r="IFU1050" s="351"/>
      <c r="IFV1050" s="351"/>
      <c r="IFW1050" s="351"/>
      <c r="IFX1050" s="351"/>
      <c r="IFY1050" s="351"/>
      <c r="IFZ1050" s="351"/>
      <c r="IGA1050" s="351"/>
      <c r="IGB1050" s="351"/>
      <c r="IGC1050" s="351"/>
      <c r="IGD1050" s="351"/>
      <c r="IGE1050" s="351"/>
      <c r="IGF1050" s="351"/>
      <c r="IGG1050" s="351"/>
      <c r="IGH1050" s="351"/>
      <c r="IGI1050" s="351"/>
      <c r="IGJ1050" s="351"/>
      <c r="IGK1050" s="351"/>
      <c r="IGL1050" s="351"/>
      <c r="IGM1050" s="351"/>
      <c r="IGN1050" s="351"/>
      <c r="IGO1050" s="351"/>
      <c r="IGP1050" s="351"/>
      <c r="IGQ1050" s="351"/>
      <c r="IGR1050" s="351"/>
      <c r="IGS1050" s="351"/>
      <c r="IGT1050" s="351"/>
      <c r="IGU1050" s="351"/>
      <c r="IGV1050" s="351"/>
      <c r="IGW1050" s="351"/>
      <c r="IGX1050" s="351"/>
      <c r="IGY1050" s="351"/>
      <c r="IGZ1050" s="351"/>
      <c r="IHA1050" s="351"/>
      <c r="IHB1050" s="351"/>
      <c r="IHC1050" s="351"/>
      <c r="IHD1050" s="351"/>
      <c r="IHE1050" s="351"/>
      <c r="IHF1050" s="351"/>
      <c r="IHG1050" s="351"/>
      <c r="IHH1050" s="351"/>
      <c r="IHI1050" s="351"/>
      <c r="IHJ1050" s="351"/>
      <c r="IHK1050" s="351"/>
      <c r="IHL1050" s="351"/>
      <c r="IHM1050" s="351"/>
      <c r="IHN1050" s="351"/>
      <c r="IHO1050" s="351"/>
      <c r="IHP1050" s="351"/>
      <c r="IHQ1050" s="351"/>
      <c r="IHR1050" s="351"/>
      <c r="IHS1050" s="351"/>
      <c r="IHT1050" s="351"/>
      <c r="IHU1050" s="351"/>
      <c r="IHV1050" s="351"/>
      <c r="IHW1050" s="351"/>
      <c r="IHX1050" s="351"/>
      <c r="IHY1050" s="351"/>
      <c r="IHZ1050" s="351"/>
      <c r="IIA1050" s="351"/>
      <c r="IIB1050" s="351"/>
      <c r="IIC1050" s="351"/>
      <c r="IID1050" s="351"/>
      <c r="IIE1050" s="351"/>
      <c r="IIF1050" s="351"/>
      <c r="IIG1050" s="351"/>
      <c r="IIH1050" s="351"/>
      <c r="III1050" s="351"/>
      <c r="IIJ1050" s="351"/>
      <c r="IIK1050" s="351"/>
      <c r="IIL1050" s="351"/>
      <c r="IIM1050" s="351"/>
      <c r="IIN1050" s="351"/>
      <c r="IIO1050" s="351"/>
      <c r="IIP1050" s="351"/>
      <c r="IIQ1050" s="351"/>
      <c r="IIR1050" s="351"/>
      <c r="IIS1050" s="351"/>
      <c r="IIT1050" s="351"/>
      <c r="IIU1050" s="351"/>
      <c r="IIV1050" s="351"/>
      <c r="IIW1050" s="351"/>
      <c r="IIX1050" s="351"/>
      <c r="IIY1050" s="351"/>
      <c r="IIZ1050" s="351"/>
      <c r="IJA1050" s="351"/>
      <c r="IJB1050" s="351"/>
      <c r="IJC1050" s="351"/>
      <c r="IJD1050" s="351"/>
      <c r="IJE1050" s="351"/>
      <c r="IJF1050" s="351"/>
      <c r="IJG1050" s="351"/>
      <c r="IJH1050" s="351"/>
      <c r="IJI1050" s="351"/>
      <c r="IJJ1050" s="351"/>
      <c r="IJK1050" s="351"/>
      <c r="IJL1050" s="351"/>
      <c r="IJM1050" s="351"/>
      <c r="IJN1050" s="351"/>
      <c r="IJO1050" s="351"/>
      <c r="IJP1050" s="351"/>
      <c r="IJQ1050" s="351"/>
      <c r="IJR1050" s="351"/>
      <c r="IJS1050" s="351"/>
      <c r="IJT1050" s="351"/>
      <c r="IJU1050" s="351"/>
      <c r="IJV1050" s="351"/>
      <c r="IJW1050" s="351"/>
      <c r="IJX1050" s="351"/>
      <c r="IJY1050" s="351"/>
      <c r="IJZ1050" s="351"/>
      <c r="IKA1050" s="351"/>
      <c r="IKB1050" s="351"/>
      <c r="IKC1050" s="351"/>
      <c r="IKD1050" s="351"/>
      <c r="IKE1050" s="351"/>
      <c r="IKF1050" s="351"/>
      <c r="IKG1050" s="351"/>
      <c r="IKH1050" s="351"/>
      <c r="IKI1050" s="351"/>
      <c r="IKJ1050" s="351"/>
      <c r="IKK1050" s="351"/>
      <c r="IKL1050" s="351"/>
      <c r="IKM1050" s="351"/>
      <c r="IKN1050" s="351"/>
      <c r="IKO1050" s="351"/>
      <c r="IKP1050" s="351"/>
      <c r="IKQ1050" s="351"/>
      <c r="IKR1050" s="351"/>
      <c r="IKS1050" s="351"/>
      <c r="IKT1050" s="351"/>
      <c r="IKU1050" s="351"/>
      <c r="IKV1050" s="351"/>
      <c r="IKW1050" s="351"/>
      <c r="IKX1050" s="351"/>
      <c r="IKY1050" s="351"/>
      <c r="IKZ1050" s="351"/>
      <c r="ILA1050" s="351"/>
      <c r="ILB1050" s="351"/>
      <c r="ILC1050" s="351"/>
      <c r="ILD1050" s="351"/>
      <c r="ILE1050" s="351"/>
      <c r="ILF1050" s="351"/>
      <c r="ILG1050" s="351"/>
      <c r="ILH1050" s="351"/>
      <c r="ILI1050" s="351"/>
      <c r="ILJ1050" s="351"/>
      <c r="ILK1050" s="351"/>
      <c r="ILL1050" s="351"/>
      <c r="ILM1050" s="351"/>
      <c r="ILN1050" s="351"/>
      <c r="ILO1050" s="351"/>
      <c r="ILP1050" s="351"/>
      <c r="ILQ1050" s="351"/>
      <c r="ILR1050" s="351"/>
      <c r="ILS1050" s="351"/>
      <c r="ILT1050" s="351"/>
      <c r="ILU1050" s="351"/>
      <c r="ILV1050" s="351"/>
      <c r="ILW1050" s="351"/>
      <c r="ILX1050" s="351"/>
      <c r="ILY1050" s="351"/>
      <c r="ILZ1050" s="351"/>
      <c r="IMA1050" s="351"/>
      <c r="IMB1050" s="351"/>
      <c r="IMC1050" s="351"/>
      <c r="IMD1050" s="351"/>
      <c r="IME1050" s="351"/>
      <c r="IMF1050" s="351"/>
      <c r="IMG1050" s="351"/>
      <c r="IMH1050" s="351"/>
      <c r="IMI1050" s="351"/>
      <c r="IMJ1050" s="351"/>
      <c r="IMK1050" s="351"/>
      <c r="IML1050" s="351"/>
      <c r="IMM1050" s="351"/>
      <c r="IMN1050" s="351"/>
      <c r="IMO1050" s="351"/>
      <c r="IMP1050" s="351"/>
      <c r="IMQ1050" s="351"/>
      <c r="IMR1050" s="351"/>
      <c r="IMS1050" s="351"/>
      <c r="IMT1050" s="351"/>
      <c r="IMU1050" s="351"/>
      <c r="IMV1050" s="351"/>
      <c r="IMW1050" s="351"/>
      <c r="IMX1050" s="351"/>
      <c r="IMY1050" s="351"/>
      <c r="IMZ1050" s="351"/>
      <c r="INA1050" s="351"/>
      <c r="INB1050" s="351"/>
      <c r="INC1050" s="351"/>
      <c r="IND1050" s="351"/>
      <c r="INE1050" s="351"/>
      <c r="INF1050" s="351"/>
      <c r="ING1050" s="351"/>
      <c r="INH1050" s="351"/>
      <c r="INI1050" s="351"/>
      <c r="INJ1050" s="351"/>
      <c r="INK1050" s="351"/>
      <c r="INL1050" s="351"/>
      <c r="INM1050" s="351"/>
      <c r="INN1050" s="351"/>
      <c r="INO1050" s="351"/>
      <c r="INP1050" s="351"/>
      <c r="INQ1050" s="351"/>
      <c r="INR1050" s="351"/>
      <c r="INS1050" s="351"/>
      <c r="INT1050" s="351"/>
      <c r="INU1050" s="351"/>
      <c r="INV1050" s="351"/>
      <c r="INW1050" s="351"/>
      <c r="INX1050" s="351"/>
      <c r="INY1050" s="351"/>
      <c r="INZ1050" s="351"/>
      <c r="IOA1050" s="351"/>
      <c r="IOB1050" s="351"/>
      <c r="IOC1050" s="351"/>
      <c r="IOD1050" s="351"/>
      <c r="IOE1050" s="351"/>
      <c r="IOF1050" s="351"/>
      <c r="IOG1050" s="351"/>
      <c r="IOH1050" s="351"/>
      <c r="IOI1050" s="351"/>
      <c r="IOJ1050" s="351"/>
      <c r="IOK1050" s="351"/>
      <c r="IOL1050" s="351"/>
      <c r="IOM1050" s="351"/>
      <c r="ION1050" s="351"/>
      <c r="IOO1050" s="351"/>
      <c r="IOP1050" s="351"/>
      <c r="IOQ1050" s="351"/>
      <c r="IOR1050" s="351"/>
      <c r="IOS1050" s="351"/>
      <c r="IOT1050" s="351"/>
      <c r="IOU1050" s="351"/>
      <c r="IOV1050" s="351"/>
      <c r="IOW1050" s="351"/>
      <c r="IOX1050" s="351"/>
      <c r="IOY1050" s="351"/>
      <c r="IOZ1050" s="351"/>
      <c r="IPA1050" s="351"/>
      <c r="IPB1050" s="351"/>
      <c r="IPC1050" s="351"/>
      <c r="IPD1050" s="351"/>
      <c r="IPE1050" s="351"/>
      <c r="IPF1050" s="351"/>
      <c r="IPG1050" s="351"/>
      <c r="IPH1050" s="351"/>
      <c r="IPI1050" s="351"/>
      <c r="IPJ1050" s="351"/>
      <c r="IPK1050" s="351"/>
      <c r="IPL1050" s="351"/>
      <c r="IPM1050" s="351"/>
      <c r="IPN1050" s="351"/>
      <c r="IPO1050" s="351"/>
      <c r="IPP1050" s="351"/>
      <c r="IPQ1050" s="351"/>
      <c r="IPR1050" s="351"/>
      <c r="IPS1050" s="351"/>
      <c r="IPT1050" s="351"/>
      <c r="IPU1050" s="351"/>
      <c r="IPV1050" s="351"/>
      <c r="IPW1050" s="351"/>
      <c r="IPX1050" s="351"/>
      <c r="IPY1050" s="351"/>
      <c r="IPZ1050" s="351"/>
      <c r="IQA1050" s="351"/>
      <c r="IQB1050" s="351"/>
      <c r="IQC1050" s="351"/>
      <c r="IQD1050" s="351"/>
      <c r="IQE1050" s="351"/>
      <c r="IQF1050" s="351"/>
      <c r="IQG1050" s="351"/>
      <c r="IQH1050" s="351"/>
      <c r="IQI1050" s="351"/>
      <c r="IQJ1050" s="351"/>
      <c r="IQK1050" s="351"/>
      <c r="IQL1050" s="351"/>
      <c r="IQM1050" s="351"/>
      <c r="IQN1050" s="351"/>
      <c r="IQO1050" s="351"/>
      <c r="IQP1050" s="351"/>
      <c r="IQQ1050" s="351"/>
      <c r="IQR1050" s="351"/>
      <c r="IQS1050" s="351"/>
      <c r="IQT1050" s="351"/>
      <c r="IQU1050" s="351"/>
      <c r="IQV1050" s="351"/>
      <c r="IQW1050" s="351"/>
      <c r="IQX1050" s="351"/>
      <c r="IQY1050" s="351"/>
      <c r="IQZ1050" s="351"/>
      <c r="IRA1050" s="351"/>
      <c r="IRB1050" s="351"/>
      <c r="IRC1050" s="351"/>
      <c r="IRD1050" s="351"/>
      <c r="IRE1050" s="351"/>
      <c r="IRF1050" s="351"/>
      <c r="IRG1050" s="351"/>
      <c r="IRH1050" s="351"/>
      <c r="IRI1050" s="351"/>
      <c r="IRJ1050" s="351"/>
      <c r="IRK1050" s="351"/>
      <c r="IRL1050" s="351"/>
      <c r="IRM1050" s="351"/>
      <c r="IRN1050" s="351"/>
      <c r="IRO1050" s="351"/>
      <c r="IRP1050" s="351"/>
      <c r="IRQ1050" s="351"/>
      <c r="IRR1050" s="351"/>
      <c r="IRS1050" s="351"/>
      <c r="IRT1050" s="351"/>
      <c r="IRU1050" s="351"/>
      <c r="IRV1050" s="351"/>
      <c r="IRW1050" s="351"/>
      <c r="IRX1050" s="351"/>
      <c r="IRY1050" s="351"/>
      <c r="IRZ1050" s="351"/>
      <c r="ISA1050" s="351"/>
      <c r="ISB1050" s="351"/>
      <c r="ISC1050" s="351"/>
      <c r="ISD1050" s="351"/>
      <c r="ISE1050" s="351"/>
      <c r="ISF1050" s="351"/>
      <c r="ISG1050" s="351"/>
      <c r="ISH1050" s="351"/>
      <c r="ISI1050" s="351"/>
      <c r="ISJ1050" s="351"/>
      <c r="ISK1050" s="351"/>
      <c r="ISL1050" s="351"/>
      <c r="ISM1050" s="351"/>
      <c r="ISN1050" s="351"/>
      <c r="ISO1050" s="351"/>
      <c r="ISP1050" s="351"/>
      <c r="ISQ1050" s="351"/>
      <c r="ISR1050" s="351"/>
      <c r="ISS1050" s="351"/>
      <c r="IST1050" s="351"/>
      <c r="ISU1050" s="351"/>
      <c r="ISV1050" s="351"/>
      <c r="ISW1050" s="351"/>
      <c r="ISX1050" s="351"/>
      <c r="ISY1050" s="351"/>
      <c r="ISZ1050" s="351"/>
      <c r="ITA1050" s="351"/>
      <c r="ITB1050" s="351"/>
      <c r="ITC1050" s="351"/>
      <c r="ITD1050" s="351"/>
      <c r="ITE1050" s="351"/>
      <c r="ITF1050" s="351"/>
      <c r="ITG1050" s="351"/>
      <c r="ITH1050" s="351"/>
      <c r="ITI1050" s="351"/>
      <c r="ITJ1050" s="351"/>
      <c r="ITK1050" s="351"/>
      <c r="ITL1050" s="351"/>
      <c r="ITM1050" s="351"/>
      <c r="ITN1050" s="351"/>
      <c r="ITO1050" s="351"/>
      <c r="ITP1050" s="351"/>
      <c r="ITQ1050" s="351"/>
      <c r="ITR1050" s="351"/>
      <c r="ITS1050" s="351"/>
      <c r="ITT1050" s="351"/>
      <c r="ITU1050" s="351"/>
      <c r="ITV1050" s="351"/>
      <c r="ITW1050" s="351"/>
      <c r="ITX1050" s="351"/>
      <c r="ITY1050" s="351"/>
      <c r="ITZ1050" s="351"/>
      <c r="IUA1050" s="351"/>
      <c r="IUB1050" s="351"/>
      <c r="IUC1050" s="351"/>
      <c r="IUD1050" s="351"/>
      <c r="IUE1050" s="351"/>
      <c r="IUF1050" s="351"/>
      <c r="IUG1050" s="351"/>
      <c r="IUH1050" s="351"/>
      <c r="IUI1050" s="351"/>
      <c r="IUJ1050" s="351"/>
      <c r="IUK1050" s="351"/>
      <c r="IUL1050" s="351"/>
      <c r="IUM1050" s="351"/>
      <c r="IUN1050" s="351"/>
      <c r="IUO1050" s="351"/>
      <c r="IUP1050" s="351"/>
      <c r="IUQ1050" s="351"/>
      <c r="IUR1050" s="351"/>
      <c r="IUS1050" s="351"/>
      <c r="IUT1050" s="351"/>
      <c r="IUU1050" s="351"/>
      <c r="IUV1050" s="351"/>
      <c r="IUW1050" s="351"/>
      <c r="IUX1050" s="351"/>
      <c r="IUY1050" s="351"/>
      <c r="IUZ1050" s="351"/>
      <c r="IVA1050" s="351"/>
      <c r="IVB1050" s="351"/>
      <c r="IVC1050" s="351"/>
      <c r="IVD1050" s="351"/>
      <c r="IVE1050" s="351"/>
      <c r="IVF1050" s="351"/>
      <c r="IVG1050" s="351"/>
      <c r="IVH1050" s="351"/>
      <c r="IVI1050" s="351"/>
      <c r="IVJ1050" s="351"/>
      <c r="IVK1050" s="351"/>
      <c r="IVL1050" s="351"/>
      <c r="IVM1050" s="351"/>
      <c r="IVN1050" s="351"/>
      <c r="IVO1050" s="351"/>
      <c r="IVP1050" s="351"/>
      <c r="IVQ1050" s="351"/>
      <c r="IVR1050" s="351"/>
      <c r="IVS1050" s="351"/>
      <c r="IVT1050" s="351"/>
      <c r="IVU1050" s="351"/>
      <c r="IVV1050" s="351"/>
      <c r="IVW1050" s="351"/>
      <c r="IVX1050" s="351"/>
      <c r="IVY1050" s="351"/>
      <c r="IVZ1050" s="351"/>
      <c r="IWA1050" s="351"/>
      <c r="IWB1050" s="351"/>
      <c r="IWC1050" s="351"/>
      <c r="IWD1050" s="351"/>
      <c r="IWE1050" s="351"/>
      <c r="IWF1050" s="351"/>
      <c r="IWG1050" s="351"/>
      <c r="IWH1050" s="351"/>
      <c r="IWI1050" s="351"/>
      <c r="IWJ1050" s="351"/>
      <c r="IWK1050" s="351"/>
      <c r="IWL1050" s="351"/>
      <c r="IWM1050" s="351"/>
      <c r="IWN1050" s="351"/>
      <c r="IWO1050" s="351"/>
      <c r="IWP1050" s="351"/>
      <c r="IWQ1050" s="351"/>
      <c r="IWR1050" s="351"/>
      <c r="IWS1050" s="351"/>
      <c r="IWT1050" s="351"/>
      <c r="IWU1050" s="351"/>
      <c r="IWV1050" s="351"/>
      <c r="IWW1050" s="351"/>
      <c r="IWX1050" s="351"/>
      <c r="IWY1050" s="351"/>
      <c r="IWZ1050" s="351"/>
      <c r="IXA1050" s="351"/>
      <c r="IXB1050" s="351"/>
      <c r="IXC1050" s="351"/>
      <c r="IXD1050" s="351"/>
      <c r="IXE1050" s="351"/>
      <c r="IXF1050" s="351"/>
      <c r="IXG1050" s="351"/>
      <c r="IXH1050" s="351"/>
      <c r="IXI1050" s="351"/>
      <c r="IXJ1050" s="351"/>
      <c r="IXK1050" s="351"/>
      <c r="IXL1050" s="351"/>
      <c r="IXM1050" s="351"/>
      <c r="IXN1050" s="351"/>
      <c r="IXO1050" s="351"/>
      <c r="IXP1050" s="351"/>
      <c r="IXQ1050" s="351"/>
      <c r="IXR1050" s="351"/>
      <c r="IXS1050" s="351"/>
      <c r="IXT1050" s="351"/>
      <c r="IXU1050" s="351"/>
      <c r="IXV1050" s="351"/>
      <c r="IXW1050" s="351"/>
      <c r="IXX1050" s="351"/>
      <c r="IXY1050" s="351"/>
      <c r="IXZ1050" s="351"/>
      <c r="IYA1050" s="351"/>
      <c r="IYB1050" s="351"/>
      <c r="IYC1050" s="351"/>
      <c r="IYD1050" s="351"/>
      <c r="IYE1050" s="351"/>
      <c r="IYF1050" s="351"/>
      <c r="IYG1050" s="351"/>
      <c r="IYH1050" s="351"/>
      <c r="IYI1050" s="351"/>
      <c r="IYJ1050" s="351"/>
      <c r="IYK1050" s="351"/>
      <c r="IYL1050" s="351"/>
      <c r="IYM1050" s="351"/>
      <c r="IYN1050" s="351"/>
      <c r="IYO1050" s="351"/>
      <c r="IYP1050" s="351"/>
      <c r="IYQ1050" s="351"/>
      <c r="IYR1050" s="351"/>
      <c r="IYS1050" s="351"/>
      <c r="IYT1050" s="351"/>
      <c r="IYU1050" s="351"/>
      <c r="IYV1050" s="351"/>
      <c r="IYW1050" s="351"/>
      <c r="IYX1050" s="351"/>
      <c r="IYY1050" s="351"/>
      <c r="IYZ1050" s="351"/>
      <c r="IZA1050" s="351"/>
      <c r="IZB1050" s="351"/>
      <c r="IZC1050" s="351"/>
      <c r="IZD1050" s="351"/>
      <c r="IZE1050" s="351"/>
      <c r="IZF1050" s="351"/>
      <c r="IZG1050" s="351"/>
      <c r="IZH1050" s="351"/>
      <c r="IZI1050" s="351"/>
      <c r="IZJ1050" s="351"/>
      <c r="IZK1050" s="351"/>
      <c r="IZL1050" s="351"/>
      <c r="IZM1050" s="351"/>
      <c r="IZN1050" s="351"/>
      <c r="IZO1050" s="351"/>
      <c r="IZP1050" s="351"/>
      <c r="IZQ1050" s="351"/>
      <c r="IZR1050" s="351"/>
      <c r="IZS1050" s="351"/>
      <c r="IZT1050" s="351"/>
      <c r="IZU1050" s="351"/>
      <c r="IZV1050" s="351"/>
      <c r="IZW1050" s="351"/>
      <c r="IZX1050" s="351"/>
      <c r="IZY1050" s="351"/>
      <c r="IZZ1050" s="351"/>
      <c r="JAA1050" s="351"/>
      <c r="JAB1050" s="351"/>
      <c r="JAC1050" s="351"/>
      <c r="JAD1050" s="351"/>
      <c r="JAE1050" s="351"/>
      <c r="JAF1050" s="351"/>
      <c r="JAG1050" s="351"/>
      <c r="JAH1050" s="351"/>
      <c r="JAI1050" s="351"/>
      <c r="JAJ1050" s="351"/>
      <c r="JAK1050" s="351"/>
      <c r="JAL1050" s="351"/>
      <c r="JAM1050" s="351"/>
      <c r="JAN1050" s="351"/>
      <c r="JAO1050" s="351"/>
      <c r="JAP1050" s="351"/>
      <c r="JAQ1050" s="351"/>
      <c r="JAR1050" s="351"/>
      <c r="JAS1050" s="351"/>
      <c r="JAT1050" s="351"/>
      <c r="JAU1050" s="351"/>
      <c r="JAV1050" s="351"/>
      <c r="JAW1050" s="351"/>
      <c r="JAX1050" s="351"/>
      <c r="JAY1050" s="351"/>
      <c r="JAZ1050" s="351"/>
      <c r="JBA1050" s="351"/>
      <c r="JBB1050" s="351"/>
      <c r="JBC1050" s="351"/>
      <c r="JBD1050" s="351"/>
      <c r="JBE1050" s="351"/>
      <c r="JBF1050" s="351"/>
      <c r="JBG1050" s="351"/>
      <c r="JBH1050" s="351"/>
      <c r="JBI1050" s="351"/>
      <c r="JBJ1050" s="351"/>
      <c r="JBK1050" s="351"/>
      <c r="JBL1050" s="351"/>
      <c r="JBM1050" s="351"/>
      <c r="JBN1050" s="351"/>
      <c r="JBO1050" s="351"/>
      <c r="JBP1050" s="351"/>
      <c r="JBQ1050" s="351"/>
      <c r="JBR1050" s="351"/>
      <c r="JBS1050" s="351"/>
      <c r="JBT1050" s="351"/>
      <c r="JBU1050" s="351"/>
      <c r="JBV1050" s="351"/>
      <c r="JBW1050" s="351"/>
      <c r="JBX1050" s="351"/>
      <c r="JBY1050" s="351"/>
      <c r="JBZ1050" s="351"/>
      <c r="JCA1050" s="351"/>
      <c r="JCB1050" s="351"/>
      <c r="JCC1050" s="351"/>
      <c r="JCD1050" s="351"/>
      <c r="JCE1050" s="351"/>
      <c r="JCF1050" s="351"/>
      <c r="JCG1050" s="351"/>
      <c r="JCH1050" s="351"/>
      <c r="JCI1050" s="351"/>
      <c r="JCJ1050" s="351"/>
      <c r="JCK1050" s="351"/>
      <c r="JCL1050" s="351"/>
      <c r="JCM1050" s="351"/>
      <c r="JCN1050" s="351"/>
      <c r="JCO1050" s="351"/>
      <c r="JCP1050" s="351"/>
      <c r="JCQ1050" s="351"/>
      <c r="JCR1050" s="351"/>
      <c r="JCS1050" s="351"/>
      <c r="JCT1050" s="351"/>
      <c r="JCU1050" s="351"/>
      <c r="JCV1050" s="351"/>
      <c r="JCW1050" s="351"/>
      <c r="JCX1050" s="351"/>
      <c r="JCY1050" s="351"/>
      <c r="JCZ1050" s="351"/>
      <c r="JDA1050" s="351"/>
      <c r="JDB1050" s="351"/>
      <c r="JDC1050" s="351"/>
      <c r="JDD1050" s="351"/>
      <c r="JDE1050" s="351"/>
      <c r="JDF1050" s="351"/>
      <c r="JDG1050" s="351"/>
      <c r="JDH1050" s="351"/>
      <c r="JDI1050" s="351"/>
      <c r="JDJ1050" s="351"/>
      <c r="JDK1050" s="351"/>
      <c r="JDL1050" s="351"/>
      <c r="JDM1050" s="351"/>
      <c r="JDN1050" s="351"/>
      <c r="JDO1050" s="351"/>
      <c r="JDP1050" s="351"/>
      <c r="JDQ1050" s="351"/>
      <c r="JDR1050" s="351"/>
      <c r="JDS1050" s="351"/>
      <c r="JDT1050" s="351"/>
      <c r="JDU1050" s="351"/>
      <c r="JDV1050" s="351"/>
      <c r="JDW1050" s="351"/>
      <c r="JDX1050" s="351"/>
      <c r="JDY1050" s="351"/>
      <c r="JDZ1050" s="351"/>
      <c r="JEA1050" s="351"/>
      <c r="JEB1050" s="351"/>
      <c r="JEC1050" s="351"/>
      <c r="JED1050" s="351"/>
      <c r="JEE1050" s="351"/>
      <c r="JEF1050" s="351"/>
      <c r="JEG1050" s="351"/>
      <c r="JEH1050" s="351"/>
      <c r="JEI1050" s="351"/>
      <c r="JEJ1050" s="351"/>
      <c r="JEK1050" s="351"/>
      <c r="JEL1050" s="351"/>
      <c r="JEM1050" s="351"/>
      <c r="JEN1050" s="351"/>
      <c r="JEO1050" s="351"/>
      <c r="JEP1050" s="351"/>
      <c r="JEQ1050" s="351"/>
      <c r="JER1050" s="351"/>
      <c r="JES1050" s="351"/>
      <c r="JET1050" s="351"/>
      <c r="JEU1050" s="351"/>
      <c r="JEV1050" s="351"/>
      <c r="JEW1050" s="351"/>
      <c r="JEX1050" s="351"/>
      <c r="JEY1050" s="351"/>
      <c r="JEZ1050" s="351"/>
      <c r="JFA1050" s="351"/>
      <c r="JFB1050" s="351"/>
      <c r="JFC1050" s="351"/>
      <c r="JFD1050" s="351"/>
      <c r="JFE1050" s="351"/>
      <c r="JFF1050" s="351"/>
      <c r="JFG1050" s="351"/>
      <c r="JFH1050" s="351"/>
      <c r="JFI1050" s="351"/>
      <c r="JFJ1050" s="351"/>
      <c r="JFK1050" s="351"/>
      <c r="JFL1050" s="351"/>
      <c r="JFM1050" s="351"/>
      <c r="JFN1050" s="351"/>
      <c r="JFO1050" s="351"/>
      <c r="JFP1050" s="351"/>
      <c r="JFQ1050" s="351"/>
      <c r="JFR1050" s="351"/>
      <c r="JFS1050" s="351"/>
      <c r="JFT1050" s="351"/>
      <c r="JFU1050" s="351"/>
      <c r="JFV1050" s="351"/>
      <c r="JFW1050" s="351"/>
      <c r="JFX1050" s="351"/>
      <c r="JFY1050" s="351"/>
      <c r="JFZ1050" s="351"/>
      <c r="JGA1050" s="351"/>
      <c r="JGB1050" s="351"/>
      <c r="JGC1050" s="351"/>
      <c r="JGD1050" s="351"/>
      <c r="JGE1050" s="351"/>
      <c r="JGF1050" s="351"/>
      <c r="JGG1050" s="351"/>
      <c r="JGH1050" s="351"/>
      <c r="JGI1050" s="351"/>
      <c r="JGJ1050" s="351"/>
      <c r="JGK1050" s="351"/>
      <c r="JGL1050" s="351"/>
      <c r="JGM1050" s="351"/>
      <c r="JGN1050" s="351"/>
      <c r="JGO1050" s="351"/>
      <c r="JGP1050" s="351"/>
      <c r="JGQ1050" s="351"/>
      <c r="JGR1050" s="351"/>
      <c r="JGS1050" s="351"/>
      <c r="JGT1050" s="351"/>
      <c r="JGU1050" s="351"/>
      <c r="JGV1050" s="351"/>
      <c r="JGW1050" s="351"/>
      <c r="JGX1050" s="351"/>
      <c r="JGY1050" s="351"/>
      <c r="JGZ1050" s="351"/>
      <c r="JHA1050" s="351"/>
      <c r="JHB1050" s="351"/>
      <c r="JHC1050" s="351"/>
      <c r="JHD1050" s="351"/>
      <c r="JHE1050" s="351"/>
      <c r="JHF1050" s="351"/>
      <c r="JHG1050" s="351"/>
      <c r="JHH1050" s="351"/>
      <c r="JHI1050" s="351"/>
      <c r="JHJ1050" s="351"/>
      <c r="JHK1050" s="351"/>
      <c r="JHL1050" s="351"/>
      <c r="JHM1050" s="351"/>
      <c r="JHN1050" s="351"/>
      <c r="JHO1050" s="351"/>
      <c r="JHP1050" s="351"/>
      <c r="JHQ1050" s="351"/>
      <c r="JHR1050" s="351"/>
      <c r="JHS1050" s="351"/>
      <c r="JHT1050" s="351"/>
      <c r="JHU1050" s="351"/>
      <c r="JHV1050" s="351"/>
      <c r="JHW1050" s="351"/>
      <c r="JHX1050" s="351"/>
      <c r="JHY1050" s="351"/>
      <c r="JHZ1050" s="351"/>
      <c r="JIA1050" s="351"/>
      <c r="JIB1050" s="351"/>
      <c r="JIC1050" s="351"/>
      <c r="JID1050" s="351"/>
      <c r="JIE1050" s="351"/>
      <c r="JIF1050" s="351"/>
      <c r="JIG1050" s="351"/>
      <c r="JIH1050" s="351"/>
      <c r="JII1050" s="351"/>
      <c r="JIJ1050" s="351"/>
      <c r="JIK1050" s="351"/>
      <c r="JIL1050" s="351"/>
      <c r="JIM1050" s="351"/>
      <c r="JIN1050" s="351"/>
      <c r="JIO1050" s="351"/>
      <c r="JIP1050" s="351"/>
      <c r="JIQ1050" s="351"/>
      <c r="JIR1050" s="351"/>
      <c r="JIS1050" s="351"/>
      <c r="JIT1050" s="351"/>
      <c r="JIU1050" s="351"/>
      <c r="JIV1050" s="351"/>
      <c r="JIW1050" s="351"/>
      <c r="JIX1050" s="351"/>
      <c r="JIY1050" s="351"/>
      <c r="JIZ1050" s="351"/>
      <c r="JJA1050" s="351"/>
      <c r="JJB1050" s="351"/>
      <c r="JJC1050" s="351"/>
      <c r="JJD1050" s="351"/>
      <c r="JJE1050" s="351"/>
      <c r="JJF1050" s="351"/>
      <c r="JJG1050" s="351"/>
      <c r="JJH1050" s="351"/>
      <c r="JJI1050" s="351"/>
      <c r="JJJ1050" s="351"/>
      <c r="JJK1050" s="351"/>
      <c r="JJL1050" s="351"/>
      <c r="JJM1050" s="351"/>
      <c r="JJN1050" s="351"/>
      <c r="JJO1050" s="351"/>
      <c r="JJP1050" s="351"/>
      <c r="JJQ1050" s="351"/>
      <c r="JJR1050" s="351"/>
      <c r="JJS1050" s="351"/>
      <c r="JJT1050" s="351"/>
      <c r="JJU1050" s="351"/>
      <c r="JJV1050" s="351"/>
      <c r="JJW1050" s="351"/>
      <c r="JJX1050" s="351"/>
      <c r="JJY1050" s="351"/>
      <c r="JJZ1050" s="351"/>
      <c r="JKA1050" s="351"/>
      <c r="JKB1050" s="351"/>
      <c r="JKC1050" s="351"/>
      <c r="JKD1050" s="351"/>
      <c r="JKE1050" s="351"/>
      <c r="JKF1050" s="351"/>
      <c r="JKG1050" s="351"/>
      <c r="JKH1050" s="351"/>
      <c r="JKI1050" s="351"/>
      <c r="JKJ1050" s="351"/>
      <c r="JKK1050" s="351"/>
      <c r="JKL1050" s="351"/>
      <c r="JKM1050" s="351"/>
      <c r="JKN1050" s="351"/>
      <c r="JKO1050" s="351"/>
      <c r="JKP1050" s="351"/>
      <c r="JKQ1050" s="351"/>
      <c r="JKR1050" s="351"/>
      <c r="JKS1050" s="351"/>
      <c r="JKT1050" s="351"/>
      <c r="JKU1050" s="351"/>
      <c r="JKV1050" s="351"/>
      <c r="JKW1050" s="351"/>
      <c r="JKX1050" s="351"/>
      <c r="JKY1050" s="351"/>
      <c r="JKZ1050" s="351"/>
      <c r="JLA1050" s="351"/>
      <c r="JLB1050" s="351"/>
      <c r="JLC1050" s="351"/>
      <c r="JLD1050" s="351"/>
      <c r="JLE1050" s="351"/>
      <c r="JLF1050" s="351"/>
      <c r="JLG1050" s="351"/>
      <c r="JLH1050" s="351"/>
      <c r="JLI1050" s="351"/>
      <c r="JLJ1050" s="351"/>
      <c r="JLK1050" s="351"/>
      <c r="JLL1050" s="351"/>
      <c r="JLM1050" s="351"/>
      <c r="JLN1050" s="351"/>
      <c r="JLO1050" s="351"/>
      <c r="JLP1050" s="351"/>
      <c r="JLQ1050" s="351"/>
      <c r="JLR1050" s="351"/>
      <c r="JLS1050" s="351"/>
      <c r="JLT1050" s="351"/>
      <c r="JLU1050" s="351"/>
      <c r="JLV1050" s="351"/>
      <c r="JLW1050" s="351"/>
      <c r="JLX1050" s="351"/>
      <c r="JLY1050" s="351"/>
      <c r="JLZ1050" s="351"/>
      <c r="JMA1050" s="351"/>
      <c r="JMB1050" s="351"/>
      <c r="JMC1050" s="351"/>
      <c r="JMD1050" s="351"/>
      <c r="JME1050" s="351"/>
      <c r="JMF1050" s="351"/>
      <c r="JMG1050" s="351"/>
      <c r="JMH1050" s="351"/>
      <c r="JMI1050" s="351"/>
      <c r="JMJ1050" s="351"/>
      <c r="JMK1050" s="351"/>
      <c r="JML1050" s="351"/>
      <c r="JMM1050" s="351"/>
      <c r="JMN1050" s="351"/>
      <c r="JMO1050" s="351"/>
      <c r="JMP1050" s="351"/>
      <c r="JMQ1050" s="351"/>
      <c r="JMR1050" s="351"/>
      <c r="JMS1050" s="351"/>
      <c r="JMT1050" s="351"/>
      <c r="JMU1050" s="351"/>
      <c r="JMV1050" s="351"/>
      <c r="JMW1050" s="351"/>
      <c r="JMX1050" s="351"/>
      <c r="JMY1050" s="351"/>
      <c r="JMZ1050" s="351"/>
      <c r="JNA1050" s="351"/>
      <c r="JNB1050" s="351"/>
      <c r="JNC1050" s="351"/>
      <c r="JND1050" s="351"/>
      <c r="JNE1050" s="351"/>
      <c r="JNF1050" s="351"/>
      <c r="JNG1050" s="351"/>
      <c r="JNH1050" s="351"/>
      <c r="JNI1050" s="351"/>
      <c r="JNJ1050" s="351"/>
      <c r="JNK1050" s="351"/>
      <c r="JNL1050" s="351"/>
      <c r="JNM1050" s="351"/>
      <c r="JNN1050" s="351"/>
      <c r="JNO1050" s="351"/>
      <c r="JNP1050" s="351"/>
      <c r="JNQ1050" s="351"/>
      <c r="JNR1050" s="351"/>
      <c r="JNS1050" s="351"/>
      <c r="JNT1050" s="351"/>
      <c r="JNU1050" s="351"/>
      <c r="JNV1050" s="351"/>
      <c r="JNW1050" s="351"/>
      <c r="JNX1050" s="351"/>
      <c r="JNY1050" s="351"/>
      <c r="JNZ1050" s="351"/>
      <c r="JOA1050" s="351"/>
      <c r="JOB1050" s="351"/>
      <c r="JOC1050" s="351"/>
      <c r="JOD1050" s="351"/>
      <c r="JOE1050" s="351"/>
      <c r="JOF1050" s="351"/>
      <c r="JOG1050" s="351"/>
      <c r="JOH1050" s="351"/>
      <c r="JOI1050" s="351"/>
      <c r="JOJ1050" s="351"/>
      <c r="JOK1050" s="351"/>
      <c r="JOL1050" s="351"/>
      <c r="JOM1050" s="351"/>
      <c r="JON1050" s="351"/>
      <c r="JOO1050" s="351"/>
      <c r="JOP1050" s="351"/>
      <c r="JOQ1050" s="351"/>
      <c r="JOR1050" s="351"/>
      <c r="JOS1050" s="351"/>
      <c r="JOT1050" s="351"/>
      <c r="JOU1050" s="351"/>
      <c r="JOV1050" s="351"/>
      <c r="JOW1050" s="351"/>
      <c r="JOX1050" s="351"/>
      <c r="JOY1050" s="351"/>
      <c r="JOZ1050" s="351"/>
      <c r="JPA1050" s="351"/>
      <c r="JPB1050" s="351"/>
      <c r="JPC1050" s="351"/>
      <c r="JPD1050" s="351"/>
      <c r="JPE1050" s="351"/>
      <c r="JPF1050" s="351"/>
      <c r="JPG1050" s="351"/>
      <c r="JPH1050" s="351"/>
      <c r="JPI1050" s="351"/>
      <c r="JPJ1050" s="351"/>
      <c r="JPK1050" s="351"/>
      <c r="JPL1050" s="351"/>
      <c r="JPM1050" s="351"/>
      <c r="JPN1050" s="351"/>
      <c r="JPO1050" s="351"/>
      <c r="JPP1050" s="351"/>
      <c r="JPQ1050" s="351"/>
      <c r="JPR1050" s="351"/>
      <c r="JPS1050" s="351"/>
      <c r="JPT1050" s="351"/>
      <c r="JPU1050" s="351"/>
      <c r="JPV1050" s="351"/>
      <c r="JPW1050" s="351"/>
      <c r="JPX1050" s="351"/>
      <c r="JPY1050" s="351"/>
      <c r="JPZ1050" s="351"/>
      <c r="JQA1050" s="351"/>
      <c r="JQB1050" s="351"/>
      <c r="JQC1050" s="351"/>
      <c r="JQD1050" s="351"/>
      <c r="JQE1050" s="351"/>
      <c r="JQF1050" s="351"/>
      <c r="JQG1050" s="351"/>
      <c r="JQH1050" s="351"/>
      <c r="JQI1050" s="351"/>
      <c r="JQJ1050" s="351"/>
      <c r="JQK1050" s="351"/>
      <c r="JQL1050" s="351"/>
      <c r="JQM1050" s="351"/>
      <c r="JQN1050" s="351"/>
      <c r="JQO1050" s="351"/>
      <c r="JQP1050" s="351"/>
      <c r="JQQ1050" s="351"/>
      <c r="JQR1050" s="351"/>
      <c r="JQS1050" s="351"/>
      <c r="JQT1050" s="351"/>
      <c r="JQU1050" s="351"/>
      <c r="JQV1050" s="351"/>
      <c r="JQW1050" s="351"/>
      <c r="JQX1050" s="351"/>
      <c r="JQY1050" s="351"/>
      <c r="JQZ1050" s="351"/>
      <c r="JRA1050" s="351"/>
      <c r="JRB1050" s="351"/>
      <c r="JRC1050" s="351"/>
      <c r="JRD1050" s="351"/>
      <c r="JRE1050" s="351"/>
      <c r="JRF1050" s="351"/>
      <c r="JRG1050" s="351"/>
      <c r="JRH1050" s="351"/>
      <c r="JRI1050" s="351"/>
      <c r="JRJ1050" s="351"/>
      <c r="JRK1050" s="351"/>
      <c r="JRL1050" s="351"/>
      <c r="JRM1050" s="351"/>
      <c r="JRN1050" s="351"/>
      <c r="JRO1050" s="351"/>
      <c r="JRP1050" s="351"/>
      <c r="JRQ1050" s="351"/>
      <c r="JRR1050" s="351"/>
      <c r="JRS1050" s="351"/>
      <c r="JRT1050" s="351"/>
      <c r="JRU1050" s="351"/>
      <c r="JRV1050" s="351"/>
      <c r="JRW1050" s="351"/>
      <c r="JRX1050" s="351"/>
      <c r="JRY1050" s="351"/>
      <c r="JRZ1050" s="351"/>
      <c r="JSA1050" s="351"/>
      <c r="JSB1050" s="351"/>
      <c r="JSC1050" s="351"/>
      <c r="JSD1050" s="351"/>
      <c r="JSE1050" s="351"/>
      <c r="JSF1050" s="351"/>
      <c r="JSG1050" s="351"/>
      <c r="JSH1050" s="351"/>
      <c r="JSI1050" s="351"/>
      <c r="JSJ1050" s="351"/>
      <c r="JSK1050" s="351"/>
      <c r="JSL1050" s="351"/>
      <c r="JSM1050" s="351"/>
      <c r="JSN1050" s="351"/>
      <c r="JSO1050" s="351"/>
      <c r="JSP1050" s="351"/>
      <c r="JSQ1050" s="351"/>
      <c r="JSR1050" s="351"/>
      <c r="JSS1050" s="351"/>
      <c r="JST1050" s="351"/>
      <c r="JSU1050" s="351"/>
      <c r="JSV1050" s="351"/>
      <c r="JSW1050" s="351"/>
      <c r="JSX1050" s="351"/>
      <c r="JSY1050" s="351"/>
      <c r="JSZ1050" s="351"/>
      <c r="JTA1050" s="351"/>
      <c r="JTB1050" s="351"/>
      <c r="JTC1050" s="351"/>
      <c r="JTD1050" s="351"/>
      <c r="JTE1050" s="351"/>
      <c r="JTF1050" s="351"/>
      <c r="JTG1050" s="351"/>
      <c r="JTH1050" s="351"/>
      <c r="JTI1050" s="351"/>
      <c r="JTJ1050" s="351"/>
      <c r="JTK1050" s="351"/>
      <c r="JTL1050" s="351"/>
      <c r="JTM1050" s="351"/>
      <c r="JTN1050" s="351"/>
      <c r="JTO1050" s="351"/>
      <c r="JTP1050" s="351"/>
      <c r="JTQ1050" s="351"/>
      <c r="JTR1050" s="351"/>
      <c r="JTS1050" s="351"/>
      <c r="JTT1050" s="351"/>
      <c r="JTU1050" s="351"/>
      <c r="JTV1050" s="351"/>
      <c r="JTW1050" s="351"/>
      <c r="JTX1050" s="351"/>
      <c r="JTY1050" s="351"/>
      <c r="JTZ1050" s="351"/>
      <c r="JUA1050" s="351"/>
      <c r="JUB1050" s="351"/>
      <c r="JUC1050" s="351"/>
      <c r="JUD1050" s="351"/>
      <c r="JUE1050" s="351"/>
      <c r="JUF1050" s="351"/>
      <c r="JUG1050" s="351"/>
      <c r="JUH1050" s="351"/>
      <c r="JUI1050" s="351"/>
      <c r="JUJ1050" s="351"/>
      <c r="JUK1050" s="351"/>
      <c r="JUL1050" s="351"/>
      <c r="JUM1050" s="351"/>
      <c r="JUN1050" s="351"/>
      <c r="JUO1050" s="351"/>
      <c r="JUP1050" s="351"/>
      <c r="JUQ1050" s="351"/>
      <c r="JUR1050" s="351"/>
      <c r="JUS1050" s="351"/>
      <c r="JUT1050" s="351"/>
      <c r="JUU1050" s="351"/>
      <c r="JUV1050" s="351"/>
      <c r="JUW1050" s="351"/>
      <c r="JUX1050" s="351"/>
      <c r="JUY1050" s="351"/>
      <c r="JUZ1050" s="351"/>
      <c r="JVA1050" s="351"/>
      <c r="JVB1050" s="351"/>
      <c r="JVC1050" s="351"/>
      <c r="JVD1050" s="351"/>
      <c r="JVE1050" s="351"/>
      <c r="JVF1050" s="351"/>
      <c r="JVG1050" s="351"/>
      <c r="JVH1050" s="351"/>
      <c r="JVI1050" s="351"/>
      <c r="JVJ1050" s="351"/>
      <c r="JVK1050" s="351"/>
      <c r="JVL1050" s="351"/>
      <c r="JVM1050" s="351"/>
      <c r="JVN1050" s="351"/>
      <c r="JVO1050" s="351"/>
      <c r="JVP1050" s="351"/>
      <c r="JVQ1050" s="351"/>
      <c r="JVR1050" s="351"/>
      <c r="JVS1050" s="351"/>
      <c r="JVT1050" s="351"/>
      <c r="JVU1050" s="351"/>
      <c r="JVV1050" s="351"/>
      <c r="JVW1050" s="351"/>
      <c r="JVX1050" s="351"/>
      <c r="JVY1050" s="351"/>
      <c r="JVZ1050" s="351"/>
      <c r="JWA1050" s="351"/>
      <c r="JWB1050" s="351"/>
      <c r="JWC1050" s="351"/>
      <c r="JWD1050" s="351"/>
      <c r="JWE1050" s="351"/>
      <c r="JWF1050" s="351"/>
      <c r="JWG1050" s="351"/>
      <c r="JWH1050" s="351"/>
      <c r="JWI1050" s="351"/>
      <c r="JWJ1050" s="351"/>
      <c r="JWK1050" s="351"/>
      <c r="JWL1050" s="351"/>
      <c r="JWM1050" s="351"/>
      <c r="JWN1050" s="351"/>
      <c r="JWO1050" s="351"/>
      <c r="JWP1050" s="351"/>
      <c r="JWQ1050" s="351"/>
      <c r="JWR1050" s="351"/>
      <c r="JWS1050" s="351"/>
      <c r="JWT1050" s="351"/>
      <c r="JWU1050" s="351"/>
      <c r="JWV1050" s="351"/>
      <c r="JWW1050" s="351"/>
      <c r="JWX1050" s="351"/>
      <c r="JWY1050" s="351"/>
      <c r="JWZ1050" s="351"/>
      <c r="JXA1050" s="351"/>
      <c r="JXB1050" s="351"/>
      <c r="JXC1050" s="351"/>
      <c r="JXD1050" s="351"/>
      <c r="JXE1050" s="351"/>
      <c r="JXF1050" s="351"/>
      <c r="JXG1050" s="351"/>
      <c r="JXH1050" s="351"/>
      <c r="JXI1050" s="351"/>
      <c r="JXJ1050" s="351"/>
      <c r="JXK1050" s="351"/>
      <c r="JXL1050" s="351"/>
      <c r="JXM1050" s="351"/>
      <c r="JXN1050" s="351"/>
      <c r="JXO1050" s="351"/>
      <c r="JXP1050" s="351"/>
      <c r="JXQ1050" s="351"/>
      <c r="JXR1050" s="351"/>
      <c r="JXS1050" s="351"/>
      <c r="JXT1050" s="351"/>
      <c r="JXU1050" s="351"/>
      <c r="JXV1050" s="351"/>
      <c r="JXW1050" s="351"/>
      <c r="JXX1050" s="351"/>
      <c r="JXY1050" s="351"/>
      <c r="JXZ1050" s="351"/>
      <c r="JYA1050" s="351"/>
      <c r="JYB1050" s="351"/>
      <c r="JYC1050" s="351"/>
      <c r="JYD1050" s="351"/>
      <c r="JYE1050" s="351"/>
      <c r="JYF1050" s="351"/>
      <c r="JYG1050" s="351"/>
      <c r="JYH1050" s="351"/>
      <c r="JYI1050" s="351"/>
      <c r="JYJ1050" s="351"/>
      <c r="JYK1050" s="351"/>
      <c r="JYL1050" s="351"/>
      <c r="JYM1050" s="351"/>
      <c r="JYN1050" s="351"/>
      <c r="JYO1050" s="351"/>
      <c r="JYP1050" s="351"/>
      <c r="JYQ1050" s="351"/>
      <c r="JYR1050" s="351"/>
      <c r="JYS1050" s="351"/>
      <c r="JYT1050" s="351"/>
      <c r="JYU1050" s="351"/>
      <c r="JYV1050" s="351"/>
      <c r="JYW1050" s="351"/>
      <c r="JYX1050" s="351"/>
      <c r="JYY1050" s="351"/>
      <c r="JYZ1050" s="351"/>
      <c r="JZA1050" s="351"/>
      <c r="JZB1050" s="351"/>
      <c r="JZC1050" s="351"/>
      <c r="JZD1050" s="351"/>
      <c r="JZE1050" s="351"/>
      <c r="JZF1050" s="351"/>
      <c r="JZG1050" s="351"/>
      <c r="JZH1050" s="351"/>
      <c r="JZI1050" s="351"/>
      <c r="JZJ1050" s="351"/>
      <c r="JZK1050" s="351"/>
      <c r="JZL1050" s="351"/>
      <c r="JZM1050" s="351"/>
      <c r="JZN1050" s="351"/>
      <c r="JZO1050" s="351"/>
      <c r="JZP1050" s="351"/>
      <c r="JZQ1050" s="351"/>
      <c r="JZR1050" s="351"/>
      <c r="JZS1050" s="351"/>
      <c r="JZT1050" s="351"/>
      <c r="JZU1050" s="351"/>
      <c r="JZV1050" s="351"/>
      <c r="JZW1050" s="351"/>
      <c r="JZX1050" s="351"/>
      <c r="JZY1050" s="351"/>
      <c r="JZZ1050" s="351"/>
      <c r="KAA1050" s="351"/>
      <c r="KAB1050" s="351"/>
      <c r="KAC1050" s="351"/>
      <c r="KAD1050" s="351"/>
      <c r="KAE1050" s="351"/>
      <c r="KAF1050" s="351"/>
      <c r="KAG1050" s="351"/>
      <c r="KAH1050" s="351"/>
      <c r="KAI1050" s="351"/>
      <c r="KAJ1050" s="351"/>
      <c r="KAK1050" s="351"/>
      <c r="KAL1050" s="351"/>
      <c r="KAM1050" s="351"/>
      <c r="KAN1050" s="351"/>
      <c r="KAO1050" s="351"/>
      <c r="KAP1050" s="351"/>
      <c r="KAQ1050" s="351"/>
      <c r="KAR1050" s="351"/>
      <c r="KAS1050" s="351"/>
      <c r="KAT1050" s="351"/>
      <c r="KAU1050" s="351"/>
      <c r="KAV1050" s="351"/>
      <c r="KAW1050" s="351"/>
      <c r="KAX1050" s="351"/>
      <c r="KAY1050" s="351"/>
      <c r="KAZ1050" s="351"/>
      <c r="KBA1050" s="351"/>
      <c r="KBB1050" s="351"/>
      <c r="KBC1050" s="351"/>
      <c r="KBD1050" s="351"/>
      <c r="KBE1050" s="351"/>
      <c r="KBF1050" s="351"/>
      <c r="KBG1050" s="351"/>
      <c r="KBH1050" s="351"/>
      <c r="KBI1050" s="351"/>
      <c r="KBJ1050" s="351"/>
      <c r="KBK1050" s="351"/>
      <c r="KBL1050" s="351"/>
      <c r="KBM1050" s="351"/>
      <c r="KBN1050" s="351"/>
      <c r="KBO1050" s="351"/>
      <c r="KBP1050" s="351"/>
      <c r="KBQ1050" s="351"/>
      <c r="KBR1050" s="351"/>
      <c r="KBS1050" s="351"/>
      <c r="KBT1050" s="351"/>
      <c r="KBU1050" s="351"/>
      <c r="KBV1050" s="351"/>
      <c r="KBW1050" s="351"/>
      <c r="KBX1050" s="351"/>
      <c r="KBY1050" s="351"/>
      <c r="KBZ1050" s="351"/>
      <c r="KCA1050" s="351"/>
      <c r="KCB1050" s="351"/>
      <c r="KCC1050" s="351"/>
      <c r="KCD1050" s="351"/>
      <c r="KCE1050" s="351"/>
      <c r="KCF1050" s="351"/>
      <c r="KCG1050" s="351"/>
      <c r="KCH1050" s="351"/>
      <c r="KCI1050" s="351"/>
      <c r="KCJ1050" s="351"/>
      <c r="KCK1050" s="351"/>
      <c r="KCL1050" s="351"/>
      <c r="KCM1050" s="351"/>
      <c r="KCN1050" s="351"/>
      <c r="KCO1050" s="351"/>
      <c r="KCP1050" s="351"/>
      <c r="KCQ1050" s="351"/>
      <c r="KCR1050" s="351"/>
      <c r="KCS1050" s="351"/>
      <c r="KCT1050" s="351"/>
      <c r="KCU1050" s="351"/>
      <c r="KCV1050" s="351"/>
      <c r="KCW1050" s="351"/>
      <c r="KCX1050" s="351"/>
      <c r="KCY1050" s="351"/>
      <c r="KCZ1050" s="351"/>
      <c r="KDA1050" s="351"/>
      <c r="KDB1050" s="351"/>
      <c r="KDC1050" s="351"/>
      <c r="KDD1050" s="351"/>
      <c r="KDE1050" s="351"/>
      <c r="KDF1050" s="351"/>
      <c r="KDG1050" s="351"/>
      <c r="KDH1050" s="351"/>
      <c r="KDI1050" s="351"/>
      <c r="KDJ1050" s="351"/>
      <c r="KDK1050" s="351"/>
      <c r="KDL1050" s="351"/>
      <c r="KDM1050" s="351"/>
      <c r="KDN1050" s="351"/>
      <c r="KDO1050" s="351"/>
      <c r="KDP1050" s="351"/>
      <c r="KDQ1050" s="351"/>
      <c r="KDR1050" s="351"/>
      <c r="KDS1050" s="351"/>
      <c r="KDT1050" s="351"/>
      <c r="KDU1050" s="351"/>
      <c r="KDV1050" s="351"/>
      <c r="KDW1050" s="351"/>
      <c r="KDX1050" s="351"/>
      <c r="KDY1050" s="351"/>
      <c r="KDZ1050" s="351"/>
      <c r="KEA1050" s="351"/>
      <c r="KEB1050" s="351"/>
      <c r="KEC1050" s="351"/>
      <c r="KED1050" s="351"/>
      <c r="KEE1050" s="351"/>
      <c r="KEF1050" s="351"/>
      <c r="KEG1050" s="351"/>
      <c r="KEH1050" s="351"/>
      <c r="KEI1050" s="351"/>
      <c r="KEJ1050" s="351"/>
      <c r="KEK1050" s="351"/>
      <c r="KEL1050" s="351"/>
      <c r="KEM1050" s="351"/>
      <c r="KEN1050" s="351"/>
      <c r="KEO1050" s="351"/>
      <c r="KEP1050" s="351"/>
      <c r="KEQ1050" s="351"/>
      <c r="KER1050" s="351"/>
      <c r="KES1050" s="351"/>
      <c r="KET1050" s="351"/>
      <c r="KEU1050" s="351"/>
      <c r="KEV1050" s="351"/>
      <c r="KEW1050" s="351"/>
      <c r="KEX1050" s="351"/>
      <c r="KEY1050" s="351"/>
      <c r="KEZ1050" s="351"/>
      <c r="KFA1050" s="351"/>
      <c r="KFB1050" s="351"/>
      <c r="KFC1050" s="351"/>
      <c r="KFD1050" s="351"/>
      <c r="KFE1050" s="351"/>
      <c r="KFF1050" s="351"/>
      <c r="KFG1050" s="351"/>
      <c r="KFH1050" s="351"/>
      <c r="KFI1050" s="351"/>
      <c r="KFJ1050" s="351"/>
      <c r="KFK1050" s="351"/>
      <c r="KFL1050" s="351"/>
      <c r="KFM1050" s="351"/>
      <c r="KFN1050" s="351"/>
      <c r="KFO1050" s="351"/>
      <c r="KFP1050" s="351"/>
      <c r="KFQ1050" s="351"/>
      <c r="KFR1050" s="351"/>
      <c r="KFS1050" s="351"/>
      <c r="KFT1050" s="351"/>
      <c r="KFU1050" s="351"/>
      <c r="KFV1050" s="351"/>
      <c r="KFW1050" s="351"/>
      <c r="KFX1050" s="351"/>
      <c r="KFY1050" s="351"/>
      <c r="KFZ1050" s="351"/>
      <c r="KGA1050" s="351"/>
      <c r="KGB1050" s="351"/>
      <c r="KGC1050" s="351"/>
      <c r="KGD1050" s="351"/>
      <c r="KGE1050" s="351"/>
      <c r="KGF1050" s="351"/>
      <c r="KGG1050" s="351"/>
      <c r="KGH1050" s="351"/>
      <c r="KGI1050" s="351"/>
      <c r="KGJ1050" s="351"/>
      <c r="KGK1050" s="351"/>
      <c r="KGL1050" s="351"/>
      <c r="KGM1050" s="351"/>
      <c r="KGN1050" s="351"/>
      <c r="KGO1050" s="351"/>
      <c r="KGP1050" s="351"/>
      <c r="KGQ1050" s="351"/>
      <c r="KGR1050" s="351"/>
      <c r="KGS1050" s="351"/>
      <c r="KGT1050" s="351"/>
      <c r="KGU1050" s="351"/>
      <c r="KGV1050" s="351"/>
      <c r="KGW1050" s="351"/>
      <c r="KGX1050" s="351"/>
      <c r="KGY1050" s="351"/>
      <c r="KGZ1050" s="351"/>
      <c r="KHA1050" s="351"/>
      <c r="KHB1050" s="351"/>
      <c r="KHC1050" s="351"/>
      <c r="KHD1050" s="351"/>
      <c r="KHE1050" s="351"/>
      <c r="KHF1050" s="351"/>
      <c r="KHG1050" s="351"/>
      <c r="KHH1050" s="351"/>
      <c r="KHI1050" s="351"/>
      <c r="KHJ1050" s="351"/>
      <c r="KHK1050" s="351"/>
      <c r="KHL1050" s="351"/>
      <c r="KHM1050" s="351"/>
      <c r="KHN1050" s="351"/>
      <c r="KHO1050" s="351"/>
      <c r="KHP1050" s="351"/>
      <c r="KHQ1050" s="351"/>
      <c r="KHR1050" s="351"/>
      <c r="KHS1050" s="351"/>
      <c r="KHT1050" s="351"/>
      <c r="KHU1050" s="351"/>
      <c r="KHV1050" s="351"/>
      <c r="KHW1050" s="351"/>
      <c r="KHX1050" s="351"/>
      <c r="KHY1050" s="351"/>
      <c r="KHZ1050" s="351"/>
      <c r="KIA1050" s="351"/>
      <c r="KIB1050" s="351"/>
      <c r="KIC1050" s="351"/>
      <c r="KID1050" s="351"/>
      <c r="KIE1050" s="351"/>
      <c r="KIF1050" s="351"/>
      <c r="KIG1050" s="351"/>
      <c r="KIH1050" s="351"/>
      <c r="KII1050" s="351"/>
      <c r="KIJ1050" s="351"/>
      <c r="KIK1050" s="351"/>
      <c r="KIL1050" s="351"/>
      <c r="KIM1050" s="351"/>
      <c r="KIN1050" s="351"/>
      <c r="KIO1050" s="351"/>
      <c r="KIP1050" s="351"/>
      <c r="KIQ1050" s="351"/>
      <c r="KIR1050" s="351"/>
      <c r="KIS1050" s="351"/>
      <c r="KIT1050" s="351"/>
      <c r="KIU1050" s="351"/>
      <c r="KIV1050" s="351"/>
      <c r="KIW1050" s="351"/>
      <c r="KIX1050" s="351"/>
      <c r="KIY1050" s="351"/>
      <c r="KIZ1050" s="351"/>
      <c r="KJA1050" s="351"/>
      <c r="KJB1050" s="351"/>
      <c r="KJC1050" s="351"/>
      <c r="KJD1050" s="351"/>
      <c r="KJE1050" s="351"/>
      <c r="KJF1050" s="351"/>
      <c r="KJG1050" s="351"/>
      <c r="KJH1050" s="351"/>
      <c r="KJI1050" s="351"/>
      <c r="KJJ1050" s="351"/>
      <c r="KJK1050" s="351"/>
      <c r="KJL1050" s="351"/>
      <c r="KJM1050" s="351"/>
      <c r="KJN1050" s="351"/>
      <c r="KJO1050" s="351"/>
      <c r="KJP1050" s="351"/>
      <c r="KJQ1050" s="351"/>
      <c r="KJR1050" s="351"/>
      <c r="KJS1050" s="351"/>
      <c r="KJT1050" s="351"/>
      <c r="KJU1050" s="351"/>
      <c r="KJV1050" s="351"/>
      <c r="KJW1050" s="351"/>
      <c r="KJX1050" s="351"/>
      <c r="KJY1050" s="351"/>
      <c r="KJZ1050" s="351"/>
      <c r="KKA1050" s="351"/>
      <c r="KKB1050" s="351"/>
      <c r="KKC1050" s="351"/>
      <c r="KKD1050" s="351"/>
      <c r="KKE1050" s="351"/>
      <c r="KKF1050" s="351"/>
      <c r="KKG1050" s="351"/>
      <c r="KKH1050" s="351"/>
      <c r="KKI1050" s="351"/>
      <c r="KKJ1050" s="351"/>
      <c r="KKK1050" s="351"/>
      <c r="KKL1050" s="351"/>
      <c r="KKM1050" s="351"/>
      <c r="KKN1050" s="351"/>
      <c r="KKO1050" s="351"/>
      <c r="KKP1050" s="351"/>
      <c r="KKQ1050" s="351"/>
      <c r="KKR1050" s="351"/>
      <c r="KKS1050" s="351"/>
      <c r="KKT1050" s="351"/>
      <c r="KKU1050" s="351"/>
      <c r="KKV1050" s="351"/>
      <c r="KKW1050" s="351"/>
      <c r="KKX1050" s="351"/>
      <c r="KKY1050" s="351"/>
      <c r="KKZ1050" s="351"/>
      <c r="KLA1050" s="351"/>
      <c r="KLB1050" s="351"/>
      <c r="KLC1050" s="351"/>
      <c r="KLD1050" s="351"/>
      <c r="KLE1050" s="351"/>
      <c r="KLF1050" s="351"/>
      <c r="KLG1050" s="351"/>
      <c r="KLH1050" s="351"/>
      <c r="KLI1050" s="351"/>
      <c r="KLJ1050" s="351"/>
      <c r="KLK1050" s="351"/>
      <c r="KLL1050" s="351"/>
      <c r="KLM1050" s="351"/>
      <c r="KLN1050" s="351"/>
      <c r="KLO1050" s="351"/>
      <c r="KLP1050" s="351"/>
      <c r="KLQ1050" s="351"/>
      <c r="KLR1050" s="351"/>
      <c r="KLS1050" s="351"/>
      <c r="KLT1050" s="351"/>
      <c r="KLU1050" s="351"/>
      <c r="KLV1050" s="351"/>
      <c r="KLW1050" s="351"/>
      <c r="KLX1050" s="351"/>
      <c r="KLY1050" s="351"/>
      <c r="KLZ1050" s="351"/>
      <c r="KMA1050" s="351"/>
      <c r="KMB1050" s="351"/>
      <c r="KMC1050" s="351"/>
      <c r="KMD1050" s="351"/>
      <c r="KME1050" s="351"/>
      <c r="KMF1050" s="351"/>
      <c r="KMG1050" s="351"/>
      <c r="KMH1050" s="351"/>
      <c r="KMI1050" s="351"/>
      <c r="KMJ1050" s="351"/>
      <c r="KMK1050" s="351"/>
      <c r="KML1050" s="351"/>
      <c r="KMM1050" s="351"/>
      <c r="KMN1050" s="351"/>
      <c r="KMO1050" s="351"/>
      <c r="KMP1050" s="351"/>
      <c r="KMQ1050" s="351"/>
      <c r="KMR1050" s="351"/>
      <c r="KMS1050" s="351"/>
      <c r="KMT1050" s="351"/>
      <c r="KMU1050" s="351"/>
      <c r="KMV1050" s="351"/>
      <c r="KMW1050" s="351"/>
      <c r="KMX1050" s="351"/>
      <c r="KMY1050" s="351"/>
      <c r="KMZ1050" s="351"/>
      <c r="KNA1050" s="351"/>
      <c r="KNB1050" s="351"/>
      <c r="KNC1050" s="351"/>
      <c r="KND1050" s="351"/>
      <c r="KNE1050" s="351"/>
      <c r="KNF1050" s="351"/>
      <c r="KNG1050" s="351"/>
      <c r="KNH1050" s="351"/>
      <c r="KNI1050" s="351"/>
      <c r="KNJ1050" s="351"/>
      <c r="KNK1050" s="351"/>
      <c r="KNL1050" s="351"/>
      <c r="KNM1050" s="351"/>
      <c r="KNN1050" s="351"/>
      <c r="KNO1050" s="351"/>
      <c r="KNP1050" s="351"/>
      <c r="KNQ1050" s="351"/>
      <c r="KNR1050" s="351"/>
      <c r="KNS1050" s="351"/>
      <c r="KNT1050" s="351"/>
      <c r="KNU1050" s="351"/>
      <c r="KNV1050" s="351"/>
      <c r="KNW1050" s="351"/>
      <c r="KNX1050" s="351"/>
      <c r="KNY1050" s="351"/>
      <c r="KNZ1050" s="351"/>
      <c r="KOA1050" s="351"/>
      <c r="KOB1050" s="351"/>
      <c r="KOC1050" s="351"/>
      <c r="KOD1050" s="351"/>
      <c r="KOE1050" s="351"/>
      <c r="KOF1050" s="351"/>
      <c r="KOG1050" s="351"/>
      <c r="KOH1050" s="351"/>
      <c r="KOI1050" s="351"/>
      <c r="KOJ1050" s="351"/>
      <c r="KOK1050" s="351"/>
      <c r="KOL1050" s="351"/>
      <c r="KOM1050" s="351"/>
      <c r="KON1050" s="351"/>
      <c r="KOO1050" s="351"/>
      <c r="KOP1050" s="351"/>
      <c r="KOQ1050" s="351"/>
      <c r="KOR1050" s="351"/>
      <c r="KOS1050" s="351"/>
      <c r="KOT1050" s="351"/>
      <c r="KOU1050" s="351"/>
      <c r="KOV1050" s="351"/>
      <c r="KOW1050" s="351"/>
      <c r="KOX1050" s="351"/>
      <c r="KOY1050" s="351"/>
      <c r="KOZ1050" s="351"/>
      <c r="KPA1050" s="351"/>
      <c r="KPB1050" s="351"/>
      <c r="KPC1050" s="351"/>
      <c r="KPD1050" s="351"/>
      <c r="KPE1050" s="351"/>
      <c r="KPF1050" s="351"/>
      <c r="KPG1050" s="351"/>
      <c r="KPH1050" s="351"/>
      <c r="KPI1050" s="351"/>
      <c r="KPJ1050" s="351"/>
      <c r="KPK1050" s="351"/>
      <c r="KPL1050" s="351"/>
      <c r="KPM1050" s="351"/>
      <c r="KPN1050" s="351"/>
      <c r="KPO1050" s="351"/>
      <c r="KPP1050" s="351"/>
      <c r="KPQ1050" s="351"/>
      <c r="KPR1050" s="351"/>
      <c r="KPS1050" s="351"/>
      <c r="KPT1050" s="351"/>
      <c r="KPU1050" s="351"/>
      <c r="KPV1050" s="351"/>
      <c r="KPW1050" s="351"/>
      <c r="KPX1050" s="351"/>
      <c r="KPY1050" s="351"/>
      <c r="KPZ1050" s="351"/>
      <c r="KQA1050" s="351"/>
      <c r="KQB1050" s="351"/>
      <c r="KQC1050" s="351"/>
      <c r="KQD1050" s="351"/>
      <c r="KQE1050" s="351"/>
      <c r="KQF1050" s="351"/>
      <c r="KQG1050" s="351"/>
      <c r="KQH1050" s="351"/>
      <c r="KQI1050" s="351"/>
      <c r="KQJ1050" s="351"/>
      <c r="KQK1050" s="351"/>
      <c r="KQL1050" s="351"/>
      <c r="KQM1050" s="351"/>
      <c r="KQN1050" s="351"/>
      <c r="KQO1050" s="351"/>
      <c r="KQP1050" s="351"/>
      <c r="KQQ1050" s="351"/>
      <c r="KQR1050" s="351"/>
      <c r="KQS1050" s="351"/>
      <c r="KQT1050" s="351"/>
      <c r="KQU1050" s="351"/>
      <c r="KQV1050" s="351"/>
      <c r="KQW1050" s="351"/>
      <c r="KQX1050" s="351"/>
      <c r="KQY1050" s="351"/>
      <c r="KQZ1050" s="351"/>
      <c r="KRA1050" s="351"/>
      <c r="KRB1050" s="351"/>
      <c r="KRC1050" s="351"/>
      <c r="KRD1050" s="351"/>
      <c r="KRE1050" s="351"/>
      <c r="KRF1050" s="351"/>
      <c r="KRG1050" s="351"/>
      <c r="KRH1050" s="351"/>
      <c r="KRI1050" s="351"/>
      <c r="KRJ1050" s="351"/>
      <c r="KRK1050" s="351"/>
      <c r="KRL1050" s="351"/>
      <c r="KRM1050" s="351"/>
      <c r="KRN1050" s="351"/>
      <c r="KRO1050" s="351"/>
      <c r="KRP1050" s="351"/>
      <c r="KRQ1050" s="351"/>
      <c r="KRR1050" s="351"/>
      <c r="KRS1050" s="351"/>
      <c r="KRT1050" s="351"/>
      <c r="KRU1050" s="351"/>
      <c r="KRV1050" s="351"/>
      <c r="KRW1050" s="351"/>
      <c r="KRX1050" s="351"/>
      <c r="KRY1050" s="351"/>
      <c r="KRZ1050" s="351"/>
      <c r="KSA1050" s="351"/>
      <c r="KSB1050" s="351"/>
      <c r="KSC1050" s="351"/>
      <c r="KSD1050" s="351"/>
      <c r="KSE1050" s="351"/>
      <c r="KSF1050" s="351"/>
      <c r="KSG1050" s="351"/>
      <c r="KSH1050" s="351"/>
      <c r="KSI1050" s="351"/>
      <c r="KSJ1050" s="351"/>
      <c r="KSK1050" s="351"/>
      <c r="KSL1050" s="351"/>
      <c r="KSM1050" s="351"/>
      <c r="KSN1050" s="351"/>
      <c r="KSO1050" s="351"/>
      <c r="KSP1050" s="351"/>
      <c r="KSQ1050" s="351"/>
      <c r="KSR1050" s="351"/>
      <c r="KSS1050" s="351"/>
      <c r="KST1050" s="351"/>
      <c r="KSU1050" s="351"/>
      <c r="KSV1050" s="351"/>
      <c r="KSW1050" s="351"/>
      <c r="KSX1050" s="351"/>
      <c r="KSY1050" s="351"/>
      <c r="KSZ1050" s="351"/>
      <c r="KTA1050" s="351"/>
      <c r="KTB1050" s="351"/>
      <c r="KTC1050" s="351"/>
      <c r="KTD1050" s="351"/>
      <c r="KTE1050" s="351"/>
      <c r="KTF1050" s="351"/>
      <c r="KTG1050" s="351"/>
      <c r="KTH1050" s="351"/>
      <c r="KTI1050" s="351"/>
      <c r="KTJ1050" s="351"/>
      <c r="KTK1050" s="351"/>
      <c r="KTL1050" s="351"/>
      <c r="KTM1050" s="351"/>
      <c r="KTN1050" s="351"/>
      <c r="KTO1050" s="351"/>
      <c r="KTP1050" s="351"/>
      <c r="KTQ1050" s="351"/>
      <c r="KTR1050" s="351"/>
      <c r="KTS1050" s="351"/>
      <c r="KTT1050" s="351"/>
      <c r="KTU1050" s="351"/>
      <c r="KTV1050" s="351"/>
      <c r="KTW1050" s="351"/>
      <c r="KTX1050" s="351"/>
      <c r="KTY1050" s="351"/>
      <c r="KTZ1050" s="351"/>
      <c r="KUA1050" s="351"/>
      <c r="KUB1050" s="351"/>
      <c r="KUC1050" s="351"/>
      <c r="KUD1050" s="351"/>
      <c r="KUE1050" s="351"/>
      <c r="KUF1050" s="351"/>
      <c r="KUG1050" s="351"/>
      <c r="KUH1050" s="351"/>
      <c r="KUI1050" s="351"/>
      <c r="KUJ1050" s="351"/>
      <c r="KUK1050" s="351"/>
      <c r="KUL1050" s="351"/>
      <c r="KUM1050" s="351"/>
      <c r="KUN1050" s="351"/>
      <c r="KUO1050" s="351"/>
      <c r="KUP1050" s="351"/>
      <c r="KUQ1050" s="351"/>
      <c r="KUR1050" s="351"/>
      <c r="KUS1050" s="351"/>
      <c r="KUT1050" s="351"/>
      <c r="KUU1050" s="351"/>
      <c r="KUV1050" s="351"/>
      <c r="KUW1050" s="351"/>
      <c r="KUX1050" s="351"/>
      <c r="KUY1050" s="351"/>
      <c r="KUZ1050" s="351"/>
      <c r="KVA1050" s="351"/>
      <c r="KVB1050" s="351"/>
      <c r="KVC1050" s="351"/>
      <c r="KVD1050" s="351"/>
      <c r="KVE1050" s="351"/>
      <c r="KVF1050" s="351"/>
      <c r="KVG1050" s="351"/>
      <c r="KVH1050" s="351"/>
      <c r="KVI1050" s="351"/>
      <c r="KVJ1050" s="351"/>
      <c r="KVK1050" s="351"/>
      <c r="KVL1050" s="351"/>
      <c r="KVM1050" s="351"/>
      <c r="KVN1050" s="351"/>
      <c r="KVO1050" s="351"/>
      <c r="KVP1050" s="351"/>
      <c r="KVQ1050" s="351"/>
      <c r="KVR1050" s="351"/>
      <c r="KVS1050" s="351"/>
      <c r="KVT1050" s="351"/>
      <c r="KVU1050" s="351"/>
      <c r="KVV1050" s="351"/>
      <c r="KVW1050" s="351"/>
      <c r="KVX1050" s="351"/>
      <c r="KVY1050" s="351"/>
      <c r="KVZ1050" s="351"/>
      <c r="KWA1050" s="351"/>
      <c r="KWB1050" s="351"/>
      <c r="KWC1050" s="351"/>
      <c r="KWD1050" s="351"/>
      <c r="KWE1050" s="351"/>
      <c r="KWF1050" s="351"/>
      <c r="KWG1050" s="351"/>
      <c r="KWH1050" s="351"/>
      <c r="KWI1050" s="351"/>
      <c r="KWJ1050" s="351"/>
      <c r="KWK1050" s="351"/>
      <c r="KWL1050" s="351"/>
      <c r="KWM1050" s="351"/>
      <c r="KWN1050" s="351"/>
      <c r="KWO1050" s="351"/>
      <c r="KWP1050" s="351"/>
      <c r="KWQ1050" s="351"/>
      <c r="KWR1050" s="351"/>
      <c r="KWS1050" s="351"/>
      <c r="KWT1050" s="351"/>
      <c r="KWU1050" s="351"/>
      <c r="KWV1050" s="351"/>
      <c r="KWW1050" s="351"/>
      <c r="KWX1050" s="351"/>
      <c r="KWY1050" s="351"/>
      <c r="KWZ1050" s="351"/>
      <c r="KXA1050" s="351"/>
      <c r="KXB1050" s="351"/>
      <c r="KXC1050" s="351"/>
      <c r="KXD1050" s="351"/>
      <c r="KXE1050" s="351"/>
      <c r="KXF1050" s="351"/>
      <c r="KXG1050" s="351"/>
      <c r="KXH1050" s="351"/>
      <c r="KXI1050" s="351"/>
      <c r="KXJ1050" s="351"/>
      <c r="KXK1050" s="351"/>
      <c r="KXL1050" s="351"/>
      <c r="KXM1050" s="351"/>
      <c r="KXN1050" s="351"/>
      <c r="KXO1050" s="351"/>
      <c r="KXP1050" s="351"/>
      <c r="KXQ1050" s="351"/>
      <c r="KXR1050" s="351"/>
      <c r="KXS1050" s="351"/>
      <c r="KXT1050" s="351"/>
      <c r="KXU1050" s="351"/>
      <c r="KXV1050" s="351"/>
      <c r="KXW1050" s="351"/>
      <c r="KXX1050" s="351"/>
      <c r="KXY1050" s="351"/>
      <c r="KXZ1050" s="351"/>
      <c r="KYA1050" s="351"/>
      <c r="KYB1050" s="351"/>
      <c r="KYC1050" s="351"/>
      <c r="KYD1050" s="351"/>
      <c r="KYE1050" s="351"/>
      <c r="KYF1050" s="351"/>
      <c r="KYG1050" s="351"/>
      <c r="KYH1050" s="351"/>
      <c r="KYI1050" s="351"/>
      <c r="KYJ1050" s="351"/>
      <c r="KYK1050" s="351"/>
      <c r="KYL1050" s="351"/>
      <c r="KYM1050" s="351"/>
      <c r="KYN1050" s="351"/>
      <c r="KYO1050" s="351"/>
      <c r="KYP1050" s="351"/>
      <c r="KYQ1050" s="351"/>
      <c r="KYR1050" s="351"/>
      <c r="KYS1050" s="351"/>
      <c r="KYT1050" s="351"/>
      <c r="KYU1050" s="351"/>
      <c r="KYV1050" s="351"/>
      <c r="KYW1050" s="351"/>
      <c r="KYX1050" s="351"/>
      <c r="KYY1050" s="351"/>
      <c r="KYZ1050" s="351"/>
      <c r="KZA1050" s="351"/>
      <c r="KZB1050" s="351"/>
      <c r="KZC1050" s="351"/>
      <c r="KZD1050" s="351"/>
      <c r="KZE1050" s="351"/>
      <c r="KZF1050" s="351"/>
      <c r="KZG1050" s="351"/>
      <c r="KZH1050" s="351"/>
      <c r="KZI1050" s="351"/>
      <c r="KZJ1050" s="351"/>
      <c r="KZK1050" s="351"/>
      <c r="KZL1050" s="351"/>
      <c r="KZM1050" s="351"/>
      <c r="KZN1050" s="351"/>
      <c r="KZO1050" s="351"/>
      <c r="KZP1050" s="351"/>
      <c r="KZQ1050" s="351"/>
      <c r="KZR1050" s="351"/>
      <c r="KZS1050" s="351"/>
      <c r="KZT1050" s="351"/>
      <c r="KZU1050" s="351"/>
      <c r="KZV1050" s="351"/>
      <c r="KZW1050" s="351"/>
      <c r="KZX1050" s="351"/>
      <c r="KZY1050" s="351"/>
      <c r="KZZ1050" s="351"/>
      <c r="LAA1050" s="351"/>
      <c r="LAB1050" s="351"/>
      <c r="LAC1050" s="351"/>
      <c r="LAD1050" s="351"/>
      <c r="LAE1050" s="351"/>
      <c r="LAF1050" s="351"/>
      <c r="LAG1050" s="351"/>
      <c r="LAH1050" s="351"/>
      <c r="LAI1050" s="351"/>
      <c r="LAJ1050" s="351"/>
      <c r="LAK1050" s="351"/>
      <c r="LAL1050" s="351"/>
      <c r="LAM1050" s="351"/>
      <c r="LAN1050" s="351"/>
      <c r="LAO1050" s="351"/>
      <c r="LAP1050" s="351"/>
      <c r="LAQ1050" s="351"/>
      <c r="LAR1050" s="351"/>
      <c r="LAS1050" s="351"/>
      <c r="LAT1050" s="351"/>
      <c r="LAU1050" s="351"/>
      <c r="LAV1050" s="351"/>
      <c r="LAW1050" s="351"/>
      <c r="LAX1050" s="351"/>
      <c r="LAY1050" s="351"/>
      <c r="LAZ1050" s="351"/>
      <c r="LBA1050" s="351"/>
      <c r="LBB1050" s="351"/>
      <c r="LBC1050" s="351"/>
      <c r="LBD1050" s="351"/>
      <c r="LBE1050" s="351"/>
      <c r="LBF1050" s="351"/>
      <c r="LBG1050" s="351"/>
      <c r="LBH1050" s="351"/>
      <c r="LBI1050" s="351"/>
      <c r="LBJ1050" s="351"/>
      <c r="LBK1050" s="351"/>
      <c r="LBL1050" s="351"/>
      <c r="LBM1050" s="351"/>
      <c r="LBN1050" s="351"/>
      <c r="LBO1050" s="351"/>
      <c r="LBP1050" s="351"/>
      <c r="LBQ1050" s="351"/>
      <c r="LBR1050" s="351"/>
      <c r="LBS1050" s="351"/>
      <c r="LBT1050" s="351"/>
      <c r="LBU1050" s="351"/>
      <c r="LBV1050" s="351"/>
      <c r="LBW1050" s="351"/>
      <c r="LBX1050" s="351"/>
      <c r="LBY1050" s="351"/>
      <c r="LBZ1050" s="351"/>
      <c r="LCA1050" s="351"/>
      <c r="LCB1050" s="351"/>
      <c r="LCC1050" s="351"/>
      <c r="LCD1050" s="351"/>
      <c r="LCE1050" s="351"/>
      <c r="LCF1050" s="351"/>
      <c r="LCG1050" s="351"/>
      <c r="LCH1050" s="351"/>
      <c r="LCI1050" s="351"/>
      <c r="LCJ1050" s="351"/>
      <c r="LCK1050" s="351"/>
      <c r="LCL1050" s="351"/>
      <c r="LCM1050" s="351"/>
      <c r="LCN1050" s="351"/>
      <c r="LCO1050" s="351"/>
      <c r="LCP1050" s="351"/>
      <c r="LCQ1050" s="351"/>
      <c r="LCR1050" s="351"/>
      <c r="LCS1050" s="351"/>
      <c r="LCT1050" s="351"/>
      <c r="LCU1050" s="351"/>
      <c r="LCV1050" s="351"/>
      <c r="LCW1050" s="351"/>
      <c r="LCX1050" s="351"/>
      <c r="LCY1050" s="351"/>
      <c r="LCZ1050" s="351"/>
      <c r="LDA1050" s="351"/>
      <c r="LDB1050" s="351"/>
      <c r="LDC1050" s="351"/>
      <c r="LDD1050" s="351"/>
      <c r="LDE1050" s="351"/>
      <c r="LDF1050" s="351"/>
      <c r="LDG1050" s="351"/>
      <c r="LDH1050" s="351"/>
      <c r="LDI1050" s="351"/>
      <c r="LDJ1050" s="351"/>
      <c r="LDK1050" s="351"/>
      <c r="LDL1050" s="351"/>
      <c r="LDM1050" s="351"/>
      <c r="LDN1050" s="351"/>
      <c r="LDO1050" s="351"/>
      <c r="LDP1050" s="351"/>
      <c r="LDQ1050" s="351"/>
      <c r="LDR1050" s="351"/>
      <c r="LDS1050" s="351"/>
      <c r="LDT1050" s="351"/>
      <c r="LDU1050" s="351"/>
      <c r="LDV1050" s="351"/>
      <c r="LDW1050" s="351"/>
      <c r="LDX1050" s="351"/>
      <c r="LDY1050" s="351"/>
      <c r="LDZ1050" s="351"/>
      <c r="LEA1050" s="351"/>
      <c r="LEB1050" s="351"/>
      <c r="LEC1050" s="351"/>
      <c r="LED1050" s="351"/>
      <c r="LEE1050" s="351"/>
      <c r="LEF1050" s="351"/>
      <c r="LEG1050" s="351"/>
      <c r="LEH1050" s="351"/>
      <c r="LEI1050" s="351"/>
      <c r="LEJ1050" s="351"/>
      <c r="LEK1050" s="351"/>
      <c r="LEL1050" s="351"/>
      <c r="LEM1050" s="351"/>
      <c r="LEN1050" s="351"/>
      <c r="LEO1050" s="351"/>
      <c r="LEP1050" s="351"/>
      <c r="LEQ1050" s="351"/>
      <c r="LER1050" s="351"/>
      <c r="LES1050" s="351"/>
      <c r="LET1050" s="351"/>
      <c r="LEU1050" s="351"/>
      <c r="LEV1050" s="351"/>
      <c r="LEW1050" s="351"/>
      <c r="LEX1050" s="351"/>
      <c r="LEY1050" s="351"/>
      <c r="LEZ1050" s="351"/>
      <c r="LFA1050" s="351"/>
      <c r="LFB1050" s="351"/>
      <c r="LFC1050" s="351"/>
      <c r="LFD1050" s="351"/>
      <c r="LFE1050" s="351"/>
      <c r="LFF1050" s="351"/>
      <c r="LFG1050" s="351"/>
      <c r="LFH1050" s="351"/>
      <c r="LFI1050" s="351"/>
      <c r="LFJ1050" s="351"/>
      <c r="LFK1050" s="351"/>
      <c r="LFL1050" s="351"/>
      <c r="LFM1050" s="351"/>
      <c r="LFN1050" s="351"/>
      <c r="LFO1050" s="351"/>
      <c r="LFP1050" s="351"/>
      <c r="LFQ1050" s="351"/>
      <c r="LFR1050" s="351"/>
      <c r="LFS1050" s="351"/>
      <c r="LFT1050" s="351"/>
      <c r="LFU1050" s="351"/>
      <c r="LFV1050" s="351"/>
      <c r="LFW1050" s="351"/>
      <c r="LFX1050" s="351"/>
      <c r="LFY1050" s="351"/>
      <c r="LFZ1050" s="351"/>
      <c r="LGA1050" s="351"/>
      <c r="LGB1050" s="351"/>
      <c r="LGC1050" s="351"/>
      <c r="LGD1050" s="351"/>
      <c r="LGE1050" s="351"/>
      <c r="LGF1050" s="351"/>
      <c r="LGG1050" s="351"/>
      <c r="LGH1050" s="351"/>
      <c r="LGI1050" s="351"/>
      <c r="LGJ1050" s="351"/>
      <c r="LGK1050" s="351"/>
      <c r="LGL1050" s="351"/>
      <c r="LGM1050" s="351"/>
      <c r="LGN1050" s="351"/>
      <c r="LGO1050" s="351"/>
      <c r="LGP1050" s="351"/>
      <c r="LGQ1050" s="351"/>
      <c r="LGR1050" s="351"/>
      <c r="LGS1050" s="351"/>
      <c r="LGT1050" s="351"/>
      <c r="LGU1050" s="351"/>
      <c r="LGV1050" s="351"/>
      <c r="LGW1050" s="351"/>
      <c r="LGX1050" s="351"/>
      <c r="LGY1050" s="351"/>
      <c r="LGZ1050" s="351"/>
      <c r="LHA1050" s="351"/>
      <c r="LHB1050" s="351"/>
      <c r="LHC1050" s="351"/>
      <c r="LHD1050" s="351"/>
      <c r="LHE1050" s="351"/>
      <c r="LHF1050" s="351"/>
      <c r="LHG1050" s="351"/>
      <c r="LHH1050" s="351"/>
      <c r="LHI1050" s="351"/>
      <c r="LHJ1050" s="351"/>
      <c r="LHK1050" s="351"/>
      <c r="LHL1050" s="351"/>
      <c r="LHM1050" s="351"/>
      <c r="LHN1050" s="351"/>
      <c r="LHO1050" s="351"/>
      <c r="LHP1050" s="351"/>
      <c r="LHQ1050" s="351"/>
      <c r="LHR1050" s="351"/>
      <c r="LHS1050" s="351"/>
      <c r="LHT1050" s="351"/>
      <c r="LHU1050" s="351"/>
      <c r="LHV1050" s="351"/>
      <c r="LHW1050" s="351"/>
      <c r="LHX1050" s="351"/>
      <c r="LHY1050" s="351"/>
      <c r="LHZ1050" s="351"/>
      <c r="LIA1050" s="351"/>
      <c r="LIB1050" s="351"/>
      <c r="LIC1050" s="351"/>
      <c r="LID1050" s="351"/>
      <c r="LIE1050" s="351"/>
      <c r="LIF1050" s="351"/>
      <c r="LIG1050" s="351"/>
      <c r="LIH1050" s="351"/>
      <c r="LII1050" s="351"/>
      <c r="LIJ1050" s="351"/>
      <c r="LIK1050" s="351"/>
      <c r="LIL1050" s="351"/>
      <c r="LIM1050" s="351"/>
      <c r="LIN1050" s="351"/>
      <c r="LIO1050" s="351"/>
      <c r="LIP1050" s="351"/>
      <c r="LIQ1050" s="351"/>
      <c r="LIR1050" s="351"/>
      <c r="LIS1050" s="351"/>
      <c r="LIT1050" s="351"/>
      <c r="LIU1050" s="351"/>
      <c r="LIV1050" s="351"/>
      <c r="LIW1050" s="351"/>
      <c r="LIX1050" s="351"/>
      <c r="LIY1050" s="351"/>
      <c r="LIZ1050" s="351"/>
      <c r="LJA1050" s="351"/>
      <c r="LJB1050" s="351"/>
      <c r="LJC1050" s="351"/>
      <c r="LJD1050" s="351"/>
      <c r="LJE1050" s="351"/>
      <c r="LJF1050" s="351"/>
      <c r="LJG1050" s="351"/>
      <c r="LJH1050" s="351"/>
      <c r="LJI1050" s="351"/>
      <c r="LJJ1050" s="351"/>
      <c r="LJK1050" s="351"/>
      <c r="LJL1050" s="351"/>
      <c r="LJM1050" s="351"/>
      <c r="LJN1050" s="351"/>
      <c r="LJO1050" s="351"/>
      <c r="LJP1050" s="351"/>
      <c r="LJQ1050" s="351"/>
      <c r="LJR1050" s="351"/>
      <c r="LJS1050" s="351"/>
      <c r="LJT1050" s="351"/>
      <c r="LJU1050" s="351"/>
      <c r="LJV1050" s="351"/>
      <c r="LJW1050" s="351"/>
      <c r="LJX1050" s="351"/>
      <c r="LJY1050" s="351"/>
      <c r="LJZ1050" s="351"/>
      <c r="LKA1050" s="351"/>
      <c r="LKB1050" s="351"/>
      <c r="LKC1050" s="351"/>
      <c r="LKD1050" s="351"/>
      <c r="LKE1050" s="351"/>
      <c r="LKF1050" s="351"/>
      <c r="LKG1050" s="351"/>
      <c r="LKH1050" s="351"/>
      <c r="LKI1050" s="351"/>
      <c r="LKJ1050" s="351"/>
      <c r="LKK1050" s="351"/>
      <c r="LKL1050" s="351"/>
      <c r="LKM1050" s="351"/>
      <c r="LKN1050" s="351"/>
      <c r="LKO1050" s="351"/>
      <c r="LKP1050" s="351"/>
      <c r="LKQ1050" s="351"/>
      <c r="LKR1050" s="351"/>
      <c r="LKS1050" s="351"/>
      <c r="LKT1050" s="351"/>
      <c r="LKU1050" s="351"/>
      <c r="LKV1050" s="351"/>
      <c r="LKW1050" s="351"/>
      <c r="LKX1050" s="351"/>
      <c r="LKY1050" s="351"/>
      <c r="LKZ1050" s="351"/>
      <c r="LLA1050" s="351"/>
      <c r="LLB1050" s="351"/>
      <c r="LLC1050" s="351"/>
      <c r="LLD1050" s="351"/>
      <c r="LLE1050" s="351"/>
      <c r="LLF1050" s="351"/>
      <c r="LLG1050" s="351"/>
      <c r="LLH1050" s="351"/>
      <c r="LLI1050" s="351"/>
      <c r="LLJ1050" s="351"/>
      <c r="LLK1050" s="351"/>
      <c r="LLL1050" s="351"/>
      <c r="LLM1050" s="351"/>
      <c r="LLN1050" s="351"/>
      <c r="LLO1050" s="351"/>
      <c r="LLP1050" s="351"/>
      <c r="LLQ1050" s="351"/>
      <c r="LLR1050" s="351"/>
      <c r="LLS1050" s="351"/>
      <c r="LLT1050" s="351"/>
      <c r="LLU1050" s="351"/>
      <c r="LLV1050" s="351"/>
      <c r="LLW1050" s="351"/>
      <c r="LLX1050" s="351"/>
      <c r="LLY1050" s="351"/>
      <c r="LLZ1050" s="351"/>
      <c r="LMA1050" s="351"/>
      <c r="LMB1050" s="351"/>
      <c r="LMC1050" s="351"/>
      <c r="LMD1050" s="351"/>
      <c r="LME1050" s="351"/>
      <c r="LMF1050" s="351"/>
      <c r="LMG1050" s="351"/>
      <c r="LMH1050" s="351"/>
      <c r="LMI1050" s="351"/>
      <c r="LMJ1050" s="351"/>
      <c r="LMK1050" s="351"/>
      <c r="LML1050" s="351"/>
      <c r="LMM1050" s="351"/>
      <c r="LMN1050" s="351"/>
      <c r="LMO1050" s="351"/>
      <c r="LMP1050" s="351"/>
      <c r="LMQ1050" s="351"/>
      <c r="LMR1050" s="351"/>
      <c r="LMS1050" s="351"/>
      <c r="LMT1050" s="351"/>
      <c r="LMU1050" s="351"/>
      <c r="LMV1050" s="351"/>
      <c r="LMW1050" s="351"/>
      <c r="LMX1050" s="351"/>
      <c r="LMY1050" s="351"/>
      <c r="LMZ1050" s="351"/>
      <c r="LNA1050" s="351"/>
      <c r="LNB1050" s="351"/>
      <c r="LNC1050" s="351"/>
      <c r="LND1050" s="351"/>
      <c r="LNE1050" s="351"/>
      <c r="LNF1050" s="351"/>
      <c r="LNG1050" s="351"/>
      <c r="LNH1050" s="351"/>
      <c r="LNI1050" s="351"/>
      <c r="LNJ1050" s="351"/>
      <c r="LNK1050" s="351"/>
      <c r="LNL1050" s="351"/>
      <c r="LNM1050" s="351"/>
      <c r="LNN1050" s="351"/>
      <c r="LNO1050" s="351"/>
      <c r="LNP1050" s="351"/>
      <c r="LNQ1050" s="351"/>
      <c r="LNR1050" s="351"/>
      <c r="LNS1050" s="351"/>
      <c r="LNT1050" s="351"/>
      <c r="LNU1050" s="351"/>
      <c r="LNV1050" s="351"/>
      <c r="LNW1050" s="351"/>
      <c r="LNX1050" s="351"/>
      <c r="LNY1050" s="351"/>
      <c r="LNZ1050" s="351"/>
      <c r="LOA1050" s="351"/>
      <c r="LOB1050" s="351"/>
      <c r="LOC1050" s="351"/>
      <c r="LOD1050" s="351"/>
      <c r="LOE1050" s="351"/>
      <c r="LOF1050" s="351"/>
      <c r="LOG1050" s="351"/>
      <c r="LOH1050" s="351"/>
      <c r="LOI1050" s="351"/>
      <c r="LOJ1050" s="351"/>
      <c r="LOK1050" s="351"/>
      <c r="LOL1050" s="351"/>
      <c r="LOM1050" s="351"/>
      <c r="LON1050" s="351"/>
      <c r="LOO1050" s="351"/>
      <c r="LOP1050" s="351"/>
      <c r="LOQ1050" s="351"/>
      <c r="LOR1050" s="351"/>
      <c r="LOS1050" s="351"/>
      <c r="LOT1050" s="351"/>
      <c r="LOU1050" s="351"/>
      <c r="LOV1050" s="351"/>
      <c r="LOW1050" s="351"/>
      <c r="LOX1050" s="351"/>
      <c r="LOY1050" s="351"/>
      <c r="LOZ1050" s="351"/>
      <c r="LPA1050" s="351"/>
      <c r="LPB1050" s="351"/>
      <c r="LPC1050" s="351"/>
      <c r="LPD1050" s="351"/>
      <c r="LPE1050" s="351"/>
      <c r="LPF1050" s="351"/>
      <c r="LPG1050" s="351"/>
      <c r="LPH1050" s="351"/>
      <c r="LPI1050" s="351"/>
      <c r="LPJ1050" s="351"/>
      <c r="LPK1050" s="351"/>
      <c r="LPL1050" s="351"/>
      <c r="LPM1050" s="351"/>
      <c r="LPN1050" s="351"/>
      <c r="LPO1050" s="351"/>
      <c r="LPP1050" s="351"/>
      <c r="LPQ1050" s="351"/>
      <c r="LPR1050" s="351"/>
      <c r="LPS1050" s="351"/>
      <c r="LPT1050" s="351"/>
      <c r="LPU1050" s="351"/>
      <c r="LPV1050" s="351"/>
      <c r="LPW1050" s="351"/>
      <c r="LPX1050" s="351"/>
      <c r="LPY1050" s="351"/>
      <c r="LPZ1050" s="351"/>
      <c r="LQA1050" s="351"/>
      <c r="LQB1050" s="351"/>
      <c r="LQC1050" s="351"/>
      <c r="LQD1050" s="351"/>
      <c r="LQE1050" s="351"/>
      <c r="LQF1050" s="351"/>
      <c r="LQG1050" s="351"/>
      <c r="LQH1050" s="351"/>
      <c r="LQI1050" s="351"/>
      <c r="LQJ1050" s="351"/>
      <c r="LQK1050" s="351"/>
      <c r="LQL1050" s="351"/>
      <c r="LQM1050" s="351"/>
      <c r="LQN1050" s="351"/>
      <c r="LQO1050" s="351"/>
      <c r="LQP1050" s="351"/>
      <c r="LQQ1050" s="351"/>
      <c r="LQR1050" s="351"/>
      <c r="LQS1050" s="351"/>
      <c r="LQT1050" s="351"/>
      <c r="LQU1050" s="351"/>
      <c r="LQV1050" s="351"/>
      <c r="LQW1050" s="351"/>
      <c r="LQX1050" s="351"/>
      <c r="LQY1050" s="351"/>
      <c r="LQZ1050" s="351"/>
      <c r="LRA1050" s="351"/>
      <c r="LRB1050" s="351"/>
      <c r="LRC1050" s="351"/>
      <c r="LRD1050" s="351"/>
      <c r="LRE1050" s="351"/>
      <c r="LRF1050" s="351"/>
      <c r="LRG1050" s="351"/>
      <c r="LRH1050" s="351"/>
      <c r="LRI1050" s="351"/>
      <c r="LRJ1050" s="351"/>
      <c r="LRK1050" s="351"/>
      <c r="LRL1050" s="351"/>
      <c r="LRM1050" s="351"/>
      <c r="LRN1050" s="351"/>
      <c r="LRO1050" s="351"/>
      <c r="LRP1050" s="351"/>
      <c r="LRQ1050" s="351"/>
      <c r="LRR1050" s="351"/>
      <c r="LRS1050" s="351"/>
      <c r="LRT1050" s="351"/>
      <c r="LRU1050" s="351"/>
      <c r="LRV1050" s="351"/>
      <c r="LRW1050" s="351"/>
      <c r="LRX1050" s="351"/>
      <c r="LRY1050" s="351"/>
      <c r="LRZ1050" s="351"/>
      <c r="LSA1050" s="351"/>
      <c r="LSB1050" s="351"/>
      <c r="LSC1050" s="351"/>
      <c r="LSD1050" s="351"/>
      <c r="LSE1050" s="351"/>
      <c r="LSF1050" s="351"/>
      <c r="LSG1050" s="351"/>
      <c r="LSH1050" s="351"/>
      <c r="LSI1050" s="351"/>
      <c r="LSJ1050" s="351"/>
      <c r="LSK1050" s="351"/>
      <c r="LSL1050" s="351"/>
      <c r="LSM1050" s="351"/>
      <c r="LSN1050" s="351"/>
      <c r="LSO1050" s="351"/>
      <c r="LSP1050" s="351"/>
      <c r="LSQ1050" s="351"/>
      <c r="LSR1050" s="351"/>
      <c r="LSS1050" s="351"/>
      <c r="LST1050" s="351"/>
      <c r="LSU1050" s="351"/>
      <c r="LSV1050" s="351"/>
      <c r="LSW1050" s="351"/>
      <c r="LSX1050" s="351"/>
      <c r="LSY1050" s="351"/>
      <c r="LSZ1050" s="351"/>
      <c r="LTA1050" s="351"/>
      <c r="LTB1050" s="351"/>
      <c r="LTC1050" s="351"/>
      <c r="LTD1050" s="351"/>
      <c r="LTE1050" s="351"/>
      <c r="LTF1050" s="351"/>
      <c r="LTG1050" s="351"/>
      <c r="LTH1050" s="351"/>
      <c r="LTI1050" s="351"/>
      <c r="LTJ1050" s="351"/>
      <c r="LTK1050" s="351"/>
      <c r="LTL1050" s="351"/>
      <c r="LTM1050" s="351"/>
      <c r="LTN1050" s="351"/>
      <c r="LTO1050" s="351"/>
      <c r="LTP1050" s="351"/>
      <c r="LTQ1050" s="351"/>
      <c r="LTR1050" s="351"/>
      <c r="LTS1050" s="351"/>
      <c r="LTT1050" s="351"/>
      <c r="LTU1050" s="351"/>
      <c r="LTV1050" s="351"/>
      <c r="LTW1050" s="351"/>
      <c r="LTX1050" s="351"/>
      <c r="LTY1050" s="351"/>
      <c r="LTZ1050" s="351"/>
      <c r="LUA1050" s="351"/>
      <c r="LUB1050" s="351"/>
      <c r="LUC1050" s="351"/>
      <c r="LUD1050" s="351"/>
      <c r="LUE1050" s="351"/>
      <c r="LUF1050" s="351"/>
      <c r="LUG1050" s="351"/>
      <c r="LUH1050" s="351"/>
      <c r="LUI1050" s="351"/>
      <c r="LUJ1050" s="351"/>
      <c r="LUK1050" s="351"/>
      <c r="LUL1050" s="351"/>
      <c r="LUM1050" s="351"/>
      <c r="LUN1050" s="351"/>
      <c r="LUO1050" s="351"/>
      <c r="LUP1050" s="351"/>
      <c r="LUQ1050" s="351"/>
      <c r="LUR1050" s="351"/>
      <c r="LUS1050" s="351"/>
      <c r="LUT1050" s="351"/>
      <c r="LUU1050" s="351"/>
      <c r="LUV1050" s="351"/>
      <c r="LUW1050" s="351"/>
      <c r="LUX1050" s="351"/>
      <c r="LUY1050" s="351"/>
      <c r="LUZ1050" s="351"/>
      <c r="LVA1050" s="351"/>
      <c r="LVB1050" s="351"/>
      <c r="LVC1050" s="351"/>
      <c r="LVD1050" s="351"/>
      <c r="LVE1050" s="351"/>
      <c r="LVF1050" s="351"/>
      <c r="LVG1050" s="351"/>
      <c r="LVH1050" s="351"/>
      <c r="LVI1050" s="351"/>
      <c r="LVJ1050" s="351"/>
      <c r="LVK1050" s="351"/>
      <c r="LVL1050" s="351"/>
      <c r="LVM1050" s="351"/>
      <c r="LVN1050" s="351"/>
      <c r="LVO1050" s="351"/>
      <c r="LVP1050" s="351"/>
      <c r="LVQ1050" s="351"/>
      <c r="LVR1050" s="351"/>
      <c r="LVS1050" s="351"/>
      <c r="LVT1050" s="351"/>
      <c r="LVU1050" s="351"/>
      <c r="LVV1050" s="351"/>
      <c r="LVW1050" s="351"/>
      <c r="LVX1050" s="351"/>
      <c r="LVY1050" s="351"/>
      <c r="LVZ1050" s="351"/>
      <c r="LWA1050" s="351"/>
      <c r="LWB1050" s="351"/>
      <c r="LWC1050" s="351"/>
      <c r="LWD1050" s="351"/>
      <c r="LWE1050" s="351"/>
      <c r="LWF1050" s="351"/>
      <c r="LWG1050" s="351"/>
      <c r="LWH1050" s="351"/>
      <c r="LWI1050" s="351"/>
      <c r="LWJ1050" s="351"/>
      <c r="LWK1050" s="351"/>
      <c r="LWL1050" s="351"/>
      <c r="LWM1050" s="351"/>
      <c r="LWN1050" s="351"/>
      <c r="LWO1050" s="351"/>
      <c r="LWP1050" s="351"/>
      <c r="LWQ1050" s="351"/>
      <c r="LWR1050" s="351"/>
      <c r="LWS1050" s="351"/>
      <c r="LWT1050" s="351"/>
      <c r="LWU1050" s="351"/>
      <c r="LWV1050" s="351"/>
      <c r="LWW1050" s="351"/>
      <c r="LWX1050" s="351"/>
      <c r="LWY1050" s="351"/>
      <c r="LWZ1050" s="351"/>
      <c r="LXA1050" s="351"/>
      <c r="LXB1050" s="351"/>
      <c r="LXC1050" s="351"/>
      <c r="LXD1050" s="351"/>
      <c r="LXE1050" s="351"/>
      <c r="LXF1050" s="351"/>
      <c r="LXG1050" s="351"/>
      <c r="LXH1050" s="351"/>
      <c r="LXI1050" s="351"/>
      <c r="LXJ1050" s="351"/>
      <c r="LXK1050" s="351"/>
      <c r="LXL1050" s="351"/>
      <c r="LXM1050" s="351"/>
      <c r="LXN1050" s="351"/>
      <c r="LXO1050" s="351"/>
      <c r="LXP1050" s="351"/>
      <c r="LXQ1050" s="351"/>
      <c r="LXR1050" s="351"/>
      <c r="LXS1050" s="351"/>
      <c r="LXT1050" s="351"/>
      <c r="LXU1050" s="351"/>
      <c r="LXV1050" s="351"/>
      <c r="LXW1050" s="351"/>
      <c r="LXX1050" s="351"/>
      <c r="LXY1050" s="351"/>
      <c r="LXZ1050" s="351"/>
      <c r="LYA1050" s="351"/>
      <c r="LYB1050" s="351"/>
      <c r="LYC1050" s="351"/>
      <c r="LYD1050" s="351"/>
      <c r="LYE1050" s="351"/>
      <c r="LYF1050" s="351"/>
      <c r="LYG1050" s="351"/>
      <c r="LYH1050" s="351"/>
      <c r="LYI1050" s="351"/>
      <c r="LYJ1050" s="351"/>
      <c r="LYK1050" s="351"/>
      <c r="LYL1050" s="351"/>
      <c r="LYM1050" s="351"/>
      <c r="LYN1050" s="351"/>
      <c r="LYO1050" s="351"/>
      <c r="LYP1050" s="351"/>
      <c r="LYQ1050" s="351"/>
      <c r="LYR1050" s="351"/>
      <c r="LYS1050" s="351"/>
      <c r="LYT1050" s="351"/>
      <c r="LYU1050" s="351"/>
      <c r="LYV1050" s="351"/>
      <c r="LYW1050" s="351"/>
      <c r="LYX1050" s="351"/>
      <c r="LYY1050" s="351"/>
      <c r="LYZ1050" s="351"/>
      <c r="LZA1050" s="351"/>
      <c r="LZB1050" s="351"/>
      <c r="LZC1050" s="351"/>
      <c r="LZD1050" s="351"/>
      <c r="LZE1050" s="351"/>
      <c r="LZF1050" s="351"/>
      <c r="LZG1050" s="351"/>
      <c r="LZH1050" s="351"/>
      <c r="LZI1050" s="351"/>
      <c r="LZJ1050" s="351"/>
      <c r="LZK1050" s="351"/>
      <c r="LZL1050" s="351"/>
      <c r="LZM1050" s="351"/>
      <c r="LZN1050" s="351"/>
      <c r="LZO1050" s="351"/>
      <c r="LZP1050" s="351"/>
      <c r="LZQ1050" s="351"/>
      <c r="LZR1050" s="351"/>
      <c r="LZS1050" s="351"/>
      <c r="LZT1050" s="351"/>
      <c r="LZU1050" s="351"/>
      <c r="LZV1050" s="351"/>
      <c r="LZW1050" s="351"/>
      <c r="LZX1050" s="351"/>
      <c r="LZY1050" s="351"/>
      <c r="LZZ1050" s="351"/>
      <c r="MAA1050" s="351"/>
      <c r="MAB1050" s="351"/>
      <c r="MAC1050" s="351"/>
      <c r="MAD1050" s="351"/>
      <c r="MAE1050" s="351"/>
      <c r="MAF1050" s="351"/>
      <c r="MAG1050" s="351"/>
      <c r="MAH1050" s="351"/>
      <c r="MAI1050" s="351"/>
      <c r="MAJ1050" s="351"/>
      <c r="MAK1050" s="351"/>
      <c r="MAL1050" s="351"/>
      <c r="MAM1050" s="351"/>
      <c r="MAN1050" s="351"/>
      <c r="MAO1050" s="351"/>
      <c r="MAP1050" s="351"/>
      <c r="MAQ1050" s="351"/>
      <c r="MAR1050" s="351"/>
      <c r="MAS1050" s="351"/>
      <c r="MAT1050" s="351"/>
      <c r="MAU1050" s="351"/>
      <c r="MAV1050" s="351"/>
      <c r="MAW1050" s="351"/>
      <c r="MAX1050" s="351"/>
      <c r="MAY1050" s="351"/>
      <c r="MAZ1050" s="351"/>
      <c r="MBA1050" s="351"/>
      <c r="MBB1050" s="351"/>
      <c r="MBC1050" s="351"/>
      <c r="MBD1050" s="351"/>
      <c r="MBE1050" s="351"/>
      <c r="MBF1050" s="351"/>
      <c r="MBG1050" s="351"/>
      <c r="MBH1050" s="351"/>
      <c r="MBI1050" s="351"/>
      <c r="MBJ1050" s="351"/>
      <c r="MBK1050" s="351"/>
      <c r="MBL1050" s="351"/>
      <c r="MBM1050" s="351"/>
      <c r="MBN1050" s="351"/>
      <c r="MBO1050" s="351"/>
      <c r="MBP1050" s="351"/>
      <c r="MBQ1050" s="351"/>
      <c r="MBR1050" s="351"/>
      <c r="MBS1050" s="351"/>
      <c r="MBT1050" s="351"/>
      <c r="MBU1050" s="351"/>
      <c r="MBV1050" s="351"/>
      <c r="MBW1050" s="351"/>
      <c r="MBX1050" s="351"/>
      <c r="MBY1050" s="351"/>
      <c r="MBZ1050" s="351"/>
      <c r="MCA1050" s="351"/>
      <c r="MCB1050" s="351"/>
      <c r="MCC1050" s="351"/>
      <c r="MCD1050" s="351"/>
      <c r="MCE1050" s="351"/>
      <c r="MCF1050" s="351"/>
      <c r="MCG1050" s="351"/>
      <c r="MCH1050" s="351"/>
      <c r="MCI1050" s="351"/>
      <c r="MCJ1050" s="351"/>
      <c r="MCK1050" s="351"/>
      <c r="MCL1050" s="351"/>
      <c r="MCM1050" s="351"/>
      <c r="MCN1050" s="351"/>
      <c r="MCO1050" s="351"/>
      <c r="MCP1050" s="351"/>
      <c r="MCQ1050" s="351"/>
      <c r="MCR1050" s="351"/>
      <c r="MCS1050" s="351"/>
      <c r="MCT1050" s="351"/>
      <c r="MCU1050" s="351"/>
      <c r="MCV1050" s="351"/>
      <c r="MCW1050" s="351"/>
      <c r="MCX1050" s="351"/>
      <c r="MCY1050" s="351"/>
      <c r="MCZ1050" s="351"/>
      <c r="MDA1050" s="351"/>
      <c r="MDB1050" s="351"/>
      <c r="MDC1050" s="351"/>
      <c r="MDD1050" s="351"/>
      <c r="MDE1050" s="351"/>
      <c r="MDF1050" s="351"/>
      <c r="MDG1050" s="351"/>
      <c r="MDH1050" s="351"/>
      <c r="MDI1050" s="351"/>
      <c r="MDJ1050" s="351"/>
      <c r="MDK1050" s="351"/>
      <c r="MDL1050" s="351"/>
      <c r="MDM1050" s="351"/>
      <c r="MDN1050" s="351"/>
      <c r="MDO1050" s="351"/>
      <c r="MDP1050" s="351"/>
      <c r="MDQ1050" s="351"/>
      <c r="MDR1050" s="351"/>
      <c r="MDS1050" s="351"/>
      <c r="MDT1050" s="351"/>
      <c r="MDU1050" s="351"/>
      <c r="MDV1050" s="351"/>
      <c r="MDW1050" s="351"/>
      <c r="MDX1050" s="351"/>
      <c r="MDY1050" s="351"/>
      <c r="MDZ1050" s="351"/>
      <c r="MEA1050" s="351"/>
      <c r="MEB1050" s="351"/>
      <c r="MEC1050" s="351"/>
      <c r="MED1050" s="351"/>
      <c r="MEE1050" s="351"/>
      <c r="MEF1050" s="351"/>
      <c r="MEG1050" s="351"/>
      <c r="MEH1050" s="351"/>
      <c r="MEI1050" s="351"/>
      <c r="MEJ1050" s="351"/>
      <c r="MEK1050" s="351"/>
      <c r="MEL1050" s="351"/>
      <c r="MEM1050" s="351"/>
      <c r="MEN1050" s="351"/>
      <c r="MEO1050" s="351"/>
      <c r="MEP1050" s="351"/>
      <c r="MEQ1050" s="351"/>
      <c r="MER1050" s="351"/>
      <c r="MES1050" s="351"/>
      <c r="MET1050" s="351"/>
      <c r="MEU1050" s="351"/>
      <c r="MEV1050" s="351"/>
      <c r="MEW1050" s="351"/>
      <c r="MEX1050" s="351"/>
      <c r="MEY1050" s="351"/>
      <c r="MEZ1050" s="351"/>
      <c r="MFA1050" s="351"/>
      <c r="MFB1050" s="351"/>
      <c r="MFC1050" s="351"/>
      <c r="MFD1050" s="351"/>
      <c r="MFE1050" s="351"/>
      <c r="MFF1050" s="351"/>
      <c r="MFG1050" s="351"/>
      <c r="MFH1050" s="351"/>
      <c r="MFI1050" s="351"/>
      <c r="MFJ1050" s="351"/>
      <c r="MFK1050" s="351"/>
      <c r="MFL1050" s="351"/>
      <c r="MFM1050" s="351"/>
      <c r="MFN1050" s="351"/>
      <c r="MFO1050" s="351"/>
      <c r="MFP1050" s="351"/>
      <c r="MFQ1050" s="351"/>
      <c r="MFR1050" s="351"/>
      <c r="MFS1050" s="351"/>
      <c r="MFT1050" s="351"/>
      <c r="MFU1050" s="351"/>
      <c r="MFV1050" s="351"/>
      <c r="MFW1050" s="351"/>
      <c r="MFX1050" s="351"/>
      <c r="MFY1050" s="351"/>
      <c r="MFZ1050" s="351"/>
      <c r="MGA1050" s="351"/>
      <c r="MGB1050" s="351"/>
      <c r="MGC1050" s="351"/>
      <c r="MGD1050" s="351"/>
      <c r="MGE1050" s="351"/>
      <c r="MGF1050" s="351"/>
      <c r="MGG1050" s="351"/>
      <c r="MGH1050" s="351"/>
      <c r="MGI1050" s="351"/>
      <c r="MGJ1050" s="351"/>
      <c r="MGK1050" s="351"/>
      <c r="MGL1050" s="351"/>
      <c r="MGM1050" s="351"/>
      <c r="MGN1050" s="351"/>
      <c r="MGO1050" s="351"/>
      <c r="MGP1050" s="351"/>
      <c r="MGQ1050" s="351"/>
      <c r="MGR1050" s="351"/>
      <c r="MGS1050" s="351"/>
      <c r="MGT1050" s="351"/>
      <c r="MGU1050" s="351"/>
      <c r="MGV1050" s="351"/>
      <c r="MGW1050" s="351"/>
      <c r="MGX1050" s="351"/>
      <c r="MGY1050" s="351"/>
      <c r="MGZ1050" s="351"/>
      <c r="MHA1050" s="351"/>
      <c r="MHB1050" s="351"/>
      <c r="MHC1050" s="351"/>
      <c r="MHD1050" s="351"/>
      <c r="MHE1050" s="351"/>
      <c r="MHF1050" s="351"/>
      <c r="MHG1050" s="351"/>
      <c r="MHH1050" s="351"/>
      <c r="MHI1050" s="351"/>
      <c r="MHJ1050" s="351"/>
      <c r="MHK1050" s="351"/>
      <c r="MHL1050" s="351"/>
      <c r="MHM1050" s="351"/>
      <c r="MHN1050" s="351"/>
      <c r="MHO1050" s="351"/>
      <c r="MHP1050" s="351"/>
      <c r="MHQ1050" s="351"/>
      <c r="MHR1050" s="351"/>
      <c r="MHS1050" s="351"/>
      <c r="MHT1050" s="351"/>
      <c r="MHU1050" s="351"/>
      <c r="MHV1050" s="351"/>
      <c r="MHW1050" s="351"/>
      <c r="MHX1050" s="351"/>
      <c r="MHY1050" s="351"/>
      <c r="MHZ1050" s="351"/>
      <c r="MIA1050" s="351"/>
      <c r="MIB1050" s="351"/>
      <c r="MIC1050" s="351"/>
      <c r="MID1050" s="351"/>
      <c r="MIE1050" s="351"/>
      <c r="MIF1050" s="351"/>
      <c r="MIG1050" s="351"/>
      <c r="MIH1050" s="351"/>
      <c r="MII1050" s="351"/>
      <c r="MIJ1050" s="351"/>
      <c r="MIK1050" s="351"/>
      <c r="MIL1050" s="351"/>
      <c r="MIM1050" s="351"/>
      <c r="MIN1050" s="351"/>
      <c r="MIO1050" s="351"/>
      <c r="MIP1050" s="351"/>
      <c r="MIQ1050" s="351"/>
      <c r="MIR1050" s="351"/>
      <c r="MIS1050" s="351"/>
      <c r="MIT1050" s="351"/>
      <c r="MIU1050" s="351"/>
      <c r="MIV1050" s="351"/>
      <c r="MIW1050" s="351"/>
      <c r="MIX1050" s="351"/>
      <c r="MIY1050" s="351"/>
      <c r="MIZ1050" s="351"/>
      <c r="MJA1050" s="351"/>
      <c r="MJB1050" s="351"/>
      <c r="MJC1050" s="351"/>
      <c r="MJD1050" s="351"/>
      <c r="MJE1050" s="351"/>
      <c r="MJF1050" s="351"/>
      <c r="MJG1050" s="351"/>
      <c r="MJH1050" s="351"/>
      <c r="MJI1050" s="351"/>
      <c r="MJJ1050" s="351"/>
      <c r="MJK1050" s="351"/>
      <c r="MJL1050" s="351"/>
      <c r="MJM1050" s="351"/>
      <c r="MJN1050" s="351"/>
      <c r="MJO1050" s="351"/>
      <c r="MJP1050" s="351"/>
      <c r="MJQ1050" s="351"/>
      <c r="MJR1050" s="351"/>
      <c r="MJS1050" s="351"/>
      <c r="MJT1050" s="351"/>
      <c r="MJU1050" s="351"/>
      <c r="MJV1050" s="351"/>
      <c r="MJW1050" s="351"/>
      <c r="MJX1050" s="351"/>
      <c r="MJY1050" s="351"/>
      <c r="MJZ1050" s="351"/>
      <c r="MKA1050" s="351"/>
      <c r="MKB1050" s="351"/>
      <c r="MKC1050" s="351"/>
      <c r="MKD1050" s="351"/>
      <c r="MKE1050" s="351"/>
      <c r="MKF1050" s="351"/>
      <c r="MKG1050" s="351"/>
      <c r="MKH1050" s="351"/>
      <c r="MKI1050" s="351"/>
      <c r="MKJ1050" s="351"/>
      <c r="MKK1050" s="351"/>
      <c r="MKL1050" s="351"/>
      <c r="MKM1050" s="351"/>
      <c r="MKN1050" s="351"/>
      <c r="MKO1050" s="351"/>
      <c r="MKP1050" s="351"/>
      <c r="MKQ1050" s="351"/>
      <c r="MKR1050" s="351"/>
      <c r="MKS1050" s="351"/>
      <c r="MKT1050" s="351"/>
      <c r="MKU1050" s="351"/>
      <c r="MKV1050" s="351"/>
      <c r="MKW1050" s="351"/>
      <c r="MKX1050" s="351"/>
      <c r="MKY1050" s="351"/>
      <c r="MKZ1050" s="351"/>
      <c r="MLA1050" s="351"/>
      <c r="MLB1050" s="351"/>
      <c r="MLC1050" s="351"/>
      <c r="MLD1050" s="351"/>
      <c r="MLE1050" s="351"/>
      <c r="MLF1050" s="351"/>
      <c r="MLG1050" s="351"/>
      <c r="MLH1050" s="351"/>
      <c r="MLI1050" s="351"/>
      <c r="MLJ1050" s="351"/>
      <c r="MLK1050" s="351"/>
      <c r="MLL1050" s="351"/>
      <c r="MLM1050" s="351"/>
      <c r="MLN1050" s="351"/>
      <c r="MLO1050" s="351"/>
      <c r="MLP1050" s="351"/>
      <c r="MLQ1050" s="351"/>
      <c r="MLR1050" s="351"/>
      <c r="MLS1050" s="351"/>
      <c r="MLT1050" s="351"/>
      <c r="MLU1050" s="351"/>
      <c r="MLV1050" s="351"/>
      <c r="MLW1050" s="351"/>
      <c r="MLX1050" s="351"/>
      <c r="MLY1050" s="351"/>
      <c r="MLZ1050" s="351"/>
      <c r="MMA1050" s="351"/>
      <c r="MMB1050" s="351"/>
      <c r="MMC1050" s="351"/>
      <c r="MMD1050" s="351"/>
      <c r="MME1050" s="351"/>
      <c r="MMF1050" s="351"/>
      <c r="MMG1050" s="351"/>
      <c r="MMH1050" s="351"/>
      <c r="MMI1050" s="351"/>
      <c r="MMJ1050" s="351"/>
      <c r="MMK1050" s="351"/>
      <c r="MML1050" s="351"/>
      <c r="MMM1050" s="351"/>
      <c r="MMN1050" s="351"/>
      <c r="MMO1050" s="351"/>
      <c r="MMP1050" s="351"/>
      <c r="MMQ1050" s="351"/>
      <c r="MMR1050" s="351"/>
      <c r="MMS1050" s="351"/>
      <c r="MMT1050" s="351"/>
      <c r="MMU1050" s="351"/>
      <c r="MMV1050" s="351"/>
      <c r="MMW1050" s="351"/>
      <c r="MMX1050" s="351"/>
      <c r="MMY1050" s="351"/>
      <c r="MMZ1050" s="351"/>
      <c r="MNA1050" s="351"/>
      <c r="MNB1050" s="351"/>
      <c r="MNC1050" s="351"/>
      <c r="MND1050" s="351"/>
      <c r="MNE1050" s="351"/>
      <c r="MNF1050" s="351"/>
      <c r="MNG1050" s="351"/>
      <c r="MNH1050" s="351"/>
      <c r="MNI1050" s="351"/>
      <c r="MNJ1050" s="351"/>
      <c r="MNK1050" s="351"/>
      <c r="MNL1050" s="351"/>
      <c r="MNM1050" s="351"/>
      <c r="MNN1050" s="351"/>
      <c r="MNO1050" s="351"/>
      <c r="MNP1050" s="351"/>
      <c r="MNQ1050" s="351"/>
      <c r="MNR1050" s="351"/>
      <c r="MNS1050" s="351"/>
      <c r="MNT1050" s="351"/>
      <c r="MNU1050" s="351"/>
      <c r="MNV1050" s="351"/>
      <c r="MNW1050" s="351"/>
      <c r="MNX1050" s="351"/>
      <c r="MNY1050" s="351"/>
      <c r="MNZ1050" s="351"/>
      <c r="MOA1050" s="351"/>
      <c r="MOB1050" s="351"/>
      <c r="MOC1050" s="351"/>
      <c r="MOD1050" s="351"/>
      <c r="MOE1050" s="351"/>
      <c r="MOF1050" s="351"/>
      <c r="MOG1050" s="351"/>
      <c r="MOH1050" s="351"/>
      <c r="MOI1050" s="351"/>
      <c r="MOJ1050" s="351"/>
      <c r="MOK1050" s="351"/>
      <c r="MOL1050" s="351"/>
      <c r="MOM1050" s="351"/>
      <c r="MON1050" s="351"/>
      <c r="MOO1050" s="351"/>
      <c r="MOP1050" s="351"/>
      <c r="MOQ1050" s="351"/>
      <c r="MOR1050" s="351"/>
      <c r="MOS1050" s="351"/>
      <c r="MOT1050" s="351"/>
      <c r="MOU1050" s="351"/>
      <c r="MOV1050" s="351"/>
      <c r="MOW1050" s="351"/>
      <c r="MOX1050" s="351"/>
      <c r="MOY1050" s="351"/>
      <c r="MOZ1050" s="351"/>
      <c r="MPA1050" s="351"/>
      <c r="MPB1050" s="351"/>
      <c r="MPC1050" s="351"/>
      <c r="MPD1050" s="351"/>
      <c r="MPE1050" s="351"/>
      <c r="MPF1050" s="351"/>
      <c r="MPG1050" s="351"/>
      <c r="MPH1050" s="351"/>
      <c r="MPI1050" s="351"/>
      <c r="MPJ1050" s="351"/>
      <c r="MPK1050" s="351"/>
      <c r="MPL1050" s="351"/>
      <c r="MPM1050" s="351"/>
      <c r="MPN1050" s="351"/>
      <c r="MPO1050" s="351"/>
      <c r="MPP1050" s="351"/>
      <c r="MPQ1050" s="351"/>
      <c r="MPR1050" s="351"/>
      <c r="MPS1050" s="351"/>
      <c r="MPT1050" s="351"/>
      <c r="MPU1050" s="351"/>
      <c r="MPV1050" s="351"/>
      <c r="MPW1050" s="351"/>
      <c r="MPX1050" s="351"/>
      <c r="MPY1050" s="351"/>
      <c r="MPZ1050" s="351"/>
      <c r="MQA1050" s="351"/>
      <c r="MQB1050" s="351"/>
      <c r="MQC1050" s="351"/>
      <c r="MQD1050" s="351"/>
      <c r="MQE1050" s="351"/>
      <c r="MQF1050" s="351"/>
      <c r="MQG1050" s="351"/>
      <c r="MQH1050" s="351"/>
      <c r="MQI1050" s="351"/>
      <c r="MQJ1050" s="351"/>
      <c r="MQK1050" s="351"/>
      <c r="MQL1050" s="351"/>
      <c r="MQM1050" s="351"/>
      <c r="MQN1050" s="351"/>
      <c r="MQO1050" s="351"/>
      <c r="MQP1050" s="351"/>
      <c r="MQQ1050" s="351"/>
      <c r="MQR1050" s="351"/>
      <c r="MQS1050" s="351"/>
      <c r="MQT1050" s="351"/>
      <c r="MQU1050" s="351"/>
      <c r="MQV1050" s="351"/>
      <c r="MQW1050" s="351"/>
      <c r="MQX1050" s="351"/>
      <c r="MQY1050" s="351"/>
      <c r="MQZ1050" s="351"/>
      <c r="MRA1050" s="351"/>
      <c r="MRB1050" s="351"/>
      <c r="MRC1050" s="351"/>
      <c r="MRD1050" s="351"/>
      <c r="MRE1050" s="351"/>
      <c r="MRF1050" s="351"/>
      <c r="MRG1050" s="351"/>
      <c r="MRH1050" s="351"/>
      <c r="MRI1050" s="351"/>
      <c r="MRJ1050" s="351"/>
      <c r="MRK1050" s="351"/>
      <c r="MRL1050" s="351"/>
      <c r="MRM1050" s="351"/>
      <c r="MRN1050" s="351"/>
      <c r="MRO1050" s="351"/>
      <c r="MRP1050" s="351"/>
      <c r="MRQ1050" s="351"/>
      <c r="MRR1050" s="351"/>
      <c r="MRS1050" s="351"/>
      <c r="MRT1050" s="351"/>
      <c r="MRU1050" s="351"/>
      <c r="MRV1050" s="351"/>
      <c r="MRW1050" s="351"/>
      <c r="MRX1050" s="351"/>
      <c r="MRY1050" s="351"/>
      <c r="MRZ1050" s="351"/>
      <c r="MSA1050" s="351"/>
      <c r="MSB1050" s="351"/>
      <c r="MSC1050" s="351"/>
      <c r="MSD1050" s="351"/>
      <c r="MSE1050" s="351"/>
      <c r="MSF1050" s="351"/>
      <c r="MSG1050" s="351"/>
      <c r="MSH1050" s="351"/>
      <c r="MSI1050" s="351"/>
      <c r="MSJ1050" s="351"/>
      <c r="MSK1050" s="351"/>
      <c r="MSL1050" s="351"/>
      <c r="MSM1050" s="351"/>
      <c r="MSN1050" s="351"/>
      <c r="MSO1050" s="351"/>
      <c r="MSP1050" s="351"/>
      <c r="MSQ1050" s="351"/>
      <c r="MSR1050" s="351"/>
      <c r="MSS1050" s="351"/>
      <c r="MST1050" s="351"/>
      <c r="MSU1050" s="351"/>
      <c r="MSV1050" s="351"/>
      <c r="MSW1050" s="351"/>
      <c r="MSX1050" s="351"/>
      <c r="MSY1050" s="351"/>
      <c r="MSZ1050" s="351"/>
      <c r="MTA1050" s="351"/>
      <c r="MTB1050" s="351"/>
      <c r="MTC1050" s="351"/>
      <c r="MTD1050" s="351"/>
      <c r="MTE1050" s="351"/>
      <c r="MTF1050" s="351"/>
      <c r="MTG1050" s="351"/>
      <c r="MTH1050" s="351"/>
      <c r="MTI1050" s="351"/>
      <c r="MTJ1050" s="351"/>
      <c r="MTK1050" s="351"/>
      <c r="MTL1050" s="351"/>
      <c r="MTM1050" s="351"/>
      <c r="MTN1050" s="351"/>
      <c r="MTO1050" s="351"/>
      <c r="MTP1050" s="351"/>
      <c r="MTQ1050" s="351"/>
      <c r="MTR1050" s="351"/>
      <c r="MTS1050" s="351"/>
      <c r="MTT1050" s="351"/>
      <c r="MTU1050" s="351"/>
      <c r="MTV1050" s="351"/>
      <c r="MTW1050" s="351"/>
      <c r="MTX1050" s="351"/>
      <c r="MTY1050" s="351"/>
      <c r="MTZ1050" s="351"/>
      <c r="MUA1050" s="351"/>
      <c r="MUB1050" s="351"/>
      <c r="MUC1050" s="351"/>
      <c r="MUD1050" s="351"/>
      <c r="MUE1050" s="351"/>
      <c r="MUF1050" s="351"/>
      <c r="MUG1050" s="351"/>
      <c r="MUH1050" s="351"/>
      <c r="MUI1050" s="351"/>
      <c r="MUJ1050" s="351"/>
      <c r="MUK1050" s="351"/>
      <c r="MUL1050" s="351"/>
      <c r="MUM1050" s="351"/>
      <c r="MUN1050" s="351"/>
      <c r="MUO1050" s="351"/>
      <c r="MUP1050" s="351"/>
      <c r="MUQ1050" s="351"/>
      <c r="MUR1050" s="351"/>
      <c r="MUS1050" s="351"/>
      <c r="MUT1050" s="351"/>
      <c r="MUU1050" s="351"/>
      <c r="MUV1050" s="351"/>
      <c r="MUW1050" s="351"/>
      <c r="MUX1050" s="351"/>
      <c r="MUY1050" s="351"/>
      <c r="MUZ1050" s="351"/>
      <c r="MVA1050" s="351"/>
      <c r="MVB1050" s="351"/>
      <c r="MVC1050" s="351"/>
      <c r="MVD1050" s="351"/>
      <c r="MVE1050" s="351"/>
      <c r="MVF1050" s="351"/>
      <c r="MVG1050" s="351"/>
      <c r="MVH1050" s="351"/>
      <c r="MVI1050" s="351"/>
      <c r="MVJ1050" s="351"/>
      <c r="MVK1050" s="351"/>
      <c r="MVL1050" s="351"/>
      <c r="MVM1050" s="351"/>
      <c r="MVN1050" s="351"/>
      <c r="MVO1050" s="351"/>
      <c r="MVP1050" s="351"/>
      <c r="MVQ1050" s="351"/>
      <c r="MVR1050" s="351"/>
      <c r="MVS1050" s="351"/>
      <c r="MVT1050" s="351"/>
      <c r="MVU1050" s="351"/>
      <c r="MVV1050" s="351"/>
      <c r="MVW1050" s="351"/>
      <c r="MVX1050" s="351"/>
      <c r="MVY1050" s="351"/>
      <c r="MVZ1050" s="351"/>
      <c r="MWA1050" s="351"/>
      <c r="MWB1050" s="351"/>
      <c r="MWC1050" s="351"/>
      <c r="MWD1050" s="351"/>
      <c r="MWE1050" s="351"/>
      <c r="MWF1050" s="351"/>
      <c r="MWG1050" s="351"/>
      <c r="MWH1050" s="351"/>
      <c r="MWI1050" s="351"/>
      <c r="MWJ1050" s="351"/>
      <c r="MWK1050" s="351"/>
      <c r="MWL1050" s="351"/>
      <c r="MWM1050" s="351"/>
      <c r="MWN1050" s="351"/>
      <c r="MWO1050" s="351"/>
      <c r="MWP1050" s="351"/>
      <c r="MWQ1050" s="351"/>
      <c r="MWR1050" s="351"/>
      <c r="MWS1050" s="351"/>
      <c r="MWT1050" s="351"/>
      <c r="MWU1050" s="351"/>
      <c r="MWV1050" s="351"/>
      <c r="MWW1050" s="351"/>
      <c r="MWX1050" s="351"/>
      <c r="MWY1050" s="351"/>
      <c r="MWZ1050" s="351"/>
      <c r="MXA1050" s="351"/>
      <c r="MXB1050" s="351"/>
      <c r="MXC1050" s="351"/>
      <c r="MXD1050" s="351"/>
      <c r="MXE1050" s="351"/>
      <c r="MXF1050" s="351"/>
      <c r="MXG1050" s="351"/>
      <c r="MXH1050" s="351"/>
      <c r="MXI1050" s="351"/>
      <c r="MXJ1050" s="351"/>
      <c r="MXK1050" s="351"/>
      <c r="MXL1050" s="351"/>
      <c r="MXM1050" s="351"/>
      <c r="MXN1050" s="351"/>
      <c r="MXO1050" s="351"/>
      <c r="MXP1050" s="351"/>
      <c r="MXQ1050" s="351"/>
      <c r="MXR1050" s="351"/>
      <c r="MXS1050" s="351"/>
      <c r="MXT1050" s="351"/>
      <c r="MXU1050" s="351"/>
      <c r="MXV1050" s="351"/>
      <c r="MXW1050" s="351"/>
      <c r="MXX1050" s="351"/>
      <c r="MXY1050" s="351"/>
      <c r="MXZ1050" s="351"/>
      <c r="MYA1050" s="351"/>
      <c r="MYB1050" s="351"/>
      <c r="MYC1050" s="351"/>
      <c r="MYD1050" s="351"/>
      <c r="MYE1050" s="351"/>
      <c r="MYF1050" s="351"/>
      <c r="MYG1050" s="351"/>
      <c r="MYH1050" s="351"/>
      <c r="MYI1050" s="351"/>
      <c r="MYJ1050" s="351"/>
      <c r="MYK1050" s="351"/>
      <c r="MYL1050" s="351"/>
      <c r="MYM1050" s="351"/>
      <c r="MYN1050" s="351"/>
      <c r="MYO1050" s="351"/>
      <c r="MYP1050" s="351"/>
      <c r="MYQ1050" s="351"/>
      <c r="MYR1050" s="351"/>
      <c r="MYS1050" s="351"/>
      <c r="MYT1050" s="351"/>
      <c r="MYU1050" s="351"/>
      <c r="MYV1050" s="351"/>
      <c r="MYW1050" s="351"/>
      <c r="MYX1050" s="351"/>
      <c r="MYY1050" s="351"/>
      <c r="MYZ1050" s="351"/>
      <c r="MZA1050" s="351"/>
      <c r="MZB1050" s="351"/>
      <c r="MZC1050" s="351"/>
      <c r="MZD1050" s="351"/>
      <c r="MZE1050" s="351"/>
      <c r="MZF1050" s="351"/>
      <c r="MZG1050" s="351"/>
      <c r="MZH1050" s="351"/>
      <c r="MZI1050" s="351"/>
      <c r="MZJ1050" s="351"/>
      <c r="MZK1050" s="351"/>
      <c r="MZL1050" s="351"/>
      <c r="MZM1050" s="351"/>
      <c r="MZN1050" s="351"/>
      <c r="MZO1050" s="351"/>
      <c r="MZP1050" s="351"/>
      <c r="MZQ1050" s="351"/>
      <c r="MZR1050" s="351"/>
      <c r="MZS1050" s="351"/>
      <c r="MZT1050" s="351"/>
      <c r="MZU1050" s="351"/>
      <c r="MZV1050" s="351"/>
      <c r="MZW1050" s="351"/>
      <c r="MZX1050" s="351"/>
      <c r="MZY1050" s="351"/>
      <c r="MZZ1050" s="351"/>
      <c r="NAA1050" s="351"/>
      <c r="NAB1050" s="351"/>
      <c r="NAC1050" s="351"/>
      <c r="NAD1050" s="351"/>
      <c r="NAE1050" s="351"/>
      <c r="NAF1050" s="351"/>
      <c r="NAG1050" s="351"/>
      <c r="NAH1050" s="351"/>
      <c r="NAI1050" s="351"/>
      <c r="NAJ1050" s="351"/>
      <c r="NAK1050" s="351"/>
      <c r="NAL1050" s="351"/>
      <c r="NAM1050" s="351"/>
      <c r="NAN1050" s="351"/>
      <c r="NAO1050" s="351"/>
      <c r="NAP1050" s="351"/>
      <c r="NAQ1050" s="351"/>
      <c r="NAR1050" s="351"/>
      <c r="NAS1050" s="351"/>
      <c r="NAT1050" s="351"/>
      <c r="NAU1050" s="351"/>
      <c r="NAV1050" s="351"/>
      <c r="NAW1050" s="351"/>
      <c r="NAX1050" s="351"/>
      <c r="NAY1050" s="351"/>
      <c r="NAZ1050" s="351"/>
      <c r="NBA1050" s="351"/>
      <c r="NBB1050" s="351"/>
      <c r="NBC1050" s="351"/>
      <c r="NBD1050" s="351"/>
      <c r="NBE1050" s="351"/>
      <c r="NBF1050" s="351"/>
      <c r="NBG1050" s="351"/>
      <c r="NBH1050" s="351"/>
      <c r="NBI1050" s="351"/>
      <c r="NBJ1050" s="351"/>
      <c r="NBK1050" s="351"/>
      <c r="NBL1050" s="351"/>
      <c r="NBM1050" s="351"/>
      <c r="NBN1050" s="351"/>
      <c r="NBO1050" s="351"/>
      <c r="NBP1050" s="351"/>
      <c r="NBQ1050" s="351"/>
      <c r="NBR1050" s="351"/>
      <c r="NBS1050" s="351"/>
      <c r="NBT1050" s="351"/>
      <c r="NBU1050" s="351"/>
      <c r="NBV1050" s="351"/>
      <c r="NBW1050" s="351"/>
      <c r="NBX1050" s="351"/>
      <c r="NBY1050" s="351"/>
      <c r="NBZ1050" s="351"/>
      <c r="NCA1050" s="351"/>
      <c r="NCB1050" s="351"/>
      <c r="NCC1050" s="351"/>
      <c r="NCD1050" s="351"/>
      <c r="NCE1050" s="351"/>
      <c r="NCF1050" s="351"/>
      <c r="NCG1050" s="351"/>
      <c r="NCH1050" s="351"/>
      <c r="NCI1050" s="351"/>
      <c r="NCJ1050" s="351"/>
      <c r="NCK1050" s="351"/>
      <c r="NCL1050" s="351"/>
      <c r="NCM1050" s="351"/>
      <c r="NCN1050" s="351"/>
      <c r="NCO1050" s="351"/>
      <c r="NCP1050" s="351"/>
      <c r="NCQ1050" s="351"/>
      <c r="NCR1050" s="351"/>
      <c r="NCS1050" s="351"/>
      <c r="NCT1050" s="351"/>
      <c r="NCU1050" s="351"/>
      <c r="NCV1050" s="351"/>
      <c r="NCW1050" s="351"/>
      <c r="NCX1050" s="351"/>
      <c r="NCY1050" s="351"/>
      <c r="NCZ1050" s="351"/>
      <c r="NDA1050" s="351"/>
      <c r="NDB1050" s="351"/>
      <c r="NDC1050" s="351"/>
      <c r="NDD1050" s="351"/>
      <c r="NDE1050" s="351"/>
      <c r="NDF1050" s="351"/>
      <c r="NDG1050" s="351"/>
      <c r="NDH1050" s="351"/>
      <c r="NDI1050" s="351"/>
      <c r="NDJ1050" s="351"/>
      <c r="NDK1050" s="351"/>
      <c r="NDL1050" s="351"/>
      <c r="NDM1050" s="351"/>
      <c r="NDN1050" s="351"/>
      <c r="NDO1050" s="351"/>
      <c r="NDP1050" s="351"/>
      <c r="NDQ1050" s="351"/>
      <c r="NDR1050" s="351"/>
      <c r="NDS1050" s="351"/>
      <c r="NDT1050" s="351"/>
      <c r="NDU1050" s="351"/>
      <c r="NDV1050" s="351"/>
      <c r="NDW1050" s="351"/>
      <c r="NDX1050" s="351"/>
      <c r="NDY1050" s="351"/>
      <c r="NDZ1050" s="351"/>
      <c r="NEA1050" s="351"/>
      <c r="NEB1050" s="351"/>
      <c r="NEC1050" s="351"/>
      <c r="NED1050" s="351"/>
      <c r="NEE1050" s="351"/>
      <c r="NEF1050" s="351"/>
      <c r="NEG1050" s="351"/>
      <c r="NEH1050" s="351"/>
      <c r="NEI1050" s="351"/>
      <c r="NEJ1050" s="351"/>
      <c r="NEK1050" s="351"/>
      <c r="NEL1050" s="351"/>
      <c r="NEM1050" s="351"/>
      <c r="NEN1050" s="351"/>
      <c r="NEO1050" s="351"/>
      <c r="NEP1050" s="351"/>
      <c r="NEQ1050" s="351"/>
      <c r="NER1050" s="351"/>
      <c r="NES1050" s="351"/>
      <c r="NET1050" s="351"/>
      <c r="NEU1050" s="351"/>
      <c r="NEV1050" s="351"/>
      <c r="NEW1050" s="351"/>
      <c r="NEX1050" s="351"/>
      <c r="NEY1050" s="351"/>
      <c r="NEZ1050" s="351"/>
      <c r="NFA1050" s="351"/>
      <c r="NFB1050" s="351"/>
      <c r="NFC1050" s="351"/>
      <c r="NFD1050" s="351"/>
      <c r="NFE1050" s="351"/>
      <c r="NFF1050" s="351"/>
      <c r="NFG1050" s="351"/>
      <c r="NFH1050" s="351"/>
      <c r="NFI1050" s="351"/>
      <c r="NFJ1050" s="351"/>
      <c r="NFK1050" s="351"/>
      <c r="NFL1050" s="351"/>
      <c r="NFM1050" s="351"/>
      <c r="NFN1050" s="351"/>
      <c r="NFO1050" s="351"/>
      <c r="NFP1050" s="351"/>
      <c r="NFQ1050" s="351"/>
      <c r="NFR1050" s="351"/>
      <c r="NFS1050" s="351"/>
      <c r="NFT1050" s="351"/>
      <c r="NFU1050" s="351"/>
      <c r="NFV1050" s="351"/>
      <c r="NFW1050" s="351"/>
      <c r="NFX1050" s="351"/>
      <c r="NFY1050" s="351"/>
      <c r="NFZ1050" s="351"/>
    </row>
    <row r="1051" spans="1:9646" ht="45.75" customHeight="1">
      <c r="A1051" s="589">
        <f>1+A1050</f>
        <v>1049</v>
      </c>
      <c r="B1051" s="403" t="s">
        <v>9903</v>
      </c>
      <c r="C1051" s="156" t="s">
        <v>9904</v>
      </c>
      <c r="D1051" s="156" t="s">
        <v>6692</v>
      </c>
      <c r="E1051" s="156">
        <v>45572</v>
      </c>
      <c r="F1051" s="156">
        <v>45573</v>
      </c>
      <c r="G1051" s="156">
        <v>45653</v>
      </c>
      <c r="H1051" s="156" t="s">
        <v>416</v>
      </c>
      <c r="I1051" s="156" t="s">
        <v>9646</v>
      </c>
      <c r="J1051" s="301" t="s">
        <v>9905</v>
      </c>
      <c r="K1051" s="251">
        <v>11367560</v>
      </c>
      <c r="L1051" s="156">
        <v>9</v>
      </c>
      <c r="M1051" s="156" t="s">
        <v>97</v>
      </c>
      <c r="N1051" s="156" t="s">
        <v>5078</v>
      </c>
      <c r="O1051" s="156" t="s">
        <v>6113</v>
      </c>
      <c r="P1051" s="156" t="s">
        <v>9906</v>
      </c>
      <c r="Q1051" s="156" t="s">
        <v>9907</v>
      </c>
      <c r="R1051" s="143">
        <v>80</v>
      </c>
      <c r="S1051" s="134" t="s">
        <v>9908</v>
      </c>
      <c r="T1051" s="253" t="s">
        <v>9909</v>
      </c>
      <c r="U1051" s="156">
        <v>2024003483</v>
      </c>
      <c r="V1051" s="253" t="s">
        <v>9910</v>
      </c>
      <c r="W1051" s="156">
        <v>45573</v>
      </c>
      <c r="X1051" s="156" t="s">
        <v>103</v>
      </c>
      <c r="Y1051" s="317" t="s">
        <v>9911</v>
      </c>
      <c r="Z1051" s="156" t="s">
        <v>9909</v>
      </c>
      <c r="AA1051" s="156">
        <v>0</v>
      </c>
      <c r="AB1051" s="156">
        <v>0</v>
      </c>
      <c r="AC1051" s="156">
        <v>0</v>
      </c>
      <c r="AD1051" s="156">
        <v>0</v>
      </c>
      <c r="AE1051" s="156">
        <v>0</v>
      </c>
      <c r="AF1051" s="156">
        <v>0</v>
      </c>
      <c r="AG1051" s="156">
        <v>0</v>
      </c>
      <c r="AH1051" s="156">
        <v>0</v>
      </c>
      <c r="AI1051" s="156">
        <v>0</v>
      </c>
      <c r="AJ1051" s="156">
        <v>0</v>
      </c>
      <c r="AK1051" s="156" t="s">
        <v>104</v>
      </c>
      <c r="AL1051" s="103" t="s">
        <v>9912</v>
      </c>
      <c r="AM1051" s="156" t="s">
        <v>8769</v>
      </c>
      <c r="AN1051" s="156" t="s">
        <v>9913</v>
      </c>
      <c r="AO1051" s="156" t="s">
        <v>114</v>
      </c>
      <c r="AP1051" s="156" t="s">
        <v>114</v>
      </c>
      <c r="AQ1051" s="156" t="s">
        <v>114</v>
      </c>
      <c r="AR1051" s="156" t="s">
        <v>114</v>
      </c>
      <c r="AS1051" s="156" t="s">
        <v>109</v>
      </c>
      <c r="AT1051" s="156" t="s">
        <v>109</v>
      </c>
      <c r="AU1051" s="156" t="s">
        <v>392</v>
      </c>
      <c r="AV1051" s="156" t="s">
        <v>9324</v>
      </c>
      <c r="AW1051" s="156" t="s">
        <v>9324</v>
      </c>
      <c r="AX1051" s="156" t="s">
        <v>109</v>
      </c>
      <c r="AY1051" s="156" t="s">
        <v>108</v>
      </c>
      <c r="AZ1051" s="156" t="s">
        <v>9324</v>
      </c>
      <c r="BA1051" s="156" t="s">
        <v>9324</v>
      </c>
      <c r="BB1051" s="156"/>
      <c r="BC1051" s="156" t="s">
        <v>9324</v>
      </c>
      <c r="BD1051" s="156" t="s">
        <v>9324</v>
      </c>
      <c r="BE1051" s="156" t="s">
        <v>9324</v>
      </c>
      <c r="BF1051" s="156" t="s">
        <v>9324</v>
      </c>
      <c r="BG1051" s="156" t="s">
        <v>9324</v>
      </c>
      <c r="BH1051" s="153" t="s">
        <v>9909</v>
      </c>
      <c r="BI1051" s="437" t="s">
        <v>259</v>
      </c>
      <c r="BJ1051" s="240" t="s">
        <v>9324</v>
      </c>
      <c r="BK1051" s="240" t="s">
        <v>114</v>
      </c>
      <c r="BL1051" s="240" t="s">
        <v>9324</v>
      </c>
      <c r="BM1051" s="161" t="s">
        <v>2539</v>
      </c>
      <c r="BN1051" s="156" t="s">
        <v>917</v>
      </c>
      <c r="BO1051" s="156"/>
      <c r="BP1051" s="156"/>
      <c r="BQ1051" s="156">
        <v>39</v>
      </c>
      <c r="BR1051" s="156">
        <v>31161</v>
      </c>
      <c r="BS1051" s="156" t="s">
        <v>578</v>
      </c>
      <c r="BT1051" s="156" t="s">
        <v>108</v>
      </c>
      <c r="BU1051" s="156" t="s">
        <v>108</v>
      </c>
      <c r="BV1051" s="156" t="s">
        <v>108</v>
      </c>
      <c r="BW1051" s="156" t="s">
        <v>108</v>
      </c>
      <c r="BX1051" s="156" t="s">
        <v>2759</v>
      </c>
      <c r="BY1051" s="156">
        <v>3046695918</v>
      </c>
      <c r="BZ1051" s="156" t="s">
        <v>2760</v>
      </c>
      <c r="CA1051" s="157" t="s">
        <v>109</v>
      </c>
      <c r="CB1051" s="157" t="s">
        <v>109</v>
      </c>
      <c r="CC1051" s="157" t="s">
        <v>109</v>
      </c>
      <c r="CD1051" s="156"/>
      <c r="CE1051" s="156"/>
      <c r="CF1051" s="156"/>
      <c r="CG1051" s="156"/>
      <c r="CH1051" s="156"/>
      <c r="CI1051" s="156"/>
      <c r="CJ1051" s="156"/>
      <c r="CK1051" s="156"/>
      <c r="CL1051" s="156"/>
      <c r="CM1051" s="152" t="s">
        <v>109</v>
      </c>
      <c r="CN1051" s="156"/>
      <c r="CO1051" s="297"/>
      <c r="CP1051" s="297"/>
      <c r="CQ1051" s="297"/>
      <c r="CR1051" s="297"/>
      <c r="CS1051" s="297"/>
      <c r="CT1051" s="297"/>
      <c r="CU1051" s="297"/>
      <c r="CV1051" s="297"/>
      <c r="CW1051" s="297"/>
      <c r="CX1051" s="297"/>
      <c r="CY1051" s="297"/>
      <c r="CZ1051" s="297"/>
      <c r="DA1051" s="297"/>
      <c r="DB1051" s="297"/>
      <c r="DC1051" s="297"/>
      <c r="DD1051" s="297"/>
      <c r="DE1051" s="297"/>
      <c r="DF1051" s="297"/>
      <c r="DG1051" s="297"/>
      <c r="DH1051" s="297"/>
      <c r="DI1051" s="297"/>
      <c r="DJ1051" s="297"/>
      <c r="DK1051" s="297"/>
      <c r="DL1051" s="297"/>
      <c r="DM1051" s="297"/>
      <c r="DN1051" s="297"/>
      <c r="DO1051" s="297"/>
      <c r="DP1051" s="297"/>
      <c r="DQ1051" s="297"/>
      <c r="DR1051" s="297"/>
      <c r="DS1051" s="297"/>
      <c r="DT1051" s="297"/>
      <c r="DU1051" s="297"/>
      <c r="DV1051" s="297"/>
      <c r="DW1051" s="297"/>
      <c r="DX1051" s="297"/>
      <c r="DY1051" s="297"/>
      <c r="DZ1051" s="297"/>
      <c r="EA1051" s="297"/>
      <c r="EB1051" s="297"/>
      <c r="EC1051" s="297"/>
      <c r="ED1051" s="297"/>
      <c r="EE1051" s="297"/>
      <c r="EF1051" s="297"/>
      <c r="EG1051" s="297"/>
      <c r="EH1051" s="297"/>
      <c r="EI1051" s="297"/>
      <c r="EJ1051" s="297"/>
      <c r="EK1051" s="297"/>
      <c r="EL1051" s="297"/>
      <c r="EM1051" s="297"/>
      <c r="EN1051" s="297"/>
      <c r="EO1051" s="297"/>
      <c r="EP1051" s="297"/>
      <c r="EQ1051" s="297"/>
      <c r="ER1051" s="297"/>
      <c r="ES1051" s="297"/>
      <c r="ET1051" s="297"/>
      <c r="EU1051" s="297"/>
      <c r="EV1051" s="297"/>
      <c r="EW1051" s="297"/>
      <c r="EX1051" s="297"/>
      <c r="EY1051" s="297"/>
      <c r="EZ1051" s="297"/>
      <c r="FA1051" s="297"/>
      <c r="FB1051" s="297"/>
      <c r="FC1051" s="297"/>
      <c r="FD1051" s="297"/>
      <c r="FE1051" s="297"/>
      <c r="FF1051" s="297"/>
      <c r="FG1051" s="297"/>
      <c r="FH1051" s="297"/>
      <c r="FI1051" s="297"/>
      <c r="FJ1051" s="297"/>
      <c r="FK1051" s="297"/>
      <c r="FL1051" s="297"/>
      <c r="FM1051" s="297"/>
      <c r="FN1051" s="297"/>
      <c r="FO1051" s="297"/>
      <c r="FP1051" s="297"/>
      <c r="FQ1051" s="297"/>
      <c r="FR1051" s="297"/>
      <c r="FS1051" s="297"/>
    </row>
    <row r="1052" spans="1:9646" s="351" customFormat="1" ht="45.75" customHeight="1">
      <c r="A1052" s="589">
        <f>1+A1051</f>
        <v>1050</v>
      </c>
      <c r="B1052" s="403" t="s">
        <v>9914</v>
      </c>
      <c r="C1052" s="156" t="s">
        <v>9915</v>
      </c>
      <c r="D1052" s="156" t="s">
        <v>6692</v>
      </c>
      <c r="E1052" s="156">
        <v>45572</v>
      </c>
      <c r="F1052" s="156">
        <v>45573</v>
      </c>
      <c r="G1052" s="156">
        <v>45653</v>
      </c>
      <c r="H1052" s="156" t="s">
        <v>416</v>
      </c>
      <c r="I1052" s="156" t="s">
        <v>9646</v>
      </c>
      <c r="J1052" s="301" t="s">
        <v>9916</v>
      </c>
      <c r="K1052" s="251">
        <v>1072714380</v>
      </c>
      <c r="L1052" s="156">
        <v>1</v>
      </c>
      <c r="M1052" s="156" t="s">
        <v>97</v>
      </c>
      <c r="N1052" s="156" t="s">
        <v>5078</v>
      </c>
      <c r="O1052" s="156" t="s">
        <v>6113</v>
      </c>
      <c r="P1052" s="156" t="s">
        <v>9917</v>
      </c>
      <c r="Q1052" s="156" t="s">
        <v>9907</v>
      </c>
      <c r="R1052" s="143">
        <v>80</v>
      </c>
      <c r="S1052" s="134" t="s">
        <v>9908</v>
      </c>
      <c r="T1052" s="253" t="s">
        <v>9909</v>
      </c>
      <c r="U1052" s="156">
        <v>2024003487</v>
      </c>
      <c r="V1052" s="253" t="s">
        <v>9910</v>
      </c>
      <c r="W1052" s="156">
        <v>45573</v>
      </c>
      <c r="X1052" s="156" t="s">
        <v>103</v>
      </c>
      <c r="Y1052" s="317" t="s">
        <v>9911</v>
      </c>
      <c r="Z1052" s="156" t="s">
        <v>9909</v>
      </c>
      <c r="AA1052" s="156">
        <v>0</v>
      </c>
      <c r="AB1052" s="156">
        <v>0</v>
      </c>
      <c r="AC1052" s="156">
        <v>0</v>
      </c>
      <c r="AD1052" s="156">
        <v>0</v>
      </c>
      <c r="AE1052" s="156">
        <v>0</v>
      </c>
      <c r="AF1052" s="156">
        <v>0</v>
      </c>
      <c r="AG1052" s="156">
        <v>0</v>
      </c>
      <c r="AH1052" s="156">
        <v>0</v>
      </c>
      <c r="AI1052" s="156">
        <v>0</v>
      </c>
      <c r="AJ1052" s="156">
        <v>0</v>
      </c>
      <c r="AK1052" s="156" t="s">
        <v>104</v>
      </c>
      <c r="AL1052" s="103" t="s">
        <v>9918</v>
      </c>
      <c r="AM1052" s="156" t="s">
        <v>8769</v>
      </c>
      <c r="AN1052" s="156" t="s">
        <v>9913</v>
      </c>
      <c r="AO1052" s="156" t="s">
        <v>114</v>
      </c>
      <c r="AP1052" s="156" t="s">
        <v>114</v>
      </c>
      <c r="AQ1052" s="156" t="s">
        <v>114</v>
      </c>
      <c r="AR1052" s="156" t="s">
        <v>114</v>
      </c>
      <c r="AS1052" s="156" t="s">
        <v>109</v>
      </c>
      <c r="AT1052" s="156" t="s">
        <v>109</v>
      </c>
      <c r="AU1052" s="156" t="s">
        <v>392</v>
      </c>
      <c r="AV1052" s="156" t="s">
        <v>9324</v>
      </c>
      <c r="AW1052" s="156" t="s">
        <v>9324</v>
      </c>
      <c r="AX1052" s="156" t="s">
        <v>109</v>
      </c>
      <c r="AY1052" s="156" t="s">
        <v>108</v>
      </c>
      <c r="AZ1052" s="156" t="s">
        <v>9324</v>
      </c>
      <c r="BA1052" s="156" t="s">
        <v>9324</v>
      </c>
      <c r="BB1052" s="156"/>
      <c r="BC1052" s="156" t="s">
        <v>9324</v>
      </c>
      <c r="BD1052" s="156" t="s">
        <v>9324</v>
      </c>
      <c r="BE1052" s="156" t="s">
        <v>9324</v>
      </c>
      <c r="BF1052" s="156" t="s">
        <v>9324</v>
      </c>
      <c r="BG1052" s="156" t="s">
        <v>9324</v>
      </c>
      <c r="BH1052" s="153" t="s">
        <v>9909</v>
      </c>
      <c r="BI1052" s="349" t="s">
        <v>113</v>
      </c>
      <c r="BJ1052" s="240" t="s">
        <v>9324</v>
      </c>
      <c r="BK1052" s="240" t="s">
        <v>114</v>
      </c>
      <c r="BL1052" s="240" t="s">
        <v>9324</v>
      </c>
      <c r="BM1052" s="437"/>
      <c r="BN1052" s="156" t="s">
        <v>964</v>
      </c>
      <c r="BO1052" s="156"/>
      <c r="BP1052" s="156"/>
      <c r="BQ1052" s="156">
        <v>27</v>
      </c>
      <c r="BR1052" s="156">
        <v>35547</v>
      </c>
      <c r="BS1052" s="156" t="s">
        <v>108</v>
      </c>
      <c r="BT1052" s="156" t="s">
        <v>108</v>
      </c>
      <c r="BU1052" s="156" t="s">
        <v>108</v>
      </c>
      <c r="BV1052" s="156" t="s">
        <v>108</v>
      </c>
      <c r="BW1052" s="156" t="s">
        <v>108</v>
      </c>
      <c r="BX1052" s="156" t="s">
        <v>2767</v>
      </c>
      <c r="BY1052" s="156">
        <v>3155621810</v>
      </c>
      <c r="BZ1052" s="156" t="s">
        <v>2768</v>
      </c>
      <c r="CA1052" s="157" t="s">
        <v>109</v>
      </c>
      <c r="CB1052" s="157" t="s">
        <v>109</v>
      </c>
      <c r="CC1052" s="157" t="s">
        <v>109</v>
      </c>
      <c r="CD1052" s="156"/>
      <c r="CE1052" s="156"/>
      <c r="CF1052" s="156"/>
      <c r="CG1052" s="156"/>
      <c r="CH1052" s="156"/>
      <c r="CI1052" s="156"/>
      <c r="CJ1052" s="156"/>
      <c r="CK1052" s="156"/>
      <c r="CL1052" s="156"/>
      <c r="CM1052" s="157" t="s">
        <v>109</v>
      </c>
      <c r="CN1052" s="156"/>
      <c r="CO1052" s="297"/>
      <c r="CP1052" s="297"/>
      <c r="CQ1052" s="297"/>
      <c r="CR1052" s="297"/>
      <c r="CS1052" s="50"/>
      <c r="CT1052" s="50"/>
      <c r="CU1052" s="50"/>
      <c r="CV1052" s="50"/>
      <c r="CW1052" s="50"/>
      <c r="CX1052" s="50"/>
      <c r="CY1052" s="50"/>
      <c r="CZ1052" s="50"/>
      <c r="DA1052" s="50"/>
      <c r="DB1052" s="50"/>
      <c r="DC1052" s="50"/>
      <c r="DD1052" s="50"/>
      <c r="DE1052" s="50"/>
      <c r="DF1052" s="50"/>
      <c r="DG1052" s="50"/>
      <c r="DH1052" s="50"/>
      <c r="DI1052" s="50"/>
      <c r="DJ1052" s="50"/>
      <c r="DK1052" s="50"/>
      <c r="DL1052" s="50"/>
      <c r="DM1052" s="50"/>
      <c r="DN1052" s="50"/>
      <c r="DO1052" s="50"/>
      <c r="DP1052" s="50"/>
      <c r="DQ1052" s="50"/>
      <c r="DR1052" s="50"/>
      <c r="DS1052" s="50"/>
      <c r="DT1052" s="50"/>
      <c r="DU1052" s="50"/>
      <c r="DV1052" s="50"/>
      <c r="DW1052" s="50"/>
      <c r="DX1052" s="50"/>
      <c r="DY1052" s="50"/>
      <c r="DZ1052" s="50"/>
      <c r="EA1052" s="50"/>
      <c r="EB1052" s="50"/>
      <c r="EC1052" s="50"/>
      <c r="ED1052" s="50"/>
      <c r="EE1052" s="50"/>
      <c r="EF1052" s="50"/>
      <c r="EG1052" s="50"/>
      <c r="EH1052" s="50"/>
      <c r="EI1052" s="50"/>
      <c r="EJ1052" s="50"/>
      <c r="EK1052" s="50"/>
      <c r="EL1052" s="50"/>
      <c r="EM1052" s="50"/>
      <c r="EN1052" s="50"/>
      <c r="EO1052" s="50"/>
      <c r="EP1052" s="50"/>
      <c r="EQ1052" s="50"/>
      <c r="ER1052" s="50"/>
      <c r="ES1052" s="50"/>
      <c r="ET1052" s="50"/>
      <c r="EU1052" s="50"/>
      <c r="EV1052" s="50"/>
      <c r="EW1052" s="50"/>
      <c r="EX1052" s="50"/>
      <c r="EY1052" s="50"/>
      <c r="EZ1052" s="50"/>
      <c r="FA1052" s="50"/>
      <c r="FB1052" s="50"/>
      <c r="FC1052" s="50"/>
      <c r="FD1052" s="50"/>
      <c r="FE1052" s="50"/>
      <c r="FF1052" s="50"/>
      <c r="FG1052" s="50"/>
      <c r="FH1052" s="50"/>
      <c r="FI1052" s="50"/>
      <c r="FJ1052" s="50"/>
      <c r="FK1052" s="50"/>
      <c r="FL1052" s="50"/>
      <c r="FM1052" s="50"/>
      <c r="FN1052" s="50"/>
      <c r="FO1052" s="50"/>
      <c r="FP1052" s="50"/>
      <c r="FQ1052" s="50"/>
      <c r="FR1052" s="50"/>
      <c r="FS1052" s="50"/>
      <c r="FT1052" s="50"/>
      <c r="FU1052" s="50"/>
      <c r="FV1052" s="50"/>
      <c r="FW1052" s="50"/>
      <c r="FX1052" s="50"/>
      <c r="FY1052" s="50"/>
      <c r="FZ1052" s="50"/>
      <c r="GA1052" s="50"/>
      <c r="GB1052" s="50"/>
      <c r="GC1052" s="50"/>
      <c r="GD1052" s="50"/>
      <c r="GE1052" s="50"/>
      <c r="GF1052" s="50"/>
      <c r="GG1052" s="50"/>
      <c r="GH1052" s="50"/>
      <c r="GI1052" s="50"/>
      <c r="GJ1052" s="50"/>
      <c r="GK1052" s="50"/>
      <c r="GL1052" s="50"/>
      <c r="GM1052" s="50"/>
      <c r="GN1052" s="50"/>
      <c r="GO1052" s="50"/>
      <c r="GP1052" s="50"/>
      <c r="GQ1052" s="50"/>
      <c r="GR1052" s="50"/>
      <c r="GS1052" s="50"/>
      <c r="GT1052" s="50"/>
      <c r="GU1052" s="50"/>
      <c r="GV1052" s="16"/>
      <c r="GW1052" s="16"/>
      <c r="GX1052" s="16"/>
      <c r="GY1052" s="16"/>
      <c r="GZ1052" s="16"/>
      <c r="HA1052" s="16"/>
      <c r="HB1052" s="16"/>
      <c r="HC1052" s="16"/>
      <c r="HD1052" s="16"/>
      <c r="HE1052" s="16"/>
      <c r="HF1052" s="16"/>
      <c r="HG1052" s="16"/>
      <c r="HH1052" s="16"/>
      <c r="HI1052" s="16"/>
      <c r="HJ1052" s="16"/>
      <c r="HK1052" s="16"/>
      <c r="HL1052" s="16"/>
      <c r="HM1052" s="16"/>
      <c r="HN1052" s="16"/>
      <c r="HO1052" s="16"/>
      <c r="HP1052" s="16"/>
      <c r="HQ1052" s="16"/>
      <c r="HR1052" s="16"/>
      <c r="HS1052" s="16"/>
      <c r="HT1052" s="16"/>
      <c r="HU1052" s="16"/>
      <c r="HV1052" s="16"/>
      <c r="HW1052" s="16"/>
      <c r="HX1052" s="16"/>
      <c r="HY1052" s="16"/>
      <c r="HZ1052" s="16"/>
      <c r="IA1052" s="16"/>
      <c r="IB1052" s="16"/>
      <c r="IC1052" s="16"/>
      <c r="ID1052" s="16"/>
      <c r="IE1052" s="16"/>
      <c r="IF1052" s="16"/>
      <c r="IG1052" s="16"/>
      <c r="IH1052" s="16"/>
      <c r="II1052" s="16"/>
      <c r="IJ1052" s="16"/>
      <c r="IK1052" s="16"/>
      <c r="IL1052" s="16"/>
      <c r="IM1052" s="16"/>
      <c r="IN1052" s="16"/>
      <c r="IO1052" s="16"/>
      <c r="IP1052" s="16"/>
      <c r="IQ1052" s="16"/>
      <c r="IR1052" s="16"/>
      <c r="IS1052" s="16"/>
      <c r="IT1052" s="16"/>
      <c r="IU1052" s="16"/>
      <c r="IV1052" s="16"/>
      <c r="IW1052" s="16"/>
      <c r="IX1052" s="16"/>
      <c r="IY1052" s="16"/>
      <c r="IZ1052" s="16"/>
      <c r="JA1052" s="16"/>
      <c r="JB1052" s="16"/>
      <c r="JC1052" s="16"/>
      <c r="JD1052" s="16"/>
      <c r="JE1052" s="16"/>
      <c r="JF1052" s="16"/>
      <c r="JG1052" s="16"/>
      <c r="JH1052" s="16"/>
      <c r="JI1052" s="16"/>
      <c r="JJ1052" s="16"/>
      <c r="JK1052" s="16"/>
      <c r="JL1052" s="16"/>
      <c r="JM1052" s="16"/>
      <c r="JN1052" s="16"/>
      <c r="JO1052" s="16"/>
      <c r="JP1052" s="16"/>
      <c r="JQ1052" s="16"/>
      <c r="JR1052" s="16"/>
      <c r="JS1052" s="16"/>
      <c r="JT1052" s="16"/>
      <c r="JU1052" s="16"/>
      <c r="JV1052" s="16"/>
      <c r="JW1052" s="16"/>
      <c r="JX1052" s="16"/>
      <c r="JY1052" s="16"/>
      <c r="JZ1052" s="16"/>
      <c r="KA1052" s="16"/>
      <c r="KB1052" s="16"/>
      <c r="KC1052" s="16"/>
      <c r="KD1052" s="16"/>
      <c r="KE1052" s="16"/>
      <c r="KF1052" s="16"/>
      <c r="KG1052" s="16"/>
      <c r="KH1052" s="16"/>
      <c r="KI1052" s="16"/>
      <c r="KJ1052" s="16"/>
      <c r="KK1052" s="16"/>
      <c r="KL1052" s="16"/>
      <c r="KM1052" s="16"/>
      <c r="KN1052" s="16"/>
      <c r="KO1052" s="16"/>
      <c r="KP1052" s="16"/>
      <c r="KQ1052" s="16"/>
      <c r="KR1052" s="16"/>
      <c r="KS1052" s="16"/>
      <c r="KT1052" s="16"/>
      <c r="KU1052" s="16"/>
      <c r="KV1052" s="16"/>
      <c r="KW1052" s="16"/>
      <c r="KX1052" s="16"/>
      <c r="KY1052" s="16"/>
      <c r="KZ1052" s="16"/>
      <c r="LA1052" s="16"/>
      <c r="LB1052" s="16"/>
      <c r="LC1052" s="16"/>
      <c r="LD1052" s="16"/>
      <c r="LE1052" s="16"/>
      <c r="LF1052" s="16"/>
      <c r="LG1052" s="16"/>
      <c r="LH1052" s="16"/>
      <c r="LI1052" s="16"/>
      <c r="LJ1052" s="16"/>
      <c r="LK1052" s="16"/>
      <c r="LL1052" s="16"/>
      <c r="LM1052" s="16"/>
      <c r="LN1052" s="16"/>
      <c r="LO1052" s="16"/>
      <c r="LP1052" s="16"/>
      <c r="LQ1052" s="16"/>
      <c r="LR1052" s="16"/>
      <c r="LS1052" s="16"/>
      <c r="LT1052" s="16"/>
      <c r="LU1052" s="16"/>
      <c r="LV1052" s="16"/>
      <c r="LW1052" s="16"/>
      <c r="LX1052" s="16"/>
      <c r="LY1052" s="16"/>
      <c r="LZ1052" s="16"/>
      <c r="MA1052" s="16"/>
      <c r="MB1052" s="16"/>
      <c r="MC1052" s="16"/>
      <c r="MD1052" s="16"/>
      <c r="ME1052" s="16"/>
      <c r="MF1052" s="16"/>
      <c r="MG1052" s="16"/>
      <c r="MH1052" s="16"/>
      <c r="MI1052" s="16"/>
      <c r="MJ1052" s="16"/>
      <c r="MK1052" s="16"/>
      <c r="ML1052" s="16"/>
      <c r="MM1052" s="16"/>
      <c r="MN1052" s="16"/>
      <c r="MO1052" s="16"/>
      <c r="MP1052" s="16"/>
      <c r="MQ1052" s="16"/>
      <c r="MR1052" s="16"/>
      <c r="MS1052" s="16"/>
      <c r="MT1052" s="16"/>
      <c r="MU1052" s="16"/>
      <c r="MV1052" s="16"/>
      <c r="MW1052" s="16"/>
      <c r="MX1052" s="16"/>
      <c r="MY1052" s="16"/>
      <c r="MZ1052" s="16"/>
      <c r="NA1052" s="16"/>
      <c r="NB1052" s="16"/>
      <c r="NC1052" s="16"/>
      <c r="ND1052" s="16"/>
      <c r="NE1052" s="16"/>
      <c r="NF1052" s="16"/>
      <c r="NG1052" s="16"/>
      <c r="NH1052" s="16"/>
      <c r="NI1052" s="16"/>
      <c r="NJ1052" s="16"/>
      <c r="NK1052" s="16"/>
      <c r="NL1052" s="16"/>
      <c r="NM1052" s="16"/>
      <c r="NN1052" s="16"/>
      <c r="NO1052" s="16"/>
      <c r="NP1052" s="16"/>
      <c r="NQ1052" s="16"/>
      <c r="NR1052" s="16"/>
      <c r="NS1052" s="16"/>
      <c r="NT1052" s="16"/>
      <c r="NU1052" s="16"/>
      <c r="NV1052" s="16"/>
      <c r="NW1052" s="16"/>
      <c r="NX1052" s="16"/>
      <c r="NY1052" s="16"/>
      <c r="NZ1052" s="16"/>
      <c r="OA1052" s="16"/>
      <c r="OB1052" s="16"/>
      <c r="OC1052" s="16"/>
      <c r="OD1052" s="16"/>
      <c r="OE1052" s="16"/>
      <c r="OF1052" s="16"/>
      <c r="OG1052" s="16"/>
      <c r="OH1052" s="16"/>
      <c r="OI1052" s="16"/>
      <c r="OJ1052" s="16"/>
      <c r="OK1052" s="16"/>
      <c r="OL1052" s="16"/>
      <c r="OM1052" s="16"/>
      <c r="ON1052" s="16"/>
      <c r="OO1052" s="16"/>
      <c r="OP1052" s="16"/>
      <c r="OQ1052" s="16"/>
      <c r="OR1052" s="16"/>
      <c r="OS1052" s="16"/>
      <c r="OT1052" s="16"/>
      <c r="OU1052" s="16"/>
      <c r="OV1052" s="16"/>
      <c r="OW1052" s="16"/>
      <c r="OX1052" s="16"/>
      <c r="OY1052" s="16"/>
      <c r="OZ1052" s="16"/>
      <c r="PA1052" s="16"/>
      <c r="PB1052" s="16"/>
      <c r="PC1052" s="16"/>
      <c r="PD1052" s="16"/>
      <c r="PE1052" s="16"/>
      <c r="PF1052" s="16"/>
      <c r="PG1052" s="16"/>
      <c r="PH1052" s="16"/>
      <c r="PI1052" s="16"/>
      <c r="PJ1052" s="16"/>
      <c r="PK1052" s="16"/>
      <c r="PL1052" s="16"/>
      <c r="PM1052" s="16"/>
      <c r="PN1052" s="16"/>
      <c r="PO1052" s="16"/>
      <c r="PP1052" s="16"/>
      <c r="PQ1052" s="16"/>
      <c r="PR1052" s="16"/>
      <c r="PS1052" s="16"/>
      <c r="PT1052" s="16"/>
      <c r="PU1052" s="16"/>
      <c r="PV1052" s="16"/>
      <c r="PW1052" s="16"/>
      <c r="PX1052" s="16"/>
      <c r="PY1052" s="16"/>
      <c r="PZ1052" s="16"/>
      <c r="QA1052" s="16"/>
      <c r="QB1052" s="16"/>
      <c r="QC1052" s="16"/>
      <c r="QD1052" s="16"/>
      <c r="QE1052" s="16"/>
      <c r="QF1052" s="16"/>
      <c r="QG1052" s="16"/>
      <c r="QH1052" s="16"/>
      <c r="QI1052" s="16"/>
      <c r="QJ1052" s="16"/>
      <c r="QK1052" s="16"/>
      <c r="QL1052" s="16"/>
      <c r="QM1052" s="16"/>
      <c r="QN1052" s="16"/>
      <c r="QO1052" s="16"/>
      <c r="QP1052" s="16"/>
      <c r="QQ1052" s="16"/>
      <c r="QR1052" s="16"/>
      <c r="QS1052" s="16"/>
      <c r="QT1052" s="16"/>
      <c r="QU1052" s="16"/>
      <c r="QV1052" s="16"/>
      <c r="QW1052" s="16"/>
      <c r="QX1052" s="16"/>
      <c r="QY1052" s="16"/>
      <c r="QZ1052" s="16"/>
      <c r="RA1052" s="16"/>
      <c r="RB1052" s="16"/>
      <c r="RC1052" s="16"/>
      <c r="RD1052" s="16"/>
      <c r="RE1052" s="16"/>
      <c r="RF1052" s="16"/>
      <c r="RG1052" s="16"/>
      <c r="RH1052" s="16"/>
      <c r="RI1052" s="16"/>
      <c r="RJ1052" s="16"/>
      <c r="RK1052" s="16"/>
      <c r="RL1052" s="16"/>
      <c r="RM1052" s="16"/>
      <c r="RN1052" s="16"/>
      <c r="RO1052" s="16"/>
      <c r="RP1052" s="16"/>
      <c r="RQ1052" s="16"/>
      <c r="RR1052" s="16"/>
      <c r="RS1052" s="16"/>
      <c r="RT1052" s="16"/>
      <c r="RU1052" s="16"/>
      <c r="RV1052" s="16"/>
      <c r="RW1052" s="16"/>
      <c r="RX1052" s="16"/>
      <c r="RY1052" s="16"/>
      <c r="RZ1052" s="16"/>
      <c r="SA1052" s="16"/>
      <c r="SB1052" s="16"/>
      <c r="SC1052" s="16"/>
      <c r="SD1052" s="16"/>
      <c r="SE1052" s="16"/>
      <c r="SF1052" s="16"/>
      <c r="SG1052" s="16"/>
      <c r="SH1052" s="16"/>
      <c r="SI1052" s="16"/>
      <c r="SJ1052" s="16"/>
      <c r="SK1052" s="16"/>
      <c r="SL1052" s="16"/>
      <c r="SM1052" s="16"/>
      <c r="SN1052" s="16"/>
      <c r="SO1052" s="16"/>
      <c r="SP1052" s="16"/>
      <c r="SQ1052" s="16"/>
      <c r="SR1052" s="16"/>
      <c r="SS1052" s="16"/>
      <c r="ST1052" s="16"/>
      <c r="SU1052" s="16"/>
      <c r="SV1052" s="16"/>
      <c r="SW1052" s="16"/>
      <c r="SX1052" s="16"/>
      <c r="SY1052" s="16"/>
      <c r="SZ1052" s="16"/>
      <c r="TA1052" s="16"/>
      <c r="TB1052" s="16"/>
      <c r="TC1052" s="16"/>
      <c r="TD1052" s="16"/>
      <c r="TE1052" s="16"/>
      <c r="TF1052" s="16"/>
      <c r="TG1052" s="16"/>
      <c r="TH1052" s="16"/>
      <c r="TI1052" s="16"/>
      <c r="TJ1052" s="16"/>
      <c r="TK1052" s="16"/>
      <c r="TL1052" s="16"/>
      <c r="TM1052" s="16"/>
      <c r="TN1052" s="16"/>
      <c r="TO1052" s="16"/>
      <c r="TP1052" s="16"/>
      <c r="TQ1052" s="16"/>
      <c r="TR1052" s="16"/>
      <c r="TS1052" s="16"/>
      <c r="TT1052" s="16"/>
      <c r="TU1052" s="16"/>
      <c r="TV1052" s="16"/>
      <c r="TW1052" s="16"/>
      <c r="TX1052" s="16"/>
      <c r="TY1052" s="16"/>
      <c r="TZ1052" s="16"/>
      <c r="UA1052" s="16"/>
      <c r="UB1052" s="16"/>
      <c r="UC1052" s="16"/>
      <c r="UD1052" s="16"/>
      <c r="UE1052" s="16"/>
      <c r="UF1052" s="16"/>
      <c r="UG1052" s="16"/>
      <c r="UH1052" s="16"/>
      <c r="UI1052" s="16"/>
      <c r="UJ1052" s="16"/>
      <c r="UK1052" s="16"/>
      <c r="UL1052" s="16"/>
      <c r="UM1052" s="16"/>
      <c r="UN1052" s="16"/>
      <c r="UO1052" s="16"/>
      <c r="UP1052" s="16"/>
      <c r="UQ1052" s="16"/>
      <c r="UR1052" s="16"/>
      <c r="US1052" s="16"/>
      <c r="UT1052" s="16"/>
      <c r="UU1052" s="16"/>
      <c r="UV1052" s="16"/>
      <c r="UW1052" s="16"/>
      <c r="UX1052" s="16"/>
      <c r="UY1052" s="16"/>
      <c r="UZ1052" s="16"/>
      <c r="VA1052" s="16"/>
      <c r="VB1052" s="16"/>
      <c r="VC1052" s="16"/>
      <c r="VD1052" s="16"/>
      <c r="VE1052" s="16"/>
      <c r="VF1052" s="16"/>
      <c r="VG1052" s="16"/>
      <c r="VH1052" s="16"/>
      <c r="VI1052" s="16"/>
      <c r="VJ1052" s="16"/>
      <c r="VK1052" s="16"/>
      <c r="VL1052" s="16"/>
      <c r="VM1052" s="16"/>
      <c r="VN1052" s="16"/>
      <c r="VO1052" s="16"/>
      <c r="VP1052" s="16"/>
      <c r="VQ1052" s="16"/>
      <c r="VR1052" s="16"/>
      <c r="VS1052" s="16"/>
      <c r="VT1052" s="16"/>
      <c r="VU1052" s="16"/>
      <c r="VV1052" s="16"/>
      <c r="VW1052" s="16"/>
      <c r="VX1052" s="16"/>
      <c r="VY1052" s="16"/>
      <c r="VZ1052" s="16"/>
      <c r="WA1052" s="16"/>
      <c r="WB1052" s="16"/>
      <c r="WC1052" s="16"/>
      <c r="WD1052" s="16"/>
      <c r="WE1052" s="16"/>
      <c r="WF1052" s="16"/>
      <c r="WG1052" s="16"/>
      <c r="WH1052" s="16"/>
      <c r="WI1052" s="16"/>
      <c r="WJ1052" s="16"/>
      <c r="WK1052" s="16"/>
      <c r="WL1052" s="16"/>
      <c r="WM1052" s="16"/>
      <c r="WN1052" s="16"/>
      <c r="WO1052" s="16"/>
      <c r="WP1052" s="16"/>
      <c r="WQ1052" s="16"/>
      <c r="WR1052" s="16"/>
      <c r="WS1052" s="16"/>
      <c r="WT1052" s="16"/>
      <c r="WU1052" s="16"/>
      <c r="WV1052" s="16"/>
      <c r="WW1052" s="16"/>
      <c r="WX1052" s="16"/>
      <c r="WY1052" s="16"/>
      <c r="WZ1052" s="16"/>
      <c r="XA1052" s="16"/>
      <c r="XB1052" s="16"/>
      <c r="XC1052" s="16"/>
      <c r="XD1052" s="16"/>
      <c r="XE1052" s="16"/>
      <c r="XF1052" s="16"/>
      <c r="XG1052" s="16"/>
      <c r="XH1052" s="16"/>
      <c r="XI1052" s="16"/>
      <c r="XJ1052" s="16"/>
      <c r="XK1052" s="16"/>
      <c r="XL1052" s="16"/>
      <c r="XM1052" s="16"/>
      <c r="XN1052" s="16"/>
      <c r="XO1052" s="16"/>
      <c r="XP1052" s="16"/>
      <c r="XQ1052" s="16"/>
      <c r="XR1052" s="16"/>
      <c r="XS1052" s="16"/>
      <c r="XT1052" s="16"/>
      <c r="XU1052" s="16"/>
      <c r="XV1052" s="16"/>
      <c r="XW1052" s="16"/>
      <c r="XX1052" s="16"/>
      <c r="XY1052" s="16"/>
      <c r="XZ1052" s="16"/>
      <c r="YA1052" s="16"/>
      <c r="YB1052" s="16"/>
      <c r="YC1052" s="16"/>
      <c r="YD1052" s="16"/>
      <c r="YE1052" s="16"/>
      <c r="YF1052" s="16"/>
      <c r="YG1052" s="16"/>
      <c r="YH1052" s="16"/>
      <c r="YI1052" s="16"/>
      <c r="YJ1052" s="16"/>
      <c r="YK1052" s="16"/>
      <c r="YL1052" s="16"/>
      <c r="YM1052" s="16"/>
      <c r="YN1052" s="16"/>
      <c r="YO1052" s="16"/>
      <c r="YP1052" s="16"/>
      <c r="YQ1052" s="16"/>
      <c r="YR1052" s="16"/>
      <c r="YS1052" s="16"/>
      <c r="YT1052" s="16"/>
      <c r="YU1052" s="16"/>
      <c r="YV1052" s="16"/>
      <c r="YW1052" s="16"/>
      <c r="YX1052" s="16"/>
      <c r="YY1052" s="16"/>
      <c r="YZ1052" s="16"/>
      <c r="ZA1052" s="16"/>
      <c r="ZB1052" s="16"/>
      <c r="ZC1052" s="16"/>
      <c r="ZD1052" s="16"/>
      <c r="ZE1052" s="16"/>
      <c r="ZF1052" s="16"/>
      <c r="ZG1052" s="16"/>
      <c r="ZH1052" s="16"/>
      <c r="ZI1052" s="16"/>
      <c r="ZJ1052" s="16"/>
      <c r="ZK1052" s="16"/>
      <c r="ZL1052" s="16"/>
      <c r="ZM1052" s="16"/>
      <c r="ZN1052" s="16"/>
      <c r="ZO1052" s="16"/>
      <c r="ZP1052" s="16"/>
      <c r="ZQ1052" s="16"/>
      <c r="ZR1052" s="16"/>
      <c r="ZS1052" s="16"/>
      <c r="ZT1052" s="16"/>
      <c r="ZU1052" s="16"/>
      <c r="ZV1052" s="16"/>
      <c r="ZW1052" s="16"/>
      <c r="ZX1052" s="16"/>
      <c r="ZY1052" s="16"/>
      <c r="ZZ1052" s="16"/>
      <c r="AAA1052" s="16"/>
      <c r="AAB1052" s="16"/>
      <c r="AAC1052" s="16"/>
      <c r="AAD1052" s="16"/>
      <c r="AAE1052" s="16"/>
      <c r="AAF1052" s="16"/>
      <c r="AAG1052" s="16"/>
      <c r="AAH1052" s="16"/>
      <c r="AAI1052" s="16"/>
      <c r="AAJ1052" s="16"/>
      <c r="AAK1052" s="16"/>
      <c r="AAL1052" s="16"/>
      <c r="AAM1052" s="16"/>
      <c r="AAN1052" s="16"/>
      <c r="AAO1052" s="16"/>
      <c r="AAP1052" s="16"/>
      <c r="AAQ1052" s="16"/>
      <c r="AAR1052" s="16"/>
      <c r="AAS1052" s="16"/>
      <c r="AAT1052" s="16"/>
      <c r="AAU1052" s="16"/>
      <c r="AAV1052" s="16"/>
      <c r="AAW1052" s="16"/>
      <c r="AAX1052" s="16"/>
      <c r="AAY1052" s="16"/>
      <c r="AAZ1052" s="16"/>
      <c r="ABA1052" s="16"/>
      <c r="ABB1052" s="16"/>
      <c r="ABC1052" s="16"/>
      <c r="ABD1052" s="16"/>
      <c r="ABE1052" s="16"/>
      <c r="ABF1052" s="16"/>
      <c r="ABG1052" s="16"/>
      <c r="ABH1052" s="16"/>
    </row>
    <row r="1053" spans="1:9646" s="351" customFormat="1" ht="45.75" customHeight="1">
      <c r="A1053" s="589">
        <f>1+A1052</f>
        <v>1051</v>
      </c>
      <c r="B1053" s="403" t="s">
        <v>9919</v>
      </c>
      <c r="C1053" s="156" t="s">
        <v>9920</v>
      </c>
      <c r="D1053" s="156" t="s">
        <v>6692</v>
      </c>
      <c r="E1053" s="156">
        <v>45572</v>
      </c>
      <c r="F1053" s="156">
        <v>45574</v>
      </c>
      <c r="G1053" s="156">
        <v>45646</v>
      </c>
      <c r="H1053" s="156" t="s">
        <v>416</v>
      </c>
      <c r="I1053" s="156" t="s">
        <v>9637</v>
      </c>
      <c r="J1053" s="301" t="s">
        <v>2799</v>
      </c>
      <c r="K1053" s="251">
        <v>1007635578</v>
      </c>
      <c r="L1053" s="156">
        <v>7</v>
      </c>
      <c r="M1053" s="156" t="s">
        <v>97</v>
      </c>
      <c r="N1053" s="156" t="s">
        <v>5078</v>
      </c>
      <c r="O1053" s="156" t="s">
        <v>3586</v>
      </c>
      <c r="P1053" s="156" t="s">
        <v>9921</v>
      </c>
      <c r="Q1053" s="156" t="s">
        <v>9922</v>
      </c>
      <c r="R1053" s="143">
        <v>72</v>
      </c>
      <c r="S1053" s="134" t="s">
        <v>4147</v>
      </c>
      <c r="T1053" s="253" t="s">
        <v>9923</v>
      </c>
      <c r="U1053" s="156">
        <v>2024003491</v>
      </c>
      <c r="V1053" s="253" t="s">
        <v>9924</v>
      </c>
      <c r="W1053" s="156">
        <v>45573</v>
      </c>
      <c r="X1053" s="156" t="s">
        <v>103</v>
      </c>
      <c r="Y1053" s="317" t="s">
        <v>9925</v>
      </c>
      <c r="Z1053" s="156" t="s">
        <v>9923</v>
      </c>
      <c r="AA1053" s="156">
        <v>0</v>
      </c>
      <c r="AB1053" s="156">
        <v>0</v>
      </c>
      <c r="AC1053" s="156">
        <v>0</v>
      </c>
      <c r="AD1053" s="156">
        <v>0</v>
      </c>
      <c r="AE1053" s="156">
        <v>0</v>
      </c>
      <c r="AF1053" s="156">
        <v>0</v>
      </c>
      <c r="AG1053" s="156">
        <v>0</v>
      </c>
      <c r="AH1053" s="156">
        <v>0</v>
      </c>
      <c r="AI1053" s="156">
        <v>0</v>
      </c>
      <c r="AJ1053" s="156">
        <v>0</v>
      </c>
      <c r="AK1053" s="156" t="s">
        <v>104</v>
      </c>
      <c r="AL1053" s="103" t="s">
        <v>9926</v>
      </c>
      <c r="AM1053" s="156" t="s">
        <v>8407</v>
      </c>
      <c r="AN1053" s="156" t="s">
        <v>9927</v>
      </c>
      <c r="AO1053" s="156" t="s">
        <v>114</v>
      </c>
      <c r="AP1053" s="156" t="s">
        <v>114</v>
      </c>
      <c r="AQ1053" s="156" t="s">
        <v>114</v>
      </c>
      <c r="AR1053" s="156" t="s">
        <v>114</v>
      </c>
      <c r="AS1053" s="156" t="s">
        <v>109</v>
      </c>
      <c r="AT1053" s="156" t="s">
        <v>109</v>
      </c>
      <c r="AU1053" s="156" t="s">
        <v>392</v>
      </c>
      <c r="AV1053" s="156" t="s">
        <v>9324</v>
      </c>
      <c r="AW1053" s="156" t="s">
        <v>9324</v>
      </c>
      <c r="AX1053" s="156" t="s">
        <v>109</v>
      </c>
      <c r="AY1053" s="156" t="s">
        <v>108</v>
      </c>
      <c r="AZ1053" s="156" t="s">
        <v>9324</v>
      </c>
      <c r="BA1053" s="156" t="s">
        <v>9324</v>
      </c>
      <c r="BB1053" s="156"/>
      <c r="BC1053" s="156" t="s">
        <v>9324</v>
      </c>
      <c r="BD1053" s="156" t="s">
        <v>9324</v>
      </c>
      <c r="BE1053" s="156" t="s">
        <v>9324</v>
      </c>
      <c r="BF1053" s="156" t="s">
        <v>9324</v>
      </c>
      <c r="BG1053" s="156" t="s">
        <v>9324</v>
      </c>
      <c r="BH1053" s="153" t="s">
        <v>9923</v>
      </c>
      <c r="BI1053" s="349" t="s">
        <v>113</v>
      </c>
      <c r="BJ1053" s="240" t="s">
        <v>9324</v>
      </c>
      <c r="BK1053" s="240" t="s">
        <v>114</v>
      </c>
      <c r="BL1053" s="240" t="s">
        <v>9324</v>
      </c>
      <c r="BM1053" s="437"/>
      <c r="BN1053" s="156" t="s">
        <v>964</v>
      </c>
      <c r="BO1053" s="156"/>
      <c r="BP1053" s="156"/>
      <c r="BQ1053" s="156">
        <v>24</v>
      </c>
      <c r="BR1053" s="156">
        <v>36609</v>
      </c>
      <c r="BS1053" s="156" t="s">
        <v>108</v>
      </c>
      <c r="BT1053" s="156" t="s">
        <v>108</v>
      </c>
      <c r="BU1053" s="156" t="s">
        <v>108</v>
      </c>
      <c r="BV1053" s="156" t="s">
        <v>108</v>
      </c>
      <c r="BW1053" s="156" t="s">
        <v>108</v>
      </c>
      <c r="BX1053" s="156" t="s">
        <v>2803</v>
      </c>
      <c r="BY1053" s="156">
        <v>3143050918</v>
      </c>
      <c r="BZ1053" s="156" t="s">
        <v>9928</v>
      </c>
      <c r="CA1053" s="157" t="s">
        <v>109</v>
      </c>
      <c r="CB1053" s="157" t="s">
        <v>109</v>
      </c>
      <c r="CC1053" s="157" t="s">
        <v>109</v>
      </c>
      <c r="CD1053" s="156"/>
      <c r="CE1053" s="156"/>
      <c r="CF1053" s="156"/>
      <c r="CG1053" s="156"/>
      <c r="CH1053" s="156"/>
      <c r="CI1053" s="156"/>
      <c r="CJ1053" s="156"/>
      <c r="CK1053" s="156"/>
      <c r="CL1053" s="156"/>
      <c r="CM1053" s="157" t="s">
        <v>109</v>
      </c>
      <c r="CN1053" s="156"/>
      <c r="CO1053" s="297"/>
      <c r="CP1053" s="297"/>
      <c r="CQ1053" s="297"/>
      <c r="CR1053" s="297"/>
      <c r="CS1053" s="50"/>
      <c r="CT1053" s="50"/>
      <c r="CU1053" s="50"/>
      <c r="CV1053" s="50"/>
      <c r="CW1053" s="50"/>
      <c r="CX1053" s="50"/>
      <c r="CY1053" s="50"/>
      <c r="CZ1053" s="50"/>
      <c r="DA1053" s="50"/>
      <c r="DB1053" s="50"/>
      <c r="DC1053" s="50"/>
      <c r="DD1053" s="50"/>
      <c r="DE1053" s="50"/>
      <c r="DF1053" s="50"/>
      <c r="DG1053" s="50"/>
      <c r="DH1053" s="50"/>
      <c r="DI1053" s="50"/>
      <c r="DJ1053" s="50"/>
      <c r="DK1053" s="50"/>
      <c r="DL1053" s="50"/>
      <c r="DM1053" s="50"/>
      <c r="DN1053" s="50"/>
      <c r="DO1053" s="50"/>
      <c r="DP1053" s="50"/>
      <c r="DQ1053" s="50"/>
      <c r="DR1053" s="50"/>
      <c r="DS1053" s="50"/>
      <c r="DT1053" s="50"/>
      <c r="DU1053" s="50"/>
      <c r="DV1053" s="50"/>
      <c r="DW1053" s="50"/>
      <c r="DX1053" s="50"/>
      <c r="DY1053" s="50"/>
      <c r="DZ1053" s="50"/>
      <c r="EA1053" s="50"/>
      <c r="EB1053" s="50"/>
      <c r="EC1053" s="50"/>
      <c r="ED1053" s="50"/>
      <c r="EE1053" s="50"/>
      <c r="EF1053" s="50"/>
      <c r="EG1053" s="50"/>
      <c r="EH1053" s="50"/>
      <c r="EI1053" s="50"/>
      <c r="EJ1053" s="50"/>
      <c r="EK1053" s="50"/>
      <c r="EL1053" s="50"/>
      <c r="EM1053" s="50"/>
      <c r="EN1053" s="50"/>
      <c r="EO1053" s="50"/>
      <c r="EP1053" s="50"/>
      <c r="EQ1053" s="50"/>
      <c r="ER1053" s="50"/>
      <c r="ES1053" s="50"/>
      <c r="ET1053" s="50"/>
      <c r="EU1053" s="50"/>
      <c r="EV1053" s="50"/>
      <c r="EW1053" s="50"/>
      <c r="EX1053" s="50"/>
      <c r="EY1053" s="50"/>
      <c r="EZ1053" s="50"/>
      <c r="FA1053" s="50"/>
      <c r="FB1053" s="50"/>
      <c r="FC1053" s="50"/>
      <c r="FD1053" s="50"/>
      <c r="FE1053" s="50"/>
      <c r="FF1053" s="50"/>
      <c r="FG1053" s="50"/>
      <c r="FH1053" s="50"/>
      <c r="FI1053" s="50"/>
      <c r="FJ1053" s="50"/>
      <c r="FK1053" s="50"/>
      <c r="FL1053" s="50"/>
      <c r="FM1053" s="50"/>
      <c r="FN1053" s="50"/>
      <c r="FO1053" s="50"/>
      <c r="FP1053" s="50"/>
      <c r="FQ1053" s="50"/>
      <c r="FR1053" s="50"/>
      <c r="FS1053" s="50"/>
      <c r="FT1053" s="50"/>
      <c r="FU1053" s="50"/>
      <c r="FV1053" s="50"/>
      <c r="FW1053" s="50"/>
      <c r="FX1053" s="50"/>
      <c r="FY1053" s="50"/>
      <c r="FZ1053" s="50"/>
      <c r="GA1053" s="50"/>
      <c r="GB1053" s="50"/>
      <c r="GC1053" s="50"/>
      <c r="GD1053" s="50"/>
      <c r="GE1053" s="50"/>
      <c r="GF1053" s="50"/>
      <c r="GG1053" s="50"/>
      <c r="GH1053" s="50"/>
      <c r="GI1053" s="50"/>
      <c r="GJ1053" s="50"/>
      <c r="GK1053" s="50"/>
      <c r="GL1053" s="50"/>
      <c r="GM1053" s="50"/>
      <c r="GN1053" s="50"/>
      <c r="GO1053" s="50"/>
      <c r="GP1053" s="50"/>
      <c r="GQ1053" s="50"/>
      <c r="GR1053" s="50"/>
      <c r="GS1053" s="50"/>
      <c r="GT1053" s="50"/>
      <c r="GU1053" s="50"/>
      <c r="GV1053" s="16"/>
      <c r="GW1053" s="16"/>
      <c r="GX1053" s="16"/>
      <c r="GY1053" s="16"/>
      <c r="GZ1053" s="16"/>
      <c r="HA1053" s="16"/>
      <c r="HB1053" s="16"/>
      <c r="HC1053" s="16"/>
      <c r="HD1053" s="16"/>
      <c r="HE1053" s="16"/>
      <c r="HF1053" s="16"/>
      <c r="HG1053" s="16"/>
      <c r="HH1053" s="16"/>
      <c r="HI1053" s="16"/>
      <c r="HJ1053" s="16"/>
      <c r="HK1053" s="16"/>
      <c r="HL1053" s="16"/>
      <c r="HM1053" s="16"/>
      <c r="HN1053" s="16"/>
      <c r="HO1053" s="16"/>
      <c r="HP1053" s="16"/>
      <c r="HQ1053" s="16"/>
      <c r="HR1053" s="16"/>
      <c r="HS1053" s="16"/>
      <c r="HT1053" s="16"/>
      <c r="HU1053" s="16"/>
      <c r="HV1053" s="16"/>
      <c r="HW1053" s="16"/>
      <c r="HX1053" s="16"/>
      <c r="HY1053" s="16"/>
      <c r="HZ1053" s="16"/>
      <c r="IA1053" s="16"/>
      <c r="IB1053" s="16"/>
      <c r="IC1053" s="16"/>
      <c r="ID1053" s="16"/>
      <c r="IE1053" s="16"/>
      <c r="IF1053" s="16"/>
      <c r="IG1053" s="16"/>
      <c r="IH1053" s="16"/>
      <c r="II1053" s="16"/>
      <c r="IJ1053" s="16"/>
      <c r="IK1053" s="16"/>
      <c r="IL1053" s="16"/>
      <c r="IM1053" s="16"/>
      <c r="IN1053" s="16"/>
      <c r="IO1053" s="16"/>
      <c r="IP1053" s="16"/>
      <c r="IQ1053" s="16"/>
      <c r="IR1053" s="16"/>
      <c r="IS1053" s="16"/>
      <c r="IT1053" s="16"/>
      <c r="IU1053" s="16"/>
      <c r="IV1053" s="16"/>
      <c r="IW1053" s="16"/>
      <c r="IX1053" s="16"/>
      <c r="IY1053" s="16"/>
      <c r="IZ1053" s="16"/>
      <c r="JA1053" s="16"/>
      <c r="JB1053" s="16"/>
      <c r="JC1053" s="16"/>
      <c r="JD1053" s="16"/>
      <c r="JE1053" s="16"/>
      <c r="JF1053" s="16"/>
      <c r="JG1053" s="16"/>
      <c r="JH1053" s="16"/>
      <c r="JI1053" s="16"/>
      <c r="JJ1053" s="16"/>
      <c r="JK1053" s="16"/>
      <c r="JL1053" s="16"/>
      <c r="JM1053" s="16"/>
      <c r="JN1053" s="16"/>
      <c r="JO1053" s="16"/>
      <c r="JP1053" s="16"/>
      <c r="JQ1053" s="16"/>
      <c r="JR1053" s="16"/>
      <c r="JS1053" s="16"/>
      <c r="JT1053" s="16"/>
      <c r="JU1053" s="16"/>
      <c r="JV1053" s="16"/>
      <c r="JW1053" s="16"/>
      <c r="JX1053" s="16"/>
      <c r="JY1053" s="16"/>
      <c r="JZ1053" s="16"/>
      <c r="KA1053" s="16"/>
      <c r="KB1053" s="16"/>
      <c r="KC1053" s="16"/>
      <c r="KD1053" s="16"/>
      <c r="KE1053" s="16"/>
      <c r="KF1053" s="16"/>
      <c r="KG1053" s="16"/>
      <c r="KH1053" s="16"/>
      <c r="KI1053" s="16"/>
      <c r="KJ1053" s="16"/>
      <c r="KK1053" s="16"/>
      <c r="KL1053" s="16"/>
      <c r="KM1053" s="16"/>
      <c r="KN1053" s="16"/>
      <c r="KO1053" s="16"/>
      <c r="KP1053" s="16"/>
      <c r="KQ1053" s="16"/>
      <c r="KR1053" s="16"/>
      <c r="KS1053" s="16"/>
      <c r="KT1053" s="16"/>
      <c r="KU1053" s="16"/>
      <c r="KV1053" s="16"/>
      <c r="KW1053" s="16"/>
      <c r="KX1053" s="16"/>
      <c r="KY1053" s="16"/>
      <c r="KZ1053" s="16"/>
      <c r="LA1053" s="16"/>
      <c r="LB1053" s="16"/>
      <c r="LC1053" s="16"/>
      <c r="LD1053" s="16"/>
      <c r="LE1053" s="16"/>
      <c r="LF1053" s="16"/>
      <c r="LG1053" s="16"/>
      <c r="LH1053" s="16"/>
      <c r="LI1053" s="16"/>
      <c r="LJ1053" s="16"/>
      <c r="LK1053" s="16"/>
      <c r="LL1053" s="16"/>
      <c r="LM1053" s="16"/>
      <c r="LN1053" s="16"/>
      <c r="LO1053" s="16"/>
      <c r="LP1053" s="16"/>
      <c r="LQ1053" s="16"/>
      <c r="LR1053" s="16"/>
      <c r="LS1053" s="16"/>
      <c r="LT1053" s="16"/>
      <c r="LU1053" s="16"/>
      <c r="LV1053" s="16"/>
      <c r="LW1053" s="16"/>
      <c r="LX1053" s="16"/>
      <c r="LY1053" s="16"/>
      <c r="LZ1053" s="16"/>
      <c r="MA1053" s="16"/>
      <c r="MB1053" s="16"/>
      <c r="MC1053" s="16"/>
      <c r="MD1053" s="16"/>
      <c r="ME1053" s="16"/>
      <c r="MF1053" s="16"/>
      <c r="MG1053" s="16"/>
      <c r="MH1053" s="16"/>
      <c r="MI1053" s="16"/>
      <c r="MJ1053" s="16"/>
      <c r="MK1053" s="16"/>
      <c r="ML1053" s="16"/>
      <c r="MM1053" s="16"/>
      <c r="MN1053" s="16"/>
      <c r="MO1053" s="16"/>
      <c r="MP1053" s="16"/>
      <c r="MQ1053" s="16"/>
      <c r="MR1053" s="16"/>
      <c r="MS1053" s="16"/>
      <c r="MT1053" s="16"/>
      <c r="MU1053" s="16"/>
      <c r="MV1053" s="16"/>
      <c r="MW1053" s="16"/>
      <c r="MX1053" s="16"/>
      <c r="MY1053" s="16"/>
      <c r="MZ1053" s="16"/>
      <c r="NA1053" s="16"/>
      <c r="NB1053" s="16"/>
      <c r="NC1053" s="16"/>
      <c r="ND1053" s="16"/>
      <c r="NE1053" s="16"/>
      <c r="NF1053" s="16"/>
      <c r="NG1053" s="16"/>
      <c r="NH1053" s="16"/>
      <c r="NI1053" s="16"/>
      <c r="NJ1053" s="16"/>
      <c r="NK1053" s="16"/>
      <c r="NL1053" s="16"/>
      <c r="NM1053" s="16"/>
      <c r="NN1053" s="16"/>
      <c r="NO1053" s="16"/>
      <c r="NP1053" s="16"/>
      <c r="NQ1053" s="16"/>
      <c r="NR1053" s="16"/>
      <c r="NS1053" s="16"/>
      <c r="NT1053" s="16"/>
      <c r="NU1053" s="16"/>
      <c r="NV1053" s="16"/>
      <c r="NW1053" s="16"/>
      <c r="NX1053" s="16"/>
      <c r="NY1053" s="16"/>
      <c r="NZ1053" s="16"/>
      <c r="OA1053" s="16"/>
      <c r="OB1053" s="16"/>
      <c r="OC1053" s="16"/>
      <c r="OD1053" s="16"/>
      <c r="OE1053" s="16"/>
      <c r="OF1053" s="16"/>
      <c r="OG1053" s="16"/>
      <c r="OH1053" s="16"/>
      <c r="OI1053" s="16"/>
      <c r="OJ1053" s="16"/>
      <c r="OK1053" s="16"/>
      <c r="OL1053" s="16"/>
      <c r="OM1053" s="16"/>
      <c r="ON1053" s="16"/>
      <c r="OO1053" s="16"/>
      <c r="OP1053" s="16"/>
      <c r="OQ1053" s="16"/>
      <c r="OR1053" s="16"/>
      <c r="OS1053" s="16"/>
      <c r="OT1053" s="16"/>
      <c r="OU1053" s="16"/>
      <c r="OV1053" s="16"/>
      <c r="OW1053" s="16"/>
      <c r="OX1053" s="16"/>
      <c r="OY1053" s="16"/>
      <c r="OZ1053" s="16"/>
      <c r="PA1053" s="16"/>
      <c r="PB1053" s="16"/>
      <c r="PC1053" s="16"/>
      <c r="PD1053" s="16"/>
      <c r="PE1053" s="16"/>
      <c r="PF1053" s="16"/>
      <c r="PG1053" s="16"/>
      <c r="PH1053" s="16"/>
      <c r="PI1053" s="16"/>
      <c r="PJ1053" s="16"/>
      <c r="PK1053" s="16"/>
      <c r="PL1053" s="16"/>
      <c r="PM1053" s="16"/>
      <c r="PN1053" s="16"/>
      <c r="PO1053" s="16"/>
      <c r="PP1053" s="16"/>
      <c r="PQ1053" s="16"/>
      <c r="PR1053" s="16"/>
      <c r="PS1053" s="16"/>
      <c r="PT1053" s="16"/>
      <c r="PU1053" s="16"/>
      <c r="PV1053" s="16"/>
      <c r="PW1053" s="16"/>
      <c r="PX1053" s="16"/>
      <c r="PY1053" s="16"/>
      <c r="PZ1053" s="16"/>
      <c r="QA1053" s="16"/>
      <c r="QB1053" s="16"/>
      <c r="QC1053" s="16"/>
      <c r="QD1053" s="16"/>
      <c r="QE1053" s="16"/>
      <c r="QF1053" s="16"/>
      <c r="QG1053" s="16"/>
      <c r="QH1053" s="16"/>
      <c r="QI1053" s="16"/>
      <c r="QJ1053" s="16"/>
      <c r="QK1053" s="16"/>
      <c r="QL1053" s="16"/>
      <c r="QM1053" s="16"/>
      <c r="QN1053" s="16"/>
      <c r="QO1053" s="16"/>
      <c r="QP1053" s="16"/>
      <c r="QQ1053" s="16"/>
      <c r="QR1053" s="16"/>
      <c r="QS1053" s="16"/>
      <c r="QT1053" s="16"/>
      <c r="QU1053" s="16"/>
      <c r="QV1053" s="16"/>
      <c r="QW1053" s="16"/>
      <c r="QX1053" s="16"/>
      <c r="QY1053" s="16"/>
      <c r="QZ1053" s="16"/>
      <c r="RA1053" s="16"/>
      <c r="RB1053" s="16"/>
      <c r="RC1053" s="16"/>
      <c r="RD1053" s="16"/>
      <c r="RE1053" s="16"/>
      <c r="RF1053" s="16"/>
      <c r="RG1053" s="16"/>
      <c r="RH1053" s="16"/>
      <c r="RI1053" s="16"/>
      <c r="RJ1053" s="16"/>
      <c r="RK1053" s="16"/>
      <c r="RL1053" s="16"/>
      <c r="RM1053" s="16"/>
      <c r="RN1053" s="16"/>
      <c r="RO1053" s="16"/>
      <c r="RP1053" s="16"/>
      <c r="RQ1053" s="16"/>
      <c r="RR1053" s="16"/>
      <c r="RS1053" s="16"/>
      <c r="RT1053" s="16"/>
      <c r="RU1053" s="16"/>
      <c r="RV1053" s="16"/>
      <c r="RW1053" s="16"/>
      <c r="RX1053" s="16"/>
      <c r="RY1053" s="16"/>
      <c r="RZ1053" s="16"/>
      <c r="SA1053" s="16"/>
      <c r="SB1053" s="16"/>
      <c r="SC1053" s="16"/>
      <c r="SD1053" s="16"/>
      <c r="SE1053" s="16"/>
      <c r="SF1053" s="16"/>
      <c r="SG1053" s="16"/>
      <c r="SH1053" s="16"/>
      <c r="SI1053" s="16"/>
      <c r="SJ1053" s="16"/>
      <c r="SK1053" s="16"/>
      <c r="SL1053" s="16"/>
      <c r="SM1053" s="16"/>
      <c r="SN1053" s="16"/>
      <c r="SO1053" s="16"/>
      <c r="SP1053" s="16"/>
      <c r="SQ1053" s="16"/>
      <c r="SR1053" s="16"/>
      <c r="SS1053" s="16"/>
      <c r="ST1053" s="16"/>
      <c r="SU1053" s="16"/>
      <c r="SV1053" s="16"/>
      <c r="SW1053" s="16"/>
      <c r="SX1053" s="16"/>
      <c r="SY1053" s="16"/>
      <c r="SZ1053" s="16"/>
      <c r="TA1053" s="16"/>
      <c r="TB1053" s="16"/>
      <c r="TC1053" s="16"/>
      <c r="TD1053" s="16"/>
      <c r="TE1053" s="16"/>
      <c r="TF1053" s="16"/>
      <c r="TG1053" s="16"/>
      <c r="TH1053" s="16"/>
      <c r="TI1053" s="16"/>
      <c r="TJ1053" s="16"/>
      <c r="TK1053" s="16"/>
      <c r="TL1053" s="16"/>
      <c r="TM1053" s="16"/>
      <c r="TN1053" s="16"/>
      <c r="TO1053" s="16"/>
      <c r="TP1053" s="16"/>
      <c r="TQ1053" s="16"/>
      <c r="TR1053" s="16"/>
      <c r="TS1053" s="16"/>
      <c r="TT1053" s="16"/>
      <c r="TU1053" s="16"/>
      <c r="TV1053" s="16"/>
      <c r="TW1053" s="16"/>
      <c r="TX1053" s="16"/>
      <c r="TY1053" s="16"/>
      <c r="TZ1053" s="16"/>
      <c r="UA1053" s="16"/>
      <c r="UB1053" s="16"/>
      <c r="UC1053" s="16"/>
      <c r="UD1053" s="16"/>
      <c r="UE1053" s="16"/>
      <c r="UF1053" s="16"/>
      <c r="UG1053" s="16"/>
      <c r="UH1053" s="16"/>
      <c r="UI1053" s="16"/>
      <c r="UJ1053" s="16"/>
      <c r="UK1053" s="16"/>
      <c r="UL1053" s="16"/>
      <c r="UM1053" s="16"/>
      <c r="UN1053" s="16"/>
      <c r="UO1053" s="16"/>
      <c r="UP1053" s="16"/>
      <c r="UQ1053" s="16"/>
      <c r="UR1053" s="16"/>
      <c r="US1053" s="16"/>
      <c r="UT1053" s="16"/>
      <c r="UU1053" s="16"/>
      <c r="UV1053" s="16"/>
      <c r="UW1053" s="16"/>
      <c r="UX1053" s="16"/>
      <c r="UY1053" s="16"/>
      <c r="UZ1053" s="16"/>
      <c r="VA1053" s="16"/>
      <c r="VB1053" s="16"/>
      <c r="VC1053" s="16"/>
      <c r="VD1053" s="16"/>
      <c r="VE1053" s="16"/>
      <c r="VF1053" s="16"/>
      <c r="VG1053" s="16"/>
      <c r="VH1053" s="16"/>
      <c r="VI1053" s="16"/>
      <c r="VJ1053" s="16"/>
      <c r="VK1053" s="16"/>
      <c r="VL1053" s="16"/>
      <c r="VM1053" s="16"/>
      <c r="VN1053" s="16"/>
      <c r="VO1053" s="16"/>
      <c r="VP1053" s="16"/>
      <c r="VQ1053" s="16"/>
      <c r="VR1053" s="16"/>
      <c r="VS1053" s="16"/>
      <c r="VT1053" s="16"/>
      <c r="VU1053" s="16"/>
      <c r="VV1053" s="16"/>
      <c r="VW1053" s="16"/>
      <c r="VX1053" s="16"/>
      <c r="VY1053" s="16"/>
      <c r="VZ1053" s="16"/>
      <c r="WA1053" s="16"/>
      <c r="WB1053" s="16"/>
      <c r="WC1053" s="16"/>
      <c r="WD1053" s="16"/>
      <c r="WE1053" s="16"/>
      <c r="WF1053" s="16"/>
      <c r="WG1053" s="16"/>
      <c r="WH1053" s="16"/>
      <c r="WI1053" s="16"/>
      <c r="WJ1053" s="16"/>
      <c r="WK1053" s="16"/>
      <c r="WL1053" s="16"/>
      <c r="WM1053" s="16"/>
      <c r="WN1053" s="16"/>
      <c r="WO1053" s="16"/>
      <c r="WP1053" s="16"/>
      <c r="WQ1053" s="16"/>
      <c r="WR1053" s="16"/>
      <c r="WS1053" s="16"/>
      <c r="WT1053" s="16"/>
      <c r="WU1053" s="16"/>
      <c r="WV1053" s="16"/>
      <c r="WW1053" s="16"/>
      <c r="WX1053" s="16"/>
      <c r="WY1053" s="16"/>
      <c r="WZ1053" s="16"/>
      <c r="XA1053" s="16"/>
      <c r="XB1053" s="16"/>
      <c r="XC1053" s="16"/>
      <c r="XD1053" s="16"/>
      <c r="XE1053" s="16"/>
      <c r="XF1053" s="16"/>
      <c r="XG1053" s="16"/>
      <c r="XH1053" s="16"/>
      <c r="XI1053" s="16"/>
      <c r="XJ1053" s="16"/>
      <c r="XK1053" s="16"/>
      <c r="XL1053" s="16"/>
      <c r="XM1053" s="16"/>
      <c r="XN1053" s="16"/>
      <c r="XO1053" s="16"/>
      <c r="XP1053" s="16"/>
      <c r="XQ1053" s="16"/>
      <c r="XR1053" s="16"/>
      <c r="XS1053" s="16"/>
      <c r="XT1053" s="16"/>
      <c r="XU1053" s="16"/>
      <c r="XV1053" s="16"/>
      <c r="XW1053" s="16"/>
      <c r="XX1053" s="16"/>
      <c r="XY1053" s="16"/>
      <c r="XZ1053" s="16"/>
      <c r="YA1053" s="16"/>
      <c r="YB1053" s="16"/>
      <c r="YC1053" s="16"/>
      <c r="YD1053" s="16"/>
      <c r="YE1053" s="16"/>
      <c r="YF1053" s="16"/>
      <c r="YG1053" s="16"/>
      <c r="YH1053" s="16"/>
      <c r="YI1053" s="16"/>
      <c r="YJ1053" s="16"/>
      <c r="YK1053" s="16"/>
      <c r="YL1053" s="16"/>
      <c r="YM1053" s="16"/>
      <c r="YN1053" s="16"/>
      <c r="YO1053" s="16"/>
      <c r="YP1053" s="16"/>
      <c r="YQ1053" s="16"/>
      <c r="YR1053" s="16"/>
      <c r="YS1053" s="16"/>
      <c r="YT1053" s="16"/>
      <c r="YU1053" s="16"/>
      <c r="YV1053" s="16"/>
      <c r="YW1053" s="16"/>
      <c r="YX1053" s="16"/>
      <c r="YY1053" s="16"/>
      <c r="YZ1053" s="16"/>
      <c r="ZA1053" s="16"/>
      <c r="ZB1053" s="16"/>
      <c r="ZC1053" s="16"/>
      <c r="ZD1053" s="16"/>
      <c r="ZE1053" s="16"/>
      <c r="ZF1053" s="16"/>
      <c r="ZG1053" s="16"/>
      <c r="ZH1053" s="16"/>
      <c r="ZI1053" s="16"/>
      <c r="ZJ1053" s="16"/>
      <c r="ZK1053" s="16"/>
      <c r="ZL1053" s="16"/>
      <c r="ZM1053" s="16"/>
      <c r="ZN1053" s="16"/>
      <c r="ZO1053" s="16"/>
      <c r="ZP1053" s="16"/>
      <c r="ZQ1053" s="16"/>
      <c r="ZR1053" s="16"/>
      <c r="ZS1053" s="16"/>
      <c r="ZT1053" s="16"/>
      <c r="ZU1053" s="16"/>
      <c r="ZV1053" s="16"/>
      <c r="ZW1053" s="16"/>
      <c r="ZX1053" s="16"/>
      <c r="ZY1053" s="16"/>
      <c r="ZZ1053" s="16"/>
      <c r="AAA1053" s="16"/>
      <c r="AAB1053" s="16"/>
      <c r="AAC1053" s="16"/>
      <c r="AAD1053" s="16"/>
      <c r="AAE1053" s="16"/>
      <c r="AAF1053" s="16"/>
      <c r="AAG1053" s="16"/>
      <c r="AAH1053" s="16"/>
      <c r="AAI1053" s="16"/>
      <c r="AAJ1053" s="16"/>
      <c r="AAK1053" s="16"/>
      <c r="AAL1053" s="16"/>
      <c r="AAM1053" s="16"/>
      <c r="AAN1053" s="16"/>
      <c r="AAO1053" s="16"/>
      <c r="AAP1053" s="16"/>
      <c r="AAQ1053" s="16"/>
      <c r="AAR1053" s="16"/>
      <c r="AAS1053" s="16"/>
      <c r="AAT1053" s="16"/>
      <c r="AAU1053" s="16"/>
      <c r="AAV1053" s="16"/>
      <c r="AAW1053" s="16"/>
      <c r="AAX1053" s="16"/>
      <c r="AAY1053" s="16"/>
      <c r="AAZ1053" s="16"/>
      <c r="ABA1053" s="16"/>
      <c r="ABB1053" s="16"/>
      <c r="ABC1053" s="16"/>
      <c r="ABD1053" s="16"/>
      <c r="ABE1053" s="16"/>
      <c r="ABF1053" s="16"/>
      <c r="ABG1053" s="16"/>
      <c r="ABH1053" s="16"/>
    </row>
    <row r="1054" spans="1:9646" ht="45.75" customHeight="1">
      <c r="A1054" s="589">
        <f>1+A1053</f>
        <v>1052</v>
      </c>
      <c r="B1054" s="403" t="s">
        <v>9929</v>
      </c>
      <c r="C1054" s="156" t="s">
        <v>9930</v>
      </c>
      <c r="D1054" s="156" t="s">
        <v>8490</v>
      </c>
      <c r="E1054" s="156">
        <v>45572</v>
      </c>
      <c r="F1054" s="156">
        <v>45573</v>
      </c>
      <c r="G1054" s="156">
        <v>45646</v>
      </c>
      <c r="H1054" s="156" t="s">
        <v>416</v>
      </c>
      <c r="I1054" s="156" t="s">
        <v>9646</v>
      </c>
      <c r="J1054" s="301" t="s">
        <v>9931</v>
      </c>
      <c r="K1054" s="251">
        <v>1072642416</v>
      </c>
      <c r="L1054" s="156">
        <v>8</v>
      </c>
      <c r="M1054" s="156" t="s">
        <v>97</v>
      </c>
      <c r="N1054" s="156" t="s">
        <v>5078</v>
      </c>
      <c r="O1054" s="156" t="s">
        <v>6113</v>
      </c>
      <c r="P1054" s="156" t="s">
        <v>6202</v>
      </c>
      <c r="Q1054" s="156" t="s">
        <v>9202</v>
      </c>
      <c r="R1054" s="143">
        <v>73</v>
      </c>
      <c r="S1054" s="134" t="s">
        <v>8730</v>
      </c>
      <c r="T1054" s="253" t="s">
        <v>9932</v>
      </c>
      <c r="U1054" s="156">
        <v>2024003488</v>
      </c>
      <c r="V1054" s="253" t="s">
        <v>9933</v>
      </c>
      <c r="W1054" s="156">
        <v>45573</v>
      </c>
      <c r="X1054" s="156" t="s">
        <v>103</v>
      </c>
      <c r="Y1054" s="317" t="s">
        <v>9934</v>
      </c>
      <c r="Z1054" s="156" t="s">
        <v>9932</v>
      </c>
      <c r="AA1054" s="156">
        <v>0</v>
      </c>
      <c r="AB1054" s="156">
        <v>0</v>
      </c>
      <c r="AC1054" s="156">
        <v>0</v>
      </c>
      <c r="AD1054" s="156">
        <v>0</v>
      </c>
      <c r="AE1054" s="156">
        <v>0</v>
      </c>
      <c r="AF1054" s="156">
        <v>0</v>
      </c>
      <c r="AG1054" s="156">
        <v>0</v>
      </c>
      <c r="AH1054" s="156">
        <v>0</v>
      </c>
      <c r="AI1054" s="156">
        <v>0</v>
      </c>
      <c r="AJ1054" s="156">
        <v>0</v>
      </c>
      <c r="AK1054" s="156" t="s">
        <v>104</v>
      </c>
      <c r="AL1054" s="103" t="s">
        <v>9935</v>
      </c>
      <c r="AM1054" s="156" t="s">
        <v>8733</v>
      </c>
      <c r="AN1054" s="156" t="s">
        <v>9936</v>
      </c>
      <c r="AO1054" s="156" t="s">
        <v>114</v>
      </c>
      <c r="AP1054" s="156" t="s">
        <v>114</v>
      </c>
      <c r="AQ1054" s="156" t="s">
        <v>114</v>
      </c>
      <c r="AR1054" s="156" t="s">
        <v>114</v>
      </c>
      <c r="AS1054" s="156" t="s">
        <v>109</v>
      </c>
      <c r="AT1054" s="156" t="s">
        <v>109</v>
      </c>
      <c r="AU1054" s="156" t="s">
        <v>392</v>
      </c>
      <c r="AV1054" s="156" t="s">
        <v>9324</v>
      </c>
      <c r="AW1054" s="156" t="s">
        <v>9324</v>
      </c>
      <c r="AX1054" s="156" t="s">
        <v>109</v>
      </c>
      <c r="AY1054" s="156" t="s">
        <v>108</v>
      </c>
      <c r="AZ1054" s="156" t="s">
        <v>9324</v>
      </c>
      <c r="BA1054" s="156" t="s">
        <v>9324</v>
      </c>
      <c r="BB1054" s="156"/>
      <c r="BC1054" s="156" t="s">
        <v>9324</v>
      </c>
      <c r="BD1054" s="156" t="s">
        <v>9324</v>
      </c>
      <c r="BE1054" s="156" t="s">
        <v>9324</v>
      </c>
      <c r="BF1054" s="156" t="s">
        <v>9324</v>
      </c>
      <c r="BG1054" s="156" t="s">
        <v>9324</v>
      </c>
      <c r="BH1054" s="153" t="s">
        <v>9932</v>
      </c>
      <c r="BI1054" s="438" t="s">
        <v>135</v>
      </c>
      <c r="BJ1054" s="240" t="s">
        <v>9324</v>
      </c>
      <c r="BK1054" s="240" t="s">
        <v>114</v>
      </c>
      <c r="BL1054" s="240" t="s">
        <v>9324</v>
      </c>
      <c r="BM1054" s="161" t="s">
        <v>136</v>
      </c>
      <c r="BN1054" s="156" t="s">
        <v>161</v>
      </c>
      <c r="BO1054" s="156"/>
      <c r="BP1054" s="156"/>
      <c r="BQ1054" s="156">
        <v>38</v>
      </c>
      <c r="BR1054" s="156">
        <v>31701</v>
      </c>
      <c r="BS1054" s="156" t="s">
        <v>108</v>
      </c>
      <c r="BT1054" s="156" t="s">
        <v>108</v>
      </c>
      <c r="BU1054" s="156" t="s">
        <v>108</v>
      </c>
      <c r="BV1054" s="156" t="s">
        <v>108</v>
      </c>
      <c r="BW1054" s="156" t="s">
        <v>108</v>
      </c>
      <c r="BX1054" s="156" t="s">
        <v>9937</v>
      </c>
      <c r="BY1054" s="156" t="s">
        <v>9938</v>
      </c>
      <c r="BZ1054" s="156" t="s">
        <v>9939</v>
      </c>
      <c r="CA1054" s="157" t="s">
        <v>109</v>
      </c>
      <c r="CB1054" s="157" t="s">
        <v>109</v>
      </c>
      <c r="CC1054" s="157" t="s">
        <v>109</v>
      </c>
      <c r="CD1054" s="156"/>
      <c r="CE1054" s="156"/>
      <c r="CF1054" s="156"/>
      <c r="CG1054" s="156"/>
      <c r="CH1054" s="156"/>
      <c r="CI1054" s="156"/>
      <c r="CJ1054" s="156"/>
      <c r="CK1054" s="156"/>
      <c r="CL1054" s="156"/>
      <c r="CM1054" s="152" t="s">
        <v>109</v>
      </c>
      <c r="CN1054" s="156"/>
      <c r="CO1054" s="297"/>
      <c r="CP1054" s="297"/>
      <c r="CQ1054" s="297"/>
      <c r="CR1054" s="297"/>
      <c r="CS1054" s="297"/>
      <c r="CT1054" s="297"/>
      <c r="CU1054" s="297"/>
      <c r="CV1054" s="297"/>
      <c r="CW1054" s="297"/>
      <c r="CX1054" s="297"/>
      <c r="CY1054" s="297"/>
      <c r="CZ1054" s="297"/>
      <c r="DA1054" s="297"/>
      <c r="DB1054" s="297"/>
      <c r="DC1054" s="297"/>
      <c r="DD1054" s="297"/>
      <c r="DE1054" s="297"/>
      <c r="DF1054" s="297"/>
      <c r="DG1054" s="297"/>
      <c r="DH1054" s="297"/>
      <c r="DI1054" s="297"/>
      <c r="DJ1054" s="297"/>
      <c r="DK1054" s="297"/>
      <c r="DL1054" s="297"/>
      <c r="DM1054" s="297"/>
      <c r="DN1054" s="297"/>
      <c r="DO1054" s="297"/>
      <c r="DP1054" s="297"/>
      <c r="DQ1054" s="297"/>
      <c r="DR1054" s="297"/>
      <c r="DS1054" s="297"/>
      <c r="DT1054" s="297"/>
      <c r="DU1054" s="297"/>
      <c r="DV1054" s="297"/>
      <c r="DW1054" s="297"/>
      <c r="DX1054" s="297"/>
      <c r="DY1054" s="297"/>
      <c r="DZ1054" s="297"/>
      <c r="EA1054" s="297"/>
      <c r="EB1054" s="297"/>
      <c r="EC1054" s="297"/>
      <c r="ED1054" s="297"/>
      <c r="EE1054" s="297"/>
      <c r="EF1054" s="297"/>
      <c r="EG1054" s="297"/>
      <c r="EH1054" s="297"/>
      <c r="EI1054" s="297"/>
      <c r="EJ1054" s="297"/>
      <c r="EK1054" s="297"/>
      <c r="EL1054" s="297"/>
      <c r="EM1054" s="297"/>
      <c r="EN1054" s="297"/>
      <c r="EO1054" s="297"/>
      <c r="EP1054" s="297"/>
      <c r="EQ1054" s="297"/>
      <c r="ER1054" s="297"/>
      <c r="ES1054" s="297"/>
      <c r="ET1054" s="297"/>
      <c r="EU1054" s="297"/>
      <c r="EV1054" s="297"/>
      <c r="EW1054" s="297"/>
      <c r="EX1054" s="297"/>
      <c r="EY1054" s="297"/>
      <c r="EZ1054" s="297"/>
      <c r="FA1054" s="297"/>
      <c r="FB1054" s="297"/>
      <c r="FC1054" s="297"/>
      <c r="FD1054" s="297"/>
      <c r="FE1054" s="297"/>
      <c r="FF1054" s="297"/>
      <c r="FG1054" s="297"/>
      <c r="FH1054" s="297"/>
      <c r="FI1054" s="297"/>
      <c r="FJ1054" s="297"/>
      <c r="FK1054" s="297"/>
      <c r="FL1054" s="297"/>
      <c r="FM1054" s="297"/>
      <c r="FN1054" s="297"/>
      <c r="FO1054" s="297"/>
      <c r="FP1054" s="297"/>
      <c r="FQ1054" s="297"/>
      <c r="FR1054" s="297"/>
      <c r="FS1054" s="297"/>
    </row>
    <row r="1055" spans="1:9646" ht="45.75" customHeight="1">
      <c r="A1055" s="571">
        <f>1+A1054</f>
        <v>1053</v>
      </c>
      <c r="B1055" s="218" t="s">
        <v>9940</v>
      </c>
      <c r="C1055" s="201" t="s">
        <v>9941</v>
      </c>
      <c r="D1055" s="205" t="s">
        <v>8490</v>
      </c>
      <c r="E1055" s="202">
        <v>45572</v>
      </c>
      <c r="F1055" s="203">
        <v>45574</v>
      </c>
      <c r="G1055" s="203">
        <v>45644</v>
      </c>
      <c r="H1055" s="201" t="s">
        <v>416</v>
      </c>
      <c r="I1055" s="206" t="s">
        <v>9646</v>
      </c>
      <c r="J1055" s="201" t="s">
        <v>9942</v>
      </c>
      <c r="K1055" s="271">
        <v>52196718</v>
      </c>
      <c r="L1055" s="201">
        <v>1</v>
      </c>
      <c r="M1055" s="272" t="s">
        <v>97</v>
      </c>
      <c r="N1055" s="208" t="s">
        <v>5078</v>
      </c>
      <c r="O1055" s="218" t="s">
        <v>427</v>
      </c>
      <c r="P1055" s="201" t="s">
        <v>7348</v>
      </c>
      <c r="Q1055" s="201" t="s">
        <v>9943</v>
      </c>
      <c r="R1055" s="210">
        <v>70</v>
      </c>
      <c r="S1055" s="201" t="s">
        <v>9531</v>
      </c>
      <c r="T1055" s="273" t="s">
        <v>9944</v>
      </c>
      <c r="U1055" s="274">
        <v>2024003493</v>
      </c>
      <c r="V1055" s="273" t="s">
        <v>9945</v>
      </c>
      <c r="W1055" s="275">
        <v>45573</v>
      </c>
      <c r="X1055" s="276" t="s">
        <v>9946</v>
      </c>
      <c r="Y1055" s="313" t="s">
        <v>9947</v>
      </c>
      <c r="Z1055" s="215" t="s">
        <v>9694</v>
      </c>
      <c r="AA1055" s="216">
        <v>0</v>
      </c>
      <c r="AB1055" s="217" t="s">
        <v>9944</v>
      </c>
      <c r="AC1055" s="216">
        <v>0</v>
      </c>
      <c r="AD1055" s="216">
        <v>0</v>
      </c>
      <c r="AE1055" s="216">
        <v>0</v>
      </c>
      <c r="AF1055" s="216" t="s">
        <v>9944</v>
      </c>
      <c r="AG1055" s="216">
        <v>0</v>
      </c>
      <c r="AH1055" s="216">
        <v>0</v>
      </c>
      <c r="AI1055" s="216">
        <v>0</v>
      </c>
      <c r="AJ1055" s="216">
        <v>0</v>
      </c>
      <c r="AK1055" s="209" t="s">
        <v>104</v>
      </c>
      <c r="AL1055" s="191" t="s">
        <v>9948</v>
      </c>
      <c r="AM1055" s="201" t="s">
        <v>7352</v>
      </c>
      <c r="AN1055" s="207" t="s">
        <v>9949</v>
      </c>
      <c r="AO1055" s="209" t="s">
        <v>114</v>
      </c>
      <c r="AP1055" s="201" t="s">
        <v>114</v>
      </c>
      <c r="AQ1055" s="277" t="s">
        <v>114</v>
      </c>
      <c r="AR1055" s="209" t="s">
        <v>114</v>
      </c>
      <c r="AS1055" s="201" t="s">
        <v>109</v>
      </c>
      <c r="AT1055" s="209" t="s">
        <v>109</v>
      </c>
      <c r="AU1055" s="209" t="s">
        <v>392</v>
      </c>
      <c r="AV1055" s="201" t="s">
        <v>9324</v>
      </c>
      <c r="AW1055" s="201" t="s">
        <v>9324</v>
      </c>
      <c r="AX1055" s="201" t="s">
        <v>109</v>
      </c>
      <c r="AY1055" s="201" t="s">
        <v>108</v>
      </c>
      <c r="AZ1055" s="240" t="s">
        <v>9324</v>
      </c>
      <c r="BA1055" s="201" t="s">
        <v>9324</v>
      </c>
      <c r="BB1055" s="241"/>
      <c r="BC1055" s="240" t="s">
        <v>9324</v>
      </c>
      <c r="BD1055" s="210" t="s">
        <v>9324</v>
      </c>
      <c r="BE1055" s="210" t="s">
        <v>9324</v>
      </c>
      <c r="BF1055" s="210" t="s">
        <v>9324</v>
      </c>
      <c r="BG1055" s="240" t="s">
        <v>9324</v>
      </c>
      <c r="BH1055" s="221" t="s">
        <v>9944</v>
      </c>
      <c r="BI1055" s="296" t="s">
        <v>135</v>
      </c>
      <c r="BJ1055" s="201" t="s">
        <v>9324</v>
      </c>
      <c r="BK1055" s="208" t="s">
        <v>114</v>
      </c>
      <c r="BL1055" s="240" t="s">
        <v>9324</v>
      </c>
      <c r="BM1055" s="296" t="s">
        <v>136</v>
      </c>
      <c r="BN1055" s="292" t="s">
        <v>161</v>
      </c>
      <c r="BO1055" s="208" t="s">
        <v>9675</v>
      </c>
      <c r="BP1055" s="208" t="s">
        <v>9950</v>
      </c>
      <c r="BQ1055" s="208">
        <v>48</v>
      </c>
      <c r="BR1055" s="208">
        <v>27797</v>
      </c>
      <c r="BS1055" s="208" t="s">
        <v>108</v>
      </c>
      <c r="BT1055" s="208" t="s">
        <v>108</v>
      </c>
      <c r="BU1055" s="237" t="s">
        <v>108</v>
      </c>
      <c r="BV1055" s="208" t="s">
        <v>108</v>
      </c>
      <c r="BW1055" s="278" t="s">
        <v>108</v>
      </c>
      <c r="BX1055" s="224" t="s">
        <v>9951</v>
      </c>
      <c r="BY1055" s="208" t="s">
        <v>9952</v>
      </c>
      <c r="BZ1055" s="329" t="s">
        <v>9953</v>
      </c>
      <c r="CA1055" s="320" t="s">
        <v>109</v>
      </c>
      <c r="CB1055" s="320" t="s">
        <v>109</v>
      </c>
      <c r="CC1055" s="320" t="s">
        <v>109</v>
      </c>
      <c r="CD1055" s="322"/>
      <c r="CE1055" s="223"/>
      <c r="CF1055" s="223"/>
      <c r="CG1055" s="223"/>
      <c r="CH1055" s="223"/>
      <c r="CI1055" s="223"/>
      <c r="CJ1055" s="223"/>
      <c r="CK1055" s="223"/>
      <c r="CL1055" s="223"/>
      <c r="CM1055" s="303"/>
      <c r="CN1055" s="223"/>
      <c r="CO1055" s="297"/>
      <c r="CP1055" s="297"/>
      <c r="CQ1055" s="297"/>
      <c r="CR1055" s="297"/>
      <c r="CS1055" s="297"/>
      <c r="CT1055" s="297"/>
      <c r="CU1055" s="297"/>
      <c r="CV1055" s="297"/>
      <c r="CW1055" s="297"/>
      <c r="CX1055" s="297"/>
      <c r="CY1055" s="297"/>
      <c r="CZ1055" s="297"/>
      <c r="DA1055" s="297"/>
      <c r="DB1055" s="297"/>
      <c r="DC1055" s="297"/>
      <c r="DD1055" s="297"/>
      <c r="DE1055" s="297"/>
      <c r="DF1055" s="297"/>
      <c r="DG1055" s="297"/>
      <c r="DH1055" s="297"/>
      <c r="DI1055" s="297"/>
      <c r="DJ1055" s="297"/>
      <c r="DK1055" s="297"/>
      <c r="DL1055" s="297"/>
      <c r="DM1055" s="297"/>
      <c r="DN1055" s="297"/>
      <c r="DO1055" s="297"/>
      <c r="DP1055" s="297"/>
      <c r="DQ1055" s="297"/>
      <c r="DR1055" s="297"/>
      <c r="DS1055" s="297"/>
      <c r="DT1055" s="297"/>
      <c r="DU1055" s="297"/>
      <c r="DV1055" s="297"/>
      <c r="DW1055" s="297"/>
      <c r="DX1055" s="297"/>
      <c r="DY1055" s="297"/>
      <c r="DZ1055" s="297"/>
      <c r="EA1055" s="297"/>
      <c r="EB1055" s="297"/>
      <c r="EC1055" s="297"/>
      <c r="ED1055" s="297"/>
      <c r="EE1055" s="297"/>
      <c r="EF1055" s="297"/>
      <c r="EG1055" s="297"/>
      <c r="EH1055" s="297"/>
      <c r="EI1055" s="297"/>
      <c r="EJ1055" s="297"/>
      <c r="EK1055" s="297"/>
      <c r="EL1055" s="297"/>
      <c r="EM1055" s="297"/>
      <c r="EN1055" s="297"/>
      <c r="EO1055" s="297"/>
      <c r="EP1055" s="297"/>
      <c r="EQ1055" s="297"/>
      <c r="ER1055" s="297"/>
      <c r="ES1055" s="297"/>
      <c r="ET1055" s="297"/>
      <c r="EU1055" s="297"/>
      <c r="EV1055" s="297"/>
      <c r="EW1055" s="297"/>
      <c r="EX1055" s="297"/>
      <c r="EY1055" s="297"/>
      <c r="EZ1055" s="297"/>
      <c r="FA1055" s="297"/>
      <c r="FB1055" s="297"/>
      <c r="FC1055" s="297"/>
      <c r="FD1055" s="297"/>
      <c r="FE1055" s="297"/>
      <c r="FF1055" s="297"/>
      <c r="FG1055" s="297"/>
      <c r="FH1055" s="297"/>
      <c r="FI1055" s="297"/>
      <c r="FJ1055" s="297"/>
      <c r="FK1055" s="297"/>
      <c r="FL1055" s="297"/>
      <c r="FM1055" s="297"/>
      <c r="FN1055" s="297"/>
      <c r="FO1055" s="297"/>
      <c r="FP1055" s="297"/>
      <c r="FQ1055" s="297"/>
      <c r="FR1055" s="297"/>
      <c r="FS1055" s="297"/>
    </row>
    <row r="1056" spans="1:9646" ht="45.75" customHeight="1">
      <c r="A1056" s="589">
        <f>1+A1055</f>
        <v>1054</v>
      </c>
      <c r="B1056" s="403" t="s">
        <v>9954</v>
      </c>
      <c r="C1056" s="156" t="s">
        <v>9955</v>
      </c>
      <c r="D1056" s="156" t="s">
        <v>8490</v>
      </c>
      <c r="E1056" s="156">
        <v>45572</v>
      </c>
      <c r="F1056" s="156">
        <v>45582</v>
      </c>
      <c r="G1056" s="156">
        <v>45646</v>
      </c>
      <c r="H1056" s="156" t="s">
        <v>416</v>
      </c>
      <c r="I1056" s="156" t="s">
        <v>9646</v>
      </c>
      <c r="J1056" s="301" t="s">
        <v>9956</v>
      </c>
      <c r="K1056" s="251" t="s">
        <v>9957</v>
      </c>
      <c r="L1056" s="156">
        <v>5</v>
      </c>
      <c r="M1056" s="156" t="s">
        <v>97</v>
      </c>
      <c r="N1056" s="156" t="s">
        <v>5078</v>
      </c>
      <c r="O1056" s="156" t="s">
        <v>6113</v>
      </c>
      <c r="P1056" s="156" t="s">
        <v>6202</v>
      </c>
      <c r="Q1056" s="156" t="s">
        <v>9202</v>
      </c>
      <c r="R1056" s="143">
        <v>64</v>
      </c>
      <c r="S1056" s="134" t="s">
        <v>8730</v>
      </c>
      <c r="T1056" s="253" t="s">
        <v>9932</v>
      </c>
      <c r="U1056" s="156" t="s">
        <v>9324</v>
      </c>
      <c r="V1056" s="253" t="s">
        <v>9933</v>
      </c>
      <c r="W1056" s="156" t="s">
        <v>9324</v>
      </c>
      <c r="X1056" s="156" t="s">
        <v>103</v>
      </c>
      <c r="Y1056" s="317" t="s">
        <v>9934</v>
      </c>
      <c r="Z1056" s="156" t="s">
        <v>9932</v>
      </c>
      <c r="AA1056" s="156">
        <v>0</v>
      </c>
      <c r="AB1056" s="156">
        <v>0</v>
      </c>
      <c r="AC1056" s="156">
        <v>0</v>
      </c>
      <c r="AD1056" s="156">
        <v>0</v>
      </c>
      <c r="AE1056" s="156">
        <v>0</v>
      </c>
      <c r="AF1056" s="156">
        <v>0</v>
      </c>
      <c r="AG1056" s="156">
        <v>0</v>
      </c>
      <c r="AH1056" s="156">
        <v>0</v>
      </c>
      <c r="AI1056" s="156">
        <v>0</v>
      </c>
      <c r="AJ1056" s="156">
        <v>0</v>
      </c>
      <c r="AK1056" s="156" t="s">
        <v>104</v>
      </c>
      <c r="AL1056" s="103" t="s">
        <v>9958</v>
      </c>
      <c r="AM1056" s="156" t="s">
        <v>7214</v>
      </c>
      <c r="AN1056" s="156">
        <v>35428580</v>
      </c>
      <c r="AO1056" s="156" t="s">
        <v>114</v>
      </c>
      <c r="AP1056" s="156" t="s">
        <v>114</v>
      </c>
      <c r="AQ1056" s="156" t="s">
        <v>114</v>
      </c>
      <c r="AR1056" s="156" t="s">
        <v>114</v>
      </c>
      <c r="AS1056" s="156" t="s">
        <v>109</v>
      </c>
      <c r="AT1056" s="156" t="s">
        <v>109</v>
      </c>
      <c r="AU1056" s="156" t="s">
        <v>392</v>
      </c>
      <c r="AV1056" s="156" t="s">
        <v>9324</v>
      </c>
      <c r="AW1056" s="156" t="s">
        <v>9324</v>
      </c>
      <c r="AX1056" s="156" t="s">
        <v>109</v>
      </c>
      <c r="AY1056" s="156" t="s">
        <v>108</v>
      </c>
      <c r="AZ1056" s="156" t="s">
        <v>9324</v>
      </c>
      <c r="BA1056" s="156" t="s">
        <v>9324</v>
      </c>
      <c r="BB1056" s="156"/>
      <c r="BC1056" s="156" t="s">
        <v>9324</v>
      </c>
      <c r="BD1056" s="156" t="s">
        <v>9324</v>
      </c>
      <c r="BE1056" s="156" t="s">
        <v>9324</v>
      </c>
      <c r="BF1056" s="156" t="s">
        <v>9324</v>
      </c>
      <c r="BG1056" s="156" t="s">
        <v>9324</v>
      </c>
      <c r="BH1056" s="153" t="s">
        <v>9932</v>
      </c>
      <c r="BI1056" s="438" t="s">
        <v>135</v>
      </c>
      <c r="BJ1056" s="240" t="s">
        <v>9324</v>
      </c>
      <c r="BK1056" s="240" t="s">
        <v>114</v>
      </c>
      <c r="BL1056" s="240" t="s">
        <v>9324</v>
      </c>
      <c r="BM1056" s="398" t="s">
        <v>136</v>
      </c>
      <c r="BN1056" s="156" t="s">
        <v>161</v>
      </c>
      <c r="BO1056" s="156"/>
      <c r="BP1056" s="156"/>
      <c r="BQ1056" s="156">
        <v>34</v>
      </c>
      <c r="BR1056" s="156">
        <v>33226</v>
      </c>
      <c r="BS1056" s="156" t="s">
        <v>108</v>
      </c>
      <c r="BT1056" s="156" t="s">
        <v>108</v>
      </c>
      <c r="BU1056" s="156" t="s">
        <v>108</v>
      </c>
      <c r="BV1056" s="156" t="s">
        <v>108</v>
      </c>
      <c r="BW1056" s="156" t="s">
        <v>108</v>
      </c>
      <c r="BX1056" s="156" t="s">
        <v>9959</v>
      </c>
      <c r="BY1056" s="156" t="s">
        <v>9960</v>
      </c>
      <c r="BZ1056" s="156" t="s">
        <v>9961</v>
      </c>
      <c r="CA1056" s="157" t="s">
        <v>109</v>
      </c>
      <c r="CB1056" s="157" t="s">
        <v>109</v>
      </c>
      <c r="CC1056" s="157" t="s">
        <v>1018</v>
      </c>
      <c r="CD1056" s="156"/>
      <c r="CE1056" s="156"/>
      <c r="CF1056" s="156"/>
      <c r="CG1056" s="156"/>
      <c r="CH1056" s="156"/>
      <c r="CI1056" s="156"/>
      <c r="CJ1056" s="156"/>
      <c r="CK1056" s="156"/>
      <c r="CL1056" s="156"/>
      <c r="CM1056" s="152"/>
      <c r="CN1056" s="156"/>
      <c r="CO1056" s="297"/>
      <c r="CP1056" s="297"/>
      <c r="CQ1056" s="297"/>
      <c r="CR1056" s="297"/>
      <c r="CS1056" s="297"/>
      <c r="CT1056" s="297"/>
      <c r="CU1056" s="297"/>
      <c r="CV1056" s="297"/>
      <c r="CW1056" s="297"/>
      <c r="CX1056" s="297"/>
      <c r="CY1056" s="297"/>
      <c r="CZ1056" s="297"/>
      <c r="DA1056" s="297"/>
      <c r="DB1056" s="297"/>
      <c r="DC1056" s="297"/>
      <c r="DD1056" s="297"/>
      <c r="DE1056" s="297"/>
      <c r="DF1056" s="297"/>
      <c r="DG1056" s="297"/>
      <c r="DH1056" s="297"/>
      <c r="DI1056" s="297"/>
      <c r="DJ1056" s="297"/>
      <c r="DK1056" s="297"/>
      <c r="DL1056" s="297"/>
      <c r="DM1056" s="297"/>
      <c r="DN1056" s="297"/>
      <c r="DO1056" s="297"/>
      <c r="DP1056" s="297"/>
      <c r="DQ1056" s="297"/>
      <c r="DR1056" s="297"/>
      <c r="DS1056" s="297"/>
      <c r="DT1056" s="297"/>
      <c r="DU1056" s="297"/>
      <c r="DV1056" s="297"/>
      <c r="DW1056" s="297"/>
      <c r="DX1056" s="297"/>
      <c r="DY1056" s="297"/>
      <c r="DZ1056" s="297"/>
      <c r="EA1056" s="297"/>
      <c r="EB1056" s="297"/>
      <c r="EC1056" s="297"/>
      <c r="ED1056" s="297"/>
      <c r="EE1056" s="297"/>
      <c r="EF1056" s="297"/>
      <c r="EG1056" s="297"/>
      <c r="EH1056" s="297"/>
      <c r="EI1056" s="297"/>
      <c r="EJ1056" s="297"/>
      <c r="EK1056" s="297"/>
      <c r="EL1056" s="297"/>
      <c r="EM1056" s="297"/>
      <c r="EN1056" s="297"/>
      <c r="EO1056" s="297"/>
      <c r="EP1056" s="297"/>
      <c r="EQ1056" s="297"/>
      <c r="ER1056" s="297"/>
      <c r="ES1056" s="297"/>
      <c r="ET1056" s="297"/>
      <c r="EU1056" s="297"/>
      <c r="EV1056" s="297"/>
      <c r="EW1056" s="297"/>
      <c r="EX1056" s="297"/>
      <c r="EY1056" s="297"/>
      <c r="EZ1056" s="297"/>
      <c r="FA1056" s="297"/>
      <c r="FB1056" s="297"/>
      <c r="FC1056" s="297"/>
      <c r="FD1056" s="297"/>
      <c r="FE1056" s="297"/>
      <c r="FF1056" s="297"/>
      <c r="FG1056" s="297"/>
      <c r="FH1056" s="297"/>
      <c r="FI1056" s="297"/>
      <c r="FJ1056" s="297"/>
      <c r="FK1056" s="297"/>
      <c r="FL1056" s="297"/>
      <c r="FM1056" s="297"/>
      <c r="FN1056" s="297"/>
      <c r="FO1056" s="297"/>
      <c r="FP1056" s="297"/>
      <c r="FQ1056" s="297"/>
      <c r="FR1056" s="297"/>
      <c r="FS1056" s="297"/>
    </row>
    <row r="1057" spans="1:9646" s="351" customFormat="1" ht="45.75" customHeight="1">
      <c r="A1057" s="589">
        <f>1+A1056</f>
        <v>1055</v>
      </c>
      <c r="B1057" s="403" t="s">
        <v>9962</v>
      </c>
      <c r="C1057" s="156" t="s">
        <v>9963</v>
      </c>
      <c r="D1057" s="156" t="s">
        <v>6476</v>
      </c>
      <c r="E1057" s="156">
        <v>45572</v>
      </c>
      <c r="F1057" s="156">
        <v>45574</v>
      </c>
      <c r="G1057" s="156">
        <v>45641</v>
      </c>
      <c r="H1057" s="156" t="s">
        <v>416</v>
      </c>
      <c r="I1057" s="156" t="s">
        <v>9646</v>
      </c>
      <c r="J1057" s="301" t="s">
        <v>9964</v>
      </c>
      <c r="K1057" s="251" t="s">
        <v>9965</v>
      </c>
      <c r="L1057" s="156">
        <v>0</v>
      </c>
      <c r="M1057" s="156" t="s">
        <v>97</v>
      </c>
      <c r="N1057" s="156" t="s">
        <v>5078</v>
      </c>
      <c r="O1057" s="156" t="s">
        <v>6113</v>
      </c>
      <c r="P1057" s="156" t="s">
        <v>8342</v>
      </c>
      <c r="Q1057" s="156" t="s">
        <v>9966</v>
      </c>
      <c r="R1057" s="143">
        <v>67</v>
      </c>
      <c r="S1057" s="134" t="s">
        <v>9967</v>
      </c>
      <c r="T1057" s="253" t="s">
        <v>9968</v>
      </c>
      <c r="U1057" s="156">
        <v>2024003484</v>
      </c>
      <c r="V1057" s="253" t="s">
        <v>9969</v>
      </c>
      <c r="W1057" s="156">
        <v>45573</v>
      </c>
      <c r="X1057" s="156" t="s">
        <v>8642</v>
      </c>
      <c r="Y1057" s="317" t="s">
        <v>9970</v>
      </c>
      <c r="Z1057" s="156" t="s">
        <v>9694</v>
      </c>
      <c r="AA1057" s="156">
        <v>0</v>
      </c>
      <c r="AB1057" s="156" t="s">
        <v>9968</v>
      </c>
      <c r="AC1057" s="156">
        <v>0</v>
      </c>
      <c r="AD1057" s="156">
        <v>0</v>
      </c>
      <c r="AE1057" s="156" t="s">
        <v>9968</v>
      </c>
      <c r="AF1057" s="156">
        <v>0</v>
      </c>
      <c r="AG1057" s="156">
        <v>0</v>
      </c>
      <c r="AH1057" s="156">
        <v>0</v>
      </c>
      <c r="AI1057" s="156">
        <v>0</v>
      </c>
      <c r="AJ1057" s="156">
        <v>0</v>
      </c>
      <c r="AK1057" s="156" t="s">
        <v>104</v>
      </c>
      <c r="AL1057" s="103" t="s">
        <v>9971</v>
      </c>
      <c r="AM1057" s="156" t="s">
        <v>8367</v>
      </c>
      <c r="AN1057" s="156">
        <v>1128405913</v>
      </c>
      <c r="AO1057" s="156" t="s">
        <v>114</v>
      </c>
      <c r="AP1057" s="156" t="s">
        <v>114</v>
      </c>
      <c r="AQ1057" s="156" t="s">
        <v>114</v>
      </c>
      <c r="AR1057" s="156" t="s">
        <v>114</v>
      </c>
      <c r="AS1057" s="156" t="s">
        <v>578</v>
      </c>
      <c r="AT1057" s="156" t="s">
        <v>109</v>
      </c>
      <c r="AU1057" s="156" t="s">
        <v>392</v>
      </c>
      <c r="AV1057" s="156" t="s">
        <v>9324</v>
      </c>
      <c r="AW1057" s="156" t="s">
        <v>9324</v>
      </c>
      <c r="AX1057" s="156" t="s">
        <v>109</v>
      </c>
      <c r="AY1057" s="156" t="s">
        <v>108</v>
      </c>
      <c r="AZ1057" s="156" t="s">
        <v>9324</v>
      </c>
      <c r="BA1057" s="156" t="s">
        <v>9324</v>
      </c>
      <c r="BB1057" s="156"/>
      <c r="BC1057" s="156" t="s">
        <v>9324</v>
      </c>
      <c r="BD1057" s="156" t="s">
        <v>9324</v>
      </c>
      <c r="BE1057" s="156" t="s">
        <v>9324</v>
      </c>
      <c r="BF1057" s="156" t="s">
        <v>9324</v>
      </c>
      <c r="BG1057" s="156" t="s">
        <v>9324</v>
      </c>
      <c r="BH1057" s="153" t="s">
        <v>9968</v>
      </c>
      <c r="BI1057" s="349" t="s">
        <v>113</v>
      </c>
      <c r="BJ1057" s="240" t="s">
        <v>9324</v>
      </c>
      <c r="BK1057" s="240" t="s">
        <v>114</v>
      </c>
      <c r="BL1057" s="240" t="s">
        <v>9324</v>
      </c>
      <c r="BM1057" s="437"/>
      <c r="BN1057" s="156" t="s">
        <v>115</v>
      </c>
      <c r="BO1057" s="156" t="s">
        <v>9675</v>
      </c>
      <c r="BP1057" s="156" t="s">
        <v>9972</v>
      </c>
      <c r="BQ1057" s="156">
        <v>29</v>
      </c>
      <c r="BR1057" s="156">
        <v>34925</v>
      </c>
      <c r="BS1057" s="156" t="s">
        <v>109</v>
      </c>
      <c r="BT1057" s="156" t="s">
        <v>108</v>
      </c>
      <c r="BU1057" s="156" t="s">
        <v>108</v>
      </c>
      <c r="BV1057" s="156" t="s">
        <v>108</v>
      </c>
      <c r="BW1057" s="156" t="s">
        <v>108</v>
      </c>
      <c r="BX1057" s="156" t="s">
        <v>9973</v>
      </c>
      <c r="BY1057" s="156" t="s">
        <v>9974</v>
      </c>
      <c r="BZ1057" s="156" t="s">
        <v>9975</v>
      </c>
      <c r="CA1057" s="157" t="s">
        <v>109</v>
      </c>
      <c r="CB1057" s="157" t="s">
        <v>109</v>
      </c>
      <c r="CC1057" s="157" t="s">
        <v>109</v>
      </c>
      <c r="CD1057" s="156"/>
      <c r="CE1057" s="156"/>
      <c r="CF1057" s="156"/>
      <c r="CG1057" s="156"/>
      <c r="CH1057" s="156"/>
      <c r="CI1057" s="156"/>
      <c r="CJ1057" s="156"/>
      <c r="CK1057" s="156"/>
      <c r="CL1057" s="156"/>
      <c r="CM1057" s="157" t="s">
        <v>109</v>
      </c>
      <c r="CN1057" s="156"/>
      <c r="CO1057" s="297"/>
      <c r="CP1057" s="297"/>
      <c r="CQ1057" s="297"/>
      <c r="CR1057" s="297"/>
      <c r="CS1057" s="50"/>
      <c r="CT1057" s="50"/>
      <c r="CU1057" s="50"/>
      <c r="CV1057" s="50"/>
      <c r="CW1057" s="50"/>
      <c r="CX1057" s="50"/>
      <c r="CY1057" s="50"/>
      <c r="CZ1057" s="50"/>
      <c r="DA1057" s="50"/>
      <c r="DB1057" s="50"/>
      <c r="DC1057" s="50"/>
      <c r="DD1057" s="50"/>
      <c r="DE1057" s="50"/>
      <c r="DF1057" s="50"/>
      <c r="DG1057" s="50"/>
      <c r="DH1057" s="50"/>
      <c r="DI1057" s="50"/>
      <c r="DJ1057" s="50"/>
      <c r="DK1057" s="50"/>
      <c r="DL1057" s="50"/>
      <c r="DM1057" s="50"/>
      <c r="DN1057" s="50"/>
      <c r="DO1057" s="50"/>
      <c r="DP1057" s="50"/>
      <c r="DQ1057" s="50"/>
      <c r="DR1057" s="50"/>
      <c r="DS1057" s="50"/>
      <c r="DT1057" s="50"/>
      <c r="DU1057" s="50"/>
      <c r="DV1057" s="50"/>
      <c r="DW1057" s="50"/>
      <c r="DX1057" s="50"/>
      <c r="DY1057" s="50"/>
      <c r="DZ1057" s="50"/>
      <c r="EA1057" s="50"/>
      <c r="EB1057" s="50"/>
      <c r="EC1057" s="50"/>
      <c r="ED1057" s="50"/>
      <c r="EE1057" s="50"/>
      <c r="EF1057" s="50"/>
      <c r="EG1057" s="50"/>
      <c r="EH1057" s="50"/>
      <c r="EI1057" s="50"/>
      <c r="EJ1057" s="50"/>
      <c r="EK1057" s="50"/>
      <c r="EL1057" s="50"/>
      <c r="EM1057" s="50"/>
      <c r="EN1057" s="50"/>
      <c r="EO1057" s="50"/>
      <c r="EP1057" s="50"/>
      <c r="EQ1057" s="50"/>
      <c r="ER1057" s="50"/>
      <c r="ES1057" s="50"/>
      <c r="ET1057" s="50"/>
      <c r="EU1057" s="50"/>
      <c r="EV1057" s="50"/>
      <c r="EW1057" s="50"/>
      <c r="EX1057" s="50"/>
      <c r="EY1057" s="50"/>
      <c r="EZ1057" s="50"/>
      <c r="FA1057" s="50"/>
      <c r="FB1057" s="50"/>
      <c r="FC1057" s="50"/>
      <c r="FD1057" s="50"/>
      <c r="FE1057" s="50"/>
      <c r="FF1057" s="50"/>
      <c r="FG1057" s="50"/>
      <c r="FH1057" s="50"/>
      <c r="FI1057" s="50"/>
      <c r="FJ1057" s="50"/>
      <c r="FK1057" s="50"/>
      <c r="FL1057" s="50"/>
      <c r="FM1057" s="50"/>
      <c r="FN1057" s="50"/>
      <c r="FO1057" s="50"/>
      <c r="FP1057" s="50"/>
      <c r="FQ1057" s="50"/>
      <c r="FR1057" s="50"/>
      <c r="FS1057" s="50"/>
      <c r="FT1057" s="50"/>
      <c r="FU1057" s="50"/>
      <c r="FV1057" s="50"/>
      <c r="FW1057" s="50"/>
      <c r="FX1057" s="50"/>
      <c r="FY1057" s="50"/>
      <c r="FZ1057" s="50"/>
      <c r="GA1057" s="50"/>
      <c r="GB1057" s="50"/>
      <c r="GC1057" s="50"/>
      <c r="GD1057" s="50"/>
      <c r="GE1057" s="50"/>
      <c r="GF1057" s="50"/>
      <c r="GG1057" s="50"/>
      <c r="GH1057" s="50"/>
      <c r="GI1057" s="50"/>
      <c r="GJ1057" s="50"/>
      <c r="GK1057" s="50"/>
      <c r="GL1057" s="50"/>
      <c r="GM1057" s="50"/>
      <c r="GN1057" s="50"/>
      <c r="GO1057" s="50"/>
      <c r="GP1057" s="50"/>
      <c r="GQ1057" s="50"/>
      <c r="GR1057" s="50"/>
      <c r="GS1057" s="50"/>
      <c r="GT1057" s="50"/>
      <c r="GU1057" s="50"/>
      <c r="GV1057" s="16"/>
      <c r="GW1057" s="16"/>
      <c r="GX1057" s="16"/>
      <c r="GY1057" s="16"/>
      <c r="GZ1057" s="16"/>
      <c r="HA1057" s="16"/>
      <c r="HB1057" s="16"/>
      <c r="HC1057" s="16"/>
      <c r="HD1057" s="16"/>
      <c r="HE1057" s="16"/>
      <c r="HF1057" s="16"/>
      <c r="HG1057" s="16"/>
      <c r="HH1057" s="16"/>
      <c r="HI1057" s="16"/>
      <c r="HJ1057" s="16"/>
      <c r="HK1057" s="16"/>
      <c r="HL1057" s="16"/>
      <c r="HM1057" s="16"/>
      <c r="HN1057" s="16"/>
      <c r="HO1057" s="16"/>
      <c r="HP1057" s="16"/>
      <c r="HQ1057" s="16"/>
      <c r="HR1057" s="16"/>
      <c r="HS1057" s="16"/>
      <c r="HT1057" s="16"/>
      <c r="HU1057" s="16"/>
      <c r="HV1057" s="16"/>
      <c r="HW1057" s="16"/>
      <c r="HX1057" s="16"/>
      <c r="HY1057" s="16"/>
      <c r="HZ1057" s="16"/>
      <c r="IA1057" s="16"/>
      <c r="IB1057" s="16"/>
      <c r="IC1057" s="16"/>
      <c r="ID1057" s="16"/>
      <c r="IE1057" s="16"/>
      <c r="IF1057" s="16"/>
      <c r="IG1057" s="16"/>
      <c r="IH1057" s="16"/>
      <c r="II1057" s="16"/>
      <c r="IJ1057" s="16"/>
      <c r="IK1057" s="16"/>
      <c r="IL1057" s="16"/>
      <c r="IM1057" s="16"/>
      <c r="IN1057" s="16"/>
      <c r="IO1057" s="16"/>
      <c r="IP1057" s="16"/>
      <c r="IQ1057" s="16"/>
      <c r="IR1057" s="16"/>
      <c r="IS1057" s="16"/>
      <c r="IT1057" s="16"/>
      <c r="IU1057" s="16"/>
      <c r="IV1057" s="16"/>
      <c r="IW1057" s="16"/>
      <c r="IX1057" s="16"/>
      <c r="IY1057" s="16"/>
      <c r="IZ1057" s="16"/>
      <c r="JA1057" s="16"/>
      <c r="JB1057" s="16"/>
      <c r="JC1057" s="16"/>
      <c r="JD1057" s="16"/>
      <c r="JE1057" s="16"/>
      <c r="JF1057" s="16"/>
      <c r="JG1057" s="16"/>
      <c r="JH1057" s="16"/>
      <c r="JI1057" s="16"/>
      <c r="JJ1057" s="16"/>
      <c r="JK1057" s="16"/>
      <c r="JL1057" s="16"/>
      <c r="JM1057" s="16"/>
      <c r="JN1057" s="16"/>
      <c r="JO1057" s="16"/>
      <c r="JP1057" s="16"/>
      <c r="JQ1057" s="16"/>
      <c r="JR1057" s="16"/>
      <c r="JS1057" s="16"/>
      <c r="JT1057" s="16"/>
      <c r="JU1057" s="16"/>
      <c r="JV1057" s="16"/>
      <c r="JW1057" s="16"/>
      <c r="JX1057" s="16"/>
      <c r="JY1057" s="16"/>
      <c r="JZ1057" s="16"/>
      <c r="KA1057" s="16"/>
      <c r="KB1057" s="16"/>
      <c r="KC1057" s="16"/>
      <c r="KD1057" s="16"/>
      <c r="KE1057" s="16"/>
      <c r="KF1057" s="16"/>
      <c r="KG1057" s="16"/>
      <c r="KH1057" s="16"/>
      <c r="KI1057" s="16"/>
      <c r="KJ1057" s="16"/>
      <c r="KK1057" s="16"/>
      <c r="KL1057" s="16"/>
      <c r="KM1057" s="16"/>
      <c r="KN1057" s="16"/>
      <c r="KO1057" s="16"/>
      <c r="KP1057" s="16"/>
      <c r="KQ1057" s="16"/>
      <c r="KR1057" s="16"/>
      <c r="KS1057" s="16"/>
      <c r="KT1057" s="16"/>
      <c r="KU1057" s="16"/>
      <c r="KV1057" s="16"/>
      <c r="KW1057" s="16"/>
      <c r="KX1057" s="16"/>
      <c r="KY1057" s="16"/>
      <c r="KZ1057" s="16"/>
      <c r="LA1057" s="16"/>
      <c r="LB1057" s="16"/>
      <c r="LC1057" s="16"/>
      <c r="LD1057" s="16"/>
      <c r="LE1057" s="16"/>
      <c r="LF1057" s="16"/>
      <c r="LG1057" s="16"/>
      <c r="LH1057" s="16"/>
      <c r="LI1057" s="16"/>
      <c r="LJ1057" s="16"/>
      <c r="LK1057" s="16"/>
      <c r="LL1057" s="16"/>
      <c r="LM1057" s="16"/>
      <c r="LN1057" s="16"/>
      <c r="LO1057" s="16"/>
      <c r="LP1057" s="16"/>
      <c r="LQ1057" s="16"/>
      <c r="LR1057" s="16"/>
      <c r="LS1057" s="16"/>
      <c r="LT1057" s="16"/>
      <c r="LU1057" s="16"/>
      <c r="LV1057" s="16"/>
      <c r="LW1057" s="16"/>
      <c r="LX1057" s="16"/>
      <c r="LY1057" s="16"/>
      <c r="LZ1057" s="16"/>
      <c r="MA1057" s="16"/>
      <c r="MB1057" s="16"/>
      <c r="MC1057" s="16"/>
      <c r="MD1057" s="16"/>
      <c r="ME1057" s="16"/>
      <c r="MF1057" s="16"/>
      <c r="MG1057" s="16"/>
      <c r="MH1057" s="16"/>
      <c r="MI1057" s="16"/>
      <c r="MJ1057" s="16"/>
      <c r="MK1057" s="16"/>
      <c r="ML1057" s="16"/>
      <c r="MM1057" s="16"/>
      <c r="MN1057" s="16"/>
      <c r="MO1057" s="16"/>
      <c r="MP1057" s="16"/>
      <c r="MQ1057" s="16"/>
      <c r="MR1057" s="16"/>
      <c r="MS1057" s="16"/>
      <c r="MT1057" s="16"/>
      <c r="MU1057" s="16"/>
      <c r="MV1057" s="16"/>
      <c r="MW1057" s="16"/>
      <c r="MX1057" s="16"/>
      <c r="MY1057" s="16"/>
      <c r="MZ1057" s="16"/>
      <c r="NA1057" s="16"/>
      <c r="NB1057" s="16"/>
      <c r="NC1057" s="16"/>
      <c r="ND1057" s="16"/>
      <c r="NE1057" s="16"/>
      <c r="NF1057" s="16"/>
      <c r="NG1057" s="16"/>
      <c r="NH1057" s="16"/>
      <c r="NI1057" s="16"/>
      <c r="NJ1057" s="16"/>
      <c r="NK1057" s="16"/>
      <c r="NL1057" s="16"/>
      <c r="NM1057" s="16"/>
      <c r="NN1057" s="16"/>
      <c r="NO1057" s="16"/>
      <c r="NP1057" s="16"/>
      <c r="NQ1057" s="16"/>
      <c r="NR1057" s="16"/>
      <c r="NS1057" s="16"/>
      <c r="NT1057" s="16"/>
      <c r="NU1057" s="16"/>
      <c r="NV1057" s="16"/>
      <c r="NW1057" s="16"/>
      <c r="NX1057" s="16"/>
      <c r="NY1057" s="16"/>
      <c r="NZ1057" s="16"/>
      <c r="OA1057" s="16"/>
      <c r="OB1057" s="16"/>
      <c r="OC1057" s="16"/>
      <c r="OD1057" s="16"/>
      <c r="OE1057" s="16"/>
      <c r="OF1057" s="16"/>
      <c r="OG1057" s="16"/>
      <c r="OH1057" s="16"/>
      <c r="OI1057" s="16"/>
      <c r="OJ1057" s="16"/>
      <c r="OK1057" s="16"/>
      <c r="OL1057" s="16"/>
      <c r="OM1057" s="16"/>
      <c r="ON1057" s="16"/>
      <c r="OO1057" s="16"/>
      <c r="OP1057" s="16"/>
      <c r="OQ1057" s="16"/>
      <c r="OR1057" s="16"/>
      <c r="OS1057" s="16"/>
      <c r="OT1057" s="16"/>
      <c r="OU1057" s="16"/>
      <c r="OV1057" s="16"/>
      <c r="OW1057" s="16"/>
      <c r="OX1057" s="16"/>
      <c r="OY1057" s="16"/>
      <c r="OZ1057" s="16"/>
      <c r="PA1057" s="16"/>
      <c r="PB1057" s="16"/>
      <c r="PC1057" s="16"/>
      <c r="PD1057" s="16"/>
      <c r="PE1057" s="16"/>
      <c r="PF1057" s="16"/>
      <c r="PG1057" s="16"/>
      <c r="PH1057" s="16"/>
      <c r="PI1057" s="16"/>
      <c r="PJ1057" s="16"/>
      <c r="PK1057" s="16"/>
      <c r="PL1057" s="16"/>
      <c r="PM1057" s="16"/>
      <c r="PN1057" s="16"/>
      <c r="PO1057" s="16"/>
      <c r="PP1057" s="16"/>
      <c r="PQ1057" s="16"/>
      <c r="PR1057" s="16"/>
      <c r="PS1057" s="16"/>
      <c r="PT1057" s="16"/>
      <c r="PU1057" s="16"/>
      <c r="PV1057" s="16"/>
      <c r="PW1057" s="16"/>
      <c r="PX1057" s="16"/>
      <c r="PY1057" s="16"/>
      <c r="PZ1057" s="16"/>
      <c r="QA1057" s="16"/>
      <c r="QB1057" s="16"/>
      <c r="QC1057" s="16"/>
      <c r="QD1057" s="16"/>
      <c r="QE1057" s="16"/>
      <c r="QF1057" s="16"/>
      <c r="QG1057" s="16"/>
      <c r="QH1057" s="16"/>
      <c r="QI1057" s="16"/>
      <c r="QJ1057" s="16"/>
      <c r="QK1057" s="16"/>
      <c r="QL1057" s="16"/>
      <c r="QM1057" s="16"/>
      <c r="QN1057" s="16"/>
      <c r="QO1057" s="16"/>
      <c r="QP1057" s="16"/>
      <c r="QQ1057" s="16"/>
      <c r="QR1057" s="16"/>
      <c r="QS1057" s="16"/>
      <c r="QT1057" s="16"/>
      <c r="QU1057" s="16"/>
      <c r="QV1057" s="16"/>
      <c r="QW1057" s="16"/>
      <c r="QX1057" s="16"/>
      <c r="QY1057" s="16"/>
      <c r="QZ1057" s="16"/>
      <c r="RA1057" s="16"/>
      <c r="RB1057" s="16"/>
      <c r="RC1057" s="16"/>
      <c r="RD1057" s="16"/>
      <c r="RE1057" s="16"/>
      <c r="RF1057" s="16"/>
      <c r="RG1057" s="16"/>
      <c r="RH1057" s="16"/>
      <c r="RI1057" s="16"/>
      <c r="RJ1057" s="16"/>
      <c r="RK1057" s="16"/>
      <c r="RL1057" s="16"/>
      <c r="RM1057" s="16"/>
      <c r="RN1057" s="16"/>
      <c r="RO1057" s="16"/>
      <c r="RP1057" s="16"/>
      <c r="RQ1057" s="16"/>
      <c r="RR1057" s="16"/>
      <c r="RS1057" s="16"/>
      <c r="RT1057" s="16"/>
      <c r="RU1057" s="16"/>
      <c r="RV1057" s="16"/>
      <c r="RW1057" s="16"/>
      <c r="RX1057" s="16"/>
      <c r="RY1057" s="16"/>
      <c r="RZ1057" s="16"/>
      <c r="SA1057" s="16"/>
      <c r="SB1057" s="16"/>
      <c r="SC1057" s="16"/>
      <c r="SD1057" s="16"/>
      <c r="SE1057" s="16"/>
      <c r="SF1057" s="16"/>
      <c r="SG1057" s="16"/>
      <c r="SH1057" s="16"/>
      <c r="SI1057" s="16"/>
      <c r="SJ1057" s="16"/>
      <c r="SK1057" s="16"/>
      <c r="SL1057" s="16"/>
      <c r="SM1057" s="16"/>
      <c r="SN1057" s="16"/>
      <c r="SO1057" s="16"/>
      <c r="SP1057" s="16"/>
      <c r="SQ1057" s="16"/>
      <c r="SR1057" s="16"/>
      <c r="SS1057" s="16"/>
      <c r="ST1057" s="16"/>
      <c r="SU1057" s="16"/>
      <c r="SV1057" s="16"/>
      <c r="SW1057" s="16"/>
      <c r="SX1057" s="16"/>
      <c r="SY1057" s="16"/>
      <c r="SZ1057" s="16"/>
      <c r="TA1057" s="16"/>
      <c r="TB1057" s="16"/>
      <c r="TC1057" s="16"/>
      <c r="TD1057" s="16"/>
      <c r="TE1057" s="16"/>
      <c r="TF1057" s="16"/>
      <c r="TG1057" s="16"/>
      <c r="TH1057" s="16"/>
      <c r="TI1057" s="16"/>
      <c r="TJ1057" s="16"/>
      <c r="TK1057" s="16"/>
      <c r="TL1057" s="16"/>
      <c r="TM1057" s="16"/>
      <c r="TN1057" s="16"/>
      <c r="TO1057" s="16"/>
      <c r="TP1057" s="16"/>
      <c r="TQ1057" s="16"/>
      <c r="TR1057" s="16"/>
      <c r="TS1057" s="16"/>
      <c r="TT1057" s="16"/>
      <c r="TU1057" s="16"/>
      <c r="TV1057" s="16"/>
      <c r="TW1057" s="16"/>
      <c r="TX1057" s="16"/>
      <c r="TY1057" s="16"/>
      <c r="TZ1057" s="16"/>
      <c r="UA1057" s="16"/>
      <c r="UB1057" s="16"/>
      <c r="UC1057" s="16"/>
      <c r="UD1057" s="16"/>
      <c r="UE1057" s="16"/>
      <c r="UF1057" s="16"/>
      <c r="UG1057" s="16"/>
      <c r="UH1057" s="16"/>
      <c r="UI1057" s="16"/>
      <c r="UJ1057" s="16"/>
      <c r="UK1057" s="16"/>
      <c r="UL1057" s="16"/>
      <c r="UM1057" s="16"/>
      <c r="UN1057" s="16"/>
      <c r="UO1057" s="16"/>
      <c r="UP1057" s="16"/>
      <c r="UQ1057" s="16"/>
      <c r="UR1057" s="16"/>
      <c r="US1057" s="16"/>
      <c r="UT1057" s="16"/>
      <c r="UU1057" s="16"/>
      <c r="UV1057" s="16"/>
      <c r="UW1057" s="16"/>
      <c r="UX1057" s="16"/>
      <c r="UY1057" s="16"/>
      <c r="UZ1057" s="16"/>
      <c r="VA1057" s="16"/>
      <c r="VB1057" s="16"/>
      <c r="VC1057" s="16"/>
      <c r="VD1057" s="16"/>
      <c r="VE1057" s="16"/>
      <c r="VF1057" s="16"/>
      <c r="VG1057" s="16"/>
      <c r="VH1057" s="16"/>
      <c r="VI1057" s="16"/>
      <c r="VJ1057" s="16"/>
      <c r="VK1057" s="16"/>
      <c r="VL1057" s="16"/>
      <c r="VM1057" s="16"/>
      <c r="VN1057" s="16"/>
      <c r="VO1057" s="16"/>
      <c r="VP1057" s="16"/>
      <c r="VQ1057" s="16"/>
      <c r="VR1057" s="16"/>
      <c r="VS1057" s="16"/>
      <c r="VT1057" s="16"/>
      <c r="VU1057" s="16"/>
      <c r="VV1057" s="16"/>
      <c r="VW1057" s="16"/>
      <c r="VX1057" s="16"/>
      <c r="VY1057" s="16"/>
      <c r="VZ1057" s="16"/>
      <c r="WA1057" s="16"/>
      <c r="WB1057" s="16"/>
      <c r="WC1057" s="16"/>
      <c r="WD1057" s="16"/>
      <c r="WE1057" s="16"/>
      <c r="WF1057" s="16"/>
      <c r="WG1057" s="16"/>
      <c r="WH1057" s="16"/>
      <c r="WI1057" s="16"/>
      <c r="WJ1057" s="16"/>
      <c r="WK1057" s="16"/>
      <c r="WL1057" s="16"/>
      <c r="WM1057" s="16"/>
      <c r="WN1057" s="16"/>
      <c r="WO1057" s="16"/>
      <c r="WP1057" s="16"/>
      <c r="WQ1057" s="16"/>
      <c r="WR1057" s="16"/>
      <c r="WS1057" s="16"/>
      <c r="WT1057" s="16"/>
      <c r="WU1057" s="16"/>
      <c r="WV1057" s="16"/>
      <c r="WW1057" s="16"/>
      <c r="WX1057" s="16"/>
      <c r="WY1057" s="16"/>
      <c r="WZ1057" s="16"/>
      <c r="XA1057" s="16"/>
      <c r="XB1057" s="16"/>
      <c r="XC1057" s="16"/>
      <c r="XD1057" s="16"/>
      <c r="XE1057" s="16"/>
      <c r="XF1057" s="16"/>
      <c r="XG1057" s="16"/>
      <c r="XH1057" s="16"/>
      <c r="XI1057" s="16"/>
      <c r="XJ1057" s="16"/>
      <c r="XK1057" s="16"/>
      <c r="XL1057" s="16"/>
      <c r="XM1057" s="16"/>
      <c r="XN1057" s="16"/>
      <c r="XO1057" s="16"/>
      <c r="XP1057" s="16"/>
      <c r="XQ1057" s="16"/>
      <c r="XR1057" s="16"/>
      <c r="XS1057" s="16"/>
      <c r="XT1057" s="16"/>
      <c r="XU1057" s="16"/>
      <c r="XV1057" s="16"/>
      <c r="XW1057" s="16"/>
      <c r="XX1057" s="16"/>
      <c r="XY1057" s="16"/>
      <c r="XZ1057" s="16"/>
      <c r="YA1057" s="16"/>
      <c r="YB1057" s="16"/>
      <c r="YC1057" s="16"/>
      <c r="YD1057" s="16"/>
      <c r="YE1057" s="16"/>
      <c r="YF1057" s="16"/>
      <c r="YG1057" s="16"/>
      <c r="YH1057" s="16"/>
      <c r="YI1057" s="16"/>
      <c r="YJ1057" s="16"/>
      <c r="YK1057" s="16"/>
      <c r="YL1057" s="16"/>
      <c r="YM1057" s="16"/>
      <c r="YN1057" s="16"/>
      <c r="YO1057" s="16"/>
      <c r="YP1057" s="16"/>
      <c r="YQ1057" s="16"/>
      <c r="YR1057" s="16"/>
      <c r="YS1057" s="16"/>
      <c r="YT1057" s="16"/>
      <c r="YU1057" s="16"/>
      <c r="YV1057" s="16"/>
      <c r="YW1057" s="16"/>
      <c r="YX1057" s="16"/>
      <c r="YY1057" s="16"/>
      <c r="YZ1057" s="16"/>
      <c r="ZA1057" s="16"/>
      <c r="ZB1057" s="16"/>
      <c r="ZC1057" s="16"/>
      <c r="ZD1057" s="16"/>
      <c r="ZE1057" s="16"/>
      <c r="ZF1057" s="16"/>
      <c r="ZG1057" s="16"/>
      <c r="ZH1057" s="16"/>
      <c r="ZI1057" s="16"/>
      <c r="ZJ1057" s="16"/>
      <c r="ZK1057" s="16"/>
      <c r="ZL1057" s="16"/>
      <c r="ZM1057" s="16"/>
      <c r="ZN1057" s="16"/>
      <c r="ZO1057" s="16"/>
      <c r="ZP1057" s="16"/>
      <c r="ZQ1057" s="16"/>
      <c r="ZR1057" s="16"/>
      <c r="ZS1057" s="16"/>
      <c r="ZT1057" s="16"/>
      <c r="ZU1057" s="16"/>
      <c r="ZV1057" s="16"/>
      <c r="ZW1057" s="16"/>
      <c r="ZX1057" s="16"/>
      <c r="ZY1057" s="16"/>
      <c r="ZZ1057" s="16"/>
      <c r="AAA1057" s="16"/>
      <c r="AAB1057" s="16"/>
      <c r="AAC1057" s="16"/>
      <c r="AAD1057" s="16"/>
      <c r="AAE1057" s="16"/>
      <c r="AAF1057" s="16"/>
      <c r="AAG1057" s="16"/>
      <c r="AAH1057" s="16"/>
      <c r="AAI1057" s="16"/>
      <c r="AAJ1057" s="16"/>
      <c r="AAK1057" s="16"/>
      <c r="AAL1057" s="16"/>
      <c r="AAM1057" s="16"/>
      <c r="AAN1057" s="16"/>
      <c r="AAO1057" s="16"/>
      <c r="AAP1057" s="16"/>
      <c r="AAQ1057" s="16"/>
      <c r="AAR1057" s="16"/>
      <c r="AAS1057" s="16"/>
      <c r="AAT1057" s="16"/>
      <c r="AAU1057" s="16"/>
      <c r="AAV1057" s="16"/>
      <c r="AAW1057" s="16"/>
      <c r="AAX1057" s="16"/>
      <c r="AAY1057" s="16"/>
      <c r="AAZ1057" s="16"/>
      <c r="ABA1057" s="16"/>
      <c r="ABB1057" s="16"/>
      <c r="ABC1057" s="16"/>
      <c r="ABD1057" s="16"/>
      <c r="ABE1057" s="16"/>
      <c r="ABF1057" s="16"/>
      <c r="ABG1057" s="16"/>
      <c r="ABH1057" s="16"/>
    </row>
    <row r="1058" spans="1:9646" ht="45.75" customHeight="1">
      <c r="A1058" s="589">
        <f>1+A1057</f>
        <v>1056</v>
      </c>
      <c r="B1058" s="600" t="s">
        <v>9976</v>
      </c>
      <c r="C1058" s="600" t="s">
        <v>9977</v>
      </c>
      <c r="D1058" s="205" t="s">
        <v>6359</v>
      </c>
      <c r="E1058" s="601">
        <v>45572</v>
      </c>
      <c r="F1058" s="203">
        <v>45573</v>
      </c>
      <c r="G1058" s="203">
        <v>45657</v>
      </c>
      <c r="H1058" s="201" t="s">
        <v>923</v>
      </c>
      <c r="I1058" s="206" t="s">
        <v>924</v>
      </c>
      <c r="J1058" s="349" t="s">
        <v>401</v>
      </c>
      <c r="K1058" s="271">
        <v>860019885</v>
      </c>
      <c r="L1058" s="201">
        <v>5</v>
      </c>
      <c r="M1058" s="272" t="s">
        <v>926</v>
      </c>
      <c r="N1058" s="208" t="s">
        <v>5078</v>
      </c>
      <c r="O1058" s="218" t="s">
        <v>354</v>
      </c>
      <c r="P1058" s="201" t="s">
        <v>402</v>
      </c>
      <c r="Q1058" s="201" t="s">
        <v>9978</v>
      </c>
      <c r="R1058" s="210">
        <v>84</v>
      </c>
      <c r="S1058" s="201" t="s">
        <v>9979</v>
      </c>
      <c r="T1058" s="273" t="s">
        <v>9980</v>
      </c>
      <c r="U1058" s="274">
        <v>2024003478</v>
      </c>
      <c r="V1058" s="273" t="s">
        <v>9981</v>
      </c>
      <c r="W1058" s="275">
        <v>45572</v>
      </c>
      <c r="X1058" s="276" t="s">
        <v>103</v>
      </c>
      <c r="Y1058" s="313" t="s">
        <v>9982</v>
      </c>
      <c r="Z1058" s="215" t="s">
        <v>9980</v>
      </c>
      <c r="AA1058" s="216">
        <v>0</v>
      </c>
      <c r="AB1058" s="217">
        <v>0</v>
      </c>
      <c r="AC1058" s="216">
        <v>0</v>
      </c>
      <c r="AD1058" s="216">
        <v>0</v>
      </c>
      <c r="AE1058" s="216">
        <v>0</v>
      </c>
      <c r="AF1058" s="216">
        <v>0</v>
      </c>
      <c r="AG1058" s="216">
        <v>0</v>
      </c>
      <c r="AH1058" s="216">
        <v>0</v>
      </c>
      <c r="AI1058" s="216">
        <v>0</v>
      </c>
      <c r="AJ1058" s="216">
        <v>0</v>
      </c>
      <c r="AK1058" s="209" t="s">
        <v>104</v>
      </c>
      <c r="AL1058" s="191" t="s">
        <v>9983</v>
      </c>
      <c r="AM1058" s="201" t="s">
        <v>2422</v>
      </c>
      <c r="AN1058" s="207">
        <v>35196208</v>
      </c>
      <c r="AO1058" s="209" t="s">
        <v>9984</v>
      </c>
      <c r="AP1058" s="201" t="s">
        <v>131</v>
      </c>
      <c r="AQ1058" s="277">
        <v>45573</v>
      </c>
      <c r="AR1058" s="209" t="s">
        <v>9985</v>
      </c>
      <c r="AS1058" s="201" t="s">
        <v>114</v>
      </c>
      <c r="AT1058" s="209" t="s">
        <v>109</v>
      </c>
      <c r="AU1058" s="209" t="s">
        <v>392</v>
      </c>
      <c r="AV1058" s="201" t="s">
        <v>9324</v>
      </c>
      <c r="AW1058" s="201" t="s">
        <v>9324</v>
      </c>
      <c r="AX1058" s="201" t="s">
        <v>109</v>
      </c>
      <c r="AY1058" s="201" t="s">
        <v>108</v>
      </c>
      <c r="AZ1058" s="240" t="s">
        <v>9324</v>
      </c>
      <c r="BA1058" s="201" t="s">
        <v>9324</v>
      </c>
      <c r="BB1058" s="241"/>
      <c r="BC1058" s="240" t="s">
        <v>9324</v>
      </c>
      <c r="BD1058" s="210" t="s">
        <v>9324</v>
      </c>
      <c r="BE1058" s="210" t="s">
        <v>9324</v>
      </c>
      <c r="BF1058" s="210" t="s">
        <v>9324</v>
      </c>
      <c r="BG1058" s="240" t="s">
        <v>9324</v>
      </c>
      <c r="BH1058" s="221" t="s">
        <v>9980</v>
      </c>
      <c r="BI1058" s="296" t="s">
        <v>135</v>
      </c>
      <c r="BJ1058" s="201" t="s">
        <v>9324</v>
      </c>
      <c r="BK1058" s="208" t="s">
        <v>9324</v>
      </c>
      <c r="BL1058" s="240" t="s">
        <v>9324</v>
      </c>
      <c r="BM1058" s="296" t="s">
        <v>136</v>
      </c>
      <c r="BN1058" s="292" t="s">
        <v>108</v>
      </c>
      <c r="BO1058" s="208"/>
      <c r="BP1058" s="208"/>
      <c r="BQ1058" s="208" t="s">
        <v>108</v>
      </c>
      <c r="BR1058" s="208" t="s">
        <v>108</v>
      </c>
      <c r="BS1058" s="208" t="s">
        <v>108</v>
      </c>
      <c r="BT1058" s="208" t="s">
        <v>108</v>
      </c>
      <c r="BU1058" s="237" t="s">
        <v>108</v>
      </c>
      <c r="BV1058" s="208" t="s">
        <v>108</v>
      </c>
      <c r="BW1058" s="278" t="s">
        <v>108</v>
      </c>
      <c r="BX1058" s="224" t="s">
        <v>9986</v>
      </c>
      <c r="BY1058" s="208" t="s">
        <v>9987</v>
      </c>
      <c r="BZ1058" s="329" t="s">
        <v>9988</v>
      </c>
      <c r="CA1058" s="172" t="s">
        <v>109</v>
      </c>
      <c r="CB1058" s="172" t="s">
        <v>109</v>
      </c>
      <c r="CC1058" s="172" t="s">
        <v>109</v>
      </c>
      <c r="CD1058" s="172" t="s">
        <v>109</v>
      </c>
      <c r="CE1058" s="172" t="s">
        <v>109</v>
      </c>
      <c r="CF1058" s="172"/>
      <c r="CG1058" s="172"/>
      <c r="CH1058" s="172"/>
      <c r="CI1058" s="172"/>
      <c r="CJ1058" s="172"/>
      <c r="CK1058" s="172"/>
      <c r="CL1058" s="172"/>
      <c r="CM1058" s="172" t="s">
        <v>109</v>
      </c>
      <c r="CN1058" s="172"/>
      <c r="CO1058" s="297"/>
      <c r="CP1058" s="297"/>
      <c r="CQ1058" s="297"/>
      <c r="CR1058" s="297"/>
      <c r="CS1058" s="297"/>
      <c r="CT1058" s="297"/>
      <c r="CU1058" s="297"/>
      <c r="CV1058" s="297"/>
      <c r="CW1058" s="297"/>
      <c r="CX1058" s="297"/>
      <c r="CY1058" s="297"/>
      <c r="CZ1058" s="297"/>
      <c r="DA1058" s="297"/>
      <c r="DB1058" s="297"/>
      <c r="DC1058" s="297"/>
      <c r="DD1058" s="297"/>
      <c r="DE1058" s="297"/>
      <c r="DF1058" s="297"/>
      <c r="DG1058" s="297"/>
      <c r="DH1058" s="297"/>
      <c r="DI1058" s="297"/>
      <c r="DJ1058" s="297"/>
      <c r="DK1058" s="297"/>
      <c r="DL1058" s="297"/>
      <c r="DM1058" s="297"/>
      <c r="DN1058" s="297"/>
      <c r="DO1058" s="297"/>
      <c r="DP1058" s="297"/>
      <c r="DQ1058" s="297"/>
      <c r="DR1058" s="297"/>
      <c r="DS1058" s="297"/>
      <c r="DT1058" s="297"/>
      <c r="DU1058" s="297"/>
      <c r="DV1058" s="297"/>
      <c r="DW1058" s="297"/>
      <c r="DX1058" s="297"/>
      <c r="DY1058" s="297"/>
      <c r="DZ1058" s="297"/>
      <c r="EA1058" s="297"/>
      <c r="EB1058" s="297"/>
      <c r="EC1058" s="297"/>
      <c r="ED1058" s="297"/>
      <c r="EE1058" s="297"/>
      <c r="EF1058" s="297"/>
      <c r="EG1058" s="297"/>
      <c r="EH1058" s="297"/>
      <c r="EI1058" s="297"/>
      <c r="EJ1058" s="297"/>
      <c r="EK1058" s="297"/>
      <c r="EL1058" s="297"/>
      <c r="EM1058" s="297"/>
      <c r="EN1058" s="297"/>
      <c r="EO1058" s="297"/>
      <c r="EP1058" s="297"/>
      <c r="EQ1058" s="297"/>
      <c r="ER1058" s="297"/>
      <c r="ES1058" s="297"/>
      <c r="ET1058" s="297"/>
      <c r="EU1058" s="297"/>
      <c r="EV1058" s="297"/>
      <c r="EW1058" s="297"/>
      <c r="EX1058" s="297"/>
      <c r="EY1058" s="297"/>
      <c r="EZ1058" s="297"/>
      <c r="FA1058" s="297"/>
      <c r="FB1058" s="297"/>
      <c r="FC1058" s="297"/>
      <c r="FD1058" s="297"/>
      <c r="FE1058" s="297"/>
      <c r="FF1058" s="297"/>
      <c r="FG1058" s="297"/>
      <c r="FH1058" s="297"/>
      <c r="FI1058" s="297"/>
      <c r="FJ1058" s="297"/>
      <c r="FK1058" s="297"/>
      <c r="FL1058" s="297"/>
      <c r="FM1058" s="297"/>
      <c r="FN1058" s="297"/>
      <c r="FO1058" s="297"/>
      <c r="FP1058" s="297"/>
      <c r="FQ1058" s="297"/>
      <c r="FR1058" s="297"/>
      <c r="FS1058" s="297"/>
    </row>
    <row r="1059" spans="1:9646" ht="45.75" customHeight="1">
      <c r="A1059" s="589">
        <f>1+A1058</f>
        <v>1057</v>
      </c>
      <c r="B1059" s="600" t="s">
        <v>9989</v>
      </c>
      <c r="C1059" s="600" t="s">
        <v>9990</v>
      </c>
      <c r="D1059" s="205" t="s">
        <v>108</v>
      </c>
      <c r="E1059" s="601">
        <v>45573</v>
      </c>
      <c r="F1059" s="203">
        <v>45575</v>
      </c>
      <c r="G1059" s="203">
        <v>45656</v>
      </c>
      <c r="H1059" s="201" t="s">
        <v>416</v>
      </c>
      <c r="I1059" s="206" t="s">
        <v>9637</v>
      </c>
      <c r="J1059" s="349" t="s">
        <v>9991</v>
      </c>
      <c r="K1059" s="271" t="s">
        <v>9992</v>
      </c>
      <c r="L1059" s="201">
        <v>3</v>
      </c>
      <c r="M1059" s="272" t="s">
        <v>97</v>
      </c>
      <c r="N1059" s="208" t="s">
        <v>5078</v>
      </c>
      <c r="O1059" s="218" t="s">
        <v>1061</v>
      </c>
      <c r="P1059" s="201" t="s">
        <v>7159</v>
      </c>
      <c r="Q1059" s="201" t="s">
        <v>9993</v>
      </c>
      <c r="R1059" s="210">
        <v>81</v>
      </c>
      <c r="S1059" s="201" t="s">
        <v>8710</v>
      </c>
      <c r="T1059" s="273" t="s">
        <v>9994</v>
      </c>
      <c r="U1059" s="274">
        <v>2024003502</v>
      </c>
      <c r="V1059" s="273" t="s">
        <v>9995</v>
      </c>
      <c r="W1059" s="275">
        <v>45574</v>
      </c>
      <c r="X1059" s="276" t="s">
        <v>103</v>
      </c>
      <c r="Y1059" s="313" t="s">
        <v>9996</v>
      </c>
      <c r="Z1059" s="215" t="s">
        <v>9994</v>
      </c>
      <c r="AA1059" s="216">
        <v>0</v>
      </c>
      <c r="AB1059" s="217">
        <v>0</v>
      </c>
      <c r="AC1059" s="216">
        <v>0</v>
      </c>
      <c r="AD1059" s="216">
        <v>0</v>
      </c>
      <c r="AE1059" s="216">
        <v>0</v>
      </c>
      <c r="AF1059" s="216">
        <v>0</v>
      </c>
      <c r="AG1059" s="216">
        <v>0</v>
      </c>
      <c r="AH1059" s="216">
        <v>0</v>
      </c>
      <c r="AI1059" s="216">
        <v>0</v>
      </c>
      <c r="AJ1059" s="216">
        <v>0</v>
      </c>
      <c r="AK1059" s="209" t="s">
        <v>104</v>
      </c>
      <c r="AL1059" s="191" t="s">
        <v>9997</v>
      </c>
      <c r="AM1059" s="201" t="s">
        <v>1883</v>
      </c>
      <c r="AN1059" s="207">
        <v>1072646479</v>
      </c>
      <c r="AO1059" s="209" t="s">
        <v>114</v>
      </c>
      <c r="AP1059" s="201" t="s">
        <v>114</v>
      </c>
      <c r="AQ1059" s="277" t="s">
        <v>114</v>
      </c>
      <c r="AR1059" s="209" t="s">
        <v>114</v>
      </c>
      <c r="AS1059" s="201" t="s">
        <v>109</v>
      </c>
      <c r="AT1059" s="209" t="s">
        <v>109</v>
      </c>
      <c r="AU1059" s="209" t="s">
        <v>392</v>
      </c>
      <c r="AV1059" s="201" t="s">
        <v>9324</v>
      </c>
      <c r="AW1059" s="201" t="s">
        <v>9324</v>
      </c>
      <c r="AX1059" s="201" t="s">
        <v>109</v>
      </c>
      <c r="AY1059" s="201" t="s">
        <v>108</v>
      </c>
      <c r="AZ1059" s="240" t="s">
        <v>9324</v>
      </c>
      <c r="BA1059" s="201" t="s">
        <v>9324</v>
      </c>
      <c r="BB1059" s="241"/>
      <c r="BC1059" s="240" t="s">
        <v>9324</v>
      </c>
      <c r="BD1059" s="210" t="s">
        <v>9324</v>
      </c>
      <c r="BE1059" s="210" t="s">
        <v>9324</v>
      </c>
      <c r="BF1059" s="210" t="s">
        <v>9324</v>
      </c>
      <c r="BG1059" s="240" t="s">
        <v>9324</v>
      </c>
      <c r="BH1059" s="221" t="s">
        <v>9994</v>
      </c>
      <c r="BI1059" s="608" t="s">
        <v>259</v>
      </c>
      <c r="BJ1059" s="201" t="s">
        <v>9324</v>
      </c>
      <c r="BK1059" s="208" t="s">
        <v>114</v>
      </c>
      <c r="BL1059" s="240" t="s">
        <v>9324</v>
      </c>
      <c r="BM1059" s="296" t="s">
        <v>260</v>
      </c>
      <c r="BN1059" s="292" t="s">
        <v>115</v>
      </c>
      <c r="BO1059" s="208" t="s">
        <v>9998</v>
      </c>
      <c r="BP1059" s="208" t="s">
        <v>9999</v>
      </c>
      <c r="BQ1059" s="208">
        <v>56</v>
      </c>
      <c r="BR1059" s="208">
        <v>24924</v>
      </c>
      <c r="BS1059" s="208" t="s">
        <v>108</v>
      </c>
      <c r="BT1059" s="208" t="s">
        <v>108</v>
      </c>
      <c r="BU1059" s="237" t="s">
        <v>108</v>
      </c>
      <c r="BV1059" s="208" t="s">
        <v>108</v>
      </c>
      <c r="BW1059" s="278" t="s">
        <v>108</v>
      </c>
      <c r="BX1059" s="224" t="s">
        <v>10000</v>
      </c>
      <c r="BY1059" s="208">
        <v>3114951287</v>
      </c>
      <c r="BZ1059" s="329" t="s">
        <v>10001</v>
      </c>
      <c r="CA1059" s="172" t="s">
        <v>109</v>
      </c>
      <c r="CB1059" s="172" t="s">
        <v>109</v>
      </c>
      <c r="CC1059" s="172" t="s">
        <v>109</v>
      </c>
      <c r="CD1059" s="172"/>
      <c r="CE1059" s="172"/>
      <c r="CF1059" s="172"/>
      <c r="CG1059" s="172"/>
      <c r="CH1059" s="172"/>
      <c r="CI1059" s="172"/>
      <c r="CJ1059" s="172"/>
      <c r="CK1059" s="172"/>
      <c r="CL1059" s="172"/>
      <c r="CM1059" s="172" t="s">
        <v>109</v>
      </c>
      <c r="CN1059" s="172"/>
      <c r="CO1059" s="297"/>
      <c r="CP1059" s="297"/>
      <c r="CQ1059" s="297"/>
      <c r="CR1059" s="297"/>
      <c r="CS1059" s="297"/>
      <c r="CT1059" s="297"/>
      <c r="CU1059" s="297"/>
      <c r="CV1059" s="297"/>
      <c r="CW1059" s="297"/>
      <c r="CX1059" s="297"/>
      <c r="CY1059" s="297"/>
      <c r="CZ1059" s="297"/>
      <c r="DA1059" s="297"/>
      <c r="DB1059" s="297"/>
      <c r="DC1059" s="297"/>
      <c r="DD1059" s="297"/>
      <c r="DE1059" s="297"/>
      <c r="DF1059" s="297"/>
      <c r="DG1059" s="297"/>
      <c r="DH1059" s="297"/>
      <c r="DI1059" s="297"/>
      <c r="DJ1059" s="297"/>
      <c r="DK1059" s="297"/>
      <c r="DL1059" s="297"/>
      <c r="DM1059" s="297"/>
      <c r="DN1059" s="297"/>
      <c r="DO1059" s="297"/>
      <c r="DP1059" s="297"/>
      <c r="DQ1059" s="297"/>
      <c r="DR1059" s="297"/>
      <c r="DS1059" s="297"/>
      <c r="DT1059" s="297"/>
      <c r="DU1059" s="297"/>
      <c r="DV1059" s="297"/>
      <c r="DW1059" s="297"/>
      <c r="DX1059" s="297"/>
      <c r="DY1059" s="297"/>
      <c r="DZ1059" s="297"/>
      <c r="EA1059" s="297"/>
      <c r="EB1059" s="297"/>
      <c r="EC1059" s="297"/>
      <c r="ED1059" s="297"/>
      <c r="EE1059" s="297"/>
      <c r="EF1059" s="297"/>
      <c r="EG1059" s="297"/>
      <c r="EH1059" s="297"/>
      <c r="EI1059" s="297"/>
      <c r="EJ1059" s="297"/>
      <c r="EK1059" s="297"/>
      <c r="EL1059" s="297"/>
      <c r="EM1059" s="297"/>
      <c r="EN1059" s="297"/>
      <c r="EO1059" s="297"/>
      <c r="EP1059" s="297"/>
      <c r="EQ1059" s="297"/>
      <c r="ER1059" s="297"/>
      <c r="ES1059" s="297"/>
      <c r="ET1059" s="297"/>
      <c r="EU1059" s="297"/>
      <c r="EV1059" s="297"/>
      <c r="EW1059" s="297"/>
      <c r="EX1059" s="297"/>
      <c r="EY1059" s="297"/>
      <c r="EZ1059" s="297"/>
      <c r="FA1059" s="297"/>
      <c r="FB1059" s="297"/>
      <c r="FC1059" s="297"/>
      <c r="FD1059" s="297"/>
      <c r="FE1059" s="297"/>
      <c r="FF1059" s="297"/>
      <c r="FG1059" s="297"/>
      <c r="FH1059" s="297"/>
      <c r="FI1059" s="297"/>
      <c r="FJ1059" s="297"/>
      <c r="FK1059" s="297"/>
      <c r="FL1059" s="297"/>
      <c r="FM1059" s="297"/>
      <c r="FN1059" s="297"/>
      <c r="FO1059" s="297"/>
      <c r="FP1059" s="297"/>
      <c r="FQ1059" s="297"/>
      <c r="FR1059" s="297"/>
      <c r="FS1059" s="297"/>
    </row>
    <row r="1060" spans="1:9646" ht="45.75" customHeight="1">
      <c r="A1060" s="589">
        <f>1+A1059</f>
        <v>1058</v>
      </c>
      <c r="B1060" s="403" t="s">
        <v>10002</v>
      </c>
      <c r="C1060" s="156" t="s">
        <v>10003</v>
      </c>
      <c r="D1060" s="156" t="s">
        <v>6112</v>
      </c>
      <c r="E1060" s="156">
        <v>45573</v>
      </c>
      <c r="F1060" s="156">
        <v>45580</v>
      </c>
      <c r="G1060" s="156">
        <v>45646</v>
      </c>
      <c r="H1060" s="156" t="s">
        <v>416</v>
      </c>
      <c r="I1060" s="156" t="s">
        <v>9646</v>
      </c>
      <c r="J1060" s="301" t="s">
        <v>10004</v>
      </c>
      <c r="K1060" s="251">
        <v>1072713577</v>
      </c>
      <c r="L1060" s="156">
        <v>0</v>
      </c>
      <c r="M1060" s="156" t="s">
        <v>97</v>
      </c>
      <c r="N1060" s="156" t="s">
        <v>5078</v>
      </c>
      <c r="O1060" s="156" t="s">
        <v>2287</v>
      </c>
      <c r="P1060" s="156" t="s">
        <v>7595</v>
      </c>
      <c r="Q1060" s="156" t="s">
        <v>10005</v>
      </c>
      <c r="R1060" s="143">
        <v>66</v>
      </c>
      <c r="S1060" s="134" t="s">
        <v>8730</v>
      </c>
      <c r="T1060" s="253" t="s">
        <v>9932</v>
      </c>
      <c r="U1060" s="156">
        <v>2024003492</v>
      </c>
      <c r="V1060" s="253" t="s">
        <v>9933</v>
      </c>
      <c r="W1060" s="156">
        <v>45573</v>
      </c>
      <c r="X1060" s="156" t="s">
        <v>103</v>
      </c>
      <c r="Y1060" s="317" t="s">
        <v>9934</v>
      </c>
      <c r="Z1060" s="156" t="s">
        <v>9932</v>
      </c>
      <c r="AA1060" s="156">
        <v>0</v>
      </c>
      <c r="AB1060" s="156">
        <v>0</v>
      </c>
      <c r="AC1060" s="156">
        <v>0</v>
      </c>
      <c r="AD1060" s="156">
        <v>0</v>
      </c>
      <c r="AE1060" s="156">
        <v>0</v>
      </c>
      <c r="AF1060" s="156">
        <v>0</v>
      </c>
      <c r="AG1060" s="156">
        <v>0</v>
      </c>
      <c r="AH1060" s="156">
        <v>0</v>
      </c>
      <c r="AI1060" s="156">
        <v>0</v>
      </c>
      <c r="AJ1060" s="156">
        <v>0</v>
      </c>
      <c r="AK1060" s="156" t="s">
        <v>104</v>
      </c>
      <c r="AL1060" s="103" t="s">
        <v>10006</v>
      </c>
      <c r="AM1060" s="156" t="s">
        <v>8733</v>
      </c>
      <c r="AN1060" s="156">
        <v>1088245667</v>
      </c>
      <c r="AO1060" s="156" t="s">
        <v>114</v>
      </c>
      <c r="AP1060" s="156" t="s">
        <v>114</v>
      </c>
      <c r="AQ1060" s="156" t="s">
        <v>114</v>
      </c>
      <c r="AR1060" s="156" t="s">
        <v>114</v>
      </c>
      <c r="AS1060" s="156" t="s">
        <v>109</v>
      </c>
      <c r="AT1060" s="156" t="s">
        <v>109</v>
      </c>
      <c r="AU1060" s="156" t="s">
        <v>392</v>
      </c>
      <c r="AV1060" s="156" t="s">
        <v>9324</v>
      </c>
      <c r="AW1060" s="156" t="s">
        <v>9324</v>
      </c>
      <c r="AX1060" s="156" t="s">
        <v>109</v>
      </c>
      <c r="AY1060" s="156" t="s">
        <v>108</v>
      </c>
      <c r="AZ1060" s="156" t="s">
        <v>9324</v>
      </c>
      <c r="BA1060" s="156" t="s">
        <v>9324</v>
      </c>
      <c r="BB1060" s="156"/>
      <c r="BC1060" s="156" t="s">
        <v>9324</v>
      </c>
      <c r="BD1060" s="156" t="s">
        <v>9324</v>
      </c>
      <c r="BE1060" s="156" t="s">
        <v>9324</v>
      </c>
      <c r="BF1060" s="156" t="s">
        <v>9324</v>
      </c>
      <c r="BG1060" s="156" t="s">
        <v>9324</v>
      </c>
      <c r="BH1060" s="153" t="s">
        <v>9932</v>
      </c>
      <c r="BI1060" s="437" t="s">
        <v>259</v>
      </c>
      <c r="BJ1060" s="240" t="s">
        <v>9324</v>
      </c>
      <c r="BK1060" s="240" t="s">
        <v>114</v>
      </c>
      <c r="BL1060" s="240" t="s">
        <v>9324</v>
      </c>
      <c r="BM1060" s="346" t="s">
        <v>10007</v>
      </c>
      <c r="BN1060" s="156" t="s">
        <v>161</v>
      </c>
      <c r="BO1060" s="156" t="s">
        <v>9675</v>
      </c>
      <c r="BP1060" s="156" t="s">
        <v>10008</v>
      </c>
      <c r="BQ1060" s="156">
        <v>27</v>
      </c>
      <c r="BR1060" s="156">
        <v>35516</v>
      </c>
      <c r="BS1060" s="156" t="s">
        <v>108</v>
      </c>
      <c r="BT1060" s="156" t="s">
        <v>108</v>
      </c>
      <c r="BU1060" s="156" t="s">
        <v>108</v>
      </c>
      <c r="BV1060" s="156" t="s">
        <v>108</v>
      </c>
      <c r="BW1060" s="156" t="s">
        <v>108</v>
      </c>
      <c r="BX1060" s="156" t="s">
        <v>10009</v>
      </c>
      <c r="BY1060" s="156">
        <v>3208673116</v>
      </c>
      <c r="BZ1060" s="156" t="s">
        <v>10010</v>
      </c>
      <c r="CA1060" s="157" t="s">
        <v>109</v>
      </c>
      <c r="CB1060" s="157" t="s">
        <v>109</v>
      </c>
      <c r="CC1060" s="157" t="s">
        <v>1018</v>
      </c>
      <c r="CD1060" s="156"/>
      <c r="CE1060" s="156"/>
      <c r="CF1060" s="156"/>
      <c r="CG1060" s="156"/>
      <c r="CH1060" s="156"/>
      <c r="CI1060" s="156"/>
      <c r="CJ1060" s="156"/>
      <c r="CK1060" s="156"/>
      <c r="CL1060" s="156"/>
      <c r="CM1060" s="152" t="s">
        <v>109</v>
      </c>
      <c r="CN1060" s="156"/>
      <c r="CO1060" s="297"/>
      <c r="CP1060" s="297"/>
      <c r="CQ1060" s="297"/>
      <c r="CR1060" s="297"/>
      <c r="CS1060" s="297"/>
      <c r="CT1060" s="297"/>
      <c r="CU1060" s="297"/>
      <c r="CV1060" s="297"/>
      <c r="CW1060" s="297"/>
      <c r="CX1060" s="297"/>
      <c r="CY1060" s="297"/>
      <c r="CZ1060" s="297"/>
      <c r="DA1060" s="297"/>
      <c r="DB1060" s="297"/>
      <c r="DC1060" s="297"/>
      <c r="DD1060" s="297"/>
      <c r="DE1060" s="297"/>
      <c r="DF1060" s="297"/>
      <c r="DG1060" s="297"/>
      <c r="DH1060" s="297"/>
      <c r="DI1060" s="297"/>
      <c r="DJ1060" s="297"/>
      <c r="DK1060" s="297"/>
      <c r="DL1060" s="297"/>
      <c r="DM1060" s="297"/>
      <c r="DN1060" s="297"/>
      <c r="DO1060" s="297"/>
      <c r="DP1060" s="297"/>
      <c r="DQ1060" s="297"/>
      <c r="DR1060" s="297"/>
      <c r="DS1060" s="297"/>
      <c r="DT1060" s="297"/>
      <c r="DU1060" s="297"/>
      <c r="DV1060" s="297"/>
      <c r="DW1060" s="297"/>
      <c r="DX1060" s="297"/>
      <c r="DY1060" s="297"/>
      <c r="DZ1060" s="297"/>
      <c r="EA1060" s="297"/>
      <c r="EB1060" s="297"/>
      <c r="EC1060" s="297"/>
      <c r="ED1060" s="297"/>
      <c r="EE1060" s="297"/>
      <c r="EF1060" s="297"/>
      <c r="EG1060" s="297"/>
      <c r="EH1060" s="297"/>
      <c r="EI1060" s="297"/>
      <c r="EJ1060" s="297"/>
      <c r="EK1060" s="297"/>
      <c r="EL1060" s="297"/>
      <c r="EM1060" s="297"/>
      <c r="EN1060" s="297"/>
      <c r="EO1060" s="297"/>
      <c r="EP1060" s="297"/>
      <c r="EQ1060" s="297"/>
      <c r="ER1060" s="297"/>
      <c r="ES1060" s="297"/>
      <c r="ET1060" s="297"/>
      <c r="EU1060" s="297"/>
      <c r="EV1060" s="297"/>
      <c r="EW1060" s="297"/>
      <c r="EX1060" s="297"/>
      <c r="EY1060" s="297"/>
      <c r="EZ1060" s="297"/>
      <c r="FA1060" s="297"/>
      <c r="FB1060" s="297"/>
      <c r="FC1060" s="297"/>
      <c r="FD1060" s="297"/>
      <c r="FE1060" s="297"/>
      <c r="FF1060" s="297"/>
      <c r="FG1060" s="297"/>
      <c r="FH1060" s="297"/>
      <c r="FI1060" s="297"/>
      <c r="FJ1060" s="297"/>
      <c r="FK1060" s="297"/>
      <c r="FL1060" s="297"/>
      <c r="FM1060" s="297"/>
      <c r="FN1060" s="297"/>
      <c r="FO1060" s="297"/>
      <c r="FP1060" s="297"/>
      <c r="FQ1060" s="297"/>
      <c r="FR1060" s="297"/>
      <c r="FS1060" s="297"/>
    </row>
    <row r="1061" spans="1:9646" ht="45.75" customHeight="1">
      <c r="A1061" s="589">
        <f>1+A1060</f>
        <v>1059</v>
      </c>
      <c r="B1061" s="403" t="s">
        <v>10011</v>
      </c>
      <c r="C1061" s="156" t="s">
        <v>10012</v>
      </c>
      <c r="D1061" s="156" t="s">
        <v>6112</v>
      </c>
      <c r="E1061" s="156">
        <v>45573</v>
      </c>
      <c r="F1061" s="156">
        <v>45580</v>
      </c>
      <c r="G1061" s="156">
        <v>45611</v>
      </c>
      <c r="H1061" s="156" t="s">
        <v>547</v>
      </c>
      <c r="I1061" s="156" t="s">
        <v>10013</v>
      </c>
      <c r="J1061" s="301" t="s">
        <v>10014</v>
      </c>
      <c r="K1061" s="251">
        <v>901877731</v>
      </c>
      <c r="L1061" s="156">
        <v>8</v>
      </c>
      <c r="M1061" s="156" t="s">
        <v>123</v>
      </c>
      <c r="N1061" s="156" t="s">
        <v>4837</v>
      </c>
      <c r="O1061" s="156" t="s">
        <v>354</v>
      </c>
      <c r="P1061" s="156" t="s">
        <v>7761</v>
      </c>
      <c r="Q1061" s="156" t="s">
        <v>10015</v>
      </c>
      <c r="R1061" s="143">
        <v>31</v>
      </c>
      <c r="S1061" s="134" t="s">
        <v>10016</v>
      </c>
      <c r="T1061" s="253" t="s">
        <v>10017</v>
      </c>
      <c r="U1061" s="156">
        <v>2024003515</v>
      </c>
      <c r="V1061" s="253" t="s">
        <v>10018</v>
      </c>
      <c r="W1061" s="156">
        <v>45574</v>
      </c>
      <c r="X1061" s="156" t="s">
        <v>9403</v>
      </c>
      <c r="Y1061" s="317" t="s">
        <v>10019</v>
      </c>
      <c r="Z1061" s="156" t="s">
        <v>10020</v>
      </c>
      <c r="AA1061" s="156">
        <v>0</v>
      </c>
      <c r="AB1061" s="156" t="s">
        <v>10021</v>
      </c>
      <c r="AC1061" s="156" t="s">
        <v>10021</v>
      </c>
      <c r="AD1061" s="156">
        <v>0</v>
      </c>
      <c r="AE1061" s="156">
        <v>0</v>
      </c>
      <c r="AF1061" s="156">
        <v>0</v>
      </c>
      <c r="AG1061" s="156">
        <v>0</v>
      </c>
      <c r="AH1061" s="156">
        <v>0</v>
      </c>
      <c r="AI1061" s="156">
        <v>0</v>
      </c>
      <c r="AJ1061" s="156">
        <v>0</v>
      </c>
      <c r="AK1061" s="156" t="s">
        <v>104</v>
      </c>
      <c r="AL1061" s="103" t="s">
        <v>10022</v>
      </c>
      <c r="AM1061" s="156" t="s">
        <v>10023</v>
      </c>
      <c r="AN1061" s="156">
        <v>52660612</v>
      </c>
      <c r="AO1061" s="156" t="s">
        <v>10024</v>
      </c>
      <c r="AP1061" s="156" t="s">
        <v>1618</v>
      </c>
      <c r="AQ1061" s="156">
        <v>45575</v>
      </c>
      <c r="AR1061" s="156" t="s">
        <v>10025</v>
      </c>
      <c r="AS1061" s="156" t="s">
        <v>114</v>
      </c>
      <c r="AT1061" s="156" t="s">
        <v>109</v>
      </c>
      <c r="AU1061" s="156" t="s">
        <v>392</v>
      </c>
      <c r="AV1061" s="156">
        <v>2024004196</v>
      </c>
      <c r="AW1061" s="156" t="s">
        <v>9324</v>
      </c>
      <c r="AX1061" s="156" t="s">
        <v>109</v>
      </c>
      <c r="AY1061" s="156" t="s">
        <v>108</v>
      </c>
      <c r="AZ1061" s="156">
        <v>45609</v>
      </c>
      <c r="BA1061" s="156" t="s">
        <v>10026</v>
      </c>
      <c r="BB1061" s="156" t="s">
        <v>10027</v>
      </c>
      <c r="BC1061" s="156">
        <v>45609</v>
      </c>
      <c r="BD1061" s="156" t="s">
        <v>10028</v>
      </c>
      <c r="BE1061" s="156" t="s">
        <v>9324</v>
      </c>
      <c r="BF1061" s="156" t="s">
        <v>9324</v>
      </c>
      <c r="BG1061" s="156">
        <v>45618</v>
      </c>
      <c r="BH1061" s="153" t="s">
        <v>10029</v>
      </c>
      <c r="BI1061" s="296" t="s">
        <v>135</v>
      </c>
      <c r="BJ1061" s="240" t="s">
        <v>9324</v>
      </c>
      <c r="BK1061" s="240">
        <v>45614</v>
      </c>
      <c r="BL1061" s="240" t="s">
        <v>9324</v>
      </c>
      <c r="BM1061" s="398" t="s">
        <v>136</v>
      </c>
      <c r="BN1061" s="156" t="s">
        <v>108</v>
      </c>
      <c r="BO1061" s="156"/>
      <c r="BP1061" s="156"/>
      <c r="BQ1061" s="156" t="s">
        <v>108</v>
      </c>
      <c r="BR1061" s="156" t="s">
        <v>108</v>
      </c>
      <c r="BS1061" s="156" t="s">
        <v>108</v>
      </c>
      <c r="BT1061" s="156" t="s">
        <v>108</v>
      </c>
      <c r="BU1061" s="156" t="s">
        <v>108</v>
      </c>
      <c r="BV1061" s="156" t="s">
        <v>108</v>
      </c>
      <c r="BW1061" s="156" t="s">
        <v>108</v>
      </c>
      <c r="BX1061" s="156" t="s">
        <v>10030</v>
      </c>
      <c r="BY1061" s="156">
        <v>3202598770</v>
      </c>
      <c r="BZ1061" s="156" t="s">
        <v>10031</v>
      </c>
      <c r="CA1061" s="157" t="s">
        <v>109</v>
      </c>
      <c r="CB1061" s="157" t="s">
        <v>109</v>
      </c>
      <c r="CC1061" s="157"/>
      <c r="CD1061" s="156"/>
      <c r="CE1061" s="156"/>
      <c r="CF1061" s="156"/>
      <c r="CG1061" s="156"/>
      <c r="CH1061" s="156"/>
      <c r="CI1061" s="156"/>
      <c r="CJ1061" s="156"/>
      <c r="CK1061" s="156"/>
      <c r="CL1061" s="156"/>
      <c r="CM1061" s="152" t="s">
        <v>109</v>
      </c>
      <c r="CN1061" s="156"/>
      <c r="CO1061" s="297"/>
      <c r="CP1061" s="297"/>
      <c r="CQ1061" s="297"/>
      <c r="CR1061" s="297"/>
      <c r="CS1061" s="297"/>
      <c r="CT1061" s="297"/>
      <c r="CU1061" s="297"/>
      <c r="CV1061" s="297"/>
      <c r="CW1061" s="297"/>
      <c r="CX1061" s="297"/>
      <c r="CY1061" s="297"/>
      <c r="CZ1061" s="297"/>
      <c r="DA1061" s="297"/>
      <c r="DB1061" s="297"/>
      <c r="DC1061" s="297"/>
      <c r="DD1061" s="297"/>
      <c r="DE1061" s="297"/>
      <c r="DF1061" s="297"/>
      <c r="DG1061" s="297"/>
      <c r="DH1061" s="297"/>
      <c r="DI1061" s="297"/>
      <c r="DJ1061" s="297"/>
      <c r="DK1061" s="297"/>
      <c r="DL1061" s="297"/>
      <c r="DM1061" s="297"/>
      <c r="DN1061" s="297"/>
      <c r="DO1061" s="297"/>
      <c r="DP1061" s="297"/>
      <c r="DQ1061" s="297"/>
      <c r="DR1061" s="297"/>
      <c r="DS1061" s="297"/>
      <c r="DT1061" s="297"/>
      <c r="DU1061" s="297"/>
      <c r="DV1061" s="297"/>
      <c r="DW1061" s="297"/>
      <c r="DX1061" s="297"/>
      <c r="DY1061" s="297"/>
      <c r="DZ1061" s="297"/>
      <c r="EA1061" s="297"/>
      <c r="EB1061" s="297"/>
      <c r="EC1061" s="297"/>
      <c r="ED1061" s="297"/>
      <c r="EE1061" s="297"/>
      <c r="EF1061" s="297"/>
      <c r="EG1061" s="297"/>
      <c r="EH1061" s="297"/>
      <c r="EI1061" s="297"/>
      <c r="EJ1061" s="297"/>
      <c r="EK1061" s="297"/>
      <c r="EL1061" s="297"/>
      <c r="EM1061" s="297"/>
      <c r="EN1061" s="297"/>
      <c r="EO1061" s="297"/>
      <c r="EP1061" s="297"/>
      <c r="EQ1061" s="297"/>
      <c r="ER1061" s="297"/>
      <c r="ES1061" s="297"/>
      <c r="ET1061" s="297"/>
      <c r="EU1061" s="297"/>
      <c r="EV1061" s="297"/>
      <c r="EW1061" s="297"/>
      <c r="EX1061" s="297"/>
      <c r="EY1061" s="297"/>
      <c r="EZ1061" s="297"/>
      <c r="FA1061" s="297"/>
      <c r="FB1061" s="297"/>
      <c r="FC1061" s="297"/>
      <c r="FD1061" s="297"/>
      <c r="FE1061" s="297"/>
      <c r="FF1061" s="297"/>
      <c r="FG1061" s="297"/>
      <c r="FH1061" s="297"/>
      <c r="FI1061" s="297"/>
      <c r="FJ1061" s="297"/>
      <c r="FK1061" s="297"/>
      <c r="FL1061" s="297"/>
      <c r="FM1061" s="297"/>
      <c r="FN1061" s="297"/>
      <c r="FO1061" s="297"/>
      <c r="FP1061" s="297"/>
      <c r="FQ1061" s="297"/>
      <c r="FR1061" s="297"/>
      <c r="FS1061" s="297"/>
    </row>
    <row r="1062" spans="1:9646" ht="45.75" customHeight="1">
      <c r="A1062" s="638">
        <f>1+A1061</f>
        <v>1060</v>
      </c>
      <c r="B1062" s="218" t="s">
        <v>10032</v>
      </c>
      <c r="C1062" s="201" t="s">
        <v>10033</v>
      </c>
      <c r="D1062" s="205" t="s">
        <v>6692</v>
      </c>
      <c r="E1062" s="202">
        <v>45573</v>
      </c>
      <c r="F1062" s="203">
        <v>45577</v>
      </c>
      <c r="G1062" s="203">
        <v>45646</v>
      </c>
      <c r="H1062" s="201" t="s">
        <v>416</v>
      </c>
      <c r="I1062" s="206" t="s">
        <v>9637</v>
      </c>
      <c r="J1062" s="201" t="s">
        <v>10034</v>
      </c>
      <c r="K1062" s="271">
        <v>3090805</v>
      </c>
      <c r="L1062" s="201">
        <v>8</v>
      </c>
      <c r="M1062" s="272" t="s">
        <v>97</v>
      </c>
      <c r="N1062" s="208" t="s">
        <v>5078</v>
      </c>
      <c r="O1062" s="218" t="s">
        <v>1061</v>
      </c>
      <c r="P1062" s="201" t="s">
        <v>10035</v>
      </c>
      <c r="Q1062" s="201" t="s">
        <v>7596</v>
      </c>
      <c r="R1062" s="210">
        <v>69</v>
      </c>
      <c r="S1062" s="201" t="s">
        <v>10036</v>
      </c>
      <c r="T1062" s="273" t="s">
        <v>10037</v>
      </c>
      <c r="U1062" s="274">
        <v>2024003503</v>
      </c>
      <c r="V1062" s="273" t="s">
        <v>10038</v>
      </c>
      <c r="W1062" s="275">
        <v>45574</v>
      </c>
      <c r="X1062" s="276" t="s">
        <v>103</v>
      </c>
      <c r="Y1062" s="313" t="s">
        <v>10039</v>
      </c>
      <c r="Z1062" s="215" t="s">
        <v>10037</v>
      </c>
      <c r="AA1062" s="216">
        <v>0</v>
      </c>
      <c r="AB1062" s="217">
        <v>0</v>
      </c>
      <c r="AC1062" s="216">
        <v>0</v>
      </c>
      <c r="AD1062" s="216">
        <v>0</v>
      </c>
      <c r="AE1062" s="216">
        <v>0</v>
      </c>
      <c r="AF1062" s="216">
        <v>0</v>
      </c>
      <c r="AG1062" s="216">
        <v>0</v>
      </c>
      <c r="AH1062" s="216">
        <v>0</v>
      </c>
      <c r="AI1062" s="216">
        <v>0</v>
      </c>
      <c r="AJ1062" s="216">
        <v>0</v>
      </c>
      <c r="AK1062" s="209" t="s">
        <v>104</v>
      </c>
      <c r="AL1062" s="191" t="s">
        <v>10040</v>
      </c>
      <c r="AM1062" s="201" t="s">
        <v>7679</v>
      </c>
      <c r="AN1062" s="207">
        <v>80401061</v>
      </c>
      <c r="AO1062" s="209" t="s">
        <v>114</v>
      </c>
      <c r="AP1062" s="201" t="s">
        <v>114</v>
      </c>
      <c r="AQ1062" s="277" t="s">
        <v>114</v>
      </c>
      <c r="AR1062" s="209" t="s">
        <v>114</v>
      </c>
      <c r="AS1062" s="201" t="s">
        <v>578</v>
      </c>
      <c r="AT1062" s="209" t="s">
        <v>109</v>
      </c>
      <c r="AU1062" s="209" t="s">
        <v>392</v>
      </c>
      <c r="AV1062" s="201" t="s">
        <v>9324</v>
      </c>
      <c r="AW1062" s="201" t="s">
        <v>9324</v>
      </c>
      <c r="AX1062" s="201" t="s">
        <v>109</v>
      </c>
      <c r="AY1062" s="201" t="s">
        <v>108</v>
      </c>
      <c r="AZ1062" s="240" t="s">
        <v>9324</v>
      </c>
      <c r="BA1062" s="201" t="s">
        <v>9324</v>
      </c>
      <c r="BB1062" s="241"/>
      <c r="BC1062" s="240" t="s">
        <v>9324</v>
      </c>
      <c r="BD1062" s="210" t="s">
        <v>9324</v>
      </c>
      <c r="BE1062" s="210" t="s">
        <v>9324</v>
      </c>
      <c r="BF1062" s="210" t="s">
        <v>9324</v>
      </c>
      <c r="BG1062" s="240" t="s">
        <v>9324</v>
      </c>
      <c r="BH1062" s="221" t="s">
        <v>10037</v>
      </c>
      <c r="BI1062" s="296" t="s">
        <v>135</v>
      </c>
      <c r="BJ1062" s="201" t="s">
        <v>9324</v>
      </c>
      <c r="BK1062" s="208" t="s">
        <v>114</v>
      </c>
      <c r="BL1062" s="240" t="s">
        <v>9324</v>
      </c>
      <c r="BM1062" s="398" t="s">
        <v>10041</v>
      </c>
      <c r="BN1062" s="292" t="s">
        <v>115</v>
      </c>
      <c r="BO1062" s="208" t="s">
        <v>9998</v>
      </c>
      <c r="BP1062" s="208" t="s">
        <v>9999</v>
      </c>
      <c r="BQ1062" s="208">
        <v>53</v>
      </c>
      <c r="BR1062" s="208">
        <v>26165</v>
      </c>
      <c r="BS1062" s="208" t="s">
        <v>109</v>
      </c>
      <c r="BT1062" s="208" t="s">
        <v>108</v>
      </c>
      <c r="BU1062" s="237" t="s">
        <v>108</v>
      </c>
      <c r="BV1062" s="208" t="s">
        <v>108</v>
      </c>
      <c r="BW1062" s="278" t="s">
        <v>108</v>
      </c>
      <c r="BX1062" s="224" t="s">
        <v>10042</v>
      </c>
      <c r="BY1062" s="208">
        <v>3175029809</v>
      </c>
      <c r="BZ1062" s="329" t="s">
        <v>10043</v>
      </c>
      <c r="CA1062" s="320" t="s">
        <v>109</v>
      </c>
      <c r="CB1062" s="320" t="s">
        <v>109</v>
      </c>
      <c r="CC1062" s="323" t="s">
        <v>1018</v>
      </c>
      <c r="CD1062" s="322"/>
      <c r="CE1062" s="223"/>
      <c r="CF1062" s="223"/>
      <c r="CG1062" s="223"/>
      <c r="CH1062" s="223"/>
      <c r="CI1062" s="223"/>
      <c r="CJ1062" s="223"/>
      <c r="CK1062" s="223"/>
      <c r="CL1062" s="223"/>
      <c r="CM1062" s="303"/>
      <c r="CN1062" s="223"/>
      <c r="CO1062" s="297"/>
      <c r="CP1062" s="297"/>
      <c r="CQ1062" s="297"/>
      <c r="CR1062" s="297"/>
      <c r="CS1062" s="297"/>
      <c r="CT1062" s="297"/>
      <c r="CU1062" s="297"/>
      <c r="CV1062" s="297"/>
      <c r="CW1062" s="297"/>
      <c r="CX1062" s="297"/>
      <c r="CY1062" s="297"/>
      <c r="CZ1062" s="297"/>
      <c r="DA1062" s="297"/>
      <c r="DB1062" s="297"/>
      <c r="DC1062" s="297"/>
      <c r="DD1062" s="297"/>
      <c r="DE1062" s="297"/>
      <c r="DF1062" s="297"/>
      <c r="DG1062" s="297"/>
      <c r="DH1062" s="297"/>
      <c r="DI1062" s="297"/>
      <c r="DJ1062" s="297"/>
      <c r="DK1062" s="297"/>
      <c r="DL1062" s="297"/>
      <c r="DM1062" s="297"/>
      <c r="DN1062" s="297"/>
      <c r="DO1062" s="297"/>
      <c r="DP1062" s="297"/>
      <c r="DQ1062" s="297"/>
      <c r="DR1062" s="297"/>
      <c r="DS1062" s="297"/>
      <c r="DT1062" s="297"/>
      <c r="DU1062" s="297"/>
      <c r="DV1062" s="297"/>
      <c r="DW1062" s="297"/>
      <c r="DX1062" s="297"/>
      <c r="DY1062" s="297"/>
      <c r="DZ1062" s="297"/>
      <c r="EA1062" s="297"/>
      <c r="EB1062" s="297"/>
      <c r="EC1062" s="297"/>
      <c r="ED1062" s="297"/>
      <c r="EE1062" s="297"/>
      <c r="EF1062" s="297"/>
      <c r="EG1062" s="297"/>
      <c r="EH1062" s="297"/>
      <c r="EI1062" s="297"/>
      <c r="EJ1062" s="297"/>
      <c r="EK1062" s="297"/>
      <c r="EL1062" s="297"/>
      <c r="EM1062" s="297"/>
      <c r="EN1062" s="297"/>
      <c r="EO1062" s="297"/>
      <c r="EP1062" s="297"/>
      <c r="EQ1062" s="297"/>
      <c r="ER1062" s="297"/>
      <c r="ES1062" s="297"/>
      <c r="ET1062" s="297"/>
      <c r="EU1062" s="297"/>
      <c r="EV1062" s="297"/>
      <c r="EW1062" s="297"/>
      <c r="EX1062" s="297"/>
      <c r="EY1062" s="297"/>
      <c r="EZ1062" s="297"/>
      <c r="FA1062" s="297"/>
      <c r="FB1062" s="297"/>
      <c r="FC1062" s="297"/>
      <c r="FD1062" s="297"/>
      <c r="FE1062" s="297"/>
      <c r="FF1062" s="297"/>
      <c r="FG1062" s="297"/>
      <c r="FH1062" s="297"/>
      <c r="FI1062" s="297"/>
      <c r="FJ1062" s="297"/>
      <c r="FK1062" s="297"/>
      <c r="FL1062" s="297"/>
      <c r="FM1062" s="297"/>
      <c r="FN1062" s="297"/>
      <c r="FO1062" s="297"/>
      <c r="FP1062" s="297"/>
      <c r="FQ1062" s="297"/>
      <c r="FR1062" s="297"/>
      <c r="FS1062" s="297"/>
    </row>
    <row r="1063" spans="1:9646" ht="45.75" customHeight="1">
      <c r="A1063" s="638">
        <f>1+A1062</f>
        <v>1061</v>
      </c>
      <c r="B1063" s="218" t="s">
        <v>10044</v>
      </c>
      <c r="C1063" s="201" t="s">
        <v>10045</v>
      </c>
      <c r="D1063" s="205" t="s">
        <v>6692</v>
      </c>
      <c r="E1063" s="202">
        <v>45573</v>
      </c>
      <c r="F1063" s="203">
        <v>45580</v>
      </c>
      <c r="G1063" s="203">
        <v>45646</v>
      </c>
      <c r="H1063" s="201" t="s">
        <v>416</v>
      </c>
      <c r="I1063" s="206" t="s">
        <v>9646</v>
      </c>
      <c r="J1063" s="201" t="s">
        <v>10046</v>
      </c>
      <c r="K1063" s="271">
        <v>9520244</v>
      </c>
      <c r="L1063" s="201">
        <v>4</v>
      </c>
      <c r="M1063" s="272" t="s">
        <v>97</v>
      </c>
      <c r="N1063" s="208" t="s">
        <v>5078</v>
      </c>
      <c r="O1063" s="218" t="s">
        <v>6113</v>
      </c>
      <c r="P1063" s="201" t="s">
        <v>10047</v>
      </c>
      <c r="Q1063" s="201" t="s">
        <v>9202</v>
      </c>
      <c r="R1063" s="210">
        <v>66</v>
      </c>
      <c r="S1063" s="201" t="s">
        <v>10048</v>
      </c>
      <c r="T1063" s="273" t="s">
        <v>10049</v>
      </c>
      <c r="U1063" s="274">
        <v>2024003495</v>
      </c>
      <c r="V1063" s="273" t="s">
        <v>10049</v>
      </c>
      <c r="W1063" s="275">
        <v>45573</v>
      </c>
      <c r="X1063" s="276" t="s">
        <v>103</v>
      </c>
      <c r="Y1063" s="313" t="s">
        <v>10050</v>
      </c>
      <c r="Z1063" s="215" t="s">
        <v>10049</v>
      </c>
      <c r="AA1063" s="216">
        <v>0</v>
      </c>
      <c r="AB1063" s="217">
        <v>0</v>
      </c>
      <c r="AC1063" s="216">
        <v>0</v>
      </c>
      <c r="AD1063" s="216">
        <v>0</v>
      </c>
      <c r="AE1063" s="216">
        <v>0</v>
      </c>
      <c r="AF1063" s="216">
        <v>0</v>
      </c>
      <c r="AG1063" s="216">
        <v>0</v>
      </c>
      <c r="AH1063" s="216">
        <v>0</v>
      </c>
      <c r="AI1063" s="216">
        <v>0</v>
      </c>
      <c r="AJ1063" s="216">
        <v>0</v>
      </c>
      <c r="AK1063" s="209" t="s">
        <v>104</v>
      </c>
      <c r="AL1063" s="191" t="s">
        <v>10051</v>
      </c>
      <c r="AM1063" s="201" t="s">
        <v>8664</v>
      </c>
      <c r="AN1063" s="207">
        <v>1072707243</v>
      </c>
      <c r="AO1063" s="209" t="s">
        <v>114</v>
      </c>
      <c r="AP1063" s="201" t="s">
        <v>114</v>
      </c>
      <c r="AQ1063" s="277" t="s">
        <v>114</v>
      </c>
      <c r="AR1063" s="209" t="s">
        <v>114</v>
      </c>
      <c r="AS1063" s="201" t="s">
        <v>578</v>
      </c>
      <c r="AT1063" s="209" t="s">
        <v>109</v>
      </c>
      <c r="AU1063" s="209" t="s">
        <v>392</v>
      </c>
      <c r="AV1063" s="201" t="s">
        <v>9324</v>
      </c>
      <c r="AW1063" s="201" t="s">
        <v>9324</v>
      </c>
      <c r="AX1063" s="201" t="s">
        <v>109</v>
      </c>
      <c r="AY1063" s="201" t="s">
        <v>108</v>
      </c>
      <c r="AZ1063" s="240" t="s">
        <v>9324</v>
      </c>
      <c r="BA1063" s="201" t="s">
        <v>9324</v>
      </c>
      <c r="BB1063" s="241"/>
      <c r="BC1063" s="240" t="s">
        <v>9324</v>
      </c>
      <c r="BD1063" s="210" t="s">
        <v>9324</v>
      </c>
      <c r="BE1063" s="210" t="s">
        <v>9324</v>
      </c>
      <c r="BF1063" s="210" t="s">
        <v>9324</v>
      </c>
      <c r="BG1063" s="240" t="s">
        <v>9324</v>
      </c>
      <c r="BH1063" s="221" t="s">
        <v>10049</v>
      </c>
      <c r="BI1063" s="296" t="s">
        <v>135</v>
      </c>
      <c r="BJ1063" s="201" t="s">
        <v>9324</v>
      </c>
      <c r="BK1063" s="208" t="s">
        <v>114</v>
      </c>
      <c r="BL1063" s="240" t="s">
        <v>9324</v>
      </c>
      <c r="BM1063" s="398" t="s">
        <v>10041</v>
      </c>
      <c r="BN1063" s="292" t="s">
        <v>115</v>
      </c>
      <c r="BO1063" s="208" t="s">
        <v>9675</v>
      </c>
      <c r="BP1063" s="208" t="s">
        <v>10052</v>
      </c>
      <c r="BQ1063" s="208">
        <v>66</v>
      </c>
      <c r="BR1063" s="208">
        <v>21424</v>
      </c>
      <c r="BS1063" s="208" t="s">
        <v>108</v>
      </c>
      <c r="BT1063" s="208" t="s">
        <v>108</v>
      </c>
      <c r="BU1063" s="237" t="s">
        <v>108</v>
      </c>
      <c r="BV1063" s="208" t="s">
        <v>108</v>
      </c>
      <c r="BW1063" s="278" t="s">
        <v>108</v>
      </c>
      <c r="BX1063" s="224" t="s">
        <v>10053</v>
      </c>
      <c r="BY1063" s="208" t="s">
        <v>10054</v>
      </c>
      <c r="BZ1063" s="329" t="s">
        <v>10055</v>
      </c>
      <c r="CA1063" s="320" t="s">
        <v>109</v>
      </c>
      <c r="CB1063" s="320" t="s">
        <v>109</v>
      </c>
      <c r="CC1063" s="320" t="s">
        <v>109</v>
      </c>
      <c r="CD1063" s="322"/>
      <c r="CE1063" s="223"/>
      <c r="CF1063" s="223"/>
      <c r="CG1063" s="223"/>
      <c r="CH1063" s="223"/>
      <c r="CI1063" s="223"/>
      <c r="CJ1063" s="223"/>
      <c r="CK1063" s="223"/>
      <c r="CL1063" s="223"/>
      <c r="CM1063" s="303"/>
      <c r="CN1063" s="223"/>
      <c r="CO1063" s="297"/>
      <c r="CP1063" s="297"/>
      <c r="CQ1063" s="297"/>
      <c r="CR1063" s="297"/>
      <c r="CS1063" s="297"/>
      <c r="CT1063" s="297"/>
      <c r="CU1063" s="297"/>
      <c r="CV1063" s="297"/>
      <c r="CW1063" s="297"/>
      <c r="CX1063" s="297"/>
      <c r="CY1063" s="297"/>
      <c r="CZ1063" s="297"/>
      <c r="DA1063" s="297"/>
      <c r="DB1063" s="297"/>
      <c r="DC1063" s="297"/>
      <c r="DD1063" s="297"/>
      <c r="DE1063" s="297"/>
      <c r="DF1063" s="297"/>
      <c r="DG1063" s="297"/>
      <c r="DH1063" s="297"/>
      <c r="DI1063" s="297"/>
      <c r="DJ1063" s="297"/>
      <c r="DK1063" s="297"/>
      <c r="DL1063" s="297"/>
      <c r="DM1063" s="297"/>
      <c r="DN1063" s="297"/>
      <c r="DO1063" s="297"/>
      <c r="DP1063" s="297"/>
      <c r="DQ1063" s="297"/>
      <c r="DR1063" s="297"/>
      <c r="DS1063" s="297"/>
      <c r="DT1063" s="297"/>
      <c r="DU1063" s="297"/>
      <c r="DV1063" s="297"/>
      <c r="DW1063" s="297"/>
      <c r="DX1063" s="297"/>
      <c r="DY1063" s="297"/>
      <c r="DZ1063" s="297"/>
      <c r="EA1063" s="297"/>
      <c r="EB1063" s="297"/>
      <c r="EC1063" s="297"/>
      <c r="ED1063" s="297"/>
      <c r="EE1063" s="297"/>
      <c r="EF1063" s="297"/>
      <c r="EG1063" s="297"/>
      <c r="EH1063" s="297"/>
      <c r="EI1063" s="297"/>
      <c r="EJ1063" s="297"/>
      <c r="EK1063" s="297"/>
      <c r="EL1063" s="297"/>
      <c r="EM1063" s="297"/>
      <c r="EN1063" s="297"/>
      <c r="EO1063" s="297"/>
      <c r="EP1063" s="297"/>
      <c r="EQ1063" s="297"/>
      <c r="ER1063" s="297"/>
      <c r="ES1063" s="297"/>
      <c r="ET1063" s="297"/>
      <c r="EU1063" s="297"/>
      <c r="EV1063" s="297"/>
      <c r="EW1063" s="297"/>
      <c r="EX1063" s="297"/>
      <c r="EY1063" s="297"/>
      <c r="EZ1063" s="297"/>
      <c r="FA1063" s="297"/>
      <c r="FB1063" s="297"/>
      <c r="FC1063" s="297"/>
      <c r="FD1063" s="297"/>
      <c r="FE1063" s="297"/>
      <c r="FF1063" s="297"/>
      <c r="FG1063" s="297"/>
      <c r="FH1063" s="297"/>
      <c r="FI1063" s="297"/>
      <c r="FJ1063" s="297"/>
      <c r="FK1063" s="297"/>
      <c r="FL1063" s="297"/>
      <c r="FM1063" s="297"/>
      <c r="FN1063" s="297"/>
      <c r="FO1063" s="297"/>
      <c r="FP1063" s="297"/>
      <c r="FQ1063" s="297"/>
      <c r="FR1063" s="297"/>
      <c r="FS1063" s="297"/>
    </row>
    <row r="1064" spans="1:9646" ht="45.75" customHeight="1">
      <c r="A1064" s="589">
        <f>1+A1063</f>
        <v>1062</v>
      </c>
      <c r="B1064" s="403" t="s">
        <v>10056</v>
      </c>
      <c r="C1064" s="156" t="s">
        <v>10057</v>
      </c>
      <c r="D1064" s="156" t="s">
        <v>8490</v>
      </c>
      <c r="E1064" s="156">
        <v>45573</v>
      </c>
      <c r="F1064" s="156">
        <v>45575</v>
      </c>
      <c r="G1064" s="156">
        <v>45646</v>
      </c>
      <c r="H1064" s="156" t="s">
        <v>416</v>
      </c>
      <c r="I1064" s="156" t="s">
        <v>9646</v>
      </c>
      <c r="J1064" s="156" t="s">
        <v>10058</v>
      </c>
      <c r="K1064" s="251">
        <v>1072663565</v>
      </c>
      <c r="L1064" s="156">
        <v>7</v>
      </c>
      <c r="M1064" s="156" t="s">
        <v>97</v>
      </c>
      <c r="N1064" s="156" t="s">
        <v>5078</v>
      </c>
      <c r="O1064" s="156" t="s">
        <v>6113</v>
      </c>
      <c r="P1064" s="156" t="s">
        <v>6202</v>
      </c>
      <c r="Q1064" s="156" t="s">
        <v>10059</v>
      </c>
      <c r="R1064" s="143">
        <v>71</v>
      </c>
      <c r="S1064" s="134" t="s">
        <v>8730</v>
      </c>
      <c r="T1064" s="253" t="s">
        <v>9932</v>
      </c>
      <c r="U1064" s="156">
        <v>2024003496</v>
      </c>
      <c r="V1064" s="253" t="s">
        <v>9932</v>
      </c>
      <c r="W1064" s="156">
        <v>45573</v>
      </c>
      <c r="X1064" s="156" t="s">
        <v>103</v>
      </c>
      <c r="Y1064" s="317" t="s">
        <v>9934</v>
      </c>
      <c r="Z1064" s="156" t="s">
        <v>9932</v>
      </c>
      <c r="AA1064" s="156">
        <v>0</v>
      </c>
      <c r="AB1064" s="156">
        <v>0</v>
      </c>
      <c r="AC1064" s="156">
        <v>0</v>
      </c>
      <c r="AD1064" s="156">
        <v>0</v>
      </c>
      <c r="AE1064" s="156">
        <v>0</v>
      </c>
      <c r="AF1064" s="156">
        <v>0</v>
      </c>
      <c r="AG1064" s="156">
        <v>0</v>
      </c>
      <c r="AH1064" s="156">
        <v>0</v>
      </c>
      <c r="AI1064" s="156">
        <v>0</v>
      </c>
      <c r="AJ1064" s="156">
        <v>0</v>
      </c>
      <c r="AK1064" s="156" t="s">
        <v>104</v>
      </c>
      <c r="AL1064" s="103" t="s">
        <v>10060</v>
      </c>
      <c r="AM1064" s="156" t="s">
        <v>7214</v>
      </c>
      <c r="AN1064" s="156">
        <v>35428580</v>
      </c>
      <c r="AO1064" s="156" t="s">
        <v>114</v>
      </c>
      <c r="AP1064" s="156" t="s">
        <v>114</v>
      </c>
      <c r="AQ1064" s="156" t="s">
        <v>114</v>
      </c>
      <c r="AR1064" s="156" t="s">
        <v>114</v>
      </c>
      <c r="AS1064" s="156" t="s">
        <v>578</v>
      </c>
      <c r="AT1064" s="156" t="s">
        <v>109</v>
      </c>
      <c r="AU1064" s="156" t="s">
        <v>392</v>
      </c>
      <c r="AV1064" s="156" t="s">
        <v>9324</v>
      </c>
      <c r="AW1064" s="156" t="s">
        <v>9324</v>
      </c>
      <c r="AX1064" s="156" t="s">
        <v>109</v>
      </c>
      <c r="AY1064" s="156" t="s">
        <v>108</v>
      </c>
      <c r="AZ1064" s="156" t="s">
        <v>9324</v>
      </c>
      <c r="BA1064" s="156" t="s">
        <v>9324</v>
      </c>
      <c r="BB1064" s="156"/>
      <c r="BC1064" s="156" t="s">
        <v>9324</v>
      </c>
      <c r="BD1064" s="156" t="s">
        <v>9324</v>
      </c>
      <c r="BE1064" s="156" t="s">
        <v>9324</v>
      </c>
      <c r="BF1064" s="156" t="s">
        <v>9324</v>
      </c>
      <c r="BG1064" s="156" t="s">
        <v>9324</v>
      </c>
      <c r="BH1064" s="153" t="s">
        <v>9932</v>
      </c>
      <c r="BI1064" s="437" t="s">
        <v>227</v>
      </c>
      <c r="BJ1064" s="240" t="s">
        <v>9324</v>
      </c>
      <c r="BK1064" s="240" t="s">
        <v>114</v>
      </c>
      <c r="BL1064" s="240" t="s">
        <v>9324</v>
      </c>
      <c r="BM1064" s="161" t="s">
        <v>2539</v>
      </c>
      <c r="BN1064" s="156" t="s">
        <v>161</v>
      </c>
      <c r="BO1064" s="156" t="s">
        <v>9675</v>
      </c>
      <c r="BP1064" s="156" t="s">
        <v>10061</v>
      </c>
      <c r="BQ1064" s="156">
        <v>32</v>
      </c>
      <c r="BR1064" s="156">
        <v>33621</v>
      </c>
      <c r="BS1064" s="156" t="s">
        <v>108</v>
      </c>
      <c r="BT1064" s="156" t="s">
        <v>108</v>
      </c>
      <c r="BU1064" s="156" t="s">
        <v>108</v>
      </c>
      <c r="BV1064" s="156" t="s">
        <v>108</v>
      </c>
      <c r="BW1064" s="156" t="s">
        <v>108</v>
      </c>
      <c r="BX1064" s="156" t="s">
        <v>8884</v>
      </c>
      <c r="BY1064" s="156" t="s">
        <v>10062</v>
      </c>
      <c r="BZ1064" s="156" t="s">
        <v>10063</v>
      </c>
      <c r="CA1064" s="157" t="s">
        <v>109</v>
      </c>
      <c r="CB1064" s="157" t="s">
        <v>109</v>
      </c>
      <c r="CC1064" s="157" t="s">
        <v>109</v>
      </c>
      <c r="CD1064" s="156"/>
      <c r="CE1064" s="156"/>
      <c r="CF1064" s="156"/>
      <c r="CG1064" s="156"/>
      <c r="CH1064" s="156"/>
      <c r="CI1064" s="156"/>
      <c r="CJ1064" s="156"/>
      <c r="CK1064" s="156"/>
      <c r="CL1064" s="156"/>
      <c r="CM1064" s="152" t="s">
        <v>109</v>
      </c>
      <c r="CN1064" s="156"/>
      <c r="CO1064" s="297"/>
      <c r="CP1064" s="297"/>
      <c r="CQ1064" s="297"/>
      <c r="CR1064" s="297"/>
      <c r="CS1064" s="297"/>
      <c r="CT1064" s="297"/>
      <c r="CU1064" s="297"/>
      <c r="CV1064" s="297"/>
      <c r="CW1064" s="297"/>
      <c r="CX1064" s="297"/>
      <c r="CY1064" s="297"/>
      <c r="CZ1064" s="297"/>
      <c r="DA1064" s="297"/>
      <c r="DB1064" s="297"/>
      <c r="DC1064" s="297"/>
      <c r="DD1064" s="297"/>
      <c r="DE1064" s="297"/>
      <c r="DF1064" s="297"/>
      <c r="DG1064" s="297"/>
      <c r="DH1064" s="297"/>
      <c r="DI1064" s="297"/>
      <c r="DJ1064" s="297"/>
      <c r="DK1064" s="297"/>
      <c r="DL1064" s="297"/>
      <c r="DM1064" s="297"/>
      <c r="DN1064" s="297"/>
      <c r="DO1064" s="297"/>
      <c r="DP1064" s="297"/>
      <c r="DQ1064" s="297"/>
      <c r="DR1064" s="297"/>
      <c r="DS1064" s="297"/>
      <c r="DT1064" s="297"/>
      <c r="DU1064" s="297"/>
      <c r="DV1064" s="297"/>
      <c r="DW1064" s="297"/>
      <c r="DX1064" s="297"/>
      <c r="DY1064" s="297"/>
      <c r="DZ1064" s="297"/>
      <c r="EA1064" s="297"/>
      <c r="EB1064" s="297"/>
      <c r="EC1064" s="297"/>
      <c r="ED1064" s="297"/>
      <c r="EE1064" s="297"/>
      <c r="EF1064" s="297"/>
      <c r="EG1064" s="297"/>
      <c r="EH1064" s="297"/>
      <c r="EI1064" s="297"/>
      <c r="EJ1064" s="297"/>
      <c r="EK1064" s="297"/>
      <c r="EL1064" s="297"/>
      <c r="EM1064" s="297"/>
      <c r="EN1064" s="297"/>
      <c r="EO1064" s="297"/>
      <c r="EP1064" s="297"/>
      <c r="EQ1064" s="297"/>
      <c r="ER1064" s="297"/>
      <c r="ES1064" s="297"/>
      <c r="ET1064" s="297"/>
      <c r="EU1064" s="297"/>
      <c r="EV1064" s="297"/>
      <c r="EW1064" s="297"/>
      <c r="EX1064" s="297"/>
      <c r="EY1064" s="297"/>
      <c r="EZ1064" s="297"/>
      <c r="FA1064" s="297"/>
      <c r="FB1064" s="297"/>
      <c r="FC1064" s="297"/>
      <c r="FD1064" s="297"/>
      <c r="FE1064" s="297"/>
      <c r="FF1064" s="297"/>
      <c r="FG1064" s="297"/>
      <c r="FH1064" s="297"/>
      <c r="FI1064" s="297"/>
      <c r="FJ1064" s="297"/>
      <c r="FK1064" s="297"/>
      <c r="FL1064" s="297"/>
      <c r="FM1064" s="297"/>
      <c r="FN1064" s="297"/>
      <c r="FO1064" s="297"/>
      <c r="FP1064" s="297"/>
      <c r="FQ1064" s="297"/>
      <c r="FR1064" s="297"/>
      <c r="FS1064" s="297"/>
    </row>
    <row r="1065" spans="1:9646" s="34" customFormat="1" ht="45.75" customHeight="1">
      <c r="A1065" s="589">
        <f>1+A1064</f>
        <v>1063</v>
      </c>
      <c r="B1065" s="403" t="s">
        <v>10064</v>
      </c>
      <c r="C1065" s="156" t="s">
        <v>10065</v>
      </c>
      <c r="D1065" s="156" t="s">
        <v>108</v>
      </c>
      <c r="E1065" s="156">
        <v>45574</v>
      </c>
      <c r="F1065" s="156">
        <v>45576</v>
      </c>
      <c r="G1065" s="156">
        <v>45646</v>
      </c>
      <c r="H1065" s="156" t="s">
        <v>416</v>
      </c>
      <c r="I1065" s="156" t="s">
        <v>6300</v>
      </c>
      <c r="J1065" s="301" t="s">
        <v>10066</v>
      </c>
      <c r="K1065" s="251">
        <v>860403721</v>
      </c>
      <c r="L1065" s="156">
        <v>2</v>
      </c>
      <c r="M1065" s="156" t="s">
        <v>123</v>
      </c>
      <c r="N1065" s="156" t="s">
        <v>5078</v>
      </c>
      <c r="O1065" s="156" t="s">
        <v>1061</v>
      </c>
      <c r="P1065" s="156" t="s">
        <v>10067</v>
      </c>
      <c r="Q1065" s="156" t="s">
        <v>8566</v>
      </c>
      <c r="R1065" s="143">
        <v>70</v>
      </c>
      <c r="S1065" s="134" t="s">
        <v>108</v>
      </c>
      <c r="T1065" s="253" t="s">
        <v>9435</v>
      </c>
      <c r="U1065" s="156" t="s">
        <v>108</v>
      </c>
      <c r="V1065" s="253" t="s">
        <v>9435</v>
      </c>
      <c r="W1065" s="156" t="s">
        <v>108</v>
      </c>
      <c r="X1065" s="156" t="s">
        <v>108</v>
      </c>
      <c r="Y1065" s="317" t="s">
        <v>9899</v>
      </c>
      <c r="Z1065" s="156" t="s">
        <v>9899</v>
      </c>
      <c r="AA1065" s="156">
        <v>0</v>
      </c>
      <c r="AB1065" s="156" t="s">
        <v>9899</v>
      </c>
      <c r="AC1065" s="156">
        <v>0</v>
      </c>
      <c r="AD1065" s="156">
        <v>0</v>
      </c>
      <c r="AE1065" s="156">
        <v>0</v>
      </c>
      <c r="AF1065" s="156">
        <v>0</v>
      </c>
      <c r="AG1065" s="156">
        <v>0</v>
      </c>
      <c r="AH1065" s="156">
        <v>0</v>
      </c>
      <c r="AI1065" s="156">
        <v>0</v>
      </c>
      <c r="AJ1065" s="156">
        <v>0</v>
      </c>
      <c r="AK1065" s="156" t="s">
        <v>104</v>
      </c>
      <c r="AL1065" s="103" t="s">
        <v>10068</v>
      </c>
      <c r="AM1065" s="156" t="s">
        <v>6823</v>
      </c>
      <c r="AN1065" s="156">
        <v>80028843</v>
      </c>
      <c r="AO1065" s="156" t="s">
        <v>114</v>
      </c>
      <c r="AP1065" s="156" t="s">
        <v>114</v>
      </c>
      <c r="AQ1065" s="156" t="s">
        <v>114</v>
      </c>
      <c r="AR1065" s="156" t="s">
        <v>114</v>
      </c>
      <c r="AS1065" s="156" t="s">
        <v>114</v>
      </c>
      <c r="AT1065" s="156" t="s">
        <v>114</v>
      </c>
      <c r="AU1065" s="156" t="s">
        <v>392</v>
      </c>
      <c r="AV1065" s="156" t="s">
        <v>9324</v>
      </c>
      <c r="AW1065" s="156" t="s">
        <v>9324</v>
      </c>
      <c r="AX1065" s="156" t="s">
        <v>109</v>
      </c>
      <c r="AY1065" s="156" t="s">
        <v>108</v>
      </c>
      <c r="AZ1065" s="156" t="s">
        <v>9324</v>
      </c>
      <c r="BA1065" s="156" t="s">
        <v>9324</v>
      </c>
      <c r="BB1065" s="156"/>
      <c r="BC1065" s="156" t="s">
        <v>9324</v>
      </c>
      <c r="BD1065" s="156" t="s">
        <v>9324</v>
      </c>
      <c r="BE1065" s="156" t="s">
        <v>9324</v>
      </c>
      <c r="BF1065" s="156" t="s">
        <v>9324</v>
      </c>
      <c r="BG1065" s="156" t="s">
        <v>9324</v>
      </c>
      <c r="BH1065" s="153" t="s">
        <v>9694</v>
      </c>
      <c r="BI1065" s="437" t="s">
        <v>135</v>
      </c>
      <c r="BJ1065" s="240" t="s">
        <v>9324</v>
      </c>
      <c r="BK1065" s="240" t="s">
        <v>114</v>
      </c>
      <c r="BL1065" s="240" t="s">
        <v>9324</v>
      </c>
      <c r="BM1065" s="437" t="s">
        <v>824</v>
      </c>
      <c r="BN1065" s="156" t="s">
        <v>108</v>
      </c>
      <c r="BO1065" s="156" t="s">
        <v>108</v>
      </c>
      <c r="BP1065" s="156" t="s">
        <v>108</v>
      </c>
      <c r="BQ1065" s="156" t="s">
        <v>108</v>
      </c>
      <c r="BR1065" s="156" t="s">
        <v>108</v>
      </c>
      <c r="BS1065" s="156" t="s">
        <v>108</v>
      </c>
      <c r="BT1065" s="156" t="s">
        <v>108</v>
      </c>
      <c r="BU1065" s="156" t="s">
        <v>108</v>
      </c>
      <c r="BV1065" s="156" t="s">
        <v>108</v>
      </c>
      <c r="BW1065" s="156" t="s">
        <v>108</v>
      </c>
      <c r="BX1065" s="156" t="s">
        <v>10069</v>
      </c>
      <c r="BY1065" s="156">
        <v>6684700</v>
      </c>
      <c r="BZ1065" s="156" t="s">
        <v>10070</v>
      </c>
      <c r="CA1065" s="157"/>
      <c r="CB1065" s="157"/>
      <c r="CC1065" s="157"/>
      <c r="CD1065" s="156"/>
      <c r="CE1065" s="156"/>
      <c r="CF1065" s="156"/>
      <c r="CG1065" s="156"/>
      <c r="CH1065" s="156"/>
      <c r="CI1065" s="156"/>
      <c r="CJ1065" s="156"/>
      <c r="CK1065" s="156"/>
      <c r="CL1065" s="156"/>
      <c r="CM1065" s="157"/>
      <c r="CN1065" s="156"/>
      <c r="CO1065" s="297"/>
      <c r="CP1065" s="297"/>
      <c r="CQ1065" s="297"/>
      <c r="CR1065" s="297"/>
      <c r="CS1065" s="50"/>
      <c r="CT1065" s="50"/>
      <c r="CU1065" s="50"/>
      <c r="CV1065" s="50"/>
      <c r="CW1065" s="50"/>
      <c r="CX1065" s="50"/>
      <c r="CY1065" s="50"/>
      <c r="CZ1065" s="50"/>
      <c r="DA1065" s="50"/>
      <c r="DB1065" s="50"/>
      <c r="DC1065" s="50"/>
      <c r="DD1065" s="50"/>
      <c r="DE1065" s="50"/>
      <c r="DF1065" s="50"/>
      <c r="DG1065" s="50"/>
      <c r="DH1065" s="50"/>
      <c r="DI1065" s="50"/>
      <c r="DJ1065" s="50"/>
      <c r="DK1065" s="50"/>
      <c r="DL1065" s="50"/>
      <c r="DM1065" s="50"/>
      <c r="DN1065" s="50"/>
      <c r="DO1065" s="50"/>
      <c r="DP1065" s="50"/>
      <c r="DQ1065" s="50"/>
      <c r="DR1065" s="50"/>
      <c r="DS1065" s="50"/>
      <c r="DT1065" s="50"/>
      <c r="DU1065" s="50"/>
      <c r="DV1065" s="50"/>
      <c r="DW1065" s="50"/>
      <c r="DX1065" s="50"/>
      <c r="DY1065" s="50"/>
      <c r="DZ1065" s="50"/>
      <c r="EA1065" s="50"/>
      <c r="EB1065" s="50"/>
      <c r="EC1065" s="50"/>
      <c r="ED1065" s="50"/>
      <c r="EE1065" s="50"/>
      <c r="EF1065" s="50"/>
      <c r="EG1065" s="50"/>
      <c r="EH1065" s="50"/>
      <c r="EI1065" s="50"/>
      <c r="EJ1065" s="50"/>
      <c r="EK1065" s="50"/>
      <c r="EL1065" s="50"/>
      <c r="EM1065" s="50"/>
      <c r="EN1065" s="50"/>
      <c r="EO1065" s="50"/>
      <c r="EP1065" s="50"/>
      <c r="EQ1065" s="50"/>
      <c r="ER1065" s="50"/>
      <c r="ES1065" s="50"/>
      <c r="ET1065" s="50"/>
      <c r="EU1065" s="50"/>
      <c r="EV1065" s="50"/>
      <c r="EW1065" s="50"/>
      <c r="EX1065" s="50"/>
      <c r="EY1065" s="50"/>
      <c r="EZ1065" s="50"/>
      <c r="FA1065" s="50"/>
      <c r="FB1065" s="50"/>
      <c r="FC1065" s="50"/>
      <c r="FD1065" s="50"/>
      <c r="FE1065" s="50"/>
      <c r="FF1065" s="50"/>
      <c r="FG1065" s="50"/>
      <c r="FH1065" s="50"/>
      <c r="FI1065" s="50"/>
      <c r="FJ1065" s="50"/>
      <c r="FK1065" s="50"/>
      <c r="FL1065" s="50"/>
      <c r="FM1065" s="50"/>
      <c r="FN1065" s="50"/>
      <c r="FO1065" s="50"/>
      <c r="FP1065" s="50"/>
      <c r="FQ1065" s="50"/>
      <c r="FR1065" s="50"/>
      <c r="FS1065" s="50"/>
      <c r="FT1065" s="50"/>
      <c r="FU1065" s="50"/>
      <c r="FV1065" s="50"/>
      <c r="FW1065" s="50"/>
      <c r="FX1065" s="50"/>
      <c r="FY1065" s="50"/>
      <c r="FZ1065" s="50"/>
      <c r="GA1065" s="50"/>
      <c r="GB1065" s="50"/>
      <c r="GC1065" s="50"/>
      <c r="GD1065" s="50"/>
      <c r="GE1065" s="50"/>
      <c r="GF1065" s="50"/>
      <c r="GG1065" s="50"/>
      <c r="GH1065" s="50"/>
      <c r="GI1065" s="50"/>
      <c r="GJ1065" s="50"/>
      <c r="GK1065" s="50"/>
      <c r="GL1065" s="50"/>
      <c r="GM1065" s="50"/>
      <c r="GN1065" s="50"/>
      <c r="GO1065" s="50"/>
      <c r="GP1065" s="50"/>
      <c r="GQ1065" s="50"/>
      <c r="GR1065" s="50"/>
      <c r="GS1065" s="50"/>
      <c r="GT1065" s="50"/>
      <c r="GU1065" s="50"/>
      <c r="GV1065" s="16"/>
      <c r="GW1065" s="16"/>
      <c r="GX1065" s="16"/>
      <c r="GY1065" s="16"/>
      <c r="GZ1065" s="16"/>
      <c r="HA1065" s="16"/>
      <c r="HB1065" s="16"/>
      <c r="HC1065" s="16"/>
      <c r="HD1065" s="16"/>
      <c r="HE1065" s="16"/>
      <c r="HF1065" s="16"/>
      <c r="HG1065" s="16"/>
      <c r="HH1065" s="16"/>
      <c r="HI1065" s="16"/>
      <c r="HJ1065" s="16"/>
      <c r="HK1065" s="16"/>
      <c r="HL1065" s="16"/>
      <c r="HM1065" s="16"/>
      <c r="HN1065" s="16"/>
      <c r="HO1065" s="16"/>
      <c r="HP1065" s="16"/>
      <c r="HQ1065" s="16"/>
      <c r="HR1065" s="16"/>
      <c r="HS1065" s="16"/>
      <c r="HT1065" s="16"/>
      <c r="HU1065" s="16"/>
      <c r="HV1065" s="16"/>
      <c r="HW1065" s="16"/>
      <c r="HX1065" s="16"/>
      <c r="HY1065" s="16"/>
      <c r="HZ1065" s="16"/>
      <c r="IA1065" s="16"/>
      <c r="IB1065" s="16"/>
      <c r="IC1065" s="16"/>
      <c r="ID1065" s="16"/>
      <c r="IE1065" s="16"/>
      <c r="IF1065" s="16"/>
      <c r="IG1065" s="16"/>
      <c r="IH1065" s="16"/>
      <c r="II1065" s="16"/>
      <c r="IJ1065" s="16"/>
      <c r="IK1065" s="16"/>
      <c r="IL1065" s="16"/>
      <c r="IM1065" s="16"/>
      <c r="IN1065" s="16"/>
      <c r="IO1065" s="16"/>
      <c r="IP1065" s="16"/>
      <c r="IQ1065" s="16"/>
      <c r="IR1065" s="16"/>
      <c r="IS1065" s="16"/>
      <c r="IT1065" s="16"/>
      <c r="IU1065" s="16"/>
      <c r="IV1065" s="16"/>
      <c r="IW1065" s="16"/>
      <c r="IX1065" s="16"/>
      <c r="IY1065" s="16"/>
      <c r="IZ1065" s="16"/>
      <c r="JA1065" s="16"/>
      <c r="JB1065" s="16"/>
      <c r="JC1065" s="16"/>
      <c r="JD1065" s="16"/>
      <c r="JE1065" s="16"/>
      <c r="JF1065" s="16"/>
      <c r="JG1065" s="16"/>
      <c r="JH1065" s="16"/>
      <c r="JI1065" s="16"/>
      <c r="JJ1065" s="16"/>
      <c r="JK1065" s="16"/>
      <c r="JL1065" s="16"/>
      <c r="JM1065" s="16"/>
      <c r="JN1065" s="16"/>
      <c r="JO1065" s="16"/>
      <c r="JP1065" s="16"/>
      <c r="JQ1065" s="16"/>
      <c r="JR1065" s="16"/>
      <c r="JS1065" s="16"/>
      <c r="JT1065" s="16"/>
      <c r="JU1065" s="16"/>
      <c r="JV1065" s="16"/>
      <c r="JW1065" s="16"/>
      <c r="JX1065" s="16"/>
      <c r="JY1065" s="16"/>
      <c r="JZ1065" s="16"/>
      <c r="KA1065" s="16"/>
      <c r="KB1065" s="16"/>
      <c r="KC1065" s="16"/>
      <c r="KD1065" s="16"/>
      <c r="KE1065" s="16"/>
      <c r="KF1065" s="16"/>
      <c r="KG1065" s="16"/>
      <c r="KH1065" s="16"/>
      <c r="KI1065" s="16"/>
      <c r="KJ1065" s="16"/>
      <c r="KK1065" s="16"/>
      <c r="KL1065" s="16"/>
      <c r="KM1065" s="16"/>
      <c r="KN1065" s="16"/>
      <c r="KO1065" s="16"/>
      <c r="KP1065" s="16"/>
      <c r="KQ1065" s="16"/>
      <c r="KR1065" s="16"/>
      <c r="KS1065" s="16"/>
      <c r="KT1065" s="16"/>
      <c r="KU1065" s="16"/>
      <c r="KV1065" s="16"/>
      <c r="KW1065" s="16"/>
      <c r="KX1065" s="16"/>
      <c r="KY1065" s="16"/>
      <c r="KZ1065" s="16"/>
      <c r="LA1065" s="16"/>
      <c r="LB1065" s="16"/>
      <c r="LC1065" s="16"/>
      <c r="LD1065" s="16"/>
      <c r="LE1065" s="16"/>
      <c r="LF1065" s="16"/>
      <c r="LG1065" s="16"/>
      <c r="LH1065" s="16"/>
      <c r="LI1065" s="16"/>
      <c r="LJ1065" s="16"/>
      <c r="LK1065" s="16"/>
      <c r="LL1065" s="16"/>
      <c r="LM1065" s="16"/>
      <c r="LN1065" s="16"/>
      <c r="LO1065" s="16"/>
      <c r="LP1065" s="16"/>
      <c r="LQ1065" s="16"/>
      <c r="LR1065" s="16"/>
      <c r="LS1065" s="16"/>
      <c r="LT1065" s="16"/>
      <c r="LU1065" s="16"/>
      <c r="LV1065" s="16"/>
      <c r="LW1065" s="16"/>
      <c r="LX1065" s="16"/>
      <c r="LY1065" s="16"/>
      <c r="LZ1065" s="16"/>
      <c r="MA1065" s="16"/>
      <c r="MB1065" s="16"/>
      <c r="MC1065" s="16"/>
      <c r="MD1065" s="16"/>
      <c r="ME1065" s="16"/>
      <c r="MF1065" s="16"/>
      <c r="MG1065" s="16"/>
      <c r="MH1065" s="16"/>
      <c r="MI1065" s="16"/>
      <c r="MJ1065" s="16"/>
      <c r="MK1065" s="16"/>
      <c r="ML1065" s="16"/>
      <c r="MM1065" s="16"/>
      <c r="MN1065" s="16"/>
      <c r="MO1065" s="16"/>
      <c r="MP1065" s="16"/>
      <c r="MQ1065" s="16"/>
      <c r="MR1065" s="16"/>
      <c r="MS1065" s="16"/>
      <c r="MT1065" s="16"/>
      <c r="MU1065" s="16"/>
      <c r="MV1065" s="16"/>
      <c r="MW1065" s="16"/>
      <c r="MX1065" s="16"/>
      <c r="MY1065" s="16"/>
      <c r="MZ1065" s="16"/>
      <c r="NA1065" s="16"/>
      <c r="NB1065" s="16"/>
      <c r="NC1065" s="16"/>
      <c r="ND1065" s="16"/>
      <c r="NE1065" s="16"/>
      <c r="NF1065" s="16"/>
      <c r="NG1065" s="16"/>
      <c r="NH1065" s="16"/>
      <c r="NI1065" s="16"/>
      <c r="NJ1065" s="16"/>
      <c r="NK1065" s="16"/>
      <c r="NL1065" s="16"/>
      <c r="NM1065" s="16"/>
      <c r="NN1065" s="16"/>
      <c r="NO1065" s="16"/>
      <c r="NP1065" s="16"/>
      <c r="NQ1065" s="16"/>
      <c r="NR1065" s="16"/>
      <c r="NS1065" s="16"/>
      <c r="NT1065" s="16"/>
      <c r="NU1065" s="16"/>
      <c r="NV1065" s="16"/>
      <c r="NW1065" s="16"/>
      <c r="NX1065" s="16"/>
      <c r="NY1065" s="16"/>
      <c r="NZ1065" s="16"/>
      <c r="OA1065" s="16"/>
      <c r="OB1065" s="16"/>
      <c r="OC1065" s="16"/>
      <c r="OD1065" s="16"/>
      <c r="OE1065" s="16"/>
      <c r="OF1065" s="16"/>
      <c r="OG1065" s="16"/>
      <c r="OH1065" s="16"/>
      <c r="OI1065" s="16"/>
      <c r="OJ1065" s="16"/>
      <c r="OK1065" s="16"/>
      <c r="OL1065" s="16"/>
      <c r="OM1065" s="16"/>
      <c r="ON1065" s="16"/>
      <c r="OO1065" s="16"/>
      <c r="OP1065" s="16"/>
      <c r="OQ1065" s="16"/>
      <c r="OR1065" s="16"/>
      <c r="OS1065" s="16"/>
      <c r="OT1065" s="16"/>
      <c r="OU1065" s="16"/>
      <c r="OV1065" s="16"/>
      <c r="OW1065" s="16"/>
      <c r="OX1065" s="16"/>
      <c r="OY1065" s="16"/>
      <c r="OZ1065" s="16"/>
      <c r="PA1065" s="16"/>
      <c r="PB1065" s="16"/>
      <c r="PC1065" s="16"/>
      <c r="PD1065" s="16"/>
      <c r="PE1065" s="16"/>
      <c r="PF1065" s="16"/>
      <c r="PG1065" s="16"/>
      <c r="PH1065" s="16"/>
      <c r="PI1065" s="16"/>
      <c r="PJ1065" s="16"/>
      <c r="PK1065" s="16"/>
      <c r="PL1065" s="16"/>
      <c r="PM1065" s="16"/>
      <c r="PN1065" s="16"/>
      <c r="PO1065" s="16"/>
      <c r="PP1065" s="16"/>
      <c r="PQ1065" s="16"/>
      <c r="PR1065" s="16"/>
      <c r="PS1065" s="16"/>
      <c r="PT1065" s="16"/>
      <c r="PU1065" s="16"/>
      <c r="PV1065" s="16"/>
      <c r="PW1065" s="16"/>
      <c r="PX1065" s="16"/>
      <c r="PY1065" s="16"/>
      <c r="PZ1065" s="16"/>
      <c r="QA1065" s="16"/>
      <c r="QB1065" s="16"/>
      <c r="QC1065" s="16"/>
      <c r="QD1065" s="16"/>
      <c r="QE1065" s="16"/>
      <c r="QF1065" s="16"/>
      <c r="QG1065" s="16"/>
      <c r="QH1065" s="16"/>
      <c r="QI1065" s="16"/>
      <c r="QJ1065" s="16"/>
      <c r="QK1065" s="16"/>
      <c r="QL1065" s="16"/>
      <c r="QM1065" s="16"/>
      <c r="QN1065" s="16"/>
      <c r="QO1065" s="16"/>
      <c r="QP1065" s="16"/>
      <c r="QQ1065" s="16"/>
      <c r="QR1065" s="16"/>
      <c r="QS1065" s="16"/>
      <c r="QT1065" s="16"/>
      <c r="QU1065" s="16"/>
      <c r="QV1065" s="16"/>
      <c r="QW1065" s="16"/>
      <c r="QX1065" s="16"/>
      <c r="QY1065" s="16"/>
      <c r="QZ1065" s="16"/>
      <c r="RA1065" s="16"/>
      <c r="RB1065" s="16"/>
      <c r="RC1065" s="16"/>
      <c r="RD1065" s="16"/>
      <c r="RE1065" s="16"/>
      <c r="RF1065" s="16"/>
      <c r="RG1065" s="16"/>
      <c r="RH1065" s="16"/>
      <c r="RI1065" s="16"/>
      <c r="RJ1065" s="16"/>
      <c r="RK1065" s="16"/>
      <c r="RL1065" s="16"/>
      <c r="RM1065" s="16"/>
      <c r="RN1065" s="16"/>
      <c r="RO1065" s="16"/>
      <c r="RP1065" s="16"/>
      <c r="RQ1065" s="16"/>
      <c r="RR1065" s="16"/>
      <c r="RS1065" s="16"/>
      <c r="RT1065" s="16"/>
      <c r="RU1065" s="16"/>
      <c r="RV1065" s="16"/>
      <c r="RW1065" s="16"/>
      <c r="RX1065" s="16"/>
      <c r="RY1065" s="16"/>
      <c r="RZ1065" s="16"/>
      <c r="SA1065" s="16"/>
      <c r="SB1065" s="16"/>
      <c r="SC1065" s="16"/>
      <c r="SD1065" s="16"/>
      <c r="SE1065" s="16"/>
      <c r="SF1065" s="16"/>
      <c r="SG1065" s="16"/>
      <c r="SH1065" s="16"/>
      <c r="SI1065" s="16"/>
      <c r="SJ1065" s="16"/>
      <c r="SK1065" s="16"/>
      <c r="SL1065" s="16"/>
      <c r="SM1065" s="16"/>
      <c r="SN1065" s="16"/>
      <c r="SO1065" s="16"/>
      <c r="SP1065" s="16"/>
      <c r="SQ1065" s="16"/>
      <c r="SR1065" s="16"/>
      <c r="SS1065" s="16"/>
      <c r="ST1065" s="16"/>
      <c r="SU1065" s="16"/>
      <c r="SV1065" s="16"/>
      <c r="SW1065" s="16"/>
      <c r="SX1065" s="16"/>
      <c r="SY1065" s="16"/>
      <c r="SZ1065" s="16"/>
      <c r="TA1065" s="16"/>
      <c r="TB1065" s="16"/>
      <c r="TC1065" s="16"/>
      <c r="TD1065" s="16"/>
      <c r="TE1065" s="16"/>
      <c r="TF1065" s="16"/>
      <c r="TG1065" s="16"/>
      <c r="TH1065" s="16"/>
      <c r="TI1065" s="16"/>
      <c r="TJ1065" s="16"/>
      <c r="TK1065" s="16"/>
      <c r="TL1065" s="16"/>
      <c r="TM1065" s="16"/>
      <c r="TN1065" s="16"/>
      <c r="TO1065" s="16"/>
      <c r="TP1065" s="16"/>
      <c r="TQ1065" s="16"/>
      <c r="TR1065" s="16"/>
      <c r="TS1065" s="16"/>
      <c r="TT1065" s="16"/>
      <c r="TU1065" s="16"/>
      <c r="TV1065" s="16"/>
      <c r="TW1065" s="16"/>
      <c r="TX1065" s="16"/>
      <c r="TY1065" s="16"/>
      <c r="TZ1065" s="16"/>
      <c r="UA1065" s="16"/>
      <c r="UB1065" s="16"/>
      <c r="UC1065" s="16"/>
      <c r="UD1065" s="16"/>
      <c r="UE1065" s="16"/>
      <c r="UF1065" s="16"/>
      <c r="UG1065" s="16"/>
      <c r="UH1065" s="16"/>
      <c r="UI1065" s="16"/>
      <c r="UJ1065" s="16"/>
      <c r="UK1065" s="16"/>
      <c r="UL1065" s="16"/>
      <c r="UM1065" s="16"/>
      <c r="UN1065" s="16"/>
      <c r="UO1065" s="16"/>
      <c r="UP1065" s="16"/>
      <c r="UQ1065" s="16"/>
      <c r="UR1065" s="16"/>
      <c r="US1065" s="16"/>
      <c r="UT1065" s="16"/>
      <c r="UU1065" s="16"/>
      <c r="UV1065" s="16"/>
      <c r="UW1065" s="16"/>
      <c r="UX1065" s="16"/>
      <c r="UY1065" s="16"/>
      <c r="UZ1065" s="16"/>
      <c r="VA1065" s="16"/>
      <c r="VB1065" s="16"/>
      <c r="VC1065" s="16"/>
      <c r="VD1065" s="16"/>
      <c r="VE1065" s="16"/>
      <c r="VF1065" s="16"/>
      <c r="VG1065" s="16"/>
      <c r="VH1065" s="16"/>
      <c r="VI1065" s="16"/>
      <c r="VJ1065" s="16"/>
      <c r="VK1065" s="16"/>
      <c r="VL1065" s="16"/>
      <c r="VM1065" s="16"/>
      <c r="VN1065" s="16"/>
      <c r="VO1065" s="16"/>
      <c r="VP1065" s="16"/>
      <c r="VQ1065" s="16"/>
      <c r="VR1065" s="16"/>
      <c r="VS1065" s="16"/>
      <c r="VT1065" s="16"/>
      <c r="VU1065" s="16"/>
      <c r="VV1065" s="16"/>
      <c r="VW1065" s="16"/>
      <c r="VX1065" s="16"/>
      <c r="VY1065" s="16"/>
      <c r="VZ1065" s="16"/>
      <c r="WA1065" s="16"/>
      <c r="WB1065" s="16"/>
      <c r="WC1065" s="16"/>
      <c r="WD1065" s="16"/>
      <c r="WE1065" s="16"/>
      <c r="WF1065" s="16"/>
      <c r="WG1065" s="16"/>
      <c r="WH1065" s="16"/>
      <c r="WI1065" s="16"/>
      <c r="WJ1065" s="16"/>
      <c r="WK1065" s="16"/>
      <c r="WL1065" s="16"/>
      <c r="WM1065" s="16"/>
      <c r="WN1065" s="16"/>
      <c r="WO1065" s="16"/>
      <c r="WP1065" s="16"/>
      <c r="WQ1065" s="16"/>
      <c r="WR1065" s="16"/>
      <c r="WS1065" s="16"/>
      <c r="WT1065" s="16"/>
      <c r="WU1065" s="16"/>
      <c r="WV1065" s="16"/>
      <c r="WW1065" s="16"/>
      <c r="WX1065" s="16"/>
      <c r="WY1065" s="16"/>
      <c r="WZ1065" s="16"/>
      <c r="XA1065" s="16"/>
      <c r="XB1065" s="16"/>
      <c r="XC1065" s="16"/>
      <c r="XD1065" s="16"/>
      <c r="XE1065" s="16"/>
      <c r="XF1065" s="16"/>
      <c r="XG1065" s="16"/>
      <c r="XH1065" s="16"/>
      <c r="XI1065" s="16"/>
      <c r="XJ1065" s="16"/>
      <c r="XK1065" s="16"/>
      <c r="XL1065" s="16"/>
      <c r="XM1065" s="16"/>
      <c r="XN1065" s="16"/>
      <c r="XO1065" s="16"/>
      <c r="XP1065" s="16"/>
      <c r="XQ1065" s="16"/>
      <c r="XR1065" s="16"/>
      <c r="XS1065" s="16"/>
      <c r="XT1065" s="16"/>
      <c r="XU1065" s="16"/>
      <c r="XV1065" s="16"/>
      <c r="XW1065" s="16"/>
      <c r="XX1065" s="16"/>
      <c r="XY1065" s="16"/>
      <c r="XZ1065" s="16"/>
      <c r="YA1065" s="16"/>
      <c r="YB1065" s="16"/>
      <c r="YC1065" s="16"/>
      <c r="YD1065" s="16"/>
      <c r="YE1065" s="16"/>
      <c r="YF1065" s="16"/>
      <c r="YG1065" s="16"/>
      <c r="YH1065" s="16"/>
      <c r="YI1065" s="16"/>
      <c r="YJ1065" s="16"/>
      <c r="YK1065" s="16"/>
      <c r="YL1065" s="16"/>
      <c r="YM1065" s="16"/>
      <c r="YN1065" s="16"/>
      <c r="YO1065" s="16"/>
      <c r="YP1065" s="16"/>
      <c r="YQ1065" s="16"/>
      <c r="YR1065" s="16"/>
      <c r="YS1065" s="16"/>
      <c r="YT1065" s="16"/>
      <c r="YU1065" s="16"/>
      <c r="YV1065" s="16"/>
      <c r="YW1065" s="16"/>
      <c r="YX1065" s="16"/>
      <c r="YY1065" s="16"/>
      <c r="YZ1065" s="16"/>
      <c r="ZA1065" s="16"/>
      <c r="ZB1065" s="16"/>
      <c r="ZC1065" s="16"/>
      <c r="ZD1065" s="16"/>
      <c r="ZE1065" s="16"/>
      <c r="ZF1065" s="16"/>
      <c r="ZG1065" s="16"/>
      <c r="ZH1065" s="16"/>
      <c r="ZI1065" s="16"/>
      <c r="ZJ1065" s="16"/>
      <c r="ZK1065" s="16"/>
      <c r="ZL1065" s="16"/>
      <c r="ZM1065" s="16"/>
      <c r="ZN1065" s="16"/>
      <c r="ZO1065" s="16"/>
      <c r="ZP1065" s="16"/>
      <c r="ZQ1065" s="16"/>
      <c r="ZR1065" s="16"/>
      <c r="ZS1065" s="16"/>
      <c r="ZT1065" s="16"/>
      <c r="ZU1065" s="16"/>
      <c r="ZV1065" s="16"/>
      <c r="ZW1065" s="16"/>
      <c r="ZX1065" s="16"/>
      <c r="ZY1065" s="16"/>
      <c r="ZZ1065" s="16"/>
      <c r="AAA1065" s="16"/>
      <c r="AAB1065" s="16"/>
      <c r="AAC1065" s="16"/>
      <c r="AAD1065" s="16"/>
      <c r="AAE1065" s="16"/>
      <c r="AAF1065" s="16"/>
      <c r="AAG1065" s="16"/>
      <c r="AAH1065" s="16"/>
      <c r="AAI1065" s="16"/>
      <c r="AAJ1065" s="16"/>
      <c r="AAK1065" s="16"/>
      <c r="AAL1065" s="16"/>
      <c r="AAM1065" s="16"/>
      <c r="AAN1065" s="16"/>
      <c r="AAO1065" s="16"/>
      <c r="AAP1065" s="16"/>
      <c r="AAQ1065" s="16"/>
      <c r="AAR1065" s="16"/>
      <c r="AAS1065" s="16"/>
      <c r="AAT1065" s="16"/>
      <c r="AAU1065" s="16"/>
      <c r="AAV1065" s="16"/>
      <c r="AAW1065" s="16"/>
      <c r="AAX1065" s="16"/>
      <c r="AAY1065" s="16"/>
      <c r="AAZ1065" s="16"/>
      <c r="ABA1065" s="16"/>
      <c r="ABB1065" s="16"/>
      <c r="ABC1065" s="16"/>
      <c r="ABD1065" s="16"/>
      <c r="ABE1065" s="16"/>
      <c r="ABF1065" s="16"/>
      <c r="ABG1065" s="16"/>
      <c r="ABH1065" s="16"/>
      <c r="ABI1065" s="351"/>
      <c r="ABJ1065" s="351"/>
      <c r="ABK1065" s="351"/>
      <c r="ABL1065" s="351"/>
      <c r="ABM1065" s="351"/>
      <c r="ABN1065" s="351"/>
      <c r="ABO1065" s="351"/>
      <c r="ABP1065" s="351"/>
      <c r="ABQ1065" s="351"/>
      <c r="ABR1065" s="351"/>
      <c r="ABS1065" s="351"/>
      <c r="ABT1065" s="351"/>
      <c r="ABU1065" s="351"/>
      <c r="ABV1065" s="351"/>
      <c r="ABW1065" s="351"/>
      <c r="ABX1065" s="351"/>
      <c r="ABY1065" s="351"/>
      <c r="ABZ1065" s="351"/>
      <c r="ACA1065" s="351"/>
      <c r="ACB1065" s="351"/>
      <c r="ACC1065" s="351"/>
      <c r="ACD1065" s="351"/>
      <c r="ACE1065" s="351"/>
      <c r="ACF1065" s="351"/>
      <c r="ACG1065" s="351"/>
      <c r="ACH1065" s="351"/>
      <c r="ACI1065" s="351"/>
      <c r="ACJ1065" s="351"/>
      <c r="ACK1065" s="351"/>
      <c r="ACL1065" s="351"/>
      <c r="ACM1065" s="351"/>
      <c r="ACN1065" s="351"/>
      <c r="ACO1065" s="351"/>
      <c r="ACP1065" s="351"/>
      <c r="ACQ1065" s="351"/>
      <c r="ACR1065" s="351"/>
      <c r="ACS1065" s="351"/>
      <c r="ACT1065" s="351"/>
      <c r="ACU1065" s="351"/>
      <c r="ACV1065" s="351"/>
      <c r="ACW1065" s="351"/>
      <c r="ACX1065" s="351"/>
      <c r="ACY1065" s="351"/>
      <c r="ACZ1065" s="351"/>
      <c r="ADA1065" s="351"/>
      <c r="ADB1065" s="351"/>
      <c r="ADC1065" s="351"/>
      <c r="ADD1065" s="351"/>
      <c r="ADE1065" s="351"/>
      <c r="ADF1065" s="351"/>
      <c r="ADG1065" s="351"/>
      <c r="ADH1065" s="351"/>
      <c r="ADI1065" s="351"/>
      <c r="ADJ1065" s="351"/>
      <c r="ADK1065" s="351"/>
      <c r="ADL1065" s="351"/>
      <c r="ADM1065" s="351"/>
      <c r="ADN1065" s="351"/>
      <c r="ADO1065" s="351"/>
      <c r="ADP1065" s="351"/>
      <c r="ADQ1065" s="351"/>
      <c r="ADR1065" s="351"/>
      <c r="ADS1065" s="351"/>
      <c r="ADT1065" s="351"/>
      <c r="ADU1065" s="351"/>
      <c r="ADV1065" s="351"/>
      <c r="ADW1065" s="351"/>
      <c r="ADX1065" s="351"/>
      <c r="ADY1065" s="351"/>
      <c r="ADZ1065" s="351"/>
      <c r="AEA1065" s="351"/>
      <c r="AEB1065" s="351"/>
      <c r="AEC1065" s="351"/>
      <c r="AED1065" s="351"/>
      <c r="AEE1065" s="351"/>
      <c r="AEF1065" s="351"/>
      <c r="AEG1065" s="351"/>
      <c r="AEH1065" s="351"/>
      <c r="AEI1065" s="351"/>
      <c r="AEJ1065" s="351"/>
      <c r="AEK1065" s="351"/>
      <c r="AEL1065" s="351"/>
      <c r="AEM1065" s="351"/>
      <c r="AEN1065" s="351"/>
      <c r="AEO1065" s="351"/>
      <c r="AEP1065" s="351"/>
      <c r="AEQ1065" s="351"/>
      <c r="AER1065" s="351"/>
      <c r="AES1065" s="351"/>
      <c r="AET1065" s="351"/>
      <c r="AEU1065" s="351"/>
      <c r="AEV1065" s="351"/>
      <c r="AEW1065" s="351"/>
      <c r="AEX1065" s="351"/>
      <c r="AEY1065" s="351"/>
      <c r="AEZ1065" s="351"/>
      <c r="AFA1065" s="351"/>
      <c r="AFB1065" s="351"/>
      <c r="AFC1065" s="351"/>
      <c r="AFD1065" s="351"/>
      <c r="AFE1065" s="351"/>
      <c r="AFF1065" s="351"/>
      <c r="AFG1065" s="351"/>
      <c r="AFH1065" s="351"/>
      <c r="AFI1065" s="351"/>
      <c r="AFJ1065" s="351"/>
      <c r="AFK1065" s="351"/>
      <c r="AFL1065" s="351"/>
      <c r="AFM1065" s="351"/>
      <c r="AFN1065" s="351"/>
      <c r="AFO1065" s="351"/>
      <c r="AFP1065" s="351"/>
      <c r="AFQ1065" s="351"/>
      <c r="AFR1065" s="351"/>
      <c r="AFS1065" s="351"/>
      <c r="AFT1065" s="351"/>
      <c r="AFU1065" s="351"/>
      <c r="AFV1065" s="351"/>
      <c r="AFW1065" s="351"/>
      <c r="AFX1065" s="351"/>
      <c r="AFY1065" s="351"/>
      <c r="AFZ1065" s="351"/>
      <c r="AGA1065" s="351"/>
      <c r="AGB1065" s="351"/>
      <c r="AGC1065" s="351"/>
      <c r="AGD1065" s="351"/>
      <c r="AGE1065" s="351"/>
      <c r="AGF1065" s="351"/>
      <c r="AGG1065" s="351"/>
      <c r="AGH1065" s="351"/>
      <c r="AGI1065" s="351"/>
      <c r="AGJ1065" s="351"/>
      <c r="AGK1065" s="351"/>
      <c r="AGL1065" s="351"/>
      <c r="AGM1065" s="351"/>
      <c r="AGN1065" s="351"/>
      <c r="AGO1065" s="351"/>
      <c r="AGP1065" s="351"/>
      <c r="AGQ1065" s="351"/>
      <c r="AGR1065" s="351"/>
      <c r="AGS1065" s="351"/>
      <c r="AGT1065" s="351"/>
      <c r="AGU1065" s="351"/>
      <c r="AGV1065" s="351"/>
      <c r="AGW1065" s="351"/>
      <c r="AGX1065" s="351"/>
      <c r="AGY1065" s="351"/>
      <c r="AGZ1065" s="351"/>
      <c r="AHA1065" s="351"/>
      <c r="AHB1065" s="351"/>
      <c r="AHC1065" s="351"/>
      <c r="AHD1065" s="351"/>
      <c r="AHE1065" s="351"/>
      <c r="AHF1065" s="351"/>
      <c r="AHG1065" s="351"/>
      <c r="AHH1065" s="351"/>
      <c r="AHI1065" s="351"/>
      <c r="AHJ1065" s="351"/>
      <c r="AHK1065" s="351"/>
      <c r="AHL1065" s="351"/>
      <c r="AHM1065" s="351"/>
      <c r="AHN1065" s="351"/>
      <c r="AHO1065" s="351"/>
      <c r="AHP1065" s="351"/>
      <c r="AHQ1065" s="351"/>
      <c r="AHR1065" s="351"/>
      <c r="AHS1065" s="351"/>
      <c r="AHT1065" s="351"/>
      <c r="AHU1065" s="351"/>
      <c r="AHV1065" s="351"/>
      <c r="AHW1065" s="351"/>
      <c r="AHX1065" s="351"/>
      <c r="AHY1065" s="351"/>
      <c r="AHZ1065" s="351"/>
      <c r="AIA1065" s="351"/>
      <c r="AIB1065" s="351"/>
      <c r="AIC1065" s="351"/>
      <c r="AID1065" s="351"/>
      <c r="AIE1065" s="351"/>
      <c r="AIF1065" s="351"/>
      <c r="AIG1065" s="351"/>
      <c r="AIH1065" s="351"/>
      <c r="AII1065" s="351"/>
      <c r="AIJ1065" s="351"/>
      <c r="AIK1065" s="351"/>
      <c r="AIL1065" s="351"/>
      <c r="AIM1065" s="351"/>
      <c r="AIN1065" s="351"/>
      <c r="AIO1065" s="351"/>
      <c r="AIP1065" s="351"/>
      <c r="AIQ1065" s="351"/>
      <c r="AIR1065" s="351"/>
      <c r="AIS1065" s="351"/>
      <c r="AIT1065" s="351"/>
      <c r="AIU1065" s="351"/>
      <c r="AIV1065" s="351"/>
      <c r="AIW1065" s="351"/>
      <c r="AIX1065" s="351"/>
      <c r="AIY1065" s="351"/>
      <c r="AIZ1065" s="351"/>
      <c r="AJA1065" s="351"/>
      <c r="AJB1065" s="351"/>
      <c r="AJC1065" s="351"/>
      <c r="AJD1065" s="351"/>
      <c r="AJE1065" s="351"/>
      <c r="AJF1065" s="351"/>
      <c r="AJG1065" s="351"/>
      <c r="AJH1065" s="351"/>
      <c r="AJI1065" s="351"/>
      <c r="AJJ1065" s="351"/>
      <c r="AJK1065" s="351"/>
      <c r="AJL1065" s="351"/>
      <c r="AJM1065" s="351"/>
      <c r="AJN1065" s="351"/>
      <c r="AJO1065" s="351"/>
      <c r="AJP1065" s="351"/>
      <c r="AJQ1065" s="351"/>
      <c r="AJR1065" s="351"/>
      <c r="AJS1065" s="351"/>
      <c r="AJT1065" s="351"/>
      <c r="AJU1065" s="351"/>
      <c r="AJV1065" s="351"/>
      <c r="AJW1065" s="351"/>
      <c r="AJX1065" s="351"/>
      <c r="AJY1065" s="351"/>
      <c r="AJZ1065" s="351"/>
      <c r="AKA1065" s="351"/>
      <c r="AKB1065" s="351"/>
      <c r="AKC1065" s="351"/>
      <c r="AKD1065" s="351"/>
      <c r="AKE1065" s="351"/>
      <c r="AKF1065" s="351"/>
      <c r="AKG1065" s="351"/>
      <c r="AKH1065" s="351"/>
      <c r="AKI1065" s="351"/>
      <c r="AKJ1065" s="351"/>
      <c r="AKK1065" s="351"/>
      <c r="AKL1065" s="351"/>
      <c r="AKM1065" s="351"/>
      <c r="AKN1065" s="351"/>
      <c r="AKO1065" s="351"/>
      <c r="AKP1065" s="351"/>
      <c r="AKQ1065" s="351"/>
      <c r="AKR1065" s="351"/>
      <c r="AKS1065" s="351"/>
      <c r="AKT1065" s="351"/>
      <c r="AKU1065" s="351"/>
      <c r="AKV1065" s="351"/>
      <c r="AKW1065" s="351"/>
      <c r="AKX1065" s="351"/>
      <c r="AKY1065" s="351"/>
      <c r="AKZ1065" s="351"/>
      <c r="ALA1065" s="351"/>
      <c r="ALB1065" s="351"/>
      <c r="ALC1065" s="351"/>
      <c r="ALD1065" s="351"/>
      <c r="ALE1065" s="351"/>
      <c r="ALF1065" s="351"/>
      <c r="ALG1065" s="351"/>
      <c r="ALH1065" s="351"/>
      <c r="ALI1065" s="351"/>
      <c r="ALJ1065" s="351"/>
      <c r="ALK1065" s="351"/>
      <c r="ALL1065" s="351"/>
      <c r="ALM1065" s="351"/>
      <c r="ALN1065" s="351"/>
      <c r="ALO1065" s="351"/>
      <c r="ALP1065" s="351"/>
      <c r="ALQ1065" s="351"/>
      <c r="ALR1065" s="351"/>
      <c r="ALS1065" s="351"/>
      <c r="ALT1065" s="351"/>
      <c r="ALU1065" s="351"/>
      <c r="ALV1065" s="351"/>
      <c r="ALW1065" s="351"/>
      <c r="ALX1065" s="351"/>
      <c r="ALY1065" s="351"/>
      <c r="ALZ1065" s="351"/>
      <c r="AMA1065" s="351"/>
      <c r="AMB1065" s="351"/>
      <c r="AMC1065" s="351"/>
      <c r="AMD1065" s="351"/>
      <c r="AME1065" s="351"/>
      <c r="AMF1065" s="351"/>
      <c r="AMG1065" s="351"/>
      <c r="AMH1065" s="351"/>
      <c r="AMI1065" s="351"/>
      <c r="AMJ1065" s="351"/>
      <c r="AMK1065" s="351"/>
      <c r="AML1065" s="351"/>
      <c r="AMM1065" s="351"/>
      <c r="AMN1065" s="351"/>
      <c r="AMO1065" s="351"/>
      <c r="AMP1065" s="351"/>
      <c r="AMQ1065" s="351"/>
      <c r="AMR1065" s="351"/>
      <c r="AMS1065" s="351"/>
      <c r="AMT1065" s="351"/>
      <c r="AMU1065" s="351"/>
      <c r="AMV1065" s="351"/>
      <c r="AMW1065" s="351"/>
      <c r="AMX1065" s="351"/>
      <c r="AMY1065" s="351"/>
      <c r="AMZ1065" s="351"/>
      <c r="ANA1065" s="351"/>
      <c r="ANB1065" s="351"/>
      <c r="ANC1065" s="351"/>
      <c r="AND1065" s="351"/>
      <c r="ANE1065" s="351"/>
      <c r="ANF1065" s="351"/>
      <c r="ANG1065" s="351"/>
      <c r="ANH1065" s="351"/>
      <c r="ANI1065" s="351"/>
      <c r="ANJ1065" s="351"/>
      <c r="ANK1065" s="351"/>
      <c r="ANL1065" s="351"/>
      <c r="ANM1065" s="351"/>
      <c r="ANN1065" s="351"/>
      <c r="ANO1065" s="351"/>
      <c r="ANP1065" s="351"/>
      <c r="ANQ1065" s="351"/>
      <c r="ANR1065" s="351"/>
      <c r="ANS1065" s="351"/>
      <c r="ANT1065" s="351"/>
      <c r="ANU1065" s="351"/>
      <c r="ANV1065" s="351"/>
      <c r="ANW1065" s="351"/>
      <c r="ANX1065" s="351"/>
      <c r="ANY1065" s="351"/>
      <c r="ANZ1065" s="351"/>
      <c r="AOA1065" s="351"/>
      <c r="AOB1065" s="351"/>
      <c r="AOC1065" s="351"/>
      <c r="AOD1065" s="351"/>
      <c r="AOE1065" s="351"/>
      <c r="AOF1065" s="351"/>
      <c r="AOG1065" s="351"/>
      <c r="AOH1065" s="351"/>
      <c r="AOI1065" s="351"/>
      <c r="AOJ1065" s="351"/>
      <c r="AOK1065" s="351"/>
      <c r="AOL1065" s="351"/>
      <c r="AOM1065" s="351"/>
      <c r="AON1065" s="351"/>
      <c r="AOO1065" s="351"/>
      <c r="AOP1065" s="351"/>
      <c r="AOQ1065" s="351"/>
      <c r="AOR1065" s="351"/>
      <c r="AOS1065" s="351"/>
      <c r="AOT1065" s="351"/>
      <c r="AOU1065" s="351"/>
      <c r="AOV1065" s="351"/>
      <c r="AOW1065" s="351"/>
      <c r="AOX1065" s="351"/>
      <c r="AOY1065" s="351"/>
      <c r="AOZ1065" s="351"/>
      <c r="APA1065" s="351"/>
      <c r="APB1065" s="351"/>
      <c r="APC1065" s="351"/>
      <c r="APD1065" s="351"/>
      <c r="APE1065" s="351"/>
      <c r="APF1065" s="351"/>
      <c r="APG1065" s="351"/>
      <c r="APH1065" s="351"/>
      <c r="API1065" s="351"/>
      <c r="APJ1065" s="351"/>
      <c r="APK1065" s="351"/>
      <c r="APL1065" s="351"/>
      <c r="APM1065" s="351"/>
      <c r="APN1065" s="351"/>
      <c r="APO1065" s="351"/>
      <c r="APP1065" s="351"/>
      <c r="APQ1065" s="351"/>
      <c r="APR1065" s="351"/>
      <c r="APS1065" s="351"/>
      <c r="APT1065" s="351"/>
      <c r="APU1065" s="351"/>
      <c r="APV1065" s="351"/>
      <c r="APW1065" s="351"/>
      <c r="APX1065" s="351"/>
      <c r="APY1065" s="351"/>
      <c r="APZ1065" s="351"/>
      <c r="AQA1065" s="351"/>
      <c r="AQB1065" s="351"/>
      <c r="AQC1065" s="351"/>
      <c r="AQD1065" s="351"/>
      <c r="AQE1065" s="351"/>
      <c r="AQF1065" s="351"/>
      <c r="AQG1065" s="351"/>
      <c r="AQH1065" s="351"/>
      <c r="AQI1065" s="351"/>
      <c r="AQJ1065" s="351"/>
      <c r="AQK1065" s="351"/>
      <c r="AQL1065" s="351"/>
      <c r="AQM1065" s="351"/>
      <c r="AQN1065" s="351"/>
      <c r="AQO1065" s="351"/>
      <c r="AQP1065" s="351"/>
      <c r="AQQ1065" s="351"/>
      <c r="AQR1065" s="351"/>
      <c r="AQS1065" s="351"/>
      <c r="AQT1065" s="351"/>
      <c r="AQU1065" s="351"/>
      <c r="AQV1065" s="351"/>
      <c r="AQW1065" s="351"/>
      <c r="AQX1065" s="351"/>
      <c r="AQY1065" s="351"/>
      <c r="AQZ1065" s="351"/>
      <c r="ARA1065" s="351"/>
      <c r="ARB1065" s="351"/>
      <c r="ARC1065" s="351"/>
      <c r="ARD1065" s="351"/>
      <c r="ARE1065" s="351"/>
      <c r="ARF1065" s="351"/>
      <c r="ARG1065" s="351"/>
      <c r="ARH1065" s="351"/>
      <c r="ARI1065" s="351"/>
      <c r="ARJ1065" s="351"/>
      <c r="ARK1065" s="351"/>
      <c r="ARL1065" s="351"/>
      <c r="ARM1065" s="351"/>
      <c r="ARN1065" s="351"/>
      <c r="ARO1065" s="351"/>
      <c r="ARP1065" s="351"/>
      <c r="ARQ1065" s="351"/>
      <c r="ARR1065" s="351"/>
      <c r="ARS1065" s="351"/>
      <c r="ART1065" s="351"/>
      <c r="ARU1065" s="351"/>
      <c r="ARV1065" s="351"/>
      <c r="ARW1065" s="351"/>
      <c r="ARX1065" s="351"/>
      <c r="ARY1065" s="351"/>
      <c r="ARZ1065" s="351"/>
      <c r="ASA1065" s="351"/>
      <c r="ASB1065" s="351"/>
      <c r="ASC1065" s="351"/>
      <c r="ASD1065" s="351"/>
      <c r="ASE1065" s="351"/>
      <c r="ASF1065" s="351"/>
      <c r="ASG1065" s="351"/>
      <c r="ASH1065" s="351"/>
      <c r="ASI1065" s="351"/>
      <c r="ASJ1065" s="351"/>
      <c r="ASK1065" s="351"/>
      <c r="ASL1065" s="351"/>
      <c r="ASM1065" s="351"/>
      <c r="ASN1065" s="351"/>
      <c r="ASO1065" s="351"/>
      <c r="ASP1065" s="351"/>
      <c r="ASQ1065" s="351"/>
      <c r="ASR1065" s="351"/>
      <c r="ASS1065" s="351"/>
      <c r="AST1065" s="351"/>
      <c r="ASU1065" s="351"/>
      <c r="ASV1065" s="351"/>
      <c r="ASW1065" s="351"/>
      <c r="ASX1065" s="351"/>
      <c r="ASY1065" s="351"/>
      <c r="ASZ1065" s="351"/>
      <c r="ATA1065" s="351"/>
      <c r="ATB1065" s="351"/>
      <c r="ATC1065" s="351"/>
      <c r="ATD1065" s="351"/>
      <c r="ATE1065" s="351"/>
      <c r="ATF1065" s="351"/>
      <c r="ATG1065" s="351"/>
      <c r="ATH1065" s="351"/>
      <c r="ATI1065" s="351"/>
      <c r="ATJ1065" s="351"/>
      <c r="ATK1065" s="351"/>
      <c r="ATL1065" s="351"/>
      <c r="ATM1065" s="351"/>
      <c r="ATN1065" s="351"/>
      <c r="ATO1065" s="351"/>
      <c r="ATP1065" s="351"/>
      <c r="ATQ1065" s="351"/>
      <c r="ATR1065" s="351"/>
      <c r="ATS1065" s="351"/>
      <c r="ATT1065" s="351"/>
      <c r="ATU1065" s="351"/>
      <c r="ATV1065" s="351"/>
      <c r="ATW1065" s="351"/>
      <c r="ATX1065" s="351"/>
      <c r="ATY1065" s="351"/>
      <c r="ATZ1065" s="351"/>
      <c r="AUA1065" s="351"/>
      <c r="AUB1065" s="351"/>
      <c r="AUC1065" s="351"/>
      <c r="AUD1065" s="351"/>
      <c r="AUE1065" s="351"/>
      <c r="AUF1065" s="351"/>
      <c r="AUG1065" s="351"/>
      <c r="AUH1065" s="351"/>
      <c r="AUI1065" s="351"/>
      <c r="AUJ1065" s="351"/>
      <c r="AUK1065" s="351"/>
      <c r="AUL1065" s="351"/>
      <c r="AUM1065" s="351"/>
      <c r="AUN1065" s="351"/>
      <c r="AUO1065" s="351"/>
      <c r="AUP1065" s="351"/>
      <c r="AUQ1065" s="351"/>
      <c r="AUR1065" s="351"/>
      <c r="AUS1065" s="351"/>
      <c r="AUT1065" s="351"/>
      <c r="AUU1065" s="351"/>
      <c r="AUV1065" s="351"/>
      <c r="AUW1065" s="351"/>
      <c r="AUX1065" s="351"/>
      <c r="AUY1065" s="351"/>
      <c r="AUZ1065" s="351"/>
      <c r="AVA1065" s="351"/>
      <c r="AVB1065" s="351"/>
      <c r="AVC1065" s="351"/>
      <c r="AVD1065" s="351"/>
      <c r="AVE1065" s="351"/>
      <c r="AVF1065" s="351"/>
      <c r="AVG1065" s="351"/>
      <c r="AVH1065" s="351"/>
      <c r="AVI1065" s="351"/>
      <c r="AVJ1065" s="351"/>
      <c r="AVK1065" s="351"/>
      <c r="AVL1065" s="351"/>
      <c r="AVM1065" s="351"/>
      <c r="AVN1065" s="351"/>
      <c r="AVO1065" s="351"/>
      <c r="AVP1065" s="351"/>
      <c r="AVQ1065" s="351"/>
      <c r="AVR1065" s="351"/>
      <c r="AVS1065" s="351"/>
      <c r="AVT1065" s="351"/>
      <c r="AVU1065" s="351"/>
      <c r="AVV1065" s="351"/>
      <c r="AVW1065" s="351"/>
      <c r="AVX1065" s="351"/>
      <c r="AVY1065" s="351"/>
      <c r="AVZ1065" s="351"/>
      <c r="AWA1065" s="351"/>
      <c r="AWB1065" s="351"/>
      <c r="AWC1065" s="351"/>
      <c r="AWD1065" s="351"/>
      <c r="AWE1065" s="351"/>
      <c r="AWF1065" s="351"/>
      <c r="AWG1065" s="351"/>
      <c r="AWH1065" s="351"/>
      <c r="AWI1065" s="351"/>
      <c r="AWJ1065" s="351"/>
      <c r="AWK1065" s="351"/>
      <c r="AWL1065" s="351"/>
      <c r="AWM1065" s="351"/>
      <c r="AWN1065" s="351"/>
      <c r="AWO1065" s="351"/>
      <c r="AWP1065" s="351"/>
      <c r="AWQ1065" s="351"/>
      <c r="AWR1065" s="351"/>
      <c r="AWS1065" s="351"/>
      <c r="AWT1065" s="351"/>
      <c r="AWU1065" s="351"/>
      <c r="AWV1065" s="351"/>
      <c r="AWW1065" s="351"/>
      <c r="AWX1065" s="351"/>
      <c r="AWY1065" s="351"/>
      <c r="AWZ1065" s="351"/>
      <c r="AXA1065" s="351"/>
      <c r="AXB1065" s="351"/>
      <c r="AXC1065" s="351"/>
      <c r="AXD1065" s="351"/>
      <c r="AXE1065" s="351"/>
      <c r="AXF1065" s="351"/>
      <c r="AXG1065" s="351"/>
      <c r="AXH1065" s="351"/>
      <c r="AXI1065" s="351"/>
      <c r="AXJ1065" s="351"/>
      <c r="AXK1065" s="351"/>
      <c r="AXL1065" s="351"/>
      <c r="AXM1065" s="351"/>
      <c r="AXN1065" s="351"/>
      <c r="AXO1065" s="351"/>
      <c r="AXP1065" s="351"/>
      <c r="AXQ1065" s="351"/>
      <c r="AXR1065" s="351"/>
      <c r="AXS1065" s="351"/>
      <c r="AXT1065" s="351"/>
      <c r="AXU1065" s="351"/>
      <c r="AXV1065" s="351"/>
      <c r="AXW1065" s="351"/>
      <c r="AXX1065" s="351"/>
      <c r="AXY1065" s="351"/>
      <c r="AXZ1065" s="351"/>
      <c r="AYA1065" s="351"/>
      <c r="AYB1065" s="351"/>
      <c r="AYC1065" s="351"/>
      <c r="AYD1065" s="351"/>
      <c r="AYE1065" s="351"/>
      <c r="AYF1065" s="351"/>
      <c r="AYG1065" s="351"/>
      <c r="AYH1065" s="351"/>
      <c r="AYI1065" s="351"/>
      <c r="AYJ1065" s="351"/>
      <c r="AYK1065" s="351"/>
      <c r="AYL1065" s="351"/>
      <c r="AYM1065" s="351"/>
      <c r="AYN1065" s="351"/>
      <c r="AYO1065" s="351"/>
      <c r="AYP1065" s="351"/>
      <c r="AYQ1065" s="351"/>
      <c r="AYR1065" s="351"/>
      <c r="AYS1065" s="351"/>
      <c r="AYT1065" s="351"/>
      <c r="AYU1065" s="351"/>
      <c r="AYV1065" s="351"/>
      <c r="AYW1065" s="351"/>
      <c r="AYX1065" s="351"/>
      <c r="AYY1065" s="351"/>
      <c r="AYZ1065" s="351"/>
      <c r="AZA1065" s="351"/>
      <c r="AZB1065" s="351"/>
      <c r="AZC1065" s="351"/>
      <c r="AZD1065" s="351"/>
      <c r="AZE1065" s="351"/>
      <c r="AZF1065" s="351"/>
      <c r="AZG1065" s="351"/>
      <c r="AZH1065" s="351"/>
      <c r="AZI1065" s="351"/>
      <c r="AZJ1065" s="351"/>
      <c r="AZK1065" s="351"/>
      <c r="AZL1065" s="351"/>
      <c r="AZM1065" s="351"/>
      <c r="AZN1065" s="351"/>
      <c r="AZO1065" s="351"/>
      <c r="AZP1065" s="351"/>
      <c r="AZQ1065" s="351"/>
      <c r="AZR1065" s="351"/>
      <c r="AZS1065" s="351"/>
      <c r="AZT1065" s="351"/>
      <c r="AZU1065" s="351"/>
      <c r="AZV1065" s="351"/>
      <c r="AZW1065" s="351"/>
      <c r="AZX1065" s="351"/>
      <c r="AZY1065" s="351"/>
      <c r="AZZ1065" s="351"/>
      <c r="BAA1065" s="351"/>
      <c r="BAB1065" s="351"/>
      <c r="BAC1065" s="351"/>
      <c r="BAD1065" s="351"/>
      <c r="BAE1065" s="351"/>
      <c r="BAF1065" s="351"/>
      <c r="BAG1065" s="351"/>
      <c r="BAH1065" s="351"/>
      <c r="BAI1065" s="351"/>
      <c r="BAJ1065" s="351"/>
      <c r="BAK1065" s="351"/>
      <c r="BAL1065" s="351"/>
      <c r="BAM1065" s="351"/>
      <c r="BAN1065" s="351"/>
      <c r="BAO1065" s="351"/>
      <c r="BAP1065" s="351"/>
      <c r="BAQ1065" s="351"/>
      <c r="BAR1065" s="351"/>
      <c r="BAS1065" s="351"/>
      <c r="BAT1065" s="351"/>
      <c r="BAU1065" s="351"/>
      <c r="BAV1065" s="351"/>
      <c r="BAW1065" s="351"/>
      <c r="BAX1065" s="351"/>
      <c r="BAY1065" s="351"/>
      <c r="BAZ1065" s="351"/>
      <c r="BBA1065" s="351"/>
      <c r="BBB1065" s="351"/>
      <c r="BBC1065" s="351"/>
      <c r="BBD1065" s="351"/>
      <c r="BBE1065" s="351"/>
      <c r="BBF1065" s="351"/>
      <c r="BBG1065" s="351"/>
      <c r="BBH1065" s="351"/>
      <c r="BBI1065" s="351"/>
      <c r="BBJ1065" s="351"/>
      <c r="BBK1065" s="351"/>
      <c r="BBL1065" s="351"/>
      <c r="BBM1065" s="351"/>
      <c r="BBN1065" s="351"/>
      <c r="BBO1065" s="351"/>
      <c r="BBP1065" s="351"/>
      <c r="BBQ1065" s="351"/>
      <c r="BBR1065" s="351"/>
      <c r="BBS1065" s="351"/>
      <c r="BBT1065" s="351"/>
      <c r="BBU1065" s="351"/>
      <c r="BBV1065" s="351"/>
      <c r="BBW1065" s="351"/>
      <c r="BBX1065" s="351"/>
      <c r="BBY1065" s="351"/>
      <c r="BBZ1065" s="351"/>
      <c r="BCA1065" s="351"/>
      <c r="BCB1065" s="351"/>
      <c r="BCC1065" s="351"/>
      <c r="BCD1065" s="351"/>
      <c r="BCE1065" s="351"/>
      <c r="BCF1065" s="351"/>
      <c r="BCG1065" s="351"/>
      <c r="BCH1065" s="351"/>
      <c r="BCI1065" s="351"/>
      <c r="BCJ1065" s="351"/>
      <c r="BCK1065" s="351"/>
      <c r="BCL1065" s="351"/>
      <c r="BCM1065" s="351"/>
      <c r="BCN1065" s="351"/>
      <c r="BCO1065" s="351"/>
      <c r="BCP1065" s="351"/>
      <c r="BCQ1065" s="351"/>
      <c r="BCR1065" s="351"/>
      <c r="BCS1065" s="351"/>
      <c r="BCT1065" s="351"/>
      <c r="BCU1065" s="351"/>
      <c r="BCV1065" s="351"/>
      <c r="BCW1065" s="351"/>
      <c r="BCX1065" s="351"/>
      <c r="BCY1065" s="351"/>
      <c r="BCZ1065" s="351"/>
      <c r="BDA1065" s="351"/>
      <c r="BDB1065" s="351"/>
      <c r="BDC1065" s="351"/>
      <c r="BDD1065" s="351"/>
      <c r="BDE1065" s="351"/>
      <c r="BDF1065" s="351"/>
      <c r="BDG1065" s="351"/>
      <c r="BDH1065" s="351"/>
      <c r="BDI1065" s="351"/>
      <c r="BDJ1065" s="351"/>
      <c r="BDK1065" s="351"/>
      <c r="BDL1065" s="351"/>
      <c r="BDM1065" s="351"/>
      <c r="BDN1065" s="351"/>
      <c r="BDO1065" s="351"/>
      <c r="BDP1065" s="351"/>
      <c r="BDQ1065" s="351"/>
      <c r="BDR1065" s="351"/>
      <c r="BDS1065" s="351"/>
      <c r="BDT1065" s="351"/>
      <c r="BDU1065" s="351"/>
      <c r="BDV1065" s="351"/>
      <c r="BDW1065" s="351"/>
      <c r="BDX1065" s="351"/>
      <c r="BDY1065" s="351"/>
      <c r="BDZ1065" s="351"/>
      <c r="BEA1065" s="351"/>
      <c r="BEB1065" s="351"/>
      <c r="BEC1065" s="351"/>
      <c r="BED1065" s="351"/>
      <c r="BEE1065" s="351"/>
      <c r="BEF1065" s="351"/>
      <c r="BEG1065" s="351"/>
      <c r="BEH1065" s="351"/>
      <c r="BEI1065" s="351"/>
      <c r="BEJ1065" s="351"/>
      <c r="BEK1065" s="351"/>
      <c r="BEL1065" s="351"/>
      <c r="BEM1065" s="351"/>
      <c r="BEN1065" s="351"/>
      <c r="BEO1065" s="351"/>
      <c r="BEP1065" s="351"/>
      <c r="BEQ1065" s="351"/>
      <c r="BER1065" s="351"/>
      <c r="BES1065" s="351"/>
      <c r="BET1065" s="351"/>
      <c r="BEU1065" s="351"/>
      <c r="BEV1065" s="351"/>
      <c r="BEW1065" s="351"/>
      <c r="BEX1065" s="351"/>
      <c r="BEY1065" s="351"/>
      <c r="BEZ1065" s="351"/>
      <c r="BFA1065" s="351"/>
      <c r="BFB1065" s="351"/>
      <c r="BFC1065" s="351"/>
      <c r="BFD1065" s="351"/>
      <c r="BFE1065" s="351"/>
      <c r="BFF1065" s="351"/>
      <c r="BFG1065" s="351"/>
      <c r="BFH1065" s="351"/>
      <c r="BFI1065" s="351"/>
      <c r="BFJ1065" s="351"/>
      <c r="BFK1065" s="351"/>
      <c r="BFL1065" s="351"/>
      <c r="BFM1065" s="351"/>
      <c r="BFN1065" s="351"/>
      <c r="BFO1065" s="351"/>
      <c r="BFP1065" s="351"/>
      <c r="BFQ1065" s="351"/>
      <c r="BFR1065" s="351"/>
      <c r="BFS1065" s="351"/>
      <c r="BFT1065" s="351"/>
      <c r="BFU1065" s="351"/>
      <c r="BFV1065" s="351"/>
      <c r="BFW1065" s="351"/>
      <c r="BFX1065" s="351"/>
      <c r="BFY1065" s="351"/>
      <c r="BFZ1065" s="351"/>
      <c r="BGA1065" s="351"/>
      <c r="BGB1065" s="351"/>
      <c r="BGC1065" s="351"/>
      <c r="BGD1065" s="351"/>
      <c r="BGE1065" s="351"/>
      <c r="BGF1065" s="351"/>
      <c r="BGG1065" s="351"/>
      <c r="BGH1065" s="351"/>
      <c r="BGI1065" s="351"/>
      <c r="BGJ1065" s="351"/>
      <c r="BGK1065" s="351"/>
      <c r="BGL1065" s="351"/>
      <c r="BGM1065" s="351"/>
      <c r="BGN1065" s="351"/>
      <c r="BGO1065" s="351"/>
      <c r="BGP1065" s="351"/>
      <c r="BGQ1065" s="351"/>
      <c r="BGR1065" s="351"/>
      <c r="BGS1065" s="351"/>
      <c r="BGT1065" s="351"/>
      <c r="BGU1065" s="351"/>
      <c r="BGV1065" s="351"/>
      <c r="BGW1065" s="351"/>
      <c r="BGX1065" s="351"/>
      <c r="BGY1065" s="351"/>
      <c r="BGZ1065" s="351"/>
      <c r="BHA1065" s="351"/>
      <c r="BHB1065" s="351"/>
      <c r="BHC1065" s="351"/>
      <c r="BHD1065" s="351"/>
      <c r="BHE1065" s="351"/>
      <c r="BHF1065" s="351"/>
      <c r="BHG1065" s="351"/>
      <c r="BHH1065" s="351"/>
      <c r="BHI1065" s="351"/>
      <c r="BHJ1065" s="351"/>
      <c r="BHK1065" s="351"/>
      <c r="BHL1065" s="351"/>
      <c r="BHM1065" s="351"/>
      <c r="BHN1065" s="351"/>
      <c r="BHO1065" s="351"/>
      <c r="BHP1065" s="351"/>
      <c r="BHQ1065" s="351"/>
      <c r="BHR1065" s="351"/>
      <c r="BHS1065" s="351"/>
      <c r="BHT1065" s="351"/>
      <c r="BHU1065" s="351"/>
      <c r="BHV1065" s="351"/>
      <c r="BHW1065" s="351"/>
      <c r="BHX1065" s="351"/>
      <c r="BHY1065" s="351"/>
      <c r="BHZ1065" s="351"/>
      <c r="BIA1065" s="351"/>
      <c r="BIB1065" s="351"/>
      <c r="BIC1065" s="351"/>
      <c r="BID1065" s="351"/>
      <c r="BIE1065" s="351"/>
      <c r="BIF1065" s="351"/>
      <c r="BIG1065" s="351"/>
      <c r="BIH1065" s="351"/>
      <c r="BII1065" s="351"/>
      <c r="BIJ1065" s="351"/>
      <c r="BIK1065" s="351"/>
      <c r="BIL1065" s="351"/>
      <c r="BIM1065" s="351"/>
      <c r="BIN1065" s="351"/>
      <c r="BIO1065" s="351"/>
      <c r="BIP1065" s="351"/>
      <c r="BIQ1065" s="351"/>
      <c r="BIR1065" s="351"/>
      <c r="BIS1065" s="351"/>
      <c r="BIT1065" s="351"/>
      <c r="BIU1065" s="351"/>
      <c r="BIV1065" s="351"/>
      <c r="BIW1065" s="351"/>
      <c r="BIX1065" s="351"/>
      <c r="BIY1065" s="351"/>
      <c r="BIZ1065" s="351"/>
      <c r="BJA1065" s="351"/>
      <c r="BJB1065" s="351"/>
      <c r="BJC1065" s="351"/>
      <c r="BJD1065" s="351"/>
      <c r="BJE1065" s="351"/>
      <c r="BJF1065" s="351"/>
      <c r="BJG1065" s="351"/>
      <c r="BJH1065" s="351"/>
      <c r="BJI1065" s="351"/>
      <c r="BJJ1065" s="351"/>
      <c r="BJK1065" s="351"/>
      <c r="BJL1065" s="351"/>
      <c r="BJM1065" s="351"/>
      <c r="BJN1065" s="351"/>
      <c r="BJO1065" s="351"/>
      <c r="BJP1065" s="351"/>
      <c r="BJQ1065" s="351"/>
      <c r="BJR1065" s="351"/>
      <c r="BJS1065" s="351"/>
      <c r="BJT1065" s="351"/>
      <c r="BJU1065" s="351"/>
      <c r="BJV1065" s="351"/>
      <c r="BJW1065" s="351"/>
      <c r="BJX1065" s="351"/>
      <c r="BJY1065" s="351"/>
      <c r="BJZ1065" s="351"/>
      <c r="BKA1065" s="351"/>
      <c r="BKB1065" s="351"/>
      <c r="BKC1065" s="351"/>
      <c r="BKD1065" s="351"/>
      <c r="BKE1065" s="351"/>
      <c r="BKF1065" s="351"/>
      <c r="BKG1065" s="351"/>
      <c r="BKH1065" s="351"/>
      <c r="BKI1065" s="351"/>
      <c r="BKJ1065" s="351"/>
      <c r="BKK1065" s="351"/>
      <c r="BKL1065" s="351"/>
      <c r="BKM1065" s="351"/>
      <c r="BKN1065" s="351"/>
      <c r="BKO1065" s="351"/>
      <c r="BKP1065" s="351"/>
      <c r="BKQ1065" s="351"/>
      <c r="BKR1065" s="351"/>
      <c r="BKS1065" s="351"/>
      <c r="BKT1065" s="351"/>
      <c r="BKU1065" s="351"/>
      <c r="BKV1065" s="351"/>
      <c r="BKW1065" s="351"/>
      <c r="BKX1065" s="351"/>
      <c r="BKY1065" s="351"/>
      <c r="BKZ1065" s="351"/>
      <c r="BLA1065" s="351"/>
      <c r="BLB1065" s="351"/>
      <c r="BLC1065" s="351"/>
      <c r="BLD1065" s="351"/>
      <c r="BLE1065" s="351"/>
      <c r="BLF1065" s="351"/>
      <c r="BLG1065" s="351"/>
      <c r="BLH1065" s="351"/>
      <c r="BLI1065" s="351"/>
      <c r="BLJ1065" s="351"/>
      <c r="BLK1065" s="351"/>
      <c r="BLL1065" s="351"/>
      <c r="BLM1065" s="351"/>
      <c r="BLN1065" s="351"/>
      <c r="BLO1065" s="351"/>
      <c r="BLP1065" s="351"/>
      <c r="BLQ1065" s="351"/>
      <c r="BLR1065" s="351"/>
      <c r="BLS1065" s="351"/>
      <c r="BLT1065" s="351"/>
      <c r="BLU1065" s="351"/>
      <c r="BLV1065" s="351"/>
      <c r="BLW1065" s="351"/>
      <c r="BLX1065" s="351"/>
      <c r="BLY1065" s="351"/>
      <c r="BLZ1065" s="351"/>
      <c r="BMA1065" s="351"/>
      <c r="BMB1065" s="351"/>
      <c r="BMC1065" s="351"/>
      <c r="BMD1065" s="351"/>
      <c r="BME1065" s="351"/>
      <c r="BMF1065" s="351"/>
      <c r="BMG1065" s="351"/>
      <c r="BMH1065" s="351"/>
      <c r="BMI1065" s="351"/>
      <c r="BMJ1065" s="351"/>
      <c r="BMK1065" s="351"/>
      <c r="BML1065" s="351"/>
      <c r="BMM1065" s="351"/>
      <c r="BMN1065" s="351"/>
      <c r="BMO1065" s="351"/>
      <c r="BMP1065" s="351"/>
      <c r="BMQ1065" s="351"/>
      <c r="BMR1065" s="351"/>
      <c r="BMS1065" s="351"/>
      <c r="BMT1065" s="351"/>
      <c r="BMU1065" s="351"/>
      <c r="BMV1065" s="351"/>
      <c r="BMW1065" s="351"/>
      <c r="BMX1065" s="351"/>
      <c r="BMY1065" s="351"/>
      <c r="BMZ1065" s="351"/>
      <c r="BNA1065" s="351"/>
      <c r="BNB1065" s="351"/>
      <c r="BNC1065" s="351"/>
      <c r="BND1065" s="351"/>
      <c r="BNE1065" s="351"/>
      <c r="BNF1065" s="351"/>
      <c r="BNG1065" s="351"/>
      <c r="BNH1065" s="351"/>
      <c r="BNI1065" s="351"/>
      <c r="BNJ1065" s="351"/>
      <c r="BNK1065" s="351"/>
      <c r="BNL1065" s="351"/>
      <c r="BNM1065" s="351"/>
      <c r="BNN1065" s="351"/>
      <c r="BNO1065" s="351"/>
      <c r="BNP1065" s="351"/>
      <c r="BNQ1065" s="351"/>
      <c r="BNR1065" s="351"/>
      <c r="BNS1065" s="351"/>
      <c r="BNT1065" s="351"/>
      <c r="BNU1065" s="351"/>
      <c r="BNV1065" s="351"/>
      <c r="BNW1065" s="351"/>
      <c r="BNX1065" s="351"/>
      <c r="BNY1065" s="351"/>
      <c r="BNZ1065" s="351"/>
      <c r="BOA1065" s="351"/>
      <c r="BOB1065" s="351"/>
      <c r="BOC1065" s="351"/>
      <c r="BOD1065" s="351"/>
      <c r="BOE1065" s="351"/>
      <c r="BOF1065" s="351"/>
      <c r="BOG1065" s="351"/>
      <c r="BOH1065" s="351"/>
      <c r="BOI1065" s="351"/>
      <c r="BOJ1065" s="351"/>
      <c r="BOK1065" s="351"/>
      <c r="BOL1065" s="351"/>
      <c r="BOM1065" s="351"/>
      <c r="BON1065" s="351"/>
      <c r="BOO1065" s="351"/>
      <c r="BOP1065" s="351"/>
      <c r="BOQ1065" s="351"/>
      <c r="BOR1065" s="351"/>
      <c r="BOS1065" s="351"/>
      <c r="BOT1065" s="351"/>
      <c r="BOU1065" s="351"/>
      <c r="BOV1065" s="351"/>
      <c r="BOW1065" s="351"/>
      <c r="BOX1065" s="351"/>
      <c r="BOY1065" s="351"/>
      <c r="BOZ1065" s="351"/>
      <c r="BPA1065" s="351"/>
      <c r="BPB1065" s="351"/>
      <c r="BPC1065" s="351"/>
      <c r="BPD1065" s="351"/>
      <c r="BPE1065" s="351"/>
      <c r="BPF1065" s="351"/>
      <c r="BPG1065" s="351"/>
      <c r="BPH1065" s="351"/>
      <c r="BPI1065" s="351"/>
      <c r="BPJ1065" s="351"/>
      <c r="BPK1065" s="351"/>
      <c r="BPL1065" s="351"/>
      <c r="BPM1065" s="351"/>
      <c r="BPN1065" s="351"/>
      <c r="BPO1065" s="351"/>
      <c r="BPP1065" s="351"/>
      <c r="BPQ1065" s="351"/>
      <c r="BPR1065" s="351"/>
      <c r="BPS1065" s="351"/>
      <c r="BPT1065" s="351"/>
      <c r="BPU1065" s="351"/>
      <c r="BPV1065" s="351"/>
      <c r="BPW1065" s="351"/>
      <c r="BPX1065" s="351"/>
      <c r="BPY1065" s="351"/>
      <c r="BPZ1065" s="351"/>
      <c r="BQA1065" s="351"/>
      <c r="BQB1065" s="351"/>
      <c r="BQC1065" s="351"/>
      <c r="BQD1065" s="351"/>
      <c r="BQE1065" s="351"/>
      <c r="BQF1065" s="351"/>
      <c r="BQG1065" s="351"/>
      <c r="BQH1065" s="351"/>
      <c r="BQI1065" s="351"/>
      <c r="BQJ1065" s="351"/>
      <c r="BQK1065" s="351"/>
      <c r="BQL1065" s="351"/>
      <c r="BQM1065" s="351"/>
      <c r="BQN1065" s="351"/>
      <c r="BQO1065" s="351"/>
      <c r="BQP1065" s="351"/>
      <c r="BQQ1065" s="351"/>
      <c r="BQR1065" s="351"/>
      <c r="BQS1065" s="351"/>
      <c r="BQT1065" s="351"/>
      <c r="BQU1065" s="351"/>
      <c r="BQV1065" s="351"/>
      <c r="BQW1065" s="351"/>
      <c r="BQX1065" s="351"/>
      <c r="BQY1065" s="351"/>
      <c r="BQZ1065" s="351"/>
      <c r="BRA1065" s="351"/>
      <c r="BRB1065" s="351"/>
      <c r="BRC1065" s="351"/>
      <c r="BRD1065" s="351"/>
      <c r="BRE1065" s="351"/>
      <c r="BRF1065" s="351"/>
      <c r="BRG1065" s="351"/>
      <c r="BRH1065" s="351"/>
      <c r="BRI1065" s="351"/>
      <c r="BRJ1065" s="351"/>
      <c r="BRK1065" s="351"/>
      <c r="BRL1065" s="351"/>
      <c r="BRM1065" s="351"/>
      <c r="BRN1065" s="351"/>
      <c r="BRO1065" s="351"/>
      <c r="BRP1065" s="351"/>
      <c r="BRQ1065" s="351"/>
      <c r="BRR1065" s="351"/>
      <c r="BRS1065" s="351"/>
      <c r="BRT1065" s="351"/>
      <c r="BRU1065" s="351"/>
      <c r="BRV1065" s="351"/>
      <c r="BRW1065" s="351"/>
      <c r="BRX1065" s="351"/>
      <c r="BRY1065" s="351"/>
      <c r="BRZ1065" s="351"/>
      <c r="BSA1065" s="351"/>
      <c r="BSB1065" s="351"/>
      <c r="BSC1065" s="351"/>
      <c r="BSD1065" s="351"/>
      <c r="BSE1065" s="351"/>
      <c r="BSF1065" s="351"/>
      <c r="BSG1065" s="351"/>
      <c r="BSH1065" s="351"/>
      <c r="BSI1065" s="351"/>
      <c r="BSJ1065" s="351"/>
      <c r="BSK1065" s="351"/>
      <c r="BSL1065" s="351"/>
      <c r="BSM1065" s="351"/>
      <c r="BSN1065" s="351"/>
      <c r="BSO1065" s="351"/>
      <c r="BSP1065" s="351"/>
      <c r="BSQ1065" s="351"/>
      <c r="BSR1065" s="351"/>
      <c r="BSS1065" s="351"/>
      <c r="BST1065" s="351"/>
      <c r="BSU1065" s="351"/>
      <c r="BSV1065" s="351"/>
      <c r="BSW1065" s="351"/>
      <c r="BSX1065" s="351"/>
      <c r="BSY1065" s="351"/>
      <c r="BSZ1065" s="351"/>
      <c r="BTA1065" s="351"/>
      <c r="BTB1065" s="351"/>
      <c r="BTC1065" s="351"/>
      <c r="BTD1065" s="351"/>
      <c r="BTE1065" s="351"/>
      <c r="BTF1065" s="351"/>
      <c r="BTG1065" s="351"/>
      <c r="BTH1065" s="351"/>
      <c r="BTI1065" s="351"/>
      <c r="BTJ1065" s="351"/>
      <c r="BTK1065" s="351"/>
      <c r="BTL1065" s="351"/>
      <c r="BTM1065" s="351"/>
      <c r="BTN1065" s="351"/>
      <c r="BTO1065" s="351"/>
      <c r="BTP1065" s="351"/>
      <c r="BTQ1065" s="351"/>
      <c r="BTR1065" s="351"/>
      <c r="BTS1065" s="351"/>
      <c r="BTT1065" s="351"/>
      <c r="BTU1065" s="351"/>
      <c r="BTV1065" s="351"/>
      <c r="BTW1065" s="351"/>
      <c r="BTX1065" s="351"/>
      <c r="BTY1065" s="351"/>
      <c r="BTZ1065" s="351"/>
      <c r="BUA1065" s="351"/>
      <c r="BUB1065" s="351"/>
      <c r="BUC1065" s="351"/>
      <c r="BUD1065" s="351"/>
      <c r="BUE1065" s="351"/>
      <c r="BUF1065" s="351"/>
      <c r="BUG1065" s="351"/>
      <c r="BUH1065" s="351"/>
      <c r="BUI1065" s="351"/>
      <c r="BUJ1065" s="351"/>
      <c r="BUK1065" s="351"/>
      <c r="BUL1065" s="351"/>
      <c r="BUM1065" s="351"/>
      <c r="BUN1065" s="351"/>
      <c r="BUO1065" s="351"/>
      <c r="BUP1065" s="351"/>
      <c r="BUQ1065" s="351"/>
      <c r="BUR1065" s="351"/>
      <c r="BUS1065" s="351"/>
      <c r="BUT1065" s="351"/>
      <c r="BUU1065" s="351"/>
      <c r="BUV1065" s="351"/>
      <c r="BUW1065" s="351"/>
      <c r="BUX1065" s="351"/>
      <c r="BUY1065" s="351"/>
      <c r="BUZ1065" s="351"/>
      <c r="BVA1065" s="351"/>
      <c r="BVB1065" s="351"/>
      <c r="BVC1065" s="351"/>
      <c r="BVD1065" s="351"/>
      <c r="BVE1065" s="351"/>
      <c r="BVF1065" s="351"/>
      <c r="BVG1065" s="351"/>
      <c r="BVH1065" s="351"/>
      <c r="BVI1065" s="351"/>
      <c r="BVJ1065" s="351"/>
      <c r="BVK1065" s="351"/>
      <c r="BVL1065" s="351"/>
      <c r="BVM1065" s="351"/>
      <c r="BVN1065" s="351"/>
      <c r="BVO1065" s="351"/>
      <c r="BVP1065" s="351"/>
      <c r="BVQ1065" s="351"/>
      <c r="BVR1065" s="351"/>
      <c r="BVS1065" s="351"/>
      <c r="BVT1065" s="351"/>
      <c r="BVU1065" s="351"/>
      <c r="BVV1065" s="351"/>
      <c r="BVW1065" s="351"/>
      <c r="BVX1065" s="351"/>
      <c r="BVY1065" s="351"/>
      <c r="BVZ1065" s="351"/>
      <c r="BWA1065" s="351"/>
      <c r="BWB1065" s="351"/>
      <c r="BWC1065" s="351"/>
      <c r="BWD1065" s="351"/>
      <c r="BWE1065" s="351"/>
      <c r="BWF1065" s="351"/>
      <c r="BWG1065" s="351"/>
      <c r="BWH1065" s="351"/>
      <c r="BWI1065" s="351"/>
      <c r="BWJ1065" s="351"/>
      <c r="BWK1065" s="351"/>
      <c r="BWL1065" s="351"/>
      <c r="BWM1065" s="351"/>
      <c r="BWN1065" s="351"/>
      <c r="BWO1065" s="351"/>
      <c r="BWP1065" s="351"/>
      <c r="BWQ1065" s="351"/>
      <c r="BWR1065" s="351"/>
      <c r="BWS1065" s="351"/>
      <c r="BWT1065" s="351"/>
      <c r="BWU1065" s="351"/>
      <c r="BWV1065" s="351"/>
      <c r="BWW1065" s="351"/>
      <c r="BWX1065" s="351"/>
      <c r="BWY1065" s="351"/>
      <c r="BWZ1065" s="351"/>
      <c r="BXA1065" s="351"/>
      <c r="BXB1065" s="351"/>
      <c r="BXC1065" s="351"/>
      <c r="BXD1065" s="351"/>
      <c r="BXE1065" s="351"/>
      <c r="BXF1065" s="351"/>
      <c r="BXG1065" s="351"/>
      <c r="BXH1065" s="351"/>
      <c r="BXI1065" s="351"/>
      <c r="BXJ1065" s="351"/>
      <c r="BXK1065" s="351"/>
      <c r="BXL1065" s="351"/>
      <c r="BXM1065" s="351"/>
      <c r="BXN1065" s="351"/>
      <c r="BXO1065" s="351"/>
      <c r="BXP1065" s="351"/>
      <c r="BXQ1065" s="351"/>
      <c r="BXR1065" s="351"/>
      <c r="BXS1065" s="351"/>
      <c r="BXT1065" s="351"/>
      <c r="BXU1065" s="351"/>
      <c r="BXV1065" s="351"/>
      <c r="BXW1065" s="351"/>
      <c r="BXX1065" s="351"/>
      <c r="BXY1065" s="351"/>
      <c r="BXZ1065" s="351"/>
      <c r="BYA1065" s="351"/>
      <c r="BYB1065" s="351"/>
      <c r="BYC1065" s="351"/>
      <c r="BYD1065" s="351"/>
      <c r="BYE1065" s="351"/>
      <c r="BYF1065" s="351"/>
      <c r="BYG1065" s="351"/>
      <c r="BYH1065" s="351"/>
      <c r="BYI1065" s="351"/>
      <c r="BYJ1065" s="351"/>
      <c r="BYK1065" s="351"/>
      <c r="BYL1065" s="351"/>
      <c r="BYM1065" s="351"/>
      <c r="BYN1065" s="351"/>
      <c r="BYO1065" s="351"/>
      <c r="BYP1065" s="351"/>
      <c r="BYQ1065" s="351"/>
      <c r="BYR1065" s="351"/>
      <c r="BYS1065" s="351"/>
      <c r="BYT1065" s="351"/>
      <c r="BYU1065" s="351"/>
      <c r="BYV1065" s="351"/>
      <c r="BYW1065" s="351"/>
      <c r="BYX1065" s="351"/>
      <c r="BYY1065" s="351"/>
      <c r="BYZ1065" s="351"/>
      <c r="BZA1065" s="351"/>
      <c r="BZB1065" s="351"/>
      <c r="BZC1065" s="351"/>
      <c r="BZD1065" s="351"/>
      <c r="BZE1065" s="351"/>
      <c r="BZF1065" s="351"/>
      <c r="BZG1065" s="351"/>
      <c r="BZH1065" s="351"/>
      <c r="BZI1065" s="351"/>
      <c r="BZJ1065" s="351"/>
      <c r="BZK1065" s="351"/>
      <c r="BZL1065" s="351"/>
      <c r="BZM1065" s="351"/>
      <c r="BZN1065" s="351"/>
      <c r="BZO1065" s="351"/>
      <c r="BZP1065" s="351"/>
      <c r="BZQ1065" s="351"/>
      <c r="BZR1065" s="351"/>
      <c r="BZS1065" s="351"/>
      <c r="BZT1065" s="351"/>
      <c r="BZU1065" s="351"/>
      <c r="BZV1065" s="351"/>
      <c r="BZW1065" s="351"/>
      <c r="BZX1065" s="351"/>
      <c r="BZY1065" s="351"/>
      <c r="BZZ1065" s="351"/>
      <c r="CAA1065" s="351"/>
      <c r="CAB1065" s="351"/>
      <c r="CAC1065" s="351"/>
      <c r="CAD1065" s="351"/>
      <c r="CAE1065" s="351"/>
      <c r="CAF1065" s="351"/>
      <c r="CAG1065" s="351"/>
      <c r="CAH1065" s="351"/>
      <c r="CAI1065" s="351"/>
      <c r="CAJ1065" s="351"/>
      <c r="CAK1065" s="351"/>
      <c r="CAL1065" s="351"/>
      <c r="CAM1065" s="351"/>
      <c r="CAN1065" s="351"/>
      <c r="CAO1065" s="351"/>
      <c r="CAP1065" s="351"/>
      <c r="CAQ1065" s="351"/>
      <c r="CAR1065" s="351"/>
      <c r="CAS1065" s="351"/>
      <c r="CAT1065" s="351"/>
      <c r="CAU1065" s="351"/>
      <c r="CAV1065" s="351"/>
      <c r="CAW1065" s="351"/>
      <c r="CAX1065" s="351"/>
      <c r="CAY1065" s="351"/>
      <c r="CAZ1065" s="351"/>
      <c r="CBA1065" s="351"/>
      <c r="CBB1065" s="351"/>
      <c r="CBC1065" s="351"/>
      <c r="CBD1065" s="351"/>
      <c r="CBE1065" s="351"/>
      <c r="CBF1065" s="351"/>
      <c r="CBG1065" s="351"/>
      <c r="CBH1065" s="351"/>
      <c r="CBI1065" s="351"/>
      <c r="CBJ1065" s="351"/>
      <c r="CBK1065" s="351"/>
      <c r="CBL1065" s="351"/>
      <c r="CBM1065" s="351"/>
      <c r="CBN1065" s="351"/>
      <c r="CBO1065" s="351"/>
      <c r="CBP1065" s="351"/>
      <c r="CBQ1065" s="351"/>
      <c r="CBR1065" s="351"/>
      <c r="CBS1065" s="351"/>
      <c r="CBT1065" s="351"/>
      <c r="CBU1065" s="351"/>
      <c r="CBV1065" s="351"/>
      <c r="CBW1065" s="351"/>
      <c r="CBX1065" s="351"/>
      <c r="CBY1065" s="351"/>
      <c r="CBZ1065" s="351"/>
      <c r="CCA1065" s="351"/>
      <c r="CCB1065" s="351"/>
      <c r="CCC1065" s="351"/>
      <c r="CCD1065" s="351"/>
      <c r="CCE1065" s="351"/>
      <c r="CCF1065" s="351"/>
      <c r="CCG1065" s="351"/>
      <c r="CCH1065" s="351"/>
      <c r="CCI1065" s="351"/>
      <c r="CCJ1065" s="351"/>
      <c r="CCK1065" s="351"/>
      <c r="CCL1065" s="351"/>
      <c r="CCM1065" s="351"/>
      <c r="CCN1065" s="351"/>
      <c r="CCO1065" s="351"/>
      <c r="CCP1065" s="351"/>
      <c r="CCQ1065" s="351"/>
      <c r="CCR1065" s="351"/>
      <c r="CCS1065" s="351"/>
      <c r="CCT1065" s="351"/>
      <c r="CCU1065" s="351"/>
      <c r="CCV1065" s="351"/>
      <c r="CCW1065" s="351"/>
      <c r="CCX1065" s="351"/>
      <c r="CCY1065" s="351"/>
      <c r="CCZ1065" s="351"/>
      <c r="CDA1065" s="351"/>
      <c r="CDB1065" s="351"/>
      <c r="CDC1065" s="351"/>
      <c r="CDD1065" s="351"/>
      <c r="CDE1065" s="351"/>
      <c r="CDF1065" s="351"/>
      <c r="CDG1065" s="351"/>
      <c r="CDH1065" s="351"/>
      <c r="CDI1065" s="351"/>
      <c r="CDJ1065" s="351"/>
      <c r="CDK1065" s="351"/>
      <c r="CDL1065" s="351"/>
      <c r="CDM1065" s="351"/>
      <c r="CDN1065" s="351"/>
      <c r="CDO1065" s="351"/>
      <c r="CDP1065" s="351"/>
      <c r="CDQ1065" s="351"/>
      <c r="CDR1065" s="351"/>
      <c r="CDS1065" s="351"/>
      <c r="CDT1065" s="351"/>
      <c r="CDU1065" s="351"/>
      <c r="CDV1065" s="351"/>
      <c r="CDW1065" s="351"/>
      <c r="CDX1065" s="351"/>
      <c r="CDY1065" s="351"/>
      <c r="CDZ1065" s="351"/>
      <c r="CEA1065" s="351"/>
      <c r="CEB1065" s="351"/>
      <c r="CEC1065" s="351"/>
      <c r="CED1065" s="351"/>
      <c r="CEE1065" s="351"/>
      <c r="CEF1065" s="351"/>
      <c r="CEG1065" s="351"/>
      <c r="CEH1065" s="351"/>
      <c r="CEI1065" s="351"/>
      <c r="CEJ1065" s="351"/>
      <c r="CEK1065" s="351"/>
      <c r="CEL1065" s="351"/>
      <c r="CEM1065" s="351"/>
      <c r="CEN1065" s="351"/>
      <c r="CEO1065" s="351"/>
      <c r="CEP1065" s="351"/>
      <c r="CEQ1065" s="351"/>
      <c r="CER1065" s="351"/>
      <c r="CES1065" s="351"/>
      <c r="CET1065" s="351"/>
      <c r="CEU1065" s="351"/>
      <c r="CEV1065" s="351"/>
      <c r="CEW1065" s="351"/>
      <c r="CEX1065" s="351"/>
      <c r="CEY1065" s="351"/>
      <c r="CEZ1065" s="351"/>
      <c r="CFA1065" s="351"/>
      <c r="CFB1065" s="351"/>
      <c r="CFC1065" s="351"/>
      <c r="CFD1065" s="351"/>
      <c r="CFE1065" s="351"/>
      <c r="CFF1065" s="351"/>
      <c r="CFG1065" s="351"/>
      <c r="CFH1065" s="351"/>
      <c r="CFI1065" s="351"/>
      <c r="CFJ1065" s="351"/>
      <c r="CFK1065" s="351"/>
      <c r="CFL1065" s="351"/>
      <c r="CFM1065" s="351"/>
      <c r="CFN1065" s="351"/>
      <c r="CFO1065" s="351"/>
      <c r="CFP1065" s="351"/>
      <c r="CFQ1065" s="351"/>
      <c r="CFR1065" s="351"/>
      <c r="CFS1065" s="351"/>
      <c r="CFT1065" s="351"/>
      <c r="CFU1065" s="351"/>
      <c r="CFV1065" s="351"/>
      <c r="CFW1065" s="351"/>
      <c r="CFX1065" s="351"/>
      <c r="CFY1065" s="351"/>
      <c r="CFZ1065" s="351"/>
      <c r="CGA1065" s="351"/>
      <c r="CGB1065" s="351"/>
      <c r="CGC1065" s="351"/>
      <c r="CGD1065" s="351"/>
      <c r="CGE1065" s="351"/>
      <c r="CGF1065" s="351"/>
      <c r="CGG1065" s="351"/>
      <c r="CGH1065" s="351"/>
      <c r="CGI1065" s="351"/>
      <c r="CGJ1065" s="351"/>
      <c r="CGK1065" s="351"/>
      <c r="CGL1065" s="351"/>
      <c r="CGM1065" s="351"/>
      <c r="CGN1065" s="351"/>
      <c r="CGO1065" s="351"/>
      <c r="CGP1065" s="351"/>
      <c r="CGQ1065" s="351"/>
      <c r="CGR1065" s="351"/>
      <c r="CGS1065" s="351"/>
      <c r="CGT1065" s="351"/>
      <c r="CGU1065" s="351"/>
      <c r="CGV1065" s="351"/>
      <c r="CGW1065" s="351"/>
      <c r="CGX1065" s="351"/>
      <c r="CGY1065" s="351"/>
      <c r="CGZ1065" s="351"/>
      <c r="CHA1065" s="351"/>
      <c r="CHB1065" s="351"/>
      <c r="CHC1065" s="351"/>
      <c r="CHD1065" s="351"/>
      <c r="CHE1065" s="351"/>
      <c r="CHF1065" s="351"/>
      <c r="CHG1065" s="351"/>
      <c r="CHH1065" s="351"/>
      <c r="CHI1065" s="351"/>
      <c r="CHJ1065" s="351"/>
      <c r="CHK1065" s="351"/>
      <c r="CHL1065" s="351"/>
      <c r="CHM1065" s="351"/>
      <c r="CHN1065" s="351"/>
      <c r="CHO1065" s="351"/>
      <c r="CHP1065" s="351"/>
      <c r="CHQ1065" s="351"/>
      <c r="CHR1065" s="351"/>
      <c r="CHS1065" s="351"/>
      <c r="CHT1065" s="351"/>
      <c r="CHU1065" s="351"/>
      <c r="CHV1065" s="351"/>
      <c r="CHW1065" s="351"/>
      <c r="CHX1065" s="351"/>
      <c r="CHY1065" s="351"/>
      <c r="CHZ1065" s="351"/>
      <c r="CIA1065" s="351"/>
      <c r="CIB1065" s="351"/>
      <c r="CIC1065" s="351"/>
      <c r="CID1065" s="351"/>
      <c r="CIE1065" s="351"/>
      <c r="CIF1065" s="351"/>
      <c r="CIG1065" s="351"/>
      <c r="CIH1065" s="351"/>
      <c r="CII1065" s="351"/>
      <c r="CIJ1065" s="351"/>
      <c r="CIK1065" s="351"/>
      <c r="CIL1065" s="351"/>
      <c r="CIM1065" s="351"/>
      <c r="CIN1065" s="351"/>
      <c r="CIO1065" s="351"/>
      <c r="CIP1065" s="351"/>
      <c r="CIQ1065" s="351"/>
      <c r="CIR1065" s="351"/>
      <c r="CIS1065" s="351"/>
      <c r="CIT1065" s="351"/>
      <c r="CIU1065" s="351"/>
      <c r="CIV1065" s="351"/>
      <c r="CIW1065" s="351"/>
      <c r="CIX1065" s="351"/>
      <c r="CIY1065" s="351"/>
      <c r="CIZ1065" s="351"/>
      <c r="CJA1065" s="351"/>
      <c r="CJB1065" s="351"/>
      <c r="CJC1065" s="351"/>
      <c r="CJD1065" s="351"/>
      <c r="CJE1065" s="351"/>
      <c r="CJF1065" s="351"/>
      <c r="CJG1065" s="351"/>
      <c r="CJH1065" s="351"/>
      <c r="CJI1065" s="351"/>
      <c r="CJJ1065" s="351"/>
      <c r="CJK1065" s="351"/>
      <c r="CJL1065" s="351"/>
      <c r="CJM1065" s="351"/>
      <c r="CJN1065" s="351"/>
      <c r="CJO1065" s="351"/>
      <c r="CJP1065" s="351"/>
      <c r="CJQ1065" s="351"/>
      <c r="CJR1065" s="351"/>
      <c r="CJS1065" s="351"/>
      <c r="CJT1065" s="351"/>
      <c r="CJU1065" s="351"/>
      <c r="CJV1065" s="351"/>
      <c r="CJW1065" s="351"/>
      <c r="CJX1065" s="351"/>
      <c r="CJY1065" s="351"/>
      <c r="CJZ1065" s="351"/>
      <c r="CKA1065" s="351"/>
      <c r="CKB1065" s="351"/>
      <c r="CKC1065" s="351"/>
      <c r="CKD1065" s="351"/>
      <c r="CKE1065" s="351"/>
      <c r="CKF1065" s="351"/>
      <c r="CKG1065" s="351"/>
      <c r="CKH1065" s="351"/>
      <c r="CKI1065" s="351"/>
      <c r="CKJ1065" s="351"/>
      <c r="CKK1065" s="351"/>
      <c r="CKL1065" s="351"/>
      <c r="CKM1065" s="351"/>
      <c r="CKN1065" s="351"/>
      <c r="CKO1065" s="351"/>
      <c r="CKP1065" s="351"/>
      <c r="CKQ1065" s="351"/>
      <c r="CKR1065" s="351"/>
      <c r="CKS1065" s="351"/>
      <c r="CKT1065" s="351"/>
      <c r="CKU1065" s="351"/>
      <c r="CKV1065" s="351"/>
      <c r="CKW1065" s="351"/>
      <c r="CKX1065" s="351"/>
      <c r="CKY1065" s="351"/>
      <c r="CKZ1065" s="351"/>
      <c r="CLA1065" s="351"/>
      <c r="CLB1065" s="351"/>
      <c r="CLC1065" s="351"/>
      <c r="CLD1065" s="351"/>
      <c r="CLE1065" s="351"/>
      <c r="CLF1065" s="351"/>
      <c r="CLG1065" s="351"/>
      <c r="CLH1065" s="351"/>
      <c r="CLI1065" s="351"/>
      <c r="CLJ1065" s="351"/>
      <c r="CLK1065" s="351"/>
      <c r="CLL1065" s="351"/>
      <c r="CLM1065" s="351"/>
      <c r="CLN1065" s="351"/>
      <c r="CLO1065" s="351"/>
      <c r="CLP1065" s="351"/>
      <c r="CLQ1065" s="351"/>
      <c r="CLR1065" s="351"/>
      <c r="CLS1065" s="351"/>
      <c r="CLT1065" s="351"/>
      <c r="CLU1065" s="351"/>
      <c r="CLV1065" s="351"/>
      <c r="CLW1065" s="351"/>
      <c r="CLX1065" s="351"/>
      <c r="CLY1065" s="351"/>
      <c r="CLZ1065" s="351"/>
      <c r="CMA1065" s="351"/>
      <c r="CMB1065" s="351"/>
      <c r="CMC1065" s="351"/>
      <c r="CMD1065" s="351"/>
      <c r="CME1065" s="351"/>
      <c r="CMF1065" s="351"/>
      <c r="CMG1065" s="351"/>
      <c r="CMH1065" s="351"/>
      <c r="CMI1065" s="351"/>
      <c r="CMJ1065" s="351"/>
      <c r="CMK1065" s="351"/>
      <c r="CML1065" s="351"/>
      <c r="CMM1065" s="351"/>
      <c r="CMN1065" s="351"/>
      <c r="CMO1065" s="351"/>
      <c r="CMP1065" s="351"/>
      <c r="CMQ1065" s="351"/>
      <c r="CMR1065" s="351"/>
      <c r="CMS1065" s="351"/>
      <c r="CMT1065" s="351"/>
      <c r="CMU1065" s="351"/>
      <c r="CMV1065" s="351"/>
      <c r="CMW1065" s="351"/>
      <c r="CMX1065" s="351"/>
      <c r="CMY1065" s="351"/>
      <c r="CMZ1065" s="351"/>
      <c r="CNA1065" s="351"/>
      <c r="CNB1065" s="351"/>
      <c r="CNC1065" s="351"/>
      <c r="CND1065" s="351"/>
      <c r="CNE1065" s="351"/>
      <c r="CNF1065" s="351"/>
      <c r="CNG1065" s="351"/>
      <c r="CNH1065" s="351"/>
      <c r="CNI1065" s="351"/>
      <c r="CNJ1065" s="351"/>
      <c r="CNK1065" s="351"/>
      <c r="CNL1065" s="351"/>
      <c r="CNM1065" s="351"/>
      <c r="CNN1065" s="351"/>
      <c r="CNO1065" s="351"/>
      <c r="CNP1065" s="351"/>
      <c r="CNQ1065" s="351"/>
      <c r="CNR1065" s="351"/>
      <c r="CNS1065" s="351"/>
      <c r="CNT1065" s="351"/>
      <c r="CNU1065" s="351"/>
      <c r="CNV1065" s="351"/>
      <c r="CNW1065" s="351"/>
      <c r="CNX1065" s="351"/>
      <c r="CNY1065" s="351"/>
      <c r="CNZ1065" s="351"/>
      <c r="COA1065" s="351"/>
      <c r="COB1065" s="351"/>
      <c r="COC1065" s="351"/>
      <c r="COD1065" s="351"/>
      <c r="COE1065" s="351"/>
      <c r="COF1065" s="351"/>
      <c r="COG1065" s="351"/>
      <c r="COH1065" s="351"/>
      <c r="COI1065" s="351"/>
      <c r="COJ1065" s="351"/>
      <c r="COK1065" s="351"/>
      <c r="COL1065" s="351"/>
      <c r="COM1065" s="351"/>
      <c r="CON1065" s="351"/>
      <c r="COO1065" s="351"/>
      <c r="COP1065" s="351"/>
      <c r="COQ1065" s="351"/>
      <c r="COR1065" s="351"/>
      <c r="COS1065" s="351"/>
      <c r="COT1065" s="351"/>
      <c r="COU1065" s="351"/>
      <c r="COV1065" s="351"/>
      <c r="COW1065" s="351"/>
      <c r="COX1065" s="351"/>
      <c r="COY1065" s="351"/>
      <c r="COZ1065" s="351"/>
      <c r="CPA1065" s="351"/>
      <c r="CPB1065" s="351"/>
      <c r="CPC1065" s="351"/>
      <c r="CPD1065" s="351"/>
      <c r="CPE1065" s="351"/>
      <c r="CPF1065" s="351"/>
      <c r="CPG1065" s="351"/>
      <c r="CPH1065" s="351"/>
      <c r="CPI1065" s="351"/>
      <c r="CPJ1065" s="351"/>
      <c r="CPK1065" s="351"/>
      <c r="CPL1065" s="351"/>
      <c r="CPM1065" s="351"/>
      <c r="CPN1065" s="351"/>
      <c r="CPO1065" s="351"/>
      <c r="CPP1065" s="351"/>
      <c r="CPQ1065" s="351"/>
      <c r="CPR1065" s="351"/>
      <c r="CPS1065" s="351"/>
      <c r="CPT1065" s="351"/>
      <c r="CPU1065" s="351"/>
      <c r="CPV1065" s="351"/>
      <c r="CPW1065" s="351"/>
      <c r="CPX1065" s="351"/>
      <c r="CPY1065" s="351"/>
      <c r="CPZ1065" s="351"/>
      <c r="CQA1065" s="351"/>
      <c r="CQB1065" s="351"/>
      <c r="CQC1065" s="351"/>
      <c r="CQD1065" s="351"/>
      <c r="CQE1065" s="351"/>
      <c r="CQF1065" s="351"/>
      <c r="CQG1065" s="351"/>
      <c r="CQH1065" s="351"/>
      <c r="CQI1065" s="351"/>
      <c r="CQJ1065" s="351"/>
      <c r="CQK1065" s="351"/>
      <c r="CQL1065" s="351"/>
      <c r="CQM1065" s="351"/>
      <c r="CQN1065" s="351"/>
      <c r="CQO1065" s="351"/>
      <c r="CQP1065" s="351"/>
      <c r="CQQ1065" s="351"/>
      <c r="CQR1065" s="351"/>
      <c r="CQS1065" s="351"/>
      <c r="CQT1065" s="351"/>
      <c r="CQU1065" s="351"/>
      <c r="CQV1065" s="351"/>
      <c r="CQW1065" s="351"/>
      <c r="CQX1065" s="351"/>
      <c r="CQY1065" s="351"/>
      <c r="CQZ1065" s="351"/>
      <c r="CRA1065" s="351"/>
      <c r="CRB1065" s="351"/>
      <c r="CRC1065" s="351"/>
      <c r="CRD1065" s="351"/>
      <c r="CRE1065" s="351"/>
      <c r="CRF1065" s="351"/>
      <c r="CRG1065" s="351"/>
      <c r="CRH1065" s="351"/>
      <c r="CRI1065" s="351"/>
      <c r="CRJ1065" s="351"/>
      <c r="CRK1065" s="351"/>
      <c r="CRL1065" s="351"/>
      <c r="CRM1065" s="351"/>
      <c r="CRN1065" s="351"/>
      <c r="CRO1065" s="351"/>
      <c r="CRP1065" s="351"/>
      <c r="CRQ1065" s="351"/>
      <c r="CRR1065" s="351"/>
      <c r="CRS1065" s="351"/>
      <c r="CRT1065" s="351"/>
      <c r="CRU1065" s="351"/>
      <c r="CRV1065" s="351"/>
      <c r="CRW1065" s="351"/>
      <c r="CRX1065" s="351"/>
      <c r="CRY1065" s="351"/>
      <c r="CRZ1065" s="351"/>
      <c r="CSA1065" s="351"/>
      <c r="CSB1065" s="351"/>
      <c r="CSC1065" s="351"/>
      <c r="CSD1065" s="351"/>
      <c r="CSE1065" s="351"/>
      <c r="CSF1065" s="351"/>
      <c r="CSG1065" s="351"/>
      <c r="CSH1065" s="351"/>
      <c r="CSI1065" s="351"/>
      <c r="CSJ1065" s="351"/>
      <c r="CSK1065" s="351"/>
      <c r="CSL1065" s="351"/>
      <c r="CSM1065" s="351"/>
      <c r="CSN1065" s="351"/>
      <c r="CSO1065" s="351"/>
      <c r="CSP1065" s="351"/>
      <c r="CSQ1065" s="351"/>
      <c r="CSR1065" s="351"/>
      <c r="CSS1065" s="351"/>
      <c r="CST1065" s="351"/>
      <c r="CSU1065" s="351"/>
      <c r="CSV1065" s="351"/>
      <c r="CSW1065" s="351"/>
      <c r="CSX1065" s="351"/>
      <c r="CSY1065" s="351"/>
      <c r="CSZ1065" s="351"/>
      <c r="CTA1065" s="351"/>
      <c r="CTB1065" s="351"/>
      <c r="CTC1065" s="351"/>
      <c r="CTD1065" s="351"/>
      <c r="CTE1065" s="351"/>
      <c r="CTF1065" s="351"/>
      <c r="CTG1065" s="351"/>
      <c r="CTH1065" s="351"/>
      <c r="CTI1065" s="351"/>
      <c r="CTJ1065" s="351"/>
      <c r="CTK1065" s="351"/>
      <c r="CTL1065" s="351"/>
      <c r="CTM1065" s="351"/>
      <c r="CTN1065" s="351"/>
      <c r="CTO1065" s="351"/>
      <c r="CTP1065" s="351"/>
      <c r="CTQ1065" s="351"/>
      <c r="CTR1065" s="351"/>
      <c r="CTS1065" s="351"/>
      <c r="CTT1065" s="351"/>
      <c r="CTU1065" s="351"/>
      <c r="CTV1065" s="351"/>
      <c r="CTW1065" s="351"/>
      <c r="CTX1065" s="351"/>
      <c r="CTY1065" s="351"/>
      <c r="CTZ1065" s="351"/>
      <c r="CUA1065" s="351"/>
      <c r="CUB1065" s="351"/>
      <c r="CUC1065" s="351"/>
      <c r="CUD1065" s="351"/>
      <c r="CUE1065" s="351"/>
      <c r="CUF1065" s="351"/>
      <c r="CUG1065" s="351"/>
      <c r="CUH1065" s="351"/>
      <c r="CUI1065" s="351"/>
      <c r="CUJ1065" s="351"/>
      <c r="CUK1065" s="351"/>
      <c r="CUL1065" s="351"/>
      <c r="CUM1065" s="351"/>
      <c r="CUN1065" s="351"/>
      <c r="CUO1065" s="351"/>
      <c r="CUP1065" s="351"/>
      <c r="CUQ1065" s="351"/>
      <c r="CUR1065" s="351"/>
      <c r="CUS1065" s="351"/>
      <c r="CUT1065" s="351"/>
      <c r="CUU1065" s="351"/>
      <c r="CUV1065" s="351"/>
      <c r="CUW1065" s="351"/>
      <c r="CUX1065" s="351"/>
      <c r="CUY1065" s="351"/>
      <c r="CUZ1065" s="351"/>
      <c r="CVA1065" s="351"/>
      <c r="CVB1065" s="351"/>
      <c r="CVC1065" s="351"/>
      <c r="CVD1065" s="351"/>
      <c r="CVE1065" s="351"/>
      <c r="CVF1065" s="351"/>
      <c r="CVG1065" s="351"/>
      <c r="CVH1065" s="351"/>
      <c r="CVI1065" s="351"/>
      <c r="CVJ1065" s="351"/>
      <c r="CVK1065" s="351"/>
      <c r="CVL1065" s="351"/>
      <c r="CVM1065" s="351"/>
      <c r="CVN1065" s="351"/>
      <c r="CVO1065" s="351"/>
      <c r="CVP1065" s="351"/>
      <c r="CVQ1065" s="351"/>
      <c r="CVR1065" s="351"/>
      <c r="CVS1065" s="351"/>
      <c r="CVT1065" s="351"/>
      <c r="CVU1065" s="351"/>
      <c r="CVV1065" s="351"/>
      <c r="CVW1065" s="351"/>
      <c r="CVX1065" s="351"/>
      <c r="CVY1065" s="351"/>
      <c r="CVZ1065" s="351"/>
      <c r="CWA1065" s="351"/>
      <c r="CWB1065" s="351"/>
      <c r="CWC1065" s="351"/>
      <c r="CWD1065" s="351"/>
      <c r="CWE1065" s="351"/>
      <c r="CWF1065" s="351"/>
      <c r="CWG1065" s="351"/>
      <c r="CWH1065" s="351"/>
      <c r="CWI1065" s="351"/>
      <c r="CWJ1065" s="351"/>
      <c r="CWK1065" s="351"/>
      <c r="CWL1065" s="351"/>
      <c r="CWM1065" s="351"/>
      <c r="CWN1065" s="351"/>
      <c r="CWO1065" s="351"/>
      <c r="CWP1065" s="351"/>
      <c r="CWQ1065" s="351"/>
      <c r="CWR1065" s="351"/>
      <c r="CWS1065" s="351"/>
      <c r="CWT1065" s="351"/>
      <c r="CWU1065" s="351"/>
      <c r="CWV1065" s="351"/>
      <c r="CWW1065" s="351"/>
      <c r="CWX1065" s="351"/>
      <c r="CWY1065" s="351"/>
      <c r="CWZ1065" s="351"/>
      <c r="CXA1065" s="351"/>
      <c r="CXB1065" s="351"/>
      <c r="CXC1065" s="351"/>
      <c r="CXD1065" s="351"/>
      <c r="CXE1065" s="351"/>
      <c r="CXF1065" s="351"/>
      <c r="CXG1065" s="351"/>
      <c r="CXH1065" s="351"/>
      <c r="CXI1065" s="351"/>
      <c r="CXJ1065" s="351"/>
      <c r="CXK1065" s="351"/>
      <c r="CXL1065" s="351"/>
      <c r="CXM1065" s="351"/>
      <c r="CXN1065" s="351"/>
      <c r="CXO1065" s="351"/>
      <c r="CXP1065" s="351"/>
      <c r="CXQ1065" s="351"/>
      <c r="CXR1065" s="351"/>
      <c r="CXS1065" s="351"/>
      <c r="CXT1065" s="351"/>
      <c r="CXU1065" s="351"/>
      <c r="CXV1065" s="351"/>
      <c r="CXW1065" s="351"/>
      <c r="CXX1065" s="351"/>
      <c r="CXY1065" s="351"/>
      <c r="CXZ1065" s="351"/>
      <c r="CYA1065" s="351"/>
      <c r="CYB1065" s="351"/>
      <c r="CYC1065" s="351"/>
      <c r="CYD1065" s="351"/>
      <c r="CYE1065" s="351"/>
      <c r="CYF1065" s="351"/>
      <c r="CYG1065" s="351"/>
      <c r="CYH1065" s="351"/>
      <c r="CYI1065" s="351"/>
      <c r="CYJ1065" s="351"/>
      <c r="CYK1065" s="351"/>
      <c r="CYL1065" s="351"/>
      <c r="CYM1065" s="351"/>
      <c r="CYN1065" s="351"/>
      <c r="CYO1065" s="351"/>
      <c r="CYP1065" s="351"/>
      <c r="CYQ1065" s="351"/>
      <c r="CYR1065" s="351"/>
      <c r="CYS1065" s="351"/>
      <c r="CYT1065" s="351"/>
      <c r="CYU1065" s="351"/>
      <c r="CYV1065" s="351"/>
      <c r="CYW1065" s="351"/>
      <c r="CYX1065" s="351"/>
      <c r="CYY1065" s="351"/>
      <c r="CYZ1065" s="351"/>
      <c r="CZA1065" s="351"/>
      <c r="CZB1065" s="351"/>
      <c r="CZC1065" s="351"/>
      <c r="CZD1065" s="351"/>
      <c r="CZE1065" s="351"/>
      <c r="CZF1065" s="351"/>
      <c r="CZG1065" s="351"/>
      <c r="CZH1065" s="351"/>
      <c r="CZI1065" s="351"/>
      <c r="CZJ1065" s="351"/>
      <c r="CZK1065" s="351"/>
      <c r="CZL1065" s="351"/>
      <c r="CZM1065" s="351"/>
      <c r="CZN1065" s="351"/>
      <c r="CZO1065" s="351"/>
      <c r="CZP1065" s="351"/>
      <c r="CZQ1065" s="351"/>
      <c r="CZR1065" s="351"/>
      <c r="CZS1065" s="351"/>
      <c r="CZT1065" s="351"/>
      <c r="CZU1065" s="351"/>
      <c r="CZV1065" s="351"/>
      <c r="CZW1065" s="351"/>
      <c r="CZX1065" s="351"/>
      <c r="CZY1065" s="351"/>
      <c r="CZZ1065" s="351"/>
      <c r="DAA1065" s="351"/>
      <c r="DAB1065" s="351"/>
      <c r="DAC1065" s="351"/>
      <c r="DAD1065" s="351"/>
      <c r="DAE1065" s="351"/>
      <c r="DAF1065" s="351"/>
      <c r="DAG1065" s="351"/>
      <c r="DAH1065" s="351"/>
      <c r="DAI1065" s="351"/>
      <c r="DAJ1065" s="351"/>
      <c r="DAK1065" s="351"/>
      <c r="DAL1065" s="351"/>
      <c r="DAM1065" s="351"/>
      <c r="DAN1065" s="351"/>
      <c r="DAO1065" s="351"/>
      <c r="DAP1065" s="351"/>
      <c r="DAQ1065" s="351"/>
      <c r="DAR1065" s="351"/>
      <c r="DAS1065" s="351"/>
      <c r="DAT1065" s="351"/>
      <c r="DAU1065" s="351"/>
      <c r="DAV1065" s="351"/>
      <c r="DAW1065" s="351"/>
      <c r="DAX1065" s="351"/>
      <c r="DAY1065" s="351"/>
      <c r="DAZ1065" s="351"/>
      <c r="DBA1065" s="351"/>
      <c r="DBB1065" s="351"/>
      <c r="DBC1065" s="351"/>
      <c r="DBD1065" s="351"/>
      <c r="DBE1065" s="351"/>
      <c r="DBF1065" s="351"/>
      <c r="DBG1065" s="351"/>
      <c r="DBH1065" s="351"/>
      <c r="DBI1065" s="351"/>
      <c r="DBJ1065" s="351"/>
      <c r="DBK1065" s="351"/>
      <c r="DBL1065" s="351"/>
      <c r="DBM1065" s="351"/>
      <c r="DBN1065" s="351"/>
      <c r="DBO1065" s="351"/>
      <c r="DBP1065" s="351"/>
      <c r="DBQ1065" s="351"/>
      <c r="DBR1065" s="351"/>
      <c r="DBS1065" s="351"/>
      <c r="DBT1065" s="351"/>
      <c r="DBU1065" s="351"/>
      <c r="DBV1065" s="351"/>
      <c r="DBW1065" s="351"/>
      <c r="DBX1065" s="351"/>
      <c r="DBY1065" s="351"/>
      <c r="DBZ1065" s="351"/>
      <c r="DCA1065" s="351"/>
      <c r="DCB1065" s="351"/>
      <c r="DCC1065" s="351"/>
      <c r="DCD1065" s="351"/>
      <c r="DCE1065" s="351"/>
      <c r="DCF1065" s="351"/>
      <c r="DCG1065" s="351"/>
      <c r="DCH1065" s="351"/>
      <c r="DCI1065" s="351"/>
      <c r="DCJ1065" s="351"/>
      <c r="DCK1065" s="351"/>
      <c r="DCL1065" s="351"/>
      <c r="DCM1065" s="351"/>
      <c r="DCN1065" s="351"/>
      <c r="DCO1065" s="351"/>
      <c r="DCP1065" s="351"/>
      <c r="DCQ1065" s="351"/>
      <c r="DCR1065" s="351"/>
      <c r="DCS1065" s="351"/>
      <c r="DCT1065" s="351"/>
      <c r="DCU1065" s="351"/>
      <c r="DCV1065" s="351"/>
      <c r="DCW1065" s="351"/>
      <c r="DCX1065" s="351"/>
      <c r="DCY1065" s="351"/>
      <c r="DCZ1065" s="351"/>
      <c r="DDA1065" s="351"/>
      <c r="DDB1065" s="351"/>
      <c r="DDC1065" s="351"/>
      <c r="DDD1065" s="351"/>
      <c r="DDE1065" s="351"/>
      <c r="DDF1065" s="351"/>
      <c r="DDG1065" s="351"/>
      <c r="DDH1065" s="351"/>
      <c r="DDI1065" s="351"/>
      <c r="DDJ1065" s="351"/>
      <c r="DDK1065" s="351"/>
      <c r="DDL1065" s="351"/>
      <c r="DDM1065" s="351"/>
      <c r="DDN1065" s="351"/>
      <c r="DDO1065" s="351"/>
      <c r="DDP1065" s="351"/>
      <c r="DDQ1065" s="351"/>
      <c r="DDR1065" s="351"/>
      <c r="DDS1065" s="351"/>
      <c r="DDT1065" s="351"/>
      <c r="DDU1065" s="351"/>
      <c r="DDV1065" s="351"/>
      <c r="DDW1065" s="351"/>
      <c r="DDX1065" s="351"/>
      <c r="DDY1065" s="351"/>
      <c r="DDZ1065" s="351"/>
      <c r="DEA1065" s="351"/>
      <c r="DEB1065" s="351"/>
      <c r="DEC1065" s="351"/>
      <c r="DED1065" s="351"/>
      <c r="DEE1065" s="351"/>
      <c r="DEF1065" s="351"/>
      <c r="DEG1065" s="351"/>
      <c r="DEH1065" s="351"/>
      <c r="DEI1065" s="351"/>
      <c r="DEJ1065" s="351"/>
      <c r="DEK1065" s="351"/>
      <c r="DEL1065" s="351"/>
      <c r="DEM1065" s="351"/>
      <c r="DEN1065" s="351"/>
      <c r="DEO1065" s="351"/>
      <c r="DEP1065" s="351"/>
      <c r="DEQ1065" s="351"/>
      <c r="DER1065" s="351"/>
      <c r="DES1065" s="351"/>
      <c r="DET1065" s="351"/>
      <c r="DEU1065" s="351"/>
      <c r="DEV1065" s="351"/>
      <c r="DEW1065" s="351"/>
      <c r="DEX1065" s="351"/>
      <c r="DEY1065" s="351"/>
      <c r="DEZ1065" s="351"/>
      <c r="DFA1065" s="351"/>
      <c r="DFB1065" s="351"/>
      <c r="DFC1065" s="351"/>
      <c r="DFD1065" s="351"/>
      <c r="DFE1065" s="351"/>
      <c r="DFF1065" s="351"/>
      <c r="DFG1065" s="351"/>
      <c r="DFH1065" s="351"/>
      <c r="DFI1065" s="351"/>
      <c r="DFJ1065" s="351"/>
      <c r="DFK1065" s="351"/>
      <c r="DFL1065" s="351"/>
      <c r="DFM1065" s="351"/>
      <c r="DFN1065" s="351"/>
      <c r="DFO1065" s="351"/>
      <c r="DFP1065" s="351"/>
      <c r="DFQ1065" s="351"/>
      <c r="DFR1065" s="351"/>
      <c r="DFS1065" s="351"/>
      <c r="DFT1065" s="351"/>
      <c r="DFU1065" s="351"/>
      <c r="DFV1065" s="351"/>
      <c r="DFW1065" s="351"/>
      <c r="DFX1065" s="351"/>
      <c r="DFY1065" s="351"/>
      <c r="DFZ1065" s="351"/>
      <c r="DGA1065" s="351"/>
      <c r="DGB1065" s="351"/>
      <c r="DGC1065" s="351"/>
      <c r="DGD1065" s="351"/>
      <c r="DGE1065" s="351"/>
      <c r="DGF1065" s="351"/>
      <c r="DGG1065" s="351"/>
      <c r="DGH1065" s="351"/>
      <c r="DGI1065" s="351"/>
      <c r="DGJ1065" s="351"/>
      <c r="DGK1065" s="351"/>
      <c r="DGL1065" s="351"/>
      <c r="DGM1065" s="351"/>
      <c r="DGN1065" s="351"/>
      <c r="DGO1065" s="351"/>
      <c r="DGP1065" s="351"/>
      <c r="DGQ1065" s="351"/>
      <c r="DGR1065" s="351"/>
      <c r="DGS1065" s="351"/>
      <c r="DGT1065" s="351"/>
      <c r="DGU1065" s="351"/>
      <c r="DGV1065" s="351"/>
      <c r="DGW1065" s="351"/>
      <c r="DGX1065" s="351"/>
      <c r="DGY1065" s="351"/>
      <c r="DGZ1065" s="351"/>
      <c r="DHA1065" s="351"/>
      <c r="DHB1065" s="351"/>
      <c r="DHC1065" s="351"/>
      <c r="DHD1065" s="351"/>
      <c r="DHE1065" s="351"/>
      <c r="DHF1065" s="351"/>
      <c r="DHG1065" s="351"/>
      <c r="DHH1065" s="351"/>
      <c r="DHI1065" s="351"/>
      <c r="DHJ1065" s="351"/>
      <c r="DHK1065" s="351"/>
      <c r="DHL1065" s="351"/>
      <c r="DHM1065" s="351"/>
      <c r="DHN1065" s="351"/>
      <c r="DHO1065" s="351"/>
      <c r="DHP1065" s="351"/>
      <c r="DHQ1065" s="351"/>
      <c r="DHR1065" s="351"/>
      <c r="DHS1065" s="351"/>
      <c r="DHT1065" s="351"/>
      <c r="DHU1065" s="351"/>
      <c r="DHV1065" s="351"/>
      <c r="DHW1065" s="351"/>
      <c r="DHX1065" s="351"/>
      <c r="DHY1065" s="351"/>
      <c r="DHZ1065" s="351"/>
      <c r="DIA1065" s="351"/>
      <c r="DIB1065" s="351"/>
      <c r="DIC1065" s="351"/>
      <c r="DID1065" s="351"/>
      <c r="DIE1065" s="351"/>
      <c r="DIF1065" s="351"/>
      <c r="DIG1065" s="351"/>
      <c r="DIH1065" s="351"/>
      <c r="DII1065" s="351"/>
      <c r="DIJ1065" s="351"/>
      <c r="DIK1065" s="351"/>
      <c r="DIL1065" s="351"/>
      <c r="DIM1065" s="351"/>
      <c r="DIN1065" s="351"/>
      <c r="DIO1065" s="351"/>
      <c r="DIP1065" s="351"/>
      <c r="DIQ1065" s="351"/>
      <c r="DIR1065" s="351"/>
      <c r="DIS1065" s="351"/>
      <c r="DIT1065" s="351"/>
      <c r="DIU1065" s="351"/>
      <c r="DIV1065" s="351"/>
      <c r="DIW1065" s="351"/>
      <c r="DIX1065" s="351"/>
      <c r="DIY1065" s="351"/>
      <c r="DIZ1065" s="351"/>
      <c r="DJA1065" s="351"/>
      <c r="DJB1065" s="351"/>
      <c r="DJC1065" s="351"/>
      <c r="DJD1065" s="351"/>
      <c r="DJE1065" s="351"/>
      <c r="DJF1065" s="351"/>
      <c r="DJG1065" s="351"/>
      <c r="DJH1065" s="351"/>
      <c r="DJI1065" s="351"/>
      <c r="DJJ1065" s="351"/>
      <c r="DJK1065" s="351"/>
      <c r="DJL1065" s="351"/>
      <c r="DJM1065" s="351"/>
      <c r="DJN1065" s="351"/>
      <c r="DJO1065" s="351"/>
      <c r="DJP1065" s="351"/>
      <c r="DJQ1065" s="351"/>
      <c r="DJR1065" s="351"/>
      <c r="DJS1065" s="351"/>
      <c r="DJT1065" s="351"/>
      <c r="DJU1065" s="351"/>
      <c r="DJV1065" s="351"/>
      <c r="DJW1065" s="351"/>
      <c r="DJX1065" s="351"/>
      <c r="DJY1065" s="351"/>
      <c r="DJZ1065" s="351"/>
      <c r="DKA1065" s="351"/>
      <c r="DKB1065" s="351"/>
      <c r="DKC1065" s="351"/>
      <c r="DKD1065" s="351"/>
      <c r="DKE1065" s="351"/>
      <c r="DKF1065" s="351"/>
      <c r="DKG1065" s="351"/>
      <c r="DKH1065" s="351"/>
      <c r="DKI1065" s="351"/>
      <c r="DKJ1065" s="351"/>
      <c r="DKK1065" s="351"/>
      <c r="DKL1065" s="351"/>
      <c r="DKM1065" s="351"/>
      <c r="DKN1065" s="351"/>
      <c r="DKO1065" s="351"/>
      <c r="DKP1065" s="351"/>
      <c r="DKQ1065" s="351"/>
      <c r="DKR1065" s="351"/>
      <c r="DKS1065" s="351"/>
      <c r="DKT1065" s="351"/>
      <c r="DKU1065" s="351"/>
      <c r="DKV1065" s="351"/>
      <c r="DKW1065" s="351"/>
      <c r="DKX1065" s="351"/>
      <c r="DKY1065" s="351"/>
      <c r="DKZ1065" s="351"/>
      <c r="DLA1065" s="351"/>
      <c r="DLB1065" s="351"/>
      <c r="DLC1065" s="351"/>
      <c r="DLD1065" s="351"/>
      <c r="DLE1065" s="351"/>
      <c r="DLF1065" s="351"/>
      <c r="DLG1065" s="351"/>
      <c r="DLH1065" s="351"/>
      <c r="DLI1065" s="351"/>
      <c r="DLJ1065" s="351"/>
      <c r="DLK1065" s="351"/>
      <c r="DLL1065" s="351"/>
      <c r="DLM1065" s="351"/>
      <c r="DLN1065" s="351"/>
      <c r="DLO1065" s="351"/>
      <c r="DLP1065" s="351"/>
      <c r="DLQ1065" s="351"/>
      <c r="DLR1065" s="351"/>
      <c r="DLS1065" s="351"/>
      <c r="DLT1065" s="351"/>
      <c r="DLU1065" s="351"/>
      <c r="DLV1065" s="351"/>
      <c r="DLW1065" s="351"/>
      <c r="DLX1065" s="351"/>
      <c r="DLY1065" s="351"/>
      <c r="DLZ1065" s="351"/>
      <c r="DMA1065" s="351"/>
      <c r="DMB1065" s="351"/>
      <c r="DMC1065" s="351"/>
      <c r="DMD1065" s="351"/>
      <c r="DME1065" s="351"/>
      <c r="DMF1065" s="351"/>
      <c r="DMG1065" s="351"/>
      <c r="DMH1065" s="351"/>
      <c r="DMI1065" s="351"/>
      <c r="DMJ1065" s="351"/>
      <c r="DMK1065" s="351"/>
      <c r="DML1065" s="351"/>
      <c r="DMM1065" s="351"/>
      <c r="DMN1065" s="351"/>
      <c r="DMO1065" s="351"/>
      <c r="DMP1065" s="351"/>
      <c r="DMQ1065" s="351"/>
      <c r="DMR1065" s="351"/>
      <c r="DMS1065" s="351"/>
      <c r="DMT1065" s="351"/>
      <c r="DMU1065" s="351"/>
      <c r="DMV1065" s="351"/>
      <c r="DMW1065" s="351"/>
      <c r="DMX1065" s="351"/>
      <c r="DMY1065" s="351"/>
      <c r="DMZ1065" s="351"/>
      <c r="DNA1065" s="351"/>
      <c r="DNB1065" s="351"/>
      <c r="DNC1065" s="351"/>
      <c r="DND1065" s="351"/>
      <c r="DNE1065" s="351"/>
      <c r="DNF1065" s="351"/>
      <c r="DNG1065" s="351"/>
      <c r="DNH1065" s="351"/>
      <c r="DNI1065" s="351"/>
      <c r="DNJ1065" s="351"/>
      <c r="DNK1065" s="351"/>
      <c r="DNL1065" s="351"/>
      <c r="DNM1065" s="351"/>
      <c r="DNN1065" s="351"/>
      <c r="DNO1065" s="351"/>
      <c r="DNP1065" s="351"/>
      <c r="DNQ1065" s="351"/>
      <c r="DNR1065" s="351"/>
      <c r="DNS1065" s="351"/>
      <c r="DNT1065" s="351"/>
      <c r="DNU1065" s="351"/>
      <c r="DNV1065" s="351"/>
      <c r="DNW1065" s="351"/>
      <c r="DNX1065" s="351"/>
      <c r="DNY1065" s="351"/>
      <c r="DNZ1065" s="351"/>
      <c r="DOA1065" s="351"/>
      <c r="DOB1065" s="351"/>
      <c r="DOC1065" s="351"/>
      <c r="DOD1065" s="351"/>
      <c r="DOE1065" s="351"/>
      <c r="DOF1065" s="351"/>
      <c r="DOG1065" s="351"/>
      <c r="DOH1065" s="351"/>
      <c r="DOI1065" s="351"/>
      <c r="DOJ1065" s="351"/>
      <c r="DOK1065" s="351"/>
      <c r="DOL1065" s="351"/>
      <c r="DOM1065" s="351"/>
      <c r="DON1065" s="351"/>
      <c r="DOO1065" s="351"/>
      <c r="DOP1065" s="351"/>
      <c r="DOQ1065" s="351"/>
      <c r="DOR1065" s="351"/>
      <c r="DOS1065" s="351"/>
      <c r="DOT1065" s="351"/>
      <c r="DOU1065" s="351"/>
      <c r="DOV1065" s="351"/>
      <c r="DOW1065" s="351"/>
      <c r="DOX1065" s="351"/>
      <c r="DOY1065" s="351"/>
      <c r="DOZ1065" s="351"/>
      <c r="DPA1065" s="351"/>
      <c r="DPB1065" s="351"/>
      <c r="DPC1065" s="351"/>
      <c r="DPD1065" s="351"/>
      <c r="DPE1065" s="351"/>
      <c r="DPF1065" s="351"/>
      <c r="DPG1065" s="351"/>
      <c r="DPH1065" s="351"/>
      <c r="DPI1065" s="351"/>
      <c r="DPJ1065" s="351"/>
      <c r="DPK1065" s="351"/>
      <c r="DPL1065" s="351"/>
      <c r="DPM1065" s="351"/>
      <c r="DPN1065" s="351"/>
      <c r="DPO1065" s="351"/>
      <c r="DPP1065" s="351"/>
      <c r="DPQ1065" s="351"/>
      <c r="DPR1065" s="351"/>
      <c r="DPS1065" s="351"/>
      <c r="DPT1065" s="351"/>
      <c r="DPU1065" s="351"/>
      <c r="DPV1065" s="351"/>
      <c r="DPW1065" s="351"/>
      <c r="DPX1065" s="351"/>
      <c r="DPY1065" s="351"/>
      <c r="DPZ1065" s="351"/>
      <c r="DQA1065" s="351"/>
      <c r="DQB1065" s="351"/>
      <c r="DQC1065" s="351"/>
      <c r="DQD1065" s="351"/>
      <c r="DQE1065" s="351"/>
      <c r="DQF1065" s="351"/>
      <c r="DQG1065" s="351"/>
      <c r="DQH1065" s="351"/>
      <c r="DQI1065" s="351"/>
      <c r="DQJ1065" s="351"/>
      <c r="DQK1065" s="351"/>
      <c r="DQL1065" s="351"/>
      <c r="DQM1065" s="351"/>
      <c r="DQN1065" s="351"/>
      <c r="DQO1065" s="351"/>
      <c r="DQP1065" s="351"/>
      <c r="DQQ1065" s="351"/>
      <c r="DQR1065" s="351"/>
      <c r="DQS1065" s="351"/>
      <c r="DQT1065" s="351"/>
      <c r="DQU1065" s="351"/>
      <c r="DQV1065" s="351"/>
      <c r="DQW1065" s="351"/>
      <c r="DQX1065" s="351"/>
      <c r="DQY1065" s="351"/>
      <c r="DQZ1065" s="351"/>
      <c r="DRA1065" s="351"/>
      <c r="DRB1065" s="351"/>
      <c r="DRC1065" s="351"/>
      <c r="DRD1065" s="351"/>
      <c r="DRE1065" s="351"/>
      <c r="DRF1065" s="351"/>
      <c r="DRG1065" s="351"/>
      <c r="DRH1065" s="351"/>
      <c r="DRI1065" s="351"/>
      <c r="DRJ1065" s="351"/>
      <c r="DRK1065" s="351"/>
      <c r="DRL1065" s="351"/>
      <c r="DRM1065" s="351"/>
      <c r="DRN1065" s="351"/>
      <c r="DRO1065" s="351"/>
      <c r="DRP1065" s="351"/>
      <c r="DRQ1065" s="351"/>
      <c r="DRR1065" s="351"/>
      <c r="DRS1065" s="351"/>
      <c r="DRT1065" s="351"/>
      <c r="DRU1065" s="351"/>
      <c r="DRV1065" s="351"/>
      <c r="DRW1065" s="351"/>
      <c r="DRX1065" s="351"/>
      <c r="DRY1065" s="351"/>
      <c r="DRZ1065" s="351"/>
      <c r="DSA1065" s="351"/>
      <c r="DSB1065" s="351"/>
      <c r="DSC1065" s="351"/>
      <c r="DSD1065" s="351"/>
      <c r="DSE1065" s="351"/>
      <c r="DSF1065" s="351"/>
      <c r="DSG1065" s="351"/>
      <c r="DSH1065" s="351"/>
      <c r="DSI1065" s="351"/>
      <c r="DSJ1065" s="351"/>
      <c r="DSK1065" s="351"/>
      <c r="DSL1065" s="351"/>
      <c r="DSM1065" s="351"/>
      <c r="DSN1065" s="351"/>
      <c r="DSO1065" s="351"/>
      <c r="DSP1065" s="351"/>
      <c r="DSQ1065" s="351"/>
      <c r="DSR1065" s="351"/>
      <c r="DSS1065" s="351"/>
      <c r="DST1065" s="351"/>
      <c r="DSU1065" s="351"/>
      <c r="DSV1065" s="351"/>
      <c r="DSW1065" s="351"/>
      <c r="DSX1065" s="351"/>
      <c r="DSY1065" s="351"/>
      <c r="DSZ1065" s="351"/>
      <c r="DTA1065" s="351"/>
      <c r="DTB1065" s="351"/>
      <c r="DTC1065" s="351"/>
      <c r="DTD1065" s="351"/>
      <c r="DTE1065" s="351"/>
      <c r="DTF1065" s="351"/>
      <c r="DTG1065" s="351"/>
      <c r="DTH1065" s="351"/>
      <c r="DTI1065" s="351"/>
      <c r="DTJ1065" s="351"/>
      <c r="DTK1065" s="351"/>
      <c r="DTL1065" s="351"/>
      <c r="DTM1065" s="351"/>
      <c r="DTN1065" s="351"/>
      <c r="DTO1065" s="351"/>
      <c r="DTP1065" s="351"/>
      <c r="DTQ1065" s="351"/>
      <c r="DTR1065" s="351"/>
      <c r="DTS1065" s="351"/>
      <c r="DTT1065" s="351"/>
      <c r="DTU1065" s="351"/>
      <c r="DTV1065" s="351"/>
      <c r="DTW1065" s="351"/>
      <c r="DTX1065" s="351"/>
      <c r="DTY1065" s="351"/>
      <c r="DTZ1065" s="351"/>
      <c r="DUA1065" s="351"/>
      <c r="DUB1065" s="351"/>
      <c r="DUC1065" s="351"/>
      <c r="DUD1065" s="351"/>
      <c r="DUE1065" s="351"/>
      <c r="DUF1065" s="351"/>
      <c r="DUG1065" s="351"/>
      <c r="DUH1065" s="351"/>
      <c r="DUI1065" s="351"/>
      <c r="DUJ1065" s="351"/>
      <c r="DUK1065" s="351"/>
      <c r="DUL1065" s="351"/>
      <c r="DUM1065" s="351"/>
      <c r="DUN1065" s="351"/>
      <c r="DUO1065" s="351"/>
      <c r="DUP1065" s="351"/>
      <c r="DUQ1065" s="351"/>
      <c r="DUR1065" s="351"/>
      <c r="DUS1065" s="351"/>
      <c r="DUT1065" s="351"/>
      <c r="DUU1065" s="351"/>
      <c r="DUV1065" s="351"/>
      <c r="DUW1065" s="351"/>
      <c r="DUX1065" s="351"/>
      <c r="DUY1065" s="351"/>
      <c r="DUZ1065" s="351"/>
      <c r="DVA1065" s="351"/>
      <c r="DVB1065" s="351"/>
      <c r="DVC1065" s="351"/>
      <c r="DVD1065" s="351"/>
      <c r="DVE1065" s="351"/>
      <c r="DVF1065" s="351"/>
      <c r="DVG1065" s="351"/>
      <c r="DVH1065" s="351"/>
      <c r="DVI1065" s="351"/>
      <c r="DVJ1065" s="351"/>
      <c r="DVK1065" s="351"/>
      <c r="DVL1065" s="351"/>
      <c r="DVM1065" s="351"/>
      <c r="DVN1065" s="351"/>
      <c r="DVO1065" s="351"/>
      <c r="DVP1065" s="351"/>
      <c r="DVQ1065" s="351"/>
      <c r="DVR1065" s="351"/>
      <c r="DVS1065" s="351"/>
      <c r="DVT1065" s="351"/>
      <c r="DVU1065" s="351"/>
      <c r="DVV1065" s="351"/>
      <c r="DVW1065" s="351"/>
      <c r="DVX1065" s="351"/>
      <c r="DVY1065" s="351"/>
      <c r="DVZ1065" s="351"/>
      <c r="DWA1065" s="351"/>
      <c r="DWB1065" s="351"/>
      <c r="DWC1065" s="351"/>
      <c r="DWD1065" s="351"/>
      <c r="DWE1065" s="351"/>
      <c r="DWF1065" s="351"/>
      <c r="DWG1065" s="351"/>
      <c r="DWH1065" s="351"/>
      <c r="DWI1065" s="351"/>
      <c r="DWJ1065" s="351"/>
      <c r="DWK1065" s="351"/>
      <c r="DWL1065" s="351"/>
      <c r="DWM1065" s="351"/>
      <c r="DWN1065" s="351"/>
      <c r="DWO1065" s="351"/>
      <c r="DWP1065" s="351"/>
      <c r="DWQ1065" s="351"/>
      <c r="DWR1065" s="351"/>
      <c r="DWS1065" s="351"/>
      <c r="DWT1065" s="351"/>
      <c r="DWU1065" s="351"/>
      <c r="DWV1065" s="351"/>
      <c r="DWW1065" s="351"/>
      <c r="DWX1065" s="351"/>
      <c r="DWY1065" s="351"/>
      <c r="DWZ1065" s="351"/>
      <c r="DXA1065" s="351"/>
      <c r="DXB1065" s="351"/>
      <c r="DXC1065" s="351"/>
      <c r="DXD1065" s="351"/>
      <c r="DXE1065" s="351"/>
      <c r="DXF1065" s="351"/>
      <c r="DXG1065" s="351"/>
      <c r="DXH1065" s="351"/>
      <c r="DXI1065" s="351"/>
      <c r="DXJ1065" s="351"/>
      <c r="DXK1065" s="351"/>
      <c r="DXL1065" s="351"/>
      <c r="DXM1065" s="351"/>
      <c r="DXN1065" s="351"/>
      <c r="DXO1065" s="351"/>
      <c r="DXP1065" s="351"/>
      <c r="DXQ1065" s="351"/>
      <c r="DXR1065" s="351"/>
      <c r="DXS1065" s="351"/>
      <c r="DXT1065" s="351"/>
      <c r="DXU1065" s="351"/>
      <c r="DXV1065" s="351"/>
      <c r="DXW1065" s="351"/>
      <c r="DXX1065" s="351"/>
      <c r="DXY1065" s="351"/>
      <c r="DXZ1065" s="351"/>
      <c r="DYA1065" s="351"/>
      <c r="DYB1065" s="351"/>
      <c r="DYC1065" s="351"/>
      <c r="DYD1065" s="351"/>
      <c r="DYE1065" s="351"/>
      <c r="DYF1065" s="351"/>
      <c r="DYG1065" s="351"/>
      <c r="DYH1065" s="351"/>
      <c r="DYI1065" s="351"/>
      <c r="DYJ1065" s="351"/>
      <c r="DYK1065" s="351"/>
      <c r="DYL1065" s="351"/>
      <c r="DYM1065" s="351"/>
      <c r="DYN1065" s="351"/>
      <c r="DYO1065" s="351"/>
      <c r="DYP1065" s="351"/>
      <c r="DYQ1065" s="351"/>
      <c r="DYR1065" s="351"/>
      <c r="DYS1065" s="351"/>
      <c r="DYT1065" s="351"/>
      <c r="DYU1065" s="351"/>
      <c r="DYV1065" s="351"/>
      <c r="DYW1065" s="351"/>
      <c r="DYX1065" s="351"/>
      <c r="DYY1065" s="351"/>
      <c r="DYZ1065" s="351"/>
      <c r="DZA1065" s="351"/>
      <c r="DZB1065" s="351"/>
      <c r="DZC1065" s="351"/>
      <c r="DZD1065" s="351"/>
      <c r="DZE1065" s="351"/>
      <c r="DZF1065" s="351"/>
      <c r="DZG1065" s="351"/>
      <c r="DZH1065" s="351"/>
      <c r="DZI1065" s="351"/>
      <c r="DZJ1065" s="351"/>
      <c r="DZK1065" s="351"/>
      <c r="DZL1065" s="351"/>
      <c r="DZM1065" s="351"/>
      <c r="DZN1065" s="351"/>
      <c r="DZO1065" s="351"/>
      <c r="DZP1065" s="351"/>
      <c r="DZQ1065" s="351"/>
      <c r="DZR1065" s="351"/>
      <c r="DZS1065" s="351"/>
      <c r="DZT1065" s="351"/>
      <c r="DZU1065" s="351"/>
      <c r="DZV1065" s="351"/>
      <c r="DZW1065" s="351"/>
      <c r="DZX1065" s="351"/>
      <c r="DZY1065" s="351"/>
      <c r="DZZ1065" s="351"/>
      <c r="EAA1065" s="351"/>
      <c r="EAB1065" s="351"/>
      <c r="EAC1065" s="351"/>
      <c r="EAD1065" s="351"/>
      <c r="EAE1065" s="351"/>
      <c r="EAF1065" s="351"/>
      <c r="EAG1065" s="351"/>
      <c r="EAH1065" s="351"/>
      <c r="EAI1065" s="351"/>
      <c r="EAJ1065" s="351"/>
      <c r="EAK1065" s="351"/>
      <c r="EAL1065" s="351"/>
      <c r="EAM1065" s="351"/>
      <c r="EAN1065" s="351"/>
      <c r="EAO1065" s="351"/>
      <c r="EAP1065" s="351"/>
      <c r="EAQ1065" s="351"/>
      <c r="EAR1065" s="351"/>
      <c r="EAS1065" s="351"/>
      <c r="EAT1065" s="351"/>
      <c r="EAU1065" s="351"/>
      <c r="EAV1065" s="351"/>
      <c r="EAW1065" s="351"/>
      <c r="EAX1065" s="351"/>
      <c r="EAY1065" s="351"/>
      <c r="EAZ1065" s="351"/>
      <c r="EBA1065" s="351"/>
      <c r="EBB1065" s="351"/>
      <c r="EBC1065" s="351"/>
      <c r="EBD1065" s="351"/>
      <c r="EBE1065" s="351"/>
      <c r="EBF1065" s="351"/>
      <c r="EBG1065" s="351"/>
      <c r="EBH1065" s="351"/>
      <c r="EBI1065" s="351"/>
      <c r="EBJ1065" s="351"/>
      <c r="EBK1065" s="351"/>
      <c r="EBL1065" s="351"/>
      <c r="EBM1065" s="351"/>
      <c r="EBN1065" s="351"/>
      <c r="EBO1065" s="351"/>
      <c r="EBP1065" s="351"/>
      <c r="EBQ1065" s="351"/>
      <c r="EBR1065" s="351"/>
      <c r="EBS1065" s="351"/>
      <c r="EBT1065" s="351"/>
      <c r="EBU1065" s="351"/>
      <c r="EBV1065" s="351"/>
      <c r="EBW1065" s="351"/>
      <c r="EBX1065" s="351"/>
      <c r="EBY1065" s="351"/>
      <c r="EBZ1065" s="351"/>
      <c r="ECA1065" s="351"/>
      <c r="ECB1065" s="351"/>
      <c r="ECC1065" s="351"/>
      <c r="ECD1065" s="351"/>
      <c r="ECE1065" s="351"/>
      <c r="ECF1065" s="351"/>
      <c r="ECG1065" s="351"/>
      <c r="ECH1065" s="351"/>
      <c r="ECI1065" s="351"/>
      <c r="ECJ1065" s="351"/>
      <c r="ECK1065" s="351"/>
      <c r="ECL1065" s="351"/>
      <c r="ECM1065" s="351"/>
      <c r="ECN1065" s="351"/>
      <c r="ECO1065" s="351"/>
      <c r="ECP1065" s="351"/>
      <c r="ECQ1065" s="351"/>
      <c r="ECR1065" s="351"/>
      <c r="ECS1065" s="351"/>
      <c r="ECT1065" s="351"/>
      <c r="ECU1065" s="351"/>
      <c r="ECV1065" s="351"/>
      <c r="ECW1065" s="351"/>
      <c r="ECX1065" s="351"/>
      <c r="ECY1065" s="351"/>
      <c r="ECZ1065" s="351"/>
      <c r="EDA1065" s="351"/>
      <c r="EDB1065" s="351"/>
      <c r="EDC1065" s="351"/>
      <c r="EDD1065" s="351"/>
      <c r="EDE1065" s="351"/>
      <c r="EDF1065" s="351"/>
      <c r="EDG1065" s="351"/>
      <c r="EDH1065" s="351"/>
      <c r="EDI1065" s="351"/>
      <c r="EDJ1065" s="351"/>
      <c r="EDK1065" s="351"/>
      <c r="EDL1065" s="351"/>
      <c r="EDM1065" s="351"/>
      <c r="EDN1065" s="351"/>
      <c r="EDO1065" s="351"/>
      <c r="EDP1065" s="351"/>
      <c r="EDQ1065" s="351"/>
      <c r="EDR1065" s="351"/>
      <c r="EDS1065" s="351"/>
      <c r="EDT1065" s="351"/>
      <c r="EDU1065" s="351"/>
      <c r="EDV1065" s="351"/>
      <c r="EDW1065" s="351"/>
      <c r="EDX1065" s="351"/>
      <c r="EDY1065" s="351"/>
      <c r="EDZ1065" s="351"/>
      <c r="EEA1065" s="351"/>
      <c r="EEB1065" s="351"/>
      <c r="EEC1065" s="351"/>
      <c r="EED1065" s="351"/>
      <c r="EEE1065" s="351"/>
      <c r="EEF1065" s="351"/>
      <c r="EEG1065" s="351"/>
      <c r="EEH1065" s="351"/>
      <c r="EEI1065" s="351"/>
      <c r="EEJ1065" s="351"/>
      <c r="EEK1065" s="351"/>
      <c r="EEL1065" s="351"/>
      <c r="EEM1065" s="351"/>
      <c r="EEN1065" s="351"/>
      <c r="EEO1065" s="351"/>
      <c r="EEP1065" s="351"/>
      <c r="EEQ1065" s="351"/>
      <c r="EER1065" s="351"/>
      <c r="EES1065" s="351"/>
      <c r="EET1065" s="351"/>
      <c r="EEU1065" s="351"/>
      <c r="EEV1065" s="351"/>
      <c r="EEW1065" s="351"/>
      <c r="EEX1065" s="351"/>
      <c r="EEY1065" s="351"/>
      <c r="EEZ1065" s="351"/>
      <c r="EFA1065" s="351"/>
      <c r="EFB1065" s="351"/>
      <c r="EFC1065" s="351"/>
      <c r="EFD1065" s="351"/>
      <c r="EFE1065" s="351"/>
      <c r="EFF1065" s="351"/>
      <c r="EFG1065" s="351"/>
      <c r="EFH1065" s="351"/>
      <c r="EFI1065" s="351"/>
      <c r="EFJ1065" s="351"/>
      <c r="EFK1065" s="351"/>
      <c r="EFL1065" s="351"/>
      <c r="EFM1065" s="351"/>
      <c r="EFN1065" s="351"/>
      <c r="EFO1065" s="351"/>
      <c r="EFP1065" s="351"/>
      <c r="EFQ1065" s="351"/>
      <c r="EFR1065" s="351"/>
      <c r="EFS1065" s="351"/>
      <c r="EFT1065" s="351"/>
      <c r="EFU1065" s="351"/>
      <c r="EFV1065" s="351"/>
      <c r="EFW1065" s="351"/>
      <c r="EFX1065" s="351"/>
      <c r="EFY1065" s="351"/>
      <c r="EFZ1065" s="351"/>
      <c r="EGA1065" s="351"/>
      <c r="EGB1065" s="351"/>
      <c r="EGC1065" s="351"/>
      <c r="EGD1065" s="351"/>
      <c r="EGE1065" s="351"/>
      <c r="EGF1065" s="351"/>
      <c r="EGG1065" s="351"/>
      <c r="EGH1065" s="351"/>
      <c r="EGI1065" s="351"/>
      <c r="EGJ1065" s="351"/>
      <c r="EGK1065" s="351"/>
      <c r="EGL1065" s="351"/>
      <c r="EGM1065" s="351"/>
      <c r="EGN1065" s="351"/>
      <c r="EGO1065" s="351"/>
      <c r="EGP1065" s="351"/>
      <c r="EGQ1065" s="351"/>
      <c r="EGR1065" s="351"/>
      <c r="EGS1065" s="351"/>
      <c r="EGT1065" s="351"/>
      <c r="EGU1065" s="351"/>
      <c r="EGV1065" s="351"/>
      <c r="EGW1065" s="351"/>
      <c r="EGX1065" s="351"/>
      <c r="EGY1065" s="351"/>
      <c r="EGZ1065" s="351"/>
      <c r="EHA1065" s="351"/>
      <c r="EHB1065" s="351"/>
      <c r="EHC1065" s="351"/>
      <c r="EHD1065" s="351"/>
      <c r="EHE1065" s="351"/>
      <c r="EHF1065" s="351"/>
      <c r="EHG1065" s="351"/>
      <c r="EHH1065" s="351"/>
      <c r="EHI1065" s="351"/>
      <c r="EHJ1065" s="351"/>
      <c r="EHK1065" s="351"/>
      <c r="EHL1065" s="351"/>
      <c r="EHM1065" s="351"/>
      <c r="EHN1065" s="351"/>
      <c r="EHO1065" s="351"/>
      <c r="EHP1065" s="351"/>
      <c r="EHQ1065" s="351"/>
      <c r="EHR1065" s="351"/>
      <c r="EHS1065" s="351"/>
      <c r="EHT1065" s="351"/>
      <c r="EHU1065" s="351"/>
      <c r="EHV1065" s="351"/>
      <c r="EHW1065" s="351"/>
      <c r="EHX1065" s="351"/>
      <c r="EHY1065" s="351"/>
      <c r="EHZ1065" s="351"/>
      <c r="EIA1065" s="351"/>
      <c r="EIB1065" s="351"/>
      <c r="EIC1065" s="351"/>
      <c r="EID1065" s="351"/>
      <c r="EIE1065" s="351"/>
      <c r="EIF1065" s="351"/>
      <c r="EIG1065" s="351"/>
      <c r="EIH1065" s="351"/>
      <c r="EII1065" s="351"/>
      <c r="EIJ1065" s="351"/>
      <c r="EIK1065" s="351"/>
      <c r="EIL1065" s="351"/>
      <c r="EIM1065" s="351"/>
      <c r="EIN1065" s="351"/>
      <c r="EIO1065" s="351"/>
      <c r="EIP1065" s="351"/>
      <c r="EIQ1065" s="351"/>
      <c r="EIR1065" s="351"/>
      <c r="EIS1065" s="351"/>
      <c r="EIT1065" s="351"/>
      <c r="EIU1065" s="351"/>
      <c r="EIV1065" s="351"/>
      <c r="EIW1065" s="351"/>
      <c r="EIX1065" s="351"/>
      <c r="EIY1065" s="351"/>
      <c r="EIZ1065" s="351"/>
      <c r="EJA1065" s="351"/>
      <c r="EJB1065" s="351"/>
      <c r="EJC1065" s="351"/>
      <c r="EJD1065" s="351"/>
      <c r="EJE1065" s="351"/>
      <c r="EJF1065" s="351"/>
      <c r="EJG1065" s="351"/>
      <c r="EJH1065" s="351"/>
      <c r="EJI1065" s="351"/>
      <c r="EJJ1065" s="351"/>
      <c r="EJK1065" s="351"/>
      <c r="EJL1065" s="351"/>
      <c r="EJM1065" s="351"/>
      <c r="EJN1065" s="351"/>
      <c r="EJO1065" s="351"/>
      <c r="EJP1065" s="351"/>
      <c r="EJQ1065" s="351"/>
      <c r="EJR1065" s="351"/>
      <c r="EJS1065" s="351"/>
      <c r="EJT1065" s="351"/>
      <c r="EJU1065" s="351"/>
      <c r="EJV1065" s="351"/>
      <c r="EJW1065" s="351"/>
      <c r="EJX1065" s="351"/>
      <c r="EJY1065" s="351"/>
      <c r="EJZ1065" s="351"/>
      <c r="EKA1065" s="351"/>
      <c r="EKB1065" s="351"/>
      <c r="EKC1065" s="351"/>
      <c r="EKD1065" s="351"/>
      <c r="EKE1065" s="351"/>
      <c r="EKF1065" s="351"/>
      <c r="EKG1065" s="351"/>
      <c r="EKH1065" s="351"/>
      <c r="EKI1065" s="351"/>
      <c r="EKJ1065" s="351"/>
      <c r="EKK1065" s="351"/>
      <c r="EKL1065" s="351"/>
      <c r="EKM1065" s="351"/>
      <c r="EKN1065" s="351"/>
      <c r="EKO1065" s="351"/>
      <c r="EKP1065" s="351"/>
      <c r="EKQ1065" s="351"/>
      <c r="EKR1065" s="351"/>
      <c r="EKS1065" s="351"/>
      <c r="EKT1065" s="351"/>
      <c r="EKU1065" s="351"/>
      <c r="EKV1065" s="351"/>
      <c r="EKW1065" s="351"/>
      <c r="EKX1065" s="351"/>
      <c r="EKY1065" s="351"/>
      <c r="EKZ1065" s="351"/>
      <c r="ELA1065" s="351"/>
      <c r="ELB1065" s="351"/>
      <c r="ELC1065" s="351"/>
      <c r="ELD1065" s="351"/>
      <c r="ELE1065" s="351"/>
      <c r="ELF1065" s="351"/>
      <c r="ELG1065" s="351"/>
      <c r="ELH1065" s="351"/>
      <c r="ELI1065" s="351"/>
      <c r="ELJ1065" s="351"/>
      <c r="ELK1065" s="351"/>
      <c r="ELL1065" s="351"/>
      <c r="ELM1065" s="351"/>
      <c r="ELN1065" s="351"/>
      <c r="ELO1065" s="351"/>
      <c r="ELP1065" s="351"/>
      <c r="ELQ1065" s="351"/>
      <c r="ELR1065" s="351"/>
      <c r="ELS1065" s="351"/>
      <c r="ELT1065" s="351"/>
      <c r="ELU1065" s="351"/>
      <c r="ELV1065" s="351"/>
      <c r="ELW1065" s="351"/>
      <c r="ELX1065" s="351"/>
      <c r="ELY1065" s="351"/>
      <c r="ELZ1065" s="351"/>
      <c r="EMA1065" s="351"/>
      <c r="EMB1065" s="351"/>
      <c r="EMC1065" s="351"/>
      <c r="EMD1065" s="351"/>
      <c r="EME1065" s="351"/>
      <c r="EMF1065" s="351"/>
      <c r="EMG1065" s="351"/>
      <c r="EMH1065" s="351"/>
      <c r="EMI1065" s="351"/>
      <c r="EMJ1065" s="351"/>
      <c r="EMK1065" s="351"/>
      <c r="EML1065" s="351"/>
      <c r="EMM1065" s="351"/>
      <c r="EMN1065" s="351"/>
      <c r="EMO1065" s="351"/>
      <c r="EMP1065" s="351"/>
      <c r="EMQ1065" s="351"/>
      <c r="EMR1065" s="351"/>
      <c r="EMS1065" s="351"/>
      <c r="EMT1065" s="351"/>
      <c r="EMU1065" s="351"/>
      <c r="EMV1065" s="351"/>
      <c r="EMW1065" s="351"/>
      <c r="EMX1065" s="351"/>
      <c r="EMY1065" s="351"/>
      <c r="EMZ1065" s="351"/>
      <c r="ENA1065" s="351"/>
      <c r="ENB1065" s="351"/>
      <c r="ENC1065" s="351"/>
      <c r="END1065" s="351"/>
      <c r="ENE1065" s="351"/>
      <c r="ENF1065" s="351"/>
      <c r="ENG1065" s="351"/>
      <c r="ENH1065" s="351"/>
      <c r="ENI1065" s="351"/>
      <c r="ENJ1065" s="351"/>
      <c r="ENK1065" s="351"/>
      <c r="ENL1065" s="351"/>
      <c r="ENM1065" s="351"/>
      <c r="ENN1065" s="351"/>
      <c r="ENO1065" s="351"/>
      <c r="ENP1065" s="351"/>
      <c r="ENQ1065" s="351"/>
      <c r="ENR1065" s="351"/>
      <c r="ENS1065" s="351"/>
      <c r="ENT1065" s="351"/>
      <c r="ENU1065" s="351"/>
      <c r="ENV1065" s="351"/>
      <c r="ENW1065" s="351"/>
      <c r="ENX1065" s="351"/>
      <c r="ENY1065" s="351"/>
      <c r="ENZ1065" s="351"/>
      <c r="EOA1065" s="351"/>
      <c r="EOB1065" s="351"/>
      <c r="EOC1065" s="351"/>
      <c r="EOD1065" s="351"/>
      <c r="EOE1065" s="351"/>
      <c r="EOF1065" s="351"/>
      <c r="EOG1065" s="351"/>
      <c r="EOH1065" s="351"/>
      <c r="EOI1065" s="351"/>
      <c r="EOJ1065" s="351"/>
      <c r="EOK1065" s="351"/>
      <c r="EOL1065" s="351"/>
      <c r="EOM1065" s="351"/>
      <c r="EON1065" s="351"/>
      <c r="EOO1065" s="351"/>
      <c r="EOP1065" s="351"/>
      <c r="EOQ1065" s="351"/>
      <c r="EOR1065" s="351"/>
      <c r="EOS1065" s="351"/>
      <c r="EOT1065" s="351"/>
      <c r="EOU1065" s="351"/>
      <c r="EOV1065" s="351"/>
      <c r="EOW1065" s="351"/>
      <c r="EOX1065" s="351"/>
      <c r="EOY1065" s="351"/>
      <c r="EOZ1065" s="351"/>
      <c r="EPA1065" s="351"/>
      <c r="EPB1065" s="351"/>
      <c r="EPC1065" s="351"/>
      <c r="EPD1065" s="351"/>
      <c r="EPE1065" s="351"/>
      <c r="EPF1065" s="351"/>
      <c r="EPG1065" s="351"/>
      <c r="EPH1065" s="351"/>
      <c r="EPI1065" s="351"/>
      <c r="EPJ1065" s="351"/>
      <c r="EPK1065" s="351"/>
      <c r="EPL1065" s="351"/>
      <c r="EPM1065" s="351"/>
      <c r="EPN1065" s="351"/>
      <c r="EPO1065" s="351"/>
      <c r="EPP1065" s="351"/>
      <c r="EPQ1065" s="351"/>
      <c r="EPR1065" s="351"/>
      <c r="EPS1065" s="351"/>
      <c r="EPT1065" s="351"/>
      <c r="EPU1065" s="351"/>
      <c r="EPV1065" s="351"/>
      <c r="EPW1065" s="351"/>
      <c r="EPX1065" s="351"/>
      <c r="EPY1065" s="351"/>
      <c r="EPZ1065" s="351"/>
      <c r="EQA1065" s="351"/>
      <c r="EQB1065" s="351"/>
      <c r="EQC1065" s="351"/>
      <c r="EQD1065" s="351"/>
      <c r="EQE1065" s="351"/>
      <c r="EQF1065" s="351"/>
      <c r="EQG1065" s="351"/>
      <c r="EQH1065" s="351"/>
      <c r="EQI1065" s="351"/>
      <c r="EQJ1065" s="351"/>
      <c r="EQK1065" s="351"/>
      <c r="EQL1065" s="351"/>
      <c r="EQM1065" s="351"/>
      <c r="EQN1065" s="351"/>
      <c r="EQO1065" s="351"/>
      <c r="EQP1065" s="351"/>
      <c r="EQQ1065" s="351"/>
      <c r="EQR1065" s="351"/>
      <c r="EQS1065" s="351"/>
      <c r="EQT1065" s="351"/>
      <c r="EQU1065" s="351"/>
      <c r="EQV1065" s="351"/>
      <c r="EQW1065" s="351"/>
      <c r="EQX1065" s="351"/>
      <c r="EQY1065" s="351"/>
      <c r="EQZ1065" s="351"/>
      <c r="ERA1065" s="351"/>
      <c r="ERB1065" s="351"/>
      <c r="ERC1065" s="351"/>
      <c r="ERD1065" s="351"/>
      <c r="ERE1065" s="351"/>
      <c r="ERF1065" s="351"/>
      <c r="ERG1065" s="351"/>
      <c r="ERH1065" s="351"/>
      <c r="ERI1065" s="351"/>
      <c r="ERJ1065" s="351"/>
      <c r="ERK1065" s="351"/>
      <c r="ERL1065" s="351"/>
      <c r="ERM1065" s="351"/>
      <c r="ERN1065" s="351"/>
      <c r="ERO1065" s="351"/>
      <c r="ERP1065" s="351"/>
      <c r="ERQ1065" s="351"/>
      <c r="ERR1065" s="351"/>
      <c r="ERS1065" s="351"/>
      <c r="ERT1065" s="351"/>
      <c r="ERU1065" s="351"/>
      <c r="ERV1065" s="351"/>
      <c r="ERW1065" s="351"/>
      <c r="ERX1065" s="351"/>
      <c r="ERY1065" s="351"/>
      <c r="ERZ1065" s="351"/>
      <c r="ESA1065" s="351"/>
      <c r="ESB1065" s="351"/>
      <c r="ESC1065" s="351"/>
      <c r="ESD1065" s="351"/>
      <c r="ESE1065" s="351"/>
      <c r="ESF1065" s="351"/>
      <c r="ESG1065" s="351"/>
      <c r="ESH1065" s="351"/>
      <c r="ESI1065" s="351"/>
      <c r="ESJ1065" s="351"/>
      <c r="ESK1065" s="351"/>
      <c r="ESL1065" s="351"/>
      <c r="ESM1065" s="351"/>
      <c r="ESN1065" s="351"/>
      <c r="ESO1065" s="351"/>
      <c r="ESP1065" s="351"/>
      <c r="ESQ1065" s="351"/>
      <c r="ESR1065" s="351"/>
      <c r="ESS1065" s="351"/>
      <c r="EST1065" s="351"/>
      <c r="ESU1065" s="351"/>
      <c r="ESV1065" s="351"/>
      <c r="ESW1065" s="351"/>
      <c r="ESX1065" s="351"/>
      <c r="ESY1065" s="351"/>
      <c r="ESZ1065" s="351"/>
      <c r="ETA1065" s="351"/>
      <c r="ETB1065" s="351"/>
      <c r="ETC1065" s="351"/>
      <c r="ETD1065" s="351"/>
      <c r="ETE1065" s="351"/>
      <c r="ETF1065" s="351"/>
      <c r="ETG1065" s="351"/>
      <c r="ETH1065" s="351"/>
      <c r="ETI1065" s="351"/>
      <c r="ETJ1065" s="351"/>
      <c r="ETK1065" s="351"/>
      <c r="ETL1065" s="351"/>
      <c r="ETM1065" s="351"/>
      <c r="ETN1065" s="351"/>
      <c r="ETO1065" s="351"/>
      <c r="ETP1065" s="351"/>
      <c r="ETQ1065" s="351"/>
      <c r="ETR1065" s="351"/>
      <c r="ETS1065" s="351"/>
      <c r="ETT1065" s="351"/>
      <c r="ETU1065" s="351"/>
      <c r="ETV1065" s="351"/>
      <c r="ETW1065" s="351"/>
      <c r="ETX1065" s="351"/>
      <c r="ETY1065" s="351"/>
      <c r="ETZ1065" s="351"/>
      <c r="EUA1065" s="351"/>
      <c r="EUB1065" s="351"/>
      <c r="EUC1065" s="351"/>
      <c r="EUD1065" s="351"/>
      <c r="EUE1065" s="351"/>
      <c r="EUF1065" s="351"/>
      <c r="EUG1065" s="351"/>
      <c r="EUH1065" s="351"/>
      <c r="EUI1065" s="351"/>
      <c r="EUJ1065" s="351"/>
      <c r="EUK1065" s="351"/>
      <c r="EUL1065" s="351"/>
      <c r="EUM1065" s="351"/>
      <c r="EUN1065" s="351"/>
      <c r="EUO1065" s="351"/>
      <c r="EUP1065" s="351"/>
      <c r="EUQ1065" s="351"/>
      <c r="EUR1065" s="351"/>
      <c r="EUS1065" s="351"/>
      <c r="EUT1065" s="351"/>
      <c r="EUU1065" s="351"/>
      <c r="EUV1065" s="351"/>
      <c r="EUW1065" s="351"/>
      <c r="EUX1065" s="351"/>
      <c r="EUY1065" s="351"/>
      <c r="EUZ1065" s="351"/>
      <c r="EVA1065" s="351"/>
      <c r="EVB1065" s="351"/>
      <c r="EVC1065" s="351"/>
      <c r="EVD1065" s="351"/>
      <c r="EVE1065" s="351"/>
      <c r="EVF1065" s="351"/>
      <c r="EVG1065" s="351"/>
      <c r="EVH1065" s="351"/>
      <c r="EVI1065" s="351"/>
      <c r="EVJ1065" s="351"/>
      <c r="EVK1065" s="351"/>
      <c r="EVL1065" s="351"/>
      <c r="EVM1065" s="351"/>
      <c r="EVN1065" s="351"/>
      <c r="EVO1065" s="351"/>
      <c r="EVP1065" s="351"/>
      <c r="EVQ1065" s="351"/>
      <c r="EVR1065" s="351"/>
      <c r="EVS1065" s="351"/>
      <c r="EVT1065" s="351"/>
      <c r="EVU1065" s="351"/>
      <c r="EVV1065" s="351"/>
      <c r="EVW1065" s="351"/>
      <c r="EVX1065" s="351"/>
      <c r="EVY1065" s="351"/>
      <c r="EVZ1065" s="351"/>
      <c r="EWA1065" s="351"/>
      <c r="EWB1065" s="351"/>
      <c r="EWC1065" s="351"/>
      <c r="EWD1065" s="351"/>
      <c r="EWE1065" s="351"/>
      <c r="EWF1065" s="351"/>
      <c r="EWG1065" s="351"/>
      <c r="EWH1065" s="351"/>
      <c r="EWI1065" s="351"/>
      <c r="EWJ1065" s="351"/>
      <c r="EWK1065" s="351"/>
      <c r="EWL1065" s="351"/>
      <c r="EWM1065" s="351"/>
      <c r="EWN1065" s="351"/>
      <c r="EWO1065" s="351"/>
      <c r="EWP1065" s="351"/>
      <c r="EWQ1065" s="351"/>
      <c r="EWR1065" s="351"/>
      <c r="EWS1065" s="351"/>
      <c r="EWT1065" s="351"/>
      <c r="EWU1065" s="351"/>
      <c r="EWV1065" s="351"/>
      <c r="EWW1065" s="351"/>
      <c r="EWX1065" s="351"/>
      <c r="EWY1065" s="351"/>
      <c r="EWZ1065" s="351"/>
      <c r="EXA1065" s="351"/>
      <c r="EXB1065" s="351"/>
      <c r="EXC1065" s="351"/>
      <c r="EXD1065" s="351"/>
      <c r="EXE1065" s="351"/>
      <c r="EXF1065" s="351"/>
      <c r="EXG1065" s="351"/>
      <c r="EXH1065" s="351"/>
      <c r="EXI1065" s="351"/>
      <c r="EXJ1065" s="351"/>
      <c r="EXK1065" s="351"/>
      <c r="EXL1065" s="351"/>
      <c r="EXM1065" s="351"/>
      <c r="EXN1065" s="351"/>
      <c r="EXO1065" s="351"/>
      <c r="EXP1065" s="351"/>
      <c r="EXQ1065" s="351"/>
      <c r="EXR1065" s="351"/>
      <c r="EXS1065" s="351"/>
      <c r="EXT1065" s="351"/>
      <c r="EXU1065" s="351"/>
      <c r="EXV1065" s="351"/>
      <c r="EXW1065" s="351"/>
      <c r="EXX1065" s="351"/>
      <c r="EXY1065" s="351"/>
      <c r="EXZ1065" s="351"/>
      <c r="EYA1065" s="351"/>
      <c r="EYB1065" s="351"/>
      <c r="EYC1065" s="351"/>
      <c r="EYD1065" s="351"/>
      <c r="EYE1065" s="351"/>
      <c r="EYF1065" s="351"/>
      <c r="EYG1065" s="351"/>
      <c r="EYH1065" s="351"/>
      <c r="EYI1065" s="351"/>
      <c r="EYJ1065" s="351"/>
      <c r="EYK1065" s="351"/>
      <c r="EYL1065" s="351"/>
      <c r="EYM1065" s="351"/>
      <c r="EYN1065" s="351"/>
      <c r="EYO1065" s="351"/>
      <c r="EYP1065" s="351"/>
      <c r="EYQ1065" s="351"/>
      <c r="EYR1065" s="351"/>
      <c r="EYS1065" s="351"/>
      <c r="EYT1065" s="351"/>
      <c r="EYU1065" s="351"/>
      <c r="EYV1065" s="351"/>
      <c r="EYW1065" s="351"/>
      <c r="EYX1065" s="351"/>
      <c r="EYY1065" s="351"/>
      <c r="EYZ1065" s="351"/>
      <c r="EZA1065" s="351"/>
      <c r="EZB1065" s="351"/>
      <c r="EZC1065" s="351"/>
      <c r="EZD1065" s="351"/>
      <c r="EZE1065" s="351"/>
      <c r="EZF1065" s="351"/>
      <c r="EZG1065" s="351"/>
      <c r="EZH1065" s="351"/>
      <c r="EZI1065" s="351"/>
      <c r="EZJ1065" s="351"/>
      <c r="EZK1065" s="351"/>
      <c r="EZL1065" s="351"/>
      <c r="EZM1065" s="351"/>
      <c r="EZN1065" s="351"/>
      <c r="EZO1065" s="351"/>
      <c r="EZP1065" s="351"/>
      <c r="EZQ1065" s="351"/>
      <c r="EZR1065" s="351"/>
      <c r="EZS1065" s="351"/>
      <c r="EZT1065" s="351"/>
      <c r="EZU1065" s="351"/>
      <c r="EZV1065" s="351"/>
      <c r="EZW1065" s="351"/>
      <c r="EZX1065" s="351"/>
      <c r="EZY1065" s="351"/>
      <c r="EZZ1065" s="351"/>
      <c r="FAA1065" s="351"/>
      <c r="FAB1065" s="351"/>
      <c r="FAC1065" s="351"/>
      <c r="FAD1065" s="351"/>
      <c r="FAE1065" s="351"/>
      <c r="FAF1065" s="351"/>
      <c r="FAG1065" s="351"/>
      <c r="FAH1065" s="351"/>
      <c r="FAI1065" s="351"/>
      <c r="FAJ1065" s="351"/>
      <c r="FAK1065" s="351"/>
      <c r="FAL1065" s="351"/>
      <c r="FAM1065" s="351"/>
      <c r="FAN1065" s="351"/>
      <c r="FAO1065" s="351"/>
      <c r="FAP1065" s="351"/>
      <c r="FAQ1065" s="351"/>
      <c r="FAR1065" s="351"/>
      <c r="FAS1065" s="351"/>
      <c r="FAT1065" s="351"/>
      <c r="FAU1065" s="351"/>
      <c r="FAV1065" s="351"/>
      <c r="FAW1065" s="351"/>
      <c r="FAX1065" s="351"/>
      <c r="FAY1065" s="351"/>
      <c r="FAZ1065" s="351"/>
      <c r="FBA1065" s="351"/>
      <c r="FBB1065" s="351"/>
      <c r="FBC1065" s="351"/>
      <c r="FBD1065" s="351"/>
      <c r="FBE1065" s="351"/>
      <c r="FBF1065" s="351"/>
      <c r="FBG1065" s="351"/>
      <c r="FBH1065" s="351"/>
      <c r="FBI1065" s="351"/>
      <c r="FBJ1065" s="351"/>
      <c r="FBK1065" s="351"/>
      <c r="FBL1065" s="351"/>
      <c r="FBM1065" s="351"/>
      <c r="FBN1065" s="351"/>
      <c r="FBO1065" s="351"/>
      <c r="FBP1065" s="351"/>
      <c r="FBQ1065" s="351"/>
      <c r="FBR1065" s="351"/>
      <c r="FBS1065" s="351"/>
      <c r="FBT1065" s="351"/>
      <c r="FBU1065" s="351"/>
      <c r="FBV1065" s="351"/>
      <c r="FBW1065" s="351"/>
      <c r="FBX1065" s="351"/>
      <c r="FBY1065" s="351"/>
      <c r="FBZ1065" s="351"/>
      <c r="FCA1065" s="351"/>
      <c r="FCB1065" s="351"/>
      <c r="FCC1065" s="351"/>
      <c r="FCD1065" s="351"/>
      <c r="FCE1065" s="351"/>
      <c r="FCF1065" s="351"/>
      <c r="FCG1065" s="351"/>
      <c r="FCH1065" s="351"/>
      <c r="FCI1065" s="351"/>
      <c r="FCJ1065" s="351"/>
      <c r="FCK1065" s="351"/>
      <c r="FCL1065" s="351"/>
      <c r="FCM1065" s="351"/>
      <c r="FCN1065" s="351"/>
      <c r="FCO1065" s="351"/>
      <c r="FCP1065" s="351"/>
      <c r="FCQ1065" s="351"/>
      <c r="FCR1065" s="351"/>
      <c r="FCS1065" s="351"/>
      <c r="FCT1065" s="351"/>
      <c r="FCU1065" s="351"/>
      <c r="FCV1065" s="351"/>
      <c r="FCW1065" s="351"/>
      <c r="FCX1065" s="351"/>
      <c r="FCY1065" s="351"/>
      <c r="FCZ1065" s="351"/>
      <c r="FDA1065" s="351"/>
      <c r="FDB1065" s="351"/>
      <c r="FDC1065" s="351"/>
      <c r="FDD1065" s="351"/>
      <c r="FDE1065" s="351"/>
      <c r="FDF1065" s="351"/>
      <c r="FDG1065" s="351"/>
      <c r="FDH1065" s="351"/>
      <c r="FDI1065" s="351"/>
      <c r="FDJ1065" s="351"/>
      <c r="FDK1065" s="351"/>
      <c r="FDL1065" s="351"/>
      <c r="FDM1065" s="351"/>
      <c r="FDN1065" s="351"/>
      <c r="FDO1065" s="351"/>
      <c r="FDP1065" s="351"/>
      <c r="FDQ1065" s="351"/>
      <c r="FDR1065" s="351"/>
      <c r="FDS1065" s="351"/>
      <c r="FDT1065" s="351"/>
      <c r="FDU1065" s="351"/>
      <c r="FDV1065" s="351"/>
      <c r="FDW1065" s="351"/>
      <c r="FDX1065" s="351"/>
      <c r="FDY1065" s="351"/>
      <c r="FDZ1065" s="351"/>
      <c r="FEA1065" s="351"/>
      <c r="FEB1065" s="351"/>
      <c r="FEC1065" s="351"/>
      <c r="FED1065" s="351"/>
      <c r="FEE1065" s="351"/>
      <c r="FEF1065" s="351"/>
      <c r="FEG1065" s="351"/>
      <c r="FEH1065" s="351"/>
      <c r="FEI1065" s="351"/>
      <c r="FEJ1065" s="351"/>
      <c r="FEK1065" s="351"/>
      <c r="FEL1065" s="351"/>
      <c r="FEM1065" s="351"/>
      <c r="FEN1065" s="351"/>
      <c r="FEO1065" s="351"/>
      <c r="FEP1065" s="351"/>
      <c r="FEQ1065" s="351"/>
      <c r="FER1065" s="351"/>
      <c r="FES1065" s="351"/>
      <c r="FET1065" s="351"/>
      <c r="FEU1065" s="351"/>
      <c r="FEV1065" s="351"/>
      <c r="FEW1065" s="351"/>
      <c r="FEX1065" s="351"/>
      <c r="FEY1065" s="351"/>
      <c r="FEZ1065" s="351"/>
      <c r="FFA1065" s="351"/>
      <c r="FFB1065" s="351"/>
      <c r="FFC1065" s="351"/>
      <c r="FFD1065" s="351"/>
      <c r="FFE1065" s="351"/>
      <c r="FFF1065" s="351"/>
      <c r="FFG1065" s="351"/>
      <c r="FFH1065" s="351"/>
      <c r="FFI1065" s="351"/>
      <c r="FFJ1065" s="351"/>
      <c r="FFK1065" s="351"/>
      <c r="FFL1065" s="351"/>
      <c r="FFM1065" s="351"/>
      <c r="FFN1065" s="351"/>
      <c r="FFO1065" s="351"/>
      <c r="FFP1065" s="351"/>
      <c r="FFQ1065" s="351"/>
      <c r="FFR1065" s="351"/>
      <c r="FFS1065" s="351"/>
      <c r="FFT1065" s="351"/>
      <c r="FFU1065" s="351"/>
      <c r="FFV1065" s="351"/>
      <c r="FFW1065" s="351"/>
      <c r="FFX1065" s="351"/>
      <c r="FFY1065" s="351"/>
      <c r="FFZ1065" s="351"/>
      <c r="FGA1065" s="351"/>
      <c r="FGB1065" s="351"/>
      <c r="FGC1065" s="351"/>
      <c r="FGD1065" s="351"/>
      <c r="FGE1065" s="351"/>
      <c r="FGF1065" s="351"/>
      <c r="FGG1065" s="351"/>
      <c r="FGH1065" s="351"/>
      <c r="FGI1065" s="351"/>
      <c r="FGJ1065" s="351"/>
      <c r="FGK1065" s="351"/>
      <c r="FGL1065" s="351"/>
      <c r="FGM1065" s="351"/>
      <c r="FGN1065" s="351"/>
      <c r="FGO1065" s="351"/>
      <c r="FGP1065" s="351"/>
      <c r="FGQ1065" s="351"/>
      <c r="FGR1065" s="351"/>
      <c r="FGS1065" s="351"/>
      <c r="FGT1065" s="351"/>
      <c r="FGU1065" s="351"/>
      <c r="FGV1065" s="351"/>
      <c r="FGW1065" s="351"/>
      <c r="FGX1065" s="351"/>
      <c r="FGY1065" s="351"/>
      <c r="FGZ1065" s="351"/>
      <c r="FHA1065" s="351"/>
      <c r="FHB1065" s="351"/>
      <c r="FHC1065" s="351"/>
      <c r="FHD1065" s="351"/>
      <c r="FHE1065" s="351"/>
      <c r="FHF1065" s="351"/>
      <c r="FHG1065" s="351"/>
      <c r="FHH1065" s="351"/>
      <c r="FHI1065" s="351"/>
      <c r="FHJ1065" s="351"/>
      <c r="FHK1065" s="351"/>
      <c r="FHL1065" s="351"/>
      <c r="FHM1065" s="351"/>
      <c r="FHN1065" s="351"/>
      <c r="FHO1065" s="351"/>
      <c r="FHP1065" s="351"/>
      <c r="FHQ1065" s="351"/>
      <c r="FHR1065" s="351"/>
      <c r="FHS1065" s="351"/>
      <c r="FHT1065" s="351"/>
      <c r="FHU1065" s="351"/>
      <c r="FHV1065" s="351"/>
      <c r="FHW1065" s="351"/>
      <c r="FHX1065" s="351"/>
      <c r="FHY1065" s="351"/>
      <c r="FHZ1065" s="351"/>
      <c r="FIA1065" s="351"/>
      <c r="FIB1065" s="351"/>
      <c r="FIC1065" s="351"/>
      <c r="FID1065" s="351"/>
      <c r="FIE1065" s="351"/>
      <c r="FIF1065" s="351"/>
      <c r="FIG1065" s="351"/>
      <c r="FIH1065" s="351"/>
      <c r="FII1065" s="351"/>
      <c r="FIJ1065" s="351"/>
      <c r="FIK1065" s="351"/>
      <c r="FIL1065" s="351"/>
      <c r="FIM1065" s="351"/>
      <c r="FIN1065" s="351"/>
      <c r="FIO1065" s="351"/>
      <c r="FIP1065" s="351"/>
      <c r="FIQ1065" s="351"/>
      <c r="FIR1065" s="351"/>
      <c r="FIS1065" s="351"/>
      <c r="FIT1065" s="351"/>
      <c r="FIU1065" s="351"/>
      <c r="FIV1065" s="351"/>
      <c r="FIW1065" s="351"/>
      <c r="FIX1065" s="351"/>
      <c r="FIY1065" s="351"/>
      <c r="FIZ1065" s="351"/>
      <c r="FJA1065" s="351"/>
      <c r="FJB1065" s="351"/>
      <c r="FJC1065" s="351"/>
      <c r="FJD1065" s="351"/>
      <c r="FJE1065" s="351"/>
      <c r="FJF1065" s="351"/>
      <c r="FJG1065" s="351"/>
      <c r="FJH1065" s="351"/>
      <c r="FJI1065" s="351"/>
      <c r="FJJ1065" s="351"/>
      <c r="FJK1065" s="351"/>
      <c r="FJL1065" s="351"/>
      <c r="FJM1065" s="351"/>
      <c r="FJN1065" s="351"/>
      <c r="FJO1065" s="351"/>
      <c r="FJP1065" s="351"/>
      <c r="FJQ1065" s="351"/>
      <c r="FJR1065" s="351"/>
      <c r="FJS1065" s="351"/>
      <c r="FJT1065" s="351"/>
      <c r="FJU1065" s="351"/>
      <c r="FJV1065" s="351"/>
      <c r="FJW1065" s="351"/>
      <c r="FJX1065" s="351"/>
      <c r="FJY1065" s="351"/>
      <c r="FJZ1065" s="351"/>
      <c r="FKA1065" s="351"/>
      <c r="FKB1065" s="351"/>
      <c r="FKC1065" s="351"/>
      <c r="FKD1065" s="351"/>
      <c r="FKE1065" s="351"/>
      <c r="FKF1065" s="351"/>
      <c r="FKG1065" s="351"/>
      <c r="FKH1065" s="351"/>
      <c r="FKI1065" s="351"/>
      <c r="FKJ1065" s="351"/>
      <c r="FKK1065" s="351"/>
      <c r="FKL1065" s="351"/>
      <c r="FKM1065" s="351"/>
      <c r="FKN1065" s="351"/>
      <c r="FKO1065" s="351"/>
      <c r="FKP1065" s="351"/>
      <c r="FKQ1065" s="351"/>
      <c r="FKR1065" s="351"/>
      <c r="FKS1065" s="351"/>
      <c r="FKT1065" s="351"/>
      <c r="FKU1065" s="351"/>
      <c r="FKV1065" s="351"/>
      <c r="FKW1065" s="351"/>
      <c r="FKX1065" s="351"/>
      <c r="FKY1065" s="351"/>
      <c r="FKZ1065" s="351"/>
      <c r="FLA1065" s="351"/>
      <c r="FLB1065" s="351"/>
      <c r="FLC1065" s="351"/>
      <c r="FLD1065" s="351"/>
      <c r="FLE1065" s="351"/>
      <c r="FLF1065" s="351"/>
      <c r="FLG1065" s="351"/>
      <c r="FLH1065" s="351"/>
      <c r="FLI1065" s="351"/>
      <c r="FLJ1065" s="351"/>
      <c r="FLK1065" s="351"/>
      <c r="FLL1065" s="351"/>
      <c r="FLM1065" s="351"/>
      <c r="FLN1065" s="351"/>
      <c r="FLO1065" s="351"/>
      <c r="FLP1065" s="351"/>
      <c r="FLQ1065" s="351"/>
      <c r="FLR1065" s="351"/>
      <c r="FLS1065" s="351"/>
      <c r="FLT1065" s="351"/>
      <c r="FLU1065" s="351"/>
      <c r="FLV1065" s="351"/>
      <c r="FLW1065" s="351"/>
      <c r="FLX1065" s="351"/>
      <c r="FLY1065" s="351"/>
      <c r="FLZ1065" s="351"/>
      <c r="FMA1065" s="351"/>
      <c r="FMB1065" s="351"/>
      <c r="FMC1065" s="351"/>
      <c r="FMD1065" s="351"/>
      <c r="FME1065" s="351"/>
      <c r="FMF1065" s="351"/>
      <c r="FMG1065" s="351"/>
      <c r="FMH1065" s="351"/>
      <c r="FMI1065" s="351"/>
      <c r="FMJ1065" s="351"/>
      <c r="FMK1065" s="351"/>
      <c r="FML1065" s="351"/>
      <c r="FMM1065" s="351"/>
      <c r="FMN1065" s="351"/>
      <c r="FMO1065" s="351"/>
      <c r="FMP1065" s="351"/>
      <c r="FMQ1065" s="351"/>
      <c r="FMR1065" s="351"/>
      <c r="FMS1065" s="351"/>
      <c r="FMT1065" s="351"/>
      <c r="FMU1065" s="351"/>
      <c r="FMV1065" s="351"/>
      <c r="FMW1065" s="351"/>
      <c r="FMX1065" s="351"/>
      <c r="FMY1065" s="351"/>
      <c r="FMZ1065" s="351"/>
      <c r="FNA1065" s="351"/>
      <c r="FNB1065" s="351"/>
      <c r="FNC1065" s="351"/>
      <c r="FND1065" s="351"/>
      <c r="FNE1065" s="351"/>
      <c r="FNF1065" s="351"/>
      <c r="FNG1065" s="351"/>
      <c r="FNH1065" s="351"/>
      <c r="FNI1065" s="351"/>
      <c r="FNJ1065" s="351"/>
      <c r="FNK1065" s="351"/>
      <c r="FNL1065" s="351"/>
      <c r="FNM1065" s="351"/>
      <c r="FNN1065" s="351"/>
      <c r="FNO1065" s="351"/>
      <c r="FNP1065" s="351"/>
      <c r="FNQ1065" s="351"/>
      <c r="FNR1065" s="351"/>
      <c r="FNS1065" s="351"/>
      <c r="FNT1065" s="351"/>
      <c r="FNU1065" s="351"/>
      <c r="FNV1065" s="351"/>
      <c r="FNW1065" s="351"/>
      <c r="FNX1065" s="351"/>
      <c r="FNY1065" s="351"/>
      <c r="FNZ1065" s="351"/>
      <c r="FOA1065" s="351"/>
      <c r="FOB1065" s="351"/>
      <c r="FOC1065" s="351"/>
      <c r="FOD1065" s="351"/>
      <c r="FOE1065" s="351"/>
      <c r="FOF1065" s="351"/>
      <c r="FOG1065" s="351"/>
      <c r="FOH1065" s="351"/>
      <c r="FOI1065" s="351"/>
      <c r="FOJ1065" s="351"/>
      <c r="FOK1065" s="351"/>
      <c r="FOL1065" s="351"/>
      <c r="FOM1065" s="351"/>
      <c r="FON1065" s="351"/>
      <c r="FOO1065" s="351"/>
      <c r="FOP1065" s="351"/>
      <c r="FOQ1065" s="351"/>
      <c r="FOR1065" s="351"/>
      <c r="FOS1065" s="351"/>
      <c r="FOT1065" s="351"/>
      <c r="FOU1065" s="351"/>
      <c r="FOV1065" s="351"/>
      <c r="FOW1065" s="351"/>
      <c r="FOX1065" s="351"/>
      <c r="FOY1065" s="351"/>
      <c r="FOZ1065" s="351"/>
      <c r="FPA1065" s="351"/>
      <c r="FPB1065" s="351"/>
      <c r="FPC1065" s="351"/>
      <c r="FPD1065" s="351"/>
      <c r="FPE1065" s="351"/>
      <c r="FPF1065" s="351"/>
      <c r="FPG1065" s="351"/>
      <c r="FPH1065" s="351"/>
      <c r="FPI1065" s="351"/>
      <c r="FPJ1065" s="351"/>
      <c r="FPK1065" s="351"/>
      <c r="FPL1065" s="351"/>
      <c r="FPM1065" s="351"/>
      <c r="FPN1065" s="351"/>
      <c r="FPO1065" s="351"/>
      <c r="FPP1065" s="351"/>
      <c r="FPQ1065" s="351"/>
      <c r="FPR1065" s="351"/>
      <c r="FPS1065" s="351"/>
      <c r="FPT1065" s="351"/>
      <c r="FPU1065" s="351"/>
      <c r="FPV1065" s="351"/>
      <c r="FPW1065" s="351"/>
      <c r="FPX1065" s="351"/>
      <c r="FPY1065" s="351"/>
      <c r="FPZ1065" s="351"/>
      <c r="FQA1065" s="351"/>
      <c r="FQB1065" s="351"/>
      <c r="FQC1065" s="351"/>
      <c r="FQD1065" s="351"/>
      <c r="FQE1065" s="351"/>
      <c r="FQF1065" s="351"/>
      <c r="FQG1065" s="351"/>
      <c r="FQH1065" s="351"/>
      <c r="FQI1065" s="351"/>
      <c r="FQJ1065" s="351"/>
      <c r="FQK1065" s="351"/>
      <c r="FQL1065" s="351"/>
      <c r="FQM1065" s="351"/>
      <c r="FQN1065" s="351"/>
      <c r="FQO1065" s="351"/>
      <c r="FQP1065" s="351"/>
      <c r="FQQ1065" s="351"/>
      <c r="FQR1065" s="351"/>
      <c r="FQS1065" s="351"/>
      <c r="FQT1065" s="351"/>
      <c r="FQU1065" s="351"/>
      <c r="FQV1065" s="351"/>
      <c r="FQW1065" s="351"/>
      <c r="FQX1065" s="351"/>
      <c r="FQY1065" s="351"/>
      <c r="FQZ1065" s="351"/>
      <c r="FRA1065" s="351"/>
      <c r="FRB1065" s="351"/>
      <c r="FRC1065" s="351"/>
      <c r="FRD1065" s="351"/>
      <c r="FRE1065" s="351"/>
      <c r="FRF1065" s="351"/>
      <c r="FRG1065" s="351"/>
      <c r="FRH1065" s="351"/>
      <c r="FRI1065" s="351"/>
      <c r="FRJ1065" s="351"/>
      <c r="FRK1065" s="351"/>
      <c r="FRL1065" s="351"/>
      <c r="FRM1065" s="351"/>
      <c r="FRN1065" s="351"/>
      <c r="FRO1065" s="351"/>
      <c r="FRP1065" s="351"/>
      <c r="FRQ1065" s="351"/>
      <c r="FRR1065" s="351"/>
      <c r="FRS1065" s="351"/>
      <c r="FRT1065" s="351"/>
      <c r="FRU1065" s="351"/>
      <c r="FRV1065" s="351"/>
      <c r="FRW1065" s="351"/>
      <c r="FRX1065" s="351"/>
      <c r="FRY1065" s="351"/>
      <c r="FRZ1065" s="351"/>
      <c r="FSA1065" s="351"/>
      <c r="FSB1065" s="351"/>
      <c r="FSC1065" s="351"/>
      <c r="FSD1065" s="351"/>
      <c r="FSE1065" s="351"/>
      <c r="FSF1065" s="351"/>
      <c r="FSG1065" s="351"/>
      <c r="FSH1065" s="351"/>
      <c r="FSI1065" s="351"/>
      <c r="FSJ1065" s="351"/>
      <c r="FSK1065" s="351"/>
      <c r="FSL1065" s="351"/>
      <c r="FSM1065" s="351"/>
      <c r="FSN1065" s="351"/>
      <c r="FSO1065" s="351"/>
      <c r="FSP1065" s="351"/>
      <c r="FSQ1065" s="351"/>
      <c r="FSR1065" s="351"/>
      <c r="FSS1065" s="351"/>
      <c r="FST1065" s="351"/>
      <c r="FSU1065" s="351"/>
      <c r="FSV1065" s="351"/>
      <c r="FSW1065" s="351"/>
      <c r="FSX1065" s="351"/>
      <c r="FSY1065" s="351"/>
      <c r="FSZ1065" s="351"/>
      <c r="FTA1065" s="351"/>
      <c r="FTB1065" s="351"/>
      <c r="FTC1065" s="351"/>
      <c r="FTD1065" s="351"/>
      <c r="FTE1065" s="351"/>
      <c r="FTF1065" s="351"/>
      <c r="FTG1065" s="351"/>
      <c r="FTH1065" s="351"/>
      <c r="FTI1065" s="351"/>
      <c r="FTJ1065" s="351"/>
      <c r="FTK1065" s="351"/>
      <c r="FTL1065" s="351"/>
      <c r="FTM1065" s="351"/>
      <c r="FTN1065" s="351"/>
      <c r="FTO1065" s="351"/>
      <c r="FTP1065" s="351"/>
      <c r="FTQ1065" s="351"/>
      <c r="FTR1065" s="351"/>
      <c r="FTS1065" s="351"/>
      <c r="FTT1065" s="351"/>
      <c r="FTU1065" s="351"/>
      <c r="FTV1065" s="351"/>
      <c r="FTW1065" s="351"/>
      <c r="FTX1065" s="351"/>
      <c r="FTY1065" s="351"/>
      <c r="FTZ1065" s="351"/>
      <c r="FUA1065" s="351"/>
      <c r="FUB1065" s="351"/>
      <c r="FUC1065" s="351"/>
      <c r="FUD1065" s="351"/>
      <c r="FUE1065" s="351"/>
      <c r="FUF1065" s="351"/>
      <c r="FUG1065" s="351"/>
      <c r="FUH1065" s="351"/>
      <c r="FUI1065" s="351"/>
      <c r="FUJ1065" s="351"/>
      <c r="FUK1065" s="351"/>
      <c r="FUL1065" s="351"/>
      <c r="FUM1065" s="351"/>
      <c r="FUN1065" s="351"/>
      <c r="FUO1065" s="351"/>
      <c r="FUP1065" s="351"/>
      <c r="FUQ1065" s="351"/>
      <c r="FUR1065" s="351"/>
      <c r="FUS1065" s="351"/>
      <c r="FUT1065" s="351"/>
      <c r="FUU1065" s="351"/>
      <c r="FUV1065" s="351"/>
      <c r="FUW1065" s="351"/>
      <c r="FUX1065" s="351"/>
      <c r="FUY1065" s="351"/>
      <c r="FUZ1065" s="351"/>
      <c r="FVA1065" s="351"/>
      <c r="FVB1065" s="351"/>
      <c r="FVC1065" s="351"/>
      <c r="FVD1065" s="351"/>
      <c r="FVE1065" s="351"/>
      <c r="FVF1065" s="351"/>
      <c r="FVG1065" s="351"/>
      <c r="FVH1065" s="351"/>
      <c r="FVI1065" s="351"/>
      <c r="FVJ1065" s="351"/>
      <c r="FVK1065" s="351"/>
      <c r="FVL1065" s="351"/>
      <c r="FVM1065" s="351"/>
      <c r="FVN1065" s="351"/>
      <c r="FVO1065" s="351"/>
      <c r="FVP1065" s="351"/>
      <c r="FVQ1065" s="351"/>
      <c r="FVR1065" s="351"/>
      <c r="FVS1065" s="351"/>
      <c r="FVT1065" s="351"/>
      <c r="FVU1065" s="351"/>
      <c r="FVV1065" s="351"/>
      <c r="FVW1065" s="351"/>
      <c r="FVX1065" s="351"/>
      <c r="FVY1065" s="351"/>
      <c r="FVZ1065" s="351"/>
      <c r="FWA1065" s="351"/>
      <c r="FWB1065" s="351"/>
      <c r="FWC1065" s="351"/>
      <c r="FWD1065" s="351"/>
      <c r="FWE1065" s="351"/>
      <c r="FWF1065" s="351"/>
      <c r="FWG1065" s="351"/>
      <c r="FWH1065" s="351"/>
      <c r="FWI1065" s="351"/>
      <c r="FWJ1065" s="351"/>
      <c r="FWK1065" s="351"/>
      <c r="FWL1065" s="351"/>
      <c r="FWM1065" s="351"/>
      <c r="FWN1065" s="351"/>
      <c r="FWO1065" s="351"/>
      <c r="FWP1065" s="351"/>
      <c r="FWQ1065" s="351"/>
      <c r="FWR1065" s="351"/>
      <c r="FWS1065" s="351"/>
      <c r="FWT1065" s="351"/>
      <c r="FWU1065" s="351"/>
      <c r="FWV1065" s="351"/>
      <c r="FWW1065" s="351"/>
      <c r="FWX1065" s="351"/>
      <c r="FWY1065" s="351"/>
      <c r="FWZ1065" s="351"/>
      <c r="FXA1065" s="351"/>
      <c r="FXB1065" s="351"/>
      <c r="FXC1065" s="351"/>
      <c r="FXD1065" s="351"/>
      <c r="FXE1065" s="351"/>
      <c r="FXF1065" s="351"/>
      <c r="FXG1065" s="351"/>
      <c r="FXH1065" s="351"/>
      <c r="FXI1065" s="351"/>
      <c r="FXJ1065" s="351"/>
      <c r="FXK1065" s="351"/>
      <c r="FXL1065" s="351"/>
      <c r="FXM1065" s="351"/>
      <c r="FXN1065" s="351"/>
      <c r="FXO1065" s="351"/>
      <c r="FXP1065" s="351"/>
      <c r="FXQ1065" s="351"/>
      <c r="FXR1065" s="351"/>
      <c r="FXS1065" s="351"/>
      <c r="FXT1065" s="351"/>
      <c r="FXU1065" s="351"/>
      <c r="FXV1065" s="351"/>
      <c r="FXW1065" s="351"/>
      <c r="FXX1065" s="351"/>
      <c r="FXY1065" s="351"/>
      <c r="FXZ1065" s="351"/>
      <c r="FYA1065" s="351"/>
      <c r="FYB1065" s="351"/>
      <c r="FYC1065" s="351"/>
      <c r="FYD1065" s="351"/>
      <c r="FYE1065" s="351"/>
      <c r="FYF1065" s="351"/>
      <c r="FYG1065" s="351"/>
      <c r="FYH1065" s="351"/>
      <c r="FYI1065" s="351"/>
      <c r="FYJ1065" s="351"/>
      <c r="FYK1065" s="351"/>
      <c r="FYL1065" s="351"/>
      <c r="FYM1065" s="351"/>
      <c r="FYN1065" s="351"/>
      <c r="FYO1065" s="351"/>
      <c r="FYP1065" s="351"/>
      <c r="FYQ1065" s="351"/>
      <c r="FYR1065" s="351"/>
      <c r="FYS1065" s="351"/>
      <c r="FYT1065" s="351"/>
      <c r="FYU1065" s="351"/>
      <c r="FYV1065" s="351"/>
      <c r="FYW1065" s="351"/>
      <c r="FYX1065" s="351"/>
      <c r="FYY1065" s="351"/>
      <c r="FYZ1065" s="351"/>
      <c r="FZA1065" s="351"/>
      <c r="FZB1065" s="351"/>
      <c r="FZC1065" s="351"/>
      <c r="FZD1065" s="351"/>
      <c r="FZE1065" s="351"/>
      <c r="FZF1065" s="351"/>
      <c r="FZG1065" s="351"/>
      <c r="FZH1065" s="351"/>
      <c r="FZI1065" s="351"/>
      <c r="FZJ1065" s="351"/>
      <c r="FZK1065" s="351"/>
      <c r="FZL1065" s="351"/>
      <c r="FZM1065" s="351"/>
      <c r="FZN1065" s="351"/>
      <c r="FZO1065" s="351"/>
      <c r="FZP1065" s="351"/>
      <c r="FZQ1065" s="351"/>
      <c r="FZR1065" s="351"/>
      <c r="FZS1065" s="351"/>
      <c r="FZT1065" s="351"/>
      <c r="FZU1065" s="351"/>
      <c r="FZV1065" s="351"/>
      <c r="FZW1065" s="351"/>
      <c r="FZX1065" s="351"/>
      <c r="FZY1065" s="351"/>
      <c r="FZZ1065" s="351"/>
      <c r="GAA1065" s="351"/>
      <c r="GAB1065" s="351"/>
      <c r="GAC1065" s="351"/>
      <c r="GAD1065" s="351"/>
      <c r="GAE1065" s="351"/>
      <c r="GAF1065" s="351"/>
      <c r="GAG1065" s="351"/>
      <c r="GAH1065" s="351"/>
      <c r="GAI1065" s="351"/>
      <c r="GAJ1065" s="351"/>
      <c r="GAK1065" s="351"/>
      <c r="GAL1065" s="351"/>
      <c r="GAM1065" s="351"/>
      <c r="GAN1065" s="351"/>
      <c r="GAO1065" s="351"/>
      <c r="GAP1065" s="351"/>
      <c r="GAQ1065" s="351"/>
      <c r="GAR1065" s="351"/>
      <c r="GAS1065" s="351"/>
      <c r="GAT1065" s="351"/>
      <c r="GAU1065" s="351"/>
      <c r="GAV1065" s="351"/>
      <c r="GAW1065" s="351"/>
      <c r="GAX1065" s="351"/>
      <c r="GAY1065" s="351"/>
      <c r="GAZ1065" s="351"/>
      <c r="GBA1065" s="351"/>
      <c r="GBB1065" s="351"/>
      <c r="GBC1065" s="351"/>
      <c r="GBD1065" s="351"/>
      <c r="GBE1065" s="351"/>
      <c r="GBF1065" s="351"/>
      <c r="GBG1065" s="351"/>
      <c r="GBH1065" s="351"/>
      <c r="GBI1065" s="351"/>
      <c r="GBJ1065" s="351"/>
      <c r="GBK1065" s="351"/>
      <c r="GBL1065" s="351"/>
      <c r="GBM1065" s="351"/>
      <c r="GBN1065" s="351"/>
      <c r="GBO1065" s="351"/>
      <c r="GBP1065" s="351"/>
      <c r="GBQ1065" s="351"/>
      <c r="GBR1065" s="351"/>
      <c r="GBS1065" s="351"/>
      <c r="GBT1065" s="351"/>
      <c r="GBU1065" s="351"/>
      <c r="GBV1065" s="351"/>
      <c r="GBW1065" s="351"/>
      <c r="GBX1065" s="351"/>
      <c r="GBY1065" s="351"/>
      <c r="GBZ1065" s="351"/>
      <c r="GCA1065" s="351"/>
      <c r="GCB1065" s="351"/>
      <c r="GCC1065" s="351"/>
      <c r="GCD1065" s="351"/>
      <c r="GCE1065" s="351"/>
      <c r="GCF1065" s="351"/>
      <c r="GCG1065" s="351"/>
      <c r="GCH1065" s="351"/>
      <c r="GCI1065" s="351"/>
      <c r="GCJ1065" s="351"/>
      <c r="GCK1065" s="351"/>
      <c r="GCL1065" s="351"/>
      <c r="GCM1065" s="351"/>
      <c r="GCN1065" s="351"/>
      <c r="GCO1065" s="351"/>
      <c r="GCP1065" s="351"/>
      <c r="GCQ1065" s="351"/>
      <c r="GCR1065" s="351"/>
      <c r="GCS1065" s="351"/>
      <c r="GCT1065" s="351"/>
      <c r="GCU1065" s="351"/>
      <c r="GCV1065" s="351"/>
      <c r="GCW1065" s="351"/>
      <c r="GCX1065" s="351"/>
      <c r="GCY1065" s="351"/>
      <c r="GCZ1065" s="351"/>
      <c r="GDA1065" s="351"/>
      <c r="GDB1065" s="351"/>
      <c r="GDC1065" s="351"/>
      <c r="GDD1065" s="351"/>
      <c r="GDE1065" s="351"/>
      <c r="GDF1065" s="351"/>
      <c r="GDG1065" s="351"/>
      <c r="GDH1065" s="351"/>
      <c r="GDI1065" s="351"/>
      <c r="GDJ1065" s="351"/>
      <c r="GDK1065" s="351"/>
      <c r="GDL1065" s="351"/>
      <c r="GDM1065" s="351"/>
      <c r="GDN1065" s="351"/>
      <c r="GDO1065" s="351"/>
      <c r="GDP1065" s="351"/>
      <c r="GDQ1065" s="351"/>
      <c r="GDR1065" s="351"/>
      <c r="GDS1065" s="351"/>
      <c r="GDT1065" s="351"/>
      <c r="GDU1065" s="351"/>
      <c r="GDV1065" s="351"/>
      <c r="GDW1065" s="351"/>
      <c r="GDX1065" s="351"/>
      <c r="GDY1065" s="351"/>
      <c r="GDZ1065" s="351"/>
      <c r="GEA1065" s="351"/>
      <c r="GEB1065" s="351"/>
      <c r="GEC1065" s="351"/>
      <c r="GED1065" s="351"/>
      <c r="GEE1065" s="351"/>
      <c r="GEF1065" s="351"/>
      <c r="GEG1065" s="351"/>
      <c r="GEH1065" s="351"/>
      <c r="GEI1065" s="351"/>
      <c r="GEJ1065" s="351"/>
      <c r="GEK1065" s="351"/>
      <c r="GEL1065" s="351"/>
      <c r="GEM1065" s="351"/>
      <c r="GEN1065" s="351"/>
      <c r="GEO1065" s="351"/>
      <c r="GEP1065" s="351"/>
      <c r="GEQ1065" s="351"/>
      <c r="GER1065" s="351"/>
      <c r="GES1065" s="351"/>
      <c r="GET1065" s="351"/>
      <c r="GEU1065" s="351"/>
      <c r="GEV1065" s="351"/>
      <c r="GEW1065" s="351"/>
      <c r="GEX1065" s="351"/>
      <c r="GEY1065" s="351"/>
      <c r="GEZ1065" s="351"/>
      <c r="GFA1065" s="351"/>
      <c r="GFB1065" s="351"/>
      <c r="GFC1065" s="351"/>
      <c r="GFD1065" s="351"/>
      <c r="GFE1065" s="351"/>
      <c r="GFF1065" s="351"/>
      <c r="GFG1065" s="351"/>
      <c r="GFH1065" s="351"/>
      <c r="GFI1065" s="351"/>
      <c r="GFJ1065" s="351"/>
      <c r="GFK1065" s="351"/>
      <c r="GFL1065" s="351"/>
      <c r="GFM1065" s="351"/>
      <c r="GFN1065" s="351"/>
      <c r="GFO1065" s="351"/>
      <c r="GFP1065" s="351"/>
      <c r="GFQ1065" s="351"/>
      <c r="GFR1065" s="351"/>
      <c r="GFS1065" s="351"/>
      <c r="GFT1065" s="351"/>
      <c r="GFU1065" s="351"/>
      <c r="GFV1065" s="351"/>
      <c r="GFW1065" s="351"/>
      <c r="GFX1065" s="351"/>
      <c r="GFY1065" s="351"/>
      <c r="GFZ1065" s="351"/>
      <c r="GGA1065" s="351"/>
      <c r="GGB1065" s="351"/>
      <c r="GGC1065" s="351"/>
      <c r="GGD1065" s="351"/>
      <c r="GGE1065" s="351"/>
      <c r="GGF1065" s="351"/>
      <c r="GGG1065" s="351"/>
      <c r="GGH1065" s="351"/>
      <c r="GGI1065" s="351"/>
      <c r="GGJ1065" s="351"/>
      <c r="GGK1065" s="351"/>
      <c r="GGL1065" s="351"/>
      <c r="GGM1065" s="351"/>
      <c r="GGN1065" s="351"/>
      <c r="GGO1065" s="351"/>
      <c r="GGP1065" s="351"/>
      <c r="GGQ1065" s="351"/>
      <c r="GGR1065" s="351"/>
      <c r="GGS1065" s="351"/>
      <c r="GGT1065" s="351"/>
      <c r="GGU1065" s="351"/>
      <c r="GGV1065" s="351"/>
      <c r="GGW1065" s="351"/>
      <c r="GGX1065" s="351"/>
      <c r="GGY1065" s="351"/>
      <c r="GGZ1065" s="351"/>
      <c r="GHA1065" s="351"/>
      <c r="GHB1065" s="351"/>
      <c r="GHC1065" s="351"/>
      <c r="GHD1065" s="351"/>
      <c r="GHE1065" s="351"/>
      <c r="GHF1065" s="351"/>
      <c r="GHG1065" s="351"/>
      <c r="GHH1065" s="351"/>
      <c r="GHI1065" s="351"/>
      <c r="GHJ1065" s="351"/>
      <c r="GHK1065" s="351"/>
      <c r="GHL1065" s="351"/>
      <c r="GHM1065" s="351"/>
      <c r="GHN1065" s="351"/>
      <c r="GHO1065" s="351"/>
      <c r="GHP1065" s="351"/>
      <c r="GHQ1065" s="351"/>
      <c r="GHR1065" s="351"/>
      <c r="GHS1065" s="351"/>
      <c r="GHT1065" s="351"/>
      <c r="GHU1065" s="351"/>
      <c r="GHV1065" s="351"/>
      <c r="GHW1065" s="351"/>
      <c r="GHX1065" s="351"/>
      <c r="GHY1065" s="351"/>
      <c r="GHZ1065" s="351"/>
      <c r="GIA1065" s="351"/>
      <c r="GIB1065" s="351"/>
      <c r="GIC1065" s="351"/>
      <c r="GID1065" s="351"/>
      <c r="GIE1065" s="351"/>
      <c r="GIF1065" s="351"/>
      <c r="GIG1065" s="351"/>
      <c r="GIH1065" s="351"/>
      <c r="GII1065" s="351"/>
      <c r="GIJ1065" s="351"/>
      <c r="GIK1065" s="351"/>
      <c r="GIL1065" s="351"/>
      <c r="GIM1065" s="351"/>
      <c r="GIN1065" s="351"/>
      <c r="GIO1065" s="351"/>
      <c r="GIP1065" s="351"/>
      <c r="GIQ1065" s="351"/>
      <c r="GIR1065" s="351"/>
      <c r="GIS1065" s="351"/>
      <c r="GIT1065" s="351"/>
      <c r="GIU1065" s="351"/>
      <c r="GIV1065" s="351"/>
      <c r="GIW1065" s="351"/>
      <c r="GIX1065" s="351"/>
      <c r="GIY1065" s="351"/>
      <c r="GIZ1065" s="351"/>
      <c r="GJA1065" s="351"/>
      <c r="GJB1065" s="351"/>
      <c r="GJC1065" s="351"/>
      <c r="GJD1065" s="351"/>
      <c r="GJE1065" s="351"/>
      <c r="GJF1065" s="351"/>
      <c r="GJG1065" s="351"/>
      <c r="GJH1065" s="351"/>
      <c r="GJI1065" s="351"/>
      <c r="GJJ1065" s="351"/>
      <c r="GJK1065" s="351"/>
      <c r="GJL1065" s="351"/>
      <c r="GJM1065" s="351"/>
      <c r="GJN1065" s="351"/>
      <c r="GJO1065" s="351"/>
      <c r="GJP1065" s="351"/>
      <c r="GJQ1065" s="351"/>
      <c r="GJR1065" s="351"/>
      <c r="GJS1065" s="351"/>
      <c r="GJT1065" s="351"/>
      <c r="GJU1065" s="351"/>
      <c r="GJV1065" s="351"/>
      <c r="GJW1065" s="351"/>
      <c r="GJX1065" s="351"/>
      <c r="GJY1065" s="351"/>
      <c r="GJZ1065" s="351"/>
      <c r="GKA1065" s="351"/>
      <c r="GKB1065" s="351"/>
      <c r="GKC1065" s="351"/>
      <c r="GKD1065" s="351"/>
      <c r="GKE1065" s="351"/>
      <c r="GKF1065" s="351"/>
      <c r="GKG1065" s="351"/>
      <c r="GKH1065" s="351"/>
      <c r="GKI1065" s="351"/>
      <c r="GKJ1065" s="351"/>
      <c r="GKK1065" s="351"/>
      <c r="GKL1065" s="351"/>
      <c r="GKM1065" s="351"/>
      <c r="GKN1065" s="351"/>
      <c r="GKO1065" s="351"/>
      <c r="GKP1065" s="351"/>
      <c r="GKQ1065" s="351"/>
      <c r="GKR1065" s="351"/>
      <c r="GKS1065" s="351"/>
      <c r="GKT1065" s="351"/>
      <c r="GKU1065" s="351"/>
      <c r="GKV1065" s="351"/>
      <c r="GKW1065" s="351"/>
      <c r="GKX1065" s="351"/>
      <c r="GKY1065" s="351"/>
      <c r="GKZ1065" s="351"/>
      <c r="GLA1065" s="351"/>
      <c r="GLB1065" s="351"/>
      <c r="GLC1065" s="351"/>
      <c r="GLD1065" s="351"/>
      <c r="GLE1065" s="351"/>
      <c r="GLF1065" s="351"/>
      <c r="GLG1065" s="351"/>
      <c r="GLH1065" s="351"/>
      <c r="GLI1065" s="351"/>
      <c r="GLJ1065" s="351"/>
      <c r="GLK1065" s="351"/>
      <c r="GLL1065" s="351"/>
      <c r="GLM1065" s="351"/>
      <c r="GLN1065" s="351"/>
      <c r="GLO1065" s="351"/>
      <c r="GLP1065" s="351"/>
      <c r="GLQ1065" s="351"/>
      <c r="GLR1065" s="351"/>
      <c r="GLS1065" s="351"/>
      <c r="GLT1065" s="351"/>
      <c r="GLU1065" s="351"/>
      <c r="GLV1065" s="351"/>
      <c r="GLW1065" s="351"/>
      <c r="GLX1065" s="351"/>
      <c r="GLY1065" s="351"/>
      <c r="GLZ1065" s="351"/>
      <c r="GMA1065" s="351"/>
      <c r="GMB1065" s="351"/>
      <c r="GMC1065" s="351"/>
      <c r="GMD1065" s="351"/>
      <c r="GME1065" s="351"/>
      <c r="GMF1065" s="351"/>
      <c r="GMG1065" s="351"/>
      <c r="GMH1065" s="351"/>
      <c r="GMI1065" s="351"/>
      <c r="GMJ1065" s="351"/>
      <c r="GMK1065" s="351"/>
      <c r="GML1065" s="351"/>
      <c r="GMM1065" s="351"/>
      <c r="GMN1065" s="351"/>
      <c r="GMO1065" s="351"/>
      <c r="GMP1065" s="351"/>
      <c r="GMQ1065" s="351"/>
      <c r="GMR1065" s="351"/>
      <c r="GMS1065" s="351"/>
      <c r="GMT1065" s="351"/>
      <c r="GMU1065" s="351"/>
      <c r="GMV1065" s="351"/>
      <c r="GMW1065" s="351"/>
      <c r="GMX1065" s="351"/>
      <c r="GMY1065" s="351"/>
      <c r="GMZ1065" s="351"/>
      <c r="GNA1065" s="351"/>
      <c r="GNB1065" s="351"/>
      <c r="GNC1065" s="351"/>
      <c r="GND1065" s="351"/>
      <c r="GNE1065" s="351"/>
      <c r="GNF1065" s="351"/>
      <c r="GNG1065" s="351"/>
      <c r="GNH1065" s="351"/>
      <c r="GNI1065" s="351"/>
      <c r="GNJ1065" s="351"/>
      <c r="GNK1065" s="351"/>
      <c r="GNL1065" s="351"/>
      <c r="GNM1065" s="351"/>
      <c r="GNN1065" s="351"/>
      <c r="GNO1065" s="351"/>
      <c r="GNP1065" s="351"/>
      <c r="GNQ1065" s="351"/>
      <c r="GNR1065" s="351"/>
      <c r="GNS1065" s="351"/>
      <c r="GNT1065" s="351"/>
      <c r="GNU1065" s="351"/>
      <c r="GNV1065" s="351"/>
      <c r="GNW1065" s="351"/>
      <c r="GNX1065" s="351"/>
      <c r="GNY1065" s="351"/>
      <c r="GNZ1065" s="351"/>
      <c r="GOA1065" s="351"/>
      <c r="GOB1065" s="351"/>
      <c r="GOC1065" s="351"/>
      <c r="GOD1065" s="351"/>
      <c r="GOE1065" s="351"/>
      <c r="GOF1065" s="351"/>
      <c r="GOG1065" s="351"/>
      <c r="GOH1065" s="351"/>
      <c r="GOI1065" s="351"/>
      <c r="GOJ1065" s="351"/>
      <c r="GOK1065" s="351"/>
      <c r="GOL1065" s="351"/>
      <c r="GOM1065" s="351"/>
      <c r="GON1065" s="351"/>
      <c r="GOO1065" s="351"/>
      <c r="GOP1065" s="351"/>
      <c r="GOQ1065" s="351"/>
      <c r="GOR1065" s="351"/>
      <c r="GOS1065" s="351"/>
      <c r="GOT1065" s="351"/>
      <c r="GOU1065" s="351"/>
      <c r="GOV1065" s="351"/>
      <c r="GOW1065" s="351"/>
      <c r="GOX1065" s="351"/>
      <c r="GOY1065" s="351"/>
      <c r="GOZ1065" s="351"/>
      <c r="GPA1065" s="351"/>
      <c r="GPB1065" s="351"/>
      <c r="GPC1065" s="351"/>
      <c r="GPD1065" s="351"/>
      <c r="GPE1065" s="351"/>
      <c r="GPF1065" s="351"/>
      <c r="GPG1065" s="351"/>
      <c r="GPH1065" s="351"/>
      <c r="GPI1065" s="351"/>
      <c r="GPJ1065" s="351"/>
      <c r="GPK1065" s="351"/>
      <c r="GPL1065" s="351"/>
      <c r="GPM1065" s="351"/>
      <c r="GPN1065" s="351"/>
      <c r="GPO1065" s="351"/>
      <c r="GPP1065" s="351"/>
      <c r="GPQ1065" s="351"/>
      <c r="GPR1065" s="351"/>
      <c r="GPS1065" s="351"/>
      <c r="GPT1065" s="351"/>
      <c r="GPU1065" s="351"/>
      <c r="GPV1065" s="351"/>
      <c r="GPW1065" s="351"/>
      <c r="GPX1065" s="351"/>
      <c r="GPY1065" s="351"/>
      <c r="GPZ1065" s="351"/>
      <c r="GQA1065" s="351"/>
      <c r="GQB1065" s="351"/>
      <c r="GQC1065" s="351"/>
      <c r="GQD1065" s="351"/>
      <c r="GQE1065" s="351"/>
      <c r="GQF1065" s="351"/>
      <c r="GQG1065" s="351"/>
      <c r="GQH1065" s="351"/>
      <c r="GQI1065" s="351"/>
      <c r="GQJ1065" s="351"/>
      <c r="GQK1065" s="351"/>
      <c r="GQL1065" s="351"/>
      <c r="GQM1065" s="351"/>
      <c r="GQN1065" s="351"/>
      <c r="GQO1065" s="351"/>
      <c r="GQP1065" s="351"/>
      <c r="GQQ1065" s="351"/>
      <c r="GQR1065" s="351"/>
      <c r="GQS1065" s="351"/>
      <c r="GQT1065" s="351"/>
      <c r="GQU1065" s="351"/>
      <c r="GQV1065" s="351"/>
      <c r="GQW1065" s="351"/>
      <c r="GQX1065" s="351"/>
      <c r="GQY1065" s="351"/>
      <c r="GQZ1065" s="351"/>
      <c r="GRA1065" s="351"/>
      <c r="GRB1065" s="351"/>
      <c r="GRC1065" s="351"/>
      <c r="GRD1065" s="351"/>
      <c r="GRE1065" s="351"/>
      <c r="GRF1065" s="351"/>
      <c r="GRG1065" s="351"/>
      <c r="GRH1065" s="351"/>
      <c r="GRI1065" s="351"/>
      <c r="GRJ1065" s="351"/>
      <c r="GRK1065" s="351"/>
      <c r="GRL1065" s="351"/>
      <c r="GRM1065" s="351"/>
      <c r="GRN1065" s="351"/>
      <c r="GRO1065" s="351"/>
      <c r="GRP1065" s="351"/>
      <c r="GRQ1065" s="351"/>
      <c r="GRR1065" s="351"/>
      <c r="GRS1065" s="351"/>
      <c r="GRT1065" s="351"/>
      <c r="GRU1065" s="351"/>
      <c r="GRV1065" s="351"/>
      <c r="GRW1065" s="351"/>
      <c r="GRX1065" s="351"/>
      <c r="GRY1065" s="351"/>
      <c r="GRZ1065" s="351"/>
      <c r="GSA1065" s="351"/>
      <c r="GSB1065" s="351"/>
      <c r="GSC1065" s="351"/>
      <c r="GSD1065" s="351"/>
      <c r="GSE1065" s="351"/>
      <c r="GSF1065" s="351"/>
      <c r="GSG1065" s="351"/>
      <c r="GSH1065" s="351"/>
      <c r="GSI1065" s="351"/>
      <c r="GSJ1065" s="351"/>
      <c r="GSK1065" s="351"/>
      <c r="GSL1065" s="351"/>
      <c r="GSM1065" s="351"/>
      <c r="GSN1065" s="351"/>
      <c r="GSO1065" s="351"/>
      <c r="GSP1065" s="351"/>
      <c r="GSQ1065" s="351"/>
      <c r="GSR1065" s="351"/>
      <c r="GSS1065" s="351"/>
      <c r="GST1065" s="351"/>
      <c r="GSU1065" s="351"/>
      <c r="GSV1065" s="351"/>
      <c r="GSW1065" s="351"/>
      <c r="GSX1065" s="351"/>
      <c r="GSY1065" s="351"/>
      <c r="GSZ1065" s="351"/>
      <c r="GTA1065" s="351"/>
      <c r="GTB1065" s="351"/>
      <c r="GTC1065" s="351"/>
      <c r="GTD1065" s="351"/>
      <c r="GTE1065" s="351"/>
      <c r="GTF1065" s="351"/>
      <c r="GTG1065" s="351"/>
      <c r="GTH1065" s="351"/>
      <c r="GTI1065" s="351"/>
      <c r="GTJ1065" s="351"/>
      <c r="GTK1065" s="351"/>
      <c r="GTL1065" s="351"/>
      <c r="GTM1065" s="351"/>
      <c r="GTN1065" s="351"/>
      <c r="GTO1065" s="351"/>
      <c r="GTP1065" s="351"/>
      <c r="GTQ1065" s="351"/>
      <c r="GTR1065" s="351"/>
      <c r="GTS1065" s="351"/>
      <c r="GTT1065" s="351"/>
      <c r="GTU1065" s="351"/>
      <c r="GTV1065" s="351"/>
      <c r="GTW1065" s="351"/>
      <c r="GTX1065" s="351"/>
      <c r="GTY1065" s="351"/>
      <c r="GTZ1065" s="351"/>
      <c r="GUA1065" s="351"/>
      <c r="GUB1065" s="351"/>
      <c r="GUC1065" s="351"/>
      <c r="GUD1065" s="351"/>
      <c r="GUE1065" s="351"/>
      <c r="GUF1065" s="351"/>
      <c r="GUG1065" s="351"/>
      <c r="GUH1065" s="351"/>
      <c r="GUI1065" s="351"/>
      <c r="GUJ1065" s="351"/>
      <c r="GUK1065" s="351"/>
      <c r="GUL1065" s="351"/>
      <c r="GUM1065" s="351"/>
      <c r="GUN1065" s="351"/>
      <c r="GUO1065" s="351"/>
      <c r="GUP1065" s="351"/>
      <c r="GUQ1065" s="351"/>
      <c r="GUR1065" s="351"/>
      <c r="GUS1065" s="351"/>
      <c r="GUT1065" s="351"/>
      <c r="GUU1065" s="351"/>
      <c r="GUV1065" s="351"/>
      <c r="GUW1065" s="351"/>
      <c r="GUX1065" s="351"/>
      <c r="GUY1065" s="351"/>
      <c r="GUZ1065" s="351"/>
      <c r="GVA1065" s="351"/>
      <c r="GVB1065" s="351"/>
      <c r="GVC1065" s="351"/>
      <c r="GVD1065" s="351"/>
      <c r="GVE1065" s="351"/>
      <c r="GVF1065" s="351"/>
      <c r="GVG1065" s="351"/>
      <c r="GVH1065" s="351"/>
      <c r="GVI1065" s="351"/>
      <c r="GVJ1065" s="351"/>
      <c r="GVK1065" s="351"/>
      <c r="GVL1065" s="351"/>
      <c r="GVM1065" s="351"/>
      <c r="GVN1065" s="351"/>
      <c r="GVO1065" s="351"/>
      <c r="GVP1065" s="351"/>
      <c r="GVQ1065" s="351"/>
      <c r="GVR1065" s="351"/>
      <c r="GVS1065" s="351"/>
      <c r="GVT1065" s="351"/>
      <c r="GVU1065" s="351"/>
      <c r="GVV1065" s="351"/>
      <c r="GVW1065" s="351"/>
      <c r="GVX1065" s="351"/>
      <c r="GVY1065" s="351"/>
      <c r="GVZ1065" s="351"/>
      <c r="GWA1065" s="351"/>
      <c r="GWB1065" s="351"/>
      <c r="GWC1065" s="351"/>
      <c r="GWD1065" s="351"/>
      <c r="GWE1065" s="351"/>
      <c r="GWF1065" s="351"/>
      <c r="GWG1065" s="351"/>
      <c r="GWH1065" s="351"/>
      <c r="GWI1065" s="351"/>
      <c r="GWJ1065" s="351"/>
      <c r="GWK1065" s="351"/>
      <c r="GWL1065" s="351"/>
      <c r="GWM1065" s="351"/>
      <c r="GWN1065" s="351"/>
      <c r="GWO1065" s="351"/>
      <c r="GWP1065" s="351"/>
      <c r="GWQ1065" s="351"/>
      <c r="GWR1065" s="351"/>
      <c r="GWS1065" s="351"/>
      <c r="GWT1065" s="351"/>
      <c r="GWU1065" s="351"/>
      <c r="GWV1065" s="351"/>
      <c r="GWW1065" s="351"/>
      <c r="GWX1065" s="351"/>
      <c r="GWY1065" s="351"/>
      <c r="GWZ1065" s="351"/>
      <c r="GXA1065" s="351"/>
      <c r="GXB1065" s="351"/>
      <c r="GXC1065" s="351"/>
      <c r="GXD1065" s="351"/>
      <c r="GXE1065" s="351"/>
      <c r="GXF1065" s="351"/>
      <c r="GXG1065" s="351"/>
      <c r="GXH1065" s="351"/>
      <c r="GXI1065" s="351"/>
      <c r="GXJ1065" s="351"/>
      <c r="GXK1065" s="351"/>
      <c r="GXL1065" s="351"/>
      <c r="GXM1065" s="351"/>
      <c r="GXN1065" s="351"/>
      <c r="GXO1065" s="351"/>
      <c r="GXP1065" s="351"/>
      <c r="GXQ1065" s="351"/>
      <c r="GXR1065" s="351"/>
      <c r="GXS1065" s="351"/>
      <c r="GXT1065" s="351"/>
      <c r="GXU1065" s="351"/>
      <c r="GXV1065" s="351"/>
      <c r="GXW1065" s="351"/>
      <c r="GXX1065" s="351"/>
      <c r="GXY1065" s="351"/>
      <c r="GXZ1065" s="351"/>
      <c r="GYA1065" s="351"/>
      <c r="GYB1065" s="351"/>
      <c r="GYC1065" s="351"/>
      <c r="GYD1065" s="351"/>
      <c r="GYE1065" s="351"/>
      <c r="GYF1065" s="351"/>
      <c r="GYG1065" s="351"/>
      <c r="GYH1065" s="351"/>
      <c r="GYI1065" s="351"/>
      <c r="GYJ1065" s="351"/>
      <c r="GYK1065" s="351"/>
      <c r="GYL1065" s="351"/>
      <c r="GYM1065" s="351"/>
      <c r="GYN1065" s="351"/>
      <c r="GYO1065" s="351"/>
      <c r="GYP1065" s="351"/>
      <c r="GYQ1065" s="351"/>
      <c r="GYR1065" s="351"/>
      <c r="GYS1065" s="351"/>
      <c r="GYT1065" s="351"/>
      <c r="GYU1065" s="351"/>
      <c r="GYV1065" s="351"/>
      <c r="GYW1065" s="351"/>
      <c r="GYX1065" s="351"/>
      <c r="GYY1065" s="351"/>
      <c r="GYZ1065" s="351"/>
      <c r="GZA1065" s="351"/>
      <c r="GZB1065" s="351"/>
      <c r="GZC1065" s="351"/>
      <c r="GZD1065" s="351"/>
      <c r="GZE1065" s="351"/>
      <c r="GZF1065" s="351"/>
      <c r="GZG1065" s="351"/>
      <c r="GZH1065" s="351"/>
      <c r="GZI1065" s="351"/>
      <c r="GZJ1065" s="351"/>
      <c r="GZK1065" s="351"/>
      <c r="GZL1065" s="351"/>
      <c r="GZM1065" s="351"/>
      <c r="GZN1065" s="351"/>
      <c r="GZO1065" s="351"/>
      <c r="GZP1065" s="351"/>
      <c r="GZQ1065" s="351"/>
      <c r="GZR1065" s="351"/>
      <c r="GZS1065" s="351"/>
      <c r="GZT1065" s="351"/>
      <c r="GZU1065" s="351"/>
      <c r="GZV1065" s="351"/>
      <c r="GZW1065" s="351"/>
      <c r="GZX1065" s="351"/>
      <c r="GZY1065" s="351"/>
      <c r="GZZ1065" s="351"/>
      <c r="HAA1065" s="351"/>
      <c r="HAB1065" s="351"/>
      <c r="HAC1065" s="351"/>
      <c r="HAD1065" s="351"/>
      <c r="HAE1065" s="351"/>
      <c r="HAF1065" s="351"/>
      <c r="HAG1065" s="351"/>
      <c r="HAH1065" s="351"/>
      <c r="HAI1065" s="351"/>
      <c r="HAJ1065" s="351"/>
      <c r="HAK1065" s="351"/>
      <c r="HAL1065" s="351"/>
      <c r="HAM1065" s="351"/>
      <c r="HAN1065" s="351"/>
      <c r="HAO1065" s="351"/>
      <c r="HAP1065" s="351"/>
      <c r="HAQ1065" s="351"/>
      <c r="HAR1065" s="351"/>
      <c r="HAS1065" s="351"/>
      <c r="HAT1065" s="351"/>
      <c r="HAU1065" s="351"/>
      <c r="HAV1065" s="351"/>
      <c r="HAW1065" s="351"/>
      <c r="HAX1065" s="351"/>
      <c r="HAY1065" s="351"/>
      <c r="HAZ1065" s="351"/>
      <c r="HBA1065" s="351"/>
      <c r="HBB1065" s="351"/>
      <c r="HBC1065" s="351"/>
      <c r="HBD1065" s="351"/>
      <c r="HBE1065" s="351"/>
      <c r="HBF1065" s="351"/>
      <c r="HBG1065" s="351"/>
      <c r="HBH1065" s="351"/>
      <c r="HBI1065" s="351"/>
      <c r="HBJ1065" s="351"/>
      <c r="HBK1065" s="351"/>
      <c r="HBL1065" s="351"/>
      <c r="HBM1065" s="351"/>
      <c r="HBN1065" s="351"/>
      <c r="HBO1065" s="351"/>
      <c r="HBP1065" s="351"/>
      <c r="HBQ1065" s="351"/>
      <c r="HBR1065" s="351"/>
      <c r="HBS1065" s="351"/>
      <c r="HBT1065" s="351"/>
      <c r="HBU1065" s="351"/>
      <c r="HBV1065" s="351"/>
      <c r="HBW1065" s="351"/>
      <c r="HBX1065" s="351"/>
      <c r="HBY1065" s="351"/>
      <c r="HBZ1065" s="351"/>
      <c r="HCA1065" s="351"/>
      <c r="HCB1065" s="351"/>
      <c r="HCC1065" s="351"/>
      <c r="HCD1065" s="351"/>
      <c r="HCE1065" s="351"/>
      <c r="HCF1065" s="351"/>
      <c r="HCG1065" s="351"/>
      <c r="HCH1065" s="351"/>
      <c r="HCI1065" s="351"/>
      <c r="HCJ1065" s="351"/>
      <c r="HCK1065" s="351"/>
      <c r="HCL1065" s="351"/>
      <c r="HCM1065" s="351"/>
      <c r="HCN1065" s="351"/>
      <c r="HCO1065" s="351"/>
      <c r="HCP1065" s="351"/>
      <c r="HCQ1065" s="351"/>
      <c r="HCR1065" s="351"/>
      <c r="HCS1065" s="351"/>
      <c r="HCT1065" s="351"/>
      <c r="HCU1065" s="351"/>
      <c r="HCV1065" s="351"/>
      <c r="HCW1065" s="351"/>
      <c r="HCX1065" s="351"/>
      <c r="HCY1065" s="351"/>
      <c r="HCZ1065" s="351"/>
      <c r="HDA1065" s="351"/>
      <c r="HDB1065" s="351"/>
      <c r="HDC1065" s="351"/>
      <c r="HDD1065" s="351"/>
      <c r="HDE1065" s="351"/>
      <c r="HDF1065" s="351"/>
      <c r="HDG1065" s="351"/>
      <c r="HDH1065" s="351"/>
      <c r="HDI1065" s="351"/>
      <c r="HDJ1065" s="351"/>
      <c r="HDK1065" s="351"/>
      <c r="HDL1065" s="351"/>
      <c r="HDM1065" s="351"/>
      <c r="HDN1065" s="351"/>
      <c r="HDO1065" s="351"/>
      <c r="HDP1065" s="351"/>
      <c r="HDQ1065" s="351"/>
      <c r="HDR1065" s="351"/>
      <c r="HDS1065" s="351"/>
      <c r="HDT1065" s="351"/>
      <c r="HDU1065" s="351"/>
      <c r="HDV1065" s="351"/>
      <c r="HDW1065" s="351"/>
      <c r="HDX1065" s="351"/>
      <c r="HDY1065" s="351"/>
      <c r="HDZ1065" s="351"/>
      <c r="HEA1065" s="351"/>
      <c r="HEB1065" s="351"/>
      <c r="HEC1065" s="351"/>
      <c r="HED1065" s="351"/>
      <c r="HEE1065" s="351"/>
      <c r="HEF1065" s="351"/>
      <c r="HEG1065" s="351"/>
      <c r="HEH1065" s="351"/>
      <c r="HEI1065" s="351"/>
      <c r="HEJ1065" s="351"/>
      <c r="HEK1065" s="351"/>
      <c r="HEL1065" s="351"/>
      <c r="HEM1065" s="351"/>
      <c r="HEN1065" s="351"/>
      <c r="HEO1065" s="351"/>
      <c r="HEP1065" s="351"/>
      <c r="HEQ1065" s="351"/>
      <c r="HER1065" s="351"/>
      <c r="HES1065" s="351"/>
      <c r="HET1065" s="351"/>
      <c r="HEU1065" s="351"/>
      <c r="HEV1065" s="351"/>
      <c r="HEW1065" s="351"/>
      <c r="HEX1065" s="351"/>
      <c r="HEY1065" s="351"/>
      <c r="HEZ1065" s="351"/>
      <c r="HFA1065" s="351"/>
      <c r="HFB1065" s="351"/>
      <c r="HFC1065" s="351"/>
      <c r="HFD1065" s="351"/>
      <c r="HFE1065" s="351"/>
      <c r="HFF1065" s="351"/>
      <c r="HFG1065" s="351"/>
      <c r="HFH1065" s="351"/>
      <c r="HFI1065" s="351"/>
      <c r="HFJ1065" s="351"/>
      <c r="HFK1065" s="351"/>
      <c r="HFL1065" s="351"/>
      <c r="HFM1065" s="351"/>
      <c r="HFN1065" s="351"/>
      <c r="HFO1065" s="351"/>
      <c r="HFP1065" s="351"/>
      <c r="HFQ1065" s="351"/>
      <c r="HFR1065" s="351"/>
      <c r="HFS1065" s="351"/>
      <c r="HFT1065" s="351"/>
      <c r="HFU1065" s="351"/>
      <c r="HFV1065" s="351"/>
      <c r="HFW1065" s="351"/>
      <c r="HFX1065" s="351"/>
      <c r="HFY1065" s="351"/>
      <c r="HFZ1065" s="351"/>
      <c r="HGA1065" s="351"/>
      <c r="HGB1065" s="351"/>
      <c r="HGC1065" s="351"/>
      <c r="HGD1065" s="351"/>
      <c r="HGE1065" s="351"/>
      <c r="HGF1065" s="351"/>
      <c r="HGG1065" s="351"/>
      <c r="HGH1065" s="351"/>
      <c r="HGI1065" s="351"/>
      <c r="HGJ1065" s="351"/>
      <c r="HGK1065" s="351"/>
      <c r="HGL1065" s="351"/>
      <c r="HGM1065" s="351"/>
      <c r="HGN1065" s="351"/>
      <c r="HGO1065" s="351"/>
      <c r="HGP1065" s="351"/>
      <c r="HGQ1065" s="351"/>
      <c r="HGR1065" s="351"/>
      <c r="HGS1065" s="351"/>
      <c r="HGT1065" s="351"/>
      <c r="HGU1065" s="351"/>
      <c r="HGV1065" s="351"/>
      <c r="HGW1065" s="351"/>
      <c r="HGX1065" s="351"/>
      <c r="HGY1065" s="351"/>
      <c r="HGZ1065" s="351"/>
      <c r="HHA1065" s="351"/>
      <c r="HHB1065" s="351"/>
      <c r="HHC1065" s="351"/>
      <c r="HHD1065" s="351"/>
      <c r="HHE1065" s="351"/>
      <c r="HHF1065" s="351"/>
      <c r="HHG1065" s="351"/>
      <c r="HHH1065" s="351"/>
      <c r="HHI1065" s="351"/>
      <c r="HHJ1065" s="351"/>
      <c r="HHK1065" s="351"/>
      <c r="HHL1065" s="351"/>
      <c r="HHM1065" s="351"/>
      <c r="HHN1065" s="351"/>
      <c r="HHO1065" s="351"/>
      <c r="HHP1065" s="351"/>
      <c r="HHQ1065" s="351"/>
      <c r="HHR1065" s="351"/>
      <c r="HHS1065" s="351"/>
      <c r="HHT1065" s="351"/>
      <c r="HHU1065" s="351"/>
      <c r="HHV1065" s="351"/>
      <c r="HHW1065" s="351"/>
      <c r="HHX1065" s="351"/>
      <c r="HHY1065" s="351"/>
      <c r="HHZ1065" s="351"/>
      <c r="HIA1065" s="351"/>
      <c r="HIB1065" s="351"/>
      <c r="HIC1065" s="351"/>
      <c r="HID1065" s="351"/>
      <c r="HIE1065" s="351"/>
      <c r="HIF1065" s="351"/>
      <c r="HIG1065" s="351"/>
      <c r="HIH1065" s="351"/>
      <c r="HII1065" s="351"/>
      <c r="HIJ1065" s="351"/>
      <c r="HIK1065" s="351"/>
      <c r="HIL1065" s="351"/>
      <c r="HIM1065" s="351"/>
      <c r="HIN1065" s="351"/>
      <c r="HIO1065" s="351"/>
      <c r="HIP1065" s="351"/>
      <c r="HIQ1065" s="351"/>
      <c r="HIR1065" s="351"/>
      <c r="HIS1065" s="351"/>
      <c r="HIT1065" s="351"/>
      <c r="HIU1065" s="351"/>
      <c r="HIV1065" s="351"/>
      <c r="HIW1065" s="351"/>
      <c r="HIX1065" s="351"/>
      <c r="HIY1065" s="351"/>
      <c r="HIZ1065" s="351"/>
      <c r="HJA1065" s="351"/>
      <c r="HJB1065" s="351"/>
      <c r="HJC1065" s="351"/>
      <c r="HJD1065" s="351"/>
      <c r="HJE1065" s="351"/>
      <c r="HJF1065" s="351"/>
      <c r="HJG1065" s="351"/>
      <c r="HJH1065" s="351"/>
      <c r="HJI1065" s="351"/>
      <c r="HJJ1065" s="351"/>
      <c r="HJK1065" s="351"/>
      <c r="HJL1065" s="351"/>
      <c r="HJM1065" s="351"/>
      <c r="HJN1065" s="351"/>
      <c r="HJO1065" s="351"/>
      <c r="HJP1065" s="351"/>
      <c r="HJQ1065" s="351"/>
      <c r="HJR1065" s="351"/>
      <c r="HJS1065" s="351"/>
      <c r="HJT1065" s="351"/>
      <c r="HJU1065" s="351"/>
      <c r="HJV1065" s="351"/>
      <c r="HJW1065" s="351"/>
      <c r="HJX1065" s="351"/>
      <c r="HJY1065" s="351"/>
      <c r="HJZ1065" s="351"/>
      <c r="HKA1065" s="351"/>
      <c r="HKB1065" s="351"/>
      <c r="HKC1065" s="351"/>
      <c r="HKD1065" s="351"/>
      <c r="HKE1065" s="351"/>
      <c r="HKF1065" s="351"/>
      <c r="HKG1065" s="351"/>
      <c r="HKH1065" s="351"/>
      <c r="HKI1065" s="351"/>
      <c r="HKJ1065" s="351"/>
      <c r="HKK1065" s="351"/>
      <c r="HKL1065" s="351"/>
      <c r="HKM1065" s="351"/>
      <c r="HKN1065" s="351"/>
      <c r="HKO1065" s="351"/>
      <c r="HKP1065" s="351"/>
      <c r="HKQ1065" s="351"/>
      <c r="HKR1065" s="351"/>
      <c r="HKS1065" s="351"/>
      <c r="HKT1065" s="351"/>
      <c r="HKU1065" s="351"/>
      <c r="HKV1065" s="351"/>
      <c r="HKW1065" s="351"/>
      <c r="HKX1065" s="351"/>
      <c r="HKY1065" s="351"/>
      <c r="HKZ1065" s="351"/>
      <c r="HLA1065" s="351"/>
      <c r="HLB1065" s="351"/>
      <c r="HLC1065" s="351"/>
      <c r="HLD1065" s="351"/>
      <c r="HLE1065" s="351"/>
      <c r="HLF1065" s="351"/>
      <c r="HLG1065" s="351"/>
      <c r="HLH1065" s="351"/>
      <c r="HLI1065" s="351"/>
      <c r="HLJ1065" s="351"/>
      <c r="HLK1065" s="351"/>
      <c r="HLL1065" s="351"/>
      <c r="HLM1065" s="351"/>
      <c r="HLN1065" s="351"/>
      <c r="HLO1065" s="351"/>
      <c r="HLP1065" s="351"/>
      <c r="HLQ1065" s="351"/>
      <c r="HLR1065" s="351"/>
      <c r="HLS1065" s="351"/>
      <c r="HLT1065" s="351"/>
      <c r="HLU1065" s="351"/>
      <c r="HLV1065" s="351"/>
      <c r="HLW1065" s="351"/>
      <c r="HLX1065" s="351"/>
      <c r="HLY1065" s="351"/>
      <c r="HLZ1065" s="351"/>
      <c r="HMA1065" s="351"/>
      <c r="HMB1065" s="351"/>
      <c r="HMC1065" s="351"/>
      <c r="HMD1065" s="351"/>
      <c r="HME1065" s="351"/>
      <c r="HMF1065" s="351"/>
      <c r="HMG1065" s="351"/>
      <c r="HMH1065" s="351"/>
      <c r="HMI1065" s="351"/>
      <c r="HMJ1065" s="351"/>
      <c r="HMK1065" s="351"/>
      <c r="HML1065" s="351"/>
      <c r="HMM1065" s="351"/>
      <c r="HMN1065" s="351"/>
      <c r="HMO1065" s="351"/>
      <c r="HMP1065" s="351"/>
      <c r="HMQ1065" s="351"/>
      <c r="HMR1065" s="351"/>
      <c r="HMS1065" s="351"/>
      <c r="HMT1065" s="351"/>
      <c r="HMU1065" s="351"/>
      <c r="HMV1065" s="351"/>
      <c r="HMW1065" s="351"/>
      <c r="HMX1065" s="351"/>
      <c r="HMY1065" s="351"/>
      <c r="HMZ1065" s="351"/>
      <c r="HNA1065" s="351"/>
      <c r="HNB1065" s="351"/>
      <c r="HNC1065" s="351"/>
      <c r="HND1065" s="351"/>
      <c r="HNE1065" s="351"/>
      <c r="HNF1065" s="351"/>
      <c r="HNG1065" s="351"/>
      <c r="HNH1065" s="351"/>
      <c r="HNI1065" s="351"/>
      <c r="HNJ1065" s="351"/>
      <c r="HNK1065" s="351"/>
      <c r="HNL1065" s="351"/>
      <c r="HNM1065" s="351"/>
      <c r="HNN1065" s="351"/>
      <c r="HNO1065" s="351"/>
      <c r="HNP1065" s="351"/>
      <c r="HNQ1065" s="351"/>
      <c r="HNR1065" s="351"/>
      <c r="HNS1065" s="351"/>
      <c r="HNT1065" s="351"/>
      <c r="HNU1065" s="351"/>
      <c r="HNV1065" s="351"/>
      <c r="HNW1065" s="351"/>
      <c r="HNX1065" s="351"/>
      <c r="HNY1065" s="351"/>
      <c r="HNZ1065" s="351"/>
      <c r="HOA1065" s="351"/>
      <c r="HOB1065" s="351"/>
      <c r="HOC1065" s="351"/>
      <c r="HOD1065" s="351"/>
      <c r="HOE1065" s="351"/>
      <c r="HOF1065" s="351"/>
      <c r="HOG1065" s="351"/>
      <c r="HOH1065" s="351"/>
      <c r="HOI1065" s="351"/>
      <c r="HOJ1065" s="351"/>
      <c r="HOK1065" s="351"/>
      <c r="HOL1065" s="351"/>
      <c r="HOM1065" s="351"/>
      <c r="HON1065" s="351"/>
      <c r="HOO1065" s="351"/>
      <c r="HOP1065" s="351"/>
      <c r="HOQ1065" s="351"/>
      <c r="HOR1065" s="351"/>
      <c r="HOS1065" s="351"/>
      <c r="HOT1065" s="351"/>
      <c r="HOU1065" s="351"/>
      <c r="HOV1065" s="351"/>
      <c r="HOW1065" s="351"/>
      <c r="HOX1065" s="351"/>
      <c r="HOY1065" s="351"/>
      <c r="HOZ1065" s="351"/>
      <c r="HPA1065" s="351"/>
      <c r="HPB1065" s="351"/>
      <c r="HPC1065" s="351"/>
      <c r="HPD1065" s="351"/>
      <c r="HPE1065" s="351"/>
      <c r="HPF1065" s="351"/>
      <c r="HPG1065" s="351"/>
      <c r="HPH1065" s="351"/>
      <c r="HPI1065" s="351"/>
      <c r="HPJ1065" s="351"/>
      <c r="HPK1065" s="351"/>
      <c r="HPL1065" s="351"/>
      <c r="HPM1065" s="351"/>
      <c r="HPN1065" s="351"/>
      <c r="HPO1065" s="351"/>
      <c r="HPP1065" s="351"/>
      <c r="HPQ1065" s="351"/>
      <c r="HPR1065" s="351"/>
      <c r="HPS1065" s="351"/>
      <c r="HPT1065" s="351"/>
      <c r="HPU1065" s="351"/>
      <c r="HPV1065" s="351"/>
      <c r="HPW1065" s="351"/>
      <c r="HPX1065" s="351"/>
      <c r="HPY1065" s="351"/>
      <c r="HPZ1065" s="351"/>
      <c r="HQA1065" s="351"/>
      <c r="HQB1065" s="351"/>
      <c r="HQC1065" s="351"/>
      <c r="HQD1065" s="351"/>
      <c r="HQE1065" s="351"/>
      <c r="HQF1065" s="351"/>
      <c r="HQG1065" s="351"/>
      <c r="HQH1065" s="351"/>
      <c r="HQI1065" s="351"/>
      <c r="HQJ1065" s="351"/>
      <c r="HQK1065" s="351"/>
      <c r="HQL1065" s="351"/>
      <c r="HQM1065" s="351"/>
      <c r="HQN1065" s="351"/>
      <c r="HQO1065" s="351"/>
      <c r="HQP1065" s="351"/>
      <c r="HQQ1065" s="351"/>
      <c r="HQR1065" s="351"/>
      <c r="HQS1065" s="351"/>
      <c r="HQT1065" s="351"/>
      <c r="HQU1065" s="351"/>
      <c r="HQV1065" s="351"/>
      <c r="HQW1065" s="351"/>
      <c r="HQX1065" s="351"/>
      <c r="HQY1065" s="351"/>
      <c r="HQZ1065" s="351"/>
      <c r="HRA1065" s="351"/>
      <c r="HRB1065" s="351"/>
      <c r="HRC1065" s="351"/>
      <c r="HRD1065" s="351"/>
      <c r="HRE1065" s="351"/>
      <c r="HRF1065" s="351"/>
      <c r="HRG1065" s="351"/>
      <c r="HRH1065" s="351"/>
      <c r="HRI1065" s="351"/>
      <c r="HRJ1065" s="351"/>
      <c r="HRK1065" s="351"/>
      <c r="HRL1065" s="351"/>
      <c r="HRM1065" s="351"/>
      <c r="HRN1065" s="351"/>
      <c r="HRO1065" s="351"/>
      <c r="HRP1065" s="351"/>
      <c r="HRQ1065" s="351"/>
      <c r="HRR1065" s="351"/>
      <c r="HRS1065" s="351"/>
      <c r="HRT1065" s="351"/>
      <c r="HRU1065" s="351"/>
      <c r="HRV1065" s="351"/>
      <c r="HRW1065" s="351"/>
      <c r="HRX1065" s="351"/>
      <c r="HRY1065" s="351"/>
      <c r="HRZ1065" s="351"/>
      <c r="HSA1065" s="351"/>
      <c r="HSB1065" s="351"/>
      <c r="HSC1065" s="351"/>
      <c r="HSD1065" s="351"/>
      <c r="HSE1065" s="351"/>
      <c r="HSF1065" s="351"/>
      <c r="HSG1065" s="351"/>
      <c r="HSH1065" s="351"/>
      <c r="HSI1065" s="351"/>
      <c r="HSJ1065" s="351"/>
      <c r="HSK1065" s="351"/>
      <c r="HSL1065" s="351"/>
      <c r="HSM1065" s="351"/>
      <c r="HSN1065" s="351"/>
      <c r="HSO1065" s="351"/>
      <c r="HSP1065" s="351"/>
      <c r="HSQ1065" s="351"/>
      <c r="HSR1065" s="351"/>
      <c r="HSS1065" s="351"/>
      <c r="HST1065" s="351"/>
      <c r="HSU1065" s="351"/>
      <c r="HSV1065" s="351"/>
      <c r="HSW1065" s="351"/>
      <c r="HSX1065" s="351"/>
      <c r="HSY1065" s="351"/>
      <c r="HSZ1065" s="351"/>
      <c r="HTA1065" s="351"/>
      <c r="HTB1065" s="351"/>
      <c r="HTC1065" s="351"/>
      <c r="HTD1065" s="351"/>
      <c r="HTE1065" s="351"/>
      <c r="HTF1065" s="351"/>
      <c r="HTG1065" s="351"/>
      <c r="HTH1065" s="351"/>
      <c r="HTI1065" s="351"/>
      <c r="HTJ1065" s="351"/>
      <c r="HTK1065" s="351"/>
      <c r="HTL1065" s="351"/>
      <c r="HTM1065" s="351"/>
      <c r="HTN1065" s="351"/>
      <c r="HTO1065" s="351"/>
      <c r="HTP1065" s="351"/>
      <c r="HTQ1065" s="351"/>
      <c r="HTR1065" s="351"/>
      <c r="HTS1065" s="351"/>
      <c r="HTT1065" s="351"/>
      <c r="HTU1065" s="351"/>
      <c r="HTV1065" s="351"/>
      <c r="HTW1065" s="351"/>
      <c r="HTX1065" s="351"/>
      <c r="HTY1065" s="351"/>
      <c r="HTZ1065" s="351"/>
      <c r="HUA1065" s="351"/>
      <c r="HUB1065" s="351"/>
      <c r="HUC1065" s="351"/>
      <c r="HUD1065" s="351"/>
      <c r="HUE1065" s="351"/>
      <c r="HUF1065" s="351"/>
      <c r="HUG1065" s="351"/>
      <c r="HUH1065" s="351"/>
      <c r="HUI1065" s="351"/>
      <c r="HUJ1065" s="351"/>
      <c r="HUK1065" s="351"/>
      <c r="HUL1065" s="351"/>
      <c r="HUM1065" s="351"/>
      <c r="HUN1065" s="351"/>
      <c r="HUO1065" s="351"/>
      <c r="HUP1065" s="351"/>
      <c r="HUQ1065" s="351"/>
      <c r="HUR1065" s="351"/>
      <c r="HUS1065" s="351"/>
      <c r="HUT1065" s="351"/>
      <c r="HUU1065" s="351"/>
      <c r="HUV1065" s="351"/>
      <c r="HUW1065" s="351"/>
      <c r="HUX1065" s="351"/>
      <c r="HUY1065" s="351"/>
      <c r="HUZ1065" s="351"/>
      <c r="HVA1065" s="351"/>
      <c r="HVB1065" s="351"/>
      <c r="HVC1065" s="351"/>
      <c r="HVD1065" s="351"/>
      <c r="HVE1065" s="351"/>
      <c r="HVF1065" s="351"/>
      <c r="HVG1065" s="351"/>
      <c r="HVH1065" s="351"/>
      <c r="HVI1065" s="351"/>
      <c r="HVJ1065" s="351"/>
      <c r="HVK1065" s="351"/>
      <c r="HVL1065" s="351"/>
      <c r="HVM1065" s="351"/>
      <c r="HVN1065" s="351"/>
      <c r="HVO1065" s="351"/>
      <c r="HVP1065" s="351"/>
      <c r="HVQ1065" s="351"/>
      <c r="HVR1065" s="351"/>
      <c r="HVS1065" s="351"/>
      <c r="HVT1065" s="351"/>
      <c r="HVU1065" s="351"/>
      <c r="HVV1065" s="351"/>
      <c r="HVW1065" s="351"/>
      <c r="HVX1065" s="351"/>
      <c r="HVY1065" s="351"/>
      <c r="HVZ1065" s="351"/>
      <c r="HWA1065" s="351"/>
      <c r="HWB1065" s="351"/>
      <c r="HWC1065" s="351"/>
      <c r="HWD1065" s="351"/>
      <c r="HWE1065" s="351"/>
      <c r="HWF1065" s="351"/>
      <c r="HWG1065" s="351"/>
      <c r="HWH1065" s="351"/>
      <c r="HWI1065" s="351"/>
      <c r="HWJ1065" s="351"/>
      <c r="HWK1065" s="351"/>
      <c r="HWL1065" s="351"/>
      <c r="HWM1065" s="351"/>
      <c r="HWN1065" s="351"/>
      <c r="HWO1065" s="351"/>
      <c r="HWP1065" s="351"/>
      <c r="HWQ1065" s="351"/>
      <c r="HWR1065" s="351"/>
      <c r="HWS1065" s="351"/>
      <c r="HWT1065" s="351"/>
      <c r="HWU1065" s="351"/>
      <c r="HWV1065" s="351"/>
      <c r="HWW1065" s="351"/>
      <c r="HWX1065" s="351"/>
      <c r="HWY1065" s="351"/>
      <c r="HWZ1065" s="351"/>
      <c r="HXA1065" s="351"/>
      <c r="HXB1065" s="351"/>
      <c r="HXC1065" s="351"/>
      <c r="HXD1065" s="351"/>
      <c r="HXE1065" s="351"/>
      <c r="HXF1065" s="351"/>
      <c r="HXG1065" s="351"/>
      <c r="HXH1065" s="351"/>
      <c r="HXI1065" s="351"/>
      <c r="HXJ1065" s="351"/>
      <c r="HXK1065" s="351"/>
      <c r="HXL1065" s="351"/>
      <c r="HXM1065" s="351"/>
      <c r="HXN1065" s="351"/>
      <c r="HXO1065" s="351"/>
      <c r="HXP1065" s="351"/>
      <c r="HXQ1065" s="351"/>
      <c r="HXR1065" s="351"/>
      <c r="HXS1065" s="351"/>
      <c r="HXT1065" s="351"/>
      <c r="HXU1065" s="351"/>
      <c r="HXV1065" s="351"/>
      <c r="HXW1065" s="351"/>
      <c r="HXX1065" s="351"/>
      <c r="HXY1065" s="351"/>
      <c r="HXZ1065" s="351"/>
      <c r="HYA1065" s="351"/>
      <c r="HYB1065" s="351"/>
      <c r="HYC1065" s="351"/>
      <c r="HYD1065" s="351"/>
      <c r="HYE1065" s="351"/>
      <c r="HYF1065" s="351"/>
      <c r="HYG1065" s="351"/>
      <c r="HYH1065" s="351"/>
      <c r="HYI1065" s="351"/>
      <c r="HYJ1065" s="351"/>
      <c r="HYK1065" s="351"/>
      <c r="HYL1065" s="351"/>
      <c r="HYM1065" s="351"/>
      <c r="HYN1065" s="351"/>
      <c r="HYO1065" s="351"/>
      <c r="HYP1065" s="351"/>
      <c r="HYQ1065" s="351"/>
      <c r="HYR1065" s="351"/>
      <c r="HYS1065" s="351"/>
      <c r="HYT1065" s="351"/>
      <c r="HYU1065" s="351"/>
      <c r="HYV1065" s="351"/>
      <c r="HYW1065" s="351"/>
      <c r="HYX1065" s="351"/>
      <c r="HYY1065" s="351"/>
      <c r="HYZ1065" s="351"/>
      <c r="HZA1065" s="351"/>
      <c r="HZB1065" s="351"/>
      <c r="HZC1065" s="351"/>
      <c r="HZD1065" s="351"/>
      <c r="HZE1065" s="351"/>
      <c r="HZF1065" s="351"/>
      <c r="HZG1065" s="351"/>
      <c r="HZH1065" s="351"/>
      <c r="HZI1065" s="351"/>
      <c r="HZJ1065" s="351"/>
      <c r="HZK1065" s="351"/>
      <c r="HZL1065" s="351"/>
      <c r="HZM1065" s="351"/>
      <c r="HZN1065" s="351"/>
      <c r="HZO1065" s="351"/>
      <c r="HZP1065" s="351"/>
      <c r="HZQ1065" s="351"/>
      <c r="HZR1065" s="351"/>
      <c r="HZS1065" s="351"/>
      <c r="HZT1065" s="351"/>
      <c r="HZU1065" s="351"/>
      <c r="HZV1065" s="351"/>
      <c r="HZW1065" s="351"/>
      <c r="HZX1065" s="351"/>
      <c r="HZY1065" s="351"/>
      <c r="HZZ1065" s="351"/>
      <c r="IAA1065" s="351"/>
      <c r="IAB1065" s="351"/>
      <c r="IAC1065" s="351"/>
      <c r="IAD1065" s="351"/>
      <c r="IAE1065" s="351"/>
      <c r="IAF1065" s="351"/>
      <c r="IAG1065" s="351"/>
      <c r="IAH1065" s="351"/>
      <c r="IAI1065" s="351"/>
      <c r="IAJ1065" s="351"/>
      <c r="IAK1065" s="351"/>
      <c r="IAL1065" s="351"/>
      <c r="IAM1065" s="351"/>
      <c r="IAN1065" s="351"/>
      <c r="IAO1065" s="351"/>
      <c r="IAP1065" s="351"/>
      <c r="IAQ1065" s="351"/>
      <c r="IAR1065" s="351"/>
      <c r="IAS1065" s="351"/>
      <c r="IAT1065" s="351"/>
      <c r="IAU1065" s="351"/>
      <c r="IAV1065" s="351"/>
      <c r="IAW1065" s="351"/>
      <c r="IAX1065" s="351"/>
      <c r="IAY1065" s="351"/>
      <c r="IAZ1065" s="351"/>
      <c r="IBA1065" s="351"/>
      <c r="IBB1065" s="351"/>
      <c r="IBC1065" s="351"/>
      <c r="IBD1065" s="351"/>
      <c r="IBE1065" s="351"/>
      <c r="IBF1065" s="351"/>
      <c r="IBG1065" s="351"/>
      <c r="IBH1065" s="351"/>
      <c r="IBI1065" s="351"/>
      <c r="IBJ1065" s="351"/>
      <c r="IBK1065" s="351"/>
      <c r="IBL1065" s="351"/>
      <c r="IBM1065" s="351"/>
      <c r="IBN1065" s="351"/>
      <c r="IBO1065" s="351"/>
      <c r="IBP1065" s="351"/>
      <c r="IBQ1065" s="351"/>
      <c r="IBR1065" s="351"/>
      <c r="IBS1065" s="351"/>
      <c r="IBT1065" s="351"/>
      <c r="IBU1065" s="351"/>
      <c r="IBV1065" s="351"/>
      <c r="IBW1065" s="351"/>
      <c r="IBX1065" s="351"/>
      <c r="IBY1065" s="351"/>
      <c r="IBZ1065" s="351"/>
      <c r="ICA1065" s="351"/>
      <c r="ICB1065" s="351"/>
      <c r="ICC1065" s="351"/>
      <c r="ICD1065" s="351"/>
      <c r="ICE1065" s="351"/>
      <c r="ICF1065" s="351"/>
      <c r="ICG1065" s="351"/>
      <c r="ICH1065" s="351"/>
      <c r="ICI1065" s="351"/>
      <c r="ICJ1065" s="351"/>
      <c r="ICK1065" s="351"/>
      <c r="ICL1065" s="351"/>
      <c r="ICM1065" s="351"/>
      <c r="ICN1065" s="351"/>
      <c r="ICO1065" s="351"/>
      <c r="ICP1065" s="351"/>
      <c r="ICQ1065" s="351"/>
      <c r="ICR1065" s="351"/>
      <c r="ICS1065" s="351"/>
      <c r="ICT1065" s="351"/>
      <c r="ICU1065" s="351"/>
      <c r="ICV1065" s="351"/>
      <c r="ICW1065" s="351"/>
      <c r="ICX1065" s="351"/>
      <c r="ICY1065" s="351"/>
      <c r="ICZ1065" s="351"/>
      <c r="IDA1065" s="351"/>
      <c r="IDB1065" s="351"/>
      <c r="IDC1065" s="351"/>
      <c r="IDD1065" s="351"/>
      <c r="IDE1065" s="351"/>
      <c r="IDF1065" s="351"/>
      <c r="IDG1065" s="351"/>
      <c r="IDH1065" s="351"/>
      <c r="IDI1065" s="351"/>
      <c r="IDJ1065" s="351"/>
      <c r="IDK1065" s="351"/>
      <c r="IDL1065" s="351"/>
      <c r="IDM1065" s="351"/>
      <c r="IDN1065" s="351"/>
      <c r="IDO1065" s="351"/>
      <c r="IDP1065" s="351"/>
      <c r="IDQ1065" s="351"/>
      <c r="IDR1065" s="351"/>
      <c r="IDS1065" s="351"/>
      <c r="IDT1065" s="351"/>
      <c r="IDU1065" s="351"/>
      <c r="IDV1065" s="351"/>
      <c r="IDW1065" s="351"/>
      <c r="IDX1065" s="351"/>
      <c r="IDY1065" s="351"/>
      <c r="IDZ1065" s="351"/>
      <c r="IEA1065" s="351"/>
      <c r="IEB1065" s="351"/>
      <c r="IEC1065" s="351"/>
      <c r="IED1065" s="351"/>
      <c r="IEE1065" s="351"/>
      <c r="IEF1065" s="351"/>
      <c r="IEG1065" s="351"/>
      <c r="IEH1065" s="351"/>
      <c r="IEI1065" s="351"/>
      <c r="IEJ1065" s="351"/>
      <c r="IEK1065" s="351"/>
      <c r="IEL1065" s="351"/>
      <c r="IEM1065" s="351"/>
      <c r="IEN1065" s="351"/>
      <c r="IEO1065" s="351"/>
      <c r="IEP1065" s="351"/>
      <c r="IEQ1065" s="351"/>
      <c r="IER1065" s="351"/>
      <c r="IES1065" s="351"/>
      <c r="IET1065" s="351"/>
      <c r="IEU1065" s="351"/>
      <c r="IEV1065" s="351"/>
      <c r="IEW1065" s="351"/>
      <c r="IEX1065" s="351"/>
      <c r="IEY1065" s="351"/>
      <c r="IEZ1065" s="351"/>
      <c r="IFA1065" s="351"/>
      <c r="IFB1065" s="351"/>
      <c r="IFC1065" s="351"/>
      <c r="IFD1065" s="351"/>
      <c r="IFE1065" s="351"/>
      <c r="IFF1065" s="351"/>
      <c r="IFG1065" s="351"/>
      <c r="IFH1065" s="351"/>
      <c r="IFI1065" s="351"/>
      <c r="IFJ1065" s="351"/>
      <c r="IFK1065" s="351"/>
      <c r="IFL1065" s="351"/>
      <c r="IFM1065" s="351"/>
      <c r="IFN1065" s="351"/>
      <c r="IFO1065" s="351"/>
      <c r="IFP1065" s="351"/>
      <c r="IFQ1065" s="351"/>
      <c r="IFR1065" s="351"/>
      <c r="IFS1065" s="351"/>
      <c r="IFT1065" s="351"/>
      <c r="IFU1065" s="351"/>
      <c r="IFV1065" s="351"/>
      <c r="IFW1065" s="351"/>
      <c r="IFX1065" s="351"/>
      <c r="IFY1065" s="351"/>
      <c r="IFZ1065" s="351"/>
      <c r="IGA1065" s="351"/>
      <c r="IGB1065" s="351"/>
      <c r="IGC1065" s="351"/>
      <c r="IGD1065" s="351"/>
      <c r="IGE1065" s="351"/>
      <c r="IGF1065" s="351"/>
      <c r="IGG1065" s="351"/>
      <c r="IGH1065" s="351"/>
      <c r="IGI1065" s="351"/>
      <c r="IGJ1065" s="351"/>
      <c r="IGK1065" s="351"/>
      <c r="IGL1065" s="351"/>
      <c r="IGM1065" s="351"/>
      <c r="IGN1065" s="351"/>
      <c r="IGO1065" s="351"/>
      <c r="IGP1065" s="351"/>
      <c r="IGQ1065" s="351"/>
      <c r="IGR1065" s="351"/>
      <c r="IGS1065" s="351"/>
      <c r="IGT1065" s="351"/>
      <c r="IGU1065" s="351"/>
      <c r="IGV1065" s="351"/>
      <c r="IGW1065" s="351"/>
      <c r="IGX1065" s="351"/>
      <c r="IGY1065" s="351"/>
      <c r="IGZ1065" s="351"/>
      <c r="IHA1065" s="351"/>
      <c r="IHB1065" s="351"/>
      <c r="IHC1065" s="351"/>
      <c r="IHD1065" s="351"/>
      <c r="IHE1065" s="351"/>
      <c r="IHF1065" s="351"/>
      <c r="IHG1065" s="351"/>
      <c r="IHH1065" s="351"/>
      <c r="IHI1065" s="351"/>
      <c r="IHJ1065" s="351"/>
      <c r="IHK1065" s="351"/>
      <c r="IHL1065" s="351"/>
      <c r="IHM1065" s="351"/>
      <c r="IHN1065" s="351"/>
      <c r="IHO1065" s="351"/>
      <c r="IHP1065" s="351"/>
      <c r="IHQ1065" s="351"/>
      <c r="IHR1065" s="351"/>
      <c r="IHS1065" s="351"/>
      <c r="IHT1065" s="351"/>
      <c r="IHU1065" s="351"/>
      <c r="IHV1065" s="351"/>
      <c r="IHW1065" s="351"/>
      <c r="IHX1065" s="351"/>
      <c r="IHY1065" s="351"/>
      <c r="IHZ1065" s="351"/>
      <c r="IIA1065" s="351"/>
      <c r="IIB1065" s="351"/>
      <c r="IIC1065" s="351"/>
      <c r="IID1065" s="351"/>
      <c r="IIE1065" s="351"/>
      <c r="IIF1065" s="351"/>
      <c r="IIG1065" s="351"/>
      <c r="IIH1065" s="351"/>
      <c r="III1065" s="351"/>
      <c r="IIJ1065" s="351"/>
      <c r="IIK1065" s="351"/>
      <c r="IIL1065" s="351"/>
      <c r="IIM1065" s="351"/>
      <c r="IIN1065" s="351"/>
      <c r="IIO1065" s="351"/>
      <c r="IIP1065" s="351"/>
      <c r="IIQ1065" s="351"/>
      <c r="IIR1065" s="351"/>
      <c r="IIS1065" s="351"/>
      <c r="IIT1065" s="351"/>
      <c r="IIU1065" s="351"/>
      <c r="IIV1065" s="351"/>
      <c r="IIW1065" s="351"/>
      <c r="IIX1065" s="351"/>
      <c r="IIY1065" s="351"/>
      <c r="IIZ1065" s="351"/>
      <c r="IJA1065" s="351"/>
      <c r="IJB1065" s="351"/>
      <c r="IJC1065" s="351"/>
      <c r="IJD1065" s="351"/>
      <c r="IJE1065" s="351"/>
      <c r="IJF1065" s="351"/>
      <c r="IJG1065" s="351"/>
      <c r="IJH1065" s="351"/>
      <c r="IJI1065" s="351"/>
      <c r="IJJ1065" s="351"/>
      <c r="IJK1065" s="351"/>
      <c r="IJL1065" s="351"/>
      <c r="IJM1065" s="351"/>
      <c r="IJN1065" s="351"/>
      <c r="IJO1065" s="351"/>
      <c r="IJP1065" s="351"/>
      <c r="IJQ1065" s="351"/>
      <c r="IJR1065" s="351"/>
      <c r="IJS1065" s="351"/>
      <c r="IJT1065" s="351"/>
      <c r="IJU1065" s="351"/>
      <c r="IJV1065" s="351"/>
      <c r="IJW1065" s="351"/>
      <c r="IJX1065" s="351"/>
      <c r="IJY1065" s="351"/>
      <c r="IJZ1065" s="351"/>
      <c r="IKA1065" s="351"/>
      <c r="IKB1065" s="351"/>
      <c r="IKC1065" s="351"/>
      <c r="IKD1065" s="351"/>
      <c r="IKE1065" s="351"/>
      <c r="IKF1065" s="351"/>
      <c r="IKG1065" s="351"/>
      <c r="IKH1065" s="351"/>
      <c r="IKI1065" s="351"/>
      <c r="IKJ1065" s="351"/>
      <c r="IKK1065" s="351"/>
      <c r="IKL1065" s="351"/>
      <c r="IKM1065" s="351"/>
      <c r="IKN1065" s="351"/>
      <c r="IKO1065" s="351"/>
      <c r="IKP1065" s="351"/>
      <c r="IKQ1065" s="351"/>
      <c r="IKR1065" s="351"/>
      <c r="IKS1065" s="351"/>
      <c r="IKT1065" s="351"/>
      <c r="IKU1065" s="351"/>
      <c r="IKV1065" s="351"/>
      <c r="IKW1065" s="351"/>
      <c r="IKX1065" s="351"/>
      <c r="IKY1065" s="351"/>
      <c r="IKZ1065" s="351"/>
      <c r="ILA1065" s="351"/>
      <c r="ILB1065" s="351"/>
      <c r="ILC1065" s="351"/>
      <c r="ILD1065" s="351"/>
      <c r="ILE1065" s="351"/>
      <c r="ILF1065" s="351"/>
      <c r="ILG1065" s="351"/>
      <c r="ILH1065" s="351"/>
      <c r="ILI1065" s="351"/>
      <c r="ILJ1065" s="351"/>
      <c r="ILK1065" s="351"/>
      <c r="ILL1065" s="351"/>
      <c r="ILM1065" s="351"/>
      <c r="ILN1065" s="351"/>
      <c r="ILO1065" s="351"/>
      <c r="ILP1065" s="351"/>
      <c r="ILQ1065" s="351"/>
      <c r="ILR1065" s="351"/>
      <c r="ILS1065" s="351"/>
      <c r="ILT1065" s="351"/>
      <c r="ILU1065" s="351"/>
      <c r="ILV1065" s="351"/>
      <c r="ILW1065" s="351"/>
      <c r="ILX1065" s="351"/>
      <c r="ILY1065" s="351"/>
      <c r="ILZ1065" s="351"/>
      <c r="IMA1065" s="351"/>
      <c r="IMB1065" s="351"/>
      <c r="IMC1065" s="351"/>
      <c r="IMD1065" s="351"/>
      <c r="IME1065" s="351"/>
      <c r="IMF1065" s="351"/>
      <c r="IMG1065" s="351"/>
      <c r="IMH1065" s="351"/>
      <c r="IMI1065" s="351"/>
      <c r="IMJ1065" s="351"/>
      <c r="IMK1065" s="351"/>
      <c r="IML1065" s="351"/>
      <c r="IMM1065" s="351"/>
      <c r="IMN1065" s="351"/>
      <c r="IMO1065" s="351"/>
      <c r="IMP1065" s="351"/>
      <c r="IMQ1065" s="351"/>
      <c r="IMR1065" s="351"/>
      <c r="IMS1065" s="351"/>
      <c r="IMT1065" s="351"/>
      <c r="IMU1065" s="351"/>
      <c r="IMV1065" s="351"/>
      <c r="IMW1065" s="351"/>
      <c r="IMX1065" s="351"/>
      <c r="IMY1065" s="351"/>
      <c r="IMZ1065" s="351"/>
      <c r="INA1065" s="351"/>
      <c r="INB1065" s="351"/>
      <c r="INC1065" s="351"/>
      <c r="IND1065" s="351"/>
      <c r="INE1065" s="351"/>
      <c r="INF1065" s="351"/>
      <c r="ING1065" s="351"/>
      <c r="INH1065" s="351"/>
      <c r="INI1065" s="351"/>
      <c r="INJ1065" s="351"/>
      <c r="INK1065" s="351"/>
      <c r="INL1065" s="351"/>
      <c r="INM1065" s="351"/>
      <c r="INN1065" s="351"/>
      <c r="INO1065" s="351"/>
      <c r="INP1065" s="351"/>
      <c r="INQ1065" s="351"/>
      <c r="INR1065" s="351"/>
      <c r="INS1065" s="351"/>
      <c r="INT1065" s="351"/>
      <c r="INU1065" s="351"/>
      <c r="INV1065" s="351"/>
      <c r="INW1065" s="351"/>
      <c r="INX1065" s="351"/>
      <c r="INY1065" s="351"/>
      <c r="INZ1065" s="351"/>
      <c r="IOA1065" s="351"/>
      <c r="IOB1065" s="351"/>
      <c r="IOC1065" s="351"/>
      <c r="IOD1065" s="351"/>
      <c r="IOE1065" s="351"/>
      <c r="IOF1065" s="351"/>
      <c r="IOG1065" s="351"/>
      <c r="IOH1065" s="351"/>
      <c r="IOI1065" s="351"/>
      <c r="IOJ1065" s="351"/>
      <c r="IOK1065" s="351"/>
      <c r="IOL1065" s="351"/>
      <c r="IOM1065" s="351"/>
      <c r="ION1065" s="351"/>
      <c r="IOO1065" s="351"/>
      <c r="IOP1065" s="351"/>
      <c r="IOQ1065" s="351"/>
      <c r="IOR1065" s="351"/>
      <c r="IOS1065" s="351"/>
      <c r="IOT1065" s="351"/>
      <c r="IOU1065" s="351"/>
      <c r="IOV1065" s="351"/>
      <c r="IOW1065" s="351"/>
      <c r="IOX1065" s="351"/>
      <c r="IOY1065" s="351"/>
      <c r="IOZ1065" s="351"/>
      <c r="IPA1065" s="351"/>
      <c r="IPB1065" s="351"/>
      <c r="IPC1065" s="351"/>
      <c r="IPD1065" s="351"/>
      <c r="IPE1065" s="351"/>
      <c r="IPF1065" s="351"/>
      <c r="IPG1065" s="351"/>
      <c r="IPH1065" s="351"/>
      <c r="IPI1065" s="351"/>
      <c r="IPJ1065" s="351"/>
      <c r="IPK1065" s="351"/>
      <c r="IPL1065" s="351"/>
      <c r="IPM1065" s="351"/>
      <c r="IPN1065" s="351"/>
      <c r="IPO1065" s="351"/>
      <c r="IPP1065" s="351"/>
      <c r="IPQ1065" s="351"/>
      <c r="IPR1065" s="351"/>
      <c r="IPS1065" s="351"/>
      <c r="IPT1065" s="351"/>
      <c r="IPU1065" s="351"/>
      <c r="IPV1065" s="351"/>
      <c r="IPW1065" s="351"/>
      <c r="IPX1065" s="351"/>
      <c r="IPY1065" s="351"/>
      <c r="IPZ1065" s="351"/>
      <c r="IQA1065" s="351"/>
      <c r="IQB1065" s="351"/>
      <c r="IQC1065" s="351"/>
      <c r="IQD1065" s="351"/>
      <c r="IQE1065" s="351"/>
      <c r="IQF1065" s="351"/>
      <c r="IQG1065" s="351"/>
      <c r="IQH1065" s="351"/>
      <c r="IQI1065" s="351"/>
      <c r="IQJ1065" s="351"/>
      <c r="IQK1065" s="351"/>
      <c r="IQL1065" s="351"/>
      <c r="IQM1065" s="351"/>
      <c r="IQN1065" s="351"/>
      <c r="IQO1065" s="351"/>
      <c r="IQP1065" s="351"/>
      <c r="IQQ1065" s="351"/>
      <c r="IQR1065" s="351"/>
      <c r="IQS1065" s="351"/>
      <c r="IQT1065" s="351"/>
      <c r="IQU1065" s="351"/>
      <c r="IQV1065" s="351"/>
      <c r="IQW1065" s="351"/>
      <c r="IQX1065" s="351"/>
      <c r="IQY1065" s="351"/>
      <c r="IQZ1065" s="351"/>
      <c r="IRA1065" s="351"/>
      <c r="IRB1065" s="351"/>
      <c r="IRC1065" s="351"/>
      <c r="IRD1065" s="351"/>
      <c r="IRE1065" s="351"/>
      <c r="IRF1065" s="351"/>
      <c r="IRG1065" s="351"/>
      <c r="IRH1065" s="351"/>
      <c r="IRI1065" s="351"/>
      <c r="IRJ1065" s="351"/>
      <c r="IRK1065" s="351"/>
      <c r="IRL1065" s="351"/>
      <c r="IRM1065" s="351"/>
      <c r="IRN1065" s="351"/>
      <c r="IRO1065" s="351"/>
      <c r="IRP1065" s="351"/>
      <c r="IRQ1065" s="351"/>
      <c r="IRR1065" s="351"/>
      <c r="IRS1065" s="351"/>
      <c r="IRT1065" s="351"/>
      <c r="IRU1065" s="351"/>
      <c r="IRV1065" s="351"/>
      <c r="IRW1065" s="351"/>
      <c r="IRX1065" s="351"/>
      <c r="IRY1065" s="351"/>
      <c r="IRZ1065" s="351"/>
      <c r="ISA1065" s="351"/>
      <c r="ISB1065" s="351"/>
      <c r="ISC1065" s="351"/>
      <c r="ISD1065" s="351"/>
      <c r="ISE1065" s="351"/>
      <c r="ISF1065" s="351"/>
      <c r="ISG1065" s="351"/>
      <c r="ISH1065" s="351"/>
      <c r="ISI1065" s="351"/>
      <c r="ISJ1065" s="351"/>
      <c r="ISK1065" s="351"/>
      <c r="ISL1065" s="351"/>
      <c r="ISM1065" s="351"/>
      <c r="ISN1065" s="351"/>
      <c r="ISO1065" s="351"/>
      <c r="ISP1065" s="351"/>
      <c r="ISQ1065" s="351"/>
      <c r="ISR1065" s="351"/>
      <c r="ISS1065" s="351"/>
      <c r="IST1065" s="351"/>
      <c r="ISU1065" s="351"/>
      <c r="ISV1065" s="351"/>
      <c r="ISW1065" s="351"/>
      <c r="ISX1065" s="351"/>
      <c r="ISY1065" s="351"/>
      <c r="ISZ1065" s="351"/>
      <c r="ITA1065" s="351"/>
      <c r="ITB1065" s="351"/>
      <c r="ITC1065" s="351"/>
      <c r="ITD1065" s="351"/>
      <c r="ITE1065" s="351"/>
      <c r="ITF1065" s="351"/>
      <c r="ITG1065" s="351"/>
      <c r="ITH1065" s="351"/>
      <c r="ITI1065" s="351"/>
      <c r="ITJ1065" s="351"/>
      <c r="ITK1065" s="351"/>
      <c r="ITL1065" s="351"/>
      <c r="ITM1065" s="351"/>
      <c r="ITN1065" s="351"/>
      <c r="ITO1065" s="351"/>
      <c r="ITP1065" s="351"/>
      <c r="ITQ1065" s="351"/>
      <c r="ITR1065" s="351"/>
      <c r="ITS1065" s="351"/>
      <c r="ITT1065" s="351"/>
      <c r="ITU1065" s="351"/>
      <c r="ITV1065" s="351"/>
      <c r="ITW1065" s="351"/>
      <c r="ITX1065" s="351"/>
      <c r="ITY1065" s="351"/>
      <c r="ITZ1065" s="351"/>
      <c r="IUA1065" s="351"/>
      <c r="IUB1065" s="351"/>
      <c r="IUC1065" s="351"/>
      <c r="IUD1065" s="351"/>
      <c r="IUE1065" s="351"/>
      <c r="IUF1065" s="351"/>
      <c r="IUG1065" s="351"/>
      <c r="IUH1065" s="351"/>
      <c r="IUI1065" s="351"/>
      <c r="IUJ1065" s="351"/>
      <c r="IUK1065" s="351"/>
      <c r="IUL1065" s="351"/>
      <c r="IUM1065" s="351"/>
      <c r="IUN1065" s="351"/>
      <c r="IUO1065" s="351"/>
      <c r="IUP1065" s="351"/>
      <c r="IUQ1065" s="351"/>
      <c r="IUR1065" s="351"/>
      <c r="IUS1065" s="351"/>
      <c r="IUT1065" s="351"/>
      <c r="IUU1065" s="351"/>
      <c r="IUV1065" s="351"/>
      <c r="IUW1065" s="351"/>
      <c r="IUX1065" s="351"/>
      <c r="IUY1065" s="351"/>
      <c r="IUZ1065" s="351"/>
      <c r="IVA1065" s="351"/>
      <c r="IVB1065" s="351"/>
      <c r="IVC1065" s="351"/>
      <c r="IVD1065" s="351"/>
      <c r="IVE1065" s="351"/>
      <c r="IVF1065" s="351"/>
      <c r="IVG1065" s="351"/>
      <c r="IVH1065" s="351"/>
      <c r="IVI1065" s="351"/>
      <c r="IVJ1065" s="351"/>
      <c r="IVK1065" s="351"/>
      <c r="IVL1065" s="351"/>
      <c r="IVM1065" s="351"/>
      <c r="IVN1065" s="351"/>
      <c r="IVO1065" s="351"/>
      <c r="IVP1065" s="351"/>
      <c r="IVQ1065" s="351"/>
      <c r="IVR1065" s="351"/>
      <c r="IVS1065" s="351"/>
      <c r="IVT1065" s="351"/>
      <c r="IVU1065" s="351"/>
      <c r="IVV1065" s="351"/>
      <c r="IVW1065" s="351"/>
      <c r="IVX1065" s="351"/>
      <c r="IVY1065" s="351"/>
      <c r="IVZ1065" s="351"/>
      <c r="IWA1065" s="351"/>
      <c r="IWB1065" s="351"/>
      <c r="IWC1065" s="351"/>
      <c r="IWD1065" s="351"/>
      <c r="IWE1065" s="351"/>
      <c r="IWF1065" s="351"/>
      <c r="IWG1065" s="351"/>
      <c r="IWH1065" s="351"/>
      <c r="IWI1065" s="351"/>
      <c r="IWJ1065" s="351"/>
      <c r="IWK1065" s="351"/>
      <c r="IWL1065" s="351"/>
      <c r="IWM1065" s="351"/>
      <c r="IWN1065" s="351"/>
      <c r="IWO1065" s="351"/>
      <c r="IWP1065" s="351"/>
      <c r="IWQ1065" s="351"/>
      <c r="IWR1065" s="351"/>
      <c r="IWS1065" s="351"/>
      <c r="IWT1065" s="351"/>
      <c r="IWU1065" s="351"/>
      <c r="IWV1065" s="351"/>
      <c r="IWW1065" s="351"/>
      <c r="IWX1065" s="351"/>
      <c r="IWY1065" s="351"/>
      <c r="IWZ1065" s="351"/>
      <c r="IXA1065" s="351"/>
      <c r="IXB1065" s="351"/>
      <c r="IXC1065" s="351"/>
      <c r="IXD1065" s="351"/>
      <c r="IXE1065" s="351"/>
      <c r="IXF1065" s="351"/>
      <c r="IXG1065" s="351"/>
      <c r="IXH1065" s="351"/>
      <c r="IXI1065" s="351"/>
      <c r="IXJ1065" s="351"/>
      <c r="IXK1065" s="351"/>
      <c r="IXL1065" s="351"/>
      <c r="IXM1065" s="351"/>
      <c r="IXN1065" s="351"/>
      <c r="IXO1065" s="351"/>
      <c r="IXP1065" s="351"/>
      <c r="IXQ1065" s="351"/>
      <c r="IXR1065" s="351"/>
      <c r="IXS1065" s="351"/>
      <c r="IXT1065" s="351"/>
      <c r="IXU1065" s="351"/>
      <c r="IXV1065" s="351"/>
      <c r="IXW1065" s="351"/>
      <c r="IXX1065" s="351"/>
      <c r="IXY1065" s="351"/>
      <c r="IXZ1065" s="351"/>
      <c r="IYA1065" s="351"/>
      <c r="IYB1065" s="351"/>
      <c r="IYC1065" s="351"/>
      <c r="IYD1065" s="351"/>
      <c r="IYE1065" s="351"/>
      <c r="IYF1065" s="351"/>
      <c r="IYG1065" s="351"/>
      <c r="IYH1065" s="351"/>
      <c r="IYI1065" s="351"/>
      <c r="IYJ1065" s="351"/>
      <c r="IYK1065" s="351"/>
      <c r="IYL1065" s="351"/>
      <c r="IYM1065" s="351"/>
      <c r="IYN1065" s="351"/>
      <c r="IYO1065" s="351"/>
      <c r="IYP1065" s="351"/>
      <c r="IYQ1065" s="351"/>
      <c r="IYR1065" s="351"/>
      <c r="IYS1065" s="351"/>
      <c r="IYT1065" s="351"/>
      <c r="IYU1065" s="351"/>
      <c r="IYV1065" s="351"/>
      <c r="IYW1065" s="351"/>
      <c r="IYX1065" s="351"/>
      <c r="IYY1065" s="351"/>
      <c r="IYZ1065" s="351"/>
      <c r="IZA1065" s="351"/>
      <c r="IZB1065" s="351"/>
      <c r="IZC1065" s="351"/>
      <c r="IZD1065" s="351"/>
      <c r="IZE1065" s="351"/>
      <c r="IZF1065" s="351"/>
      <c r="IZG1065" s="351"/>
      <c r="IZH1065" s="351"/>
      <c r="IZI1065" s="351"/>
      <c r="IZJ1065" s="351"/>
      <c r="IZK1065" s="351"/>
      <c r="IZL1065" s="351"/>
      <c r="IZM1065" s="351"/>
      <c r="IZN1065" s="351"/>
      <c r="IZO1065" s="351"/>
      <c r="IZP1065" s="351"/>
      <c r="IZQ1065" s="351"/>
      <c r="IZR1065" s="351"/>
      <c r="IZS1065" s="351"/>
      <c r="IZT1065" s="351"/>
      <c r="IZU1065" s="351"/>
      <c r="IZV1065" s="351"/>
      <c r="IZW1065" s="351"/>
      <c r="IZX1065" s="351"/>
      <c r="IZY1065" s="351"/>
      <c r="IZZ1065" s="351"/>
      <c r="JAA1065" s="351"/>
      <c r="JAB1065" s="351"/>
      <c r="JAC1065" s="351"/>
      <c r="JAD1065" s="351"/>
      <c r="JAE1065" s="351"/>
      <c r="JAF1065" s="351"/>
      <c r="JAG1065" s="351"/>
      <c r="JAH1065" s="351"/>
      <c r="JAI1065" s="351"/>
      <c r="JAJ1065" s="351"/>
      <c r="JAK1065" s="351"/>
      <c r="JAL1065" s="351"/>
      <c r="JAM1065" s="351"/>
      <c r="JAN1065" s="351"/>
      <c r="JAO1065" s="351"/>
      <c r="JAP1065" s="351"/>
      <c r="JAQ1065" s="351"/>
      <c r="JAR1065" s="351"/>
      <c r="JAS1065" s="351"/>
      <c r="JAT1065" s="351"/>
      <c r="JAU1065" s="351"/>
      <c r="JAV1065" s="351"/>
      <c r="JAW1065" s="351"/>
      <c r="JAX1065" s="351"/>
      <c r="JAY1065" s="351"/>
      <c r="JAZ1065" s="351"/>
      <c r="JBA1065" s="351"/>
      <c r="JBB1065" s="351"/>
      <c r="JBC1065" s="351"/>
      <c r="JBD1065" s="351"/>
      <c r="JBE1065" s="351"/>
      <c r="JBF1065" s="351"/>
      <c r="JBG1065" s="351"/>
      <c r="JBH1065" s="351"/>
      <c r="JBI1065" s="351"/>
      <c r="JBJ1065" s="351"/>
      <c r="JBK1065" s="351"/>
      <c r="JBL1065" s="351"/>
      <c r="JBM1065" s="351"/>
      <c r="JBN1065" s="351"/>
      <c r="JBO1065" s="351"/>
      <c r="JBP1065" s="351"/>
      <c r="JBQ1065" s="351"/>
      <c r="JBR1065" s="351"/>
      <c r="JBS1065" s="351"/>
      <c r="JBT1065" s="351"/>
      <c r="JBU1065" s="351"/>
      <c r="JBV1065" s="351"/>
      <c r="JBW1065" s="351"/>
      <c r="JBX1065" s="351"/>
      <c r="JBY1065" s="351"/>
      <c r="JBZ1065" s="351"/>
      <c r="JCA1065" s="351"/>
      <c r="JCB1065" s="351"/>
      <c r="JCC1065" s="351"/>
      <c r="JCD1065" s="351"/>
      <c r="JCE1065" s="351"/>
      <c r="JCF1065" s="351"/>
      <c r="JCG1065" s="351"/>
      <c r="JCH1065" s="351"/>
      <c r="JCI1065" s="351"/>
      <c r="JCJ1065" s="351"/>
      <c r="JCK1065" s="351"/>
      <c r="JCL1065" s="351"/>
      <c r="JCM1065" s="351"/>
      <c r="JCN1065" s="351"/>
      <c r="JCO1065" s="351"/>
      <c r="JCP1065" s="351"/>
      <c r="JCQ1065" s="351"/>
      <c r="JCR1065" s="351"/>
      <c r="JCS1065" s="351"/>
      <c r="JCT1065" s="351"/>
      <c r="JCU1065" s="351"/>
      <c r="JCV1065" s="351"/>
      <c r="JCW1065" s="351"/>
      <c r="JCX1065" s="351"/>
      <c r="JCY1065" s="351"/>
      <c r="JCZ1065" s="351"/>
      <c r="JDA1065" s="351"/>
      <c r="JDB1065" s="351"/>
      <c r="JDC1065" s="351"/>
      <c r="JDD1065" s="351"/>
      <c r="JDE1065" s="351"/>
      <c r="JDF1065" s="351"/>
      <c r="JDG1065" s="351"/>
      <c r="JDH1065" s="351"/>
      <c r="JDI1065" s="351"/>
      <c r="JDJ1065" s="351"/>
      <c r="JDK1065" s="351"/>
      <c r="JDL1065" s="351"/>
      <c r="JDM1065" s="351"/>
      <c r="JDN1065" s="351"/>
      <c r="JDO1065" s="351"/>
      <c r="JDP1065" s="351"/>
      <c r="JDQ1065" s="351"/>
      <c r="JDR1065" s="351"/>
      <c r="JDS1065" s="351"/>
      <c r="JDT1065" s="351"/>
      <c r="JDU1065" s="351"/>
      <c r="JDV1065" s="351"/>
      <c r="JDW1065" s="351"/>
      <c r="JDX1065" s="351"/>
      <c r="JDY1065" s="351"/>
      <c r="JDZ1065" s="351"/>
      <c r="JEA1065" s="351"/>
      <c r="JEB1065" s="351"/>
      <c r="JEC1065" s="351"/>
      <c r="JED1065" s="351"/>
      <c r="JEE1065" s="351"/>
      <c r="JEF1065" s="351"/>
      <c r="JEG1065" s="351"/>
      <c r="JEH1065" s="351"/>
      <c r="JEI1065" s="351"/>
      <c r="JEJ1065" s="351"/>
      <c r="JEK1065" s="351"/>
      <c r="JEL1065" s="351"/>
      <c r="JEM1065" s="351"/>
      <c r="JEN1065" s="351"/>
      <c r="JEO1065" s="351"/>
      <c r="JEP1065" s="351"/>
      <c r="JEQ1065" s="351"/>
      <c r="JER1065" s="351"/>
      <c r="JES1065" s="351"/>
      <c r="JET1065" s="351"/>
      <c r="JEU1065" s="351"/>
      <c r="JEV1065" s="351"/>
      <c r="JEW1065" s="351"/>
      <c r="JEX1065" s="351"/>
      <c r="JEY1065" s="351"/>
      <c r="JEZ1065" s="351"/>
      <c r="JFA1065" s="351"/>
      <c r="JFB1065" s="351"/>
      <c r="JFC1065" s="351"/>
      <c r="JFD1065" s="351"/>
      <c r="JFE1065" s="351"/>
      <c r="JFF1065" s="351"/>
      <c r="JFG1065" s="351"/>
      <c r="JFH1065" s="351"/>
      <c r="JFI1065" s="351"/>
      <c r="JFJ1065" s="351"/>
      <c r="JFK1065" s="351"/>
      <c r="JFL1065" s="351"/>
      <c r="JFM1065" s="351"/>
      <c r="JFN1065" s="351"/>
      <c r="JFO1065" s="351"/>
      <c r="JFP1065" s="351"/>
      <c r="JFQ1065" s="351"/>
      <c r="JFR1065" s="351"/>
      <c r="JFS1065" s="351"/>
      <c r="JFT1065" s="351"/>
      <c r="JFU1065" s="351"/>
      <c r="JFV1065" s="351"/>
      <c r="JFW1065" s="351"/>
      <c r="JFX1065" s="351"/>
      <c r="JFY1065" s="351"/>
      <c r="JFZ1065" s="351"/>
      <c r="JGA1065" s="351"/>
      <c r="JGB1065" s="351"/>
      <c r="JGC1065" s="351"/>
      <c r="JGD1065" s="351"/>
      <c r="JGE1065" s="351"/>
      <c r="JGF1065" s="351"/>
      <c r="JGG1065" s="351"/>
      <c r="JGH1065" s="351"/>
      <c r="JGI1065" s="351"/>
      <c r="JGJ1065" s="351"/>
      <c r="JGK1065" s="351"/>
      <c r="JGL1065" s="351"/>
      <c r="JGM1065" s="351"/>
      <c r="JGN1065" s="351"/>
      <c r="JGO1065" s="351"/>
      <c r="JGP1065" s="351"/>
      <c r="JGQ1065" s="351"/>
      <c r="JGR1065" s="351"/>
      <c r="JGS1065" s="351"/>
      <c r="JGT1065" s="351"/>
      <c r="JGU1065" s="351"/>
      <c r="JGV1065" s="351"/>
      <c r="JGW1065" s="351"/>
      <c r="JGX1065" s="351"/>
      <c r="JGY1065" s="351"/>
      <c r="JGZ1065" s="351"/>
      <c r="JHA1065" s="351"/>
      <c r="JHB1065" s="351"/>
      <c r="JHC1065" s="351"/>
      <c r="JHD1065" s="351"/>
      <c r="JHE1065" s="351"/>
      <c r="JHF1065" s="351"/>
      <c r="JHG1065" s="351"/>
      <c r="JHH1065" s="351"/>
      <c r="JHI1065" s="351"/>
      <c r="JHJ1065" s="351"/>
      <c r="JHK1065" s="351"/>
      <c r="JHL1065" s="351"/>
      <c r="JHM1065" s="351"/>
      <c r="JHN1065" s="351"/>
      <c r="JHO1065" s="351"/>
      <c r="JHP1065" s="351"/>
      <c r="JHQ1065" s="351"/>
      <c r="JHR1065" s="351"/>
      <c r="JHS1065" s="351"/>
      <c r="JHT1065" s="351"/>
      <c r="JHU1065" s="351"/>
      <c r="JHV1065" s="351"/>
      <c r="JHW1065" s="351"/>
      <c r="JHX1065" s="351"/>
      <c r="JHY1065" s="351"/>
      <c r="JHZ1065" s="351"/>
      <c r="JIA1065" s="351"/>
      <c r="JIB1065" s="351"/>
      <c r="JIC1065" s="351"/>
      <c r="JID1065" s="351"/>
      <c r="JIE1065" s="351"/>
      <c r="JIF1065" s="351"/>
      <c r="JIG1065" s="351"/>
      <c r="JIH1065" s="351"/>
      <c r="JII1065" s="351"/>
      <c r="JIJ1065" s="351"/>
      <c r="JIK1065" s="351"/>
      <c r="JIL1065" s="351"/>
      <c r="JIM1065" s="351"/>
      <c r="JIN1065" s="351"/>
      <c r="JIO1065" s="351"/>
      <c r="JIP1065" s="351"/>
      <c r="JIQ1065" s="351"/>
      <c r="JIR1065" s="351"/>
      <c r="JIS1065" s="351"/>
      <c r="JIT1065" s="351"/>
      <c r="JIU1065" s="351"/>
      <c r="JIV1065" s="351"/>
      <c r="JIW1065" s="351"/>
      <c r="JIX1065" s="351"/>
      <c r="JIY1065" s="351"/>
      <c r="JIZ1065" s="351"/>
      <c r="JJA1065" s="351"/>
      <c r="JJB1065" s="351"/>
      <c r="JJC1065" s="351"/>
      <c r="JJD1065" s="351"/>
      <c r="JJE1065" s="351"/>
      <c r="JJF1065" s="351"/>
      <c r="JJG1065" s="351"/>
      <c r="JJH1065" s="351"/>
      <c r="JJI1065" s="351"/>
      <c r="JJJ1065" s="351"/>
      <c r="JJK1065" s="351"/>
      <c r="JJL1065" s="351"/>
      <c r="JJM1065" s="351"/>
      <c r="JJN1065" s="351"/>
      <c r="JJO1065" s="351"/>
      <c r="JJP1065" s="351"/>
      <c r="JJQ1065" s="351"/>
      <c r="JJR1065" s="351"/>
      <c r="JJS1065" s="351"/>
      <c r="JJT1065" s="351"/>
      <c r="JJU1065" s="351"/>
      <c r="JJV1065" s="351"/>
      <c r="JJW1065" s="351"/>
      <c r="JJX1065" s="351"/>
      <c r="JJY1065" s="351"/>
      <c r="JJZ1065" s="351"/>
      <c r="JKA1065" s="351"/>
      <c r="JKB1065" s="351"/>
      <c r="JKC1065" s="351"/>
      <c r="JKD1065" s="351"/>
      <c r="JKE1065" s="351"/>
      <c r="JKF1065" s="351"/>
      <c r="JKG1065" s="351"/>
      <c r="JKH1065" s="351"/>
      <c r="JKI1065" s="351"/>
      <c r="JKJ1065" s="351"/>
      <c r="JKK1065" s="351"/>
      <c r="JKL1065" s="351"/>
      <c r="JKM1065" s="351"/>
      <c r="JKN1065" s="351"/>
      <c r="JKO1065" s="351"/>
      <c r="JKP1065" s="351"/>
      <c r="JKQ1065" s="351"/>
      <c r="JKR1065" s="351"/>
      <c r="JKS1065" s="351"/>
      <c r="JKT1065" s="351"/>
      <c r="JKU1065" s="351"/>
      <c r="JKV1065" s="351"/>
      <c r="JKW1065" s="351"/>
      <c r="JKX1065" s="351"/>
      <c r="JKY1065" s="351"/>
      <c r="JKZ1065" s="351"/>
      <c r="JLA1065" s="351"/>
      <c r="JLB1065" s="351"/>
      <c r="JLC1065" s="351"/>
      <c r="JLD1065" s="351"/>
      <c r="JLE1065" s="351"/>
      <c r="JLF1065" s="351"/>
      <c r="JLG1065" s="351"/>
      <c r="JLH1065" s="351"/>
      <c r="JLI1065" s="351"/>
      <c r="JLJ1065" s="351"/>
      <c r="JLK1065" s="351"/>
      <c r="JLL1065" s="351"/>
      <c r="JLM1065" s="351"/>
      <c r="JLN1065" s="351"/>
      <c r="JLO1065" s="351"/>
      <c r="JLP1065" s="351"/>
      <c r="JLQ1065" s="351"/>
      <c r="JLR1065" s="351"/>
      <c r="JLS1065" s="351"/>
      <c r="JLT1065" s="351"/>
      <c r="JLU1065" s="351"/>
      <c r="JLV1065" s="351"/>
      <c r="JLW1065" s="351"/>
      <c r="JLX1065" s="351"/>
      <c r="JLY1065" s="351"/>
      <c r="JLZ1065" s="351"/>
      <c r="JMA1065" s="351"/>
      <c r="JMB1065" s="351"/>
      <c r="JMC1065" s="351"/>
      <c r="JMD1065" s="351"/>
      <c r="JME1065" s="351"/>
      <c r="JMF1065" s="351"/>
      <c r="JMG1065" s="351"/>
      <c r="JMH1065" s="351"/>
      <c r="JMI1065" s="351"/>
      <c r="JMJ1065" s="351"/>
      <c r="JMK1065" s="351"/>
      <c r="JML1065" s="351"/>
      <c r="JMM1065" s="351"/>
      <c r="JMN1065" s="351"/>
      <c r="JMO1065" s="351"/>
      <c r="JMP1065" s="351"/>
      <c r="JMQ1065" s="351"/>
      <c r="JMR1065" s="351"/>
      <c r="JMS1065" s="351"/>
      <c r="JMT1065" s="351"/>
      <c r="JMU1065" s="351"/>
      <c r="JMV1065" s="351"/>
      <c r="JMW1065" s="351"/>
      <c r="JMX1065" s="351"/>
      <c r="JMY1065" s="351"/>
      <c r="JMZ1065" s="351"/>
      <c r="JNA1065" s="351"/>
      <c r="JNB1065" s="351"/>
      <c r="JNC1065" s="351"/>
      <c r="JND1065" s="351"/>
      <c r="JNE1065" s="351"/>
      <c r="JNF1065" s="351"/>
      <c r="JNG1065" s="351"/>
      <c r="JNH1065" s="351"/>
      <c r="JNI1065" s="351"/>
      <c r="JNJ1065" s="351"/>
      <c r="JNK1065" s="351"/>
      <c r="JNL1065" s="351"/>
      <c r="JNM1065" s="351"/>
      <c r="JNN1065" s="351"/>
      <c r="JNO1065" s="351"/>
      <c r="JNP1065" s="351"/>
      <c r="JNQ1065" s="351"/>
      <c r="JNR1065" s="351"/>
      <c r="JNS1065" s="351"/>
      <c r="JNT1065" s="351"/>
      <c r="JNU1065" s="351"/>
      <c r="JNV1065" s="351"/>
      <c r="JNW1065" s="351"/>
      <c r="JNX1065" s="351"/>
      <c r="JNY1065" s="351"/>
      <c r="JNZ1065" s="351"/>
      <c r="JOA1065" s="351"/>
      <c r="JOB1065" s="351"/>
      <c r="JOC1065" s="351"/>
      <c r="JOD1065" s="351"/>
      <c r="JOE1065" s="351"/>
      <c r="JOF1065" s="351"/>
      <c r="JOG1065" s="351"/>
      <c r="JOH1065" s="351"/>
      <c r="JOI1065" s="351"/>
      <c r="JOJ1065" s="351"/>
      <c r="JOK1065" s="351"/>
      <c r="JOL1065" s="351"/>
      <c r="JOM1065" s="351"/>
      <c r="JON1065" s="351"/>
      <c r="JOO1065" s="351"/>
      <c r="JOP1065" s="351"/>
      <c r="JOQ1065" s="351"/>
      <c r="JOR1065" s="351"/>
      <c r="JOS1065" s="351"/>
      <c r="JOT1065" s="351"/>
      <c r="JOU1065" s="351"/>
      <c r="JOV1065" s="351"/>
      <c r="JOW1065" s="351"/>
      <c r="JOX1065" s="351"/>
      <c r="JOY1065" s="351"/>
      <c r="JOZ1065" s="351"/>
      <c r="JPA1065" s="351"/>
      <c r="JPB1065" s="351"/>
      <c r="JPC1065" s="351"/>
      <c r="JPD1065" s="351"/>
      <c r="JPE1065" s="351"/>
      <c r="JPF1065" s="351"/>
      <c r="JPG1065" s="351"/>
      <c r="JPH1065" s="351"/>
      <c r="JPI1065" s="351"/>
      <c r="JPJ1065" s="351"/>
      <c r="JPK1065" s="351"/>
      <c r="JPL1065" s="351"/>
      <c r="JPM1065" s="351"/>
      <c r="JPN1065" s="351"/>
      <c r="JPO1065" s="351"/>
      <c r="JPP1065" s="351"/>
      <c r="JPQ1065" s="351"/>
      <c r="JPR1065" s="351"/>
      <c r="JPS1065" s="351"/>
      <c r="JPT1065" s="351"/>
      <c r="JPU1065" s="351"/>
      <c r="JPV1065" s="351"/>
      <c r="JPW1065" s="351"/>
      <c r="JPX1065" s="351"/>
      <c r="JPY1065" s="351"/>
      <c r="JPZ1065" s="351"/>
      <c r="JQA1065" s="351"/>
      <c r="JQB1065" s="351"/>
      <c r="JQC1065" s="351"/>
      <c r="JQD1065" s="351"/>
      <c r="JQE1065" s="351"/>
      <c r="JQF1065" s="351"/>
      <c r="JQG1065" s="351"/>
      <c r="JQH1065" s="351"/>
      <c r="JQI1065" s="351"/>
      <c r="JQJ1065" s="351"/>
      <c r="JQK1065" s="351"/>
      <c r="JQL1065" s="351"/>
      <c r="JQM1065" s="351"/>
      <c r="JQN1065" s="351"/>
      <c r="JQO1065" s="351"/>
      <c r="JQP1065" s="351"/>
      <c r="JQQ1065" s="351"/>
      <c r="JQR1065" s="351"/>
      <c r="JQS1065" s="351"/>
      <c r="JQT1065" s="351"/>
      <c r="JQU1065" s="351"/>
      <c r="JQV1065" s="351"/>
      <c r="JQW1065" s="351"/>
      <c r="JQX1065" s="351"/>
      <c r="JQY1065" s="351"/>
      <c r="JQZ1065" s="351"/>
      <c r="JRA1065" s="351"/>
      <c r="JRB1065" s="351"/>
      <c r="JRC1065" s="351"/>
      <c r="JRD1065" s="351"/>
      <c r="JRE1065" s="351"/>
      <c r="JRF1065" s="351"/>
      <c r="JRG1065" s="351"/>
      <c r="JRH1065" s="351"/>
      <c r="JRI1065" s="351"/>
      <c r="JRJ1065" s="351"/>
      <c r="JRK1065" s="351"/>
      <c r="JRL1065" s="351"/>
      <c r="JRM1065" s="351"/>
      <c r="JRN1065" s="351"/>
      <c r="JRO1065" s="351"/>
      <c r="JRP1065" s="351"/>
      <c r="JRQ1065" s="351"/>
      <c r="JRR1065" s="351"/>
      <c r="JRS1065" s="351"/>
      <c r="JRT1065" s="351"/>
      <c r="JRU1065" s="351"/>
      <c r="JRV1065" s="351"/>
      <c r="JRW1065" s="351"/>
      <c r="JRX1065" s="351"/>
      <c r="JRY1065" s="351"/>
      <c r="JRZ1065" s="351"/>
      <c r="JSA1065" s="351"/>
      <c r="JSB1065" s="351"/>
      <c r="JSC1065" s="351"/>
      <c r="JSD1065" s="351"/>
      <c r="JSE1065" s="351"/>
      <c r="JSF1065" s="351"/>
      <c r="JSG1065" s="351"/>
      <c r="JSH1065" s="351"/>
      <c r="JSI1065" s="351"/>
      <c r="JSJ1065" s="351"/>
      <c r="JSK1065" s="351"/>
      <c r="JSL1065" s="351"/>
      <c r="JSM1065" s="351"/>
      <c r="JSN1065" s="351"/>
      <c r="JSO1065" s="351"/>
      <c r="JSP1065" s="351"/>
      <c r="JSQ1065" s="351"/>
      <c r="JSR1065" s="351"/>
      <c r="JSS1065" s="351"/>
      <c r="JST1065" s="351"/>
      <c r="JSU1065" s="351"/>
      <c r="JSV1065" s="351"/>
      <c r="JSW1065" s="351"/>
      <c r="JSX1065" s="351"/>
      <c r="JSY1065" s="351"/>
      <c r="JSZ1065" s="351"/>
      <c r="JTA1065" s="351"/>
      <c r="JTB1065" s="351"/>
      <c r="JTC1065" s="351"/>
      <c r="JTD1065" s="351"/>
      <c r="JTE1065" s="351"/>
      <c r="JTF1065" s="351"/>
      <c r="JTG1065" s="351"/>
      <c r="JTH1065" s="351"/>
      <c r="JTI1065" s="351"/>
      <c r="JTJ1065" s="351"/>
      <c r="JTK1065" s="351"/>
      <c r="JTL1065" s="351"/>
      <c r="JTM1065" s="351"/>
      <c r="JTN1065" s="351"/>
      <c r="JTO1065" s="351"/>
      <c r="JTP1065" s="351"/>
      <c r="JTQ1065" s="351"/>
      <c r="JTR1065" s="351"/>
      <c r="JTS1065" s="351"/>
      <c r="JTT1065" s="351"/>
      <c r="JTU1065" s="351"/>
      <c r="JTV1065" s="351"/>
      <c r="JTW1065" s="351"/>
      <c r="JTX1065" s="351"/>
      <c r="JTY1065" s="351"/>
      <c r="JTZ1065" s="351"/>
      <c r="JUA1065" s="351"/>
      <c r="JUB1065" s="351"/>
      <c r="JUC1065" s="351"/>
      <c r="JUD1065" s="351"/>
      <c r="JUE1065" s="351"/>
      <c r="JUF1065" s="351"/>
      <c r="JUG1065" s="351"/>
      <c r="JUH1065" s="351"/>
      <c r="JUI1065" s="351"/>
      <c r="JUJ1065" s="351"/>
      <c r="JUK1065" s="351"/>
      <c r="JUL1065" s="351"/>
      <c r="JUM1065" s="351"/>
      <c r="JUN1065" s="351"/>
      <c r="JUO1065" s="351"/>
      <c r="JUP1065" s="351"/>
      <c r="JUQ1065" s="351"/>
      <c r="JUR1065" s="351"/>
      <c r="JUS1065" s="351"/>
      <c r="JUT1065" s="351"/>
      <c r="JUU1065" s="351"/>
      <c r="JUV1065" s="351"/>
      <c r="JUW1065" s="351"/>
      <c r="JUX1065" s="351"/>
      <c r="JUY1065" s="351"/>
      <c r="JUZ1065" s="351"/>
      <c r="JVA1065" s="351"/>
      <c r="JVB1065" s="351"/>
      <c r="JVC1065" s="351"/>
      <c r="JVD1065" s="351"/>
      <c r="JVE1065" s="351"/>
      <c r="JVF1065" s="351"/>
      <c r="JVG1065" s="351"/>
      <c r="JVH1065" s="351"/>
      <c r="JVI1065" s="351"/>
      <c r="JVJ1065" s="351"/>
      <c r="JVK1065" s="351"/>
      <c r="JVL1065" s="351"/>
      <c r="JVM1065" s="351"/>
      <c r="JVN1065" s="351"/>
      <c r="JVO1065" s="351"/>
      <c r="JVP1065" s="351"/>
      <c r="JVQ1065" s="351"/>
      <c r="JVR1065" s="351"/>
      <c r="JVS1065" s="351"/>
      <c r="JVT1065" s="351"/>
      <c r="JVU1065" s="351"/>
      <c r="JVV1065" s="351"/>
      <c r="JVW1065" s="351"/>
      <c r="JVX1065" s="351"/>
      <c r="JVY1065" s="351"/>
      <c r="JVZ1065" s="351"/>
      <c r="JWA1065" s="351"/>
      <c r="JWB1065" s="351"/>
      <c r="JWC1065" s="351"/>
      <c r="JWD1065" s="351"/>
      <c r="JWE1065" s="351"/>
      <c r="JWF1065" s="351"/>
      <c r="JWG1065" s="351"/>
      <c r="JWH1065" s="351"/>
      <c r="JWI1065" s="351"/>
      <c r="JWJ1065" s="351"/>
      <c r="JWK1065" s="351"/>
      <c r="JWL1065" s="351"/>
      <c r="JWM1065" s="351"/>
      <c r="JWN1065" s="351"/>
      <c r="JWO1065" s="351"/>
      <c r="JWP1065" s="351"/>
      <c r="JWQ1065" s="351"/>
      <c r="JWR1065" s="351"/>
      <c r="JWS1065" s="351"/>
      <c r="JWT1065" s="351"/>
      <c r="JWU1065" s="351"/>
      <c r="JWV1065" s="351"/>
      <c r="JWW1065" s="351"/>
      <c r="JWX1065" s="351"/>
      <c r="JWY1065" s="351"/>
      <c r="JWZ1065" s="351"/>
      <c r="JXA1065" s="351"/>
      <c r="JXB1065" s="351"/>
      <c r="JXC1065" s="351"/>
      <c r="JXD1065" s="351"/>
      <c r="JXE1065" s="351"/>
      <c r="JXF1065" s="351"/>
      <c r="JXG1065" s="351"/>
      <c r="JXH1065" s="351"/>
      <c r="JXI1065" s="351"/>
      <c r="JXJ1065" s="351"/>
      <c r="JXK1065" s="351"/>
      <c r="JXL1065" s="351"/>
      <c r="JXM1065" s="351"/>
      <c r="JXN1065" s="351"/>
      <c r="JXO1065" s="351"/>
      <c r="JXP1065" s="351"/>
      <c r="JXQ1065" s="351"/>
      <c r="JXR1065" s="351"/>
      <c r="JXS1065" s="351"/>
      <c r="JXT1065" s="351"/>
      <c r="JXU1065" s="351"/>
      <c r="JXV1065" s="351"/>
      <c r="JXW1065" s="351"/>
      <c r="JXX1065" s="351"/>
      <c r="JXY1065" s="351"/>
      <c r="JXZ1065" s="351"/>
      <c r="JYA1065" s="351"/>
      <c r="JYB1065" s="351"/>
      <c r="JYC1065" s="351"/>
      <c r="JYD1065" s="351"/>
      <c r="JYE1065" s="351"/>
      <c r="JYF1065" s="351"/>
      <c r="JYG1065" s="351"/>
      <c r="JYH1065" s="351"/>
      <c r="JYI1065" s="351"/>
      <c r="JYJ1065" s="351"/>
      <c r="JYK1065" s="351"/>
      <c r="JYL1065" s="351"/>
      <c r="JYM1065" s="351"/>
      <c r="JYN1065" s="351"/>
      <c r="JYO1065" s="351"/>
      <c r="JYP1065" s="351"/>
      <c r="JYQ1065" s="351"/>
      <c r="JYR1065" s="351"/>
      <c r="JYS1065" s="351"/>
      <c r="JYT1065" s="351"/>
      <c r="JYU1065" s="351"/>
      <c r="JYV1065" s="351"/>
      <c r="JYW1065" s="351"/>
      <c r="JYX1065" s="351"/>
      <c r="JYY1065" s="351"/>
      <c r="JYZ1065" s="351"/>
      <c r="JZA1065" s="351"/>
      <c r="JZB1065" s="351"/>
      <c r="JZC1065" s="351"/>
      <c r="JZD1065" s="351"/>
      <c r="JZE1065" s="351"/>
      <c r="JZF1065" s="351"/>
      <c r="JZG1065" s="351"/>
      <c r="JZH1065" s="351"/>
      <c r="JZI1065" s="351"/>
      <c r="JZJ1065" s="351"/>
      <c r="JZK1065" s="351"/>
      <c r="JZL1065" s="351"/>
      <c r="JZM1065" s="351"/>
      <c r="JZN1065" s="351"/>
      <c r="JZO1065" s="351"/>
      <c r="JZP1065" s="351"/>
      <c r="JZQ1065" s="351"/>
      <c r="JZR1065" s="351"/>
      <c r="JZS1065" s="351"/>
      <c r="JZT1065" s="351"/>
      <c r="JZU1065" s="351"/>
      <c r="JZV1065" s="351"/>
      <c r="JZW1065" s="351"/>
      <c r="JZX1065" s="351"/>
      <c r="JZY1065" s="351"/>
      <c r="JZZ1065" s="351"/>
      <c r="KAA1065" s="351"/>
      <c r="KAB1065" s="351"/>
      <c r="KAC1065" s="351"/>
      <c r="KAD1065" s="351"/>
      <c r="KAE1065" s="351"/>
      <c r="KAF1065" s="351"/>
      <c r="KAG1065" s="351"/>
      <c r="KAH1065" s="351"/>
      <c r="KAI1065" s="351"/>
      <c r="KAJ1065" s="351"/>
      <c r="KAK1065" s="351"/>
      <c r="KAL1065" s="351"/>
      <c r="KAM1065" s="351"/>
      <c r="KAN1065" s="351"/>
      <c r="KAO1065" s="351"/>
      <c r="KAP1065" s="351"/>
      <c r="KAQ1065" s="351"/>
      <c r="KAR1065" s="351"/>
      <c r="KAS1065" s="351"/>
      <c r="KAT1065" s="351"/>
      <c r="KAU1065" s="351"/>
      <c r="KAV1065" s="351"/>
      <c r="KAW1065" s="351"/>
      <c r="KAX1065" s="351"/>
      <c r="KAY1065" s="351"/>
      <c r="KAZ1065" s="351"/>
      <c r="KBA1065" s="351"/>
      <c r="KBB1065" s="351"/>
      <c r="KBC1065" s="351"/>
      <c r="KBD1065" s="351"/>
      <c r="KBE1065" s="351"/>
      <c r="KBF1065" s="351"/>
      <c r="KBG1065" s="351"/>
      <c r="KBH1065" s="351"/>
      <c r="KBI1065" s="351"/>
      <c r="KBJ1065" s="351"/>
      <c r="KBK1065" s="351"/>
      <c r="KBL1065" s="351"/>
      <c r="KBM1065" s="351"/>
      <c r="KBN1065" s="351"/>
      <c r="KBO1065" s="351"/>
      <c r="KBP1065" s="351"/>
      <c r="KBQ1065" s="351"/>
      <c r="KBR1065" s="351"/>
      <c r="KBS1065" s="351"/>
      <c r="KBT1065" s="351"/>
      <c r="KBU1065" s="351"/>
      <c r="KBV1065" s="351"/>
      <c r="KBW1065" s="351"/>
      <c r="KBX1065" s="351"/>
      <c r="KBY1065" s="351"/>
      <c r="KBZ1065" s="351"/>
      <c r="KCA1065" s="351"/>
      <c r="KCB1065" s="351"/>
      <c r="KCC1065" s="351"/>
      <c r="KCD1065" s="351"/>
      <c r="KCE1065" s="351"/>
      <c r="KCF1065" s="351"/>
      <c r="KCG1065" s="351"/>
      <c r="KCH1065" s="351"/>
      <c r="KCI1065" s="351"/>
      <c r="KCJ1065" s="351"/>
      <c r="KCK1065" s="351"/>
      <c r="KCL1065" s="351"/>
      <c r="KCM1065" s="351"/>
      <c r="KCN1065" s="351"/>
      <c r="KCO1065" s="351"/>
      <c r="KCP1065" s="351"/>
      <c r="KCQ1065" s="351"/>
      <c r="KCR1065" s="351"/>
      <c r="KCS1065" s="351"/>
      <c r="KCT1065" s="351"/>
      <c r="KCU1065" s="351"/>
      <c r="KCV1065" s="351"/>
      <c r="KCW1065" s="351"/>
      <c r="KCX1065" s="351"/>
      <c r="KCY1065" s="351"/>
      <c r="KCZ1065" s="351"/>
      <c r="KDA1065" s="351"/>
      <c r="KDB1065" s="351"/>
      <c r="KDC1065" s="351"/>
      <c r="KDD1065" s="351"/>
      <c r="KDE1065" s="351"/>
      <c r="KDF1065" s="351"/>
      <c r="KDG1065" s="351"/>
      <c r="KDH1065" s="351"/>
      <c r="KDI1065" s="351"/>
      <c r="KDJ1065" s="351"/>
      <c r="KDK1065" s="351"/>
      <c r="KDL1065" s="351"/>
      <c r="KDM1065" s="351"/>
      <c r="KDN1065" s="351"/>
      <c r="KDO1065" s="351"/>
      <c r="KDP1065" s="351"/>
      <c r="KDQ1065" s="351"/>
      <c r="KDR1065" s="351"/>
      <c r="KDS1065" s="351"/>
      <c r="KDT1065" s="351"/>
      <c r="KDU1065" s="351"/>
      <c r="KDV1065" s="351"/>
      <c r="KDW1065" s="351"/>
      <c r="KDX1065" s="351"/>
      <c r="KDY1065" s="351"/>
      <c r="KDZ1065" s="351"/>
      <c r="KEA1065" s="351"/>
      <c r="KEB1065" s="351"/>
      <c r="KEC1065" s="351"/>
      <c r="KED1065" s="351"/>
      <c r="KEE1065" s="351"/>
      <c r="KEF1065" s="351"/>
      <c r="KEG1065" s="351"/>
      <c r="KEH1065" s="351"/>
      <c r="KEI1065" s="351"/>
      <c r="KEJ1065" s="351"/>
      <c r="KEK1065" s="351"/>
      <c r="KEL1065" s="351"/>
      <c r="KEM1065" s="351"/>
      <c r="KEN1065" s="351"/>
      <c r="KEO1065" s="351"/>
      <c r="KEP1065" s="351"/>
      <c r="KEQ1065" s="351"/>
      <c r="KER1065" s="351"/>
      <c r="KES1065" s="351"/>
      <c r="KET1065" s="351"/>
      <c r="KEU1065" s="351"/>
      <c r="KEV1065" s="351"/>
      <c r="KEW1065" s="351"/>
      <c r="KEX1065" s="351"/>
      <c r="KEY1065" s="351"/>
      <c r="KEZ1065" s="351"/>
      <c r="KFA1065" s="351"/>
      <c r="KFB1065" s="351"/>
      <c r="KFC1065" s="351"/>
      <c r="KFD1065" s="351"/>
      <c r="KFE1065" s="351"/>
      <c r="KFF1065" s="351"/>
      <c r="KFG1065" s="351"/>
      <c r="KFH1065" s="351"/>
      <c r="KFI1065" s="351"/>
      <c r="KFJ1065" s="351"/>
      <c r="KFK1065" s="351"/>
      <c r="KFL1065" s="351"/>
      <c r="KFM1065" s="351"/>
      <c r="KFN1065" s="351"/>
      <c r="KFO1065" s="351"/>
      <c r="KFP1065" s="351"/>
      <c r="KFQ1065" s="351"/>
      <c r="KFR1065" s="351"/>
      <c r="KFS1065" s="351"/>
      <c r="KFT1065" s="351"/>
      <c r="KFU1065" s="351"/>
      <c r="KFV1065" s="351"/>
      <c r="KFW1065" s="351"/>
      <c r="KFX1065" s="351"/>
      <c r="KFY1065" s="351"/>
      <c r="KFZ1065" s="351"/>
      <c r="KGA1065" s="351"/>
      <c r="KGB1065" s="351"/>
      <c r="KGC1065" s="351"/>
      <c r="KGD1065" s="351"/>
      <c r="KGE1065" s="351"/>
      <c r="KGF1065" s="351"/>
      <c r="KGG1065" s="351"/>
      <c r="KGH1065" s="351"/>
      <c r="KGI1065" s="351"/>
      <c r="KGJ1065" s="351"/>
      <c r="KGK1065" s="351"/>
      <c r="KGL1065" s="351"/>
      <c r="KGM1065" s="351"/>
      <c r="KGN1065" s="351"/>
      <c r="KGO1065" s="351"/>
      <c r="KGP1065" s="351"/>
      <c r="KGQ1065" s="351"/>
      <c r="KGR1065" s="351"/>
      <c r="KGS1065" s="351"/>
      <c r="KGT1065" s="351"/>
      <c r="KGU1065" s="351"/>
      <c r="KGV1065" s="351"/>
      <c r="KGW1065" s="351"/>
      <c r="KGX1065" s="351"/>
      <c r="KGY1065" s="351"/>
      <c r="KGZ1065" s="351"/>
      <c r="KHA1065" s="351"/>
      <c r="KHB1065" s="351"/>
      <c r="KHC1065" s="351"/>
      <c r="KHD1065" s="351"/>
      <c r="KHE1065" s="351"/>
      <c r="KHF1065" s="351"/>
      <c r="KHG1065" s="351"/>
      <c r="KHH1065" s="351"/>
      <c r="KHI1065" s="351"/>
      <c r="KHJ1065" s="351"/>
      <c r="KHK1065" s="351"/>
      <c r="KHL1065" s="351"/>
      <c r="KHM1065" s="351"/>
      <c r="KHN1065" s="351"/>
      <c r="KHO1065" s="351"/>
      <c r="KHP1065" s="351"/>
      <c r="KHQ1065" s="351"/>
      <c r="KHR1065" s="351"/>
      <c r="KHS1065" s="351"/>
      <c r="KHT1065" s="351"/>
      <c r="KHU1065" s="351"/>
      <c r="KHV1065" s="351"/>
      <c r="KHW1065" s="351"/>
      <c r="KHX1065" s="351"/>
      <c r="KHY1065" s="351"/>
      <c r="KHZ1065" s="351"/>
      <c r="KIA1065" s="351"/>
      <c r="KIB1065" s="351"/>
      <c r="KIC1065" s="351"/>
      <c r="KID1065" s="351"/>
      <c r="KIE1065" s="351"/>
      <c r="KIF1065" s="351"/>
      <c r="KIG1065" s="351"/>
      <c r="KIH1065" s="351"/>
      <c r="KII1065" s="351"/>
      <c r="KIJ1065" s="351"/>
      <c r="KIK1065" s="351"/>
      <c r="KIL1065" s="351"/>
      <c r="KIM1065" s="351"/>
      <c r="KIN1065" s="351"/>
      <c r="KIO1065" s="351"/>
      <c r="KIP1065" s="351"/>
      <c r="KIQ1065" s="351"/>
      <c r="KIR1065" s="351"/>
      <c r="KIS1065" s="351"/>
      <c r="KIT1065" s="351"/>
      <c r="KIU1065" s="351"/>
      <c r="KIV1065" s="351"/>
      <c r="KIW1065" s="351"/>
      <c r="KIX1065" s="351"/>
      <c r="KIY1065" s="351"/>
      <c r="KIZ1065" s="351"/>
      <c r="KJA1065" s="351"/>
      <c r="KJB1065" s="351"/>
      <c r="KJC1065" s="351"/>
      <c r="KJD1065" s="351"/>
      <c r="KJE1065" s="351"/>
      <c r="KJF1065" s="351"/>
      <c r="KJG1065" s="351"/>
      <c r="KJH1065" s="351"/>
      <c r="KJI1065" s="351"/>
      <c r="KJJ1065" s="351"/>
      <c r="KJK1065" s="351"/>
      <c r="KJL1065" s="351"/>
      <c r="KJM1065" s="351"/>
      <c r="KJN1065" s="351"/>
      <c r="KJO1065" s="351"/>
      <c r="KJP1065" s="351"/>
      <c r="KJQ1065" s="351"/>
      <c r="KJR1065" s="351"/>
      <c r="KJS1065" s="351"/>
      <c r="KJT1065" s="351"/>
      <c r="KJU1065" s="351"/>
      <c r="KJV1065" s="351"/>
      <c r="KJW1065" s="351"/>
      <c r="KJX1065" s="351"/>
      <c r="KJY1065" s="351"/>
      <c r="KJZ1065" s="351"/>
      <c r="KKA1065" s="351"/>
      <c r="KKB1065" s="351"/>
      <c r="KKC1065" s="351"/>
      <c r="KKD1065" s="351"/>
      <c r="KKE1065" s="351"/>
      <c r="KKF1065" s="351"/>
      <c r="KKG1065" s="351"/>
      <c r="KKH1065" s="351"/>
      <c r="KKI1065" s="351"/>
      <c r="KKJ1065" s="351"/>
      <c r="KKK1065" s="351"/>
      <c r="KKL1065" s="351"/>
      <c r="KKM1065" s="351"/>
      <c r="KKN1065" s="351"/>
      <c r="KKO1065" s="351"/>
      <c r="KKP1065" s="351"/>
      <c r="KKQ1065" s="351"/>
      <c r="KKR1065" s="351"/>
      <c r="KKS1065" s="351"/>
      <c r="KKT1065" s="351"/>
      <c r="KKU1065" s="351"/>
      <c r="KKV1065" s="351"/>
      <c r="KKW1065" s="351"/>
      <c r="KKX1065" s="351"/>
      <c r="KKY1065" s="351"/>
      <c r="KKZ1065" s="351"/>
      <c r="KLA1065" s="351"/>
      <c r="KLB1065" s="351"/>
      <c r="KLC1065" s="351"/>
      <c r="KLD1065" s="351"/>
      <c r="KLE1065" s="351"/>
      <c r="KLF1065" s="351"/>
      <c r="KLG1065" s="351"/>
      <c r="KLH1065" s="351"/>
      <c r="KLI1065" s="351"/>
      <c r="KLJ1065" s="351"/>
      <c r="KLK1065" s="351"/>
      <c r="KLL1065" s="351"/>
      <c r="KLM1065" s="351"/>
      <c r="KLN1065" s="351"/>
      <c r="KLO1065" s="351"/>
      <c r="KLP1065" s="351"/>
      <c r="KLQ1065" s="351"/>
      <c r="KLR1065" s="351"/>
      <c r="KLS1065" s="351"/>
      <c r="KLT1065" s="351"/>
      <c r="KLU1065" s="351"/>
      <c r="KLV1065" s="351"/>
      <c r="KLW1065" s="351"/>
      <c r="KLX1065" s="351"/>
      <c r="KLY1065" s="351"/>
      <c r="KLZ1065" s="351"/>
      <c r="KMA1065" s="351"/>
      <c r="KMB1065" s="351"/>
      <c r="KMC1065" s="351"/>
      <c r="KMD1065" s="351"/>
      <c r="KME1065" s="351"/>
      <c r="KMF1065" s="351"/>
      <c r="KMG1065" s="351"/>
      <c r="KMH1065" s="351"/>
      <c r="KMI1065" s="351"/>
      <c r="KMJ1065" s="351"/>
      <c r="KMK1065" s="351"/>
      <c r="KML1065" s="351"/>
      <c r="KMM1065" s="351"/>
      <c r="KMN1065" s="351"/>
      <c r="KMO1065" s="351"/>
      <c r="KMP1065" s="351"/>
      <c r="KMQ1065" s="351"/>
      <c r="KMR1065" s="351"/>
      <c r="KMS1065" s="351"/>
      <c r="KMT1065" s="351"/>
      <c r="KMU1065" s="351"/>
      <c r="KMV1065" s="351"/>
      <c r="KMW1065" s="351"/>
      <c r="KMX1065" s="351"/>
      <c r="KMY1065" s="351"/>
      <c r="KMZ1065" s="351"/>
      <c r="KNA1065" s="351"/>
      <c r="KNB1065" s="351"/>
      <c r="KNC1065" s="351"/>
      <c r="KND1065" s="351"/>
      <c r="KNE1065" s="351"/>
      <c r="KNF1065" s="351"/>
      <c r="KNG1065" s="351"/>
      <c r="KNH1065" s="351"/>
      <c r="KNI1065" s="351"/>
      <c r="KNJ1065" s="351"/>
      <c r="KNK1065" s="351"/>
      <c r="KNL1065" s="351"/>
      <c r="KNM1065" s="351"/>
      <c r="KNN1065" s="351"/>
      <c r="KNO1065" s="351"/>
      <c r="KNP1065" s="351"/>
      <c r="KNQ1065" s="351"/>
      <c r="KNR1065" s="351"/>
      <c r="KNS1065" s="351"/>
      <c r="KNT1065" s="351"/>
      <c r="KNU1065" s="351"/>
      <c r="KNV1065" s="351"/>
      <c r="KNW1065" s="351"/>
      <c r="KNX1065" s="351"/>
      <c r="KNY1065" s="351"/>
      <c r="KNZ1065" s="351"/>
      <c r="KOA1065" s="351"/>
      <c r="KOB1065" s="351"/>
      <c r="KOC1065" s="351"/>
      <c r="KOD1065" s="351"/>
      <c r="KOE1065" s="351"/>
      <c r="KOF1065" s="351"/>
      <c r="KOG1065" s="351"/>
      <c r="KOH1065" s="351"/>
      <c r="KOI1065" s="351"/>
      <c r="KOJ1065" s="351"/>
      <c r="KOK1065" s="351"/>
      <c r="KOL1065" s="351"/>
      <c r="KOM1065" s="351"/>
      <c r="KON1065" s="351"/>
      <c r="KOO1065" s="351"/>
      <c r="KOP1065" s="351"/>
      <c r="KOQ1065" s="351"/>
      <c r="KOR1065" s="351"/>
      <c r="KOS1065" s="351"/>
      <c r="KOT1065" s="351"/>
      <c r="KOU1065" s="351"/>
      <c r="KOV1065" s="351"/>
      <c r="KOW1065" s="351"/>
      <c r="KOX1065" s="351"/>
      <c r="KOY1065" s="351"/>
      <c r="KOZ1065" s="351"/>
      <c r="KPA1065" s="351"/>
      <c r="KPB1065" s="351"/>
      <c r="KPC1065" s="351"/>
      <c r="KPD1065" s="351"/>
      <c r="KPE1065" s="351"/>
      <c r="KPF1065" s="351"/>
      <c r="KPG1065" s="351"/>
      <c r="KPH1065" s="351"/>
      <c r="KPI1065" s="351"/>
      <c r="KPJ1065" s="351"/>
      <c r="KPK1065" s="351"/>
      <c r="KPL1065" s="351"/>
      <c r="KPM1065" s="351"/>
      <c r="KPN1065" s="351"/>
      <c r="KPO1065" s="351"/>
      <c r="KPP1065" s="351"/>
      <c r="KPQ1065" s="351"/>
      <c r="KPR1065" s="351"/>
      <c r="KPS1065" s="351"/>
      <c r="KPT1065" s="351"/>
      <c r="KPU1065" s="351"/>
      <c r="KPV1065" s="351"/>
      <c r="KPW1065" s="351"/>
      <c r="KPX1065" s="351"/>
      <c r="KPY1065" s="351"/>
      <c r="KPZ1065" s="351"/>
      <c r="KQA1065" s="351"/>
      <c r="KQB1065" s="351"/>
      <c r="KQC1065" s="351"/>
      <c r="KQD1065" s="351"/>
      <c r="KQE1065" s="351"/>
      <c r="KQF1065" s="351"/>
      <c r="KQG1065" s="351"/>
      <c r="KQH1065" s="351"/>
      <c r="KQI1065" s="351"/>
      <c r="KQJ1065" s="351"/>
      <c r="KQK1065" s="351"/>
      <c r="KQL1065" s="351"/>
      <c r="KQM1065" s="351"/>
      <c r="KQN1065" s="351"/>
      <c r="KQO1065" s="351"/>
      <c r="KQP1065" s="351"/>
      <c r="KQQ1065" s="351"/>
      <c r="KQR1065" s="351"/>
      <c r="KQS1065" s="351"/>
      <c r="KQT1065" s="351"/>
      <c r="KQU1065" s="351"/>
      <c r="KQV1065" s="351"/>
      <c r="KQW1065" s="351"/>
      <c r="KQX1065" s="351"/>
      <c r="KQY1065" s="351"/>
      <c r="KQZ1065" s="351"/>
      <c r="KRA1065" s="351"/>
      <c r="KRB1065" s="351"/>
      <c r="KRC1065" s="351"/>
      <c r="KRD1065" s="351"/>
      <c r="KRE1065" s="351"/>
      <c r="KRF1065" s="351"/>
      <c r="KRG1065" s="351"/>
      <c r="KRH1065" s="351"/>
      <c r="KRI1065" s="351"/>
      <c r="KRJ1065" s="351"/>
      <c r="KRK1065" s="351"/>
      <c r="KRL1065" s="351"/>
      <c r="KRM1065" s="351"/>
      <c r="KRN1065" s="351"/>
      <c r="KRO1065" s="351"/>
      <c r="KRP1065" s="351"/>
      <c r="KRQ1065" s="351"/>
      <c r="KRR1065" s="351"/>
      <c r="KRS1065" s="351"/>
      <c r="KRT1065" s="351"/>
      <c r="KRU1065" s="351"/>
      <c r="KRV1065" s="351"/>
      <c r="KRW1065" s="351"/>
      <c r="KRX1065" s="351"/>
      <c r="KRY1065" s="351"/>
      <c r="KRZ1065" s="351"/>
      <c r="KSA1065" s="351"/>
      <c r="KSB1065" s="351"/>
      <c r="KSC1065" s="351"/>
      <c r="KSD1065" s="351"/>
      <c r="KSE1065" s="351"/>
      <c r="KSF1065" s="351"/>
      <c r="KSG1065" s="351"/>
      <c r="KSH1065" s="351"/>
      <c r="KSI1065" s="351"/>
      <c r="KSJ1065" s="351"/>
      <c r="KSK1065" s="351"/>
      <c r="KSL1065" s="351"/>
      <c r="KSM1065" s="351"/>
      <c r="KSN1065" s="351"/>
      <c r="KSO1065" s="351"/>
      <c r="KSP1065" s="351"/>
      <c r="KSQ1065" s="351"/>
      <c r="KSR1065" s="351"/>
      <c r="KSS1065" s="351"/>
      <c r="KST1065" s="351"/>
      <c r="KSU1065" s="351"/>
      <c r="KSV1065" s="351"/>
      <c r="KSW1065" s="351"/>
      <c r="KSX1065" s="351"/>
      <c r="KSY1065" s="351"/>
      <c r="KSZ1065" s="351"/>
      <c r="KTA1065" s="351"/>
      <c r="KTB1065" s="351"/>
      <c r="KTC1065" s="351"/>
      <c r="KTD1065" s="351"/>
      <c r="KTE1065" s="351"/>
      <c r="KTF1065" s="351"/>
      <c r="KTG1065" s="351"/>
      <c r="KTH1065" s="351"/>
      <c r="KTI1065" s="351"/>
      <c r="KTJ1065" s="351"/>
      <c r="KTK1065" s="351"/>
      <c r="KTL1065" s="351"/>
      <c r="KTM1065" s="351"/>
      <c r="KTN1065" s="351"/>
      <c r="KTO1065" s="351"/>
      <c r="KTP1065" s="351"/>
      <c r="KTQ1065" s="351"/>
      <c r="KTR1065" s="351"/>
      <c r="KTS1065" s="351"/>
      <c r="KTT1065" s="351"/>
      <c r="KTU1065" s="351"/>
      <c r="KTV1065" s="351"/>
      <c r="KTW1065" s="351"/>
      <c r="KTX1065" s="351"/>
      <c r="KTY1065" s="351"/>
      <c r="KTZ1065" s="351"/>
      <c r="KUA1065" s="351"/>
      <c r="KUB1065" s="351"/>
      <c r="KUC1065" s="351"/>
      <c r="KUD1065" s="351"/>
      <c r="KUE1065" s="351"/>
      <c r="KUF1065" s="351"/>
      <c r="KUG1065" s="351"/>
      <c r="KUH1065" s="351"/>
      <c r="KUI1065" s="351"/>
      <c r="KUJ1065" s="351"/>
      <c r="KUK1065" s="351"/>
      <c r="KUL1065" s="351"/>
      <c r="KUM1065" s="351"/>
      <c r="KUN1065" s="351"/>
      <c r="KUO1065" s="351"/>
      <c r="KUP1065" s="351"/>
      <c r="KUQ1065" s="351"/>
      <c r="KUR1065" s="351"/>
      <c r="KUS1065" s="351"/>
      <c r="KUT1065" s="351"/>
      <c r="KUU1065" s="351"/>
      <c r="KUV1065" s="351"/>
      <c r="KUW1065" s="351"/>
      <c r="KUX1065" s="351"/>
      <c r="KUY1065" s="351"/>
      <c r="KUZ1065" s="351"/>
      <c r="KVA1065" s="351"/>
      <c r="KVB1065" s="351"/>
      <c r="KVC1065" s="351"/>
      <c r="KVD1065" s="351"/>
      <c r="KVE1065" s="351"/>
      <c r="KVF1065" s="351"/>
      <c r="KVG1065" s="351"/>
      <c r="KVH1065" s="351"/>
      <c r="KVI1065" s="351"/>
      <c r="KVJ1065" s="351"/>
      <c r="KVK1065" s="351"/>
      <c r="KVL1065" s="351"/>
      <c r="KVM1065" s="351"/>
      <c r="KVN1065" s="351"/>
      <c r="KVO1065" s="351"/>
      <c r="KVP1065" s="351"/>
      <c r="KVQ1065" s="351"/>
      <c r="KVR1065" s="351"/>
      <c r="KVS1065" s="351"/>
      <c r="KVT1065" s="351"/>
      <c r="KVU1065" s="351"/>
      <c r="KVV1065" s="351"/>
      <c r="KVW1065" s="351"/>
      <c r="KVX1065" s="351"/>
      <c r="KVY1065" s="351"/>
      <c r="KVZ1065" s="351"/>
      <c r="KWA1065" s="351"/>
      <c r="KWB1065" s="351"/>
      <c r="KWC1065" s="351"/>
      <c r="KWD1065" s="351"/>
      <c r="KWE1065" s="351"/>
      <c r="KWF1065" s="351"/>
      <c r="KWG1065" s="351"/>
      <c r="KWH1065" s="351"/>
      <c r="KWI1065" s="351"/>
      <c r="KWJ1065" s="351"/>
      <c r="KWK1065" s="351"/>
      <c r="KWL1065" s="351"/>
      <c r="KWM1065" s="351"/>
      <c r="KWN1065" s="351"/>
      <c r="KWO1065" s="351"/>
      <c r="KWP1065" s="351"/>
      <c r="KWQ1065" s="351"/>
      <c r="KWR1065" s="351"/>
      <c r="KWS1065" s="351"/>
      <c r="KWT1065" s="351"/>
      <c r="KWU1065" s="351"/>
      <c r="KWV1065" s="351"/>
      <c r="KWW1065" s="351"/>
      <c r="KWX1065" s="351"/>
      <c r="KWY1065" s="351"/>
      <c r="KWZ1065" s="351"/>
      <c r="KXA1065" s="351"/>
      <c r="KXB1065" s="351"/>
      <c r="KXC1065" s="351"/>
      <c r="KXD1065" s="351"/>
      <c r="KXE1065" s="351"/>
      <c r="KXF1065" s="351"/>
      <c r="KXG1065" s="351"/>
      <c r="KXH1065" s="351"/>
      <c r="KXI1065" s="351"/>
      <c r="KXJ1065" s="351"/>
      <c r="KXK1065" s="351"/>
      <c r="KXL1065" s="351"/>
      <c r="KXM1065" s="351"/>
      <c r="KXN1065" s="351"/>
      <c r="KXO1065" s="351"/>
      <c r="KXP1065" s="351"/>
      <c r="KXQ1065" s="351"/>
      <c r="KXR1065" s="351"/>
      <c r="KXS1065" s="351"/>
      <c r="KXT1065" s="351"/>
      <c r="KXU1065" s="351"/>
      <c r="KXV1065" s="351"/>
      <c r="KXW1065" s="351"/>
      <c r="KXX1065" s="351"/>
      <c r="KXY1065" s="351"/>
      <c r="KXZ1065" s="351"/>
      <c r="KYA1065" s="351"/>
      <c r="KYB1065" s="351"/>
      <c r="KYC1065" s="351"/>
      <c r="KYD1065" s="351"/>
      <c r="KYE1065" s="351"/>
      <c r="KYF1065" s="351"/>
      <c r="KYG1065" s="351"/>
      <c r="KYH1065" s="351"/>
      <c r="KYI1065" s="351"/>
      <c r="KYJ1065" s="351"/>
      <c r="KYK1065" s="351"/>
      <c r="KYL1065" s="351"/>
      <c r="KYM1065" s="351"/>
      <c r="KYN1065" s="351"/>
      <c r="KYO1065" s="351"/>
      <c r="KYP1065" s="351"/>
      <c r="KYQ1065" s="351"/>
      <c r="KYR1065" s="351"/>
      <c r="KYS1065" s="351"/>
      <c r="KYT1065" s="351"/>
      <c r="KYU1065" s="351"/>
      <c r="KYV1065" s="351"/>
      <c r="KYW1065" s="351"/>
      <c r="KYX1065" s="351"/>
      <c r="KYY1065" s="351"/>
      <c r="KYZ1065" s="351"/>
      <c r="KZA1065" s="351"/>
      <c r="KZB1065" s="351"/>
      <c r="KZC1065" s="351"/>
      <c r="KZD1065" s="351"/>
      <c r="KZE1065" s="351"/>
      <c r="KZF1065" s="351"/>
      <c r="KZG1065" s="351"/>
      <c r="KZH1065" s="351"/>
      <c r="KZI1065" s="351"/>
      <c r="KZJ1065" s="351"/>
      <c r="KZK1065" s="351"/>
      <c r="KZL1065" s="351"/>
      <c r="KZM1065" s="351"/>
      <c r="KZN1065" s="351"/>
      <c r="KZO1065" s="351"/>
      <c r="KZP1065" s="351"/>
      <c r="KZQ1065" s="351"/>
      <c r="KZR1065" s="351"/>
      <c r="KZS1065" s="351"/>
      <c r="KZT1065" s="351"/>
      <c r="KZU1065" s="351"/>
      <c r="KZV1065" s="351"/>
      <c r="KZW1065" s="351"/>
      <c r="KZX1065" s="351"/>
      <c r="KZY1065" s="351"/>
      <c r="KZZ1065" s="351"/>
      <c r="LAA1065" s="351"/>
      <c r="LAB1065" s="351"/>
      <c r="LAC1065" s="351"/>
      <c r="LAD1065" s="351"/>
      <c r="LAE1065" s="351"/>
      <c r="LAF1065" s="351"/>
      <c r="LAG1065" s="351"/>
      <c r="LAH1065" s="351"/>
      <c r="LAI1065" s="351"/>
      <c r="LAJ1065" s="351"/>
      <c r="LAK1065" s="351"/>
      <c r="LAL1065" s="351"/>
      <c r="LAM1065" s="351"/>
      <c r="LAN1065" s="351"/>
      <c r="LAO1065" s="351"/>
      <c r="LAP1065" s="351"/>
      <c r="LAQ1065" s="351"/>
      <c r="LAR1065" s="351"/>
      <c r="LAS1065" s="351"/>
      <c r="LAT1065" s="351"/>
      <c r="LAU1065" s="351"/>
      <c r="LAV1065" s="351"/>
      <c r="LAW1065" s="351"/>
      <c r="LAX1065" s="351"/>
      <c r="LAY1065" s="351"/>
      <c r="LAZ1065" s="351"/>
      <c r="LBA1065" s="351"/>
      <c r="LBB1065" s="351"/>
      <c r="LBC1065" s="351"/>
      <c r="LBD1065" s="351"/>
      <c r="LBE1065" s="351"/>
      <c r="LBF1065" s="351"/>
      <c r="LBG1065" s="351"/>
      <c r="LBH1065" s="351"/>
      <c r="LBI1065" s="351"/>
      <c r="LBJ1065" s="351"/>
      <c r="LBK1065" s="351"/>
      <c r="LBL1065" s="351"/>
      <c r="LBM1065" s="351"/>
      <c r="LBN1065" s="351"/>
      <c r="LBO1065" s="351"/>
      <c r="LBP1065" s="351"/>
      <c r="LBQ1065" s="351"/>
      <c r="LBR1065" s="351"/>
      <c r="LBS1065" s="351"/>
      <c r="LBT1065" s="351"/>
      <c r="LBU1065" s="351"/>
      <c r="LBV1065" s="351"/>
      <c r="LBW1065" s="351"/>
      <c r="LBX1065" s="351"/>
      <c r="LBY1065" s="351"/>
      <c r="LBZ1065" s="351"/>
      <c r="LCA1065" s="351"/>
      <c r="LCB1065" s="351"/>
      <c r="LCC1065" s="351"/>
      <c r="LCD1065" s="351"/>
      <c r="LCE1065" s="351"/>
      <c r="LCF1065" s="351"/>
      <c r="LCG1065" s="351"/>
      <c r="LCH1065" s="351"/>
      <c r="LCI1065" s="351"/>
      <c r="LCJ1065" s="351"/>
      <c r="LCK1065" s="351"/>
      <c r="LCL1065" s="351"/>
      <c r="LCM1065" s="351"/>
      <c r="LCN1065" s="351"/>
      <c r="LCO1065" s="351"/>
      <c r="LCP1065" s="351"/>
      <c r="LCQ1065" s="351"/>
      <c r="LCR1065" s="351"/>
      <c r="LCS1065" s="351"/>
      <c r="LCT1065" s="351"/>
      <c r="LCU1065" s="351"/>
      <c r="LCV1065" s="351"/>
      <c r="LCW1065" s="351"/>
      <c r="LCX1065" s="351"/>
      <c r="LCY1065" s="351"/>
      <c r="LCZ1065" s="351"/>
      <c r="LDA1065" s="351"/>
      <c r="LDB1065" s="351"/>
      <c r="LDC1065" s="351"/>
      <c r="LDD1065" s="351"/>
      <c r="LDE1065" s="351"/>
      <c r="LDF1065" s="351"/>
      <c r="LDG1065" s="351"/>
      <c r="LDH1065" s="351"/>
      <c r="LDI1065" s="351"/>
      <c r="LDJ1065" s="351"/>
      <c r="LDK1065" s="351"/>
      <c r="LDL1065" s="351"/>
      <c r="LDM1065" s="351"/>
      <c r="LDN1065" s="351"/>
      <c r="LDO1065" s="351"/>
      <c r="LDP1065" s="351"/>
      <c r="LDQ1065" s="351"/>
      <c r="LDR1065" s="351"/>
      <c r="LDS1065" s="351"/>
      <c r="LDT1065" s="351"/>
      <c r="LDU1065" s="351"/>
      <c r="LDV1065" s="351"/>
      <c r="LDW1065" s="351"/>
      <c r="LDX1065" s="351"/>
      <c r="LDY1065" s="351"/>
      <c r="LDZ1065" s="351"/>
      <c r="LEA1065" s="351"/>
      <c r="LEB1065" s="351"/>
      <c r="LEC1065" s="351"/>
      <c r="LED1065" s="351"/>
      <c r="LEE1065" s="351"/>
      <c r="LEF1065" s="351"/>
      <c r="LEG1065" s="351"/>
      <c r="LEH1065" s="351"/>
      <c r="LEI1065" s="351"/>
      <c r="LEJ1065" s="351"/>
      <c r="LEK1065" s="351"/>
      <c r="LEL1065" s="351"/>
      <c r="LEM1065" s="351"/>
      <c r="LEN1065" s="351"/>
      <c r="LEO1065" s="351"/>
      <c r="LEP1065" s="351"/>
      <c r="LEQ1065" s="351"/>
      <c r="LER1065" s="351"/>
      <c r="LES1065" s="351"/>
      <c r="LET1065" s="351"/>
      <c r="LEU1065" s="351"/>
      <c r="LEV1065" s="351"/>
      <c r="LEW1065" s="351"/>
      <c r="LEX1065" s="351"/>
      <c r="LEY1065" s="351"/>
      <c r="LEZ1065" s="351"/>
      <c r="LFA1065" s="351"/>
      <c r="LFB1065" s="351"/>
      <c r="LFC1065" s="351"/>
      <c r="LFD1065" s="351"/>
      <c r="LFE1065" s="351"/>
      <c r="LFF1065" s="351"/>
      <c r="LFG1065" s="351"/>
      <c r="LFH1065" s="351"/>
      <c r="LFI1065" s="351"/>
      <c r="LFJ1065" s="351"/>
      <c r="LFK1065" s="351"/>
      <c r="LFL1065" s="351"/>
      <c r="LFM1065" s="351"/>
      <c r="LFN1065" s="351"/>
      <c r="LFO1065" s="351"/>
      <c r="LFP1065" s="351"/>
      <c r="LFQ1065" s="351"/>
      <c r="LFR1065" s="351"/>
      <c r="LFS1065" s="351"/>
      <c r="LFT1065" s="351"/>
      <c r="LFU1065" s="351"/>
      <c r="LFV1065" s="351"/>
      <c r="LFW1065" s="351"/>
      <c r="LFX1065" s="351"/>
      <c r="LFY1065" s="351"/>
      <c r="LFZ1065" s="351"/>
      <c r="LGA1065" s="351"/>
      <c r="LGB1065" s="351"/>
      <c r="LGC1065" s="351"/>
      <c r="LGD1065" s="351"/>
      <c r="LGE1065" s="351"/>
      <c r="LGF1065" s="351"/>
      <c r="LGG1065" s="351"/>
      <c r="LGH1065" s="351"/>
      <c r="LGI1065" s="351"/>
      <c r="LGJ1065" s="351"/>
      <c r="LGK1065" s="351"/>
      <c r="LGL1065" s="351"/>
      <c r="LGM1065" s="351"/>
      <c r="LGN1065" s="351"/>
      <c r="LGO1065" s="351"/>
      <c r="LGP1065" s="351"/>
      <c r="LGQ1065" s="351"/>
      <c r="LGR1065" s="351"/>
      <c r="LGS1065" s="351"/>
      <c r="LGT1065" s="351"/>
      <c r="LGU1065" s="351"/>
      <c r="LGV1065" s="351"/>
      <c r="LGW1065" s="351"/>
      <c r="LGX1065" s="351"/>
      <c r="LGY1065" s="351"/>
      <c r="LGZ1065" s="351"/>
      <c r="LHA1065" s="351"/>
      <c r="LHB1065" s="351"/>
      <c r="LHC1065" s="351"/>
      <c r="LHD1065" s="351"/>
      <c r="LHE1065" s="351"/>
      <c r="LHF1065" s="351"/>
      <c r="LHG1065" s="351"/>
      <c r="LHH1065" s="351"/>
      <c r="LHI1065" s="351"/>
      <c r="LHJ1065" s="351"/>
      <c r="LHK1065" s="351"/>
      <c r="LHL1065" s="351"/>
      <c r="LHM1065" s="351"/>
      <c r="LHN1065" s="351"/>
      <c r="LHO1065" s="351"/>
      <c r="LHP1065" s="351"/>
      <c r="LHQ1065" s="351"/>
      <c r="LHR1065" s="351"/>
      <c r="LHS1065" s="351"/>
      <c r="LHT1065" s="351"/>
      <c r="LHU1065" s="351"/>
      <c r="LHV1065" s="351"/>
      <c r="LHW1065" s="351"/>
      <c r="LHX1065" s="351"/>
      <c r="LHY1065" s="351"/>
      <c r="LHZ1065" s="351"/>
      <c r="LIA1065" s="351"/>
      <c r="LIB1065" s="351"/>
      <c r="LIC1065" s="351"/>
      <c r="LID1065" s="351"/>
      <c r="LIE1065" s="351"/>
      <c r="LIF1065" s="351"/>
      <c r="LIG1065" s="351"/>
      <c r="LIH1065" s="351"/>
      <c r="LII1065" s="351"/>
      <c r="LIJ1065" s="351"/>
      <c r="LIK1065" s="351"/>
      <c r="LIL1065" s="351"/>
      <c r="LIM1065" s="351"/>
      <c r="LIN1065" s="351"/>
      <c r="LIO1065" s="351"/>
      <c r="LIP1065" s="351"/>
      <c r="LIQ1065" s="351"/>
      <c r="LIR1065" s="351"/>
      <c r="LIS1065" s="351"/>
      <c r="LIT1065" s="351"/>
      <c r="LIU1065" s="351"/>
      <c r="LIV1065" s="351"/>
      <c r="LIW1065" s="351"/>
      <c r="LIX1065" s="351"/>
      <c r="LIY1065" s="351"/>
      <c r="LIZ1065" s="351"/>
      <c r="LJA1065" s="351"/>
      <c r="LJB1065" s="351"/>
      <c r="LJC1065" s="351"/>
      <c r="LJD1065" s="351"/>
      <c r="LJE1065" s="351"/>
      <c r="LJF1065" s="351"/>
      <c r="LJG1065" s="351"/>
      <c r="LJH1065" s="351"/>
      <c r="LJI1065" s="351"/>
      <c r="LJJ1065" s="351"/>
      <c r="LJK1065" s="351"/>
      <c r="LJL1065" s="351"/>
      <c r="LJM1065" s="351"/>
      <c r="LJN1065" s="351"/>
      <c r="LJO1065" s="351"/>
      <c r="LJP1065" s="351"/>
      <c r="LJQ1065" s="351"/>
      <c r="LJR1065" s="351"/>
      <c r="LJS1065" s="351"/>
      <c r="LJT1065" s="351"/>
      <c r="LJU1065" s="351"/>
      <c r="LJV1065" s="351"/>
      <c r="LJW1065" s="351"/>
      <c r="LJX1065" s="351"/>
      <c r="LJY1065" s="351"/>
      <c r="LJZ1065" s="351"/>
      <c r="LKA1065" s="351"/>
      <c r="LKB1065" s="351"/>
      <c r="LKC1065" s="351"/>
      <c r="LKD1065" s="351"/>
      <c r="LKE1065" s="351"/>
      <c r="LKF1065" s="351"/>
      <c r="LKG1065" s="351"/>
      <c r="LKH1065" s="351"/>
      <c r="LKI1065" s="351"/>
      <c r="LKJ1065" s="351"/>
      <c r="LKK1065" s="351"/>
      <c r="LKL1065" s="351"/>
      <c r="LKM1065" s="351"/>
      <c r="LKN1065" s="351"/>
      <c r="LKO1065" s="351"/>
      <c r="LKP1065" s="351"/>
      <c r="LKQ1065" s="351"/>
      <c r="LKR1065" s="351"/>
      <c r="LKS1065" s="351"/>
      <c r="LKT1065" s="351"/>
      <c r="LKU1065" s="351"/>
      <c r="LKV1065" s="351"/>
      <c r="LKW1065" s="351"/>
      <c r="LKX1065" s="351"/>
      <c r="LKY1065" s="351"/>
      <c r="LKZ1065" s="351"/>
      <c r="LLA1065" s="351"/>
      <c r="LLB1065" s="351"/>
      <c r="LLC1065" s="351"/>
      <c r="LLD1065" s="351"/>
      <c r="LLE1065" s="351"/>
      <c r="LLF1065" s="351"/>
      <c r="LLG1065" s="351"/>
      <c r="LLH1065" s="351"/>
      <c r="LLI1065" s="351"/>
      <c r="LLJ1065" s="351"/>
      <c r="LLK1065" s="351"/>
      <c r="LLL1065" s="351"/>
      <c r="LLM1065" s="351"/>
      <c r="LLN1065" s="351"/>
      <c r="LLO1065" s="351"/>
      <c r="LLP1065" s="351"/>
      <c r="LLQ1065" s="351"/>
      <c r="LLR1065" s="351"/>
      <c r="LLS1065" s="351"/>
      <c r="LLT1065" s="351"/>
      <c r="LLU1065" s="351"/>
      <c r="LLV1065" s="351"/>
      <c r="LLW1065" s="351"/>
      <c r="LLX1065" s="351"/>
      <c r="LLY1065" s="351"/>
      <c r="LLZ1065" s="351"/>
      <c r="LMA1065" s="351"/>
      <c r="LMB1065" s="351"/>
      <c r="LMC1065" s="351"/>
      <c r="LMD1065" s="351"/>
      <c r="LME1065" s="351"/>
      <c r="LMF1065" s="351"/>
      <c r="LMG1065" s="351"/>
      <c r="LMH1065" s="351"/>
      <c r="LMI1065" s="351"/>
      <c r="LMJ1065" s="351"/>
      <c r="LMK1065" s="351"/>
      <c r="LML1065" s="351"/>
      <c r="LMM1065" s="351"/>
      <c r="LMN1065" s="351"/>
      <c r="LMO1065" s="351"/>
      <c r="LMP1065" s="351"/>
      <c r="LMQ1065" s="351"/>
      <c r="LMR1065" s="351"/>
      <c r="LMS1065" s="351"/>
      <c r="LMT1065" s="351"/>
      <c r="LMU1065" s="351"/>
      <c r="LMV1065" s="351"/>
      <c r="LMW1065" s="351"/>
      <c r="LMX1065" s="351"/>
      <c r="LMY1065" s="351"/>
      <c r="LMZ1065" s="351"/>
      <c r="LNA1065" s="351"/>
      <c r="LNB1065" s="351"/>
      <c r="LNC1065" s="351"/>
      <c r="LND1065" s="351"/>
      <c r="LNE1065" s="351"/>
      <c r="LNF1065" s="351"/>
      <c r="LNG1065" s="351"/>
      <c r="LNH1065" s="351"/>
      <c r="LNI1065" s="351"/>
      <c r="LNJ1065" s="351"/>
      <c r="LNK1065" s="351"/>
      <c r="LNL1065" s="351"/>
      <c r="LNM1065" s="351"/>
      <c r="LNN1065" s="351"/>
      <c r="LNO1065" s="351"/>
      <c r="LNP1065" s="351"/>
      <c r="LNQ1065" s="351"/>
      <c r="LNR1065" s="351"/>
      <c r="LNS1065" s="351"/>
      <c r="LNT1065" s="351"/>
      <c r="LNU1065" s="351"/>
      <c r="LNV1065" s="351"/>
      <c r="LNW1065" s="351"/>
      <c r="LNX1065" s="351"/>
      <c r="LNY1065" s="351"/>
      <c r="LNZ1065" s="351"/>
      <c r="LOA1065" s="351"/>
      <c r="LOB1065" s="351"/>
      <c r="LOC1065" s="351"/>
      <c r="LOD1065" s="351"/>
      <c r="LOE1065" s="351"/>
      <c r="LOF1065" s="351"/>
      <c r="LOG1065" s="351"/>
      <c r="LOH1065" s="351"/>
      <c r="LOI1065" s="351"/>
      <c r="LOJ1065" s="351"/>
      <c r="LOK1065" s="351"/>
      <c r="LOL1065" s="351"/>
      <c r="LOM1065" s="351"/>
      <c r="LON1065" s="351"/>
      <c r="LOO1065" s="351"/>
      <c r="LOP1065" s="351"/>
      <c r="LOQ1065" s="351"/>
      <c r="LOR1065" s="351"/>
      <c r="LOS1065" s="351"/>
      <c r="LOT1065" s="351"/>
      <c r="LOU1065" s="351"/>
      <c r="LOV1065" s="351"/>
      <c r="LOW1065" s="351"/>
      <c r="LOX1065" s="351"/>
      <c r="LOY1065" s="351"/>
      <c r="LOZ1065" s="351"/>
      <c r="LPA1065" s="351"/>
      <c r="LPB1065" s="351"/>
      <c r="LPC1065" s="351"/>
      <c r="LPD1065" s="351"/>
      <c r="LPE1065" s="351"/>
      <c r="LPF1065" s="351"/>
      <c r="LPG1065" s="351"/>
      <c r="LPH1065" s="351"/>
      <c r="LPI1065" s="351"/>
      <c r="LPJ1065" s="351"/>
      <c r="LPK1065" s="351"/>
      <c r="LPL1065" s="351"/>
      <c r="LPM1065" s="351"/>
      <c r="LPN1065" s="351"/>
      <c r="LPO1065" s="351"/>
      <c r="LPP1065" s="351"/>
      <c r="LPQ1065" s="351"/>
      <c r="LPR1065" s="351"/>
      <c r="LPS1065" s="351"/>
      <c r="LPT1065" s="351"/>
      <c r="LPU1065" s="351"/>
      <c r="LPV1065" s="351"/>
      <c r="LPW1065" s="351"/>
      <c r="LPX1065" s="351"/>
      <c r="LPY1065" s="351"/>
      <c r="LPZ1065" s="351"/>
      <c r="LQA1065" s="351"/>
      <c r="LQB1065" s="351"/>
      <c r="LQC1065" s="351"/>
      <c r="LQD1065" s="351"/>
      <c r="LQE1065" s="351"/>
      <c r="LQF1065" s="351"/>
      <c r="LQG1065" s="351"/>
      <c r="LQH1065" s="351"/>
      <c r="LQI1065" s="351"/>
      <c r="LQJ1065" s="351"/>
      <c r="LQK1065" s="351"/>
      <c r="LQL1065" s="351"/>
      <c r="LQM1065" s="351"/>
      <c r="LQN1065" s="351"/>
      <c r="LQO1065" s="351"/>
      <c r="LQP1065" s="351"/>
      <c r="LQQ1065" s="351"/>
      <c r="LQR1065" s="351"/>
      <c r="LQS1065" s="351"/>
      <c r="LQT1065" s="351"/>
      <c r="LQU1065" s="351"/>
      <c r="LQV1065" s="351"/>
      <c r="LQW1065" s="351"/>
      <c r="LQX1065" s="351"/>
      <c r="LQY1065" s="351"/>
      <c r="LQZ1065" s="351"/>
      <c r="LRA1065" s="351"/>
      <c r="LRB1065" s="351"/>
      <c r="LRC1065" s="351"/>
      <c r="LRD1065" s="351"/>
      <c r="LRE1065" s="351"/>
      <c r="LRF1065" s="351"/>
      <c r="LRG1065" s="351"/>
      <c r="LRH1065" s="351"/>
      <c r="LRI1065" s="351"/>
      <c r="LRJ1065" s="351"/>
      <c r="LRK1065" s="351"/>
      <c r="LRL1065" s="351"/>
      <c r="LRM1065" s="351"/>
      <c r="LRN1065" s="351"/>
      <c r="LRO1065" s="351"/>
      <c r="LRP1065" s="351"/>
      <c r="LRQ1065" s="351"/>
      <c r="LRR1065" s="351"/>
      <c r="LRS1065" s="351"/>
      <c r="LRT1065" s="351"/>
      <c r="LRU1065" s="351"/>
      <c r="LRV1065" s="351"/>
      <c r="LRW1065" s="351"/>
      <c r="LRX1065" s="351"/>
      <c r="LRY1065" s="351"/>
      <c r="LRZ1065" s="351"/>
      <c r="LSA1065" s="351"/>
      <c r="LSB1065" s="351"/>
      <c r="LSC1065" s="351"/>
      <c r="LSD1065" s="351"/>
      <c r="LSE1065" s="351"/>
      <c r="LSF1065" s="351"/>
      <c r="LSG1065" s="351"/>
      <c r="LSH1065" s="351"/>
      <c r="LSI1065" s="351"/>
      <c r="LSJ1065" s="351"/>
      <c r="LSK1065" s="351"/>
      <c r="LSL1065" s="351"/>
      <c r="LSM1065" s="351"/>
      <c r="LSN1065" s="351"/>
      <c r="LSO1065" s="351"/>
      <c r="LSP1065" s="351"/>
      <c r="LSQ1065" s="351"/>
      <c r="LSR1065" s="351"/>
      <c r="LSS1065" s="351"/>
      <c r="LST1065" s="351"/>
      <c r="LSU1065" s="351"/>
      <c r="LSV1065" s="351"/>
      <c r="LSW1065" s="351"/>
      <c r="LSX1065" s="351"/>
      <c r="LSY1065" s="351"/>
      <c r="LSZ1065" s="351"/>
      <c r="LTA1065" s="351"/>
      <c r="LTB1065" s="351"/>
      <c r="LTC1065" s="351"/>
      <c r="LTD1065" s="351"/>
      <c r="LTE1065" s="351"/>
      <c r="LTF1065" s="351"/>
      <c r="LTG1065" s="351"/>
      <c r="LTH1065" s="351"/>
      <c r="LTI1065" s="351"/>
      <c r="LTJ1065" s="351"/>
      <c r="LTK1065" s="351"/>
      <c r="LTL1065" s="351"/>
      <c r="LTM1065" s="351"/>
      <c r="LTN1065" s="351"/>
      <c r="LTO1065" s="351"/>
      <c r="LTP1065" s="351"/>
      <c r="LTQ1065" s="351"/>
      <c r="LTR1065" s="351"/>
      <c r="LTS1065" s="351"/>
      <c r="LTT1065" s="351"/>
      <c r="LTU1065" s="351"/>
      <c r="LTV1065" s="351"/>
      <c r="LTW1065" s="351"/>
      <c r="LTX1065" s="351"/>
      <c r="LTY1065" s="351"/>
      <c r="LTZ1065" s="351"/>
      <c r="LUA1065" s="351"/>
      <c r="LUB1065" s="351"/>
      <c r="LUC1065" s="351"/>
      <c r="LUD1065" s="351"/>
      <c r="LUE1065" s="351"/>
      <c r="LUF1065" s="351"/>
      <c r="LUG1065" s="351"/>
      <c r="LUH1065" s="351"/>
      <c r="LUI1065" s="351"/>
      <c r="LUJ1065" s="351"/>
      <c r="LUK1065" s="351"/>
      <c r="LUL1065" s="351"/>
      <c r="LUM1065" s="351"/>
      <c r="LUN1065" s="351"/>
      <c r="LUO1065" s="351"/>
      <c r="LUP1065" s="351"/>
      <c r="LUQ1065" s="351"/>
      <c r="LUR1065" s="351"/>
      <c r="LUS1065" s="351"/>
      <c r="LUT1065" s="351"/>
      <c r="LUU1065" s="351"/>
      <c r="LUV1065" s="351"/>
      <c r="LUW1065" s="351"/>
      <c r="LUX1065" s="351"/>
      <c r="LUY1065" s="351"/>
      <c r="LUZ1065" s="351"/>
      <c r="LVA1065" s="351"/>
      <c r="LVB1065" s="351"/>
      <c r="LVC1065" s="351"/>
      <c r="LVD1065" s="351"/>
      <c r="LVE1065" s="351"/>
      <c r="LVF1065" s="351"/>
      <c r="LVG1065" s="351"/>
      <c r="LVH1065" s="351"/>
      <c r="LVI1065" s="351"/>
      <c r="LVJ1065" s="351"/>
      <c r="LVK1065" s="351"/>
      <c r="LVL1065" s="351"/>
      <c r="LVM1065" s="351"/>
      <c r="LVN1065" s="351"/>
      <c r="LVO1065" s="351"/>
      <c r="LVP1065" s="351"/>
      <c r="LVQ1065" s="351"/>
      <c r="LVR1065" s="351"/>
      <c r="LVS1065" s="351"/>
      <c r="LVT1065" s="351"/>
      <c r="LVU1065" s="351"/>
      <c r="LVV1065" s="351"/>
      <c r="LVW1065" s="351"/>
      <c r="LVX1065" s="351"/>
      <c r="LVY1065" s="351"/>
      <c r="LVZ1065" s="351"/>
      <c r="LWA1065" s="351"/>
      <c r="LWB1065" s="351"/>
      <c r="LWC1065" s="351"/>
      <c r="LWD1065" s="351"/>
      <c r="LWE1065" s="351"/>
      <c r="LWF1065" s="351"/>
      <c r="LWG1065" s="351"/>
      <c r="LWH1065" s="351"/>
      <c r="LWI1065" s="351"/>
      <c r="LWJ1065" s="351"/>
      <c r="LWK1065" s="351"/>
      <c r="LWL1065" s="351"/>
      <c r="LWM1065" s="351"/>
      <c r="LWN1065" s="351"/>
      <c r="LWO1065" s="351"/>
      <c r="LWP1065" s="351"/>
      <c r="LWQ1065" s="351"/>
      <c r="LWR1065" s="351"/>
      <c r="LWS1065" s="351"/>
      <c r="LWT1065" s="351"/>
      <c r="LWU1065" s="351"/>
      <c r="LWV1065" s="351"/>
      <c r="LWW1065" s="351"/>
      <c r="LWX1065" s="351"/>
      <c r="LWY1065" s="351"/>
      <c r="LWZ1065" s="351"/>
      <c r="LXA1065" s="351"/>
      <c r="LXB1065" s="351"/>
      <c r="LXC1065" s="351"/>
      <c r="LXD1065" s="351"/>
      <c r="LXE1065" s="351"/>
      <c r="LXF1065" s="351"/>
      <c r="LXG1065" s="351"/>
      <c r="LXH1065" s="351"/>
      <c r="LXI1065" s="351"/>
      <c r="LXJ1065" s="351"/>
      <c r="LXK1065" s="351"/>
      <c r="LXL1065" s="351"/>
      <c r="LXM1065" s="351"/>
      <c r="LXN1065" s="351"/>
      <c r="LXO1065" s="351"/>
      <c r="LXP1065" s="351"/>
      <c r="LXQ1065" s="351"/>
      <c r="LXR1065" s="351"/>
      <c r="LXS1065" s="351"/>
      <c r="LXT1065" s="351"/>
      <c r="LXU1065" s="351"/>
      <c r="LXV1065" s="351"/>
      <c r="LXW1065" s="351"/>
      <c r="LXX1065" s="351"/>
      <c r="LXY1065" s="351"/>
      <c r="LXZ1065" s="351"/>
      <c r="LYA1065" s="351"/>
      <c r="LYB1065" s="351"/>
      <c r="LYC1065" s="351"/>
      <c r="LYD1065" s="351"/>
      <c r="LYE1065" s="351"/>
      <c r="LYF1065" s="351"/>
      <c r="LYG1065" s="351"/>
      <c r="LYH1065" s="351"/>
      <c r="LYI1065" s="351"/>
      <c r="LYJ1065" s="351"/>
      <c r="LYK1065" s="351"/>
      <c r="LYL1065" s="351"/>
      <c r="LYM1065" s="351"/>
      <c r="LYN1065" s="351"/>
      <c r="LYO1065" s="351"/>
      <c r="LYP1065" s="351"/>
      <c r="LYQ1065" s="351"/>
      <c r="LYR1065" s="351"/>
      <c r="LYS1065" s="351"/>
      <c r="LYT1065" s="351"/>
      <c r="LYU1065" s="351"/>
      <c r="LYV1065" s="351"/>
      <c r="LYW1065" s="351"/>
      <c r="LYX1065" s="351"/>
      <c r="LYY1065" s="351"/>
      <c r="LYZ1065" s="351"/>
      <c r="LZA1065" s="351"/>
      <c r="LZB1065" s="351"/>
      <c r="LZC1065" s="351"/>
      <c r="LZD1065" s="351"/>
      <c r="LZE1065" s="351"/>
      <c r="LZF1065" s="351"/>
      <c r="LZG1065" s="351"/>
      <c r="LZH1065" s="351"/>
      <c r="LZI1065" s="351"/>
      <c r="LZJ1065" s="351"/>
      <c r="LZK1065" s="351"/>
      <c r="LZL1065" s="351"/>
      <c r="LZM1065" s="351"/>
      <c r="LZN1065" s="351"/>
      <c r="LZO1065" s="351"/>
      <c r="LZP1065" s="351"/>
      <c r="LZQ1065" s="351"/>
      <c r="LZR1065" s="351"/>
      <c r="LZS1065" s="351"/>
      <c r="LZT1065" s="351"/>
      <c r="LZU1065" s="351"/>
      <c r="LZV1065" s="351"/>
      <c r="LZW1065" s="351"/>
      <c r="LZX1065" s="351"/>
      <c r="LZY1065" s="351"/>
      <c r="LZZ1065" s="351"/>
      <c r="MAA1065" s="351"/>
      <c r="MAB1065" s="351"/>
      <c r="MAC1065" s="351"/>
      <c r="MAD1065" s="351"/>
      <c r="MAE1065" s="351"/>
      <c r="MAF1065" s="351"/>
      <c r="MAG1065" s="351"/>
      <c r="MAH1065" s="351"/>
      <c r="MAI1065" s="351"/>
      <c r="MAJ1065" s="351"/>
      <c r="MAK1065" s="351"/>
      <c r="MAL1065" s="351"/>
      <c r="MAM1065" s="351"/>
      <c r="MAN1065" s="351"/>
      <c r="MAO1065" s="351"/>
      <c r="MAP1065" s="351"/>
      <c r="MAQ1065" s="351"/>
      <c r="MAR1065" s="351"/>
      <c r="MAS1065" s="351"/>
      <c r="MAT1065" s="351"/>
      <c r="MAU1065" s="351"/>
      <c r="MAV1065" s="351"/>
      <c r="MAW1065" s="351"/>
      <c r="MAX1065" s="351"/>
      <c r="MAY1065" s="351"/>
      <c r="MAZ1065" s="351"/>
      <c r="MBA1065" s="351"/>
      <c r="MBB1065" s="351"/>
      <c r="MBC1065" s="351"/>
      <c r="MBD1065" s="351"/>
      <c r="MBE1065" s="351"/>
      <c r="MBF1065" s="351"/>
      <c r="MBG1065" s="351"/>
      <c r="MBH1065" s="351"/>
      <c r="MBI1065" s="351"/>
      <c r="MBJ1065" s="351"/>
      <c r="MBK1065" s="351"/>
      <c r="MBL1065" s="351"/>
      <c r="MBM1065" s="351"/>
      <c r="MBN1065" s="351"/>
      <c r="MBO1065" s="351"/>
      <c r="MBP1065" s="351"/>
      <c r="MBQ1065" s="351"/>
      <c r="MBR1065" s="351"/>
      <c r="MBS1065" s="351"/>
      <c r="MBT1065" s="351"/>
      <c r="MBU1065" s="351"/>
      <c r="MBV1065" s="351"/>
      <c r="MBW1065" s="351"/>
      <c r="MBX1065" s="351"/>
      <c r="MBY1065" s="351"/>
      <c r="MBZ1065" s="351"/>
      <c r="MCA1065" s="351"/>
      <c r="MCB1065" s="351"/>
      <c r="MCC1065" s="351"/>
      <c r="MCD1065" s="351"/>
      <c r="MCE1065" s="351"/>
      <c r="MCF1065" s="351"/>
      <c r="MCG1065" s="351"/>
      <c r="MCH1065" s="351"/>
      <c r="MCI1065" s="351"/>
      <c r="MCJ1065" s="351"/>
      <c r="MCK1065" s="351"/>
      <c r="MCL1065" s="351"/>
      <c r="MCM1065" s="351"/>
      <c r="MCN1065" s="351"/>
      <c r="MCO1065" s="351"/>
      <c r="MCP1065" s="351"/>
      <c r="MCQ1065" s="351"/>
      <c r="MCR1065" s="351"/>
      <c r="MCS1065" s="351"/>
      <c r="MCT1065" s="351"/>
      <c r="MCU1065" s="351"/>
      <c r="MCV1065" s="351"/>
      <c r="MCW1065" s="351"/>
      <c r="MCX1065" s="351"/>
      <c r="MCY1065" s="351"/>
      <c r="MCZ1065" s="351"/>
      <c r="MDA1065" s="351"/>
      <c r="MDB1065" s="351"/>
      <c r="MDC1065" s="351"/>
      <c r="MDD1065" s="351"/>
      <c r="MDE1065" s="351"/>
      <c r="MDF1065" s="351"/>
      <c r="MDG1065" s="351"/>
      <c r="MDH1065" s="351"/>
      <c r="MDI1065" s="351"/>
      <c r="MDJ1065" s="351"/>
      <c r="MDK1065" s="351"/>
      <c r="MDL1065" s="351"/>
      <c r="MDM1065" s="351"/>
      <c r="MDN1065" s="351"/>
      <c r="MDO1065" s="351"/>
      <c r="MDP1065" s="351"/>
      <c r="MDQ1065" s="351"/>
      <c r="MDR1065" s="351"/>
      <c r="MDS1065" s="351"/>
      <c r="MDT1065" s="351"/>
      <c r="MDU1065" s="351"/>
      <c r="MDV1065" s="351"/>
      <c r="MDW1065" s="351"/>
      <c r="MDX1065" s="351"/>
      <c r="MDY1065" s="351"/>
      <c r="MDZ1065" s="351"/>
      <c r="MEA1065" s="351"/>
      <c r="MEB1065" s="351"/>
      <c r="MEC1065" s="351"/>
      <c r="MED1065" s="351"/>
      <c r="MEE1065" s="351"/>
      <c r="MEF1065" s="351"/>
      <c r="MEG1065" s="351"/>
      <c r="MEH1065" s="351"/>
      <c r="MEI1065" s="351"/>
      <c r="MEJ1065" s="351"/>
      <c r="MEK1065" s="351"/>
      <c r="MEL1065" s="351"/>
      <c r="MEM1065" s="351"/>
      <c r="MEN1065" s="351"/>
      <c r="MEO1065" s="351"/>
      <c r="MEP1065" s="351"/>
      <c r="MEQ1065" s="351"/>
      <c r="MER1065" s="351"/>
      <c r="MES1065" s="351"/>
      <c r="MET1065" s="351"/>
      <c r="MEU1065" s="351"/>
      <c r="MEV1065" s="351"/>
      <c r="MEW1065" s="351"/>
      <c r="MEX1065" s="351"/>
      <c r="MEY1065" s="351"/>
      <c r="MEZ1065" s="351"/>
      <c r="MFA1065" s="351"/>
      <c r="MFB1065" s="351"/>
      <c r="MFC1065" s="351"/>
      <c r="MFD1065" s="351"/>
      <c r="MFE1065" s="351"/>
      <c r="MFF1065" s="351"/>
      <c r="MFG1065" s="351"/>
      <c r="MFH1065" s="351"/>
      <c r="MFI1065" s="351"/>
      <c r="MFJ1065" s="351"/>
      <c r="MFK1065" s="351"/>
      <c r="MFL1065" s="351"/>
      <c r="MFM1065" s="351"/>
      <c r="MFN1065" s="351"/>
      <c r="MFO1065" s="351"/>
      <c r="MFP1065" s="351"/>
      <c r="MFQ1065" s="351"/>
      <c r="MFR1065" s="351"/>
      <c r="MFS1065" s="351"/>
      <c r="MFT1065" s="351"/>
      <c r="MFU1065" s="351"/>
      <c r="MFV1065" s="351"/>
      <c r="MFW1065" s="351"/>
      <c r="MFX1065" s="351"/>
      <c r="MFY1065" s="351"/>
      <c r="MFZ1065" s="351"/>
      <c r="MGA1065" s="351"/>
      <c r="MGB1065" s="351"/>
      <c r="MGC1065" s="351"/>
      <c r="MGD1065" s="351"/>
      <c r="MGE1065" s="351"/>
      <c r="MGF1065" s="351"/>
      <c r="MGG1065" s="351"/>
      <c r="MGH1065" s="351"/>
      <c r="MGI1065" s="351"/>
      <c r="MGJ1065" s="351"/>
      <c r="MGK1065" s="351"/>
      <c r="MGL1065" s="351"/>
      <c r="MGM1065" s="351"/>
      <c r="MGN1065" s="351"/>
      <c r="MGO1065" s="351"/>
      <c r="MGP1065" s="351"/>
      <c r="MGQ1065" s="351"/>
      <c r="MGR1065" s="351"/>
      <c r="MGS1065" s="351"/>
      <c r="MGT1065" s="351"/>
      <c r="MGU1065" s="351"/>
      <c r="MGV1065" s="351"/>
      <c r="MGW1065" s="351"/>
      <c r="MGX1065" s="351"/>
      <c r="MGY1065" s="351"/>
      <c r="MGZ1065" s="351"/>
      <c r="MHA1065" s="351"/>
      <c r="MHB1065" s="351"/>
      <c r="MHC1065" s="351"/>
      <c r="MHD1065" s="351"/>
      <c r="MHE1065" s="351"/>
      <c r="MHF1065" s="351"/>
      <c r="MHG1065" s="351"/>
      <c r="MHH1065" s="351"/>
      <c r="MHI1065" s="351"/>
      <c r="MHJ1065" s="351"/>
      <c r="MHK1065" s="351"/>
      <c r="MHL1065" s="351"/>
      <c r="MHM1065" s="351"/>
      <c r="MHN1065" s="351"/>
      <c r="MHO1065" s="351"/>
      <c r="MHP1065" s="351"/>
      <c r="MHQ1065" s="351"/>
      <c r="MHR1065" s="351"/>
      <c r="MHS1065" s="351"/>
      <c r="MHT1065" s="351"/>
      <c r="MHU1065" s="351"/>
      <c r="MHV1065" s="351"/>
      <c r="MHW1065" s="351"/>
      <c r="MHX1065" s="351"/>
      <c r="MHY1065" s="351"/>
      <c r="MHZ1065" s="351"/>
      <c r="MIA1065" s="351"/>
      <c r="MIB1065" s="351"/>
      <c r="MIC1065" s="351"/>
      <c r="MID1065" s="351"/>
      <c r="MIE1065" s="351"/>
      <c r="MIF1065" s="351"/>
      <c r="MIG1065" s="351"/>
      <c r="MIH1065" s="351"/>
      <c r="MII1065" s="351"/>
      <c r="MIJ1065" s="351"/>
      <c r="MIK1065" s="351"/>
      <c r="MIL1065" s="351"/>
      <c r="MIM1065" s="351"/>
      <c r="MIN1065" s="351"/>
      <c r="MIO1065" s="351"/>
      <c r="MIP1065" s="351"/>
      <c r="MIQ1065" s="351"/>
      <c r="MIR1065" s="351"/>
      <c r="MIS1065" s="351"/>
      <c r="MIT1065" s="351"/>
      <c r="MIU1065" s="351"/>
      <c r="MIV1065" s="351"/>
      <c r="MIW1065" s="351"/>
      <c r="MIX1065" s="351"/>
      <c r="MIY1065" s="351"/>
      <c r="MIZ1065" s="351"/>
      <c r="MJA1065" s="351"/>
      <c r="MJB1065" s="351"/>
      <c r="MJC1065" s="351"/>
      <c r="MJD1065" s="351"/>
      <c r="MJE1065" s="351"/>
      <c r="MJF1065" s="351"/>
      <c r="MJG1065" s="351"/>
      <c r="MJH1065" s="351"/>
      <c r="MJI1065" s="351"/>
      <c r="MJJ1065" s="351"/>
      <c r="MJK1065" s="351"/>
      <c r="MJL1065" s="351"/>
      <c r="MJM1065" s="351"/>
      <c r="MJN1065" s="351"/>
      <c r="MJO1065" s="351"/>
      <c r="MJP1065" s="351"/>
      <c r="MJQ1065" s="351"/>
      <c r="MJR1065" s="351"/>
      <c r="MJS1065" s="351"/>
      <c r="MJT1065" s="351"/>
      <c r="MJU1065" s="351"/>
      <c r="MJV1065" s="351"/>
      <c r="MJW1065" s="351"/>
      <c r="MJX1065" s="351"/>
      <c r="MJY1065" s="351"/>
      <c r="MJZ1065" s="351"/>
      <c r="MKA1065" s="351"/>
      <c r="MKB1065" s="351"/>
      <c r="MKC1065" s="351"/>
      <c r="MKD1065" s="351"/>
      <c r="MKE1065" s="351"/>
      <c r="MKF1065" s="351"/>
      <c r="MKG1065" s="351"/>
      <c r="MKH1065" s="351"/>
      <c r="MKI1065" s="351"/>
      <c r="MKJ1065" s="351"/>
      <c r="MKK1065" s="351"/>
      <c r="MKL1065" s="351"/>
      <c r="MKM1065" s="351"/>
      <c r="MKN1065" s="351"/>
      <c r="MKO1065" s="351"/>
      <c r="MKP1065" s="351"/>
      <c r="MKQ1065" s="351"/>
      <c r="MKR1065" s="351"/>
      <c r="MKS1065" s="351"/>
      <c r="MKT1065" s="351"/>
      <c r="MKU1065" s="351"/>
      <c r="MKV1065" s="351"/>
      <c r="MKW1065" s="351"/>
      <c r="MKX1065" s="351"/>
      <c r="MKY1065" s="351"/>
      <c r="MKZ1065" s="351"/>
      <c r="MLA1065" s="351"/>
      <c r="MLB1065" s="351"/>
      <c r="MLC1065" s="351"/>
      <c r="MLD1065" s="351"/>
      <c r="MLE1065" s="351"/>
      <c r="MLF1065" s="351"/>
      <c r="MLG1065" s="351"/>
      <c r="MLH1065" s="351"/>
      <c r="MLI1065" s="351"/>
      <c r="MLJ1065" s="351"/>
      <c r="MLK1065" s="351"/>
      <c r="MLL1065" s="351"/>
      <c r="MLM1065" s="351"/>
      <c r="MLN1065" s="351"/>
      <c r="MLO1065" s="351"/>
      <c r="MLP1065" s="351"/>
      <c r="MLQ1065" s="351"/>
      <c r="MLR1065" s="351"/>
      <c r="MLS1065" s="351"/>
      <c r="MLT1065" s="351"/>
      <c r="MLU1065" s="351"/>
      <c r="MLV1065" s="351"/>
      <c r="MLW1065" s="351"/>
      <c r="MLX1065" s="351"/>
      <c r="MLY1065" s="351"/>
      <c r="MLZ1065" s="351"/>
      <c r="MMA1065" s="351"/>
      <c r="MMB1065" s="351"/>
      <c r="MMC1065" s="351"/>
      <c r="MMD1065" s="351"/>
      <c r="MME1065" s="351"/>
      <c r="MMF1065" s="351"/>
      <c r="MMG1065" s="351"/>
      <c r="MMH1065" s="351"/>
      <c r="MMI1065" s="351"/>
      <c r="MMJ1065" s="351"/>
      <c r="MMK1065" s="351"/>
      <c r="MML1065" s="351"/>
      <c r="MMM1065" s="351"/>
      <c r="MMN1065" s="351"/>
      <c r="MMO1065" s="351"/>
      <c r="MMP1065" s="351"/>
      <c r="MMQ1065" s="351"/>
      <c r="MMR1065" s="351"/>
      <c r="MMS1065" s="351"/>
      <c r="MMT1065" s="351"/>
      <c r="MMU1065" s="351"/>
      <c r="MMV1065" s="351"/>
      <c r="MMW1065" s="351"/>
      <c r="MMX1065" s="351"/>
      <c r="MMY1065" s="351"/>
      <c r="MMZ1065" s="351"/>
      <c r="MNA1065" s="351"/>
      <c r="MNB1065" s="351"/>
      <c r="MNC1065" s="351"/>
      <c r="MND1065" s="351"/>
      <c r="MNE1065" s="351"/>
      <c r="MNF1065" s="351"/>
      <c r="MNG1065" s="351"/>
      <c r="MNH1065" s="351"/>
      <c r="MNI1065" s="351"/>
      <c r="MNJ1065" s="351"/>
      <c r="MNK1065" s="351"/>
      <c r="MNL1065" s="351"/>
      <c r="MNM1065" s="351"/>
      <c r="MNN1065" s="351"/>
      <c r="MNO1065" s="351"/>
      <c r="MNP1065" s="351"/>
      <c r="MNQ1065" s="351"/>
      <c r="MNR1065" s="351"/>
      <c r="MNS1065" s="351"/>
      <c r="MNT1065" s="351"/>
      <c r="MNU1065" s="351"/>
      <c r="MNV1065" s="351"/>
      <c r="MNW1065" s="351"/>
      <c r="MNX1065" s="351"/>
      <c r="MNY1065" s="351"/>
      <c r="MNZ1065" s="351"/>
      <c r="MOA1065" s="351"/>
      <c r="MOB1065" s="351"/>
      <c r="MOC1065" s="351"/>
      <c r="MOD1065" s="351"/>
      <c r="MOE1065" s="351"/>
      <c r="MOF1065" s="351"/>
      <c r="MOG1065" s="351"/>
      <c r="MOH1065" s="351"/>
      <c r="MOI1065" s="351"/>
      <c r="MOJ1065" s="351"/>
      <c r="MOK1065" s="351"/>
      <c r="MOL1065" s="351"/>
      <c r="MOM1065" s="351"/>
      <c r="MON1065" s="351"/>
      <c r="MOO1065" s="351"/>
      <c r="MOP1065" s="351"/>
      <c r="MOQ1065" s="351"/>
      <c r="MOR1065" s="351"/>
      <c r="MOS1065" s="351"/>
      <c r="MOT1065" s="351"/>
      <c r="MOU1065" s="351"/>
      <c r="MOV1065" s="351"/>
      <c r="MOW1065" s="351"/>
      <c r="MOX1065" s="351"/>
      <c r="MOY1065" s="351"/>
      <c r="MOZ1065" s="351"/>
      <c r="MPA1065" s="351"/>
      <c r="MPB1065" s="351"/>
      <c r="MPC1065" s="351"/>
      <c r="MPD1065" s="351"/>
      <c r="MPE1065" s="351"/>
      <c r="MPF1065" s="351"/>
      <c r="MPG1065" s="351"/>
      <c r="MPH1065" s="351"/>
      <c r="MPI1065" s="351"/>
      <c r="MPJ1065" s="351"/>
      <c r="MPK1065" s="351"/>
      <c r="MPL1065" s="351"/>
      <c r="MPM1065" s="351"/>
      <c r="MPN1065" s="351"/>
      <c r="MPO1065" s="351"/>
      <c r="MPP1065" s="351"/>
      <c r="MPQ1065" s="351"/>
      <c r="MPR1065" s="351"/>
      <c r="MPS1065" s="351"/>
      <c r="MPT1065" s="351"/>
      <c r="MPU1065" s="351"/>
      <c r="MPV1065" s="351"/>
      <c r="MPW1065" s="351"/>
      <c r="MPX1065" s="351"/>
      <c r="MPY1065" s="351"/>
      <c r="MPZ1065" s="351"/>
      <c r="MQA1065" s="351"/>
      <c r="MQB1065" s="351"/>
      <c r="MQC1065" s="351"/>
      <c r="MQD1065" s="351"/>
      <c r="MQE1065" s="351"/>
      <c r="MQF1065" s="351"/>
      <c r="MQG1065" s="351"/>
      <c r="MQH1065" s="351"/>
      <c r="MQI1065" s="351"/>
      <c r="MQJ1065" s="351"/>
      <c r="MQK1065" s="351"/>
      <c r="MQL1065" s="351"/>
      <c r="MQM1065" s="351"/>
      <c r="MQN1065" s="351"/>
      <c r="MQO1065" s="351"/>
      <c r="MQP1065" s="351"/>
      <c r="MQQ1065" s="351"/>
      <c r="MQR1065" s="351"/>
      <c r="MQS1065" s="351"/>
      <c r="MQT1065" s="351"/>
      <c r="MQU1065" s="351"/>
      <c r="MQV1065" s="351"/>
      <c r="MQW1065" s="351"/>
      <c r="MQX1065" s="351"/>
      <c r="MQY1065" s="351"/>
      <c r="MQZ1065" s="351"/>
      <c r="MRA1065" s="351"/>
      <c r="MRB1065" s="351"/>
      <c r="MRC1065" s="351"/>
      <c r="MRD1065" s="351"/>
      <c r="MRE1065" s="351"/>
      <c r="MRF1065" s="351"/>
      <c r="MRG1065" s="351"/>
      <c r="MRH1065" s="351"/>
      <c r="MRI1065" s="351"/>
      <c r="MRJ1065" s="351"/>
      <c r="MRK1065" s="351"/>
      <c r="MRL1065" s="351"/>
      <c r="MRM1065" s="351"/>
      <c r="MRN1065" s="351"/>
      <c r="MRO1065" s="351"/>
      <c r="MRP1065" s="351"/>
      <c r="MRQ1065" s="351"/>
      <c r="MRR1065" s="351"/>
      <c r="MRS1065" s="351"/>
      <c r="MRT1065" s="351"/>
      <c r="MRU1065" s="351"/>
      <c r="MRV1065" s="351"/>
      <c r="MRW1065" s="351"/>
      <c r="MRX1065" s="351"/>
      <c r="MRY1065" s="351"/>
      <c r="MRZ1065" s="351"/>
      <c r="MSA1065" s="351"/>
      <c r="MSB1065" s="351"/>
      <c r="MSC1065" s="351"/>
      <c r="MSD1065" s="351"/>
      <c r="MSE1065" s="351"/>
      <c r="MSF1065" s="351"/>
      <c r="MSG1065" s="351"/>
      <c r="MSH1065" s="351"/>
      <c r="MSI1065" s="351"/>
      <c r="MSJ1065" s="351"/>
      <c r="MSK1065" s="351"/>
      <c r="MSL1065" s="351"/>
      <c r="MSM1065" s="351"/>
      <c r="MSN1065" s="351"/>
      <c r="MSO1065" s="351"/>
      <c r="MSP1065" s="351"/>
      <c r="MSQ1065" s="351"/>
      <c r="MSR1065" s="351"/>
      <c r="MSS1065" s="351"/>
      <c r="MST1065" s="351"/>
      <c r="MSU1065" s="351"/>
      <c r="MSV1065" s="351"/>
      <c r="MSW1065" s="351"/>
      <c r="MSX1065" s="351"/>
      <c r="MSY1065" s="351"/>
      <c r="MSZ1065" s="351"/>
      <c r="MTA1065" s="351"/>
      <c r="MTB1065" s="351"/>
      <c r="MTC1065" s="351"/>
      <c r="MTD1065" s="351"/>
      <c r="MTE1065" s="351"/>
      <c r="MTF1065" s="351"/>
      <c r="MTG1065" s="351"/>
      <c r="MTH1065" s="351"/>
      <c r="MTI1065" s="351"/>
      <c r="MTJ1065" s="351"/>
      <c r="MTK1065" s="351"/>
      <c r="MTL1065" s="351"/>
      <c r="MTM1065" s="351"/>
      <c r="MTN1065" s="351"/>
      <c r="MTO1065" s="351"/>
      <c r="MTP1065" s="351"/>
      <c r="MTQ1065" s="351"/>
      <c r="MTR1065" s="351"/>
      <c r="MTS1065" s="351"/>
      <c r="MTT1065" s="351"/>
      <c r="MTU1065" s="351"/>
      <c r="MTV1065" s="351"/>
      <c r="MTW1065" s="351"/>
      <c r="MTX1065" s="351"/>
      <c r="MTY1065" s="351"/>
      <c r="MTZ1065" s="351"/>
      <c r="MUA1065" s="351"/>
      <c r="MUB1065" s="351"/>
      <c r="MUC1065" s="351"/>
      <c r="MUD1065" s="351"/>
      <c r="MUE1065" s="351"/>
      <c r="MUF1065" s="351"/>
      <c r="MUG1065" s="351"/>
      <c r="MUH1065" s="351"/>
      <c r="MUI1065" s="351"/>
      <c r="MUJ1065" s="351"/>
      <c r="MUK1065" s="351"/>
      <c r="MUL1065" s="351"/>
      <c r="MUM1065" s="351"/>
      <c r="MUN1065" s="351"/>
      <c r="MUO1065" s="351"/>
      <c r="MUP1065" s="351"/>
      <c r="MUQ1065" s="351"/>
      <c r="MUR1065" s="351"/>
      <c r="MUS1065" s="351"/>
      <c r="MUT1065" s="351"/>
      <c r="MUU1065" s="351"/>
      <c r="MUV1065" s="351"/>
      <c r="MUW1065" s="351"/>
      <c r="MUX1065" s="351"/>
      <c r="MUY1065" s="351"/>
      <c r="MUZ1065" s="351"/>
      <c r="MVA1065" s="351"/>
      <c r="MVB1065" s="351"/>
      <c r="MVC1065" s="351"/>
      <c r="MVD1065" s="351"/>
      <c r="MVE1065" s="351"/>
      <c r="MVF1065" s="351"/>
      <c r="MVG1065" s="351"/>
      <c r="MVH1065" s="351"/>
      <c r="MVI1065" s="351"/>
      <c r="MVJ1065" s="351"/>
      <c r="MVK1065" s="351"/>
      <c r="MVL1065" s="351"/>
      <c r="MVM1065" s="351"/>
      <c r="MVN1065" s="351"/>
      <c r="MVO1065" s="351"/>
      <c r="MVP1065" s="351"/>
      <c r="MVQ1065" s="351"/>
      <c r="MVR1065" s="351"/>
      <c r="MVS1065" s="351"/>
      <c r="MVT1065" s="351"/>
      <c r="MVU1065" s="351"/>
      <c r="MVV1065" s="351"/>
      <c r="MVW1065" s="351"/>
      <c r="MVX1065" s="351"/>
      <c r="MVY1065" s="351"/>
      <c r="MVZ1065" s="351"/>
      <c r="MWA1065" s="351"/>
      <c r="MWB1065" s="351"/>
      <c r="MWC1065" s="351"/>
      <c r="MWD1065" s="351"/>
      <c r="MWE1065" s="351"/>
      <c r="MWF1065" s="351"/>
      <c r="MWG1065" s="351"/>
      <c r="MWH1065" s="351"/>
      <c r="MWI1065" s="351"/>
      <c r="MWJ1065" s="351"/>
      <c r="MWK1065" s="351"/>
      <c r="MWL1065" s="351"/>
      <c r="MWM1065" s="351"/>
      <c r="MWN1065" s="351"/>
      <c r="MWO1065" s="351"/>
      <c r="MWP1065" s="351"/>
      <c r="MWQ1065" s="351"/>
      <c r="MWR1065" s="351"/>
      <c r="MWS1065" s="351"/>
      <c r="MWT1065" s="351"/>
      <c r="MWU1065" s="351"/>
      <c r="MWV1065" s="351"/>
      <c r="MWW1065" s="351"/>
      <c r="MWX1065" s="351"/>
      <c r="MWY1065" s="351"/>
      <c r="MWZ1065" s="351"/>
      <c r="MXA1065" s="351"/>
      <c r="MXB1065" s="351"/>
      <c r="MXC1065" s="351"/>
      <c r="MXD1065" s="351"/>
      <c r="MXE1065" s="351"/>
      <c r="MXF1065" s="351"/>
      <c r="MXG1065" s="351"/>
      <c r="MXH1065" s="351"/>
      <c r="MXI1065" s="351"/>
      <c r="MXJ1065" s="351"/>
      <c r="MXK1065" s="351"/>
      <c r="MXL1065" s="351"/>
      <c r="MXM1065" s="351"/>
      <c r="MXN1065" s="351"/>
      <c r="MXO1065" s="351"/>
      <c r="MXP1065" s="351"/>
      <c r="MXQ1065" s="351"/>
      <c r="MXR1065" s="351"/>
      <c r="MXS1065" s="351"/>
      <c r="MXT1065" s="351"/>
      <c r="MXU1065" s="351"/>
      <c r="MXV1065" s="351"/>
      <c r="MXW1065" s="351"/>
      <c r="MXX1065" s="351"/>
      <c r="MXY1065" s="351"/>
      <c r="MXZ1065" s="351"/>
      <c r="MYA1065" s="351"/>
      <c r="MYB1065" s="351"/>
      <c r="MYC1065" s="351"/>
      <c r="MYD1065" s="351"/>
      <c r="MYE1065" s="351"/>
      <c r="MYF1065" s="351"/>
      <c r="MYG1065" s="351"/>
      <c r="MYH1065" s="351"/>
      <c r="MYI1065" s="351"/>
      <c r="MYJ1065" s="351"/>
      <c r="MYK1065" s="351"/>
      <c r="MYL1065" s="351"/>
      <c r="MYM1065" s="351"/>
      <c r="MYN1065" s="351"/>
      <c r="MYO1065" s="351"/>
      <c r="MYP1065" s="351"/>
      <c r="MYQ1065" s="351"/>
      <c r="MYR1065" s="351"/>
      <c r="MYS1065" s="351"/>
      <c r="MYT1065" s="351"/>
      <c r="MYU1065" s="351"/>
      <c r="MYV1065" s="351"/>
      <c r="MYW1065" s="351"/>
      <c r="MYX1065" s="351"/>
      <c r="MYY1065" s="351"/>
      <c r="MYZ1065" s="351"/>
      <c r="MZA1065" s="351"/>
      <c r="MZB1065" s="351"/>
      <c r="MZC1065" s="351"/>
      <c r="MZD1065" s="351"/>
      <c r="MZE1065" s="351"/>
      <c r="MZF1065" s="351"/>
      <c r="MZG1065" s="351"/>
      <c r="MZH1065" s="351"/>
      <c r="MZI1065" s="351"/>
      <c r="MZJ1065" s="351"/>
      <c r="MZK1065" s="351"/>
      <c r="MZL1065" s="351"/>
      <c r="MZM1065" s="351"/>
      <c r="MZN1065" s="351"/>
      <c r="MZO1065" s="351"/>
      <c r="MZP1065" s="351"/>
      <c r="MZQ1065" s="351"/>
      <c r="MZR1065" s="351"/>
      <c r="MZS1065" s="351"/>
      <c r="MZT1065" s="351"/>
      <c r="MZU1065" s="351"/>
      <c r="MZV1065" s="351"/>
      <c r="MZW1065" s="351"/>
      <c r="MZX1065" s="351"/>
      <c r="MZY1065" s="351"/>
      <c r="MZZ1065" s="351"/>
      <c r="NAA1065" s="351"/>
      <c r="NAB1065" s="351"/>
      <c r="NAC1065" s="351"/>
      <c r="NAD1065" s="351"/>
      <c r="NAE1065" s="351"/>
      <c r="NAF1065" s="351"/>
      <c r="NAG1065" s="351"/>
      <c r="NAH1065" s="351"/>
      <c r="NAI1065" s="351"/>
      <c r="NAJ1065" s="351"/>
      <c r="NAK1065" s="351"/>
      <c r="NAL1065" s="351"/>
      <c r="NAM1065" s="351"/>
      <c r="NAN1065" s="351"/>
      <c r="NAO1065" s="351"/>
      <c r="NAP1065" s="351"/>
      <c r="NAQ1065" s="351"/>
      <c r="NAR1065" s="351"/>
      <c r="NAS1065" s="351"/>
      <c r="NAT1065" s="351"/>
      <c r="NAU1065" s="351"/>
      <c r="NAV1065" s="351"/>
      <c r="NAW1065" s="351"/>
      <c r="NAX1065" s="351"/>
      <c r="NAY1065" s="351"/>
      <c r="NAZ1065" s="351"/>
      <c r="NBA1065" s="351"/>
      <c r="NBB1065" s="351"/>
      <c r="NBC1065" s="351"/>
      <c r="NBD1065" s="351"/>
      <c r="NBE1065" s="351"/>
      <c r="NBF1065" s="351"/>
      <c r="NBG1065" s="351"/>
      <c r="NBH1065" s="351"/>
      <c r="NBI1065" s="351"/>
      <c r="NBJ1065" s="351"/>
      <c r="NBK1065" s="351"/>
      <c r="NBL1065" s="351"/>
      <c r="NBM1065" s="351"/>
      <c r="NBN1065" s="351"/>
      <c r="NBO1065" s="351"/>
      <c r="NBP1065" s="351"/>
      <c r="NBQ1065" s="351"/>
      <c r="NBR1065" s="351"/>
      <c r="NBS1065" s="351"/>
      <c r="NBT1065" s="351"/>
      <c r="NBU1065" s="351"/>
      <c r="NBV1065" s="351"/>
      <c r="NBW1065" s="351"/>
      <c r="NBX1065" s="351"/>
      <c r="NBY1065" s="351"/>
      <c r="NBZ1065" s="351"/>
      <c r="NCA1065" s="351"/>
      <c r="NCB1065" s="351"/>
      <c r="NCC1065" s="351"/>
      <c r="NCD1065" s="351"/>
      <c r="NCE1065" s="351"/>
      <c r="NCF1065" s="351"/>
      <c r="NCG1065" s="351"/>
      <c r="NCH1065" s="351"/>
      <c r="NCI1065" s="351"/>
      <c r="NCJ1065" s="351"/>
      <c r="NCK1065" s="351"/>
      <c r="NCL1065" s="351"/>
      <c r="NCM1065" s="351"/>
      <c r="NCN1065" s="351"/>
      <c r="NCO1065" s="351"/>
      <c r="NCP1065" s="351"/>
      <c r="NCQ1065" s="351"/>
      <c r="NCR1065" s="351"/>
      <c r="NCS1065" s="351"/>
      <c r="NCT1065" s="351"/>
      <c r="NCU1065" s="351"/>
      <c r="NCV1065" s="351"/>
      <c r="NCW1065" s="351"/>
      <c r="NCX1065" s="351"/>
      <c r="NCY1065" s="351"/>
      <c r="NCZ1065" s="351"/>
      <c r="NDA1065" s="351"/>
      <c r="NDB1065" s="351"/>
      <c r="NDC1065" s="351"/>
      <c r="NDD1065" s="351"/>
      <c r="NDE1065" s="351"/>
      <c r="NDF1065" s="351"/>
      <c r="NDG1065" s="351"/>
      <c r="NDH1065" s="351"/>
      <c r="NDI1065" s="351"/>
      <c r="NDJ1065" s="351"/>
      <c r="NDK1065" s="351"/>
      <c r="NDL1065" s="351"/>
      <c r="NDM1065" s="351"/>
      <c r="NDN1065" s="351"/>
      <c r="NDO1065" s="351"/>
      <c r="NDP1065" s="351"/>
      <c r="NDQ1065" s="351"/>
      <c r="NDR1065" s="351"/>
      <c r="NDS1065" s="351"/>
      <c r="NDT1065" s="351"/>
      <c r="NDU1065" s="351"/>
      <c r="NDV1065" s="351"/>
      <c r="NDW1065" s="351"/>
      <c r="NDX1065" s="351"/>
      <c r="NDY1065" s="351"/>
      <c r="NDZ1065" s="351"/>
      <c r="NEA1065" s="351"/>
      <c r="NEB1065" s="351"/>
      <c r="NEC1065" s="351"/>
      <c r="NED1065" s="351"/>
      <c r="NEE1065" s="351"/>
      <c r="NEF1065" s="351"/>
      <c r="NEG1065" s="351"/>
      <c r="NEH1065" s="351"/>
      <c r="NEI1065" s="351"/>
      <c r="NEJ1065" s="351"/>
      <c r="NEK1065" s="351"/>
      <c r="NEL1065" s="351"/>
      <c r="NEM1065" s="351"/>
      <c r="NEN1065" s="351"/>
      <c r="NEO1065" s="351"/>
      <c r="NEP1065" s="351"/>
      <c r="NEQ1065" s="351"/>
      <c r="NER1065" s="351"/>
      <c r="NES1065" s="351"/>
      <c r="NET1065" s="351"/>
      <c r="NEU1065" s="351"/>
      <c r="NEV1065" s="351"/>
      <c r="NEW1065" s="351"/>
      <c r="NEX1065" s="351"/>
      <c r="NEY1065" s="351"/>
      <c r="NEZ1065" s="351"/>
      <c r="NFA1065" s="351"/>
      <c r="NFB1065" s="351"/>
      <c r="NFC1065" s="351"/>
      <c r="NFD1065" s="351"/>
      <c r="NFE1065" s="351"/>
      <c r="NFF1065" s="351"/>
      <c r="NFG1065" s="351"/>
      <c r="NFH1065" s="351"/>
      <c r="NFI1065" s="351"/>
      <c r="NFJ1065" s="351"/>
      <c r="NFK1065" s="351"/>
      <c r="NFL1065" s="351"/>
      <c r="NFM1065" s="351"/>
      <c r="NFN1065" s="351"/>
      <c r="NFO1065" s="351"/>
      <c r="NFP1065" s="351"/>
      <c r="NFQ1065" s="351"/>
      <c r="NFR1065" s="351"/>
      <c r="NFS1065" s="351"/>
      <c r="NFT1065" s="351"/>
      <c r="NFU1065" s="351"/>
      <c r="NFV1065" s="351"/>
      <c r="NFW1065" s="351"/>
      <c r="NFX1065" s="351"/>
      <c r="NFY1065" s="351"/>
      <c r="NFZ1065" s="351"/>
    </row>
    <row r="1066" spans="1:9646" ht="45.75" customHeight="1">
      <c r="A1066" s="589">
        <f>1+A1065</f>
        <v>1064</v>
      </c>
      <c r="B1066" s="403" t="s">
        <v>10071</v>
      </c>
      <c r="C1066" s="156" t="s">
        <v>10072</v>
      </c>
      <c r="D1066" s="156" t="s">
        <v>6692</v>
      </c>
      <c r="E1066" s="156">
        <v>45574</v>
      </c>
      <c r="F1066" s="156">
        <v>45575</v>
      </c>
      <c r="G1066" s="156">
        <v>45646</v>
      </c>
      <c r="H1066" s="156" t="s">
        <v>416</v>
      </c>
      <c r="I1066" s="156" t="s">
        <v>9637</v>
      </c>
      <c r="J1066" s="301" t="s">
        <v>10073</v>
      </c>
      <c r="K1066" s="251">
        <v>80449243</v>
      </c>
      <c r="L1066" s="156">
        <v>2</v>
      </c>
      <c r="M1066" s="156" t="s">
        <v>97</v>
      </c>
      <c r="N1066" s="156" t="s">
        <v>5078</v>
      </c>
      <c r="O1066" s="156" t="s">
        <v>1061</v>
      </c>
      <c r="P1066" s="156" t="s">
        <v>10074</v>
      </c>
      <c r="Q1066" s="156" t="s">
        <v>7728</v>
      </c>
      <c r="R1066" s="143">
        <v>71</v>
      </c>
      <c r="S1066" s="134" t="s">
        <v>8172</v>
      </c>
      <c r="T1066" s="253" t="s">
        <v>10075</v>
      </c>
      <c r="U1066" s="156">
        <v>2024003528</v>
      </c>
      <c r="V1066" s="253" t="s">
        <v>10075</v>
      </c>
      <c r="W1066" s="156">
        <v>45575</v>
      </c>
      <c r="X1066" s="156" t="s">
        <v>103</v>
      </c>
      <c r="Y1066" s="317" t="s">
        <v>10076</v>
      </c>
      <c r="Z1066" s="156" t="s">
        <v>10075</v>
      </c>
      <c r="AA1066" s="156">
        <v>0</v>
      </c>
      <c r="AB1066" s="156">
        <v>0</v>
      </c>
      <c r="AC1066" s="156">
        <v>0</v>
      </c>
      <c r="AD1066" s="156">
        <v>0</v>
      </c>
      <c r="AE1066" s="156">
        <v>0</v>
      </c>
      <c r="AF1066" s="156">
        <v>0</v>
      </c>
      <c r="AG1066" s="156">
        <v>0</v>
      </c>
      <c r="AH1066" s="156">
        <v>0</v>
      </c>
      <c r="AI1066" s="156">
        <v>0</v>
      </c>
      <c r="AJ1066" s="156">
        <v>0</v>
      </c>
      <c r="AK1066" s="156" t="s">
        <v>104</v>
      </c>
      <c r="AL1066" s="103" t="s">
        <v>10077</v>
      </c>
      <c r="AM1066" s="156" t="s">
        <v>8407</v>
      </c>
      <c r="AN1066" s="156">
        <v>20455955</v>
      </c>
      <c r="AO1066" s="156" t="s">
        <v>114</v>
      </c>
      <c r="AP1066" s="156" t="s">
        <v>114</v>
      </c>
      <c r="AQ1066" s="156" t="s">
        <v>114</v>
      </c>
      <c r="AR1066" s="156" t="s">
        <v>114</v>
      </c>
      <c r="AS1066" s="156" t="s">
        <v>578</v>
      </c>
      <c r="AT1066" s="156" t="s">
        <v>109</v>
      </c>
      <c r="AU1066" s="156" t="s">
        <v>392</v>
      </c>
      <c r="AV1066" s="156" t="s">
        <v>9324</v>
      </c>
      <c r="AW1066" s="156" t="s">
        <v>9324</v>
      </c>
      <c r="AX1066" s="156" t="s">
        <v>109</v>
      </c>
      <c r="AY1066" s="156" t="s">
        <v>108</v>
      </c>
      <c r="AZ1066" s="156" t="s">
        <v>9324</v>
      </c>
      <c r="BA1066" s="156" t="s">
        <v>9324</v>
      </c>
      <c r="BB1066" s="156"/>
      <c r="BC1066" s="156" t="s">
        <v>9324</v>
      </c>
      <c r="BD1066" s="156" t="s">
        <v>9324</v>
      </c>
      <c r="BE1066" s="156" t="s">
        <v>9324</v>
      </c>
      <c r="BF1066" s="156" t="s">
        <v>9324</v>
      </c>
      <c r="BG1066" s="156" t="s">
        <v>9324</v>
      </c>
      <c r="BH1066" s="153" t="s">
        <v>10075</v>
      </c>
      <c r="BI1066" s="437" t="s">
        <v>227</v>
      </c>
      <c r="BJ1066" s="240" t="s">
        <v>9324</v>
      </c>
      <c r="BK1066" s="240" t="s">
        <v>114</v>
      </c>
      <c r="BL1066" s="240" t="s">
        <v>9324</v>
      </c>
      <c r="BM1066" s="346" t="s">
        <v>10078</v>
      </c>
      <c r="BN1066" s="156" t="s">
        <v>115</v>
      </c>
      <c r="BO1066" s="156" t="s">
        <v>9998</v>
      </c>
      <c r="BP1066" s="156" t="s">
        <v>9999</v>
      </c>
      <c r="BQ1066" s="156">
        <v>41</v>
      </c>
      <c r="BR1066" s="156">
        <v>30608</v>
      </c>
      <c r="BS1066" s="156" t="s">
        <v>109</v>
      </c>
      <c r="BT1066" s="156" t="s">
        <v>108</v>
      </c>
      <c r="BU1066" s="156" t="s">
        <v>108</v>
      </c>
      <c r="BV1066" s="156" t="s">
        <v>108</v>
      </c>
      <c r="BW1066" s="156" t="s">
        <v>108</v>
      </c>
      <c r="BX1066" s="156" t="s">
        <v>10079</v>
      </c>
      <c r="BY1066" s="156">
        <v>8851068</v>
      </c>
      <c r="BZ1066" s="156" t="s">
        <v>10080</v>
      </c>
      <c r="CA1066" s="157" t="s">
        <v>109</v>
      </c>
      <c r="CB1066" s="157" t="s">
        <v>109</v>
      </c>
      <c r="CC1066" s="157" t="s">
        <v>109</v>
      </c>
      <c r="CD1066" s="156"/>
      <c r="CE1066" s="156"/>
      <c r="CF1066" s="156"/>
      <c r="CG1066" s="156"/>
      <c r="CH1066" s="156"/>
      <c r="CI1066" s="156"/>
      <c r="CJ1066" s="156"/>
      <c r="CK1066" s="156"/>
      <c r="CL1066" s="156"/>
      <c r="CM1066" s="157" t="s">
        <v>109</v>
      </c>
      <c r="CN1066" s="156"/>
      <c r="CO1066" s="297"/>
      <c r="CP1066" s="297"/>
      <c r="CQ1066" s="297"/>
      <c r="CR1066" s="297"/>
      <c r="CS1066" s="297"/>
      <c r="CT1066" s="297"/>
      <c r="CU1066" s="297"/>
      <c r="CV1066" s="297"/>
      <c r="CW1066" s="297"/>
      <c r="CX1066" s="297"/>
      <c r="CY1066" s="297"/>
      <c r="CZ1066" s="297"/>
      <c r="DA1066" s="297"/>
      <c r="DB1066" s="297"/>
      <c r="DC1066" s="297"/>
      <c r="DD1066" s="297"/>
      <c r="DE1066" s="297"/>
      <c r="DF1066" s="297"/>
      <c r="DG1066" s="297"/>
      <c r="DH1066" s="297"/>
      <c r="DI1066" s="297"/>
      <c r="DJ1066" s="297"/>
      <c r="DK1066" s="297"/>
      <c r="DL1066" s="297"/>
      <c r="DM1066" s="297"/>
      <c r="DN1066" s="297"/>
      <c r="DO1066" s="297"/>
      <c r="DP1066" s="297"/>
      <c r="DQ1066" s="297"/>
      <c r="DR1066" s="297"/>
      <c r="DS1066" s="297"/>
      <c r="DT1066" s="297"/>
      <c r="DU1066" s="297"/>
      <c r="DV1066" s="297"/>
      <c r="DW1066" s="297"/>
      <c r="DX1066" s="297"/>
      <c r="DY1066" s="297"/>
      <c r="DZ1066" s="297"/>
      <c r="EA1066" s="297"/>
      <c r="EB1066" s="297"/>
      <c r="EC1066" s="297"/>
      <c r="ED1066" s="297"/>
      <c r="EE1066" s="297"/>
      <c r="EF1066" s="297"/>
      <c r="EG1066" s="297"/>
      <c r="EH1066" s="297"/>
      <c r="EI1066" s="297"/>
      <c r="EJ1066" s="297"/>
      <c r="EK1066" s="297"/>
      <c r="EL1066" s="297"/>
      <c r="EM1066" s="297"/>
      <c r="EN1066" s="297"/>
      <c r="EO1066" s="297"/>
      <c r="EP1066" s="297"/>
      <c r="EQ1066" s="297"/>
      <c r="ER1066" s="297"/>
      <c r="ES1066" s="297"/>
      <c r="ET1066" s="297"/>
      <c r="EU1066" s="297"/>
      <c r="EV1066" s="297"/>
      <c r="EW1066" s="297"/>
      <c r="EX1066" s="297"/>
      <c r="EY1066" s="297"/>
      <c r="EZ1066" s="297"/>
      <c r="FA1066" s="297"/>
      <c r="FB1066" s="297"/>
      <c r="FC1066" s="297"/>
      <c r="FD1066" s="297"/>
      <c r="FE1066" s="297"/>
      <c r="FF1066" s="297"/>
      <c r="FG1066" s="297"/>
      <c r="FH1066" s="297"/>
      <c r="FI1066" s="297"/>
      <c r="FJ1066" s="297"/>
      <c r="FK1066" s="297"/>
      <c r="FL1066" s="297"/>
      <c r="FM1066" s="297"/>
      <c r="FN1066" s="297"/>
      <c r="FO1066" s="297"/>
      <c r="FP1066" s="297"/>
      <c r="FQ1066" s="297"/>
      <c r="FR1066" s="297"/>
      <c r="FS1066" s="297"/>
    </row>
    <row r="1067" spans="1:9646" ht="45.75" customHeight="1">
      <c r="A1067" s="638">
        <f>1+A1066</f>
        <v>1065</v>
      </c>
      <c r="B1067" s="218" t="s">
        <v>10081</v>
      </c>
      <c r="C1067" s="201" t="s">
        <v>10082</v>
      </c>
      <c r="D1067" s="205" t="s">
        <v>108</v>
      </c>
      <c r="E1067" s="202">
        <v>45574</v>
      </c>
      <c r="F1067" s="203">
        <v>45589</v>
      </c>
      <c r="G1067" s="203">
        <v>45620</v>
      </c>
      <c r="H1067" s="201" t="s">
        <v>351</v>
      </c>
      <c r="I1067" s="206" t="s">
        <v>10083</v>
      </c>
      <c r="J1067" s="201" t="s">
        <v>10084</v>
      </c>
      <c r="K1067" s="271">
        <v>900204272</v>
      </c>
      <c r="L1067" s="201">
        <v>8</v>
      </c>
      <c r="M1067" s="272" t="s">
        <v>926</v>
      </c>
      <c r="N1067" s="208" t="s">
        <v>5078</v>
      </c>
      <c r="O1067" s="218" t="s">
        <v>5898</v>
      </c>
      <c r="P1067" s="201" t="s">
        <v>10085</v>
      </c>
      <c r="Q1067" s="201" t="s">
        <v>10086</v>
      </c>
      <c r="R1067" s="210">
        <v>31</v>
      </c>
      <c r="S1067" s="201" t="s">
        <v>10087</v>
      </c>
      <c r="T1067" s="273" t="s">
        <v>10088</v>
      </c>
      <c r="U1067" s="274">
        <v>2024003529</v>
      </c>
      <c r="V1067" s="273" t="s">
        <v>10088</v>
      </c>
      <c r="W1067" s="275">
        <v>45575</v>
      </c>
      <c r="X1067" s="276" t="s">
        <v>103</v>
      </c>
      <c r="Y1067" s="313" t="s">
        <v>10089</v>
      </c>
      <c r="Z1067" s="215" t="s">
        <v>10088</v>
      </c>
      <c r="AA1067" s="216">
        <v>0</v>
      </c>
      <c r="AB1067" s="217">
        <v>0</v>
      </c>
      <c r="AC1067" s="216">
        <v>0</v>
      </c>
      <c r="AD1067" s="216">
        <v>0</v>
      </c>
      <c r="AE1067" s="216">
        <v>0</v>
      </c>
      <c r="AF1067" s="216">
        <v>0</v>
      </c>
      <c r="AG1067" s="216">
        <v>0</v>
      </c>
      <c r="AH1067" s="216">
        <v>0</v>
      </c>
      <c r="AI1067" s="216">
        <v>0</v>
      </c>
      <c r="AJ1067" s="216">
        <v>0</v>
      </c>
      <c r="AK1067" s="209" t="s">
        <v>104</v>
      </c>
      <c r="AL1067" s="191" t="s">
        <v>10090</v>
      </c>
      <c r="AM1067" s="201" t="s">
        <v>1854</v>
      </c>
      <c r="AN1067" s="207">
        <v>35195855</v>
      </c>
      <c r="AO1067" s="209" t="s">
        <v>10091</v>
      </c>
      <c r="AP1067" s="201" t="s">
        <v>10092</v>
      </c>
      <c r="AQ1067" s="277">
        <v>45588</v>
      </c>
      <c r="AR1067" s="209" t="s">
        <v>10093</v>
      </c>
      <c r="AS1067" s="201" t="s">
        <v>114</v>
      </c>
      <c r="AT1067" s="209" t="s">
        <v>109</v>
      </c>
      <c r="AU1067" s="209" t="s">
        <v>392</v>
      </c>
      <c r="AV1067" s="201" t="s">
        <v>9324</v>
      </c>
      <c r="AW1067" s="201" t="s">
        <v>9324</v>
      </c>
      <c r="AX1067" s="201" t="s">
        <v>109</v>
      </c>
      <c r="AY1067" s="201" t="s">
        <v>108</v>
      </c>
      <c r="AZ1067" s="240" t="s">
        <v>9324</v>
      </c>
      <c r="BA1067" s="201" t="s">
        <v>9324</v>
      </c>
      <c r="BB1067" s="241"/>
      <c r="BC1067" s="240" t="s">
        <v>9324</v>
      </c>
      <c r="BD1067" s="210" t="s">
        <v>9324</v>
      </c>
      <c r="BE1067" s="210" t="s">
        <v>9324</v>
      </c>
      <c r="BF1067" s="210" t="s">
        <v>9324</v>
      </c>
      <c r="BG1067" s="240" t="s">
        <v>9324</v>
      </c>
      <c r="BH1067" s="221" t="s">
        <v>10088</v>
      </c>
      <c r="BI1067" s="398" t="s">
        <v>135</v>
      </c>
      <c r="BJ1067" s="201" t="s">
        <v>9324</v>
      </c>
      <c r="BK1067" s="208" t="s">
        <v>9324</v>
      </c>
      <c r="BL1067" s="240" t="s">
        <v>9324</v>
      </c>
      <c r="BM1067" s="398" t="s">
        <v>10041</v>
      </c>
      <c r="BN1067" s="292" t="s">
        <v>108</v>
      </c>
      <c r="BO1067" s="208" t="s">
        <v>108</v>
      </c>
      <c r="BP1067" s="208" t="s">
        <v>108</v>
      </c>
      <c r="BQ1067" s="208" t="s">
        <v>108</v>
      </c>
      <c r="BR1067" s="208" t="s">
        <v>108</v>
      </c>
      <c r="BS1067" s="208" t="s">
        <v>108</v>
      </c>
      <c r="BT1067" s="208" t="s">
        <v>108</v>
      </c>
      <c r="BU1067" s="237" t="s">
        <v>108</v>
      </c>
      <c r="BV1067" s="208" t="s">
        <v>108</v>
      </c>
      <c r="BW1067" s="278" t="s">
        <v>108</v>
      </c>
      <c r="BX1067" s="224" t="s">
        <v>10094</v>
      </c>
      <c r="BY1067" s="208" t="s">
        <v>10095</v>
      </c>
      <c r="BZ1067" s="329" t="s">
        <v>10096</v>
      </c>
      <c r="CA1067" s="322" t="s">
        <v>10097</v>
      </c>
      <c r="CB1067" s="320"/>
      <c r="CC1067" s="323"/>
      <c r="CD1067" s="322"/>
      <c r="CE1067" s="223"/>
      <c r="CF1067" s="223"/>
      <c r="CG1067" s="223"/>
      <c r="CH1067" s="223"/>
      <c r="CI1067" s="223"/>
      <c r="CJ1067" s="223"/>
      <c r="CK1067" s="223"/>
      <c r="CL1067" s="223"/>
      <c r="CM1067" s="303"/>
      <c r="CN1067" s="223"/>
      <c r="CO1067" s="297"/>
      <c r="CP1067" s="297"/>
      <c r="CQ1067" s="297"/>
      <c r="CR1067" s="297"/>
      <c r="CS1067" s="297"/>
      <c r="CT1067" s="297"/>
      <c r="CU1067" s="297"/>
      <c r="CV1067" s="297"/>
      <c r="CW1067" s="297"/>
      <c r="CX1067" s="297"/>
      <c r="CY1067" s="297"/>
      <c r="CZ1067" s="297"/>
      <c r="DA1067" s="297"/>
      <c r="DB1067" s="297"/>
      <c r="DC1067" s="297"/>
      <c r="DD1067" s="297"/>
      <c r="DE1067" s="297"/>
      <c r="DF1067" s="297"/>
      <c r="DG1067" s="297"/>
      <c r="DH1067" s="297"/>
      <c r="DI1067" s="297"/>
      <c r="DJ1067" s="297"/>
      <c r="DK1067" s="297"/>
      <c r="DL1067" s="297"/>
      <c r="DM1067" s="297"/>
      <c r="DN1067" s="297"/>
      <c r="DO1067" s="297"/>
      <c r="DP1067" s="297"/>
      <c r="DQ1067" s="297"/>
      <c r="DR1067" s="297"/>
      <c r="DS1067" s="297"/>
      <c r="DT1067" s="297"/>
      <c r="DU1067" s="297"/>
      <c r="DV1067" s="297"/>
      <c r="DW1067" s="297"/>
      <c r="DX1067" s="297"/>
      <c r="DY1067" s="297"/>
      <c r="DZ1067" s="297"/>
      <c r="EA1067" s="297"/>
      <c r="EB1067" s="297"/>
      <c r="EC1067" s="297"/>
      <c r="ED1067" s="297"/>
      <c r="EE1067" s="297"/>
      <c r="EF1067" s="297"/>
      <c r="EG1067" s="297"/>
      <c r="EH1067" s="297"/>
      <c r="EI1067" s="297"/>
      <c r="EJ1067" s="297"/>
      <c r="EK1067" s="297"/>
      <c r="EL1067" s="297"/>
      <c r="EM1067" s="297"/>
      <c r="EN1067" s="297"/>
      <c r="EO1067" s="297"/>
      <c r="EP1067" s="297"/>
      <c r="EQ1067" s="297"/>
      <c r="ER1067" s="297"/>
      <c r="ES1067" s="297"/>
      <c r="ET1067" s="297"/>
      <c r="EU1067" s="297"/>
      <c r="EV1067" s="297"/>
      <c r="EW1067" s="297"/>
      <c r="EX1067" s="297"/>
      <c r="EY1067" s="297"/>
      <c r="EZ1067" s="297"/>
      <c r="FA1067" s="297"/>
      <c r="FB1067" s="297"/>
      <c r="FC1067" s="297"/>
      <c r="FD1067" s="297"/>
      <c r="FE1067" s="297"/>
      <c r="FF1067" s="297"/>
      <c r="FG1067" s="297"/>
      <c r="FH1067" s="297"/>
      <c r="FI1067" s="297"/>
      <c r="FJ1067" s="297"/>
      <c r="FK1067" s="297"/>
      <c r="FL1067" s="297"/>
      <c r="FM1067" s="297"/>
      <c r="FN1067" s="297"/>
      <c r="FO1067" s="297"/>
      <c r="FP1067" s="297"/>
      <c r="FQ1067" s="297"/>
      <c r="FR1067" s="297"/>
      <c r="FS1067" s="297"/>
    </row>
    <row r="1068" spans="1:9646" ht="45.75" customHeight="1">
      <c r="A1068" s="638">
        <f>1+A1067</f>
        <v>1066</v>
      </c>
      <c r="B1068" s="218" t="s">
        <v>10098</v>
      </c>
      <c r="C1068" s="201" t="s">
        <v>10099</v>
      </c>
      <c r="D1068" s="205" t="s">
        <v>6393</v>
      </c>
      <c r="E1068" s="202">
        <v>45574</v>
      </c>
      <c r="F1068" s="203">
        <v>45581</v>
      </c>
      <c r="G1068" s="203">
        <v>45646</v>
      </c>
      <c r="H1068" s="201" t="s">
        <v>416</v>
      </c>
      <c r="I1068" s="206" t="s">
        <v>9646</v>
      </c>
      <c r="J1068" s="201" t="s">
        <v>10100</v>
      </c>
      <c r="K1068" s="271">
        <v>1022400287</v>
      </c>
      <c r="L1068" s="201">
        <v>0</v>
      </c>
      <c r="M1068" s="272" t="s">
        <v>97</v>
      </c>
      <c r="N1068" s="208" t="s">
        <v>5078</v>
      </c>
      <c r="O1068" s="218" t="s">
        <v>427</v>
      </c>
      <c r="P1068" s="201" t="s">
        <v>10101</v>
      </c>
      <c r="Q1068" s="201" t="s">
        <v>9630</v>
      </c>
      <c r="R1068" s="210">
        <v>65</v>
      </c>
      <c r="S1068" s="201" t="s">
        <v>10102</v>
      </c>
      <c r="T1068" s="273" t="s">
        <v>10103</v>
      </c>
      <c r="U1068" s="274">
        <v>2024003530</v>
      </c>
      <c r="V1068" s="273" t="s">
        <v>10103</v>
      </c>
      <c r="W1068" s="275">
        <v>45575</v>
      </c>
      <c r="X1068" s="276" t="s">
        <v>103</v>
      </c>
      <c r="Y1068" s="313" t="s">
        <v>10104</v>
      </c>
      <c r="Z1068" s="215" t="s">
        <v>10103</v>
      </c>
      <c r="AA1068" s="216">
        <v>0</v>
      </c>
      <c r="AB1068" s="217">
        <v>0</v>
      </c>
      <c r="AC1068" s="216">
        <v>0</v>
      </c>
      <c r="AD1068" s="216">
        <v>0</v>
      </c>
      <c r="AE1068" s="216">
        <v>0</v>
      </c>
      <c r="AF1068" s="216">
        <v>0</v>
      </c>
      <c r="AG1068" s="216">
        <v>0</v>
      </c>
      <c r="AH1068" s="216">
        <v>0</v>
      </c>
      <c r="AI1068" s="216">
        <v>0</v>
      </c>
      <c r="AJ1068" s="216">
        <v>0</v>
      </c>
      <c r="AK1068" s="209" t="s">
        <v>104</v>
      </c>
      <c r="AL1068" s="191" t="s">
        <v>10105</v>
      </c>
      <c r="AM1068" s="201" t="s">
        <v>6651</v>
      </c>
      <c r="AN1068" s="207">
        <v>80398655</v>
      </c>
      <c r="AO1068" s="209" t="s">
        <v>114</v>
      </c>
      <c r="AP1068" s="201" t="s">
        <v>114</v>
      </c>
      <c r="AQ1068" s="277" t="s">
        <v>114</v>
      </c>
      <c r="AR1068" s="209" t="s">
        <v>114</v>
      </c>
      <c r="AS1068" s="201" t="s">
        <v>109</v>
      </c>
      <c r="AT1068" s="209" t="s">
        <v>109</v>
      </c>
      <c r="AU1068" s="209" t="s">
        <v>392</v>
      </c>
      <c r="AV1068" s="201" t="s">
        <v>9324</v>
      </c>
      <c r="AW1068" s="201" t="s">
        <v>9324</v>
      </c>
      <c r="AX1068" s="201" t="s">
        <v>109</v>
      </c>
      <c r="AY1068" s="201" t="s">
        <v>108</v>
      </c>
      <c r="AZ1068" s="240" t="s">
        <v>9324</v>
      </c>
      <c r="BA1068" s="201" t="s">
        <v>9324</v>
      </c>
      <c r="BB1068" s="241"/>
      <c r="BC1068" s="240" t="s">
        <v>9324</v>
      </c>
      <c r="BD1068" s="210" t="s">
        <v>9324</v>
      </c>
      <c r="BE1068" s="210" t="s">
        <v>9324</v>
      </c>
      <c r="BF1068" s="210" t="s">
        <v>9324</v>
      </c>
      <c r="BG1068" s="240" t="s">
        <v>9324</v>
      </c>
      <c r="BH1068" s="221" t="s">
        <v>10103</v>
      </c>
      <c r="BI1068" s="398" t="s">
        <v>135</v>
      </c>
      <c r="BJ1068" s="201" t="s">
        <v>9324</v>
      </c>
      <c r="BK1068" s="208" t="s">
        <v>114</v>
      </c>
      <c r="BL1068" s="240" t="s">
        <v>9324</v>
      </c>
      <c r="BM1068" s="398" t="s">
        <v>10041</v>
      </c>
      <c r="BN1068" s="292" t="s">
        <v>115</v>
      </c>
      <c r="BO1068" s="208" t="s">
        <v>9675</v>
      </c>
      <c r="BP1068" s="208" t="s">
        <v>10106</v>
      </c>
      <c r="BQ1068" s="208">
        <v>29</v>
      </c>
      <c r="BR1068" s="208">
        <v>34718</v>
      </c>
      <c r="BS1068" s="208" t="s">
        <v>109</v>
      </c>
      <c r="BT1068" s="208" t="s">
        <v>108</v>
      </c>
      <c r="BU1068" s="237" t="s">
        <v>108</v>
      </c>
      <c r="BV1068" s="208" t="s">
        <v>108</v>
      </c>
      <c r="BW1068" s="278" t="s">
        <v>108</v>
      </c>
      <c r="BX1068" s="224" t="s">
        <v>10107</v>
      </c>
      <c r="BY1068" s="208" t="s">
        <v>10108</v>
      </c>
      <c r="BZ1068" s="329" t="s">
        <v>10109</v>
      </c>
      <c r="CA1068" s="320" t="s">
        <v>109</v>
      </c>
      <c r="CB1068" s="320" t="s">
        <v>109</v>
      </c>
      <c r="CC1068" s="320" t="s">
        <v>109</v>
      </c>
      <c r="CD1068" s="322"/>
      <c r="CE1068" s="223"/>
      <c r="CF1068" s="223"/>
      <c r="CG1068" s="223"/>
      <c r="CH1068" s="223"/>
      <c r="CI1068" s="223"/>
      <c r="CJ1068" s="223"/>
      <c r="CK1068" s="223"/>
      <c r="CL1068" s="223"/>
      <c r="CM1068" s="303"/>
      <c r="CN1068" s="223"/>
      <c r="CO1068" s="297"/>
      <c r="CP1068" s="297"/>
      <c r="CQ1068" s="297"/>
      <c r="CR1068" s="297"/>
      <c r="CS1068" s="297"/>
      <c r="CT1068" s="297"/>
      <c r="CU1068" s="297"/>
      <c r="CV1068" s="297"/>
      <c r="CW1068" s="297"/>
      <c r="CX1068" s="297"/>
      <c r="CY1068" s="297"/>
      <c r="CZ1068" s="297"/>
      <c r="DA1068" s="297"/>
      <c r="DB1068" s="297"/>
      <c r="DC1068" s="297"/>
      <c r="DD1068" s="297"/>
      <c r="DE1068" s="297"/>
      <c r="DF1068" s="297"/>
      <c r="DG1068" s="297"/>
      <c r="DH1068" s="297"/>
      <c r="DI1068" s="297"/>
      <c r="DJ1068" s="297"/>
      <c r="DK1068" s="297"/>
      <c r="DL1068" s="297"/>
      <c r="DM1068" s="297"/>
      <c r="DN1068" s="297"/>
      <c r="DO1068" s="297"/>
      <c r="DP1068" s="297"/>
      <c r="DQ1068" s="297"/>
      <c r="DR1068" s="297"/>
      <c r="DS1068" s="297"/>
      <c r="DT1068" s="297"/>
      <c r="DU1068" s="297"/>
      <c r="DV1068" s="297"/>
      <c r="DW1068" s="297"/>
      <c r="DX1068" s="297"/>
      <c r="DY1068" s="297"/>
      <c r="DZ1068" s="297"/>
      <c r="EA1068" s="297"/>
      <c r="EB1068" s="297"/>
      <c r="EC1068" s="297"/>
      <c r="ED1068" s="297"/>
      <c r="EE1068" s="297"/>
      <c r="EF1068" s="297"/>
      <c r="EG1068" s="297"/>
      <c r="EH1068" s="297"/>
      <c r="EI1068" s="297"/>
      <c r="EJ1068" s="297"/>
      <c r="EK1068" s="297"/>
      <c r="EL1068" s="297"/>
      <c r="EM1068" s="297"/>
      <c r="EN1068" s="297"/>
      <c r="EO1068" s="297"/>
      <c r="EP1068" s="297"/>
      <c r="EQ1068" s="297"/>
      <c r="ER1068" s="297"/>
      <c r="ES1068" s="297"/>
      <c r="ET1068" s="297"/>
      <c r="EU1068" s="297"/>
      <c r="EV1068" s="297"/>
      <c r="EW1068" s="297"/>
      <c r="EX1068" s="297"/>
      <c r="EY1068" s="297"/>
      <c r="EZ1068" s="297"/>
      <c r="FA1068" s="297"/>
      <c r="FB1068" s="297"/>
      <c r="FC1068" s="297"/>
      <c r="FD1068" s="297"/>
      <c r="FE1068" s="297"/>
      <c r="FF1068" s="297"/>
      <c r="FG1068" s="297"/>
      <c r="FH1068" s="297"/>
      <c r="FI1068" s="297"/>
      <c r="FJ1068" s="297"/>
      <c r="FK1068" s="297"/>
      <c r="FL1068" s="297"/>
      <c r="FM1068" s="297"/>
      <c r="FN1068" s="297"/>
      <c r="FO1068" s="297"/>
      <c r="FP1068" s="297"/>
      <c r="FQ1068" s="297"/>
      <c r="FR1068" s="297"/>
      <c r="FS1068" s="297"/>
    </row>
    <row r="1069" spans="1:9646" ht="45.75" customHeight="1">
      <c r="A1069" s="589">
        <f>1+A1068</f>
        <v>1067</v>
      </c>
      <c r="B1069" s="349" t="s">
        <v>10110</v>
      </c>
      <c r="C1069" s="349" t="s">
        <v>10111</v>
      </c>
      <c r="D1069" s="205" t="s">
        <v>645</v>
      </c>
      <c r="E1069" s="601">
        <v>45574</v>
      </c>
      <c r="F1069" s="203">
        <v>45575</v>
      </c>
      <c r="G1069" s="203">
        <v>45646</v>
      </c>
      <c r="H1069" s="201" t="s">
        <v>416</v>
      </c>
      <c r="I1069" s="206" t="s">
        <v>9646</v>
      </c>
      <c r="J1069" s="349" t="s">
        <v>10112</v>
      </c>
      <c r="K1069" s="271">
        <v>1077034289</v>
      </c>
      <c r="L1069" s="201">
        <v>9</v>
      </c>
      <c r="M1069" s="272" t="s">
        <v>97</v>
      </c>
      <c r="N1069" s="208" t="s">
        <v>5078</v>
      </c>
      <c r="O1069" s="218" t="s">
        <v>3586</v>
      </c>
      <c r="P1069" s="201" t="s">
        <v>7814</v>
      </c>
      <c r="Q1069" s="201" t="s">
        <v>9630</v>
      </c>
      <c r="R1069" s="210">
        <v>71</v>
      </c>
      <c r="S1069" s="201" t="s">
        <v>10113</v>
      </c>
      <c r="T1069" s="273" t="s">
        <v>10114</v>
      </c>
      <c r="U1069" s="274">
        <v>2024003524</v>
      </c>
      <c r="V1069" s="273" t="s">
        <v>10114</v>
      </c>
      <c r="W1069" s="275">
        <v>45575</v>
      </c>
      <c r="X1069" s="276" t="s">
        <v>9741</v>
      </c>
      <c r="Y1069" s="313" t="s">
        <v>10115</v>
      </c>
      <c r="Z1069" s="215" t="s">
        <v>9694</v>
      </c>
      <c r="AA1069" s="216">
        <v>0</v>
      </c>
      <c r="AB1069" s="217" t="s">
        <v>10114</v>
      </c>
      <c r="AC1069" s="216">
        <v>0</v>
      </c>
      <c r="AD1069" s="216">
        <v>0</v>
      </c>
      <c r="AE1069" s="216">
        <v>0</v>
      </c>
      <c r="AF1069" s="216">
        <v>0</v>
      </c>
      <c r="AG1069" s="216" t="s">
        <v>10114</v>
      </c>
      <c r="AH1069" s="216">
        <v>0</v>
      </c>
      <c r="AI1069" s="216">
        <v>0</v>
      </c>
      <c r="AJ1069" s="216">
        <v>0</v>
      </c>
      <c r="AK1069" s="209" t="s">
        <v>104</v>
      </c>
      <c r="AL1069" s="191" t="s">
        <v>10116</v>
      </c>
      <c r="AM1069" s="201" t="s">
        <v>4792</v>
      </c>
      <c r="AN1069" s="207">
        <v>1070919155</v>
      </c>
      <c r="AO1069" s="209" t="s">
        <v>114</v>
      </c>
      <c r="AP1069" s="201" t="s">
        <v>114</v>
      </c>
      <c r="AQ1069" s="277" t="s">
        <v>114</v>
      </c>
      <c r="AR1069" s="209" t="s">
        <v>114</v>
      </c>
      <c r="AS1069" s="201" t="s">
        <v>109</v>
      </c>
      <c r="AT1069" s="209" t="s">
        <v>109</v>
      </c>
      <c r="AU1069" s="209" t="s">
        <v>392</v>
      </c>
      <c r="AV1069" s="201" t="s">
        <v>9324</v>
      </c>
      <c r="AW1069" s="201" t="s">
        <v>9324</v>
      </c>
      <c r="AX1069" s="201" t="s">
        <v>109</v>
      </c>
      <c r="AY1069" s="201" t="s">
        <v>108</v>
      </c>
      <c r="AZ1069" s="240" t="s">
        <v>9324</v>
      </c>
      <c r="BA1069" s="201" t="s">
        <v>9324</v>
      </c>
      <c r="BB1069" s="241"/>
      <c r="BC1069" s="240" t="s">
        <v>9324</v>
      </c>
      <c r="BD1069" s="210" t="s">
        <v>9324</v>
      </c>
      <c r="BE1069" s="210" t="s">
        <v>9324</v>
      </c>
      <c r="BF1069" s="210" t="s">
        <v>9324</v>
      </c>
      <c r="BG1069" s="240" t="s">
        <v>9324</v>
      </c>
      <c r="BH1069" s="221" t="s">
        <v>10114</v>
      </c>
      <c r="BI1069" s="349" t="s">
        <v>259</v>
      </c>
      <c r="BJ1069" s="201" t="s">
        <v>9324</v>
      </c>
      <c r="BK1069" s="208" t="s">
        <v>114</v>
      </c>
      <c r="BL1069" s="240" t="s">
        <v>9324</v>
      </c>
      <c r="BM1069" s="346" t="s">
        <v>9457</v>
      </c>
      <c r="BN1069" s="292" t="s">
        <v>115</v>
      </c>
      <c r="BO1069" s="208" t="s">
        <v>9675</v>
      </c>
      <c r="BP1069" s="208" t="s">
        <v>10117</v>
      </c>
      <c r="BQ1069" s="208">
        <v>31</v>
      </c>
      <c r="BR1069" s="208">
        <v>34126</v>
      </c>
      <c r="BS1069" s="208" t="s">
        <v>109</v>
      </c>
      <c r="BT1069" s="208" t="s">
        <v>108</v>
      </c>
      <c r="BU1069" s="237" t="s">
        <v>108</v>
      </c>
      <c r="BV1069" s="208" t="s">
        <v>108</v>
      </c>
      <c r="BW1069" s="278" t="s">
        <v>108</v>
      </c>
      <c r="BX1069" s="224" t="s">
        <v>10118</v>
      </c>
      <c r="BY1069" s="208">
        <v>3203398424</v>
      </c>
      <c r="BZ1069" s="329" t="s">
        <v>10119</v>
      </c>
      <c r="CA1069" s="172" t="s">
        <v>109</v>
      </c>
      <c r="CB1069" s="172" t="s">
        <v>1018</v>
      </c>
      <c r="CC1069" s="172" t="s">
        <v>109</v>
      </c>
      <c r="CD1069" s="172"/>
      <c r="CE1069" s="172"/>
      <c r="CF1069" s="172"/>
      <c r="CG1069" s="172"/>
      <c r="CH1069" s="172"/>
      <c r="CI1069" s="172"/>
      <c r="CJ1069" s="172"/>
      <c r="CK1069" s="172"/>
      <c r="CL1069" s="172"/>
      <c r="CM1069" s="172" t="s">
        <v>109</v>
      </c>
      <c r="CN1069" s="172"/>
      <c r="CO1069" s="297"/>
      <c r="CP1069" s="297"/>
      <c r="CQ1069" s="297"/>
      <c r="CR1069" s="297"/>
      <c r="CS1069" s="297"/>
      <c r="CT1069" s="297"/>
      <c r="CU1069" s="297"/>
      <c r="CV1069" s="297"/>
      <c r="CW1069" s="297"/>
      <c r="CX1069" s="297"/>
      <c r="CY1069" s="297"/>
      <c r="CZ1069" s="297"/>
      <c r="DA1069" s="297"/>
      <c r="DB1069" s="297"/>
      <c r="DC1069" s="297"/>
      <c r="DD1069" s="297"/>
      <c r="DE1069" s="297"/>
      <c r="DF1069" s="297"/>
      <c r="DG1069" s="297"/>
      <c r="DH1069" s="297"/>
      <c r="DI1069" s="297"/>
      <c r="DJ1069" s="297"/>
      <c r="DK1069" s="297"/>
      <c r="DL1069" s="297"/>
      <c r="DM1069" s="297"/>
      <c r="DN1069" s="297"/>
      <c r="DO1069" s="297"/>
      <c r="DP1069" s="297"/>
      <c r="DQ1069" s="297"/>
      <c r="DR1069" s="297"/>
      <c r="DS1069" s="297"/>
      <c r="DT1069" s="297"/>
      <c r="DU1069" s="297"/>
      <c r="DV1069" s="297"/>
      <c r="DW1069" s="297"/>
      <c r="DX1069" s="297"/>
      <c r="DY1069" s="297"/>
      <c r="DZ1069" s="297"/>
      <c r="EA1069" s="297"/>
      <c r="EB1069" s="297"/>
      <c r="EC1069" s="297"/>
      <c r="ED1069" s="297"/>
      <c r="EE1069" s="297"/>
      <c r="EF1069" s="297"/>
      <c r="EG1069" s="297"/>
      <c r="EH1069" s="297"/>
      <c r="EI1069" s="297"/>
      <c r="EJ1069" s="297"/>
      <c r="EK1069" s="297"/>
      <c r="EL1069" s="297"/>
      <c r="EM1069" s="297"/>
      <c r="EN1069" s="297"/>
      <c r="EO1069" s="297"/>
      <c r="EP1069" s="297"/>
      <c r="EQ1069" s="297"/>
      <c r="ER1069" s="297"/>
      <c r="ES1069" s="297"/>
      <c r="ET1069" s="297"/>
      <c r="EU1069" s="297"/>
      <c r="EV1069" s="297"/>
      <c r="EW1069" s="297"/>
      <c r="EX1069" s="297"/>
      <c r="EY1069" s="297"/>
      <c r="EZ1069" s="297"/>
      <c r="FA1069" s="297"/>
      <c r="FB1069" s="297"/>
      <c r="FC1069" s="297"/>
      <c r="FD1069" s="297"/>
      <c r="FE1069" s="297"/>
      <c r="FF1069" s="297"/>
      <c r="FG1069" s="297"/>
      <c r="FH1069" s="297"/>
      <c r="FI1069" s="297"/>
      <c r="FJ1069" s="297"/>
      <c r="FK1069" s="297"/>
      <c r="FL1069" s="297"/>
      <c r="FM1069" s="297"/>
      <c r="FN1069" s="297"/>
      <c r="FO1069" s="297"/>
      <c r="FP1069" s="297"/>
      <c r="FQ1069" s="297"/>
      <c r="FR1069" s="297"/>
      <c r="FS1069" s="297"/>
    </row>
    <row r="1070" spans="1:9646" ht="45.75" customHeight="1">
      <c r="A1070" s="589">
        <f>1+A1069</f>
        <v>1068</v>
      </c>
      <c r="B1070" s="403" t="s">
        <v>10120</v>
      </c>
      <c r="C1070" s="156" t="s">
        <v>10121</v>
      </c>
      <c r="D1070" s="156" t="s">
        <v>645</v>
      </c>
      <c r="E1070" s="156">
        <v>45574</v>
      </c>
      <c r="F1070" s="156">
        <v>45575</v>
      </c>
      <c r="G1070" s="156">
        <v>45646</v>
      </c>
      <c r="H1070" s="156" t="s">
        <v>416</v>
      </c>
      <c r="I1070" s="156" t="s">
        <v>9637</v>
      </c>
      <c r="J1070" s="301" t="s">
        <v>10122</v>
      </c>
      <c r="K1070" s="251">
        <v>1007635429</v>
      </c>
      <c r="L1070" s="156">
        <v>8</v>
      </c>
      <c r="M1070" s="156" t="s">
        <v>97</v>
      </c>
      <c r="N1070" s="156" t="s">
        <v>5078</v>
      </c>
      <c r="O1070" s="156" t="s">
        <v>7357</v>
      </c>
      <c r="P1070" s="156" t="s">
        <v>10123</v>
      </c>
      <c r="Q1070" s="156" t="s">
        <v>10124</v>
      </c>
      <c r="R1070" s="143">
        <v>71</v>
      </c>
      <c r="S1070" s="134" t="s">
        <v>10125</v>
      </c>
      <c r="T1070" s="253" t="s">
        <v>10126</v>
      </c>
      <c r="U1070" s="156">
        <v>2024003522</v>
      </c>
      <c r="V1070" s="253" t="s">
        <v>10126</v>
      </c>
      <c r="W1070" s="156">
        <v>45575</v>
      </c>
      <c r="X1070" s="156" t="s">
        <v>103</v>
      </c>
      <c r="Y1070" s="317" t="s">
        <v>10127</v>
      </c>
      <c r="Z1070" s="156" t="s">
        <v>10126</v>
      </c>
      <c r="AA1070" s="156">
        <v>0</v>
      </c>
      <c r="AB1070" s="156">
        <v>0</v>
      </c>
      <c r="AC1070" s="156">
        <v>0</v>
      </c>
      <c r="AD1070" s="156">
        <v>0</v>
      </c>
      <c r="AE1070" s="156">
        <v>0</v>
      </c>
      <c r="AF1070" s="156">
        <v>0</v>
      </c>
      <c r="AG1070" s="156">
        <v>0</v>
      </c>
      <c r="AH1070" s="156">
        <v>0</v>
      </c>
      <c r="AI1070" s="156">
        <v>0</v>
      </c>
      <c r="AJ1070" s="156">
        <v>0</v>
      </c>
      <c r="AK1070" s="156" t="s">
        <v>104</v>
      </c>
      <c r="AL1070" s="103" t="s">
        <v>10128</v>
      </c>
      <c r="AM1070" s="156" t="s">
        <v>8807</v>
      </c>
      <c r="AN1070" s="156">
        <v>43667009</v>
      </c>
      <c r="AO1070" s="156" t="s">
        <v>114</v>
      </c>
      <c r="AP1070" s="156" t="s">
        <v>114</v>
      </c>
      <c r="AQ1070" s="156" t="s">
        <v>114</v>
      </c>
      <c r="AR1070" s="156" t="s">
        <v>114</v>
      </c>
      <c r="AS1070" s="156" t="s">
        <v>109</v>
      </c>
      <c r="AT1070" s="156" t="s">
        <v>109</v>
      </c>
      <c r="AU1070" s="156" t="s">
        <v>392</v>
      </c>
      <c r="AV1070" s="156" t="s">
        <v>9324</v>
      </c>
      <c r="AW1070" s="156" t="s">
        <v>9324</v>
      </c>
      <c r="AX1070" s="156" t="s">
        <v>109</v>
      </c>
      <c r="AY1070" s="156" t="s">
        <v>108</v>
      </c>
      <c r="AZ1070" s="156" t="s">
        <v>9324</v>
      </c>
      <c r="BA1070" s="156" t="s">
        <v>9324</v>
      </c>
      <c r="BB1070" s="156"/>
      <c r="BC1070" s="156" t="s">
        <v>9324</v>
      </c>
      <c r="BD1070" s="156" t="s">
        <v>9324</v>
      </c>
      <c r="BE1070" s="156" t="s">
        <v>9324</v>
      </c>
      <c r="BF1070" s="156" t="s">
        <v>9324</v>
      </c>
      <c r="BG1070" s="156" t="s">
        <v>9324</v>
      </c>
      <c r="BH1070" s="153" t="s">
        <v>10126</v>
      </c>
      <c r="BI1070" s="349" t="s">
        <v>113</v>
      </c>
      <c r="BJ1070" s="240" t="s">
        <v>9324</v>
      </c>
      <c r="BK1070" s="240" t="s">
        <v>114</v>
      </c>
      <c r="BL1070" s="240" t="s">
        <v>9324</v>
      </c>
      <c r="BM1070" s="437"/>
      <c r="BN1070" s="156" t="s">
        <v>161</v>
      </c>
      <c r="BO1070" s="156" t="s">
        <v>9998</v>
      </c>
      <c r="BP1070" s="156" t="s">
        <v>9999</v>
      </c>
      <c r="BQ1070" s="156">
        <v>24</v>
      </c>
      <c r="BR1070" s="156">
        <v>36707</v>
      </c>
      <c r="BS1070" s="156" t="s">
        <v>108</v>
      </c>
      <c r="BT1070" s="156" t="s">
        <v>108</v>
      </c>
      <c r="BU1070" s="156" t="s">
        <v>108</v>
      </c>
      <c r="BV1070" s="156" t="s">
        <v>108</v>
      </c>
      <c r="BW1070" s="156" t="s">
        <v>108</v>
      </c>
      <c r="BX1070" s="156" t="s">
        <v>10129</v>
      </c>
      <c r="BY1070" s="156">
        <v>3223647308</v>
      </c>
      <c r="BZ1070" s="156" t="s">
        <v>10130</v>
      </c>
      <c r="CA1070" s="157" t="s">
        <v>109</v>
      </c>
      <c r="CB1070" s="157" t="s">
        <v>109</v>
      </c>
      <c r="CC1070" s="157" t="s">
        <v>109</v>
      </c>
      <c r="CD1070" s="156"/>
      <c r="CE1070" s="156"/>
      <c r="CF1070" s="156"/>
      <c r="CG1070" s="156"/>
      <c r="CH1070" s="156"/>
      <c r="CI1070" s="156"/>
      <c r="CJ1070" s="156"/>
      <c r="CK1070" s="156"/>
      <c r="CL1070" s="156"/>
      <c r="CM1070" s="157" t="s">
        <v>109</v>
      </c>
      <c r="CN1070" s="156"/>
      <c r="CO1070" s="297"/>
      <c r="CP1070" s="297"/>
      <c r="CQ1070" s="297"/>
      <c r="CR1070" s="297"/>
      <c r="CS1070" s="50"/>
      <c r="CT1070" s="50"/>
      <c r="CU1070" s="50"/>
      <c r="CV1070" s="50"/>
      <c r="CW1070" s="50"/>
      <c r="CX1070" s="50"/>
      <c r="CY1070" s="50"/>
      <c r="CZ1070" s="50"/>
      <c r="DA1070" s="50"/>
      <c r="DB1070" s="50"/>
      <c r="DC1070" s="50"/>
      <c r="DD1070" s="50"/>
      <c r="DE1070" s="50"/>
      <c r="DF1070" s="50"/>
      <c r="DG1070" s="50"/>
      <c r="DH1070" s="50"/>
      <c r="DI1070" s="50"/>
      <c r="DJ1070" s="50"/>
      <c r="DK1070" s="50"/>
      <c r="DL1070" s="50"/>
      <c r="DM1070" s="50"/>
      <c r="DN1070" s="50"/>
      <c r="DO1070" s="50"/>
      <c r="DP1070" s="50"/>
      <c r="DQ1070" s="50"/>
      <c r="DR1070" s="50"/>
      <c r="DS1070" s="50"/>
      <c r="DT1070" s="50"/>
      <c r="DU1070" s="50"/>
      <c r="DV1070" s="50"/>
      <c r="DW1070" s="50"/>
      <c r="DX1070" s="50"/>
      <c r="DY1070" s="50"/>
      <c r="DZ1070" s="50"/>
      <c r="EA1070" s="50"/>
      <c r="EB1070" s="50"/>
      <c r="EC1070" s="50"/>
      <c r="ED1070" s="50"/>
      <c r="EE1070" s="50"/>
      <c r="EF1070" s="50"/>
      <c r="EG1070" s="50"/>
      <c r="EH1070" s="50"/>
      <c r="EI1070" s="50"/>
      <c r="EJ1070" s="50"/>
      <c r="EK1070" s="50"/>
      <c r="EL1070" s="50"/>
      <c r="EM1070" s="50"/>
      <c r="EN1070" s="50"/>
      <c r="EO1070" s="50"/>
      <c r="EP1070" s="50"/>
      <c r="EQ1070" s="50"/>
      <c r="ER1070" s="50"/>
      <c r="ES1070" s="50"/>
      <c r="ET1070" s="50"/>
      <c r="EU1070" s="50"/>
      <c r="EV1070" s="50"/>
      <c r="EW1070" s="50"/>
      <c r="EX1070" s="50"/>
      <c r="EY1070" s="50"/>
      <c r="EZ1070" s="50"/>
      <c r="FA1070" s="50"/>
      <c r="FB1070" s="50"/>
      <c r="FC1070" s="50"/>
      <c r="FD1070" s="50"/>
      <c r="FE1070" s="50"/>
      <c r="FF1070" s="50"/>
      <c r="FG1070" s="50"/>
      <c r="FH1070" s="50"/>
      <c r="FI1070" s="50"/>
      <c r="FJ1070" s="50"/>
      <c r="FK1070" s="50"/>
      <c r="FL1070" s="50"/>
      <c r="FM1070" s="50"/>
      <c r="FN1070" s="50"/>
      <c r="FO1070" s="50"/>
      <c r="FP1070" s="50"/>
      <c r="FQ1070" s="50"/>
      <c r="FR1070" s="50"/>
      <c r="FS1070" s="50"/>
      <c r="FT1070" s="50"/>
      <c r="FU1070" s="50"/>
      <c r="FV1070" s="50"/>
      <c r="FW1070" s="50"/>
      <c r="FX1070" s="50"/>
      <c r="FY1070" s="50"/>
      <c r="FZ1070" s="50"/>
      <c r="GA1070" s="50"/>
      <c r="GB1070" s="50"/>
      <c r="GC1070" s="50"/>
      <c r="GD1070" s="50"/>
      <c r="GE1070" s="50"/>
      <c r="GF1070" s="50"/>
      <c r="GG1070" s="50"/>
      <c r="GH1070" s="50"/>
      <c r="GI1070" s="50"/>
      <c r="GJ1070" s="50"/>
      <c r="GK1070" s="50"/>
      <c r="GL1070" s="50"/>
      <c r="GM1070" s="50"/>
      <c r="GN1070" s="50"/>
      <c r="GO1070" s="50"/>
      <c r="GP1070" s="50"/>
      <c r="GQ1070" s="50"/>
      <c r="GR1070" s="50"/>
      <c r="GS1070" s="50"/>
      <c r="GT1070" s="50"/>
      <c r="GU1070" s="50"/>
      <c r="GV1070" s="16"/>
      <c r="GW1070" s="16"/>
      <c r="GX1070" s="16"/>
      <c r="GY1070" s="16"/>
      <c r="GZ1070" s="16"/>
      <c r="HA1070" s="16"/>
      <c r="HB1070" s="16"/>
      <c r="HC1070" s="16"/>
      <c r="HD1070" s="16"/>
      <c r="HE1070" s="16"/>
      <c r="HF1070" s="16"/>
      <c r="HG1070" s="16"/>
      <c r="HH1070" s="16"/>
      <c r="HI1070" s="16"/>
      <c r="HJ1070" s="16"/>
      <c r="HK1070" s="16"/>
      <c r="HL1070" s="16"/>
      <c r="HM1070" s="16"/>
      <c r="HN1070" s="16"/>
      <c r="HO1070" s="16"/>
      <c r="HP1070" s="16"/>
      <c r="HQ1070" s="16"/>
      <c r="HR1070" s="16"/>
      <c r="HS1070" s="16"/>
      <c r="HT1070" s="16"/>
      <c r="HU1070" s="16"/>
      <c r="HV1070" s="16"/>
      <c r="HW1070" s="16"/>
      <c r="HX1070" s="16"/>
      <c r="HY1070" s="16"/>
      <c r="HZ1070" s="16"/>
      <c r="IA1070" s="16"/>
      <c r="IB1070" s="16"/>
      <c r="IC1070" s="16"/>
      <c r="ID1070" s="16"/>
      <c r="IE1070" s="16"/>
      <c r="IF1070" s="16"/>
      <c r="IG1070" s="16"/>
      <c r="IH1070" s="16"/>
      <c r="II1070" s="16"/>
      <c r="IJ1070" s="16"/>
      <c r="IK1070" s="16"/>
      <c r="IL1070" s="16"/>
      <c r="IM1070" s="16"/>
      <c r="IN1070" s="16"/>
      <c r="IO1070" s="16"/>
      <c r="IP1070" s="16"/>
      <c r="IQ1070" s="16"/>
      <c r="IR1070" s="16"/>
      <c r="IS1070" s="16"/>
      <c r="IT1070" s="16"/>
      <c r="IU1070" s="16"/>
      <c r="IV1070" s="16"/>
      <c r="IW1070" s="16"/>
      <c r="IX1070" s="16"/>
      <c r="IY1070" s="16"/>
      <c r="IZ1070" s="16"/>
      <c r="JA1070" s="16"/>
      <c r="JB1070" s="16"/>
      <c r="JC1070" s="16"/>
      <c r="JD1070" s="16"/>
      <c r="JE1070" s="16"/>
      <c r="JF1070" s="16"/>
      <c r="JG1070" s="16"/>
      <c r="JH1070" s="16"/>
      <c r="JI1070" s="16"/>
      <c r="JJ1070" s="16"/>
      <c r="JK1070" s="16"/>
      <c r="JL1070" s="16"/>
      <c r="JM1070" s="16"/>
      <c r="JN1070" s="16"/>
      <c r="JO1070" s="16"/>
      <c r="JP1070" s="16"/>
      <c r="JQ1070" s="16"/>
      <c r="JR1070" s="16"/>
      <c r="JS1070" s="16"/>
      <c r="JT1070" s="16"/>
      <c r="JU1070" s="16"/>
      <c r="JV1070" s="16"/>
      <c r="JW1070" s="16"/>
      <c r="JX1070" s="16"/>
      <c r="JY1070" s="16"/>
      <c r="JZ1070" s="16"/>
      <c r="KA1070" s="16"/>
      <c r="KB1070" s="16"/>
      <c r="KC1070" s="16"/>
      <c r="KD1070" s="16"/>
      <c r="KE1070" s="16"/>
      <c r="KF1070" s="16"/>
      <c r="KG1070" s="16"/>
      <c r="KH1070" s="16"/>
      <c r="KI1070" s="16"/>
      <c r="KJ1070" s="16"/>
      <c r="KK1070" s="16"/>
      <c r="KL1070" s="16"/>
      <c r="KM1070" s="16"/>
      <c r="KN1070" s="16"/>
      <c r="KO1070" s="16"/>
      <c r="KP1070" s="16"/>
      <c r="KQ1070" s="16"/>
      <c r="KR1070" s="16"/>
      <c r="KS1070" s="16"/>
      <c r="KT1070" s="16"/>
      <c r="KU1070" s="16"/>
      <c r="KV1070" s="16"/>
      <c r="KW1070" s="16"/>
      <c r="KX1070" s="16"/>
      <c r="KY1070" s="16"/>
      <c r="KZ1070" s="16"/>
      <c r="LA1070" s="16"/>
      <c r="LB1070" s="16"/>
      <c r="LC1070" s="16"/>
      <c r="LD1070" s="16"/>
      <c r="LE1070" s="16"/>
      <c r="LF1070" s="16"/>
      <c r="LG1070" s="16"/>
      <c r="LH1070" s="16"/>
      <c r="LI1070" s="16"/>
      <c r="LJ1070" s="16"/>
      <c r="LK1070" s="16"/>
      <c r="LL1070" s="16"/>
      <c r="LM1070" s="16"/>
      <c r="LN1070" s="16"/>
      <c r="LO1070" s="16"/>
      <c r="LP1070" s="16"/>
      <c r="LQ1070" s="16"/>
      <c r="LR1070" s="16"/>
      <c r="LS1070" s="16"/>
      <c r="LT1070" s="16"/>
      <c r="LU1070" s="16"/>
      <c r="LV1070" s="16"/>
      <c r="LW1070" s="16"/>
      <c r="LX1070" s="16"/>
      <c r="LY1070" s="16"/>
      <c r="LZ1070" s="16"/>
      <c r="MA1070" s="16"/>
      <c r="MB1070" s="16"/>
      <c r="MC1070" s="16"/>
      <c r="MD1070" s="16"/>
      <c r="ME1070" s="16"/>
      <c r="MF1070" s="16"/>
      <c r="MG1070" s="16"/>
      <c r="MH1070" s="16"/>
      <c r="MI1070" s="16"/>
      <c r="MJ1070" s="16"/>
      <c r="MK1070" s="16"/>
      <c r="ML1070" s="16"/>
      <c r="MM1070" s="16"/>
      <c r="MN1070" s="16"/>
      <c r="MO1070" s="16"/>
      <c r="MP1070" s="16"/>
      <c r="MQ1070" s="16"/>
      <c r="MR1070" s="16"/>
      <c r="MS1070" s="16"/>
      <c r="MT1070" s="16"/>
      <c r="MU1070" s="16"/>
      <c r="MV1070" s="16"/>
      <c r="MW1070" s="16"/>
      <c r="MX1070" s="16"/>
      <c r="MY1070" s="16"/>
      <c r="MZ1070" s="16"/>
      <c r="NA1070" s="16"/>
      <c r="NB1070" s="16"/>
      <c r="NC1070" s="16"/>
      <c r="ND1070" s="16"/>
      <c r="NE1070" s="16"/>
      <c r="NF1070" s="16"/>
      <c r="NG1070" s="16"/>
      <c r="NH1070" s="16"/>
      <c r="NI1070" s="16"/>
      <c r="NJ1070" s="16"/>
      <c r="NK1070" s="16"/>
      <c r="NL1070" s="16"/>
      <c r="NM1070" s="16"/>
      <c r="NN1070" s="16"/>
      <c r="NO1070" s="16"/>
      <c r="NP1070" s="16"/>
      <c r="NQ1070" s="16"/>
      <c r="NR1070" s="16"/>
      <c r="NS1070" s="16"/>
      <c r="NT1070" s="16"/>
      <c r="NU1070" s="16"/>
      <c r="NV1070" s="16"/>
      <c r="NW1070" s="16"/>
      <c r="NX1070" s="16"/>
      <c r="NY1070" s="16"/>
      <c r="NZ1070" s="16"/>
      <c r="OA1070" s="16"/>
      <c r="OB1070" s="16"/>
      <c r="OC1070" s="16"/>
      <c r="OD1070" s="16"/>
      <c r="OE1070" s="16"/>
      <c r="OF1070" s="16"/>
      <c r="OG1070" s="16"/>
      <c r="OH1070" s="16"/>
      <c r="OI1070" s="16"/>
      <c r="OJ1070" s="16"/>
      <c r="OK1070" s="16"/>
      <c r="OL1070" s="16"/>
      <c r="OM1070" s="16"/>
      <c r="ON1070" s="16"/>
      <c r="OO1070" s="16"/>
      <c r="OP1070" s="16"/>
      <c r="OQ1070" s="16"/>
      <c r="OR1070" s="16"/>
      <c r="OS1070" s="16"/>
      <c r="OT1070" s="16"/>
      <c r="OU1070" s="16"/>
      <c r="OV1070" s="16"/>
      <c r="OW1070" s="16"/>
      <c r="OX1070" s="16"/>
      <c r="OY1070" s="16"/>
      <c r="OZ1070" s="16"/>
      <c r="PA1070" s="16"/>
      <c r="PB1070" s="16"/>
      <c r="PC1070" s="16"/>
      <c r="PD1070" s="16"/>
      <c r="PE1070" s="16"/>
      <c r="PF1070" s="16"/>
      <c r="PG1070" s="16"/>
      <c r="PH1070" s="16"/>
      <c r="PI1070" s="16"/>
      <c r="PJ1070" s="16"/>
      <c r="PK1070" s="16"/>
      <c r="PL1070" s="16"/>
      <c r="PM1070" s="16"/>
      <c r="PN1070" s="16"/>
      <c r="PO1070" s="16"/>
      <c r="PP1070" s="16"/>
      <c r="PQ1070" s="16"/>
      <c r="PR1070" s="16"/>
      <c r="PS1070" s="16"/>
      <c r="PT1070" s="16"/>
      <c r="PU1070" s="16"/>
      <c r="PV1070" s="16"/>
      <c r="PW1070" s="16"/>
      <c r="PX1070" s="16"/>
      <c r="PY1070" s="16"/>
      <c r="PZ1070" s="16"/>
      <c r="QA1070" s="16"/>
      <c r="QB1070" s="16"/>
      <c r="QC1070" s="16"/>
      <c r="QD1070" s="16"/>
      <c r="QE1070" s="16"/>
      <c r="QF1070" s="16"/>
      <c r="QG1070" s="16"/>
      <c r="QH1070" s="16"/>
      <c r="QI1070" s="16"/>
      <c r="QJ1070" s="16"/>
      <c r="QK1070" s="16"/>
      <c r="QL1070" s="16"/>
      <c r="QM1070" s="16"/>
      <c r="QN1070" s="16"/>
      <c r="QO1070" s="16"/>
      <c r="QP1070" s="16"/>
      <c r="QQ1070" s="16"/>
      <c r="QR1070" s="16"/>
      <c r="QS1070" s="16"/>
      <c r="QT1070" s="16"/>
      <c r="QU1070" s="16"/>
      <c r="QV1070" s="16"/>
      <c r="QW1070" s="16"/>
      <c r="QX1070" s="16"/>
      <c r="QY1070" s="16"/>
      <c r="QZ1070" s="16"/>
      <c r="RA1070" s="16"/>
      <c r="RB1070" s="16"/>
      <c r="RC1070" s="16"/>
      <c r="RD1070" s="16"/>
      <c r="RE1070" s="16"/>
      <c r="RF1070" s="16"/>
      <c r="RG1070" s="16"/>
      <c r="RH1070" s="16"/>
      <c r="RI1070" s="16"/>
      <c r="RJ1070" s="16"/>
      <c r="RK1070" s="16"/>
      <c r="RL1070" s="16"/>
      <c r="RM1070" s="16"/>
      <c r="RN1070" s="16"/>
      <c r="RO1070" s="16"/>
      <c r="RP1070" s="16"/>
      <c r="RQ1070" s="16"/>
      <c r="RR1070" s="16"/>
      <c r="RS1070" s="16"/>
      <c r="RT1070" s="16"/>
      <c r="RU1070" s="16"/>
      <c r="RV1070" s="16"/>
      <c r="RW1070" s="16"/>
      <c r="RX1070" s="16"/>
      <c r="RY1070" s="16"/>
      <c r="RZ1070" s="16"/>
      <c r="SA1070" s="16"/>
      <c r="SB1070" s="16"/>
      <c r="SC1070" s="16"/>
      <c r="SD1070" s="16"/>
      <c r="SE1070" s="16"/>
      <c r="SF1070" s="16"/>
      <c r="SG1070" s="16"/>
      <c r="SH1070" s="16"/>
      <c r="SI1070" s="16"/>
      <c r="SJ1070" s="16"/>
      <c r="SK1070" s="16"/>
      <c r="SL1070" s="16"/>
      <c r="SM1070" s="16"/>
      <c r="SN1070" s="16"/>
      <c r="SO1070" s="16"/>
      <c r="SP1070" s="16"/>
      <c r="SQ1070" s="16"/>
      <c r="SR1070" s="16"/>
      <c r="SS1070" s="16"/>
      <c r="ST1070" s="16"/>
      <c r="SU1070" s="16"/>
      <c r="SV1070" s="16"/>
      <c r="SW1070" s="16"/>
      <c r="SX1070" s="16"/>
      <c r="SY1070" s="16"/>
      <c r="SZ1070" s="16"/>
      <c r="TA1070" s="16"/>
      <c r="TB1070" s="16"/>
      <c r="TC1070" s="16"/>
      <c r="TD1070" s="16"/>
      <c r="TE1070" s="16"/>
      <c r="TF1070" s="16"/>
      <c r="TG1070" s="16"/>
      <c r="TH1070" s="16"/>
      <c r="TI1070" s="16"/>
      <c r="TJ1070" s="16"/>
      <c r="TK1070" s="16"/>
      <c r="TL1070" s="16"/>
      <c r="TM1070" s="16"/>
      <c r="TN1070" s="16"/>
      <c r="TO1070" s="16"/>
      <c r="TP1070" s="16"/>
      <c r="TQ1070" s="16"/>
      <c r="TR1070" s="16"/>
      <c r="TS1070" s="16"/>
      <c r="TT1070" s="16"/>
      <c r="TU1070" s="16"/>
      <c r="TV1070" s="16"/>
      <c r="TW1070" s="16"/>
      <c r="TX1070" s="16"/>
      <c r="TY1070" s="16"/>
      <c r="TZ1070" s="16"/>
      <c r="UA1070" s="16"/>
      <c r="UB1070" s="16"/>
      <c r="UC1070" s="16"/>
      <c r="UD1070" s="16"/>
      <c r="UE1070" s="16"/>
      <c r="UF1070" s="16"/>
      <c r="UG1070" s="16"/>
      <c r="UH1070" s="16"/>
      <c r="UI1070" s="16"/>
      <c r="UJ1070" s="16"/>
      <c r="UK1070" s="16"/>
      <c r="UL1070" s="16"/>
      <c r="UM1070" s="16"/>
      <c r="UN1070" s="16"/>
      <c r="UO1070" s="16"/>
      <c r="UP1070" s="16"/>
      <c r="UQ1070" s="16"/>
      <c r="UR1070" s="16"/>
      <c r="US1070" s="16"/>
      <c r="UT1070" s="16"/>
      <c r="UU1070" s="16"/>
      <c r="UV1070" s="16"/>
      <c r="UW1070" s="16"/>
      <c r="UX1070" s="16"/>
      <c r="UY1070" s="16"/>
      <c r="UZ1070" s="16"/>
      <c r="VA1070" s="16"/>
      <c r="VB1070" s="16"/>
      <c r="VC1070" s="16"/>
      <c r="VD1070" s="16"/>
      <c r="VE1070" s="16"/>
      <c r="VF1070" s="16"/>
      <c r="VG1070" s="16"/>
      <c r="VH1070" s="16"/>
      <c r="VI1070" s="16"/>
      <c r="VJ1070" s="16"/>
      <c r="VK1070" s="16"/>
      <c r="VL1070" s="16"/>
      <c r="VM1070" s="16"/>
      <c r="VN1070" s="16"/>
      <c r="VO1070" s="16"/>
      <c r="VP1070" s="16"/>
      <c r="VQ1070" s="16"/>
      <c r="VR1070" s="16"/>
      <c r="VS1070" s="16"/>
      <c r="VT1070" s="16"/>
      <c r="VU1070" s="16"/>
      <c r="VV1070" s="16"/>
      <c r="VW1070" s="16"/>
      <c r="VX1070" s="16"/>
      <c r="VY1070" s="16"/>
      <c r="VZ1070" s="16"/>
      <c r="WA1070" s="16"/>
      <c r="WB1070" s="16"/>
      <c r="WC1070" s="16"/>
      <c r="WD1070" s="16"/>
      <c r="WE1070" s="16"/>
      <c r="WF1070" s="16"/>
      <c r="WG1070" s="16"/>
      <c r="WH1070" s="16"/>
      <c r="WI1070" s="16"/>
      <c r="WJ1070" s="16"/>
      <c r="WK1070" s="16"/>
      <c r="WL1070" s="16"/>
      <c r="WM1070" s="16"/>
      <c r="WN1070" s="16"/>
      <c r="WO1070" s="16"/>
      <c r="WP1070" s="16"/>
      <c r="WQ1070" s="16"/>
      <c r="WR1070" s="16"/>
      <c r="WS1070" s="16"/>
      <c r="WT1070" s="16"/>
      <c r="WU1070" s="16"/>
      <c r="WV1070" s="16"/>
      <c r="WW1070" s="16"/>
      <c r="WX1070" s="16"/>
      <c r="WY1070" s="16"/>
      <c r="WZ1070" s="16"/>
      <c r="XA1070" s="16"/>
      <c r="XB1070" s="16"/>
      <c r="XC1070" s="16"/>
      <c r="XD1070" s="16"/>
      <c r="XE1070" s="16"/>
      <c r="XF1070" s="16"/>
      <c r="XG1070" s="16"/>
      <c r="XH1070" s="16"/>
      <c r="XI1070" s="16"/>
      <c r="XJ1070" s="16"/>
      <c r="XK1070" s="16"/>
      <c r="XL1070" s="16"/>
      <c r="XM1070" s="16"/>
      <c r="XN1070" s="16"/>
      <c r="XO1070" s="16"/>
      <c r="XP1070" s="16"/>
      <c r="XQ1070" s="16"/>
      <c r="XR1070" s="16"/>
      <c r="XS1070" s="16"/>
      <c r="XT1070" s="16"/>
      <c r="XU1070" s="16"/>
      <c r="XV1070" s="16"/>
      <c r="XW1070" s="16"/>
      <c r="XX1070" s="16"/>
      <c r="XY1070" s="16"/>
      <c r="XZ1070" s="16"/>
      <c r="YA1070" s="16"/>
      <c r="YB1070" s="16"/>
      <c r="YC1070" s="16"/>
      <c r="YD1070" s="16"/>
      <c r="YE1070" s="16"/>
      <c r="YF1070" s="16"/>
      <c r="YG1070" s="16"/>
      <c r="YH1070" s="16"/>
      <c r="YI1070" s="16"/>
      <c r="YJ1070" s="16"/>
      <c r="YK1070" s="16"/>
      <c r="YL1070" s="16"/>
      <c r="YM1070" s="16"/>
      <c r="YN1070" s="16"/>
      <c r="YO1070" s="16"/>
      <c r="YP1070" s="16"/>
      <c r="YQ1070" s="16"/>
      <c r="YR1070" s="16"/>
      <c r="YS1070" s="16"/>
      <c r="YT1070" s="16"/>
      <c r="YU1070" s="16"/>
      <c r="YV1070" s="16"/>
      <c r="YW1070" s="16"/>
      <c r="YX1070" s="16"/>
      <c r="YY1070" s="16"/>
      <c r="YZ1070" s="16"/>
      <c r="ZA1070" s="16"/>
      <c r="ZB1070" s="16"/>
      <c r="ZC1070" s="16"/>
      <c r="ZD1070" s="16"/>
      <c r="ZE1070" s="16"/>
      <c r="ZF1070" s="16"/>
      <c r="ZG1070" s="16"/>
      <c r="ZH1070" s="16"/>
      <c r="ZI1070" s="16"/>
      <c r="ZJ1070" s="16"/>
      <c r="ZK1070" s="16"/>
      <c r="ZL1070" s="16"/>
      <c r="ZM1070" s="16"/>
      <c r="ZN1070" s="16"/>
      <c r="ZO1070" s="16"/>
      <c r="ZP1070" s="16"/>
      <c r="ZQ1070" s="16"/>
      <c r="ZR1070" s="16"/>
      <c r="ZS1070" s="16"/>
      <c r="ZT1070" s="16"/>
      <c r="ZU1070" s="16"/>
      <c r="ZV1070" s="16"/>
      <c r="ZW1070" s="16"/>
      <c r="ZX1070" s="16"/>
      <c r="ZY1070" s="16"/>
      <c r="ZZ1070" s="16"/>
      <c r="AAA1070" s="16"/>
      <c r="AAB1070" s="16"/>
      <c r="AAC1070" s="16"/>
      <c r="AAD1070" s="16"/>
      <c r="AAE1070" s="16"/>
      <c r="AAF1070" s="16"/>
      <c r="AAG1070" s="16"/>
      <c r="AAH1070" s="16"/>
      <c r="AAI1070" s="16"/>
      <c r="AAJ1070" s="16"/>
      <c r="AAK1070" s="16"/>
      <c r="AAL1070" s="16"/>
      <c r="AAM1070" s="16"/>
      <c r="AAN1070" s="16"/>
      <c r="AAO1070" s="16"/>
      <c r="AAP1070" s="16"/>
      <c r="AAQ1070" s="16"/>
      <c r="AAR1070" s="16"/>
      <c r="AAS1070" s="16"/>
      <c r="AAT1070" s="16"/>
      <c r="AAU1070" s="16"/>
      <c r="AAV1070" s="16"/>
      <c r="AAW1070" s="16"/>
      <c r="AAX1070" s="16"/>
      <c r="AAY1070" s="16"/>
      <c r="AAZ1070" s="16"/>
      <c r="ABA1070" s="16"/>
      <c r="ABB1070" s="16"/>
      <c r="ABC1070" s="16"/>
      <c r="ABD1070" s="16"/>
      <c r="ABE1070" s="16"/>
      <c r="ABF1070" s="16"/>
      <c r="ABG1070" s="16"/>
      <c r="ABH1070" s="16"/>
    </row>
    <row r="1071" spans="1:9646" ht="45.75" customHeight="1">
      <c r="A1071" s="618">
        <f>1+A1070</f>
        <v>1069</v>
      </c>
      <c r="B1071" s="151" t="s">
        <v>10131</v>
      </c>
      <c r="C1071" s="134" t="s">
        <v>10132</v>
      </c>
      <c r="D1071" s="205" t="s">
        <v>6692</v>
      </c>
      <c r="E1071" s="135">
        <v>45574</v>
      </c>
      <c r="F1071" s="203">
        <v>45575</v>
      </c>
      <c r="G1071" s="203">
        <v>45653</v>
      </c>
      <c r="H1071" s="201" t="s">
        <v>416</v>
      </c>
      <c r="I1071" s="206" t="s">
        <v>9646</v>
      </c>
      <c r="J1071" s="134" t="s">
        <v>10133</v>
      </c>
      <c r="K1071" s="134">
        <v>11436951</v>
      </c>
      <c r="L1071" s="201">
        <v>1</v>
      </c>
      <c r="M1071" s="272" t="s">
        <v>97</v>
      </c>
      <c r="N1071" s="208" t="s">
        <v>5078</v>
      </c>
      <c r="O1071" s="218" t="s">
        <v>6113</v>
      </c>
      <c r="P1071" s="201" t="s">
        <v>10134</v>
      </c>
      <c r="Q1071" s="201" t="s">
        <v>10135</v>
      </c>
      <c r="R1071" s="210">
        <v>78</v>
      </c>
      <c r="S1071" s="201" t="s">
        <v>10136</v>
      </c>
      <c r="T1071" s="273" t="s">
        <v>10137</v>
      </c>
      <c r="U1071" s="274">
        <v>2024003526</v>
      </c>
      <c r="V1071" s="273" t="s">
        <v>10137</v>
      </c>
      <c r="W1071" s="275">
        <v>45575</v>
      </c>
      <c r="X1071" s="276" t="s">
        <v>103</v>
      </c>
      <c r="Y1071" s="313" t="s">
        <v>10138</v>
      </c>
      <c r="Z1071" s="215" t="s">
        <v>10137</v>
      </c>
      <c r="AA1071" s="216">
        <v>0</v>
      </c>
      <c r="AB1071" s="217">
        <v>0</v>
      </c>
      <c r="AC1071" s="216">
        <v>0</v>
      </c>
      <c r="AD1071" s="216">
        <v>0</v>
      </c>
      <c r="AE1071" s="216">
        <v>0</v>
      </c>
      <c r="AF1071" s="216">
        <v>0</v>
      </c>
      <c r="AG1071" s="216">
        <v>0</v>
      </c>
      <c r="AH1071" s="216">
        <v>0</v>
      </c>
      <c r="AI1071" s="216">
        <v>0</v>
      </c>
      <c r="AJ1071" s="216">
        <v>0</v>
      </c>
      <c r="AK1071" s="209" t="s">
        <v>104</v>
      </c>
      <c r="AL1071" s="191" t="s">
        <v>10139</v>
      </c>
      <c r="AM1071" s="201" t="s">
        <v>10140</v>
      </c>
      <c r="AN1071" s="207">
        <v>1070916932</v>
      </c>
      <c r="AO1071" s="209" t="s">
        <v>114</v>
      </c>
      <c r="AP1071" s="201" t="s">
        <v>114</v>
      </c>
      <c r="AQ1071" s="277" t="s">
        <v>114</v>
      </c>
      <c r="AR1071" s="209" t="s">
        <v>114</v>
      </c>
      <c r="AS1071" s="201" t="s">
        <v>109</v>
      </c>
      <c r="AT1071" s="209" t="s">
        <v>109</v>
      </c>
      <c r="AU1071" s="209" t="s">
        <v>392</v>
      </c>
      <c r="AV1071" s="201" t="s">
        <v>9324</v>
      </c>
      <c r="AW1071" s="201" t="s">
        <v>9324</v>
      </c>
      <c r="AX1071" s="201" t="s">
        <v>109</v>
      </c>
      <c r="AY1071" s="201" t="s">
        <v>108</v>
      </c>
      <c r="AZ1071" s="240" t="s">
        <v>9324</v>
      </c>
      <c r="BA1071" s="201" t="s">
        <v>9324</v>
      </c>
      <c r="BB1071" s="241"/>
      <c r="BC1071" s="240" t="s">
        <v>9324</v>
      </c>
      <c r="BD1071" s="210" t="s">
        <v>9324</v>
      </c>
      <c r="BE1071" s="210" t="s">
        <v>9324</v>
      </c>
      <c r="BF1071" s="210" t="s">
        <v>9324</v>
      </c>
      <c r="BG1071" s="240" t="s">
        <v>9324</v>
      </c>
      <c r="BH1071" s="221" t="s">
        <v>10137</v>
      </c>
      <c r="BI1071" s="134" t="s">
        <v>259</v>
      </c>
      <c r="BJ1071" s="201" t="s">
        <v>9324</v>
      </c>
      <c r="BK1071" s="208" t="s">
        <v>114</v>
      </c>
      <c r="BL1071" s="240" t="s">
        <v>9324</v>
      </c>
      <c r="BM1071" s="296" t="s">
        <v>2539</v>
      </c>
      <c r="BN1071" s="292" t="s">
        <v>115</v>
      </c>
      <c r="BO1071" s="208" t="s">
        <v>9675</v>
      </c>
      <c r="BP1071" s="208" t="s">
        <v>10141</v>
      </c>
      <c r="BQ1071" s="208">
        <v>53</v>
      </c>
      <c r="BR1071" s="208">
        <v>26001</v>
      </c>
      <c r="BS1071" s="208" t="s">
        <v>108</v>
      </c>
      <c r="BT1071" s="208" t="s">
        <v>108</v>
      </c>
      <c r="BU1071" s="237" t="s">
        <v>108</v>
      </c>
      <c r="BV1071" s="208" t="s">
        <v>108</v>
      </c>
      <c r="BW1071" s="278" t="s">
        <v>108</v>
      </c>
      <c r="BX1071" s="224" t="s">
        <v>10142</v>
      </c>
      <c r="BY1071" s="208">
        <v>3143169239</v>
      </c>
      <c r="BZ1071" s="329" t="s">
        <v>10143</v>
      </c>
      <c r="CA1071" s="157" t="s">
        <v>109</v>
      </c>
      <c r="CB1071" s="157" t="s">
        <v>109</v>
      </c>
      <c r="CC1071" s="157" t="s">
        <v>109</v>
      </c>
      <c r="CD1071" s="157"/>
      <c r="CE1071" s="157"/>
      <c r="CF1071" s="157"/>
      <c r="CG1071" s="157"/>
      <c r="CH1071" s="157"/>
      <c r="CI1071" s="157"/>
      <c r="CJ1071" s="157"/>
      <c r="CK1071" s="157"/>
      <c r="CL1071" s="157"/>
      <c r="CM1071" s="157" t="s">
        <v>109</v>
      </c>
      <c r="CN1071" s="157"/>
      <c r="CO1071" s="297"/>
      <c r="CP1071" s="297"/>
      <c r="CQ1071" s="297"/>
      <c r="CR1071" s="297"/>
      <c r="CS1071" s="297"/>
      <c r="CT1071" s="297"/>
      <c r="CU1071" s="297"/>
      <c r="CV1071" s="297"/>
      <c r="CW1071" s="297"/>
      <c r="CX1071" s="297"/>
      <c r="CY1071" s="297"/>
      <c r="CZ1071" s="297"/>
      <c r="DA1071" s="297"/>
      <c r="DB1071" s="297"/>
      <c r="DC1071" s="297"/>
      <c r="DD1071" s="297"/>
      <c r="DE1071" s="297"/>
      <c r="DF1071" s="297"/>
      <c r="DG1071" s="297"/>
      <c r="DH1071" s="297"/>
      <c r="DI1071" s="297"/>
      <c r="DJ1071" s="297"/>
      <c r="DK1071" s="297"/>
      <c r="DL1071" s="297"/>
      <c r="DM1071" s="297"/>
      <c r="DN1071" s="297"/>
      <c r="DO1071" s="297"/>
      <c r="DP1071" s="297"/>
      <c r="DQ1071" s="297"/>
      <c r="DR1071" s="297"/>
      <c r="DS1071" s="297"/>
      <c r="DT1071" s="297"/>
      <c r="DU1071" s="297"/>
      <c r="DV1071" s="297"/>
      <c r="DW1071" s="297"/>
      <c r="DX1071" s="297"/>
      <c r="DY1071" s="297"/>
      <c r="DZ1071" s="297"/>
      <c r="EA1071" s="297"/>
      <c r="EB1071" s="297"/>
      <c r="EC1071" s="297"/>
      <c r="ED1071" s="297"/>
      <c r="EE1071" s="297"/>
      <c r="EF1071" s="297"/>
      <c r="EG1071" s="297"/>
      <c r="EH1071" s="297"/>
      <c r="EI1071" s="297"/>
      <c r="EJ1071" s="297"/>
      <c r="EK1071" s="297"/>
      <c r="EL1071" s="297"/>
      <c r="EM1071" s="297"/>
      <c r="EN1071" s="297"/>
      <c r="EO1071" s="297"/>
      <c r="EP1071" s="297"/>
      <c r="EQ1071" s="297"/>
      <c r="ER1071" s="297"/>
      <c r="ES1071" s="297"/>
      <c r="ET1071" s="297"/>
      <c r="EU1071" s="297"/>
      <c r="EV1071" s="297"/>
      <c r="EW1071" s="297"/>
      <c r="EX1071" s="297"/>
      <c r="EY1071" s="297"/>
      <c r="EZ1071" s="297"/>
      <c r="FA1071" s="297"/>
      <c r="FB1071" s="297"/>
      <c r="FC1071" s="297"/>
      <c r="FD1071" s="297"/>
      <c r="FE1071" s="297"/>
      <c r="FF1071" s="297"/>
      <c r="FG1071" s="297"/>
      <c r="FH1071" s="297"/>
      <c r="FI1071" s="297"/>
      <c r="FJ1071" s="297"/>
      <c r="FK1071" s="297"/>
      <c r="FL1071" s="297"/>
      <c r="FM1071" s="297"/>
      <c r="FN1071" s="297"/>
      <c r="FO1071" s="297"/>
      <c r="FP1071" s="297"/>
      <c r="FQ1071" s="297"/>
      <c r="FR1071" s="297"/>
      <c r="FS1071" s="297"/>
    </row>
    <row r="1072" spans="1:9646" ht="45.75" customHeight="1">
      <c r="A1072" s="589">
        <f>1+A1071</f>
        <v>1070</v>
      </c>
      <c r="B1072" s="403" t="s">
        <v>10144</v>
      </c>
      <c r="C1072" s="156" t="s">
        <v>10145</v>
      </c>
      <c r="D1072" s="156" t="s">
        <v>6828</v>
      </c>
      <c r="E1072" s="156">
        <v>45574</v>
      </c>
      <c r="F1072" s="156">
        <v>45576</v>
      </c>
      <c r="G1072" s="156">
        <v>45646</v>
      </c>
      <c r="H1072" s="156" t="s">
        <v>416</v>
      </c>
      <c r="I1072" s="156" t="s">
        <v>9646</v>
      </c>
      <c r="J1072" s="301" t="s">
        <v>10146</v>
      </c>
      <c r="K1072" s="251">
        <v>1072713399</v>
      </c>
      <c r="L1072" s="156">
        <v>6</v>
      </c>
      <c r="M1072" s="156" t="s">
        <v>97</v>
      </c>
      <c r="N1072" s="156" t="s">
        <v>5078</v>
      </c>
      <c r="O1072" s="156" t="s">
        <v>1061</v>
      </c>
      <c r="P1072" s="156" t="s">
        <v>10147</v>
      </c>
      <c r="Q1072" s="156" t="s">
        <v>9117</v>
      </c>
      <c r="R1072" s="143">
        <v>70</v>
      </c>
      <c r="S1072" s="134" t="s">
        <v>10148</v>
      </c>
      <c r="T1072" s="253" t="s">
        <v>10149</v>
      </c>
      <c r="U1072" s="156">
        <v>2024003525</v>
      </c>
      <c r="V1072" s="253" t="s">
        <v>10149</v>
      </c>
      <c r="W1072" s="156">
        <v>45575</v>
      </c>
      <c r="X1072" s="156" t="s">
        <v>103</v>
      </c>
      <c r="Y1072" s="317" t="s">
        <v>10150</v>
      </c>
      <c r="Z1072" s="156" t="s">
        <v>10149</v>
      </c>
      <c r="AA1072" s="156">
        <v>0</v>
      </c>
      <c r="AB1072" s="156">
        <v>0</v>
      </c>
      <c r="AC1072" s="156">
        <v>0</v>
      </c>
      <c r="AD1072" s="156">
        <v>0</v>
      </c>
      <c r="AE1072" s="156">
        <v>0</v>
      </c>
      <c r="AF1072" s="156">
        <v>0</v>
      </c>
      <c r="AG1072" s="156">
        <v>0</v>
      </c>
      <c r="AH1072" s="156">
        <v>0</v>
      </c>
      <c r="AI1072" s="156">
        <v>0</v>
      </c>
      <c r="AJ1072" s="156">
        <v>0</v>
      </c>
      <c r="AK1072" s="156" t="s">
        <v>104</v>
      </c>
      <c r="AL1072" s="103" t="s">
        <v>10151</v>
      </c>
      <c r="AM1072" s="156" t="s">
        <v>10152</v>
      </c>
      <c r="AN1072" s="156">
        <v>1069714066</v>
      </c>
      <c r="AO1072" s="156" t="s">
        <v>114</v>
      </c>
      <c r="AP1072" s="156" t="s">
        <v>114</v>
      </c>
      <c r="AQ1072" s="156" t="s">
        <v>114</v>
      </c>
      <c r="AR1072" s="156" t="s">
        <v>114</v>
      </c>
      <c r="AS1072" s="156" t="s">
        <v>109</v>
      </c>
      <c r="AT1072" s="156" t="s">
        <v>109</v>
      </c>
      <c r="AU1072" s="156" t="s">
        <v>392</v>
      </c>
      <c r="AV1072" s="156" t="s">
        <v>9324</v>
      </c>
      <c r="AW1072" s="156" t="s">
        <v>9324</v>
      </c>
      <c r="AX1072" s="156" t="s">
        <v>109</v>
      </c>
      <c r="AY1072" s="156" t="s">
        <v>108</v>
      </c>
      <c r="AZ1072" s="156" t="s">
        <v>9324</v>
      </c>
      <c r="BA1072" s="156" t="s">
        <v>9324</v>
      </c>
      <c r="BB1072" s="156"/>
      <c r="BC1072" s="156" t="s">
        <v>9324</v>
      </c>
      <c r="BD1072" s="156" t="s">
        <v>9324</v>
      </c>
      <c r="BE1072" s="156" t="s">
        <v>9324</v>
      </c>
      <c r="BF1072" s="156" t="s">
        <v>9324</v>
      </c>
      <c r="BG1072" s="156" t="s">
        <v>9324</v>
      </c>
      <c r="BH1072" s="153" t="s">
        <v>10149</v>
      </c>
      <c r="BI1072" s="349" t="s">
        <v>259</v>
      </c>
      <c r="BJ1072" s="240" t="s">
        <v>9324</v>
      </c>
      <c r="BK1072" s="240" t="s">
        <v>114</v>
      </c>
      <c r="BL1072" s="240" t="s">
        <v>9324</v>
      </c>
      <c r="BM1072" s="161" t="s">
        <v>10153</v>
      </c>
      <c r="BN1072" s="156" t="s">
        <v>161</v>
      </c>
      <c r="BO1072" s="156" t="s">
        <v>9675</v>
      </c>
      <c r="BP1072" s="156" t="s">
        <v>10154</v>
      </c>
      <c r="BQ1072" s="156">
        <v>27</v>
      </c>
      <c r="BR1072" s="156">
        <v>35508</v>
      </c>
      <c r="BS1072" s="156" t="s">
        <v>108</v>
      </c>
      <c r="BT1072" s="156" t="s">
        <v>108</v>
      </c>
      <c r="BU1072" s="156" t="s">
        <v>108</v>
      </c>
      <c r="BV1072" s="156" t="s">
        <v>108</v>
      </c>
      <c r="BW1072" s="156" t="s">
        <v>108</v>
      </c>
      <c r="BX1072" s="156" t="s">
        <v>10155</v>
      </c>
      <c r="BY1072" s="156">
        <v>3124130220</v>
      </c>
      <c r="BZ1072" s="156" t="s">
        <v>10156</v>
      </c>
      <c r="CA1072" s="157" t="s">
        <v>109</v>
      </c>
      <c r="CB1072" s="172" t="s">
        <v>109</v>
      </c>
      <c r="CC1072" s="172" t="s">
        <v>2553</v>
      </c>
      <c r="CD1072" s="156"/>
      <c r="CE1072" s="156"/>
      <c r="CF1072" s="156"/>
      <c r="CG1072" s="156"/>
      <c r="CH1072" s="156"/>
      <c r="CI1072" s="156"/>
      <c r="CJ1072" s="156"/>
      <c r="CK1072" s="156"/>
      <c r="CL1072" s="156"/>
      <c r="CM1072" s="157" t="s">
        <v>109</v>
      </c>
      <c r="CN1072" s="156"/>
      <c r="CO1072" s="297"/>
      <c r="CP1072" s="297"/>
      <c r="CQ1072" s="297"/>
      <c r="CR1072" s="297"/>
      <c r="CS1072" s="297"/>
      <c r="CT1072" s="297"/>
      <c r="CU1072" s="297"/>
      <c r="CV1072" s="297"/>
      <c r="CW1072" s="297"/>
      <c r="CX1072" s="297"/>
      <c r="CY1072" s="297"/>
      <c r="CZ1072" s="297"/>
      <c r="DA1072" s="297"/>
      <c r="DB1072" s="297"/>
      <c r="DC1072" s="297"/>
      <c r="DD1072" s="297"/>
      <c r="DE1072" s="297"/>
      <c r="DF1072" s="297"/>
      <c r="DG1072" s="297"/>
      <c r="DH1072" s="297"/>
      <c r="DI1072" s="297"/>
      <c r="DJ1072" s="297"/>
      <c r="DK1072" s="297"/>
      <c r="DL1072" s="297"/>
      <c r="DM1072" s="297"/>
      <c r="DN1072" s="297"/>
      <c r="DO1072" s="297"/>
      <c r="DP1072" s="297"/>
      <c r="DQ1072" s="297"/>
      <c r="DR1072" s="297"/>
      <c r="DS1072" s="297"/>
      <c r="DT1072" s="297"/>
      <c r="DU1072" s="297"/>
      <c r="DV1072" s="297"/>
      <c r="DW1072" s="297"/>
      <c r="DX1072" s="297"/>
      <c r="DY1072" s="297"/>
      <c r="DZ1072" s="297"/>
      <c r="EA1072" s="297"/>
      <c r="EB1072" s="297"/>
      <c r="EC1072" s="297"/>
      <c r="ED1072" s="297"/>
      <c r="EE1072" s="297"/>
      <c r="EF1072" s="297"/>
      <c r="EG1072" s="297"/>
      <c r="EH1072" s="297"/>
      <c r="EI1072" s="297"/>
      <c r="EJ1072" s="297"/>
      <c r="EK1072" s="297"/>
      <c r="EL1072" s="297"/>
      <c r="EM1072" s="297"/>
      <c r="EN1072" s="297"/>
      <c r="EO1072" s="297"/>
      <c r="EP1072" s="297"/>
      <c r="EQ1072" s="297"/>
      <c r="ER1072" s="297"/>
      <c r="ES1072" s="297"/>
      <c r="ET1072" s="297"/>
      <c r="EU1072" s="297"/>
      <c r="EV1072" s="297"/>
      <c r="EW1072" s="297"/>
      <c r="EX1072" s="297"/>
      <c r="EY1072" s="297"/>
      <c r="EZ1072" s="297"/>
      <c r="FA1072" s="297"/>
      <c r="FB1072" s="297"/>
      <c r="FC1072" s="297"/>
      <c r="FD1072" s="297"/>
      <c r="FE1072" s="297"/>
      <c r="FF1072" s="297"/>
      <c r="FG1072" s="297"/>
      <c r="FH1072" s="297"/>
      <c r="FI1072" s="297"/>
      <c r="FJ1072" s="297"/>
      <c r="FK1072" s="297"/>
      <c r="FL1072" s="297"/>
      <c r="FM1072" s="297"/>
      <c r="FN1072" s="297"/>
      <c r="FO1072" s="297"/>
      <c r="FP1072" s="297"/>
      <c r="FQ1072" s="297"/>
      <c r="FR1072" s="297"/>
      <c r="FS1072" s="297"/>
      <c r="FT1072" s="297"/>
      <c r="FU1072" s="297"/>
      <c r="FV1072" s="297"/>
      <c r="FW1072" s="297"/>
      <c r="FX1072" s="297"/>
      <c r="FY1072" s="297"/>
      <c r="FZ1072" s="297"/>
      <c r="GA1072" s="297"/>
      <c r="GB1072" s="297"/>
      <c r="GC1072" s="297"/>
      <c r="GD1072" s="297"/>
      <c r="GE1072" s="297"/>
      <c r="GF1072" s="297"/>
      <c r="GG1072" s="297"/>
      <c r="GH1072" s="297"/>
      <c r="GI1072" s="297"/>
      <c r="GJ1072" s="297"/>
      <c r="GK1072" s="297"/>
      <c r="GL1072" s="297"/>
      <c r="GM1072" s="297"/>
      <c r="GN1072" s="297"/>
      <c r="GO1072" s="297"/>
      <c r="GP1072" s="297"/>
      <c r="GQ1072" s="297"/>
      <c r="GR1072" s="297"/>
      <c r="GS1072" s="297"/>
      <c r="GT1072" s="297"/>
      <c r="GU1072" s="297"/>
      <c r="GV1072" s="328"/>
      <c r="GW1072" s="328"/>
      <c r="GX1072" s="328"/>
      <c r="GY1072" s="328"/>
      <c r="GZ1072" s="328"/>
      <c r="HA1072" s="328"/>
      <c r="HB1072" s="328"/>
      <c r="HC1072" s="328"/>
      <c r="HD1072" s="328"/>
      <c r="HE1072" s="328"/>
      <c r="HF1072" s="328"/>
      <c r="HG1072" s="328"/>
      <c r="HH1072" s="328"/>
      <c r="HI1072" s="328"/>
      <c r="HJ1072" s="328"/>
      <c r="HK1072" s="328"/>
      <c r="HL1072" s="328"/>
      <c r="HM1072" s="328"/>
      <c r="HN1072" s="328"/>
      <c r="HO1072" s="328"/>
      <c r="HP1072" s="328"/>
      <c r="HQ1072" s="328"/>
      <c r="HR1072" s="328"/>
      <c r="HS1072" s="328"/>
      <c r="HT1072" s="328"/>
      <c r="HU1072" s="328"/>
      <c r="HV1072" s="328"/>
      <c r="HW1072" s="328"/>
      <c r="HX1072" s="328"/>
      <c r="HY1072" s="328"/>
      <c r="HZ1072" s="328"/>
      <c r="IA1072" s="328"/>
      <c r="IB1072" s="328"/>
      <c r="IC1072" s="328"/>
      <c r="ID1072" s="328"/>
      <c r="IE1072" s="328"/>
      <c r="IF1072" s="328"/>
      <c r="IG1072" s="328"/>
      <c r="IH1072" s="328"/>
      <c r="II1072" s="328"/>
      <c r="IJ1072" s="328"/>
      <c r="IK1072" s="328"/>
      <c r="IL1072" s="328"/>
      <c r="IM1072" s="328"/>
      <c r="IN1072" s="328"/>
      <c r="IO1072" s="328"/>
      <c r="IP1072" s="328"/>
      <c r="IQ1072" s="328"/>
      <c r="IR1072" s="328"/>
      <c r="IS1072" s="328"/>
      <c r="IT1072" s="328"/>
      <c r="IU1072" s="328"/>
      <c r="IV1072" s="328"/>
      <c r="IW1072" s="328"/>
      <c r="IX1072" s="328"/>
      <c r="IY1072" s="328"/>
      <c r="IZ1072" s="328"/>
      <c r="JA1072" s="328"/>
      <c r="JB1072" s="328"/>
      <c r="JC1072" s="328"/>
      <c r="JD1072" s="328"/>
      <c r="JE1072" s="328"/>
      <c r="JF1072" s="328"/>
      <c r="JG1072" s="328"/>
      <c r="JH1072" s="328"/>
      <c r="JI1072" s="328"/>
      <c r="JJ1072" s="328"/>
      <c r="JK1072" s="328"/>
      <c r="JL1072" s="328"/>
      <c r="JM1072" s="328"/>
      <c r="JN1072" s="328"/>
      <c r="JO1072" s="328"/>
      <c r="JP1072" s="328"/>
      <c r="JQ1072" s="328"/>
      <c r="JR1072" s="328"/>
      <c r="JS1072" s="328"/>
      <c r="JT1072" s="328"/>
      <c r="JU1072" s="328"/>
      <c r="JV1072" s="328"/>
      <c r="JW1072" s="328"/>
      <c r="JX1072" s="328"/>
      <c r="JY1072" s="328"/>
      <c r="JZ1072" s="328"/>
      <c r="KA1072" s="328"/>
      <c r="KB1072" s="328"/>
      <c r="KC1072" s="328"/>
      <c r="KD1072" s="328"/>
      <c r="KE1072" s="328"/>
      <c r="KF1072" s="328"/>
      <c r="KG1072" s="328"/>
      <c r="KH1072" s="328"/>
      <c r="KI1072" s="328"/>
      <c r="KJ1072" s="328"/>
      <c r="KK1072" s="328"/>
      <c r="KL1072" s="328"/>
      <c r="KM1072" s="328"/>
      <c r="KN1072" s="328"/>
      <c r="KO1072" s="328"/>
      <c r="KP1072" s="328"/>
      <c r="KQ1072" s="328"/>
      <c r="KR1072" s="328"/>
      <c r="KS1072" s="328"/>
      <c r="KT1072" s="328"/>
      <c r="KU1072" s="328"/>
      <c r="KV1072" s="328"/>
      <c r="KW1072" s="328"/>
      <c r="KX1072" s="328"/>
      <c r="KY1072" s="328"/>
      <c r="KZ1072" s="328"/>
      <c r="LA1072" s="328"/>
      <c r="LB1072" s="328"/>
      <c r="LC1072" s="328"/>
      <c r="LD1072" s="328"/>
      <c r="LE1072" s="328"/>
      <c r="LF1072" s="328"/>
      <c r="LG1072" s="328"/>
      <c r="LH1072" s="328"/>
      <c r="LI1072" s="328"/>
      <c r="LJ1072" s="328"/>
      <c r="LK1072" s="328"/>
      <c r="LL1072" s="328"/>
      <c r="LM1072" s="328"/>
      <c r="LN1072" s="328"/>
      <c r="LO1072" s="328"/>
      <c r="LP1072" s="328"/>
      <c r="LQ1072" s="328"/>
      <c r="LR1072" s="328"/>
      <c r="LS1072" s="328"/>
      <c r="LT1072" s="328"/>
      <c r="LU1072" s="328"/>
      <c r="LV1072" s="328"/>
      <c r="LW1072" s="328"/>
      <c r="LX1072" s="328"/>
      <c r="LY1072" s="328"/>
      <c r="LZ1072" s="328"/>
      <c r="MA1072" s="328"/>
      <c r="MB1072" s="328"/>
      <c r="MC1072" s="328"/>
      <c r="MD1072" s="328"/>
      <c r="ME1072" s="328"/>
      <c r="MF1072" s="328"/>
      <c r="MG1072" s="328"/>
      <c r="MH1072" s="328"/>
      <c r="MI1072" s="328"/>
      <c r="MJ1072" s="328"/>
      <c r="MK1072" s="328"/>
      <c r="ML1072" s="328"/>
      <c r="MM1072" s="328"/>
      <c r="MN1072" s="328"/>
      <c r="MO1072" s="328"/>
      <c r="MP1072" s="328"/>
      <c r="MQ1072" s="328"/>
      <c r="MR1072" s="328"/>
      <c r="MS1072" s="328"/>
      <c r="MT1072" s="328"/>
      <c r="MU1072" s="328"/>
      <c r="MV1072" s="328"/>
      <c r="MW1072" s="328"/>
      <c r="MX1072" s="328"/>
      <c r="MY1072" s="328"/>
      <c r="MZ1072" s="328"/>
      <c r="NA1072" s="328"/>
      <c r="NB1072" s="328"/>
      <c r="NC1072" s="328"/>
      <c r="ND1072" s="328"/>
      <c r="NE1072" s="328"/>
      <c r="NF1072" s="328"/>
      <c r="NG1072" s="328"/>
      <c r="NH1072" s="328"/>
      <c r="NI1072" s="328"/>
      <c r="NJ1072" s="328"/>
      <c r="NK1072" s="328"/>
      <c r="NL1072" s="328"/>
      <c r="NM1072" s="328"/>
      <c r="NN1072" s="328"/>
      <c r="NO1072" s="328"/>
      <c r="NP1072" s="328"/>
      <c r="NQ1072" s="328"/>
      <c r="NR1072" s="328"/>
      <c r="NS1072" s="328"/>
      <c r="NT1072" s="328"/>
      <c r="NU1072" s="328"/>
      <c r="NV1072" s="328"/>
      <c r="NW1072" s="328"/>
      <c r="NX1072" s="328"/>
      <c r="NY1072" s="328"/>
      <c r="NZ1072" s="328"/>
      <c r="OA1072" s="328"/>
      <c r="OB1072" s="328"/>
      <c r="OC1072" s="328"/>
      <c r="OD1072" s="328"/>
      <c r="OE1072" s="328"/>
      <c r="OF1072" s="328"/>
      <c r="OG1072" s="328"/>
      <c r="OH1072" s="328"/>
      <c r="OI1072" s="328"/>
      <c r="OJ1072" s="328"/>
      <c r="OK1072" s="328"/>
      <c r="OL1072" s="328"/>
      <c r="OM1072" s="328"/>
      <c r="ON1072" s="328"/>
      <c r="OO1072" s="328"/>
      <c r="OP1072" s="328"/>
      <c r="OQ1072" s="328"/>
      <c r="OR1072" s="328"/>
      <c r="OS1072" s="328"/>
      <c r="OT1072" s="328"/>
      <c r="OU1072" s="328"/>
      <c r="OV1072" s="328"/>
      <c r="OW1072" s="328"/>
      <c r="OX1072" s="328"/>
      <c r="OY1072" s="328"/>
      <c r="OZ1072" s="328"/>
      <c r="PA1072" s="328"/>
      <c r="PB1072" s="328"/>
      <c r="PC1072" s="328"/>
      <c r="PD1072" s="328"/>
      <c r="PE1072" s="328"/>
      <c r="PF1072" s="328"/>
      <c r="PG1072" s="328"/>
      <c r="PH1072" s="328"/>
      <c r="PI1072" s="328"/>
      <c r="PJ1072" s="328"/>
      <c r="PK1072" s="328"/>
      <c r="PL1072" s="328"/>
      <c r="PM1072" s="328"/>
      <c r="PN1072" s="328"/>
      <c r="PO1072" s="328"/>
      <c r="PP1072" s="328"/>
      <c r="PQ1072" s="328"/>
      <c r="PR1072" s="328"/>
      <c r="PS1072" s="328"/>
      <c r="PT1072" s="328"/>
      <c r="PU1072" s="328"/>
      <c r="PV1072" s="328"/>
      <c r="PW1072" s="328"/>
      <c r="PX1072" s="328"/>
      <c r="PY1072" s="328"/>
      <c r="PZ1072" s="328"/>
      <c r="QA1072" s="328"/>
      <c r="QB1072" s="328"/>
      <c r="QC1072" s="328"/>
      <c r="QD1072" s="328"/>
      <c r="QE1072" s="328"/>
      <c r="QF1072" s="328"/>
      <c r="QG1072" s="328"/>
      <c r="QH1072" s="328"/>
      <c r="QI1072" s="328"/>
      <c r="QJ1072" s="328"/>
      <c r="QK1072" s="328"/>
      <c r="QL1072" s="328"/>
      <c r="QM1072" s="328"/>
      <c r="QN1072" s="328"/>
      <c r="QO1072" s="328"/>
      <c r="QP1072" s="328"/>
      <c r="QQ1072" s="328"/>
      <c r="QR1072" s="328"/>
      <c r="QS1072" s="328"/>
      <c r="QT1072" s="328"/>
      <c r="QU1072" s="328"/>
      <c r="QV1072" s="328"/>
      <c r="QW1072" s="328"/>
      <c r="QX1072" s="328"/>
      <c r="QY1072" s="328"/>
      <c r="QZ1072" s="328"/>
      <c r="RA1072" s="328"/>
      <c r="RB1072" s="328"/>
      <c r="RC1072" s="328"/>
      <c r="RD1072" s="328"/>
      <c r="RE1072" s="328"/>
      <c r="RF1072" s="328"/>
      <c r="RG1072" s="328"/>
      <c r="RH1072" s="328"/>
      <c r="RI1072" s="328"/>
      <c r="RJ1072" s="328"/>
      <c r="RK1072" s="328"/>
      <c r="RL1072" s="328"/>
      <c r="RM1072" s="328"/>
      <c r="RN1072" s="328"/>
      <c r="RO1072" s="328"/>
      <c r="RP1072" s="328"/>
      <c r="RQ1072" s="328"/>
      <c r="RR1072" s="328"/>
      <c r="RS1072" s="328"/>
      <c r="RT1072" s="328"/>
      <c r="RU1072" s="328"/>
      <c r="RV1072" s="328"/>
      <c r="RW1072" s="328"/>
      <c r="RX1072" s="328"/>
      <c r="RY1072" s="328"/>
      <c r="RZ1072" s="328"/>
      <c r="SA1072" s="328"/>
      <c r="SB1072" s="328"/>
      <c r="SC1072" s="328"/>
      <c r="SD1072" s="328"/>
      <c r="SE1072" s="328"/>
      <c r="SF1072" s="328"/>
      <c r="SG1072" s="328"/>
      <c r="SH1072" s="328"/>
      <c r="SI1072" s="328"/>
      <c r="SJ1072" s="328"/>
      <c r="SK1072" s="328"/>
      <c r="SL1072" s="328"/>
      <c r="SM1072" s="328"/>
      <c r="SN1072" s="328"/>
      <c r="SO1072" s="328"/>
      <c r="SP1072" s="328"/>
      <c r="SQ1072" s="328"/>
      <c r="SR1072" s="328"/>
      <c r="SS1072" s="328"/>
      <c r="ST1072" s="328"/>
      <c r="SU1072" s="328"/>
      <c r="SV1072" s="328"/>
      <c r="SW1072" s="328"/>
      <c r="SX1072" s="328"/>
      <c r="SY1072" s="328"/>
      <c r="SZ1072" s="328"/>
      <c r="TA1072" s="328"/>
      <c r="TB1072" s="328"/>
      <c r="TC1072" s="328"/>
      <c r="TD1072" s="328"/>
      <c r="TE1072" s="328"/>
      <c r="TF1072" s="328"/>
      <c r="TG1072" s="328"/>
      <c r="TH1072" s="328"/>
      <c r="TI1072" s="328"/>
      <c r="TJ1072" s="328"/>
      <c r="TK1072" s="328"/>
      <c r="TL1072" s="328"/>
      <c r="TM1072" s="328"/>
      <c r="TN1072" s="328"/>
      <c r="TO1072" s="328"/>
      <c r="TP1072" s="328"/>
      <c r="TQ1072" s="328"/>
      <c r="TR1072" s="328"/>
      <c r="TS1072" s="328"/>
      <c r="TT1072" s="328"/>
      <c r="TU1072" s="328"/>
      <c r="TV1072" s="328"/>
      <c r="TW1072" s="328"/>
      <c r="TX1072" s="328"/>
      <c r="TY1072" s="328"/>
      <c r="TZ1072" s="328"/>
      <c r="UA1072" s="328"/>
      <c r="UB1072" s="328"/>
      <c r="UC1072" s="328"/>
      <c r="UD1072" s="328"/>
      <c r="UE1072" s="328"/>
      <c r="UF1072" s="328"/>
      <c r="UG1072" s="328"/>
      <c r="UH1072" s="328"/>
      <c r="UI1072" s="328"/>
      <c r="UJ1072" s="328"/>
      <c r="UK1072" s="328"/>
      <c r="UL1072" s="328"/>
      <c r="UM1072" s="328"/>
      <c r="UN1072" s="328"/>
      <c r="UO1072" s="328"/>
      <c r="UP1072" s="328"/>
      <c r="UQ1072" s="328"/>
      <c r="UR1072" s="328"/>
      <c r="US1072" s="328"/>
      <c r="UT1072" s="328"/>
      <c r="UU1072" s="328"/>
      <c r="UV1072" s="328"/>
      <c r="UW1072" s="328"/>
      <c r="UX1072" s="328"/>
      <c r="UY1072" s="328"/>
      <c r="UZ1072" s="328"/>
      <c r="VA1072" s="328"/>
      <c r="VB1072" s="328"/>
      <c r="VC1072" s="328"/>
      <c r="VD1072" s="328"/>
      <c r="VE1072" s="328"/>
      <c r="VF1072" s="328"/>
      <c r="VG1072" s="328"/>
      <c r="VH1072" s="328"/>
      <c r="VI1072" s="328"/>
      <c r="VJ1072" s="328"/>
      <c r="VK1072" s="328"/>
      <c r="VL1072" s="328"/>
      <c r="VM1072" s="328"/>
      <c r="VN1072" s="328"/>
      <c r="VO1072" s="328"/>
      <c r="VP1072" s="328"/>
      <c r="VQ1072" s="328"/>
      <c r="VR1072" s="328"/>
      <c r="VS1072" s="328"/>
      <c r="VT1072" s="328"/>
      <c r="VU1072" s="328"/>
      <c r="VV1072" s="328"/>
      <c r="VW1072" s="328"/>
      <c r="VX1072" s="328"/>
      <c r="VY1072" s="328"/>
      <c r="VZ1072" s="328"/>
      <c r="WA1072" s="328"/>
      <c r="WB1072" s="328"/>
      <c r="WC1072" s="328"/>
      <c r="WD1072" s="328"/>
      <c r="WE1072" s="328"/>
      <c r="WF1072" s="328"/>
      <c r="WG1072" s="328"/>
      <c r="WH1072" s="328"/>
      <c r="WI1072" s="328"/>
      <c r="WJ1072" s="328"/>
      <c r="WK1072" s="328"/>
      <c r="WL1072" s="328"/>
      <c r="WM1072" s="328"/>
      <c r="WN1072" s="328"/>
      <c r="WO1072" s="328"/>
      <c r="WP1072" s="328"/>
      <c r="WQ1072" s="328"/>
      <c r="WR1072" s="328"/>
      <c r="WS1072" s="328"/>
      <c r="WT1072" s="328"/>
      <c r="WU1072" s="328"/>
      <c r="WV1072" s="328"/>
      <c r="WW1072" s="328"/>
      <c r="WX1072" s="328"/>
      <c r="WY1072" s="328"/>
      <c r="WZ1072" s="328"/>
      <c r="XA1072" s="328"/>
      <c r="XB1072" s="328"/>
      <c r="XC1072" s="328"/>
      <c r="XD1072" s="328"/>
      <c r="XE1072" s="328"/>
      <c r="XF1072" s="328"/>
      <c r="XG1072" s="328"/>
      <c r="XH1072" s="328"/>
      <c r="XI1072" s="328"/>
      <c r="XJ1072" s="328"/>
      <c r="XK1072" s="328"/>
      <c r="XL1072" s="328"/>
      <c r="XM1072" s="328"/>
      <c r="XN1072" s="328"/>
      <c r="XO1072" s="328"/>
      <c r="XP1072" s="328"/>
      <c r="XQ1072" s="328"/>
      <c r="XR1072" s="328"/>
      <c r="XS1072" s="328"/>
      <c r="XT1072" s="328"/>
      <c r="XU1072" s="328"/>
      <c r="XV1072" s="328"/>
      <c r="XW1072" s="328"/>
      <c r="XX1072" s="328"/>
      <c r="XY1072" s="328"/>
      <c r="XZ1072" s="328"/>
      <c r="YA1072" s="328"/>
      <c r="YB1072" s="328"/>
      <c r="YC1072" s="328"/>
      <c r="YD1072" s="328"/>
      <c r="YE1072" s="328"/>
      <c r="YF1072" s="328"/>
      <c r="YG1072" s="328"/>
      <c r="YH1072" s="328"/>
      <c r="YI1072" s="328"/>
      <c r="YJ1072" s="328"/>
      <c r="YK1072" s="328"/>
      <c r="YL1072" s="328"/>
      <c r="YM1072" s="328"/>
      <c r="YN1072" s="328"/>
      <c r="YO1072" s="328"/>
      <c r="YP1072" s="328"/>
      <c r="YQ1072" s="328"/>
      <c r="YR1072" s="328"/>
      <c r="YS1072" s="328"/>
      <c r="YT1072" s="328"/>
      <c r="YU1072" s="328"/>
      <c r="YV1072" s="328"/>
      <c r="YW1072" s="328"/>
      <c r="YX1072" s="328"/>
      <c r="YY1072" s="328"/>
      <c r="YZ1072" s="328"/>
      <c r="ZA1072" s="328"/>
      <c r="ZB1072" s="328"/>
      <c r="ZC1072" s="328"/>
      <c r="ZD1072" s="328"/>
      <c r="ZE1072" s="328"/>
      <c r="ZF1072" s="328"/>
      <c r="ZG1072" s="328"/>
      <c r="ZH1072" s="328"/>
      <c r="ZI1072" s="328"/>
      <c r="ZJ1072" s="328"/>
      <c r="ZK1072" s="328"/>
      <c r="ZL1072" s="328"/>
      <c r="ZM1072" s="328"/>
      <c r="ZN1072" s="328"/>
      <c r="ZO1072" s="328"/>
      <c r="ZP1072" s="328"/>
      <c r="ZQ1072" s="328"/>
      <c r="ZR1072" s="328"/>
      <c r="ZS1072" s="328"/>
      <c r="ZT1072" s="328"/>
      <c r="ZU1072" s="328"/>
      <c r="ZV1072" s="328"/>
      <c r="ZW1072" s="328"/>
      <c r="ZX1072" s="328"/>
      <c r="ZY1072" s="328"/>
      <c r="ZZ1072" s="328"/>
      <c r="AAA1072" s="328"/>
      <c r="AAB1072" s="328"/>
      <c r="AAC1072" s="328"/>
      <c r="AAD1072" s="328"/>
      <c r="AAE1072" s="328"/>
      <c r="AAF1072" s="328"/>
      <c r="AAG1072" s="328"/>
      <c r="AAH1072" s="328"/>
      <c r="AAI1072" s="328"/>
      <c r="AAJ1072" s="328"/>
      <c r="AAK1072" s="328"/>
      <c r="AAL1072" s="328"/>
      <c r="AAM1072" s="328"/>
      <c r="AAN1072" s="328"/>
      <c r="AAO1072" s="328"/>
      <c r="AAP1072" s="328"/>
      <c r="AAQ1072" s="328"/>
      <c r="AAR1072" s="328"/>
      <c r="AAS1072" s="328"/>
      <c r="AAT1072" s="328"/>
      <c r="AAU1072" s="328"/>
      <c r="AAV1072" s="328"/>
      <c r="AAW1072" s="328"/>
      <c r="AAX1072" s="328"/>
      <c r="AAY1072" s="328"/>
      <c r="AAZ1072" s="328"/>
      <c r="ABA1072" s="328"/>
      <c r="ABB1072" s="328"/>
      <c r="ABC1072" s="328"/>
      <c r="ABD1072" s="328"/>
      <c r="ABE1072" s="328"/>
      <c r="ABF1072" s="328"/>
      <c r="ABG1072" s="328"/>
      <c r="ABH1072" s="328"/>
    </row>
    <row r="1073" spans="1:736" ht="45.75" customHeight="1">
      <c r="A1073" s="589">
        <f>1+A1072</f>
        <v>1071</v>
      </c>
      <c r="B1073" s="403" t="s">
        <v>10157</v>
      </c>
      <c r="C1073" s="156" t="s">
        <v>10158</v>
      </c>
      <c r="D1073" s="156" t="s">
        <v>6692</v>
      </c>
      <c r="E1073" s="156">
        <v>45574</v>
      </c>
      <c r="F1073" s="156">
        <v>45575</v>
      </c>
      <c r="G1073" s="156">
        <v>45653</v>
      </c>
      <c r="H1073" s="156" t="s">
        <v>416</v>
      </c>
      <c r="I1073" s="156" t="s">
        <v>9637</v>
      </c>
      <c r="J1073" s="301" t="s">
        <v>10159</v>
      </c>
      <c r="K1073" s="251">
        <v>53911135</v>
      </c>
      <c r="L1073" s="156">
        <v>8</v>
      </c>
      <c r="M1073" s="156" t="s">
        <v>97</v>
      </c>
      <c r="N1073" s="156" t="s">
        <v>5078</v>
      </c>
      <c r="O1073" s="156" t="s">
        <v>6113</v>
      </c>
      <c r="P1073" s="156" t="s">
        <v>10160</v>
      </c>
      <c r="Q1073" s="156" t="s">
        <v>10135</v>
      </c>
      <c r="R1073" s="143">
        <v>78</v>
      </c>
      <c r="S1073" s="134" t="s">
        <v>10161</v>
      </c>
      <c r="T1073" s="253" t="s">
        <v>10162</v>
      </c>
      <c r="U1073" s="156">
        <v>2024003523</v>
      </c>
      <c r="V1073" s="253" t="s">
        <v>10162</v>
      </c>
      <c r="W1073" s="156">
        <v>45575</v>
      </c>
      <c r="X1073" s="156" t="s">
        <v>103</v>
      </c>
      <c r="Y1073" s="317" t="s">
        <v>10163</v>
      </c>
      <c r="Z1073" s="156" t="s">
        <v>10162</v>
      </c>
      <c r="AA1073" s="156">
        <v>0</v>
      </c>
      <c r="AB1073" s="156">
        <v>0</v>
      </c>
      <c r="AC1073" s="156">
        <v>0</v>
      </c>
      <c r="AD1073" s="156">
        <v>0</v>
      </c>
      <c r="AE1073" s="156">
        <v>0</v>
      </c>
      <c r="AF1073" s="156">
        <v>0</v>
      </c>
      <c r="AG1073" s="156">
        <v>0</v>
      </c>
      <c r="AH1073" s="156">
        <v>0</v>
      </c>
      <c r="AI1073" s="156">
        <v>0</v>
      </c>
      <c r="AJ1073" s="156">
        <v>0</v>
      </c>
      <c r="AK1073" s="156" t="s">
        <v>104</v>
      </c>
      <c r="AL1073" s="103" t="s">
        <v>10164</v>
      </c>
      <c r="AM1073" s="156" t="s">
        <v>10165</v>
      </c>
      <c r="AN1073" s="156">
        <v>53910682</v>
      </c>
      <c r="AO1073" s="156" t="s">
        <v>114</v>
      </c>
      <c r="AP1073" s="156" t="s">
        <v>114</v>
      </c>
      <c r="AQ1073" s="156" t="s">
        <v>114</v>
      </c>
      <c r="AR1073" s="156" t="s">
        <v>114</v>
      </c>
      <c r="AS1073" s="156" t="s">
        <v>109</v>
      </c>
      <c r="AT1073" s="156" t="s">
        <v>109</v>
      </c>
      <c r="AU1073" s="156" t="s">
        <v>392</v>
      </c>
      <c r="AV1073" s="156" t="s">
        <v>9324</v>
      </c>
      <c r="AW1073" s="156" t="s">
        <v>9324</v>
      </c>
      <c r="AX1073" s="156" t="s">
        <v>109</v>
      </c>
      <c r="AY1073" s="156" t="s">
        <v>108</v>
      </c>
      <c r="AZ1073" s="156" t="s">
        <v>9324</v>
      </c>
      <c r="BA1073" s="156" t="s">
        <v>9324</v>
      </c>
      <c r="BB1073" s="156"/>
      <c r="BC1073" s="156" t="s">
        <v>9324</v>
      </c>
      <c r="BD1073" s="156" t="s">
        <v>9324</v>
      </c>
      <c r="BE1073" s="156" t="s">
        <v>9324</v>
      </c>
      <c r="BF1073" s="156" t="s">
        <v>9324</v>
      </c>
      <c r="BG1073" s="156" t="s">
        <v>9324</v>
      </c>
      <c r="BH1073" s="153" t="s">
        <v>10162</v>
      </c>
      <c r="BI1073" s="349" t="s">
        <v>113</v>
      </c>
      <c r="BJ1073" s="240" t="s">
        <v>9324</v>
      </c>
      <c r="BK1073" s="240" t="s">
        <v>114</v>
      </c>
      <c r="BL1073" s="240" t="s">
        <v>9324</v>
      </c>
      <c r="BM1073" s="437"/>
      <c r="BN1073" s="156" t="s">
        <v>161</v>
      </c>
      <c r="BO1073" s="156" t="s">
        <v>9998</v>
      </c>
      <c r="BP1073" s="156" t="s">
        <v>9999</v>
      </c>
      <c r="BQ1073" s="156">
        <v>39</v>
      </c>
      <c r="BR1073" s="156">
        <v>31017</v>
      </c>
      <c r="BS1073" s="156" t="s">
        <v>108</v>
      </c>
      <c r="BT1073" s="156" t="s">
        <v>108</v>
      </c>
      <c r="BU1073" s="156" t="s">
        <v>108</v>
      </c>
      <c r="BV1073" s="156" t="s">
        <v>108</v>
      </c>
      <c r="BW1073" s="156" t="s">
        <v>108</v>
      </c>
      <c r="BX1073" s="156" t="s">
        <v>3096</v>
      </c>
      <c r="BY1073" s="156" t="s">
        <v>10166</v>
      </c>
      <c r="BZ1073" s="156" t="s">
        <v>10167</v>
      </c>
      <c r="CA1073" s="157" t="s">
        <v>109</v>
      </c>
      <c r="CB1073" s="157" t="s">
        <v>109</v>
      </c>
      <c r="CC1073" s="157" t="s">
        <v>109</v>
      </c>
      <c r="CD1073" s="156"/>
      <c r="CE1073" s="156"/>
      <c r="CF1073" s="156"/>
      <c r="CG1073" s="156"/>
      <c r="CH1073" s="156"/>
      <c r="CI1073" s="156"/>
      <c r="CJ1073" s="156"/>
      <c r="CK1073" s="156"/>
      <c r="CL1073" s="156"/>
      <c r="CM1073" s="157" t="s">
        <v>109</v>
      </c>
      <c r="CN1073" s="156"/>
      <c r="CO1073" s="297"/>
      <c r="CP1073" s="297"/>
      <c r="CQ1073" s="297"/>
      <c r="CR1073" s="297"/>
      <c r="CS1073" s="50"/>
      <c r="CT1073" s="50"/>
      <c r="CU1073" s="50"/>
      <c r="CV1073" s="50"/>
      <c r="CW1073" s="50"/>
      <c r="CX1073" s="50"/>
      <c r="CY1073" s="50"/>
      <c r="CZ1073" s="50"/>
      <c r="DA1073" s="50"/>
      <c r="DB1073" s="50"/>
      <c r="DC1073" s="50"/>
      <c r="DD1073" s="50"/>
      <c r="DE1073" s="50"/>
      <c r="DF1073" s="50"/>
      <c r="DG1073" s="50"/>
      <c r="DH1073" s="50"/>
      <c r="DI1073" s="50"/>
      <c r="DJ1073" s="50"/>
      <c r="DK1073" s="50"/>
      <c r="DL1073" s="50"/>
      <c r="DM1073" s="50"/>
      <c r="DN1073" s="50"/>
      <c r="DO1073" s="50"/>
      <c r="DP1073" s="50"/>
      <c r="DQ1073" s="50"/>
      <c r="DR1073" s="50"/>
      <c r="DS1073" s="50"/>
      <c r="DT1073" s="50"/>
      <c r="DU1073" s="50"/>
      <c r="DV1073" s="50"/>
      <c r="DW1073" s="50"/>
      <c r="DX1073" s="50"/>
      <c r="DY1073" s="50"/>
      <c r="DZ1073" s="50"/>
      <c r="EA1073" s="50"/>
      <c r="EB1073" s="50"/>
      <c r="EC1073" s="50"/>
      <c r="ED1073" s="50"/>
      <c r="EE1073" s="50"/>
      <c r="EF1073" s="50"/>
      <c r="EG1073" s="50"/>
      <c r="EH1073" s="50"/>
      <c r="EI1073" s="50"/>
      <c r="EJ1073" s="50"/>
      <c r="EK1073" s="50"/>
      <c r="EL1073" s="50"/>
      <c r="EM1073" s="50"/>
      <c r="EN1073" s="50"/>
      <c r="EO1073" s="50"/>
      <c r="EP1073" s="50"/>
      <c r="EQ1073" s="50"/>
      <c r="ER1073" s="50"/>
      <c r="ES1073" s="50"/>
      <c r="ET1073" s="50"/>
      <c r="EU1073" s="50"/>
      <c r="EV1073" s="50"/>
      <c r="EW1073" s="50"/>
      <c r="EX1073" s="50"/>
      <c r="EY1073" s="50"/>
      <c r="EZ1073" s="50"/>
      <c r="FA1073" s="50"/>
      <c r="FB1073" s="50"/>
      <c r="FC1073" s="50"/>
      <c r="FD1073" s="50"/>
      <c r="FE1073" s="50"/>
      <c r="FF1073" s="50"/>
      <c r="FG1073" s="50"/>
      <c r="FH1073" s="50"/>
      <c r="FI1073" s="50"/>
      <c r="FJ1073" s="50"/>
      <c r="FK1073" s="50"/>
      <c r="FL1073" s="50"/>
      <c r="FM1073" s="50"/>
      <c r="FN1073" s="50"/>
      <c r="FO1073" s="50"/>
      <c r="FP1073" s="50"/>
      <c r="FQ1073" s="50"/>
      <c r="FR1073" s="50"/>
      <c r="FS1073" s="50"/>
      <c r="FT1073" s="50"/>
      <c r="FU1073" s="50"/>
      <c r="FV1073" s="50"/>
      <c r="FW1073" s="50"/>
      <c r="FX1073" s="50"/>
      <c r="FY1073" s="50"/>
      <c r="FZ1073" s="50"/>
      <c r="GA1073" s="50"/>
      <c r="GB1073" s="50"/>
      <c r="GC1073" s="50"/>
      <c r="GD1073" s="50"/>
      <c r="GE1073" s="50"/>
      <c r="GF1073" s="50"/>
      <c r="GG1073" s="50"/>
      <c r="GH1073" s="50"/>
      <c r="GI1073" s="50"/>
      <c r="GJ1073" s="50"/>
      <c r="GK1073" s="50"/>
      <c r="GL1073" s="50"/>
      <c r="GM1073" s="50"/>
      <c r="GN1073" s="50"/>
      <c r="GO1073" s="50"/>
      <c r="GP1073" s="50"/>
      <c r="GQ1073" s="50"/>
      <c r="GR1073" s="50"/>
      <c r="GS1073" s="50"/>
      <c r="GT1073" s="50"/>
      <c r="GU1073" s="50"/>
      <c r="GV1073" s="16"/>
      <c r="GW1073" s="16"/>
      <c r="GX1073" s="16"/>
      <c r="GY1073" s="16"/>
      <c r="GZ1073" s="16"/>
      <c r="HA1073" s="16"/>
      <c r="HB1073" s="16"/>
      <c r="HC1073" s="16"/>
      <c r="HD1073" s="16"/>
      <c r="HE1073" s="16"/>
      <c r="HF1073" s="16"/>
      <c r="HG1073" s="16"/>
      <c r="HH1073" s="16"/>
      <c r="HI1073" s="16"/>
      <c r="HJ1073" s="16"/>
      <c r="HK1073" s="16"/>
      <c r="HL1073" s="16"/>
      <c r="HM1073" s="16"/>
      <c r="HN1073" s="16"/>
      <c r="HO1073" s="16"/>
      <c r="HP1073" s="16"/>
      <c r="HQ1073" s="16"/>
      <c r="HR1073" s="16"/>
      <c r="HS1073" s="16"/>
      <c r="HT1073" s="16"/>
      <c r="HU1073" s="16"/>
      <c r="HV1073" s="16"/>
      <c r="HW1073" s="16"/>
      <c r="HX1073" s="16"/>
      <c r="HY1073" s="16"/>
      <c r="HZ1073" s="16"/>
      <c r="IA1073" s="16"/>
      <c r="IB1073" s="16"/>
      <c r="IC1073" s="16"/>
      <c r="ID1073" s="16"/>
      <c r="IE1073" s="16"/>
      <c r="IF1073" s="16"/>
      <c r="IG1073" s="16"/>
      <c r="IH1073" s="16"/>
      <c r="II1073" s="16"/>
      <c r="IJ1073" s="16"/>
      <c r="IK1073" s="16"/>
      <c r="IL1073" s="16"/>
      <c r="IM1073" s="16"/>
      <c r="IN1073" s="16"/>
      <c r="IO1073" s="16"/>
      <c r="IP1073" s="16"/>
      <c r="IQ1073" s="16"/>
      <c r="IR1073" s="16"/>
      <c r="IS1073" s="16"/>
      <c r="IT1073" s="16"/>
      <c r="IU1073" s="16"/>
      <c r="IV1073" s="16"/>
      <c r="IW1073" s="16"/>
      <c r="IX1073" s="16"/>
      <c r="IY1073" s="16"/>
      <c r="IZ1073" s="16"/>
      <c r="JA1073" s="16"/>
      <c r="JB1073" s="16"/>
      <c r="JC1073" s="16"/>
      <c r="JD1073" s="16"/>
      <c r="JE1073" s="16"/>
      <c r="JF1073" s="16"/>
      <c r="JG1073" s="16"/>
      <c r="JH1073" s="16"/>
      <c r="JI1073" s="16"/>
      <c r="JJ1073" s="16"/>
      <c r="JK1073" s="16"/>
      <c r="JL1073" s="16"/>
      <c r="JM1073" s="16"/>
      <c r="JN1073" s="16"/>
      <c r="JO1073" s="16"/>
      <c r="JP1073" s="16"/>
      <c r="JQ1073" s="16"/>
      <c r="JR1073" s="16"/>
      <c r="JS1073" s="16"/>
      <c r="JT1073" s="16"/>
      <c r="JU1073" s="16"/>
      <c r="JV1073" s="16"/>
      <c r="JW1073" s="16"/>
      <c r="JX1073" s="16"/>
      <c r="JY1073" s="16"/>
      <c r="JZ1073" s="16"/>
      <c r="KA1073" s="16"/>
      <c r="KB1073" s="16"/>
      <c r="KC1073" s="16"/>
      <c r="KD1073" s="16"/>
      <c r="KE1073" s="16"/>
      <c r="KF1073" s="16"/>
      <c r="KG1073" s="16"/>
      <c r="KH1073" s="16"/>
      <c r="KI1073" s="16"/>
      <c r="KJ1073" s="16"/>
      <c r="KK1073" s="16"/>
      <c r="KL1073" s="16"/>
      <c r="KM1073" s="16"/>
      <c r="KN1073" s="16"/>
      <c r="KO1073" s="16"/>
      <c r="KP1073" s="16"/>
      <c r="KQ1073" s="16"/>
      <c r="KR1073" s="16"/>
      <c r="KS1073" s="16"/>
      <c r="KT1073" s="16"/>
      <c r="KU1073" s="16"/>
      <c r="KV1073" s="16"/>
      <c r="KW1073" s="16"/>
      <c r="KX1073" s="16"/>
      <c r="KY1073" s="16"/>
      <c r="KZ1073" s="16"/>
      <c r="LA1073" s="16"/>
      <c r="LB1073" s="16"/>
      <c r="LC1073" s="16"/>
      <c r="LD1073" s="16"/>
      <c r="LE1073" s="16"/>
      <c r="LF1073" s="16"/>
      <c r="LG1073" s="16"/>
      <c r="LH1073" s="16"/>
      <c r="LI1073" s="16"/>
      <c r="LJ1073" s="16"/>
      <c r="LK1073" s="16"/>
      <c r="LL1073" s="16"/>
      <c r="LM1073" s="16"/>
      <c r="LN1073" s="16"/>
      <c r="LO1073" s="16"/>
      <c r="LP1073" s="16"/>
      <c r="LQ1073" s="16"/>
      <c r="LR1073" s="16"/>
      <c r="LS1073" s="16"/>
      <c r="LT1073" s="16"/>
      <c r="LU1073" s="16"/>
      <c r="LV1073" s="16"/>
      <c r="LW1073" s="16"/>
      <c r="LX1073" s="16"/>
      <c r="LY1073" s="16"/>
      <c r="LZ1073" s="16"/>
      <c r="MA1073" s="16"/>
      <c r="MB1073" s="16"/>
      <c r="MC1073" s="16"/>
      <c r="MD1073" s="16"/>
      <c r="ME1073" s="16"/>
      <c r="MF1073" s="16"/>
      <c r="MG1073" s="16"/>
      <c r="MH1073" s="16"/>
      <c r="MI1073" s="16"/>
      <c r="MJ1073" s="16"/>
      <c r="MK1073" s="16"/>
      <c r="ML1073" s="16"/>
      <c r="MM1073" s="16"/>
      <c r="MN1073" s="16"/>
      <c r="MO1073" s="16"/>
      <c r="MP1073" s="16"/>
      <c r="MQ1073" s="16"/>
      <c r="MR1073" s="16"/>
      <c r="MS1073" s="16"/>
      <c r="MT1073" s="16"/>
      <c r="MU1073" s="16"/>
      <c r="MV1073" s="16"/>
      <c r="MW1073" s="16"/>
      <c r="MX1073" s="16"/>
      <c r="MY1073" s="16"/>
      <c r="MZ1073" s="16"/>
      <c r="NA1073" s="16"/>
      <c r="NB1073" s="16"/>
      <c r="NC1073" s="16"/>
      <c r="ND1073" s="16"/>
      <c r="NE1073" s="16"/>
      <c r="NF1073" s="16"/>
      <c r="NG1073" s="16"/>
      <c r="NH1073" s="16"/>
      <c r="NI1073" s="16"/>
      <c r="NJ1073" s="16"/>
      <c r="NK1073" s="16"/>
      <c r="NL1073" s="16"/>
      <c r="NM1073" s="16"/>
      <c r="NN1073" s="16"/>
      <c r="NO1073" s="16"/>
      <c r="NP1073" s="16"/>
      <c r="NQ1073" s="16"/>
      <c r="NR1073" s="16"/>
      <c r="NS1073" s="16"/>
      <c r="NT1073" s="16"/>
      <c r="NU1073" s="16"/>
      <c r="NV1073" s="16"/>
      <c r="NW1073" s="16"/>
      <c r="NX1073" s="16"/>
      <c r="NY1073" s="16"/>
      <c r="NZ1073" s="16"/>
      <c r="OA1073" s="16"/>
      <c r="OB1073" s="16"/>
      <c r="OC1073" s="16"/>
      <c r="OD1073" s="16"/>
      <c r="OE1073" s="16"/>
      <c r="OF1073" s="16"/>
      <c r="OG1073" s="16"/>
      <c r="OH1073" s="16"/>
      <c r="OI1073" s="16"/>
      <c r="OJ1073" s="16"/>
      <c r="OK1073" s="16"/>
      <c r="OL1073" s="16"/>
      <c r="OM1073" s="16"/>
      <c r="ON1073" s="16"/>
      <c r="OO1073" s="16"/>
      <c r="OP1073" s="16"/>
      <c r="OQ1073" s="16"/>
      <c r="OR1073" s="16"/>
      <c r="OS1073" s="16"/>
      <c r="OT1073" s="16"/>
      <c r="OU1073" s="16"/>
      <c r="OV1073" s="16"/>
      <c r="OW1073" s="16"/>
      <c r="OX1073" s="16"/>
      <c r="OY1073" s="16"/>
      <c r="OZ1073" s="16"/>
      <c r="PA1073" s="16"/>
      <c r="PB1073" s="16"/>
      <c r="PC1073" s="16"/>
      <c r="PD1073" s="16"/>
      <c r="PE1073" s="16"/>
      <c r="PF1073" s="16"/>
      <c r="PG1073" s="16"/>
      <c r="PH1073" s="16"/>
      <c r="PI1073" s="16"/>
      <c r="PJ1073" s="16"/>
      <c r="PK1073" s="16"/>
      <c r="PL1073" s="16"/>
      <c r="PM1073" s="16"/>
      <c r="PN1073" s="16"/>
      <c r="PO1073" s="16"/>
      <c r="PP1073" s="16"/>
      <c r="PQ1073" s="16"/>
      <c r="PR1073" s="16"/>
      <c r="PS1073" s="16"/>
      <c r="PT1073" s="16"/>
      <c r="PU1073" s="16"/>
      <c r="PV1073" s="16"/>
      <c r="PW1073" s="16"/>
      <c r="PX1073" s="16"/>
      <c r="PY1073" s="16"/>
      <c r="PZ1073" s="16"/>
      <c r="QA1073" s="16"/>
      <c r="QB1073" s="16"/>
      <c r="QC1073" s="16"/>
      <c r="QD1073" s="16"/>
      <c r="QE1073" s="16"/>
      <c r="QF1073" s="16"/>
      <c r="QG1073" s="16"/>
      <c r="QH1073" s="16"/>
      <c r="QI1073" s="16"/>
      <c r="QJ1073" s="16"/>
      <c r="QK1073" s="16"/>
      <c r="QL1073" s="16"/>
      <c r="QM1073" s="16"/>
      <c r="QN1073" s="16"/>
      <c r="QO1073" s="16"/>
      <c r="QP1073" s="16"/>
      <c r="QQ1073" s="16"/>
      <c r="QR1073" s="16"/>
      <c r="QS1073" s="16"/>
      <c r="QT1073" s="16"/>
      <c r="QU1073" s="16"/>
      <c r="QV1073" s="16"/>
      <c r="QW1073" s="16"/>
      <c r="QX1073" s="16"/>
      <c r="QY1073" s="16"/>
      <c r="QZ1073" s="16"/>
      <c r="RA1073" s="16"/>
      <c r="RB1073" s="16"/>
      <c r="RC1073" s="16"/>
      <c r="RD1073" s="16"/>
      <c r="RE1073" s="16"/>
      <c r="RF1073" s="16"/>
      <c r="RG1073" s="16"/>
      <c r="RH1073" s="16"/>
      <c r="RI1073" s="16"/>
      <c r="RJ1073" s="16"/>
      <c r="RK1073" s="16"/>
      <c r="RL1073" s="16"/>
      <c r="RM1073" s="16"/>
      <c r="RN1073" s="16"/>
      <c r="RO1073" s="16"/>
      <c r="RP1073" s="16"/>
      <c r="RQ1073" s="16"/>
      <c r="RR1073" s="16"/>
      <c r="RS1073" s="16"/>
      <c r="RT1073" s="16"/>
      <c r="RU1073" s="16"/>
      <c r="RV1073" s="16"/>
      <c r="RW1073" s="16"/>
      <c r="RX1073" s="16"/>
      <c r="RY1073" s="16"/>
      <c r="RZ1073" s="16"/>
      <c r="SA1073" s="16"/>
      <c r="SB1073" s="16"/>
      <c r="SC1073" s="16"/>
      <c r="SD1073" s="16"/>
      <c r="SE1073" s="16"/>
      <c r="SF1073" s="16"/>
      <c r="SG1073" s="16"/>
      <c r="SH1073" s="16"/>
      <c r="SI1073" s="16"/>
      <c r="SJ1073" s="16"/>
      <c r="SK1073" s="16"/>
      <c r="SL1073" s="16"/>
      <c r="SM1073" s="16"/>
      <c r="SN1073" s="16"/>
      <c r="SO1073" s="16"/>
      <c r="SP1073" s="16"/>
      <c r="SQ1073" s="16"/>
      <c r="SR1073" s="16"/>
      <c r="SS1073" s="16"/>
      <c r="ST1073" s="16"/>
      <c r="SU1073" s="16"/>
      <c r="SV1073" s="16"/>
      <c r="SW1073" s="16"/>
      <c r="SX1073" s="16"/>
      <c r="SY1073" s="16"/>
      <c r="SZ1073" s="16"/>
      <c r="TA1073" s="16"/>
      <c r="TB1073" s="16"/>
      <c r="TC1073" s="16"/>
      <c r="TD1073" s="16"/>
      <c r="TE1073" s="16"/>
      <c r="TF1073" s="16"/>
      <c r="TG1073" s="16"/>
      <c r="TH1073" s="16"/>
      <c r="TI1073" s="16"/>
      <c r="TJ1073" s="16"/>
      <c r="TK1073" s="16"/>
      <c r="TL1073" s="16"/>
      <c r="TM1073" s="16"/>
      <c r="TN1073" s="16"/>
      <c r="TO1073" s="16"/>
      <c r="TP1073" s="16"/>
      <c r="TQ1073" s="16"/>
      <c r="TR1073" s="16"/>
      <c r="TS1073" s="16"/>
      <c r="TT1073" s="16"/>
      <c r="TU1073" s="16"/>
      <c r="TV1073" s="16"/>
      <c r="TW1073" s="16"/>
      <c r="TX1073" s="16"/>
      <c r="TY1073" s="16"/>
      <c r="TZ1073" s="16"/>
      <c r="UA1073" s="16"/>
      <c r="UB1073" s="16"/>
      <c r="UC1073" s="16"/>
      <c r="UD1073" s="16"/>
      <c r="UE1073" s="16"/>
      <c r="UF1073" s="16"/>
      <c r="UG1073" s="16"/>
      <c r="UH1073" s="16"/>
      <c r="UI1073" s="16"/>
      <c r="UJ1073" s="16"/>
      <c r="UK1073" s="16"/>
      <c r="UL1073" s="16"/>
      <c r="UM1073" s="16"/>
      <c r="UN1073" s="16"/>
      <c r="UO1073" s="16"/>
      <c r="UP1073" s="16"/>
      <c r="UQ1073" s="16"/>
      <c r="UR1073" s="16"/>
      <c r="US1073" s="16"/>
      <c r="UT1073" s="16"/>
      <c r="UU1073" s="16"/>
      <c r="UV1073" s="16"/>
      <c r="UW1073" s="16"/>
      <c r="UX1073" s="16"/>
      <c r="UY1073" s="16"/>
      <c r="UZ1073" s="16"/>
      <c r="VA1073" s="16"/>
      <c r="VB1073" s="16"/>
      <c r="VC1073" s="16"/>
      <c r="VD1073" s="16"/>
      <c r="VE1073" s="16"/>
      <c r="VF1073" s="16"/>
      <c r="VG1073" s="16"/>
      <c r="VH1073" s="16"/>
      <c r="VI1073" s="16"/>
      <c r="VJ1073" s="16"/>
      <c r="VK1073" s="16"/>
      <c r="VL1073" s="16"/>
      <c r="VM1073" s="16"/>
      <c r="VN1073" s="16"/>
      <c r="VO1073" s="16"/>
      <c r="VP1073" s="16"/>
      <c r="VQ1073" s="16"/>
      <c r="VR1073" s="16"/>
      <c r="VS1073" s="16"/>
      <c r="VT1073" s="16"/>
      <c r="VU1073" s="16"/>
      <c r="VV1073" s="16"/>
      <c r="VW1073" s="16"/>
      <c r="VX1073" s="16"/>
      <c r="VY1073" s="16"/>
      <c r="VZ1073" s="16"/>
      <c r="WA1073" s="16"/>
      <c r="WB1073" s="16"/>
      <c r="WC1073" s="16"/>
      <c r="WD1073" s="16"/>
      <c r="WE1073" s="16"/>
      <c r="WF1073" s="16"/>
      <c r="WG1073" s="16"/>
      <c r="WH1073" s="16"/>
      <c r="WI1073" s="16"/>
      <c r="WJ1073" s="16"/>
      <c r="WK1073" s="16"/>
      <c r="WL1073" s="16"/>
      <c r="WM1073" s="16"/>
      <c r="WN1073" s="16"/>
      <c r="WO1073" s="16"/>
      <c r="WP1073" s="16"/>
      <c r="WQ1073" s="16"/>
      <c r="WR1073" s="16"/>
      <c r="WS1073" s="16"/>
      <c r="WT1073" s="16"/>
      <c r="WU1073" s="16"/>
      <c r="WV1073" s="16"/>
      <c r="WW1073" s="16"/>
      <c r="WX1073" s="16"/>
      <c r="WY1073" s="16"/>
      <c r="WZ1073" s="16"/>
      <c r="XA1073" s="16"/>
      <c r="XB1073" s="16"/>
      <c r="XC1073" s="16"/>
      <c r="XD1073" s="16"/>
      <c r="XE1073" s="16"/>
      <c r="XF1073" s="16"/>
      <c r="XG1073" s="16"/>
      <c r="XH1073" s="16"/>
      <c r="XI1073" s="16"/>
      <c r="XJ1073" s="16"/>
      <c r="XK1073" s="16"/>
      <c r="XL1073" s="16"/>
      <c r="XM1073" s="16"/>
      <c r="XN1073" s="16"/>
      <c r="XO1073" s="16"/>
      <c r="XP1073" s="16"/>
      <c r="XQ1073" s="16"/>
      <c r="XR1073" s="16"/>
      <c r="XS1073" s="16"/>
      <c r="XT1073" s="16"/>
      <c r="XU1073" s="16"/>
      <c r="XV1073" s="16"/>
      <c r="XW1073" s="16"/>
      <c r="XX1073" s="16"/>
      <c r="XY1073" s="16"/>
      <c r="XZ1073" s="16"/>
      <c r="YA1073" s="16"/>
      <c r="YB1073" s="16"/>
      <c r="YC1073" s="16"/>
      <c r="YD1073" s="16"/>
      <c r="YE1073" s="16"/>
      <c r="YF1073" s="16"/>
      <c r="YG1073" s="16"/>
      <c r="YH1073" s="16"/>
      <c r="YI1073" s="16"/>
      <c r="YJ1073" s="16"/>
      <c r="YK1073" s="16"/>
      <c r="YL1073" s="16"/>
      <c r="YM1073" s="16"/>
      <c r="YN1073" s="16"/>
      <c r="YO1073" s="16"/>
      <c r="YP1073" s="16"/>
      <c r="YQ1073" s="16"/>
      <c r="YR1073" s="16"/>
      <c r="YS1073" s="16"/>
      <c r="YT1073" s="16"/>
      <c r="YU1073" s="16"/>
      <c r="YV1073" s="16"/>
      <c r="YW1073" s="16"/>
      <c r="YX1073" s="16"/>
      <c r="YY1073" s="16"/>
      <c r="YZ1073" s="16"/>
      <c r="ZA1073" s="16"/>
      <c r="ZB1073" s="16"/>
      <c r="ZC1073" s="16"/>
      <c r="ZD1073" s="16"/>
      <c r="ZE1073" s="16"/>
      <c r="ZF1073" s="16"/>
      <c r="ZG1073" s="16"/>
      <c r="ZH1073" s="16"/>
      <c r="ZI1073" s="16"/>
      <c r="ZJ1073" s="16"/>
      <c r="ZK1073" s="16"/>
      <c r="ZL1073" s="16"/>
      <c r="ZM1073" s="16"/>
      <c r="ZN1073" s="16"/>
      <c r="ZO1073" s="16"/>
      <c r="ZP1073" s="16"/>
      <c r="ZQ1073" s="16"/>
      <c r="ZR1073" s="16"/>
      <c r="ZS1073" s="16"/>
      <c r="ZT1073" s="16"/>
      <c r="ZU1073" s="16"/>
      <c r="ZV1073" s="16"/>
      <c r="ZW1073" s="16"/>
      <c r="ZX1073" s="16"/>
      <c r="ZY1073" s="16"/>
      <c r="ZZ1073" s="16"/>
      <c r="AAA1073" s="16"/>
      <c r="AAB1073" s="16"/>
      <c r="AAC1073" s="16"/>
      <c r="AAD1073" s="16"/>
      <c r="AAE1073" s="16"/>
      <c r="AAF1073" s="16"/>
      <c r="AAG1073" s="16"/>
      <c r="AAH1073" s="16"/>
      <c r="AAI1073" s="16"/>
      <c r="AAJ1073" s="16"/>
      <c r="AAK1073" s="16"/>
      <c r="AAL1073" s="16"/>
      <c r="AAM1073" s="16"/>
      <c r="AAN1073" s="16"/>
      <c r="AAO1073" s="16"/>
      <c r="AAP1073" s="16"/>
      <c r="AAQ1073" s="16"/>
      <c r="AAR1073" s="16"/>
      <c r="AAS1073" s="16"/>
      <c r="AAT1073" s="16"/>
      <c r="AAU1073" s="16"/>
      <c r="AAV1073" s="16"/>
      <c r="AAW1073" s="16"/>
      <c r="AAX1073" s="16"/>
      <c r="AAY1073" s="16"/>
      <c r="AAZ1073" s="16"/>
      <c r="ABA1073" s="16"/>
      <c r="ABB1073" s="16"/>
      <c r="ABC1073" s="16"/>
      <c r="ABD1073" s="16"/>
      <c r="ABE1073" s="16"/>
      <c r="ABF1073" s="16"/>
      <c r="ABG1073" s="16"/>
      <c r="ABH1073" s="16"/>
    </row>
    <row r="1074" spans="1:736" ht="45.75" customHeight="1">
      <c r="A1074" s="638">
        <f>1+A1073</f>
        <v>1072</v>
      </c>
      <c r="B1074" s="218" t="s">
        <v>10168</v>
      </c>
      <c r="C1074" s="201" t="s">
        <v>10169</v>
      </c>
      <c r="D1074" s="205" t="s">
        <v>6692</v>
      </c>
      <c r="E1074" s="202">
        <v>45574</v>
      </c>
      <c r="F1074" s="203">
        <v>45576</v>
      </c>
      <c r="G1074" s="203">
        <v>45646</v>
      </c>
      <c r="H1074" s="201" t="s">
        <v>416</v>
      </c>
      <c r="I1074" s="206" t="s">
        <v>9646</v>
      </c>
      <c r="J1074" s="201" t="s">
        <v>10170</v>
      </c>
      <c r="K1074" s="271">
        <v>52715087</v>
      </c>
      <c r="L1074" s="201">
        <v>9</v>
      </c>
      <c r="M1074" s="272" t="s">
        <v>97</v>
      </c>
      <c r="N1074" s="208" t="s">
        <v>5078</v>
      </c>
      <c r="O1074" s="218" t="s">
        <v>6113</v>
      </c>
      <c r="P1074" s="201" t="s">
        <v>481</v>
      </c>
      <c r="Q1074" s="201" t="s">
        <v>9202</v>
      </c>
      <c r="R1074" s="210">
        <v>70</v>
      </c>
      <c r="S1074" s="201" t="s">
        <v>208</v>
      </c>
      <c r="T1074" s="273" t="s">
        <v>10171</v>
      </c>
      <c r="U1074" s="274">
        <v>2024003527</v>
      </c>
      <c r="V1074" s="273" t="s">
        <v>10171</v>
      </c>
      <c r="W1074" s="275">
        <v>45575</v>
      </c>
      <c r="X1074" s="276" t="s">
        <v>103</v>
      </c>
      <c r="Y1074" s="313" t="s">
        <v>10172</v>
      </c>
      <c r="Z1074" s="215" t="s">
        <v>10171</v>
      </c>
      <c r="AA1074" s="216">
        <v>0</v>
      </c>
      <c r="AB1074" s="217">
        <v>0</v>
      </c>
      <c r="AC1074" s="216">
        <v>0</v>
      </c>
      <c r="AD1074" s="216">
        <v>0</v>
      </c>
      <c r="AE1074" s="216">
        <v>0</v>
      </c>
      <c r="AF1074" s="216">
        <v>0</v>
      </c>
      <c r="AG1074" s="216">
        <v>0</v>
      </c>
      <c r="AH1074" s="216">
        <v>0</v>
      </c>
      <c r="AI1074" s="216">
        <v>0</v>
      </c>
      <c r="AJ1074" s="216">
        <v>0</v>
      </c>
      <c r="AK1074" s="209" t="s">
        <v>104</v>
      </c>
      <c r="AL1074" s="191" t="s">
        <v>10173</v>
      </c>
      <c r="AM1074" s="201" t="s">
        <v>10174</v>
      </c>
      <c r="AN1074" s="207">
        <v>1072643021</v>
      </c>
      <c r="AO1074" s="209" t="s">
        <v>114</v>
      </c>
      <c r="AP1074" s="201" t="s">
        <v>114</v>
      </c>
      <c r="AQ1074" s="277" t="s">
        <v>114</v>
      </c>
      <c r="AR1074" s="209" t="s">
        <v>114</v>
      </c>
      <c r="AS1074" s="201" t="s">
        <v>109</v>
      </c>
      <c r="AT1074" s="209" t="s">
        <v>109</v>
      </c>
      <c r="AU1074" s="209" t="s">
        <v>392</v>
      </c>
      <c r="AV1074" s="201" t="s">
        <v>9324</v>
      </c>
      <c r="AW1074" s="201" t="s">
        <v>9324</v>
      </c>
      <c r="AX1074" s="201" t="s">
        <v>109</v>
      </c>
      <c r="AY1074" s="201" t="s">
        <v>108</v>
      </c>
      <c r="AZ1074" s="240" t="s">
        <v>9324</v>
      </c>
      <c r="BA1074" s="201" t="s">
        <v>9324</v>
      </c>
      <c r="BB1074" s="241"/>
      <c r="BC1074" s="240" t="s">
        <v>9324</v>
      </c>
      <c r="BD1074" s="210" t="s">
        <v>9324</v>
      </c>
      <c r="BE1074" s="210" t="s">
        <v>9324</v>
      </c>
      <c r="BF1074" s="210" t="s">
        <v>9324</v>
      </c>
      <c r="BG1074" s="240" t="s">
        <v>9324</v>
      </c>
      <c r="BH1074" s="221" t="s">
        <v>10171</v>
      </c>
      <c r="BI1074" s="296" t="s">
        <v>135</v>
      </c>
      <c r="BJ1074" s="201" t="s">
        <v>9324</v>
      </c>
      <c r="BK1074" s="208" t="s">
        <v>114</v>
      </c>
      <c r="BL1074" s="240" t="s">
        <v>9324</v>
      </c>
      <c r="BM1074" s="398" t="s">
        <v>10041</v>
      </c>
      <c r="BN1074" s="292" t="s">
        <v>161</v>
      </c>
      <c r="BO1074" s="208" t="s">
        <v>10175</v>
      </c>
      <c r="BP1074" s="208" t="s">
        <v>10176</v>
      </c>
      <c r="BQ1074" s="208">
        <v>45</v>
      </c>
      <c r="BR1074" s="208">
        <v>29008</v>
      </c>
      <c r="BS1074" s="208" t="s">
        <v>108</v>
      </c>
      <c r="BT1074" s="208" t="s">
        <v>108</v>
      </c>
      <c r="BU1074" s="237" t="s">
        <v>108</v>
      </c>
      <c r="BV1074" s="208" t="s">
        <v>108</v>
      </c>
      <c r="BW1074" s="278" t="s">
        <v>108</v>
      </c>
      <c r="BX1074" s="224" t="s">
        <v>10177</v>
      </c>
      <c r="BY1074" s="208">
        <v>8853722</v>
      </c>
      <c r="BZ1074" s="329" t="s">
        <v>10178</v>
      </c>
      <c r="CA1074" s="320" t="s">
        <v>109</v>
      </c>
      <c r="CB1074" s="320" t="s">
        <v>109</v>
      </c>
      <c r="CC1074" s="320"/>
      <c r="CD1074" s="322"/>
      <c r="CE1074" s="223"/>
      <c r="CF1074" s="223"/>
      <c r="CG1074" s="223"/>
      <c r="CH1074" s="223"/>
      <c r="CI1074" s="223"/>
      <c r="CJ1074" s="223"/>
      <c r="CK1074" s="223"/>
      <c r="CL1074" s="223"/>
      <c r="CM1074" s="303"/>
      <c r="CN1074" s="223"/>
      <c r="CO1074" s="297"/>
      <c r="CP1074" s="297"/>
      <c r="CQ1074" s="297"/>
      <c r="CR1074" s="297"/>
      <c r="CS1074" s="297"/>
      <c r="CT1074" s="297"/>
      <c r="CU1074" s="297"/>
      <c r="CV1074" s="297"/>
      <c r="CW1074" s="297"/>
      <c r="CX1074" s="297"/>
      <c r="CY1074" s="297"/>
      <c r="CZ1074" s="297"/>
      <c r="DA1074" s="297"/>
      <c r="DB1074" s="297"/>
      <c r="DC1074" s="297"/>
      <c r="DD1074" s="297"/>
      <c r="DE1074" s="297"/>
      <c r="DF1074" s="297"/>
      <c r="DG1074" s="297"/>
      <c r="DH1074" s="297"/>
      <c r="DI1074" s="297"/>
      <c r="DJ1074" s="297"/>
      <c r="DK1074" s="297"/>
      <c r="DL1074" s="297"/>
      <c r="DM1074" s="297"/>
      <c r="DN1074" s="297"/>
      <c r="DO1074" s="297"/>
      <c r="DP1074" s="297"/>
      <c r="DQ1074" s="297"/>
      <c r="DR1074" s="297"/>
      <c r="DS1074" s="297"/>
      <c r="DT1074" s="297"/>
      <c r="DU1074" s="297"/>
      <c r="DV1074" s="297"/>
      <c r="DW1074" s="297"/>
      <c r="DX1074" s="297"/>
      <c r="DY1074" s="297"/>
      <c r="DZ1074" s="297"/>
      <c r="EA1074" s="297"/>
      <c r="EB1074" s="297"/>
      <c r="EC1074" s="297"/>
      <c r="ED1074" s="297"/>
      <c r="EE1074" s="297"/>
      <c r="EF1074" s="297"/>
      <c r="EG1074" s="297"/>
      <c r="EH1074" s="297"/>
      <c r="EI1074" s="297"/>
      <c r="EJ1074" s="297"/>
      <c r="EK1074" s="297"/>
      <c r="EL1074" s="297"/>
      <c r="EM1074" s="297"/>
      <c r="EN1074" s="297"/>
      <c r="EO1074" s="297"/>
      <c r="EP1074" s="297"/>
      <c r="EQ1074" s="297"/>
      <c r="ER1074" s="297"/>
      <c r="ES1074" s="297"/>
      <c r="ET1074" s="297"/>
      <c r="EU1074" s="297"/>
      <c r="EV1074" s="297"/>
      <c r="EW1074" s="297"/>
      <c r="EX1074" s="297"/>
      <c r="EY1074" s="297"/>
      <c r="EZ1074" s="297"/>
      <c r="FA1074" s="297"/>
      <c r="FB1074" s="297"/>
      <c r="FC1074" s="297"/>
      <c r="FD1074" s="297"/>
      <c r="FE1074" s="297"/>
      <c r="FF1074" s="297"/>
      <c r="FG1074" s="297"/>
      <c r="FH1074" s="297"/>
      <c r="FI1074" s="297"/>
      <c r="FJ1074" s="297"/>
      <c r="FK1074" s="297"/>
      <c r="FL1074" s="297"/>
      <c r="FM1074" s="297"/>
      <c r="FN1074" s="297"/>
      <c r="FO1074" s="297"/>
      <c r="FP1074" s="297"/>
      <c r="FQ1074" s="297"/>
      <c r="FR1074" s="297"/>
      <c r="FS1074" s="297"/>
    </row>
    <row r="1075" spans="1:736" ht="45.75" customHeight="1">
      <c r="A1075" s="589">
        <f>1+A1074</f>
        <v>1073</v>
      </c>
      <c r="B1075" s="403" t="s">
        <v>10179</v>
      </c>
      <c r="C1075" s="156" t="s">
        <v>10180</v>
      </c>
      <c r="D1075" s="156" t="s">
        <v>6692</v>
      </c>
      <c r="E1075" s="156">
        <v>45574</v>
      </c>
      <c r="F1075" s="156">
        <v>45576</v>
      </c>
      <c r="G1075" s="156">
        <v>45652</v>
      </c>
      <c r="H1075" s="156" t="s">
        <v>416</v>
      </c>
      <c r="I1075" s="156" t="s">
        <v>9637</v>
      </c>
      <c r="J1075" s="301" t="s">
        <v>10181</v>
      </c>
      <c r="K1075" s="251">
        <v>1070021204</v>
      </c>
      <c r="L1075" s="156">
        <v>1</v>
      </c>
      <c r="M1075" s="156" t="s">
        <v>97</v>
      </c>
      <c r="N1075" s="156" t="s">
        <v>5078</v>
      </c>
      <c r="O1075" s="156" t="s">
        <v>7614</v>
      </c>
      <c r="P1075" s="156" t="s">
        <v>10182</v>
      </c>
      <c r="Q1075" s="156" t="s">
        <v>10183</v>
      </c>
      <c r="R1075" s="143">
        <v>76</v>
      </c>
      <c r="S1075" s="134" t="s">
        <v>10184</v>
      </c>
      <c r="T1075" s="253" t="s">
        <v>10185</v>
      </c>
      <c r="U1075" s="156">
        <v>2024003531</v>
      </c>
      <c r="V1075" s="253" t="s">
        <v>10185</v>
      </c>
      <c r="W1075" s="156">
        <v>45575</v>
      </c>
      <c r="X1075" s="156" t="s">
        <v>103</v>
      </c>
      <c r="Y1075" s="317" t="s">
        <v>10186</v>
      </c>
      <c r="Z1075" s="156" t="s">
        <v>10185</v>
      </c>
      <c r="AA1075" s="156">
        <v>0</v>
      </c>
      <c r="AB1075" s="156">
        <v>0</v>
      </c>
      <c r="AC1075" s="156">
        <v>0</v>
      </c>
      <c r="AD1075" s="156">
        <v>0</v>
      </c>
      <c r="AE1075" s="156">
        <v>0</v>
      </c>
      <c r="AF1075" s="156">
        <v>0</v>
      </c>
      <c r="AG1075" s="156">
        <v>0</v>
      </c>
      <c r="AH1075" s="156">
        <v>0</v>
      </c>
      <c r="AI1075" s="156">
        <v>0</v>
      </c>
      <c r="AJ1075" s="156">
        <v>0</v>
      </c>
      <c r="AK1075" s="156" t="s">
        <v>104</v>
      </c>
      <c r="AL1075" s="103" t="s">
        <v>10187</v>
      </c>
      <c r="AM1075" s="156" t="s">
        <v>10188</v>
      </c>
      <c r="AN1075" s="156" t="s">
        <v>10189</v>
      </c>
      <c r="AO1075" s="156" t="s">
        <v>114</v>
      </c>
      <c r="AP1075" s="156" t="s">
        <v>114</v>
      </c>
      <c r="AQ1075" s="156" t="s">
        <v>114</v>
      </c>
      <c r="AR1075" s="156" t="s">
        <v>114</v>
      </c>
      <c r="AS1075" s="156" t="s">
        <v>109</v>
      </c>
      <c r="AT1075" s="156" t="s">
        <v>109</v>
      </c>
      <c r="AU1075" s="156" t="s">
        <v>392</v>
      </c>
      <c r="AV1075" s="156" t="s">
        <v>9324</v>
      </c>
      <c r="AW1075" s="156" t="s">
        <v>110</v>
      </c>
      <c r="AX1075" s="156" t="s">
        <v>109</v>
      </c>
      <c r="AY1075" s="156" t="s">
        <v>108</v>
      </c>
      <c r="AZ1075" s="156" t="s">
        <v>9324</v>
      </c>
      <c r="BA1075" s="156" t="s">
        <v>9324</v>
      </c>
      <c r="BB1075" s="156"/>
      <c r="BC1075" s="156" t="s">
        <v>9324</v>
      </c>
      <c r="BD1075" s="156" t="s">
        <v>9324</v>
      </c>
      <c r="BE1075" s="156" t="s">
        <v>9324</v>
      </c>
      <c r="BF1075" s="156" t="s">
        <v>9324</v>
      </c>
      <c r="BG1075" s="156" t="s">
        <v>9324</v>
      </c>
      <c r="BH1075" s="153" t="s">
        <v>10185</v>
      </c>
      <c r="BI1075" s="349" t="s">
        <v>113</v>
      </c>
      <c r="BJ1075" s="240" t="s">
        <v>9324</v>
      </c>
      <c r="BK1075" s="240" t="s">
        <v>114</v>
      </c>
      <c r="BL1075" s="240" t="s">
        <v>9324</v>
      </c>
      <c r="BM1075" s="437"/>
      <c r="BN1075" s="156" t="s">
        <v>161</v>
      </c>
      <c r="BO1075" s="156" t="s">
        <v>9998</v>
      </c>
      <c r="BP1075" s="156" t="s">
        <v>9999</v>
      </c>
      <c r="BQ1075" s="156">
        <v>26</v>
      </c>
      <c r="BR1075" s="156">
        <v>36007</v>
      </c>
      <c r="BS1075" s="156" t="s">
        <v>108</v>
      </c>
      <c r="BT1075" s="156" t="s">
        <v>108</v>
      </c>
      <c r="BU1075" s="156" t="s">
        <v>108</v>
      </c>
      <c r="BV1075" s="156" t="s">
        <v>108</v>
      </c>
      <c r="BW1075" s="156" t="s">
        <v>108</v>
      </c>
      <c r="BX1075" s="156" t="s">
        <v>10190</v>
      </c>
      <c r="BY1075" s="156">
        <v>3178604864</v>
      </c>
      <c r="BZ1075" s="156" t="s">
        <v>10191</v>
      </c>
      <c r="CA1075" s="157" t="s">
        <v>109</v>
      </c>
      <c r="CB1075" s="157" t="s">
        <v>109</v>
      </c>
      <c r="CC1075" s="157" t="s">
        <v>109</v>
      </c>
      <c r="CD1075" s="156"/>
      <c r="CE1075" s="156"/>
      <c r="CF1075" s="156"/>
      <c r="CG1075" s="156"/>
      <c r="CH1075" s="156"/>
      <c r="CI1075" s="156"/>
      <c r="CJ1075" s="156"/>
      <c r="CK1075" s="156"/>
      <c r="CL1075" s="156"/>
      <c r="CM1075" s="157" t="s">
        <v>109</v>
      </c>
      <c r="CN1075" s="156"/>
      <c r="CO1075" s="297"/>
      <c r="CP1075" s="297"/>
      <c r="CQ1075" s="297"/>
      <c r="CR1075" s="297"/>
      <c r="CS1075" s="50"/>
      <c r="CT1075" s="50"/>
      <c r="CU1075" s="50"/>
      <c r="CV1075" s="50"/>
      <c r="CW1075" s="50"/>
      <c r="CX1075" s="50"/>
      <c r="CY1075" s="50"/>
      <c r="CZ1075" s="50"/>
      <c r="DA1075" s="50"/>
      <c r="DB1075" s="50"/>
      <c r="DC1075" s="50"/>
      <c r="DD1075" s="50"/>
      <c r="DE1075" s="50"/>
      <c r="DF1075" s="50"/>
      <c r="DG1075" s="50"/>
      <c r="DH1075" s="50"/>
      <c r="DI1075" s="50"/>
      <c r="DJ1075" s="50"/>
      <c r="DK1075" s="50"/>
      <c r="DL1075" s="50"/>
      <c r="DM1075" s="50"/>
      <c r="DN1075" s="50"/>
      <c r="DO1075" s="50"/>
      <c r="DP1075" s="50"/>
      <c r="DQ1075" s="50"/>
      <c r="DR1075" s="50"/>
      <c r="DS1075" s="50"/>
      <c r="DT1075" s="50"/>
      <c r="DU1075" s="50"/>
      <c r="DV1075" s="50"/>
      <c r="DW1075" s="50"/>
      <c r="DX1075" s="50"/>
      <c r="DY1075" s="50"/>
      <c r="DZ1075" s="50"/>
      <c r="EA1075" s="50"/>
      <c r="EB1075" s="50"/>
      <c r="EC1075" s="50"/>
      <c r="ED1075" s="50"/>
      <c r="EE1075" s="50"/>
      <c r="EF1075" s="50"/>
      <c r="EG1075" s="50"/>
      <c r="EH1075" s="50"/>
      <c r="EI1075" s="50"/>
      <c r="EJ1075" s="50"/>
      <c r="EK1075" s="50"/>
      <c r="EL1075" s="50"/>
      <c r="EM1075" s="50"/>
      <c r="EN1075" s="50"/>
      <c r="EO1075" s="50"/>
      <c r="EP1075" s="50"/>
      <c r="EQ1075" s="50"/>
      <c r="ER1075" s="50"/>
      <c r="ES1075" s="50"/>
      <c r="ET1075" s="50"/>
      <c r="EU1075" s="50"/>
      <c r="EV1075" s="50"/>
      <c r="EW1075" s="50"/>
      <c r="EX1075" s="50"/>
      <c r="EY1075" s="50"/>
      <c r="EZ1075" s="50"/>
      <c r="FA1075" s="50"/>
      <c r="FB1075" s="50"/>
      <c r="FC1075" s="50"/>
      <c r="FD1075" s="50"/>
      <c r="FE1075" s="50"/>
      <c r="FF1075" s="50"/>
      <c r="FG1075" s="50"/>
      <c r="FH1075" s="50"/>
      <c r="FI1075" s="50"/>
      <c r="FJ1075" s="50"/>
      <c r="FK1075" s="50"/>
      <c r="FL1075" s="50"/>
      <c r="FM1075" s="50"/>
      <c r="FN1075" s="50"/>
      <c r="FO1075" s="50"/>
      <c r="FP1075" s="50"/>
      <c r="FQ1075" s="50"/>
      <c r="FR1075" s="50"/>
      <c r="FS1075" s="50"/>
      <c r="FT1075" s="50"/>
      <c r="FU1075" s="50"/>
      <c r="FV1075" s="50"/>
      <c r="FW1075" s="50"/>
      <c r="FX1075" s="50"/>
      <c r="FY1075" s="50"/>
      <c r="FZ1075" s="50"/>
      <c r="GA1075" s="50"/>
      <c r="GB1075" s="50"/>
      <c r="GC1075" s="50"/>
      <c r="GD1075" s="50"/>
      <c r="GE1075" s="50"/>
      <c r="GF1075" s="50"/>
      <c r="GG1075" s="50"/>
      <c r="GH1075" s="50"/>
      <c r="GI1075" s="50"/>
      <c r="GJ1075" s="50"/>
      <c r="GK1075" s="50"/>
      <c r="GL1075" s="50"/>
      <c r="GM1075" s="50"/>
      <c r="GN1075" s="50"/>
      <c r="GO1075" s="50"/>
      <c r="GP1075" s="50"/>
      <c r="GQ1075" s="50"/>
      <c r="GR1075" s="50"/>
      <c r="GS1075" s="50"/>
      <c r="GT1075" s="50"/>
      <c r="GU1075" s="50"/>
      <c r="GV1075" s="16"/>
      <c r="GW1075" s="16"/>
      <c r="GX1075" s="16"/>
      <c r="GY1075" s="16"/>
      <c r="GZ1075" s="16"/>
      <c r="HA1075" s="16"/>
      <c r="HB1075" s="16"/>
      <c r="HC1075" s="16"/>
      <c r="HD1075" s="16"/>
      <c r="HE1075" s="16"/>
      <c r="HF1075" s="16"/>
      <c r="HG1075" s="16"/>
      <c r="HH1075" s="16"/>
      <c r="HI1075" s="16"/>
      <c r="HJ1075" s="16"/>
      <c r="HK1075" s="16"/>
      <c r="HL1075" s="16"/>
      <c r="HM1075" s="16"/>
      <c r="HN1075" s="16"/>
      <c r="HO1075" s="16"/>
      <c r="HP1075" s="16"/>
      <c r="HQ1075" s="16"/>
      <c r="HR1075" s="16"/>
      <c r="HS1075" s="16"/>
      <c r="HT1075" s="16"/>
      <c r="HU1075" s="16"/>
      <c r="HV1075" s="16"/>
      <c r="HW1075" s="16"/>
      <c r="HX1075" s="16"/>
      <c r="HY1075" s="16"/>
      <c r="HZ1075" s="16"/>
      <c r="IA1075" s="16"/>
      <c r="IB1075" s="16"/>
      <c r="IC1075" s="16"/>
      <c r="ID1075" s="16"/>
      <c r="IE1075" s="16"/>
      <c r="IF1075" s="16"/>
      <c r="IG1075" s="16"/>
      <c r="IH1075" s="16"/>
      <c r="II1075" s="16"/>
      <c r="IJ1075" s="16"/>
      <c r="IK1075" s="16"/>
      <c r="IL1075" s="16"/>
      <c r="IM1075" s="16"/>
      <c r="IN1075" s="16"/>
      <c r="IO1075" s="16"/>
      <c r="IP1075" s="16"/>
      <c r="IQ1075" s="16"/>
      <c r="IR1075" s="16"/>
      <c r="IS1075" s="16"/>
      <c r="IT1075" s="16"/>
      <c r="IU1075" s="16"/>
      <c r="IV1075" s="16"/>
      <c r="IW1075" s="16"/>
      <c r="IX1075" s="16"/>
      <c r="IY1075" s="16"/>
      <c r="IZ1075" s="16"/>
      <c r="JA1075" s="16"/>
      <c r="JB1075" s="16"/>
      <c r="JC1075" s="16"/>
      <c r="JD1075" s="16"/>
      <c r="JE1075" s="16"/>
      <c r="JF1075" s="16"/>
      <c r="JG1075" s="16"/>
      <c r="JH1075" s="16"/>
      <c r="JI1075" s="16"/>
      <c r="JJ1075" s="16"/>
      <c r="JK1075" s="16"/>
      <c r="JL1075" s="16"/>
      <c r="JM1075" s="16"/>
      <c r="JN1075" s="16"/>
      <c r="JO1075" s="16"/>
      <c r="JP1075" s="16"/>
      <c r="JQ1075" s="16"/>
      <c r="JR1075" s="16"/>
      <c r="JS1075" s="16"/>
      <c r="JT1075" s="16"/>
      <c r="JU1075" s="16"/>
      <c r="JV1075" s="16"/>
      <c r="JW1075" s="16"/>
      <c r="JX1075" s="16"/>
      <c r="JY1075" s="16"/>
      <c r="JZ1075" s="16"/>
      <c r="KA1075" s="16"/>
      <c r="KB1075" s="16"/>
      <c r="KC1075" s="16"/>
      <c r="KD1075" s="16"/>
      <c r="KE1075" s="16"/>
      <c r="KF1075" s="16"/>
      <c r="KG1075" s="16"/>
      <c r="KH1075" s="16"/>
      <c r="KI1075" s="16"/>
      <c r="KJ1075" s="16"/>
      <c r="KK1075" s="16"/>
      <c r="KL1075" s="16"/>
      <c r="KM1075" s="16"/>
      <c r="KN1075" s="16"/>
      <c r="KO1075" s="16"/>
      <c r="KP1075" s="16"/>
      <c r="KQ1075" s="16"/>
      <c r="KR1075" s="16"/>
      <c r="KS1075" s="16"/>
      <c r="KT1075" s="16"/>
      <c r="KU1075" s="16"/>
      <c r="KV1075" s="16"/>
      <c r="KW1075" s="16"/>
      <c r="KX1075" s="16"/>
      <c r="KY1075" s="16"/>
      <c r="KZ1075" s="16"/>
      <c r="LA1075" s="16"/>
      <c r="LB1075" s="16"/>
      <c r="LC1075" s="16"/>
      <c r="LD1075" s="16"/>
      <c r="LE1075" s="16"/>
      <c r="LF1075" s="16"/>
      <c r="LG1075" s="16"/>
      <c r="LH1075" s="16"/>
      <c r="LI1075" s="16"/>
      <c r="LJ1075" s="16"/>
      <c r="LK1075" s="16"/>
      <c r="LL1075" s="16"/>
      <c r="LM1075" s="16"/>
      <c r="LN1075" s="16"/>
      <c r="LO1075" s="16"/>
      <c r="LP1075" s="16"/>
      <c r="LQ1075" s="16"/>
      <c r="LR1075" s="16"/>
      <c r="LS1075" s="16"/>
      <c r="LT1075" s="16"/>
      <c r="LU1075" s="16"/>
      <c r="LV1075" s="16"/>
      <c r="LW1075" s="16"/>
      <c r="LX1075" s="16"/>
      <c r="LY1075" s="16"/>
      <c r="LZ1075" s="16"/>
      <c r="MA1075" s="16"/>
      <c r="MB1075" s="16"/>
      <c r="MC1075" s="16"/>
      <c r="MD1075" s="16"/>
      <c r="ME1075" s="16"/>
      <c r="MF1075" s="16"/>
      <c r="MG1075" s="16"/>
      <c r="MH1075" s="16"/>
      <c r="MI1075" s="16"/>
      <c r="MJ1075" s="16"/>
      <c r="MK1075" s="16"/>
      <c r="ML1075" s="16"/>
      <c r="MM1075" s="16"/>
      <c r="MN1075" s="16"/>
      <c r="MO1075" s="16"/>
      <c r="MP1075" s="16"/>
      <c r="MQ1075" s="16"/>
      <c r="MR1075" s="16"/>
      <c r="MS1075" s="16"/>
      <c r="MT1075" s="16"/>
      <c r="MU1075" s="16"/>
      <c r="MV1075" s="16"/>
      <c r="MW1075" s="16"/>
      <c r="MX1075" s="16"/>
      <c r="MY1075" s="16"/>
      <c r="MZ1075" s="16"/>
      <c r="NA1075" s="16"/>
      <c r="NB1075" s="16"/>
      <c r="NC1075" s="16"/>
      <c r="ND1075" s="16"/>
      <c r="NE1075" s="16"/>
      <c r="NF1075" s="16"/>
      <c r="NG1075" s="16"/>
      <c r="NH1075" s="16"/>
      <c r="NI1075" s="16"/>
      <c r="NJ1075" s="16"/>
      <c r="NK1075" s="16"/>
      <c r="NL1075" s="16"/>
      <c r="NM1075" s="16"/>
      <c r="NN1075" s="16"/>
      <c r="NO1075" s="16"/>
      <c r="NP1075" s="16"/>
      <c r="NQ1075" s="16"/>
      <c r="NR1075" s="16"/>
      <c r="NS1075" s="16"/>
      <c r="NT1075" s="16"/>
      <c r="NU1075" s="16"/>
      <c r="NV1075" s="16"/>
      <c r="NW1075" s="16"/>
      <c r="NX1075" s="16"/>
      <c r="NY1075" s="16"/>
      <c r="NZ1075" s="16"/>
      <c r="OA1075" s="16"/>
      <c r="OB1075" s="16"/>
      <c r="OC1075" s="16"/>
      <c r="OD1075" s="16"/>
      <c r="OE1075" s="16"/>
      <c r="OF1075" s="16"/>
      <c r="OG1075" s="16"/>
      <c r="OH1075" s="16"/>
      <c r="OI1075" s="16"/>
      <c r="OJ1075" s="16"/>
      <c r="OK1075" s="16"/>
      <c r="OL1075" s="16"/>
      <c r="OM1075" s="16"/>
      <c r="ON1075" s="16"/>
      <c r="OO1075" s="16"/>
      <c r="OP1075" s="16"/>
      <c r="OQ1075" s="16"/>
      <c r="OR1075" s="16"/>
      <c r="OS1075" s="16"/>
      <c r="OT1075" s="16"/>
      <c r="OU1075" s="16"/>
      <c r="OV1075" s="16"/>
      <c r="OW1075" s="16"/>
      <c r="OX1075" s="16"/>
      <c r="OY1075" s="16"/>
      <c r="OZ1075" s="16"/>
      <c r="PA1075" s="16"/>
      <c r="PB1075" s="16"/>
      <c r="PC1075" s="16"/>
      <c r="PD1075" s="16"/>
      <c r="PE1075" s="16"/>
      <c r="PF1075" s="16"/>
      <c r="PG1075" s="16"/>
      <c r="PH1075" s="16"/>
      <c r="PI1075" s="16"/>
      <c r="PJ1075" s="16"/>
      <c r="PK1075" s="16"/>
      <c r="PL1075" s="16"/>
      <c r="PM1075" s="16"/>
      <c r="PN1075" s="16"/>
      <c r="PO1075" s="16"/>
      <c r="PP1075" s="16"/>
      <c r="PQ1075" s="16"/>
      <c r="PR1075" s="16"/>
      <c r="PS1075" s="16"/>
      <c r="PT1075" s="16"/>
      <c r="PU1075" s="16"/>
      <c r="PV1075" s="16"/>
      <c r="PW1075" s="16"/>
      <c r="PX1075" s="16"/>
      <c r="PY1075" s="16"/>
      <c r="PZ1075" s="16"/>
      <c r="QA1075" s="16"/>
      <c r="QB1075" s="16"/>
      <c r="QC1075" s="16"/>
      <c r="QD1075" s="16"/>
      <c r="QE1075" s="16"/>
      <c r="QF1075" s="16"/>
      <c r="QG1075" s="16"/>
      <c r="QH1075" s="16"/>
      <c r="QI1075" s="16"/>
      <c r="QJ1075" s="16"/>
      <c r="QK1075" s="16"/>
      <c r="QL1075" s="16"/>
      <c r="QM1075" s="16"/>
      <c r="QN1075" s="16"/>
      <c r="QO1075" s="16"/>
      <c r="QP1075" s="16"/>
      <c r="QQ1075" s="16"/>
      <c r="QR1075" s="16"/>
      <c r="QS1075" s="16"/>
      <c r="QT1075" s="16"/>
      <c r="QU1075" s="16"/>
      <c r="QV1075" s="16"/>
      <c r="QW1075" s="16"/>
      <c r="QX1075" s="16"/>
      <c r="QY1075" s="16"/>
      <c r="QZ1075" s="16"/>
      <c r="RA1075" s="16"/>
      <c r="RB1075" s="16"/>
      <c r="RC1075" s="16"/>
      <c r="RD1075" s="16"/>
      <c r="RE1075" s="16"/>
      <c r="RF1075" s="16"/>
      <c r="RG1075" s="16"/>
      <c r="RH1075" s="16"/>
      <c r="RI1075" s="16"/>
      <c r="RJ1075" s="16"/>
      <c r="RK1075" s="16"/>
      <c r="RL1075" s="16"/>
      <c r="RM1075" s="16"/>
      <c r="RN1075" s="16"/>
      <c r="RO1075" s="16"/>
      <c r="RP1075" s="16"/>
      <c r="RQ1075" s="16"/>
      <c r="RR1075" s="16"/>
      <c r="RS1075" s="16"/>
      <c r="RT1075" s="16"/>
      <c r="RU1075" s="16"/>
      <c r="RV1075" s="16"/>
      <c r="RW1075" s="16"/>
      <c r="RX1075" s="16"/>
      <c r="RY1075" s="16"/>
      <c r="RZ1075" s="16"/>
      <c r="SA1075" s="16"/>
      <c r="SB1075" s="16"/>
      <c r="SC1075" s="16"/>
      <c r="SD1075" s="16"/>
      <c r="SE1075" s="16"/>
      <c r="SF1075" s="16"/>
      <c r="SG1075" s="16"/>
      <c r="SH1075" s="16"/>
      <c r="SI1075" s="16"/>
      <c r="SJ1075" s="16"/>
      <c r="SK1075" s="16"/>
      <c r="SL1075" s="16"/>
      <c r="SM1075" s="16"/>
      <c r="SN1075" s="16"/>
      <c r="SO1075" s="16"/>
      <c r="SP1075" s="16"/>
      <c r="SQ1075" s="16"/>
      <c r="SR1075" s="16"/>
      <c r="SS1075" s="16"/>
      <c r="ST1075" s="16"/>
      <c r="SU1075" s="16"/>
      <c r="SV1075" s="16"/>
      <c r="SW1075" s="16"/>
      <c r="SX1075" s="16"/>
      <c r="SY1075" s="16"/>
      <c r="SZ1075" s="16"/>
      <c r="TA1075" s="16"/>
      <c r="TB1075" s="16"/>
      <c r="TC1075" s="16"/>
      <c r="TD1075" s="16"/>
      <c r="TE1075" s="16"/>
      <c r="TF1075" s="16"/>
      <c r="TG1075" s="16"/>
      <c r="TH1075" s="16"/>
      <c r="TI1075" s="16"/>
      <c r="TJ1075" s="16"/>
      <c r="TK1075" s="16"/>
      <c r="TL1075" s="16"/>
      <c r="TM1075" s="16"/>
      <c r="TN1075" s="16"/>
      <c r="TO1075" s="16"/>
      <c r="TP1075" s="16"/>
      <c r="TQ1075" s="16"/>
      <c r="TR1075" s="16"/>
      <c r="TS1075" s="16"/>
      <c r="TT1075" s="16"/>
      <c r="TU1075" s="16"/>
      <c r="TV1075" s="16"/>
      <c r="TW1075" s="16"/>
      <c r="TX1075" s="16"/>
      <c r="TY1075" s="16"/>
      <c r="TZ1075" s="16"/>
      <c r="UA1075" s="16"/>
      <c r="UB1075" s="16"/>
      <c r="UC1075" s="16"/>
      <c r="UD1075" s="16"/>
      <c r="UE1075" s="16"/>
      <c r="UF1075" s="16"/>
      <c r="UG1075" s="16"/>
      <c r="UH1075" s="16"/>
      <c r="UI1075" s="16"/>
      <c r="UJ1075" s="16"/>
      <c r="UK1075" s="16"/>
      <c r="UL1075" s="16"/>
      <c r="UM1075" s="16"/>
      <c r="UN1075" s="16"/>
      <c r="UO1075" s="16"/>
      <c r="UP1075" s="16"/>
      <c r="UQ1075" s="16"/>
      <c r="UR1075" s="16"/>
      <c r="US1075" s="16"/>
      <c r="UT1075" s="16"/>
      <c r="UU1075" s="16"/>
      <c r="UV1075" s="16"/>
      <c r="UW1075" s="16"/>
      <c r="UX1075" s="16"/>
      <c r="UY1075" s="16"/>
      <c r="UZ1075" s="16"/>
      <c r="VA1075" s="16"/>
      <c r="VB1075" s="16"/>
      <c r="VC1075" s="16"/>
      <c r="VD1075" s="16"/>
      <c r="VE1075" s="16"/>
      <c r="VF1075" s="16"/>
      <c r="VG1075" s="16"/>
      <c r="VH1075" s="16"/>
      <c r="VI1075" s="16"/>
      <c r="VJ1075" s="16"/>
      <c r="VK1075" s="16"/>
      <c r="VL1075" s="16"/>
      <c r="VM1075" s="16"/>
      <c r="VN1075" s="16"/>
      <c r="VO1075" s="16"/>
      <c r="VP1075" s="16"/>
      <c r="VQ1075" s="16"/>
      <c r="VR1075" s="16"/>
      <c r="VS1075" s="16"/>
      <c r="VT1075" s="16"/>
      <c r="VU1075" s="16"/>
      <c r="VV1075" s="16"/>
      <c r="VW1075" s="16"/>
      <c r="VX1075" s="16"/>
      <c r="VY1075" s="16"/>
      <c r="VZ1075" s="16"/>
      <c r="WA1075" s="16"/>
      <c r="WB1075" s="16"/>
      <c r="WC1075" s="16"/>
      <c r="WD1075" s="16"/>
      <c r="WE1075" s="16"/>
      <c r="WF1075" s="16"/>
      <c r="WG1075" s="16"/>
      <c r="WH1075" s="16"/>
      <c r="WI1075" s="16"/>
      <c r="WJ1075" s="16"/>
      <c r="WK1075" s="16"/>
      <c r="WL1075" s="16"/>
      <c r="WM1075" s="16"/>
      <c r="WN1075" s="16"/>
      <c r="WO1075" s="16"/>
      <c r="WP1075" s="16"/>
      <c r="WQ1075" s="16"/>
      <c r="WR1075" s="16"/>
      <c r="WS1075" s="16"/>
      <c r="WT1075" s="16"/>
      <c r="WU1075" s="16"/>
      <c r="WV1075" s="16"/>
      <c r="WW1075" s="16"/>
      <c r="WX1075" s="16"/>
      <c r="WY1075" s="16"/>
      <c r="WZ1075" s="16"/>
      <c r="XA1075" s="16"/>
      <c r="XB1075" s="16"/>
      <c r="XC1075" s="16"/>
      <c r="XD1075" s="16"/>
      <c r="XE1075" s="16"/>
      <c r="XF1075" s="16"/>
      <c r="XG1075" s="16"/>
      <c r="XH1075" s="16"/>
      <c r="XI1075" s="16"/>
      <c r="XJ1075" s="16"/>
      <c r="XK1075" s="16"/>
      <c r="XL1075" s="16"/>
      <c r="XM1075" s="16"/>
      <c r="XN1075" s="16"/>
      <c r="XO1075" s="16"/>
      <c r="XP1075" s="16"/>
      <c r="XQ1075" s="16"/>
      <c r="XR1075" s="16"/>
      <c r="XS1075" s="16"/>
      <c r="XT1075" s="16"/>
      <c r="XU1075" s="16"/>
      <c r="XV1075" s="16"/>
      <c r="XW1075" s="16"/>
      <c r="XX1075" s="16"/>
      <c r="XY1075" s="16"/>
      <c r="XZ1075" s="16"/>
      <c r="YA1075" s="16"/>
      <c r="YB1075" s="16"/>
      <c r="YC1075" s="16"/>
      <c r="YD1075" s="16"/>
      <c r="YE1075" s="16"/>
      <c r="YF1075" s="16"/>
      <c r="YG1075" s="16"/>
      <c r="YH1075" s="16"/>
      <c r="YI1075" s="16"/>
      <c r="YJ1075" s="16"/>
      <c r="YK1075" s="16"/>
      <c r="YL1075" s="16"/>
      <c r="YM1075" s="16"/>
      <c r="YN1075" s="16"/>
      <c r="YO1075" s="16"/>
      <c r="YP1075" s="16"/>
      <c r="YQ1075" s="16"/>
      <c r="YR1075" s="16"/>
      <c r="YS1075" s="16"/>
      <c r="YT1075" s="16"/>
      <c r="YU1075" s="16"/>
      <c r="YV1075" s="16"/>
      <c r="YW1075" s="16"/>
      <c r="YX1075" s="16"/>
      <c r="YY1075" s="16"/>
      <c r="YZ1075" s="16"/>
      <c r="ZA1075" s="16"/>
      <c r="ZB1075" s="16"/>
      <c r="ZC1075" s="16"/>
      <c r="ZD1075" s="16"/>
      <c r="ZE1075" s="16"/>
      <c r="ZF1075" s="16"/>
      <c r="ZG1075" s="16"/>
      <c r="ZH1075" s="16"/>
      <c r="ZI1075" s="16"/>
      <c r="ZJ1075" s="16"/>
      <c r="ZK1075" s="16"/>
      <c r="ZL1075" s="16"/>
      <c r="ZM1075" s="16"/>
      <c r="ZN1075" s="16"/>
      <c r="ZO1075" s="16"/>
      <c r="ZP1075" s="16"/>
      <c r="ZQ1075" s="16"/>
      <c r="ZR1075" s="16"/>
      <c r="ZS1075" s="16"/>
      <c r="ZT1075" s="16"/>
      <c r="ZU1075" s="16"/>
      <c r="ZV1075" s="16"/>
      <c r="ZW1075" s="16"/>
      <c r="ZX1075" s="16"/>
      <c r="ZY1075" s="16"/>
      <c r="ZZ1075" s="16"/>
      <c r="AAA1075" s="16"/>
      <c r="AAB1075" s="16"/>
      <c r="AAC1075" s="16"/>
      <c r="AAD1075" s="16"/>
      <c r="AAE1075" s="16"/>
      <c r="AAF1075" s="16"/>
      <c r="AAG1075" s="16"/>
      <c r="AAH1075" s="16"/>
      <c r="AAI1075" s="16"/>
      <c r="AAJ1075" s="16"/>
      <c r="AAK1075" s="16"/>
      <c r="AAL1075" s="16"/>
      <c r="AAM1075" s="16"/>
      <c r="AAN1075" s="16"/>
      <c r="AAO1075" s="16"/>
      <c r="AAP1075" s="16"/>
      <c r="AAQ1075" s="16"/>
      <c r="AAR1075" s="16"/>
      <c r="AAS1075" s="16"/>
      <c r="AAT1075" s="16"/>
      <c r="AAU1075" s="16"/>
      <c r="AAV1075" s="16"/>
      <c r="AAW1075" s="16"/>
      <c r="AAX1075" s="16"/>
      <c r="AAY1075" s="16"/>
      <c r="AAZ1075" s="16"/>
      <c r="ABA1075" s="16"/>
      <c r="ABB1075" s="16"/>
      <c r="ABC1075" s="16"/>
      <c r="ABD1075" s="16"/>
      <c r="ABE1075" s="16"/>
      <c r="ABF1075" s="16"/>
      <c r="ABG1075" s="16"/>
      <c r="ABH1075" s="16"/>
    </row>
    <row r="1076" spans="1:736" ht="45.75" customHeight="1">
      <c r="A1076" s="589">
        <f>1+A1075</f>
        <v>1074</v>
      </c>
      <c r="B1076" s="403" t="s">
        <v>10192</v>
      </c>
      <c r="C1076" s="156" t="s">
        <v>10193</v>
      </c>
      <c r="D1076" s="156" t="s">
        <v>6476</v>
      </c>
      <c r="E1076" s="156">
        <v>45574</v>
      </c>
      <c r="F1076" s="156">
        <v>45576</v>
      </c>
      <c r="G1076" s="156">
        <v>45642</v>
      </c>
      <c r="H1076" s="156" t="s">
        <v>416</v>
      </c>
      <c r="I1076" s="156" t="s">
        <v>9646</v>
      </c>
      <c r="J1076" s="301" t="s">
        <v>10194</v>
      </c>
      <c r="K1076" s="251">
        <v>1075679798</v>
      </c>
      <c r="L1076" s="156">
        <v>7</v>
      </c>
      <c r="M1076" s="156" t="s">
        <v>97</v>
      </c>
      <c r="N1076" s="156" t="s">
        <v>5078</v>
      </c>
      <c r="O1076" s="156" t="s">
        <v>7614</v>
      </c>
      <c r="P1076" s="156" t="s">
        <v>10195</v>
      </c>
      <c r="Q1076" s="156" t="s">
        <v>10196</v>
      </c>
      <c r="R1076" s="143">
        <v>66</v>
      </c>
      <c r="S1076" s="134" t="s">
        <v>10197</v>
      </c>
      <c r="T1076" s="253" t="s">
        <v>10198</v>
      </c>
      <c r="U1076" s="156">
        <v>2024003539</v>
      </c>
      <c r="V1076" s="253" t="s">
        <v>10199</v>
      </c>
      <c r="W1076" s="156">
        <v>45575</v>
      </c>
      <c r="X1076" s="156" t="s">
        <v>8642</v>
      </c>
      <c r="Y1076" s="317" t="s">
        <v>10199</v>
      </c>
      <c r="Z1076" s="156">
        <v>0</v>
      </c>
      <c r="AA1076" s="156">
        <v>0</v>
      </c>
      <c r="AB1076" s="156" t="s">
        <v>10198</v>
      </c>
      <c r="AC1076" s="156">
        <v>0</v>
      </c>
      <c r="AD1076" s="156">
        <v>0</v>
      </c>
      <c r="AE1076" s="156" t="s">
        <v>10198</v>
      </c>
      <c r="AF1076" s="156">
        <v>0</v>
      </c>
      <c r="AG1076" s="156">
        <v>0</v>
      </c>
      <c r="AH1076" s="156">
        <v>0</v>
      </c>
      <c r="AI1076" s="156">
        <v>0</v>
      </c>
      <c r="AJ1076" s="156">
        <v>0</v>
      </c>
      <c r="AK1076" s="156" t="s">
        <v>104</v>
      </c>
      <c r="AL1076" s="103" t="s">
        <v>10200</v>
      </c>
      <c r="AM1076" s="156" t="s">
        <v>10201</v>
      </c>
      <c r="AN1076" s="156">
        <v>52019383</v>
      </c>
      <c r="AO1076" s="156" t="s">
        <v>114</v>
      </c>
      <c r="AP1076" s="156" t="s">
        <v>114</v>
      </c>
      <c r="AQ1076" s="156" t="s">
        <v>114</v>
      </c>
      <c r="AR1076" s="156" t="s">
        <v>114</v>
      </c>
      <c r="AS1076" s="156" t="s">
        <v>109</v>
      </c>
      <c r="AT1076" s="156" t="s">
        <v>109</v>
      </c>
      <c r="AU1076" s="156" t="s">
        <v>392</v>
      </c>
      <c r="AV1076" s="156" t="s">
        <v>9324</v>
      </c>
      <c r="AW1076" s="156" t="s">
        <v>9324</v>
      </c>
      <c r="AX1076" s="156" t="s">
        <v>109</v>
      </c>
      <c r="AY1076" s="156" t="s">
        <v>108</v>
      </c>
      <c r="AZ1076" s="156" t="s">
        <v>9324</v>
      </c>
      <c r="BA1076" s="156" t="s">
        <v>9324</v>
      </c>
      <c r="BB1076" s="156"/>
      <c r="BC1076" s="156" t="s">
        <v>9324</v>
      </c>
      <c r="BD1076" s="156" t="s">
        <v>9324</v>
      </c>
      <c r="BE1076" s="156" t="s">
        <v>9324</v>
      </c>
      <c r="BF1076" s="156" t="s">
        <v>9324</v>
      </c>
      <c r="BG1076" s="156" t="s">
        <v>9324</v>
      </c>
      <c r="BH1076" s="153" t="s">
        <v>10198</v>
      </c>
      <c r="BI1076" s="437" t="s">
        <v>259</v>
      </c>
      <c r="BJ1076" s="240" t="s">
        <v>9324</v>
      </c>
      <c r="BK1076" s="240" t="s">
        <v>114</v>
      </c>
      <c r="BL1076" s="240" t="s">
        <v>9324</v>
      </c>
      <c r="BM1076" s="161" t="s">
        <v>2539</v>
      </c>
      <c r="BN1076" s="156" t="s">
        <v>161</v>
      </c>
      <c r="BO1076" s="156" t="s">
        <v>9675</v>
      </c>
      <c r="BP1076" s="156" t="s">
        <v>10202</v>
      </c>
      <c r="BQ1076" s="156">
        <v>28</v>
      </c>
      <c r="BR1076" s="156">
        <v>35215</v>
      </c>
      <c r="BS1076" s="156" t="s">
        <v>108</v>
      </c>
      <c r="BT1076" s="156" t="s">
        <v>108</v>
      </c>
      <c r="BU1076" s="156" t="s">
        <v>108</v>
      </c>
      <c r="BV1076" s="156" t="s">
        <v>108</v>
      </c>
      <c r="BW1076" s="156" t="s">
        <v>108</v>
      </c>
      <c r="BX1076" s="156" t="s">
        <v>10203</v>
      </c>
      <c r="BY1076" s="156" t="s">
        <v>10204</v>
      </c>
      <c r="BZ1076" s="156" t="s">
        <v>10205</v>
      </c>
      <c r="CA1076" s="157" t="s">
        <v>109</v>
      </c>
      <c r="CB1076" s="157" t="s">
        <v>109</v>
      </c>
      <c r="CC1076" s="157" t="s">
        <v>109</v>
      </c>
      <c r="CD1076" s="156"/>
      <c r="CE1076" s="156"/>
      <c r="CF1076" s="156"/>
      <c r="CG1076" s="156"/>
      <c r="CH1076" s="156"/>
      <c r="CI1076" s="156"/>
      <c r="CJ1076" s="156"/>
      <c r="CK1076" s="156"/>
      <c r="CL1076" s="156"/>
      <c r="CM1076" s="152" t="s">
        <v>109</v>
      </c>
      <c r="CN1076" s="156"/>
      <c r="CO1076" s="297"/>
      <c r="CP1076" s="297"/>
      <c r="CQ1076" s="297"/>
      <c r="CR1076" s="297"/>
      <c r="CS1076" s="297"/>
      <c r="CT1076" s="297"/>
      <c r="CU1076" s="297"/>
      <c r="CV1076" s="297"/>
      <c r="CW1076" s="297"/>
      <c r="CX1076" s="297"/>
      <c r="CY1076" s="297"/>
      <c r="CZ1076" s="297"/>
      <c r="DA1076" s="297"/>
      <c r="DB1076" s="297"/>
      <c r="DC1076" s="297"/>
      <c r="DD1076" s="297"/>
      <c r="DE1076" s="297"/>
      <c r="DF1076" s="297"/>
      <c r="DG1076" s="297"/>
      <c r="DH1076" s="297"/>
      <c r="DI1076" s="297"/>
      <c r="DJ1076" s="297"/>
      <c r="DK1076" s="297"/>
      <c r="DL1076" s="297"/>
      <c r="DM1076" s="297"/>
      <c r="DN1076" s="297"/>
      <c r="DO1076" s="297"/>
      <c r="DP1076" s="297"/>
      <c r="DQ1076" s="297"/>
      <c r="DR1076" s="297"/>
      <c r="DS1076" s="297"/>
      <c r="DT1076" s="297"/>
      <c r="DU1076" s="297"/>
      <c r="DV1076" s="297"/>
      <c r="DW1076" s="297"/>
      <c r="DX1076" s="297"/>
      <c r="DY1076" s="297"/>
      <c r="DZ1076" s="297"/>
      <c r="EA1076" s="297"/>
      <c r="EB1076" s="297"/>
      <c r="EC1076" s="297"/>
      <c r="ED1076" s="297"/>
      <c r="EE1076" s="297"/>
      <c r="EF1076" s="297"/>
      <c r="EG1076" s="297"/>
      <c r="EH1076" s="297"/>
      <c r="EI1076" s="297"/>
      <c r="EJ1076" s="297"/>
      <c r="EK1076" s="297"/>
      <c r="EL1076" s="297"/>
      <c r="EM1076" s="297"/>
      <c r="EN1076" s="297"/>
      <c r="EO1076" s="297"/>
      <c r="EP1076" s="297"/>
      <c r="EQ1076" s="297"/>
      <c r="ER1076" s="297"/>
      <c r="ES1076" s="297"/>
      <c r="ET1076" s="297"/>
      <c r="EU1076" s="297"/>
      <c r="EV1076" s="297"/>
      <c r="EW1076" s="297"/>
      <c r="EX1076" s="297"/>
      <c r="EY1076" s="297"/>
      <c r="EZ1076" s="297"/>
      <c r="FA1076" s="297"/>
      <c r="FB1076" s="297"/>
      <c r="FC1076" s="297"/>
      <c r="FD1076" s="297"/>
      <c r="FE1076" s="297"/>
      <c r="FF1076" s="297"/>
      <c r="FG1076" s="297"/>
      <c r="FH1076" s="297"/>
      <c r="FI1076" s="297"/>
      <c r="FJ1076" s="297"/>
      <c r="FK1076" s="297"/>
      <c r="FL1076" s="297"/>
      <c r="FM1076" s="297"/>
      <c r="FN1076" s="297"/>
      <c r="FO1076" s="297"/>
      <c r="FP1076" s="297"/>
      <c r="FQ1076" s="297"/>
      <c r="FR1076" s="297"/>
      <c r="FS1076" s="297"/>
    </row>
    <row r="1077" spans="1:736" s="351" customFormat="1" ht="45.75" customHeight="1">
      <c r="A1077" s="589">
        <f>1+A1076</f>
        <v>1075</v>
      </c>
      <c r="B1077" s="403" t="s">
        <v>10206</v>
      </c>
      <c r="C1077" s="156" t="s">
        <v>10207</v>
      </c>
      <c r="D1077" s="156" t="s">
        <v>6455</v>
      </c>
      <c r="E1077" s="156">
        <v>45574</v>
      </c>
      <c r="F1077" s="156">
        <v>45576</v>
      </c>
      <c r="G1077" s="156">
        <v>45646</v>
      </c>
      <c r="H1077" s="156" t="s">
        <v>416</v>
      </c>
      <c r="I1077" s="156" t="s">
        <v>9646</v>
      </c>
      <c r="J1077" s="301" t="s">
        <v>10208</v>
      </c>
      <c r="K1077" s="251">
        <v>1019076351</v>
      </c>
      <c r="L1077" s="156">
        <v>7</v>
      </c>
      <c r="M1077" s="156" t="s">
        <v>97</v>
      </c>
      <c r="N1077" s="156" t="s">
        <v>5078</v>
      </c>
      <c r="O1077" s="156" t="s">
        <v>7614</v>
      </c>
      <c r="P1077" s="156" t="s">
        <v>10209</v>
      </c>
      <c r="Q1077" s="156" t="s">
        <v>9515</v>
      </c>
      <c r="R1077" s="143">
        <v>70</v>
      </c>
      <c r="S1077" s="134" t="s">
        <v>10210</v>
      </c>
      <c r="T1077" s="253" t="s">
        <v>10211</v>
      </c>
      <c r="U1077" s="156">
        <v>2024003540</v>
      </c>
      <c r="V1077" s="253" t="s">
        <v>10212</v>
      </c>
      <c r="W1077" s="156">
        <v>45575</v>
      </c>
      <c r="X1077" s="156" t="s">
        <v>103</v>
      </c>
      <c r="Y1077" s="317" t="s">
        <v>10212</v>
      </c>
      <c r="Z1077" s="156" t="s">
        <v>10212</v>
      </c>
      <c r="AA1077" s="156">
        <v>0</v>
      </c>
      <c r="AB1077" s="156">
        <v>0</v>
      </c>
      <c r="AC1077" s="156">
        <v>0</v>
      </c>
      <c r="AD1077" s="156">
        <v>0</v>
      </c>
      <c r="AE1077" s="156">
        <v>0</v>
      </c>
      <c r="AF1077" s="156">
        <v>0</v>
      </c>
      <c r="AG1077" s="156">
        <v>0</v>
      </c>
      <c r="AH1077" s="156">
        <v>0</v>
      </c>
      <c r="AI1077" s="156">
        <v>0</v>
      </c>
      <c r="AJ1077" s="156">
        <v>0</v>
      </c>
      <c r="AK1077" s="156" t="s">
        <v>104</v>
      </c>
      <c r="AL1077" s="103" t="s">
        <v>10213</v>
      </c>
      <c r="AM1077" s="156" t="s">
        <v>7551</v>
      </c>
      <c r="AN1077" s="156">
        <v>1072705866</v>
      </c>
      <c r="AO1077" s="156" t="s">
        <v>114</v>
      </c>
      <c r="AP1077" s="156" t="s">
        <v>114</v>
      </c>
      <c r="AQ1077" s="156" t="s">
        <v>114</v>
      </c>
      <c r="AR1077" s="156" t="s">
        <v>114</v>
      </c>
      <c r="AS1077" s="156" t="s">
        <v>109</v>
      </c>
      <c r="AT1077" s="156" t="s">
        <v>109</v>
      </c>
      <c r="AU1077" s="156" t="s">
        <v>392</v>
      </c>
      <c r="AV1077" s="156" t="s">
        <v>9324</v>
      </c>
      <c r="AW1077" s="156" t="s">
        <v>9324</v>
      </c>
      <c r="AX1077" s="156" t="s">
        <v>109</v>
      </c>
      <c r="AY1077" s="156" t="s">
        <v>108</v>
      </c>
      <c r="AZ1077" s="156" t="s">
        <v>9324</v>
      </c>
      <c r="BA1077" s="156" t="s">
        <v>9324</v>
      </c>
      <c r="BB1077" s="156"/>
      <c r="BC1077" s="156" t="s">
        <v>9324</v>
      </c>
      <c r="BD1077" s="156" t="s">
        <v>9324</v>
      </c>
      <c r="BE1077" s="156" t="s">
        <v>9324</v>
      </c>
      <c r="BF1077" s="156" t="s">
        <v>9324</v>
      </c>
      <c r="BG1077" s="156" t="s">
        <v>9324</v>
      </c>
      <c r="BH1077" s="153" t="s">
        <v>10211</v>
      </c>
      <c r="BI1077" s="349" t="s">
        <v>113</v>
      </c>
      <c r="BJ1077" s="240" t="s">
        <v>9324</v>
      </c>
      <c r="BK1077" s="240" t="s">
        <v>114</v>
      </c>
      <c r="BL1077" s="240" t="s">
        <v>9324</v>
      </c>
      <c r="BM1077" s="437"/>
      <c r="BN1077" s="156" t="s">
        <v>161</v>
      </c>
      <c r="BO1077" s="156" t="s">
        <v>9675</v>
      </c>
      <c r="BP1077" s="156" t="s">
        <v>10214</v>
      </c>
      <c r="BQ1077" s="156">
        <v>32</v>
      </c>
      <c r="BR1077" s="156">
        <v>33907</v>
      </c>
      <c r="BS1077" s="156" t="s">
        <v>108</v>
      </c>
      <c r="BT1077" s="156" t="s">
        <v>108</v>
      </c>
      <c r="BU1077" s="156" t="s">
        <v>108</v>
      </c>
      <c r="BV1077" s="156" t="s">
        <v>108</v>
      </c>
      <c r="BW1077" s="156" t="s">
        <v>108</v>
      </c>
      <c r="BX1077" s="156" t="s">
        <v>10215</v>
      </c>
      <c r="BY1077" s="156" t="s">
        <v>10216</v>
      </c>
      <c r="BZ1077" s="156" t="s">
        <v>10217</v>
      </c>
      <c r="CA1077" s="157" t="s">
        <v>109</v>
      </c>
      <c r="CB1077" s="157" t="s">
        <v>109</v>
      </c>
      <c r="CC1077" s="157" t="s">
        <v>109</v>
      </c>
      <c r="CD1077" s="156"/>
      <c r="CE1077" s="156"/>
      <c r="CF1077" s="156"/>
      <c r="CG1077" s="156"/>
      <c r="CH1077" s="156"/>
      <c r="CI1077" s="156"/>
      <c r="CJ1077" s="156"/>
      <c r="CK1077" s="156"/>
      <c r="CL1077" s="156"/>
      <c r="CM1077" s="157" t="s">
        <v>109</v>
      </c>
      <c r="CN1077" s="156"/>
      <c r="CO1077" s="297"/>
      <c r="CP1077" s="297"/>
      <c r="CQ1077" s="297"/>
      <c r="CR1077" s="297"/>
      <c r="CS1077" s="50"/>
      <c r="CT1077" s="50"/>
      <c r="CU1077" s="50"/>
      <c r="CV1077" s="50"/>
      <c r="CW1077" s="50"/>
      <c r="CX1077" s="50"/>
      <c r="CY1077" s="50"/>
      <c r="CZ1077" s="50"/>
      <c r="DA1077" s="50"/>
      <c r="DB1077" s="50"/>
      <c r="DC1077" s="50"/>
      <c r="DD1077" s="50"/>
      <c r="DE1077" s="50"/>
      <c r="DF1077" s="50"/>
      <c r="DG1077" s="50"/>
      <c r="DH1077" s="50"/>
      <c r="DI1077" s="50"/>
      <c r="DJ1077" s="50"/>
      <c r="DK1077" s="50"/>
      <c r="DL1077" s="50"/>
      <c r="DM1077" s="50"/>
      <c r="DN1077" s="50"/>
      <c r="DO1077" s="50"/>
      <c r="DP1077" s="50"/>
      <c r="DQ1077" s="50"/>
      <c r="DR1077" s="50"/>
      <c r="DS1077" s="50"/>
      <c r="DT1077" s="50"/>
      <c r="DU1077" s="50"/>
      <c r="DV1077" s="50"/>
      <c r="DW1077" s="50"/>
      <c r="DX1077" s="50"/>
      <c r="DY1077" s="50"/>
      <c r="DZ1077" s="50"/>
      <c r="EA1077" s="50"/>
      <c r="EB1077" s="50"/>
      <c r="EC1077" s="50"/>
      <c r="ED1077" s="50"/>
      <c r="EE1077" s="50"/>
      <c r="EF1077" s="50"/>
      <c r="EG1077" s="50"/>
      <c r="EH1077" s="50"/>
      <c r="EI1077" s="50"/>
      <c r="EJ1077" s="50"/>
      <c r="EK1077" s="50"/>
      <c r="EL1077" s="50"/>
      <c r="EM1077" s="50"/>
      <c r="EN1077" s="50"/>
      <c r="EO1077" s="50"/>
      <c r="EP1077" s="50"/>
      <c r="EQ1077" s="50"/>
      <c r="ER1077" s="50"/>
      <c r="ES1077" s="50"/>
      <c r="ET1077" s="50"/>
      <c r="EU1077" s="50"/>
      <c r="EV1077" s="50"/>
      <c r="EW1077" s="50"/>
      <c r="EX1077" s="50"/>
      <c r="EY1077" s="50"/>
      <c r="EZ1077" s="50"/>
      <c r="FA1077" s="50"/>
      <c r="FB1077" s="50"/>
      <c r="FC1077" s="50"/>
      <c r="FD1077" s="50"/>
      <c r="FE1077" s="50"/>
      <c r="FF1077" s="50"/>
      <c r="FG1077" s="50"/>
      <c r="FH1077" s="50"/>
      <c r="FI1077" s="50"/>
      <c r="FJ1077" s="50"/>
      <c r="FK1077" s="50"/>
      <c r="FL1077" s="50"/>
      <c r="FM1077" s="50"/>
      <c r="FN1077" s="50"/>
      <c r="FO1077" s="50"/>
      <c r="FP1077" s="50"/>
      <c r="FQ1077" s="50"/>
      <c r="FR1077" s="50"/>
      <c r="FS1077" s="50"/>
      <c r="FT1077" s="50"/>
      <c r="FU1077" s="50"/>
      <c r="FV1077" s="50"/>
      <c r="FW1077" s="50"/>
      <c r="FX1077" s="50"/>
      <c r="FY1077" s="50"/>
      <c r="FZ1077" s="50"/>
      <c r="GA1077" s="50"/>
      <c r="GB1077" s="50"/>
      <c r="GC1077" s="50"/>
      <c r="GD1077" s="50"/>
      <c r="GE1077" s="50"/>
      <c r="GF1077" s="50"/>
      <c r="GG1077" s="50"/>
      <c r="GH1077" s="50"/>
      <c r="GI1077" s="50"/>
      <c r="GJ1077" s="50"/>
      <c r="GK1077" s="50"/>
      <c r="GL1077" s="50"/>
      <c r="GM1077" s="50"/>
      <c r="GN1077" s="50"/>
      <c r="GO1077" s="50"/>
      <c r="GP1077" s="50"/>
      <c r="GQ1077" s="50"/>
      <c r="GR1077" s="50"/>
      <c r="GS1077" s="50"/>
      <c r="GT1077" s="50"/>
      <c r="GU1077" s="50"/>
      <c r="GV1077" s="16"/>
      <c r="GW1077" s="16"/>
      <c r="GX1077" s="16"/>
      <c r="GY1077" s="16"/>
      <c r="GZ1077" s="16"/>
      <c r="HA1077" s="16"/>
      <c r="HB1077" s="16"/>
      <c r="HC1077" s="16"/>
      <c r="HD1077" s="16"/>
      <c r="HE1077" s="16"/>
      <c r="HF1077" s="16"/>
      <c r="HG1077" s="16"/>
      <c r="HH1077" s="16"/>
      <c r="HI1077" s="16"/>
      <c r="HJ1077" s="16"/>
      <c r="HK1077" s="16"/>
      <c r="HL1077" s="16"/>
      <c r="HM1077" s="16"/>
      <c r="HN1077" s="16"/>
      <c r="HO1077" s="16"/>
      <c r="HP1077" s="16"/>
      <c r="HQ1077" s="16"/>
      <c r="HR1077" s="16"/>
      <c r="HS1077" s="16"/>
      <c r="HT1077" s="16"/>
      <c r="HU1077" s="16"/>
      <c r="HV1077" s="16"/>
      <c r="HW1077" s="16"/>
      <c r="HX1077" s="16"/>
      <c r="HY1077" s="16"/>
      <c r="HZ1077" s="16"/>
      <c r="IA1077" s="16"/>
      <c r="IB1077" s="16"/>
      <c r="IC1077" s="16"/>
      <c r="ID1077" s="16"/>
      <c r="IE1077" s="16"/>
      <c r="IF1077" s="16"/>
      <c r="IG1077" s="16"/>
      <c r="IH1077" s="16"/>
      <c r="II1077" s="16"/>
      <c r="IJ1077" s="16"/>
      <c r="IK1077" s="16"/>
      <c r="IL1077" s="16"/>
      <c r="IM1077" s="16"/>
      <c r="IN1077" s="16"/>
      <c r="IO1077" s="16"/>
      <c r="IP1077" s="16"/>
      <c r="IQ1077" s="16"/>
      <c r="IR1077" s="16"/>
      <c r="IS1077" s="16"/>
      <c r="IT1077" s="16"/>
      <c r="IU1077" s="16"/>
      <c r="IV1077" s="16"/>
      <c r="IW1077" s="16"/>
      <c r="IX1077" s="16"/>
      <c r="IY1077" s="16"/>
      <c r="IZ1077" s="16"/>
      <c r="JA1077" s="16"/>
      <c r="JB1077" s="16"/>
      <c r="JC1077" s="16"/>
      <c r="JD1077" s="16"/>
      <c r="JE1077" s="16"/>
      <c r="JF1077" s="16"/>
      <c r="JG1077" s="16"/>
      <c r="JH1077" s="16"/>
      <c r="JI1077" s="16"/>
      <c r="JJ1077" s="16"/>
      <c r="JK1077" s="16"/>
      <c r="JL1077" s="16"/>
      <c r="JM1077" s="16"/>
      <c r="JN1077" s="16"/>
      <c r="JO1077" s="16"/>
      <c r="JP1077" s="16"/>
      <c r="JQ1077" s="16"/>
      <c r="JR1077" s="16"/>
      <c r="JS1077" s="16"/>
      <c r="JT1077" s="16"/>
      <c r="JU1077" s="16"/>
      <c r="JV1077" s="16"/>
      <c r="JW1077" s="16"/>
      <c r="JX1077" s="16"/>
      <c r="JY1077" s="16"/>
      <c r="JZ1077" s="16"/>
      <c r="KA1077" s="16"/>
      <c r="KB1077" s="16"/>
      <c r="KC1077" s="16"/>
      <c r="KD1077" s="16"/>
      <c r="KE1077" s="16"/>
      <c r="KF1077" s="16"/>
      <c r="KG1077" s="16"/>
      <c r="KH1077" s="16"/>
      <c r="KI1077" s="16"/>
      <c r="KJ1077" s="16"/>
      <c r="KK1077" s="16"/>
      <c r="KL1077" s="16"/>
      <c r="KM1077" s="16"/>
      <c r="KN1077" s="16"/>
      <c r="KO1077" s="16"/>
      <c r="KP1077" s="16"/>
      <c r="KQ1077" s="16"/>
      <c r="KR1077" s="16"/>
      <c r="KS1077" s="16"/>
      <c r="KT1077" s="16"/>
      <c r="KU1077" s="16"/>
      <c r="KV1077" s="16"/>
      <c r="KW1077" s="16"/>
      <c r="KX1077" s="16"/>
      <c r="KY1077" s="16"/>
      <c r="KZ1077" s="16"/>
      <c r="LA1077" s="16"/>
      <c r="LB1077" s="16"/>
      <c r="LC1077" s="16"/>
      <c r="LD1077" s="16"/>
      <c r="LE1077" s="16"/>
      <c r="LF1077" s="16"/>
      <c r="LG1077" s="16"/>
      <c r="LH1077" s="16"/>
      <c r="LI1077" s="16"/>
      <c r="LJ1077" s="16"/>
      <c r="LK1077" s="16"/>
      <c r="LL1077" s="16"/>
      <c r="LM1077" s="16"/>
      <c r="LN1077" s="16"/>
      <c r="LO1077" s="16"/>
      <c r="LP1077" s="16"/>
      <c r="LQ1077" s="16"/>
      <c r="LR1077" s="16"/>
      <c r="LS1077" s="16"/>
      <c r="LT1077" s="16"/>
      <c r="LU1077" s="16"/>
      <c r="LV1077" s="16"/>
      <c r="LW1077" s="16"/>
      <c r="LX1077" s="16"/>
      <c r="LY1077" s="16"/>
      <c r="LZ1077" s="16"/>
      <c r="MA1077" s="16"/>
      <c r="MB1077" s="16"/>
      <c r="MC1077" s="16"/>
      <c r="MD1077" s="16"/>
      <c r="ME1077" s="16"/>
      <c r="MF1077" s="16"/>
      <c r="MG1077" s="16"/>
      <c r="MH1077" s="16"/>
      <c r="MI1077" s="16"/>
      <c r="MJ1077" s="16"/>
      <c r="MK1077" s="16"/>
      <c r="ML1077" s="16"/>
      <c r="MM1077" s="16"/>
      <c r="MN1077" s="16"/>
      <c r="MO1077" s="16"/>
      <c r="MP1077" s="16"/>
      <c r="MQ1077" s="16"/>
      <c r="MR1077" s="16"/>
      <c r="MS1077" s="16"/>
      <c r="MT1077" s="16"/>
      <c r="MU1077" s="16"/>
      <c r="MV1077" s="16"/>
      <c r="MW1077" s="16"/>
      <c r="MX1077" s="16"/>
      <c r="MY1077" s="16"/>
      <c r="MZ1077" s="16"/>
      <c r="NA1077" s="16"/>
      <c r="NB1077" s="16"/>
      <c r="NC1077" s="16"/>
      <c r="ND1077" s="16"/>
      <c r="NE1077" s="16"/>
      <c r="NF1077" s="16"/>
      <c r="NG1077" s="16"/>
      <c r="NH1077" s="16"/>
      <c r="NI1077" s="16"/>
      <c r="NJ1077" s="16"/>
      <c r="NK1077" s="16"/>
      <c r="NL1077" s="16"/>
      <c r="NM1077" s="16"/>
      <c r="NN1077" s="16"/>
      <c r="NO1077" s="16"/>
      <c r="NP1077" s="16"/>
      <c r="NQ1077" s="16"/>
      <c r="NR1077" s="16"/>
      <c r="NS1077" s="16"/>
      <c r="NT1077" s="16"/>
      <c r="NU1077" s="16"/>
      <c r="NV1077" s="16"/>
      <c r="NW1077" s="16"/>
      <c r="NX1077" s="16"/>
      <c r="NY1077" s="16"/>
      <c r="NZ1077" s="16"/>
      <c r="OA1077" s="16"/>
      <c r="OB1077" s="16"/>
      <c r="OC1077" s="16"/>
      <c r="OD1077" s="16"/>
      <c r="OE1077" s="16"/>
      <c r="OF1077" s="16"/>
      <c r="OG1077" s="16"/>
      <c r="OH1077" s="16"/>
      <c r="OI1077" s="16"/>
      <c r="OJ1077" s="16"/>
      <c r="OK1077" s="16"/>
      <c r="OL1077" s="16"/>
      <c r="OM1077" s="16"/>
      <c r="ON1077" s="16"/>
      <c r="OO1077" s="16"/>
      <c r="OP1077" s="16"/>
      <c r="OQ1077" s="16"/>
      <c r="OR1077" s="16"/>
      <c r="OS1077" s="16"/>
      <c r="OT1077" s="16"/>
      <c r="OU1077" s="16"/>
      <c r="OV1077" s="16"/>
      <c r="OW1077" s="16"/>
      <c r="OX1077" s="16"/>
      <c r="OY1077" s="16"/>
      <c r="OZ1077" s="16"/>
      <c r="PA1077" s="16"/>
      <c r="PB1077" s="16"/>
      <c r="PC1077" s="16"/>
      <c r="PD1077" s="16"/>
      <c r="PE1077" s="16"/>
      <c r="PF1077" s="16"/>
      <c r="PG1077" s="16"/>
      <c r="PH1077" s="16"/>
      <c r="PI1077" s="16"/>
      <c r="PJ1077" s="16"/>
      <c r="PK1077" s="16"/>
      <c r="PL1077" s="16"/>
      <c r="PM1077" s="16"/>
      <c r="PN1077" s="16"/>
      <c r="PO1077" s="16"/>
      <c r="PP1077" s="16"/>
      <c r="PQ1077" s="16"/>
      <c r="PR1077" s="16"/>
      <c r="PS1077" s="16"/>
      <c r="PT1077" s="16"/>
      <c r="PU1077" s="16"/>
      <c r="PV1077" s="16"/>
      <c r="PW1077" s="16"/>
      <c r="PX1077" s="16"/>
      <c r="PY1077" s="16"/>
      <c r="PZ1077" s="16"/>
      <c r="QA1077" s="16"/>
      <c r="QB1077" s="16"/>
      <c r="QC1077" s="16"/>
      <c r="QD1077" s="16"/>
      <c r="QE1077" s="16"/>
      <c r="QF1077" s="16"/>
      <c r="QG1077" s="16"/>
      <c r="QH1077" s="16"/>
      <c r="QI1077" s="16"/>
      <c r="QJ1077" s="16"/>
      <c r="QK1077" s="16"/>
      <c r="QL1077" s="16"/>
      <c r="QM1077" s="16"/>
      <c r="QN1077" s="16"/>
      <c r="QO1077" s="16"/>
      <c r="QP1077" s="16"/>
      <c r="QQ1077" s="16"/>
      <c r="QR1077" s="16"/>
      <c r="QS1077" s="16"/>
      <c r="QT1077" s="16"/>
      <c r="QU1077" s="16"/>
      <c r="QV1077" s="16"/>
      <c r="QW1077" s="16"/>
      <c r="QX1077" s="16"/>
      <c r="QY1077" s="16"/>
      <c r="QZ1077" s="16"/>
      <c r="RA1077" s="16"/>
      <c r="RB1077" s="16"/>
      <c r="RC1077" s="16"/>
      <c r="RD1077" s="16"/>
      <c r="RE1077" s="16"/>
      <c r="RF1077" s="16"/>
      <c r="RG1077" s="16"/>
      <c r="RH1077" s="16"/>
      <c r="RI1077" s="16"/>
      <c r="RJ1077" s="16"/>
      <c r="RK1077" s="16"/>
      <c r="RL1077" s="16"/>
      <c r="RM1077" s="16"/>
      <c r="RN1077" s="16"/>
      <c r="RO1077" s="16"/>
      <c r="RP1077" s="16"/>
      <c r="RQ1077" s="16"/>
      <c r="RR1077" s="16"/>
      <c r="RS1077" s="16"/>
      <c r="RT1077" s="16"/>
      <c r="RU1077" s="16"/>
      <c r="RV1077" s="16"/>
      <c r="RW1077" s="16"/>
      <c r="RX1077" s="16"/>
      <c r="RY1077" s="16"/>
      <c r="RZ1077" s="16"/>
      <c r="SA1077" s="16"/>
      <c r="SB1077" s="16"/>
      <c r="SC1077" s="16"/>
      <c r="SD1077" s="16"/>
      <c r="SE1077" s="16"/>
      <c r="SF1077" s="16"/>
      <c r="SG1077" s="16"/>
      <c r="SH1077" s="16"/>
      <c r="SI1077" s="16"/>
      <c r="SJ1077" s="16"/>
      <c r="SK1077" s="16"/>
      <c r="SL1077" s="16"/>
      <c r="SM1077" s="16"/>
      <c r="SN1077" s="16"/>
      <c r="SO1077" s="16"/>
      <c r="SP1077" s="16"/>
      <c r="SQ1077" s="16"/>
      <c r="SR1077" s="16"/>
      <c r="SS1077" s="16"/>
      <c r="ST1077" s="16"/>
      <c r="SU1077" s="16"/>
      <c r="SV1077" s="16"/>
      <c r="SW1077" s="16"/>
      <c r="SX1077" s="16"/>
      <c r="SY1077" s="16"/>
      <c r="SZ1077" s="16"/>
      <c r="TA1077" s="16"/>
      <c r="TB1077" s="16"/>
      <c r="TC1077" s="16"/>
      <c r="TD1077" s="16"/>
      <c r="TE1077" s="16"/>
      <c r="TF1077" s="16"/>
      <c r="TG1077" s="16"/>
      <c r="TH1077" s="16"/>
      <c r="TI1077" s="16"/>
      <c r="TJ1077" s="16"/>
      <c r="TK1077" s="16"/>
      <c r="TL1077" s="16"/>
      <c r="TM1077" s="16"/>
      <c r="TN1077" s="16"/>
      <c r="TO1077" s="16"/>
      <c r="TP1077" s="16"/>
      <c r="TQ1077" s="16"/>
      <c r="TR1077" s="16"/>
      <c r="TS1077" s="16"/>
      <c r="TT1077" s="16"/>
      <c r="TU1077" s="16"/>
      <c r="TV1077" s="16"/>
      <c r="TW1077" s="16"/>
      <c r="TX1077" s="16"/>
      <c r="TY1077" s="16"/>
      <c r="TZ1077" s="16"/>
      <c r="UA1077" s="16"/>
      <c r="UB1077" s="16"/>
      <c r="UC1077" s="16"/>
      <c r="UD1077" s="16"/>
      <c r="UE1077" s="16"/>
      <c r="UF1077" s="16"/>
      <c r="UG1077" s="16"/>
      <c r="UH1077" s="16"/>
      <c r="UI1077" s="16"/>
      <c r="UJ1077" s="16"/>
      <c r="UK1077" s="16"/>
      <c r="UL1077" s="16"/>
      <c r="UM1077" s="16"/>
      <c r="UN1077" s="16"/>
      <c r="UO1077" s="16"/>
      <c r="UP1077" s="16"/>
      <c r="UQ1077" s="16"/>
      <c r="UR1077" s="16"/>
      <c r="US1077" s="16"/>
      <c r="UT1077" s="16"/>
      <c r="UU1077" s="16"/>
      <c r="UV1077" s="16"/>
      <c r="UW1077" s="16"/>
      <c r="UX1077" s="16"/>
      <c r="UY1077" s="16"/>
      <c r="UZ1077" s="16"/>
      <c r="VA1077" s="16"/>
      <c r="VB1077" s="16"/>
      <c r="VC1077" s="16"/>
      <c r="VD1077" s="16"/>
      <c r="VE1077" s="16"/>
      <c r="VF1077" s="16"/>
      <c r="VG1077" s="16"/>
      <c r="VH1077" s="16"/>
      <c r="VI1077" s="16"/>
      <c r="VJ1077" s="16"/>
      <c r="VK1077" s="16"/>
      <c r="VL1077" s="16"/>
      <c r="VM1077" s="16"/>
      <c r="VN1077" s="16"/>
      <c r="VO1077" s="16"/>
      <c r="VP1077" s="16"/>
      <c r="VQ1077" s="16"/>
      <c r="VR1077" s="16"/>
      <c r="VS1077" s="16"/>
      <c r="VT1077" s="16"/>
      <c r="VU1077" s="16"/>
      <c r="VV1077" s="16"/>
      <c r="VW1077" s="16"/>
      <c r="VX1077" s="16"/>
      <c r="VY1077" s="16"/>
      <c r="VZ1077" s="16"/>
      <c r="WA1077" s="16"/>
      <c r="WB1077" s="16"/>
      <c r="WC1077" s="16"/>
      <c r="WD1077" s="16"/>
      <c r="WE1077" s="16"/>
      <c r="WF1077" s="16"/>
      <c r="WG1077" s="16"/>
      <c r="WH1077" s="16"/>
      <c r="WI1077" s="16"/>
      <c r="WJ1077" s="16"/>
      <c r="WK1077" s="16"/>
      <c r="WL1077" s="16"/>
      <c r="WM1077" s="16"/>
      <c r="WN1077" s="16"/>
      <c r="WO1077" s="16"/>
      <c r="WP1077" s="16"/>
      <c r="WQ1077" s="16"/>
      <c r="WR1077" s="16"/>
      <c r="WS1077" s="16"/>
      <c r="WT1077" s="16"/>
      <c r="WU1077" s="16"/>
      <c r="WV1077" s="16"/>
      <c r="WW1077" s="16"/>
      <c r="WX1077" s="16"/>
      <c r="WY1077" s="16"/>
      <c r="WZ1077" s="16"/>
      <c r="XA1077" s="16"/>
      <c r="XB1077" s="16"/>
      <c r="XC1077" s="16"/>
      <c r="XD1077" s="16"/>
      <c r="XE1077" s="16"/>
      <c r="XF1077" s="16"/>
      <c r="XG1077" s="16"/>
      <c r="XH1077" s="16"/>
      <c r="XI1077" s="16"/>
      <c r="XJ1077" s="16"/>
      <c r="XK1077" s="16"/>
      <c r="XL1077" s="16"/>
      <c r="XM1077" s="16"/>
      <c r="XN1077" s="16"/>
      <c r="XO1077" s="16"/>
      <c r="XP1077" s="16"/>
      <c r="XQ1077" s="16"/>
      <c r="XR1077" s="16"/>
      <c r="XS1077" s="16"/>
      <c r="XT1077" s="16"/>
      <c r="XU1077" s="16"/>
      <c r="XV1077" s="16"/>
      <c r="XW1077" s="16"/>
      <c r="XX1077" s="16"/>
      <c r="XY1077" s="16"/>
      <c r="XZ1077" s="16"/>
      <c r="YA1077" s="16"/>
      <c r="YB1077" s="16"/>
      <c r="YC1077" s="16"/>
      <c r="YD1077" s="16"/>
      <c r="YE1077" s="16"/>
      <c r="YF1077" s="16"/>
      <c r="YG1077" s="16"/>
      <c r="YH1077" s="16"/>
      <c r="YI1077" s="16"/>
      <c r="YJ1077" s="16"/>
      <c r="YK1077" s="16"/>
      <c r="YL1077" s="16"/>
      <c r="YM1077" s="16"/>
      <c r="YN1077" s="16"/>
      <c r="YO1077" s="16"/>
      <c r="YP1077" s="16"/>
      <c r="YQ1077" s="16"/>
      <c r="YR1077" s="16"/>
      <c r="YS1077" s="16"/>
      <c r="YT1077" s="16"/>
      <c r="YU1077" s="16"/>
      <c r="YV1077" s="16"/>
      <c r="YW1077" s="16"/>
      <c r="YX1077" s="16"/>
      <c r="YY1077" s="16"/>
      <c r="YZ1077" s="16"/>
      <c r="ZA1077" s="16"/>
      <c r="ZB1077" s="16"/>
      <c r="ZC1077" s="16"/>
      <c r="ZD1077" s="16"/>
      <c r="ZE1077" s="16"/>
      <c r="ZF1077" s="16"/>
      <c r="ZG1077" s="16"/>
      <c r="ZH1077" s="16"/>
      <c r="ZI1077" s="16"/>
      <c r="ZJ1077" s="16"/>
      <c r="ZK1077" s="16"/>
      <c r="ZL1077" s="16"/>
      <c r="ZM1077" s="16"/>
      <c r="ZN1077" s="16"/>
      <c r="ZO1077" s="16"/>
      <c r="ZP1077" s="16"/>
      <c r="ZQ1077" s="16"/>
      <c r="ZR1077" s="16"/>
      <c r="ZS1077" s="16"/>
      <c r="ZT1077" s="16"/>
      <c r="ZU1077" s="16"/>
      <c r="ZV1077" s="16"/>
      <c r="ZW1077" s="16"/>
      <c r="ZX1077" s="16"/>
      <c r="ZY1077" s="16"/>
      <c r="ZZ1077" s="16"/>
      <c r="AAA1077" s="16"/>
      <c r="AAB1077" s="16"/>
      <c r="AAC1077" s="16"/>
      <c r="AAD1077" s="16"/>
      <c r="AAE1077" s="16"/>
      <c r="AAF1077" s="16"/>
      <c r="AAG1077" s="16"/>
      <c r="AAH1077" s="16"/>
      <c r="AAI1077" s="16"/>
      <c r="AAJ1077" s="16"/>
      <c r="AAK1077" s="16"/>
      <c r="AAL1077" s="16"/>
      <c r="AAM1077" s="16"/>
      <c r="AAN1077" s="16"/>
      <c r="AAO1077" s="16"/>
      <c r="AAP1077" s="16"/>
      <c r="AAQ1077" s="16"/>
      <c r="AAR1077" s="16"/>
      <c r="AAS1077" s="16"/>
      <c r="AAT1077" s="16"/>
      <c r="AAU1077" s="16"/>
      <c r="AAV1077" s="16"/>
      <c r="AAW1077" s="16"/>
      <c r="AAX1077" s="16"/>
      <c r="AAY1077" s="16"/>
      <c r="AAZ1077" s="16"/>
      <c r="ABA1077" s="16"/>
      <c r="ABB1077" s="16"/>
      <c r="ABC1077" s="16"/>
      <c r="ABD1077" s="16"/>
      <c r="ABE1077" s="16"/>
      <c r="ABF1077" s="16"/>
      <c r="ABG1077" s="16"/>
      <c r="ABH1077" s="16"/>
    </row>
    <row r="1078" spans="1:736" ht="45.75" customHeight="1">
      <c r="A1078" s="589">
        <f>1+A1077</f>
        <v>1076</v>
      </c>
      <c r="B1078" s="349" t="s">
        <v>10218</v>
      </c>
      <c r="C1078" s="349" t="s">
        <v>10219</v>
      </c>
      <c r="D1078" s="205" t="s">
        <v>108</v>
      </c>
      <c r="E1078" s="601">
        <v>45575</v>
      </c>
      <c r="F1078" s="203">
        <v>45575</v>
      </c>
      <c r="G1078" s="203">
        <v>45656</v>
      </c>
      <c r="H1078" s="201" t="s">
        <v>416</v>
      </c>
      <c r="I1078" s="206" t="s">
        <v>9637</v>
      </c>
      <c r="J1078" s="349" t="s">
        <v>10220</v>
      </c>
      <c r="K1078" s="271" t="s">
        <v>10221</v>
      </c>
      <c r="L1078" s="201">
        <v>6</v>
      </c>
      <c r="M1078" s="272" t="s">
        <v>97</v>
      </c>
      <c r="N1078" s="208" t="s">
        <v>5078</v>
      </c>
      <c r="O1078" s="218" t="s">
        <v>1061</v>
      </c>
      <c r="P1078" s="201" t="s">
        <v>7159</v>
      </c>
      <c r="Q1078" s="201" t="s">
        <v>10222</v>
      </c>
      <c r="R1078" s="210">
        <v>81</v>
      </c>
      <c r="S1078" s="201" t="s">
        <v>10223</v>
      </c>
      <c r="T1078" s="273" t="s">
        <v>9994</v>
      </c>
      <c r="U1078" s="274">
        <v>2024003538</v>
      </c>
      <c r="V1078" s="273" t="s">
        <v>9996</v>
      </c>
      <c r="W1078" s="275">
        <v>45575</v>
      </c>
      <c r="X1078" s="276" t="s">
        <v>103</v>
      </c>
      <c r="Y1078" s="313" t="s">
        <v>9996</v>
      </c>
      <c r="Z1078" s="215" t="s">
        <v>9996</v>
      </c>
      <c r="AA1078" s="216">
        <v>0</v>
      </c>
      <c r="AB1078" s="217">
        <v>0</v>
      </c>
      <c r="AC1078" s="216">
        <v>0</v>
      </c>
      <c r="AD1078" s="216">
        <v>0</v>
      </c>
      <c r="AE1078" s="216">
        <v>0</v>
      </c>
      <c r="AF1078" s="216">
        <v>0</v>
      </c>
      <c r="AG1078" s="216">
        <v>0</v>
      </c>
      <c r="AH1078" s="216">
        <v>0</v>
      </c>
      <c r="AI1078" s="216">
        <v>0</v>
      </c>
      <c r="AJ1078" s="216">
        <v>0</v>
      </c>
      <c r="AK1078" s="209" t="s">
        <v>104</v>
      </c>
      <c r="AL1078" s="191" t="s">
        <v>10224</v>
      </c>
      <c r="AM1078" s="201" t="s">
        <v>10225</v>
      </c>
      <c r="AN1078" s="207">
        <v>1072646479</v>
      </c>
      <c r="AO1078" s="209" t="s">
        <v>114</v>
      </c>
      <c r="AP1078" s="201" t="s">
        <v>114</v>
      </c>
      <c r="AQ1078" s="277" t="s">
        <v>114</v>
      </c>
      <c r="AR1078" s="209" t="s">
        <v>114</v>
      </c>
      <c r="AS1078" s="201" t="s">
        <v>109</v>
      </c>
      <c r="AT1078" s="209" t="s">
        <v>109</v>
      </c>
      <c r="AU1078" s="209" t="s">
        <v>392</v>
      </c>
      <c r="AV1078" s="201" t="s">
        <v>9324</v>
      </c>
      <c r="AW1078" s="201" t="s">
        <v>9324</v>
      </c>
      <c r="AX1078" s="201" t="s">
        <v>109</v>
      </c>
      <c r="AY1078" s="201" t="s">
        <v>108</v>
      </c>
      <c r="AZ1078" s="240" t="s">
        <v>9324</v>
      </c>
      <c r="BA1078" s="201" t="s">
        <v>9324</v>
      </c>
      <c r="BB1078" s="241"/>
      <c r="BC1078" s="240" t="s">
        <v>9324</v>
      </c>
      <c r="BD1078" s="210" t="s">
        <v>9324</v>
      </c>
      <c r="BE1078" s="210" t="s">
        <v>9324</v>
      </c>
      <c r="BF1078" s="210" t="s">
        <v>9324</v>
      </c>
      <c r="BG1078" s="240" t="s">
        <v>9324</v>
      </c>
      <c r="BH1078" s="221" t="s">
        <v>9994</v>
      </c>
      <c r="BI1078" s="349" t="s">
        <v>259</v>
      </c>
      <c r="BJ1078" s="201" t="s">
        <v>9324</v>
      </c>
      <c r="BK1078" s="208" t="s">
        <v>114</v>
      </c>
      <c r="BL1078" s="240" t="s">
        <v>9324</v>
      </c>
      <c r="BM1078" s="296" t="s">
        <v>2539</v>
      </c>
      <c r="BN1078" s="292" t="s">
        <v>115</v>
      </c>
      <c r="BO1078" s="208" t="s">
        <v>9998</v>
      </c>
      <c r="BP1078" s="208" t="s">
        <v>9999</v>
      </c>
      <c r="BQ1078" s="208">
        <v>51</v>
      </c>
      <c r="BR1078" s="208">
        <v>26889</v>
      </c>
      <c r="BS1078" s="208" t="s">
        <v>109</v>
      </c>
      <c r="BT1078" s="208" t="s">
        <v>108</v>
      </c>
      <c r="BU1078" s="237" t="s">
        <v>108</v>
      </c>
      <c r="BV1078" s="208" t="s">
        <v>108</v>
      </c>
      <c r="BW1078" s="278" t="s">
        <v>108</v>
      </c>
      <c r="BX1078" s="224" t="s">
        <v>10226</v>
      </c>
      <c r="BY1078" s="208" t="s">
        <v>10227</v>
      </c>
      <c r="BZ1078" s="329" t="s">
        <v>10228</v>
      </c>
      <c r="CA1078" s="172" t="s">
        <v>109</v>
      </c>
      <c r="CB1078" s="172" t="s">
        <v>109</v>
      </c>
      <c r="CC1078" s="172" t="s">
        <v>10229</v>
      </c>
      <c r="CD1078" s="172"/>
      <c r="CE1078" s="172"/>
      <c r="CF1078" s="172"/>
      <c r="CG1078" s="172"/>
      <c r="CH1078" s="172"/>
      <c r="CI1078" s="172"/>
      <c r="CJ1078" s="172"/>
      <c r="CK1078" s="172"/>
      <c r="CL1078" s="172"/>
      <c r="CM1078" s="172" t="s">
        <v>109</v>
      </c>
      <c r="CN1078" s="172"/>
      <c r="CO1078" s="50"/>
      <c r="CP1078" s="50"/>
      <c r="CQ1078" s="50"/>
      <c r="CR1078" s="50"/>
      <c r="CS1078" s="50"/>
      <c r="CT1078" s="50"/>
      <c r="CU1078" s="50"/>
      <c r="CV1078" s="50"/>
      <c r="CW1078" s="50"/>
      <c r="CX1078" s="50"/>
      <c r="CY1078" s="50"/>
      <c r="CZ1078" s="50"/>
      <c r="DA1078" s="50"/>
      <c r="DB1078" s="50"/>
      <c r="DC1078" s="50"/>
      <c r="DD1078" s="50"/>
      <c r="DE1078" s="50"/>
      <c r="DF1078" s="50"/>
      <c r="DG1078" s="50"/>
      <c r="DH1078" s="50"/>
      <c r="DI1078" s="50"/>
      <c r="DJ1078" s="50"/>
      <c r="DK1078" s="50"/>
      <c r="DL1078" s="50"/>
      <c r="DM1078" s="50"/>
      <c r="DN1078" s="50"/>
      <c r="DO1078" s="50"/>
      <c r="DP1078" s="50"/>
      <c r="DQ1078" s="50"/>
      <c r="DR1078" s="50"/>
      <c r="DS1078" s="50"/>
      <c r="DT1078" s="50"/>
      <c r="DU1078" s="50"/>
      <c r="DV1078" s="50"/>
      <c r="DW1078" s="50"/>
      <c r="DX1078" s="50"/>
      <c r="DY1078" s="50"/>
      <c r="DZ1078" s="50"/>
      <c r="EA1078" s="50"/>
      <c r="EB1078" s="50"/>
      <c r="EC1078" s="50"/>
      <c r="ED1078" s="50"/>
      <c r="EE1078" s="50"/>
      <c r="EF1078" s="297"/>
      <c r="EG1078" s="297"/>
      <c r="EH1078" s="297"/>
      <c r="EI1078" s="297"/>
      <c r="EJ1078" s="297"/>
      <c r="EK1078" s="297"/>
      <c r="EL1078" s="297"/>
      <c r="EM1078" s="297"/>
      <c r="EN1078" s="297"/>
      <c r="EO1078" s="297"/>
      <c r="EP1078" s="297"/>
      <c r="EQ1078" s="297"/>
      <c r="ER1078" s="297"/>
      <c r="ES1078" s="297"/>
      <c r="ET1078" s="297"/>
      <c r="EU1078" s="297"/>
      <c r="EV1078" s="297"/>
      <c r="EW1078" s="297"/>
      <c r="EX1078" s="297"/>
      <c r="EY1078" s="297"/>
      <c r="EZ1078" s="297"/>
      <c r="FA1078" s="297"/>
      <c r="FB1078" s="297"/>
      <c r="FC1078" s="297"/>
      <c r="FD1078" s="297"/>
      <c r="FE1078" s="297"/>
      <c r="FF1078" s="297"/>
      <c r="FG1078" s="297"/>
      <c r="FH1078" s="297"/>
      <c r="FI1078" s="297"/>
      <c r="FJ1078" s="297"/>
      <c r="FK1078" s="297"/>
      <c r="FL1078" s="297"/>
      <c r="FM1078" s="297"/>
      <c r="FN1078" s="297"/>
      <c r="FO1078" s="297"/>
      <c r="FP1078" s="297"/>
      <c r="FQ1078" s="297"/>
      <c r="FR1078" s="297"/>
      <c r="FS1078" s="297"/>
    </row>
    <row r="1079" spans="1:736" ht="45.75" customHeight="1">
      <c r="A1079" s="638">
        <f>1+A1078</f>
        <v>1077</v>
      </c>
      <c r="B1079" s="218" t="s">
        <v>10230</v>
      </c>
      <c r="C1079" s="201" t="s">
        <v>10231</v>
      </c>
      <c r="D1079" s="205" t="s">
        <v>8490</v>
      </c>
      <c r="E1079" s="202">
        <v>45575</v>
      </c>
      <c r="F1079" s="203">
        <v>45580</v>
      </c>
      <c r="G1079" s="203">
        <v>45657</v>
      </c>
      <c r="H1079" s="201" t="s">
        <v>416</v>
      </c>
      <c r="I1079" s="206" t="s">
        <v>10232</v>
      </c>
      <c r="J1079" s="201" t="s">
        <v>2086</v>
      </c>
      <c r="K1079" s="271">
        <v>800187672</v>
      </c>
      <c r="L1079" s="201">
        <v>4</v>
      </c>
      <c r="M1079" s="272" t="s">
        <v>926</v>
      </c>
      <c r="N1079" s="208" t="s">
        <v>5078</v>
      </c>
      <c r="O1079" s="218" t="s">
        <v>427</v>
      </c>
      <c r="P1079" s="201" t="s">
        <v>2087</v>
      </c>
      <c r="Q1079" s="201" t="s">
        <v>10233</v>
      </c>
      <c r="R1079" s="210">
        <v>77</v>
      </c>
      <c r="S1079" s="201" t="s">
        <v>10234</v>
      </c>
      <c r="T1079" s="273" t="s">
        <v>10235</v>
      </c>
      <c r="U1079" s="274">
        <v>2024003546</v>
      </c>
      <c r="V1079" s="273" t="s">
        <v>10235</v>
      </c>
      <c r="W1079" s="275">
        <v>45575</v>
      </c>
      <c r="X1079" s="276" t="s">
        <v>103</v>
      </c>
      <c r="Y1079" s="313" t="s">
        <v>10236</v>
      </c>
      <c r="Z1079" s="215" t="s">
        <v>10235</v>
      </c>
      <c r="AA1079" s="216">
        <v>0</v>
      </c>
      <c r="AB1079" s="217">
        <v>0</v>
      </c>
      <c r="AC1079" s="216">
        <v>0</v>
      </c>
      <c r="AD1079" s="216">
        <v>0</v>
      </c>
      <c r="AE1079" s="216">
        <v>0</v>
      </c>
      <c r="AF1079" s="216">
        <v>0</v>
      </c>
      <c r="AG1079" s="216">
        <v>0</v>
      </c>
      <c r="AH1079" s="216">
        <v>0</v>
      </c>
      <c r="AI1079" s="216">
        <v>0</v>
      </c>
      <c r="AJ1079" s="216">
        <v>0</v>
      </c>
      <c r="AK1079" s="209" t="s">
        <v>104</v>
      </c>
      <c r="AL1079" s="191" t="s">
        <v>10237</v>
      </c>
      <c r="AM1079" s="201" t="s">
        <v>10238</v>
      </c>
      <c r="AN1079" s="207">
        <v>53910247</v>
      </c>
      <c r="AO1079" s="209" t="s">
        <v>10239</v>
      </c>
      <c r="AP1079" s="201" t="s">
        <v>362</v>
      </c>
      <c r="AQ1079" s="277">
        <v>45580</v>
      </c>
      <c r="AR1079" s="209" t="s">
        <v>10240</v>
      </c>
      <c r="AS1079" s="201" t="s">
        <v>114</v>
      </c>
      <c r="AT1079" s="209" t="s">
        <v>109</v>
      </c>
      <c r="AU1079" s="209" t="s">
        <v>392</v>
      </c>
      <c r="AV1079" s="201" t="s">
        <v>9324</v>
      </c>
      <c r="AW1079" s="201" t="s">
        <v>9324</v>
      </c>
      <c r="AX1079" s="201" t="s">
        <v>109</v>
      </c>
      <c r="AY1079" s="201" t="s">
        <v>108</v>
      </c>
      <c r="AZ1079" s="240" t="s">
        <v>9324</v>
      </c>
      <c r="BA1079" s="201" t="s">
        <v>9324</v>
      </c>
      <c r="BB1079" s="241"/>
      <c r="BC1079" s="240" t="s">
        <v>9324</v>
      </c>
      <c r="BD1079" s="210" t="s">
        <v>9324</v>
      </c>
      <c r="BE1079" s="210" t="s">
        <v>9324</v>
      </c>
      <c r="BF1079" s="210" t="s">
        <v>9324</v>
      </c>
      <c r="BG1079" s="240" t="s">
        <v>9324</v>
      </c>
      <c r="BH1079" s="221" t="s">
        <v>10235</v>
      </c>
      <c r="BI1079" s="296" t="s">
        <v>135</v>
      </c>
      <c r="BJ1079" s="201" t="s">
        <v>9324</v>
      </c>
      <c r="BK1079" s="208" t="s">
        <v>9324</v>
      </c>
      <c r="BL1079" s="240" t="s">
        <v>9324</v>
      </c>
      <c r="BM1079" s="398" t="s">
        <v>136</v>
      </c>
      <c r="BN1079" s="292" t="s">
        <v>108</v>
      </c>
      <c r="BO1079" s="208" t="s">
        <v>108</v>
      </c>
      <c r="BP1079" s="208" t="s">
        <v>108</v>
      </c>
      <c r="BQ1079" s="208" t="s">
        <v>108</v>
      </c>
      <c r="BR1079" s="208" t="s">
        <v>108</v>
      </c>
      <c r="BS1079" s="208" t="s">
        <v>108</v>
      </c>
      <c r="BT1079" s="208" t="s">
        <v>108</v>
      </c>
      <c r="BU1079" s="237" t="s">
        <v>108</v>
      </c>
      <c r="BV1079" s="208" t="s">
        <v>108</v>
      </c>
      <c r="BW1079" s="278" t="s">
        <v>108</v>
      </c>
      <c r="BX1079" s="224" t="s">
        <v>10241</v>
      </c>
      <c r="BY1079" s="208" t="s">
        <v>10242</v>
      </c>
      <c r="BZ1079" s="329" t="s">
        <v>10243</v>
      </c>
      <c r="CA1079" s="320" t="s">
        <v>109</v>
      </c>
      <c r="CB1079" s="320" t="s">
        <v>109</v>
      </c>
      <c r="CC1079" s="320" t="s">
        <v>109</v>
      </c>
      <c r="CD1079" s="322"/>
      <c r="CE1079" s="223"/>
      <c r="CF1079" s="223"/>
      <c r="CG1079" s="223"/>
      <c r="CH1079" s="223"/>
      <c r="CI1079" s="223"/>
      <c r="CJ1079" s="223"/>
      <c r="CK1079" s="223"/>
      <c r="CL1079" s="223"/>
      <c r="CM1079" s="303"/>
      <c r="CN1079" s="223"/>
      <c r="CO1079" s="50"/>
      <c r="CP1079" s="50"/>
      <c r="CQ1079" s="50"/>
      <c r="CR1079" s="50"/>
      <c r="CS1079" s="50"/>
      <c r="CT1079" s="50"/>
      <c r="CU1079" s="50"/>
      <c r="CV1079" s="50"/>
      <c r="CW1079" s="50"/>
      <c r="CX1079" s="50"/>
      <c r="CY1079" s="50"/>
      <c r="CZ1079" s="50"/>
      <c r="DA1079" s="50"/>
      <c r="DB1079" s="50"/>
      <c r="DC1079" s="50"/>
      <c r="DD1079" s="50"/>
      <c r="DE1079" s="50"/>
      <c r="DF1079" s="50"/>
      <c r="DG1079" s="50"/>
      <c r="DH1079" s="50"/>
      <c r="DI1079" s="50"/>
      <c r="DJ1079" s="50"/>
      <c r="DK1079" s="50"/>
      <c r="DL1079" s="50"/>
      <c r="DM1079" s="50"/>
      <c r="DN1079" s="50"/>
      <c r="DO1079" s="50"/>
      <c r="DP1079" s="50"/>
      <c r="DQ1079" s="50"/>
      <c r="DR1079" s="50"/>
      <c r="DS1079" s="50"/>
      <c r="DT1079" s="50"/>
      <c r="DU1079" s="50"/>
      <c r="DV1079" s="50"/>
      <c r="DW1079" s="50"/>
      <c r="DX1079" s="50"/>
      <c r="DY1079" s="50"/>
      <c r="DZ1079" s="50"/>
      <c r="EA1079" s="50"/>
      <c r="EB1079" s="50"/>
      <c r="EC1079" s="50"/>
      <c r="ED1079" s="50"/>
      <c r="EE1079" s="50"/>
      <c r="EF1079" s="297"/>
      <c r="EG1079" s="297"/>
      <c r="EH1079" s="297"/>
      <c r="EI1079" s="297"/>
      <c r="EJ1079" s="297"/>
      <c r="EK1079" s="297"/>
      <c r="EL1079" s="297"/>
      <c r="EM1079" s="297"/>
      <c r="EN1079" s="297"/>
      <c r="EO1079" s="297"/>
      <c r="EP1079" s="297"/>
      <c r="EQ1079" s="297"/>
      <c r="ER1079" s="297"/>
      <c r="ES1079" s="297"/>
      <c r="ET1079" s="297"/>
      <c r="EU1079" s="297"/>
      <c r="EV1079" s="297"/>
      <c r="EW1079" s="297"/>
      <c r="EX1079" s="297"/>
      <c r="EY1079" s="297"/>
      <c r="EZ1079" s="297"/>
      <c r="FA1079" s="297"/>
      <c r="FB1079" s="297"/>
      <c r="FC1079" s="297"/>
      <c r="FD1079" s="297"/>
      <c r="FE1079" s="297"/>
      <c r="FF1079" s="297"/>
      <c r="FG1079" s="297"/>
      <c r="FH1079" s="297"/>
      <c r="FI1079" s="297"/>
      <c r="FJ1079" s="297"/>
      <c r="FK1079" s="297"/>
      <c r="FL1079" s="297"/>
      <c r="FM1079" s="297"/>
      <c r="FN1079" s="297"/>
      <c r="FO1079" s="297"/>
      <c r="FP1079" s="297"/>
      <c r="FQ1079" s="297"/>
      <c r="FR1079" s="297"/>
      <c r="FS1079" s="297"/>
    </row>
    <row r="1080" spans="1:736" ht="45.75" customHeight="1">
      <c r="A1080" s="589">
        <f>1+A1079</f>
        <v>1078</v>
      </c>
      <c r="B1080" s="403" t="s">
        <v>10244</v>
      </c>
      <c r="C1080" s="156" t="s">
        <v>10245</v>
      </c>
      <c r="D1080" s="156" t="s">
        <v>6692</v>
      </c>
      <c r="E1080" s="156">
        <v>45575</v>
      </c>
      <c r="F1080" s="156">
        <v>45576</v>
      </c>
      <c r="G1080" s="156">
        <v>45652</v>
      </c>
      <c r="H1080" s="156" t="s">
        <v>416</v>
      </c>
      <c r="I1080" s="156" t="s">
        <v>9646</v>
      </c>
      <c r="J1080" s="301" t="s">
        <v>10246</v>
      </c>
      <c r="K1080" s="251">
        <v>80733413</v>
      </c>
      <c r="L1080" s="156">
        <v>5</v>
      </c>
      <c r="M1080" s="156" t="s">
        <v>97</v>
      </c>
      <c r="N1080" s="156" t="s">
        <v>5078</v>
      </c>
      <c r="O1080" s="156" t="s">
        <v>5898</v>
      </c>
      <c r="P1080" s="156" t="s">
        <v>3630</v>
      </c>
      <c r="Q1080" s="156" t="s">
        <v>10183</v>
      </c>
      <c r="R1080" s="143">
        <v>76</v>
      </c>
      <c r="S1080" s="134" t="s">
        <v>10247</v>
      </c>
      <c r="T1080" s="253" t="s">
        <v>10248</v>
      </c>
      <c r="U1080" s="156">
        <v>2024003588</v>
      </c>
      <c r="V1080" s="253" t="s">
        <v>10248</v>
      </c>
      <c r="W1080" s="156">
        <v>45576</v>
      </c>
      <c r="X1080" s="156" t="s">
        <v>103</v>
      </c>
      <c r="Y1080" s="317" t="s">
        <v>10249</v>
      </c>
      <c r="Z1080" s="156" t="s">
        <v>10248</v>
      </c>
      <c r="AA1080" s="156">
        <v>0</v>
      </c>
      <c r="AB1080" s="156">
        <v>0</v>
      </c>
      <c r="AC1080" s="156">
        <v>0</v>
      </c>
      <c r="AD1080" s="156">
        <v>0</v>
      </c>
      <c r="AE1080" s="156">
        <v>0</v>
      </c>
      <c r="AF1080" s="156">
        <v>0</v>
      </c>
      <c r="AG1080" s="156">
        <v>0</v>
      </c>
      <c r="AH1080" s="156">
        <v>0</v>
      </c>
      <c r="AI1080" s="156">
        <v>0</v>
      </c>
      <c r="AJ1080" s="156">
        <v>0</v>
      </c>
      <c r="AK1080" s="156" t="s">
        <v>104</v>
      </c>
      <c r="AL1080" s="103" t="s">
        <v>10250</v>
      </c>
      <c r="AM1080" s="156" t="s">
        <v>10251</v>
      </c>
      <c r="AN1080" s="156">
        <v>35427456</v>
      </c>
      <c r="AO1080" s="156" t="s">
        <v>114</v>
      </c>
      <c r="AP1080" s="156" t="s">
        <v>114</v>
      </c>
      <c r="AQ1080" s="156" t="s">
        <v>114</v>
      </c>
      <c r="AR1080" s="156" t="s">
        <v>114</v>
      </c>
      <c r="AS1080" s="156" t="s">
        <v>109</v>
      </c>
      <c r="AT1080" s="156" t="s">
        <v>109</v>
      </c>
      <c r="AU1080" s="156" t="s">
        <v>392</v>
      </c>
      <c r="AV1080" s="156" t="s">
        <v>9324</v>
      </c>
      <c r="AW1080" s="156" t="s">
        <v>9324</v>
      </c>
      <c r="AX1080" s="156" t="s">
        <v>109</v>
      </c>
      <c r="AY1080" s="156" t="s">
        <v>108</v>
      </c>
      <c r="AZ1080" s="156" t="s">
        <v>9324</v>
      </c>
      <c r="BA1080" s="156" t="s">
        <v>9324</v>
      </c>
      <c r="BB1080" s="156"/>
      <c r="BC1080" s="156" t="s">
        <v>9324</v>
      </c>
      <c r="BD1080" s="156" t="s">
        <v>9324</v>
      </c>
      <c r="BE1080" s="156" t="s">
        <v>9324</v>
      </c>
      <c r="BF1080" s="156" t="s">
        <v>9324</v>
      </c>
      <c r="BG1080" s="156" t="s">
        <v>9324</v>
      </c>
      <c r="BH1080" s="153" t="s">
        <v>10248</v>
      </c>
      <c r="BI1080" s="481" t="s">
        <v>113</v>
      </c>
      <c r="BJ1080" s="156" t="s">
        <v>9324</v>
      </c>
      <c r="BK1080" s="156" t="s">
        <v>114</v>
      </c>
      <c r="BL1080" s="156" t="s">
        <v>9324</v>
      </c>
      <c r="BM1080" s="481"/>
      <c r="BN1080" s="156" t="s">
        <v>115</v>
      </c>
      <c r="BO1080" s="156" t="s">
        <v>9675</v>
      </c>
      <c r="BP1080" s="156" t="s">
        <v>10252</v>
      </c>
      <c r="BQ1080" s="156">
        <v>42</v>
      </c>
      <c r="BR1080" s="156">
        <v>30181</v>
      </c>
      <c r="BS1080" s="156" t="s">
        <v>108</v>
      </c>
      <c r="BT1080" s="156" t="s">
        <v>108</v>
      </c>
      <c r="BU1080" s="156" t="s">
        <v>108</v>
      </c>
      <c r="BV1080" s="156" t="s">
        <v>108</v>
      </c>
      <c r="BW1080" s="156" t="s">
        <v>108</v>
      </c>
      <c r="BX1080" s="156" t="s">
        <v>10253</v>
      </c>
      <c r="BY1080" s="156">
        <v>3002651328</v>
      </c>
      <c r="BZ1080" s="156" t="s">
        <v>10254</v>
      </c>
      <c r="CA1080" s="157" t="s">
        <v>109</v>
      </c>
      <c r="CB1080" s="157" t="s">
        <v>109</v>
      </c>
      <c r="CC1080" s="157" t="s">
        <v>109</v>
      </c>
      <c r="CD1080" s="156"/>
      <c r="CE1080" s="156"/>
      <c r="CF1080" s="156"/>
      <c r="CG1080" s="156"/>
      <c r="CH1080" s="156"/>
      <c r="CI1080" s="156"/>
      <c r="CJ1080" s="156"/>
      <c r="CK1080" s="156"/>
      <c r="CL1080" s="156"/>
      <c r="CM1080" s="157" t="s">
        <v>109</v>
      </c>
      <c r="CN1080" s="156"/>
      <c r="CO1080" s="297"/>
      <c r="CP1080" s="297"/>
      <c r="CQ1080" s="297"/>
      <c r="CR1080" s="297"/>
      <c r="CS1080" s="297"/>
      <c r="CT1080" s="297"/>
      <c r="CU1080" s="297"/>
      <c r="CV1080" s="297"/>
      <c r="CW1080" s="297"/>
      <c r="CX1080" s="297"/>
      <c r="CY1080" s="297"/>
      <c r="CZ1080" s="297"/>
      <c r="DA1080" s="297"/>
      <c r="DB1080" s="297"/>
      <c r="DC1080" s="297"/>
      <c r="DD1080" s="297"/>
      <c r="DE1080" s="297"/>
      <c r="DF1080" s="297"/>
      <c r="DG1080" s="297"/>
      <c r="DH1080" s="297"/>
      <c r="DI1080" s="297"/>
      <c r="DJ1080" s="297"/>
      <c r="DK1080" s="297"/>
      <c r="DL1080" s="297"/>
      <c r="DM1080" s="297"/>
      <c r="DN1080" s="297"/>
      <c r="DO1080" s="297"/>
      <c r="DP1080" s="297"/>
      <c r="DQ1080" s="297"/>
      <c r="DR1080" s="297"/>
      <c r="DS1080" s="297"/>
      <c r="DT1080" s="297"/>
      <c r="DU1080" s="297"/>
      <c r="DV1080" s="297"/>
      <c r="DW1080" s="297"/>
      <c r="DX1080" s="297"/>
      <c r="DY1080" s="297"/>
      <c r="DZ1080" s="297"/>
      <c r="EA1080" s="297"/>
      <c r="EB1080" s="297"/>
      <c r="EC1080" s="297"/>
      <c r="ED1080" s="297"/>
      <c r="EE1080" s="297"/>
      <c r="EF1080" s="297"/>
      <c r="EG1080" s="297"/>
      <c r="EH1080" s="297"/>
      <c r="EI1080" s="297"/>
      <c r="EJ1080" s="297"/>
      <c r="EK1080" s="297"/>
      <c r="EL1080" s="297"/>
      <c r="EM1080" s="297"/>
      <c r="EN1080" s="297"/>
      <c r="EO1080" s="297"/>
      <c r="EP1080" s="297"/>
      <c r="EQ1080" s="297"/>
      <c r="ER1080" s="297"/>
      <c r="ES1080" s="297"/>
      <c r="ET1080" s="297"/>
      <c r="EU1080" s="297"/>
      <c r="EV1080" s="297"/>
      <c r="EW1080" s="297"/>
      <c r="EX1080" s="297"/>
      <c r="EY1080" s="297"/>
      <c r="EZ1080" s="297"/>
      <c r="FA1080" s="297"/>
      <c r="FB1080" s="297"/>
      <c r="FC1080" s="297"/>
      <c r="FD1080" s="297"/>
      <c r="FE1080" s="297"/>
      <c r="FF1080" s="297"/>
      <c r="FG1080" s="297"/>
      <c r="FH1080" s="297"/>
      <c r="FI1080" s="297"/>
      <c r="FJ1080" s="297"/>
      <c r="FK1080" s="297"/>
      <c r="FL1080" s="297"/>
      <c r="FM1080" s="297"/>
      <c r="FN1080" s="297"/>
      <c r="FO1080" s="297"/>
      <c r="FP1080" s="297"/>
      <c r="FQ1080" s="297"/>
      <c r="FR1080" s="297"/>
      <c r="FS1080" s="297"/>
      <c r="FT1080" s="297"/>
      <c r="FU1080" s="297"/>
      <c r="FV1080" s="297"/>
      <c r="FW1080" s="297"/>
      <c r="FX1080" s="297"/>
      <c r="FY1080" s="297"/>
      <c r="FZ1080" s="297"/>
      <c r="GA1080" s="297"/>
      <c r="GB1080" s="297"/>
      <c r="GC1080" s="297"/>
      <c r="GD1080" s="297"/>
      <c r="GE1080" s="297"/>
      <c r="GF1080" s="297"/>
      <c r="GG1080" s="297"/>
      <c r="GH1080" s="297"/>
      <c r="GI1080" s="297"/>
      <c r="GJ1080" s="297"/>
      <c r="GK1080" s="297"/>
      <c r="GL1080" s="297"/>
      <c r="GM1080" s="297"/>
      <c r="GN1080" s="297"/>
      <c r="GO1080" s="297"/>
      <c r="GP1080" s="297"/>
      <c r="GQ1080" s="297"/>
      <c r="GR1080" s="297"/>
      <c r="GS1080" s="297"/>
      <c r="GT1080" s="297"/>
      <c r="GU1080" s="297"/>
      <c r="GV1080" s="328"/>
      <c r="GW1080" s="328"/>
      <c r="GX1080" s="328"/>
      <c r="GY1080" s="328"/>
      <c r="GZ1080" s="328"/>
      <c r="HA1080" s="328"/>
      <c r="HB1080" s="328"/>
      <c r="HC1080" s="328"/>
      <c r="HD1080" s="328"/>
      <c r="HE1080" s="328"/>
      <c r="HF1080" s="328"/>
      <c r="HG1080" s="328"/>
      <c r="HH1080" s="328"/>
      <c r="HI1080" s="328"/>
      <c r="HJ1080" s="328"/>
      <c r="HK1080" s="328"/>
      <c r="HL1080" s="328"/>
      <c r="HM1080" s="328"/>
      <c r="HN1080" s="328"/>
      <c r="HO1080" s="328"/>
      <c r="HP1080" s="328"/>
      <c r="HQ1080" s="328"/>
      <c r="HR1080" s="328"/>
      <c r="HS1080" s="328"/>
      <c r="HT1080" s="328"/>
      <c r="HU1080" s="328"/>
      <c r="HV1080" s="328"/>
      <c r="HW1080" s="328"/>
      <c r="HX1080" s="328"/>
      <c r="HY1080" s="328"/>
      <c r="HZ1080" s="328"/>
      <c r="IA1080" s="328"/>
      <c r="IB1080" s="328"/>
      <c r="IC1080" s="328"/>
      <c r="ID1080" s="328"/>
      <c r="IE1080" s="328"/>
      <c r="IF1080" s="328"/>
      <c r="IG1080" s="328"/>
      <c r="IH1080" s="328"/>
      <c r="II1080" s="328"/>
      <c r="IJ1080" s="328"/>
      <c r="IK1080" s="328"/>
      <c r="IL1080" s="328"/>
      <c r="IM1080" s="328"/>
      <c r="IN1080" s="328"/>
      <c r="IO1080" s="328"/>
      <c r="IP1080" s="328"/>
      <c r="IQ1080" s="328"/>
      <c r="IR1080" s="328"/>
      <c r="IS1080" s="328"/>
      <c r="IT1080" s="328"/>
      <c r="IU1080" s="328"/>
      <c r="IV1080" s="328"/>
      <c r="IW1080" s="328"/>
      <c r="IX1080" s="328"/>
      <c r="IY1080" s="328"/>
      <c r="IZ1080" s="328"/>
      <c r="JA1080" s="328"/>
      <c r="JB1080" s="328"/>
      <c r="JC1080" s="328"/>
      <c r="JD1080" s="328"/>
      <c r="JE1080" s="328"/>
      <c r="JF1080" s="328"/>
      <c r="JG1080" s="328"/>
      <c r="JH1080" s="328"/>
      <c r="JI1080" s="328"/>
      <c r="JJ1080" s="328"/>
      <c r="JK1080" s="328"/>
      <c r="JL1080" s="328"/>
      <c r="JM1080" s="328"/>
      <c r="JN1080" s="328"/>
      <c r="JO1080" s="328"/>
      <c r="JP1080" s="328"/>
      <c r="JQ1080" s="328"/>
      <c r="JR1080" s="328"/>
      <c r="JS1080" s="328"/>
      <c r="JT1080" s="328"/>
      <c r="JU1080" s="328"/>
      <c r="JV1080" s="328"/>
      <c r="JW1080" s="328"/>
      <c r="JX1080" s="328"/>
      <c r="JY1080" s="328"/>
      <c r="JZ1080" s="328"/>
      <c r="KA1080" s="328"/>
      <c r="KB1080" s="328"/>
      <c r="KC1080" s="328"/>
      <c r="KD1080" s="328"/>
      <c r="KE1080" s="328"/>
      <c r="KF1080" s="328"/>
      <c r="KG1080" s="328"/>
      <c r="KH1080" s="328"/>
      <c r="KI1080" s="328"/>
      <c r="KJ1080" s="328"/>
      <c r="KK1080" s="328"/>
      <c r="KL1080" s="328"/>
      <c r="KM1080" s="328"/>
      <c r="KN1080" s="328"/>
      <c r="KO1080" s="328"/>
      <c r="KP1080" s="328"/>
      <c r="KQ1080" s="328"/>
      <c r="KR1080" s="328"/>
      <c r="KS1080" s="328"/>
      <c r="KT1080" s="328"/>
      <c r="KU1080" s="328"/>
      <c r="KV1080" s="328"/>
      <c r="KW1080" s="328"/>
      <c r="KX1080" s="328"/>
      <c r="KY1080" s="328"/>
      <c r="KZ1080" s="328"/>
      <c r="LA1080" s="328"/>
      <c r="LB1080" s="328"/>
      <c r="LC1080" s="328"/>
      <c r="LD1080" s="328"/>
      <c r="LE1080" s="328"/>
      <c r="LF1080" s="328"/>
      <c r="LG1080" s="328"/>
      <c r="LH1080" s="328"/>
      <c r="LI1080" s="328"/>
      <c r="LJ1080" s="328"/>
      <c r="LK1080" s="328"/>
      <c r="LL1080" s="328"/>
      <c r="LM1080" s="328"/>
      <c r="LN1080" s="328"/>
      <c r="LO1080" s="328"/>
      <c r="LP1080" s="328"/>
      <c r="LQ1080" s="328"/>
      <c r="LR1080" s="328"/>
      <c r="LS1080" s="328"/>
      <c r="LT1080" s="328"/>
      <c r="LU1080" s="328"/>
      <c r="LV1080" s="328"/>
      <c r="LW1080" s="328"/>
      <c r="LX1080" s="328"/>
      <c r="LY1080" s="328"/>
      <c r="LZ1080" s="328"/>
      <c r="MA1080" s="328"/>
      <c r="MB1080" s="328"/>
      <c r="MC1080" s="328"/>
      <c r="MD1080" s="328"/>
      <c r="ME1080" s="328"/>
      <c r="MF1080" s="328"/>
      <c r="MG1080" s="328"/>
      <c r="MH1080" s="328"/>
      <c r="MI1080" s="328"/>
      <c r="MJ1080" s="328"/>
      <c r="MK1080" s="328"/>
      <c r="ML1080" s="328"/>
      <c r="MM1080" s="328"/>
      <c r="MN1080" s="328"/>
      <c r="MO1080" s="328"/>
      <c r="MP1080" s="328"/>
      <c r="MQ1080" s="328"/>
      <c r="MR1080" s="328"/>
      <c r="MS1080" s="328"/>
      <c r="MT1080" s="328"/>
      <c r="MU1080" s="328"/>
      <c r="MV1080" s="328"/>
      <c r="MW1080" s="328"/>
      <c r="MX1080" s="328"/>
      <c r="MY1080" s="328"/>
      <c r="MZ1080" s="328"/>
      <c r="NA1080" s="328"/>
      <c r="NB1080" s="328"/>
      <c r="NC1080" s="328"/>
      <c r="ND1080" s="328"/>
      <c r="NE1080" s="328"/>
      <c r="NF1080" s="328"/>
      <c r="NG1080" s="328"/>
      <c r="NH1080" s="328"/>
      <c r="NI1080" s="328"/>
      <c r="NJ1080" s="328"/>
      <c r="NK1080" s="328"/>
      <c r="NL1080" s="328"/>
      <c r="NM1080" s="328"/>
      <c r="NN1080" s="328"/>
      <c r="NO1080" s="328"/>
      <c r="NP1080" s="328"/>
      <c r="NQ1080" s="328"/>
      <c r="NR1080" s="328"/>
      <c r="NS1080" s="328"/>
      <c r="NT1080" s="328"/>
      <c r="NU1080" s="328"/>
      <c r="NV1080" s="328"/>
      <c r="NW1080" s="328"/>
      <c r="NX1080" s="328"/>
      <c r="NY1080" s="328"/>
      <c r="NZ1080" s="328"/>
      <c r="OA1080" s="328"/>
      <c r="OB1080" s="328"/>
      <c r="OC1080" s="328"/>
      <c r="OD1080" s="328"/>
      <c r="OE1080" s="328"/>
      <c r="OF1080" s="328"/>
      <c r="OG1080" s="328"/>
      <c r="OH1080" s="328"/>
      <c r="OI1080" s="328"/>
      <c r="OJ1080" s="328"/>
      <c r="OK1080" s="328"/>
      <c r="OL1080" s="328"/>
      <c r="OM1080" s="328"/>
      <c r="ON1080" s="328"/>
      <c r="OO1080" s="328"/>
      <c r="OP1080" s="328"/>
      <c r="OQ1080" s="328"/>
      <c r="OR1080" s="328"/>
      <c r="OS1080" s="328"/>
      <c r="OT1080" s="328"/>
      <c r="OU1080" s="328"/>
      <c r="OV1080" s="328"/>
      <c r="OW1080" s="328"/>
      <c r="OX1080" s="328"/>
      <c r="OY1080" s="328"/>
      <c r="OZ1080" s="328"/>
      <c r="PA1080" s="328"/>
      <c r="PB1080" s="328"/>
      <c r="PC1080" s="328"/>
      <c r="PD1080" s="328"/>
      <c r="PE1080" s="328"/>
      <c r="PF1080" s="328"/>
      <c r="PG1080" s="328"/>
      <c r="PH1080" s="328"/>
      <c r="PI1080" s="328"/>
      <c r="PJ1080" s="328"/>
      <c r="PK1080" s="328"/>
      <c r="PL1080" s="328"/>
      <c r="PM1080" s="328"/>
      <c r="PN1080" s="328"/>
      <c r="PO1080" s="328"/>
      <c r="PP1080" s="328"/>
      <c r="PQ1080" s="328"/>
      <c r="PR1080" s="328"/>
      <c r="PS1080" s="328"/>
      <c r="PT1080" s="328"/>
      <c r="PU1080" s="328"/>
      <c r="PV1080" s="328"/>
      <c r="PW1080" s="328"/>
      <c r="PX1080" s="328"/>
      <c r="PY1080" s="328"/>
      <c r="PZ1080" s="328"/>
      <c r="QA1080" s="328"/>
      <c r="QB1080" s="328"/>
      <c r="QC1080" s="328"/>
      <c r="QD1080" s="328"/>
      <c r="QE1080" s="328"/>
      <c r="QF1080" s="328"/>
      <c r="QG1080" s="328"/>
      <c r="QH1080" s="328"/>
      <c r="QI1080" s="328"/>
      <c r="QJ1080" s="328"/>
      <c r="QK1080" s="328"/>
      <c r="QL1080" s="328"/>
      <c r="QM1080" s="328"/>
      <c r="QN1080" s="328"/>
      <c r="QO1080" s="328"/>
      <c r="QP1080" s="328"/>
      <c r="QQ1080" s="328"/>
      <c r="QR1080" s="328"/>
      <c r="QS1080" s="328"/>
      <c r="QT1080" s="328"/>
      <c r="QU1080" s="328"/>
      <c r="QV1080" s="328"/>
      <c r="QW1080" s="328"/>
      <c r="QX1080" s="328"/>
      <c r="QY1080" s="328"/>
      <c r="QZ1080" s="328"/>
      <c r="RA1080" s="328"/>
      <c r="RB1080" s="328"/>
      <c r="RC1080" s="328"/>
      <c r="RD1080" s="328"/>
      <c r="RE1080" s="328"/>
      <c r="RF1080" s="328"/>
      <c r="RG1080" s="328"/>
      <c r="RH1080" s="328"/>
      <c r="RI1080" s="328"/>
      <c r="RJ1080" s="328"/>
      <c r="RK1080" s="328"/>
      <c r="RL1080" s="328"/>
      <c r="RM1080" s="328"/>
      <c r="RN1080" s="328"/>
      <c r="RO1080" s="328"/>
      <c r="RP1080" s="328"/>
      <c r="RQ1080" s="328"/>
      <c r="RR1080" s="328"/>
      <c r="RS1080" s="328"/>
      <c r="RT1080" s="328"/>
      <c r="RU1080" s="328"/>
      <c r="RV1080" s="328"/>
      <c r="RW1080" s="328"/>
      <c r="RX1080" s="328"/>
      <c r="RY1080" s="328"/>
      <c r="RZ1080" s="328"/>
      <c r="SA1080" s="328"/>
      <c r="SB1080" s="328"/>
      <c r="SC1080" s="328"/>
      <c r="SD1080" s="328"/>
      <c r="SE1080" s="328"/>
      <c r="SF1080" s="328"/>
      <c r="SG1080" s="328"/>
      <c r="SH1080" s="328"/>
      <c r="SI1080" s="328"/>
      <c r="SJ1080" s="328"/>
      <c r="SK1080" s="328"/>
      <c r="SL1080" s="328"/>
      <c r="SM1080" s="328"/>
      <c r="SN1080" s="328"/>
      <c r="SO1080" s="328"/>
      <c r="SP1080" s="328"/>
      <c r="SQ1080" s="328"/>
      <c r="SR1080" s="328"/>
      <c r="SS1080" s="328"/>
      <c r="ST1080" s="328"/>
      <c r="SU1080" s="328"/>
      <c r="SV1080" s="328"/>
      <c r="SW1080" s="328"/>
      <c r="SX1080" s="328"/>
      <c r="SY1080" s="328"/>
      <c r="SZ1080" s="328"/>
      <c r="TA1080" s="328"/>
      <c r="TB1080" s="328"/>
      <c r="TC1080" s="328"/>
      <c r="TD1080" s="328"/>
      <c r="TE1080" s="328"/>
      <c r="TF1080" s="328"/>
      <c r="TG1080" s="328"/>
      <c r="TH1080" s="328"/>
      <c r="TI1080" s="328"/>
      <c r="TJ1080" s="328"/>
      <c r="TK1080" s="328"/>
      <c r="TL1080" s="328"/>
      <c r="TM1080" s="328"/>
      <c r="TN1080" s="328"/>
      <c r="TO1080" s="328"/>
      <c r="TP1080" s="328"/>
      <c r="TQ1080" s="328"/>
      <c r="TR1080" s="328"/>
      <c r="TS1080" s="328"/>
      <c r="TT1080" s="328"/>
      <c r="TU1080" s="328"/>
      <c r="TV1080" s="328"/>
      <c r="TW1080" s="328"/>
      <c r="TX1080" s="328"/>
      <c r="TY1080" s="328"/>
      <c r="TZ1080" s="328"/>
      <c r="UA1080" s="328"/>
      <c r="UB1080" s="328"/>
      <c r="UC1080" s="328"/>
      <c r="UD1080" s="328"/>
      <c r="UE1080" s="328"/>
      <c r="UF1080" s="328"/>
      <c r="UG1080" s="328"/>
      <c r="UH1080" s="328"/>
      <c r="UI1080" s="328"/>
      <c r="UJ1080" s="328"/>
      <c r="UK1080" s="328"/>
      <c r="UL1080" s="328"/>
      <c r="UM1080" s="328"/>
      <c r="UN1080" s="328"/>
      <c r="UO1080" s="328"/>
      <c r="UP1080" s="328"/>
      <c r="UQ1080" s="328"/>
      <c r="UR1080" s="328"/>
      <c r="US1080" s="328"/>
      <c r="UT1080" s="328"/>
      <c r="UU1080" s="328"/>
      <c r="UV1080" s="328"/>
      <c r="UW1080" s="328"/>
      <c r="UX1080" s="328"/>
      <c r="UY1080" s="328"/>
      <c r="UZ1080" s="328"/>
      <c r="VA1080" s="328"/>
      <c r="VB1080" s="328"/>
      <c r="VC1080" s="328"/>
      <c r="VD1080" s="328"/>
      <c r="VE1080" s="328"/>
      <c r="VF1080" s="328"/>
      <c r="VG1080" s="328"/>
      <c r="VH1080" s="328"/>
      <c r="VI1080" s="328"/>
      <c r="VJ1080" s="328"/>
      <c r="VK1080" s="328"/>
      <c r="VL1080" s="328"/>
      <c r="VM1080" s="328"/>
      <c r="VN1080" s="328"/>
      <c r="VO1080" s="328"/>
      <c r="VP1080" s="328"/>
      <c r="VQ1080" s="328"/>
      <c r="VR1080" s="328"/>
      <c r="VS1080" s="328"/>
      <c r="VT1080" s="328"/>
      <c r="VU1080" s="328"/>
      <c r="VV1080" s="328"/>
      <c r="VW1080" s="328"/>
      <c r="VX1080" s="328"/>
      <c r="VY1080" s="328"/>
      <c r="VZ1080" s="328"/>
      <c r="WA1080" s="328"/>
      <c r="WB1080" s="328"/>
      <c r="WC1080" s="328"/>
      <c r="WD1080" s="328"/>
      <c r="WE1080" s="328"/>
      <c r="WF1080" s="328"/>
      <c r="WG1080" s="328"/>
      <c r="WH1080" s="328"/>
      <c r="WI1080" s="328"/>
      <c r="WJ1080" s="328"/>
      <c r="WK1080" s="328"/>
      <c r="WL1080" s="328"/>
      <c r="WM1080" s="328"/>
      <c r="WN1080" s="328"/>
      <c r="WO1080" s="328"/>
      <c r="WP1080" s="328"/>
      <c r="WQ1080" s="328"/>
      <c r="WR1080" s="328"/>
      <c r="WS1080" s="328"/>
      <c r="WT1080" s="328"/>
      <c r="WU1080" s="328"/>
      <c r="WV1080" s="328"/>
      <c r="WW1080" s="328"/>
      <c r="WX1080" s="328"/>
      <c r="WY1080" s="328"/>
      <c r="WZ1080" s="328"/>
      <c r="XA1080" s="328"/>
      <c r="XB1080" s="328"/>
      <c r="XC1080" s="328"/>
      <c r="XD1080" s="328"/>
      <c r="XE1080" s="328"/>
      <c r="XF1080" s="328"/>
      <c r="XG1080" s="328"/>
      <c r="XH1080" s="328"/>
      <c r="XI1080" s="328"/>
      <c r="XJ1080" s="328"/>
      <c r="XK1080" s="328"/>
      <c r="XL1080" s="328"/>
      <c r="XM1080" s="328"/>
      <c r="XN1080" s="328"/>
      <c r="XO1080" s="328"/>
      <c r="XP1080" s="328"/>
      <c r="XQ1080" s="328"/>
      <c r="XR1080" s="328"/>
      <c r="XS1080" s="328"/>
      <c r="XT1080" s="328"/>
      <c r="XU1080" s="328"/>
      <c r="XV1080" s="328"/>
      <c r="XW1080" s="328"/>
      <c r="XX1080" s="328"/>
      <c r="XY1080" s="328"/>
      <c r="XZ1080" s="328"/>
      <c r="YA1080" s="328"/>
      <c r="YB1080" s="328"/>
      <c r="YC1080" s="328"/>
      <c r="YD1080" s="328"/>
      <c r="YE1080" s="328"/>
      <c r="YF1080" s="328"/>
      <c r="YG1080" s="328"/>
      <c r="YH1080" s="328"/>
      <c r="YI1080" s="328"/>
      <c r="YJ1080" s="328"/>
      <c r="YK1080" s="328"/>
      <c r="YL1080" s="328"/>
      <c r="YM1080" s="328"/>
      <c r="YN1080" s="328"/>
      <c r="YO1080" s="328"/>
      <c r="YP1080" s="328"/>
      <c r="YQ1080" s="328"/>
      <c r="YR1080" s="328"/>
      <c r="YS1080" s="328"/>
      <c r="YT1080" s="328"/>
      <c r="YU1080" s="328"/>
      <c r="YV1080" s="328"/>
      <c r="YW1080" s="328"/>
      <c r="YX1080" s="328"/>
      <c r="YY1080" s="328"/>
      <c r="YZ1080" s="328"/>
      <c r="ZA1080" s="328"/>
      <c r="ZB1080" s="328"/>
      <c r="ZC1080" s="328"/>
      <c r="ZD1080" s="328"/>
      <c r="ZE1080" s="328"/>
      <c r="ZF1080" s="328"/>
      <c r="ZG1080" s="328"/>
      <c r="ZH1080" s="328"/>
      <c r="ZI1080" s="328"/>
      <c r="ZJ1080" s="328"/>
      <c r="ZK1080" s="328"/>
      <c r="ZL1080" s="328"/>
      <c r="ZM1080" s="328"/>
      <c r="ZN1080" s="328"/>
      <c r="ZO1080" s="328"/>
      <c r="ZP1080" s="328"/>
      <c r="ZQ1080" s="328"/>
      <c r="ZR1080" s="328"/>
      <c r="ZS1080" s="328"/>
      <c r="ZT1080" s="328"/>
      <c r="ZU1080" s="328"/>
      <c r="ZV1080" s="328"/>
      <c r="ZW1080" s="328"/>
      <c r="ZX1080" s="328"/>
      <c r="ZY1080" s="328"/>
      <c r="ZZ1080" s="328"/>
      <c r="AAA1080" s="328"/>
      <c r="AAB1080" s="328"/>
      <c r="AAC1080" s="328"/>
      <c r="AAD1080" s="328"/>
      <c r="AAE1080" s="328"/>
      <c r="AAF1080" s="328"/>
      <c r="AAG1080" s="328"/>
      <c r="AAH1080" s="328"/>
      <c r="AAI1080" s="328"/>
      <c r="AAJ1080" s="328"/>
      <c r="AAK1080" s="328"/>
      <c r="AAL1080" s="328"/>
      <c r="AAM1080" s="328"/>
      <c r="AAN1080" s="328"/>
      <c r="AAO1080" s="328"/>
      <c r="AAP1080" s="328"/>
      <c r="AAQ1080" s="328"/>
      <c r="AAR1080" s="328"/>
      <c r="AAS1080" s="328"/>
      <c r="AAT1080" s="328"/>
      <c r="AAU1080" s="328"/>
      <c r="AAV1080" s="328"/>
      <c r="AAW1080" s="328"/>
      <c r="AAX1080" s="328"/>
      <c r="AAY1080" s="328"/>
      <c r="AAZ1080" s="328"/>
      <c r="ABA1080" s="328"/>
      <c r="ABB1080" s="328"/>
      <c r="ABC1080" s="328"/>
      <c r="ABD1080" s="328"/>
      <c r="ABE1080" s="328"/>
      <c r="ABF1080" s="328"/>
      <c r="ABG1080" s="328"/>
      <c r="ABH1080" s="328"/>
    </row>
    <row r="1081" spans="1:736" s="351" customFormat="1" ht="45.75" customHeight="1">
      <c r="A1081" s="589">
        <f>1+A1080</f>
        <v>1079</v>
      </c>
      <c r="B1081" s="403" t="s">
        <v>10255</v>
      </c>
      <c r="C1081" s="156" t="s">
        <v>10256</v>
      </c>
      <c r="D1081" s="156" t="s">
        <v>6692</v>
      </c>
      <c r="E1081" s="156">
        <v>45575</v>
      </c>
      <c r="F1081" s="156">
        <v>45581</v>
      </c>
      <c r="G1081" s="156">
        <v>45646</v>
      </c>
      <c r="H1081" s="156" t="s">
        <v>416</v>
      </c>
      <c r="I1081" s="156" t="s">
        <v>9646</v>
      </c>
      <c r="J1081" s="301" t="s">
        <v>5239</v>
      </c>
      <c r="K1081" s="251">
        <v>79789486</v>
      </c>
      <c r="L1081" s="156">
        <v>1</v>
      </c>
      <c r="M1081" s="156" t="s">
        <v>97</v>
      </c>
      <c r="N1081" s="156" t="s">
        <v>5078</v>
      </c>
      <c r="O1081" s="156" t="s">
        <v>3586</v>
      </c>
      <c r="P1081" s="156" t="s">
        <v>10257</v>
      </c>
      <c r="Q1081" s="156" t="s">
        <v>10258</v>
      </c>
      <c r="R1081" s="143">
        <v>65</v>
      </c>
      <c r="S1081" s="134" t="s">
        <v>10259</v>
      </c>
      <c r="T1081" s="253" t="s">
        <v>10260</v>
      </c>
      <c r="U1081" s="156">
        <v>2024003543</v>
      </c>
      <c r="V1081" s="253" t="s">
        <v>10260</v>
      </c>
      <c r="W1081" s="156">
        <v>45575</v>
      </c>
      <c r="X1081" s="156" t="s">
        <v>103</v>
      </c>
      <c r="Y1081" s="317" t="s">
        <v>10261</v>
      </c>
      <c r="Z1081" s="156" t="s">
        <v>10260</v>
      </c>
      <c r="AA1081" s="156">
        <v>0</v>
      </c>
      <c r="AB1081" s="156">
        <v>0</v>
      </c>
      <c r="AC1081" s="156">
        <v>0</v>
      </c>
      <c r="AD1081" s="156">
        <v>0</v>
      </c>
      <c r="AE1081" s="156">
        <v>0</v>
      </c>
      <c r="AF1081" s="156">
        <v>0</v>
      </c>
      <c r="AG1081" s="156">
        <v>0</v>
      </c>
      <c r="AH1081" s="156">
        <v>0</v>
      </c>
      <c r="AI1081" s="156">
        <v>0</v>
      </c>
      <c r="AJ1081" s="156">
        <v>0</v>
      </c>
      <c r="AK1081" s="156" t="s">
        <v>104</v>
      </c>
      <c r="AL1081" s="103" t="s">
        <v>10262</v>
      </c>
      <c r="AM1081" s="156" t="s">
        <v>5243</v>
      </c>
      <c r="AN1081" s="156">
        <v>57421677</v>
      </c>
      <c r="AO1081" s="156" t="s">
        <v>114</v>
      </c>
      <c r="AP1081" s="156" t="s">
        <v>114</v>
      </c>
      <c r="AQ1081" s="156" t="s">
        <v>114</v>
      </c>
      <c r="AR1081" s="156" t="s">
        <v>114</v>
      </c>
      <c r="AS1081" s="156" t="s">
        <v>109</v>
      </c>
      <c r="AT1081" s="156" t="s">
        <v>109</v>
      </c>
      <c r="AU1081" s="156" t="s">
        <v>392</v>
      </c>
      <c r="AV1081" s="156" t="s">
        <v>9324</v>
      </c>
      <c r="AW1081" s="156" t="s">
        <v>9324</v>
      </c>
      <c r="AX1081" s="156" t="s">
        <v>109</v>
      </c>
      <c r="AY1081" s="156" t="s">
        <v>108</v>
      </c>
      <c r="AZ1081" s="156" t="s">
        <v>9324</v>
      </c>
      <c r="BA1081" s="156" t="s">
        <v>9324</v>
      </c>
      <c r="BB1081" s="156"/>
      <c r="BC1081" s="156" t="s">
        <v>9324</v>
      </c>
      <c r="BD1081" s="156" t="s">
        <v>9324</v>
      </c>
      <c r="BE1081" s="156" t="s">
        <v>9324</v>
      </c>
      <c r="BF1081" s="156" t="s">
        <v>9324</v>
      </c>
      <c r="BG1081" s="156" t="s">
        <v>9324</v>
      </c>
      <c r="BH1081" s="153" t="s">
        <v>10260</v>
      </c>
      <c r="BI1081" s="349" t="s">
        <v>113</v>
      </c>
      <c r="BJ1081" s="240" t="s">
        <v>9324</v>
      </c>
      <c r="BK1081" s="240" t="s">
        <v>114</v>
      </c>
      <c r="BL1081" s="240" t="s">
        <v>9324</v>
      </c>
      <c r="BM1081" s="437"/>
      <c r="BN1081" s="156" t="s">
        <v>115</v>
      </c>
      <c r="BO1081" s="156" t="s">
        <v>10175</v>
      </c>
      <c r="BP1081" s="156" t="s">
        <v>10263</v>
      </c>
      <c r="BQ1081" s="156">
        <v>48</v>
      </c>
      <c r="BR1081" s="156">
        <v>28112</v>
      </c>
      <c r="BS1081" s="156" t="s">
        <v>108</v>
      </c>
      <c r="BT1081" s="156" t="s">
        <v>108</v>
      </c>
      <c r="BU1081" s="156" t="s">
        <v>108</v>
      </c>
      <c r="BV1081" s="156" t="s">
        <v>108</v>
      </c>
      <c r="BW1081" s="156" t="s">
        <v>108</v>
      </c>
      <c r="BX1081" s="156" t="s">
        <v>10264</v>
      </c>
      <c r="BY1081" s="156">
        <v>3209461837</v>
      </c>
      <c r="BZ1081" s="156" t="s">
        <v>10265</v>
      </c>
      <c r="CA1081" s="157" t="s">
        <v>109</v>
      </c>
      <c r="CB1081" s="157" t="s">
        <v>109</v>
      </c>
      <c r="CC1081" s="157" t="s">
        <v>109</v>
      </c>
      <c r="CD1081" s="156"/>
      <c r="CE1081" s="156"/>
      <c r="CF1081" s="156"/>
      <c r="CG1081" s="156"/>
      <c r="CH1081" s="156"/>
      <c r="CI1081" s="156"/>
      <c r="CJ1081" s="156"/>
      <c r="CK1081" s="156"/>
      <c r="CL1081" s="156"/>
      <c r="CM1081" s="157" t="s">
        <v>109</v>
      </c>
      <c r="CN1081" s="156"/>
      <c r="CO1081" s="297"/>
      <c r="CP1081" s="297"/>
      <c r="CQ1081" s="297"/>
      <c r="CR1081" s="297"/>
      <c r="CS1081" s="297"/>
      <c r="CT1081" s="297"/>
      <c r="CU1081" s="297"/>
      <c r="CV1081" s="297"/>
      <c r="CW1081" s="297"/>
      <c r="CX1081" s="297"/>
      <c r="CY1081" s="297"/>
      <c r="CZ1081" s="297"/>
      <c r="DA1081" s="297"/>
      <c r="DB1081" s="297"/>
      <c r="DC1081" s="297"/>
      <c r="DD1081" s="297"/>
      <c r="DE1081" s="297"/>
      <c r="DF1081" s="297"/>
      <c r="DG1081" s="297"/>
      <c r="DH1081" s="297"/>
      <c r="DI1081" s="297"/>
      <c r="DJ1081" s="297"/>
      <c r="DK1081" s="297"/>
      <c r="DL1081" s="297"/>
      <c r="DM1081" s="297"/>
      <c r="DN1081" s="297"/>
      <c r="DO1081" s="297"/>
      <c r="DP1081" s="297"/>
      <c r="DQ1081" s="297"/>
      <c r="DR1081" s="297"/>
      <c r="DS1081" s="297"/>
      <c r="DT1081" s="297"/>
      <c r="DU1081" s="297"/>
      <c r="DV1081" s="297"/>
      <c r="DW1081" s="297"/>
      <c r="DX1081" s="297"/>
      <c r="DY1081" s="297"/>
      <c r="DZ1081" s="297"/>
      <c r="EA1081" s="297"/>
      <c r="EB1081" s="297"/>
      <c r="EC1081" s="297"/>
      <c r="ED1081" s="297"/>
      <c r="EE1081" s="297"/>
      <c r="EF1081" s="297"/>
      <c r="EG1081" s="297"/>
      <c r="EH1081" s="297"/>
      <c r="EI1081" s="297"/>
      <c r="EJ1081" s="297"/>
      <c r="EK1081" s="297"/>
      <c r="EL1081" s="297"/>
      <c r="EM1081" s="297"/>
      <c r="EN1081" s="297"/>
      <c r="EO1081" s="297"/>
      <c r="EP1081" s="297"/>
      <c r="EQ1081" s="297"/>
      <c r="ER1081" s="297"/>
      <c r="ES1081" s="297"/>
      <c r="ET1081" s="297"/>
      <c r="EU1081" s="297"/>
      <c r="EV1081" s="297"/>
      <c r="EW1081" s="297"/>
      <c r="EX1081" s="297"/>
      <c r="EY1081" s="297"/>
      <c r="EZ1081" s="297"/>
      <c r="FA1081" s="297"/>
      <c r="FB1081" s="297"/>
      <c r="FC1081" s="297"/>
      <c r="FD1081" s="297"/>
      <c r="FE1081" s="297"/>
      <c r="FF1081" s="297"/>
      <c r="FG1081" s="297"/>
      <c r="FH1081" s="297"/>
      <c r="FI1081" s="297"/>
      <c r="FJ1081" s="297"/>
      <c r="FK1081" s="297"/>
      <c r="FL1081" s="297"/>
      <c r="FM1081" s="297"/>
      <c r="FN1081" s="297"/>
      <c r="FO1081" s="297"/>
      <c r="FP1081" s="297"/>
      <c r="FQ1081" s="297"/>
      <c r="FR1081" s="297"/>
      <c r="FS1081" s="297"/>
      <c r="FT1081" s="297"/>
      <c r="FU1081" s="297"/>
      <c r="FV1081" s="297"/>
      <c r="FW1081" s="297"/>
      <c r="FX1081" s="297"/>
      <c r="FY1081" s="297"/>
      <c r="FZ1081" s="297"/>
      <c r="GA1081" s="297"/>
      <c r="GB1081" s="297"/>
      <c r="GC1081" s="297"/>
      <c r="GD1081" s="297"/>
      <c r="GE1081" s="297"/>
      <c r="GF1081" s="297"/>
      <c r="GG1081" s="297"/>
      <c r="GH1081" s="297"/>
      <c r="GI1081" s="297"/>
      <c r="GJ1081" s="297"/>
      <c r="GK1081" s="297"/>
      <c r="GL1081" s="297"/>
      <c r="GM1081" s="297"/>
      <c r="GN1081" s="297"/>
      <c r="GO1081" s="297"/>
      <c r="GP1081" s="297"/>
      <c r="GQ1081" s="297"/>
      <c r="GR1081" s="297"/>
      <c r="GS1081" s="297"/>
      <c r="GT1081" s="297"/>
      <c r="GU1081" s="297"/>
      <c r="GV1081" s="328"/>
      <c r="GW1081" s="328"/>
      <c r="GX1081" s="328"/>
      <c r="GY1081" s="328"/>
      <c r="GZ1081" s="328"/>
      <c r="HA1081" s="328"/>
      <c r="HB1081" s="328"/>
      <c r="HC1081" s="328"/>
      <c r="HD1081" s="328"/>
      <c r="HE1081" s="328"/>
      <c r="HF1081" s="328"/>
      <c r="HG1081" s="328"/>
      <c r="HH1081" s="328"/>
      <c r="HI1081" s="328"/>
      <c r="HJ1081" s="328"/>
      <c r="HK1081" s="328"/>
      <c r="HL1081" s="328"/>
      <c r="HM1081" s="328"/>
      <c r="HN1081" s="328"/>
      <c r="HO1081" s="328"/>
      <c r="HP1081" s="328"/>
      <c r="HQ1081" s="328"/>
      <c r="HR1081" s="328"/>
      <c r="HS1081" s="328"/>
      <c r="HT1081" s="328"/>
      <c r="HU1081" s="328"/>
      <c r="HV1081" s="328"/>
      <c r="HW1081" s="328"/>
      <c r="HX1081" s="328"/>
      <c r="HY1081" s="328"/>
      <c r="HZ1081" s="328"/>
      <c r="IA1081" s="328"/>
      <c r="IB1081" s="328"/>
      <c r="IC1081" s="328"/>
      <c r="ID1081" s="328"/>
      <c r="IE1081" s="328"/>
      <c r="IF1081" s="328"/>
      <c r="IG1081" s="328"/>
      <c r="IH1081" s="328"/>
      <c r="II1081" s="328"/>
      <c r="IJ1081" s="328"/>
      <c r="IK1081" s="328"/>
      <c r="IL1081" s="328"/>
      <c r="IM1081" s="328"/>
      <c r="IN1081" s="328"/>
      <c r="IO1081" s="328"/>
      <c r="IP1081" s="328"/>
      <c r="IQ1081" s="328"/>
      <c r="IR1081" s="328"/>
      <c r="IS1081" s="328"/>
      <c r="IT1081" s="328"/>
      <c r="IU1081" s="328"/>
      <c r="IV1081" s="328"/>
      <c r="IW1081" s="328"/>
      <c r="IX1081" s="328"/>
      <c r="IY1081" s="328"/>
      <c r="IZ1081" s="328"/>
      <c r="JA1081" s="328"/>
      <c r="JB1081" s="328"/>
      <c r="JC1081" s="328"/>
      <c r="JD1081" s="328"/>
      <c r="JE1081" s="328"/>
      <c r="JF1081" s="328"/>
      <c r="JG1081" s="328"/>
      <c r="JH1081" s="328"/>
      <c r="JI1081" s="328"/>
      <c r="JJ1081" s="328"/>
      <c r="JK1081" s="328"/>
      <c r="JL1081" s="328"/>
      <c r="JM1081" s="328"/>
      <c r="JN1081" s="328"/>
      <c r="JO1081" s="328"/>
      <c r="JP1081" s="328"/>
      <c r="JQ1081" s="328"/>
      <c r="JR1081" s="328"/>
      <c r="JS1081" s="328"/>
      <c r="JT1081" s="328"/>
      <c r="JU1081" s="328"/>
      <c r="JV1081" s="328"/>
      <c r="JW1081" s="328"/>
      <c r="JX1081" s="328"/>
      <c r="JY1081" s="328"/>
      <c r="JZ1081" s="328"/>
      <c r="KA1081" s="328"/>
      <c r="KB1081" s="328"/>
      <c r="KC1081" s="328"/>
      <c r="KD1081" s="328"/>
      <c r="KE1081" s="328"/>
      <c r="KF1081" s="328"/>
      <c r="KG1081" s="328"/>
      <c r="KH1081" s="328"/>
      <c r="KI1081" s="328"/>
      <c r="KJ1081" s="328"/>
      <c r="KK1081" s="328"/>
      <c r="KL1081" s="328"/>
      <c r="KM1081" s="328"/>
      <c r="KN1081" s="328"/>
      <c r="KO1081" s="328"/>
      <c r="KP1081" s="328"/>
      <c r="KQ1081" s="328"/>
      <c r="KR1081" s="328"/>
      <c r="KS1081" s="328"/>
      <c r="KT1081" s="328"/>
      <c r="KU1081" s="328"/>
      <c r="KV1081" s="328"/>
      <c r="KW1081" s="328"/>
      <c r="KX1081" s="328"/>
      <c r="KY1081" s="328"/>
      <c r="KZ1081" s="328"/>
      <c r="LA1081" s="328"/>
      <c r="LB1081" s="328"/>
      <c r="LC1081" s="328"/>
      <c r="LD1081" s="328"/>
      <c r="LE1081" s="328"/>
      <c r="LF1081" s="328"/>
      <c r="LG1081" s="328"/>
      <c r="LH1081" s="328"/>
      <c r="LI1081" s="328"/>
      <c r="LJ1081" s="328"/>
      <c r="LK1081" s="328"/>
      <c r="LL1081" s="328"/>
      <c r="LM1081" s="328"/>
      <c r="LN1081" s="328"/>
      <c r="LO1081" s="328"/>
      <c r="LP1081" s="328"/>
      <c r="LQ1081" s="328"/>
      <c r="LR1081" s="328"/>
      <c r="LS1081" s="328"/>
      <c r="LT1081" s="328"/>
      <c r="LU1081" s="328"/>
      <c r="LV1081" s="328"/>
      <c r="LW1081" s="328"/>
      <c r="LX1081" s="328"/>
      <c r="LY1081" s="328"/>
      <c r="LZ1081" s="328"/>
      <c r="MA1081" s="328"/>
      <c r="MB1081" s="328"/>
      <c r="MC1081" s="328"/>
      <c r="MD1081" s="328"/>
      <c r="ME1081" s="328"/>
      <c r="MF1081" s="328"/>
      <c r="MG1081" s="328"/>
      <c r="MH1081" s="328"/>
      <c r="MI1081" s="328"/>
      <c r="MJ1081" s="328"/>
      <c r="MK1081" s="328"/>
      <c r="ML1081" s="328"/>
      <c r="MM1081" s="328"/>
      <c r="MN1081" s="328"/>
      <c r="MO1081" s="328"/>
      <c r="MP1081" s="328"/>
      <c r="MQ1081" s="328"/>
      <c r="MR1081" s="328"/>
      <c r="MS1081" s="328"/>
      <c r="MT1081" s="328"/>
      <c r="MU1081" s="328"/>
      <c r="MV1081" s="328"/>
      <c r="MW1081" s="328"/>
      <c r="MX1081" s="328"/>
      <c r="MY1081" s="328"/>
      <c r="MZ1081" s="328"/>
      <c r="NA1081" s="328"/>
      <c r="NB1081" s="328"/>
      <c r="NC1081" s="328"/>
      <c r="ND1081" s="328"/>
      <c r="NE1081" s="328"/>
      <c r="NF1081" s="328"/>
      <c r="NG1081" s="328"/>
      <c r="NH1081" s="328"/>
      <c r="NI1081" s="328"/>
      <c r="NJ1081" s="328"/>
      <c r="NK1081" s="328"/>
      <c r="NL1081" s="328"/>
      <c r="NM1081" s="328"/>
      <c r="NN1081" s="328"/>
      <c r="NO1081" s="328"/>
      <c r="NP1081" s="328"/>
      <c r="NQ1081" s="328"/>
      <c r="NR1081" s="328"/>
      <c r="NS1081" s="328"/>
      <c r="NT1081" s="328"/>
      <c r="NU1081" s="328"/>
      <c r="NV1081" s="328"/>
      <c r="NW1081" s="328"/>
      <c r="NX1081" s="328"/>
      <c r="NY1081" s="328"/>
      <c r="NZ1081" s="328"/>
      <c r="OA1081" s="328"/>
      <c r="OB1081" s="328"/>
      <c r="OC1081" s="328"/>
      <c r="OD1081" s="328"/>
      <c r="OE1081" s="328"/>
      <c r="OF1081" s="328"/>
      <c r="OG1081" s="328"/>
      <c r="OH1081" s="328"/>
      <c r="OI1081" s="328"/>
      <c r="OJ1081" s="328"/>
      <c r="OK1081" s="328"/>
      <c r="OL1081" s="328"/>
      <c r="OM1081" s="328"/>
      <c r="ON1081" s="328"/>
      <c r="OO1081" s="328"/>
      <c r="OP1081" s="328"/>
      <c r="OQ1081" s="328"/>
      <c r="OR1081" s="328"/>
      <c r="OS1081" s="328"/>
      <c r="OT1081" s="328"/>
      <c r="OU1081" s="328"/>
      <c r="OV1081" s="328"/>
      <c r="OW1081" s="328"/>
      <c r="OX1081" s="328"/>
      <c r="OY1081" s="328"/>
      <c r="OZ1081" s="328"/>
      <c r="PA1081" s="328"/>
      <c r="PB1081" s="328"/>
      <c r="PC1081" s="328"/>
      <c r="PD1081" s="328"/>
      <c r="PE1081" s="328"/>
      <c r="PF1081" s="328"/>
      <c r="PG1081" s="328"/>
      <c r="PH1081" s="328"/>
      <c r="PI1081" s="328"/>
      <c r="PJ1081" s="328"/>
      <c r="PK1081" s="328"/>
      <c r="PL1081" s="328"/>
      <c r="PM1081" s="328"/>
      <c r="PN1081" s="328"/>
      <c r="PO1081" s="328"/>
      <c r="PP1081" s="328"/>
      <c r="PQ1081" s="328"/>
      <c r="PR1081" s="328"/>
      <c r="PS1081" s="328"/>
      <c r="PT1081" s="328"/>
      <c r="PU1081" s="328"/>
      <c r="PV1081" s="328"/>
      <c r="PW1081" s="328"/>
      <c r="PX1081" s="328"/>
      <c r="PY1081" s="328"/>
      <c r="PZ1081" s="328"/>
      <c r="QA1081" s="328"/>
      <c r="QB1081" s="328"/>
      <c r="QC1081" s="328"/>
      <c r="QD1081" s="328"/>
      <c r="QE1081" s="328"/>
      <c r="QF1081" s="328"/>
      <c r="QG1081" s="328"/>
      <c r="QH1081" s="328"/>
      <c r="QI1081" s="328"/>
      <c r="QJ1081" s="328"/>
      <c r="QK1081" s="328"/>
      <c r="QL1081" s="328"/>
      <c r="QM1081" s="328"/>
      <c r="QN1081" s="328"/>
      <c r="QO1081" s="328"/>
      <c r="QP1081" s="328"/>
      <c r="QQ1081" s="328"/>
      <c r="QR1081" s="328"/>
      <c r="QS1081" s="328"/>
      <c r="QT1081" s="328"/>
      <c r="QU1081" s="328"/>
      <c r="QV1081" s="328"/>
      <c r="QW1081" s="328"/>
      <c r="QX1081" s="328"/>
      <c r="QY1081" s="328"/>
      <c r="QZ1081" s="328"/>
      <c r="RA1081" s="328"/>
      <c r="RB1081" s="328"/>
      <c r="RC1081" s="328"/>
      <c r="RD1081" s="328"/>
      <c r="RE1081" s="328"/>
      <c r="RF1081" s="328"/>
      <c r="RG1081" s="328"/>
      <c r="RH1081" s="328"/>
      <c r="RI1081" s="328"/>
      <c r="RJ1081" s="328"/>
      <c r="RK1081" s="328"/>
      <c r="RL1081" s="328"/>
      <c r="RM1081" s="328"/>
      <c r="RN1081" s="328"/>
      <c r="RO1081" s="328"/>
      <c r="RP1081" s="328"/>
      <c r="RQ1081" s="328"/>
      <c r="RR1081" s="328"/>
      <c r="RS1081" s="328"/>
      <c r="RT1081" s="328"/>
      <c r="RU1081" s="328"/>
      <c r="RV1081" s="328"/>
      <c r="RW1081" s="328"/>
      <c r="RX1081" s="328"/>
      <c r="RY1081" s="328"/>
      <c r="RZ1081" s="328"/>
      <c r="SA1081" s="328"/>
      <c r="SB1081" s="328"/>
      <c r="SC1081" s="328"/>
      <c r="SD1081" s="328"/>
      <c r="SE1081" s="328"/>
      <c r="SF1081" s="328"/>
      <c r="SG1081" s="328"/>
      <c r="SH1081" s="328"/>
      <c r="SI1081" s="328"/>
      <c r="SJ1081" s="328"/>
      <c r="SK1081" s="328"/>
      <c r="SL1081" s="328"/>
      <c r="SM1081" s="328"/>
      <c r="SN1081" s="328"/>
      <c r="SO1081" s="328"/>
      <c r="SP1081" s="328"/>
      <c r="SQ1081" s="328"/>
      <c r="SR1081" s="328"/>
      <c r="SS1081" s="328"/>
      <c r="ST1081" s="328"/>
      <c r="SU1081" s="328"/>
      <c r="SV1081" s="328"/>
      <c r="SW1081" s="328"/>
      <c r="SX1081" s="328"/>
      <c r="SY1081" s="328"/>
      <c r="SZ1081" s="328"/>
      <c r="TA1081" s="328"/>
      <c r="TB1081" s="328"/>
      <c r="TC1081" s="328"/>
      <c r="TD1081" s="328"/>
      <c r="TE1081" s="328"/>
      <c r="TF1081" s="328"/>
      <c r="TG1081" s="328"/>
      <c r="TH1081" s="328"/>
      <c r="TI1081" s="328"/>
      <c r="TJ1081" s="328"/>
      <c r="TK1081" s="328"/>
      <c r="TL1081" s="328"/>
      <c r="TM1081" s="328"/>
      <c r="TN1081" s="328"/>
      <c r="TO1081" s="328"/>
      <c r="TP1081" s="328"/>
      <c r="TQ1081" s="328"/>
      <c r="TR1081" s="328"/>
      <c r="TS1081" s="328"/>
      <c r="TT1081" s="328"/>
      <c r="TU1081" s="328"/>
      <c r="TV1081" s="328"/>
      <c r="TW1081" s="328"/>
      <c r="TX1081" s="328"/>
      <c r="TY1081" s="328"/>
      <c r="TZ1081" s="328"/>
      <c r="UA1081" s="328"/>
      <c r="UB1081" s="328"/>
      <c r="UC1081" s="328"/>
      <c r="UD1081" s="328"/>
      <c r="UE1081" s="328"/>
      <c r="UF1081" s="328"/>
      <c r="UG1081" s="328"/>
      <c r="UH1081" s="328"/>
      <c r="UI1081" s="328"/>
      <c r="UJ1081" s="328"/>
      <c r="UK1081" s="328"/>
      <c r="UL1081" s="328"/>
      <c r="UM1081" s="328"/>
      <c r="UN1081" s="328"/>
      <c r="UO1081" s="328"/>
      <c r="UP1081" s="328"/>
      <c r="UQ1081" s="328"/>
      <c r="UR1081" s="328"/>
      <c r="US1081" s="328"/>
      <c r="UT1081" s="328"/>
      <c r="UU1081" s="328"/>
      <c r="UV1081" s="328"/>
      <c r="UW1081" s="328"/>
      <c r="UX1081" s="328"/>
      <c r="UY1081" s="328"/>
      <c r="UZ1081" s="328"/>
      <c r="VA1081" s="328"/>
      <c r="VB1081" s="328"/>
      <c r="VC1081" s="328"/>
      <c r="VD1081" s="328"/>
      <c r="VE1081" s="328"/>
      <c r="VF1081" s="328"/>
      <c r="VG1081" s="328"/>
      <c r="VH1081" s="328"/>
      <c r="VI1081" s="328"/>
      <c r="VJ1081" s="328"/>
      <c r="VK1081" s="328"/>
      <c r="VL1081" s="328"/>
      <c r="VM1081" s="328"/>
      <c r="VN1081" s="328"/>
      <c r="VO1081" s="328"/>
      <c r="VP1081" s="328"/>
      <c r="VQ1081" s="328"/>
      <c r="VR1081" s="328"/>
      <c r="VS1081" s="328"/>
      <c r="VT1081" s="328"/>
      <c r="VU1081" s="328"/>
      <c r="VV1081" s="328"/>
      <c r="VW1081" s="328"/>
      <c r="VX1081" s="328"/>
      <c r="VY1081" s="328"/>
      <c r="VZ1081" s="328"/>
      <c r="WA1081" s="328"/>
      <c r="WB1081" s="328"/>
      <c r="WC1081" s="328"/>
      <c r="WD1081" s="328"/>
      <c r="WE1081" s="328"/>
      <c r="WF1081" s="328"/>
      <c r="WG1081" s="328"/>
      <c r="WH1081" s="328"/>
      <c r="WI1081" s="328"/>
      <c r="WJ1081" s="328"/>
      <c r="WK1081" s="328"/>
      <c r="WL1081" s="328"/>
      <c r="WM1081" s="328"/>
      <c r="WN1081" s="328"/>
      <c r="WO1081" s="328"/>
      <c r="WP1081" s="328"/>
      <c r="WQ1081" s="328"/>
      <c r="WR1081" s="328"/>
      <c r="WS1081" s="328"/>
      <c r="WT1081" s="328"/>
      <c r="WU1081" s="328"/>
      <c r="WV1081" s="328"/>
      <c r="WW1081" s="328"/>
      <c r="WX1081" s="328"/>
      <c r="WY1081" s="328"/>
      <c r="WZ1081" s="328"/>
      <c r="XA1081" s="328"/>
      <c r="XB1081" s="328"/>
      <c r="XC1081" s="328"/>
      <c r="XD1081" s="328"/>
      <c r="XE1081" s="328"/>
      <c r="XF1081" s="328"/>
      <c r="XG1081" s="328"/>
      <c r="XH1081" s="328"/>
      <c r="XI1081" s="328"/>
      <c r="XJ1081" s="328"/>
      <c r="XK1081" s="328"/>
      <c r="XL1081" s="328"/>
      <c r="XM1081" s="328"/>
      <c r="XN1081" s="328"/>
      <c r="XO1081" s="328"/>
      <c r="XP1081" s="328"/>
      <c r="XQ1081" s="328"/>
      <c r="XR1081" s="328"/>
      <c r="XS1081" s="328"/>
      <c r="XT1081" s="328"/>
      <c r="XU1081" s="328"/>
      <c r="XV1081" s="328"/>
      <c r="XW1081" s="328"/>
      <c r="XX1081" s="328"/>
      <c r="XY1081" s="328"/>
      <c r="XZ1081" s="328"/>
      <c r="YA1081" s="328"/>
      <c r="YB1081" s="328"/>
      <c r="YC1081" s="328"/>
      <c r="YD1081" s="328"/>
      <c r="YE1081" s="328"/>
      <c r="YF1081" s="328"/>
      <c r="YG1081" s="328"/>
      <c r="YH1081" s="328"/>
      <c r="YI1081" s="328"/>
      <c r="YJ1081" s="328"/>
      <c r="YK1081" s="328"/>
      <c r="YL1081" s="328"/>
      <c r="YM1081" s="328"/>
      <c r="YN1081" s="328"/>
      <c r="YO1081" s="328"/>
      <c r="YP1081" s="328"/>
      <c r="YQ1081" s="328"/>
      <c r="YR1081" s="328"/>
      <c r="YS1081" s="328"/>
      <c r="YT1081" s="328"/>
      <c r="YU1081" s="328"/>
      <c r="YV1081" s="328"/>
      <c r="YW1081" s="328"/>
      <c r="YX1081" s="328"/>
      <c r="YY1081" s="328"/>
      <c r="YZ1081" s="328"/>
      <c r="ZA1081" s="328"/>
      <c r="ZB1081" s="328"/>
      <c r="ZC1081" s="328"/>
      <c r="ZD1081" s="328"/>
      <c r="ZE1081" s="328"/>
      <c r="ZF1081" s="328"/>
      <c r="ZG1081" s="328"/>
      <c r="ZH1081" s="328"/>
      <c r="ZI1081" s="328"/>
      <c r="ZJ1081" s="328"/>
      <c r="ZK1081" s="328"/>
      <c r="ZL1081" s="328"/>
      <c r="ZM1081" s="328"/>
      <c r="ZN1081" s="328"/>
      <c r="ZO1081" s="328"/>
      <c r="ZP1081" s="328"/>
      <c r="ZQ1081" s="328"/>
      <c r="ZR1081" s="328"/>
      <c r="ZS1081" s="328"/>
      <c r="ZT1081" s="328"/>
      <c r="ZU1081" s="328"/>
      <c r="ZV1081" s="328"/>
      <c r="ZW1081" s="328"/>
      <c r="ZX1081" s="328"/>
      <c r="ZY1081" s="328"/>
      <c r="ZZ1081" s="328"/>
      <c r="AAA1081" s="328"/>
      <c r="AAB1081" s="328"/>
      <c r="AAC1081" s="328"/>
      <c r="AAD1081" s="328"/>
      <c r="AAE1081" s="328"/>
      <c r="AAF1081" s="328"/>
      <c r="AAG1081" s="328"/>
      <c r="AAH1081" s="328"/>
      <c r="AAI1081" s="328"/>
      <c r="AAJ1081" s="328"/>
      <c r="AAK1081" s="328"/>
      <c r="AAL1081" s="328"/>
      <c r="AAM1081" s="328"/>
      <c r="AAN1081" s="328"/>
      <c r="AAO1081" s="328"/>
      <c r="AAP1081" s="328"/>
      <c r="AAQ1081" s="328"/>
      <c r="AAR1081" s="328"/>
      <c r="AAS1081" s="328"/>
      <c r="AAT1081" s="328"/>
      <c r="AAU1081" s="328"/>
      <c r="AAV1081" s="328"/>
      <c r="AAW1081" s="328"/>
      <c r="AAX1081" s="328"/>
      <c r="AAY1081" s="328"/>
      <c r="AAZ1081" s="328"/>
      <c r="ABA1081" s="328"/>
      <c r="ABB1081" s="328"/>
      <c r="ABC1081" s="328"/>
      <c r="ABD1081" s="328"/>
      <c r="ABE1081" s="328"/>
      <c r="ABF1081" s="328"/>
      <c r="ABG1081" s="328"/>
      <c r="ABH1081" s="328"/>
    </row>
    <row r="1082" spans="1:736" ht="45.75" customHeight="1">
      <c r="A1082" s="589">
        <f>1+A1081</f>
        <v>1080</v>
      </c>
      <c r="B1082" s="403" t="s">
        <v>10266</v>
      </c>
      <c r="C1082" s="156" t="s">
        <v>10267</v>
      </c>
      <c r="D1082" s="156" t="s">
        <v>6692</v>
      </c>
      <c r="E1082" s="156">
        <v>45575</v>
      </c>
      <c r="F1082" s="156">
        <v>45576</v>
      </c>
      <c r="G1082" s="156">
        <v>45652</v>
      </c>
      <c r="H1082" s="156" t="s">
        <v>416</v>
      </c>
      <c r="I1082" s="156" t="s">
        <v>9646</v>
      </c>
      <c r="J1082" s="301" t="s">
        <v>10268</v>
      </c>
      <c r="K1082" s="251">
        <v>30080852</v>
      </c>
      <c r="L1082" s="156">
        <v>1</v>
      </c>
      <c r="M1082" s="156" t="s">
        <v>97</v>
      </c>
      <c r="N1082" s="156" t="s">
        <v>5078</v>
      </c>
      <c r="O1082" s="156" t="s">
        <v>5898</v>
      </c>
      <c r="P1082" s="156" t="s">
        <v>4421</v>
      </c>
      <c r="Q1082" s="156" t="s">
        <v>10183</v>
      </c>
      <c r="R1082" s="143">
        <v>76</v>
      </c>
      <c r="S1082" s="134" t="s">
        <v>10269</v>
      </c>
      <c r="T1082" s="253" t="s">
        <v>10248</v>
      </c>
      <c r="U1082" s="156">
        <v>2024003589</v>
      </c>
      <c r="V1082" s="253" t="s">
        <v>10248</v>
      </c>
      <c r="W1082" s="156">
        <v>45576</v>
      </c>
      <c r="X1082" s="156" t="s">
        <v>103</v>
      </c>
      <c r="Y1082" s="317" t="s">
        <v>10249</v>
      </c>
      <c r="Z1082" s="156" t="s">
        <v>10248</v>
      </c>
      <c r="AA1082" s="156">
        <v>0</v>
      </c>
      <c r="AB1082" s="156">
        <v>0</v>
      </c>
      <c r="AC1082" s="156">
        <v>0</v>
      </c>
      <c r="AD1082" s="156">
        <v>0</v>
      </c>
      <c r="AE1082" s="156">
        <v>0</v>
      </c>
      <c r="AF1082" s="156">
        <v>0</v>
      </c>
      <c r="AG1082" s="156">
        <v>0</v>
      </c>
      <c r="AH1082" s="156">
        <v>0</v>
      </c>
      <c r="AI1082" s="156">
        <v>0</v>
      </c>
      <c r="AJ1082" s="156">
        <v>0</v>
      </c>
      <c r="AK1082" s="156" t="s">
        <v>104</v>
      </c>
      <c r="AL1082" s="103" t="s">
        <v>10270</v>
      </c>
      <c r="AM1082" s="156" t="s">
        <v>10251</v>
      </c>
      <c r="AN1082" s="156">
        <v>35427456</v>
      </c>
      <c r="AO1082" s="156" t="s">
        <v>114</v>
      </c>
      <c r="AP1082" s="156" t="s">
        <v>114</v>
      </c>
      <c r="AQ1082" s="156" t="s">
        <v>114</v>
      </c>
      <c r="AR1082" s="156" t="s">
        <v>114</v>
      </c>
      <c r="AS1082" s="156" t="s">
        <v>109</v>
      </c>
      <c r="AT1082" s="156" t="s">
        <v>109</v>
      </c>
      <c r="AU1082" s="156" t="s">
        <v>392</v>
      </c>
      <c r="AV1082" s="156" t="s">
        <v>9324</v>
      </c>
      <c r="AW1082" s="156" t="s">
        <v>9324</v>
      </c>
      <c r="AX1082" s="156" t="s">
        <v>109</v>
      </c>
      <c r="AY1082" s="156" t="s">
        <v>108</v>
      </c>
      <c r="AZ1082" s="156" t="s">
        <v>9324</v>
      </c>
      <c r="BA1082" s="156" t="s">
        <v>9324</v>
      </c>
      <c r="BB1082" s="156"/>
      <c r="BC1082" s="156" t="s">
        <v>9324</v>
      </c>
      <c r="BD1082" s="156" t="s">
        <v>9324</v>
      </c>
      <c r="BE1082" s="156" t="s">
        <v>9324</v>
      </c>
      <c r="BF1082" s="156" t="s">
        <v>9324</v>
      </c>
      <c r="BG1082" s="156" t="s">
        <v>9324</v>
      </c>
      <c r="BH1082" s="153" t="s">
        <v>10248</v>
      </c>
      <c r="BI1082" s="481" t="s">
        <v>113</v>
      </c>
      <c r="BJ1082" s="156" t="s">
        <v>9324</v>
      </c>
      <c r="BK1082" s="156" t="s">
        <v>114</v>
      </c>
      <c r="BL1082" s="156" t="s">
        <v>9324</v>
      </c>
      <c r="BM1082" s="481"/>
      <c r="BN1082" s="156" t="s">
        <v>161</v>
      </c>
      <c r="BO1082" s="156" t="s">
        <v>9675</v>
      </c>
      <c r="BP1082" s="156" t="s">
        <v>10271</v>
      </c>
      <c r="BQ1082" s="156">
        <v>45</v>
      </c>
      <c r="BR1082" s="156">
        <v>28874</v>
      </c>
      <c r="BS1082" s="156" t="s">
        <v>108</v>
      </c>
      <c r="BT1082" s="156" t="s">
        <v>108</v>
      </c>
      <c r="BU1082" s="156" t="s">
        <v>108</v>
      </c>
      <c r="BV1082" s="156" t="s">
        <v>108</v>
      </c>
      <c r="BW1082" s="156" t="s">
        <v>108</v>
      </c>
      <c r="BX1082" s="156" t="s">
        <v>10272</v>
      </c>
      <c r="BY1082" s="156" t="s">
        <v>10273</v>
      </c>
      <c r="BZ1082" s="156" t="s">
        <v>10274</v>
      </c>
      <c r="CA1082" s="157" t="s">
        <v>109</v>
      </c>
      <c r="CB1082" s="157" t="s">
        <v>109</v>
      </c>
      <c r="CC1082" s="157" t="s">
        <v>109</v>
      </c>
      <c r="CD1082" s="156"/>
      <c r="CE1082" s="156"/>
      <c r="CF1082" s="156"/>
      <c r="CG1082" s="156"/>
      <c r="CH1082" s="156"/>
      <c r="CI1082" s="156"/>
      <c r="CJ1082" s="156"/>
      <c r="CK1082" s="156"/>
      <c r="CL1082" s="156"/>
      <c r="CM1082" s="157" t="s">
        <v>109</v>
      </c>
      <c r="CN1082" s="156"/>
      <c r="CO1082" s="297"/>
      <c r="CP1082" s="297"/>
      <c r="CQ1082" s="297"/>
      <c r="CR1082" s="297"/>
      <c r="CS1082" s="297"/>
      <c r="CT1082" s="297"/>
      <c r="CU1082" s="297"/>
      <c r="CV1082" s="297"/>
      <c r="CW1082" s="297"/>
      <c r="CX1082" s="297"/>
      <c r="CY1082" s="297"/>
      <c r="CZ1082" s="297"/>
      <c r="DA1082" s="297"/>
      <c r="DB1082" s="297"/>
      <c r="DC1082" s="297"/>
      <c r="DD1082" s="297"/>
      <c r="DE1082" s="297"/>
      <c r="DF1082" s="297"/>
      <c r="DG1082" s="297"/>
      <c r="DH1082" s="297"/>
      <c r="DI1082" s="297"/>
      <c r="DJ1082" s="297"/>
      <c r="DK1082" s="297"/>
      <c r="DL1082" s="297"/>
      <c r="DM1082" s="297"/>
      <c r="DN1082" s="297"/>
      <c r="DO1082" s="297"/>
      <c r="DP1082" s="297"/>
      <c r="DQ1082" s="297"/>
      <c r="DR1082" s="297"/>
      <c r="DS1082" s="297"/>
      <c r="DT1082" s="297"/>
      <c r="DU1082" s="297"/>
      <c r="DV1082" s="297"/>
      <c r="DW1082" s="297"/>
      <c r="DX1082" s="297"/>
      <c r="DY1082" s="297"/>
      <c r="DZ1082" s="297"/>
      <c r="EA1082" s="297"/>
      <c r="EB1082" s="297"/>
      <c r="EC1082" s="297"/>
      <c r="ED1082" s="297"/>
      <c r="EE1082" s="297"/>
      <c r="EF1082" s="297"/>
      <c r="EG1082" s="297"/>
      <c r="EH1082" s="297"/>
      <c r="EI1082" s="297"/>
      <c r="EJ1082" s="297"/>
      <c r="EK1082" s="297"/>
      <c r="EL1082" s="297"/>
      <c r="EM1082" s="297"/>
      <c r="EN1082" s="297"/>
      <c r="EO1082" s="297"/>
      <c r="EP1082" s="297"/>
      <c r="EQ1082" s="297"/>
      <c r="ER1082" s="297"/>
      <c r="ES1082" s="297"/>
      <c r="ET1082" s="297"/>
      <c r="EU1082" s="297"/>
      <c r="EV1082" s="297"/>
      <c r="EW1082" s="297"/>
      <c r="EX1082" s="297"/>
      <c r="EY1082" s="297"/>
      <c r="EZ1082" s="297"/>
      <c r="FA1082" s="297"/>
      <c r="FB1082" s="297"/>
      <c r="FC1082" s="297"/>
      <c r="FD1082" s="297"/>
      <c r="FE1082" s="297"/>
      <c r="FF1082" s="297"/>
      <c r="FG1082" s="297"/>
      <c r="FH1082" s="297"/>
      <c r="FI1082" s="297"/>
      <c r="FJ1082" s="297"/>
      <c r="FK1082" s="297"/>
      <c r="FL1082" s="297"/>
      <c r="FM1082" s="297"/>
      <c r="FN1082" s="297"/>
      <c r="FO1082" s="297"/>
      <c r="FP1082" s="297"/>
      <c r="FQ1082" s="297"/>
      <c r="FR1082" s="297"/>
      <c r="FS1082" s="297"/>
      <c r="FT1082" s="297"/>
      <c r="FU1082" s="297"/>
      <c r="FV1082" s="297"/>
      <c r="FW1082" s="297"/>
      <c r="FX1082" s="297"/>
      <c r="FY1082" s="297"/>
      <c r="FZ1082" s="297"/>
      <c r="GA1082" s="297"/>
      <c r="GB1082" s="297"/>
      <c r="GC1082" s="297"/>
      <c r="GD1082" s="297"/>
      <c r="GE1082" s="297"/>
      <c r="GF1082" s="297"/>
      <c r="GG1082" s="297"/>
      <c r="GH1082" s="297"/>
      <c r="GI1082" s="297"/>
      <c r="GJ1082" s="297"/>
      <c r="GK1082" s="297"/>
      <c r="GL1082" s="297"/>
      <c r="GM1082" s="297"/>
      <c r="GN1082" s="297"/>
      <c r="GO1082" s="297"/>
      <c r="GP1082" s="297"/>
      <c r="GQ1082" s="297"/>
      <c r="GR1082" s="297"/>
      <c r="GS1082" s="297"/>
      <c r="GT1082" s="297"/>
      <c r="GU1082" s="297"/>
      <c r="GV1082" s="328"/>
      <c r="GW1082" s="328"/>
      <c r="GX1082" s="328"/>
      <c r="GY1082" s="328"/>
      <c r="GZ1082" s="328"/>
      <c r="HA1082" s="328"/>
      <c r="HB1082" s="328"/>
      <c r="HC1082" s="328"/>
      <c r="HD1082" s="328"/>
      <c r="HE1082" s="328"/>
      <c r="HF1082" s="328"/>
      <c r="HG1082" s="328"/>
      <c r="HH1082" s="328"/>
      <c r="HI1082" s="328"/>
      <c r="HJ1082" s="328"/>
      <c r="HK1082" s="328"/>
      <c r="HL1082" s="328"/>
      <c r="HM1082" s="328"/>
      <c r="HN1082" s="328"/>
      <c r="HO1082" s="328"/>
      <c r="HP1082" s="328"/>
      <c r="HQ1082" s="328"/>
      <c r="HR1082" s="328"/>
      <c r="HS1082" s="328"/>
      <c r="HT1082" s="328"/>
      <c r="HU1082" s="328"/>
      <c r="HV1082" s="328"/>
      <c r="HW1082" s="328"/>
      <c r="HX1082" s="328"/>
      <c r="HY1082" s="328"/>
      <c r="HZ1082" s="328"/>
      <c r="IA1082" s="328"/>
      <c r="IB1082" s="328"/>
      <c r="IC1082" s="328"/>
      <c r="ID1082" s="328"/>
      <c r="IE1082" s="328"/>
      <c r="IF1082" s="328"/>
      <c r="IG1082" s="328"/>
      <c r="IH1082" s="328"/>
      <c r="II1082" s="328"/>
      <c r="IJ1082" s="328"/>
      <c r="IK1082" s="328"/>
      <c r="IL1082" s="328"/>
      <c r="IM1082" s="328"/>
      <c r="IN1082" s="328"/>
      <c r="IO1082" s="328"/>
      <c r="IP1082" s="328"/>
      <c r="IQ1082" s="328"/>
      <c r="IR1082" s="328"/>
      <c r="IS1082" s="328"/>
      <c r="IT1082" s="328"/>
      <c r="IU1082" s="328"/>
      <c r="IV1082" s="328"/>
      <c r="IW1082" s="328"/>
      <c r="IX1082" s="328"/>
      <c r="IY1082" s="328"/>
      <c r="IZ1082" s="328"/>
      <c r="JA1082" s="328"/>
      <c r="JB1082" s="328"/>
      <c r="JC1082" s="328"/>
      <c r="JD1082" s="328"/>
      <c r="JE1082" s="328"/>
      <c r="JF1082" s="328"/>
      <c r="JG1082" s="328"/>
      <c r="JH1082" s="328"/>
      <c r="JI1082" s="328"/>
      <c r="JJ1082" s="328"/>
      <c r="JK1082" s="328"/>
      <c r="JL1082" s="328"/>
      <c r="JM1082" s="328"/>
      <c r="JN1082" s="328"/>
      <c r="JO1082" s="328"/>
      <c r="JP1082" s="328"/>
      <c r="JQ1082" s="328"/>
      <c r="JR1082" s="328"/>
      <c r="JS1082" s="328"/>
      <c r="JT1082" s="328"/>
      <c r="JU1082" s="328"/>
      <c r="JV1082" s="328"/>
      <c r="JW1082" s="328"/>
      <c r="JX1082" s="328"/>
      <c r="JY1082" s="328"/>
      <c r="JZ1082" s="328"/>
      <c r="KA1082" s="328"/>
      <c r="KB1082" s="328"/>
      <c r="KC1082" s="328"/>
      <c r="KD1082" s="328"/>
      <c r="KE1082" s="328"/>
      <c r="KF1082" s="328"/>
      <c r="KG1082" s="328"/>
      <c r="KH1082" s="328"/>
      <c r="KI1082" s="328"/>
      <c r="KJ1082" s="328"/>
      <c r="KK1082" s="328"/>
      <c r="KL1082" s="328"/>
      <c r="KM1082" s="328"/>
      <c r="KN1082" s="328"/>
      <c r="KO1082" s="328"/>
      <c r="KP1082" s="328"/>
      <c r="KQ1082" s="328"/>
      <c r="KR1082" s="328"/>
      <c r="KS1082" s="328"/>
      <c r="KT1082" s="328"/>
      <c r="KU1082" s="328"/>
      <c r="KV1082" s="328"/>
      <c r="KW1082" s="328"/>
      <c r="KX1082" s="328"/>
      <c r="KY1082" s="328"/>
      <c r="KZ1082" s="328"/>
      <c r="LA1082" s="328"/>
      <c r="LB1082" s="328"/>
      <c r="LC1082" s="328"/>
      <c r="LD1082" s="328"/>
      <c r="LE1082" s="328"/>
      <c r="LF1082" s="328"/>
      <c r="LG1082" s="328"/>
      <c r="LH1082" s="328"/>
      <c r="LI1082" s="328"/>
      <c r="LJ1082" s="328"/>
      <c r="LK1082" s="328"/>
      <c r="LL1082" s="328"/>
      <c r="LM1082" s="328"/>
      <c r="LN1082" s="328"/>
      <c r="LO1082" s="328"/>
      <c r="LP1082" s="328"/>
      <c r="LQ1082" s="328"/>
      <c r="LR1082" s="328"/>
      <c r="LS1082" s="328"/>
      <c r="LT1082" s="328"/>
      <c r="LU1082" s="328"/>
      <c r="LV1082" s="328"/>
      <c r="LW1082" s="328"/>
      <c r="LX1082" s="328"/>
      <c r="LY1082" s="328"/>
      <c r="LZ1082" s="328"/>
      <c r="MA1082" s="328"/>
      <c r="MB1082" s="328"/>
      <c r="MC1082" s="328"/>
      <c r="MD1082" s="328"/>
      <c r="ME1082" s="328"/>
      <c r="MF1082" s="328"/>
      <c r="MG1082" s="328"/>
      <c r="MH1082" s="328"/>
      <c r="MI1082" s="328"/>
      <c r="MJ1082" s="328"/>
      <c r="MK1082" s="328"/>
      <c r="ML1082" s="328"/>
      <c r="MM1082" s="328"/>
      <c r="MN1082" s="328"/>
      <c r="MO1082" s="328"/>
      <c r="MP1082" s="328"/>
      <c r="MQ1082" s="328"/>
      <c r="MR1082" s="328"/>
      <c r="MS1082" s="328"/>
      <c r="MT1082" s="328"/>
      <c r="MU1082" s="328"/>
      <c r="MV1082" s="328"/>
      <c r="MW1082" s="328"/>
      <c r="MX1082" s="328"/>
      <c r="MY1082" s="328"/>
      <c r="MZ1082" s="328"/>
      <c r="NA1082" s="328"/>
      <c r="NB1082" s="328"/>
      <c r="NC1082" s="328"/>
      <c r="ND1082" s="328"/>
      <c r="NE1082" s="328"/>
      <c r="NF1082" s="328"/>
      <c r="NG1082" s="328"/>
      <c r="NH1082" s="328"/>
      <c r="NI1082" s="328"/>
      <c r="NJ1082" s="328"/>
      <c r="NK1082" s="328"/>
      <c r="NL1082" s="328"/>
      <c r="NM1082" s="328"/>
      <c r="NN1082" s="328"/>
      <c r="NO1082" s="328"/>
      <c r="NP1082" s="328"/>
      <c r="NQ1082" s="328"/>
      <c r="NR1082" s="328"/>
      <c r="NS1082" s="328"/>
      <c r="NT1082" s="328"/>
      <c r="NU1082" s="328"/>
      <c r="NV1082" s="328"/>
      <c r="NW1082" s="328"/>
      <c r="NX1082" s="328"/>
      <c r="NY1082" s="328"/>
      <c r="NZ1082" s="328"/>
      <c r="OA1082" s="328"/>
      <c r="OB1082" s="328"/>
      <c r="OC1082" s="328"/>
      <c r="OD1082" s="328"/>
      <c r="OE1082" s="328"/>
      <c r="OF1082" s="328"/>
      <c r="OG1082" s="328"/>
      <c r="OH1082" s="328"/>
      <c r="OI1082" s="328"/>
      <c r="OJ1082" s="328"/>
      <c r="OK1082" s="328"/>
      <c r="OL1082" s="328"/>
      <c r="OM1082" s="328"/>
      <c r="ON1082" s="328"/>
      <c r="OO1082" s="328"/>
      <c r="OP1082" s="328"/>
      <c r="OQ1082" s="328"/>
      <c r="OR1082" s="328"/>
      <c r="OS1082" s="328"/>
      <c r="OT1082" s="328"/>
      <c r="OU1082" s="328"/>
      <c r="OV1082" s="328"/>
      <c r="OW1082" s="328"/>
      <c r="OX1082" s="328"/>
      <c r="OY1082" s="328"/>
      <c r="OZ1082" s="328"/>
      <c r="PA1082" s="328"/>
      <c r="PB1082" s="328"/>
      <c r="PC1082" s="328"/>
      <c r="PD1082" s="328"/>
      <c r="PE1082" s="328"/>
      <c r="PF1082" s="328"/>
      <c r="PG1082" s="328"/>
      <c r="PH1082" s="328"/>
      <c r="PI1082" s="328"/>
      <c r="PJ1082" s="328"/>
      <c r="PK1082" s="328"/>
      <c r="PL1082" s="328"/>
      <c r="PM1082" s="328"/>
      <c r="PN1082" s="328"/>
      <c r="PO1082" s="328"/>
      <c r="PP1082" s="328"/>
      <c r="PQ1082" s="328"/>
      <c r="PR1082" s="328"/>
      <c r="PS1082" s="328"/>
      <c r="PT1082" s="328"/>
      <c r="PU1082" s="328"/>
      <c r="PV1082" s="328"/>
      <c r="PW1082" s="328"/>
      <c r="PX1082" s="328"/>
      <c r="PY1082" s="328"/>
      <c r="PZ1082" s="328"/>
      <c r="QA1082" s="328"/>
      <c r="QB1082" s="328"/>
      <c r="QC1082" s="328"/>
      <c r="QD1082" s="328"/>
      <c r="QE1082" s="328"/>
      <c r="QF1082" s="328"/>
      <c r="QG1082" s="328"/>
      <c r="QH1082" s="328"/>
      <c r="QI1082" s="328"/>
      <c r="QJ1082" s="328"/>
      <c r="QK1082" s="328"/>
      <c r="QL1082" s="328"/>
      <c r="QM1082" s="328"/>
      <c r="QN1082" s="328"/>
      <c r="QO1082" s="328"/>
      <c r="QP1082" s="328"/>
      <c r="QQ1082" s="328"/>
      <c r="QR1082" s="328"/>
      <c r="QS1082" s="328"/>
      <c r="QT1082" s="328"/>
      <c r="QU1082" s="328"/>
      <c r="QV1082" s="328"/>
      <c r="QW1082" s="328"/>
      <c r="QX1082" s="328"/>
      <c r="QY1082" s="328"/>
      <c r="QZ1082" s="328"/>
      <c r="RA1082" s="328"/>
      <c r="RB1082" s="328"/>
      <c r="RC1082" s="328"/>
      <c r="RD1082" s="328"/>
      <c r="RE1082" s="328"/>
      <c r="RF1082" s="328"/>
      <c r="RG1082" s="328"/>
      <c r="RH1082" s="328"/>
      <c r="RI1082" s="328"/>
      <c r="RJ1082" s="328"/>
      <c r="RK1082" s="328"/>
      <c r="RL1082" s="328"/>
      <c r="RM1082" s="328"/>
      <c r="RN1082" s="328"/>
      <c r="RO1082" s="328"/>
      <c r="RP1082" s="328"/>
      <c r="RQ1082" s="328"/>
      <c r="RR1082" s="328"/>
      <c r="RS1082" s="328"/>
      <c r="RT1082" s="328"/>
      <c r="RU1082" s="328"/>
      <c r="RV1082" s="328"/>
      <c r="RW1082" s="328"/>
      <c r="RX1082" s="328"/>
      <c r="RY1082" s="328"/>
      <c r="RZ1082" s="328"/>
      <c r="SA1082" s="328"/>
      <c r="SB1082" s="328"/>
      <c r="SC1082" s="328"/>
      <c r="SD1082" s="328"/>
      <c r="SE1082" s="328"/>
      <c r="SF1082" s="328"/>
      <c r="SG1082" s="328"/>
      <c r="SH1082" s="328"/>
      <c r="SI1082" s="328"/>
      <c r="SJ1082" s="328"/>
      <c r="SK1082" s="328"/>
      <c r="SL1082" s="328"/>
      <c r="SM1082" s="328"/>
      <c r="SN1082" s="328"/>
      <c r="SO1082" s="328"/>
      <c r="SP1082" s="328"/>
      <c r="SQ1082" s="328"/>
      <c r="SR1082" s="328"/>
      <c r="SS1082" s="328"/>
      <c r="ST1082" s="328"/>
      <c r="SU1082" s="328"/>
      <c r="SV1082" s="328"/>
      <c r="SW1082" s="328"/>
      <c r="SX1082" s="328"/>
      <c r="SY1082" s="328"/>
      <c r="SZ1082" s="328"/>
      <c r="TA1082" s="328"/>
      <c r="TB1082" s="328"/>
      <c r="TC1082" s="328"/>
      <c r="TD1082" s="328"/>
      <c r="TE1082" s="328"/>
      <c r="TF1082" s="328"/>
      <c r="TG1082" s="328"/>
      <c r="TH1082" s="328"/>
      <c r="TI1082" s="328"/>
      <c r="TJ1082" s="328"/>
      <c r="TK1082" s="328"/>
      <c r="TL1082" s="328"/>
      <c r="TM1082" s="328"/>
      <c r="TN1082" s="328"/>
      <c r="TO1082" s="328"/>
      <c r="TP1082" s="328"/>
      <c r="TQ1082" s="328"/>
      <c r="TR1082" s="328"/>
      <c r="TS1082" s="328"/>
      <c r="TT1082" s="328"/>
      <c r="TU1082" s="328"/>
      <c r="TV1082" s="328"/>
      <c r="TW1082" s="328"/>
      <c r="TX1082" s="328"/>
      <c r="TY1082" s="328"/>
      <c r="TZ1082" s="328"/>
      <c r="UA1082" s="328"/>
      <c r="UB1082" s="328"/>
      <c r="UC1082" s="328"/>
      <c r="UD1082" s="328"/>
      <c r="UE1082" s="328"/>
      <c r="UF1082" s="328"/>
      <c r="UG1082" s="328"/>
      <c r="UH1082" s="328"/>
      <c r="UI1082" s="328"/>
      <c r="UJ1082" s="328"/>
      <c r="UK1082" s="328"/>
      <c r="UL1082" s="328"/>
      <c r="UM1082" s="328"/>
      <c r="UN1082" s="328"/>
      <c r="UO1082" s="328"/>
      <c r="UP1082" s="328"/>
      <c r="UQ1082" s="328"/>
      <c r="UR1082" s="328"/>
      <c r="US1082" s="328"/>
      <c r="UT1082" s="328"/>
      <c r="UU1082" s="328"/>
      <c r="UV1082" s="328"/>
      <c r="UW1082" s="328"/>
      <c r="UX1082" s="328"/>
      <c r="UY1082" s="328"/>
      <c r="UZ1082" s="328"/>
      <c r="VA1082" s="328"/>
      <c r="VB1082" s="328"/>
      <c r="VC1082" s="328"/>
      <c r="VD1082" s="328"/>
      <c r="VE1082" s="328"/>
      <c r="VF1082" s="328"/>
      <c r="VG1082" s="328"/>
      <c r="VH1082" s="328"/>
      <c r="VI1082" s="328"/>
      <c r="VJ1082" s="328"/>
      <c r="VK1082" s="328"/>
      <c r="VL1082" s="328"/>
      <c r="VM1082" s="328"/>
      <c r="VN1082" s="328"/>
      <c r="VO1082" s="328"/>
      <c r="VP1082" s="328"/>
      <c r="VQ1082" s="328"/>
      <c r="VR1082" s="328"/>
      <c r="VS1082" s="328"/>
      <c r="VT1082" s="328"/>
      <c r="VU1082" s="328"/>
      <c r="VV1082" s="328"/>
      <c r="VW1082" s="328"/>
      <c r="VX1082" s="328"/>
      <c r="VY1082" s="328"/>
      <c r="VZ1082" s="328"/>
      <c r="WA1082" s="328"/>
      <c r="WB1082" s="328"/>
      <c r="WC1082" s="328"/>
      <c r="WD1082" s="328"/>
      <c r="WE1082" s="328"/>
      <c r="WF1082" s="328"/>
      <c r="WG1082" s="328"/>
      <c r="WH1082" s="328"/>
      <c r="WI1082" s="328"/>
      <c r="WJ1082" s="328"/>
      <c r="WK1082" s="328"/>
      <c r="WL1082" s="328"/>
      <c r="WM1082" s="328"/>
      <c r="WN1082" s="328"/>
      <c r="WO1082" s="328"/>
      <c r="WP1082" s="328"/>
      <c r="WQ1082" s="328"/>
      <c r="WR1082" s="328"/>
      <c r="WS1082" s="328"/>
      <c r="WT1082" s="328"/>
      <c r="WU1082" s="328"/>
      <c r="WV1082" s="328"/>
      <c r="WW1082" s="328"/>
      <c r="WX1082" s="328"/>
      <c r="WY1082" s="328"/>
      <c r="WZ1082" s="328"/>
      <c r="XA1082" s="328"/>
      <c r="XB1082" s="328"/>
      <c r="XC1082" s="328"/>
      <c r="XD1082" s="328"/>
      <c r="XE1082" s="328"/>
      <c r="XF1082" s="328"/>
      <c r="XG1082" s="328"/>
      <c r="XH1082" s="328"/>
      <c r="XI1082" s="328"/>
      <c r="XJ1082" s="328"/>
      <c r="XK1082" s="328"/>
      <c r="XL1082" s="328"/>
      <c r="XM1082" s="328"/>
      <c r="XN1082" s="328"/>
      <c r="XO1082" s="328"/>
      <c r="XP1082" s="328"/>
      <c r="XQ1082" s="328"/>
      <c r="XR1082" s="328"/>
      <c r="XS1082" s="328"/>
      <c r="XT1082" s="328"/>
      <c r="XU1082" s="328"/>
      <c r="XV1082" s="328"/>
      <c r="XW1082" s="328"/>
      <c r="XX1082" s="328"/>
      <c r="XY1082" s="328"/>
      <c r="XZ1082" s="328"/>
      <c r="YA1082" s="328"/>
      <c r="YB1082" s="328"/>
      <c r="YC1082" s="328"/>
      <c r="YD1082" s="328"/>
      <c r="YE1082" s="328"/>
      <c r="YF1082" s="328"/>
      <c r="YG1082" s="328"/>
      <c r="YH1082" s="328"/>
      <c r="YI1082" s="328"/>
      <c r="YJ1082" s="328"/>
      <c r="YK1082" s="328"/>
      <c r="YL1082" s="328"/>
      <c r="YM1082" s="328"/>
      <c r="YN1082" s="328"/>
      <c r="YO1082" s="328"/>
      <c r="YP1082" s="328"/>
      <c r="YQ1082" s="328"/>
      <c r="YR1082" s="328"/>
      <c r="YS1082" s="328"/>
      <c r="YT1082" s="328"/>
      <c r="YU1082" s="328"/>
      <c r="YV1082" s="328"/>
      <c r="YW1082" s="328"/>
      <c r="YX1082" s="328"/>
      <c r="YY1082" s="328"/>
      <c r="YZ1082" s="328"/>
      <c r="ZA1082" s="328"/>
      <c r="ZB1082" s="328"/>
      <c r="ZC1082" s="328"/>
      <c r="ZD1082" s="328"/>
      <c r="ZE1082" s="328"/>
      <c r="ZF1082" s="328"/>
      <c r="ZG1082" s="328"/>
      <c r="ZH1082" s="328"/>
      <c r="ZI1082" s="328"/>
      <c r="ZJ1082" s="328"/>
      <c r="ZK1082" s="328"/>
      <c r="ZL1082" s="328"/>
      <c r="ZM1082" s="328"/>
      <c r="ZN1082" s="328"/>
      <c r="ZO1082" s="328"/>
      <c r="ZP1082" s="328"/>
      <c r="ZQ1082" s="328"/>
      <c r="ZR1082" s="328"/>
      <c r="ZS1082" s="328"/>
      <c r="ZT1082" s="328"/>
      <c r="ZU1082" s="328"/>
      <c r="ZV1082" s="328"/>
      <c r="ZW1082" s="328"/>
      <c r="ZX1082" s="328"/>
      <c r="ZY1082" s="328"/>
      <c r="ZZ1082" s="328"/>
      <c r="AAA1082" s="328"/>
      <c r="AAB1082" s="328"/>
      <c r="AAC1082" s="328"/>
      <c r="AAD1082" s="328"/>
      <c r="AAE1082" s="328"/>
      <c r="AAF1082" s="328"/>
      <c r="AAG1082" s="328"/>
      <c r="AAH1082" s="328"/>
      <c r="AAI1082" s="328"/>
      <c r="AAJ1082" s="328"/>
      <c r="AAK1082" s="328"/>
      <c r="AAL1082" s="328"/>
      <c r="AAM1082" s="328"/>
      <c r="AAN1082" s="328"/>
      <c r="AAO1082" s="328"/>
      <c r="AAP1082" s="328"/>
      <c r="AAQ1082" s="328"/>
      <c r="AAR1082" s="328"/>
      <c r="AAS1082" s="328"/>
      <c r="AAT1082" s="328"/>
      <c r="AAU1082" s="328"/>
      <c r="AAV1082" s="328"/>
      <c r="AAW1082" s="328"/>
      <c r="AAX1082" s="328"/>
      <c r="AAY1082" s="328"/>
      <c r="AAZ1082" s="328"/>
      <c r="ABA1082" s="328"/>
      <c r="ABB1082" s="328"/>
      <c r="ABC1082" s="328"/>
      <c r="ABD1082" s="328"/>
      <c r="ABE1082" s="328"/>
      <c r="ABF1082" s="328"/>
      <c r="ABG1082" s="328"/>
      <c r="ABH1082" s="328"/>
    </row>
    <row r="1083" spans="1:736" ht="45.75" customHeight="1">
      <c r="A1083" s="638">
        <f>1+A1082</f>
        <v>1081</v>
      </c>
      <c r="B1083" s="218" t="s">
        <v>10275</v>
      </c>
      <c r="C1083" s="201" t="s">
        <v>10276</v>
      </c>
      <c r="D1083" s="205" t="s">
        <v>6393</v>
      </c>
      <c r="E1083" s="202">
        <v>45575</v>
      </c>
      <c r="F1083" s="203">
        <v>45576</v>
      </c>
      <c r="G1083" s="203">
        <v>45646</v>
      </c>
      <c r="H1083" s="201" t="s">
        <v>416</v>
      </c>
      <c r="I1083" s="206" t="s">
        <v>9637</v>
      </c>
      <c r="J1083" s="201" t="s">
        <v>10277</v>
      </c>
      <c r="K1083" s="271">
        <v>10161531</v>
      </c>
      <c r="L1083" s="201">
        <v>6</v>
      </c>
      <c r="M1083" s="272" t="s">
        <v>97</v>
      </c>
      <c r="N1083" s="208" t="s">
        <v>5078</v>
      </c>
      <c r="O1083" s="218" t="s">
        <v>427</v>
      </c>
      <c r="P1083" s="201" t="s">
        <v>10278</v>
      </c>
      <c r="Q1083" s="201" t="s">
        <v>9515</v>
      </c>
      <c r="R1083" s="210">
        <v>70</v>
      </c>
      <c r="S1083" s="201" t="s">
        <v>10279</v>
      </c>
      <c r="T1083" s="273" t="s">
        <v>10280</v>
      </c>
      <c r="U1083" s="274">
        <v>2024003544</v>
      </c>
      <c r="V1083" s="273" t="s">
        <v>10281</v>
      </c>
      <c r="W1083" s="275">
        <v>45575</v>
      </c>
      <c r="X1083" s="276" t="s">
        <v>103</v>
      </c>
      <c r="Y1083" s="313" t="s">
        <v>10282</v>
      </c>
      <c r="Z1083" s="215" t="s">
        <v>10280</v>
      </c>
      <c r="AA1083" s="216">
        <v>0</v>
      </c>
      <c r="AB1083" s="217">
        <v>0</v>
      </c>
      <c r="AC1083" s="216">
        <v>0</v>
      </c>
      <c r="AD1083" s="216">
        <v>0</v>
      </c>
      <c r="AE1083" s="216">
        <v>0</v>
      </c>
      <c r="AF1083" s="216">
        <v>0</v>
      </c>
      <c r="AG1083" s="216">
        <v>0</v>
      </c>
      <c r="AH1083" s="216">
        <v>0</v>
      </c>
      <c r="AI1083" s="216">
        <v>0</v>
      </c>
      <c r="AJ1083" s="216">
        <v>0</v>
      </c>
      <c r="AK1083" s="209" t="s">
        <v>104</v>
      </c>
      <c r="AL1083" s="191" t="s">
        <v>10283</v>
      </c>
      <c r="AM1083" s="201" t="s">
        <v>6651</v>
      </c>
      <c r="AN1083" s="207">
        <v>80398655</v>
      </c>
      <c r="AO1083" s="209" t="s">
        <v>114</v>
      </c>
      <c r="AP1083" s="201" t="s">
        <v>114</v>
      </c>
      <c r="AQ1083" s="277" t="s">
        <v>114</v>
      </c>
      <c r="AR1083" s="209" t="s">
        <v>114</v>
      </c>
      <c r="AS1083" s="201" t="s">
        <v>109</v>
      </c>
      <c r="AT1083" s="209" t="s">
        <v>109</v>
      </c>
      <c r="AU1083" s="209" t="s">
        <v>392</v>
      </c>
      <c r="AV1083" s="201" t="s">
        <v>9324</v>
      </c>
      <c r="AW1083" s="201" t="s">
        <v>9324</v>
      </c>
      <c r="AX1083" s="201" t="s">
        <v>109</v>
      </c>
      <c r="AY1083" s="201" t="s">
        <v>108</v>
      </c>
      <c r="AZ1083" s="240" t="s">
        <v>9324</v>
      </c>
      <c r="BA1083" s="201" t="s">
        <v>9324</v>
      </c>
      <c r="BB1083" s="241"/>
      <c r="BC1083" s="240" t="s">
        <v>9324</v>
      </c>
      <c r="BD1083" s="210" t="s">
        <v>9324</v>
      </c>
      <c r="BE1083" s="210" t="s">
        <v>9324</v>
      </c>
      <c r="BF1083" s="210" t="s">
        <v>9324</v>
      </c>
      <c r="BG1083" s="240" t="s">
        <v>9324</v>
      </c>
      <c r="BH1083" s="221" t="s">
        <v>10280</v>
      </c>
      <c r="BI1083" s="296" t="s">
        <v>135</v>
      </c>
      <c r="BJ1083" s="201" t="s">
        <v>9324</v>
      </c>
      <c r="BK1083" s="208" t="s">
        <v>114</v>
      </c>
      <c r="BL1083" s="240" t="s">
        <v>9324</v>
      </c>
      <c r="BM1083" s="480" t="s">
        <v>136</v>
      </c>
      <c r="BN1083" s="292" t="s">
        <v>115</v>
      </c>
      <c r="BO1083" s="208" t="s">
        <v>10284</v>
      </c>
      <c r="BP1083" s="208" t="s">
        <v>10285</v>
      </c>
      <c r="BQ1083" s="208">
        <v>70</v>
      </c>
      <c r="BR1083" s="208">
        <v>19656</v>
      </c>
      <c r="BS1083" s="208" t="s">
        <v>108</v>
      </c>
      <c r="BT1083" s="208" t="s">
        <v>108</v>
      </c>
      <c r="BU1083" s="237" t="s">
        <v>108</v>
      </c>
      <c r="BV1083" s="208" t="s">
        <v>108</v>
      </c>
      <c r="BW1083" s="278" t="s">
        <v>108</v>
      </c>
      <c r="BX1083" s="224" t="s">
        <v>10286</v>
      </c>
      <c r="BY1083" s="208">
        <v>3178259767</v>
      </c>
      <c r="BZ1083" s="329" t="s">
        <v>10287</v>
      </c>
      <c r="CA1083" s="320" t="s">
        <v>109</v>
      </c>
      <c r="CB1083" s="320" t="s">
        <v>109</v>
      </c>
      <c r="CC1083" s="320" t="s">
        <v>109</v>
      </c>
      <c r="CD1083" s="322"/>
      <c r="CE1083" s="223"/>
      <c r="CF1083" s="223"/>
      <c r="CG1083" s="223"/>
      <c r="CH1083" s="223"/>
      <c r="CI1083" s="223"/>
      <c r="CJ1083" s="223"/>
      <c r="CK1083" s="223"/>
      <c r="CL1083" s="223"/>
      <c r="CM1083" s="303"/>
      <c r="CN1083" s="223"/>
      <c r="CO1083" s="50"/>
      <c r="CP1083" s="50"/>
      <c r="CQ1083" s="50"/>
      <c r="CR1083" s="50"/>
      <c r="CS1083" s="50"/>
      <c r="CT1083" s="50"/>
      <c r="CU1083" s="50"/>
      <c r="CV1083" s="50"/>
      <c r="CW1083" s="50"/>
      <c r="CX1083" s="50"/>
      <c r="CY1083" s="50"/>
      <c r="CZ1083" s="50"/>
      <c r="DA1083" s="50"/>
      <c r="DB1083" s="50"/>
      <c r="DC1083" s="50"/>
      <c r="DD1083" s="50"/>
      <c r="DE1083" s="50"/>
      <c r="DF1083" s="50"/>
      <c r="DG1083" s="50"/>
      <c r="DH1083" s="50"/>
      <c r="DI1083" s="50"/>
      <c r="DJ1083" s="50"/>
      <c r="DK1083" s="50"/>
      <c r="DL1083" s="50"/>
      <c r="DM1083" s="50"/>
      <c r="DN1083" s="50"/>
      <c r="DO1083" s="50"/>
      <c r="DP1083" s="50"/>
      <c r="DQ1083" s="50"/>
      <c r="DR1083" s="50"/>
      <c r="DS1083" s="50"/>
      <c r="DT1083" s="50"/>
      <c r="DU1083" s="50"/>
      <c r="DV1083" s="50"/>
      <c r="DW1083" s="50"/>
      <c r="DX1083" s="50"/>
      <c r="DY1083" s="50"/>
      <c r="DZ1083" s="50"/>
      <c r="EA1083" s="50"/>
      <c r="EB1083" s="50"/>
      <c r="EC1083" s="50"/>
      <c r="ED1083" s="50"/>
      <c r="EE1083" s="50"/>
      <c r="EF1083" s="297"/>
      <c r="EG1083" s="297"/>
      <c r="EH1083" s="297"/>
      <c r="EI1083" s="297"/>
      <c r="EJ1083" s="297"/>
      <c r="EK1083" s="297"/>
      <c r="EL1083" s="297"/>
      <c r="EM1083" s="297"/>
      <c r="EN1083" s="297"/>
      <c r="EO1083" s="297"/>
      <c r="EP1083" s="297"/>
      <c r="EQ1083" s="297"/>
      <c r="ER1083" s="297"/>
      <c r="ES1083" s="297"/>
      <c r="ET1083" s="297"/>
      <c r="EU1083" s="297"/>
      <c r="EV1083" s="297"/>
      <c r="EW1083" s="297"/>
      <c r="EX1083" s="297"/>
      <c r="EY1083" s="297"/>
      <c r="EZ1083" s="297"/>
      <c r="FA1083" s="297"/>
      <c r="FB1083" s="297"/>
      <c r="FC1083" s="297"/>
      <c r="FD1083" s="297"/>
      <c r="FE1083" s="297"/>
      <c r="FF1083" s="297"/>
      <c r="FG1083" s="297"/>
      <c r="FH1083" s="297"/>
      <c r="FI1083" s="297"/>
      <c r="FJ1083" s="297"/>
      <c r="FK1083" s="297"/>
      <c r="FL1083" s="297"/>
      <c r="FM1083" s="297"/>
      <c r="FN1083" s="297"/>
      <c r="FO1083" s="297"/>
      <c r="FP1083" s="297"/>
      <c r="FQ1083" s="297"/>
      <c r="FR1083" s="297"/>
      <c r="FS1083" s="297"/>
    </row>
    <row r="1084" spans="1:736" ht="45.75" customHeight="1">
      <c r="A1084" s="589">
        <f>1+A1083</f>
        <v>1082</v>
      </c>
      <c r="B1084" s="403" t="s">
        <v>10288</v>
      </c>
      <c r="C1084" s="156" t="s">
        <v>10289</v>
      </c>
      <c r="D1084" s="156" t="s">
        <v>645</v>
      </c>
      <c r="E1084" s="156">
        <v>45575</v>
      </c>
      <c r="F1084" s="156">
        <v>45580</v>
      </c>
      <c r="G1084" s="156">
        <v>45646</v>
      </c>
      <c r="H1084" s="156" t="s">
        <v>416</v>
      </c>
      <c r="I1084" s="156" t="s">
        <v>9646</v>
      </c>
      <c r="J1084" s="301" t="s">
        <v>10290</v>
      </c>
      <c r="K1084" s="251" t="s">
        <v>10291</v>
      </c>
      <c r="L1084" s="156">
        <v>7</v>
      </c>
      <c r="M1084" s="156" t="s">
        <v>97</v>
      </c>
      <c r="N1084" s="156" t="s">
        <v>5078</v>
      </c>
      <c r="O1084" s="156" t="s">
        <v>10292</v>
      </c>
      <c r="P1084" s="156" t="s">
        <v>10293</v>
      </c>
      <c r="Q1084" s="156" t="s">
        <v>10294</v>
      </c>
      <c r="R1084" s="143">
        <v>66</v>
      </c>
      <c r="S1084" s="134" t="s">
        <v>10295</v>
      </c>
      <c r="T1084" s="253" t="s">
        <v>10296</v>
      </c>
      <c r="U1084" s="156">
        <v>2024003545</v>
      </c>
      <c r="V1084" s="253" t="s">
        <v>10281</v>
      </c>
      <c r="W1084" s="156" t="s">
        <v>10297</v>
      </c>
      <c r="X1084" s="156" t="s">
        <v>103</v>
      </c>
      <c r="Y1084" s="317" t="s">
        <v>10298</v>
      </c>
      <c r="Z1084" s="156" t="s">
        <v>10296</v>
      </c>
      <c r="AA1084" s="156">
        <v>0</v>
      </c>
      <c r="AB1084" s="156">
        <v>0</v>
      </c>
      <c r="AC1084" s="156">
        <v>0</v>
      </c>
      <c r="AD1084" s="156">
        <v>0</v>
      </c>
      <c r="AE1084" s="156">
        <v>0</v>
      </c>
      <c r="AF1084" s="156">
        <v>0</v>
      </c>
      <c r="AG1084" s="156">
        <v>0</v>
      </c>
      <c r="AH1084" s="156">
        <v>0</v>
      </c>
      <c r="AI1084" s="156">
        <v>0</v>
      </c>
      <c r="AJ1084" s="156">
        <v>0</v>
      </c>
      <c r="AK1084" s="156" t="s">
        <v>104</v>
      </c>
      <c r="AL1084" s="103" t="s">
        <v>10299</v>
      </c>
      <c r="AM1084" s="156" t="s">
        <v>7518</v>
      </c>
      <c r="AN1084" s="156">
        <v>52285927</v>
      </c>
      <c r="AO1084" s="156" t="s">
        <v>114</v>
      </c>
      <c r="AP1084" s="156" t="s">
        <v>114</v>
      </c>
      <c r="AQ1084" s="156" t="s">
        <v>114</v>
      </c>
      <c r="AR1084" s="156" t="s">
        <v>114</v>
      </c>
      <c r="AS1084" s="156" t="s">
        <v>109</v>
      </c>
      <c r="AT1084" s="156" t="s">
        <v>109</v>
      </c>
      <c r="AU1084" s="156" t="s">
        <v>392</v>
      </c>
      <c r="AV1084" s="156" t="s">
        <v>9324</v>
      </c>
      <c r="AW1084" s="156" t="s">
        <v>9324</v>
      </c>
      <c r="AX1084" s="156" t="s">
        <v>109</v>
      </c>
      <c r="AY1084" s="156" t="s">
        <v>108</v>
      </c>
      <c r="AZ1084" s="156" t="s">
        <v>9324</v>
      </c>
      <c r="BA1084" s="156" t="s">
        <v>9324</v>
      </c>
      <c r="BB1084" s="156"/>
      <c r="BC1084" s="156" t="s">
        <v>9324</v>
      </c>
      <c r="BD1084" s="156" t="s">
        <v>9324</v>
      </c>
      <c r="BE1084" s="156" t="s">
        <v>9324</v>
      </c>
      <c r="BF1084" s="156" t="s">
        <v>9324</v>
      </c>
      <c r="BG1084" s="156" t="s">
        <v>9324</v>
      </c>
      <c r="BH1084" s="153" t="s">
        <v>10296</v>
      </c>
      <c r="BI1084" s="349" t="s">
        <v>113</v>
      </c>
      <c r="BJ1084" s="240" t="s">
        <v>9324</v>
      </c>
      <c r="BK1084" s="240" t="s">
        <v>114</v>
      </c>
      <c r="BL1084" s="240" t="s">
        <v>9324</v>
      </c>
      <c r="BM1084" s="437"/>
      <c r="BN1084" s="156" t="s">
        <v>115</v>
      </c>
      <c r="BO1084" s="156" t="s">
        <v>9675</v>
      </c>
      <c r="BP1084" s="156" t="s">
        <v>10300</v>
      </c>
      <c r="BQ1084" s="156">
        <v>39</v>
      </c>
      <c r="BR1084" s="156">
        <v>31403</v>
      </c>
      <c r="BS1084" s="156" t="s">
        <v>109</v>
      </c>
      <c r="BT1084" s="156" t="s">
        <v>108</v>
      </c>
      <c r="BU1084" s="156" t="s">
        <v>108</v>
      </c>
      <c r="BV1084" s="156" t="s">
        <v>108</v>
      </c>
      <c r="BW1084" s="156" t="s">
        <v>108</v>
      </c>
      <c r="BX1084" s="156" t="s">
        <v>10301</v>
      </c>
      <c r="BY1084" s="156">
        <v>3123650309</v>
      </c>
      <c r="BZ1084" s="156" t="s">
        <v>5128</v>
      </c>
      <c r="CA1084" s="157" t="s">
        <v>109</v>
      </c>
      <c r="CB1084" s="157" t="s">
        <v>109</v>
      </c>
      <c r="CC1084" s="157" t="s">
        <v>109</v>
      </c>
      <c r="CD1084" s="156"/>
      <c r="CE1084" s="156"/>
      <c r="CF1084" s="156"/>
      <c r="CG1084" s="156"/>
      <c r="CH1084" s="156"/>
      <c r="CI1084" s="156"/>
      <c r="CJ1084" s="156"/>
      <c r="CK1084" s="156"/>
      <c r="CL1084" s="156"/>
      <c r="CM1084" s="157" t="s">
        <v>109</v>
      </c>
      <c r="CN1084" s="156"/>
      <c r="CO1084" s="297"/>
      <c r="CP1084" s="297"/>
      <c r="CQ1084" s="297"/>
      <c r="CR1084" s="297"/>
      <c r="CS1084" s="50"/>
      <c r="CT1084" s="50"/>
      <c r="CU1084" s="50"/>
      <c r="CV1084" s="50"/>
      <c r="CW1084" s="50"/>
      <c r="CX1084" s="50"/>
      <c r="CY1084" s="50"/>
      <c r="CZ1084" s="50"/>
      <c r="DA1084" s="50"/>
      <c r="DB1084" s="50"/>
      <c r="DC1084" s="50"/>
      <c r="DD1084" s="50"/>
      <c r="DE1084" s="50"/>
      <c r="DF1084" s="50"/>
      <c r="DG1084" s="50"/>
      <c r="DH1084" s="50"/>
      <c r="DI1084" s="50"/>
      <c r="DJ1084" s="50"/>
      <c r="DK1084" s="50"/>
      <c r="DL1084" s="50"/>
      <c r="DM1084" s="50"/>
      <c r="DN1084" s="50"/>
      <c r="DO1084" s="50"/>
      <c r="DP1084" s="50"/>
      <c r="DQ1084" s="50"/>
      <c r="DR1084" s="50"/>
      <c r="DS1084" s="50"/>
      <c r="DT1084" s="50"/>
      <c r="DU1084" s="50"/>
      <c r="DV1084" s="50"/>
      <c r="DW1084" s="50"/>
      <c r="DX1084" s="50"/>
      <c r="DY1084" s="50"/>
      <c r="DZ1084" s="50"/>
      <c r="EA1084" s="50"/>
      <c r="EB1084" s="50"/>
      <c r="EC1084" s="50"/>
      <c r="ED1084" s="50"/>
      <c r="EE1084" s="50"/>
      <c r="EF1084" s="297"/>
      <c r="EG1084" s="297"/>
      <c r="EH1084" s="297"/>
      <c r="EI1084" s="297"/>
      <c r="EJ1084" s="297"/>
      <c r="EK1084" s="297"/>
      <c r="EL1084" s="297"/>
      <c r="EM1084" s="297"/>
      <c r="EN1084" s="297"/>
      <c r="EO1084" s="297"/>
      <c r="EP1084" s="297"/>
      <c r="EQ1084" s="297"/>
      <c r="ER1084" s="297"/>
      <c r="ES1084" s="297"/>
      <c r="ET1084" s="297"/>
      <c r="EU1084" s="297"/>
      <c r="EV1084" s="297"/>
      <c r="EW1084" s="297"/>
      <c r="EX1084" s="297"/>
      <c r="EY1084" s="297"/>
      <c r="EZ1084" s="297"/>
      <c r="FA1084" s="297"/>
      <c r="FB1084" s="297"/>
      <c r="FC1084" s="297"/>
      <c r="FD1084" s="297"/>
      <c r="FE1084" s="297"/>
      <c r="FF1084" s="297"/>
      <c r="FG1084" s="297"/>
      <c r="FH1084" s="297"/>
      <c r="FI1084" s="297"/>
      <c r="FJ1084" s="297"/>
      <c r="FK1084" s="297"/>
      <c r="FL1084" s="297"/>
      <c r="FM1084" s="297"/>
      <c r="FN1084" s="297"/>
      <c r="FO1084" s="297"/>
      <c r="FP1084" s="297"/>
      <c r="FQ1084" s="297"/>
      <c r="FR1084" s="297"/>
      <c r="FS1084" s="297"/>
      <c r="FT1084" s="297"/>
      <c r="FU1084" s="297"/>
      <c r="FV1084" s="297"/>
      <c r="FW1084" s="297"/>
      <c r="FX1084" s="297"/>
      <c r="FY1084" s="297"/>
      <c r="FZ1084" s="297"/>
      <c r="GA1084" s="297"/>
      <c r="GB1084" s="297"/>
      <c r="GC1084" s="297"/>
      <c r="GD1084" s="297"/>
      <c r="GE1084" s="297"/>
      <c r="GF1084" s="297"/>
      <c r="GG1084" s="297"/>
      <c r="GH1084" s="297"/>
      <c r="GI1084" s="297"/>
      <c r="GJ1084" s="297"/>
      <c r="GK1084" s="297"/>
      <c r="GL1084" s="297"/>
      <c r="GM1084" s="297"/>
      <c r="GN1084" s="297"/>
      <c r="GO1084" s="297"/>
      <c r="GP1084" s="297"/>
      <c r="GQ1084" s="297"/>
      <c r="GR1084" s="297"/>
      <c r="GS1084" s="297"/>
      <c r="GT1084" s="297"/>
      <c r="GU1084" s="297"/>
      <c r="GV1084" s="328"/>
      <c r="GW1084" s="328"/>
      <c r="GX1084" s="328"/>
      <c r="GY1084" s="328"/>
      <c r="GZ1084" s="328"/>
      <c r="HA1084" s="328"/>
      <c r="HB1084" s="328"/>
      <c r="HC1084" s="328"/>
      <c r="HD1084" s="328"/>
      <c r="HE1084" s="328"/>
      <c r="HF1084" s="328"/>
      <c r="HG1084" s="328"/>
      <c r="HH1084" s="328"/>
      <c r="HI1084" s="328"/>
      <c r="HJ1084" s="328"/>
      <c r="HK1084" s="328"/>
      <c r="HL1084" s="328"/>
      <c r="HM1084" s="328"/>
      <c r="HN1084" s="328"/>
      <c r="HO1084" s="328"/>
      <c r="HP1084" s="328"/>
      <c r="HQ1084" s="328"/>
      <c r="HR1084" s="328"/>
      <c r="HS1084" s="328"/>
      <c r="HT1084" s="328"/>
      <c r="HU1084" s="328"/>
      <c r="HV1084" s="328"/>
      <c r="HW1084" s="328"/>
      <c r="HX1084" s="328"/>
      <c r="HY1084" s="328"/>
      <c r="HZ1084" s="328"/>
      <c r="IA1084" s="328"/>
      <c r="IB1084" s="328"/>
      <c r="IC1084" s="328"/>
      <c r="ID1084" s="328"/>
      <c r="IE1084" s="328"/>
      <c r="IF1084" s="328"/>
      <c r="IG1084" s="328"/>
      <c r="IH1084" s="328"/>
      <c r="II1084" s="328"/>
      <c r="IJ1084" s="328"/>
      <c r="IK1084" s="328"/>
      <c r="IL1084" s="328"/>
      <c r="IM1084" s="328"/>
      <c r="IN1084" s="328"/>
      <c r="IO1084" s="328"/>
      <c r="IP1084" s="328"/>
      <c r="IQ1084" s="328"/>
      <c r="IR1084" s="328"/>
      <c r="IS1084" s="328"/>
      <c r="IT1084" s="328"/>
      <c r="IU1084" s="328"/>
      <c r="IV1084" s="328"/>
      <c r="IW1084" s="328"/>
      <c r="IX1084" s="328"/>
      <c r="IY1084" s="328"/>
      <c r="IZ1084" s="328"/>
      <c r="JA1084" s="328"/>
      <c r="JB1084" s="328"/>
      <c r="JC1084" s="328"/>
      <c r="JD1084" s="328"/>
      <c r="JE1084" s="328"/>
      <c r="JF1084" s="328"/>
      <c r="JG1084" s="328"/>
      <c r="JH1084" s="328"/>
      <c r="JI1084" s="328"/>
      <c r="JJ1084" s="328"/>
      <c r="JK1084" s="328"/>
      <c r="JL1084" s="328"/>
      <c r="JM1084" s="328"/>
      <c r="JN1084" s="328"/>
      <c r="JO1084" s="328"/>
      <c r="JP1084" s="328"/>
      <c r="JQ1084" s="328"/>
      <c r="JR1084" s="328"/>
      <c r="JS1084" s="328"/>
      <c r="JT1084" s="328"/>
      <c r="JU1084" s="328"/>
      <c r="JV1084" s="328"/>
      <c r="JW1084" s="328"/>
      <c r="JX1084" s="328"/>
      <c r="JY1084" s="328"/>
      <c r="JZ1084" s="328"/>
      <c r="KA1084" s="328"/>
      <c r="KB1084" s="328"/>
      <c r="KC1084" s="328"/>
      <c r="KD1084" s="328"/>
      <c r="KE1084" s="328"/>
      <c r="KF1084" s="328"/>
      <c r="KG1084" s="328"/>
      <c r="KH1084" s="328"/>
      <c r="KI1084" s="328"/>
      <c r="KJ1084" s="328"/>
      <c r="KK1084" s="328"/>
      <c r="KL1084" s="328"/>
      <c r="KM1084" s="328"/>
      <c r="KN1084" s="328"/>
      <c r="KO1084" s="328"/>
      <c r="KP1084" s="328"/>
      <c r="KQ1084" s="328"/>
      <c r="KR1084" s="328"/>
      <c r="KS1084" s="328"/>
      <c r="KT1084" s="328"/>
      <c r="KU1084" s="328"/>
      <c r="KV1084" s="328"/>
      <c r="KW1084" s="328"/>
      <c r="KX1084" s="328"/>
      <c r="KY1084" s="328"/>
      <c r="KZ1084" s="328"/>
      <c r="LA1084" s="328"/>
      <c r="LB1084" s="328"/>
      <c r="LC1084" s="328"/>
      <c r="LD1084" s="328"/>
      <c r="LE1084" s="328"/>
      <c r="LF1084" s="328"/>
      <c r="LG1084" s="328"/>
      <c r="LH1084" s="328"/>
      <c r="LI1084" s="328"/>
      <c r="LJ1084" s="328"/>
      <c r="LK1084" s="328"/>
      <c r="LL1084" s="328"/>
      <c r="LM1084" s="328"/>
      <c r="LN1084" s="328"/>
      <c r="LO1084" s="328"/>
      <c r="LP1084" s="328"/>
      <c r="LQ1084" s="328"/>
      <c r="LR1084" s="328"/>
      <c r="LS1084" s="328"/>
      <c r="LT1084" s="328"/>
      <c r="LU1084" s="328"/>
      <c r="LV1084" s="328"/>
      <c r="LW1084" s="328"/>
      <c r="LX1084" s="328"/>
      <c r="LY1084" s="328"/>
      <c r="LZ1084" s="328"/>
      <c r="MA1084" s="328"/>
      <c r="MB1084" s="328"/>
      <c r="MC1084" s="328"/>
      <c r="MD1084" s="328"/>
      <c r="ME1084" s="328"/>
      <c r="MF1084" s="328"/>
      <c r="MG1084" s="328"/>
      <c r="MH1084" s="328"/>
      <c r="MI1084" s="328"/>
      <c r="MJ1084" s="328"/>
      <c r="MK1084" s="328"/>
      <c r="ML1084" s="328"/>
      <c r="MM1084" s="328"/>
      <c r="MN1084" s="328"/>
      <c r="MO1084" s="328"/>
      <c r="MP1084" s="328"/>
      <c r="MQ1084" s="328"/>
      <c r="MR1084" s="328"/>
      <c r="MS1084" s="328"/>
      <c r="MT1084" s="328"/>
      <c r="MU1084" s="328"/>
      <c r="MV1084" s="328"/>
      <c r="MW1084" s="328"/>
      <c r="MX1084" s="328"/>
      <c r="MY1084" s="328"/>
      <c r="MZ1084" s="328"/>
      <c r="NA1084" s="328"/>
      <c r="NB1084" s="328"/>
      <c r="NC1084" s="328"/>
      <c r="ND1084" s="328"/>
      <c r="NE1084" s="328"/>
      <c r="NF1084" s="328"/>
      <c r="NG1084" s="328"/>
      <c r="NH1084" s="328"/>
      <c r="NI1084" s="328"/>
      <c r="NJ1084" s="328"/>
      <c r="NK1084" s="328"/>
      <c r="NL1084" s="328"/>
      <c r="NM1084" s="328"/>
      <c r="NN1084" s="328"/>
      <c r="NO1084" s="328"/>
      <c r="NP1084" s="328"/>
      <c r="NQ1084" s="328"/>
      <c r="NR1084" s="328"/>
      <c r="NS1084" s="328"/>
      <c r="NT1084" s="328"/>
      <c r="NU1084" s="328"/>
      <c r="NV1084" s="328"/>
      <c r="NW1084" s="328"/>
      <c r="NX1084" s="328"/>
      <c r="NY1084" s="328"/>
      <c r="NZ1084" s="328"/>
      <c r="OA1084" s="328"/>
      <c r="OB1084" s="328"/>
      <c r="OC1084" s="328"/>
      <c r="OD1084" s="328"/>
      <c r="OE1084" s="328"/>
      <c r="OF1084" s="328"/>
      <c r="OG1084" s="328"/>
      <c r="OH1084" s="328"/>
      <c r="OI1084" s="328"/>
      <c r="OJ1084" s="328"/>
      <c r="OK1084" s="328"/>
      <c r="OL1084" s="328"/>
      <c r="OM1084" s="328"/>
      <c r="ON1084" s="328"/>
      <c r="OO1084" s="328"/>
      <c r="OP1084" s="328"/>
      <c r="OQ1084" s="328"/>
      <c r="OR1084" s="328"/>
      <c r="OS1084" s="328"/>
      <c r="OT1084" s="328"/>
      <c r="OU1084" s="328"/>
      <c r="OV1084" s="328"/>
      <c r="OW1084" s="328"/>
      <c r="OX1084" s="328"/>
      <c r="OY1084" s="328"/>
      <c r="OZ1084" s="328"/>
      <c r="PA1084" s="328"/>
      <c r="PB1084" s="328"/>
      <c r="PC1084" s="328"/>
      <c r="PD1084" s="328"/>
      <c r="PE1084" s="328"/>
      <c r="PF1084" s="328"/>
      <c r="PG1084" s="328"/>
      <c r="PH1084" s="328"/>
      <c r="PI1084" s="328"/>
      <c r="PJ1084" s="328"/>
      <c r="PK1084" s="328"/>
      <c r="PL1084" s="328"/>
      <c r="PM1084" s="328"/>
      <c r="PN1084" s="328"/>
      <c r="PO1084" s="328"/>
      <c r="PP1084" s="328"/>
      <c r="PQ1084" s="328"/>
      <c r="PR1084" s="328"/>
      <c r="PS1084" s="328"/>
      <c r="PT1084" s="328"/>
      <c r="PU1084" s="328"/>
      <c r="PV1084" s="328"/>
      <c r="PW1084" s="328"/>
      <c r="PX1084" s="328"/>
      <c r="PY1084" s="328"/>
      <c r="PZ1084" s="328"/>
      <c r="QA1084" s="328"/>
      <c r="QB1084" s="328"/>
      <c r="QC1084" s="328"/>
      <c r="QD1084" s="328"/>
      <c r="QE1084" s="328"/>
      <c r="QF1084" s="328"/>
      <c r="QG1084" s="328"/>
      <c r="QH1084" s="328"/>
      <c r="QI1084" s="328"/>
      <c r="QJ1084" s="328"/>
      <c r="QK1084" s="328"/>
      <c r="QL1084" s="328"/>
      <c r="QM1084" s="328"/>
      <c r="QN1084" s="328"/>
      <c r="QO1084" s="328"/>
      <c r="QP1084" s="328"/>
      <c r="QQ1084" s="328"/>
      <c r="QR1084" s="328"/>
      <c r="QS1084" s="328"/>
      <c r="QT1084" s="328"/>
      <c r="QU1084" s="328"/>
      <c r="QV1084" s="328"/>
      <c r="QW1084" s="328"/>
      <c r="QX1084" s="328"/>
      <c r="QY1084" s="328"/>
      <c r="QZ1084" s="328"/>
      <c r="RA1084" s="328"/>
      <c r="RB1084" s="328"/>
      <c r="RC1084" s="328"/>
      <c r="RD1084" s="328"/>
      <c r="RE1084" s="328"/>
      <c r="RF1084" s="328"/>
      <c r="RG1084" s="328"/>
      <c r="RH1084" s="328"/>
      <c r="RI1084" s="328"/>
      <c r="RJ1084" s="328"/>
      <c r="RK1084" s="328"/>
      <c r="RL1084" s="328"/>
      <c r="RM1084" s="328"/>
      <c r="RN1084" s="328"/>
      <c r="RO1084" s="328"/>
      <c r="RP1084" s="328"/>
      <c r="RQ1084" s="328"/>
      <c r="RR1084" s="328"/>
      <c r="RS1084" s="328"/>
      <c r="RT1084" s="328"/>
      <c r="RU1084" s="328"/>
      <c r="RV1084" s="328"/>
      <c r="RW1084" s="328"/>
      <c r="RX1084" s="328"/>
      <c r="RY1084" s="328"/>
      <c r="RZ1084" s="328"/>
      <c r="SA1084" s="328"/>
      <c r="SB1084" s="328"/>
      <c r="SC1084" s="328"/>
      <c r="SD1084" s="328"/>
      <c r="SE1084" s="328"/>
      <c r="SF1084" s="328"/>
      <c r="SG1084" s="328"/>
      <c r="SH1084" s="328"/>
      <c r="SI1084" s="328"/>
      <c r="SJ1084" s="328"/>
      <c r="SK1084" s="328"/>
      <c r="SL1084" s="328"/>
      <c r="SM1084" s="328"/>
      <c r="SN1084" s="328"/>
      <c r="SO1084" s="328"/>
      <c r="SP1084" s="328"/>
      <c r="SQ1084" s="328"/>
      <c r="SR1084" s="328"/>
      <c r="SS1084" s="328"/>
      <c r="ST1084" s="328"/>
      <c r="SU1084" s="328"/>
      <c r="SV1084" s="328"/>
      <c r="SW1084" s="328"/>
      <c r="SX1084" s="328"/>
      <c r="SY1084" s="328"/>
      <c r="SZ1084" s="328"/>
      <c r="TA1084" s="328"/>
      <c r="TB1084" s="328"/>
      <c r="TC1084" s="328"/>
      <c r="TD1084" s="328"/>
      <c r="TE1084" s="328"/>
      <c r="TF1084" s="328"/>
      <c r="TG1084" s="328"/>
      <c r="TH1084" s="328"/>
      <c r="TI1084" s="328"/>
      <c r="TJ1084" s="328"/>
      <c r="TK1084" s="328"/>
      <c r="TL1084" s="328"/>
      <c r="TM1084" s="328"/>
      <c r="TN1084" s="328"/>
      <c r="TO1084" s="328"/>
      <c r="TP1084" s="328"/>
      <c r="TQ1084" s="328"/>
      <c r="TR1084" s="328"/>
      <c r="TS1084" s="328"/>
      <c r="TT1084" s="328"/>
      <c r="TU1084" s="328"/>
      <c r="TV1084" s="328"/>
      <c r="TW1084" s="328"/>
      <c r="TX1084" s="328"/>
      <c r="TY1084" s="328"/>
      <c r="TZ1084" s="328"/>
      <c r="UA1084" s="328"/>
      <c r="UB1084" s="328"/>
      <c r="UC1084" s="328"/>
      <c r="UD1084" s="328"/>
      <c r="UE1084" s="328"/>
      <c r="UF1084" s="328"/>
      <c r="UG1084" s="328"/>
      <c r="UH1084" s="328"/>
      <c r="UI1084" s="328"/>
      <c r="UJ1084" s="328"/>
      <c r="UK1084" s="328"/>
      <c r="UL1084" s="328"/>
      <c r="UM1084" s="328"/>
      <c r="UN1084" s="328"/>
      <c r="UO1084" s="328"/>
      <c r="UP1084" s="328"/>
      <c r="UQ1084" s="328"/>
      <c r="UR1084" s="328"/>
      <c r="US1084" s="328"/>
      <c r="UT1084" s="328"/>
      <c r="UU1084" s="328"/>
      <c r="UV1084" s="328"/>
      <c r="UW1084" s="328"/>
      <c r="UX1084" s="328"/>
      <c r="UY1084" s="328"/>
      <c r="UZ1084" s="328"/>
      <c r="VA1084" s="328"/>
      <c r="VB1084" s="328"/>
      <c r="VC1084" s="328"/>
      <c r="VD1084" s="328"/>
      <c r="VE1084" s="328"/>
      <c r="VF1084" s="328"/>
      <c r="VG1084" s="328"/>
      <c r="VH1084" s="328"/>
      <c r="VI1084" s="328"/>
      <c r="VJ1084" s="328"/>
      <c r="VK1084" s="328"/>
      <c r="VL1084" s="328"/>
      <c r="VM1084" s="328"/>
      <c r="VN1084" s="328"/>
      <c r="VO1084" s="328"/>
      <c r="VP1084" s="328"/>
      <c r="VQ1084" s="328"/>
      <c r="VR1084" s="328"/>
      <c r="VS1084" s="328"/>
      <c r="VT1084" s="328"/>
      <c r="VU1084" s="328"/>
      <c r="VV1084" s="328"/>
      <c r="VW1084" s="328"/>
      <c r="VX1084" s="328"/>
      <c r="VY1084" s="328"/>
      <c r="VZ1084" s="328"/>
      <c r="WA1084" s="328"/>
      <c r="WB1084" s="328"/>
      <c r="WC1084" s="328"/>
      <c r="WD1084" s="328"/>
      <c r="WE1084" s="328"/>
      <c r="WF1084" s="328"/>
      <c r="WG1084" s="328"/>
      <c r="WH1084" s="328"/>
      <c r="WI1084" s="328"/>
      <c r="WJ1084" s="328"/>
      <c r="WK1084" s="328"/>
      <c r="WL1084" s="328"/>
      <c r="WM1084" s="328"/>
      <c r="WN1084" s="328"/>
      <c r="WO1084" s="328"/>
      <c r="WP1084" s="328"/>
      <c r="WQ1084" s="328"/>
      <c r="WR1084" s="328"/>
      <c r="WS1084" s="328"/>
      <c r="WT1084" s="328"/>
      <c r="WU1084" s="328"/>
      <c r="WV1084" s="328"/>
      <c r="WW1084" s="328"/>
      <c r="WX1084" s="328"/>
      <c r="WY1084" s="328"/>
      <c r="WZ1084" s="328"/>
      <c r="XA1084" s="328"/>
      <c r="XB1084" s="328"/>
      <c r="XC1084" s="328"/>
      <c r="XD1084" s="328"/>
      <c r="XE1084" s="328"/>
      <c r="XF1084" s="328"/>
      <c r="XG1084" s="328"/>
      <c r="XH1084" s="328"/>
      <c r="XI1084" s="328"/>
      <c r="XJ1084" s="328"/>
      <c r="XK1084" s="328"/>
      <c r="XL1084" s="328"/>
      <c r="XM1084" s="328"/>
      <c r="XN1084" s="328"/>
      <c r="XO1084" s="328"/>
      <c r="XP1084" s="328"/>
      <c r="XQ1084" s="328"/>
      <c r="XR1084" s="328"/>
      <c r="XS1084" s="328"/>
      <c r="XT1084" s="328"/>
      <c r="XU1084" s="328"/>
      <c r="XV1084" s="328"/>
      <c r="XW1084" s="328"/>
      <c r="XX1084" s="328"/>
      <c r="XY1084" s="328"/>
      <c r="XZ1084" s="328"/>
      <c r="YA1084" s="328"/>
      <c r="YB1084" s="328"/>
      <c r="YC1084" s="328"/>
      <c r="YD1084" s="328"/>
      <c r="YE1084" s="328"/>
      <c r="YF1084" s="328"/>
      <c r="YG1084" s="328"/>
      <c r="YH1084" s="328"/>
      <c r="YI1084" s="328"/>
      <c r="YJ1084" s="328"/>
      <c r="YK1084" s="328"/>
      <c r="YL1084" s="328"/>
      <c r="YM1084" s="328"/>
      <c r="YN1084" s="328"/>
      <c r="YO1084" s="328"/>
      <c r="YP1084" s="328"/>
      <c r="YQ1084" s="328"/>
      <c r="YR1084" s="328"/>
      <c r="YS1084" s="328"/>
      <c r="YT1084" s="328"/>
      <c r="YU1084" s="328"/>
      <c r="YV1084" s="328"/>
      <c r="YW1084" s="328"/>
      <c r="YX1084" s="328"/>
      <c r="YY1084" s="328"/>
      <c r="YZ1084" s="328"/>
      <c r="ZA1084" s="328"/>
      <c r="ZB1084" s="328"/>
      <c r="ZC1084" s="328"/>
      <c r="ZD1084" s="328"/>
      <c r="ZE1084" s="328"/>
      <c r="ZF1084" s="328"/>
      <c r="ZG1084" s="328"/>
      <c r="ZH1084" s="328"/>
      <c r="ZI1084" s="328"/>
      <c r="ZJ1084" s="328"/>
      <c r="ZK1084" s="328"/>
      <c r="ZL1084" s="328"/>
      <c r="ZM1084" s="328"/>
      <c r="ZN1084" s="328"/>
      <c r="ZO1084" s="328"/>
      <c r="ZP1084" s="328"/>
      <c r="ZQ1084" s="328"/>
      <c r="ZR1084" s="328"/>
      <c r="ZS1084" s="328"/>
      <c r="ZT1084" s="328"/>
      <c r="ZU1084" s="328"/>
      <c r="ZV1084" s="328"/>
      <c r="ZW1084" s="328"/>
      <c r="ZX1084" s="328"/>
      <c r="ZY1084" s="328"/>
      <c r="ZZ1084" s="328"/>
      <c r="AAA1084" s="328"/>
      <c r="AAB1084" s="328"/>
      <c r="AAC1084" s="328"/>
      <c r="AAD1084" s="328"/>
      <c r="AAE1084" s="328"/>
      <c r="AAF1084" s="328"/>
      <c r="AAG1084" s="328"/>
      <c r="AAH1084" s="328"/>
      <c r="AAI1084" s="328"/>
      <c r="AAJ1084" s="328"/>
      <c r="AAK1084" s="328"/>
      <c r="AAL1084" s="328"/>
      <c r="AAM1084" s="328"/>
      <c r="AAN1084" s="328"/>
      <c r="AAO1084" s="328"/>
      <c r="AAP1084" s="328"/>
      <c r="AAQ1084" s="328"/>
      <c r="AAR1084" s="328"/>
      <c r="AAS1084" s="328"/>
      <c r="AAT1084" s="328"/>
      <c r="AAU1084" s="328"/>
      <c r="AAV1084" s="328"/>
      <c r="AAW1084" s="328"/>
      <c r="AAX1084" s="328"/>
      <c r="AAY1084" s="328"/>
      <c r="AAZ1084" s="328"/>
      <c r="ABA1084" s="328"/>
      <c r="ABB1084" s="328"/>
      <c r="ABC1084" s="328"/>
      <c r="ABD1084" s="328"/>
      <c r="ABE1084" s="328"/>
      <c r="ABF1084" s="328"/>
      <c r="ABG1084" s="328"/>
      <c r="ABH1084" s="328"/>
    </row>
    <row r="1085" spans="1:736" ht="45.75" customHeight="1">
      <c r="A1085" s="589">
        <v>1084</v>
      </c>
      <c r="B1085" s="403" t="s">
        <v>10302</v>
      </c>
      <c r="C1085" s="156" t="s">
        <v>10303</v>
      </c>
      <c r="D1085" s="156" t="s">
        <v>6692</v>
      </c>
      <c r="E1085" s="156">
        <v>45575</v>
      </c>
      <c r="F1085" s="156">
        <v>45576</v>
      </c>
      <c r="G1085" s="156">
        <v>45652</v>
      </c>
      <c r="H1085" s="156" t="s">
        <v>416</v>
      </c>
      <c r="I1085" s="156" t="s">
        <v>9646</v>
      </c>
      <c r="J1085" s="301" t="s">
        <v>10304</v>
      </c>
      <c r="K1085" s="251" t="s">
        <v>10305</v>
      </c>
      <c r="L1085" s="156">
        <v>3</v>
      </c>
      <c r="M1085" s="156" t="s">
        <v>97</v>
      </c>
      <c r="N1085" s="156" t="s">
        <v>5078</v>
      </c>
      <c r="O1085" s="156" t="s">
        <v>427</v>
      </c>
      <c r="P1085" s="156" t="s">
        <v>4777</v>
      </c>
      <c r="Q1085" s="156" t="s">
        <v>10306</v>
      </c>
      <c r="R1085" s="143">
        <v>76</v>
      </c>
      <c r="S1085" s="134" t="s">
        <v>10307</v>
      </c>
      <c r="T1085" s="253" t="s">
        <v>10308</v>
      </c>
      <c r="U1085" s="156">
        <v>2024003583</v>
      </c>
      <c r="V1085" s="253" t="s">
        <v>10308</v>
      </c>
      <c r="W1085" s="156">
        <v>45576</v>
      </c>
      <c r="X1085" s="156" t="s">
        <v>103</v>
      </c>
      <c r="Y1085" s="317" t="s">
        <v>10309</v>
      </c>
      <c r="Z1085" s="156">
        <v>14440000</v>
      </c>
      <c r="AA1085" s="156">
        <v>0</v>
      </c>
      <c r="AB1085" s="156">
        <v>0</v>
      </c>
      <c r="AC1085" s="156">
        <v>0</v>
      </c>
      <c r="AD1085" s="156">
        <v>0</v>
      </c>
      <c r="AE1085" s="156">
        <v>0</v>
      </c>
      <c r="AF1085" s="156">
        <v>0</v>
      </c>
      <c r="AG1085" s="156">
        <v>0</v>
      </c>
      <c r="AH1085" s="156">
        <v>0</v>
      </c>
      <c r="AI1085" s="156">
        <v>0</v>
      </c>
      <c r="AJ1085" s="156">
        <v>0</v>
      </c>
      <c r="AK1085" s="156" t="s">
        <v>104</v>
      </c>
      <c r="AL1085" s="103" t="s">
        <v>10310</v>
      </c>
      <c r="AM1085" s="156" t="s">
        <v>1968</v>
      </c>
      <c r="AN1085" s="156">
        <v>1070603420</v>
      </c>
      <c r="AO1085" s="156" t="s">
        <v>114</v>
      </c>
      <c r="AP1085" s="156" t="s">
        <v>114</v>
      </c>
      <c r="AQ1085" s="156" t="s">
        <v>114</v>
      </c>
      <c r="AR1085" s="156" t="s">
        <v>114</v>
      </c>
      <c r="AS1085" s="156" t="s">
        <v>109</v>
      </c>
      <c r="AT1085" s="156" t="s">
        <v>109</v>
      </c>
      <c r="AU1085" s="156" t="s">
        <v>392</v>
      </c>
      <c r="AV1085" s="156" t="s">
        <v>9324</v>
      </c>
      <c r="AW1085" s="156" t="s">
        <v>9324</v>
      </c>
      <c r="AX1085" s="156" t="s">
        <v>109</v>
      </c>
      <c r="AY1085" s="156" t="s">
        <v>108</v>
      </c>
      <c r="AZ1085" s="156" t="s">
        <v>9324</v>
      </c>
      <c r="BA1085" s="156" t="s">
        <v>9324</v>
      </c>
      <c r="BB1085" s="156"/>
      <c r="BC1085" s="156" t="s">
        <v>9324</v>
      </c>
      <c r="BD1085" s="156" t="s">
        <v>9324</v>
      </c>
      <c r="BE1085" s="156" t="s">
        <v>9324</v>
      </c>
      <c r="BF1085" s="156" t="s">
        <v>9324</v>
      </c>
      <c r="BG1085" s="156" t="s">
        <v>9324</v>
      </c>
      <c r="BH1085" s="153" t="s">
        <v>10308</v>
      </c>
      <c r="BI1085" s="349" t="s">
        <v>113</v>
      </c>
      <c r="BJ1085" s="240" t="s">
        <v>9324</v>
      </c>
      <c r="BK1085" s="240" t="s">
        <v>114</v>
      </c>
      <c r="BL1085" s="240" t="s">
        <v>9324</v>
      </c>
      <c r="BM1085" s="437"/>
      <c r="BN1085" s="156" t="s">
        <v>161</v>
      </c>
      <c r="BO1085" s="156" t="s">
        <v>9675</v>
      </c>
      <c r="BP1085" s="156" t="s">
        <v>10311</v>
      </c>
      <c r="BQ1085" s="156">
        <v>56</v>
      </c>
      <c r="BR1085" s="156">
        <v>24990</v>
      </c>
      <c r="BS1085" s="156" t="s">
        <v>108</v>
      </c>
      <c r="BT1085" s="156" t="s">
        <v>108</v>
      </c>
      <c r="BU1085" s="156" t="s">
        <v>108</v>
      </c>
      <c r="BV1085" s="156" t="s">
        <v>108</v>
      </c>
      <c r="BW1085" s="156" t="s">
        <v>108</v>
      </c>
      <c r="BX1085" s="156" t="s">
        <v>10312</v>
      </c>
      <c r="BY1085" s="156">
        <v>3105674573</v>
      </c>
      <c r="BZ1085" s="156" t="s">
        <v>4784</v>
      </c>
      <c r="CA1085" s="157" t="s">
        <v>109</v>
      </c>
      <c r="CB1085" s="157" t="s">
        <v>109</v>
      </c>
      <c r="CC1085" s="157" t="s">
        <v>109</v>
      </c>
      <c r="CD1085" s="156"/>
      <c r="CE1085" s="156"/>
      <c r="CF1085" s="156"/>
      <c r="CG1085" s="156"/>
      <c r="CH1085" s="156"/>
      <c r="CI1085" s="156"/>
      <c r="CJ1085" s="156"/>
      <c r="CK1085" s="156"/>
      <c r="CL1085" s="156"/>
      <c r="CM1085" s="157" t="s">
        <v>109</v>
      </c>
      <c r="CN1085" s="156"/>
      <c r="CO1085" s="297"/>
      <c r="CP1085" s="297"/>
      <c r="CQ1085" s="297"/>
      <c r="CR1085" s="297"/>
      <c r="CS1085" s="50"/>
      <c r="CT1085" s="50"/>
      <c r="CU1085" s="50"/>
      <c r="CV1085" s="50"/>
      <c r="CW1085" s="50"/>
      <c r="CX1085" s="50"/>
      <c r="CY1085" s="50"/>
      <c r="CZ1085" s="50"/>
      <c r="DA1085" s="50"/>
      <c r="DB1085" s="50"/>
      <c r="DC1085" s="50"/>
      <c r="DD1085" s="50"/>
      <c r="DE1085" s="50"/>
      <c r="DF1085" s="50"/>
      <c r="DG1085" s="50"/>
      <c r="DH1085" s="50"/>
      <c r="DI1085" s="50"/>
      <c r="DJ1085" s="50"/>
      <c r="DK1085" s="50"/>
      <c r="DL1085" s="50"/>
      <c r="DM1085" s="50"/>
      <c r="DN1085" s="50"/>
      <c r="DO1085" s="50"/>
      <c r="DP1085" s="50"/>
      <c r="DQ1085" s="50"/>
      <c r="DR1085" s="50"/>
      <c r="DS1085" s="50"/>
      <c r="DT1085" s="50"/>
      <c r="DU1085" s="50"/>
      <c r="DV1085" s="50"/>
      <c r="DW1085" s="50"/>
      <c r="DX1085" s="50"/>
      <c r="DY1085" s="50"/>
      <c r="DZ1085" s="50"/>
      <c r="EA1085" s="50"/>
      <c r="EB1085" s="50"/>
      <c r="EC1085" s="50"/>
      <c r="ED1085" s="50"/>
      <c r="EE1085" s="50"/>
      <c r="EF1085" s="50"/>
      <c r="EG1085" s="50"/>
      <c r="EH1085" s="50"/>
      <c r="EI1085" s="50"/>
      <c r="EJ1085" s="50"/>
      <c r="EK1085" s="50"/>
      <c r="EL1085" s="50"/>
      <c r="EM1085" s="50"/>
      <c r="EN1085" s="50"/>
      <c r="EO1085" s="50"/>
      <c r="EP1085" s="50"/>
      <c r="EQ1085" s="50"/>
      <c r="ER1085" s="50"/>
      <c r="ES1085" s="50"/>
      <c r="ET1085" s="50"/>
      <c r="EU1085" s="50"/>
      <c r="EV1085" s="50"/>
      <c r="EW1085" s="50"/>
      <c r="EX1085" s="50"/>
      <c r="EY1085" s="50"/>
      <c r="EZ1085" s="50"/>
      <c r="FA1085" s="50"/>
      <c r="FB1085" s="50"/>
      <c r="FC1085" s="50"/>
      <c r="FD1085" s="50"/>
      <c r="FE1085" s="50"/>
      <c r="FF1085" s="50"/>
      <c r="FG1085" s="50"/>
      <c r="FH1085" s="50"/>
      <c r="FI1085" s="50"/>
      <c r="FJ1085" s="50"/>
      <c r="FK1085" s="50"/>
      <c r="FL1085" s="50"/>
      <c r="FM1085" s="50"/>
      <c r="FN1085" s="50"/>
      <c r="FO1085" s="50"/>
      <c r="FP1085" s="50"/>
      <c r="FQ1085" s="50"/>
      <c r="FR1085" s="50"/>
      <c r="FS1085" s="50"/>
      <c r="FT1085" s="50"/>
      <c r="FU1085" s="50"/>
      <c r="FV1085" s="50"/>
      <c r="FW1085" s="50"/>
      <c r="FX1085" s="50"/>
      <c r="FY1085" s="50"/>
      <c r="FZ1085" s="50"/>
      <c r="GA1085" s="50"/>
      <c r="GB1085" s="50"/>
      <c r="GC1085" s="50"/>
      <c r="GD1085" s="50"/>
      <c r="GE1085" s="50"/>
      <c r="GF1085" s="50"/>
      <c r="GG1085" s="50"/>
      <c r="GH1085" s="50"/>
      <c r="GI1085" s="50"/>
      <c r="GJ1085" s="50"/>
      <c r="GK1085" s="50"/>
      <c r="GL1085" s="50"/>
      <c r="GM1085" s="50"/>
      <c r="GN1085" s="50"/>
      <c r="GO1085" s="50"/>
      <c r="GP1085" s="50"/>
      <c r="GQ1085" s="50"/>
      <c r="GR1085" s="50"/>
      <c r="GS1085" s="50"/>
      <c r="GT1085" s="50"/>
      <c r="GU1085" s="50"/>
      <c r="GV1085" s="16"/>
      <c r="GW1085" s="16"/>
      <c r="GX1085" s="16"/>
      <c r="GY1085" s="16"/>
      <c r="GZ1085" s="16"/>
      <c r="HA1085" s="16"/>
      <c r="HB1085" s="16"/>
      <c r="HC1085" s="16"/>
      <c r="HD1085" s="16"/>
      <c r="HE1085" s="16"/>
      <c r="HF1085" s="16"/>
      <c r="HG1085" s="16"/>
      <c r="HH1085" s="16"/>
      <c r="HI1085" s="16"/>
      <c r="HJ1085" s="16"/>
      <c r="HK1085" s="16"/>
      <c r="HL1085" s="16"/>
      <c r="HM1085" s="16"/>
      <c r="HN1085" s="16"/>
      <c r="HO1085" s="16"/>
      <c r="HP1085" s="16"/>
      <c r="HQ1085" s="16"/>
      <c r="HR1085" s="16"/>
      <c r="HS1085" s="16"/>
      <c r="HT1085" s="16"/>
      <c r="HU1085" s="16"/>
      <c r="HV1085" s="16"/>
      <c r="HW1085" s="16"/>
      <c r="HX1085" s="16"/>
      <c r="HY1085" s="16"/>
      <c r="HZ1085" s="16"/>
      <c r="IA1085" s="16"/>
      <c r="IB1085" s="16"/>
      <c r="IC1085" s="16"/>
      <c r="ID1085" s="16"/>
      <c r="IE1085" s="16"/>
      <c r="IF1085" s="16"/>
      <c r="IG1085" s="16"/>
      <c r="IH1085" s="16"/>
      <c r="II1085" s="16"/>
      <c r="IJ1085" s="16"/>
      <c r="IK1085" s="16"/>
      <c r="IL1085" s="16"/>
      <c r="IM1085" s="16"/>
      <c r="IN1085" s="16"/>
      <c r="IO1085" s="16"/>
      <c r="IP1085" s="16"/>
      <c r="IQ1085" s="16"/>
      <c r="IR1085" s="16"/>
      <c r="IS1085" s="16"/>
      <c r="IT1085" s="16"/>
      <c r="IU1085" s="16"/>
      <c r="IV1085" s="16"/>
      <c r="IW1085" s="16"/>
      <c r="IX1085" s="16"/>
      <c r="IY1085" s="16"/>
      <c r="IZ1085" s="16"/>
      <c r="JA1085" s="16"/>
      <c r="JB1085" s="16"/>
      <c r="JC1085" s="16"/>
      <c r="JD1085" s="16"/>
      <c r="JE1085" s="16"/>
      <c r="JF1085" s="16"/>
      <c r="JG1085" s="16"/>
      <c r="JH1085" s="16"/>
      <c r="JI1085" s="16"/>
      <c r="JJ1085" s="16"/>
      <c r="JK1085" s="16"/>
      <c r="JL1085" s="16"/>
      <c r="JM1085" s="16"/>
      <c r="JN1085" s="16"/>
      <c r="JO1085" s="16"/>
      <c r="JP1085" s="16"/>
      <c r="JQ1085" s="16"/>
      <c r="JR1085" s="16"/>
      <c r="JS1085" s="16"/>
      <c r="JT1085" s="16"/>
      <c r="JU1085" s="16"/>
      <c r="JV1085" s="16"/>
      <c r="JW1085" s="16"/>
      <c r="JX1085" s="16"/>
      <c r="JY1085" s="16"/>
      <c r="JZ1085" s="16"/>
      <c r="KA1085" s="16"/>
      <c r="KB1085" s="16"/>
      <c r="KC1085" s="16"/>
      <c r="KD1085" s="16"/>
      <c r="KE1085" s="16"/>
      <c r="KF1085" s="16"/>
      <c r="KG1085" s="16"/>
      <c r="KH1085" s="16"/>
      <c r="KI1085" s="16"/>
      <c r="KJ1085" s="16"/>
      <c r="KK1085" s="16"/>
      <c r="KL1085" s="16"/>
      <c r="KM1085" s="16"/>
      <c r="KN1085" s="16"/>
      <c r="KO1085" s="16"/>
      <c r="KP1085" s="16"/>
      <c r="KQ1085" s="16"/>
      <c r="KR1085" s="16"/>
      <c r="KS1085" s="16"/>
      <c r="KT1085" s="16"/>
      <c r="KU1085" s="16"/>
      <c r="KV1085" s="16"/>
      <c r="KW1085" s="16"/>
      <c r="KX1085" s="16"/>
      <c r="KY1085" s="16"/>
      <c r="KZ1085" s="16"/>
      <c r="LA1085" s="16"/>
      <c r="LB1085" s="16"/>
      <c r="LC1085" s="16"/>
      <c r="LD1085" s="16"/>
      <c r="LE1085" s="16"/>
      <c r="LF1085" s="16"/>
      <c r="LG1085" s="16"/>
      <c r="LH1085" s="16"/>
      <c r="LI1085" s="16"/>
      <c r="LJ1085" s="16"/>
      <c r="LK1085" s="16"/>
      <c r="LL1085" s="16"/>
      <c r="LM1085" s="16"/>
      <c r="LN1085" s="16"/>
      <c r="LO1085" s="16"/>
      <c r="LP1085" s="16"/>
      <c r="LQ1085" s="16"/>
      <c r="LR1085" s="16"/>
      <c r="LS1085" s="16"/>
      <c r="LT1085" s="16"/>
      <c r="LU1085" s="16"/>
      <c r="LV1085" s="16"/>
      <c r="LW1085" s="16"/>
      <c r="LX1085" s="16"/>
      <c r="LY1085" s="16"/>
      <c r="LZ1085" s="16"/>
      <c r="MA1085" s="16"/>
      <c r="MB1085" s="16"/>
      <c r="MC1085" s="16"/>
      <c r="MD1085" s="16"/>
      <c r="ME1085" s="16"/>
      <c r="MF1085" s="16"/>
      <c r="MG1085" s="16"/>
      <c r="MH1085" s="16"/>
      <c r="MI1085" s="16"/>
      <c r="MJ1085" s="16"/>
      <c r="MK1085" s="16"/>
      <c r="ML1085" s="16"/>
      <c r="MM1085" s="16"/>
      <c r="MN1085" s="16"/>
      <c r="MO1085" s="16"/>
      <c r="MP1085" s="16"/>
      <c r="MQ1085" s="16"/>
      <c r="MR1085" s="16"/>
      <c r="MS1085" s="16"/>
      <c r="MT1085" s="16"/>
      <c r="MU1085" s="16"/>
      <c r="MV1085" s="16"/>
      <c r="MW1085" s="16"/>
      <c r="MX1085" s="16"/>
      <c r="MY1085" s="16"/>
      <c r="MZ1085" s="16"/>
      <c r="NA1085" s="16"/>
      <c r="NB1085" s="16"/>
      <c r="NC1085" s="16"/>
      <c r="ND1085" s="16"/>
      <c r="NE1085" s="16"/>
      <c r="NF1085" s="16"/>
      <c r="NG1085" s="16"/>
      <c r="NH1085" s="16"/>
      <c r="NI1085" s="16"/>
      <c r="NJ1085" s="16"/>
      <c r="NK1085" s="16"/>
      <c r="NL1085" s="16"/>
      <c r="NM1085" s="16"/>
      <c r="NN1085" s="16"/>
      <c r="NO1085" s="16"/>
      <c r="NP1085" s="16"/>
      <c r="NQ1085" s="16"/>
      <c r="NR1085" s="16"/>
      <c r="NS1085" s="16"/>
      <c r="NT1085" s="16"/>
      <c r="NU1085" s="16"/>
      <c r="NV1085" s="16"/>
      <c r="NW1085" s="16"/>
      <c r="NX1085" s="16"/>
      <c r="NY1085" s="16"/>
      <c r="NZ1085" s="16"/>
      <c r="OA1085" s="16"/>
      <c r="OB1085" s="16"/>
      <c r="OC1085" s="16"/>
      <c r="OD1085" s="16"/>
      <c r="OE1085" s="16"/>
      <c r="OF1085" s="16"/>
      <c r="OG1085" s="16"/>
      <c r="OH1085" s="16"/>
      <c r="OI1085" s="16"/>
      <c r="OJ1085" s="16"/>
      <c r="OK1085" s="16"/>
      <c r="OL1085" s="16"/>
      <c r="OM1085" s="16"/>
      <c r="ON1085" s="16"/>
      <c r="OO1085" s="16"/>
      <c r="OP1085" s="16"/>
      <c r="OQ1085" s="16"/>
      <c r="OR1085" s="16"/>
      <c r="OS1085" s="16"/>
      <c r="OT1085" s="16"/>
      <c r="OU1085" s="16"/>
      <c r="OV1085" s="16"/>
      <c r="OW1085" s="16"/>
      <c r="OX1085" s="16"/>
      <c r="OY1085" s="16"/>
      <c r="OZ1085" s="16"/>
      <c r="PA1085" s="16"/>
      <c r="PB1085" s="16"/>
      <c r="PC1085" s="16"/>
      <c r="PD1085" s="16"/>
      <c r="PE1085" s="16"/>
      <c r="PF1085" s="16"/>
      <c r="PG1085" s="16"/>
      <c r="PH1085" s="16"/>
      <c r="PI1085" s="16"/>
      <c r="PJ1085" s="16"/>
      <c r="PK1085" s="16"/>
      <c r="PL1085" s="16"/>
      <c r="PM1085" s="16"/>
      <c r="PN1085" s="16"/>
      <c r="PO1085" s="16"/>
      <c r="PP1085" s="16"/>
      <c r="PQ1085" s="16"/>
      <c r="PR1085" s="16"/>
      <c r="PS1085" s="16"/>
      <c r="PT1085" s="16"/>
      <c r="PU1085" s="16"/>
      <c r="PV1085" s="16"/>
      <c r="PW1085" s="16"/>
      <c r="PX1085" s="16"/>
      <c r="PY1085" s="16"/>
      <c r="PZ1085" s="16"/>
      <c r="QA1085" s="16"/>
      <c r="QB1085" s="16"/>
      <c r="QC1085" s="16"/>
      <c r="QD1085" s="16"/>
      <c r="QE1085" s="16"/>
      <c r="QF1085" s="16"/>
      <c r="QG1085" s="16"/>
      <c r="QH1085" s="16"/>
      <c r="QI1085" s="16"/>
      <c r="QJ1085" s="16"/>
      <c r="QK1085" s="16"/>
      <c r="QL1085" s="16"/>
      <c r="QM1085" s="16"/>
      <c r="QN1085" s="16"/>
      <c r="QO1085" s="16"/>
      <c r="QP1085" s="16"/>
      <c r="QQ1085" s="16"/>
      <c r="QR1085" s="16"/>
      <c r="QS1085" s="16"/>
      <c r="QT1085" s="16"/>
      <c r="QU1085" s="16"/>
      <c r="QV1085" s="16"/>
      <c r="QW1085" s="16"/>
      <c r="QX1085" s="16"/>
      <c r="QY1085" s="16"/>
      <c r="QZ1085" s="16"/>
      <c r="RA1085" s="16"/>
      <c r="RB1085" s="16"/>
      <c r="RC1085" s="16"/>
      <c r="RD1085" s="16"/>
      <c r="RE1085" s="16"/>
      <c r="RF1085" s="16"/>
      <c r="RG1085" s="16"/>
      <c r="RH1085" s="16"/>
      <c r="RI1085" s="16"/>
      <c r="RJ1085" s="16"/>
      <c r="RK1085" s="16"/>
      <c r="RL1085" s="16"/>
      <c r="RM1085" s="16"/>
      <c r="RN1085" s="16"/>
      <c r="RO1085" s="16"/>
      <c r="RP1085" s="16"/>
      <c r="RQ1085" s="16"/>
      <c r="RR1085" s="16"/>
      <c r="RS1085" s="16"/>
      <c r="RT1085" s="16"/>
      <c r="RU1085" s="16"/>
      <c r="RV1085" s="16"/>
      <c r="RW1085" s="16"/>
      <c r="RX1085" s="16"/>
      <c r="RY1085" s="16"/>
      <c r="RZ1085" s="16"/>
      <c r="SA1085" s="16"/>
      <c r="SB1085" s="16"/>
      <c r="SC1085" s="16"/>
      <c r="SD1085" s="16"/>
      <c r="SE1085" s="16"/>
      <c r="SF1085" s="16"/>
      <c r="SG1085" s="16"/>
      <c r="SH1085" s="16"/>
      <c r="SI1085" s="16"/>
      <c r="SJ1085" s="16"/>
      <c r="SK1085" s="16"/>
      <c r="SL1085" s="16"/>
      <c r="SM1085" s="16"/>
      <c r="SN1085" s="16"/>
      <c r="SO1085" s="16"/>
      <c r="SP1085" s="16"/>
      <c r="SQ1085" s="16"/>
      <c r="SR1085" s="16"/>
      <c r="SS1085" s="16"/>
      <c r="ST1085" s="16"/>
      <c r="SU1085" s="16"/>
      <c r="SV1085" s="16"/>
      <c r="SW1085" s="16"/>
      <c r="SX1085" s="16"/>
      <c r="SY1085" s="16"/>
      <c r="SZ1085" s="16"/>
      <c r="TA1085" s="16"/>
      <c r="TB1085" s="16"/>
      <c r="TC1085" s="16"/>
      <c r="TD1085" s="16"/>
      <c r="TE1085" s="16"/>
      <c r="TF1085" s="16"/>
      <c r="TG1085" s="16"/>
      <c r="TH1085" s="16"/>
      <c r="TI1085" s="16"/>
      <c r="TJ1085" s="16"/>
      <c r="TK1085" s="16"/>
      <c r="TL1085" s="16"/>
      <c r="TM1085" s="16"/>
      <c r="TN1085" s="16"/>
      <c r="TO1085" s="16"/>
      <c r="TP1085" s="16"/>
      <c r="TQ1085" s="16"/>
      <c r="TR1085" s="16"/>
      <c r="TS1085" s="16"/>
      <c r="TT1085" s="16"/>
      <c r="TU1085" s="16"/>
      <c r="TV1085" s="16"/>
      <c r="TW1085" s="16"/>
      <c r="TX1085" s="16"/>
      <c r="TY1085" s="16"/>
      <c r="TZ1085" s="16"/>
      <c r="UA1085" s="16"/>
      <c r="UB1085" s="16"/>
      <c r="UC1085" s="16"/>
      <c r="UD1085" s="16"/>
      <c r="UE1085" s="16"/>
      <c r="UF1085" s="16"/>
      <c r="UG1085" s="16"/>
      <c r="UH1085" s="16"/>
      <c r="UI1085" s="16"/>
      <c r="UJ1085" s="16"/>
      <c r="UK1085" s="16"/>
      <c r="UL1085" s="16"/>
      <c r="UM1085" s="16"/>
      <c r="UN1085" s="16"/>
      <c r="UO1085" s="16"/>
      <c r="UP1085" s="16"/>
      <c r="UQ1085" s="16"/>
      <c r="UR1085" s="16"/>
      <c r="US1085" s="16"/>
      <c r="UT1085" s="16"/>
      <c r="UU1085" s="16"/>
      <c r="UV1085" s="16"/>
      <c r="UW1085" s="16"/>
      <c r="UX1085" s="16"/>
      <c r="UY1085" s="16"/>
      <c r="UZ1085" s="16"/>
      <c r="VA1085" s="16"/>
      <c r="VB1085" s="16"/>
      <c r="VC1085" s="16"/>
      <c r="VD1085" s="16"/>
      <c r="VE1085" s="16"/>
      <c r="VF1085" s="16"/>
      <c r="VG1085" s="16"/>
      <c r="VH1085" s="16"/>
      <c r="VI1085" s="16"/>
      <c r="VJ1085" s="16"/>
      <c r="VK1085" s="16"/>
      <c r="VL1085" s="16"/>
      <c r="VM1085" s="16"/>
      <c r="VN1085" s="16"/>
      <c r="VO1085" s="16"/>
      <c r="VP1085" s="16"/>
      <c r="VQ1085" s="16"/>
      <c r="VR1085" s="16"/>
      <c r="VS1085" s="16"/>
      <c r="VT1085" s="16"/>
      <c r="VU1085" s="16"/>
      <c r="VV1085" s="16"/>
      <c r="VW1085" s="16"/>
      <c r="VX1085" s="16"/>
      <c r="VY1085" s="16"/>
      <c r="VZ1085" s="16"/>
      <c r="WA1085" s="16"/>
      <c r="WB1085" s="16"/>
      <c r="WC1085" s="16"/>
      <c r="WD1085" s="16"/>
      <c r="WE1085" s="16"/>
      <c r="WF1085" s="16"/>
      <c r="WG1085" s="16"/>
      <c r="WH1085" s="16"/>
      <c r="WI1085" s="16"/>
      <c r="WJ1085" s="16"/>
      <c r="WK1085" s="16"/>
      <c r="WL1085" s="16"/>
      <c r="WM1085" s="16"/>
      <c r="WN1085" s="16"/>
      <c r="WO1085" s="16"/>
      <c r="WP1085" s="16"/>
      <c r="WQ1085" s="16"/>
      <c r="WR1085" s="16"/>
      <c r="WS1085" s="16"/>
      <c r="WT1085" s="16"/>
      <c r="WU1085" s="16"/>
      <c r="WV1085" s="16"/>
      <c r="WW1085" s="16"/>
      <c r="WX1085" s="16"/>
      <c r="WY1085" s="16"/>
      <c r="WZ1085" s="16"/>
      <c r="XA1085" s="16"/>
      <c r="XB1085" s="16"/>
      <c r="XC1085" s="16"/>
      <c r="XD1085" s="16"/>
      <c r="XE1085" s="16"/>
      <c r="XF1085" s="16"/>
      <c r="XG1085" s="16"/>
      <c r="XH1085" s="16"/>
      <c r="XI1085" s="16"/>
      <c r="XJ1085" s="16"/>
      <c r="XK1085" s="16"/>
      <c r="XL1085" s="16"/>
      <c r="XM1085" s="16"/>
      <c r="XN1085" s="16"/>
      <c r="XO1085" s="16"/>
      <c r="XP1085" s="16"/>
      <c r="XQ1085" s="16"/>
      <c r="XR1085" s="16"/>
      <c r="XS1085" s="16"/>
      <c r="XT1085" s="16"/>
      <c r="XU1085" s="16"/>
      <c r="XV1085" s="16"/>
      <c r="XW1085" s="16"/>
      <c r="XX1085" s="16"/>
      <c r="XY1085" s="16"/>
      <c r="XZ1085" s="16"/>
      <c r="YA1085" s="16"/>
      <c r="YB1085" s="16"/>
      <c r="YC1085" s="16"/>
      <c r="YD1085" s="16"/>
      <c r="YE1085" s="16"/>
      <c r="YF1085" s="16"/>
      <c r="YG1085" s="16"/>
      <c r="YH1085" s="16"/>
      <c r="YI1085" s="16"/>
      <c r="YJ1085" s="16"/>
      <c r="YK1085" s="16"/>
      <c r="YL1085" s="16"/>
      <c r="YM1085" s="16"/>
      <c r="YN1085" s="16"/>
      <c r="YO1085" s="16"/>
      <c r="YP1085" s="16"/>
      <c r="YQ1085" s="16"/>
      <c r="YR1085" s="16"/>
      <c r="YS1085" s="16"/>
      <c r="YT1085" s="16"/>
      <c r="YU1085" s="16"/>
      <c r="YV1085" s="16"/>
      <c r="YW1085" s="16"/>
      <c r="YX1085" s="16"/>
      <c r="YY1085" s="16"/>
      <c r="YZ1085" s="16"/>
      <c r="ZA1085" s="16"/>
      <c r="ZB1085" s="16"/>
      <c r="ZC1085" s="16"/>
      <c r="ZD1085" s="16"/>
      <c r="ZE1085" s="16"/>
      <c r="ZF1085" s="16"/>
      <c r="ZG1085" s="16"/>
      <c r="ZH1085" s="16"/>
      <c r="ZI1085" s="16"/>
      <c r="ZJ1085" s="16"/>
      <c r="ZK1085" s="16"/>
      <c r="ZL1085" s="16"/>
      <c r="ZM1085" s="16"/>
      <c r="ZN1085" s="16"/>
      <c r="ZO1085" s="16"/>
      <c r="ZP1085" s="16"/>
      <c r="ZQ1085" s="16"/>
      <c r="ZR1085" s="16"/>
      <c r="ZS1085" s="16"/>
      <c r="ZT1085" s="16"/>
      <c r="ZU1085" s="16"/>
      <c r="ZV1085" s="16"/>
      <c r="ZW1085" s="16"/>
      <c r="ZX1085" s="16"/>
      <c r="ZY1085" s="16"/>
      <c r="ZZ1085" s="16"/>
      <c r="AAA1085" s="16"/>
      <c r="AAB1085" s="16"/>
      <c r="AAC1085" s="16"/>
      <c r="AAD1085" s="16"/>
      <c r="AAE1085" s="16"/>
      <c r="AAF1085" s="16"/>
      <c r="AAG1085" s="16"/>
      <c r="AAH1085" s="16"/>
      <c r="AAI1085" s="16"/>
      <c r="AAJ1085" s="16"/>
      <c r="AAK1085" s="16"/>
      <c r="AAL1085" s="16"/>
      <c r="AAM1085" s="16"/>
      <c r="AAN1085" s="16"/>
      <c r="AAO1085" s="16"/>
      <c r="AAP1085" s="16"/>
      <c r="AAQ1085" s="16"/>
      <c r="AAR1085" s="16"/>
      <c r="AAS1085" s="16"/>
      <c r="AAT1085" s="16"/>
      <c r="AAU1085" s="16"/>
      <c r="AAV1085" s="16"/>
      <c r="AAW1085" s="16"/>
      <c r="AAX1085" s="16"/>
      <c r="AAY1085" s="16"/>
      <c r="AAZ1085" s="16"/>
      <c r="ABA1085" s="16"/>
      <c r="ABB1085" s="16"/>
      <c r="ABC1085" s="16"/>
      <c r="ABD1085" s="16"/>
      <c r="ABE1085" s="16"/>
      <c r="ABF1085" s="16"/>
      <c r="ABG1085" s="16"/>
      <c r="ABH1085" s="16"/>
    </row>
    <row r="1086" spans="1:736" ht="45.75" customHeight="1">
      <c r="A1086" s="589">
        <f>1+A1085</f>
        <v>1085</v>
      </c>
      <c r="B1086" s="349" t="s">
        <v>10313</v>
      </c>
      <c r="C1086" s="349" t="s">
        <v>10314</v>
      </c>
      <c r="D1086" s="205" t="s">
        <v>645</v>
      </c>
      <c r="E1086" s="601">
        <v>45575</v>
      </c>
      <c r="F1086" s="203">
        <v>45580</v>
      </c>
      <c r="G1086" s="203">
        <v>45646</v>
      </c>
      <c r="H1086" s="201" t="s">
        <v>416</v>
      </c>
      <c r="I1086" s="206" t="s">
        <v>9637</v>
      </c>
      <c r="J1086" s="349" t="s">
        <v>5479</v>
      </c>
      <c r="K1086" s="271">
        <v>20470694</v>
      </c>
      <c r="L1086" s="201">
        <v>1</v>
      </c>
      <c r="M1086" s="272" t="s">
        <v>97</v>
      </c>
      <c r="N1086" s="208" t="s">
        <v>5078</v>
      </c>
      <c r="O1086" s="218" t="s">
        <v>10292</v>
      </c>
      <c r="P1086" s="201" t="s">
        <v>10315</v>
      </c>
      <c r="Q1086" s="201" t="s">
        <v>10316</v>
      </c>
      <c r="R1086" s="210">
        <v>66</v>
      </c>
      <c r="S1086" s="201" t="s">
        <v>10317</v>
      </c>
      <c r="T1086" s="273" t="s">
        <v>10318</v>
      </c>
      <c r="U1086" s="274">
        <v>2024003586</v>
      </c>
      <c r="V1086" s="273" t="s">
        <v>10318</v>
      </c>
      <c r="W1086" s="275">
        <v>45576</v>
      </c>
      <c r="X1086" s="276" t="s">
        <v>103</v>
      </c>
      <c r="Y1086" s="313" t="s">
        <v>10319</v>
      </c>
      <c r="Z1086" s="215" t="s">
        <v>10319</v>
      </c>
      <c r="AA1086" s="216">
        <v>0</v>
      </c>
      <c r="AB1086" s="217">
        <v>0</v>
      </c>
      <c r="AC1086" s="216">
        <v>0</v>
      </c>
      <c r="AD1086" s="216">
        <v>0</v>
      </c>
      <c r="AE1086" s="216">
        <v>0</v>
      </c>
      <c r="AF1086" s="216">
        <v>0</v>
      </c>
      <c r="AG1086" s="216">
        <v>0</v>
      </c>
      <c r="AH1086" s="216">
        <v>0</v>
      </c>
      <c r="AI1086" s="216">
        <v>0</v>
      </c>
      <c r="AJ1086" s="216">
        <v>0</v>
      </c>
      <c r="AK1086" s="209" t="s">
        <v>104</v>
      </c>
      <c r="AL1086" s="191" t="s">
        <v>10320</v>
      </c>
      <c r="AM1086" s="201" t="s">
        <v>1829</v>
      </c>
      <c r="AN1086" s="207">
        <v>15668923</v>
      </c>
      <c r="AO1086" s="209" t="s">
        <v>114</v>
      </c>
      <c r="AP1086" s="201" t="s">
        <v>114</v>
      </c>
      <c r="AQ1086" s="277" t="s">
        <v>114</v>
      </c>
      <c r="AR1086" s="209" t="s">
        <v>114</v>
      </c>
      <c r="AS1086" s="201" t="s">
        <v>109</v>
      </c>
      <c r="AT1086" s="209" t="s">
        <v>109</v>
      </c>
      <c r="AU1086" s="209" t="s">
        <v>392</v>
      </c>
      <c r="AV1086" s="201" t="s">
        <v>9324</v>
      </c>
      <c r="AW1086" s="201" t="s">
        <v>9324</v>
      </c>
      <c r="AX1086" s="201" t="s">
        <v>109</v>
      </c>
      <c r="AY1086" s="201" t="s">
        <v>108</v>
      </c>
      <c r="AZ1086" s="240" t="s">
        <v>9324</v>
      </c>
      <c r="BA1086" s="201" t="s">
        <v>9324</v>
      </c>
      <c r="BB1086" s="241"/>
      <c r="BC1086" s="240" t="s">
        <v>9324</v>
      </c>
      <c r="BD1086" s="210" t="s">
        <v>9324</v>
      </c>
      <c r="BE1086" s="210" t="s">
        <v>9324</v>
      </c>
      <c r="BF1086" s="210" t="s">
        <v>9324</v>
      </c>
      <c r="BG1086" s="240" t="s">
        <v>9324</v>
      </c>
      <c r="BH1086" s="221" t="s">
        <v>10318</v>
      </c>
      <c r="BI1086" s="437" t="s">
        <v>227</v>
      </c>
      <c r="BJ1086" s="201" t="s">
        <v>9324</v>
      </c>
      <c r="BK1086" s="208" t="s">
        <v>114</v>
      </c>
      <c r="BL1086" s="240" t="s">
        <v>9324</v>
      </c>
      <c r="BM1086" s="161" t="s">
        <v>2539</v>
      </c>
      <c r="BN1086" s="292" t="s">
        <v>161</v>
      </c>
      <c r="BO1086" s="208" t="s">
        <v>9998</v>
      </c>
      <c r="BP1086" s="208" t="s">
        <v>9999</v>
      </c>
      <c r="BQ1086" s="208">
        <v>67</v>
      </c>
      <c r="BR1086" s="208">
        <v>20943</v>
      </c>
      <c r="BS1086" s="208" t="s">
        <v>108</v>
      </c>
      <c r="BT1086" s="208" t="s">
        <v>108</v>
      </c>
      <c r="BU1086" s="237" t="s">
        <v>108</v>
      </c>
      <c r="BV1086" s="208" t="s">
        <v>108</v>
      </c>
      <c r="BW1086" s="278" t="s">
        <v>108</v>
      </c>
      <c r="BX1086" s="224" t="s">
        <v>10321</v>
      </c>
      <c r="BY1086" s="208" t="s">
        <v>10322</v>
      </c>
      <c r="BZ1086" s="329" t="s">
        <v>10323</v>
      </c>
      <c r="CA1086" s="172" t="s">
        <v>109</v>
      </c>
      <c r="CB1086" s="172" t="s">
        <v>109</v>
      </c>
      <c r="CC1086" s="172" t="s">
        <v>109</v>
      </c>
      <c r="CD1086" s="172"/>
      <c r="CE1086" s="172"/>
      <c r="CF1086" s="172"/>
      <c r="CG1086" s="172"/>
      <c r="CH1086" s="172"/>
      <c r="CI1086" s="172"/>
      <c r="CJ1086" s="172"/>
      <c r="CK1086" s="172"/>
      <c r="CL1086" s="172"/>
      <c r="CM1086" s="172" t="s">
        <v>109</v>
      </c>
      <c r="CN1086" s="172"/>
      <c r="CO1086" s="50"/>
      <c r="CP1086" s="50"/>
      <c r="CQ1086" s="50"/>
      <c r="CR1086" s="50"/>
      <c r="CS1086" s="50"/>
      <c r="CT1086" s="50"/>
      <c r="CU1086" s="50"/>
      <c r="CV1086" s="50"/>
      <c r="CW1086" s="50"/>
      <c r="CX1086" s="50"/>
      <c r="CY1086" s="50"/>
      <c r="CZ1086" s="50"/>
      <c r="DA1086" s="50"/>
      <c r="DB1086" s="50"/>
      <c r="DC1086" s="50"/>
      <c r="DD1086" s="50"/>
      <c r="DE1086" s="50"/>
      <c r="DF1086" s="50"/>
      <c r="DG1086" s="50"/>
      <c r="DH1086" s="50"/>
      <c r="DI1086" s="50"/>
      <c r="DJ1086" s="50"/>
      <c r="DK1086" s="50"/>
      <c r="DL1086" s="50"/>
      <c r="DM1086" s="50"/>
      <c r="DN1086" s="50"/>
      <c r="DO1086" s="50"/>
      <c r="DP1086" s="50"/>
      <c r="DQ1086" s="50"/>
      <c r="DR1086" s="50"/>
      <c r="DS1086" s="50"/>
      <c r="DT1086" s="50"/>
      <c r="DU1086" s="50"/>
      <c r="DV1086" s="50"/>
      <c r="DW1086" s="50"/>
      <c r="DX1086" s="50"/>
      <c r="DY1086" s="50"/>
      <c r="DZ1086" s="50"/>
      <c r="EA1086" s="50"/>
      <c r="EB1086" s="50"/>
      <c r="EC1086" s="50"/>
      <c r="ED1086" s="50"/>
      <c r="EE1086" s="50"/>
      <c r="EF1086" s="297"/>
      <c r="EG1086" s="297"/>
      <c r="EH1086" s="297"/>
      <c r="EI1086" s="297"/>
      <c r="EJ1086" s="297"/>
      <c r="EK1086" s="297"/>
      <c r="EL1086" s="297"/>
      <c r="EM1086" s="297"/>
      <c r="EN1086" s="297"/>
      <c r="EO1086" s="297"/>
      <c r="EP1086" s="297"/>
      <c r="EQ1086" s="297"/>
      <c r="ER1086" s="297"/>
      <c r="ES1086" s="297"/>
      <c r="ET1086" s="297"/>
      <c r="EU1086" s="297"/>
      <c r="EV1086" s="297"/>
      <c r="EW1086" s="297"/>
      <c r="EX1086" s="297"/>
      <c r="EY1086" s="297"/>
      <c r="EZ1086" s="297"/>
      <c r="FA1086" s="297"/>
      <c r="FB1086" s="297"/>
      <c r="FC1086" s="297"/>
      <c r="FD1086" s="297"/>
      <c r="FE1086" s="297"/>
      <c r="FF1086" s="297"/>
      <c r="FG1086" s="297"/>
      <c r="FH1086" s="297"/>
      <c r="FI1086" s="297"/>
      <c r="FJ1086" s="297"/>
      <c r="FK1086" s="297"/>
      <c r="FL1086" s="297"/>
      <c r="FM1086" s="297"/>
      <c r="FN1086" s="297"/>
      <c r="FO1086" s="297"/>
      <c r="FP1086" s="297"/>
      <c r="FQ1086" s="297"/>
      <c r="FR1086" s="297"/>
      <c r="FS1086" s="297"/>
    </row>
    <row r="1087" spans="1:736" ht="45.75" customHeight="1">
      <c r="A1087" s="638">
        <f>1+A1086</f>
        <v>1086</v>
      </c>
      <c r="B1087" s="218" t="s">
        <v>10324</v>
      </c>
      <c r="C1087" s="201" t="s">
        <v>10325</v>
      </c>
      <c r="D1087" s="205" t="s">
        <v>6393</v>
      </c>
      <c r="E1087" s="202">
        <v>45576</v>
      </c>
      <c r="F1087" s="203">
        <v>45580</v>
      </c>
      <c r="G1087" s="203">
        <v>45657</v>
      </c>
      <c r="H1087" s="201" t="s">
        <v>5976</v>
      </c>
      <c r="I1087" s="206" t="s">
        <v>5977</v>
      </c>
      <c r="J1087" s="201" t="s">
        <v>10326</v>
      </c>
      <c r="K1087" s="271">
        <v>901523522</v>
      </c>
      <c r="L1087" s="201">
        <v>6</v>
      </c>
      <c r="M1087" s="272" t="s">
        <v>926</v>
      </c>
      <c r="N1087" s="208" t="s">
        <v>5078</v>
      </c>
      <c r="O1087" s="218" t="s">
        <v>354</v>
      </c>
      <c r="P1087" s="201" t="s">
        <v>10327</v>
      </c>
      <c r="Q1087" s="201" t="s">
        <v>10328</v>
      </c>
      <c r="R1087" s="210">
        <v>77</v>
      </c>
      <c r="S1087" s="201" t="s">
        <v>10329</v>
      </c>
      <c r="T1087" s="273" t="s">
        <v>10330</v>
      </c>
      <c r="U1087" s="274">
        <v>2024003595</v>
      </c>
      <c r="V1087" s="273" t="s">
        <v>10330</v>
      </c>
      <c r="W1087" s="275">
        <v>45576</v>
      </c>
      <c r="X1087" s="276" t="s">
        <v>103</v>
      </c>
      <c r="Y1087" s="313" t="s">
        <v>10331</v>
      </c>
      <c r="Z1087" s="215" t="s">
        <v>10330</v>
      </c>
      <c r="AA1087" s="216">
        <v>0</v>
      </c>
      <c r="AB1087" s="217">
        <v>0</v>
      </c>
      <c r="AC1087" s="216">
        <v>0</v>
      </c>
      <c r="AD1087" s="216">
        <v>0</v>
      </c>
      <c r="AE1087" s="216">
        <v>0</v>
      </c>
      <c r="AF1087" s="216">
        <v>0</v>
      </c>
      <c r="AG1087" s="216">
        <v>0</v>
      </c>
      <c r="AH1087" s="216">
        <v>0</v>
      </c>
      <c r="AI1087" s="216">
        <v>0</v>
      </c>
      <c r="AJ1087" s="216">
        <v>0</v>
      </c>
      <c r="AK1087" s="209" t="s">
        <v>104</v>
      </c>
      <c r="AL1087" s="191" t="s">
        <v>10332</v>
      </c>
      <c r="AM1087" s="201" t="s">
        <v>10333</v>
      </c>
      <c r="AN1087" s="207">
        <v>33366311</v>
      </c>
      <c r="AO1087" s="209" t="s">
        <v>10334</v>
      </c>
      <c r="AP1087" s="201" t="s">
        <v>362</v>
      </c>
      <c r="AQ1087" s="277">
        <v>45580</v>
      </c>
      <c r="AR1087" s="209" t="s">
        <v>10335</v>
      </c>
      <c r="AS1087" s="201" t="s">
        <v>114</v>
      </c>
      <c r="AT1087" s="209" t="s">
        <v>109</v>
      </c>
      <c r="AU1087" s="209" t="s">
        <v>392</v>
      </c>
      <c r="AV1087" s="201" t="s">
        <v>9324</v>
      </c>
      <c r="AW1087" s="201" t="s">
        <v>9324</v>
      </c>
      <c r="AX1087" s="201" t="s">
        <v>109</v>
      </c>
      <c r="AY1087" s="201" t="s">
        <v>108</v>
      </c>
      <c r="AZ1087" s="240" t="s">
        <v>9324</v>
      </c>
      <c r="BA1087" s="201" t="s">
        <v>9324</v>
      </c>
      <c r="BB1087" s="241"/>
      <c r="BC1087" s="240" t="s">
        <v>9324</v>
      </c>
      <c r="BD1087" s="210" t="s">
        <v>9324</v>
      </c>
      <c r="BE1087" s="210" t="s">
        <v>9324</v>
      </c>
      <c r="BF1087" s="210" t="s">
        <v>9324</v>
      </c>
      <c r="BG1087" s="240" t="s">
        <v>9324</v>
      </c>
      <c r="BH1087" s="221" t="s">
        <v>10330</v>
      </c>
      <c r="BI1087" s="626" t="s">
        <v>135</v>
      </c>
      <c r="BJ1087" s="201" t="s">
        <v>9324</v>
      </c>
      <c r="BK1087" s="208" t="s">
        <v>9324</v>
      </c>
      <c r="BL1087" s="240" t="s">
        <v>9324</v>
      </c>
      <c r="BM1087" s="476"/>
      <c r="BN1087" s="292" t="s">
        <v>108</v>
      </c>
      <c r="BO1087" s="208" t="s">
        <v>108</v>
      </c>
      <c r="BP1087" s="208" t="s">
        <v>108</v>
      </c>
      <c r="BQ1087" s="208" t="s">
        <v>108</v>
      </c>
      <c r="BR1087" s="208" t="s">
        <v>108</v>
      </c>
      <c r="BS1087" s="208" t="s">
        <v>108</v>
      </c>
      <c r="BT1087" s="208" t="s">
        <v>108</v>
      </c>
      <c r="BU1087" s="237" t="s">
        <v>108</v>
      </c>
      <c r="BV1087" s="208" t="s">
        <v>108</v>
      </c>
      <c r="BW1087" s="278" t="s">
        <v>108</v>
      </c>
      <c r="BX1087" s="224" t="s">
        <v>10336</v>
      </c>
      <c r="BY1087" s="208">
        <v>3173857694</v>
      </c>
      <c r="BZ1087" s="329" t="s">
        <v>10337</v>
      </c>
      <c r="CA1087" s="323" t="s">
        <v>5887</v>
      </c>
      <c r="CB1087" s="320"/>
      <c r="CC1087" s="320"/>
      <c r="CD1087" s="322"/>
      <c r="CE1087" s="223"/>
      <c r="CF1087" s="223"/>
      <c r="CG1087" s="223"/>
      <c r="CH1087" s="223"/>
      <c r="CI1087" s="223"/>
      <c r="CJ1087" s="223"/>
      <c r="CK1087" s="223"/>
      <c r="CL1087" s="223"/>
      <c r="CM1087" s="303"/>
      <c r="CN1087" s="223"/>
      <c r="CO1087" s="50"/>
      <c r="CP1087" s="50"/>
      <c r="CQ1087" s="50"/>
      <c r="CR1087" s="50"/>
      <c r="CS1087" s="50"/>
      <c r="CT1087" s="50"/>
      <c r="CU1087" s="50"/>
      <c r="CV1087" s="50"/>
      <c r="CW1087" s="50"/>
      <c r="CX1087" s="50"/>
      <c r="CY1087" s="50"/>
      <c r="CZ1087" s="50"/>
      <c r="DA1087" s="50"/>
      <c r="DB1087" s="50"/>
      <c r="DC1087" s="50"/>
      <c r="DD1087" s="50"/>
      <c r="DE1087" s="50"/>
      <c r="DF1087" s="50"/>
      <c r="DG1087" s="50"/>
      <c r="DH1087" s="50"/>
      <c r="DI1087" s="50"/>
      <c r="DJ1087" s="50"/>
      <c r="DK1087" s="50"/>
      <c r="DL1087" s="50"/>
      <c r="DM1087" s="50"/>
      <c r="DN1087" s="50"/>
      <c r="DO1087" s="50"/>
      <c r="DP1087" s="50"/>
      <c r="DQ1087" s="50"/>
      <c r="DR1087" s="50"/>
      <c r="DS1087" s="50"/>
      <c r="DT1087" s="50"/>
      <c r="DU1087" s="50"/>
      <c r="DV1087" s="50"/>
      <c r="DW1087" s="50"/>
      <c r="DX1087" s="50"/>
      <c r="DY1087" s="50"/>
      <c r="DZ1087" s="50"/>
      <c r="EA1087" s="50"/>
      <c r="EB1087" s="50"/>
      <c r="EC1087" s="50"/>
      <c r="ED1087" s="50"/>
      <c r="EE1087" s="50"/>
      <c r="EF1087" s="297"/>
      <c r="EG1087" s="297"/>
      <c r="EH1087" s="297"/>
      <c r="EI1087" s="297"/>
      <c r="EJ1087" s="297"/>
      <c r="EK1087" s="297"/>
      <c r="EL1087" s="297"/>
      <c r="EM1087" s="297"/>
      <c r="EN1087" s="297"/>
      <c r="EO1087" s="297"/>
      <c r="EP1087" s="297"/>
      <c r="EQ1087" s="297"/>
      <c r="ER1087" s="297"/>
      <c r="ES1087" s="297"/>
      <c r="ET1087" s="297"/>
      <c r="EU1087" s="297"/>
      <c r="EV1087" s="297"/>
      <c r="EW1087" s="297"/>
      <c r="EX1087" s="297"/>
      <c r="EY1087" s="297"/>
      <c r="EZ1087" s="297"/>
      <c r="FA1087" s="297"/>
      <c r="FB1087" s="297"/>
      <c r="FC1087" s="297"/>
      <c r="FD1087" s="297"/>
      <c r="FE1087" s="297"/>
      <c r="FF1087" s="297"/>
      <c r="FG1087" s="297"/>
      <c r="FH1087" s="297"/>
      <c r="FI1087" s="297"/>
      <c r="FJ1087" s="297"/>
      <c r="FK1087" s="297"/>
      <c r="FL1087" s="297"/>
      <c r="FM1087" s="297"/>
      <c r="FN1087" s="297"/>
      <c r="FO1087" s="297"/>
      <c r="FP1087" s="297"/>
      <c r="FQ1087" s="297"/>
      <c r="FR1087" s="297"/>
      <c r="FS1087" s="297"/>
    </row>
    <row r="1088" spans="1:736" s="351" customFormat="1" ht="45.75" customHeight="1">
      <c r="A1088" s="589">
        <f>1+A1087</f>
        <v>1087</v>
      </c>
      <c r="B1088" s="403" t="s">
        <v>10338</v>
      </c>
      <c r="C1088" s="156" t="s">
        <v>10339</v>
      </c>
      <c r="D1088" s="156" t="s">
        <v>6692</v>
      </c>
      <c r="E1088" s="156">
        <v>45576</v>
      </c>
      <c r="F1088" s="156">
        <v>45581</v>
      </c>
      <c r="G1088" s="156">
        <v>45652</v>
      </c>
      <c r="H1088" s="156" t="s">
        <v>416</v>
      </c>
      <c r="I1088" s="156" t="s">
        <v>9646</v>
      </c>
      <c r="J1088" s="301" t="s">
        <v>10340</v>
      </c>
      <c r="K1088" s="251">
        <v>1032419246</v>
      </c>
      <c r="L1088" s="156">
        <v>2</v>
      </c>
      <c r="M1088" s="156" t="s">
        <v>97</v>
      </c>
      <c r="N1088" s="156" t="s">
        <v>5078</v>
      </c>
      <c r="O1088" s="156" t="s">
        <v>5898</v>
      </c>
      <c r="P1088" s="156" t="s">
        <v>4421</v>
      </c>
      <c r="Q1088" s="156" t="s">
        <v>10183</v>
      </c>
      <c r="R1088" s="143">
        <v>71</v>
      </c>
      <c r="S1088" s="134" t="s">
        <v>10247</v>
      </c>
      <c r="T1088" s="253" t="s">
        <v>10248</v>
      </c>
      <c r="U1088" s="156">
        <v>2024003593</v>
      </c>
      <c r="V1088" s="253" t="s">
        <v>10248</v>
      </c>
      <c r="W1088" s="156">
        <v>45576</v>
      </c>
      <c r="X1088" s="156" t="s">
        <v>103</v>
      </c>
      <c r="Y1088" s="317" t="s">
        <v>10249</v>
      </c>
      <c r="Z1088" s="156" t="s">
        <v>10248</v>
      </c>
      <c r="AA1088" s="156">
        <v>0</v>
      </c>
      <c r="AB1088" s="156">
        <v>0</v>
      </c>
      <c r="AC1088" s="156">
        <v>0</v>
      </c>
      <c r="AD1088" s="156">
        <v>0</v>
      </c>
      <c r="AE1088" s="156">
        <v>0</v>
      </c>
      <c r="AF1088" s="156">
        <v>0</v>
      </c>
      <c r="AG1088" s="156">
        <v>0</v>
      </c>
      <c r="AH1088" s="156">
        <v>0</v>
      </c>
      <c r="AI1088" s="156">
        <v>0</v>
      </c>
      <c r="AJ1088" s="156">
        <v>0</v>
      </c>
      <c r="AK1088" s="156" t="s">
        <v>104</v>
      </c>
      <c r="AL1088" s="103" t="s">
        <v>10341</v>
      </c>
      <c r="AM1088" s="156" t="s">
        <v>10188</v>
      </c>
      <c r="AN1088" s="156" t="s">
        <v>10189</v>
      </c>
      <c r="AO1088" s="156" t="s">
        <v>114</v>
      </c>
      <c r="AP1088" s="156" t="s">
        <v>114</v>
      </c>
      <c r="AQ1088" s="156" t="s">
        <v>114</v>
      </c>
      <c r="AR1088" s="156" t="s">
        <v>114</v>
      </c>
      <c r="AS1088" s="156" t="s">
        <v>109</v>
      </c>
      <c r="AT1088" s="156" t="s">
        <v>109</v>
      </c>
      <c r="AU1088" s="156" t="s">
        <v>392</v>
      </c>
      <c r="AV1088" s="156" t="s">
        <v>9324</v>
      </c>
      <c r="AW1088" s="156" t="s">
        <v>110</v>
      </c>
      <c r="AX1088" s="156" t="s">
        <v>109</v>
      </c>
      <c r="AY1088" s="156" t="s">
        <v>108</v>
      </c>
      <c r="AZ1088" s="156" t="s">
        <v>9324</v>
      </c>
      <c r="BA1088" s="156" t="s">
        <v>9324</v>
      </c>
      <c r="BB1088" s="156"/>
      <c r="BC1088" s="156" t="s">
        <v>9324</v>
      </c>
      <c r="BD1088" s="156" t="s">
        <v>9324</v>
      </c>
      <c r="BE1088" s="156" t="s">
        <v>9324</v>
      </c>
      <c r="BF1088" s="156" t="s">
        <v>9324</v>
      </c>
      <c r="BG1088" s="156" t="s">
        <v>9324</v>
      </c>
      <c r="BH1088" s="153" t="s">
        <v>10248</v>
      </c>
      <c r="BI1088" s="349" t="s">
        <v>113</v>
      </c>
      <c r="BJ1088" s="240" t="s">
        <v>9324</v>
      </c>
      <c r="BK1088" s="240" t="s">
        <v>114</v>
      </c>
      <c r="BL1088" s="240" t="s">
        <v>9324</v>
      </c>
      <c r="BM1088" s="437"/>
      <c r="BN1088" s="156" t="s">
        <v>115</v>
      </c>
      <c r="BO1088" s="156" t="s">
        <v>9675</v>
      </c>
      <c r="BP1088" s="156" t="s">
        <v>10300</v>
      </c>
      <c r="BQ1088" s="156">
        <v>39</v>
      </c>
      <c r="BR1088" s="156">
        <v>31403</v>
      </c>
      <c r="BS1088" s="156" t="s">
        <v>109</v>
      </c>
      <c r="BT1088" s="156" t="s">
        <v>108</v>
      </c>
      <c r="BU1088" s="156" t="s">
        <v>108</v>
      </c>
      <c r="BV1088" s="156" t="s">
        <v>108</v>
      </c>
      <c r="BW1088" s="156" t="s">
        <v>108</v>
      </c>
      <c r="BX1088" s="156" t="s">
        <v>10301</v>
      </c>
      <c r="BY1088" s="156">
        <v>3123650309</v>
      </c>
      <c r="BZ1088" s="156" t="s">
        <v>5128</v>
      </c>
      <c r="CA1088" s="157" t="s">
        <v>109</v>
      </c>
      <c r="CB1088" s="157" t="s">
        <v>109</v>
      </c>
      <c r="CC1088" s="157" t="s">
        <v>109</v>
      </c>
      <c r="CD1088" s="156"/>
      <c r="CE1088" s="156"/>
      <c r="CF1088" s="156"/>
      <c r="CG1088" s="156"/>
      <c r="CH1088" s="156"/>
      <c r="CI1088" s="156"/>
      <c r="CJ1088" s="156"/>
      <c r="CK1088" s="156"/>
      <c r="CL1088" s="156"/>
      <c r="CM1088" s="157" t="s">
        <v>109</v>
      </c>
      <c r="CN1088" s="156"/>
      <c r="CO1088" s="297"/>
      <c r="CP1088" s="297"/>
      <c r="CQ1088" s="297"/>
      <c r="CR1088" s="297"/>
      <c r="CS1088" s="50"/>
      <c r="CT1088" s="50"/>
      <c r="CU1088" s="50"/>
      <c r="CV1088" s="50"/>
      <c r="CW1088" s="50"/>
      <c r="CX1088" s="50"/>
      <c r="CY1088" s="50"/>
      <c r="CZ1088" s="50"/>
      <c r="DA1088" s="50"/>
      <c r="DB1088" s="50"/>
      <c r="DC1088" s="50"/>
      <c r="DD1088" s="50"/>
      <c r="DE1088" s="50"/>
      <c r="DF1088" s="50"/>
      <c r="DG1088" s="50"/>
      <c r="DH1088" s="50"/>
      <c r="DI1088" s="50"/>
      <c r="DJ1088" s="50"/>
      <c r="DK1088" s="50"/>
      <c r="DL1088" s="50"/>
      <c r="DM1088" s="50"/>
      <c r="DN1088" s="50"/>
      <c r="DO1088" s="50"/>
      <c r="DP1088" s="50"/>
      <c r="DQ1088" s="50"/>
      <c r="DR1088" s="50"/>
      <c r="DS1088" s="50"/>
      <c r="DT1088" s="50"/>
      <c r="DU1088" s="50"/>
      <c r="DV1088" s="50"/>
      <c r="DW1088" s="50"/>
      <c r="DX1088" s="50"/>
      <c r="DY1088" s="50"/>
      <c r="DZ1088" s="50"/>
      <c r="EA1088" s="50"/>
      <c r="EB1088" s="50"/>
      <c r="EC1088" s="50"/>
      <c r="ED1088" s="50"/>
      <c r="EE1088" s="50"/>
      <c r="EF1088" s="50"/>
      <c r="EG1088" s="50"/>
      <c r="EH1088" s="50"/>
      <c r="EI1088" s="50"/>
      <c r="EJ1088" s="50"/>
      <c r="EK1088" s="50"/>
      <c r="EL1088" s="50"/>
      <c r="EM1088" s="50"/>
      <c r="EN1088" s="50"/>
      <c r="EO1088" s="50"/>
      <c r="EP1088" s="50"/>
      <c r="EQ1088" s="50"/>
      <c r="ER1088" s="50"/>
      <c r="ES1088" s="50"/>
      <c r="ET1088" s="50"/>
      <c r="EU1088" s="50"/>
      <c r="EV1088" s="50"/>
      <c r="EW1088" s="50"/>
      <c r="EX1088" s="50"/>
      <c r="EY1088" s="50"/>
      <c r="EZ1088" s="50"/>
      <c r="FA1088" s="50"/>
      <c r="FB1088" s="50"/>
      <c r="FC1088" s="50"/>
      <c r="FD1088" s="50"/>
      <c r="FE1088" s="50"/>
      <c r="FF1088" s="50"/>
      <c r="FG1088" s="50"/>
      <c r="FH1088" s="50"/>
      <c r="FI1088" s="50"/>
      <c r="FJ1088" s="50"/>
      <c r="FK1088" s="50"/>
      <c r="FL1088" s="50"/>
      <c r="FM1088" s="50"/>
      <c r="FN1088" s="50"/>
      <c r="FO1088" s="50"/>
      <c r="FP1088" s="50"/>
      <c r="FQ1088" s="50"/>
      <c r="FR1088" s="50"/>
      <c r="FS1088" s="50"/>
      <c r="FT1088" s="50"/>
      <c r="FU1088" s="50"/>
      <c r="FV1088" s="50"/>
      <c r="FW1088" s="50"/>
      <c r="FX1088" s="50"/>
      <c r="FY1088" s="50"/>
      <c r="FZ1088" s="50"/>
      <c r="GA1088" s="50"/>
      <c r="GB1088" s="50"/>
      <c r="GC1088" s="50"/>
      <c r="GD1088" s="50"/>
      <c r="GE1088" s="50"/>
      <c r="GF1088" s="50"/>
      <c r="GG1088" s="50"/>
      <c r="GH1088" s="50"/>
      <c r="GI1088" s="50"/>
      <c r="GJ1088" s="50"/>
      <c r="GK1088" s="50"/>
      <c r="GL1088" s="50"/>
      <c r="GM1088" s="50"/>
      <c r="GN1088" s="50"/>
      <c r="GO1088" s="50"/>
      <c r="GP1088" s="50"/>
      <c r="GQ1088" s="50"/>
      <c r="GR1088" s="50"/>
      <c r="GS1088" s="50"/>
      <c r="GT1088" s="50"/>
      <c r="GU1088" s="50"/>
      <c r="GV1088" s="16"/>
      <c r="GW1088" s="16"/>
      <c r="GX1088" s="16"/>
      <c r="GY1088" s="16"/>
      <c r="GZ1088" s="16"/>
      <c r="HA1088" s="16"/>
      <c r="HB1088" s="16"/>
      <c r="HC1088" s="16"/>
      <c r="HD1088" s="16"/>
      <c r="HE1088" s="16"/>
      <c r="HF1088" s="16"/>
      <c r="HG1088" s="16"/>
      <c r="HH1088" s="16"/>
      <c r="HI1088" s="16"/>
      <c r="HJ1088" s="16"/>
      <c r="HK1088" s="16"/>
      <c r="HL1088" s="16"/>
      <c r="HM1088" s="16"/>
      <c r="HN1088" s="16"/>
      <c r="HO1088" s="16"/>
      <c r="HP1088" s="16"/>
      <c r="HQ1088" s="16"/>
      <c r="HR1088" s="16"/>
      <c r="HS1088" s="16"/>
      <c r="HT1088" s="16"/>
      <c r="HU1088" s="16"/>
      <c r="HV1088" s="16"/>
      <c r="HW1088" s="16"/>
      <c r="HX1088" s="16"/>
      <c r="HY1088" s="16"/>
      <c r="HZ1088" s="16"/>
      <c r="IA1088" s="16"/>
      <c r="IB1088" s="16"/>
      <c r="IC1088" s="16"/>
      <c r="ID1088" s="16"/>
      <c r="IE1088" s="16"/>
      <c r="IF1088" s="16"/>
      <c r="IG1088" s="16"/>
      <c r="IH1088" s="16"/>
      <c r="II1088" s="16"/>
      <c r="IJ1088" s="16"/>
      <c r="IK1088" s="16"/>
      <c r="IL1088" s="16"/>
      <c r="IM1088" s="16"/>
      <c r="IN1088" s="16"/>
      <c r="IO1088" s="16"/>
      <c r="IP1088" s="16"/>
      <c r="IQ1088" s="16"/>
      <c r="IR1088" s="16"/>
      <c r="IS1088" s="16"/>
      <c r="IT1088" s="16"/>
      <c r="IU1088" s="16"/>
      <c r="IV1088" s="16"/>
      <c r="IW1088" s="16"/>
      <c r="IX1088" s="16"/>
      <c r="IY1088" s="16"/>
      <c r="IZ1088" s="16"/>
      <c r="JA1088" s="16"/>
      <c r="JB1088" s="16"/>
      <c r="JC1088" s="16"/>
      <c r="JD1088" s="16"/>
      <c r="JE1088" s="16"/>
      <c r="JF1088" s="16"/>
      <c r="JG1088" s="16"/>
      <c r="JH1088" s="16"/>
      <c r="JI1088" s="16"/>
      <c r="JJ1088" s="16"/>
      <c r="JK1088" s="16"/>
      <c r="JL1088" s="16"/>
      <c r="JM1088" s="16"/>
      <c r="JN1088" s="16"/>
      <c r="JO1088" s="16"/>
      <c r="JP1088" s="16"/>
      <c r="JQ1088" s="16"/>
      <c r="JR1088" s="16"/>
      <c r="JS1088" s="16"/>
      <c r="JT1088" s="16"/>
      <c r="JU1088" s="16"/>
      <c r="JV1088" s="16"/>
      <c r="JW1088" s="16"/>
      <c r="JX1088" s="16"/>
      <c r="JY1088" s="16"/>
      <c r="JZ1088" s="16"/>
      <c r="KA1088" s="16"/>
      <c r="KB1088" s="16"/>
      <c r="KC1088" s="16"/>
      <c r="KD1088" s="16"/>
      <c r="KE1088" s="16"/>
      <c r="KF1088" s="16"/>
      <c r="KG1088" s="16"/>
      <c r="KH1088" s="16"/>
      <c r="KI1088" s="16"/>
      <c r="KJ1088" s="16"/>
      <c r="KK1088" s="16"/>
      <c r="KL1088" s="16"/>
      <c r="KM1088" s="16"/>
      <c r="KN1088" s="16"/>
      <c r="KO1088" s="16"/>
      <c r="KP1088" s="16"/>
      <c r="KQ1088" s="16"/>
      <c r="KR1088" s="16"/>
      <c r="KS1088" s="16"/>
      <c r="KT1088" s="16"/>
      <c r="KU1088" s="16"/>
      <c r="KV1088" s="16"/>
      <c r="KW1088" s="16"/>
      <c r="KX1088" s="16"/>
      <c r="KY1088" s="16"/>
      <c r="KZ1088" s="16"/>
      <c r="LA1088" s="16"/>
      <c r="LB1088" s="16"/>
      <c r="LC1088" s="16"/>
      <c r="LD1088" s="16"/>
      <c r="LE1088" s="16"/>
      <c r="LF1088" s="16"/>
      <c r="LG1088" s="16"/>
      <c r="LH1088" s="16"/>
      <c r="LI1088" s="16"/>
      <c r="LJ1088" s="16"/>
      <c r="LK1088" s="16"/>
      <c r="LL1088" s="16"/>
      <c r="LM1088" s="16"/>
      <c r="LN1088" s="16"/>
      <c r="LO1088" s="16"/>
      <c r="LP1088" s="16"/>
      <c r="LQ1088" s="16"/>
      <c r="LR1088" s="16"/>
      <c r="LS1088" s="16"/>
      <c r="LT1088" s="16"/>
      <c r="LU1088" s="16"/>
      <c r="LV1088" s="16"/>
      <c r="LW1088" s="16"/>
      <c r="LX1088" s="16"/>
      <c r="LY1088" s="16"/>
      <c r="LZ1088" s="16"/>
      <c r="MA1088" s="16"/>
      <c r="MB1088" s="16"/>
      <c r="MC1088" s="16"/>
      <c r="MD1088" s="16"/>
      <c r="ME1088" s="16"/>
      <c r="MF1088" s="16"/>
      <c r="MG1088" s="16"/>
      <c r="MH1088" s="16"/>
      <c r="MI1088" s="16"/>
      <c r="MJ1088" s="16"/>
      <c r="MK1088" s="16"/>
      <c r="ML1088" s="16"/>
      <c r="MM1088" s="16"/>
      <c r="MN1088" s="16"/>
      <c r="MO1088" s="16"/>
      <c r="MP1088" s="16"/>
      <c r="MQ1088" s="16"/>
      <c r="MR1088" s="16"/>
      <c r="MS1088" s="16"/>
      <c r="MT1088" s="16"/>
      <c r="MU1088" s="16"/>
      <c r="MV1088" s="16"/>
      <c r="MW1088" s="16"/>
      <c r="MX1088" s="16"/>
      <c r="MY1088" s="16"/>
      <c r="MZ1088" s="16"/>
      <c r="NA1088" s="16"/>
      <c r="NB1088" s="16"/>
      <c r="NC1088" s="16"/>
      <c r="ND1088" s="16"/>
      <c r="NE1088" s="16"/>
      <c r="NF1088" s="16"/>
      <c r="NG1088" s="16"/>
      <c r="NH1088" s="16"/>
      <c r="NI1088" s="16"/>
      <c r="NJ1088" s="16"/>
      <c r="NK1088" s="16"/>
      <c r="NL1088" s="16"/>
      <c r="NM1088" s="16"/>
      <c r="NN1088" s="16"/>
      <c r="NO1088" s="16"/>
      <c r="NP1088" s="16"/>
      <c r="NQ1088" s="16"/>
      <c r="NR1088" s="16"/>
      <c r="NS1088" s="16"/>
      <c r="NT1088" s="16"/>
      <c r="NU1088" s="16"/>
      <c r="NV1088" s="16"/>
      <c r="NW1088" s="16"/>
      <c r="NX1088" s="16"/>
      <c r="NY1088" s="16"/>
      <c r="NZ1088" s="16"/>
      <c r="OA1088" s="16"/>
      <c r="OB1088" s="16"/>
      <c r="OC1088" s="16"/>
      <c r="OD1088" s="16"/>
      <c r="OE1088" s="16"/>
      <c r="OF1088" s="16"/>
      <c r="OG1088" s="16"/>
      <c r="OH1088" s="16"/>
      <c r="OI1088" s="16"/>
      <c r="OJ1088" s="16"/>
      <c r="OK1088" s="16"/>
      <c r="OL1088" s="16"/>
      <c r="OM1088" s="16"/>
      <c r="ON1088" s="16"/>
      <c r="OO1088" s="16"/>
      <c r="OP1088" s="16"/>
      <c r="OQ1088" s="16"/>
      <c r="OR1088" s="16"/>
      <c r="OS1088" s="16"/>
      <c r="OT1088" s="16"/>
      <c r="OU1088" s="16"/>
      <c r="OV1088" s="16"/>
      <c r="OW1088" s="16"/>
      <c r="OX1088" s="16"/>
      <c r="OY1088" s="16"/>
      <c r="OZ1088" s="16"/>
      <c r="PA1088" s="16"/>
      <c r="PB1088" s="16"/>
      <c r="PC1088" s="16"/>
      <c r="PD1088" s="16"/>
      <c r="PE1088" s="16"/>
      <c r="PF1088" s="16"/>
      <c r="PG1088" s="16"/>
      <c r="PH1088" s="16"/>
      <c r="PI1088" s="16"/>
      <c r="PJ1088" s="16"/>
      <c r="PK1088" s="16"/>
      <c r="PL1088" s="16"/>
      <c r="PM1088" s="16"/>
      <c r="PN1088" s="16"/>
      <c r="PO1088" s="16"/>
      <c r="PP1088" s="16"/>
      <c r="PQ1088" s="16"/>
      <c r="PR1088" s="16"/>
      <c r="PS1088" s="16"/>
      <c r="PT1088" s="16"/>
      <c r="PU1088" s="16"/>
      <c r="PV1088" s="16"/>
      <c r="PW1088" s="16"/>
      <c r="PX1088" s="16"/>
      <c r="PY1088" s="16"/>
      <c r="PZ1088" s="16"/>
      <c r="QA1088" s="16"/>
      <c r="QB1088" s="16"/>
      <c r="QC1088" s="16"/>
      <c r="QD1088" s="16"/>
      <c r="QE1088" s="16"/>
      <c r="QF1088" s="16"/>
      <c r="QG1088" s="16"/>
      <c r="QH1088" s="16"/>
      <c r="QI1088" s="16"/>
      <c r="QJ1088" s="16"/>
      <c r="QK1088" s="16"/>
      <c r="QL1088" s="16"/>
      <c r="QM1088" s="16"/>
      <c r="QN1088" s="16"/>
      <c r="QO1088" s="16"/>
      <c r="QP1088" s="16"/>
      <c r="QQ1088" s="16"/>
      <c r="QR1088" s="16"/>
      <c r="QS1088" s="16"/>
      <c r="QT1088" s="16"/>
      <c r="QU1088" s="16"/>
      <c r="QV1088" s="16"/>
      <c r="QW1088" s="16"/>
      <c r="QX1088" s="16"/>
      <c r="QY1088" s="16"/>
      <c r="QZ1088" s="16"/>
      <c r="RA1088" s="16"/>
      <c r="RB1088" s="16"/>
      <c r="RC1088" s="16"/>
      <c r="RD1088" s="16"/>
      <c r="RE1088" s="16"/>
      <c r="RF1088" s="16"/>
      <c r="RG1088" s="16"/>
      <c r="RH1088" s="16"/>
      <c r="RI1088" s="16"/>
      <c r="RJ1088" s="16"/>
      <c r="RK1088" s="16"/>
      <c r="RL1088" s="16"/>
      <c r="RM1088" s="16"/>
      <c r="RN1088" s="16"/>
      <c r="RO1088" s="16"/>
      <c r="RP1088" s="16"/>
      <c r="RQ1088" s="16"/>
      <c r="RR1088" s="16"/>
      <c r="RS1088" s="16"/>
      <c r="RT1088" s="16"/>
      <c r="RU1088" s="16"/>
      <c r="RV1088" s="16"/>
      <c r="RW1088" s="16"/>
      <c r="RX1088" s="16"/>
      <c r="RY1088" s="16"/>
      <c r="RZ1088" s="16"/>
      <c r="SA1088" s="16"/>
      <c r="SB1088" s="16"/>
      <c r="SC1088" s="16"/>
      <c r="SD1088" s="16"/>
      <c r="SE1088" s="16"/>
      <c r="SF1088" s="16"/>
      <c r="SG1088" s="16"/>
      <c r="SH1088" s="16"/>
      <c r="SI1088" s="16"/>
      <c r="SJ1088" s="16"/>
      <c r="SK1088" s="16"/>
      <c r="SL1088" s="16"/>
      <c r="SM1088" s="16"/>
      <c r="SN1088" s="16"/>
      <c r="SO1088" s="16"/>
      <c r="SP1088" s="16"/>
      <c r="SQ1088" s="16"/>
      <c r="SR1088" s="16"/>
      <c r="SS1088" s="16"/>
      <c r="ST1088" s="16"/>
      <c r="SU1088" s="16"/>
      <c r="SV1088" s="16"/>
      <c r="SW1088" s="16"/>
      <c r="SX1088" s="16"/>
      <c r="SY1088" s="16"/>
      <c r="SZ1088" s="16"/>
      <c r="TA1088" s="16"/>
      <c r="TB1088" s="16"/>
      <c r="TC1088" s="16"/>
      <c r="TD1088" s="16"/>
      <c r="TE1088" s="16"/>
      <c r="TF1088" s="16"/>
      <c r="TG1088" s="16"/>
      <c r="TH1088" s="16"/>
      <c r="TI1088" s="16"/>
      <c r="TJ1088" s="16"/>
      <c r="TK1088" s="16"/>
      <c r="TL1088" s="16"/>
      <c r="TM1088" s="16"/>
      <c r="TN1088" s="16"/>
      <c r="TO1088" s="16"/>
      <c r="TP1088" s="16"/>
      <c r="TQ1088" s="16"/>
      <c r="TR1088" s="16"/>
      <c r="TS1088" s="16"/>
      <c r="TT1088" s="16"/>
      <c r="TU1088" s="16"/>
      <c r="TV1088" s="16"/>
      <c r="TW1088" s="16"/>
      <c r="TX1088" s="16"/>
      <c r="TY1088" s="16"/>
      <c r="TZ1088" s="16"/>
      <c r="UA1088" s="16"/>
      <c r="UB1088" s="16"/>
      <c r="UC1088" s="16"/>
      <c r="UD1088" s="16"/>
      <c r="UE1088" s="16"/>
      <c r="UF1088" s="16"/>
      <c r="UG1088" s="16"/>
      <c r="UH1088" s="16"/>
      <c r="UI1088" s="16"/>
      <c r="UJ1088" s="16"/>
      <c r="UK1088" s="16"/>
      <c r="UL1088" s="16"/>
      <c r="UM1088" s="16"/>
      <c r="UN1088" s="16"/>
      <c r="UO1088" s="16"/>
      <c r="UP1088" s="16"/>
      <c r="UQ1088" s="16"/>
      <c r="UR1088" s="16"/>
      <c r="US1088" s="16"/>
      <c r="UT1088" s="16"/>
      <c r="UU1088" s="16"/>
      <c r="UV1088" s="16"/>
      <c r="UW1088" s="16"/>
      <c r="UX1088" s="16"/>
      <c r="UY1088" s="16"/>
      <c r="UZ1088" s="16"/>
      <c r="VA1088" s="16"/>
      <c r="VB1088" s="16"/>
      <c r="VC1088" s="16"/>
      <c r="VD1088" s="16"/>
      <c r="VE1088" s="16"/>
      <c r="VF1088" s="16"/>
      <c r="VG1088" s="16"/>
      <c r="VH1088" s="16"/>
      <c r="VI1088" s="16"/>
      <c r="VJ1088" s="16"/>
      <c r="VK1088" s="16"/>
      <c r="VL1088" s="16"/>
      <c r="VM1088" s="16"/>
      <c r="VN1088" s="16"/>
      <c r="VO1088" s="16"/>
      <c r="VP1088" s="16"/>
      <c r="VQ1088" s="16"/>
      <c r="VR1088" s="16"/>
      <c r="VS1088" s="16"/>
      <c r="VT1088" s="16"/>
      <c r="VU1088" s="16"/>
      <c r="VV1088" s="16"/>
      <c r="VW1088" s="16"/>
      <c r="VX1088" s="16"/>
      <c r="VY1088" s="16"/>
      <c r="VZ1088" s="16"/>
      <c r="WA1088" s="16"/>
      <c r="WB1088" s="16"/>
      <c r="WC1088" s="16"/>
      <c r="WD1088" s="16"/>
      <c r="WE1088" s="16"/>
      <c r="WF1088" s="16"/>
      <c r="WG1088" s="16"/>
      <c r="WH1088" s="16"/>
      <c r="WI1088" s="16"/>
      <c r="WJ1088" s="16"/>
      <c r="WK1088" s="16"/>
      <c r="WL1088" s="16"/>
      <c r="WM1088" s="16"/>
      <c r="WN1088" s="16"/>
      <c r="WO1088" s="16"/>
      <c r="WP1088" s="16"/>
      <c r="WQ1088" s="16"/>
      <c r="WR1088" s="16"/>
      <c r="WS1088" s="16"/>
      <c r="WT1088" s="16"/>
      <c r="WU1088" s="16"/>
      <c r="WV1088" s="16"/>
      <c r="WW1088" s="16"/>
      <c r="WX1088" s="16"/>
      <c r="WY1088" s="16"/>
      <c r="WZ1088" s="16"/>
      <c r="XA1088" s="16"/>
      <c r="XB1088" s="16"/>
      <c r="XC1088" s="16"/>
      <c r="XD1088" s="16"/>
      <c r="XE1088" s="16"/>
      <c r="XF1088" s="16"/>
      <c r="XG1088" s="16"/>
      <c r="XH1088" s="16"/>
      <c r="XI1088" s="16"/>
      <c r="XJ1088" s="16"/>
      <c r="XK1088" s="16"/>
      <c r="XL1088" s="16"/>
      <c r="XM1088" s="16"/>
      <c r="XN1088" s="16"/>
      <c r="XO1088" s="16"/>
      <c r="XP1088" s="16"/>
      <c r="XQ1088" s="16"/>
      <c r="XR1088" s="16"/>
      <c r="XS1088" s="16"/>
      <c r="XT1088" s="16"/>
      <c r="XU1088" s="16"/>
      <c r="XV1088" s="16"/>
      <c r="XW1088" s="16"/>
      <c r="XX1088" s="16"/>
      <c r="XY1088" s="16"/>
      <c r="XZ1088" s="16"/>
      <c r="YA1088" s="16"/>
      <c r="YB1088" s="16"/>
      <c r="YC1088" s="16"/>
      <c r="YD1088" s="16"/>
      <c r="YE1088" s="16"/>
      <c r="YF1088" s="16"/>
      <c r="YG1088" s="16"/>
      <c r="YH1088" s="16"/>
      <c r="YI1088" s="16"/>
      <c r="YJ1088" s="16"/>
      <c r="YK1088" s="16"/>
      <c r="YL1088" s="16"/>
      <c r="YM1088" s="16"/>
      <c r="YN1088" s="16"/>
      <c r="YO1088" s="16"/>
      <c r="YP1088" s="16"/>
      <c r="YQ1088" s="16"/>
      <c r="YR1088" s="16"/>
      <c r="YS1088" s="16"/>
      <c r="YT1088" s="16"/>
      <c r="YU1088" s="16"/>
      <c r="YV1088" s="16"/>
      <c r="YW1088" s="16"/>
      <c r="YX1088" s="16"/>
      <c r="YY1088" s="16"/>
      <c r="YZ1088" s="16"/>
      <c r="ZA1088" s="16"/>
      <c r="ZB1088" s="16"/>
      <c r="ZC1088" s="16"/>
      <c r="ZD1088" s="16"/>
      <c r="ZE1088" s="16"/>
      <c r="ZF1088" s="16"/>
      <c r="ZG1088" s="16"/>
      <c r="ZH1088" s="16"/>
      <c r="ZI1088" s="16"/>
      <c r="ZJ1088" s="16"/>
      <c r="ZK1088" s="16"/>
      <c r="ZL1088" s="16"/>
      <c r="ZM1088" s="16"/>
      <c r="ZN1088" s="16"/>
      <c r="ZO1088" s="16"/>
      <c r="ZP1088" s="16"/>
      <c r="ZQ1088" s="16"/>
      <c r="ZR1088" s="16"/>
      <c r="ZS1088" s="16"/>
      <c r="ZT1088" s="16"/>
      <c r="ZU1088" s="16"/>
      <c r="ZV1088" s="16"/>
      <c r="ZW1088" s="16"/>
      <c r="ZX1088" s="16"/>
      <c r="ZY1088" s="16"/>
      <c r="ZZ1088" s="16"/>
      <c r="AAA1088" s="16"/>
      <c r="AAB1088" s="16"/>
      <c r="AAC1088" s="16"/>
      <c r="AAD1088" s="16"/>
      <c r="AAE1088" s="16"/>
      <c r="AAF1088" s="16"/>
      <c r="AAG1088" s="16"/>
      <c r="AAH1088" s="16"/>
      <c r="AAI1088" s="16"/>
      <c r="AAJ1088" s="16"/>
      <c r="AAK1088" s="16"/>
      <c r="AAL1088" s="16"/>
      <c r="AAM1088" s="16"/>
      <c r="AAN1088" s="16"/>
      <c r="AAO1088" s="16"/>
      <c r="AAP1088" s="16"/>
      <c r="AAQ1088" s="16"/>
      <c r="AAR1088" s="16"/>
      <c r="AAS1088" s="16"/>
      <c r="AAT1088" s="16"/>
      <c r="AAU1088" s="16"/>
      <c r="AAV1088" s="16"/>
      <c r="AAW1088" s="16"/>
      <c r="AAX1088" s="16"/>
      <c r="AAY1088" s="16"/>
      <c r="AAZ1088" s="16"/>
      <c r="ABA1088" s="16"/>
      <c r="ABB1088" s="16"/>
      <c r="ABC1088" s="16"/>
      <c r="ABD1088" s="16"/>
      <c r="ABE1088" s="16"/>
      <c r="ABF1088" s="16"/>
      <c r="ABG1088" s="16"/>
      <c r="ABH1088" s="16"/>
    </row>
    <row r="1089" spans="1:2518" ht="45.75" customHeight="1">
      <c r="A1089" s="589">
        <f>1+A1088</f>
        <v>1088</v>
      </c>
      <c r="B1089" s="403" t="s">
        <v>10342</v>
      </c>
      <c r="C1089" s="156" t="s">
        <v>10343</v>
      </c>
      <c r="D1089" s="156" t="s">
        <v>6468</v>
      </c>
      <c r="E1089" s="156">
        <v>45576</v>
      </c>
      <c r="F1089" s="156">
        <v>45581</v>
      </c>
      <c r="G1089" s="156">
        <v>45646</v>
      </c>
      <c r="H1089" s="156" t="s">
        <v>416</v>
      </c>
      <c r="I1089" s="156" t="s">
        <v>9637</v>
      </c>
      <c r="J1089" s="301" t="s">
        <v>10344</v>
      </c>
      <c r="K1089" s="251">
        <v>35473126</v>
      </c>
      <c r="L1089" s="156">
        <v>6</v>
      </c>
      <c r="M1089" s="156" t="s">
        <v>97</v>
      </c>
      <c r="N1089" s="156" t="s">
        <v>5078</v>
      </c>
      <c r="O1089" s="156" t="s">
        <v>2287</v>
      </c>
      <c r="P1089" s="156" t="s">
        <v>10345</v>
      </c>
      <c r="Q1089" s="156" t="s">
        <v>10346</v>
      </c>
      <c r="R1089" s="143">
        <v>65</v>
      </c>
      <c r="S1089" s="134" t="s">
        <v>10347</v>
      </c>
      <c r="T1089" s="253" t="s">
        <v>10348</v>
      </c>
      <c r="U1089" s="156">
        <v>2024003597</v>
      </c>
      <c r="V1089" s="253" t="s">
        <v>10348</v>
      </c>
      <c r="W1089" s="156">
        <v>45576</v>
      </c>
      <c r="X1089" s="156" t="s">
        <v>103</v>
      </c>
      <c r="Y1089" s="317" t="s">
        <v>10349</v>
      </c>
      <c r="Z1089" s="156" t="s">
        <v>10348</v>
      </c>
      <c r="AA1089" s="156">
        <v>0</v>
      </c>
      <c r="AB1089" s="156">
        <v>0</v>
      </c>
      <c r="AC1089" s="156">
        <v>0</v>
      </c>
      <c r="AD1089" s="156">
        <v>0</v>
      </c>
      <c r="AE1089" s="156">
        <v>0</v>
      </c>
      <c r="AF1089" s="156">
        <v>0</v>
      </c>
      <c r="AG1089" s="156">
        <v>0</v>
      </c>
      <c r="AH1089" s="156">
        <v>0</v>
      </c>
      <c r="AI1089" s="156">
        <v>0</v>
      </c>
      <c r="AJ1089" s="156">
        <v>0</v>
      </c>
      <c r="AK1089" s="156" t="s">
        <v>104</v>
      </c>
      <c r="AL1089" s="103" t="s">
        <v>10350</v>
      </c>
      <c r="AM1089" s="156" t="s">
        <v>2250</v>
      </c>
      <c r="AN1089" s="156">
        <v>1072644190</v>
      </c>
      <c r="AO1089" s="156" t="s">
        <v>114</v>
      </c>
      <c r="AP1089" s="156" t="s">
        <v>114</v>
      </c>
      <c r="AQ1089" s="156" t="s">
        <v>114</v>
      </c>
      <c r="AR1089" s="156" t="s">
        <v>114</v>
      </c>
      <c r="AS1089" s="156" t="s">
        <v>109</v>
      </c>
      <c r="AT1089" s="156" t="s">
        <v>109</v>
      </c>
      <c r="AU1089" s="156" t="s">
        <v>392</v>
      </c>
      <c r="AV1089" s="156" t="s">
        <v>9324</v>
      </c>
      <c r="AW1089" s="156" t="s">
        <v>9324</v>
      </c>
      <c r="AX1089" s="156" t="s">
        <v>109</v>
      </c>
      <c r="AY1089" s="156" t="s">
        <v>108</v>
      </c>
      <c r="AZ1089" s="156" t="s">
        <v>9324</v>
      </c>
      <c r="BA1089" s="156" t="s">
        <v>9324</v>
      </c>
      <c r="BB1089" s="156"/>
      <c r="BC1089" s="156" t="s">
        <v>9324</v>
      </c>
      <c r="BD1089" s="156" t="s">
        <v>9324</v>
      </c>
      <c r="BE1089" s="156" t="s">
        <v>9324</v>
      </c>
      <c r="BF1089" s="156" t="s">
        <v>9324</v>
      </c>
      <c r="BG1089" s="156" t="s">
        <v>9324</v>
      </c>
      <c r="BH1089" s="153" t="s">
        <v>10348</v>
      </c>
      <c r="BI1089" s="438" t="s">
        <v>135</v>
      </c>
      <c r="BJ1089" s="134" t="s">
        <v>9324</v>
      </c>
      <c r="BK1089" s="141" t="s">
        <v>114</v>
      </c>
      <c r="BL1089" s="156" t="s">
        <v>9324</v>
      </c>
      <c r="BM1089" s="161" t="s">
        <v>2539</v>
      </c>
      <c r="BN1089" s="156" t="s">
        <v>115</v>
      </c>
      <c r="BO1089" s="156" t="s">
        <v>9675</v>
      </c>
      <c r="BP1089" s="156" t="s">
        <v>10300</v>
      </c>
      <c r="BQ1089" s="156">
        <v>39</v>
      </c>
      <c r="BR1089" s="156">
        <v>31403</v>
      </c>
      <c r="BS1089" s="156" t="s">
        <v>109</v>
      </c>
      <c r="BT1089" s="156" t="s">
        <v>108</v>
      </c>
      <c r="BU1089" s="156" t="s">
        <v>108</v>
      </c>
      <c r="BV1089" s="156" t="s">
        <v>108</v>
      </c>
      <c r="BW1089" s="156" t="s">
        <v>108</v>
      </c>
      <c r="BX1089" s="156" t="s">
        <v>10301</v>
      </c>
      <c r="BY1089" s="156">
        <v>3123650309</v>
      </c>
      <c r="BZ1089" s="156" t="s">
        <v>5128</v>
      </c>
      <c r="CA1089" s="157" t="s">
        <v>109</v>
      </c>
      <c r="CB1089" s="157" t="s">
        <v>109</v>
      </c>
      <c r="CC1089" s="157" t="s">
        <v>109</v>
      </c>
      <c r="CD1089" s="156"/>
      <c r="CE1089" s="156"/>
      <c r="CF1089" s="156"/>
      <c r="CG1089" s="156"/>
      <c r="CH1089" s="156"/>
      <c r="CI1089" s="156"/>
      <c r="CJ1089" s="156"/>
      <c r="CK1089" s="156"/>
      <c r="CL1089" s="156"/>
      <c r="CM1089" s="157" t="s">
        <v>109</v>
      </c>
      <c r="CN1089" s="156"/>
      <c r="CO1089" s="297"/>
      <c r="CP1089" s="297"/>
      <c r="CQ1089" s="297"/>
      <c r="CR1089" s="297"/>
      <c r="CS1089" s="50"/>
      <c r="CT1089" s="50"/>
      <c r="CU1089" s="50"/>
      <c r="CV1089" s="50"/>
      <c r="CW1089" s="50"/>
      <c r="CX1089" s="50"/>
      <c r="CY1089" s="50"/>
      <c r="CZ1089" s="50"/>
      <c r="DA1089" s="50"/>
      <c r="DB1089" s="50"/>
      <c r="DC1089" s="50"/>
      <c r="DD1089" s="50"/>
      <c r="DE1089" s="50"/>
      <c r="DF1089" s="50"/>
      <c r="DG1089" s="50"/>
      <c r="DH1089" s="50"/>
      <c r="DI1089" s="50"/>
      <c r="DJ1089" s="50"/>
      <c r="DK1089" s="50"/>
      <c r="DL1089" s="50"/>
      <c r="DM1089" s="50"/>
      <c r="DN1089" s="50"/>
      <c r="DO1089" s="50"/>
      <c r="DP1089" s="50"/>
      <c r="DQ1089" s="50"/>
      <c r="DR1089" s="50"/>
      <c r="DS1089" s="50"/>
      <c r="DT1089" s="50"/>
      <c r="DU1089" s="50"/>
      <c r="DV1089" s="50"/>
      <c r="DW1089" s="50"/>
      <c r="DX1089" s="50"/>
      <c r="DY1089" s="50"/>
      <c r="DZ1089" s="50"/>
      <c r="EA1089" s="50"/>
      <c r="EB1089" s="50"/>
      <c r="EC1089" s="50"/>
      <c r="ED1089" s="50"/>
      <c r="EE1089" s="50"/>
      <c r="EF1089" s="297"/>
      <c r="EG1089" s="297"/>
      <c r="EH1089" s="297"/>
      <c r="EI1089" s="297"/>
      <c r="EJ1089" s="297"/>
      <c r="EK1089" s="297"/>
      <c r="EL1089" s="297"/>
      <c r="EM1089" s="297"/>
      <c r="EN1089" s="297"/>
      <c r="EO1089" s="297"/>
      <c r="EP1089" s="297"/>
      <c r="EQ1089" s="297"/>
      <c r="ER1089" s="297"/>
      <c r="ES1089" s="297"/>
      <c r="ET1089" s="297"/>
      <c r="EU1089" s="297"/>
      <c r="EV1089" s="297"/>
      <c r="EW1089" s="297"/>
      <c r="EX1089" s="297"/>
      <c r="EY1089" s="297"/>
      <c r="EZ1089" s="297"/>
      <c r="FA1089" s="297"/>
      <c r="FB1089" s="297"/>
      <c r="FC1089" s="297"/>
      <c r="FD1089" s="297"/>
      <c r="FE1089" s="297"/>
      <c r="FF1089" s="297"/>
      <c r="FG1089" s="297"/>
      <c r="FH1089" s="297"/>
      <c r="FI1089" s="297"/>
      <c r="FJ1089" s="297"/>
      <c r="FK1089" s="297"/>
      <c r="FL1089" s="297"/>
      <c r="FM1089" s="297"/>
      <c r="FN1089" s="297"/>
      <c r="FO1089" s="297"/>
      <c r="FP1089" s="297"/>
      <c r="FQ1089" s="297"/>
      <c r="FR1089" s="297"/>
      <c r="FS1089" s="297"/>
      <c r="FT1089" s="297"/>
      <c r="FU1089" s="297"/>
      <c r="FV1089" s="297"/>
      <c r="FW1089" s="297"/>
      <c r="FX1089" s="297"/>
      <c r="FY1089" s="297"/>
      <c r="FZ1089" s="297"/>
      <c r="GA1089" s="297"/>
      <c r="GB1089" s="297"/>
      <c r="GC1089" s="297"/>
      <c r="GD1089" s="297"/>
      <c r="GE1089" s="297"/>
      <c r="GF1089" s="297"/>
      <c r="GG1089" s="297"/>
      <c r="GH1089" s="297"/>
      <c r="GI1089" s="297"/>
      <c r="GJ1089" s="297"/>
      <c r="GK1089" s="297"/>
      <c r="GL1089" s="297"/>
      <c r="GM1089" s="297"/>
      <c r="GN1089" s="297"/>
      <c r="GO1089" s="297"/>
      <c r="GP1089" s="297"/>
      <c r="GQ1089" s="297"/>
      <c r="GR1089" s="297"/>
      <c r="GS1089" s="297"/>
      <c r="GT1089" s="297"/>
      <c r="GU1089" s="297"/>
      <c r="GV1089" s="328"/>
      <c r="GW1089" s="328"/>
      <c r="GX1089" s="328"/>
      <c r="GY1089" s="328"/>
      <c r="GZ1089" s="328"/>
      <c r="HA1089" s="328"/>
      <c r="HB1089" s="328"/>
      <c r="HC1089" s="328"/>
      <c r="HD1089" s="328"/>
      <c r="HE1089" s="328"/>
      <c r="HF1089" s="328"/>
      <c r="HG1089" s="328"/>
      <c r="HH1089" s="328"/>
      <c r="HI1089" s="328"/>
      <c r="HJ1089" s="328"/>
      <c r="HK1089" s="328"/>
      <c r="HL1089" s="328"/>
      <c r="HM1089" s="328"/>
      <c r="HN1089" s="328"/>
      <c r="HO1089" s="328"/>
      <c r="HP1089" s="328"/>
      <c r="HQ1089" s="328"/>
      <c r="HR1089" s="328"/>
      <c r="HS1089" s="328"/>
      <c r="HT1089" s="328"/>
      <c r="HU1089" s="328"/>
      <c r="HV1089" s="328"/>
      <c r="HW1089" s="328"/>
      <c r="HX1089" s="328"/>
      <c r="HY1089" s="328"/>
      <c r="HZ1089" s="328"/>
      <c r="IA1089" s="328"/>
      <c r="IB1089" s="328"/>
      <c r="IC1089" s="328"/>
      <c r="ID1089" s="328"/>
      <c r="IE1089" s="328"/>
      <c r="IF1089" s="328"/>
      <c r="IG1089" s="328"/>
      <c r="IH1089" s="328"/>
      <c r="II1089" s="328"/>
      <c r="IJ1089" s="328"/>
      <c r="IK1089" s="328"/>
      <c r="IL1089" s="328"/>
      <c r="IM1089" s="328"/>
      <c r="IN1089" s="328"/>
      <c r="IO1089" s="328"/>
      <c r="IP1089" s="328"/>
      <c r="IQ1089" s="328"/>
      <c r="IR1089" s="328"/>
      <c r="IS1089" s="328"/>
      <c r="IT1089" s="328"/>
      <c r="IU1089" s="328"/>
      <c r="IV1089" s="328"/>
      <c r="IW1089" s="328"/>
      <c r="IX1089" s="328"/>
      <c r="IY1089" s="328"/>
      <c r="IZ1089" s="328"/>
      <c r="JA1089" s="328"/>
      <c r="JB1089" s="328"/>
      <c r="JC1089" s="328"/>
      <c r="JD1089" s="328"/>
      <c r="JE1089" s="328"/>
      <c r="JF1089" s="328"/>
      <c r="JG1089" s="328"/>
      <c r="JH1089" s="328"/>
      <c r="JI1089" s="328"/>
      <c r="JJ1089" s="328"/>
      <c r="JK1089" s="328"/>
      <c r="JL1089" s="328"/>
      <c r="JM1089" s="328"/>
      <c r="JN1089" s="328"/>
      <c r="JO1089" s="328"/>
      <c r="JP1089" s="328"/>
      <c r="JQ1089" s="328"/>
      <c r="JR1089" s="328"/>
      <c r="JS1089" s="328"/>
      <c r="JT1089" s="328"/>
      <c r="JU1089" s="328"/>
      <c r="JV1089" s="328"/>
      <c r="JW1089" s="328"/>
      <c r="JX1089" s="328"/>
      <c r="JY1089" s="328"/>
      <c r="JZ1089" s="328"/>
      <c r="KA1089" s="328"/>
      <c r="KB1089" s="328"/>
      <c r="KC1089" s="328"/>
      <c r="KD1089" s="328"/>
      <c r="KE1089" s="328"/>
      <c r="KF1089" s="328"/>
      <c r="KG1089" s="328"/>
      <c r="KH1089" s="328"/>
      <c r="KI1089" s="328"/>
      <c r="KJ1089" s="328"/>
      <c r="KK1089" s="328"/>
      <c r="KL1089" s="328"/>
      <c r="KM1089" s="328"/>
      <c r="KN1089" s="328"/>
      <c r="KO1089" s="328"/>
      <c r="KP1089" s="328"/>
      <c r="KQ1089" s="328"/>
      <c r="KR1089" s="328"/>
      <c r="KS1089" s="328"/>
      <c r="KT1089" s="328"/>
      <c r="KU1089" s="328"/>
      <c r="KV1089" s="328"/>
      <c r="KW1089" s="328"/>
      <c r="KX1089" s="328"/>
      <c r="KY1089" s="328"/>
      <c r="KZ1089" s="328"/>
      <c r="LA1089" s="328"/>
      <c r="LB1089" s="328"/>
      <c r="LC1089" s="328"/>
      <c r="LD1089" s="328"/>
      <c r="LE1089" s="328"/>
      <c r="LF1089" s="328"/>
      <c r="LG1089" s="328"/>
      <c r="LH1089" s="328"/>
      <c r="LI1089" s="328"/>
      <c r="LJ1089" s="328"/>
      <c r="LK1089" s="328"/>
      <c r="LL1089" s="328"/>
      <c r="LM1089" s="328"/>
      <c r="LN1089" s="328"/>
      <c r="LO1089" s="328"/>
      <c r="LP1089" s="328"/>
      <c r="LQ1089" s="328"/>
      <c r="LR1089" s="328"/>
      <c r="LS1089" s="328"/>
      <c r="LT1089" s="328"/>
      <c r="LU1089" s="328"/>
      <c r="LV1089" s="328"/>
      <c r="LW1089" s="328"/>
      <c r="LX1089" s="328"/>
      <c r="LY1089" s="328"/>
      <c r="LZ1089" s="328"/>
      <c r="MA1089" s="328"/>
      <c r="MB1089" s="328"/>
      <c r="MC1089" s="328"/>
      <c r="MD1089" s="328"/>
      <c r="ME1089" s="328"/>
      <c r="MF1089" s="328"/>
      <c r="MG1089" s="328"/>
      <c r="MH1089" s="328"/>
      <c r="MI1089" s="328"/>
      <c r="MJ1089" s="328"/>
      <c r="MK1089" s="328"/>
      <c r="ML1089" s="328"/>
      <c r="MM1089" s="328"/>
      <c r="MN1089" s="328"/>
      <c r="MO1089" s="328"/>
      <c r="MP1089" s="328"/>
      <c r="MQ1089" s="328"/>
      <c r="MR1089" s="328"/>
      <c r="MS1089" s="328"/>
      <c r="MT1089" s="328"/>
      <c r="MU1089" s="328"/>
      <c r="MV1089" s="328"/>
      <c r="MW1089" s="328"/>
      <c r="MX1089" s="328"/>
      <c r="MY1089" s="328"/>
      <c r="MZ1089" s="328"/>
      <c r="NA1089" s="328"/>
      <c r="NB1089" s="328"/>
      <c r="NC1089" s="328"/>
      <c r="ND1089" s="328"/>
      <c r="NE1089" s="328"/>
      <c r="NF1089" s="328"/>
      <c r="NG1089" s="328"/>
      <c r="NH1089" s="328"/>
      <c r="NI1089" s="328"/>
      <c r="NJ1089" s="328"/>
      <c r="NK1089" s="328"/>
      <c r="NL1089" s="328"/>
      <c r="NM1089" s="328"/>
      <c r="NN1089" s="328"/>
      <c r="NO1089" s="328"/>
      <c r="NP1089" s="328"/>
      <c r="NQ1089" s="328"/>
      <c r="NR1089" s="328"/>
      <c r="NS1089" s="328"/>
      <c r="NT1089" s="328"/>
      <c r="NU1089" s="328"/>
      <c r="NV1089" s="328"/>
      <c r="NW1089" s="328"/>
      <c r="NX1089" s="328"/>
      <c r="NY1089" s="328"/>
      <c r="NZ1089" s="328"/>
      <c r="OA1089" s="328"/>
      <c r="OB1089" s="328"/>
      <c r="OC1089" s="328"/>
      <c r="OD1089" s="328"/>
      <c r="OE1089" s="328"/>
      <c r="OF1089" s="328"/>
      <c r="OG1089" s="328"/>
      <c r="OH1089" s="328"/>
      <c r="OI1089" s="328"/>
      <c r="OJ1089" s="328"/>
      <c r="OK1089" s="328"/>
      <c r="OL1089" s="328"/>
      <c r="OM1089" s="328"/>
      <c r="ON1089" s="328"/>
      <c r="OO1089" s="328"/>
      <c r="OP1089" s="328"/>
      <c r="OQ1089" s="328"/>
      <c r="OR1089" s="328"/>
      <c r="OS1089" s="328"/>
      <c r="OT1089" s="328"/>
      <c r="OU1089" s="328"/>
      <c r="OV1089" s="328"/>
      <c r="OW1089" s="328"/>
      <c r="OX1089" s="328"/>
      <c r="OY1089" s="328"/>
      <c r="OZ1089" s="328"/>
      <c r="PA1089" s="328"/>
      <c r="PB1089" s="328"/>
      <c r="PC1089" s="328"/>
      <c r="PD1089" s="328"/>
      <c r="PE1089" s="328"/>
      <c r="PF1089" s="328"/>
      <c r="PG1089" s="328"/>
      <c r="PH1089" s="328"/>
      <c r="PI1089" s="328"/>
      <c r="PJ1089" s="328"/>
      <c r="PK1089" s="328"/>
      <c r="PL1089" s="328"/>
      <c r="PM1089" s="328"/>
      <c r="PN1089" s="328"/>
      <c r="PO1089" s="328"/>
      <c r="PP1089" s="328"/>
      <c r="PQ1089" s="328"/>
      <c r="PR1089" s="328"/>
      <c r="PS1089" s="328"/>
      <c r="PT1089" s="328"/>
      <c r="PU1089" s="328"/>
      <c r="PV1089" s="328"/>
      <c r="PW1089" s="328"/>
      <c r="PX1089" s="328"/>
      <c r="PY1089" s="328"/>
      <c r="PZ1089" s="328"/>
      <c r="QA1089" s="328"/>
      <c r="QB1089" s="328"/>
      <c r="QC1089" s="328"/>
      <c r="QD1089" s="328"/>
      <c r="QE1089" s="328"/>
      <c r="QF1089" s="328"/>
      <c r="QG1089" s="328"/>
      <c r="QH1089" s="328"/>
      <c r="QI1089" s="328"/>
      <c r="QJ1089" s="328"/>
      <c r="QK1089" s="328"/>
      <c r="QL1089" s="328"/>
      <c r="QM1089" s="328"/>
      <c r="QN1089" s="328"/>
      <c r="QO1089" s="328"/>
      <c r="QP1089" s="328"/>
      <c r="QQ1089" s="328"/>
      <c r="QR1089" s="328"/>
      <c r="QS1089" s="328"/>
      <c r="QT1089" s="328"/>
      <c r="QU1089" s="328"/>
      <c r="QV1089" s="328"/>
      <c r="QW1089" s="328"/>
      <c r="QX1089" s="328"/>
      <c r="QY1089" s="328"/>
      <c r="QZ1089" s="328"/>
      <c r="RA1089" s="328"/>
      <c r="RB1089" s="328"/>
      <c r="RC1089" s="328"/>
      <c r="RD1089" s="328"/>
      <c r="RE1089" s="328"/>
      <c r="RF1089" s="328"/>
      <c r="RG1089" s="328"/>
      <c r="RH1089" s="328"/>
      <c r="RI1089" s="328"/>
      <c r="RJ1089" s="328"/>
      <c r="RK1089" s="328"/>
      <c r="RL1089" s="328"/>
      <c r="RM1089" s="328"/>
      <c r="RN1089" s="328"/>
      <c r="RO1089" s="328"/>
      <c r="RP1089" s="328"/>
      <c r="RQ1089" s="328"/>
      <c r="RR1089" s="328"/>
      <c r="RS1089" s="328"/>
      <c r="RT1089" s="328"/>
      <c r="RU1089" s="328"/>
      <c r="RV1089" s="328"/>
      <c r="RW1089" s="328"/>
      <c r="RX1089" s="328"/>
      <c r="RY1089" s="328"/>
      <c r="RZ1089" s="328"/>
      <c r="SA1089" s="328"/>
      <c r="SB1089" s="328"/>
      <c r="SC1089" s="328"/>
      <c r="SD1089" s="328"/>
      <c r="SE1089" s="328"/>
      <c r="SF1089" s="328"/>
      <c r="SG1089" s="328"/>
      <c r="SH1089" s="328"/>
      <c r="SI1089" s="328"/>
      <c r="SJ1089" s="328"/>
      <c r="SK1089" s="328"/>
      <c r="SL1089" s="328"/>
      <c r="SM1089" s="328"/>
      <c r="SN1089" s="328"/>
      <c r="SO1089" s="328"/>
      <c r="SP1089" s="328"/>
      <c r="SQ1089" s="328"/>
      <c r="SR1089" s="328"/>
      <c r="SS1089" s="328"/>
      <c r="ST1089" s="328"/>
      <c r="SU1089" s="328"/>
      <c r="SV1089" s="328"/>
      <c r="SW1089" s="328"/>
      <c r="SX1089" s="328"/>
      <c r="SY1089" s="328"/>
      <c r="SZ1089" s="328"/>
      <c r="TA1089" s="328"/>
      <c r="TB1089" s="328"/>
      <c r="TC1089" s="328"/>
      <c r="TD1089" s="328"/>
      <c r="TE1089" s="328"/>
      <c r="TF1089" s="328"/>
      <c r="TG1089" s="328"/>
      <c r="TH1089" s="328"/>
      <c r="TI1089" s="328"/>
      <c r="TJ1089" s="328"/>
      <c r="TK1089" s="328"/>
      <c r="TL1089" s="328"/>
      <c r="TM1089" s="328"/>
      <c r="TN1089" s="328"/>
      <c r="TO1089" s="328"/>
      <c r="TP1089" s="328"/>
      <c r="TQ1089" s="328"/>
      <c r="TR1089" s="328"/>
      <c r="TS1089" s="328"/>
      <c r="TT1089" s="328"/>
      <c r="TU1089" s="328"/>
      <c r="TV1089" s="328"/>
      <c r="TW1089" s="328"/>
      <c r="TX1089" s="328"/>
      <c r="TY1089" s="328"/>
      <c r="TZ1089" s="328"/>
      <c r="UA1089" s="328"/>
      <c r="UB1089" s="328"/>
      <c r="UC1089" s="328"/>
      <c r="UD1089" s="328"/>
      <c r="UE1089" s="328"/>
      <c r="UF1089" s="328"/>
      <c r="UG1089" s="328"/>
      <c r="UH1089" s="328"/>
      <c r="UI1089" s="328"/>
      <c r="UJ1089" s="328"/>
      <c r="UK1089" s="328"/>
      <c r="UL1089" s="328"/>
      <c r="UM1089" s="328"/>
      <c r="UN1089" s="328"/>
      <c r="UO1089" s="328"/>
      <c r="UP1089" s="328"/>
      <c r="UQ1089" s="328"/>
      <c r="UR1089" s="328"/>
      <c r="US1089" s="328"/>
      <c r="UT1089" s="328"/>
      <c r="UU1089" s="328"/>
      <c r="UV1089" s="328"/>
      <c r="UW1089" s="328"/>
      <c r="UX1089" s="328"/>
      <c r="UY1089" s="328"/>
      <c r="UZ1089" s="328"/>
      <c r="VA1089" s="328"/>
      <c r="VB1089" s="328"/>
      <c r="VC1089" s="328"/>
      <c r="VD1089" s="328"/>
      <c r="VE1089" s="328"/>
      <c r="VF1089" s="328"/>
      <c r="VG1089" s="328"/>
      <c r="VH1089" s="328"/>
      <c r="VI1089" s="328"/>
      <c r="VJ1089" s="328"/>
      <c r="VK1089" s="328"/>
      <c r="VL1089" s="328"/>
      <c r="VM1089" s="328"/>
      <c r="VN1089" s="328"/>
      <c r="VO1089" s="328"/>
      <c r="VP1089" s="328"/>
      <c r="VQ1089" s="328"/>
      <c r="VR1089" s="328"/>
      <c r="VS1089" s="328"/>
      <c r="VT1089" s="328"/>
      <c r="VU1089" s="328"/>
      <c r="VV1089" s="328"/>
      <c r="VW1089" s="328"/>
      <c r="VX1089" s="328"/>
      <c r="VY1089" s="328"/>
      <c r="VZ1089" s="328"/>
      <c r="WA1089" s="328"/>
      <c r="WB1089" s="328"/>
      <c r="WC1089" s="328"/>
      <c r="WD1089" s="328"/>
      <c r="WE1089" s="328"/>
      <c r="WF1089" s="328"/>
      <c r="WG1089" s="328"/>
      <c r="WH1089" s="328"/>
      <c r="WI1089" s="328"/>
      <c r="WJ1089" s="328"/>
      <c r="WK1089" s="328"/>
      <c r="WL1089" s="328"/>
      <c r="WM1089" s="328"/>
      <c r="WN1089" s="328"/>
      <c r="WO1089" s="328"/>
      <c r="WP1089" s="328"/>
      <c r="WQ1089" s="328"/>
      <c r="WR1089" s="328"/>
      <c r="WS1089" s="328"/>
      <c r="WT1089" s="328"/>
      <c r="WU1089" s="328"/>
      <c r="WV1089" s="328"/>
      <c r="WW1089" s="328"/>
      <c r="WX1089" s="328"/>
      <c r="WY1089" s="328"/>
      <c r="WZ1089" s="328"/>
      <c r="XA1089" s="328"/>
      <c r="XB1089" s="328"/>
      <c r="XC1089" s="328"/>
      <c r="XD1089" s="328"/>
      <c r="XE1089" s="328"/>
      <c r="XF1089" s="328"/>
      <c r="XG1089" s="328"/>
      <c r="XH1089" s="328"/>
      <c r="XI1089" s="328"/>
      <c r="XJ1089" s="328"/>
      <c r="XK1089" s="328"/>
      <c r="XL1089" s="328"/>
      <c r="XM1089" s="328"/>
      <c r="XN1089" s="328"/>
      <c r="XO1089" s="328"/>
      <c r="XP1089" s="328"/>
      <c r="XQ1089" s="328"/>
      <c r="XR1089" s="328"/>
      <c r="XS1089" s="328"/>
      <c r="XT1089" s="328"/>
      <c r="XU1089" s="328"/>
      <c r="XV1089" s="328"/>
      <c r="XW1089" s="328"/>
      <c r="XX1089" s="328"/>
      <c r="XY1089" s="328"/>
      <c r="XZ1089" s="328"/>
      <c r="YA1089" s="328"/>
      <c r="YB1089" s="328"/>
      <c r="YC1089" s="328"/>
      <c r="YD1089" s="328"/>
      <c r="YE1089" s="328"/>
      <c r="YF1089" s="328"/>
      <c r="YG1089" s="328"/>
      <c r="YH1089" s="328"/>
      <c r="YI1089" s="328"/>
      <c r="YJ1089" s="328"/>
      <c r="YK1089" s="328"/>
      <c r="YL1089" s="328"/>
      <c r="YM1089" s="328"/>
      <c r="YN1089" s="328"/>
      <c r="YO1089" s="328"/>
      <c r="YP1089" s="328"/>
      <c r="YQ1089" s="328"/>
      <c r="YR1089" s="328"/>
      <c r="YS1089" s="328"/>
      <c r="YT1089" s="328"/>
      <c r="YU1089" s="328"/>
      <c r="YV1089" s="328"/>
      <c r="YW1089" s="328"/>
      <c r="YX1089" s="328"/>
      <c r="YY1089" s="328"/>
      <c r="YZ1089" s="328"/>
      <c r="ZA1089" s="328"/>
      <c r="ZB1089" s="328"/>
      <c r="ZC1089" s="328"/>
      <c r="ZD1089" s="328"/>
      <c r="ZE1089" s="328"/>
      <c r="ZF1089" s="328"/>
      <c r="ZG1089" s="328"/>
      <c r="ZH1089" s="328"/>
      <c r="ZI1089" s="328"/>
      <c r="ZJ1089" s="328"/>
      <c r="ZK1089" s="328"/>
      <c r="ZL1089" s="328"/>
      <c r="ZM1089" s="328"/>
      <c r="ZN1089" s="328"/>
      <c r="ZO1089" s="328"/>
      <c r="ZP1089" s="328"/>
      <c r="ZQ1089" s="328"/>
      <c r="ZR1089" s="328"/>
      <c r="ZS1089" s="328"/>
      <c r="ZT1089" s="328"/>
      <c r="ZU1089" s="328"/>
      <c r="ZV1089" s="328"/>
      <c r="ZW1089" s="328"/>
      <c r="ZX1089" s="328"/>
      <c r="ZY1089" s="328"/>
      <c r="ZZ1089" s="328"/>
      <c r="AAA1089" s="328"/>
      <c r="AAB1089" s="328"/>
      <c r="AAC1089" s="328"/>
      <c r="AAD1089" s="328"/>
      <c r="AAE1089" s="328"/>
      <c r="AAF1089" s="328"/>
      <c r="AAG1089" s="328"/>
      <c r="AAH1089" s="328"/>
      <c r="AAI1089" s="328"/>
      <c r="AAJ1089" s="328"/>
      <c r="AAK1089" s="328"/>
      <c r="AAL1089" s="328"/>
      <c r="AAM1089" s="328"/>
      <c r="AAN1089" s="328"/>
      <c r="AAO1089" s="328"/>
      <c r="AAP1089" s="328"/>
      <c r="AAQ1089" s="328"/>
      <c r="AAR1089" s="328"/>
      <c r="AAS1089" s="328"/>
      <c r="AAT1089" s="328"/>
      <c r="AAU1089" s="328"/>
      <c r="AAV1089" s="328"/>
      <c r="AAW1089" s="328"/>
      <c r="AAX1089" s="328"/>
      <c r="AAY1089" s="328"/>
      <c r="AAZ1089" s="328"/>
      <c r="ABA1089" s="328"/>
      <c r="ABB1089" s="328"/>
      <c r="ABC1089" s="328"/>
      <c r="ABD1089" s="328"/>
      <c r="ABE1089" s="328"/>
      <c r="ABF1089" s="328"/>
      <c r="ABG1089" s="328"/>
      <c r="ABH1089" s="328"/>
    </row>
    <row r="1090" spans="1:2518" ht="45.75" customHeight="1">
      <c r="A1090" s="589">
        <f>1+A1089</f>
        <v>1089</v>
      </c>
      <c r="B1090" s="403" t="s">
        <v>10351</v>
      </c>
      <c r="C1090" s="156" t="s">
        <v>10352</v>
      </c>
      <c r="D1090" s="156" t="s">
        <v>645</v>
      </c>
      <c r="E1090" s="156">
        <v>45576</v>
      </c>
      <c r="F1090" s="156">
        <v>45580</v>
      </c>
      <c r="G1090" s="156">
        <v>45646</v>
      </c>
      <c r="H1090" s="156" t="s">
        <v>416</v>
      </c>
      <c r="I1090" s="156" t="s">
        <v>9637</v>
      </c>
      <c r="J1090" s="301" t="s">
        <v>3064</v>
      </c>
      <c r="K1090" s="251">
        <v>35198033</v>
      </c>
      <c r="L1090" s="156">
        <v>0</v>
      </c>
      <c r="M1090" s="156" t="s">
        <v>97</v>
      </c>
      <c r="N1090" s="156" t="s">
        <v>5078</v>
      </c>
      <c r="O1090" s="156" t="s">
        <v>783</v>
      </c>
      <c r="P1090" s="156" t="s">
        <v>9639</v>
      </c>
      <c r="Q1090" s="156" t="s">
        <v>7596</v>
      </c>
      <c r="R1090" s="143">
        <v>66</v>
      </c>
      <c r="S1090" s="134" t="s">
        <v>5099</v>
      </c>
      <c r="T1090" s="253" t="s">
        <v>10353</v>
      </c>
      <c r="U1090" s="156">
        <v>2024003591</v>
      </c>
      <c r="V1090" s="253" t="s">
        <v>10353</v>
      </c>
      <c r="W1090" s="156">
        <v>45576</v>
      </c>
      <c r="X1090" s="156" t="s">
        <v>103</v>
      </c>
      <c r="Y1090" s="317" t="s">
        <v>10354</v>
      </c>
      <c r="Z1090" s="156" t="s">
        <v>10354</v>
      </c>
      <c r="AA1090" s="156">
        <v>0</v>
      </c>
      <c r="AB1090" s="156">
        <v>0</v>
      </c>
      <c r="AC1090" s="156">
        <v>0</v>
      </c>
      <c r="AD1090" s="156">
        <v>0</v>
      </c>
      <c r="AE1090" s="156">
        <v>0</v>
      </c>
      <c r="AF1090" s="156">
        <v>0</v>
      </c>
      <c r="AG1090" s="156">
        <v>0</v>
      </c>
      <c r="AH1090" s="156">
        <v>0</v>
      </c>
      <c r="AI1090" s="156">
        <v>0</v>
      </c>
      <c r="AJ1090" s="156">
        <v>0</v>
      </c>
      <c r="AK1090" s="156" t="s">
        <v>104</v>
      </c>
      <c r="AL1090" s="103" t="s">
        <v>10355</v>
      </c>
      <c r="AM1090" s="156" t="s">
        <v>1829</v>
      </c>
      <c r="AN1090" s="156">
        <v>15668923</v>
      </c>
      <c r="AO1090" s="156" t="s">
        <v>114</v>
      </c>
      <c r="AP1090" s="156" t="s">
        <v>114</v>
      </c>
      <c r="AQ1090" s="156" t="s">
        <v>114</v>
      </c>
      <c r="AR1090" s="156" t="s">
        <v>114</v>
      </c>
      <c r="AS1090" s="156" t="s">
        <v>109</v>
      </c>
      <c r="AT1090" s="156" t="s">
        <v>109</v>
      </c>
      <c r="AU1090" s="156" t="s">
        <v>392</v>
      </c>
      <c r="AV1090" s="156" t="s">
        <v>9324</v>
      </c>
      <c r="AW1090" s="156" t="s">
        <v>9324</v>
      </c>
      <c r="AX1090" s="156" t="s">
        <v>109</v>
      </c>
      <c r="AY1090" s="156" t="s">
        <v>108</v>
      </c>
      <c r="AZ1090" s="156" t="s">
        <v>9324</v>
      </c>
      <c r="BA1090" s="156" t="s">
        <v>9324</v>
      </c>
      <c r="BB1090" s="156"/>
      <c r="BC1090" s="156" t="s">
        <v>9324</v>
      </c>
      <c r="BD1090" s="156" t="s">
        <v>9324</v>
      </c>
      <c r="BE1090" s="156" t="s">
        <v>9324</v>
      </c>
      <c r="BF1090" s="156" t="s">
        <v>9324</v>
      </c>
      <c r="BG1090" s="156" t="s">
        <v>9324</v>
      </c>
      <c r="BH1090" s="153" t="s">
        <v>10353</v>
      </c>
      <c r="BI1090" s="349" t="s">
        <v>113</v>
      </c>
      <c r="BJ1090" s="437"/>
      <c r="BK1090" s="157" t="s">
        <v>109</v>
      </c>
      <c r="BL1090" s="157" t="s">
        <v>109</v>
      </c>
      <c r="BM1090" s="157"/>
      <c r="BN1090" s="156" t="s">
        <v>161</v>
      </c>
      <c r="BO1090" s="156" t="s">
        <v>9998</v>
      </c>
      <c r="BP1090" s="156" t="s">
        <v>9999</v>
      </c>
      <c r="BQ1090" s="156">
        <v>43</v>
      </c>
      <c r="BR1090" s="156">
        <v>29868</v>
      </c>
      <c r="BS1090" s="156" t="s">
        <v>108</v>
      </c>
      <c r="BT1090" s="156" t="s">
        <v>108</v>
      </c>
      <c r="BU1090" s="156" t="s">
        <v>108</v>
      </c>
      <c r="BV1090" s="156" t="s">
        <v>108</v>
      </c>
      <c r="BW1090" s="156" t="s">
        <v>108</v>
      </c>
      <c r="BX1090" s="156" t="s">
        <v>10356</v>
      </c>
      <c r="BY1090" s="156" t="s">
        <v>10357</v>
      </c>
      <c r="BZ1090" s="156" t="s">
        <v>10358</v>
      </c>
      <c r="CA1090" s="157" t="s">
        <v>109</v>
      </c>
      <c r="CB1090" s="157" t="s">
        <v>109</v>
      </c>
      <c r="CC1090" s="157" t="s">
        <v>109</v>
      </c>
      <c r="CD1090" s="156"/>
      <c r="CE1090" s="156"/>
      <c r="CF1090" s="156"/>
      <c r="CG1090" s="156"/>
      <c r="CH1090" s="156"/>
      <c r="CI1090" s="156"/>
      <c r="CJ1090" s="156"/>
      <c r="CK1090" s="156"/>
      <c r="CL1090" s="156"/>
      <c r="CM1090" s="157" t="s">
        <v>109</v>
      </c>
      <c r="CN1090" s="156"/>
      <c r="CO1090" s="297"/>
      <c r="CP1090" s="297"/>
      <c r="CQ1090" s="297"/>
      <c r="CR1090" s="297"/>
      <c r="CS1090" s="50"/>
      <c r="CT1090" s="50"/>
      <c r="CU1090" s="50"/>
      <c r="CV1090" s="50"/>
      <c r="CW1090" s="50"/>
      <c r="CX1090" s="50"/>
      <c r="CY1090" s="50"/>
      <c r="CZ1090" s="50"/>
      <c r="DA1090" s="50"/>
      <c r="DB1090" s="50"/>
      <c r="DC1090" s="50"/>
      <c r="DD1090" s="50"/>
      <c r="DE1090" s="50"/>
      <c r="DF1090" s="50"/>
      <c r="DG1090" s="50"/>
      <c r="DH1090" s="50"/>
      <c r="DI1090" s="50"/>
      <c r="DJ1090" s="50"/>
      <c r="DK1090" s="50"/>
      <c r="DL1090" s="50"/>
      <c r="DM1090" s="50"/>
      <c r="DN1090" s="50"/>
      <c r="DO1090" s="50"/>
      <c r="DP1090" s="50"/>
      <c r="DQ1090" s="50"/>
      <c r="DR1090" s="50"/>
      <c r="DS1090" s="50"/>
      <c r="DT1090" s="50"/>
      <c r="DU1090" s="50"/>
      <c r="DV1090" s="50"/>
      <c r="DW1090" s="50"/>
      <c r="DX1090" s="50"/>
      <c r="DY1090" s="50"/>
      <c r="DZ1090" s="50"/>
      <c r="EA1090" s="50"/>
      <c r="EB1090" s="50"/>
      <c r="EC1090" s="50"/>
      <c r="ED1090" s="50"/>
      <c r="EE1090" s="50"/>
      <c r="EF1090" s="297"/>
      <c r="EG1090" s="297"/>
      <c r="EH1090" s="297"/>
      <c r="EI1090" s="297"/>
      <c r="EJ1090" s="297"/>
      <c r="EK1090" s="297"/>
      <c r="EL1090" s="297"/>
      <c r="EM1090" s="297"/>
      <c r="EN1090" s="297"/>
      <c r="EO1090" s="297"/>
      <c r="EP1090" s="297"/>
      <c r="EQ1090" s="297"/>
      <c r="ER1090" s="297"/>
      <c r="ES1090" s="297"/>
      <c r="ET1090" s="297"/>
      <c r="EU1090" s="297"/>
      <c r="EV1090" s="297"/>
      <c r="EW1090" s="297"/>
      <c r="EX1090" s="297"/>
      <c r="EY1090" s="297"/>
      <c r="EZ1090" s="297"/>
      <c r="FA1090" s="297"/>
      <c r="FB1090" s="297"/>
      <c r="FC1090" s="297"/>
      <c r="FD1090" s="297"/>
      <c r="FE1090" s="297"/>
      <c r="FF1090" s="297"/>
      <c r="FG1090" s="297"/>
      <c r="FH1090" s="297"/>
      <c r="FI1090" s="297"/>
      <c r="FJ1090" s="297"/>
      <c r="FK1090" s="297"/>
      <c r="FL1090" s="297"/>
      <c r="FM1090" s="297"/>
      <c r="FN1090" s="297"/>
      <c r="FO1090" s="297"/>
      <c r="FP1090" s="297"/>
      <c r="FQ1090" s="297"/>
      <c r="FR1090" s="297"/>
      <c r="FS1090" s="297"/>
      <c r="FT1090" s="297"/>
      <c r="FU1090" s="297"/>
      <c r="FV1090" s="297"/>
      <c r="FW1090" s="297"/>
      <c r="FX1090" s="297"/>
      <c r="FY1090" s="297"/>
      <c r="FZ1090" s="297"/>
      <c r="GA1090" s="297"/>
      <c r="GB1090" s="297"/>
      <c r="GC1090" s="297"/>
      <c r="GD1090" s="297"/>
      <c r="GE1090" s="297"/>
      <c r="GF1090" s="297"/>
      <c r="GG1090" s="297"/>
      <c r="GH1090" s="297"/>
      <c r="GI1090" s="297"/>
      <c r="GJ1090" s="297"/>
      <c r="GK1090" s="297"/>
      <c r="GL1090" s="297"/>
      <c r="GM1090" s="297"/>
      <c r="GN1090" s="297"/>
      <c r="GO1090" s="297"/>
      <c r="GP1090" s="297"/>
      <c r="GQ1090" s="297"/>
      <c r="GR1090" s="297"/>
      <c r="GS1090" s="297"/>
      <c r="GT1090" s="297"/>
      <c r="GU1090" s="297"/>
      <c r="GV1090" s="328"/>
      <c r="GW1090" s="328"/>
      <c r="GX1090" s="328"/>
      <c r="GY1090" s="328"/>
      <c r="GZ1090" s="328"/>
      <c r="HA1090" s="328"/>
      <c r="HB1090" s="328"/>
      <c r="HC1090" s="328"/>
      <c r="HD1090" s="328"/>
      <c r="HE1090" s="328"/>
      <c r="HF1090" s="328"/>
      <c r="HG1090" s="328"/>
      <c r="HH1090" s="328"/>
      <c r="HI1090" s="328"/>
      <c r="HJ1090" s="328"/>
      <c r="HK1090" s="328"/>
      <c r="HL1090" s="328"/>
      <c r="HM1090" s="328"/>
      <c r="HN1090" s="328"/>
      <c r="HO1090" s="328"/>
      <c r="HP1090" s="328"/>
      <c r="HQ1090" s="328"/>
      <c r="HR1090" s="328"/>
      <c r="HS1090" s="328"/>
      <c r="HT1090" s="328"/>
      <c r="HU1090" s="328"/>
      <c r="HV1090" s="328"/>
      <c r="HW1090" s="328"/>
      <c r="HX1090" s="328"/>
      <c r="HY1090" s="328"/>
      <c r="HZ1090" s="328"/>
      <c r="IA1090" s="328"/>
      <c r="IB1090" s="328"/>
      <c r="IC1090" s="328"/>
      <c r="ID1090" s="328"/>
      <c r="IE1090" s="328"/>
      <c r="IF1090" s="328"/>
      <c r="IG1090" s="328"/>
      <c r="IH1090" s="328"/>
      <c r="II1090" s="328"/>
      <c r="IJ1090" s="328"/>
      <c r="IK1090" s="328"/>
      <c r="IL1090" s="328"/>
      <c r="IM1090" s="328"/>
      <c r="IN1090" s="328"/>
      <c r="IO1090" s="328"/>
      <c r="IP1090" s="328"/>
      <c r="IQ1090" s="328"/>
      <c r="IR1090" s="328"/>
      <c r="IS1090" s="328"/>
      <c r="IT1090" s="328"/>
      <c r="IU1090" s="328"/>
      <c r="IV1090" s="328"/>
      <c r="IW1090" s="328"/>
      <c r="IX1090" s="328"/>
      <c r="IY1090" s="328"/>
      <c r="IZ1090" s="328"/>
      <c r="JA1090" s="328"/>
      <c r="JB1090" s="328"/>
      <c r="JC1090" s="328"/>
      <c r="JD1090" s="328"/>
      <c r="JE1090" s="328"/>
      <c r="JF1090" s="328"/>
      <c r="JG1090" s="328"/>
      <c r="JH1090" s="328"/>
      <c r="JI1090" s="328"/>
      <c r="JJ1090" s="328"/>
      <c r="JK1090" s="328"/>
      <c r="JL1090" s="328"/>
      <c r="JM1090" s="328"/>
      <c r="JN1090" s="328"/>
      <c r="JO1090" s="328"/>
      <c r="JP1090" s="328"/>
      <c r="JQ1090" s="328"/>
      <c r="JR1090" s="328"/>
      <c r="JS1090" s="328"/>
      <c r="JT1090" s="328"/>
      <c r="JU1090" s="328"/>
      <c r="JV1090" s="328"/>
      <c r="JW1090" s="328"/>
      <c r="JX1090" s="328"/>
      <c r="JY1090" s="328"/>
      <c r="JZ1090" s="328"/>
      <c r="KA1090" s="328"/>
      <c r="KB1090" s="328"/>
      <c r="KC1090" s="328"/>
      <c r="KD1090" s="328"/>
      <c r="KE1090" s="328"/>
      <c r="KF1090" s="328"/>
      <c r="KG1090" s="328"/>
      <c r="KH1090" s="328"/>
      <c r="KI1090" s="328"/>
      <c r="KJ1090" s="328"/>
      <c r="KK1090" s="328"/>
      <c r="KL1090" s="328"/>
      <c r="KM1090" s="328"/>
      <c r="KN1090" s="328"/>
      <c r="KO1090" s="328"/>
      <c r="KP1090" s="328"/>
      <c r="KQ1090" s="328"/>
      <c r="KR1090" s="328"/>
      <c r="KS1090" s="328"/>
      <c r="KT1090" s="328"/>
      <c r="KU1090" s="328"/>
      <c r="KV1090" s="328"/>
      <c r="KW1090" s="328"/>
      <c r="KX1090" s="328"/>
      <c r="KY1090" s="328"/>
      <c r="KZ1090" s="328"/>
      <c r="LA1090" s="328"/>
      <c r="LB1090" s="328"/>
      <c r="LC1090" s="328"/>
      <c r="LD1090" s="328"/>
      <c r="LE1090" s="328"/>
      <c r="LF1090" s="328"/>
      <c r="LG1090" s="328"/>
      <c r="LH1090" s="328"/>
      <c r="LI1090" s="328"/>
      <c r="LJ1090" s="328"/>
      <c r="LK1090" s="328"/>
      <c r="LL1090" s="328"/>
      <c r="LM1090" s="328"/>
      <c r="LN1090" s="328"/>
      <c r="LO1090" s="328"/>
      <c r="LP1090" s="328"/>
      <c r="LQ1090" s="328"/>
      <c r="LR1090" s="328"/>
      <c r="LS1090" s="328"/>
      <c r="LT1090" s="328"/>
      <c r="LU1090" s="328"/>
      <c r="LV1090" s="328"/>
      <c r="LW1090" s="328"/>
      <c r="LX1090" s="328"/>
      <c r="LY1090" s="328"/>
      <c r="LZ1090" s="328"/>
      <c r="MA1090" s="328"/>
      <c r="MB1090" s="328"/>
      <c r="MC1090" s="328"/>
      <c r="MD1090" s="328"/>
      <c r="ME1090" s="328"/>
      <c r="MF1090" s="328"/>
      <c r="MG1090" s="328"/>
      <c r="MH1090" s="328"/>
      <c r="MI1090" s="328"/>
      <c r="MJ1090" s="328"/>
      <c r="MK1090" s="328"/>
      <c r="ML1090" s="328"/>
      <c r="MM1090" s="328"/>
      <c r="MN1090" s="328"/>
      <c r="MO1090" s="328"/>
      <c r="MP1090" s="328"/>
      <c r="MQ1090" s="328"/>
      <c r="MR1090" s="328"/>
      <c r="MS1090" s="328"/>
      <c r="MT1090" s="328"/>
      <c r="MU1090" s="328"/>
      <c r="MV1090" s="328"/>
      <c r="MW1090" s="328"/>
      <c r="MX1090" s="328"/>
      <c r="MY1090" s="328"/>
      <c r="MZ1090" s="328"/>
      <c r="NA1090" s="328"/>
      <c r="NB1090" s="328"/>
      <c r="NC1090" s="328"/>
      <c r="ND1090" s="328"/>
      <c r="NE1090" s="328"/>
      <c r="NF1090" s="328"/>
      <c r="NG1090" s="328"/>
      <c r="NH1090" s="328"/>
      <c r="NI1090" s="328"/>
      <c r="NJ1090" s="328"/>
      <c r="NK1090" s="328"/>
      <c r="NL1090" s="328"/>
      <c r="NM1090" s="328"/>
      <c r="NN1090" s="328"/>
      <c r="NO1090" s="328"/>
      <c r="NP1090" s="328"/>
      <c r="NQ1090" s="328"/>
      <c r="NR1090" s="328"/>
      <c r="NS1090" s="328"/>
      <c r="NT1090" s="328"/>
      <c r="NU1090" s="328"/>
      <c r="NV1090" s="328"/>
      <c r="NW1090" s="328"/>
      <c r="NX1090" s="328"/>
      <c r="NY1090" s="328"/>
      <c r="NZ1090" s="328"/>
      <c r="OA1090" s="328"/>
      <c r="OB1090" s="328"/>
      <c r="OC1090" s="328"/>
      <c r="OD1090" s="328"/>
      <c r="OE1090" s="328"/>
      <c r="OF1090" s="328"/>
      <c r="OG1090" s="328"/>
      <c r="OH1090" s="328"/>
      <c r="OI1090" s="328"/>
      <c r="OJ1090" s="328"/>
      <c r="OK1090" s="328"/>
      <c r="OL1090" s="328"/>
      <c r="OM1090" s="328"/>
      <c r="ON1090" s="328"/>
      <c r="OO1090" s="328"/>
      <c r="OP1090" s="328"/>
      <c r="OQ1090" s="328"/>
      <c r="OR1090" s="328"/>
      <c r="OS1090" s="328"/>
      <c r="OT1090" s="328"/>
      <c r="OU1090" s="328"/>
      <c r="OV1090" s="328"/>
      <c r="OW1090" s="328"/>
      <c r="OX1090" s="328"/>
      <c r="OY1090" s="328"/>
      <c r="OZ1090" s="328"/>
      <c r="PA1090" s="328"/>
      <c r="PB1090" s="328"/>
      <c r="PC1090" s="328"/>
      <c r="PD1090" s="328"/>
      <c r="PE1090" s="328"/>
      <c r="PF1090" s="328"/>
      <c r="PG1090" s="328"/>
      <c r="PH1090" s="328"/>
      <c r="PI1090" s="328"/>
      <c r="PJ1090" s="328"/>
      <c r="PK1090" s="328"/>
      <c r="PL1090" s="328"/>
      <c r="PM1090" s="328"/>
      <c r="PN1090" s="328"/>
      <c r="PO1090" s="328"/>
      <c r="PP1090" s="328"/>
      <c r="PQ1090" s="328"/>
      <c r="PR1090" s="328"/>
      <c r="PS1090" s="328"/>
      <c r="PT1090" s="328"/>
      <c r="PU1090" s="328"/>
      <c r="PV1090" s="328"/>
      <c r="PW1090" s="328"/>
      <c r="PX1090" s="328"/>
      <c r="PY1090" s="328"/>
      <c r="PZ1090" s="328"/>
      <c r="QA1090" s="328"/>
      <c r="QB1090" s="328"/>
      <c r="QC1090" s="328"/>
      <c r="QD1090" s="328"/>
      <c r="QE1090" s="328"/>
      <c r="QF1090" s="328"/>
      <c r="QG1090" s="328"/>
      <c r="QH1090" s="328"/>
      <c r="QI1090" s="328"/>
      <c r="QJ1090" s="328"/>
      <c r="QK1090" s="328"/>
      <c r="QL1090" s="328"/>
      <c r="QM1090" s="328"/>
      <c r="QN1090" s="328"/>
      <c r="QO1090" s="328"/>
      <c r="QP1090" s="328"/>
      <c r="QQ1090" s="328"/>
      <c r="QR1090" s="328"/>
      <c r="QS1090" s="328"/>
      <c r="QT1090" s="328"/>
      <c r="QU1090" s="328"/>
      <c r="QV1090" s="328"/>
      <c r="QW1090" s="328"/>
      <c r="QX1090" s="328"/>
      <c r="QY1090" s="328"/>
      <c r="QZ1090" s="328"/>
      <c r="RA1090" s="328"/>
      <c r="RB1090" s="328"/>
      <c r="RC1090" s="328"/>
      <c r="RD1090" s="328"/>
      <c r="RE1090" s="328"/>
      <c r="RF1090" s="328"/>
      <c r="RG1090" s="328"/>
      <c r="RH1090" s="328"/>
      <c r="RI1090" s="328"/>
      <c r="RJ1090" s="328"/>
      <c r="RK1090" s="328"/>
      <c r="RL1090" s="328"/>
      <c r="RM1090" s="328"/>
      <c r="RN1090" s="328"/>
      <c r="RO1090" s="328"/>
      <c r="RP1090" s="328"/>
      <c r="RQ1090" s="328"/>
      <c r="RR1090" s="328"/>
      <c r="RS1090" s="328"/>
      <c r="RT1090" s="328"/>
      <c r="RU1090" s="328"/>
      <c r="RV1090" s="328"/>
      <c r="RW1090" s="328"/>
      <c r="RX1090" s="328"/>
      <c r="RY1090" s="328"/>
      <c r="RZ1090" s="328"/>
      <c r="SA1090" s="328"/>
      <c r="SB1090" s="328"/>
      <c r="SC1090" s="328"/>
      <c r="SD1090" s="328"/>
      <c r="SE1090" s="328"/>
      <c r="SF1090" s="328"/>
      <c r="SG1090" s="328"/>
      <c r="SH1090" s="328"/>
      <c r="SI1090" s="328"/>
      <c r="SJ1090" s="328"/>
      <c r="SK1090" s="328"/>
      <c r="SL1090" s="328"/>
      <c r="SM1090" s="328"/>
      <c r="SN1090" s="328"/>
      <c r="SO1090" s="328"/>
      <c r="SP1090" s="328"/>
      <c r="SQ1090" s="328"/>
      <c r="SR1090" s="328"/>
      <c r="SS1090" s="328"/>
      <c r="ST1090" s="328"/>
      <c r="SU1090" s="328"/>
      <c r="SV1090" s="328"/>
      <c r="SW1090" s="328"/>
      <c r="SX1090" s="328"/>
      <c r="SY1090" s="328"/>
      <c r="SZ1090" s="328"/>
      <c r="TA1090" s="328"/>
      <c r="TB1090" s="328"/>
      <c r="TC1090" s="328"/>
      <c r="TD1090" s="328"/>
      <c r="TE1090" s="328"/>
      <c r="TF1090" s="328"/>
      <c r="TG1090" s="328"/>
      <c r="TH1090" s="328"/>
      <c r="TI1090" s="328"/>
      <c r="TJ1090" s="328"/>
      <c r="TK1090" s="328"/>
      <c r="TL1090" s="328"/>
      <c r="TM1090" s="328"/>
      <c r="TN1090" s="328"/>
      <c r="TO1090" s="328"/>
      <c r="TP1090" s="328"/>
      <c r="TQ1090" s="328"/>
      <c r="TR1090" s="328"/>
      <c r="TS1090" s="328"/>
      <c r="TT1090" s="328"/>
      <c r="TU1090" s="328"/>
      <c r="TV1090" s="328"/>
      <c r="TW1090" s="328"/>
      <c r="TX1090" s="328"/>
      <c r="TY1090" s="328"/>
      <c r="TZ1090" s="328"/>
      <c r="UA1090" s="328"/>
      <c r="UB1090" s="328"/>
      <c r="UC1090" s="328"/>
      <c r="UD1090" s="328"/>
      <c r="UE1090" s="328"/>
      <c r="UF1090" s="328"/>
      <c r="UG1090" s="328"/>
      <c r="UH1090" s="328"/>
      <c r="UI1090" s="328"/>
      <c r="UJ1090" s="328"/>
      <c r="UK1090" s="328"/>
      <c r="UL1090" s="328"/>
      <c r="UM1090" s="328"/>
      <c r="UN1090" s="328"/>
      <c r="UO1090" s="328"/>
      <c r="UP1090" s="328"/>
      <c r="UQ1090" s="328"/>
      <c r="UR1090" s="328"/>
      <c r="US1090" s="328"/>
      <c r="UT1090" s="328"/>
      <c r="UU1090" s="328"/>
      <c r="UV1090" s="328"/>
      <c r="UW1090" s="328"/>
      <c r="UX1090" s="328"/>
      <c r="UY1090" s="328"/>
      <c r="UZ1090" s="328"/>
      <c r="VA1090" s="328"/>
      <c r="VB1090" s="328"/>
      <c r="VC1090" s="328"/>
      <c r="VD1090" s="328"/>
      <c r="VE1090" s="328"/>
      <c r="VF1090" s="328"/>
      <c r="VG1090" s="328"/>
      <c r="VH1090" s="328"/>
      <c r="VI1090" s="328"/>
      <c r="VJ1090" s="328"/>
      <c r="VK1090" s="328"/>
      <c r="VL1090" s="328"/>
      <c r="VM1090" s="328"/>
      <c r="VN1090" s="328"/>
      <c r="VO1090" s="328"/>
      <c r="VP1090" s="328"/>
      <c r="VQ1090" s="328"/>
      <c r="VR1090" s="328"/>
      <c r="VS1090" s="328"/>
      <c r="VT1090" s="328"/>
      <c r="VU1090" s="328"/>
      <c r="VV1090" s="328"/>
      <c r="VW1090" s="328"/>
      <c r="VX1090" s="328"/>
      <c r="VY1090" s="328"/>
      <c r="VZ1090" s="328"/>
      <c r="WA1090" s="328"/>
      <c r="WB1090" s="328"/>
      <c r="WC1090" s="328"/>
      <c r="WD1090" s="328"/>
      <c r="WE1090" s="328"/>
      <c r="WF1090" s="328"/>
      <c r="WG1090" s="328"/>
      <c r="WH1090" s="328"/>
      <c r="WI1090" s="328"/>
      <c r="WJ1090" s="328"/>
      <c r="WK1090" s="328"/>
      <c r="WL1090" s="328"/>
      <c r="WM1090" s="328"/>
      <c r="WN1090" s="328"/>
      <c r="WO1090" s="328"/>
      <c r="WP1090" s="328"/>
      <c r="WQ1090" s="328"/>
      <c r="WR1090" s="328"/>
      <c r="WS1090" s="328"/>
      <c r="WT1090" s="328"/>
      <c r="WU1090" s="328"/>
      <c r="WV1090" s="328"/>
      <c r="WW1090" s="328"/>
      <c r="WX1090" s="328"/>
      <c r="WY1090" s="328"/>
      <c r="WZ1090" s="328"/>
      <c r="XA1090" s="328"/>
      <c r="XB1090" s="328"/>
      <c r="XC1090" s="328"/>
      <c r="XD1090" s="328"/>
      <c r="XE1090" s="328"/>
      <c r="XF1090" s="328"/>
      <c r="XG1090" s="328"/>
      <c r="XH1090" s="328"/>
      <c r="XI1090" s="328"/>
      <c r="XJ1090" s="328"/>
      <c r="XK1090" s="328"/>
      <c r="XL1090" s="328"/>
      <c r="XM1090" s="328"/>
      <c r="XN1090" s="328"/>
      <c r="XO1090" s="328"/>
      <c r="XP1090" s="328"/>
      <c r="XQ1090" s="328"/>
      <c r="XR1090" s="328"/>
      <c r="XS1090" s="328"/>
      <c r="XT1090" s="328"/>
      <c r="XU1090" s="328"/>
      <c r="XV1090" s="328"/>
      <c r="XW1090" s="328"/>
      <c r="XX1090" s="328"/>
      <c r="XY1090" s="328"/>
      <c r="XZ1090" s="328"/>
      <c r="YA1090" s="328"/>
      <c r="YB1090" s="328"/>
      <c r="YC1090" s="328"/>
      <c r="YD1090" s="328"/>
      <c r="YE1090" s="328"/>
      <c r="YF1090" s="328"/>
      <c r="YG1090" s="328"/>
      <c r="YH1090" s="328"/>
      <c r="YI1090" s="328"/>
      <c r="YJ1090" s="328"/>
      <c r="YK1090" s="328"/>
      <c r="YL1090" s="328"/>
      <c r="YM1090" s="328"/>
      <c r="YN1090" s="328"/>
      <c r="YO1090" s="328"/>
      <c r="YP1090" s="328"/>
      <c r="YQ1090" s="328"/>
      <c r="YR1090" s="328"/>
      <c r="YS1090" s="328"/>
      <c r="YT1090" s="328"/>
      <c r="YU1090" s="328"/>
      <c r="YV1090" s="328"/>
      <c r="YW1090" s="328"/>
      <c r="YX1090" s="328"/>
      <c r="YY1090" s="328"/>
      <c r="YZ1090" s="328"/>
      <c r="ZA1090" s="328"/>
      <c r="ZB1090" s="328"/>
      <c r="ZC1090" s="328"/>
      <c r="ZD1090" s="328"/>
      <c r="ZE1090" s="328"/>
      <c r="ZF1090" s="328"/>
      <c r="ZG1090" s="328"/>
      <c r="ZH1090" s="328"/>
      <c r="ZI1090" s="328"/>
      <c r="ZJ1090" s="328"/>
      <c r="ZK1090" s="328"/>
      <c r="ZL1090" s="328"/>
      <c r="ZM1090" s="328"/>
      <c r="ZN1090" s="328"/>
      <c r="ZO1090" s="328"/>
      <c r="ZP1090" s="328"/>
      <c r="ZQ1090" s="328"/>
      <c r="ZR1090" s="328"/>
      <c r="ZS1090" s="328"/>
      <c r="ZT1090" s="328"/>
      <c r="ZU1090" s="328"/>
      <c r="ZV1090" s="328"/>
      <c r="ZW1090" s="328"/>
      <c r="ZX1090" s="328"/>
      <c r="ZY1090" s="328"/>
      <c r="ZZ1090" s="328"/>
      <c r="AAA1090" s="328"/>
      <c r="AAB1090" s="328"/>
      <c r="AAC1090" s="328"/>
      <c r="AAD1090" s="328"/>
      <c r="AAE1090" s="328"/>
      <c r="AAF1090" s="328"/>
      <c r="AAG1090" s="328"/>
      <c r="AAH1090" s="328"/>
      <c r="AAI1090" s="328"/>
      <c r="AAJ1090" s="328"/>
      <c r="AAK1090" s="328"/>
      <c r="AAL1090" s="328"/>
      <c r="AAM1090" s="328"/>
      <c r="AAN1090" s="328"/>
      <c r="AAO1090" s="328"/>
      <c r="AAP1090" s="328"/>
      <c r="AAQ1090" s="328"/>
      <c r="AAR1090" s="328"/>
      <c r="AAS1090" s="328"/>
      <c r="AAT1090" s="328"/>
      <c r="AAU1090" s="328"/>
      <c r="AAV1090" s="328"/>
      <c r="AAW1090" s="328"/>
      <c r="AAX1090" s="328"/>
      <c r="AAY1090" s="328"/>
      <c r="AAZ1090" s="328"/>
      <c r="ABA1090" s="328"/>
      <c r="ABB1090" s="328"/>
      <c r="ABC1090" s="328"/>
      <c r="ABD1090" s="328"/>
      <c r="ABE1090" s="328"/>
      <c r="ABF1090" s="328"/>
      <c r="ABG1090" s="328"/>
      <c r="ABH1090" s="328"/>
    </row>
    <row r="1091" spans="1:2518" ht="45.75" customHeight="1">
      <c r="A1091" s="589">
        <f>1+A1090</f>
        <v>1090</v>
      </c>
      <c r="B1091" s="151" t="s">
        <v>10359</v>
      </c>
      <c r="C1091" s="134" t="s">
        <v>10360</v>
      </c>
      <c r="D1091" s="138" t="s">
        <v>6692</v>
      </c>
      <c r="E1091" s="135">
        <v>45576</v>
      </c>
      <c r="F1091" s="136">
        <v>45577</v>
      </c>
      <c r="G1091" s="136">
        <v>45646</v>
      </c>
      <c r="H1091" s="134" t="s">
        <v>416</v>
      </c>
      <c r="I1091" s="139" t="s">
        <v>9646</v>
      </c>
      <c r="J1091" s="158" t="s">
        <v>10361</v>
      </c>
      <c r="K1091" s="251">
        <v>79898182</v>
      </c>
      <c r="L1091" s="134">
        <v>3</v>
      </c>
      <c r="M1091" s="252" t="s">
        <v>97</v>
      </c>
      <c r="N1091" s="141" t="s">
        <v>5078</v>
      </c>
      <c r="O1091" s="151" t="s">
        <v>783</v>
      </c>
      <c r="P1091" s="134" t="s">
        <v>10362</v>
      </c>
      <c r="Q1091" s="134" t="s">
        <v>9117</v>
      </c>
      <c r="R1091" s="143">
        <v>69</v>
      </c>
      <c r="S1091" s="134" t="s">
        <v>9203</v>
      </c>
      <c r="T1091" s="253" t="s">
        <v>10363</v>
      </c>
      <c r="U1091" s="254">
        <v>2024003592</v>
      </c>
      <c r="V1091" s="253" t="s">
        <v>10363</v>
      </c>
      <c r="W1091" s="255">
        <v>45576</v>
      </c>
      <c r="X1091" s="256" t="s">
        <v>103</v>
      </c>
      <c r="Y1091" s="314" t="s">
        <v>10364</v>
      </c>
      <c r="Z1091" s="148" t="s">
        <v>10363</v>
      </c>
      <c r="AA1091" s="149">
        <v>0</v>
      </c>
      <c r="AB1091" s="150">
        <v>0</v>
      </c>
      <c r="AC1091" s="149">
        <v>0</v>
      </c>
      <c r="AD1091" s="149">
        <v>0</v>
      </c>
      <c r="AE1091" s="149">
        <v>0</v>
      </c>
      <c r="AF1091" s="149">
        <v>0</v>
      </c>
      <c r="AG1091" s="149">
        <v>0</v>
      </c>
      <c r="AH1091" s="149">
        <v>0</v>
      </c>
      <c r="AI1091" s="149">
        <v>0</v>
      </c>
      <c r="AJ1091" s="149">
        <v>0</v>
      </c>
      <c r="AK1091" s="142" t="s">
        <v>104</v>
      </c>
      <c r="AL1091" s="103" t="s">
        <v>10365</v>
      </c>
      <c r="AM1091" s="134" t="s">
        <v>1255</v>
      </c>
      <c r="AN1091" s="140">
        <v>11202703</v>
      </c>
      <c r="AO1091" s="142" t="s">
        <v>114</v>
      </c>
      <c r="AP1091" s="134" t="s">
        <v>114</v>
      </c>
      <c r="AQ1091" s="257" t="s">
        <v>114</v>
      </c>
      <c r="AR1091" s="142" t="s">
        <v>114</v>
      </c>
      <c r="AS1091" s="134" t="s">
        <v>109</v>
      </c>
      <c r="AT1091" s="142" t="s">
        <v>109</v>
      </c>
      <c r="AU1091" s="142" t="s">
        <v>392</v>
      </c>
      <c r="AV1091" s="134" t="s">
        <v>9324</v>
      </c>
      <c r="AW1091" s="134" t="s">
        <v>9324</v>
      </c>
      <c r="AX1091" s="134" t="s">
        <v>109</v>
      </c>
      <c r="AY1091" s="134" t="s">
        <v>108</v>
      </c>
      <c r="AZ1091" s="156" t="s">
        <v>9324</v>
      </c>
      <c r="BA1091" s="134" t="s">
        <v>9324</v>
      </c>
      <c r="BB1091" s="169"/>
      <c r="BC1091" s="156" t="s">
        <v>9324</v>
      </c>
      <c r="BD1091" s="143" t="s">
        <v>9324</v>
      </c>
      <c r="BE1091" s="143" t="s">
        <v>9324</v>
      </c>
      <c r="BF1091" s="143" t="s">
        <v>9324</v>
      </c>
      <c r="BG1091" s="156" t="s">
        <v>9324</v>
      </c>
      <c r="BH1091" s="153" t="s">
        <v>10363</v>
      </c>
      <c r="BI1091" s="438" t="s">
        <v>135</v>
      </c>
      <c r="BJ1091" s="134" t="s">
        <v>9324</v>
      </c>
      <c r="BK1091" s="141" t="s">
        <v>114</v>
      </c>
      <c r="BL1091" s="156" t="s">
        <v>9324</v>
      </c>
      <c r="BM1091" s="480" t="s">
        <v>136</v>
      </c>
      <c r="BN1091" s="170" t="s">
        <v>115</v>
      </c>
      <c r="BO1091" s="141" t="s">
        <v>9675</v>
      </c>
      <c r="BP1091" s="141" t="s">
        <v>10141</v>
      </c>
      <c r="BQ1091" s="141">
        <v>46</v>
      </c>
      <c r="BR1091" s="141">
        <v>28592</v>
      </c>
      <c r="BS1091" s="141" t="s">
        <v>109</v>
      </c>
      <c r="BT1091" s="141" t="s">
        <v>108</v>
      </c>
      <c r="BU1091" s="166" t="s">
        <v>108</v>
      </c>
      <c r="BV1091" s="141" t="s">
        <v>108</v>
      </c>
      <c r="BW1091" s="114" t="s">
        <v>108</v>
      </c>
      <c r="BX1091" s="158" t="s">
        <v>10366</v>
      </c>
      <c r="BY1091" s="141">
        <v>3188371302</v>
      </c>
      <c r="BZ1091" s="259" t="s">
        <v>10367</v>
      </c>
      <c r="CA1091" s="157" t="s">
        <v>109</v>
      </c>
      <c r="CB1091" s="157" t="s">
        <v>10368</v>
      </c>
      <c r="CC1091" s="157" t="s">
        <v>10368</v>
      </c>
      <c r="CD1091" s="157"/>
      <c r="CE1091" s="157"/>
      <c r="CF1091" s="157"/>
      <c r="CG1091" s="157"/>
      <c r="CH1091" s="157"/>
      <c r="CI1091" s="157"/>
      <c r="CJ1091" s="157"/>
      <c r="CK1091" s="157"/>
      <c r="CL1091" s="157"/>
      <c r="CM1091" s="157"/>
      <c r="CN1091" s="157"/>
      <c r="CO1091" s="50"/>
      <c r="CP1091" s="50"/>
      <c r="CQ1091" s="50"/>
      <c r="CR1091" s="50"/>
      <c r="CS1091" s="50"/>
      <c r="CT1091" s="50"/>
      <c r="CU1091" s="50"/>
      <c r="CV1091" s="50"/>
      <c r="CW1091" s="50"/>
      <c r="CX1091" s="50"/>
      <c r="CY1091" s="50"/>
      <c r="CZ1091" s="50"/>
      <c r="DA1091" s="50"/>
      <c r="DB1091" s="50"/>
      <c r="DC1091" s="50"/>
      <c r="DD1091" s="50"/>
      <c r="DE1091" s="50"/>
      <c r="DF1091" s="50"/>
      <c r="DG1091" s="50"/>
      <c r="DH1091" s="50"/>
      <c r="DI1091" s="50"/>
      <c r="DJ1091" s="50"/>
      <c r="DK1091" s="50"/>
      <c r="DL1091" s="50"/>
      <c r="DM1091" s="50"/>
      <c r="DN1091" s="50"/>
      <c r="DO1091" s="50"/>
      <c r="DP1091" s="50"/>
      <c r="DQ1091" s="50"/>
      <c r="DR1091" s="50"/>
      <c r="DS1091" s="50"/>
      <c r="DT1091" s="50"/>
      <c r="DU1091" s="50"/>
      <c r="DV1091" s="50"/>
      <c r="DW1091" s="50"/>
      <c r="DX1091" s="50"/>
      <c r="DY1091" s="50"/>
      <c r="DZ1091" s="50"/>
      <c r="EA1091" s="50"/>
      <c r="EB1091" s="50"/>
      <c r="EC1091" s="50"/>
      <c r="ED1091" s="50"/>
      <c r="EE1091" s="50"/>
    </row>
    <row r="1092" spans="1:2518" ht="45.75" customHeight="1">
      <c r="A1092" s="589">
        <f>1+A1091</f>
        <v>1091</v>
      </c>
      <c r="B1092" s="403" t="s">
        <v>10369</v>
      </c>
      <c r="C1092" s="156" t="s">
        <v>10370</v>
      </c>
      <c r="D1092" s="156" t="s">
        <v>645</v>
      </c>
      <c r="E1092" s="301">
        <v>45576</v>
      </c>
      <c r="F1092" s="437">
        <v>45580</v>
      </c>
      <c r="G1092" s="437">
        <v>45646</v>
      </c>
      <c r="H1092" s="157" t="s">
        <v>416</v>
      </c>
      <c r="I1092" s="157" t="s">
        <v>9637</v>
      </c>
      <c r="J1092" s="158" t="s">
        <v>5471</v>
      </c>
      <c r="K1092" s="156">
        <v>51829652</v>
      </c>
      <c r="L1092" s="156">
        <v>7</v>
      </c>
      <c r="M1092" s="156" t="s">
        <v>97</v>
      </c>
      <c r="N1092" s="156" t="s">
        <v>5078</v>
      </c>
      <c r="O1092" s="156" t="s">
        <v>993</v>
      </c>
      <c r="P1092" s="156" t="s">
        <v>10315</v>
      </c>
      <c r="Q1092" s="156" t="s">
        <v>10316</v>
      </c>
      <c r="R1092" s="156">
        <v>66</v>
      </c>
      <c r="S1092" s="156" t="s">
        <v>10371</v>
      </c>
      <c r="T1092" s="157" t="s">
        <v>10318</v>
      </c>
      <c r="U1092" s="156">
        <v>2024003590</v>
      </c>
      <c r="V1092" s="297" t="s">
        <v>10318</v>
      </c>
      <c r="W1092" s="297">
        <v>45576</v>
      </c>
      <c r="X1092" s="297" t="s">
        <v>103</v>
      </c>
      <c r="Y1092" s="297" t="s">
        <v>10319</v>
      </c>
      <c r="Z1092" s="50" t="s">
        <v>10319</v>
      </c>
      <c r="AA1092" s="50">
        <v>0</v>
      </c>
      <c r="AB1092" s="50">
        <v>0</v>
      </c>
      <c r="AC1092" s="50">
        <v>0</v>
      </c>
      <c r="AD1092" s="50">
        <v>0</v>
      </c>
      <c r="AE1092" s="50">
        <v>0</v>
      </c>
      <c r="AF1092" s="50">
        <v>0</v>
      </c>
      <c r="AG1092" s="50">
        <v>0</v>
      </c>
      <c r="AH1092" s="50">
        <v>0</v>
      </c>
      <c r="AI1092" s="50">
        <v>0</v>
      </c>
      <c r="AJ1092" s="50">
        <v>0</v>
      </c>
      <c r="AK1092" s="50" t="s">
        <v>104</v>
      </c>
      <c r="AL1092" s="50" t="s">
        <v>10372</v>
      </c>
      <c r="AM1092" s="50" t="s">
        <v>1829</v>
      </c>
      <c r="AN1092" s="50">
        <v>15668923</v>
      </c>
      <c r="AO1092" s="50" t="s">
        <v>114</v>
      </c>
      <c r="AP1092" s="50" t="s">
        <v>114</v>
      </c>
      <c r="AQ1092" s="50" t="s">
        <v>114</v>
      </c>
      <c r="AR1092" s="50" t="s">
        <v>114</v>
      </c>
      <c r="AS1092" s="50" t="s">
        <v>109</v>
      </c>
      <c r="AT1092" s="50" t="s">
        <v>109</v>
      </c>
      <c r="AU1092" s="50" t="s">
        <v>392</v>
      </c>
      <c r="AV1092" s="50" t="s">
        <v>9324</v>
      </c>
      <c r="AW1092" s="50" t="s">
        <v>9324</v>
      </c>
      <c r="AX1092" s="50" t="s">
        <v>109</v>
      </c>
      <c r="AY1092" s="50" t="s">
        <v>108</v>
      </c>
      <c r="AZ1092" s="50" t="s">
        <v>9324</v>
      </c>
      <c r="BA1092" s="50" t="s">
        <v>9324</v>
      </c>
      <c r="BB1092" s="50"/>
      <c r="BC1092" s="50" t="s">
        <v>9324</v>
      </c>
      <c r="BD1092" s="50" t="s">
        <v>9324</v>
      </c>
      <c r="BE1092" s="50" t="s">
        <v>9324</v>
      </c>
      <c r="BF1092" s="50" t="s">
        <v>9324</v>
      </c>
      <c r="BG1092" s="50" t="s">
        <v>9324</v>
      </c>
      <c r="BH1092" s="50" t="s">
        <v>10318</v>
      </c>
      <c r="BI1092" s="349" t="s">
        <v>113</v>
      </c>
      <c r="BJ1092" s="437"/>
      <c r="BK1092" s="157" t="s">
        <v>109</v>
      </c>
      <c r="BL1092" s="157" t="s">
        <v>109</v>
      </c>
      <c r="BM1092" s="157"/>
      <c r="BN1092" s="156"/>
      <c r="BO1092" s="156"/>
      <c r="BP1092" s="156"/>
      <c r="BQ1092" s="156"/>
      <c r="BR1092" s="156"/>
      <c r="BS1092" s="156"/>
      <c r="BT1092" s="156"/>
      <c r="BU1092" s="156"/>
      <c r="BV1092" s="156"/>
      <c r="BW1092" s="157" t="s">
        <v>109</v>
      </c>
      <c r="BX1092" s="156"/>
      <c r="BY1092" s="50" t="s">
        <v>10357</v>
      </c>
      <c r="BZ1092" s="50" t="s">
        <v>10358</v>
      </c>
      <c r="CA1092" s="157" t="s">
        <v>109</v>
      </c>
      <c r="CB1092" s="157" t="s">
        <v>109</v>
      </c>
      <c r="CC1092" s="157" t="s">
        <v>109</v>
      </c>
      <c r="CD1092" s="156"/>
      <c r="CE1092" s="156"/>
      <c r="CF1092" s="156"/>
      <c r="CG1092" s="156"/>
      <c r="CH1092" s="156"/>
      <c r="CI1092" s="156"/>
      <c r="CJ1092" s="156"/>
      <c r="CK1092" s="156"/>
      <c r="CL1092" s="156"/>
      <c r="CM1092" s="157" t="s">
        <v>109</v>
      </c>
      <c r="CN1092" s="156"/>
      <c r="CO1092" s="50"/>
      <c r="CP1092" s="50"/>
      <c r="CQ1092" s="50"/>
      <c r="CR1092" s="50"/>
      <c r="CS1092" s="50"/>
      <c r="CT1092" s="50"/>
      <c r="CU1092" s="50"/>
      <c r="CV1092" s="50"/>
      <c r="CW1092" s="50"/>
      <c r="CX1092" s="50"/>
      <c r="CY1092" s="50"/>
      <c r="CZ1092" s="50"/>
      <c r="DA1092" s="50"/>
      <c r="DB1092" s="50"/>
      <c r="DC1092" s="50"/>
      <c r="DD1092" s="50"/>
      <c r="DE1092" s="50"/>
      <c r="DF1092" s="50"/>
      <c r="DG1092" s="50"/>
      <c r="DH1092" s="50"/>
      <c r="DI1092" s="50"/>
      <c r="DJ1092" s="50"/>
      <c r="DK1092" s="50"/>
      <c r="DL1092" s="50"/>
      <c r="DM1092" s="50"/>
      <c r="DN1092" s="50"/>
      <c r="DO1092" s="50"/>
      <c r="DP1092" s="50"/>
      <c r="DQ1092" s="50"/>
      <c r="DR1092" s="50"/>
      <c r="DS1092" s="50"/>
      <c r="DT1092" s="50"/>
      <c r="DU1092" s="50"/>
      <c r="DV1092" s="50"/>
      <c r="DW1092" s="50"/>
      <c r="DX1092" s="50"/>
      <c r="DY1092" s="50"/>
      <c r="DZ1092" s="50"/>
      <c r="EA1092" s="50"/>
      <c r="EB1092" s="50"/>
      <c r="EC1092" s="16"/>
      <c r="ED1092" s="16"/>
      <c r="EE1092" s="16"/>
      <c r="EF1092" s="16"/>
      <c r="EG1092" s="16"/>
      <c r="EH1092" s="16"/>
      <c r="EI1092" s="16"/>
      <c r="EJ1092" s="16"/>
      <c r="EK1092" s="16"/>
      <c r="EL1092" s="16"/>
      <c r="EM1092" s="16"/>
      <c r="EN1092" s="16"/>
      <c r="EO1092" s="16"/>
      <c r="EP1092" s="16"/>
      <c r="EQ1092" s="16"/>
      <c r="ER1092" s="16"/>
      <c r="ES1092" s="16"/>
      <c r="ET1092" s="16"/>
      <c r="EU1092" s="16"/>
      <c r="EV1092" s="16"/>
      <c r="EW1092" s="16"/>
      <c r="EX1092" s="16"/>
      <c r="EY1092" s="16"/>
      <c r="EZ1092" s="16"/>
      <c r="FA1092" s="16"/>
      <c r="FB1092" s="16"/>
      <c r="FC1092" s="16"/>
      <c r="FD1092" s="16"/>
      <c r="FE1092" s="16"/>
      <c r="FF1092" s="16"/>
      <c r="FG1092" s="16"/>
      <c r="FH1092" s="16"/>
      <c r="FI1092" s="16"/>
      <c r="FJ1092" s="16"/>
      <c r="FK1092" s="16"/>
      <c r="FL1092" s="16"/>
      <c r="FM1092" s="16"/>
      <c r="FN1092" s="16"/>
      <c r="FO1092" s="16"/>
      <c r="FP1092" s="16"/>
      <c r="FQ1092" s="16"/>
      <c r="FR1092" s="16"/>
      <c r="FS1092" s="16"/>
      <c r="FT1092" s="16"/>
      <c r="FU1092" s="16"/>
      <c r="FV1092" s="16"/>
      <c r="FW1092" s="16"/>
      <c r="FX1092" s="16"/>
      <c r="FY1092" s="16"/>
      <c r="FZ1092" s="16"/>
      <c r="GA1092" s="16"/>
      <c r="GB1092" s="16"/>
      <c r="GC1092" s="16"/>
      <c r="GD1092" s="16"/>
      <c r="GE1092" s="16"/>
      <c r="GF1092" s="16"/>
      <c r="GG1092" s="16"/>
      <c r="GH1092" s="16"/>
      <c r="GI1092" s="16"/>
      <c r="GJ1092" s="16"/>
      <c r="GK1092" s="16"/>
      <c r="GL1092" s="16"/>
      <c r="GM1092" s="16"/>
      <c r="GN1092" s="16"/>
      <c r="GO1092" s="16"/>
      <c r="GP1092" s="16"/>
      <c r="GQ1092" s="16"/>
      <c r="GR1092" s="16"/>
      <c r="GS1092" s="16"/>
      <c r="GT1092" s="16"/>
      <c r="GU1092" s="16"/>
      <c r="GV1092" s="16"/>
      <c r="GW1092" s="16"/>
      <c r="GX1092" s="16"/>
      <c r="GY1092" s="16"/>
      <c r="GZ1092" s="16"/>
      <c r="HA1092" s="16"/>
      <c r="HB1092" s="16"/>
      <c r="HC1092" s="16"/>
      <c r="HD1092" s="16"/>
      <c r="HE1092" s="16"/>
      <c r="HF1092" s="16"/>
      <c r="HG1092" s="16"/>
      <c r="HH1092" s="16"/>
      <c r="HI1092" s="16"/>
      <c r="HJ1092" s="16"/>
      <c r="HK1092" s="16"/>
      <c r="HL1092" s="16"/>
      <c r="HM1092" s="16"/>
      <c r="HN1092" s="16"/>
      <c r="HO1092" s="16"/>
      <c r="HP1092" s="16"/>
      <c r="HQ1092" s="16"/>
      <c r="HR1092" s="16"/>
      <c r="HS1092" s="16"/>
      <c r="HT1092" s="16"/>
      <c r="HU1092" s="16"/>
      <c r="HV1092" s="16"/>
      <c r="HW1092" s="16"/>
      <c r="HX1092" s="16"/>
      <c r="HY1092" s="16"/>
      <c r="HZ1092" s="16"/>
      <c r="IA1092" s="16"/>
      <c r="IB1092" s="16"/>
      <c r="IC1092" s="16"/>
      <c r="ID1092" s="16"/>
      <c r="IE1092" s="16"/>
      <c r="IF1092" s="16"/>
      <c r="IG1092" s="16"/>
      <c r="IH1092" s="16"/>
      <c r="II1092" s="16"/>
      <c r="IJ1092" s="16"/>
      <c r="IK1092" s="16"/>
      <c r="IL1092" s="16"/>
      <c r="IM1092" s="16"/>
      <c r="IN1092" s="16"/>
      <c r="IO1092" s="16"/>
      <c r="IP1092" s="16"/>
      <c r="IQ1092" s="16"/>
      <c r="IR1092" s="16"/>
      <c r="IS1092" s="16"/>
      <c r="IT1092" s="16"/>
      <c r="IU1092" s="16"/>
      <c r="IV1092" s="16"/>
      <c r="IW1092" s="16"/>
      <c r="IX1092" s="16"/>
      <c r="IY1092" s="16"/>
      <c r="IZ1092" s="16"/>
      <c r="JA1092" s="16"/>
      <c r="JB1092" s="16"/>
      <c r="JC1092" s="16"/>
      <c r="JD1092" s="16"/>
      <c r="JE1092" s="16"/>
      <c r="JF1092" s="16"/>
      <c r="JG1092" s="16"/>
      <c r="JH1092" s="16"/>
      <c r="JI1092" s="16"/>
      <c r="JJ1092" s="16"/>
      <c r="JK1092" s="16"/>
      <c r="JL1092" s="16"/>
      <c r="JM1092" s="16"/>
      <c r="JN1092" s="16"/>
      <c r="JO1092" s="16"/>
      <c r="JP1092" s="16"/>
      <c r="JQ1092" s="16"/>
      <c r="JR1092" s="16"/>
      <c r="JS1092" s="16"/>
      <c r="JT1092" s="16"/>
      <c r="JU1092" s="16"/>
      <c r="JV1092" s="16"/>
      <c r="JW1092" s="16"/>
      <c r="JX1092" s="16"/>
      <c r="JY1092" s="16"/>
      <c r="JZ1092" s="16"/>
      <c r="KA1092" s="16"/>
      <c r="KB1092" s="16"/>
      <c r="KC1092" s="16"/>
      <c r="KD1092" s="16"/>
      <c r="KE1092" s="16"/>
      <c r="KF1092" s="16"/>
      <c r="KG1092" s="16"/>
      <c r="KH1092" s="16"/>
      <c r="KI1092" s="16"/>
      <c r="KJ1092" s="16"/>
      <c r="KK1092" s="16"/>
      <c r="KL1092" s="16"/>
      <c r="KM1092" s="16"/>
      <c r="KN1092" s="16"/>
      <c r="KO1092" s="16"/>
      <c r="KP1092" s="16"/>
      <c r="KQ1092" s="16"/>
      <c r="KR1092" s="16"/>
      <c r="KS1092" s="16"/>
      <c r="KT1092" s="16"/>
      <c r="KU1092" s="16"/>
      <c r="KV1092" s="16"/>
      <c r="KW1092" s="16"/>
      <c r="KX1092" s="16"/>
      <c r="KY1092" s="16"/>
      <c r="KZ1092" s="16"/>
      <c r="LA1092" s="16"/>
      <c r="LB1092" s="16"/>
      <c r="LC1092" s="16"/>
      <c r="LD1092" s="16"/>
      <c r="LE1092" s="16"/>
      <c r="LF1092" s="16"/>
      <c r="LG1092" s="16"/>
      <c r="LH1092" s="16"/>
      <c r="LI1092" s="16"/>
      <c r="LJ1092" s="16"/>
      <c r="LK1092" s="16"/>
      <c r="LL1092" s="16"/>
      <c r="LM1092" s="16"/>
      <c r="LN1092" s="16"/>
      <c r="LO1092" s="16"/>
      <c r="LP1092" s="16"/>
      <c r="LQ1092" s="16"/>
      <c r="LR1092" s="16"/>
      <c r="LS1092" s="16"/>
      <c r="LT1092" s="16"/>
      <c r="LU1092" s="16"/>
      <c r="LV1092" s="16"/>
      <c r="LW1092" s="16"/>
      <c r="LX1092" s="16"/>
      <c r="LY1092" s="16"/>
      <c r="LZ1092" s="16"/>
      <c r="MA1092" s="16"/>
      <c r="MB1092" s="16"/>
      <c r="MC1092" s="16"/>
      <c r="MD1092" s="16"/>
      <c r="ME1092" s="16"/>
      <c r="MF1092" s="16"/>
      <c r="MG1092" s="16"/>
      <c r="MH1092" s="16"/>
      <c r="MI1092" s="16"/>
      <c r="MJ1092" s="16"/>
      <c r="MK1092" s="16"/>
      <c r="ML1092" s="16"/>
      <c r="MM1092" s="16"/>
      <c r="MN1092" s="16"/>
      <c r="MO1092" s="16"/>
      <c r="MP1092" s="16"/>
      <c r="MQ1092" s="16"/>
      <c r="MR1092" s="16"/>
      <c r="MS1092" s="16"/>
      <c r="MT1092" s="16"/>
      <c r="MU1092" s="16"/>
      <c r="MV1092" s="16"/>
      <c r="MW1092" s="16"/>
      <c r="MX1092" s="16"/>
      <c r="MY1092" s="16"/>
      <c r="MZ1092" s="16"/>
      <c r="NA1092" s="16"/>
      <c r="NB1092" s="16"/>
      <c r="NC1092" s="16"/>
      <c r="ND1092" s="16"/>
      <c r="NE1092" s="16"/>
      <c r="NF1092" s="16"/>
      <c r="NG1092" s="16"/>
      <c r="NH1092" s="16"/>
      <c r="NI1092" s="16"/>
      <c r="NJ1092" s="16"/>
      <c r="NK1092" s="16"/>
      <c r="NL1092" s="16"/>
      <c r="NM1092" s="16"/>
      <c r="NN1092" s="16"/>
      <c r="NO1092" s="16"/>
      <c r="NP1092" s="16"/>
      <c r="NQ1092" s="16"/>
      <c r="NR1092" s="16"/>
      <c r="NS1092" s="16"/>
      <c r="NT1092" s="16"/>
      <c r="NU1092" s="16"/>
      <c r="NV1092" s="16"/>
      <c r="NW1092" s="16"/>
      <c r="NX1092" s="16"/>
      <c r="NY1092" s="16"/>
      <c r="NZ1092" s="16"/>
      <c r="OA1092" s="16"/>
      <c r="OB1092" s="16"/>
      <c r="OC1092" s="16"/>
      <c r="OD1092" s="16"/>
      <c r="OE1092" s="16"/>
      <c r="OF1092" s="16"/>
      <c r="OG1092" s="16"/>
      <c r="OH1092" s="16"/>
      <c r="OI1092" s="16"/>
      <c r="OJ1092" s="16"/>
      <c r="OK1092" s="16"/>
      <c r="OL1092" s="16"/>
      <c r="OM1092" s="16"/>
      <c r="ON1092" s="16"/>
      <c r="OO1092" s="16"/>
      <c r="OP1092" s="16"/>
      <c r="OQ1092" s="16"/>
      <c r="OR1092" s="16"/>
      <c r="OS1092" s="16"/>
      <c r="OT1092" s="16"/>
      <c r="OU1092" s="16"/>
      <c r="OV1092" s="16"/>
      <c r="OW1092" s="16"/>
      <c r="OX1092" s="16"/>
      <c r="OY1092" s="16"/>
      <c r="OZ1092" s="16"/>
      <c r="PA1092" s="16"/>
      <c r="PB1092" s="16"/>
      <c r="PC1092" s="16"/>
      <c r="PD1092" s="16"/>
      <c r="PE1092" s="16"/>
      <c r="PF1092" s="16"/>
      <c r="PG1092" s="16"/>
      <c r="PH1092" s="16"/>
      <c r="PI1092" s="16"/>
      <c r="PJ1092" s="16"/>
      <c r="PK1092" s="16"/>
      <c r="PL1092" s="16"/>
      <c r="PM1092" s="16"/>
      <c r="PN1092" s="16"/>
      <c r="PO1092" s="16"/>
      <c r="PP1092" s="16"/>
      <c r="PQ1092" s="16"/>
      <c r="PR1092" s="16"/>
      <c r="PS1092" s="16"/>
      <c r="PT1092" s="16"/>
      <c r="PU1092" s="16"/>
      <c r="PV1092" s="16"/>
      <c r="PW1092" s="16"/>
      <c r="PX1092" s="16"/>
      <c r="PY1092" s="16"/>
      <c r="PZ1092" s="16"/>
      <c r="QA1092" s="16"/>
      <c r="QB1092" s="16"/>
      <c r="QC1092" s="16"/>
      <c r="QD1092" s="16"/>
      <c r="QE1092" s="16"/>
      <c r="QF1092" s="16"/>
      <c r="QG1092" s="16"/>
      <c r="QH1092" s="16"/>
      <c r="QI1092" s="16"/>
      <c r="QJ1092" s="16"/>
      <c r="QK1092" s="16"/>
      <c r="QL1092" s="16"/>
      <c r="QM1092" s="16"/>
      <c r="QN1092" s="16"/>
      <c r="QO1092" s="16"/>
      <c r="QP1092" s="16"/>
      <c r="QQ1092" s="16"/>
      <c r="QR1092" s="16"/>
      <c r="QS1092" s="16"/>
      <c r="QT1092" s="16"/>
      <c r="QU1092" s="16"/>
      <c r="QV1092" s="16"/>
      <c r="QW1092" s="16"/>
      <c r="QX1092" s="16"/>
      <c r="QY1092" s="16"/>
      <c r="QZ1092" s="16"/>
      <c r="RA1092" s="16"/>
      <c r="RB1092" s="16"/>
      <c r="RC1092" s="16"/>
      <c r="RD1092" s="16"/>
      <c r="RE1092" s="16"/>
      <c r="RF1092" s="16"/>
      <c r="RG1092" s="16"/>
      <c r="RH1092" s="16"/>
      <c r="RI1092" s="16"/>
      <c r="RJ1092" s="16"/>
      <c r="RK1092" s="16"/>
      <c r="RL1092" s="16"/>
      <c r="RM1092" s="16"/>
      <c r="RN1092" s="16"/>
      <c r="RO1092" s="16"/>
      <c r="RP1092" s="16"/>
      <c r="RQ1092" s="16"/>
      <c r="RR1092" s="16"/>
      <c r="RS1092" s="16"/>
      <c r="RT1092" s="16"/>
      <c r="RU1092" s="16"/>
      <c r="RV1092" s="16"/>
      <c r="RW1092" s="16"/>
      <c r="RX1092" s="16"/>
      <c r="RY1092" s="16"/>
      <c r="RZ1092" s="16"/>
      <c r="SA1092" s="16"/>
      <c r="SB1092" s="16"/>
      <c r="SC1092" s="16"/>
      <c r="SD1092" s="16"/>
      <c r="SE1092" s="16"/>
      <c r="SF1092" s="16"/>
      <c r="SG1092" s="16"/>
      <c r="SH1092" s="16"/>
      <c r="SI1092" s="16"/>
      <c r="SJ1092" s="16"/>
      <c r="SK1092" s="16"/>
      <c r="SL1092" s="16"/>
      <c r="SM1092" s="16"/>
      <c r="SN1092" s="16"/>
      <c r="SO1092" s="16"/>
      <c r="SP1092" s="16"/>
      <c r="SQ1092" s="16"/>
      <c r="SR1092" s="16"/>
      <c r="SS1092" s="16"/>
      <c r="ST1092" s="16"/>
      <c r="SU1092" s="16"/>
      <c r="SV1092" s="16"/>
      <c r="SW1092" s="16"/>
      <c r="SX1092" s="16"/>
      <c r="SY1092" s="16"/>
      <c r="SZ1092" s="16"/>
      <c r="TA1092" s="16"/>
      <c r="TB1092" s="16"/>
      <c r="TC1092" s="16"/>
      <c r="TD1092" s="16"/>
      <c r="TE1092" s="16"/>
      <c r="TF1092" s="16"/>
      <c r="TG1092" s="16"/>
      <c r="TH1092" s="16"/>
      <c r="TI1092" s="16"/>
      <c r="TJ1092" s="16"/>
      <c r="TK1092" s="16"/>
      <c r="TL1092" s="16"/>
      <c r="TM1092" s="16"/>
      <c r="TN1092" s="16"/>
      <c r="TO1092" s="16"/>
      <c r="TP1092" s="16"/>
      <c r="TQ1092" s="16"/>
      <c r="TR1092" s="16"/>
      <c r="TS1092" s="16"/>
      <c r="TT1092" s="16"/>
      <c r="TU1092" s="16"/>
      <c r="TV1092" s="16"/>
      <c r="TW1092" s="16"/>
      <c r="TX1092" s="16"/>
      <c r="TY1092" s="16"/>
      <c r="TZ1092" s="16"/>
      <c r="UA1092" s="16"/>
      <c r="UB1092" s="16"/>
      <c r="UC1092" s="16"/>
      <c r="UD1092" s="16"/>
      <c r="UE1092" s="16"/>
      <c r="UF1092" s="16"/>
      <c r="UG1092" s="16"/>
      <c r="UH1092" s="16"/>
      <c r="UI1092" s="16"/>
      <c r="UJ1092" s="16"/>
      <c r="UK1092" s="16"/>
      <c r="UL1092" s="16"/>
      <c r="UM1092" s="16"/>
      <c r="UN1092" s="16"/>
      <c r="UO1092" s="16"/>
      <c r="UP1092" s="16"/>
      <c r="UQ1092" s="16"/>
      <c r="UR1092" s="16"/>
      <c r="US1092" s="16"/>
      <c r="UT1092" s="16"/>
      <c r="UU1092" s="16"/>
      <c r="UV1092" s="16"/>
      <c r="UW1092" s="16"/>
      <c r="UX1092" s="16"/>
      <c r="UY1092" s="16"/>
      <c r="UZ1092" s="16"/>
      <c r="VA1092" s="16"/>
      <c r="VB1092" s="16"/>
      <c r="VC1092" s="16"/>
      <c r="VD1092" s="16"/>
      <c r="VE1092" s="16"/>
      <c r="VF1092" s="16"/>
      <c r="VG1092" s="16"/>
      <c r="VH1092" s="16"/>
      <c r="VI1092" s="16"/>
      <c r="VJ1092" s="16"/>
      <c r="VK1092" s="16"/>
      <c r="VL1092" s="16"/>
      <c r="VM1092" s="16"/>
      <c r="VN1092" s="16"/>
      <c r="VO1092" s="16"/>
      <c r="VP1092" s="16"/>
      <c r="VQ1092" s="16"/>
      <c r="VR1092" s="16"/>
      <c r="VS1092" s="16"/>
      <c r="VT1092" s="16"/>
      <c r="VU1092" s="16"/>
      <c r="VV1092" s="16"/>
      <c r="VW1092" s="16"/>
      <c r="VX1092" s="16"/>
      <c r="VY1092" s="16"/>
      <c r="VZ1092" s="16"/>
      <c r="WA1092" s="16"/>
      <c r="WB1092" s="16"/>
      <c r="WC1092" s="16"/>
      <c r="WD1092" s="16"/>
      <c r="WE1092" s="16"/>
      <c r="WF1092" s="16"/>
      <c r="WG1092" s="16"/>
      <c r="WH1092" s="16"/>
      <c r="WI1092" s="16"/>
      <c r="WJ1092" s="16"/>
      <c r="WK1092" s="16"/>
      <c r="WL1092" s="16"/>
      <c r="WM1092" s="16"/>
      <c r="WN1092" s="16"/>
      <c r="WO1092" s="16"/>
      <c r="WP1092" s="16"/>
      <c r="WQ1092" s="16"/>
      <c r="WR1092" s="16"/>
      <c r="WS1092" s="16"/>
      <c r="WT1092" s="16"/>
      <c r="WU1092" s="16"/>
      <c r="WV1092" s="16"/>
      <c r="WW1092" s="16"/>
      <c r="WX1092" s="16"/>
      <c r="WY1092" s="16"/>
      <c r="WZ1092" s="16"/>
      <c r="XA1092" s="16"/>
      <c r="XB1092" s="16"/>
      <c r="XC1092" s="16"/>
      <c r="XD1092" s="16"/>
      <c r="XE1092" s="16"/>
      <c r="XF1092" s="16"/>
      <c r="XG1092" s="16"/>
      <c r="XH1092" s="16"/>
      <c r="XI1092" s="16"/>
      <c r="XJ1092" s="16"/>
      <c r="XK1092" s="16"/>
      <c r="XL1092" s="16"/>
      <c r="XM1092" s="16"/>
      <c r="XN1092" s="16"/>
      <c r="XO1092" s="16"/>
      <c r="XP1092" s="16"/>
      <c r="XQ1092" s="16"/>
      <c r="XR1092" s="16"/>
      <c r="XS1092" s="16"/>
      <c r="XT1092" s="16"/>
      <c r="XU1092" s="16"/>
      <c r="XV1092" s="16"/>
      <c r="XW1092" s="16"/>
      <c r="XX1092" s="16"/>
      <c r="XY1092" s="16"/>
      <c r="XZ1092" s="16"/>
      <c r="YA1092" s="16"/>
      <c r="YB1092" s="16"/>
      <c r="YC1092" s="16"/>
      <c r="YD1092" s="16"/>
      <c r="YE1092" s="16"/>
      <c r="YF1092" s="16"/>
      <c r="YG1092" s="16"/>
      <c r="YH1092" s="16"/>
      <c r="YI1092" s="16"/>
      <c r="YJ1092" s="16"/>
      <c r="YK1092" s="16"/>
      <c r="YL1092" s="16"/>
      <c r="YM1092" s="16"/>
      <c r="YN1092" s="16"/>
      <c r="YO1092" s="16"/>
      <c r="YP1092" s="351"/>
      <c r="YQ1092" s="351"/>
      <c r="YR1092" s="351"/>
      <c r="YS1092" s="351"/>
      <c r="YT1092" s="351"/>
      <c r="YU1092" s="351"/>
      <c r="YV1092" s="351"/>
      <c r="YW1092" s="351"/>
      <c r="YX1092" s="351"/>
      <c r="YY1092" s="351"/>
      <c r="YZ1092" s="351"/>
      <c r="ZA1092" s="351"/>
      <c r="ZB1092" s="351"/>
      <c r="ZC1092" s="351"/>
      <c r="ZD1092" s="351"/>
      <c r="ZE1092" s="351"/>
      <c r="ZF1092" s="351"/>
      <c r="ZG1092" s="351"/>
      <c r="ZH1092" s="351"/>
      <c r="ZI1092" s="351"/>
      <c r="ZJ1092" s="351"/>
      <c r="ZK1092" s="351"/>
      <c r="ZL1092" s="351"/>
      <c r="ZM1092" s="351"/>
      <c r="ZN1092" s="351"/>
      <c r="ZO1092" s="351"/>
      <c r="ZP1092" s="351"/>
      <c r="ZQ1092" s="351"/>
      <c r="ZR1092" s="351"/>
      <c r="ZS1092" s="351"/>
      <c r="ZT1092" s="351"/>
      <c r="ZU1092" s="351"/>
      <c r="ZV1092" s="351"/>
      <c r="ZW1092" s="351"/>
      <c r="ZX1092" s="351"/>
      <c r="ZY1092" s="351"/>
      <c r="ZZ1092" s="351"/>
      <c r="AAA1092" s="351"/>
      <c r="AAB1092" s="351"/>
      <c r="AAC1092" s="351"/>
      <c r="AAD1092" s="351"/>
      <c r="AAE1092" s="351"/>
      <c r="AAF1092" s="351"/>
      <c r="AAG1092" s="351"/>
      <c r="AAH1092" s="351"/>
      <c r="AAI1092" s="351"/>
      <c r="AAJ1092" s="351"/>
      <c r="AAK1092" s="351"/>
      <c r="AAL1092" s="351"/>
      <c r="AAM1092" s="351"/>
      <c r="AAN1092" s="351"/>
      <c r="AAO1092" s="351"/>
      <c r="AAP1092" s="351"/>
      <c r="AAQ1092" s="351"/>
      <c r="AAR1092" s="351"/>
      <c r="AAS1092" s="351"/>
      <c r="AAT1092" s="351"/>
      <c r="AAU1092" s="351"/>
      <c r="AAV1092" s="351"/>
      <c r="AAW1092" s="351"/>
      <c r="AAX1092" s="351"/>
      <c r="AAY1092" s="351"/>
      <c r="AAZ1092" s="351"/>
      <c r="ABA1092" s="351"/>
      <c r="ABB1092" s="351"/>
      <c r="ABC1092" s="351"/>
      <c r="ABD1092" s="351"/>
      <c r="ABE1092" s="351"/>
      <c r="ABF1092" s="351"/>
      <c r="ABG1092" s="351"/>
      <c r="ABH1092" s="351"/>
      <c r="ABI1092" s="351"/>
      <c r="ABJ1092" s="351"/>
      <c r="ABK1092" s="351"/>
      <c r="ABL1092" s="351"/>
      <c r="ABM1092" s="351"/>
      <c r="ABN1092" s="351"/>
      <c r="ABO1092" s="351"/>
      <c r="ABP1092" s="351"/>
      <c r="ABQ1092" s="351"/>
      <c r="ABR1092" s="351"/>
      <c r="ABS1092" s="351"/>
      <c r="ABT1092" s="351"/>
      <c r="ABU1092" s="351"/>
      <c r="ABV1092" s="351"/>
      <c r="ABW1092" s="351"/>
      <c r="ABX1092" s="351"/>
      <c r="ABY1092" s="351"/>
      <c r="ABZ1092" s="351"/>
      <c r="ACA1092" s="351"/>
      <c r="ACB1092" s="351"/>
      <c r="ACC1092" s="351"/>
      <c r="ACD1092" s="351"/>
      <c r="ACE1092" s="351"/>
      <c r="ACF1092" s="351"/>
      <c r="ACG1092" s="351"/>
      <c r="ACH1092" s="351"/>
      <c r="ACI1092" s="351"/>
      <c r="ACJ1092" s="351"/>
      <c r="ACK1092" s="351"/>
      <c r="ACL1092" s="351"/>
      <c r="ACM1092" s="351"/>
      <c r="ACN1092" s="351"/>
      <c r="ACO1092" s="351"/>
      <c r="ACP1092" s="351"/>
      <c r="ACQ1092" s="351"/>
      <c r="ACR1092" s="351"/>
      <c r="ACS1092" s="351"/>
      <c r="ACT1092" s="351"/>
      <c r="ACU1092" s="351"/>
      <c r="ACV1092" s="351"/>
      <c r="ACW1092" s="351"/>
      <c r="ACX1092" s="351"/>
      <c r="ACY1092" s="351"/>
      <c r="ACZ1092" s="351"/>
      <c r="ADA1092" s="351"/>
      <c r="ADB1092" s="351"/>
      <c r="ADC1092" s="351"/>
      <c r="ADD1092" s="351"/>
      <c r="ADE1092" s="351"/>
      <c r="ADF1092" s="351"/>
      <c r="ADG1092" s="351"/>
      <c r="ADH1092" s="351"/>
      <c r="ADI1092" s="351"/>
      <c r="ADJ1092" s="351"/>
      <c r="ADK1092" s="351"/>
      <c r="ADL1092" s="351"/>
      <c r="ADM1092" s="351"/>
      <c r="ADN1092" s="351"/>
      <c r="ADO1092" s="351"/>
      <c r="ADP1092" s="351"/>
      <c r="ADQ1092" s="351"/>
      <c r="ADR1092" s="351"/>
      <c r="ADS1092" s="351"/>
      <c r="ADT1092" s="351"/>
      <c r="ADU1092" s="351"/>
      <c r="ADV1092" s="351"/>
      <c r="ADW1092" s="351"/>
      <c r="ADX1092" s="351"/>
      <c r="ADY1092" s="351"/>
      <c r="ADZ1092" s="351"/>
      <c r="AEA1092" s="351"/>
      <c r="AEB1092" s="351"/>
      <c r="AEC1092" s="351"/>
      <c r="AED1092" s="351"/>
      <c r="AEE1092" s="351"/>
      <c r="AEF1092" s="351"/>
      <c r="AEG1092" s="351"/>
      <c r="AEH1092" s="351"/>
      <c r="AEI1092" s="351"/>
      <c r="AEJ1092" s="351"/>
      <c r="AEK1092" s="351"/>
      <c r="AEL1092" s="351"/>
      <c r="AEM1092" s="351"/>
      <c r="AEN1092" s="351"/>
      <c r="AEO1092" s="351"/>
      <c r="AEP1092" s="351"/>
      <c r="AEQ1092" s="351"/>
      <c r="AER1092" s="351"/>
      <c r="AES1092" s="351"/>
      <c r="AET1092" s="351"/>
      <c r="AEU1092" s="351"/>
      <c r="AEV1092" s="351"/>
      <c r="AEW1092" s="351"/>
      <c r="AEX1092" s="351"/>
      <c r="AEY1092" s="351"/>
      <c r="AEZ1092" s="351"/>
      <c r="AFA1092" s="351"/>
      <c r="AFB1092" s="351"/>
      <c r="AFC1092" s="351"/>
      <c r="AFD1092" s="351"/>
      <c r="AFE1092" s="351"/>
      <c r="AFF1092" s="351"/>
      <c r="AFG1092" s="351"/>
      <c r="AFH1092" s="351"/>
      <c r="AFI1092" s="351"/>
      <c r="AFJ1092" s="351"/>
      <c r="AFK1092" s="351"/>
      <c r="AFL1092" s="351"/>
      <c r="AFM1092" s="351"/>
      <c r="AFN1092" s="351"/>
      <c r="AFO1092" s="351"/>
      <c r="AFP1092" s="351"/>
      <c r="AFQ1092" s="351"/>
      <c r="AFR1092" s="351"/>
      <c r="AFS1092" s="351"/>
      <c r="AFT1092" s="351"/>
      <c r="AFU1092" s="351"/>
      <c r="AFV1092" s="351"/>
      <c r="AFW1092" s="351"/>
      <c r="AFX1092" s="351"/>
      <c r="AFY1092" s="351"/>
      <c r="AFZ1092" s="351"/>
      <c r="AGA1092" s="351"/>
      <c r="AGB1092" s="351"/>
      <c r="AGC1092" s="351"/>
      <c r="AGD1092" s="351"/>
      <c r="AGE1092" s="351"/>
      <c r="AGF1092" s="351"/>
      <c r="AGG1092" s="351"/>
      <c r="AGH1092" s="351"/>
      <c r="AGI1092" s="351"/>
      <c r="AGJ1092" s="351"/>
      <c r="AGK1092" s="351"/>
      <c r="AGL1092" s="351"/>
      <c r="AGM1092" s="351"/>
      <c r="AGN1092" s="351"/>
      <c r="AGO1092" s="351"/>
      <c r="AGP1092" s="351"/>
      <c r="AGQ1092" s="351"/>
      <c r="AGR1092" s="351"/>
      <c r="AGS1092" s="351"/>
      <c r="AGT1092" s="351"/>
      <c r="AGU1092" s="351"/>
      <c r="AGV1092" s="351"/>
      <c r="AGW1092" s="351"/>
      <c r="AGX1092" s="351"/>
      <c r="AGY1092" s="351"/>
      <c r="AGZ1092" s="351"/>
      <c r="AHA1092" s="351"/>
      <c r="AHB1092" s="351"/>
      <c r="AHC1092" s="351"/>
      <c r="AHD1092" s="351"/>
      <c r="AHE1092" s="351"/>
      <c r="AHF1092" s="351"/>
      <c r="AHG1092" s="351"/>
      <c r="AHH1092" s="351"/>
      <c r="AHI1092" s="351"/>
      <c r="AHJ1092" s="351"/>
      <c r="AHK1092" s="351"/>
      <c r="AHL1092" s="351"/>
      <c r="AHM1092" s="351"/>
      <c r="AHN1092" s="351"/>
      <c r="AHO1092" s="351"/>
      <c r="AHP1092" s="351"/>
      <c r="AHQ1092" s="351"/>
      <c r="AHR1092" s="351"/>
      <c r="AHS1092" s="351"/>
      <c r="AHT1092" s="351"/>
      <c r="AHU1092" s="351"/>
      <c r="AHV1092" s="351"/>
      <c r="AHW1092" s="351"/>
      <c r="AHX1092" s="351"/>
      <c r="AHY1092" s="351"/>
      <c r="AHZ1092" s="351"/>
      <c r="AIA1092" s="351"/>
      <c r="AIB1092" s="351"/>
      <c r="AIC1092" s="351"/>
      <c r="AID1092" s="351"/>
      <c r="AIE1092" s="351"/>
      <c r="AIF1092" s="351"/>
      <c r="AIG1092" s="351"/>
      <c r="AIH1092" s="351"/>
      <c r="AII1092" s="351"/>
      <c r="AIJ1092" s="351"/>
      <c r="AIK1092" s="351"/>
      <c r="AIL1092" s="351"/>
      <c r="AIM1092" s="351"/>
      <c r="AIN1092" s="351"/>
      <c r="AIO1092" s="351"/>
      <c r="AIP1092" s="351"/>
      <c r="AIQ1092" s="351"/>
      <c r="AIR1092" s="351"/>
      <c r="AIS1092" s="351"/>
      <c r="AIT1092" s="351"/>
      <c r="AIU1092" s="351"/>
      <c r="AIV1092" s="351"/>
      <c r="AIW1092" s="351"/>
      <c r="AIX1092" s="351"/>
      <c r="AIY1092" s="351"/>
      <c r="AIZ1092" s="351"/>
      <c r="AJA1092" s="351"/>
      <c r="AJB1092" s="351"/>
      <c r="AJC1092" s="351"/>
      <c r="AJD1092" s="351"/>
      <c r="AJE1092" s="351"/>
      <c r="AJF1092" s="351"/>
      <c r="AJG1092" s="351"/>
      <c r="AJH1092" s="351"/>
      <c r="AJI1092" s="351"/>
      <c r="AJJ1092" s="351"/>
      <c r="AJK1092" s="351"/>
      <c r="AJL1092" s="351"/>
      <c r="AJM1092" s="351"/>
      <c r="AJN1092" s="351"/>
      <c r="AJO1092" s="351"/>
      <c r="AJP1092" s="351"/>
      <c r="AJQ1092" s="351"/>
      <c r="AJR1092" s="351"/>
      <c r="AJS1092" s="351"/>
      <c r="AJT1092" s="351"/>
      <c r="AJU1092" s="351"/>
      <c r="AJV1092" s="351"/>
      <c r="AJW1092" s="351"/>
      <c r="AJX1092" s="351"/>
      <c r="AJY1092" s="351"/>
      <c r="AJZ1092" s="351"/>
      <c r="AKA1092" s="351"/>
      <c r="AKB1092" s="351"/>
      <c r="AKC1092" s="351"/>
      <c r="AKD1092" s="351"/>
      <c r="AKE1092" s="351"/>
      <c r="AKF1092" s="351"/>
      <c r="AKG1092" s="351"/>
      <c r="AKH1092" s="351"/>
      <c r="AKI1092" s="351"/>
      <c r="AKJ1092" s="351"/>
      <c r="AKK1092" s="351"/>
      <c r="AKL1092" s="351"/>
      <c r="AKM1092" s="351"/>
      <c r="AKN1092" s="351"/>
      <c r="AKO1092" s="351"/>
      <c r="AKP1092" s="351"/>
      <c r="AKQ1092" s="351"/>
      <c r="AKR1092" s="351"/>
      <c r="AKS1092" s="351"/>
      <c r="AKT1092" s="351"/>
      <c r="AKU1092" s="351"/>
      <c r="AKV1092" s="351"/>
      <c r="AKW1092" s="351"/>
      <c r="AKX1092" s="351"/>
      <c r="AKY1092" s="351"/>
      <c r="AKZ1092" s="351"/>
      <c r="ALA1092" s="351"/>
      <c r="ALB1092" s="351"/>
      <c r="ALC1092" s="351"/>
      <c r="ALD1092" s="351"/>
      <c r="ALE1092" s="351"/>
      <c r="ALF1092" s="351"/>
      <c r="ALG1092" s="351"/>
      <c r="ALH1092" s="351"/>
      <c r="ALI1092" s="351"/>
      <c r="ALJ1092" s="351"/>
      <c r="ALK1092" s="351"/>
      <c r="ALL1092" s="351"/>
      <c r="ALM1092" s="351"/>
      <c r="ALN1092" s="351"/>
      <c r="ALO1092" s="351"/>
      <c r="ALP1092" s="351"/>
      <c r="ALQ1092" s="351"/>
      <c r="ALR1092" s="351"/>
      <c r="ALS1092" s="351"/>
      <c r="ALT1092" s="351"/>
      <c r="ALU1092" s="351"/>
      <c r="ALV1092" s="351"/>
      <c r="ALW1092" s="351"/>
      <c r="ALX1092" s="351"/>
      <c r="ALY1092" s="351"/>
      <c r="ALZ1092" s="351"/>
      <c r="AMA1092" s="351"/>
      <c r="AMB1092" s="351"/>
      <c r="AMC1092" s="351"/>
      <c r="AMD1092" s="351"/>
      <c r="AME1092" s="351"/>
      <c r="AMF1092" s="351"/>
      <c r="AMG1092" s="351"/>
      <c r="AMH1092" s="351"/>
      <c r="AMI1092" s="351"/>
      <c r="AMJ1092" s="351"/>
      <c r="AMK1092" s="351"/>
      <c r="AML1092" s="351"/>
      <c r="AMM1092" s="351"/>
      <c r="AMN1092" s="351"/>
      <c r="AMO1092" s="351"/>
      <c r="AMP1092" s="351"/>
      <c r="AMQ1092" s="351"/>
      <c r="AMR1092" s="351"/>
      <c r="AMS1092" s="351"/>
      <c r="AMT1092" s="351"/>
      <c r="AMU1092" s="351"/>
      <c r="AMV1092" s="351"/>
      <c r="AMW1092" s="351"/>
      <c r="AMX1092" s="351"/>
      <c r="AMY1092" s="351"/>
      <c r="AMZ1092" s="351"/>
      <c r="ANA1092" s="351"/>
      <c r="ANB1092" s="351"/>
      <c r="ANC1092" s="351"/>
      <c r="AND1092" s="351"/>
      <c r="ANE1092" s="351"/>
      <c r="ANF1092" s="351"/>
      <c r="ANG1092" s="351"/>
      <c r="ANH1092" s="351"/>
      <c r="ANI1092" s="351"/>
      <c r="ANJ1092" s="351"/>
      <c r="ANK1092" s="351"/>
      <c r="ANL1092" s="351"/>
      <c r="ANM1092" s="351"/>
      <c r="ANN1092" s="351"/>
      <c r="ANO1092" s="351"/>
      <c r="ANP1092" s="351"/>
      <c r="ANQ1092" s="351"/>
      <c r="ANR1092" s="351"/>
      <c r="ANS1092" s="351"/>
      <c r="ANT1092" s="351"/>
      <c r="ANU1092" s="351"/>
      <c r="ANV1092" s="351"/>
      <c r="ANW1092" s="351"/>
      <c r="ANX1092" s="351"/>
      <c r="ANY1092" s="351"/>
      <c r="ANZ1092" s="351"/>
      <c r="AOA1092" s="351"/>
      <c r="AOB1092" s="351"/>
      <c r="AOC1092" s="351"/>
      <c r="AOD1092" s="351"/>
      <c r="AOE1092" s="351"/>
      <c r="AOF1092" s="351"/>
      <c r="AOG1092" s="351"/>
      <c r="AOH1092" s="351"/>
      <c r="AOI1092" s="351"/>
      <c r="AOJ1092" s="351"/>
      <c r="AOK1092" s="351"/>
      <c r="AOL1092" s="351"/>
      <c r="AOM1092" s="351"/>
      <c r="AON1092" s="351"/>
      <c r="AOO1092" s="351"/>
      <c r="AOP1092" s="351"/>
      <c r="AOQ1092" s="351"/>
      <c r="AOR1092" s="351"/>
      <c r="AOS1092" s="351"/>
      <c r="AOT1092" s="351"/>
      <c r="AOU1092" s="351"/>
      <c r="AOV1092" s="351"/>
      <c r="AOW1092" s="351"/>
      <c r="AOX1092" s="351"/>
      <c r="AOY1092" s="351"/>
      <c r="AOZ1092" s="351"/>
      <c r="APA1092" s="351"/>
      <c r="APB1092" s="351"/>
      <c r="APC1092" s="351"/>
      <c r="APD1092" s="351"/>
      <c r="APE1092" s="351"/>
      <c r="APF1092" s="351"/>
      <c r="APG1092" s="351"/>
      <c r="APH1092" s="351"/>
      <c r="API1092" s="351"/>
      <c r="APJ1092" s="351"/>
      <c r="APK1092" s="351"/>
      <c r="APL1092" s="351"/>
      <c r="APM1092" s="351"/>
      <c r="APN1092" s="351"/>
      <c r="APO1092" s="351"/>
      <c r="APP1092" s="351"/>
      <c r="APQ1092" s="351"/>
      <c r="APR1092" s="351"/>
      <c r="APS1092" s="351"/>
      <c r="APT1092" s="351"/>
      <c r="APU1092" s="351"/>
      <c r="APV1092" s="351"/>
      <c r="APW1092" s="351"/>
      <c r="APX1092" s="351"/>
      <c r="APY1092" s="351"/>
      <c r="APZ1092" s="351"/>
      <c r="AQA1092" s="351"/>
      <c r="AQB1092" s="351"/>
      <c r="AQC1092" s="351"/>
      <c r="AQD1092" s="351"/>
      <c r="AQE1092" s="351"/>
      <c r="AQF1092" s="351"/>
      <c r="AQG1092" s="351"/>
      <c r="AQH1092" s="351"/>
      <c r="AQI1092" s="351"/>
      <c r="AQJ1092" s="351"/>
      <c r="AQK1092" s="351"/>
      <c r="AQL1092" s="351"/>
      <c r="AQM1092" s="351"/>
      <c r="AQN1092" s="351"/>
      <c r="AQO1092" s="351"/>
      <c r="AQP1092" s="351"/>
      <c r="AQQ1092" s="351"/>
      <c r="AQR1092" s="351"/>
      <c r="AQS1092" s="351"/>
      <c r="AQT1092" s="351"/>
      <c r="AQU1092" s="351"/>
      <c r="AQV1092" s="351"/>
      <c r="AQW1092" s="351"/>
      <c r="AQX1092" s="351"/>
      <c r="AQY1092" s="351"/>
      <c r="AQZ1092" s="351"/>
      <c r="ARA1092" s="351"/>
      <c r="ARB1092" s="351"/>
      <c r="ARC1092" s="351"/>
      <c r="ARD1092" s="351"/>
      <c r="ARE1092" s="351"/>
      <c r="ARF1092" s="351"/>
      <c r="ARG1092" s="351"/>
      <c r="ARH1092" s="351"/>
      <c r="ARI1092" s="351"/>
      <c r="ARJ1092" s="351"/>
      <c r="ARK1092" s="351"/>
      <c r="ARL1092" s="351"/>
      <c r="ARM1092" s="351"/>
      <c r="ARN1092" s="351"/>
      <c r="ARO1092" s="351"/>
      <c r="ARP1092" s="351"/>
      <c r="ARQ1092" s="351"/>
      <c r="ARR1092" s="351"/>
      <c r="ARS1092" s="351"/>
      <c r="ART1092" s="351"/>
      <c r="ARU1092" s="351"/>
      <c r="ARV1092" s="351"/>
      <c r="ARW1092" s="351"/>
      <c r="ARX1092" s="351"/>
      <c r="ARY1092" s="351"/>
      <c r="ARZ1092" s="351"/>
      <c r="ASA1092" s="351"/>
      <c r="ASB1092" s="351"/>
      <c r="ASC1092" s="351"/>
      <c r="ASD1092" s="351"/>
      <c r="ASE1092" s="351"/>
      <c r="ASF1092" s="351"/>
      <c r="ASG1092" s="351"/>
      <c r="ASH1092" s="351"/>
      <c r="ASI1092" s="351"/>
      <c r="ASJ1092" s="351"/>
      <c r="ASK1092" s="351"/>
      <c r="ASL1092" s="351"/>
      <c r="ASM1092" s="351"/>
      <c r="ASN1092" s="351"/>
      <c r="ASO1092" s="351"/>
      <c r="ASP1092" s="351"/>
      <c r="ASQ1092" s="351"/>
      <c r="ASR1092" s="351"/>
      <c r="ASS1092" s="351"/>
      <c r="AST1092" s="351"/>
      <c r="ASU1092" s="351"/>
      <c r="ASV1092" s="351"/>
      <c r="ASW1092" s="351"/>
      <c r="ASX1092" s="351"/>
      <c r="ASY1092" s="351"/>
      <c r="ASZ1092" s="351"/>
      <c r="ATA1092" s="351"/>
      <c r="ATB1092" s="351"/>
      <c r="ATC1092" s="351"/>
      <c r="ATD1092" s="351"/>
      <c r="ATE1092" s="351"/>
      <c r="ATF1092" s="351"/>
      <c r="ATG1092" s="351"/>
      <c r="ATH1092" s="351"/>
      <c r="ATI1092" s="351"/>
      <c r="ATJ1092" s="351"/>
      <c r="ATK1092" s="351"/>
      <c r="ATL1092" s="351"/>
      <c r="ATM1092" s="351"/>
      <c r="ATN1092" s="351"/>
      <c r="ATO1092" s="351"/>
      <c r="ATP1092" s="351"/>
      <c r="ATQ1092" s="351"/>
      <c r="ATR1092" s="351"/>
      <c r="ATS1092" s="351"/>
      <c r="ATT1092" s="351"/>
      <c r="ATU1092" s="351"/>
      <c r="ATV1092" s="351"/>
      <c r="ATW1092" s="351"/>
      <c r="ATX1092" s="351"/>
      <c r="ATY1092" s="351"/>
      <c r="ATZ1092" s="351"/>
      <c r="AUA1092" s="351"/>
      <c r="AUB1092" s="351"/>
      <c r="AUC1092" s="351"/>
      <c r="AUD1092" s="351"/>
      <c r="AUE1092" s="351"/>
      <c r="AUF1092" s="351"/>
      <c r="AUG1092" s="351"/>
      <c r="AUH1092" s="351"/>
      <c r="AUI1092" s="351"/>
      <c r="AUJ1092" s="351"/>
      <c r="AUK1092" s="351"/>
      <c r="AUL1092" s="351"/>
      <c r="AUM1092" s="351"/>
      <c r="AUN1092" s="351"/>
      <c r="AUO1092" s="351"/>
      <c r="AUP1092" s="351"/>
      <c r="AUQ1092" s="351"/>
      <c r="AUR1092" s="351"/>
      <c r="AUS1092" s="351"/>
      <c r="AUT1092" s="351"/>
      <c r="AUU1092" s="351"/>
      <c r="AUV1092" s="351"/>
      <c r="AUW1092" s="351"/>
      <c r="AUX1092" s="351"/>
      <c r="AUY1092" s="351"/>
      <c r="AUZ1092" s="351"/>
      <c r="AVA1092" s="351"/>
      <c r="AVB1092" s="351"/>
      <c r="AVC1092" s="351"/>
      <c r="AVD1092" s="351"/>
      <c r="AVE1092" s="351"/>
      <c r="AVF1092" s="351"/>
      <c r="AVG1092" s="351"/>
      <c r="AVH1092" s="351"/>
      <c r="AVI1092" s="351"/>
      <c r="AVJ1092" s="351"/>
      <c r="AVK1092" s="351"/>
      <c r="AVL1092" s="490"/>
      <c r="AVM1092" s="156"/>
      <c r="AVN1092" s="156"/>
      <c r="AVO1092" s="156"/>
      <c r="AVP1092" s="301"/>
      <c r="AVQ1092" s="437"/>
      <c r="AVR1092" s="437"/>
      <c r="AVS1092" s="157"/>
      <c r="AVT1092" s="157"/>
      <c r="AVU1092" s="157"/>
      <c r="AVV1092" s="156"/>
      <c r="AVW1092" s="156"/>
      <c r="AVX1092" s="156"/>
      <c r="AVY1092" s="156"/>
      <c r="AVZ1092" s="156"/>
      <c r="AWA1092" s="156"/>
      <c r="AWB1092" s="156"/>
      <c r="AWC1092" s="156"/>
      <c r="AWD1092" s="156"/>
      <c r="AWE1092" s="157"/>
      <c r="AWF1092" s="156"/>
      <c r="AWG1092" s="297"/>
      <c r="AWH1092" s="297"/>
      <c r="AWI1092" s="297"/>
      <c r="AWJ1092" s="297"/>
      <c r="AWK1092" s="50"/>
      <c r="AWL1092" s="50"/>
      <c r="AWM1092" s="50"/>
      <c r="AWN1092" s="50"/>
      <c r="AWO1092" s="50"/>
      <c r="AWP1092" s="50"/>
      <c r="AWQ1092" s="50"/>
      <c r="AWR1092" s="50"/>
      <c r="AWS1092" s="50"/>
      <c r="AWT1092" s="50"/>
      <c r="AWU1092" s="50"/>
      <c r="AWV1092" s="50"/>
      <c r="AWW1092" s="50"/>
      <c r="AWX1092" s="50"/>
      <c r="AWY1092" s="50"/>
      <c r="AWZ1092" s="50"/>
      <c r="AXA1092" s="50"/>
      <c r="AXB1092" s="50"/>
      <c r="AXC1092" s="50"/>
      <c r="AXD1092" s="50"/>
      <c r="AXE1092" s="50"/>
      <c r="AXF1092" s="50"/>
      <c r="AXG1092" s="50"/>
      <c r="AXH1092" s="50"/>
      <c r="AXI1092" s="50"/>
      <c r="AXJ1092" s="50"/>
      <c r="AXK1092" s="50"/>
      <c r="AXL1092" s="50"/>
      <c r="AXM1092" s="50"/>
      <c r="AXN1092" s="50"/>
      <c r="AXO1092" s="50"/>
      <c r="AXP1092" s="50"/>
      <c r="AXQ1092" s="50"/>
      <c r="AXR1092" s="50"/>
      <c r="AXS1092" s="50"/>
      <c r="AXT1092" s="50"/>
      <c r="AXU1092" s="50"/>
      <c r="AXV1092" s="50"/>
      <c r="AXW1092" s="50"/>
      <c r="AXX1092" s="50"/>
      <c r="AXY1092" s="50"/>
      <c r="AXZ1092" s="50"/>
      <c r="AYA1092" s="50"/>
      <c r="AYB1092" s="50"/>
      <c r="AYC1092" s="50"/>
      <c r="AYD1092" s="50"/>
      <c r="AYE1092" s="50"/>
      <c r="AYF1092" s="50"/>
      <c r="AYG1092" s="50"/>
      <c r="AYH1092" s="50"/>
      <c r="AYI1092" s="50"/>
      <c r="AYJ1092" s="50"/>
      <c r="AYK1092" s="50"/>
      <c r="AYL1092" s="50"/>
      <c r="AYM1092" s="50"/>
      <c r="AYN1092" s="50"/>
      <c r="AYO1092" s="50"/>
      <c r="AYP1092" s="50"/>
      <c r="AYQ1092" s="50"/>
      <c r="AYR1092" s="50"/>
      <c r="AYS1092" s="50"/>
      <c r="AYT1092" s="50"/>
      <c r="AYU1092" s="50"/>
      <c r="AYV1092" s="50"/>
      <c r="AYW1092" s="50"/>
      <c r="AYX1092" s="50"/>
      <c r="AYY1092" s="50"/>
      <c r="AYZ1092" s="50"/>
      <c r="AZA1092" s="50"/>
      <c r="AZB1092" s="50"/>
      <c r="AZC1092" s="50"/>
      <c r="AZD1092" s="50"/>
      <c r="AZE1092" s="50"/>
      <c r="AZF1092" s="50"/>
      <c r="AZG1092" s="50"/>
      <c r="AZH1092" s="50"/>
      <c r="AZI1092" s="50"/>
      <c r="AZJ1092" s="50"/>
      <c r="AZK1092" s="50"/>
      <c r="AZL1092" s="50"/>
      <c r="AZM1092" s="50"/>
      <c r="AZN1092" s="50"/>
      <c r="AZO1092" s="50"/>
      <c r="AZP1092" s="50"/>
      <c r="AZQ1092" s="50"/>
      <c r="AZR1092" s="50"/>
      <c r="AZS1092" s="50"/>
      <c r="AZT1092" s="50"/>
      <c r="AZU1092" s="50"/>
      <c r="AZV1092" s="50"/>
      <c r="AZW1092" s="50"/>
      <c r="AZX1092" s="50"/>
      <c r="AZY1092" s="50"/>
      <c r="AZZ1092" s="50"/>
      <c r="BAA1092" s="50"/>
      <c r="BAB1092" s="50"/>
      <c r="BAC1092" s="50"/>
      <c r="BAD1092" s="50"/>
      <c r="BAE1092" s="50"/>
      <c r="BAF1092" s="50"/>
      <c r="BAG1092" s="50"/>
      <c r="BAH1092" s="50"/>
      <c r="BAI1092" s="50"/>
      <c r="BAJ1092" s="50"/>
      <c r="BAK1092" s="50"/>
      <c r="BAL1092" s="50"/>
      <c r="BAM1092" s="50"/>
      <c r="BAN1092" s="16"/>
      <c r="BAO1092" s="16"/>
      <c r="BAP1092" s="16"/>
      <c r="BAQ1092" s="16"/>
      <c r="BAR1092" s="16"/>
      <c r="BAS1092" s="16"/>
      <c r="BAT1092" s="16"/>
      <c r="BAU1092" s="16"/>
      <c r="BAV1092" s="16"/>
      <c r="BAW1092" s="16"/>
      <c r="BAX1092" s="16"/>
      <c r="BAY1092" s="16"/>
      <c r="BAZ1092" s="16"/>
      <c r="BBA1092" s="16"/>
      <c r="BBB1092" s="16"/>
      <c r="BBC1092" s="16"/>
      <c r="BBD1092" s="16"/>
      <c r="BBE1092" s="16"/>
      <c r="BBF1092" s="16"/>
      <c r="BBG1092" s="16"/>
      <c r="BBH1092" s="16"/>
      <c r="BBI1092" s="16"/>
      <c r="BBJ1092" s="16"/>
      <c r="BBK1092" s="16"/>
      <c r="BBL1092" s="16"/>
      <c r="BBM1092" s="16"/>
      <c r="BBN1092" s="16"/>
      <c r="BBO1092" s="16"/>
      <c r="BBP1092" s="16"/>
      <c r="BBQ1092" s="16"/>
      <c r="BBR1092" s="16"/>
      <c r="BBS1092" s="16"/>
      <c r="BBT1092" s="16"/>
      <c r="BBU1092" s="16"/>
      <c r="BBV1092" s="16"/>
      <c r="BBW1092" s="16"/>
      <c r="BBX1092" s="16"/>
      <c r="BBY1092" s="16"/>
      <c r="BBZ1092" s="16"/>
      <c r="BCA1092" s="16"/>
      <c r="BCB1092" s="16"/>
      <c r="BCC1092" s="16"/>
      <c r="BCD1092" s="16"/>
      <c r="BCE1092" s="16"/>
      <c r="BCF1092" s="16"/>
      <c r="BCG1092" s="16"/>
      <c r="BCH1092" s="16"/>
      <c r="BCI1092" s="16"/>
      <c r="BCJ1092" s="16"/>
      <c r="BCK1092" s="16"/>
      <c r="BCL1092" s="16"/>
      <c r="BCM1092" s="16"/>
      <c r="BCN1092" s="16"/>
      <c r="BCO1092" s="16"/>
      <c r="BCP1092" s="16"/>
      <c r="BCQ1092" s="16"/>
      <c r="BCR1092" s="16"/>
      <c r="BCS1092" s="16"/>
      <c r="BCT1092" s="16"/>
      <c r="BCU1092" s="16"/>
      <c r="BCV1092" s="16"/>
      <c r="BCW1092" s="16"/>
      <c r="BCX1092" s="16"/>
      <c r="BCY1092" s="16"/>
      <c r="BCZ1092" s="16"/>
      <c r="BDA1092" s="16"/>
      <c r="BDB1092" s="16"/>
      <c r="BDC1092" s="16"/>
      <c r="BDD1092" s="16"/>
      <c r="BDE1092" s="16"/>
      <c r="BDF1092" s="16"/>
      <c r="BDG1092" s="16"/>
      <c r="BDH1092" s="16"/>
      <c r="BDI1092" s="16"/>
      <c r="BDJ1092" s="16"/>
      <c r="BDK1092" s="16"/>
      <c r="BDL1092" s="16"/>
      <c r="BDM1092" s="16"/>
      <c r="BDN1092" s="16"/>
      <c r="BDO1092" s="16"/>
      <c r="BDP1092" s="16"/>
      <c r="BDQ1092" s="16"/>
      <c r="BDR1092" s="16"/>
      <c r="BDS1092" s="16"/>
      <c r="BDT1092" s="16"/>
      <c r="BDU1092" s="16"/>
      <c r="BDV1092" s="16"/>
      <c r="BDW1092" s="16"/>
      <c r="BDX1092" s="16"/>
      <c r="BDY1092" s="16"/>
      <c r="BDZ1092" s="16"/>
      <c r="BEA1092" s="16"/>
      <c r="BEB1092" s="16"/>
      <c r="BEC1092" s="16"/>
      <c r="BED1092" s="16"/>
      <c r="BEE1092" s="16"/>
      <c r="BEF1092" s="16"/>
      <c r="BEG1092" s="16"/>
      <c r="BEH1092" s="16"/>
      <c r="BEI1092" s="16"/>
      <c r="BEJ1092" s="16"/>
      <c r="BEK1092" s="16"/>
      <c r="BEL1092" s="16"/>
      <c r="BEM1092" s="16"/>
      <c r="BEN1092" s="16"/>
      <c r="BEO1092" s="16"/>
      <c r="BEP1092" s="16"/>
      <c r="BEQ1092" s="16"/>
      <c r="BER1092" s="16"/>
      <c r="BES1092" s="16"/>
      <c r="BET1092" s="16"/>
      <c r="BEU1092" s="16"/>
      <c r="BEV1092" s="16"/>
      <c r="BEW1092" s="16"/>
      <c r="BEX1092" s="16"/>
      <c r="BEY1092" s="16"/>
      <c r="BEZ1092" s="16"/>
      <c r="BFA1092" s="16"/>
      <c r="BFB1092" s="16"/>
      <c r="BFC1092" s="16"/>
      <c r="BFD1092" s="16"/>
      <c r="BFE1092" s="16"/>
      <c r="BFF1092" s="16"/>
      <c r="BFG1092" s="16"/>
      <c r="BFH1092" s="16"/>
      <c r="BFI1092" s="16"/>
      <c r="BFJ1092" s="16"/>
      <c r="BFK1092" s="16"/>
      <c r="BFL1092" s="16"/>
      <c r="BFM1092" s="16"/>
      <c r="BFN1092" s="16"/>
      <c r="BFO1092" s="16"/>
      <c r="BFP1092" s="16"/>
      <c r="BFQ1092" s="16"/>
      <c r="BFR1092" s="16"/>
      <c r="BFS1092" s="16"/>
      <c r="BFT1092" s="16"/>
      <c r="BFU1092" s="16"/>
      <c r="BFV1092" s="16"/>
      <c r="BFW1092" s="16"/>
      <c r="BFX1092" s="16"/>
      <c r="BFY1092" s="16"/>
      <c r="BFZ1092" s="16"/>
      <c r="BGA1092" s="16"/>
      <c r="BGB1092" s="16"/>
      <c r="BGC1092" s="16"/>
      <c r="BGD1092" s="16"/>
      <c r="BGE1092" s="16"/>
      <c r="BGF1092" s="16"/>
      <c r="BGG1092" s="16"/>
      <c r="BGH1092" s="16"/>
      <c r="BGI1092" s="16"/>
      <c r="BGJ1092" s="16"/>
      <c r="BGK1092" s="16"/>
      <c r="BGL1092" s="16"/>
      <c r="BGM1092" s="16"/>
      <c r="BGN1092" s="16"/>
      <c r="BGO1092" s="16"/>
      <c r="BGP1092" s="16"/>
      <c r="BGQ1092" s="16"/>
      <c r="BGR1092" s="16"/>
      <c r="BGS1092" s="16"/>
      <c r="BGT1092" s="16"/>
      <c r="BGU1092" s="16"/>
      <c r="BGV1092" s="16"/>
      <c r="BGW1092" s="16"/>
      <c r="BGX1092" s="16"/>
      <c r="BGY1092" s="16"/>
      <c r="BGZ1092" s="16"/>
      <c r="BHA1092" s="16"/>
      <c r="BHB1092" s="16"/>
      <c r="BHC1092" s="16"/>
      <c r="BHD1092" s="16"/>
      <c r="BHE1092" s="16"/>
      <c r="BHF1092" s="16"/>
      <c r="BHG1092" s="16"/>
      <c r="BHH1092" s="16"/>
      <c r="BHI1092" s="16"/>
      <c r="BHJ1092" s="16"/>
      <c r="BHK1092" s="16"/>
      <c r="BHL1092" s="16"/>
      <c r="BHM1092" s="16"/>
      <c r="BHN1092" s="16"/>
      <c r="BHO1092" s="16"/>
      <c r="BHP1092" s="16"/>
      <c r="BHQ1092" s="16"/>
      <c r="BHR1092" s="16"/>
      <c r="BHS1092" s="16"/>
      <c r="BHT1092" s="16"/>
      <c r="BHU1092" s="16"/>
      <c r="BHV1092" s="16"/>
      <c r="BHW1092" s="16"/>
      <c r="BHX1092" s="16"/>
      <c r="BHY1092" s="16"/>
      <c r="BHZ1092" s="16"/>
      <c r="BIA1092" s="16"/>
      <c r="BIB1092" s="16"/>
      <c r="BIC1092" s="16"/>
      <c r="BID1092" s="16"/>
      <c r="BIE1092" s="16"/>
      <c r="BIF1092" s="16"/>
      <c r="BIG1092" s="16"/>
      <c r="BIH1092" s="16"/>
      <c r="BII1092" s="16"/>
      <c r="BIJ1092" s="16"/>
      <c r="BIK1092" s="16"/>
      <c r="BIL1092" s="16"/>
      <c r="BIM1092" s="16"/>
      <c r="BIN1092" s="16"/>
      <c r="BIO1092" s="16"/>
      <c r="BIP1092" s="16"/>
      <c r="BIQ1092" s="16"/>
      <c r="BIR1092" s="16"/>
      <c r="BIS1092" s="16"/>
      <c r="BIT1092" s="16"/>
      <c r="BIU1092" s="16"/>
      <c r="BIV1092" s="16"/>
      <c r="BIW1092" s="16"/>
      <c r="BIX1092" s="16"/>
      <c r="BIY1092" s="16"/>
      <c r="BIZ1092" s="16"/>
      <c r="BJA1092" s="16"/>
      <c r="BJB1092" s="16"/>
      <c r="BJC1092" s="16"/>
      <c r="BJD1092" s="16"/>
      <c r="BJE1092" s="16"/>
      <c r="BJF1092" s="16"/>
      <c r="BJG1092" s="16"/>
      <c r="BJH1092" s="16"/>
      <c r="BJI1092" s="16"/>
      <c r="BJJ1092" s="16"/>
      <c r="BJK1092" s="16"/>
      <c r="BJL1092" s="16"/>
      <c r="BJM1092" s="16"/>
      <c r="BJN1092" s="16"/>
      <c r="BJO1092" s="16"/>
      <c r="BJP1092" s="16"/>
      <c r="BJQ1092" s="16"/>
      <c r="BJR1092" s="16"/>
      <c r="BJS1092" s="16"/>
      <c r="BJT1092" s="16"/>
      <c r="BJU1092" s="16"/>
      <c r="BJV1092" s="16"/>
      <c r="BJW1092" s="16"/>
      <c r="BJX1092" s="16"/>
      <c r="BJY1092" s="16"/>
      <c r="BJZ1092" s="16"/>
      <c r="BKA1092" s="16"/>
      <c r="BKB1092" s="16"/>
      <c r="BKC1092" s="16"/>
      <c r="BKD1092" s="16"/>
      <c r="BKE1092" s="16"/>
      <c r="BKF1092" s="16"/>
      <c r="BKG1092" s="16"/>
      <c r="BKH1092" s="16"/>
      <c r="BKI1092" s="16"/>
      <c r="BKJ1092" s="16"/>
      <c r="BKK1092" s="16"/>
      <c r="BKL1092" s="16"/>
      <c r="BKM1092" s="16"/>
      <c r="BKN1092" s="16"/>
      <c r="BKO1092" s="16"/>
      <c r="BKP1092" s="16"/>
      <c r="BKQ1092" s="16"/>
      <c r="BKR1092" s="16"/>
      <c r="BKS1092" s="16"/>
      <c r="BKT1092" s="16"/>
      <c r="BKU1092" s="16"/>
      <c r="BKV1092" s="16"/>
      <c r="BKW1092" s="16"/>
      <c r="BKX1092" s="16"/>
      <c r="BKY1092" s="16"/>
      <c r="BKZ1092" s="16"/>
      <c r="BLA1092" s="16"/>
      <c r="BLB1092" s="16"/>
      <c r="BLC1092" s="16"/>
      <c r="BLD1092" s="16"/>
      <c r="BLE1092" s="16"/>
      <c r="BLF1092" s="16"/>
      <c r="BLG1092" s="16"/>
      <c r="BLH1092" s="16"/>
      <c r="BLI1092" s="16"/>
      <c r="BLJ1092" s="16"/>
      <c r="BLK1092" s="16"/>
      <c r="BLL1092" s="16"/>
      <c r="BLM1092" s="16"/>
      <c r="BLN1092" s="16"/>
      <c r="BLO1092" s="16"/>
      <c r="BLP1092" s="16"/>
      <c r="BLQ1092" s="16"/>
      <c r="BLR1092" s="16"/>
      <c r="BLS1092" s="16"/>
      <c r="BLT1092" s="16"/>
      <c r="BLU1092" s="16"/>
      <c r="BLV1092" s="16"/>
      <c r="BLW1092" s="16"/>
      <c r="BLX1092" s="16"/>
      <c r="BLY1092" s="16"/>
      <c r="BLZ1092" s="16"/>
      <c r="BMA1092" s="16"/>
      <c r="BMB1092" s="16"/>
      <c r="BMC1092" s="16"/>
      <c r="BMD1092" s="16"/>
      <c r="BME1092" s="16"/>
      <c r="BMF1092" s="16"/>
      <c r="BMG1092" s="16"/>
      <c r="BMH1092" s="16"/>
      <c r="BMI1092" s="16"/>
      <c r="BMJ1092" s="16"/>
      <c r="BMK1092" s="16"/>
      <c r="BML1092" s="16"/>
      <c r="BMM1092" s="16"/>
      <c r="BMN1092" s="16"/>
      <c r="BMO1092" s="16"/>
      <c r="BMP1092" s="16"/>
      <c r="BMQ1092" s="16"/>
      <c r="BMR1092" s="16"/>
      <c r="BMS1092" s="16"/>
      <c r="BMT1092" s="16"/>
      <c r="BMU1092" s="16"/>
      <c r="BMV1092" s="16"/>
      <c r="BMW1092" s="16"/>
      <c r="BMX1092" s="16"/>
      <c r="BMY1092" s="16"/>
      <c r="BMZ1092" s="16"/>
      <c r="BNA1092" s="16"/>
      <c r="BNB1092" s="16"/>
      <c r="BNC1092" s="16"/>
      <c r="BND1092" s="16"/>
      <c r="BNE1092" s="16"/>
      <c r="BNF1092" s="16"/>
      <c r="BNG1092" s="16"/>
      <c r="BNH1092" s="16"/>
      <c r="BNI1092" s="16"/>
      <c r="BNJ1092" s="16"/>
      <c r="BNK1092" s="16"/>
      <c r="BNL1092" s="16"/>
      <c r="BNM1092" s="16"/>
      <c r="BNN1092" s="16"/>
      <c r="BNO1092" s="16"/>
      <c r="BNP1092" s="16"/>
      <c r="BNQ1092" s="16"/>
      <c r="BNR1092" s="16"/>
      <c r="BNS1092" s="16"/>
      <c r="BNT1092" s="16"/>
      <c r="BNU1092" s="16"/>
      <c r="BNV1092" s="16"/>
      <c r="BNW1092" s="16"/>
      <c r="BNX1092" s="16"/>
      <c r="BNY1092" s="16"/>
      <c r="BNZ1092" s="16"/>
      <c r="BOA1092" s="16"/>
      <c r="BOB1092" s="16"/>
      <c r="BOC1092" s="16"/>
      <c r="BOD1092" s="16"/>
      <c r="BOE1092" s="16"/>
      <c r="BOF1092" s="16"/>
      <c r="BOG1092" s="16"/>
      <c r="BOH1092" s="16"/>
      <c r="BOI1092" s="16"/>
      <c r="BOJ1092" s="16"/>
      <c r="BOK1092" s="16"/>
      <c r="BOL1092" s="16"/>
      <c r="BOM1092" s="16"/>
      <c r="BON1092" s="16"/>
      <c r="BOO1092" s="16"/>
      <c r="BOP1092" s="16"/>
      <c r="BOQ1092" s="16"/>
      <c r="BOR1092" s="16"/>
      <c r="BOS1092" s="16"/>
      <c r="BOT1092" s="16"/>
      <c r="BOU1092" s="16"/>
      <c r="BOV1092" s="16"/>
      <c r="BOW1092" s="16"/>
      <c r="BOX1092" s="16"/>
      <c r="BOY1092" s="16"/>
      <c r="BOZ1092" s="16"/>
      <c r="BPA1092" s="16"/>
      <c r="BPB1092" s="16"/>
      <c r="BPC1092" s="16"/>
      <c r="BPD1092" s="16"/>
      <c r="BPE1092" s="16"/>
      <c r="BPF1092" s="16"/>
      <c r="BPG1092" s="16"/>
      <c r="BPH1092" s="16"/>
      <c r="BPI1092" s="16"/>
      <c r="BPJ1092" s="16"/>
      <c r="BPK1092" s="16"/>
      <c r="BPL1092" s="16"/>
      <c r="BPM1092" s="16"/>
      <c r="BPN1092" s="16"/>
      <c r="BPO1092" s="16"/>
      <c r="BPP1092" s="16"/>
      <c r="BPQ1092" s="16"/>
      <c r="BPR1092" s="16"/>
      <c r="BPS1092" s="16"/>
      <c r="BPT1092" s="16"/>
      <c r="BPU1092" s="16"/>
      <c r="BPV1092" s="16"/>
      <c r="BPW1092" s="16"/>
      <c r="BPX1092" s="16"/>
      <c r="BPY1092" s="16"/>
      <c r="BPZ1092" s="16"/>
      <c r="BQA1092" s="16"/>
      <c r="BQB1092" s="16"/>
      <c r="BQC1092" s="16"/>
      <c r="BQD1092" s="16"/>
      <c r="BQE1092" s="16"/>
      <c r="BQF1092" s="16"/>
      <c r="BQG1092" s="16"/>
      <c r="BQH1092" s="16"/>
      <c r="BQI1092" s="16"/>
      <c r="BQJ1092" s="16"/>
      <c r="BQK1092" s="16"/>
      <c r="BQL1092" s="16"/>
      <c r="BQM1092" s="16"/>
      <c r="BQN1092" s="16"/>
      <c r="BQO1092" s="16"/>
      <c r="BQP1092" s="16"/>
      <c r="BQQ1092" s="16"/>
      <c r="BQR1092" s="16"/>
      <c r="BQS1092" s="16"/>
      <c r="BQT1092" s="16"/>
      <c r="BQU1092" s="16"/>
      <c r="BQV1092" s="16"/>
      <c r="BQW1092" s="16"/>
      <c r="BQX1092" s="16"/>
      <c r="BQY1092" s="16"/>
      <c r="BQZ1092" s="16"/>
      <c r="BRA1092" s="16"/>
      <c r="BRB1092" s="16"/>
      <c r="BRC1092" s="16"/>
      <c r="BRD1092" s="16"/>
      <c r="BRE1092" s="16"/>
      <c r="BRF1092" s="16"/>
      <c r="BRG1092" s="16"/>
      <c r="BRH1092" s="16"/>
      <c r="BRI1092" s="16"/>
      <c r="BRJ1092" s="16"/>
      <c r="BRK1092" s="16"/>
      <c r="BRL1092" s="16"/>
      <c r="BRM1092" s="16"/>
      <c r="BRN1092" s="16"/>
      <c r="BRO1092" s="16"/>
      <c r="BRP1092" s="16"/>
      <c r="BRQ1092" s="16"/>
      <c r="BRR1092" s="16"/>
      <c r="BRS1092" s="16"/>
      <c r="BRT1092" s="16"/>
      <c r="BRU1092" s="16"/>
      <c r="BRV1092" s="16"/>
      <c r="BRW1092" s="16"/>
      <c r="BRX1092" s="16"/>
      <c r="BRY1092" s="16"/>
      <c r="BRZ1092" s="16"/>
      <c r="BSA1092" s="16"/>
      <c r="BSB1092" s="16"/>
      <c r="BSC1092" s="16"/>
      <c r="BSD1092" s="16"/>
      <c r="BSE1092" s="16"/>
      <c r="BSF1092" s="16"/>
      <c r="BSG1092" s="16"/>
      <c r="BSH1092" s="16"/>
      <c r="BSI1092" s="16"/>
      <c r="BSJ1092" s="16"/>
      <c r="BSK1092" s="16"/>
      <c r="BSL1092" s="16"/>
      <c r="BSM1092" s="16"/>
      <c r="BSN1092" s="16"/>
      <c r="BSO1092" s="16"/>
      <c r="BSP1092" s="16"/>
      <c r="BSQ1092" s="16"/>
      <c r="BSR1092" s="16"/>
      <c r="BSS1092" s="16"/>
      <c r="BST1092" s="16"/>
      <c r="BSU1092" s="16"/>
      <c r="BSV1092" s="16"/>
      <c r="BSW1092" s="16"/>
      <c r="BSX1092" s="16"/>
      <c r="BSY1092" s="16"/>
      <c r="BSZ1092" s="16"/>
      <c r="BTA1092" s="16"/>
      <c r="BTB1092" s="16"/>
      <c r="BTC1092" s="16"/>
      <c r="BTD1092" s="16"/>
      <c r="BTE1092" s="16"/>
      <c r="BTF1092" s="16"/>
      <c r="BTG1092" s="16"/>
      <c r="BTH1092" s="16"/>
      <c r="BTI1092" s="16"/>
      <c r="BTJ1092" s="16"/>
      <c r="BTK1092" s="16"/>
      <c r="BTL1092" s="16"/>
      <c r="BTM1092" s="16"/>
      <c r="BTN1092" s="16"/>
      <c r="BTO1092" s="16"/>
      <c r="BTP1092" s="16"/>
      <c r="BTQ1092" s="16"/>
      <c r="BTR1092" s="16"/>
      <c r="BTS1092" s="16"/>
      <c r="BTT1092" s="16"/>
      <c r="BTU1092" s="16"/>
      <c r="BTV1092" s="16"/>
      <c r="BTW1092" s="16"/>
      <c r="BTX1092" s="16"/>
      <c r="BTY1092" s="16"/>
      <c r="BTZ1092" s="16"/>
      <c r="BUA1092" s="16"/>
      <c r="BUB1092" s="16"/>
      <c r="BUC1092" s="16"/>
      <c r="BUD1092" s="16"/>
      <c r="BUE1092" s="16"/>
      <c r="BUF1092" s="16"/>
      <c r="BUG1092" s="16"/>
      <c r="BUH1092" s="16"/>
      <c r="BUI1092" s="16"/>
      <c r="BUJ1092" s="16"/>
      <c r="BUK1092" s="16"/>
      <c r="BUL1092" s="16"/>
      <c r="BUM1092" s="16"/>
      <c r="BUN1092" s="16"/>
      <c r="BUO1092" s="16"/>
      <c r="BUP1092" s="16"/>
      <c r="BUQ1092" s="16"/>
      <c r="BUR1092" s="16"/>
      <c r="BUS1092" s="16"/>
      <c r="BUT1092" s="16"/>
      <c r="BUU1092" s="16"/>
      <c r="BUV1092" s="16"/>
      <c r="BUW1092" s="16"/>
      <c r="BUX1092" s="16"/>
      <c r="BUY1092" s="16"/>
      <c r="BUZ1092" s="16"/>
      <c r="BVA1092" s="351"/>
      <c r="BVB1092" s="351"/>
      <c r="BVC1092" s="351"/>
      <c r="BVD1092" s="351"/>
      <c r="BVE1092" s="351"/>
      <c r="BVF1092" s="351"/>
      <c r="BVG1092" s="351"/>
      <c r="BVH1092" s="351"/>
      <c r="BVI1092" s="351"/>
      <c r="BVJ1092" s="351"/>
      <c r="BVK1092" s="351"/>
      <c r="BVL1092" s="351"/>
      <c r="BVM1092" s="351"/>
      <c r="BVN1092" s="351"/>
      <c r="BVO1092" s="351"/>
      <c r="BVP1092" s="351"/>
      <c r="BVQ1092" s="351"/>
      <c r="BVR1092" s="351"/>
      <c r="BVS1092" s="351"/>
      <c r="BVT1092" s="351"/>
      <c r="BVU1092" s="351"/>
      <c r="BVV1092" s="351"/>
      <c r="BVW1092" s="351"/>
      <c r="BVX1092" s="351"/>
      <c r="BVY1092" s="351"/>
      <c r="BVZ1092" s="351"/>
      <c r="BWA1092" s="351"/>
      <c r="BWB1092" s="351"/>
      <c r="BWC1092" s="351"/>
      <c r="BWD1092" s="351"/>
      <c r="BWE1092" s="351"/>
      <c r="BWF1092" s="351"/>
      <c r="BWG1092" s="351"/>
      <c r="BWH1092" s="351"/>
      <c r="BWI1092" s="351"/>
      <c r="BWJ1092" s="351"/>
      <c r="BWK1092" s="351"/>
      <c r="BWL1092" s="351"/>
      <c r="BWM1092" s="351"/>
      <c r="BWN1092" s="351"/>
      <c r="BWO1092" s="351"/>
      <c r="BWP1092" s="351"/>
      <c r="BWQ1092" s="351"/>
      <c r="BWR1092" s="351"/>
      <c r="BWS1092" s="351"/>
      <c r="BWT1092" s="351"/>
      <c r="BWU1092" s="351"/>
      <c r="BWV1092" s="351"/>
      <c r="BWW1092" s="351"/>
      <c r="BWX1092" s="351"/>
      <c r="BWY1092" s="351"/>
      <c r="BWZ1092" s="351"/>
      <c r="BXA1092" s="351"/>
      <c r="BXB1092" s="351"/>
      <c r="BXC1092" s="351"/>
      <c r="BXD1092" s="351"/>
      <c r="BXE1092" s="351"/>
      <c r="BXF1092" s="351"/>
      <c r="BXG1092" s="351"/>
      <c r="BXH1092" s="351"/>
      <c r="BXI1092" s="351"/>
      <c r="BXJ1092" s="351"/>
      <c r="BXK1092" s="351"/>
      <c r="BXL1092" s="351"/>
      <c r="BXM1092" s="351"/>
      <c r="BXN1092" s="351"/>
      <c r="BXO1092" s="351"/>
      <c r="BXP1092" s="351"/>
      <c r="BXQ1092" s="351"/>
      <c r="BXR1092" s="351"/>
      <c r="BXS1092" s="351"/>
      <c r="BXT1092" s="351"/>
      <c r="BXU1092" s="351"/>
      <c r="BXV1092" s="351"/>
      <c r="BXW1092" s="351"/>
      <c r="BXX1092" s="351"/>
      <c r="BXY1092" s="351"/>
      <c r="BXZ1092" s="351"/>
      <c r="BYA1092" s="351"/>
      <c r="BYB1092" s="351"/>
      <c r="BYC1092" s="351"/>
      <c r="BYD1092" s="351"/>
      <c r="BYE1092" s="351"/>
      <c r="BYF1092" s="351"/>
      <c r="BYG1092" s="351"/>
      <c r="BYH1092" s="351"/>
      <c r="BYI1092" s="351"/>
      <c r="BYJ1092" s="351"/>
      <c r="BYK1092" s="351"/>
      <c r="BYL1092" s="351"/>
      <c r="BYM1092" s="351"/>
      <c r="BYN1092" s="351"/>
      <c r="BYO1092" s="351"/>
      <c r="BYP1092" s="351"/>
      <c r="BYQ1092" s="351"/>
      <c r="BYR1092" s="351"/>
      <c r="BYS1092" s="351"/>
      <c r="BYT1092" s="351"/>
      <c r="BYU1092" s="351"/>
      <c r="BYV1092" s="351"/>
      <c r="BYW1092" s="351"/>
      <c r="BYX1092" s="351"/>
      <c r="BYY1092" s="351"/>
      <c r="BYZ1092" s="351"/>
      <c r="BZA1092" s="351"/>
      <c r="BZB1092" s="351"/>
      <c r="BZC1092" s="351"/>
      <c r="BZD1092" s="351"/>
      <c r="BZE1092" s="351"/>
      <c r="BZF1092" s="351"/>
      <c r="BZG1092" s="351"/>
      <c r="BZH1092" s="351"/>
      <c r="BZI1092" s="351"/>
      <c r="BZJ1092" s="351"/>
      <c r="BZK1092" s="351"/>
      <c r="BZL1092" s="351"/>
      <c r="BZM1092" s="351"/>
      <c r="BZN1092" s="351"/>
      <c r="BZO1092" s="351"/>
      <c r="BZP1092" s="351"/>
      <c r="BZQ1092" s="351"/>
      <c r="BZR1092" s="351"/>
      <c r="BZS1092" s="351"/>
      <c r="BZT1092" s="351"/>
      <c r="BZU1092" s="351"/>
      <c r="BZV1092" s="351"/>
      <c r="BZW1092" s="351"/>
      <c r="BZX1092" s="351"/>
      <c r="BZY1092" s="351"/>
      <c r="BZZ1092" s="351"/>
      <c r="CAA1092" s="351"/>
      <c r="CAB1092" s="351"/>
      <c r="CAC1092" s="351"/>
      <c r="CAD1092" s="351"/>
      <c r="CAE1092" s="351"/>
      <c r="CAF1092" s="351"/>
      <c r="CAG1092" s="351"/>
      <c r="CAH1092" s="351"/>
      <c r="CAI1092" s="351"/>
      <c r="CAJ1092" s="351"/>
      <c r="CAK1092" s="351"/>
      <c r="CAL1092" s="351"/>
      <c r="CAM1092" s="351"/>
      <c r="CAN1092" s="351"/>
      <c r="CAO1092" s="351"/>
      <c r="CAP1092" s="351"/>
      <c r="CAQ1092" s="351"/>
      <c r="CAR1092" s="351"/>
      <c r="CAS1092" s="351"/>
      <c r="CAT1092" s="351"/>
      <c r="CAU1092" s="351"/>
      <c r="CAV1092" s="351"/>
      <c r="CAW1092" s="351"/>
      <c r="CAX1092" s="351"/>
      <c r="CAY1092" s="351"/>
      <c r="CAZ1092" s="351"/>
      <c r="CBA1092" s="351"/>
      <c r="CBB1092" s="351"/>
      <c r="CBC1092" s="351"/>
      <c r="CBD1092" s="351"/>
      <c r="CBE1092" s="351"/>
      <c r="CBF1092" s="351"/>
      <c r="CBG1092" s="351"/>
      <c r="CBH1092" s="351"/>
      <c r="CBI1092" s="351"/>
      <c r="CBJ1092" s="351"/>
      <c r="CBK1092" s="351"/>
      <c r="CBL1092" s="351"/>
      <c r="CBM1092" s="351"/>
      <c r="CBN1092" s="351"/>
      <c r="CBO1092" s="351"/>
      <c r="CBP1092" s="351"/>
      <c r="CBQ1092" s="351"/>
      <c r="CBR1092" s="351"/>
      <c r="CBS1092" s="351"/>
      <c r="CBT1092" s="351"/>
      <c r="CBU1092" s="351"/>
      <c r="CBV1092" s="351"/>
      <c r="CBW1092" s="351"/>
      <c r="CBX1092" s="351"/>
      <c r="CBY1092" s="351"/>
      <c r="CBZ1092" s="351"/>
      <c r="CCA1092" s="351"/>
      <c r="CCB1092" s="351"/>
      <c r="CCC1092" s="351"/>
      <c r="CCD1092" s="351"/>
      <c r="CCE1092" s="351"/>
      <c r="CCF1092" s="351"/>
      <c r="CCG1092" s="351"/>
      <c r="CCH1092" s="351"/>
      <c r="CCI1092" s="351"/>
      <c r="CCJ1092" s="351"/>
      <c r="CCK1092" s="351"/>
      <c r="CCL1092" s="351"/>
      <c r="CCM1092" s="351"/>
      <c r="CCN1092" s="351"/>
      <c r="CCO1092" s="351"/>
      <c r="CCP1092" s="351"/>
      <c r="CCQ1092" s="351"/>
      <c r="CCR1092" s="351"/>
      <c r="CCS1092" s="351"/>
      <c r="CCT1092" s="351"/>
      <c r="CCU1092" s="351"/>
      <c r="CCV1092" s="351"/>
      <c r="CCW1092" s="351"/>
      <c r="CCX1092" s="351"/>
      <c r="CCY1092" s="351"/>
      <c r="CCZ1092" s="351"/>
      <c r="CDA1092" s="351"/>
      <c r="CDB1092" s="351"/>
      <c r="CDC1092" s="351"/>
      <c r="CDD1092" s="351"/>
      <c r="CDE1092" s="351"/>
      <c r="CDF1092" s="351"/>
      <c r="CDG1092" s="351"/>
      <c r="CDH1092" s="351"/>
      <c r="CDI1092" s="351"/>
      <c r="CDJ1092" s="351"/>
      <c r="CDK1092" s="351"/>
      <c r="CDL1092" s="351"/>
      <c r="CDM1092" s="351"/>
      <c r="CDN1092" s="351"/>
      <c r="CDO1092" s="351"/>
      <c r="CDP1092" s="351"/>
      <c r="CDQ1092" s="351"/>
      <c r="CDR1092" s="351"/>
      <c r="CDS1092" s="351"/>
      <c r="CDT1092" s="351"/>
      <c r="CDU1092" s="351"/>
      <c r="CDV1092" s="351"/>
      <c r="CDW1092" s="351"/>
      <c r="CDX1092" s="351"/>
      <c r="CDY1092" s="351"/>
      <c r="CDZ1092" s="351"/>
      <c r="CEA1092" s="351"/>
      <c r="CEB1092" s="351"/>
      <c r="CEC1092" s="351"/>
      <c r="CED1092" s="351"/>
      <c r="CEE1092" s="351"/>
      <c r="CEF1092" s="351"/>
      <c r="CEG1092" s="351"/>
      <c r="CEH1092" s="351"/>
      <c r="CEI1092" s="351"/>
      <c r="CEJ1092" s="351"/>
      <c r="CEK1092" s="351"/>
      <c r="CEL1092" s="351"/>
      <c r="CEM1092" s="351"/>
      <c r="CEN1092" s="351"/>
      <c r="CEO1092" s="351"/>
      <c r="CEP1092" s="351"/>
      <c r="CEQ1092" s="351"/>
      <c r="CER1092" s="351"/>
      <c r="CES1092" s="351"/>
      <c r="CET1092" s="351"/>
      <c r="CEU1092" s="351"/>
      <c r="CEV1092" s="351"/>
      <c r="CEW1092" s="351"/>
      <c r="CEX1092" s="351"/>
      <c r="CEY1092" s="351"/>
      <c r="CEZ1092" s="351"/>
      <c r="CFA1092" s="351"/>
      <c r="CFB1092" s="351"/>
      <c r="CFC1092" s="351"/>
      <c r="CFD1092" s="351"/>
      <c r="CFE1092" s="351"/>
      <c r="CFF1092" s="351"/>
      <c r="CFG1092" s="351"/>
      <c r="CFH1092" s="351"/>
      <c r="CFI1092" s="351"/>
      <c r="CFJ1092" s="351"/>
      <c r="CFK1092" s="351"/>
      <c r="CFL1092" s="351"/>
      <c r="CFM1092" s="351"/>
      <c r="CFN1092" s="351"/>
      <c r="CFO1092" s="351"/>
      <c r="CFP1092" s="351"/>
      <c r="CFQ1092" s="351"/>
      <c r="CFR1092" s="351"/>
      <c r="CFS1092" s="351"/>
      <c r="CFT1092" s="351"/>
      <c r="CFU1092" s="351"/>
      <c r="CFV1092" s="351"/>
      <c r="CFW1092" s="351"/>
      <c r="CFX1092" s="351"/>
      <c r="CFY1092" s="351"/>
      <c r="CFZ1092" s="351"/>
      <c r="CGA1092" s="351"/>
      <c r="CGB1092" s="351"/>
      <c r="CGC1092" s="351"/>
      <c r="CGD1092" s="351"/>
      <c r="CGE1092" s="351"/>
      <c r="CGF1092" s="351"/>
      <c r="CGG1092" s="351"/>
      <c r="CGH1092" s="351"/>
      <c r="CGI1092" s="351"/>
      <c r="CGJ1092" s="351"/>
      <c r="CGK1092" s="351"/>
      <c r="CGL1092" s="351"/>
      <c r="CGM1092" s="351"/>
      <c r="CGN1092" s="351"/>
      <c r="CGO1092" s="351"/>
      <c r="CGP1092" s="351"/>
      <c r="CGQ1092" s="351"/>
      <c r="CGR1092" s="351"/>
      <c r="CGS1092" s="351"/>
      <c r="CGT1092" s="351"/>
      <c r="CGU1092" s="351"/>
      <c r="CGV1092" s="351"/>
      <c r="CGW1092" s="351"/>
      <c r="CGX1092" s="351"/>
      <c r="CGY1092" s="351"/>
      <c r="CGZ1092" s="351"/>
      <c r="CHA1092" s="351"/>
      <c r="CHB1092" s="351"/>
      <c r="CHC1092" s="351"/>
      <c r="CHD1092" s="351"/>
      <c r="CHE1092" s="351"/>
      <c r="CHF1092" s="351"/>
      <c r="CHG1092" s="351"/>
      <c r="CHH1092" s="351"/>
      <c r="CHI1092" s="351"/>
      <c r="CHJ1092" s="351"/>
      <c r="CHK1092" s="351"/>
      <c r="CHL1092" s="351"/>
      <c r="CHM1092" s="351"/>
      <c r="CHN1092" s="351"/>
      <c r="CHO1092" s="351"/>
      <c r="CHP1092" s="351"/>
      <c r="CHQ1092" s="351"/>
      <c r="CHR1092" s="351"/>
      <c r="CHS1092" s="351"/>
      <c r="CHT1092" s="351"/>
      <c r="CHU1092" s="351"/>
      <c r="CHV1092" s="351"/>
      <c r="CHW1092" s="351"/>
      <c r="CHX1092" s="351"/>
      <c r="CHY1092" s="351"/>
      <c r="CHZ1092" s="351"/>
      <c r="CIA1092" s="351"/>
      <c r="CIB1092" s="351"/>
      <c r="CIC1092" s="351"/>
      <c r="CID1092" s="351"/>
      <c r="CIE1092" s="351"/>
      <c r="CIF1092" s="351"/>
      <c r="CIG1092" s="351"/>
      <c r="CIH1092" s="351"/>
      <c r="CII1092" s="351"/>
      <c r="CIJ1092" s="351"/>
      <c r="CIK1092" s="351"/>
      <c r="CIL1092" s="351"/>
      <c r="CIM1092" s="351"/>
      <c r="CIN1092" s="351"/>
      <c r="CIO1092" s="351"/>
      <c r="CIP1092" s="351"/>
      <c r="CIQ1092" s="351"/>
      <c r="CIR1092" s="351"/>
      <c r="CIS1092" s="351"/>
      <c r="CIT1092" s="351"/>
      <c r="CIU1092" s="351"/>
      <c r="CIV1092" s="351"/>
      <c r="CIW1092" s="351"/>
      <c r="CIX1092" s="351"/>
      <c r="CIY1092" s="351"/>
      <c r="CIZ1092" s="351"/>
      <c r="CJA1092" s="351"/>
      <c r="CJB1092" s="351"/>
      <c r="CJC1092" s="351"/>
      <c r="CJD1092" s="351"/>
      <c r="CJE1092" s="351"/>
      <c r="CJF1092" s="351"/>
      <c r="CJG1092" s="351"/>
      <c r="CJH1092" s="351"/>
      <c r="CJI1092" s="351"/>
      <c r="CJJ1092" s="351"/>
      <c r="CJK1092" s="351"/>
      <c r="CJL1092" s="351"/>
      <c r="CJM1092" s="351"/>
      <c r="CJN1092" s="351"/>
      <c r="CJO1092" s="351"/>
      <c r="CJP1092" s="351"/>
      <c r="CJQ1092" s="351"/>
      <c r="CJR1092" s="351"/>
      <c r="CJS1092" s="351"/>
      <c r="CJT1092" s="351"/>
      <c r="CJU1092" s="351"/>
      <c r="CJV1092" s="351"/>
      <c r="CJW1092" s="351"/>
      <c r="CJX1092" s="351"/>
      <c r="CJY1092" s="351"/>
      <c r="CJZ1092" s="351"/>
      <c r="CKA1092" s="351"/>
      <c r="CKB1092" s="351"/>
      <c r="CKC1092" s="351"/>
      <c r="CKD1092" s="351"/>
      <c r="CKE1092" s="351"/>
      <c r="CKF1092" s="351"/>
      <c r="CKG1092" s="351"/>
      <c r="CKH1092" s="351"/>
      <c r="CKI1092" s="351"/>
      <c r="CKJ1092" s="351"/>
      <c r="CKK1092" s="351"/>
      <c r="CKL1092" s="351"/>
      <c r="CKM1092" s="351"/>
      <c r="CKN1092" s="351"/>
      <c r="CKO1092" s="351"/>
      <c r="CKP1092" s="351"/>
      <c r="CKQ1092" s="351"/>
      <c r="CKR1092" s="351"/>
      <c r="CKS1092" s="351"/>
      <c r="CKT1092" s="351"/>
      <c r="CKU1092" s="351"/>
      <c r="CKV1092" s="351"/>
      <c r="CKW1092" s="351"/>
      <c r="CKX1092" s="351"/>
      <c r="CKY1092" s="351"/>
      <c r="CKZ1092" s="351"/>
      <c r="CLA1092" s="351"/>
      <c r="CLB1092" s="351"/>
      <c r="CLC1092" s="351"/>
      <c r="CLD1092" s="351"/>
      <c r="CLE1092" s="351"/>
      <c r="CLF1092" s="351"/>
      <c r="CLG1092" s="351"/>
      <c r="CLH1092" s="351"/>
      <c r="CLI1092" s="351"/>
      <c r="CLJ1092" s="351"/>
      <c r="CLK1092" s="351"/>
      <c r="CLL1092" s="351"/>
      <c r="CLM1092" s="351"/>
      <c r="CLN1092" s="351"/>
      <c r="CLO1092" s="351"/>
      <c r="CLP1092" s="351"/>
      <c r="CLQ1092" s="351"/>
      <c r="CLR1092" s="351"/>
      <c r="CLS1092" s="351"/>
      <c r="CLT1092" s="351"/>
      <c r="CLU1092" s="351"/>
      <c r="CLV1092" s="351"/>
      <c r="CLW1092" s="351"/>
      <c r="CLX1092" s="351"/>
      <c r="CLY1092" s="351"/>
      <c r="CLZ1092" s="351"/>
      <c r="CMA1092" s="351"/>
      <c r="CMB1092" s="351"/>
      <c r="CMC1092" s="351"/>
      <c r="CMD1092" s="351"/>
      <c r="CME1092" s="351"/>
      <c r="CMF1092" s="351"/>
      <c r="CMG1092" s="351"/>
      <c r="CMH1092" s="351"/>
      <c r="CMI1092" s="351"/>
      <c r="CMJ1092" s="351"/>
      <c r="CMK1092" s="351"/>
      <c r="CML1092" s="351"/>
      <c r="CMM1092" s="351"/>
      <c r="CMN1092" s="351"/>
      <c r="CMO1092" s="351"/>
      <c r="CMP1092" s="351"/>
      <c r="CMQ1092" s="351"/>
      <c r="CMR1092" s="351"/>
      <c r="CMS1092" s="351"/>
      <c r="CMT1092" s="351"/>
      <c r="CMU1092" s="351"/>
      <c r="CMV1092" s="351"/>
      <c r="CMW1092" s="351"/>
      <c r="CMX1092" s="351"/>
      <c r="CMY1092" s="351"/>
      <c r="CMZ1092" s="351"/>
      <c r="CNA1092" s="351"/>
      <c r="CNB1092" s="351"/>
      <c r="CNC1092" s="351"/>
      <c r="CND1092" s="351"/>
      <c r="CNE1092" s="351"/>
      <c r="CNF1092" s="351"/>
      <c r="CNG1092" s="351"/>
      <c r="CNH1092" s="351"/>
      <c r="CNI1092" s="351"/>
      <c r="CNJ1092" s="351"/>
      <c r="CNK1092" s="351"/>
      <c r="CNL1092" s="351"/>
      <c r="CNM1092" s="351"/>
      <c r="CNN1092" s="351"/>
      <c r="CNO1092" s="351"/>
      <c r="CNP1092" s="351"/>
      <c r="CNQ1092" s="351"/>
      <c r="CNR1092" s="351"/>
      <c r="CNS1092" s="351"/>
      <c r="CNT1092" s="351"/>
      <c r="CNU1092" s="351"/>
      <c r="CNV1092" s="351"/>
      <c r="CNW1092" s="351"/>
      <c r="CNX1092" s="351"/>
      <c r="CNY1092" s="351"/>
      <c r="CNZ1092" s="351"/>
      <c r="COA1092" s="351"/>
      <c r="COB1092" s="351"/>
      <c r="COC1092" s="351"/>
      <c r="COD1092" s="351"/>
      <c r="COE1092" s="351"/>
      <c r="COF1092" s="351"/>
      <c r="COG1092" s="351"/>
      <c r="COH1092" s="351"/>
      <c r="COI1092" s="351"/>
      <c r="COJ1092" s="351"/>
      <c r="COK1092" s="351"/>
      <c r="COL1092" s="351"/>
      <c r="COM1092" s="351"/>
      <c r="CON1092" s="351"/>
      <c r="COO1092" s="351"/>
      <c r="COP1092" s="351"/>
      <c r="COQ1092" s="351"/>
      <c r="COR1092" s="351"/>
      <c r="COS1092" s="351"/>
      <c r="COT1092" s="351"/>
      <c r="COU1092" s="351"/>
      <c r="COV1092" s="351"/>
      <c r="COW1092" s="351"/>
      <c r="COX1092" s="351"/>
      <c r="COY1092" s="351"/>
      <c r="COZ1092" s="351"/>
      <c r="CPA1092" s="351"/>
      <c r="CPB1092" s="351"/>
      <c r="CPC1092" s="351"/>
      <c r="CPD1092" s="351"/>
      <c r="CPE1092" s="351"/>
      <c r="CPF1092" s="351"/>
      <c r="CPG1092" s="351"/>
      <c r="CPH1092" s="351"/>
      <c r="CPI1092" s="351"/>
      <c r="CPJ1092" s="351"/>
      <c r="CPK1092" s="351"/>
      <c r="CPL1092" s="351"/>
      <c r="CPM1092" s="351"/>
      <c r="CPN1092" s="351"/>
      <c r="CPO1092" s="351"/>
      <c r="CPP1092" s="351"/>
      <c r="CPQ1092" s="351"/>
      <c r="CPR1092" s="351"/>
      <c r="CPS1092" s="351"/>
      <c r="CPT1092" s="351"/>
      <c r="CPU1092" s="351"/>
      <c r="CPV1092" s="351"/>
      <c r="CPW1092" s="351"/>
      <c r="CPX1092" s="351"/>
      <c r="CPY1092" s="351"/>
      <c r="CPZ1092" s="351"/>
      <c r="CQA1092" s="351"/>
      <c r="CQB1092" s="351"/>
      <c r="CQC1092" s="351"/>
      <c r="CQD1092" s="351"/>
      <c r="CQE1092" s="351"/>
      <c r="CQF1092" s="351"/>
      <c r="CQG1092" s="351"/>
      <c r="CQH1092" s="351"/>
      <c r="CQI1092" s="351"/>
      <c r="CQJ1092" s="351"/>
      <c r="CQK1092" s="351"/>
      <c r="CQL1092" s="351"/>
      <c r="CQM1092" s="351"/>
      <c r="CQN1092" s="351"/>
      <c r="CQO1092" s="351"/>
      <c r="CQP1092" s="351"/>
      <c r="CQQ1092" s="351"/>
      <c r="CQR1092" s="351"/>
      <c r="CQS1092" s="351"/>
      <c r="CQT1092" s="351"/>
      <c r="CQU1092" s="351"/>
      <c r="CQV1092" s="351"/>
      <c r="CQW1092" s="351"/>
      <c r="CQX1092" s="351"/>
      <c r="CQY1092" s="351"/>
      <c r="CQZ1092" s="351"/>
      <c r="CRA1092" s="351"/>
      <c r="CRB1092" s="351"/>
      <c r="CRC1092" s="351"/>
      <c r="CRD1092" s="351"/>
      <c r="CRE1092" s="351"/>
      <c r="CRF1092" s="351"/>
      <c r="CRG1092" s="351"/>
      <c r="CRH1092" s="351"/>
      <c r="CRI1092" s="351"/>
      <c r="CRJ1092" s="351"/>
      <c r="CRK1092" s="351"/>
      <c r="CRL1092" s="351"/>
      <c r="CRM1092" s="351"/>
      <c r="CRN1092" s="351"/>
      <c r="CRO1092" s="351"/>
      <c r="CRP1092" s="351"/>
      <c r="CRQ1092" s="351"/>
      <c r="CRR1092" s="351"/>
      <c r="CRS1092" s="351"/>
      <c r="CRT1092" s="351"/>
      <c r="CRU1092" s="351"/>
      <c r="CRV1092" s="351"/>
    </row>
    <row r="1093" spans="1:2518" ht="45.75" customHeight="1">
      <c r="A1093" s="589">
        <f>1+A1092</f>
        <v>1092</v>
      </c>
      <c r="B1093" s="87" t="s">
        <v>10373</v>
      </c>
      <c r="C1093" s="70" t="s">
        <v>10374</v>
      </c>
      <c r="D1093" s="74" t="s">
        <v>8490</v>
      </c>
      <c r="E1093" s="71">
        <v>45576</v>
      </c>
      <c r="F1093" s="72">
        <v>45580</v>
      </c>
      <c r="G1093" s="72">
        <v>45646</v>
      </c>
      <c r="H1093" s="70" t="s">
        <v>416</v>
      </c>
      <c r="I1093" s="75" t="s">
        <v>9637</v>
      </c>
      <c r="J1093" s="95" t="s">
        <v>10375</v>
      </c>
      <c r="K1093" s="122">
        <v>53123005</v>
      </c>
      <c r="L1093" s="70">
        <v>8</v>
      </c>
      <c r="M1093" s="111" t="s">
        <v>97</v>
      </c>
      <c r="N1093" s="77" t="s">
        <v>5078</v>
      </c>
      <c r="O1093" s="87" t="s">
        <v>6113</v>
      </c>
      <c r="P1093" s="70" t="s">
        <v>7595</v>
      </c>
      <c r="Q1093" s="70" t="s">
        <v>9117</v>
      </c>
      <c r="R1093" s="79">
        <v>66</v>
      </c>
      <c r="S1093" s="70" t="s">
        <v>8730</v>
      </c>
      <c r="T1093" s="123" t="s">
        <v>9932</v>
      </c>
      <c r="U1093" s="124">
        <v>2024003596</v>
      </c>
      <c r="V1093" s="123" t="s">
        <v>9932</v>
      </c>
      <c r="W1093" s="125">
        <v>45576</v>
      </c>
      <c r="X1093" s="126" t="s">
        <v>103</v>
      </c>
      <c r="Y1093" s="311" t="s">
        <v>9934</v>
      </c>
      <c r="Z1093" s="84" t="s">
        <v>9932</v>
      </c>
      <c r="AA1093" s="86">
        <v>0</v>
      </c>
      <c r="AB1093" s="85">
        <v>0</v>
      </c>
      <c r="AC1093" s="86">
        <v>0</v>
      </c>
      <c r="AD1093" s="86">
        <v>0</v>
      </c>
      <c r="AE1093" s="86">
        <v>0</v>
      </c>
      <c r="AF1093" s="86">
        <v>0</v>
      </c>
      <c r="AG1093" s="86">
        <v>0</v>
      </c>
      <c r="AH1093" s="86">
        <v>0</v>
      </c>
      <c r="AI1093" s="86">
        <v>0</v>
      </c>
      <c r="AJ1093" s="86">
        <v>0</v>
      </c>
      <c r="AK1093" s="78" t="s">
        <v>104</v>
      </c>
      <c r="AL1093" s="103" t="s">
        <v>10376</v>
      </c>
      <c r="AM1093" s="70" t="s">
        <v>7590</v>
      </c>
      <c r="AN1093" s="76" t="s">
        <v>10377</v>
      </c>
      <c r="AO1093" s="78" t="s">
        <v>114</v>
      </c>
      <c r="AP1093" s="70" t="s">
        <v>114</v>
      </c>
      <c r="AQ1093" s="118" t="s">
        <v>114</v>
      </c>
      <c r="AR1093" s="78" t="s">
        <v>114</v>
      </c>
      <c r="AS1093" s="70" t="s">
        <v>109</v>
      </c>
      <c r="AT1093" s="78" t="s">
        <v>109</v>
      </c>
      <c r="AU1093" s="78" t="s">
        <v>392</v>
      </c>
      <c r="AV1093" s="70" t="s">
        <v>9324</v>
      </c>
      <c r="AW1093" s="70" t="s">
        <v>9324</v>
      </c>
      <c r="AX1093" s="70" t="s">
        <v>109</v>
      </c>
      <c r="AY1093" s="70" t="s">
        <v>108</v>
      </c>
      <c r="AZ1093" s="92" t="s">
        <v>9324</v>
      </c>
      <c r="BA1093" s="70" t="s">
        <v>9324</v>
      </c>
      <c r="BB1093" s="100"/>
      <c r="BC1093" s="92" t="s">
        <v>9324</v>
      </c>
      <c r="BD1093" s="79" t="s">
        <v>9324</v>
      </c>
      <c r="BE1093" s="79" t="s">
        <v>9324</v>
      </c>
      <c r="BF1093" s="79" t="s">
        <v>9324</v>
      </c>
      <c r="BG1093" s="92" t="s">
        <v>9324</v>
      </c>
      <c r="BH1093" s="90" t="s">
        <v>9932</v>
      </c>
      <c r="BI1093" s="438" t="s">
        <v>135</v>
      </c>
      <c r="BJ1093" s="70" t="s">
        <v>9324</v>
      </c>
      <c r="BK1093" s="77" t="s">
        <v>114</v>
      </c>
      <c r="BL1093" s="92" t="s">
        <v>9324</v>
      </c>
      <c r="BM1093" s="479" t="s">
        <v>136</v>
      </c>
      <c r="BN1093" s="104" t="s">
        <v>161</v>
      </c>
      <c r="BO1093" s="77" t="s">
        <v>9675</v>
      </c>
      <c r="BP1093" s="77" t="s">
        <v>10061</v>
      </c>
      <c r="BQ1093" s="77">
        <v>39</v>
      </c>
      <c r="BR1093" s="77">
        <v>31122</v>
      </c>
      <c r="BS1093" s="77" t="s">
        <v>108</v>
      </c>
      <c r="BT1093" s="77" t="s">
        <v>108</v>
      </c>
      <c r="BU1093" s="105" t="s">
        <v>108</v>
      </c>
      <c r="BV1093" s="77" t="s">
        <v>108</v>
      </c>
      <c r="BW1093" s="114" t="s">
        <v>108</v>
      </c>
      <c r="BX1093" s="95" t="s">
        <v>10378</v>
      </c>
      <c r="BY1093" s="77" t="s">
        <v>10379</v>
      </c>
      <c r="BZ1093" s="127" t="s">
        <v>10380</v>
      </c>
      <c r="CA1093" s="93" t="s">
        <v>5887</v>
      </c>
      <c r="CB1093" s="93" t="s">
        <v>5887</v>
      </c>
      <c r="CC1093" s="93" t="s">
        <v>1018</v>
      </c>
      <c r="CD1093" s="93"/>
      <c r="CE1093" s="93"/>
      <c r="CF1093" s="93"/>
      <c r="CG1093" s="93"/>
      <c r="CH1093" s="93"/>
      <c r="CI1093" s="93"/>
      <c r="CJ1093" s="93"/>
      <c r="CK1093" s="93"/>
      <c r="CL1093" s="93"/>
      <c r="CM1093" s="93" t="s">
        <v>109</v>
      </c>
      <c r="CN1093" s="93"/>
      <c r="CO1093" s="50"/>
      <c r="CP1093" s="50"/>
      <c r="CQ1093" s="50"/>
      <c r="CR1093" s="50"/>
      <c r="CS1093" s="50"/>
      <c r="CT1093" s="50"/>
      <c r="CU1093" s="50"/>
      <c r="CV1093" s="50"/>
      <c r="CW1093" s="50"/>
      <c r="CX1093" s="50"/>
      <c r="CY1093" s="50"/>
      <c r="CZ1093" s="50"/>
      <c r="DA1093" s="50"/>
      <c r="DB1093" s="50"/>
      <c r="DC1093" s="50"/>
      <c r="DD1093" s="50"/>
      <c r="DE1093" s="50"/>
      <c r="DF1093" s="50"/>
      <c r="DG1093" s="50"/>
      <c r="DH1093" s="50"/>
      <c r="DI1093" s="50"/>
      <c r="DJ1093" s="50"/>
      <c r="DK1093" s="50"/>
      <c r="DL1093" s="50"/>
      <c r="DM1093" s="50"/>
      <c r="DN1093" s="50"/>
      <c r="DO1093" s="50"/>
      <c r="DP1093" s="50"/>
      <c r="DQ1093" s="50"/>
      <c r="DR1093" s="50"/>
      <c r="DS1093" s="50"/>
      <c r="DT1093" s="50"/>
      <c r="DU1093" s="50"/>
      <c r="DV1093" s="50"/>
      <c r="DW1093" s="50"/>
      <c r="DX1093" s="50"/>
      <c r="DY1093" s="50"/>
      <c r="DZ1093" s="50"/>
      <c r="EA1093" s="50"/>
      <c r="EB1093" s="50"/>
      <c r="EC1093" s="50"/>
      <c r="ED1093" s="50"/>
      <c r="EE1093" s="50"/>
    </row>
    <row r="1094" spans="1:2518" s="351" customFormat="1" ht="45.75" customHeight="1">
      <c r="A1094" s="589">
        <f>1+A1093</f>
        <v>1093</v>
      </c>
      <c r="B1094" s="403" t="s">
        <v>10381</v>
      </c>
      <c r="C1094" s="156" t="s">
        <v>10382</v>
      </c>
      <c r="D1094" s="156" t="s">
        <v>6476</v>
      </c>
      <c r="E1094" s="156">
        <v>45576</v>
      </c>
      <c r="F1094" s="156">
        <v>45581</v>
      </c>
      <c r="G1094" s="156">
        <v>45646</v>
      </c>
      <c r="H1094" s="156" t="s">
        <v>416</v>
      </c>
      <c r="I1094" s="156" t="s">
        <v>9637</v>
      </c>
      <c r="J1094" s="301" t="s">
        <v>10383</v>
      </c>
      <c r="K1094" s="251">
        <v>1072662329</v>
      </c>
      <c r="L1094" s="156">
        <v>0</v>
      </c>
      <c r="M1094" s="156" t="s">
        <v>97</v>
      </c>
      <c r="N1094" s="156" t="s">
        <v>5078</v>
      </c>
      <c r="O1094" s="156" t="s">
        <v>2287</v>
      </c>
      <c r="P1094" s="156" t="s">
        <v>10384</v>
      </c>
      <c r="Q1094" s="156" t="s">
        <v>9689</v>
      </c>
      <c r="R1094" s="143">
        <v>65</v>
      </c>
      <c r="S1094" s="134" t="s">
        <v>10385</v>
      </c>
      <c r="T1094" s="253" t="s">
        <v>10386</v>
      </c>
      <c r="U1094" s="156">
        <v>2024003594</v>
      </c>
      <c r="V1094" s="253" t="s">
        <v>9435</v>
      </c>
      <c r="W1094" s="156">
        <v>45576</v>
      </c>
      <c r="X1094" s="156" t="s">
        <v>9741</v>
      </c>
      <c r="Y1094" s="317" t="s">
        <v>10387</v>
      </c>
      <c r="Z1094" s="156">
        <v>0</v>
      </c>
      <c r="AA1094" s="156">
        <v>0</v>
      </c>
      <c r="AB1094" s="156" t="s">
        <v>10386</v>
      </c>
      <c r="AC1094" s="156" t="s">
        <v>9694</v>
      </c>
      <c r="AD1094" s="156" t="s">
        <v>9694</v>
      </c>
      <c r="AE1094" s="156" t="s">
        <v>10386</v>
      </c>
      <c r="AF1094" s="156" t="s">
        <v>9694</v>
      </c>
      <c r="AG1094" s="156">
        <v>0</v>
      </c>
      <c r="AH1094" s="156">
        <v>0</v>
      </c>
      <c r="AI1094" s="156">
        <v>0</v>
      </c>
      <c r="AJ1094" s="156">
        <v>0</v>
      </c>
      <c r="AK1094" s="156" t="s">
        <v>104</v>
      </c>
      <c r="AL1094" s="103" t="s">
        <v>10388</v>
      </c>
      <c r="AM1094" s="156" t="s">
        <v>9032</v>
      </c>
      <c r="AN1094" s="156">
        <v>39744160</v>
      </c>
      <c r="AO1094" s="156" t="s">
        <v>114</v>
      </c>
      <c r="AP1094" s="156" t="s">
        <v>114</v>
      </c>
      <c r="AQ1094" s="156" t="s">
        <v>114</v>
      </c>
      <c r="AR1094" s="156" t="s">
        <v>114</v>
      </c>
      <c r="AS1094" s="156" t="s">
        <v>109</v>
      </c>
      <c r="AT1094" s="156" t="s">
        <v>109</v>
      </c>
      <c r="AU1094" s="156" t="s">
        <v>392</v>
      </c>
      <c r="AV1094" s="156" t="s">
        <v>9324</v>
      </c>
      <c r="AW1094" s="156" t="s">
        <v>9324</v>
      </c>
      <c r="AX1094" s="156" t="s">
        <v>109</v>
      </c>
      <c r="AY1094" s="156" t="s">
        <v>108</v>
      </c>
      <c r="AZ1094" s="156" t="s">
        <v>9324</v>
      </c>
      <c r="BA1094" s="156" t="s">
        <v>9324</v>
      </c>
      <c r="BB1094" s="156"/>
      <c r="BC1094" s="156" t="s">
        <v>9324</v>
      </c>
      <c r="BD1094" s="156" t="s">
        <v>9324</v>
      </c>
      <c r="BE1094" s="156" t="s">
        <v>9324</v>
      </c>
      <c r="BF1094" s="156" t="s">
        <v>9324</v>
      </c>
      <c r="BG1094" s="156" t="s">
        <v>9324</v>
      </c>
      <c r="BH1094" s="153" t="s">
        <v>10386</v>
      </c>
      <c r="BI1094" s="349" t="s">
        <v>113</v>
      </c>
      <c r="BJ1094" s="240" t="s">
        <v>9324</v>
      </c>
      <c r="BK1094" s="240" t="s">
        <v>114</v>
      </c>
      <c r="BL1094" s="240" t="s">
        <v>9324</v>
      </c>
      <c r="BM1094" s="437"/>
      <c r="BN1094" s="156" t="s">
        <v>161</v>
      </c>
      <c r="BO1094" s="156" t="s">
        <v>9675</v>
      </c>
      <c r="BP1094" s="156" t="s">
        <v>10389</v>
      </c>
      <c r="BQ1094" s="156">
        <v>33</v>
      </c>
      <c r="BR1094" s="156">
        <v>33523</v>
      </c>
      <c r="BS1094" s="156" t="s">
        <v>108</v>
      </c>
      <c r="BT1094" s="156" t="s">
        <v>108</v>
      </c>
      <c r="BU1094" s="156" t="s">
        <v>108</v>
      </c>
      <c r="BV1094" s="156" t="s">
        <v>108</v>
      </c>
      <c r="BW1094" s="156" t="s">
        <v>108</v>
      </c>
      <c r="BX1094" s="156" t="s">
        <v>10390</v>
      </c>
      <c r="BY1094" s="156" t="s">
        <v>10391</v>
      </c>
      <c r="BZ1094" s="156" t="s">
        <v>10392</v>
      </c>
      <c r="CA1094" s="157" t="s">
        <v>109</v>
      </c>
      <c r="CB1094" s="157" t="s">
        <v>109</v>
      </c>
      <c r="CC1094" s="157" t="s">
        <v>109</v>
      </c>
      <c r="CD1094" s="156"/>
      <c r="CE1094" s="156"/>
      <c r="CF1094" s="156"/>
      <c r="CG1094" s="156"/>
      <c r="CH1094" s="156"/>
      <c r="CI1094" s="156"/>
      <c r="CJ1094" s="156"/>
      <c r="CK1094" s="156"/>
      <c r="CL1094" s="156"/>
      <c r="CM1094" s="157" t="s">
        <v>109</v>
      </c>
      <c r="CN1094" s="156"/>
      <c r="CO1094" s="297"/>
      <c r="CP1094" s="297"/>
      <c r="CQ1094" s="297"/>
      <c r="CR1094" s="297"/>
      <c r="CS1094" s="50"/>
      <c r="CT1094" s="50"/>
      <c r="CU1094" s="50"/>
      <c r="CV1094" s="50"/>
      <c r="CW1094" s="50"/>
      <c r="CX1094" s="50"/>
      <c r="CY1094" s="50"/>
      <c r="CZ1094" s="50"/>
      <c r="DA1094" s="50"/>
      <c r="DB1094" s="50"/>
      <c r="DC1094" s="50"/>
      <c r="DD1094" s="50"/>
      <c r="DE1094" s="50"/>
      <c r="DF1094" s="50"/>
      <c r="DG1094" s="50"/>
      <c r="DH1094" s="50"/>
      <c r="DI1094" s="50"/>
      <c r="DJ1094" s="50"/>
      <c r="DK1094" s="50"/>
      <c r="DL1094" s="50"/>
      <c r="DM1094" s="50"/>
      <c r="DN1094" s="50"/>
      <c r="DO1094" s="50"/>
      <c r="DP1094" s="50"/>
      <c r="DQ1094" s="50"/>
      <c r="DR1094" s="50"/>
      <c r="DS1094" s="50"/>
      <c r="DT1094" s="50"/>
      <c r="DU1094" s="50"/>
      <c r="DV1094" s="50"/>
      <c r="DW1094" s="50"/>
      <c r="DX1094" s="50"/>
      <c r="DY1094" s="50"/>
      <c r="DZ1094" s="50"/>
      <c r="EA1094" s="50"/>
      <c r="EB1094" s="50"/>
      <c r="EC1094" s="50"/>
      <c r="ED1094" s="50"/>
      <c r="EE1094" s="50"/>
      <c r="EF1094" s="50"/>
      <c r="EG1094" s="50"/>
      <c r="EH1094" s="50"/>
      <c r="EI1094" s="50"/>
      <c r="EJ1094" s="50"/>
      <c r="EK1094" s="50"/>
      <c r="EL1094" s="50"/>
      <c r="EM1094" s="50"/>
      <c r="EN1094" s="50"/>
      <c r="EO1094" s="50"/>
      <c r="EP1094" s="50"/>
      <c r="EQ1094" s="50"/>
      <c r="ER1094" s="50"/>
      <c r="ES1094" s="50"/>
      <c r="ET1094" s="50"/>
      <c r="EU1094" s="50"/>
      <c r="EV1094" s="50"/>
      <c r="EW1094" s="50"/>
      <c r="EX1094" s="50"/>
      <c r="EY1094" s="50"/>
      <c r="EZ1094" s="50"/>
      <c r="FA1094" s="50"/>
      <c r="FB1094" s="50"/>
      <c r="FC1094" s="50"/>
      <c r="FD1094" s="50"/>
      <c r="FE1094" s="50"/>
      <c r="FF1094" s="50"/>
      <c r="FG1094" s="50"/>
      <c r="FH1094" s="50"/>
      <c r="FI1094" s="50"/>
      <c r="FJ1094" s="50"/>
      <c r="FK1094" s="50"/>
      <c r="FL1094" s="50"/>
      <c r="FM1094" s="50"/>
      <c r="FN1094" s="50"/>
      <c r="FO1094" s="50"/>
      <c r="FP1094" s="50"/>
      <c r="FQ1094" s="50"/>
      <c r="FR1094" s="50"/>
      <c r="FS1094" s="50"/>
      <c r="FT1094" s="50"/>
      <c r="FU1094" s="50"/>
      <c r="FV1094" s="50"/>
      <c r="FW1094" s="50"/>
      <c r="FX1094" s="50"/>
      <c r="FY1094" s="50"/>
      <c r="FZ1094" s="50"/>
      <c r="GA1094" s="50"/>
      <c r="GB1094" s="50"/>
      <c r="GC1094" s="50"/>
      <c r="GD1094" s="50"/>
      <c r="GE1094" s="50"/>
      <c r="GF1094" s="50"/>
      <c r="GG1094" s="50"/>
      <c r="GH1094" s="50"/>
      <c r="GI1094" s="50"/>
      <c r="GJ1094" s="50"/>
      <c r="GK1094" s="50"/>
      <c r="GL1094" s="50"/>
      <c r="GM1094" s="50"/>
      <c r="GN1094" s="50"/>
      <c r="GO1094" s="50"/>
      <c r="GP1094" s="50"/>
      <c r="GQ1094" s="50"/>
      <c r="GR1094" s="50"/>
      <c r="GS1094" s="50"/>
      <c r="GT1094" s="50"/>
      <c r="GU1094" s="50"/>
      <c r="GV1094" s="16"/>
      <c r="GW1094" s="16"/>
      <c r="GX1094" s="16"/>
      <c r="GY1094" s="16"/>
      <c r="GZ1094" s="16"/>
      <c r="HA1094" s="16"/>
      <c r="HB1094" s="16"/>
      <c r="HC1094" s="16"/>
      <c r="HD1094" s="16"/>
      <c r="HE1094" s="16"/>
      <c r="HF1094" s="16"/>
      <c r="HG1094" s="16"/>
      <c r="HH1094" s="16"/>
      <c r="HI1094" s="16"/>
      <c r="HJ1094" s="16"/>
      <c r="HK1094" s="16"/>
      <c r="HL1094" s="16"/>
      <c r="HM1094" s="16"/>
      <c r="HN1094" s="16"/>
      <c r="HO1094" s="16"/>
      <c r="HP1094" s="16"/>
      <c r="HQ1094" s="16"/>
      <c r="HR1094" s="16"/>
      <c r="HS1094" s="16"/>
      <c r="HT1094" s="16"/>
      <c r="HU1094" s="16"/>
      <c r="HV1094" s="16"/>
      <c r="HW1094" s="16"/>
      <c r="HX1094" s="16"/>
      <c r="HY1094" s="16"/>
      <c r="HZ1094" s="16"/>
      <c r="IA1094" s="16"/>
      <c r="IB1094" s="16"/>
      <c r="IC1094" s="16"/>
      <c r="ID1094" s="16"/>
      <c r="IE1094" s="16"/>
      <c r="IF1094" s="16"/>
      <c r="IG1094" s="16"/>
      <c r="IH1094" s="16"/>
      <c r="II1094" s="16"/>
      <c r="IJ1094" s="16"/>
      <c r="IK1094" s="16"/>
      <c r="IL1094" s="16"/>
      <c r="IM1094" s="16"/>
      <c r="IN1094" s="16"/>
      <c r="IO1094" s="16"/>
      <c r="IP1094" s="16"/>
      <c r="IQ1094" s="16"/>
      <c r="IR1094" s="16"/>
      <c r="IS1094" s="16"/>
      <c r="IT1094" s="16"/>
      <c r="IU1094" s="16"/>
      <c r="IV1094" s="16"/>
      <c r="IW1094" s="16"/>
      <c r="IX1094" s="16"/>
      <c r="IY1094" s="16"/>
      <c r="IZ1094" s="16"/>
      <c r="JA1094" s="16"/>
      <c r="JB1094" s="16"/>
      <c r="JC1094" s="16"/>
      <c r="JD1094" s="16"/>
      <c r="JE1094" s="16"/>
      <c r="JF1094" s="16"/>
      <c r="JG1094" s="16"/>
      <c r="JH1094" s="16"/>
      <c r="JI1094" s="16"/>
      <c r="JJ1094" s="16"/>
      <c r="JK1094" s="16"/>
      <c r="JL1094" s="16"/>
      <c r="JM1094" s="16"/>
      <c r="JN1094" s="16"/>
      <c r="JO1094" s="16"/>
      <c r="JP1094" s="16"/>
      <c r="JQ1094" s="16"/>
      <c r="JR1094" s="16"/>
      <c r="JS1094" s="16"/>
      <c r="JT1094" s="16"/>
      <c r="JU1094" s="16"/>
      <c r="JV1094" s="16"/>
      <c r="JW1094" s="16"/>
      <c r="JX1094" s="16"/>
      <c r="JY1094" s="16"/>
      <c r="JZ1094" s="16"/>
      <c r="KA1094" s="16"/>
      <c r="KB1094" s="16"/>
      <c r="KC1094" s="16"/>
      <c r="KD1094" s="16"/>
      <c r="KE1094" s="16"/>
      <c r="KF1094" s="16"/>
      <c r="KG1094" s="16"/>
      <c r="KH1094" s="16"/>
      <c r="KI1094" s="16"/>
      <c r="KJ1094" s="16"/>
      <c r="KK1094" s="16"/>
      <c r="KL1094" s="16"/>
      <c r="KM1094" s="16"/>
      <c r="KN1094" s="16"/>
      <c r="KO1094" s="16"/>
      <c r="KP1094" s="16"/>
      <c r="KQ1094" s="16"/>
      <c r="KR1094" s="16"/>
      <c r="KS1094" s="16"/>
      <c r="KT1094" s="16"/>
      <c r="KU1094" s="16"/>
      <c r="KV1094" s="16"/>
      <c r="KW1094" s="16"/>
      <c r="KX1094" s="16"/>
      <c r="KY1094" s="16"/>
      <c r="KZ1094" s="16"/>
      <c r="LA1094" s="16"/>
      <c r="LB1094" s="16"/>
      <c r="LC1094" s="16"/>
      <c r="LD1094" s="16"/>
      <c r="LE1094" s="16"/>
      <c r="LF1094" s="16"/>
      <c r="LG1094" s="16"/>
      <c r="LH1094" s="16"/>
      <c r="LI1094" s="16"/>
      <c r="LJ1094" s="16"/>
      <c r="LK1094" s="16"/>
      <c r="LL1094" s="16"/>
      <c r="LM1094" s="16"/>
      <c r="LN1094" s="16"/>
      <c r="LO1094" s="16"/>
      <c r="LP1094" s="16"/>
      <c r="LQ1094" s="16"/>
      <c r="LR1094" s="16"/>
      <c r="LS1094" s="16"/>
      <c r="LT1094" s="16"/>
      <c r="LU1094" s="16"/>
      <c r="LV1094" s="16"/>
      <c r="LW1094" s="16"/>
      <c r="LX1094" s="16"/>
      <c r="LY1094" s="16"/>
      <c r="LZ1094" s="16"/>
      <c r="MA1094" s="16"/>
      <c r="MB1094" s="16"/>
      <c r="MC1094" s="16"/>
      <c r="MD1094" s="16"/>
      <c r="ME1094" s="16"/>
      <c r="MF1094" s="16"/>
      <c r="MG1094" s="16"/>
      <c r="MH1094" s="16"/>
      <c r="MI1094" s="16"/>
      <c r="MJ1094" s="16"/>
      <c r="MK1094" s="16"/>
      <c r="ML1094" s="16"/>
      <c r="MM1094" s="16"/>
      <c r="MN1094" s="16"/>
      <c r="MO1094" s="16"/>
      <c r="MP1094" s="16"/>
      <c r="MQ1094" s="16"/>
      <c r="MR1094" s="16"/>
      <c r="MS1094" s="16"/>
      <c r="MT1094" s="16"/>
      <c r="MU1094" s="16"/>
      <c r="MV1094" s="16"/>
      <c r="MW1094" s="16"/>
      <c r="MX1094" s="16"/>
      <c r="MY1094" s="16"/>
      <c r="MZ1094" s="16"/>
      <c r="NA1094" s="16"/>
      <c r="NB1094" s="16"/>
      <c r="NC1094" s="16"/>
      <c r="ND1094" s="16"/>
      <c r="NE1094" s="16"/>
      <c r="NF1094" s="16"/>
      <c r="NG1094" s="16"/>
      <c r="NH1094" s="16"/>
      <c r="NI1094" s="16"/>
      <c r="NJ1094" s="16"/>
      <c r="NK1094" s="16"/>
      <c r="NL1094" s="16"/>
      <c r="NM1094" s="16"/>
      <c r="NN1094" s="16"/>
      <c r="NO1094" s="16"/>
      <c r="NP1094" s="16"/>
      <c r="NQ1094" s="16"/>
      <c r="NR1094" s="16"/>
      <c r="NS1094" s="16"/>
      <c r="NT1094" s="16"/>
      <c r="NU1094" s="16"/>
      <c r="NV1094" s="16"/>
      <c r="NW1094" s="16"/>
      <c r="NX1094" s="16"/>
      <c r="NY1094" s="16"/>
      <c r="NZ1094" s="16"/>
      <c r="OA1094" s="16"/>
      <c r="OB1094" s="16"/>
      <c r="OC1094" s="16"/>
      <c r="OD1094" s="16"/>
      <c r="OE1094" s="16"/>
      <c r="OF1094" s="16"/>
      <c r="OG1094" s="16"/>
      <c r="OH1094" s="16"/>
      <c r="OI1094" s="16"/>
      <c r="OJ1094" s="16"/>
      <c r="OK1094" s="16"/>
      <c r="OL1094" s="16"/>
      <c r="OM1094" s="16"/>
      <c r="ON1094" s="16"/>
      <c r="OO1094" s="16"/>
      <c r="OP1094" s="16"/>
      <c r="OQ1094" s="16"/>
      <c r="OR1094" s="16"/>
      <c r="OS1094" s="16"/>
      <c r="OT1094" s="16"/>
      <c r="OU1094" s="16"/>
      <c r="OV1094" s="16"/>
      <c r="OW1094" s="16"/>
      <c r="OX1094" s="16"/>
      <c r="OY1094" s="16"/>
      <c r="OZ1094" s="16"/>
      <c r="PA1094" s="16"/>
      <c r="PB1094" s="16"/>
      <c r="PC1094" s="16"/>
      <c r="PD1094" s="16"/>
      <c r="PE1094" s="16"/>
      <c r="PF1094" s="16"/>
      <c r="PG1094" s="16"/>
      <c r="PH1094" s="16"/>
      <c r="PI1094" s="16"/>
      <c r="PJ1094" s="16"/>
      <c r="PK1094" s="16"/>
      <c r="PL1094" s="16"/>
      <c r="PM1094" s="16"/>
      <c r="PN1094" s="16"/>
      <c r="PO1094" s="16"/>
      <c r="PP1094" s="16"/>
      <c r="PQ1094" s="16"/>
      <c r="PR1094" s="16"/>
      <c r="PS1094" s="16"/>
      <c r="PT1094" s="16"/>
      <c r="PU1094" s="16"/>
      <c r="PV1094" s="16"/>
      <c r="PW1094" s="16"/>
      <c r="PX1094" s="16"/>
      <c r="PY1094" s="16"/>
      <c r="PZ1094" s="16"/>
      <c r="QA1094" s="16"/>
      <c r="QB1094" s="16"/>
      <c r="QC1094" s="16"/>
      <c r="QD1094" s="16"/>
      <c r="QE1094" s="16"/>
      <c r="QF1094" s="16"/>
      <c r="QG1094" s="16"/>
      <c r="QH1094" s="16"/>
      <c r="QI1094" s="16"/>
      <c r="QJ1094" s="16"/>
      <c r="QK1094" s="16"/>
      <c r="QL1094" s="16"/>
      <c r="QM1094" s="16"/>
      <c r="QN1094" s="16"/>
      <c r="QO1094" s="16"/>
      <c r="QP1094" s="16"/>
      <c r="QQ1094" s="16"/>
      <c r="QR1094" s="16"/>
      <c r="QS1094" s="16"/>
      <c r="QT1094" s="16"/>
      <c r="QU1094" s="16"/>
      <c r="QV1094" s="16"/>
      <c r="QW1094" s="16"/>
      <c r="QX1094" s="16"/>
      <c r="QY1094" s="16"/>
      <c r="QZ1094" s="16"/>
      <c r="RA1094" s="16"/>
      <c r="RB1094" s="16"/>
      <c r="RC1094" s="16"/>
      <c r="RD1094" s="16"/>
      <c r="RE1094" s="16"/>
      <c r="RF1094" s="16"/>
      <c r="RG1094" s="16"/>
      <c r="RH1094" s="16"/>
      <c r="RI1094" s="16"/>
      <c r="RJ1094" s="16"/>
      <c r="RK1094" s="16"/>
      <c r="RL1094" s="16"/>
      <c r="RM1094" s="16"/>
      <c r="RN1094" s="16"/>
      <c r="RO1094" s="16"/>
      <c r="RP1094" s="16"/>
      <c r="RQ1094" s="16"/>
      <c r="RR1094" s="16"/>
      <c r="RS1094" s="16"/>
      <c r="RT1094" s="16"/>
      <c r="RU1094" s="16"/>
      <c r="RV1094" s="16"/>
      <c r="RW1094" s="16"/>
      <c r="RX1094" s="16"/>
      <c r="RY1094" s="16"/>
      <c r="RZ1094" s="16"/>
      <c r="SA1094" s="16"/>
      <c r="SB1094" s="16"/>
      <c r="SC1094" s="16"/>
      <c r="SD1094" s="16"/>
      <c r="SE1094" s="16"/>
      <c r="SF1094" s="16"/>
      <c r="SG1094" s="16"/>
      <c r="SH1094" s="16"/>
      <c r="SI1094" s="16"/>
      <c r="SJ1094" s="16"/>
      <c r="SK1094" s="16"/>
      <c r="SL1094" s="16"/>
      <c r="SM1094" s="16"/>
      <c r="SN1094" s="16"/>
      <c r="SO1094" s="16"/>
      <c r="SP1094" s="16"/>
      <c r="SQ1094" s="16"/>
      <c r="SR1094" s="16"/>
      <c r="SS1094" s="16"/>
      <c r="ST1094" s="16"/>
      <c r="SU1094" s="16"/>
      <c r="SV1094" s="16"/>
      <c r="SW1094" s="16"/>
      <c r="SX1094" s="16"/>
      <c r="SY1094" s="16"/>
      <c r="SZ1094" s="16"/>
      <c r="TA1094" s="16"/>
      <c r="TB1094" s="16"/>
      <c r="TC1094" s="16"/>
      <c r="TD1094" s="16"/>
      <c r="TE1094" s="16"/>
      <c r="TF1094" s="16"/>
      <c r="TG1094" s="16"/>
      <c r="TH1094" s="16"/>
      <c r="TI1094" s="16"/>
      <c r="TJ1094" s="16"/>
      <c r="TK1094" s="16"/>
      <c r="TL1094" s="16"/>
      <c r="TM1094" s="16"/>
      <c r="TN1094" s="16"/>
      <c r="TO1094" s="16"/>
      <c r="TP1094" s="16"/>
      <c r="TQ1094" s="16"/>
      <c r="TR1094" s="16"/>
      <c r="TS1094" s="16"/>
      <c r="TT1094" s="16"/>
      <c r="TU1094" s="16"/>
      <c r="TV1094" s="16"/>
      <c r="TW1094" s="16"/>
      <c r="TX1094" s="16"/>
      <c r="TY1094" s="16"/>
      <c r="TZ1094" s="16"/>
      <c r="UA1094" s="16"/>
      <c r="UB1094" s="16"/>
      <c r="UC1094" s="16"/>
      <c r="UD1094" s="16"/>
      <c r="UE1094" s="16"/>
      <c r="UF1094" s="16"/>
      <c r="UG1094" s="16"/>
      <c r="UH1094" s="16"/>
      <c r="UI1094" s="16"/>
      <c r="UJ1094" s="16"/>
      <c r="UK1094" s="16"/>
      <c r="UL1094" s="16"/>
      <c r="UM1094" s="16"/>
      <c r="UN1094" s="16"/>
      <c r="UO1094" s="16"/>
      <c r="UP1094" s="16"/>
      <c r="UQ1094" s="16"/>
      <c r="UR1094" s="16"/>
      <c r="US1094" s="16"/>
      <c r="UT1094" s="16"/>
      <c r="UU1094" s="16"/>
      <c r="UV1094" s="16"/>
      <c r="UW1094" s="16"/>
      <c r="UX1094" s="16"/>
      <c r="UY1094" s="16"/>
      <c r="UZ1094" s="16"/>
      <c r="VA1094" s="16"/>
      <c r="VB1094" s="16"/>
      <c r="VC1094" s="16"/>
      <c r="VD1094" s="16"/>
      <c r="VE1094" s="16"/>
      <c r="VF1094" s="16"/>
      <c r="VG1094" s="16"/>
      <c r="VH1094" s="16"/>
      <c r="VI1094" s="16"/>
      <c r="VJ1094" s="16"/>
      <c r="VK1094" s="16"/>
      <c r="VL1094" s="16"/>
      <c r="VM1094" s="16"/>
      <c r="VN1094" s="16"/>
      <c r="VO1094" s="16"/>
      <c r="VP1094" s="16"/>
      <c r="VQ1094" s="16"/>
      <c r="VR1094" s="16"/>
      <c r="VS1094" s="16"/>
      <c r="VT1094" s="16"/>
      <c r="VU1094" s="16"/>
      <c r="VV1094" s="16"/>
      <c r="VW1094" s="16"/>
      <c r="VX1094" s="16"/>
      <c r="VY1094" s="16"/>
      <c r="VZ1094" s="16"/>
      <c r="WA1094" s="16"/>
      <c r="WB1094" s="16"/>
      <c r="WC1094" s="16"/>
      <c r="WD1094" s="16"/>
      <c r="WE1094" s="16"/>
      <c r="WF1094" s="16"/>
      <c r="WG1094" s="16"/>
      <c r="WH1094" s="16"/>
      <c r="WI1094" s="16"/>
      <c r="WJ1094" s="16"/>
      <c r="WK1094" s="16"/>
      <c r="WL1094" s="16"/>
      <c r="WM1094" s="16"/>
      <c r="WN1094" s="16"/>
      <c r="WO1094" s="16"/>
      <c r="WP1094" s="16"/>
      <c r="WQ1094" s="16"/>
      <c r="WR1094" s="16"/>
      <c r="WS1094" s="16"/>
      <c r="WT1094" s="16"/>
      <c r="WU1094" s="16"/>
      <c r="WV1094" s="16"/>
      <c r="WW1094" s="16"/>
      <c r="WX1094" s="16"/>
      <c r="WY1094" s="16"/>
      <c r="WZ1094" s="16"/>
      <c r="XA1094" s="16"/>
      <c r="XB1094" s="16"/>
      <c r="XC1094" s="16"/>
      <c r="XD1094" s="16"/>
      <c r="XE1094" s="16"/>
      <c r="XF1094" s="16"/>
      <c r="XG1094" s="16"/>
      <c r="XH1094" s="16"/>
      <c r="XI1094" s="16"/>
      <c r="XJ1094" s="16"/>
      <c r="XK1094" s="16"/>
      <c r="XL1094" s="16"/>
      <c r="XM1094" s="16"/>
      <c r="XN1094" s="16"/>
      <c r="XO1094" s="16"/>
      <c r="XP1094" s="16"/>
      <c r="XQ1094" s="16"/>
      <c r="XR1094" s="16"/>
      <c r="XS1094" s="16"/>
      <c r="XT1094" s="16"/>
      <c r="XU1094" s="16"/>
      <c r="XV1094" s="16"/>
      <c r="XW1094" s="16"/>
      <c r="XX1094" s="16"/>
      <c r="XY1094" s="16"/>
      <c r="XZ1094" s="16"/>
      <c r="YA1094" s="16"/>
      <c r="YB1094" s="16"/>
      <c r="YC1094" s="16"/>
      <c r="YD1094" s="16"/>
      <c r="YE1094" s="16"/>
      <c r="YF1094" s="16"/>
      <c r="YG1094" s="16"/>
      <c r="YH1094" s="16"/>
      <c r="YI1094" s="16"/>
      <c r="YJ1094" s="16"/>
      <c r="YK1094" s="16"/>
      <c r="YL1094" s="16"/>
      <c r="YM1094" s="16"/>
      <c r="YN1094" s="16"/>
      <c r="YO1094" s="16"/>
      <c r="YP1094" s="16"/>
      <c r="YQ1094" s="16"/>
      <c r="YR1094" s="16"/>
      <c r="YS1094" s="16"/>
      <c r="YT1094" s="16"/>
      <c r="YU1094" s="16"/>
      <c r="YV1094" s="16"/>
      <c r="YW1094" s="16"/>
      <c r="YX1094" s="16"/>
      <c r="YY1094" s="16"/>
      <c r="YZ1094" s="16"/>
      <c r="ZA1094" s="16"/>
      <c r="ZB1094" s="16"/>
      <c r="ZC1094" s="16"/>
      <c r="ZD1094" s="16"/>
      <c r="ZE1094" s="16"/>
      <c r="ZF1094" s="16"/>
      <c r="ZG1094" s="16"/>
      <c r="ZH1094" s="16"/>
      <c r="ZI1094" s="16"/>
      <c r="ZJ1094" s="16"/>
      <c r="ZK1094" s="16"/>
      <c r="ZL1094" s="16"/>
      <c r="ZM1094" s="16"/>
      <c r="ZN1094" s="16"/>
      <c r="ZO1094" s="16"/>
      <c r="ZP1094" s="16"/>
      <c r="ZQ1094" s="16"/>
      <c r="ZR1094" s="16"/>
      <c r="ZS1094" s="16"/>
      <c r="ZT1094" s="16"/>
      <c r="ZU1094" s="16"/>
      <c r="ZV1094" s="16"/>
      <c r="ZW1094" s="16"/>
      <c r="ZX1094" s="16"/>
      <c r="ZY1094" s="16"/>
      <c r="ZZ1094" s="16"/>
      <c r="AAA1094" s="16"/>
      <c r="AAB1094" s="16"/>
      <c r="AAC1094" s="16"/>
      <c r="AAD1094" s="16"/>
      <c r="AAE1094" s="16"/>
      <c r="AAF1094" s="16"/>
      <c r="AAG1094" s="16"/>
      <c r="AAH1094" s="16"/>
      <c r="AAI1094" s="16"/>
      <c r="AAJ1094" s="16"/>
      <c r="AAK1094" s="16"/>
      <c r="AAL1094" s="16"/>
      <c r="AAM1094" s="16"/>
      <c r="AAN1094" s="16"/>
      <c r="AAO1094" s="16"/>
      <c r="AAP1094" s="16"/>
      <c r="AAQ1094" s="16"/>
      <c r="AAR1094" s="16"/>
      <c r="AAS1094" s="16"/>
      <c r="AAT1094" s="16"/>
      <c r="AAU1094" s="16"/>
      <c r="AAV1094" s="16"/>
      <c r="AAW1094" s="16"/>
      <c r="AAX1094" s="16"/>
      <c r="AAY1094" s="16"/>
      <c r="AAZ1094" s="16"/>
      <c r="ABA1094" s="16"/>
      <c r="ABB1094" s="16"/>
      <c r="ABC1094" s="16"/>
      <c r="ABD1094" s="16"/>
      <c r="ABE1094" s="16"/>
      <c r="ABF1094" s="16"/>
      <c r="ABG1094" s="16"/>
      <c r="ABH1094" s="16"/>
    </row>
    <row r="1095" spans="1:2518" s="351" customFormat="1" ht="45.75" customHeight="1">
      <c r="A1095" s="589">
        <f>1+A1094</f>
        <v>1094</v>
      </c>
      <c r="B1095" s="403" t="s">
        <v>10393</v>
      </c>
      <c r="C1095" s="156" t="s">
        <v>10394</v>
      </c>
      <c r="D1095" s="156" t="s">
        <v>645</v>
      </c>
      <c r="E1095" s="156">
        <v>45576</v>
      </c>
      <c r="F1095" s="156">
        <v>45580</v>
      </c>
      <c r="G1095" s="156">
        <v>45646</v>
      </c>
      <c r="H1095" s="156" t="s">
        <v>416</v>
      </c>
      <c r="I1095" s="156" t="s">
        <v>9646</v>
      </c>
      <c r="J1095" s="301" t="s">
        <v>4736</v>
      </c>
      <c r="K1095" s="251">
        <v>1075667993</v>
      </c>
      <c r="L1095" s="156">
        <v>5</v>
      </c>
      <c r="M1095" s="156" t="s">
        <v>97</v>
      </c>
      <c r="N1095" s="156" t="s">
        <v>5078</v>
      </c>
      <c r="O1095" s="156" t="s">
        <v>10395</v>
      </c>
      <c r="P1095" s="156" t="s">
        <v>10396</v>
      </c>
      <c r="Q1095" s="156" t="s">
        <v>10397</v>
      </c>
      <c r="R1095" s="143">
        <v>66</v>
      </c>
      <c r="S1095" s="134" t="s">
        <v>10398</v>
      </c>
      <c r="T1095" s="253" t="s">
        <v>10399</v>
      </c>
      <c r="U1095" s="156">
        <v>2024003601</v>
      </c>
      <c r="V1095" s="253" t="s">
        <v>10399</v>
      </c>
      <c r="W1095" s="156">
        <v>45580</v>
      </c>
      <c r="X1095" s="156" t="s">
        <v>103</v>
      </c>
      <c r="Y1095" s="317" t="s">
        <v>10400</v>
      </c>
      <c r="Z1095" s="156" t="s">
        <v>10399</v>
      </c>
      <c r="AA1095" s="156">
        <v>0</v>
      </c>
      <c r="AB1095" s="156">
        <v>0</v>
      </c>
      <c r="AC1095" s="156">
        <v>0</v>
      </c>
      <c r="AD1095" s="156">
        <v>0</v>
      </c>
      <c r="AE1095" s="156">
        <v>0</v>
      </c>
      <c r="AF1095" s="156">
        <v>0</v>
      </c>
      <c r="AG1095" s="156">
        <v>0</v>
      </c>
      <c r="AH1095" s="156">
        <v>0</v>
      </c>
      <c r="AI1095" s="156">
        <v>0</v>
      </c>
      <c r="AJ1095" s="156">
        <v>0</v>
      </c>
      <c r="AK1095" s="156" t="s">
        <v>104</v>
      </c>
      <c r="AL1095" s="103" t="s">
        <v>10401</v>
      </c>
      <c r="AM1095" s="156" t="s">
        <v>3311</v>
      </c>
      <c r="AN1095" s="156">
        <v>93204728</v>
      </c>
      <c r="AO1095" s="156" t="s">
        <v>114</v>
      </c>
      <c r="AP1095" s="156" t="s">
        <v>114</v>
      </c>
      <c r="AQ1095" s="156" t="s">
        <v>114</v>
      </c>
      <c r="AR1095" s="156" t="s">
        <v>114</v>
      </c>
      <c r="AS1095" s="156" t="s">
        <v>109</v>
      </c>
      <c r="AT1095" s="156" t="s">
        <v>109</v>
      </c>
      <c r="AU1095" s="156" t="s">
        <v>392</v>
      </c>
      <c r="AV1095" s="156" t="s">
        <v>9324</v>
      </c>
      <c r="AW1095" s="156" t="s">
        <v>9324</v>
      </c>
      <c r="AX1095" s="156" t="s">
        <v>109</v>
      </c>
      <c r="AY1095" s="156" t="s">
        <v>108</v>
      </c>
      <c r="AZ1095" s="156" t="s">
        <v>9324</v>
      </c>
      <c r="BA1095" s="156" t="s">
        <v>9324</v>
      </c>
      <c r="BB1095" s="156"/>
      <c r="BC1095" s="156" t="s">
        <v>9324</v>
      </c>
      <c r="BD1095" s="156" t="s">
        <v>9324</v>
      </c>
      <c r="BE1095" s="156" t="s">
        <v>9324</v>
      </c>
      <c r="BF1095" s="156" t="s">
        <v>9324</v>
      </c>
      <c r="BG1095" s="156" t="s">
        <v>9324</v>
      </c>
      <c r="BH1095" s="153" t="s">
        <v>10399</v>
      </c>
      <c r="BI1095" s="349" t="s">
        <v>113</v>
      </c>
      <c r="BJ1095" s="240" t="s">
        <v>9324</v>
      </c>
      <c r="BK1095" s="240" t="s">
        <v>114</v>
      </c>
      <c r="BL1095" s="240" t="s">
        <v>9324</v>
      </c>
      <c r="BM1095" s="437"/>
      <c r="BN1095" s="156" t="s">
        <v>161</v>
      </c>
      <c r="BO1095" s="156" t="s">
        <v>9998</v>
      </c>
      <c r="BP1095" s="156" t="s">
        <v>9999</v>
      </c>
      <c r="BQ1095" s="156">
        <v>43</v>
      </c>
      <c r="BR1095" s="156">
        <v>29868</v>
      </c>
      <c r="BS1095" s="156" t="s">
        <v>108</v>
      </c>
      <c r="BT1095" s="156" t="s">
        <v>108</v>
      </c>
      <c r="BU1095" s="156" t="s">
        <v>108</v>
      </c>
      <c r="BV1095" s="156" t="s">
        <v>108</v>
      </c>
      <c r="BW1095" s="156" t="s">
        <v>108</v>
      </c>
      <c r="BX1095" s="156" t="s">
        <v>10356</v>
      </c>
      <c r="BY1095" s="156" t="s">
        <v>10357</v>
      </c>
      <c r="BZ1095" s="156" t="s">
        <v>10358</v>
      </c>
      <c r="CA1095" s="157" t="s">
        <v>109</v>
      </c>
      <c r="CB1095" s="157" t="s">
        <v>109</v>
      </c>
      <c r="CC1095" s="157" t="s">
        <v>109</v>
      </c>
      <c r="CD1095" s="156"/>
      <c r="CE1095" s="156"/>
      <c r="CF1095" s="156"/>
      <c r="CG1095" s="156"/>
      <c r="CH1095" s="156"/>
      <c r="CI1095" s="156"/>
      <c r="CJ1095" s="156"/>
      <c r="CK1095" s="156"/>
      <c r="CL1095" s="156"/>
      <c r="CM1095" s="157" t="s">
        <v>109</v>
      </c>
      <c r="CN1095" s="156"/>
      <c r="CO1095" s="297"/>
      <c r="CP1095" s="297"/>
      <c r="CQ1095" s="297"/>
      <c r="CR1095" s="297"/>
      <c r="CS1095" s="50"/>
      <c r="CT1095" s="50"/>
      <c r="CU1095" s="50"/>
      <c r="CV1095" s="50"/>
      <c r="CW1095" s="50"/>
      <c r="CX1095" s="50"/>
      <c r="CY1095" s="50"/>
      <c r="CZ1095" s="50"/>
      <c r="DA1095" s="50"/>
      <c r="DB1095" s="50"/>
      <c r="DC1095" s="50"/>
      <c r="DD1095" s="50"/>
      <c r="DE1095" s="50"/>
      <c r="DF1095" s="50"/>
      <c r="DG1095" s="50"/>
      <c r="DH1095" s="50"/>
      <c r="DI1095" s="50"/>
      <c r="DJ1095" s="50"/>
      <c r="DK1095" s="50"/>
      <c r="DL1095" s="50"/>
      <c r="DM1095" s="50"/>
      <c r="DN1095" s="50"/>
      <c r="DO1095" s="50"/>
      <c r="DP1095" s="50"/>
      <c r="DQ1095" s="50"/>
      <c r="DR1095" s="50"/>
      <c r="DS1095" s="50"/>
      <c r="DT1095" s="50"/>
      <c r="DU1095" s="50"/>
      <c r="DV1095" s="50"/>
      <c r="DW1095" s="50"/>
      <c r="DX1095" s="50"/>
      <c r="DY1095" s="50"/>
      <c r="DZ1095" s="50"/>
      <c r="EA1095" s="50"/>
      <c r="EB1095" s="50"/>
      <c r="EC1095" s="50"/>
      <c r="ED1095" s="50"/>
      <c r="EE1095" s="50"/>
      <c r="EF1095" s="50"/>
      <c r="EG1095" s="50"/>
      <c r="EH1095" s="50"/>
      <c r="EI1095" s="50"/>
      <c r="EJ1095" s="50"/>
      <c r="EK1095" s="50"/>
      <c r="EL1095" s="50"/>
      <c r="EM1095" s="50"/>
      <c r="EN1095" s="50"/>
      <c r="EO1095" s="50"/>
      <c r="EP1095" s="50"/>
      <c r="EQ1095" s="50"/>
      <c r="ER1095" s="50"/>
      <c r="ES1095" s="50"/>
      <c r="ET1095" s="50"/>
      <c r="EU1095" s="50"/>
      <c r="EV1095" s="50"/>
      <c r="EW1095" s="50"/>
      <c r="EX1095" s="50"/>
      <c r="EY1095" s="50"/>
      <c r="EZ1095" s="50"/>
      <c r="FA1095" s="50"/>
      <c r="FB1095" s="50"/>
      <c r="FC1095" s="50"/>
      <c r="FD1095" s="50"/>
      <c r="FE1095" s="50"/>
      <c r="FF1095" s="50"/>
      <c r="FG1095" s="50"/>
      <c r="FH1095" s="50"/>
      <c r="FI1095" s="50"/>
      <c r="FJ1095" s="50"/>
      <c r="FK1095" s="50"/>
      <c r="FL1095" s="50"/>
      <c r="FM1095" s="50"/>
      <c r="FN1095" s="50"/>
      <c r="FO1095" s="50"/>
      <c r="FP1095" s="50"/>
      <c r="FQ1095" s="50"/>
      <c r="FR1095" s="50"/>
      <c r="FS1095" s="50"/>
      <c r="FT1095" s="50"/>
      <c r="FU1095" s="50"/>
      <c r="FV1095" s="50"/>
      <c r="FW1095" s="50"/>
      <c r="FX1095" s="50"/>
      <c r="FY1095" s="50"/>
      <c r="FZ1095" s="50"/>
      <c r="GA1095" s="50"/>
      <c r="GB1095" s="50"/>
      <c r="GC1095" s="50"/>
      <c r="GD1095" s="50"/>
      <c r="GE1095" s="50"/>
      <c r="GF1095" s="50"/>
      <c r="GG1095" s="50"/>
      <c r="GH1095" s="50"/>
      <c r="GI1095" s="50"/>
      <c r="GJ1095" s="50"/>
      <c r="GK1095" s="50"/>
      <c r="GL1095" s="50"/>
      <c r="GM1095" s="50"/>
      <c r="GN1095" s="50"/>
      <c r="GO1095" s="50"/>
      <c r="GP1095" s="50"/>
      <c r="GQ1095" s="50"/>
      <c r="GR1095" s="50"/>
      <c r="GS1095" s="50"/>
      <c r="GT1095" s="50"/>
      <c r="GU1095" s="50"/>
      <c r="GV1095" s="16"/>
      <c r="GW1095" s="16"/>
      <c r="GX1095" s="16"/>
      <c r="GY1095" s="16"/>
      <c r="GZ1095" s="16"/>
      <c r="HA1095" s="16"/>
      <c r="HB1095" s="16"/>
      <c r="HC1095" s="16"/>
      <c r="HD1095" s="16"/>
      <c r="HE1095" s="16"/>
      <c r="HF1095" s="16"/>
      <c r="HG1095" s="16"/>
      <c r="HH1095" s="16"/>
      <c r="HI1095" s="16"/>
      <c r="HJ1095" s="16"/>
      <c r="HK1095" s="16"/>
      <c r="HL1095" s="16"/>
      <c r="HM1095" s="16"/>
      <c r="HN1095" s="16"/>
      <c r="HO1095" s="16"/>
      <c r="HP1095" s="16"/>
      <c r="HQ1095" s="16"/>
      <c r="HR1095" s="16"/>
      <c r="HS1095" s="16"/>
      <c r="HT1095" s="16"/>
      <c r="HU1095" s="16"/>
      <c r="HV1095" s="16"/>
      <c r="HW1095" s="16"/>
      <c r="HX1095" s="16"/>
      <c r="HY1095" s="16"/>
      <c r="HZ1095" s="16"/>
      <c r="IA1095" s="16"/>
      <c r="IB1095" s="16"/>
      <c r="IC1095" s="16"/>
      <c r="ID1095" s="16"/>
      <c r="IE1095" s="16"/>
      <c r="IF1095" s="16"/>
      <c r="IG1095" s="16"/>
      <c r="IH1095" s="16"/>
      <c r="II1095" s="16"/>
      <c r="IJ1095" s="16"/>
      <c r="IK1095" s="16"/>
      <c r="IL1095" s="16"/>
      <c r="IM1095" s="16"/>
      <c r="IN1095" s="16"/>
      <c r="IO1095" s="16"/>
      <c r="IP1095" s="16"/>
      <c r="IQ1095" s="16"/>
      <c r="IR1095" s="16"/>
      <c r="IS1095" s="16"/>
      <c r="IT1095" s="16"/>
      <c r="IU1095" s="16"/>
      <c r="IV1095" s="16"/>
      <c r="IW1095" s="16"/>
      <c r="IX1095" s="16"/>
      <c r="IY1095" s="16"/>
      <c r="IZ1095" s="16"/>
      <c r="JA1095" s="16"/>
      <c r="JB1095" s="16"/>
      <c r="JC1095" s="16"/>
      <c r="JD1095" s="16"/>
      <c r="JE1095" s="16"/>
      <c r="JF1095" s="16"/>
      <c r="JG1095" s="16"/>
      <c r="JH1095" s="16"/>
      <c r="JI1095" s="16"/>
      <c r="JJ1095" s="16"/>
      <c r="JK1095" s="16"/>
      <c r="JL1095" s="16"/>
      <c r="JM1095" s="16"/>
      <c r="JN1095" s="16"/>
      <c r="JO1095" s="16"/>
      <c r="JP1095" s="16"/>
      <c r="JQ1095" s="16"/>
      <c r="JR1095" s="16"/>
      <c r="JS1095" s="16"/>
      <c r="JT1095" s="16"/>
      <c r="JU1095" s="16"/>
      <c r="JV1095" s="16"/>
      <c r="JW1095" s="16"/>
      <c r="JX1095" s="16"/>
      <c r="JY1095" s="16"/>
      <c r="JZ1095" s="16"/>
      <c r="KA1095" s="16"/>
      <c r="KB1095" s="16"/>
      <c r="KC1095" s="16"/>
      <c r="KD1095" s="16"/>
      <c r="KE1095" s="16"/>
      <c r="KF1095" s="16"/>
      <c r="KG1095" s="16"/>
      <c r="KH1095" s="16"/>
      <c r="KI1095" s="16"/>
      <c r="KJ1095" s="16"/>
      <c r="KK1095" s="16"/>
      <c r="KL1095" s="16"/>
      <c r="KM1095" s="16"/>
      <c r="KN1095" s="16"/>
      <c r="KO1095" s="16"/>
      <c r="KP1095" s="16"/>
      <c r="KQ1095" s="16"/>
      <c r="KR1095" s="16"/>
      <c r="KS1095" s="16"/>
      <c r="KT1095" s="16"/>
      <c r="KU1095" s="16"/>
      <c r="KV1095" s="16"/>
      <c r="KW1095" s="16"/>
      <c r="KX1095" s="16"/>
      <c r="KY1095" s="16"/>
      <c r="KZ1095" s="16"/>
      <c r="LA1095" s="16"/>
      <c r="LB1095" s="16"/>
      <c r="LC1095" s="16"/>
      <c r="LD1095" s="16"/>
      <c r="LE1095" s="16"/>
      <c r="LF1095" s="16"/>
      <c r="LG1095" s="16"/>
      <c r="LH1095" s="16"/>
      <c r="LI1095" s="16"/>
      <c r="LJ1095" s="16"/>
      <c r="LK1095" s="16"/>
      <c r="LL1095" s="16"/>
      <c r="LM1095" s="16"/>
      <c r="LN1095" s="16"/>
      <c r="LO1095" s="16"/>
      <c r="LP1095" s="16"/>
      <c r="LQ1095" s="16"/>
      <c r="LR1095" s="16"/>
      <c r="LS1095" s="16"/>
      <c r="LT1095" s="16"/>
      <c r="LU1095" s="16"/>
      <c r="LV1095" s="16"/>
      <c r="LW1095" s="16"/>
      <c r="LX1095" s="16"/>
      <c r="LY1095" s="16"/>
      <c r="LZ1095" s="16"/>
      <c r="MA1095" s="16"/>
      <c r="MB1095" s="16"/>
      <c r="MC1095" s="16"/>
      <c r="MD1095" s="16"/>
      <c r="ME1095" s="16"/>
      <c r="MF1095" s="16"/>
      <c r="MG1095" s="16"/>
      <c r="MH1095" s="16"/>
      <c r="MI1095" s="16"/>
      <c r="MJ1095" s="16"/>
      <c r="MK1095" s="16"/>
      <c r="ML1095" s="16"/>
      <c r="MM1095" s="16"/>
      <c r="MN1095" s="16"/>
      <c r="MO1095" s="16"/>
      <c r="MP1095" s="16"/>
      <c r="MQ1095" s="16"/>
      <c r="MR1095" s="16"/>
      <c r="MS1095" s="16"/>
      <c r="MT1095" s="16"/>
      <c r="MU1095" s="16"/>
      <c r="MV1095" s="16"/>
      <c r="MW1095" s="16"/>
      <c r="MX1095" s="16"/>
      <c r="MY1095" s="16"/>
      <c r="MZ1095" s="16"/>
      <c r="NA1095" s="16"/>
      <c r="NB1095" s="16"/>
      <c r="NC1095" s="16"/>
      <c r="ND1095" s="16"/>
      <c r="NE1095" s="16"/>
      <c r="NF1095" s="16"/>
      <c r="NG1095" s="16"/>
      <c r="NH1095" s="16"/>
      <c r="NI1095" s="16"/>
      <c r="NJ1095" s="16"/>
      <c r="NK1095" s="16"/>
      <c r="NL1095" s="16"/>
      <c r="NM1095" s="16"/>
      <c r="NN1095" s="16"/>
      <c r="NO1095" s="16"/>
      <c r="NP1095" s="16"/>
      <c r="NQ1095" s="16"/>
      <c r="NR1095" s="16"/>
      <c r="NS1095" s="16"/>
      <c r="NT1095" s="16"/>
      <c r="NU1095" s="16"/>
      <c r="NV1095" s="16"/>
      <c r="NW1095" s="16"/>
      <c r="NX1095" s="16"/>
      <c r="NY1095" s="16"/>
      <c r="NZ1095" s="16"/>
      <c r="OA1095" s="16"/>
      <c r="OB1095" s="16"/>
      <c r="OC1095" s="16"/>
      <c r="OD1095" s="16"/>
      <c r="OE1095" s="16"/>
      <c r="OF1095" s="16"/>
      <c r="OG1095" s="16"/>
      <c r="OH1095" s="16"/>
      <c r="OI1095" s="16"/>
      <c r="OJ1095" s="16"/>
      <c r="OK1095" s="16"/>
      <c r="OL1095" s="16"/>
      <c r="OM1095" s="16"/>
      <c r="ON1095" s="16"/>
      <c r="OO1095" s="16"/>
      <c r="OP1095" s="16"/>
      <c r="OQ1095" s="16"/>
      <c r="OR1095" s="16"/>
      <c r="OS1095" s="16"/>
      <c r="OT1095" s="16"/>
      <c r="OU1095" s="16"/>
      <c r="OV1095" s="16"/>
      <c r="OW1095" s="16"/>
      <c r="OX1095" s="16"/>
      <c r="OY1095" s="16"/>
      <c r="OZ1095" s="16"/>
      <c r="PA1095" s="16"/>
      <c r="PB1095" s="16"/>
      <c r="PC1095" s="16"/>
      <c r="PD1095" s="16"/>
      <c r="PE1095" s="16"/>
      <c r="PF1095" s="16"/>
      <c r="PG1095" s="16"/>
      <c r="PH1095" s="16"/>
      <c r="PI1095" s="16"/>
      <c r="PJ1095" s="16"/>
      <c r="PK1095" s="16"/>
      <c r="PL1095" s="16"/>
      <c r="PM1095" s="16"/>
      <c r="PN1095" s="16"/>
      <c r="PO1095" s="16"/>
      <c r="PP1095" s="16"/>
      <c r="PQ1095" s="16"/>
      <c r="PR1095" s="16"/>
      <c r="PS1095" s="16"/>
      <c r="PT1095" s="16"/>
      <c r="PU1095" s="16"/>
      <c r="PV1095" s="16"/>
      <c r="PW1095" s="16"/>
      <c r="PX1095" s="16"/>
      <c r="PY1095" s="16"/>
      <c r="PZ1095" s="16"/>
      <c r="QA1095" s="16"/>
      <c r="QB1095" s="16"/>
      <c r="QC1095" s="16"/>
      <c r="QD1095" s="16"/>
      <c r="QE1095" s="16"/>
      <c r="QF1095" s="16"/>
      <c r="QG1095" s="16"/>
      <c r="QH1095" s="16"/>
      <c r="QI1095" s="16"/>
      <c r="QJ1095" s="16"/>
      <c r="QK1095" s="16"/>
      <c r="QL1095" s="16"/>
      <c r="QM1095" s="16"/>
      <c r="QN1095" s="16"/>
      <c r="QO1095" s="16"/>
      <c r="QP1095" s="16"/>
      <c r="QQ1095" s="16"/>
      <c r="QR1095" s="16"/>
      <c r="QS1095" s="16"/>
      <c r="QT1095" s="16"/>
      <c r="QU1095" s="16"/>
      <c r="QV1095" s="16"/>
      <c r="QW1095" s="16"/>
      <c r="QX1095" s="16"/>
      <c r="QY1095" s="16"/>
      <c r="QZ1095" s="16"/>
      <c r="RA1095" s="16"/>
      <c r="RB1095" s="16"/>
      <c r="RC1095" s="16"/>
      <c r="RD1095" s="16"/>
      <c r="RE1095" s="16"/>
      <c r="RF1095" s="16"/>
      <c r="RG1095" s="16"/>
      <c r="RH1095" s="16"/>
      <c r="RI1095" s="16"/>
      <c r="RJ1095" s="16"/>
      <c r="RK1095" s="16"/>
      <c r="RL1095" s="16"/>
      <c r="RM1095" s="16"/>
      <c r="RN1095" s="16"/>
      <c r="RO1095" s="16"/>
      <c r="RP1095" s="16"/>
      <c r="RQ1095" s="16"/>
      <c r="RR1095" s="16"/>
      <c r="RS1095" s="16"/>
      <c r="RT1095" s="16"/>
      <c r="RU1095" s="16"/>
      <c r="RV1095" s="16"/>
      <c r="RW1095" s="16"/>
      <c r="RX1095" s="16"/>
      <c r="RY1095" s="16"/>
      <c r="RZ1095" s="16"/>
      <c r="SA1095" s="16"/>
      <c r="SB1095" s="16"/>
      <c r="SC1095" s="16"/>
      <c r="SD1095" s="16"/>
      <c r="SE1095" s="16"/>
      <c r="SF1095" s="16"/>
      <c r="SG1095" s="16"/>
      <c r="SH1095" s="16"/>
      <c r="SI1095" s="16"/>
      <c r="SJ1095" s="16"/>
      <c r="SK1095" s="16"/>
      <c r="SL1095" s="16"/>
      <c r="SM1095" s="16"/>
      <c r="SN1095" s="16"/>
      <c r="SO1095" s="16"/>
      <c r="SP1095" s="16"/>
      <c r="SQ1095" s="16"/>
      <c r="SR1095" s="16"/>
      <c r="SS1095" s="16"/>
      <c r="ST1095" s="16"/>
      <c r="SU1095" s="16"/>
      <c r="SV1095" s="16"/>
      <c r="SW1095" s="16"/>
      <c r="SX1095" s="16"/>
      <c r="SY1095" s="16"/>
      <c r="SZ1095" s="16"/>
      <c r="TA1095" s="16"/>
      <c r="TB1095" s="16"/>
      <c r="TC1095" s="16"/>
      <c r="TD1095" s="16"/>
      <c r="TE1095" s="16"/>
      <c r="TF1095" s="16"/>
      <c r="TG1095" s="16"/>
      <c r="TH1095" s="16"/>
      <c r="TI1095" s="16"/>
      <c r="TJ1095" s="16"/>
      <c r="TK1095" s="16"/>
      <c r="TL1095" s="16"/>
      <c r="TM1095" s="16"/>
      <c r="TN1095" s="16"/>
      <c r="TO1095" s="16"/>
      <c r="TP1095" s="16"/>
      <c r="TQ1095" s="16"/>
      <c r="TR1095" s="16"/>
      <c r="TS1095" s="16"/>
      <c r="TT1095" s="16"/>
      <c r="TU1095" s="16"/>
      <c r="TV1095" s="16"/>
      <c r="TW1095" s="16"/>
      <c r="TX1095" s="16"/>
      <c r="TY1095" s="16"/>
      <c r="TZ1095" s="16"/>
      <c r="UA1095" s="16"/>
      <c r="UB1095" s="16"/>
      <c r="UC1095" s="16"/>
      <c r="UD1095" s="16"/>
      <c r="UE1095" s="16"/>
      <c r="UF1095" s="16"/>
      <c r="UG1095" s="16"/>
      <c r="UH1095" s="16"/>
      <c r="UI1095" s="16"/>
      <c r="UJ1095" s="16"/>
      <c r="UK1095" s="16"/>
      <c r="UL1095" s="16"/>
      <c r="UM1095" s="16"/>
      <c r="UN1095" s="16"/>
      <c r="UO1095" s="16"/>
      <c r="UP1095" s="16"/>
      <c r="UQ1095" s="16"/>
      <c r="UR1095" s="16"/>
      <c r="US1095" s="16"/>
      <c r="UT1095" s="16"/>
      <c r="UU1095" s="16"/>
      <c r="UV1095" s="16"/>
      <c r="UW1095" s="16"/>
      <c r="UX1095" s="16"/>
      <c r="UY1095" s="16"/>
      <c r="UZ1095" s="16"/>
      <c r="VA1095" s="16"/>
      <c r="VB1095" s="16"/>
      <c r="VC1095" s="16"/>
      <c r="VD1095" s="16"/>
      <c r="VE1095" s="16"/>
      <c r="VF1095" s="16"/>
      <c r="VG1095" s="16"/>
      <c r="VH1095" s="16"/>
      <c r="VI1095" s="16"/>
      <c r="VJ1095" s="16"/>
      <c r="VK1095" s="16"/>
      <c r="VL1095" s="16"/>
      <c r="VM1095" s="16"/>
      <c r="VN1095" s="16"/>
      <c r="VO1095" s="16"/>
      <c r="VP1095" s="16"/>
      <c r="VQ1095" s="16"/>
      <c r="VR1095" s="16"/>
      <c r="VS1095" s="16"/>
      <c r="VT1095" s="16"/>
      <c r="VU1095" s="16"/>
      <c r="VV1095" s="16"/>
      <c r="VW1095" s="16"/>
      <c r="VX1095" s="16"/>
      <c r="VY1095" s="16"/>
      <c r="VZ1095" s="16"/>
      <c r="WA1095" s="16"/>
      <c r="WB1095" s="16"/>
      <c r="WC1095" s="16"/>
      <c r="WD1095" s="16"/>
      <c r="WE1095" s="16"/>
      <c r="WF1095" s="16"/>
      <c r="WG1095" s="16"/>
      <c r="WH1095" s="16"/>
      <c r="WI1095" s="16"/>
      <c r="WJ1095" s="16"/>
      <c r="WK1095" s="16"/>
      <c r="WL1095" s="16"/>
      <c r="WM1095" s="16"/>
      <c r="WN1095" s="16"/>
      <c r="WO1095" s="16"/>
      <c r="WP1095" s="16"/>
      <c r="WQ1095" s="16"/>
      <c r="WR1095" s="16"/>
      <c r="WS1095" s="16"/>
      <c r="WT1095" s="16"/>
      <c r="WU1095" s="16"/>
      <c r="WV1095" s="16"/>
      <c r="WW1095" s="16"/>
      <c r="WX1095" s="16"/>
      <c r="WY1095" s="16"/>
      <c r="WZ1095" s="16"/>
      <c r="XA1095" s="16"/>
      <c r="XB1095" s="16"/>
      <c r="XC1095" s="16"/>
      <c r="XD1095" s="16"/>
      <c r="XE1095" s="16"/>
      <c r="XF1095" s="16"/>
      <c r="XG1095" s="16"/>
      <c r="XH1095" s="16"/>
      <c r="XI1095" s="16"/>
      <c r="XJ1095" s="16"/>
      <c r="XK1095" s="16"/>
      <c r="XL1095" s="16"/>
      <c r="XM1095" s="16"/>
      <c r="XN1095" s="16"/>
      <c r="XO1095" s="16"/>
      <c r="XP1095" s="16"/>
      <c r="XQ1095" s="16"/>
      <c r="XR1095" s="16"/>
      <c r="XS1095" s="16"/>
      <c r="XT1095" s="16"/>
      <c r="XU1095" s="16"/>
      <c r="XV1095" s="16"/>
      <c r="XW1095" s="16"/>
      <c r="XX1095" s="16"/>
      <c r="XY1095" s="16"/>
      <c r="XZ1095" s="16"/>
      <c r="YA1095" s="16"/>
      <c r="YB1095" s="16"/>
      <c r="YC1095" s="16"/>
      <c r="YD1095" s="16"/>
      <c r="YE1095" s="16"/>
      <c r="YF1095" s="16"/>
      <c r="YG1095" s="16"/>
      <c r="YH1095" s="16"/>
      <c r="YI1095" s="16"/>
      <c r="YJ1095" s="16"/>
      <c r="YK1095" s="16"/>
      <c r="YL1095" s="16"/>
      <c r="YM1095" s="16"/>
      <c r="YN1095" s="16"/>
      <c r="YO1095" s="16"/>
      <c r="YP1095" s="16"/>
      <c r="YQ1095" s="16"/>
      <c r="YR1095" s="16"/>
      <c r="YS1095" s="16"/>
      <c r="YT1095" s="16"/>
      <c r="YU1095" s="16"/>
      <c r="YV1095" s="16"/>
      <c r="YW1095" s="16"/>
      <c r="YX1095" s="16"/>
      <c r="YY1095" s="16"/>
      <c r="YZ1095" s="16"/>
      <c r="ZA1095" s="16"/>
      <c r="ZB1095" s="16"/>
      <c r="ZC1095" s="16"/>
      <c r="ZD1095" s="16"/>
      <c r="ZE1095" s="16"/>
      <c r="ZF1095" s="16"/>
      <c r="ZG1095" s="16"/>
      <c r="ZH1095" s="16"/>
      <c r="ZI1095" s="16"/>
      <c r="ZJ1095" s="16"/>
      <c r="ZK1095" s="16"/>
      <c r="ZL1095" s="16"/>
      <c r="ZM1095" s="16"/>
      <c r="ZN1095" s="16"/>
      <c r="ZO1095" s="16"/>
      <c r="ZP1095" s="16"/>
      <c r="ZQ1095" s="16"/>
      <c r="ZR1095" s="16"/>
      <c r="ZS1095" s="16"/>
      <c r="ZT1095" s="16"/>
      <c r="ZU1095" s="16"/>
      <c r="ZV1095" s="16"/>
      <c r="ZW1095" s="16"/>
      <c r="ZX1095" s="16"/>
      <c r="ZY1095" s="16"/>
      <c r="ZZ1095" s="16"/>
      <c r="AAA1095" s="16"/>
      <c r="AAB1095" s="16"/>
      <c r="AAC1095" s="16"/>
      <c r="AAD1095" s="16"/>
      <c r="AAE1095" s="16"/>
      <c r="AAF1095" s="16"/>
      <c r="AAG1095" s="16"/>
      <c r="AAH1095" s="16"/>
      <c r="AAI1095" s="16"/>
      <c r="AAJ1095" s="16"/>
      <c r="AAK1095" s="16"/>
      <c r="AAL1095" s="16"/>
      <c r="AAM1095" s="16"/>
      <c r="AAN1095" s="16"/>
      <c r="AAO1095" s="16"/>
      <c r="AAP1095" s="16"/>
      <c r="AAQ1095" s="16"/>
      <c r="AAR1095" s="16"/>
      <c r="AAS1095" s="16"/>
      <c r="AAT1095" s="16"/>
      <c r="AAU1095" s="16"/>
      <c r="AAV1095" s="16"/>
      <c r="AAW1095" s="16"/>
      <c r="AAX1095" s="16"/>
      <c r="AAY1095" s="16"/>
      <c r="AAZ1095" s="16"/>
      <c r="ABA1095" s="16"/>
      <c r="ABB1095" s="16"/>
      <c r="ABC1095" s="16"/>
      <c r="ABD1095" s="16"/>
      <c r="ABE1095" s="16"/>
      <c r="ABF1095" s="16"/>
      <c r="ABG1095" s="16"/>
      <c r="ABH1095" s="16"/>
    </row>
    <row r="1096" spans="1:2518" ht="45.75" customHeight="1">
      <c r="A1096" s="589">
        <f>1+A1095</f>
        <v>1095</v>
      </c>
      <c r="B1096" s="151" t="s">
        <v>10402</v>
      </c>
      <c r="C1096" s="134" t="s">
        <v>10403</v>
      </c>
      <c r="D1096" s="138" t="s">
        <v>6476</v>
      </c>
      <c r="E1096" s="135">
        <v>45576</v>
      </c>
      <c r="F1096" s="136">
        <v>45581</v>
      </c>
      <c r="G1096" s="136">
        <v>45646</v>
      </c>
      <c r="H1096" s="134" t="s">
        <v>416</v>
      </c>
      <c r="I1096" s="139" t="s">
        <v>9646</v>
      </c>
      <c r="J1096" s="134" t="s">
        <v>10404</v>
      </c>
      <c r="K1096" s="251">
        <v>1070023057</v>
      </c>
      <c r="L1096" s="134">
        <v>4</v>
      </c>
      <c r="M1096" s="252" t="s">
        <v>97</v>
      </c>
      <c r="N1096" s="141" t="s">
        <v>5078</v>
      </c>
      <c r="O1096" s="151" t="s">
        <v>6113</v>
      </c>
      <c r="P1096" s="134" t="s">
        <v>8342</v>
      </c>
      <c r="Q1096" s="134" t="s">
        <v>10405</v>
      </c>
      <c r="R1096" s="143">
        <v>65</v>
      </c>
      <c r="S1096" s="134" t="s">
        <v>10406</v>
      </c>
      <c r="T1096" s="253" t="s">
        <v>9968</v>
      </c>
      <c r="U1096" s="254">
        <v>2024003599</v>
      </c>
      <c r="V1096" s="253" t="s">
        <v>9968</v>
      </c>
      <c r="W1096" s="255">
        <v>45576</v>
      </c>
      <c r="X1096" s="256" t="s">
        <v>9741</v>
      </c>
      <c r="Y1096" s="314" t="s">
        <v>9970</v>
      </c>
      <c r="Z1096" s="148">
        <v>0</v>
      </c>
      <c r="AA1096" s="149">
        <v>0</v>
      </c>
      <c r="AB1096" s="150" t="s">
        <v>9968</v>
      </c>
      <c r="AC1096" s="149" t="s">
        <v>9694</v>
      </c>
      <c r="AD1096" s="149" t="s">
        <v>9694</v>
      </c>
      <c r="AE1096" s="149" t="s">
        <v>9968</v>
      </c>
      <c r="AF1096" s="149" t="s">
        <v>9694</v>
      </c>
      <c r="AG1096" s="149">
        <v>0</v>
      </c>
      <c r="AH1096" s="149">
        <v>0</v>
      </c>
      <c r="AI1096" s="149">
        <v>0</v>
      </c>
      <c r="AJ1096" s="149">
        <v>0</v>
      </c>
      <c r="AK1096" s="142" t="s">
        <v>104</v>
      </c>
      <c r="AL1096" s="103" t="s">
        <v>10407</v>
      </c>
      <c r="AM1096" s="134" t="s">
        <v>7986</v>
      </c>
      <c r="AN1096" s="140">
        <v>7168875</v>
      </c>
      <c r="AO1096" s="142" t="s">
        <v>114</v>
      </c>
      <c r="AP1096" s="134" t="s">
        <v>114</v>
      </c>
      <c r="AQ1096" s="257" t="s">
        <v>114</v>
      </c>
      <c r="AR1096" s="142" t="s">
        <v>114</v>
      </c>
      <c r="AS1096" s="134" t="s">
        <v>109</v>
      </c>
      <c r="AT1096" s="142" t="s">
        <v>109</v>
      </c>
      <c r="AU1096" s="142" t="s">
        <v>392</v>
      </c>
      <c r="AV1096" s="134" t="s">
        <v>9324</v>
      </c>
      <c r="AW1096" s="134" t="s">
        <v>9324</v>
      </c>
      <c r="AX1096" s="134" t="s">
        <v>109</v>
      </c>
      <c r="AY1096" s="134" t="s">
        <v>108</v>
      </c>
      <c r="AZ1096" s="156" t="s">
        <v>9324</v>
      </c>
      <c r="BA1096" s="134" t="s">
        <v>9324</v>
      </c>
      <c r="BB1096" s="169"/>
      <c r="BC1096" s="156" t="s">
        <v>9324</v>
      </c>
      <c r="BD1096" s="143" t="s">
        <v>9324</v>
      </c>
      <c r="BE1096" s="143" t="s">
        <v>9324</v>
      </c>
      <c r="BF1096" s="143" t="s">
        <v>9324</v>
      </c>
      <c r="BG1096" s="156" t="s">
        <v>9324</v>
      </c>
      <c r="BH1096" s="153" t="s">
        <v>9968</v>
      </c>
      <c r="BI1096" s="437" t="s">
        <v>227</v>
      </c>
      <c r="BJ1096" s="134" t="s">
        <v>9324</v>
      </c>
      <c r="BK1096" s="141" t="s">
        <v>114</v>
      </c>
      <c r="BL1096" s="156" t="s">
        <v>9324</v>
      </c>
      <c r="BM1096" s="346" t="s">
        <v>10408</v>
      </c>
      <c r="BN1096" s="170" t="s">
        <v>161</v>
      </c>
      <c r="BO1096" s="141" t="s">
        <v>9675</v>
      </c>
      <c r="BP1096" s="141" t="s">
        <v>10389</v>
      </c>
      <c r="BQ1096" s="141">
        <v>25</v>
      </c>
      <c r="BR1096" s="141">
        <v>36349</v>
      </c>
      <c r="BS1096" s="141" t="s">
        <v>108</v>
      </c>
      <c r="BT1096" s="141" t="s">
        <v>108</v>
      </c>
      <c r="BU1096" s="166" t="s">
        <v>108</v>
      </c>
      <c r="BV1096" s="141" t="s">
        <v>108</v>
      </c>
      <c r="BW1096" s="114" t="s">
        <v>108</v>
      </c>
      <c r="BX1096" s="158" t="s">
        <v>10409</v>
      </c>
      <c r="BY1096" s="141" t="s">
        <v>10410</v>
      </c>
      <c r="BZ1096" s="259" t="s">
        <v>10411</v>
      </c>
      <c r="CA1096" s="157" t="s">
        <v>5887</v>
      </c>
      <c r="CB1096" s="157" t="s">
        <v>5887</v>
      </c>
      <c r="CC1096" s="157" t="s">
        <v>5887</v>
      </c>
      <c r="CD1096" s="157"/>
      <c r="CE1096" s="157"/>
      <c r="CF1096" s="157"/>
      <c r="CG1096" s="157"/>
      <c r="CH1096" s="157"/>
      <c r="CI1096" s="157"/>
      <c r="CJ1096" s="157"/>
      <c r="CK1096" s="157"/>
      <c r="CL1096" s="157"/>
      <c r="CM1096" s="157" t="s">
        <v>109</v>
      </c>
      <c r="CN1096" s="157"/>
      <c r="CO1096" s="50"/>
      <c r="CP1096" s="50"/>
      <c r="CQ1096" s="50"/>
      <c r="CR1096" s="50"/>
      <c r="CS1096" s="50"/>
      <c r="CT1096" s="50"/>
      <c r="CU1096" s="50"/>
      <c r="CV1096" s="50"/>
      <c r="CW1096" s="50"/>
      <c r="CX1096" s="50"/>
      <c r="CY1096" s="50"/>
      <c r="CZ1096" s="50"/>
      <c r="DA1096" s="50"/>
      <c r="DB1096" s="50"/>
      <c r="DC1096" s="50"/>
      <c r="DD1096" s="50"/>
      <c r="DE1096" s="50"/>
      <c r="DF1096" s="50"/>
      <c r="DG1096" s="50"/>
      <c r="DH1096" s="50"/>
      <c r="DI1096" s="50"/>
      <c r="DJ1096" s="50"/>
      <c r="DK1096" s="50"/>
      <c r="DL1096" s="50"/>
      <c r="DM1096" s="50"/>
      <c r="DN1096" s="50"/>
      <c r="DO1096" s="50"/>
      <c r="DP1096" s="50"/>
      <c r="DQ1096" s="50"/>
      <c r="DR1096" s="50"/>
      <c r="DS1096" s="50"/>
      <c r="DT1096" s="50"/>
      <c r="DU1096" s="50"/>
      <c r="DV1096" s="50"/>
      <c r="DW1096" s="50"/>
      <c r="DX1096" s="50"/>
      <c r="DY1096" s="50"/>
      <c r="DZ1096" s="50"/>
      <c r="EA1096" s="50"/>
      <c r="EB1096" s="50"/>
      <c r="EC1096" s="50"/>
      <c r="ED1096" s="50"/>
      <c r="EE1096" s="50"/>
    </row>
    <row r="1097" spans="1:2518" s="351" customFormat="1" ht="45.75" customHeight="1">
      <c r="A1097" s="589">
        <f>1+A1096</f>
        <v>1096</v>
      </c>
      <c r="B1097" s="403" t="s">
        <v>10412</v>
      </c>
      <c r="C1097" s="156" t="s">
        <v>10413</v>
      </c>
      <c r="D1097" s="156" t="s">
        <v>6476</v>
      </c>
      <c r="E1097" s="156">
        <v>45576</v>
      </c>
      <c r="F1097" s="156">
        <v>45582</v>
      </c>
      <c r="G1097" s="156">
        <v>45646</v>
      </c>
      <c r="H1097" s="156" t="s">
        <v>416</v>
      </c>
      <c r="I1097" s="156" t="s">
        <v>9646</v>
      </c>
      <c r="J1097" s="301" t="s">
        <v>10414</v>
      </c>
      <c r="K1097" s="251">
        <v>1007694792</v>
      </c>
      <c r="L1097" s="156">
        <v>9</v>
      </c>
      <c r="M1097" s="156" t="s">
        <v>97</v>
      </c>
      <c r="N1097" s="156" t="s">
        <v>5078</v>
      </c>
      <c r="O1097" s="156" t="s">
        <v>6113</v>
      </c>
      <c r="P1097" s="156" t="s">
        <v>8342</v>
      </c>
      <c r="Q1097" s="156" t="s">
        <v>10405</v>
      </c>
      <c r="R1097" s="143">
        <v>64</v>
      </c>
      <c r="S1097" s="134" t="s">
        <v>10406</v>
      </c>
      <c r="T1097" s="253" t="s">
        <v>9968</v>
      </c>
      <c r="U1097" s="156">
        <v>2024003598</v>
      </c>
      <c r="V1097" s="253" t="s">
        <v>9968</v>
      </c>
      <c r="W1097" s="156">
        <v>45576</v>
      </c>
      <c r="X1097" s="156" t="s">
        <v>9741</v>
      </c>
      <c r="Y1097" s="317" t="s">
        <v>9970</v>
      </c>
      <c r="Z1097" s="156">
        <v>0</v>
      </c>
      <c r="AA1097" s="156">
        <v>0</v>
      </c>
      <c r="AB1097" s="156" t="s">
        <v>9968</v>
      </c>
      <c r="AC1097" s="156">
        <v>0</v>
      </c>
      <c r="AD1097" s="156">
        <v>0</v>
      </c>
      <c r="AE1097" s="156" t="s">
        <v>9968</v>
      </c>
      <c r="AF1097" s="156">
        <v>0</v>
      </c>
      <c r="AG1097" s="156">
        <v>0</v>
      </c>
      <c r="AH1097" s="156">
        <v>0</v>
      </c>
      <c r="AI1097" s="156">
        <v>0</v>
      </c>
      <c r="AJ1097" s="156">
        <v>0</v>
      </c>
      <c r="AK1097" s="156" t="s">
        <v>104</v>
      </c>
      <c r="AL1097" s="103" t="s">
        <v>10415</v>
      </c>
      <c r="AM1097" s="156" t="s">
        <v>10416</v>
      </c>
      <c r="AN1097" s="156">
        <v>79779952</v>
      </c>
      <c r="AO1097" s="156" t="s">
        <v>114</v>
      </c>
      <c r="AP1097" s="156" t="s">
        <v>114</v>
      </c>
      <c r="AQ1097" s="156" t="s">
        <v>114</v>
      </c>
      <c r="AR1097" s="156" t="s">
        <v>114</v>
      </c>
      <c r="AS1097" s="156" t="s">
        <v>109</v>
      </c>
      <c r="AT1097" s="156" t="s">
        <v>109</v>
      </c>
      <c r="AU1097" s="156" t="s">
        <v>392</v>
      </c>
      <c r="AV1097" s="156" t="s">
        <v>9324</v>
      </c>
      <c r="AW1097" s="156" t="s">
        <v>9324</v>
      </c>
      <c r="AX1097" s="156" t="s">
        <v>109</v>
      </c>
      <c r="AY1097" s="156" t="s">
        <v>108</v>
      </c>
      <c r="AZ1097" s="156" t="s">
        <v>9324</v>
      </c>
      <c r="BA1097" s="156" t="s">
        <v>9324</v>
      </c>
      <c r="BB1097" s="156"/>
      <c r="BC1097" s="156" t="s">
        <v>9324</v>
      </c>
      <c r="BD1097" s="156" t="s">
        <v>9324</v>
      </c>
      <c r="BE1097" s="156" t="s">
        <v>9324</v>
      </c>
      <c r="BF1097" s="156" t="s">
        <v>9324</v>
      </c>
      <c r="BG1097" s="156" t="s">
        <v>9324</v>
      </c>
      <c r="BH1097" s="153" t="s">
        <v>9968</v>
      </c>
      <c r="BI1097" s="349" t="s">
        <v>113</v>
      </c>
      <c r="BJ1097" s="240" t="s">
        <v>9324</v>
      </c>
      <c r="BK1097" s="240" t="s">
        <v>114</v>
      </c>
      <c r="BL1097" s="240" t="s">
        <v>9324</v>
      </c>
      <c r="BM1097" s="437"/>
      <c r="BN1097" s="156" t="s">
        <v>115</v>
      </c>
      <c r="BO1097" s="156" t="s">
        <v>9675</v>
      </c>
      <c r="BP1097" s="156" t="s">
        <v>10389</v>
      </c>
      <c r="BQ1097" s="156">
        <v>24</v>
      </c>
      <c r="BR1097" s="156">
        <v>36642</v>
      </c>
      <c r="BS1097" s="156" t="s">
        <v>109</v>
      </c>
      <c r="BT1097" s="156" t="s">
        <v>108</v>
      </c>
      <c r="BU1097" s="156" t="s">
        <v>108</v>
      </c>
      <c r="BV1097" s="156" t="s">
        <v>108</v>
      </c>
      <c r="BW1097" s="156" t="s">
        <v>108</v>
      </c>
      <c r="BX1097" s="156" t="s">
        <v>10417</v>
      </c>
      <c r="BY1097" s="156" t="s">
        <v>10418</v>
      </c>
      <c r="BZ1097" s="156" t="s">
        <v>10419</v>
      </c>
      <c r="CA1097" s="157" t="s">
        <v>5887</v>
      </c>
      <c r="CB1097" s="157" t="s">
        <v>109</v>
      </c>
      <c r="CC1097" s="157" t="s">
        <v>109</v>
      </c>
      <c r="CD1097" s="156"/>
      <c r="CE1097" s="156"/>
      <c r="CF1097" s="156"/>
      <c r="CG1097" s="156"/>
      <c r="CH1097" s="156"/>
      <c r="CI1097" s="156"/>
      <c r="CJ1097" s="156"/>
      <c r="CK1097" s="156"/>
      <c r="CL1097" s="156"/>
      <c r="CM1097" s="157" t="s">
        <v>109</v>
      </c>
      <c r="CN1097" s="156"/>
      <c r="CO1097" s="297"/>
      <c r="CP1097" s="297"/>
      <c r="CQ1097" s="297"/>
      <c r="CR1097" s="297"/>
      <c r="CS1097" s="297"/>
      <c r="CT1097" s="297"/>
      <c r="CU1097" s="297"/>
      <c r="CV1097" s="297"/>
      <c r="CW1097" s="297"/>
      <c r="CX1097" s="297"/>
      <c r="CY1097" s="297"/>
      <c r="CZ1097" s="297"/>
      <c r="DA1097" s="297"/>
      <c r="DB1097" s="297"/>
      <c r="DC1097" s="297"/>
      <c r="DD1097" s="297"/>
      <c r="DE1097" s="297"/>
      <c r="DF1097" s="297"/>
      <c r="DG1097" s="297"/>
      <c r="DH1097" s="297"/>
      <c r="DI1097" s="297"/>
      <c r="DJ1097" s="297"/>
      <c r="DK1097" s="297"/>
      <c r="DL1097" s="297"/>
      <c r="DM1097" s="297"/>
      <c r="DN1097" s="297"/>
      <c r="DO1097" s="297"/>
      <c r="DP1097" s="297"/>
      <c r="DQ1097" s="297"/>
      <c r="DR1097" s="297"/>
      <c r="DS1097" s="297"/>
      <c r="DT1097" s="297"/>
      <c r="DU1097" s="297"/>
      <c r="DV1097" s="297"/>
      <c r="DW1097" s="297"/>
      <c r="DX1097" s="297"/>
      <c r="DY1097" s="297"/>
      <c r="DZ1097" s="297"/>
      <c r="EA1097" s="297"/>
      <c r="EB1097" s="297"/>
      <c r="EC1097" s="297"/>
      <c r="ED1097" s="297"/>
      <c r="EE1097" s="297"/>
      <c r="EF1097" s="297"/>
      <c r="EG1097" s="297"/>
      <c r="EH1097" s="297"/>
      <c r="EI1097" s="297"/>
      <c r="EJ1097" s="297"/>
      <c r="EK1097" s="297"/>
      <c r="EL1097" s="297"/>
      <c r="EM1097" s="297"/>
      <c r="EN1097" s="297"/>
      <c r="EO1097" s="297"/>
      <c r="EP1097" s="297"/>
      <c r="EQ1097" s="297"/>
      <c r="ER1097" s="297"/>
      <c r="ES1097" s="297"/>
      <c r="ET1097" s="297"/>
      <c r="EU1097" s="297"/>
      <c r="EV1097" s="297"/>
      <c r="EW1097" s="297"/>
      <c r="EX1097" s="297"/>
      <c r="EY1097" s="297"/>
      <c r="EZ1097" s="297"/>
      <c r="FA1097" s="297"/>
      <c r="FB1097" s="297"/>
      <c r="FC1097" s="297"/>
      <c r="FD1097" s="297"/>
      <c r="FE1097" s="297"/>
      <c r="FF1097" s="297"/>
      <c r="FG1097" s="297"/>
      <c r="FH1097" s="297"/>
      <c r="FI1097" s="297"/>
      <c r="FJ1097" s="297"/>
      <c r="FK1097" s="297"/>
      <c r="FL1097" s="297"/>
      <c r="FM1097" s="297"/>
      <c r="FN1097" s="297"/>
      <c r="FO1097" s="297"/>
      <c r="FP1097" s="297"/>
      <c r="FQ1097" s="297"/>
      <c r="FR1097" s="297"/>
      <c r="FS1097" s="297"/>
      <c r="FT1097" s="297"/>
      <c r="FU1097" s="297"/>
      <c r="FV1097" s="297"/>
      <c r="FW1097" s="297"/>
      <c r="FX1097" s="297"/>
      <c r="FY1097" s="297"/>
      <c r="FZ1097" s="297"/>
      <c r="GA1097" s="297"/>
      <c r="GB1097" s="297"/>
      <c r="GC1097" s="297"/>
      <c r="GD1097" s="297"/>
      <c r="GE1097" s="297"/>
      <c r="GF1097" s="297"/>
      <c r="GG1097" s="297"/>
      <c r="GH1097" s="297"/>
      <c r="GI1097" s="297"/>
      <c r="GJ1097" s="297"/>
      <c r="GK1097" s="297"/>
      <c r="GL1097" s="297"/>
      <c r="GM1097" s="297"/>
      <c r="GN1097" s="297"/>
      <c r="GO1097" s="297"/>
      <c r="GP1097" s="297"/>
      <c r="GQ1097" s="297"/>
      <c r="GR1097" s="297"/>
      <c r="GS1097" s="297"/>
      <c r="GT1097" s="297"/>
      <c r="GU1097" s="297"/>
      <c r="GV1097" s="328"/>
      <c r="GW1097" s="328"/>
      <c r="GX1097" s="328"/>
      <c r="GY1097" s="328"/>
      <c r="GZ1097" s="328"/>
      <c r="HA1097" s="328"/>
      <c r="HB1097" s="328"/>
      <c r="HC1097" s="328"/>
      <c r="HD1097" s="328"/>
      <c r="HE1097" s="328"/>
      <c r="HF1097" s="328"/>
      <c r="HG1097" s="328"/>
      <c r="HH1097" s="328"/>
      <c r="HI1097" s="328"/>
      <c r="HJ1097" s="328"/>
      <c r="HK1097" s="328"/>
      <c r="HL1097" s="328"/>
      <c r="HM1097" s="328"/>
      <c r="HN1097" s="328"/>
      <c r="HO1097" s="328"/>
      <c r="HP1097" s="328"/>
      <c r="HQ1097" s="328"/>
      <c r="HR1097" s="328"/>
      <c r="HS1097" s="328"/>
      <c r="HT1097" s="328"/>
      <c r="HU1097" s="328"/>
      <c r="HV1097" s="328"/>
      <c r="HW1097" s="328"/>
      <c r="HX1097" s="328"/>
      <c r="HY1097" s="328"/>
      <c r="HZ1097" s="328"/>
      <c r="IA1097" s="328"/>
      <c r="IB1097" s="328"/>
      <c r="IC1097" s="328"/>
      <c r="ID1097" s="328"/>
      <c r="IE1097" s="328"/>
      <c r="IF1097" s="328"/>
      <c r="IG1097" s="328"/>
      <c r="IH1097" s="328"/>
      <c r="II1097" s="328"/>
      <c r="IJ1097" s="328"/>
      <c r="IK1097" s="328"/>
      <c r="IL1097" s="328"/>
      <c r="IM1097" s="328"/>
      <c r="IN1097" s="328"/>
      <c r="IO1097" s="328"/>
      <c r="IP1097" s="328"/>
      <c r="IQ1097" s="328"/>
      <c r="IR1097" s="328"/>
      <c r="IS1097" s="328"/>
      <c r="IT1097" s="328"/>
      <c r="IU1097" s="328"/>
      <c r="IV1097" s="328"/>
      <c r="IW1097" s="328"/>
      <c r="IX1097" s="328"/>
      <c r="IY1097" s="328"/>
      <c r="IZ1097" s="328"/>
      <c r="JA1097" s="328"/>
      <c r="JB1097" s="328"/>
      <c r="JC1097" s="328"/>
      <c r="JD1097" s="328"/>
      <c r="JE1097" s="328"/>
      <c r="JF1097" s="328"/>
      <c r="JG1097" s="328"/>
      <c r="JH1097" s="328"/>
      <c r="JI1097" s="328"/>
      <c r="JJ1097" s="328"/>
      <c r="JK1097" s="328"/>
      <c r="JL1097" s="328"/>
      <c r="JM1097" s="328"/>
      <c r="JN1097" s="328"/>
      <c r="JO1097" s="328"/>
      <c r="JP1097" s="328"/>
      <c r="JQ1097" s="328"/>
      <c r="JR1097" s="328"/>
      <c r="JS1097" s="328"/>
      <c r="JT1097" s="328"/>
      <c r="JU1097" s="328"/>
      <c r="JV1097" s="328"/>
      <c r="JW1097" s="328"/>
      <c r="JX1097" s="328"/>
      <c r="JY1097" s="328"/>
      <c r="JZ1097" s="328"/>
      <c r="KA1097" s="328"/>
      <c r="KB1097" s="328"/>
      <c r="KC1097" s="328"/>
      <c r="KD1097" s="328"/>
      <c r="KE1097" s="328"/>
      <c r="KF1097" s="328"/>
      <c r="KG1097" s="328"/>
      <c r="KH1097" s="328"/>
      <c r="KI1097" s="328"/>
      <c r="KJ1097" s="328"/>
      <c r="KK1097" s="328"/>
      <c r="KL1097" s="328"/>
      <c r="KM1097" s="328"/>
      <c r="KN1097" s="328"/>
      <c r="KO1097" s="328"/>
      <c r="KP1097" s="328"/>
      <c r="KQ1097" s="328"/>
      <c r="KR1097" s="328"/>
      <c r="KS1097" s="328"/>
      <c r="KT1097" s="328"/>
      <c r="KU1097" s="328"/>
      <c r="KV1097" s="328"/>
      <c r="KW1097" s="328"/>
      <c r="KX1097" s="328"/>
      <c r="KY1097" s="328"/>
      <c r="KZ1097" s="328"/>
      <c r="LA1097" s="328"/>
      <c r="LB1097" s="328"/>
      <c r="LC1097" s="328"/>
      <c r="LD1097" s="328"/>
      <c r="LE1097" s="328"/>
      <c r="LF1097" s="328"/>
      <c r="LG1097" s="328"/>
      <c r="LH1097" s="328"/>
      <c r="LI1097" s="328"/>
      <c r="LJ1097" s="328"/>
      <c r="LK1097" s="328"/>
      <c r="LL1097" s="328"/>
      <c r="LM1097" s="328"/>
      <c r="LN1097" s="328"/>
      <c r="LO1097" s="328"/>
      <c r="LP1097" s="328"/>
      <c r="LQ1097" s="328"/>
      <c r="LR1097" s="328"/>
      <c r="LS1097" s="328"/>
      <c r="LT1097" s="328"/>
      <c r="LU1097" s="328"/>
      <c r="LV1097" s="328"/>
      <c r="LW1097" s="328"/>
      <c r="LX1097" s="328"/>
      <c r="LY1097" s="328"/>
      <c r="LZ1097" s="328"/>
      <c r="MA1097" s="328"/>
      <c r="MB1097" s="328"/>
      <c r="MC1097" s="328"/>
      <c r="MD1097" s="328"/>
      <c r="ME1097" s="328"/>
      <c r="MF1097" s="328"/>
      <c r="MG1097" s="328"/>
      <c r="MH1097" s="328"/>
      <c r="MI1097" s="328"/>
      <c r="MJ1097" s="328"/>
      <c r="MK1097" s="328"/>
      <c r="ML1097" s="328"/>
      <c r="MM1097" s="328"/>
      <c r="MN1097" s="328"/>
      <c r="MO1097" s="328"/>
      <c r="MP1097" s="328"/>
      <c r="MQ1097" s="328"/>
      <c r="MR1097" s="328"/>
      <c r="MS1097" s="328"/>
      <c r="MT1097" s="328"/>
      <c r="MU1097" s="328"/>
      <c r="MV1097" s="328"/>
      <c r="MW1097" s="328"/>
      <c r="MX1097" s="328"/>
      <c r="MY1097" s="328"/>
      <c r="MZ1097" s="328"/>
      <c r="NA1097" s="328"/>
      <c r="NB1097" s="328"/>
      <c r="NC1097" s="328"/>
      <c r="ND1097" s="328"/>
      <c r="NE1097" s="328"/>
      <c r="NF1097" s="328"/>
      <c r="NG1097" s="328"/>
      <c r="NH1097" s="328"/>
      <c r="NI1097" s="328"/>
      <c r="NJ1097" s="328"/>
      <c r="NK1097" s="328"/>
      <c r="NL1097" s="328"/>
      <c r="NM1097" s="328"/>
      <c r="NN1097" s="328"/>
      <c r="NO1097" s="328"/>
      <c r="NP1097" s="328"/>
      <c r="NQ1097" s="328"/>
      <c r="NR1097" s="328"/>
      <c r="NS1097" s="328"/>
      <c r="NT1097" s="328"/>
      <c r="NU1097" s="328"/>
      <c r="NV1097" s="328"/>
      <c r="NW1097" s="328"/>
      <c r="NX1097" s="328"/>
      <c r="NY1097" s="328"/>
      <c r="NZ1097" s="328"/>
      <c r="OA1097" s="328"/>
      <c r="OB1097" s="328"/>
      <c r="OC1097" s="328"/>
      <c r="OD1097" s="328"/>
      <c r="OE1097" s="328"/>
      <c r="OF1097" s="328"/>
      <c r="OG1097" s="328"/>
      <c r="OH1097" s="328"/>
      <c r="OI1097" s="328"/>
      <c r="OJ1097" s="328"/>
      <c r="OK1097" s="328"/>
      <c r="OL1097" s="328"/>
      <c r="OM1097" s="328"/>
      <c r="ON1097" s="328"/>
      <c r="OO1097" s="328"/>
      <c r="OP1097" s="328"/>
      <c r="OQ1097" s="328"/>
      <c r="OR1097" s="328"/>
      <c r="OS1097" s="328"/>
      <c r="OT1097" s="328"/>
      <c r="OU1097" s="328"/>
      <c r="OV1097" s="328"/>
      <c r="OW1097" s="328"/>
      <c r="OX1097" s="328"/>
      <c r="OY1097" s="328"/>
      <c r="OZ1097" s="328"/>
      <c r="PA1097" s="328"/>
      <c r="PB1097" s="328"/>
      <c r="PC1097" s="328"/>
      <c r="PD1097" s="328"/>
      <c r="PE1097" s="328"/>
      <c r="PF1097" s="328"/>
      <c r="PG1097" s="328"/>
      <c r="PH1097" s="328"/>
      <c r="PI1097" s="328"/>
      <c r="PJ1097" s="328"/>
      <c r="PK1097" s="328"/>
      <c r="PL1097" s="328"/>
      <c r="PM1097" s="328"/>
      <c r="PN1097" s="328"/>
      <c r="PO1097" s="328"/>
      <c r="PP1097" s="328"/>
      <c r="PQ1097" s="328"/>
      <c r="PR1097" s="328"/>
      <c r="PS1097" s="328"/>
      <c r="PT1097" s="328"/>
      <c r="PU1097" s="328"/>
      <c r="PV1097" s="328"/>
      <c r="PW1097" s="328"/>
      <c r="PX1097" s="328"/>
      <c r="PY1097" s="328"/>
      <c r="PZ1097" s="328"/>
      <c r="QA1097" s="328"/>
      <c r="QB1097" s="328"/>
      <c r="QC1097" s="328"/>
      <c r="QD1097" s="328"/>
      <c r="QE1097" s="328"/>
      <c r="QF1097" s="328"/>
      <c r="QG1097" s="328"/>
      <c r="QH1097" s="328"/>
      <c r="QI1097" s="328"/>
      <c r="QJ1097" s="328"/>
      <c r="QK1097" s="328"/>
      <c r="QL1097" s="328"/>
      <c r="QM1097" s="328"/>
      <c r="QN1097" s="328"/>
      <c r="QO1097" s="328"/>
      <c r="QP1097" s="328"/>
      <c r="QQ1097" s="328"/>
      <c r="QR1097" s="328"/>
      <c r="QS1097" s="328"/>
      <c r="QT1097" s="328"/>
      <c r="QU1097" s="328"/>
      <c r="QV1097" s="328"/>
      <c r="QW1097" s="328"/>
      <c r="QX1097" s="328"/>
      <c r="QY1097" s="328"/>
      <c r="QZ1097" s="328"/>
      <c r="RA1097" s="328"/>
      <c r="RB1097" s="328"/>
      <c r="RC1097" s="328"/>
      <c r="RD1097" s="328"/>
      <c r="RE1097" s="328"/>
      <c r="RF1097" s="328"/>
      <c r="RG1097" s="328"/>
      <c r="RH1097" s="328"/>
      <c r="RI1097" s="328"/>
      <c r="RJ1097" s="328"/>
      <c r="RK1097" s="328"/>
      <c r="RL1097" s="328"/>
      <c r="RM1097" s="328"/>
      <c r="RN1097" s="328"/>
      <c r="RO1097" s="328"/>
      <c r="RP1097" s="328"/>
      <c r="RQ1097" s="328"/>
      <c r="RR1097" s="328"/>
      <c r="RS1097" s="328"/>
      <c r="RT1097" s="328"/>
      <c r="RU1097" s="328"/>
      <c r="RV1097" s="328"/>
      <c r="RW1097" s="328"/>
      <c r="RX1097" s="328"/>
      <c r="RY1097" s="328"/>
      <c r="RZ1097" s="328"/>
      <c r="SA1097" s="328"/>
      <c r="SB1097" s="328"/>
      <c r="SC1097" s="328"/>
      <c r="SD1097" s="328"/>
      <c r="SE1097" s="328"/>
      <c r="SF1097" s="328"/>
      <c r="SG1097" s="328"/>
      <c r="SH1097" s="328"/>
      <c r="SI1097" s="328"/>
      <c r="SJ1097" s="328"/>
      <c r="SK1097" s="328"/>
      <c r="SL1097" s="328"/>
      <c r="SM1097" s="328"/>
      <c r="SN1097" s="328"/>
      <c r="SO1097" s="328"/>
      <c r="SP1097" s="328"/>
      <c r="SQ1097" s="328"/>
      <c r="SR1097" s="328"/>
      <c r="SS1097" s="328"/>
      <c r="ST1097" s="328"/>
      <c r="SU1097" s="328"/>
      <c r="SV1097" s="328"/>
      <c r="SW1097" s="328"/>
      <c r="SX1097" s="328"/>
      <c r="SY1097" s="328"/>
      <c r="SZ1097" s="328"/>
      <c r="TA1097" s="328"/>
      <c r="TB1097" s="328"/>
      <c r="TC1097" s="328"/>
      <c r="TD1097" s="328"/>
      <c r="TE1097" s="328"/>
      <c r="TF1097" s="328"/>
      <c r="TG1097" s="328"/>
      <c r="TH1097" s="328"/>
      <c r="TI1097" s="328"/>
      <c r="TJ1097" s="328"/>
      <c r="TK1097" s="328"/>
      <c r="TL1097" s="328"/>
      <c r="TM1097" s="328"/>
      <c r="TN1097" s="328"/>
      <c r="TO1097" s="328"/>
      <c r="TP1097" s="328"/>
      <c r="TQ1097" s="328"/>
      <c r="TR1097" s="328"/>
      <c r="TS1097" s="328"/>
      <c r="TT1097" s="328"/>
      <c r="TU1097" s="328"/>
      <c r="TV1097" s="328"/>
      <c r="TW1097" s="328"/>
      <c r="TX1097" s="328"/>
      <c r="TY1097" s="328"/>
      <c r="TZ1097" s="328"/>
      <c r="UA1097" s="328"/>
      <c r="UB1097" s="328"/>
      <c r="UC1097" s="328"/>
      <c r="UD1097" s="328"/>
      <c r="UE1097" s="328"/>
      <c r="UF1097" s="328"/>
      <c r="UG1097" s="328"/>
      <c r="UH1097" s="328"/>
      <c r="UI1097" s="328"/>
      <c r="UJ1097" s="328"/>
      <c r="UK1097" s="328"/>
      <c r="UL1097" s="328"/>
      <c r="UM1097" s="328"/>
      <c r="UN1097" s="328"/>
      <c r="UO1097" s="328"/>
      <c r="UP1097" s="328"/>
      <c r="UQ1097" s="328"/>
      <c r="UR1097" s="328"/>
      <c r="US1097" s="328"/>
      <c r="UT1097" s="328"/>
      <c r="UU1097" s="328"/>
      <c r="UV1097" s="328"/>
      <c r="UW1097" s="328"/>
      <c r="UX1097" s="328"/>
      <c r="UY1097" s="328"/>
      <c r="UZ1097" s="328"/>
      <c r="VA1097" s="328"/>
      <c r="VB1097" s="328"/>
      <c r="VC1097" s="328"/>
      <c r="VD1097" s="328"/>
      <c r="VE1097" s="328"/>
      <c r="VF1097" s="328"/>
      <c r="VG1097" s="328"/>
      <c r="VH1097" s="328"/>
      <c r="VI1097" s="328"/>
      <c r="VJ1097" s="328"/>
      <c r="VK1097" s="328"/>
      <c r="VL1097" s="328"/>
      <c r="VM1097" s="328"/>
      <c r="VN1097" s="328"/>
      <c r="VO1097" s="328"/>
      <c r="VP1097" s="328"/>
      <c r="VQ1097" s="328"/>
      <c r="VR1097" s="328"/>
      <c r="VS1097" s="328"/>
      <c r="VT1097" s="328"/>
      <c r="VU1097" s="328"/>
      <c r="VV1097" s="328"/>
      <c r="VW1097" s="328"/>
      <c r="VX1097" s="328"/>
      <c r="VY1097" s="328"/>
      <c r="VZ1097" s="328"/>
      <c r="WA1097" s="328"/>
      <c r="WB1097" s="328"/>
      <c r="WC1097" s="328"/>
      <c r="WD1097" s="328"/>
      <c r="WE1097" s="328"/>
      <c r="WF1097" s="328"/>
      <c r="WG1097" s="328"/>
      <c r="WH1097" s="328"/>
      <c r="WI1097" s="328"/>
      <c r="WJ1097" s="328"/>
      <c r="WK1097" s="328"/>
      <c r="WL1097" s="328"/>
      <c r="WM1097" s="328"/>
      <c r="WN1097" s="328"/>
      <c r="WO1097" s="328"/>
      <c r="WP1097" s="328"/>
      <c r="WQ1097" s="328"/>
      <c r="WR1097" s="328"/>
      <c r="WS1097" s="328"/>
      <c r="WT1097" s="328"/>
      <c r="WU1097" s="328"/>
      <c r="WV1097" s="328"/>
      <c r="WW1097" s="328"/>
      <c r="WX1097" s="328"/>
      <c r="WY1097" s="328"/>
      <c r="WZ1097" s="328"/>
      <c r="XA1097" s="328"/>
      <c r="XB1097" s="328"/>
      <c r="XC1097" s="328"/>
      <c r="XD1097" s="328"/>
      <c r="XE1097" s="328"/>
      <c r="XF1097" s="328"/>
      <c r="XG1097" s="328"/>
      <c r="XH1097" s="328"/>
      <c r="XI1097" s="328"/>
      <c r="XJ1097" s="328"/>
      <c r="XK1097" s="328"/>
      <c r="XL1097" s="328"/>
      <c r="XM1097" s="328"/>
      <c r="XN1097" s="328"/>
      <c r="XO1097" s="328"/>
      <c r="XP1097" s="328"/>
      <c r="XQ1097" s="328"/>
      <c r="XR1097" s="328"/>
      <c r="XS1097" s="328"/>
      <c r="XT1097" s="328"/>
      <c r="XU1097" s="328"/>
      <c r="XV1097" s="328"/>
      <c r="XW1097" s="328"/>
      <c r="XX1097" s="328"/>
      <c r="XY1097" s="328"/>
      <c r="XZ1097" s="328"/>
      <c r="YA1097" s="328"/>
      <c r="YB1097" s="328"/>
      <c r="YC1097" s="328"/>
      <c r="YD1097" s="328"/>
      <c r="YE1097" s="328"/>
      <c r="YF1097" s="328"/>
      <c r="YG1097" s="328"/>
      <c r="YH1097" s="328"/>
      <c r="YI1097" s="328"/>
      <c r="YJ1097" s="328"/>
      <c r="YK1097" s="328"/>
      <c r="YL1097" s="328"/>
      <c r="YM1097" s="328"/>
      <c r="YN1097" s="328"/>
      <c r="YO1097" s="328"/>
      <c r="YP1097" s="328"/>
      <c r="YQ1097" s="328"/>
      <c r="YR1097" s="328"/>
      <c r="YS1097" s="328"/>
      <c r="YT1097" s="328"/>
      <c r="YU1097" s="328"/>
      <c r="YV1097" s="328"/>
      <c r="YW1097" s="328"/>
      <c r="YX1097" s="328"/>
      <c r="YY1097" s="328"/>
      <c r="YZ1097" s="328"/>
      <c r="ZA1097" s="328"/>
      <c r="ZB1097" s="328"/>
      <c r="ZC1097" s="328"/>
      <c r="ZD1097" s="328"/>
      <c r="ZE1097" s="328"/>
      <c r="ZF1097" s="328"/>
      <c r="ZG1097" s="328"/>
      <c r="ZH1097" s="328"/>
      <c r="ZI1097" s="328"/>
      <c r="ZJ1097" s="328"/>
      <c r="ZK1097" s="328"/>
      <c r="ZL1097" s="328"/>
      <c r="ZM1097" s="328"/>
      <c r="ZN1097" s="328"/>
      <c r="ZO1097" s="328"/>
      <c r="ZP1097" s="328"/>
      <c r="ZQ1097" s="328"/>
      <c r="ZR1097" s="328"/>
      <c r="ZS1097" s="328"/>
      <c r="ZT1097" s="328"/>
      <c r="ZU1097" s="328"/>
      <c r="ZV1097" s="328"/>
      <c r="ZW1097" s="328"/>
      <c r="ZX1097" s="328"/>
      <c r="ZY1097" s="328"/>
      <c r="ZZ1097" s="328"/>
      <c r="AAA1097" s="328"/>
      <c r="AAB1097" s="328"/>
      <c r="AAC1097" s="328"/>
      <c r="AAD1097" s="328"/>
      <c r="AAE1097" s="328"/>
      <c r="AAF1097" s="328"/>
      <c r="AAG1097" s="328"/>
      <c r="AAH1097" s="328"/>
      <c r="AAI1097" s="328"/>
      <c r="AAJ1097" s="328"/>
      <c r="AAK1097" s="328"/>
      <c r="AAL1097" s="328"/>
      <c r="AAM1097" s="328"/>
      <c r="AAN1097" s="328"/>
      <c r="AAO1097" s="328"/>
      <c r="AAP1097" s="328"/>
      <c r="AAQ1097" s="328"/>
      <c r="AAR1097" s="328"/>
      <c r="AAS1097" s="328"/>
      <c r="AAT1097" s="328"/>
      <c r="AAU1097" s="328"/>
      <c r="AAV1097" s="328"/>
      <c r="AAW1097" s="328"/>
      <c r="AAX1097" s="328"/>
      <c r="AAY1097" s="328"/>
      <c r="AAZ1097" s="328"/>
      <c r="ABA1097" s="328"/>
      <c r="ABB1097" s="328"/>
      <c r="ABC1097" s="328"/>
      <c r="ABD1097" s="328"/>
      <c r="ABE1097" s="328"/>
      <c r="ABF1097" s="328"/>
      <c r="ABG1097" s="328"/>
      <c r="ABH1097" s="328"/>
    </row>
    <row r="1098" spans="1:2518" ht="45.75" customHeight="1">
      <c r="A1098" s="589">
        <f>1+A1097</f>
        <v>1097</v>
      </c>
      <c r="B1098" s="151" t="s">
        <v>10420</v>
      </c>
      <c r="C1098" s="134" t="s">
        <v>10421</v>
      </c>
      <c r="D1098" s="138" t="s">
        <v>6728</v>
      </c>
      <c r="E1098" s="135">
        <v>45576</v>
      </c>
      <c r="F1098" s="136">
        <v>45593</v>
      </c>
      <c r="G1098" s="136">
        <v>45646</v>
      </c>
      <c r="H1098" s="134" t="s">
        <v>416</v>
      </c>
      <c r="I1098" s="139" t="s">
        <v>9646</v>
      </c>
      <c r="J1098" s="134" t="s">
        <v>10422</v>
      </c>
      <c r="K1098" s="251">
        <v>80398855</v>
      </c>
      <c r="L1098" s="134">
        <v>1</v>
      </c>
      <c r="M1098" s="252" t="s">
        <v>97</v>
      </c>
      <c r="N1098" s="141" t="s">
        <v>5078</v>
      </c>
      <c r="O1098" s="151" t="s">
        <v>2287</v>
      </c>
      <c r="P1098" s="134" t="s">
        <v>10423</v>
      </c>
      <c r="Q1098" s="134" t="s">
        <v>10316</v>
      </c>
      <c r="R1098" s="143">
        <v>53</v>
      </c>
      <c r="S1098" s="134" t="s">
        <v>10424</v>
      </c>
      <c r="T1098" s="253" t="s">
        <v>10425</v>
      </c>
      <c r="U1098" s="254" t="s">
        <v>10426</v>
      </c>
      <c r="V1098" s="253" t="s">
        <v>10425</v>
      </c>
      <c r="W1098" s="255">
        <v>45580</v>
      </c>
      <c r="X1098" s="256" t="s">
        <v>103</v>
      </c>
      <c r="Y1098" s="314" t="s">
        <v>10427</v>
      </c>
      <c r="Z1098" s="148" t="s">
        <v>10427</v>
      </c>
      <c r="AA1098" s="149">
        <v>0</v>
      </c>
      <c r="AB1098" s="150">
        <v>0</v>
      </c>
      <c r="AC1098" s="149">
        <v>0</v>
      </c>
      <c r="AD1098" s="149">
        <v>0</v>
      </c>
      <c r="AE1098" s="149">
        <v>0</v>
      </c>
      <c r="AF1098" s="149">
        <v>0</v>
      </c>
      <c r="AG1098" s="149">
        <v>0</v>
      </c>
      <c r="AH1098" s="149">
        <v>0</v>
      </c>
      <c r="AI1098" s="149">
        <v>0</v>
      </c>
      <c r="AJ1098" s="149">
        <v>0</v>
      </c>
      <c r="AK1098" s="142" t="s">
        <v>104</v>
      </c>
      <c r="AL1098" s="103" t="s">
        <v>10428</v>
      </c>
      <c r="AM1098" s="134" t="s">
        <v>7181</v>
      </c>
      <c r="AN1098" s="140">
        <v>79434454</v>
      </c>
      <c r="AO1098" s="142" t="s">
        <v>114</v>
      </c>
      <c r="AP1098" s="134" t="s">
        <v>114</v>
      </c>
      <c r="AQ1098" s="257" t="s">
        <v>114</v>
      </c>
      <c r="AR1098" s="142" t="s">
        <v>114</v>
      </c>
      <c r="AS1098" s="134" t="s">
        <v>109</v>
      </c>
      <c r="AT1098" s="142" t="s">
        <v>109</v>
      </c>
      <c r="AU1098" s="142" t="s">
        <v>392</v>
      </c>
      <c r="AV1098" s="134" t="s">
        <v>9324</v>
      </c>
      <c r="AW1098" s="134" t="s">
        <v>9324</v>
      </c>
      <c r="AX1098" s="134" t="s">
        <v>109</v>
      </c>
      <c r="AY1098" s="134" t="s">
        <v>108</v>
      </c>
      <c r="AZ1098" s="156" t="s">
        <v>9324</v>
      </c>
      <c r="BA1098" s="134" t="s">
        <v>9324</v>
      </c>
      <c r="BB1098" s="169"/>
      <c r="BC1098" s="156" t="s">
        <v>9324</v>
      </c>
      <c r="BD1098" s="143" t="s">
        <v>9324</v>
      </c>
      <c r="BE1098" s="143" t="s">
        <v>9324</v>
      </c>
      <c r="BF1098" s="143" t="s">
        <v>9324</v>
      </c>
      <c r="BG1098" s="156" t="s">
        <v>9324</v>
      </c>
      <c r="BH1098" s="153" t="s">
        <v>10425</v>
      </c>
      <c r="BI1098" s="438" t="s">
        <v>135</v>
      </c>
      <c r="BJ1098" s="134" t="s">
        <v>9324</v>
      </c>
      <c r="BK1098" s="141" t="s">
        <v>114</v>
      </c>
      <c r="BL1098" s="156" t="s">
        <v>9324</v>
      </c>
      <c r="BM1098" s="398" t="s">
        <v>2539</v>
      </c>
      <c r="BN1098" s="170" t="s">
        <v>115</v>
      </c>
      <c r="BO1098" s="141" t="s">
        <v>9675</v>
      </c>
      <c r="BP1098" s="141" t="s">
        <v>10429</v>
      </c>
      <c r="BQ1098" s="141">
        <v>58</v>
      </c>
      <c r="BR1098" s="141">
        <v>24349</v>
      </c>
      <c r="BS1098" s="141" t="s">
        <v>109</v>
      </c>
      <c r="BT1098" s="141" t="s">
        <v>108</v>
      </c>
      <c r="BU1098" s="166" t="s">
        <v>108</v>
      </c>
      <c r="BV1098" s="141" t="s">
        <v>108</v>
      </c>
      <c r="BW1098" s="114" t="s">
        <v>108</v>
      </c>
      <c r="BX1098" s="158" t="s">
        <v>10430</v>
      </c>
      <c r="BY1098" s="141" t="s">
        <v>10431</v>
      </c>
      <c r="BZ1098" s="259" t="s">
        <v>10432</v>
      </c>
      <c r="CA1098" s="157" t="s">
        <v>5887</v>
      </c>
      <c r="CB1098" s="157" t="s">
        <v>2396</v>
      </c>
      <c r="CC1098" s="157"/>
      <c r="CD1098" s="157"/>
      <c r="CE1098" s="157"/>
      <c r="CF1098" s="157"/>
      <c r="CG1098" s="157"/>
      <c r="CH1098" s="157"/>
      <c r="CI1098" s="157"/>
      <c r="CJ1098" s="157"/>
      <c r="CK1098" s="157"/>
      <c r="CL1098" s="157"/>
      <c r="CM1098" s="157" t="s">
        <v>109</v>
      </c>
      <c r="CN1098" s="157"/>
      <c r="CO1098" s="50"/>
      <c r="CP1098" s="50"/>
      <c r="CQ1098" s="50"/>
      <c r="CR1098" s="50"/>
      <c r="CS1098" s="50"/>
      <c r="CT1098" s="50"/>
      <c r="CU1098" s="50"/>
      <c r="CV1098" s="50"/>
      <c r="CW1098" s="50"/>
      <c r="CX1098" s="50"/>
      <c r="CY1098" s="50"/>
      <c r="CZ1098" s="50"/>
      <c r="DA1098" s="50"/>
      <c r="DB1098" s="50"/>
      <c r="DC1098" s="50"/>
      <c r="DD1098" s="50"/>
      <c r="DE1098" s="50"/>
      <c r="DF1098" s="50"/>
      <c r="DG1098" s="50"/>
      <c r="DH1098" s="50"/>
      <c r="DI1098" s="50"/>
      <c r="DJ1098" s="50"/>
      <c r="DK1098" s="50"/>
      <c r="DL1098" s="50"/>
      <c r="DM1098" s="50"/>
      <c r="DN1098" s="50"/>
      <c r="DO1098" s="50"/>
      <c r="DP1098" s="50"/>
      <c r="DQ1098" s="50"/>
      <c r="DR1098" s="50"/>
      <c r="DS1098" s="50"/>
      <c r="DT1098" s="50"/>
      <c r="DU1098" s="50"/>
      <c r="DV1098" s="50"/>
      <c r="DW1098" s="50"/>
      <c r="DX1098" s="50"/>
      <c r="DY1098" s="50"/>
      <c r="DZ1098" s="50"/>
      <c r="EA1098" s="50"/>
      <c r="EB1098" s="50"/>
      <c r="EC1098" s="50"/>
      <c r="ED1098" s="50"/>
      <c r="EE1098" s="50"/>
    </row>
    <row r="1099" spans="1:2518" ht="45.75" customHeight="1">
      <c r="A1099" s="589">
        <f>1+A1098</f>
        <v>1098</v>
      </c>
      <c r="B1099" s="151" t="s">
        <v>10433</v>
      </c>
      <c r="C1099" s="134" t="s">
        <v>10434</v>
      </c>
      <c r="D1099" s="138" t="s">
        <v>645</v>
      </c>
      <c r="E1099" s="135">
        <v>45576</v>
      </c>
      <c r="F1099" s="136">
        <v>45581</v>
      </c>
      <c r="G1099" s="136">
        <v>45646</v>
      </c>
      <c r="H1099" s="134" t="s">
        <v>416</v>
      </c>
      <c r="I1099" s="139" t="s">
        <v>9637</v>
      </c>
      <c r="J1099" s="134" t="s">
        <v>10435</v>
      </c>
      <c r="K1099" s="251">
        <v>1070021053</v>
      </c>
      <c r="L1099" s="134">
        <v>6</v>
      </c>
      <c r="M1099" s="252" t="s">
        <v>97</v>
      </c>
      <c r="N1099" s="141" t="s">
        <v>5078</v>
      </c>
      <c r="O1099" s="151" t="s">
        <v>3586</v>
      </c>
      <c r="P1099" s="134" t="s">
        <v>9017</v>
      </c>
      <c r="Q1099" s="134" t="s">
        <v>9117</v>
      </c>
      <c r="R1099" s="143">
        <v>65</v>
      </c>
      <c r="S1099" s="134" t="s">
        <v>10436</v>
      </c>
      <c r="T1099" s="253" t="s">
        <v>10437</v>
      </c>
      <c r="U1099" s="254">
        <v>2024003618</v>
      </c>
      <c r="V1099" s="253" t="s">
        <v>10437</v>
      </c>
      <c r="W1099" s="255">
        <v>45580</v>
      </c>
      <c r="X1099" s="256" t="s">
        <v>103</v>
      </c>
      <c r="Y1099" s="314" t="s">
        <v>10438</v>
      </c>
      <c r="Z1099" s="148" t="s">
        <v>10437</v>
      </c>
      <c r="AA1099" s="149">
        <v>0</v>
      </c>
      <c r="AB1099" s="150">
        <v>0</v>
      </c>
      <c r="AC1099" s="149">
        <v>0</v>
      </c>
      <c r="AD1099" s="149">
        <v>0</v>
      </c>
      <c r="AE1099" s="149">
        <v>0</v>
      </c>
      <c r="AF1099" s="149">
        <v>0</v>
      </c>
      <c r="AG1099" s="149">
        <v>0</v>
      </c>
      <c r="AH1099" s="149">
        <v>0</v>
      </c>
      <c r="AI1099" s="149">
        <v>0</v>
      </c>
      <c r="AJ1099" s="149">
        <v>0</v>
      </c>
      <c r="AK1099" s="142" t="s">
        <v>104</v>
      </c>
      <c r="AL1099" s="103" t="s">
        <v>10439</v>
      </c>
      <c r="AM1099" s="134" t="s">
        <v>1829</v>
      </c>
      <c r="AN1099" s="140">
        <v>15668923</v>
      </c>
      <c r="AO1099" s="142" t="s">
        <v>114</v>
      </c>
      <c r="AP1099" s="134" t="s">
        <v>114</v>
      </c>
      <c r="AQ1099" s="257" t="s">
        <v>114</v>
      </c>
      <c r="AR1099" s="142" t="s">
        <v>114</v>
      </c>
      <c r="AS1099" s="134" t="s">
        <v>109</v>
      </c>
      <c r="AT1099" s="142" t="s">
        <v>109</v>
      </c>
      <c r="AU1099" s="142" t="s">
        <v>392</v>
      </c>
      <c r="AV1099" s="134" t="s">
        <v>9324</v>
      </c>
      <c r="AW1099" s="134" t="s">
        <v>9324</v>
      </c>
      <c r="AX1099" s="134" t="s">
        <v>109</v>
      </c>
      <c r="AY1099" s="134" t="s">
        <v>108</v>
      </c>
      <c r="AZ1099" s="156" t="s">
        <v>9324</v>
      </c>
      <c r="BA1099" s="134" t="s">
        <v>9324</v>
      </c>
      <c r="BB1099" s="169"/>
      <c r="BC1099" s="156" t="s">
        <v>9324</v>
      </c>
      <c r="BD1099" s="143" t="s">
        <v>9324</v>
      </c>
      <c r="BE1099" s="143" t="s">
        <v>9324</v>
      </c>
      <c r="BF1099" s="143" t="s">
        <v>9324</v>
      </c>
      <c r="BG1099" s="156" t="s">
        <v>9324</v>
      </c>
      <c r="BH1099" s="153" t="s">
        <v>10437</v>
      </c>
      <c r="BI1099" s="437" t="s">
        <v>227</v>
      </c>
      <c r="BJ1099" s="134" t="s">
        <v>9324</v>
      </c>
      <c r="BK1099" s="141" t="s">
        <v>114</v>
      </c>
      <c r="BL1099" s="156" t="s">
        <v>9324</v>
      </c>
      <c r="BM1099" s="161" t="s">
        <v>2539</v>
      </c>
      <c r="BN1099" s="170" t="s">
        <v>161</v>
      </c>
      <c r="BO1099" s="141" t="s">
        <v>9998</v>
      </c>
      <c r="BP1099" s="141" t="s">
        <v>9999</v>
      </c>
      <c r="BQ1099" s="141">
        <v>26</v>
      </c>
      <c r="BR1099" s="141">
        <v>35988</v>
      </c>
      <c r="BS1099" s="141" t="s">
        <v>108</v>
      </c>
      <c r="BT1099" s="141" t="s">
        <v>108</v>
      </c>
      <c r="BU1099" s="166" t="s">
        <v>108</v>
      </c>
      <c r="BV1099" s="141" t="s">
        <v>108</v>
      </c>
      <c r="BW1099" s="114" t="s">
        <v>108</v>
      </c>
      <c r="BX1099" s="158" t="s">
        <v>10440</v>
      </c>
      <c r="BY1099" s="141" t="s">
        <v>10441</v>
      </c>
      <c r="BZ1099" s="259" t="s">
        <v>10442</v>
      </c>
      <c r="CA1099" s="157" t="s">
        <v>5887</v>
      </c>
      <c r="CB1099" s="157" t="s">
        <v>5887</v>
      </c>
      <c r="CC1099" s="280" t="s">
        <v>10443</v>
      </c>
      <c r="CD1099" s="157"/>
      <c r="CE1099" s="157"/>
      <c r="CF1099" s="157"/>
      <c r="CG1099" s="157"/>
      <c r="CH1099" s="157"/>
      <c r="CI1099" s="157"/>
      <c r="CJ1099" s="157"/>
      <c r="CK1099" s="157"/>
      <c r="CL1099" s="157"/>
      <c r="CM1099" s="157" t="s">
        <v>109</v>
      </c>
      <c r="CN1099" s="157"/>
      <c r="CO1099" s="50"/>
      <c r="CP1099" s="50"/>
      <c r="CQ1099" s="50"/>
      <c r="CR1099" s="50"/>
      <c r="CS1099" s="50"/>
      <c r="CT1099" s="50"/>
      <c r="CU1099" s="50"/>
      <c r="CV1099" s="50"/>
      <c r="CW1099" s="50"/>
      <c r="CX1099" s="50"/>
      <c r="CY1099" s="50"/>
      <c r="CZ1099" s="50"/>
      <c r="DA1099" s="50"/>
      <c r="DB1099" s="50"/>
      <c r="DC1099" s="50"/>
      <c r="DD1099" s="50"/>
      <c r="DE1099" s="50"/>
      <c r="DF1099" s="50"/>
      <c r="DG1099" s="50"/>
      <c r="DH1099" s="50"/>
      <c r="DI1099" s="50"/>
      <c r="DJ1099" s="50"/>
      <c r="DK1099" s="50"/>
      <c r="DL1099" s="50"/>
      <c r="DM1099" s="50"/>
      <c r="DN1099" s="50"/>
      <c r="DO1099" s="50"/>
      <c r="DP1099" s="50"/>
      <c r="DQ1099" s="50"/>
      <c r="DR1099" s="50"/>
      <c r="DS1099" s="50"/>
      <c r="DT1099" s="50"/>
      <c r="DU1099" s="50"/>
      <c r="DV1099" s="50"/>
      <c r="DW1099" s="50"/>
      <c r="DX1099" s="50"/>
      <c r="DY1099" s="50"/>
      <c r="DZ1099" s="50"/>
      <c r="EA1099" s="50"/>
      <c r="EB1099" s="50"/>
      <c r="EC1099" s="50"/>
      <c r="ED1099" s="50"/>
      <c r="EE1099" s="50"/>
    </row>
    <row r="1100" spans="1:2518" ht="45.75" customHeight="1">
      <c r="A1100" s="589">
        <f>1+A1099</f>
        <v>1099</v>
      </c>
      <c r="B1100" s="87" t="s">
        <v>10444</v>
      </c>
      <c r="C1100" s="70" t="s">
        <v>10445</v>
      </c>
      <c r="D1100" s="74" t="s">
        <v>8490</v>
      </c>
      <c r="E1100" s="71">
        <v>45576</v>
      </c>
      <c r="F1100" s="72">
        <v>45580</v>
      </c>
      <c r="G1100" s="72">
        <v>45646</v>
      </c>
      <c r="H1100" s="70" t="s">
        <v>416</v>
      </c>
      <c r="I1100" s="75" t="s">
        <v>9646</v>
      </c>
      <c r="J1100" s="70" t="s">
        <v>10446</v>
      </c>
      <c r="K1100" s="122">
        <v>1072716221</v>
      </c>
      <c r="L1100" s="70">
        <v>8</v>
      </c>
      <c r="M1100" s="111" t="s">
        <v>97</v>
      </c>
      <c r="N1100" s="77" t="s">
        <v>5078</v>
      </c>
      <c r="O1100" s="87" t="s">
        <v>427</v>
      </c>
      <c r="P1100" s="70" t="s">
        <v>7595</v>
      </c>
      <c r="Q1100" s="70" t="s">
        <v>10397</v>
      </c>
      <c r="R1100" s="79">
        <v>66</v>
      </c>
      <c r="S1100" s="70" t="s">
        <v>10447</v>
      </c>
      <c r="T1100" s="123" t="s">
        <v>9944</v>
      </c>
      <c r="U1100" s="124">
        <v>2024003621</v>
      </c>
      <c r="V1100" s="123" t="s">
        <v>9944</v>
      </c>
      <c r="W1100" s="125">
        <v>45580</v>
      </c>
      <c r="X1100" s="126" t="s">
        <v>103</v>
      </c>
      <c r="Y1100" s="311" t="s">
        <v>9947</v>
      </c>
      <c r="Z1100" s="84" t="s">
        <v>9944</v>
      </c>
      <c r="AA1100" s="86">
        <v>0</v>
      </c>
      <c r="AB1100" s="85">
        <v>0</v>
      </c>
      <c r="AC1100" s="86">
        <v>0</v>
      </c>
      <c r="AD1100" s="86">
        <v>0</v>
      </c>
      <c r="AE1100" s="86">
        <v>0</v>
      </c>
      <c r="AF1100" s="86">
        <v>0</v>
      </c>
      <c r="AG1100" s="86">
        <v>0</v>
      </c>
      <c r="AH1100" s="86">
        <v>0</v>
      </c>
      <c r="AI1100" s="86">
        <v>0</v>
      </c>
      <c r="AJ1100" s="86">
        <v>0</v>
      </c>
      <c r="AK1100" s="78" t="s">
        <v>104</v>
      </c>
      <c r="AL1100" s="103" t="s">
        <v>10448</v>
      </c>
      <c r="AM1100" s="70" t="s">
        <v>7214</v>
      </c>
      <c r="AN1100" s="76">
        <v>35428580</v>
      </c>
      <c r="AO1100" s="78" t="s">
        <v>114</v>
      </c>
      <c r="AP1100" s="70" t="s">
        <v>114</v>
      </c>
      <c r="AQ1100" s="118" t="s">
        <v>114</v>
      </c>
      <c r="AR1100" s="78" t="s">
        <v>114</v>
      </c>
      <c r="AS1100" s="70" t="s">
        <v>109</v>
      </c>
      <c r="AT1100" s="78" t="s">
        <v>109</v>
      </c>
      <c r="AU1100" s="78" t="s">
        <v>392</v>
      </c>
      <c r="AV1100" s="70" t="s">
        <v>9324</v>
      </c>
      <c r="AW1100" s="70" t="s">
        <v>9324</v>
      </c>
      <c r="AX1100" s="70" t="s">
        <v>109</v>
      </c>
      <c r="AY1100" s="70" t="s">
        <v>108</v>
      </c>
      <c r="AZ1100" s="92" t="s">
        <v>9324</v>
      </c>
      <c r="BA1100" s="70" t="s">
        <v>9324</v>
      </c>
      <c r="BB1100" s="100"/>
      <c r="BC1100" s="92" t="s">
        <v>9324</v>
      </c>
      <c r="BD1100" s="79" t="s">
        <v>9324</v>
      </c>
      <c r="BE1100" s="79" t="s">
        <v>9324</v>
      </c>
      <c r="BF1100" s="79" t="s">
        <v>9324</v>
      </c>
      <c r="BG1100" s="92" t="s">
        <v>9324</v>
      </c>
      <c r="BH1100" s="90" t="s">
        <v>9944</v>
      </c>
      <c r="BI1100" s="437" t="s">
        <v>227</v>
      </c>
      <c r="BJ1100" s="134" t="s">
        <v>9324</v>
      </c>
      <c r="BK1100" s="141" t="s">
        <v>114</v>
      </c>
      <c r="BL1100" s="156" t="s">
        <v>9324</v>
      </c>
      <c r="BM1100" s="161" t="s">
        <v>2539</v>
      </c>
      <c r="BN1100" s="104" t="s">
        <v>161</v>
      </c>
      <c r="BO1100" s="77" t="s">
        <v>9675</v>
      </c>
      <c r="BP1100" s="77" t="s">
        <v>10449</v>
      </c>
      <c r="BQ1100" s="77">
        <v>27</v>
      </c>
      <c r="BR1100" s="77">
        <v>35739</v>
      </c>
      <c r="BS1100" s="77" t="s">
        <v>108</v>
      </c>
      <c r="BT1100" s="77" t="s">
        <v>108</v>
      </c>
      <c r="BU1100" s="105" t="s">
        <v>108</v>
      </c>
      <c r="BV1100" s="77" t="s">
        <v>108</v>
      </c>
      <c r="BW1100" s="114" t="s">
        <v>108</v>
      </c>
      <c r="BX1100" s="95" t="s">
        <v>10450</v>
      </c>
      <c r="BY1100" s="77" t="s">
        <v>10451</v>
      </c>
      <c r="BZ1100" s="127" t="s">
        <v>10452</v>
      </c>
      <c r="CA1100" s="93" t="s">
        <v>5887</v>
      </c>
      <c r="CB1100" s="93" t="s">
        <v>5887</v>
      </c>
      <c r="CC1100" s="93" t="s">
        <v>5887</v>
      </c>
      <c r="CD1100" s="93"/>
      <c r="CE1100" s="93"/>
      <c r="CF1100" s="93"/>
      <c r="CG1100" s="93"/>
      <c r="CH1100" s="93"/>
      <c r="CI1100" s="93"/>
      <c r="CJ1100" s="93"/>
      <c r="CK1100" s="93"/>
      <c r="CL1100" s="93"/>
      <c r="CM1100" s="93" t="s">
        <v>109</v>
      </c>
      <c r="CN1100" s="93"/>
      <c r="CO1100" s="50"/>
      <c r="CP1100" s="50"/>
      <c r="CQ1100" s="50"/>
      <c r="CR1100" s="50"/>
      <c r="CS1100" s="50"/>
      <c r="CT1100" s="50"/>
      <c r="CU1100" s="50"/>
      <c r="CV1100" s="50"/>
      <c r="CW1100" s="50"/>
      <c r="CX1100" s="50"/>
      <c r="CY1100" s="50"/>
      <c r="CZ1100" s="50"/>
      <c r="DA1100" s="50"/>
      <c r="DB1100" s="50"/>
      <c r="DC1100" s="50"/>
      <c r="DD1100" s="50"/>
      <c r="DE1100" s="50"/>
      <c r="DF1100" s="50"/>
      <c r="DG1100" s="50"/>
      <c r="DH1100" s="50"/>
      <c r="DI1100" s="50"/>
      <c r="DJ1100" s="50"/>
      <c r="DK1100" s="50"/>
      <c r="DL1100" s="50"/>
      <c r="DM1100" s="50"/>
      <c r="DN1100" s="50"/>
      <c r="DO1100" s="50"/>
      <c r="DP1100" s="50"/>
      <c r="DQ1100" s="50"/>
      <c r="DR1100" s="50"/>
      <c r="DS1100" s="50"/>
      <c r="DT1100" s="50"/>
      <c r="DU1100" s="50"/>
      <c r="DV1100" s="50"/>
      <c r="DW1100" s="50"/>
      <c r="DX1100" s="50"/>
      <c r="DY1100" s="50"/>
      <c r="DZ1100" s="50"/>
      <c r="EA1100" s="50"/>
      <c r="EB1100" s="50"/>
      <c r="EC1100" s="50"/>
      <c r="ED1100" s="50"/>
      <c r="EE1100" s="50"/>
    </row>
    <row r="1101" spans="1:2518" ht="45.75" customHeight="1">
      <c r="A1101" s="638">
        <f>1+A1100</f>
        <v>1100</v>
      </c>
      <c r="B1101" s="218" t="s">
        <v>10453</v>
      </c>
      <c r="C1101" s="201" t="s">
        <v>10454</v>
      </c>
      <c r="D1101" s="205" t="s">
        <v>6359</v>
      </c>
      <c r="E1101" s="202">
        <v>45576</v>
      </c>
      <c r="F1101" s="203">
        <v>45581</v>
      </c>
      <c r="G1101" s="203">
        <v>45646</v>
      </c>
      <c r="H1101" s="201" t="s">
        <v>416</v>
      </c>
      <c r="I1101" s="206" t="s">
        <v>9646</v>
      </c>
      <c r="J1101" s="201" t="s">
        <v>4510</v>
      </c>
      <c r="K1101" s="271">
        <v>1032378753</v>
      </c>
      <c r="L1101" s="201">
        <v>8</v>
      </c>
      <c r="M1101" s="272" t="s">
        <v>97</v>
      </c>
      <c r="N1101" s="208" t="s">
        <v>5078</v>
      </c>
      <c r="O1101" s="218" t="s">
        <v>783</v>
      </c>
      <c r="P1101" s="201" t="s">
        <v>10455</v>
      </c>
      <c r="Q1101" s="201" t="s">
        <v>9117</v>
      </c>
      <c r="R1101" s="210">
        <v>65</v>
      </c>
      <c r="S1101" s="201" t="s">
        <v>9203</v>
      </c>
      <c r="T1101" s="273" t="s">
        <v>10363</v>
      </c>
      <c r="U1101" s="274">
        <v>2024003614</v>
      </c>
      <c r="V1101" s="273" t="s">
        <v>10363</v>
      </c>
      <c r="W1101" s="275">
        <v>45580</v>
      </c>
      <c r="X1101" s="276" t="s">
        <v>103</v>
      </c>
      <c r="Y1101" s="313" t="s">
        <v>10364</v>
      </c>
      <c r="Z1101" s="215" t="s">
        <v>10363</v>
      </c>
      <c r="AA1101" s="216">
        <v>0</v>
      </c>
      <c r="AB1101" s="217">
        <v>0</v>
      </c>
      <c r="AC1101" s="216">
        <v>0</v>
      </c>
      <c r="AD1101" s="216">
        <v>0</v>
      </c>
      <c r="AE1101" s="216">
        <v>0</v>
      </c>
      <c r="AF1101" s="216">
        <v>0</v>
      </c>
      <c r="AG1101" s="216">
        <v>0</v>
      </c>
      <c r="AH1101" s="216">
        <v>0</v>
      </c>
      <c r="AI1101" s="216">
        <v>0</v>
      </c>
      <c r="AJ1101" s="216">
        <v>0</v>
      </c>
      <c r="AK1101" s="209" t="s">
        <v>104</v>
      </c>
      <c r="AL1101" s="191" t="s">
        <v>10456</v>
      </c>
      <c r="AM1101" s="201" t="s">
        <v>2422</v>
      </c>
      <c r="AN1101" s="207">
        <v>35196208</v>
      </c>
      <c r="AO1101" s="209" t="s">
        <v>114</v>
      </c>
      <c r="AP1101" s="201" t="s">
        <v>114</v>
      </c>
      <c r="AQ1101" s="277" t="s">
        <v>114</v>
      </c>
      <c r="AR1101" s="209" t="s">
        <v>114</v>
      </c>
      <c r="AS1101" s="201" t="s">
        <v>109</v>
      </c>
      <c r="AT1101" s="209" t="s">
        <v>109</v>
      </c>
      <c r="AU1101" s="209" t="s">
        <v>392</v>
      </c>
      <c r="AV1101" s="201" t="s">
        <v>9324</v>
      </c>
      <c r="AW1101" s="201" t="s">
        <v>9324</v>
      </c>
      <c r="AX1101" s="201" t="s">
        <v>109</v>
      </c>
      <c r="AY1101" s="201" t="s">
        <v>108</v>
      </c>
      <c r="AZ1101" s="240" t="s">
        <v>9324</v>
      </c>
      <c r="BA1101" s="201" t="s">
        <v>9324</v>
      </c>
      <c r="BB1101" s="241"/>
      <c r="BC1101" s="240" t="s">
        <v>9324</v>
      </c>
      <c r="BD1101" s="210" t="s">
        <v>9324</v>
      </c>
      <c r="BE1101" s="210" t="s">
        <v>9324</v>
      </c>
      <c r="BF1101" s="210" t="s">
        <v>9324</v>
      </c>
      <c r="BG1101" s="240" t="s">
        <v>9324</v>
      </c>
      <c r="BH1101" s="221" t="s">
        <v>10363</v>
      </c>
      <c r="BI1101" s="224" t="s">
        <v>227</v>
      </c>
      <c r="BJ1101" s="201" t="s">
        <v>9324</v>
      </c>
      <c r="BK1101" s="208" t="s">
        <v>114</v>
      </c>
      <c r="BL1101" s="240" t="s">
        <v>9324</v>
      </c>
      <c r="BM1101" s="161" t="s">
        <v>10457</v>
      </c>
      <c r="BN1101" s="292" t="s">
        <v>161</v>
      </c>
      <c r="BO1101" s="208" t="s">
        <v>9675</v>
      </c>
      <c r="BP1101" s="208" t="s">
        <v>10449</v>
      </c>
      <c r="BQ1101" s="208">
        <v>37</v>
      </c>
      <c r="BR1101" s="208">
        <v>31785</v>
      </c>
      <c r="BS1101" s="208" t="s">
        <v>108</v>
      </c>
      <c r="BT1101" s="208" t="s">
        <v>108</v>
      </c>
      <c r="BU1101" s="237" t="s">
        <v>108</v>
      </c>
      <c r="BV1101" s="208" t="s">
        <v>108</v>
      </c>
      <c r="BW1101" s="278" t="s">
        <v>108</v>
      </c>
      <c r="BX1101" s="224" t="s">
        <v>10458</v>
      </c>
      <c r="BY1101" s="208" t="s">
        <v>10459</v>
      </c>
      <c r="BZ1101" s="329" t="s">
        <v>10460</v>
      </c>
      <c r="CA1101" s="320" t="s">
        <v>5887</v>
      </c>
      <c r="CB1101" s="322" t="s">
        <v>7777</v>
      </c>
      <c r="CC1101" s="322" t="s">
        <v>7777</v>
      </c>
      <c r="CD1101" s="322"/>
      <c r="CE1101" s="223"/>
      <c r="CF1101" s="223"/>
      <c r="CG1101" s="223"/>
      <c r="CH1101" s="223"/>
      <c r="CI1101" s="223"/>
      <c r="CJ1101" s="223"/>
      <c r="CK1101" s="223"/>
      <c r="CL1101" s="223"/>
      <c r="CM1101" s="303"/>
      <c r="CN1101" s="223"/>
      <c r="CO1101" s="50"/>
      <c r="CP1101" s="50"/>
      <c r="CQ1101" s="50"/>
      <c r="CR1101" s="50"/>
      <c r="CS1101" s="50"/>
      <c r="CT1101" s="50"/>
      <c r="CU1101" s="50"/>
      <c r="CV1101" s="50"/>
      <c r="CW1101" s="50"/>
      <c r="CX1101" s="50"/>
      <c r="CY1101" s="50"/>
      <c r="CZ1101" s="50"/>
      <c r="DA1101" s="50"/>
      <c r="DB1101" s="50"/>
      <c r="DC1101" s="50"/>
      <c r="DD1101" s="50"/>
      <c r="DE1101" s="50"/>
      <c r="DF1101" s="50"/>
      <c r="DG1101" s="50"/>
      <c r="DH1101" s="50"/>
      <c r="DI1101" s="50"/>
      <c r="DJ1101" s="50"/>
      <c r="DK1101" s="50"/>
      <c r="DL1101" s="50"/>
      <c r="DM1101" s="50"/>
      <c r="DN1101" s="50"/>
      <c r="DO1101" s="50"/>
      <c r="DP1101" s="50"/>
      <c r="DQ1101" s="50"/>
      <c r="DR1101" s="50"/>
      <c r="DS1101" s="50"/>
      <c r="DT1101" s="50"/>
      <c r="DU1101" s="50"/>
      <c r="DV1101" s="50"/>
      <c r="DW1101" s="50"/>
      <c r="DX1101" s="50"/>
      <c r="DY1101" s="50"/>
      <c r="DZ1101" s="50"/>
      <c r="EA1101" s="50"/>
      <c r="EB1101" s="50"/>
      <c r="EC1101" s="50"/>
      <c r="ED1101" s="50"/>
      <c r="EE1101" s="50"/>
      <c r="EF1101" s="297"/>
      <c r="EG1101" s="297"/>
      <c r="EH1101" s="297"/>
      <c r="EI1101" s="297"/>
      <c r="EJ1101" s="297"/>
      <c r="EK1101" s="297"/>
      <c r="EL1101" s="297"/>
      <c r="EM1101" s="297"/>
      <c r="EN1101" s="297"/>
      <c r="EO1101" s="297"/>
      <c r="EP1101" s="297"/>
      <c r="EQ1101" s="297"/>
      <c r="ER1101" s="297"/>
      <c r="ES1101" s="297"/>
      <c r="ET1101" s="297"/>
      <c r="EU1101" s="297"/>
      <c r="EV1101" s="297"/>
      <c r="EW1101" s="297"/>
      <c r="EX1101" s="297"/>
      <c r="EY1101" s="297"/>
      <c r="EZ1101" s="297"/>
      <c r="FA1101" s="297"/>
      <c r="FB1101" s="297"/>
      <c r="FC1101" s="297"/>
      <c r="FD1101" s="297"/>
      <c r="FE1101" s="297"/>
      <c r="FF1101" s="297"/>
      <c r="FG1101" s="297"/>
      <c r="FH1101" s="297"/>
      <c r="FI1101" s="297"/>
      <c r="FJ1101" s="297"/>
      <c r="FK1101" s="297"/>
      <c r="FL1101" s="297"/>
      <c r="FM1101" s="297"/>
      <c r="FN1101" s="297"/>
      <c r="FO1101" s="297"/>
      <c r="FP1101" s="297"/>
      <c r="FQ1101" s="297"/>
      <c r="FR1101" s="297"/>
      <c r="FS1101" s="297"/>
    </row>
    <row r="1102" spans="1:2518" ht="45.75" customHeight="1">
      <c r="A1102" s="589">
        <f>1+A1101</f>
        <v>1101</v>
      </c>
      <c r="B1102" s="87" t="s">
        <v>10461</v>
      </c>
      <c r="C1102" s="70" t="s">
        <v>10462</v>
      </c>
      <c r="D1102" s="74" t="s">
        <v>8490</v>
      </c>
      <c r="E1102" s="71">
        <v>45576</v>
      </c>
      <c r="F1102" s="72">
        <v>45581</v>
      </c>
      <c r="G1102" s="72">
        <v>45646</v>
      </c>
      <c r="H1102" s="70" t="s">
        <v>416</v>
      </c>
      <c r="I1102" s="75" t="s">
        <v>9646</v>
      </c>
      <c r="J1102" s="95" t="s">
        <v>10463</v>
      </c>
      <c r="K1102" s="122">
        <v>1072656612</v>
      </c>
      <c r="L1102" s="70">
        <v>6</v>
      </c>
      <c r="M1102" s="111" t="s">
        <v>97</v>
      </c>
      <c r="N1102" s="77" t="s">
        <v>5078</v>
      </c>
      <c r="O1102" s="87" t="s">
        <v>427</v>
      </c>
      <c r="P1102" s="70" t="s">
        <v>7595</v>
      </c>
      <c r="Q1102" s="70" t="s">
        <v>10397</v>
      </c>
      <c r="R1102" s="79">
        <v>65</v>
      </c>
      <c r="S1102" s="70" t="s">
        <v>9463</v>
      </c>
      <c r="T1102" s="123" t="s">
        <v>9944</v>
      </c>
      <c r="U1102" s="124">
        <v>2024003602</v>
      </c>
      <c r="V1102" s="123" t="s">
        <v>9944</v>
      </c>
      <c r="W1102" s="125">
        <v>45580</v>
      </c>
      <c r="X1102" s="126" t="s">
        <v>103</v>
      </c>
      <c r="Y1102" s="311" t="s">
        <v>9947</v>
      </c>
      <c r="Z1102" s="84" t="s">
        <v>9944</v>
      </c>
      <c r="AA1102" s="86">
        <v>0</v>
      </c>
      <c r="AB1102" s="85">
        <v>0</v>
      </c>
      <c r="AC1102" s="86">
        <v>0</v>
      </c>
      <c r="AD1102" s="86">
        <v>0</v>
      </c>
      <c r="AE1102" s="86">
        <v>0</v>
      </c>
      <c r="AF1102" s="86">
        <v>0</v>
      </c>
      <c r="AG1102" s="86">
        <v>0</v>
      </c>
      <c r="AH1102" s="86">
        <v>0</v>
      </c>
      <c r="AI1102" s="86">
        <v>0</v>
      </c>
      <c r="AJ1102" s="86">
        <v>0</v>
      </c>
      <c r="AK1102" s="78" t="s">
        <v>104</v>
      </c>
      <c r="AL1102" s="103" t="s">
        <v>10464</v>
      </c>
      <c r="AM1102" s="70" t="s">
        <v>7214</v>
      </c>
      <c r="AN1102" s="76">
        <v>35428580</v>
      </c>
      <c r="AO1102" s="78" t="s">
        <v>114</v>
      </c>
      <c r="AP1102" s="70" t="s">
        <v>114</v>
      </c>
      <c r="AQ1102" s="118" t="s">
        <v>114</v>
      </c>
      <c r="AR1102" s="78" t="s">
        <v>114</v>
      </c>
      <c r="AS1102" s="70" t="s">
        <v>109</v>
      </c>
      <c r="AT1102" s="78" t="s">
        <v>109</v>
      </c>
      <c r="AU1102" s="78" t="s">
        <v>392</v>
      </c>
      <c r="AV1102" s="70" t="s">
        <v>9324</v>
      </c>
      <c r="AW1102" s="70" t="s">
        <v>9324</v>
      </c>
      <c r="AX1102" s="70" t="s">
        <v>109</v>
      </c>
      <c r="AY1102" s="70" t="s">
        <v>108</v>
      </c>
      <c r="AZ1102" s="92" t="s">
        <v>9324</v>
      </c>
      <c r="BA1102" s="70" t="s">
        <v>9324</v>
      </c>
      <c r="BB1102" s="100"/>
      <c r="BC1102" s="92" t="s">
        <v>9324</v>
      </c>
      <c r="BD1102" s="79" t="s">
        <v>9324</v>
      </c>
      <c r="BE1102" s="79" t="s">
        <v>9324</v>
      </c>
      <c r="BF1102" s="79" t="s">
        <v>9324</v>
      </c>
      <c r="BG1102" s="92" t="s">
        <v>9324</v>
      </c>
      <c r="BH1102" s="90" t="s">
        <v>9944</v>
      </c>
      <c r="BI1102" s="438" t="s">
        <v>135</v>
      </c>
      <c r="BJ1102" s="70" t="s">
        <v>9324</v>
      </c>
      <c r="BK1102" s="77" t="s">
        <v>114</v>
      </c>
      <c r="BL1102" s="92" t="s">
        <v>9324</v>
      </c>
      <c r="BM1102" s="398" t="s">
        <v>136</v>
      </c>
      <c r="BN1102" s="104" t="s">
        <v>161</v>
      </c>
      <c r="BO1102" s="77" t="s">
        <v>9675</v>
      </c>
      <c r="BP1102" s="77" t="s">
        <v>10449</v>
      </c>
      <c r="BQ1102" s="77">
        <v>34</v>
      </c>
      <c r="BR1102" s="77">
        <v>33017</v>
      </c>
      <c r="BS1102" s="77" t="s">
        <v>108</v>
      </c>
      <c r="BT1102" s="77" t="s">
        <v>108</v>
      </c>
      <c r="BU1102" s="105" t="s">
        <v>108</v>
      </c>
      <c r="BV1102" s="77" t="s">
        <v>108</v>
      </c>
      <c r="BW1102" s="114" t="s">
        <v>108</v>
      </c>
      <c r="BX1102" s="95" t="s">
        <v>10465</v>
      </c>
      <c r="BY1102" s="77" t="s">
        <v>10466</v>
      </c>
      <c r="BZ1102" s="127" t="s">
        <v>10467</v>
      </c>
      <c r="CA1102" s="93" t="s">
        <v>5887</v>
      </c>
      <c r="CB1102" s="93" t="s">
        <v>5887</v>
      </c>
      <c r="CC1102" s="93" t="s">
        <v>10468</v>
      </c>
      <c r="CD1102" s="93"/>
      <c r="CE1102" s="93"/>
      <c r="CF1102" s="93"/>
      <c r="CG1102" s="93"/>
      <c r="CH1102" s="93"/>
      <c r="CI1102" s="93"/>
      <c r="CJ1102" s="93"/>
      <c r="CK1102" s="93"/>
      <c r="CL1102" s="93"/>
      <c r="CM1102" s="93" t="s">
        <v>109</v>
      </c>
      <c r="CN1102" s="93"/>
      <c r="CO1102" s="50"/>
      <c r="CP1102" s="50"/>
      <c r="CQ1102" s="50"/>
      <c r="CR1102" s="50"/>
      <c r="CS1102" s="50"/>
      <c r="CT1102" s="50"/>
      <c r="CU1102" s="50"/>
      <c r="CV1102" s="50"/>
      <c r="CW1102" s="50"/>
      <c r="CX1102" s="50"/>
      <c r="CY1102" s="50"/>
      <c r="CZ1102" s="50"/>
      <c r="DA1102" s="50"/>
      <c r="DB1102" s="50"/>
      <c r="DC1102" s="50"/>
      <c r="DD1102" s="50"/>
      <c r="DE1102" s="50"/>
      <c r="DF1102" s="50"/>
      <c r="DG1102" s="50"/>
      <c r="DH1102" s="50"/>
      <c r="DI1102" s="50"/>
      <c r="DJ1102" s="50"/>
      <c r="DK1102" s="50"/>
      <c r="DL1102" s="50"/>
      <c r="DM1102" s="50"/>
      <c r="DN1102" s="50"/>
      <c r="DO1102" s="50"/>
      <c r="DP1102" s="50"/>
      <c r="DQ1102" s="50"/>
      <c r="DR1102" s="50"/>
      <c r="DS1102" s="50"/>
      <c r="DT1102" s="50"/>
      <c r="DU1102" s="50"/>
      <c r="DV1102" s="50"/>
      <c r="DW1102" s="50"/>
      <c r="DX1102" s="50"/>
      <c r="DY1102" s="50"/>
      <c r="DZ1102" s="50"/>
      <c r="EA1102" s="50"/>
      <c r="EB1102" s="50"/>
      <c r="EC1102" s="50"/>
      <c r="ED1102" s="50"/>
      <c r="EE1102" s="50"/>
    </row>
    <row r="1103" spans="1:2518" ht="45.75" customHeight="1">
      <c r="A1103" s="589">
        <f>1+A1102</f>
        <v>1102</v>
      </c>
      <c r="B1103" s="403" t="s">
        <v>10469</v>
      </c>
      <c r="C1103" s="156" t="s">
        <v>10470</v>
      </c>
      <c r="D1103" s="156" t="s">
        <v>645</v>
      </c>
      <c r="E1103" s="301">
        <v>45576</v>
      </c>
      <c r="F1103" s="437">
        <v>45581</v>
      </c>
      <c r="G1103" s="437">
        <v>45646</v>
      </c>
      <c r="H1103" s="157" t="s">
        <v>416</v>
      </c>
      <c r="I1103" s="157" t="s">
        <v>9637</v>
      </c>
      <c r="J1103" s="349" t="s">
        <v>10471</v>
      </c>
      <c r="K1103" s="156">
        <v>43036104</v>
      </c>
      <c r="L1103" s="156">
        <v>1</v>
      </c>
      <c r="M1103" s="156" t="s">
        <v>97</v>
      </c>
      <c r="N1103" s="156" t="s">
        <v>5078</v>
      </c>
      <c r="O1103" s="156" t="s">
        <v>3608</v>
      </c>
      <c r="P1103" s="156" t="s">
        <v>9639</v>
      </c>
      <c r="Q1103" s="156" t="s">
        <v>7596</v>
      </c>
      <c r="R1103" s="156">
        <v>65</v>
      </c>
      <c r="S1103" s="156" t="s">
        <v>8691</v>
      </c>
      <c r="T1103" s="157" t="s">
        <v>9753</v>
      </c>
      <c r="U1103" s="156">
        <v>2024003603</v>
      </c>
      <c r="V1103" s="297" t="s">
        <v>9753</v>
      </c>
      <c r="W1103" s="297">
        <v>45580</v>
      </c>
      <c r="X1103" s="297" t="s">
        <v>103</v>
      </c>
      <c r="Y1103" s="297" t="s">
        <v>9755</v>
      </c>
      <c r="Z1103" s="297" t="s">
        <v>9753</v>
      </c>
      <c r="AA1103" s="297">
        <v>0</v>
      </c>
      <c r="AB1103" s="297">
        <v>0</v>
      </c>
      <c r="AC1103" s="297">
        <v>0</v>
      </c>
      <c r="AD1103" s="297">
        <v>0</v>
      </c>
      <c r="AE1103" s="297">
        <v>0</v>
      </c>
      <c r="AF1103" s="297">
        <v>0</v>
      </c>
      <c r="AG1103" s="297">
        <v>0</v>
      </c>
      <c r="AH1103" s="297">
        <v>0</v>
      </c>
      <c r="AI1103" s="297">
        <v>0</v>
      </c>
      <c r="AJ1103" s="297">
        <v>0</v>
      </c>
      <c r="AK1103" s="297" t="s">
        <v>104</v>
      </c>
      <c r="AL1103" s="297" t="s">
        <v>10472</v>
      </c>
      <c r="AM1103" s="297" t="s">
        <v>1829</v>
      </c>
      <c r="AN1103" s="297">
        <v>15668923</v>
      </c>
      <c r="AO1103" s="297" t="s">
        <v>114</v>
      </c>
      <c r="AP1103" s="297" t="s">
        <v>114</v>
      </c>
      <c r="AQ1103" s="297" t="s">
        <v>114</v>
      </c>
      <c r="AR1103" s="297" t="s">
        <v>114</v>
      </c>
      <c r="AS1103" s="297" t="s">
        <v>109</v>
      </c>
      <c r="AT1103" s="297" t="s">
        <v>109</v>
      </c>
      <c r="AU1103" s="297" t="s">
        <v>392</v>
      </c>
      <c r="AV1103" s="297" t="s">
        <v>9324</v>
      </c>
      <c r="AW1103" s="297" t="s">
        <v>9324</v>
      </c>
      <c r="AX1103" s="297" t="s">
        <v>109</v>
      </c>
      <c r="AY1103" s="297" t="s">
        <v>108</v>
      </c>
      <c r="AZ1103" s="297" t="s">
        <v>9324</v>
      </c>
      <c r="BA1103" s="297" t="s">
        <v>9324</v>
      </c>
      <c r="BB1103" s="297"/>
      <c r="BC1103" s="297" t="s">
        <v>9324</v>
      </c>
      <c r="BD1103" s="297" t="s">
        <v>9324</v>
      </c>
      <c r="BE1103" s="297" t="s">
        <v>9324</v>
      </c>
      <c r="BF1103" s="297" t="s">
        <v>9324</v>
      </c>
      <c r="BG1103" s="297" t="s">
        <v>9324</v>
      </c>
      <c r="BH1103" s="297" t="s">
        <v>9753</v>
      </c>
      <c r="BI1103" s="349" t="s">
        <v>113</v>
      </c>
      <c r="BJ1103" s="437" t="s">
        <v>9324</v>
      </c>
      <c r="BK1103" s="157" t="s">
        <v>114</v>
      </c>
      <c r="BL1103" s="157" t="s">
        <v>9324</v>
      </c>
      <c r="BM1103" s="157"/>
      <c r="BN1103" s="156" t="s">
        <v>161</v>
      </c>
      <c r="BO1103" s="156" t="s">
        <v>9998</v>
      </c>
      <c r="BP1103" s="156" t="s">
        <v>9999</v>
      </c>
      <c r="BQ1103" s="156">
        <v>63</v>
      </c>
      <c r="BR1103" s="156">
        <v>22280</v>
      </c>
      <c r="BS1103" s="156" t="s">
        <v>108</v>
      </c>
      <c r="BT1103" s="156" t="s">
        <v>108</v>
      </c>
      <c r="BU1103" s="156" t="s">
        <v>108</v>
      </c>
      <c r="BV1103" s="156" t="s">
        <v>108</v>
      </c>
      <c r="BW1103" s="156" t="s">
        <v>108</v>
      </c>
      <c r="BX1103" s="297" t="s">
        <v>10473</v>
      </c>
      <c r="BY1103" s="297" t="s">
        <v>10474</v>
      </c>
      <c r="BZ1103" s="297" t="s">
        <v>10475</v>
      </c>
      <c r="CA1103" s="157" t="s">
        <v>5887</v>
      </c>
      <c r="CB1103" s="157" t="s">
        <v>109</v>
      </c>
      <c r="CC1103" s="157" t="s">
        <v>109</v>
      </c>
      <c r="CD1103" s="156"/>
      <c r="CE1103" s="156"/>
      <c r="CF1103" s="156"/>
      <c r="CG1103" s="156"/>
      <c r="CH1103" s="156"/>
      <c r="CI1103" s="156"/>
      <c r="CJ1103" s="156"/>
      <c r="CK1103" s="156"/>
      <c r="CL1103" s="156"/>
      <c r="CM1103" s="157" t="s">
        <v>109</v>
      </c>
      <c r="CN1103" s="156"/>
      <c r="CO1103" s="297"/>
      <c r="CP1103" s="297"/>
      <c r="CQ1103" s="297"/>
      <c r="CR1103" s="297"/>
      <c r="CS1103" s="297"/>
      <c r="CT1103" s="297"/>
      <c r="CU1103" s="297"/>
      <c r="CV1103" s="297"/>
      <c r="CW1103" s="297"/>
      <c r="CX1103" s="297"/>
      <c r="CY1103" s="297"/>
      <c r="CZ1103" s="297"/>
      <c r="DA1103" s="297"/>
      <c r="DB1103" s="297"/>
      <c r="DC1103" s="297"/>
      <c r="DD1103" s="297"/>
      <c r="DE1103" s="297"/>
      <c r="DF1103" s="297"/>
      <c r="DG1103" s="297"/>
      <c r="DH1103" s="297"/>
      <c r="DI1103" s="297"/>
      <c r="DJ1103" s="297"/>
      <c r="DK1103" s="297"/>
      <c r="DL1103" s="297"/>
      <c r="DM1103" s="297"/>
      <c r="DN1103" s="297"/>
      <c r="DO1103" s="297"/>
      <c r="DP1103" s="297"/>
      <c r="DQ1103" s="297"/>
      <c r="DR1103" s="297"/>
      <c r="DS1103" s="297"/>
      <c r="DT1103" s="297"/>
      <c r="DU1103" s="297"/>
      <c r="DV1103" s="297"/>
      <c r="DW1103" s="297"/>
      <c r="DX1103" s="297"/>
      <c r="DY1103" s="297"/>
      <c r="DZ1103" s="297"/>
      <c r="EA1103" s="297"/>
      <c r="EB1103" s="297"/>
      <c r="EC1103" s="328"/>
      <c r="ED1103" s="328"/>
      <c r="EE1103" s="328"/>
      <c r="EF1103" s="328"/>
      <c r="EG1103" s="328"/>
      <c r="EH1103" s="328"/>
      <c r="EI1103" s="328"/>
      <c r="EJ1103" s="328"/>
      <c r="EK1103" s="328"/>
      <c r="EL1103" s="328"/>
      <c r="EM1103" s="328"/>
      <c r="EN1103" s="328"/>
      <c r="EO1103" s="328"/>
      <c r="EP1103" s="328"/>
      <c r="EQ1103" s="328"/>
      <c r="ER1103" s="328"/>
      <c r="ES1103" s="328"/>
      <c r="ET1103" s="328"/>
      <c r="EU1103" s="328"/>
      <c r="EV1103" s="328"/>
      <c r="EW1103" s="328"/>
      <c r="EX1103" s="328"/>
      <c r="EY1103" s="328"/>
      <c r="EZ1103" s="328"/>
      <c r="FA1103" s="328"/>
      <c r="FB1103" s="328"/>
      <c r="FC1103" s="328"/>
      <c r="FD1103" s="328"/>
      <c r="FE1103" s="328"/>
      <c r="FF1103" s="328"/>
      <c r="FG1103" s="328"/>
      <c r="FH1103" s="328"/>
      <c r="FI1103" s="328"/>
      <c r="FJ1103" s="328"/>
      <c r="FK1103" s="328"/>
      <c r="FL1103" s="328"/>
      <c r="FM1103" s="328"/>
      <c r="FN1103" s="328"/>
      <c r="FO1103" s="328"/>
      <c r="FP1103" s="328"/>
      <c r="FQ1103" s="328"/>
      <c r="FR1103" s="328"/>
      <c r="FS1103" s="328"/>
      <c r="FT1103" s="328"/>
      <c r="FU1103" s="328"/>
      <c r="FV1103" s="328"/>
      <c r="FW1103" s="328"/>
      <c r="FX1103" s="328"/>
      <c r="FY1103" s="328"/>
      <c r="FZ1103" s="328"/>
      <c r="GA1103" s="328"/>
      <c r="GB1103" s="328"/>
      <c r="GC1103" s="328"/>
      <c r="GD1103" s="328"/>
      <c r="GE1103" s="328"/>
      <c r="GF1103" s="328"/>
      <c r="GG1103" s="328"/>
      <c r="GH1103" s="328"/>
      <c r="GI1103" s="328"/>
      <c r="GJ1103" s="328"/>
      <c r="GK1103" s="328"/>
      <c r="GL1103" s="328"/>
      <c r="GM1103" s="328"/>
      <c r="GN1103" s="328"/>
      <c r="GO1103" s="328"/>
      <c r="GP1103" s="328"/>
      <c r="GQ1103" s="328"/>
      <c r="GR1103" s="328"/>
      <c r="GS1103" s="328"/>
      <c r="GT1103" s="328"/>
      <c r="GU1103" s="328"/>
      <c r="GV1103" s="328"/>
      <c r="GW1103" s="328"/>
      <c r="GX1103" s="328"/>
      <c r="GY1103" s="328"/>
      <c r="GZ1103" s="328"/>
      <c r="HA1103" s="328"/>
      <c r="HB1103" s="328"/>
      <c r="HC1103" s="328"/>
      <c r="HD1103" s="328"/>
      <c r="HE1103" s="328"/>
      <c r="HF1103" s="328"/>
      <c r="HG1103" s="328"/>
      <c r="HH1103" s="328"/>
      <c r="HI1103" s="328"/>
      <c r="HJ1103" s="328"/>
      <c r="HK1103" s="328"/>
      <c r="HL1103" s="328"/>
      <c r="HM1103" s="328"/>
      <c r="HN1103" s="328"/>
      <c r="HO1103" s="328"/>
      <c r="HP1103" s="328"/>
      <c r="HQ1103" s="328"/>
      <c r="HR1103" s="328"/>
      <c r="HS1103" s="328"/>
      <c r="HT1103" s="328"/>
      <c r="HU1103" s="328"/>
      <c r="HV1103" s="328"/>
      <c r="HW1103" s="328"/>
      <c r="HX1103" s="328"/>
      <c r="HY1103" s="328"/>
      <c r="HZ1103" s="328"/>
      <c r="IA1103" s="328"/>
      <c r="IB1103" s="328"/>
      <c r="IC1103" s="328"/>
      <c r="ID1103" s="328"/>
      <c r="IE1103" s="328"/>
      <c r="IF1103" s="328"/>
      <c r="IG1103" s="328"/>
      <c r="IH1103" s="328"/>
      <c r="II1103" s="328"/>
      <c r="IJ1103" s="328"/>
      <c r="IK1103" s="328"/>
      <c r="IL1103" s="328"/>
      <c r="IM1103" s="328"/>
      <c r="IN1103" s="328"/>
      <c r="IO1103" s="328"/>
      <c r="IP1103" s="328"/>
      <c r="IQ1103" s="328"/>
      <c r="IR1103" s="328"/>
      <c r="IS1103" s="328"/>
      <c r="IT1103" s="328"/>
      <c r="IU1103" s="328"/>
      <c r="IV1103" s="328"/>
      <c r="IW1103" s="328"/>
      <c r="IX1103" s="328"/>
      <c r="IY1103" s="328"/>
      <c r="IZ1103" s="328"/>
      <c r="JA1103" s="328"/>
      <c r="JB1103" s="328"/>
      <c r="JC1103" s="328"/>
      <c r="JD1103" s="328"/>
      <c r="JE1103" s="328"/>
      <c r="JF1103" s="328"/>
      <c r="JG1103" s="328"/>
      <c r="JH1103" s="328"/>
      <c r="JI1103" s="328"/>
      <c r="JJ1103" s="328"/>
      <c r="JK1103" s="328"/>
      <c r="JL1103" s="328"/>
      <c r="JM1103" s="328"/>
      <c r="JN1103" s="328"/>
      <c r="JO1103" s="328"/>
      <c r="JP1103" s="328"/>
      <c r="JQ1103" s="328"/>
      <c r="JR1103" s="328"/>
      <c r="JS1103" s="328"/>
      <c r="JT1103" s="328"/>
      <c r="JU1103" s="328"/>
      <c r="JV1103" s="328"/>
      <c r="JW1103" s="328"/>
      <c r="JX1103" s="328"/>
      <c r="JY1103" s="328"/>
      <c r="JZ1103" s="328"/>
      <c r="KA1103" s="328"/>
      <c r="KB1103" s="328"/>
      <c r="KC1103" s="328"/>
      <c r="KD1103" s="328"/>
      <c r="KE1103" s="328"/>
      <c r="KF1103" s="328"/>
      <c r="KG1103" s="328"/>
      <c r="KH1103" s="328"/>
      <c r="KI1103" s="328"/>
      <c r="KJ1103" s="328"/>
      <c r="KK1103" s="328"/>
      <c r="KL1103" s="328"/>
      <c r="KM1103" s="328"/>
      <c r="KN1103" s="328"/>
      <c r="KO1103" s="328"/>
      <c r="KP1103" s="328"/>
      <c r="KQ1103" s="328"/>
      <c r="KR1103" s="328"/>
      <c r="KS1103" s="328"/>
      <c r="KT1103" s="328"/>
      <c r="KU1103" s="328"/>
      <c r="KV1103" s="328"/>
      <c r="KW1103" s="328"/>
      <c r="KX1103" s="328"/>
      <c r="KY1103" s="328"/>
      <c r="KZ1103" s="328"/>
      <c r="LA1103" s="328"/>
      <c r="LB1103" s="328"/>
      <c r="LC1103" s="328"/>
      <c r="LD1103" s="328"/>
      <c r="LE1103" s="328"/>
      <c r="LF1103" s="328"/>
      <c r="LG1103" s="328"/>
      <c r="LH1103" s="328"/>
      <c r="LI1103" s="328"/>
      <c r="LJ1103" s="328"/>
      <c r="LK1103" s="328"/>
      <c r="LL1103" s="328"/>
      <c r="LM1103" s="328"/>
      <c r="LN1103" s="328"/>
      <c r="LO1103" s="328"/>
      <c r="LP1103" s="328"/>
      <c r="LQ1103" s="328"/>
      <c r="LR1103" s="328"/>
      <c r="LS1103" s="328"/>
      <c r="LT1103" s="328"/>
      <c r="LU1103" s="328"/>
      <c r="LV1103" s="328"/>
      <c r="LW1103" s="328"/>
      <c r="LX1103" s="328"/>
      <c r="LY1103" s="328"/>
      <c r="LZ1103" s="328"/>
      <c r="MA1103" s="328"/>
      <c r="MB1103" s="328"/>
      <c r="MC1103" s="328"/>
      <c r="MD1103" s="328"/>
      <c r="ME1103" s="328"/>
      <c r="MF1103" s="328"/>
      <c r="MG1103" s="328"/>
      <c r="MH1103" s="328"/>
      <c r="MI1103" s="328"/>
      <c r="MJ1103" s="328"/>
      <c r="MK1103" s="328"/>
      <c r="ML1103" s="328"/>
      <c r="MM1103" s="328"/>
      <c r="MN1103" s="328"/>
      <c r="MO1103" s="328"/>
      <c r="MP1103" s="328"/>
      <c r="MQ1103" s="328"/>
      <c r="MR1103" s="328"/>
      <c r="MS1103" s="328"/>
      <c r="MT1103" s="328"/>
      <c r="MU1103" s="328"/>
      <c r="MV1103" s="328"/>
      <c r="MW1103" s="328"/>
      <c r="MX1103" s="328"/>
      <c r="MY1103" s="328"/>
      <c r="MZ1103" s="328"/>
      <c r="NA1103" s="328"/>
      <c r="NB1103" s="328"/>
      <c r="NC1103" s="328"/>
      <c r="ND1103" s="328"/>
      <c r="NE1103" s="328"/>
      <c r="NF1103" s="328"/>
      <c r="NG1103" s="328"/>
      <c r="NH1103" s="328"/>
      <c r="NI1103" s="328"/>
      <c r="NJ1103" s="328"/>
      <c r="NK1103" s="328"/>
      <c r="NL1103" s="328"/>
      <c r="NM1103" s="328"/>
      <c r="NN1103" s="328"/>
      <c r="NO1103" s="328"/>
      <c r="NP1103" s="328"/>
      <c r="NQ1103" s="328"/>
      <c r="NR1103" s="328"/>
      <c r="NS1103" s="328"/>
      <c r="NT1103" s="328"/>
      <c r="NU1103" s="328"/>
      <c r="NV1103" s="328"/>
      <c r="NW1103" s="328"/>
      <c r="NX1103" s="328"/>
      <c r="NY1103" s="328"/>
      <c r="NZ1103" s="328"/>
      <c r="OA1103" s="328"/>
      <c r="OB1103" s="328"/>
      <c r="OC1103" s="328"/>
      <c r="OD1103" s="328"/>
      <c r="OE1103" s="328"/>
      <c r="OF1103" s="328"/>
      <c r="OG1103" s="328"/>
      <c r="OH1103" s="328"/>
      <c r="OI1103" s="328"/>
      <c r="OJ1103" s="328"/>
      <c r="OK1103" s="328"/>
      <c r="OL1103" s="328"/>
      <c r="OM1103" s="328"/>
      <c r="ON1103" s="328"/>
      <c r="OO1103" s="328"/>
      <c r="OP1103" s="328"/>
      <c r="OQ1103" s="328"/>
      <c r="OR1103" s="328"/>
      <c r="OS1103" s="328"/>
      <c r="OT1103" s="328"/>
      <c r="OU1103" s="328"/>
      <c r="OV1103" s="328"/>
      <c r="OW1103" s="328"/>
      <c r="OX1103" s="328"/>
      <c r="OY1103" s="328"/>
      <c r="OZ1103" s="328"/>
      <c r="PA1103" s="328"/>
      <c r="PB1103" s="328"/>
      <c r="PC1103" s="328"/>
      <c r="PD1103" s="328"/>
      <c r="PE1103" s="328"/>
      <c r="PF1103" s="328"/>
      <c r="PG1103" s="328"/>
      <c r="PH1103" s="328"/>
      <c r="PI1103" s="328"/>
      <c r="PJ1103" s="328"/>
      <c r="PK1103" s="328"/>
      <c r="PL1103" s="328"/>
      <c r="PM1103" s="328"/>
      <c r="PN1103" s="328"/>
      <c r="PO1103" s="328"/>
      <c r="PP1103" s="328"/>
      <c r="PQ1103" s="328"/>
      <c r="PR1103" s="328"/>
      <c r="PS1103" s="328"/>
      <c r="PT1103" s="328"/>
      <c r="PU1103" s="328"/>
      <c r="PV1103" s="328"/>
      <c r="PW1103" s="328"/>
      <c r="PX1103" s="328"/>
      <c r="PY1103" s="328"/>
      <c r="PZ1103" s="328"/>
      <c r="QA1103" s="328"/>
      <c r="QB1103" s="328"/>
      <c r="QC1103" s="328"/>
      <c r="QD1103" s="328"/>
      <c r="QE1103" s="328"/>
      <c r="QF1103" s="328"/>
      <c r="QG1103" s="328"/>
      <c r="QH1103" s="328"/>
      <c r="QI1103" s="328"/>
      <c r="QJ1103" s="328"/>
      <c r="QK1103" s="328"/>
      <c r="QL1103" s="328"/>
      <c r="QM1103" s="328"/>
      <c r="QN1103" s="328"/>
      <c r="QO1103" s="328"/>
      <c r="QP1103" s="328"/>
      <c r="QQ1103" s="328"/>
      <c r="QR1103" s="328"/>
      <c r="QS1103" s="328"/>
      <c r="QT1103" s="328"/>
      <c r="QU1103" s="328"/>
      <c r="QV1103" s="328"/>
      <c r="QW1103" s="328"/>
      <c r="QX1103" s="328"/>
      <c r="QY1103" s="328"/>
      <c r="QZ1103" s="328"/>
      <c r="RA1103" s="328"/>
      <c r="RB1103" s="328"/>
      <c r="RC1103" s="328"/>
      <c r="RD1103" s="328"/>
      <c r="RE1103" s="328"/>
      <c r="RF1103" s="328"/>
      <c r="RG1103" s="328"/>
      <c r="RH1103" s="328"/>
      <c r="RI1103" s="328"/>
      <c r="RJ1103" s="328"/>
      <c r="RK1103" s="328"/>
      <c r="RL1103" s="328"/>
      <c r="RM1103" s="328"/>
      <c r="RN1103" s="328"/>
      <c r="RO1103" s="328"/>
      <c r="RP1103" s="328"/>
      <c r="RQ1103" s="328"/>
      <c r="RR1103" s="328"/>
      <c r="RS1103" s="328"/>
      <c r="RT1103" s="328"/>
      <c r="RU1103" s="328"/>
      <c r="RV1103" s="328"/>
      <c r="RW1103" s="328"/>
      <c r="RX1103" s="328"/>
      <c r="RY1103" s="328"/>
      <c r="RZ1103" s="328"/>
      <c r="SA1103" s="328"/>
      <c r="SB1103" s="328"/>
      <c r="SC1103" s="328"/>
      <c r="SD1103" s="328"/>
      <c r="SE1103" s="328"/>
      <c r="SF1103" s="328"/>
      <c r="SG1103" s="328"/>
      <c r="SH1103" s="328"/>
      <c r="SI1103" s="328"/>
      <c r="SJ1103" s="328"/>
      <c r="SK1103" s="328"/>
      <c r="SL1103" s="328"/>
      <c r="SM1103" s="328"/>
      <c r="SN1103" s="328"/>
      <c r="SO1103" s="328"/>
      <c r="SP1103" s="328"/>
      <c r="SQ1103" s="328"/>
      <c r="SR1103" s="328"/>
      <c r="SS1103" s="328"/>
      <c r="ST1103" s="328"/>
      <c r="SU1103" s="328"/>
      <c r="SV1103" s="328"/>
      <c r="SW1103" s="328"/>
      <c r="SX1103" s="328"/>
      <c r="SY1103" s="328"/>
      <c r="SZ1103" s="328"/>
      <c r="TA1103" s="328"/>
      <c r="TB1103" s="328"/>
      <c r="TC1103" s="328"/>
      <c r="TD1103" s="328"/>
      <c r="TE1103" s="328"/>
      <c r="TF1103" s="328"/>
      <c r="TG1103" s="328"/>
      <c r="TH1103" s="328"/>
      <c r="TI1103" s="328"/>
      <c r="TJ1103" s="328"/>
      <c r="TK1103" s="328"/>
      <c r="TL1103" s="328"/>
      <c r="TM1103" s="328"/>
      <c r="TN1103" s="328"/>
      <c r="TO1103" s="328"/>
      <c r="TP1103" s="328"/>
      <c r="TQ1103" s="328"/>
      <c r="TR1103" s="328"/>
      <c r="TS1103" s="328"/>
      <c r="TT1103" s="328"/>
      <c r="TU1103" s="328"/>
      <c r="TV1103" s="328"/>
      <c r="TW1103" s="328"/>
      <c r="TX1103" s="328"/>
      <c r="TY1103" s="328"/>
      <c r="TZ1103" s="328"/>
      <c r="UA1103" s="328"/>
      <c r="UB1103" s="328"/>
      <c r="UC1103" s="328"/>
      <c r="UD1103" s="328"/>
      <c r="UE1103" s="328"/>
      <c r="UF1103" s="328"/>
      <c r="UG1103" s="328"/>
      <c r="UH1103" s="328"/>
      <c r="UI1103" s="328"/>
      <c r="UJ1103" s="328"/>
      <c r="UK1103" s="328"/>
      <c r="UL1103" s="328"/>
      <c r="UM1103" s="328"/>
      <c r="UN1103" s="328"/>
      <c r="UO1103" s="328"/>
      <c r="UP1103" s="328"/>
      <c r="UQ1103" s="328"/>
      <c r="UR1103" s="328"/>
      <c r="US1103" s="328"/>
      <c r="UT1103" s="328"/>
      <c r="UU1103" s="328"/>
      <c r="UV1103" s="328"/>
      <c r="UW1103" s="328"/>
      <c r="UX1103" s="328"/>
      <c r="UY1103" s="328"/>
      <c r="UZ1103" s="328"/>
      <c r="VA1103" s="328"/>
      <c r="VB1103" s="328"/>
      <c r="VC1103" s="328"/>
      <c r="VD1103" s="328"/>
      <c r="VE1103" s="328"/>
      <c r="VF1103" s="328"/>
      <c r="VG1103" s="328"/>
      <c r="VH1103" s="328"/>
      <c r="VI1103" s="328"/>
      <c r="VJ1103" s="328"/>
      <c r="VK1103" s="328"/>
      <c r="VL1103" s="328"/>
      <c r="VM1103" s="328"/>
      <c r="VN1103" s="328"/>
      <c r="VO1103" s="328"/>
      <c r="VP1103" s="328"/>
      <c r="VQ1103" s="328"/>
      <c r="VR1103" s="328"/>
      <c r="VS1103" s="328"/>
      <c r="VT1103" s="328"/>
      <c r="VU1103" s="328"/>
      <c r="VV1103" s="328"/>
      <c r="VW1103" s="328"/>
      <c r="VX1103" s="328"/>
      <c r="VY1103" s="328"/>
      <c r="VZ1103" s="328"/>
      <c r="WA1103" s="328"/>
      <c r="WB1103" s="328"/>
      <c r="WC1103" s="328"/>
      <c r="WD1103" s="328"/>
      <c r="WE1103" s="328"/>
      <c r="WF1103" s="328"/>
      <c r="WG1103" s="328"/>
      <c r="WH1103" s="328"/>
      <c r="WI1103" s="328"/>
      <c r="WJ1103" s="328"/>
      <c r="WK1103" s="328"/>
      <c r="WL1103" s="328"/>
      <c r="WM1103" s="328"/>
      <c r="WN1103" s="328"/>
      <c r="WO1103" s="328"/>
      <c r="WP1103" s="328"/>
      <c r="WQ1103" s="328"/>
      <c r="WR1103" s="328"/>
      <c r="WS1103" s="328"/>
      <c r="WT1103" s="328"/>
      <c r="WU1103" s="328"/>
      <c r="WV1103" s="328"/>
      <c r="WW1103" s="328"/>
      <c r="WX1103" s="328"/>
      <c r="WY1103" s="328"/>
      <c r="WZ1103" s="328"/>
      <c r="XA1103" s="328"/>
      <c r="XB1103" s="328"/>
      <c r="XC1103" s="328"/>
      <c r="XD1103" s="328"/>
      <c r="XE1103" s="328"/>
      <c r="XF1103" s="328"/>
      <c r="XG1103" s="328"/>
      <c r="XH1103" s="328"/>
      <c r="XI1103" s="328"/>
      <c r="XJ1103" s="328"/>
      <c r="XK1103" s="328"/>
      <c r="XL1103" s="328"/>
      <c r="XM1103" s="328"/>
      <c r="XN1103" s="328"/>
      <c r="XO1103" s="328"/>
      <c r="XP1103" s="328"/>
      <c r="XQ1103" s="328"/>
      <c r="XR1103" s="328"/>
      <c r="XS1103" s="328"/>
      <c r="XT1103" s="328"/>
      <c r="XU1103" s="328"/>
      <c r="XV1103" s="328"/>
      <c r="XW1103" s="328"/>
      <c r="XX1103" s="328"/>
      <c r="XY1103" s="328"/>
      <c r="XZ1103" s="328"/>
      <c r="YA1103" s="328"/>
      <c r="YB1103" s="328"/>
      <c r="YC1103" s="328"/>
      <c r="YD1103" s="328"/>
      <c r="YE1103" s="328"/>
      <c r="YF1103" s="328"/>
      <c r="YG1103" s="328"/>
      <c r="YH1103" s="328"/>
      <c r="YI1103" s="328"/>
      <c r="YJ1103" s="328"/>
      <c r="YK1103" s="328"/>
      <c r="YL1103" s="328"/>
      <c r="YM1103" s="328"/>
      <c r="YN1103" s="328"/>
      <c r="YO1103" s="328"/>
      <c r="YP1103" s="490"/>
      <c r="YQ1103" s="156"/>
      <c r="YR1103" s="156"/>
      <c r="YS1103" s="156"/>
      <c r="YT1103" s="301"/>
      <c r="YU1103" s="437"/>
      <c r="YV1103" s="437"/>
      <c r="YW1103" s="157"/>
      <c r="YX1103" s="157"/>
      <c r="YY1103" s="157"/>
      <c r="YZ1103" s="156"/>
      <c r="ZA1103" s="156"/>
      <c r="ZB1103" s="156"/>
      <c r="ZC1103" s="156"/>
      <c r="ZD1103" s="156"/>
      <c r="ZE1103" s="156"/>
      <c r="ZF1103" s="156"/>
      <c r="ZG1103" s="156"/>
      <c r="ZH1103" s="156"/>
      <c r="ZI1103" s="157"/>
      <c r="ZJ1103" s="156"/>
      <c r="ZK1103" s="297"/>
      <c r="ZL1103" s="297"/>
      <c r="ZM1103" s="297"/>
      <c r="ZN1103" s="297"/>
      <c r="ZO1103" s="297"/>
      <c r="ZP1103" s="297"/>
      <c r="ZQ1103" s="297"/>
      <c r="ZR1103" s="297"/>
      <c r="ZS1103" s="297"/>
      <c r="ZT1103" s="297"/>
      <c r="ZU1103" s="297"/>
      <c r="ZV1103" s="297"/>
      <c r="ZW1103" s="297"/>
      <c r="ZX1103" s="297"/>
      <c r="ZY1103" s="297"/>
      <c r="ZZ1103" s="297"/>
      <c r="AAA1103" s="297"/>
      <c r="AAB1103" s="297"/>
      <c r="AAC1103" s="297"/>
      <c r="AAD1103" s="297"/>
      <c r="AAE1103" s="297"/>
      <c r="AAF1103" s="297"/>
      <c r="AAG1103" s="297"/>
      <c r="AAH1103" s="297"/>
      <c r="AAI1103" s="297"/>
      <c r="AAJ1103" s="297"/>
      <c r="AAK1103" s="297"/>
      <c r="AAL1103" s="297"/>
      <c r="AAM1103" s="297"/>
      <c r="AAN1103" s="297"/>
      <c r="AAO1103" s="297"/>
      <c r="AAP1103" s="297"/>
      <c r="AAQ1103" s="297"/>
      <c r="AAR1103" s="297"/>
      <c r="AAS1103" s="297"/>
      <c r="AAT1103" s="297"/>
      <c r="AAU1103" s="297"/>
      <c r="AAV1103" s="297"/>
      <c r="AAW1103" s="297"/>
      <c r="AAX1103" s="297"/>
      <c r="AAY1103" s="297"/>
      <c r="AAZ1103" s="297"/>
      <c r="ABA1103" s="297"/>
      <c r="ABB1103" s="297"/>
      <c r="ABC1103" s="297"/>
      <c r="ABD1103" s="297"/>
      <c r="ABE1103" s="297"/>
      <c r="ABF1103" s="297"/>
      <c r="ABG1103" s="297"/>
      <c r="ABH1103" s="297"/>
      <c r="ABI1103" s="297"/>
      <c r="ABJ1103" s="297"/>
      <c r="ABK1103" s="297"/>
      <c r="ABL1103" s="297"/>
      <c r="ABM1103" s="297"/>
      <c r="ABN1103" s="297"/>
      <c r="ABO1103" s="297"/>
      <c r="ABP1103" s="297"/>
      <c r="ABQ1103" s="297"/>
      <c r="ABR1103" s="297"/>
      <c r="ABS1103" s="297"/>
      <c r="ABT1103" s="297"/>
      <c r="ABU1103" s="297"/>
      <c r="ABV1103" s="297"/>
      <c r="ABW1103" s="297"/>
      <c r="ABX1103" s="297"/>
      <c r="ABY1103" s="297"/>
      <c r="ABZ1103" s="297"/>
      <c r="ACA1103" s="297"/>
      <c r="ACB1103" s="297"/>
      <c r="ACC1103" s="297"/>
      <c r="ACD1103" s="297"/>
      <c r="ACE1103" s="297"/>
      <c r="ACF1103" s="297"/>
      <c r="ACG1103" s="297"/>
      <c r="ACH1103" s="297"/>
      <c r="ACI1103" s="297"/>
      <c r="ACJ1103" s="297"/>
      <c r="ACK1103" s="297"/>
      <c r="ACL1103" s="297"/>
      <c r="ACM1103" s="297"/>
      <c r="ACN1103" s="297"/>
      <c r="ACO1103" s="297"/>
      <c r="ACP1103" s="297"/>
      <c r="ACQ1103" s="297"/>
      <c r="ACR1103" s="297"/>
      <c r="ACS1103" s="297"/>
      <c r="ACT1103" s="297"/>
      <c r="ACU1103" s="297"/>
      <c r="ACV1103" s="297"/>
      <c r="ACW1103" s="297"/>
      <c r="ACX1103" s="297"/>
      <c r="ACY1103" s="297"/>
      <c r="ACZ1103" s="297"/>
      <c r="ADA1103" s="297"/>
      <c r="ADB1103" s="297"/>
      <c r="ADC1103" s="297"/>
      <c r="ADD1103" s="297"/>
      <c r="ADE1103" s="297"/>
      <c r="ADF1103" s="297"/>
      <c r="ADG1103" s="297"/>
      <c r="ADH1103" s="297"/>
      <c r="ADI1103" s="297"/>
      <c r="ADJ1103" s="297"/>
      <c r="ADK1103" s="297"/>
      <c r="ADL1103" s="297"/>
      <c r="ADM1103" s="297"/>
      <c r="ADN1103" s="297"/>
      <c r="ADO1103" s="297"/>
      <c r="ADP1103" s="297"/>
      <c r="ADQ1103" s="297"/>
      <c r="ADR1103" s="328"/>
      <c r="ADS1103" s="328"/>
      <c r="ADT1103" s="328"/>
      <c r="ADU1103" s="328"/>
      <c r="ADV1103" s="328"/>
      <c r="ADW1103" s="328"/>
      <c r="ADX1103" s="328"/>
      <c r="ADY1103" s="328"/>
      <c r="ADZ1103" s="328"/>
      <c r="AEA1103" s="328"/>
      <c r="AEB1103" s="328"/>
      <c r="AEC1103" s="328"/>
      <c r="AED1103" s="328"/>
      <c r="AEE1103" s="328"/>
      <c r="AEF1103" s="328"/>
      <c r="AEG1103" s="328"/>
      <c r="AEH1103" s="328"/>
      <c r="AEI1103" s="328"/>
      <c r="AEJ1103" s="328"/>
      <c r="AEK1103" s="328"/>
      <c r="AEL1103" s="328"/>
      <c r="AEM1103" s="328"/>
      <c r="AEN1103" s="328"/>
      <c r="AEO1103" s="328"/>
      <c r="AEP1103" s="328"/>
      <c r="AEQ1103" s="328"/>
      <c r="AER1103" s="328"/>
      <c r="AES1103" s="328"/>
      <c r="AET1103" s="328"/>
      <c r="AEU1103" s="328"/>
      <c r="AEV1103" s="328"/>
      <c r="AEW1103" s="328"/>
      <c r="AEX1103" s="328"/>
      <c r="AEY1103" s="328"/>
      <c r="AEZ1103" s="328"/>
      <c r="AFA1103" s="328"/>
      <c r="AFB1103" s="328"/>
      <c r="AFC1103" s="328"/>
      <c r="AFD1103" s="328"/>
      <c r="AFE1103" s="328"/>
      <c r="AFF1103" s="328"/>
      <c r="AFG1103" s="328"/>
      <c r="AFH1103" s="328"/>
      <c r="AFI1103" s="328"/>
      <c r="AFJ1103" s="328"/>
      <c r="AFK1103" s="328"/>
      <c r="AFL1103" s="328"/>
      <c r="AFM1103" s="328"/>
      <c r="AFN1103" s="328"/>
      <c r="AFO1103" s="328"/>
      <c r="AFP1103" s="328"/>
      <c r="AFQ1103" s="328"/>
      <c r="AFR1103" s="328"/>
      <c r="AFS1103" s="328"/>
      <c r="AFT1103" s="328"/>
      <c r="AFU1103" s="328"/>
      <c r="AFV1103" s="328"/>
      <c r="AFW1103" s="328"/>
      <c r="AFX1103" s="328"/>
      <c r="AFY1103" s="328"/>
      <c r="AFZ1103" s="328"/>
      <c r="AGA1103" s="328"/>
      <c r="AGB1103" s="328"/>
      <c r="AGC1103" s="328"/>
      <c r="AGD1103" s="328"/>
      <c r="AGE1103" s="328"/>
      <c r="AGF1103" s="328"/>
      <c r="AGG1103" s="328"/>
      <c r="AGH1103" s="328"/>
      <c r="AGI1103" s="328"/>
      <c r="AGJ1103" s="328"/>
      <c r="AGK1103" s="328"/>
      <c r="AGL1103" s="328"/>
      <c r="AGM1103" s="328"/>
      <c r="AGN1103" s="328"/>
      <c r="AGO1103" s="328"/>
      <c r="AGP1103" s="328"/>
      <c r="AGQ1103" s="328"/>
      <c r="AGR1103" s="328"/>
      <c r="AGS1103" s="328"/>
      <c r="AGT1103" s="328"/>
      <c r="AGU1103" s="328"/>
      <c r="AGV1103" s="328"/>
      <c r="AGW1103" s="328"/>
      <c r="AGX1103" s="328"/>
      <c r="AGY1103" s="328"/>
      <c r="AGZ1103" s="328"/>
      <c r="AHA1103" s="328"/>
      <c r="AHB1103" s="328"/>
      <c r="AHC1103" s="328"/>
      <c r="AHD1103" s="328"/>
      <c r="AHE1103" s="328"/>
      <c r="AHF1103" s="328"/>
      <c r="AHG1103" s="328"/>
      <c r="AHH1103" s="328"/>
      <c r="AHI1103" s="328"/>
      <c r="AHJ1103" s="328"/>
      <c r="AHK1103" s="328"/>
      <c r="AHL1103" s="328"/>
      <c r="AHM1103" s="328"/>
      <c r="AHN1103" s="328"/>
      <c r="AHO1103" s="328"/>
      <c r="AHP1103" s="328"/>
      <c r="AHQ1103" s="328"/>
      <c r="AHR1103" s="328"/>
      <c r="AHS1103" s="328"/>
      <c r="AHT1103" s="328"/>
      <c r="AHU1103" s="328"/>
      <c r="AHV1103" s="328"/>
      <c r="AHW1103" s="328"/>
      <c r="AHX1103" s="328"/>
      <c r="AHY1103" s="328"/>
      <c r="AHZ1103" s="328"/>
      <c r="AIA1103" s="328"/>
      <c r="AIB1103" s="328"/>
      <c r="AIC1103" s="328"/>
      <c r="AID1103" s="328"/>
      <c r="AIE1103" s="328"/>
      <c r="AIF1103" s="328"/>
      <c r="AIG1103" s="328"/>
      <c r="AIH1103" s="328"/>
      <c r="AII1103" s="328"/>
      <c r="AIJ1103" s="328"/>
      <c r="AIK1103" s="328"/>
      <c r="AIL1103" s="328"/>
      <c r="AIM1103" s="328"/>
      <c r="AIN1103" s="328"/>
      <c r="AIO1103" s="328"/>
      <c r="AIP1103" s="328"/>
      <c r="AIQ1103" s="328"/>
      <c r="AIR1103" s="328"/>
      <c r="AIS1103" s="328"/>
      <c r="AIT1103" s="328"/>
      <c r="AIU1103" s="328"/>
      <c r="AIV1103" s="328"/>
      <c r="AIW1103" s="328"/>
      <c r="AIX1103" s="328"/>
      <c r="AIY1103" s="328"/>
      <c r="AIZ1103" s="328"/>
      <c r="AJA1103" s="328"/>
      <c r="AJB1103" s="328"/>
      <c r="AJC1103" s="328"/>
      <c r="AJD1103" s="328"/>
      <c r="AJE1103" s="328"/>
      <c r="AJF1103" s="328"/>
      <c r="AJG1103" s="328"/>
      <c r="AJH1103" s="328"/>
      <c r="AJI1103" s="328"/>
      <c r="AJJ1103" s="328"/>
      <c r="AJK1103" s="328"/>
      <c r="AJL1103" s="328"/>
      <c r="AJM1103" s="328"/>
      <c r="AJN1103" s="328"/>
      <c r="AJO1103" s="328"/>
      <c r="AJP1103" s="328"/>
      <c r="AJQ1103" s="328"/>
      <c r="AJR1103" s="328"/>
      <c r="AJS1103" s="328"/>
      <c r="AJT1103" s="328"/>
      <c r="AJU1103" s="328"/>
      <c r="AJV1103" s="328"/>
      <c r="AJW1103" s="328"/>
      <c r="AJX1103" s="328"/>
      <c r="AJY1103" s="328"/>
      <c r="AJZ1103" s="328"/>
      <c r="AKA1103" s="328"/>
      <c r="AKB1103" s="328"/>
      <c r="AKC1103" s="328"/>
      <c r="AKD1103" s="328"/>
      <c r="AKE1103" s="328"/>
      <c r="AKF1103" s="328"/>
      <c r="AKG1103" s="328"/>
      <c r="AKH1103" s="328"/>
      <c r="AKI1103" s="328"/>
      <c r="AKJ1103" s="328"/>
      <c r="AKK1103" s="328"/>
      <c r="AKL1103" s="328"/>
      <c r="AKM1103" s="328"/>
      <c r="AKN1103" s="328"/>
      <c r="AKO1103" s="328"/>
      <c r="AKP1103" s="328"/>
      <c r="AKQ1103" s="328"/>
      <c r="AKR1103" s="328"/>
      <c r="AKS1103" s="328"/>
      <c r="AKT1103" s="328"/>
      <c r="AKU1103" s="328"/>
      <c r="AKV1103" s="328"/>
      <c r="AKW1103" s="328"/>
      <c r="AKX1103" s="328"/>
      <c r="AKY1103" s="328"/>
      <c r="AKZ1103" s="328"/>
      <c r="ALA1103" s="328"/>
      <c r="ALB1103" s="328"/>
      <c r="ALC1103" s="328"/>
      <c r="ALD1103" s="328"/>
      <c r="ALE1103" s="328"/>
      <c r="ALF1103" s="328"/>
      <c r="ALG1103" s="328"/>
      <c r="ALH1103" s="328"/>
      <c r="ALI1103" s="328"/>
      <c r="ALJ1103" s="328"/>
      <c r="ALK1103" s="328"/>
      <c r="ALL1103" s="328"/>
      <c r="ALM1103" s="328"/>
      <c r="ALN1103" s="328"/>
      <c r="ALO1103" s="328"/>
      <c r="ALP1103" s="328"/>
      <c r="ALQ1103" s="328"/>
      <c r="ALR1103" s="328"/>
      <c r="ALS1103" s="328"/>
      <c r="ALT1103" s="328"/>
      <c r="ALU1103" s="328"/>
      <c r="ALV1103" s="328"/>
      <c r="ALW1103" s="328"/>
      <c r="ALX1103" s="328"/>
      <c r="ALY1103" s="328"/>
      <c r="ALZ1103" s="328"/>
      <c r="AMA1103" s="328"/>
      <c r="AMB1103" s="328"/>
      <c r="AMC1103" s="328"/>
      <c r="AMD1103" s="328"/>
      <c r="AME1103" s="328"/>
      <c r="AMF1103" s="328"/>
      <c r="AMG1103" s="328"/>
      <c r="AMH1103" s="328"/>
      <c r="AMI1103" s="328"/>
      <c r="AMJ1103" s="328"/>
      <c r="AMK1103" s="328"/>
      <c r="AML1103" s="328"/>
      <c r="AMM1103" s="328"/>
      <c r="AMN1103" s="328"/>
      <c r="AMO1103" s="328"/>
      <c r="AMP1103" s="328"/>
      <c r="AMQ1103" s="328"/>
      <c r="AMR1103" s="328"/>
      <c r="AMS1103" s="328"/>
      <c r="AMT1103" s="328"/>
      <c r="AMU1103" s="328"/>
      <c r="AMV1103" s="328"/>
      <c r="AMW1103" s="328"/>
      <c r="AMX1103" s="328"/>
      <c r="AMY1103" s="328"/>
      <c r="AMZ1103" s="328"/>
      <c r="ANA1103" s="328"/>
      <c r="ANB1103" s="328"/>
      <c r="ANC1103" s="328"/>
      <c r="AND1103" s="328"/>
      <c r="ANE1103" s="328"/>
      <c r="ANF1103" s="328"/>
      <c r="ANG1103" s="328"/>
      <c r="ANH1103" s="328"/>
      <c r="ANI1103" s="328"/>
      <c r="ANJ1103" s="328"/>
      <c r="ANK1103" s="328"/>
      <c r="ANL1103" s="328"/>
      <c r="ANM1103" s="328"/>
      <c r="ANN1103" s="328"/>
      <c r="ANO1103" s="328"/>
      <c r="ANP1103" s="328"/>
      <c r="ANQ1103" s="328"/>
      <c r="ANR1103" s="328"/>
      <c r="ANS1103" s="328"/>
      <c r="ANT1103" s="328"/>
      <c r="ANU1103" s="328"/>
      <c r="ANV1103" s="328"/>
      <c r="ANW1103" s="328"/>
      <c r="ANX1103" s="328"/>
      <c r="ANY1103" s="328"/>
      <c r="ANZ1103" s="328"/>
      <c r="AOA1103" s="328"/>
      <c r="AOB1103" s="328"/>
      <c r="AOC1103" s="328"/>
      <c r="AOD1103" s="328"/>
      <c r="AOE1103" s="328"/>
      <c r="AOF1103" s="328"/>
      <c r="AOG1103" s="328"/>
      <c r="AOH1103" s="328"/>
      <c r="AOI1103" s="328"/>
      <c r="AOJ1103" s="328"/>
      <c r="AOK1103" s="328"/>
      <c r="AOL1103" s="328"/>
      <c r="AOM1103" s="328"/>
      <c r="AON1103" s="328"/>
      <c r="AOO1103" s="328"/>
      <c r="AOP1103" s="328"/>
      <c r="AOQ1103" s="328"/>
      <c r="AOR1103" s="328"/>
      <c r="AOS1103" s="328"/>
      <c r="AOT1103" s="328"/>
      <c r="AOU1103" s="328"/>
      <c r="AOV1103" s="328"/>
      <c r="AOW1103" s="328"/>
      <c r="AOX1103" s="328"/>
      <c r="AOY1103" s="328"/>
      <c r="AOZ1103" s="328"/>
      <c r="APA1103" s="328"/>
      <c r="APB1103" s="328"/>
      <c r="APC1103" s="328"/>
      <c r="APD1103" s="328"/>
      <c r="APE1103" s="328"/>
      <c r="APF1103" s="328"/>
      <c r="APG1103" s="328"/>
      <c r="APH1103" s="328"/>
      <c r="API1103" s="328"/>
      <c r="APJ1103" s="328"/>
      <c r="APK1103" s="328"/>
      <c r="APL1103" s="328"/>
      <c r="APM1103" s="328"/>
      <c r="APN1103" s="328"/>
      <c r="APO1103" s="328"/>
      <c r="APP1103" s="328"/>
      <c r="APQ1103" s="328"/>
      <c r="APR1103" s="328"/>
      <c r="APS1103" s="328"/>
      <c r="APT1103" s="328"/>
      <c r="APU1103" s="328"/>
      <c r="APV1103" s="328"/>
      <c r="APW1103" s="328"/>
      <c r="APX1103" s="328"/>
      <c r="APY1103" s="328"/>
      <c r="APZ1103" s="328"/>
      <c r="AQA1103" s="328"/>
      <c r="AQB1103" s="328"/>
      <c r="AQC1103" s="328"/>
      <c r="AQD1103" s="328"/>
      <c r="AQE1103" s="328"/>
      <c r="AQF1103" s="328"/>
      <c r="AQG1103" s="328"/>
      <c r="AQH1103" s="328"/>
      <c r="AQI1103" s="328"/>
      <c r="AQJ1103" s="328"/>
      <c r="AQK1103" s="328"/>
      <c r="AQL1103" s="328"/>
      <c r="AQM1103" s="328"/>
      <c r="AQN1103" s="328"/>
      <c r="AQO1103" s="328"/>
      <c r="AQP1103" s="328"/>
      <c r="AQQ1103" s="328"/>
      <c r="AQR1103" s="328"/>
      <c r="AQS1103" s="328"/>
      <c r="AQT1103" s="328"/>
      <c r="AQU1103" s="328"/>
      <c r="AQV1103" s="328"/>
      <c r="AQW1103" s="328"/>
      <c r="AQX1103" s="328"/>
      <c r="AQY1103" s="328"/>
      <c r="AQZ1103" s="328"/>
      <c r="ARA1103" s="328"/>
      <c r="ARB1103" s="328"/>
      <c r="ARC1103" s="328"/>
      <c r="ARD1103" s="328"/>
      <c r="ARE1103" s="328"/>
      <c r="ARF1103" s="328"/>
      <c r="ARG1103" s="328"/>
      <c r="ARH1103" s="328"/>
      <c r="ARI1103" s="328"/>
      <c r="ARJ1103" s="328"/>
      <c r="ARK1103" s="328"/>
      <c r="ARL1103" s="328"/>
      <c r="ARM1103" s="328"/>
      <c r="ARN1103" s="328"/>
      <c r="ARO1103" s="328"/>
      <c r="ARP1103" s="328"/>
      <c r="ARQ1103" s="328"/>
      <c r="ARR1103" s="328"/>
      <c r="ARS1103" s="328"/>
      <c r="ART1103" s="328"/>
      <c r="ARU1103" s="328"/>
      <c r="ARV1103" s="328"/>
      <c r="ARW1103" s="328"/>
      <c r="ARX1103" s="328"/>
      <c r="ARY1103" s="328"/>
      <c r="ARZ1103" s="328"/>
      <c r="ASA1103" s="328"/>
      <c r="ASB1103" s="328"/>
      <c r="ASC1103" s="328"/>
      <c r="ASD1103" s="328"/>
      <c r="ASE1103" s="328"/>
      <c r="ASF1103" s="328"/>
      <c r="ASG1103" s="328"/>
      <c r="ASH1103" s="328"/>
      <c r="ASI1103" s="328"/>
      <c r="ASJ1103" s="328"/>
      <c r="ASK1103" s="328"/>
      <c r="ASL1103" s="328"/>
      <c r="ASM1103" s="328"/>
      <c r="ASN1103" s="328"/>
      <c r="ASO1103" s="328"/>
      <c r="ASP1103" s="328"/>
      <c r="ASQ1103" s="328"/>
      <c r="ASR1103" s="328"/>
      <c r="ASS1103" s="328"/>
      <c r="AST1103" s="328"/>
      <c r="ASU1103" s="328"/>
      <c r="ASV1103" s="328"/>
      <c r="ASW1103" s="328"/>
      <c r="ASX1103" s="328"/>
      <c r="ASY1103" s="328"/>
      <c r="ASZ1103" s="328"/>
      <c r="ATA1103" s="328"/>
      <c r="ATB1103" s="328"/>
      <c r="ATC1103" s="328"/>
      <c r="ATD1103" s="328"/>
      <c r="ATE1103" s="328"/>
      <c r="ATF1103" s="328"/>
      <c r="ATG1103" s="328"/>
      <c r="ATH1103" s="328"/>
      <c r="ATI1103" s="328"/>
      <c r="ATJ1103" s="328"/>
      <c r="ATK1103" s="328"/>
      <c r="ATL1103" s="328"/>
      <c r="ATM1103" s="328"/>
      <c r="ATN1103" s="328"/>
      <c r="ATO1103" s="328"/>
      <c r="ATP1103" s="328"/>
      <c r="ATQ1103" s="328"/>
      <c r="ATR1103" s="328"/>
      <c r="ATS1103" s="328"/>
      <c r="ATT1103" s="328"/>
      <c r="ATU1103" s="328"/>
      <c r="ATV1103" s="328"/>
      <c r="ATW1103" s="328"/>
      <c r="ATX1103" s="328"/>
      <c r="ATY1103" s="328"/>
      <c r="ATZ1103" s="328"/>
      <c r="AUA1103" s="328"/>
      <c r="AUB1103" s="328"/>
      <c r="AUC1103" s="328"/>
      <c r="AUD1103" s="328"/>
      <c r="AUE1103" s="328"/>
      <c r="AUF1103" s="328"/>
      <c r="AUG1103" s="328"/>
      <c r="AUH1103" s="328"/>
      <c r="AUI1103" s="328"/>
      <c r="AUJ1103" s="328"/>
      <c r="AUK1103" s="328"/>
      <c r="AUL1103" s="328"/>
      <c r="AUM1103" s="328"/>
      <c r="AUN1103" s="328"/>
      <c r="AUO1103" s="328"/>
      <c r="AUP1103" s="328"/>
      <c r="AUQ1103" s="328"/>
      <c r="AUR1103" s="328"/>
      <c r="AUS1103" s="328"/>
      <c r="AUT1103" s="328"/>
      <c r="AUU1103" s="328"/>
      <c r="AUV1103" s="328"/>
      <c r="AUW1103" s="328"/>
      <c r="AUX1103" s="328"/>
      <c r="AUY1103" s="328"/>
      <c r="AUZ1103" s="328"/>
      <c r="AVA1103" s="328"/>
      <c r="AVB1103" s="328"/>
      <c r="AVC1103" s="328"/>
      <c r="AVD1103" s="328"/>
      <c r="AVE1103" s="328"/>
      <c r="AVF1103" s="328"/>
      <c r="AVG1103" s="328"/>
      <c r="AVH1103" s="328"/>
      <c r="AVI1103" s="328"/>
      <c r="AVJ1103" s="328"/>
      <c r="AVK1103" s="328"/>
      <c r="AVL1103" s="328"/>
      <c r="AVM1103" s="328"/>
      <c r="AVN1103" s="328"/>
      <c r="AVO1103" s="328"/>
      <c r="AVP1103" s="328"/>
      <c r="AVQ1103" s="328"/>
      <c r="AVR1103" s="328"/>
      <c r="AVS1103" s="328"/>
      <c r="AVT1103" s="328"/>
      <c r="AVU1103" s="328"/>
      <c r="AVV1103" s="328"/>
      <c r="AVW1103" s="328"/>
      <c r="AVX1103" s="328"/>
      <c r="AVY1103" s="328"/>
      <c r="AVZ1103" s="328"/>
      <c r="AWA1103" s="328"/>
      <c r="AWB1103" s="328"/>
      <c r="AWC1103" s="328"/>
      <c r="AWD1103" s="328"/>
      <c r="AWE1103" s="328"/>
      <c r="AWF1103" s="328"/>
      <c r="AWG1103" s="328"/>
      <c r="AWH1103" s="328"/>
      <c r="AWI1103" s="328"/>
      <c r="AWJ1103" s="328"/>
      <c r="AWK1103" s="328"/>
      <c r="AWL1103" s="328"/>
      <c r="AWM1103" s="328"/>
      <c r="AWN1103" s="328"/>
      <c r="AWO1103" s="328"/>
      <c r="AWP1103" s="328"/>
      <c r="AWQ1103" s="328"/>
      <c r="AWR1103" s="328"/>
      <c r="AWS1103" s="328"/>
      <c r="AWT1103" s="328"/>
      <c r="AWU1103" s="328"/>
      <c r="AWV1103" s="328"/>
      <c r="AWW1103" s="328"/>
      <c r="AWX1103" s="328"/>
      <c r="AWY1103" s="328"/>
      <c r="AWZ1103" s="328"/>
      <c r="AXA1103" s="328"/>
      <c r="AXB1103" s="328"/>
      <c r="AXC1103" s="328"/>
      <c r="AXD1103" s="328"/>
      <c r="AXE1103" s="328"/>
      <c r="AXF1103" s="328"/>
      <c r="AXG1103" s="328"/>
      <c r="AXH1103" s="328"/>
      <c r="AXI1103" s="328"/>
      <c r="AXJ1103" s="328"/>
      <c r="AXK1103" s="328"/>
      <c r="AXL1103" s="328"/>
      <c r="AXM1103" s="328"/>
      <c r="AXN1103" s="328"/>
      <c r="AXO1103" s="328"/>
      <c r="AXP1103" s="328"/>
      <c r="AXQ1103" s="328"/>
      <c r="AXR1103" s="328"/>
      <c r="AXS1103" s="328"/>
      <c r="AXT1103" s="328"/>
      <c r="AXU1103" s="328"/>
      <c r="AXV1103" s="328"/>
      <c r="AXW1103" s="328"/>
      <c r="AXX1103" s="328"/>
      <c r="AXY1103" s="328"/>
      <c r="AXZ1103" s="328"/>
      <c r="AYA1103" s="328"/>
      <c r="AYB1103" s="328"/>
      <c r="AYC1103" s="328"/>
      <c r="AYD1103" s="328"/>
    </row>
    <row r="1104" spans="1:2518" ht="45.75" customHeight="1">
      <c r="A1104" s="589">
        <f>1+A1103</f>
        <v>1103</v>
      </c>
      <c r="B1104" s="349" t="s">
        <v>10476</v>
      </c>
      <c r="C1104" s="349" t="s">
        <v>10477</v>
      </c>
      <c r="D1104" s="205" t="s">
        <v>645</v>
      </c>
      <c r="E1104" s="601">
        <v>45576</v>
      </c>
      <c r="F1104" s="203">
        <v>45587</v>
      </c>
      <c r="G1104" s="203">
        <v>45646</v>
      </c>
      <c r="H1104" s="201" t="s">
        <v>416</v>
      </c>
      <c r="I1104" s="206" t="s">
        <v>9646</v>
      </c>
      <c r="J1104" s="349" t="s">
        <v>10478</v>
      </c>
      <c r="K1104" s="271" t="s">
        <v>10479</v>
      </c>
      <c r="L1104" s="201">
        <v>7</v>
      </c>
      <c r="M1104" s="272" t="s">
        <v>97</v>
      </c>
      <c r="N1104" s="208" t="s">
        <v>5078</v>
      </c>
      <c r="O1104" s="218" t="s">
        <v>3586</v>
      </c>
      <c r="P1104" s="201" t="s">
        <v>9530</v>
      </c>
      <c r="Q1104" s="201" t="s">
        <v>10480</v>
      </c>
      <c r="R1104" s="210">
        <v>59</v>
      </c>
      <c r="S1104" s="201" t="s">
        <v>10113</v>
      </c>
      <c r="T1104" s="273" t="s">
        <v>10114</v>
      </c>
      <c r="U1104" s="274">
        <v>2024003622</v>
      </c>
      <c r="V1104" s="273" t="s">
        <v>10114</v>
      </c>
      <c r="W1104" s="275">
        <v>45580</v>
      </c>
      <c r="X1104" s="276" t="s">
        <v>103</v>
      </c>
      <c r="Y1104" s="313" t="s">
        <v>10115</v>
      </c>
      <c r="Z1104" s="215" t="s">
        <v>10114</v>
      </c>
      <c r="AA1104" s="216">
        <v>0</v>
      </c>
      <c r="AB1104" s="217">
        <v>0</v>
      </c>
      <c r="AC1104" s="216">
        <v>0</v>
      </c>
      <c r="AD1104" s="216">
        <v>0</v>
      </c>
      <c r="AE1104" s="216">
        <v>0</v>
      </c>
      <c r="AF1104" s="216">
        <v>0</v>
      </c>
      <c r="AG1104" s="216">
        <v>0</v>
      </c>
      <c r="AH1104" s="216">
        <v>0</v>
      </c>
      <c r="AI1104" s="216">
        <v>0</v>
      </c>
      <c r="AJ1104" s="216">
        <v>0</v>
      </c>
      <c r="AK1104" s="209" t="s">
        <v>104</v>
      </c>
      <c r="AL1104" s="191" t="s">
        <v>10481</v>
      </c>
      <c r="AM1104" s="201" t="s">
        <v>7518</v>
      </c>
      <c r="AN1104" s="207">
        <v>52285927</v>
      </c>
      <c r="AO1104" s="209" t="s">
        <v>114</v>
      </c>
      <c r="AP1104" s="201" t="s">
        <v>114</v>
      </c>
      <c r="AQ1104" s="277" t="s">
        <v>114</v>
      </c>
      <c r="AR1104" s="209" t="s">
        <v>114</v>
      </c>
      <c r="AS1104" s="201" t="s">
        <v>109</v>
      </c>
      <c r="AT1104" s="209" t="s">
        <v>109</v>
      </c>
      <c r="AU1104" s="209" t="s">
        <v>392</v>
      </c>
      <c r="AV1104" s="201" t="s">
        <v>9324</v>
      </c>
      <c r="AW1104" s="201" t="s">
        <v>9324</v>
      </c>
      <c r="AX1104" s="201" t="s">
        <v>109</v>
      </c>
      <c r="AY1104" s="201" t="s">
        <v>108</v>
      </c>
      <c r="AZ1104" s="240" t="s">
        <v>9324</v>
      </c>
      <c r="BA1104" s="201" t="s">
        <v>9324</v>
      </c>
      <c r="BB1104" s="241"/>
      <c r="BC1104" s="240" t="s">
        <v>9324</v>
      </c>
      <c r="BD1104" s="210" t="s">
        <v>9324</v>
      </c>
      <c r="BE1104" s="210" t="s">
        <v>9324</v>
      </c>
      <c r="BF1104" s="210" t="s">
        <v>9324</v>
      </c>
      <c r="BG1104" s="240" t="s">
        <v>9324</v>
      </c>
      <c r="BH1104" s="221" t="s">
        <v>10114</v>
      </c>
      <c r="BI1104" s="349" t="s">
        <v>227</v>
      </c>
      <c r="BJ1104" s="201" t="s">
        <v>9324</v>
      </c>
      <c r="BK1104" s="208" t="s">
        <v>114</v>
      </c>
      <c r="BL1104" s="240" t="s">
        <v>9324</v>
      </c>
      <c r="BM1104" s="398" t="s">
        <v>260</v>
      </c>
      <c r="BN1104" s="292" t="s">
        <v>115</v>
      </c>
      <c r="BO1104" s="208" t="s">
        <v>9675</v>
      </c>
      <c r="BP1104" s="208" t="s">
        <v>10482</v>
      </c>
      <c r="BQ1104" s="208">
        <v>29</v>
      </c>
      <c r="BR1104" s="208">
        <v>34913</v>
      </c>
      <c r="BS1104" s="208" t="s">
        <v>109</v>
      </c>
      <c r="BT1104" s="208" t="s">
        <v>108</v>
      </c>
      <c r="BU1104" s="237" t="s">
        <v>108</v>
      </c>
      <c r="BV1104" s="208" t="s">
        <v>108</v>
      </c>
      <c r="BW1104" s="278" t="s">
        <v>108</v>
      </c>
      <c r="BX1104" s="224" t="s">
        <v>10483</v>
      </c>
      <c r="BY1104" s="208">
        <v>3134917649</v>
      </c>
      <c r="BZ1104" s="329" t="s">
        <v>4865</v>
      </c>
      <c r="CA1104" s="172" t="s">
        <v>5887</v>
      </c>
      <c r="CB1104" s="172" t="s">
        <v>5887</v>
      </c>
      <c r="CC1104" s="172"/>
      <c r="CD1104" s="172"/>
      <c r="CE1104" s="172"/>
      <c r="CF1104" s="172"/>
      <c r="CG1104" s="172"/>
      <c r="CH1104" s="172"/>
      <c r="CI1104" s="172"/>
      <c r="CJ1104" s="172"/>
      <c r="CK1104" s="172"/>
      <c r="CL1104" s="172"/>
      <c r="CM1104" s="172" t="s">
        <v>109</v>
      </c>
      <c r="CN1104" s="172"/>
      <c r="CO1104" s="50"/>
      <c r="CP1104" s="50"/>
      <c r="CQ1104" s="50"/>
      <c r="CR1104" s="50"/>
      <c r="CS1104" s="50"/>
      <c r="CT1104" s="50"/>
      <c r="CU1104" s="50"/>
      <c r="CV1104" s="50"/>
      <c r="CW1104" s="50"/>
      <c r="CX1104" s="50"/>
      <c r="CY1104" s="50"/>
      <c r="CZ1104" s="50"/>
      <c r="DA1104" s="50"/>
      <c r="DB1104" s="50"/>
      <c r="DC1104" s="50"/>
      <c r="DD1104" s="50"/>
      <c r="DE1104" s="50"/>
      <c r="DF1104" s="50"/>
      <c r="DG1104" s="50"/>
      <c r="DH1104" s="50"/>
      <c r="DI1104" s="50"/>
      <c r="DJ1104" s="50"/>
      <c r="DK1104" s="50"/>
      <c r="DL1104" s="50"/>
      <c r="DM1104" s="50"/>
      <c r="DN1104" s="50"/>
      <c r="DO1104" s="50"/>
      <c r="DP1104" s="50"/>
      <c r="DQ1104" s="50"/>
      <c r="DR1104" s="50"/>
      <c r="DS1104" s="50"/>
      <c r="DT1104" s="50"/>
      <c r="DU1104" s="50"/>
      <c r="DV1104" s="50"/>
      <c r="DW1104" s="50"/>
      <c r="DX1104" s="50"/>
      <c r="DY1104" s="50"/>
      <c r="DZ1104" s="50"/>
      <c r="EA1104" s="50"/>
      <c r="EB1104" s="50"/>
      <c r="EC1104" s="50"/>
      <c r="ED1104" s="50"/>
      <c r="EE1104" s="50"/>
      <c r="EF1104" s="297"/>
      <c r="EG1104" s="297"/>
      <c r="EH1104" s="297"/>
      <c r="EI1104" s="297"/>
      <c r="EJ1104" s="297"/>
      <c r="EK1104" s="297"/>
      <c r="EL1104" s="297"/>
      <c r="EM1104" s="297"/>
      <c r="EN1104" s="297"/>
      <c r="EO1104" s="297"/>
      <c r="EP1104" s="297"/>
      <c r="EQ1104" s="297"/>
      <c r="ER1104" s="297"/>
      <c r="ES1104" s="297"/>
      <c r="ET1104" s="297"/>
      <c r="EU1104" s="297"/>
      <c r="EV1104" s="297"/>
      <c r="EW1104" s="297"/>
      <c r="EX1104" s="297"/>
      <c r="EY1104" s="297"/>
      <c r="EZ1104" s="297"/>
      <c r="FA1104" s="297"/>
      <c r="FB1104" s="297"/>
      <c r="FC1104" s="297"/>
      <c r="FD1104" s="297"/>
      <c r="FE1104" s="297"/>
      <c r="FF1104" s="297"/>
      <c r="FG1104" s="297"/>
      <c r="FH1104" s="297"/>
      <c r="FI1104" s="297"/>
      <c r="FJ1104" s="297"/>
      <c r="FK1104" s="297"/>
      <c r="FL1104" s="297"/>
      <c r="FM1104" s="297"/>
      <c r="FN1104" s="297"/>
      <c r="FO1104" s="297"/>
      <c r="FP1104" s="297"/>
      <c r="FQ1104" s="297"/>
      <c r="FR1104" s="297"/>
      <c r="FS1104" s="297"/>
    </row>
    <row r="1105" spans="1:736" ht="45.75" customHeight="1">
      <c r="A1105" s="589">
        <f>1+A1104</f>
        <v>1104</v>
      </c>
      <c r="B1105" s="87" t="s">
        <v>10484</v>
      </c>
      <c r="C1105" s="70" t="s">
        <v>10485</v>
      </c>
      <c r="D1105" s="74" t="s">
        <v>6878</v>
      </c>
      <c r="E1105" s="71">
        <v>45576</v>
      </c>
      <c r="F1105" s="72">
        <v>45581</v>
      </c>
      <c r="G1105" s="72">
        <v>45646</v>
      </c>
      <c r="H1105" s="70" t="s">
        <v>416</v>
      </c>
      <c r="I1105" s="75" t="s">
        <v>9637</v>
      </c>
      <c r="J1105" s="70" t="s">
        <v>10486</v>
      </c>
      <c r="K1105" s="122">
        <v>1010050355</v>
      </c>
      <c r="L1105" s="70">
        <v>0</v>
      </c>
      <c r="M1105" s="111" t="s">
        <v>97</v>
      </c>
      <c r="N1105" s="77" t="s">
        <v>5078</v>
      </c>
      <c r="O1105" s="87" t="s">
        <v>3608</v>
      </c>
      <c r="P1105" s="70" t="s">
        <v>10487</v>
      </c>
      <c r="Q1105" s="70" t="s">
        <v>10488</v>
      </c>
      <c r="R1105" s="79">
        <v>65</v>
      </c>
      <c r="S1105" s="70" t="s">
        <v>10489</v>
      </c>
      <c r="T1105" s="123" t="s">
        <v>10490</v>
      </c>
      <c r="U1105" s="124">
        <v>2024003604</v>
      </c>
      <c r="V1105" s="123" t="s">
        <v>10490</v>
      </c>
      <c r="W1105" s="125">
        <v>45580</v>
      </c>
      <c r="X1105" s="126" t="s">
        <v>103</v>
      </c>
      <c r="Y1105" s="311" t="s">
        <v>10491</v>
      </c>
      <c r="Z1105" s="84" t="s">
        <v>10490</v>
      </c>
      <c r="AA1105" s="86">
        <v>0</v>
      </c>
      <c r="AB1105" s="85">
        <v>0</v>
      </c>
      <c r="AC1105" s="86">
        <v>0</v>
      </c>
      <c r="AD1105" s="86">
        <v>0</v>
      </c>
      <c r="AE1105" s="86">
        <v>0</v>
      </c>
      <c r="AF1105" s="86">
        <v>0</v>
      </c>
      <c r="AG1105" s="86">
        <v>0</v>
      </c>
      <c r="AH1105" s="86">
        <v>0</v>
      </c>
      <c r="AI1105" s="86">
        <v>0</v>
      </c>
      <c r="AJ1105" s="86">
        <v>0</v>
      </c>
      <c r="AK1105" s="78" t="s">
        <v>104</v>
      </c>
      <c r="AL1105" s="103" t="s">
        <v>10492</v>
      </c>
      <c r="AM1105" s="70" t="s">
        <v>10493</v>
      </c>
      <c r="AN1105" s="76" t="s">
        <v>10494</v>
      </c>
      <c r="AO1105" s="78" t="s">
        <v>114</v>
      </c>
      <c r="AP1105" s="70" t="s">
        <v>114</v>
      </c>
      <c r="AQ1105" s="118" t="s">
        <v>114</v>
      </c>
      <c r="AR1105" s="78" t="s">
        <v>114</v>
      </c>
      <c r="AS1105" s="70" t="s">
        <v>109</v>
      </c>
      <c r="AT1105" s="78" t="s">
        <v>109</v>
      </c>
      <c r="AU1105" s="78" t="s">
        <v>392</v>
      </c>
      <c r="AV1105" s="70" t="s">
        <v>9324</v>
      </c>
      <c r="AW1105" s="70" t="s">
        <v>110</v>
      </c>
      <c r="AX1105" s="70" t="s">
        <v>109</v>
      </c>
      <c r="AY1105" s="70" t="s">
        <v>108</v>
      </c>
      <c r="AZ1105" s="92" t="s">
        <v>9324</v>
      </c>
      <c r="BA1105" s="70" t="s">
        <v>9324</v>
      </c>
      <c r="BB1105" s="100"/>
      <c r="BC1105" s="92" t="s">
        <v>9324</v>
      </c>
      <c r="BD1105" s="79" t="s">
        <v>9324</v>
      </c>
      <c r="BE1105" s="79" t="s">
        <v>9324</v>
      </c>
      <c r="BF1105" s="79" t="s">
        <v>9324</v>
      </c>
      <c r="BG1105" s="92" t="s">
        <v>9324</v>
      </c>
      <c r="BH1105" s="90" t="s">
        <v>10490</v>
      </c>
      <c r="BI1105" s="349" t="s">
        <v>227</v>
      </c>
      <c r="BJ1105" s="70" t="s">
        <v>9324</v>
      </c>
      <c r="BK1105" s="77" t="s">
        <v>114</v>
      </c>
      <c r="BL1105" s="92" t="s">
        <v>9324</v>
      </c>
      <c r="BM1105" s="398" t="s">
        <v>260</v>
      </c>
      <c r="BN1105" s="104" t="s">
        <v>115</v>
      </c>
      <c r="BO1105" s="77" t="s">
        <v>10284</v>
      </c>
      <c r="BP1105" s="77" t="s">
        <v>10495</v>
      </c>
      <c r="BQ1105" s="77">
        <v>24</v>
      </c>
      <c r="BR1105" s="77">
        <v>36510</v>
      </c>
      <c r="BS1105" s="77" t="s">
        <v>109</v>
      </c>
      <c r="BT1105" s="77" t="s">
        <v>108</v>
      </c>
      <c r="BU1105" s="105" t="s">
        <v>108</v>
      </c>
      <c r="BV1105" s="77" t="s">
        <v>108</v>
      </c>
      <c r="BW1105" s="114" t="s">
        <v>108</v>
      </c>
      <c r="BX1105" s="95" t="s">
        <v>10496</v>
      </c>
      <c r="BY1105" s="77" t="s">
        <v>10497</v>
      </c>
      <c r="BZ1105" s="127" t="s">
        <v>10498</v>
      </c>
      <c r="CA1105" s="93" t="s">
        <v>5887</v>
      </c>
      <c r="CB1105" s="93" t="s">
        <v>5887</v>
      </c>
      <c r="CC1105" s="93" t="s">
        <v>5887</v>
      </c>
      <c r="CD1105" s="93"/>
      <c r="CE1105" s="93"/>
      <c r="CF1105" s="93"/>
      <c r="CG1105" s="93"/>
      <c r="CH1105" s="93"/>
      <c r="CI1105" s="93"/>
      <c r="CJ1105" s="93"/>
      <c r="CK1105" s="93"/>
      <c r="CL1105" s="93"/>
      <c r="CM1105" s="93" t="s">
        <v>109</v>
      </c>
      <c r="CN1105" s="93"/>
      <c r="CO1105" s="50"/>
      <c r="CP1105" s="50"/>
      <c r="CQ1105" s="50"/>
      <c r="CR1105" s="50"/>
      <c r="CS1105" s="50"/>
      <c r="CT1105" s="50"/>
      <c r="CU1105" s="50"/>
      <c r="CV1105" s="50"/>
      <c r="CW1105" s="50"/>
      <c r="CX1105" s="50"/>
      <c r="CY1105" s="50"/>
      <c r="CZ1105" s="50"/>
      <c r="DA1105" s="50"/>
      <c r="DB1105" s="50"/>
      <c r="DC1105" s="50"/>
      <c r="DD1105" s="50"/>
      <c r="DE1105" s="50"/>
      <c r="DF1105" s="50"/>
      <c r="DG1105" s="50"/>
      <c r="DH1105" s="50"/>
      <c r="DI1105" s="50"/>
      <c r="DJ1105" s="50"/>
      <c r="DK1105" s="50"/>
      <c r="DL1105" s="50"/>
      <c r="DM1105" s="50"/>
      <c r="DN1105" s="50"/>
      <c r="DO1105" s="50"/>
      <c r="DP1105" s="50"/>
      <c r="DQ1105" s="50"/>
      <c r="DR1105" s="50"/>
      <c r="DS1105" s="50"/>
      <c r="DT1105" s="50"/>
      <c r="DU1105" s="50"/>
      <c r="DV1105" s="50"/>
      <c r="DW1105" s="50"/>
      <c r="DX1105" s="50"/>
      <c r="DY1105" s="50"/>
      <c r="DZ1105" s="50"/>
      <c r="EA1105" s="50"/>
      <c r="EB1105" s="50"/>
      <c r="EC1105" s="50"/>
      <c r="ED1105" s="50"/>
      <c r="EE1105" s="50"/>
    </row>
    <row r="1106" spans="1:736" ht="45.75" customHeight="1">
      <c r="A1106" s="589">
        <f>1+A1105</f>
        <v>1105</v>
      </c>
      <c r="B1106" s="349" t="s">
        <v>10499</v>
      </c>
      <c r="C1106" s="349" t="s">
        <v>10500</v>
      </c>
      <c r="D1106" s="205" t="s">
        <v>6219</v>
      </c>
      <c r="E1106" s="601">
        <v>45577</v>
      </c>
      <c r="F1106" s="203">
        <v>45581</v>
      </c>
      <c r="G1106" s="203">
        <v>45646</v>
      </c>
      <c r="H1106" s="201" t="s">
        <v>416</v>
      </c>
      <c r="I1106" s="206" t="s">
        <v>9646</v>
      </c>
      <c r="J1106" s="349" t="s">
        <v>10501</v>
      </c>
      <c r="K1106" s="271">
        <v>52386550</v>
      </c>
      <c r="L1106" s="201">
        <v>5</v>
      </c>
      <c r="M1106" s="272" t="s">
        <v>97</v>
      </c>
      <c r="N1106" s="208" t="s">
        <v>5078</v>
      </c>
      <c r="O1106" s="218" t="s">
        <v>2287</v>
      </c>
      <c r="P1106" s="201" t="s">
        <v>10147</v>
      </c>
      <c r="Q1106" s="201" t="s">
        <v>9630</v>
      </c>
      <c r="R1106" s="210">
        <v>65</v>
      </c>
      <c r="S1106" s="201" t="s">
        <v>10502</v>
      </c>
      <c r="T1106" s="273" t="s">
        <v>10503</v>
      </c>
      <c r="U1106" s="274">
        <v>2024003606</v>
      </c>
      <c r="V1106" s="273" t="s">
        <v>10503</v>
      </c>
      <c r="W1106" s="275">
        <v>45580</v>
      </c>
      <c r="X1106" s="276" t="s">
        <v>103</v>
      </c>
      <c r="Y1106" s="313" t="s">
        <v>10504</v>
      </c>
      <c r="Z1106" s="215">
        <v>11994667</v>
      </c>
      <c r="AA1106" s="216">
        <v>0</v>
      </c>
      <c r="AB1106" s="217">
        <v>0</v>
      </c>
      <c r="AC1106" s="216">
        <v>0</v>
      </c>
      <c r="AD1106" s="216">
        <v>0</v>
      </c>
      <c r="AE1106" s="216">
        <v>0</v>
      </c>
      <c r="AF1106" s="216">
        <v>0</v>
      </c>
      <c r="AG1106" s="216">
        <v>0</v>
      </c>
      <c r="AH1106" s="216">
        <v>0</v>
      </c>
      <c r="AI1106" s="216">
        <v>0</v>
      </c>
      <c r="AJ1106" s="216">
        <v>0</v>
      </c>
      <c r="AK1106" s="209" t="s">
        <v>104</v>
      </c>
      <c r="AL1106" s="191" t="s">
        <v>10505</v>
      </c>
      <c r="AM1106" s="201" t="s">
        <v>10506</v>
      </c>
      <c r="AN1106" s="207" t="s">
        <v>10507</v>
      </c>
      <c r="AO1106" s="209" t="s">
        <v>114</v>
      </c>
      <c r="AP1106" s="201" t="s">
        <v>114</v>
      </c>
      <c r="AQ1106" s="277" t="s">
        <v>114</v>
      </c>
      <c r="AR1106" s="209" t="s">
        <v>114</v>
      </c>
      <c r="AS1106" s="201" t="s">
        <v>109</v>
      </c>
      <c r="AT1106" s="209" t="s">
        <v>109</v>
      </c>
      <c r="AU1106" s="209" t="s">
        <v>392</v>
      </c>
      <c r="AV1106" s="201" t="s">
        <v>9324</v>
      </c>
      <c r="AW1106" s="201" t="s">
        <v>9324</v>
      </c>
      <c r="AX1106" s="201" t="s">
        <v>109</v>
      </c>
      <c r="AY1106" s="201" t="s">
        <v>108</v>
      </c>
      <c r="AZ1106" s="240" t="s">
        <v>9324</v>
      </c>
      <c r="BA1106" s="201" t="s">
        <v>9324</v>
      </c>
      <c r="BB1106" s="241"/>
      <c r="BC1106" s="240" t="s">
        <v>9324</v>
      </c>
      <c r="BD1106" s="210" t="s">
        <v>9324</v>
      </c>
      <c r="BE1106" s="210" t="s">
        <v>9324</v>
      </c>
      <c r="BF1106" s="210" t="s">
        <v>9324</v>
      </c>
      <c r="BG1106" s="240" t="s">
        <v>9324</v>
      </c>
      <c r="BH1106" s="221" t="s">
        <v>10503</v>
      </c>
      <c r="BI1106" s="349" t="s">
        <v>227</v>
      </c>
      <c r="BJ1106" s="201" t="s">
        <v>9324</v>
      </c>
      <c r="BK1106" s="208" t="s">
        <v>114</v>
      </c>
      <c r="BL1106" s="240" t="s">
        <v>9324</v>
      </c>
      <c r="BM1106" s="296" t="s">
        <v>2539</v>
      </c>
      <c r="BN1106" s="292" t="s">
        <v>161</v>
      </c>
      <c r="BO1106" s="208" t="s">
        <v>9675</v>
      </c>
      <c r="BP1106" s="208" t="s">
        <v>10106</v>
      </c>
      <c r="BQ1106" s="208">
        <v>47</v>
      </c>
      <c r="BR1106" s="208">
        <v>28384</v>
      </c>
      <c r="BS1106" s="208" t="s">
        <v>108</v>
      </c>
      <c r="BT1106" s="208" t="s">
        <v>108</v>
      </c>
      <c r="BU1106" s="237" t="s">
        <v>108</v>
      </c>
      <c r="BV1106" s="208" t="s">
        <v>108</v>
      </c>
      <c r="BW1106" s="278" t="s">
        <v>108</v>
      </c>
      <c r="BX1106" s="224" t="s">
        <v>10508</v>
      </c>
      <c r="BY1106" s="208" t="s">
        <v>10509</v>
      </c>
      <c r="BZ1106" s="329" t="s">
        <v>10510</v>
      </c>
      <c r="CA1106" s="172" t="s">
        <v>5887</v>
      </c>
      <c r="CB1106" s="172" t="s">
        <v>5887</v>
      </c>
      <c r="CC1106" s="172" t="s">
        <v>109</v>
      </c>
      <c r="CD1106" s="172"/>
      <c r="CE1106" s="172"/>
      <c r="CF1106" s="172"/>
      <c r="CG1106" s="172"/>
      <c r="CH1106" s="172"/>
      <c r="CI1106" s="172"/>
      <c r="CJ1106" s="172"/>
      <c r="CK1106" s="172"/>
      <c r="CL1106" s="172"/>
      <c r="CM1106" s="172" t="s">
        <v>109</v>
      </c>
      <c r="CN1106" s="172"/>
      <c r="CO1106" s="50"/>
      <c r="CP1106" s="50"/>
      <c r="CQ1106" s="50"/>
      <c r="CR1106" s="50"/>
      <c r="CS1106" s="50"/>
      <c r="CT1106" s="50"/>
      <c r="CU1106" s="50"/>
      <c r="CV1106" s="50"/>
      <c r="CW1106" s="50"/>
      <c r="CX1106" s="50"/>
      <c r="CY1106" s="50"/>
      <c r="CZ1106" s="50"/>
      <c r="DA1106" s="50"/>
      <c r="DB1106" s="50"/>
      <c r="DC1106" s="50"/>
      <c r="DD1106" s="50"/>
      <c r="DE1106" s="50"/>
      <c r="DF1106" s="50"/>
      <c r="DG1106" s="50"/>
      <c r="DH1106" s="50"/>
      <c r="DI1106" s="50"/>
      <c r="DJ1106" s="50"/>
      <c r="DK1106" s="50"/>
      <c r="DL1106" s="50"/>
      <c r="DM1106" s="50"/>
      <c r="DN1106" s="50"/>
      <c r="DO1106" s="50"/>
      <c r="DP1106" s="50"/>
      <c r="DQ1106" s="50"/>
      <c r="DR1106" s="50"/>
      <c r="DS1106" s="50"/>
      <c r="DT1106" s="50"/>
      <c r="DU1106" s="50"/>
      <c r="DV1106" s="50"/>
      <c r="DW1106" s="50"/>
      <c r="DX1106" s="50"/>
      <c r="DY1106" s="50"/>
      <c r="DZ1106" s="50"/>
      <c r="EA1106" s="50"/>
      <c r="EB1106" s="50"/>
      <c r="EC1106" s="50"/>
      <c r="ED1106" s="50"/>
      <c r="EE1106" s="50"/>
      <c r="EF1106" s="297"/>
      <c r="EG1106" s="297"/>
      <c r="EH1106" s="297"/>
      <c r="EI1106" s="297"/>
      <c r="EJ1106" s="297"/>
      <c r="EK1106" s="297"/>
      <c r="EL1106" s="297"/>
      <c r="EM1106" s="297"/>
      <c r="EN1106" s="297"/>
      <c r="EO1106" s="297"/>
      <c r="EP1106" s="297"/>
      <c r="EQ1106" s="297"/>
      <c r="ER1106" s="297"/>
      <c r="ES1106" s="297"/>
      <c r="ET1106" s="297"/>
      <c r="EU1106" s="297"/>
      <c r="EV1106" s="297"/>
      <c r="EW1106" s="297"/>
      <c r="EX1106" s="297"/>
      <c r="EY1106" s="297"/>
      <c r="EZ1106" s="297"/>
      <c r="FA1106" s="297"/>
      <c r="FB1106" s="297"/>
      <c r="FC1106" s="297"/>
      <c r="FD1106" s="297"/>
      <c r="FE1106" s="297"/>
      <c r="FF1106" s="297"/>
      <c r="FG1106" s="297"/>
      <c r="FH1106" s="297"/>
      <c r="FI1106" s="297"/>
      <c r="FJ1106" s="297"/>
      <c r="FK1106" s="297"/>
      <c r="FL1106" s="297"/>
      <c r="FM1106" s="297"/>
      <c r="FN1106" s="297"/>
      <c r="FO1106" s="297"/>
      <c r="FP1106" s="297"/>
      <c r="FQ1106" s="297"/>
      <c r="FR1106" s="297"/>
      <c r="FS1106" s="297"/>
    </row>
    <row r="1107" spans="1:736" s="351" customFormat="1" ht="45.75" customHeight="1">
      <c r="A1107" s="589">
        <f>1+A1106</f>
        <v>1106</v>
      </c>
      <c r="B1107" s="403" t="s">
        <v>10511</v>
      </c>
      <c r="C1107" s="156" t="s">
        <v>10512</v>
      </c>
      <c r="D1107" s="156" t="s">
        <v>6476</v>
      </c>
      <c r="E1107" s="156">
        <v>45577</v>
      </c>
      <c r="F1107" s="156">
        <v>45581</v>
      </c>
      <c r="G1107" s="156">
        <v>45648</v>
      </c>
      <c r="H1107" s="156" t="s">
        <v>416</v>
      </c>
      <c r="I1107" s="156" t="s">
        <v>9646</v>
      </c>
      <c r="J1107" s="301" t="s">
        <v>10513</v>
      </c>
      <c r="K1107" s="251">
        <v>1052416276</v>
      </c>
      <c r="L1107" s="156">
        <v>2</v>
      </c>
      <c r="M1107" s="156" t="s">
        <v>97</v>
      </c>
      <c r="N1107" s="156" t="s">
        <v>5078</v>
      </c>
      <c r="O1107" s="156" t="s">
        <v>2287</v>
      </c>
      <c r="P1107" s="156" t="s">
        <v>10514</v>
      </c>
      <c r="Q1107" s="156" t="s">
        <v>10405</v>
      </c>
      <c r="R1107" s="143">
        <v>67</v>
      </c>
      <c r="S1107" s="134" t="s">
        <v>10515</v>
      </c>
      <c r="T1107" s="253" t="s">
        <v>10516</v>
      </c>
      <c r="U1107" s="156">
        <v>2024003607</v>
      </c>
      <c r="V1107" s="253" t="s">
        <v>10516</v>
      </c>
      <c r="W1107" s="156">
        <v>45580</v>
      </c>
      <c r="X1107" s="156" t="s">
        <v>103</v>
      </c>
      <c r="Y1107" s="317" t="s">
        <v>10517</v>
      </c>
      <c r="Z1107" s="156" t="s">
        <v>10516</v>
      </c>
      <c r="AA1107" s="156">
        <v>0</v>
      </c>
      <c r="AB1107" s="156">
        <v>0</v>
      </c>
      <c r="AC1107" s="156">
        <v>0</v>
      </c>
      <c r="AD1107" s="156">
        <v>0</v>
      </c>
      <c r="AE1107" s="156">
        <v>0</v>
      </c>
      <c r="AF1107" s="156">
        <v>0</v>
      </c>
      <c r="AG1107" s="156">
        <v>0</v>
      </c>
      <c r="AH1107" s="156">
        <v>0</v>
      </c>
      <c r="AI1107" s="156">
        <v>0</v>
      </c>
      <c r="AJ1107" s="156">
        <v>0</v>
      </c>
      <c r="AK1107" s="156" t="s">
        <v>104</v>
      </c>
      <c r="AL1107" s="103" t="s">
        <v>10518</v>
      </c>
      <c r="AM1107" s="156" t="s">
        <v>10416</v>
      </c>
      <c r="AN1107" s="156">
        <v>79779952</v>
      </c>
      <c r="AO1107" s="156" t="s">
        <v>114</v>
      </c>
      <c r="AP1107" s="156" t="s">
        <v>114</v>
      </c>
      <c r="AQ1107" s="156" t="s">
        <v>114</v>
      </c>
      <c r="AR1107" s="156" t="s">
        <v>114</v>
      </c>
      <c r="AS1107" s="156" t="s">
        <v>109</v>
      </c>
      <c r="AT1107" s="156" t="s">
        <v>109</v>
      </c>
      <c r="AU1107" s="156" t="s">
        <v>392</v>
      </c>
      <c r="AV1107" s="156" t="s">
        <v>9324</v>
      </c>
      <c r="AW1107" s="156" t="s">
        <v>9324</v>
      </c>
      <c r="AX1107" s="156" t="s">
        <v>109</v>
      </c>
      <c r="AY1107" s="156" t="s">
        <v>108</v>
      </c>
      <c r="AZ1107" s="156" t="s">
        <v>9324</v>
      </c>
      <c r="BA1107" s="156" t="s">
        <v>9324</v>
      </c>
      <c r="BB1107" s="156"/>
      <c r="BC1107" s="156" t="s">
        <v>9324</v>
      </c>
      <c r="BD1107" s="156" t="s">
        <v>9324</v>
      </c>
      <c r="BE1107" s="156" t="s">
        <v>9324</v>
      </c>
      <c r="BF1107" s="156" t="s">
        <v>9324</v>
      </c>
      <c r="BG1107" s="156" t="s">
        <v>9324</v>
      </c>
      <c r="BH1107" s="153" t="s">
        <v>10516</v>
      </c>
      <c r="BI1107" s="349" t="s">
        <v>113</v>
      </c>
      <c r="BJ1107" s="240" t="s">
        <v>4679</v>
      </c>
      <c r="BK1107" s="240" t="s">
        <v>114</v>
      </c>
      <c r="BL1107" s="240" t="s">
        <v>9324</v>
      </c>
      <c r="BM1107" s="437"/>
      <c r="BN1107" s="156" t="s">
        <v>161</v>
      </c>
      <c r="BO1107" s="156" t="s">
        <v>9675</v>
      </c>
      <c r="BP1107" s="156" t="s">
        <v>10214</v>
      </c>
      <c r="BQ1107" s="156">
        <v>25</v>
      </c>
      <c r="BR1107" s="156">
        <v>36369</v>
      </c>
      <c r="BS1107" s="156" t="s">
        <v>108</v>
      </c>
      <c r="BT1107" s="156" t="s">
        <v>108</v>
      </c>
      <c r="BU1107" s="156" t="s">
        <v>108</v>
      </c>
      <c r="BV1107" s="156" t="s">
        <v>108</v>
      </c>
      <c r="BW1107" s="156" t="s">
        <v>108</v>
      </c>
      <c r="BX1107" s="156" t="s">
        <v>10519</v>
      </c>
      <c r="BY1107" s="156" t="s">
        <v>10520</v>
      </c>
      <c r="BZ1107" s="156" t="s">
        <v>10521</v>
      </c>
      <c r="CA1107" s="157" t="s">
        <v>5887</v>
      </c>
      <c r="CB1107" s="157" t="s">
        <v>109</v>
      </c>
      <c r="CC1107" s="157" t="s">
        <v>109</v>
      </c>
      <c r="CD1107" s="156"/>
      <c r="CE1107" s="156"/>
      <c r="CF1107" s="156"/>
      <c r="CG1107" s="156"/>
      <c r="CH1107" s="156"/>
      <c r="CI1107" s="156"/>
      <c r="CJ1107" s="156"/>
      <c r="CK1107" s="156"/>
      <c r="CL1107" s="156"/>
      <c r="CM1107" s="157" t="s">
        <v>109</v>
      </c>
      <c r="CN1107" s="156"/>
      <c r="CO1107" s="297"/>
      <c r="CP1107" s="297"/>
      <c r="CQ1107" s="297"/>
      <c r="CR1107" s="297"/>
      <c r="CS1107" s="297"/>
      <c r="CT1107" s="297"/>
      <c r="CU1107" s="297"/>
      <c r="CV1107" s="297"/>
      <c r="CW1107" s="297"/>
      <c r="CX1107" s="297"/>
      <c r="CY1107" s="297"/>
      <c r="CZ1107" s="297"/>
      <c r="DA1107" s="297"/>
      <c r="DB1107" s="297"/>
      <c r="DC1107" s="297"/>
      <c r="DD1107" s="297"/>
      <c r="DE1107" s="297"/>
      <c r="DF1107" s="297"/>
      <c r="DG1107" s="297"/>
      <c r="DH1107" s="297"/>
      <c r="DI1107" s="297"/>
      <c r="DJ1107" s="297"/>
      <c r="DK1107" s="297"/>
      <c r="DL1107" s="297"/>
      <c r="DM1107" s="297"/>
      <c r="DN1107" s="297"/>
      <c r="DO1107" s="297"/>
      <c r="DP1107" s="297"/>
      <c r="DQ1107" s="297"/>
      <c r="DR1107" s="297"/>
      <c r="DS1107" s="297"/>
      <c r="DT1107" s="297"/>
      <c r="DU1107" s="297"/>
      <c r="DV1107" s="297"/>
      <c r="DW1107" s="297"/>
      <c r="DX1107" s="297"/>
      <c r="DY1107" s="297"/>
      <c r="DZ1107" s="297"/>
      <c r="EA1107" s="297"/>
      <c r="EB1107" s="297"/>
      <c r="EC1107" s="297"/>
      <c r="ED1107" s="297"/>
      <c r="EE1107" s="297"/>
      <c r="EF1107" s="297"/>
      <c r="EG1107" s="297"/>
      <c r="EH1107" s="297"/>
      <c r="EI1107" s="297"/>
      <c r="EJ1107" s="297"/>
      <c r="EK1107" s="297"/>
      <c r="EL1107" s="297"/>
      <c r="EM1107" s="297"/>
      <c r="EN1107" s="297"/>
      <c r="EO1107" s="297"/>
      <c r="EP1107" s="297"/>
      <c r="EQ1107" s="297"/>
      <c r="ER1107" s="297"/>
      <c r="ES1107" s="297"/>
      <c r="ET1107" s="297"/>
      <c r="EU1107" s="297"/>
      <c r="EV1107" s="297"/>
      <c r="EW1107" s="297"/>
      <c r="EX1107" s="297"/>
      <c r="EY1107" s="297"/>
      <c r="EZ1107" s="297"/>
      <c r="FA1107" s="297"/>
      <c r="FB1107" s="297"/>
      <c r="FC1107" s="297"/>
      <c r="FD1107" s="297"/>
      <c r="FE1107" s="297"/>
      <c r="FF1107" s="297"/>
      <c r="FG1107" s="297"/>
      <c r="FH1107" s="297"/>
      <c r="FI1107" s="297"/>
      <c r="FJ1107" s="297"/>
      <c r="FK1107" s="297"/>
      <c r="FL1107" s="297"/>
      <c r="FM1107" s="297"/>
      <c r="FN1107" s="297"/>
      <c r="FO1107" s="297"/>
      <c r="FP1107" s="297"/>
      <c r="FQ1107" s="297"/>
      <c r="FR1107" s="297"/>
      <c r="FS1107" s="297"/>
      <c r="FT1107" s="297"/>
      <c r="FU1107" s="297"/>
      <c r="FV1107" s="297"/>
      <c r="FW1107" s="297"/>
      <c r="FX1107" s="297"/>
      <c r="FY1107" s="297"/>
      <c r="FZ1107" s="297"/>
      <c r="GA1107" s="297"/>
      <c r="GB1107" s="297"/>
      <c r="GC1107" s="297"/>
      <c r="GD1107" s="297"/>
      <c r="GE1107" s="297"/>
      <c r="GF1107" s="297"/>
      <c r="GG1107" s="297"/>
      <c r="GH1107" s="297"/>
      <c r="GI1107" s="297"/>
      <c r="GJ1107" s="297"/>
      <c r="GK1107" s="297"/>
      <c r="GL1107" s="297"/>
      <c r="GM1107" s="297"/>
      <c r="GN1107" s="297"/>
      <c r="GO1107" s="297"/>
      <c r="GP1107" s="297"/>
      <c r="GQ1107" s="297"/>
      <c r="GR1107" s="297"/>
      <c r="GS1107" s="297"/>
      <c r="GT1107" s="297"/>
      <c r="GU1107" s="297"/>
      <c r="GV1107" s="328"/>
      <c r="GW1107" s="328"/>
      <c r="GX1107" s="328"/>
      <c r="GY1107" s="328"/>
      <c r="GZ1107" s="328"/>
      <c r="HA1107" s="328"/>
      <c r="HB1107" s="328"/>
      <c r="HC1107" s="328"/>
      <c r="HD1107" s="328"/>
      <c r="HE1107" s="328"/>
      <c r="HF1107" s="328"/>
      <c r="HG1107" s="328"/>
      <c r="HH1107" s="328"/>
      <c r="HI1107" s="328"/>
      <c r="HJ1107" s="328"/>
      <c r="HK1107" s="328"/>
      <c r="HL1107" s="328"/>
      <c r="HM1107" s="328"/>
      <c r="HN1107" s="328"/>
      <c r="HO1107" s="328"/>
      <c r="HP1107" s="328"/>
      <c r="HQ1107" s="328"/>
      <c r="HR1107" s="328"/>
      <c r="HS1107" s="328"/>
      <c r="HT1107" s="328"/>
      <c r="HU1107" s="328"/>
      <c r="HV1107" s="328"/>
      <c r="HW1107" s="328"/>
      <c r="HX1107" s="328"/>
      <c r="HY1107" s="328"/>
      <c r="HZ1107" s="328"/>
      <c r="IA1107" s="328"/>
      <c r="IB1107" s="328"/>
      <c r="IC1107" s="328"/>
      <c r="ID1107" s="328"/>
      <c r="IE1107" s="328"/>
      <c r="IF1107" s="328"/>
      <c r="IG1107" s="328"/>
      <c r="IH1107" s="328"/>
      <c r="II1107" s="328"/>
      <c r="IJ1107" s="328"/>
      <c r="IK1107" s="328"/>
      <c r="IL1107" s="328"/>
      <c r="IM1107" s="328"/>
      <c r="IN1107" s="328"/>
      <c r="IO1107" s="328"/>
      <c r="IP1107" s="328"/>
      <c r="IQ1107" s="328"/>
      <c r="IR1107" s="328"/>
      <c r="IS1107" s="328"/>
      <c r="IT1107" s="328"/>
      <c r="IU1107" s="328"/>
      <c r="IV1107" s="328"/>
      <c r="IW1107" s="328"/>
      <c r="IX1107" s="328"/>
      <c r="IY1107" s="328"/>
      <c r="IZ1107" s="328"/>
      <c r="JA1107" s="328"/>
      <c r="JB1107" s="328"/>
      <c r="JC1107" s="328"/>
      <c r="JD1107" s="328"/>
      <c r="JE1107" s="328"/>
      <c r="JF1107" s="328"/>
      <c r="JG1107" s="328"/>
      <c r="JH1107" s="328"/>
      <c r="JI1107" s="328"/>
      <c r="JJ1107" s="328"/>
      <c r="JK1107" s="328"/>
      <c r="JL1107" s="328"/>
      <c r="JM1107" s="328"/>
      <c r="JN1107" s="328"/>
      <c r="JO1107" s="328"/>
      <c r="JP1107" s="328"/>
      <c r="JQ1107" s="328"/>
      <c r="JR1107" s="328"/>
      <c r="JS1107" s="328"/>
      <c r="JT1107" s="328"/>
      <c r="JU1107" s="328"/>
      <c r="JV1107" s="328"/>
      <c r="JW1107" s="328"/>
      <c r="JX1107" s="328"/>
      <c r="JY1107" s="328"/>
      <c r="JZ1107" s="328"/>
      <c r="KA1107" s="328"/>
      <c r="KB1107" s="328"/>
      <c r="KC1107" s="328"/>
      <c r="KD1107" s="328"/>
      <c r="KE1107" s="328"/>
      <c r="KF1107" s="328"/>
      <c r="KG1107" s="328"/>
      <c r="KH1107" s="328"/>
      <c r="KI1107" s="328"/>
      <c r="KJ1107" s="328"/>
      <c r="KK1107" s="328"/>
      <c r="KL1107" s="328"/>
      <c r="KM1107" s="328"/>
      <c r="KN1107" s="328"/>
      <c r="KO1107" s="328"/>
      <c r="KP1107" s="328"/>
      <c r="KQ1107" s="328"/>
      <c r="KR1107" s="328"/>
      <c r="KS1107" s="328"/>
      <c r="KT1107" s="328"/>
      <c r="KU1107" s="328"/>
      <c r="KV1107" s="328"/>
      <c r="KW1107" s="328"/>
      <c r="KX1107" s="328"/>
      <c r="KY1107" s="328"/>
      <c r="KZ1107" s="328"/>
      <c r="LA1107" s="328"/>
      <c r="LB1107" s="328"/>
      <c r="LC1107" s="328"/>
      <c r="LD1107" s="328"/>
      <c r="LE1107" s="328"/>
      <c r="LF1107" s="328"/>
      <c r="LG1107" s="328"/>
      <c r="LH1107" s="328"/>
      <c r="LI1107" s="328"/>
      <c r="LJ1107" s="328"/>
      <c r="LK1107" s="328"/>
      <c r="LL1107" s="328"/>
      <c r="LM1107" s="328"/>
      <c r="LN1107" s="328"/>
      <c r="LO1107" s="328"/>
      <c r="LP1107" s="328"/>
      <c r="LQ1107" s="328"/>
      <c r="LR1107" s="328"/>
      <c r="LS1107" s="328"/>
      <c r="LT1107" s="328"/>
      <c r="LU1107" s="328"/>
      <c r="LV1107" s="328"/>
      <c r="LW1107" s="328"/>
      <c r="LX1107" s="328"/>
      <c r="LY1107" s="328"/>
      <c r="LZ1107" s="328"/>
      <c r="MA1107" s="328"/>
      <c r="MB1107" s="328"/>
      <c r="MC1107" s="328"/>
      <c r="MD1107" s="328"/>
      <c r="ME1107" s="328"/>
      <c r="MF1107" s="328"/>
      <c r="MG1107" s="328"/>
      <c r="MH1107" s="328"/>
      <c r="MI1107" s="328"/>
      <c r="MJ1107" s="328"/>
      <c r="MK1107" s="328"/>
      <c r="ML1107" s="328"/>
      <c r="MM1107" s="328"/>
      <c r="MN1107" s="328"/>
      <c r="MO1107" s="328"/>
      <c r="MP1107" s="328"/>
      <c r="MQ1107" s="328"/>
      <c r="MR1107" s="328"/>
      <c r="MS1107" s="328"/>
      <c r="MT1107" s="328"/>
      <c r="MU1107" s="328"/>
      <c r="MV1107" s="328"/>
      <c r="MW1107" s="328"/>
      <c r="MX1107" s="328"/>
      <c r="MY1107" s="328"/>
      <c r="MZ1107" s="328"/>
      <c r="NA1107" s="328"/>
      <c r="NB1107" s="328"/>
      <c r="NC1107" s="328"/>
      <c r="ND1107" s="328"/>
      <c r="NE1107" s="328"/>
      <c r="NF1107" s="328"/>
      <c r="NG1107" s="328"/>
      <c r="NH1107" s="328"/>
      <c r="NI1107" s="328"/>
      <c r="NJ1107" s="328"/>
      <c r="NK1107" s="328"/>
      <c r="NL1107" s="328"/>
      <c r="NM1107" s="328"/>
      <c r="NN1107" s="328"/>
      <c r="NO1107" s="328"/>
      <c r="NP1107" s="328"/>
      <c r="NQ1107" s="328"/>
      <c r="NR1107" s="328"/>
      <c r="NS1107" s="328"/>
      <c r="NT1107" s="328"/>
      <c r="NU1107" s="328"/>
      <c r="NV1107" s="328"/>
      <c r="NW1107" s="328"/>
      <c r="NX1107" s="328"/>
      <c r="NY1107" s="328"/>
      <c r="NZ1107" s="328"/>
      <c r="OA1107" s="328"/>
      <c r="OB1107" s="328"/>
      <c r="OC1107" s="328"/>
      <c r="OD1107" s="328"/>
      <c r="OE1107" s="328"/>
      <c r="OF1107" s="328"/>
      <c r="OG1107" s="328"/>
      <c r="OH1107" s="328"/>
      <c r="OI1107" s="328"/>
      <c r="OJ1107" s="328"/>
      <c r="OK1107" s="328"/>
      <c r="OL1107" s="328"/>
      <c r="OM1107" s="328"/>
      <c r="ON1107" s="328"/>
      <c r="OO1107" s="328"/>
      <c r="OP1107" s="328"/>
      <c r="OQ1107" s="328"/>
      <c r="OR1107" s="328"/>
      <c r="OS1107" s="328"/>
      <c r="OT1107" s="328"/>
      <c r="OU1107" s="328"/>
      <c r="OV1107" s="328"/>
      <c r="OW1107" s="328"/>
      <c r="OX1107" s="328"/>
      <c r="OY1107" s="328"/>
      <c r="OZ1107" s="328"/>
      <c r="PA1107" s="328"/>
      <c r="PB1107" s="328"/>
      <c r="PC1107" s="328"/>
      <c r="PD1107" s="328"/>
      <c r="PE1107" s="328"/>
      <c r="PF1107" s="328"/>
      <c r="PG1107" s="328"/>
      <c r="PH1107" s="328"/>
      <c r="PI1107" s="328"/>
      <c r="PJ1107" s="328"/>
      <c r="PK1107" s="328"/>
      <c r="PL1107" s="328"/>
      <c r="PM1107" s="328"/>
      <c r="PN1107" s="328"/>
      <c r="PO1107" s="328"/>
      <c r="PP1107" s="328"/>
      <c r="PQ1107" s="328"/>
      <c r="PR1107" s="328"/>
      <c r="PS1107" s="328"/>
      <c r="PT1107" s="328"/>
      <c r="PU1107" s="328"/>
      <c r="PV1107" s="328"/>
      <c r="PW1107" s="328"/>
      <c r="PX1107" s="328"/>
      <c r="PY1107" s="328"/>
      <c r="PZ1107" s="328"/>
      <c r="QA1107" s="328"/>
      <c r="QB1107" s="328"/>
      <c r="QC1107" s="328"/>
      <c r="QD1107" s="328"/>
      <c r="QE1107" s="328"/>
      <c r="QF1107" s="328"/>
      <c r="QG1107" s="328"/>
      <c r="QH1107" s="328"/>
      <c r="QI1107" s="328"/>
      <c r="QJ1107" s="328"/>
      <c r="QK1107" s="328"/>
      <c r="QL1107" s="328"/>
      <c r="QM1107" s="328"/>
      <c r="QN1107" s="328"/>
      <c r="QO1107" s="328"/>
      <c r="QP1107" s="328"/>
      <c r="QQ1107" s="328"/>
      <c r="QR1107" s="328"/>
      <c r="QS1107" s="328"/>
      <c r="QT1107" s="328"/>
      <c r="QU1107" s="328"/>
      <c r="QV1107" s="328"/>
      <c r="QW1107" s="328"/>
      <c r="QX1107" s="328"/>
      <c r="QY1107" s="328"/>
      <c r="QZ1107" s="328"/>
      <c r="RA1107" s="328"/>
      <c r="RB1107" s="328"/>
      <c r="RC1107" s="328"/>
      <c r="RD1107" s="328"/>
      <c r="RE1107" s="328"/>
      <c r="RF1107" s="328"/>
      <c r="RG1107" s="328"/>
      <c r="RH1107" s="328"/>
      <c r="RI1107" s="328"/>
      <c r="RJ1107" s="328"/>
      <c r="RK1107" s="328"/>
      <c r="RL1107" s="328"/>
      <c r="RM1107" s="328"/>
      <c r="RN1107" s="328"/>
      <c r="RO1107" s="328"/>
      <c r="RP1107" s="328"/>
      <c r="RQ1107" s="328"/>
      <c r="RR1107" s="328"/>
      <c r="RS1107" s="328"/>
      <c r="RT1107" s="328"/>
      <c r="RU1107" s="328"/>
      <c r="RV1107" s="328"/>
      <c r="RW1107" s="328"/>
      <c r="RX1107" s="328"/>
      <c r="RY1107" s="328"/>
      <c r="RZ1107" s="328"/>
      <c r="SA1107" s="328"/>
      <c r="SB1107" s="328"/>
      <c r="SC1107" s="328"/>
      <c r="SD1107" s="328"/>
      <c r="SE1107" s="328"/>
      <c r="SF1107" s="328"/>
      <c r="SG1107" s="328"/>
      <c r="SH1107" s="328"/>
      <c r="SI1107" s="328"/>
      <c r="SJ1107" s="328"/>
      <c r="SK1107" s="328"/>
      <c r="SL1107" s="328"/>
      <c r="SM1107" s="328"/>
      <c r="SN1107" s="328"/>
      <c r="SO1107" s="328"/>
      <c r="SP1107" s="328"/>
      <c r="SQ1107" s="328"/>
      <c r="SR1107" s="328"/>
      <c r="SS1107" s="328"/>
      <c r="ST1107" s="328"/>
      <c r="SU1107" s="328"/>
      <c r="SV1107" s="328"/>
      <c r="SW1107" s="328"/>
      <c r="SX1107" s="328"/>
      <c r="SY1107" s="328"/>
      <c r="SZ1107" s="328"/>
      <c r="TA1107" s="328"/>
      <c r="TB1107" s="328"/>
      <c r="TC1107" s="328"/>
      <c r="TD1107" s="328"/>
      <c r="TE1107" s="328"/>
      <c r="TF1107" s="328"/>
      <c r="TG1107" s="328"/>
      <c r="TH1107" s="328"/>
      <c r="TI1107" s="328"/>
      <c r="TJ1107" s="328"/>
      <c r="TK1107" s="328"/>
      <c r="TL1107" s="328"/>
      <c r="TM1107" s="328"/>
      <c r="TN1107" s="328"/>
      <c r="TO1107" s="328"/>
      <c r="TP1107" s="328"/>
      <c r="TQ1107" s="328"/>
      <c r="TR1107" s="328"/>
      <c r="TS1107" s="328"/>
      <c r="TT1107" s="328"/>
      <c r="TU1107" s="328"/>
      <c r="TV1107" s="328"/>
      <c r="TW1107" s="328"/>
      <c r="TX1107" s="328"/>
      <c r="TY1107" s="328"/>
      <c r="TZ1107" s="328"/>
      <c r="UA1107" s="328"/>
      <c r="UB1107" s="328"/>
      <c r="UC1107" s="328"/>
      <c r="UD1107" s="328"/>
      <c r="UE1107" s="328"/>
      <c r="UF1107" s="328"/>
      <c r="UG1107" s="328"/>
      <c r="UH1107" s="328"/>
      <c r="UI1107" s="328"/>
      <c r="UJ1107" s="328"/>
      <c r="UK1107" s="328"/>
      <c r="UL1107" s="328"/>
      <c r="UM1107" s="328"/>
      <c r="UN1107" s="328"/>
      <c r="UO1107" s="328"/>
      <c r="UP1107" s="328"/>
      <c r="UQ1107" s="328"/>
      <c r="UR1107" s="328"/>
      <c r="US1107" s="328"/>
      <c r="UT1107" s="328"/>
      <c r="UU1107" s="328"/>
      <c r="UV1107" s="328"/>
      <c r="UW1107" s="328"/>
      <c r="UX1107" s="328"/>
      <c r="UY1107" s="328"/>
      <c r="UZ1107" s="328"/>
      <c r="VA1107" s="328"/>
      <c r="VB1107" s="328"/>
      <c r="VC1107" s="328"/>
      <c r="VD1107" s="328"/>
      <c r="VE1107" s="328"/>
      <c r="VF1107" s="328"/>
      <c r="VG1107" s="328"/>
      <c r="VH1107" s="328"/>
      <c r="VI1107" s="328"/>
      <c r="VJ1107" s="328"/>
      <c r="VK1107" s="328"/>
      <c r="VL1107" s="328"/>
      <c r="VM1107" s="328"/>
      <c r="VN1107" s="328"/>
      <c r="VO1107" s="328"/>
      <c r="VP1107" s="328"/>
      <c r="VQ1107" s="328"/>
      <c r="VR1107" s="328"/>
      <c r="VS1107" s="328"/>
      <c r="VT1107" s="328"/>
      <c r="VU1107" s="328"/>
      <c r="VV1107" s="328"/>
      <c r="VW1107" s="328"/>
      <c r="VX1107" s="328"/>
      <c r="VY1107" s="328"/>
      <c r="VZ1107" s="328"/>
      <c r="WA1107" s="328"/>
      <c r="WB1107" s="328"/>
      <c r="WC1107" s="328"/>
      <c r="WD1107" s="328"/>
      <c r="WE1107" s="328"/>
      <c r="WF1107" s="328"/>
      <c r="WG1107" s="328"/>
      <c r="WH1107" s="328"/>
      <c r="WI1107" s="328"/>
      <c r="WJ1107" s="328"/>
      <c r="WK1107" s="328"/>
      <c r="WL1107" s="328"/>
      <c r="WM1107" s="328"/>
      <c r="WN1107" s="328"/>
      <c r="WO1107" s="328"/>
      <c r="WP1107" s="328"/>
      <c r="WQ1107" s="328"/>
      <c r="WR1107" s="328"/>
      <c r="WS1107" s="328"/>
      <c r="WT1107" s="328"/>
      <c r="WU1107" s="328"/>
      <c r="WV1107" s="328"/>
      <c r="WW1107" s="328"/>
      <c r="WX1107" s="328"/>
      <c r="WY1107" s="328"/>
      <c r="WZ1107" s="328"/>
      <c r="XA1107" s="328"/>
      <c r="XB1107" s="328"/>
      <c r="XC1107" s="328"/>
      <c r="XD1107" s="328"/>
      <c r="XE1107" s="328"/>
      <c r="XF1107" s="328"/>
      <c r="XG1107" s="328"/>
      <c r="XH1107" s="328"/>
      <c r="XI1107" s="328"/>
      <c r="XJ1107" s="328"/>
      <c r="XK1107" s="328"/>
      <c r="XL1107" s="328"/>
      <c r="XM1107" s="328"/>
      <c r="XN1107" s="328"/>
      <c r="XO1107" s="328"/>
      <c r="XP1107" s="328"/>
      <c r="XQ1107" s="328"/>
      <c r="XR1107" s="328"/>
      <c r="XS1107" s="328"/>
      <c r="XT1107" s="328"/>
      <c r="XU1107" s="328"/>
      <c r="XV1107" s="328"/>
      <c r="XW1107" s="328"/>
      <c r="XX1107" s="328"/>
      <c r="XY1107" s="328"/>
      <c r="XZ1107" s="328"/>
      <c r="YA1107" s="328"/>
      <c r="YB1107" s="328"/>
      <c r="YC1107" s="328"/>
      <c r="YD1107" s="328"/>
      <c r="YE1107" s="328"/>
      <c r="YF1107" s="328"/>
      <c r="YG1107" s="328"/>
      <c r="YH1107" s="328"/>
      <c r="YI1107" s="328"/>
      <c r="YJ1107" s="328"/>
      <c r="YK1107" s="328"/>
      <c r="YL1107" s="328"/>
      <c r="YM1107" s="328"/>
      <c r="YN1107" s="328"/>
      <c r="YO1107" s="328"/>
      <c r="YP1107" s="328"/>
      <c r="YQ1107" s="328"/>
      <c r="YR1107" s="328"/>
      <c r="YS1107" s="328"/>
      <c r="YT1107" s="328"/>
      <c r="YU1107" s="328"/>
      <c r="YV1107" s="328"/>
      <c r="YW1107" s="328"/>
      <c r="YX1107" s="328"/>
      <c r="YY1107" s="328"/>
      <c r="YZ1107" s="328"/>
      <c r="ZA1107" s="328"/>
      <c r="ZB1107" s="328"/>
      <c r="ZC1107" s="328"/>
      <c r="ZD1107" s="328"/>
      <c r="ZE1107" s="328"/>
      <c r="ZF1107" s="328"/>
      <c r="ZG1107" s="328"/>
      <c r="ZH1107" s="328"/>
      <c r="ZI1107" s="328"/>
      <c r="ZJ1107" s="328"/>
      <c r="ZK1107" s="328"/>
      <c r="ZL1107" s="328"/>
      <c r="ZM1107" s="328"/>
      <c r="ZN1107" s="328"/>
      <c r="ZO1107" s="328"/>
      <c r="ZP1107" s="328"/>
      <c r="ZQ1107" s="328"/>
      <c r="ZR1107" s="328"/>
      <c r="ZS1107" s="328"/>
      <c r="ZT1107" s="328"/>
      <c r="ZU1107" s="328"/>
      <c r="ZV1107" s="328"/>
      <c r="ZW1107" s="328"/>
      <c r="ZX1107" s="328"/>
      <c r="ZY1107" s="328"/>
      <c r="ZZ1107" s="328"/>
      <c r="AAA1107" s="328"/>
      <c r="AAB1107" s="328"/>
      <c r="AAC1107" s="328"/>
      <c r="AAD1107" s="328"/>
      <c r="AAE1107" s="328"/>
      <c r="AAF1107" s="328"/>
      <c r="AAG1107" s="328"/>
      <c r="AAH1107" s="328"/>
      <c r="AAI1107" s="328"/>
      <c r="AAJ1107" s="328"/>
      <c r="AAK1107" s="328"/>
      <c r="AAL1107" s="328"/>
      <c r="AAM1107" s="328"/>
      <c r="AAN1107" s="328"/>
      <c r="AAO1107" s="328"/>
      <c r="AAP1107" s="328"/>
      <c r="AAQ1107" s="328"/>
      <c r="AAR1107" s="328"/>
      <c r="AAS1107" s="328"/>
      <c r="AAT1107" s="328"/>
      <c r="AAU1107" s="328"/>
      <c r="AAV1107" s="328"/>
      <c r="AAW1107" s="328"/>
      <c r="AAX1107" s="328"/>
      <c r="AAY1107" s="328"/>
      <c r="AAZ1107" s="328"/>
      <c r="ABA1107" s="328"/>
      <c r="ABB1107" s="328"/>
      <c r="ABC1107" s="328"/>
      <c r="ABD1107" s="328"/>
      <c r="ABE1107" s="328"/>
      <c r="ABF1107" s="328"/>
      <c r="ABG1107" s="328"/>
      <c r="ABH1107" s="328"/>
    </row>
    <row r="1108" spans="1:736" ht="45.75" customHeight="1">
      <c r="A1108" s="589">
        <f>1+A1107</f>
        <v>1107</v>
      </c>
      <c r="B1108" s="151" t="s">
        <v>10522</v>
      </c>
      <c r="C1108" s="134" t="s">
        <v>10523</v>
      </c>
      <c r="D1108" s="138" t="s">
        <v>645</v>
      </c>
      <c r="E1108" s="135">
        <v>45577</v>
      </c>
      <c r="F1108" s="136">
        <v>45582</v>
      </c>
      <c r="G1108" s="136">
        <v>45646</v>
      </c>
      <c r="H1108" s="134" t="s">
        <v>416</v>
      </c>
      <c r="I1108" s="139" t="s">
        <v>9637</v>
      </c>
      <c r="J1108" s="134" t="s">
        <v>10524</v>
      </c>
      <c r="K1108" s="251" t="s">
        <v>10525</v>
      </c>
      <c r="L1108" s="134">
        <v>5</v>
      </c>
      <c r="M1108" s="252" t="s">
        <v>97</v>
      </c>
      <c r="N1108" s="141" t="s">
        <v>5078</v>
      </c>
      <c r="O1108" s="151" t="s">
        <v>3586</v>
      </c>
      <c r="P1108" s="134" t="s">
        <v>10526</v>
      </c>
      <c r="Q1108" s="134" t="s">
        <v>10527</v>
      </c>
      <c r="R1108" s="143">
        <v>64</v>
      </c>
      <c r="S1108" s="134" t="s">
        <v>10528</v>
      </c>
      <c r="T1108" s="253" t="s">
        <v>10318</v>
      </c>
      <c r="U1108" s="254">
        <v>2024003608</v>
      </c>
      <c r="V1108" s="253" t="s">
        <v>10318</v>
      </c>
      <c r="W1108" s="255">
        <v>45580</v>
      </c>
      <c r="X1108" s="256" t="s">
        <v>103</v>
      </c>
      <c r="Y1108" s="314" t="s">
        <v>10319</v>
      </c>
      <c r="Z1108" s="148" t="s">
        <v>10318</v>
      </c>
      <c r="AA1108" s="149">
        <v>0</v>
      </c>
      <c r="AB1108" s="150">
        <v>0</v>
      </c>
      <c r="AC1108" s="149">
        <v>0</v>
      </c>
      <c r="AD1108" s="149">
        <v>0</v>
      </c>
      <c r="AE1108" s="149">
        <v>0</v>
      </c>
      <c r="AF1108" s="149">
        <v>0</v>
      </c>
      <c r="AG1108" s="149">
        <v>0</v>
      </c>
      <c r="AH1108" s="149">
        <v>0</v>
      </c>
      <c r="AI1108" s="149">
        <v>0</v>
      </c>
      <c r="AJ1108" s="149">
        <v>0</v>
      </c>
      <c r="AK1108" s="142" t="s">
        <v>104</v>
      </c>
      <c r="AL1108" s="103" t="s">
        <v>10529</v>
      </c>
      <c r="AM1108" s="134" t="s">
        <v>1829</v>
      </c>
      <c r="AN1108" s="140">
        <v>15668923</v>
      </c>
      <c r="AO1108" s="142" t="s">
        <v>114</v>
      </c>
      <c r="AP1108" s="134" t="s">
        <v>114</v>
      </c>
      <c r="AQ1108" s="257" t="s">
        <v>114</v>
      </c>
      <c r="AR1108" s="142" t="s">
        <v>114</v>
      </c>
      <c r="AS1108" s="134" t="s">
        <v>109</v>
      </c>
      <c r="AT1108" s="142" t="s">
        <v>109</v>
      </c>
      <c r="AU1108" s="142" t="s">
        <v>392</v>
      </c>
      <c r="AV1108" s="134" t="s">
        <v>9324</v>
      </c>
      <c r="AW1108" s="134" t="s">
        <v>9324</v>
      </c>
      <c r="AX1108" s="134" t="s">
        <v>109</v>
      </c>
      <c r="AY1108" s="134" t="s">
        <v>108</v>
      </c>
      <c r="AZ1108" s="156" t="s">
        <v>9324</v>
      </c>
      <c r="BA1108" s="134" t="s">
        <v>9324</v>
      </c>
      <c r="BB1108" s="169"/>
      <c r="BC1108" s="156" t="s">
        <v>9324</v>
      </c>
      <c r="BD1108" s="143" t="s">
        <v>9324</v>
      </c>
      <c r="BE1108" s="143" t="s">
        <v>9324</v>
      </c>
      <c r="BF1108" s="143" t="s">
        <v>9324</v>
      </c>
      <c r="BG1108" s="156" t="s">
        <v>9324</v>
      </c>
      <c r="BH1108" s="153" t="s">
        <v>10318</v>
      </c>
      <c r="BI1108" s="349" t="s">
        <v>227</v>
      </c>
      <c r="BJ1108" s="134" t="s">
        <v>9324</v>
      </c>
      <c r="BK1108" s="141" t="s">
        <v>114</v>
      </c>
      <c r="BL1108" s="156" t="s">
        <v>9324</v>
      </c>
      <c r="BM1108" s="494" t="s">
        <v>10530</v>
      </c>
      <c r="BN1108" s="170" t="s">
        <v>115</v>
      </c>
      <c r="BO1108" s="141" t="s">
        <v>9998</v>
      </c>
      <c r="BP1108" s="141" t="s">
        <v>9999</v>
      </c>
      <c r="BQ1108" s="141">
        <v>54</v>
      </c>
      <c r="BR1108" s="141">
        <v>25650</v>
      </c>
      <c r="BS1108" s="141" t="s">
        <v>109</v>
      </c>
      <c r="BT1108" s="141" t="s">
        <v>108</v>
      </c>
      <c r="BU1108" s="166" t="s">
        <v>108</v>
      </c>
      <c r="BV1108" s="141" t="s">
        <v>108</v>
      </c>
      <c r="BW1108" s="114" t="s">
        <v>108</v>
      </c>
      <c r="BX1108" s="158" t="s">
        <v>10531</v>
      </c>
      <c r="BY1108" s="141" t="s">
        <v>10532</v>
      </c>
      <c r="BZ1108" s="259" t="s">
        <v>10533</v>
      </c>
      <c r="CA1108" s="157" t="s">
        <v>5887</v>
      </c>
      <c r="CB1108" s="157" t="s">
        <v>5887</v>
      </c>
      <c r="CC1108" s="280" t="s">
        <v>5887</v>
      </c>
      <c r="CD1108" s="157"/>
      <c r="CE1108" s="157"/>
      <c r="CF1108" s="157"/>
      <c r="CG1108" s="157"/>
      <c r="CH1108" s="157"/>
      <c r="CI1108" s="157"/>
      <c r="CJ1108" s="157"/>
      <c r="CK1108" s="157"/>
      <c r="CL1108" s="157"/>
      <c r="CM1108" s="157" t="s">
        <v>109</v>
      </c>
      <c r="CN1108" s="157"/>
      <c r="CO1108" s="50"/>
      <c r="CP1108" s="50"/>
      <c r="CQ1108" s="50"/>
      <c r="CR1108" s="50"/>
      <c r="CS1108" s="50"/>
      <c r="CT1108" s="50"/>
      <c r="CU1108" s="50"/>
      <c r="CV1108" s="50"/>
      <c r="CW1108" s="50"/>
      <c r="CX1108" s="50"/>
      <c r="CY1108" s="50"/>
      <c r="CZ1108" s="50"/>
      <c r="DA1108" s="50"/>
      <c r="DB1108" s="50"/>
      <c r="DC1108" s="50"/>
      <c r="DD1108" s="50"/>
      <c r="DE1108" s="50"/>
      <c r="DF1108" s="50"/>
      <c r="DG1108" s="50"/>
      <c r="DH1108" s="50"/>
      <c r="DI1108" s="50"/>
      <c r="DJ1108" s="50"/>
      <c r="DK1108" s="50"/>
      <c r="DL1108" s="50"/>
      <c r="DM1108" s="50"/>
      <c r="DN1108" s="50"/>
      <c r="DO1108" s="50"/>
      <c r="DP1108" s="50"/>
      <c r="DQ1108" s="50"/>
      <c r="DR1108" s="50"/>
      <c r="DS1108" s="50"/>
      <c r="DT1108" s="50"/>
      <c r="DU1108" s="50"/>
      <c r="DV1108" s="50"/>
      <c r="DW1108" s="50"/>
      <c r="DX1108" s="50"/>
      <c r="DY1108" s="50"/>
      <c r="DZ1108" s="50"/>
      <c r="EA1108" s="50"/>
      <c r="EB1108" s="50"/>
      <c r="EC1108" s="50"/>
      <c r="ED1108" s="50"/>
      <c r="EE1108" s="50"/>
    </row>
    <row r="1109" spans="1:736" ht="45.75" customHeight="1">
      <c r="A1109" s="589">
        <f>1+A1108</f>
        <v>1108</v>
      </c>
      <c r="B1109" s="403" t="s">
        <v>10534</v>
      </c>
      <c r="C1109" s="156" t="s">
        <v>10535</v>
      </c>
      <c r="D1109" s="156" t="s">
        <v>645</v>
      </c>
      <c r="E1109" s="156">
        <v>45577</v>
      </c>
      <c r="F1109" s="156">
        <v>45581</v>
      </c>
      <c r="G1109" s="156">
        <v>45646</v>
      </c>
      <c r="H1109" s="156" t="s">
        <v>416</v>
      </c>
      <c r="I1109" s="156" t="s">
        <v>9637</v>
      </c>
      <c r="J1109" s="301" t="s">
        <v>10536</v>
      </c>
      <c r="K1109" s="251">
        <v>79165927</v>
      </c>
      <c r="L1109" s="156">
        <v>8</v>
      </c>
      <c r="M1109" s="156" t="s">
        <v>97</v>
      </c>
      <c r="N1109" s="156" t="s">
        <v>5078</v>
      </c>
      <c r="O1109" s="156" t="s">
        <v>3586</v>
      </c>
      <c r="P1109" s="156" t="s">
        <v>9017</v>
      </c>
      <c r="Q1109" s="156" t="s">
        <v>10537</v>
      </c>
      <c r="R1109" s="143">
        <v>65</v>
      </c>
      <c r="S1109" s="134" t="s">
        <v>10538</v>
      </c>
      <c r="T1109" s="253" t="s">
        <v>10539</v>
      </c>
      <c r="U1109" s="156">
        <v>2024003609</v>
      </c>
      <c r="V1109" s="253" t="s">
        <v>10539</v>
      </c>
      <c r="W1109" s="156">
        <v>45580</v>
      </c>
      <c r="X1109" s="156" t="s">
        <v>103</v>
      </c>
      <c r="Y1109" s="317" t="s">
        <v>10540</v>
      </c>
      <c r="Z1109" s="156" t="s">
        <v>10539</v>
      </c>
      <c r="AA1109" s="156">
        <v>0</v>
      </c>
      <c r="AB1109" s="156">
        <v>0</v>
      </c>
      <c r="AC1109" s="156">
        <v>0</v>
      </c>
      <c r="AD1109" s="156">
        <v>0</v>
      </c>
      <c r="AE1109" s="156">
        <v>0</v>
      </c>
      <c r="AF1109" s="156">
        <v>0</v>
      </c>
      <c r="AG1109" s="156">
        <v>0</v>
      </c>
      <c r="AH1109" s="156">
        <v>0</v>
      </c>
      <c r="AI1109" s="156">
        <v>0</v>
      </c>
      <c r="AJ1109" s="156">
        <v>0</v>
      </c>
      <c r="AK1109" s="156" t="s">
        <v>104</v>
      </c>
      <c r="AL1109" s="103" t="s">
        <v>10541</v>
      </c>
      <c r="AM1109" s="156" t="s">
        <v>7518</v>
      </c>
      <c r="AN1109" s="156">
        <v>52285927</v>
      </c>
      <c r="AO1109" s="156" t="s">
        <v>114</v>
      </c>
      <c r="AP1109" s="156" t="s">
        <v>114</v>
      </c>
      <c r="AQ1109" s="156" t="s">
        <v>114</v>
      </c>
      <c r="AR1109" s="156" t="s">
        <v>114</v>
      </c>
      <c r="AS1109" s="156" t="s">
        <v>109</v>
      </c>
      <c r="AT1109" s="156" t="s">
        <v>109</v>
      </c>
      <c r="AU1109" s="156" t="s">
        <v>392</v>
      </c>
      <c r="AV1109" s="156" t="s">
        <v>9324</v>
      </c>
      <c r="AW1109" s="156" t="s">
        <v>9324</v>
      </c>
      <c r="AX1109" s="156" t="s">
        <v>109</v>
      </c>
      <c r="AY1109" s="156" t="s">
        <v>108</v>
      </c>
      <c r="AZ1109" s="156" t="s">
        <v>9324</v>
      </c>
      <c r="BA1109" s="156" t="s">
        <v>9324</v>
      </c>
      <c r="BB1109" s="156"/>
      <c r="BC1109" s="156" t="s">
        <v>9324</v>
      </c>
      <c r="BD1109" s="156" t="s">
        <v>9324</v>
      </c>
      <c r="BE1109" s="156" t="s">
        <v>9324</v>
      </c>
      <c r="BF1109" s="156" t="s">
        <v>9324</v>
      </c>
      <c r="BG1109" s="156" t="s">
        <v>9324</v>
      </c>
      <c r="BH1109" s="153" t="s">
        <v>10539</v>
      </c>
      <c r="BI1109" s="349" t="s">
        <v>113</v>
      </c>
      <c r="BJ1109" s="240" t="s">
        <v>9324</v>
      </c>
      <c r="BK1109" s="240" t="s">
        <v>114</v>
      </c>
      <c r="BL1109" s="240" t="s">
        <v>9324</v>
      </c>
      <c r="BM1109" s="437"/>
      <c r="BN1109" s="156" t="s">
        <v>115</v>
      </c>
      <c r="BO1109" s="156" t="s">
        <v>9998</v>
      </c>
      <c r="BP1109" s="156" t="s">
        <v>9999</v>
      </c>
      <c r="BQ1109" s="156">
        <v>52</v>
      </c>
      <c r="BR1109" s="156">
        <v>26245</v>
      </c>
      <c r="BS1109" s="156" t="s">
        <v>109</v>
      </c>
      <c r="BT1109" s="156" t="s">
        <v>108</v>
      </c>
      <c r="BU1109" s="156" t="s">
        <v>108</v>
      </c>
      <c r="BV1109" s="156" t="s">
        <v>108</v>
      </c>
      <c r="BW1109" s="156" t="s">
        <v>108</v>
      </c>
      <c r="BX1109" s="156" t="s">
        <v>10542</v>
      </c>
      <c r="BY1109" s="156">
        <v>3112268651</v>
      </c>
      <c r="BZ1109" s="156" t="s">
        <v>10442</v>
      </c>
      <c r="CA1109" s="157" t="s">
        <v>5887</v>
      </c>
      <c r="CB1109" s="157" t="s">
        <v>5887</v>
      </c>
      <c r="CC1109" s="157" t="s">
        <v>5887</v>
      </c>
      <c r="CD1109" s="156"/>
      <c r="CE1109" s="156"/>
      <c r="CF1109" s="156"/>
      <c r="CG1109" s="156"/>
      <c r="CH1109" s="156"/>
      <c r="CI1109" s="156"/>
      <c r="CJ1109" s="156"/>
      <c r="CK1109" s="156"/>
      <c r="CL1109" s="156"/>
      <c r="CM1109" s="157" t="s">
        <v>109</v>
      </c>
      <c r="CN1109" s="156"/>
      <c r="CO1109" s="297"/>
      <c r="CP1109" s="297"/>
      <c r="CQ1109" s="297"/>
      <c r="CR1109" s="297"/>
      <c r="CS1109" s="297"/>
      <c r="CT1109" s="297"/>
      <c r="CU1109" s="297"/>
      <c r="CV1109" s="297"/>
      <c r="CW1109" s="297"/>
      <c r="CX1109" s="297"/>
      <c r="CY1109" s="297"/>
      <c r="CZ1109" s="297"/>
      <c r="DA1109" s="297"/>
      <c r="DB1109" s="297"/>
      <c r="DC1109" s="297"/>
      <c r="DD1109" s="297"/>
      <c r="DE1109" s="297"/>
      <c r="DF1109" s="297"/>
      <c r="DG1109" s="297"/>
      <c r="DH1109" s="297"/>
      <c r="DI1109" s="297"/>
      <c r="DJ1109" s="297"/>
      <c r="DK1109" s="297"/>
      <c r="DL1109" s="297"/>
      <c r="DM1109" s="297"/>
      <c r="DN1109" s="297"/>
      <c r="DO1109" s="297"/>
      <c r="DP1109" s="297"/>
      <c r="DQ1109" s="297"/>
      <c r="DR1109" s="297"/>
      <c r="DS1109" s="297"/>
      <c r="DT1109" s="297"/>
      <c r="DU1109" s="297"/>
      <c r="DV1109" s="297"/>
      <c r="DW1109" s="297"/>
      <c r="DX1109" s="297"/>
      <c r="DY1109" s="297"/>
      <c r="DZ1109" s="297"/>
      <c r="EA1109" s="297"/>
      <c r="EB1109" s="297"/>
      <c r="EC1109" s="297"/>
      <c r="ED1109" s="297"/>
      <c r="EE1109" s="297"/>
      <c r="EF1109" s="297"/>
      <c r="EG1109" s="297"/>
      <c r="EH1109" s="297"/>
      <c r="EI1109" s="297"/>
      <c r="EJ1109" s="297"/>
      <c r="EK1109" s="297"/>
      <c r="EL1109" s="297"/>
      <c r="EM1109" s="297"/>
      <c r="EN1109" s="297"/>
      <c r="EO1109" s="297"/>
      <c r="EP1109" s="297"/>
      <c r="EQ1109" s="297"/>
      <c r="ER1109" s="297"/>
      <c r="ES1109" s="297"/>
      <c r="ET1109" s="297"/>
      <c r="EU1109" s="297"/>
      <c r="EV1109" s="297"/>
      <c r="EW1109" s="297"/>
      <c r="EX1109" s="297"/>
      <c r="EY1109" s="297"/>
      <c r="EZ1109" s="297"/>
      <c r="FA1109" s="297"/>
      <c r="FB1109" s="297"/>
      <c r="FC1109" s="297"/>
      <c r="FD1109" s="297"/>
      <c r="FE1109" s="297"/>
      <c r="FF1109" s="297"/>
      <c r="FG1109" s="297"/>
      <c r="FH1109" s="297"/>
      <c r="FI1109" s="297"/>
      <c r="FJ1109" s="297"/>
      <c r="FK1109" s="297"/>
      <c r="FL1109" s="297"/>
      <c r="FM1109" s="297"/>
      <c r="FN1109" s="297"/>
      <c r="FO1109" s="297"/>
      <c r="FP1109" s="297"/>
      <c r="FQ1109" s="297"/>
      <c r="FR1109" s="297"/>
      <c r="FS1109" s="297"/>
      <c r="FT1109" s="297"/>
      <c r="FU1109" s="297"/>
      <c r="FV1109" s="297"/>
      <c r="FW1109" s="297"/>
      <c r="FX1109" s="297"/>
      <c r="FY1109" s="297"/>
      <c r="FZ1109" s="297"/>
      <c r="GA1109" s="297"/>
      <c r="GB1109" s="297"/>
      <c r="GC1109" s="297"/>
      <c r="GD1109" s="297"/>
      <c r="GE1109" s="297"/>
      <c r="GF1109" s="297"/>
      <c r="GG1109" s="297"/>
      <c r="GH1109" s="297"/>
      <c r="GI1109" s="297"/>
      <c r="GJ1109" s="297"/>
      <c r="GK1109" s="297"/>
      <c r="GL1109" s="297"/>
      <c r="GM1109" s="297"/>
      <c r="GN1109" s="297"/>
      <c r="GO1109" s="297"/>
      <c r="GP1109" s="297"/>
      <c r="GQ1109" s="297"/>
      <c r="GR1109" s="297"/>
      <c r="GS1109" s="297"/>
      <c r="GT1109" s="297"/>
      <c r="GU1109" s="297"/>
      <c r="GV1109" s="328"/>
      <c r="GW1109" s="328"/>
      <c r="GX1109" s="328"/>
      <c r="GY1109" s="328"/>
      <c r="GZ1109" s="328"/>
      <c r="HA1109" s="328"/>
      <c r="HB1109" s="328"/>
      <c r="HC1109" s="328"/>
      <c r="HD1109" s="328"/>
      <c r="HE1109" s="328"/>
      <c r="HF1109" s="328"/>
      <c r="HG1109" s="328"/>
      <c r="HH1109" s="328"/>
      <c r="HI1109" s="328"/>
      <c r="HJ1109" s="328"/>
      <c r="HK1109" s="328"/>
      <c r="HL1109" s="328"/>
      <c r="HM1109" s="328"/>
      <c r="HN1109" s="328"/>
      <c r="HO1109" s="328"/>
      <c r="HP1109" s="328"/>
      <c r="HQ1109" s="328"/>
      <c r="HR1109" s="328"/>
      <c r="HS1109" s="328"/>
      <c r="HT1109" s="328"/>
      <c r="HU1109" s="328"/>
      <c r="HV1109" s="328"/>
      <c r="HW1109" s="328"/>
      <c r="HX1109" s="328"/>
      <c r="HY1109" s="328"/>
      <c r="HZ1109" s="328"/>
      <c r="IA1109" s="328"/>
      <c r="IB1109" s="328"/>
      <c r="IC1109" s="328"/>
      <c r="ID1109" s="328"/>
      <c r="IE1109" s="328"/>
      <c r="IF1109" s="328"/>
      <c r="IG1109" s="328"/>
      <c r="IH1109" s="328"/>
      <c r="II1109" s="328"/>
      <c r="IJ1109" s="328"/>
      <c r="IK1109" s="328"/>
      <c r="IL1109" s="328"/>
      <c r="IM1109" s="328"/>
      <c r="IN1109" s="328"/>
      <c r="IO1109" s="328"/>
      <c r="IP1109" s="328"/>
      <c r="IQ1109" s="328"/>
      <c r="IR1109" s="328"/>
      <c r="IS1109" s="328"/>
      <c r="IT1109" s="328"/>
      <c r="IU1109" s="328"/>
      <c r="IV1109" s="328"/>
      <c r="IW1109" s="328"/>
      <c r="IX1109" s="328"/>
      <c r="IY1109" s="328"/>
      <c r="IZ1109" s="328"/>
      <c r="JA1109" s="328"/>
      <c r="JB1109" s="328"/>
      <c r="JC1109" s="328"/>
      <c r="JD1109" s="328"/>
      <c r="JE1109" s="328"/>
      <c r="JF1109" s="328"/>
      <c r="JG1109" s="328"/>
      <c r="JH1109" s="328"/>
      <c r="JI1109" s="328"/>
      <c r="JJ1109" s="328"/>
      <c r="JK1109" s="328"/>
      <c r="JL1109" s="328"/>
      <c r="JM1109" s="328"/>
      <c r="JN1109" s="328"/>
      <c r="JO1109" s="328"/>
      <c r="JP1109" s="328"/>
      <c r="JQ1109" s="328"/>
      <c r="JR1109" s="328"/>
      <c r="JS1109" s="328"/>
      <c r="JT1109" s="328"/>
      <c r="JU1109" s="328"/>
      <c r="JV1109" s="328"/>
      <c r="JW1109" s="328"/>
      <c r="JX1109" s="328"/>
      <c r="JY1109" s="328"/>
      <c r="JZ1109" s="328"/>
      <c r="KA1109" s="328"/>
      <c r="KB1109" s="328"/>
      <c r="KC1109" s="328"/>
      <c r="KD1109" s="328"/>
      <c r="KE1109" s="328"/>
      <c r="KF1109" s="328"/>
      <c r="KG1109" s="328"/>
      <c r="KH1109" s="328"/>
      <c r="KI1109" s="328"/>
      <c r="KJ1109" s="328"/>
      <c r="KK1109" s="328"/>
      <c r="KL1109" s="328"/>
      <c r="KM1109" s="328"/>
      <c r="KN1109" s="328"/>
      <c r="KO1109" s="328"/>
      <c r="KP1109" s="328"/>
      <c r="KQ1109" s="328"/>
      <c r="KR1109" s="328"/>
      <c r="KS1109" s="328"/>
      <c r="KT1109" s="328"/>
      <c r="KU1109" s="328"/>
      <c r="KV1109" s="328"/>
      <c r="KW1109" s="328"/>
      <c r="KX1109" s="328"/>
      <c r="KY1109" s="328"/>
      <c r="KZ1109" s="328"/>
      <c r="LA1109" s="328"/>
      <c r="LB1109" s="328"/>
      <c r="LC1109" s="328"/>
      <c r="LD1109" s="328"/>
      <c r="LE1109" s="328"/>
      <c r="LF1109" s="328"/>
      <c r="LG1109" s="328"/>
      <c r="LH1109" s="328"/>
      <c r="LI1109" s="328"/>
      <c r="LJ1109" s="328"/>
      <c r="LK1109" s="328"/>
      <c r="LL1109" s="328"/>
      <c r="LM1109" s="328"/>
      <c r="LN1109" s="328"/>
      <c r="LO1109" s="328"/>
      <c r="LP1109" s="328"/>
      <c r="LQ1109" s="328"/>
      <c r="LR1109" s="328"/>
      <c r="LS1109" s="328"/>
      <c r="LT1109" s="328"/>
      <c r="LU1109" s="328"/>
      <c r="LV1109" s="328"/>
      <c r="LW1109" s="328"/>
      <c r="LX1109" s="328"/>
      <c r="LY1109" s="328"/>
      <c r="LZ1109" s="328"/>
      <c r="MA1109" s="328"/>
      <c r="MB1109" s="328"/>
      <c r="MC1109" s="328"/>
      <c r="MD1109" s="328"/>
      <c r="ME1109" s="328"/>
      <c r="MF1109" s="328"/>
      <c r="MG1109" s="328"/>
      <c r="MH1109" s="328"/>
      <c r="MI1109" s="328"/>
      <c r="MJ1109" s="328"/>
      <c r="MK1109" s="328"/>
      <c r="ML1109" s="328"/>
      <c r="MM1109" s="328"/>
      <c r="MN1109" s="328"/>
      <c r="MO1109" s="328"/>
      <c r="MP1109" s="328"/>
      <c r="MQ1109" s="328"/>
      <c r="MR1109" s="328"/>
      <c r="MS1109" s="328"/>
      <c r="MT1109" s="328"/>
      <c r="MU1109" s="328"/>
      <c r="MV1109" s="328"/>
      <c r="MW1109" s="328"/>
      <c r="MX1109" s="328"/>
      <c r="MY1109" s="328"/>
      <c r="MZ1109" s="328"/>
      <c r="NA1109" s="328"/>
      <c r="NB1109" s="328"/>
      <c r="NC1109" s="328"/>
      <c r="ND1109" s="328"/>
      <c r="NE1109" s="328"/>
      <c r="NF1109" s="328"/>
      <c r="NG1109" s="328"/>
      <c r="NH1109" s="328"/>
      <c r="NI1109" s="328"/>
      <c r="NJ1109" s="328"/>
      <c r="NK1109" s="328"/>
      <c r="NL1109" s="328"/>
      <c r="NM1109" s="328"/>
      <c r="NN1109" s="328"/>
      <c r="NO1109" s="328"/>
      <c r="NP1109" s="328"/>
      <c r="NQ1109" s="328"/>
      <c r="NR1109" s="328"/>
      <c r="NS1109" s="328"/>
      <c r="NT1109" s="328"/>
      <c r="NU1109" s="328"/>
      <c r="NV1109" s="328"/>
      <c r="NW1109" s="328"/>
      <c r="NX1109" s="328"/>
      <c r="NY1109" s="328"/>
      <c r="NZ1109" s="328"/>
      <c r="OA1109" s="328"/>
      <c r="OB1109" s="328"/>
      <c r="OC1109" s="328"/>
      <c r="OD1109" s="328"/>
      <c r="OE1109" s="328"/>
      <c r="OF1109" s="328"/>
      <c r="OG1109" s="328"/>
      <c r="OH1109" s="328"/>
      <c r="OI1109" s="328"/>
      <c r="OJ1109" s="328"/>
      <c r="OK1109" s="328"/>
      <c r="OL1109" s="328"/>
      <c r="OM1109" s="328"/>
      <c r="ON1109" s="328"/>
      <c r="OO1109" s="328"/>
      <c r="OP1109" s="328"/>
      <c r="OQ1109" s="328"/>
      <c r="OR1109" s="328"/>
      <c r="OS1109" s="328"/>
      <c r="OT1109" s="328"/>
      <c r="OU1109" s="328"/>
      <c r="OV1109" s="328"/>
      <c r="OW1109" s="328"/>
      <c r="OX1109" s="328"/>
      <c r="OY1109" s="328"/>
      <c r="OZ1109" s="328"/>
      <c r="PA1109" s="328"/>
      <c r="PB1109" s="328"/>
      <c r="PC1109" s="328"/>
      <c r="PD1109" s="328"/>
      <c r="PE1109" s="328"/>
      <c r="PF1109" s="328"/>
      <c r="PG1109" s="328"/>
      <c r="PH1109" s="328"/>
      <c r="PI1109" s="328"/>
      <c r="PJ1109" s="328"/>
      <c r="PK1109" s="328"/>
      <c r="PL1109" s="328"/>
      <c r="PM1109" s="328"/>
      <c r="PN1109" s="328"/>
      <c r="PO1109" s="328"/>
      <c r="PP1109" s="328"/>
      <c r="PQ1109" s="328"/>
      <c r="PR1109" s="328"/>
      <c r="PS1109" s="328"/>
      <c r="PT1109" s="328"/>
      <c r="PU1109" s="328"/>
      <c r="PV1109" s="328"/>
      <c r="PW1109" s="328"/>
      <c r="PX1109" s="328"/>
      <c r="PY1109" s="328"/>
      <c r="PZ1109" s="328"/>
      <c r="QA1109" s="328"/>
      <c r="QB1109" s="328"/>
      <c r="QC1109" s="328"/>
      <c r="QD1109" s="328"/>
      <c r="QE1109" s="328"/>
      <c r="QF1109" s="328"/>
      <c r="QG1109" s="328"/>
      <c r="QH1109" s="328"/>
      <c r="QI1109" s="328"/>
      <c r="QJ1109" s="328"/>
      <c r="QK1109" s="328"/>
      <c r="QL1109" s="328"/>
      <c r="QM1109" s="328"/>
      <c r="QN1109" s="328"/>
      <c r="QO1109" s="328"/>
      <c r="QP1109" s="328"/>
      <c r="QQ1109" s="328"/>
      <c r="QR1109" s="328"/>
      <c r="QS1109" s="328"/>
      <c r="QT1109" s="328"/>
      <c r="QU1109" s="328"/>
      <c r="QV1109" s="328"/>
      <c r="QW1109" s="328"/>
      <c r="QX1109" s="328"/>
      <c r="QY1109" s="328"/>
      <c r="QZ1109" s="328"/>
      <c r="RA1109" s="328"/>
      <c r="RB1109" s="328"/>
      <c r="RC1109" s="328"/>
      <c r="RD1109" s="328"/>
      <c r="RE1109" s="328"/>
      <c r="RF1109" s="328"/>
      <c r="RG1109" s="328"/>
      <c r="RH1109" s="328"/>
      <c r="RI1109" s="328"/>
      <c r="RJ1109" s="328"/>
      <c r="RK1109" s="328"/>
      <c r="RL1109" s="328"/>
      <c r="RM1109" s="328"/>
      <c r="RN1109" s="328"/>
      <c r="RO1109" s="328"/>
      <c r="RP1109" s="328"/>
      <c r="RQ1109" s="328"/>
      <c r="RR1109" s="328"/>
      <c r="RS1109" s="328"/>
      <c r="RT1109" s="328"/>
      <c r="RU1109" s="328"/>
      <c r="RV1109" s="328"/>
      <c r="RW1109" s="328"/>
      <c r="RX1109" s="328"/>
      <c r="RY1109" s="328"/>
      <c r="RZ1109" s="328"/>
      <c r="SA1109" s="328"/>
      <c r="SB1109" s="328"/>
      <c r="SC1109" s="328"/>
      <c r="SD1109" s="328"/>
      <c r="SE1109" s="328"/>
      <c r="SF1109" s="328"/>
      <c r="SG1109" s="328"/>
      <c r="SH1109" s="328"/>
      <c r="SI1109" s="328"/>
      <c r="SJ1109" s="328"/>
      <c r="SK1109" s="328"/>
      <c r="SL1109" s="328"/>
      <c r="SM1109" s="328"/>
      <c r="SN1109" s="328"/>
      <c r="SO1109" s="328"/>
      <c r="SP1109" s="328"/>
      <c r="SQ1109" s="328"/>
      <c r="SR1109" s="328"/>
      <c r="SS1109" s="328"/>
      <c r="ST1109" s="328"/>
      <c r="SU1109" s="328"/>
      <c r="SV1109" s="328"/>
      <c r="SW1109" s="328"/>
      <c r="SX1109" s="328"/>
      <c r="SY1109" s="328"/>
      <c r="SZ1109" s="328"/>
      <c r="TA1109" s="328"/>
      <c r="TB1109" s="328"/>
      <c r="TC1109" s="328"/>
      <c r="TD1109" s="328"/>
      <c r="TE1109" s="328"/>
      <c r="TF1109" s="328"/>
      <c r="TG1109" s="328"/>
      <c r="TH1109" s="328"/>
      <c r="TI1109" s="328"/>
      <c r="TJ1109" s="328"/>
      <c r="TK1109" s="328"/>
      <c r="TL1109" s="328"/>
      <c r="TM1109" s="328"/>
      <c r="TN1109" s="328"/>
      <c r="TO1109" s="328"/>
      <c r="TP1109" s="328"/>
      <c r="TQ1109" s="328"/>
      <c r="TR1109" s="328"/>
      <c r="TS1109" s="328"/>
      <c r="TT1109" s="328"/>
      <c r="TU1109" s="328"/>
      <c r="TV1109" s="328"/>
      <c r="TW1109" s="328"/>
      <c r="TX1109" s="328"/>
      <c r="TY1109" s="328"/>
      <c r="TZ1109" s="328"/>
      <c r="UA1109" s="328"/>
      <c r="UB1109" s="328"/>
      <c r="UC1109" s="328"/>
      <c r="UD1109" s="328"/>
      <c r="UE1109" s="328"/>
      <c r="UF1109" s="328"/>
      <c r="UG1109" s="328"/>
      <c r="UH1109" s="328"/>
      <c r="UI1109" s="328"/>
      <c r="UJ1109" s="328"/>
      <c r="UK1109" s="328"/>
      <c r="UL1109" s="328"/>
      <c r="UM1109" s="328"/>
      <c r="UN1109" s="328"/>
      <c r="UO1109" s="328"/>
      <c r="UP1109" s="328"/>
      <c r="UQ1109" s="328"/>
      <c r="UR1109" s="328"/>
      <c r="US1109" s="328"/>
      <c r="UT1109" s="328"/>
      <c r="UU1109" s="328"/>
      <c r="UV1109" s="328"/>
      <c r="UW1109" s="328"/>
      <c r="UX1109" s="328"/>
      <c r="UY1109" s="328"/>
      <c r="UZ1109" s="328"/>
      <c r="VA1109" s="328"/>
      <c r="VB1109" s="328"/>
      <c r="VC1109" s="328"/>
      <c r="VD1109" s="328"/>
      <c r="VE1109" s="328"/>
      <c r="VF1109" s="328"/>
      <c r="VG1109" s="328"/>
      <c r="VH1109" s="328"/>
      <c r="VI1109" s="328"/>
      <c r="VJ1109" s="328"/>
      <c r="VK1109" s="328"/>
      <c r="VL1109" s="328"/>
      <c r="VM1109" s="328"/>
      <c r="VN1109" s="328"/>
      <c r="VO1109" s="328"/>
      <c r="VP1109" s="328"/>
      <c r="VQ1109" s="328"/>
      <c r="VR1109" s="328"/>
      <c r="VS1109" s="328"/>
      <c r="VT1109" s="328"/>
      <c r="VU1109" s="328"/>
      <c r="VV1109" s="328"/>
      <c r="VW1109" s="328"/>
      <c r="VX1109" s="328"/>
      <c r="VY1109" s="328"/>
      <c r="VZ1109" s="328"/>
      <c r="WA1109" s="328"/>
      <c r="WB1109" s="328"/>
      <c r="WC1109" s="328"/>
      <c r="WD1109" s="328"/>
      <c r="WE1109" s="328"/>
      <c r="WF1109" s="328"/>
      <c r="WG1109" s="328"/>
      <c r="WH1109" s="328"/>
      <c r="WI1109" s="328"/>
      <c r="WJ1109" s="328"/>
      <c r="WK1109" s="328"/>
      <c r="WL1109" s="328"/>
      <c r="WM1109" s="328"/>
      <c r="WN1109" s="328"/>
      <c r="WO1109" s="328"/>
      <c r="WP1109" s="328"/>
      <c r="WQ1109" s="328"/>
      <c r="WR1109" s="328"/>
      <c r="WS1109" s="328"/>
      <c r="WT1109" s="328"/>
      <c r="WU1109" s="328"/>
      <c r="WV1109" s="328"/>
      <c r="WW1109" s="328"/>
      <c r="WX1109" s="328"/>
      <c r="WY1109" s="328"/>
      <c r="WZ1109" s="328"/>
      <c r="XA1109" s="328"/>
      <c r="XB1109" s="328"/>
      <c r="XC1109" s="328"/>
      <c r="XD1109" s="328"/>
      <c r="XE1109" s="328"/>
      <c r="XF1109" s="328"/>
      <c r="XG1109" s="328"/>
      <c r="XH1109" s="328"/>
      <c r="XI1109" s="328"/>
      <c r="XJ1109" s="328"/>
      <c r="XK1109" s="328"/>
      <c r="XL1109" s="328"/>
      <c r="XM1109" s="328"/>
      <c r="XN1109" s="328"/>
      <c r="XO1109" s="328"/>
      <c r="XP1109" s="328"/>
      <c r="XQ1109" s="328"/>
      <c r="XR1109" s="328"/>
      <c r="XS1109" s="328"/>
      <c r="XT1109" s="328"/>
      <c r="XU1109" s="328"/>
      <c r="XV1109" s="328"/>
      <c r="XW1109" s="328"/>
      <c r="XX1109" s="328"/>
      <c r="XY1109" s="328"/>
      <c r="XZ1109" s="328"/>
      <c r="YA1109" s="328"/>
      <c r="YB1109" s="328"/>
      <c r="YC1109" s="328"/>
      <c r="YD1109" s="328"/>
      <c r="YE1109" s="328"/>
      <c r="YF1109" s="328"/>
      <c r="YG1109" s="328"/>
      <c r="YH1109" s="328"/>
      <c r="YI1109" s="328"/>
      <c r="YJ1109" s="328"/>
      <c r="YK1109" s="328"/>
      <c r="YL1109" s="328"/>
      <c r="YM1109" s="328"/>
      <c r="YN1109" s="328"/>
      <c r="YO1109" s="328"/>
      <c r="YP1109" s="328"/>
      <c r="YQ1109" s="328"/>
      <c r="YR1109" s="328"/>
      <c r="YS1109" s="328"/>
      <c r="YT1109" s="328"/>
      <c r="YU1109" s="328"/>
      <c r="YV1109" s="328"/>
      <c r="YW1109" s="328"/>
      <c r="YX1109" s="328"/>
      <c r="YY1109" s="328"/>
      <c r="YZ1109" s="328"/>
      <c r="ZA1109" s="328"/>
      <c r="ZB1109" s="328"/>
      <c r="ZC1109" s="328"/>
      <c r="ZD1109" s="328"/>
      <c r="ZE1109" s="328"/>
      <c r="ZF1109" s="328"/>
      <c r="ZG1109" s="328"/>
      <c r="ZH1109" s="328"/>
      <c r="ZI1109" s="328"/>
      <c r="ZJ1109" s="328"/>
      <c r="ZK1109" s="328"/>
      <c r="ZL1109" s="328"/>
      <c r="ZM1109" s="328"/>
      <c r="ZN1109" s="328"/>
      <c r="ZO1109" s="328"/>
      <c r="ZP1109" s="328"/>
      <c r="ZQ1109" s="328"/>
      <c r="ZR1109" s="328"/>
      <c r="ZS1109" s="328"/>
      <c r="ZT1109" s="328"/>
      <c r="ZU1109" s="328"/>
      <c r="ZV1109" s="328"/>
      <c r="ZW1109" s="328"/>
      <c r="ZX1109" s="328"/>
      <c r="ZY1109" s="328"/>
      <c r="ZZ1109" s="328"/>
      <c r="AAA1109" s="328"/>
      <c r="AAB1109" s="328"/>
      <c r="AAC1109" s="328"/>
      <c r="AAD1109" s="328"/>
      <c r="AAE1109" s="328"/>
      <c r="AAF1109" s="328"/>
      <c r="AAG1109" s="328"/>
      <c r="AAH1109" s="328"/>
      <c r="AAI1109" s="328"/>
      <c r="AAJ1109" s="328"/>
      <c r="AAK1109" s="328"/>
      <c r="AAL1109" s="328"/>
      <c r="AAM1109" s="328"/>
      <c r="AAN1109" s="328"/>
      <c r="AAO1109" s="328"/>
      <c r="AAP1109" s="328"/>
      <c r="AAQ1109" s="328"/>
      <c r="AAR1109" s="328"/>
      <c r="AAS1109" s="328"/>
      <c r="AAT1109" s="328"/>
      <c r="AAU1109" s="328"/>
      <c r="AAV1109" s="328"/>
      <c r="AAW1109" s="328"/>
      <c r="AAX1109" s="328"/>
      <c r="AAY1109" s="328"/>
      <c r="AAZ1109" s="328"/>
      <c r="ABA1109" s="328"/>
      <c r="ABB1109" s="328"/>
      <c r="ABC1109" s="328"/>
      <c r="ABD1109" s="328"/>
      <c r="ABE1109" s="328"/>
      <c r="ABF1109" s="328"/>
      <c r="ABG1109" s="328"/>
      <c r="ABH1109" s="328"/>
    </row>
    <row r="1110" spans="1:736" s="351" customFormat="1" ht="45.75" customHeight="1">
      <c r="A1110" s="589">
        <f>1+A1109</f>
        <v>1109</v>
      </c>
      <c r="B1110" s="403" t="s">
        <v>10543</v>
      </c>
      <c r="C1110" s="156" t="s">
        <v>10544</v>
      </c>
      <c r="D1110" s="156" t="s">
        <v>6692</v>
      </c>
      <c r="E1110" s="156">
        <v>45580</v>
      </c>
      <c r="F1110" s="156">
        <v>45580</v>
      </c>
      <c r="G1110" s="156">
        <v>45646</v>
      </c>
      <c r="H1110" s="156" t="s">
        <v>416</v>
      </c>
      <c r="I1110" s="156" t="s">
        <v>9637</v>
      </c>
      <c r="J1110" s="301" t="s">
        <v>10545</v>
      </c>
      <c r="K1110" s="251">
        <v>1072716138</v>
      </c>
      <c r="L1110" s="156">
        <v>4</v>
      </c>
      <c r="M1110" s="156" t="s">
        <v>97</v>
      </c>
      <c r="N1110" s="156" t="s">
        <v>5078</v>
      </c>
      <c r="O1110" s="156" t="s">
        <v>1061</v>
      </c>
      <c r="P1110" s="156" t="s">
        <v>8836</v>
      </c>
      <c r="Q1110" s="156" t="s">
        <v>7596</v>
      </c>
      <c r="R1110" s="143">
        <v>66</v>
      </c>
      <c r="S1110" s="134" t="s">
        <v>9281</v>
      </c>
      <c r="T1110" s="253" t="s">
        <v>10546</v>
      </c>
      <c r="U1110" s="156">
        <v>2024003625</v>
      </c>
      <c r="V1110" s="253" t="s">
        <v>10546</v>
      </c>
      <c r="W1110" s="156">
        <v>45580</v>
      </c>
      <c r="X1110" s="156" t="s">
        <v>103</v>
      </c>
      <c r="Y1110" s="317" t="s">
        <v>10547</v>
      </c>
      <c r="Z1110" s="156" t="s">
        <v>10546</v>
      </c>
      <c r="AA1110" s="156">
        <v>0</v>
      </c>
      <c r="AB1110" s="156">
        <v>0</v>
      </c>
      <c r="AC1110" s="156">
        <v>0</v>
      </c>
      <c r="AD1110" s="156">
        <v>0</v>
      </c>
      <c r="AE1110" s="156">
        <v>0</v>
      </c>
      <c r="AF1110" s="156">
        <v>0</v>
      </c>
      <c r="AG1110" s="156">
        <v>0</v>
      </c>
      <c r="AH1110" s="156">
        <v>0</v>
      </c>
      <c r="AI1110" s="156">
        <v>0</v>
      </c>
      <c r="AJ1110" s="156">
        <v>0</v>
      </c>
      <c r="AK1110" s="156" t="s">
        <v>104</v>
      </c>
      <c r="AL1110" s="103" t="s">
        <v>10548</v>
      </c>
      <c r="AM1110" s="156" t="s">
        <v>2362</v>
      </c>
      <c r="AN1110" s="156">
        <v>80190721</v>
      </c>
      <c r="AO1110" s="156" t="s">
        <v>114</v>
      </c>
      <c r="AP1110" s="156" t="s">
        <v>114</v>
      </c>
      <c r="AQ1110" s="156" t="s">
        <v>114</v>
      </c>
      <c r="AR1110" s="156" t="s">
        <v>114</v>
      </c>
      <c r="AS1110" s="156" t="s">
        <v>109</v>
      </c>
      <c r="AT1110" s="156" t="s">
        <v>109</v>
      </c>
      <c r="AU1110" s="156" t="s">
        <v>392</v>
      </c>
      <c r="AV1110" s="156" t="s">
        <v>9324</v>
      </c>
      <c r="AW1110" s="156" t="s">
        <v>9324</v>
      </c>
      <c r="AX1110" s="156" t="s">
        <v>109</v>
      </c>
      <c r="AY1110" s="156" t="s">
        <v>108</v>
      </c>
      <c r="AZ1110" s="156" t="s">
        <v>9324</v>
      </c>
      <c r="BA1110" s="156" t="s">
        <v>9324</v>
      </c>
      <c r="BB1110" s="156"/>
      <c r="BC1110" s="156" t="s">
        <v>9324</v>
      </c>
      <c r="BD1110" s="156" t="s">
        <v>9324</v>
      </c>
      <c r="BE1110" s="156" t="s">
        <v>9324</v>
      </c>
      <c r="BF1110" s="156" t="s">
        <v>9324</v>
      </c>
      <c r="BG1110" s="156" t="s">
        <v>9324</v>
      </c>
      <c r="BH1110" s="153" t="s">
        <v>10546</v>
      </c>
      <c r="BI1110" s="349" t="s">
        <v>113</v>
      </c>
      <c r="BJ1110" s="240" t="s">
        <v>9324</v>
      </c>
      <c r="BK1110" s="240" t="s">
        <v>114</v>
      </c>
      <c r="BL1110" s="240" t="s">
        <v>9324</v>
      </c>
      <c r="BM1110" s="437"/>
      <c r="BN1110" s="156" t="s">
        <v>161</v>
      </c>
      <c r="BO1110" s="156" t="s">
        <v>9998</v>
      </c>
      <c r="BP1110" s="156" t="s">
        <v>9999</v>
      </c>
      <c r="BQ1110" s="156">
        <v>26</v>
      </c>
      <c r="BR1110" s="156">
        <v>35751</v>
      </c>
      <c r="BS1110" s="156" t="s">
        <v>108</v>
      </c>
      <c r="BT1110" s="156" t="s">
        <v>108</v>
      </c>
      <c r="BU1110" s="156" t="s">
        <v>108</v>
      </c>
      <c r="BV1110" s="156" t="s">
        <v>108</v>
      </c>
      <c r="BW1110" s="156" t="s">
        <v>108</v>
      </c>
      <c r="BX1110" s="156" t="s">
        <v>7529</v>
      </c>
      <c r="BY1110" s="156" t="s">
        <v>10549</v>
      </c>
      <c r="BZ1110" s="156" t="s">
        <v>10550</v>
      </c>
      <c r="CA1110" s="157" t="s">
        <v>5887</v>
      </c>
      <c r="CB1110" s="157" t="s">
        <v>5887</v>
      </c>
      <c r="CC1110" s="157" t="s">
        <v>109</v>
      </c>
      <c r="CD1110" s="156"/>
      <c r="CE1110" s="156"/>
      <c r="CF1110" s="156"/>
      <c r="CG1110" s="156"/>
      <c r="CH1110" s="156"/>
      <c r="CI1110" s="156"/>
      <c r="CJ1110" s="156"/>
      <c r="CK1110" s="156"/>
      <c r="CL1110" s="156"/>
      <c r="CM1110" s="157" t="s">
        <v>109</v>
      </c>
      <c r="CN1110" s="156"/>
      <c r="CO1110" s="297"/>
      <c r="CP1110" s="297"/>
      <c r="CQ1110" s="297"/>
      <c r="CR1110" s="297"/>
      <c r="CS1110" s="297"/>
      <c r="CT1110" s="297"/>
      <c r="CU1110" s="297"/>
      <c r="CV1110" s="297"/>
      <c r="CW1110" s="297"/>
      <c r="CX1110" s="297"/>
      <c r="CY1110" s="297"/>
      <c r="CZ1110" s="297"/>
      <c r="DA1110" s="297"/>
      <c r="DB1110" s="297"/>
      <c r="DC1110" s="297"/>
      <c r="DD1110" s="297"/>
      <c r="DE1110" s="297"/>
      <c r="DF1110" s="297"/>
      <c r="DG1110" s="297"/>
      <c r="DH1110" s="297"/>
      <c r="DI1110" s="297"/>
      <c r="DJ1110" s="297"/>
      <c r="DK1110" s="297"/>
      <c r="DL1110" s="297"/>
      <c r="DM1110" s="297"/>
      <c r="DN1110" s="297"/>
      <c r="DO1110" s="297"/>
      <c r="DP1110" s="297"/>
      <c r="DQ1110" s="297"/>
      <c r="DR1110" s="297"/>
      <c r="DS1110" s="297"/>
      <c r="DT1110" s="297"/>
      <c r="DU1110" s="297"/>
      <c r="DV1110" s="297"/>
      <c r="DW1110" s="297"/>
      <c r="DX1110" s="297"/>
      <c r="DY1110" s="297"/>
      <c r="DZ1110" s="297"/>
      <c r="EA1110" s="297"/>
      <c r="EB1110" s="297"/>
      <c r="EC1110" s="297"/>
      <c r="ED1110" s="297"/>
      <c r="EE1110" s="297"/>
      <c r="EF1110" s="297"/>
      <c r="EG1110" s="297"/>
      <c r="EH1110" s="297"/>
      <c r="EI1110" s="297"/>
      <c r="EJ1110" s="297"/>
      <c r="EK1110" s="297"/>
      <c r="EL1110" s="297"/>
      <c r="EM1110" s="297"/>
      <c r="EN1110" s="297"/>
      <c r="EO1110" s="297"/>
      <c r="EP1110" s="297"/>
      <c r="EQ1110" s="297"/>
      <c r="ER1110" s="297"/>
      <c r="ES1110" s="297"/>
      <c r="ET1110" s="297"/>
      <c r="EU1110" s="297"/>
      <c r="EV1110" s="297"/>
      <c r="EW1110" s="297"/>
      <c r="EX1110" s="297"/>
      <c r="EY1110" s="297"/>
      <c r="EZ1110" s="297"/>
      <c r="FA1110" s="297"/>
      <c r="FB1110" s="297"/>
      <c r="FC1110" s="297"/>
      <c r="FD1110" s="297"/>
      <c r="FE1110" s="297"/>
      <c r="FF1110" s="297"/>
      <c r="FG1110" s="297"/>
      <c r="FH1110" s="297"/>
      <c r="FI1110" s="297"/>
      <c r="FJ1110" s="297"/>
      <c r="FK1110" s="297"/>
      <c r="FL1110" s="297"/>
      <c r="FM1110" s="297"/>
      <c r="FN1110" s="297"/>
      <c r="FO1110" s="297"/>
      <c r="FP1110" s="297"/>
      <c r="FQ1110" s="297"/>
      <c r="FR1110" s="297"/>
      <c r="FS1110" s="297"/>
      <c r="FT1110" s="297"/>
      <c r="FU1110" s="297"/>
      <c r="FV1110" s="297"/>
      <c r="FW1110" s="297"/>
      <c r="FX1110" s="297"/>
      <c r="FY1110" s="297"/>
      <c r="FZ1110" s="297"/>
      <c r="GA1110" s="297"/>
      <c r="GB1110" s="297"/>
      <c r="GC1110" s="297"/>
      <c r="GD1110" s="297"/>
      <c r="GE1110" s="297"/>
      <c r="GF1110" s="297"/>
      <c r="GG1110" s="297"/>
      <c r="GH1110" s="297"/>
      <c r="GI1110" s="297"/>
      <c r="GJ1110" s="297"/>
      <c r="GK1110" s="297"/>
      <c r="GL1110" s="297"/>
      <c r="GM1110" s="297"/>
      <c r="GN1110" s="297"/>
      <c r="GO1110" s="297"/>
      <c r="GP1110" s="297"/>
      <c r="GQ1110" s="297"/>
      <c r="GR1110" s="297"/>
      <c r="GS1110" s="297"/>
      <c r="GT1110" s="297"/>
      <c r="GU1110" s="297"/>
      <c r="GV1110" s="328"/>
      <c r="GW1110" s="328"/>
      <c r="GX1110" s="328"/>
      <c r="GY1110" s="328"/>
      <c r="GZ1110" s="328"/>
      <c r="HA1110" s="328"/>
      <c r="HB1110" s="328"/>
      <c r="HC1110" s="328"/>
      <c r="HD1110" s="328"/>
      <c r="HE1110" s="328"/>
      <c r="HF1110" s="328"/>
      <c r="HG1110" s="328"/>
      <c r="HH1110" s="328"/>
      <c r="HI1110" s="328"/>
      <c r="HJ1110" s="328"/>
      <c r="HK1110" s="328"/>
      <c r="HL1110" s="328"/>
      <c r="HM1110" s="328"/>
      <c r="HN1110" s="328"/>
      <c r="HO1110" s="328"/>
      <c r="HP1110" s="328"/>
      <c r="HQ1110" s="328"/>
      <c r="HR1110" s="328"/>
      <c r="HS1110" s="328"/>
      <c r="HT1110" s="328"/>
      <c r="HU1110" s="328"/>
      <c r="HV1110" s="328"/>
      <c r="HW1110" s="328"/>
      <c r="HX1110" s="328"/>
      <c r="HY1110" s="328"/>
      <c r="HZ1110" s="328"/>
      <c r="IA1110" s="328"/>
      <c r="IB1110" s="328"/>
      <c r="IC1110" s="328"/>
      <c r="ID1110" s="328"/>
      <c r="IE1110" s="328"/>
      <c r="IF1110" s="328"/>
      <c r="IG1110" s="328"/>
      <c r="IH1110" s="328"/>
      <c r="II1110" s="328"/>
      <c r="IJ1110" s="328"/>
      <c r="IK1110" s="328"/>
      <c r="IL1110" s="328"/>
      <c r="IM1110" s="328"/>
      <c r="IN1110" s="328"/>
      <c r="IO1110" s="328"/>
      <c r="IP1110" s="328"/>
      <c r="IQ1110" s="328"/>
      <c r="IR1110" s="328"/>
      <c r="IS1110" s="328"/>
      <c r="IT1110" s="328"/>
      <c r="IU1110" s="328"/>
      <c r="IV1110" s="328"/>
      <c r="IW1110" s="328"/>
      <c r="IX1110" s="328"/>
      <c r="IY1110" s="328"/>
      <c r="IZ1110" s="328"/>
      <c r="JA1110" s="328"/>
      <c r="JB1110" s="328"/>
      <c r="JC1110" s="328"/>
      <c r="JD1110" s="328"/>
      <c r="JE1110" s="328"/>
      <c r="JF1110" s="328"/>
      <c r="JG1110" s="328"/>
      <c r="JH1110" s="328"/>
      <c r="JI1110" s="328"/>
      <c r="JJ1110" s="328"/>
      <c r="JK1110" s="328"/>
      <c r="JL1110" s="328"/>
      <c r="JM1110" s="328"/>
      <c r="JN1110" s="328"/>
      <c r="JO1110" s="328"/>
      <c r="JP1110" s="328"/>
      <c r="JQ1110" s="328"/>
      <c r="JR1110" s="328"/>
      <c r="JS1110" s="328"/>
      <c r="JT1110" s="328"/>
      <c r="JU1110" s="328"/>
      <c r="JV1110" s="328"/>
      <c r="JW1110" s="328"/>
      <c r="JX1110" s="328"/>
      <c r="JY1110" s="328"/>
      <c r="JZ1110" s="328"/>
      <c r="KA1110" s="328"/>
      <c r="KB1110" s="328"/>
      <c r="KC1110" s="328"/>
      <c r="KD1110" s="328"/>
      <c r="KE1110" s="328"/>
      <c r="KF1110" s="328"/>
      <c r="KG1110" s="328"/>
      <c r="KH1110" s="328"/>
      <c r="KI1110" s="328"/>
      <c r="KJ1110" s="328"/>
      <c r="KK1110" s="328"/>
      <c r="KL1110" s="328"/>
      <c r="KM1110" s="328"/>
      <c r="KN1110" s="328"/>
      <c r="KO1110" s="328"/>
      <c r="KP1110" s="328"/>
      <c r="KQ1110" s="328"/>
      <c r="KR1110" s="328"/>
      <c r="KS1110" s="328"/>
      <c r="KT1110" s="328"/>
      <c r="KU1110" s="328"/>
      <c r="KV1110" s="328"/>
      <c r="KW1110" s="328"/>
      <c r="KX1110" s="328"/>
      <c r="KY1110" s="328"/>
      <c r="KZ1110" s="328"/>
      <c r="LA1110" s="328"/>
      <c r="LB1110" s="328"/>
      <c r="LC1110" s="328"/>
      <c r="LD1110" s="328"/>
      <c r="LE1110" s="328"/>
      <c r="LF1110" s="328"/>
      <c r="LG1110" s="328"/>
      <c r="LH1110" s="328"/>
      <c r="LI1110" s="328"/>
      <c r="LJ1110" s="328"/>
      <c r="LK1110" s="328"/>
      <c r="LL1110" s="328"/>
      <c r="LM1110" s="328"/>
      <c r="LN1110" s="328"/>
      <c r="LO1110" s="328"/>
      <c r="LP1110" s="328"/>
      <c r="LQ1110" s="328"/>
      <c r="LR1110" s="328"/>
      <c r="LS1110" s="328"/>
      <c r="LT1110" s="328"/>
      <c r="LU1110" s="328"/>
      <c r="LV1110" s="328"/>
      <c r="LW1110" s="328"/>
      <c r="LX1110" s="328"/>
      <c r="LY1110" s="328"/>
      <c r="LZ1110" s="328"/>
      <c r="MA1110" s="328"/>
      <c r="MB1110" s="328"/>
      <c r="MC1110" s="328"/>
      <c r="MD1110" s="328"/>
      <c r="ME1110" s="328"/>
      <c r="MF1110" s="328"/>
      <c r="MG1110" s="328"/>
      <c r="MH1110" s="328"/>
      <c r="MI1110" s="328"/>
      <c r="MJ1110" s="328"/>
      <c r="MK1110" s="328"/>
      <c r="ML1110" s="328"/>
      <c r="MM1110" s="328"/>
      <c r="MN1110" s="328"/>
      <c r="MO1110" s="328"/>
      <c r="MP1110" s="328"/>
      <c r="MQ1110" s="328"/>
      <c r="MR1110" s="328"/>
      <c r="MS1110" s="328"/>
      <c r="MT1110" s="328"/>
      <c r="MU1110" s="328"/>
      <c r="MV1110" s="328"/>
      <c r="MW1110" s="328"/>
      <c r="MX1110" s="328"/>
      <c r="MY1110" s="328"/>
      <c r="MZ1110" s="328"/>
      <c r="NA1110" s="328"/>
      <c r="NB1110" s="328"/>
      <c r="NC1110" s="328"/>
      <c r="ND1110" s="328"/>
      <c r="NE1110" s="328"/>
      <c r="NF1110" s="328"/>
      <c r="NG1110" s="328"/>
      <c r="NH1110" s="328"/>
      <c r="NI1110" s="328"/>
      <c r="NJ1110" s="328"/>
      <c r="NK1110" s="328"/>
      <c r="NL1110" s="328"/>
      <c r="NM1110" s="328"/>
      <c r="NN1110" s="328"/>
      <c r="NO1110" s="328"/>
      <c r="NP1110" s="328"/>
      <c r="NQ1110" s="328"/>
      <c r="NR1110" s="328"/>
      <c r="NS1110" s="328"/>
      <c r="NT1110" s="328"/>
      <c r="NU1110" s="328"/>
      <c r="NV1110" s="328"/>
      <c r="NW1110" s="328"/>
      <c r="NX1110" s="328"/>
      <c r="NY1110" s="328"/>
      <c r="NZ1110" s="328"/>
      <c r="OA1110" s="328"/>
      <c r="OB1110" s="328"/>
      <c r="OC1110" s="328"/>
      <c r="OD1110" s="328"/>
      <c r="OE1110" s="328"/>
      <c r="OF1110" s="328"/>
      <c r="OG1110" s="328"/>
      <c r="OH1110" s="328"/>
      <c r="OI1110" s="328"/>
      <c r="OJ1110" s="328"/>
      <c r="OK1110" s="328"/>
      <c r="OL1110" s="328"/>
      <c r="OM1110" s="328"/>
      <c r="ON1110" s="328"/>
      <c r="OO1110" s="328"/>
      <c r="OP1110" s="328"/>
      <c r="OQ1110" s="328"/>
      <c r="OR1110" s="328"/>
      <c r="OS1110" s="328"/>
      <c r="OT1110" s="328"/>
      <c r="OU1110" s="328"/>
      <c r="OV1110" s="328"/>
      <c r="OW1110" s="328"/>
      <c r="OX1110" s="328"/>
      <c r="OY1110" s="328"/>
      <c r="OZ1110" s="328"/>
      <c r="PA1110" s="328"/>
      <c r="PB1110" s="328"/>
      <c r="PC1110" s="328"/>
      <c r="PD1110" s="328"/>
      <c r="PE1110" s="328"/>
      <c r="PF1110" s="328"/>
      <c r="PG1110" s="328"/>
      <c r="PH1110" s="328"/>
      <c r="PI1110" s="328"/>
      <c r="PJ1110" s="328"/>
      <c r="PK1110" s="328"/>
      <c r="PL1110" s="328"/>
      <c r="PM1110" s="328"/>
      <c r="PN1110" s="328"/>
      <c r="PO1110" s="328"/>
      <c r="PP1110" s="328"/>
      <c r="PQ1110" s="328"/>
      <c r="PR1110" s="328"/>
      <c r="PS1110" s="328"/>
      <c r="PT1110" s="328"/>
      <c r="PU1110" s="328"/>
      <c r="PV1110" s="328"/>
      <c r="PW1110" s="328"/>
      <c r="PX1110" s="328"/>
      <c r="PY1110" s="328"/>
      <c r="PZ1110" s="328"/>
      <c r="QA1110" s="328"/>
      <c r="QB1110" s="328"/>
      <c r="QC1110" s="328"/>
      <c r="QD1110" s="328"/>
      <c r="QE1110" s="328"/>
      <c r="QF1110" s="328"/>
      <c r="QG1110" s="328"/>
      <c r="QH1110" s="328"/>
      <c r="QI1110" s="328"/>
      <c r="QJ1110" s="328"/>
      <c r="QK1110" s="328"/>
      <c r="QL1110" s="328"/>
      <c r="QM1110" s="328"/>
      <c r="QN1110" s="328"/>
      <c r="QO1110" s="328"/>
      <c r="QP1110" s="328"/>
      <c r="QQ1110" s="328"/>
      <c r="QR1110" s="328"/>
      <c r="QS1110" s="328"/>
      <c r="QT1110" s="328"/>
      <c r="QU1110" s="328"/>
      <c r="QV1110" s="328"/>
      <c r="QW1110" s="328"/>
      <c r="QX1110" s="328"/>
      <c r="QY1110" s="328"/>
      <c r="QZ1110" s="328"/>
      <c r="RA1110" s="328"/>
      <c r="RB1110" s="328"/>
      <c r="RC1110" s="328"/>
      <c r="RD1110" s="328"/>
      <c r="RE1110" s="328"/>
      <c r="RF1110" s="328"/>
      <c r="RG1110" s="328"/>
      <c r="RH1110" s="328"/>
      <c r="RI1110" s="328"/>
      <c r="RJ1110" s="328"/>
      <c r="RK1110" s="328"/>
      <c r="RL1110" s="328"/>
      <c r="RM1110" s="328"/>
      <c r="RN1110" s="328"/>
      <c r="RO1110" s="328"/>
      <c r="RP1110" s="328"/>
      <c r="RQ1110" s="328"/>
      <c r="RR1110" s="328"/>
      <c r="RS1110" s="328"/>
      <c r="RT1110" s="328"/>
      <c r="RU1110" s="328"/>
      <c r="RV1110" s="328"/>
      <c r="RW1110" s="328"/>
      <c r="RX1110" s="328"/>
      <c r="RY1110" s="328"/>
      <c r="RZ1110" s="328"/>
      <c r="SA1110" s="328"/>
      <c r="SB1110" s="328"/>
      <c r="SC1110" s="328"/>
      <c r="SD1110" s="328"/>
      <c r="SE1110" s="328"/>
      <c r="SF1110" s="328"/>
      <c r="SG1110" s="328"/>
      <c r="SH1110" s="328"/>
      <c r="SI1110" s="328"/>
      <c r="SJ1110" s="328"/>
      <c r="SK1110" s="328"/>
      <c r="SL1110" s="328"/>
      <c r="SM1110" s="328"/>
      <c r="SN1110" s="328"/>
      <c r="SO1110" s="328"/>
      <c r="SP1110" s="328"/>
      <c r="SQ1110" s="328"/>
      <c r="SR1110" s="328"/>
      <c r="SS1110" s="328"/>
      <c r="ST1110" s="328"/>
      <c r="SU1110" s="328"/>
      <c r="SV1110" s="328"/>
      <c r="SW1110" s="328"/>
      <c r="SX1110" s="328"/>
      <c r="SY1110" s="328"/>
      <c r="SZ1110" s="328"/>
      <c r="TA1110" s="328"/>
      <c r="TB1110" s="328"/>
      <c r="TC1110" s="328"/>
      <c r="TD1110" s="328"/>
      <c r="TE1110" s="328"/>
      <c r="TF1110" s="328"/>
      <c r="TG1110" s="328"/>
      <c r="TH1110" s="328"/>
      <c r="TI1110" s="328"/>
      <c r="TJ1110" s="328"/>
      <c r="TK1110" s="328"/>
      <c r="TL1110" s="328"/>
      <c r="TM1110" s="328"/>
      <c r="TN1110" s="328"/>
      <c r="TO1110" s="328"/>
      <c r="TP1110" s="328"/>
      <c r="TQ1110" s="328"/>
      <c r="TR1110" s="328"/>
      <c r="TS1110" s="328"/>
      <c r="TT1110" s="328"/>
      <c r="TU1110" s="328"/>
      <c r="TV1110" s="328"/>
      <c r="TW1110" s="328"/>
      <c r="TX1110" s="328"/>
      <c r="TY1110" s="328"/>
      <c r="TZ1110" s="328"/>
      <c r="UA1110" s="328"/>
      <c r="UB1110" s="328"/>
      <c r="UC1110" s="328"/>
      <c r="UD1110" s="328"/>
      <c r="UE1110" s="328"/>
      <c r="UF1110" s="328"/>
      <c r="UG1110" s="328"/>
      <c r="UH1110" s="328"/>
      <c r="UI1110" s="328"/>
      <c r="UJ1110" s="328"/>
      <c r="UK1110" s="328"/>
      <c r="UL1110" s="328"/>
      <c r="UM1110" s="328"/>
      <c r="UN1110" s="328"/>
      <c r="UO1110" s="328"/>
      <c r="UP1110" s="328"/>
      <c r="UQ1110" s="328"/>
      <c r="UR1110" s="328"/>
      <c r="US1110" s="328"/>
      <c r="UT1110" s="328"/>
      <c r="UU1110" s="328"/>
      <c r="UV1110" s="328"/>
      <c r="UW1110" s="328"/>
      <c r="UX1110" s="328"/>
      <c r="UY1110" s="328"/>
      <c r="UZ1110" s="328"/>
      <c r="VA1110" s="328"/>
      <c r="VB1110" s="328"/>
      <c r="VC1110" s="328"/>
      <c r="VD1110" s="328"/>
      <c r="VE1110" s="328"/>
      <c r="VF1110" s="328"/>
      <c r="VG1110" s="328"/>
      <c r="VH1110" s="328"/>
      <c r="VI1110" s="328"/>
      <c r="VJ1110" s="328"/>
      <c r="VK1110" s="328"/>
      <c r="VL1110" s="328"/>
      <c r="VM1110" s="328"/>
      <c r="VN1110" s="328"/>
      <c r="VO1110" s="328"/>
      <c r="VP1110" s="328"/>
      <c r="VQ1110" s="328"/>
      <c r="VR1110" s="328"/>
      <c r="VS1110" s="328"/>
      <c r="VT1110" s="328"/>
      <c r="VU1110" s="328"/>
      <c r="VV1110" s="328"/>
      <c r="VW1110" s="328"/>
      <c r="VX1110" s="328"/>
      <c r="VY1110" s="328"/>
      <c r="VZ1110" s="328"/>
      <c r="WA1110" s="328"/>
      <c r="WB1110" s="328"/>
      <c r="WC1110" s="328"/>
      <c r="WD1110" s="328"/>
      <c r="WE1110" s="328"/>
      <c r="WF1110" s="328"/>
      <c r="WG1110" s="328"/>
      <c r="WH1110" s="328"/>
      <c r="WI1110" s="328"/>
      <c r="WJ1110" s="328"/>
      <c r="WK1110" s="328"/>
      <c r="WL1110" s="328"/>
      <c r="WM1110" s="328"/>
      <c r="WN1110" s="328"/>
      <c r="WO1110" s="328"/>
      <c r="WP1110" s="328"/>
      <c r="WQ1110" s="328"/>
      <c r="WR1110" s="328"/>
      <c r="WS1110" s="328"/>
      <c r="WT1110" s="328"/>
      <c r="WU1110" s="328"/>
      <c r="WV1110" s="328"/>
      <c r="WW1110" s="328"/>
      <c r="WX1110" s="328"/>
      <c r="WY1110" s="328"/>
      <c r="WZ1110" s="328"/>
      <c r="XA1110" s="328"/>
      <c r="XB1110" s="328"/>
      <c r="XC1110" s="328"/>
      <c r="XD1110" s="328"/>
      <c r="XE1110" s="328"/>
      <c r="XF1110" s="328"/>
      <c r="XG1110" s="328"/>
      <c r="XH1110" s="328"/>
      <c r="XI1110" s="328"/>
      <c r="XJ1110" s="328"/>
      <c r="XK1110" s="328"/>
      <c r="XL1110" s="328"/>
      <c r="XM1110" s="328"/>
      <c r="XN1110" s="328"/>
      <c r="XO1110" s="328"/>
      <c r="XP1110" s="328"/>
      <c r="XQ1110" s="328"/>
      <c r="XR1110" s="328"/>
      <c r="XS1110" s="328"/>
      <c r="XT1110" s="328"/>
      <c r="XU1110" s="328"/>
      <c r="XV1110" s="328"/>
      <c r="XW1110" s="328"/>
      <c r="XX1110" s="328"/>
      <c r="XY1110" s="328"/>
      <c r="XZ1110" s="328"/>
      <c r="YA1110" s="328"/>
      <c r="YB1110" s="328"/>
      <c r="YC1110" s="328"/>
      <c r="YD1110" s="328"/>
      <c r="YE1110" s="328"/>
      <c r="YF1110" s="328"/>
      <c r="YG1110" s="328"/>
      <c r="YH1110" s="328"/>
      <c r="YI1110" s="328"/>
      <c r="YJ1110" s="328"/>
      <c r="YK1110" s="328"/>
      <c r="YL1110" s="328"/>
      <c r="YM1110" s="328"/>
      <c r="YN1110" s="328"/>
      <c r="YO1110" s="328"/>
      <c r="YP1110" s="328"/>
      <c r="YQ1110" s="328"/>
      <c r="YR1110" s="328"/>
      <c r="YS1110" s="328"/>
      <c r="YT1110" s="328"/>
      <c r="YU1110" s="328"/>
      <c r="YV1110" s="328"/>
      <c r="YW1110" s="328"/>
      <c r="YX1110" s="328"/>
      <c r="YY1110" s="328"/>
      <c r="YZ1110" s="328"/>
      <c r="ZA1110" s="328"/>
      <c r="ZB1110" s="328"/>
      <c r="ZC1110" s="328"/>
      <c r="ZD1110" s="328"/>
      <c r="ZE1110" s="328"/>
      <c r="ZF1110" s="328"/>
      <c r="ZG1110" s="328"/>
      <c r="ZH1110" s="328"/>
      <c r="ZI1110" s="328"/>
      <c r="ZJ1110" s="328"/>
      <c r="ZK1110" s="328"/>
      <c r="ZL1110" s="328"/>
      <c r="ZM1110" s="328"/>
      <c r="ZN1110" s="328"/>
      <c r="ZO1110" s="328"/>
      <c r="ZP1110" s="328"/>
      <c r="ZQ1110" s="328"/>
      <c r="ZR1110" s="328"/>
      <c r="ZS1110" s="328"/>
      <c r="ZT1110" s="328"/>
      <c r="ZU1110" s="328"/>
      <c r="ZV1110" s="328"/>
      <c r="ZW1110" s="328"/>
      <c r="ZX1110" s="328"/>
      <c r="ZY1110" s="328"/>
      <c r="ZZ1110" s="328"/>
      <c r="AAA1110" s="328"/>
      <c r="AAB1110" s="328"/>
      <c r="AAC1110" s="328"/>
      <c r="AAD1110" s="328"/>
      <c r="AAE1110" s="328"/>
      <c r="AAF1110" s="328"/>
      <c r="AAG1110" s="328"/>
      <c r="AAH1110" s="328"/>
      <c r="AAI1110" s="328"/>
      <c r="AAJ1110" s="328"/>
      <c r="AAK1110" s="328"/>
      <c r="AAL1110" s="328"/>
      <c r="AAM1110" s="328"/>
      <c r="AAN1110" s="328"/>
      <c r="AAO1110" s="328"/>
      <c r="AAP1110" s="328"/>
      <c r="AAQ1110" s="328"/>
      <c r="AAR1110" s="328"/>
      <c r="AAS1110" s="328"/>
      <c r="AAT1110" s="328"/>
      <c r="AAU1110" s="328"/>
      <c r="AAV1110" s="328"/>
      <c r="AAW1110" s="328"/>
      <c r="AAX1110" s="328"/>
      <c r="AAY1110" s="328"/>
      <c r="AAZ1110" s="328"/>
      <c r="ABA1110" s="328"/>
      <c r="ABB1110" s="328"/>
      <c r="ABC1110" s="328"/>
      <c r="ABD1110" s="328"/>
      <c r="ABE1110" s="328"/>
      <c r="ABF1110" s="328"/>
      <c r="ABG1110" s="328"/>
      <c r="ABH1110" s="328"/>
    </row>
    <row r="1111" spans="1:736" ht="45.75" customHeight="1">
      <c r="A1111" s="589">
        <f>1+A1110</f>
        <v>1110</v>
      </c>
      <c r="B1111" s="151" t="s">
        <v>10551</v>
      </c>
      <c r="C1111" s="134" t="s">
        <v>10552</v>
      </c>
      <c r="D1111" s="138" t="s">
        <v>6692</v>
      </c>
      <c r="E1111" s="135">
        <v>45580</v>
      </c>
      <c r="F1111" s="136">
        <v>45581</v>
      </c>
      <c r="G1111" s="136">
        <v>45646</v>
      </c>
      <c r="H1111" s="134" t="s">
        <v>416</v>
      </c>
      <c r="I1111" s="139" t="s">
        <v>9646</v>
      </c>
      <c r="J1111" s="134" t="s">
        <v>10553</v>
      </c>
      <c r="K1111" s="251">
        <v>1072638213</v>
      </c>
      <c r="L1111" s="134">
        <v>4</v>
      </c>
      <c r="M1111" s="252" t="s">
        <v>97</v>
      </c>
      <c r="N1111" s="141" t="s">
        <v>5078</v>
      </c>
      <c r="O1111" s="151" t="s">
        <v>1061</v>
      </c>
      <c r="P1111" s="134" t="s">
        <v>10554</v>
      </c>
      <c r="Q1111" s="134" t="s">
        <v>9117</v>
      </c>
      <c r="R1111" s="143">
        <v>65</v>
      </c>
      <c r="S1111" s="134" t="s">
        <v>10555</v>
      </c>
      <c r="T1111" s="253" t="s">
        <v>10556</v>
      </c>
      <c r="U1111" s="254">
        <v>2024003626</v>
      </c>
      <c r="V1111" s="253" t="s">
        <v>10556</v>
      </c>
      <c r="W1111" s="255">
        <v>45580</v>
      </c>
      <c r="X1111" s="256" t="s">
        <v>103</v>
      </c>
      <c r="Y1111" s="314" t="s">
        <v>10557</v>
      </c>
      <c r="Z1111" s="148" t="s">
        <v>10556</v>
      </c>
      <c r="AA1111" s="149">
        <v>0</v>
      </c>
      <c r="AB1111" s="150">
        <v>0</v>
      </c>
      <c r="AC1111" s="149">
        <v>0</v>
      </c>
      <c r="AD1111" s="149">
        <v>0</v>
      </c>
      <c r="AE1111" s="149">
        <v>0</v>
      </c>
      <c r="AF1111" s="149">
        <v>0</v>
      </c>
      <c r="AG1111" s="149">
        <v>0</v>
      </c>
      <c r="AH1111" s="149">
        <v>0</v>
      </c>
      <c r="AI1111" s="149">
        <v>0</v>
      </c>
      <c r="AJ1111" s="149">
        <v>0</v>
      </c>
      <c r="AK1111" s="142" t="s">
        <v>104</v>
      </c>
      <c r="AL1111" s="103" t="s">
        <v>10558</v>
      </c>
      <c r="AM1111" s="134" t="s">
        <v>10559</v>
      </c>
      <c r="AN1111" s="140">
        <v>79512638</v>
      </c>
      <c r="AO1111" s="142" t="s">
        <v>114</v>
      </c>
      <c r="AP1111" s="134" t="s">
        <v>114</v>
      </c>
      <c r="AQ1111" s="257" t="s">
        <v>114</v>
      </c>
      <c r="AR1111" s="142" t="s">
        <v>114</v>
      </c>
      <c r="AS1111" s="134" t="s">
        <v>109</v>
      </c>
      <c r="AT1111" s="142" t="s">
        <v>109</v>
      </c>
      <c r="AU1111" s="142" t="s">
        <v>392</v>
      </c>
      <c r="AV1111" s="134" t="s">
        <v>9324</v>
      </c>
      <c r="AW1111" s="134" t="s">
        <v>9324</v>
      </c>
      <c r="AX1111" s="134" t="s">
        <v>109</v>
      </c>
      <c r="AY1111" s="134" t="s">
        <v>108</v>
      </c>
      <c r="AZ1111" s="156" t="s">
        <v>9324</v>
      </c>
      <c r="BA1111" s="134" t="s">
        <v>9324</v>
      </c>
      <c r="BB1111" s="169"/>
      <c r="BC1111" s="156" t="s">
        <v>9324</v>
      </c>
      <c r="BD1111" s="143" t="s">
        <v>9324</v>
      </c>
      <c r="BE1111" s="143" t="s">
        <v>9324</v>
      </c>
      <c r="BF1111" s="143" t="s">
        <v>9324</v>
      </c>
      <c r="BG1111" s="156" t="s">
        <v>9324</v>
      </c>
      <c r="BH1111" s="153" t="s">
        <v>10556</v>
      </c>
      <c r="BI1111" s="296" t="s">
        <v>135</v>
      </c>
      <c r="BJ1111" s="134" t="s">
        <v>9324</v>
      </c>
      <c r="BK1111" s="141" t="s">
        <v>114</v>
      </c>
      <c r="BL1111" s="156" t="s">
        <v>9324</v>
      </c>
      <c r="BM1111" s="161" t="s">
        <v>136</v>
      </c>
      <c r="BN1111" s="170" t="s">
        <v>161</v>
      </c>
      <c r="BO1111" s="141" t="s">
        <v>9675</v>
      </c>
      <c r="BP1111" s="141" t="s">
        <v>10560</v>
      </c>
      <c r="BQ1111" s="141">
        <v>39</v>
      </c>
      <c r="BR1111" s="141">
        <v>31333</v>
      </c>
      <c r="BS1111" s="141" t="s">
        <v>108</v>
      </c>
      <c r="BT1111" s="141" t="s">
        <v>108</v>
      </c>
      <c r="BU1111" s="166" t="s">
        <v>108</v>
      </c>
      <c r="BV1111" s="141" t="s">
        <v>108</v>
      </c>
      <c r="BW1111" s="114" t="s">
        <v>108</v>
      </c>
      <c r="BX1111" s="158" t="s">
        <v>10561</v>
      </c>
      <c r="BY1111" s="141">
        <v>3125284710</v>
      </c>
      <c r="BZ1111" s="259" t="s">
        <v>10562</v>
      </c>
      <c r="CA1111" s="157" t="s">
        <v>5887</v>
      </c>
      <c r="CB1111" s="157" t="s">
        <v>109</v>
      </c>
      <c r="CC1111" s="157" t="s">
        <v>5887</v>
      </c>
      <c r="CD1111" s="157"/>
      <c r="CE1111" s="157"/>
      <c r="CF1111" s="157"/>
      <c r="CG1111" s="157"/>
      <c r="CH1111" s="157"/>
      <c r="CI1111" s="157"/>
      <c r="CJ1111" s="157"/>
      <c r="CK1111" s="157"/>
      <c r="CL1111" s="157"/>
      <c r="CM1111" s="157" t="s">
        <v>109</v>
      </c>
      <c r="CN1111" s="157"/>
      <c r="CO1111" s="50"/>
      <c r="CP1111" s="50"/>
      <c r="CQ1111" s="50"/>
      <c r="CR1111" s="50"/>
      <c r="CS1111" s="50"/>
      <c r="CT1111" s="50"/>
      <c r="CU1111" s="50"/>
      <c r="CV1111" s="50"/>
      <c r="CW1111" s="50"/>
      <c r="CX1111" s="50"/>
      <c r="CY1111" s="50"/>
      <c r="CZ1111" s="50"/>
      <c r="DA1111" s="50"/>
      <c r="DB1111" s="50"/>
      <c r="DC1111" s="50"/>
      <c r="DD1111" s="50"/>
      <c r="DE1111" s="50"/>
      <c r="DF1111" s="50"/>
      <c r="DG1111" s="50"/>
      <c r="DH1111" s="50"/>
      <c r="DI1111" s="50"/>
      <c r="DJ1111" s="50"/>
      <c r="DK1111" s="50"/>
      <c r="DL1111" s="50"/>
      <c r="DM1111" s="50"/>
      <c r="DN1111" s="50"/>
      <c r="DO1111" s="50"/>
      <c r="DP1111" s="50"/>
      <c r="DQ1111" s="50"/>
      <c r="DR1111" s="50"/>
      <c r="DS1111" s="50"/>
      <c r="DT1111" s="50"/>
      <c r="DU1111" s="50"/>
      <c r="DV1111" s="50"/>
      <c r="DW1111" s="50"/>
      <c r="DX1111" s="50"/>
      <c r="DY1111" s="50"/>
      <c r="DZ1111" s="50"/>
      <c r="EA1111" s="50"/>
      <c r="EB1111" s="50"/>
      <c r="EC1111" s="50"/>
      <c r="ED1111" s="50"/>
      <c r="EE1111" s="50"/>
    </row>
    <row r="1112" spans="1:736" ht="45.75" customHeight="1">
      <c r="A1112" s="589">
        <f>1+A1111</f>
        <v>1111</v>
      </c>
      <c r="B1112" s="151" t="s">
        <v>10563</v>
      </c>
      <c r="C1112" s="134" t="s">
        <v>10564</v>
      </c>
      <c r="D1112" s="138" t="s">
        <v>6692</v>
      </c>
      <c r="E1112" s="135">
        <v>45580</v>
      </c>
      <c r="F1112" s="136">
        <v>45589</v>
      </c>
      <c r="G1112" s="136">
        <v>45603</v>
      </c>
      <c r="H1112" s="134" t="s">
        <v>1154</v>
      </c>
      <c r="I1112" s="139" t="s">
        <v>452</v>
      </c>
      <c r="J1112" s="134" t="s">
        <v>10565</v>
      </c>
      <c r="K1112" s="251" t="s">
        <v>10566</v>
      </c>
      <c r="L1112" s="134">
        <v>5</v>
      </c>
      <c r="M1112" s="252" t="s">
        <v>926</v>
      </c>
      <c r="N1112" s="141" t="s">
        <v>5078</v>
      </c>
      <c r="O1112" s="151" t="s">
        <v>5898</v>
      </c>
      <c r="P1112" s="134" t="s">
        <v>10567</v>
      </c>
      <c r="Q1112" s="134" t="s">
        <v>10568</v>
      </c>
      <c r="R1112" s="143">
        <v>14</v>
      </c>
      <c r="S1112" s="134" t="s">
        <v>10569</v>
      </c>
      <c r="T1112" s="253" t="s">
        <v>10570</v>
      </c>
      <c r="U1112" s="254">
        <v>2024003630</v>
      </c>
      <c r="V1112" s="253" t="s">
        <v>10570</v>
      </c>
      <c r="W1112" s="255">
        <v>45581</v>
      </c>
      <c r="X1112" s="256" t="s">
        <v>103</v>
      </c>
      <c r="Y1112" s="314" t="s">
        <v>10571</v>
      </c>
      <c r="Z1112" s="148" t="s">
        <v>10570</v>
      </c>
      <c r="AA1112" s="149">
        <v>0</v>
      </c>
      <c r="AB1112" s="150">
        <v>0</v>
      </c>
      <c r="AC1112" s="149">
        <v>0</v>
      </c>
      <c r="AD1112" s="149">
        <v>0</v>
      </c>
      <c r="AE1112" s="149">
        <v>0</v>
      </c>
      <c r="AF1112" s="149">
        <v>0</v>
      </c>
      <c r="AG1112" s="149">
        <v>0</v>
      </c>
      <c r="AH1112" s="149">
        <v>0</v>
      </c>
      <c r="AI1112" s="149">
        <v>0</v>
      </c>
      <c r="AJ1112" s="149">
        <v>0</v>
      </c>
      <c r="AK1112" s="142" t="s">
        <v>104</v>
      </c>
      <c r="AL1112" s="103" t="s">
        <v>10572</v>
      </c>
      <c r="AM1112" s="134" t="s">
        <v>6779</v>
      </c>
      <c r="AN1112" s="140">
        <v>80849579</v>
      </c>
      <c r="AO1112" s="142" t="s">
        <v>10573</v>
      </c>
      <c r="AP1112" s="134" t="s">
        <v>1618</v>
      </c>
      <c r="AQ1112" s="257">
        <v>45583</v>
      </c>
      <c r="AR1112" s="142" t="s">
        <v>10574</v>
      </c>
      <c r="AS1112" s="134" t="s">
        <v>114</v>
      </c>
      <c r="AT1112" s="142" t="s">
        <v>109</v>
      </c>
      <c r="AU1112" s="142" t="s">
        <v>392</v>
      </c>
      <c r="AV1112" s="134" t="s">
        <v>9324</v>
      </c>
      <c r="AW1112" s="134" t="s">
        <v>9324</v>
      </c>
      <c r="AX1112" s="134" t="s">
        <v>109</v>
      </c>
      <c r="AY1112" s="134" t="s">
        <v>108</v>
      </c>
      <c r="AZ1112" s="156" t="s">
        <v>9324</v>
      </c>
      <c r="BA1112" s="134" t="s">
        <v>9324</v>
      </c>
      <c r="BB1112" s="169"/>
      <c r="BC1112" s="156" t="s">
        <v>9324</v>
      </c>
      <c r="BD1112" s="143" t="s">
        <v>9324</v>
      </c>
      <c r="BE1112" s="143" t="s">
        <v>9324</v>
      </c>
      <c r="BF1112" s="143" t="s">
        <v>9324</v>
      </c>
      <c r="BG1112" s="156" t="s">
        <v>9324</v>
      </c>
      <c r="BH1112" s="153" t="s">
        <v>10570</v>
      </c>
      <c r="BI1112" s="349" t="s">
        <v>227</v>
      </c>
      <c r="BJ1112" s="134" t="s">
        <v>9324</v>
      </c>
      <c r="BK1112" s="141" t="s">
        <v>9324</v>
      </c>
      <c r="BL1112" s="156" t="s">
        <v>9324</v>
      </c>
      <c r="BM1112" s="161" t="s">
        <v>10575</v>
      </c>
      <c r="BN1112" s="170" t="s">
        <v>108</v>
      </c>
      <c r="BO1112" s="141" t="s">
        <v>108</v>
      </c>
      <c r="BP1112" s="141" t="s">
        <v>108</v>
      </c>
      <c r="BQ1112" s="141" t="s">
        <v>108</v>
      </c>
      <c r="BR1112" s="141" t="s">
        <v>108</v>
      </c>
      <c r="BS1112" s="141" t="s">
        <v>108</v>
      </c>
      <c r="BT1112" s="141" t="s">
        <v>108</v>
      </c>
      <c r="BU1112" s="166" t="s">
        <v>108</v>
      </c>
      <c r="BV1112" s="141" t="s">
        <v>108</v>
      </c>
      <c r="BW1112" s="114" t="s">
        <v>108</v>
      </c>
      <c r="BX1112" s="158" t="s">
        <v>10576</v>
      </c>
      <c r="BY1112" s="141" t="s">
        <v>10577</v>
      </c>
      <c r="BZ1112" s="259" t="s">
        <v>2355</v>
      </c>
      <c r="CA1112" s="157" t="s">
        <v>5887</v>
      </c>
      <c r="CB1112" s="157"/>
      <c r="CC1112" s="157"/>
      <c r="CD1112" s="157"/>
      <c r="CE1112" s="157"/>
      <c r="CF1112" s="157"/>
      <c r="CG1112" s="157"/>
      <c r="CH1112" s="157"/>
      <c r="CI1112" s="157"/>
      <c r="CJ1112" s="157"/>
      <c r="CK1112" s="157"/>
      <c r="CL1112" s="157"/>
      <c r="CM1112" s="157" t="s">
        <v>109</v>
      </c>
      <c r="CN1112" s="157" t="s">
        <v>109</v>
      </c>
      <c r="CO1112" s="50"/>
      <c r="CP1112" s="50"/>
      <c r="CQ1112" s="50"/>
      <c r="CR1112" s="50"/>
      <c r="CS1112" s="50"/>
      <c r="CT1112" s="50"/>
      <c r="CU1112" s="50"/>
      <c r="CV1112" s="50"/>
      <c r="CW1112" s="50"/>
      <c r="CX1112" s="50"/>
      <c r="CY1112" s="50"/>
      <c r="CZ1112" s="50"/>
      <c r="DA1112" s="50"/>
      <c r="DB1112" s="50"/>
      <c r="DC1112" s="50"/>
      <c r="DD1112" s="50"/>
      <c r="DE1112" s="50"/>
      <c r="DF1112" s="50"/>
      <c r="DG1112" s="50"/>
      <c r="DH1112" s="50"/>
      <c r="DI1112" s="50"/>
      <c r="DJ1112" s="50"/>
      <c r="DK1112" s="50"/>
      <c r="DL1112" s="50"/>
      <c r="DM1112" s="50"/>
      <c r="DN1112" s="50"/>
      <c r="DO1112" s="50"/>
      <c r="DP1112" s="50"/>
      <c r="DQ1112" s="50"/>
      <c r="DR1112" s="50"/>
      <c r="DS1112" s="50"/>
      <c r="DT1112" s="50"/>
      <c r="DU1112" s="50"/>
      <c r="DV1112" s="50"/>
      <c r="DW1112" s="50"/>
      <c r="DX1112" s="50"/>
      <c r="DY1112" s="50"/>
      <c r="DZ1112" s="50"/>
      <c r="EA1112" s="50"/>
      <c r="EB1112" s="50"/>
      <c r="EC1112" s="50"/>
      <c r="ED1112" s="50"/>
      <c r="EE1112" s="50"/>
    </row>
    <row r="1113" spans="1:736" ht="45.75" customHeight="1">
      <c r="A1113" s="589">
        <f>1+A1112</f>
        <v>1112</v>
      </c>
      <c r="B1113" s="151" t="s">
        <v>10578</v>
      </c>
      <c r="C1113" s="134" t="s">
        <v>10579</v>
      </c>
      <c r="D1113" s="138" t="s">
        <v>645</v>
      </c>
      <c r="E1113" s="135">
        <v>45580</v>
      </c>
      <c r="F1113" s="136">
        <v>45581</v>
      </c>
      <c r="G1113" s="136">
        <v>45646</v>
      </c>
      <c r="H1113" s="134" t="s">
        <v>416</v>
      </c>
      <c r="I1113" s="139" t="s">
        <v>9646</v>
      </c>
      <c r="J1113" s="158" t="s">
        <v>10580</v>
      </c>
      <c r="K1113" s="251">
        <v>1032414405</v>
      </c>
      <c r="L1113" s="134">
        <v>4</v>
      </c>
      <c r="M1113" s="252" t="s">
        <v>97</v>
      </c>
      <c r="N1113" s="141" t="s">
        <v>5078</v>
      </c>
      <c r="O1113" s="151" t="s">
        <v>783</v>
      </c>
      <c r="P1113" s="134" t="s">
        <v>10581</v>
      </c>
      <c r="Q1113" s="134" t="s">
        <v>7728</v>
      </c>
      <c r="R1113" s="143">
        <v>65</v>
      </c>
      <c r="S1113" s="134" t="s">
        <v>10582</v>
      </c>
      <c r="T1113" s="253" t="s">
        <v>10583</v>
      </c>
      <c r="U1113" s="254">
        <v>2024003623</v>
      </c>
      <c r="V1113" s="253" t="s">
        <v>10583</v>
      </c>
      <c r="W1113" s="255">
        <v>45580</v>
      </c>
      <c r="X1113" s="256" t="s">
        <v>103</v>
      </c>
      <c r="Y1113" s="314" t="s">
        <v>10584</v>
      </c>
      <c r="Z1113" s="148" t="s">
        <v>10583</v>
      </c>
      <c r="AA1113" s="149">
        <v>0</v>
      </c>
      <c r="AB1113" s="150">
        <v>0</v>
      </c>
      <c r="AC1113" s="149">
        <v>0</v>
      </c>
      <c r="AD1113" s="149">
        <v>0</v>
      </c>
      <c r="AE1113" s="149">
        <v>0</v>
      </c>
      <c r="AF1113" s="149">
        <v>0</v>
      </c>
      <c r="AG1113" s="149">
        <v>0</v>
      </c>
      <c r="AH1113" s="149">
        <v>0</v>
      </c>
      <c r="AI1113" s="149">
        <v>0</v>
      </c>
      <c r="AJ1113" s="149">
        <v>0</v>
      </c>
      <c r="AK1113" s="142" t="s">
        <v>104</v>
      </c>
      <c r="AL1113" s="103" t="s">
        <v>10585</v>
      </c>
      <c r="AM1113" s="134" t="s">
        <v>10586</v>
      </c>
      <c r="AN1113" s="140" t="s">
        <v>10587</v>
      </c>
      <c r="AO1113" s="142" t="s">
        <v>114</v>
      </c>
      <c r="AP1113" s="134" t="s">
        <v>114</v>
      </c>
      <c r="AQ1113" s="257" t="s">
        <v>114</v>
      </c>
      <c r="AR1113" s="142" t="s">
        <v>114</v>
      </c>
      <c r="AS1113" s="134" t="s">
        <v>109</v>
      </c>
      <c r="AT1113" s="142" t="s">
        <v>109</v>
      </c>
      <c r="AU1113" s="142" t="s">
        <v>392</v>
      </c>
      <c r="AV1113" s="134" t="s">
        <v>9324</v>
      </c>
      <c r="AW1113" s="134" t="s">
        <v>110</v>
      </c>
      <c r="AX1113" s="134" t="s">
        <v>109</v>
      </c>
      <c r="AY1113" s="134" t="s">
        <v>108</v>
      </c>
      <c r="AZ1113" s="156" t="s">
        <v>9324</v>
      </c>
      <c r="BA1113" s="134" t="s">
        <v>9324</v>
      </c>
      <c r="BB1113" s="169"/>
      <c r="BC1113" s="156" t="s">
        <v>9324</v>
      </c>
      <c r="BD1113" s="143" t="s">
        <v>9324</v>
      </c>
      <c r="BE1113" s="143" t="s">
        <v>9324</v>
      </c>
      <c r="BF1113" s="143" t="s">
        <v>9324</v>
      </c>
      <c r="BG1113" s="156" t="s">
        <v>9324</v>
      </c>
      <c r="BH1113" s="153" t="s">
        <v>10583</v>
      </c>
      <c r="BI1113" s="349" t="s">
        <v>113</v>
      </c>
      <c r="BJ1113" s="134" t="s">
        <v>9324</v>
      </c>
      <c r="BK1113" s="141" t="s">
        <v>114</v>
      </c>
      <c r="BL1113" s="156" t="s">
        <v>9324</v>
      </c>
      <c r="BM1113" s="481"/>
      <c r="BN1113" s="170" t="s">
        <v>161</v>
      </c>
      <c r="BO1113" s="141" t="s">
        <v>9675</v>
      </c>
      <c r="BP1113" s="141" t="s">
        <v>10588</v>
      </c>
      <c r="BQ1113" s="141">
        <v>36</v>
      </c>
      <c r="BR1113" s="141">
        <v>32088</v>
      </c>
      <c r="BS1113" s="141" t="s">
        <v>108</v>
      </c>
      <c r="BT1113" s="141" t="s">
        <v>108</v>
      </c>
      <c r="BU1113" s="166" t="s">
        <v>108</v>
      </c>
      <c r="BV1113" s="141" t="s">
        <v>108</v>
      </c>
      <c r="BW1113" s="114" t="s">
        <v>108</v>
      </c>
      <c r="BX1113" s="158" t="s">
        <v>10589</v>
      </c>
      <c r="BY1113" s="141">
        <v>3228143832</v>
      </c>
      <c r="BZ1113" s="259" t="s">
        <v>10590</v>
      </c>
      <c r="CA1113" s="157" t="s">
        <v>5887</v>
      </c>
      <c r="CB1113" s="157" t="s">
        <v>5887</v>
      </c>
      <c r="CC1113" s="157" t="s">
        <v>5887</v>
      </c>
      <c r="CD1113" s="157"/>
      <c r="CE1113" s="157"/>
      <c r="CF1113" s="157"/>
      <c r="CG1113" s="157"/>
      <c r="CH1113" s="157"/>
      <c r="CI1113" s="157"/>
      <c r="CJ1113" s="157"/>
      <c r="CK1113" s="157"/>
      <c r="CL1113" s="157"/>
      <c r="CM1113" s="157" t="s">
        <v>109</v>
      </c>
      <c r="CN1113" s="157"/>
      <c r="CO1113" s="297"/>
      <c r="CP1113" s="297"/>
      <c r="CQ1113" s="297"/>
      <c r="CR1113" s="297"/>
      <c r="CS1113" s="297"/>
      <c r="CT1113" s="297"/>
      <c r="CU1113" s="297"/>
      <c r="CV1113" s="297"/>
      <c r="CW1113" s="297"/>
      <c r="CX1113" s="297"/>
      <c r="CY1113" s="297"/>
      <c r="CZ1113" s="297"/>
      <c r="DA1113" s="297"/>
      <c r="DB1113" s="297"/>
      <c r="DC1113" s="297"/>
      <c r="DD1113" s="297"/>
      <c r="DE1113" s="297"/>
      <c r="DF1113" s="297"/>
      <c r="DG1113" s="297"/>
      <c r="DH1113" s="297"/>
      <c r="DI1113" s="297"/>
      <c r="DJ1113" s="297"/>
      <c r="DK1113" s="297"/>
      <c r="DL1113" s="297"/>
      <c r="DM1113" s="297"/>
      <c r="DN1113" s="297"/>
      <c r="DO1113" s="297"/>
      <c r="DP1113" s="297"/>
      <c r="DQ1113" s="297"/>
      <c r="DR1113" s="297"/>
      <c r="DS1113" s="297"/>
      <c r="DT1113" s="297"/>
      <c r="DU1113" s="297"/>
      <c r="DV1113" s="297"/>
      <c r="DW1113" s="297"/>
      <c r="DX1113" s="297"/>
      <c r="DY1113" s="297"/>
      <c r="DZ1113" s="297"/>
      <c r="EA1113" s="297"/>
      <c r="EB1113" s="297"/>
      <c r="EC1113" s="297"/>
      <c r="ED1113" s="297"/>
      <c r="EE1113" s="297"/>
    </row>
    <row r="1114" spans="1:736" ht="45.75" customHeight="1">
      <c r="A1114" s="638">
        <f>1+A1113</f>
        <v>1113</v>
      </c>
      <c r="B1114" s="218" t="s">
        <v>10591</v>
      </c>
      <c r="C1114" s="201" t="s">
        <v>10592</v>
      </c>
      <c r="D1114" s="205" t="s">
        <v>6692</v>
      </c>
      <c r="E1114" s="202">
        <v>45580</v>
      </c>
      <c r="F1114" s="203">
        <v>45581</v>
      </c>
      <c r="G1114" s="203">
        <v>45646</v>
      </c>
      <c r="H1114" s="201" t="s">
        <v>416</v>
      </c>
      <c r="I1114" s="206" t="s">
        <v>9637</v>
      </c>
      <c r="J1114" s="201" t="s">
        <v>10593</v>
      </c>
      <c r="K1114" s="271">
        <v>1014196581</v>
      </c>
      <c r="L1114" s="201">
        <v>0</v>
      </c>
      <c r="M1114" s="272" t="s">
        <v>97</v>
      </c>
      <c r="N1114" s="208" t="s">
        <v>5078</v>
      </c>
      <c r="O1114" s="218" t="s">
        <v>783</v>
      </c>
      <c r="P1114" s="201" t="s">
        <v>9508</v>
      </c>
      <c r="Q1114" s="201" t="s">
        <v>10488</v>
      </c>
      <c r="R1114" s="210">
        <v>65</v>
      </c>
      <c r="S1114" s="201" t="s">
        <v>10594</v>
      </c>
      <c r="T1114" s="273" t="s">
        <v>10595</v>
      </c>
      <c r="U1114" s="274">
        <v>2024003615</v>
      </c>
      <c r="V1114" s="273" t="s">
        <v>10595</v>
      </c>
      <c r="W1114" s="275">
        <v>45580</v>
      </c>
      <c r="X1114" s="276" t="s">
        <v>103</v>
      </c>
      <c r="Y1114" s="313" t="s">
        <v>10596</v>
      </c>
      <c r="Z1114" s="215" t="s">
        <v>10595</v>
      </c>
      <c r="AA1114" s="216">
        <v>0</v>
      </c>
      <c r="AB1114" s="217">
        <v>0</v>
      </c>
      <c r="AC1114" s="216">
        <v>0</v>
      </c>
      <c r="AD1114" s="216">
        <v>0</v>
      </c>
      <c r="AE1114" s="216">
        <v>0</v>
      </c>
      <c r="AF1114" s="216">
        <v>0</v>
      </c>
      <c r="AG1114" s="216">
        <v>0</v>
      </c>
      <c r="AH1114" s="216">
        <v>0</v>
      </c>
      <c r="AI1114" s="216">
        <v>0</v>
      </c>
      <c r="AJ1114" s="216">
        <v>0</v>
      </c>
      <c r="AK1114" s="209" t="s">
        <v>104</v>
      </c>
      <c r="AL1114" s="191" t="s">
        <v>10597</v>
      </c>
      <c r="AM1114" s="201" t="s">
        <v>10598</v>
      </c>
      <c r="AN1114" s="207">
        <v>1072649000</v>
      </c>
      <c r="AO1114" s="209" t="s">
        <v>114</v>
      </c>
      <c r="AP1114" s="201" t="s">
        <v>114</v>
      </c>
      <c r="AQ1114" s="277" t="s">
        <v>114</v>
      </c>
      <c r="AR1114" s="209" t="s">
        <v>114</v>
      </c>
      <c r="AS1114" s="201" t="s">
        <v>109</v>
      </c>
      <c r="AT1114" s="209" t="s">
        <v>109</v>
      </c>
      <c r="AU1114" s="209" t="s">
        <v>392</v>
      </c>
      <c r="AV1114" s="201" t="s">
        <v>9324</v>
      </c>
      <c r="AW1114" s="201" t="s">
        <v>9324</v>
      </c>
      <c r="AX1114" s="201" t="s">
        <v>109</v>
      </c>
      <c r="AY1114" s="201" t="s">
        <v>108</v>
      </c>
      <c r="AZ1114" s="240" t="s">
        <v>9324</v>
      </c>
      <c r="BA1114" s="201" t="s">
        <v>9324</v>
      </c>
      <c r="BB1114" s="241"/>
      <c r="BC1114" s="240" t="s">
        <v>9324</v>
      </c>
      <c r="BD1114" s="210" t="s">
        <v>9324</v>
      </c>
      <c r="BE1114" s="210" t="s">
        <v>9324</v>
      </c>
      <c r="BF1114" s="210" t="s">
        <v>9324</v>
      </c>
      <c r="BG1114" s="240" t="s">
        <v>9324</v>
      </c>
      <c r="BH1114" s="221" t="s">
        <v>10595</v>
      </c>
      <c r="BI1114" s="224" t="s">
        <v>227</v>
      </c>
      <c r="BJ1114" s="201" t="s">
        <v>9324</v>
      </c>
      <c r="BK1114" s="208" t="s">
        <v>114</v>
      </c>
      <c r="BL1114" s="240" t="s">
        <v>9324</v>
      </c>
      <c r="BM1114" s="346" t="s">
        <v>10599</v>
      </c>
      <c r="BN1114" s="292" t="s">
        <v>115</v>
      </c>
      <c r="BO1114" s="208" t="s">
        <v>10284</v>
      </c>
      <c r="BP1114" s="208" t="s">
        <v>10600</v>
      </c>
      <c r="BQ1114" s="208">
        <v>35</v>
      </c>
      <c r="BR1114" s="208">
        <v>32484</v>
      </c>
      <c r="BS1114" s="208" t="s">
        <v>109</v>
      </c>
      <c r="BT1114" s="208" t="s">
        <v>108</v>
      </c>
      <c r="BU1114" s="237" t="s">
        <v>108</v>
      </c>
      <c r="BV1114" s="208" t="s">
        <v>108</v>
      </c>
      <c r="BW1114" s="278" t="s">
        <v>108</v>
      </c>
      <c r="BX1114" s="224" t="s">
        <v>10601</v>
      </c>
      <c r="BY1114" s="208">
        <v>3195361910</v>
      </c>
      <c r="BZ1114" s="329" t="s">
        <v>10602</v>
      </c>
      <c r="CA1114" s="320" t="s">
        <v>5887</v>
      </c>
      <c r="CB1114" s="320" t="s">
        <v>5887</v>
      </c>
      <c r="CC1114" s="699" t="s">
        <v>5887</v>
      </c>
      <c r="CD1114" s="323"/>
      <c r="CE1114" s="223"/>
      <c r="CF1114" s="223"/>
      <c r="CG1114" s="223"/>
      <c r="CH1114" s="223"/>
      <c r="CI1114" s="223"/>
      <c r="CJ1114" s="223"/>
      <c r="CK1114" s="223"/>
      <c r="CL1114" s="223"/>
      <c r="CM1114" s="223" t="s">
        <v>109</v>
      </c>
      <c r="CN1114" s="223"/>
      <c r="CO1114" s="50"/>
      <c r="CP1114" s="50"/>
      <c r="CQ1114" s="50"/>
      <c r="CR1114" s="50"/>
      <c r="CS1114" s="50"/>
      <c r="CT1114" s="50"/>
      <c r="CU1114" s="50"/>
      <c r="CV1114" s="50"/>
      <c r="CW1114" s="50"/>
      <c r="CX1114" s="50"/>
      <c r="CY1114" s="50"/>
      <c r="CZ1114" s="50"/>
      <c r="DA1114" s="50"/>
      <c r="DB1114" s="50"/>
      <c r="DC1114" s="50"/>
      <c r="DD1114" s="50"/>
      <c r="DE1114" s="50"/>
      <c r="DF1114" s="50"/>
      <c r="DG1114" s="50"/>
      <c r="DH1114" s="50"/>
      <c r="DI1114" s="50"/>
      <c r="DJ1114" s="50"/>
      <c r="DK1114" s="50"/>
      <c r="DL1114" s="50"/>
      <c r="DM1114" s="50"/>
      <c r="DN1114" s="50"/>
      <c r="DO1114" s="50"/>
      <c r="DP1114" s="50"/>
      <c r="DQ1114" s="50"/>
      <c r="DR1114" s="50"/>
      <c r="DS1114" s="50"/>
      <c r="DT1114" s="50"/>
      <c r="DU1114" s="50"/>
      <c r="DV1114" s="50"/>
      <c r="DW1114" s="50"/>
      <c r="DX1114" s="50"/>
      <c r="DY1114" s="50"/>
      <c r="DZ1114" s="50"/>
      <c r="EA1114" s="50"/>
      <c r="EB1114" s="50"/>
      <c r="EC1114" s="50"/>
      <c r="ED1114" s="50"/>
      <c r="EE1114" s="50"/>
      <c r="EF1114" s="297"/>
      <c r="EG1114" s="297"/>
      <c r="EH1114" s="297"/>
      <c r="EI1114" s="297"/>
      <c r="EJ1114" s="297"/>
      <c r="EK1114" s="297"/>
      <c r="EL1114" s="297"/>
      <c r="EM1114" s="297"/>
      <c r="EN1114" s="297"/>
      <c r="EO1114" s="297"/>
      <c r="EP1114" s="297"/>
      <c r="EQ1114" s="297"/>
      <c r="ER1114" s="297"/>
      <c r="ES1114" s="297"/>
      <c r="ET1114" s="297"/>
      <c r="EU1114" s="297"/>
      <c r="EV1114" s="297"/>
      <c r="EW1114" s="297"/>
      <c r="EX1114" s="297"/>
      <c r="EY1114" s="297"/>
      <c r="EZ1114" s="297"/>
      <c r="FA1114" s="297"/>
      <c r="FB1114" s="297"/>
      <c r="FC1114" s="297"/>
      <c r="FD1114" s="297"/>
      <c r="FE1114" s="297"/>
      <c r="FF1114" s="297"/>
      <c r="FG1114" s="297"/>
      <c r="FH1114" s="297"/>
      <c r="FI1114" s="297"/>
      <c r="FJ1114" s="297"/>
      <c r="FK1114" s="297"/>
      <c r="FL1114" s="297"/>
      <c r="FM1114" s="297"/>
      <c r="FN1114" s="297"/>
      <c r="FO1114" s="297"/>
      <c r="FP1114" s="297"/>
      <c r="FQ1114" s="297"/>
      <c r="FR1114" s="297"/>
      <c r="FS1114" s="297"/>
    </row>
    <row r="1115" spans="1:736" s="351" customFormat="1" ht="45.75" customHeight="1">
      <c r="A1115" s="589">
        <f>1+A1114</f>
        <v>1114</v>
      </c>
      <c r="B1115" s="151" t="s">
        <v>10603</v>
      </c>
      <c r="C1115" s="134" t="s">
        <v>10604</v>
      </c>
      <c r="D1115" s="138" t="s">
        <v>6692</v>
      </c>
      <c r="E1115" s="135">
        <v>45580</v>
      </c>
      <c r="F1115" s="136">
        <v>45583</v>
      </c>
      <c r="G1115" s="136">
        <v>45646</v>
      </c>
      <c r="H1115" s="134" t="s">
        <v>416</v>
      </c>
      <c r="I1115" s="139" t="s">
        <v>9646</v>
      </c>
      <c r="J1115" s="158" t="s">
        <v>10605</v>
      </c>
      <c r="K1115" s="251">
        <v>79392384</v>
      </c>
      <c r="L1115" s="134">
        <v>1</v>
      </c>
      <c r="M1115" s="252" t="s">
        <v>97</v>
      </c>
      <c r="N1115" s="141" t="s">
        <v>5078</v>
      </c>
      <c r="O1115" s="151" t="s">
        <v>783</v>
      </c>
      <c r="P1115" s="134" t="s">
        <v>10606</v>
      </c>
      <c r="Q1115" s="134" t="s">
        <v>9117</v>
      </c>
      <c r="R1115" s="143">
        <v>63</v>
      </c>
      <c r="S1115" s="134" t="s">
        <v>10607</v>
      </c>
      <c r="T1115" s="253" t="s">
        <v>10608</v>
      </c>
      <c r="U1115" s="254">
        <v>2024003616</v>
      </c>
      <c r="V1115" s="253" t="s">
        <v>10608</v>
      </c>
      <c r="W1115" s="255">
        <v>45580</v>
      </c>
      <c r="X1115" s="256" t="s">
        <v>103</v>
      </c>
      <c r="Y1115" s="314" t="s">
        <v>10609</v>
      </c>
      <c r="Z1115" s="148" t="s">
        <v>10608</v>
      </c>
      <c r="AA1115" s="149">
        <v>0</v>
      </c>
      <c r="AB1115" s="150">
        <v>0</v>
      </c>
      <c r="AC1115" s="149">
        <v>0</v>
      </c>
      <c r="AD1115" s="149">
        <v>0</v>
      </c>
      <c r="AE1115" s="149">
        <v>0</v>
      </c>
      <c r="AF1115" s="149">
        <v>0</v>
      </c>
      <c r="AG1115" s="149">
        <v>0</v>
      </c>
      <c r="AH1115" s="149">
        <v>0</v>
      </c>
      <c r="AI1115" s="149">
        <v>0</v>
      </c>
      <c r="AJ1115" s="149">
        <v>0</v>
      </c>
      <c r="AK1115" s="142" t="s">
        <v>104</v>
      </c>
      <c r="AL1115" s="103" t="s">
        <v>10610</v>
      </c>
      <c r="AM1115" s="134" t="s">
        <v>5243</v>
      </c>
      <c r="AN1115" s="140">
        <v>57421677</v>
      </c>
      <c r="AO1115" s="142" t="s">
        <v>114</v>
      </c>
      <c r="AP1115" s="134" t="s">
        <v>114</v>
      </c>
      <c r="AQ1115" s="257" t="s">
        <v>114</v>
      </c>
      <c r="AR1115" s="142" t="s">
        <v>114</v>
      </c>
      <c r="AS1115" s="134" t="s">
        <v>109</v>
      </c>
      <c r="AT1115" s="142" t="s">
        <v>109</v>
      </c>
      <c r="AU1115" s="142" t="s">
        <v>392</v>
      </c>
      <c r="AV1115" s="134" t="s">
        <v>9324</v>
      </c>
      <c r="AW1115" s="134" t="s">
        <v>9324</v>
      </c>
      <c r="AX1115" s="134" t="s">
        <v>109</v>
      </c>
      <c r="AY1115" s="134" t="s">
        <v>108</v>
      </c>
      <c r="AZ1115" s="156" t="s">
        <v>9324</v>
      </c>
      <c r="BA1115" s="134" t="s">
        <v>9324</v>
      </c>
      <c r="BB1115" s="169"/>
      <c r="BC1115" s="156" t="s">
        <v>9324</v>
      </c>
      <c r="BD1115" s="143" t="s">
        <v>9324</v>
      </c>
      <c r="BE1115" s="143" t="s">
        <v>9324</v>
      </c>
      <c r="BF1115" s="143" t="s">
        <v>9324</v>
      </c>
      <c r="BG1115" s="156" t="s">
        <v>9324</v>
      </c>
      <c r="BH1115" s="153" t="s">
        <v>10608</v>
      </c>
      <c r="BI1115" s="349" t="s">
        <v>113</v>
      </c>
      <c r="BJ1115" s="134" t="s">
        <v>9324</v>
      </c>
      <c r="BK1115" s="141" t="s">
        <v>114</v>
      </c>
      <c r="BL1115" s="156" t="s">
        <v>9324</v>
      </c>
      <c r="BM1115" s="398" t="s">
        <v>10611</v>
      </c>
      <c r="BN1115" s="170" t="s">
        <v>115</v>
      </c>
      <c r="BO1115" s="141" t="s">
        <v>10612</v>
      </c>
      <c r="BP1115" s="141" t="s">
        <v>10613</v>
      </c>
      <c r="BQ1115" s="141">
        <v>58</v>
      </c>
      <c r="BR1115" s="141">
        <v>24348</v>
      </c>
      <c r="BS1115" s="141" t="s">
        <v>108</v>
      </c>
      <c r="BT1115" s="141" t="s">
        <v>108</v>
      </c>
      <c r="BU1115" s="166" t="s">
        <v>108</v>
      </c>
      <c r="BV1115" s="141" t="s">
        <v>108</v>
      </c>
      <c r="BW1115" s="114" t="s">
        <v>108</v>
      </c>
      <c r="BX1115" s="158" t="s">
        <v>10614</v>
      </c>
      <c r="BY1115" s="141" t="s">
        <v>10615</v>
      </c>
      <c r="BZ1115" s="259" t="s">
        <v>2796</v>
      </c>
      <c r="CA1115" s="157" t="s">
        <v>5887</v>
      </c>
      <c r="CB1115" s="157" t="s">
        <v>5887</v>
      </c>
      <c r="CC1115" s="157" t="s">
        <v>109</v>
      </c>
      <c r="CD1115" s="157"/>
      <c r="CE1115" s="157"/>
      <c r="CF1115" s="157"/>
      <c r="CG1115" s="157"/>
      <c r="CH1115" s="157"/>
      <c r="CI1115" s="157"/>
      <c r="CJ1115" s="157"/>
      <c r="CK1115" s="157"/>
      <c r="CL1115" s="157"/>
      <c r="CM1115" s="157" t="s">
        <v>109</v>
      </c>
      <c r="CN1115" s="157"/>
      <c r="CO1115" s="297"/>
      <c r="CP1115" s="297"/>
      <c r="CQ1115" s="297"/>
      <c r="CR1115" s="297"/>
      <c r="CS1115" s="297"/>
      <c r="CT1115" s="297"/>
      <c r="CU1115" s="297"/>
      <c r="CV1115" s="297"/>
      <c r="CW1115" s="297"/>
      <c r="CX1115" s="297"/>
      <c r="CY1115" s="297"/>
      <c r="CZ1115" s="297"/>
      <c r="DA1115" s="297"/>
      <c r="DB1115" s="297"/>
      <c r="DC1115" s="297"/>
      <c r="DD1115" s="297"/>
      <c r="DE1115" s="297"/>
      <c r="DF1115" s="297"/>
      <c r="DG1115" s="297"/>
      <c r="DH1115" s="297"/>
      <c r="DI1115" s="297"/>
      <c r="DJ1115" s="297"/>
      <c r="DK1115" s="297"/>
      <c r="DL1115" s="297"/>
      <c r="DM1115" s="297"/>
      <c r="DN1115" s="297"/>
      <c r="DO1115" s="297"/>
      <c r="DP1115" s="297"/>
      <c r="DQ1115" s="297"/>
      <c r="DR1115" s="297"/>
      <c r="DS1115" s="297"/>
      <c r="DT1115" s="297"/>
      <c r="DU1115" s="297"/>
      <c r="DV1115" s="297"/>
      <c r="DW1115" s="297"/>
      <c r="DX1115" s="297"/>
      <c r="DY1115" s="297"/>
      <c r="DZ1115" s="297"/>
      <c r="EA1115" s="297"/>
      <c r="EB1115" s="297"/>
      <c r="EC1115" s="297"/>
      <c r="ED1115" s="297"/>
      <c r="EE1115" s="297"/>
      <c r="EF1115" s="34"/>
      <c r="EG1115" s="34"/>
      <c r="EH1115" s="34"/>
      <c r="EI1115" s="34"/>
      <c r="EJ1115" s="34"/>
      <c r="EK1115" s="34"/>
      <c r="EL1115" s="34"/>
      <c r="EM1115" s="34"/>
      <c r="EN1115" s="34"/>
      <c r="EO1115" s="34"/>
      <c r="EP1115" s="34"/>
      <c r="EQ1115" s="34"/>
      <c r="ER1115" s="34"/>
      <c r="ES1115" s="34"/>
      <c r="ET1115" s="34"/>
      <c r="EU1115" s="34"/>
      <c r="EV1115" s="34"/>
      <c r="EW1115" s="34"/>
      <c r="EX1115" s="34"/>
      <c r="EY1115" s="34"/>
      <c r="EZ1115" s="34"/>
      <c r="FA1115" s="34"/>
      <c r="FB1115" s="34"/>
      <c r="FC1115" s="34"/>
      <c r="FD1115" s="34"/>
      <c r="FE1115" s="34"/>
      <c r="FF1115" s="34"/>
      <c r="FG1115" s="34"/>
      <c r="FH1115" s="34"/>
      <c r="FI1115" s="34"/>
      <c r="FJ1115" s="34"/>
      <c r="FK1115" s="34"/>
      <c r="FL1115" s="34"/>
      <c r="FM1115" s="34"/>
      <c r="FN1115" s="34"/>
      <c r="FO1115" s="34"/>
      <c r="FP1115" s="34"/>
      <c r="FQ1115" s="34"/>
      <c r="FR1115" s="34"/>
      <c r="FS1115" s="34"/>
      <c r="FT1115" s="34"/>
      <c r="FU1115" s="34"/>
      <c r="FV1115" s="34"/>
      <c r="FW1115" s="34"/>
      <c r="FX1115" s="34"/>
      <c r="FY1115" s="34"/>
      <c r="FZ1115" s="34"/>
      <c r="GA1115" s="34"/>
      <c r="GB1115" s="34"/>
      <c r="GC1115" s="34"/>
      <c r="GD1115" s="34"/>
      <c r="GE1115" s="34"/>
      <c r="GF1115" s="34"/>
      <c r="GG1115" s="34"/>
      <c r="GH1115" s="34"/>
      <c r="GI1115" s="34"/>
      <c r="GJ1115" s="34"/>
      <c r="GK1115" s="34"/>
      <c r="GL1115" s="34"/>
      <c r="GM1115" s="34"/>
      <c r="GN1115" s="34"/>
      <c r="GO1115" s="34"/>
      <c r="GP1115" s="34"/>
      <c r="GQ1115" s="34"/>
      <c r="GR1115" s="34"/>
      <c r="GS1115" s="34"/>
      <c r="GT1115" s="34"/>
      <c r="GU1115" s="34"/>
      <c r="GV1115"/>
      <c r="GW1115"/>
      <c r="GX1115"/>
      <c r="GY1115"/>
      <c r="GZ1115"/>
      <c r="HA1115"/>
      <c r="HB1115"/>
      <c r="HC1115"/>
      <c r="HD1115"/>
      <c r="HE1115"/>
      <c r="HF1115"/>
      <c r="HG1115"/>
      <c r="HH1115"/>
      <c r="HI1115"/>
      <c r="HJ1115"/>
      <c r="HK1115"/>
      <c r="HL1115"/>
      <c r="HM1115"/>
      <c r="HN1115"/>
      <c r="HO1115"/>
      <c r="HP1115"/>
      <c r="HQ1115"/>
      <c r="HR1115"/>
      <c r="HS1115"/>
      <c r="HT1115"/>
      <c r="HU1115"/>
      <c r="HV1115"/>
      <c r="HW1115"/>
      <c r="HX1115"/>
      <c r="HY1115"/>
      <c r="HZ1115"/>
      <c r="IA1115"/>
      <c r="IB1115"/>
      <c r="IC1115"/>
      <c r="ID1115"/>
      <c r="IE1115"/>
      <c r="IF1115"/>
      <c r="IG1115"/>
      <c r="IH1115"/>
      <c r="II1115"/>
      <c r="IJ1115"/>
      <c r="IK1115"/>
      <c r="IL1115"/>
      <c r="IM1115"/>
      <c r="IN1115"/>
      <c r="IO1115"/>
      <c r="IP1115"/>
      <c r="IQ1115"/>
      <c r="IR1115"/>
      <c r="IS1115"/>
      <c r="IT1115"/>
      <c r="IU1115"/>
      <c r="IV1115"/>
      <c r="IW1115"/>
      <c r="IX1115"/>
      <c r="IY1115"/>
      <c r="IZ1115"/>
      <c r="JA1115"/>
      <c r="JB1115"/>
      <c r="JC1115"/>
      <c r="JD1115"/>
      <c r="JE1115"/>
      <c r="JF1115"/>
      <c r="JG1115"/>
      <c r="JH1115"/>
      <c r="JI1115"/>
      <c r="JJ1115"/>
      <c r="JK1115"/>
      <c r="JL1115"/>
      <c r="JM1115"/>
      <c r="JN1115"/>
      <c r="JO1115"/>
      <c r="JP1115"/>
      <c r="JQ1115"/>
      <c r="JR1115"/>
      <c r="JS1115"/>
      <c r="JT1115"/>
      <c r="JU1115"/>
      <c r="JV1115"/>
      <c r="JW1115"/>
      <c r="JX1115"/>
      <c r="JY1115"/>
      <c r="JZ1115"/>
      <c r="KA1115"/>
      <c r="KB1115"/>
      <c r="KC1115"/>
      <c r="KD1115"/>
      <c r="KE1115"/>
      <c r="KF1115"/>
      <c r="KG1115"/>
      <c r="KH1115"/>
      <c r="KI1115"/>
      <c r="KJ1115"/>
      <c r="KK1115"/>
      <c r="KL1115"/>
      <c r="KM1115"/>
      <c r="KN1115"/>
      <c r="KO1115"/>
      <c r="KP1115"/>
      <c r="KQ1115"/>
      <c r="KR1115"/>
      <c r="KS1115"/>
      <c r="KT1115"/>
      <c r="KU1115"/>
      <c r="KV1115"/>
      <c r="KW1115"/>
      <c r="KX1115"/>
      <c r="KY1115"/>
      <c r="KZ1115"/>
      <c r="LA1115"/>
      <c r="LB1115"/>
      <c r="LC1115"/>
      <c r="LD1115"/>
      <c r="LE1115"/>
      <c r="LF1115"/>
      <c r="LG1115"/>
      <c r="LH1115"/>
      <c r="LI1115"/>
      <c r="LJ1115"/>
      <c r="LK1115"/>
      <c r="LL1115"/>
      <c r="LM1115"/>
      <c r="LN1115"/>
      <c r="LO1115"/>
      <c r="LP1115"/>
      <c r="LQ1115"/>
      <c r="LR1115"/>
      <c r="LS1115"/>
      <c r="LT1115"/>
      <c r="LU1115"/>
      <c r="LV1115"/>
      <c r="LW1115"/>
      <c r="LX1115"/>
      <c r="LY1115"/>
      <c r="LZ1115"/>
      <c r="MA1115"/>
      <c r="MB1115"/>
      <c r="MC1115"/>
      <c r="MD1115"/>
      <c r="ME1115"/>
      <c r="MF1115"/>
      <c r="MG1115"/>
      <c r="MH1115"/>
      <c r="MI1115"/>
      <c r="MJ1115"/>
      <c r="MK1115"/>
      <c r="ML1115"/>
      <c r="MM1115"/>
      <c r="MN1115"/>
      <c r="MO1115"/>
      <c r="MP1115"/>
      <c r="MQ1115"/>
      <c r="MR1115"/>
      <c r="MS1115"/>
      <c r="MT1115"/>
      <c r="MU1115"/>
      <c r="MV1115"/>
      <c r="MW1115"/>
      <c r="MX1115"/>
      <c r="MY1115"/>
      <c r="MZ1115"/>
      <c r="NA1115"/>
      <c r="NB1115"/>
      <c r="NC1115"/>
      <c r="ND1115"/>
      <c r="NE1115"/>
      <c r="NF1115"/>
      <c r="NG1115"/>
      <c r="NH1115"/>
      <c r="NI1115"/>
      <c r="NJ1115"/>
      <c r="NK1115"/>
      <c r="NL1115"/>
      <c r="NM1115"/>
      <c r="NN1115"/>
      <c r="NO1115"/>
      <c r="NP1115"/>
      <c r="NQ1115"/>
      <c r="NR1115"/>
      <c r="NS1115"/>
      <c r="NT1115"/>
      <c r="NU1115"/>
      <c r="NV1115"/>
      <c r="NW1115"/>
      <c r="NX1115"/>
      <c r="NY1115"/>
      <c r="NZ1115"/>
      <c r="OA1115"/>
      <c r="OB1115"/>
      <c r="OC1115"/>
      <c r="OD1115"/>
      <c r="OE1115"/>
      <c r="OF1115"/>
      <c r="OG1115"/>
      <c r="OH1115"/>
      <c r="OI1115"/>
      <c r="OJ1115"/>
      <c r="OK1115"/>
      <c r="OL1115"/>
      <c r="OM1115"/>
      <c r="ON1115"/>
      <c r="OO1115"/>
      <c r="OP1115"/>
      <c r="OQ1115"/>
      <c r="OR1115"/>
      <c r="OS1115"/>
      <c r="OT1115"/>
      <c r="OU1115"/>
      <c r="OV1115"/>
      <c r="OW1115"/>
      <c r="OX1115"/>
      <c r="OY1115"/>
      <c r="OZ1115"/>
      <c r="PA1115"/>
      <c r="PB1115"/>
      <c r="PC1115"/>
      <c r="PD1115"/>
      <c r="PE1115"/>
      <c r="PF1115"/>
      <c r="PG1115"/>
      <c r="PH1115"/>
      <c r="PI1115"/>
      <c r="PJ1115"/>
      <c r="PK1115"/>
      <c r="PL1115"/>
      <c r="PM1115"/>
      <c r="PN1115"/>
      <c r="PO1115"/>
      <c r="PP1115"/>
      <c r="PQ1115"/>
      <c r="PR1115"/>
      <c r="PS1115"/>
      <c r="PT1115"/>
      <c r="PU1115"/>
      <c r="PV1115"/>
      <c r="PW1115"/>
      <c r="PX1115"/>
      <c r="PY1115"/>
      <c r="PZ1115"/>
      <c r="QA1115"/>
      <c r="QB1115"/>
      <c r="QC1115"/>
      <c r="QD1115"/>
      <c r="QE1115"/>
      <c r="QF1115"/>
      <c r="QG1115"/>
      <c r="QH1115"/>
      <c r="QI1115"/>
      <c r="QJ1115"/>
      <c r="QK1115"/>
      <c r="QL1115"/>
      <c r="QM1115"/>
      <c r="QN1115"/>
      <c r="QO1115"/>
      <c r="QP1115"/>
      <c r="QQ1115"/>
      <c r="QR1115"/>
      <c r="QS1115"/>
      <c r="QT1115"/>
      <c r="QU1115"/>
      <c r="QV1115"/>
      <c r="QW1115"/>
      <c r="QX1115"/>
      <c r="QY1115"/>
      <c r="QZ1115"/>
      <c r="RA1115"/>
      <c r="RB1115"/>
      <c r="RC1115"/>
      <c r="RD1115"/>
      <c r="RE1115"/>
      <c r="RF1115"/>
      <c r="RG1115"/>
      <c r="RH1115"/>
      <c r="RI1115"/>
      <c r="RJ1115"/>
      <c r="RK1115"/>
      <c r="RL1115"/>
      <c r="RM1115"/>
      <c r="RN1115"/>
      <c r="RO1115"/>
      <c r="RP1115"/>
      <c r="RQ1115"/>
      <c r="RR1115"/>
      <c r="RS1115"/>
      <c r="RT1115"/>
      <c r="RU1115"/>
      <c r="RV1115"/>
      <c r="RW1115"/>
      <c r="RX1115"/>
      <c r="RY1115"/>
      <c r="RZ1115"/>
      <c r="SA1115"/>
      <c r="SB1115"/>
      <c r="SC1115"/>
      <c r="SD1115"/>
      <c r="SE1115"/>
      <c r="SF1115"/>
      <c r="SG1115"/>
      <c r="SH1115"/>
      <c r="SI1115"/>
      <c r="SJ1115"/>
      <c r="SK1115"/>
      <c r="SL1115"/>
      <c r="SM1115"/>
      <c r="SN1115"/>
      <c r="SO1115"/>
      <c r="SP1115"/>
      <c r="SQ1115"/>
      <c r="SR1115"/>
      <c r="SS1115"/>
      <c r="ST1115"/>
      <c r="SU1115"/>
      <c r="SV1115"/>
      <c r="SW1115"/>
      <c r="SX1115"/>
      <c r="SY1115"/>
      <c r="SZ1115"/>
      <c r="TA1115"/>
      <c r="TB1115"/>
      <c r="TC1115"/>
      <c r="TD1115"/>
      <c r="TE1115"/>
      <c r="TF1115"/>
      <c r="TG1115"/>
      <c r="TH1115"/>
      <c r="TI1115"/>
      <c r="TJ1115"/>
      <c r="TK1115"/>
      <c r="TL1115"/>
      <c r="TM1115"/>
      <c r="TN1115"/>
      <c r="TO1115"/>
      <c r="TP1115"/>
      <c r="TQ1115"/>
      <c r="TR1115"/>
      <c r="TS1115"/>
      <c r="TT1115"/>
      <c r="TU1115"/>
      <c r="TV1115"/>
      <c r="TW1115"/>
      <c r="TX1115"/>
      <c r="TY1115"/>
      <c r="TZ1115"/>
      <c r="UA1115"/>
      <c r="UB1115"/>
      <c r="UC1115"/>
      <c r="UD1115"/>
      <c r="UE1115"/>
      <c r="UF1115"/>
      <c r="UG1115"/>
      <c r="UH1115"/>
      <c r="UI1115"/>
      <c r="UJ1115"/>
      <c r="UK1115"/>
      <c r="UL1115"/>
      <c r="UM1115"/>
      <c r="UN1115"/>
      <c r="UO1115"/>
      <c r="UP1115"/>
      <c r="UQ1115"/>
      <c r="UR1115"/>
      <c r="US1115"/>
      <c r="UT1115"/>
      <c r="UU1115"/>
      <c r="UV1115"/>
      <c r="UW1115"/>
      <c r="UX1115"/>
      <c r="UY1115"/>
      <c r="UZ1115"/>
      <c r="VA1115"/>
      <c r="VB1115"/>
      <c r="VC1115"/>
      <c r="VD1115"/>
      <c r="VE1115"/>
      <c r="VF1115"/>
      <c r="VG1115"/>
      <c r="VH1115"/>
      <c r="VI1115"/>
      <c r="VJ1115"/>
      <c r="VK1115"/>
      <c r="VL1115"/>
      <c r="VM1115"/>
      <c r="VN1115"/>
      <c r="VO1115"/>
      <c r="VP1115"/>
      <c r="VQ1115"/>
      <c r="VR1115"/>
      <c r="VS1115"/>
      <c r="VT1115"/>
      <c r="VU1115"/>
      <c r="VV1115"/>
      <c r="VW1115"/>
      <c r="VX1115"/>
      <c r="VY1115"/>
      <c r="VZ1115"/>
      <c r="WA1115"/>
      <c r="WB1115"/>
      <c r="WC1115"/>
      <c r="WD1115"/>
      <c r="WE1115"/>
      <c r="WF1115"/>
      <c r="WG1115"/>
      <c r="WH1115"/>
      <c r="WI1115"/>
      <c r="WJ1115"/>
      <c r="WK1115"/>
      <c r="WL1115"/>
      <c r="WM1115"/>
      <c r="WN1115"/>
      <c r="WO1115"/>
      <c r="WP1115"/>
      <c r="WQ1115"/>
      <c r="WR1115"/>
      <c r="WS1115"/>
      <c r="WT1115"/>
      <c r="WU1115"/>
      <c r="WV1115"/>
      <c r="WW1115"/>
      <c r="WX1115"/>
      <c r="WY1115"/>
      <c r="WZ1115"/>
      <c r="XA1115"/>
      <c r="XB1115"/>
      <c r="XC1115"/>
      <c r="XD1115"/>
      <c r="XE1115"/>
      <c r="XF1115"/>
      <c r="XG1115"/>
      <c r="XH1115"/>
      <c r="XI1115"/>
      <c r="XJ1115"/>
      <c r="XK1115"/>
      <c r="XL1115"/>
      <c r="XM1115"/>
      <c r="XN1115"/>
      <c r="XO1115"/>
      <c r="XP1115"/>
      <c r="XQ1115"/>
      <c r="XR1115"/>
      <c r="XS1115"/>
      <c r="XT1115"/>
      <c r="XU1115"/>
      <c r="XV1115"/>
      <c r="XW1115"/>
      <c r="XX1115"/>
      <c r="XY1115"/>
      <c r="XZ1115"/>
      <c r="YA1115"/>
      <c r="YB1115"/>
      <c r="YC1115"/>
      <c r="YD1115"/>
      <c r="YE1115"/>
      <c r="YF1115"/>
      <c r="YG1115"/>
      <c r="YH1115"/>
      <c r="YI1115"/>
      <c r="YJ1115"/>
      <c r="YK1115"/>
      <c r="YL1115"/>
      <c r="YM1115"/>
      <c r="YN1115"/>
      <c r="YO1115"/>
      <c r="YP1115"/>
      <c r="YQ1115"/>
      <c r="YR1115"/>
      <c r="YS1115"/>
      <c r="YT1115"/>
      <c r="YU1115"/>
      <c r="YV1115"/>
      <c r="YW1115"/>
      <c r="YX1115"/>
      <c r="YY1115"/>
      <c r="YZ1115"/>
      <c r="ZA1115"/>
      <c r="ZB1115"/>
      <c r="ZC1115"/>
      <c r="ZD1115"/>
      <c r="ZE1115"/>
      <c r="ZF1115"/>
      <c r="ZG1115"/>
      <c r="ZH1115"/>
      <c r="ZI1115"/>
      <c r="ZJ1115"/>
      <c r="ZK1115"/>
      <c r="ZL1115"/>
      <c r="ZM1115"/>
      <c r="ZN1115"/>
      <c r="ZO1115"/>
      <c r="ZP1115"/>
      <c r="ZQ1115"/>
      <c r="ZR1115"/>
      <c r="ZS1115"/>
      <c r="ZT1115"/>
      <c r="ZU1115"/>
      <c r="ZV1115"/>
      <c r="ZW1115"/>
      <c r="ZX1115"/>
      <c r="ZY1115"/>
      <c r="ZZ1115"/>
      <c r="AAA1115"/>
      <c r="AAB1115"/>
      <c r="AAC1115"/>
      <c r="AAD1115"/>
      <c r="AAE1115"/>
      <c r="AAF1115"/>
      <c r="AAG1115"/>
      <c r="AAH1115"/>
      <c r="AAI1115"/>
      <c r="AAJ1115"/>
      <c r="AAK1115"/>
      <c r="AAL1115"/>
      <c r="AAM1115"/>
      <c r="AAN1115"/>
      <c r="AAO1115"/>
      <c r="AAP1115"/>
      <c r="AAQ1115"/>
      <c r="AAR1115"/>
      <c r="AAS1115"/>
      <c r="AAT1115"/>
      <c r="AAU1115"/>
      <c r="AAV1115"/>
      <c r="AAW1115"/>
      <c r="AAX1115"/>
      <c r="AAY1115"/>
      <c r="AAZ1115"/>
      <c r="ABA1115"/>
      <c r="ABB1115"/>
      <c r="ABC1115"/>
      <c r="ABD1115"/>
      <c r="ABE1115"/>
      <c r="ABF1115"/>
      <c r="ABG1115"/>
      <c r="ABH1115"/>
    </row>
    <row r="1116" spans="1:736" ht="45.75" customHeight="1">
      <c r="A1116" s="589">
        <f>1+A1115</f>
        <v>1115</v>
      </c>
      <c r="B1116" s="87" t="s">
        <v>10616</v>
      </c>
      <c r="C1116" s="70" t="s">
        <v>10617</v>
      </c>
      <c r="D1116" s="74" t="s">
        <v>6476</v>
      </c>
      <c r="E1116" s="71">
        <v>45580</v>
      </c>
      <c r="F1116" s="72">
        <v>45582</v>
      </c>
      <c r="G1116" s="72">
        <v>45646</v>
      </c>
      <c r="H1116" s="70" t="s">
        <v>416</v>
      </c>
      <c r="I1116" s="75" t="s">
        <v>9646</v>
      </c>
      <c r="J1116" s="95" t="s">
        <v>10618</v>
      </c>
      <c r="K1116" s="122">
        <v>79877855</v>
      </c>
      <c r="L1116" s="70">
        <v>1</v>
      </c>
      <c r="M1116" s="111" t="s">
        <v>97</v>
      </c>
      <c r="N1116" s="77" t="s">
        <v>5078</v>
      </c>
      <c r="O1116" s="87" t="s">
        <v>10395</v>
      </c>
      <c r="P1116" s="70" t="s">
        <v>10619</v>
      </c>
      <c r="Q1116" s="70" t="s">
        <v>10196</v>
      </c>
      <c r="R1116" s="79">
        <v>64</v>
      </c>
      <c r="S1116" s="70" t="s">
        <v>10620</v>
      </c>
      <c r="T1116" s="123" t="s">
        <v>10621</v>
      </c>
      <c r="U1116" s="124">
        <v>2024003627</v>
      </c>
      <c r="V1116" s="123" t="s">
        <v>10621</v>
      </c>
      <c r="W1116" s="125">
        <v>45581</v>
      </c>
      <c r="X1116" s="126" t="s">
        <v>103</v>
      </c>
      <c r="Y1116" s="311" t="s">
        <v>10622</v>
      </c>
      <c r="Z1116" s="84" t="s">
        <v>10621</v>
      </c>
      <c r="AA1116" s="86">
        <v>0</v>
      </c>
      <c r="AB1116" s="85">
        <v>0</v>
      </c>
      <c r="AC1116" s="86">
        <v>0</v>
      </c>
      <c r="AD1116" s="86">
        <v>0</v>
      </c>
      <c r="AE1116" s="86">
        <v>0</v>
      </c>
      <c r="AF1116" s="86">
        <v>0</v>
      </c>
      <c r="AG1116" s="86">
        <v>0</v>
      </c>
      <c r="AH1116" s="86">
        <v>0</v>
      </c>
      <c r="AI1116" s="86">
        <v>0</v>
      </c>
      <c r="AJ1116" s="86">
        <v>0</v>
      </c>
      <c r="AK1116" s="78" t="s">
        <v>104</v>
      </c>
      <c r="AL1116" s="103" t="s">
        <v>10623</v>
      </c>
      <c r="AM1116" s="70" t="s">
        <v>7291</v>
      </c>
      <c r="AN1116" s="76">
        <v>52019383</v>
      </c>
      <c r="AO1116" s="78" t="s">
        <v>114</v>
      </c>
      <c r="AP1116" s="70" t="s">
        <v>114</v>
      </c>
      <c r="AQ1116" s="118" t="s">
        <v>114</v>
      </c>
      <c r="AR1116" s="78" t="s">
        <v>114</v>
      </c>
      <c r="AS1116" s="70" t="s">
        <v>109</v>
      </c>
      <c r="AT1116" s="78" t="s">
        <v>109</v>
      </c>
      <c r="AU1116" s="78" t="s">
        <v>392</v>
      </c>
      <c r="AV1116" s="70" t="s">
        <v>9324</v>
      </c>
      <c r="AW1116" s="70" t="s">
        <v>9324</v>
      </c>
      <c r="AX1116" s="70" t="s">
        <v>109</v>
      </c>
      <c r="AY1116" s="70" t="s">
        <v>108</v>
      </c>
      <c r="AZ1116" s="92" t="s">
        <v>9324</v>
      </c>
      <c r="BA1116" s="70" t="s">
        <v>9324</v>
      </c>
      <c r="BB1116" s="100"/>
      <c r="BC1116" s="92" t="s">
        <v>9324</v>
      </c>
      <c r="BD1116" s="79" t="s">
        <v>9324</v>
      </c>
      <c r="BE1116" s="79" t="s">
        <v>9324</v>
      </c>
      <c r="BF1116" s="79" t="s">
        <v>9324</v>
      </c>
      <c r="BG1116" s="92" t="s">
        <v>9324</v>
      </c>
      <c r="BH1116" s="90" t="s">
        <v>10621</v>
      </c>
      <c r="BI1116" s="95" t="s">
        <v>227</v>
      </c>
      <c r="BJ1116" s="70" t="s">
        <v>9324</v>
      </c>
      <c r="BK1116" s="77" t="s">
        <v>114</v>
      </c>
      <c r="BL1116" s="92" t="s">
        <v>9324</v>
      </c>
      <c r="BM1116" s="161" t="s">
        <v>2539</v>
      </c>
      <c r="BN1116" s="104" t="s">
        <v>115</v>
      </c>
      <c r="BO1116" s="77" t="s">
        <v>9675</v>
      </c>
      <c r="BP1116" s="77" t="s">
        <v>10624</v>
      </c>
      <c r="BQ1116" s="77">
        <v>46</v>
      </c>
      <c r="BR1116" s="77">
        <v>28614</v>
      </c>
      <c r="BS1116" s="77" t="s">
        <v>109</v>
      </c>
      <c r="BT1116" s="77" t="s">
        <v>108</v>
      </c>
      <c r="BU1116" s="105" t="s">
        <v>108</v>
      </c>
      <c r="BV1116" s="77" t="s">
        <v>108</v>
      </c>
      <c r="BW1116" s="114" t="s">
        <v>108</v>
      </c>
      <c r="BX1116" s="95" t="s">
        <v>10625</v>
      </c>
      <c r="BY1116" s="77">
        <v>3012539022</v>
      </c>
      <c r="BZ1116" s="127" t="s">
        <v>10626</v>
      </c>
      <c r="CA1116" s="93" t="s">
        <v>5887</v>
      </c>
      <c r="CB1116" s="93" t="s">
        <v>5887</v>
      </c>
      <c r="CC1116" s="93" t="s">
        <v>109</v>
      </c>
      <c r="CD1116" s="93"/>
      <c r="CE1116" s="93"/>
      <c r="CF1116" s="93"/>
      <c r="CG1116" s="93"/>
      <c r="CH1116" s="93"/>
      <c r="CI1116" s="93"/>
      <c r="CJ1116" s="93"/>
      <c r="CK1116" s="93"/>
      <c r="CL1116" s="93"/>
      <c r="CM1116" s="93" t="s">
        <v>109</v>
      </c>
      <c r="CN1116" s="93"/>
      <c r="CO1116" s="50"/>
      <c r="CP1116" s="50"/>
      <c r="CQ1116" s="50"/>
      <c r="CR1116" s="50"/>
      <c r="CS1116" s="50"/>
      <c r="CT1116" s="50"/>
      <c r="CU1116" s="50"/>
      <c r="CV1116" s="50"/>
      <c r="CW1116" s="50"/>
      <c r="CX1116" s="50"/>
      <c r="CY1116" s="50"/>
      <c r="CZ1116" s="50"/>
      <c r="DA1116" s="50"/>
      <c r="DB1116" s="50"/>
      <c r="DC1116" s="50"/>
      <c r="DD1116" s="50"/>
      <c r="DE1116" s="50"/>
      <c r="DF1116" s="50"/>
      <c r="DG1116" s="50"/>
      <c r="DH1116" s="50"/>
      <c r="DI1116" s="50"/>
      <c r="DJ1116" s="50"/>
      <c r="DK1116" s="50"/>
      <c r="DL1116" s="50"/>
      <c r="DM1116" s="50"/>
      <c r="DN1116" s="50"/>
      <c r="DO1116" s="50"/>
      <c r="DP1116" s="50"/>
      <c r="DQ1116" s="50"/>
      <c r="DR1116" s="50"/>
      <c r="DS1116" s="50"/>
      <c r="DT1116" s="50"/>
      <c r="DU1116" s="50"/>
      <c r="DV1116" s="50"/>
      <c r="DW1116" s="50"/>
      <c r="DX1116" s="50"/>
      <c r="DY1116" s="50"/>
      <c r="DZ1116" s="50"/>
      <c r="EA1116" s="50"/>
      <c r="EB1116" s="50"/>
      <c r="EC1116" s="50"/>
      <c r="ED1116" s="50"/>
      <c r="EE1116" s="50"/>
    </row>
    <row r="1117" spans="1:736" ht="45.75" customHeight="1">
      <c r="A1117" s="589">
        <f>1+A1116</f>
        <v>1116</v>
      </c>
      <c r="B1117" s="151" t="s">
        <v>10627</v>
      </c>
      <c r="C1117" s="134" t="s">
        <v>10628</v>
      </c>
      <c r="D1117" s="138" t="s">
        <v>8490</v>
      </c>
      <c r="E1117" s="135">
        <v>45580</v>
      </c>
      <c r="F1117" s="136">
        <v>45581</v>
      </c>
      <c r="G1117" s="136">
        <v>45646</v>
      </c>
      <c r="H1117" s="134" t="s">
        <v>416</v>
      </c>
      <c r="I1117" s="139" t="s">
        <v>9646</v>
      </c>
      <c r="J1117" s="158" t="s">
        <v>10629</v>
      </c>
      <c r="K1117" s="251">
        <v>1072709600</v>
      </c>
      <c r="L1117" s="134">
        <v>7</v>
      </c>
      <c r="M1117" s="252" t="s">
        <v>97</v>
      </c>
      <c r="N1117" s="141" t="s">
        <v>5078</v>
      </c>
      <c r="O1117" s="151" t="s">
        <v>427</v>
      </c>
      <c r="P1117" s="134" t="s">
        <v>4755</v>
      </c>
      <c r="Q1117" s="134" t="s">
        <v>10397</v>
      </c>
      <c r="R1117" s="143">
        <v>65</v>
      </c>
      <c r="S1117" s="134" t="s">
        <v>9463</v>
      </c>
      <c r="T1117" s="253" t="s">
        <v>9944</v>
      </c>
      <c r="U1117" s="254">
        <v>2024003629</v>
      </c>
      <c r="V1117" s="253" t="s">
        <v>9944</v>
      </c>
      <c r="W1117" s="255">
        <v>45581</v>
      </c>
      <c r="X1117" s="256" t="s">
        <v>103</v>
      </c>
      <c r="Y1117" s="314" t="s">
        <v>9947</v>
      </c>
      <c r="Z1117" s="148" t="s">
        <v>9944</v>
      </c>
      <c r="AA1117" s="149">
        <v>0</v>
      </c>
      <c r="AB1117" s="150">
        <v>0</v>
      </c>
      <c r="AC1117" s="149">
        <v>0</v>
      </c>
      <c r="AD1117" s="149">
        <v>0</v>
      </c>
      <c r="AE1117" s="149">
        <v>0</v>
      </c>
      <c r="AF1117" s="149">
        <v>0</v>
      </c>
      <c r="AG1117" s="149">
        <v>0</v>
      </c>
      <c r="AH1117" s="149">
        <v>0</v>
      </c>
      <c r="AI1117" s="149">
        <v>0</v>
      </c>
      <c r="AJ1117" s="149">
        <v>0</v>
      </c>
      <c r="AK1117" s="142" t="s">
        <v>104</v>
      </c>
      <c r="AL1117" s="103" t="s">
        <v>10630</v>
      </c>
      <c r="AM1117" s="134" t="s">
        <v>7722</v>
      </c>
      <c r="AN1117" s="140">
        <v>20493796</v>
      </c>
      <c r="AO1117" s="142" t="s">
        <v>114</v>
      </c>
      <c r="AP1117" s="134" t="s">
        <v>114</v>
      </c>
      <c r="AQ1117" s="257" t="s">
        <v>114</v>
      </c>
      <c r="AR1117" s="142" t="s">
        <v>114</v>
      </c>
      <c r="AS1117" s="134" t="s">
        <v>578</v>
      </c>
      <c r="AT1117" s="142" t="s">
        <v>109</v>
      </c>
      <c r="AU1117" s="142" t="s">
        <v>392</v>
      </c>
      <c r="AV1117" s="134" t="s">
        <v>9324</v>
      </c>
      <c r="AW1117" s="134" t="s">
        <v>9324</v>
      </c>
      <c r="AX1117" s="134" t="s">
        <v>109</v>
      </c>
      <c r="AY1117" s="134" t="s">
        <v>108</v>
      </c>
      <c r="AZ1117" s="156" t="s">
        <v>9324</v>
      </c>
      <c r="BA1117" s="134" t="s">
        <v>9324</v>
      </c>
      <c r="BB1117" s="169"/>
      <c r="BC1117" s="156" t="s">
        <v>9324</v>
      </c>
      <c r="BD1117" s="143" t="s">
        <v>9324</v>
      </c>
      <c r="BE1117" s="143" t="s">
        <v>9324</v>
      </c>
      <c r="BF1117" s="143" t="s">
        <v>9324</v>
      </c>
      <c r="BG1117" s="156" t="s">
        <v>9324</v>
      </c>
      <c r="BH1117" s="153" t="s">
        <v>9944</v>
      </c>
      <c r="BI1117" s="158" t="s">
        <v>227</v>
      </c>
      <c r="BJ1117" s="134" t="s">
        <v>9324</v>
      </c>
      <c r="BK1117" s="141" t="s">
        <v>114</v>
      </c>
      <c r="BL1117" s="156" t="s">
        <v>9324</v>
      </c>
      <c r="BM1117" s="161" t="s">
        <v>10530</v>
      </c>
      <c r="BN1117" s="170" t="s">
        <v>161</v>
      </c>
      <c r="BO1117" s="141" t="s">
        <v>9675</v>
      </c>
      <c r="BP1117" s="141" t="s">
        <v>10631</v>
      </c>
      <c r="BQ1117" s="141">
        <v>28</v>
      </c>
      <c r="BR1117" s="141">
        <v>35156</v>
      </c>
      <c r="BS1117" s="141" t="s">
        <v>108</v>
      </c>
      <c r="BT1117" s="141" t="s">
        <v>108</v>
      </c>
      <c r="BU1117" s="166" t="s">
        <v>108</v>
      </c>
      <c r="BV1117" s="141" t="s">
        <v>108</v>
      </c>
      <c r="BW1117" s="114" t="s">
        <v>108</v>
      </c>
      <c r="BX1117" s="158" t="s">
        <v>10632</v>
      </c>
      <c r="BY1117" s="141" t="s">
        <v>10633</v>
      </c>
      <c r="BZ1117" s="259" t="s">
        <v>10634</v>
      </c>
      <c r="CA1117" s="157" t="s">
        <v>5887</v>
      </c>
      <c r="CB1117" s="157" t="s">
        <v>5887</v>
      </c>
      <c r="CC1117" s="157" t="s">
        <v>5887</v>
      </c>
      <c r="CD1117" s="157"/>
      <c r="CE1117" s="157"/>
      <c r="CF1117" s="157"/>
      <c r="CG1117" s="157"/>
      <c r="CH1117" s="157"/>
      <c r="CI1117" s="157"/>
      <c r="CJ1117" s="157"/>
      <c r="CK1117" s="157"/>
      <c r="CL1117" s="157"/>
      <c r="CM1117" s="157" t="s">
        <v>109</v>
      </c>
      <c r="CN1117" s="157"/>
      <c r="CO1117" s="50"/>
      <c r="CP1117" s="50"/>
      <c r="CQ1117" s="50"/>
      <c r="CR1117" s="50"/>
      <c r="CS1117" s="50"/>
      <c r="CT1117" s="50"/>
      <c r="CU1117" s="50"/>
      <c r="CV1117" s="50"/>
      <c r="CW1117" s="50"/>
      <c r="CX1117" s="50"/>
      <c r="CY1117" s="50"/>
      <c r="CZ1117" s="50"/>
      <c r="DA1117" s="50"/>
      <c r="DB1117" s="50"/>
      <c r="DC1117" s="50"/>
      <c r="DD1117" s="50"/>
      <c r="DE1117" s="50"/>
      <c r="DF1117" s="50"/>
      <c r="DG1117" s="50"/>
      <c r="DH1117" s="50"/>
      <c r="DI1117" s="50"/>
      <c r="DJ1117" s="50"/>
      <c r="DK1117" s="50"/>
      <c r="DL1117" s="50"/>
      <c r="DM1117" s="50"/>
      <c r="DN1117" s="50"/>
      <c r="DO1117" s="50"/>
      <c r="DP1117" s="50"/>
      <c r="DQ1117" s="50"/>
      <c r="DR1117" s="50"/>
      <c r="DS1117" s="50"/>
      <c r="DT1117" s="50"/>
      <c r="DU1117" s="50"/>
      <c r="DV1117" s="50"/>
      <c r="DW1117" s="50"/>
      <c r="DX1117" s="50"/>
      <c r="DY1117" s="50"/>
      <c r="DZ1117" s="50"/>
      <c r="EA1117" s="50"/>
      <c r="EB1117" s="50"/>
      <c r="EC1117" s="50"/>
      <c r="ED1117" s="50"/>
      <c r="EE1117" s="50"/>
    </row>
    <row r="1118" spans="1:736" ht="45.75" customHeight="1">
      <c r="A1118" s="589">
        <f>1+A1117</f>
        <v>1117</v>
      </c>
      <c r="B1118" s="151" t="s">
        <v>10635</v>
      </c>
      <c r="C1118" s="134" t="s">
        <v>10636</v>
      </c>
      <c r="D1118" s="138" t="s">
        <v>8144</v>
      </c>
      <c r="E1118" s="135">
        <v>45580</v>
      </c>
      <c r="F1118" s="136">
        <v>45581</v>
      </c>
      <c r="G1118" s="136">
        <v>45646</v>
      </c>
      <c r="H1118" s="134" t="s">
        <v>416</v>
      </c>
      <c r="I1118" s="139" t="s">
        <v>9637</v>
      </c>
      <c r="J1118" s="158" t="s">
        <v>10637</v>
      </c>
      <c r="K1118" s="251">
        <v>1218716142</v>
      </c>
      <c r="L1118" s="134">
        <v>3</v>
      </c>
      <c r="M1118" s="252" t="s">
        <v>97</v>
      </c>
      <c r="N1118" s="141" t="s">
        <v>5078</v>
      </c>
      <c r="O1118" s="151" t="s">
        <v>427</v>
      </c>
      <c r="P1118" s="134" t="s">
        <v>10638</v>
      </c>
      <c r="Q1118" s="134" t="s">
        <v>9943</v>
      </c>
      <c r="R1118" s="143">
        <v>65</v>
      </c>
      <c r="S1118" s="134" t="s">
        <v>10639</v>
      </c>
      <c r="T1118" s="253" t="s">
        <v>10640</v>
      </c>
      <c r="U1118" s="254">
        <v>2024003633</v>
      </c>
      <c r="V1118" s="253" t="s">
        <v>10640</v>
      </c>
      <c r="W1118" s="255">
        <v>45581</v>
      </c>
      <c r="X1118" s="256" t="s">
        <v>103</v>
      </c>
      <c r="Y1118" s="314" t="s">
        <v>10641</v>
      </c>
      <c r="Z1118" s="148" t="s">
        <v>10640</v>
      </c>
      <c r="AA1118" s="149">
        <v>0</v>
      </c>
      <c r="AB1118" s="150">
        <v>0</v>
      </c>
      <c r="AC1118" s="149">
        <v>0</v>
      </c>
      <c r="AD1118" s="149">
        <v>0</v>
      </c>
      <c r="AE1118" s="149">
        <v>0</v>
      </c>
      <c r="AF1118" s="149">
        <v>0</v>
      </c>
      <c r="AG1118" s="149">
        <v>0</v>
      </c>
      <c r="AH1118" s="149">
        <v>0</v>
      </c>
      <c r="AI1118" s="149">
        <v>0</v>
      </c>
      <c r="AJ1118" s="149">
        <v>0</v>
      </c>
      <c r="AK1118" s="142" t="s">
        <v>104</v>
      </c>
      <c r="AL1118" s="103" t="s">
        <v>10642</v>
      </c>
      <c r="AM1118" s="134" t="s">
        <v>10643</v>
      </c>
      <c r="AN1118" s="140">
        <v>1032455369</v>
      </c>
      <c r="AO1118" s="142" t="s">
        <v>114</v>
      </c>
      <c r="AP1118" s="134" t="s">
        <v>114</v>
      </c>
      <c r="AQ1118" s="257" t="s">
        <v>114</v>
      </c>
      <c r="AR1118" s="142" t="s">
        <v>114</v>
      </c>
      <c r="AS1118" s="134" t="s">
        <v>109</v>
      </c>
      <c r="AT1118" s="142" t="s">
        <v>109</v>
      </c>
      <c r="AU1118" s="142" t="s">
        <v>392</v>
      </c>
      <c r="AV1118" s="134" t="s">
        <v>9324</v>
      </c>
      <c r="AW1118" s="134" t="s">
        <v>9324</v>
      </c>
      <c r="AX1118" s="134" t="s">
        <v>109</v>
      </c>
      <c r="AY1118" s="134" t="s">
        <v>108</v>
      </c>
      <c r="AZ1118" s="156" t="s">
        <v>9324</v>
      </c>
      <c r="BA1118" s="134" t="s">
        <v>9324</v>
      </c>
      <c r="BB1118" s="169"/>
      <c r="BC1118" s="156" t="s">
        <v>9324</v>
      </c>
      <c r="BD1118" s="143" t="s">
        <v>9324</v>
      </c>
      <c r="BE1118" s="143" t="s">
        <v>9324</v>
      </c>
      <c r="BF1118" s="143" t="s">
        <v>9324</v>
      </c>
      <c r="BG1118" s="156" t="s">
        <v>9324</v>
      </c>
      <c r="BH1118" s="153" t="s">
        <v>10640</v>
      </c>
      <c r="BI1118" s="349" t="s">
        <v>113</v>
      </c>
      <c r="BJ1118" s="134" t="s">
        <v>9324</v>
      </c>
      <c r="BK1118" s="141" t="s">
        <v>114</v>
      </c>
      <c r="BL1118" s="156" t="s">
        <v>9324</v>
      </c>
      <c r="BM1118" s="158"/>
      <c r="BN1118" s="170" t="s">
        <v>115</v>
      </c>
      <c r="BO1118" s="141" t="s">
        <v>9998</v>
      </c>
      <c r="BP1118" s="141" t="s">
        <v>10644</v>
      </c>
      <c r="BQ1118" s="141">
        <v>25</v>
      </c>
      <c r="BR1118" s="141">
        <v>36177</v>
      </c>
      <c r="BS1118" s="141" t="s">
        <v>109</v>
      </c>
      <c r="BT1118" s="141" t="s">
        <v>108</v>
      </c>
      <c r="BU1118" s="166" t="s">
        <v>108</v>
      </c>
      <c r="BV1118" s="141" t="s">
        <v>108</v>
      </c>
      <c r="BW1118" s="114" t="s">
        <v>108</v>
      </c>
      <c r="BX1118" s="158" t="s">
        <v>10645</v>
      </c>
      <c r="BY1118" s="141" t="s">
        <v>10646</v>
      </c>
      <c r="BZ1118" s="259" t="s">
        <v>10647</v>
      </c>
      <c r="CA1118" s="157" t="s">
        <v>109</v>
      </c>
      <c r="CB1118" s="157" t="s">
        <v>109</v>
      </c>
      <c r="CC1118" s="157" t="s">
        <v>5887</v>
      </c>
      <c r="CD1118" s="157"/>
      <c r="CE1118" s="157"/>
      <c r="CF1118" s="157"/>
      <c r="CG1118" s="157"/>
      <c r="CH1118" s="157"/>
      <c r="CI1118" s="157"/>
      <c r="CJ1118" s="157"/>
      <c r="CK1118" s="157"/>
      <c r="CL1118" s="157"/>
      <c r="CM1118" s="157" t="s">
        <v>109</v>
      </c>
      <c r="CN1118" s="157"/>
      <c r="CO1118" s="50"/>
      <c r="CP1118" s="50"/>
      <c r="CQ1118" s="50"/>
      <c r="CR1118" s="50"/>
      <c r="CS1118" s="50"/>
      <c r="CT1118" s="50"/>
      <c r="CU1118" s="50"/>
      <c r="CV1118" s="50"/>
      <c r="CW1118" s="50"/>
      <c r="CX1118" s="50"/>
      <c r="CY1118" s="50"/>
      <c r="CZ1118" s="50"/>
      <c r="DA1118" s="50"/>
      <c r="DB1118" s="50"/>
      <c r="DC1118" s="50"/>
      <c r="DD1118" s="50"/>
      <c r="DE1118" s="50"/>
      <c r="DF1118" s="50"/>
      <c r="DG1118" s="50"/>
      <c r="DH1118" s="50"/>
      <c r="DI1118" s="50"/>
      <c r="DJ1118" s="50"/>
      <c r="DK1118" s="50"/>
      <c r="DL1118" s="50"/>
      <c r="DM1118" s="50"/>
      <c r="DN1118" s="50"/>
      <c r="DO1118" s="50"/>
      <c r="DP1118" s="50"/>
      <c r="DQ1118" s="50"/>
      <c r="DR1118" s="50"/>
      <c r="DS1118" s="50"/>
      <c r="DT1118" s="50"/>
      <c r="DU1118" s="50"/>
      <c r="DV1118" s="50"/>
      <c r="DW1118" s="50"/>
      <c r="DX1118" s="50"/>
      <c r="DY1118" s="50"/>
      <c r="DZ1118" s="50"/>
      <c r="EA1118" s="50"/>
      <c r="EB1118" s="50"/>
      <c r="EC1118" s="50"/>
      <c r="ED1118" s="50"/>
      <c r="EE1118" s="50"/>
    </row>
    <row r="1119" spans="1:736" ht="45.75" customHeight="1">
      <c r="A1119" s="589">
        <f>1+A1118</f>
        <v>1118</v>
      </c>
      <c r="B1119" s="151" t="s">
        <v>10648</v>
      </c>
      <c r="C1119" s="134" t="s">
        <v>10649</v>
      </c>
      <c r="D1119" s="138" t="s">
        <v>108</v>
      </c>
      <c r="E1119" s="135">
        <v>45580</v>
      </c>
      <c r="F1119" s="136">
        <v>45582</v>
      </c>
      <c r="G1119" s="136">
        <v>45646</v>
      </c>
      <c r="H1119" s="134" t="s">
        <v>416</v>
      </c>
      <c r="I1119" s="139" t="s">
        <v>9646</v>
      </c>
      <c r="J1119" s="134" t="s">
        <v>10650</v>
      </c>
      <c r="K1119" s="271">
        <v>1064991276</v>
      </c>
      <c r="L1119" s="201">
        <v>0</v>
      </c>
      <c r="M1119" s="272" t="s">
        <v>97</v>
      </c>
      <c r="N1119" s="208" t="s">
        <v>5078</v>
      </c>
      <c r="O1119" s="218" t="s">
        <v>1061</v>
      </c>
      <c r="P1119" s="201" t="s">
        <v>10651</v>
      </c>
      <c r="Q1119" s="201" t="s">
        <v>10397</v>
      </c>
      <c r="R1119" s="210">
        <v>64</v>
      </c>
      <c r="S1119" s="201" t="s">
        <v>10652</v>
      </c>
      <c r="T1119" s="273" t="s">
        <v>10653</v>
      </c>
      <c r="U1119" s="274">
        <v>2024003631</v>
      </c>
      <c r="V1119" s="273" t="s">
        <v>10653</v>
      </c>
      <c r="W1119" s="275">
        <v>45581</v>
      </c>
      <c r="X1119" s="276" t="s">
        <v>103</v>
      </c>
      <c r="Y1119" s="313" t="s">
        <v>10654</v>
      </c>
      <c r="Z1119" s="215" t="s">
        <v>10653</v>
      </c>
      <c r="AA1119" s="216">
        <v>0</v>
      </c>
      <c r="AB1119" s="217">
        <v>0</v>
      </c>
      <c r="AC1119" s="216">
        <v>0</v>
      </c>
      <c r="AD1119" s="216">
        <v>0</v>
      </c>
      <c r="AE1119" s="216">
        <v>0</v>
      </c>
      <c r="AF1119" s="216">
        <v>0</v>
      </c>
      <c r="AG1119" s="216">
        <v>0</v>
      </c>
      <c r="AH1119" s="216">
        <v>0</v>
      </c>
      <c r="AI1119" s="216">
        <v>0</v>
      </c>
      <c r="AJ1119" s="216">
        <v>0</v>
      </c>
      <c r="AK1119" s="209" t="s">
        <v>104</v>
      </c>
      <c r="AL1119" s="191" t="s">
        <v>10655</v>
      </c>
      <c r="AM1119" s="201" t="s">
        <v>10656</v>
      </c>
      <c r="AN1119" s="207">
        <v>63514159</v>
      </c>
      <c r="AO1119" s="209" t="s">
        <v>114</v>
      </c>
      <c r="AP1119" s="201" t="s">
        <v>114</v>
      </c>
      <c r="AQ1119" s="277" t="s">
        <v>114</v>
      </c>
      <c r="AR1119" s="209" t="s">
        <v>114</v>
      </c>
      <c r="AS1119" s="201" t="s">
        <v>109</v>
      </c>
      <c r="AT1119" s="209" t="s">
        <v>109</v>
      </c>
      <c r="AU1119" s="209" t="s">
        <v>392</v>
      </c>
      <c r="AV1119" s="201" t="s">
        <v>9324</v>
      </c>
      <c r="AW1119" s="201" t="s">
        <v>9324</v>
      </c>
      <c r="AX1119" s="201" t="s">
        <v>109</v>
      </c>
      <c r="AY1119" s="201" t="s">
        <v>108</v>
      </c>
      <c r="AZ1119" s="240" t="s">
        <v>9324</v>
      </c>
      <c r="BA1119" s="201" t="s">
        <v>9324</v>
      </c>
      <c r="BB1119" s="241"/>
      <c r="BC1119" s="240" t="s">
        <v>9324</v>
      </c>
      <c r="BD1119" s="210" t="s">
        <v>9324</v>
      </c>
      <c r="BE1119" s="210" t="s">
        <v>9324</v>
      </c>
      <c r="BF1119" s="210" t="s">
        <v>9324</v>
      </c>
      <c r="BG1119" s="240" t="s">
        <v>9324</v>
      </c>
      <c r="BH1119" s="221" t="s">
        <v>10653</v>
      </c>
      <c r="BI1119" s="349" t="s">
        <v>113</v>
      </c>
      <c r="BJ1119" s="201" t="s">
        <v>9324</v>
      </c>
      <c r="BK1119" s="208" t="s">
        <v>114</v>
      </c>
      <c r="BL1119" s="240" t="s">
        <v>9324</v>
      </c>
      <c r="BM1119" s="398" t="s">
        <v>10657</v>
      </c>
      <c r="BN1119" s="292" t="s">
        <v>115</v>
      </c>
      <c r="BO1119" s="208" t="s">
        <v>10175</v>
      </c>
      <c r="BP1119" s="208" t="s">
        <v>10658</v>
      </c>
      <c r="BQ1119" s="208">
        <v>34</v>
      </c>
      <c r="BR1119" s="208">
        <v>32896</v>
      </c>
      <c r="BS1119" s="208" t="s">
        <v>109</v>
      </c>
      <c r="BT1119" s="208" t="s">
        <v>108</v>
      </c>
      <c r="BU1119" s="237" t="s">
        <v>108</v>
      </c>
      <c r="BV1119" s="208" t="s">
        <v>108</v>
      </c>
      <c r="BW1119" s="278" t="s">
        <v>108</v>
      </c>
      <c r="BX1119" s="224" t="s">
        <v>10659</v>
      </c>
      <c r="BY1119" s="208">
        <v>8852157</v>
      </c>
      <c r="BZ1119" s="329" t="s">
        <v>10660</v>
      </c>
      <c r="CA1119" s="358" t="s">
        <v>5887</v>
      </c>
      <c r="CB1119" s="358" t="s">
        <v>5887</v>
      </c>
      <c r="CC1119" s="360"/>
      <c r="CD1119" s="359"/>
      <c r="CE1119" s="157"/>
      <c r="CF1119" s="157"/>
      <c r="CG1119" s="157"/>
      <c r="CH1119" s="157"/>
      <c r="CI1119" s="157"/>
      <c r="CJ1119" s="157"/>
      <c r="CK1119" s="157"/>
      <c r="CL1119" s="157"/>
      <c r="CM1119" s="157" t="s">
        <v>109</v>
      </c>
      <c r="CN1119" s="157"/>
      <c r="CO1119" s="50"/>
      <c r="CP1119" s="50"/>
      <c r="CQ1119" s="50"/>
      <c r="CR1119" s="50"/>
      <c r="CS1119" s="50"/>
      <c r="CT1119" s="50"/>
      <c r="CU1119" s="50"/>
      <c r="CV1119" s="50"/>
      <c r="CW1119" s="50"/>
      <c r="CX1119" s="50"/>
      <c r="CY1119" s="50"/>
      <c r="CZ1119" s="50"/>
      <c r="DA1119" s="50"/>
      <c r="DB1119" s="50"/>
      <c r="DC1119" s="50"/>
      <c r="DD1119" s="50"/>
      <c r="DE1119" s="50"/>
      <c r="DF1119" s="50"/>
      <c r="DG1119" s="50"/>
      <c r="DH1119" s="50"/>
      <c r="DI1119" s="50"/>
      <c r="DJ1119" s="50"/>
      <c r="DK1119" s="50"/>
      <c r="DL1119" s="50"/>
      <c r="DM1119" s="50"/>
      <c r="DN1119" s="50"/>
      <c r="DO1119" s="50"/>
      <c r="DP1119" s="50"/>
      <c r="DQ1119" s="50"/>
      <c r="DR1119" s="50"/>
      <c r="DS1119" s="50"/>
      <c r="DT1119" s="50"/>
      <c r="DU1119" s="50"/>
      <c r="DV1119" s="50"/>
      <c r="DW1119" s="50"/>
      <c r="DX1119" s="50"/>
      <c r="DY1119" s="50"/>
      <c r="DZ1119" s="50"/>
      <c r="EA1119" s="50"/>
      <c r="EB1119" s="50"/>
      <c r="EC1119" s="50"/>
      <c r="ED1119" s="50"/>
      <c r="EE1119" s="50"/>
      <c r="EF1119" s="297"/>
      <c r="EG1119" s="297"/>
      <c r="EH1119" s="297"/>
      <c r="EI1119" s="297"/>
      <c r="EJ1119" s="297"/>
      <c r="EK1119" s="297"/>
      <c r="EL1119" s="297"/>
      <c r="EM1119" s="297"/>
      <c r="EN1119" s="297"/>
      <c r="EO1119" s="297"/>
      <c r="EP1119" s="297"/>
      <c r="EQ1119" s="297"/>
      <c r="ER1119" s="297"/>
      <c r="ES1119" s="297"/>
      <c r="ET1119" s="297"/>
      <c r="EU1119" s="297"/>
      <c r="EV1119" s="297"/>
      <c r="EW1119" s="297"/>
      <c r="EX1119" s="297"/>
      <c r="EY1119" s="297"/>
      <c r="EZ1119" s="297"/>
      <c r="FA1119" s="297"/>
      <c r="FB1119" s="297"/>
      <c r="FC1119" s="297"/>
      <c r="FD1119" s="297"/>
      <c r="FE1119" s="297"/>
      <c r="FF1119" s="297"/>
      <c r="FG1119" s="297"/>
      <c r="FH1119" s="297"/>
      <c r="FI1119" s="297"/>
      <c r="FJ1119" s="297"/>
      <c r="FK1119" s="297"/>
      <c r="FL1119" s="297"/>
      <c r="FM1119" s="297"/>
      <c r="FN1119" s="297"/>
      <c r="FO1119" s="297"/>
      <c r="FP1119" s="297"/>
      <c r="FQ1119" s="297"/>
      <c r="FR1119" s="297"/>
      <c r="FS1119" s="297"/>
    </row>
    <row r="1120" spans="1:736" ht="45.75" customHeight="1">
      <c r="A1120" s="589">
        <f>1+A1119</f>
        <v>1119</v>
      </c>
      <c r="B1120" s="151" t="s">
        <v>10661</v>
      </c>
      <c r="C1120" s="134" t="s">
        <v>10662</v>
      </c>
      <c r="D1120" s="138" t="s">
        <v>6359</v>
      </c>
      <c r="E1120" s="135">
        <v>45580</v>
      </c>
      <c r="F1120" s="136">
        <v>45582</v>
      </c>
      <c r="G1120" s="136">
        <v>45646</v>
      </c>
      <c r="H1120" s="134" t="s">
        <v>416</v>
      </c>
      <c r="I1120" s="139" t="s">
        <v>9646</v>
      </c>
      <c r="J1120" s="158" t="s">
        <v>10663</v>
      </c>
      <c r="K1120" s="251">
        <v>35197515</v>
      </c>
      <c r="L1120" s="134">
        <v>4</v>
      </c>
      <c r="M1120" s="252" t="s">
        <v>97</v>
      </c>
      <c r="N1120" s="141" t="s">
        <v>5078</v>
      </c>
      <c r="O1120" s="151" t="s">
        <v>1061</v>
      </c>
      <c r="P1120" s="134" t="s">
        <v>10664</v>
      </c>
      <c r="Q1120" s="134" t="s">
        <v>7596</v>
      </c>
      <c r="R1120" s="143">
        <v>64</v>
      </c>
      <c r="S1120" s="134" t="s">
        <v>9265</v>
      </c>
      <c r="T1120" s="253" t="s">
        <v>10665</v>
      </c>
      <c r="U1120" s="254">
        <v>2024003632</v>
      </c>
      <c r="V1120" s="253" t="s">
        <v>10665</v>
      </c>
      <c r="W1120" s="255">
        <v>45581</v>
      </c>
      <c r="X1120" s="256" t="s">
        <v>103</v>
      </c>
      <c r="Y1120" s="314" t="s">
        <v>10666</v>
      </c>
      <c r="Z1120" s="148" t="s">
        <v>10665</v>
      </c>
      <c r="AA1120" s="149">
        <v>0</v>
      </c>
      <c r="AB1120" s="150">
        <v>0</v>
      </c>
      <c r="AC1120" s="149">
        <v>0</v>
      </c>
      <c r="AD1120" s="149">
        <v>0</v>
      </c>
      <c r="AE1120" s="149">
        <v>0</v>
      </c>
      <c r="AF1120" s="149">
        <v>0</v>
      </c>
      <c r="AG1120" s="149">
        <v>0</v>
      </c>
      <c r="AH1120" s="149">
        <v>0</v>
      </c>
      <c r="AI1120" s="149">
        <v>0</v>
      </c>
      <c r="AJ1120" s="149">
        <v>0</v>
      </c>
      <c r="AK1120" s="142" t="s">
        <v>104</v>
      </c>
      <c r="AL1120" s="103" t="s">
        <v>10667</v>
      </c>
      <c r="AM1120" s="134" t="s">
        <v>2422</v>
      </c>
      <c r="AN1120" s="140">
        <v>35196208</v>
      </c>
      <c r="AO1120" s="142" t="s">
        <v>114</v>
      </c>
      <c r="AP1120" s="134" t="s">
        <v>114</v>
      </c>
      <c r="AQ1120" s="257" t="s">
        <v>114</v>
      </c>
      <c r="AR1120" s="142" t="s">
        <v>114</v>
      </c>
      <c r="AS1120" s="134" t="s">
        <v>109</v>
      </c>
      <c r="AT1120" s="142" t="s">
        <v>109</v>
      </c>
      <c r="AU1120" s="142" t="s">
        <v>392</v>
      </c>
      <c r="AV1120" s="134" t="s">
        <v>9324</v>
      </c>
      <c r="AW1120" s="134" t="s">
        <v>9324</v>
      </c>
      <c r="AX1120" s="134" t="s">
        <v>109</v>
      </c>
      <c r="AY1120" s="134" t="s">
        <v>108</v>
      </c>
      <c r="AZ1120" s="156" t="s">
        <v>9324</v>
      </c>
      <c r="BA1120" s="134" t="s">
        <v>9324</v>
      </c>
      <c r="BB1120" s="169"/>
      <c r="BC1120" s="156" t="s">
        <v>9324</v>
      </c>
      <c r="BD1120" s="143" t="s">
        <v>9324</v>
      </c>
      <c r="BE1120" s="143" t="s">
        <v>9324</v>
      </c>
      <c r="BF1120" s="143" t="s">
        <v>9324</v>
      </c>
      <c r="BG1120" s="156" t="s">
        <v>9324</v>
      </c>
      <c r="BH1120" s="153" t="s">
        <v>10665</v>
      </c>
      <c r="BI1120" s="349" t="s">
        <v>113</v>
      </c>
      <c r="BJ1120" s="134" t="s">
        <v>9324</v>
      </c>
      <c r="BK1120" s="141" t="s">
        <v>114</v>
      </c>
      <c r="BL1120" s="156" t="s">
        <v>9324</v>
      </c>
      <c r="BM1120" s="158"/>
      <c r="BN1120" s="170" t="s">
        <v>161</v>
      </c>
      <c r="BO1120" s="141" t="s">
        <v>9675</v>
      </c>
      <c r="BP1120" s="141" t="s">
        <v>10008</v>
      </c>
      <c r="BQ1120" s="141">
        <v>43</v>
      </c>
      <c r="BR1120" s="141">
        <v>29738</v>
      </c>
      <c r="BS1120" s="141" t="s">
        <v>108</v>
      </c>
      <c r="BT1120" s="141" t="s">
        <v>108</v>
      </c>
      <c r="BU1120" s="166" t="s">
        <v>108</v>
      </c>
      <c r="BV1120" s="141" t="s">
        <v>108</v>
      </c>
      <c r="BW1120" s="114" t="s">
        <v>108</v>
      </c>
      <c r="BX1120" s="158" t="s">
        <v>10668</v>
      </c>
      <c r="BY1120" s="141" t="s">
        <v>10669</v>
      </c>
      <c r="BZ1120" s="259" t="s">
        <v>10670</v>
      </c>
      <c r="CA1120" s="157" t="s">
        <v>109</v>
      </c>
      <c r="CB1120" s="157" t="s">
        <v>109</v>
      </c>
      <c r="CC1120" s="157"/>
      <c r="CD1120" s="157"/>
      <c r="CE1120" s="157"/>
      <c r="CF1120" s="157"/>
      <c r="CG1120" s="157"/>
      <c r="CH1120" s="157"/>
      <c r="CI1120" s="157"/>
      <c r="CJ1120" s="157"/>
      <c r="CK1120" s="157"/>
      <c r="CL1120" s="157"/>
      <c r="CM1120" s="157" t="s">
        <v>109</v>
      </c>
      <c r="CN1120" s="157"/>
      <c r="CO1120" s="50"/>
      <c r="CP1120" s="50"/>
      <c r="CQ1120" s="50"/>
      <c r="CR1120" s="50"/>
      <c r="CS1120" s="50"/>
      <c r="CT1120" s="50"/>
      <c r="CU1120" s="50"/>
      <c r="CV1120" s="50"/>
      <c r="CW1120" s="50"/>
      <c r="CX1120" s="50"/>
      <c r="CY1120" s="50"/>
      <c r="CZ1120" s="50"/>
      <c r="DA1120" s="50"/>
      <c r="DB1120" s="50"/>
      <c r="DC1120" s="50"/>
      <c r="DD1120" s="50"/>
      <c r="DE1120" s="50"/>
      <c r="DF1120" s="50"/>
      <c r="DG1120" s="50"/>
      <c r="DH1120" s="50"/>
      <c r="DI1120" s="50"/>
      <c r="DJ1120" s="50"/>
      <c r="DK1120" s="50"/>
      <c r="DL1120" s="50"/>
      <c r="DM1120" s="50"/>
      <c r="DN1120" s="50"/>
      <c r="DO1120" s="50"/>
      <c r="DP1120" s="50"/>
      <c r="DQ1120" s="50"/>
      <c r="DR1120" s="50"/>
      <c r="DS1120" s="50"/>
      <c r="DT1120" s="50"/>
      <c r="DU1120" s="50"/>
      <c r="DV1120" s="50"/>
      <c r="DW1120" s="50"/>
      <c r="DX1120" s="50"/>
      <c r="DY1120" s="50"/>
      <c r="DZ1120" s="50"/>
      <c r="EA1120" s="50"/>
      <c r="EB1120" s="50"/>
      <c r="EC1120" s="50"/>
      <c r="ED1120" s="50"/>
      <c r="EE1120" s="50"/>
    </row>
    <row r="1121" spans="1:736" s="351" customFormat="1" ht="45.75" customHeight="1">
      <c r="A1121" s="589">
        <f>1+A1120</f>
        <v>1120</v>
      </c>
      <c r="B1121" s="151" t="s">
        <v>10671</v>
      </c>
      <c r="C1121" s="134" t="s">
        <v>10672</v>
      </c>
      <c r="D1121" s="138" t="s">
        <v>6359</v>
      </c>
      <c r="E1121" s="135">
        <v>45581</v>
      </c>
      <c r="F1121" s="136">
        <v>45582</v>
      </c>
      <c r="G1121" s="136">
        <v>45646</v>
      </c>
      <c r="H1121" s="134" t="s">
        <v>416</v>
      </c>
      <c r="I1121" s="139" t="s">
        <v>9646</v>
      </c>
      <c r="J1121" s="158" t="s">
        <v>10673</v>
      </c>
      <c r="K1121" s="251">
        <v>51924583</v>
      </c>
      <c r="L1121" s="134">
        <v>3</v>
      </c>
      <c r="M1121" s="252" t="s">
        <v>97</v>
      </c>
      <c r="N1121" s="141" t="s">
        <v>5078</v>
      </c>
      <c r="O1121" s="151" t="s">
        <v>5898</v>
      </c>
      <c r="P1121" s="134" t="s">
        <v>10674</v>
      </c>
      <c r="Q1121" s="134" t="s">
        <v>7596</v>
      </c>
      <c r="R1121" s="143">
        <v>64</v>
      </c>
      <c r="S1121" s="134" t="s">
        <v>9265</v>
      </c>
      <c r="T1121" s="253" t="s">
        <v>10665</v>
      </c>
      <c r="U1121" s="254">
        <v>2024003638</v>
      </c>
      <c r="V1121" s="253" t="s">
        <v>10665</v>
      </c>
      <c r="W1121" s="255">
        <v>45581</v>
      </c>
      <c r="X1121" s="256" t="s">
        <v>103</v>
      </c>
      <c r="Y1121" s="314" t="s">
        <v>10666</v>
      </c>
      <c r="Z1121" s="148" t="s">
        <v>10665</v>
      </c>
      <c r="AA1121" s="149">
        <v>0</v>
      </c>
      <c r="AB1121" s="150">
        <v>0</v>
      </c>
      <c r="AC1121" s="149">
        <v>0</v>
      </c>
      <c r="AD1121" s="149">
        <v>0</v>
      </c>
      <c r="AE1121" s="149">
        <v>0</v>
      </c>
      <c r="AF1121" s="149">
        <v>0</v>
      </c>
      <c r="AG1121" s="149">
        <v>0</v>
      </c>
      <c r="AH1121" s="149">
        <v>0</v>
      </c>
      <c r="AI1121" s="149">
        <v>0</v>
      </c>
      <c r="AJ1121" s="149">
        <v>0</v>
      </c>
      <c r="AK1121" s="142" t="s">
        <v>104</v>
      </c>
      <c r="AL1121" s="103" t="s">
        <v>10675</v>
      </c>
      <c r="AM1121" s="134" t="s">
        <v>2422</v>
      </c>
      <c r="AN1121" s="140">
        <v>35196208</v>
      </c>
      <c r="AO1121" s="142" t="s">
        <v>114</v>
      </c>
      <c r="AP1121" s="134" t="s">
        <v>114</v>
      </c>
      <c r="AQ1121" s="257" t="s">
        <v>114</v>
      </c>
      <c r="AR1121" s="142" t="s">
        <v>114</v>
      </c>
      <c r="AS1121" s="134" t="s">
        <v>109</v>
      </c>
      <c r="AT1121" s="142" t="s">
        <v>109</v>
      </c>
      <c r="AU1121" s="142" t="s">
        <v>392</v>
      </c>
      <c r="AV1121" s="134" t="s">
        <v>9324</v>
      </c>
      <c r="AW1121" s="134" t="s">
        <v>9324</v>
      </c>
      <c r="AX1121" s="134" t="s">
        <v>109</v>
      </c>
      <c r="AY1121" s="134" t="s">
        <v>108</v>
      </c>
      <c r="AZ1121" s="156" t="s">
        <v>9324</v>
      </c>
      <c r="BA1121" s="134" t="s">
        <v>9324</v>
      </c>
      <c r="BB1121" s="169"/>
      <c r="BC1121" s="156" t="s">
        <v>9324</v>
      </c>
      <c r="BD1121" s="143" t="s">
        <v>9324</v>
      </c>
      <c r="BE1121" s="143" t="s">
        <v>9324</v>
      </c>
      <c r="BF1121" s="143" t="s">
        <v>9324</v>
      </c>
      <c r="BG1121" s="156" t="s">
        <v>9324</v>
      </c>
      <c r="BH1121" s="153" t="s">
        <v>10665</v>
      </c>
      <c r="BI1121" s="349" t="s">
        <v>113</v>
      </c>
      <c r="BJ1121" s="134" t="s">
        <v>9324</v>
      </c>
      <c r="BK1121" s="141" t="s">
        <v>114</v>
      </c>
      <c r="BL1121" s="156" t="s">
        <v>9324</v>
      </c>
      <c r="BM1121" s="158"/>
      <c r="BN1121" s="170" t="s">
        <v>161</v>
      </c>
      <c r="BO1121" s="141" t="s">
        <v>9675</v>
      </c>
      <c r="BP1121" s="141" t="s">
        <v>10008</v>
      </c>
      <c r="BQ1121" s="141">
        <v>55</v>
      </c>
      <c r="BR1121" s="141">
        <v>25234</v>
      </c>
      <c r="BS1121" s="141" t="s">
        <v>108</v>
      </c>
      <c r="BT1121" s="141" t="s">
        <v>108</v>
      </c>
      <c r="BU1121" s="166" t="s">
        <v>108</v>
      </c>
      <c r="BV1121" s="141" t="s">
        <v>108</v>
      </c>
      <c r="BW1121" s="114" t="s">
        <v>108</v>
      </c>
      <c r="BX1121" s="158" t="s">
        <v>10676</v>
      </c>
      <c r="BY1121" s="141">
        <v>3203542763</v>
      </c>
      <c r="BZ1121" s="259" t="s">
        <v>10677</v>
      </c>
      <c r="CA1121" s="157" t="s">
        <v>5887</v>
      </c>
      <c r="CB1121" s="157" t="s">
        <v>109</v>
      </c>
      <c r="CC1121" s="157"/>
      <c r="CD1121" s="157"/>
      <c r="CE1121" s="157"/>
      <c r="CF1121" s="157"/>
      <c r="CG1121" s="157"/>
      <c r="CH1121" s="157"/>
      <c r="CI1121" s="157"/>
      <c r="CJ1121" s="157"/>
      <c r="CK1121" s="157"/>
      <c r="CL1121" s="157"/>
      <c r="CM1121" s="157" t="s">
        <v>109</v>
      </c>
      <c r="CN1121" s="157"/>
      <c r="CO1121" s="50"/>
      <c r="CP1121" s="50"/>
      <c r="CQ1121" s="50"/>
      <c r="CR1121" s="50"/>
      <c r="CS1121" s="50"/>
      <c r="CT1121" s="50"/>
      <c r="CU1121" s="50"/>
      <c r="CV1121" s="50"/>
      <c r="CW1121" s="50"/>
      <c r="CX1121" s="50"/>
      <c r="CY1121" s="50"/>
      <c r="CZ1121" s="50"/>
      <c r="DA1121" s="50"/>
      <c r="DB1121" s="50"/>
      <c r="DC1121" s="50"/>
      <c r="DD1121" s="50"/>
      <c r="DE1121" s="50"/>
      <c r="DF1121" s="50"/>
      <c r="DG1121" s="50"/>
      <c r="DH1121" s="50"/>
      <c r="DI1121" s="50"/>
      <c r="DJ1121" s="50"/>
      <c r="DK1121" s="50"/>
      <c r="DL1121" s="50"/>
      <c r="DM1121" s="50"/>
      <c r="DN1121" s="50"/>
      <c r="DO1121" s="50"/>
      <c r="DP1121" s="50"/>
      <c r="DQ1121" s="50"/>
      <c r="DR1121" s="50"/>
      <c r="DS1121" s="50"/>
      <c r="DT1121" s="50"/>
      <c r="DU1121" s="50"/>
      <c r="DV1121" s="50"/>
      <c r="DW1121" s="50"/>
      <c r="DX1121" s="50"/>
      <c r="DY1121" s="50"/>
      <c r="DZ1121" s="50"/>
      <c r="EA1121" s="50"/>
      <c r="EB1121" s="50"/>
      <c r="EC1121" s="50"/>
      <c r="ED1121" s="50"/>
      <c r="EE1121" s="50"/>
      <c r="EF1121" s="34"/>
      <c r="EG1121" s="34"/>
      <c r="EH1121" s="34"/>
      <c r="EI1121" s="34"/>
      <c r="EJ1121" s="34"/>
      <c r="EK1121" s="34"/>
      <c r="EL1121" s="34"/>
      <c r="EM1121" s="34"/>
      <c r="EN1121" s="34"/>
      <c r="EO1121" s="34"/>
      <c r="EP1121" s="34"/>
      <c r="EQ1121" s="34"/>
      <c r="ER1121" s="34"/>
      <c r="ES1121" s="34"/>
      <c r="ET1121" s="34"/>
      <c r="EU1121" s="34"/>
      <c r="EV1121" s="34"/>
      <c r="EW1121" s="34"/>
      <c r="EX1121" s="34"/>
      <c r="EY1121" s="34"/>
      <c r="EZ1121" s="34"/>
      <c r="FA1121" s="34"/>
      <c r="FB1121" s="34"/>
      <c r="FC1121" s="34"/>
      <c r="FD1121" s="34"/>
      <c r="FE1121" s="34"/>
      <c r="FF1121" s="34"/>
      <c r="FG1121" s="34"/>
      <c r="FH1121" s="34"/>
      <c r="FI1121" s="34"/>
      <c r="FJ1121" s="34"/>
      <c r="FK1121" s="34"/>
      <c r="FL1121" s="34"/>
      <c r="FM1121" s="34"/>
      <c r="FN1121" s="34"/>
      <c r="FO1121" s="34"/>
      <c r="FP1121" s="34"/>
      <c r="FQ1121" s="34"/>
      <c r="FR1121" s="34"/>
      <c r="FS1121" s="34"/>
      <c r="FT1121" s="34"/>
      <c r="FU1121" s="34"/>
      <c r="FV1121" s="34"/>
      <c r="FW1121" s="34"/>
      <c r="FX1121" s="34"/>
      <c r="FY1121" s="34"/>
      <c r="FZ1121" s="34"/>
      <c r="GA1121" s="34"/>
      <c r="GB1121" s="34"/>
      <c r="GC1121" s="34"/>
      <c r="GD1121" s="34"/>
      <c r="GE1121" s="34"/>
      <c r="GF1121" s="34"/>
      <c r="GG1121" s="34"/>
      <c r="GH1121" s="34"/>
      <c r="GI1121" s="34"/>
      <c r="GJ1121" s="34"/>
      <c r="GK1121" s="34"/>
      <c r="GL1121" s="34"/>
      <c r="GM1121" s="34"/>
      <c r="GN1121" s="34"/>
      <c r="GO1121" s="34"/>
      <c r="GP1121" s="34"/>
      <c r="GQ1121" s="34"/>
      <c r="GR1121" s="34"/>
      <c r="GS1121" s="34"/>
      <c r="GT1121" s="34"/>
      <c r="GU1121" s="34"/>
      <c r="GV1121"/>
      <c r="GW1121"/>
      <c r="GX1121"/>
      <c r="GY1121"/>
      <c r="GZ1121"/>
      <c r="HA1121"/>
      <c r="HB1121"/>
      <c r="HC1121"/>
      <c r="HD1121"/>
      <c r="HE1121"/>
      <c r="HF1121"/>
      <c r="HG1121"/>
      <c r="HH1121"/>
      <c r="HI1121"/>
      <c r="HJ1121"/>
      <c r="HK1121"/>
      <c r="HL1121"/>
      <c r="HM1121"/>
      <c r="HN1121"/>
      <c r="HO1121"/>
      <c r="HP1121"/>
      <c r="HQ1121"/>
      <c r="HR1121"/>
      <c r="HS1121"/>
      <c r="HT1121"/>
      <c r="HU1121"/>
      <c r="HV1121"/>
      <c r="HW1121"/>
      <c r="HX1121"/>
      <c r="HY1121"/>
      <c r="HZ1121"/>
      <c r="IA1121"/>
      <c r="IB1121"/>
      <c r="IC1121"/>
      <c r="ID1121"/>
      <c r="IE1121"/>
      <c r="IF1121"/>
      <c r="IG1121"/>
      <c r="IH1121"/>
      <c r="II1121"/>
      <c r="IJ1121"/>
      <c r="IK1121"/>
      <c r="IL1121"/>
      <c r="IM1121"/>
      <c r="IN1121"/>
      <c r="IO1121"/>
      <c r="IP1121"/>
      <c r="IQ1121"/>
      <c r="IR1121"/>
      <c r="IS1121"/>
      <c r="IT1121"/>
      <c r="IU1121"/>
      <c r="IV1121"/>
      <c r="IW1121"/>
      <c r="IX1121"/>
      <c r="IY1121"/>
      <c r="IZ1121"/>
      <c r="JA1121"/>
      <c r="JB1121"/>
      <c r="JC1121"/>
      <c r="JD1121"/>
      <c r="JE1121"/>
      <c r="JF1121"/>
      <c r="JG1121"/>
      <c r="JH1121"/>
      <c r="JI1121"/>
      <c r="JJ1121"/>
      <c r="JK1121"/>
      <c r="JL1121"/>
      <c r="JM1121"/>
      <c r="JN1121"/>
      <c r="JO1121"/>
      <c r="JP1121"/>
      <c r="JQ1121"/>
      <c r="JR1121"/>
      <c r="JS1121"/>
      <c r="JT1121"/>
      <c r="JU1121"/>
      <c r="JV1121"/>
      <c r="JW1121"/>
      <c r="JX1121"/>
      <c r="JY1121"/>
      <c r="JZ1121"/>
      <c r="KA1121"/>
      <c r="KB1121"/>
      <c r="KC1121"/>
      <c r="KD1121"/>
      <c r="KE1121"/>
      <c r="KF1121"/>
      <c r="KG1121"/>
      <c r="KH1121"/>
      <c r="KI1121"/>
      <c r="KJ1121"/>
      <c r="KK1121"/>
      <c r="KL1121"/>
      <c r="KM1121"/>
      <c r="KN1121"/>
      <c r="KO1121"/>
      <c r="KP1121"/>
      <c r="KQ1121"/>
      <c r="KR1121"/>
      <c r="KS1121"/>
      <c r="KT1121"/>
      <c r="KU1121"/>
      <c r="KV1121"/>
      <c r="KW1121"/>
      <c r="KX1121"/>
      <c r="KY1121"/>
      <c r="KZ1121"/>
      <c r="LA1121"/>
      <c r="LB1121"/>
      <c r="LC1121"/>
      <c r="LD1121"/>
      <c r="LE1121"/>
      <c r="LF1121"/>
      <c r="LG1121"/>
      <c r="LH1121"/>
      <c r="LI1121"/>
      <c r="LJ1121"/>
      <c r="LK1121"/>
      <c r="LL1121"/>
      <c r="LM1121"/>
      <c r="LN1121"/>
      <c r="LO1121"/>
      <c r="LP1121"/>
      <c r="LQ1121"/>
      <c r="LR1121"/>
      <c r="LS1121"/>
      <c r="LT1121"/>
      <c r="LU1121"/>
      <c r="LV1121"/>
      <c r="LW1121"/>
      <c r="LX1121"/>
      <c r="LY1121"/>
      <c r="LZ1121"/>
      <c r="MA1121"/>
      <c r="MB1121"/>
      <c r="MC1121"/>
      <c r="MD1121"/>
      <c r="ME1121"/>
      <c r="MF1121"/>
      <c r="MG1121"/>
      <c r="MH1121"/>
      <c r="MI1121"/>
      <c r="MJ1121"/>
      <c r="MK1121"/>
      <c r="ML1121"/>
      <c r="MM1121"/>
      <c r="MN1121"/>
      <c r="MO1121"/>
      <c r="MP1121"/>
      <c r="MQ1121"/>
      <c r="MR1121"/>
      <c r="MS1121"/>
      <c r="MT1121"/>
      <c r="MU1121"/>
      <c r="MV1121"/>
      <c r="MW1121"/>
      <c r="MX1121"/>
      <c r="MY1121"/>
      <c r="MZ1121"/>
      <c r="NA1121"/>
      <c r="NB1121"/>
      <c r="NC1121"/>
      <c r="ND1121"/>
      <c r="NE1121"/>
      <c r="NF1121"/>
      <c r="NG1121"/>
      <c r="NH1121"/>
      <c r="NI1121"/>
      <c r="NJ1121"/>
      <c r="NK1121"/>
      <c r="NL1121"/>
      <c r="NM1121"/>
      <c r="NN1121"/>
      <c r="NO1121"/>
      <c r="NP1121"/>
      <c r="NQ1121"/>
      <c r="NR1121"/>
      <c r="NS1121"/>
      <c r="NT1121"/>
      <c r="NU1121"/>
      <c r="NV1121"/>
      <c r="NW1121"/>
      <c r="NX1121"/>
      <c r="NY1121"/>
      <c r="NZ1121"/>
      <c r="OA1121"/>
      <c r="OB1121"/>
      <c r="OC1121"/>
      <c r="OD1121"/>
      <c r="OE1121"/>
      <c r="OF1121"/>
      <c r="OG1121"/>
      <c r="OH1121"/>
      <c r="OI1121"/>
      <c r="OJ1121"/>
      <c r="OK1121"/>
      <c r="OL1121"/>
      <c r="OM1121"/>
      <c r="ON1121"/>
      <c r="OO1121"/>
      <c r="OP1121"/>
      <c r="OQ1121"/>
      <c r="OR1121"/>
      <c r="OS1121"/>
      <c r="OT1121"/>
      <c r="OU1121"/>
      <c r="OV1121"/>
      <c r="OW1121"/>
      <c r="OX1121"/>
      <c r="OY1121"/>
      <c r="OZ1121"/>
      <c r="PA1121"/>
      <c r="PB1121"/>
      <c r="PC1121"/>
      <c r="PD1121"/>
      <c r="PE1121"/>
      <c r="PF1121"/>
      <c r="PG1121"/>
      <c r="PH1121"/>
      <c r="PI1121"/>
      <c r="PJ1121"/>
      <c r="PK1121"/>
      <c r="PL1121"/>
      <c r="PM1121"/>
      <c r="PN1121"/>
      <c r="PO1121"/>
      <c r="PP1121"/>
      <c r="PQ1121"/>
      <c r="PR1121"/>
      <c r="PS1121"/>
      <c r="PT1121"/>
      <c r="PU1121"/>
      <c r="PV1121"/>
      <c r="PW1121"/>
      <c r="PX1121"/>
      <c r="PY1121"/>
      <c r="PZ1121"/>
      <c r="QA1121"/>
      <c r="QB1121"/>
      <c r="QC1121"/>
      <c r="QD1121"/>
      <c r="QE1121"/>
      <c r="QF1121"/>
      <c r="QG1121"/>
      <c r="QH1121"/>
      <c r="QI1121"/>
      <c r="QJ1121"/>
      <c r="QK1121"/>
      <c r="QL1121"/>
      <c r="QM1121"/>
      <c r="QN1121"/>
      <c r="QO1121"/>
      <c r="QP1121"/>
      <c r="QQ1121"/>
      <c r="QR1121"/>
      <c r="QS1121"/>
      <c r="QT1121"/>
      <c r="QU1121"/>
      <c r="QV1121"/>
      <c r="QW1121"/>
      <c r="QX1121"/>
      <c r="QY1121"/>
      <c r="QZ1121"/>
      <c r="RA1121"/>
      <c r="RB1121"/>
      <c r="RC1121"/>
      <c r="RD1121"/>
      <c r="RE1121"/>
      <c r="RF1121"/>
      <c r="RG1121"/>
      <c r="RH1121"/>
      <c r="RI1121"/>
      <c r="RJ1121"/>
      <c r="RK1121"/>
      <c r="RL1121"/>
      <c r="RM1121"/>
      <c r="RN1121"/>
      <c r="RO1121"/>
      <c r="RP1121"/>
      <c r="RQ1121"/>
      <c r="RR1121"/>
      <c r="RS1121"/>
      <c r="RT1121"/>
      <c r="RU1121"/>
      <c r="RV1121"/>
      <c r="RW1121"/>
      <c r="RX1121"/>
      <c r="RY1121"/>
      <c r="RZ1121"/>
      <c r="SA1121"/>
      <c r="SB1121"/>
      <c r="SC1121"/>
      <c r="SD1121"/>
      <c r="SE1121"/>
      <c r="SF1121"/>
      <c r="SG1121"/>
      <c r="SH1121"/>
      <c r="SI1121"/>
      <c r="SJ1121"/>
      <c r="SK1121"/>
      <c r="SL1121"/>
      <c r="SM1121"/>
      <c r="SN1121"/>
      <c r="SO1121"/>
      <c r="SP1121"/>
      <c r="SQ1121"/>
      <c r="SR1121"/>
      <c r="SS1121"/>
      <c r="ST1121"/>
      <c r="SU1121"/>
      <c r="SV1121"/>
      <c r="SW1121"/>
      <c r="SX1121"/>
      <c r="SY1121"/>
      <c r="SZ1121"/>
      <c r="TA1121"/>
      <c r="TB1121"/>
      <c r="TC1121"/>
      <c r="TD1121"/>
      <c r="TE1121"/>
      <c r="TF1121"/>
      <c r="TG1121"/>
      <c r="TH1121"/>
      <c r="TI1121"/>
      <c r="TJ1121"/>
      <c r="TK1121"/>
      <c r="TL1121"/>
      <c r="TM1121"/>
      <c r="TN1121"/>
      <c r="TO1121"/>
      <c r="TP1121"/>
      <c r="TQ1121"/>
      <c r="TR1121"/>
      <c r="TS1121"/>
      <c r="TT1121"/>
      <c r="TU1121"/>
      <c r="TV1121"/>
      <c r="TW1121"/>
      <c r="TX1121"/>
      <c r="TY1121"/>
      <c r="TZ1121"/>
      <c r="UA1121"/>
      <c r="UB1121"/>
      <c r="UC1121"/>
      <c r="UD1121"/>
      <c r="UE1121"/>
      <c r="UF1121"/>
      <c r="UG1121"/>
      <c r="UH1121"/>
      <c r="UI1121"/>
      <c r="UJ1121"/>
      <c r="UK1121"/>
      <c r="UL1121"/>
      <c r="UM1121"/>
      <c r="UN1121"/>
      <c r="UO1121"/>
      <c r="UP1121"/>
      <c r="UQ1121"/>
      <c r="UR1121"/>
      <c r="US1121"/>
      <c r="UT1121"/>
      <c r="UU1121"/>
      <c r="UV1121"/>
      <c r="UW1121"/>
      <c r="UX1121"/>
      <c r="UY1121"/>
      <c r="UZ1121"/>
      <c r="VA1121"/>
      <c r="VB1121"/>
      <c r="VC1121"/>
      <c r="VD1121"/>
      <c r="VE1121"/>
      <c r="VF1121"/>
      <c r="VG1121"/>
      <c r="VH1121"/>
      <c r="VI1121"/>
      <c r="VJ1121"/>
      <c r="VK1121"/>
      <c r="VL1121"/>
      <c r="VM1121"/>
      <c r="VN1121"/>
      <c r="VO1121"/>
      <c r="VP1121"/>
      <c r="VQ1121"/>
      <c r="VR1121"/>
      <c r="VS1121"/>
      <c r="VT1121"/>
      <c r="VU1121"/>
      <c r="VV1121"/>
      <c r="VW1121"/>
      <c r="VX1121"/>
      <c r="VY1121"/>
      <c r="VZ1121"/>
      <c r="WA1121"/>
      <c r="WB1121"/>
      <c r="WC1121"/>
      <c r="WD1121"/>
      <c r="WE1121"/>
      <c r="WF1121"/>
      <c r="WG1121"/>
      <c r="WH1121"/>
      <c r="WI1121"/>
      <c r="WJ1121"/>
      <c r="WK1121"/>
      <c r="WL1121"/>
      <c r="WM1121"/>
      <c r="WN1121"/>
      <c r="WO1121"/>
      <c r="WP1121"/>
      <c r="WQ1121"/>
      <c r="WR1121"/>
      <c r="WS1121"/>
      <c r="WT1121"/>
      <c r="WU1121"/>
      <c r="WV1121"/>
      <c r="WW1121"/>
      <c r="WX1121"/>
      <c r="WY1121"/>
      <c r="WZ1121"/>
      <c r="XA1121"/>
      <c r="XB1121"/>
      <c r="XC1121"/>
      <c r="XD1121"/>
      <c r="XE1121"/>
      <c r="XF1121"/>
      <c r="XG1121"/>
      <c r="XH1121"/>
      <c r="XI1121"/>
      <c r="XJ1121"/>
      <c r="XK1121"/>
      <c r="XL1121"/>
      <c r="XM1121"/>
      <c r="XN1121"/>
      <c r="XO1121"/>
      <c r="XP1121"/>
      <c r="XQ1121"/>
      <c r="XR1121"/>
      <c r="XS1121"/>
      <c r="XT1121"/>
      <c r="XU1121"/>
      <c r="XV1121"/>
      <c r="XW1121"/>
      <c r="XX1121"/>
      <c r="XY1121"/>
      <c r="XZ1121"/>
      <c r="YA1121"/>
      <c r="YB1121"/>
      <c r="YC1121"/>
      <c r="YD1121"/>
      <c r="YE1121"/>
      <c r="YF1121"/>
      <c r="YG1121"/>
      <c r="YH1121"/>
      <c r="YI1121"/>
      <c r="YJ1121"/>
      <c r="YK1121"/>
      <c r="YL1121"/>
      <c r="YM1121"/>
      <c r="YN1121"/>
      <c r="YO1121"/>
      <c r="YP1121"/>
      <c r="YQ1121"/>
      <c r="YR1121"/>
      <c r="YS1121"/>
      <c r="YT1121"/>
      <c r="YU1121"/>
      <c r="YV1121"/>
      <c r="YW1121"/>
      <c r="YX1121"/>
      <c r="YY1121"/>
      <c r="YZ1121"/>
      <c r="ZA1121"/>
      <c r="ZB1121"/>
      <c r="ZC1121"/>
      <c r="ZD1121"/>
      <c r="ZE1121"/>
      <c r="ZF1121"/>
      <c r="ZG1121"/>
      <c r="ZH1121"/>
      <c r="ZI1121"/>
      <c r="ZJ1121"/>
      <c r="ZK1121"/>
      <c r="ZL1121"/>
      <c r="ZM1121"/>
      <c r="ZN1121"/>
      <c r="ZO1121"/>
      <c r="ZP1121"/>
      <c r="ZQ1121"/>
      <c r="ZR1121"/>
      <c r="ZS1121"/>
      <c r="ZT1121"/>
      <c r="ZU1121"/>
      <c r="ZV1121"/>
      <c r="ZW1121"/>
      <c r="ZX1121"/>
      <c r="ZY1121"/>
      <c r="ZZ1121"/>
      <c r="AAA1121"/>
      <c r="AAB1121"/>
      <c r="AAC1121"/>
      <c r="AAD1121"/>
      <c r="AAE1121"/>
      <c r="AAF1121"/>
      <c r="AAG1121"/>
      <c r="AAH1121"/>
      <c r="AAI1121"/>
      <c r="AAJ1121"/>
      <c r="AAK1121"/>
      <c r="AAL1121"/>
      <c r="AAM1121"/>
      <c r="AAN1121"/>
      <c r="AAO1121"/>
      <c r="AAP1121"/>
      <c r="AAQ1121"/>
      <c r="AAR1121"/>
      <c r="AAS1121"/>
      <c r="AAT1121"/>
      <c r="AAU1121"/>
      <c r="AAV1121"/>
      <c r="AAW1121"/>
      <c r="AAX1121"/>
      <c r="AAY1121"/>
      <c r="AAZ1121"/>
      <c r="ABA1121"/>
      <c r="ABB1121"/>
      <c r="ABC1121"/>
      <c r="ABD1121"/>
      <c r="ABE1121"/>
      <c r="ABF1121"/>
      <c r="ABG1121"/>
      <c r="ABH1121"/>
    </row>
    <row r="1122" spans="1:736" ht="45.75" customHeight="1">
      <c r="A1122" s="589">
        <f>1+A1121</f>
        <v>1121</v>
      </c>
      <c r="B1122" s="87" t="s">
        <v>10678</v>
      </c>
      <c r="C1122" s="70" t="s">
        <v>10679</v>
      </c>
      <c r="D1122" s="74" t="s">
        <v>6476</v>
      </c>
      <c r="E1122" s="71">
        <v>45581</v>
      </c>
      <c r="F1122" s="72">
        <v>45587</v>
      </c>
      <c r="G1122" s="72">
        <v>45646</v>
      </c>
      <c r="H1122" s="70" t="s">
        <v>416</v>
      </c>
      <c r="I1122" s="75" t="s">
        <v>9646</v>
      </c>
      <c r="J1122" s="95" t="s">
        <v>10680</v>
      </c>
      <c r="K1122" s="122">
        <v>1000156095</v>
      </c>
      <c r="L1122" s="70">
        <v>0</v>
      </c>
      <c r="M1122" s="111" t="s">
        <v>97</v>
      </c>
      <c r="N1122" s="77" t="s">
        <v>5078</v>
      </c>
      <c r="O1122" s="87" t="s">
        <v>2287</v>
      </c>
      <c r="P1122" s="70" t="s">
        <v>8342</v>
      </c>
      <c r="Q1122" s="70" t="s">
        <v>10405</v>
      </c>
      <c r="R1122" s="79">
        <v>59</v>
      </c>
      <c r="S1122" s="70" t="s">
        <v>10515</v>
      </c>
      <c r="T1122" s="123" t="s">
        <v>10516</v>
      </c>
      <c r="U1122" s="124">
        <v>2024003640</v>
      </c>
      <c r="V1122" s="123" t="s">
        <v>10516</v>
      </c>
      <c r="W1122" s="125">
        <v>45581</v>
      </c>
      <c r="X1122" s="126" t="s">
        <v>9403</v>
      </c>
      <c r="Y1122" s="311" t="s">
        <v>9970</v>
      </c>
      <c r="Z1122" s="84" t="s">
        <v>10681</v>
      </c>
      <c r="AA1122" s="86">
        <v>0</v>
      </c>
      <c r="AB1122" s="85" t="s">
        <v>10682</v>
      </c>
      <c r="AC1122" s="86">
        <v>0</v>
      </c>
      <c r="AD1122" s="86">
        <v>0</v>
      </c>
      <c r="AE1122" s="86" t="s">
        <v>10682</v>
      </c>
      <c r="AF1122" s="86">
        <v>0</v>
      </c>
      <c r="AG1122" s="86">
        <v>0</v>
      </c>
      <c r="AH1122" s="86">
        <v>0</v>
      </c>
      <c r="AI1122" s="86">
        <v>0</v>
      </c>
      <c r="AJ1122" s="86">
        <v>0</v>
      </c>
      <c r="AK1122" s="78" t="s">
        <v>104</v>
      </c>
      <c r="AL1122" s="103" t="s">
        <v>10683</v>
      </c>
      <c r="AM1122" s="70" t="s">
        <v>10416</v>
      </c>
      <c r="AN1122" s="76">
        <v>79779952</v>
      </c>
      <c r="AO1122" s="78" t="s">
        <v>114</v>
      </c>
      <c r="AP1122" s="70" t="s">
        <v>114</v>
      </c>
      <c r="AQ1122" s="118" t="s">
        <v>114</v>
      </c>
      <c r="AR1122" s="78" t="s">
        <v>114</v>
      </c>
      <c r="AS1122" s="70" t="s">
        <v>109</v>
      </c>
      <c r="AT1122" s="78" t="s">
        <v>109</v>
      </c>
      <c r="AU1122" s="78" t="s">
        <v>392</v>
      </c>
      <c r="AV1122" s="70" t="s">
        <v>9324</v>
      </c>
      <c r="AW1122" s="70" t="s">
        <v>9324</v>
      </c>
      <c r="AX1122" s="70" t="s">
        <v>109</v>
      </c>
      <c r="AY1122" s="70" t="s">
        <v>108</v>
      </c>
      <c r="AZ1122" s="92" t="s">
        <v>9324</v>
      </c>
      <c r="BA1122" s="70" t="s">
        <v>9324</v>
      </c>
      <c r="BB1122" s="100"/>
      <c r="BC1122" s="92" t="s">
        <v>9324</v>
      </c>
      <c r="BD1122" s="79" t="s">
        <v>9324</v>
      </c>
      <c r="BE1122" s="79" t="s">
        <v>9324</v>
      </c>
      <c r="BF1122" s="79" t="s">
        <v>9324</v>
      </c>
      <c r="BG1122" s="92" t="s">
        <v>9324</v>
      </c>
      <c r="BH1122" s="90" t="s">
        <v>10516</v>
      </c>
      <c r="BI1122" s="349" t="s">
        <v>113</v>
      </c>
      <c r="BJ1122" s="70" t="s">
        <v>9324</v>
      </c>
      <c r="BK1122" s="77" t="s">
        <v>114</v>
      </c>
      <c r="BL1122" s="92" t="s">
        <v>9324</v>
      </c>
      <c r="BM1122" s="95"/>
      <c r="BN1122" s="104" t="s">
        <v>161</v>
      </c>
      <c r="BO1122" s="77" t="s">
        <v>9675</v>
      </c>
      <c r="BP1122" s="77" t="s">
        <v>10684</v>
      </c>
      <c r="BQ1122" s="77">
        <v>24</v>
      </c>
      <c r="BR1122" s="77">
        <v>36822</v>
      </c>
      <c r="BS1122" s="77" t="s">
        <v>108</v>
      </c>
      <c r="BT1122" s="77" t="s">
        <v>108</v>
      </c>
      <c r="BU1122" s="105" t="s">
        <v>108</v>
      </c>
      <c r="BV1122" s="77" t="s">
        <v>108</v>
      </c>
      <c r="BW1122" s="114" t="s">
        <v>108</v>
      </c>
      <c r="BX1122" s="95" t="s">
        <v>10685</v>
      </c>
      <c r="BY1122" s="77" t="s">
        <v>10686</v>
      </c>
      <c r="BZ1122" s="127" t="s">
        <v>10687</v>
      </c>
      <c r="CA1122" s="93" t="s">
        <v>5887</v>
      </c>
      <c r="CB1122" s="93" t="s">
        <v>5887</v>
      </c>
      <c r="CC1122" s="93" t="s">
        <v>5887</v>
      </c>
      <c r="CD1122" s="93"/>
      <c r="CE1122" s="93"/>
      <c r="CF1122" s="93"/>
      <c r="CG1122" s="93"/>
      <c r="CH1122" s="93"/>
      <c r="CI1122" s="93"/>
      <c r="CJ1122" s="93"/>
      <c r="CK1122" s="93"/>
      <c r="CL1122" s="93"/>
      <c r="CM1122" s="93" t="s">
        <v>109</v>
      </c>
      <c r="CN1122" s="93"/>
      <c r="CO1122" s="50"/>
      <c r="CP1122" s="50"/>
      <c r="CQ1122" s="50"/>
      <c r="CR1122" s="50"/>
      <c r="CS1122" s="50"/>
      <c r="CT1122" s="50"/>
      <c r="CU1122" s="50"/>
      <c r="CV1122" s="50"/>
      <c r="CW1122" s="50"/>
      <c r="CX1122" s="50"/>
      <c r="CY1122" s="50"/>
      <c r="CZ1122" s="50"/>
      <c r="DA1122" s="50"/>
      <c r="DB1122" s="50"/>
      <c r="DC1122" s="50"/>
      <c r="DD1122" s="50"/>
      <c r="DE1122" s="50"/>
      <c r="DF1122" s="50"/>
      <c r="DG1122" s="50"/>
      <c r="DH1122" s="50"/>
      <c r="DI1122" s="50"/>
      <c r="DJ1122" s="50"/>
      <c r="DK1122" s="50"/>
      <c r="DL1122" s="50"/>
      <c r="DM1122" s="50"/>
      <c r="DN1122" s="50"/>
      <c r="DO1122" s="50"/>
      <c r="DP1122" s="50"/>
      <c r="DQ1122" s="50"/>
      <c r="DR1122" s="50"/>
      <c r="DS1122" s="50"/>
      <c r="DT1122" s="50"/>
      <c r="DU1122" s="50"/>
      <c r="DV1122" s="50"/>
      <c r="DW1122" s="50"/>
      <c r="DX1122" s="50"/>
      <c r="DY1122" s="50"/>
      <c r="DZ1122" s="50"/>
      <c r="EA1122" s="50"/>
      <c r="EB1122" s="50"/>
      <c r="EC1122" s="50"/>
      <c r="ED1122" s="50"/>
      <c r="EE1122" s="50"/>
    </row>
    <row r="1123" spans="1:736" ht="45.75" customHeight="1">
      <c r="A1123" s="589">
        <f>1+A1122</f>
        <v>1122</v>
      </c>
      <c r="B1123" s="151" t="s">
        <v>10688</v>
      </c>
      <c r="C1123" s="134" t="s">
        <v>10689</v>
      </c>
      <c r="D1123" s="138" t="s">
        <v>6112</v>
      </c>
      <c r="E1123" s="135">
        <v>45581</v>
      </c>
      <c r="F1123" s="136">
        <v>45582</v>
      </c>
      <c r="G1123" s="136">
        <v>45642</v>
      </c>
      <c r="H1123" s="134" t="s">
        <v>416</v>
      </c>
      <c r="I1123" s="139" t="s">
        <v>9646</v>
      </c>
      <c r="J1123" s="158" t="s">
        <v>10690</v>
      </c>
      <c r="K1123" s="134">
        <v>1075665438</v>
      </c>
      <c r="L1123" s="141">
        <v>1</v>
      </c>
      <c r="M1123" s="156" t="s">
        <v>97</v>
      </c>
      <c r="N1123" s="155" t="s">
        <v>5078</v>
      </c>
      <c r="O1123" s="151" t="s">
        <v>993</v>
      </c>
      <c r="P1123" s="134" t="s">
        <v>7348</v>
      </c>
      <c r="Q1123" s="134" t="s">
        <v>10691</v>
      </c>
      <c r="R1123" s="143">
        <v>60</v>
      </c>
      <c r="S1123" s="134" t="s">
        <v>10036</v>
      </c>
      <c r="T1123" s="253" t="s">
        <v>10037</v>
      </c>
      <c r="U1123" s="254">
        <v>2024003639</v>
      </c>
      <c r="V1123" s="253" t="s">
        <v>10037</v>
      </c>
      <c r="W1123" s="255">
        <v>45581</v>
      </c>
      <c r="X1123" s="256" t="s">
        <v>9741</v>
      </c>
      <c r="Y1123" s="314" t="s">
        <v>10039</v>
      </c>
      <c r="Z1123" s="148">
        <v>0</v>
      </c>
      <c r="AA1123" s="149">
        <v>0</v>
      </c>
      <c r="AB1123" s="150" t="s">
        <v>10037</v>
      </c>
      <c r="AC1123" s="149">
        <v>0</v>
      </c>
      <c r="AD1123" s="149">
        <v>0</v>
      </c>
      <c r="AE1123" s="149">
        <v>0</v>
      </c>
      <c r="AF1123" s="149">
        <v>0</v>
      </c>
      <c r="AG1123" s="149">
        <v>0</v>
      </c>
      <c r="AH1123" s="149">
        <v>0</v>
      </c>
      <c r="AI1123" s="149">
        <v>0</v>
      </c>
      <c r="AJ1123" s="149">
        <v>0</v>
      </c>
      <c r="AK1123" s="142" t="s">
        <v>104</v>
      </c>
      <c r="AL1123" s="103" t="s">
        <v>10692</v>
      </c>
      <c r="AM1123" s="134" t="s">
        <v>7352</v>
      </c>
      <c r="AN1123" s="140">
        <v>1069741350</v>
      </c>
      <c r="AO1123" s="142" t="s">
        <v>114</v>
      </c>
      <c r="AP1123" s="134" t="s">
        <v>114</v>
      </c>
      <c r="AQ1123" s="257" t="s">
        <v>114</v>
      </c>
      <c r="AR1123" s="142" t="s">
        <v>114</v>
      </c>
      <c r="AS1123" s="134" t="s">
        <v>109</v>
      </c>
      <c r="AT1123" s="142" t="s">
        <v>109</v>
      </c>
      <c r="AU1123" s="142" t="s">
        <v>392</v>
      </c>
      <c r="AV1123" s="134" t="s">
        <v>9324</v>
      </c>
      <c r="AW1123" s="134" t="s">
        <v>9324</v>
      </c>
      <c r="AX1123" s="134" t="s">
        <v>109</v>
      </c>
      <c r="AY1123" s="134" t="s">
        <v>108</v>
      </c>
      <c r="AZ1123" s="156" t="s">
        <v>9324</v>
      </c>
      <c r="BA1123" s="134" t="s">
        <v>9324</v>
      </c>
      <c r="BB1123" s="169"/>
      <c r="BC1123" s="156" t="s">
        <v>9324</v>
      </c>
      <c r="BD1123" s="143" t="s">
        <v>9324</v>
      </c>
      <c r="BE1123" s="143" t="s">
        <v>9324</v>
      </c>
      <c r="BF1123" s="143" t="s">
        <v>9324</v>
      </c>
      <c r="BG1123" s="156" t="s">
        <v>9324</v>
      </c>
      <c r="BH1123" s="153" t="s">
        <v>10037</v>
      </c>
      <c r="BI1123" s="158" t="s">
        <v>227</v>
      </c>
      <c r="BJ1123" s="134" t="s">
        <v>9324</v>
      </c>
      <c r="BK1123" s="141" t="s">
        <v>114</v>
      </c>
      <c r="BL1123" s="156" t="s">
        <v>9324</v>
      </c>
      <c r="BM1123" s="161" t="s">
        <v>2539</v>
      </c>
      <c r="BN1123" s="170" t="s">
        <v>161</v>
      </c>
      <c r="BO1123" s="141" t="s">
        <v>9675</v>
      </c>
      <c r="BP1123" s="141" t="s">
        <v>10693</v>
      </c>
      <c r="BQ1123" s="141">
        <v>32</v>
      </c>
      <c r="BR1123" s="141">
        <v>33622</v>
      </c>
      <c r="BS1123" s="141" t="s">
        <v>108</v>
      </c>
      <c r="BT1123" s="141" t="s">
        <v>108</v>
      </c>
      <c r="BU1123" s="166" t="s">
        <v>108</v>
      </c>
      <c r="BV1123" s="141" t="s">
        <v>108</v>
      </c>
      <c r="BW1123" s="114" t="s">
        <v>108</v>
      </c>
      <c r="BX1123" s="158" t="s">
        <v>10694</v>
      </c>
      <c r="BY1123" s="141" t="s">
        <v>10695</v>
      </c>
      <c r="BZ1123" s="259" t="s">
        <v>10696</v>
      </c>
      <c r="CA1123" s="157" t="s">
        <v>5887</v>
      </c>
      <c r="CB1123" s="157"/>
      <c r="CC1123" s="157"/>
      <c r="CD1123" s="157"/>
      <c r="CE1123" s="157"/>
      <c r="CF1123" s="157"/>
      <c r="CG1123" s="157"/>
      <c r="CH1123" s="157"/>
      <c r="CI1123" s="157"/>
      <c r="CJ1123" s="157"/>
      <c r="CK1123" s="157"/>
      <c r="CL1123" s="157"/>
      <c r="CM1123" s="157" t="s">
        <v>109</v>
      </c>
      <c r="CN1123" s="157"/>
      <c r="CO1123" s="50"/>
      <c r="CP1123" s="50"/>
      <c r="CQ1123" s="50"/>
      <c r="CR1123" s="50"/>
      <c r="CS1123" s="50"/>
      <c r="CT1123" s="50"/>
      <c r="CU1123" s="50"/>
      <c r="CV1123" s="50"/>
      <c r="CW1123" s="50"/>
      <c r="CX1123" s="50"/>
      <c r="CY1123" s="50"/>
      <c r="CZ1123" s="50"/>
      <c r="DA1123" s="50"/>
      <c r="DB1123" s="50"/>
      <c r="DC1123" s="50"/>
      <c r="DD1123" s="50"/>
      <c r="DE1123" s="50"/>
      <c r="DF1123" s="50"/>
      <c r="DG1123" s="50"/>
      <c r="DH1123" s="50"/>
      <c r="DI1123" s="50"/>
      <c r="DJ1123" s="50"/>
      <c r="DK1123" s="50"/>
      <c r="DL1123" s="50"/>
      <c r="DM1123" s="50"/>
      <c r="DN1123" s="50"/>
      <c r="DO1123" s="50"/>
      <c r="DP1123" s="50"/>
      <c r="DQ1123" s="50"/>
      <c r="DR1123" s="50"/>
      <c r="DS1123" s="50"/>
      <c r="DT1123" s="50"/>
      <c r="DU1123" s="50"/>
      <c r="DV1123" s="50"/>
      <c r="DW1123" s="50"/>
      <c r="DX1123" s="50"/>
      <c r="DY1123" s="50"/>
      <c r="DZ1123" s="50"/>
      <c r="EA1123" s="50"/>
      <c r="EB1123" s="50"/>
      <c r="EC1123" s="50"/>
      <c r="ED1123" s="50"/>
      <c r="EE1123" s="50"/>
    </row>
    <row r="1124" spans="1:736" s="351" customFormat="1" ht="45.75" customHeight="1">
      <c r="A1124" s="589">
        <f>1+A1123</f>
        <v>1123</v>
      </c>
      <c r="B1124" s="87" t="s">
        <v>10697</v>
      </c>
      <c r="C1124" s="70" t="s">
        <v>10698</v>
      </c>
      <c r="D1124" s="74" t="s">
        <v>6878</v>
      </c>
      <c r="E1124" s="71">
        <v>45581</v>
      </c>
      <c r="F1124" s="72">
        <v>45583</v>
      </c>
      <c r="G1124" s="72">
        <v>45646</v>
      </c>
      <c r="H1124" s="70" t="s">
        <v>416</v>
      </c>
      <c r="I1124" s="75" t="s">
        <v>9646</v>
      </c>
      <c r="J1124" s="95" t="s">
        <v>10699</v>
      </c>
      <c r="K1124" s="122">
        <v>1072662729</v>
      </c>
      <c r="L1124" s="70">
        <v>3</v>
      </c>
      <c r="M1124" s="111" t="s">
        <v>97</v>
      </c>
      <c r="N1124" s="77" t="s">
        <v>5078</v>
      </c>
      <c r="O1124" s="87" t="s">
        <v>10395</v>
      </c>
      <c r="P1124" s="70" t="s">
        <v>10700</v>
      </c>
      <c r="Q1124" s="70" t="s">
        <v>10691</v>
      </c>
      <c r="R1124" s="79">
        <v>63</v>
      </c>
      <c r="S1124" s="70" t="s">
        <v>5289</v>
      </c>
      <c r="T1124" s="123" t="s">
        <v>10701</v>
      </c>
      <c r="U1124" s="124">
        <v>2024003642</v>
      </c>
      <c r="V1124" s="123" t="s">
        <v>10701</v>
      </c>
      <c r="W1124" s="125">
        <v>45581</v>
      </c>
      <c r="X1124" s="126" t="s">
        <v>103</v>
      </c>
      <c r="Y1124" s="311" t="s">
        <v>10702</v>
      </c>
      <c r="Z1124" s="84" t="s">
        <v>10701</v>
      </c>
      <c r="AA1124" s="86">
        <v>0</v>
      </c>
      <c r="AB1124" s="85">
        <v>0</v>
      </c>
      <c r="AC1124" s="86">
        <v>0</v>
      </c>
      <c r="AD1124" s="86">
        <v>0</v>
      </c>
      <c r="AE1124" s="86">
        <v>0</v>
      </c>
      <c r="AF1124" s="86">
        <v>0</v>
      </c>
      <c r="AG1124" s="86">
        <v>0</v>
      </c>
      <c r="AH1124" s="86">
        <v>0</v>
      </c>
      <c r="AI1124" s="86">
        <v>0</v>
      </c>
      <c r="AJ1124" s="86">
        <v>0</v>
      </c>
      <c r="AK1124" s="78" t="s">
        <v>104</v>
      </c>
      <c r="AL1124" s="103" t="s">
        <v>10703</v>
      </c>
      <c r="AM1124" s="70" t="s">
        <v>10704</v>
      </c>
      <c r="AN1124" s="76">
        <v>1118531912</v>
      </c>
      <c r="AO1124" s="78" t="s">
        <v>114</v>
      </c>
      <c r="AP1124" s="70" t="s">
        <v>114</v>
      </c>
      <c r="AQ1124" s="118" t="s">
        <v>114</v>
      </c>
      <c r="AR1124" s="78" t="s">
        <v>114</v>
      </c>
      <c r="AS1124" s="70" t="s">
        <v>109</v>
      </c>
      <c r="AT1124" s="78" t="s">
        <v>109</v>
      </c>
      <c r="AU1124" s="78" t="s">
        <v>392</v>
      </c>
      <c r="AV1124" s="70" t="s">
        <v>9324</v>
      </c>
      <c r="AW1124" s="70" t="s">
        <v>9324</v>
      </c>
      <c r="AX1124" s="70" t="s">
        <v>109</v>
      </c>
      <c r="AY1124" s="70" t="s">
        <v>108</v>
      </c>
      <c r="AZ1124" s="92" t="s">
        <v>9324</v>
      </c>
      <c r="BA1124" s="70" t="s">
        <v>9324</v>
      </c>
      <c r="BB1124" s="100"/>
      <c r="BC1124" s="92" t="s">
        <v>9324</v>
      </c>
      <c r="BD1124" s="79" t="s">
        <v>9324</v>
      </c>
      <c r="BE1124" s="79" t="s">
        <v>9324</v>
      </c>
      <c r="BF1124" s="79" t="s">
        <v>9324</v>
      </c>
      <c r="BG1124" s="92" t="s">
        <v>9324</v>
      </c>
      <c r="BH1124" s="90" t="s">
        <v>10701</v>
      </c>
      <c r="BI1124" s="349" t="s">
        <v>113</v>
      </c>
      <c r="BJ1124" s="70"/>
      <c r="BK1124" s="77" t="s">
        <v>114</v>
      </c>
      <c r="BL1124" s="92" t="s">
        <v>9324</v>
      </c>
      <c r="BM1124" s="95"/>
      <c r="BN1124" s="104" t="s">
        <v>161</v>
      </c>
      <c r="BO1124" s="77" t="s">
        <v>9675</v>
      </c>
      <c r="BP1124" s="77" t="s">
        <v>10705</v>
      </c>
      <c r="BQ1124" s="77">
        <v>33</v>
      </c>
      <c r="BR1124" s="77">
        <v>33549</v>
      </c>
      <c r="BS1124" s="77" t="s">
        <v>108</v>
      </c>
      <c r="BT1124" s="77" t="s">
        <v>108</v>
      </c>
      <c r="BU1124" s="105" t="s">
        <v>108</v>
      </c>
      <c r="BV1124" s="77" t="s">
        <v>108</v>
      </c>
      <c r="BW1124" s="114" t="s">
        <v>108</v>
      </c>
      <c r="BX1124" s="95" t="s">
        <v>10706</v>
      </c>
      <c r="BY1124" s="77">
        <v>3125166017</v>
      </c>
      <c r="BZ1124" s="127" t="s">
        <v>10707</v>
      </c>
      <c r="CA1124" s="93" t="s">
        <v>109</v>
      </c>
      <c r="CB1124" s="93" t="s">
        <v>109</v>
      </c>
      <c r="CC1124" s="93"/>
      <c r="CD1124" s="93"/>
      <c r="CE1124" s="93"/>
      <c r="CF1124" s="93"/>
      <c r="CG1124" s="93"/>
      <c r="CH1124" s="93"/>
      <c r="CI1124" s="93"/>
      <c r="CJ1124" s="93"/>
      <c r="CK1124" s="93"/>
      <c r="CL1124" s="93"/>
      <c r="CM1124" s="93" t="s">
        <v>109</v>
      </c>
      <c r="CN1124" s="93"/>
      <c r="CO1124" s="50"/>
      <c r="CP1124" s="50"/>
      <c r="CQ1124" s="50"/>
      <c r="CR1124" s="50"/>
      <c r="CS1124" s="50"/>
      <c r="CT1124" s="50"/>
      <c r="CU1124" s="50"/>
      <c r="CV1124" s="50"/>
      <c r="CW1124" s="50"/>
      <c r="CX1124" s="50"/>
      <c r="CY1124" s="50"/>
      <c r="CZ1124" s="50"/>
      <c r="DA1124" s="50"/>
      <c r="DB1124" s="50"/>
      <c r="DC1124" s="50"/>
      <c r="DD1124" s="50"/>
      <c r="DE1124" s="50"/>
      <c r="DF1124" s="50"/>
      <c r="DG1124" s="50"/>
      <c r="DH1124" s="50"/>
      <c r="DI1124" s="50"/>
      <c r="DJ1124" s="50"/>
      <c r="DK1124" s="50"/>
      <c r="DL1124" s="50"/>
      <c r="DM1124" s="50"/>
      <c r="DN1124" s="50"/>
      <c r="DO1124" s="50"/>
      <c r="DP1124" s="50"/>
      <c r="DQ1124" s="50"/>
      <c r="DR1124" s="50"/>
      <c r="DS1124" s="50"/>
      <c r="DT1124" s="50"/>
      <c r="DU1124" s="50"/>
      <c r="DV1124" s="50"/>
      <c r="DW1124" s="50"/>
      <c r="DX1124" s="50"/>
      <c r="DY1124" s="50"/>
      <c r="DZ1124" s="50"/>
      <c r="EA1124" s="50"/>
      <c r="EB1124" s="50"/>
      <c r="EC1124" s="50"/>
      <c r="ED1124" s="50"/>
      <c r="EE1124" s="50"/>
      <c r="EF1124" s="34"/>
      <c r="EG1124" s="34"/>
      <c r="EH1124" s="34"/>
      <c r="EI1124" s="34"/>
      <c r="EJ1124" s="34"/>
      <c r="EK1124" s="34"/>
      <c r="EL1124" s="34"/>
      <c r="EM1124" s="34"/>
      <c r="EN1124" s="34"/>
      <c r="EO1124" s="34"/>
      <c r="EP1124" s="34"/>
      <c r="EQ1124" s="34"/>
      <c r="ER1124" s="34"/>
      <c r="ES1124" s="34"/>
      <c r="ET1124" s="34"/>
      <c r="EU1124" s="34"/>
      <c r="EV1124" s="34"/>
      <c r="EW1124" s="34"/>
      <c r="EX1124" s="34"/>
      <c r="EY1124" s="34"/>
      <c r="EZ1124" s="34"/>
      <c r="FA1124" s="34"/>
      <c r="FB1124" s="34"/>
      <c r="FC1124" s="34"/>
      <c r="FD1124" s="34"/>
      <c r="FE1124" s="34"/>
      <c r="FF1124" s="34"/>
      <c r="FG1124" s="34"/>
      <c r="FH1124" s="34"/>
      <c r="FI1124" s="34"/>
      <c r="FJ1124" s="34"/>
      <c r="FK1124" s="34"/>
      <c r="FL1124" s="34"/>
      <c r="FM1124" s="34"/>
      <c r="FN1124" s="34"/>
      <c r="FO1124" s="34"/>
      <c r="FP1124" s="34"/>
      <c r="FQ1124" s="34"/>
      <c r="FR1124" s="34"/>
      <c r="FS1124" s="34"/>
      <c r="FT1124" s="34"/>
      <c r="FU1124" s="34"/>
      <c r="FV1124" s="34"/>
      <c r="FW1124" s="34"/>
      <c r="FX1124" s="34"/>
      <c r="FY1124" s="34"/>
      <c r="FZ1124" s="34"/>
      <c r="GA1124" s="34"/>
      <c r="GB1124" s="34"/>
      <c r="GC1124" s="34"/>
      <c r="GD1124" s="34"/>
      <c r="GE1124" s="34"/>
      <c r="GF1124" s="34"/>
      <c r="GG1124" s="34"/>
      <c r="GH1124" s="34"/>
      <c r="GI1124" s="34"/>
      <c r="GJ1124" s="34"/>
      <c r="GK1124" s="34"/>
      <c r="GL1124" s="34"/>
      <c r="GM1124" s="34"/>
      <c r="GN1124" s="34"/>
      <c r="GO1124" s="34"/>
      <c r="GP1124" s="34"/>
      <c r="GQ1124" s="34"/>
      <c r="GR1124" s="34"/>
      <c r="GS1124" s="34"/>
      <c r="GT1124" s="34"/>
      <c r="GU1124" s="34"/>
      <c r="GV1124"/>
      <c r="GW1124"/>
      <c r="GX1124"/>
      <c r="GY1124"/>
      <c r="GZ1124"/>
      <c r="HA1124"/>
      <c r="HB1124"/>
      <c r="HC1124"/>
      <c r="HD1124"/>
      <c r="HE1124"/>
      <c r="HF1124"/>
      <c r="HG1124"/>
      <c r="HH1124"/>
      <c r="HI1124"/>
      <c r="HJ1124"/>
      <c r="HK1124"/>
      <c r="HL1124"/>
      <c r="HM1124"/>
      <c r="HN1124"/>
      <c r="HO1124"/>
      <c r="HP1124"/>
      <c r="HQ1124"/>
      <c r="HR1124"/>
      <c r="HS1124"/>
      <c r="HT1124"/>
      <c r="HU1124"/>
      <c r="HV1124"/>
      <c r="HW1124"/>
      <c r="HX1124"/>
      <c r="HY1124"/>
      <c r="HZ1124"/>
      <c r="IA1124"/>
      <c r="IB1124"/>
      <c r="IC1124"/>
      <c r="ID1124"/>
      <c r="IE1124"/>
      <c r="IF1124"/>
      <c r="IG1124"/>
      <c r="IH1124"/>
      <c r="II1124"/>
      <c r="IJ1124"/>
      <c r="IK1124"/>
      <c r="IL1124"/>
      <c r="IM1124"/>
      <c r="IN1124"/>
      <c r="IO1124"/>
      <c r="IP1124"/>
      <c r="IQ1124"/>
      <c r="IR1124"/>
      <c r="IS1124"/>
      <c r="IT1124"/>
      <c r="IU1124"/>
      <c r="IV1124"/>
      <c r="IW1124"/>
      <c r="IX1124"/>
      <c r="IY1124"/>
      <c r="IZ1124"/>
      <c r="JA1124"/>
      <c r="JB1124"/>
      <c r="JC1124"/>
      <c r="JD1124"/>
      <c r="JE1124"/>
      <c r="JF1124"/>
      <c r="JG1124"/>
      <c r="JH1124"/>
      <c r="JI1124"/>
      <c r="JJ1124"/>
      <c r="JK1124"/>
      <c r="JL1124"/>
      <c r="JM1124"/>
      <c r="JN1124"/>
      <c r="JO1124"/>
      <c r="JP1124"/>
      <c r="JQ1124"/>
      <c r="JR1124"/>
      <c r="JS1124"/>
      <c r="JT1124"/>
      <c r="JU1124"/>
      <c r="JV1124"/>
      <c r="JW1124"/>
      <c r="JX1124"/>
      <c r="JY1124"/>
      <c r="JZ1124"/>
      <c r="KA1124"/>
      <c r="KB1124"/>
      <c r="KC1124"/>
      <c r="KD1124"/>
      <c r="KE1124"/>
      <c r="KF1124"/>
      <c r="KG1124"/>
      <c r="KH1124"/>
      <c r="KI1124"/>
      <c r="KJ1124"/>
      <c r="KK1124"/>
      <c r="KL1124"/>
      <c r="KM1124"/>
      <c r="KN1124"/>
      <c r="KO1124"/>
      <c r="KP1124"/>
      <c r="KQ1124"/>
      <c r="KR1124"/>
      <c r="KS1124"/>
      <c r="KT1124"/>
      <c r="KU1124"/>
      <c r="KV1124"/>
      <c r="KW1124"/>
      <c r="KX1124"/>
      <c r="KY1124"/>
      <c r="KZ1124"/>
      <c r="LA1124"/>
      <c r="LB1124"/>
      <c r="LC1124"/>
      <c r="LD1124"/>
      <c r="LE1124"/>
      <c r="LF1124"/>
      <c r="LG1124"/>
      <c r="LH1124"/>
      <c r="LI1124"/>
      <c r="LJ1124"/>
      <c r="LK1124"/>
      <c r="LL1124"/>
      <c r="LM1124"/>
      <c r="LN1124"/>
      <c r="LO1124"/>
      <c r="LP1124"/>
      <c r="LQ1124"/>
      <c r="LR1124"/>
      <c r="LS1124"/>
      <c r="LT1124"/>
      <c r="LU1124"/>
      <c r="LV1124"/>
      <c r="LW1124"/>
      <c r="LX1124"/>
      <c r="LY1124"/>
      <c r="LZ1124"/>
      <c r="MA1124"/>
      <c r="MB1124"/>
      <c r="MC1124"/>
      <c r="MD1124"/>
      <c r="ME1124"/>
      <c r="MF1124"/>
      <c r="MG1124"/>
      <c r="MH1124"/>
      <c r="MI1124"/>
      <c r="MJ1124"/>
      <c r="MK1124"/>
      <c r="ML1124"/>
      <c r="MM1124"/>
      <c r="MN1124"/>
      <c r="MO1124"/>
      <c r="MP1124"/>
      <c r="MQ1124"/>
      <c r="MR1124"/>
      <c r="MS1124"/>
      <c r="MT1124"/>
      <c r="MU1124"/>
      <c r="MV1124"/>
      <c r="MW1124"/>
      <c r="MX1124"/>
      <c r="MY1124"/>
      <c r="MZ1124"/>
      <c r="NA1124"/>
      <c r="NB1124"/>
      <c r="NC1124"/>
      <c r="ND1124"/>
      <c r="NE1124"/>
      <c r="NF1124"/>
      <c r="NG1124"/>
      <c r="NH1124"/>
      <c r="NI1124"/>
      <c r="NJ1124"/>
      <c r="NK1124"/>
      <c r="NL1124"/>
      <c r="NM1124"/>
      <c r="NN1124"/>
      <c r="NO1124"/>
      <c r="NP1124"/>
      <c r="NQ1124"/>
      <c r="NR1124"/>
      <c r="NS1124"/>
      <c r="NT1124"/>
      <c r="NU1124"/>
      <c r="NV1124"/>
      <c r="NW1124"/>
      <c r="NX1124"/>
      <c r="NY1124"/>
      <c r="NZ1124"/>
      <c r="OA1124"/>
      <c r="OB1124"/>
      <c r="OC1124"/>
      <c r="OD1124"/>
      <c r="OE1124"/>
      <c r="OF1124"/>
      <c r="OG1124"/>
      <c r="OH1124"/>
      <c r="OI1124"/>
      <c r="OJ1124"/>
      <c r="OK1124"/>
      <c r="OL1124"/>
      <c r="OM1124"/>
      <c r="ON1124"/>
      <c r="OO1124"/>
      <c r="OP1124"/>
      <c r="OQ1124"/>
      <c r="OR1124"/>
      <c r="OS1124"/>
      <c r="OT1124"/>
      <c r="OU1124"/>
      <c r="OV1124"/>
      <c r="OW1124"/>
      <c r="OX1124"/>
      <c r="OY1124"/>
      <c r="OZ1124"/>
      <c r="PA1124"/>
      <c r="PB1124"/>
      <c r="PC1124"/>
      <c r="PD1124"/>
      <c r="PE1124"/>
      <c r="PF1124"/>
      <c r="PG1124"/>
      <c r="PH1124"/>
      <c r="PI1124"/>
      <c r="PJ1124"/>
      <c r="PK1124"/>
      <c r="PL1124"/>
      <c r="PM1124"/>
      <c r="PN1124"/>
      <c r="PO1124"/>
      <c r="PP1124"/>
      <c r="PQ1124"/>
      <c r="PR1124"/>
      <c r="PS1124"/>
      <c r="PT1124"/>
      <c r="PU1124"/>
      <c r="PV1124"/>
      <c r="PW1124"/>
      <c r="PX1124"/>
      <c r="PY1124"/>
      <c r="PZ1124"/>
      <c r="QA1124"/>
      <c r="QB1124"/>
      <c r="QC1124"/>
      <c r="QD1124"/>
      <c r="QE1124"/>
      <c r="QF1124"/>
      <c r="QG1124"/>
      <c r="QH1124"/>
      <c r="QI1124"/>
      <c r="QJ1124"/>
      <c r="QK1124"/>
      <c r="QL1124"/>
      <c r="QM1124"/>
      <c r="QN1124"/>
      <c r="QO1124"/>
      <c r="QP1124"/>
      <c r="QQ1124"/>
      <c r="QR1124"/>
      <c r="QS1124"/>
      <c r="QT1124"/>
      <c r="QU1124"/>
      <c r="QV1124"/>
      <c r="QW1124"/>
      <c r="QX1124"/>
      <c r="QY1124"/>
      <c r="QZ1124"/>
      <c r="RA1124"/>
      <c r="RB1124"/>
      <c r="RC1124"/>
      <c r="RD1124"/>
      <c r="RE1124"/>
      <c r="RF1124"/>
      <c r="RG1124"/>
      <c r="RH1124"/>
      <c r="RI1124"/>
      <c r="RJ1124"/>
      <c r="RK1124"/>
      <c r="RL1124"/>
      <c r="RM1124"/>
      <c r="RN1124"/>
      <c r="RO1124"/>
      <c r="RP1124"/>
      <c r="RQ1124"/>
      <c r="RR1124"/>
      <c r="RS1124"/>
      <c r="RT1124"/>
      <c r="RU1124"/>
      <c r="RV1124"/>
      <c r="RW1124"/>
      <c r="RX1124"/>
      <c r="RY1124"/>
      <c r="RZ1124"/>
      <c r="SA1124"/>
      <c r="SB1124"/>
      <c r="SC1124"/>
      <c r="SD1124"/>
      <c r="SE1124"/>
      <c r="SF1124"/>
      <c r="SG1124"/>
      <c r="SH1124"/>
      <c r="SI1124"/>
      <c r="SJ1124"/>
      <c r="SK1124"/>
      <c r="SL1124"/>
      <c r="SM1124"/>
      <c r="SN1124"/>
      <c r="SO1124"/>
      <c r="SP1124"/>
      <c r="SQ1124"/>
      <c r="SR1124"/>
      <c r="SS1124"/>
      <c r="ST1124"/>
      <c r="SU1124"/>
      <c r="SV1124"/>
      <c r="SW1124"/>
      <c r="SX1124"/>
      <c r="SY1124"/>
      <c r="SZ1124"/>
      <c r="TA1124"/>
      <c r="TB1124"/>
      <c r="TC1124"/>
      <c r="TD1124"/>
      <c r="TE1124"/>
      <c r="TF1124"/>
      <c r="TG1124"/>
      <c r="TH1124"/>
      <c r="TI1124"/>
      <c r="TJ1124"/>
      <c r="TK1124"/>
      <c r="TL1124"/>
      <c r="TM1124"/>
      <c r="TN1124"/>
      <c r="TO1124"/>
      <c r="TP1124"/>
      <c r="TQ1124"/>
      <c r="TR1124"/>
      <c r="TS1124"/>
      <c r="TT1124"/>
      <c r="TU1124"/>
      <c r="TV1124"/>
      <c r="TW1124"/>
      <c r="TX1124"/>
      <c r="TY1124"/>
      <c r="TZ1124"/>
      <c r="UA1124"/>
      <c r="UB1124"/>
      <c r="UC1124"/>
      <c r="UD1124"/>
      <c r="UE1124"/>
      <c r="UF1124"/>
      <c r="UG1124"/>
      <c r="UH1124"/>
      <c r="UI1124"/>
      <c r="UJ1124"/>
      <c r="UK1124"/>
      <c r="UL1124"/>
      <c r="UM1124"/>
      <c r="UN1124"/>
      <c r="UO1124"/>
      <c r="UP1124"/>
      <c r="UQ1124"/>
      <c r="UR1124"/>
      <c r="US1124"/>
      <c r="UT1124"/>
      <c r="UU1124"/>
      <c r="UV1124"/>
      <c r="UW1124"/>
      <c r="UX1124"/>
      <c r="UY1124"/>
      <c r="UZ1124"/>
      <c r="VA1124"/>
      <c r="VB1124"/>
      <c r="VC1124"/>
      <c r="VD1124"/>
      <c r="VE1124"/>
      <c r="VF1124"/>
      <c r="VG1124"/>
      <c r="VH1124"/>
      <c r="VI1124"/>
      <c r="VJ1124"/>
      <c r="VK1124"/>
      <c r="VL1124"/>
      <c r="VM1124"/>
      <c r="VN1124"/>
      <c r="VO1124"/>
      <c r="VP1124"/>
      <c r="VQ1124"/>
      <c r="VR1124"/>
      <c r="VS1124"/>
      <c r="VT1124"/>
      <c r="VU1124"/>
      <c r="VV1124"/>
      <c r="VW1124"/>
      <c r="VX1124"/>
      <c r="VY1124"/>
      <c r="VZ1124"/>
      <c r="WA1124"/>
      <c r="WB1124"/>
      <c r="WC1124"/>
      <c r="WD1124"/>
      <c r="WE1124"/>
      <c r="WF1124"/>
      <c r="WG1124"/>
      <c r="WH1124"/>
      <c r="WI1124"/>
      <c r="WJ1124"/>
      <c r="WK1124"/>
      <c r="WL1124"/>
      <c r="WM1124"/>
      <c r="WN1124"/>
      <c r="WO1124"/>
      <c r="WP1124"/>
      <c r="WQ1124"/>
      <c r="WR1124"/>
      <c r="WS1124"/>
      <c r="WT1124"/>
      <c r="WU1124"/>
      <c r="WV1124"/>
      <c r="WW1124"/>
      <c r="WX1124"/>
      <c r="WY1124"/>
      <c r="WZ1124"/>
      <c r="XA1124"/>
      <c r="XB1124"/>
      <c r="XC1124"/>
      <c r="XD1124"/>
      <c r="XE1124"/>
      <c r="XF1124"/>
      <c r="XG1124"/>
      <c r="XH1124"/>
      <c r="XI1124"/>
      <c r="XJ1124"/>
      <c r="XK1124"/>
      <c r="XL1124"/>
      <c r="XM1124"/>
      <c r="XN1124"/>
      <c r="XO1124"/>
      <c r="XP1124"/>
      <c r="XQ1124"/>
      <c r="XR1124"/>
      <c r="XS1124"/>
      <c r="XT1124"/>
      <c r="XU1124"/>
      <c r="XV1124"/>
      <c r="XW1124"/>
      <c r="XX1124"/>
      <c r="XY1124"/>
      <c r="XZ1124"/>
      <c r="YA1124"/>
      <c r="YB1124"/>
      <c r="YC1124"/>
      <c r="YD1124"/>
      <c r="YE1124"/>
      <c r="YF1124"/>
      <c r="YG1124"/>
      <c r="YH1124"/>
      <c r="YI1124"/>
      <c r="YJ1124"/>
      <c r="YK1124"/>
      <c r="YL1124"/>
      <c r="YM1124"/>
      <c r="YN1124"/>
      <c r="YO1124"/>
      <c r="YP1124"/>
      <c r="YQ1124"/>
      <c r="YR1124"/>
      <c r="YS1124"/>
      <c r="YT1124"/>
      <c r="YU1124"/>
      <c r="YV1124"/>
      <c r="YW1124"/>
      <c r="YX1124"/>
      <c r="YY1124"/>
      <c r="YZ1124"/>
      <c r="ZA1124"/>
      <c r="ZB1124"/>
      <c r="ZC1124"/>
      <c r="ZD1124"/>
      <c r="ZE1124"/>
      <c r="ZF1124"/>
      <c r="ZG1124"/>
      <c r="ZH1124"/>
      <c r="ZI1124"/>
      <c r="ZJ1124"/>
      <c r="ZK1124"/>
      <c r="ZL1124"/>
      <c r="ZM1124"/>
      <c r="ZN1124"/>
      <c r="ZO1124"/>
      <c r="ZP1124"/>
      <c r="ZQ1124"/>
      <c r="ZR1124"/>
      <c r="ZS1124"/>
      <c r="ZT1124"/>
      <c r="ZU1124"/>
      <c r="ZV1124"/>
      <c r="ZW1124"/>
      <c r="ZX1124"/>
      <c r="ZY1124"/>
      <c r="ZZ1124"/>
      <c r="AAA1124"/>
      <c r="AAB1124"/>
      <c r="AAC1124"/>
      <c r="AAD1124"/>
      <c r="AAE1124"/>
      <c r="AAF1124"/>
      <c r="AAG1124"/>
      <c r="AAH1124"/>
      <c r="AAI1124"/>
      <c r="AAJ1124"/>
      <c r="AAK1124"/>
      <c r="AAL1124"/>
      <c r="AAM1124"/>
      <c r="AAN1124"/>
      <c r="AAO1124"/>
      <c r="AAP1124"/>
      <c r="AAQ1124"/>
      <c r="AAR1124"/>
      <c r="AAS1124"/>
      <c r="AAT1124"/>
      <c r="AAU1124"/>
      <c r="AAV1124"/>
      <c r="AAW1124"/>
      <c r="AAX1124"/>
      <c r="AAY1124"/>
      <c r="AAZ1124"/>
      <c r="ABA1124"/>
      <c r="ABB1124"/>
      <c r="ABC1124"/>
      <c r="ABD1124"/>
      <c r="ABE1124"/>
      <c r="ABF1124"/>
      <c r="ABG1124"/>
      <c r="ABH1124"/>
    </row>
    <row r="1125" spans="1:736" ht="45.75" customHeight="1">
      <c r="A1125" s="638">
        <f>1+A1124</f>
        <v>1124</v>
      </c>
      <c r="B1125" s="218" t="s">
        <v>10708</v>
      </c>
      <c r="C1125" s="201" t="s">
        <v>10709</v>
      </c>
      <c r="D1125" s="205" t="s">
        <v>6692</v>
      </c>
      <c r="E1125" s="202">
        <v>45581</v>
      </c>
      <c r="F1125" s="203">
        <v>45588</v>
      </c>
      <c r="G1125" s="203">
        <v>45646</v>
      </c>
      <c r="H1125" s="201" t="s">
        <v>416</v>
      </c>
      <c r="I1125" s="206" t="s">
        <v>9637</v>
      </c>
      <c r="J1125" s="201" t="s">
        <v>10710</v>
      </c>
      <c r="K1125" s="271">
        <v>1072717254</v>
      </c>
      <c r="L1125" s="201">
        <v>5</v>
      </c>
      <c r="M1125" s="272" t="s">
        <v>97</v>
      </c>
      <c r="N1125" s="208" t="s">
        <v>5078</v>
      </c>
      <c r="O1125" s="218" t="s">
        <v>427</v>
      </c>
      <c r="P1125" s="201" t="s">
        <v>2925</v>
      </c>
      <c r="Q1125" s="201" t="s">
        <v>10059</v>
      </c>
      <c r="R1125" s="210">
        <v>58</v>
      </c>
      <c r="S1125" s="201" t="s">
        <v>5116</v>
      </c>
      <c r="T1125" s="273" t="s">
        <v>9640</v>
      </c>
      <c r="U1125" s="274">
        <v>2024003644</v>
      </c>
      <c r="V1125" s="273" t="s">
        <v>9640</v>
      </c>
      <c r="W1125" s="275">
        <v>45581</v>
      </c>
      <c r="X1125" s="276" t="s">
        <v>103</v>
      </c>
      <c r="Y1125" s="313" t="s">
        <v>9642</v>
      </c>
      <c r="Z1125" s="215" t="s">
        <v>9640</v>
      </c>
      <c r="AA1125" s="216">
        <v>0</v>
      </c>
      <c r="AB1125" s="217">
        <v>0</v>
      </c>
      <c r="AC1125" s="216">
        <v>0</v>
      </c>
      <c r="AD1125" s="216">
        <v>0</v>
      </c>
      <c r="AE1125" s="216">
        <v>0</v>
      </c>
      <c r="AF1125" s="216">
        <v>0</v>
      </c>
      <c r="AG1125" s="216">
        <v>0</v>
      </c>
      <c r="AH1125" s="216">
        <v>0</v>
      </c>
      <c r="AI1125" s="216">
        <v>0</v>
      </c>
      <c r="AJ1125" s="216">
        <v>0</v>
      </c>
      <c r="AK1125" s="209" t="s">
        <v>104</v>
      </c>
      <c r="AL1125" s="191" t="s">
        <v>10711</v>
      </c>
      <c r="AM1125" s="201" t="s">
        <v>7679</v>
      </c>
      <c r="AN1125" s="207">
        <v>80401061</v>
      </c>
      <c r="AO1125" s="209" t="s">
        <v>114</v>
      </c>
      <c r="AP1125" s="201" t="s">
        <v>114</v>
      </c>
      <c r="AQ1125" s="277" t="s">
        <v>114</v>
      </c>
      <c r="AR1125" s="209" t="s">
        <v>114</v>
      </c>
      <c r="AS1125" s="201" t="s">
        <v>109</v>
      </c>
      <c r="AT1125" s="209" t="s">
        <v>109</v>
      </c>
      <c r="AU1125" s="209" t="s">
        <v>392</v>
      </c>
      <c r="AV1125" s="201" t="s">
        <v>9324</v>
      </c>
      <c r="AW1125" s="201" t="s">
        <v>9324</v>
      </c>
      <c r="AX1125" s="201" t="s">
        <v>109</v>
      </c>
      <c r="AY1125" s="201" t="s">
        <v>108</v>
      </c>
      <c r="AZ1125" s="240" t="s">
        <v>9324</v>
      </c>
      <c r="BA1125" s="201" t="s">
        <v>9324</v>
      </c>
      <c r="BB1125" s="241"/>
      <c r="BC1125" s="240" t="s">
        <v>9324</v>
      </c>
      <c r="BD1125" s="210" t="s">
        <v>9324</v>
      </c>
      <c r="BE1125" s="210" t="s">
        <v>9324</v>
      </c>
      <c r="BF1125" s="210" t="s">
        <v>9324</v>
      </c>
      <c r="BG1125" s="240" t="s">
        <v>9324</v>
      </c>
      <c r="BH1125" s="221" t="s">
        <v>9640</v>
      </c>
      <c r="BI1125" s="296" t="s">
        <v>135</v>
      </c>
      <c r="BJ1125" s="201" t="s">
        <v>9324</v>
      </c>
      <c r="BK1125" s="208" t="s">
        <v>114</v>
      </c>
      <c r="BL1125" s="240" t="s">
        <v>9324</v>
      </c>
      <c r="BM1125" s="398" t="s">
        <v>136</v>
      </c>
      <c r="BN1125" s="292" t="s">
        <v>115</v>
      </c>
      <c r="BO1125" s="208" t="s">
        <v>9998</v>
      </c>
      <c r="BP1125" s="208" t="s">
        <v>9999</v>
      </c>
      <c r="BQ1125" s="208">
        <v>26</v>
      </c>
      <c r="BR1125" s="208">
        <v>35878</v>
      </c>
      <c r="BS1125" s="208" t="s">
        <v>109</v>
      </c>
      <c r="BT1125" s="208" t="s">
        <v>108</v>
      </c>
      <c r="BU1125" s="237" t="s">
        <v>108</v>
      </c>
      <c r="BV1125" s="208" t="s">
        <v>108</v>
      </c>
      <c r="BW1125" s="278" t="s">
        <v>108</v>
      </c>
      <c r="BX1125" s="224" t="s">
        <v>10712</v>
      </c>
      <c r="BY1125" s="208" t="s">
        <v>10713</v>
      </c>
      <c r="BZ1125" s="329" t="s">
        <v>10714</v>
      </c>
      <c r="CA1125" s="320" t="s">
        <v>5887</v>
      </c>
      <c r="CB1125" s="322" t="s">
        <v>1018</v>
      </c>
      <c r="CC1125" s="320"/>
      <c r="CD1125" s="323"/>
      <c r="CE1125" s="223"/>
      <c r="CF1125" s="223"/>
      <c r="CG1125" s="223"/>
      <c r="CH1125" s="223"/>
      <c r="CI1125" s="223"/>
      <c r="CJ1125" s="223"/>
      <c r="CK1125" s="223"/>
      <c r="CL1125" s="223"/>
      <c r="CM1125" s="303"/>
      <c r="CN1125" s="223"/>
      <c r="CO1125" s="50"/>
      <c r="CP1125" s="50"/>
      <c r="CQ1125" s="50"/>
      <c r="CR1125" s="50"/>
      <c r="CS1125" s="50"/>
      <c r="CT1125" s="50"/>
      <c r="CU1125" s="50"/>
      <c r="CV1125" s="50"/>
      <c r="CW1125" s="50"/>
      <c r="CX1125" s="50"/>
      <c r="CY1125" s="50"/>
      <c r="CZ1125" s="50"/>
      <c r="DA1125" s="50"/>
      <c r="DB1125" s="50"/>
      <c r="DC1125" s="50"/>
      <c r="DD1125" s="50"/>
      <c r="DE1125" s="50"/>
      <c r="DF1125" s="50"/>
      <c r="DG1125" s="50"/>
      <c r="DH1125" s="50"/>
      <c r="DI1125" s="50"/>
      <c r="DJ1125" s="50"/>
      <c r="DK1125" s="50"/>
      <c r="DL1125" s="50"/>
      <c r="DM1125" s="50"/>
      <c r="DN1125" s="50"/>
      <c r="DO1125" s="50"/>
      <c r="DP1125" s="50"/>
      <c r="DQ1125" s="50"/>
      <c r="DR1125" s="50"/>
      <c r="DS1125" s="50"/>
      <c r="DT1125" s="50"/>
      <c r="DU1125" s="50"/>
      <c r="DV1125" s="50"/>
      <c r="DW1125" s="50"/>
      <c r="DX1125" s="50"/>
      <c r="DY1125" s="50"/>
      <c r="DZ1125" s="50"/>
      <c r="EA1125" s="50"/>
      <c r="EB1125" s="50"/>
      <c r="EC1125" s="50"/>
      <c r="ED1125" s="50"/>
      <c r="EE1125" s="50"/>
      <c r="EF1125" s="297"/>
      <c r="EG1125" s="297"/>
      <c r="EH1125" s="297"/>
      <c r="EI1125" s="297"/>
      <c r="EJ1125" s="297"/>
      <c r="EK1125" s="297"/>
      <c r="EL1125" s="297"/>
      <c r="EM1125" s="297"/>
      <c r="EN1125" s="297"/>
      <c r="EO1125" s="297"/>
      <c r="EP1125" s="297"/>
      <c r="EQ1125" s="297"/>
      <c r="ER1125" s="297"/>
      <c r="ES1125" s="297"/>
      <c r="ET1125" s="297"/>
      <c r="EU1125" s="297"/>
      <c r="EV1125" s="297"/>
      <c r="EW1125" s="297"/>
      <c r="EX1125" s="297"/>
      <c r="EY1125" s="297"/>
      <c r="EZ1125" s="297"/>
      <c r="FA1125" s="297"/>
      <c r="FB1125" s="297"/>
      <c r="FC1125" s="297"/>
      <c r="FD1125" s="297"/>
      <c r="FE1125" s="297"/>
      <c r="FF1125" s="297"/>
      <c r="FG1125" s="297"/>
      <c r="FH1125" s="297"/>
      <c r="FI1125" s="297"/>
      <c r="FJ1125" s="297"/>
      <c r="FK1125" s="297"/>
      <c r="FL1125" s="297"/>
      <c r="FM1125" s="297"/>
      <c r="FN1125" s="297"/>
      <c r="FO1125" s="297"/>
      <c r="FP1125" s="297"/>
      <c r="FQ1125" s="297"/>
      <c r="FR1125" s="297"/>
      <c r="FS1125" s="297"/>
    </row>
    <row r="1126" spans="1:736" ht="45.75" customHeight="1">
      <c r="A1126" s="638">
        <f>1+A1125</f>
        <v>1125</v>
      </c>
      <c r="B1126" s="218" t="s">
        <v>10715</v>
      </c>
      <c r="C1126" s="201" t="s">
        <v>10716</v>
      </c>
      <c r="D1126" s="205" t="s">
        <v>6692</v>
      </c>
      <c r="E1126" s="202">
        <v>45581</v>
      </c>
      <c r="F1126" s="203">
        <v>45588</v>
      </c>
      <c r="G1126" s="203">
        <v>45646</v>
      </c>
      <c r="H1126" s="201" t="s">
        <v>416</v>
      </c>
      <c r="I1126" s="206" t="s">
        <v>9637</v>
      </c>
      <c r="J1126" s="201" t="s">
        <v>2924</v>
      </c>
      <c r="K1126" s="271">
        <v>1003660597</v>
      </c>
      <c r="L1126" s="201">
        <v>8</v>
      </c>
      <c r="M1126" s="272" t="s">
        <v>97</v>
      </c>
      <c r="N1126" s="208" t="s">
        <v>5078</v>
      </c>
      <c r="O1126" s="218" t="s">
        <v>427</v>
      </c>
      <c r="P1126" s="201" t="s">
        <v>10035</v>
      </c>
      <c r="Q1126" s="201" t="s">
        <v>10059</v>
      </c>
      <c r="R1126" s="210">
        <v>58</v>
      </c>
      <c r="S1126" s="201" t="s">
        <v>5116</v>
      </c>
      <c r="T1126" s="273" t="s">
        <v>9640</v>
      </c>
      <c r="U1126" s="274">
        <v>2024003643</v>
      </c>
      <c r="V1126" s="273" t="s">
        <v>9640</v>
      </c>
      <c r="W1126" s="275">
        <v>45581</v>
      </c>
      <c r="X1126" s="276" t="s">
        <v>103</v>
      </c>
      <c r="Y1126" s="313" t="s">
        <v>9642</v>
      </c>
      <c r="Z1126" s="215" t="s">
        <v>9640</v>
      </c>
      <c r="AA1126" s="216">
        <v>0</v>
      </c>
      <c r="AB1126" s="217">
        <v>0</v>
      </c>
      <c r="AC1126" s="216">
        <v>0</v>
      </c>
      <c r="AD1126" s="216">
        <v>0</v>
      </c>
      <c r="AE1126" s="216">
        <v>0</v>
      </c>
      <c r="AF1126" s="216">
        <v>0</v>
      </c>
      <c r="AG1126" s="216">
        <v>0</v>
      </c>
      <c r="AH1126" s="216">
        <v>0</v>
      </c>
      <c r="AI1126" s="216">
        <v>0</v>
      </c>
      <c r="AJ1126" s="216">
        <v>0</v>
      </c>
      <c r="AK1126" s="209" t="s">
        <v>104</v>
      </c>
      <c r="AL1126" s="191" t="s">
        <v>10717</v>
      </c>
      <c r="AM1126" s="201" t="s">
        <v>7679</v>
      </c>
      <c r="AN1126" s="207">
        <v>80401061</v>
      </c>
      <c r="AO1126" s="209" t="s">
        <v>114</v>
      </c>
      <c r="AP1126" s="201" t="s">
        <v>114</v>
      </c>
      <c r="AQ1126" s="277" t="s">
        <v>114</v>
      </c>
      <c r="AR1126" s="209" t="s">
        <v>114</v>
      </c>
      <c r="AS1126" s="201" t="s">
        <v>109</v>
      </c>
      <c r="AT1126" s="209" t="s">
        <v>109</v>
      </c>
      <c r="AU1126" s="209" t="s">
        <v>392</v>
      </c>
      <c r="AV1126" s="201" t="s">
        <v>9324</v>
      </c>
      <c r="AW1126" s="201" t="s">
        <v>9324</v>
      </c>
      <c r="AX1126" s="201" t="s">
        <v>109</v>
      </c>
      <c r="AY1126" s="201" t="s">
        <v>108</v>
      </c>
      <c r="AZ1126" s="240" t="s">
        <v>9324</v>
      </c>
      <c r="BA1126" s="201" t="s">
        <v>9324</v>
      </c>
      <c r="BB1126" s="241"/>
      <c r="BC1126" s="240" t="s">
        <v>9324</v>
      </c>
      <c r="BD1126" s="210" t="s">
        <v>9324</v>
      </c>
      <c r="BE1126" s="210" t="s">
        <v>9324</v>
      </c>
      <c r="BF1126" s="210" t="s">
        <v>9324</v>
      </c>
      <c r="BG1126" s="240" t="s">
        <v>9324</v>
      </c>
      <c r="BH1126" s="221" t="s">
        <v>9640</v>
      </c>
      <c r="BI1126" s="296" t="s">
        <v>135</v>
      </c>
      <c r="BJ1126" s="201" t="s">
        <v>9324</v>
      </c>
      <c r="BK1126" s="208" t="s">
        <v>114</v>
      </c>
      <c r="BL1126" s="240" t="s">
        <v>9324</v>
      </c>
      <c r="BM1126" s="398" t="s">
        <v>136</v>
      </c>
      <c r="BN1126" s="292" t="s">
        <v>161</v>
      </c>
      <c r="BO1126" s="208" t="s">
        <v>9998</v>
      </c>
      <c r="BP1126" s="208" t="s">
        <v>9999</v>
      </c>
      <c r="BQ1126" s="208">
        <v>25</v>
      </c>
      <c r="BR1126" s="208">
        <v>36242</v>
      </c>
      <c r="BS1126" s="208" t="s">
        <v>108</v>
      </c>
      <c r="BT1126" s="208" t="s">
        <v>108</v>
      </c>
      <c r="BU1126" s="237" t="s">
        <v>108</v>
      </c>
      <c r="BV1126" s="208" t="s">
        <v>108</v>
      </c>
      <c r="BW1126" s="278" t="s">
        <v>108</v>
      </c>
      <c r="BX1126" s="224" t="s">
        <v>10718</v>
      </c>
      <c r="BY1126" s="208">
        <v>3106326986</v>
      </c>
      <c r="BZ1126" s="329" t="s">
        <v>10719</v>
      </c>
      <c r="CA1126" s="320" t="s">
        <v>5887</v>
      </c>
      <c r="CB1126" s="320" t="s">
        <v>5887</v>
      </c>
      <c r="CC1126" s="320"/>
      <c r="CD1126" s="323"/>
      <c r="CE1126" s="223"/>
      <c r="CF1126" s="223"/>
      <c r="CG1126" s="223"/>
      <c r="CH1126" s="223"/>
      <c r="CI1126" s="223"/>
      <c r="CJ1126" s="223"/>
      <c r="CK1126" s="223"/>
      <c r="CL1126" s="223"/>
      <c r="CM1126" s="303"/>
      <c r="CN1126" s="223"/>
      <c r="CO1126" s="50"/>
      <c r="CP1126" s="50"/>
      <c r="CQ1126" s="50"/>
      <c r="CR1126" s="50"/>
      <c r="CS1126" s="50"/>
      <c r="CT1126" s="50"/>
      <c r="CU1126" s="50"/>
      <c r="CV1126" s="50"/>
      <c r="CW1126" s="50"/>
      <c r="CX1126" s="50"/>
      <c r="CY1126" s="50"/>
      <c r="CZ1126" s="50"/>
      <c r="DA1126" s="50"/>
      <c r="DB1126" s="50"/>
      <c r="DC1126" s="50"/>
      <c r="DD1126" s="50"/>
      <c r="DE1126" s="50"/>
      <c r="DF1126" s="50"/>
      <c r="DG1126" s="50"/>
      <c r="DH1126" s="50"/>
      <c r="DI1126" s="50"/>
      <c r="DJ1126" s="50"/>
      <c r="DK1126" s="50"/>
      <c r="DL1126" s="50"/>
      <c r="DM1126" s="50"/>
      <c r="DN1126" s="50"/>
      <c r="DO1126" s="50"/>
      <c r="DP1126" s="50"/>
      <c r="DQ1126" s="50"/>
      <c r="DR1126" s="50"/>
      <c r="DS1126" s="50"/>
      <c r="DT1126" s="50"/>
      <c r="DU1126" s="50"/>
      <c r="DV1126" s="50"/>
      <c r="DW1126" s="50"/>
      <c r="DX1126" s="50"/>
      <c r="DY1126" s="50"/>
      <c r="DZ1126" s="50"/>
      <c r="EA1126" s="50"/>
      <c r="EB1126" s="50"/>
      <c r="EC1126" s="50"/>
      <c r="ED1126" s="50"/>
      <c r="EE1126" s="50"/>
      <c r="EF1126" s="297"/>
      <c r="EG1126" s="297"/>
      <c r="EH1126" s="297"/>
      <c r="EI1126" s="297"/>
      <c r="EJ1126" s="297"/>
      <c r="EK1126" s="297"/>
      <c r="EL1126" s="297"/>
      <c r="EM1126" s="297"/>
      <c r="EN1126" s="297"/>
      <c r="EO1126" s="297"/>
      <c r="EP1126" s="297"/>
      <c r="EQ1126" s="297"/>
      <c r="ER1126" s="297"/>
      <c r="ES1126" s="297"/>
      <c r="ET1126" s="297"/>
      <c r="EU1126" s="297"/>
      <c r="EV1126" s="297"/>
      <c r="EW1126" s="297"/>
      <c r="EX1126" s="297"/>
      <c r="EY1126" s="297"/>
      <c r="EZ1126" s="297"/>
      <c r="FA1126" s="297"/>
      <c r="FB1126" s="297"/>
      <c r="FC1126" s="297"/>
      <c r="FD1126" s="297"/>
      <c r="FE1126" s="297"/>
      <c r="FF1126" s="297"/>
      <c r="FG1126" s="297"/>
      <c r="FH1126" s="297"/>
      <c r="FI1126" s="297"/>
      <c r="FJ1126" s="297"/>
      <c r="FK1126" s="297"/>
      <c r="FL1126" s="297"/>
      <c r="FM1126" s="297"/>
      <c r="FN1126" s="297"/>
      <c r="FO1126" s="297"/>
      <c r="FP1126" s="297"/>
      <c r="FQ1126" s="297"/>
      <c r="FR1126" s="297"/>
      <c r="FS1126" s="297"/>
    </row>
    <row r="1127" spans="1:736" ht="45.75" customHeight="1">
      <c r="A1127" s="638">
        <f>1+A1126</f>
        <v>1126</v>
      </c>
      <c r="B1127" s="218" t="s">
        <v>10720</v>
      </c>
      <c r="C1127" s="201" t="s">
        <v>10721</v>
      </c>
      <c r="D1127" s="205" t="s">
        <v>6692</v>
      </c>
      <c r="E1127" s="202">
        <v>45581</v>
      </c>
      <c r="F1127" s="203">
        <v>45588</v>
      </c>
      <c r="G1127" s="203">
        <v>45646</v>
      </c>
      <c r="H1127" s="201" t="s">
        <v>416</v>
      </c>
      <c r="I1127" s="206" t="s">
        <v>9637</v>
      </c>
      <c r="J1127" s="201" t="s">
        <v>2948</v>
      </c>
      <c r="K1127" s="271">
        <v>80497257</v>
      </c>
      <c r="L1127" s="201">
        <v>1</v>
      </c>
      <c r="M1127" s="272" t="s">
        <v>97</v>
      </c>
      <c r="N1127" s="208" t="s">
        <v>5078</v>
      </c>
      <c r="O1127" s="218" t="s">
        <v>427</v>
      </c>
      <c r="P1127" s="201" t="s">
        <v>2925</v>
      </c>
      <c r="Q1127" s="201" t="s">
        <v>10059</v>
      </c>
      <c r="R1127" s="210">
        <v>58</v>
      </c>
      <c r="S1127" s="201" t="s">
        <v>5116</v>
      </c>
      <c r="T1127" s="273" t="s">
        <v>9640</v>
      </c>
      <c r="U1127" s="274">
        <v>2024003646</v>
      </c>
      <c r="V1127" s="273" t="s">
        <v>9640</v>
      </c>
      <c r="W1127" s="275" t="s">
        <v>10722</v>
      </c>
      <c r="X1127" s="276" t="s">
        <v>103</v>
      </c>
      <c r="Y1127" s="313" t="s">
        <v>9642</v>
      </c>
      <c r="Z1127" s="215" t="s">
        <v>9640</v>
      </c>
      <c r="AA1127" s="216">
        <v>0</v>
      </c>
      <c r="AB1127" s="217">
        <v>0</v>
      </c>
      <c r="AC1127" s="216">
        <v>0</v>
      </c>
      <c r="AD1127" s="216">
        <v>0</v>
      </c>
      <c r="AE1127" s="216">
        <v>0</v>
      </c>
      <c r="AF1127" s="216">
        <v>0</v>
      </c>
      <c r="AG1127" s="216">
        <v>0</v>
      </c>
      <c r="AH1127" s="216">
        <v>0</v>
      </c>
      <c r="AI1127" s="216">
        <v>0</v>
      </c>
      <c r="AJ1127" s="216">
        <v>0</v>
      </c>
      <c r="AK1127" s="209" t="s">
        <v>104</v>
      </c>
      <c r="AL1127" s="191" t="s">
        <v>10723</v>
      </c>
      <c r="AM1127" s="201" t="s">
        <v>7679</v>
      </c>
      <c r="AN1127" s="207">
        <v>80401061</v>
      </c>
      <c r="AO1127" s="209" t="s">
        <v>114</v>
      </c>
      <c r="AP1127" s="201" t="s">
        <v>114</v>
      </c>
      <c r="AQ1127" s="277" t="s">
        <v>114</v>
      </c>
      <c r="AR1127" s="209" t="s">
        <v>114</v>
      </c>
      <c r="AS1127" s="201" t="s">
        <v>109</v>
      </c>
      <c r="AT1127" s="209" t="s">
        <v>109</v>
      </c>
      <c r="AU1127" s="209" t="s">
        <v>392</v>
      </c>
      <c r="AV1127" s="201" t="s">
        <v>9324</v>
      </c>
      <c r="AW1127" s="201" t="s">
        <v>9324</v>
      </c>
      <c r="AX1127" s="201" t="s">
        <v>109</v>
      </c>
      <c r="AY1127" s="201" t="s">
        <v>108</v>
      </c>
      <c r="AZ1127" s="240" t="s">
        <v>9324</v>
      </c>
      <c r="BA1127" s="201" t="s">
        <v>9324</v>
      </c>
      <c r="BB1127" s="241"/>
      <c r="BC1127" s="240" t="s">
        <v>9324</v>
      </c>
      <c r="BD1127" s="210" t="s">
        <v>9324</v>
      </c>
      <c r="BE1127" s="210" t="s">
        <v>9324</v>
      </c>
      <c r="BF1127" s="210" t="s">
        <v>9324</v>
      </c>
      <c r="BG1127" s="240" t="s">
        <v>9324</v>
      </c>
      <c r="BH1127" s="221" t="s">
        <v>9640</v>
      </c>
      <c r="BI1127" s="296" t="s">
        <v>135</v>
      </c>
      <c r="BJ1127" s="201" t="s">
        <v>9324</v>
      </c>
      <c r="BK1127" s="208" t="s">
        <v>114</v>
      </c>
      <c r="BL1127" s="240" t="s">
        <v>9324</v>
      </c>
      <c r="BM1127" s="398" t="s">
        <v>136</v>
      </c>
      <c r="BN1127" s="292" t="s">
        <v>115</v>
      </c>
      <c r="BO1127" s="208" t="s">
        <v>9998</v>
      </c>
      <c r="BP1127" s="208" t="s">
        <v>9999</v>
      </c>
      <c r="BQ1127" s="208">
        <v>50</v>
      </c>
      <c r="BR1127" s="208">
        <v>27357</v>
      </c>
      <c r="BS1127" s="208" t="s">
        <v>109</v>
      </c>
      <c r="BT1127" s="208" t="s">
        <v>108</v>
      </c>
      <c r="BU1127" s="237" t="s">
        <v>108</v>
      </c>
      <c r="BV1127" s="208" t="s">
        <v>108</v>
      </c>
      <c r="BW1127" s="278" t="s">
        <v>108</v>
      </c>
      <c r="BX1127" s="224" t="s">
        <v>10724</v>
      </c>
      <c r="BY1127" s="208">
        <v>3102022511</v>
      </c>
      <c r="BZ1127" s="329" t="s">
        <v>10725</v>
      </c>
      <c r="CA1127" s="320" t="s">
        <v>5887</v>
      </c>
      <c r="CB1127" s="320" t="s">
        <v>5887</v>
      </c>
      <c r="CC1127" s="320"/>
      <c r="CD1127" s="323"/>
      <c r="CE1127" s="223"/>
      <c r="CF1127" s="223"/>
      <c r="CG1127" s="223"/>
      <c r="CH1127" s="223"/>
      <c r="CI1127" s="223"/>
      <c r="CJ1127" s="223"/>
      <c r="CK1127" s="223"/>
      <c r="CL1127" s="223"/>
      <c r="CM1127" s="303"/>
      <c r="CN1127" s="223"/>
      <c r="CO1127" s="50"/>
      <c r="CP1127" s="50"/>
      <c r="CQ1127" s="50"/>
      <c r="CR1127" s="50"/>
      <c r="CS1127" s="50"/>
      <c r="CT1127" s="50"/>
      <c r="CU1127" s="50"/>
      <c r="CV1127" s="50"/>
      <c r="CW1127" s="50"/>
      <c r="CX1127" s="50"/>
      <c r="CY1127" s="50"/>
      <c r="CZ1127" s="50"/>
      <c r="DA1127" s="50"/>
      <c r="DB1127" s="50"/>
      <c r="DC1127" s="50"/>
      <c r="DD1127" s="50"/>
      <c r="DE1127" s="50"/>
      <c r="DF1127" s="50"/>
      <c r="DG1127" s="50"/>
      <c r="DH1127" s="50"/>
      <c r="DI1127" s="50"/>
      <c r="DJ1127" s="50"/>
      <c r="DK1127" s="50"/>
      <c r="DL1127" s="50"/>
      <c r="DM1127" s="50"/>
      <c r="DN1127" s="50"/>
      <c r="DO1127" s="50"/>
      <c r="DP1127" s="50"/>
      <c r="DQ1127" s="50"/>
      <c r="DR1127" s="50"/>
      <c r="DS1127" s="50"/>
      <c r="DT1127" s="50"/>
      <c r="DU1127" s="50"/>
      <c r="DV1127" s="50"/>
      <c r="DW1127" s="50"/>
      <c r="DX1127" s="50"/>
      <c r="DY1127" s="50"/>
      <c r="DZ1127" s="50"/>
      <c r="EA1127" s="50"/>
      <c r="EB1127" s="50"/>
      <c r="EC1127" s="50"/>
      <c r="ED1127" s="50"/>
      <c r="EE1127" s="50"/>
      <c r="EF1127" s="297"/>
      <c r="EG1127" s="297"/>
      <c r="EH1127" s="297"/>
      <c r="EI1127" s="297"/>
      <c r="EJ1127" s="297"/>
      <c r="EK1127" s="297"/>
      <c r="EL1127" s="297"/>
      <c r="EM1127" s="297"/>
      <c r="EN1127" s="297"/>
      <c r="EO1127" s="297"/>
      <c r="EP1127" s="297"/>
      <c r="EQ1127" s="297"/>
      <c r="ER1127" s="297"/>
      <c r="ES1127" s="297"/>
      <c r="ET1127" s="297"/>
      <c r="EU1127" s="297"/>
      <c r="EV1127" s="297"/>
      <c r="EW1127" s="297"/>
      <c r="EX1127" s="297"/>
      <c r="EY1127" s="297"/>
      <c r="EZ1127" s="297"/>
      <c r="FA1127" s="297"/>
      <c r="FB1127" s="297"/>
      <c r="FC1127" s="297"/>
      <c r="FD1127" s="297"/>
      <c r="FE1127" s="297"/>
      <c r="FF1127" s="297"/>
      <c r="FG1127" s="297"/>
      <c r="FH1127" s="297"/>
      <c r="FI1127" s="297"/>
      <c r="FJ1127" s="297"/>
      <c r="FK1127" s="297"/>
      <c r="FL1127" s="297"/>
      <c r="FM1127" s="297"/>
      <c r="FN1127" s="297"/>
      <c r="FO1127" s="297"/>
      <c r="FP1127" s="297"/>
      <c r="FQ1127" s="297"/>
      <c r="FR1127" s="297"/>
      <c r="FS1127" s="297"/>
    </row>
    <row r="1128" spans="1:736" s="351" customFormat="1" ht="45.75" customHeight="1">
      <c r="A1128" s="589">
        <f>1+A1127</f>
        <v>1127</v>
      </c>
      <c r="B1128" s="151" t="s">
        <v>10726</v>
      </c>
      <c r="C1128" s="134" t="s">
        <v>10727</v>
      </c>
      <c r="D1128" s="138" t="s">
        <v>6219</v>
      </c>
      <c r="E1128" s="135">
        <v>45581</v>
      </c>
      <c r="F1128" s="136">
        <v>45583</v>
      </c>
      <c r="G1128" s="136">
        <v>45646</v>
      </c>
      <c r="H1128" s="134" t="s">
        <v>416</v>
      </c>
      <c r="I1128" s="139" t="s">
        <v>9646</v>
      </c>
      <c r="J1128" s="158" t="s">
        <v>10728</v>
      </c>
      <c r="K1128" s="251">
        <v>1082991639</v>
      </c>
      <c r="L1128" s="134">
        <v>6</v>
      </c>
      <c r="M1128" s="252" t="s">
        <v>97</v>
      </c>
      <c r="N1128" s="141" t="s">
        <v>5078</v>
      </c>
      <c r="O1128" s="151" t="s">
        <v>6113</v>
      </c>
      <c r="P1128" s="134" t="s">
        <v>10729</v>
      </c>
      <c r="Q1128" s="134" t="s">
        <v>9515</v>
      </c>
      <c r="R1128" s="143">
        <v>63</v>
      </c>
      <c r="S1128" s="134" t="s">
        <v>10730</v>
      </c>
      <c r="T1128" s="253" t="s">
        <v>10731</v>
      </c>
      <c r="U1128" s="254">
        <v>2024003645</v>
      </c>
      <c r="V1128" s="253" t="s">
        <v>10731</v>
      </c>
      <c r="W1128" s="255">
        <v>45581</v>
      </c>
      <c r="X1128" s="256" t="s">
        <v>103</v>
      </c>
      <c r="Y1128" s="314" t="s">
        <v>10732</v>
      </c>
      <c r="Z1128" s="148" t="s">
        <v>10731</v>
      </c>
      <c r="AA1128" s="149">
        <v>0</v>
      </c>
      <c r="AB1128" s="150">
        <v>0</v>
      </c>
      <c r="AC1128" s="149">
        <v>0</v>
      </c>
      <c r="AD1128" s="149">
        <v>0</v>
      </c>
      <c r="AE1128" s="149">
        <v>0</v>
      </c>
      <c r="AF1128" s="149">
        <v>0</v>
      </c>
      <c r="AG1128" s="149">
        <v>0</v>
      </c>
      <c r="AH1128" s="149">
        <v>0</v>
      </c>
      <c r="AI1128" s="149">
        <v>0</v>
      </c>
      <c r="AJ1128" s="149">
        <v>0</v>
      </c>
      <c r="AK1128" s="142" t="s">
        <v>104</v>
      </c>
      <c r="AL1128" s="103" t="s">
        <v>10733</v>
      </c>
      <c r="AM1128" s="134" t="s">
        <v>10734</v>
      </c>
      <c r="AN1128" s="140">
        <v>80423135</v>
      </c>
      <c r="AO1128" s="142" t="s">
        <v>114</v>
      </c>
      <c r="AP1128" s="134" t="s">
        <v>114</v>
      </c>
      <c r="AQ1128" s="257" t="s">
        <v>114</v>
      </c>
      <c r="AR1128" s="142" t="s">
        <v>114</v>
      </c>
      <c r="AS1128" s="134" t="s">
        <v>109</v>
      </c>
      <c r="AT1128" s="142" t="s">
        <v>109</v>
      </c>
      <c r="AU1128" s="142" t="s">
        <v>392</v>
      </c>
      <c r="AV1128" s="134" t="s">
        <v>9324</v>
      </c>
      <c r="AW1128" s="134" t="s">
        <v>9324</v>
      </c>
      <c r="AX1128" s="134" t="s">
        <v>109</v>
      </c>
      <c r="AY1128" s="134" t="s">
        <v>108</v>
      </c>
      <c r="AZ1128" s="156" t="s">
        <v>9324</v>
      </c>
      <c r="BA1128" s="134" t="s">
        <v>9324</v>
      </c>
      <c r="BB1128" s="169"/>
      <c r="BC1128" s="156" t="s">
        <v>9324</v>
      </c>
      <c r="BD1128" s="143" t="s">
        <v>9324</v>
      </c>
      <c r="BE1128" s="143" t="s">
        <v>9324</v>
      </c>
      <c r="BF1128" s="143" t="s">
        <v>9324</v>
      </c>
      <c r="BG1128" s="156" t="s">
        <v>9324</v>
      </c>
      <c r="BH1128" s="153" t="s">
        <v>10731</v>
      </c>
      <c r="BI1128" s="349" t="s">
        <v>113</v>
      </c>
      <c r="BJ1128" s="134" t="s">
        <v>9324</v>
      </c>
      <c r="BK1128" s="141" t="s">
        <v>114</v>
      </c>
      <c r="BL1128" s="156" t="s">
        <v>9324</v>
      </c>
      <c r="BM1128" s="158"/>
      <c r="BN1128" s="170" t="s">
        <v>161</v>
      </c>
      <c r="BO1128" s="141" t="s">
        <v>9675</v>
      </c>
      <c r="BP1128" s="141" t="s">
        <v>10735</v>
      </c>
      <c r="BQ1128" s="141">
        <v>30</v>
      </c>
      <c r="BR1128" s="141">
        <v>34639</v>
      </c>
      <c r="BS1128" s="141" t="s">
        <v>108</v>
      </c>
      <c r="BT1128" s="141" t="s">
        <v>108</v>
      </c>
      <c r="BU1128" s="166" t="s">
        <v>108</v>
      </c>
      <c r="BV1128" s="141" t="s">
        <v>108</v>
      </c>
      <c r="BW1128" s="114" t="s">
        <v>108</v>
      </c>
      <c r="BX1128" s="158" t="s">
        <v>10736</v>
      </c>
      <c r="BY1128" s="141">
        <v>3153216493</v>
      </c>
      <c r="BZ1128" s="259" t="s">
        <v>10737</v>
      </c>
      <c r="CA1128" s="157" t="s">
        <v>5887</v>
      </c>
      <c r="CB1128" s="157" t="s">
        <v>109</v>
      </c>
      <c r="CC1128" s="157"/>
      <c r="CD1128" s="157"/>
      <c r="CE1128" s="157"/>
      <c r="CF1128" s="157"/>
      <c r="CG1128" s="157"/>
      <c r="CH1128" s="157"/>
      <c r="CI1128" s="157"/>
      <c r="CJ1128" s="157"/>
      <c r="CK1128" s="157"/>
      <c r="CL1128" s="157"/>
      <c r="CM1128" s="157" t="s">
        <v>109</v>
      </c>
      <c r="CN1128" s="157"/>
      <c r="CO1128" s="297"/>
      <c r="CP1128" s="297"/>
      <c r="CQ1128" s="297"/>
      <c r="CR1128" s="297"/>
      <c r="CS1128" s="297"/>
      <c r="CT1128" s="297"/>
      <c r="CU1128" s="297"/>
      <c r="CV1128" s="297"/>
      <c r="CW1128" s="297"/>
      <c r="CX1128" s="297"/>
      <c r="CY1128" s="297"/>
      <c r="CZ1128" s="297"/>
      <c r="DA1128" s="297"/>
      <c r="DB1128" s="297"/>
      <c r="DC1128" s="297"/>
      <c r="DD1128" s="297"/>
      <c r="DE1128" s="297"/>
      <c r="DF1128" s="297"/>
      <c r="DG1128" s="297"/>
      <c r="DH1128" s="297"/>
      <c r="DI1128" s="297"/>
      <c r="DJ1128" s="297"/>
      <c r="DK1128" s="297"/>
      <c r="DL1128" s="297"/>
      <c r="DM1128" s="297"/>
      <c r="DN1128" s="297"/>
      <c r="DO1128" s="297"/>
      <c r="DP1128" s="297"/>
      <c r="DQ1128" s="297"/>
      <c r="DR1128" s="297"/>
      <c r="DS1128" s="297"/>
      <c r="DT1128" s="297"/>
      <c r="DU1128" s="297"/>
      <c r="DV1128" s="297"/>
      <c r="DW1128" s="297"/>
      <c r="DX1128" s="297"/>
      <c r="DY1128" s="297"/>
      <c r="DZ1128" s="297"/>
      <c r="EA1128" s="297"/>
      <c r="EB1128" s="297"/>
      <c r="EC1128" s="297"/>
      <c r="ED1128" s="297"/>
      <c r="EE1128" s="297"/>
      <c r="EF1128" s="34"/>
      <c r="EG1128" s="34"/>
      <c r="EH1128" s="34"/>
      <c r="EI1128" s="34"/>
      <c r="EJ1128" s="34"/>
      <c r="EK1128" s="34"/>
      <c r="EL1128" s="34"/>
      <c r="EM1128" s="34"/>
      <c r="EN1128" s="34"/>
      <c r="EO1128" s="34"/>
      <c r="EP1128" s="34"/>
      <c r="EQ1128" s="34"/>
      <c r="ER1128" s="34"/>
      <c r="ES1128" s="34"/>
      <c r="ET1128" s="34"/>
      <c r="EU1128" s="34"/>
      <c r="EV1128" s="34"/>
      <c r="EW1128" s="34"/>
      <c r="EX1128" s="34"/>
      <c r="EY1128" s="34"/>
      <c r="EZ1128" s="34"/>
      <c r="FA1128" s="34"/>
      <c r="FB1128" s="34"/>
      <c r="FC1128" s="34"/>
      <c r="FD1128" s="34"/>
      <c r="FE1128" s="34"/>
      <c r="FF1128" s="34"/>
      <c r="FG1128" s="34"/>
      <c r="FH1128" s="34"/>
      <c r="FI1128" s="34"/>
      <c r="FJ1128" s="34"/>
      <c r="FK1128" s="34"/>
      <c r="FL1128" s="34"/>
      <c r="FM1128" s="34"/>
      <c r="FN1128" s="34"/>
      <c r="FO1128" s="34"/>
      <c r="FP1128" s="34"/>
      <c r="FQ1128" s="34"/>
      <c r="FR1128" s="34"/>
      <c r="FS1128" s="34"/>
      <c r="FT1128" s="34"/>
      <c r="FU1128" s="34"/>
      <c r="FV1128" s="34"/>
      <c r="FW1128" s="34"/>
      <c r="FX1128" s="34"/>
      <c r="FY1128" s="34"/>
      <c r="FZ1128" s="34"/>
      <c r="GA1128" s="34"/>
      <c r="GB1128" s="34"/>
      <c r="GC1128" s="34"/>
      <c r="GD1128" s="34"/>
      <c r="GE1128" s="34"/>
      <c r="GF1128" s="34"/>
      <c r="GG1128" s="34"/>
      <c r="GH1128" s="34"/>
      <c r="GI1128" s="34"/>
      <c r="GJ1128" s="34"/>
      <c r="GK1128" s="34"/>
      <c r="GL1128" s="34"/>
      <c r="GM1128" s="34"/>
      <c r="GN1128" s="34"/>
      <c r="GO1128" s="34"/>
      <c r="GP1128" s="34"/>
      <c r="GQ1128" s="34"/>
      <c r="GR1128" s="34"/>
      <c r="GS1128" s="34"/>
      <c r="GT1128" s="34"/>
      <c r="GU1128" s="34"/>
      <c r="GV1128"/>
      <c r="GW1128"/>
      <c r="GX1128"/>
      <c r="GY1128"/>
      <c r="GZ1128"/>
      <c r="HA1128"/>
      <c r="HB1128"/>
      <c r="HC1128"/>
      <c r="HD1128"/>
      <c r="HE1128"/>
      <c r="HF1128"/>
      <c r="HG1128"/>
      <c r="HH1128"/>
      <c r="HI1128"/>
      <c r="HJ1128"/>
      <c r="HK1128"/>
      <c r="HL1128"/>
      <c r="HM1128"/>
      <c r="HN1128"/>
      <c r="HO1128"/>
      <c r="HP1128"/>
      <c r="HQ1128"/>
      <c r="HR1128"/>
      <c r="HS1128"/>
      <c r="HT1128"/>
      <c r="HU1128"/>
      <c r="HV1128"/>
      <c r="HW1128"/>
      <c r="HX1128"/>
      <c r="HY1128"/>
      <c r="HZ1128"/>
      <c r="IA1128"/>
      <c r="IB1128"/>
      <c r="IC1128"/>
      <c r="ID1128"/>
      <c r="IE1128"/>
      <c r="IF1128"/>
      <c r="IG1128"/>
      <c r="IH1128"/>
      <c r="II1128"/>
      <c r="IJ1128"/>
      <c r="IK1128"/>
      <c r="IL1128"/>
      <c r="IM1128"/>
      <c r="IN1128"/>
      <c r="IO1128"/>
      <c r="IP1128"/>
      <c r="IQ1128"/>
      <c r="IR1128"/>
      <c r="IS1128"/>
      <c r="IT1128"/>
      <c r="IU1128"/>
      <c r="IV1128"/>
      <c r="IW1128"/>
      <c r="IX1128"/>
      <c r="IY1128"/>
      <c r="IZ1128"/>
      <c r="JA1128"/>
      <c r="JB1128"/>
      <c r="JC1128"/>
      <c r="JD1128"/>
      <c r="JE1128"/>
      <c r="JF1128"/>
      <c r="JG1128"/>
      <c r="JH1128"/>
      <c r="JI1128"/>
      <c r="JJ1128"/>
      <c r="JK1128"/>
      <c r="JL1128"/>
      <c r="JM1128"/>
      <c r="JN1128"/>
      <c r="JO1128"/>
      <c r="JP1128"/>
      <c r="JQ1128"/>
      <c r="JR1128"/>
      <c r="JS1128"/>
      <c r="JT1128"/>
      <c r="JU1128"/>
      <c r="JV1128"/>
      <c r="JW1128"/>
      <c r="JX1128"/>
      <c r="JY1128"/>
      <c r="JZ1128"/>
      <c r="KA1128"/>
      <c r="KB1128"/>
      <c r="KC1128"/>
      <c r="KD1128"/>
      <c r="KE1128"/>
      <c r="KF1128"/>
      <c r="KG1128"/>
      <c r="KH1128"/>
      <c r="KI1128"/>
      <c r="KJ1128"/>
      <c r="KK1128"/>
      <c r="KL1128"/>
      <c r="KM1128"/>
      <c r="KN1128"/>
      <c r="KO1128"/>
      <c r="KP1128"/>
      <c r="KQ1128"/>
      <c r="KR1128"/>
      <c r="KS1128"/>
      <c r="KT1128"/>
      <c r="KU1128"/>
      <c r="KV1128"/>
      <c r="KW1128"/>
      <c r="KX1128"/>
      <c r="KY1128"/>
      <c r="KZ1128"/>
      <c r="LA1128"/>
      <c r="LB1128"/>
      <c r="LC1128"/>
      <c r="LD1128"/>
      <c r="LE1128"/>
      <c r="LF1128"/>
      <c r="LG1128"/>
      <c r="LH1128"/>
      <c r="LI1128"/>
      <c r="LJ1128"/>
      <c r="LK1128"/>
      <c r="LL1128"/>
      <c r="LM1128"/>
      <c r="LN1128"/>
      <c r="LO1128"/>
      <c r="LP1128"/>
      <c r="LQ1128"/>
      <c r="LR1128"/>
      <c r="LS1128"/>
      <c r="LT1128"/>
      <c r="LU1128"/>
      <c r="LV1128"/>
      <c r="LW1128"/>
      <c r="LX1128"/>
      <c r="LY1128"/>
      <c r="LZ1128"/>
      <c r="MA1128"/>
      <c r="MB1128"/>
      <c r="MC1128"/>
      <c r="MD1128"/>
      <c r="ME1128"/>
      <c r="MF1128"/>
      <c r="MG1128"/>
      <c r="MH1128"/>
      <c r="MI1128"/>
      <c r="MJ1128"/>
      <c r="MK1128"/>
      <c r="ML1128"/>
      <c r="MM1128"/>
      <c r="MN1128"/>
      <c r="MO1128"/>
      <c r="MP1128"/>
      <c r="MQ1128"/>
      <c r="MR1128"/>
      <c r="MS1128"/>
      <c r="MT1128"/>
      <c r="MU1128"/>
      <c r="MV1128"/>
      <c r="MW1128"/>
      <c r="MX1128"/>
      <c r="MY1128"/>
      <c r="MZ1128"/>
      <c r="NA1128"/>
      <c r="NB1128"/>
      <c r="NC1128"/>
      <c r="ND1128"/>
      <c r="NE1128"/>
      <c r="NF1128"/>
      <c r="NG1128"/>
      <c r="NH1128"/>
      <c r="NI1128"/>
      <c r="NJ1128"/>
      <c r="NK1128"/>
      <c r="NL1128"/>
      <c r="NM1128"/>
      <c r="NN1128"/>
      <c r="NO1128"/>
      <c r="NP1128"/>
      <c r="NQ1128"/>
      <c r="NR1128"/>
      <c r="NS1128"/>
      <c r="NT1128"/>
      <c r="NU1128"/>
      <c r="NV1128"/>
      <c r="NW1128"/>
      <c r="NX1128"/>
      <c r="NY1128"/>
      <c r="NZ1128"/>
      <c r="OA1128"/>
      <c r="OB1128"/>
      <c r="OC1128"/>
      <c r="OD1128"/>
      <c r="OE1128"/>
      <c r="OF1128"/>
      <c r="OG1128"/>
      <c r="OH1128"/>
      <c r="OI1128"/>
      <c r="OJ1128"/>
      <c r="OK1128"/>
      <c r="OL1128"/>
      <c r="OM1128"/>
      <c r="ON1128"/>
      <c r="OO1128"/>
      <c r="OP1128"/>
      <c r="OQ1128"/>
      <c r="OR1128"/>
      <c r="OS1128"/>
      <c r="OT1128"/>
      <c r="OU1128"/>
      <c r="OV1128"/>
      <c r="OW1128"/>
      <c r="OX1128"/>
      <c r="OY1128"/>
      <c r="OZ1128"/>
      <c r="PA1128"/>
      <c r="PB1128"/>
      <c r="PC1128"/>
      <c r="PD1128"/>
      <c r="PE1128"/>
      <c r="PF1128"/>
      <c r="PG1128"/>
      <c r="PH1128"/>
      <c r="PI1128"/>
      <c r="PJ1128"/>
      <c r="PK1128"/>
      <c r="PL1128"/>
      <c r="PM1128"/>
      <c r="PN1128"/>
      <c r="PO1128"/>
      <c r="PP1128"/>
      <c r="PQ1128"/>
      <c r="PR1128"/>
      <c r="PS1128"/>
      <c r="PT1128"/>
      <c r="PU1128"/>
      <c r="PV1128"/>
      <c r="PW1128"/>
      <c r="PX1128"/>
      <c r="PY1128"/>
      <c r="PZ1128"/>
      <c r="QA1128"/>
      <c r="QB1128"/>
      <c r="QC1128"/>
      <c r="QD1128"/>
      <c r="QE1128"/>
      <c r="QF1128"/>
      <c r="QG1128"/>
      <c r="QH1128"/>
      <c r="QI1128"/>
      <c r="QJ1128"/>
      <c r="QK1128"/>
      <c r="QL1128"/>
      <c r="QM1128"/>
      <c r="QN1128"/>
      <c r="QO1128"/>
      <c r="QP1128"/>
      <c r="QQ1128"/>
      <c r="QR1128"/>
      <c r="QS1128"/>
      <c r="QT1128"/>
      <c r="QU1128"/>
      <c r="QV1128"/>
      <c r="QW1128"/>
      <c r="QX1128"/>
      <c r="QY1128"/>
      <c r="QZ1128"/>
      <c r="RA1128"/>
      <c r="RB1128"/>
      <c r="RC1128"/>
      <c r="RD1128"/>
      <c r="RE1128"/>
      <c r="RF1128"/>
      <c r="RG1128"/>
      <c r="RH1128"/>
      <c r="RI1128"/>
      <c r="RJ1128"/>
      <c r="RK1128"/>
      <c r="RL1128"/>
      <c r="RM1128"/>
      <c r="RN1128"/>
      <c r="RO1128"/>
      <c r="RP1128"/>
      <c r="RQ1128"/>
      <c r="RR1128"/>
      <c r="RS1128"/>
      <c r="RT1128"/>
      <c r="RU1128"/>
      <c r="RV1128"/>
      <c r="RW1128"/>
      <c r="RX1128"/>
      <c r="RY1128"/>
      <c r="RZ1128"/>
      <c r="SA1128"/>
      <c r="SB1128"/>
      <c r="SC1128"/>
      <c r="SD1128"/>
      <c r="SE1128"/>
      <c r="SF1128"/>
      <c r="SG1128"/>
      <c r="SH1128"/>
      <c r="SI1128"/>
      <c r="SJ1128"/>
      <c r="SK1128"/>
      <c r="SL1128"/>
      <c r="SM1128"/>
      <c r="SN1128"/>
      <c r="SO1128"/>
      <c r="SP1128"/>
      <c r="SQ1128"/>
      <c r="SR1128"/>
      <c r="SS1128"/>
      <c r="ST1128"/>
      <c r="SU1128"/>
      <c r="SV1128"/>
      <c r="SW1128"/>
      <c r="SX1128"/>
      <c r="SY1128"/>
      <c r="SZ1128"/>
      <c r="TA1128"/>
      <c r="TB1128"/>
      <c r="TC1128"/>
      <c r="TD1128"/>
      <c r="TE1128"/>
      <c r="TF1128"/>
      <c r="TG1128"/>
      <c r="TH1128"/>
      <c r="TI1128"/>
      <c r="TJ1128"/>
      <c r="TK1128"/>
      <c r="TL1128"/>
      <c r="TM1128"/>
      <c r="TN1128"/>
      <c r="TO1128"/>
      <c r="TP1128"/>
      <c r="TQ1128"/>
      <c r="TR1128"/>
      <c r="TS1128"/>
      <c r="TT1128"/>
      <c r="TU1128"/>
      <c r="TV1128"/>
      <c r="TW1128"/>
      <c r="TX1128"/>
      <c r="TY1128"/>
      <c r="TZ1128"/>
      <c r="UA1128"/>
      <c r="UB1128"/>
      <c r="UC1128"/>
      <c r="UD1128"/>
      <c r="UE1128"/>
      <c r="UF1128"/>
      <c r="UG1128"/>
      <c r="UH1128"/>
      <c r="UI1128"/>
      <c r="UJ1128"/>
      <c r="UK1128"/>
      <c r="UL1128"/>
      <c r="UM1128"/>
      <c r="UN1128"/>
      <c r="UO1128"/>
      <c r="UP1128"/>
      <c r="UQ1128"/>
      <c r="UR1128"/>
      <c r="US1128"/>
      <c r="UT1128"/>
      <c r="UU1128"/>
      <c r="UV1128"/>
      <c r="UW1128"/>
      <c r="UX1128"/>
      <c r="UY1128"/>
      <c r="UZ1128"/>
      <c r="VA1128"/>
      <c r="VB1128"/>
      <c r="VC1128"/>
      <c r="VD1128"/>
      <c r="VE1128"/>
      <c r="VF1128"/>
      <c r="VG1128"/>
      <c r="VH1128"/>
      <c r="VI1128"/>
      <c r="VJ1128"/>
      <c r="VK1128"/>
      <c r="VL1128"/>
      <c r="VM1128"/>
      <c r="VN1128"/>
      <c r="VO1128"/>
      <c r="VP1128"/>
      <c r="VQ1128"/>
      <c r="VR1128"/>
      <c r="VS1128"/>
      <c r="VT1128"/>
      <c r="VU1128"/>
      <c r="VV1128"/>
      <c r="VW1128"/>
      <c r="VX1128"/>
      <c r="VY1128"/>
      <c r="VZ1128"/>
      <c r="WA1128"/>
      <c r="WB1128"/>
      <c r="WC1128"/>
      <c r="WD1128"/>
      <c r="WE1128"/>
      <c r="WF1128"/>
      <c r="WG1128"/>
      <c r="WH1128"/>
      <c r="WI1128"/>
      <c r="WJ1128"/>
      <c r="WK1128"/>
      <c r="WL1128"/>
      <c r="WM1128"/>
      <c r="WN1128"/>
      <c r="WO1128"/>
      <c r="WP1128"/>
      <c r="WQ1128"/>
      <c r="WR1128"/>
      <c r="WS1128"/>
      <c r="WT1128"/>
      <c r="WU1128"/>
      <c r="WV1128"/>
      <c r="WW1128"/>
      <c r="WX1128"/>
      <c r="WY1128"/>
      <c r="WZ1128"/>
      <c r="XA1128"/>
      <c r="XB1128"/>
      <c r="XC1128"/>
      <c r="XD1128"/>
      <c r="XE1128"/>
      <c r="XF1128"/>
      <c r="XG1128"/>
      <c r="XH1128"/>
      <c r="XI1128"/>
      <c r="XJ1128"/>
      <c r="XK1128"/>
      <c r="XL1128"/>
      <c r="XM1128"/>
      <c r="XN1128"/>
      <c r="XO1128"/>
      <c r="XP1128"/>
      <c r="XQ1128"/>
      <c r="XR1128"/>
      <c r="XS1128"/>
      <c r="XT1128"/>
      <c r="XU1128"/>
      <c r="XV1128"/>
      <c r="XW1128"/>
      <c r="XX1128"/>
      <c r="XY1128"/>
      <c r="XZ1128"/>
      <c r="YA1128"/>
      <c r="YB1128"/>
      <c r="YC1128"/>
      <c r="YD1128"/>
      <c r="YE1128"/>
      <c r="YF1128"/>
      <c r="YG1128"/>
      <c r="YH1128"/>
      <c r="YI1128"/>
      <c r="YJ1128"/>
      <c r="YK1128"/>
      <c r="YL1128"/>
      <c r="YM1128"/>
      <c r="YN1128"/>
      <c r="YO1128"/>
      <c r="YP1128"/>
      <c r="YQ1128"/>
      <c r="YR1128"/>
      <c r="YS1128"/>
      <c r="YT1128"/>
      <c r="YU1128"/>
      <c r="YV1128"/>
      <c r="YW1128"/>
      <c r="YX1128"/>
      <c r="YY1128"/>
      <c r="YZ1128"/>
      <c r="ZA1128"/>
      <c r="ZB1128"/>
      <c r="ZC1128"/>
      <c r="ZD1128"/>
      <c r="ZE1128"/>
      <c r="ZF1128"/>
      <c r="ZG1128"/>
      <c r="ZH1128"/>
      <c r="ZI1128"/>
      <c r="ZJ1128"/>
      <c r="ZK1128"/>
      <c r="ZL1128"/>
      <c r="ZM1128"/>
      <c r="ZN1128"/>
      <c r="ZO1128"/>
      <c r="ZP1128"/>
      <c r="ZQ1128"/>
      <c r="ZR1128"/>
      <c r="ZS1128"/>
      <c r="ZT1128"/>
      <c r="ZU1128"/>
      <c r="ZV1128"/>
      <c r="ZW1128"/>
      <c r="ZX1128"/>
      <c r="ZY1128"/>
      <c r="ZZ1128"/>
      <c r="AAA1128"/>
      <c r="AAB1128"/>
      <c r="AAC1128"/>
      <c r="AAD1128"/>
      <c r="AAE1128"/>
      <c r="AAF1128"/>
      <c r="AAG1128"/>
      <c r="AAH1128"/>
      <c r="AAI1128"/>
      <c r="AAJ1128"/>
      <c r="AAK1128"/>
      <c r="AAL1128"/>
      <c r="AAM1128"/>
      <c r="AAN1128"/>
      <c r="AAO1128"/>
      <c r="AAP1128"/>
      <c r="AAQ1128"/>
      <c r="AAR1128"/>
      <c r="AAS1128"/>
      <c r="AAT1128"/>
      <c r="AAU1128"/>
      <c r="AAV1128"/>
      <c r="AAW1128"/>
      <c r="AAX1128"/>
      <c r="AAY1128"/>
      <c r="AAZ1128"/>
      <c r="ABA1128"/>
      <c r="ABB1128"/>
      <c r="ABC1128"/>
      <c r="ABD1128"/>
      <c r="ABE1128"/>
      <c r="ABF1128"/>
      <c r="ABG1128"/>
      <c r="ABH1128"/>
    </row>
    <row r="1129" spans="1:736" ht="45.75" customHeight="1">
      <c r="A1129" s="638">
        <f>1+A1128</f>
        <v>1128</v>
      </c>
      <c r="B1129" s="218" t="s">
        <v>10738</v>
      </c>
      <c r="C1129" s="201" t="s">
        <v>10739</v>
      </c>
      <c r="D1129" s="205" t="s">
        <v>6476</v>
      </c>
      <c r="E1129" s="202">
        <v>45581</v>
      </c>
      <c r="F1129" s="203">
        <v>45588</v>
      </c>
      <c r="G1129" s="203">
        <v>45646</v>
      </c>
      <c r="H1129" s="201" t="s">
        <v>416</v>
      </c>
      <c r="I1129" s="206" t="s">
        <v>9646</v>
      </c>
      <c r="J1129" s="201" t="s">
        <v>10740</v>
      </c>
      <c r="K1129" s="271">
        <v>1000686568</v>
      </c>
      <c r="L1129" s="201">
        <v>6</v>
      </c>
      <c r="M1129" s="272" t="s">
        <v>97</v>
      </c>
      <c r="N1129" s="208" t="s">
        <v>5078</v>
      </c>
      <c r="O1129" s="218" t="s">
        <v>6113</v>
      </c>
      <c r="P1129" s="201" t="s">
        <v>8342</v>
      </c>
      <c r="Q1129" s="201" t="s">
        <v>10741</v>
      </c>
      <c r="R1129" s="210">
        <v>58</v>
      </c>
      <c r="S1129" s="201" t="s">
        <v>10406</v>
      </c>
      <c r="T1129" s="273" t="s">
        <v>9968</v>
      </c>
      <c r="U1129" s="274">
        <v>2024003654</v>
      </c>
      <c r="V1129" s="273" t="s">
        <v>9968</v>
      </c>
      <c r="W1129" s="275">
        <v>45582</v>
      </c>
      <c r="X1129" s="276" t="s">
        <v>9741</v>
      </c>
      <c r="Y1129" s="313" t="s">
        <v>9970</v>
      </c>
      <c r="Z1129" s="215">
        <v>0</v>
      </c>
      <c r="AA1129" s="216">
        <v>0</v>
      </c>
      <c r="AB1129" s="217" t="s">
        <v>9968</v>
      </c>
      <c r="AC1129" s="216">
        <v>0</v>
      </c>
      <c r="AD1129" s="216">
        <v>0</v>
      </c>
      <c r="AE1129" s="216">
        <v>0</v>
      </c>
      <c r="AF1129" s="216">
        <v>0</v>
      </c>
      <c r="AG1129" s="216">
        <v>0</v>
      </c>
      <c r="AH1129" s="216">
        <v>0</v>
      </c>
      <c r="AI1129" s="216">
        <v>0</v>
      </c>
      <c r="AJ1129" s="216">
        <v>0</v>
      </c>
      <c r="AK1129" s="209" t="s">
        <v>104</v>
      </c>
      <c r="AL1129" s="191" t="s">
        <v>10742</v>
      </c>
      <c r="AM1129" s="201" t="s">
        <v>8349</v>
      </c>
      <c r="AN1129" s="207">
        <v>52330234</v>
      </c>
      <c r="AO1129" s="209" t="s">
        <v>114</v>
      </c>
      <c r="AP1129" s="201" t="s">
        <v>114</v>
      </c>
      <c r="AQ1129" s="277" t="s">
        <v>114</v>
      </c>
      <c r="AR1129" s="209" t="s">
        <v>114</v>
      </c>
      <c r="AS1129" s="201" t="s">
        <v>109</v>
      </c>
      <c r="AT1129" s="209" t="s">
        <v>109</v>
      </c>
      <c r="AU1129" s="209" t="s">
        <v>392</v>
      </c>
      <c r="AV1129" s="201" t="s">
        <v>9324</v>
      </c>
      <c r="AW1129" s="201" t="s">
        <v>9324</v>
      </c>
      <c r="AX1129" s="201" t="s">
        <v>109</v>
      </c>
      <c r="AY1129" s="201" t="s">
        <v>108</v>
      </c>
      <c r="AZ1129" s="240" t="s">
        <v>9324</v>
      </c>
      <c r="BA1129" s="201" t="s">
        <v>9324</v>
      </c>
      <c r="BB1129" s="241"/>
      <c r="BC1129" s="240" t="s">
        <v>9324</v>
      </c>
      <c r="BD1129" s="210" t="s">
        <v>9324</v>
      </c>
      <c r="BE1129" s="210" t="s">
        <v>9324</v>
      </c>
      <c r="BF1129" s="210" t="s">
        <v>9324</v>
      </c>
      <c r="BG1129" s="240" t="s">
        <v>9324</v>
      </c>
      <c r="BH1129" s="221" t="s">
        <v>9968</v>
      </c>
      <c r="BI1129" s="296" t="s">
        <v>227</v>
      </c>
      <c r="BJ1129" s="201" t="s">
        <v>9324</v>
      </c>
      <c r="BK1129" s="208" t="s">
        <v>114</v>
      </c>
      <c r="BL1129" s="240" t="s">
        <v>9324</v>
      </c>
      <c r="BM1129" s="346" t="s">
        <v>10743</v>
      </c>
      <c r="BN1129" s="292" t="s">
        <v>161</v>
      </c>
      <c r="BO1129" s="208" t="s">
        <v>9675</v>
      </c>
      <c r="BP1129" s="208" t="s">
        <v>10744</v>
      </c>
      <c r="BQ1129" s="208">
        <v>23</v>
      </c>
      <c r="BR1129" s="208">
        <v>37149</v>
      </c>
      <c r="BS1129" s="208" t="s">
        <v>108</v>
      </c>
      <c r="BT1129" s="208" t="s">
        <v>108</v>
      </c>
      <c r="BU1129" s="237" t="s">
        <v>108</v>
      </c>
      <c r="BV1129" s="208" t="s">
        <v>108</v>
      </c>
      <c r="BW1129" s="278" t="s">
        <v>108</v>
      </c>
      <c r="BX1129" s="224" t="s">
        <v>10745</v>
      </c>
      <c r="BY1129" s="208">
        <v>3214091331</v>
      </c>
      <c r="BZ1129" s="329" t="s">
        <v>10746</v>
      </c>
      <c r="CA1129" s="320" t="s">
        <v>5887</v>
      </c>
      <c r="CB1129" s="699" t="s">
        <v>109</v>
      </c>
      <c r="CC1129" s="699" t="s">
        <v>5887</v>
      </c>
      <c r="CD1129" s="323"/>
      <c r="CE1129" s="223"/>
      <c r="CF1129" s="223"/>
      <c r="CG1129" s="223"/>
      <c r="CH1129" s="223"/>
      <c r="CI1129" s="223"/>
      <c r="CJ1129" s="223"/>
      <c r="CK1129" s="223"/>
      <c r="CL1129" s="223"/>
      <c r="CM1129" s="223" t="s">
        <v>109</v>
      </c>
      <c r="CN1129" s="223"/>
      <c r="CO1129" s="50"/>
      <c r="CP1129" s="50"/>
      <c r="CQ1129" s="50"/>
      <c r="CR1129" s="50"/>
      <c r="CS1129" s="50"/>
      <c r="CT1129" s="50"/>
      <c r="CU1129" s="50"/>
      <c r="CV1129" s="50"/>
      <c r="CW1129" s="50"/>
      <c r="CX1129" s="50"/>
      <c r="CY1129" s="50"/>
      <c r="CZ1129" s="50"/>
      <c r="DA1129" s="50"/>
      <c r="DB1129" s="50"/>
      <c r="DC1129" s="50"/>
      <c r="DD1129" s="50"/>
      <c r="DE1129" s="50"/>
      <c r="DF1129" s="50"/>
      <c r="DG1129" s="50"/>
      <c r="DH1129" s="50"/>
      <c r="DI1129" s="50"/>
      <c r="DJ1129" s="50"/>
      <c r="DK1129" s="50"/>
      <c r="DL1129" s="50"/>
      <c r="DM1129" s="50"/>
      <c r="DN1129" s="50"/>
      <c r="DO1129" s="50"/>
      <c r="DP1129" s="50"/>
      <c r="DQ1129" s="50"/>
      <c r="DR1129" s="50"/>
      <c r="DS1129" s="50"/>
      <c r="DT1129" s="50"/>
      <c r="DU1129" s="50"/>
      <c r="DV1129" s="50"/>
      <c r="DW1129" s="50"/>
      <c r="DX1129" s="50"/>
      <c r="DY1129" s="50"/>
      <c r="DZ1129" s="50"/>
      <c r="EA1129" s="50"/>
      <c r="EB1129" s="50"/>
      <c r="EC1129" s="50"/>
      <c r="ED1129" s="50"/>
      <c r="EE1129" s="50"/>
      <c r="EF1129" s="297"/>
      <c r="EG1129" s="297"/>
      <c r="EH1129" s="297"/>
      <c r="EI1129" s="297"/>
      <c r="EJ1129" s="297"/>
      <c r="EK1129" s="297"/>
      <c r="EL1129" s="297"/>
      <c r="EM1129" s="297"/>
      <c r="EN1129" s="297"/>
      <c r="EO1129" s="297"/>
      <c r="EP1129" s="297"/>
      <c r="EQ1129" s="297"/>
      <c r="ER1129" s="297"/>
      <c r="ES1129" s="297"/>
      <c r="ET1129" s="297"/>
      <c r="EU1129" s="297"/>
      <c r="EV1129" s="297"/>
      <c r="EW1129" s="297"/>
      <c r="EX1129" s="297"/>
      <c r="EY1129" s="297"/>
      <c r="EZ1129" s="297"/>
      <c r="FA1129" s="297"/>
      <c r="FB1129" s="297"/>
      <c r="FC1129" s="297"/>
      <c r="FD1129" s="297"/>
      <c r="FE1129" s="297"/>
      <c r="FF1129" s="297"/>
      <c r="FG1129" s="297"/>
      <c r="FH1129" s="297"/>
      <c r="FI1129" s="297"/>
      <c r="FJ1129" s="297"/>
      <c r="FK1129" s="297"/>
      <c r="FL1129" s="297"/>
      <c r="FM1129" s="297"/>
      <c r="FN1129" s="297"/>
      <c r="FO1129" s="297"/>
      <c r="FP1129" s="297"/>
      <c r="FQ1129" s="297"/>
      <c r="FR1129" s="297"/>
      <c r="FS1129" s="297"/>
    </row>
    <row r="1130" spans="1:736" ht="45.75" customHeight="1">
      <c r="A1130" s="589">
        <f>1+A1129</f>
        <v>1129</v>
      </c>
      <c r="B1130" s="151" t="s">
        <v>10747</v>
      </c>
      <c r="C1130" s="134" t="s">
        <v>10748</v>
      </c>
      <c r="D1130" s="138" t="s">
        <v>6692</v>
      </c>
      <c r="E1130" s="135">
        <v>45581</v>
      </c>
      <c r="F1130" s="136">
        <v>45583</v>
      </c>
      <c r="G1130" s="136">
        <v>45642</v>
      </c>
      <c r="H1130" s="134" t="s">
        <v>416</v>
      </c>
      <c r="I1130" s="139" t="s">
        <v>9646</v>
      </c>
      <c r="J1130" s="134" t="s">
        <v>10749</v>
      </c>
      <c r="K1130" s="251">
        <v>52230728</v>
      </c>
      <c r="L1130" s="134">
        <v>9</v>
      </c>
      <c r="M1130" s="252" t="s">
        <v>97</v>
      </c>
      <c r="N1130" s="141" t="s">
        <v>5078</v>
      </c>
      <c r="O1130" s="151" t="s">
        <v>6113</v>
      </c>
      <c r="P1130" s="134" t="s">
        <v>10750</v>
      </c>
      <c r="Q1130" s="134" t="s">
        <v>9117</v>
      </c>
      <c r="R1130" s="143">
        <v>59</v>
      </c>
      <c r="S1130" s="134" t="s">
        <v>9598</v>
      </c>
      <c r="T1130" s="253" t="s">
        <v>10751</v>
      </c>
      <c r="U1130" s="254">
        <v>2024003653</v>
      </c>
      <c r="V1130" s="253" t="s">
        <v>10751</v>
      </c>
      <c r="W1130" s="255">
        <v>45582</v>
      </c>
      <c r="X1130" s="256" t="s">
        <v>103</v>
      </c>
      <c r="Y1130" s="314" t="s">
        <v>10752</v>
      </c>
      <c r="Z1130" s="148" t="s">
        <v>10751</v>
      </c>
      <c r="AA1130" s="149">
        <v>0</v>
      </c>
      <c r="AB1130" s="150">
        <v>0</v>
      </c>
      <c r="AC1130" s="149">
        <v>0</v>
      </c>
      <c r="AD1130" s="149">
        <v>0</v>
      </c>
      <c r="AE1130" s="149">
        <v>0</v>
      </c>
      <c r="AF1130" s="149">
        <v>0</v>
      </c>
      <c r="AG1130" s="149">
        <v>0</v>
      </c>
      <c r="AH1130" s="149">
        <v>0</v>
      </c>
      <c r="AI1130" s="149">
        <v>0</v>
      </c>
      <c r="AJ1130" s="149">
        <v>0</v>
      </c>
      <c r="AK1130" s="142" t="s">
        <v>104</v>
      </c>
      <c r="AL1130" s="103" t="s">
        <v>10753</v>
      </c>
      <c r="AM1130" s="134" t="s">
        <v>8407</v>
      </c>
      <c r="AN1130" s="140">
        <v>20455955</v>
      </c>
      <c r="AO1130" s="142" t="s">
        <v>114</v>
      </c>
      <c r="AP1130" s="134" t="s">
        <v>114</v>
      </c>
      <c r="AQ1130" s="257" t="s">
        <v>114</v>
      </c>
      <c r="AR1130" s="142" t="s">
        <v>114</v>
      </c>
      <c r="AS1130" s="134" t="s">
        <v>109</v>
      </c>
      <c r="AT1130" s="142" t="s">
        <v>109</v>
      </c>
      <c r="AU1130" s="142" t="s">
        <v>392</v>
      </c>
      <c r="AV1130" s="134" t="s">
        <v>9324</v>
      </c>
      <c r="AW1130" s="134" t="s">
        <v>9324</v>
      </c>
      <c r="AX1130" s="134" t="s">
        <v>109</v>
      </c>
      <c r="AY1130" s="134" t="s">
        <v>108</v>
      </c>
      <c r="AZ1130" s="156" t="s">
        <v>9324</v>
      </c>
      <c r="BA1130" s="134" t="s">
        <v>9324</v>
      </c>
      <c r="BB1130" s="169"/>
      <c r="BC1130" s="156" t="s">
        <v>9324</v>
      </c>
      <c r="BD1130" s="143" t="s">
        <v>9324</v>
      </c>
      <c r="BE1130" s="143" t="s">
        <v>9324</v>
      </c>
      <c r="BF1130" s="143" t="s">
        <v>9324</v>
      </c>
      <c r="BG1130" s="156" t="s">
        <v>9324</v>
      </c>
      <c r="BH1130" s="153" t="s">
        <v>10751</v>
      </c>
      <c r="BI1130" s="296" t="s">
        <v>135</v>
      </c>
      <c r="BJ1130" s="134" t="s">
        <v>9324</v>
      </c>
      <c r="BK1130" s="141" t="s">
        <v>114</v>
      </c>
      <c r="BL1130" s="156" t="s">
        <v>9324</v>
      </c>
      <c r="BM1130" s="296" t="s">
        <v>10754</v>
      </c>
      <c r="BN1130" s="170" t="s">
        <v>161</v>
      </c>
      <c r="BO1130" s="141" t="s">
        <v>10175</v>
      </c>
      <c r="BP1130" s="141" t="s">
        <v>10755</v>
      </c>
      <c r="BQ1130" s="141">
        <v>48</v>
      </c>
      <c r="BR1130" s="141">
        <v>27785</v>
      </c>
      <c r="BS1130" s="141" t="s">
        <v>108</v>
      </c>
      <c r="BT1130" s="141" t="s">
        <v>108</v>
      </c>
      <c r="BU1130" s="166" t="s">
        <v>108</v>
      </c>
      <c r="BV1130" s="141" t="s">
        <v>108</v>
      </c>
      <c r="BW1130" s="114" t="s">
        <v>108</v>
      </c>
      <c r="BX1130" s="158" t="s">
        <v>10756</v>
      </c>
      <c r="BY1130" s="141">
        <v>3144009128</v>
      </c>
      <c r="BZ1130" s="259" t="s">
        <v>5226</v>
      </c>
      <c r="CA1130" s="157" t="s">
        <v>5887</v>
      </c>
      <c r="CB1130" s="157" t="s">
        <v>5887</v>
      </c>
      <c r="CC1130" s="157" t="s">
        <v>109</v>
      </c>
      <c r="CD1130" s="157"/>
      <c r="CE1130" s="157"/>
      <c r="CF1130" s="157"/>
      <c r="CG1130" s="157"/>
      <c r="CH1130" s="157"/>
      <c r="CI1130" s="157"/>
      <c r="CJ1130" s="157"/>
      <c r="CK1130" s="157"/>
      <c r="CL1130" s="157"/>
      <c r="CM1130" s="157" t="s">
        <v>109</v>
      </c>
      <c r="CN1130" s="157"/>
      <c r="CO1130" s="297"/>
      <c r="CP1130" s="297"/>
      <c r="CQ1130" s="297"/>
      <c r="CR1130" s="297"/>
      <c r="CS1130" s="297"/>
      <c r="CT1130" s="297"/>
      <c r="CU1130" s="297"/>
      <c r="CV1130" s="297"/>
      <c r="CW1130" s="297"/>
      <c r="CX1130" s="297"/>
      <c r="CY1130" s="297"/>
      <c r="CZ1130" s="297"/>
      <c r="DA1130" s="297"/>
      <c r="DB1130" s="297"/>
      <c r="DC1130" s="297"/>
      <c r="DD1130" s="297"/>
      <c r="DE1130" s="297"/>
      <c r="DF1130" s="297"/>
      <c r="DG1130" s="297"/>
      <c r="DH1130" s="297"/>
      <c r="DI1130" s="297"/>
      <c r="DJ1130" s="297"/>
      <c r="DK1130" s="297"/>
      <c r="DL1130" s="297"/>
      <c r="DM1130" s="297"/>
      <c r="DN1130" s="297"/>
      <c r="DO1130" s="297"/>
      <c r="DP1130" s="297"/>
      <c r="DQ1130" s="297"/>
      <c r="DR1130" s="297"/>
      <c r="DS1130" s="297"/>
      <c r="DT1130" s="297"/>
      <c r="DU1130" s="297"/>
      <c r="DV1130" s="297"/>
      <c r="DW1130" s="297"/>
      <c r="DX1130" s="297"/>
      <c r="DY1130" s="297"/>
      <c r="DZ1130" s="297"/>
      <c r="EA1130" s="297"/>
      <c r="EB1130" s="297"/>
      <c r="EC1130" s="297"/>
      <c r="ED1130" s="297"/>
      <c r="EE1130" s="297"/>
    </row>
    <row r="1131" spans="1:736" s="351" customFormat="1" ht="45.75" customHeight="1">
      <c r="A1131" s="589">
        <f>1+A1130</f>
        <v>1130</v>
      </c>
      <c r="B1131" s="403" t="s">
        <v>10757</v>
      </c>
      <c r="C1131" s="156" t="s">
        <v>10758</v>
      </c>
      <c r="D1131" s="156" t="s">
        <v>6230</v>
      </c>
      <c r="E1131" s="156">
        <v>45581</v>
      </c>
      <c r="F1131" s="156">
        <v>45583</v>
      </c>
      <c r="G1131" s="156">
        <v>45646</v>
      </c>
      <c r="H1131" s="156" t="s">
        <v>416</v>
      </c>
      <c r="I1131" s="156" t="s">
        <v>9637</v>
      </c>
      <c r="J1131" s="575" t="s">
        <v>10759</v>
      </c>
      <c r="K1131" s="251">
        <v>1072672140</v>
      </c>
      <c r="L1131" s="156">
        <v>9</v>
      </c>
      <c r="M1131" s="156" t="s">
        <v>97</v>
      </c>
      <c r="N1131" s="156" t="s">
        <v>5078</v>
      </c>
      <c r="O1131" s="156" t="s">
        <v>1061</v>
      </c>
      <c r="P1131" s="156" t="s">
        <v>10760</v>
      </c>
      <c r="Q1131" s="156" t="s">
        <v>10183</v>
      </c>
      <c r="R1131" s="143">
        <v>63</v>
      </c>
      <c r="S1131" s="134" t="s">
        <v>10761</v>
      </c>
      <c r="T1131" s="253" t="s">
        <v>10762</v>
      </c>
      <c r="U1131" s="156">
        <v>2024003656</v>
      </c>
      <c r="V1131" s="253" t="s">
        <v>10762</v>
      </c>
      <c r="W1131" s="156">
        <v>45582</v>
      </c>
      <c r="X1131" s="156" t="s">
        <v>103</v>
      </c>
      <c r="Y1131" s="317" t="s">
        <v>10763</v>
      </c>
      <c r="Z1131" s="156" t="s">
        <v>10762</v>
      </c>
      <c r="AA1131" s="156">
        <v>0</v>
      </c>
      <c r="AB1131" s="156">
        <v>0</v>
      </c>
      <c r="AC1131" s="156">
        <v>0</v>
      </c>
      <c r="AD1131" s="156">
        <v>0</v>
      </c>
      <c r="AE1131" s="156">
        <v>0</v>
      </c>
      <c r="AF1131" s="156">
        <v>0</v>
      </c>
      <c r="AG1131" s="156">
        <v>0</v>
      </c>
      <c r="AH1131" s="156">
        <v>0</v>
      </c>
      <c r="AI1131" s="156">
        <v>0</v>
      </c>
      <c r="AJ1131" s="156">
        <v>0</v>
      </c>
      <c r="AK1131" s="156" t="s">
        <v>104</v>
      </c>
      <c r="AL1131" s="103" t="s">
        <v>10764</v>
      </c>
      <c r="AM1131" s="156" t="s">
        <v>8769</v>
      </c>
      <c r="AN1131" s="156">
        <v>53910682</v>
      </c>
      <c r="AO1131" s="156" t="s">
        <v>114</v>
      </c>
      <c r="AP1131" s="156" t="s">
        <v>114</v>
      </c>
      <c r="AQ1131" s="156" t="s">
        <v>114</v>
      </c>
      <c r="AR1131" s="156" t="s">
        <v>114</v>
      </c>
      <c r="AS1131" s="156" t="s">
        <v>109</v>
      </c>
      <c r="AT1131" s="156" t="s">
        <v>109</v>
      </c>
      <c r="AU1131" s="156" t="s">
        <v>392</v>
      </c>
      <c r="AV1131" s="156" t="s">
        <v>9324</v>
      </c>
      <c r="AW1131" s="156" t="s">
        <v>9324</v>
      </c>
      <c r="AX1131" s="156" t="s">
        <v>109</v>
      </c>
      <c r="AY1131" s="156" t="s">
        <v>108</v>
      </c>
      <c r="AZ1131" s="156" t="s">
        <v>9324</v>
      </c>
      <c r="BA1131" s="156" t="s">
        <v>9324</v>
      </c>
      <c r="BB1131" s="156"/>
      <c r="BC1131" s="156" t="s">
        <v>9324</v>
      </c>
      <c r="BD1131" s="156" t="s">
        <v>9324</v>
      </c>
      <c r="BE1131" s="156" t="s">
        <v>9324</v>
      </c>
      <c r="BF1131" s="156" t="s">
        <v>9324</v>
      </c>
      <c r="BG1131" s="156" t="s">
        <v>9324</v>
      </c>
      <c r="BH1131" s="153" t="s">
        <v>10762</v>
      </c>
      <c r="BI1131" s="349" t="s">
        <v>113</v>
      </c>
      <c r="BJ1131" s="240" t="s">
        <v>9324</v>
      </c>
      <c r="BK1131" s="240" t="s">
        <v>114</v>
      </c>
      <c r="BL1131" s="240" t="s">
        <v>9324</v>
      </c>
      <c r="BM1131" s="437"/>
      <c r="BN1131" s="156" t="s">
        <v>161</v>
      </c>
      <c r="BO1131" s="156" t="s">
        <v>9998</v>
      </c>
      <c r="BP1131" s="156" t="s">
        <v>9999</v>
      </c>
      <c r="BQ1131" s="156">
        <v>25</v>
      </c>
      <c r="BR1131" s="156">
        <v>36204</v>
      </c>
      <c r="BS1131" s="156" t="s">
        <v>108</v>
      </c>
      <c r="BT1131" s="156" t="s">
        <v>108</v>
      </c>
      <c r="BU1131" s="156" t="s">
        <v>108</v>
      </c>
      <c r="BV1131" s="156" t="s">
        <v>108</v>
      </c>
      <c r="BW1131" s="156" t="s">
        <v>108</v>
      </c>
      <c r="BX1131" s="156" t="s">
        <v>10190</v>
      </c>
      <c r="BY1131" s="156">
        <v>3107571161</v>
      </c>
      <c r="BZ1131" s="156" t="s">
        <v>10765</v>
      </c>
      <c r="CA1131" s="157" t="s">
        <v>5887</v>
      </c>
      <c r="CB1131" s="157" t="s">
        <v>5887</v>
      </c>
      <c r="CC1131" s="157" t="s">
        <v>109</v>
      </c>
      <c r="CD1131" s="156"/>
      <c r="CE1131" s="156"/>
      <c r="CF1131" s="156"/>
      <c r="CG1131" s="156"/>
      <c r="CH1131" s="443"/>
      <c r="CI1131" s="443"/>
      <c r="CJ1131" s="443"/>
      <c r="CK1131" s="443"/>
      <c r="CL1131" s="443"/>
      <c r="CM1131" s="358" t="s">
        <v>109</v>
      </c>
      <c r="CN1131" s="443"/>
      <c r="CO1131" s="297"/>
      <c r="CP1131" s="297"/>
      <c r="CQ1131" s="297"/>
      <c r="CR1131" s="297"/>
      <c r="CS1131" s="50"/>
      <c r="CT1131" s="50"/>
      <c r="CU1131" s="50"/>
      <c r="CV1131" s="50"/>
      <c r="CW1131" s="50"/>
      <c r="CX1131" s="50"/>
      <c r="CY1131" s="50"/>
      <c r="CZ1131" s="50"/>
      <c r="DA1131" s="50"/>
      <c r="DB1131" s="50"/>
      <c r="DC1131" s="50"/>
      <c r="DD1131" s="50"/>
      <c r="DE1131" s="50"/>
      <c r="DF1131" s="50"/>
      <c r="DG1131" s="50"/>
      <c r="DH1131" s="50"/>
      <c r="DI1131" s="50"/>
      <c r="DJ1131" s="50"/>
      <c r="DK1131" s="50"/>
      <c r="DL1131" s="50"/>
      <c r="DM1131" s="50"/>
      <c r="DN1131" s="50"/>
      <c r="DO1131" s="50"/>
      <c r="DP1131" s="50"/>
      <c r="DQ1131" s="50"/>
      <c r="DR1131" s="50"/>
      <c r="DS1131" s="50"/>
      <c r="DT1131" s="50"/>
      <c r="DU1131" s="50"/>
      <c r="DV1131" s="50"/>
      <c r="DW1131" s="50"/>
      <c r="DX1131" s="50"/>
      <c r="DY1131" s="50"/>
      <c r="DZ1131" s="50"/>
      <c r="EA1131" s="50"/>
      <c r="EB1131" s="50"/>
      <c r="EC1131" s="50"/>
      <c r="ED1131" s="50"/>
      <c r="EE1131" s="50"/>
      <c r="EF1131" s="50"/>
      <c r="EG1131" s="50"/>
      <c r="EH1131" s="50"/>
      <c r="EI1131" s="50"/>
      <c r="EJ1131" s="50"/>
      <c r="EK1131" s="50"/>
      <c r="EL1131" s="50"/>
      <c r="EM1131" s="50"/>
      <c r="EN1131" s="50"/>
      <c r="EO1131" s="50"/>
      <c r="EP1131" s="50"/>
      <c r="EQ1131" s="50"/>
      <c r="ER1131" s="50"/>
      <c r="ES1131" s="50"/>
      <c r="ET1131" s="50"/>
      <c r="EU1131" s="50"/>
      <c r="EV1131" s="50"/>
      <c r="EW1131" s="50"/>
      <c r="EX1131" s="50"/>
      <c r="EY1131" s="50"/>
      <c r="EZ1131" s="50"/>
      <c r="FA1131" s="50"/>
      <c r="FB1131" s="50"/>
      <c r="FC1131" s="50"/>
      <c r="FD1131" s="50"/>
      <c r="FE1131" s="50"/>
      <c r="FF1131" s="50"/>
      <c r="FG1131" s="50"/>
      <c r="FH1131" s="50"/>
      <c r="FI1131" s="50"/>
      <c r="FJ1131" s="50"/>
      <c r="FK1131" s="50"/>
      <c r="FL1131" s="50"/>
      <c r="FM1131" s="50"/>
      <c r="FN1131" s="50"/>
      <c r="FO1131" s="50"/>
      <c r="FP1131" s="50"/>
      <c r="FQ1131" s="50"/>
      <c r="FR1131" s="50"/>
      <c r="FS1131" s="50"/>
      <c r="FT1131" s="50"/>
      <c r="FU1131" s="50"/>
      <c r="FV1131" s="50"/>
      <c r="FW1131" s="50"/>
      <c r="FX1131" s="50"/>
      <c r="FY1131" s="50"/>
      <c r="FZ1131" s="50"/>
      <c r="GA1131" s="50"/>
      <c r="GB1131" s="50"/>
      <c r="GC1131" s="50"/>
      <c r="GD1131" s="50"/>
      <c r="GE1131" s="50"/>
      <c r="GF1131" s="50"/>
      <c r="GG1131" s="50"/>
      <c r="GH1131" s="50"/>
      <c r="GI1131" s="50"/>
      <c r="GJ1131" s="50"/>
      <c r="GK1131" s="50"/>
      <c r="GL1131" s="50"/>
      <c r="GM1131" s="50"/>
      <c r="GN1131" s="50"/>
      <c r="GO1131" s="50"/>
      <c r="GP1131" s="50"/>
      <c r="GQ1131" s="50"/>
      <c r="GR1131" s="50"/>
      <c r="GS1131" s="50"/>
      <c r="GT1131" s="50"/>
      <c r="GU1131" s="50"/>
      <c r="GV1131" s="16"/>
      <c r="GW1131" s="16"/>
      <c r="GX1131" s="16"/>
      <c r="GY1131" s="16"/>
      <c r="GZ1131" s="16"/>
      <c r="HA1131" s="16"/>
      <c r="HB1131" s="16"/>
      <c r="HC1131" s="16"/>
      <c r="HD1131" s="16"/>
      <c r="HE1131" s="16"/>
      <c r="HF1131" s="16"/>
      <c r="HG1131" s="16"/>
      <c r="HH1131" s="16"/>
      <c r="HI1131" s="16"/>
      <c r="HJ1131" s="16"/>
      <c r="HK1131" s="16"/>
      <c r="HL1131" s="16"/>
      <c r="HM1131" s="16"/>
      <c r="HN1131" s="16"/>
      <c r="HO1131" s="16"/>
      <c r="HP1131" s="16"/>
      <c r="HQ1131" s="16"/>
      <c r="HR1131" s="16"/>
      <c r="HS1131" s="16"/>
      <c r="HT1131" s="16"/>
      <c r="HU1131" s="16"/>
      <c r="HV1131" s="16"/>
      <c r="HW1131" s="16"/>
      <c r="HX1131" s="16"/>
      <c r="HY1131" s="16"/>
      <c r="HZ1131" s="16"/>
      <c r="IA1131" s="16"/>
      <c r="IB1131" s="16"/>
      <c r="IC1131" s="16"/>
      <c r="ID1131" s="16"/>
      <c r="IE1131" s="16"/>
      <c r="IF1131" s="16"/>
      <c r="IG1131" s="16"/>
      <c r="IH1131" s="16"/>
      <c r="II1131" s="16"/>
      <c r="IJ1131" s="16"/>
      <c r="IK1131" s="16"/>
      <c r="IL1131" s="16"/>
      <c r="IM1131" s="16"/>
      <c r="IN1131" s="16"/>
      <c r="IO1131" s="16"/>
      <c r="IP1131" s="16"/>
      <c r="IQ1131" s="16"/>
      <c r="IR1131" s="16"/>
      <c r="IS1131" s="16"/>
      <c r="IT1131" s="16"/>
      <c r="IU1131" s="16"/>
      <c r="IV1131" s="16"/>
      <c r="IW1131" s="16"/>
      <c r="IX1131" s="16"/>
      <c r="IY1131" s="16"/>
      <c r="IZ1131" s="16"/>
      <c r="JA1131" s="16"/>
      <c r="JB1131" s="16"/>
      <c r="JC1131" s="16"/>
      <c r="JD1131" s="16"/>
      <c r="JE1131" s="16"/>
      <c r="JF1131" s="16"/>
      <c r="JG1131" s="16"/>
      <c r="JH1131" s="16"/>
      <c r="JI1131" s="16"/>
      <c r="JJ1131" s="16"/>
      <c r="JK1131" s="16"/>
      <c r="JL1131" s="16"/>
      <c r="JM1131" s="16"/>
      <c r="JN1131" s="16"/>
      <c r="JO1131" s="16"/>
      <c r="JP1131" s="16"/>
      <c r="JQ1131" s="16"/>
      <c r="JR1131" s="16"/>
      <c r="JS1131" s="16"/>
      <c r="JT1131" s="16"/>
      <c r="JU1131" s="16"/>
      <c r="JV1131" s="16"/>
      <c r="JW1131" s="16"/>
      <c r="JX1131" s="16"/>
      <c r="JY1131" s="16"/>
      <c r="JZ1131" s="16"/>
      <c r="KA1131" s="16"/>
      <c r="KB1131" s="16"/>
      <c r="KC1131" s="16"/>
      <c r="KD1131" s="16"/>
      <c r="KE1131" s="16"/>
      <c r="KF1131" s="16"/>
      <c r="KG1131" s="16"/>
      <c r="KH1131" s="16"/>
      <c r="KI1131" s="16"/>
      <c r="KJ1131" s="16"/>
      <c r="KK1131" s="16"/>
      <c r="KL1131" s="16"/>
      <c r="KM1131" s="16"/>
      <c r="KN1131" s="16"/>
      <c r="KO1131" s="16"/>
      <c r="KP1131" s="16"/>
      <c r="KQ1131" s="16"/>
      <c r="KR1131" s="16"/>
      <c r="KS1131" s="16"/>
      <c r="KT1131" s="16"/>
      <c r="KU1131" s="16"/>
      <c r="KV1131" s="16"/>
      <c r="KW1131" s="16"/>
      <c r="KX1131" s="16"/>
      <c r="KY1131" s="16"/>
      <c r="KZ1131" s="16"/>
      <c r="LA1131" s="16"/>
      <c r="LB1131" s="16"/>
      <c r="LC1131" s="16"/>
      <c r="LD1131" s="16"/>
      <c r="LE1131" s="16"/>
      <c r="LF1131" s="16"/>
      <c r="LG1131" s="16"/>
      <c r="LH1131" s="16"/>
      <c r="LI1131" s="16"/>
      <c r="LJ1131" s="16"/>
      <c r="LK1131" s="16"/>
      <c r="LL1131" s="16"/>
      <c r="LM1131" s="16"/>
      <c r="LN1131" s="16"/>
      <c r="LO1131" s="16"/>
      <c r="LP1131" s="16"/>
      <c r="LQ1131" s="16"/>
      <c r="LR1131" s="16"/>
      <c r="LS1131" s="16"/>
      <c r="LT1131" s="16"/>
      <c r="LU1131" s="16"/>
      <c r="LV1131" s="16"/>
      <c r="LW1131" s="16"/>
      <c r="LX1131" s="16"/>
      <c r="LY1131" s="16"/>
      <c r="LZ1131" s="16"/>
      <c r="MA1131" s="16"/>
      <c r="MB1131" s="16"/>
      <c r="MC1131" s="16"/>
      <c r="MD1131" s="16"/>
      <c r="ME1131" s="16"/>
      <c r="MF1131" s="16"/>
      <c r="MG1131" s="16"/>
      <c r="MH1131" s="16"/>
      <c r="MI1131" s="16"/>
      <c r="MJ1131" s="16"/>
      <c r="MK1131" s="16"/>
      <c r="ML1131" s="16"/>
      <c r="MM1131" s="16"/>
      <c r="MN1131" s="16"/>
      <c r="MO1131" s="16"/>
      <c r="MP1131" s="16"/>
      <c r="MQ1131" s="16"/>
      <c r="MR1131" s="16"/>
      <c r="MS1131" s="16"/>
      <c r="MT1131" s="16"/>
      <c r="MU1131" s="16"/>
      <c r="MV1131" s="16"/>
      <c r="MW1131" s="16"/>
      <c r="MX1131" s="16"/>
      <c r="MY1131" s="16"/>
      <c r="MZ1131" s="16"/>
      <c r="NA1131" s="16"/>
      <c r="NB1131" s="16"/>
      <c r="NC1131" s="16"/>
      <c r="ND1131" s="16"/>
      <c r="NE1131" s="16"/>
      <c r="NF1131" s="16"/>
      <c r="NG1131" s="16"/>
      <c r="NH1131" s="16"/>
      <c r="NI1131" s="16"/>
      <c r="NJ1131" s="16"/>
      <c r="NK1131" s="16"/>
      <c r="NL1131" s="16"/>
      <c r="NM1131" s="16"/>
      <c r="NN1131" s="16"/>
      <c r="NO1131" s="16"/>
      <c r="NP1131" s="16"/>
      <c r="NQ1131" s="16"/>
      <c r="NR1131" s="16"/>
      <c r="NS1131" s="16"/>
      <c r="NT1131" s="16"/>
      <c r="NU1131" s="16"/>
      <c r="NV1131" s="16"/>
      <c r="NW1131" s="16"/>
      <c r="NX1131" s="16"/>
      <c r="NY1131" s="16"/>
      <c r="NZ1131" s="16"/>
      <c r="OA1131" s="16"/>
      <c r="OB1131" s="16"/>
      <c r="OC1131" s="16"/>
      <c r="OD1131" s="16"/>
      <c r="OE1131" s="16"/>
      <c r="OF1131" s="16"/>
      <c r="OG1131" s="16"/>
      <c r="OH1131" s="16"/>
      <c r="OI1131" s="16"/>
      <c r="OJ1131" s="16"/>
      <c r="OK1131" s="16"/>
      <c r="OL1131" s="16"/>
      <c r="OM1131" s="16"/>
      <c r="ON1131" s="16"/>
      <c r="OO1131" s="16"/>
      <c r="OP1131" s="16"/>
      <c r="OQ1131" s="16"/>
      <c r="OR1131" s="16"/>
      <c r="OS1131" s="16"/>
      <c r="OT1131" s="16"/>
      <c r="OU1131" s="16"/>
      <c r="OV1131" s="16"/>
      <c r="OW1131" s="16"/>
      <c r="OX1131" s="16"/>
      <c r="OY1131" s="16"/>
      <c r="OZ1131" s="16"/>
      <c r="PA1131" s="16"/>
      <c r="PB1131" s="16"/>
      <c r="PC1131" s="16"/>
      <c r="PD1131" s="16"/>
      <c r="PE1131" s="16"/>
      <c r="PF1131" s="16"/>
      <c r="PG1131" s="16"/>
      <c r="PH1131" s="16"/>
      <c r="PI1131" s="16"/>
      <c r="PJ1131" s="16"/>
      <c r="PK1131" s="16"/>
      <c r="PL1131" s="16"/>
      <c r="PM1131" s="16"/>
      <c r="PN1131" s="16"/>
      <c r="PO1131" s="16"/>
      <c r="PP1131" s="16"/>
      <c r="PQ1131" s="16"/>
      <c r="PR1131" s="16"/>
      <c r="PS1131" s="16"/>
      <c r="PT1131" s="16"/>
      <c r="PU1131" s="16"/>
      <c r="PV1131" s="16"/>
      <c r="PW1131" s="16"/>
      <c r="PX1131" s="16"/>
      <c r="PY1131" s="16"/>
      <c r="PZ1131" s="16"/>
      <c r="QA1131" s="16"/>
      <c r="QB1131" s="16"/>
      <c r="QC1131" s="16"/>
      <c r="QD1131" s="16"/>
      <c r="QE1131" s="16"/>
      <c r="QF1131" s="16"/>
      <c r="QG1131" s="16"/>
      <c r="QH1131" s="16"/>
      <c r="QI1131" s="16"/>
      <c r="QJ1131" s="16"/>
      <c r="QK1131" s="16"/>
      <c r="QL1131" s="16"/>
      <c r="QM1131" s="16"/>
      <c r="QN1131" s="16"/>
      <c r="QO1131" s="16"/>
      <c r="QP1131" s="16"/>
      <c r="QQ1131" s="16"/>
      <c r="QR1131" s="16"/>
      <c r="QS1131" s="16"/>
      <c r="QT1131" s="16"/>
      <c r="QU1131" s="16"/>
      <c r="QV1131" s="16"/>
      <c r="QW1131" s="16"/>
      <c r="QX1131" s="16"/>
      <c r="QY1131" s="16"/>
      <c r="QZ1131" s="16"/>
      <c r="RA1131" s="16"/>
      <c r="RB1131" s="16"/>
      <c r="RC1131" s="16"/>
      <c r="RD1131" s="16"/>
      <c r="RE1131" s="16"/>
      <c r="RF1131" s="16"/>
      <c r="RG1131" s="16"/>
      <c r="RH1131" s="16"/>
      <c r="RI1131" s="16"/>
      <c r="RJ1131" s="16"/>
      <c r="RK1131" s="16"/>
      <c r="RL1131" s="16"/>
      <c r="RM1131" s="16"/>
      <c r="RN1131" s="16"/>
      <c r="RO1131" s="16"/>
      <c r="RP1131" s="16"/>
      <c r="RQ1131" s="16"/>
      <c r="RR1131" s="16"/>
      <c r="RS1131" s="16"/>
      <c r="RT1131" s="16"/>
      <c r="RU1131" s="16"/>
      <c r="RV1131" s="16"/>
      <c r="RW1131" s="16"/>
      <c r="RX1131" s="16"/>
      <c r="RY1131" s="16"/>
      <c r="RZ1131" s="16"/>
      <c r="SA1131" s="16"/>
      <c r="SB1131" s="16"/>
      <c r="SC1131" s="16"/>
      <c r="SD1131" s="16"/>
      <c r="SE1131" s="16"/>
      <c r="SF1131" s="16"/>
      <c r="SG1131" s="16"/>
      <c r="SH1131" s="16"/>
      <c r="SI1131" s="16"/>
      <c r="SJ1131" s="16"/>
      <c r="SK1131" s="16"/>
      <c r="SL1131" s="16"/>
      <c r="SM1131" s="16"/>
      <c r="SN1131" s="16"/>
      <c r="SO1131" s="16"/>
      <c r="SP1131" s="16"/>
      <c r="SQ1131" s="16"/>
      <c r="SR1131" s="16"/>
      <c r="SS1131" s="16"/>
      <c r="ST1131" s="16"/>
      <c r="SU1131" s="16"/>
      <c r="SV1131" s="16"/>
      <c r="SW1131" s="16"/>
      <c r="SX1131" s="16"/>
      <c r="SY1131" s="16"/>
      <c r="SZ1131" s="16"/>
      <c r="TA1131" s="16"/>
      <c r="TB1131" s="16"/>
      <c r="TC1131" s="16"/>
      <c r="TD1131" s="16"/>
      <c r="TE1131" s="16"/>
      <c r="TF1131" s="16"/>
      <c r="TG1131" s="16"/>
      <c r="TH1131" s="16"/>
      <c r="TI1131" s="16"/>
      <c r="TJ1131" s="16"/>
      <c r="TK1131" s="16"/>
      <c r="TL1131" s="16"/>
      <c r="TM1131" s="16"/>
      <c r="TN1131" s="16"/>
      <c r="TO1131" s="16"/>
      <c r="TP1131" s="16"/>
      <c r="TQ1131" s="16"/>
      <c r="TR1131" s="16"/>
      <c r="TS1131" s="16"/>
      <c r="TT1131" s="16"/>
      <c r="TU1131" s="16"/>
      <c r="TV1131" s="16"/>
      <c r="TW1131" s="16"/>
      <c r="TX1131" s="16"/>
      <c r="TY1131" s="16"/>
      <c r="TZ1131" s="16"/>
      <c r="UA1131" s="16"/>
      <c r="UB1131" s="16"/>
      <c r="UC1131" s="16"/>
      <c r="UD1131" s="16"/>
      <c r="UE1131" s="16"/>
      <c r="UF1131" s="16"/>
      <c r="UG1131" s="16"/>
      <c r="UH1131" s="16"/>
      <c r="UI1131" s="16"/>
      <c r="UJ1131" s="16"/>
      <c r="UK1131" s="16"/>
      <c r="UL1131" s="16"/>
      <c r="UM1131" s="16"/>
      <c r="UN1131" s="16"/>
      <c r="UO1131" s="16"/>
      <c r="UP1131" s="16"/>
      <c r="UQ1131" s="16"/>
      <c r="UR1131" s="16"/>
      <c r="US1131" s="16"/>
      <c r="UT1131" s="16"/>
      <c r="UU1131" s="16"/>
      <c r="UV1131" s="16"/>
      <c r="UW1131" s="16"/>
      <c r="UX1131" s="16"/>
      <c r="UY1131" s="16"/>
      <c r="UZ1131" s="16"/>
      <c r="VA1131" s="16"/>
      <c r="VB1131" s="16"/>
      <c r="VC1131" s="16"/>
      <c r="VD1131" s="16"/>
      <c r="VE1131" s="16"/>
      <c r="VF1131" s="16"/>
      <c r="VG1131" s="16"/>
      <c r="VH1131" s="16"/>
      <c r="VI1131" s="16"/>
      <c r="VJ1131" s="16"/>
      <c r="VK1131" s="16"/>
      <c r="VL1131" s="16"/>
      <c r="VM1131" s="16"/>
      <c r="VN1131" s="16"/>
      <c r="VO1131" s="16"/>
      <c r="VP1131" s="16"/>
      <c r="VQ1131" s="16"/>
      <c r="VR1131" s="16"/>
      <c r="VS1131" s="16"/>
      <c r="VT1131" s="16"/>
      <c r="VU1131" s="16"/>
      <c r="VV1131" s="16"/>
      <c r="VW1131" s="16"/>
      <c r="VX1131" s="16"/>
      <c r="VY1131" s="16"/>
      <c r="VZ1131" s="16"/>
      <c r="WA1131" s="16"/>
      <c r="WB1131" s="16"/>
      <c r="WC1131" s="16"/>
      <c r="WD1131" s="16"/>
      <c r="WE1131" s="16"/>
      <c r="WF1131" s="16"/>
      <c r="WG1131" s="16"/>
      <c r="WH1131" s="16"/>
      <c r="WI1131" s="16"/>
      <c r="WJ1131" s="16"/>
      <c r="WK1131" s="16"/>
      <c r="WL1131" s="16"/>
      <c r="WM1131" s="16"/>
      <c r="WN1131" s="16"/>
      <c r="WO1131" s="16"/>
      <c r="WP1131" s="16"/>
      <c r="WQ1131" s="16"/>
      <c r="WR1131" s="16"/>
      <c r="WS1131" s="16"/>
      <c r="WT1131" s="16"/>
      <c r="WU1131" s="16"/>
      <c r="WV1131" s="16"/>
      <c r="WW1131" s="16"/>
      <c r="WX1131" s="16"/>
      <c r="WY1131" s="16"/>
      <c r="WZ1131" s="16"/>
      <c r="XA1131" s="16"/>
      <c r="XB1131" s="16"/>
      <c r="XC1131" s="16"/>
      <c r="XD1131" s="16"/>
      <c r="XE1131" s="16"/>
      <c r="XF1131" s="16"/>
      <c r="XG1131" s="16"/>
      <c r="XH1131" s="16"/>
      <c r="XI1131" s="16"/>
      <c r="XJ1131" s="16"/>
      <c r="XK1131" s="16"/>
      <c r="XL1131" s="16"/>
      <c r="XM1131" s="16"/>
      <c r="XN1131" s="16"/>
      <c r="XO1131" s="16"/>
      <c r="XP1131" s="16"/>
      <c r="XQ1131" s="16"/>
      <c r="XR1131" s="16"/>
      <c r="XS1131" s="16"/>
      <c r="XT1131" s="16"/>
      <c r="XU1131" s="16"/>
      <c r="XV1131" s="16"/>
      <c r="XW1131" s="16"/>
      <c r="XX1131" s="16"/>
      <c r="XY1131" s="16"/>
      <c r="XZ1131" s="16"/>
      <c r="YA1131" s="16"/>
      <c r="YB1131" s="16"/>
      <c r="YC1131" s="16"/>
      <c r="YD1131" s="16"/>
      <c r="YE1131" s="16"/>
      <c r="YF1131" s="16"/>
      <c r="YG1131" s="16"/>
      <c r="YH1131" s="16"/>
      <c r="YI1131" s="16"/>
      <c r="YJ1131" s="16"/>
      <c r="YK1131" s="16"/>
      <c r="YL1131" s="16"/>
      <c r="YM1131" s="16"/>
      <c r="YN1131" s="16"/>
      <c r="YO1131" s="16"/>
      <c r="YP1131" s="16"/>
      <c r="YQ1131" s="16"/>
      <c r="YR1131" s="16"/>
      <c r="YS1131" s="16"/>
      <c r="YT1131" s="16"/>
      <c r="YU1131" s="16"/>
      <c r="YV1131" s="16"/>
      <c r="YW1131" s="16"/>
      <c r="YX1131" s="16"/>
      <c r="YY1131" s="16"/>
      <c r="YZ1131" s="16"/>
      <c r="ZA1131" s="16"/>
      <c r="ZB1131" s="16"/>
      <c r="ZC1131" s="16"/>
      <c r="ZD1131" s="16"/>
      <c r="ZE1131" s="16"/>
      <c r="ZF1131" s="16"/>
      <c r="ZG1131" s="16"/>
      <c r="ZH1131" s="16"/>
      <c r="ZI1131" s="16"/>
      <c r="ZJ1131" s="16"/>
      <c r="ZK1131" s="16"/>
      <c r="ZL1131" s="16"/>
      <c r="ZM1131" s="16"/>
      <c r="ZN1131" s="16"/>
      <c r="ZO1131" s="16"/>
      <c r="ZP1131" s="16"/>
      <c r="ZQ1131" s="16"/>
      <c r="ZR1131" s="16"/>
      <c r="ZS1131" s="16"/>
      <c r="ZT1131" s="16"/>
      <c r="ZU1131" s="16"/>
      <c r="ZV1131" s="16"/>
      <c r="ZW1131" s="16"/>
      <c r="ZX1131" s="16"/>
      <c r="ZY1131" s="16"/>
      <c r="ZZ1131" s="16"/>
      <c r="AAA1131" s="16"/>
      <c r="AAB1131" s="16"/>
      <c r="AAC1131" s="16"/>
      <c r="AAD1131" s="16"/>
      <c r="AAE1131" s="16"/>
      <c r="AAF1131" s="16"/>
      <c r="AAG1131" s="16"/>
      <c r="AAH1131" s="16"/>
      <c r="AAI1131" s="16"/>
      <c r="AAJ1131" s="16"/>
      <c r="AAK1131" s="16"/>
      <c r="AAL1131" s="16"/>
      <c r="AAM1131" s="16"/>
      <c r="AAN1131" s="16"/>
      <c r="AAO1131" s="16"/>
      <c r="AAP1131" s="16"/>
      <c r="AAQ1131" s="16"/>
      <c r="AAR1131" s="16"/>
      <c r="AAS1131" s="16"/>
      <c r="AAT1131" s="16"/>
      <c r="AAU1131" s="16"/>
      <c r="AAV1131" s="16"/>
      <c r="AAW1131" s="16"/>
      <c r="AAX1131" s="16"/>
      <c r="AAY1131" s="16"/>
      <c r="AAZ1131" s="16"/>
      <c r="ABA1131" s="16"/>
      <c r="ABB1131" s="16"/>
      <c r="ABC1131" s="16"/>
      <c r="ABD1131" s="16"/>
      <c r="ABE1131" s="16"/>
      <c r="ABF1131" s="16"/>
      <c r="ABG1131" s="16"/>
      <c r="ABH1131" s="16"/>
    </row>
    <row r="1132" spans="1:736" ht="45.75" customHeight="1">
      <c r="A1132" s="589">
        <f>1+A1131</f>
        <v>1131</v>
      </c>
      <c r="B1132" s="151" t="s">
        <v>10766</v>
      </c>
      <c r="C1132" s="134" t="s">
        <v>10767</v>
      </c>
      <c r="D1132" s="135" t="s">
        <v>6230</v>
      </c>
      <c r="E1132" s="156">
        <v>45581</v>
      </c>
      <c r="F1132" s="134">
        <v>45583</v>
      </c>
      <c r="G1132" s="576">
        <v>45646</v>
      </c>
      <c r="H1132" s="157" t="s">
        <v>416</v>
      </c>
      <c r="I1132" s="280" t="s">
        <v>9637</v>
      </c>
      <c r="J1132" s="503" t="s">
        <v>10768</v>
      </c>
      <c r="K1132" s="323">
        <v>52236288</v>
      </c>
      <c r="L1132" s="223">
        <v>7</v>
      </c>
      <c r="M1132" s="223" t="s">
        <v>97</v>
      </c>
      <c r="N1132" s="223" t="s">
        <v>5078</v>
      </c>
      <c r="O1132" s="223" t="s">
        <v>1061</v>
      </c>
      <c r="P1132" s="223" t="s">
        <v>7806</v>
      </c>
      <c r="Q1132" s="223" t="s">
        <v>10769</v>
      </c>
      <c r="R1132" s="223">
        <v>63</v>
      </c>
      <c r="S1132" s="223" t="s">
        <v>10770</v>
      </c>
      <c r="T1132" s="223" t="s">
        <v>10771</v>
      </c>
      <c r="U1132" s="223">
        <v>2024003657</v>
      </c>
      <c r="V1132" s="16" t="s">
        <v>10771</v>
      </c>
      <c r="W1132" s="16">
        <v>45582</v>
      </c>
      <c r="X1132" s="16" t="s">
        <v>103</v>
      </c>
      <c r="Y1132" s="16" t="s">
        <v>10772</v>
      </c>
      <c r="Z1132" s="50" t="s">
        <v>10771</v>
      </c>
      <c r="AA1132" s="50">
        <v>0</v>
      </c>
      <c r="AB1132" s="50">
        <v>0</v>
      </c>
      <c r="AC1132" s="50">
        <v>0</v>
      </c>
      <c r="AD1132" s="50">
        <v>0</v>
      </c>
      <c r="AE1132" s="50">
        <v>0</v>
      </c>
      <c r="AF1132" s="50">
        <v>0</v>
      </c>
      <c r="AG1132" s="50">
        <v>0</v>
      </c>
      <c r="AH1132" s="50">
        <v>0</v>
      </c>
      <c r="AI1132" s="50">
        <v>0</v>
      </c>
      <c r="AJ1132" s="50">
        <v>0</v>
      </c>
      <c r="AK1132" s="50" t="s">
        <v>104</v>
      </c>
      <c r="AL1132" s="50" t="s">
        <v>10773</v>
      </c>
      <c r="AM1132" s="50" t="s">
        <v>8651</v>
      </c>
      <c r="AN1132" s="50">
        <v>80400341</v>
      </c>
      <c r="AO1132" s="50" t="s">
        <v>114</v>
      </c>
      <c r="AP1132" s="50" t="s">
        <v>114</v>
      </c>
      <c r="AQ1132" s="50" t="s">
        <v>114</v>
      </c>
      <c r="AR1132" s="50" t="s">
        <v>114</v>
      </c>
      <c r="AS1132" s="50" t="s">
        <v>109</v>
      </c>
      <c r="AT1132" s="50" t="s">
        <v>109</v>
      </c>
      <c r="AU1132" s="50" t="s">
        <v>392</v>
      </c>
      <c r="AV1132" s="50" t="s">
        <v>9324</v>
      </c>
      <c r="AW1132" s="50" t="s">
        <v>9324</v>
      </c>
      <c r="AX1132" s="50" t="s">
        <v>109</v>
      </c>
      <c r="AY1132" s="50" t="s">
        <v>108</v>
      </c>
      <c r="AZ1132" s="50" t="s">
        <v>9324</v>
      </c>
      <c r="BA1132" s="50" t="s">
        <v>9324</v>
      </c>
      <c r="BB1132" s="50"/>
      <c r="BC1132" s="50" t="s">
        <v>9324</v>
      </c>
      <c r="BD1132" s="50" t="s">
        <v>9324</v>
      </c>
      <c r="BE1132" s="50" t="s">
        <v>9324</v>
      </c>
      <c r="BF1132" s="50" t="s">
        <v>9324</v>
      </c>
      <c r="BG1132" s="50" t="s">
        <v>9324</v>
      </c>
      <c r="BH1132" s="50" t="s">
        <v>10771</v>
      </c>
      <c r="BI1132" s="349" t="s">
        <v>113</v>
      </c>
      <c r="BJ1132" s="291" t="s">
        <v>9324</v>
      </c>
      <c r="BK1132" s="50" t="s">
        <v>114</v>
      </c>
      <c r="BL1132" s="50" t="s">
        <v>9324</v>
      </c>
      <c r="BM1132" s="399" t="s">
        <v>10774</v>
      </c>
      <c r="BN1132" s="201" t="s">
        <v>161</v>
      </c>
      <c r="BO1132" s="201" t="s">
        <v>9998</v>
      </c>
      <c r="BP1132" s="202" t="s">
        <v>9999</v>
      </c>
      <c r="BQ1132" s="201">
        <v>45</v>
      </c>
      <c r="BR1132" s="201">
        <v>29036</v>
      </c>
      <c r="BS1132" s="291" t="s">
        <v>108</v>
      </c>
      <c r="BT1132" s="223" t="s">
        <v>108</v>
      </c>
      <c r="BU1132" s="294" t="s">
        <v>108</v>
      </c>
      <c r="BV1132" s="323" t="s">
        <v>108</v>
      </c>
      <c r="BW1132" s="323" t="s">
        <v>108</v>
      </c>
      <c r="BX1132" s="223" t="s">
        <v>10775</v>
      </c>
      <c r="BY1132" s="223">
        <v>3172852241</v>
      </c>
      <c r="BZ1132" s="223" t="s">
        <v>10776</v>
      </c>
      <c r="CA1132" s="157" t="s">
        <v>109</v>
      </c>
      <c r="CB1132" s="157" t="s">
        <v>109</v>
      </c>
      <c r="CC1132" s="280"/>
      <c r="CD1132" s="157"/>
      <c r="CE1132" s="157"/>
      <c r="CF1132" s="157"/>
      <c r="CG1132" s="577"/>
      <c r="CH1132" s="109"/>
      <c r="CI1132" s="109"/>
      <c r="CJ1132" s="109"/>
      <c r="CK1132" s="109"/>
      <c r="CL1132" s="109"/>
      <c r="CM1132" s="446" t="s">
        <v>109</v>
      </c>
      <c r="CN1132" s="109"/>
      <c r="CO1132" s="50"/>
      <c r="CP1132" s="50"/>
      <c r="CQ1132" s="50"/>
      <c r="CR1132" s="50"/>
      <c r="CS1132" s="50"/>
      <c r="CT1132" s="50"/>
      <c r="CU1132" s="50"/>
      <c r="CV1132" s="50"/>
      <c r="CW1132" s="50"/>
      <c r="CX1132" s="50"/>
      <c r="CY1132" s="50"/>
      <c r="CZ1132" s="50"/>
      <c r="DA1132" s="50"/>
      <c r="DB1132" s="50"/>
      <c r="DC1132" s="50"/>
      <c r="DD1132" s="50"/>
      <c r="DE1132" s="50"/>
      <c r="DF1132" s="50"/>
      <c r="DG1132" s="50"/>
      <c r="DH1132" s="50"/>
      <c r="DI1132" s="50"/>
      <c r="DJ1132" s="50"/>
      <c r="DK1132" s="50"/>
      <c r="DL1132" s="50"/>
      <c r="DM1132" s="50"/>
      <c r="DN1132" s="50"/>
      <c r="DO1132" s="50"/>
      <c r="DP1132" s="50"/>
      <c r="DQ1132" s="50"/>
      <c r="DR1132" s="50"/>
      <c r="DS1132" s="50"/>
      <c r="DT1132" s="50"/>
      <c r="DU1132" s="50"/>
      <c r="DV1132" s="50"/>
      <c r="DW1132" s="50"/>
      <c r="DX1132" s="50"/>
      <c r="DY1132" s="305"/>
      <c r="DZ1132" s="260"/>
      <c r="EA1132" s="260"/>
      <c r="EB1132" s="505"/>
      <c r="EC1132" s="260"/>
      <c r="ED1132" s="260"/>
      <c r="EE1132" s="509"/>
      <c r="EF1132" s="507"/>
      <c r="EG1132" s="510"/>
      <c r="EH1132" s="511"/>
      <c r="EI1132" s="511"/>
      <c r="EJ1132" s="507"/>
      <c r="EK1132" s="507"/>
      <c r="EL1132" s="507"/>
      <c r="EM1132" s="507"/>
      <c r="EN1132" s="507"/>
      <c r="EO1132" s="507"/>
      <c r="EP1132" s="507"/>
      <c r="EQ1132" s="507"/>
      <c r="ER1132" s="507"/>
      <c r="ES1132" s="507"/>
      <c r="ET1132" s="50"/>
      <c r="EU1132" s="50"/>
      <c r="EV1132" s="50"/>
      <c r="EW1132" s="50"/>
      <c r="EX1132" s="50"/>
      <c r="EY1132" s="50"/>
      <c r="EZ1132" s="50"/>
      <c r="FA1132" s="50"/>
      <c r="FB1132" s="50"/>
      <c r="FC1132" s="50"/>
      <c r="FD1132" s="50"/>
      <c r="FE1132" s="50"/>
      <c r="FF1132" s="50"/>
      <c r="FG1132" s="50"/>
      <c r="FH1132" s="50"/>
      <c r="FI1132" s="50"/>
      <c r="FJ1132" s="50"/>
      <c r="FK1132" s="50"/>
      <c r="FL1132" s="50"/>
      <c r="FM1132" s="50"/>
      <c r="FN1132" s="50"/>
      <c r="FO1132" s="50"/>
      <c r="FP1132" s="50"/>
      <c r="FQ1132" s="50"/>
      <c r="FR1132" s="50"/>
      <c r="FS1132" s="50"/>
      <c r="FT1132" s="50"/>
      <c r="FU1132" s="50"/>
      <c r="FV1132" s="50"/>
      <c r="FW1132" s="50"/>
      <c r="FX1132" s="50"/>
      <c r="FY1132" s="50"/>
      <c r="FZ1132" s="50"/>
      <c r="GA1132" s="50"/>
      <c r="GB1132" s="50"/>
      <c r="GC1132" s="50"/>
      <c r="GD1132" s="50"/>
      <c r="GE1132" s="50"/>
      <c r="GF1132" s="50"/>
      <c r="GG1132" s="50"/>
      <c r="GH1132" s="50"/>
      <c r="GI1132" s="50"/>
      <c r="GJ1132" s="50"/>
    </row>
    <row r="1133" spans="1:736" ht="45.75" customHeight="1">
      <c r="A1133" s="589">
        <f>1+A1132</f>
        <v>1132</v>
      </c>
      <c r="B1133" s="151" t="s">
        <v>10777</v>
      </c>
      <c r="C1133" s="134" t="s">
        <v>10778</v>
      </c>
      <c r="D1133" s="135" t="s">
        <v>6219</v>
      </c>
      <c r="E1133" s="156">
        <v>45581</v>
      </c>
      <c r="F1133" s="134">
        <v>45583</v>
      </c>
      <c r="G1133" s="576">
        <v>45646</v>
      </c>
      <c r="H1133" s="157" t="s">
        <v>416</v>
      </c>
      <c r="I1133" s="280" t="s">
        <v>9646</v>
      </c>
      <c r="J1133" s="503" t="s">
        <v>10779</v>
      </c>
      <c r="K1133" s="323">
        <v>1072713777</v>
      </c>
      <c r="L1133" s="223">
        <v>7</v>
      </c>
      <c r="M1133" s="223" t="s">
        <v>97</v>
      </c>
      <c r="N1133" s="223" t="s">
        <v>5078</v>
      </c>
      <c r="O1133" s="223" t="s">
        <v>1061</v>
      </c>
      <c r="P1133" s="223" t="s">
        <v>10780</v>
      </c>
      <c r="Q1133" s="223" t="s">
        <v>9117</v>
      </c>
      <c r="R1133" s="223">
        <v>63</v>
      </c>
      <c r="S1133" s="223" t="s">
        <v>8109</v>
      </c>
      <c r="T1133" s="223" t="s">
        <v>10781</v>
      </c>
      <c r="U1133" s="223">
        <v>2024003655</v>
      </c>
      <c r="V1133" s="328" t="s">
        <v>10781</v>
      </c>
      <c r="W1133" s="328">
        <v>45582</v>
      </c>
      <c r="X1133" s="328" t="s">
        <v>103</v>
      </c>
      <c r="Y1133" s="328" t="s">
        <v>10782</v>
      </c>
      <c r="Z1133" s="297" t="s">
        <v>10781</v>
      </c>
      <c r="AA1133" s="297">
        <v>0</v>
      </c>
      <c r="AB1133" s="297">
        <v>0</v>
      </c>
      <c r="AC1133" s="297">
        <v>0</v>
      </c>
      <c r="AD1133" s="297">
        <v>0</v>
      </c>
      <c r="AE1133" s="297">
        <v>0</v>
      </c>
      <c r="AF1133" s="297">
        <v>0</v>
      </c>
      <c r="AG1133" s="297">
        <v>0</v>
      </c>
      <c r="AH1133" s="297">
        <v>0</v>
      </c>
      <c r="AI1133" s="297">
        <v>0</v>
      </c>
      <c r="AJ1133" s="297">
        <v>0</v>
      </c>
      <c r="AK1133" s="297" t="s">
        <v>104</v>
      </c>
      <c r="AL1133" s="297" t="s">
        <v>10783</v>
      </c>
      <c r="AM1133" s="297" t="s">
        <v>5282</v>
      </c>
      <c r="AN1133" s="297">
        <v>30666089</v>
      </c>
      <c r="AO1133" s="297" t="s">
        <v>114</v>
      </c>
      <c r="AP1133" s="297" t="s">
        <v>114</v>
      </c>
      <c r="AQ1133" s="297" t="s">
        <v>114</v>
      </c>
      <c r="AR1133" s="297" t="s">
        <v>114</v>
      </c>
      <c r="AS1133" s="297" t="s">
        <v>109</v>
      </c>
      <c r="AT1133" s="297" t="s">
        <v>109</v>
      </c>
      <c r="AU1133" s="297" t="s">
        <v>392</v>
      </c>
      <c r="AV1133" s="297" t="s">
        <v>9324</v>
      </c>
      <c r="AW1133" s="297" t="s">
        <v>9324</v>
      </c>
      <c r="AX1133" s="297" t="s">
        <v>109</v>
      </c>
      <c r="AY1133" s="297" t="s">
        <v>108</v>
      </c>
      <c r="AZ1133" s="297" t="s">
        <v>9324</v>
      </c>
      <c r="BA1133" s="297" t="s">
        <v>9324</v>
      </c>
      <c r="BB1133" s="297"/>
      <c r="BC1133" s="297" t="s">
        <v>9324</v>
      </c>
      <c r="BD1133" s="297" t="s">
        <v>9324</v>
      </c>
      <c r="BE1133" s="297" t="s">
        <v>9324</v>
      </c>
      <c r="BF1133" s="297" t="s">
        <v>9324</v>
      </c>
      <c r="BG1133" s="297" t="s">
        <v>9324</v>
      </c>
      <c r="BH1133" s="297" t="s">
        <v>10781</v>
      </c>
      <c r="BI1133" s="349" t="s">
        <v>227</v>
      </c>
      <c r="BJ1133" s="291" t="s">
        <v>9324</v>
      </c>
      <c r="BK1133" s="297" t="s">
        <v>114</v>
      </c>
      <c r="BL1133" s="297" t="s">
        <v>9324</v>
      </c>
      <c r="BM1133" s="399" t="s">
        <v>2539</v>
      </c>
      <c r="BN1133" s="201" t="s">
        <v>161</v>
      </c>
      <c r="BO1133" s="201" t="s">
        <v>9675</v>
      </c>
      <c r="BP1133" s="202" t="s">
        <v>10271</v>
      </c>
      <c r="BQ1133" s="201">
        <v>27</v>
      </c>
      <c r="BR1133" s="201">
        <v>35525</v>
      </c>
      <c r="BS1133" s="291" t="s">
        <v>108</v>
      </c>
      <c r="BT1133" s="223" t="s">
        <v>108</v>
      </c>
      <c r="BU1133" s="294" t="s">
        <v>108</v>
      </c>
      <c r="BV1133" s="323" t="s">
        <v>108</v>
      </c>
      <c r="BW1133" s="323" t="s">
        <v>108</v>
      </c>
      <c r="BX1133" s="223" t="s">
        <v>10784</v>
      </c>
      <c r="BY1133" s="223" t="s">
        <v>10785</v>
      </c>
      <c r="BZ1133" s="223" t="s">
        <v>1404</v>
      </c>
      <c r="CA1133" s="157" t="s">
        <v>5887</v>
      </c>
      <c r="CB1133" s="157" t="s">
        <v>5887</v>
      </c>
      <c r="CC1133" s="157" t="s">
        <v>5887</v>
      </c>
      <c r="CD1133" s="157"/>
      <c r="CE1133" s="157"/>
      <c r="CF1133" s="157"/>
      <c r="CG1133" s="577"/>
      <c r="CH1133" s="497"/>
      <c r="CI1133" s="497"/>
      <c r="CJ1133" s="497"/>
      <c r="CK1133" s="497"/>
      <c r="CL1133" s="497"/>
      <c r="CM1133" s="392" t="s">
        <v>109</v>
      </c>
      <c r="CN1133" s="497"/>
      <c r="CO1133" s="50"/>
      <c r="CP1133" s="50"/>
      <c r="CQ1133" s="50"/>
      <c r="CR1133" s="50"/>
      <c r="CS1133" s="50"/>
      <c r="CT1133" s="50"/>
      <c r="CU1133" s="50"/>
      <c r="CV1133" s="50"/>
      <c r="CW1133" s="50"/>
      <c r="CX1133" s="50"/>
      <c r="CY1133" s="50"/>
      <c r="CZ1133" s="50"/>
      <c r="DA1133" s="50"/>
      <c r="DB1133" s="50"/>
      <c r="DC1133" s="50"/>
      <c r="DD1133" s="50"/>
      <c r="DE1133" s="50"/>
      <c r="DF1133" s="50"/>
      <c r="DG1133" s="50"/>
      <c r="DH1133" s="50"/>
      <c r="DI1133" s="50"/>
      <c r="DJ1133" s="50"/>
      <c r="DK1133" s="50"/>
      <c r="DL1133" s="50"/>
      <c r="DM1133" s="50"/>
      <c r="DN1133" s="50"/>
      <c r="DO1133" s="50"/>
      <c r="DP1133" s="50"/>
      <c r="DQ1133" s="50"/>
      <c r="DR1133" s="50"/>
      <c r="DS1133" s="50"/>
      <c r="DT1133" s="50"/>
      <c r="DU1133" s="50"/>
      <c r="DV1133" s="50"/>
      <c r="DW1133" s="50"/>
      <c r="DX1133" s="50"/>
      <c r="DY1133" s="305"/>
      <c r="DZ1133" s="260"/>
      <c r="EA1133" s="260"/>
      <c r="EB1133" s="505"/>
      <c r="EC1133" s="260"/>
      <c r="ED1133" s="260"/>
      <c r="EE1133" s="509"/>
      <c r="EF1133" s="507"/>
      <c r="EG1133" s="510"/>
      <c r="EH1133" s="511"/>
      <c r="EI1133" s="511"/>
      <c r="EJ1133" s="507"/>
      <c r="EK1133" s="507"/>
      <c r="EL1133" s="507"/>
      <c r="EM1133" s="507"/>
      <c r="EN1133" s="507"/>
      <c r="EO1133" s="507"/>
      <c r="EP1133" s="507"/>
      <c r="EQ1133" s="507"/>
      <c r="ER1133" s="507"/>
      <c r="ES1133" s="507"/>
      <c r="ET1133" s="297"/>
      <c r="EU1133" s="297"/>
      <c r="EV1133" s="297"/>
      <c r="EW1133" s="297"/>
      <c r="EX1133" s="297"/>
      <c r="EY1133" s="297"/>
      <c r="EZ1133" s="297"/>
      <c r="FA1133" s="297"/>
      <c r="FB1133" s="297"/>
      <c r="FC1133" s="297"/>
      <c r="FD1133" s="297"/>
      <c r="FE1133" s="297"/>
      <c r="FF1133" s="297"/>
      <c r="FG1133" s="297"/>
      <c r="FH1133" s="297"/>
      <c r="FI1133" s="297"/>
      <c r="FJ1133" s="297"/>
      <c r="FK1133" s="297"/>
      <c r="FL1133" s="297"/>
      <c r="FM1133" s="297"/>
      <c r="FN1133" s="297"/>
      <c r="FO1133" s="297"/>
      <c r="FP1133" s="297"/>
      <c r="FQ1133" s="297"/>
      <c r="FR1133" s="297"/>
      <c r="FS1133" s="297"/>
      <c r="FT1133" s="297"/>
      <c r="FU1133" s="297"/>
      <c r="FV1133" s="297"/>
      <c r="FW1133" s="297"/>
      <c r="FX1133" s="297"/>
      <c r="FY1133" s="297"/>
      <c r="FZ1133" s="297"/>
      <c r="GA1133" s="297"/>
      <c r="GB1133" s="297"/>
      <c r="GC1133" s="297"/>
      <c r="GD1133" s="297"/>
      <c r="GE1133" s="297"/>
      <c r="GF1133" s="297"/>
      <c r="GG1133" s="297"/>
      <c r="GH1133" s="297"/>
      <c r="GI1133" s="297"/>
      <c r="GJ1133" s="297"/>
    </row>
    <row r="1134" spans="1:736" ht="45.75" customHeight="1">
      <c r="A1134" s="589">
        <f>1+A1133</f>
        <v>1133</v>
      </c>
      <c r="B1134" s="403" t="s">
        <v>10786</v>
      </c>
      <c r="C1134" s="156" t="s">
        <v>10787</v>
      </c>
      <c r="D1134" s="156" t="s">
        <v>6230</v>
      </c>
      <c r="E1134" s="156">
        <v>45581</v>
      </c>
      <c r="F1134" s="156">
        <v>45583</v>
      </c>
      <c r="G1134" s="156">
        <v>45652</v>
      </c>
      <c r="H1134" s="156" t="s">
        <v>416</v>
      </c>
      <c r="I1134" s="156" t="s">
        <v>9646</v>
      </c>
      <c r="J1134" s="301" t="s">
        <v>10788</v>
      </c>
      <c r="K1134" s="251">
        <v>35197300</v>
      </c>
      <c r="L1134" s="156">
        <v>8</v>
      </c>
      <c r="M1134" s="156" t="s">
        <v>97</v>
      </c>
      <c r="N1134" s="156" t="s">
        <v>5078</v>
      </c>
      <c r="O1134" s="156" t="s">
        <v>1061</v>
      </c>
      <c r="P1134" s="156" t="s">
        <v>3630</v>
      </c>
      <c r="Q1134" s="156" t="s">
        <v>10183</v>
      </c>
      <c r="R1134" s="143">
        <v>69</v>
      </c>
      <c r="S1134" s="134" t="s">
        <v>10789</v>
      </c>
      <c r="T1134" s="253" t="s">
        <v>10790</v>
      </c>
      <c r="U1134" s="156">
        <v>2024003658</v>
      </c>
      <c r="V1134" s="253" t="s">
        <v>10790</v>
      </c>
      <c r="W1134" s="156">
        <v>45582</v>
      </c>
      <c r="X1134" s="156" t="s">
        <v>103</v>
      </c>
      <c r="Y1134" s="317" t="s">
        <v>10791</v>
      </c>
      <c r="Z1134" s="156">
        <v>12034666</v>
      </c>
      <c r="AA1134" s="156">
        <v>0</v>
      </c>
      <c r="AB1134" s="156">
        <v>0</v>
      </c>
      <c r="AC1134" s="156">
        <v>0</v>
      </c>
      <c r="AD1134" s="156">
        <v>0</v>
      </c>
      <c r="AE1134" s="156">
        <v>0</v>
      </c>
      <c r="AF1134" s="156">
        <v>0</v>
      </c>
      <c r="AG1134" s="156">
        <v>0</v>
      </c>
      <c r="AH1134" s="156">
        <v>0</v>
      </c>
      <c r="AI1134" s="156">
        <v>0</v>
      </c>
      <c r="AJ1134" s="156">
        <v>0</v>
      </c>
      <c r="AK1134" s="156" t="s">
        <v>104</v>
      </c>
      <c r="AL1134" s="103" t="s">
        <v>10792</v>
      </c>
      <c r="AM1134" s="156" t="s">
        <v>10793</v>
      </c>
      <c r="AN1134" s="156" t="s">
        <v>10794</v>
      </c>
      <c r="AO1134" s="156" t="s">
        <v>114</v>
      </c>
      <c r="AP1134" s="156" t="s">
        <v>114</v>
      </c>
      <c r="AQ1134" s="156" t="s">
        <v>114</v>
      </c>
      <c r="AR1134" s="156" t="s">
        <v>114</v>
      </c>
      <c r="AS1134" s="156" t="s">
        <v>109</v>
      </c>
      <c r="AT1134" s="156" t="s">
        <v>109</v>
      </c>
      <c r="AU1134" s="156" t="s">
        <v>392</v>
      </c>
      <c r="AV1134" s="156" t="s">
        <v>9324</v>
      </c>
      <c r="AW1134" s="156" t="s">
        <v>110</v>
      </c>
      <c r="AX1134" s="156" t="s">
        <v>578</v>
      </c>
      <c r="AY1134" s="156" t="s">
        <v>108</v>
      </c>
      <c r="AZ1134" s="156" t="s">
        <v>9324</v>
      </c>
      <c r="BA1134" s="156" t="s">
        <v>9324</v>
      </c>
      <c r="BB1134" s="156"/>
      <c r="BC1134" s="156" t="s">
        <v>9324</v>
      </c>
      <c r="BD1134" s="156" t="s">
        <v>9324</v>
      </c>
      <c r="BE1134" s="156" t="s">
        <v>9324</v>
      </c>
      <c r="BF1134" s="156" t="s">
        <v>9324</v>
      </c>
      <c r="BG1134" s="156" t="s">
        <v>9324</v>
      </c>
      <c r="BH1134" s="153" t="s">
        <v>10790</v>
      </c>
      <c r="BI1134" s="349" t="s">
        <v>113</v>
      </c>
      <c r="BJ1134" s="240" t="s">
        <v>9324</v>
      </c>
      <c r="BK1134" s="240" t="s">
        <v>114</v>
      </c>
      <c r="BL1134" s="240" t="s">
        <v>9324</v>
      </c>
      <c r="BM1134" s="437"/>
      <c r="BN1134" s="156" t="s">
        <v>161</v>
      </c>
      <c r="BO1134" s="156" t="s">
        <v>9675</v>
      </c>
      <c r="BP1134" s="156" t="s">
        <v>10252</v>
      </c>
      <c r="BQ1134" s="156">
        <v>44</v>
      </c>
      <c r="BR1134" s="156">
        <v>29419</v>
      </c>
      <c r="BS1134" s="156" t="s">
        <v>108</v>
      </c>
      <c r="BT1134" s="156" t="s">
        <v>108</v>
      </c>
      <c r="BU1134" s="156" t="s">
        <v>108</v>
      </c>
      <c r="BV1134" s="156" t="s">
        <v>108</v>
      </c>
      <c r="BW1134" s="156" t="s">
        <v>108</v>
      </c>
      <c r="BX1134" s="156" t="s">
        <v>10795</v>
      </c>
      <c r="BY1134" s="156">
        <v>3107928754</v>
      </c>
      <c r="BZ1134" s="156" t="s">
        <v>10796</v>
      </c>
      <c r="CA1134" s="157" t="s">
        <v>5887</v>
      </c>
      <c r="CB1134" s="157" t="s">
        <v>109</v>
      </c>
      <c r="CC1134" s="157" t="s">
        <v>109</v>
      </c>
      <c r="CD1134" s="156"/>
      <c r="CE1134" s="156"/>
      <c r="CF1134" s="156"/>
      <c r="CG1134" s="156"/>
      <c r="CH1134" s="443"/>
      <c r="CI1134" s="443"/>
      <c r="CJ1134" s="443"/>
      <c r="CK1134" s="443"/>
      <c r="CL1134" s="443"/>
      <c r="CM1134" s="358" t="s">
        <v>109</v>
      </c>
      <c r="CN1134" s="443"/>
      <c r="CO1134" s="297"/>
      <c r="CP1134" s="297"/>
      <c r="CQ1134" s="297"/>
      <c r="CR1134" s="297"/>
      <c r="CS1134" s="50"/>
      <c r="CT1134" s="50"/>
      <c r="CU1134" s="50"/>
      <c r="CV1134" s="50"/>
      <c r="CW1134" s="50"/>
      <c r="CX1134" s="50"/>
      <c r="CY1134" s="50"/>
      <c r="CZ1134" s="50"/>
      <c r="DA1134" s="50"/>
      <c r="DB1134" s="50"/>
      <c r="DC1134" s="50"/>
      <c r="DD1134" s="50"/>
      <c r="DE1134" s="50"/>
      <c r="DF1134" s="50"/>
      <c r="DG1134" s="50"/>
      <c r="DH1134" s="50"/>
      <c r="DI1134" s="50"/>
      <c r="DJ1134" s="50"/>
      <c r="DK1134" s="50"/>
      <c r="DL1134" s="50"/>
      <c r="DM1134" s="50"/>
      <c r="DN1134" s="50"/>
      <c r="DO1134" s="50"/>
      <c r="DP1134" s="50"/>
      <c r="DQ1134" s="50"/>
      <c r="DR1134" s="50"/>
      <c r="DS1134" s="50"/>
      <c r="DT1134" s="50"/>
      <c r="DU1134" s="50"/>
      <c r="DV1134" s="50"/>
      <c r="DW1134" s="50"/>
      <c r="DX1134" s="50"/>
      <c r="DY1134" s="50"/>
      <c r="DZ1134" s="50"/>
      <c r="EA1134" s="50"/>
      <c r="EB1134" s="50"/>
      <c r="EC1134" s="50"/>
      <c r="ED1134" s="50"/>
      <c r="EE1134" s="50"/>
      <c r="EF1134" s="50"/>
      <c r="EG1134" s="50"/>
      <c r="EH1134" s="50"/>
      <c r="EI1134" s="50"/>
      <c r="EJ1134" s="50"/>
      <c r="EK1134" s="50"/>
      <c r="EL1134" s="50"/>
      <c r="EM1134" s="50"/>
      <c r="EN1134" s="50"/>
      <c r="EO1134" s="50"/>
      <c r="EP1134" s="50"/>
      <c r="EQ1134" s="50"/>
      <c r="ER1134" s="50"/>
      <c r="ES1134" s="50"/>
      <c r="ET1134" s="50"/>
      <c r="EU1134" s="50"/>
      <c r="EV1134" s="50"/>
      <c r="EW1134" s="50"/>
      <c r="EX1134" s="50"/>
      <c r="EY1134" s="50"/>
      <c r="EZ1134" s="50"/>
      <c r="FA1134" s="50"/>
      <c r="FB1134" s="50"/>
      <c r="FC1134" s="50"/>
      <c r="FD1134" s="50"/>
      <c r="FE1134" s="50"/>
      <c r="FF1134" s="50"/>
      <c r="FG1134" s="50"/>
      <c r="FH1134" s="50"/>
      <c r="FI1134" s="50"/>
      <c r="FJ1134" s="50"/>
      <c r="FK1134" s="50"/>
      <c r="FL1134" s="50"/>
      <c r="FM1134" s="50"/>
      <c r="FN1134" s="50"/>
      <c r="FO1134" s="50"/>
      <c r="FP1134" s="50"/>
      <c r="FQ1134" s="50"/>
      <c r="FR1134" s="50"/>
      <c r="FS1134" s="50"/>
      <c r="FT1134" s="50"/>
      <c r="FU1134" s="50"/>
      <c r="FV1134" s="50"/>
      <c r="FW1134" s="50"/>
      <c r="FX1134" s="50"/>
      <c r="FY1134" s="50"/>
      <c r="FZ1134" s="50"/>
      <c r="GA1134" s="50"/>
      <c r="GB1134" s="50"/>
      <c r="GC1134" s="50"/>
      <c r="GD1134" s="50"/>
      <c r="GE1134" s="50"/>
      <c r="GF1134" s="50"/>
      <c r="GG1134" s="50"/>
      <c r="GH1134" s="50"/>
      <c r="GI1134" s="50"/>
      <c r="GJ1134" s="50"/>
      <c r="GK1134" s="50"/>
      <c r="GL1134" s="50"/>
      <c r="GM1134" s="50"/>
      <c r="GN1134" s="50"/>
      <c r="GO1134" s="50"/>
      <c r="GP1134" s="50"/>
      <c r="GQ1134" s="50"/>
      <c r="GR1134" s="50"/>
      <c r="GS1134" s="50"/>
      <c r="GT1134" s="50"/>
      <c r="GU1134" s="50"/>
      <c r="GV1134" s="16"/>
      <c r="GW1134" s="16"/>
      <c r="GX1134" s="16"/>
      <c r="GY1134" s="16"/>
      <c r="GZ1134" s="16"/>
      <c r="HA1134" s="16"/>
      <c r="HB1134" s="16"/>
      <c r="HC1134" s="16"/>
      <c r="HD1134" s="16"/>
      <c r="HE1134" s="16"/>
      <c r="HF1134" s="16"/>
      <c r="HG1134" s="16"/>
      <c r="HH1134" s="16"/>
      <c r="HI1134" s="16"/>
      <c r="HJ1134" s="16"/>
      <c r="HK1134" s="16"/>
      <c r="HL1134" s="16"/>
      <c r="HM1134" s="16"/>
      <c r="HN1134" s="16"/>
      <c r="HO1134" s="16"/>
      <c r="HP1134" s="16"/>
      <c r="HQ1134" s="16"/>
      <c r="HR1134" s="16"/>
      <c r="HS1134" s="16"/>
      <c r="HT1134" s="16"/>
      <c r="HU1134" s="16"/>
      <c r="HV1134" s="16"/>
      <c r="HW1134" s="16"/>
      <c r="HX1134" s="16"/>
      <c r="HY1134" s="16"/>
      <c r="HZ1134" s="16"/>
      <c r="IA1134" s="16"/>
      <c r="IB1134" s="16"/>
      <c r="IC1134" s="16"/>
      <c r="ID1134" s="16"/>
      <c r="IE1134" s="16"/>
      <c r="IF1134" s="16"/>
      <c r="IG1134" s="16"/>
      <c r="IH1134" s="16"/>
      <c r="II1134" s="16"/>
      <c r="IJ1134" s="16"/>
      <c r="IK1134" s="16"/>
      <c r="IL1134" s="16"/>
      <c r="IM1134" s="16"/>
      <c r="IN1134" s="16"/>
      <c r="IO1134" s="16"/>
      <c r="IP1134" s="16"/>
      <c r="IQ1134" s="16"/>
      <c r="IR1134" s="16"/>
      <c r="IS1134" s="16"/>
      <c r="IT1134" s="16"/>
      <c r="IU1134" s="16"/>
      <c r="IV1134" s="16"/>
      <c r="IW1134" s="16"/>
      <c r="IX1134" s="16"/>
      <c r="IY1134" s="16"/>
      <c r="IZ1134" s="16"/>
      <c r="JA1134" s="16"/>
      <c r="JB1134" s="16"/>
      <c r="JC1134" s="16"/>
      <c r="JD1134" s="16"/>
      <c r="JE1134" s="16"/>
      <c r="JF1134" s="16"/>
      <c r="JG1134" s="16"/>
      <c r="JH1134" s="16"/>
      <c r="JI1134" s="16"/>
      <c r="JJ1134" s="16"/>
      <c r="JK1134" s="16"/>
      <c r="JL1134" s="16"/>
      <c r="JM1134" s="16"/>
      <c r="JN1134" s="16"/>
      <c r="JO1134" s="16"/>
      <c r="JP1134" s="16"/>
      <c r="JQ1134" s="16"/>
      <c r="JR1134" s="16"/>
      <c r="JS1134" s="16"/>
      <c r="JT1134" s="16"/>
      <c r="JU1134" s="16"/>
      <c r="JV1134" s="16"/>
      <c r="JW1134" s="16"/>
      <c r="JX1134" s="16"/>
      <c r="JY1134" s="16"/>
      <c r="JZ1134" s="16"/>
      <c r="KA1134" s="16"/>
      <c r="KB1134" s="16"/>
      <c r="KC1134" s="16"/>
      <c r="KD1134" s="16"/>
      <c r="KE1134" s="16"/>
      <c r="KF1134" s="16"/>
      <c r="KG1134" s="16"/>
      <c r="KH1134" s="16"/>
      <c r="KI1134" s="16"/>
      <c r="KJ1134" s="16"/>
      <c r="KK1134" s="16"/>
      <c r="KL1134" s="16"/>
      <c r="KM1134" s="16"/>
      <c r="KN1134" s="16"/>
      <c r="KO1134" s="16"/>
      <c r="KP1134" s="16"/>
      <c r="KQ1134" s="16"/>
      <c r="KR1134" s="16"/>
      <c r="KS1134" s="16"/>
      <c r="KT1134" s="16"/>
      <c r="KU1134" s="16"/>
      <c r="KV1134" s="16"/>
      <c r="KW1134" s="16"/>
      <c r="KX1134" s="16"/>
      <c r="KY1134" s="16"/>
      <c r="KZ1134" s="16"/>
      <c r="LA1134" s="16"/>
      <c r="LB1134" s="16"/>
      <c r="LC1134" s="16"/>
      <c r="LD1134" s="16"/>
      <c r="LE1134" s="16"/>
      <c r="LF1134" s="16"/>
      <c r="LG1134" s="16"/>
      <c r="LH1134" s="16"/>
      <c r="LI1134" s="16"/>
      <c r="LJ1134" s="16"/>
      <c r="LK1134" s="16"/>
      <c r="LL1134" s="16"/>
      <c r="LM1134" s="16"/>
      <c r="LN1134" s="16"/>
      <c r="LO1134" s="16"/>
      <c r="LP1134" s="16"/>
      <c r="LQ1134" s="16"/>
      <c r="LR1134" s="16"/>
      <c r="LS1134" s="16"/>
      <c r="LT1134" s="16"/>
      <c r="LU1134" s="16"/>
      <c r="LV1134" s="16"/>
      <c r="LW1134" s="16"/>
      <c r="LX1134" s="16"/>
      <c r="LY1134" s="16"/>
      <c r="LZ1134" s="16"/>
      <c r="MA1134" s="16"/>
      <c r="MB1134" s="16"/>
      <c r="MC1134" s="16"/>
      <c r="MD1134" s="16"/>
      <c r="ME1134" s="16"/>
      <c r="MF1134" s="16"/>
      <c r="MG1134" s="16"/>
      <c r="MH1134" s="16"/>
      <c r="MI1134" s="16"/>
      <c r="MJ1134" s="16"/>
      <c r="MK1134" s="16"/>
      <c r="ML1134" s="16"/>
      <c r="MM1134" s="16"/>
      <c r="MN1134" s="16"/>
      <c r="MO1134" s="16"/>
      <c r="MP1134" s="16"/>
      <c r="MQ1134" s="16"/>
      <c r="MR1134" s="16"/>
      <c r="MS1134" s="16"/>
      <c r="MT1134" s="16"/>
      <c r="MU1134" s="16"/>
      <c r="MV1134" s="16"/>
      <c r="MW1134" s="16"/>
      <c r="MX1134" s="16"/>
      <c r="MY1134" s="16"/>
      <c r="MZ1134" s="16"/>
      <c r="NA1134" s="16"/>
      <c r="NB1134" s="16"/>
      <c r="NC1134" s="16"/>
      <c r="ND1134" s="16"/>
      <c r="NE1134" s="16"/>
      <c r="NF1134" s="16"/>
      <c r="NG1134" s="16"/>
      <c r="NH1134" s="16"/>
      <c r="NI1134" s="16"/>
      <c r="NJ1134" s="16"/>
      <c r="NK1134" s="16"/>
      <c r="NL1134" s="16"/>
      <c r="NM1134" s="16"/>
      <c r="NN1134" s="16"/>
      <c r="NO1134" s="16"/>
      <c r="NP1134" s="16"/>
      <c r="NQ1134" s="16"/>
      <c r="NR1134" s="16"/>
      <c r="NS1134" s="16"/>
      <c r="NT1134" s="16"/>
      <c r="NU1134" s="16"/>
      <c r="NV1134" s="16"/>
      <c r="NW1134" s="16"/>
      <c r="NX1134" s="16"/>
      <c r="NY1134" s="16"/>
      <c r="NZ1134" s="16"/>
      <c r="OA1134" s="16"/>
      <c r="OB1134" s="16"/>
      <c r="OC1134" s="16"/>
      <c r="OD1134" s="16"/>
      <c r="OE1134" s="16"/>
      <c r="OF1134" s="16"/>
      <c r="OG1134" s="16"/>
      <c r="OH1134" s="16"/>
      <c r="OI1134" s="16"/>
      <c r="OJ1134" s="16"/>
      <c r="OK1134" s="16"/>
      <c r="OL1134" s="16"/>
      <c r="OM1134" s="16"/>
      <c r="ON1134" s="16"/>
      <c r="OO1134" s="16"/>
      <c r="OP1134" s="16"/>
      <c r="OQ1134" s="16"/>
      <c r="OR1134" s="16"/>
      <c r="OS1134" s="16"/>
      <c r="OT1134" s="16"/>
      <c r="OU1134" s="16"/>
      <c r="OV1134" s="16"/>
      <c r="OW1134" s="16"/>
      <c r="OX1134" s="16"/>
      <c r="OY1134" s="16"/>
      <c r="OZ1134" s="16"/>
      <c r="PA1134" s="16"/>
      <c r="PB1134" s="16"/>
      <c r="PC1134" s="16"/>
      <c r="PD1134" s="16"/>
      <c r="PE1134" s="16"/>
      <c r="PF1134" s="16"/>
      <c r="PG1134" s="16"/>
      <c r="PH1134" s="16"/>
      <c r="PI1134" s="16"/>
      <c r="PJ1134" s="16"/>
      <c r="PK1134" s="16"/>
      <c r="PL1134" s="16"/>
      <c r="PM1134" s="16"/>
      <c r="PN1134" s="16"/>
      <c r="PO1134" s="16"/>
      <c r="PP1134" s="16"/>
      <c r="PQ1134" s="16"/>
      <c r="PR1134" s="16"/>
      <c r="PS1134" s="16"/>
      <c r="PT1134" s="16"/>
      <c r="PU1134" s="16"/>
      <c r="PV1134" s="16"/>
      <c r="PW1134" s="16"/>
      <c r="PX1134" s="16"/>
      <c r="PY1134" s="16"/>
      <c r="PZ1134" s="16"/>
      <c r="QA1134" s="16"/>
      <c r="QB1134" s="16"/>
      <c r="QC1134" s="16"/>
      <c r="QD1134" s="16"/>
      <c r="QE1134" s="16"/>
      <c r="QF1134" s="16"/>
      <c r="QG1134" s="16"/>
      <c r="QH1134" s="16"/>
      <c r="QI1134" s="16"/>
      <c r="QJ1134" s="16"/>
      <c r="QK1134" s="16"/>
      <c r="QL1134" s="16"/>
      <c r="QM1134" s="16"/>
      <c r="QN1134" s="16"/>
      <c r="QO1134" s="16"/>
      <c r="QP1134" s="16"/>
      <c r="QQ1134" s="16"/>
      <c r="QR1134" s="16"/>
      <c r="QS1134" s="16"/>
      <c r="QT1134" s="16"/>
      <c r="QU1134" s="16"/>
      <c r="QV1134" s="16"/>
      <c r="QW1134" s="16"/>
      <c r="QX1134" s="16"/>
      <c r="QY1134" s="16"/>
      <c r="QZ1134" s="16"/>
      <c r="RA1134" s="16"/>
      <c r="RB1134" s="16"/>
      <c r="RC1134" s="16"/>
      <c r="RD1134" s="16"/>
      <c r="RE1134" s="16"/>
      <c r="RF1134" s="16"/>
      <c r="RG1134" s="16"/>
      <c r="RH1134" s="16"/>
      <c r="RI1134" s="16"/>
      <c r="RJ1134" s="16"/>
      <c r="RK1134" s="16"/>
      <c r="RL1134" s="16"/>
      <c r="RM1134" s="16"/>
      <c r="RN1134" s="16"/>
      <c r="RO1134" s="16"/>
      <c r="RP1134" s="16"/>
      <c r="RQ1134" s="16"/>
      <c r="RR1134" s="16"/>
      <c r="RS1134" s="16"/>
      <c r="RT1134" s="16"/>
      <c r="RU1134" s="16"/>
      <c r="RV1134" s="16"/>
      <c r="RW1134" s="16"/>
      <c r="RX1134" s="16"/>
      <c r="RY1134" s="16"/>
      <c r="RZ1134" s="16"/>
      <c r="SA1134" s="16"/>
      <c r="SB1134" s="16"/>
      <c r="SC1134" s="16"/>
      <c r="SD1134" s="16"/>
      <c r="SE1134" s="16"/>
      <c r="SF1134" s="16"/>
      <c r="SG1134" s="16"/>
      <c r="SH1134" s="16"/>
      <c r="SI1134" s="16"/>
      <c r="SJ1134" s="16"/>
      <c r="SK1134" s="16"/>
      <c r="SL1134" s="16"/>
      <c r="SM1134" s="16"/>
      <c r="SN1134" s="16"/>
      <c r="SO1134" s="16"/>
      <c r="SP1134" s="16"/>
      <c r="SQ1134" s="16"/>
      <c r="SR1134" s="16"/>
      <c r="SS1134" s="16"/>
      <c r="ST1134" s="16"/>
      <c r="SU1134" s="16"/>
      <c r="SV1134" s="16"/>
      <c r="SW1134" s="16"/>
      <c r="SX1134" s="16"/>
      <c r="SY1134" s="16"/>
      <c r="SZ1134" s="16"/>
      <c r="TA1134" s="16"/>
      <c r="TB1134" s="16"/>
      <c r="TC1134" s="16"/>
      <c r="TD1134" s="16"/>
      <c r="TE1134" s="16"/>
      <c r="TF1134" s="16"/>
      <c r="TG1134" s="16"/>
      <c r="TH1134" s="16"/>
      <c r="TI1134" s="16"/>
      <c r="TJ1134" s="16"/>
      <c r="TK1134" s="16"/>
      <c r="TL1134" s="16"/>
      <c r="TM1134" s="16"/>
      <c r="TN1134" s="16"/>
      <c r="TO1134" s="16"/>
      <c r="TP1134" s="16"/>
      <c r="TQ1134" s="16"/>
      <c r="TR1134" s="16"/>
      <c r="TS1134" s="16"/>
      <c r="TT1134" s="16"/>
      <c r="TU1134" s="16"/>
      <c r="TV1134" s="16"/>
      <c r="TW1134" s="16"/>
      <c r="TX1134" s="16"/>
      <c r="TY1134" s="16"/>
      <c r="TZ1134" s="16"/>
      <c r="UA1134" s="16"/>
      <c r="UB1134" s="16"/>
      <c r="UC1134" s="16"/>
      <c r="UD1134" s="16"/>
      <c r="UE1134" s="16"/>
      <c r="UF1134" s="16"/>
      <c r="UG1134" s="16"/>
      <c r="UH1134" s="16"/>
      <c r="UI1134" s="16"/>
      <c r="UJ1134" s="16"/>
      <c r="UK1134" s="16"/>
      <c r="UL1134" s="16"/>
      <c r="UM1134" s="16"/>
      <c r="UN1134" s="16"/>
      <c r="UO1134" s="16"/>
      <c r="UP1134" s="16"/>
      <c r="UQ1134" s="16"/>
      <c r="UR1134" s="16"/>
      <c r="US1134" s="16"/>
      <c r="UT1134" s="16"/>
      <c r="UU1134" s="16"/>
      <c r="UV1134" s="16"/>
      <c r="UW1134" s="16"/>
      <c r="UX1134" s="16"/>
      <c r="UY1134" s="16"/>
      <c r="UZ1134" s="16"/>
      <c r="VA1134" s="16"/>
      <c r="VB1134" s="16"/>
      <c r="VC1134" s="16"/>
      <c r="VD1134" s="16"/>
      <c r="VE1134" s="16"/>
      <c r="VF1134" s="16"/>
      <c r="VG1134" s="16"/>
      <c r="VH1134" s="16"/>
      <c r="VI1134" s="16"/>
      <c r="VJ1134" s="16"/>
      <c r="VK1134" s="16"/>
      <c r="VL1134" s="16"/>
      <c r="VM1134" s="16"/>
      <c r="VN1134" s="16"/>
      <c r="VO1134" s="16"/>
      <c r="VP1134" s="16"/>
      <c r="VQ1134" s="16"/>
      <c r="VR1134" s="16"/>
      <c r="VS1134" s="16"/>
      <c r="VT1134" s="16"/>
      <c r="VU1134" s="16"/>
      <c r="VV1134" s="16"/>
      <c r="VW1134" s="16"/>
      <c r="VX1134" s="16"/>
      <c r="VY1134" s="16"/>
      <c r="VZ1134" s="16"/>
      <c r="WA1134" s="16"/>
      <c r="WB1134" s="16"/>
      <c r="WC1134" s="16"/>
      <c r="WD1134" s="16"/>
      <c r="WE1134" s="16"/>
      <c r="WF1134" s="16"/>
      <c r="WG1134" s="16"/>
      <c r="WH1134" s="16"/>
      <c r="WI1134" s="16"/>
      <c r="WJ1134" s="16"/>
      <c r="WK1134" s="16"/>
      <c r="WL1134" s="16"/>
      <c r="WM1134" s="16"/>
      <c r="WN1134" s="16"/>
      <c r="WO1134" s="16"/>
      <c r="WP1134" s="16"/>
      <c r="WQ1134" s="16"/>
      <c r="WR1134" s="16"/>
      <c r="WS1134" s="16"/>
      <c r="WT1134" s="16"/>
      <c r="WU1134" s="16"/>
      <c r="WV1134" s="16"/>
      <c r="WW1134" s="16"/>
      <c r="WX1134" s="16"/>
      <c r="WY1134" s="16"/>
      <c r="WZ1134" s="16"/>
      <c r="XA1134" s="16"/>
      <c r="XB1134" s="16"/>
      <c r="XC1134" s="16"/>
      <c r="XD1134" s="16"/>
      <c r="XE1134" s="16"/>
      <c r="XF1134" s="16"/>
      <c r="XG1134" s="16"/>
      <c r="XH1134" s="16"/>
      <c r="XI1134" s="16"/>
      <c r="XJ1134" s="16"/>
      <c r="XK1134" s="16"/>
      <c r="XL1134" s="16"/>
      <c r="XM1134" s="16"/>
      <c r="XN1134" s="16"/>
      <c r="XO1134" s="16"/>
      <c r="XP1134" s="16"/>
      <c r="XQ1134" s="16"/>
      <c r="XR1134" s="16"/>
      <c r="XS1134" s="16"/>
      <c r="XT1134" s="16"/>
      <c r="XU1134" s="16"/>
      <c r="XV1134" s="16"/>
      <c r="XW1134" s="16"/>
      <c r="XX1134" s="16"/>
      <c r="XY1134" s="16"/>
      <c r="XZ1134" s="16"/>
      <c r="YA1134" s="16"/>
      <c r="YB1134" s="16"/>
      <c r="YC1134" s="16"/>
      <c r="YD1134" s="16"/>
      <c r="YE1134" s="16"/>
      <c r="YF1134" s="16"/>
      <c r="YG1134" s="16"/>
      <c r="YH1134" s="16"/>
      <c r="YI1134" s="16"/>
      <c r="YJ1134" s="16"/>
      <c r="YK1134" s="16"/>
      <c r="YL1134" s="16"/>
      <c r="YM1134" s="16"/>
      <c r="YN1134" s="16"/>
      <c r="YO1134" s="16"/>
      <c r="YP1134" s="16"/>
      <c r="YQ1134" s="16"/>
      <c r="YR1134" s="16"/>
      <c r="YS1134" s="16"/>
      <c r="YT1134" s="16"/>
      <c r="YU1134" s="16"/>
      <c r="YV1134" s="16"/>
      <c r="YW1134" s="16"/>
      <c r="YX1134" s="16"/>
      <c r="YY1134" s="16"/>
      <c r="YZ1134" s="16"/>
      <c r="ZA1134" s="16"/>
      <c r="ZB1134" s="16"/>
      <c r="ZC1134" s="16"/>
      <c r="ZD1134" s="16"/>
      <c r="ZE1134" s="16"/>
      <c r="ZF1134" s="16"/>
      <c r="ZG1134" s="16"/>
      <c r="ZH1134" s="16"/>
      <c r="ZI1134" s="16"/>
      <c r="ZJ1134" s="16"/>
      <c r="ZK1134" s="16"/>
      <c r="ZL1134" s="16"/>
      <c r="ZM1134" s="16"/>
      <c r="ZN1134" s="16"/>
      <c r="ZO1134" s="16"/>
      <c r="ZP1134" s="16"/>
      <c r="ZQ1134" s="16"/>
      <c r="ZR1134" s="16"/>
      <c r="ZS1134" s="16"/>
      <c r="ZT1134" s="16"/>
      <c r="ZU1134" s="16"/>
      <c r="ZV1134" s="16"/>
      <c r="ZW1134" s="16"/>
      <c r="ZX1134" s="16"/>
      <c r="ZY1134" s="16"/>
      <c r="ZZ1134" s="16"/>
      <c r="AAA1134" s="16"/>
      <c r="AAB1134" s="16"/>
      <c r="AAC1134" s="16"/>
      <c r="AAD1134" s="16"/>
      <c r="AAE1134" s="16"/>
      <c r="AAF1134" s="16"/>
      <c r="AAG1134" s="16"/>
      <c r="AAH1134" s="16"/>
      <c r="AAI1134" s="16"/>
      <c r="AAJ1134" s="16"/>
      <c r="AAK1134" s="16"/>
      <c r="AAL1134" s="16"/>
      <c r="AAM1134" s="16"/>
      <c r="AAN1134" s="16"/>
      <c r="AAO1134" s="16"/>
      <c r="AAP1134" s="16"/>
      <c r="AAQ1134" s="16"/>
      <c r="AAR1134" s="16"/>
      <c r="AAS1134" s="16"/>
      <c r="AAT1134" s="16"/>
      <c r="AAU1134" s="16"/>
      <c r="AAV1134" s="16"/>
      <c r="AAW1134" s="16"/>
      <c r="AAX1134" s="16"/>
      <c r="AAY1134" s="16"/>
      <c r="AAZ1134" s="16"/>
      <c r="ABA1134" s="16"/>
      <c r="ABB1134" s="16"/>
      <c r="ABC1134" s="16"/>
      <c r="ABD1134" s="16"/>
      <c r="ABE1134" s="16"/>
      <c r="ABF1134" s="16"/>
      <c r="ABG1134" s="16"/>
      <c r="ABH1134" s="16"/>
    </row>
    <row r="1135" spans="1:736" ht="45.75" customHeight="1">
      <c r="A1135" s="589">
        <f>1+A1134</f>
        <v>1134</v>
      </c>
      <c r="B1135" s="403" t="s">
        <v>10797</v>
      </c>
      <c r="C1135" s="156" t="s">
        <v>10798</v>
      </c>
      <c r="D1135" s="156" t="s">
        <v>6476</v>
      </c>
      <c r="E1135" s="156">
        <v>45582</v>
      </c>
      <c r="F1135" s="156">
        <v>45583</v>
      </c>
      <c r="G1135" s="156">
        <v>45646</v>
      </c>
      <c r="H1135" s="156" t="s">
        <v>416</v>
      </c>
      <c r="I1135" s="156" t="s">
        <v>9646</v>
      </c>
      <c r="J1135" s="301" t="s">
        <v>10799</v>
      </c>
      <c r="K1135" s="251">
        <v>35479929</v>
      </c>
      <c r="L1135" s="156">
        <v>0</v>
      </c>
      <c r="M1135" s="156" t="s">
        <v>97</v>
      </c>
      <c r="N1135" s="156" t="s">
        <v>5078</v>
      </c>
      <c r="O1135" s="156" t="s">
        <v>5268</v>
      </c>
      <c r="P1135" s="156" t="s">
        <v>10800</v>
      </c>
      <c r="Q1135" s="156" t="s">
        <v>10801</v>
      </c>
      <c r="R1135" s="143">
        <v>63</v>
      </c>
      <c r="S1135" s="134" t="s">
        <v>10802</v>
      </c>
      <c r="T1135" s="253" t="s">
        <v>10803</v>
      </c>
      <c r="U1135" s="156">
        <v>2024003663</v>
      </c>
      <c r="V1135" s="253" t="s">
        <v>10803</v>
      </c>
      <c r="W1135" s="156">
        <v>45582</v>
      </c>
      <c r="X1135" s="156" t="s">
        <v>9741</v>
      </c>
      <c r="Y1135" s="317" t="s">
        <v>10804</v>
      </c>
      <c r="Z1135" s="156">
        <v>0</v>
      </c>
      <c r="AA1135" s="156">
        <v>0</v>
      </c>
      <c r="AB1135" s="156" t="s">
        <v>10803</v>
      </c>
      <c r="AC1135" s="156">
        <v>0</v>
      </c>
      <c r="AD1135" s="156">
        <v>0</v>
      </c>
      <c r="AE1135" s="156" t="s">
        <v>10803</v>
      </c>
      <c r="AF1135" s="156">
        <v>0</v>
      </c>
      <c r="AG1135" s="156">
        <v>0</v>
      </c>
      <c r="AH1135" s="156">
        <v>0</v>
      </c>
      <c r="AI1135" s="156">
        <v>0</v>
      </c>
      <c r="AJ1135" s="156">
        <v>0</v>
      </c>
      <c r="AK1135" s="156" t="s">
        <v>104</v>
      </c>
      <c r="AL1135" s="103" t="s">
        <v>10805</v>
      </c>
      <c r="AM1135" s="156" t="s">
        <v>4875</v>
      </c>
      <c r="AN1135" s="156">
        <v>52148985</v>
      </c>
      <c r="AO1135" s="156" t="s">
        <v>114</v>
      </c>
      <c r="AP1135" s="156" t="s">
        <v>114</v>
      </c>
      <c r="AQ1135" s="156" t="s">
        <v>114</v>
      </c>
      <c r="AR1135" s="156" t="s">
        <v>114</v>
      </c>
      <c r="AS1135" s="156" t="s">
        <v>109</v>
      </c>
      <c r="AT1135" s="156" t="s">
        <v>109</v>
      </c>
      <c r="AU1135" s="156" t="s">
        <v>392</v>
      </c>
      <c r="AV1135" s="156" t="s">
        <v>9324</v>
      </c>
      <c r="AW1135" s="156" t="s">
        <v>9324</v>
      </c>
      <c r="AX1135" s="156" t="s">
        <v>109</v>
      </c>
      <c r="AY1135" s="156" t="s">
        <v>108</v>
      </c>
      <c r="AZ1135" s="156" t="s">
        <v>9324</v>
      </c>
      <c r="BA1135" s="156" t="s">
        <v>9324</v>
      </c>
      <c r="BB1135" s="156"/>
      <c r="BC1135" s="156" t="s">
        <v>9324</v>
      </c>
      <c r="BD1135" s="156" t="s">
        <v>9324</v>
      </c>
      <c r="BE1135" s="156" t="s">
        <v>9324</v>
      </c>
      <c r="BF1135" s="156" t="s">
        <v>9324</v>
      </c>
      <c r="BG1135" s="156" t="s">
        <v>9324</v>
      </c>
      <c r="BH1135" s="153" t="s">
        <v>10803</v>
      </c>
      <c r="BI1135" s="349" t="s">
        <v>227</v>
      </c>
      <c r="BJ1135" s="240" t="s">
        <v>9324</v>
      </c>
      <c r="BK1135" s="240" t="s">
        <v>114</v>
      </c>
      <c r="BL1135" s="240" t="s">
        <v>9324</v>
      </c>
      <c r="BM1135" s="674" t="s">
        <v>10806</v>
      </c>
      <c r="BN1135" s="156" t="s">
        <v>161</v>
      </c>
      <c r="BO1135" s="156" t="s">
        <v>9675</v>
      </c>
      <c r="BP1135" s="156" t="s">
        <v>10807</v>
      </c>
      <c r="BQ1135" s="156">
        <v>47</v>
      </c>
      <c r="BR1135" s="156">
        <v>28457</v>
      </c>
      <c r="BS1135" s="156" t="s">
        <v>108</v>
      </c>
      <c r="BT1135" s="156" t="s">
        <v>108</v>
      </c>
      <c r="BU1135" s="156" t="s">
        <v>108</v>
      </c>
      <c r="BV1135" s="156" t="s">
        <v>108</v>
      </c>
      <c r="BW1135" s="156" t="s">
        <v>108</v>
      </c>
      <c r="BX1135" s="156" t="s">
        <v>10808</v>
      </c>
      <c r="BY1135" s="156" t="s">
        <v>10809</v>
      </c>
      <c r="BZ1135" s="156" t="s">
        <v>10810</v>
      </c>
      <c r="CA1135" s="157" t="s">
        <v>109</v>
      </c>
      <c r="CB1135" s="157" t="s">
        <v>5887</v>
      </c>
      <c r="CC1135" s="157" t="s">
        <v>109</v>
      </c>
      <c r="CD1135" s="156"/>
      <c r="CE1135" s="156"/>
      <c r="CF1135" s="156"/>
      <c r="CG1135" s="156"/>
      <c r="CH1135" s="443"/>
      <c r="CI1135" s="443"/>
      <c r="CJ1135" s="443"/>
      <c r="CK1135" s="443"/>
      <c r="CL1135" s="443"/>
      <c r="CM1135" s="358" t="s">
        <v>109</v>
      </c>
      <c r="CN1135" s="443"/>
      <c r="CO1135" s="297"/>
      <c r="CP1135" s="297"/>
      <c r="CQ1135" s="297"/>
      <c r="CR1135" s="297"/>
      <c r="CS1135" s="50"/>
      <c r="CT1135" s="50"/>
      <c r="CU1135" s="50"/>
      <c r="CV1135" s="50"/>
      <c r="CW1135" s="50"/>
      <c r="CX1135" s="50"/>
      <c r="CY1135" s="50"/>
      <c r="CZ1135" s="50"/>
      <c r="DA1135" s="50"/>
      <c r="DB1135" s="50"/>
      <c r="DC1135" s="50"/>
      <c r="DD1135" s="50"/>
      <c r="DE1135" s="50"/>
      <c r="DF1135" s="50"/>
      <c r="DG1135" s="50"/>
      <c r="DH1135" s="50"/>
      <c r="DI1135" s="50"/>
      <c r="DJ1135" s="50"/>
      <c r="DK1135" s="50"/>
      <c r="DL1135" s="50"/>
      <c r="DM1135" s="50"/>
      <c r="DN1135" s="50"/>
      <c r="DO1135" s="50"/>
      <c r="DP1135" s="50"/>
      <c r="DQ1135" s="50"/>
      <c r="DR1135" s="50"/>
      <c r="DS1135" s="50"/>
      <c r="DT1135" s="50"/>
      <c r="DU1135" s="50"/>
      <c r="DV1135" s="50"/>
      <c r="DW1135" s="50"/>
      <c r="DX1135" s="50"/>
      <c r="DY1135" s="50"/>
      <c r="DZ1135" s="50"/>
      <c r="EA1135" s="50"/>
      <c r="EB1135" s="50"/>
      <c r="EC1135" s="50"/>
      <c r="ED1135" s="50"/>
      <c r="EE1135" s="50"/>
      <c r="EF1135" s="297"/>
      <c r="EG1135" s="297"/>
      <c r="EH1135" s="297"/>
      <c r="EI1135" s="297"/>
      <c r="EJ1135" s="297"/>
      <c r="EK1135" s="297"/>
      <c r="EL1135" s="297"/>
      <c r="EM1135" s="297"/>
      <c r="EN1135" s="297"/>
      <c r="EO1135" s="297"/>
      <c r="EP1135" s="297"/>
      <c r="EQ1135" s="297"/>
      <c r="ER1135" s="297"/>
      <c r="ES1135" s="297"/>
      <c r="ET1135" s="297"/>
      <c r="EU1135" s="297"/>
      <c r="EV1135" s="297"/>
      <c r="EW1135" s="297"/>
      <c r="EX1135" s="297"/>
      <c r="EY1135" s="297"/>
      <c r="EZ1135" s="297"/>
      <c r="FA1135" s="297"/>
      <c r="FB1135" s="297"/>
      <c r="FC1135" s="297"/>
      <c r="FD1135" s="297"/>
      <c r="FE1135" s="297"/>
      <c r="FF1135" s="297"/>
      <c r="FG1135" s="297"/>
      <c r="FH1135" s="297"/>
      <c r="FI1135" s="297"/>
      <c r="FJ1135" s="297"/>
      <c r="FK1135" s="297"/>
      <c r="FL1135" s="297"/>
      <c r="FM1135" s="297"/>
      <c r="FN1135" s="297"/>
      <c r="FO1135" s="297"/>
      <c r="FP1135" s="297"/>
      <c r="FQ1135" s="297"/>
      <c r="FR1135" s="297"/>
      <c r="FS1135" s="297"/>
      <c r="FT1135" s="297"/>
      <c r="FU1135" s="297"/>
      <c r="FV1135" s="297"/>
      <c r="FW1135" s="297"/>
      <c r="FX1135" s="297"/>
      <c r="FY1135" s="297"/>
      <c r="FZ1135" s="297"/>
      <c r="GA1135" s="297"/>
      <c r="GB1135" s="297"/>
      <c r="GC1135" s="297"/>
      <c r="GD1135" s="297"/>
      <c r="GE1135" s="297"/>
      <c r="GF1135" s="297"/>
      <c r="GG1135" s="297"/>
      <c r="GH1135" s="297"/>
      <c r="GI1135" s="297"/>
      <c r="GJ1135" s="297"/>
      <c r="GK1135" s="297"/>
      <c r="GL1135" s="297"/>
      <c r="GM1135" s="297"/>
      <c r="GN1135" s="297"/>
      <c r="GO1135" s="297"/>
      <c r="GP1135" s="297"/>
      <c r="GQ1135" s="297"/>
      <c r="GR1135" s="297"/>
      <c r="GS1135" s="297"/>
      <c r="GT1135" s="297"/>
      <c r="GU1135" s="297"/>
      <c r="GV1135" s="328"/>
      <c r="GW1135" s="328"/>
      <c r="GX1135" s="328"/>
      <c r="GY1135" s="328"/>
      <c r="GZ1135" s="328"/>
      <c r="HA1135" s="328"/>
      <c r="HB1135" s="328"/>
      <c r="HC1135" s="328"/>
      <c r="HD1135" s="328"/>
      <c r="HE1135" s="328"/>
      <c r="HF1135" s="328"/>
      <c r="HG1135" s="328"/>
      <c r="HH1135" s="328"/>
      <c r="HI1135" s="328"/>
      <c r="HJ1135" s="328"/>
      <c r="HK1135" s="328"/>
      <c r="HL1135" s="328"/>
      <c r="HM1135" s="328"/>
      <c r="HN1135" s="328"/>
      <c r="HO1135" s="328"/>
      <c r="HP1135" s="328"/>
      <c r="HQ1135" s="328"/>
      <c r="HR1135" s="328"/>
      <c r="HS1135" s="328"/>
      <c r="HT1135" s="328"/>
      <c r="HU1135" s="328"/>
      <c r="HV1135" s="328"/>
      <c r="HW1135" s="328"/>
      <c r="HX1135" s="328"/>
      <c r="HY1135" s="328"/>
      <c r="HZ1135" s="328"/>
      <c r="IA1135" s="328"/>
      <c r="IB1135" s="328"/>
      <c r="IC1135" s="328"/>
      <c r="ID1135" s="328"/>
      <c r="IE1135" s="328"/>
      <c r="IF1135" s="328"/>
      <c r="IG1135" s="328"/>
      <c r="IH1135" s="328"/>
      <c r="II1135" s="328"/>
      <c r="IJ1135" s="328"/>
      <c r="IK1135" s="328"/>
      <c r="IL1135" s="328"/>
      <c r="IM1135" s="328"/>
      <c r="IN1135" s="328"/>
      <c r="IO1135" s="328"/>
      <c r="IP1135" s="328"/>
      <c r="IQ1135" s="328"/>
      <c r="IR1135" s="328"/>
      <c r="IS1135" s="328"/>
      <c r="IT1135" s="328"/>
      <c r="IU1135" s="328"/>
      <c r="IV1135" s="328"/>
      <c r="IW1135" s="328"/>
      <c r="IX1135" s="328"/>
      <c r="IY1135" s="328"/>
      <c r="IZ1135" s="328"/>
      <c r="JA1135" s="328"/>
      <c r="JB1135" s="328"/>
      <c r="JC1135" s="328"/>
      <c r="JD1135" s="328"/>
      <c r="JE1135" s="328"/>
      <c r="JF1135" s="328"/>
      <c r="JG1135" s="328"/>
      <c r="JH1135" s="328"/>
      <c r="JI1135" s="328"/>
      <c r="JJ1135" s="328"/>
      <c r="JK1135" s="328"/>
      <c r="JL1135" s="328"/>
      <c r="JM1135" s="328"/>
      <c r="JN1135" s="328"/>
      <c r="JO1135" s="328"/>
      <c r="JP1135" s="328"/>
      <c r="JQ1135" s="328"/>
      <c r="JR1135" s="328"/>
      <c r="JS1135" s="328"/>
      <c r="JT1135" s="328"/>
      <c r="JU1135" s="328"/>
      <c r="JV1135" s="328"/>
      <c r="JW1135" s="328"/>
      <c r="JX1135" s="328"/>
      <c r="JY1135" s="328"/>
      <c r="JZ1135" s="328"/>
      <c r="KA1135" s="328"/>
      <c r="KB1135" s="328"/>
      <c r="KC1135" s="328"/>
      <c r="KD1135" s="328"/>
      <c r="KE1135" s="328"/>
      <c r="KF1135" s="328"/>
      <c r="KG1135" s="328"/>
      <c r="KH1135" s="328"/>
      <c r="KI1135" s="328"/>
      <c r="KJ1135" s="328"/>
      <c r="KK1135" s="328"/>
      <c r="KL1135" s="328"/>
      <c r="KM1135" s="328"/>
      <c r="KN1135" s="328"/>
      <c r="KO1135" s="328"/>
      <c r="KP1135" s="328"/>
      <c r="KQ1135" s="328"/>
      <c r="KR1135" s="328"/>
      <c r="KS1135" s="328"/>
      <c r="KT1135" s="328"/>
      <c r="KU1135" s="328"/>
      <c r="KV1135" s="328"/>
      <c r="KW1135" s="328"/>
      <c r="KX1135" s="328"/>
      <c r="KY1135" s="328"/>
      <c r="KZ1135" s="328"/>
      <c r="LA1135" s="328"/>
      <c r="LB1135" s="328"/>
      <c r="LC1135" s="328"/>
      <c r="LD1135" s="328"/>
      <c r="LE1135" s="328"/>
      <c r="LF1135" s="328"/>
      <c r="LG1135" s="328"/>
      <c r="LH1135" s="328"/>
      <c r="LI1135" s="328"/>
      <c r="LJ1135" s="328"/>
      <c r="LK1135" s="328"/>
      <c r="LL1135" s="328"/>
      <c r="LM1135" s="328"/>
      <c r="LN1135" s="328"/>
      <c r="LO1135" s="328"/>
      <c r="LP1135" s="328"/>
      <c r="LQ1135" s="328"/>
      <c r="LR1135" s="328"/>
      <c r="LS1135" s="328"/>
      <c r="LT1135" s="328"/>
      <c r="LU1135" s="328"/>
      <c r="LV1135" s="328"/>
      <c r="LW1135" s="328"/>
      <c r="LX1135" s="328"/>
      <c r="LY1135" s="328"/>
      <c r="LZ1135" s="328"/>
      <c r="MA1135" s="328"/>
      <c r="MB1135" s="328"/>
      <c r="MC1135" s="328"/>
      <c r="MD1135" s="328"/>
      <c r="ME1135" s="328"/>
      <c r="MF1135" s="328"/>
      <c r="MG1135" s="328"/>
      <c r="MH1135" s="328"/>
      <c r="MI1135" s="328"/>
      <c r="MJ1135" s="328"/>
      <c r="MK1135" s="328"/>
      <c r="ML1135" s="328"/>
      <c r="MM1135" s="328"/>
      <c r="MN1135" s="328"/>
      <c r="MO1135" s="328"/>
      <c r="MP1135" s="328"/>
      <c r="MQ1135" s="328"/>
      <c r="MR1135" s="328"/>
      <c r="MS1135" s="328"/>
      <c r="MT1135" s="328"/>
      <c r="MU1135" s="328"/>
      <c r="MV1135" s="328"/>
      <c r="MW1135" s="328"/>
      <c r="MX1135" s="328"/>
      <c r="MY1135" s="328"/>
      <c r="MZ1135" s="328"/>
      <c r="NA1135" s="328"/>
      <c r="NB1135" s="328"/>
      <c r="NC1135" s="328"/>
      <c r="ND1135" s="328"/>
      <c r="NE1135" s="328"/>
      <c r="NF1135" s="328"/>
      <c r="NG1135" s="328"/>
      <c r="NH1135" s="328"/>
      <c r="NI1135" s="328"/>
      <c r="NJ1135" s="328"/>
      <c r="NK1135" s="328"/>
      <c r="NL1135" s="328"/>
      <c r="NM1135" s="328"/>
      <c r="NN1135" s="328"/>
      <c r="NO1135" s="328"/>
      <c r="NP1135" s="328"/>
      <c r="NQ1135" s="328"/>
      <c r="NR1135" s="328"/>
      <c r="NS1135" s="328"/>
      <c r="NT1135" s="328"/>
      <c r="NU1135" s="328"/>
      <c r="NV1135" s="328"/>
      <c r="NW1135" s="328"/>
      <c r="NX1135" s="328"/>
      <c r="NY1135" s="328"/>
      <c r="NZ1135" s="328"/>
      <c r="OA1135" s="328"/>
      <c r="OB1135" s="328"/>
      <c r="OC1135" s="328"/>
      <c r="OD1135" s="328"/>
      <c r="OE1135" s="328"/>
      <c r="OF1135" s="328"/>
      <c r="OG1135" s="328"/>
      <c r="OH1135" s="328"/>
      <c r="OI1135" s="328"/>
      <c r="OJ1135" s="328"/>
      <c r="OK1135" s="328"/>
      <c r="OL1135" s="328"/>
      <c r="OM1135" s="328"/>
      <c r="ON1135" s="328"/>
      <c r="OO1135" s="328"/>
      <c r="OP1135" s="328"/>
      <c r="OQ1135" s="328"/>
      <c r="OR1135" s="328"/>
      <c r="OS1135" s="328"/>
      <c r="OT1135" s="328"/>
      <c r="OU1135" s="328"/>
      <c r="OV1135" s="328"/>
      <c r="OW1135" s="328"/>
      <c r="OX1135" s="328"/>
      <c r="OY1135" s="328"/>
      <c r="OZ1135" s="328"/>
      <c r="PA1135" s="328"/>
      <c r="PB1135" s="328"/>
      <c r="PC1135" s="328"/>
      <c r="PD1135" s="328"/>
      <c r="PE1135" s="328"/>
      <c r="PF1135" s="328"/>
      <c r="PG1135" s="328"/>
      <c r="PH1135" s="328"/>
      <c r="PI1135" s="328"/>
      <c r="PJ1135" s="328"/>
      <c r="PK1135" s="328"/>
      <c r="PL1135" s="328"/>
      <c r="PM1135" s="328"/>
      <c r="PN1135" s="328"/>
      <c r="PO1135" s="328"/>
      <c r="PP1135" s="328"/>
      <c r="PQ1135" s="328"/>
      <c r="PR1135" s="328"/>
      <c r="PS1135" s="328"/>
      <c r="PT1135" s="328"/>
      <c r="PU1135" s="328"/>
      <c r="PV1135" s="328"/>
      <c r="PW1135" s="328"/>
      <c r="PX1135" s="328"/>
      <c r="PY1135" s="328"/>
      <c r="PZ1135" s="328"/>
      <c r="QA1135" s="328"/>
      <c r="QB1135" s="328"/>
      <c r="QC1135" s="328"/>
      <c r="QD1135" s="328"/>
      <c r="QE1135" s="328"/>
      <c r="QF1135" s="328"/>
      <c r="QG1135" s="328"/>
      <c r="QH1135" s="328"/>
      <c r="QI1135" s="328"/>
      <c r="QJ1135" s="328"/>
      <c r="QK1135" s="328"/>
      <c r="QL1135" s="328"/>
      <c r="QM1135" s="328"/>
      <c r="QN1135" s="328"/>
      <c r="QO1135" s="328"/>
      <c r="QP1135" s="328"/>
      <c r="QQ1135" s="328"/>
      <c r="QR1135" s="328"/>
      <c r="QS1135" s="328"/>
      <c r="QT1135" s="328"/>
      <c r="QU1135" s="328"/>
      <c r="QV1135" s="328"/>
      <c r="QW1135" s="328"/>
      <c r="QX1135" s="328"/>
      <c r="QY1135" s="328"/>
      <c r="QZ1135" s="328"/>
      <c r="RA1135" s="328"/>
      <c r="RB1135" s="328"/>
      <c r="RC1135" s="328"/>
      <c r="RD1135" s="328"/>
      <c r="RE1135" s="328"/>
      <c r="RF1135" s="328"/>
      <c r="RG1135" s="328"/>
      <c r="RH1135" s="328"/>
      <c r="RI1135" s="328"/>
      <c r="RJ1135" s="328"/>
      <c r="RK1135" s="328"/>
      <c r="RL1135" s="328"/>
      <c r="RM1135" s="328"/>
      <c r="RN1135" s="328"/>
      <c r="RO1135" s="328"/>
      <c r="RP1135" s="328"/>
      <c r="RQ1135" s="328"/>
      <c r="RR1135" s="328"/>
      <c r="RS1135" s="328"/>
      <c r="RT1135" s="328"/>
      <c r="RU1135" s="328"/>
      <c r="RV1135" s="328"/>
      <c r="RW1135" s="328"/>
      <c r="RX1135" s="328"/>
      <c r="RY1135" s="328"/>
      <c r="RZ1135" s="328"/>
      <c r="SA1135" s="328"/>
      <c r="SB1135" s="328"/>
      <c r="SC1135" s="328"/>
      <c r="SD1135" s="328"/>
      <c r="SE1135" s="328"/>
      <c r="SF1135" s="328"/>
      <c r="SG1135" s="328"/>
      <c r="SH1135" s="328"/>
      <c r="SI1135" s="328"/>
      <c r="SJ1135" s="328"/>
      <c r="SK1135" s="328"/>
      <c r="SL1135" s="328"/>
      <c r="SM1135" s="328"/>
      <c r="SN1135" s="328"/>
      <c r="SO1135" s="328"/>
      <c r="SP1135" s="328"/>
      <c r="SQ1135" s="328"/>
      <c r="SR1135" s="328"/>
      <c r="SS1135" s="328"/>
      <c r="ST1135" s="328"/>
      <c r="SU1135" s="328"/>
      <c r="SV1135" s="328"/>
      <c r="SW1135" s="328"/>
      <c r="SX1135" s="328"/>
      <c r="SY1135" s="328"/>
      <c r="SZ1135" s="328"/>
      <c r="TA1135" s="328"/>
      <c r="TB1135" s="328"/>
      <c r="TC1135" s="328"/>
      <c r="TD1135" s="328"/>
      <c r="TE1135" s="328"/>
      <c r="TF1135" s="328"/>
      <c r="TG1135" s="328"/>
      <c r="TH1135" s="328"/>
      <c r="TI1135" s="328"/>
      <c r="TJ1135" s="328"/>
      <c r="TK1135" s="328"/>
      <c r="TL1135" s="328"/>
      <c r="TM1135" s="328"/>
      <c r="TN1135" s="328"/>
      <c r="TO1135" s="328"/>
      <c r="TP1135" s="328"/>
      <c r="TQ1135" s="328"/>
      <c r="TR1135" s="328"/>
      <c r="TS1135" s="328"/>
      <c r="TT1135" s="328"/>
      <c r="TU1135" s="328"/>
      <c r="TV1135" s="328"/>
      <c r="TW1135" s="328"/>
      <c r="TX1135" s="328"/>
      <c r="TY1135" s="328"/>
      <c r="TZ1135" s="328"/>
      <c r="UA1135" s="328"/>
      <c r="UB1135" s="328"/>
      <c r="UC1135" s="328"/>
      <c r="UD1135" s="328"/>
      <c r="UE1135" s="328"/>
      <c r="UF1135" s="328"/>
      <c r="UG1135" s="328"/>
      <c r="UH1135" s="328"/>
      <c r="UI1135" s="328"/>
      <c r="UJ1135" s="328"/>
      <c r="UK1135" s="328"/>
      <c r="UL1135" s="328"/>
      <c r="UM1135" s="328"/>
      <c r="UN1135" s="328"/>
      <c r="UO1135" s="328"/>
      <c r="UP1135" s="328"/>
      <c r="UQ1135" s="328"/>
      <c r="UR1135" s="328"/>
      <c r="US1135" s="328"/>
      <c r="UT1135" s="328"/>
      <c r="UU1135" s="328"/>
      <c r="UV1135" s="328"/>
      <c r="UW1135" s="328"/>
      <c r="UX1135" s="328"/>
      <c r="UY1135" s="328"/>
      <c r="UZ1135" s="328"/>
      <c r="VA1135" s="328"/>
      <c r="VB1135" s="328"/>
      <c r="VC1135" s="328"/>
      <c r="VD1135" s="328"/>
      <c r="VE1135" s="328"/>
      <c r="VF1135" s="328"/>
      <c r="VG1135" s="328"/>
      <c r="VH1135" s="328"/>
      <c r="VI1135" s="328"/>
      <c r="VJ1135" s="328"/>
      <c r="VK1135" s="328"/>
      <c r="VL1135" s="328"/>
      <c r="VM1135" s="328"/>
      <c r="VN1135" s="328"/>
      <c r="VO1135" s="328"/>
      <c r="VP1135" s="328"/>
      <c r="VQ1135" s="328"/>
      <c r="VR1135" s="328"/>
      <c r="VS1135" s="328"/>
      <c r="VT1135" s="328"/>
      <c r="VU1135" s="328"/>
      <c r="VV1135" s="328"/>
      <c r="VW1135" s="328"/>
      <c r="VX1135" s="328"/>
      <c r="VY1135" s="328"/>
      <c r="VZ1135" s="328"/>
      <c r="WA1135" s="328"/>
      <c r="WB1135" s="328"/>
      <c r="WC1135" s="328"/>
      <c r="WD1135" s="328"/>
      <c r="WE1135" s="328"/>
      <c r="WF1135" s="328"/>
      <c r="WG1135" s="328"/>
      <c r="WH1135" s="328"/>
      <c r="WI1135" s="328"/>
      <c r="WJ1135" s="328"/>
      <c r="WK1135" s="328"/>
      <c r="WL1135" s="328"/>
      <c r="WM1135" s="328"/>
      <c r="WN1135" s="328"/>
      <c r="WO1135" s="328"/>
      <c r="WP1135" s="328"/>
      <c r="WQ1135" s="328"/>
      <c r="WR1135" s="328"/>
      <c r="WS1135" s="328"/>
      <c r="WT1135" s="328"/>
      <c r="WU1135" s="328"/>
      <c r="WV1135" s="328"/>
      <c r="WW1135" s="328"/>
      <c r="WX1135" s="328"/>
      <c r="WY1135" s="328"/>
      <c r="WZ1135" s="328"/>
      <c r="XA1135" s="328"/>
      <c r="XB1135" s="328"/>
      <c r="XC1135" s="328"/>
      <c r="XD1135" s="328"/>
      <c r="XE1135" s="328"/>
      <c r="XF1135" s="328"/>
      <c r="XG1135" s="328"/>
      <c r="XH1135" s="328"/>
      <c r="XI1135" s="328"/>
      <c r="XJ1135" s="328"/>
      <c r="XK1135" s="328"/>
      <c r="XL1135" s="328"/>
      <c r="XM1135" s="328"/>
      <c r="XN1135" s="328"/>
      <c r="XO1135" s="328"/>
      <c r="XP1135" s="328"/>
      <c r="XQ1135" s="328"/>
      <c r="XR1135" s="328"/>
      <c r="XS1135" s="328"/>
      <c r="XT1135" s="328"/>
      <c r="XU1135" s="328"/>
      <c r="XV1135" s="328"/>
      <c r="XW1135" s="328"/>
      <c r="XX1135" s="328"/>
      <c r="XY1135" s="328"/>
      <c r="XZ1135" s="328"/>
      <c r="YA1135" s="328"/>
      <c r="YB1135" s="328"/>
      <c r="YC1135" s="328"/>
      <c r="YD1135" s="328"/>
      <c r="YE1135" s="328"/>
      <c r="YF1135" s="328"/>
      <c r="YG1135" s="328"/>
      <c r="YH1135" s="328"/>
      <c r="YI1135" s="328"/>
      <c r="YJ1135" s="328"/>
      <c r="YK1135" s="328"/>
      <c r="YL1135" s="328"/>
      <c r="YM1135" s="328"/>
      <c r="YN1135" s="328"/>
      <c r="YO1135" s="328"/>
      <c r="YP1135" s="328"/>
      <c r="YQ1135" s="328"/>
      <c r="YR1135" s="328"/>
      <c r="YS1135" s="328"/>
      <c r="YT1135" s="328"/>
      <c r="YU1135" s="328"/>
      <c r="YV1135" s="328"/>
      <c r="YW1135" s="328"/>
      <c r="YX1135" s="328"/>
      <c r="YY1135" s="328"/>
      <c r="YZ1135" s="328"/>
      <c r="ZA1135" s="328"/>
      <c r="ZB1135" s="328"/>
      <c r="ZC1135" s="328"/>
      <c r="ZD1135" s="328"/>
      <c r="ZE1135" s="328"/>
      <c r="ZF1135" s="328"/>
      <c r="ZG1135" s="328"/>
      <c r="ZH1135" s="328"/>
      <c r="ZI1135" s="328"/>
      <c r="ZJ1135" s="328"/>
      <c r="ZK1135" s="328"/>
      <c r="ZL1135" s="328"/>
      <c r="ZM1135" s="328"/>
      <c r="ZN1135" s="328"/>
      <c r="ZO1135" s="328"/>
      <c r="ZP1135" s="328"/>
      <c r="ZQ1135" s="328"/>
      <c r="ZR1135" s="328"/>
      <c r="ZS1135" s="328"/>
      <c r="ZT1135" s="328"/>
      <c r="ZU1135" s="328"/>
      <c r="ZV1135" s="328"/>
      <c r="ZW1135" s="328"/>
      <c r="ZX1135" s="328"/>
      <c r="ZY1135" s="328"/>
      <c r="ZZ1135" s="328"/>
      <c r="AAA1135" s="328"/>
      <c r="AAB1135" s="328"/>
      <c r="AAC1135" s="328"/>
      <c r="AAD1135" s="328"/>
      <c r="AAE1135" s="328"/>
      <c r="AAF1135" s="328"/>
      <c r="AAG1135" s="328"/>
      <c r="AAH1135" s="328"/>
      <c r="AAI1135" s="328"/>
      <c r="AAJ1135" s="328"/>
      <c r="AAK1135" s="328"/>
      <c r="AAL1135" s="328"/>
      <c r="AAM1135" s="328"/>
      <c r="AAN1135" s="328"/>
      <c r="AAO1135" s="328"/>
      <c r="AAP1135" s="328"/>
      <c r="AAQ1135" s="328"/>
      <c r="AAR1135" s="328"/>
      <c r="AAS1135" s="328"/>
      <c r="AAT1135" s="328"/>
      <c r="AAU1135" s="328"/>
      <c r="AAV1135" s="328"/>
      <c r="AAW1135" s="328"/>
      <c r="AAX1135" s="328"/>
      <c r="AAY1135" s="328"/>
      <c r="AAZ1135" s="328"/>
      <c r="ABA1135" s="328"/>
      <c r="ABB1135" s="328"/>
      <c r="ABC1135" s="328"/>
      <c r="ABD1135" s="328"/>
      <c r="ABE1135" s="328"/>
      <c r="ABF1135" s="328"/>
      <c r="ABG1135" s="328"/>
      <c r="ABH1135" s="328"/>
    </row>
    <row r="1136" spans="1:736" ht="45.75" customHeight="1">
      <c r="A1136" s="589">
        <f>1+A1135</f>
        <v>1135</v>
      </c>
      <c r="B1136" s="403" t="s">
        <v>10811</v>
      </c>
      <c r="C1136" s="156" t="s">
        <v>10812</v>
      </c>
      <c r="D1136" s="156" t="s">
        <v>6230</v>
      </c>
      <c r="E1136" s="156">
        <v>45582</v>
      </c>
      <c r="F1136" s="156">
        <v>45586</v>
      </c>
      <c r="G1136" s="156">
        <v>45652</v>
      </c>
      <c r="H1136" s="156" t="s">
        <v>416</v>
      </c>
      <c r="I1136" s="156" t="s">
        <v>9637</v>
      </c>
      <c r="J1136" s="301" t="s">
        <v>10813</v>
      </c>
      <c r="K1136" s="251">
        <v>1010083321</v>
      </c>
      <c r="L1136" s="156">
        <v>2</v>
      </c>
      <c r="M1136" s="156" t="s">
        <v>97</v>
      </c>
      <c r="N1136" s="156" t="s">
        <v>5078</v>
      </c>
      <c r="O1136" s="156" t="s">
        <v>1061</v>
      </c>
      <c r="P1136" s="156" t="s">
        <v>10182</v>
      </c>
      <c r="Q1136" s="156" t="s">
        <v>10183</v>
      </c>
      <c r="R1136" s="143">
        <v>66</v>
      </c>
      <c r="S1136" s="134" t="s">
        <v>10184</v>
      </c>
      <c r="T1136" s="253" t="s">
        <v>10185</v>
      </c>
      <c r="U1136" s="156">
        <v>2024003661</v>
      </c>
      <c r="V1136" s="253" t="s">
        <v>10185</v>
      </c>
      <c r="W1136" s="156">
        <v>45582</v>
      </c>
      <c r="X1136" s="156" t="s">
        <v>103</v>
      </c>
      <c r="Y1136" s="317" t="s">
        <v>10186</v>
      </c>
      <c r="Z1136" s="156" t="s">
        <v>10185</v>
      </c>
      <c r="AA1136" s="156">
        <v>0</v>
      </c>
      <c r="AB1136" s="156">
        <v>0</v>
      </c>
      <c r="AC1136" s="156">
        <v>0</v>
      </c>
      <c r="AD1136" s="156">
        <v>0</v>
      </c>
      <c r="AE1136" s="156">
        <v>0</v>
      </c>
      <c r="AF1136" s="156">
        <v>0</v>
      </c>
      <c r="AG1136" s="156">
        <v>0</v>
      </c>
      <c r="AH1136" s="156">
        <v>0</v>
      </c>
      <c r="AI1136" s="156">
        <v>0</v>
      </c>
      <c r="AJ1136" s="156">
        <v>0</v>
      </c>
      <c r="AK1136" s="156" t="s">
        <v>104</v>
      </c>
      <c r="AL1136" s="103" t="s">
        <v>10814</v>
      </c>
      <c r="AM1136" s="156" t="s">
        <v>10815</v>
      </c>
      <c r="AN1136" s="156" t="s">
        <v>10816</v>
      </c>
      <c r="AO1136" s="156" t="s">
        <v>114</v>
      </c>
      <c r="AP1136" s="156" t="s">
        <v>114</v>
      </c>
      <c r="AQ1136" s="156" t="s">
        <v>114</v>
      </c>
      <c r="AR1136" s="156" t="s">
        <v>114</v>
      </c>
      <c r="AS1136" s="156" t="s">
        <v>578</v>
      </c>
      <c r="AT1136" s="156" t="s">
        <v>578</v>
      </c>
      <c r="AU1136" s="156" t="s">
        <v>392</v>
      </c>
      <c r="AV1136" s="156" t="s">
        <v>9324</v>
      </c>
      <c r="AW1136" s="156" t="s">
        <v>110</v>
      </c>
      <c r="AX1136" s="156" t="s">
        <v>109</v>
      </c>
      <c r="AY1136" s="156" t="s">
        <v>108</v>
      </c>
      <c r="AZ1136" s="156" t="s">
        <v>9324</v>
      </c>
      <c r="BA1136" s="156" t="s">
        <v>9324</v>
      </c>
      <c r="BB1136" s="156"/>
      <c r="BC1136" s="156" t="s">
        <v>9324</v>
      </c>
      <c r="BD1136" s="156" t="s">
        <v>9324</v>
      </c>
      <c r="BE1136" s="156" t="s">
        <v>9324</v>
      </c>
      <c r="BF1136" s="156" t="s">
        <v>9324</v>
      </c>
      <c r="BG1136" s="156" t="s">
        <v>9324</v>
      </c>
      <c r="BH1136" s="153" t="s">
        <v>10185</v>
      </c>
      <c r="BI1136" s="349" t="s">
        <v>113</v>
      </c>
      <c r="BJ1136" s="240" t="s">
        <v>9324</v>
      </c>
      <c r="BK1136" s="240" t="s">
        <v>114</v>
      </c>
      <c r="BL1136" s="240" t="s">
        <v>9324</v>
      </c>
      <c r="BM1136" s="437"/>
      <c r="BN1136" s="156" t="s">
        <v>161</v>
      </c>
      <c r="BO1136" s="156" t="s">
        <v>9998</v>
      </c>
      <c r="BP1136" s="156" t="s">
        <v>9999</v>
      </c>
      <c r="BQ1136" s="156">
        <v>24</v>
      </c>
      <c r="BR1136" s="156">
        <v>36537</v>
      </c>
      <c r="BS1136" s="156" t="s">
        <v>108</v>
      </c>
      <c r="BT1136" s="156" t="s">
        <v>108</v>
      </c>
      <c r="BU1136" s="156" t="s">
        <v>108</v>
      </c>
      <c r="BV1136" s="156" t="s">
        <v>108</v>
      </c>
      <c r="BW1136" s="156" t="s">
        <v>108</v>
      </c>
      <c r="BX1136" s="156" t="s">
        <v>10190</v>
      </c>
      <c r="BY1136" s="156">
        <v>3125533648</v>
      </c>
      <c r="BZ1136" s="156" t="s">
        <v>10817</v>
      </c>
      <c r="CA1136" s="157" t="s">
        <v>109</v>
      </c>
      <c r="CB1136" s="157" t="s">
        <v>109</v>
      </c>
      <c r="CC1136" s="157" t="s">
        <v>109</v>
      </c>
      <c r="CD1136" s="156"/>
      <c r="CE1136" s="156"/>
      <c r="CF1136" s="156"/>
      <c r="CG1136" s="156"/>
      <c r="CH1136" s="443"/>
      <c r="CI1136" s="443"/>
      <c r="CJ1136" s="443"/>
      <c r="CK1136" s="443"/>
      <c r="CL1136" s="443"/>
      <c r="CM1136" s="358" t="s">
        <v>109</v>
      </c>
      <c r="CN1136" s="443"/>
      <c r="CO1136" s="297"/>
      <c r="CP1136" s="297"/>
      <c r="CQ1136" s="297"/>
      <c r="CR1136" s="297"/>
      <c r="CS1136" s="50"/>
      <c r="CT1136" s="50"/>
      <c r="CU1136" s="50"/>
      <c r="CV1136" s="50"/>
      <c r="CW1136" s="50"/>
      <c r="CX1136" s="50"/>
      <c r="CY1136" s="50"/>
      <c r="CZ1136" s="50"/>
      <c r="DA1136" s="50"/>
      <c r="DB1136" s="50"/>
      <c r="DC1136" s="50"/>
      <c r="DD1136" s="50"/>
      <c r="DE1136" s="50"/>
      <c r="DF1136" s="50"/>
      <c r="DG1136" s="50"/>
      <c r="DH1136" s="50"/>
      <c r="DI1136" s="50"/>
      <c r="DJ1136" s="50"/>
      <c r="DK1136" s="50"/>
      <c r="DL1136" s="50"/>
      <c r="DM1136" s="50"/>
      <c r="DN1136" s="50"/>
      <c r="DO1136" s="50"/>
      <c r="DP1136" s="50"/>
      <c r="DQ1136" s="50"/>
      <c r="DR1136" s="50"/>
      <c r="DS1136" s="50"/>
      <c r="DT1136" s="50"/>
      <c r="DU1136" s="50"/>
      <c r="DV1136" s="50"/>
      <c r="DW1136" s="50"/>
      <c r="DX1136" s="50"/>
      <c r="DY1136" s="50"/>
      <c r="DZ1136" s="50"/>
      <c r="EA1136" s="50"/>
      <c r="EB1136" s="50"/>
      <c r="EC1136" s="50"/>
      <c r="ED1136" s="50"/>
      <c r="EE1136" s="50"/>
      <c r="EF1136" s="50"/>
      <c r="EG1136" s="50"/>
      <c r="EH1136" s="50"/>
      <c r="EI1136" s="50"/>
      <c r="EJ1136" s="50"/>
      <c r="EK1136" s="50"/>
      <c r="EL1136" s="50"/>
      <c r="EM1136" s="50"/>
      <c r="EN1136" s="50"/>
      <c r="EO1136" s="50"/>
      <c r="EP1136" s="50"/>
      <c r="EQ1136" s="50"/>
      <c r="ER1136" s="50"/>
      <c r="ES1136" s="50"/>
      <c r="ET1136" s="50"/>
      <c r="EU1136" s="50"/>
      <c r="EV1136" s="50"/>
      <c r="EW1136" s="50"/>
      <c r="EX1136" s="50"/>
      <c r="EY1136" s="50"/>
      <c r="EZ1136" s="50"/>
      <c r="FA1136" s="50"/>
      <c r="FB1136" s="50"/>
      <c r="FC1136" s="50"/>
      <c r="FD1136" s="50"/>
      <c r="FE1136" s="50"/>
      <c r="FF1136" s="50"/>
      <c r="FG1136" s="50"/>
      <c r="FH1136" s="50"/>
      <c r="FI1136" s="50"/>
      <c r="FJ1136" s="50"/>
      <c r="FK1136" s="50"/>
      <c r="FL1136" s="50"/>
      <c r="FM1136" s="50"/>
      <c r="FN1136" s="50"/>
      <c r="FO1136" s="50"/>
      <c r="FP1136" s="50"/>
      <c r="FQ1136" s="50"/>
      <c r="FR1136" s="50"/>
      <c r="FS1136" s="50"/>
      <c r="FT1136" s="50"/>
      <c r="FU1136" s="50"/>
      <c r="FV1136" s="50"/>
      <c r="FW1136" s="50"/>
      <c r="FX1136" s="50"/>
      <c r="FY1136" s="50"/>
      <c r="FZ1136" s="50"/>
      <c r="GA1136" s="50"/>
      <c r="GB1136" s="50"/>
      <c r="GC1136" s="50"/>
      <c r="GD1136" s="50"/>
      <c r="GE1136" s="50"/>
      <c r="GF1136" s="50"/>
      <c r="GG1136" s="50"/>
      <c r="GH1136" s="50"/>
      <c r="GI1136" s="50"/>
      <c r="GJ1136" s="50"/>
      <c r="GK1136" s="50"/>
      <c r="GL1136" s="50"/>
      <c r="GM1136" s="50"/>
      <c r="GN1136" s="50"/>
      <c r="GO1136" s="50"/>
      <c r="GP1136" s="50"/>
      <c r="GQ1136" s="50"/>
      <c r="GR1136" s="50"/>
      <c r="GS1136" s="50"/>
      <c r="GT1136" s="50"/>
      <c r="GU1136" s="50"/>
      <c r="GV1136" s="16"/>
      <c r="GW1136" s="16"/>
      <c r="GX1136" s="16"/>
      <c r="GY1136" s="16"/>
      <c r="GZ1136" s="16"/>
      <c r="HA1136" s="16"/>
      <c r="HB1136" s="16"/>
      <c r="HC1136" s="16"/>
      <c r="HD1136" s="16"/>
      <c r="HE1136" s="16"/>
      <c r="HF1136" s="16"/>
      <c r="HG1136" s="16"/>
      <c r="HH1136" s="16"/>
      <c r="HI1136" s="16"/>
      <c r="HJ1136" s="16"/>
      <c r="HK1136" s="16"/>
      <c r="HL1136" s="16"/>
      <c r="HM1136" s="16"/>
      <c r="HN1136" s="16"/>
      <c r="HO1136" s="16"/>
      <c r="HP1136" s="16"/>
      <c r="HQ1136" s="16"/>
      <c r="HR1136" s="16"/>
      <c r="HS1136" s="16"/>
      <c r="HT1136" s="16"/>
      <c r="HU1136" s="16"/>
      <c r="HV1136" s="16"/>
      <c r="HW1136" s="16"/>
      <c r="HX1136" s="16"/>
      <c r="HY1136" s="16"/>
      <c r="HZ1136" s="16"/>
      <c r="IA1136" s="16"/>
      <c r="IB1136" s="16"/>
      <c r="IC1136" s="16"/>
      <c r="ID1136" s="16"/>
      <c r="IE1136" s="16"/>
      <c r="IF1136" s="16"/>
      <c r="IG1136" s="16"/>
      <c r="IH1136" s="16"/>
      <c r="II1136" s="16"/>
      <c r="IJ1136" s="16"/>
      <c r="IK1136" s="16"/>
      <c r="IL1136" s="16"/>
      <c r="IM1136" s="16"/>
      <c r="IN1136" s="16"/>
      <c r="IO1136" s="16"/>
      <c r="IP1136" s="16"/>
      <c r="IQ1136" s="16"/>
      <c r="IR1136" s="16"/>
      <c r="IS1136" s="16"/>
      <c r="IT1136" s="16"/>
      <c r="IU1136" s="16"/>
      <c r="IV1136" s="16"/>
      <c r="IW1136" s="16"/>
      <c r="IX1136" s="16"/>
      <c r="IY1136" s="16"/>
      <c r="IZ1136" s="16"/>
      <c r="JA1136" s="16"/>
      <c r="JB1136" s="16"/>
      <c r="JC1136" s="16"/>
      <c r="JD1136" s="16"/>
      <c r="JE1136" s="16"/>
      <c r="JF1136" s="16"/>
      <c r="JG1136" s="16"/>
      <c r="JH1136" s="16"/>
      <c r="JI1136" s="16"/>
      <c r="JJ1136" s="16"/>
      <c r="JK1136" s="16"/>
      <c r="JL1136" s="16"/>
      <c r="JM1136" s="16"/>
      <c r="JN1136" s="16"/>
      <c r="JO1136" s="16"/>
      <c r="JP1136" s="16"/>
      <c r="JQ1136" s="16"/>
      <c r="JR1136" s="16"/>
      <c r="JS1136" s="16"/>
      <c r="JT1136" s="16"/>
      <c r="JU1136" s="16"/>
      <c r="JV1136" s="16"/>
      <c r="JW1136" s="16"/>
      <c r="JX1136" s="16"/>
      <c r="JY1136" s="16"/>
      <c r="JZ1136" s="16"/>
      <c r="KA1136" s="16"/>
      <c r="KB1136" s="16"/>
      <c r="KC1136" s="16"/>
      <c r="KD1136" s="16"/>
      <c r="KE1136" s="16"/>
      <c r="KF1136" s="16"/>
      <c r="KG1136" s="16"/>
      <c r="KH1136" s="16"/>
      <c r="KI1136" s="16"/>
      <c r="KJ1136" s="16"/>
      <c r="KK1136" s="16"/>
      <c r="KL1136" s="16"/>
      <c r="KM1136" s="16"/>
      <c r="KN1136" s="16"/>
      <c r="KO1136" s="16"/>
      <c r="KP1136" s="16"/>
      <c r="KQ1136" s="16"/>
      <c r="KR1136" s="16"/>
      <c r="KS1136" s="16"/>
      <c r="KT1136" s="16"/>
      <c r="KU1136" s="16"/>
      <c r="KV1136" s="16"/>
      <c r="KW1136" s="16"/>
      <c r="KX1136" s="16"/>
      <c r="KY1136" s="16"/>
      <c r="KZ1136" s="16"/>
      <c r="LA1136" s="16"/>
      <c r="LB1136" s="16"/>
      <c r="LC1136" s="16"/>
      <c r="LD1136" s="16"/>
      <c r="LE1136" s="16"/>
      <c r="LF1136" s="16"/>
      <c r="LG1136" s="16"/>
      <c r="LH1136" s="16"/>
      <c r="LI1136" s="16"/>
      <c r="LJ1136" s="16"/>
      <c r="LK1136" s="16"/>
      <c r="LL1136" s="16"/>
      <c r="LM1136" s="16"/>
      <c r="LN1136" s="16"/>
      <c r="LO1136" s="16"/>
      <c r="LP1136" s="16"/>
      <c r="LQ1136" s="16"/>
      <c r="LR1136" s="16"/>
      <c r="LS1136" s="16"/>
      <c r="LT1136" s="16"/>
      <c r="LU1136" s="16"/>
      <c r="LV1136" s="16"/>
      <c r="LW1136" s="16"/>
      <c r="LX1136" s="16"/>
      <c r="LY1136" s="16"/>
      <c r="LZ1136" s="16"/>
      <c r="MA1136" s="16"/>
      <c r="MB1136" s="16"/>
      <c r="MC1136" s="16"/>
      <c r="MD1136" s="16"/>
      <c r="ME1136" s="16"/>
      <c r="MF1136" s="16"/>
      <c r="MG1136" s="16"/>
      <c r="MH1136" s="16"/>
      <c r="MI1136" s="16"/>
      <c r="MJ1136" s="16"/>
      <c r="MK1136" s="16"/>
      <c r="ML1136" s="16"/>
      <c r="MM1136" s="16"/>
      <c r="MN1136" s="16"/>
      <c r="MO1136" s="16"/>
      <c r="MP1136" s="16"/>
      <c r="MQ1136" s="16"/>
      <c r="MR1136" s="16"/>
      <c r="MS1136" s="16"/>
      <c r="MT1136" s="16"/>
      <c r="MU1136" s="16"/>
      <c r="MV1136" s="16"/>
      <c r="MW1136" s="16"/>
      <c r="MX1136" s="16"/>
      <c r="MY1136" s="16"/>
      <c r="MZ1136" s="16"/>
      <c r="NA1136" s="16"/>
      <c r="NB1136" s="16"/>
      <c r="NC1136" s="16"/>
      <c r="ND1136" s="16"/>
      <c r="NE1136" s="16"/>
      <c r="NF1136" s="16"/>
      <c r="NG1136" s="16"/>
      <c r="NH1136" s="16"/>
      <c r="NI1136" s="16"/>
      <c r="NJ1136" s="16"/>
      <c r="NK1136" s="16"/>
      <c r="NL1136" s="16"/>
      <c r="NM1136" s="16"/>
      <c r="NN1136" s="16"/>
      <c r="NO1136" s="16"/>
      <c r="NP1136" s="16"/>
      <c r="NQ1136" s="16"/>
      <c r="NR1136" s="16"/>
      <c r="NS1136" s="16"/>
      <c r="NT1136" s="16"/>
      <c r="NU1136" s="16"/>
      <c r="NV1136" s="16"/>
      <c r="NW1136" s="16"/>
      <c r="NX1136" s="16"/>
      <c r="NY1136" s="16"/>
      <c r="NZ1136" s="16"/>
      <c r="OA1136" s="16"/>
      <c r="OB1136" s="16"/>
      <c r="OC1136" s="16"/>
      <c r="OD1136" s="16"/>
      <c r="OE1136" s="16"/>
      <c r="OF1136" s="16"/>
      <c r="OG1136" s="16"/>
      <c r="OH1136" s="16"/>
      <c r="OI1136" s="16"/>
      <c r="OJ1136" s="16"/>
      <c r="OK1136" s="16"/>
      <c r="OL1136" s="16"/>
      <c r="OM1136" s="16"/>
      <c r="ON1136" s="16"/>
      <c r="OO1136" s="16"/>
      <c r="OP1136" s="16"/>
      <c r="OQ1136" s="16"/>
      <c r="OR1136" s="16"/>
      <c r="OS1136" s="16"/>
      <c r="OT1136" s="16"/>
      <c r="OU1136" s="16"/>
      <c r="OV1136" s="16"/>
      <c r="OW1136" s="16"/>
      <c r="OX1136" s="16"/>
      <c r="OY1136" s="16"/>
      <c r="OZ1136" s="16"/>
      <c r="PA1136" s="16"/>
      <c r="PB1136" s="16"/>
      <c r="PC1136" s="16"/>
      <c r="PD1136" s="16"/>
      <c r="PE1136" s="16"/>
      <c r="PF1136" s="16"/>
      <c r="PG1136" s="16"/>
      <c r="PH1136" s="16"/>
      <c r="PI1136" s="16"/>
      <c r="PJ1136" s="16"/>
      <c r="PK1136" s="16"/>
      <c r="PL1136" s="16"/>
      <c r="PM1136" s="16"/>
      <c r="PN1136" s="16"/>
      <c r="PO1136" s="16"/>
      <c r="PP1136" s="16"/>
      <c r="PQ1136" s="16"/>
      <c r="PR1136" s="16"/>
      <c r="PS1136" s="16"/>
      <c r="PT1136" s="16"/>
      <c r="PU1136" s="16"/>
      <c r="PV1136" s="16"/>
      <c r="PW1136" s="16"/>
      <c r="PX1136" s="16"/>
      <c r="PY1136" s="16"/>
      <c r="PZ1136" s="16"/>
      <c r="QA1136" s="16"/>
      <c r="QB1136" s="16"/>
      <c r="QC1136" s="16"/>
      <c r="QD1136" s="16"/>
      <c r="QE1136" s="16"/>
      <c r="QF1136" s="16"/>
      <c r="QG1136" s="16"/>
      <c r="QH1136" s="16"/>
      <c r="QI1136" s="16"/>
      <c r="QJ1136" s="16"/>
      <c r="QK1136" s="16"/>
      <c r="QL1136" s="16"/>
      <c r="QM1136" s="16"/>
      <c r="QN1136" s="16"/>
      <c r="QO1136" s="16"/>
      <c r="QP1136" s="16"/>
      <c r="QQ1136" s="16"/>
      <c r="QR1136" s="16"/>
      <c r="QS1136" s="16"/>
      <c r="QT1136" s="16"/>
      <c r="QU1136" s="16"/>
      <c r="QV1136" s="16"/>
      <c r="QW1136" s="16"/>
      <c r="QX1136" s="16"/>
      <c r="QY1136" s="16"/>
      <c r="QZ1136" s="16"/>
      <c r="RA1136" s="16"/>
      <c r="RB1136" s="16"/>
      <c r="RC1136" s="16"/>
      <c r="RD1136" s="16"/>
      <c r="RE1136" s="16"/>
      <c r="RF1136" s="16"/>
      <c r="RG1136" s="16"/>
      <c r="RH1136" s="16"/>
      <c r="RI1136" s="16"/>
      <c r="RJ1136" s="16"/>
      <c r="RK1136" s="16"/>
      <c r="RL1136" s="16"/>
      <c r="RM1136" s="16"/>
      <c r="RN1136" s="16"/>
      <c r="RO1136" s="16"/>
      <c r="RP1136" s="16"/>
      <c r="RQ1136" s="16"/>
      <c r="RR1136" s="16"/>
      <c r="RS1136" s="16"/>
      <c r="RT1136" s="16"/>
      <c r="RU1136" s="16"/>
      <c r="RV1136" s="16"/>
      <c r="RW1136" s="16"/>
      <c r="RX1136" s="16"/>
      <c r="RY1136" s="16"/>
      <c r="RZ1136" s="16"/>
      <c r="SA1136" s="16"/>
      <c r="SB1136" s="16"/>
      <c r="SC1136" s="16"/>
      <c r="SD1136" s="16"/>
      <c r="SE1136" s="16"/>
      <c r="SF1136" s="16"/>
      <c r="SG1136" s="16"/>
      <c r="SH1136" s="16"/>
      <c r="SI1136" s="16"/>
      <c r="SJ1136" s="16"/>
      <c r="SK1136" s="16"/>
      <c r="SL1136" s="16"/>
      <c r="SM1136" s="16"/>
      <c r="SN1136" s="16"/>
      <c r="SO1136" s="16"/>
      <c r="SP1136" s="16"/>
      <c r="SQ1136" s="16"/>
      <c r="SR1136" s="16"/>
      <c r="SS1136" s="16"/>
      <c r="ST1136" s="16"/>
      <c r="SU1136" s="16"/>
      <c r="SV1136" s="16"/>
      <c r="SW1136" s="16"/>
      <c r="SX1136" s="16"/>
      <c r="SY1136" s="16"/>
      <c r="SZ1136" s="16"/>
      <c r="TA1136" s="16"/>
      <c r="TB1136" s="16"/>
      <c r="TC1136" s="16"/>
      <c r="TD1136" s="16"/>
      <c r="TE1136" s="16"/>
      <c r="TF1136" s="16"/>
      <c r="TG1136" s="16"/>
      <c r="TH1136" s="16"/>
      <c r="TI1136" s="16"/>
      <c r="TJ1136" s="16"/>
      <c r="TK1136" s="16"/>
      <c r="TL1136" s="16"/>
      <c r="TM1136" s="16"/>
      <c r="TN1136" s="16"/>
      <c r="TO1136" s="16"/>
      <c r="TP1136" s="16"/>
      <c r="TQ1136" s="16"/>
      <c r="TR1136" s="16"/>
      <c r="TS1136" s="16"/>
      <c r="TT1136" s="16"/>
      <c r="TU1136" s="16"/>
      <c r="TV1136" s="16"/>
      <c r="TW1136" s="16"/>
      <c r="TX1136" s="16"/>
      <c r="TY1136" s="16"/>
      <c r="TZ1136" s="16"/>
      <c r="UA1136" s="16"/>
      <c r="UB1136" s="16"/>
      <c r="UC1136" s="16"/>
      <c r="UD1136" s="16"/>
      <c r="UE1136" s="16"/>
      <c r="UF1136" s="16"/>
      <c r="UG1136" s="16"/>
      <c r="UH1136" s="16"/>
      <c r="UI1136" s="16"/>
      <c r="UJ1136" s="16"/>
      <c r="UK1136" s="16"/>
      <c r="UL1136" s="16"/>
      <c r="UM1136" s="16"/>
      <c r="UN1136" s="16"/>
      <c r="UO1136" s="16"/>
      <c r="UP1136" s="16"/>
      <c r="UQ1136" s="16"/>
      <c r="UR1136" s="16"/>
      <c r="US1136" s="16"/>
      <c r="UT1136" s="16"/>
      <c r="UU1136" s="16"/>
      <c r="UV1136" s="16"/>
      <c r="UW1136" s="16"/>
      <c r="UX1136" s="16"/>
      <c r="UY1136" s="16"/>
      <c r="UZ1136" s="16"/>
      <c r="VA1136" s="16"/>
      <c r="VB1136" s="16"/>
      <c r="VC1136" s="16"/>
      <c r="VD1136" s="16"/>
      <c r="VE1136" s="16"/>
      <c r="VF1136" s="16"/>
      <c r="VG1136" s="16"/>
      <c r="VH1136" s="16"/>
      <c r="VI1136" s="16"/>
      <c r="VJ1136" s="16"/>
      <c r="VK1136" s="16"/>
      <c r="VL1136" s="16"/>
      <c r="VM1136" s="16"/>
      <c r="VN1136" s="16"/>
      <c r="VO1136" s="16"/>
      <c r="VP1136" s="16"/>
      <c r="VQ1136" s="16"/>
      <c r="VR1136" s="16"/>
      <c r="VS1136" s="16"/>
      <c r="VT1136" s="16"/>
      <c r="VU1136" s="16"/>
      <c r="VV1136" s="16"/>
      <c r="VW1136" s="16"/>
      <c r="VX1136" s="16"/>
      <c r="VY1136" s="16"/>
      <c r="VZ1136" s="16"/>
      <c r="WA1136" s="16"/>
      <c r="WB1136" s="16"/>
      <c r="WC1136" s="16"/>
      <c r="WD1136" s="16"/>
      <c r="WE1136" s="16"/>
      <c r="WF1136" s="16"/>
      <c r="WG1136" s="16"/>
      <c r="WH1136" s="16"/>
      <c r="WI1136" s="16"/>
      <c r="WJ1136" s="16"/>
      <c r="WK1136" s="16"/>
      <c r="WL1136" s="16"/>
      <c r="WM1136" s="16"/>
      <c r="WN1136" s="16"/>
      <c r="WO1136" s="16"/>
      <c r="WP1136" s="16"/>
      <c r="WQ1136" s="16"/>
      <c r="WR1136" s="16"/>
      <c r="WS1136" s="16"/>
      <c r="WT1136" s="16"/>
      <c r="WU1136" s="16"/>
      <c r="WV1136" s="16"/>
      <c r="WW1136" s="16"/>
      <c r="WX1136" s="16"/>
      <c r="WY1136" s="16"/>
      <c r="WZ1136" s="16"/>
      <c r="XA1136" s="16"/>
      <c r="XB1136" s="16"/>
      <c r="XC1136" s="16"/>
      <c r="XD1136" s="16"/>
      <c r="XE1136" s="16"/>
      <c r="XF1136" s="16"/>
      <c r="XG1136" s="16"/>
      <c r="XH1136" s="16"/>
      <c r="XI1136" s="16"/>
      <c r="XJ1136" s="16"/>
      <c r="XK1136" s="16"/>
      <c r="XL1136" s="16"/>
      <c r="XM1136" s="16"/>
      <c r="XN1136" s="16"/>
      <c r="XO1136" s="16"/>
      <c r="XP1136" s="16"/>
      <c r="XQ1136" s="16"/>
      <c r="XR1136" s="16"/>
      <c r="XS1136" s="16"/>
      <c r="XT1136" s="16"/>
      <c r="XU1136" s="16"/>
      <c r="XV1136" s="16"/>
      <c r="XW1136" s="16"/>
      <c r="XX1136" s="16"/>
      <c r="XY1136" s="16"/>
      <c r="XZ1136" s="16"/>
      <c r="YA1136" s="16"/>
      <c r="YB1136" s="16"/>
      <c r="YC1136" s="16"/>
      <c r="YD1136" s="16"/>
      <c r="YE1136" s="16"/>
      <c r="YF1136" s="16"/>
      <c r="YG1136" s="16"/>
      <c r="YH1136" s="16"/>
      <c r="YI1136" s="16"/>
      <c r="YJ1136" s="16"/>
      <c r="YK1136" s="16"/>
      <c r="YL1136" s="16"/>
      <c r="YM1136" s="16"/>
      <c r="YN1136" s="16"/>
      <c r="YO1136" s="16"/>
      <c r="YP1136" s="16"/>
      <c r="YQ1136" s="16"/>
      <c r="YR1136" s="16"/>
      <c r="YS1136" s="16"/>
      <c r="YT1136" s="16"/>
      <c r="YU1136" s="16"/>
      <c r="YV1136" s="16"/>
      <c r="YW1136" s="16"/>
      <c r="YX1136" s="16"/>
      <c r="YY1136" s="16"/>
      <c r="YZ1136" s="16"/>
      <c r="ZA1136" s="16"/>
      <c r="ZB1136" s="16"/>
      <c r="ZC1136" s="16"/>
      <c r="ZD1136" s="16"/>
      <c r="ZE1136" s="16"/>
      <c r="ZF1136" s="16"/>
      <c r="ZG1136" s="16"/>
      <c r="ZH1136" s="16"/>
      <c r="ZI1136" s="16"/>
      <c r="ZJ1136" s="16"/>
      <c r="ZK1136" s="16"/>
      <c r="ZL1136" s="16"/>
      <c r="ZM1136" s="16"/>
      <c r="ZN1136" s="16"/>
      <c r="ZO1136" s="16"/>
      <c r="ZP1136" s="16"/>
      <c r="ZQ1136" s="16"/>
      <c r="ZR1136" s="16"/>
      <c r="ZS1136" s="16"/>
      <c r="ZT1136" s="16"/>
      <c r="ZU1136" s="16"/>
      <c r="ZV1136" s="16"/>
      <c r="ZW1136" s="16"/>
      <c r="ZX1136" s="16"/>
      <c r="ZY1136" s="16"/>
      <c r="ZZ1136" s="16"/>
      <c r="AAA1136" s="16"/>
      <c r="AAB1136" s="16"/>
      <c r="AAC1136" s="16"/>
      <c r="AAD1136" s="16"/>
      <c r="AAE1136" s="16"/>
      <c r="AAF1136" s="16"/>
      <c r="AAG1136" s="16"/>
      <c r="AAH1136" s="16"/>
      <c r="AAI1136" s="16"/>
      <c r="AAJ1136" s="16"/>
      <c r="AAK1136" s="16"/>
      <c r="AAL1136" s="16"/>
      <c r="AAM1136" s="16"/>
      <c r="AAN1136" s="16"/>
      <c r="AAO1136" s="16"/>
      <c r="AAP1136" s="16"/>
      <c r="AAQ1136" s="16"/>
      <c r="AAR1136" s="16"/>
      <c r="AAS1136" s="16"/>
      <c r="AAT1136" s="16"/>
      <c r="AAU1136" s="16"/>
      <c r="AAV1136" s="16"/>
      <c r="AAW1136" s="16"/>
      <c r="AAX1136" s="16"/>
      <c r="AAY1136" s="16"/>
      <c r="AAZ1136" s="16"/>
      <c r="ABA1136" s="16"/>
      <c r="ABB1136" s="16"/>
      <c r="ABC1136" s="16"/>
      <c r="ABD1136" s="16"/>
      <c r="ABE1136" s="16"/>
      <c r="ABF1136" s="16"/>
      <c r="ABG1136" s="16"/>
      <c r="ABH1136" s="16"/>
    </row>
    <row r="1137" spans="1:9646" ht="45.75" customHeight="1">
      <c r="A1137" s="589">
        <f>1+A1136</f>
        <v>1136</v>
      </c>
      <c r="B1137" s="151" t="s">
        <v>10818</v>
      </c>
      <c r="C1137" s="134" t="s">
        <v>10819</v>
      </c>
      <c r="D1137" s="205" t="s">
        <v>6468</v>
      </c>
      <c r="E1137" s="135">
        <v>45582</v>
      </c>
      <c r="F1137" s="203">
        <v>45586</v>
      </c>
      <c r="G1137" s="203">
        <v>45646</v>
      </c>
      <c r="H1137" s="201" t="s">
        <v>416</v>
      </c>
      <c r="I1137" s="206" t="s">
        <v>9646</v>
      </c>
      <c r="J1137" s="134" t="s">
        <v>10820</v>
      </c>
      <c r="K1137" s="271">
        <v>35199144</v>
      </c>
      <c r="L1137" s="201">
        <v>4</v>
      </c>
      <c r="M1137" s="272" t="s">
        <v>97</v>
      </c>
      <c r="N1137" s="208" t="s">
        <v>5078</v>
      </c>
      <c r="O1137" s="218" t="s">
        <v>5898</v>
      </c>
      <c r="P1137" s="201" t="s">
        <v>10821</v>
      </c>
      <c r="Q1137" s="201" t="s">
        <v>9117</v>
      </c>
      <c r="R1137" s="210">
        <v>60</v>
      </c>
      <c r="S1137" s="201" t="s">
        <v>8905</v>
      </c>
      <c r="T1137" s="273" t="s">
        <v>10822</v>
      </c>
      <c r="U1137" s="274">
        <v>2024003734</v>
      </c>
      <c r="V1137" s="273" t="s">
        <v>10281</v>
      </c>
      <c r="W1137" s="275">
        <v>45586</v>
      </c>
      <c r="X1137" s="276" t="s">
        <v>103</v>
      </c>
      <c r="Y1137" s="313" t="s">
        <v>10823</v>
      </c>
      <c r="Z1137" s="215" t="s">
        <v>10822</v>
      </c>
      <c r="AA1137" s="216">
        <v>0</v>
      </c>
      <c r="AB1137" s="217">
        <v>0</v>
      </c>
      <c r="AC1137" s="216">
        <v>0</v>
      </c>
      <c r="AD1137" s="216">
        <v>0</v>
      </c>
      <c r="AE1137" s="216">
        <v>0</v>
      </c>
      <c r="AF1137" s="216">
        <v>0</v>
      </c>
      <c r="AG1137" s="216">
        <v>0</v>
      </c>
      <c r="AH1137" s="216">
        <v>0</v>
      </c>
      <c r="AI1137" s="216">
        <v>0</v>
      </c>
      <c r="AJ1137" s="216">
        <v>0</v>
      </c>
      <c r="AK1137" s="209" t="s">
        <v>104</v>
      </c>
      <c r="AL1137" s="191" t="s">
        <v>10824</v>
      </c>
      <c r="AM1137" s="201" t="s">
        <v>2250</v>
      </c>
      <c r="AN1137" s="207">
        <v>1072644190</v>
      </c>
      <c r="AO1137" s="209" t="s">
        <v>114</v>
      </c>
      <c r="AP1137" s="201" t="s">
        <v>114</v>
      </c>
      <c r="AQ1137" s="277" t="s">
        <v>114</v>
      </c>
      <c r="AR1137" s="209" t="s">
        <v>114</v>
      </c>
      <c r="AS1137" s="201" t="s">
        <v>578</v>
      </c>
      <c r="AT1137" s="209" t="s">
        <v>578</v>
      </c>
      <c r="AU1137" s="209" t="s">
        <v>392</v>
      </c>
      <c r="AV1137" s="201" t="s">
        <v>9324</v>
      </c>
      <c r="AW1137" s="201" t="s">
        <v>9324</v>
      </c>
      <c r="AX1137" s="201" t="s">
        <v>578</v>
      </c>
      <c r="AY1137" s="201" t="s">
        <v>108</v>
      </c>
      <c r="AZ1137" s="240" t="s">
        <v>9324</v>
      </c>
      <c r="BA1137" s="201" t="s">
        <v>9324</v>
      </c>
      <c r="BB1137" s="241"/>
      <c r="BC1137" s="240" t="s">
        <v>9324</v>
      </c>
      <c r="BD1137" s="210" t="s">
        <v>9324</v>
      </c>
      <c r="BE1137" s="210" t="s">
        <v>9324</v>
      </c>
      <c r="BF1137" s="210" t="s">
        <v>9324</v>
      </c>
      <c r="BG1137" s="240" t="s">
        <v>9324</v>
      </c>
      <c r="BH1137" s="221" t="s">
        <v>10822</v>
      </c>
      <c r="BI1137" s="296" t="s">
        <v>135</v>
      </c>
      <c r="BJ1137" s="201" t="s">
        <v>9324</v>
      </c>
      <c r="BK1137" s="208" t="s">
        <v>114</v>
      </c>
      <c r="BL1137" s="240" t="s">
        <v>9324</v>
      </c>
      <c r="BM1137" s="161" t="s">
        <v>136</v>
      </c>
      <c r="BN1137" s="292" t="s">
        <v>161</v>
      </c>
      <c r="BO1137" s="208" t="s">
        <v>9675</v>
      </c>
      <c r="BP1137" s="208" t="s">
        <v>10825</v>
      </c>
      <c r="BQ1137" s="208">
        <v>41</v>
      </c>
      <c r="BR1137" s="208">
        <v>30302</v>
      </c>
      <c r="BS1137" s="208" t="s">
        <v>108</v>
      </c>
      <c r="BT1137" s="208" t="s">
        <v>108</v>
      </c>
      <c r="BU1137" s="237" t="s">
        <v>108</v>
      </c>
      <c r="BV1137" s="208" t="s">
        <v>108</v>
      </c>
      <c r="BW1137" s="278" t="s">
        <v>108</v>
      </c>
      <c r="BX1137" s="224" t="s">
        <v>10826</v>
      </c>
      <c r="BY1137" s="208">
        <v>3142260703</v>
      </c>
      <c r="BZ1137" s="329" t="s">
        <v>10827</v>
      </c>
      <c r="CA1137" s="157" t="s">
        <v>109</v>
      </c>
      <c r="CB1137" s="157" t="s">
        <v>109</v>
      </c>
      <c r="CC1137" s="157"/>
      <c r="CD1137" s="157"/>
      <c r="CE1137" s="157"/>
      <c r="CF1137" s="157"/>
      <c r="CG1137" s="157"/>
      <c r="CH1137" s="157"/>
      <c r="CI1137" s="157"/>
      <c r="CJ1137" s="157"/>
      <c r="CK1137" s="157"/>
      <c r="CL1137" s="157"/>
      <c r="CM1137" s="157" t="s">
        <v>109</v>
      </c>
      <c r="CN1137" s="157"/>
      <c r="CO1137" s="297"/>
      <c r="CP1137" s="297"/>
      <c r="CQ1137" s="297"/>
      <c r="CR1137" s="297"/>
      <c r="CS1137" s="297"/>
      <c r="CT1137" s="297"/>
      <c r="CU1137" s="297"/>
      <c r="CV1137" s="297"/>
      <c r="CW1137" s="297"/>
      <c r="CX1137" s="297"/>
      <c r="CY1137" s="297"/>
      <c r="CZ1137" s="297"/>
      <c r="DA1137" s="297"/>
      <c r="DB1137" s="297"/>
      <c r="DC1137" s="297"/>
      <c r="DD1137" s="297"/>
      <c r="DE1137" s="297"/>
      <c r="DF1137" s="297"/>
      <c r="DG1137" s="297"/>
      <c r="DH1137" s="297"/>
      <c r="DI1137" s="297"/>
      <c r="DJ1137" s="297"/>
      <c r="DK1137" s="297"/>
      <c r="DL1137" s="297"/>
      <c r="DM1137" s="297"/>
      <c r="DN1137" s="297"/>
      <c r="DO1137" s="297"/>
      <c r="DP1137" s="297"/>
      <c r="DQ1137" s="297"/>
      <c r="DR1137" s="297"/>
      <c r="DS1137" s="297"/>
      <c r="DT1137" s="297"/>
      <c r="DU1137" s="297"/>
      <c r="DV1137" s="297"/>
      <c r="DW1137" s="297"/>
      <c r="DX1137" s="297"/>
      <c r="DY1137" s="297"/>
      <c r="DZ1137" s="297"/>
      <c r="EA1137" s="297"/>
      <c r="EB1137" s="297"/>
      <c r="EC1137" s="297"/>
      <c r="ED1137" s="297"/>
      <c r="EE1137" s="297"/>
      <c r="EF1137" s="297"/>
      <c r="EG1137" s="297"/>
      <c r="EH1137" s="297"/>
      <c r="EI1137" s="297"/>
      <c r="EJ1137" s="297"/>
      <c r="EK1137" s="297"/>
      <c r="EL1137" s="297"/>
      <c r="EM1137" s="297"/>
      <c r="EN1137" s="297"/>
      <c r="EO1137" s="297"/>
      <c r="EP1137" s="297"/>
      <c r="EQ1137" s="297"/>
      <c r="ER1137" s="297"/>
      <c r="ES1137" s="297"/>
      <c r="ET1137" s="297"/>
      <c r="EU1137" s="297"/>
      <c r="EV1137" s="297"/>
      <c r="EW1137" s="297"/>
      <c r="EX1137" s="297"/>
      <c r="EY1137" s="297"/>
      <c r="EZ1137" s="297"/>
      <c r="FA1137" s="297"/>
      <c r="FB1137" s="297"/>
      <c r="FC1137" s="297"/>
      <c r="FD1137" s="297"/>
      <c r="FE1137" s="297"/>
      <c r="FF1137" s="297"/>
      <c r="FG1137" s="297"/>
      <c r="FH1137" s="297"/>
      <c r="FI1137" s="297"/>
      <c r="FJ1137" s="297"/>
      <c r="FK1137" s="297"/>
      <c r="FL1137" s="297"/>
      <c r="FM1137" s="297"/>
      <c r="FN1137" s="297"/>
      <c r="FO1137" s="297"/>
      <c r="FP1137" s="297"/>
      <c r="FQ1137" s="297"/>
      <c r="FR1137" s="297"/>
      <c r="FS1137" s="297"/>
    </row>
    <row r="1138" spans="1:9646" s="351" customFormat="1" ht="45.75" customHeight="1">
      <c r="A1138" s="589">
        <f>1+A1137</f>
        <v>1137</v>
      </c>
      <c r="B1138" s="151" t="s">
        <v>10828</v>
      </c>
      <c r="C1138" s="134" t="s">
        <v>10829</v>
      </c>
      <c r="D1138" s="138" t="s">
        <v>6692</v>
      </c>
      <c r="E1138" s="135">
        <v>45582</v>
      </c>
      <c r="F1138" s="136">
        <v>45583</v>
      </c>
      <c r="G1138" s="136">
        <v>45646</v>
      </c>
      <c r="H1138" s="134" t="s">
        <v>416</v>
      </c>
      <c r="I1138" s="139" t="s">
        <v>9637</v>
      </c>
      <c r="J1138" s="158" t="s">
        <v>10830</v>
      </c>
      <c r="K1138" s="251">
        <v>52961489</v>
      </c>
      <c r="L1138" s="134">
        <v>1</v>
      </c>
      <c r="M1138" s="252" t="s">
        <v>97</v>
      </c>
      <c r="N1138" s="141" t="s">
        <v>5078</v>
      </c>
      <c r="O1138" s="151" t="s">
        <v>2287</v>
      </c>
      <c r="P1138" s="134" t="s">
        <v>9054</v>
      </c>
      <c r="Q1138" s="134" t="s">
        <v>10831</v>
      </c>
      <c r="R1138" s="143">
        <v>63</v>
      </c>
      <c r="S1138" s="134" t="s">
        <v>10832</v>
      </c>
      <c r="T1138" s="253" t="s">
        <v>10833</v>
      </c>
      <c r="U1138" s="254">
        <v>2024003682</v>
      </c>
      <c r="V1138" s="253" t="s">
        <v>10833</v>
      </c>
      <c r="W1138" s="255">
        <v>45583</v>
      </c>
      <c r="X1138" s="256" t="s">
        <v>103</v>
      </c>
      <c r="Y1138" s="314" t="s">
        <v>10834</v>
      </c>
      <c r="Z1138" s="148" t="s">
        <v>10833</v>
      </c>
      <c r="AA1138" s="149">
        <v>0</v>
      </c>
      <c r="AB1138" s="150">
        <v>0</v>
      </c>
      <c r="AC1138" s="149">
        <v>0</v>
      </c>
      <c r="AD1138" s="149">
        <v>0</v>
      </c>
      <c r="AE1138" s="149">
        <v>0</v>
      </c>
      <c r="AF1138" s="149">
        <v>0</v>
      </c>
      <c r="AG1138" s="149">
        <v>0</v>
      </c>
      <c r="AH1138" s="149">
        <v>0</v>
      </c>
      <c r="AI1138" s="149">
        <v>0</v>
      </c>
      <c r="AJ1138" s="149">
        <v>0</v>
      </c>
      <c r="AK1138" s="142" t="s">
        <v>104</v>
      </c>
      <c r="AL1138" s="103" t="s">
        <v>10835</v>
      </c>
      <c r="AM1138" s="134" t="s">
        <v>5243</v>
      </c>
      <c r="AN1138" s="140">
        <v>57421677</v>
      </c>
      <c r="AO1138" s="142" t="s">
        <v>114</v>
      </c>
      <c r="AP1138" s="134" t="s">
        <v>114</v>
      </c>
      <c r="AQ1138" s="257" t="s">
        <v>114</v>
      </c>
      <c r="AR1138" s="142" t="s">
        <v>114</v>
      </c>
      <c r="AS1138" s="134" t="s">
        <v>578</v>
      </c>
      <c r="AT1138" s="142" t="s">
        <v>578</v>
      </c>
      <c r="AU1138" s="142" t="s">
        <v>392</v>
      </c>
      <c r="AV1138" s="134" t="s">
        <v>9324</v>
      </c>
      <c r="AW1138" s="134" t="s">
        <v>9324</v>
      </c>
      <c r="AX1138" s="134" t="s">
        <v>578</v>
      </c>
      <c r="AY1138" s="134" t="s">
        <v>108</v>
      </c>
      <c r="AZ1138" s="156" t="s">
        <v>9324</v>
      </c>
      <c r="BA1138" s="134" t="s">
        <v>9324</v>
      </c>
      <c r="BB1138" s="169"/>
      <c r="BC1138" s="156" t="s">
        <v>9324</v>
      </c>
      <c r="BD1138" s="143" t="s">
        <v>9324</v>
      </c>
      <c r="BE1138" s="143" t="s">
        <v>9324</v>
      </c>
      <c r="BF1138" s="143" t="s">
        <v>9324</v>
      </c>
      <c r="BG1138" s="156" t="s">
        <v>9324</v>
      </c>
      <c r="BH1138" s="153" t="s">
        <v>10833</v>
      </c>
      <c r="BI1138" s="349" t="s">
        <v>113</v>
      </c>
      <c r="BJ1138" s="134" t="s">
        <v>9324</v>
      </c>
      <c r="BK1138" s="141" t="s">
        <v>114</v>
      </c>
      <c r="BL1138" s="156" t="s">
        <v>9324</v>
      </c>
      <c r="BM1138" s="158"/>
      <c r="BN1138" s="170" t="s">
        <v>161</v>
      </c>
      <c r="BO1138" s="141" t="s">
        <v>9998</v>
      </c>
      <c r="BP1138" s="141" t="s">
        <v>9999</v>
      </c>
      <c r="BQ1138" s="141">
        <v>42</v>
      </c>
      <c r="BR1138" s="141">
        <v>30120</v>
      </c>
      <c r="BS1138" s="141" t="s">
        <v>108</v>
      </c>
      <c r="BT1138" s="141" t="s">
        <v>108</v>
      </c>
      <c r="BU1138" s="166" t="s">
        <v>108</v>
      </c>
      <c r="BV1138" s="141" t="s">
        <v>108</v>
      </c>
      <c r="BW1138" s="114" t="s">
        <v>108</v>
      </c>
      <c r="BX1138" s="158" t="s">
        <v>10836</v>
      </c>
      <c r="BY1138" s="141">
        <v>3241303170</v>
      </c>
      <c r="BZ1138" s="259" t="s">
        <v>10837</v>
      </c>
      <c r="CA1138" s="157" t="s">
        <v>5887</v>
      </c>
      <c r="CB1138" s="157" t="s">
        <v>5887</v>
      </c>
      <c r="CC1138" s="157" t="s">
        <v>109</v>
      </c>
      <c r="CD1138" s="157"/>
      <c r="CE1138" s="157"/>
      <c r="CF1138" s="157"/>
      <c r="CG1138" s="157"/>
      <c r="CH1138" s="157"/>
      <c r="CI1138" s="157"/>
      <c r="CJ1138" s="157"/>
      <c r="CK1138" s="157"/>
      <c r="CL1138" s="157"/>
      <c r="CM1138" s="157" t="s">
        <v>109</v>
      </c>
      <c r="CN1138" s="157"/>
      <c r="CO1138" s="297"/>
      <c r="CP1138" s="297"/>
      <c r="CQ1138" s="297"/>
      <c r="CR1138" s="297"/>
      <c r="CS1138" s="297"/>
      <c r="CT1138" s="297"/>
      <c r="CU1138" s="297"/>
      <c r="CV1138" s="297"/>
      <c r="CW1138" s="297"/>
      <c r="CX1138" s="297"/>
      <c r="CY1138" s="297"/>
      <c r="CZ1138" s="297"/>
      <c r="DA1138" s="297"/>
      <c r="DB1138" s="297"/>
      <c r="DC1138" s="297"/>
      <c r="DD1138" s="297"/>
      <c r="DE1138" s="297"/>
      <c r="DF1138" s="297"/>
      <c r="DG1138" s="297"/>
      <c r="DH1138" s="297"/>
      <c r="DI1138" s="297"/>
      <c r="DJ1138" s="297"/>
      <c r="DK1138" s="297"/>
      <c r="DL1138" s="297"/>
      <c r="DM1138" s="297"/>
      <c r="DN1138" s="297"/>
      <c r="DO1138" s="297"/>
      <c r="DP1138" s="297"/>
      <c r="DQ1138" s="297"/>
      <c r="DR1138" s="297"/>
      <c r="DS1138" s="297"/>
      <c r="DT1138" s="297"/>
      <c r="DU1138" s="297"/>
      <c r="DV1138" s="297"/>
      <c r="DW1138" s="297"/>
      <c r="DX1138" s="297"/>
      <c r="DY1138" s="297"/>
      <c r="DZ1138" s="297"/>
      <c r="EA1138" s="297"/>
      <c r="EB1138" s="297"/>
      <c r="EC1138" s="297"/>
      <c r="ED1138" s="297"/>
      <c r="EE1138" s="297"/>
      <c r="EF1138" s="34"/>
      <c r="EG1138" s="34"/>
      <c r="EH1138" s="34"/>
      <c r="EI1138" s="34"/>
      <c r="EJ1138" s="34"/>
      <c r="EK1138" s="34"/>
      <c r="EL1138" s="34"/>
      <c r="EM1138" s="34"/>
      <c r="EN1138" s="34"/>
      <c r="EO1138" s="34"/>
      <c r="EP1138" s="34"/>
      <c r="EQ1138" s="34"/>
      <c r="ER1138" s="34"/>
      <c r="ES1138" s="34"/>
      <c r="ET1138" s="34"/>
      <c r="EU1138" s="34"/>
      <c r="EV1138" s="34"/>
      <c r="EW1138" s="34"/>
      <c r="EX1138" s="34"/>
      <c r="EY1138" s="34"/>
      <c r="EZ1138" s="34"/>
      <c r="FA1138" s="34"/>
      <c r="FB1138" s="34"/>
      <c r="FC1138" s="34"/>
      <c r="FD1138" s="34"/>
      <c r="FE1138" s="34"/>
      <c r="FF1138" s="34"/>
      <c r="FG1138" s="34"/>
      <c r="FH1138" s="34"/>
      <c r="FI1138" s="34"/>
      <c r="FJ1138" s="34"/>
      <c r="FK1138" s="34"/>
      <c r="FL1138" s="34"/>
      <c r="FM1138" s="34"/>
      <c r="FN1138" s="34"/>
      <c r="FO1138" s="34"/>
      <c r="FP1138" s="34"/>
      <c r="FQ1138" s="34"/>
      <c r="FR1138" s="34"/>
      <c r="FS1138" s="34"/>
      <c r="FT1138" s="34"/>
      <c r="FU1138" s="34"/>
      <c r="FV1138" s="34"/>
      <c r="FW1138" s="34"/>
      <c r="FX1138" s="34"/>
      <c r="FY1138" s="34"/>
      <c r="FZ1138" s="34"/>
      <c r="GA1138" s="34"/>
      <c r="GB1138" s="34"/>
      <c r="GC1138" s="34"/>
      <c r="GD1138" s="34"/>
      <c r="GE1138" s="34"/>
      <c r="GF1138" s="34"/>
      <c r="GG1138" s="34"/>
      <c r="GH1138" s="34"/>
      <c r="GI1138" s="34"/>
      <c r="GJ1138" s="34"/>
      <c r="GK1138" s="34"/>
      <c r="GL1138" s="34"/>
      <c r="GM1138" s="34"/>
      <c r="GN1138" s="34"/>
      <c r="GO1138" s="34"/>
      <c r="GP1138" s="34"/>
      <c r="GQ1138" s="34"/>
      <c r="GR1138" s="34"/>
      <c r="GS1138" s="34"/>
      <c r="GT1138" s="34"/>
      <c r="GU1138" s="34"/>
    </row>
    <row r="1139" spans="1:9646" ht="45.75" customHeight="1">
      <c r="A1139" s="589">
        <f>1+A1138</f>
        <v>1138</v>
      </c>
      <c r="B1139" s="151" t="s">
        <v>10838</v>
      </c>
      <c r="C1139" s="134" t="s">
        <v>10839</v>
      </c>
      <c r="D1139" s="205" t="s">
        <v>6112</v>
      </c>
      <c r="E1139" s="135">
        <v>45582</v>
      </c>
      <c r="F1139" s="203">
        <v>45586</v>
      </c>
      <c r="G1139" s="203">
        <v>45646</v>
      </c>
      <c r="H1139" s="201" t="s">
        <v>416</v>
      </c>
      <c r="I1139" s="206" t="s">
        <v>9646</v>
      </c>
      <c r="J1139" s="134" t="s">
        <v>10840</v>
      </c>
      <c r="K1139" s="271">
        <v>52801014</v>
      </c>
      <c r="L1139" s="201">
        <v>1</v>
      </c>
      <c r="M1139" s="272" t="s">
        <v>97</v>
      </c>
      <c r="N1139" s="208" t="s">
        <v>5078</v>
      </c>
      <c r="O1139" s="218" t="s">
        <v>427</v>
      </c>
      <c r="P1139" s="201" t="s">
        <v>6202</v>
      </c>
      <c r="Q1139" s="201" t="s">
        <v>10397</v>
      </c>
      <c r="R1139" s="210">
        <v>60</v>
      </c>
      <c r="S1139" s="201" t="s">
        <v>9463</v>
      </c>
      <c r="T1139" s="273" t="s">
        <v>9944</v>
      </c>
      <c r="U1139" s="274">
        <v>2024003685</v>
      </c>
      <c r="V1139" s="273" t="s">
        <v>9944</v>
      </c>
      <c r="W1139" s="275">
        <v>45583</v>
      </c>
      <c r="X1139" s="276" t="s">
        <v>103</v>
      </c>
      <c r="Y1139" s="313" t="s">
        <v>9947</v>
      </c>
      <c r="Z1139" s="215" t="s">
        <v>9944</v>
      </c>
      <c r="AA1139" s="216">
        <v>0</v>
      </c>
      <c r="AB1139" s="217">
        <v>0</v>
      </c>
      <c r="AC1139" s="216">
        <v>0</v>
      </c>
      <c r="AD1139" s="216">
        <v>0</v>
      </c>
      <c r="AE1139" s="216">
        <v>0</v>
      </c>
      <c r="AF1139" s="216">
        <v>0</v>
      </c>
      <c r="AG1139" s="216">
        <v>0</v>
      </c>
      <c r="AH1139" s="216">
        <v>0</v>
      </c>
      <c r="AI1139" s="216">
        <v>0</v>
      </c>
      <c r="AJ1139" s="216">
        <v>0</v>
      </c>
      <c r="AK1139" s="209" t="s">
        <v>104</v>
      </c>
      <c r="AL1139" s="191" t="s">
        <v>10841</v>
      </c>
      <c r="AM1139" s="201" t="s">
        <v>8733</v>
      </c>
      <c r="AN1139" s="207">
        <v>1088245667</v>
      </c>
      <c r="AO1139" s="209" t="s">
        <v>114</v>
      </c>
      <c r="AP1139" s="201" t="s">
        <v>114</v>
      </c>
      <c r="AQ1139" s="277" t="s">
        <v>114</v>
      </c>
      <c r="AR1139" s="209" t="s">
        <v>114</v>
      </c>
      <c r="AS1139" s="201" t="s">
        <v>578</v>
      </c>
      <c r="AT1139" s="209" t="s">
        <v>578</v>
      </c>
      <c r="AU1139" s="209" t="s">
        <v>392</v>
      </c>
      <c r="AV1139" s="201" t="s">
        <v>9324</v>
      </c>
      <c r="AW1139" s="201" t="s">
        <v>9324</v>
      </c>
      <c r="AX1139" s="201" t="s">
        <v>578</v>
      </c>
      <c r="AY1139" s="201" t="s">
        <v>108</v>
      </c>
      <c r="AZ1139" s="240" t="s">
        <v>9324</v>
      </c>
      <c r="BA1139" s="201" t="s">
        <v>9324</v>
      </c>
      <c r="BB1139" s="241"/>
      <c r="BC1139" s="240" t="s">
        <v>9324</v>
      </c>
      <c r="BD1139" s="210" t="s">
        <v>9324</v>
      </c>
      <c r="BE1139" s="210" t="s">
        <v>9324</v>
      </c>
      <c r="BF1139" s="210" t="s">
        <v>9324</v>
      </c>
      <c r="BG1139" s="240" t="s">
        <v>9324</v>
      </c>
      <c r="BH1139" s="221" t="s">
        <v>9944</v>
      </c>
      <c r="BI1139" s="296" t="s">
        <v>135</v>
      </c>
      <c r="BJ1139" s="201" t="s">
        <v>9324</v>
      </c>
      <c r="BK1139" s="208" t="s">
        <v>114</v>
      </c>
      <c r="BL1139" s="240" t="s">
        <v>9324</v>
      </c>
      <c r="BM1139" s="161" t="s">
        <v>136</v>
      </c>
      <c r="BN1139" s="292" t="s">
        <v>161</v>
      </c>
      <c r="BO1139" s="208" t="s">
        <v>9675</v>
      </c>
      <c r="BP1139" s="208" t="s">
        <v>10061</v>
      </c>
      <c r="BQ1139" s="208">
        <v>44</v>
      </c>
      <c r="BR1139" s="208">
        <v>29534</v>
      </c>
      <c r="BS1139" s="208" t="s">
        <v>108</v>
      </c>
      <c r="BT1139" s="208" t="s">
        <v>108</v>
      </c>
      <c r="BU1139" s="237" t="s">
        <v>108</v>
      </c>
      <c r="BV1139" s="208" t="s">
        <v>108</v>
      </c>
      <c r="BW1139" s="278" t="s">
        <v>108</v>
      </c>
      <c r="BX1139" s="224" t="s">
        <v>10842</v>
      </c>
      <c r="BY1139" s="208">
        <v>3144353784</v>
      </c>
      <c r="BZ1139" s="329" t="s">
        <v>10843</v>
      </c>
      <c r="CA1139" s="157" t="s">
        <v>5887</v>
      </c>
      <c r="CB1139" s="157" t="s">
        <v>109</v>
      </c>
      <c r="CC1139" s="157" t="s">
        <v>109</v>
      </c>
      <c r="CD1139" s="157"/>
      <c r="CE1139" s="157"/>
      <c r="CF1139" s="157"/>
      <c r="CG1139" s="157"/>
      <c r="CH1139" s="157"/>
      <c r="CI1139" s="157"/>
      <c r="CJ1139" s="157"/>
      <c r="CK1139" s="157"/>
      <c r="CL1139" s="157"/>
      <c r="CM1139" s="157" t="s">
        <v>109</v>
      </c>
      <c r="CN1139" s="157"/>
      <c r="CO1139" s="297"/>
      <c r="CP1139" s="297"/>
      <c r="CQ1139" s="297"/>
      <c r="CR1139" s="297"/>
      <c r="CS1139" s="297"/>
      <c r="CT1139" s="297"/>
      <c r="CU1139" s="297"/>
      <c r="CV1139" s="297"/>
      <c r="CW1139" s="297"/>
      <c r="CX1139" s="297"/>
      <c r="CY1139" s="297"/>
      <c r="CZ1139" s="297"/>
      <c r="DA1139" s="297"/>
      <c r="DB1139" s="297"/>
      <c r="DC1139" s="297"/>
      <c r="DD1139" s="297"/>
      <c r="DE1139" s="297"/>
      <c r="DF1139" s="297"/>
      <c r="DG1139" s="297"/>
      <c r="DH1139" s="297"/>
      <c r="DI1139" s="297"/>
      <c r="DJ1139" s="297"/>
      <c r="DK1139" s="297"/>
      <c r="DL1139" s="297"/>
      <c r="DM1139" s="297"/>
      <c r="DN1139" s="297"/>
      <c r="DO1139" s="297"/>
      <c r="DP1139" s="297"/>
      <c r="DQ1139" s="297"/>
      <c r="DR1139" s="297"/>
      <c r="DS1139" s="297"/>
      <c r="DT1139" s="297"/>
      <c r="DU1139" s="297"/>
      <c r="DV1139" s="297"/>
      <c r="DW1139" s="297"/>
      <c r="DX1139" s="297"/>
      <c r="DY1139" s="297"/>
      <c r="DZ1139" s="297"/>
      <c r="EA1139" s="297"/>
      <c r="EB1139" s="297"/>
      <c r="EC1139" s="297"/>
      <c r="ED1139" s="297"/>
      <c r="EE1139" s="297"/>
      <c r="EF1139" s="297"/>
      <c r="EG1139" s="297"/>
      <c r="EH1139" s="297"/>
      <c r="EI1139" s="297"/>
      <c r="EJ1139" s="297"/>
      <c r="EK1139" s="297"/>
      <c r="EL1139" s="297"/>
      <c r="EM1139" s="297"/>
      <c r="EN1139" s="297"/>
      <c r="EO1139" s="297"/>
      <c r="EP1139" s="297"/>
      <c r="EQ1139" s="297"/>
      <c r="ER1139" s="297"/>
      <c r="ES1139" s="297"/>
      <c r="ET1139" s="297"/>
      <c r="EU1139" s="297"/>
      <c r="EV1139" s="297"/>
      <c r="EW1139" s="297"/>
      <c r="EX1139" s="297"/>
      <c r="EY1139" s="297"/>
      <c r="EZ1139" s="297"/>
      <c r="FA1139" s="297"/>
      <c r="FB1139" s="297"/>
      <c r="FC1139" s="297"/>
      <c r="FD1139" s="297"/>
      <c r="FE1139" s="297"/>
      <c r="FF1139" s="297"/>
      <c r="FG1139" s="297"/>
      <c r="FH1139" s="297"/>
      <c r="FI1139" s="297"/>
      <c r="FJ1139" s="297"/>
      <c r="FK1139" s="297"/>
      <c r="FL1139" s="297"/>
      <c r="FM1139" s="297"/>
      <c r="FN1139" s="297"/>
      <c r="FO1139" s="297"/>
      <c r="FP1139" s="297"/>
      <c r="FQ1139" s="297"/>
      <c r="FR1139" s="297"/>
      <c r="FS1139" s="297"/>
    </row>
    <row r="1140" spans="1:9646" ht="45.75" customHeight="1">
      <c r="A1140" s="589">
        <f>1+A1139</f>
        <v>1139</v>
      </c>
      <c r="B1140" s="151" t="s">
        <v>10844</v>
      </c>
      <c r="C1140" s="134" t="s">
        <v>10845</v>
      </c>
      <c r="D1140" s="541" t="s">
        <v>6468</v>
      </c>
      <c r="E1140" s="135">
        <v>45582</v>
      </c>
      <c r="F1140" s="542">
        <v>45583</v>
      </c>
      <c r="G1140" s="542">
        <v>45646</v>
      </c>
      <c r="H1140" s="540" t="s">
        <v>416</v>
      </c>
      <c r="I1140" s="543" t="s">
        <v>9637</v>
      </c>
      <c r="J1140" s="134" t="s">
        <v>10846</v>
      </c>
      <c r="K1140" s="544">
        <v>1002683039</v>
      </c>
      <c r="L1140" s="540">
        <v>5</v>
      </c>
      <c r="M1140" s="545" t="s">
        <v>97</v>
      </c>
      <c r="N1140" s="343" t="s">
        <v>5078</v>
      </c>
      <c r="O1140" s="546" t="s">
        <v>783</v>
      </c>
      <c r="P1140" s="540" t="s">
        <v>10847</v>
      </c>
      <c r="Q1140" s="540" t="s">
        <v>9515</v>
      </c>
      <c r="R1140" s="547">
        <v>63</v>
      </c>
      <c r="S1140" s="540" t="s">
        <v>10848</v>
      </c>
      <c r="T1140" s="548" t="s">
        <v>10849</v>
      </c>
      <c r="U1140" s="549">
        <v>2024003683</v>
      </c>
      <c r="V1140" s="548" t="s">
        <v>10849</v>
      </c>
      <c r="W1140" s="550">
        <v>45583</v>
      </c>
      <c r="X1140" s="551" t="s">
        <v>103</v>
      </c>
      <c r="Y1140" s="552" t="s">
        <v>10850</v>
      </c>
      <c r="Z1140" s="553" t="s">
        <v>10849</v>
      </c>
      <c r="AA1140" s="554">
        <v>0</v>
      </c>
      <c r="AB1140" s="555">
        <v>0</v>
      </c>
      <c r="AC1140" s="554">
        <v>0</v>
      </c>
      <c r="AD1140" s="554">
        <v>0</v>
      </c>
      <c r="AE1140" s="554">
        <v>0</v>
      </c>
      <c r="AF1140" s="554">
        <v>0</v>
      </c>
      <c r="AG1140" s="554">
        <v>0</v>
      </c>
      <c r="AH1140" s="554">
        <v>0</v>
      </c>
      <c r="AI1140" s="554">
        <v>0</v>
      </c>
      <c r="AJ1140" s="554">
        <v>0</v>
      </c>
      <c r="AK1140" s="556" t="s">
        <v>104</v>
      </c>
      <c r="AL1140" s="557" t="s">
        <v>10851</v>
      </c>
      <c r="AM1140" s="540" t="s">
        <v>3413</v>
      </c>
      <c r="AN1140" s="558">
        <v>11202439</v>
      </c>
      <c r="AO1140" s="556" t="s">
        <v>114</v>
      </c>
      <c r="AP1140" s="540" t="s">
        <v>114</v>
      </c>
      <c r="AQ1140" s="559" t="s">
        <v>114</v>
      </c>
      <c r="AR1140" s="556" t="s">
        <v>114</v>
      </c>
      <c r="AS1140" s="540" t="s">
        <v>578</v>
      </c>
      <c r="AT1140" s="556" t="s">
        <v>578</v>
      </c>
      <c r="AU1140" s="556" t="s">
        <v>392</v>
      </c>
      <c r="AV1140" s="540" t="s">
        <v>9324</v>
      </c>
      <c r="AW1140" s="540" t="s">
        <v>9324</v>
      </c>
      <c r="AX1140" s="540" t="s">
        <v>578</v>
      </c>
      <c r="AY1140" s="540" t="s">
        <v>108</v>
      </c>
      <c r="AZ1140" s="560" t="s">
        <v>9324</v>
      </c>
      <c r="BA1140" s="540" t="s">
        <v>9324</v>
      </c>
      <c r="BB1140" s="561"/>
      <c r="BC1140" s="560" t="s">
        <v>9324</v>
      </c>
      <c r="BD1140" s="547" t="s">
        <v>9324</v>
      </c>
      <c r="BE1140" s="547" t="s">
        <v>9324</v>
      </c>
      <c r="BF1140" s="547" t="s">
        <v>9324</v>
      </c>
      <c r="BG1140" s="560" t="s">
        <v>9324</v>
      </c>
      <c r="BH1140" s="562" t="s">
        <v>10849</v>
      </c>
      <c r="BI1140" s="349" t="s">
        <v>113</v>
      </c>
      <c r="BJ1140" s="540" t="s">
        <v>9324</v>
      </c>
      <c r="BK1140" s="343" t="s">
        <v>114</v>
      </c>
      <c r="BL1140" s="560" t="s">
        <v>9324</v>
      </c>
      <c r="BM1140" s="166"/>
      <c r="BN1140" s="345" t="s">
        <v>161</v>
      </c>
      <c r="BO1140" s="343" t="s">
        <v>9998</v>
      </c>
      <c r="BP1140" s="343" t="s">
        <v>9999</v>
      </c>
      <c r="BQ1140" s="343">
        <v>21</v>
      </c>
      <c r="BR1140" s="343">
        <v>37666</v>
      </c>
      <c r="BS1140" s="343" t="s">
        <v>108</v>
      </c>
      <c r="BT1140" s="343" t="s">
        <v>108</v>
      </c>
      <c r="BU1140" s="346" t="s">
        <v>108</v>
      </c>
      <c r="BV1140" s="343" t="s">
        <v>108</v>
      </c>
      <c r="BW1140" s="341" t="s">
        <v>108</v>
      </c>
      <c r="BX1140" s="344" t="s">
        <v>10852</v>
      </c>
      <c r="BY1140" s="343">
        <v>3196984815</v>
      </c>
      <c r="BZ1140" s="350" t="s">
        <v>10853</v>
      </c>
      <c r="CA1140" s="358" t="s">
        <v>109</v>
      </c>
      <c r="CB1140" s="358" t="s">
        <v>5887</v>
      </c>
      <c r="CC1140" s="358" t="s">
        <v>109</v>
      </c>
      <c r="CD1140" s="359"/>
      <c r="CE1140" s="157"/>
      <c r="CF1140" s="157"/>
      <c r="CG1140" s="157"/>
      <c r="CH1140" s="157"/>
      <c r="CI1140" s="157"/>
      <c r="CJ1140" s="157"/>
      <c r="CK1140" s="157"/>
      <c r="CL1140" s="157"/>
      <c r="CM1140" s="157" t="s">
        <v>109</v>
      </c>
      <c r="CN1140" s="157"/>
      <c r="CO1140" s="50"/>
      <c r="CP1140" s="50"/>
      <c r="CQ1140" s="50"/>
      <c r="CR1140" s="50"/>
      <c r="CS1140" s="50"/>
      <c r="CT1140" s="50"/>
      <c r="CU1140" s="50"/>
      <c r="CV1140" s="50"/>
      <c r="CW1140" s="50"/>
      <c r="CX1140" s="50"/>
      <c r="CY1140" s="50"/>
      <c r="CZ1140" s="50"/>
      <c r="DA1140" s="50"/>
      <c r="DB1140" s="50"/>
      <c r="DC1140" s="50"/>
      <c r="DD1140" s="50"/>
      <c r="DE1140" s="50"/>
      <c r="DF1140" s="50"/>
      <c r="DG1140" s="50"/>
      <c r="DH1140" s="50"/>
      <c r="DI1140" s="50"/>
      <c r="DJ1140" s="50"/>
      <c r="DK1140" s="50"/>
      <c r="DL1140" s="50"/>
      <c r="DM1140" s="50"/>
      <c r="DN1140" s="50"/>
      <c r="DO1140" s="50"/>
      <c r="DP1140" s="50"/>
      <c r="DQ1140" s="50"/>
      <c r="DR1140" s="50"/>
      <c r="DS1140" s="50"/>
      <c r="DT1140" s="50"/>
      <c r="DU1140" s="50"/>
      <c r="DV1140" s="50"/>
      <c r="DW1140" s="50"/>
      <c r="DX1140" s="50"/>
      <c r="DY1140" s="50"/>
      <c r="DZ1140" s="50"/>
      <c r="EA1140" s="50"/>
      <c r="EB1140" s="50"/>
      <c r="EC1140" s="50"/>
      <c r="ED1140" s="50"/>
      <c r="EE1140" s="50"/>
      <c r="EF1140" s="297"/>
      <c r="EG1140" s="297"/>
      <c r="EH1140" s="297"/>
      <c r="EI1140" s="297"/>
      <c r="EJ1140" s="297"/>
      <c r="EK1140" s="297"/>
      <c r="EL1140" s="297"/>
      <c r="EM1140" s="297"/>
      <c r="EN1140" s="297"/>
      <c r="EO1140" s="297"/>
      <c r="EP1140" s="297"/>
      <c r="EQ1140" s="297"/>
      <c r="ER1140" s="297"/>
      <c r="ES1140" s="297"/>
      <c r="ET1140" s="297"/>
      <c r="EU1140" s="297"/>
      <c r="EV1140" s="297"/>
      <c r="EW1140" s="297"/>
      <c r="EX1140" s="297"/>
      <c r="EY1140" s="297"/>
      <c r="EZ1140" s="297"/>
      <c r="FA1140" s="297"/>
      <c r="FB1140" s="297"/>
      <c r="FC1140" s="297"/>
      <c r="FD1140" s="297"/>
      <c r="FE1140" s="297"/>
      <c r="FF1140" s="297"/>
      <c r="FG1140" s="297"/>
      <c r="FH1140" s="297"/>
      <c r="FI1140" s="297"/>
      <c r="FJ1140" s="297"/>
      <c r="FK1140" s="297"/>
      <c r="FL1140" s="297"/>
      <c r="FM1140" s="297"/>
      <c r="FN1140" s="297"/>
      <c r="FO1140" s="297"/>
      <c r="FP1140" s="297"/>
      <c r="FQ1140" s="297"/>
      <c r="FR1140" s="297"/>
      <c r="FS1140" s="297"/>
    </row>
    <row r="1141" spans="1:9646" ht="45.75" customHeight="1">
      <c r="A1141" s="589">
        <f>1+A1140</f>
        <v>1140</v>
      </c>
      <c r="B1141" s="151" t="s">
        <v>10854</v>
      </c>
      <c r="C1141" s="134" t="s">
        <v>10855</v>
      </c>
      <c r="D1141" s="138" t="s">
        <v>108</v>
      </c>
      <c r="E1141" s="135">
        <v>45583</v>
      </c>
      <c r="F1141" s="136">
        <v>45584</v>
      </c>
      <c r="G1141" s="136">
        <v>45657</v>
      </c>
      <c r="H1141" s="134" t="s">
        <v>416</v>
      </c>
      <c r="I1141" s="139" t="s">
        <v>6300</v>
      </c>
      <c r="J1141" s="158" t="s">
        <v>10856</v>
      </c>
      <c r="K1141" s="251">
        <v>860075558</v>
      </c>
      <c r="L1141" s="134">
        <v>1</v>
      </c>
      <c r="M1141" s="252" t="s">
        <v>123</v>
      </c>
      <c r="N1141" s="141" t="s">
        <v>5078</v>
      </c>
      <c r="O1141" s="151" t="s">
        <v>3608</v>
      </c>
      <c r="P1141" s="134" t="s">
        <v>10857</v>
      </c>
      <c r="Q1141" s="134" t="s">
        <v>10858</v>
      </c>
      <c r="R1141" s="143">
        <v>73</v>
      </c>
      <c r="S1141" s="134" t="s">
        <v>108</v>
      </c>
      <c r="T1141" s="253" t="s">
        <v>9694</v>
      </c>
      <c r="U1141" s="254" t="s">
        <v>108</v>
      </c>
      <c r="V1141" s="253" t="s">
        <v>10281</v>
      </c>
      <c r="W1141" s="255" t="s">
        <v>108</v>
      </c>
      <c r="X1141" s="256" t="s">
        <v>7215</v>
      </c>
      <c r="Y1141" s="314" t="s">
        <v>9899</v>
      </c>
      <c r="Z1141" s="148">
        <v>0</v>
      </c>
      <c r="AA1141" s="149">
        <v>0</v>
      </c>
      <c r="AB1141" s="150">
        <v>0</v>
      </c>
      <c r="AC1141" s="149">
        <v>0</v>
      </c>
      <c r="AD1141" s="149">
        <v>0</v>
      </c>
      <c r="AE1141" s="149">
        <v>0</v>
      </c>
      <c r="AF1141" s="149">
        <v>0</v>
      </c>
      <c r="AG1141" s="149">
        <v>0</v>
      </c>
      <c r="AH1141" s="149">
        <v>0</v>
      </c>
      <c r="AI1141" s="149">
        <v>0</v>
      </c>
      <c r="AJ1141" s="149">
        <v>0</v>
      </c>
      <c r="AK1141" s="142" t="s">
        <v>104</v>
      </c>
      <c r="AL1141" s="103" t="s">
        <v>10859</v>
      </c>
      <c r="AM1141" s="134" t="s">
        <v>6823</v>
      </c>
      <c r="AN1141" s="140">
        <v>80028843</v>
      </c>
      <c r="AO1141" s="142" t="s">
        <v>114</v>
      </c>
      <c r="AP1141" s="134" t="s">
        <v>114</v>
      </c>
      <c r="AQ1141" s="257" t="s">
        <v>114</v>
      </c>
      <c r="AR1141" s="142" t="s">
        <v>114</v>
      </c>
      <c r="AS1141" s="134" t="s">
        <v>114</v>
      </c>
      <c r="AT1141" s="142" t="s">
        <v>114</v>
      </c>
      <c r="AU1141" s="142" t="s">
        <v>392</v>
      </c>
      <c r="AV1141" s="134" t="s">
        <v>9324</v>
      </c>
      <c r="AW1141" s="134" t="s">
        <v>9324</v>
      </c>
      <c r="AX1141" s="134" t="s">
        <v>578</v>
      </c>
      <c r="AY1141" s="134" t="s">
        <v>108</v>
      </c>
      <c r="AZ1141" s="156" t="s">
        <v>9324</v>
      </c>
      <c r="BA1141" s="134" t="s">
        <v>9324</v>
      </c>
      <c r="BB1141" s="169"/>
      <c r="BC1141" s="156" t="s">
        <v>9324</v>
      </c>
      <c r="BD1141" s="143" t="s">
        <v>9324</v>
      </c>
      <c r="BE1141" s="143" t="s">
        <v>9324</v>
      </c>
      <c r="BF1141" s="143" t="s">
        <v>9324</v>
      </c>
      <c r="BG1141" s="156" t="s">
        <v>9324</v>
      </c>
      <c r="BH1141" s="153" t="s">
        <v>9694</v>
      </c>
      <c r="BI1141" s="438" t="s">
        <v>135</v>
      </c>
      <c r="BJ1141" s="134" t="s">
        <v>9324</v>
      </c>
      <c r="BK1141" s="141" t="s">
        <v>114</v>
      </c>
      <c r="BL1141" s="156" t="s">
        <v>9324</v>
      </c>
      <c r="BM1141" s="398" t="s">
        <v>136</v>
      </c>
      <c r="BN1141" s="170" t="s">
        <v>108</v>
      </c>
      <c r="BO1141" s="141" t="s">
        <v>108</v>
      </c>
      <c r="BP1141" s="141" t="s">
        <v>108</v>
      </c>
      <c r="BQ1141" s="141" t="s">
        <v>108</v>
      </c>
      <c r="BR1141" s="141" t="s">
        <v>108</v>
      </c>
      <c r="BS1141" s="141" t="s">
        <v>108</v>
      </c>
      <c r="BT1141" s="141" t="s">
        <v>108</v>
      </c>
      <c r="BU1141" s="166" t="s">
        <v>108</v>
      </c>
      <c r="BV1141" s="141" t="s">
        <v>108</v>
      </c>
      <c r="BW1141" s="114" t="s">
        <v>108</v>
      </c>
      <c r="BX1141" s="158" t="s">
        <v>10860</v>
      </c>
      <c r="BY1141" s="141">
        <v>8615555</v>
      </c>
      <c r="BZ1141" s="259" t="s">
        <v>10861</v>
      </c>
      <c r="CA1141" s="157"/>
      <c r="CB1141" s="157"/>
      <c r="CC1141" s="157"/>
      <c r="CD1141" s="157"/>
      <c r="CE1141" s="157"/>
      <c r="CF1141" s="157"/>
      <c r="CG1141" s="157"/>
      <c r="CH1141" s="157"/>
      <c r="CI1141" s="157"/>
      <c r="CJ1141" s="157"/>
      <c r="CK1141" s="157"/>
      <c r="CL1141" s="157"/>
      <c r="CM1141" s="157"/>
      <c r="CN1141" s="157"/>
      <c r="CO1141" s="297"/>
      <c r="CP1141" s="297"/>
      <c r="CQ1141" s="297"/>
      <c r="CR1141" s="297"/>
      <c r="CS1141" s="297"/>
      <c r="CT1141" s="297"/>
      <c r="CU1141" s="297"/>
      <c r="CV1141" s="297"/>
      <c r="CW1141" s="297"/>
      <c r="CX1141" s="297"/>
      <c r="CY1141" s="297"/>
      <c r="CZ1141" s="297"/>
      <c r="DA1141" s="297"/>
      <c r="DB1141" s="297"/>
      <c r="DC1141" s="297"/>
      <c r="DD1141" s="297"/>
      <c r="DE1141" s="297"/>
      <c r="DF1141" s="297"/>
      <c r="DG1141" s="297"/>
      <c r="DH1141" s="297"/>
      <c r="DI1141" s="297"/>
      <c r="DJ1141" s="297"/>
      <c r="DK1141" s="297"/>
      <c r="DL1141" s="297"/>
      <c r="DM1141" s="297"/>
      <c r="DN1141" s="297"/>
      <c r="DO1141" s="297"/>
      <c r="DP1141" s="297"/>
      <c r="DQ1141" s="297"/>
      <c r="DR1141" s="297"/>
      <c r="DS1141" s="297"/>
      <c r="DT1141" s="297"/>
      <c r="DU1141" s="297"/>
      <c r="DV1141" s="297"/>
      <c r="DW1141" s="297"/>
      <c r="DX1141" s="297"/>
      <c r="DY1141" s="297"/>
      <c r="DZ1141" s="297"/>
      <c r="EA1141" s="297"/>
      <c r="EB1141" s="297"/>
      <c r="EC1141" s="297"/>
      <c r="ED1141" s="297"/>
      <c r="EE1141" s="297"/>
      <c r="GV1141" s="351"/>
      <c r="GW1141" s="351"/>
      <c r="GX1141" s="351"/>
      <c r="GY1141" s="351"/>
      <c r="GZ1141" s="351"/>
      <c r="HA1141" s="351"/>
      <c r="HB1141" s="351"/>
      <c r="HC1141" s="351"/>
      <c r="HD1141" s="351"/>
      <c r="HE1141" s="351"/>
      <c r="HF1141" s="351"/>
      <c r="HG1141" s="351"/>
      <c r="HH1141" s="351"/>
      <c r="HI1141" s="351"/>
      <c r="HJ1141" s="351"/>
      <c r="HK1141" s="351"/>
      <c r="HL1141" s="351"/>
      <c r="HM1141" s="351"/>
      <c r="HN1141" s="351"/>
      <c r="HO1141" s="351"/>
      <c r="HP1141" s="351"/>
      <c r="HQ1141" s="351"/>
      <c r="HR1141" s="351"/>
      <c r="HS1141" s="351"/>
      <c r="HT1141" s="351"/>
      <c r="HU1141" s="351"/>
      <c r="HV1141" s="351"/>
      <c r="HW1141" s="351"/>
      <c r="HX1141" s="351"/>
      <c r="HY1141" s="351"/>
      <c r="HZ1141" s="351"/>
      <c r="IA1141" s="351"/>
      <c r="IB1141" s="351"/>
      <c r="IC1141" s="351"/>
      <c r="ID1141" s="351"/>
      <c r="IE1141" s="351"/>
      <c r="IF1141" s="351"/>
      <c r="IG1141" s="351"/>
      <c r="IH1141" s="351"/>
      <c r="II1141" s="351"/>
      <c r="IJ1141" s="351"/>
      <c r="IK1141" s="351"/>
      <c r="IL1141" s="351"/>
      <c r="IM1141" s="351"/>
      <c r="IN1141" s="351"/>
      <c r="IO1141" s="351"/>
      <c r="IP1141" s="351"/>
      <c r="IQ1141" s="351"/>
      <c r="IR1141" s="351"/>
      <c r="IS1141" s="351"/>
      <c r="IT1141" s="351"/>
      <c r="IU1141" s="351"/>
      <c r="IV1141" s="351"/>
      <c r="IW1141" s="351"/>
      <c r="IX1141" s="351"/>
      <c r="IY1141" s="351"/>
      <c r="IZ1141" s="351"/>
      <c r="JA1141" s="351"/>
      <c r="JB1141" s="351"/>
      <c r="JC1141" s="351"/>
      <c r="JD1141" s="351"/>
      <c r="JE1141" s="351"/>
      <c r="JF1141" s="351"/>
      <c r="JG1141" s="351"/>
      <c r="JH1141" s="351"/>
      <c r="JI1141" s="351"/>
      <c r="JJ1141" s="351"/>
      <c r="JK1141" s="351"/>
      <c r="JL1141" s="351"/>
      <c r="JM1141" s="351"/>
      <c r="JN1141" s="351"/>
      <c r="JO1141" s="351"/>
      <c r="JP1141" s="351"/>
      <c r="JQ1141" s="351"/>
      <c r="JR1141" s="351"/>
      <c r="JS1141" s="351"/>
      <c r="JT1141" s="351"/>
      <c r="JU1141" s="351"/>
      <c r="JV1141" s="351"/>
      <c r="JW1141" s="351"/>
      <c r="JX1141" s="351"/>
      <c r="JY1141" s="351"/>
      <c r="JZ1141" s="351"/>
      <c r="KA1141" s="351"/>
      <c r="KB1141" s="351"/>
      <c r="KC1141" s="351"/>
      <c r="KD1141" s="351"/>
      <c r="KE1141" s="351"/>
      <c r="KF1141" s="351"/>
      <c r="KG1141" s="351"/>
      <c r="KH1141" s="351"/>
      <c r="KI1141" s="351"/>
      <c r="KJ1141" s="351"/>
      <c r="KK1141" s="351"/>
      <c r="KL1141" s="351"/>
      <c r="KM1141" s="351"/>
      <c r="KN1141" s="351"/>
      <c r="KO1141" s="351"/>
      <c r="KP1141" s="351"/>
      <c r="KQ1141" s="351"/>
      <c r="KR1141" s="351"/>
      <c r="KS1141" s="351"/>
      <c r="KT1141" s="351"/>
      <c r="KU1141" s="351"/>
      <c r="KV1141" s="351"/>
      <c r="KW1141" s="351"/>
      <c r="KX1141" s="351"/>
      <c r="KY1141" s="351"/>
      <c r="KZ1141" s="351"/>
      <c r="LA1141" s="351"/>
      <c r="LB1141" s="351"/>
      <c r="LC1141" s="351"/>
      <c r="LD1141" s="351"/>
      <c r="LE1141" s="351"/>
      <c r="LF1141" s="351"/>
      <c r="LG1141" s="351"/>
      <c r="LH1141" s="351"/>
      <c r="LI1141" s="351"/>
      <c r="LJ1141" s="351"/>
      <c r="LK1141" s="351"/>
      <c r="LL1141" s="351"/>
      <c r="LM1141" s="351"/>
      <c r="LN1141" s="351"/>
      <c r="LO1141" s="351"/>
      <c r="LP1141" s="351"/>
      <c r="LQ1141" s="351"/>
      <c r="LR1141" s="351"/>
      <c r="LS1141" s="351"/>
      <c r="LT1141" s="351"/>
      <c r="LU1141" s="351"/>
      <c r="LV1141" s="351"/>
      <c r="LW1141" s="351"/>
      <c r="LX1141" s="351"/>
      <c r="LY1141" s="351"/>
      <c r="LZ1141" s="351"/>
      <c r="MA1141" s="351"/>
      <c r="MB1141" s="351"/>
      <c r="MC1141" s="351"/>
      <c r="MD1141" s="351"/>
      <c r="ME1141" s="351"/>
      <c r="MF1141" s="351"/>
      <c r="MG1141" s="351"/>
      <c r="MH1141" s="351"/>
      <c r="MI1141" s="351"/>
      <c r="MJ1141" s="351"/>
      <c r="MK1141" s="351"/>
      <c r="ML1141" s="351"/>
      <c r="MM1141" s="351"/>
      <c r="MN1141" s="351"/>
      <c r="MO1141" s="351"/>
      <c r="MP1141" s="351"/>
      <c r="MQ1141" s="351"/>
      <c r="MR1141" s="351"/>
      <c r="MS1141" s="351"/>
      <c r="MT1141" s="351"/>
      <c r="MU1141" s="351"/>
      <c r="MV1141" s="351"/>
      <c r="MW1141" s="351"/>
      <c r="MX1141" s="351"/>
      <c r="MY1141" s="351"/>
      <c r="MZ1141" s="351"/>
      <c r="NA1141" s="351"/>
      <c r="NB1141" s="351"/>
      <c r="NC1141" s="351"/>
      <c r="ND1141" s="351"/>
      <c r="NE1141" s="351"/>
      <c r="NF1141" s="351"/>
      <c r="NG1141" s="351"/>
      <c r="NH1141" s="351"/>
      <c r="NI1141" s="351"/>
      <c r="NJ1141" s="351"/>
      <c r="NK1141" s="351"/>
      <c r="NL1141" s="351"/>
      <c r="NM1141" s="351"/>
      <c r="NN1141" s="351"/>
      <c r="NO1141" s="351"/>
      <c r="NP1141" s="351"/>
      <c r="NQ1141" s="351"/>
      <c r="NR1141" s="351"/>
      <c r="NS1141" s="351"/>
      <c r="NT1141" s="351"/>
      <c r="NU1141" s="351"/>
      <c r="NV1141" s="351"/>
      <c r="NW1141" s="351"/>
      <c r="NX1141" s="351"/>
      <c r="NY1141" s="351"/>
      <c r="NZ1141" s="351"/>
      <c r="OA1141" s="351"/>
      <c r="OB1141" s="351"/>
      <c r="OC1141" s="351"/>
      <c r="OD1141" s="351"/>
      <c r="OE1141" s="351"/>
      <c r="OF1141" s="351"/>
      <c r="OG1141" s="351"/>
      <c r="OH1141" s="351"/>
      <c r="OI1141" s="351"/>
      <c r="OJ1141" s="351"/>
      <c r="OK1141" s="351"/>
      <c r="OL1141" s="351"/>
      <c r="OM1141" s="351"/>
      <c r="ON1141" s="351"/>
      <c r="OO1141" s="351"/>
      <c r="OP1141" s="351"/>
      <c r="OQ1141" s="351"/>
      <c r="OR1141" s="351"/>
      <c r="OS1141" s="351"/>
      <c r="OT1141" s="351"/>
      <c r="OU1141" s="351"/>
      <c r="OV1141" s="351"/>
      <c r="OW1141" s="351"/>
      <c r="OX1141" s="351"/>
      <c r="OY1141" s="351"/>
      <c r="OZ1141" s="351"/>
      <c r="PA1141" s="351"/>
      <c r="PB1141" s="351"/>
      <c r="PC1141" s="351"/>
      <c r="PD1141" s="351"/>
      <c r="PE1141" s="351"/>
      <c r="PF1141" s="351"/>
      <c r="PG1141" s="351"/>
      <c r="PH1141" s="351"/>
      <c r="PI1141" s="351"/>
      <c r="PJ1141" s="351"/>
      <c r="PK1141" s="351"/>
      <c r="PL1141" s="351"/>
      <c r="PM1141" s="351"/>
      <c r="PN1141" s="351"/>
      <c r="PO1141" s="351"/>
      <c r="PP1141" s="351"/>
      <c r="PQ1141" s="351"/>
      <c r="PR1141" s="351"/>
      <c r="PS1141" s="351"/>
      <c r="PT1141" s="351"/>
      <c r="PU1141" s="351"/>
      <c r="PV1141" s="351"/>
      <c r="PW1141" s="351"/>
      <c r="PX1141" s="351"/>
      <c r="PY1141" s="351"/>
      <c r="PZ1141" s="351"/>
      <c r="QA1141" s="351"/>
      <c r="QB1141" s="351"/>
      <c r="QC1141" s="351"/>
      <c r="QD1141" s="351"/>
      <c r="QE1141" s="351"/>
      <c r="QF1141" s="351"/>
      <c r="QG1141" s="351"/>
      <c r="QH1141" s="351"/>
      <c r="QI1141" s="351"/>
      <c r="QJ1141" s="351"/>
      <c r="QK1141" s="351"/>
      <c r="QL1141" s="351"/>
      <c r="QM1141" s="351"/>
      <c r="QN1141" s="351"/>
      <c r="QO1141" s="351"/>
      <c r="QP1141" s="351"/>
      <c r="QQ1141" s="351"/>
      <c r="QR1141" s="351"/>
      <c r="QS1141" s="351"/>
      <c r="QT1141" s="351"/>
      <c r="QU1141" s="351"/>
      <c r="QV1141" s="351"/>
      <c r="QW1141" s="351"/>
      <c r="QX1141" s="351"/>
      <c r="QY1141" s="351"/>
      <c r="QZ1141" s="351"/>
      <c r="RA1141" s="351"/>
      <c r="RB1141" s="351"/>
      <c r="RC1141" s="351"/>
      <c r="RD1141" s="351"/>
      <c r="RE1141" s="351"/>
      <c r="RF1141" s="351"/>
      <c r="RG1141" s="351"/>
      <c r="RH1141" s="351"/>
      <c r="RI1141" s="351"/>
      <c r="RJ1141" s="351"/>
      <c r="RK1141" s="351"/>
      <c r="RL1141" s="351"/>
      <c r="RM1141" s="351"/>
      <c r="RN1141" s="351"/>
      <c r="RO1141" s="351"/>
      <c r="RP1141" s="351"/>
      <c r="RQ1141" s="351"/>
      <c r="RR1141" s="351"/>
      <c r="RS1141" s="351"/>
      <c r="RT1141" s="351"/>
      <c r="RU1141" s="351"/>
      <c r="RV1141" s="351"/>
      <c r="RW1141" s="351"/>
      <c r="RX1141" s="351"/>
      <c r="RY1141" s="351"/>
      <c r="RZ1141" s="351"/>
      <c r="SA1141" s="351"/>
      <c r="SB1141" s="351"/>
      <c r="SC1141" s="351"/>
      <c r="SD1141" s="351"/>
      <c r="SE1141" s="351"/>
      <c r="SF1141" s="351"/>
      <c r="SG1141" s="351"/>
      <c r="SH1141" s="351"/>
      <c r="SI1141" s="351"/>
      <c r="SJ1141" s="351"/>
      <c r="SK1141" s="351"/>
      <c r="SL1141" s="351"/>
      <c r="SM1141" s="351"/>
      <c r="SN1141" s="351"/>
      <c r="SO1141" s="351"/>
      <c r="SP1141" s="351"/>
      <c r="SQ1141" s="351"/>
      <c r="SR1141" s="351"/>
      <c r="SS1141" s="351"/>
      <c r="ST1141" s="351"/>
      <c r="SU1141" s="351"/>
      <c r="SV1141" s="351"/>
      <c r="SW1141" s="351"/>
      <c r="SX1141" s="351"/>
      <c r="SY1141" s="351"/>
      <c r="SZ1141" s="351"/>
      <c r="TA1141" s="351"/>
      <c r="TB1141" s="351"/>
      <c r="TC1141" s="351"/>
      <c r="TD1141" s="351"/>
      <c r="TE1141" s="351"/>
      <c r="TF1141" s="351"/>
      <c r="TG1141" s="351"/>
      <c r="TH1141" s="351"/>
      <c r="TI1141" s="351"/>
      <c r="TJ1141" s="351"/>
      <c r="TK1141" s="351"/>
      <c r="TL1141" s="351"/>
      <c r="TM1141" s="351"/>
      <c r="TN1141" s="351"/>
      <c r="TO1141" s="351"/>
      <c r="TP1141" s="351"/>
      <c r="TQ1141" s="351"/>
      <c r="TR1141" s="351"/>
      <c r="TS1141" s="351"/>
      <c r="TT1141" s="351"/>
      <c r="TU1141" s="351"/>
      <c r="TV1141" s="351"/>
      <c r="TW1141" s="351"/>
      <c r="TX1141" s="351"/>
      <c r="TY1141" s="351"/>
      <c r="TZ1141" s="351"/>
      <c r="UA1141" s="351"/>
      <c r="UB1141" s="351"/>
      <c r="UC1141" s="351"/>
      <c r="UD1141" s="351"/>
      <c r="UE1141" s="351"/>
      <c r="UF1141" s="351"/>
      <c r="UG1141" s="351"/>
      <c r="UH1141" s="351"/>
      <c r="UI1141" s="351"/>
      <c r="UJ1141" s="351"/>
      <c r="UK1141" s="351"/>
      <c r="UL1141" s="351"/>
      <c r="UM1141" s="351"/>
      <c r="UN1141" s="351"/>
      <c r="UO1141" s="351"/>
      <c r="UP1141" s="351"/>
      <c r="UQ1141" s="351"/>
      <c r="UR1141" s="351"/>
      <c r="US1141" s="351"/>
      <c r="UT1141" s="351"/>
      <c r="UU1141" s="351"/>
      <c r="UV1141" s="351"/>
      <c r="UW1141" s="351"/>
      <c r="UX1141" s="351"/>
      <c r="UY1141" s="351"/>
      <c r="UZ1141" s="351"/>
      <c r="VA1141" s="351"/>
      <c r="VB1141" s="351"/>
      <c r="VC1141" s="351"/>
      <c r="VD1141" s="351"/>
      <c r="VE1141" s="351"/>
      <c r="VF1141" s="351"/>
      <c r="VG1141" s="351"/>
      <c r="VH1141" s="351"/>
      <c r="VI1141" s="351"/>
      <c r="VJ1141" s="351"/>
      <c r="VK1141" s="351"/>
      <c r="VL1141" s="351"/>
      <c r="VM1141" s="351"/>
      <c r="VN1141" s="351"/>
      <c r="VO1141" s="351"/>
      <c r="VP1141" s="351"/>
      <c r="VQ1141" s="351"/>
      <c r="VR1141" s="351"/>
      <c r="VS1141" s="351"/>
      <c r="VT1141" s="351"/>
      <c r="VU1141" s="351"/>
      <c r="VV1141" s="351"/>
      <c r="VW1141" s="351"/>
      <c r="VX1141" s="351"/>
      <c r="VY1141" s="351"/>
      <c r="VZ1141" s="351"/>
      <c r="WA1141" s="351"/>
      <c r="WB1141" s="351"/>
      <c r="WC1141" s="351"/>
      <c r="WD1141" s="351"/>
      <c r="WE1141" s="351"/>
      <c r="WF1141" s="351"/>
      <c r="WG1141" s="351"/>
      <c r="WH1141" s="351"/>
      <c r="WI1141" s="351"/>
      <c r="WJ1141" s="351"/>
      <c r="WK1141" s="351"/>
      <c r="WL1141" s="351"/>
      <c r="WM1141" s="351"/>
      <c r="WN1141" s="351"/>
      <c r="WO1141" s="351"/>
      <c r="WP1141" s="351"/>
      <c r="WQ1141" s="351"/>
      <c r="WR1141" s="351"/>
      <c r="WS1141" s="351"/>
      <c r="WT1141" s="351"/>
      <c r="WU1141" s="351"/>
      <c r="WV1141" s="351"/>
      <c r="WW1141" s="351"/>
      <c r="WX1141" s="351"/>
      <c r="WY1141" s="351"/>
      <c r="WZ1141" s="351"/>
      <c r="XA1141" s="351"/>
      <c r="XB1141" s="351"/>
      <c r="XC1141" s="351"/>
      <c r="XD1141" s="351"/>
      <c r="XE1141" s="351"/>
      <c r="XF1141" s="351"/>
      <c r="XG1141" s="351"/>
      <c r="XH1141" s="351"/>
      <c r="XI1141" s="351"/>
      <c r="XJ1141" s="351"/>
      <c r="XK1141" s="351"/>
      <c r="XL1141" s="351"/>
      <c r="XM1141" s="351"/>
      <c r="XN1141" s="351"/>
      <c r="XO1141" s="351"/>
      <c r="XP1141" s="351"/>
      <c r="XQ1141" s="351"/>
      <c r="XR1141" s="351"/>
      <c r="XS1141" s="351"/>
      <c r="XT1141" s="351"/>
      <c r="XU1141" s="351"/>
      <c r="XV1141" s="351"/>
      <c r="XW1141" s="351"/>
      <c r="XX1141" s="351"/>
      <c r="XY1141" s="351"/>
      <c r="XZ1141" s="351"/>
      <c r="YA1141" s="351"/>
      <c r="YB1141" s="351"/>
      <c r="YC1141" s="351"/>
      <c r="YD1141" s="351"/>
      <c r="YE1141" s="351"/>
      <c r="YF1141" s="351"/>
      <c r="YG1141" s="351"/>
      <c r="YH1141" s="351"/>
      <c r="YI1141" s="351"/>
      <c r="YJ1141" s="351"/>
      <c r="YK1141" s="351"/>
      <c r="YL1141" s="351"/>
      <c r="YM1141" s="351"/>
      <c r="YN1141" s="351"/>
      <c r="YO1141" s="351"/>
      <c r="YP1141" s="351"/>
      <c r="YQ1141" s="351"/>
      <c r="YR1141" s="351"/>
      <c r="YS1141" s="351"/>
      <c r="YT1141" s="351"/>
      <c r="YU1141" s="351"/>
      <c r="YV1141" s="351"/>
      <c r="YW1141" s="351"/>
      <c r="YX1141" s="351"/>
      <c r="YY1141" s="351"/>
      <c r="YZ1141" s="351"/>
      <c r="ZA1141" s="351"/>
      <c r="ZB1141" s="351"/>
      <c r="ZC1141" s="351"/>
      <c r="ZD1141" s="351"/>
      <c r="ZE1141" s="351"/>
      <c r="ZF1141" s="351"/>
      <c r="ZG1141" s="351"/>
      <c r="ZH1141" s="351"/>
      <c r="ZI1141" s="351"/>
      <c r="ZJ1141" s="351"/>
      <c r="ZK1141" s="351"/>
      <c r="ZL1141" s="351"/>
      <c r="ZM1141" s="351"/>
      <c r="ZN1141" s="351"/>
      <c r="ZO1141" s="351"/>
      <c r="ZP1141" s="351"/>
      <c r="ZQ1141" s="351"/>
      <c r="ZR1141" s="351"/>
      <c r="ZS1141" s="351"/>
      <c r="ZT1141" s="351"/>
      <c r="ZU1141" s="351"/>
      <c r="ZV1141" s="351"/>
      <c r="ZW1141" s="351"/>
      <c r="ZX1141" s="351"/>
      <c r="ZY1141" s="351"/>
      <c r="ZZ1141" s="351"/>
      <c r="AAA1141" s="351"/>
      <c r="AAB1141" s="351"/>
      <c r="AAC1141" s="351"/>
      <c r="AAD1141" s="351"/>
      <c r="AAE1141" s="351"/>
      <c r="AAF1141" s="351"/>
      <c r="AAG1141" s="351"/>
      <c r="AAH1141" s="351"/>
      <c r="AAI1141" s="351"/>
      <c r="AAJ1141" s="351"/>
      <c r="AAK1141" s="351"/>
      <c r="AAL1141" s="351"/>
      <c r="AAM1141" s="351"/>
      <c r="AAN1141" s="351"/>
      <c r="AAO1141" s="351"/>
      <c r="AAP1141" s="351"/>
      <c r="AAQ1141" s="351"/>
      <c r="AAR1141" s="351"/>
      <c r="AAS1141" s="351"/>
      <c r="AAT1141" s="351"/>
      <c r="AAU1141" s="351"/>
      <c r="AAV1141" s="351"/>
      <c r="AAW1141" s="351"/>
      <c r="AAX1141" s="351"/>
      <c r="AAY1141" s="351"/>
      <c r="AAZ1141" s="351"/>
      <c r="ABA1141" s="351"/>
      <c r="ABB1141" s="351"/>
      <c r="ABC1141" s="351"/>
      <c r="ABD1141" s="351"/>
      <c r="ABE1141" s="351"/>
      <c r="ABF1141" s="351"/>
      <c r="ABG1141" s="351"/>
      <c r="ABH1141" s="351"/>
      <c r="ABI1141" s="351"/>
      <c r="ABJ1141" s="351"/>
      <c r="ABK1141" s="351"/>
      <c r="ABL1141" s="351"/>
      <c r="ABM1141" s="351"/>
      <c r="ABN1141" s="351"/>
      <c r="ABO1141" s="351"/>
      <c r="ABP1141" s="351"/>
      <c r="ABQ1141" s="351"/>
      <c r="ABR1141" s="351"/>
      <c r="ABS1141" s="351"/>
      <c r="ABT1141" s="351"/>
      <c r="ABU1141" s="351"/>
      <c r="ABV1141" s="351"/>
      <c r="ABW1141" s="351"/>
      <c r="ABX1141" s="351"/>
      <c r="ABY1141" s="351"/>
      <c r="ABZ1141" s="351"/>
      <c r="ACA1141" s="351"/>
      <c r="ACB1141" s="351"/>
      <c r="ACC1141" s="351"/>
      <c r="ACD1141" s="351"/>
      <c r="ACE1141" s="351"/>
      <c r="ACF1141" s="351"/>
      <c r="ACG1141" s="351"/>
      <c r="ACH1141" s="351"/>
      <c r="ACI1141" s="351"/>
      <c r="ACJ1141" s="351"/>
      <c r="ACK1141" s="351"/>
      <c r="ACL1141" s="351"/>
      <c r="ACM1141" s="351"/>
      <c r="ACN1141" s="351"/>
      <c r="ACO1141" s="351"/>
      <c r="ACP1141" s="351"/>
      <c r="ACQ1141" s="351"/>
      <c r="ACR1141" s="351"/>
      <c r="ACS1141" s="351"/>
      <c r="ACT1141" s="351"/>
      <c r="ACU1141" s="351"/>
      <c r="ACV1141" s="351"/>
      <c r="ACW1141" s="351"/>
      <c r="ACX1141" s="351"/>
      <c r="ACY1141" s="351"/>
      <c r="ACZ1141" s="351"/>
      <c r="ADA1141" s="351"/>
      <c r="ADB1141" s="351"/>
      <c r="ADC1141" s="351"/>
      <c r="ADD1141" s="351"/>
      <c r="ADE1141" s="351"/>
      <c r="ADF1141" s="351"/>
      <c r="ADG1141" s="351"/>
      <c r="ADH1141" s="351"/>
      <c r="ADI1141" s="351"/>
      <c r="ADJ1141" s="351"/>
      <c r="ADK1141" s="351"/>
      <c r="ADL1141" s="351"/>
      <c r="ADM1141" s="351"/>
      <c r="ADN1141" s="351"/>
      <c r="ADO1141" s="351"/>
      <c r="ADP1141" s="351"/>
      <c r="ADQ1141" s="351"/>
      <c r="ADR1141" s="351"/>
      <c r="ADS1141" s="351"/>
      <c r="ADT1141" s="351"/>
      <c r="ADU1141" s="351"/>
      <c r="ADV1141" s="351"/>
      <c r="ADW1141" s="351"/>
      <c r="ADX1141" s="351"/>
      <c r="ADY1141" s="351"/>
      <c r="ADZ1141" s="351"/>
      <c r="AEA1141" s="351"/>
      <c r="AEB1141" s="351"/>
      <c r="AEC1141" s="351"/>
      <c r="AED1141" s="351"/>
      <c r="AEE1141" s="351"/>
      <c r="AEF1141" s="351"/>
      <c r="AEG1141" s="351"/>
      <c r="AEH1141" s="351"/>
      <c r="AEI1141" s="351"/>
      <c r="AEJ1141" s="351"/>
      <c r="AEK1141" s="351"/>
      <c r="AEL1141" s="351"/>
      <c r="AEM1141" s="351"/>
      <c r="AEN1141" s="351"/>
      <c r="AEO1141" s="351"/>
      <c r="AEP1141" s="351"/>
      <c r="AEQ1141" s="351"/>
      <c r="AER1141" s="351"/>
      <c r="AES1141" s="351"/>
      <c r="AET1141" s="351"/>
      <c r="AEU1141" s="351"/>
      <c r="AEV1141" s="351"/>
      <c r="AEW1141" s="351"/>
      <c r="AEX1141" s="351"/>
      <c r="AEY1141" s="351"/>
      <c r="AEZ1141" s="351"/>
      <c r="AFA1141" s="351"/>
      <c r="AFB1141" s="351"/>
      <c r="AFC1141" s="351"/>
      <c r="AFD1141" s="351"/>
      <c r="AFE1141" s="351"/>
      <c r="AFF1141" s="351"/>
      <c r="AFG1141" s="351"/>
      <c r="AFH1141" s="351"/>
      <c r="AFI1141" s="351"/>
      <c r="AFJ1141" s="351"/>
      <c r="AFK1141" s="351"/>
      <c r="AFL1141" s="351"/>
      <c r="AFM1141" s="351"/>
      <c r="AFN1141" s="351"/>
      <c r="AFO1141" s="351"/>
      <c r="AFP1141" s="351"/>
      <c r="AFQ1141" s="351"/>
      <c r="AFR1141" s="351"/>
      <c r="AFS1141" s="351"/>
      <c r="AFT1141" s="351"/>
      <c r="AFU1141" s="351"/>
      <c r="AFV1141" s="351"/>
      <c r="AFW1141" s="351"/>
      <c r="AFX1141" s="351"/>
      <c r="AFY1141" s="351"/>
      <c r="AFZ1141" s="351"/>
      <c r="AGA1141" s="351"/>
      <c r="AGB1141" s="351"/>
      <c r="AGC1141" s="351"/>
      <c r="AGD1141" s="351"/>
      <c r="AGE1141" s="351"/>
      <c r="AGF1141" s="351"/>
      <c r="AGG1141" s="351"/>
      <c r="AGH1141" s="351"/>
      <c r="AGI1141" s="351"/>
      <c r="AGJ1141" s="351"/>
      <c r="AGK1141" s="351"/>
      <c r="AGL1141" s="351"/>
      <c r="AGM1141" s="351"/>
      <c r="AGN1141" s="351"/>
      <c r="AGO1141" s="351"/>
      <c r="AGP1141" s="351"/>
      <c r="AGQ1141" s="351"/>
      <c r="AGR1141" s="351"/>
      <c r="AGS1141" s="351"/>
      <c r="AGT1141" s="351"/>
      <c r="AGU1141" s="351"/>
      <c r="AGV1141" s="351"/>
      <c r="AGW1141" s="351"/>
      <c r="AGX1141" s="351"/>
      <c r="AGY1141" s="351"/>
      <c r="AGZ1141" s="351"/>
      <c r="AHA1141" s="351"/>
      <c r="AHB1141" s="351"/>
      <c r="AHC1141" s="351"/>
      <c r="AHD1141" s="351"/>
      <c r="AHE1141" s="351"/>
      <c r="AHF1141" s="351"/>
      <c r="AHG1141" s="351"/>
      <c r="AHH1141" s="351"/>
      <c r="AHI1141" s="351"/>
      <c r="AHJ1141" s="351"/>
      <c r="AHK1141" s="351"/>
      <c r="AHL1141" s="351"/>
      <c r="AHM1141" s="351"/>
      <c r="AHN1141" s="351"/>
      <c r="AHO1141" s="351"/>
      <c r="AHP1141" s="351"/>
      <c r="AHQ1141" s="351"/>
      <c r="AHR1141" s="351"/>
      <c r="AHS1141" s="351"/>
      <c r="AHT1141" s="351"/>
      <c r="AHU1141" s="351"/>
      <c r="AHV1141" s="351"/>
      <c r="AHW1141" s="351"/>
      <c r="AHX1141" s="351"/>
      <c r="AHY1141" s="351"/>
      <c r="AHZ1141" s="351"/>
      <c r="AIA1141" s="351"/>
      <c r="AIB1141" s="351"/>
      <c r="AIC1141" s="351"/>
      <c r="AID1141" s="351"/>
      <c r="AIE1141" s="351"/>
      <c r="AIF1141" s="351"/>
      <c r="AIG1141" s="351"/>
      <c r="AIH1141" s="351"/>
      <c r="AII1141" s="351"/>
      <c r="AIJ1141" s="351"/>
      <c r="AIK1141" s="351"/>
      <c r="AIL1141" s="351"/>
      <c r="AIM1141" s="351"/>
      <c r="AIN1141" s="351"/>
      <c r="AIO1141" s="351"/>
      <c r="AIP1141" s="351"/>
      <c r="AIQ1141" s="351"/>
      <c r="AIR1141" s="351"/>
      <c r="AIS1141" s="351"/>
      <c r="AIT1141" s="351"/>
      <c r="AIU1141" s="351"/>
      <c r="AIV1141" s="351"/>
      <c r="AIW1141" s="351"/>
      <c r="AIX1141" s="351"/>
      <c r="AIY1141" s="351"/>
      <c r="AIZ1141" s="351"/>
      <c r="AJA1141" s="351"/>
      <c r="AJB1141" s="351"/>
      <c r="AJC1141" s="351"/>
      <c r="AJD1141" s="351"/>
      <c r="AJE1141" s="351"/>
      <c r="AJF1141" s="351"/>
      <c r="AJG1141" s="351"/>
      <c r="AJH1141" s="351"/>
      <c r="AJI1141" s="351"/>
      <c r="AJJ1141" s="351"/>
      <c r="AJK1141" s="351"/>
      <c r="AJL1141" s="351"/>
      <c r="AJM1141" s="351"/>
      <c r="AJN1141" s="351"/>
      <c r="AJO1141" s="351"/>
      <c r="AJP1141" s="351"/>
      <c r="AJQ1141" s="351"/>
      <c r="AJR1141" s="351"/>
      <c r="AJS1141" s="351"/>
      <c r="AJT1141" s="351"/>
      <c r="AJU1141" s="351"/>
      <c r="AJV1141" s="351"/>
      <c r="AJW1141" s="351"/>
      <c r="AJX1141" s="351"/>
      <c r="AJY1141" s="351"/>
      <c r="AJZ1141" s="351"/>
      <c r="AKA1141" s="351"/>
      <c r="AKB1141" s="351"/>
      <c r="AKC1141" s="351"/>
      <c r="AKD1141" s="351"/>
      <c r="AKE1141" s="351"/>
      <c r="AKF1141" s="351"/>
      <c r="AKG1141" s="351"/>
      <c r="AKH1141" s="351"/>
      <c r="AKI1141" s="351"/>
      <c r="AKJ1141" s="351"/>
      <c r="AKK1141" s="351"/>
      <c r="AKL1141" s="351"/>
      <c r="AKM1141" s="351"/>
      <c r="AKN1141" s="351"/>
      <c r="AKO1141" s="351"/>
      <c r="AKP1141" s="351"/>
      <c r="AKQ1141" s="351"/>
      <c r="AKR1141" s="351"/>
      <c r="AKS1141" s="351"/>
      <c r="AKT1141" s="351"/>
      <c r="AKU1141" s="351"/>
      <c r="AKV1141" s="351"/>
      <c r="AKW1141" s="351"/>
      <c r="AKX1141" s="351"/>
      <c r="AKY1141" s="351"/>
      <c r="AKZ1141" s="351"/>
      <c r="ALA1141" s="351"/>
      <c r="ALB1141" s="351"/>
      <c r="ALC1141" s="351"/>
      <c r="ALD1141" s="351"/>
      <c r="ALE1141" s="351"/>
      <c r="ALF1141" s="351"/>
      <c r="ALG1141" s="351"/>
      <c r="ALH1141" s="351"/>
      <c r="ALI1141" s="351"/>
      <c r="ALJ1141" s="351"/>
      <c r="ALK1141" s="351"/>
      <c r="ALL1141" s="351"/>
      <c r="ALM1141" s="351"/>
      <c r="ALN1141" s="351"/>
      <c r="ALO1141" s="351"/>
      <c r="ALP1141" s="351"/>
      <c r="ALQ1141" s="351"/>
      <c r="ALR1141" s="351"/>
      <c r="ALS1141" s="351"/>
      <c r="ALT1141" s="351"/>
      <c r="ALU1141" s="351"/>
      <c r="ALV1141" s="351"/>
      <c r="ALW1141" s="351"/>
      <c r="ALX1141" s="351"/>
      <c r="ALY1141" s="351"/>
      <c r="ALZ1141" s="351"/>
      <c r="AMA1141" s="351"/>
      <c r="AMB1141" s="351"/>
      <c r="AMC1141" s="351"/>
      <c r="AMD1141" s="351"/>
      <c r="AME1141" s="351"/>
      <c r="AMF1141" s="351"/>
      <c r="AMG1141" s="351"/>
      <c r="AMH1141" s="351"/>
      <c r="AMI1141" s="351"/>
      <c r="AMJ1141" s="351"/>
      <c r="AMK1141" s="351"/>
      <c r="AML1141" s="351"/>
      <c r="AMM1141" s="351"/>
      <c r="AMN1141" s="351"/>
      <c r="AMO1141" s="351"/>
      <c r="AMP1141" s="351"/>
      <c r="AMQ1141" s="351"/>
      <c r="AMR1141" s="351"/>
      <c r="AMS1141" s="351"/>
      <c r="AMT1141" s="351"/>
      <c r="AMU1141" s="351"/>
      <c r="AMV1141" s="351"/>
      <c r="AMW1141" s="351"/>
      <c r="AMX1141" s="351"/>
      <c r="AMY1141" s="351"/>
      <c r="AMZ1141" s="351"/>
      <c r="ANA1141" s="351"/>
      <c r="ANB1141" s="351"/>
      <c r="ANC1141" s="351"/>
      <c r="AND1141" s="351"/>
      <c r="ANE1141" s="351"/>
      <c r="ANF1141" s="351"/>
      <c r="ANG1141" s="351"/>
      <c r="ANH1141" s="351"/>
      <c r="ANI1141" s="351"/>
      <c r="ANJ1141" s="351"/>
      <c r="ANK1141" s="351"/>
      <c r="ANL1141" s="351"/>
      <c r="ANM1141" s="351"/>
      <c r="ANN1141" s="351"/>
      <c r="ANO1141" s="351"/>
      <c r="ANP1141" s="351"/>
      <c r="ANQ1141" s="351"/>
      <c r="ANR1141" s="351"/>
      <c r="ANS1141" s="351"/>
      <c r="ANT1141" s="351"/>
      <c r="ANU1141" s="351"/>
      <c r="ANV1141" s="351"/>
      <c r="ANW1141" s="351"/>
      <c r="ANX1141" s="351"/>
      <c r="ANY1141" s="351"/>
      <c r="ANZ1141" s="351"/>
      <c r="AOA1141" s="351"/>
      <c r="AOB1141" s="351"/>
      <c r="AOC1141" s="351"/>
      <c r="AOD1141" s="351"/>
      <c r="AOE1141" s="351"/>
      <c r="AOF1141" s="351"/>
      <c r="AOG1141" s="351"/>
      <c r="AOH1141" s="351"/>
      <c r="AOI1141" s="351"/>
      <c r="AOJ1141" s="351"/>
      <c r="AOK1141" s="351"/>
      <c r="AOL1141" s="351"/>
      <c r="AOM1141" s="351"/>
      <c r="AON1141" s="351"/>
      <c r="AOO1141" s="351"/>
      <c r="AOP1141" s="351"/>
      <c r="AOQ1141" s="351"/>
      <c r="AOR1141" s="351"/>
      <c r="AOS1141" s="351"/>
      <c r="AOT1141" s="351"/>
      <c r="AOU1141" s="351"/>
      <c r="AOV1141" s="351"/>
      <c r="AOW1141" s="351"/>
      <c r="AOX1141" s="351"/>
      <c r="AOY1141" s="351"/>
      <c r="AOZ1141" s="351"/>
      <c r="APA1141" s="351"/>
      <c r="APB1141" s="351"/>
      <c r="APC1141" s="351"/>
      <c r="APD1141" s="351"/>
      <c r="APE1141" s="351"/>
      <c r="APF1141" s="351"/>
      <c r="APG1141" s="351"/>
      <c r="APH1141" s="351"/>
      <c r="API1141" s="351"/>
      <c r="APJ1141" s="351"/>
      <c r="APK1141" s="351"/>
      <c r="APL1141" s="351"/>
      <c r="APM1141" s="351"/>
      <c r="APN1141" s="351"/>
      <c r="APO1141" s="351"/>
      <c r="APP1141" s="351"/>
      <c r="APQ1141" s="351"/>
      <c r="APR1141" s="351"/>
      <c r="APS1141" s="351"/>
      <c r="APT1141" s="351"/>
      <c r="APU1141" s="351"/>
      <c r="APV1141" s="351"/>
      <c r="APW1141" s="351"/>
      <c r="APX1141" s="351"/>
      <c r="APY1141" s="351"/>
      <c r="APZ1141" s="351"/>
      <c r="AQA1141" s="351"/>
      <c r="AQB1141" s="351"/>
      <c r="AQC1141" s="351"/>
      <c r="AQD1141" s="351"/>
      <c r="AQE1141" s="351"/>
      <c r="AQF1141" s="351"/>
      <c r="AQG1141" s="351"/>
      <c r="AQH1141" s="351"/>
      <c r="AQI1141" s="351"/>
      <c r="AQJ1141" s="351"/>
      <c r="AQK1141" s="351"/>
      <c r="AQL1141" s="351"/>
      <c r="AQM1141" s="351"/>
      <c r="AQN1141" s="351"/>
      <c r="AQO1141" s="351"/>
      <c r="AQP1141" s="351"/>
      <c r="AQQ1141" s="351"/>
      <c r="AQR1141" s="351"/>
      <c r="AQS1141" s="351"/>
      <c r="AQT1141" s="351"/>
      <c r="AQU1141" s="351"/>
      <c r="AQV1141" s="351"/>
      <c r="AQW1141" s="351"/>
      <c r="AQX1141" s="351"/>
      <c r="AQY1141" s="351"/>
      <c r="AQZ1141" s="351"/>
      <c r="ARA1141" s="351"/>
      <c r="ARB1141" s="351"/>
      <c r="ARC1141" s="351"/>
      <c r="ARD1141" s="351"/>
      <c r="ARE1141" s="351"/>
      <c r="ARF1141" s="351"/>
      <c r="ARG1141" s="351"/>
      <c r="ARH1141" s="351"/>
      <c r="ARI1141" s="351"/>
      <c r="ARJ1141" s="351"/>
      <c r="ARK1141" s="351"/>
      <c r="ARL1141" s="351"/>
      <c r="ARM1141" s="351"/>
      <c r="ARN1141" s="351"/>
      <c r="ARO1141" s="351"/>
      <c r="ARP1141" s="351"/>
      <c r="ARQ1141" s="351"/>
      <c r="ARR1141" s="351"/>
      <c r="ARS1141" s="351"/>
      <c r="ART1141" s="351"/>
      <c r="ARU1141" s="351"/>
      <c r="ARV1141" s="351"/>
      <c r="ARW1141" s="351"/>
      <c r="ARX1141" s="351"/>
      <c r="ARY1141" s="351"/>
      <c r="ARZ1141" s="351"/>
      <c r="ASA1141" s="351"/>
      <c r="ASB1141" s="351"/>
      <c r="ASC1141" s="351"/>
      <c r="ASD1141" s="351"/>
      <c r="ASE1141" s="351"/>
      <c r="ASF1141" s="351"/>
      <c r="ASG1141" s="351"/>
      <c r="ASH1141" s="351"/>
      <c r="ASI1141" s="351"/>
      <c r="ASJ1141" s="351"/>
      <c r="ASK1141" s="351"/>
      <c r="ASL1141" s="351"/>
      <c r="ASM1141" s="351"/>
      <c r="ASN1141" s="351"/>
      <c r="ASO1141" s="351"/>
      <c r="ASP1141" s="351"/>
      <c r="ASQ1141" s="351"/>
      <c r="ASR1141" s="351"/>
      <c r="ASS1141" s="351"/>
      <c r="AST1141" s="351"/>
      <c r="ASU1141" s="351"/>
      <c r="ASV1141" s="351"/>
      <c r="ASW1141" s="351"/>
      <c r="ASX1141" s="351"/>
      <c r="ASY1141" s="351"/>
      <c r="ASZ1141" s="351"/>
      <c r="ATA1141" s="351"/>
      <c r="ATB1141" s="351"/>
      <c r="ATC1141" s="351"/>
      <c r="ATD1141" s="351"/>
      <c r="ATE1141" s="351"/>
      <c r="ATF1141" s="351"/>
      <c r="ATG1141" s="351"/>
      <c r="ATH1141" s="351"/>
      <c r="ATI1141" s="351"/>
      <c r="ATJ1141" s="351"/>
      <c r="ATK1141" s="351"/>
      <c r="ATL1141" s="351"/>
      <c r="ATM1141" s="351"/>
      <c r="ATN1141" s="351"/>
      <c r="ATO1141" s="351"/>
      <c r="ATP1141" s="351"/>
      <c r="ATQ1141" s="351"/>
      <c r="ATR1141" s="351"/>
      <c r="ATS1141" s="351"/>
      <c r="ATT1141" s="351"/>
      <c r="ATU1141" s="351"/>
      <c r="ATV1141" s="351"/>
      <c r="ATW1141" s="351"/>
      <c r="ATX1141" s="351"/>
      <c r="ATY1141" s="351"/>
      <c r="ATZ1141" s="351"/>
      <c r="AUA1141" s="351"/>
      <c r="AUB1141" s="351"/>
      <c r="AUC1141" s="351"/>
      <c r="AUD1141" s="351"/>
      <c r="AUE1141" s="351"/>
      <c r="AUF1141" s="351"/>
      <c r="AUG1141" s="351"/>
      <c r="AUH1141" s="351"/>
      <c r="AUI1141" s="351"/>
      <c r="AUJ1141" s="351"/>
      <c r="AUK1141" s="351"/>
      <c r="AUL1141" s="351"/>
      <c r="AUM1141" s="351"/>
      <c r="AUN1141" s="351"/>
      <c r="AUO1141" s="351"/>
      <c r="AUP1141" s="351"/>
      <c r="AUQ1141" s="351"/>
      <c r="AUR1141" s="351"/>
      <c r="AUS1141" s="351"/>
      <c r="AUT1141" s="351"/>
      <c r="AUU1141" s="351"/>
      <c r="AUV1141" s="351"/>
      <c r="AUW1141" s="351"/>
      <c r="AUX1141" s="351"/>
      <c r="AUY1141" s="351"/>
      <c r="AUZ1141" s="351"/>
      <c r="AVA1141" s="351"/>
      <c r="AVB1141" s="351"/>
      <c r="AVC1141" s="351"/>
      <c r="AVD1141" s="351"/>
      <c r="AVE1141" s="351"/>
      <c r="AVF1141" s="351"/>
      <c r="AVG1141" s="351"/>
      <c r="AVH1141" s="351"/>
      <c r="AVI1141" s="351"/>
      <c r="AVJ1141" s="351"/>
      <c r="AVK1141" s="351"/>
      <c r="AVL1141" s="351"/>
      <c r="AVM1141" s="351"/>
      <c r="AVN1141" s="351"/>
      <c r="AVO1141" s="351"/>
      <c r="AVP1141" s="351"/>
      <c r="AVQ1141" s="351"/>
      <c r="AVR1141" s="351"/>
      <c r="AVS1141" s="351"/>
      <c r="AVT1141" s="351"/>
      <c r="AVU1141" s="351"/>
      <c r="AVV1141" s="351"/>
      <c r="AVW1141" s="351"/>
      <c r="AVX1141" s="351"/>
      <c r="AVY1141" s="351"/>
      <c r="AVZ1141" s="351"/>
      <c r="AWA1141" s="351"/>
      <c r="AWB1141" s="351"/>
      <c r="AWC1141" s="351"/>
      <c r="AWD1141" s="351"/>
      <c r="AWE1141" s="351"/>
      <c r="AWF1141" s="351"/>
      <c r="AWG1141" s="351"/>
      <c r="AWH1141" s="351"/>
      <c r="AWI1141" s="351"/>
      <c r="AWJ1141" s="351"/>
      <c r="AWK1141" s="351"/>
      <c r="AWL1141" s="351"/>
      <c r="AWM1141" s="351"/>
      <c r="AWN1141" s="351"/>
      <c r="AWO1141" s="351"/>
      <c r="AWP1141" s="351"/>
      <c r="AWQ1141" s="351"/>
      <c r="AWR1141" s="351"/>
      <c r="AWS1141" s="351"/>
      <c r="AWT1141" s="351"/>
      <c r="AWU1141" s="351"/>
      <c r="AWV1141" s="351"/>
      <c r="AWW1141" s="351"/>
      <c r="AWX1141" s="351"/>
      <c r="AWY1141" s="351"/>
      <c r="AWZ1141" s="351"/>
      <c r="AXA1141" s="351"/>
      <c r="AXB1141" s="351"/>
      <c r="AXC1141" s="351"/>
      <c r="AXD1141" s="351"/>
      <c r="AXE1141" s="351"/>
      <c r="AXF1141" s="351"/>
      <c r="AXG1141" s="351"/>
      <c r="AXH1141" s="351"/>
      <c r="AXI1141" s="351"/>
      <c r="AXJ1141" s="351"/>
      <c r="AXK1141" s="351"/>
      <c r="AXL1141" s="351"/>
      <c r="AXM1141" s="351"/>
      <c r="AXN1141" s="351"/>
      <c r="AXO1141" s="351"/>
      <c r="AXP1141" s="351"/>
      <c r="AXQ1141" s="351"/>
      <c r="AXR1141" s="351"/>
      <c r="AXS1141" s="351"/>
      <c r="AXT1141" s="351"/>
      <c r="AXU1141" s="351"/>
      <c r="AXV1141" s="351"/>
      <c r="AXW1141" s="351"/>
      <c r="AXX1141" s="351"/>
      <c r="AXY1141" s="351"/>
      <c r="AXZ1141" s="351"/>
      <c r="AYA1141" s="351"/>
      <c r="AYB1141" s="351"/>
      <c r="AYC1141" s="351"/>
      <c r="AYD1141" s="351"/>
      <c r="AYE1141" s="351"/>
      <c r="AYF1141" s="351"/>
      <c r="AYG1141" s="351"/>
      <c r="AYH1141" s="351"/>
      <c r="AYI1141" s="351"/>
      <c r="AYJ1141" s="351"/>
      <c r="AYK1141" s="351"/>
      <c r="AYL1141" s="351"/>
      <c r="AYM1141" s="351"/>
      <c r="AYN1141" s="351"/>
      <c r="AYO1141" s="351"/>
      <c r="AYP1141" s="351"/>
      <c r="AYQ1141" s="351"/>
      <c r="AYR1141" s="351"/>
      <c r="AYS1141" s="351"/>
      <c r="AYT1141" s="351"/>
      <c r="AYU1141" s="351"/>
      <c r="AYV1141" s="351"/>
      <c r="AYW1141" s="351"/>
      <c r="AYX1141" s="351"/>
      <c r="AYY1141" s="351"/>
      <c r="AYZ1141" s="351"/>
      <c r="AZA1141" s="351"/>
      <c r="AZB1141" s="351"/>
      <c r="AZC1141" s="351"/>
      <c r="AZD1141" s="351"/>
      <c r="AZE1141" s="351"/>
      <c r="AZF1141" s="351"/>
      <c r="AZG1141" s="351"/>
      <c r="AZH1141" s="351"/>
      <c r="AZI1141" s="351"/>
      <c r="AZJ1141" s="351"/>
      <c r="AZK1141" s="351"/>
      <c r="AZL1141" s="351"/>
      <c r="AZM1141" s="351"/>
      <c r="AZN1141" s="351"/>
      <c r="AZO1141" s="351"/>
      <c r="AZP1141" s="351"/>
      <c r="AZQ1141" s="351"/>
      <c r="AZR1141" s="351"/>
      <c r="AZS1141" s="351"/>
      <c r="AZT1141" s="351"/>
      <c r="AZU1141" s="351"/>
      <c r="AZV1141" s="351"/>
      <c r="AZW1141" s="351"/>
      <c r="AZX1141" s="351"/>
      <c r="AZY1141" s="351"/>
      <c r="AZZ1141" s="351"/>
      <c r="BAA1141" s="351"/>
      <c r="BAB1141" s="351"/>
      <c r="BAC1141" s="351"/>
      <c r="BAD1141" s="351"/>
      <c r="BAE1141" s="351"/>
      <c r="BAF1141" s="351"/>
      <c r="BAG1141" s="351"/>
      <c r="BAH1141" s="351"/>
      <c r="BAI1141" s="351"/>
      <c r="BAJ1141" s="351"/>
      <c r="BAK1141" s="351"/>
      <c r="BAL1141" s="351"/>
      <c r="BAM1141" s="351"/>
      <c r="BAN1141" s="351"/>
      <c r="BAO1141" s="351"/>
      <c r="BAP1141" s="351"/>
      <c r="BAQ1141" s="351"/>
      <c r="BAR1141" s="351"/>
      <c r="BAS1141" s="351"/>
      <c r="BAT1141" s="351"/>
      <c r="BAU1141" s="351"/>
      <c r="BAV1141" s="351"/>
      <c r="BAW1141" s="351"/>
      <c r="BAX1141" s="351"/>
      <c r="BAY1141" s="351"/>
      <c r="BAZ1141" s="351"/>
      <c r="BBA1141" s="351"/>
      <c r="BBB1141" s="351"/>
      <c r="BBC1141" s="351"/>
      <c r="BBD1141" s="351"/>
      <c r="BBE1141" s="351"/>
      <c r="BBF1141" s="351"/>
      <c r="BBG1141" s="351"/>
      <c r="BBH1141" s="351"/>
      <c r="BBI1141" s="351"/>
      <c r="BBJ1141" s="351"/>
      <c r="BBK1141" s="351"/>
      <c r="BBL1141" s="351"/>
      <c r="BBM1141" s="351"/>
      <c r="BBN1141" s="351"/>
      <c r="BBO1141" s="351"/>
      <c r="BBP1141" s="351"/>
      <c r="BBQ1141" s="351"/>
      <c r="BBR1141" s="351"/>
      <c r="BBS1141" s="351"/>
      <c r="BBT1141" s="351"/>
      <c r="BBU1141" s="351"/>
      <c r="BBV1141" s="351"/>
      <c r="BBW1141" s="351"/>
      <c r="BBX1141" s="351"/>
      <c r="BBY1141" s="351"/>
      <c r="BBZ1141" s="351"/>
      <c r="BCA1141" s="351"/>
      <c r="BCB1141" s="351"/>
      <c r="BCC1141" s="351"/>
      <c r="BCD1141" s="351"/>
      <c r="BCE1141" s="351"/>
      <c r="BCF1141" s="351"/>
      <c r="BCG1141" s="351"/>
      <c r="BCH1141" s="351"/>
      <c r="BCI1141" s="351"/>
      <c r="BCJ1141" s="351"/>
      <c r="BCK1141" s="351"/>
      <c r="BCL1141" s="351"/>
      <c r="BCM1141" s="351"/>
      <c r="BCN1141" s="351"/>
      <c r="BCO1141" s="351"/>
      <c r="BCP1141" s="351"/>
      <c r="BCQ1141" s="351"/>
      <c r="BCR1141" s="351"/>
      <c r="BCS1141" s="351"/>
      <c r="BCT1141" s="351"/>
      <c r="BCU1141" s="351"/>
      <c r="BCV1141" s="351"/>
      <c r="BCW1141" s="351"/>
      <c r="BCX1141" s="351"/>
      <c r="BCY1141" s="351"/>
      <c r="BCZ1141" s="351"/>
      <c r="BDA1141" s="351"/>
      <c r="BDB1141" s="351"/>
      <c r="BDC1141" s="351"/>
      <c r="BDD1141" s="351"/>
      <c r="BDE1141" s="351"/>
      <c r="BDF1141" s="351"/>
      <c r="BDG1141" s="351"/>
      <c r="BDH1141" s="351"/>
      <c r="BDI1141" s="351"/>
      <c r="BDJ1141" s="351"/>
      <c r="BDK1141" s="351"/>
      <c r="BDL1141" s="351"/>
      <c r="BDM1141" s="351"/>
      <c r="BDN1141" s="351"/>
      <c r="BDO1141" s="351"/>
      <c r="BDP1141" s="351"/>
      <c r="BDQ1141" s="351"/>
      <c r="BDR1141" s="351"/>
      <c r="BDS1141" s="351"/>
      <c r="BDT1141" s="351"/>
      <c r="BDU1141" s="351"/>
      <c r="BDV1141" s="351"/>
      <c r="BDW1141" s="351"/>
      <c r="BDX1141" s="351"/>
      <c r="BDY1141" s="351"/>
      <c r="BDZ1141" s="351"/>
      <c r="BEA1141" s="351"/>
      <c r="BEB1141" s="351"/>
      <c r="BEC1141" s="351"/>
      <c r="BED1141" s="351"/>
      <c r="BEE1141" s="351"/>
      <c r="BEF1141" s="351"/>
      <c r="BEG1141" s="351"/>
      <c r="BEH1141" s="351"/>
      <c r="BEI1141" s="351"/>
      <c r="BEJ1141" s="351"/>
      <c r="BEK1141" s="351"/>
      <c r="BEL1141" s="351"/>
      <c r="BEM1141" s="351"/>
      <c r="BEN1141" s="351"/>
      <c r="BEO1141" s="351"/>
      <c r="BEP1141" s="351"/>
      <c r="BEQ1141" s="351"/>
      <c r="BER1141" s="351"/>
      <c r="BES1141" s="351"/>
      <c r="BET1141" s="351"/>
      <c r="BEU1141" s="351"/>
      <c r="BEV1141" s="351"/>
      <c r="BEW1141" s="351"/>
      <c r="BEX1141" s="351"/>
      <c r="BEY1141" s="351"/>
      <c r="BEZ1141" s="351"/>
      <c r="BFA1141" s="351"/>
      <c r="BFB1141" s="351"/>
      <c r="BFC1141" s="351"/>
      <c r="BFD1141" s="351"/>
      <c r="BFE1141" s="351"/>
      <c r="BFF1141" s="351"/>
      <c r="BFG1141" s="351"/>
      <c r="BFH1141" s="351"/>
      <c r="BFI1141" s="351"/>
      <c r="BFJ1141" s="351"/>
      <c r="BFK1141" s="351"/>
      <c r="BFL1141" s="351"/>
      <c r="BFM1141" s="351"/>
      <c r="BFN1141" s="351"/>
      <c r="BFO1141" s="351"/>
      <c r="BFP1141" s="351"/>
      <c r="BFQ1141" s="351"/>
      <c r="BFR1141" s="351"/>
      <c r="BFS1141" s="351"/>
      <c r="BFT1141" s="351"/>
      <c r="BFU1141" s="351"/>
      <c r="BFV1141" s="351"/>
      <c r="BFW1141" s="351"/>
      <c r="BFX1141" s="351"/>
      <c r="BFY1141" s="351"/>
      <c r="BFZ1141" s="351"/>
      <c r="BGA1141" s="351"/>
      <c r="BGB1141" s="351"/>
      <c r="BGC1141" s="351"/>
      <c r="BGD1141" s="351"/>
      <c r="BGE1141" s="351"/>
      <c r="BGF1141" s="351"/>
      <c r="BGG1141" s="351"/>
      <c r="BGH1141" s="351"/>
      <c r="BGI1141" s="351"/>
      <c r="BGJ1141" s="351"/>
      <c r="BGK1141" s="351"/>
      <c r="BGL1141" s="351"/>
      <c r="BGM1141" s="351"/>
      <c r="BGN1141" s="351"/>
      <c r="BGO1141" s="351"/>
      <c r="BGP1141" s="351"/>
      <c r="BGQ1141" s="351"/>
      <c r="BGR1141" s="351"/>
      <c r="BGS1141" s="351"/>
      <c r="BGT1141" s="351"/>
      <c r="BGU1141" s="351"/>
      <c r="BGV1141" s="351"/>
      <c r="BGW1141" s="351"/>
      <c r="BGX1141" s="351"/>
      <c r="BGY1141" s="351"/>
      <c r="BGZ1141" s="351"/>
      <c r="BHA1141" s="351"/>
      <c r="BHB1141" s="351"/>
      <c r="BHC1141" s="351"/>
      <c r="BHD1141" s="351"/>
      <c r="BHE1141" s="351"/>
      <c r="BHF1141" s="351"/>
      <c r="BHG1141" s="351"/>
      <c r="BHH1141" s="351"/>
      <c r="BHI1141" s="351"/>
      <c r="BHJ1141" s="351"/>
      <c r="BHK1141" s="351"/>
      <c r="BHL1141" s="351"/>
      <c r="BHM1141" s="351"/>
      <c r="BHN1141" s="351"/>
      <c r="BHO1141" s="351"/>
      <c r="BHP1141" s="351"/>
      <c r="BHQ1141" s="351"/>
      <c r="BHR1141" s="351"/>
      <c r="BHS1141" s="351"/>
      <c r="BHT1141" s="351"/>
      <c r="BHU1141" s="351"/>
      <c r="BHV1141" s="351"/>
      <c r="BHW1141" s="351"/>
      <c r="BHX1141" s="351"/>
      <c r="BHY1141" s="351"/>
      <c r="BHZ1141" s="351"/>
      <c r="BIA1141" s="351"/>
      <c r="BIB1141" s="351"/>
      <c r="BIC1141" s="351"/>
      <c r="BID1141" s="351"/>
      <c r="BIE1141" s="351"/>
      <c r="BIF1141" s="351"/>
      <c r="BIG1141" s="351"/>
      <c r="BIH1141" s="351"/>
      <c r="BII1141" s="351"/>
      <c r="BIJ1141" s="351"/>
      <c r="BIK1141" s="351"/>
      <c r="BIL1141" s="351"/>
      <c r="BIM1141" s="351"/>
      <c r="BIN1141" s="351"/>
      <c r="BIO1141" s="351"/>
      <c r="BIP1141" s="351"/>
      <c r="BIQ1141" s="351"/>
      <c r="BIR1141" s="351"/>
      <c r="BIS1141" s="351"/>
      <c r="BIT1141" s="351"/>
      <c r="BIU1141" s="351"/>
      <c r="BIV1141" s="351"/>
      <c r="BIW1141" s="351"/>
      <c r="BIX1141" s="351"/>
      <c r="BIY1141" s="351"/>
      <c r="BIZ1141" s="351"/>
      <c r="BJA1141" s="351"/>
      <c r="BJB1141" s="351"/>
      <c r="BJC1141" s="351"/>
      <c r="BJD1141" s="351"/>
      <c r="BJE1141" s="351"/>
      <c r="BJF1141" s="351"/>
      <c r="BJG1141" s="351"/>
      <c r="BJH1141" s="351"/>
      <c r="BJI1141" s="351"/>
      <c r="BJJ1141" s="351"/>
      <c r="BJK1141" s="351"/>
      <c r="BJL1141" s="351"/>
      <c r="BJM1141" s="351"/>
      <c r="BJN1141" s="351"/>
      <c r="BJO1141" s="351"/>
      <c r="BJP1141" s="351"/>
      <c r="BJQ1141" s="351"/>
      <c r="BJR1141" s="351"/>
      <c r="BJS1141" s="351"/>
      <c r="BJT1141" s="351"/>
      <c r="BJU1141" s="351"/>
      <c r="BJV1141" s="351"/>
      <c r="BJW1141" s="351"/>
      <c r="BJX1141" s="351"/>
      <c r="BJY1141" s="351"/>
      <c r="BJZ1141" s="351"/>
      <c r="BKA1141" s="351"/>
      <c r="BKB1141" s="351"/>
      <c r="BKC1141" s="351"/>
      <c r="BKD1141" s="351"/>
      <c r="BKE1141" s="351"/>
      <c r="BKF1141" s="351"/>
      <c r="BKG1141" s="351"/>
      <c r="BKH1141" s="351"/>
      <c r="BKI1141" s="351"/>
      <c r="BKJ1141" s="351"/>
      <c r="BKK1141" s="351"/>
      <c r="BKL1141" s="351"/>
      <c r="BKM1141" s="351"/>
      <c r="BKN1141" s="351"/>
      <c r="BKO1141" s="351"/>
      <c r="BKP1141" s="351"/>
      <c r="BKQ1141" s="351"/>
      <c r="BKR1141" s="351"/>
      <c r="BKS1141" s="351"/>
      <c r="BKT1141" s="351"/>
      <c r="BKU1141" s="351"/>
      <c r="BKV1141" s="351"/>
      <c r="BKW1141" s="351"/>
      <c r="BKX1141" s="351"/>
      <c r="BKY1141" s="351"/>
      <c r="BKZ1141" s="351"/>
      <c r="BLA1141" s="351"/>
      <c r="BLB1141" s="351"/>
      <c r="BLC1141" s="351"/>
      <c r="BLD1141" s="351"/>
      <c r="BLE1141" s="351"/>
      <c r="BLF1141" s="351"/>
      <c r="BLG1141" s="351"/>
      <c r="BLH1141" s="351"/>
      <c r="BLI1141" s="351"/>
      <c r="BLJ1141" s="351"/>
      <c r="BLK1141" s="351"/>
      <c r="BLL1141" s="351"/>
      <c r="BLM1141" s="351"/>
      <c r="BLN1141" s="351"/>
      <c r="BLO1141" s="351"/>
      <c r="BLP1141" s="351"/>
      <c r="BLQ1141" s="351"/>
      <c r="BLR1141" s="351"/>
      <c r="BLS1141" s="351"/>
      <c r="BLT1141" s="351"/>
      <c r="BLU1141" s="351"/>
      <c r="BLV1141" s="351"/>
      <c r="BLW1141" s="351"/>
      <c r="BLX1141" s="351"/>
      <c r="BLY1141" s="351"/>
      <c r="BLZ1141" s="351"/>
      <c r="BMA1141" s="351"/>
      <c r="BMB1141" s="351"/>
      <c r="BMC1141" s="351"/>
      <c r="BMD1141" s="351"/>
      <c r="BME1141" s="351"/>
      <c r="BMF1141" s="351"/>
      <c r="BMG1141" s="351"/>
      <c r="BMH1141" s="351"/>
      <c r="BMI1141" s="351"/>
      <c r="BMJ1141" s="351"/>
      <c r="BMK1141" s="351"/>
      <c r="BML1141" s="351"/>
      <c r="BMM1141" s="351"/>
      <c r="BMN1141" s="351"/>
      <c r="BMO1141" s="351"/>
      <c r="BMP1141" s="351"/>
      <c r="BMQ1141" s="351"/>
      <c r="BMR1141" s="351"/>
      <c r="BMS1141" s="351"/>
      <c r="BMT1141" s="351"/>
      <c r="BMU1141" s="351"/>
      <c r="BMV1141" s="351"/>
      <c r="BMW1141" s="351"/>
      <c r="BMX1141" s="351"/>
      <c r="BMY1141" s="351"/>
      <c r="BMZ1141" s="351"/>
      <c r="BNA1141" s="351"/>
      <c r="BNB1141" s="351"/>
      <c r="BNC1141" s="351"/>
      <c r="BND1141" s="351"/>
      <c r="BNE1141" s="351"/>
      <c r="BNF1141" s="351"/>
      <c r="BNG1141" s="351"/>
      <c r="BNH1141" s="351"/>
      <c r="BNI1141" s="351"/>
      <c r="BNJ1141" s="351"/>
      <c r="BNK1141" s="351"/>
      <c r="BNL1141" s="351"/>
      <c r="BNM1141" s="351"/>
      <c r="BNN1141" s="351"/>
      <c r="BNO1141" s="351"/>
      <c r="BNP1141" s="351"/>
      <c r="BNQ1141" s="351"/>
      <c r="BNR1141" s="351"/>
      <c r="BNS1141" s="351"/>
      <c r="BNT1141" s="351"/>
      <c r="BNU1141" s="351"/>
      <c r="BNV1141" s="351"/>
      <c r="BNW1141" s="351"/>
      <c r="BNX1141" s="351"/>
      <c r="BNY1141" s="351"/>
      <c r="BNZ1141" s="351"/>
      <c r="BOA1141" s="351"/>
      <c r="BOB1141" s="351"/>
      <c r="BOC1141" s="351"/>
      <c r="BOD1141" s="351"/>
      <c r="BOE1141" s="351"/>
      <c r="BOF1141" s="351"/>
      <c r="BOG1141" s="351"/>
      <c r="BOH1141" s="351"/>
      <c r="BOI1141" s="351"/>
      <c r="BOJ1141" s="351"/>
      <c r="BOK1141" s="351"/>
      <c r="BOL1141" s="351"/>
      <c r="BOM1141" s="351"/>
      <c r="BON1141" s="351"/>
      <c r="BOO1141" s="351"/>
      <c r="BOP1141" s="351"/>
      <c r="BOQ1141" s="351"/>
      <c r="BOR1141" s="351"/>
      <c r="BOS1141" s="351"/>
      <c r="BOT1141" s="351"/>
      <c r="BOU1141" s="351"/>
      <c r="BOV1141" s="351"/>
      <c r="BOW1141" s="351"/>
      <c r="BOX1141" s="351"/>
      <c r="BOY1141" s="351"/>
      <c r="BOZ1141" s="351"/>
      <c r="BPA1141" s="351"/>
      <c r="BPB1141" s="351"/>
      <c r="BPC1141" s="351"/>
      <c r="BPD1141" s="351"/>
      <c r="BPE1141" s="351"/>
      <c r="BPF1141" s="351"/>
      <c r="BPG1141" s="351"/>
      <c r="BPH1141" s="351"/>
      <c r="BPI1141" s="351"/>
      <c r="BPJ1141" s="351"/>
      <c r="BPK1141" s="351"/>
      <c r="BPL1141" s="351"/>
      <c r="BPM1141" s="351"/>
      <c r="BPN1141" s="351"/>
      <c r="BPO1141" s="351"/>
      <c r="BPP1141" s="351"/>
      <c r="BPQ1141" s="351"/>
      <c r="BPR1141" s="351"/>
      <c r="BPS1141" s="351"/>
      <c r="BPT1141" s="351"/>
      <c r="BPU1141" s="351"/>
      <c r="BPV1141" s="351"/>
      <c r="BPW1141" s="351"/>
      <c r="BPX1141" s="351"/>
      <c r="BPY1141" s="351"/>
      <c r="BPZ1141" s="351"/>
      <c r="BQA1141" s="351"/>
      <c r="BQB1141" s="351"/>
      <c r="BQC1141" s="351"/>
      <c r="BQD1141" s="351"/>
      <c r="BQE1141" s="351"/>
      <c r="BQF1141" s="351"/>
      <c r="BQG1141" s="351"/>
      <c r="BQH1141" s="351"/>
      <c r="BQI1141" s="351"/>
      <c r="BQJ1141" s="351"/>
      <c r="BQK1141" s="351"/>
      <c r="BQL1141" s="351"/>
      <c r="BQM1141" s="351"/>
      <c r="BQN1141" s="351"/>
      <c r="BQO1141" s="351"/>
      <c r="BQP1141" s="351"/>
      <c r="BQQ1141" s="351"/>
      <c r="BQR1141" s="351"/>
      <c r="BQS1141" s="351"/>
      <c r="BQT1141" s="351"/>
      <c r="BQU1141" s="351"/>
      <c r="BQV1141" s="351"/>
      <c r="BQW1141" s="351"/>
      <c r="BQX1141" s="351"/>
      <c r="BQY1141" s="351"/>
      <c r="BQZ1141" s="351"/>
      <c r="BRA1141" s="351"/>
      <c r="BRB1141" s="351"/>
      <c r="BRC1141" s="351"/>
      <c r="BRD1141" s="351"/>
      <c r="BRE1141" s="351"/>
      <c r="BRF1141" s="351"/>
      <c r="BRG1141" s="351"/>
      <c r="BRH1141" s="351"/>
      <c r="BRI1141" s="351"/>
      <c r="BRJ1141" s="351"/>
      <c r="BRK1141" s="351"/>
      <c r="BRL1141" s="351"/>
      <c r="BRM1141" s="351"/>
      <c r="BRN1141" s="351"/>
      <c r="BRO1141" s="351"/>
      <c r="BRP1141" s="351"/>
      <c r="BRQ1141" s="351"/>
      <c r="BRR1141" s="351"/>
      <c r="BRS1141" s="351"/>
      <c r="BRT1141" s="351"/>
      <c r="BRU1141" s="351"/>
      <c r="BRV1141" s="351"/>
      <c r="BRW1141" s="351"/>
      <c r="BRX1141" s="351"/>
      <c r="BRY1141" s="351"/>
      <c r="BRZ1141" s="351"/>
      <c r="BSA1141" s="351"/>
      <c r="BSB1141" s="351"/>
      <c r="BSC1141" s="351"/>
      <c r="BSD1141" s="351"/>
      <c r="BSE1141" s="351"/>
      <c r="BSF1141" s="351"/>
      <c r="BSG1141" s="351"/>
      <c r="BSH1141" s="351"/>
      <c r="BSI1141" s="351"/>
      <c r="BSJ1141" s="351"/>
      <c r="BSK1141" s="351"/>
      <c r="BSL1141" s="351"/>
      <c r="BSM1141" s="351"/>
      <c r="BSN1141" s="351"/>
      <c r="BSO1141" s="351"/>
      <c r="BSP1141" s="351"/>
      <c r="BSQ1141" s="351"/>
      <c r="BSR1141" s="351"/>
      <c r="BSS1141" s="351"/>
      <c r="BST1141" s="351"/>
      <c r="BSU1141" s="351"/>
      <c r="BSV1141" s="351"/>
      <c r="BSW1141" s="351"/>
      <c r="BSX1141" s="351"/>
      <c r="BSY1141" s="351"/>
      <c r="BSZ1141" s="351"/>
      <c r="BTA1141" s="351"/>
      <c r="BTB1141" s="351"/>
      <c r="BTC1141" s="351"/>
      <c r="BTD1141" s="351"/>
      <c r="BTE1141" s="351"/>
      <c r="BTF1141" s="351"/>
      <c r="BTG1141" s="351"/>
      <c r="BTH1141" s="351"/>
      <c r="BTI1141" s="351"/>
      <c r="BTJ1141" s="351"/>
      <c r="BTK1141" s="351"/>
      <c r="BTL1141" s="351"/>
      <c r="BTM1141" s="351"/>
      <c r="BTN1141" s="351"/>
      <c r="BTO1141" s="351"/>
      <c r="BTP1141" s="351"/>
      <c r="BTQ1141" s="351"/>
      <c r="BTR1141" s="351"/>
      <c r="BTS1141" s="351"/>
      <c r="BTT1141" s="351"/>
      <c r="BTU1141" s="351"/>
      <c r="BTV1141" s="351"/>
      <c r="BTW1141" s="351"/>
      <c r="BTX1141" s="351"/>
      <c r="BTY1141" s="351"/>
      <c r="BTZ1141" s="351"/>
      <c r="BUA1141" s="351"/>
      <c r="BUB1141" s="351"/>
      <c r="BUC1141" s="351"/>
      <c r="BUD1141" s="351"/>
      <c r="BUE1141" s="351"/>
      <c r="BUF1141" s="351"/>
      <c r="BUG1141" s="351"/>
      <c r="BUH1141" s="351"/>
      <c r="BUI1141" s="351"/>
      <c r="BUJ1141" s="351"/>
      <c r="BUK1141" s="351"/>
      <c r="BUL1141" s="351"/>
      <c r="BUM1141" s="351"/>
      <c r="BUN1141" s="351"/>
      <c r="BUO1141" s="351"/>
      <c r="BUP1141" s="351"/>
      <c r="BUQ1141" s="351"/>
      <c r="BUR1141" s="351"/>
      <c r="BUS1141" s="351"/>
      <c r="BUT1141" s="351"/>
      <c r="BUU1141" s="351"/>
      <c r="BUV1141" s="351"/>
      <c r="BUW1141" s="351"/>
      <c r="BUX1141" s="351"/>
      <c r="BUY1141" s="351"/>
      <c r="BUZ1141" s="351"/>
      <c r="BVA1141" s="351"/>
      <c r="BVB1141" s="351"/>
      <c r="BVC1141" s="351"/>
      <c r="BVD1141" s="351"/>
      <c r="BVE1141" s="351"/>
      <c r="BVF1141" s="351"/>
      <c r="BVG1141" s="351"/>
      <c r="BVH1141" s="351"/>
      <c r="BVI1141" s="351"/>
      <c r="BVJ1141" s="351"/>
      <c r="BVK1141" s="351"/>
      <c r="BVL1141" s="351"/>
      <c r="BVM1141" s="351"/>
      <c r="BVN1141" s="351"/>
      <c r="BVO1141" s="351"/>
      <c r="BVP1141" s="351"/>
      <c r="BVQ1141" s="351"/>
      <c r="BVR1141" s="351"/>
      <c r="BVS1141" s="351"/>
      <c r="BVT1141" s="351"/>
      <c r="BVU1141" s="351"/>
      <c r="BVV1141" s="351"/>
      <c r="BVW1141" s="351"/>
      <c r="BVX1141" s="351"/>
      <c r="BVY1141" s="351"/>
      <c r="BVZ1141" s="351"/>
      <c r="BWA1141" s="351"/>
      <c r="BWB1141" s="351"/>
      <c r="BWC1141" s="351"/>
      <c r="BWD1141" s="351"/>
      <c r="BWE1141" s="351"/>
      <c r="BWF1141" s="351"/>
      <c r="BWG1141" s="351"/>
      <c r="BWH1141" s="351"/>
      <c r="BWI1141" s="351"/>
      <c r="BWJ1141" s="351"/>
      <c r="BWK1141" s="351"/>
      <c r="BWL1141" s="351"/>
      <c r="BWM1141" s="351"/>
      <c r="BWN1141" s="351"/>
      <c r="BWO1141" s="351"/>
      <c r="BWP1141" s="351"/>
      <c r="BWQ1141" s="351"/>
      <c r="BWR1141" s="351"/>
      <c r="BWS1141" s="351"/>
      <c r="BWT1141" s="351"/>
      <c r="BWU1141" s="351"/>
      <c r="BWV1141" s="351"/>
      <c r="BWW1141" s="351"/>
      <c r="BWX1141" s="351"/>
      <c r="BWY1141" s="351"/>
      <c r="BWZ1141" s="351"/>
      <c r="BXA1141" s="351"/>
      <c r="BXB1141" s="351"/>
      <c r="BXC1141" s="351"/>
      <c r="BXD1141" s="351"/>
      <c r="BXE1141" s="351"/>
      <c r="BXF1141" s="351"/>
      <c r="BXG1141" s="351"/>
      <c r="BXH1141" s="351"/>
      <c r="BXI1141" s="351"/>
      <c r="BXJ1141" s="351"/>
      <c r="BXK1141" s="351"/>
      <c r="BXL1141" s="351"/>
      <c r="BXM1141" s="351"/>
      <c r="BXN1141" s="351"/>
      <c r="BXO1141" s="351"/>
      <c r="BXP1141" s="351"/>
      <c r="BXQ1141" s="351"/>
      <c r="BXR1141" s="351"/>
      <c r="BXS1141" s="351"/>
      <c r="BXT1141" s="351"/>
      <c r="BXU1141" s="351"/>
      <c r="BXV1141" s="351"/>
      <c r="BXW1141" s="351"/>
      <c r="BXX1141" s="351"/>
      <c r="BXY1141" s="351"/>
      <c r="BXZ1141" s="351"/>
      <c r="BYA1141" s="351"/>
      <c r="BYB1141" s="351"/>
      <c r="BYC1141" s="351"/>
      <c r="BYD1141" s="351"/>
      <c r="BYE1141" s="351"/>
      <c r="BYF1141" s="351"/>
      <c r="BYG1141" s="351"/>
      <c r="BYH1141" s="351"/>
      <c r="BYI1141" s="351"/>
      <c r="BYJ1141" s="351"/>
      <c r="BYK1141" s="351"/>
      <c r="BYL1141" s="351"/>
      <c r="BYM1141" s="351"/>
      <c r="BYN1141" s="351"/>
      <c r="BYO1141" s="351"/>
      <c r="BYP1141" s="351"/>
      <c r="BYQ1141" s="351"/>
      <c r="BYR1141" s="351"/>
      <c r="BYS1141" s="351"/>
      <c r="BYT1141" s="351"/>
      <c r="BYU1141" s="351"/>
      <c r="BYV1141" s="351"/>
      <c r="BYW1141" s="351"/>
      <c r="BYX1141" s="351"/>
      <c r="BYY1141" s="351"/>
      <c r="BYZ1141" s="351"/>
      <c r="BZA1141" s="351"/>
      <c r="BZB1141" s="351"/>
      <c r="BZC1141" s="351"/>
      <c r="BZD1141" s="351"/>
      <c r="BZE1141" s="351"/>
      <c r="BZF1141" s="351"/>
      <c r="BZG1141" s="351"/>
      <c r="BZH1141" s="351"/>
      <c r="BZI1141" s="351"/>
      <c r="BZJ1141" s="351"/>
      <c r="BZK1141" s="351"/>
      <c r="BZL1141" s="351"/>
      <c r="BZM1141" s="351"/>
      <c r="BZN1141" s="351"/>
      <c r="BZO1141" s="351"/>
      <c r="BZP1141" s="351"/>
      <c r="BZQ1141" s="351"/>
      <c r="BZR1141" s="351"/>
      <c r="BZS1141" s="351"/>
      <c r="BZT1141" s="351"/>
      <c r="BZU1141" s="351"/>
      <c r="BZV1141" s="351"/>
      <c r="BZW1141" s="351"/>
      <c r="BZX1141" s="351"/>
      <c r="BZY1141" s="351"/>
      <c r="BZZ1141" s="351"/>
      <c r="CAA1141" s="351"/>
      <c r="CAB1141" s="351"/>
      <c r="CAC1141" s="351"/>
      <c r="CAD1141" s="351"/>
      <c r="CAE1141" s="351"/>
      <c r="CAF1141" s="351"/>
      <c r="CAG1141" s="351"/>
      <c r="CAH1141" s="351"/>
      <c r="CAI1141" s="351"/>
      <c r="CAJ1141" s="351"/>
      <c r="CAK1141" s="351"/>
      <c r="CAL1141" s="351"/>
      <c r="CAM1141" s="351"/>
      <c r="CAN1141" s="351"/>
      <c r="CAO1141" s="351"/>
      <c r="CAP1141" s="351"/>
      <c r="CAQ1141" s="351"/>
      <c r="CAR1141" s="351"/>
      <c r="CAS1141" s="351"/>
      <c r="CAT1141" s="351"/>
      <c r="CAU1141" s="351"/>
      <c r="CAV1141" s="351"/>
      <c r="CAW1141" s="351"/>
      <c r="CAX1141" s="351"/>
      <c r="CAY1141" s="351"/>
      <c r="CAZ1141" s="351"/>
      <c r="CBA1141" s="351"/>
      <c r="CBB1141" s="351"/>
      <c r="CBC1141" s="351"/>
      <c r="CBD1141" s="351"/>
      <c r="CBE1141" s="351"/>
      <c r="CBF1141" s="351"/>
      <c r="CBG1141" s="351"/>
      <c r="CBH1141" s="351"/>
      <c r="CBI1141" s="351"/>
      <c r="CBJ1141" s="351"/>
      <c r="CBK1141" s="351"/>
      <c r="CBL1141" s="351"/>
      <c r="CBM1141" s="351"/>
      <c r="CBN1141" s="351"/>
      <c r="CBO1141" s="351"/>
      <c r="CBP1141" s="351"/>
      <c r="CBQ1141" s="351"/>
      <c r="CBR1141" s="351"/>
      <c r="CBS1141" s="351"/>
      <c r="CBT1141" s="351"/>
      <c r="CBU1141" s="351"/>
      <c r="CBV1141" s="351"/>
      <c r="CBW1141" s="351"/>
      <c r="CBX1141" s="351"/>
      <c r="CBY1141" s="351"/>
      <c r="CBZ1141" s="351"/>
      <c r="CCA1141" s="351"/>
      <c r="CCB1141" s="351"/>
      <c r="CCC1141" s="351"/>
      <c r="CCD1141" s="351"/>
      <c r="CCE1141" s="351"/>
      <c r="CCF1141" s="351"/>
      <c r="CCG1141" s="351"/>
      <c r="CCH1141" s="351"/>
      <c r="CCI1141" s="351"/>
      <c r="CCJ1141" s="351"/>
      <c r="CCK1141" s="351"/>
      <c r="CCL1141" s="351"/>
      <c r="CCM1141" s="351"/>
      <c r="CCN1141" s="351"/>
      <c r="CCO1141" s="351"/>
      <c r="CCP1141" s="351"/>
      <c r="CCQ1141" s="351"/>
      <c r="CCR1141" s="351"/>
      <c r="CCS1141" s="351"/>
      <c r="CCT1141" s="351"/>
      <c r="CCU1141" s="351"/>
      <c r="CCV1141" s="351"/>
      <c r="CCW1141" s="351"/>
      <c r="CCX1141" s="351"/>
      <c r="CCY1141" s="351"/>
      <c r="CCZ1141" s="351"/>
      <c r="CDA1141" s="351"/>
      <c r="CDB1141" s="351"/>
      <c r="CDC1141" s="351"/>
      <c r="CDD1141" s="351"/>
      <c r="CDE1141" s="351"/>
      <c r="CDF1141" s="351"/>
      <c r="CDG1141" s="351"/>
      <c r="CDH1141" s="351"/>
      <c r="CDI1141" s="351"/>
      <c r="CDJ1141" s="351"/>
      <c r="CDK1141" s="351"/>
      <c r="CDL1141" s="351"/>
      <c r="CDM1141" s="351"/>
      <c r="CDN1141" s="351"/>
      <c r="CDO1141" s="351"/>
      <c r="CDP1141" s="351"/>
      <c r="CDQ1141" s="351"/>
      <c r="CDR1141" s="351"/>
      <c r="CDS1141" s="351"/>
      <c r="CDT1141" s="351"/>
      <c r="CDU1141" s="351"/>
      <c r="CDV1141" s="351"/>
      <c r="CDW1141" s="351"/>
      <c r="CDX1141" s="351"/>
      <c r="CDY1141" s="351"/>
      <c r="CDZ1141" s="351"/>
      <c r="CEA1141" s="351"/>
      <c r="CEB1141" s="351"/>
      <c r="CEC1141" s="351"/>
      <c r="CED1141" s="351"/>
      <c r="CEE1141" s="351"/>
      <c r="CEF1141" s="351"/>
      <c r="CEG1141" s="351"/>
      <c r="CEH1141" s="351"/>
      <c r="CEI1141" s="351"/>
      <c r="CEJ1141" s="351"/>
      <c r="CEK1141" s="351"/>
      <c r="CEL1141" s="351"/>
      <c r="CEM1141" s="351"/>
      <c r="CEN1141" s="351"/>
      <c r="CEO1141" s="351"/>
      <c r="CEP1141" s="351"/>
      <c r="CEQ1141" s="351"/>
      <c r="CER1141" s="351"/>
      <c r="CES1141" s="351"/>
      <c r="CET1141" s="351"/>
      <c r="CEU1141" s="351"/>
      <c r="CEV1141" s="351"/>
      <c r="CEW1141" s="351"/>
      <c r="CEX1141" s="351"/>
      <c r="CEY1141" s="351"/>
      <c r="CEZ1141" s="351"/>
      <c r="CFA1141" s="351"/>
      <c r="CFB1141" s="351"/>
      <c r="CFC1141" s="351"/>
      <c r="CFD1141" s="351"/>
      <c r="CFE1141" s="351"/>
      <c r="CFF1141" s="351"/>
      <c r="CFG1141" s="351"/>
      <c r="CFH1141" s="351"/>
      <c r="CFI1141" s="351"/>
      <c r="CFJ1141" s="351"/>
      <c r="CFK1141" s="351"/>
      <c r="CFL1141" s="351"/>
      <c r="CFM1141" s="351"/>
      <c r="CFN1141" s="351"/>
      <c r="CFO1141" s="351"/>
      <c r="CFP1141" s="351"/>
      <c r="CFQ1141" s="351"/>
      <c r="CFR1141" s="351"/>
      <c r="CFS1141" s="351"/>
      <c r="CFT1141" s="351"/>
      <c r="CFU1141" s="351"/>
      <c r="CFV1141" s="351"/>
      <c r="CFW1141" s="351"/>
      <c r="CFX1141" s="351"/>
      <c r="CFY1141" s="351"/>
      <c r="CFZ1141" s="351"/>
      <c r="CGA1141" s="351"/>
      <c r="CGB1141" s="351"/>
      <c r="CGC1141" s="351"/>
      <c r="CGD1141" s="351"/>
      <c r="CGE1141" s="351"/>
      <c r="CGF1141" s="351"/>
      <c r="CGG1141" s="351"/>
      <c r="CGH1141" s="351"/>
      <c r="CGI1141" s="351"/>
      <c r="CGJ1141" s="351"/>
      <c r="CGK1141" s="351"/>
      <c r="CGL1141" s="351"/>
      <c r="CGM1141" s="351"/>
      <c r="CGN1141" s="351"/>
      <c r="CGO1141" s="351"/>
      <c r="CGP1141" s="351"/>
      <c r="CGQ1141" s="351"/>
      <c r="CGR1141" s="351"/>
      <c r="CGS1141" s="351"/>
      <c r="CGT1141" s="351"/>
      <c r="CGU1141" s="351"/>
      <c r="CGV1141" s="351"/>
      <c r="CGW1141" s="351"/>
      <c r="CGX1141" s="351"/>
      <c r="CGY1141" s="351"/>
      <c r="CGZ1141" s="351"/>
      <c r="CHA1141" s="351"/>
      <c r="CHB1141" s="351"/>
      <c r="CHC1141" s="351"/>
      <c r="CHD1141" s="351"/>
      <c r="CHE1141" s="351"/>
      <c r="CHF1141" s="351"/>
      <c r="CHG1141" s="351"/>
      <c r="CHH1141" s="351"/>
      <c r="CHI1141" s="351"/>
      <c r="CHJ1141" s="351"/>
      <c r="CHK1141" s="351"/>
      <c r="CHL1141" s="351"/>
      <c r="CHM1141" s="351"/>
      <c r="CHN1141" s="351"/>
      <c r="CHO1141" s="351"/>
      <c r="CHP1141" s="351"/>
      <c r="CHQ1141" s="351"/>
      <c r="CHR1141" s="351"/>
      <c r="CHS1141" s="351"/>
      <c r="CHT1141" s="351"/>
      <c r="CHU1141" s="351"/>
      <c r="CHV1141" s="351"/>
      <c r="CHW1141" s="351"/>
      <c r="CHX1141" s="351"/>
      <c r="CHY1141" s="351"/>
      <c r="CHZ1141" s="351"/>
      <c r="CIA1141" s="351"/>
      <c r="CIB1141" s="351"/>
      <c r="CIC1141" s="351"/>
      <c r="CID1141" s="351"/>
      <c r="CIE1141" s="351"/>
      <c r="CIF1141" s="351"/>
      <c r="CIG1141" s="351"/>
      <c r="CIH1141" s="351"/>
      <c r="CII1141" s="351"/>
      <c r="CIJ1141" s="351"/>
      <c r="CIK1141" s="351"/>
      <c r="CIL1141" s="351"/>
      <c r="CIM1141" s="351"/>
      <c r="CIN1141" s="351"/>
      <c r="CIO1141" s="351"/>
      <c r="CIP1141" s="351"/>
      <c r="CIQ1141" s="351"/>
      <c r="CIR1141" s="351"/>
      <c r="CIS1141" s="351"/>
      <c r="CIT1141" s="351"/>
      <c r="CIU1141" s="351"/>
      <c r="CIV1141" s="351"/>
      <c r="CIW1141" s="351"/>
      <c r="CIX1141" s="351"/>
      <c r="CIY1141" s="351"/>
      <c r="CIZ1141" s="351"/>
      <c r="CJA1141" s="351"/>
      <c r="CJB1141" s="351"/>
      <c r="CJC1141" s="351"/>
      <c r="CJD1141" s="351"/>
      <c r="CJE1141" s="351"/>
      <c r="CJF1141" s="351"/>
      <c r="CJG1141" s="351"/>
      <c r="CJH1141" s="351"/>
      <c r="CJI1141" s="351"/>
      <c r="CJJ1141" s="351"/>
      <c r="CJK1141" s="351"/>
      <c r="CJL1141" s="351"/>
      <c r="CJM1141" s="351"/>
      <c r="CJN1141" s="351"/>
      <c r="CJO1141" s="351"/>
      <c r="CJP1141" s="351"/>
      <c r="CJQ1141" s="351"/>
      <c r="CJR1141" s="351"/>
      <c r="CJS1141" s="351"/>
      <c r="CJT1141" s="351"/>
      <c r="CJU1141" s="351"/>
      <c r="CJV1141" s="351"/>
      <c r="CJW1141" s="351"/>
      <c r="CJX1141" s="351"/>
      <c r="CJY1141" s="351"/>
      <c r="CJZ1141" s="351"/>
      <c r="CKA1141" s="351"/>
      <c r="CKB1141" s="351"/>
      <c r="CKC1141" s="351"/>
      <c r="CKD1141" s="351"/>
      <c r="CKE1141" s="351"/>
      <c r="CKF1141" s="351"/>
      <c r="CKG1141" s="351"/>
      <c r="CKH1141" s="351"/>
      <c r="CKI1141" s="351"/>
      <c r="CKJ1141" s="351"/>
      <c r="CKK1141" s="351"/>
      <c r="CKL1141" s="351"/>
      <c r="CKM1141" s="351"/>
      <c r="CKN1141" s="351"/>
      <c r="CKO1141" s="351"/>
      <c r="CKP1141" s="351"/>
      <c r="CKQ1141" s="351"/>
      <c r="CKR1141" s="351"/>
      <c r="CKS1141" s="351"/>
      <c r="CKT1141" s="351"/>
      <c r="CKU1141" s="351"/>
      <c r="CKV1141" s="351"/>
      <c r="CKW1141" s="351"/>
      <c r="CKX1141" s="351"/>
      <c r="CKY1141" s="351"/>
      <c r="CKZ1141" s="351"/>
      <c r="CLA1141" s="351"/>
      <c r="CLB1141" s="351"/>
      <c r="CLC1141" s="351"/>
      <c r="CLD1141" s="351"/>
      <c r="CLE1141" s="351"/>
      <c r="CLF1141" s="351"/>
      <c r="CLG1141" s="351"/>
      <c r="CLH1141" s="351"/>
      <c r="CLI1141" s="351"/>
      <c r="CLJ1141" s="351"/>
      <c r="CLK1141" s="351"/>
      <c r="CLL1141" s="351"/>
      <c r="CLM1141" s="351"/>
      <c r="CLN1141" s="351"/>
      <c r="CLO1141" s="351"/>
      <c r="CLP1141" s="351"/>
      <c r="CLQ1141" s="351"/>
      <c r="CLR1141" s="351"/>
      <c r="CLS1141" s="351"/>
      <c r="CLT1141" s="351"/>
      <c r="CLU1141" s="351"/>
      <c r="CLV1141" s="351"/>
      <c r="CLW1141" s="351"/>
      <c r="CLX1141" s="351"/>
      <c r="CLY1141" s="351"/>
      <c r="CLZ1141" s="351"/>
      <c r="CMA1141" s="351"/>
      <c r="CMB1141" s="351"/>
      <c r="CMC1141" s="351"/>
      <c r="CMD1141" s="351"/>
      <c r="CME1141" s="351"/>
      <c r="CMF1141" s="351"/>
      <c r="CMG1141" s="351"/>
      <c r="CMH1141" s="351"/>
      <c r="CMI1141" s="351"/>
      <c r="CMJ1141" s="351"/>
      <c r="CMK1141" s="351"/>
      <c r="CML1141" s="351"/>
      <c r="CMM1141" s="351"/>
      <c r="CMN1141" s="351"/>
      <c r="CMO1141" s="351"/>
      <c r="CMP1141" s="351"/>
      <c r="CMQ1141" s="351"/>
      <c r="CMR1141" s="351"/>
      <c r="CMS1141" s="351"/>
      <c r="CMT1141" s="351"/>
      <c r="CMU1141" s="351"/>
      <c r="CMV1141" s="351"/>
      <c r="CMW1141" s="351"/>
      <c r="CMX1141" s="351"/>
      <c r="CMY1141" s="351"/>
      <c r="CMZ1141" s="351"/>
      <c r="CNA1141" s="351"/>
      <c r="CNB1141" s="351"/>
      <c r="CNC1141" s="351"/>
      <c r="CND1141" s="351"/>
      <c r="CNE1141" s="351"/>
      <c r="CNF1141" s="351"/>
      <c r="CNG1141" s="351"/>
      <c r="CNH1141" s="351"/>
      <c r="CNI1141" s="351"/>
      <c r="CNJ1141" s="351"/>
      <c r="CNK1141" s="351"/>
      <c r="CNL1141" s="351"/>
      <c r="CNM1141" s="351"/>
      <c r="CNN1141" s="351"/>
      <c r="CNO1141" s="351"/>
      <c r="CNP1141" s="351"/>
      <c r="CNQ1141" s="351"/>
      <c r="CNR1141" s="351"/>
      <c r="CNS1141" s="351"/>
      <c r="CNT1141" s="351"/>
      <c r="CNU1141" s="351"/>
      <c r="CNV1141" s="351"/>
      <c r="CNW1141" s="351"/>
      <c r="CNX1141" s="351"/>
      <c r="CNY1141" s="351"/>
      <c r="CNZ1141" s="351"/>
      <c r="COA1141" s="351"/>
      <c r="COB1141" s="351"/>
      <c r="COC1141" s="351"/>
      <c r="COD1141" s="351"/>
      <c r="COE1141" s="351"/>
      <c r="COF1141" s="351"/>
      <c r="COG1141" s="351"/>
      <c r="COH1141" s="351"/>
      <c r="COI1141" s="351"/>
      <c r="COJ1141" s="351"/>
      <c r="COK1141" s="351"/>
      <c r="COL1141" s="351"/>
      <c r="COM1141" s="351"/>
      <c r="CON1141" s="351"/>
      <c r="COO1141" s="351"/>
      <c r="COP1141" s="351"/>
      <c r="COQ1141" s="351"/>
      <c r="COR1141" s="351"/>
      <c r="COS1141" s="351"/>
      <c r="COT1141" s="351"/>
      <c r="COU1141" s="351"/>
      <c r="COV1141" s="351"/>
      <c r="COW1141" s="351"/>
      <c r="COX1141" s="351"/>
      <c r="COY1141" s="351"/>
      <c r="COZ1141" s="351"/>
      <c r="CPA1141" s="351"/>
      <c r="CPB1141" s="351"/>
      <c r="CPC1141" s="351"/>
      <c r="CPD1141" s="351"/>
      <c r="CPE1141" s="351"/>
      <c r="CPF1141" s="351"/>
      <c r="CPG1141" s="351"/>
      <c r="CPH1141" s="351"/>
      <c r="CPI1141" s="351"/>
      <c r="CPJ1141" s="351"/>
      <c r="CPK1141" s="351"/>
      <c r="CPL1141" s="351"/>
      <c r="CPM1141" s="351"/>
      <c r="CPN1141" s="351"/>
      <c r="CPO1141" s="351"/>
      <c r="CPP1141" s="351"/>
      <c r="CPQ1141" s="351"/>
      <c r="CPR1141" s="351"/>
      <c r="CPS1141" s="351"/>
      <c r="CPT1141" s="351"/>
      <c r="CPU1141" s="351"/>
      <c r="CPV1141" s="351"/>
      <c r="CPW1141" s="351"/>
      <c r="CPX1141" s="351"/>
      <c r="CPY1141" s="351"/>
      <c r="CPZ1141" s="351"/>
      <c r="CQA1141" s="351"/>
      <c r="CQB1141" s="351"/>
      <c r="CQC1141" s="351"/>
      <c r="CQD1141" s="351"/>
      <c r="CQE1141" s="351"/>
      <c r="CQF1141" s="351"/>
      <c r="CQG1141" s="351"/>
      <c r="CQH1141" s="351"/>
      <c r="CQI1141" s="351"/>
      <c r="CQJ1141" s="351"/>
      <c r="CQK1141" s="351"/>
      <c r="CQL1141" s="351"/>
      <c r="CQM1141" s="351"/>
      <c r="CQN1141" s="351"/>
      <c r="CQO1141" s="351"/>
      <c r="CQP1141" s="351"/>
      <c r="CQQ1141" s="351"/>
      <c r="CQR1141" s="351"/>
      <c r="CQS1141" s="351"/>
      <c r="CQT1141" s="351"/>
      <c r="CQU1141" s="351"/>
      <c r="CQV1141" s="351"/>
      <c r="CQW1141" s="351"/>
      <c r="CQX1141" s="351"/>
      <c r="CQY1141" s="351"/>
      <c r="CQZ1141" s="351"/>
      <c r="CRA1141" s="351"/>
      <c r="CRB1141" s="351"/>
      <c r="CRC1141" s="351"/>
      <c r="CRD1141" s="351"/>
      <c r="CRE1141" s="351"/>
      <c r="CRF1141" s="351"/>
      <c r="CRG1141" s="351"/>
      <c r="CRH1141" s="351"/>
      <c r="CRI1141" s="351"/>
      <c r="CRJ1141" s="351"/>
      <c r="CRK1141" s="351"/>
      <c r="CRL1141" s="351"/>
      <c r="CRM1141" s="351"/>
      <c r="CRN1141" s="351"/>
      <c r="CRO1141" s="351"/>
      <c r="CRP1141" s="351"/>
      <c r="CRQ1141" s="351"/>
      <c r="CRR1141" s="351"/>
      <c r="CRS1141" s="351"/>
      <c r="CRT1141" s="351"/>
      <c r="CRU1141" s="351"/>
      <c r="CRV1141" s="351"/>
      <c r="CRW1141" s="351"/>
      <c r="CRX1141" s="351"/>
      <c r="CRY1141" s="351"/>
      <c r="CRZ1141" s="351"/>
      <c r="CSA1141" s="351"/>
      <c r="CSB1141" s="351"/>
      <c r="CSC1141" s="351"/>
      <c r="CSD1141" s="351"/>
      <c r="CSE1141" s="351"/>
      <c r="CSF1141" s="351"/>
      <c r="CSG1141" s="351"/>
      <c r="CSH1141" s="351"/>
      <c r="CSI1141" s="351"/>
      <c r="CSJ1141" s="351"/>
      <c r="CSK1141" s="351"/>
      <c r="CSL1141" s="351"/>
      <c r="CSM1141" s="351"/>
      <c r="CSN1141" s="351"/>
      <c r="CSO1141" s="351"/>
      <c r="CSP1141" s="351"/>
      <c r="CSQ1141" s="351"/>
      <c r="CSR1141" s="351"/>
      <c r="CSS1141" s="351"/>
      <c r="CST1141" s="351"/>
      <c r="CSU1141" s="351"/>
      <c r="CSV1141" s="351"/>
      <c r="CSW1141" s="351"/>
      <c r="CSX1141" s="351"/>
      <c r="CSY1141" s="351"/>
      <c r="CSZ1141" s="351"/>
      <c r="CTA1141" s="351"/>
      <c r="CTB1141" s="351"/>
      <c r="CTC1141" s="351"/>
      <c r="CTD1141" s="351"/>
      <c r="CTE1141" s="351"/>
      <c r="CTF1141" s="351"/>
      <c r="CTG1141" s="351"/>
      <c r="CTH1141" s="351"/>
      <c r="CTI1141" s="351"/>
      <c r="CTJ1141" s="351"/>
      <c r="CTK1141" s="351"/>
      <c r="CTL1141" s="351"/>
      <c r="CTM1141" s="351"/>
      <c r="CTN1141" s="351"/>
      <c r="CTO1141" s="351"/>
      <c r="CTP1141" s="351"/>
      <c r="CTQ1141" s="351"/>
      <c r="CTR1141" s="351"/>
      <c r="CTS1141" s="351"/>
      <c r="CTT1141" s="351"/>
      <c r="CTU1141" s="351"/>
      <c r="CTV1141" s="351"/>
      <c r="CTW1141" s="351"/>
      <c r="CTX1141" s="351"/>
      <c r="CTY1141" s="351"/>
      <c r="CTZ1141" s="351"/>
      <c r="CUA1141" s="351"/>
      <c r="CUB1141" s="351"/>
      <c r="CUC1141" s="351"/>
      <c r="CUD1141" s="351"/>
      <c r="CUE1141" s="351"/>
      <c r="CUF1141" s="351"/>
      <c r="CUG1141" s="351"/>
      <c r="CUH1141" s="351"/>
      <c r="CUI1141" s="351"/>
      <c r="CUJ1141" s="351"/>
      <c r="CUK1141" s="351"/>
      <c r="CUL1141" s="351"/>
      <c r="CUM1141" s="351"/>
      <c r="CUN1141" s="351"/>
      <c r="CUO1141" s="351"/>
      <c r="CUP1141" s="351"/>
      <c r="CUQ1141" s="351"/>
      <c r="CUR1141" s="351"/>
      <c r="CUS1141" s="351"/>
      <c r="CUT1141" s="351"/>
      <c r="CUU1141" s="351"/>
      <c r="CUV1141" s="351"/>
      <c r="CUW1141" s="351"/>
      <c r="CUX1141" s="351"/>
      <c r="CUY1141" s="351"/>
      <c r="CUZ1141" s="351"/>
      <c r="CVA1141" s="351"/>
      <c r="CVB1141" s="351"/>
      <c r="CVC1141" s="351"/>
      <c r="CVD1141" s="351"/>
      <c r="CVE1141" s="351"/>
      <c r="CVF1141" s="351"/>
      <c r="CVG1141" s="351"/>
      <c r="CVH1141" s="351"/>
      <c r="CVI1141" s="351"/>
      <c r="CVJ1141" s="351"/>
      <c r="CVK1141" s="351"/>
      <c r="CVL1141" s="351"/>
      <c r="CVM1141" s="351"/>
      <c r="CVN1141" s="351"/>
      <c r="CVO1141" s="351"/>
      <c r="CVP1141" s="351"/>
      <c r="CVQ1141" s="351"/>
      <c r="CVR1141" s="351"/>
      <c r="CVS1141" s="351"/>
      <c r="CVT1141" s="351"/>
      <c r="CVU1141" s="351"/>
      <c r="CVV1141" s="351"/>
      <c r="CVW1141" s="351"/>
      <c r="CVX1141" s="351"/>
      <c r="CVY1141" s="351"/>
      <c r="CVZ1141" s="351"/>
      <c r="CWA1141" s="351"/>
      <c r="CWB1141" s="351"/>
      <c r="CWC1141" s="351"/>
      <c r="CWD1141" s="351"/>
      <c r="CWE1141" s="351"/>
      <c r="CWF1141" s="351"/>
      <c r="CWG1141" s="351"/>
      <c r="CWH1141" s="351"/>
      <c r="CWI1141" s="351"/>
      <c r="CWJ1141" s="351"/>
      <c r="CWK1141" s="351"/>
      <c r="CWL1141" s="351"/>
      <c r="CWM1141" s="351"/>
      <c r="CWN1141" s="351"/>
      <c r="CWO1141" s="351"/>
      <c r="CWP1141" s="351"/>
      <c r="CWQ1141" s="351"/>
      <c r="CWR1141" s="351"/>
      <c r="CWS1141" s="351"/>
      <c r="CWT1141" s="351"/>
      <c r="CWU1141" s="351"/>
      <c r="CWV1141" s="351"/>
      <c r="CWW1141" s="351"/>
      <c r="CWX1141" s="351"/>
      <c r="CWY1141" s="351"/>
      <c r="CWZ1141" s="351"/>
      <c r="CXA1141" s="351"/>
      <c r="CXB1141" s="351"/>
      <c r="CXC1141" s="351"/>
      <c r="CXD1141" s="351"/>
      <c r="CXE1141" s="351"/>
      <c r="CXF1141" s="351"/>
      <c r="CXG1141" s="351"/>
      <c r="CXH1141" s="351"/>
      <c r="CXI1141" s="351"/>
      <c r="CXJ1141" s="351"/>
      <c r="CXK1141" s="351"/>
      <c r="CXL1141" s="351"/>
      <c r="CXM1141" s="351"/>
      <c r="CXN1141" s="351"/>
      <c r="CXO1141" s="351"/>
      <c r="CXP1141" s="351"/>
      <c r="CXQ1141" s="351"/>
      <c r="CXR1141" s="351"/>
      <c r="CXS1141" s="351"/>
      <c r="CXT1141" s="351"/>
      <c r="CXU1141" s="351"/>
      <c r="CXV1141" s="351"/>
      <c r="CXW1141" s="351"/>
      <c r="CXX1141" s="351"/>
      <c r="CXY1141" s="351"/>
      <c r="CXZ1141" s="351"/>
      <c r="CYA1141" s="351"/>
      <c r="CYB1141" s="351"/>
      <c r="CYC1141" s="351"/>
      <c r="CYD1141" s="351"/>
      <c r="CYE1141" s="351"/>
      <c r="CYF1141" s="351"/>
      <c r="CYG1141" s="351"/>
      <c r="CYH1141" s="351"/>
      <c r="CYI1141" s="351"/>
      <c r="CYJ1141" s="351"/>
      <c r="CYK1141" s="351"/>
      <c r="CYL1141" s="351"/>
      <c r="CYM1141" s="351"/>
      <c r="CYN1141" s="351"/>
      <c r="CYO1141" s="351"/>
      <c r="CYP1141" s="351"/>
      <c r="CYQ1141" s="351"/>
      <c r="CYR1141" s="351"/>
      <c r="CYS1141" s="351"/>
      <c r="CYT1141" s="351"/>
      <c r="CYU1141" s="351"/>
      <c r="CYV1141" s="351"/>
      <c r="CYW1141" s="351"/>
      <c r="CYX1141" s="351"/>
      <c r="CYY1141" s="351"/>
      <c r="CYZ1141" s="351"/>
      <c r="CZA1141" s="351"/>
      <c r="CZB1141" s="351"/>
      <c r="CZC1141" s="351"/>
      <c r="CZD1141" s="351"/>
      <c r="CZE1141" s="351"/>
      <c r="CZF1141" s="351"/>
      <c r="CZG1141" s="351"/>
      <c r="CZH1141" s="351"/>
      <c r="CZI1141" s="351"/>
      <c r="CZJ1141" s="351"/>
      <c r="CZK1141" s="351"/>
      <c r="CZL1141" s="351"/>
      <c r="CZM1141" s="351"/>
      <c r="CZN1141" s="351"/>
      <c r="CZO1141" s="351"/>
      <c r="CZP1141" s="351"/>
      <c r="CZQ1141" s="351"/>
      <c r="CZR1141" s="351"/>
      <c r="CZS1141" s="351"/>
      <c r="CZT1141" s="351"/>
      <c r="CZU1141" s="351"/>
      <c r="CZV1141" s="351"/>
      <c r="CZW1141" s="351"/>
      <c r="CZX1141" s="351"/>
      <c r="CZY1141" s="351"/>
      <c r="CZZ1141" s="351"/>
      <c r="DAA1141" s="351"/>
      <c r="DAB1141" s="351"/>
      <c r="DAC1141" s="351"/>
      <c r="DAD1141" s="351"/>
      <c r="DAE1141" s="351"/>
      <c r="DAF1141" s="351"/>
      <c r="DAG1141" s="351"/>
      <c r="DAH1141" s="351"/>
      <c r="DAI1141" s="351"/>
      <c r="DAJ1141" s="351"/>
      <c r="DAK1141" s="351"/>
      <c r="DAL1141" s="351"/>
      <c r="DAM1141" s="351"/>
      <c r="DAN1141" s="351"/>
      <c r="DAO1141" s="351"/>
      <c r="DAP1141" s="351"/>
      <c r="DAQ1141" s="351"/>
      <c r="DAR1141" s="351"/>
      <c r="DAS1141" s="351"/>
      <c r="DAT1141" s="351"/>
      <c r="DAU1141" s="351"/>
      <c r="DAV1141" s="351"/>
      <c r="DAW1141" s="351"/>
      <c r="DAX1141" s="351"/>
      <c r="DAY1141" s="351"/>
      <c r="DAZ1141" s="351"/>
      <c r="DBA1141" s="351"/>
      <c r="DBB1141" s="351"/>
      <c r="DBC1141" s="351"/>
      <c r="DBD1141" s="351"/>
      <c r="DBE1141" s="351"/>
      <c r="DBF1141" s="351"/>
      <c r="DBG1141" s="351"/>
      <c r="DBH1141" s="351"/>
      <c r="DBI1141" s="351"/>
      <c r="DBJ1141" s="351"/>
      <c r="DBK1141" s="351"/>
      <c r="DBL1141" s="351"/>
      <c r="DBM1141" s="351"/>
      <c r="DBN1141" s="351"/>
      <c r="DBO1141" s="351"/>
      <c r="DBP1141" s="351"/>
      <c r="DBQ1141" s="351"/>
      <c r="DBR1141" s="351"/>
      <c r="DBS1141" s="351"/>
      <c r="DBT1141" s="351"/>
      <c r="DBU1141" s="351"/>
      <c r="DBV1141" s="351"/>
      <c r="DBW1141" s="351"/>
      <c r="DBX1141" s="351"/>
      <c r="DBY1141" s="351"/>
      <c r="DBZ1141" s="351"/>
      <c r="DCA1141" s="351"/>
      <c r="DCB1141" s="351"/>
      <c r="DCC1141" s="351"/>
      <c r="DCD1141" s="351"/>
      <c r="DCE1141" s="351"/>
      <c r="DCF1141" s="351"/>
      <c r="DCG1141" s="351"/>
      <c r="DCH1141" s="351"/>
      <c r="DCI1141" s="351"/>
      <c r="DCJ1141" s="351"/>
      <c r="DCK1141" s="351"/>
      <c r="DCL1141" s="351"/>
      <c r="DCM1141" s="351"/>
      <c r="DCN1141" s="351"/>
      <c r="DCO1141" s="351"/>
      <c r="DCP1141" s="351"/>
      <c r="DCQ1141" s="351"/>
      <c r="DCR1141" s="351"/>
      <c r="DCS1141" s="351"/>
      <c r="DCT1141" s="351"/>
      <c r="DCU1141" s="351"/>
      <c r="DCV1141" s="351"/>
      <c r="DCW1141" s="351"/>
      <c r="DCX1141" s="351"/>
      <c r="DCY1141" s="351"/>
      <c r="DCZ1141" s="351"/>
      <c r="DDA1141" s="351"/>
      <c r="DDB1141" s="351"/>
      <c r="DDC1141" s="351"/>
      <c r="DDD1141" s="351"/>
      <c r="DDE1141" s="351"/>
      <c r="DDF1141" s="351"/>
      <c r="DDG1141" s="351"/>
      <c r="DDH1141" s="351"/>
      <c r="DDI1141" s="351"/>
      <c r="DDJ1141" s="351"/>
      <c r="DDK1141" s="351"/>
      <c r="DDL1141" s="351"/>
      <c r="DDM1141" s="351"/>
      <c r="DDN1141" s="351"/>
      <c r="DDO1141" s="351"/>
      <c r="DDP1141" s="351"/>
      <c r="DDQ1141" s="351"/>
      <c r="DDR1141" s="351"/>
      <c r="DDS1141" s="351"/>
      <c r="DDT1141" s="351"/>
      <c r="DDU1141" s="351"/>
      <c r="DDV1141" s="351"/>
      <c r="DDW1141" s="351"/>
      <c r="DDX1141" s="351"/>
      <c r="DDY1141" s="351"/>
      <c r="DDZ1141" s="351"/>
      <c r="DEA1141" s="351"/>
      <c r="DEB1141" s="351"/>
      <c r="DEC1141" s="351"/>
      <c r="DED1141" s="351"/>
      <c r="DEE1141" s="351"/>
      <c r="DEF1141" s="351"/>
      <c r="DEG1141" s="351"/>
      <c r="DEH1141" s="351"/>
      <c r="DEI1141" s="351"/>
      <c r="DEJ1141" s="351"/>
      <c r="DEK1141" s="351"/>
      <c r="DEL1141" s="351"/>
      <c r="DEM1141" s="351"/>
      <c r="DEN1141" s="351"/>
      <c r="DEO1141" s="351"/>
      <c r="DEP1141" s="351"/>
      <c r="DEQ1141" s="351"/>
      <c r="DER1141" s="351"/>
      <c r="DES1141" s="351"/>
      <c r="DET1141" s="351"/>
      <c r="DEU1141" s="351"/>
      <c r="DEV1141" s="351"/>
      <c r="DEW1141" s="351"/>
      <c r="DEX1141" s="351"/>
      <c r="DEY1141" s="351"/>
      <c r="DEZ1141" s="351"/>
      <c r="DFA1141" s="351"/>
      <c r="DFB1141" s="351"/>
      <c r="DFC1141" s="351"/>
      <c r="DFD1141" s="351"/>
      <c r="DFE1141" s="351"/>
      <c r="DFF1141" s="351"/>
      <c r="DFG1141" s="351"/>
      <c r="DFH1141" s="351"/>
      <c r="DFI1141" s="351"/>
      <c r="DFJ1141" s="351"/>
      <c r="DFK1141" s="351"/>
      <c r="DFL1141" s="351"/>
      <c r="DFM1141" s="351"/>
      <c r="DFN1141" s="351"/>
      <c r="DFO1141" s="351"/>
      <c r="DFP1141" s="351"/>
      <c r="DFQ1141" s="351"/>
      <c r="DFR1141" s="351"/>
      <c r="DFS1141" s="351"/>
      <c r="DFT1141" s="351"/>
      <c r="DFU1141" s="351"/>
      <c r="DFV1141" s="351"/>
      <c r="DFW1141" s="351"/>
      <c r="DFX1141" s="351"/>
      <c r="DFY1141" s="351"/>
      <c r="DFZ1141" s="351"/>
      <c r="DGA1141" s="351"/>
      <c r="DGB1141" s="351"/>
      <c r="DGC1141" s="351"/>
      <c r="DGD1141" s="351"/>
      <c r="DGE1141" s="351"/>
      <c r="DGF1141" s="351"/>
      <c r="DGG1141" s="351"/>
      <c r="DGH1141" s="351"/>
      <c r="DGI1141" s="351"/>
      <c r="DGJ1141" s="351"/>
      <c r="DGK1141" s="351"/>
      <c r="DGL1141" s="351"/>
      <c r="DGM1141" s="351"/>
      <c r="DGN1141" s="351"/>
      <c r="DGO1141" s="351"/>
      <c r="DGP1141" s="351"/>
      <c r="DGQ1141" s="351"/>
      <c r="DGR1141" s="351"/>
      <c r="DGS1141" s="351"/>
      <c r="DGT1141" s="351"/>
      <c r="DGU1141" s="351"/>
      <c r="DGV1141" s="351"/>
      <c r="DGW1141" s="351"/>
      <c r="DGX1141" s="351"/>
      <c r="DGY1141" s="351"/>
      <c r="DGZ1141" s="351"/>
      <c r="DHA1141" s="351"/>
      <c r="DHB1141" s="351"/>
      <c r="DHC1141" s="351"/>
      <c r="DHD1141" s="351"/>
      <c r="DHE1141" s="351"/>
      <c r="DHF1141" s="351"/>
      <c r="DHG1141" s="351"/>
      <c r="DHH1141" s="351"/>
      <c r="DHI1141" s="351"/>
      <c r="DHJ1141" s="351"/>
      <c r="DHK1141" s="351"/>
      <c r="DHL1141" s="351"/>
      <c r="DHM1141" s="351"/>
      <c r="DHN1141" s="351"/>
      <c r="DHO1141" s="351"/>
      <c r="DHP1141" s="351"/>
      <c r="DHQ1141" s="351"/>
      <c r="DHR1141" s="351"/>
      <c r="DHS1141" s="351"/>
      <c r="DHT1141" s="351"/>
      <c r="DHU1141" s="351"/>
      <c r="DHV1141" s="351"/>
      <c r="DHW1141" s="351"/>
      <c r="DHX1141" s="351"/>
      <c r="DHY1141" s="351"/>
      <c r="DHZ1141" s="351"/>
      <c r="DIA1141" s="351"/>
      <c r="DIB1141" s="351"/>
      <c r="DIC1141" s="351"/>
      <c r="DID1141" s="351"/>
      <c r="DIE1141" s="351"/>
      <c r="DIF1141" s="351"/>
      <c r="DIG1141" s="351"/>
      <c r="DIH1141" s="351"/>
      <c r="DII1141" s="351"/>
      <c r="DIJ1141" s="351"/>
      <c r="DIK1141" s="351"/>
      <c r="DIL1141" s="351"/>
      <c r="DIM1141" s="351"/>
      <c r="DIN1141" s="351"/>
      <c r="DIO1141" s="351"/>
      <c r="DIP1141" s="351"/>
      <c r="DIQ1141" s="351"/>
      <c r="DIR1141" s="351"/>
      <c r="DIS1141" s="351"/>
      <c r="DIT1141" s="351"/>
      <c r="DIU1141" s="351"/>
      <c r="DIV1141" s="351"/>
      <c r="DIW1141" s="351"/>
      <c r="DIX1141" s="351"/>
      <c r="DIY1141" s="351"/>
      <c r="DIZ1141" s="351"/>
      <c r="DJA1141" s="351"/>
      <c r="DJB1141" s="351"/>
      <c r="DJC1141" s="351"/>
      <c r="DJD1141" s="351"/>
      <c r="DJE1141" s="351"/>
      <c r="DJF1141" s="351"/>
      <c r="DJG1141" s="351"/>
      <c r="DJH1141" s="351"/>
      <c r="DJI1141" s="351"/>
      <c r="DJJ1141" s="351"/>
      <c r="DJK1141" s="351"/>
      <c r="DJL1141" s="351"/>
      <c r="DJM1141" s="351"/>
      <c r="DJN1141" s="351"/>
      <c r="DJO1141" s="351"/>
      <c r="DJP1141" s="351"/>
      <c r="DJQ1141" s="351"/>
      <c r="DJR1141" s="351"/>
      <c r="DJS1141" s="351"/>
      <c r="DJT1141" s="351"/>
      <c r="DJU1141" s="351"/>
      <c r="DJV1141" s="351"/>
      <c r="DJW1141" s="351"/>
      <c r="DJX1141" s="351"/>
      <c r="DJY1141" s="351"/>
      <c r="DJZ1141" s="351"/>
      <c r="DKA1141" s="351"/>
      <c r="DKB1141" s="351"/>
      <c r="DKC1141" s="351"/>
      <c r="DKD1141" s="351"/>
      <c r="DKE1141" s="351"/>
      <c r="DKF1141" s="351"/>
      <c r="DKG1141" s="351"/>
      <c r="DKH1141" s="351"/>
      <c r="DKI1141" s="351"/>
      <c r="DKJ1141" s="351"/>
      <c r="DKK1141" s="351"/>
      <c r="DKL1141" s="351"/>
      <c r="DKM1141" s="351"/>
      <c r="DKN1141" s="351"/>
      <c r="DKO1141" s="351"/>
      <c r="DKP1141" s="351"/>
      <c r="DKQ1141" s="351"/>
      <c r="DKR1141" s="351"/>
      <c r="DKS1141" s="351"/>
      <c r="DKT1141" s="351"/>
      <c r="DKU1141" s="351"/>
      <c r="DKV1141" s="351"/>
      <c r="DKW1141" s="351"/>
      <c r="DKX1141" s="351"/>
      <c r="DKY1141" s="351"/>
      <c r="DKZ1141" s="351"/>
      <c r="DLA1141" s="351"/>
      <c r="DLB1141" s="351"/>
      <c r="DLC1141" s="351"/>
      <c r="DLD1141" s="351"/>
      <c r="DLE1141" s="351"/>
      <c r="DLF1141" s="351"/>
      <c r="DLG1141" s="351"/>
      <c r="DLH1141" s="351"/>
      <c r="DLI1141" s="351"/>
      <c r="DLJ1141" s="351"/>
      <c r="DLK1141" s="351"/>
      <c r="DLL1141" s="351"/>
      <c r="DLM1141" s="351"/>
      <c r="DLN1141" s="351"/>
      <c r="DLO1141" s="351"/>
      <c r="DLP1141" s="351"/>
      <c r="DLQ1141" s="351"/>
      <c r="DLR1141" s="351"/>
      <c r="DLS1141" s="351"/>
      <c r="DLT1141" s="351"/>
      <c r="DLU1141" s="351"/>
      <c r="DLV1141" s="351"/>
      <c r="DLW1141" s="351"/>
      <c r="DLX1141" s="351"/>
      <c r="DLY1141" s="351"/>
      <c r="DLZ1141" s="351"/>
      <c r="DMA1141" s="351"/>
      <c r="DMB1141" s="351"/>
      <c r="DMC1141" s="351"/>
      <c r="DMD1141" s="351"/>
      <c r="DME1141" s="351"/>
      <c r="DMF1141" s="351"/>
      <c r="DMG1141" s="351"/>
      <c r="DMH1141" s="351"/>
      <c r="DMI1141" s="351"/>
      <c r="DMJ1141" s="351"/>
      <c r="DMK1141" s="351"/>
      <c r="DML1141" s="351"/>
      <c r="DMM1141" s="351"/>
      <c r="DMN1141" s="351"/>
      <c r="DMO1141" s="351"/>
      <c r="DMP1141" s="351"/>
      <c r="DMQ1141" s="351"/>
      <c r="DMR1141" s="351"/>
      <c r="DMS1141" s="351"/>
      <c r="DMT1141" s="351"/>
      <c r="DMU1141" s="351"/>
      <c r="DMV1141" s="351"/>
      <c r="DMW1141" s="351"/>
      <c r="DMX1141" s="351"/>
      <c r="DMY1141" s="351"/>
      <c r="DMZ1141" s="351"/>
      <c r="DNA1141" s="351"/>
      <c r="DNB1141" s="351"/>
      <c r="DNC1141" s="351"/>
      <c r="DND1141" s="351"/>
      <c r="DNE1141" s="351"/>
      <c r="DNF1141" s="351"/>
      <c r="DNG1141" s="351"/>
      <c r="DNH1141" s="351"/>
      <c r="DNI1141" s="351"/>
      <c r="DNJ1141" s="351"/>
      <c r="DNK1141" s="351"/>
      <c r="DNL1141" s="351"/>
      <c r="DNM1141" s="351"/>
      <c r="DNN1141" s="351"/>
      <c r="DNO1141" s="351"/>
      <c r="DNP1141" s="351"/>
      <c r="DNQ1141" s="351"/>
      <c r="DNR1141" s="351"/>
      <c r="DNS1141" s="351"/>
      <c r="DNT1141" s="351"/>
      <c r="DNU1141" s="351"/>
      <c r="DNV1141" s="351"/>
      <c r="DNW1141" s="351"/>
      <c r="DNX1141" s="351"/>
      <c r="DNY1141" s="351"/>
      <c r="DNZ1141" s="351"/>
      <c r="DOA1141" s="351"/>
      <c r="DOB1141" s="351"/>
      <c r="DOC1141" s="351"/>
      <c r="DOD1141" s="351"/>
      <c r="DOE1141" s="351"/>
      <c r="DOF1141" s="351"/>
      <c r="DOG1141" s="351"/>
      <c r="DOH1141" s="351"/>
      <c r="DOI1141" s="351"/>
      <c r="DOJ1141" s="351"/>
      <c r="DOK1141" s="351"/>
      <c r="DOL1141" s="351"/>
      <c r="DOM1141" s="351"/>
      <c r="DON1141" s="351"/>
      <c r="DOO1141" s="351"/>
      <c r="DOP1141" s="351"/>
      <c r="DOQ1141" s="351"/>
      <c r="DOR1141" s="351"/>
      <c r="DOS1141" s="351"/>
      <c r="DOT1141" s="351"/>
      <c r="DOU1141" s="351"/>
      <c r="DOV1141" s="351"/>
      <c r="DOW1141" s="351"/>
      <c r="DOX1141" s="351"/>
      <c r="DOY1141" s="351"/>
      <c r="DOZ1141" s="351"/>
      <c r="DPA1141" s="351"/>
      <c r="DPB1141" s="351"/>
      <c r="DPC1141" s="351"/>
      <c r="DPD1141" s="351"/>
      <c r="DPE1141" s="351"/>
      <c r="DPF1141" s="351"/>
      <c r="DPG1141" s="351"/>
      <c r="DPH1141" s="351"/>
      <c r="DPI1141" s="351"/>
      <c r="DPJ1141" s="351"/>
      <c r="DPK1141" s="351"/>
      <c r="DPL1141" s="351"/>
      <c r="DPM1141" s="351"/>
      <c r="DPN1141" s="351"/>
      <c r="DPO1141" s="351"/>
      <c r="DPP1141" s="351"/>
      <c r="DPQ1141" s="351"/>
      <c r="DPR1141" s="351"/>
      <c r="DPS1141" s="351"/>
      <c r="DPT1141" s="351"/>
      <c r="DPU1141" s="351"/>
      <c r="DPV1141" s="351"/>
      <c r="DPW1141" s="351"/>
      <c r="DPX1141" s="351"/>
      <c r="DPY1141" s="351"/>
      <c r="DPZ1141" s="351"/>
      <c r="DQA1141" s="351"/>
      <c r="DQB1141" s="351"/>
      <c r="DQC1141" s="351"/>
      <c r="DQD1141" s="351"/>
      <c r="DQE1141" s="351"/>
      <c r="DQF1141" s="351"/>
      <c r="DQG1141" s="351"/>
      <c r="DQH1141" s="351"/>
      <c r="DQI1141" s="351"/>
      <c r="DQJ1141" s="351"/>
      <c r="DQK1141" s="351"/>
      <c r="DQL1141" s="351"/>
      <c r="DQM1141" s="351"/>
      <c r="DQN1141" s="351"/>
      <c r="DQO1141" s="351"/>
      <c r="DQP1141" s="351"/>
      <c r="DQQ1141" s="351"/>
      <c r="DQR1141" s="351"/>
      <c r="DQS1141" s="351"/>
      <c r="DQT1141" s="351"/>
      <c r="DQU1141" s="351"/>
      <c r="DQV1141" s="351"/>
      <c r="DQW1141" s="351"/>
      <c r="DQX1141" s="351"/>
      <c r="DQY1141" s="351"/>
      <c r="DQZ1141" s="351"/>
      <c r="DRA1141" s="351"/>
      <c r="DRB1141" s="351"/>
      <c r="DRC1141" s="351"/>
      <c r="DRD1141" s="351"/>
      <c r="DRE1141" s="351"/>
      <c r="DRF1141" s="351"/>
      <c r="DRG1141" s="351"/>
      <c r="DRH1141" s="351"/>
      <c r="DRI1141" s="351"/>
      <c r="DRJ1141" s="351"/>
      <c r="DRK1141" s="351"/>
      <c r="DRL1141" s="351"/>
      <c r="DRM1141" s="351"/>
      <c r="DRN1141" s="351"/>
      <c r="DRO1141" s="351"/>
      <c r="DRP1141" s="351"/>
      <c r="DRQ1141" s="351"/>
      <c r="DRR1141" s="351"/>
      <c r="DRS1141" s="351"/>
      <c r="DRT1141" s="351"/>
      <c r="DRU1141" s="351"/>
      <c r="DRV1141" s="351"/>
      <c r="DRW1141" s="351"/>
      <c r="DRX1141" s="351"/>
      <c r="DRY1141" s="351"/>
      <c r="DRZ1141" s="351"/>
      <c r="DSA1141" s="351"/>
      <c r="DSB1141" s="351"/>
      <c r="DSC1141" s="351"/>
      <c r="DSD1141" s="351"/>
      <c r="DSE1141" s="351"/>
      <c r="DSF1141" s="351"/>
      <c r="DSG1141" s="351"/>
      <c r="DSH1141" s="351"/>
      <c r="DSI1141" s="351"/>
      <c r="DSJ1141" s="351"/>
      <c r="DSK1141" s="351"/>
      <c r="DSL1141" s="351"/>
      <c r="DSM1141" s="351"/>
      <c r="DSN1141" s="351"/>
      <c r="DSO1141" s="351"/>
      <c r="DSP1141" s="351"/>
      <c r="DSQ1141" s="351"/>
      <c r="DSR1141" s="351"/>
      <c r="DSS1141" s="351"/>
      <c r="DST1141" s="351"/>
      <c r="DSU1141" s="351"/>
      <c r="DSV1141" s="351"/>
      <c r="DSW1141" s="351"/>
      <c r="DSX1141" s="351"/>
      <c r="DSY1141" s="351"/>
      <c r="DSZ1141" s="351"/>
      <c r="DTA1141" s="351"/>
      <c r="DTB1141" s="351"/>
      <c r="DTC1141" s="351"/>
      <c r="DTD1141" s="351"/>
      <c r="DTE1141" s="351"/>
      <c r="DTF1141" s="351"/>
      <c r="DTG1141" s="351"/>
      <c r="DTH1141" s="351"/>
      <c r="DTI1141" s="351"/>
      <c r="DTJ1141" s="351"/>
      <c r="DTK1141" s="351"/>
      <c r="DTL1141" s="351"/>
      <c r="DTM1141" s="351"/>
      <c r="DTN1141" s="351"/>
      <c r="DTO1141" s="351"/>
      <c r="DTP1141" s="351"/>
      <c r="DTQ1141" s="351"/>
      <c r="DTR1141" s="351"/>
      <c r="DTS1141" s="351"/>
      <c r="DTT1141" s="351"/>
      <c r="DTU1141" s="351"/>
      <c r="DTV1141" s="351"/>
      <c r="DTW1141" s="351"/>
      <c r="DTX1141" s="351"/>
      <c r="DTY1141" s="351"/>
      <c r="DTZ1141" s="351"/>
      <c r="DUA1141" s="351"/>
      <c r="DUB1141" s="351"/>
      <c r="DUC1141" s="351"/>
      <c r="DUD1141" s="351"/>
      <c r="DUE1141" s="351"/>
      <c r="DUF1141" s="351"/>
      <c r="DUG1141" s="351"/>
      <c r="DUH1141" s="351"/>
      <c r="DUI1141" s="351"/>
      <c r="DUJ1141" s="351"/>
      <c r="DUK1141" s="351"/>
      <c r="DUL1141" s="351"/>
      <c r="DUM1141" s="351"/>
      <c r="DUN1141" s="351"/>
      <c r="DUO1141" s="351"/>
      <c r="DUP1141" s="351"/>
      <c r="DUQ1141" s="351"/>
      <c r="DUR1141" s="351"/>
      <c r="DUS1141" s="351"/>
      <c r="DUT1141" s="351"/>
      <c r="DUU1141" s="351"/>
      <c r="DUV1141" s="351"/>
      <c r="DUW1141" s="351"/>
      <c r="DUX1141" s="351"/>
      <c r="DUY1141" s="351"/>
      <c r="DUZ1141" s="351"/>
      <c r="DVA1141" s="351"/>
      <c r="DVB1141" s="351"/>
      <c r="DVC1141" s="351"/>
      <c r="DVD1141" s="351"/>
      <c r="DVE1141" s="351"/>
      <c r="DVF1141" s="351"/>
      <c r="DVG1141" s="351"/>
      <c r="DVH1141" s="351"/>
      <c r="DVI1141" s="351"/>
      <c r="DVJ1141" s="351"/>
      <c r="DVK1141" s="351"/>
      <c r="DVL1141" s="351"/>
      <c r="DVM1141" s="351"/>
      <c r="DVN1141" s="351"/>
      <c r="DVO1141" s="351"/>
      <c r="DVP1141" s="351"/>
      <c r="DVQ1141" s="351"/>
      <c r="DVR1141" s="351"/>
      <c r="DVS1141" s="351"/>
      <c r="DVT1141" s="351"/>
      <c r="DVU1141" s="351"/>
      <c r="DVV1141" s="351"/>
      <c r="DVW1141" s="351"/>
      <c r="DVX1141" s="351"/>
      <c r="DVY1141" s="351"/>
      <c r="DVZ1141" s="351"/>
      <c r="DWA1141" s="351"/>
      <c r="DWB1141" s="351"/>
      <c r="DWC1141" s="351"/>
      <c r="DWD1141" s="351"/>
      <c r="DWE1141" s="351"/>
      <c r="DWF1141" s="351"/>
      <c r="DWG1141" s="351"/>
      <c r="DWH1141" s="351"/>
      <c r="DWI1141" s="351"/>
      <c r="DWJ1141" s="351"/>
      <c r="DWK1141" s="351"/>
      <c r="DWL1141" s="351"/>
      <c r="DWM1141" s="351"/>
      <c r="DWN1141" s="351"/>
      <c r="DWO1141" s="351"/>
      <c r="DWP1141" s="351"/>
      <c r="DWQ1141" s="351"/>
      <c r="DWR1141" s="351"/>
      <c r="DWS1141" s="351"/>
      <c r="DWT1141" s="351"/>
      <c r="DWU1141" s="351"/>
      <c r="DWV1141" s="351"/>
      <c r="DWW1141" s="351"/>
      <c r="DWX1141" s="351"/>
      <c r="DWY1141" s="351"/>
      <c r="DWZ1141" s="351"/>
      <c r="DXA1141" s="351"/>
      <c r="DXB1141" s="351"/>
      <c r="DXC1141" s="351"/>
      <c r="DXD1141" s="351"/>
      <c r="DXE1141" s="351"/>
      <c r="DXF1141" s="351"/>
      <c r="DXG1141" s="351"/>
      <c r="DXH1141" s="351"/>
      <c r="DXI1141" s="351"/>
      <c r="DXJ1141" s="351"/>
      <c r="DXK1141" s="351"/>
      <c r="DXL1141" s="351"/>
      <c r="DXM1141" s="351"/>
      <c r="DXN1141" s="351"/>
      <c r="DXO1141" s="351"/>
      <c r="DXP1141" s="351"/>
      <c r="DXQ1141" s="351"/>
      <c r="DXR1141" s="351"/>
      <c r="DXS1141" s="351"/>
      <c r="DXT1141" s="351"/>
      <c r="DXU1141" s="351"/>
      <c r="DXV1141" s="351"/>
      <c r="DXW1141" s="351"/>
      <c r="DXX1141" s="351"/>
      <c r="DXY1141" s="351"/>
      <c r="DXZ1141" s="351"/>
      <c r="DYA1141" s="351"/>
      <c r="DYB1141" s="351"/>
      <c r="DYC1141" s="351"/>
      <c r="DYD1141" s="351"/>
      <c r="DYE1141" s="351"/>
      <c r="DYF1141" s="351"/>
      <c r="DYG1141" s="351"/>
      <c r="DYH1141" s="351"/>
      <c r="DYI1141" s="351"/>
      <c r="DYJ1141" s="351"/>
      <c r="DYK1141" s="351"/>
      <c r="DYL1141" s="351"/>
      <c r="DYM1141" s="351"/>
      <c r="DYN1141" s="351"/>
      <c r="DYO1141" s="351"/>
      <c r="DYP1141" s="351"/>
      <c r="DYQ1141" s="351"/>
      <c r="DYR1141" s="351"/>
      <c r="DYS1141" s="351"/>
      <c r="DYT1141" s="351"/>
      <c r="DYU1141" s="351"/>
      <c r="DYV1141" s="351"/>
      <c r="DYW1141" s="351"/>
      <c r="DYX1141" s="351"/>
      <c r="DYY1141" s="351"/>
      <c r="DYZ1141" s="351"/>
      <c r="DZA1141" s="351"/>
      <c r="DZB1141" s="351"/>
      <c r="DZC1141" s="351"/>
      <c r="DZD1141" s="351"/>
      <c r="DZE1141" s="351"/>
      <c r="DZF1141" s="351"/>
      <c r="DZG1141" s="351"/>
      <c r="DZH1141" s="351"/>
      <c r="DZI1141" s="351"/>
      <c r="DZJ1141" s="351"/>
      <c r="DZK1141" s="351"/>
      <c r="DZL1141" s="351"/>
      <c r="DZM1141" s="351"/>
      <c r="DZN1141" s="351"/>
      <c r="DZO1141" s="351"/>
      <c r="DZP1141" s="351"/>
      <c r="DZQ1141" s="351"/>
      <c r="DZR1141" s="351"/>
      <c r="DZS1141" s="351"/>
      <c r="DZT1141" s="351"/>
      <c r="DZU1141" s="351"/>
      <c r="DZV1141" s="351"/>
      <c r="DZW1141" s="351"/>
      <c r="DZX1141" s="351"/>
      <c r="DZY1141" s="351"/>
      <c r="DZZ1141" s="351"/>
      <c r="EAA1141" s="351"/>
      <c r="EAB1141" s="351"/>
      <c r="EAC1141" s="351"/>
      <c r="EAD1141" s="351"/>
      <c r="EAE1141" s="351"/>
      <c r="EAF1141" s="351"/>
      <c r="EAG1141" s="351"/>
      <c r="EAH1141" s="351"/>
      <c r="EAI1141" s="351"/>
      <c r="EAJ1141" s="351"/>
      <c r="EAK1141" s="351"/>
      <c r="EAL1141" s="351"/>
      <c r="EAM1141" s="351"/>
      <c r="EAN1141" s="351"/>
      <c r="EAO1141" s="351"/>
      <c r="EAP1141" s="351"/>
      <c r="EAQ1141" s="351"/>
      <c r="EAR1141" s="351"/>
      <c r="EAS1141" s="351"/>
      <c r="EAT1141" s="351"/>
      <c r="EAU1141" s="351"/>
      <c r="EAV1141" s="351"/>
      <c r="EAW1141" s="351"/>
      <c r="EAX1141" s="351"/>
      <c r="EAY1141" s="351"/>
      <c r="EAZ1141" s="351"/>
      <c r="EBA1141" s="351"/>
      <c r="EBB1141" s="351"/>
      <c r="EBC1141" s="351"/>
      <c r="EBD1141" s="351"/>
      <c r="EBE1141" s="351"/>
      <c r="EBF1141" s="351"/>
      <c r="EBG1141" s="351"/>
      <c r="EBH1141" s="351"/>
      <c r="EBI1141" s="351"/>
      <c r="EBJ1141" s="351"/>
      <c r="EBK1141" s="351"/>
      <c r="EBL1141" s="351"/>
      <c r="EBM1141" s="351"/>
      <c r="EBN1141" s="351"/>
      <c r="EBO1141" s="351"/>
      <c r="EBP1141" s="351"/>
      <c r="EBQ1141" s="351"/>
      <c r="EBR1141" s="351"/>
      <c r="EBS1141" s="351"/>
      <c r="EBT1141" s="351"/>
      <c r="EBU1141" s="351"/>
      <c r="EBV1141" s="351"/>
      <c r="EBW1141" s="351"/>
      <c r="EBX1141" s="351"/>
      <c r="EBY1141" s="351"/>
      <c r="EBZ1141" s="351"/>
      <c r="ECA1141" s="351"/>
      <c r="ECB1141" s="351"/>
      <c r="ECC1141" s="351"/>
      <c r="ECD1141" s="351"/>
      <c r="ECE1141" s="351"/>
      <c r="ECF1141" s="351"/>
      <c r="ECG1141" s="351"/>
      <c r="ECH1141" s="351"/>
      <c r="ECI1141" s="351"/>
      <c r="ECJ1141" s="351"/>
      <c r="ECK1141" s="351"/>
      <c r="ECL1141" s="351"/>
      <c r="ECM1141" s="351"/>
      <c r="ECN1141" s="351"/>
      <c r="ECO1141" s="351"/>
      <c r="ECP1141" s="351"/>
      <c r="ECQ1141" s="351"/>
      <c r="ECR1141" s="351"/>
      <c r="ECS1141" s="351"/>
      <c r="ECT1141" s="351"/>
      <c r="ECU1141" s="351"/>
      <c r="ECV1141" s="351"/>
      <c r="ECW1141" s="351"/>
      <c r="ECX1141" s="351"/>
      <c r="ECY1141" s="351"/>
      <c r="ECZ1141" s="351"/>
      <c r="EDA1141" s="351"/>
      <c r="EDB1141" s="351"/>
      <c r="EDC1141" s="351"/>
      <c r="EDD1141" s="351"/>
      <c r="EDE1141" s="351"/>
      <c r="EDF1141" s="351"/>
      <c r="EDG1141" s="351"/>
      <c r="EDH1141" s="351"/>
      <c r="EDI1141" s="351"/>
      <c r="EDJ1141" s="351"/>
      <c r="EDK1141" s="351"/>
      <c r="EDL1141" s="351"/>
      <c r="EDM1141" s="351"/>
      <c r="EDN1141" s="351"/>
      <c r="EDO1141" s="351"/>
      <c r="EDP1141" s="351"/>
      <c r="EDQ1141" s="351"/>
      <c r="EDR1141" s="351"/>
      <c r="EDS1141" s="351"/>
      <c r="EDT1141" s="351"/>
      <c r="EDU1141" s="351"/>
      <c r="EDV1141" s="351"/>
      <c r="EDW1141" s="351"/>
      <c r="EDX1141" s="351"/>
      <c r="EDY1141" s="351"/>
      <c r="EDZ1141" s="351"/>
      <c r="EEA1141" s="351"/>
      <c r="EEB1141" s="351"/>
      <c r="EEC1141" s="351"/>
      <c r="EED1141" s="351"/>
      <c r="EEE1141" s="351"/>
      <c r="EEF1141" s="351"/>
      <c r="EEG1141" s="351"/>
      <c r="EEH1141" s="351"/>
      <c r="EEI1141" s="351"/>
      <c r="EEJ1141" s="351"/>
      <c r="EEK1141" s="351"/>
      <c r="EEL1141" s="351"/>
      <c r="EEM1141" s="351"/>
      <c r="EEN1141" s="351"/>
      <c r="EEO1141" s="351"/>
      <c r="EEP1141" s="351"/>
      <c r="EEQ1141" s="351"/>
      <c r="EER1141" s="351"/>
      <c r="EES1141" s="351"/>
      <c r="EET1141" s="351"/>
      <c r="EEU1141" s="351"/>
      <c r="EEV1141" s="351"/>
      <c r="EEW1141" s="351"/>
      <c r="EEX1141" s="351"/>
      <c r="EEY1141" s="351"/>
      <c r="EEZ1141" s="351"/>
      <c r="EFA1141" s="351"/>
      <c r="EFB1141" s="351"/>
      <c r="EFC1141" s="351"/>
      <c r="EFD1141" s="351"/>
      <c r="EFE1141" s="351"/>
      <c r="EFF1141" s="351"/>
      <c r="EFG1141" s="351"/>
      <c r="EFH1141" s="351"/>
      <c r="EFI1141" s="351"/>
      <c r="EFJ1141" s="351"/>
      <c r="EFK1141" s="351"/>
      <c r="EFL1141" s="351"/>
      <c r="EFM1141" s="351"/>
      <c r="EFN1141" s="351"/>
      <c r="EFO1141" s="351"/>
      <c r="EFP1141" s="351"/>
      <c r="EFQ1141" s="351"/>
      <c r="EFR1141" s="351"/>
      <c r="EFS1141" s="351"/>
      <c r="EFT1141" s="351"/>
      <c r="EFU1141" s="351"/>
      <c r="EFV1141" s="351"/>
      <c r="EFW1141" s="351"/>
      <c r="EFX1141" s="351"/>
      <c r="EFY1141" s="351"/>
      <c r="EFZ1141" s="351"/>
      <c r="EGA1141" s="351"/>
      <c r="EGB1141" s="351"/>
      <c r="EGC1141" s="351"/>
      <c r="EGD1141" s="351"/>
      <c r="EGE1141" s="351"/>
      <c r="EGF1141" s="351"/>
      <c r="EGG1141" s="351"/>
      <c r="EGH1141" s="351"/>
      <c r="EGI1141" s="351"/>
      <c r="EGJ1141" s="351"/>
      <c r="EGK1141" s="351"/>
      <c r="EGL1141" s="351"/>
      <c r="EGM1141" s="351"/>
      <c r="EGN1141" s="351"/>
      <c r="EGO1141" s="351"/>
      <c r="EGP1141" s="351"/>
      <c r="EGQ1141" s="351"/>
      <c r="EGR1141" s="351"/>
      <c r="EGS1141" s="351"/>
      <c r="EGT1141" s="351"/>
      <c r="EGU1141" s="351"/>
      <c r="EGV1141" s="351"/>
      <c r="EGW1141" s="351"/>
      <c r="EGX1141" s="351"/>
      <c r="EGY1141" s="351"/>
      <c r="EGZ1141" s="351"/>
      <c r="EHA1141" s="351"/>
      <c r="EHB1141" s="351"/>
      <c r="EHC1141" s="351"/>
      <c r="EHD1141" s="351"/>
      <c r="EHE1141" s="351"/>
      <c r="EHF1141" s="351"/>
      <c r="EHG1141" s="351"/>
      <c r="EHH1141" s="351"/>
      <c r="EHI1141" s="351"/>
      <c r="EHJ1141" s="351"/>
      <c r="EHK1141" s="351"/>
      <c r="EHL1141" s="351"/>
      <c r="EHM1141" s="351"/>
      <c r="EHN1141" s="351"/>
      <c r="EHO1141" s="351"/>
      <c r="EHP1141" s="351"/>
      <c r="EHQ1141" s="351"/>
      <c r="EHR1141" s="351"/>
      <c r="EHS1141" s="351"/>
      <c r="EHT1141" s="351"/>
      <c r="EHU1141" s="351"/>
      <c r="EHV1141" s="351"/>
      <c r="EHW1141" s="351"/>
      <c r="EHX1141" s="351"/>
      <c r="EHY1141" s="351"/>
      <c r="EHZ1141" s="351"/>
      <c r="EIA1141" s="351"/>
      <c r="EIB1141" s="351"/>
      <c r="EIC1141" s="351"/>
      <c r="EID1141" s="351"/>
      <c r="EIE1141" s="351"/>
      <c r="EIF1141" s="351"/>
      <c r="EIG1141" s="351"/>
      <c r="EIH1141" s="351"/>
      <c r="EII1141" s="351"/>
      <c r="EIJ1141" s="351"/>
      <c r="EIK1141" s="351"/>
      <c r="EIL1141" s="351"/>
      <c r="EIM1141" s="351"/>
      <c r="EIN1141" s="351"/>
      <c r="EIO1141" s="351"/>
      <c r="EIP1141" s="351"/>
      <c r="EIQ1141" s="351"/>
      <c r="EIR1141" s="351"/>
      <c r="EIS1141" s="351"/>
      <c r="EIT1141" s="351"/>
      <c r="EIU1141" s="351"/>
      <c r="EIV1141" s="351"/>
      <c r="EIW1141" s="351"/>
      <c r="EIX1141" s="351"/>
      <c r="EIY1141" s="351"/>
      <c r="EIZ1141" s="351"/>
      <c r="EJA1141" s="351"/>
      <c r="EJB1141" s="351"/>
      <c r="EJC1141" s="351"/>
      <c r="EJD1141" s="351"/>
      <c r="EJE1141" s="351"/>
      <c r="EJF1141" s="351"/>
      <c r="EJG1141" s="351"/>
      <c r="EJH1141" s="351"/>
      <c r="EJI1141" s="351"/>
      <c r="EJJ1141" s="351"/>
      <c r="EJK1141" s="351"/>
      <c r="EJL1141" s="351"/>
      <c r="EJM1141" s="351"/>
      <c r="EJN1141" s="351"/>
      <c r="EJO1141" s="351"/>
      <c r="EJP1141" s="351"/>
      <c r="EJQ1141" s="351"/>
      <c r="EJR1141" s="351"/>
      <c r="EJS1141" s="351"/>
      <c r="EJT1141" s="351"/>
      <c r="EJU1141" s="351"/>
      <c r="EJV1141" s="351"/>
      <c r="EJW1141" s="351"/>
      <c r="EJX1141" s="351"/>
      <c r="EJY1141" s="351"/>
      <c r="EJZ1141" s="351"/>
      <c r="EKA1141" s="351"/>
      <c r="EKB1141" s="351"/>
      <c r="EKC1141" s="351"/>
      <c r="EKD1141" s="351"/>
      <c r="EKE1141" s="351"/>
      <c r="EKF1141" s="351"/>
      <c r="EKG1141" s="351"/>
      <c r="EKH1141" s="351"/>
      <c r="EKI1141" s="351"/>
      <c r="EKJ1141" s="351"/>
      <c r="EKK1141" s="351"/>
      <c r="EKL1141" s="351"/>
      <c r="EKM1141" s="351"/>
      <c r="EKN1141" s="351"/>
      <c r="EKO1141" s="351"/>
      <c r="EKP1141" s="351"/>
      <c r="EKQ1141" s="351"/>
      <c r="EKR1141" s="351"/>
      <c r="EKS1141" s="351"/>
      <c r="EKT1141" s="351"/>
      <c r="EKU1141" s="351"/>
      <c r="EKV1141" s="351"/>
      <c r="EKW1141" s="351"/>
      <c r="EKX1141" s="351"/>
      <c r="EKY1141" s="351"/>
      <c r="EKZ1141" s="351"/>
      <c r="ELA1141" s="351"/>
      <c r="ELB1141" s="351"/>
      <c r="ELC1141" s="351"/>
      <c r="ELD1141" s="351"/>
      <c r="ELE1141" s="351"/>
      <c r="ELF1141" s="351"/>
      <c r="ELG1141" s="351"/>
      <c r="ELH1141" s="351"/>
      <c r="ELI1141" s="351"/>
      <c r="ELJ1141" s="351"/>
      <c r="ELK1141" s="351"/>
      <c r="ELL1141" s="351"/>
      <c r="ELM1141" s="351"/>
      <c r="ELN1141" s="351"/>
      <c r="ELO1141" s="351"/>
      <c r="ELP1141" s="351"/>
      <c r="ELQ1141" s="351"/>
      <c r="ELR1141" s="351"/>
      <c r="ELS1141" s="351"/>
      <c r="ELT1141" s="351"/>
      <c r="ELU1141" s="351"/>
      <c r="ELV1141" s="351"/>
      <c r="ELW1141" s="351"/>
      <c r="ELX1141" s="351"/>
      <c r="ELY1141" s="351"/>
      <c r="ELZ1141" s="351"/>
      <c r="EMA1141" s="351"/>
      <c r="EMB1141" s="351"/>
      <c r="EMC1141" s="351"/>
      <c r="EMD1141" s="351"/>
      <c r="EME1141" s="351"/>
      <c r="EMF1141" s="351"/>
      <c r="EMG1141" s="351"/>
      <c r="EMH1141" s="351"/>
      <c r="EMI1141" s="351"/>
      <c r="EMJ1141" s="351"/>
      <c r="EMK1141" s="351"/>
      <c r="EML1141" s="351"/>
      <c r="EMM1141" s="351"/>
      <c r="EMN1141" s="351"/>
      <c r="EMO1141" s="351"/>
      <c r="EMP1141" s="351"/>
      <c r="EMQ1141" s="351"/>
      <c r="EMR1141" s="351"/>
      <c r="EMS1141" s="351"/>
      <c r="EMT1141" s="351"/>
      <c r="EMU1141" s="351"/>
      <c r="EMV1141" s="351"/>
      <c r="EMW1141" s="351"/>
      <c r="EMX1141" s="351"/>
      <c r="EMY1141" s="351"/>
      <c r="EMZ1141" s="351"/>
      <c r="ENA1141" s="351"/>
      <c r="ENB1141" s="351"/>
      <c r="ENC1141" s="351"/>
      <c r="END1141" s="351"/>
      <c r="ENE1141" s="351"/>
      <c r="ENF1141" s="351"/>
      <c r="ENG1141" s="351"/>
      <c r="ENH1141" s="351"/>
      <c r="ENI1141" s="351"/>
      <c r="ENJ1141" s="351"/>
      <c r="ENK1141" s="351"/>
      <c r="ENL1141" s="351"/>
      <c r="ENM1141" s="351"/>
      <c r="ENN1141" s="351"/>
      <c r="ENO1141" s="351"/>
      <c r="ENP1141" s="351"/>
      <c r="ENQ1141" s="351"/>
      <c r="ENR1141" s="351"/>
      <c r="ENS1141" s="351"/>
      <c r="ENT1141" s="351"/>
      <c r="ENU1141" s="351"/>
      <c r="ENV1141" s="351"/>
      <c r="ENW1141" s="351"/>
      <c r="ENX1141" s="351"/>
      <c r="ENY1141" s="351"/>
      <c r="ENZ1141" s="351"/>
      <c r="EOA1141" s="351"/>
      <c r="EOB1141" s="351"/>
      <c r="EOC1141" s="351"/>
      <c r="EOD1141" s="351"/>
      <c r="EOE1141" s="351"/>
      <c r="EOF1141" s="351"/>
      <c r="EOG1141" s="351"/>
      <c r="EOH1141" s="351"/>
      <c r="EOI1141" s="351"/>
      <c r="EOJ1141" s="351"/>
      <c r="EOK1141" s="351"/>
      <c r="EOL1141" s="351"/>
      <c r="EOM1141" s="351"/>
      <c r="EON1141" s="351"/>
      <c r="EOO1141" s="351"/>
      <c r="EOP1141" s="351"/>
      <c r="EOQ1141" s="351"/>
      <c r="EOR1141" s="351"/>
      <c r="EOS1141" s="351"/>
      <c r="EOT1141" s="351"/>
      <c r="EOU1141" s="351"/>
      <c r="EOV1141" s="351"/>
      <c r="EOW1141" s="351"/>
      <c r="EOX1141" s="351"/>
      <c r="EOY1141" s="351"/>
      <c r="EOZ1141" s="351"/>
      <c r="EPA1141" s="351"/>
      <c r="EPB1141" s="351"/>
      <c r="EPC1141" s="351"/>
      <c r="EPD1141" s="351"/>
      <c r="EPE1141" s="351"/>
      <c r="EPF1141" s="351"/>
      <c r="EPG1141" s="351"/>
      <c r="EPH1141" s="351"/>
      <c r="EPI1141" s="351"/>
      <c r="EPJ1141" s="351"/>
      <c r="EPK1141" s="351"/>
      <c r="EPL1141" s="351"/>
      <c r="EPM1141" s="351"/>
      <c r="EPN1141" s="351"/>
      <c r="EPO1141" s="351"/>
      <c r="EPP1141" s="351"/>
      <c r="EPQ1141" s="351"/>
      <c r="EPR1141" s="351"/>
      <c r="EPS1141" s="351"/>
      <c r="EPT1141" s="351"/>
      <c r="EPU1141" s="351"/>
      <c r="EPV1141" s="351"/>
      <c r="EPW1141" s="351"/>
      <c r="EPX1141" s="351"/>
      <c r="EPY1141" s="351"/>
      <c r="EPZ1141" s="351"/>
      <c r="EQA1141" s="351"/>
      <c r="EQB1141" s="351"/>
      <c r="EQC1141" s="351"/>
      <c r="EQD1141" s="351"/>
      <c r="EQE1141" s="351"/>
      <c r="EQF1141" s="351"/>
      <c r="EQG1141" s="351"/>
      <c r="EQH1141" s="351"/>
      <c r="EQI1141" s="351"/>
      <c r="EQJ1141" s="351"/>
      <c r="EQK1141" s="351"/>
      <c r="EQL1141" s="351"/>
      <c r="EQM1141" s="351"/>
      <c r="EQN1141" s="351"/>
      <c r="EQO1141" s="351"/>
      <c r="EQP1141" s="351"/>
      <c r="EQQ1141" s="351"/>
      <c r="EQR1141" s="351"/>
      <c r="EQS1141" s="351"/>
      <c r="EQT1141" s="351"/>
      <c r="EQU1141" s="351"/>
      <c r="EQV1141" s="351"/>
      <c r="EQW1141" s="351"/>
      <c r="EQX1141" s="351"/>
      <c r="EQY1141" s="351"/>
      <c r="EQZ1141" s="351"/>
      <c r="ERA1141" s="351"/>
      <c r="ERB1141" s="351"/>
      <c r="ERC1141" s="351"/>
      <c r="ERD1141" s="351"/>
      <c r="ERE1141" s="351"/>
      <c r="ERF1141" s="351"/>
      <c r="ERG1141" s="351"/>
      <c r="ERH1141" s="351"/>
      <c r="ERI1141" s="351"/>
      <c r="ERJ1141" s="351"/>
      <c r="ERK1141" s="351"/>
      <c r="ERL1141" s="351"/>
      <c r="ERM1141" s="351"/>
      <c r="ERN1141" s="351"/>
      <c r="ERO1141" s="351"/>
      <c r="ERP1141" s="351"/>
      <c r="ERQ1141" s="351"/>
      <c r="ERR1141" s="351"/>
      <c r="ERS1141" s="351"/>
      <c r="ERT1141" s="351"/>
      <c r="ERU1141" s="351"/>
      <c r="ERV1141" s="351"/>
      <c r="ERW1141" s="351"/>
      <c r="ERX1141" s="351"/>
      <c r="ERY1141" s="351"/>
      <c r="ERZ1141" s="351"/>
      <c r="ESA1141" s="351"/>
      <c r="ESB1141" s="351"/>
      <c r="ESC1141" s="351"/>
      <c r="ESD1141" s="351"/>
      <c r="ESE1141" s="351"/>
      <c r="ESF1141" s="351"/>
      <c r="ESG1141" s="351"/>
      <c r="ESH1141" s="351"/>
      <c r="ESI1141" s="351"/>
      <c r="ESJ1141" s="351"/>
      <c r="ESK1141" s="351"/>
      <c r="ESL1141" s="351"/>
      <c r="ESM1141" s="351"/>
      <c r="ESN1141" s="351"/>
      <c r="ESO1141" s="351"/>
      <c r="ESP1141" s="351"/>
      <c r="ESQ1141" s="351"/>
      <c r="ESR1141" s="351"/>
      <c r="ESS1141" s="351"/>
      <c r="EST1141" s="351"/>
      <c r="ESU1141" s="351"/>
      <c r="ESV1141" s="351"/>
      <c r="ESW1141" s="351"/>
      <c r="ESX1141" s="351"/>
      <c r="ESY1141" s="351"/>
      <c r="ESZ1141" s="351"/>
      <c r="ETA1141" s="351"/>
      <c r="ETB1141" s="351"/>
      <c r="ETC1141" s="351"/>
      <c r="ETD1141" s="351"/>
      <c r="ETE1141" s="351"/>
      <c r="ETF1141" s="351"/>
      <c r="ETG1141" s="351"/>
      <c r="ETH1141" s="351"/>
      <c r="ETI1141" s="351"/>
      <c r="ETJ1141" s="351"/>
      <c r="ETK1141" s="351"/>
      <c r="ETL1141" s="351"/>
      <c r="ETM1141" s="351"/>
      <c r="ETN1141" s="351"/>
      <c r="ETO1141" s="351"/>
      <c r="ETP1141" s="351"/>
      <c r="ETQ1141" s="351"/>
      <c r="ETR1141" s="351"/>
      <c r="ETS1141" s="351"/>
      <c r="ETT1141" s="351"/>
      <c r="ETU1141" s="351"/>
      <c r="ETV1141" s="351"/>
      <c r="ETW1141" s="351"/>
      <c r="ETX1141" s="351"/>
      <c r="ETY1141" s="351"/>
      <c r="ETZ1141" s="351"/>
      <c r="EUA1141" s="351"/>
      <c r="EUB1141" s="351"/>
      <c r="EUC1141" s="351"/>
      <c r="EUD1141" s="351"/>
      <c r="EUE1141" s="351"/>
      <c r="EUF1141" s="351"/>
      <c r="EUG1141" s="351"/>
      <c r="EUH1141" s="351"/>
      <c r="EUI1141" s="351"/>
      <c r="EUJ1141" s="351"/>
      <c r="EUK1141" s="351"/>
      <c r="EUL1141" s="351"/>
      <c r="EUM1141" s="351"/>
      <c r="EUN1141" s="351"/>
      <c r="EUO1141" s="351"/>
      <c r="EUP1141" s="351"/>
      <c r="EUQ1141" s="351"/>
      <c r="EUR1141" s="351"/>
      <c r="EUS1141" s="351"/>
      <c r="EUT1141" s="351"/>
      <c r="EUU1141" s="351"/>
      <c r="EUV1141" s="351"/>
      <c r="EUW1141" s="351"/>
      <c r="EUX1141" s="351"/>
      <c r="EUY1141" s="351"/>
      <c r="EUZ1141" s="351"/>
      <c r="EVA1141" s="351"/>
      <c r="EVB1141" s="351"/>
      <c r="EVC1141" s="351"/>
      <c r="EVD1141" s="351"/>
      <c r="EVE1141" s="351"/>
      <c r="EVF1141" s="351"/>
      <c r="EVG1141" s="351"/>
      <c r="EVH1141" s="351"/>
      <c r="EVI1141" s="351"/>
      <c r="EVJ1141" s="351"/>
      <c r="EVK1141" s="351"/>
      <c r="EVL1141" s="351"/>
      <c r="EVM1141" s="351"/>
      <c r="EVN1141" s="351"/>
      <c r="EVO1141" s="351"/>
      <c r="EVP1141" s="351"/>
      <c r="EVQ1141" s="351"/>
      <c r="EVR1141" s="351"/>
      <c r="EVS1141" s="351"/>
      <c r="EVT1141" s="351"/>
      <c r="EVU1141" s="351"/>
      <c r="EVV1141" s="351"/>
      <c r="EVW1141" s="351"/>
      <c r="EVX1141" s="351"/>
      <c r="EVY1141" s="351"/>
      <c r="EVZ1141" s="351"/>
      <c r="EWA1141" s="351"/>
      <c r="EWB1141" s="351"/>
      <c r="EWC1141" s="351"/>
      <c r="EWD1141" s="351"/>
      <c r="EWE1141" s="351"/>
      <c r="EWF1141" s="351"/>
      <c r="EWG1141" s="351"/>
      <c r="EWH1141" s="351"/>
      <c r="EWI1141" s="351"/>
      <c r="EWJ1141" s="351"/>
      <c r="EWK1141" s="351"/>
      <c r="EWL1141" s="351"/>
      <c r="EWM1141" s="351"/>
      <c r="EWN1141" s="351"/>
      <c r="EWO1141" s="351"/>
      <c r="EWP1141" s="351"/>
      <c r="EWQ1141" s="351"/>
      <c r="EWR1141" s="351"/>
      <c r="EWS1141" s="351"/>
      <c r="EWT1141" s="351"/>
      <c r="EWU1141" s="351"/>
      <c r="EWV1141" s="351"/>
      <c r="EWW1141" s="351"/>
      <c r="EWX1141" s="351"/>
      <c r="EWY1141" s="351"/>
      <c r="EWZ1141" s="351"/>
      <c r="EXA1141" s="351"/>
      <c r="EXB1141" s="351"/>
      <c r="EXC1141" s="351"/>
      <c r="EXD1141" s="351"/>
      <c r="EXE1141" s="351"/>
      <c r="EXF1141" s="351"/>
      <c r="EXG1141" s="351"/>
      <c r="EXH1141" s="351"/>
      <c r="EXI1141" s="351"/>
      <c r="EXJ1141" s="351"/>
      <c r="EXK1141" s="351"/>
      <c r="EXL1141" s="351"/>
      <c r="EXM1141" s="351"/>
      <c r="EXN1141" s="351"/>
      <c r="EXO1141" s="351"/>
      <c r="EXP1141" s="351"/>
      <c r="EXQ1141" s="351"/>
      <c r="EXR1141" s="351"/>
      <c r="EXS1141" s="351"/>
      <c r="EXT1141" s="351"/>
      <c r="EXU1141" s="351"/>
      <c r="EXV1141" s="351"/>
      <c r="EXW1141" s="351"/>
      <c r="EXX1141" s="351"/>
      <c r="EXY1141" s="351"/>
      <c r="EXZ1141" s="351"/>
      <c r="EYA1141" s="351"/>
      <c r="EYB1141" s="351"/>
      <c r="EYC1141" s="351"/>
      <c r="EYD1141" s="351"/>
      <c r="EYE1141" s="351"/>
      <c r="EYF1141" s="351"/>
      <c r="EYG1141" s="351"/>
      <c r="EYH1141" s="351"/>
      <c r="EYI1141" s="351"/>
      <c r="EYJ1141" s="351"/>
      <c r="EYK1141" s="351"/>
      <c r="EYL1141" s="351"/>
      <c r="EYM1141" s="351"/>
      <c r="EYN1141" s="351"/>
      <c r="EYO1141" s="351"/>
      <c r="EYP1141" s="351"/>
      <c r="EYQ1141" s="351"/>
      <c r="EYR1141" s="351"/>
      <c r="EYS1141" s="351"/>
      <c r="EYT1141" s="351"/>
      <c r="EYU1141" s="351"/>
      <c r="EYV1141" s="351"/>
      <c r="EYW1141" s="351"/>
      <c r="EYX1141" s="351"/>
      <c r="EYY1141" s="351"/>
      <c r="EYZ1141" s="351"/>
      <c r="EZA1141" s="351"/>
      <c r="EZB1141" s="351"/>
      <c r="EZC1141" s="351"/>
      <c r="EZD1141" s="351"/>
      <c r="EZE1141" s="351"/>
      <c r="EZF1141" s="351"/>
      <c r="EZG1141" s="351"/>
      <c r="EZH1141" s="351"/>
      <c r="EZI1141" s="351"/>
      <c r="EZJ1141" s="351"/>
      <c r="EZK1141" s="351"/>
      <c r="EZL1141" s="351"/>
      <c r="EZM1141" s="351"/>
      <c r="EZN1141" s="351"/>
      <c r="EZO1141" s="351"/>
      <c r="EZP1141" s="351"/>
      <c r="EZQ1141" s="351"/>
      <c r="EZR1141" s="351"/>
      <c r="EZS1141" s="351"/>
      <c r="EZT1141" s="351"/>
      <c r="EZU1141" s="351"/>
      <c r="EZV1141" s="351"/>
      <c r="EZW1141" s="351"/>
      <c r="EZX1141" s="351"/>
      <c r="EZY1141" s="351"/>
      <c r="EZZ1141" s="351"/>
      <c r="FAA1141" s="351"/>
      <c r="FAB1141" s="351"/>
      <c r="FAC1141" s="351"/>
      <c r="FAD1141" s="351"/>
      <c r="FAE1141" s="351"/>
      <c r="FAF1141" s="351"/>
      <c r="FAG1141" s="351"/>
      <c r="FAH1141" s="351"/>
      <c r="FAI1141" s="351"/>
      <c r="FAJ1141" s="351"/>
      <c r="FAK1141" s="351"/>
      <c r="FAL1141" s="351"/>
      <c r="FAM1141" s="351"/>
      <c r="FAN1141" s="351"/>
      <c r="FAO1141" s="351"/>
      <c r="FAP1141" s="351"/>
      <c r="FAQ1141" s="351"/>
      <c r="FAR1141" s="351"/>
      <c r="FAS1141" s="351"/>
      <c r="FAT1141" s="351"/>
      <c r="FAU1141" s="351"/>
      <c r="FAV1141" s="351"/>
      <c r="FAW1141" s="351"/>
      <c r="FAX1141" s="351"/>
      <c r="FAY1141" s="351"/>
      <c r="FAZ1141" s="351"/>
      <c r="FBA1141" s="351"/>
      <c r="FBB1141" s="351"/>
      <c r="FBC1141" s="351"/>
      <c r="FBD1141" s="351"/>
      <c r="FBE1141" s="351"/>
      <c r="FBF1141" s="351"/>
      <c r="FBG1141" s="351"/>
      <c r="FBH1141" s="351"/>
      <c r="FBI1141" s="351"/>
      <c r="FBJ1141" s="351"/>
      <c r="FBK1141" s="351"/>
      <c r="FBL1141" s="351"/>
      <c r="FBM1141" s="351"/>
      <c r="FBN1141" s="351"/>
      <c r="FBO1141" s="351"/>
      <c r="FBP1141" s="351"/>
      <c r="FBQ1141" s="351"/>
      <c r="FBR1141" s="351"/>
      <c r="FBS1141" s="351"/>
      <c r="FBT1141" s="351"/>
      <c r="FBU1141" s="351"/>
      <c r="FBV1141" s="351"/>
      <c r="FBW1141" s="351"/>
      <c r="FBX1141" s="351"/>
      <c r="FBY1141" s="351"/>
      <c r="FBZ1141" s="351"/>
      <c r="FCA1141" s="351"/>
      <c r="FCB1141" s="351"/>
      <c r="FCC1141" s="351"/>
      <c r="FCD1141" s="351"/>
      <c r="FCE1141" s="351"/>
      <c r="FCF1141" s="351"/>
      <c r="FCG1141" s="351"/>
      <c r="FCH1141" s="351"/>
      <c r="FCI1141" s="351"/>
      <c r="FCJ1141" s="351"/>
      <c r="FCK1141" s="351"/>
      <c r="FCL1141" s="351"/>
      <c r="FCM1141" s="351"/>
      <c r="FCN1141" s="351"/>
      <c r="FCO1141" s="351"/>
      <c r="FCP1141" s="351"/>
      <c r="FCQ1141" s="351"/>
      <c r="FCR1141" s="351"/>
      <c r="FCS1141" s="351"/>
      <c r="FCT1141" s="351"/>
      <c r="FCU1141" s="351"/>
      <c r="FCV1141" s="351"/>
      <c r="FCW1141" s="351"/>
      <c r="FCX1141" s="351"/>
      <c r="FCY1141" s="351"/>
      <c r="FCZ1141" s="351"/>
      <c r="FDA1141" s="351"/>
      <c r="FDB1141" s="351"/>
      <c r="FDC1141" s="351"/>
      <c r="FDD1141" s="351"/>
      <c r="FDE1141" s="351"/>
      <c r="FDF1141" s="351"/>
      <c r="FDG1141" s="351"/>
      <c r="FDH1141" s="351"/>
      <c r="FDI1141" s="351"/>
      <c r="FDJ1141" s="351"/>
      <c r="FDK1141" s="351"/>
      <c r="FDL1141" s="351"/>
      <c r="FDM1141" s="351"/>
      <c r="FDN1141" s="351"/>
      <c r="FDO1141" s="351"/>
      <c r="FDP1141" s="351"/>
      <c r="FDQ1141" s="351"/>
      <c r="FDR1141" s="351"/>
      <c r="FDS1141" s="351"/>
      <c r="FDT1141" s="351"/>
      <c r="FDU1141" s="351"/>
      <c r="FDV1141" s="351"/>
      <c r="FDW1141" s="351"/>
      <c r="FDX1141" s="351"/>
      <c r="FDY1141" s="351"/>
      <c r="FDZ1141" s="351"/>
      <c r="FEA1141" s="351"/>
      <c r="FEB1141" s="351"/>
      <c r="FEC1141" s="351"/>
      <c r="FED1141" s="351"/>
      <c r="FEE1141" s="351"/>
      <c r="FEF1141" s="351"/>
      <c r="FEG1141" s="351"/>
      <c r="FEH1141" s="351"/>
      <c r="FEI1141" s="351"/>
      <c r="FEJ1141" s="351"/>
      <c r="FEK1141" s="351"/>
      <c r="FEL1141" s="351"/>
      <c r="FEM1141" s="351"/>
      <c r="FEN1141" s="351"/>
      <c r="FEO1141" s="351"/>
      <c r="FEP1141" s="351"/>
      <c r="FEQ1141" s="351"/>
      <c r="FER1141" s="351"/>
      <c r="FES1141" s="351"/>
      <c r="FET1141" s="351"/>
      <c r="FEU1141" s="351"/>
      <c r="FEV1141" s="351"/>
      <c r="FEW1141" s="351"/>
      <c r="FEX1141" s="351"/>
      <c r="FEY1141" s="351"/>
      <c r="FEZ1141" s="351"/>
      <c r="FFA1141" s="351"/>
      <c r="FFB1141" s="351"/>
      <c r="FFC1141" s="351"/>
      <c r="FFD1141" s="351"/>
      <c r="FFE1141" s="351"/>
      <c r="FFF1141" s="351"/>
      <c r="FFG1141" s="351"/>
      <c r="FFH1141" s="351"/>
      <c r="FFI1141" s="351"/>
      <c r="FFJ1141" s="351"/>
      <c r="FFK1141" s="351"/>
      <c r="FFL1141" s="351"/>
      <c r="FFM1141" s="351"/>
      <c r="FFN1141" s="351"/>
      <c r="FFO1141" s="351"/>
      <c r="FFP1141" s="351"/>
      <c r="FFQ1141" s="351"/>
      <c r="FFR1141" s="351"/>
      <c r="FFS1141" s="351"/>
      <c r="FFT1141" s="351"/>
      <c r="FFU1141" s="351"/>
      <c r="FFV1141" s="351"/>
      <c r="FFW1141" s="351"/>
      <c r="FFX1141" s="351"/>
      <c r="FFY1141" s="351"/>
      <c r="FFZ1141" s="351"/>
      <c r="FGA1141" s="351"/>
      <c r="FGB1141" s="351"/>
      <c r="FGC1141" s="351"/>
      <c r="FGD1141" s="351"/>
      <c r="FGE1141" s="351"/>
      <c r="FGF1141" s="351"/>
      <c r="FGG1141" s="351"/>
      <c r="FGH1141" s="351"/>
      <c r="FGI1141" s="351"/>
      <c r="FGJ1141" s="351"/>
      <c r="FGK1141" s="351"/>
      <c r="FGL1141" s="351"/>
      <c r="FGM1141" s="351"/>
      <c r="FGN1141" s="351"/>
      <c r="FGO1141" s="351"/>
      <c r="FGP1141" s="351"/>
      <c r="FGQ1141" s="351"/>
      <c r="FGR1141" s="351"/>
      <c r="FGS1141" s="351"/>
      <c r="FGT1141" s="351"/>
      <c r="FGU1141" s="351"/>
      <c r="FGV1141" s="351"/>
      <c r="FGW1141" s="351"/>
      <c r="FGX1141" s="351"/>
      <c r="FGY1141" s="351"/>
      <c r="FGZ1141" s="351"/>
      <c r="FHA1141" s="351"/>
      <c r="FHB1141" s="351"/>
      <c r="FHC1141" s="351"/>
      <c r="FHD1141" s="351"/>
      <c r="FHE1141" s="351"/>
      <c r="FHF1141" s="351"/>
      <c r="FHG1141" s="351"/>
      <c r="FHH1141" s="351"/>
      <c r="FHI1141" s="351"/>
      <c r="FHJ1141" s="351"/>
      <c r="FHK1141" s="351"/>
      <c r="FHL1141" s="351"/>
      <c r="FHM1141" s="351"/>
      <c r="FHN1141" s="351"/>
      <c r="FHO1141" s="351"/>
      <c r="FHP1141" s="351"/>
      <c r="FHQ1141" s="351"/>
      <c r="FHR1141" s="351"/>
      <c r="FHS1141" s="351"/>
      <c r="FHT1141" s="351"/>
      <c r="FHU1141" s="351"/>
      <c r="FHV1141" s="351"/>
      <c r="FHW1141" s="351"/>
      <c r="FHX1141" s="351"/>
      <c r="FHY1141" s="351"/>
      <c r="FHZ1141" s="351"/>
      <c r="FIA1141" s="351"/>
      <c r="FIB1141" s="351"/>
      <c r="FIC1141" s="351"/>
      <c r="FID1141" s="351"/>
      <c r="FIE1141" s="351"/>
      <c r="FIF1141" s="351"/>
      <c r="FIG1141" s="351"/>
      <c r="FIH1141" s="351"/>
      <c r="FII1141" s="351"/>
      <c r="FIJ1141" s="351"/>
      <c r="FIK1141" s="351"/>
      <c r="FIL1141" s="351"/>
      <c r="FIM1141" s="351"/>
      <c r="FIN1141" s="351"/>
      <c r="FIO1141" s="351"/>
      <c r="FIP1141" s="351"/>
      <c r="FIQ1141" s="351"/>
      <c r="FIR1141" s="351"/>
      <c r="FIS1141" s="351"/>
      <c r="FIT1141" s="351"/>
      <c r="FIU1141" s="351"/>
      <c r="FIV1141" s="351"/>
      <c r="FIW1141" s="351"/>
      <c r="FIX1141" s="351"/>
      <c r="FIY1141" s="351"/>
      <c r="FIZ1141" s="351"/>
      <c r="FJA1141" s="351"/>
      <c r="FJB1141" s="351"/>
      <c r="FJC1141" s="351"/>
      <c r="FJD1141" s="351"/>
      <c r="FJE1141" s="351"/>
      <c r="FJF1141" s="351"/>
      <c r="FJG1141" s="351"/>
      <c r="FJH1141" s="351"/>
      <c r="FJI1141" s="351"/>
      <c r="FJJ1141" s="351"/>
      <c r="FJK1141" s="351"/>
      <c r="FJL1141" s="351"/>
      <c r="FJM1141" s="351"/>
      <c r="FJN1141" s="351"/>
      <c r="FJO1141" s="351"/>
      <c r="FJP1141" s="351"/>
      <c r="FJQ1141" s="351"/>
      <c r="FJR1141" s="351"/>
      <c r="FJS1141" s="351"/>
      <c r="FJT1141" s="351"/>
      <c r="FJU1141" s="351"/>
      <c r="FJV1141" s="351"/>
      <c r="FJW1141" s="351"/>
      <c r="FJX1141" s="351"/>
      <c r="FJY1141" s="351"/>
      <c r="FJZ1141" s="351"/>
      <c r="FKA1141" s="351"/>
      <c r="FKB1141" s="351"/>
      <c r="FKC1141" s="351"/>
      <c r="FKD1141" s="351"/>
      <c r="FKE1141" s="351"/>
      <c r="FKF1141" s="351"/>
      <c r="FKG1141" s="351"/>
      <c r="FKH1141" s="351"/>
      <c r="FKI1141" s="351"/>
      <c r="FKJ1141" s="351"/>
      <c r="FKK1141" s="351"/>
      <c r="FKL1141" s="351"/>
      <c r="FKM1141" s="351"/>
      <c r="FKN1141" s="351"/>
      <c r="FKO1141" s="351"/>
      <c r="FKP1141" s="351"/>
      <c r="FKQ1141" s="351"/>
      <c r="FKR1141" s="351"/>
      <c r="FKS1141" s="351"/>
      <c r="FKT1141" s="351"/>
      <c r="FKU1141" s="351"/>
      <c r="FKV1141" s="351"/>
      <c r="FKW1141" s="351"/>
      <c r="FKX1141" s="351"/>
      <c r="FKY1141" s="351"/>
      <c r="FKZ1141" s="351"/>
      <c r="FLA1141" s="351"/>
      <c r="FLB1141" s="351"/>
      <c r="FLC1141" s="351"/>
      <c r="FLD1141" s="351"/>
      <c r="FLE1141" s="351"/>
      <c r="FLF1141" s="351"/>
      <c r="FLG1141" s="351"/>
      <c r="FLH1141" s="351"/>
      <c r="FLI1141" s="351"/>
      <c r="FLJ1141" s="351"/>
      <c r="FLK1141" s="351"/>
      <c r="FLL1141" s="351"/>
      <c r="FLM1141" s="351"/>
      <c r="FLN1141" s="351"/>
      <c r="FLO1141" s="351"/>
      <c r="FLP1141" s="351"/>
      <c r="FLQ1141" s="351"/>
      <c r="FLR1141" s="351"/>
      <c r="FLS1141" s="351"/>
      <c r="FLT1141" s="351"/>
      <c r="FLU1141" s="351"/>
      <c r="FLV1141" s="351"/>
      <c r="FLW1141" s="351"/>
      <c r="FLX1141" s="351"/>
      <c r="FLY1141" s="351"/>
      <c r="FLZ1141" s="351"/>
      <c r="FMA1141" s="351"/>
      <c r="FMB1141" s="351"/>
      <c r="FMC1141" s="351"/>
      <c r="FMD1141" s="351"/>
      <c r="FME1141" s="351"/>
      <c r="FMF1141" s="351"/>
      <c r="FMG1141" s="351"/>
      <c r="FMH1141" s="351"/>
      <c r="FMI1141" s="351"/>
      <c r="FMJ1141" s="351"/>
      <c r="FMK1141" s="351"/>
      <c r="FML1141" s="351"/>
      <c r="FMM1141" s="351"/>
      <c r="FMN1141" s="351"/>
      <c r="FMO1141" s="351"/>
      <c r="FMP1141" s="351"/>
      <c r="FMQ1141" s="351"/>
      <c r="FMR1141" s="351"/>
      <c r="FMS1141" s="351"/>
      <c r="FMT1141" s="351"/>
      <c r="FMU1141" s="351"/>
      <c r="FMV1141" s="351"/>
      <c r="FMW1141" s="351"/>
      <c r="FMX1141" s="351"/>
      <c r="FMY1141" s="351"/>
      <c r="FMZ1141" s="351"/>
      <c r="FNA1141" s="351"/>
      <c r="FNB1141" s="351"/>
      <c r="FNC1141" s="351"/>
      <c r="FND1141" s="351"/>
      <c r="FNE1141" s="351"/>
      <c r="FNF1141" s="351"/>
      <c r="FNG1141" s="351"/>
      <c r="FNH1141" s="351"/>
      <c r="FNI1141" s="351"/>
      <c r="FNJ1141" s="351"/>
      <c r="FNK1141" s="351"/>
      <c r="FNL1141" s="351"/>
      <c r="FNM1141" s="351"/>
      <c r="FNN1141" s="351"/>
      <c r="FNO1141" s="351"/>
      <c r="FNP1141" s="351"/>
      <c r="FNQ1141" s="351"/>
      <c r="FNR1141" s="351"/>
      <c r="FNS1141" s="351"/>
      <c r="FNT1141" s="351"/>
      <c r="FNU1141" s="351"/>
      <c r="FNV1141" s="351"/>
      <c r="FNW1141" s="351"/>
      <c r="FNX1141" s="351"/>
      <c r="FNY1141" s="351"/>
      <c r="FNZ1141" s="351"/>
      <c r="FOA1141" s="351"/>
      <c r="FOB1141" s="351"/>
      <c r="FOC1141" s="351"/>
      <c r="FOD1141" s="351"/>
      <c r="FOE1141" s="351"/>
      <c r="FOF1141" s="351"/>
      <c r="FOG1141" s="351"/>
      <c r="FOH1141" s="351"/>
      <c r="FOI1141" s="351"/>
      <c r="FOJ1141" s="351"/>
      <c r="FOK1141" s="351"/>
      <c r="FOL1141" s="351"/>
      <c r="FOM1141" s="351"/>
      <c r="FON1141" s="351"/>
      <c r="FOO1141" s="351"/>
      <c r="FOP1141" s="351"/>
      <c r="FOQ1141" s="351"/>
      <c r="FOR1141" s="351"/>
      <c r="FOS1141" s="351"/>
      <c r="FOT1141" s="351"/>
      <c r="FOU1141" s="351"/>
      <c r="FOV1141" s="351"/>
      <c r="FOW1141" s="351"/>
      <c r="FOX1141" s="351"/>
      <c r="FOY1141" s="351"/>
      <c r="FOZ1141" s="351"/>
      <c r="FPA1141" s="351"/>
      <c r="FPB1141" s="351"/>
      <c r="FPC1141" s="351"/>
      <c r="FPD1141" s="351"/>
      <c r="FPE1141" s="351"/>
      <c r="FPF1141" s="351"/>
      <c r="FPG1141" s="351"/>
      <c r="FPH1141" s="351"/>
      <c r="FPI1141" s="351"/>
      <c r="FPJ1141" s="351"/>
      <c r="FPK1141" s="351"/>
      <c r="FPL1141" s="351"/>
      <c r="FPM1141" s="351"/>
      <c r="FPN1141" s="351"/>
      <c r="FPO1141" s="351"/>
      <c r="FPP1141" s="351"/>
      <c r="FPQ1141" s="351"/>
      <c r="FPR1141" s="351"/>
      <c r="FPS1141" s="351"/>
      <c r="FPT1141" s="351"/>
      <c r="FPU1141" s="351"/>
      <c r="FPV1141" s="351"/>
      <c r="FPW1141" s="351"/>
      <c r="FPX1141" s="351"/>
      <c r="FPY1141" s="351"/>
      <c r="FPZ1141" s="351"/>
      <c r="FQA1141" s="351"/>
      <c r="FQB1141" s="351"/>
      <c r="FQC1141" s="351"/>
      <c r="FQD1141" s="351"/>
      <c r="FQE1141" s="351"/>
      <c r="FQF1141" s="351"/>
      <c r="FQG1141" s="351"/>
      <c r="FQH1141" s="351"/>
      <c r="FQI1141" s="351"/>
      <c r="FQJ1141" s="351"/>
      <c r="FQK1141" s="351"/>
      <c r="FQL1141" s="351"/>
      <c r="FQM1141" s="351"/>
      <c r="FQN1141" s="351"/>
      <c r="FQO1141" s="351"/>
      <c r="FQP1141" s="351"/>
      <c r="FQQ1141" s="351"/>
      <c r="FQR1141" s="351"/>
      <c r="FQS1141" s="351"/>
      <c r="FQT1141" s="351"/>
      <c r="FQU1141" s="351"/>
      <c r="FQV1141" s="351"/>
      <c r="FQW1141" s="351"/>
      <c r="FQX1141" s="351"/>
      <c r="FQY1141" s="351"/>
      <c r="FQZ1141" s="351"/>
      <c r="FRA1141" s="351"/>
      <c r="FRB1141" s="351"/>
      <c r="FRC1141" s="351"/>
      <c r="FRD1141" s="351"/>
      <c r="FRE1141" s="351"/>
      <c r="FRF1141" s="351"/>
      <c r="FRG1141" s="351"/>
      <c r="FRH1141" s="351"/>
      <c r="FRI1141" s="351"/>
      <c r="FRJ1141" s="351"/>
      <c r="FRK1141" s="351"/>
      <c r="FRL1141" s="351"/>
      <c r="FRM1141" s="351"/>
      <c r="FRN1141" s="351"/>
      <c r="FRO1141" s="351"/>
      <c r="FRP1141" s="351"/>
      <c r="FRQ1141" s="351"/>
      <c r="FRR1141" s="351"/>
      <c r="FRS1141" s="351"/>
      <c r="FRT1141" s="351"/>
      <c r="FRU1141" s="351"/>
      <c r="FRV1141" s="351"/>
      <c r="FRW1141" s="351"/>
      <c r="FRX1141" s="351"/>
      <c r="FRY1141" s="351"/>
      <c r="FRZ1141" s="351"/>
      <c r="FSA1141" s="351"/>
      <c r="FSB1141" s="351"/>
      <c r="FSC1141" s="351"/>
      <c r="FSD1141" s="351"/>
      <c r="FSE1141" s="351"/>
      <c r="FSF1141" s="351"/>
      <c r="FSG1141" s="351"/>
      <c r="FSH1141" s="351"/>
      <c r="FSI1141" s="351"/>
      <c r="FSJ1141" s="351"/>
      <c r="FSK1141" s="351"/>
      <c r="FSL1141" s="351"/>
      <c r="FSM1141" s="351"/>
      <c r="FSN1141" s="351"/>
      <c r="FSO1141" s="351"/>
      <c r="FSP1141" s="351"/>
      <c r="FSQ1141" s="351"/>
      <c r="FSR1141" s="351"/>
      <c r="FSS1141" s="351"/>
      <c r="FST1141" s="351"/>
      <c r="FSU1141" s="351"/>
      <c r="FSV1141" s="351"/>
      <c r="FSW1141" s="351"/>
      <c r="FSX1141" s="351"/>
      <c r="FSY1141" s="351"/>
      <c r="FSZ1141" s="351"/>
      <c r="FTA1141" s="351"/>
      <c r="FTB1141" s="351"/>
      <c r="FTC1141" s="351"/>
      <c r="FTD1141" s="351"/>
      <c r="FTE1141" s="351"/>
      <c r="FTF1141" s="351"/>
      <c r="FTG1141" s="351"/>
      <c r="FTH1141" s="351"/>
      <c r="FTI1141" s="351"/>
      <c r="FTJ1141" s="351"/>
      <c r="FTK1141" s="351"/>
      <c r="FTL1141" s="351"/>
      <c r="FTM1141" s="351"/>
      <c r="FTN1141" s="351"/>
      <c r="FTO1141" s="351"/>
      <c r="FTP1141" s="351"/>
      <c r="FTQ1141" s="351"/>
      <c r="FTR1141" s="351"/>
      <c r="FTS1141" s="351"/>
      <c r="FTT1141" s="351"/>
      <c r="FTU1141" s="351"/>
      <c r="FTV1141" s="351"/>
      <c r="FTW1141" s="351"/>
      <c r="FTX1141" s="351"/>
      <c r="FTY1141" s="351"/>
      <c r="FTZ1141" s="351"/>
      <c r="FUA1141" s="351"/>
      <c r="FUB1141" s="351"/>
      <c r="FUC1141" s="351"/>
      <c r="FUD1141" s="351"/>
      <c r="FUE1141" s="351"/>
      <c r="FUF1141" s="351"/>
      <c r="FUG1141" s="351"/>
      <c r="FUH1141" s="351"/>
      <c r="FUI1141" s="351"/>
      <c r="FUJ1141" s="351"/>
      <c r="FUK1141" s="351"/>
      <c r="FUL1141" s="351"/>
      <c r="FUM1141" s="351"/>
      <c r="FUN1141" s="351"/>
      <c r="FUO1141" s="351"/>
      <c r="FUP1141" s="351"/>
      <c r="FUQ1141" s="351"/>
      <c r="FUR1141" s="351"/>
      <c r="FUS1141" s="351"/>
      <c r="FUT1141" s="351"/>
      <c r="FUU1141" s="351"/>
      <c r="FUV1141" s="351"/>
      <c r="FUW1141" s="351"/>
      <c r="FUX1141" s="351"/>
      <c r="FUY1141" s="351"/>
      <c r="FUZ1141" s="351"/>
      <c r="FVA1141" s="351"/>
      <c r="FVB1141" s="351"/>
      <c r="FVC1141" s="351"/>
      <c r="FVD1141" s="351"/>
      <c r="FVE1141" s="351"/>
      <c r="FVF1141" s="351"/>
      <c r="FVG1141" s="351"/>
      <c r="FVH1141" s="351"/>
      <c r="FVI1141" s="351"/>
      <c r="FVJ1141" s="351"/>
      <c r="FVK1141" s="351"/>
      <c r="FVL1141" s="351"/>
      <c r="FVM1141" s="351"/>
      <c r="FVN1141" s="351"/>
      <c r="FVO1141" s="351"/>
      <c r="FVP1141" s="351"/>
      <c r="FVQ1141" s="351"/>
      <c r="FVR1141" s="351"/>
      <c r="FVS1141" s="351"/>
      <c r="FVT1141" s="351"/>
      <c r="FVU1141" s="351"/>
      <c r="FVV1141" s="351"/>
      <c r="FVW1141" s="351"/>
      <c r="FVX1141" s="351"/>
      <c r="FVY1141" s="351"/>
      <c r="FVZ1141" s="351"/>
      <c r="FWA1141" s="351"/>
      <c r="FWB1141" s="351"/>
      <c r="FWC1141" s="351"/>
      <c r="FWD1141" s="351"/>
      <c r="FWE1141" s="351"/>
      <c r="FWF1141" s="351"/>
      <c r="FWG1141" s="351"/>
      <c r="FWH1141" s="351"/>
      <c r="FWI1141" s="351"/>
      <c r="FWJ1141" s="351"/>
      <c r="FWK1141" s="351"/>
      <c r="FWL1141" s="351"/>
      <c r="FWM1141" s="351"/>
      <c r="FWN1141" s="351"/>
      <c r="FWO1141" s="351"/>
      <c r="FWP1141" s="351"/>
      <c r="FWQ1141" s="351"/>
      <c r="FWR1141" s="351"/>
      <c r="FWS1141" s="351"/>
      <c r="FWT1141" s="351"/>
      <c r="FWU1141" s="351"/>
      <c r="FWV1141" s="351"/>
      <c r="FWW1141" s="351"/>
      <c r="FWX1141" s="351"/>
      <c r="FWY1141" s="351"/>
      <c r="FWZ1141" s="351"/>
      <c r="FXA1141" s="351"/>
      <c r="FXB1141" s="351"/>
      <c r="FXC1141" s="351"/>
      <c r="FXD1141" s="351"/>
      <c r="FXE1141" s="351"/>
      <c r="FXF1141" s="351"/>
      <c r="FXG1141" s="351"/>
      <c r="FXH1141" s="351"/>
      <c r="FXI1141" s="351"/>
      <c r="FXJ1141" s="351"/>
      <c r="FXK1141" s="351"/>
      <c r="FXL1141" s="351"/>
      <c r="FXM1141" s="351"/>
      <c r="FXN1141" s="351"/>
      <c r="FXO1141" s="351"/>
      <c r="FXP1141" s="351"/>
      <c r="FXQ1141" s="351"/>
      <c r="FXR1141" s="351"/>
      <c r="FXS1141" s="351"/>
      <c r="FXT1141" s="351"/>
      <c r="FXU1141" s="351"/>
      <c r="FXV1141" s="351"/>
      <c r="FXW1141" s="351"/>
      <c r="FXX1141" s="351"/>
      <c r="FXY1141" s="351"/>
      <c r="FXZ1141" s="351"/>
      <c r="FYA1141" s="351"/>
      <c r="FYB1141" s="351"/>
      <c r="FYC1141" s="351"/>
      <c r="FYD1141" s="351"/>
      <c r="FYE1141" s="351"/>
      <c r="FYF1141" s="351"/>
      <c r="FYG1141" s="351"/>
      <c r="FYH1141" s="351"/>
      <c r="FYI1141" s="351"/>
      <c r="FYJ1141" s="351"/>
      <c r="FYK1141" s="351"/>
      <c r="FYL1141" s="351"/>
      <c r="FYM1141" s="351"/>
      <c r="FYN1141" s="351"/>
      <c r="FYO1141" s="351"/>
      <c r="FYP1141" s="351"/>
      <c r="FYQ1141" s="351"/>
      <c r="FYR1141" s="351"/>
      <c r="FYS1141" s="351"/>
      <c r="FYT1141" s="351"/>
      <c r="FYU1141" s="351"/>
      <c r="FYV1141" s="351"/>
      <c r="FYW1141" s="351"/>
      <c r="FYX1141" s="351"/>
      <c r="FYY1141" s="351"/>
      <c r="FYZ1141" s="351"/>
      <c r="FZA1141" s="351"/>
      <c r="FZB1141" s="351"/>
      <c r="FZC1141" s="351"/>
      <c r="FZD1141" s="351"/>
      <c r="FZE1141" s="351"/>
      <c r="FZF1141" s="351"/>
      <c r="FZG1141" s="351"/>
      <c r="FZH1141" s="351"/>
      <c r="FZI1141" s="351"/>
      <c r="FZJ1141" s="351"/>
      <c r="FZK1141" s="351"/>
      <c r="FZL1141" s="351"/>
      <c r="FZM1141" s="351"/>
      <c r="FZN1141" s="351"/>
      <c r="FZO1141" s="351"/>
      <c r="FZP1141" s="351"/>
      <c r="FZQ1141" s="351"/>
      <c r="FZR1141" s="351"/>
      <c r="FZS1141" s="351"/>
      <c r="FZT1141" s="351"/>
      <c r="FZU1141" s="351"/>
      <c r="FZV1141" s="351"/>
      <c r="FZW1141" s="351"/>
      <c r="FZX1141" s="351"/>
      <c r="FZY1141" s="351"/>
      <c r="FZZ1141" s="351"/>
      <c r="GAA1141" s="351"/>
      <c r="GAB1141" s="351"/>
      <c r="GAC1141" s="351"/>
      <c r="GAD1141" s="351"/>
      <c r="GAE1141" s="351"/>
      <c r="GAF1141" s="351"/>
      <c r="GAG1141" s="351"/>
      <c r="GAH1141" s="351"/>
      <c r="GAI1141" s="351"/>
      <c r="GAJ1141" s="351"/>
      <c r="GAK1141" s="351"/>
      <c r="GAL1141" s="351"/>
      <c r="GAM1141" s="351"/>
      <c r="GAN1141" s="351"/>
      <c r="GAO1141" s="351"/>
      <c r="GAP1141" s="351"/>
      <c r="GAQ1141" s="351"/>
      <c r="GAR1141" s="351"/>
      <c r="GAS1141" s="351"/>
      <c r="GAT1141" s="351"/>
      <c r="GAU1141" s="351"/>
      <c r="GAV1141" s="351"/>
      <c r="GAW1141" s="351"/>
      <c r="GAX1141" s="351"/>
      <c r="GAY1141" s="351"/>
      <c r="GAZ1141" s="351"/>
      <c r="GBA1141" s="351"/>
      <c r="GBB1141" s="351"/>
      <c r="GBC1141" s="351"/>
      <c r="GBD1141" s="351"/>
      <c r="GBE1141" s="351"/>
      <c r="GBF1141" s="351"/>
      <c r="GBG1141" s="351"/>
      <c r="GBH1141" s="351"/>
      <c r="GBI1141" s="351"/>
      <c r="GBJ1141" s="351"/>
      <c r="GBK1141" s="351"/>
      <c r="GBL1141" s="351"/>
      <c r="GBM1141" s="351"/>
      <c r="GBN1141" s="351"/>
      <c r="GBO1141" s="351"/>
      <c r="GBP1141" s="351"/>
      <c r="GBQ1141" s="351"/>
      <c r="GBR1141" s="351"/>
      <c r="GBS1141" s="351"/>
      <c r="GBT1141" s="351"/>
      <c r="GBU1141" s="351"/>
      <c r="GBV1141" s="351"/>
      <c r="GBW1141" s="351"/>
      <c r="GBX1141" s="351"/>
      <c r="GBY1141" s="351"/>
      <c r="GBZ1141" s="351"/>
      <c r="GCA1141" s="351"/>
      <c r="GCB1141" s="351"/>
      <c r="GCC1141" s="351"/>
      <c r="GCD1141" s="351"/>
      <c r="GCE1141" s="351"/>
      <c r="GCF1141" s="351"/>
      <c r="GCG1141" s="351"/>
      <c r="GCH1141" s="351"/>
      <c r="GCI1141" s="351"/>
      <c r="GCJ1141" s="351"/>
      <c r="GCK1141" s="351"/>
      <c r="GCL1141" s="351"/>
      <c r="GCM1141" s="351"/>
      <c r="GCN1141" s="351"/>
      <c r="GCO1141" s="351"/>
      <c r="GCP1141" s="351"/>
      <c r="GCQ1141" s="351"/>
      <c r="GCR1141" s="351"/>
      <c r="GCS1141" s="351"/>
      <c r="GCT1141" s="351"/>
      <c r="GCU1141" s="351"/>
      <c r="GCV1141" s="351"/>
      <c r="GCW1141" s="351"/>
      <c r="GCX1141" s="351"/>
      <c r="GCY1141" s="351"/>
      <c r="GCZ1141" s="351"/>
      <c r="GDA1141" s="351"/>
      <c r="GDB1141" s="351"/>
      <c r="GDC1141" s="351"/>
      <c r="GDD1141" s="351"/>
      <c r="GDE1141" s="351"/>
      <c r="GDF1141" s="351"/>
      <c r="GDG1141" s="351"/>
      <c r="GDH1141" s="351"/>
      <c r="GDI1141" s="351"/>
      <c r="GDJ1141" s="351"/>
      <c r="GDK1141" s="351"/>
      <c r="GDL1141" s="351"/>
      <c r="GDM1141" s="351"/>
      <c r="GDN1141" s="351"/>
      <c r="GDO1141" s="351"/>
      <c r="GDP1141" s="351"/>
      <c r="GDQ1141" s="351"/>
      <c r="GDR1141" s="351"/>
      <c r="GDS1141" s="351"/>
      <c r="GDT1141" s="351"/>
      <c r="GDU1141" s="351"/>
      <c r="GDV1141" s="351"/>
      <c r="GDW1141" s="351"/>
      <c r="GDX1141" s="351"/>
      <c r="GDY1141" s="351"/>
      <c r="GDZ1141" s="351"/>
      <c r="GEA1141" s="351"/>
      <c r="GEB1141" s="351"/>
      <c r="GEC1141" s="351"/>
      <c r="GED1141" s="351"/>
      <c r="GEE1141" s="351"/>
      <c r="GEF1141" s="351"/>
      <c r="GEG1141" s="351"/>
      <c r="GEH1141" s="351"/>
      <c r="GEI1141" s="351"/>
      <c r="GEJ1141" s="351"/>
      <c r="GEK1141" s="351"/>
      <c r="GEL1141" s="351"/>
      <c r="GEM1141" s="351"/>
      <c r="GEN1141" s="351"/>
      <c r="GEO1141" s="351"/>
      <c r="GEP1141" s="351"/>
      <c r="GEQ1141" s="351"/>
      <c r="GER1141" s="351"/>
      <c r="GES1141" s="351"/>
      <c r="GET1141" s="351"/>
      <c r="GEU1141" s="351"/>
      <c r="GEV1141" s="351"/>
      <c r="GEW1141" s="351"/>
      <c r="GEX1141" s="351"/>
      <c r="GEY1141" s="351"/>
      <c r="GEZ1141" s="351"/>
      <c r="GFA1141" s="351"/>
      <c r="GFB1141" s="351"/>
      <c r="GFC1141" s="351"/>
      <c r="GFD1141" s="351"/>
      <c r="GFE1141" s="351"/>
      <c r="GFF1141" s="351"/>
      <c r="GFG1141" s="351"/>
      <c r="GFH1141" s="351"/>
      <c r="GFI1141" s="351"/>
      <c r="GFJ1141" s="351"/>
      <c r="GFK1141" s="351"/>
      <c r="GFL1141" s="351"/>
      <c r="GFM1141" s="351"/>
      <c r="GFN1141" s="351"/>
      <c r="GFO1141" s="351"/>
      <c r="GFP1141" s="351"/>
      <c r="GFQ1141" s="351"/>
      <c r="GFR1141" s="351"/>
      <c r="GFS1141" s="351"/>
      <c r="GFT1141" s="351"/>
      <c r="GFU1141" s="351"/>
      <c r="GFV1141" s="351"/>
      <c r="GFW1141" s="351"/>
      <c r="GFX1141" s="351"/>
      <c r="GFY1141" s="351"/>
      <c r="GFZ1141" s="351"/>
      <c r="GGA1141" s="351"/>
      <c r="GGB1141" s="351"/>
      <c r="GGC1141" s="351"/>
      <c r="GGD1141" s="351"/>
      <c r="GGE1141" s="351"/>
      <c r="GGF1141" s="351"/>
      <c r="GGG1141" s="351"/>
      <c r="GGH1141" s="351"/>
      <c r="GGI1141" s="351"/>
      <c r="GGJ1141" s="351"/>
      <c r="GGK1141" s="351"/>
      <c r="GGL1141" s="351"/>
      <c r="GGM1141" s="351"/>
      <c r="GGN1141" s="351"/>
      <c r="GGO1141" s="351"/>
      <c r="GGP1141" s="351"/>
      <c r="GGQ1141" s="351"/>
      <c r="GGR1141" s="351"/>
      <c r="GGS1141" s="351"/>
      <c r="GGT1141" s="351"/>
      <c r="GGU1141" s="351"/>
      <c r="GGV1141" s="351"/>
      <c r="GGW1141" s="351"/>
      <c r="GGX1141" s="351"/>
      <c r="GGY1141" s="351"/>
      <c r="GGZ1141" s="351"/>
      <c r="GHA1141" s="351"/>
      <c r="GHB1141" s="351"/>
      <c r="GHC1141" s="351"/>
      <c r="GHD1141" s="351"/>
      <c r="GHE1141" s="351"/>
      <c r="GHF1141" s="351"/>
      <c r="GHG1141" s="351"/>
      <c r="GHH1141" s="351"/>
      <c r="GHI1141" s="351"/>
      <c r="GHJ1141" s="351"/>
      <c r="GHK1141" s="351"/>
      <c r="GHL1141" s="351"/>
      <c r="GHM1141" s="351"/>
      <c r="GHN1141" s="351"/>
      <c r="GHO1141" s="351"/>
      <c r="GHP1141" s="351"/>
      <c r="GHQ1141" s="351"/>
      <c r="GHR1141" s="351"/>
      <c r="GHS1141" s="351"/>
      <c r="GHT1141" s="351"/>
      <c r="GHU1141" s="351"/>
      <c r="GHV1141" s="351"/>
      <c r="GHW1141" s="351"/>
      <c r="GHX1141" s="351"/>
      <c r="GHY1141" s="351"/>
      <c r="GHZ1141" s="351"/>
      <c r="GIA1141" s="351"/>
      <c r="GIB1141" s="351"/>
      <c r="GIC1141" s="351"/>
      <c r="GID1141" s="351"/>
      <c r="GIE1141" s="351"/>
      <c r="GIF1141" s="351"/>
      <c r="GIG1141" s="351"/>
      <c r="GIH1141" s="351"/>
      <c r="GII1141" s="351"/>
      <c r="GIJ1141" s="351"/>
      <c r="GIK1141" s="351"/>
      <c r="GIL1141" s="351"/>
      <c r="GIM1141" s="351"/>
      <c r="GIN1141" s="351"/>
      <c r="GIO1141" s="351"/>
      <c r="GIP1141" s="351"/>
      <c r="GIQ1141" s="351"/>
      <c r="GIR1141" s="351"/>
      <c r="GIS1141" s="351"/>
      <c r="GIT1141" s="351"/>
      <c r="GIU1141" s="351"/>
      <c r="GIV1141" s="351"/>
      <c r="GIW1141" s="351"/>
      <c r="GIX1141" s="351"/>
      <c r="GIY1141" s="351"/>
      <c r="GIZ1141" s="351"/>
      <c r="GJA1141" s="351"/>
      <c r="GJB1141" s="351"/>
      <c r="GJC1141" s="351"/>
      <c r="GJD1141" s="351"/>
      <c r="GJE1141" s="351"/>
      <c r="GJF1141" s="351"/>
      <c r="GJG1141" s="351"/>
      <c r="GJH1141" s="351"/>
      <c r="GJI1141" s="351"/>
      <c r="GJJ1141" s="351"/>
      <c r="GJK1141" s="351"/>
      <c r="GJL1141" s="351"/>
      <c r="GJM1141" s="351"/>
      <c r="GJN1141" s="351"/>
      <c r="GJO1141" s="351"/>
      <c r="GJP1141" s="351"/>
      <c r="GJQ1141" s="351"/>
      <c r="GJR1141" s="351"/>
      <c r="GJS1141" s="351"/>
      <c r="GJT1141" s="351"/>
      <c r="GJU1141" s="351"/>
      <c r="GJV1141" s="351"/>
      <c r="GJW1141" s="351"/>
      <c r="GJX1141" s="351"/>
      <c r="GJY1141" s="351"/>
      <c r="GJZ1141" s="351"/>
      <c r="GKA1141" s="351"/>
      <c r="GKB1141" s="351"/>
      <c r="GKC1141" s="351"/>
      <c r="GKD1141" s="351"/>
      <c r="GKE1141" s="351"/>
      <c r="GKF1141" s="351"/>
      <c r="GKG1141" s="351"/>
      <c r="GKH1141" s="351"/>
      <c r="GKI1141" s="351"/>
      <c r="GKJ1141" s="351"/>
      <c r="GKK1141" s="351"/>
      <c r="GKL1141" s="351"/>
      <c r="GKM1141" s="351"/>
      <c r="GKN1141" s="351"/>
      <c r="GKO1141" s="351"/>
      <c r="GKP1141" s="351"/>
      <c r="GKQ1141" s="351"/>
      <c r="GKR1141" s="351"/>
      <c r="GKS1141" s="351"/>
      <c r="GKT1141" s="351"/>
      <c r="GKU1141" s="351"/>
      <c r="GKV1141" s="351"/>
      <c r="GKW1141" s="351"/>
      <c r="GKX1141" s="351"/>
      <c r="GKY1141" s="351"/>
      <c r="GKZ1141" s="351"/>
      <c r="GLA1141" s="351"/>
      <c r="GLB1141" s="351"/>
      <c r="GLC1141" s="351"/>
      <c r="GLD1141" s="351"/>
      <c r="GLE1141" s="351"/>
      <c r="GLF1141" s="351"/>
      <c r="GLG1141" s="351"/>
      <c r="GLH1141" s="351"/>
      <c r="GLI1141" s="351"/>
      <c r="GLJ1141" s="351"/>
      <c r="GLK1141" s="351"/>
      <c r="GLL1141" s="351"/>
      <c r="GLM1141" s="351"/>
      <c r="GLN1141" s="351"/>
      <c r="GLO1141" s="351"/>
      <c r="GLP1141" s="351"/>
      <c r="GLQ1141" s="351"/>
      <c r="GLR1141" s="351"/>
      <c r="GLS1141" s="351"/>
      <c r="GLT1141" s="351"/>
      <c r="GLU1141" s="351"/>
      <c r="GLV1141" s="351"/>
      <c r="GLW1141" s="351"/>
      <c r="GLX1141" s="351"/>
      <c r="GLY1141" s="351"/>
      <c r="GLZ1141" s="351"/>
      <c r="GMA1141" s="351"/>
      <c r="GMB1141" s="351"/>
      <c r="GMC1141" s="351"/>
      <c r="GMD1141" s="351"/>
      <c r="GME1141" s="351"/>
      <c r="GMF1141" s="351"/>
      <c r="GMG1141" s="351"/>
      <c r="GMH1141" s="351"/>
      <c r="GMI1141" s="351"/>
      <c r="GMJ1141" s="351"/>
      <c r="GMK1141" s="351"/>
      <c r="GML1141" s="351"/>
      <c r="GMM1141" s="351"/>
      <c r="GMN1141" s="351"/>
      <c r="GMO1141" s="351"/>
      <c r="GMP1141" s="351"/>
      <c r="GMQ1141" s="351"/>
      <c r="GMR1141" s="351"/>
      <c r="GMS1141" s="351"/>
      <c r="GMT1141" s="351"/>
      <c r="GMU1141" s="351"/>
      <c r="GMV1141" s="351"/>
      <c r="GMW1141" s="351"/>
      <c r="GMX1141" s="351"/>
      <c r="GMY1141" s="351"/>
      <c r="GMZ1141" s="351"/>
      <c r="GNA1141" s="351"/>
      <c r="GNB1141" s="351"/>
      <c r="GNC1141" s="351"/>
      <c r="GND1141" s="351"/>
      <c r="GNE1141" s="351"/>
      <c r="GNF1141" s="351"/>
      <c r="GNG1141" s="351"/>
      <c r="GNH1141" s="351"/>
      <c r="GNI1141" s="351"/>
      <c r="GNJ1141" s="351"/>
      <c r="GNK1141" s="351"/>
      <c r="GNL1141" s="351"/>
      <c r="GNM1141" s="351"/>
      <c r="GNN1141" s="351"/>
      <c r="GNO1141" s="351"/>
      <c r="GNP1141" s="351"/>
      <c r="GNQ1141" s="351"/>
      <c r="GNR1141" s="351"/>
      <c r="GNS1141" s="351"/>
      <c r="GNT1141" s="351"/>
      <c r="GNU1141" s="351"/>
      <c r="GNV1141" s="351"/>
      <c r="GNW1141" s="351"/>
      <c r="GNX1141" s="351"/>
      <c r="GNY1141" s="351"/>
      <c r="GNZ1141" s="351"/>
      <c r="GOA1141" s="351"/>
      <c r="GOB1141" s="351"/>
      <c r="GOC1141" s="351"/>
      <c r="GOD1141" s="351"/>
      <c r="GOE1141" s="351"/>
      <c r="GOF1141" s="351"/>
      <c r="GOG1141" s="351"/>
      <c r="GOH1141" s="351"/>
      <c r="GOI1141" s="351"/>
      <c r="GOJ1141" s="351"/>
      <c r="GOK1141" s="351"/>
      <c r="GOL1141" s="351"/>
      <c r="GOM1141" s="351"/>
      <c r="GON1141" s="351"/>
      <c r="GOO1141" s="351"/>
      <c r="GOP1141" s="351"/>
      <c r="GOQ1141" s="351"/>
      <c r="GOR1141" s="351"/>
      <c r="GOS1141" s="351"/>
      <c r="GOT1141" s="351"/>
      <c r="GOU1141" s="351"/>
      <c r="GOV1141" s="351"/>
      <c r="GOW1141" s="351"/>
      <c r="GOX1141" s="351"/>
      <c r="GOY1141" s="351"/>
      <c r="GOZ1141" s="351"/>
      <c r="GPA1141" s="351"/>
      <c r="GPB1141" s="351"/>
      <c r="GPC1141" s="351"/>
      <c r="GPD1141" s="351"/>
      <c r="GPE1141" s="351"/>
      <c r="GPF1141" s="351"/>
      <c r="GPG1141" s="351"/>
      <c r="GPH1141" s="351"/>
      <c r="GPI1141" s="351"/>
      <c r="GPJ1141" s="351"/>
      <c r="GPK1141" s="351"/>
      <c r="GPL1141" s="351"/>
      <c r="GPM1141" s="351"/>
      <c r="GPN1141" s="351"/>
      <c r="GPO1141" s="351"/>
      <c r="GPP1141" s="351"/>
      <c r="GPQ1141" s="351"/>
      <c r="GPR1141" s="351"/>
      <c r="GPS1141" s="351"/>
      <c r="GPT1141" s="351"/>
      <c r="GPU1141" s="351"/>
      <c r="GPV1141" s="351"/>
      <c r="GPW1141" s="351"/>
      <c r="GPX1141" s="351"/>
      <c r="GPY1141" s="351"/>
      <c r="GPZ1141" s="351"/>
      <c r="GQA1141" s="351"/>
      <c r="GQB1141" s="351"/>
      <c r="GQC1141" s="351"/>
      <c r="GQD1141" s="351"/>
      <c r="GQE1141" s="351"/>
      <c r="GQF1141" s="351"/>
      <c r="GQG1141" s="351"/>
      <c r="GQH1141" s="351"/>
      <c r="GQI1141" s="351"/>
      <c r="GQJ1141" s="351"/>
      <c r="GQK1141" s="351"/>
      <c r="GQL1141" s="351"/>
      <c r="GQM1141" s="351"/>
      <c r="GQN1141" s="351"/>
      <c r="GQO1141" s="351"/>
      <c r="GQP1141" s="351"/>
      <c r="GQQ1141" s="351"/>
      <c r="GQR1141" s="351"/>
      <c r="GQS1141" s="351"/>
      <c r="GQT1141" s="351"/>
      <c r="GQU1141" s="351"/>
      <c r="GQV1141" s="351"/>
      <c r="GQW1141" s="351"/>
      <c r="GQX1141" s="351"/>
      <c r="GQY1141" s="351"/>
      <c r="GQZ1141" s="351"/>
      <c r="GRA1141" s="351"/>
      <c r="GRB1141" s="351"/>
      <c r="GRC1141" s="351"/>
      <c r="GRD1141" s="351"/>
      <c r="GRE1141" s="351"/>
      <c r="GRF1141" s="351"/>
      <c r="GRG1141" s="351"/>
      <c r="GRH1141" s="351"/>
      <c r="GRI1141" s="351"/>
      <c r="GRJ1141" s="351"/>
      <c r="GRK1141" s="351"/>
      <c r="GRL1141" s="351"/>
      <c r="GRM1141" s="351"/>
      <c r="GRN1141" s="351"/>
      <c r="GRO1141" s="351"/>
      <c r="GRP1141" s="351"/>
      <c r="GRQ1141" s="351"/>
      <c r="GRR1141" s="351"/>
      <c r="GRS1141" s="351"/>
      <c r="GRT1141" s="351"/>
      <c r="GRU1141" s="351"/>
      <c r="GRV1141" s="351"/>
      <c r="GRW1141" s="351"/>
      <c r="GRX1141" s="351"/>
      <c r="GRY1141" s="351"/>
      <c r="GRZ1141" s="351"/>
      <c r="GSA1141" s="351"/>
      <c r="GSB1141" s="351"/>
      <c r="GSC1141" s="351"/>
      <c r="GSD1141" s="351"/>
      <c r="GSE1141" s="351"/>
      <c r="GSF1141" s="351"/>
      <c r="GSG1141" s="351"/>
      <c r="GSH1141" s="351"/>
      <c r="GSI1141" s="351"/>
      <c r="GSJ1141" s="351"/>
      <c r="GSK1141" s="351"/>
      <c r="GSL1141" s="351"/>
      <c r="GSM1141" s="351"/>
      <c r="GSN1141" s="351"/>
      <c r="GSO1141" s="351"/>
      <c r="GSP1141" s="351"/>
      <c r="GSQ1141" s="351"/>
      <c r="GSR1141" s="351"/>
      <c r="GSS1141" s="351"/>
      <c r="GST1141" s="351"/>
      <c r="GSU1141" s="351"/>
      <c r="GSV1141" s="351"/>
      <c r="GSW1141" s="351"/>
      <c r="GSX1141" s="351"/>
      <c r="GSY1141" s="351"/>
      <c r="GSZ1141" s="351"/>
      <c r="GTA1141" s="351"/>
      <c r="GTB1141" s="351"/>
      <c r="GTC1141" s="351"/>
      <c r="GTD1141" s="351"/>
      <c r="GTE1141" s="351"/>
      <c r="GTF1141" s="351"/>
      <c r="GTG1141" s="351"/>
      <c r="GTH1141" s="351"/>
      <c r="GTI1141" s="351"/>
      <c r="GTJ1141" s="351"/>
      <c r="GTK1141" s="351"/>
      <c r="GTL1141" s="351"/>
      <c r="GTM1141" s="351"/>
      <c r="GTN1141" s="351"/>
      <c r="GTO1141" s="351"/>
      <c r="GTP1141" s="351"/>
      <c r="GTQ1141" s="351"/>
      <c r="GTR1141" s="351"/>
      <c r="GTS1141" s="351"/>
      <c r="GTT1141" s="351"/>
      <c r="GTU1141" s="351"/>
      <c r="GTV1141" s="351"/>
      <c r="GTW1141" s="351"/>
      <c r="GTX1141" s="351"/>
      <c r="GTY1141" s="351"/>
      <c r="GTZ1141" s="351"/>
      <c r="GUA1141" s="351"/>
      <c r="GUB1141" s="351"/>
      <c r="GUC1141" s="351"/>
      <c r="GUD1141" s="351"/>
      <c r="GUE1141" s="351"/>
      <c r="GUF1141" s="351"/>
      <c r="GUG1141" s="351"/>
      <c r="GUH1141" s="351"/>
      <c r="GUI1141" s="351"/>
      <c r="GUJ1141" s="351"/>
      <c r="GUK1141" s="351"/>
      <c r="GUL1141" s="351"/>
      <c r="GUM1141" s="351"/>
      <c r="GUN1141" s="351"/>
      <c r="GUO1141" s="351"/>
      <c r="GUP1141" s="351"/>
      <c r="GUQ1141" s="351"/>
      <c r="GUR1141" s="351"/>
      <c r="GUS1141" s="351"/>
      <c r="GUT1141" s="351"/>
      <c r="GUU1141" s="351"/>
      <c r="GUV1141" s="351"/>
      <c r="GUW1141" s="351"/>
      <c r="GUX1141" s="351"/>
      <c r="GUY1141" s="351"/>
      <c r="GUZ1141" s="351"/>
      <c r="GVA1141" s="351"/>
      <c r="GVB1141" s="351"/>
      <c r="GVC1141" s="351"/>
      <c r="GVD1141" s="351"/>
      <c r="GVE1141" s="351"/>
      <c r="GVF1141" s="351"/>
      <c r="GVG1141" s="351"/>
      <c r="GVH1141" s="351"/>
      <c r="GVI1141" s="351"/>
      <c r="GVJ1141" s="351"/>
      <c r="GVK1141" s="351"/>
      <c r="GVL1141" s="351"/>
      <c r="GVM1141" s="351"/>
      <c r="GVN1141" s="351"/>
      <c r="GVO1141" s="351"/>
      <c r="GVP1141" s="351"/>
      <c r="GVQ1141" s="351"/>
      <c r="GVR1141" s="351"/>
      <c r="GVS1141" s="351"/>
      <c r="GVT1141" s="351"/>
      <c r="GVU1141" s="351"/>
      <c r="GVV1141" s="351"/>
      <c r="GVW1141" s="351"/>
      <c r="GVX1141" s="351"/>
      <c r="GVY1141" s="351"/>
      <c r="GVZ1141" s="351"/>
      <c r="GWA1141" s="351"/>
      <c r="GWB1141" s="351"/>
      <c r="GWC1141" s="351"/>
      <c r="GWD1141" s="351"/>
      <c r="GWE1141" s="351"/>
      <c r="GWF1141" s="351"/>
      <c r="GWG1141" s="351"/>
      <c r="GWH1141" s="351"/>
      <c r="GWI1141" s="351"/>
      <c r="GWJ1141" s="351"/>
      <c r="GWK1141" s="351"/>
      <c r="GWL1141" s="351"/>
      <c r="GWM1141" s="351"/>
      <c r="GWN1141" s="351"/>
      <c r="GWO1141" s="351"/>
      <c r="GWP1141" s="351"/>
      <c r="GWQ1141" s="351"/>
      <c r="GWR1141" s="351"/>
      <c r="GWS1141" s="351"/>
      <c r="GWT1141" s="351"/>
      <c r="GWU1141" s="351"/>
      <c r="GWV1141" s="351"/>
      <c r="GWW1141" s="351"/>
      <c r="GWX1141" s="351"/>
      <c r="GWY1141" s="351"/>
      <c r="GWZ1141" s="351"/>
      <c r="GXA1141" s="351"/>
      <c r="GXB1141" s="351"/>
      <c r="GXC1141" s="351"/>
      <c r="GXD1141" s="351"/>
      <c r="GXE1141" s="351"/>
      <c r="GXF1141" s="351"/>
      <c r="GXG1141" s="351"/>
      <c r="GXH1141" s="351"/>
      <c r="GXI1141" s="351"/>
      <c r="GXJ1141" s="351"/>
      <c r="GXK1141" s="351"/>
      <c r="GXL1141" s="351"/>
      <c r="GXM1141" s="351"/>
      <c r="GXN1141" s="351"/>
      <c r="GXO1141" s="351"/>
      <c r="GXP1141" s="351"/>
      <c r="GXQ1141" s="351"/>
      <c r="GXR1141" s="351"/>
      <c r="GXS1141" s="351"/>
      <c r="GXT1141" s="351"/>
      <c r="GXU1141" s="351"/>
      <c r="GXV1141" s="351"/>
      <c r="GXW1141" s="351"/>
      <c r="GXX1141" s="351"/>
      <c r="GXY1141" s="351"/>
      <c r="GXZ1141" s="351"/>
      <c r="GYA1141" s="351"/>
      <c r="GYB1141" s="351"/>
      <c r="GYC1141" s="351"/>
      <c r="GYD1141" s="351"/>
      <c r="GYE1141" s="351"/>
      <c r="GYF1141" s="351"/>
      <c r="GYG1141" s="351"/>
      <c r="GYH1141" s="351"/>
      <c r="GYI1141" s="351"/>
      <c r="GYJ1141" s="351"/>
      <c r="GYK1141" s="351"/>
      <c r="GYL1141" s="351"/>
      <c r="GYM1141" s="351"/>
      <c r="GYN1141" s="351"/>
      <c r="GYO1141" s="351"/>
      <c r="GYP1141" s="351"/>
      <c r="GYQ1141" s="351"/>
      <c r="GYR1141" s="351"/>
      <c r="GYS1141" s="351"/>
      <c r="GYT1141" s="351"/>
      <c r="GYU1141" s="351"/>
      <c r="GYV1141" s="351"/>
      <c r="GYW1141" s="351"/>
      <c r="GYX1141" s="351"/>
      <c r="GYY1141" s="351"/>
      <c r="GYZ1141" s="351"/>
      <c r="GZA1141" s="351"/>
      <c r="GZB1141" s="351"/>
      <c r="GZC1141" s="351"/>
      <c r="GZD1141" s="351"/>
      <c r="GZE1141" s="351"/>
      <c r="GZF1141" s="351"/>
      <c r="GZG1141" s="351"/>
      <c r="GZH1141" s="351"/>
      <c r="GZI1141" s="351"/>
      <c r="GZJ1141" s="351"/>
      <c r="GZK1141" s="351"/>
      <c r="GZL1141" s="351"/>
      <c r="GZM1141" s="351"/>
      <c r="GZN1141" s="351"/>
      <c r="GZO1141" s="351"/>
      <c r="GZP1141" s="351"/>
      <c r="GZQ1141" s="351"/>
      <c r="GZR1141" s="351"/>
      <c r="GZS1141" s="351"/>
      <c r="GZT1141" s="351"/>
      <c r="GZU1141" s="351"/>
      <c r="GZV1141" s="351"/>
      <c r="GZW1141" s="351"/>
      <c r="GZX1141" s="351"/>
      <c r="GZY1141" s="351"/>
      <c r="GZZ1141" s="351"/>
      <c r="HAA1141" s="351"/>
      <c r="HAB1141" s="351"/>
      <c r="HAC1141" s="351"/>
      <c r="HAD1141" s="351"/>
      <c r="HAE1141" s="351"/>
      <c r="HAF1141" s="351"/>
      <c r="HAG1141" s="351"/>
      <c r="HAH1141" s="351"/>
      <c r="HAI1141" s="351"/>
      <c r="HAJ1141" s="351"/>
      <c r="HAK1141" s="351"/>
      <c r="HAL1141" s="351"/>
      <c r="HAM1141" s="351"/>
      <c r="HAN1141" s="351"/>
      <c r="HAO1141" s="351"/>
      <c r="HAP1141" s="351"/>
      <c r="HAQ1141" s="351"/>
      <c r="HAR1141" s="351"/>
      <c r="HAS1141" s="351"/>
      <c r="HAT1141" s="351"/>
      <c r="HAU1141" s="351"/>
      <c r="HAV1141" s="351"/>
      <c r="HAW1141" s="351"/>
      <c r="HAX1141" s="351"/>
      <c r="HAY1141" s="351"/>
      <c r="HAZ1141" s="351"/>
      <c r="HBA1141" s="351"/>
      <c r="HBB1141" s="351"/>
      <c r="HBC1141" s="351"/>
      <c r="HBD1141" s="351"/>
      <c r="HBE1141" s="351"/>
      <c r="HBF1141" s="351"/>
      <c r="HBG1141" s="351"/>
      <c r="HBH1141" s="351"/>
      <c r="HBI1141" s="351"/>
      <c r="HBJ1141" s="351"/>
      <c r="HBK1141" s="351"/>
      <c r="HBL1141" s="351"/>
      <c r="HBM1141" s="351"/>
      <c r="HBN1141" s="351"/>
      <c r="HBO1141" s="351"/>
      <c r="HBP1141" s="351"/>
      <c r="HBQ1141" s="351"/>
      <c r="HBR1141" s="351"/>
      <c r="HBS1141" s="351"/>
      <c r="HBT1141" s="351"/>
      <c r="HBU1141" s="351"/>
      <c r="HBV1141" s="351"/>
      <c r="HBW1141" s="351"/>
      <c r="HBX1141" s="351"/>
      <c r="HBY1141" s="351"/>
      <c r="HBZ1141" s="351"/>
      <c r="HCA1141" s="351"/>
      <c r="HCB1141" s="351"/>
      <c r="HCC1141" s="351"/>
      <c r="HCD1141" s="351"/>
      <c r="HCE1141" s="351"/>
      <c r="HCF1141" s="351"/>
      <c r="HCG1141" s="351"/>
      <c r="HCH1141" s="351"/>
      <c r="HCI1141" s="351"/>
      <c r="HCJ1141" s="351"/>
      <c r="HCK1141" s="351"/>
      <c r="HCL1141" s="351"/>
      <c r="HCM1141" s="351"/>
      <c r="HCN1141" s="351"/>
      <c r="HCO1141" s="351"/>
      <c r="HCP1141" s="351"/>
      <c r="HCQ1141" s="351"/>
      <c r="HCR1141" s="351"/>
      <c r="HCS1141" s="351"/>
      <c r="HCT1141" s="351"/>
      <c r="HCU1141" s="351"/>
      <c r="HCV1141" s="351"/>
      <c r="HCW1141" s="351"/>
      <c r="HCX1141" s="351"/>
      <c r="HCY1141" s="351"/>
      <c r="HCZ1141" s="351"/>
      <c r="HDA1141" s="351"/>
      <c r="HDB1141" s="351"/>
      <c r="HDC1141" s="351"/>
      <c r="HDD1141" s="351"/>
      <c r="HDE1141" s="351"/>
      <c r="HDF1141" s="351"/>
      <c r="HDG1141" s="351"/>
      <c r="HDH1141" s="351"/>
      <c r="HDI1141" s="351"/>
      <c r="HDJ1141" s="351"/>
      <c r="HDK1141" s="351"/>
      <c r="HDL1141" s="351"/>
      <c r="HDM1141" s="351"/>
      <c r="HDN1141" s="351"/>
      <c r="HDO1141" s="351"/>
      <c r="HDP1141" s="351"/>
      <c r="HDQ1141" s="351"/>
      <c r="HDR1141" s="351"/>
      <c r="HDS1141" s="351"/>
      <c r="HDT1141" s="351"/>
      <c r="HDU1141" s="351"/>
      <c r="HDV1141" s="351"/>
      <c r="HDW1141" s="351"/>
      <c r="HDX1141" s="351"/>
      <c r="HDY1141" s="351"/>
      <c r="HDZ1141" s="351"/>
      <c r="HEA1141" s="351"/>
      <c r="HEB1141" s="351"/>
      <c r="HEC1141" s="351"/>
      <c r="HED1141" s="351"/>
      <c r="HEE1141" s="351"/>
      <c r="HEF1141" s="351"/>
      <c r="HEG1141" s="351"/>
      <c r="HEH1141" s="351"/>
      <c r="HEI1141" s="351"/>
      <c r="HEJ1141" s="351"/>
      <c r="HEK1141" s="351"/>
      <c r="HEL1141" s="351"/>
      <c r="HEM1141" s="351"/>
      <c r="HEN1141" s="351"/>
      <c r="HEO1141" s="351"/>
      <c r="HEP1141" s="351"/>
      <c r="HEQ1141" s="351"/>
      <c r="HER1141" s="351"/>
      <c r="HES1141" s="351"/>
      <c r="HET1141" s="351"/>
      <c r="HEU1141" s="351"/>
      <c r="HEV1141" s="351"/>
      <c r="HEW1141" s="351"/>
      <c r="HEX1141" s="351"/>
      <c r="HEY1141" s="351"/>
      <c r="HEZ1141" s="351"/>
      <c r="HFA1141" s="351"/>
      <c r="HFB1141" s="351"/>
      <c r="HFC1141" s="351"/>
      <c r="HFD1141" s="351"/>
      <c r="HFE1141" s="351"/>
      <c r="HFF1141" s="351"/>
      <c r="HFG1141" s="351"/>
      <c r="HFH1141" s="351"/>
      <c r="HFI1141" s="351"/>
      <c r="HFJ1141" s="351"/>
      <c r="HFK1141" s="351"/>
      <c r="HFL1141" s="351"/>
      <c r="HFM1141" s="351"/>
      <c r="HFN1141" s="351"/>
      <c r="HFO1141" s="351"/>
      <c r="HFP1141" s="351"/>
      <c r="HFQ1141" s="351"/>
      <c r="HFR1141" s="351"/>
      <c r="HFS1141" s="351"/>
      <c r="HFT1141" s="351"/>
      <c r="HFU1141" s="351"/>
      <c r="HFV1141" s="351"/>
      <c r="HFW1141" s="351"/>
      <c r="HFX1141" s="351"/>
      <c r="HFY1141" s="351"/>
      <c r="HFZ1141" s="351"/>
      <c r="HGA1141" s="351"/>
      <c r="HGB1141" s="351"/>
      <c r="HGC1141" s="351"/>
      <c r="HGD1141" s="351"/>
      <c r="HGE1141" s="351"/>
      <c r="HGF1141" s="351"/>
      <c r="HGG1141" s="351"/>
      <c r="HGH1141" s="351"/>
      <c r="HGI1141" s="351"/>
      <c r="HGJ1141" s="351"/>
      <c r="HGK1141" s="351"/>
      <c r="HGL1141" s="351"/>
      <c r="HGM1141" s="351"/>
      <c r="HGN1141" s="351"/>
      <c r="HGO1141" s="351"/>
      <c r="HGP1141" s="351"/>
      <c r="HGQ1141" s="351"/>
      <c r="HGR1141" s="351"/>
      <c r="HGS1141" s="351"/>
      <c r="HGT1141" s="351"/>
      <c r="HGU1141" s="351"/>
      <c r="HGV1141" s="351"/>
      <c r="HGW1141" s="351"/>
      <c r="HGX1141" s="351"/>
      <c r="HGY1141" s="351"/>
      <c r="HGZ1141" s="351"/>
      <c r="HHA1141" s="351"/>
      <c r="HHB1141" s="351"/>
      <c r="HHC1141" s="351"/>
      <c r="HHD1141" s="351"/>
      <c r="HHE1141" s="351"/>
      <c r="HHF1141" s="351"/>
      <c r="HHG1141" s="351"/>
      <c r="HHH1141" s="351"/>
      <c r="HHI1141" s="351"/>
      <c r="HHJ1141" s="351"/>
      <c r="HHK1141" s="351"/>
      <c r="HHL1141" s="351"/>
      <c r="HHM1141" s="351"/>
      <c r="HHN1141" s="351"/>
      <c r="HHO1141" s="351"/>
      <c r="HHP1141" s="351"/>
      <c r="HHQ1141" s="351"/>
      <c r="HHR1141" s="351"/>
      <c r="HHS1141" s="351"/>
      <c r="HHT1141" s="351"/>
      <c r="HHU1141" s="351"/>
      <c r="HHV1141" s="351"/>
      <c r="HHW1141" s="351"/>
      <c r="HHX1141" s="351"/>
      <c r="HHY1141" s="351"/>
      <c r="HHZ1141" s="351"/>
      <c r="HIA1141" s="351"/>
      <c r="HIB1141" s="351"/>
      <c r="HIC1141" s="351"/>
      <c r="HID1141" s="351"/>
      <c r="HIE1141" s="351"/>
      <c r="HIF1141" s="351"/>
      <c r="HIG1141" s="351"/>
      <c r="HIH1141" s="351"/>
      <c r="HII1141" s="351"/>
      <c r="HIJ1141" s="351"/>
      <c r="HIK1141" s="351"/>
      <c r="HIL1141" s="351"/>
      <c r="HIM1141" s="351"/>
      <c r="HIN1141" s="351"/>
      <c r="HIO1141" s="351"/>
      <c r="HIP1141" s="351"/>
      <c r="HIQ1141" s="351"/>
      <c r="HIR1141" s="351"/>
      <c r="HIS1141" s="351"/>
      <c r="HIT1141" s="351"/>
      <c r="HIU1141" s="351"/>
      <c r="HIV1141" s="351"/>
      <c r="HIW1141" s="351"/>
      <c r="HIX1141" s="351"/>
      <c r="HIY1141" s="351"/>
      <c r="HIZ1141" s="351"/>
      <c r="HJA1141" s="351"/>
      <c r="HJB1141" s="351"/>
      <c r="HJC1141" s="351"/>
      <c r="HJD1141" s="351"/>
      <c r="HJE1141" s="351"/>
      <c r="HJF1141" s="351"/>
      <c r="HJG1141" s="351"/>
      <c r="HJH1141" s="351"/>
      <c r="HJI1141" s="351"/>
      <c r="HJJ1141" s="351"/>
      <c r="HJK1141" s="351"/>
      <c r="HJL1141" s="351"/>
      <c r="HJM1141" s="351"/>
      <c r="HJN1141" s="351"/>
      <c r="HJO1141" s="351"/>
      <c r="HJP1141" s="351"/>
      <c r="HJQ1141" s="351"/>
      <c r="HJR1141" s="351"/>
      <c r="HJS1141" s="351"/>
      <c r="HJT1141" s="351"/>
      <c r="HJU1141" s="351"/>
      <c r="HJV1141" s="351"/>
      <c r="HJW1141" s="351"/>
      <c r="HJX1141" s="351"/>
      <c r="HJY1141" s="351"/>
      <c r="HJZ1141" s="351"/>
      <c r="HKA1141" s="351"/>
      <c r="HKB1141" s="351"/>
      <c r="HKC1141" s="351"/>
      <c r="HKD1141" s="351"/>
      <c r="HKE1141" s="351"/>
      <c r="HKF1141" s="351"/>
      <c r="HKG1141" s="351"/>
      <c r="HKH1141" s="351"/>
      <c r="HKI1141" s="351"/>
      <c r="HKJ1141" s="351"/>
      <c r="HKK1141" s="351"/>
      <c r="HKL1141" s="351"/>
      <c r="HKM1141" s="351"/>
      <c r="HKN1141" s="351"/>
      <c r="HKO1141" s="351"/>
      <c r="HKP1141" s="351"/>
      <c r="HKQ1141" s="351"/>
      <c r="HKR1141" s="351"/>
      <c r="HKS1141" s="351"/>
      <c r="HKT1141" s="351"/>
      <c r="HKU1141" s="351"/>
      <c r="HKV1141" s="351"/>
      <c r="HKW1141" s="351"/>
      <c r="HKX1141" s="351"/>
      <c r="HKY1141" s="351"/>
      <c r="HKZ1141" s="351"/>
      <c r="HLA1141" s="351"/>
      <c r="HLB1141" s="351"/>
      <c r="HLC1141" s="351"/>
      <c r="HLD1141" s="351"/>
      <c r="HLE1141" s="351"/>
      <c r="HLF1141" s="351"/>
      <c r="HLG1141" s="351"/>
      <c r="HLH1141" s="351"/>
      <c r="HLI1141" s="351"/>
      <c r="HLJ1141" s="351"/>
      <c r="HLK1141" s="351"/>
      <c r="HLL1141" s="351"/>
      <c r="HLM1141" s="351"/>
      <c r="HLN1141" s="351"/>
      <c r="HLO1141" s="351"/>
      <c r="HLP1141" s="351"/>
      <c r="HLQ1141" s="351"/>
      <c r="HLR1141" s="351"/>
      <c r="HLS1141" s="351"/>
      <c r="HLT1141" s="351"/>
      <c r="HLU1141" s="351"/>
      <c r="HLV1141" s="351"/>
      <c r="HLW1141" s="351"/>
      <c r="HLX1141" s="351"/>
      <c r="HLY1141" s="351"/>
      <c r="HLZ1141" s="351"/>
      <c r="HMA1141" s="351"/>
      <c r="HMB1141" s="351"/>
      <c r="HMC1141" s="351"/>
      <c r="HMD1141" s="351"/>
      <c r="HME1141" s="351"/>
      <c r="HMF1141" s="351"/>
      <c r="HMG1141" s="351"/>
      <c r="HMH1141" s="351"/>
      <c r="HMI1141" s="351"/>
      <c r="HMJ1141" s="351"/>
      <c r="HMK1141" s="351"/>
      <c r="HML1141" s="351"/>
      <c r="HMM1141" s="351"/>
      <c r="HMN1141" s="351"/>
      <c r="HMO1141" s="351"/>
      <c r="HMP1141" s="351"/>
      <c r="HMQ1141" s="351"/>
      <c r="HMR1141" s="351"/>
      <c r="HMS1141" s="351"/>
      <c r="HMT1141" s="351"/>
      <c r="HMU1141" s="351"/>
      <c r="HMV1141" s="351"/>
      <c r="HMW1141" s="351"/>
      <c r="HMX1141" s="351"/>
      <c r="HMY1141" s="351"/>
      <c r="HMZ1141" s="351"/>
      <c r="HNA1141" s="351"/>
      <c r="HNB1141" s="351"/>
      <c r="HNC1141" s="351"/>
      <c r="HND1141" s="351"/>
      <c r="HNE1141" s="351"/>
      <c r="HNF1141" s="351"/>
      <c r="HNG1141" s="351"/>
      <c r="HNH1141" s="351"/>
      <c r="HNI1141" s="351"/>
      <c r="HNJ1141" s="351"/>
      <c r="HNK1141" s="351"/>
      <c r="HNL1141" s="351"/>
      <c r="HNM1141" s="351"/>
      <c r="HNN1141" s="351"/>
      <c r="HNO1141" s="351"/>
      <c r="HNP1141" s="351"/>
      <c r="HNQ1141" s="351"/>
      <c r="HNR1141" s="351"/>
      <c r="HNS1141" s="351"/>
      <c r="HNT1141" s="351"/>
      <c r="HNU1141" s="351"/>
      <c r="HNV1141" s="351"/>
      <c r="HNW1141" s="351"/>
      <c r="HNX1141" s="351"/>
      <c r="HNY1141" s="351"/>
      <c r="HNZ1141" s="351"/>
      <c r="HOA1141" s="351"/>
      <c r="HOB1141" s="351"/>
      <c r="HOC1141" s="351"/>
      <c r="HOD1141" s="351"/>
      <c r="HOE1141" s="351"/>
      <c r="HOF1141" s="351"/>
      <c r="HOG1141" s="351"/>
      <c r="HOH1141" s="351"/>
      <c r="HOI1141" s="351"/>
      <c r="HOJ1141" s="351"/>
      <c r="HOK1141" s="351"/>
      <c r="HOL1141" s="351"/>
      <c r="HOM1141" s="351"/>
      <c r="HON1141" s="351"/>
      <c r="HOO1141" s="351"/>
      <c r="HOP1141" s="351"/>
      <c r="HOQ1141" s="351"/>
      <c r="HOR1141" s="351"/>
      <c r="HOS1141" s="351"/>
      <c r="HOT1141" s="351"/>
      <c r="HOU1141" s="351"/>
      <c r="HOV1141" s="351"/>
      <c r="HOW1141" s="351"/>
      <c r="HOX1141" s="351"/>
      <c r="HOY1141" s="351"/>
      <c r="HOZ1141" s="351"/>
      <c r="HPA1141" s="351"/>
      <c r="HPB1141" s="351"/>
      <c r="HPC1141" s="351"/>
      <c r="HPD1141" s="351"/>
      <c r="HPE1141" s="351"/>
      <c r="HPF1141" s="351"/>
      <c r="HPG1141" s="351"/>
      <c r="HPH1141" s="351"/>
      <c r="HPI1141" s="351"/>
      <c r="HPJ1141" s="351"/>
      <c r="HPK1141" s="351"/>
      <c r="HPL1141" s="351"/>
      <c r="HPM1141" s="351"/>
      <c r="HPN1141" s="351"/>
      <c r="HPO1141" s="351"/>
      <c r="HPP1141" s="351"/>
      <c r="HPQ1141" s="351"/>
      <c r="HPR1141" s="351"/>
      <c r="HPS1141" s="351"/>
      <c r="HPT1141" s="351"/>
      <c r="HPU1141" s="351"/>
      <c r="HPV1141" s="351"/>
      <c r="HPW1141" s="351"/>
      <c r="HPX1141" s="351"/>
      <c r="HPY1141" s="351"/>
      <c r="HPZ1141" s="351"/>
      <c r="HQA1141" s="351"/>
      <c r="HQB1141" s="351"/>
      <c r="HQC1141" s="351"/>
      <c r="HQD1141" s="351"/>
      <c r="HQE1141" s="351"/>
      <c r="HQF1141" s="351"/>
      <c r="HQG1141" s="351"/>
      <c r="HQH1141" s="351"/>
      <c r="HQI1141" s="351"/>
      <c r="HQJ1141" s="351"/>
      <c r="HQK1141" s="351"/>
      <c r="HQL1141" s="351"/>
      <c r="HQM1141" s="351"/>
      <c r="HQN1141" s="351"/>
      <c r="HQO1141" s="351"/>
      <c r="HQP1141" s="351"/>
      <c r="HQQ1141" s="351"/>
      <c r="HQR1141" s="351"/>
      <c r="HQS1141" s="351"/>
      <c r="HQT1141" s="351"/>
      <c r="HQU1141" s="351"/>
      <c r="HQV1141" s="351"/>
      <c r="HQW1141" s="351"/>
      <c r="HQX1141" s="351"/>
      <c r="HQY1141" s="351"/>
      <c r="HQZ1141" s="351"/>
      <c r="HRA1141" s="351"/>
      <c r="HRB1141" s="351"/>
      <c r="HRC1141" s="351"/>
      <c r="HRD1141" s="351"/>
      <c r="HRE1141" s="351"/>
      <c r="HRF1141" s="351"/>
      <c r="HRG1141" s="351"/>
      <c r="HRH1141" s="351"/>
      <c r="HRI1141" s="351"/>
      <c r="HRJ1141" s="351"/>
      <c r="HRK1141" s="351"/>
      <c r="HRL1141" s="351"/>
      <c r="HRM1141" s="351"/>
      <c r="HRN1141" s="351"/>
      <c r="HRO1141" s="351"/>
      <c r="HRP1141" s="351"/>
      <c r="HRQ1141" s="351"/>
      <c r="HRR1141" s="351"/>
      <c r="HRS1141" s="351"/>
      <c r="HRT1141" s="351"/>
      <c r="HRU1141" s="351"/>
      <c r="HRV1141" s="351"/>
      <c r="HRW1141" s="351"/>
      <c r="HRX1141" s="351"/>
      <c r="HRY1141" s="351"/>
      <c r="HRZ1141" s="351"/>
      <c r="HSA1141" s="351"/>
      <c r="HSB1141" s="351"/>
      <c r="HSC1141" s="351"/>
      <c r="HSD1141" s="351"/>
      <c r="HSE1141" s="351"/>
      <c r="HSF1141" s="351"/>
      <c r="HSG1141" s="351"/>
      <c r="HSH1141" s="351"/>
      <c r="HSI1141" s="351"/>
      <c r="HSJ1141" s="351"/>
      <c r="HSK1141" s="351"/>
      <c r="HSL1141" s="351"/>
      <c r="HSM1141" s="351"/>
      <c r="HSN1141" s="351"/>
      <c r="HSO1141" s="351"/>
      <c r="HSP1141" s="351"/>
      <c r="HSQ1141" s="351"/>
      <c r="HSR1141" s="351"/>
      <c r="HSS1141" s="351"/>
      <c r="HST1141" s="351"/>
      <c r="HSU1141" s="351"/>
      <c r="HSV1141" s="351"/>
      <c r="HSW1141" s="351"/>
      <c r="HSX1141" s="351"/>
      <c r="HSY1141" s="351"/>
      <c r="HSZ1141" s="351"/>
      <c r="HTA1141" s="351"/>
      <c r="HTB1141" s="351"/>
      <c r="HTC1141" s="351"/>
      <c r="HTD1141" s="351"/>
      <c r="HTE1141" s="351"/>
      <c r="HTF1141" s="351"/>
      <c r="HTG1141" s="351"/>
      <c r="HTH1141" s="351"/>
      <c r="HTI1141" s="351"/>
      <c r="HTJ1141" s="351"/>
      <c r="HTK1141" s="351"/>
      <c r="HTL1141" s="351"/>
      <c r="HTM1141" s="351"/>
      <c r="HTN1141" s="351"/>
      <c r="HTO1141" s="351"/>
      <c r="HTP1141" s="351"/>
      <c r="HTQ1141" s="351"/>
      <c r="HTR1141" s="351"/>
      <c r="HTS1141" s="351"/>
      <c r="HTT1141" s="351"/>
      <c r="HTU1141" s="351"/>
      <c r="HTV1141" s="351"/>
      <c r="HTW1141" s="351"/>
      <c r="HTX1141" s="351"/>
      <c r="HTY1141" s="351"/>
      <c r="HTZ1141" s="351"/>
      <c r="HUA1141" s="351"/>
      <c r="HUB1141" s="351"/>
      <c r="HUC1141" s="351"/>
      <c r="HUD1141" s="351"/>
      <c r="HUE1141" s="351"/>
      <c r="HUF1141" s="351"/>
      <c r="HUG1141" s="351"/>
      <c r="HUH1141" s="351"/>
      <c r="HUI1141" s="351"/>
      <c r="HUJ1141" s="351"/>
      <c r="HUK1141" s="351"/>
      <c r="HUL1141" s="351"/>
      <c r="HUM1141" s="351"/>
      <c r="HUN1141" s="351"/>
      <c r="HUO1141" s="351"/>
      <c r="HUP1141" s="351"/>
      <c r="HUQ1141" s="351"/>
      <c r="HUR1141" s="351"/>
      <c r="HUS1141" s="351"/>
      <c r="HUT1141" s="351"/>
      <c r="HUU1141" s="351"/>
      <c r="HUV1141" s="351"/>
      <c r="HUW1141" s="351"/>
      <c r="HUX1141" s="351"/>
      <c r="HUY1141" s="351"/>
      <c r="HUZ1141" s="351"/>
      <c r="HVA1141" s="351"/>
      <c r="HVB1141" s="351"/>
      <c r="HVC1141" s="351"/>
      <c r="HVD1141" s="351"/>
      <c r="HVE1141" s="351"/>
      <c r="HVF1141" s="351"/>
      <c r="HVG1141" s="351"/>
      <c r="HVH1141" s="351"/>
      <c r="HVI1141" s="351"/>
      <c r="HVJ1141" s="351"/>
      <c r="HVK1141" s="351"/>
      <c r="HVL1141" s="351"/>
      <c r="HVM1141" s="351"/>
      <c r="HVN1141" s="351"/>
      <c r="HVO1141" s="351"/>
      <c r="HVP1141" s="351"/>
      <c r="HVQ1141" s="351"/>
      <c r="HVR1141" s="351"/>
      <c r="HVS1141" s="351"/>
      <c r="HVT1141" s="351"/>
      <c r="HVU1141" s="351"/>
      <c r="HVV1141" s="351"/>
      <c r="HVW1141" s="351"/>
      <c r="HVX1141" s="351"/>
      <c r="HVY1141" s="351"/>
      <c r="HVZ1141" s="351"/>
      <c r="HWA1141" s="351"/>
      <c r="HWB1141" s="351"/>
      <c r="HWC1141" s="351"/>
      <c r="HWD1141" s="351"/>
      <c r="HWE1141" s="351"/>
      <c r="HWF1141" s="351"/>
      <c r="HWG1141" s="351"/>
      <c r="HWH1141" s="351"/>
      <c r="HWI1141" s="351"/>
      <c r="HWJ1141" s="351"/>
      <c r="HWK1141" s="351"/>
      <c r="HWL1141" s="351"/>
      <c r="HWM1141" s="351"/>
      <c r="HWN1141" s="351"/>
      <c r="HWO1141" s="351"/>
      <c r="HWP1141" s="351"/>
      <c r="HWQ1141" s="351"/>
      <c r="HWR1141" s="351"/>
      <c r="HWS1141" s="351"/>
      <c r="HWT1141" s="351"/>
      <c r="HWU1141" s="351"/>
      <c r="HWV1141" s="351"/>
      <c r="HWW1141" s="351"/>
      <c r="HWX1141" s="351"/>
      <c r="HWY1141" s="351"/>
      <c r="HWZ1141" s="351"/>
      <c r="HXA1141" s="351"/>
      <c r="HXB1141" s="351"/>
      <c r="HXC1141" s="351"/>
      <c r="HXD1141" s="351"/>
      <c r="HXE1141" s="351"/>
      <c r="HXF1141" s="351"/>
      <c r="HXG1141" s="351"/>
      <c r="HXH1141" s="351"/>
      <c r="HXI1141" s="351"/>
      <c r="HXJ1141" s="351"/>
      <c r="HXK1141" s="351"/>
      <c r="HXL1141" s="351"/>
      <c r="HXM1141" s="351"/>
      <c r="HXN1141" s="351"/>
      <c r="HXO1141" s="351"/>
      <c r="HXP1141" s="351"/>
      <c r="HXQ1141" s="351"/>
      <c r="HXR1141" s="351"/>
      <c r="HXS1141" s="351"/>
      <c r="HXT1141" s="351"/>
      <c r="HXU1141" s="351"/>
      <c r="HXV1141" s="351"/>
      <c r="HXW1141" s="351"/>
      <c r="HXX1141" s="351"/>
      <c r="HXY1141" s="351"/>
      <c r="HXZ1141" s="351"/>
      <c r="HYA1141" s="351"/>
      <c r="HYB1141" s="351"/>
      <c r="HYC1141" s="351"/>
      <c r="HYD1141" s="351"/>
      <c r="HYE1141" s="351"/>
      <c r="HYF1141" s="351"/>
      <c r="HYG1141" s="351"/>
      <c r="HYH1141" s="351"/>
      <c r="HYI1141" s="351"/>
      <c r="HYJ1141" s="351"/>
      <c r="HYK1141" s="351"/>
      <c r="HYL1141" s="351"/>
      <c r="HYM1141" s="351"/>
      <c r="HYN1141" s="351"/>
      <c r="HYO1141" s="351"/>
      <c r="HYP1141" s="351"/>
      <c r="HYQ1141" s="351"/>
      <c r="HYR1141" s="351"/>
      <c r="HYS1141" s="351"/>
      <c r="HYT1141" s="351"/>
      <c r="HYU1141" s="351"/>
      <c r="HYV1141" s="351"/>
      <c r="HYW1141" s="351"/>
      <c r="HYX1141" s="351"/>
      <c r="HYY1141" s="351"/>
      <c r="HYZ1141" s="351"/>
      <c r="HZA1141" s="351"/>
      <c r="HZB1141" s="351"/>
      <c r="HZC1141" s="351"/>
      <c r="HZD1141" s="351"/>
      <c r="HZE1141" s="351"/>
      <c r="HZF1141" s="351"/>
      <c r="HZG1141" s="351"/>
      <c r="HZH1141" s="351"/>
      <c r="HZI1141" s="351"/>
      <c r="HZJ1141" s="351"/>
      <c r="HZK1141" s="351"/>
      <c r="HZL1141" s="351"/>
      <c r="HZM1141" s="351"/>
      <c r="HZN1141" s="351"/>
      <c r="HZO1141" s="351"/>
      <c r="HZP1141" s="351"/>
      <c r="HZQ1141" s="351"/>
      <c r="HZR1141" s="351"/>
      <c r="HZS1141" s="351"/>
      <c r="HZT1141" s="351"/>
      <c r="HZU1141" s="351"/>
      <c r="HZV1141" s="351"/>
      <c r="HZW1141" s="351"/>
      <c r="HZX1141" s="351"/>
      <c r="HZY1141" s="351"/>
      <c r="HZZ1141" s="351"/>
      <c r="IAA1141" s="351"/>
      <c r="IAB1141" s="351"/>
      <c r="IAC1141" s="351"/>
      <c r="IAD1141" s="351"/>
      <c r="IAE1141" s="351"/>
      <c r="IAF1141" s="351"/>
      <c r="IAG1141" s="351"/>
      <c r="IAH1141" s="351"/>
      <c r="IAI1141" s="351"/>
      <c r="IAJ1141" s="351"/>
      <c r="IAK1141" s="351"/>
      <c r="IAL1141" s="351"/>
      <c r="IAM1141" s="351"/>
      <c r="IAN1141" s="351"/>
      <c r="IAO1141" s="351"/>
      <c r="IAP1141" s="351"/>
      <c r="IAQ1141" s="351"/>
      <c r="IAR1141" s="351"/>
      <c r="IAS1141" s="351"/>
      <c r="IAT1141" s="351"/>
      <c r="IAU1141" s="351"/>
      <c r="IAV1141" s="351"/>
      <c r="IAW1141" s="351"/>
      <c r="IAX1141" s="351"/>
      <c r="IAY1141" s="351"/>
      <c r="IAZ1141" s="351"/>
      <c r="IBA1141" s="351"/>
      <c r="IBB1141" s="351"/>
      <c r="IBC1141" s="351"/>
      <c r="IBD1141" s="351"/>
      <c r="IBE1141" s="351"/>
      <c r="IBF1141" s="351"/>
      <c r="IBG1141" s="351"/>
      <c r="IBH1141" s="351"/>
      <c r="IBI1141" s="351"/>
      <c r="IBJ1141" s="351"/>
      <c r="IBK1141" s="351"/>
      <c r="IBL1141" s="351"/>
      <c r="IBM1141" s="351"/>
      <c r="IBN1141" s="351"/>
      <c r="IBO1141" s="351"/>
      <c r="IBP1141" s="351"/>
      <c r="IBQ1141" s="351"/>
      <c r="IBR1141" s="351"/>
      <c r="IBS1141" s="351"/>
      <c r="IBT1141" s="351"/>
      <c r="IBU1141" s="351"/>
      <c r="IBV1141" s="351"/>
      <c r="IBW1141" s="351"/>
      <c r="IBX1141" s="351"/>
      <c r="IBY1141" s="351"/>
      <c r="IBZ1141" s="351"/>
      <c r="ICA1141" s="351"/>
      <c r="ICB1141" s="351"/>
      <c r="ICC1141" s="351"/>
      <c r="ICD1141" s="351"/>
      <c r="ICE1141" s="351"/>
      <c r="ICF1141" s="351"/>
      <c r="ICG1141" s="351"/>
      <c r="ICH1141" s="351"/>
      <c r="ICI1141" s="351"/>
      <c r="ICJ1141" s="351"/>
      <c r="ICK1141" s="351"/>
      <c r="ICL1141" s="351"/>
      <c r="ICM1141" s="351"/>
      <c r="ICN1141" s="351"/>
      <c r="ICO1141" s="351"/>
      <c r="ICP1141" s="351"/>
      <c r="ICQ1141" s="351"/>
      <c r="ICR1141" s="351"/>
      <c r="ICS1141" s="351"/>
      <c r="ICT1141" s="351"/>
      <c r="ICU1141" s="351"/>
      <c r="ICV1141" s="351"/>
      <c r="ICW1141" s="351"/>
      <c r="ICX1141" s="351"/>
      <c r="ICY1141" s="351"/>
      <c r="ICZ1141" s="351"/>
      <c r="IDA1141" s="351"/>
      <c r="IDB1141" s="351"/>
      <c r="IDC1141" s="351"/>
      <c r="IDD1141" s="351"/>
      <c r="IDE1141" s="351"/>
      <c r="IDF1141" s="351"/>
      <c r="IDG1141" s="351"/>
      <c r="IDH1141" s="351"/>
      <c r="IDI1141" s="351"/>
      <c r="IDJ1141" s="351"/>
      <c r="IDK1141" s="351"/>
      <c r="IDL1141" s="351"/>
      <c r="IDM1141" s="351"/>
      <c r="IDN1141" s="351"/>
      <c r="IDO1141" s="351"/>
      <c r="IDP1141" s="351"/>
      <c r="IDQ1141" s="351"/>
      <c r="IDR1141" s="351"/>
      <c r="IDS1141" s="351"/>
      <c r="IDT1141" s="351"/>
      <c r="IDU1141" s="351"/>
      <c r="IDV1141" s="351"/>
      <c r="IDW1141" s="351"/>
      <c r="IDX1141" s="351"/>
      <c r="IDY1141" s="351"/>
      <c r="IDZ1141" s="351"/>
      <c r="IEA1141" s="351"/>
      <c r="IEB1141" s="351"/>
      <c r="IEC1141" s="351"/>
      <c r="IED1141" s="351"/>
      <c r="IEE1141" s="351"/>
      <c r="IEF1141" s="351"/>
      <c r="IEG1141" s="351"/>
      <c r="IEH1141" s="351"/>
      <c r="IEI1141" s="351"/>
      <c r="IEJ1141" s="351"/>
      <c r="IEK1141" s="351"/>
      <c r="IEL1141" s="351"/>
      <c r="IEM1141" s="351"/>
      <c r="IEN1141" s="351"/>
      <c r="IEO1141" s="351"/>
      <c r="IEP1141" s="351"/>
      <c r="IEQ1141" s="351"/>
      <c r="IER1141" s="351"/>
      <c r="IES1141" s="351"/>
      <c r="IET1141" s="351"/>
      <c r="IEU1141" s="351"/>
      <c r="IEV1141" s="351"/>
      <c r="IEW1141" s="351"/>
      <c r="IEX1141" s="351"/>
      <c r="IEY1141" s="351"/>
      <c r="IEZ1141" s="351"/>
      <c r="IFA1141" s="351"/>
      <c r="IFB1141" s="351"/>
      <c r="IFC1141" s="351"/>
      <c r="IFD1141" s="351"/>
      <c r="IFE1141" s="351"/>
      <c r="IFF1141" s="351"/>
      <c r="IFG1141" s="351"/>
      <c r="IFH1141" s="351"/>
      <c r="IFI1141" s="351"/>
      <c r="IFJ1141" s="351"/>
      <c r="IFK1141" s="351"/>
      <c r="IFL1141" s="351"/>
      <c r="IFM1141" s="351"/>
      <c r="IFN1141" s="351"/>
      <c r="IFO1141" s="351"/>
      <c r="IFP1141" s="351"/>
      <c r="IFQ1141" s="351"/>
      <c r="IFR1141" s="351"/>
      <c r="IFS1141" s="351"/>
      <c r="IFT1141" s="351"/>
      <c r="IFU1141" s="351"/>
      <c r="IFV1141" s="351"/>
      <c r="IFW1141" s="351"/>
      <c r="IFX1141" s="351"/>
      <c r="IFY1141" s="351"/>
      <c r="IFZ1141" s="351"/>
      <c r="IGA1141" s="351"/>
      <c r="IGB1141" s="351"/>
      <c r="IGC1141" s="351"/>
      <c r="IGD1141" s="351"/>
      <c r="IGE1141" s="351"/>
      <c r="IGF1141" s="351"/>
      <c r="IGG1141" s="351"/>
      <c r="IGH1141" s="351"/>
      <c r="IGI1141" s="351"/>
      <c r="IGJ1141" s="351"/>
      <c r="IGK1141" s="351"/>
      <c r="IGL1141" s="351"/>
      <c r="IGM1141" s="351"/>
      <c r="IGN1141" s="351"/>
      <c r="IGO1141" s="351"/>
      <c r="IGP1141" s="351"/>
      <c r="IGQ1141" s="351"/>
      <c r="IGR1141" s="351"/>
      <c r="IGS1141" s="351"/>
      <c r="IGT1141" s="351"/>
      <c r="IGU1141" s="351"/>
      <c r="IGV1141" s="351"/>
      <c r="IGW1141" s="351"/>
      <c r="IGX1141" s="351"/>
      <c r="IGY1141" s="351"/>
      <c r="IGZ1141" s="351"/>
      <c r="IHA1141" s="351"/>
      <c r="IHB1141" s="351"/>
      <c r="IHC1141" s="351"/>
      <c r="IHD1141" s="351"/>
      <c r="IHE1141" s="351"/>
      <c r="IHF1141" s="351"/>
      <c r="IHG1141" s="351"/>
      <c r="IHH1141" s="351"/>
      <c r="IHI1141" s="351"/>
      <c r="IHJ1141" s="351"/>
      <c r="IHK1141" s="351"/>
      <c r="IHL1141" s="351"/>
      <c r="IHM1141" s="351"/>
      <c r="IHN1141" s="351"/>
      <c r="IHO1141" s="351"/>
      <c r="IHP1141" s="351"/>
      <c r="IHQ1141" s="351"/>
      <c r="IHR1141" s="351"/>
      <c r="IHS1141" s="351"/>
      <c r="IHT1141" s="351"/>
      <c r="IHU1141" s="351"/>
      <c r="IHV1141" s="351"/>
      <c r="IHW1141" s="351"/>
      <c r="IHX1141" s="351"/>
      <c r="IHY1141" s="351"/>
      <c r="IHZ1141" s="351"/>
      <c r="IIA1141" s="351"/>
      <c r="IIB1141" s="351"/>
      <c r="IIC1141" s="351"/>
      <c r="IID1141" s="351"/>
      <c r="IIE1141" s="351"/>
      <c r="IIF1141" s="351"/>
      <c r="IIG1141" s="351"/>
      <c r="IIH1141" s="351"/>
      <c r="III1141" s="351"/>
      <c r="IIJ1141" s="351"/>
      <c r="IIK1141" s="351"/>
      <c r="IIL1141" s="351"/>
      <c r="IIM1141" s="351"/>
      <c r="IIN1141" s="351"/>
      <c r="IIO1141" s="351"/>
      <c r="IIP1141" s="351"/>
      <c r="IIQ1141" s="351"/>
      <c r="IIR1141" s="351"/>
      <c r="IIS1141" s="351"/>
      <c r="IIT1141" s="351"/>
      <c r="IIU1141" s="351"/>
      <c r="IIV1141" s="351"/>
      <c r="IIW1141" s="351"/>
      <c r="IIX1141" s="351"/>
      <c r="IIY1141" s="351"/>
      <c r="IIZ1141" s="351"/>
      <c r="IJA1141" s="351"/>
      <c r="IJB1141" s="351"/>
      <c r="IJC1141" s="351"/>
      <c r="IJD1141" s="351"/>
      <c r="IJE1141" s="351"/>
      <c r="IJF1141" s="351"/>
      <c r="IJG1141" s="351"/>
      <c r="IJH1141" s="351"/>
      <c r="IJI1141" s="351"/>
      <c r="IJJ1141" s="351"/>
      <c r="IJK1141" s="351"/>
      <c r="IJL1141" s="351"/>
      <c r="IJM1141" s="351"/>
      <c r="IJN1141" s="351"/>
      <c r="IJO1141" s="351"/>
      <c r="IJP1141" s="351"/>
      <c r="IJQ1141" s="351"/>
      <c r="IJR1141" s="351"/>
      <c r="IJS1141" s="351"/>
      <c r="IJT1141" s="351"/>
      <c r="IJU1141" s="351"/>
      <c r="IJV1141" s="351"/>
      <c r="IJW1141" s="351"/>
      <c r="IJX1141" s="351"/>
      <c r="IJY1141" s="351"/>
      <c r="IJZ1141" s="351"/>
      <c r="IKA1141" s="351"/>
      <c r="IKB1141" s="351"/>
      <c r="IKC1141" s="351"/>
      <c r="IKD1141" s="351"/>
      <c r="IKE1141" s="351"/>
      <c r="IKF1141" s="351"/>
      <c r="IKG1141" s="351"/>
      <c r="IKH1141" s="351"/>
      <c r="IKI1141" s="351"/>
      <c r="IKJ1141" s="351"/>
      <c r="IKK1141" s="351"/>
      <c r="IKL1141" s="351"/>
      <c r="IKM1141" s="351"/>
      <c r="IKN1141" s="351"/>
      <c r="IKO1141" s="351"/>
      <c r="IKP1141" s="351"/>
      <c r="IKQ1141" s="351"/>
      <c r="IKR1141" s="351"/>
      <c r="IKS1141" s="351"/>
      <c r="IKT1141" s="351"/>
      <c r="IKU1141" s="351"/>
      <c r="IKV1141" s="351"/>
      <c r="IKW1141" s="351"/>
      <c r="IKX1141" s="351"/>
      <c r="IKY1141" s="351"/>
      <c r="IKZ1141" s="351"/>
      <c r="ILA1141" s="351"/>
      <c r="ILB1141" s="351"/>
      <c r="ILC1141" s="351"/>
      <c r="ILD1141" s="351"/>
      <c r="ILE1141" s="351"/>
      <c r="ILF1141" s="351"/>
      <c r="ILG1141" s="351"/>
      <c r="ILH1141" s="351"/>
      <c r="ILI1141" s="351"/>
      <c r="ILJ1141" s="351"/>
      <c r="ILK1141" s="351"/>
      <c r="ILL1141" s="351"/>
      <c r="ILM1141" s="351"/>
      <c r="ILN1141" s="351"/>
      <c r="ILO1141" s="351"/>
      <c r="ILP1141" s="351"/>
      <c r="ILQ1141" s="351"/>
      <c r="ILR1141" s="351"/>
      <c r="ILS1141" s="351"/>
      <c r="ILT1141" s="351"/>
      <c r="ILU1141" s="351"/>
      <c r="ILV1141" s="351"/>
      <c r="ILW1141" s="351"/>
      <c r="ILX1141" s="351"/>
      <c r="ILY1141" s="351"/>
      <c r="ILZ1141" s="351"/>
      <c r="IMA1141" s="351"/>
      <c r="IMB1141" s="351"/>
      <c r="IMC1141" s="351"/>
      <c r="IMD1141" s="351"/>
      <c r="IME1141" s="351"/>
      <c r="IMF1141" s="351"/>
      <c r="IMG1141" s="351"/>
      <c r="IMH1141" s="351"/>
      <c r="IMI1141" s="351"/>
      <c r="IMJ1141" s="351"/>
      <c r="IMK1141" s="351"/>
      <c r="IML1141" s="351"/>
      <c r="IMM1141" s="351"/>
      <c r="IMN1141" s="351"/>
      <c r="IMO1141" s="351"/>
      <c r="IMP1141" s="351"/>
      <c r="IMQ1141" s="351"/>
      <c r="IMR1141" s="351"/>
      <c r="IMS1141" s="351"/>
      <c r="IMT1141" s="351"/>
      <c r="IMU1141" s="351"/>
      <c r="IMV1141" s="351"/>
      <c r="IMW1141" s="351"/>
      <c r="IMX1141" s="351"/>
      <c r="IMY1141" s="351"/>
      <c r="IMZ1141" s="351"/>
      <c r="INA1141" s="351"/>
      <c r="INB1141" s="351"/>
      <c r="INC1141" s="351"/>
      <c r="IND1141" s="351"/>
      <c r="INE1141" s="351"/>
      <c r="INF1141" s="351"/>
      <c r="ING1141" s="351"/>
      <c r="INH1141" s="351"/>
      <c r="INI1141" s="351"/>
      <c r="INJ1141" s="351"/>
      <c r="INK1141" s="351"/>
      <c r="INL1141" s="351"/>
      <c r="INM1141" s="351"/>
      <c r="INN1141" s="351"/>
      <c r="INO1141" s="351"/>
      <c r="INP1141" s="351"/>
      <c r="INQ1141" s="351"/>
      <c r="INR1141" s="351"/>
      <c r="INS1141" s="351"/>
      <c r="INT1141" s="351"/>
      <c r="INU1141" s="351"/>
      <c r="INV1141" s="351"/>
      <c r="INW1141" s="351"/>
      <c r="INX1141" s="351"/>
      <c r="INY1141" s="351"/>
      <c r="INZ1141" s="351"/>
      <c r="IOA1141" s="351"/>
      <c r="IOB1141" s="351"/>
      <c r="IOC1141" s="351"/>
      <c r="IOD1141" s="351"/>
      <c r="IOE1141" s="351"/>
      <c r="IOF1141" s="351"/>
      <c r="IOG1141" s="351"/>
      <c r="IOH1141" s="351"/>
      <c r="IOI1141" s="351"/>
      <c r="IOJ1141" s="351"/>
      <c r="IOK1141" s="351"/>
      <c r="IOL1141" s="351"/>
      <c r="IOM1141" s="351"/>
      <c r="ION1141" s="351"/>
      <c r="IOO1141" s="351"/>
      <c r="IOP1141" s="351"/>
      <c r="IOQ1141" s="351"/>
      <c r="IOR1141" s="351"/>
      <c r="IOS1141" s="351"/>
      <c r="IOT1141" s="351"/>
      <c r="IOU1141" s="351"/>
      <c r="IOV1141" s="351"/>
      <c r="IOW1141" s="351"/>
      <c r="IOX1141" s="351"/>
      <c r="IOY1141" s="351"/>
      <c r="IOZ1141" s="351"/>
      <c r="IPA1141" s="351"/>
      <c r="IPB1141" s="351"/>
      <c r="IPC1141" s="351"/>
      <c r="IPD1141" s="351"/>
      <c r="IPE1141" s="351"/>
      <c r="IPF1141" s="351"/>
      <c r="IPG1141" s="351"/>
      <c r="IPH1141" s="351"/>
      <c r="IPI1141" s="351"/>
      <c r="IPJ1141" s="351"/>
      <c r="IPK1141" s="351"/>
      <c r="IPL1141" s="351"/>
      <c r="IPM1141" s="351"/>
      <c r="IPN1141" s="351"/>
      <c r="IPO1141" s="351"/>
      <c r="IPP1141" s="351"/>
      <c r="IPQ1141" s="351"/>
      <c r="IPR1141" s="351"/>
      <c r="IPS1141" s="351"/>
      <c r="IPT1141" s="351"/>
      <c r="IPU1141" s="351"/>
      <c r="IPV1141" s="351"/>
      <c r="IPW1141" s="351"/>
      <c r="IPX1141" s="351"/>
      <c r="IPY1141" s="351"/>
      <c r="IPZ1141" s="351"/>
      <c r="IQA1141" s="351"/>
      <c r="IQB1141" s="351"/>
      <c r="IQC1141" s="351"/>
      <c r="IQD1141" s="351"/>
      <c r="IQE1141" s="351"/>
      <c r="IQF1141" s="351"/>
      <c r="IQG1141" s="351"/>
      <c r="IQH1141" s="351"/>
      <c r="IQI1141" s="351"/>
      <c r="IQJ1141" s="351"/>
      <c r="IQK1141" s="351"/>
      <c r="IQL1141" s="351"/>
      <c r="IQM1141" s="351"/>
      <c r="IQN1141" s="351"/>
      <c r="IQO1141" s="351"/>
      <c r="IQP1141" s="351"/>
      <c r="IQQ1141" s="351"/>
      <c r="IQR1141" s="351"/>
      <c r="IQS1141" s="351"/>
      <c r="IQT1141" s="351"/>
      <c r="IQU1141" s="351"/>
      <c r="IQV1141" s="351"/>
      <c r="IQW1141" s="351"/>
      <c r="IQX1141" s="351"/>
      <c r="IQY1141" s="351"/>
      <c r="IQZ1141" s="351"/>
      <c r="IRA1141" s="351"/>
      <c r="IRB1141" s="351"/>
      <c r="IRC1141" s="351"/>
      <c r="IRD1141" s="351"/>
      <c r="IRE1141" s="351"/>
      <c r="IRF1141" s="351"/>
      <c r="IRG1141" s="351"/>
      <c r="IRH1141" s="351"/>
      <c r="IRI1141" s="351"/>
      <c r="IRJ1141" s="351"/>
      <c r="IRK1141" s="351"/>
      <c r="IRL1141" s="351"/>
      <c r="IRM1141" s="351"/>
      <c r="IRN1141" s="351"/>
      <c r="IRO1141" s="351"/>
      <c r="IRP1141" s="351"/>
      <c r="IRQ1141" s="351"/>
      <c r="IRR1141" s="351"/>
      <c r="IRS1141" s="351"/>
      <c r="IRT1141" s="351"/>
      <c r="IRU1141" s="351"/>
      <c r="IRV1141" s="351"/>
      <c r="IRW1141" s="351"/>
      <c r="IRX1141" s="351"/>
      <c r="IRY1141" s="351"/>
      <c r="IRZ1141" s="351"/>
      <c r="ISA1141" s="351"/>
      <c r="ISB1141" s="351"/>
      <c r="ISC1141" s="351"/>
      <c r="ISD1141" s="351"/>
      <c r="ISE1141" s="351"/>
      <c r="ISF1141" s="351"/>
      <c r="ISG1141" s="351"/>
      <c r="ISH1141" s="351"/>
      <c r="ISI1141" s="351"/>
      <c r="ISJ1141" s="351"/>
      <c r="ISK1141" s="351"/>
      <c r="ISL1141" s="351"/>
      <c r="ISM1141" s="351"/>
      <c r="ISN1141" s="351"/>
      <c r="ISO1141" s="351"/>
      <c r="ISP1141" s="351"/>
      <c r="ISQ1141" s="351"/>
      <c r="ISR1141" s="351"/>
      <c r="ISS1141" s="351"/>
      <c r="IST1141" s="351"/>
      <c r="ISU1141" s="351"/>
      <c r="ISV1141" s="351"/>
      <c r="ISW1141" s="351"/>
      <c r="ISX1141" s="351"/>
      <c r="ISY1141" s="351"/>
      <c r="ISZ1141" s="351"/>
      <c r="ITA1141" s="351"/>
      <c r="ITB1141" s="351"/>
      <c r="ITC1141" s="351"/>
      <c r="ITD1141" s="351"/>
      <c r="ITE1141" s="351"/>
      <c r="ITF1141" s="351"/>
      <c r="ITG1141" s="351"/>
      <c r="ITH1141" s="351"/>
      <c r="ITI1141" s="351"/>
      <c r="ITJ1141" s="351"/>
      <c r="ITK1141" s="351"/>
      <c r="ITL1141" s="351"/>
      <c r="ITM1141" s="351"/>
      <c r="ITN1141" s="351"/>
      <c r="ITO1141" s="351"/>
      <c r="ITP1141" s="351"/>
      <c r="ITQ1141" s="351"/>
      <c r="ITR1141" s="351"/>
      <c r="ITS1141" s="351"/>
      <c r="ITT1141" s="351"/>
      <c r="ITU1141" s="351"/>
      <c r="ITV1141" s="351"/>
      <c r="ITW1141" s="351"/>
      <c r="ITX1141" s="351"/>
      <c r="ITY1141" s="351"/>
      <c r="ITZ1141" s="351"/>
      <c r="IUA1141" s="351"/>
      <c r="IUB1141" s="351"/>
      <c r="IUC1141" s="351"/>
      <c r="IUD1141" s="351"/>
      <c r="IUE1141" s="351"/>
      <c r="IUF1141" s="351"/>
      <c r="IUG1141" s="351"/>
      <c r="IUH1141" s="351"/>
      <c r="IUI1141" s="351"/>
      <c r="IUJ1141" s="351"/>
      <c r="IUK1141" s="351"/>
      <c r="IUL1141" s="351"/>
      <c r="IUM1141" s="351"/>
      <c r="IUN1141" s="351"/>
      <c r="IUO1141" s="351"/>
      <c r="IUP1141" s="351"/>
      <c r="IUQ1141" s="351"/>
      <c r="IUR1141" s="351"/>
      <c r="IUS1141" s="351"/>
      <c r="IUT1141" s="351"/>
      <c r="IUU1141" s="351"/>
      <c r="IUV1141" s="351"/>
      <c r="IUW1141" s="351"/>
      <c r="IUX1141" s="351"/>
      <c r="IUY1141" s="351"/>
      <c r="IUZ1141" s="351"/>
      <c r="IVA1141" s="351"/>
      <c r="IVB1141" s="351"/>
      <c r="IVC1141" s="351"/>
      <c r="IVD1141" s="351"/>
      <c r="IVE1141" s="351"/>
      <c r="IVF1141" s="351"/>
      <c r="IVG1141" s="351"/>
      <c r="IVH1141" s="351"/>
      <c r="IVI1141" s="351"/>
      <c r="IVJ1141" s="351"/>
      <c r="IVK1141" s="351"/>
      <c r="IVL1141" s="351"/>
      <c r="IVM1141" s="351"/>
      <c r="IVN1141" s="351"/>
      <c r="IVO1141" s="351"/>
      <c r="IVP1141" s="351"/>
      <c r="IVQ1141" s="351"/>
      <c r="IVR1141" s="351"/>
      <c r="IVS1141" s="351"/>
      <c r="IVT1141" s="351"/>
      <c r="IVU1141" s="351"/>
      <c r="IVV1141" s="351"/>
      <c r="IVW1141" s="351"/>
      <c r="IVX1141" s="351"/>
      <c r="IVY1141" s="351"/>
      <c r="IVZ1141" s="351"/>
      <c r="IWA1141" s="351"/>
      <c r="IWB1141" s="351"/>
      <c r="IWC1141" s="351"/>
      <c r="IWD1141" s="351"/>
      <c r="IWE1141" s="351"/>
      <c r="IWF1141" s="351"/>
      <c r="IWG1141" s="351"/>
      <c r="IWH1141" s="351"/>
      <c r="IWI1141" s="351"/>
      <c r="IWJ1141" s="351"/>
      <c r="IWK1141" s="351"/>
      <c r="IWL1141" s="351"/>
      <c r="IWM1141" s="351"/>
      <c r="IWN1141" s="351"/>
      <c r="IWO1141" s="351"/>
      <c r="IWP1141" s="351"/>
      <c r="IWQ1141" s="351"/>
      <c r="IWR1141" s="351"/>
      <c r="IWS1141" s="351"/>
      <c r="IWT1141" s="351"/>
      <c r="IWU1141" s="351"/>
      <c r="IWV1141" s="351"/>
      <c r="IWW1141" s="351"/>
      <c r="IWX1141" s="351"/>
      <c r="IWY1141" s="351"/>
      <c r="IWZ1141" s="351"/>
      <c r="IXA1141" s="351"/>
      <c r="IXB1141" s="351"/>
      <c r="IXC1141" s="351"/>
      <c r="IXD1141" s="351"/>
      <c r="IXE1141" s="351"/>
      <c r="IXF1141" s="351"/>
      <c r="IXG1141" s="351"/>
      <c r="IXH1141" s="351"/>
      <c r="IXI1141" s="351"/>
      <c r="IXJ1141" s="351"/>
      <c r="IXK1141" s="351"/>
      <c r="IXL1141" s="351"/>
      <c r="IXM1141" s="351"/>
      <c r="IXN1141" s="351"/>
      <c r="IXO1141" s="351"/>
      <c r="IXP1141" s="351"/>
      <c r="IXQ1141" s="351"/>
      <c r="IXR1141" s="351"/>
      <c r="IXS1141" s="351"/>
      <c r="IXT1141" s="351"/>
      <c r="IXU1141" s="351"/>
      <c r="IXV1141" s="351"/>
      <c r="IXW1141" s="351"/>
      <c r="IXX1141" s="351"/>
      <c r="IXY1141" s="351"/>
      <c r="IXZ1141" s="351"/>
      <c r="IYA1141" s="351"/>
      <c r="IYB1141" s="351"/>
      <c r="IYC1141" s="351"/>
      <c r="IYD1141" s="351"/>
      <c r="IYE1141" s="351"/>
      <c r="IYF1141" s="351"/>
      <c r="IYG1141" s="351"/>
      <c r="IYH1141" s="351"/>
      <c r="IYI1141" s="351"/>
      <c r="IYJ1141" s="351"/>
      <c r="IYK1141" s="351"/>
      <c r="IYL1141" s="351"/>
      <c r="IYM1141" s="351"/>
      <c r="IYN1141" s="351"/>
      <c r="IYO1141" s="351"/>
      <c r="IYP1141" s="351"/>
      <c r="IYQ1141" s="351"/>
      <c r="IYR1141" s="351"/>
      <c r="IYS1141" s="351"/>
      <c r="IYT1141" s="351"/>
      <c r="IYU1141" s="351"/>
      <c r="IYV1141" s="351"/>
      <c r="IYW1141" s="351"/>
      <c r="IYX1141" s="351"/>
      <c r="IYY1141" s="351"/>
      <c r="IYZ1141" s="351"/>
      <c r="IZA1141" s="351"/>
      <c r="IZB1141" s="351"/>
      <c r="IZC1141" s="351"/>
      <c r="IZD1141" s="351"/>
      <c r="IZE1141" s="351"/>
      <c r="IZF1141" s="351"/>
      <c r="IZG1141" s="351"/>
      <c r="IZH1141" s="351"/>
      <c r="IZI1141" s="351"/>
      <c r="IZJ1141" s="351"/>
      <c r="IZK1141" s="351"/>
      <c r="IZL1141" s="351"/>
      <c r="IZM1141" s="351"/>
      <c r="IZN1141" s="351"/>
      <c r="IZO1141" s="351"/>
      <c r="IZP1141" s="351"/>
      <c r="IZQ1141" s="351"/>
      <c r="IZR1141" s="351"/>
      <c r="IZS1141" s="351"/>
      <c r="IZT1141" s="351"/>
      <c r="IZU1141" s="351"/>
      <c r="IZV1141" s="351"/>
      <c r="IZW1141" s="351"/>
      <c r="IZX1141" s="351"/>
      <c r="IZY1141" s="351"/>
      <c r="IZZ1141" s="351"/>
      <c r="JAA1141" s="351"/>
      <c r="JAB1141" s="351"/>
      <c r="JAC1141" s="351"/>
      <c r="JAD1141" s="351"/>
      <c r="JAE1141" s="351"/>
      <c r="JAF1141" s="351"/>
      <c r="JAG1141" s="351"/>
      <c r="JAH1141" s="351"/>
      <c r="JAI1141" s="351"/>
      <c r="JAJ1141" s="351"/>
      <c r="JAK1141" s="351"/>
      <c r="JAL1141" s="351"/>
      <c r="JAM1141" s="351"/>
      <c r="JAN1141" s="351"/>
      <c r="JAO1141" s="351"/>
      <c r="JAP1141" s="351"/>
      <c r="JAQ1141" s="351"/>
      <c r="JAR1141" s="351"/>
      <c r="JAS1141" s="351"/>
      <c r="JAT1141" s="351"/>
      <c r="JAU1141" s="351"/>
      <c r="JAV1141" s="351"/>
      <c r="JAW1141" s="351"/>
      <c r="JAX1141" s="351"/>
      <c r="JAY1141" s="351"/>
      <c r="JAZ1141" s="351"/>
      <c r="JBA1141" s="351"/>
      <c r="JBB1141" s="351"/>
      <c r="JBC1141" s="351"/>
      <c r="JBD1141" s="351"/>
      <c r="JBE1141" s="351"/>
      <c r="JBF1141" s="351"/>
      <c r="JBG1141" s="351"/>
      <c r="JBH1141" s="351"/>
      <c r="JBI1141" s="351"/>
      <c r="JBJ1141" s="351"/>
      <c r="JBK1141" s="351"/>
      <c r="JBL1141" s="351"/>
      <c r="JBM1141" s="351"/>
      <c r="JBN1141" s="351"/>
      <c r="JBO1141" s="351"/>
      <c r="JBP1141" s="351"/>
      <c r="JBQ1141" s="351"/>
      <c r="JBR1141" s="351"/>
      <c r="JBS1141" s="351"/>
      <c r="JBT1141" s="351"/>
      <c r="JBU1141" s="351"/>
      <c r="JBV1141" s="351"/>
      <c r="JBW1141" s="351"/>
      <c r="JBX1141" s="351"/>
      <c r="JBY1141" s="351"/>
      <c r="JBZ1141" s="351"/>
      <c r="JCA1141" s="351"/>
      <c r="JCB1141" s="351"/>
      <c r="JCC1141" s="351"/>
      <c r="JCD1141" s="351"/>
      <c r="JCE1141" s="351"/>
      <c r="JCF1141" s="351"/>
      <c r="JCG1141" s="351"/>
      <c r="JCH1141" s="351"/>
      <c r="JCI1141" s="351"/>
      <c r="JCJ1141" s="351"/>
      <c r="JCK1141" s="351"/>
      <c r="JCL1141" s="351"/>
      <c r="JCM1141" s="351"/>
      <c r="JCN1141" s="351"/>
      <c r="JCO1141" s="351"/>
      <c r="JCP1141" s="351"/>
      <c r="JCQ1141" s="351"/>
      <c r="JCR1141" s="351"/>
      <c r="JCS1141" s="351"/>
      <c r="JCT1141" s="351"/>
      <c r="JCU1141" s="351"/>
      <c r="JCV1141" s="351"/>
      <c r="JCW1141" s="351"/>
      <c r="JCX1141" s="351"/>
      <c r="JCY1141" s="351"/>
      <c r="JCZ1141" s="351"/>
      <c r="JDA1141" s="351"/>
      <c r="JDB1141" s="351"/>
      <c r="JDC1141" s="351"/>
      <c r="JDD1141" s="351"/>
      <c r="JDE1141" s="351"/>
      <c r="JDF1141" s="351"/>
      <c r="JDG1141" s="351"/>
      <c r="JDH1141" s="351"/>
      <c r="JDI1141" s="351"/>
      <c r="JDJ1141" s="351"/>
      <c r="JDK1141" s="351"/>
      <c r="JDL1141" s="351"/>
      <c r="JDM1141" s="351"/>
      <c r="JDN1141" s="351"/>
      <c r="JDO1141" s="351"/>
      <c r="JDP1141" s="351"/>
      <c r="JDQ1141" s="351"/>
      <c r="JDR1141" s="351"/>
      <c r="JDS1141" s="351"/>
      <c r="JDT1141" s="351"/>
      <c r="JDU1141" s="351"/>
      <c r="JDV1141" s="351"/>
      <c r="JDW1141" s="351"/>
      <c r="JDX1141" s="351"/>
      <c r="JDY1141" s="351"/>
      <c r="JDZ1141" s="351"/>
      <c r="JEA1141" s="351"/>
      <c r="JEB1141" s="351"/>
      <c r="JEC1141" s="351"/>
      <c r="JED1141" s="351"/>
      <c r="JEE1141" s="351"/>
      <c r="JEF1141" s="351"/>
      <c r="JEG1141" s="351"/>
      <c r="JEH1141" s="351"/>
      <c r="JEI1141" s="351"/>
      <c r="JEJ1141" s="351"/>
      <c r="JEK1141" s="351"/>
      <c r="JEL1141" s="351"/>
      <c r="JEM1141" s="351"/>
      <c r="JEN1141" s="351"/>
      <c r="JEO1141" s="351"/>
      <c r="JEP1141" s="351"/>
      <c r="JEQ1141" s="351"/>
      <c r="JER1141" s="351"/>
      <c r="JES1141" s="351"/>
      <c r="JET1141" s="351"/>
      <c r="JEU1141" s="351"/>
      <c r="JEV1141" s="351"/>
      <c r="JEW1141" s="351"/>
      <c r="JEX1141" s="351"/>
      <c r="JEY1141" s="351"/>
      <c r="JEZ1141" s="351"/>
      <c r="JFA1141" s="351"/>
      <c r="JFB1141" s="351"/>
      <c r="JFC1141" s="351"/>
      <c r="JFD1141" s="351"/>
      <c r="JFE1141" s="351"/>
      <c r="JFF1141" s="351"/>
      <c r="JFG1141" s="351"/>
      <c r="JFH1141" s="351"/>
      <c r="JFI1141" s="351"/>
      <c r="JFJ1141" s="351"/>
      <c r="JFK1141" s="351"/>
      <c r="JFL1141" s="351"/>
      <c r="JFM1141" s="351"/>
      <c r="JFN1141" s="351"/>
      <c r="JFO1141" s="351"/>
      <c r="JFP1141" s="351"/>
      <c r="JFQ1141" s="351"/>
      <c r="JFR1141" s="351"/>
      <c r="JFS1141" s="351"/>
      <c r="JFT1141" s="351"/>
      <c r="JFU1141" s="351"/>
      <c r="JFV1141" s="351"/>
      <c r="JFW1141" s="351"/>
      <c r="JFX1141" s="351"/>
      <c r="JFY1141" s="351"/>
      <c r="JFZ1141" s="351"/>
      <c r="JGA1141" s="351"/>
      <c r="JGB1141" s="351"/>
      <c r="JGC1141" s="351"/>
      <c r="JGD1141" s="351"/>
      <c r="JGE1141" s="351"/>
      <c r="JGF1141" s="351"/>
      <c r="JGG1141" s="351"/>
      <c r="JGH1141" s="351"/>
      <c r="JGI1141" s="351"/>
      <c r="JGJ1141" s="351"/>
      <c r="JGK1141" s="351"/>
      <c r="JGL1141" s="351"/>
      <c r="JGM1141" s="351"/>
      <c r="JGN1141" s="351"/>
      <c r="JGO1141" s="351"/>
      <c r="JGP1141" s="351"/>
      <c r="JGQ1141" s="351"/>
      <c r="JGR1141" s="351"/>
      <c r="JGS1141" s="351"/>
      <c r="JGT1141" s="351"/>
      <c r="JGU1141" s="351"/>
      <c r="JGV1141" s="351"/>
      <c r="JGW1141" s="351"/>
      <c r="JGX1141" s="351"/>
      <c r="JGY1141" s="351"/>
      <c r="JGZ1141" s="351"/>
      <c r="JHA1141" s="351"/>
      <c r="JHB1141" s="351"/>
      <c r="JHC1141" s="351"/>
      <c r="JHD1141" s="351"/>
      <c r="JHE1141" s="351"/>
      <c r="JHF1141" s="351"/>
      <c r="JHG1141" s="351"/>
      <c r="JHH1141" s="351"/>
      <c r="JHI1141" s="351"/>
      <c r="JHJ1141" s="351"/>
      <c r="JHK1141" s="351"/>
      <c r="JHL1141" s="351"/>
      <c r="JHM1141" s="351"/>
      <c r="JHN1141" s="351"/>
      <c r="JHO1141" s="351"/>
      <c r="JHP1141" s="351"/>
      <c r="JHQ1141" s="351"/>
      <c r="JHR1141" s="351"/>
      <c r="JHS1141" s="351"/>
      <c r="JHT1141" s="351"/>
      <c r="JHU1141" s="351"/>
      <c r="JHV1141" s="351"/>
      <c r="JHW1141" s="351"/>
      <c r="JHX1141" s="351"/>
      <c r="JHY1141" s="351"/>
      <c r="JHZ1141" s="351"/>
      <c r="JIA1141" s="351"/>
      <c r="JIB1141" s="351"/>
      <c r="JIC1141" s="351"/>
      <c r="JID1141" s="351"/>
      <c r="JIE1141" s="351"/>
      <c r="JIF1141" s="351"/>
      <c r="JIG1141" s="351"/>
      <c r="JIH1141" s="351"/>
      <c r="JII1141" s="351"/>
      <c r="JIJ1141" s="351"/>
      <c r="JIK1141" s="351"/>
      <c r="JIL1141" s="351"/>
      <c r="JIM1141" s="351"/>
      <c r="JIN1141" s="351"/>
      <c r="JIO1141" s="351"/>
      <c r="JIP1141" s="351"/>
      <c r="JIQ1141" s="351"/>
      <c r="JIR1141" s="351"/>
      <c r="JIS1141" s="351"/>
      <c r="JIT1141" s="351"/>
      <c r="JIU1141" s="351"/>
      <c r="JIV1141" s="351"/>
      <c r="JIW1141" s="351"/>
      <c r="JIX1141" s="351"/>
      <c r="JIY1141" s="351"/>
      <c r="JIZ1141" s="351"/>
      <c r="JJA1141" s="351"/>
      <c r="JJB1141" s="351"/>
      <c r="JJC1141" s="351"/>
      <c r="JJD1141" s="351"/>
      <c r="JJE1141" s="351"/>
      <c r="JJF1141" s="351"/>
      <c r="JJG1141" s="351"/>
      <c r="JJH1141" s="351"/>
      <c r="JJI1141" s="351"/>
      <c r="JJJ1141" s="351"/>
      <c r="JJK1141" s="351"/>
      <c r="JJL1141" s="351"/>
      <c r="JJM1141" s="351"/>
      <c r="JJN1141" s="351"/>
      <c r="JJO1141" s="351"/>
      <c r="JJP1141" s="351"/>
      <c r="JJQ1141" s="351"/>
      <c r="JJR1141" s="351"/>
      <c r="JJS1141" s="351"/>
      <c r="JJT1141" s="351"/>
      <c r="JJU1141" s="351"/>
      <c r="JJV1141" s="351"/>
      <c r="JJW1141" s="351"/>
      <c r="JJX1141" s="351"/>
      <c r="JJY1141" s="351"/>
      <c r="JJZ1141" s="351"/>
      <c r="JKA1141" s="351"/>
      <c r="JKB1141" s="351"/>
      <c r="JKC1141" s="351"/>
      <c r="JKD1141" s="351"/>
      <c r="JKE1141" s="351"/>
      <c r="JKF1141" s="351"/>
      <c r="JKG1141" s="351"/>
      <c r="JKH1141" s="351"/>
      <c r="JKI1141" s="351"/>
      <c r="JKJ1141" s="351"/>
      <c r="JKK1141" s="351"/>
      <c r="JKL1141" s="351"/>
      <c r="JKM1141" s="351"/>
      <c r="JKN1141" s="351"/>
      <c r="JKO1141" s="351"/>
      <c r="JKP1141" s="351"/>
      <c r="JKQ1141" s="351"/>
      <c r="JKR1141" s="351"/>
      <c r="JKS1141" s="351"/>
      <c r="JKT1141" s="351"/>
      <c r="JKU1141" s="351"/>
      <c r="JKV1141" s="351"/>
      <c r="JKW1141" s="351"/>
      <c r="JKX1141" s="351"/>
      <c r="JKY1141" s="351"/>
      <c r="JKZ1141" s="351"/>
      <c r="JLA1141" s="351"/>
      <c r="JLB1141" s="351"/>
      <c r="JLC1141" s="351"/>
      <c r="JLD1141" s="351"/>
      <c r="JLE1141" s="351"/>
      <c r="JLF1141" s="351"/>
      <c r="JLG1141" s="351"/>
      <c r="JLH1141" s="351"/>
      <c r="JLI1141" s="351"/>
      <c r="JLJ1141" s="351"/>
      <c r="JLK1141" s="351"/>
      <c r="JLL1141" s="351"/>
      <c r="JLM1141" s="351"/>
      <c r="JLN1141" s="351"/>
      <c r="JLO1141" s="351"/>
      <c r="JLP1141" s="351"/>
      <c r="JLQ1141" s="351"/>
      <c r="JLR1141" s="351"/>
      <c r="JLS1141" s="351"/>
      <c r="JLT1141" s="351"/>
      <c r="JLU1141" s="351"/>
      <c r="JLV1141" s="351"/>
      <c r="JLW1141" s="351"/>
      <c r="JLX1141" s="351"/>
      <c r="JLY1141" s="351"/>
      <c r="JLZ1141" s="351"/>
      <c r="JMA1141" s="351"/>
      <c r="JMB1141" s="351"/>
      <c r="JMC1141" s="351"/>
      <c r="JMD1141" s="351"/>
      <c r="JME1141" s="351"/>
      <c r="JMF1141" s="351"/>
      <c r="JMG1141" s="351"/>
      <c r="JMH1141" s="351"/>
      <c r="JMI1141" s="351"/>
      <c r="JMJ1141" s="351"/>
      <c r="JMK1141" s="351"/>
      <c r="JML1141" s="351"/>
      <c r="JMM1141" s="351"/>
      <c r="JMN1141" s="351"/>
      <c r="JMO1141" s="351"/>
      <c r="JMP1141" s="351"/>
      <c r="JMQ1141" s="351"/>
      <c r="JMR1141" s="351"/>
      <c r="JMS1141" s="351"/>
      <c r="JMT1141" s="351"/>
      <c r="JMU1141" s="351"/>
      <c r="JMV1141" s="351"/>
      <c r="JMW1141" s="351"/>
      <c r="JMX1141" s="351"/>
      <c r="JMY1141" s="351"/>
      <c r="JMZ1141" s="351"/>
      <c r="JNA1141" s="351"/>
      <c r="JNB1141" s="351"/>
      <c r="JNC1141" s="351"/>
      <c r="JND1141" s="351"/>
      <c r="JNE1141" s="351"/>
      <c r="JNF1141" s="351"/>
      <c r="JNG1141" s="351"/>
      <c r="JNH1141" s="351"/>
      <c r="JNI1141" s="351"/>
      <c r="JNJ1141" s="351"/>
      <c r="JNK1141" s="351"/>
      <c r="JNL1141" s="351"/>
      <c r="JNM1141" s="351"/>
      <c r="JNN1141" s="351"/>
      <c r="JNO1141" s="351"/>
      <c r="JNP1141" s="351"/>
      <c r="JNQ1141" s="351"/>
      <c r="JNR1141" s="351"/>
      <c r="JNS1141" s="351"/>
      <c r="JNT1141" s="351"/>
      <c r="JNU1141" s="351"/>
      <c r="JNV1141" s="351"/>
      <c r="JNW1141" s="351"/>
      <c r="JNX1141" s="351"/>
      <c r="JNY1141" s="351"/>
      <c r="JNZ1141" s="351"/>
      <c r="JOA1141" s="351"/>
      <c r="JOB1141" s="351"/>
      <c r="JOC1141" s="351"/>
      <c r="JOD1141" s="351"/>
      <c r="JOE1141" s="351"/>
      <c r="JOF1141" s="351"/>
      <c r="JOG1141" s="351"/>
      <c r="JOH1141" s="351"/>
      <c r="JOI1141" s="351"/>
      <c r="JOJ1141" s="351"/>
      <c r="JOK1141" s="351"/>
      <c r="JOL1141" s="351"/>
      <c r="JOM1141" s="351"/>
      <c r="JON1141" s="351"/>
      <c r="JOO1141" s="351"/>
      <c r="JOP1141" s="351"/>
      <c r="JOQ1141" s="351"/>
      <c r="JOR1141" s="351"/>
      <c r="JOS1141" s="351"/>
      <c r="JOT1141" s="351"/>
      <c r="JOU1141" s="351"/>
      <c r="JOV1141" s="351"/>
      <c r="JOW1141" s="351"/>
      <c r="JOX1141" s="351"/>
      <c r="JOY1141" s="351"/>
      <c r="JOZ1141" s="351"/>
      <c r="JPA1141" s="351"/>
      <c r="JPB1141" s="351"/>
      <c r="JPC1141" s="351"/>
      <c r="JPD1141" s="351"/>
      <c r="JPE1141" s="351"/>
      <c r="JPF1141" s="351"/>
      <c r="JPG1141" s="351"/>
      <c r="JPH1141" s="351"/>
      <c r="JPI1141" s="351"/>
      <c r="JPJ1141" s="351"/>
      <c r="JPK1141" s="351"/>
      <c r="JPL1141" s="351"/>
      <c r="JPM1141" s="351"/>
      <c r="JPN1141" s="351"/>
      <c r="JPO1141" s="351"/>
      <c r="JPP1141" s="351"/>
      <c r="JPQ1141" s="351"/>
      <c r="JPR1141" s="351"/>
      <c r="JPS1141" s="351"/>
      <c r="JPT1141" s="351"/>
      <c r="JPU1141" s="351"/>
      <c r="JPV1141" s="351"/>
      <c r="JPW1141" s="351"/>
      <c r="JPX1141" s="351"/>
      <c r="JPY1141" s="351"/>
      <c r="JPZ1141" s="351"/>
      <c r="JQA1141" s="351"/>
      <c r="JQB1141" s="351"/>
      <c r="JQC1141" s="351"/>
      <c r="JQD1141" s="351"/>
      <c r="JQE1141" s="351"/>
      <c r="JQF1141" s="351"/>
      <c r="JQG1141" s="351"/>
      <c r="JQH1141" s="351"/>
      <c r="JQI1141" s="351"/>
      <c r="JQJ1141" s="351"/>
      <c r="JQK1141" s="351"/>
      <c r="JQL1141" s="351"/>
      <c r="JQM1141" s="351"/>
      <c r="JQN1141" s="351"/>
      <c r="JQO1141" s="351"/>
      <c r="JQP1141" s="351"/>
      <c r="JQQ1141" s="351"/>
      <c r="JQR1141" s="351"/>
      <c r="JQS1141" s="351"/>
      <c r="JQT1141" s="351"/>
      <c r="JQU1141" s="351"/>
      <c r="JQV1141" s="351"/>
      <c r="JQW1141" s="351"/>
      <c r="JQX1141" s="351"/>
      <c r="JQY1141" s="351"/>
      <c r="JQZ1141" s="351"/>
      <c r="JRA1141" s="351"/>
      <c r="JRB1141" s="351"/>
      <c r="JRC1141" s="351"/>
      <c r="JRD1141" s="351"/>
      <c r="JRE1141" s="351"/>
      <c r="JRF1141" s="351"/>
      <c r="JRG1141" s="351"/>
      <c r="JRH1141" s="351"/>
      <c r="JRI1141" s="351"/>
      <c r="JRJ1141" s="351"/>
      <c r="JRK1141" s="351"/>
      <c r="JRL1141" s="351"/>
      <c r="JRM1141" s="351"/>
      <c r="JRN1141" s="351"/>
      <c r="JRO1141" s="351"/>
      <c r="JRP1141" s="351"/>
      <c r="JRQ1141" s="351"/>
      <c r="JRR1141" s="351"/>
      <c r="JRS1141" s="351"/>
      <c r="JRT1141" s="351"/>
      <c r="JRU1141" s="351"/>
      <c r="JRV1141" s="351"/>
      <c r="JRW1141" s="351"/>
      <c r="JRX1141" s="351"/>
      <c r="JRY1141" s="351"/>
      <c r="JRZ1141" s="351"/>
      <c r="JSA1141" s="351"/>
      <c r="JSB1141" s="351"/>
      <c r="JSC1141" s="351"/>
      <c r="JSD1141" s="351"/>
      <c r="JSE1141" s="351"/>
      <c r="JSF1141" s="351"/>
      <c r="JSG1141" s="351"/>
      <c r="JSH1141" s="351"/>
      <c r="JSI1141" s="351"/>
      <c r="JSJ1141" s="351"/>
      <c r="JSK1141" s="351"/>
      <c r="JSL1141" s="351"/>
      <c r="JSM1141" s="351"/>
      <c r="JSN1141" s="351"/>
      <c r="JSO1141" s="351"/>
      <c r="JSP1141" s="351"/>
      <c r="JSQ1141" s="351"/>
      <c r="JSR1141" s="351"/>
      <c r="JSS1141" s="351"/>
      <c r="JST1141" s="351"/>
      <c r="JSU1141" s="351"/>
      <c r="JSV1141" s="351"/>
      <c r="JSW1141" s="351"/>
      <c r="JSX1141" s="351"/>
      <c r="JSY1141" s="351"/>
      <c r="JSZ1141" s="351"/>
      <c r="JTA1141" s="351"/>
      <c r="JTB1141" s="351"/>
      <c r="JTC1141" s="351"/>
      <c r="JTD1141" s="351"/>
      <c r="JTE1141" s="351"/>
      <c r="JTF1141" s="351"/>
      <c r="JTG1141" s="351"/>
      <c r="JTH1141" s="351"/>
      <c r="JTI1141" s="351"/>
      <c r="JTJ1141" s="351"/>
      <c r="JTK1141" s="351"/>
      <c r="JTL1141" s="351"/>
      <c r="JTM1141" s="351"/>
      <c r="JTN1141" s="351"/>
      <c r="JTO1141" s="351"/>
      <c r="JTP1141" s="351"/>
      <c r="JTQ1141" s="351"/>
      <c r="JTR1141" s="351"/>
      <c r="JTS1141" s="351"/>
      <c r="JTT1141" s="351"/>
      <c r="JTU1141" s="351"/>
      <c r="JTV1141" s="351"/>
      <c r="JTW1141" s="351"/>
      <c r="JTX1141" s="351"/>
      <c r="JTY1141" s="351"/>
      <c r="JTZ1141" s="351"/>
      <c r="JUA1141" s="351"/>
      <c r="JUB1141" s="351"/>
      <c r="JUC1141" s="351"/>
      <c r="JUD1141" s="351"/>
      <c r="JUE1141" s="351"/>
      <c r="JUF1141" s="351"/>
      <c r="JUG1141" s="351"/>
      <c r="JUH1141" s="351"/>
      <c r="JUI1141" s="351"/>
      <c r="JUJ1141" s="351"/>
      <c r="JUK1141" s="351"/>
      <c r="JUL1141" s="351"/>
      <c r="JUM1141" s="351"/>
      <c r="JUN1141" s="351"/>
      <c r="JUO1141" s="351"/>
      <c r="JUP1141" s="351"/>
      <c r="JUQ1141" s="351"/>
      <c r="JUR1141" s="351"/>
      <c r="JUS1141" s="351"/>
      <c r="JUT1141" s="351"/>
      <c r="JUU1141" s="351"/>
      <c r="JUV1141" s="351"/>
      <c r="JUW1141" s="351"/>
      <c r="JUX1141" s="351"/>
      <c r="JUY1141" s="351"/>
      <c r="JUZ1141" s="351"/>
      <c r="JVA1141" s="351"/>
      <c r="JVB1141" s="351"/>
      <c r="JVC1141" s="351"/>
      <c r="JVD1141" s="351"/>
      <c r="JVE1141" s="351"/>
      <c r="JVF1141" s="351"/>
      <c r="JVG1141" s="351"/>
      <c r="JVH1141" s="351"/>
      <c r="JVI1141" s="351"/>
      <c r="JVJ1141" s="351"/>
      <c r="JVK1141" s="351"/>
      <c r="JVL1141" s="351"/>
      <c r="JVM1141" s="351"/>
      <c r="JVN1141" s="351"/>
      <c r="JVO1141" s="351"/>
      <c r="JVP1141" s="351"/>
      <c r="JVQ1141" s="351"/>
      <c r="JVR1141" s="351"/>
      <c r="JVS1141" s="351"/>
      <c r="JVT1141" s="351"/>
      <c r="JVU1141" s="351"/>
      <c r="JVV1141" s="351"/>
      <c r="JVW1141" s="351"/>
      <c r="JVX1141" s="351"/>
      <c r="JVY1141" s="351"/>
      <c r="JVZ1141" s="351"/>
      <c r="JWA1141" s="351"/>
      <c r="JWB1141" s="351"/>
      <c r="JWC1141" s="351"/>
      <c r="JWD1141" s="351"/>
      <c r="JWE1141" s="351"/>
      <c r="JWF1141" s="351"/>
      <c r="JWG1141" s="351"/>
      <c r="JWH1141" s="351"/>
      <c r="JWI1141" s="351"/>
      <c r="JWJ1141" s="351"/>
      <c r="JWK1141" s="351"/>
      <c r="JWL1141" s="351"/>
      <c r="JWM1141" s="351"/>
      <c r="JWN1141" s="351"/>
      <c r="JWO1141" s="351"/>
      <c r="JWP1141" s="351"/>
      <c r="JWQ1141" s="351"/>
      <c r="JWR1141" s="351"/>
      <c r="JWS1141" s="351"/>
      <c r="JWT1141" s="351"/>
      <c r="JWU1141" s="351"/>
      <c r="JWV1141" s="351"/>
      <c r="JWW1141" s="351"/>
      <c r="JWX1141" s="351"/>
      <c r="JWY1141" s="351"/>
      <c r="JWZ1141" s="351"/>
      <c r="JXA1141" s="351"/>
      <c r="JXB1141" s="351"/>
      <c r="JXC1141" s="351"/>
      <c r="JXD1141" s="351"/>
      <c r="JXE1141" s="351"/>
      <c r="JXF1141" s="351"/>
      <c r="JXG1141" s="351"/>
      <c r="JXH1141" s="351"/>
      <c r="JXI1141" s="351"/>
      <c r="JXJ1141" s="351"/>
      <c r="JXK1141" s="351"/>
      <c r="JXL1141" s="351"/>
      <c r="JXM1141" s="351"/>
      <c r="JXN1141" s="351"/>
      <c r="JXO1141" s="351"/>
      <c r="JXP1141" s="351"/>
      <c r="JXQ1141" s="351"/>
      <c r="JXR1141" s="351"/>
      <c r="JXS1141" s="351"/>
      <c r="JXT1141" s="351"/>
      <c r="JXU1141" s="351"/>
      <c r="JXV1141" s="351"/>
      <c r="JXW1141" s="351"/>
      <c r="JXX1141" s="351"/>
      <c r="JXY1141" s="351"/>
      <c r="JXZ1141" s="351"/>
      <c r="JYA1141" s="351"/>
      <c r="JYB1141" s="351"/>
      <c r="JYC1141" s="351"/>
      <c r="JYD1141" s="351"/>
      <c r="JYE1141" s="351"/>
      <c r="JYF1141" s="351"/>
      <c r="JYG1141" s="351"/>
      <c r="JYH1141" s="351"/>
      <c r="JYI1141" s="351"/>
      <c r="JYJ1141" s="351"/>
      <c r="JYK1141" s="351"/>
      <c r="JYL1141" s="351"/>
      <c r="JYM1141" s="351"/>
      <c r="JYN1141" s="351"/>
      <c r="JYO1141" s="351"/>
      <c r="JYP1141" s="351"/>
      <c r="JYQ1141" s="351"/>
      <c r="JYR1141" s="351"/>
      <c r="JYS1141" s="351"/>
      <c r="JYT1141" s="351"/>
      <c r="JYU1141" s="351"/>
      <c r="JYV1141" s="351"/>
      <c r="JYW1141" s="351"/>
      <c r="JYX1141" s="351"/>
      <c r="JYY1141" s="351"/>
      <c r="JYZ1141" s="351"/>
      <c r="JZA1141" s="351"/>
      <c r="JZB1141" s="351"/>
      <c r="JZC1141" s="351"/>
      <c r="JZD1141" s="351"/>
      <c r="JZE1141" s="351"/>
      <c r="JZF1141" s="351"/>
      <c r="JZG1141" s="351"/>
      <c r="JZH1141" s="351"/>
      <c r="JZI1141" s="351"/>
      <c r="JZJ1141" s="351"/>
      <c r="JZK1141" s="351"/>
      <c r="JZL1141" s="351"/>
      <c r="JZM1141" s="351"/>
      <c r="JZN1141" s="351"/>
      <c r="JZO1141" s="351"/>
      <c r="JZP1141" s="351"/>
      <c r="JZQ1141" s="351"/>
      <c r="JZR1141" s="351"/>
      <c r="JZS1141" s="351"/>
      <c r="JZT1141" s="351"/>
      <c r="JZU1141" s="351"/>
      <c r="JZV1141" s="351"/>
      <c r="JZW1141" s="351"/>
      <c r="JZX1141" s="351"/>
      <c r="JZY1141" s="351"/>
      <c r="JZZ1141" s="351"/>
      <c r="KAA1141" s="351"/>
      <c r="KAB1141" s="351"/>
      <c r="KAC1141" s="351"/>
      <c r="KAD1141" s="351"/>
      <c r="KAE1141" s="351"/>
      <c r="KAF1141" s="351"/>
      <c r="KAG1141" s="351"/>
      <c r="KAH1141" s="351"/>
      <c r="KAI1141" s="351"/>
      <c r="KAJ1141" s="351"/>
      <c r="KAK1141" s="351"/>
      <c r="KAL1141" s="351"/>
      <c r="KAM1141" s="351"/>
      <c r="KAN1141" s="351"/>
      <c r="KAO1141" s="351"/>
      <c r="KAP1141" s="351"/>
      <c r="KAQ1141" s="351"/>
      <c r="KAR1141" s="351"/>
      <c r="KAS1141" s="351"/>
      <c r="KAT1141" s="351"/>
      <c r="KAU1141" s="351"/>
      <c r="KAV1141" s="351"/>
      <c r="KAW1141" s="351"/>
      <c r="KAX1141" s="351"/>
      <c r="KAY1141" s="351"/>
      <c r="KAZ1141" s="351"/>
      <c r="KBA1141" s="351"/>
      <c r="KBB1141" s="351"/>
      <c r="KBC1141" s="351"/>
      <c r="KBD1141" s="351"/>
      <c r="KBE1141" s="351"/>
      <c r="KBF1141" s="351"/>
      <c r="KBG1141" s="351"/>
      <c r="KBH1141" s="351"/>
      <c r="KBI1141" s="351"/>
      <c r="KBJ1141" s="351"/>
      <c r="KBK1141" s="351"/>
      <c r="KBL1141" s="351"/>
      <c r="KBM1141" s="351"/>
      <c r="KBN1141" s="351"/>
      <c r="KBO1141" s="351"/>
      <c r="KBP1141" s="351"/>
      <c r="KBQ1141" s="351"/>
      <c r="KBR1141" s="351"/>
      <c r="KBS1141" s="351"/>
      <c r="KBT1141" s="351"/>
      <c r="KBU1141" s="351"/>
      <c r="KBV1141" s="351"/>
      <c r="KBW1141" s="351"/>
      <c r="KBX1141" s="351"/>
      <c r="KBY1141" s="351"/>
      <c r="KBZ1141" s="351"/>
      <c r="KCA1141" s="351"/>
      <c r="KCB1141" s="351"/>
      <c r="KCC1141" s="351"/>
      <c r="KCD1141" s="351"/>
      <c r="KCE1141" s="351"/>
      <c r="KCF1141" s="351"/>
      <c r="KCG1141" s="351"/>
      <c r="KCH1141" s="351"/>
      <c r="KCI1141" s="351"/>
      <c r="KCJ1141" s="351"/>
      <c r="KCK1141" s="351"/>
      <c r="KCL1141" s="351"/>
      <c r="KCM1141" s="351"/>
      <c r="KCN1141" s="351"/>
      <c r="KCO1141" s="351"/>
      <c r="KCP1141" s="351"/>
      <c r="KCQ1141" s="351"/>
      <c r="KCR1141" s="351"/>
      <c r="KCS1141" s="351"/>
      <c r="KCT1141" s="351"/>
      <c r="KCU1141" s="351"/>
      <c r="KCV1141" s="351"/>
      <c r="KCW1141" s="351"/>
      <c r="KCX1141" s="351"/>
      <c r="KCY1141" s="351"/>
      <c r="KCZ1141" s="351"/>
      <c r="KDA1141" s="351"/>
      <c r="KDB1141" s="351"/>
      <c r="KDC1141" s="351"/>
      <c r="KDD1141" s="351"/>
      <c r="KDE1141" s="351"/>
      <c r="KDF1141" s="351"/>
      <c r="KDG1141" s="351"/>
      <c r="KDH1141" s="351"/>
      <c r="KDI1141" s="351"/>
      <c r="KDJ1141" s="351"/>
      <c r="KDK1141" s="351"/>
      <c r="KDL1141" s="351"/>
      <c r="KDM1141" s="351"/>
      <c r="KDN1141" s="351"/>
      <c r="KDO1141" s="351"/>
      <c r="KDP1141" s="351"/>
      <c r="KDQ1141" s="351"/>
      <c r="KDR1141" s="351"/>
      <c r="KDS1141" s="351"/>
      <c r="KDT1141" s="351"/>
      <c r="KDU1141" s="351"/>
      <c r="KDV1141" s="351"/>
      <c r="KDW1141" s="351"/>
      <c r="KDX1141" s="351"/>
      <c r="KDY1141" s="351"/>
      <c r="KDZ1141" s="351"/>
      <c r="KEA1141" s="351"/>
      <c r="KEB1141" s="351"/>
      <c r="KEC1141" s="351"/>
      <c r="KED1141" s="351"/>
      <c r="KEE1141" s="351"/>
      <c r="KEF1141" s="351"/>
      <c r="KEG1141" s="351"/>
      <c r="KEH1141" s="351"/>
      <c r="KEI1141" s="351"/>
      <c r="KEJ1141" s="351"/>
      <c r="KEK1141" s="351"/>
      <c r="KEL1141" s="351"/>
      <c r="KEM1141" s="351"/>
      <c r="KEN1141" s="351"/>
      <c r="KEO1141" s="351"/>
      <c r="KEP1141" s="351"/>
      <c r="KEQ1141" s="351"/>
      <c r="KER1141" s="351"/>
      <c r="KES1141" s="351"/>
      <c r="KET1141" s="351"/>
      <c r="KEU1141" s="351"/>
      <c r="KEV1141" s="351"/>
      <c r="KEW1141" s="351"/>
      <c r="KEX1141" s="351"/>
      <c r="KEY1141" s="351"/>
      <c r="KEZ1141" s="351"/>
      <c r="KFA1141" s="351"/>
      <c r="KFB1141" s="351"/>
      <c r="KFC1141" s="351"/>
      <c r="KFD1141" s="351"/>
      <c r="KFE1141" s="351"/>
      <c r="KFF1141" s="351"/>
      <c r="KFG1141" s="351"/>
      <c r="KFH1141" s="351"/>
      <c r="KFI1141" s="351"/>
      <c r="KFJ1141" s="351"/>
      <c r="KFK1141" s="351"/>
      <c r="KFL1141" s="351"/>
      <c r="KFM1141" s="351"/>
      <c r="KFN1141" s="351"/>
      <c r="KFO1141" s="351"/>
      <c r="KFP1141" s="351"/>
      <c r="KFQ1141" s="351"/>
      <c r="KFR1141" s="351"/>
      <c r="KFS1141" s="351"/>
      <c r="KFT1141" s="351"/>
      <c r="KFU1141" s="351"/>
      <c r="KFV1141" s="351"/>
      <c r="KFW1141" s="351"/>
      <c r="KFX1141" s="351"/>
      <c r="KFY1141" s="351"/>
      <c r="KFZ1141" s="351"/>
      <c r="KGA1141" s="351"/>
      <c r="KGB1141" s="351"/>
      <c r="KGC1141" s="351"/>
      <c r="KGD1141" s="351"/>
      <c r="KGE1141" s="351"/>
      <c r="KGF1141" s="351"/>
      <c r="KGG1141" s="351"/>
      <c r="KGH1141" s="351"/>
      <c r="KGI1141" s="351"/>
      <c r="KGJ1141" s="351"/>
      <c r="KGK1141" s="351"/>
      <c r="KGL1141" s="351"/>
      <c r="KGM1141" s="351"/>
      <c r="KGN1141" s="351"/>
      <c r="KGO1141" s="351"/>
      <c r="KGP1141" s="351"/>
      <c r="KGQ1141" s="351"/>
      <c r="KGR1141" s="351"/>
      <c r="KGS1141" s="351"/>
      <c r="KGT1141" s="351"/>
      <c r="KGU1141" s="351"/>
      <c r="KGV1141" s="351"/>
      <c r="KGW1141" s="351"/>
      <c r="KGX1141" s="351"/>
      <c r="KGY1141" s="351"/>
      <c r="KGZ1141" s="351"/>
      <c r="KHA1141" s="351"/>
      <c r="KHB1141" s="351"/>
      <c r="KHC1141" s="351"/>
      <c r="KHD1141" s="351"/>
      <c r="KHE1141" s="351"/>
      <c r="KHF1141" s="351"/>
      <c r="KHG1141" s="351"/>
      <c r="KHH1141" s="351"/>
      <c r="KHI1141" s="351"/>
      <c r="KHJ1141" s="351"/>
      <c r="KHK1141" s="351"/>
      <c r="KHL1141" s="351"/>
      <c r="KHM1141" s="351"/>
      <c r="KHN1141" s="351"/>
      <c r="KHO1141" s="351"/>
      <c r="KHP1141" s="351"/>
      <c r="KHQ1141" s="351"/>
      <c r="KHR1141" s="351"/>
      <c r="KHS1141" s="351"/>
      <c r="KHT1141" s="351"/>
      <c r="KHU1141" s="351"/>
      <c r="KHV1141" s="351"/>
      <c r="KHW1141" s="351"/>
      <c r="KHX1141" s="351"/>
      <c r="KHY1141" s="351"/>
      <c r="KHZ1141" s="351"/>
      <c r="KIA1141" s="351"/>
      <c r="KIB1141" s="351"/>
      <c r="KIC1141" s="351"/>
      <c r="KID1141" s="351"/>
      <c r="KIE1141" s="351"/>
      <c r="KIF1141" s="351"/>
      <c r="KIG1141" s="351"/>
      <c r="KIH1141" s="351"/>
      <c r="KII1141" s="351"/>
      <c r="KIJ1141" s="351"/>
      <c r="KIK1141" s="351"/>
      <c r="KIL1141" s="351"/>
      <c r="KIM1141" s="351"/>
      <c r="KIN1141" s="351"/>
      <c r="KIO1141" s="351"/>
      <c r="KIP1141" s="351"/>
      <c r="KIQ1141" s="351"/>
      <c r="KIR1141" s="351"/>
      <c r="KIS1141" s="351"/>
      <c r="KIT1141" s="351"/>
      <c r="KIU1141" s="351"/>
      <c r="KIV1141" s="351"/>
      <c r="KIW1141" s="351"/>
      <c r="KIX1141" s="351"/>
      <c r="KIY1141" s="351"/>
      <c r="KIZ1141" s="351"/>
      <c r="KJA1141" s="351"/>
      <c r="KJB1141" s="351"/>
      <c r="KJC1141" s="351"/>
      <c r="KJD1141" s="351"/>
      <c r="KJE1141" s="351"/>
      <c r="KJF1141" s="351"/>
      <c r="KJG1141" s="351"/>
      <c r="KJH1141" s="351"/>
      <c r="KJI1141" s="351"/>
      <c r="KJJ1141" s="351"/>
      <c r="KJK1141" s="351"/>
      <c r="KJL1141" s="351"/>
      <c r="KJM1141" s="351"/>
      <c r="KJN1141" s="351"/>
      <c r="KJO1141" s="351"/>
      <c r="KJP1141" s="351"/>
      <c r="KJQ1141" s="351"/>
      <c r="KJR1141" s="351"/>
      <c r="KJS1141" s="351"/>
      <c r="KJT1141" s="351"/>
      <c r="KJU1141" s="351"/>
      <c r="KJV1141" s="351"/>
      <c r="KJW1141" s="351"/>
      <c r="KJX1141" s="351"/>
      <c r="KJY1141" s="351"/>
      <c r="KJZ1141" s="351"/>
      <c r="KKA1141" s="351"/>
      <c r="KKB1141" s="351"/>
      <c r="KKC1141" s="351"/>
      <c r="KKD1141" s="351"/>
      <c r="KKE1141" s="351"/>
      <c r="KKF1141" s="351"/>
      <c r="KKG1141" s="351"/>
      <c r="KKH1141" s="351"/>
      <c r="KKI1141" s="351"/>
      <c r="KKJ1141" s="351"/>
      <c r="KKK1141" s="351"/>
      <c r="KKL1141" s="351"/>
      <c r="KKM1141" s="351"/>
      <c r="KKN1141" s="351"/>
      <c r="KKO1141" s="351"/>
      <c r="KKP1141" s="351"/>
      <c r="KKQ1141" s="351"/>
      <c r="KKR1141" s="351"/>
      <c r="KKS1141" s="351"/>
      <c r="KKT1141" s="351"/>
      <c r="KKU1141" s="351"/>
      <c r="KKV1141" s="351"/>
      <c r="KKW1141" s="351"/>
      <c r="KKX1141" s="351"/>
      <c r="KKY1141" s="351"/>
      <c r="KKZ1141" s="351"/>
      <c r="KLA1141" s="351"/>
      <c r="KLB1141" s="351"/>
      <c r="KLC1141" s="351"/>
      <c r="KLD1141" s="351"/>
      <c r="KLE1141" s="351"/>
      <c r="KLF1141" s="351"/>
      <c r="KLG1141" s="351"/>
      <c r="KLH1141" s="351"/>
      <c r="KLI1141" s="351"/>
      <c r="KLJ1141" s="351"/>
      <c r="KLK1141" s="351"/>
      <c r="KLL1141" s="351"/>
      <c r="KLM1141" s="351"/>
      <c r="KLN1141" s="351"/>
      <c r="KLO1141" s="351"/>
      <c r="KLP1141" s="351"/>
      <c r="KLQ1141" s="351"/>
      <c r="KLR1141" s="351"/>
      <c r="KLS1141" s="351"/>
      <c r="KLT1141" s="351"/>
      <c r="KLU1141" s="351"/>
      <c r="KLV1141" s="351"/>
      <c r="KLW1141" s="351"/>
      <c r="KLX1141" s="351"/>
      <c r="KLY1141" s="351"/>
      <c r="KLZ1141" s="351"/>
      <c r="KMA1141" s="351"/>
      <c r="KMB1141" s="351"/>
      <c r="KMC1141" s="351"/>
      <c r="KMD1141" s="351"/>
      <c r="KME1141" s="351"/>
      <c r="KMF1141" s="351"/>
      <c r="KMG1141" s="351"/>
      <c r="KMH1141" s="351"/>
      <c r="KMI1141" s="351"/>
      <c r="KMJ1141" s="351"/>
      <c r="KMK1141" s="351"/>
      <c r="KML1141" s="351"/>
      <c r="KMM1141" s="351"/>
      <c r="KMN1141" s="351"/>
      <c r="KMO1141" s="351"/>
      <c r="KMP1141" s="351"/>
      <c r="KMQ1141" s="351"/>
      <c r="KMR1141" s="351"/>
      <c r="KMS1141" s="351"/>
      <c r="KMT1141" s="351"/>
      <c r="KMU1141" s="351"/>
      <c r="KMV1141" s="351"/>
      <c r="KMW1141" s="351"/>
      <c r="KMX1141" s="351"/>
      <c r="KMY1141" s="351"/>
      <c r="KMZ1141" s="351"/>
      <c r="KNA1141" s="351"/>
      <c r="KNB1141" s="351"/>
      <c r="KNC1141" s="351"/>
      <c r="KND1141" s="351"/>
      <c r="KNE1141" s="351"/>
      <c r="KNF1141" s="351"/>
      <c r="KNG1141" s="351"/>
      <c r="KNH1141" s="351"/>
      <c r="KNI1141" s="351"/>
      <c r="KNJ1141" s="351"/>
      <c r="KNK1141" s="351"/>
      <c r="KNL1141" s="351"/>
      <c r="KNM1141" s="351"/>
      <c r="KNN1141" s="351"/>
      <c r="KNO1141" s="351"/>
      <c r="KNP1141" s="351"/>
      <c r="KNQ1141" s="351"/>
      <c r="KNR1141" s="351"/>
      <c r="KNS1141" s="351"/>
      <c r="KNT1141" s="351"/>
      <c r="KNU1141" s="351"/>
      <c r="KNV1141" s="351"/>
      <c r="KNW1141" s="351"/>
      <c r="KNX1141" s="351"/>
      <c r="KNY1141" s="351"/>
      <c r="KNZ1141" s="351"/>
      <c r="KOA1141" s="351"/>
      <c r="KOB1141" s="351"/>
      <c r="KOC1141" s="351"/>
      <c r="KOD1141" s="351"/>
      <c r="KOE1141" s="351"/>
      <c r="KOF1141" s="351"/>
      <c r="KOG1141" s="351"/>
      <c r="KOH1141" s="351"/>
      <c r="KOI1141" s="351"/>
      <c r="KOJ1141" s="351"/>
      <c r="KOK1141" s="351"/>
      <c r="KOL1141" s="351"/>
      <c r="KOM1141" s="351"/>
      <c r="KON1141" s="351"/>
      <c r="KOO1141" s="351"/>
      <c r="KOP1141" s="351"/>
      <c r="KOQ1141" s="351"/>
      <c r="KOR1141" s="351"/>
      <c r="KOS1141" s="351"/>
      <c r="KOT1141" s="351"/>
      <c r="KOU1141" s="351"/>
      <c r="KOV1141" s="351"/>
      <c r="KOW1141" s="351"/>
      <c r="KOX1141" s="351"/>
      <c r="KOY1141" s="351"/>
      <c r="KOZ1141" s="351"/>
      <c r="KPA1141" s="351"/>
      <c r="KPB1141" s="351"/>
      <c r="KPC1141" s="351"/>
      <c r="KPD1141" s="351"/>
      <c r="KPE1141" s="351"/>
      <c r="KPF1141" s="351"/>
      <c r="KPG1141" s="351"/>
      <c r="KPH1141" s="351"/>
      <c r="KPI1141" s="351"/>
      <c r="KPJ1141" s="351"/>
      <c r="KPK1141" s="351"/>
      <c r="KPL1141" s="351"/>
      <c r="KPM1141" s="351"/>
      <c r="KPN1141" s="351"/>
      <c r="KPO1141" s="351"/>
      <c r="KPP1141" s="351"/>
      <c r="KPQ1141" s="351"/>
      <c r="KPR1141" s="351"/>
      <c r="KPS1141" s="351"/>
      <c r="KPT1141" s="351"/>
      <c r="KPU1141" s="351"/>
      <c r="KPV1141" s="351"/>
      <c r="KPW1141" s="351"/>
      <c r="KPX1141" s="351"/>
      <c r="KPY1141" s="351"/>
      <c r="KPZ1141" s="351"/>
      <c r="KQA1141" s="351"/>
      <c r="KQB1141" s="351"/>
      <c r="KQC1141" s="351"/>
      <c r="KQD1141" s="351"/>
      <c r="KQE1141" s="351"/>
      <c r="KQF1141" s="351"/>
      <c r="KQG1141" s="351"/>
      <c r="KQH1141" s="351"/>
      <c r="KQI1141" s="351"/>
      <c r="KQJ1141" s="351"/>
      <c r="KQK1141" s="351"/>
      <c r="KQL1141" s="351"/>
      <c r="KQM1141" s="351"/>
      <c r="KQN1141" s="351"/>
      <c r="KQO1141" s="351"/>
      <c r="KQP1141" s="351"/>
      <c r="KQQ1141" s="351"/>
      <c r="KQR1141" s="351"/>
      <c r="KQS1141" s="351"/>
      <c r="KQT1141" s="351"/>
      <c r="KQU1141" s="351"/>
      <c r="KQV1141" s="351"/>
      <c r="KQW1141" s="351"/>
      <c r="KQX1141" s="351"/>
      <c r="KQY1141" s="351"/>
      <c r="KQZ1141" s="351"/>
      <c r="KRA1141" s="351"/>
      <c r="KRB1141" s="351"/>
      <c r="KRC1141" s="351"/>
      <c r="KRD1141" s="351"/>
      <c r="KRE1141" s="351"/>
      <c r="KRF1141" s="351"/>
      <c r="KRG1141" s="351"/>
      <c r="KRH1141" s="351"/>
      <c r="KRI1141" s="351"/>
      <c r="KRJ1141" s="351"/>
      <c r="KRK1141" s="351"/>
      <c r="KRL1141" s="351"/>
      <c r="KRM1141" s="351"/>
      <c r="KRN1141" s="351"/>
      <c r="KRO1141" s="351"/>
      <c r="KRP1141" s="351"/>
      <c r="KRQ1141" s="351"/>
      <c r="KRR1141" s="351"/>
      <c r="KRS1141" s="351"/>
      <c r="KRT1141" s="351"/>
      <c r="KRU1141" s="351"/>
      <c r="KRV1141" s="351"/>
      <c r="KRW1141" s="351"/>
      <c r="KRX1141" s="351"/>
      <c r="KRY1141" s="351"/>
      <c r="KRZ1141" s="351"/>
      <c r="KSA1141" s="351"/>
      <c r="KSB1141" s="351"/>
      <c r="KSC1141" s="351"/>
      <c r="KSD1141" s="351"/>
      <c r="KSE1141" s="351"/>
      <c r="KSF1141" s="351"/>
      <c r="KSG1141" s="351"/>
      <c r="KSH1141" s="351"/>
      <c r="KSI1141" s="351"/>
      <c r="KSJ1141" s="351"/>
      <c r="KSK1141" s="351"/>
      <c r="KSL1141" s="351"/>
      <c r="KSM1141" s="351"/>
      <c r="KSN1141" s="351"/>
      <c r="KSO1141" s="351"/>
      <c r="KSP1141" s="351"/>
      <c r="KSQ1141" s="351"/>
      <c r="KSR1141" s="351"/>
      <c r="KSS1141" s="351"/>
      <c r="KST1141" s="351"/>
      <c r="KSU1141" s="351"/>
      <c r="KSV1141" s="351"/>
      <c r="KSW1141" s="351"/>
      <c r="KSX1141" s="351"/>
      <c r="KSY1141" s="351"/>
      <c r="KSZ1141" s="351"/>
      <c r="KTA1141" s="351"/>
      <c r="KTB1141" s="351"/>
      <c r="KTC1141" s="351"/>
      <c r="KTD1141" s="351"/>
      <c r="KTE1141" s="351"/>
      <c r="KTF1141" s="351"/>
      <c r="KTG1141" s="351"/>
      <c r="KTH1141" s="351"/>
      <c r="KTI1141" s="351"/>
      <c r="KTJ1141" s="351"/>
      <c r="KTK1141" s="351"/>
      <c r="KTL1141" s="351"/>
      <c r="KTM1141" s="351"/>
      <c r="KTN1141" s="351"/>
      <c r="KTO1141" s="351"/>
      <c r="KTP1141" s="351"/>
      <c r="KTQ1141" s="351"/>
      <c r="KTR1141" s="351"/>
      <c r="KTS1141" s="351"/>
      <c r="KTT1141" s="351"/>
      <c r="KTU1141" s="351"/>
      <c r="KTV1141" s="351"/>
      <c r="KTW1141" s="351"/>
      <c r="KTX1141" s="351"/>
      <c r="KTY1141" s="351"/>
      <c r="KTZ1141" s="351"/>
      <c r="KUA1141" s="351"/>
      <c r="KUB1141" s="351"/>
      <c r="KUC1141" s="351"/>
      <c r="KUD1141" s="351"/>
      <c r="KUE1141" s="351"/>
      <c r="KUF1141" s="351"/>
      <c r="KUG1141" s="351"/>
      <c r="KUH1141" s="351"/>
      <c r="KUI1141" s="351"/>
      <c r="KUJ1141" s="351"/>
      <c r="KUK1141" s="351"/>
      <c r="KUL1141" s="351"/>
      <c r="KUM1141" s="351"/>
      <c r="KUN1141" s="351"/>
      <c r="KUO1141" s="351"/>
      <c r="KUP1141" s="351"/>
      <c r="KUQ1141" s="351"/>
      <c r="KUR1141" s="351"/>
      <c r="KUS1141" s="351"/>
      <c r="KUT1141" s="351"/>
      <c r="KUU1141" s="351"/>
      <c r="KUV1141" s="351"/>
      <c r="KUW1141" s="351"/>
      <c r="KUX1141" s="351"/>
      <c r="KUY1141" s="351"/>
      <c r="KUZ1141" s="351"/>
      <c r="KVA1141" s="351"/>
      <c r="KVB1141" s="351"/>
      <c r="KVC1141" s="351"/>
      <c r="KVD1141" s="351"/>
      <c r="KVE1141" s="351"/>
      <c r="KVF1141" s="351"/>
      <c r="KVG1141" s="351"/>
      <c r="KVH1141" s="351"/>
      <c r="KVI1141" s="351"/>
      <c r="KVJ1141" s="351"/>
      <c r="KVK1141" s="351"/>
      <c r="KVL1141" s="351"/>
      <c r="KVM1141" s="351"/>
      <c r="KVN1141" s="351"/>
      <c r="KVO1141" s="351"/>
      <c r="KVP1141" s="351"/>
      <c r="KVQ1141" s="351"/>
      <c r="KVR1141" s="351"/>
      <c r="KVS1141" s="351"/>
      <c r="KVT1141" s="351"/>
      <c r="KVU1141" s="351"/>
      <c r="KVV1141" s="351"/>
      <c r="KVW1141" s="351"/>
      <c r="KVX1141" s="351"/>
      <c r="KVY1141" s="351"/>
      <c r="KVZ1141" s="351"/>
      <c r="KWA1141" s="351"/>
      <c r="KWB1141" s="351"/>
      <c r="KWC1141" s="351"/>
      <c r="KWD1141" s="351"/>
      <c r="KWE1141" s="351"/>
      <c r="KWF1141" s="351"/>
      <c r="KWG1141" s="351"/>
      <c r="KWH1141" s="351"/>
      <c r="KWI1141" s="351"/>
      <c r="KWJ1141" s="351"/>
      <c r="KWK1141" s="351"/>
      <c r="KWL1141" s="351"/>
      <c r="KWM1141" s="351"/>
      <c r="KWN1141" s="351"/>
      <c r="KWO1141" s="351"/>
      <c r="KWP1141" s="351"/>
      <c r="KWQ1141" s="351"/>
      <c r="KWR1141" s="351"/>
      <c r="KWS1141" s="351"/>
      <c r="KWT1141" s="351"/>
      <c r="KWU1141" s="351"/>
      <c r="KWV1141" s="351"/>
      <c r="KWW1141" s="351"/>
      <c r="KWX1141" s="351"/>
      <c r="KWY1141" s="351"/>
      <c r="KWZ1141" s="351"/>
      <c r="KXA1141" s="351"/>
      <c r="KXB1141" s="351"/>
      <c r="KXC1141" s="351"/>
      <c r="KXD1141" s="351"/>
      <c r="KXE1141" s="351"/>
      <c r="KXF1141" s="351"/>
      <c r="KXG1141" s="351"/>
      <c r="KXH1141" s="351"/>
      <c r="KXI1141" s="351"/>
      <c r="KXJ1141" s="351"/>
      <c r="KXK1141" s="351"/>
      <c r="KXL1141" s="351"/>
      <c r="KXM1141" s="351"/>
      <c r="KXN1141" s="351"/>
      <c r="KXO1141" s="351"/>
      <c r="KXP1141" s="351"/>
      <c r="KXQ1141" s="351"/>
      <c r="KXR1141" s="351"/>
      <c r="KXS1141" s="351"/>
      <c r="KXT1141" s="351"/>
      <c r="KXU1141" s="351"/>
      <c r="KXV1141" s="351"/>
      <c r="KXW1141" s="351"/>
      <c r="KXX1141" s="351"/>
      <c r="KXY1141" s="351"/>
      <c r="KXZ1141" s="351"/>
      <c r="KYA1141" s="351"/>
      <c r="KYB1141" s="351"/>
      <c r="KYC1141" s="351"/>
      <c r="KYD1141" s="351"/>
      <c r="KYE1141" s="351"/>
      <c r="KYF1141" s="351"/>
      <c r="KYG1141" s="351"/>
      <c r="KYH1141" s="351"/>
      <c r="KYI1141" s="351"/>
      <c r="KYJ1141" s="351"/>
      <c r="KYK1141" s="351"/>
      <c r="KYL1141" s="351"/>
      <c r="KYM1141" s="351"/>
      <c r="KYN1141" s="351"/>
      <c r="KYO1141" s="351"/>
      <c r="KYP1141" s="351"/>
      <c r="KYQ1141" s="351"/>
      <c r="KYR1141" s="351"/>
      <c r="KYS1141" s="351"/>
      <c r="KYT1141" s="351"/>
      <c r="KYU1141" s="351"/>
      <c r="KYV1141" s="351"/>
      <c r="KYW1141" s="351"/>
      <c r="KYX1141" s="351"/>
      <c r="KYY1141" s="351"/>
      <c r="KYZ1141" s="351"/>
      <c r="KZA1141" s="351"/>
      <c r="KZB1141" s="351"/>
      <c r="KZC1141" s="351"/>
      <c r="KZD1141" s="351"/>
      <c r="KZE1141" s="351"/>
      <c r="KZF1141" s="351"/>
      <c r="KZG1141" s="351"/>
      <c r="KZH1141" s="351"/>
      <c r="KZI1141" s="351"/>
      <c r="KZJ1141" s="351"/>
      <c r="KZK1141" s="351"/>
      <c r="KZL1141" s="351"/>
      <c r="KZM1141" s="351"/>
      <c r="KZN1141" s="351"/>
      <c r="KZO1141" s="351"/>
      <c r="KZP1141" s="351"/>
      <c r="KZQ1141" s="351"/>
      <c r="KZR1141" s="351"/>
      <c r="KZS1141" s="351"/>
      <c r="KZT1141" s="351"/>
      <c r="KZU1141" s="351"/>
      <c r="KZV1141" s="351"/>
      <c r="KZW1141" s="351"/>
      <c r="KZX1141" s="351"/>
      <c r="KZY1141" s="351"/>
      <c r="KZZ1141" s="351"/>
      <c r="LAA1141" s="351"/>
      <c r="LAB1141" s="351"/>
      <c r="LAC1141" s="351"/>
      <c r="LAD1141" s="351"/>
      <c r="LAE1141" s="351"/>
      <c r="LAF1141" s="351"/>
      <c r="LAG1141" s="351"/>
      <c r="LAH1141" s="351"/>
      <c r="LAI1141" s="351"/>
      <c r="LAJ1141" s="351"/>
      <c r="LAK1141" s="351"/>
      <c r="LAL1141" s="351"/>
      <c r="LAM1141" s="351"/>
      <c r="LAN1141" s="351"/>
      <c r="LAO1141" s="351"/>
      <c r="LAP1141" s="351"/>
      <c r="LAQ1141" s="351"/>
      <c r="LAR1141" s="351"/>
      <c r="LAS1141" s="351"/>
      <c r="LAT1141" s="351"/>
      <c r="LAU1141" s="351"/>
      <c r="LAV1141" s="351"/>
      <c r="LAW1141" s="351"/>
      <c r="LAX1141" s="351"/>
      <c r="LAY1141" s="351"/>
      <c r="LAZ1141" s="351"/>
      <c r="LBA1141" s="351"/>
      <c r="LBB1141" s="351"/>
      <c r="LBC1141" s="351"/>
      <c r="LBD1141" s="351"/>
      <c r="LBE1141" s="351"/>
      <c r="LBF1141" s="351"/>
      <c r="LBG1141" s="351"/>
      <c r="LBH1141" s="351"/>
      <c r="LBI1141" s="351"/>
      <c r="LBJ1141" s="351"/>
      <c r="LBK1141" s="351"/>
      <c r="LBL1141" s="351"/>
      <c r="LBM1141" s="351"/>
      <c r="LBN1141" s="351"/>
      <c r="LBO1141" s="351"/>
      <c r="LBP1141" s="351"/>
      <c r="LBQ1141" s="351"/>
      <c r="LBR1141" s="351"/>
      <c r="LBS1141" s="351"/>
      <c r="LBT1141" s="351"/>
      <c r="LBU1141" s="351"/>
      <c r="LBV1141" s="351"/>
      <c r="LBW1141" s="351"/>
      <c r="LBX1141" s="351"/>
      <c r="LBY1141" s="351"/>
      <c r="LBZ1141" s="351"/>
      <c r="LCA1141" s="351"/>
      <c r="LCB1141" s="351"/>
      <c r="LCC1141" s="351"/>
      <c r="LCD1141" s="351"/>
      <c r="LCE1141" s="351"/>
      <c r="LCF1141" s="351"/>
      <c r="LCG1141" s="351"/>
      <c r="LCH1141" s="351"/>
      <c r="LCI1141" s="351"/>
      <c r="LCJ1141" s="351"/>
      <c r="LCK1141" s="351"/>
      <c r="LCL1141" s="351"/>
      <c r="LCM1141" s="351"/>
      <c r="LCN1141" s="351"/>
      <c r="LCO1141" s="351"/>
      <c r="LCP1141" s="351"/>
      <c r="LCQ1141" s="351"/>
      <c r="LCR1141" s="351"/>
      <c r="LCS1141" s="351"/>
      <c r="LCT1141" s="351"/>
      <c r="LCU1141" s="351"/>
      <c r="LCV1141" s="351"/>
      <c r="LCW1141" s="351"/>
      <c r="LCX1141" s="351"/>
      <c r="LCY1141" s="351"/>
      <c r="LCZ1141" s="351"/>
      <c r="LDA1141" s="351"/>
      <c r="LDB1141" s="351"/>
      <c r="LDC1141" s="351"/>
      <c r="LDD1141" s="351"/>
      <c r="LDE1141" s="351"/>
      <c r="LDF1141" s="351"/>
      <c r="LDG1141" s="351"/>
      <c r="LDH1141" s="351"/>
      <c r="LDI1141" s="351"/>
      <c r="LDJ1141" s="351"/>
      <c r="LDK1141" s="351"/>
      <c r="LDL1141" s="351"/>
      <c r="LDM1141" s="351"/>
      <c r="LDN1141" s="351"/>
      <c r="LDO1141" s="351"/>
      <c r="LDP1141" s="351"/>
      <c r="LDQ1141" s="351"/>
      <c r="LDR1141" s="351"/>
      <c r="LDS1141" s="351"/>
      <c r="LDT1141" s="351"/>
      <c r="LDU1141" s="351"/>
      <c r="LDV1141" s="351"/>
      <c r="LDW1141" s="351"/>
      <c r="LDX1141" s="351"/>
      <c r="LDY1141" s="351"/>
      <c r="LDZ1141" s="351"/>
      <c r="LEA1141" s="351"/>
      <c r="LEB1141" s="351"/>
      <c r="LEC1141" s="351"/>
      <c r="LED1141" s="351"/>
      <c r="LEE1141" s="351"/>
      <c r="LEF1141" s="351"/>
      <c r="LEG1141" s="351"/>
      <c r="LEH1141" s="351"/>
      <c r="LEI1141" s="351"/>
      <c r="LEJ1141" s="351"/>
      <c r="LEK1141" s="351"/>
      <c r="LEL1141" s="351"/>
      <c r="LEM1141" s="351"/>
      <c r="LEN1141" s="351"/>
      <c r="LEO1141" s="351"/>
      <c r="LEP1141" s="351"/>
      <c r="LEQ1141" s="351"/>
      <c r="LER1141" s="351"/>
      <c r="LES1141" s="351"/>
      <c r="LET1141" s="351"/>
      <c r="LEU1141" s="351"/>
      <c r="LEV1141" s="351"/>
      <c r="LEW1141" s="351"/>
      <c r="LEX1141" s="351"/>
      <c r="LEY1141" s="351"/>
      <c r="LEZ1141" s="351"/>
      <c r="LFA1141" s="351"/>
      <c r="LFB1141" s="351"/>
      <c r="LFC1141" s="351"/>
      <c r="LFD1141" s="351"/>
      <c r="LFE1141" s="351"/>
      <c r="LFF1141" s="351"/>
      <c r="LFG1141" s="351"/>
      <c r="LFH1141" s="351"/>
      <c r="LFI1141" s="351"/>
      <c r="LFJ1141" s="351"/>
      <c r="LFK1141" s="351"/>
      <c r="LFL1141" s="351"/>
      <c r="LFM1141" s="351"/>
      <c r="LFN1141" s="351"/>
      <c r="LFO1141" s="351"/>
      <c r="LFP1141" s="351"/>
      <c r="LFQ1141" s="351"/>
      <c r="LFR1141" s="351"/>
      <c r="LFS1141" s="351"/>
      <c r="LFT1141" s="351"/>
      <c r="LFU1141" s="351"/>
      <c r="LFV1141" s="351"/>
      <c r="LFW1141" s="351"/>
      <c r="LFX1141" s="351"/>
      <c r="LFY1141" s="351"/>
      <c r="LFZ1141" s="351"/>
      <c r="LGA1141" s="351"/>
      <c r="LGB1141" s="351"/>
      <c r="LGC1141" s="351"/>
      <c r="LGD1141" s="351"/>
      <c r="LGE1141" s="351"/>
      <c r="LGF1141" s="351"/>
      <c r="LGG1141" s="351"/>
      <c r="LGH1141" s="351"/>
      <c r="LGI1141" s="351"/>
      <c r="LGJ1141" s="351"/>
      <c r="LGK1141" s="351"/>
      <c r="LGL1141" s="351"/>
      <c r="LGM1141" s="351"/>
      <c r="LGN1141" s="351"/>
      <c r="LGO1141" s="351"/>
      <c r="LGP1141" s="351"/>
      <c r="LGQ1141" s="351"/>
      <c r="LGR1141" s="351"/>
      <c r="LGS1141" s="351"/>
      <c r="LGT1141" s="351"/>
      <c r="LGU1141" s="351"/>
      <c r="LGV1141" s="351"/>
      <c r="LGW1141" s="351"/>
      <c r="LGX1141" s="351"/>
      <c r="LGY1141" s="351"/>
      <c r="LGZ1141" s="351"/>
      <c r="LHA1141" s="351"/>
      <c r="LHB1141" s="351"/>
      <c r="LHC1141" s="351"/>
      <c r="LHD1141" s="351"/>
      <c r="LHE1141" s="351"/>
      <c r="LHF1141" s="351"/>
      <c r="LHG1141" s="351"/>
      <c r="LHH1141" s="351"/>
      <c r="LHI1141" s="351"/>
      <c r="LHJ1141" s="351"/>
      <c r="LHK1141" s="351"/>
      <c r="LHL1141" s="351"/>
      <c r="LHM1141" s="351"/>
      <c r="LHN1141" s="351"/>
      <c r="LHO1141" s="351"/>
      <c r="LHP1141" s="351"/>
      <c r="LHQ1141" s="351"/>
      <c r="LHR1141" s="351"/>
      <c r="LHS1141" s="351"/>
      <c r="LHT1141" s="351"/>
      <c r="LHU1141" s="351"/>
      <c r="LHV1141" s="351"/>
      <c r="LHW1141" s="351"/>
      <c r="LHX1141" s="351"/>
      <c r="LHY1141" s="351"/>
      <c r="LHZ1141" s="351"/>
      <c r="LIA1141" s="351"/>
      <c r="LIB1141" s="351"/>
      <c r="LIC1141" s="351"/>
      <c r="LID1141" s="351"/>
      <c r="LIE1141" s="351"/>
      <c r="LIF1141" s="351"/>
      <c r="LIG1141" s="351"/>
      <c r="LIH1141" s="351"/>
      <c r="LII1141" s="351"/>
      <c r="LIJ1141" s="351"/>
      <c r="LIK1141" s="351"/>
      <c r="LIL1141" s="351"/>
      <c r="LIM1141" s="351"/>
      <c r="LIN1141" s="351"/>
      <c r="LIO1141" s="351"/>
      <c r="LIP1141" s="351"/>
      <c r="LIQ1141" s="351"/>
      <c r="LIR1141" s="351"/>
      <c r="LIS1141" s="351"/>
      <c r="LIT1141" s="351"/>
      <c r="LIU1141" s="351"/>
      <c r="LIV1141" s="351"/>
      <c r="LIW1141" s="351"/>
      <c r="LIX1141" s="351"/>
      <c r="LIY1141" s="351"/>
      <c r="LIZ1141" s="351"/>
      <c r="LJA1141" s="351"/>
      <c r="LJB1141" s="351"/>
      <c r="LJC1141" s="351"/>
      <c r="LJD1141" s="351"/>
      <c r="LJE1141" s="351"/>
      <c r="LJF1141" s="351"/>
      <c r="LJG1141" s="351"/>
      <c r="LJH1141" s="351"/>
      <c r="LJI1141" s="351"/>
      <c r="LJJ1141" s="351"/>
      <c r="LJK1141" s="351"/>
      <c r="LJL1141" s="351"/>
      <c r="LJM1141" s="351"/>
      <c r="LJN1141" s="351"/>
      <c r="LJO1141" s="351"/>
      <c r="LJP1141" s="351"/>
      <c r="LJQ1141" s="351"/>
      <c r="LJR1141" s="351"/>
      <c r="LJS1141" s="351"/>
      <c r="LJT1141" s="351"/>
      <c r="LJU1141" s="351"/>
      <c r="LJV1141" s="351"/>
      <c r="LJW1141" s="351"/>
      <c r="LJX1141" s="351"/>
      <c r="LJY1141" s="351"/>
      <c r="LJZ1141" s="351"/>
      <c r="LKA1141" s="351"/>
      <c r="LKB1141" s="351"/>
      <c r="LKC1141" s="351"/>
      <c r="LKD1141" s="351"/>
      <c r="LKE1141" s="351"/>
      <c r="LKF1141" s="351"/>
      <c r="LKG1141" s="351"/>
      <c r="LKH1141" s="351"/>
      <c r="LKI1141" s="351"/>
      <c r="LKJ1141" s="351"/>
      <c r="LKK1141" s="351"/>
      <c r="LKL1141" s="351"/>
      <c r="LKM1141" s="351"/>
      <c r="LKN1141" s="351"/>
      <c r="LKO1141" s="351"/>
      <c r="LKP1141" s="351"/>
      <c r="LKQ1141" s="351"/>
      <c r="LKR1141" s="351"/>
      <c r="LKS1141" s="351"/>
      <c r="LKT1141" s="351"/>
      <c r="LKU1141" s="351"/>
      <c r="LKV1141" s="351"/>
      <c r="LKW1141" s="351"/>
      <c r="LKX1141" s="351"/>
      <c r="LKY1141" s="351"/>
      <c r="LKZ1141" s="351"/>
      <c r="LLA1141" s="351"/>
      <c r="LLB1141" s="351"/>
      <c r="LLC1141" s="351"/>
      <c r="LLD1141" s="351"/>
      <c r="LLE1141" s="351"/>
      <c r="LLF1141" s="351"/>
      <c r="LLG1141" s="351"/>
      <c r="LLH1141" s="351"/>
      <c r="LLI1141" s="351"/>
      <c r="LLJ1141" s="351"/>
      <c r="LLK1141" s="351"/>
      <c r="LLL1141" s="351"/>
      <c r="LLM1141" s="351"/>
      <c r="LLN1141" s="351"/>
      <c r="LLO1141" s="351"/>
      <c r="LLP1141" s="351"/>
      <c r="LLQ1141" s="351"/>
      <c r="LLR1141" s="351"/>
      <c r="LLS1141" s="351"/>
      <c r="LLT1141" s="351"/>
      <c r="LLU1141" s="351"/>
      <c r="LLV1141" s="351"/>
      <c r="LLW1141" s="351"/>
      <c r="LLX1141" s="351"/>
      <c r="LLY1141" s="351"/>
      <c r="LLZ1141" s="351"/>
      <c r="LMA1141" s="351"/>
      <c r="LMB1141" s="351"/>
      <c r="LMC1141" s="351"/>
      <c r="LMD1141" s="351"/>
      <c r="LME1141" s="351"/>
      <c r="LMF1141" s="351"/>
      <c r="LMG1141" s="351"/>
      <c r="LMH1141" s="351"/>
      <c r="LMI1141" s="351"/>
      <c r="LMJ1141" s="351"/>
      <c r="LMK1141" s="351"/>
      <c r="LML1141" s="351"/>
      <c r="LMM1141" s="351"/>
      <c r="LMN1141" s="351"/>
      <c r="LMO1141" s="351"/>
      <c r="LMP1141" s="351"/>
      <c r="LMQ1141" s="351"/>
      <c r="LMR1141" s="351"/>
      <c r="LMS1141" s="351"/>
      <c r="LMT1141" s="351"/>
      <c r="LMU1141" s="351"/>
      <c r="LMV1141" s="351"/>
      <c r="LMW1141" s="351"/>
      <c r="LMX1141" s="351"/>
      <c r="LMY1141" s="351"/>
      <c r="LMZ1141" s="351"/>
      <c r="LNA1141" s="351"/>
      <c r="LNB1141" s="351"/>
      <c r="LNC1141" s="351"/>
      <c r="LND1141" s="351"/>
      <c r="LNE1141" s="351"/>
      <c r="LNF1141" s="351"/>
      <c r="LNG1141" s="351"/>
      <c r="LNH1141" s="351"/>
      <c r="LNI1141" s="351"/>
      <c r="LNJ1141" s="351"/>
      <c r="LNK1141" s="351"/>
      <c r="LNL1141" s="351"/>
      <c r="LNM1141" s="351"/>
      <c r="LNN1141" s="351"/>
      <c r="LNO1141" s="351"/>
      <c r="LNP1141" s="351"/>
      <c r="LNQ1141" s="351"/>
      <c r="LNR1141" s="351"/>
      <c r="LNS1141" s="351"/>
      <c r="LNT1141" s="351"/>
      <c r="LNU1141" s="351"/>
      <c r="LNV1141" s="351"/>
      <c r="LNW1141" s="351"/>
      <c r="LNX1141" s="351"/>
      <c r="LNY1141" s="351"/>
      <c r="LNZ1141" s="351"/>
      <c r="LOA1141" s="351"/>
      <c r="LOB1141" s="351"/>
      <c r="LOC1141" s="351"/>
      <c r="LOD1141" s="351"/>
      <c r="LOE1141" s="351"/>
      <c r="LOF1141" s="351"/>
      <c r="LOG1141" s="351"/>
      <c r="LOH1141" s="351"/>
      <c r="LOI1141" s="351"/>
      <c r="LOJ1141" s="351"/>
      <c r="LOK1141" s="351"/>
      <c r="LOL1141" s="351"/>
      <c r="LOM1141" s="351"/>
      <c r="LON1141" s="351"/>
      <c r="LOO1141" s="351"/>
      <c r="LOP1141" s="351"/>
      <c r="LOQ1141" s="351"/>
      <c r="LOR1141" s="351"/>
      <c r="LOS1141" s="351"/>
      <c r="LOT1141" s="351"/>
      <c r="LOU1141" s="351"/>
      <c r="LOV1141" s="351"/>
      <c r="LOW1141" s="351"/>
      <c r="LOX1141" s="351"/>
      <c r="LOY1141" s="351"/>
      <c r="LOZ1141" s="351"/>
      <c r="LPA1141" s="351"/>
      <c r="LPB1141" s="351"/>
      <c r="LPC1141" s="351"/>
      <c r="LPD1141" s="351"/>
      <c r="LPE1141" s="351"/>
      <c r="LPF1141" s="351"/>
      <c r="LPG1141" s="351"/>
      <c r="LPH1141" s="351"/>
      <c r="LPI1141" s="351"/>
      <c r="LPJ1141" s="351"/>
      <c r="LPK1141" s="351"/>
      <c r="LPL1141" s="351"/>
      <c r="LPM1141" s="351"/>
      <c r="LPN1141" s="351"/>
      <c r="LPO1141" s="351"/>
      <c r="LPP1141" s="351"/>
      <c r="LPQ1141" s="351"/>
      <c r="LPR1141" s="351"/>
      <c r="LPS1141" s="351"/>
      <c r="LPT1141" s="351"/>
      <c r="LPU1141" s="351"/>
      <c r="LPV1141" s="351"/>
      <c r="LPW1141" s="351"/>
      <c r="LPX1141" s="351"/>
      <c r="LPY1141" s="351"/>
      <c r="LPZ1141" s="351"/>
      <c r="LQA1141" s="351"/>
      <c r="LQB1141" s="351"/>
      <c r="LQC1141" s="351"/>
      <c r="LQD1141" s="351"/>
      <c r="LQE1141" s="351"/>
      <c r="LQF1141" s="351"/>
      <c r="LQG1141" s="351"/>
      <c r="LQH1141" s="351"/>
      <c r="LQI1141" s="351"/>
      <c r="LQJ1141" s="351"/>
      <c r="LQK1141" s="351"/>
      <c r="LQL1141" s="351"/>
      <c r="LQM1141" s="351"/>
      <c r="LQN1141" s="351"/>
      <c r="LQO1141" s="351"/>
      <c r="LQP1141" s="351"/>
      <c r="LQQ1141" s="351"/>
      <c r="LQR1141" s="351"/>
      <c r="LQS1141" s="351"/>
      <c r="LQT1141" s="351"/>
      <c r="LQU1141" s="351"/>
      <c r="LQV1141" s="351"/>
      <c r="LQW1141" s="351"/>
      <c r="LQX1141" s="351"/>
      <c r="LQY1141" s="351"/>
      <c r="LQZ1141" s="351"/>
      <c r="LRA1141" s="351"/>
      <c r="LRB1141" s="351"/>
      <c r="LRC1141" s="351"/>
      <c r="LRD1141" s="351"/>
      <c r="LRE1141" s="351"/>
      <c r="LRF1141" s="351"/>
      <c r="LRG1141" s="351"/>
      <c r="LRH1141" s="351"/>
      <c r="LRI1141" s="351"/>
      <c r="LRJ1141" s="351"/>
      <c r="LRK1141" s="351"/>
      <c r="LRL1141" s="351"/>
      <c r="LRM1141" s="351"/>
      <c r="LRN1141" s="351"/>
      <c r="LRO1141" s="351"/>
      <c r="LRP1141" s="351"/>
      <c r="LRQ1141" s="351"/>
      <c r="LRR1141" s="351"/>
      <c r="LRS1141" s="351"/>
      <c r="LRT1141" s="351"/>
      <c r="LRU1141" s="351"/>
      <c r="LRV1141" s="351"/>
      <c r="LRW1141" s="351"/>
      <c r="LRX1141" s="351"/>
      <c r="LRY1141" s="351"/>
      <c r="LRZ1141" s="351"/>
      <c r="LSA1141" s="351"/>
      <c r="LSB1141" s="351"/>
      <c r="LSC1141" s="351"/>
      <c r="LSD1141" s="351"/>
      <c r="LSE1141" s="351"/>
      <c r="LSF1141" s="351"/>
      <c r="LSG1141" s="351"/>
      <c r="LSH1141" s="351"/>
      <c r="LSI1141" s="351"/>
      <c r="LSJ1141" s="351"/>
      <c r="LSK1141" s="351"/>
      <c r="LSL1141" s="351"/>
      <c r="LSM1141" s="351"/>
      <c r="LSN1141" s="351"/>
      <c r="LSO1141" s="351"/>
      <c r="LSP1141" s="351"/>
      <c r="LSQ1141" s="351"/>
      <c r="LSR1141" s="351"/>
      <c r="LSS1141" s="351"/>
      <c r="LST1141" s="351"/>
      <c r="LSU1141" s="351"/>
      <c r="LSV1141" s="351"/>
      <c r="LSW1141" s="351"/>
      <c r="LSX1141" s="351"/>
      <c r="LSY1141" s="351"/>
      <c r="LSZ1141" s="351"/>
      <c r="LTA1141" s="351"/>
      <c r="LTB1141" s="351"/>
      <c r="LTC1141" s="351"/>
      <c r="LTD1141" s="351"/>
      <c r="LTE1141" s="351"/>
      <c r="LTF1141" s="351"/>
      <c r="LTG1141" s="351"/>
      <c r="LTH1141" s="351"/>
      <c r="LTI1141" s="351"/>
      <c r="LTJ1141" s="351"/>
      <c r="LTK1141" s="351"/>
      <c r="LTL1141" s="351"/>
      <c r="LTM1141" s="351"/>
      <c r="LTN1141" s="351"/>
      <c r="LTO1141" s="351"/>
      <c r="LTP1141" s="351"/>
      <c r="LTQ1141" s="351"/>
      <c r="LTR1141" s="351"/>
      <c r="LTS1141" s="351"/>
      <c r="LTT1141" s="351"/>
      <c r="LTU1141" s="351"/>
      <c r="LTV1141" s="351"/>
      <c r="LTW1141" s="351"/>
      <c r="LTX1141" s="351"/>
      <c r="LTY1141" s="351"/>
      <c r="LTZ1141" s="351"/>
      <c r="LUA1141" s="351"/>
      <c r="LUB1141" s="351"/>
      <c r="LUC1141" s="351"/>
      <c r="LUD1141" s="351"/>
      <c r="LUE1141" s="351"/>
      <c r="LUF1141" s="351"/>
      <c r="LUG1141" s="351"/>
      <c r="LUH1141" s="351"/>
      <c r="LUI1141" s="351"/>
      <c r="LUJ1141" s="351"/>
      <c r="LUK1141" s="351"/>
      <c r="LUL1141" s="351"/>
      <c r="LUM1141" s="351"/>
      <c r="LUN1141" s="351"/>
      <c r="LUO1141" s="351"/>
      <c r="LUP1141" s="351"/>
      <c r="LUQ1141" s="351"/>
      <c r="LUR1141" s="351"/>
      <c r="LUS1141" s="351"/>
      <c r="LUT1141" s="351"/>
      <c r="LUU1141" s="351"/>
      <c r="LUV1141" s="351"/>
      <c r="LUW1141" s="351"/>
      <c r="LUX1141" s="351"/>
      <c r="LUY1141" s="351"/>
      <c r="LUZ1141" s="351"/>
      <c r="LVA1141" s="351"/>
      <c r="LVB1141" s="351"/>
      <c r="LVC1141" s="351"/>
      <c r="LVD1141" s="351"/>
      <c r="LVE1141" s="351"/>
      <c r="LVF1141" s="351"/>
      <c r="LVG1141" s="351"/>
      <c r="LVH1141" s="351"/>
      <c r="LVI1141" s="351"/>
      <c r="LVJ1141" s="351"/>
      <c r="LVK1141" s="351"/>
      <c r="LVL1141" s="351"/>
      <c r="LVM1141" s="351"/>
      <c r="LVN1141" s="351"/>
      <c r="LVO1141" s="351"/>
      <c r="LVP1141" s="351"/>
      <c r="LVQ1141" s="351"/>
      <c r="LVR1141" s="351"/>
      <c r="LVS1141" s="351"/>
      <c r="LVT1141" s="351"/>
      <c r="LVU1141" s="351"/>
      <c r="LVV1141" s="351"/>
      <c r="LVW1141" s="351"/>
      <c r="LVX1141" s="351"/>
      <c r="LVY1141" s="351"/>
      <c r="LVZ1141" s="351"/>
      <c r="LWA1141" s="351"/>
      <c r="LWB1141" s="351"/>
      <c r="LWC1141" s="351"/>
      <c r="LWD1141" s="351"/>
      <c r="LWE1141" s="351"/>
      <c r="LWF1141" s="351"/>
      <c r="LWG1141" s="351"/>
      <c r="LWH1141" s="351"/>
      <c r="LWI1141" s="351"/>
      <c r="LWJ1141" s="351"/>
      <c r="LWK1141" s="351"/>
      <c r="LWL1141" s="351"/>
      <c r="LWM1141" s="351"/>
      <c r="LWN1141" s="351"/>
      <c r="LWO1141" s="351"/>
      <c r="LWP1141" s="351"/>
      <c r="LWQ1141" s="351"/>
      <c r="LWR1141" s="351"/>
      <c r="LWS1141" s="351"/>
      <c r="LWT1141" s="351"/>
      <c r="LWU1141" s="351"/>
      <c r="LWV1141" s="351"/>
      <c r="LWW1141" s="351"/>
      <c r="LWX1141" s="351"/>
      <c r="LWY1141" s="351"/>
      <c r="LWZ1141" s="351"/>
      <c r="LXA1141" s="351"/>
      <c r="LXB1141" s="351"/>
      <c r="LXC1141" s="351"/>
      <c r="LXD1141" s="351"/>
      <c r="LXE1141" s="351"/>
      <c r="LXF1141" s="351"/>
      <c r="LXG1141" s="351"/>
      <c r="LXH1141" s="351"/>
      <c r="LXI1141" s="351"/>
      <c r="LXJ1141" s="351"/>
      <c r="LXK1141" s="351"/>
      <c r="LXL1141" s="351"/>
      <c r="LXM1141" s="351"/>
      <c r="LXN1141" s="351"/>
      <c r="LXO1141" s="351"/>
      <c r="LXP1141" s="351"/>
      <c r="LXQ1141" s="351"/>
      <c r="LXR1141" s="351"/>
      <c r="LXS1141" s="351"/>
      <c r="LXT1141" s="351"/>
      <c r="LXU1141" s="351"/>
      <c r="LXV1141" s="351"/>
      <c r="LXW1141" s="351"/>
      <c r="LXX1141" s="351"/>
      <c r="LXY1141" s="351"/>
      <c r="LXZ1141" s="351"/>
      <c r="LYA1141" s="351"/>
      <c r="LYB1141" s="351"/>
      <c r="LYC1141" s="351"/>
      <c r="LYD1141" s="351"/>
      <c r="LYE1141" s="351"/>
      <c r="LYF1141" s="351"/>
      <c r="LYG1141" s="351"/>
      <c r="LYH1141" s="351"/>
      <c r="LYI1141" s="351"/>
      <c r="LYJ1141" s="351"/>
      <c r="LYK1141" s="351"/>
      <c r="LYL1141" s="351"/>
      <c r="LYM1141" s="351"/>
      <c r="LYN1141" s="351"/>
      <c r="LYO1141" s="351"/>
      <c r="LYP1141" s="351"/>
      <c r="LYQ1141" s="351"/>
      <c r="LYR1141" s="351"/>
      <c r="LYS1141" s="351"/>
      <c r="LYT1141" s="351"/>
      <c r="LYU1141" s="351"/>
      <c r="LYV1141" s="351"/>
      <c r="LYW1141" s="351"/>
      <c r="LYX1141" s="351"/>
      <c r="LYY1141" s="351"/>
      <c r="LYZ1141" s="351"/>
      <c r="LZA1141" s="351"/>
      <c r="LZB1141" s="351"/>
      <c r="LZC1141" s="351"/>
      <c r="LZD1141" s="351"/>
      <c r="LZE1141" s="351"/>
      <c r="LZF1141" s="351"/>
      <c r="LZG1141" s="351"/>
      <c r="LZH1141" s="351"/>
      <c r="LZI1141" s="351"/>
      <c r="LZJ1141" s="351"/>
      <c r="LZK1141" s="351"/>
      <c r="LZL1141" s="351"/>
      <c r="LZM1141" s="351"/>
      <c r="LZN1141" s="351"/>
      <c r="LZO1141" s="351"/>
      <c r="LZP1141" s="351"/>
      <c r="LZQ1141" s="351"/>
      <c r="LZR1141" s="351"/>
      <c r="LZS1141" s="351"/>
      <c r="LZT1141" s="351"/>
      <c r="LZU1141" s="351"/>
      <c r="LZV1141" s="351"/>
      <c r="LZW1141" s="351"/>
      <c r="LZX1141" s="351"/>
      <c r="LZY1141" s="351"/>
      <c r="LZZ1141" s="351"/>
      <c r="MAA1141" s="351"/>
      <c r="MAB1141" s="351"/>
      <c r="MAC1141" s="351"/>
      <c r="MAD1141" s="351"/>
      <c r="MAE1141" s="351"/>
      <c r="MAF1141" s="351"/>
      <c r="MAG1141" s="351"/>
      <c r="MAH1141" s="351"/>
      <c r="MAI1141" s="351"/>
      <c r="MAJ1141" s="351"/>
      <c r="MAK1141" s="351"/>
      <c r="MAL1141" s="351"/>
      <c r="MAM1141" s="351"/>
      <c r="MAN1141" s="351"/>
      <c r="MAO1141" s="351"/>
      <c r="MAP1141" s="351"/>
      <c r="MAQ1141" s="351"/>
      <c r="MAR1141" s="351"/>
      <c r="MAS1141" s="351"/>
      <c r="MAT1141" s="351"/>
      <c r="MAU1141" s="351"/>
      <c r="MAV1141" s="351"/>
      <c r="MAW1141" s="351"/>
      <c r="MAX1141" s="351"/>
      <c r="MAY1141" s="351"/>
      <c r="MAZ1141" s="351"/>
      <c r="MBA1141" s="351"/>
      <c r="MBB1141" s="351"/>
      <c r="MBC1141" s="351"/>
      <c r="MBD1141" s="351"/>
      <c r="MBE1141" s="351"/>
      <c r="MBF1141" s="351"/>
      <c r="MBG1141" s="351"/>
      <c r="MBH1141" s="351"/>
      <c r="MBI1141" s="351"/>
      <c r="MBJ1141" s="351"/>
      <c r="MBK1141" s="351"/>
      <c r="MBL1141" s="351"/>
      <c r="MBM1141" s="351"/>
      <c r="MBN1141" s="351"/>
      <c r="MBO1141" s="351"/>
      <c r="MBP1141" s="351"/>
      <c r="MBQ1141" s="351"/>
      <c r="MBR1141" s="351"/>
      <c r="MBS1141" s="351"/>
      <c r="MBT1141" s="351"/>
      <c r="MBU1141" s="351"/>
      <c r="MBV1141" s="351"/>
      <c r="MBW1141" s="351"/>
      <c r="MBX1141" s="351"/>
      <c r="MBY1141" s="351"/>
      <c r="MBZ1141" s="351"/>
      <c r="MCA1141" s="351"/>
      <c r="MCB1141" s="351"/>
      <c r="MCC1141" s="351"/>
      <c r="MCD1141" s="351"/>
      <c r="MCE1141" s="351"/>
      <c r="MCF1141" s="351"/>
      <c r="MCG1141" s="351"/>
      <c r="MCH1141" s="351"/>
      <c r="MCI1141" s="351"/>
      <c r="MCJ1141" s="351"/>
      <c r="MCK1141" s="351"/>
      <c r="MCL1141" s="351"/>
      <c r="MCM1141" s="351"/>
      <c r="MCN1141" s="351"/>
      <c r="MCO1141" s="351"/>
      <c r="MCP1141" s="351"/>
      <c r="MCQ1141" s="351"/>
      <c r="MCR1141" s="351"/>
      <c r="MCS1141" s="351"/>
      <c r="MCT1141" s="351"/>
      <c r="MCU1141" s="351"/>
      <c r="MCV1141" s="351"/>
      <c r="MCW1141" s="351"/>
      <c r="MCX1141" s="351"/>
      <c r="MCY1141" s="351"/>
      <c r="MCZ1141" s="351"/>
      <c r="MDA1141" s="351"/>
      <c r="MDB1141" s="351"/>
      <c r="MDC1141" s="351"/>
      <c r="MDD1141" s="351"/>
      <c r="MDE1141" s="351"/>
      <c r="MDF1141" s="351"/>
      <c r="MDG1141" s="351"/>
      <c r="MDH1141" s="351"/>
      <c r="MDI1141" s="351"/>
      <c r="MDJ1141" s="351"/>
      <c r="MDK1141" s="351"/>
      <c r="MDL1141" s="351"/>
      <c r="MDM1141" s="351"/>
      <c r="MDN1141" s="351"/>
      <c r="MDO1141" s="351"/>
      <c r="MDP1141" s="351"/>
      <c r="MDQ1141" s="351"/>
      <c r="MDR1141" s="351"/>
      <c r="MDS1141" s="351"/>
      <c r="MDT1141" s="351"/>
      <c r="MDU1141" s="351"/>
      <c r="MDV1141" s="351"/>
      <c r="MDW1141" s="351"/>
      <c r="MDX1141" s="351"/>
      <c r="MDY1141" s="351"/>
      <c r="MDZ1141" s="351"/>
      <c r="MEA1141" s="351"/>
      <c r="MEB1141" s="351"/>
      <c r="MEC1141" s="351"/>
      <c r="MED1141" s="351"/>
      <c r="MEE1141" s="351"/>
      <c r="MEF1141" s="351"/>
      <c r="MEG1141" s="351"/>
      <c r="MEH1141" s="351"/>
      <c r="MEI1141" s="351"/>
      <c r="MEJ1141" s="351"/>
      <c r="MEK1141" s="351"/>
      <c r="MEL1141" s="351"/>
      <c r="MEM1141" s="351"/>
      <c r="MEN1141" s="351"/>
      <c r="MEO1141" s="351"/>
      <c r="MEP1141" s="351"/>
      <c r="MEQ1141" s="351"/>
      <c r="MER1141" s="351"/>
      <c r="MES1141" s="351"/>
      <c r="MET1141" s="351"/>
      <c r="MEU1141" s="351"/>
      <c r="MEV1141" s="351"/>
      <c r="MEW1141" s="351"/>
      <c r="MEX1141" s="351"/>
      <c r="MEY1141" s="351"/>
      <c r="MEZ1141" s="351"/>
      <c r="MFA1141" s="351"/>
      <c r="MFB1141" s="351"/>
      <c r="MFC1141" s="351"/>
      <c r="MFD1141" s="351"/>
      <c r="MFE1141" s="351"/>
      <c r="MFF1141" s="351"/>
      <c r="MFG1141" s="351"/>
      <c r="MFH1141" s="351"/>
      <c r="MFI1141" s="351"/>
      <c r="MFJ1141" s="351"/>
      <c r="MFK1141" s="351"/>
      <c r="MFL1141" s="351"/>
      <c r="MFM1141" s="351"/>
      <c r="MFN1141" s="351"/>
      <c r="MFO1141" s="351"/>
      <c r="MFP1141" s="351"/>
      <c r="MFQ1141" s="351"/>
      <c r="MFR1141" s="351"/>
      <c r="MFS1141" s="351"/>
      <c r="MFT1141" s="351"/>
      <c r="MFU1141" s="351"/>
      <c r="MFV1141" s="351"/>
      <c r="MFW1141" s="351"/>
      <c r="MFX1141" s="351"/>
      <c r="MFY1141" s="351"/>
      <c r="MFZ1141" s="351"/>
      <c r="MGA1141" s="351"/>
      <c r="MGB1141" s="351"/>
      <c r="MGC1141" s="351"/>
      <c r="MGD1141" s="351"/>
      <c r="MGE1141" s="351"/>
      <c r="MGF1141" s="351"/>
      <c r="MGG1141" s="351"/>
      <c r="MGH1141" s="351"/>
      <c r="MGI1141" s="351"/>
      <c r="MGJ1141" s="351"/>
      <c r="MGK1141" s="351"/>
      <c r="MGL1141" s="351"/>
      <c r="MGM1141" s="351"/>
      <c r="MGN1141" s="351"/>
      <c r="MGO1141" s="351"/>
      <c r="MGP1141" s="351"/>
      <c r="MGQ1141" s="351"/>
      <c r="MGR1141" s="351"/>
      <c r="MGS1141" s="351"/>
      <c r="MGT1141" s="351"/>
      <c r="MGU1141" s="351"/>
      <c r="MGV1141" s="351"/>
      <c r="MGW1141" s="351"/>
      <c r="MGX1141" s="351"/>
      <c r="MGY1141" s="351"/>
      <c r="MGZ1141" s="351"/>
      <c r="MHA1141" s="351"/>
      <c r="MHB1141" s="351"/>
      <c r="MHC1141" s="351"/>
      <c r="MHD1141" s="351"/>
      <c r="MHE1141" s="351"/>
      <c r="MHF1141" s="351"/>
      <c r="MHG1141" s="351"/>
      <c r="MHH1141" s="351"/>
      <c r="MHI1141" s="351"/>
      <c r="MHJ1141" s="351"/>
      <c r="MHK1141" s="351"/>
      <c r="MHL1141" s="351"/>
      <c r="MHM1141" s="351"/>
      <c r="MHN1141" s="351"/>
      <c r="MHO1141" s="351"/>
      <c r="MHP1141" s="351"/>
      <c r="MHQ1141" s="351"/>
      <c r="MHR1141" s="351"/>
      <c r="MHS1141" s="351"/>
      <c r="MHT1141" s="351"/>
      <c r="MHU1141" s="351"/>
      <c r="MHV1141" s="351"/>
      <c r="MHW1141" s="351"/>
      <c r="MHX1141" s="351"/>
      <c r="MHY1141" s="351"/>
      <c r="MHZ1141" s="351"/>
      <c r="MIA1141" s="351"/>
      <c r="MIB1141" s="351"/>
      <c r="MIC1141" s="351"/>
      <c r="MID1141" s="351"/>
      <c r="MIE1141" s="351"/>
      <c r="MIF1141" s="351"/>
      <c r="MIG1141" s="351"/>
      <c r="MIH1141" s="351"/>
      <c r="MII1141" s="351"/>
      <c r="MIJ1141" s="351"/>
      <c r="MIK1141" s="351"/>
      <c r="MIL1141" s="351"/>
      <c r="MIM1141" s="351"/>
      <c r="MIN1141" s="351"/>
      <c r="MIO1141" s="351"/>
      <c r="MIP1141" s="351"/>
      <c r="MIQ1141" s="351"/>
      <c r="MIR1141" s="351"/>
      <c r="MIS1141" s="351"/>
      <c r="MIT1141" s="351"/>
      <c r="MIU1141" s="351"/>
      <c r="MIV1141" s="351"/>
      <c r="MIW1141" s="351"/>
      <c r="MIX1141" s="351"/>
      <c r="MIY1141" s="351"/>
      <c r="MIZ1141" s="351"/>
      <c r="MJA1141" s="351"/>
      <c r="MJB1141" s="351"/>
      <c r="MJC1141" s="351"/>
      <c r="MJD1141" s="351"/>
      <c r="MJE1141" s="351"/>
      <c r="MJF1141" s="351"/>
      <c r="MJG1141" s="351"/>
      <c r="MJH1141" s="351"/>
      <c r="MJI1141" s="351"/>
      <c r="MJJ1141" s="351"/>
      <c r="MJK1141" s="351"/>
      <c r="MJL1141" s="351"/>
      <c r="MJM1141" s="351"/>
      <c r="MJN1141" s="351"/>
      <c r="MJO1141" s="351"/>
      <c r="MJP1141" s="351"/>
      <c r="MJQ1141" s="351"/>
      <c r="MJR1141" s="351"/>
      <c r="MJS1141" s="351"/>
      <c r="MJT1141" s="351"/>
      <c r="MJU1141" s="351"/>
      <c r="MJV1141" s="351"/>
      <c r="MJW1141" s="351"/>
      <c r="MJX1141" s="351"/>
      <c r="MJY1141" s="351"/>
      <c r="MJZ1141" s="351"/>
      <c r="MKA1141" s="351"/>
      <c r="MKB1141" s="351"/>
      <c r="MKC1141" s="351"/>
      <c r="MKD1141" s="351"/>
      <c r="MKE1141" s="351"/>
      <c r="MKF1141" s="351"/>
      <c r="MKG1141" s="351"/>
      <c r="MKH1141" s="351"/>
      <c r="MKI1141" s="351"/>
      <c r="MKJ1141" s="351"/>
      <c r="MKK1141" s="351"/>
      <c r="MKL1141" s="351"/>
      <c r="MKM1141" s="351"/>
      <c r="MKN1141" s="351"/>
      <c r="MKO1141" s="351"/>
      <c r="MKP1141" s="351"/>
      <c r="MKQ1141" s="351"/>
      <c r="MKR1141" s="351"/>
      <c r="MKS1141" s="351"/>
      <c r="MKT1141" s="351"/>
      <c r="MKU1141" s="351"/>
      <c r="MKV1141" s="351"/>
      <c r="MKW1141" s="351"/>
      <c r="MKX1141" s="351"/>
      <c r="MKY1141" s="351"/>
      <c r="MKZ1141" s="351"/>
      <c r="MLA1141" s="351"/>
      <c r="MLB1141" s="351"/>
      <c r="MLC1141" s="351"/>
      <c r="MLD1141" s="351"/>
      <c r="MLE1141" s="351"/>
      <c r="MLF1141" s="351"/>
      <c r="MLG1141" s="351"/>
      <c r="MLH1141" s="351"/>
      <c r="MLI1141" s="351"/>
      <c r="MLJ1141" s="351"/>
      <c r="MLK1141" s="351"/>
      <c r="MLL1141" s="351"/>
      <c r="MLM1141" s="351"/>
      <c r="MLN1141" s="351"/>
      <c r="MLO1141" s="351"/>
      <c r="MLP1141" s="351"/>
      <c r="MLQ1141" s="351"/>
      <c r="MLR1141" s="351"/>
      <c r="MLS1141" s="351"/>
      <c r="MLT1141" s="351"/>
      <c r="MLU1141" s="351"/>
      <c r="MLV1141" s="351"/>
      <c r="MLW1141" s="351"/>
      <c r="MLX1141" s="351"/>
      <c r="MLY1141" s="351"/>
      <c r="MLZ1141" s="351"/>
      <c r="MMA1141" s="351"/>
      <c r="MMB1141" s="351"/>
      <c r="MMC1141" s="351"/>
      <c r="MMD1141" s="351"/>
      <c r="MME1141" s="351"/>
      <c r="MMF1141" s="351"/>
      <c r="MMG1141" s="351"/>
      <c r="MMH1141" s="351"/>
      <c r="MMI1141" s="351"/>
      <c r="MMJ1141" s="351"/>
      <c r="MMK1141" s="351"/>
      <c r="MML1141" s="351"/>
      <c r="MMM1141" s="351"/>
      <c r="MMN1141" s="351"/>
      <c r="MMO1141" s="351"/>
      <c r="MMP1141" s="351"/>
      <c r="MMQ1141" s="351"/>
      <c r="MMR1141" s="351"/>
      <c r="MMS1141" s="351"/>
      <c r="MMT1141" s="351"/>
      <c r="MMU1141" s="351"/>
      <c r="MMV1141" s="351"/>
      <c r="MMW1141" s="351"/>
      <c r="MMX1141" s="351"/>
      <c r="MMY1141" s="351"/>
      <c r="MMZ1141" s="351"/>
      <c r="MNA1141" s="351"/>
      <c r="MNB1141" s="351"/>
      <c r="MNC1141" s="351"/>
      <c r="MND1141" s="351"/>
      <c r="MNE1141" s="351"/>
      <c r="MNF1141" s="351"/>
      <c r="MNG1141" s="351"/>
      <c r="MNH1141" s="351"/>
      <c r="MNI1141" s="351"/>
      <c r="MNJ1141" s="351"/>
      <c r="MNK1141" s="351"/>
      <c r="MNL1141" s="351"/>
      <c r="MNM1141" s="351"/>
      <c r="MNN1141" s="351"/>
      <c r="MNO1141" s="351"/>
      <c r="MNP1141" s="351"/>
      <c r="MNQ1141" s="351"/>
      <c r="MNR1141" s="351"/>
      <c r="MNS1141" s="351"/>
      <c r="MNT1141" s="351"/>
      <c r="MNU1141" s="351"/>
      <c r="MNV1141" s="351"/>
      <c r="MNW1141" s="351"/>
      <c r="MNX1141" s="351"/>
      <c r="MNY1141" s="351"/>
      <c r="MNZ1141" s="351"/>
      <c r="MOA1141" s="351"/>
      <c r="MOB1141" s="351"/>
      <c r="MOC1141" s="351"/>
      <c r="MOD1141" s="351"/>
      <c r="MOE1141" s="351"/>
      <c r="MOF1141" s="351"/>
      <c r="MOG1141" s="351"/>
      <c r="MOH1141" s="351"/>
      <c r="MOI1141" s="351"/>
      <c r="MOJ1141" s="351"/>
      <c r="MOK1141" s="351"/>
      <c r="MOL1141" s="351"/>
      <c r="MOM1141" s="351"/>
      <c r="MON1141" s="351"/>
      <c r="MOO1141" s="351"/>
      <c r="MOP1141" s="351"/>
      <c r="MOQ1141" s="351"/>
      <c r="MOR1141" s="351"/>
      <c r="MOS1141" s="351"/>
      <c r="MOT1141" s="351"/>
      <c r="MOU1141" s="351"/>
      <c r="MOV1141" s="351"/>
      <c r="MOW1141" s="351"/>
      <c r="MOX1141" s="351"/>
      <c r="MOY1141" s="351"/>
      <c r="MOZ1141" s="351"/>
      <c r="MPA1141" s="351"/>
      <c r="MPB1141" s="351"/>
      <c r="MPC1141" s="351"/>
      <c r="MPD1141" s="351"/>
      <c r="MPE1141" s="351"/>
      <c r="MPF1141" s="351"/>
      <c r="MPG1141" s="351"/>
      <c r="MPH1141" s="351"/>
      <c r="MPI1141" s="351"/>
      <c r="MPJ1141" s="351"/>
      <c r="MPK1141" s="351"/>
      <c r="MPL1141" s="351"/>
      <c r="MPM1141" s="351"/>
      <c r="MPN1141" s="351"/>
      <c r="MPO1141" s="351"/>
      <c r="MPP1141" s="351"/>
      <c r="MPQ1141" s="351"/>
      <c r="MPR1141" s="351"/>
      <c r="MPS1141" s="351"/>
      <c r="MPT1141" s="351"/>
      <c r="MPU1141" s="351"/>
      <c r="MPV1141" s="351"/>
      <c r="MPW1141" s="351"/>
      <c r="MPX1141" s="351"/>
      <c r="MPY1141" s="351"/>
      <c r="MPZ1141" s="351"/>
      <c r="MQA1141" s="351"/>
      <c r="MQB1141" s="351"/>
      <c r="MQC1141" s="351"/>
      <c r="MQD1141" s="351"/>
      <c r="MQE1141" s="351"/>
      <c r="MQF1141" s="351"/>
      <c r="MQG1141" s="351"/>
      <c r="MQH1141" s="351"/>
      <c r="MQI1141" s="351"/>
      <c r="MQJ1141" s="351"/>
      <c r="MQK1141" s="351"/>
      <c r="MQL1141" s="351"/>
      <c r="MQM1141" s="351"/>
      <c r="MQN1141" s="351"/>
      <c r="MQO1141" s="351"/>
      <c r="MQP1141" s="351"/>
      <c r="MQQ1141" s="351"/>
      <c r="MQR1141" s="351"/>
      <c r="MQS1141" s="351"/>
      <c r="MQT1141" s="351"/>
      <c r="MQU1141" s="351"/>
      <c r="MQV1141" s="351"/>
      <c r="MQW1141" s="351"/>
      <c r="MQX1141" s="351"/>
      <c r="MQY1141" s="351"/>
      <c r="MQZ1141" s="351"/>
      <c r="MRA1141" s="351"/>
      <c r="MRB1141" s="351"/>
      <c r="MRC1141" s="351"/>
      <c r="MRD1141" s="351"/>
      <c r="MRE1141" s="351"/>
      <c r="MRF1141" s="351"/>
      <c r="MRG1141" s="351"/>
      <c r="MRH1141" s="351"/>
      <c r="MRI1141" s="351"/>
      <c r="MRJ1141" s="351"/>
      <c r="MRK1141" s="351"/>
      <c r="MRL1141" s="351"/>
      <c r="MRM1141" s="351"/>
      <c r="MRN1141" s="351"/>
      <c r="MRO1141" s="351"/>
      <c r="MRP1141" s="351"/>
      <c r="MRQ1141" s="351"/>
      <c r="MRR1141" s="351"/>
      <c r="MRS1141" s="351"/>
      <c r="MRT1141" s="351"/>
      <c r="MRU1141" s="351"/>
      <c r="MRV1141" s="351"/>
      <c r="MRW1141" s="351"/>
      <c r="MRX1141" s="351"/>
      <c r="MRY1141" s="351"/>
      <c r="MRZ1141" s="351"/>
      <c r="MSA1141" s="351"/>
      <c r="MSB1141" s="351"/>
      <c r="MSC1141" s="351"/>
      <c r="MSD1141" s="351"/>
      <c r="MSE1141" s="351"/>
      <c r="MSF1141" s="351"/>
      <c r="MSG1141" s="351"/>
      <c r="MSH1141" s="351"/>
      <c r="MSI1141" s="351"/>
      <c r="MSJ1141" s="351"/>
      <c r="MSK1141" s="351"/>
      <c r="MSL1141" s="351"/>
      <c r="MSM1141" s="351"/>
      <c r="MSN1141" s="351"/>
      <c r="MSO1141" s="351"/>
      <c r="MSP1141" s="351"/>
      <c r="MSQ1141" s="351"/>
      <c r="MSR1141" s="351"/>
      <c r="MSS1141" s="351"/>
      <c r="MST1141" s="351"/>
      <c r="MSU1141" s="351"/>
      <c r="MSV1141" s="351"/>
      <c r="MSW1141" s="351"/>
      <c r="MSX1141" s="351"/>
      <c r="MSY1141" s="351"/>
      <c r="MSZ1141" s="351"/>
      <c r="MTA1141" s="351"/>
      <c r="MTB1141" s="351"/>
      <c r="MTC1141" s="351"/>
      <c r="MTD1141" s="351"/>
      <c r="MTE1141" s="351"/>
      <c r="MTF1141" s="351"/>
      <c r="MTG1141" s="351"/>
      <c r="MTH1141" s="351"/>
      <c r="MTI1141" s="351"/>
      <c r="MTJ1141" s="351"/>
      <c r="MTK1141" s="351"/>
      <c r="MTL1141" s="351"/>
      <c r="MTM1141" s="351"/>
      <c r="MTN1141" s="351"/>
      <c r="MTO1141" s="351"/>
      <c r="MTP1141" s="351"/>
      <c r="MTQ1141" s="351"/>
      <c r="MTR1141" s="351"/>
      <c r="MTS1141" s="351"/>
      <c r="MTT1141" s="351"/>
      <c r="MTU1141" s="351"/>
      <c r="MTV1141" s="351"/>
      <c r="MTW1141" s="351"/>
      <c r="MTX1141" s="351"/>
      <c r="MTY1141" s="351"/>
      <c r="MTZ1141" s="351"/>
      <c r="MUA1141" s="351"/>
      <c r="MUB1141" s="351"/>
      <c r="MUC1141" s="351"/>
      <c r="MUD1141" s="351"/>
      <c r="MUE1141" s="351"/>
      <c r="MUF1141" s="351"/>
      <c r="MUG1141" s="351"/>
      <c r="MUH1141" s="351"/>
      <c r="MUI1141" s="351"/>
      <c r="MUJ1141" s="351"/>
      <c r="MUK1141" s="351"/>
      <c r="MUL1141" s="351"/>
      <c r="MUM1141" s="351"/>
      <c r="MUN1141" s="351"/>
      <c r="MUO1141" s="351"/>
      <c r="MUP1141" s="351"/>
      <c r="MUQ1141" s="351"/>
      <c r="MUR1141" s="351"/>
      <c r="MUS1141" s="351"/>
      <c r="MUT1141" s="351"/>
      <c r="MUU1141" s="351"/>
      <c r="MUV1141" s="351"/>
      <c r="MUW1141" s="351"/>
      <c r="MUX1141" s="351"/>
      <c r="MUY1141" s="351"/>
      <c r="MUZ1141" s="351"/>
      <c r="MVA1141" s="351"/>
      <c r="MVB1141" s="351"/>
      <c r="MVC1141" s="351"/>
      <c r="MVD1141" s="351"/>
      <c r="MVE1141" s="351"/>
      <c r="MVF1141" s="351"/>
      <c r="MVG1141" s="351"/>
      <c r="MVH1141" s="351"/>
      <c r="MVI1141" s="351"/>
      <c r="MVJ1141" s="351"/>
      <c r="MVK1141" s="351"/>
      <c r="MVL1141" s="351"/>
      <c r="MVM1141" s="351"/>
      <c r="MVN1141" s="351"/>
      <c r="MVO1141" s="351"/>
      <c r="MVP1141" s="351"/>
      <c r="MVQ1141" s="351"/>
      <c r="MVR1141" s="351"/>
      <c r="MVS1141" s="351"/>
      <c r="MVT1141" s="351"/>
      <c r="MVU1141" s="351"/>
      <c r="MVV1141" s="351"/>
      <c r="MVW1141" s="351"/>
      <c r="MVX1141" s="351"/>
      <c r="MVY1141" s="351"/>
      <c r="MVZ1141" s="351"/>
      <c r="MWA1141" s="351"/>
      <c r="MWB1141" s="351"/>
      <c r="MWC1141" s="351"/>
      <c r="MWD1141" s="351"/>
      <c r="MWE1141" s="351"/>
      <c r="MWF1141" s="351"/>
      <c r="MWG1141" s="351"/>
      <c r="MWH1141" s="351"/>
      <c r="MWI1141" s="351"/>
      <c r="MWJ1141" s="351"/>
      <c r="MWK1141" s="351"/>
      <c r="MWL1141" s="351"/>
      <c r="MWM1141" s="351"/>
      <c r="MWN1141" s="351"/>
      <c r="MWO1141" s="351"/>
      <c r="MWP1141" s="351"/>
      <c r="MWQ1141" s="351"/>
      <c r="MWR1141" s="351"/>
      <c r="MWS1141" s="351"/>
      <c r="MWT1141" s="351"/>
      <c r="MWU1141" s="351"/>
      <c r="MWV1141" s="351"/>
      <c r="MWW1141" s="351"/>
      <c r="MWX1141" s="351"/>
      <c r="MWY1141" s="351"/>
      <c r="MWZ1141" s="351"/>
      <c r="MXA1141" s="351"/>
      <c r="MXB1141" s="351"/>
      <c r="MXC1141" s="351"/>
      <c r="MXD1141" s="351"/>
      <c r="MXE1141" s="351"/>
      <c r="MXF1141" s="351"/>
      <c r="MXG1141" s="351"/>
      <c r="MXH1141" s="351"/>
      <c r="MXI1141" s="351"/>
      <c r="MXJ1141" s="351"/>
      <c r="MXK1141" s="351"/>
      <c r="MXL1141" s="351"/>
      <c r="MXM1141" s="351"/>
      <c r="MXN1141" s="351"/>
      <c r="MXO1141" s="351"/>
      <c r="MXP1141" s="351"/>
      <c r="MXQ1141" s="351"/>
      <c r="MXR1141" s="351"/>
      <c r="MXS1141" s="351"/>
      <c r="MXT1141" s="351"/>
      <c r="MXU1141" s="351"/>
      <c r="MXV1141" s="351"/>
      <c r="MXW1141" s="351"/>
      <c r="MXX1141" s="351"/>
      <c r="MXY1141" s="351"/>
      <c r="MXZ1141" s="351"/>
      <c r="MYA1141" s="351"/>
      <c r="MYB1141" s="351"/>
      <c r="MYC1141" s="351"/>
      <c r="MYD1141" s="351"/>
      <c r="MYE1141" s="351"/>
      <c r="MYF1141" s="351"/>
      <c r="MYG1141" s="351"/>
      <c r="MYH1141" s="351"/>
      <c r="MYI1141" s="351"/>
      <c r="MYJ1141" s="351"/>
      <c r="MYK1141" s="351"/>
      <c r="MYL1141" s="351"/>
      <c r="MYM1141" s="351"/>
      <c r="MYN1141" s="351"/>
      <c r="MYO1141" s="351"/>
      <c r="MYP1141" s="351"/>
      <c r="MYQ1141" s="351"/>
      <c r="MYR1141" s="351"/>
      <c r="MYS1141" s="351"/>
      <c r="MYT1141" s="351"/>
      <c r="MYU1141" s="351"/>
      <c r="MYV1141" s="351"/>
      <c r="MYW1141" s="351"/>
      <c r="MYX1141" s="351"/>
      <c r="MYY1141" s="351"/>
      <c r="MYZ1141" s="351"/>
      <c r="MZA1141" s="351"/>
      <c r="MZB1141" s="351"/>
      <c r="MZC1141" s="351"/>
      <c r="MZD1141" s="351"/>
      <c r="MZE1141" s="351"/>
      <c r="MZF1141" s="351"/>
      <c r="MZG1141" s="351"/>
      <c r="MZH1141" s="351"/>
      <c r="MZI1141" s="351"/>
      <c r="MZJ1141" s="351"/>
      <c r="MZK1141" s="351"/>
      <c r="MZL1141" s="351"/>
      <c r="MZM1141" s="351"/>
      <c r="MZN1141" s="351"/>
      <c r="MZO1141" s="351"/>
      <c r="MZP1141" s="351"/>
      <c r="MZQ1141" s="351"/>
      <c r="MZR1141" s="351"/>
      <c r="MZS1141" s="351"/>
      <c r="MZT1141" s="351"/>
      <c r="MZU1141" s="351"/>
      <c r="MZV1141" s="351"/>
      <c r="MZW1141" s="351"/>
      <c r="MZX1141" s="351"/>
      <c r="MZY1141" s="351"/>
      <c r="MZZ1141" s="351"/>
      <c r="NAA1141" s="351"/>
      <c r="NAB1141" s="351"/>
      <c r="NAC1141" s="351"/>
      <c r="NAD1141" s="351"/>
      <c r="NAE1141" s="351"/>
      <c r="NAF1141" s="351"/>
      <c r="NAG1141" s="351"/>
      <c r="NAH1141" s="351"/>
      <c r="NAI1141" s="351"/>
      <c r="NAJ1141" s="351"/>
      <c r="NAK1141" s="351"/>
      <c r="NAL1141" s="351"/>
      <c r="NAM1141" s="351"/>
      <c r="NAN1141" s="351"/>
      <c r="NAO1141" s="351"/>
      <c r="NAP1141" s="351"/>
      <c r="NAQ1141" s="351"/>
      <c r="NAR1141" s="351"/>
      <c r="NAS1141" s="351"/>
      <c r="NAT1141" s="351"/>
      <c r="NAU1141" s="351"/>
      <c r="NAV1141" s="351"/>
      <c r="NAW1141" s="351"/>
      <c r="NAX1141" s="351"/>
      <c r="NAY1141" s="351"/>
      <c r="NAZ1141" s="351"/>
      <c r="NBA1141" s="351"/>
      <c r="NBB1141" s="351"/>
      <c r="NBC1141" s="351"/>
      <c r="NBD1141" s="351"/>
      <c r="NBE1141" s="351"/>
      <c r="NBF1141" s="351"/>
      <c r="NBG1141" s="351"/>
      <c r="NBH1141" s="351"/>
      <c r="NBI1141" s="351"/>
      <c r="NBJ1141" s="351"/>
      <c r="NBK1141" s="351"/>
      <c r="NBL1141" s="351"/>
      <c r="NBM1141" s="351"/>
      <c r="NBN1141" s="351"/>
      <c r="NBO1141" s="351"/>
      <c r="NBP1141" s="351"/>
      <c r="NBQ1141" s="351"/>
      <c r="NBR1141" s="351"/>
      <c r="NBS1141" s="351"/>
      <c r="NBT1141" s="351"/>
      <c r="NBU1141" s="351"/>
      <c r="NBV1141" s="351"/>
      <c r="NBW1141" s="351"/>
      <c r="NBX1141" s="351"/>
      <c r="NBY1141" s="351"/>
      <c r="NBZ1141" s="351"/>
      <c r="NCA1141" s="351"/>
      <c r="NCB1141" s="351"/>
      <c r="NCC1141" s="351"/>
      <c r="NCD1141" s="351"/>
      <c r="NCE1141" s="351"/>
      <c r="NCF1141" s="351"/>
      <c r="NCG1141" s="351"/>
      <c r="NCH1141" s="351"/>
      <c r="NCI1141" s="351"/>
      <c r="NCJ1141" s="351"/>
      <c r="NCK1141" s="351"/>
      <c r="NCL1141" s="351"/>
      <c r="NCM1141" s="351"/>
      <c r="NCN1141" s="351"/>
      <c r="NCO1141" s="351"/>
      <c r="NCP1141" s="351"/>
      <c r="NCQ1141" s="351"/>
      <c r="NCR1141" s="351"/>
      <c r="NCS1141" s="351"/>
      <c r="NCT1141" s="351"/>
      <c r="NCU1141" s="351"/>
      <c r="NCV1141" s="351"/>
      <c r="NCW1141" s="351"/>
      <c r="NCX1141" s="351"/>
      <c r="NCY1141" s="351"/>
      <c r="NCZ1141" s="351"/>
      <c r="NDA1141" s="351"/>
      <c r="NDB1141" s="351"/>
      <c r="NDC1141" s="351"/>
      <c r="NDD1141" s="351"/>
      <c r="NDE1141" s="351"/>
      <c r="NDF1141" s="351"/>
      <c r="NDG1141" s="351"/>
      <c r="NDH1141" s="351"/>
      <c r="NDI1141" s="351"/>
      <c r="NDJ1141" s="351"/>
      <c r="NDK1141" s="351"/>
      <c r="NDL1141" s="351"/>
      <c r="NDM1141" s="351"/>
      <c r="NDN1141" s="351"/>
      <c r="NDO1141" s="351"/>
      <c r="NDP1141" s="351"/>
      <c r="NDQ1141" s="351"/>
      <c r="NDR1141" s="351"/>
      <c r="NDS1141" s="351"/>
      <c r="NDT1141" s="351"/>
      <c r="NDU1141" s="351"/>
      <c r="NDV1141" s="351"/>
      <c r="NDW1141" s="351"/>
      <c r="NDX1141" s="351"/>
      <c r="NDY1141" s="351"/>
      <c r="NDZ1141" s="351"/>
      <c r="NEA1141" s="351"/>
      <c r="NEB1141" s="351"/>
      <c r="NEC1141" s="351"/>
      <c r="NED1141" s="351"/>
      <c r="NEE1141" s="351"/>
      <c r="NEF1141" s="351"/>
      <c r="NEG1141" s="351"/>
      <c r="NEH1141" s="351"/>
      <c r="NEI1141" s="351"/>
      <c r="NEJ1141" s="351"/>
      <c r="NEK1141" s="351"/>
      <c r="NEL1141" s="351"/>
      <c r="NEM1141" s="351"/>
      <c r="NEN1141" s="351"/>
      <c r="NEO1141" s="351"/>
      <c r="NEP1141" s="351"/>
      <c r="NEQ1141" s="351"/>
      <c r="NER1141" s="351"/>
      <c r="NES1141" s="351"/>
      <c r="NET1141" s="351"/>
      <c r="NEU1141" s="351"/>
      <c r="NEV1141" s="351"/>
      <c r="NEW1141" s="351"/>
      <c r="NEX1141" s="351"/>
      <c r="NEY1141" s="351"/>
      <c r="NEZ1141" s="351"/>
      <c r="NFA1141" s="351"/>
      <c r="NFB1141" s="351"/>
      <c r="NFC1141" s="351"/>
      <c r="NFD1141" s="351"/>
      <c r="NFE1141" s="351"/>
      <c r="NFF1141" s="351"/>
      <c r="NFG1141" s="351"/>
      <c r="NFH1141" s="351"/>
      <c r="NFI1141" s="351"/>
      <c r="NFJ1141" s="351"/>
      <c r="NFK1141" s="351"/>
      <c r="NFL1141" s="351"/>
      <c r="NFM1141" s="351"/>
      <c r="NFN1141" s="351"/>
      <c r="NFO1141" s="351"/>
      <c r="NFP1141" s="351"/>
      <c r="NFQ1141" s="351"/>
      <c r="NFR1141" s="351"/>
      <c r="NFS1141" s="351"/>
      <c r="NFT1141" s="351"/>
      <c r="NFU1141" s="351"/>
      <c r="NFV1141" s="351"/>
      <c r="NFW1141" s="351"/>
      <c r="NFX1141" s="351"/>
      <c r="NFY1141" s="351"/>
      <c r="NFZ1141" s="351"/>
    </row>
    <row r="1142" spans="1:9646" ht="45.75" customHeight="1">
      <c r="A1142" s="589">
        <f>1+A1141</f>
        <v>1141</v>
      </c>
      <c r="B1142" s="87" t="s">
        <v>10862</v>
      </c>
      <c r="C1142" s="70" t="s">
        <v>10863</v>
      </c>
      <c r="D1142" s="74" t="s">
        <v>6112</v>
      </c>
      <c r="E1142" s="71">
        <v>45583</v>
      </c>
      <c r="F1142" s="72">
        <v>45586</v>
      </c>
      <c r="G1142" s="72">
        <v>45641</v>
      </c>
      <c r="H1142" s="70" t="s">
        <v>5976</v>
      </c>
      <c r="I1142" s="75" t="s">
        <v>5977</v>
      </c>
      <c r="J1142" s="95" t="s">
        <v>10864</v>
      </c>
      <c r="K1142" s="122">
        <v>900267922</v>
      </c>
      <c r="L1142" s="70">
        <v>7</v>
      </c>
      <c r="M1142" s="111" t="s">
        <v>123</v>
      </c>
      <c r="N1142" s="77" t="s">
        <v>5078</v>
      </c>
      <c r="O1142" s="87" t="s">
        <v>5898</v>
      </c>
      <c r="P1142" s="70" t="s">
        <v>10865</v>
      </c>
      <c r="Q1142" s="70" t="s">
        <v>10866</v>
      </c>
      <c r="R1142" s="79">
        <v>55</v>
      </c>
      <c r="S1142" s="70" t="s">
        <v>10867</v>
      </c>
      <c r="T1142" s="123" t="s">
        <v>10868</v>
      </c>
      <c r="U1142" s="124">
        <v>2024003751</v>
      </c>
      <c r="V1142" s="123" t="s">
        <v>10869</v>
      </c>
      <c r="W1142" s="125">
        <v>45586</v>
      </c>
      <c r="X1142" s="126" t="s">
        <v>10870</v>
      </c>
      <c r="Y1142" s="311" t="s">
        <v>10871</v>
      </c>
      <c r="Z1142" s="84" t="s">
        <v>10871</v>
      </c>
      <c r="AA1142" s="86">
        <v>0</v>
      </c>
      <c r="AB1142" s="85">
        <v>0</v>
      </c>
      <c r="AC1142" s="86">
        <v>0</v>
      </c>
      <c r="AD1142" s="86">
        <v>0</v>
      </c>
      <c r="AE1142" s="86">
        <v>0</v>
      </c>
      <c r="AF1142" s="86">
        <v>0</v>
      </c>
      <c r="AG1142" s="86">
        <v>0</v>
      </c>
      <c r="AH1142" s="86">
        <v>0</v>
      </c>
      <c r="AI1142" s="86">
        <v>0</v>
      </c>
      <c r="AJ1142" s="86">
        <v>0</v>
      </c>
      <c r="AK1142" s="78" t="s">
        <v>104</v>
      </c>
      <c r="AL1142" s="103" t="s">
        <v>10872</v>
      </c>
      <c r="AM1142" s="70" t="s">
        <v>7214</v>
      </c>
      <c r="AN1142" s="76">
        <v>35428580</v>
      </c>
      <c r="AO1142" s="78" t="s">
        <v>10873</v>
      </c>
      <c r="AP1142" s="70" t="s">
        <v>1618</v>
      </c>
      <c r="AQ1142" s="118">
        <v>45587</v>
      </c>
      <c r="AR1142" s="78" t="s">
        <v>10874</v>
      </c>
      <c r="AS1142" s="70" t="s">
        <v>114</v>
      </c>
      <c r="AT1142" s="78" t="s">
        <v>578</v>
      </c>
      <c r="AU1142" s="78" t="s">
        <v>392</v>
      </c>
      <c r="AV1142" s="70" t="s">
        <v>9324</v>
      </c>
      <c r="AW1142" s="70" t="s">
        <v>9324</v>
      </c>
      <c r="AX1142" s="70" t="s">
        <v>109</v>
      </c>
      <c r="AY1142" s="70" t="s">
        <v>108</v>
      </c>
      <c r="AZ1142" s="92" t="s">
        <v>9324</v>
      </c>
      <c r="BA1142" s="70" t="s">
        <v>9324</v>
      </c>
      <c r="BB1142" s="100"/>
      <c r="BC1142" s="92" t="s">
        <v>9324</v>
      </c>
      <c r="BD1142" s="79" t="s">
        <v>9324</v>
      </c>
      <c r="BE1142" s="79" t="s">
        <v>9324</v>
      </c>
      <c r="BF1142" s="79" t="s">
        <v>9324</v>
      </c>
      <c r="BG1142" s="92" t="s">
        <v>9324</v>
      </c>
      <c r="BH1142" s="90" t="s">
        <v>10868</v>
      </c>
      <c r="BI1142" s="673" t="s">
        <v>259</v>
      </c>
      <c r="BJ1142" s="70" t="s">
        <v>9324</v>
      </c>
      <c r="BK1142" s="77" t="s">
        <v>9324</v>
      </c>
      <c r="BL1142" s="92" t="s">
        <v>9324</v>
      </c>
      <c r="BM1142" s="675" t="s">
        <v>10875</v>
      </c>
      <c r="BN1142" s="104" t="s">
        <v>108</v>
      </c>
      <c r="BO1142" s="77" t="s">
        <v>108</v>
      </c>
      <c r="BP1142" s="77" t="s">
        <v>108</v>
      </c>
      <c r="BQ1142" s="77" t="s">
        <v>108</v>
      </c>
      <c r="BR1142" s="77" t="s">
        <v>108</v>
      </c>
      <c r="BS1142" s="77" t="s">
        <v>108</v>
      </c>
      <c r="BT1142" s="77" t="s">
        <v>108</v>
      </c>
      <c r="BU1142" s="105" t="s">
        <v>108</v>
      </c>
      <c r="BV1142" s="77" t="s">
        <v>108</v>
      </c>
      <c r="BW1142" s="114" t="s">
        <v>108</v>
      </c>
      <c r="BX1142" s="95" t="s">
        <v>10876</v>
      </c>
      <c r="BY1142" s="77" t="s">
        <v>10877</v>
      </c>
      <c r="BZ1142" s="127" t="s">
        <v>10878</v>
      </c>
      <c r="CA1142" s="93" t="s">
        <v>5887</v>
      </c>
      <c r="CB1142" s="93" t="s">
        <v>5887</v>
      </c>
      <c r="CC1142" s="93"/>
      <c r="CD1142" s="93"/>
      <c r="CE1142" s="93"/>
      <c r="CF1142" s="93"/>
      <c r="CG1142" s="93"/>
      <c r="CH1142" s="93"/>
      <c r="CI1142" s="93"/>
      <c r="CJ1142" s="93"/>
      <c r="CK1142" s="93"/>
      <c r="CL1142" s="93"/>
      <c r="CM1142" s="93" t="s">
        <v>109</v>
      </c>
      <c r="CN1142" s="93"/>
      <c r="CO1142" s="50"/>
      <c r="CP1142" s="50"/>
      <c r="CQ1142" s="50"/>
      <c r="CR1142" s="50"/>
      <c r="CS1142" s="50"/>
      <c r="CT1142" s="50"/>
      <c r="CU1142" s="50"/>
      <c r="CV1142" s="50"/>
      <c r="CW1142" s="50"/>
      <c r="CX1142" s="50"/>
      <c r="CY1142" s="50"/>
      <c r="CZ1142" s="50"/>
      <c r="DA1142" s="50"/>
      <c r="DB1142" s="50"/>
      <c r="DC1142" s="50"/>
      <c r="DD1142" s="50"/>
      <c r="DE1142" s="50"/>
      <c r="DF1142" s="50"/>
      <c r="DG1142" s="50"/>
      <c r="DH1142" s="50"/>
      <c r="DI1142" s="50"/>
      <c r="DJ1142" s="50"/>
      <c r="DK1142" s="50"/>
      <c r="DL1142" s="50"/>
      <c r="DM1142" s="50"/>
      <c r="DN1142" s="50"/>
      <c r="DO1142" s="50"/>
      <c r="DP1142" s="50"/>
      <c r="DQ1142" s="50"/>
      <c r="DR1142" s="50"/>
      <c r="DS1142" s="50"/>
      <c r="DT1142" s="50"/>
      <c r="DU1142" s="50"/>
      <c r="DV1142" s="50"/>
      <c r="DW1142" s="50"/>
      <c r="DX1142" s="50"/>
      <c r="DY1142" s="50"/>
      <c r="DZ1142" s="50"/>
      <c r="EA1142" s="50"/>
      <c r="EB1142" s="50"/>
      <c r="EC1142" s="50"/>
      <c r="ED1142" s="50"/>
      <c r="EE1142" s="50"/>
    </row>
    <row r="1143" spans="1:9646" ht="45.75" customHeight="1">
      <c r="A1143" s="589">
        <f>1+A1142</f>
        <v>1142</v>
      </c>
      <c r="B1143" s="87" t="s">
        <v>10879</v>
      </c>
      <c r="C1143" s="70" t="s">
        <v>10880</v>
      </c>
      <c r="D1143" s="74" t="s">
        <v>6728</v>
      </c>
      <c r="E1143" s="71">
        <v>45583</v>
      </c>
      <c r="F1143" s="72">
        <v>45583</v>
      </c>
      <c r="G1143" s="72">
        <v>45596</v>
      </c>
      <c r="H1143" s="70" t="s">
        <v>416</v>
      </c>
      <c r="I1143" s="75" t="s">
        <v>452</v>
      </c>
      <c r="J1143" s="95" t="s">
        <v>10881</v>
      </c>
      <c r="K1143" s="122">
        <v>901363714</v>
      </c>
      <c r="L1143" s="70">
        <v>6</v>
      </c>
      <c r="M1143" s="111" t="s">
        <v>123</v>
      </c>
      <c r="N1143" s="77" t="s">
        <v>5078</v>
      </c>
      <c r="O1143" s="87" t="s">
        <v>857</v>
      </c>
      <c r="P1143" s="70" t="s">
        <v>10882</v>
      </c>
      <c r="Q1143" s="70" t="s">
        <v>10883</v>
      </c>
      <c r="R1143" s="79">
        <v>13</v>
      </c>
      <c r="S1143" s="70" t="s">
        <v>10884</v>
      </c>
      <c r="T1143" s="123" t="s">
        <v>10885</v>
      </c>
      <c r="U1143" s="124">
        <v>2024003688</v>
      </c>
      <c r="V1143" s="123" t="s">
        <v>10885</v>
      </c>
      <c r="W1143" s="125">
        <v>45583</v>
      </c>
      <c r="X1143" s="126" t="s">
        <v>103</v>
      </c>
      <c r="Y1143" s="311" t="s">
        <v>10886</v>
      </c>
      <c r="Z1143" s="84" t="s">
        <v>10885</v>
      </c>
      <c r="AA1143" s="86">
        <v>0</v>
      </c>
      <c r="AB1143" s="85">
        <v>0</v>
      </c>
      <c r="AC1143" s="86">
        <v>0</v>
      </c>
      <c r="AD1143" s="86">
        <v>0</v>
      </c>
      <c r="AE1143" s="86">
        <v>0</v>
      </c>
      <c r="AF1143" s="86">
        <v>0</v>
      </c>
      <c r="AG1143" s="86">
        <v>0</v>
      </c>
      <c r="AH1143" s="86">
        <v>0</v>
      </c>
      <c r="AI1143" s="86">
        <v>0</v>
      </c>
      <c r="AJ1143" s="86">
        <v>0</v>
      </c>
      <c r="AK1143" s="78" t="s">
        <v>104</v>
      </c>
      <c r="AL1143" s="103" t="s">
        <v>10887</v>
      </c>
      <c r="AM1143" s="70" t="s">
        <v>10888</v>
      </c>
      <c r="AN1143" s="76">
        <v>80557069</v>
      </c>
      <c r="AO1143" s="78" t="s">
        <v>10889</v>
      </c>
      <c r="AP1143" s="70" t="s">
        <v>10890</v>
      </c>
      <c r="AQ1143" s="118">
        <v>45583</v>
      </c>
      <c r="AR1143" s="78" t="s">
        <v>10891</v>
      </c>
      <c r="AS1143" s="70" t="s">
        <v>114</v>
      </c>
      <c r="AT1143" s="78" t="s">
        <v>109</v>
      </c>
      <c r="AU1143" s="78" t="s">
        <v>392</v>
      </c>
      <c r="AV1143" s="70" t="s">
        <v>9324</v>
      </c>
      <c r="AW1143" s="70" t="s">
        <v>9324</v>
      </c>
      <c r="AX1143" s="70" t="s">
        <v>109</v>
      </c>
      <c r="AY1143" s="70" t="s">
        <v>108</v>
      </c>
      <c r="AZ1143" s="92" t="s">
        <v>9324</v>
      </c>
      <c r="BA1143" s="70" t="s">
        <v>9324</v>
      </c>
      <c r="BB1143" s="100"/>
      <c r="BC1143" s="92" t="s">
        <v>9324</v>
      </c>
      <c r="BD1143" s="79" t="s">
        <v>9324</v>
      </c>
      <c r="BE1143" s="79" t="s">
        <v>9324</v>
      </c>
      <c r="BF1143" s="79" t="s">
        <v>9324</v>
      </c>
      <c r="BG1143" s="92" t="s">
        <v>9324</v>
      </c>
      <c r="BH1143" s="90" t="s">
        <v>10885</v>
      </c>
      <c r="BI1143" s="95" t="s">
        <v>227</v>
      </c>
      <c r="BJ1143" s="70" t="s">
        <v>9324</v>
      </c>
      <c r="BK1143" s="77" t="s">
        <v>9324</v>
      </c>
      <c r="BL1143" s="92" t="s">
        <v>9324</v>
      </c>
      <c r="BM1143" s="675" t="s">
        <v>10875</v>
      </c>
      <c r="BN1143" s="104" t="s">
        <v>108</v>
      </c>
      <c r="BO1143" s="77" t="s">
        <v>108</v>
      </c>
      <c r="BP1143" s="77" t="s">
        <v>108</v>
      </c>
      <c r="BQ1143" s="77" t="s">
        <v>108</v>
      </c>
      <c r="BR1143" s="77" t="s">
        <v>108</v>
      </c>
      <c r="BS1143" s="77" t="s">
        <v>108</v>
      </c>
      <c r="BT1143" s="77" t="s">
        <v>108</v>
      </c>
      <c r="BU1143" s="105" t="s">
        <v>108</v>
      </c>
      <c r="BV1143" s="77" t="s">
        <v>108</v>
      </c>
      <c r="BW1143" s="114" t="s">
        <v>108</v>
      </c>
      <c r="BX1143" s="95" t="s">
        <v>10892</v>
      </c>
      <c r="BY1143" s="77">
        <v>3133746369</v>
      </c>
      <c r="BZ1143" s="127" t="s">
        <v>10893</v>
      </c>
      <c r="CA1143" s="93" t="s">
        <v>5887</v>
      </c>
      <c r="CB1143" s="93"/>
      <c r="CC1143" s="93"/>
      <c r="CD1143" s="93"/>
      <c r="CE1143" s="93"/>
      <c r="CF1143" s="93"/>
      <c r="CG1143" s="93"/>
      <c r="CH1143" s="93"/>
      <c r="CI1143" s="93"/>
      <c r="CJ1143" s="93"/>
      <c r="CK1143" s="93"/>
      <c r="CL1143" s="93"/>
      <c r="CM1143" s="93" t="s">
        <v>109</v>
      </c>
      <c r="CN1143" s="93"/>
      <c r="CO1143" s="50"/>
      <c r="CP1143" s="50"/>
      <c r="CQ1143" s="50"/>
      <c r="CR1143" s="50"/>
      <c r="CS1143" s="50"/>
      <c r="CT1143" s="50"/>
      <c r="CU1143" s="50"/>
      <c r="CV1143" s="50"/>
      <c r="CW1143" s="50"/>
      <c r="CX1143" s="50"/>
      <c r="CY1143" s="50"/>
      <c r="CZ1143" s="50"/>
      <c r="DA1143" s="50"/>
      <c r="DB1143" s="50"/>
      <c r="DC1143" s="50"/>
      <c r="DD1143" s="50"/>
      <c r="DE1143" s="50"/>
      <c r="DF1143" s="50"/>
      <c r="DG1143" s="50"/>
      <c r="DH1143" s="50"/>
      <c r="DI1143" s="50"/>
      <c r="DJ1143" s="50"/>
      <c r="DK1143" s="50"/>
      <c r="DL1143" s="50"/>
      <c r="DM1143" s="50"/>
      <c r="DN1143" s="50"/>
      <c r="DO1143" s="50"/>
      <c r="DP1143" s="50"/>
      <c r="DQ1143" s="50"/>
      <c r="DR1143" s="50"/>
      <c r="DS1143" s="50"/>
      <c r="DT1143" s="50"/>
      <c r="DU1143" s="50"/>
      <c r="DV1143" s="50"/>
      <c r="DW1143" s="50"/>
      <c r="DX1143" s="50"/>
      <c r="DY1143" s="50"/>
      <c r="DZ1143" s="50"/>
      <c r="EA1143" s="50"/>
      <c r="EB1143" s="50"/>
      <c r="EC1143" s="50"/>
      <c r="ED1143" s="50"/>
      <c r="EE1143" s="50"/>
    </row>
    <row r="1144" spans="1:9646" ht="45.75" customHeight="1">
      <c r="A1144" s="589">
        <f>1+A1143</f>
        <v>1143</v>
      </c>
      <c r="B1144" s="87" t="s">
        <v>10894</v>
      </c>
      <c r="C1144" s="70" t="s">
        <v>10895</v>
      </c>
      <c r="D1144" s="74" t="s">
        <v>6878</v>
      </c>
      <c r="E1144" s="71">
        <v>45583</v>
      </c>
      <c r="F1144" s="72">
        <v>45584</v>
      </c>
      <c r="G1144" s="72">
        <v>45646</v>
      </c>
      <c r="H1144" s="70" t="s">
        <v>416</v>
      </c>
      <c r="I1144" s="75" t="s">
        <v>9646</v>
      </c>
      <c r="J1144" s="95" t="s">
        <v>10896</v>
      </c>
      <c r="K1144" s="122">
        <v>52886715</v>
      </c>
      <c r="L1144" s="70">
        <v>9</v>
      </c>
      <c r="M1144" s="111" t="s">
        <v>97</v>
      </c>
      <c r="N1144" s="77" t="s">
        <v>5078</v>
      </c>
      <c r="O1144" s="87" t="s">
        <v>10395</v>
      </c>
      <c r="P1144" s="70" t="s">
        <v>10897</v>
      </c>
      <c r="Q1144" s="70" t="s">
        <v>10898</v>
      </c>
      <c r="R1144" s="79">
        <v>62</v>
      </c>
      <c r="S1144" s="70" t="s">
        <v>5289</v>
      </c>
      <c r="T1144" s="123" t="s">
        <v>10701</v>
      </c>
      <c r="U1144" s="124">
        <v>2024003747</v>
      </c>
      <c r="V1144" s="123" t="s">
        <v>10701</v>
      </c>
      <c r="W1144" s="125">
        <v>45586</v>
      </c>
      <c r="X1144" s="126" t="s">
        <v>103</v>
      </c>
      <c r="Y1144" s="311" t="s">
        <v>10702</v>
      </c>
      <c r="Z1144" s="84" t="s">
        <v>10701</v>
      </c>
      <c r="AA1144" s="86">
        <v>0</v>
      </c>
      <c r="AB1144" s="85">
        <v>0</v>
      </c>
      <c r="AC1144" s="86">
        <v>0</v>
      </c>
      <c r="AD1144" s="86">
        <v>0</v>
      </c>
      <c r="AE1144" s="86">
        <v>0</v>
      </c>
      <c r="AF1144" s="86">
        <v>0</v>
      </c>
      <c r="AG1144" s="86">
        <v>0</v>
      </c>
      <c r="AH1144" s="86">
        <v>0</v>
      </c>
      <c r="AI1144" s="86">
        <v>0</v>
      </c>
      <c r="AJ1144" s="86">
        <v>0</v>
      </c>
      <c r="AK1144" s="78" t="s">
        <v>104</v>
      </c>
      <c r="AL1144" s="103" t="s">
        <v>10899</v>
      </c>
      <c r="AM1144" s="70" t="s">
        <v>10900</v>
      </c>
      <c r="AN1144" s="76">
        <v>80040187</v>
      </c>
      <c r="AO1144" s="78" t="s">
        <v>114</v>
      </c>
      <c r="AP1144" s="70" t="s">
        <v>114</v>
      </c>
      <c r="AQ1144" s="118" t="s">
        <v>114</v>
      </c>
      <c r="AR1144" s="78" t="s">
        <v>114</v>
      </c>
      <c r="AS1144" s="70" t="s">
        <v>109</v>
      </c>
      <c r="AT1144" s="78" t="s">
        <v>109</v>
      </c>
      <c r="AU1144" s="78" t="s">
        <v>392</v>
      </c>
      <c r="AV1144" s="70" t="s">
        <v>9324</v>
      </c>
      <c r="AW1144" s="70" t="s">
        <v>9324</v>
      </c>
      <c r="AX1144" s="70" t="s">
        <v>109</v>
      </c>
      <c r="AY1144" s="70" t="s">
        <v>108</v>
      </c>
      <c r="AZ1144" s="92" t="s">
        <v>9324</v>
      </c>
      <c r="BA1144" s="70" t="s">
        <v>9324</v>
      </c>
      <c r="BB1144" s="100"/>
      <c r="BC1144" s="92" t="s">
        <v>9324</v>
      </c>
      <c r="BD1144" s="79" t="s">
        <v>9324</v>
      </c>
      <c r="BE1144" s="79" t="s">
        <v>9324</v>
      </c>
      <c r="BF1144" s="79" t="s">
        <v>9324</v>
      </c>
      <c r="BG1144" s="92" t="s">
        <v>9324</v>
      </c>
      <c r="BH1144" s="90" t="s">
        <v>10701</v>
      </c>
      <c r="BI1144" s="438" t="s">
        <v>135</v>
      </c>
      <c r="BJ1144" s="70" t="s">
        <v>9324</v>
      </c>
      <c r="BK1144" s="77" t="s">
        <v>114</v>
      </c>
      <c r="BL1144" s="92" t="s">
        <v>9324</v>
      </c>
      <c r="BM1144" s="479" t="s">
        <v>136</v>
      </c>
      <c r="BN1144" s="104" t="s">
        <v>161</v>
      </c>
      <c r="BO1144" s="77" t="s">
        <v>9675</v>
      </c>
      <c r="BP1144" s="77" t="s">
        <v>10705</v>
      </c>
      <c r="BQ1144" s="77">
        <v>42</v>
      </c>
      <c r="BR1144" s="77">
        <v>30072</v>
      </c>
      <c r="BS1144" s="77" t="s">
        <v>108</v>
      </c>
      <c r="BT1144" s="77" t="s">
        <v>108</v>
      </c>
      <c r="BU1144" s="105" t="s">
        <v>108</v>
      </c>
      <c r="BV1144" s="77" t="s">
        <v>108</v>
      </c>
      <c r="BW1144" s="114" t="s">
        <v>108</v>
      </c>
      <c r="BX1144" s="95" t="s">
        <v>10901</v>
      </c>
      <c r="BY1144" s="77">
        <v>3223476082</v>
      </c>
      <c r="BZ1144" s="127" t="s">
        <v>10902</v>
      </c>
      <c r="CA1144" s="93" t="s">
        <v>109</v>
      </c>
      <c r="CB1144" s="93" t="s">
        <v>109</v>
      </c>
      <c r="CC1144" s="93"/>
      <c r="CD1144" s="93"/>
      <c r="CE1144" s="93"/>
      <c r="CF1144" s="93"/>
      <c r="CG1144" s="93"/>
      <c r="CH1144" s="93"/>
      <c r="CI1144" s="93"/>
      <c r="CJ1144" s="93"/>
      <c r="CK1144" s="93"/>
      <c r="CL1144" s="93"/>
      <c r="CM1144" s="93" t="s">
        <v>109</v>
      </c>
      <c r="CN1144" s="93"/>
      <c r="CO1144" s="50"/>
      <c r="CP1144" s="50"/>
      <c r="CQ1144" s="50"/>
      <c r="CR1144" s="50"/>
      <c r="CS1144" s="50"/>
      <c r="CT1144" s="50"/>
      <c r="CU1144" s="50"/>
      <c r="CV1144" s="50"/>
      <c r="CW1144" s="50"/>
      <c r="CX1144" s="50"/>
      <c r="CY1144" s="50"/>
      <c r="CZ1144" s="50"/>
      <c r="DA1144" s="50"/>
      <c r="DB1144" s="50"/>
      <c r="DC1144" s="50"/>
      <c r="DD1144" s="50"/>
      <c r="DE1144" s="50"/>
      <c r="DF1144" s="50"/>
      <c r="DG1144" s="50"/>
      <c r="DH1144" s="50"/>
      <c r="DI1144" s="50"/>
      <c r="DJ1144" s="50"/>
      <c r="DK1144" s="50"/>
      <c r="DL1144" s="50"/>
      <c r="DM1144" s="50"/>
      <c r="DN1144" s="50"/>
      <c r="DO1144" s="50"/>
      <c r="DP1144" s="50"/>
      <c r="DQ1144" s="50"/>
      <c r="DR1144" s="50"/>
      <c r="DS1144" s="50"/>
      <c r="DT1144" s="50"/>
      <c r="DU1144" s="50"/>
      <c r="DV1144" s="50"/>
      <c r="DW1144" s="50"/>
      <c r="DX1144" s="50"/>
      <c r="DY1144" s="50"/>
      <c r="DZ1144" s="50"/>
      <c r="EA1144" s="50"/>
      <c r="EB1144" s="50"/>
      <c r="EC1144" s="50"/>
      <c r="ED1144" s="50"/>
      <c r="EE1144" s="50"/>
    </row>
    <row r="1145" spans="1:9646" ht="45.75" customHeight="1">
      <c r="A1145" s="589">
        <f>1+A1144</f>
        <v>1144</v>
      </c>
      <c r="B1145" s="87" t="s">
        <v>10903</v>
      </c>
      <c r="C1145" s="70" t="s">
        <v>10904</v>
      </c>
      <c r="D1145" s="74" t="s">
        <v>6272</v>
      </c>
      <c r="E1145" s="71">
        <v>45583</v>
      </c>
      <c r="F1145" s="72">
        <v>45587</v>
      </c>
      <c r="G1145" s="72">
        <v>45646</v>
      </c>
      <c r="H1145" s="70" t="s">
        <v>416</v>
      </c>
      <c r="I1145" s="75" t="s">
        <v>9646</v>
      </c>
      <c r="J1145" s="95" t="s">
        <v>10905</v>
      </c>
      <c r="K1145" s="122">
        <v>1072663494</v>
      </c>
      <c r="L1145" s="70">
        <v>2</v>
      </c>
      <c r="M1145" s="111" t="s">
        <v>97</v>
      </c>
      <c r="N1145" s="77" t="s">
        <v>5078</v>
      </c>
      <c r="O1145" s="87" t="s">
        <v>3586</v>
      </c>
      <c r="P1145" s="70" t="s">
        <v>10906</v>
      </c>
      <c r="Q1145" s="70" t="s">
        <v>9117</v>
      </c>
      <c r="R1145" s="79">
        <v>59</v>
      </c>
      <c r="S1145" s="70" t="s">
        <v>10907</v>
      </c>
      <c r="T1145" s="123" t="s">
        <v>10908</v>
      </c>
      <c r="U1145" s="124">
        <v>2024003753</v>
      </c>
      <c r="V1145" s="123" t="s">
        <v>10908</v>
      </c>
      <c r="W1145" s="125">
        <v>45586</v>
      </c>
      <c r="X1145" s="126" t="s">
        <v>103</v>
      </c>
      <c r="Y1145" s="311" t="s">
        <v>10909</v>
      </c>
      <c r="Z1145" s="84" t="s">
        <v>10908</v>
      </c>
      <c r="AA1145" s="86">
        <v>0</v>
      </c>
      <c r="AB1145" s="85">
        <v>0</v>
      </c>
      <c r="AC1145" s="86">
        <v>0</v>
      </c>
      <c r="AD1145" s="86">
        <v>0</v>
      </c>
      <c r="AE1145" s="86">
        <v>0</v>
      </c>
      <c r="AF1145" s="86">
        <v>0</v>
      </c>
      <c r="AG1145" s="86">
        <v>0</v>
      </c>
      <c r="AH1145" s="86">
        <v>0</v>
      </c>
      <c r="AI1145" s="86">
        <v>0</v>
      </c>
      <c r="AJ1145" s="86">
        <v>0</v>
      </c>
      <c r="AK1145" s="78" t="s">
        <v>104</v>
      </c>
      <c r="AL1145" s="103" t="s">
        <v>10910</v>
      </c>
      <c r="AM1145" s="70" t="s">
        <v>7009</v>
      </c>
      <c r="AN1145" s="76">
        <v>11201175</v>
      </c>
      <c r="AO1145" s="78" t="s">
        <v>114</v>
      </c>
      <c r="AP1145" s="70" t="s">
        <v>114</v>
      </c>
      <c r="AQ1145" s="118" t="s">
        <v>114</v>
      </c>
      <c r="AR1145" s="78" t="s">
        <v>114</v>
      </c>
      <c r="AS1145" s="70" t="s">
        <v>109</v>
      </c>
      <c r="AT1145" s="78" t="s">
        <v>109</v>
      </c>
      <c r="AU1145" s="78" t="s">
        <v>392</v>
      </c>
      <c r="AV1145" s="70" t="s">
        <v>9324</v>
      </c>
      <c r="AW1145" s="70" t="s">
        <v>9324</v>
      </c>
      <c r="AX1145" s="70" t="s">
        <v>109</v>
      </c>
      <c r="AY1145" s="70" t="s">
        <v>108</v>
      </c>
      <c r="AZ1145" s="92" t="s">
        <v>9324</v>
      </c>
      <c r="BA1145" s="70" t="s">
        <v>9324</v>
      </c>
      <c r="BB1145" s="100"/>
      <c r="BC1145" s="92" t="s">
        <v>9324</v>
      </c>
      <c r="BD1145" s="79" t="s">
        <v>9324</v>
      </c>
      <c r="BE1145" s="79" t="s">
        <v>9324</v>
      </c>
      <c r="BF1145" s="79" t="s">
        <v>9324</v>
      </c>
      <c r="BG1145" s="92" t="s">
        <v>9324</v>
      </c>
      <c r="BH1145" s="90" t="s">
        <v>10908</v>
      </c>
      <c r="BI1145" s="438" t="s">
        <v>135</v>
      </c>
      <c r="BJ1145" s="70" t="s">
        <v>9324</v>
      </c>
      <c r="BK1145" s="77" t="s">
        <v>114</v>
      </c>
      <c r="BL1145" s="92" t="s">
        <v>9324</v>
      </c>
      <c r="BM1145" s="479" t="s">
        <v>136</v>
      </c>
      <c r="BN1145" s="104" t="s">
        <v>115</v>
      </c>
      <c r="BO1145" s="77" t="s">
        <v>10175</v>
      </c>
      <c r="BP1145" s="77" t="s">
        <v>10911</v>
      </c>
      <c r="BQ1145" s="77">
        <v>32</v>
      </c>
      <c r="BR1145" s="77">
        <v>33616</v>
      </c>
      <c r="BS1145" s="77" t="s">
        <v>109</v>
      </c>
      <c r="BT1145" s="77" t="s">
        <v>108</v>
      </c>
      <c r="BU1145" s="105" t="s">
        <v>108</v>
      </c>
      <c r="BV1145" s="77" t="s">
        <v>108</v>
      </c>
      <c r="BW1145" s="114" t="s">
        <v>108</v>
      </c>
      <c r="BX1145" s="95" t="s">
        <v>10912</v>
      </c>
      <c r="BY1145" s="77" t="s">
        <v>10913</v>
      </c>
      <c r="BZ1145" s="127" t="s">
        <v>10914</v>
      </c>
      <c r="CA1145" s="93" t="s">
        <v>5887</v>
      </c>
      <c r="CB1145" s="93" t="s">
        <v>109</v>
      </c>
      <c r="CC1145" s="93"/>
      <c r="CD1145" s="93"/>
      <c r="CE1145" s="93"/>
      <c r="CF1145" s="93"/>
      <c r="CG1145" s="93"/>
      <c r="CH1145" s="93"/>
      <c r="CI1145" s="93"/>
      <c r="CJ1145" s="93"/>
      <c r="CK1145" s="93"/>
      <c r="CL1145" s="93"/>
      <c r="CM1145" s="93" t="s">
        <v>109</v>
      </c>
      <c r="CN1145" s="93"/>
      <c r="CO1145" s="50"/>
      <c r="CP1145" s="50"/>
      <c r="CQ1145" s="50"/>
      <c r="CR1145" s="50"/>
      <c r="CS1145" s="50"/>
      <c r="CT1145" s="50"/>
      <c r="CU1145" s="50"/>
      <c r="CV1145" s="50"/>
      <c r="CW1145" s="50"/>
      <c r="CX1145" s="50"/>
      <c r="CY1145" s="50"/>
      <c r="CZ1145" s="50"/>
      <c r="DA1145" s="50"/>
      <c r="DB1145" s="50"/>
      <c r="DC1145" s="50"/>
      <c r="DD1145" s="50"/>
      <c r="DE1145" s="50"/>
      <c r="DF1145" s="50"/>
      <c r="DG1145" s="50"/>
      <c r="DH1145" s="50"/>
      <c r="DI1145" s="50"/>
      <c r="DJ1145" s="50"/>
      <c r="DK1145" s="50"/>
      <c r="DL1145" s="50"/>
      <c r="DM1145" s="50"/>
      <c r="DN1145" s="50"/>
      <c r="DO1145" s="50"/>
      <c r="DP1145" s="50"/>
      <c r="DQ1145" s="50"/>
      <c r="DR1145" s="50"/>
      <c r="DS1145" s="50"/>
      <c r="DT1145" s="50"/>
      <c r="DU1145" s="50"/>
      <c r="DV1145" s="50"/>
      <c r="DW1145" s="50"/>
      <c r="DX1145" s="50"/>
      <c r="DY1145" s="50"/>
      <c r="DZ1145" s="50"/>
      <c r="EA1145" s="50"/>
      <c r="EB1145" s="50"/>
      <c r="EC1145" s="50"/>
      <c r="ED1145" s="50"/>
      <c r="EE1145" s="50"/>
    </row>
    <row r="1146" spans="1:9646" ht="45.75" customHeight="1">
      <c r="A1146" s="589">
        <f>1+A1145</f>
        <v>1145</v>
      </c>
      <c r="B1146" s="87" t="s">
        <v>10915</v>
      </c>
      <c r="C1146" s="70" t="s">
        <v>10916</v>
      </c>
      <c r="D1146" s="74" t="s">
        <v>6476</v>
      </c>
      <c r="E1146" s="71">
        <v>45583</v>
      </c>
      <c r="F1146" s="72">
        <v>45586</v>
      </c>
      <c r="G1146" s="72">
        <v>45646</v>
      </c>
      <c r="H1146" s="70" t="s">
        <v>416</v>
      </c>
      <c r="I1146" s="75" t="s">
        <v>9646</v>
      </c>
      <c r="J1146" s="95" t="s">
        <v>10917</v>
      </c>
      <c r="K1146" s="122">
        <v>1071144523</v>
      </c>
      <c r="L1146" s="70">
        <v>8</v>
      </c>
      <c r="M1146" s="111" t="s">
        <v>97</v>
      </c>
      <c r="N1146" s="77" t="s">
        <v>5078</v>
      </c>
      <c r="O1146" s="87" t="s">
        <v>2287</v>
      </c>
      <c r="P1146" s="70" t="s">
        <v>8342</v>
      </c>
      <c r="Q1146" s="70" t="s">
        <v>10405</v>
      </c>
      <c r="R1146" s="79">
        <v>60</v>
      </c>
      <c r="S1146" s="70" t="s">
        <v>10515</v>
      </c>
      <c r="T1146" s="123" t="s">
        <v>10516</v>
      </c>
      <c r="U1146" s="124">
        <v>2024003740</v>
      </c>
      <c r="V1146" s="123" t="s">
        <v>10516</v>
      </c>
      <c r="W1146" s="125">
        <v>45586</v>
      </c>
      <c r="X1146" s="126" t="s">
        <v>103</v>
      </c>
      <c r="Y1146" s="311" t="s">
        <v>10517</v>
      </c>
      <c r="Z1146" s="84" t="s">
        <v>10516</v>
      </c>
      <c r="AA1146" s="86">
        <v>0</v>
      </c>
      <c r="AB1146" s="85">
        <v>0</v>
      </c>
      <c r="AC1146" s="86">
        <v>0</v>
      </c>
      <c r="AD1146" s="86">
        <v>0</v>
      </c>
      <c r="AE1146" s="86">
        <v>0</v>
      </c>
      <c r="AF1146" s="86">
        <v>0</v>
      </c>
      <c r="AG1146" s="86">
        <v>0</v>
      </c>
      <c r="AH1146" s="86">
        <v>0</v>
      </c>
      <c r="AI1146" s="86">
        <v>0</v>
      </c>
      <c r="AJ1146" s="86">
        <v>0</v>
      </c>
      <c r="AK1146" s="78" t="s">
        <v>104</v>
      </c>
      <c r="AL1146" s="103" t="s">
        <v>10918</v>
      </c>
      <c r="AM1146" s="70" t="s">
        <v>10416</v>
      </c>
      <c r="AN1146" s="76">
        <v>79779952</v>
      </c>
      <c r="AO1146" s="78" t="s">
        <v>114</v>
      </c>
      <c r="AP1146" s="70" t="s">
        <v>114</v>
      </c>
      <c r="AQ1146" s="118" t="s">
        <v>114</v>
      </c>
      <c r="AR1146" s="78" t="s">
        <v>114</v>
      </c>
      <c r="AS1146" s="70" t="s">
        <v>109</v>
      </c>
      <c r="AT1146" s="78" t="s">
        <v>109</v>
      </c>
      <c r="AU1146" s="78" t="s">
        <v>392</v>
      </c>
      <c r="AV1146" s="70" t="s">
        <v>9324</v>
      </c>
      <c r="AW1146" s="70" t="s">
        <v>9324</v>
      </c>
      <c r="AX1146" s="70" t="s">
        <v>109</v>
      </c>
      <c r="AY1146" s="70" t="s">
        <v>108</v>
      </c>
      <c r="AZ1146" s="92" t="s">
        <v>9324</v>
      </c>
      <c r="BA1146" s="70" t="s">
        <v>9324</v>
      </c>
      <c r="BB1146" s="100"/>
      <c r="BC1146" s="92" t="s">
        <v>9324</v>
      </c>
      <c r="BD1146" s="79" t="s">
        <v>9324</v>
      </c>
      <c r="BE1146" s="79" t="s">
        <v>9324</v>
      </c>
      <c r="BF1146" s="79" t="s">
        <v>9324</v>
      </c>
      <c r="BG1146" s="92" t="s">
        <v>9324</v>
      </c>
      <c r="BH1146" s="90" t="s">
        <v>10516</v>
      </c>
      <c r="BI1146" s="437" t="s">
        <v>227</v>
      </c>
      <c r="BJ1146" s="70" t="s">
        <v>9324</v>
      </c>
      <c r="BK1146" s="77" t="s">
        <v>114</v>
      </c>
      <c r="BL1146" s="92" t="s">
        <v>9324</v>
      </c>
      <c r="BM1146" s="161" t="s">
        <v>2539</v>
      </c>
      <c r="BN1146" s="104" t="s">
        <v>161</v>
      </c>
      <c r="BO1146" s="77" t="s">
        <v>9675</v>
      </c>
      <c r="BP1146" s="77" t="s">
        <v>10214</v>
      </c>
      <c r="BQ1146" s="77">
        <v>25</v>
      </c>
      <c r="BR1146" s="77">
        <v>36256</v>
      </c>
      <c r="BS1146" s="77" t="s">
        <v>108</v>
      </c>
      <c r="BT1146" s="77" t="s">
        <v>108</v>
      </c>
      <c r="BU1146" s="105" t="s">
        <v>108</v>
      </c>
      <c r="BV1146" s="77" t="s">
        <v>108</v>
      </c>
      <c r="BW1146" s="114" t="s">
        <v>108</v>
      </c>
      <c r="BX1146" s="95" t="s">
        <v>10919</v>
      </c>
      <c r="BY1146" s="77">
        <v>3123838863</v>
      </c>
      <c r="BZ1146" s="127" t="s">
        <v>10920</v>
      </c>
      <c r="CA1146" s="93" t="s">
        <v>109</v>
      </c>
      <c r="CB1146" s="121" t="s">
        <v>109</v>
      </c>
      <c r="CC1146" s="93" t="s">
        <v>109</v>
      </c>
      <c r="CD1146" s="93"/>
      <c r="CE1146" s="93"/>
      <c r="CF1146" s="93"/>
      <c r="CG1146" s="93"/>
      <c r="CH1146" s="93"/>
      <c r="CI1146" s="93"/>
      <c r="CJ1146" s="93"/>
      <c r="CK1146" s="93"/>
      <c r="CL1146" s="93"/>
      <c r="CM1146" s="93" t="s">
        <v>109</v>
      </c>
      <c r="CN1146" s="93"/>
      <c r="CO1146" s="50"/>
      <c r="CP1146" s="50"/>
      <c r="CQ1146" s="50"/>
      <c r="CR1146" s="50"/>
      <c r="CS1146" s="50"/>
      <c r="CT1146" s="50"/>
      <c r="CU1146" s="50"/>
      <c r="CV1146" s="50"/>
      <c r="CW1146" s="50"/>
      <c r="CX1146" s="50"/>
      <c r="CY1146" s="50"/>
      <c r="CZ1146" s="50"/>
      <c r="DA1146" s="50"/>
      <c r="DB1146" s="50"/>
      <c r="DC1146" s="50"/>
      <c r="DD1146" s="50"/>
      <c r="DE1146" s="50"/>
      <c r="DF1146" s="50"/>
      <c r="DG1146" s="50"/>
      <c r="DH1146" s="50"/>
      <c r="DI1146" s="50"/>
      <c r="DJ1146" s="50"/>
      <c r="DK1146" s="50"/>
      <c r="DL1146" s="50"/>
      <c r="DM1146" s="50"/>
      <c r="DN1146" s="50"/>
      <c r="DO1146" s="50"/>
      <c r="DP1146" s="50"/>
      <c r="DQ1146" s="50"/>
      <c r="DR1146" s="50"/>
      <c r="DS1146" s="50"/>
      <c r="DT1146" s="50"/>
      <c r="DU1146" s="50"/>
      <c r="DV1146" s="50"/>
      <c r="DW1146" s="50"/>
      <c r="DX1146" s="50"/>
      <c r="DY1146" s="50"/>
      <c r="DZ1146" s="50"/>
      <c r="EA1146" s="50"/>
      <c r="EB1146" s="50"/>
      <c r="EC1146" s="50"/>
      <c r="ED1146" s="50"/>
      <c r="EE1146" s="50"/>
    </row>
    <row r="1147" spans="1:9646" ht="45.75" customHeight="1">
      <c r="A1147" s="589">
        <f>1+A1146</f>
        <v>1146</v>
      </c>
      <c r="B1147" s="151" t="s">
        <v>10921</v>
      </c>
      <c r="C1147" s="134" t="s">
        <v>10922</v>
      </c>
      <c r="D1147" s="138" t="s">
        <v>6692</v>
      </c>
      <c r="E1147" s="135">
        <v>45583</v>
      </c>
      <c r="F1147" s="136">
        <v>45587</v>
      </c>
      <c r="G1147" s="136">
        <v>45646</v>
      </c>
      <c r="H1147" s="134" t="s">
        <v>416</v>
      </c>
      <c r="I1147" s="139" t="s">
        <v>9637</v>
      </c>
      <c r="J1147" s="158" t="s">
        <v>10923</v>
      </c>
      <c r="K1147" s="251">
        <v>53911026</v>
      </c>
      <c r="L1147" s="134">
        <v>3</v>
      </c>
      <c r="M1147" s="252" t="s">
        <v>97</v>
      </c>
      <c r="N1147" s="141" t="s">
        <v>5078</v>
      </c>
      <c r="O1147" s="151" t="s">
        <v>10292</v>
      </c>
      <c r="P1147" s="134" t="s">
        <v>10182</v>
      </c>
      <c r="Q1147" s="134" t="s">
        <v>10924</v>
      </c>
      <c r="R1147" s="143">
        <v>59</v>
      </c>
      <c r="S1147" s="134" t="s">
        <v>10925</v>
      </c>
      <c r="T1147" s="253" t="s">
        <v>10926</v>
      </c>
      <c r="U1147" s="254">
        <v>2024003686</v>
      </c>
      <c r="V1147" s="253" t="s">
        <v>10926</v>
      </c>
      <c r="W1147" s="255">
        <v>45583</v>
      </c>
      <c r="X1147" s="256" t="s">
        <v>103</v>
      </c>
      <c r="Y1147" s="314" t="s">
        <v>10927</v>
      </c>
      <c r="Z1147" s="148" t="s">
        <v>10926</v>
      </c>
      <c r="AA1147" s="149">
        <v>0</v>
      </c>
      <c r="AB1147" s="150">
        <v>0</v>
      </c>
      <c r="AC1147" s="149">
        <v>0</v>
      </c>
      <c r="AD1147" s="149">
        <v>0</v>
      </c>
      <c r="AE1147" s="149">
        <v>0</v>
      </c>
      <c r="AF1147" s="149">
        <v>0</v>
      </c>
      <c r="AG1147" s="149">
        <v>0</v>
      </c>
      <c r="AH1147" s="149">
        <v>0</v>
      </c>
      <c r="AI1147" s="149">
        <v>0</v>
      </c>
      <c r="AJ1147" s="149">
        <v>0</v>
      </c>
      <c r="AK1147" s="142" t="s">
        <v>104</v>
      </c>
      <c r="AL1147" s="103" t="s">
        <v>10928</v>
      </c>
      <c r="AM1147" s="134" t="s">
        <v>9245</v>
      </c>
      <c r="AN1147" s="140">
        <v>1072640093</v>
      </c>
      <c r="AO1147" s="142" t="s">
        <v>114</v>
      </c>
      <c r="AP1147" s="134" t="s">
        <v>114</v>
      </c>
      <c r="AQ1147" s="257" t="s">
        <v>114</v>
      </c>
      <c r="AR1147" s="142" t="s">
        <v>114</v>
      </c>
      <c r="AS1147" s="134" t="s">
        <v>109</v>
      </c>
      <c r="AT1147" s="142" t="s">
        <v>109</v>
      </c>
      <c r="AU1147" s="142" t="s">
        <v>392</v>
      </c>
      <c r="AV1147" s="134" t="s">
        <v>9324</v>
      </c>
      <c r="AW1147" s="134" t="s">
        <v>9324</v>
      </c>
      <c r="AX1147" s="134" t="s">
        <v>109</v>
      </c>
      <c r="AY1147" s="134" t="s">
        <v>108</v>
      </c>
      <c r="AZ1147" s="156" t="s">
        <v>9324</v>
      </c>
      <c r="BA1147" s="134" t="s">
        <v>9324</v>
      </c>
      <c r="BB1147" s="169"/>
      <c r="BC1147" s="156" t="s">
        <v>9324</v>
      </c>
      <c r="BD1147" s="143" t="s">
        <v>9324</v>
      </c>
      <c r="BE1147" s="143" t="s">
        <v>9324</v>
      </c>
      <c r="BF1147" s="143" t="s">
        <v>9324</v>
      </c>
      <c r="BG1147" s="156" t="s">
        <v>9324</v>
      </c>
      <c r="BH1147" s="153" t="s">
        <v>10926</v>
      </c>
      <c r="BI1147" s="437" t="s">
        <v>259</v>
      </c>
      <c r="BJ1147" s="134" t="s">
        <v>9324</v>
      </c>
      <c r="BK1147" s="141" t="s">
        <v>114</v>
      </c>
      <c r="BL1147" s="156" t="s">
        <v>9324</v>
      </c>
      <c r="BM1147" s="346" t="s">
        <v>9457</v>
      </c>
      <c r="BN1147" s="170" t="s">
        <v>161</v>
      </c>
      <c r="BO1147" s="141" t="s">
        <v>10929</v>
      </c>
      <c r="BP1147" s="141" t="s">
        <v>10930</v>
      </c>
      <c r="BQ1147" s="141">
        <v>40</v>
      </c>
      <c r="BR1147" s="141" t="s">
        <v>10931</v>
      </c>
      <c r="BS1147" s="141" t="s">
        <v>108</v>
      </c>
      <c r="BT1147" s="141" t="s">
        <v>108</v>
      </c>
      <c r="BU1147" s="166" t="s">
        <v>108</v>
      </c>
      <c r="BV1147" s="141" t="s">
        <v>108</v>
      </c>
      <c r="BW1147" s="114" t="s">
        <v>108</v>
      </c>
      <c r="BX1147" s="158" t="s">
        <v>10932</v>
      </c>
      <c r="BY1147" s="141">
        <v>3123135562</v>
      </c>
      <c r="BZ1147" s="259" t="s">
        <v>10933</v>
      </c>
      <c r="CA1147" s="157" t="s">
        <v>5887</v>
      </c>
      <c r="CB1147" s="280" t="s">
        <v>1018</v>
      </c>
      <c r="CC1147" s="157"/>
      <c r="CD1147" s="157"/>
      <c r="CE1147" s="157"/>
      <c r="CF1147" s="157"/>
      <c r="CG1147" s="157"/>
      <c r="CH1147" s="157"/>
      <c r="CI1147" s="157"/>
      <c r="CJ1147" s="157"/>
      <c r="CK1147" s="157"/>
      <c r="CL1147" s="157"/>
      <c r="CM1147" s="157" t="s">
        <v>109</v>
      </c>
      <c r="CN1147" s="157"/>
      <c r="CO1147" s="50"/>
      <c r="CP1147" s="50"/>
      <c r="CQ1147" s="50"/>
      <c r="CR1147" s="50"/>
      <c r="CS1147" s="50"/>
      <c r="CT1147" s="50"/>
      <c r="CU1147" s="50"/>
      <c r="CV1147" s="50"/>
      <c r="CW1147" s="50"/>
      <c r="CX1147" s="50"/>
      <c r="CY1147" s="50"/>
      <c r="CZ1147" s="50"/>
      <c r="DA1147" s="50"/>
      <c r="DB1147" s="50"/>
      <c r="DC1147" s="50"/>
      <c r="DD1147" s="50"/>
      <c r="DE1147" s="50"/>
      <c r="DF1147" s="50"/>
      <c r="DG1147" s="50"/>
      <c r="DH1147" s="50"/>
      <c r="DI1147" s="50"/>
      <c r="DJ1147" s="50"/>
      <c r="DK1147" s="50"/>
      <c r="DL1147" s="50"/>
      <c r="DM1147" s="50"/>
      <c r="DN1147" s="50"/>
      <c r="DO1147" s="50"/>
      <c r="DP1147" s="50"/>
      <c r="DQ1147" s="50"/>
      <c r="DR1147" s="50"/>
      <c r="DS1147" s="50"/>
      <c r="DT1147" s="50"/>
      <c r="DU1147" s="50"/>
      <c r="DV1147" s="50"/>
      <c r="DW1147" s="50"/>
      <c r="DX1147" s="50"/>
      <c r="DY1147" s="50"/>
      <c r="DZ1147" s="50"/>
      <c r="EA1147" s="50"/>
      <c r="EB1147" s="50"/>
      <c r="EC1147" s="50"/>
      <c r="ED1147" s="50"/>
      <c r="EE1147" s="50"/>
    </row>
    <row r="1148" spans="1:9646" s="351" customFormat="1" ht="45.75" customHeight="1">
      <c r="A1148" s="589">
        <f>1+A1147</f>
        <v>1147</v>
      </c>
      <c r="B1148" s="151" t="s">
        <v>10934</v>
      </c>
      <c r="C1148" s="134" t="s">
        <v>10935</v>
      </c>
      <c r="D1148" s="138" t="s">
        <v>6692</v>
      </c>
      <c r="E1148" s="135">
        <v>45583</v>
      </c>
      <c r="F1148" s="136">
        <v>45596</v>
      </c>
      <c r="G1148" s="136">
        <v>45646</v>
      </c>
      <c r="H1148" s="134" t="s">
        <v>416</v>
      </c>
      <c r="I1148" s="139" t="s">
        <v>9646</v>
      </c>
      <c r="J1148" s="158" t="s">
        <v>10936</v>
      </c>
      <c r="K1148" s="251">
        <v>79798809</v>
      </c>
      <c r="L1148" s="134">
        <v>3</v>
      </c>
      <c r="M1148" s="252" t="s">
        <v>97</v>
      </c>
      <c r="N1148" s="141" t="s">
        <v>5078</v>
      </c>
      <c r="O1148" s="151" t="s">
        <v>783</v>
      </c>
      <c r="P1148" s="134" t="s">
        <v>10937</v>
      </c>
      <c r="Q1148" s="134" t="s">
        <v>9515</v>
      </c>
      <c r="R1148" s="143">
        <v>50</v>
      </c>
      <c r="S1148" s="134" t="s">
        <v>10938</v>
      </c>
      <c r="T1148" s="253" t="s">
        <v>10939</v>
      </c>
      <c r="U1148" s="254">
        <v>2024003738</v>
      </c>
      <c r="V1148" s="253" t="s">
        <v>10939</v>
      </c>
      <c r="W1148" s="255">
        <v>45586</v>
      </c>
      <c r="X1148" s="256" t="s">
        <v>103</v>
      </c>
      <c r="Y1148" s="314" t="s">
        <v>10940</v>
      </c>
      <c r="Z1148" s="148" t="s">
        <v>10939</v>
      </c>
      <c r="AA1148" s="149">
        <v>0</v>
      </c>
      <c r="AB1148" s="150">
        <v>0</v>
      </c>
      <c r="AC1148" s="149">
        <v>0</v>
      </c>
      <c r="AD1148" s="149">
        <v>0</v>
      </c>
      <c r="AE1148" s="149">
        <v>0</v>
      </c>
      <c r="AF1148" s="149">
        <v>0</v>
      </c>
      <c r="AG1148" s="149">
        <v>0</v>
      </c>
      <c r="AH1148" s="149">
        <v>0</v>
      </c>
      <c r="AI1148" s="149">
        <v>0</v>
      </c>
      <c r="AJ1148" s="149">
        <v>0</v>
      </c>
      <c r="AK1148" s="142" t="s">
        <v>104</v>
      </c>
      <c r="AL1148" s="103" t="s">
        <v>10941</v>
      </c>
      <c r="AM1148" s="134" t="s">
        <v>8407</v>
      </c>
      <c r="AN1148" s="140">
        <v>20455955</v>
      </c>
      <c r="AO1148" s="142" t="s">
        <v>114</v>
      </c>
      <c r="AP1148" s="134" t="s">
        <v>114</v>
      </c>
      <c r="AQ1148" s="257" t="s">
        <v>114</v>
      </c>
      <c r="AR1148" s="142" t="s">
        <v>114</v>
      </c>
      <c r="AS1148" s="134" t="s">
        <v>109</v>
      </c>
      <c r="AT1148" s="142" t="s">
        <v>109</v>
      </c>
      <c r="AU1148" s="142" t="s">
        <v>392</v>
      </c>
      <c r="AV1148" s="134" t="s">
        <v>9324</v>
      </c>
      <c r="AW1148" s="134" t="s">
        <v>9324</v>
      </c>
      <c r="AX1148" s="134" t="s">
        <v>109</v>
      </c>
      <c r="AY1148" s="134" t="s">
        <v>108</v>
      </c>
      <c r="AZ1148" s="156" t="s">
        <v>9324</v>
      </c>
      <c r="BA1148" s="134" t="s">
        <v>9324</v>
      </c>
      <c r="BB1148" s="169"/>
      <c r="BC1148" s="156" t="s">
        <v>9324</v>
      </c>
      <c r="BD1148" s="143" t="s">
        <v>9324</v>
      </c>
      <c r="BE1148" s="143" t="s">
        <v>9324</v>
      </c>
      <c r="BF1148" s="143" t="s">
        <v>9324</v>
      </c>
      <c r="BG1148" s="156" t="s">
        <v>9324</v>
      </c>
      <c r="BH1148" s="153" t="s">
        <v>10939</v>
      </c>
      <c r="BI1148" s="349" t="s">
        <v>113</v>
      </c>
      <c r="BJ1148" s="134" t="s">
        <v>9324</v>
      </c>
      <c r="BK1148" s="141" t="s">
        <v>114</v>
      </c>
      <c r="BL1148" s="156" t="s">
        <v>9324</v>
      </c>
      <c r="BM1148" s="158"/>
      <c r="BN1148" s="170" t="s">
        <v>115</v>
      </c>
      <c r="BO1148" s="141" t="s">
        <v>9675</v>
      </c>
      <c r="BP1148" s="141" t="s">
        <v>10942</v>
      </c>
      <c r="BQ1148" s="141">
        <v>48</v>
      </c>
      <c r="BR1148" s="141">
        <v>27868</v>
      </c>
      <c r="BS1148" s="141" t="s">
        <v>9324</v>
      </c>
      <c r="BT1148" s="141" t="s">
        <v>108</v>
      </c>
      <c r="BU1148" s="166" t="s">
        <v>108</v>
      </c>
      <c r="BV1148" s="141" t="s">
        <v>108</v>
      </c>
      <c r="BW1148" s="114" t="s">
        <v>108</v>
      </c>
      <c r="BX1148" s="158" t="s">
        <v>10943</v>
      </c>
      <c r="BY1148" s="141">
        <v>3214547230</v>
      </c>
      <c r="BZ1148" s="259" t="s">
        <v>10944</v>
      </c>
      <c r="CA1148" s="157" t="s">
        <v>5887</v>
      </c>
      <c r="CB1148" s="157" t="s">
        <v>109</v>
      </c>
      <c r="CC1148" s="157"/>
      <c r="CD1148" s="157"/>
      <c r="CE1148" s="157"/>
      <c r="CF1148" s="157"/>
      <c r="CG1148" s="157"/>
      <c r="CH1148" s="157"/>
      <c r="CI1148" s="157"/>
      <c r="CJ1148" s="157"/>
      <c r="CK1148" s="157"/>
      <c r="CL1148" s="157"/>
      <c r="CM1148" s="157" t="s">
        <v>109</v>
      </c>
      <c r="CN1148" s="157"/>
      <c r="CO1148" s="297"/>
      <c r="CP1148" s="297"/>
      <c r="CQ1148" s="297"/>
      <c r="CR1148" s="297"/>
      <c r="CS1148" s="297"/>
      <c r="CT1148" s="297"/>
      <c r="CU1148" s="297"/>
      <c r="CV1148" s="297"/>
      <c r="CW1148" s="297"/>
      <c r="CX1148" s="297"/>
      <c r="CY1148" s="297"/>
      <c r="CZ1148" s="297"/>
      <c r="DA1148" s="297"/>
      <c r="DB1148" s="297"/>
      <c r="DC1148" s="297"/>
      <c r="DD1148" s="297"/>
      <c r="DE1148" s="297"/>
      <c r="DF1148" s="297"/>
      <c r="DG1148" s="297"/>
      <c r="DH1148" s="297"/>
      <c r="DI1148" s="297"/>
      <c r="DJ1148" s="297"/>
      <c r="DK1148" s="297"/>
      <c r="DL1148" s="297"/>
      <c r="DM1148" s="297"/>
      <c r="DN1148" s="297"/>
      <c r="DO1148" s="297"/>
      <c r="DP1148" s="297"/>
      <c r="DQ1148" s="297"/>
      <c r="DR1148" s="297"/>
      <c r="DS1148" s="297"/>
      <c r="DT1148" s="297"/>
      <c r="DU1148" s="297"/>
      <c r="DV1148" s="297"/>
      <c r="DW1148" s="297"/>
      <c r="DX1148" s="297"/>
      <c r="DY1148" s="297"/>
      <c r="DZ1148" s="297"/>
      <c r="EA1148" s="297"/>
      <c r="EB1148" s="297"/>
      <c r="EC1148" s="297"/>
      <c r="ED1148" s="297"/>
      <c r="EE1148" s="297"/>
      <c r="EF1148" s="34"/>
      <c r="EG1148" s="34"/>
      <c r="EH1148" s="34"/>
      <c r="EI1148" s="34"/>
      <c r="EJ1148" s="34"/>
      <c r="EK1148" s="34"/>
      <c r="EL1148" s="34"/>
      <c r="EM1148" s="34"/>
      <c r="EN1148" s="34"/>
      <c r="EO1148" s="34"/>
      <c r="EP1148" s="34"/>
      <c r="EQ1148" s="34"/>
      <c r="ER1148" s="34"/>
      <c r="ES1148" s="34"/>
      <c r="ET1148" s="34"/>
      <c r="EU1148" s="34"/>
      <c r="EV1148" s="34"/>
      <c r="EW1148" s="34"/>
      <c r="EX1148" s="34"/>
      <c r="EY1148" s="34"/>
      <c r="EZ1148" s="34"/>
      <c r="FA1148" s="34"/>
      <c r="FB1148" s="34"/>
      <c r="FC1148" s="34"/>
      <c r="FD1148" s="34"/>
      <c r="FE1148" s="34"/>
      <c r="FF1148" s="34"/>
      <c r="FG1148" s="34"/>
      <c r="FH1148" s="34"/>
      <c r="FI1148" s="34"/>
      <c r="FJ1148" s="34"/>
      <c r="FK1148" s="34"/>
      <c r="FL1148" s="34"/>
      <c r="FM1148" s="34"/>
      <c r="FN1148" s="34"/>
      <c r="FO1148" s="34"/>
      <c r="FP1148" s="34"/>
      <c r="FQ1148" s="34"/>
      <c r="FR1148" s="34"/>
      <c r="FS1148" s="34"/>
      <c r="FT1148" s="34"/>
      <c r="FU1148" s="34"/>
      <c r="FV1148" s="34"/>
      <c r="FW1148" s="34"/>
      <c r="FX1148" s="34"/>
      <c r="FY1148" s="34"/>
      <c r="FZ1148" s="34"/>
      <c r="GA1148" s="34"/>
      <c r="GB1148" s="34"/>
      <c r="GC1148" s="34"/>
      <c r="GD1148" s="34"/>
      <c r="GE1148" s="34"/>
      <c r="GF1148" s="34"/>
      <c r="GG1148" s="34"/>
      <c r="GH1148" s="34"/>
      <c r="GI1148" s="34"/>
      <c r="GJ1148" s="34"/>
      <c r="GK1148" s="34"/>
      <c r="GL1148" s="34"/>
      <c r="GM1148" s="34"/>
      <c r="GN1148" s="34"/>
      <c r="GO1148" s="34"/>
      <c r="GP1148" s="34"/>
      <c r="GQ1148" s="34"/>
      <c r="GR1148" s="34"/>
      <c r="GS1148" s="34"/>
      <c r="GT1148" s="34"/>
      <c r="GU1148" s="34"/>
    </row>
    <row r="1149" spans="1:9646" ht="45.75" customHeight="1">
      <c r="A1149" s="638">
        <f>1+A1148</f>
        <v>1148</v>
      </c>
      <c r="B1149" s="218" t="s">
        <v>10945</v>
      </c>
      <c r="C1149" s="201" t="s">
        <v>10946</v>
      </c>
      <c r="D1149" s="205" t="s">
        <v>6359</v>
      </c>
      <c r="E1149" s="202">
        <v>45583</v>
      </c>
      <c r="F1149" s="203">
        <v>45586</v>
      </c>
      <c r="G1149" s="203">
        <v>45646</v>
      </c>
      <c r="H1149" s="201" t="s">
        <v>416</v>
      </c>
      <c r="I1149" s="206" t="s">
        <v>9646</v>
      </c>
      <c r="J1149" s="201" t="s">
        <v>10947</v>
      </c>
      <c r="K1149" s="271" t="s">
        <v>10948</v>
      </c>
      <c r="L1149" s="201">
        <v>7</v>
      </c>
      <c r="M1149" s="272" t="s">
        <v>97</v>
      </c>
      <c r="N1149" s="208" t="s">
        <v>5078</v>
      </c>
      <c r="O1149" s="218" t="s">
        <v>783</v>
      </c>
      <c r="P1149" s="201" t="s">
        <v>10949</v>
      </c>
      <c r="Q1149" s="201" t="s">
        <v>9264</v>
      </c>
      <c r="R1149" s="210">
        <v>60</v>
      </c>
      <c r="S1149" s="201" t="s">
        <v>10950</v>
      </c>
      <c r="T1149" s="273" t="s">
        <v>10951</v>
      </c>
      <c r="U1149" s="274">
        <v>2024003737</v>
      </c>
      <c r="V1149" s="273" t="s">
        <v>10951</v>
      </c>
      <c r="W1149" s="275">
        <v>45586</v>
      </c>
      <c r="X1149" s="276" t="s">
        <v>103</v>
      </c>
      <c r="Y1149" s="313" t="s">
        <v>10952</v>
      </c>
      <c r="Z1149" s="215" t="s">
        <v>10951</v>
      </c>
      <c r="AA1149" s="216">
        <v>0</v>
      </c>
      <c r="AB1149" s="217">
        <v>0</v>
      </c>
      <c r="AC1149" s="216">
        <v>0</v>
      </c>
      <c r="AD1149" s="216">
        <v>0</v>
      </c>
      <c r="AE1149" s="216">
        <v>0</v>
      </c>
      <c r="AF1149" s="216">
        <v>0</v>
      </c>
      <c r="AG1149" s="216">
        <v>0</v>
      </c>
      <c r="AH1149" s="216">
        <v>0</v>
      </c>
      <c r="AI1149" s="216">
        <v>0</v>
      </c>
      <c r="AJ1149" s="216">
        <v>0</v>
      </c>
      <c r="AK1149" s="209" t="s">
        <v>104</v>
      </c>
      <c r="AL1149" s="191" t="s">
        <v>10953</v>
      </c>
      <c r="AM1149" s="201" t="s">
        <v>2422</v>
      </c>
      <c r="AN1149" s="207">
        <v>35196208</v>
      </c>
      <c r="AO1149" s="209" t="s">
        <v>114</v>
      </c>
      <c r="AP1149" s="201" t="s">
        <v>114</v>
      </c>
      <c r="AQ1149" s="277" t="s">
        <v>114</v>
      </c>
      <c r="AR1149" s="209" t="s">
        <v>114</v>
      </c>
      <c r="AS1149" s="201" t="s">
        <v>109</v>
      </c>
      <c r="AT1149" s="209" t="s">
        <v>109</v>
      </c>
      <c r="AU1149" s="209" t="s">
        <v>392</v>
      </c>
      <c r="AV1149" s="201" t="s">
        <v>9324</v>
      </c>
      <c r="AW1149" s="201" t="s">
        <v>9324</v>
      </c>
      <c r="AX1149" s="201" t="s">
        <v>109</v>
      </c>
      <c r="AY1149" s="201" t="s">
        <v>108</v>
      </c>
      <c r="AZ1149" s="240" t="s">
        <v>9324</v>
      </c>
      <c r="BA1149" s="201" t="s">
        <v>9324</v>
      </c>
      <c r="BB1149" s="241"/>
      <c r="BC1149" s="240" t="s">
        <v>9324</v>
      </c>
      <c r="BD1149" s="210" t="s">
        <v>9324</v>
      </c>
      <c r="BE1149" s="210" t="s">
        <v>9324</v>
      </c>
      <c r="BF1149" s="210" t="s">
        <v>9324</v>
      </c>
      <c r="BG1149" s="240" t="s">
        <v>9324</v>
      </c>
      <c r="BH1149" s="221" t="s">
        <v>10951</v>
      </c>
      <c r="BI1149" s="224" t="s">
        <v>259</v>
      </c>
      <c r="BJ1149" s="201" t="s">
        <v>9324</v>
      </c>
      <c r="BK1149" s="208" t="s">
        <v>114</v>
      </c>
      <c r="BL1149" s="240" t="s">
        <v>9324</v>
      </c>
      <c r="BM1149" s="161" t="s">
        <v>10954</v>
      </c>
      <c r="BN1149" s="292" t="s">
        <v>161</v>
      </c>
      <c r="BO1149" s="208" t="s">
        <v>9675</v>
      </c>
      <c r="BP1149" s="208" t="s">
        <v>10955</v>
      </c>
      <c r="BQ1149" s="208">
        <v>31</v>
      </c>
      <c r="BR1149" s="208">
        <v>34042</v>
      </c>
      <c r="BS1149" s="208" t="s">
        <v>108</v>
      </c>
      <c r="BT1149" s="208" t="s">
        <v>108</v>
      </c>
      <c r="BU1149" s="237" t="s">
        <v>108</v>
      </c>
      <c r="BV1149" s="208" t="s">
        <v>108</v>
      </c>
      <c r="BW1149" s="278" t="s">
        <v>108</v>
      </c>
      <c r="BX1149" s="224" t="s">
        <v>10956</v>
      </c>
      <c r="BY1149" s="208" t="s">
        <v>10957</v>
      </c>
      <c r="BZ1149" s="329" t="s">
        <v>10958</v>
      </c>
      <c r="CA1149" s="320" t="s">
        <v>5887</v>
      </c>
      <c r="CB1149" s="322" t="s">
        <v>2396</v>
      </c>
      <c r="CC1149" s="320"/>
      <c r="CD1149" s="323"/>
      <c r="CE1149" s="223"/>
      <c r="CF1149" s="223"/>
      <c r="CG1149" s="223"/>
      <c r="CH1149" s="223"/>
      <c r="CI1149" s="223"/>
      <c r="CJ1149" s="223"/>
      <c r="CK1149" s="223"/>
      <c r="CL1149" s="223"/>
      <c r="CM1149" s="223" t="s">
        <v>109</v>
      </c>
      <c r="CN1149" s="223"/>
      <c r="CO1149" s="50"/>
      <c r="CP1149" s="50"/>
      <c r="CQ1149" s="50"/>
      <c r="CR1149" s="50"/>
      <c r="CS1149" s="50"/>
      <c r="CT1149" s="50"/>
      <c r="CU1149" s="50"/>
      <c r="CV1149" s="50"/>
      <c r="CW1149" s="50"/>
      <c r="CX1149" s="50"/>
      <c r="CY1149" s="50"/>
      <c r="CZ1149" s="50"/>
      <c r="DA1149" s="50"/>
      <c r="DB1149" s="50"/>
      <c r="DC1149" s="50"/>
      <c r="DD1149" s="50"/>
      <c r="DE1149" s="50"/>
      <c r="DF1149" s="50"/>
      <c r="DG1149" s="50"/>
      <c r="DH1149" s="50"/>
      <c r="DI1149" s="50"/>
      <c r="DJ1149" s="50"/>
      <c r="DK1149" s="50"/>
      <c r="DL1149" s="50"/>
      <c r="DM1149" s="50"/>
      <c r="DN1149" s="50"/>
      <c r="DO1149" s="50"/>
      <c r="DP1149" s="50"/>
      <c r="DQ1149" s="50"/>
      <c r="DR1149" s="50"/>
      <c r="DS1149" s="50"/>
      <c r="DT1149" s="50"/>
      <c r="DU1149" s="50"/>
      <c r="DV1149" s="50"/>
      <c r="DW1149" s="50"/>
      <c r="DX1149" s="50"/>
      <c r="DY1149" s="50"/>
      <c r="DZ1149" s="50"/>
      <c r="EA1149" s="50"/>
      <c r="EB1149" s="50"/>
      <c r="EC1149" s="50"/>
      <c r="ED1149" s="50"/>
      <c r="EE1149" s="50"/>
      <c r="EF1149" s="297"/>
      <c r="EG1149" s="297"/>
      <c r="EH1149" s="297"/>
      <c r="EI1149" s="297"/>
      <c r="EJ1149" s="297"/>
      <c r="EK1149" s="297"/>
      <c r="EL1149" s="297"/>
      <c r="EM1149" s="297"/>
      <c r="EN1149" s="297"/>
      <c r="EO1149" s="297"/>
      <c r="EP1149" s="297"/>
      <c r="EQ1149" s="297"/>
      <c r="ER1149" s="297"/>
      <c r="ES1149" s="297"/>
      <c r="ET1149" s="297"/>
      <c r="EU1149" s="297"/>
      <c r="EV1149" s="297"/>
      <c r="EW1149" s="297"/>
      <c r="EX1149" s="297"/>
      <c r="EY1149" s="297"/>
      <c r="EZ1149" s="297"/>
      <c r="FA1149" s="297"/>
      <c r="FB1149" s="297"/>
      <c r="FC1149" s="297"/>
      <c r="FD1149" s="297"/>
      <c r="FE1149" s="297"/>
      <c r="FF1149" s="297"/>
      <c r="FG1149" s="297"/>
      <c r="FH1149" s="297"/>
      <c r="FI1149" s="297"/>
      <c r="FJ1149" s="297"/>
      <c r="FK1149" s="297"/>
      <c r="FL1149" s="297"/>
      <c r="FM1149" s="297"/>
      <c r="FN1149" s="297"/>
      <c r="FO1149" s="297"/>
      <c r="FP1149" s="297"/>
      <c r="FQ1149" s="297"/>
      <c r="FR1149" s="297"/>
      <c r="FS1149" s="297"/>
    </row>
    <row r="1150" spans="1:9646" s="351" customFormat="1" ht="45.75" customHeight="1">
      <c r="A1150" s="589">
        <f>1+A1149</f>
        <v>1149</v>
      </c>
      <c r="B1150" s="151" t="s">
        <v>10959</v>
      </c>
      <c r="C1150" s="134" t="s">
        <v>10960</v>
      </c>
      <c r="D1150" s="138" t="s">
        <v>6692</v>
      </c>
      <c r="E1150" s="135">
        <v>45583</v>
      </c>
      <c r="F1150" s="136" t="s">
        <v>10961</v>
      </c>
      <c r="G1150" s="136">
        <v>45646</v>
      </c>
      <c r="H1150" s="134" t="s">
        <v>416</v>
      </c>
      <c r="I1150" s="139" t="s">
        <v>9646</v>
      </c>
      <c r="J1150" s="158" t="s">
        <v>10962</v>
      </c>
      <c r="K1150" s="251">
        <v>1032427616</v>
      </c>
      <c r="L1150" s="134">
        <v>8</v>
      </c>
      <c r="M1150" s="252" t="s">
        <v>97</v>
      </c>
      <c r="N1150" s="141" t="s">
        <v>5078</v>
      </c>
      <c r="O1150" s="151" t="s">
        <v>783</v>
      </c>
      <c r="P1150" s="134" t="s">
        <v>10963</v>
      </c>
      <c r="Q1150" s="134" t="s">
        <v>10397</v>
      </c>
      <c r="R1150" s="143" t="e">
        <v>#VALUE!</v>
      </c>
      <c r="S1150" s="134" t="s">
        <v>9063</v>
      </c>
      <c r="T1150" s="253" t="s">
        <v>10964</v>
      </c>
      <c r="U1150" s="254">
        <v>2024003732</v>
      </c>
      <c r="V1150" s="253" t="s">
        <v>10964</v>
      </c>
      <c r="W1150" s="255">
        <v>45586</v>
      </c>
      <c r="X1150" s="256" t="s">
        <v>103</v>
      </c>
      <c r="Y1150" s="314" t="s">
        <v>10965</v>
      </c>
      <c r="Z1150" s="148" t="s">
        <v>10964</v>
      </c>
      <c r="AA1150" s="149">
        <v>0</v>
      </c>
      <c r="AB1150" s="150">
        <v>0</v>
      </c>
      <c r="AC1150" s="149">
        <v>0</v>
      </c>
      <c r="AD1150" s="149">
        <v>0</v>
      </c>
      <c r="AE1150" s="149">
        <v>0</v>
      </c>
      <c r="AF1150" s="149">
        <v>0</v>
      </c>
      <c r="AG1150" s="149">
        <v>0</v>
      </c>
      <c r="AH1150" s="149">
        <v>0</v>
      </c>
      <c r="AI1150" s="149">
        <v>0</v>
      </c>
      <c r="AJ1150" s="149">
        <v>0</v>
      </c>
      <c r="AK1150" s="142" t="s">
        <v>104</v>
      </c>
      <c r="AL1150" s="103" t="s">
        <v>10966</v>
      </c>
      <c r="AM1150" s="134" t="s">
        <v>8407</v>
      </c>
      <c r="AN1150" s="140">
        <v>20455955</v>
      </c>
      <c r="AO1150" s="142" t="s">
        <v>114</v>
      </c>
      <c r="AP1150" s="134" t="s">
        <v>114</v>
      </c>
      <c r="AQ1150" s="257" t="s">
        <v>114</v>
      </c>
      <c r="AR1150" s="142" t="s">
        <v>114</v>
      </c>
      <c r="AS1150" s="134" t="s">
        <v>109</v>
      </c>
      <c r="AT1150" s="142" t="s">
        <v>109</v>
      </c>
      <c r="AU1150" s="142" t="s">
        <v>392</v>
      </c>
      <c r="AV1150" s="134" t="s">
        <v>9324</v>
      </c>
      <c r="AW1150" s="134" t="s">
        <v>9324</v>
      </c>
      <c r="AX1150" s="134" t="s">
        <v>578</v>
      </c>
      <c r="AY1150" s="134" t="s">
        <v>108</v>
      </c>
      <c r="AZ1150" s="156" t="s">
        <v>9324</v>
      </c>
      <c r="BA1150" s="134" t="s">
        <v>9324</v>
      </c>
      <c r="BB1150" s="169"/>
      <c r="BC1150" s="156" t="s">
        <v>9324</v>
      </c>
      <c r="BD1150" s="143" t="s">
        <v>9324</v>
      </c>
      <c r="BE1150" s="143" t="s">
        <v>9324</v>
      </c>
      <c r="BF1150" s="143" t="s">
        <v>9324</v>
      </c>
      <c r="BG1150" s="156" t="s">
        <v>9324</v>
      </c>
      <c r="BH1150" s="153" t="s">
        <v>10964</v>
      </c>
      <c r="BI1150" s="349" t="s">
        <v>113</v>
      </c>
      <c r="BJ1150" s="134" t="s">
        <v>9324</v>
      </c>
      <c r="BK1150" s="141" t="s">
        <v>114</v>
      </c>
      <c r="BL1150" s="156" t="s">
        <v>9324</v>
      </c>
      <c r="BM1150" s="158"/>
      <c r="BN1150" s="170" t="s">
        <v>115</v>
      </c>
      <c r="BO1150" s="141" t="s">
        <v>10175</v>
      </c>
      <c r="BP1150" s="141" t="s">
        <v>10967</v>
      </c>
      <c r="BQ1150" s="141">
        <v>35</v>
      </c>
      <c r="BR1150" s="141">
        <v>32588</v>
      </c>
      <c r="BS1150" s="141" t="s">
        <v>109</v>
      </c>
      <c r="BT1150" s="141" t="s">
        <v>108</v>
      </c>
      <c r="BU1150" s="166" t="s">
        <v>108</v>
      </c>
      <c r="BV1150" s="141" t="s">
        <v>108</v>
      </c>
      <c r="BW1150" s="114" t="s">
        <v>108</v>
      </c>
      <c r="BX1150" s="158" t="s">
        <v>10968</v>
      </c>
      <c r="BY1150" s="141">
        <v>3238027000</v>
      </c>
      <c r="BZ1150" s="259" t="s">
        <v>10969</v>
      </c>
      <c r="CA1150" s="157" t="s">
        <v>5887</v>
      </c>
      <c r="CB1150" s="157" t="s">
        <v>109</v>
      </c>
      <c r="CC1150" s="157"/>
      <c r="CD1150" s="157"/>
      <c r="CE1150" s="157"/>
      <c r="CF1150" s="157"/>
      <c r="CG1150" s="157"/>
      <c r="CH1150" s="157"/>
      <c r="CI1150" s="157"/>
      <c r="CJ1150" s="157"/>
      <c r="CK1150" s="157"/>
      <c r="CL1150" s="157"/>
      <c r="CM1150" s="157" t="s">
        <v>109</v>
      </c>
      <c r="CN1150" s="157"/>
      <c r="CO1150" s="297"/>
      <c r="CP1150" s="297"/>
      <c r="CQ1150" s="297"/>
      <c r="CR1150" s="297"/>
      <c r="CS1150" s="297"/>
      <c r="CT1150" s="297"/>
      <c r="CU1150" s="297"/>
      <c r="CV1150" s="297"/>
      <c r="CW1150" s="297"/>
      <c r="CX1150" s="297"/>
      <c r="CY1150" s="297"/>
      <c r="CZ1150" s="297"/>
      <c r="DA1150" s="297"/>
      <c r="DB1150" s="297"/>
      <c r="DC1150" s="297"/>
      <c r="DD1150" s="297"/>
      <c r="DE1150" s="297"/>
      <c r="DF1150" s="297"/>
      <c r="DG1150" s="297"/>
      <c r="DH1150" s="297"/>
      <c r="DI1150" s="297"/>
      <c r="DJ1150" s="297"/>
      <c r="DK1150" s="297"/>
      <c r="DL1150" s="297"/>
      <c r="DM1150" s="297"/>
      <c r="DN1150" s="297"/>
      <c r="DO1150" s="297"/>
      <c r="DP1150" s="297"/>
      <c r="DQ1150" s="297"/>
      <c r="DR1150" s="297"/>
      <c r="DS1150" s="297"/>
      <c r="DT1150" s="297"/>
      <c r="DU1150" s="297"/>
      <c r="DV1150" s="297"/>
      <c r="DW1150" s="297"/>
      <c r="DX1150" s="297"/>
      <c r="DY1150" s="297"/>
      <c r="DZ1150" s="297"/>
      <c r="EA1150" s="297"/>
      <c r="EB1150" s="297"/>
      <c r="EC1150" s="297"/>
      <c r="ED1150" s="297"/>
      <c r="EE1150" s="297"/>
      <c r="EF1150" s="34"/>
      <c r="EG1150" s="34"/>
      <c r="EH1150" s="34"/>
      <c r="EI1150" s="34"/>
      <c r="EJ1150" s="34"/>
      <c r="EK1150" s="34"/>
      <c r="EL1150" s="34"/>
      <c r="EM1150" s="34"/>
      <c r="EN1150" s="34"/>
      <c r="EO1150" s="34"/>
      <c r="EP1150" s="34"/>
      <c r="EQ1150" s="34"/>
      <c r="ER1150" s="34"/>
      <c r="ES1150" s="34"/>
      <c r="ET1150" s="34"/>
      <c r="EU1150" s="34"/>
      <c r="EV1150" s="34"/>
      <c r="EW1150" s="34"/>
      <c r="EX1150" s="34"/>
      <c r="EY1150" s="34"/>
      <c r="EZ1150" s="34"/>
      <c r="FA1150" s="34"/>
      <c r="FB1150" s="34"/>
      <c r="FC1150" s="34"/>
      <c r="FD1150" s="34"/>
      <c r="FE1150" s="34"/>
      <c r="FF1150" s="34"/>
      <c r="FG1150" s="34"/>
      <c r="FH1150" s="34"/>
      <c r="FI1150" s="34"/>
      <c r="FJ1150" s="34"/>
      <c r="FK1150" s="34"/>
      <c r="FL1150" s="34"/>
      <c r="FM1150" s="34"/>
      <c r="FN1150" s="34"/>
      <c r="FO1150" s="34"/>
      <c r="FP1150" s="34"/>
      <c r="FQ1150" s="34"/>
      <c r="FR1150" s="34"/>
      <c r="FS1150" s="34"/>
      <c r="FT1150" s="34"/>
      <c r="FU1150" s="34"/>
      <c r="FV1150" s="34"/>
      <c r="FW1150" s="34"/>
      <c r="FX1150" s="34"/>
      <c r="FY1150" s="34"/>
      <c r="FZ1150" s="34"/>
      <c r="GA1150" s="34"/>
      <c r="GB1150" s="34"/>
      <c r="GC1150" s="34"/>
      <c r="GD1150" s="34"/>
      <c r="GE1150" s="34"/>
      <c r="GF1150" s="34"/>
      <c r="GG1150" s="34"/>
      <c r="GH1150" s="34"/>
      <c r="GI1150" s="34"/>
      <c r="GJ1150" s="34"/>
      <c r="GK1150" s="34"/>
      <c r="GL1150" s="34"/>
      <c r="GM1150" s="34"/>
      <c r="GN1150" s="34"/>
      <c r="GO1150" s="34"/>
      <c r="GP1150" s="34"/>
      <c r="GQ1150" s="34"/>
      <c r="GR1150" s="34"/>
      <c r="GS1150" s="34"/>
      <c r="GT1150" s="34"/>
      <c r="GU1150" s="34"/>
    </row>
    <row r="1151" spans="1:9646" ht="45.75" customHeight="1">
      <c r="A1151" s="589">
        <f>1+A1150</f>
        <v>1150</v>
      </c>
      <c r="B1151" s="151" t="s">
        <v>10970</v>
      </c>
      <c r="C1151" s="134" t="s">
        <v>10971</v>
      </c>
      <c r="D1151" s="138" t="s">
        <v>6692</v>
      </c>
      <c r="E1151" s="135">
        <v>45583</v>
      </c>
      <c r="F1151" s="136">
        <v>45587</v>
      </c>
      <c r="G1151" s="136">
        <v>45649</v>
      </c>
      <c r="H1151" s="134" t="s">
        <v>416</v>
      </c>
      <c r="I1151" s="139" t="s">
        <v>9646</v>
      </c>
      <c r="J1151" s="158" t="s">
        <v>10972</v>
      </c>
      <c r="K1151" s="251">
        <v>1030574676</v>
      </c>
      <c r="L1151" s="134">
        <v>1</v>
      </c>
      <c r="M1151" s="252" t="s">
        <v>97</v>
      </c>
      <c r="N1151" s="141" t="s">
        <v>5078</v>
      </c>
      <c r="O1151" s="151" t="s">
        <v>783</v>
      </c>
      <c r="P1151" s="134" t="s">
        <v>10973</v>
      </c>
      <c r="Q1151" s="134" t="s">
        <v>10974</v>
      </c>
      <c r="R1151" s="143">
        <v>62</v>
      </c>
      <c r="S1151" s="134" t="s">
        <v>10975</v>
      </c>
      <c r="T1151" s="253" t="s">
        <v>10976</v>
      </c>
      <c r="U1151" s="254">
        <v>2024003736</v>
      </c>
      <c r="V1151" s="253" t="s">
        <v>10976</v>
      </c>
      <c r="W1151" s="255">
        <v>45586</v>
      </c>
      <c r="X1151" s="256" t="s">
        <v>103</v>
      </c>
      <c r="Y1151" s="314" t="s">
        <v>10977</v>
      </c>
      <c r="Z1151" s="148" t="s">
        <v>10976</v>
      </c>
      <c r="AA1151" s="149">
        <v>0</v>
      </c>
      <c r="AB1151" s="150">
        <v>0</v>
      </c>
      <c r="AC1151" s="149">
        <v>0</v>
      </c>
      <c r="AD1151" s="149">
        <v>0</v>
      </c>
      <c r="AE1151" s="149">
        <v>0</v>
      </c>
      <c r="AF1151" s="149">
        <v>0</v>
      </c>
      <c r="AG1151" s="149">
        <v>0</v>
      </c>
      <c r="AH1151" s="149">
        <v>0</v>
      </c>
      <c r="AI1151" s="149">
        <v>0</v>
      </c>
      <c r="AJ1151" s="149">
        <v>0</v>
      </c>
      <c r="AK1151" s="142" t="s">
        <v>104</v>
      </c>
      <c r="AL1151" s="103" t="s">
        <v>10978</v>
      </c>
      <c r="AM1151" s="134" t="s">
        <v>10979</v>
      </c>
      <c r="AN1151" s="140">
        <v>80190721</v>
      </c>
      <c r="AO1151" s="142" t="s">
        <v>114</v>
      </c>
      <c r="AP1151" s="134" t="s">
        <v>114</v>
      </c>
      <c r="AQ1151" s="257" t="s">
        <v>114</v>
      </c>
      <c r="AR1151" s="142" t="s">
        <v>114</v>
      </c>
      <c r="AS1151" s="134" t="s">
        <v>109</v>
      </c>
      <c r="AT1151" s="142" t="s">
        <v>109</v>
      </c>
      <c r="AU1151" s="142" t="s">
        <v>392</v>
      </c>
      <c r="AV1151" s="134" t="s">
        <v>9324</v>
      </c>
      <c r="AW1151" s="134" t="s">
        <v>9324</v>
      </c>
      <c r="AX1151" s="134" t="s">
        <v>109</v>
      </c>
      <c r="AY1151" s="134" t="s">
        <v>108</v>
      </c>
      <c r="AZ1151" s="156" t="s">
        <v>9324</v>
      </c>
      <c r="BA1151" s="134" t="s">
        <v>9324</v>
      </c>
      <c r="BB1151" s="169"/>
      <c r="BC1151" s="156" t="s">
        <v>9324</v>
      </c>
      <c r="BD1151" s="143" t="s">
        <v>9324</v>
      </c>
      <c r="BE1151" s="143" t="s">
        <v>9324</v>
      </c>
      <c r="BF1151" s="143" t="s">
        <v>9324</v>
      </c>
      <c r="BG1151" s="156" t="s">
        <v>9324</v>
      </c>
      <c r="BH1151" s="153" t="s">
        <v>10976</v>
      </c>
      <c r="BI1151" s="437" t="s">
        <v>227</v>
      </c>
      <c r="BJ1151" s="134" t="s">
        <v>9324</v>
      </c>
      <c r="BK1151" s="141" t="s">
        <v>114</v>
      </c>
      <c r="BL1151" s="156" t="s">
        <v>9324</v>
      </c>
      <c r="BM1151" s="346" t="s">
        <v>10980</v>
      </c>
      <c r="BN1151" s="170" t="s">
        <v>161</v>
      </c>
      <c r="BO1151" s="141" t="s">
        <v>9675</v>
      </c>
      <c r="BP1151" s="141" t="s">
        <v>10981</v>
      </c>
      <c r="BQ1151" s="141">
        <v>34</v>
      </c>
      <c r="BR1151" s="141">
        <v>32988</v>
      </c>
      <c r="BS1151" s="141" t="s">
        <v>108</v>
      </c>
      <c r="BT1151" s="141" t="s">
        <v>108</v>
      </c>
      <c r="BU1151" s="166" t="s">
        <v>108</v>
      </c>
      <c r="BV1151" s="141" t="s">
        <v>108</v>
      </c>
      <c r="BW1151" s="114" t="s">
        <v>108</v>
      </c>
      <c r="BX1151" s="158" t="s">
        <v>2561</v>
      </c>
      <c r="BY1151" s="141">
        <v>3143656271</v>
      </c>
      <c r="BZ1151" s="259" t="s">
        <v>2562</v>
      </c>
      <c r="CA1151" s="157" t="s">
        <v>5887</v>
      </c>
      <c r="CB1151" s="157" t="s">
        <v>578</v>
      </c>
      <c r="CC1151" s="157"/>
      <c r="CD1151" s="157"/>
      <c r="CE1151" s="157"/>
      <c r="CF1151" s="157"/>
      <c r="CG1151" s="157"/>
      <c r="CH1151" s="157"/>
      <c r="CI1151" s="157"/>
      <c r="CJ1151" s="157"/>
      <c r="CK1151" s="157"/>
      <c r="CL1151" s="157"/>
      <c r="CM1151" s="157" t="s">
        <v>109</v>
      </c>
      <c r="CN1151" s="157"/>
      <c r="CO1151" s="297"/>
      <c r="CP1151" s="297"/>
      <c r="CQ1151" s="297"/>
      <c r="CR1151" s="297"/>
      <c r="CS1151" s="297"/>
      <c r="CT1151" s="297"/>
      <c r="CU1151" s="297"/>
      <c r="CV1151" s="297"/>
      <c r="CW1151" s="297"/>
      <c r="CX1151" s="297"/>
      <c r="CY1151" s="297"/>
      <c r="CZ1151" s="297"/>
      <c r="DA1151" s="297"/>
      <c r="DB1151" s="297"/>
      <c r="DC1151" s="297"/>
      <c r="DD1151" s="297"/>
      <c r="DE1151" s="297"/>
      <c r="DF1151" s="297"/>
      <c r="DG1151" s="297"/>
      <c r="DH1151" s="297"/>
      <c r="DI1151" s="297"/>
      <c r="DJ1151" s="297"/>
      <c r="DK1151" s="297"/>
      <c r="DL1151" s="297"/>
      <c r="DM1151" s="297"/>
      <c r="DN1151" s="297"/>
      <c r="DO1151" s="297"/>
      <c r="DP1151" s="297"/>
      <c r="DQ1151" s="297"/>
      <c r="DR1151" s="297"/>
      <c r="DS1151" s="297"/>
      <c r="DT1151" s="297"/>
      <c r="DU1151" s="297"/>
      <c r="DV1151" s="297"/>
      <c r="DW1151" s="297"/>
      <c r="DX1151" s="297"/>
      <c r="DY1151" s="297"/>
      <c r="DZ1151" s="297"/>
      <c r="EA1151" s="297"/>
      <c r="EB1151" s="297"/>
      <c r="EC1151" s="297"/>
      <c r="ED1151" s="297"/>
      <c r="EE1151" s="297"/>
    </row>
    <row r="1152" spans="1:9646" ht="45.75" customHeight="1">
      <c r="A1152" s="638">
        <f>1+A1151</f>
        <v>1151</v>
      </c>
      <c r="B1152" s="218" t="s">
        <v>10982</v>
      </c>
      <c r="C1152" s="201" t="s">
        <v>10983</v>
      </c>
      <c r="D1152" s="205" t="s">
        <v>6230</v>
      </c>
      <c r="E1152" s="202">
        <v>45583</v>
      </c>
      <c r="F1152" s="203">
        <v>45587</v>
      </c>
      <c r="G1152" s="203">
        <v>45653</v>
      </c>
      <c r="H1152" s="201" t="s">
        <v>416</v>
      </c>
      <c r="I1152" s="206" t="s">
        <v>9637</v>
      </c>
      <c r="J1152" s="201" t="s">
        <v>10984</v>
      </c>
      <c r="K1152" s="271">
        <v>1001167437</v>
      </c>
      <c r="L1152" s="201">
        <v>7</v>
      </c>
      <c r="M1152" s="272" t="s">
        <v>97</v>
      </c>
      <c r="N1152" s="208" t="s">
        <v>5078</v>
      </c>
      <c r="O1152" s="218" t="s">
        <v>1061</v>
      </c>
      <c r="P1152" s="201" t="s">
        <v>10985</v>
      </c>
      <c r="Q1152" s="201" t="s">
        <v>10986</v>
      </c>
      <c r="R1152" s="210">
        <v>66</v>
      </c>
      <c r="S1152" s="201" t="s">
        <v>10987</v>
      </c>
      <c r="T1152" s="273" t="s">
        <v>10988</v>
      </c>
      <c r="U1152" s="274">
        <v>2024003742</v>
      </c>
      <c r="V1152" s="273" t="s">
        <v>10988</v>
      </c>
      <c r="W1152" s="275">
        <v>45586</v>
      </c>
      <c r="X1152" s="276" t="s">
        <v>103</v>
      </c>
      <c r="Y1152" s="313" t="s">
        <v>10989</v>
      </c>
      <c r="Z1152" s="215" t="s">
        <v>10988</v>
      </c>
      <c r="AA1152" s="216">
        <v>0</v>
      </c>
      <c r="AB1152" s="217">
        <v>0</v>
      </c>
      <c r="AC1152" s="216">
        <v>0</v>
      </c>
      <c r="AD1152" s="216">
        <v>0</v>
      </c>
      <c r="AE1152" s="216">
        <v>0</v>
      </c>
      <c r="AF1152" s="216">
        <v>0</v>
      </c>
      <c r="AG1152" s="216">
        <v>0</v>
      </c>
      <c r="AH1152" s="216">
        <v>0</v>
      </c>
      <c r="AI1152" s="216">
        <v>0</v>
      </c>
      <c r="AJ1152" s="216">
        <v>0</v>
      </c>
      <c r="AK1152" s="209" t="s">
        <v>104</v>
      </c>
      <c r="AL1152" s="191" t="s">
        <v>10990</v>
      </c>
      <c r="AM1152" s="201" t="s">
        <v>10991</v>
      </c>
      <c r="AN1152" s="207" t="s">
        <v>10992</v>
      </c>
      <c r="AO1152" s="209" t="s">
        <v>114</v>
      </c>
      <c r="AP1152" s="201" t="s">
        <v>114</v>
      </c>
      <c r="AQ1152" s="277" t="s">
        <v>114</v>
      </c>
      <c r="AR1152" s="209" t="s">
        <v>114</v>
      </c>
      <c r="AS1152" s="201" t="s">
        <v>109</v>
      </c>
      <c r="AT1152" s="209" t="s">
        <v>109</v>
      </c>
      <c r="AU1152" s="209" t="s">
        <v>392</v>
      </c>
      <c r="AV1152" s="201" t="s">
        <v>9324</v>
      </c>
      <c r="AW1152" s="201" t="s">
        <v>110</v>
      </c>
      <c r="AX1152" s="201" t="s">
        <v>109</v>
      </c>
      <c r="AY1152" s="201" t="s">
        <v>108</v>
      </c>
      <c r="AZ1152" s="240" t="s">
        <v>9324</v>
      </c>
      <c r="BA1152" s="201" t="s">
        <v>9324</v>
      </c>
      <c r="BB1152" s="241"/>
      <c r="BC1152" s="240" t="s">
        <v>9324</v>
      </c>
      <c r="BD1152" s="210" t="s">
        <v>9324</v>
      </c>
      <c r="BE1152" s="210" t="s">
        <v>9324</v>
      </c>
      <c r="BF1152" s="210" t="s">
        <v>9324</v>
      </c>
      <c r="BG1152" s="240" t="s">
        <v>9324</v>
      </c>
      <c r="BH1152" s="221" t="s">
        <v>10988</v>
      </c>
      <c r="BI1152" s="438" t="s">
        <v>135</v>
      </c>
      <c r="BJ1152" s="201" t="s">
        <v>9324</v>
      </c>
      <c r="BK1152" s="208" t="s">
        <v>114</v>
      </c>
      <c r="BL1152" s="240" t="s">
        <v>9324</v>
      </c>
      <c r="BM1152" s="398" t="s">
        <v>136</v>
      </c>
      <c r="BN1152" s="292" t="s">
        <v>115</v>
      </c>
      <c r="BO1152" s="208" t="s">
        <v>10993</v>
      </c>
      <c r="BP1152" s="208" t="s">
        <v>10942</v>
      </c>
      <c r="BQ1152" s="208">
        <v>24</v>
      </c>
      <c r="BR1152" s="208">
        <v>36779</v>
      </c>
      <c r="BS1152" s="208" t="s">
        <v>109</v>
      </c>
      <c r="BT1152" s="208" t="s">
        <v>1001</v>
      </c>
      <c r="BU1152" s="237" t="s">
        <v>108</v>
      </c>
      <c r="BV1152" s="208" t="s">
        <v>108</v>
      </c>
      <c r="BW1152" s="278" t="s">
        <v>108</v>
      </c>
      <c r="BX1152" s="224" t="s">
        <v>10994</v>
      </c>
      <c r="BY1152" s="208">
        <v>3123095510</v>
      </c>
      <c r="BZ1152" s="329" t="s">
        <v>10995</v>
      </c>
      <c r="CA1152" s="320" t="s">
        <v>10996</v>
      </c>
      <c r="CB1152" s="320" t="s">
        <v>109</v>
      </c>
      <c r="CC1152" s="320" t="s">
        <v>109</v>
      </c>
      <c r="CD1152" s="323"/>
      <c r="CE1152" s="223"/>
      <c r="CF1152" s="223"/>
      <c r="CG1152" s="223"/>
      <c r="CH1152" s="223"/>
      <c r="CI1152" s="223"/>
      <c r="CJ1152" s="223"/>
      <c r="CK1152" s="223"/>
      <c r="CL1152" s="223"/>
      <c r="CM1152" s="303"/>
      <c r="CN1152" s="223"/>
      <c r="CO1152" s="50"/>
      <c r="CP1152" s="50"/>
      <c r="CQ1152" s="50"/>
      <c r="CR1152" s="50"/>
      <c r="CS1152" s="50"/>
      <c r="CT1152" s="50"/>
      <c r="CU1152" s="50"/>
      <c r="CV1152" s="50"/>
      <c r="CW1152" s="50"/>
      <c r="CX1152" s="50"/>
      <c r="CY1152" s="50"/>
      <c r="CZ1152" s="50"/>
      <c r="DA1152" s="50"/>
      <c r="DB1152" s="50"/>
      <c r="DC1152" s="50"/>
      <c r="DD1152" s="50"/>
      <c r="DE1152" s="50"/>
      <c r="DF1152" s="50"/>
      <c r="DG1152" s="50"/>
      <c r="DH1152" s="50"/>
      <c r="DI1152" s="50"/>
      <c r="DJ1152" s="50"/>
      <c r="DK1152" s="50"/>
      <c r="DL1152" s="50"/>
      <c r="DM1152" s="50"/>
      <c r="DN1152" s="50"/>
      <c r="DO1152" s="50"/>
      <c r="DP1152" s="50"/>
      <c r="DQ1152" s="50"/>
      <c r="DR1152" s="50"/>
      <c r="DS1152" s="50"/>
      <c r="DT1152" s="50"/>
      <c r="DU1152" s="50"/>
      <c r="DV1152" s="50"/>
      <c r="DW1152" s="50"/>
      <c r="DX1152" s="50"/>
      <c r="DY1152" s="50"/>
      <c r="DZ1152" s="50"/>
      <c r="EA1152" s="50"/>
      <c r="EB1152" s="50"/>
      <c r="EC1152" s="50"/>
      <c r="ED1152" s="50"/>
      <c r="EE1152" s="50"/>
      <c r="EF1152" s="297"/>
      <c r="EG1152" s="297"/>
      <c r="EH1152" s="297"/>
      <c r="EI1152" s="297"/>
      <c r="EJ1152" s="297"/>
      <c r="EK1152" s="297"/>
      <c r="EL1152" s="297"/>
      <c r="EM1152" s="297"/>
      <c r="EN1152" s="297"/>
      <c r="EO1152" s="297"/>
      <c r="EP1152" s="297"/>
      <c r="EQ1152" s="297"/>
      <c r="ER1152" s="297"/>
      <c r="ES1152" s="297"/>
      <c r="ET1152" s="297"/>
      <c r="EU1152" s="297"/>
      <c r="EV1152" s="297"/>
      <c r="EW1152" s="297"/>
      <c r="EX1152" s="297"/>
      <c r="EY1152" s="297"/>
      <c r="EZ1152" s="297"/>
      <c r="FA1152" s="297"/>
      <c r="FB1152" s="297"/>
      <c r="FC1152" s="297"/>
      <c r="FD1152" s="297"/>
      <c r="FE1152" s="297"/>
      <c r="FF1152" s="297"/>
      <c r="FG1152" s="297"/>
      <c r="FH1152" s="297"/>
      <c r="FI1152" s="297"/>
      <c r="FJ1152" s="297"/>
      <c r="FK1152" s="297"/>
      <c r="FL1152" s="297"/>
      <c r="FM1152" s="297"/>
      <c r="FN1152" s="297"/>
      <c r="FO1152" s="297"/>
      <c r="FP1152" s="297"/>
      <c r="FQ1152" s="297"/>
      <c r="FR1152" s="297"/>
      <c r="FS1152" s="297"/>
    </row>
    <row r="1153" spans="1:274" ht="45.75" customHeight="1">
      <c r="A1153" s="589">
        <f>1+A1152</f>
        <v>1152</v>
      </c>
      <c r="B1153" s="151" t="s">
        <v>10997</v>
      </c>
      <c r="C1153" s="134" t="s">
        <v>10998</v>
      </c>
      <c r="D1153" s="138" t="s">
        <v>6230</v>
      </c>
      <c r="E1153" s="135">
        <v>45583</v>
      </c>
      <c r="F1153" s="136">
        <v>45587</v>
      </c>
      <c r="G1153" s="136">
        <v>45646</v>
      </c>
      <c r="H1153" s="134" t="s">
        <v>416</v>
      </c>
      <c r="I1153" s="139" t="s">
        <v>9646</v>
      </c>
      <c r="J1153" s="158" t="s">
        <v>10999</v>
      </c>
      <c r="K1153" s="251" t="s">
        <v>11000</v>
      </c>
      <c r="L1153" s="134">
        <v>3</v>
      </c>
      <c r="M1153" s="252" t="s">
        <v>97</v>
      </c>
      <c r="N1153" s="141" t="s">
        <v>5078</v>
      </c>
      <c r="O1153" s="151" t="s">
        <v>857</v>
      </c>
      <c r="P1153" s="134" t="s">
        <v>11001</v>
      </c>
      <c r="Q1153" s="134" t="s">
        <v>11002</v>
      </c>
      <c r="R1153" s="143">
        <v>59</v>
      </c>
      <c r="S1153" s="134" t="s">
        <v>11003</v>
      </c>
      <c r="T1153" s="253" t="s">
        <v>11004</v>
      </c>
      <c r="U1153" s="254">
        <v>202403735</v>
      </c>
      <c r="V1153" s="253" t="s">
        <v>11004</v>
      </c>
      <c r="W1153" s="255">
        <v>45586</v>
      </c>
      <c r="X1153" s="256" t="s">
        <v>103</v>
      </c>
      <c r="Y1153" s="314" t="s">
        <v>11005</v>
      </c>
      <c r="Z1153" s="148" t="s">
        <v>11004</v>
      </c>
      <c r="AA1153" s="149">
        <v>0</v>
      </c>
      <c r="AB1153" s="150">
        <v>0</v>
      </c>
      <c r="AC1153" s="149">
        <v>0</v>
      </c>
      <c r="AD1153" s="149">
        <v>0</v>
      </c>
      <c r="AE1153" s="149">
        <v>0</v>
      </c>
      <c r="AF1153" s="149">
        <v>0</v>
      </c>
      <c r="AG1153" s="149">
        <v>0</v>
      </c>
      <c r="AH1153" s="149">
        <v>0</v>
      </c>
      <c r="AI1153" s="149">
        <v>0</v>
      </c>
      <c r="AJ1153" s="149">
        <v>0</v>
      </c>
      <c r="AK1153" s="142" t="s">
        <v>104</v>
      </c>
      <c r="AL1153" s="103" t="s">
        <v>11006</v>
      </c>
      <c r="AM1153" s="134" t="s">
        <v>8988</v>
      </c>
      <c r="AN1153" s="140">
        <v>1007635496</v>
      </c>
      <c r="AO1153" s="142" t="s">
        <v>114</v>
      </c>
      <c r="AP1153" s="134" t="s">
        <v>114</v>
      </c>
      <c r="AQ1153" s="257" t="s">
        <v>114</v>
      </c>
      <c r="AR1153" s="142" t="s">
        <v>114</v>
      </c>
      <c r="AS1153" s="134" t="s">
        <v>109</v>
      </c>
      <c r="AT1153" s="142" t="s">
        <v>109</v>
      </c>
      <c r="AU1153" s="142" t="s">
        <v>392</v>
      </c>
      <c r="AV1153" s="134" t="s">
        <v>9324</v>
      </c>
      <c r="AW1153" s="134" t="s">
        <v>9324</v>
      </c>
      <c r="AX1153" s="134" t="s">
        <v>109</v>
      </c>
      <c r="AY1153" s="134" t="s">
        <v>108</v>
      </c>
      <c r="AZ1153" s="156" t="s">
        <v>9324</v>
      </c>
      <c r="BA1153" s="134" t="s">
        <v>9324</v>
      </c>
      <c r="BB1153" s="169"/>
      <c r="BC1153" s="156" t="s">
        <v>9324</v>
      </c>
      <c r="BD1153" s="143" t="s">
        <v>9324</v>
      </c>
      <c r="BE1153" s="143" t="s">
        <v>9324</v>
      </c>
      <c r="BF1153" s="143" t="s">
        <v>9324</v>
      </c>
      <c r="BG1153" s="156" t="s">
        <v>9324</v>
      </c>
      <c r="BH1153" s="153" t="s">
        <v>11004</v>
      </c>
      <c r="BI1153" s="437" t="s">
        <v>227</v>
      </c>
      <c r="BJ1153" s="134" t="s">
        <v>9324</v>
      </c>
      <c r="BK1153" s="141" t="s">
        <v>114</v>
      </c>
      <c r="BL1153" s="156" t="s">
        <v>9324</v>
      </c>
      <c r="BM1153" s="161" t="s">
        <v>2539</v>
      </c>
      <c r="BN1153" s="170" t="s">
        <v>161</v>
      </c>
      <c r="BO1153" s="141" t="s">
        <v>9675</v>
      </c>
      <c r="BP1153" s="141" t="s">
        <v>11007</v>
      </c>
      <c r="BQ1153" s="141">
        <v>22</v>
      </c>
      <c r="BR1153" s="141">
        <v>37299</v>
      </c>
      <c r="BS1153" s="141" t="s">
        <v>108</v>
      </c>
      <c r="BT1153" s="141" t="s">
        <v>108</v>
      </c>
      <c r="BU1153" s="166" t="s">
        <v>108</v>
      </c>
      <c r="BV1153" s="141" t="s">
        <v>108</v>
      </c>
      <c r="BW1153" s="114" t="s">
        <v>108</v>
      </c>
      <c r="BX1153" s="158" t="s">
        <v>11008</v>
      </c>
      <c r="BY1153" s="141" t="s">
        <v>11009</v>
      </c>
      <c r="BZ1153" s="259" t="s">
        <v>11010</v>
      </c>
      <c r="CA1153" s="157" t="s">
        <v>10996</v>
      </c>
      <c r="CB1153" s="157"/>
      <c r="CC1153" s="157"/>
      <c r="CD1153" s="157"/>
      <c r="CE1153" s="157"/>
      <c r="CF1153" s="157"/>
      <c r="CG1153" s="157"/>
      <c r="CH1153" s="157"/>
      <c r="CI1153" s="157"/>
      <c r="CJ1153" s="157"/>
      <c r="CK1153" s="157"/>
      <c r="CL1153" s="157"/>
      <c r="CM1153" s="157" t="s">
        <v>109</v>
      </c>
      <c r="CN1153" s="157"/>
      <c r="CO1153" s="297"/>
      <c r="CP1153" s="297"/>
      <c r="CQ1153" s="297"/>
      <c r="CR1153" s="297"/>
      <c r="CS1153" s="297"/>
      <c r="CT1153" s="297"/>
      <c r="CU1153" s="297"/>
      <c r="CV1153" s="297"/>
      <c r="CW1153" s="297"/>
      <c r="CX1153" s="297"/>
      <c r="CY1153" s="297"/>
      <c r="CZ1153" s="297"/>
      <c r="DA1153" s="297"/>
      <c r="DB1153" s="297"/>
      <c r="DC1153" s="297"/>
      <c r="DD1153" s="297"/>
      <c r="DE1153" s="297"/>
      <c r="DF1153" s="297"/>
      <c r="DG1153" s="297"/>
      <c r="DH1153" s="297"/>
      <c r="DI1153" s="297"/>
      <c r="DJ1153" s="297"/>
      <c r="DK1153" s="297"/>
      <c r="DL1153" s="297"/>
      <c r="DM1153" s="297"/>
      <c r="DN1153" s="297"/>
      <c r="DO1153" s="297"/>
      <c r="DP1153" s="297"/>
      <c r="DQ1153" s="297"/>
      <c r="DR1153" s="297"/>
      <c r="DS1153" s="297"/>
      <c r="DT1153" s="297"/>
      <c r="DU1153" s="297"/>
      <c r="DV1153" s="297"/>
      <c r="DW1153" s="297"/>
      <c r="DX1153" s="297"/>
      <c r="DY1153" s="297"/>
      <c r="DZ1153" s="297"/>
      <c r="EA1153" s="297"/>
      <c r="EB1153" s="297"/>
      <c r="EC1153" s="297"/>
      <c r="ED1153" s="297"/>
      <c r="EE1153" s="297"/>
    </row>
    <row r="1154" spans="1:274" ht="45.75" customHeight="1">
      <c r="A1154" s="589">
        <f>1+A1153</f>
        <v>1153</v>
      </c>
      <c r="B1154" s="151" t="s">
        <v>11011</v>
      </c>
      <c r="C1154" s="134" t="s">
        <v>11012</v>
      </c>
      <c r="D1154" s="138" t="s">
        <v>6112</v>
      </c>
      <c r="E1154" s="135">
        <v>45583</v>
      </c>
      <c r="F1154" s="136">
        <v>45587</v>
      </c>
      <c r="G1154" s="136">
        <v>45646</v>
      </c>
      <c r="H1154" s="134" t="s">
        <v>416</v>
      </c>
      <c r="I1154" s="139" t="s">
        <v>9646</v>
      </c>
      <c r="J1154" s="158" t="s">
        <v>11013</v>
      </c>
      <c r="K1154" s="251">
        <v>1013652160</v>
      </c>
      <c r="L1154" s="134">
        <v>6</v>
      </c>
      <c r="M1154" s="252" t="s">
        <v>97</v>
      </c>
      <c r="N1154" s="141" t="s">
        <v>5078</v>
      </c>
      <c r="O1154" s="151" t="s">
        <v>427</v>
      </c>
      <c r="P1154" s="134" t="s">
        <v>7348</v>
      </c>
      <c r="Q1154" s="134" t="s">
        <v>10898</v>
      </c>
      <c r="R1154" s="143">
        <v>59</v>
      </c>
      <c r="S1154" s="134" t="s">
        <v>10036</v>
      </c>
      <c r="T1154" s="253" t="s">
        <v>10037</v>
      </c>
      <c r="U1154" s="254">
        <v>2024003745</v>
      </c>
      <c r="V1154" s="253" t="s">
        <v>10037</v>
      </c>
      <c r="W1154" s="255">
        <v>45586</v>
      </c>
      <c r="X1154" s="256" t="s">
        <v>103</v>
      </c>
      <c r="Y1154" s="314" t="s">
        <v>10039</v>
      </c>
      <c r="Z1154" s="148" t="s">
        <v>10037</v>
      </c>
      <c r="AA1154" s="149">
        <v>0</v>
      </c>
      <c r="AB1154" s="150">
        <v>0</v>
      </c>
      <c r="AC1154" s="149">
        <v>0</v>
      </c>
      <c r="AD1154" s="149">
        <v>0</v>
      </c>
      <c r="AE1154" s="149">
        <v>0</v>
      </c>
      <c r="AF1154" s="149">
        <v>0</v>
      </c>
      <c r="AG1154" s="149">
        <v>0</v>
      </c>
      <c r="AH1154" s="149">
        <v>0</v>
      </c>
      <c r="AI1154" s="149">
        <v>0</v>
      </c>
      <c r="AJ1154" s="149">
        <v>0</v>
      </c>
      <c r="AK1154" s="142" t="s">
        <v>104</v>
      </c>
      <c r="AL1154" s="103" t="s">
        <v>11014</v>
      </c>
      <c r="AM1154" s="134" t="s">
        <v>11015</v>
      </c>
      <c r="AN1154" s="140">
        <v>1069741350</v>
      </c>
      <c r="AO1154" s="142" t="s">
        <v>114</v>
      </c>
      <c r="AP1154" s="134" t="s">
        <v>114</v>
      </c>
      <c r="AQ1154" s="257" t="s">
        <v>114</v>
      </c>
      <c r="AR1154" s="142" t="s">
        <v>114</v>
      </c>
      <c r="AS1154" s="134" t="s">
        <v>109</v>
      </c>
      <c r="AT1154" s="142" t="s">
        <v>109</v>
      </c>
      <c r="AU1154" s="142" t="s">
        <v>392</v>
      </c>
      <c r="AV1154" s="134" t="s">
        <v>9324</v>
      </c>
      <c r="AW1154" s="134" t="s">
        <v>9324</v>
      </c>
      <c r="AX1154" s="134" t="s">
        <v>109</v>
      </c>
      <c r="AY1154" s="134" t="s">
        <v>108</v>
      </c>
      <c r="AZ1154" s="156" t="s">
        <v>9324</v>
      </c>
      <c r="BA1154" s="134" t="s">
        <v>9324</v>
      </c>
      <c r="BB1154" s="169"/>
      <c r="BC1154" s="156" t="s">
        <v>9324</v>
      </c>
      <c r="BD1154" s="143" t="s">
        <v>9324</v>
      </c>
      <c r="BE1154" s="143" t="s">
        <v>9324</v>
      </c>
      <c r="BF1154" s="143" t="s">
        <v>9324</v>
      </c>
      <c r="BG1154" s="156" t="s">
        <v>9324</v>
      </c>
      <c r="BH1154" s="153" t="s">
        <v>10037</v>
      </c>
      <c r="BI1154" s="437" t="s">
        <v>227</v>
      </c>
      <c r="BJ1154" s="134" t="s">
        <v>9324</v>
      </c>
      <c r="BK1154" s="141" t="s">
        <v>114</v>
      </c>
      <c r="BL1154" s="156" t="s">
        <v>9324</v>
      </c>
      <c r="BM1154" s="161" t="s">
        <v>2539</v>
      </c>
      <c r="BN1154" s="170" t="s">
        <v>161</v>
      </c>
      <c r="BO1154" s="141" t="s">
        <v>9675</v>
      </c>
      <c r="BP1154" s="141" t="s">
        <v>11016</v>
      </c>
      <c r="BQ1154" s="141">
        <v>30</v>
      </c>
      <c r="BR1154" s="141">
        <v>34584</v>
      </c>
      <c r="BS1154" s="141" t="s">
        <v>108</v>
      </c>
      <c r="BT1154" s="141" t="s">
        <v>108</v>
      </c>
      <c r="BU1154" s="166" t="s">
        <v>108</v>
      </c>
      <c r="BV1154" s="141" t="s">
        <v>108</v>
      </c>
      <c r="BW1154" s="114" t="s">
        <v>108</v>
      </c>
      <c r="BX1154" s="158" t="s">
        <v>11017</v>
      </c>
      <c r="BY1154" s="141">
        <v>3123208532</v>
      </c>
      <c r="BZ1154" s="259" t="s">
        <v>11018</v>
      </c>
      <c r="CA1154" s="157" t="s">
        <v>10996</v>
      </c>
      <c r="CB1154" s="157" t="s">
        <v>109</v>
      </c>
      <c r="CC1154" s="157"/>
      <c r="CD1154" s="157"/>
      <c r="CE1154" s="157"/>
      <c r="CF1154" s="157"/>
      <c r="CG1154" s="157"/>
      <c r="CH1154" s="157"/>
      <c r="CI1154" s="157"/>
      <c r="CJ1154" s="157"/>
      <c r="CK1154" s="157"/>
      <c r="CL1154" s="157"/>
      <c r="CM1154" s="157"/>
      <c r="CN1154" s="157"/>
      <c r="CO1154" s="297"/>
      <c r="CP1154" s="297"/>
      <c r="CQ1154" s="297"/>
      <c r="CR1154" s="297"/>
      <c r="CS1154" s="297"/>
      <c r="CT1154" s="297"/>
      <c r="CU1154" s="297"/>
      <c r="CV1154" s="297"/>
      <c r="CW1154" s="297"/>
      <c r="CX1154" s="297"/>
      <c r="CY1154" s="297"/>
      <c r="CZ1154" s="297"/>
      <c r="DA1154" s="297"/>
      <c r="DB1154" s="297"/>
      <c r="DC1154" s="297"/>
      <c r="DD1154" s="297"/>
      <c r="DE1154" s="297"/>
      <c r="DF1154" s="297"/>
      <c r="DG1154" s="297"/>
      <c r="DH1154" s="297"/>
      <c r="DI1154" s="297"/>
      <c r="DJ1154" s="297"/>
      <c r="DK1154" s="297"/>
      <c r="DL1154" s="297"/>
      <c r="DM1154" s="297"/>
      <c r="DN1154" s="297"/>
      <c r="DO1154" s="297"/>
      <c r="DP1154" s="297"/>
      <c r="DQ1154" s="297"/>
      <c r="DR1154" s="297"/>
      <c r="DS1154" s="297"/>
      <c r="DT1154" s="297"/>
      <c r="DU1154" s="297"/>
      <c r="DV1154" s="297"/>
      <c r="DW1154" s="297"/>
      <c r="DX1154" s="297"/>
      <c r="DY1154" s="297"/>
      <c r="DZ1154" s="297"/>
      <c r="EA1154" s="297"/>
      <c r="EB1154" s="297"/>
      <c r="EC1154" s="297"/>
      <c r="ED1154" s="297"/>
      <c r="EE1154" s="297"/>
    </row>
    <row r="1155" spans="1:274" ht="45.75" customHeight="1">
      <c r="A1155" s="589">
        <f>1+A1154</f>
        <v>1154</v>
      </c>
      <c r="B1155" s="151" t="s">
        <v>11019</v>
      </c>
      <c r="C1155" s="134" t="s">
        <v>11020</v>
      </c>
      <c r="D1155" s="541" t="s">
        <v>6230</v>
      </c>
      <c r="E1155" s="135">
        <v>45583</v>
      </c>
      <c r="F1155" s="542">
        <v>45587</v>
      </c>
      <c r="G1155" s="542">
        <v>45646</v>
      </c>
      <c r="H1155" s="540" t="s">
        <v>416</v>
      </c>
      <c r="I1155" s="543" t="s">
        <v>9637</v>
      </c>
      <c r="J1155" s="134" t="s">
        <v>11021</v>
      </c>
      <c r="K1155" s="544">
        <v>1072672002</v>
      </c>
      <c r="L1155" s="540">
        <v>0</v>
      </c>
      <c r="M1155" s="545" t="s">
        <v>97</v>
      </c>
      <c r="N1155" s="343" t="s">
        <v>5078</v>
      </c>
      <c r="O1155" s="546" t="s">
        <v>857</v>
      </c>
      <c r="P1155" s="540" t="s">
        <v>11022</v>
      </c>
      <c r="Q1155" s="540" t="s">
        <v>11023</v>
      </c>
      <c r="R1155" s="547">
        <v>59</v>
      </c>
      <c r="S1155" s="540" t="s">
        <v>11024</v>
      </c>
      <c r="T1155" s="548" t="s">
        <v>11025</v>
      </c>
      <c r="U1155" s="549">
        <v>2024003746</v>
      </c>
      <c r="V1155" s="548" t="s">
        <v>11025</v>
      </c>
      <c r="W1155" s="550">
        <v>45586</v>
      </c>
      <c r="X1155" s="551" t="s">
        <v>103</v>
      </c>
      <c r="Y1155" s="552" t="s">
        <v>11026</v>
      </c>
      <c r="Z1155" s="553" t="s">
        <v>11025</v>
      </c>
      <c r="AA1155" s="554">
        <v>0</v>
      </c>
      <c r="AB1155" s="555">
        <v>0</v>
      </c>
      <c r="AC1155" s="554">
        <v>0</v>
      </c>
      <c r="AD1155" s="554">
        <v>0</v>
      </c>
      <c r="AE1155" s="554">
        <v>0</v>
      </c>
      <c r="AF1155" s="554">
        <v>0</v>
      </c>
      <c r="AG1155" s="554">
        <v>0</v>
      </c>
      <c r="AH1155" s="554">
        <v>0</v>
      </c>
      <c r="AI1155" s="554">
        <v>0</v>
      </c>
      <c r="AJ1155" s="554">
        <v>0</v>
      </c>
      <c r="AK1155" s="556" t="s">
        <v>104</v>
      </c>
      <c r="AL1155" s="557" t="s">
        <v>11027</v>
      </c>
      <c r="AM1155" s="540" t="s">
        <v>8988</v>
      </c>
      <c r="AN1155" s="558">
        <v>1007635496</v>
      </c>
      <c r="AO1155" s="556" t="s">
        <v>114</v>
      </c>
      <c r="AP1155" s="540" t="s">
        <v>114</v>
      </c>
      <c r="AQ1155" s="559" t="s">
        <v>114</v>
      </c>
      <c r="AR1155" s="556" t="s">
        <v>114</v>
      </c>
      <c r="AS1155" s="540" t="s">
        <v>109</v>
      </c>
      <c r="AT1155" s="556" t="s">
        <v>109</v>
      </c>
      <c r="AU1155" s="556" t="s">
        <v>392</v>
      </c>
      <c r="AV1155" s="540" t="s">
        <v>9324</v>
      </c>
      <c r="AW1155" s="540" t="s">
        <v>9324</v>
      </c>
      <c r="AX1155" s="540" t="s">
        <v>109</v>
      </c>
      <c r="AY1155" s="540" t="s">
        <v>108</v>
      </c>
      <c r="AZ1155" s="560" t="s">
        <v>9324</v>
      </c>
      <c r="BA1155" s="540" t="s">
        <v>9324</v>
      </c>
      <c r="BB1155" s="561"/>
      <c r="BC1155" s="560" t="s">
        <v>9324</v>
      </c>
      <c r="BD1155" s="547" t="s">
        <v>9324</v>
      </c>
      <c r="BE1155" s="547" t="s">
        <v>9324</v>
      </c>
      <c r="BF1155" s="547" t="s">
        <v>9324</v>
      </c>
      <c r="BG1155" s="560" t="s">
        <v>9324</v>
      </c>
      <c r="BH1155" s="562" t="s">
        <v>11025</v>
      </c>
      <c r="BI1155" s="349" t="s">
        <v>113</v>
      </c>
      <c r="BJ1155" s="540" t="s">
        <v>9324</v>
      </c>
      <c r="BK1155" s="343" t="s">
        <v>114</v>
      </c>
      <c r="BL1155" s="560" t="s">
        <v>9324</v>
      </c>
      <c r="BM1155" s="166"/>
      <c r="BN1155" s="345" t="s">
        <v>115</v>
      </c>
      <c r="BO1155" s="343" t="s">
        <v>9998</v>
      </c>
      <c r="BP1155" s="343" t="s">
        <v>9999</v>
      </c>
      <c r="BQ1155" s="343">
        <v>25</v>
      </c>
      <c r="BR1155" s="343">
        <v>36192</v>
      </c>
      <c r="BS1155" s="343" t="s">
        <v>109</v>
      </c>
      <c r="BT1155" s="343" t="s">
        <v>108</v>
      </c>
      <c r="BU1155" s="346" t="s">
        <v>108</v>
      </c>
      <c r="BV1155" s="343" t="s">
        <v>108</v>
      </c>
      <c r="BW1155" s="341" t="s">
        <v>108</v>
      </c>
      <c r="BX1155" s="344" t="s">
        <v>11028</v>
      </c>
      <c r="BY1155" s="343">
        <v>3125188137</v>
      </c>
      <c r="BZ1155" s="350" t="s">
        <v>11029</v>
      </c>
      <c r="CA1155" s="358" t="s">
        <v>10996</v>
      </c>
      <c r="CB1155" s="358" t="s">
        <v>109</v>
      </c>
      <c r="CC1155" s="358"/>
      <c r="CD1155" s="359"/>
      <c r="CE1155" s="157"/>
      <c r="CF1155" s="157"/>
      <c r="CG1155" s="157"/>
      <c r="CH1155" s="157"/>
      <c r="CI1155" s="157"/>
      <c r="CJ1155" s="157"/>
      <c r="CK1155" s="157"/>
      <c r="CL1155" s="157"/>
      <c r="CM1155" s="157" t="s">
        <v>109</v>
      </c>
      <c r="CN1155" s="157"/>
      <c r="CO1155" s="50"/>
      <c r="CP1155" s="50"/>
      <c r="CQ1155" s="50"/>
      <c r="CR1155" s="50"/>
      <c r="CS1155" s="50"/>
      <c r="CT1155" s="50"/>
      <c r="CU1155" s="50"/>
      <c r="CV1155" s="50"/>
      <c r="CW1155" s="50"/>
      <c r="CX1155" s="50"/>
      <c r="CY1155" s="50"/>
      <c r="CZ1155" s="50"/>
      <c r="DA1155" s="50"/>
      <c r="DB1155" s="50"/>
      <c r="DC1155" s="50"/>
      <c r="DD1155" s="50"/>
      <c r="DE1155" s="50"/>
      <c r="DF1155" s="50"/>
      <c r="DG1155" s="50"/>
      <c r="DH1155" s="50"/>
      <c r="DI1155" s="50"/>
      <c r="DJ1155" s="50"/>
      <c r="DK1155" s="50"/>
      <c r="DL1155" s="50"/>
      <c r="DM1155" s="50"/>
      <c r="DN1155" s="50"/>
      <c r="DO1155" s="50"/>
      <c r="DP1155" s="50"/>
      <c r="DQ1155" s="50"/>
      <c r="DR1155" s="50"/>
      <c r="DS1155" s="50"/>
      <c r="DT1155" s="50"/>
      <c r="DU1155" s="50"/>
      <c r="DV1155" s="50"/>
      <c r="DW1155" s="50"/>
      <c r="DX1155" s="50"/>
      <c r="DY1155" s="50"/>
      <c r="DZ1155" s="50"/>
      <c r="EA1155" s="50"/>
      <c r="EB1155" s="50"/>
      <c r="EC1155" s="50"/>
      <c r="ED1155" s="50"/>
      <c r="EE1155" s="50"/>
      <c r="EF1155" s="297"/>
      <c r="EG1155" s="297"/>
      <c r="EH1155" s="297"/>
      <c r="EI1155" s="297"/>
      <c r="EJ1155" s="297"/>
      <c r="EK1155" s="297"/>
      <c r="EL1155" s="297"/>
      <c r="EM1155" s="297"/>
      <c r="EN1155" s="297"/>
      <c r="EO1155" s="297"/>
      <c r="EP1155" s="297"/>
      <c r="EQ1155" s="297"/>
      <c r="ER1155" s="297"/>
      <c r="ES1155" s="297"/>
      <c r="ET1155" s="297"/>
      <c r="EU1155" s="297"/>
      <c r="EV1155" s="297"/>
      <c r="EW1155" s="297"/>
      <c r="EX1155" s="297"/>
      <c r="EY1155" s="297"/>
      <c r="EZ1155" s="297"/>
      <c r="FA1155" s="297"/>
      <c r="FB1155" s="297"/>
      <c r="FC1155" s="297"/>
      <c r="FD1155" s="297"/>
      <c r="FE1155" s="297"/>
      <c r="FF1155" s="297"/>
      <c r="FG1155" s="297"/>
      <c r="FH1155" s="297"/>
      <c r="FI1155" s="297"/>
      <c r="FJ1155" s="297"/>
      <c r="FK1155" s="297"/>
      <c r="FL1155" s="297"/>
      <c r="FM1155" s="297"/>
      <c r="FN1155" s="297"/>
      <c r="FO1155" s="297"/>
      <c r="FP1155" s="297"/>
      <c r="FQ1155" s="297"/>
      <c r="FR1155" s="297"/>
      <c r="FS1155" s="297"/>
    </row>
    <row r="1156" spans="1:274" ht="45.75" customHeight="1">
      <c r="A1156" s="589">
        <f>1+A1155</f>
        <v>1155</v>
      </c>
      <c r="B1156" s="87" t="s">
        <v>11030</v>
      </c>
      <c r="C1156" s="70" t="s">
        <v>11031</v>
      </c>
      <c r="D1156" s="74" t="s">
        <v>6112</v>
      </c>
      <c r="E1156" s="71">
        <v>45583</v>
      </c>
      <c r="F1156" s="72">
        <v>45587</v>
      </c>
      <c r="G1156" s="72">
        <v>45646</v>
      </c>
      <c r="H1156" s="70" t="s">
        <v>416</v>
      </c>
      <c r="I1156" s="75" t="s">
        <v>9646</v>
      </c>
      <c r="J1156" s="95" t="s">
        <v>11032</v>
      </c>
      <c r="K1156" s="122">
        <v>1069713578</v>
      </c>
      <c r="L1156" s="70">
        <v>4</v>
      </c>
      <c r="M1156" s="111" t="s">
        <v>97</v>
      </c>
      <c r="N1156" s="77" t="s">
        <v>5078</v>
      </c>
      <c r="O1156" s="87" t="s">
        <v>427</v>
      </c>
      <c r="P1156" s="70" t="s">
        <v>6202</v>
      </c>
      <c r="Q1156" s="70" t="s">
        <v>10691</v>
      </c>
      <c r="R1156" s="79">
        <v>59</v>
      </c>
      <c r="S1156" s="70" t="s">
        <v>10036</v>
      </c>
      <c r="T1156" s="123" t="s">
        <v>10037</v>
      </c>
      <c r="U1156" s="124">
        <v>2024003748</v>
      </c>
      <c r="V1156" s="123" t="s">
        <v>10037</v>
      </c>
      <c r="W1156" s="125">
        <v>45586</v>
      </c>
      <c r="X1156" s="126" t="s">
        <v>103</v>
      </c>
      <c r="Y1156" s="311" t="s">
        <v>10039</v>
      </c>
      <c r="Z1156" s="84" t="s">
        <v>10037</v>
      </c>
      <c r="AA1156" s="86">
        <v>0</v>
      </c>
      <c r="AB1156" s="85">
        <v>0</v>
      </c>
      <c r="AC1156" s="86">
        <v>0</v>
      </c>
      <c r="AD1156" s="86">
        <v>0</v>
      </c>
      <c r="AE1156" s="86">
        <v>0</v>
      </c>
      <c r="AF1156" s="86">
        <v>0</v>
      </c>
      <c r="AG1156" s="86">
        <v>0</v>
      </c>
      <c r="AH1156" s="86">
        <v>0</v>
      </c>
      <c r="AI1156" s="86">
        <v>0</v>
      </c>
      <c r="AJ1156" s="86">
        <v>0</v>
      </c>
      <c r="AK1156" s="78" t="s">
        <v>104</v>
      </c>
      <c r="AL1156" s="103" t="s">
        <v>11033</v>
      </c>
      <c r="AM1156" s="70" t="s">
        <v>7590</v>
      </c>
      <c r="AN1156" s="76">
        <v>10244661949</v>
      </c>
      <c r="AO1156" s="78" t="s">
        <v>114</v>
      </c>
      <c r="AP1156" s="70" t="s">
        <v>114</v>
      </c>
      <c r="AQ1156" s="118" t="s">
        <v>114</v>
      </c>
      <c r="AR1156" s="78" t="s">
        <v>114</v>
      </c>
      <c r="AS1156" s="70" t="s">
        <v>109</v>
      </c>
      <c r="AT1156" s="78" t="s">
        <v>109</v>
      </c>
      <c r="AU1156" s="78" t="s">
        <v>392</v>
      </c>
      <c r="AV1156" s="70" t="s">
        <v>9324</v>
      </c>
      <c r="AW1156" s="70" t="s">
        <v>9324</v>
      </c>
      <c r="AX1156" s="70" t="s">
        <v>109</v>
      </c>
      <c r="AY1156" s="70" t="s">
        <v>108</v>
      </c>
      <c r="AZ1156" s="92" t="s">
        <v>9324</v>
      </c>
      <c r="BA1156" s="70" t="s">
        <v>9324</v>
      </c>
      <c r="BB1156" s="100"/>
      <c r="BC1156" s="92" t="s">
        <v>9324</v>
      </c>
      <c r="BD1156" s="79" t="s">
        <v>9324</v>
      </c>
      <c r="BE1156" s="79" t="s">
        <v>9324</v>
      </c>
      <c r="BF1156" s="79" t="s">
        <v>9324</v>
      </c>
      <c r="BG1156" s="92" t="s">
        <v>9324</v>
      </c>
      <c r="BH1156" s="90" t="s">
        <v>10037</v>
      </c>
      <c r="BI1156" s="437" t="s">
        <v>227</v>
      </c>
      <c r="BJ1156" s="70" t="s">
        <v>9324</v>
      </c>
      <c r="BK1156" s="77" t="s">
        <v>114</v>
      </c>
      <c r="BL1156" s="92" t="s">
        <v>9324</v>
      </c>
      <c r="BM1156" s="398" t="s">
        <v>136</v>
      </c>
      <c r="BN1156" s="104" t="s">
        <v>161</v>
      </c>
      <c r="BO1156" s="77" t="s">
        <v>9675</v>
      </c>
      <c r="BP1156" s="77" t="s">
        <v>10061</v>
      </c>
      <c r="BQ1156" s="77">
        <v>38</v>
      </c>
      <c r="BR1156" s="77">
        <v>31413</v>
      </c>
      <c r="BS1156" s="77" t="s">
        <v>108</v>
      </c>
      <c r="BT1156" s="77" t="s">
        <v>108</v>
      </c>
      <c r="BU1156" s="105" t="s">
        <v>108</v>
      </c>
      <c r="BV1156" s="77" t="s">
        <v>108</v>
      </c>
      <c r="BW1156" s="114" t="s">
        <v>108</v>
      </c>
      <c r="BX1156" s="95" t="s">
        <v>11034</v>
      </c>
      <c r="BY1156" s="77">
        <v>3115658769</v>
      </c>
      <c r="BZ1156" s="127" t="s">
        <v>11035</v>
      </c>
      <c r="CA1156" s="93" t="s">
        <v>10996</v>
      </c>
      <c r="CB1156" s="93" t="s">
        <v>109</v>
      </c>
      <c r="CC1156" s="93"/>
      <c r="CD1156" s="93"/>
      <c r="CE1156" s="93"/>
      <c r="CF1156" s="93"/>
      <c r="CG1156" s="93"/>
      <c r="CH1156" s="93"/>
      <c r="CI1156" s="93"/>
      <c r="CJ1156" s="93"/>
      <c r="CK1156" s="93"/>
      <c r="CL1156" s="93"/>
      <c r="CM1156" s="93" t="s">
        <v>109</v>
      </c>
      <c r="CN1156" s="93"/>
      <c r="CO1156" s="50"/>
      <c r="CP1156" s="50"/>
      <c r="CQ1156" s="50"/>
      <c r="CR1156" s="50"/>
      <c r="CS1156" s="50"/>
      <c r="CT1156" s="50"/>
      <c r="CU1156" s="50"/>
      <c r="CV1156" s="50"/>
      <c r="CW1156" s="50"/>
      <c r="CX1156" s="50"/>
      <c r="CY1156" s="50"/>
      <c r="CZ1156" s="50"/>
      <c r="DA1156" s="50"/>
      <c r="DB1156" s="50"/>
      <c r="DC1156" s="50"/>
      <c r="DD1156" s="50"/>
      <c r="DE1156" s="50"/>
      <c r="DF1156" s="50"/>
      <c r="DG1156" s="50"/>
      <c r="DH1156" s="50"/>
      <c r="DI1156" s="50"/>
      <c r="DJ1156" s="50"/>
      <c r="DK1156" s="50"/>
      <c r="DL1156" s="50"/>
      <c r="DM1156" s="50"/>
      <c r="DN1156" s="50"/>
      <c r="DO1156" s="50"/>
      <c r="DP1156" s="50"/>
      <c r="DQ1156" s="50"/>
      <c r="DR1156" s="50"/>
      <c r="DS1156" s="50"/>
      <c r="DT1156" s="50"/>
      <c r="DU1156" s="50"/>
      <c r="DV1156" s="50"/>
      <c r="DW1156" s="50"/>
      <c r="DX1156" s="50"/>
      <c r="DY1156" s="50"/>
      <c r="DZ1156" s="50"/>
      <c r="EA1156" s="50"/>
      <c r="EB1156" s="50"/>
      <c r="EC1156" s="50"/>
      <c r="ED1156" s="50"/>
      <c r="EE1156" s="50"/>
    </row>
    <row r="1157" spans="1:274" s="34" customFormat="1" ht="45.75" customHeight="1">
      <c r="A1157" s="589">
        <f>1+A1156</f>
        <v>1156</v>
      </c>
      <c r="B1157" s="87" t="s">
        <v>11036</v>
      </c>
      <c r="C1157" s="70" t="s">
        <v>11037</v>
      </c>
      <c r="D1157" s="74" t="s">
        <v>108</v>
      </c>
      <c r="E1157" s="71">
        <v>45586</v>
      </c>
      <c r="F1157" s="72">
        <v>45586</v>
      </c>
      <c r="G1157" s="72">
        <v>45646</v>
      </c>
      <c r="H1157" s="70" t="s">
        <v>416</v>
      </c>
      <c r="I1157" s="75" t="s">
        <v>9646</v>
      </c>
      <c r="J1157" s="95" t="s">
        <v>3251</v>
      </c>
      <c r="K1157" s="122">
        <v>1072667703</v>
      </c>
      <c r="L1157" s="70">
        <v>5</v>
      </c>
      <c r="M1157" s="111" t="s">
        <v>97</v>
      </c>
      <c r="N1157" s="77" t="s">
        <v>5078</v>
      </c>
      <c r="O1157" s="87" t="s">
        <v>10395</v>
      </c>
      <c r="P1157" s="70" t="s">
        <v>6135</v>
      </c>
      <c r="Q1157" s="70" t="s">
        <v>10691</v>
      </c>
      <c r="R1157" s="79">
        <v>60</v>
      </c>
      <c r="S1157" s="70" t="s">
        <v>11038</v>
      </c>
      <c r="T1157" s="123" t="s">
        <v>11039</v>
      </c>
      <c r="U1157" s="124">
        <v>2024003755</v>
      </c>
      <c r="V1157" s="123" t="s">
        <v>11039</v>
      </c>
      <c r="W1157" s="125">
        <v>45586</v>
      </c>
      <c r="X1157" s="126" t="s">
        <v>103</v>
      </c>
      <c r="Y1157" s="311" t="s">
        <v>11040</v>
      </c>
      <c r="Z1157" s="84" t="s">
        <v>11039</v>
      </c>
      <c r="AA1157" s="86">
        <v>0</v>
      </c>
      <c r="AB1157" s="85">
        <v>0</v>
      </c>
      <c r="AC1157" s="86">
        <v>0</v>
      </c>
      <c r="AD1157" s="86">
        <v>0</v>
      </c>
      <c r="AE1157" s="86">
        <v>0</v>
      </c>
      <c r="AF1157" s="86">
        <v>0</v>
      </c>
      <c r="AG1157" s="86">
        <v>0</v>
      </c>
      <c r="AH1157" s="86">
        <v>0</v>
      </c>
      <c r="AI1157" s="86">
        <v>0</v>
      </c>
      <c r="AJ1157" s="86">
        <v>0</v>
      </c>
      <c r="AK1157" s="78" t="s">
        <v>104</v>
      </c>
      <c r="AL1157" s="103" t="s">
        <v>11041</v>
      </c>
      <c r="AM1157" s="70" t="s">
        <v>6717</v>
      </c>
      <c r="AN1157" s="76">
        <v>1072649649</v>
      </c>
      <c r="AO1157" s="78" t="s">
        <v>114</v>
      </c>
      <c r="AP1157" s="70" t="s">
        <v>114</v>
      </c>
      <c r="AQ1157" s="118" t="s">
        <v>114</v>
      </c>
      <c r="AR1157" s="78" t="s">
        <v>114</v>
      </c>
      <c r="AS1157" s="70" t="s">
        <v>109</v>
      </c>
      <c r="AT1157" s="78" t="s">
        <v>109</v>
      </c>
      <c r="AU1157" s="78" t="s">
        <v>392</v>
      </c>
      <c r="AV1157" s="70" t="s">
        <v>9324</v>
      </c>
      <c r="AW1157" s="70" t="s">
        <v>9324</v>
      </c>
      <c r="AX1157" s="70" t="s">
        <v>109</v>
      </c>
      <c r="AY1157" s="70" t="s">
        <v>108</v>
      </c>
      <c r="AZ1157" s="92" t="s">
        <v>9324</v>
      </c>
      <c r="BA1157" s="70" t="s">
        <v>9324</v>
      </c>
      <c r="BB1157" s="100"/>
      <c r="BC1157" s="92" t="s">
        <v>9324</v>
      </c>
      <c r="BD1157" s="79" t="s">
        <v>9324</v>
      </c>
      <c r="BE1157" s="79" t="s">
        <v>9324</v>
      </c>
      <c r="BF1157" s="79" t="s">
        <v>9324</v>
      </c>
      <c r="BG1157" s="92" t="s">
        <v>9324</v>
      </c>
      <c r="BH1157" s="90" t="s">
        <v>11039</v>
      </c>
      <c r="BI1157" s="438" t="s">
        <v>135</v>
      </c>
      <c r="BJ1157" s="70" t="s">
        <v>9324</v>
      </c>
      <c r="BK1157" s="77" t="s">
        <v>114</v>
      </c>
      <c r="BL1157" s="92" t="s">
        <v>9324</v>
      </c>
      <c r="BM1157" s="479" t="s">
        <v>136</v>
      </c>
      <c r="BN1157" s="104" t="s">
        <v>161</v>
      </c>
      <c r="BO1157" s="77" t="s">
        <v>10175</v>
      </c>
      <c r="BP1157" s="77" t="s">
        <v>10755</v>
      </c>
      <c r="BQ1157" s="77">
        <v>31</v>
      </c>
      <c r="BR1157" s="77">
        <v>33982</v>
      </c>
      <c r="BS1157" s="77" t="s">
        <v>108</v>
      </c>
      <c r="BT1157" s="77" t="s">
        <v>108</v>
      </c>
      <c r="BU1157" s="105" t="s">
        <v>108</v>
      </c>
      <c r="BV1157" s="77" t="s">
        <v>108</v>
      </c>
      <c r="BW1157" s="114" t="s">
        <v>108</v>
      </c>
      <c r="BX1157" s="95" t="s">
        <v>11042</v>
      </c>
      <c r="BY1157" s="77">
        <v>8625786</v>
      </c>
      <c r="BZ1157" s="127" t="s">
        <v>11043</v>
      </c>
      <c r="CA1157" s="93" t="s">
        <v>10996</v>
      </c>
      <c r="CB1157" s="93" t="s">
        <v>11044</v>
      </c>
      <c r="CC1157" s="93"/>
      <c r="CD1157" s="93"/>
      <c r="CE1157" s="93"/>
      <c r="CF1157" s="93"/>
      <c r="CG1157" s="93"/>
      <c r="CH1157" s="93"/>
      <c r="CI1157" s="93"/>
      <c r="CJ1157" s="93"/>
      <c r="CK1157" s="93"/>
      <c r="CL1157" s="93"/>
      <c r="CM1157" s="93" t="s">
        <v>109</v>
      </c>
      <c r="CN1157" s="93"/>
      <c r="CO1157" s="50"/>
      <c r="CP1157" s="50"/>
      <c r="CQ1157" s="50"/>
      <c r="CR1157" s="50"/>
      <c r="CS1157" s="50"/>
      <c r="CT1157" s="50"/>
      <c r="CU1157" s="50"/>
      <c r="CV1157" s="50"/>
      <c r="CW1157" s="50"/>
      <c r="CX1157" s="50"/>
      <c r="CY1157" s="50"/>
      <c r="CZ1157" s="50"/>
      <c r="DA1157" s="50"/>
      <c r="DB1157" s="50"/>
      <c r="DC1157" s="50"/>
      <c r="DD1157" s="50"/>
      <c r="DE1157" s="50"/>
      <c r="DF1157" s="50"/>
      <c r="DG1157" s="50"/>
      <c r="DH1157" s="50"/>
      <c r="DI1157" s="50"/>
      <c r="DJ1157" s="50"/>
      <c r="DK1157" s="50"/>
      <c r="DL1157" s="50"/>
      <c r="DM1157" s="50"/>
      <c r="DN1157" s="50"/>
      <c r="DO1157" s="50"/>
      <c r="DP1157" s="50"/>
      <c r="DQ1157" s="50"/>
      <c r="DR1157" s="50"/>
      <c r="DS1157" s="50"/>
      <c r="DT1157" s="50"/>
      <c r="DU1157" s="50"/>
      <c r="DV1157" s="50"/>
      <c r="DW1157" s="50"/>
      <c r="DX1157" s="50"/>
      <c r="DY1157" s="50"/>
      <c r="DZ1157" s="50"/>
      <c r="EA1157" s="50"/>
      <c r="EB1157" s="50"/>
      <c r="EC1157" s="50"/>
      <c r="ED1157" s="50"/>
      <c r="EE1157" s="50"/>
    </row>
    <row r="1158" spans="1:274" ht="45.75" customHeight="1">
      <c r="A1158" s="638">
        <f>1+A1157</f>
        <v>1157</v>
      </c>
      <c r="B1158" s="218" t="s">
        <v>11045</v>
      </c>
      <c r="C1158" s="201" t="s">
        <v>11046</v>
      </c>
      <c r="D1158" s="205" t="s">
        <v>645</v>
      </c>
      <c r="E1158" s="202">
        <v>45586</v>
      </c>
      <c r="F1158" s="203">
        <v>45588</v>
      </c>
      <c r="G1158" s="203">
        <v>45646</v>
      </c>
      <c r="H1158" s="201" t="s">
        <v>416</v>
      </c>
      <c r="I1158" s="206" t="s">
        <v>9637</v>
      </c>
      <c r="J1158" s="201" t="s">
        <v>11047</v>
      </c>
      <c r="K1158" s="271">
        <v>2993529</v>
      </c>
      <c r="L1158" s="201">
        <v>1</v>
      </c>
      <c r="M1158" s="272" t="s">
        <v>97</v>
      </c>
      <c r="N1158" s="208" t="s">
        <v>5078</v>
      </c>
      <c r="O1158" s="218" t="s">
        <v>3586</v>
      </c>
      <c r="P1158" s="201" t="s">
        <v>9093</v>
      </c>
      <c r="Q1158" s="201" t="s">
        <v>9117</v>
      </c>
      <c r="R1158" s="210">
        <v>58</v>
      </c>
      <c r="S1158" s="201" t="s">
        <v>10538</v>
      </c>
      <c r="T1158" s="273" t="s">
        <v>10539</v>
      </c>
      <c r="U1158" s="274">
        <v>20224003754</v>
      </c>
      <c r="V1158" s="273" t="s">
        <v>10539</v>
      </c>
      <c r="W1158" s="275">
        <v>45586</v>
      </c>
      <c r="X1158" s="276" t="s">
        <v>103</v>
      </c>
      <c r="Y1158" s="313" t="s">
        <v>10540</v>
      </c>
      <c r="Z1158" s="215" t="s">
        <v>10539</v>
      </c>
      <c r="AA1158" s="216">
        <v>0</v>
      </c>
      <c r="AB1158" s="217">
        <v>0</v>
      </c>
      <c r="AC1158" s="216">
        <v>0</v>
      </c>
      <c r="AD1158" s="216">
        <v>0</v>
      </c>
      <c r="AE1158" s="216">
        <v>0</v>
      </c>
      <c r="AF1158" s="216">
        <v>0</v>
      </c>
      <c r="AG1158" s="216">
        <v>0</v>
      </c>
      <c r="AH1158" s="216">
        <v>0</v>
      </c>
      <c r="AI1158" s="216">
        <v>0</v>
      </c>
      <c r="AJ1158" s="216">
        <v>0</v>
      </c>
      <c r="AK1158" s="209" t="s">
        <v>104</v>
      </c>
      <c r="AL1158" s="191" t="s">
        <v>11048</v>
      </c>
      <c r="AM1158" s="201" t="s">
        <v>9802</v>
      </c>
      <c r="AN1158" s="207" t="s">
        <v>9803</v>
      </c>
      <c r="AO1158" s="209" t="s">
        <v>114</v>
      </c>
      <c r="AP1158" s="201" t="s">
        <v>114</v>
      </c>
      <c r="AQ1158" s="277" t="s">
        <v>114</v>
      </c>
      <c r="AR1158" s="209" t="s">
        <v>114</v>
      </c>
      <c r="AS1158" s="201" t="s">
        <v>109</v>
      </c>
      <c r="AT1158" s="209" t="s">
        <v>109</v>
      </c>
      <c r="AU1158" s="209" t="s">
        <v>392</v>
      </c>
      <c r="AV1158" s="201" t="s">
        <v>9324</v>
      </c>
      <c r="AW1158" s="201" t="s">
        <v>3880</v>
      </c>
      <c r="AX1158" s="201" t="s">
        <v>109</v>
      </c>
      <c r="AY1158" s="201" t="s">
        <v>108</v>
      </c>
      <c r="AZ1158" s="240" t="s">
        <v>9324</v>
      </c>
      <c r="BA1158" s="201" t="s">
        <v>9324</v>
      </c>
      <c r="BB1158" s="241"/>
      <c r="BC1158" s="240" t="s">
        <v>9324</v>
      </c>
      <c r="BD1158" s="210" t="s">
        <v>9324</v>
      </c>
      <c r="BE1158" s="210" t="s">
        <v>9324</v>
      </c>
      <c r="BF1158" s="210" t="s">
        <v>9324</v>
      </c>
      <c r="BG1158" s="240" t="s">
        <v>9324</v>
      </c>
      <c r="BH1158" s="221" t="s">
        <v>10539</v>
      </c>
      <c r="BI1158" s="463" t="s">
        <v>135</v>
      </c>
      <c r="BJ1158" s="201" t="s">
        <v>9324</v>
      </c>
      <c r="BK1158" s="208" t="s">
        <v>114</v>
      </c>
      <c r="BL1158" s="240" t="s">
        <v>9324</v>
      </c>
      <c r="BM1158" s="478" t="s">
        <v>11049</v>
      </c>
      <c r="BN1158" s="292" t="s">
        <v>115</v>
      </c>
      <c r="BO1158" s="208" t="s">
        <v>9998</v>
      </c>
      <c r="BP1158" s="208" t="s">
        <v>9999</v>
      </c>
      <c r="BQ1158" s="208">
        <v>48</v>
      </c>
      <c r="BR1158" s="208">
        <v>28122</v>
      </c>
      <c r="BS1158" s="208" t="s">
        <v>9324</v>
      </c>
      <c r="BT1158" s="208" t="s">
        <v>1001</v>
      </c>
      <c r="BU1158" s="237" t="s">
        <v>108</v>
      </c>
      <c r="BV1158" s="208" t="s">
        <v>108</v>
      </c>
      <c r="BW1158" s="278" t="s">
        <v>108</v>
      </c>
      <c r="BX1158" s="224" t="s">
        <v>11050</v>
      </c>
      <c r="BY1158" s="208" t="s">
        <v>11051</v>
      </c>
      <c r="BZ1158" s="329" t="s">
        <v>11052</v>
      </c>
      <c r="CA1158" s="320" t="s">
        <v>10996</v>
      </c>
      <c r="CB1158" s="320" t="s">
        <v>5887</v>
      </c>
      <c r="CC1158" s="322" t="s">
        <v>3513</v>
      </c>
      <c r="CD1158" s="323"/>
      <c r="CE1158" s="320"/>
      <c r="CF1158" s="320"/>
      <c r="CG1158" s="320"/>
      <c r="CH1158" s="320"/>
      <c r="CI1158" s="320"/>
      <c r="CJ1158" s="320"/>
      <c r="CK1158" s="320"/>
      <c r="CL1158" s="320"/>
      <c r="CM1158" s="320" t="s">
        <v>109</v>
      </c>
      <c r="CN1158" s="320"/>
      <c r="CO1158" s="50"/>
      <c r="CP1158" s="50"/>
      <c r="CQ1158" s="50"/>
      <c r="CR1158" s="50"/>
      <c r="CS1158" s="50"/>
      <c r="CT1158" s="50"/>
      <c r="CU1158" s="50"/>
      <c r="CV1158" s="50"/>
      <c r="CW1158" s="50"/>
      <c r="CX1158" s="50"/>
      <c r="CY1158" s="50"/>
      <c r="CZ1158" s="50"/>
      <c r="DA1158" s="50"/>
      <c r="DB1158" s="50"/>
      <c r="DC1158" s="50"/>
      <c r="DD1158" s="50"/>
      <c r="DE1158" s="50"/>
      <c r="DF1158" s="50"/>
      <c r="DG1158" s="50"/>
      <c r="DH1158" s="50"/>
      <c r="DI1158" s="50"/>
      <c r="DJ1158" s="50"/>
      <c r="DK1158" s="50"/>
      <c r="DL1158" s="50"/>
      <c r="DM1158" s="50"/>
      <c r="DN1158" s="50"/>
      <c r="DO1158" s="50"/>
      <c r="DP1158" s="50"/>
      <c r="DQ1158" s="50"/>
      <c r="DR1158" s="50"/>
      <c r="DS1158" s="50"/>
      <c r="DT1158" s="50"/>
      <c r="DU1158" s="50"/>
      <c r="DV1158" s="50"/>
      <c r="DW1158" s="50"/>
      <c r="DX1158" s="50"/>
      <c r="DY1158" s="50"/>
      <c r="DZ1158" s="50"/>
      <c r="EA1158" s="50"/>
      <c r="EB1158" s="50"/>
      <c r="EC1158" s="50"/>
      <c r="ED1158" s="50"/>
      <c r="EE1158" s="50"/>
      <c r="EF1158" s="297"/>
      <c r="EG1158" s="297"/>
      <c r="EH1158" s="297"/>
      <c r="EI1158" s="297"/>
      <c r="EJ1158" s="297"/>
      <c r="EK1158" s="297"/>
      <c r="EL1158" s="297"/>
      <c r="EM1158" s="297"/>
      <c r="EN1158" s="297"/>
      <c r="EO1158" s="297"/>
      <c r="EP1158" s="297"/>
      <c r="EQ1158" s="297"/>
      <c r="ER1158" s="297"/>
      <c r="ES1158" s="297"/>
      <c r="ET1158" s="297"/>
      <c r="EU1158" s="297"/>
      <c r="EV1158" s="297"/>
      <c r="EW1158" s="297"/>
      <c r="EX1158" s="297"/>
      <c r="EY1158" s="297"/>
      <c r="EZ1158" s="297"/>
      <c r="FA1158" s="297"/>
      <c r="FB1158" s="297"/>
      <c r="FC1158" s="297"/>
      <c r="FD1158" s="297"/>
      <c r="FE1158" s="297"/>
      <c r="FF1158" s="297"/>
      <c r="FG1158" s="297"/>
      <c r="FH1158" s="297"/>
      <c r="FI1158" s="297"/>
      <c r="FJ1158" s="297"/>
      <c r="FK1158" s="297"/>
      <c r="FL1158" s="297"/>
      <c r="FM1158" s="297"/>
      <c r="FN1158" s="297"/>
      <c r="FO1158" s="297"/>
      <c r="FP1158" s="297"/>
      <c r="FQ1158" s="297"/>
      <c r="FR1158" s="297"/>
      <c r="FS1158" s="297"/>
    </row>
    <row r="1159" spans="1:274" s="351" customFormat="1" ht="45.75" customHeight="1">
      <c r="A1159" s="589">
        <f>1+A1158</f>
        <v>1158</v>
      </c>
      <c r="B1159" s="151" t="s">
        <v>11053</v>
      </c>
      <c r="C1159" s="134" t="s">
        <v>11054</v>
      </c>
      <c r="D1159" s="135" t="s">
        <v>6359</v>
      </c>
      <c r="E1159" s="135">
        <v>45586</v>
      </c>
      <c r="F1159" s="437">
        <v>45587</v>
      </c>
      <c r="G1159" s="158">
        <v>45646</v>
      </c>
      <c r="H1159" s="157" t="s">
        <v>416</v>
      </c>
      <c r="I1159" s="157" t="s">
        <v>9646</v>
      </c>
      <c r="J1159" s="166" t="s">
        <v>11055</v>
      </c>
      <c r="K1159" s="157" t="s">
        <v>11056</v>
      </c>
      <c r="L1159" s="157">
        <v>9</v>
      </c>
      <c r="M1159" s="157" t="s">
        <v>97</v>
      </c>
      <c r="N1159" s="157" t="s">
        <v>5078</v>
      </c>
      <c r="O1159" s="157" t="s">
        <v>5268</v>
      </c>
      <c r="P1159" s="157" t="s">
        <v>11057</v>
      </c>
      <c r="Q1159" s="157" t="s">
        <v>10691</v>
      </c>
      <c r="R1159" s="157">
        <v>59</v>
      </c>
      <c r="S1159" s="157" t="s">
        <v>4956</v>
      </c>
      <c r="T1159" s="157" t="s">
        <v>9799</v>
      </c>
      <c r="U1159" s="157">
        <v>2024003757</v>
      </c>
      <c r="V1159" s="328" t="s">
        <v>9799</v>
      </c>
      <c r="W1159" s="328">
        <v>45586</v>
      </c>
      <c r="X1159" s="328" t="s">
        <v>103</v>
      </c>
      <c r="Y1159" s="328" t="s">
        <v>9800</v>
      </c>
      <c r="Z1159" s="297" t="s">
        <v>9799</v>
      </c>
      <c r="AA1159" s="297">
        <v>0</v>
      </c>
      <c r="AB1159" s="297">
        <v>0</v>
      </c>
      <c r="AC1159" s="297">
        <v>0</v>
      </c>
      <c r="AD1159" s="297">
        <v>0</v>
      </c>
      <c r="AE1159" s="297">
        <v>0</v>
      </c>
      <c r="AF1159" s="297">
        <v>0</v>
      </c>
      <c r="AG1159" s="297">
        <v>0</v>
      </c>
      <c r="AH1159" s="297">
        <v>0</v>
      </c>
      <c r="AI1159" s="297">
        <v>0</v>
      </c>
      <c r="AJ1159" s="297">
        <v>0</v>
      </c>
      <c r="AK1159" s="297" t="s">
        <v>104</v>
      </c>
      <c r="AL1159" s="297" t="s">
        <v>11058</v>
      </c>
      <c r="AM1159" s="297" t="s">
        <v>2422</v>
      </c>
      <c r="AN1159" s="297">
        <v>35196208</v>
      </c>
      <c r="AO1159" s="297" t="s">
        <v>114</v>
      </c>
      <c r="AP1159" s="297" t="s">
        <v>114</v>
      </c>
      <c r="AQ1159" s="297" t="s">
        <v>114</v>
      </c>
      <c r="AR1159" s="297" t="s">
        <v>114</v>
      </c>
      <c r="AS1159" s="297" t="s">
        <v>109</v>
      </c>
      <c r="AT1159" s="297" t="s">
        <v>109</v>
      </c>
      <c r="AU1159" s="297" t="s">
        <v>392</v>
      </c>
      <c r="AV1159" s="297" t="s">
        <v>9324</v>
      </c>
      <c r="AW1159" s="297" t="s">
        <v>9324</v>
      </c>
      <c r="AX1159" s="297" t="s">
        <v>109</v>
      </c>
      <c r="AY1159" s="297" t="s">
        <v>108</v>
      </c>
      <c r="AZ1159" s="297" t="s">
        <v>9324</v>
      </c>
      <c r="BA1159" s="297" t="s">
        <v>9324</v>
      </c>
      <c r="BB1159" s="297"/>
      <c r="BC1159" s="297" t="s">
        <v>9324</v>
      </c>
      <c r="BD1159" s="297" t="s">
        <v>9324</v>
      </c>
      <c r="BE1159" s="297" t="s">
        <v>9324</v>
      </c>
      <c r="BF1159" s="297" t="s">
        <v>9324</v>
      </c>
      <c r="BG1159" s="297" t="s">
        <v>9324</v>
      </c>
      <c r="BH1159" s="297" t="s">
        <v>9799</v>
      </c>
      <c r="BI1159" s="349" t="s">
        <v>113</v>
      </c>
      <c r="BJ1159" s="297" t="s">
        <v>9324</v>
      </c>
      <c r="BK1159" s="297" t="s">
        <v>114</v>
      </c>
      <c r="BL1159" s="297" t="s">
        <v>9324</v>
      </c>
      <c r="BM1159" s="488"/>
      <c r="BN1159" t="s">
        <v>115</v>
      </c>
      <c r="BO1159" t="s">
        <v>9998</v>
      </c>
      <c r="BP1159" t="s">
        <v>9999</v>
      </c>
      <c r="BQ1159">
        <v>25</v>
      </c>
      <c r="BR1159">
        <v>36192</v>
      </c>
      <c r="BS1159" t="s">
        <v>109</v>
      </c>
      <c r="BT1159" t="s">
        <v>108</v>
      </c>
      <c r="BU1159" t="s">
        <v>108</v>
      </c>
      <c r="BV1159" t="s">
        <v>108</v>
      </c>
      <c r="BW1159" t="s">
        <v>108</v>
      </c>
      <c r="BX1159" t="s">
        <v>11028</v>
      </c>
      <c r="BY1159">
        <v>3125188137</v>
      </c>
      <c r="BZ1159" t="s">
        <v>11029</v>
      </c>
      <c r="CA1159" s="489" t="s">
        <v>10996</v>
      </c>
      <c r="CB1159" s="489" t="s">
        <v>109</v>
      </c>
      <c r="CC1159" s="489"/>
      <c r="CD1159" s="489"/>
      <c r="CE1159" s="489"/>
      <c r="CF1159" s="489"/>
      <c r="CG1159" s="489"/>
      <c r="CH1159" s="489"/>
      <c r="CI1159" s="489"/>
      <c r="CJ1159" s="489"/>
      <c r="CK1159" s="489"/>
      <c r="CL1159" s="489"/>
      <c r="CM1159" s="489" t="s">
        <v>109</v>
      </c>
      <c r="CN1159" s="488"/>
      <c r="CO1159" s="34"/>
      <c r="CP1159" s="34"/>
      <c r="CQ1159" s="34"/>
      <c r="CR1159" s="34"/>
      <c r="CS1159" s="34"/>
      <c r="CT1159" s="34"/>
      <c r="CU1159" s="34"/>
      <c r="CV1159" s="34"/>
      <c r="CW1159" s="34"/>
      <c r="CX1159" s="34"/>
      <c r="CY1159" s="34"/>
      <c r="CZ1159" s="34"/>
      <c r="DA1159" s="305"/>
      <c r="DB1159" s="260"/>
      <c r="DC1159" s="260"/>
      <c r="DD1159" s="505"/>
      <c r="DE1159" s="260"/>
      <c r="DF1159" s="506"/>
      <c r="DG1159" s="287"/>
      <c r="DH1159" s="507"/>
      <c r="DI1159" s="507"/>
      <c r="DJ1159" s="507"/>
      <c r="DK1159" s="507"/>
      <c r="DL1159" s="507"/>
      <c r="DM1159" s="507"/>
      <c r="DN1159" s="507"/>
      <c r="DO1159" s="507"/>
      <c r="DP1159" s="507"/>
      <c r="DQ1159" s="507"/>
      <c r="DR1159" s="507"/>
      <c r="DS1159" s="507"/>
      <c r="DT1159" s="507"/>
      <c r="DU1159" s="507"/>
      <c r="DV1159" s="297"/>
      <c r="DW1159" s="297"/>
      <c r="DX1159" s="297"/>
      <c r="DY1159" s="297"/>
      <c r="DZ1159" s="297"/>
      <c r="EA1159" s="297"/>
      <c r="EB1159" s="297"/>
      <c r="EC1159" s="297"/>
      <c r="ED1159" s="297"/>
      <c r="EE1159" s="297"/>
      <c r="EF1159" s="297"/>
      <c r="EG1159" s="297"/>
      <c r="EH1159" s="297"/>
      <c r="EI1159" s="297"/>
      <c r="EJ1159" s="297"/>
      <c r="EK1159" s="297"/>
      <c r="EL1159" s="297"/>
      <c r="EM1159" s="297"/>
      <c r="EN1159" s="297"/>
      <c r="EO1159" s="297"/>
      <c r="EP1159" s="297"/>
      <c r="EQ1159" s="297"/>
      <c r="ER1159" s="297"/>
      <c r="ES1159" s="297"/>
      <c r="ET1159" s="297"/>
      <c r="EU1159" s="297"/>
      <c r="EV1159" s="297"/>
      <c r="EW1159" s="297"/>
      <c r="EX1159" s="297"/>
      <c r="EY1159" s="297"/>
      <c r="EZ1159" s="297"/>
      <c r="FA1159" s="297"/>
      <c r="FB1159" s="297"/>
      <c r="FC1159" s="297"/>
      <c r="FD1159" s="297"/>
      <c r="FE1159" s="297"/>
      <c r="FF1159" s="297"/>
      <c r="FG1159" s="297"/>
      <c r="FH1159" s="297"/>
      <c r="FI1159" s="297"/>
      <c r="FJ1159" s="297"/>
      <c r="FK1159" s="297"/>
      <c r="FL1159" s="297"/>
      <c r="FM1159" s="34"/>
      <c r="FN1159" s="34"/>
      <c r="FO1159" s="34"/>
      <c r="FP1159" s="34"/>
      <c r="FQ1159" s="34"/>
      <c r="FR1159" s="34"/>
      <c r="FS1159" s="34"/>
      <c r="FT1159" s="34"/>
      <c r="FU1159" s="34"/>
      <c r="FV1159" s="34"/>
      <c r="FW1159" s="34"/>
      <c r="FX1159" s="34"/>
      <c r="FY1159" s="34"/>
      <c r="FZ1159" s="34"/>
      <c r="GA1159" s="34"/>
      <c r="GB1159" s="34"/>
      <c r="GC1159" s="34"/>
      <c r="GD1159" s="34"/>
      <c r="GE1159" s="34"/>
      <c r="GF1159" s="34"/>
      <c r="GG1159" s="34"/>
      <c r="GH1159" s="34"/>
      <c r="GI1159" s="34"/>
      <c r="GJ1159" s="34"/>
      <c r="GK1159" s="34"/>
      <c r="GL1159" s="34"/>
      <c r="GM1159" s="34"/>
      <c r="GN1159" s="34"/>
      <c r="GO1159" s="34"/>
      <c r="GP1159" s="34"/>
      <c r="GQ1159" s="34"/>
      <c r="GR1159" s="34"/>
      <c r="GS1159" s="34"/>
      <c r="GT1159" s="34"/>
      <c r="GU1159" s="34"/>
      <c r="GV1159"/>
      <c r="GW1159"/>
      <c r="GX1159"/>
      <c r="GY1159"/>
      <c r="GZ1159"/>
    </row>
    <row r="1160" spans="1:274" s="351" customFormat="1" ht="45.75" customHeight="1">
      <c r="A1160" s="589">
        <f>1+A1159</f>
        <v>1159</v>
      </c>
      <c r="B1160" s="151" t="s">
        <v>11059</v>
      </c>
      <c r="C1160" s="134" t="s">
        <v>11060</v>
      </c>
      <c r="D1160" s="134" t="s">
        <v>6359</v>
      </c>
      <c r="E1160" s="135">
        <v>45586</v>
      </c>
      <c r="F1160" s="484">
        <v>45587</v>
      </c>
      <c r="G1160" s="485">
        <v>45646</v>
      </c>
      <c r="H1160" s="486" t="s">
        <v>416</v>
      </c>
      <c r="I1160" s="486" t="s">
        <v>9637</v>
      </c>
      <c r="J1160" s="487" t="s">
        <v>11061</v>
      </c>
      <c r="K1160" s="486">
        <v>51864445</v>
      </c>
      <c r="L1160" s="486">
        <v>7</v>
      </c>
      <c r="M1160" s="486" t="s">
        <v>97</v>
      </c>
      <c r="N1160" s="486" t="s">
        <v>5078</v>
      </c>
      <c r="O1160" s="486" t="s">
        <v>3586</v>
      </c>
      <c r="P1160" s="486" t="s">
        <v>11062</v>
      </c>
      <c r="Q1160" s="486" t="s">
        <v>10397</v>
      </c>
      <c r="R1160" s="486">
        <v>59</v>
      </c>
      <c r="S1160" s="486" t="s">
        <v>11063</v>
      </c>
      <c r="T1160" s="486" t="s">
        <v>11064</v>
      </c>
      <c r="U1160" s="485">
        <v>2024003756</v>
      </c>
      <c r="V1160" t="s">
        <v>11064</v>
      </c>
      <c r="W1160">
        <v>45586</v>
      </c>
      <c r="X1160" t="s">
        <v>103</v>
      </c>
      <c r="Y1160" t="s">
        <v>11065</v>
      </c>
      <c r="Z1160" t="s">
        <v>11064</v>
      </c>
      <c r="AA1160">
        <v>0</v>
      </c>
      <c r="AB1160">
        <v>0</v>
      </c>
      <c r="AC1160">
        <v>0</v>
      </c>
      <c r="AD1160">
        <v>0</v>
      </c>
      <c r="AE1160">
        <v>0</v>
      </c>
      <c r="AF1160">
        <v>0</v>
      </c>
      <c r="AG1160">
        <v>0</v>
      </c>
      <c r="AH1160" s="348">
        <v>0</v>
      </c>
      <c r="AI1160" s="134">
        <v>0</v>
      </c>
      <c r="AJ1160" s="134">
        <v>0</v>
      </c>
      <c r="AK1160" s="135" t="s">
        <v>104</v>
      </c>
      <c r="AL1160" s="134" t="s">
        <v>11066</v>
      </c>
      <c r="AM1160" s="437" t="s">
        <v>2422</v>
      </c>
      <c r="AN1160" s="158">
        <v>35196208</v>
      </c>
      <c r="AO1160" s="157" t="s">
        <v>114</v>
      </c>
      <c r="AP1160" s="157" t="s">
        <v>114</v>
      </c>
      <c r="AQ1160" s="157" t="s">
        <v>114</v>
      </c>
      <c r="AR1160" s="157" t="s">
        <v>114</v>
      </c>
      <c r="AS1160" s="157" t="s">
        <v>109</v>
      </c>
      <c r="AT1160" s="157" t="s">
        <v>109</v>
      </c>
      <c r="AU1160" s="157" t="s">
        <v>392</v>
      </c>
      <c r="AV1160" s="157" t="s">
        <v>9324</v>
      </c>
      <c r="AW1160" s="157" t="s">
        <v>9324</v>
      </c>
      <c r="AX1160" s="157" t="s">
        <v>109</v>
      </c>
      <c r="AY1160" s="157" t="s">
        <v>108</v>
      </c>
      <c r="AZ1160" s="157" t="s">
        <v>9324</v>
      </c>
      <c r="BA1160" s="157" t="s">
        <v>9324</v>
      </c>
      <c r="BB1160" s="157"/>
      <c r="BC1160" s="328" t="s">
        <v>9324</v>
      </c>
      <c r="BD1160" s="328" t="s">
        <v>9324</v>
      </c>
      <c r="BE1160" s="328" t="s">
        <v>9324</v>
      </c>
      <c r="BF1160" s="328" t="s">
        <v>9324</v>
      </c>
      <c r="BG1160" s="297" t="s">
        <v>9324</v>
      </c>
      <c r="BH1160" s="297" t="s">
        <v>11064</v>
      </c>
      <c r="BI1160" s="349" t="s">
        <v>113</v>
      </c>
      <c r="BJ1160" s="297" t="s">
        <v>9324</v>
      </c>
      <c r="BK1160" s="297" t="s">
        <v>114</v>
      </c>
      <c r="BL1160" s="297" t="s">
        <v>9324</v>
      </c>
      <c r="BM1160" s="392"/>
      <c r="BN1160" s="297" t="s">
        <v>161</v>
      </c>
      <c r="BO1160" s="297" t="s">
        <v>10284</v>
      </c>
      <c r="BP1160" s="297" t="s">
        <v>11067</v>
      </c>
      <c r="BQ1160" s="297">
        <v>60</v>
      </c>
      <c r="BR1160" s="297">
        <v>23674</v>
      </c>
      <c r="BS1160" s="297" t="s">
        <v>108</v>
      </c>
      <c r="BT1160" s="297" t="s">
        <v>108</v>
      </c>
      <c r="BU1160" s="297" t="s">
        <v>108</v>
      </c>
      <c r="BV1160" s="297" t="s">
        <v>108</v>
      </c>
      <c r="BW1160" s="297" t="s">
        <v>108</v>
      </c>
      <c r="BX1160" s="297" t="s">
        <v>11068</v>
      </c>
      <c r="BY1160" s="297">
        <v>3103400935</v>
      </c>
      <c r="BZ1160" s="297" t="s">
        <v>11069</v>
      </c>
      <c r="CA1160" s="392" t="s">
        <v>10996</v>
      </c>
      <c r="CB1160" s="392" t="s">
        <v>109</v>
      </c>
      <c r="CC1160" s="392"/>
      <c r="CD1160" s="392"/>
      <c r="CE1160" s="392"/>
      <c r="CF1160" s="392"/>
      <c r="CG1160" s="392"/>
      <c r="CH1160" s="392"/>
      <c r="CI1160" s="392"/>
      <c r="CJ1160" s="392"/>
      <c r="CK1160" s="392"/>
      <c r="CL1160" s="392"/>
      <c r="CM1160" s="392" t="s">
        <v>109</v>
      </c>
      <c r="CN1160" s="392"/>
      <c r="CO1160" s="297"/>
      <c r="CP1160" s="297"/>
      <c r="CQ1160" s="297"/>
      <c r="CR1160" s="297"/>
      <c r="CS1160" s="297"/>
      <c r="CT1160" s="34"/>
      <c r="CU1160" s="34"/>
      <c r="CV1160" s="34"/>
      <c r="CW1160" s="34"/>
      <c r="CX1160" s="34"/>
      <c r="CY1160" s="34"/>
      <c r="CZ1160" s="34"/>
      <c r="DA1160" s="34"/>
      <c r="DB1160" s="34"/>
      <c r="DC1160" s="34"/>
      <c r="DD1160" s="34"/>
      <c r="DE1160" s="34"/>
      <c r="DF1160" s="34"/>
      <c r="DG1160" s="34"/>
      <c r="DH1160" s="34"/>
      <c r="DI1160" s="34"/>
      <c r="DJ1160" s="34"/>
      <c r="DK1160" s="34"/>
      <c r="DL1160" s="34"/>
      <c r="DM1160" s="34"/>
      <c r="DN1160" s="34"/>
      <c r="DO1160" s="34"/>
      <c r="DP1160" s="34"/>
      <c r="DQ1160" s="34"/>
      <c r="DR1160" s="34"/>
      <c r="DS1160" s="34"/>
      <c r="DT1160" s="34"/>
      <c r="DU1160" s="34"/>
      <c r="DV1160" s="34"/>
      <c r="DW1160" s="34"/>
      <c r="DX1160" s="34"/>
      <c r="DY1160" s="34"/>
      <c r="DZ1160" s="34"/>
      <c r="EA1160" s="34"/>
      <c r="EB1160" s="34"/>
      <c r="EC1160" s="34"/>
      <c r="ED1160" s="34"/>
      <c r="EE1160" s="34"/>
      <c r="EF1160" s="34"/>
      <c r="EG1160" s="34"/>
      <c r="EH1160" s="305"/>
      <c r="EI1160" s="260"/>
      <c r="EJ1160" s="260"/>
      <c r="EK1160" s="260"/>
      <c r="EL1160" s="286"/>
      <c r="EM1160" s="512"/>
      <c r="EN1160" s="513"/>
      <c r="EO1160" s="514"/>
      <c r="EP1160" s="514"/>
      <c r="EQ1160" s="514"/>
      <c r="ER1160" s="514"/>
      <c r="ES1160" s="514"/>
      <c r="ET1160" s="514"/>
      <c r="EU1160" s="514"/>
      <c r="EV1160" s="514"/>
      <c r="EW1160" s="514"/>
      <c r="EX1160" s="514"/>
      <c r="EY1160" s="514"/>
      <c r="EZ1160" s="514"/>
      <c r="FA1160" s="514"/>
      <c r="FB1160" s="513"/>
      <c r="FC1160" s="34"/>
      <c r="FD1160" s="34"/>
      <c r="FE1160" s="34"/>
      <c r="FF1160" s="34"/>
      <c r="FG1160" s="34"/>
      <c r="FH1160" s="34"/>
      <c r="FI1160" s="34"/>
      <c r="FJ1160" s="34"/>
      <c r="FK1160" s="34"/>
      <c r="FL1160" s="34"/>
      <c r="FM1160" s="34"/>
      <c r="FN1160" s="34"/>
      <c r="FO1160" s="305"/>
      <c r="FP1160" s="260"/>
      <c r="FQ1160" s="260"/>
      <c r="FR1160" s="505"/>
      <c r="FS1160" s="260"/>
      <c r="FT1160" s="506"/>
      <c r="FU1160" s="287"/>
      <c r="FV1160" s="507"/>
      <c r="FW1160" s="507"/>
      <c r="FX1160" s="507"/>
      <c r="FY1160" s="507"/>
      <c r="FZ1160" s="507"/>
      <c r="GA1160" s="507"/>
      <c r="GB1160" s="507"/>
      <c r="GC1160" s="507"/>
      <c r="GD1160" s="507"/>
      <c r="GE1160" s="507"/>
      <c r="GF1160" s="507"/>
      <c r="GG1160" s="507"/>
      <c r="GH1160" s="507"/>
      <c r="GI1160" s="507"/>
      <c r="GJ1160" s="297"/>
      <c r="GK1160" s="297"/>
      <c r="GL1160" s="297"/>
      <c r="GM1160" s="297"/>
      <c r="GN1160" s="297"/>
      <c r="GO1160" s="297"/>
      <c r="GP1160" s="297"/>
      <c r="GQ1160" s="297"/>
      <c r="GR1160" s="297"/>
      <c r="GS1160" s="297"/>
      <c r="GT1160" s="297"/>
      <c r="GU1160" s="297"/>
      <c r="GV1160" s="297"/>
      <c r="GW1160" s="297"/>
      <c r="GX1160" s="297"/>
      <c r="GY1160" s="297"/>
      <c r="GZ1160" s="297"/>
      <c r="HA1160" s="297"/>
      <c r="HB1160" s="297"/>
      <c r="HC1160" s="297"/>
      <c r="HD1160" s="297"/>
      <c r="HE1160" s="297"/>
      <c r="HF1160" s="297"/>
      <c r="HG1160" s="297"/>
      <c r="HH1160" s="297"/>
      <c r="HI1160" s="297"/>
      <c r="HJ1160" s="297"/>
      <c r="HK1160" s="297"/>
      <c r="HL1160" s="297"/>
      <c r="HM1160" s="297"/>
      <c r="HN1160" s="297"/>
      <c r="HO1160" s="297"/>
      <c r="HP1160" s="297"/>
      <c r="HQ1160" s="297"/>
      <c r="HR1160" s="297"/>
      <c r="HS1160" s="297"/>
      <c r="HT1160" s="297"/>
      <c r="HU1160" s="297"/>
      <c r="HV1160" s="297"/>
      <c r="HW1160" s="297"/>
      <c r="HX1160" s="297"/>
      <c r="HY1160" s="297"/>
      <c r="HZ1160" s="297"/>
      <c r="IA1160"/>
      <c r="IB1160"/>
      <c r="IC1160"/>
      <c r="ID1160"/>
      <c r="IE1160"/>
      <c r="IF1160"/>
      <c r="IG1160"/>
      <c r="IH1160"/>
      <c r="II1160"/>
      <c r="IJ1160"/>
      <c r="IK1160"/>
      <c r="IL1160"/>
      <c r="IM1160"/>
      <c r="IN1160"/>
      <c r="IO1160"/>
      <c r="IP1160"/>
      <c r="IQ1160"/>
      <c r="IR1160"/>
      <c r="IS1160"/>
      <c r="IT1160"/>
      <c r="IU1160"/>
      <c r="IV1160"/>
      <c r="IW1160"/>
      <c r="IX1160"/>
      <c r="IY1160"/>
      <c r="IZ1160"/>
      <c r="JA1160"/>
      <c r="JB1160"/>
      <c r="JC1160"/>
      <c r="JD1160"/>
      <c r="JE1160"/>
      <c r="JF1160"/>
      <c r="JG1160"/>
      <c r="JH1160"/>
      <c r="JI1160"/>
      <c r="JJ1160"/>
      <c r="JK1160"/>
      <c r="JL1160"/>
      <c r="JM1160"/>
      <c r="JN1160"/>
    </row>
    <row r="1161" spans="1:274" ht="45.75" customHeight="1">
      <c r="A1161" s="589">
        <f>1+A1160</f>
        <v>1160</v>
      </c>
      <c r="B1161" s="151" t="s">
        <v>11070</v>
      </c>
      <c r="C1161" s="134" t="s">
        <v>11071</v>
      </c>
      <c r="D1161" s="541" t="s">
        <v>645</v>
      </c>
      <c r="E1161" s="135">
        <v>45586</v>
      </c>
      <c r="F1161" s="542">
        <v>45588</v>
      </c>
      <c r="G1161" s="542">
        <v>45646</v>
      </c>
      <c r="H1161" s="540" t="s">
        <v>416</v>
      </c>
      <c r="I1161" s="543" t="s">
        <v>9637</v>
      </c>
      <c r="J1161" s="134" t="s">
        <v>5372</v>
      </c>
      <c r="K1161" s="544" t="s">
        <v>11072</v>
      </c>
      <c r="L1161" s="540">
        <v>0</v>
      </c>
      <c r="M1161" s="545" t="s">
        <v>97</v>
      </c>
      <c r="N1161" s="343" t="s">
        <v>5078</v>
      </c>
      <c r="O1161" s="546" t="s">
        <v>3586</v>
      </c>
      <c r="P1161" s="540" t="s">
        <v>11073</v>
      </c>
      <c r="Q1161" s="540" t="s">
        <v>9515</v>
      </c>
      <c r="R1161" s="547">
        <v>58</v>
      </c>
      <c r="S1161" s="540" t="s">
        <v>11074</v>
      </c>
      <c r="T1161" s="548" t="s">
        <v>10318</v>
      </c>
      <c r="U1161" s="549">
        <v>2024003766</v>
      </c>
      <c r="V1161" s="548" t="s">
        <v>10318</v>
      </c>
      <c r="W1161" s="550">
        <v>45587</v>
      </c>
      <c r="X1161" s="551" t="s">
        <v>103</v>
      </c>
      <c r="Y1161" s="552" t="s">
        <v>10319</v>
      </c>
      <c r="Z1161" s="553" t="s">
        <v>10318</v>
      </c>
      <c r="AA1161" s="554">
        <v>0</v>
      </c>
      <c r="AB1161" s="555">
        <v>0</v>
      </c>
      <c r="AC1161" s="554">
        <v>0</v>
      </c>
      <c r="AD1161" s="554">
        <v>0</v>
      </c>
      <c r="AE1161" s="554">
        <v>0</v>
      </c>
      <c r="AF1161" s="554">
        <v>0</v>
      </c>
      <c r="AG1161" s="554">
        <v>0</v>
      </c>
      <c r="AH1161" s="554">
        <v>0</v>
      </c>
      <c r="AI1161" s="554">
        <v>0</v>
      </c>
      <c r="AJ1161" s="554">
        <v>0</v>
      </c>
      <c r="AK1161" s="556" t="s">
        <v>104</v>
      </c>
      <c r="AL1161" s="557" t="s">
        <v>11075</v>
      </c>
      <c r="AM1161" s="540" t="s">
        <v>1829</v>
      </c>
      <c r="AN1161" s="558" t="s">
        <v>11076</v>
      </c>
      <c r="AO1161" s="556" t="s">
        <v>114</v>
      </c>
      <c r="AP1161" s="540" t="s">
        <v>114</v>
      </c>
      <c r="AQ1161" s="559" t="s">
        <v>114</v>
      </c>
      <c r="AR1161" s="556" t="s">
        <v>114</v>
      </c>
      <c r="AS1161" s="540" t="s">
        <v>109</v>
      </c>
      <c r="AT1161" s="556" t="s">
        <v>109</v>
      </c>
      <c r="AU1161" s="556" t="s">
        <v>392</v>
      </c>
      <c r="AV1161" s="540" t="s">
        <v>9324</v>
      </c>
      <c r="AW1161" s="540" t="s">
        <v>9324</v>
      </c>
      <c r="AX1161" s="540" t="s">
        <v>109</v>
      </c>
      <c r="AY1161" s="540" t="s">
        <v>108</v>
      </c>
      <c r="AZ1161" s="560" t="s">
        <v>9324</v>
      </c>
      <c r="BA1161" s="540" t="s">
        <v>9324</v>
      </c>
      <c r="BB1161" s="561"/>
      <c r="BC1161" s="560" t="s">
        <v>9324</v>
      </c>
      <c r="BD1161" s="547" t="s">
        <v>9324</v>
      </c>
      <c r="BE1161" s="547" t="s">
        <v>9324</v>
      </c>
      <c r="BF1161" s="547" t="s">
        <v>9324</v>
      </c>
      <c r="BG1161" s="560" t="s">
        <v>9324</v>
      </c>
      <c r="BH1161" s="562" t="s">
        <v>10318</v>
      </c>
      <c r="BI1161" s="349" t="s">
        <v>113</v>
      </c>
      <c r="BJ1161" s="540" t="s">
        <v>9324</v>
      </c>
      <c r="BK1161" s="343" t="s">
        <v>114</v>
      </c>
      <c r="BL1161" s="560" t="s">
        <v>9324</v>
      </c>
      <c r="BM1161" s="166"/>
      <c r="BN1161" s="345" t="s">
        <v>161</v>
      </c>
      <c r="BO1161" s="343" t="s">
        <v>9998</v>
      </c>
      <c r="BP1161" s="343" t="s">
        <v>9999</v>
      </c>
      <c r="BQ1161" s="343">
        <v>44</v>
      </c>
      <c r="BR1161" s="343">
        <v>29586</v>
      </c>
      <c r="BS1161" s="343" t="s">
        <v>108</v>
      </c>
      <c r="BT1161" s="343" t="s">
        <v>108</v>
      </c>
      <c r="BU1161" s="346" t="s">
        <v>108</v>
      </c>
      <c r="BV1161" s="343" t="s">
        <v>108</v>
      </c>
      <c r="BW1161" s="341" t="s">
        <v>108</v>
      </c>
      <c r="BX1161" s="344" t="s">
        <v>5376</v>
      </c>
      <c r="BY1161" s="343">
        <v>3194372198</v>
      </c>
      <c r="BZ1161" s="350" t="s">
        <v>11077</v>
      </c>
      <c r="CA1161" s="500" t="s">
        <v>10996</v>
      </c>
      <c r="CB1161" s="500" t="s">
        <v>109</v>
      </c>
      <c r="CC1161" s="500"/>
      <c r="CD1161" s="574"/>
      <c r="CE1161" s="391"/>
      <c r="CF1161" s="391"/>
      <c r="CG1161" s="391"/>
      <c r="CH1161" s="391"/>
      <c r="CI1161" s="391"/>
      <c r="CJ1161" s="391"/>
      <c r="CK1161" s="391"/>
      <c r="CL1161" s="391"/>
      <c r="CM1161" s="391" t="s">
        <v>109</v>
      </c>
      <c r="CN1161" s="391"/>
      <c r="CO1161" s="50"/>
      <c r="CP1161" s="50"/>
      <c r="CQ1161" s="50"/>
      <c r="CR1161" s="50"/>
      <c r="CS1161" s="50"/>
      <c r="CT1161" s="50"/>
      <c r="CU1161" s="50"/>
      <c r="CV1161" s="50"/>
      <c r="CW1161" s="50"/>
      <c r="CX1161" s="50"/>
      <c r="CY1161" s="50"/>
      <c r="CZ1161" s="50"/>
      <c r="DA1161" s="50"/>
      <c r="DB1161" s="50"/>
      <c r="DC1161" s="50"/>
      <c r="DD1161" s="50"/>
      <c r="DE1161" s="50"/>
      <c r="DF1161" s="50"/>
      <c r="DG1161" s="50"/>
      <c r="DH1161" s="50"/>
      <c r="DI1161" s="50"/>
      <c r="DJ1161" s="50"/>
      <c r="DK1161" s="50"/>
      <c r="DL1161" s="50"/>
      <c r="DM1161" s="50"/>
      <c r="DN1161" s="50"/>
      <c r="DO1161" s="50"/>
      <c r="DP1161" s="50"/>
      <c r="DQ1161" s="50"/>
      <c r="DR1161" s="50"/>
      <c r="DS1161" s="50"/>
      <c r="DT1161" s="50"/>
      <c r="DU1161" s="50"/>
      <c r="DV1161" s="50"/>
      <c r="DW1161" s="50"/>
      <c r="DX1161" s="50"/>
      <c r="DY1161" s="50"/>
      <c r="DZ1161" s="50"/>
      <c r="EA1161" s="50"/>
      <c r="EB1161" s="50"/>
      <c r="EC1161" s="50"/>
      <c r="ED1161" s="50"/>
      <c r="EE1161" s="50"/>
      <c r="EF1161" s="297"/>
      <c r="EG1161" s="297"/>
      <c r="EH1161" s="297"/>
      <c r="EI1161" s="297"/>
      <c r="EJ1161" s="297"/>
      <c r="EK1161" s="297"/>
      <c r="EL1161" s="297"/>
      <c r="EM1161" s="297"/>
      <c r="EN1161" s="297"/>
      <c r="EO1161" s="297"/>
      <c r="EP1161" s="297"/>
      <c r="EQ1161" s="297"/>
      <c r="ER1161" s="297"/>
      <c r="ES1161" s="297"/>
      <c r="ET1161" s="297"/>
      <c r="EU1161" s="297"/>
      <c r="EV1161" s="297"/>
      <c r="EW1161" s="297"/>
      <c r="EX1161" s="297"/>
      <c r="EY1161" s="297"/>
      <c r="EZ1161" s="297"/>
      <c r="FA1161" s="297"/>
      <c r="FB1161" s="297"/>
      <c r="FC1161" s="297"/>
      <c r="FD1161" s="297"/>
      <c r="FE1161" s="297"/>
      <c r="FF1161" s="297"/>
      <c r="FG1161" s="297"/>
      <c r="FH1161" s="297"/>
      <c r="FI1161" s="297"/>
      <c r="FJ1161" s="297"/>
      <c r="FK1161" s="297"/>
      <c r="FL1161" s="297"/>
      <c r="FM1161" s="297"/>
      <c r="FN1161" s="297"/>
      <c r="FO1161" s="297"/>
      <c r="FP1161" s="297"/>
      <c r="FQ1161" s="297"/>
      <c r="FR1161" s="297"/>
      <c r="FS1161" s="297"/>
    </row>
    <row r="1162" spans="1:274" ht="45.75" customHeight="1">
      <c r="A1162" s="589">
        <f>1+A1161</f>
        <v>1161</v>
      </c>
      <c r="B1162" s="87" t="s">
        <v>11078</v>
      </c>
      <c r="C1162" s="70" t="s">
        <v>11079</v>
      </c>
      <c r="D1162" s="74" t="s">
        <v>6699</v>
      </c>
      <c r="E1162" s="71">
        <v>45586</v>
      </c>
      <c r="F1162" s="72">
        <v>45588</v>
      </c>
      <c r="G1162" s="72">
        <v>45648</v>
      </c>
      <c r="H1162" s="70" t="s">
        <v>416</v>
      </c>
      <c r="I1162" s="75" t="s">
        <v>9637</v>
      </c>
      <c r="J1162" s="95" t="s">
        <v>11080</v>
      </c>
      <c r="K1162" s="122">
        <v>80545667</v>
      </c>
      <c r="L1162" s="70">
        <v>2</v>
      </c>
      <c r="M1162" s="111" t="s">
        <v>97</v>
      </c>
      <c r="N1162" s="77" t="s">
        <v>5078</v>
      </c>
      <c r="O1162" s="87" t="s">
        <v>5268</v>
      </c>
      <c r="P1162" s="70" t="s">
        <v>11081</v>
      </c>
      <c r="Q1162" s="70" t="s">
        <v>10691</v>
      </c>
      <c r="R1162" s="79">
        <v>60</v>
      </c>
      <c r="S1162" s="70" t="s">
        <v>11082</v>
      </c>
      <c r="T1162" s="123" t="s">
        <v>11083</v>
      </c>
      <c r="U1162" s="124">
        <v>2024003765</v>
      </c>
      <c r="V1162" s="123" t="s">
        <v>11083</v>
      </c>
      <c r="W1162" s="125">
        <v>45587</v>
      </c>
      <c r="X1162" s="126" t="s">
        <v>103</v>
      </c>
      <c r="Y1162" s="311" t="s">
        <v>11084</v>
      </c>
      <c r="Z1162" s="84">
        <v>7620000</v>
      </c>
      <c r="AA1162" s="86">
        <v>0</v>
      </c>
      <c r="AB1162" s="85">
        <v>0</v>
      </c>
      <c r="AC1162" s="86">
        <v>0</v>
      </c>
      <c r="AD1162" s="86">
        <v>0</v>
      </c>
      <c r="AE1162" s="86">
        <v>0</v>
      </c>
      <c r="AF1162" s="86">
        <v>0</v>
      </c>
      <c r="AG1162" s="86">
        <v>0</v>
      </c>
      <c r="AH1162" s="86">
        <v>0</v>
      </c>
      <c r="AI1162" s="86">
        <v>0</v>
      </c>
      <c r="AJ1162" s="86">
        <v>0</v>
      </c>
      <c r="AK1162" s="78" t="s">
        <v>104</v>
      </c>
      <c r="AL1162" s="103" t="s">
        <v>11085</v>
      </c>
      <c r="AM1162" s="70" t="s">
        <v>11086</v>
      </c>
      <c r="AN1162" s="76" t="s">
        <v>11087</v>
      </c>
      <c r="AO1162" s="78" t="s">
        <v>114</v>
      </c>
      <c r="AP1162" s="70" t="s">
        <v>114</v>
      </c>
      <c r="AQ1162" s="118" t="s">
        <v>114</v>
      </c>
      <c r="AR1162" s="78" t="s">
        <v>114</v>
      </c>
      <c r="AS1162" s="70" t="s">
        <v>109</v>
      </c>
      <c r="AT1162" s="78" t="s">
        <v>109</v>
      </c>
      <c r="AU1162" s="78" t="s">
        <v>392</v>
      </c>
      <c r="AV1162" s="70" t="s">
        <v>9324</v>
      </c>
      <c r="AW1162" s="70" t="s">
        <v>11088</v>
      </c>
      <c r="AX1162" s="70" t="s">
        <v>109</v>
      </c>
      <c r="AY1162" s="70" t="s">
        <v>108</v>
      </c>
      <c r="AZ1162" s="92" t="s">
        <v>9324</v>
      </c>
      <c r="BA1162" s="70" t="s">
        <v>9324</v>
      </c>
      <c r="BB1162" s="100"/>
      <c r="BC1162" s="92" t="s">
        <v>9324</v>
      </c>
      <c r="BD1162" s="79" t="s">
        <v>9324</v>
      </c>
      <c r="BE1162" s="79" t="s">
        <v>9324</v>
      </c>
      <c r="BF1162" s="79" t="s">
        <v>9324</v>
      </c>
      <c r="BG1162" s="92" t="s">
        <v>9324</v>
      </c>
      <c r="BH1162" s="90" t="s">
        <v>11083</v>
      </c>
      <c r="BI1162" s="437" t="s">
        <v>259</v>
      </c>
      <c r="BJ1162" s="70" t="s">
        <v>9324</v>
      </c>
      <c r="BK1162" s="77" t="s">
        <v>114</v>
      </c>
      <c r="BL1162" s="92" t="s">
        <v>9324</v>
      </c>
      <c r="BM1162" s="676" t="s">
        <v>11089</v>
      </c>
      <c r="BN1162" s="104" t="s">
        <v>115</v>
      </c>
      <c r="BO1162" s="77" t="s">
        <v>9998</v>
      </c>
      <c r="BP1162" s="77" t="s">
        <v>9999</v>
      </c>
      <c r="BQ1162" s="77">
        <v>43</v>
      </c>
      <c r="BR1162" s="77">
        <v>29773</v>
      </c>
      <c r="BS1162" s="77" t="s">
        <v>109</v>
      </c>
      <c r="BT1162" s="77" t="s">
        <v>108</v>
      </c>
      <c r="BU1162" s="105" t="s">
        <v>108</v>
      </c>
      <c r="BV1162" s="77" t="s">
        <v>108</v>
      </c>
      <c r="BW1162" s="114" t="s">
        <v>108</v>
      </c>
      <c r="BX1162" s="95" t="s">
        <v>11090</v>
      </c>
      <c r="BY1162" s="77" t="s">
        <v>11091</v>
      </c>
      <c r="BZ1162" s="127" t="s">
        <v>11092</v>
      </c>
      <c r="CA1162" s="93" t="s">
        <v>10996</v>
      </c>
      <c r="CB1162" s="93" t="s">
        <v>11093</v>
      </c>
      <c r="CC1162" s="93"/>
      <c r="CD1162" s="93"/>
      <c r="CE1162" s="93"/>
      <c r="CF1162" s="93"/>
      <c r="CG1162" s="93"/>
      <c r="CH1162" s="93"/>
      <c r="CI1162" s="93"/>
      <c r="CJ1162" s="93"/>
      <c r="CK1162" s="93"/>
      <c r="CL1162" s="93"/>
      <c r="CM1162" s="93" t="s">
        <v>109</v>
      </c>
      <c r="CN1162" s="93"/>
      <c r="CO1162" s="50"/>
      <c r="CP1162" s="50"/>
      <c r="CQ1162" s="50"/>
      <c r="CR1162" s="50"/>
      <c r="CS1162" s="50"/>
      <c r="CT1162" s="50"/>
      <c r="CU1162" s="50"/>
      <c r="CV1162" s="50"/>
      <c r="CW1162" s="50"/>
      <c r="CX1162" s="50"/>
      <c r="CY1162" s="50"/>
      <c r="CZ1162" s="50"/>
      <c r="DA1162" s="50"/>
      <c r="DB1162" s="50"/>
      <c r="DC1162" s="50"/>
      <c r="DD1162" s="50"/>
      <c r="DE1162" s="50"/>
      <c r="DF1162" s="50"/>
      <c r="DG1162" s="50"/>
      <c r="DH1162" s="50"/>
      <c r="DI1162" s="50"/>
      <c r="DJ1162" s="50"/>
      <c r="DK1162" s="50"/>
      <c r="DL1162" s="50"/>
      <c r="DM1162" s="50"/>
      <c r="DN1162" s="50"/>
      <c r="DO1162" s="50"/>
      <c r="DP1162" s="50"/>
      <c r="DQ1162" s="50"/>
      <c r="DR1162" s="50"/>
      <c r="DS1162" s="50"/>
      <c r="DT1162" s="50"/>
      <c r="DU1162" s="50"/>
      <c r="DV1162" s="50"/>
      <c r="DW1162" s="50"/>
      <c r="DX1162" s="50"/>
      <c r="DY1162" s="50"/>
      <c r="DZ1162" s="50"/>
      <c r="EA1162" s="50"/>
      <c r="EB1162" s="50"/>
      <c r="EC1162" s="50"/>
      <c r="ED1162" s="50"/>
      <c r="EE1162" s="50"/>
    </row>
    <row r="1163" spans="1:274" ht="45.75" customHeight="1">
      <c r="A1163" s="589">
        <f>1+A1162</f>
        <v>1162</v>
      </c>
      <c r="B1163" s="151" t="s">
        <v>11094</v>
      </c>
      <c r="C1163" s="134" t="s">
        <v>11095</v>
      </c>
      <c r="D1163" s="541" t="s">
        <v>6230</v>
      </c>
      <c r="E1163" s="135">
        <v>45586</v>
      </c>
      <c r="F1163" s="542">
        <v>45588</v>
      </c>
      <c r="G1163" s="542">
        <v>45646</v>
      </c>
      <c r="H1163" s="540" t="s">
        <v>416</v>
      </c>
      <c r="I1163" s="543" t="s">
        <v>9646</v>
      </c>
      <c r="J1163" s="134" t="s">
        <v>11096</v>
      </c>
      <c r="K1163" s="544">
        <v>1003626194</v>
      </c>
      <c r="L1163" s="540">
        <v>1</v>
      </c>
      <c r="M1163" s="545" t="s">
        <v>97</v>
      </c>
      <c r="N1163" s="343" t="s">
        <v>5078</v>
      </c>
      <c r="O1163" s="546" t="s">
        <v>857</v>
      </c>
      <c r="P1163" s="540" t="s">
        <v>11097</v>
      </c>
      <c r="Q1163" s="540" t="s">
        <v>11098</v>
      </c>
      <c r="R1163" s="547">
        <v>58</v>
      </c>
      <c r="S1163" s="540" t="s">
        <v>11099</v>
      </c>
      <c r="T1163" s="548" t="s">
        <v>11004</v>
      </c>
      <c r="U1163" s="549">
        <v>2024003768</v>
      </c>
      <c r="V1163" s="548" t="s">
        <v>11004</v>
      </c>
      <c r="W1163" s="550">
        <v>45587</v>
      </c>
      <c r="X1163" s="551" t="s">
        <v>103</v>
      </c>
      <c r="Y1163" s="552" t="s">
        <v>11005</v>
      </c>
      <c r="Z1163" s="553" t="s">
        <v>11004</v>
      </c>
      <c r="AA1163" s="554">
        <v>0</v>
      </c>
      <c r="AB1163" s="555">
        <v>0</v>
      </c>
      <c r="AC1163" s="554">
        <v>0</v>
      </c>
      <c r="AD1163" s="554">
        <v>0</v>
      </c>
      <c r="AE1163" s="554">
        <v>0</v>
      </c>
      <c r="AF1163" s="554">
        <v>0</v>
      </c>
      <c r="AG1163" s="554">
        <v>0</v>
      </c>
      <c r="AH1163" s="554">
        <v>0</v>
      </c>
      <c r="AI1163" s="554">
        <v>0</v>
      </c>
      <c r="AJ1163" s="554">
        <v>0</v>
      </c>
      <c r="AK1163" s="556" t="s">
        <v>104</v>
      </c>
      <c r="AL1163" s="557" t="s">
        <v>11100</v>
      </c>
      <c r="AM1163" s="540" t="s">
        <v>8988</v>
      </c>
      <c r="AN1163" s="558">
        <v>1007635496</v>
      </c>
      <c r="AO1163" s="556" t="s">
        <v>114</v>
      </c>
      <c r="AP1163" s="540" t="s">
        <v>114</v>
      </c>
      <c r="AQ1163" s="559" t="s">
        <v>114</v>
      </c>
      <c r="AR1163" s="556" t="s">
        <v>114</v>
      </c>
      <c r="AS1163" s="540" t="s">
        <v>109</v>
      </c>
      <c r="AT1163" s="556" t="s">
        <v>109</v>
      </c>
      <c r="AU1163" s="556" t="s">
        <v>392</v>
      </c>
      <c r="AV1163" s="540" t="s">
        <v>9324</v>
      </c>
      <c r="AW1163" s="540" t="s">
        <v>9324</v>
      </c>
      <c r="AX1163" s="540" t="s">
        <v>109</v>
      </c>
      <c r="AY1163" s="540" t="s">
        <v>108</v>
      </c>
      <c r="AZ1163" s="560" t="s">
        <v>9324</v>
      </c>
      <c r="BA1163" s="540" t="s">
        <v>9324</v>
      </c>
      <c r="BB1163" s="561"/>
      <c r="BC1163" s="560" t="s">
        <v>9324</v>
      </c>
      <c r="BD1163" s="547" t="s">
        <v>9324</v>
      </c>
      <c r="BE1163" s="547" t="s">
        <v>9324</v>
      </c>
      <c r="BF1163" s="547" t="s">
        <v>9324</v>
      </c>
      <c r="BG1163" s="560" t="s">
        <v>9324</v>
      </c>
      <c r="BH1163" s="562" t="s">
        <v>11004</v>
      </c>
      <c r="BI1163" s="349" t="s">
        <v>113</v>
      </c>
      <c r="BJ1163" s="540" t="s">
        <v>9324</v>
      </c>
      <c r="BK1163" s="343" t="s">
        <v>114</v>
      </c>
      <c r="BL1163" s="560" t="s">
        <v>9324</v>
      </c>
      <c r="BM1163" s="166"/>
      <c r="BN1163" s="345" t="s">
        <v>161</v>
      </c>
      <c r="BO1163" s="343" t="s">
        <v>9675</v>
      </c>
      <c r="BP1163" s="343" t="s">
        <v>11101</v>
      </c>
      <c r="BQ1163" s="343">
        <v>23</v>
      </c>
      <c r="BR1163" s="343">
        <v>37236</v>
      </c>
      <c r="BS1163" s="343" t="s">
        <v>108</v>
      </c>
      <c r="BT1163" s="343" t="s">
        <v>108</v>
      </c>
      <c r="BU1163" s="346" t="s">
        <v>108</v>
      </c>
      <c r="BV1163" s="343" t="s">
        <v>108</v>
      </c>
      <c r="BW1163" s="341" t="s">
        <v>108</v>
      </c>
      <c r="BX1163" s="344" t="s">
        <v>11102</v>
      </c>
      <c r="BY1163" s="343">
        <v>3013182392</v>
      </c>
      <c r="BZ1163" s="350" t="s">
        <v>11103</v>
      </c>
      <c r="CA1163" s="358" t="s">
        <v>10996</v>
      </c>
      <c r="CB1163" s="500" t="s">
        <v>109</v>
      </c>
      <c r="CC1163" s="358"/>
      <c r="CD1163" s="359"/>
      <c r="CE1163" s="157"/>
      <c r="CF1163" s="157"/>
      <c r="CG1163" s="157"/>
      <c r="CH1163" s="157"/>
      <c r="CI1163" s="157"/>
      <c r="CJ1163" s="157"/>
      <c r="CK1163" s="157"/>
      <c r="CL1163" s="157"/>
      <c r="CM1163" s="157" t="s">
        <v>109</v>
      </c>
      <c r="CN1163" s="157"/>
      <c r="CO1163" s="50"/>
      <c r="CP1163" s="50"/>
      <c r="CQ1163" s="50"/>
      <c r="CR1163" s="50"/>
      <c r="CS1163" s="50"/>
      <c r="CT1163" s="50"/>
      <c r="CU1163" s="50"/>
      <c r="CV1163" s="50"/>
      <c r="CW1163" s="50"/>
      <c r="CX1163" s="50"/>
      <c r="CY1163" s="50"/>
      <c r="CZ1163" s="50"/>
      <c r="DA1163" s="50"/>
      <c r="DB1163" s="50"/>
      <c r="DC1163" s="50"/>
      <c r="DD1163" s="50"/>
      <c r="DE1163" s="50"/>
      <c r="DF1163" s="50"/>
      <c r="DG1163" s="50"/>
      <c r="DH1163" s="50"/>
      <c r="DI1163" s="50"/>
      <c r="DJ1163" s="50"/>
      <c r="DK1163" s="50"/>
      <c r="DL1163" s="50"/>
      <c r="DM1163" s="50"/>
      <c r="DN1163" s="50"/>
      <c r="DO1163" s="50"/>
      <c r="DP1163" s="50"/>
      <c r="DQ1163" s="50"/>
      <c r="DR1163" s="50"/>
      <c r="DS1163" s="50"/>
      <c r="DT1163" s="50"/>
      <c r="DU1163" s="50"/>
      <c r="DV1163" s="50"/>
      <c r="DW1163" s="50"/>
      <c r="DX1163" s="50"/>
      <c r="DY1163" s="50"/>
      <c r="DZ1163" s="50"/>
      <c r="EA1163" s="50"/>
      <c r="EB1163" s="50"/>
      <c r="EC1163" s="50"/>
      <c r="ED1163" s="50"/>
      <c r="EE1163" s="50"/>
      <c r="EF1163" s="297"/>
      <c r="EG1163" s="297"/>
      <c r="EH1163" s="297"/>
      <c r="EI1163" s="297"/>
      <c r="EJ1163" s="297"/>
      <c r="EK1163" s="297"/>
      <c r="EL1163" s="297"/>
      <c r="EM1163" s="297"/>
      <c r="EN1163" s="297"/>
      <c r="EO1163" s="297"/>
      <c r="EP1163" s="297"/>
      <c r="EQ1163" s="297"/>
      <c r="ER1163" s="297"/>
      <c r="ES1163" s="297"/>
      <c r="ET1163" s="297"/>
      <c r="EU1163" s="297"/>
      <c r="EV1163" s="297"/>
      <c r="EW1163" s="297"/>
      <c r="EX1163" s="297"/>
      <c r="EY1163" s="297"/>
      <c r="EZ1163" s="297"/>
      <c r="FA1163" s="297"/>
      <c r="FB1163" s="297"/>
      <c r="FC1163" s="297"/>
      <c r="FD1163" s="297"/>
      <c r="FE1163" s="297"/>
      <c r="FF1163" s="297"/>
      <c r="FG1163" s="297"/>
      <c r="FH1163" s="297"/>
      <c r="FI1163" s="297"/>
      <c r="FJ1163" s="297"/>
      <c r="FK1163" s="297"/>
      <c r="FL1163" s="297"/>
      <c r="FM1163" s="297"/>
      <c r="FN1163" s="297"/>
      <c r="FO1163" s="297"/>
      <c r="FP1163" s="297"/>
      <c r="FQ1163" s="297"/>
      <c r="FR1163" s="297"/>
      <c r="FS1163" s="297"/>
    </row>
    <row r="1164" spans="1:274" ht="45.75" customHeight="1">
      <c r="A1164" s="638">
        <f>1+A1163</f>
        <v>1163</v>
      </c>
      <c r="B1164" s="218" t="s">
        <v>11104</v>
      </c>
      <c r="C1164" s="201" t="s">
        <v>11105</v>
      </c>
      <c r="D1164" s="205" t="s">
        <v>6692</v>
      </c>
      <c r="E1164" s="202">
        <v>45587</v>
      </c>
      <c r="F1164" s="203">
        <v>45588</v>
      </c>
      <c r="G1164" s="203">
        <v>45646</v>
      </c>
      <c r="H1164" s="201" t="s">
        <v>416</v>
      </c>
      <c r="I1164" s="206" t="s">
        <v>9637</v>
      </c>
      <c r="J1164" s="201" t="s">
        <v>11106</v>
      </c>
      <c r="K1164" s="271">
        <v>11201233</v>
      </c>
      <c r="L1164" s="201">
        <v>2</v>
      </c>
      <c r="M1164" s="272" t="s">
        <v>97</v>
      </c>
      <c r="N1164" s="208" t="s">
        <v>5078</v>
      </c>
      <c r="O1164" s="218" t="s">
        <v>3608</v>
      </c>
      <c r="P1164" s="201" t="s">
        <v>2925</v>
      </c>
      <c r="Q1164" s="201" t="s">
        <v>9117</v>
      </c>
      <c r="R1164" s="210">
        <v>58</v>
      </c>
      <c r="S1164" s="201" t="s">
        <v>5116</v>
      </c>
      <c r="T1164" s="273" t="s">
        <v>9640</v>
      </c>
      <c r="U1164" s="274">
        <v>2024003794</v>
      </c>
      <c r="V1164" s="273" t="s">
        <v>9640</v>
      </c>
      <c r="W1164" s="275">
        <v>45588</v>
      </c>
      <c r="X1164" s="276" t="s">
        <v>103</v>
      </c>
      <c r="Y1164" s="313" t="s">
        <v>9642</v>
      </c>
      <c r="Z1164" s="215" t="s">
        <v>9640</v>
      </c>
      <c r="AA1164" s="216">
        <v>0</v>
      </c>
      <c r="AB1164" s="217">
        <v>0</v>
      </c>
      <c r="AC1164" s="216">
        <v>0</v>
      </c>
      <c r="AD1164" s="216">
        <v>0</v>
      </c>
      <c r="AE1164" s="216">
        <v>0</v>
      </c>
      <c r="AF1164" s="216">
        <v>0</v>
      </c>
      <c r="AG1164" s="216">
        <v>0</v>
      </c>
      <c r="AH1164" s="216">
        <v>0</v>
      </c>
      <c r="AI1164" s="216">
        <v>0</v>
      </c>
      <c r="AJ1164" s="216">
        <v>0</v>
      </c>
      <c r="AK1164" s="209" t="s">
        <v>104</v>
      </c>
      <c r="AL1164" s="191" t="s">
        <v>11107</v>
      </c>
      <c r="AM1164" s="201" t="s">
        <v>7679</v>
      </c>
      <c r="AN1164" s="207">
        <v>80401061</v>
      </c>
      <c r="AO1164" s="209" t="s">
        <v>114</v>
      </c>
      <c r="AP1164" s="201" t="s">
        <v>114</v>
      </c>
      <c r="AQ1164" s="277" t="s">
        <v>114</v>
      </c>
      <c r="AR1164" s="209" t="s">
        <v>114</v>
      </c>
      <c r="AS1164" s="201" t="s">
        <v>578</v>
      </c>
      <c r="AT1164" s="209" t="s">
        <v>578</v>
      </c>
      <c r="AU1164" s="209" t="s">
        <v>392</v>
      </c>
      <c r="AV1164" s="201" t="s">
        <v>9324</v>
      </c>
      <c r="AW1164" s="201" t="s">
        <v>9324</v>
      </c>
      <c r="AX1164" s="201" t="s">
        <v>109</v>
      </c>
      <c r="AY1164" s="201" t="s">
        <v>108</v>
      </c>
      <c r="AZ1164" s="240" t="s">
        <v>9324</v>
      </c>
      <c r="BA1164" s="201" t="s">
        <v>9324</v>
      </c>
      <c r="BB1164" s="241"/>
      <c r="BC1164" s="240" t="s">
        <v>9324</v>
      </c>
      <c r="BD1164" s="210" t="s">
        <v>9324</v>
      </c>
      <c r="BE1164" s="210" t="s">
        <v>9324</v>
      </c>
      <c r="BF1164" s="210" t="s">
        <v>9324</v>
      </c>
      <c r="BG1164" s="240" t="s">
        <v>9324</v>
      </c>
      <c r="BH1164" s="221" t="s">
        <v>9640</v>
      </c>
      <c r="BI1164" s="296" t="s">
        <v>135</v>
      </c>
      <c r="BJ1164" s="201" t="s">
        <v>9324</v>
      </c>
      <c r="BK1164" s="208" t="s">
        <v>114</v>
      </c>
      <c r="BL1164" s="240" t="s">
        <v>9324</v>
      </c>
      <c r="BM1164" s="479" t="s">
        <v>136</v>
      </c>
      <c r="BN1164" s="292" t="s">
        <v>115</v>
      </c>
      <c r="BO1164" s="208" t="s">
        <v>9998</v>
      </c>
      <c r="BP1164" s="208" t="s">
        <v>9999</v>
      </c>
      <c r="BQ1164" s="208">
        <v>47</v>
      </c>
      <c r="BR1164" s="208">
        <v>28408</v>
      </c>
      <c r="BS1164" s="208" t="s">
        <v>578</v>
      </c>
      <c r="BT1164" s="208" t="s">
        <v>108</v>
      </c>
      <c r="BU1164" s="237" t="s">
        <v>108</v>
      </c>
      <c r="BV1164" s="208" t="s">
        <v>108</v>
      </c>
      <c r="BW1164" s="278" t="s">
        <v>108</v>
      </c>
      <c r="BX1164" s="224" t="s">
        <v>11108</v>
      </c>
      <c r="BY1164" s="208">
        <v>3123409147</v>
      </c>
      <c r="BZ1164" s="329" t="s">
        <v>11109</v>
      </c>
      <c r="CA1164" s="320" t="s">
        <v>10996</v>
      </c>
      <c r="CB1164" s="320" t="s">
        <v>1018</v>
      </c>
      <c r="CC1164" s="320"/>
      <c r="CD1164" s="323"/>
      <c r="CE1164" s="223"/>
      <c r="CF1164" s="223"/>
      <c r="CG1164" s="223"/>
      <c r="CH1164" s="223"/>
      <c r="CI1164" s="223"/>
      <c r="CJ1164" s="223"/>
      <c r="CK1164" s="223"/>
      <c r="CL1164" s="223"/>
      <c r="CM1164" s="303"/>
      <c r="CN1164" s="223"/>
      <c r="CO1164" s="50"/>
      <c r="CP1164" s="50"/>
      <c r="CQ1164" s="50"/>
      <c r="CR1164" s="50"/>
      <c r="CS1164" s="50"/>
      <c r="CT1164" s="50"/>
      <c r="CU1164" s="50"/>
      <c r="CV1164" s="50"/>
      <c r="CW1164" s="50"/>
      <c r="CX1164" s="50"/>
      <c r="CY1164" s="50"/>
      <c r="CZ1164" s="50"/>
      <c r="DA1164" s="50"/>
      <c r="DB1164" s="50"/>
      <c r="DC1164" s="50"/>
      <c r="DD1164" s="50"/>
      <c r="DE1164" s="50"/>
      <c r="DF1164" s="50"/>
      <c r="DG1164" s="50"/>
      <c r="DH1164" s="50"/>
      <c r="DI1164" s="50"/>
      <c r="DJ1164" s="50"/>
      <c r="DK1164" s="50"/>
      <c r="DL1164" s="50"/>
      <c r="DM1164" s="50"/>
      <c r="DN1164" s="50"/>
      <c r="DO1164" s="50"/>
      <c r="DP1164" s="50"/>
      <c r="DQ1164" s="50"/>
      <c r="DR1164" s="50"/>
      <c r="DS1164" s="50"/>
      <c r="DT1164" s="50"/>
      <c r="DU1164" s="50"/>
      <c r="DV1164" s="50"/>
      <c r="DW1164" s="50"/>
      <c r="DX1164" s="50"/>
      <c r="DY1164" s="50"/>
      <c r="DZ1164" s="50"/>
      <c r="EA1164" s="50"/>
      <c r="EB1164" s="50"/>
      <c r="EC1164" s="50"/>
      <c r="ED1164" s="50"/>
      <c r="EE1164" s="50"/>
      <c r="EF1164" s="297"/>
      <c r="EG1164" s="297"/>
      <c r="EH1164" s="297"/>
      <c r="EI1164" s="297"/>
      <c r="EJ1164" s="297"/>
      <c r="EK1164" s="297"/>
      <c r="EL1164" s="297"/>
      <c r="EM1164" s="297"/>
      <c r="EN1164" s="297"/>
      <c r="EO1164" s="297"/>
      <c r="EP1164" s="297"/>
      <c r="EQ1164" s="297"/>
      <c r="ER1164" s="297"/>
      <c r="ES1164" s="297"/>
      <c r="ET1164" s="297"/>
      <c r="EU1164" s="297"/>
      <c r="EV1164" s="297"/>
      <c r="EW1164" s="297"/>
      <c r="EX1164" s="297"/>
      <c r="EY1164" s="297"/>
      <c r="EZ1164" s="297"/>
      <c r="FA1164" s="297"/>
      <c r="FB1164" s="297"/>
      <c r="FC1164" s="297"/>
      <c r="FD1164" s="297"/>
      <c r="FE1164" s="297"/>
      <c r="FF1164" s="297"/>
      <c r="FG1164" s="297"/>
      <c r="FH1164" s="297"/>
      <c r="FI1164" s="297"/>
      <c r="FJ1164" s="297"/>
      <c r="FK1164" s="297"/>
      <c r="FL1164" s="297"/>
      <c r="FM1164" s="297"/>
      <c r="FN1164" s="297"/>
      <c r="FO1164" s="297"/>
      <c r="FP1164" s="297"/>
      <c r="FQ1164" s="297"/>
      <c r="FR1164" s="297"/>
      <c r="FS1164" s="297"/>
    </row>
    <row r="1165" spans="1:274" ht="45.75" customHeight="1">
      <c r="A1165" s="638">
        <f>1+A1164</f>
        <v>1164</v>
      </c>
      <c r="B1165" s="218" t="s">
        <v>11110</v>
      </c>
      <c r="C1165" s="201" t="s">
        <v>11111</v>
      </c>
      <c r="D1165" s="205" t="s">
        <v>6692</v>
      </c>
      <c r="E1165" s="202">
        <v>45587</v>
      </c>
      <c r="F1165" s="203">
        <v>45588</v>
      </c>
      <c r="G1165" s="203">
        <v>45646</v>
      </c>
      <c r="H1165" s="201" t="s">
        <v>416</v>
      </c>
      <c r="I1165" s="206" t="s">
        <v>9637</v>
      </c>
      <c r="J1165" s="201" t="s">
        <v>11112</v>
      </c>
      <c r="K1165" s="271">
        <v>35474888</v>
      </c>
      <c r="L1165" s="201">
        <v>4</v>
      </c>
      <c r="M1165" s="272" t="s">
        <v>97</v>
      </c>
      <c r="N1165" s="208" t="s">
        <v>5078</v>
      </c>
      <c r="O1165" s="218" t="s">
        <v>3608</v>
      </c>
      <c r="P1165" s="201" t="s">
        <v>11113</v>
      </c>
      <c r="Q1165" s="201" t="s">
        <v>9117</v>
      </c>
      <c r="R1165" s="210">
        <v>58</v>
      </c>
      <c r="S1165" s="201" t="s">
        <v>11114</v>
      </c>
      <c r="T1165" s="273" t="s">
        <v>11115</v>
      </c>
      <c r="U1165" s="274">
        <v>2024003793</v>
      </c>
      <c r="V1165" s="273" t="s">
        <v>11115</v>
      </c>
      <c r="W1165" s="275">
        <v>45588</v>
      </c>
      <c r="X1165" s="276" t="s">
        <v>103</v>
      </c>
      <c r="Y1165" s="313" t="s">
        <v>11116</v>
      </c>
      <c r="Z1165" s="215" t="s">
        <v>11115</v>
      </c>
      <c r="AA1165" s="216">
        <v>0</v>
      </c>
      <c r="AB1165" s="217">
        <v>0</v>
      </c>
      <c r="AC1165" s="216">
        <v>0</v>
      </c>
      <c r="AD1165" s="216">
        <v>0</v>
      </c>
      <c r="AE1165" s="216">
        <v>0</v>
      </c>
      <c r="AF1165" s="216">
        <v>0</v>
      </c>
      <c r="AG1165" s="216">
        <v>0</v>
      </c>
      <c r="AH1165" s="216">
        <v>0</v>
      </c>
      <c r="AI1165" s="216">
        <v>0</v>
      </c>
      <c r="AJ1165" s="216">
        <v>0</v>
      </c>
      <c r="AK1165" s="209" t="s">
        <v>104</v>
      </c>
      <c r="AL1165" s="191" t="s">
        <v>11117</v>
      </c>
      <c r="AM1165" s="201" t="s">
        <v>7679</v>
      </c>
      <c r="AN1165" s="207">
        <v>80401061</v>
      </c>
      <c r="AO1165" s="209" t="s">
        <v>114</v>
      </c>
      <c r="AP1165" s="201" t="s">
        <v>114</v>
      </c>
      <c r="AQ1165" s="277" t="s">
        <v>114</v>
      </c>
      <c r="AR1165" s="209" t="s">
        <v>114</v>
      </c>
      <c r="AS1165" s="201" t="s">
        <v>578</v>
      </c>
      <c r="AT1165" s="209" t="s">
        <v>578</v>
      </c>
      <c r="AU1165" s="209" t="s">
        <v>392</v>
      </c>
      <c r="AV1165" s="201" t="s">
        <v>9324</v>
      </c>
      <c r="AW1165" s="201" t="s">
        <v>9324</v>
      </c>
      <c r="AX1165" s="201" t="s">
        <v>109</v>
      </c>
      <c r="AY1165" s="201" t="s">
        <v>108</v>
      </c>
      <c r="AZ1165" s="240" t="s">
        <v>9324</v>
      </c>
      <c r="BA1165" s="201" t="s">
        <v>9324</v>
      </c>
      <c r="BB1165" s="241"/>
      <c r="BC1165" s="240" t="s">
        <v>9324</v>
      </c>
      <c r="BD1165" s="210" t="s">
        <v>9324</v>
      </c>
      <c r="BE1165" s="210" t="s">
        <v>9324</v>
      </c>
      <c r="BF1165" s="210" t="s">
        <v>9324</v>
      </c>
      <c r="BG1165" s="240" t="s">
        <v>9324</v>
      </c>
      <c r="BH1165" s="221" t="s">
        <v>11115</v>
      </c>
      <c r="BI1165" s="296" t="s">
        <v>135</v>
      </c>
      <c r="BJ1165" s="201" t="s">
        <v>9324</v>
      </c>
      <c r="BK1165" s="208" t="s">
        <v>114</v>
      </c>
      <c r="BL1165" s="240" t="s">
        <v>9324</v>
      </c>
      <c r="BM1165" s="479" t="s">
        <v>136</v>
      </c>
      <c r="BN1165" s="292" t="s">
        <v>161</v>
      </c>
      <c r="BO1165" s="208" t="s">
        <v>9998</v>
      </c>
      <c r="BP1165" s="208" t="s">
        <v>9999</v>
      </c>
      <c r="BQ1165" s="208">
        <v>55</v>
      </c>
      <c r="BR1165" s="208">
        <v>25480</v>
      </c>
      <c r="BS1165" s="208" t="s">
        <v>108</v>
      </c>
      <c r="BT1165" s="208" t="s">
        <v>108</v>
      </c>
      <c r="BU1165" s="237" t="s">
        <v>108</v>
      </c>
      <c r="BV1165" s="208" t="s">
        <v>108</v>
      </c>
      <c r="BW1165" s="278" t="s">
        <v>108</v>
      </c>
      <c r="BX1165" s="224" t="s">
        <v>11118</v>
      </c>
      <c r="BY1165" s="208" t="s">
        <v>11119</v>
      </c>
      <c r="BZ1165" s="329" t="s">
        <v>11120</v>
      </c>
      <c r="CA1165" s="320" t="s">
        <v>10996</v>
      </c>
      <c r="CB1165" s="320" t="s">
        <v>109</v>
      </c>
      <c r="CC1165" s="320"/>
      <c r="CD1165" s="323"/>
      <c r="CE1165" s="223"/>
      <c r="CF1165" s="223"/>
      <c r="CG1165" s="223"/>
      <c r="CH1165" s="223"/>
      <c r="CI1165" s="223"/>
      <c r="CJ1165" s="223"/>
      <c r="CK1165" s="223"/>
      <c r="CL1165" s="223"/>
      <c r="CM1165" s="303"/>
      <c r="CN1165" s="223"/>
      <c r="CO1165" s="297"/>
      <c r="CP1165" s="297"/>
      <c r="CQ1165" s="297"/>
      <c r="CR1165" s="297"/>
      <c r="CS1165" s="50"/>
      <c r="CT1165" s="50"/>
      <c r="CU1165" s="50"/>
      <c r="CV1165" s="50"/>
      <c r="CW1165" s="50"/>
      <c r="CX1165" s="50"/>
      <c r="CY1165" s="50"/>
      <c r="CZ1165" s="50"/>
      <c r="DA1165" s="50"/>
      <c r="DB1165" s="50"/>
      <c r="DC1165" s="50"/>
      <c r="DD1165" s="50"/>
      <c r="DE1165" s="50"/>
      <c r="DF1165" s="50"/>
      <c r="DG1165" s="50"/>
      <c r="DH1165" s="50"/>
      <c r="DI1165" s="50"/>
      <c r="DJ1165" s="50"/>
      <c r="DK1165" s="50"/>
      <c r="DL1165" s="50"/>
      <c r="DM1165" s="50"/>
      <c r="DN1165" s="50"/>
      <c r="DO1165" s="50"/>
      <c r="DP1165" s="50"/>
      <c r="DQ1165" s="50"/>
      <c r="DR1165" s="50"/>
      <c r="DS1165" s="50"/>
      <c r="DT1165" s="50"/>
      <c r="DU1165" s="50"/>
      <c r="DV1165" s="50"/>
      <c r="DW1165" s="50"/>
      <c r="DX1165" s="50"/>
      <c r="DY1165" s="50"/>
      <c r="DZ1165" s="50"/>
      <c r="EA1165" s="50"/>
      <c r="EB1165" s="50"/>
      <c r="EC1165" s="50"/>
      <c r="ED1165" s="50"/>
      <c r="EE1165" s="50"/>
      <c r="EF1165" s="297"/>
      <c r="EG1165" s="297"/>
      <c r="EH1165" s="297"/>
      <c r="EI1165" s="297"/>
      <c r="EJ1165" s="297"/>
      <c r="EK1165" s="297"/>
      <c r="EL1165" s="297"/>
      <c r="EM1165" s="297"/>
      <c r="EN1165" s="297"/>
      <c r="EO1165" s="297"/>
      <c r="EP1165" s="297"/>
      <c r="EQ1165" s="297"/>
      <c r="ER1165" s="297"/>
      <c r="ES1165" s="297"/>
      <c r="ET1165" s="297"/>
      <c r="EU1165" s="297"/>
      <c r="EV1165" s="297"/>
      <c r="EW1165" s="297"/>
      <c r="EX1165" s="297"/>
      <c r="EY1165" s="297"/>
      <c r="EZ1165" s="297"/>
      <c r="FA1165" s="297"/>
      <c r="FB1165" s="297"/>
      <c r="FC1165" s="297"/>
      <c r="FD1165" s="297"/>
      <c r="FE1165" s="297"/>
      <c r="FF1165" s="297"/>
      <c r="FG1165" s="297"/>
      <c r="FH1165" s="297"/>
      <c r="FI1165" s="297"/>
      <c r="FJ1165" s="297"/>
      <c r="FK1165" s="297"/>
      <c r="FL1165" s="297"/>
      <c r="FM1165" s="297"/>
      <c r="FN1165" s="297"/>
      <c r="FO1165" s="297"/>
      <c r="FP1165" s="297"/>
      <c r="FQ1165" s="297"/>
      <c r="FR1165" s="297"/>
      <c r="FS1165" s="297"/>
    </row>
    <row r="1166" spans="1:274" ht="45.75" customHeight="1">
      <c r="A1166" s="589">
        <f>1+A1165</f>
        <v>1165</v>
      </c>
      <c r="B1166" s="151" t="s">
        <v>11121</v>
      </c>
      <c r="C1166" s="134" t="s">
        <v>11122</v>
      </c>
      <c r="D1166" s="138" t="s">
        <v>645</v>
      </c>
      <c r="E1166" s="135">
        <v>45587</v>
      </c>
      <c r="F1166" s="136">
        <v>45589</v>
      </c>
      <c r="G1166" s="136">
        <v>45646</v>
      </c>
      <c r="H1166" s="134" t="s">
        <v>416</v>
      </c>
      <c r="I1166" s="139" t="s">
        <v>9646</v>
      </c>
      <c r="J1166" s="158" t="s">
        <v>3040</v>
      </c>
      <c r="K1166" s="251">
        <v>1072650869</v>
      </c>
      <c r="L1166" s="134">
        <v>4</v>
      </c>
      <c r="M1166" s="252" t="s">
        <v>97</v>
      </c>
      <c r="N1166" s="141" t="s">
        <v>5078</v>
      </c>
      <c r="O1166" s="151" t="s">
        <v>783</v>
      </c>
      <c r="P1166" s="134" t="s">
        <v>7814</v>
      </c>
      <c r="Q1166" s="134" t="s">
        <v>9515</v>
      </c>
      <c r="R1166" s="143">
        <v>57</v>
      </c>
      <c r="S1166" s="134" t="s">
        <v>10113</v>
      </c>
      <c r="T1166" s="253" t="s">
        <v>10114</v>
      </c>
      <c r="U1166" s="254">
        <v>2024003791</v>
      </c>
      <c r="V1166" s="253" t="s">
        <v>10114</v>
      </c>
      <c r="W1166" s="255">
        <v>45588</v>
      </c>
      <c r="X1166" s="256" t="s">
        <v>103</v>
      </c>
      <c r="Y1166" s="314" t="s">
        <v>10115</v>
      </c>
      <c r="Z1166" s="148" t="s">
        <v>10114</v>
      </c>
      <c r="AA1166" s="149">
        <v>0</v>
      </c>
      <c r="AB1166" s="150">
        <v>0</v>
      </c>
      <c r="AC1166" s="149">
        <v>0</v>
      </c>
      <c r="AD1166" s="149">
        <v>0</v>
      </c>
      <c r="AE1166" s="149">
        <v>0</v>
      </c>
      <c r="AF1166" s="149">
        <v>0</v>
      </c>
      <c r="AG1166" s="149">
        <v>0</v>
      </c>
      <c r="AH1166" s="149">
        <v>0</v>
      </c>
      <c r="AI1166" s="149">
        <v>0</v>
      </c>
      <c r="AJ1166" s="149">
        <v>0</v>
      </c>
      <c r="AK1166" s="142" t="s">
        <v>104</v>
      </c>
      <c r="AL1166" s="103" t="s">
        <v>11123</v>
      </c>
      <c r="AM1166" s="134" t="s">
        <v>11124</v>
      </c>
      <c r="AN1166" s="140" t="s">
        <v>11125</v>
      </c>
      <c r="AO1166" s="142" t="s">
        <v>114</v>
      </c>
      <c r="AP1166" s="134" t="s">
        <v>114</v>
      </c>
      <c r="AQ1166" s="257" t="s">
        <v>114</v>
      </c>
      <c r="AR1166" s="142" t="s">
        <v>114</v>
      </c>
      <c r="AS1166" s="134" t="s">
        <v>578</v>
      </c>
      <c r="AT1166" s="142" t="s">
        <v>578</v>
      </c>
      <c r="AU1166" s="142" t="s">
        <v>392</v>
      </c>
      <c r="AV1166" s="134" t="s">
        <v>9324</v>
      </c>
      <c r="AW1166" s="134" t="s">
        <v>11088</v>
      </c>
      <c r="AX1166" s="134" t="s">
        <v>109</v>
      </c>
      <c r="AY1166" s="134" t="s">
        <v>108</v>
      </c>
      <c r="AZ1166" s="156" t="s">
        <v>9324</v>
      </c>
      <c r="BA1166" s="134" t="s">
        <v>9324</v>
      </c>
      <c r="BB1166" s="169"/>
      <c r="BC1166" s="156" t="s">
        <v>9324</v>
      </c>
      <c r="BD1166" s="143" t="s">
        <v>9324</v>
      </c>
      <c r="BE1166" s="143" t="s">
        <v>9324</v>
      </c>
      <c r="BF1166" s="143" t="s">
        <v>9324</v>
      </c>
      <c r="BG1166" s="156" t="s">
        <v>9324</v>
      </c>
      <c r="BH1166" s="153" t="s">
        <v>10114</v>
      </c>
      <c r="BI1166" s="349" t="s">
        <v>113</v>
      </c>
      <c r="BJ1166" s="134" t="s">
        <v>9324</v>
      </c>
      <c r="BK1166" s="141" t="s">
        <v>114</v>
      </c>
      <c r="BL1166" s="156" t="s">
        <v>9324</v>
      </c>
      <c r="BM1166" s="158"/>
      <c r="BN1166" s="170" t="s">
        <v>115</v>
      </c>
      <c r="BO1166" s="141" t="s">
        <v>9675</v>
      </c>
      <c r="BP1166" s="141" t="s">
        <v>9877</v>
      </c>
      <c r="BQ1166" s="141">
        <v>36</v>
      </c>
      <c r="BR1166" s="141">
        <v>32468</v>
      </c>
      <c r="BS1166" s="141" t="s">
        <v>578</v>
      </c>
      <c r="BT1166" s="141" t="s">
        <v>108</v>
      </c>
      <c r="BU1166" s="166" t="s">
        <v>108</v>
      </c>
      <c r="BV1166" s="141" t="s">
        <v>108</v>
      </c>
      <c r="BW1166" s="114" t="s">
        <v>108</v>
      </c>
      <c r="BX1166" s="158" t="s">
        <v>11126</v>
      </c>
      <c r="BY1166" s="141">
        <v>3209363863</v>
      </c>
      <c r="BZ1166" s="259" t="s">
        <v>11127</v>
      </c>
      <c r="CA1166" s="157" t="s">
        <v>10996</v>
      </c>
      <c r="CB1166" s="157" t="s">
        <v>109</v>
      </c>
      <c r="CC1166" s="157"/>
      <c r="CD1166" s="157"/>
      <c r="CE1166" s="157"/>
      <c r="CF1166" s="157"/>
      <c r="CG1166" s="157"/>
      <c r="CH1166" s="157"/>
      <c r="CI1166" s="157"/>
      <c r="CJ1166" s="157"/>
      <c r="CK1166" s="157"/>
      <c r="CL1166" s="157"/>
      <c r="CM1166" s="157" t="s">
        <v>109</v>
      </c>
      <c r="CN1166" s="157"/>
      <c r="CO1166" s="297"/>
      <c r="CP1166" s="297"/>
      <c r="CQ1166" s="297"/>
      <c r="CR1166" s="297"/>
      <c r="CS1166" s="50"/>
      <c r="CT1166" s="50"/>
      <c r="CU1166" s="50"/>
      <c r="CV1166" s="50"/>
      <c r="CW1166" s="50"/>
      <c r="CX1166" s="50"/>
      <c r="CY1166" s="50"/>
      <c r="CZ1166" s="50"/>
      <c r="DA1166" s="50"/>
      <c r="DB1166" s="50"/>
      <c r="DC1166" s="50"/>
      <c r="DD1166" s="50"/>
      <c r="DE1166" s="50"/>
      <c r="DF1166" s="50"/>
      <c r="DG1166" s="50"/>
      <c r="DH1166" s="50"/>
      <c r="DI1166" s="50"/>
      <c r="DJ1166" s="50"/>
      <c r="DK1166" s="50"/>
      <c r="DL1166" s="50"/>
      <c r="DM1166" s="50"/>
      <c r="DN1166" s="50"/>
      <c r="DO1166" s="50"/>
      <c r="DP1166" s="50"/>
      <c r="DQ1166" s="50"/>
      <c r="DR1166" s="50"/>
      <c r="DS1166" s="50"/>
      <c r="DT1166" s="50"/>
      <c r="DU1166" s="50"/>
      <c r="DV1166" s="50"/>
      <c r="DW1166" s="50"/>
      <c r="DX1166" s="50"/>
      <c r="DY1166" s="50"/>
      <c r="DZ1166" s="50"/>
      <c r="EA1166" s="50"/>
      <c r="EB1166" s="50"/>
      <c r="EC1166" s="50"/>
      <c r="ED1166" s="50"/>
      <c r="EE1166" s="50"/>
      <c r="GV1166" s="351"/>
      <c r="GW1166" s="351"/>
      <c r="GX1166" s="351"/>
      <c r="GY1166" s="351"/>
      <c r="GZ1166" s="351"/>
      <c r="HA1166" s="351"/>
      <c r="HB1166" s="351"/>
      <c r="HC1166" s="351"/>
      <c r="HD1166" s="351"/>
      <c r="HE1166" s="351"/>
      <c r="HF1166" s="351"/>
      <c r="HG1166" s="351"/>
      <c r="HH1166" s="351"/>
      <c r="HI1166" s="351"/>
      <c r="HJ1166" s="351"/>
      <c r="HK1166" s="351"/>
      <c r="HL1166" s="351"/>
      <c r="HM1166" s="351"/>
      <c r="HN1166" s="351"/>
      <c r="HO1166" s="351"/>
      <c r="HP1166" s="351"/>
      <c r="HQ1166" s="351"/>
      <c r="HR1166" s="351"/>
      <c r="HS1166" s="351"/>
      <c r="HT1166" s="351"/>
      <c r="HU1166" s="351"/>
      <c r="HV1166" s="351"/>
      <c r="HW1166" s="351"/>
      <c r="HX1166" s="351"/>
      <c r="HY1166" s="351"/>
      <c r="HZ1166" s="351"/>
      <c r="IA1166" s="351"/>
      <c r="IB1166" s="351"/>
      <c r="IC1166" s="351"/>
      <c r="ID1166" s="351"/>
      <c r="IE1166" s="351"/>
      <c r="IF1166" s="351"/>
      <c r="IG1166" s="351"/>
      <c r="IH1166" s="351"/>
      <c r="II1166" s="351"/>
      <c r="IJ1166" s="351"/>
      <c r="IK1166" s="351"/>
      <c r="IL1166" s="351"/>
      <c r="IM1166" s="351"/>
      <c r="IN1166" s="351"/>
      <c r="IO1166" s="351"/>
      <c r="IP1166" s="351"/>
      <c r="IQ1166" s="351"/>
      <c r="IR1166" s="351"/>
      <c r="IS1166" s="351"/>
      <c r="IT1166" s="351"/>
      <c r="IU1166" s="351"/>
      <c r="IV1166" s="351"/>
      <c r="IW1166" s="351"/>
      <c r="IX1166" s="351"/>
      <c r="IY1166" s="351"/>
      <c r="IZ1166" s="351"/>
      <c r="JA1166" s="351"/>
      <c r="JB1166" s="351"/>
      <c r="JC1166" s="351"/>
      <c r="JD1166" s="351"/>
      <c r="JE1166" s="351"/>
      <c r="JF1166" s="351"/>
      <c r="JG1166" s="351"/>
      <c r="JH1166" s="351"/>
      <c r="JI1166" s="351"/>
      <c r="JJ1166" s="351"/>
      <c r="JK1166" s="351"/>
      <c r="JL1166" s="351"/>
      <c r="JM1166" s="351"/>
      <c r="JN1166" s="351"/>
    </row>
    <row r="1167" spans="1:274" ht="45.75" customHeight="1">
      <c r="A1167" s="589">
        <f>1+A1166</f>
        <v>1166</v>
      </c>
      <c r="B1167" s="151" t="s">
        <v>11128</v>
      </c>
      <c r="C1167" s="134" t="s">
        <v>11129</v>
      </c>
      <c r="D1167" s="541" t="s">
        <v>645</v>
      </c>
      <c r="E1167" s="135">
        <v>45587</v>
      </c>
      <c r="F1167" s="542">
        <v>45594</v>
      </c>
      <c r="G1167" s="542">
        <v>45646</v>
      </c>
      <c r="H1167" s="540" t="s">
        <v>416</v>
      </c>
      <c r="I1167" s="543" t="s">
        <v>9637</v>
      </c>
      <c r="J1167" s="134" t="s">
        <v>4411</v>
      </c>
      <c r="K1167" s="544">
        <v>15813288</v>
      </c>
      <c r="L1167" s="540">
        <v>8</v>
      </c>
      <c r="M1167" s="545" t="s">
        <v>97</v>
      </c>
      <c r="N1167" s="343" t="s">
        <v>5078</v>
      </c>
      <c r="O1167" s="546" t="s">
        <v>783</v>
      </c>
      <c r="P1167" s="540" t="s">
        <v>10315</v>
      </c>
      <c r="Q1167" s="540" t="s">
        <v>11130</v>
      </c>
      <c r="R1167" s="547">
        <v>52</v>
      </c>
      <c r="S1167" s="540" t="s">
        <v>11131</v>
      </c>
      <c r="T1167" s="548" t="s">
        <v>9823</v>
      </c>
      <c r="U1167" s="549">
        <v>2024003788</v>
      </c>
      <c r="V1167" s="548" t="s">
        <v>9823</v>
      </c>
      <c r="W1167" s="550">
        <v>45588</v>
      </c>
      <c r="X1167" s="551" t="s">
        <v>103</v>
      </c>
      <c r="Y1167" s="552" t="s">
        <v>9825</v>
      </c>
      <c r="Z1167" s="553" t="s">
        <v>9823</v>
      </c>
      <c r="AA1167" s="554">
        <v>0</v>
      </c>
      <c r="AB1167" s="555">
        <v>0</v>
      </c>
      <c r="AC1167" s="554">
        <v>0</v>
      </c>
      <c r="AD1167" s="554">
        <v>0</v>
      </c>
      <c r="AE1167" s="554">
        <v>0</v>
      </c>
      <c r="AF1167" s="554">
        <v>0</v>
      </c>
      <c r="AG1167" s="554">
        <v>0</v>
      </c>
      <c r="AH1167" s="554">
        <v>0</v>
      </c>
      <c r="AI1167" s="554">
        <v>0</v>
      </c>
      <c r="AJ1167" s="554">
        <v>0</v>
      </c>
      <c r="AK1167" s="556" t="s">
        <v>104</v>
      </c>
      <c r="AL1167" s="557" t="s">
        <v>11132</v>
      </c>
      <c r="AM1167" s="540" t="s">
        <v>1829</v>
      </c>
      <c r="AN1167" s="558">
        <v>15668923</v>
      </c>
      <c r="AO1167" s="556" t="s">
        <v>114</v>
      </c>
      <c r="AP1167" s="540" t="s">
        <v>114</v>
      </c>
      <c r="AQ1167" s="559" t="s">
        <v>114</v>
      </c>
      <c r="AR1167" s="556" t="s">
        <v>114</v>
      </c>
      <c r="AS1167" s="540" t="s">
        <v>578</v>
      </c>
      <c r="AT1167" s="556" t="s">
        <v>578</v>
      </c>
      <c r="AU1167" s="556" t="s">
        <v>392</v>
      </c>
      <c r="AV1167" s="540" t="s">
        <v>9324</v>
      </c>
      <c r="AW1167" s="540" t="s">
        <v>9324</v>
      </c>
      <c r="AX1167" s="540" t="s">
        <v>109</v>
      </c>
      <c r="AY1167" s="540" t="s">
        <v>108</v>
      </c>
      <c r="AZ1167" s="560" t="s">
        <v>9324</v>
      </c>
      <c r="BA1167" s="540" t="s">
        <v>9324</v>
      </c>
      <c r="BB1167" s="561"/>
      <c r="BC1167" s="560" t="s">
        <v>9324</v>
      </c>
      <c r="BD1167" s="547" t="s">
        <v>9324</v>
      </c>
      <c r="BE1167" s="547" t="s">
        <v>9324</v>
      </c>
      <c r="BF1167" s="547" t="s">
        <v>9324</v>
      </c>
      <c r="BG1167" s="560" t="s">
        <v>9324</v>
      </c>
      <c r="BH1167" s="562" t="s">
        <v>9823</v>
      </c>
      <c r="BI1167" s="349" t="s">
        <v>113</v>
      </c>
      <c r="BJ1167" s="540" t="s">
        <v>9324</v>
      </c>
      <c r="BK1167" s="343" t="s">
        <v>114</v>
      </c>
      <c r="BL1167" s="560" t="s">
        <v>9324</v>
      </c>
      <c r="BM1167" s="166"/>
      <c r="BN1167" s="345" t="s">
        <v>115</v>
      </c>
      <c r="BO1167" s="343" t="s">
        <v>9998</v>
      </c>
      <c r="BP1167" s="343" t="s">
        <v>9999</v>
      </c>
      <c r="BQ1167" s="343">
        <v>56</v>
      </c>
      <c r="BR1167" s="343">
        <v>25162</v>
      </c>
      <c r="BS1167" s="343" t="s">
        <v>114</v>
      </c>
      <c r="BT1167" s="343" t="s">
        <v>114</v>
      </c>
      <c r="BU1167" s="346" t="s">
        <v>114</v>
      </c>
      <c r="BV1167" s="343" t="s">
        <v>114</v>
      </c>
      <c r="BW1167" s="341" t="s">
        <v>114</v>
      </c>
      <c r="BX1167" s="344" t="s">
        <v>4415</v>
      </c>
      <c r="BY1167" s="343">
        <v>3113697467</v>
      </c>
      <c r="BZ1167" s="350" t="s">
        <v>4416</v>
      </c>
      <c r="CA1167" s="358" t="s">
        <v>10996</v>
      </c>
      <c r="CB1167" s="358" t="s">
        <v>109</v>
      </c>
      <c r="CC1167" s="360"/>
      <c r="CD1167" s="359"/>
      <c r="CE1167" s="157"/>
      <c r="CF1167" s="157"/>
      <c r="CG1167" s="157"/>
      <c r="CH1167" s="157"/>
      <c r="CI1167" s="157"/>
      <c r="CJ1167" s="157"/>
      <c r="CK1167" s="157"/>
      <c r="CL1167" s="157"/>
      <c r="CM1167" s="157" t="s">
        <v>109</v>
      </c>
      <c r="CN1167" s="157"/>
      <c r="CO1167" s="297"/>
      <c r="CP1167" s="297"/>
      <c r="CQ1167" s="297"/>
      <c r="CR1167" s="297"/>
      <c r="CS1167" s="50"/>
      <c r="CT1167" s="50"/>
      <c r="CU1167" s="50"/>
      <c r="CV1167" s="50"/>
      <c r="CW1167" s="50"/>
      <c r="CX1167" s="50"/>
      <c r="CY1167" s="50"/>
      <c r="CZ1167" s="50"/>
      <c r="DA1167" s="50"/>
      <c r="DB1167" s="50"/>
      <c r="DC1167" s="50"/>
      <c r="DD1167" s="50"/>
      <c r="DE1167" s="50"/>
      <c r="DF1167" s="50"/>
      <c r="DG1167" s="50"/>
      <c r="DH1167" s="50"/>
      <c r="DI1167" s="50"/>
      <c r="DJ1167" s="50"/>
      <c r="DK1167" s="50"/>
      <c r="DL1167" s="50"/>
      <c r="DM1167" s="50"/>
      <c r="DN1167" s="50"/>
      <c r="DO1167" s="50"/>
      <c r="DP1167" s="50"/>
      <c r="DQ1167" s="50"/>
      <c r="DR1167" s="50"/>
      <c r="DS1167" s="50"/>
      <c r="DT1167" s="50"/>
      <c r="DU1167" s="50"/>
      <c r="DV1167" s="50"/>
      <c r="DW1167" s="50"/>
      <c r="DX1167" s="50"/>
      <c r="DY1167" s="50"/>
      <c r="DZ1167" s="50"/>
      <c r="EA1167" s="50"/>
      <c r="EB1167" s="50"/>
      <c r="EC1167" s="50"/>
      <c r="ED1167" s="50"/>
      <c r="EE1167" s="50"/>
      <c r="EF1167" s="297"/>
      <c r="EG1167" s="297"/>
      <c r="EH1167" s="297"/>
      <c r="EI1167" s="297"/>
      <c r="EJ1167" s="297"/>
      <c r="EK1167" s="297"/>
      <c r="EL1167" s="297"/>
      <c r="EM1167" s="297"/>
      <c r="EN1167" s="297"/>
      <c r="EO1167" s="297"/>
      <c r="EP1167" s="297"/>
      <c r="EQ1167" s="297"/>
      <c r="ER1167" s="297"/>
      <c r="ES1167" s="297"/>
      <c r="ET1167" s="297"/>
      <c r="EU1167" s="297"/>
      <c r="EV1167" s="297"/>
      <c r="EW1167" s="297"/>
      <c r="EX1167" s="297"/>
      <c r="EY1167" s="297"/>
      <c r="EZ1167" s="297"/>
      <c r="FA1167" s="297"/>
      <c r="FB1167" s="297"/>
      <c r="FC1167" s="297"/>
      <c r="FD1167" s="297"/>
      <c r="FE1167" s="297"/>
      <c r="FF1167" s="297"/>
      <c r="FG1167" s="297"/>
      <c r="FH1167" s="297"/>
      <c r="FI1167" s="297"/>
      <c r="FJ1167" s="297"/>
      <c r="FK1167" s="297"/>
      <c r="FL1167" s="297"/>
      <c r="FM1167" s="297"/>
      <c r="FN1167" s="297"/>
      <c r="FO1167" s="297"/>
      <c r="FP1167" s="297"/>
      <c r="FQ1167" s="297"/>
      <c r="FR1167" s="297"/>
      <c r="FS1167" s="297"/>
    </row>
    <row r="1168" spans="1:274" s="351" customFormat="1" ht="45.75" customHeight="1">
      <c r="A1168" s="589">
        <f>1+A1167</f>
        <v>1167</v>
      </c>
      <c r="B1168" s="151" t="s">
        <v>11133</v>
      </c>
      <c r="C1168" s="134" t="s">
        <v>11134</v>
      </c>
      <c r="D1168" s="138" t="s">
        <v>6219</v>
      </c>
      <c r="E1168" s="135">
        <v>45587</v>
      </c>
      <c r="F1168" s="136">
        <v>45588</v>
      </c>
      <c r="G1168" s="136">
        <v>45646</v>
      </c>
      <c r="H1168" s="134" t="s">
        <v>416</v>
      </c>
      <c r="I1168" s="139" t="s">
        <v>9646</v>
      </c>
      <c r="J1168" s="158" t="s">
        <v>11135</v>
      </c>
      <c r="K1168" s="251">
        <v>1072650671</v>
      </c>
      <c r="L1168" s="134">
        <v>3</v>
      </c>
      <c r="M1168" s="252" t="s">
        <v>97</v>
      </c>
      <c r="N1168" s="141" t="s">
        <v>5078</v>
      </c>
      <c r="O1168" s="151" t="s">
        <v>783</v>
      </c>
      <c r="P1168" s="134" t="s">
        <v>11136</v>
      </c>
      <c r="Q1168" s="134" t="s">
        <v>10691</v>
      </c>
      <c r="R1168" s="143">
        <v>58</v>
      </c>
      <c r="S1168" s="134" t="s">
        <v>11137</v>
      </c>
      <c r="T1168" s="253" t="s">
        <v>11138</v>
      </c>
      <c r="U1168" s="254">
        <v>2024003790</v>
      </c>
      <c r="V1168" s="253" t="s">
        <v>11138</v>
      </c>
      <c r="W1168" s="255">
        <v>45588</v>
      </c>
      <c r="X1168" s="256" t="s">
        <v>103</v>
      </c>
      <c r="Y1168" s="314" t="s">
        <v>11139</v>
      </c>
      <c r="Z1168" s="148" t="s">
        <v>11138</v>
      </c>
      <c r="AA1168" s="149">
        <v>0</v>
      </c>
      <c r="AB1168" s="150">
        <v>0</v>
      </c>
      <c r="AC1168" s="149">
        <v>0</v>
      </c>
      <c r="AD1168" s="149">
        <v>0</v>
      </c>
      <c r="AE1168" s="149">
        <v>0</v>
      </c>
      <c r="AF1168" s="149">
        <v>0</v>
      </c>
      <c r="AG1168" s="149">
        <v>0</v>
      </c>
      <c r="AH1168" s="149">
        <v>0</v>
      </c>
      <c r="AI1168" s="149">
        <v>0</v>
      </c>
      <c r="AJ1168" s="149">
        <v>0</v>
      </c>
      <c r="AK1168" s="142" t="s">
        <v>104</v>
      </c>
      <c r="AL1168" s="103" t="s">
        <v>11140</v>
      </c>
      <c r="AM1168" s="134" t="s">
        <v>10734</v>
      </c>
      <c r="AN1168" s="140">
        <v>80423135</v>
      </c>
      <c r="AO1168" s="142" t="s">
        <v>114</v>
      </c>
      <c r="AP1168" s="134" t="s">
        <v>114</v>
      </c>
      <c r="AQ1168" s="257" t="s">
        <v>114</v>
      </c>
      <c r="AR1168" s="142" t="s">
        <v>114</v>
      </c>
      <c r="AS1168" s="134" t="s">
        <v>578</v>
      </c>
      <c r="AT1168" s="142" t="s">
        <v>578</v>
      </c>
      <c r="AU1168" s="142" t="s">
        <v>392</v>
      </c>
      <c r="AV1168" s="134" t="s">
        <v>9324</v>
      </c>
      <c r="AW1168" s="134" t="s">
        <v>9324</v>
      </c>
      <c r="AX1168" s="134" t="s">
        <v>109</v>
      </c>
      <c r="AY1168" s="134" t="s">
        <v>108</v>
      </c>
      <c r="AZ1168" s="156" t="s">
        <v>9324</v>
      </c>
      <c r="BA1168" s="134" t="s">
        <v>9324</v>
      </c>
      <c r="BB1168" s="169"/>
      <c r="BC1168" s="156" t="s">
        <v>9324</v>
      </c>
      <c r="BD1168" s="143" t="s">
        <v>9324</v>
      </c>
      <c r="BE1168" s="143" t="s">
        <v>9324</v>
      </c>
      <c r="BF1168" s="143" t="s">
        <v>9324</v>
      </c>
      <c r="BG1168" s="156" t="s">
        <v>9324</v>
      </c>
      <c r="BH1168" s="153" t="s">
        <v>11138</v>
      </c>
      <c r="BI1168" s="349" t="s">
        <v>113</v>
      </c>
      <c r="BJ1168" s="134" t="s">
        <v>9324</v>
      </c>
      <c r="BK1168" s="141" t="s">
        <v>114</v>
      </c>
      <c r="BL1168" s="156" t="s">
        <v>9324</v>
      </c>
      <c r="BM1168" s="158"/>
      <c r="BN1168" s="170" t="s">
        <v>161</v>
      </c>
      <c r="BO1168" s="141" t="s">
        <v>9675</v>
      </c>
      <c r="BP1168" s="141" t="s">
        <v>10735</v>
      </c>
      <c r="BQ1168" s="141">
        <v>35</v>
      </c>
      <c r="BR1168" s="141">
        <v>32506</v>
      </c>
      <c r="BS1168" s="141" t="s">
        <v>108</v>
      </c>
      <c r="BT1168" s="141" t="s">
        <v>108</v>
      </c>
      <c r="BU1168" s="166" t="s">
        <v>108</v>
      </c>
      <c r="BV1168" s="141" t="s">
        <v>108</v>
      </c>
      <c r="BW1168" s="114" t="s">
        <v>108</v>
      </c>
      <c r="BX1168" s="158" t="s">
        <v>11141</v>
      </c>
      <c r="BY1168" s="141" t="s">
        <v>11142</v>
      </c>
      <c r="BZ1168" s="259" t="s">
        <v>11143</v>
      </c>
      <c r="CA1168" s="157" t="s">
        <v>10996</v>
      </c>
      <c r="CB1168" s="157" t="s">
        <v>109</v>
      </c>
      <c r="CC1168" s="157"/>
      <c r="CD1168" s="157"/>
      <c r="CE1168" s="157"/>
      <c r="CF1168" s="157"/>
      <c r="CG1168" s="157"/>
      <c r="CH1168" s="157"/>
      <c r="CI1168" s="157"/>
      <c r="CJ1168" s="157"/>
      <c r="CK1168" s="157"/>
      <c r="CL1168" s="157"/>
      <c r="CM1168" s="157" t="s">
        <v>109</v>
      </c>
      <c r="CN1168" s="157"/>
      <c r="CO1168" s="297"/>
      <c r="CP1168" s="297"/>
      <c r="CQ1168" s="297"/>
      <c r="CR1168" s="297"/>
      <c r="CS1168" s="50"/>
      <c r="CT1168" s="50"/>
      <c r="CU1168" s="50"/>
      <c r="CV1168" s="50"/>
      <c r="CW1168" s="50"/>
      <c r="CX1168" s="50"/>
      <c r="CY1168" s="50"/>
      <c r="CZ1168" s="50"/>
      <c r="DA1168" s="50"/>
      <c r="DB1168" s="50"/>
      <c r="DC1168" s="50"/>
      <c r="DD1168" s="50"/>
      <c r="DE1168" s="50"/>
      <c r="DF1168" s="50"/>
      <c r="DG1168" s="50"/>
      <c r="DH1168" s="50"/>
      <c r="DI1168" s="50"/>
      <c r="DJ1168" s="50"/>
      <c r="DK1168" s="50"/>
      <c r="DL1168" s="50"/>
      <c r="DM1168" s="50"/>
      <c r="DN1168" s="50"/>
      <c r="DO1168" s="50"/>
      <c r="DP1168" s="50"/>
      <c r="DQ1168" s="50"/>
      <c r="DR1168" s="50"/>
      <c r="DS1168" s="50"/>
      <c r="DT1168" s="50"/>
      <c r="DU1168" s="50"/>
      <c r="DV1168" s="50"/>
      <c r="DW1168" s="50"/>
      <c r="DX1168" s="50"/>
      <c r="DY1168" s="50"/>
      <c r="DZ1168" s="50"/>
      <c r="EA1168" s="50"/>
      <c r="EB1168" s="50"/>
      <c r="EC1168" s="50"/>
      <c r="ED1168" s="50"/>
      <c r="EE1168" s="50"/>
      <c r="EF1168" s="34"/>
      <c r="EG1168" s="34"/>
      <c r="EH1168" s="34"/>
      <c r="EI1168" s="34"/>
      <c r="EJ1168" s="34"/>
      <c r="EK1168" s="34"/>
      <c r="EL1168" s="34"/>
      <c r="EM1168" s="34"/>
      <c r="EN1168" s="34"/>
      <c r="EO1168" s="34"/>
      <c r="EP1168" s="34"/>
      <c r="EQ1168" s="34"/>
      <c r="ER1168" s="34"/>
      <c r="ES1168" s="34"/>
      <c r="ET1168" s="34"/>
      <c r="EU1168" s="34"/>
      <c r="EV1168" s="34"/>
      <c r="EW1168" s="34"/>
      <c r="EX1168" s="34"/>
      <c r="EY1168" s="34"/>
      <c r="EZ1168" s="34"/>
      <c r="FA1168" s="34"/>
      <c r="FB1168" s="34"/>
      <c r="FC1168" s="34"/>
      <c r="FD1168" s="34"/>
      <c r="FE1168" s="34"/>
      <c r="FF1168" s="34"/>
      <c r="FG1168" s="34"/>
      <c r="FH1168" s="34"/>
      <c r="FI1168" s="34"/>
      <c r="FJ1168" s="34"/>
      <c r="FK1168" s="34"/>
      <c r="FL1168" s="34"/>
      <c r="FM1168" s="34"/>
      <c r="FN1168" s="34"/>
      <c r="FO1168" s="34"/>
      <c r="FP1168" s="34"/>
      <c r="FQ1168" s="34"/>
      <c r="FR1168" s="34"/>
      <c r="FS1168" s="34"/>
      <c r="FT1168" s="34"/>
      <c r="FU1168" s="34"/>
      <c r="FV1168" s="34"/>
      <c r="FW1168" s="34"/>
      <c r="FX1168" s="34"/>
      <c r="FY1168" s="34"/>
      <c r="FZ1168" s="34"/>
      <c r="GA1168" s="34"/>
      <c r="GB1168" s="34"/>
      <c r="GC1168" s="34"/>
      <c r="GD1168" s="34"/>
      <c r="GE1168" s="34"/>
      <c r="GF1168" s="34"/>
      <c r="GG1168" s="34"/>
      <c r="GH1168" s="34"/>
      <c r="GI1168" s="34"/>
      <c r="GJ1168" s="34"/>
      <c r="GK1168" s="34"/>
      <c r="GL1168" s="34"/>
      <c r="GM1168" s="34"/>
      <c r="GN1168" s="34"/>
      <c r="GO1168" s="34"/>
      <c r="GP1168" s="34"/>
      <c r="GQ1168" s="34"/>
      <c r="GR1168" s="34"/>
      <c r="GS1168" s="34"/>
      <c r="GT1168" s="34"/>
      <c r="GU1168" s="34"/>
    </row>
    <row r="1169" spans="1:9646" ht="45.75" customHeight="1">
      <c r="A1169" s="589">
        <f>1+A1168</f>
        <v>1168</v>
      </c>
      <c r="B1169" s="151" t="s">
        <v>11144</v>
      </c>
      <c r="C1169" s="134" t="s">
        <v>11145</v>
      </c>
      <c r="D1169" s="138" t="s">
        <v>6112</v>
      </c>
      <c r="E1169" s="135">
        <v>45587</v>
      </c>
      <c r="F1169" s="136">
        <v>45589</v>
      </c>
      <c r="G1169" s="136">
        <v>45646</v>
      </c>
      <c r="H1169" s="134" t="s">
        <v>416</v>
      </c>
      <c r="I1169" s="139" t="s">
        <v>9646</v>
      </c>
      <c r="J1169" s="158" t="s">
        <v>11146</v>
      </c>
      <c r="K1169" s="251">
        <v>1072666091</v>
      </c>
      <c r="L1169" s="134">
        <v>1</v>
      </c>
      <c r="M1169" s="252" t="s">
        <v>97</v>
      </c>
      <c r="N1169" s="141" t="s">
        <v>5078</v>
      </c>
      <c r="O1169" s="151" t="s">
        <v>427</v>
      </c>
      <c r="P1169" s="134" t="s">
        <v>6202</v>
      </c>
      <c r="Q1169" s="134" t="s">
        <v>10691</v>
      </c>
      <c r="R1169" s="143">
        <v>57</v>
      </c>
      <c r="S1169" s="134" t="s">
        <v>10036</v>
      </c>
      <c r="T1169" s="253" t="s">
        <v>10037</v>
      </c>
      <c r="U1169" s="254">
        <v>2024003789</v>
      </c>
      <c r="V1169" s="253" t="s">
        <v>10037</v>
      </c>
      <c r="W1169" s="255">
        <v>45588</v>
      </c>
      <c r="X1169" s="256" t="s">
        <v>103</v>
      </c>
      <c r="Y1169" s="314" t="s">
        <v>10039</v>
      </c>
      <c r="Z1169" s="148" t="s">
        <v>10037</v>
      </c>
      <c r="AA1169" s="149">
        <v>0</v>
      </c>
      <c r="AB1169" s="150">
        <v>0</v>
      </c>
      <c r="AC1169" s="149">
        <v>0</v>
      </c>
      <c r="AD1169" s="149">
        <v>0</v>
      </c>
      <c r="AE1169" s="149">
        <v>0</v>
      </c>
      <c r="AF1169" s="149">
        <v>0</v>
      </c>
      <c r="AG1169" s="149">
        <v>0</v>
      </c>
      <c r="AH1169" s="149">
        <v>0</v>
      </c>
      <c r="AI1169" s="149">
        <v>0</v>
      </c>
      <c r="AJ1169" s="149">
        <v>0</v>
      </c>
      <c r="AK1169" s="142" t="s">
        <v>104</v>
      </c>
      <c r="AL1169" s="103" t="s">
        <v>11147</v>
      </c>
      <c r="AM1169" s="134" t="s">
        <v>7590</v>
      </c>
      <c r="AN1169" s="140">
        <v>10244661949</v>
      </c>
      <c r="AO1169" s="142" t="s">
        <v>114</v>
      </c>
      <c r="AP1169" s="134" t="s">
        <v>114</v>
      </c>
      <c r="AQ1169" s="257" t="s">
        <v>114</v>
      </c>
      <c r="AR1169" s="142" t="s">
        <v>114</v>
      </c>
      <c r="AS1169" s="134" t="s">
        <v>578</v>
      </c>
      <c r="AT1169" s="142" t="s">
        <v>578</v>
      </c>
      <c r="AU1169" s="142" t="s">
        <v>392</v>
      </c>
      <c r="AV1169" s="134" t="s">
        <v>9324</v>
      </c>
      <c r="AW1169" s="134" t="s">
        <v>9324</v>
      </c>
      <c r="AX1169" s="134" t="s">
        <v>109</v>
      </c>
      <c r="AY1169" s="134" t="s">
        <v>108</v>
      </c>
      <c r="AZ1169" s="156" t="s">
        <v>9324</v>
      </c>
      <c r="BA1169" s="134" t="s">
        <v>9324</v>
      </c>
      <c r="BB1169" s="169"/>
      <c r="BC1169" s="156" t="s">
        <v>9324</v>
      </c>
      <c r="BD1169" s="143" t="s">
        <v>9324</v>
      </c>
      <c r="BE1169" s="143" t="s">
        <v>9324</v>
      </c>
      <c r="BF1169" s="143" t="s">
        <v>9324</v>
      </c>
      <c r="BG1169" s="156" t="s">
        <v>9324</v>
      </c>
      <c r="BH1169" s="153" t="s">
        <v>10037</v>
      </c>
      <c r="BI1169" s="438" t="s">
        <v>135</v>
      </c>
      <c r="BJ1169" s="134" t="s">
        <v>9324</v>
      </c>
      <c r="BK1169" s="141" t="s">
        <v>114</v>
      </c>
      <c r="BL1169" s="156" t="s">
        <v>9324</v>
      </c>
      <c r="BM1169" s="480" t="s">
        <v>136</v>
      </c>
      <c r="BN1169" s="170" t="s">
        <v>161</v>
      </c>
      <c r="BO1169" s="141" t="s">
        <v>9675</v>
      </c>
      <c r="BP1169" s="141" t="s">
        <v>10061</v>
      </c>
      <c r="BQ1169" s="141">
        <v>32</v>
      </c>
      <c r="BR1169" s="141">
        <v>33821</v>
      </c>
      <c r="BS1169" s="141" t="s">
        <v>108</v>
      </c>
      <c r="BT1169" s="141" t="s">
        <v>108</v>
      </c>
      <c r="BU1169" s="166" t="s">
        <v>108</v>
      </c>
      <c r="BV1169" s="141" t="s">
        <v>108</v>
      </c>
      <c r="BW1169" s="114" t="s">
        <v>108</v>
      </c>
      <c r="BX1169" s="158" t="s">
        <v>11148</v>
      </c>
      <c r="BY1169" s="141" t="s">
        <v>11149</v>
      </c>
      <c r="BZ1169" s="259" t="s">
        <v>11150</v>
      </c>
      <c r="CA1169" s="157" t="s">
        <v>10996</v>
      </c>
      <c r="CB1169" s="157" t="s">
        <v>11044</v>
      </c>
      <c r="CC1169" s="157"/>
      <c r="CD1169" s="157"/>
      <c r="CE1169" s="157"/>
      <c r="CF1169" s="157"/>
      <c r="CG1169" s="157"/>
      <c r="CH1169" s="157"/>
      <c r="CI1169" s="157"/>
      <c r="CJ1169" s="157"/>
      <c r="CK1169" s="157"/>
      <c r="CL1169" s="157"/>
      <c r="CM1169" s="157" t="s">
        <v>109</v>
      </c>
      <c r="CN1169" s="157"/>
      <c r="CO1169" s="297"/>
      <c r="CP1169" s="297"/>
      <c r="CQ1169" s="297"/>
      <c r="CR1169" s="297"/>
      <c r="CS1169" s="50"/>
      <c r="CT1169" s="50"/>
      <c r="CU1169" s="50"/>
      <c r="CV1169" s="50"/>
      <c r="CW1169" s="50"/>
      <c r="CX1169" s="50"/>
      <c r="CY1169" s="50"/>
      <c r="CZ1169" s="50"/>
      <c r="DA1169" s="50"/>
      <c r="DB1169" s="50"/>
      <c r="DC1169" s="50"/>
      <c r="DD1169" s="50"/>
      <c r="DE1169" s="50"/>
      <c r="DF1169" s="50"/>
      <c r="DG1169" s="50"/>
      <c r="DH1169" s="50"/>
      <c r="DI1169" s="50"/>
      <c r="DJ1169" s="50"/>
      <c r="DK1169" s="50"/>
      <c r="DL1169" s="50"/>
      <c r="DM1169" s="50"/>
      <c r="DN1169" s="50"/>
      <c r="DO1169" s="50"/>
      <c r="DP1169" s="50"/>
      <c r="DQ1169" s="50"/>
      <c r="DR1169" s="50"/>
      <c r="DS1169" s="50"/>
      <c r="DT1169" s="50"/>
      <c r="DU1169" s="50"/>
      <c r="DV1169" s="50"/>
      <c r="DW1169" s="50"/>
      <c r="DX1169" s="50"/>
      <c r="DY1169" s="50"/>
      <c r="DZ1169" s="50"/>
      <c r="EA1169" s="50"/>
      <c r="EB1169" s="50"/>
      <c r="EC1169" s="50"/>
      <c r="ED1169" s="50"/>
      <c r="EE1169" s="50"/>
    </row>
    <row r="1170" spans="1:9646" s="351" customFormat="1" ht="45.75" customHeight="1">
      <c r="A1170" s="589">
        <f>1+A1169</f>
        <v>1169</v>
      </c>
      <c r="B1170" s="151" t="s">
        <v>11151</v>
      </c>
      <c r="C1170" s="134" t="s">
        <v>11152</v>
      </c>
      <c r="D1170" s="138" t="s">
        <v>6359</v>
      </c>
      <c r="E1170" s="135">
        <v>45587</v>
      </c>
      <c r="F1170" s="136">
        <v>45588</v>
      </c>
      <c r="G1170" s="136">
        <v>45646</v>
      </c>
      <c r="H1170" s="134" t="s">
        <v>416</v>
      </c>
      <c r="I1170" s="139" t="s">
        <v>9646</v>
      </c>
      <c r="J1170" s="158" t="s">
        <v>11153</v>
      </c>
      <c r="K1170" s="251">
        <v>1026555307</v>
      </c>
      <c r="L1170" s="134">
        <v>3</v>
      </c>
      <c r="M1170" s="252" t="s">
        <v>97</v>
      </c>
      <c r="N1170" s="141" t="s">
        <v>5078</v>
      </c>
      <c r="O1170" s="151" t="s">
        <v>10395</v>
      </c>
      <c r="P1170" s="134" t="s">
        <v>11154</v>
      </c>
      <c r="Q1170" s="134" t="s">
        <v>10691</v>
      </c>
      <c r="R1170" s="143">
        <v>58</v>
      </c>
      <c r="S1170" s="134" t="s">
        <v>5022</v>
      </c>
      <c r="T1170" s="253" t="s">
        <v>11155</v>
      </c>
      <c r="U1170" s="254">
        <v>2024003792</v>
      </c>
      <c r="V1170" s="253" t="s">
        <v>11155</v>
      </c>
      <c r="W1170" s="255">
        <v>45588</v>
      </c>
      <c r="X1170" s="256" t="s">
        <v>103</v>
      </c>
      <c r="Y1170" s="314" t="s">
        <v>11156</v>
      </c>
      <c r="Z1170" s="148" t="s">
        <v>11155</v>
      </c>
      <c r="AA1170" s="149">
        <v>0</v>
      </c>
      <c r="AB1170" s="150">
        <v>0</v>
      </c>
      <c r="AC1170" s="149">
        <v>0</v>
      </c>
      <c r="AD1170" s="149">
        <v>0</v>
      </c>
      <c r="AE1170" s="149">
        <v>0</v>
      </c>
      <c r="AF1170" s="149">
        <v>0</v>
      </c>
      <c r="AG1170" s="149">
        <v>0</v>
      </c>
      <c r="AH1170" s="149">
        <v>0</v>
      </c>
      <c r="AI1170" s="149">
        <v>0</v>
      </c>
      <c r="AJ1170" s="149">
        <v>0</v>
      </c>
      <c r="AK1170" s="142" t="s">
        <v>104</v>
      </c>
      <c r="AL1170" s="103" t="s">
        <v>11157</v>
      </c>
      <c r="AM1170" s="134" t="s">
        <v>2422</v>
      </c>
      <c r="AN1170" s="140">
        <v>35196208</v>
      </c>
      <c r="AO1170" s="142" t="s">
        <v>114</v>
      </c>
      <c r="AP1170" s="134" t="s">
        <v>114</v>
      </c>
      <c r="AQ1170" s="257" t="s">
        <v>114</v>
      </c>
      <c r="AR1170" s="142" t="s">
        <v>114</v>
      </c>
      <c r="AS1170" s="134" t="s">
        <v>578</v>
      </c>
      <c r="AT1170" s="142" t="s">
        <v>578</v>
      </c>
      <c r="AU1170" s="142" t="s">
        <v>392</v>
      </c>
      <c r="AV1170" s="134" t="s">
        <v>9324</v>
      </c>
      <c r="AW1170" s="134" t="s">
        <v>9324</v>
      </c>
      <c r="AX1170" s="134" t="s">
        <v>109</v>
      </c>
      <c r="AY1170" s="134" t="s">
        <v>108</v>
      </c>
      <c r="AZ1170" s="156" t="s">
        <v>9324</v>
      </c>
      <c r="BA1170" s="134" t="s">
        <v>9324</v>
      </c>
      <c r="BB1170" s="169"/>
      <c r="BC1170" s="156" t="s">
        <v>9324</v>
      </c>
      <c r="BD1170" s="143" t="s">
        <v>9324</v>
      </c>
      <c r="BE1170" s="143" t="s">
        <v>9324</v>
      </c>
      <c r="BF1170" s="143" t="s">
        <v>9324</v>
      </c>
      <c r="BG1170" s="156" t="s">
        <v>9324</v>
      </c>
      <c r="BH1170" s="153" t="s">
        <v>11155</v>
      </c>
      <c r="BI1170" s="349" t="s">
        <v>113</v>
      </c>
      <c r="BJ1170" s="134" t="s">
        <v>9324</v>
      </c>
      <c r="BK1170" s="141" t="s">
        <v>114</v>
      </c>
      <c r="BL1170" s="156" t="s">
        <v>9324</v>
      </c>
      <c r="BM1170" s="158"/>
      <c r="BN1170" s="170" t="s">
        <v>161</v>
      </c>
      <c r="BO1170" s="141" t="s">
        <v>10175</v>
      </c>
      <c r="BP1170" s="141" t="s">
        <v>11158</v>
      </c>
      <c r="BQ1170" s="141">
        <v>37</v>
      </c>
      <c r="BR1170" s="141">
        <v>32108</v>
      </c>
      <c r="BS1170" s="141" t="s">
        <v>108</v>
      </c>
      <c r="BT1170" s="141" t="s">
        <v>108</v>
      </c>
      <c r="BU1170" s="166" t="s">
        <v>108</v>
      </c>
      <c r="BV1170" s="141" t="s">
        <v>108</v>
      </c>
      <c r="BW1170" s="114" t="s">
        <v>108</v>
      </c>
      <c r="BX1170" s="158" t="s">
        <v>11159</v>
      </c>
      <c r="BY1170" s="141">
        <v>3124565089</v>
      </c>
      <c r="BZ1170" s="259" t="s">
        <v>11160</v>
      </c>
      <c r="CA1170" s="157" t="s">
        <v>10996</v>
      </c>
      <c r="CB1170" s="157" t="s">
        <v>109</v>
      </c>
      <c r="CC1170" s="157"/>
      <c r="CD1170" s="157"/>
      <c r="CE1170" s="157"/>
      <c r="CF1170" s="157"/>
      <c r="CG1170" s="157"/>
      <c r="CH1170" s="157"/>
      <c r="CI1170" s="157"/>
      <c r="CJ1170" s="157"/>
      <c r="CK1170" s="157"/>
      <c r="CL1170" s="157"/>
      <c r="CM1170" s="157" t="s">
        <v>109</v>
      </c>
      <c r="CN1170" s="157"/>
      <c r="CO1170" s="297"/>
      <c r="CP1170" s="297"/>
      <c r="CQ1170" s="297"/>
      <c r="CR1170" s="297"/>
      <c r="CS1170" s="50"/>
      <c r="CT1170" s="50"/>
      <c r="CU1170" s="50"/>
      <c r="CV1170" s="50"/>
      <c r="CW1170" s="50"/>
      <c r="CX1170" s="50"/>
      <c r="CY1170" s="50"/>
      <c r="CZ1170" s="50"/>
      <c r="DA1170" s="50"/>
      <c r="DB1170" s="50"/>
      <c r="DC1170" s="50"/>
      <c r="DD1170" s="50"/>
      <c r="DE1170" s="50"/>
      <c r="DF1170" s="50"/>
      <c r="DG1170" s="50"/>
      <c r="DH1170" s="50"/>
      <c r="DI1170" s="50"/>
      <c r="DJ1170" s="50"/>
      <c r="DK1170" s="50"/>
      <c r="DL1170" s="50"/>
      <c r="DM1170" s="50"/>
      <c r="DN1170" s="50"/>
      <c r="DO1170" s="50"/>
      <c r="DP1170" s="50"/>
      <c r="DQ1170" s="50"/>
      <c r="DR1170" s="50"/>
      <c r="DS1170" s="50"/>
      <c r="DT1170" s="50"/>
      <c r="DU1170" s="50"/>
      <c r="DV1170" s="50"/>
      <c r="DW1170" s="50"/>
      <c r="DX1170" s="50"/>
      <c r="DY1170" s="50"/>
      <c r="DZ1170" s="50"/>
      <c r="EA1170" s="50"/>
      <c r="EB1170" s="50"/>
      <c r="EC1170" s="50"/>
      <c r="ED1170" s="50"/>
      <c r="EE1170" s="50"/>
      <c r="EF1170" s="34"/>
      <c r="EG1170" s="34"/>
      <c r="EH1170" s="34"/>
      <c r="EI1170" s="34"/>
      <c r="EJ1170" s="34"/>
      <c r="EK1170" s="34"/>
      <c r="EL1170" s="34"/>
      <c r="EM1170" s="34"/>
      <c r="EN1170" s="34"/>
      <c r="EO1170" s="34"/>
      <c r="EP1170" s="34"/>
      <c r="EQ1170" s="34"/>
      <c r="ER1170" s="34"/>
      <c r="ES1170" s="34"/>
      <c r="ET1170" s="34"/>
      <c r="EU1170" s="34"/>
      <c r="EV1170" s="34"/>
      <c r="EW1170" s="34"/>
      <c r="EX1170" s="34"/>
      <c r="EY1170" s="34"/>
      <c r="EZ1170" s="34"/>
      <c r="FA1170" s="34"/>
      <c r="FB1170" s="34"/>
      <c r="FC1170" s="34"/>
      <c r="FD1170" s="34"/>
      <c r="FE1170" s="34"/>
      <c r="FF1170" s="34"/>
      <c r="FG1170" s="34"/>
      <c r="FH1170" s="34"/>
      <c r="FI1170" s="34"/>
      <c r="FJ1170" s="34"/>
      <c r="FK1170" s="34"/>
      <c r="FL1170" s="34"/>
      <c r="FM1170" s="34"/>
      <c r="FN1170" s="34"/>
      <c r="FO1170" s="34"/>
      <c r="FP1170" s="34"/>
      <c r="FQ1170" s="34"/>
      <c r="FR1170" s="34"/>
      <c r="FS1170" s="34"/>
      <c r="FT1170" s="34"/>
      <c r="FU1170" s="34"/>
      <c r="FV1170" s="34"/>
      <c r="FW1170" s="34"/>
      <c r="FX1170" s="34"/>
      <c r="FY1170" s="34"/>
      <c r="FZ1170" s="34"/>
      <c r="GA1170" s="34"/>
      <c r="GB1170" s="34"/>
      <c r="GC1170" s="34"/>
      <c r="GD1170" s="34"/>
      <c r="GE1170" s="34"/>
      <c r="GF1170" s="34"/>
      <c r="GG1170" s="34"/>
      <c r="GH1170" s="34"/>
      <c r="GI1170" s="34"/>
      <c r="GJ1170" s="34"/>
      <c r="GK1170" s="34"/>
      <c r="GL1170" s="34"/>
      <c r="GM1170" s="34"/>
      <c r="GN1170" s="34"/>
      <c r="GO1170" s="34"/>
      <c r="GP1170" s="34"/>
      <c r="GQ1170" s="34"/>
      <c r="GR1170" s="34"/>
      <c r="GS1170" s="34"/>
      <c r="GT1170" s="34"/>
      <c r="GU1170" s="34"/>
      <c r="GV1170"/>
      <c r="GW1170"/>
      <c r="GX1170"/>
      <c r="GY1170"/>
      <c r="GZ1170"/>
      <c r="HA1170"/>
      <c r="HB1170"/>
      <c r="HC1170"/>
      <c r="HD1170"/>
      <c r="HE1170"/>
      <c r="HF1170"/>
      <c r="HG1170"/>
      <c r="HH1170"/>
      <c r="HI1170"/>
      <c r="HJ1170"/>
      <c r="HK1170"/>
      <c r="HL1170"/>
      <c r="HM1170"/>
      <c r="HN1170"/>
      <c r="HO1170"/>
      <c r="HP1170"/>
      <c r="HQ1170"/>
      <c r="HR1170"/>
      <c r="HS1170"/>
      <c r="HT1170"/>
      <c r="HU1170"/>
      <c r="HV1170"/>
      <c r="HW1170"/>
      <c r="HX1170"/>
      <c r="HY1170"/>
      <c r="HZ1170"/>
      <c r="IA1170"/>
      <c r="IB1170"/>
      <c r="IC1170"/>
      <c r="ID1170"/>
      <c r="IE1170"/>
      <c r="IF1170"/>
      <c r="IG1170"/>
      <c r="IH1170"/>
      <c r="II1170"/>
      <c r="IJ1170"/>
      <c r="IK1170"/>
      <c r="IL1170"/>
      <c r="IM1170"/>
      <c r="IN1170"/>
      <c r="IO1170"/>
      <c r="IP1170"/>
      <c r="IQ1170"/>
      <c r="IR1170"/>
      <c r="IS1170"/>
      <c r="IT1170"/>
      <c r="IU1170"/>
      <c r="IV1170"/>
      <c r="IW1170"/>
      <c r="IX1170"/>
      <c r="IY1170"/>
      <c r="IZ1170"/>
      <c r="JA1170"/>
      <c r="JB1170"/>
      <c r="JC1170"/>
      <c r="JD1170"/>
      <c r="JE1170"/>
      <c r="JF1170"/>
      <c r="JG1170"/>
      <c r="JH1170"/>
      <c r="JI1170"/>
      <c r="JJ1170"/>
      <c r="JK1170"/>
      <c r="JL1170"/>
      <c r="JM1170"/>
      <c r="JN1170"/>
      <c r="JO1170"/>
      <c r="JP1170"/>
      <c r="JQ1170"/>
      <c r="JR1170"/>
      <c r="JS1170"/>
      <c r="JT1170"/>
      <c r="JU1170"/>
      <c r="JV1170"/>
      <c r="JW1170"/>
      <c r="JX1170"/>
      <c r="JY1170"/>
      <c r="JZ1170"/>
      <c r="KA1170"/>
      <c r="KB1170"/>
      <c r="KC1170"/>
      <c r="KD1170"/>
      <c r="KE1170"/>
      <c r="KF1170"/>
      <c r="KG1170"/>
      <c r="KH1170"/>
      <c r="KI1170"/>
      <c r="KJ1170"/>
      <c r="KK1170"/>
      <c r="KL1170"/>
      <c r="KM1170"/>
      <c r="KN1170"/>
      <c r="KO1170"/>
      <c r="KP1170"/>
      <c r="KQ1170"/>
      <c r="KR1170"/>
      <c r="KS1170"/>
      <c r="KT1170"/>
      <c r="KU1170"/>
      <c r="KV1170"/>
      <c r="KW1170"/>
      <c r="KX1170"/>
      <c r="KY1170"/>
      <c r="KZ1170"/>
      <c r="LA1170"/>
      <c r="LB1170"/>
      <c r="LC1170"/>
      <c r="LD1170"/>
      <c r="LE1170"/>
      <c r="LF1170"/>
      <c r="LG1170"/>
      <c r="LH1170"/>
      <c r="LI1170"/>
      <c r="LJ1170"/>
      <c r="LK1170"/>
      <c r="LL1170"/>
      <c r="LM1170"/>
      <c r="LN1170"/>
      <c r="LO1170"/>
      <c r="LP1170"/>
      <c r="LQ1170"/>
      <c r="LR1170"/>
      <c r="LS1170"/>
      <c r="LT1170"/>
      <c r="LU1170"/>
      <c r="LV1170"/>
      <c r="LW1170"/>
      <c r="LX1170"/>
      <c r="LY1170"/>
      <c r="LZ1170"/>
      <c r="MA1170"/>
      <c r="MB1170"/>
      <c r="MC1170"/>
      <c r="MD1170"/>
      <c r="ME1170"/>
      <c r="MF1170"/>
      <c r="MG1170"/>
      <c r="MH1170"/>
      <c r="MI1170"/>
      <c r="MJ1170"/>
      <c r="MK1170"/>
      <c r="ML1170"/>
      <c r="MM1170"/>
      <c r="MN1170"/>
      <c r="MO1170"/>
      <c r="MP1170"/>
      <c r="MQ1170"/>
      <c r="MR1170"/>
      <c r="MS1170"/>
      <c r="MT1170"/>
      <c r="MU1170"/>
      <c r="MV1170"/>
      <c r="MW1170"/>
      <c r="MX1170"/>
      <c r="MY1170"/>
      <c r="MZ1170"/>
      <c r="NA1170"/>
      <c r="NB1170"/>
      <c r="NC1170"/>
      <c r="ND1170"/>
      <c r="NE1170"/>
      <c r="NF1170"/>
      <c r="NG1170"/>
      <c r="NH1170"/>
      <c r="NI1170"/>
      <c r="NJ1170"/>
      <c r="NK1170"/>
      <c r="NL1170"/>
      <c r="NM1170"/>
      <c r="NN1170"/>
      <c r="NO1170"/>
      <c r="NP1170"/>
      <c r="NQ1170"/>
      <c r="NR1170"/>
      <c r="NS1170"/>
      <c r="NT1170"/>
      <c r="NU1170"/>
      <c r="NV1170"/>
      <c r="NW1170"/>
      <c r="NX1170"/>
      <c r="NY1170"/>
      <c r="NZ1170"/>
      <c r="OA1170"/>
      <c r="OB1170"/>
      <c r="OC1170"/>
      <c r="OD1170"/>
      <c r="OE1170"/>
      <c r="OF1170"/>
      <c r="OG1170"/>
      <c r="OH1170"/>
      <c r="OI1170"/>
      <c r="OJ1170"/>
      <c r="OK1170"/>
      <c r="OL1170"/>
      <c r="OM1170"/>
      <c r="ON1170"/>
      <c r="OO1170"/>
      <c r="OP1170"/>
      <c r="OQ1170"/>
      <c r="OR1170"/>
      <c r="OS1170"/>
      <c r="OT1170"/>
      <c r="OU1170"/>
      <c r="OV1170"/>
      <c r="OW1170"/>
      <c r="OX1170"/>
      <c r="OY1170"/>
      <c r="OZ1170"/>
      <c r="PA1170"/>
      <c r="PB1170"/>
      <c r="PC1170"/>
      <c r="PD1170"/>
      <c r="PE1170"/>
      <c r="PF1170"/>
      <c r="PG1170"/>
      <c r="PH1170"/>
      <c r="PI1170"/>
      <c r="PJ1170"/>
      <c r="PK1170"/>
      <c r="PL1170"/>
      <c r="PM1170"/>
      <c r="PN1170"/>
      <c r="PO1170"/>
      <c r="PP1170"/>
      <c r="PQ1170"/>
      <c r="PR1170"/>
      <c r="PS1170"/>
      <c r="PT1170"/>
      <c r="PU1170"/>
      <c r="PV1170"/>
      <c r="PW1170"/>
      <c r="PX1170"/>
      <c r="PY1170"/>
      <c r="PZ1170"/>
      <c r="QA1170"/>
      <c r="QB1170"/>
      <c r="QC1170"/>
      <c r="QD1170"/>
      <c r="QE1170"/>
      <c r="QF1170"/>
      <c r="QG1170"/>
      <c r="QH1170"/>
      <c r="QI1170"/>
      <c r="QJ1170"/>
      <c r="QK1170"/>
      <c r="QL1170"/>
      <c r="QM1170"/>
      <c r="QN1170"/>
      <c r="QO1170"/>
      <c r="QP1170"/>
      <c r="QQ1170"/>
      <c r="QR1170"/>
      <c r="QS1170"/>
      <c r="QT1170"/>
      <c r="QU1170"/>
      <c r="QV1170"/>
      <c r="QW1170"/>
      <c r="QX1170"/>
      <c r="QY1170"/>
      <c r="QZ1170"/>
      <c r="RA1170"/>
      <c r="RB1170"/>
      <c r="RC1170"/>
      <c r="RD1170"/>
      <c r="RE1170"/>
      <c r="RF1170"/>
      <c r="RG1170"/>
      <c r="RH1170"/>
      <c r="RI1170"/>
      <c r="RJ1170"/>
      <c r="RK1170"/>
      <c r="RL1170"/>
      <c r="RM1170"/>
      <c r="RN1170"/>
      <c r="RO1170"/>
      <c r="RP1170"/>
      <c r="RQ1170"/>
      <c r="RR1170"/>
      <c r="RS1170"/>
      <c r="RT1170"/>
      <c r="RU1170"/>
      <c r="RV1170"/>
      <c r="RW1170"/>
      <c r="RX1170"/>
      <c r="RY1170"/>
      <c r="RZ1170"/>
      <c r="SA1170"/>
      <c r="SB1170"/>
      <c r="SC1170"/>
      <c r="SD1170"/>
      <c r="SE1170"/>
      <c r="SF1170"/>
      <c r="SG1170"/>
      <c r="SH1170"/>
      <c r="SI1170"/>
      <c r="SJ1170"/>
      <c r="SK1170"/>
      <c r="SL1170"/>
      <c r="SM1170"/>
      <c r="SN1170"/>
      <c r="SO1170"/>
      <c r="SP1170"/>
      <c r="SQ1170"/>
      <c r="SR1170"/>
      <c r="SS1170"/>
      <c r="ST1170"/>
      <c r="SU1170"/>
      <c r="SV1170"/>
      <c r="SW1170"/>
      <c r="SX1170"/>
      <c r="SY1170"/>
      <c r="SZ1170"/>
      <c r="TA1170"/>
      <c r="TB1170"/>
      <c r="TC1170"/>
      <c r="TD1170"/>
      <c r="TE1170"/>
      <c r="TF1170"/>
      <c r="TG1170"/>
      <c r="TH1170"/>
      <c r="TI1170"/>
      <c r="TJ1170"/>
      <c r="TK1170"/>
      <c r="TL1170"/>
      <c r="TM1170"/>
      <c r="TN1170"/>
      <c r="TO1170"/>
      <c r="TP1170"/>
      <c r="TQ1170"/>
      <c r="TR1170"/>
      <c r="TS1170"/>
      <c r="TT1170"/>
      <c r="TU1170"/>
      <c r="TV1170"/>
      <c r="TW1170"/>
      <c r="TX1170"/>
      <c r="TY1170"/>
      <c r="TZ1170"/>
      <c r="UA1170"/>
      <c r="UB1170"/>
      <c r="UC1170"/>
      <c r="UD1170"/>
      <c r="UE1170"/>
      <c r="UF1170"/>
      <c r="UG1170"/>
      <c r="UH1170"/>
      <c r="UI1170"/>
      <c r="UJ1170"/>
      <c r="UK1170"/>
      <c r="UL1170"/>
      <c r="UM1170"/>
      <c r="UN1170"/>
      <c r="UO1170"/>
      <c r="UP1170"/>
      <c r="UQ1170"/>
      <c r="UR1170"/>
      <c r="US1170"/>
      <c r="UT1170"/>
      <c r="UU1170"/>
      <c r="UV1170"/>
      <c r="UW1170"/>
      <c r="UX1170"/>
      <c r="UY1170"/>
      <c r="UZ1170"/>
      <c r="VA1170"/>
      <c r="VB1170"/>
      <c r="VC1170"/>
      <c r="VD1170"/>
      <c r="VE1170"/>
      <c r="VF1170"/>
      <c r="VG1170"/>
      <c r="VH1170"/>
      <c r="VI1170"/>
      <c r="VJ1170"/>
      <c r="VK1170"/>
      <c r="VL1170"/>
      <c r="VM1170"/>
      <c r="VN1170"/>
      <c r="VO1170"/>
      <c r="VP1170"/>
      <c r="VQ1170"/>
      <c r="VR1170"/>
      <c r="VS1170"/>
      <c r="VT1170"/>
      <c r="VU1170"/>
      <c r="VV1170"/>
      <c r="VW1170"/>
      <c r="VX1170"/>
      <c r="VY1170"/>
      <c r="VZ1170"/>
      <c r="WA1170"/>
      <c r="WB1170"/>
      <c r="WC1170"/>
      <c r="WD1170"/>
      <c r="WE1170"/>
      <c r="WF1170"/>
      <c r="WG1170"/>
      <c r="WH1170"/>
      <c r="WI1170"/>
      <c r="WJ1170"/>
      <c r="WK1170"/>
      <c r="WL1170"/>
      <c r="WM1170"/>
      <c r="WN1170"/>
      <c r="WO1170"/>
      <c r="WP1170"/>
      <c r="WQ1170"/>
      <c r="WR1170"/>
      <c r="WS1170"/>
      <c r="WT1170"/>
      <c r="WU1170"/>
      <c r="WV1170"/>
      <c r="WW1170"/>
      <c r="WX1170"/>
      <c r="WY1170"/>
      <c r="WZ1170"/>
      <c r="XA1170"/>
      <c r="XB1170"/>
      <c r="XC1170"/>
      <c r="XD1170"/>
      <c r="XE1170"/>
      <c r="XF1170"/>
      <c r="XG1170"/>
      <c r="XH1170"/>
      <c r="XI1170"/>
      <c r="XJ1170"/>
      <c r="XK1170"/>
      <c r="XL1170"/>
      <c r="XM1170"/>
      <c r="XN1170"/>
      <c r="XO1170"/>
      <c r="XP1170"/>
      <c r="XQ1170"/>
      <c r="XR1170"/>
      <c r="XS1170"/>
      <c r="XT1170"/>
      <c r="XU1170"/>
      <c r="XV1170"/>
      <c r="XW1170"/>
      <c r="XX1170"/>
      <c r="XY1170"/>
      <c r="XZ1170"/>
      <c r="YA1170"/>
      <c r="YB1170"/>
      <c r="YC1170"/>
      <c r="YD1170"/>
      <c r="YE1170"/>
      <c r="YF1170"/>
      <c r="YG1170"/>
      <c r="YH1170"/>
      <c r="YI1170"/>
      <c r="YJ1170"/>
      <c r="YK1170"/>
      <c r="YL1170"/>
      <c r="YM1170"/>
      <c r="YN1170"/>
      <c r="YO1170"/>
      <c r="YP1170"/>
      <c r="YQ1170"/>
      <c r="YR1170"/>
      <c r="YS1170"/>
      <c r="YT1170"/>
      <c r="YU1170"/>
      <c r="YV1170"/>
      <c r="YW1170"/>
      <c r="YX1170"/>
      <c r="YY1170"/>
      <c r="YZ1170"/>
      <c r="ZA1170"/>
      <c r="ZB1170"/>
      <c r="ZC1170"/>
      <c r="ZD1170"/>
      <c r="ZE1170"/>
      <c r="ZF1170"/>
      <c r="ZG1170"/>
      <c r="ZH1170"/>
      <c r="ZI1170"/>
      <c r="ZJ1170"/>
      <c r="ZK1170"/>
      <c r="ZL1170"/>
      <c r="ZM1170"/>
      <c r="ZN1170"/>
      <c r="ZO1170"/>
      <c r="ZP1170"/>
      <c r="ZQ1170"/>
      <c r="ZR1170"/>
      <c r="ZS1170"/>
      <c r="ZT1170"/>
      <c r="ZU1170"/>
      <c r="ZV1170"/>
      <c r="ZW1170"/>
      <c r="ZX1170"/>
      <c r="ZY1170"/>
      <c r="ZZ1170"/>
      <c r="AAA1170"/>
      <c r="AAB1170"/>
      <c r="AAC1170"/>
      <c r="AAD1170"/>
      <c r="AAE1170"/>
      <c r="AAF1170"/>
      <c r="AAG1170"/>
      <c r="AAH1170"/>
      <c r="AAI1170"/>
      <c r="AAJ1170"/>
      <c r="AAK1170"/>
      <c r="AAL1170"/>
      <c r="AAM1170"/>
      <c r="AAN1170"/>
      <c r="AAO1170"/>
      <c r="AAP1170"/>
      <c r="AAQ1170"/>
      <c r="AAR1170"/>
      <c r="AAS1170"/>
      <c r="AAT1170"/>
      <c r="AAU1170"/>
      <c r="AAV1170"/>
      <c r="AAW1170"/>
      <c r="AAX1170"/>
      <c r="AAY1170"/>
      <c r="AAZ1170"/>
      <c r="ABA1170"/>
      <c r="ABB1170"/>
      <c r="ABC1170"/>
      <c r="ABD1170"/>
      <c r="ABE1170"/>
      <c r="ABF1170"/>
      <c r="ABG1170"/>
      <c r="ABH1170"/>
      <c r="ABI1170"/>
      <c r="ABJ1170"/>
      <c r="ABK1170"/>
      <c r="ABL1170"/>
      <c r="ABM1170"/>
      <c r="ABN1170"/>
      <c r="ABO1170"/>
      <c r="ABP1170"/>
      <c r="ABQ1170"/>
      <c r="ABR1170"/>
      <c r="ABS1170"/>
      <c r="ABT1170"/>
      <c r="ABU1170"/>
      <c r="ABV1170"/>
      <c r="ABW1170"/>
      <c r="ABX1170"/>
      <c r="ABY1170"/>
      <c r="ABZ1170"/>
      <c r="ACA1170"/>
      <c r="ACB1170"/>
      <c r="ACC1170"/>
      <c r="ACD1170"/>
      <c r="ACE1170"/>
      <c r="ACF1170"/>
      <c r="ACG1170"/>
      <c r="ACH1170"/>
      <c r="ACI1170"/>
      <c r="ACJ1170"/>
      <c r="ACK1170"/>
      <c r="ACL1170"/>
      <c r="ACM1170"/>
      <c r="ACN1170"/>
      <c r="ACO1170"/>
      <c r="ACP1170"/>
      <c r="ACQ1170"/>
      <c r="ACR1170"/>
      <c r="ACS1170"/>
      <c r="ACT1170"/>
      <c r="ACU1170"/>
      <c r="ACV1170"/>
      <c r="ACW1170"/>
      <c r="ACX1170"/>
      <c r="ACY1170"/>
      <c r="ACZ1170"/>
      <c r="ADA1170"/>
      <c r="ADB1170"/>
      <c r="ADC1170"/>
      <c r="ADD1170"/>
      <c r="ADE1170"/>
      <c r="ADF1170"/>
      <c r="ADG1170"/>
      <c r="ADH1170"/>
      <c r="ADI1170"/>
      <c r="ADJ1170"/>
      <c r="ADK1170"/>
      <c r="ADL1170"/>
      <c r="ADM1170"/>
      <c r="ADN1170"/>
      <c r="ADO1170"/>
      <c r="ADP1170"/>
      <c r="ADQ1170"/>
      <c r="ADR1170"/>
      <c r="ADS1170"/>
      <c r="ADT1170"/>
      <c r="ADU1170"/>
      <c r="ADV1170"/>
      <c r="ADW1170"/>
      <c r="ADX1170"/>
      <c r="ADY1170"/>
      <c r="ADZ1170"/>
      <c r="AEA1170"/>
      <c r="AEB1170"/>
      <c r="AEC1170"/>
      <c r="AED1170"/>
      <c r="AEE1170"/>
      <c r="AEF1170"/>
      <c r="AEG1170"/>
      <c r="AEH1170"/>
      <c r="AEI1170"/>
      <c r="AEJ1170"/>
      <c r="AEK1170"/>
      <c r="AEL1170"/>
      <c r="AEM1170"/>
      <c r="AEN1170"/>
      <c r="AEO1170"/>
      <c r="AEP1170"/>
      <c r="AEQ1170"/>
      <c r="AER1170"/>
      <c r="AES1170"/>
      <c r="AET1170"/>
      <c r="AEU1170"/>
      <c r="AEV1170"/>
      <c r="AEW1170"/>
      <c r="AEX1170"/>
      <c r="AEY1170"/>
      <c r="AEZ1170"/>
      <c r="AFA1170"/>
      <c r="AFB1170"/>
      <c r="AFC1170"/>
      <c r="AFD1170"/>
      <c r="AFE1170"/>
      <c r="AFF1170"/>
      <c r="AFG1170"/>
      <c r="AFH1170"/>
      <c r="AFI1170"/>
      <c r="AFJ1170"/>
      <c r="AFK1170"/>
      <c r="AFL1170"/>
      <c r="AFM1170"/>
      <c r="AFN1170"/>
      <c r="AFO1170"/>
      <c r="AFP1170"/>
      <c r="AFQ1170"/>
      <c r="AFR1170"/>
      <c r="AFS1170"/>
      <c r="AFT1170"/>
      <c r="AFU1170"/>
      <c r="AFV1170"/>
      <c r="AFW1170"/>
      <c r="AFX1170"/>
      <c r="AFY1170"/>
      <c r="AFZ1170"/>
      <c r="AGA1170"/>
      <c r="AGB1170"/>
      <c r="AGC1170"/>
      <c r="AGD1170"/>
      <c r="AGE1170"/>
      <c r="AGF1170"/>
      <c r="AGG1170"/>
      <c r="AGH1170"/>
      <c r="AGI1170"/>
      <c r="AGJ1170"/>
      <c r="AGK1170"/>
      <c r="AGL1170"/>
      <c r="AGM1170"/>
      <c r="AGN1170"/>
      <c r="AGO1170"/>
      <c r="AGP1170"/>
      <c r="AGQ1170"/>
      <c r="AGR1170"/>
      <c r="AGS1170"/>
      <c r="AGT1170"/>
      <c r="AGU1170"/>
      <c r="AGV1170"/>
      <c r="AGW1170"/>
      <c r="AGX1170"/>
      <c r="AGY1170"/>
      <c r="AGZ1170"/>
      <c r="AHA1170"/>
      <c r="AHB1170"/>
      <c r="AHC1170"/>
      <c r="AHD1170"/>
      <c r="AHE1170"/>
      <c r="AHF1170"/>
      <c r="AHG1170"/>
      <c r="AHH1170"/>
      <c r="AHI1170"/>
      <c r="AHJ1170"/>
      <c r="AHK1170"/>
      <c r="AHL1170"/>
      <c r="AHM1170"/>
      <c r="AHN1170"/>
      <c r="AHO1170"/>
      <c r="AHP1170"/>
      <c r="AHQ1170"/>
      <c r="AHR1170"/>
      <c r="AHS1170"/>
      <c r="AHT1170"/>
      <c r="AHU1170"/>
      <c r="AHV1170"/>
      <c r="AHW1170"/>
      <c r="AHX1170"/>
      <c r="AHY1170"/>
      <c r="AHZ1170"/>
      <c r="AIA1170"/>
      <c r="AIB1170"/>
      <c r="AIC1170"/>
      <c r="AID1170"/>
      <c r="AIE1170"/>
      <c r="AIF1170"/>
      <c r="AIG1170"/>
      <c r="AIH1170"/>
      <c r="AII1170"/>
      <c r="AIJ1170"/>
      <c r="AIK1170"/>
      <c r="AIL1170"/>
      <c r="AIM1170"/>
      <c r="AIN1170"/>
      <c r="AIO1170"/>
      <c r="AIP1170"/>
      <c r="AIQ1170"/>
      <c r="AIR1170"/>
      <c r="AIS1170"/>
      <c r="AIT1170"/>
      <c r="AIU1170"/>
      <c r="AIV1170"/>
      <c r="AIW1170"/>
      <c r="AIX1170"/>
      <c r="AIY1170"/>
      <c r="AIZ1170"/>
      <c r="AJA1170"/>
      <c r="AJB1170"/>
      <c r="AJC1170"/>
      <c r="AJD1170"/>
      <c r="AJE1170"/>
      <c r="AJF1170"/>
      <c r="AJG1170"/>
      <c r="AJH1170"/>
      <c r="AJI1170"/>
      <c r="AJJ1170"/>
      <c r="AJK1170"/>
      <c r="AJL1170"/>
      <c r="AJM1170"/>
      <c r="AJN1170"/>
      <c r="AJO1170"/>
      <c r="AJP1170"/>
      <c r="AJQ1170"/>
      <c r="AJR1170"/>
      <c r="AJS1170"/>
      <c r="AJT1170"/>
      <c r="AJU1170"/>
      <c r="AJV1170"/>
      <c r="AJW1170"/>
      <c r="AJX1170"/>
      <c r="AJY1170"/>
      <c r="AJZ1170"/>
      <c r="AKA1170"/>
      <c r="AKB1170"/>
      <c r="AKC1170"/>
      <c r="AKD1170"/>
      <c r="AKE1170"/>
      <c r="AKF1170"/>
      <c r="AKG1170"/>
      <c r="AKH1170"/>
      <c r="AKI1170"/>
      <c r="AKJ1170"/>
      <c r="AKK1170"/>
      <c r="AKL1170"/>
      <c r="AKM1170"/>
      <c r="AKN1170"/>
      <c r="AKO1170"/>
      <c r="AKP1170"/>
      <c r="AKQ1170"/>
      <c r="AKR1170"/>
      <c r="AKS1170"/>
      <c r="AKT1170"/>
      <c r="AKU1170"/>
      <c r="AKV1170"/>
      <c r="AKW1170"/>
      <c r="AKX1170"/>
      <c r="AKY1170"/>
      <c r="AKZ1170"/>
      <c r="ALA1170"/>
      <c r="ALB1170"/>
      <c r="ALC1170"/>
      <c r="ALD1170"/>
      <c r="ALE1170"/>
      <c r="ALF1170"/>
      <c r="ALG1170"/>
      <c r="ALH1170"/>
      <c r="ALI1170"/>
      <c r="ALJ1170"/>
      <c r="ALK1170"/>
      <c r="ALL1170"/>
      <c r="ALM1170"/>
      <c r="ALN1170"/>
      <c r="ALO1170"/>
      <c r="ALP1170"/>
      <c r="ALQ1170"/>
      <c r="ALR1170"/>
      <c r="ALS1170"/>
      <c r="ALT1170"/>
      <c r="ALU1170"/>
      <c r="ALV1170"/>
      <c r="ALW1170"/>
      <c r="ALX1170"/>
      <c r="ALY1170"/>
      <c r="ALZ1170"/>
      <c r="AMA1170"/>
      <c r="AMB1170"/>
      <c r="AMC1170"/>
      <c r="AMD1170"/>
      <c r="AME1170"/>
      <c r="AMF1170"/>
      <c r="AMG1170"/>
      <c r="AMH1170"/>
      <c r="AMI1170"/>
      <c r="AMJ1170"/>
      <c r="AMK1170"/>
      <c r="AML1170"/>
      <c r="AMM1170"/>
      <c r="AMN1170"/>
      <c r="AMO1170"/>
      <c r="AMP1170"/>
      <c r="AMQ1170"/>
      <c r="AMR1170"/>
      <c r="AMS1170"/>
      <c r="AMT1170"/>
      <c r="AMU1170"/>
      <c r="AMV1170"/>
      <c r="AMW1170"/>
      <c r="AMX1170"/>
      <c r="AMY1170"/>
      <c r="AMZ1170"/>
      <c r="ANA1170"/>
      <c r="ANB1170"/>
      <c r="ANC1170"/>
      <c r="AND1170"/>
      <c r="ANE1170"/>
      <c r="ANF1170"/>
      <c r="ANG1170"/>
      <c r="ANH1170"/>
      <c r="ANI1170"/>
      <c r="ANJ1170"/>
      <c r="ANK1170"/>
      <c r="ANL1170"/>
      <c r="ANM1170"/>
      <c r="ANN1170"/>
      <c r="ANO1170"/>
      <c r="ANP1170"/>
      <c r="ANQ1170"/>
      <c r="ANR1170"/>
      <c r="ANS1170"/>
      <c r="ANT1170"/>
      <c r="ANU1170"/>
      <c r="ANV1170"/>
      <c r="ANW1170"/>
      <c r="ANX1170"/>
      <c r="ANY1170"/>
      <c r="ANZ1170"/>
      <c r="AOA1170"/>
      <c r="AOB1170"/>
      <c r="AOC1170"/>
      <c r="AOD1170"/>
      <c r="AOE1170"/>
      <c r="AOF1170"/>
      <c r="AOG1170"/>
      <c r="AOH1170"/>
      <c r="AOI1170"/>
      <c r="AOJ1170"/>
      <c r="AOK1170"/>
      <c r="AOL1170"/>
      <c r="AOM1170"/>
      <c r="AON1170"/>
      <c r="AOO1170"/>
      <c r="AOP1170"/>
      <c r="AOQ1170"/>
      <c r="AOR1170"/>
      <c r="AOS1170"/>
      <c r="AOT1170"/>
      <c r="AOU1170"/>
      <c r="AOV1170"/>
      <c r="AOW1170"/>
      <c r="AOX1170"/>
      <c r="AOY1170"/>
      <c r="AOZ1170"/>
      <c r="APA1170"/>
      <c r="APB1170"/>
      <c r="APC1170"/>
      <c r="APD1170"/>
      <c r="APE1170"/>
      <c r="APF1170"/>
      <c r="APG1170"/>
      <c r="APH1170"/>
      <c r="API1170"/>
      <c r="APJ1170"/>
      <c r="APK1170"/>
      <c r="APL1170"/>
      <c r="APM1170"/>
      <c r="APN1170"/>
      <c r="APO1170"/>
      <c r="APP1170"/>
      <c r="APQ1170"/>
      <c r="APR1170"/>
      <c r="APS1170"/>
      <c r="APT1170"/>
      <c r="APU1170"/>
      <c r="APV1170"/>
      <c r="APW1170"/>
      <c r="APX1170"/>
      <c r="APY1170"/>
      <c r="APZ1170"/>
      <c r="AQA1170"/>
      <c r="AQB1170"/>
      <c r="AQC1170"/>
      <c r="AQD1170"/>
      <c r="AQE1170"/>
      <c r="AQF1170"/>
      <c r="AQG1170"/>
      <c r="AQH1170"/>
      <c r="AQI1170"/>
      <c r="AQJ1170"/>
      <c r="AQK1170"/>
      <c r="AQL1170"/>
      <c r="AQM1170"/>
      <c r="AQN1170"/>
      <c r="AQO1170"/>
      <c r="AQP1170"/>
      <c r="AQQ1170"/>
      <c r="AQR1170"/>
      <c r="AQS1170"/>
      <c r="AQT1170"/>
      <c r="AQU1170"/>
      <c r="AQV1170"/>
      <c r="AQW1170"/>
      <c r="AQX1170"/>
      <c r="AQY1170"/>
      <c r="AQZ1170"/>
      <c r="ARA1170"/>
      <c r="ARB1170"/>
      <c r="ARC1170"/>
      <c r="ARD1170"/>
      <c r="ARE1170"/>
      <c r="ARF1170"/>
      <c r="ARG1170"/>
      <c r="ARH1170"/>
      <c r="ARI1170"/>
      <c r="ARJ1170"/>
      <c r="ARK1170"/>
      <c r="ARL1170"/>
      <c r="ARM1170"/>
      <c r="ARN1170"/>
      <c r="ARO1170"/>
      <c r="ARP1170"/>
      <c r="ARQ1170"/>
      <c r="ARR1170"/>
      <c r="ARS1170"/>
      <c r="ART1170"/>
      <c r="ARU1170"/>
      <c r="ARV1170"/>
      <c r="ARW1170"/>
      <c r="ARX1170"/>
      <c r="ARY1170"/>
      <c r="ARZ1170"/>
      <c r="ASA1170"/>
      <c r="ASB1170"/>
      <c r="ASC1170"/>
      <c r="ASD1170"/>
      <c r="ASE1170"/>
      <c r="ASF1170"/>
      <c r="ASG1170"/>
      <c r="ASH1170"/>
      <c r="ASI1170"/>
      <c r="ASJ1170"/>
      <c r="ASK1170"/>
      <c r="ASL1170"/>
      <c r="ASM1170"/>
      <c r="ASN1170"/>
      <c r="ASO1170"/>
      <c r="ASP1170"/>
      <c r="ASQ1170"/>
      <c r="ASR1170"/>
      <c r="ASS1170"/>
      <c r="AST1170"/>
      <c r="ASU1170"/>
      <c r="ASV1170"/>
      <c r="ASW1170"/>
      <c r="ASX1170"/>
      <c r="ASY1170"/>
      <c r="ASZ1170"/>
      <c r="ATA1170"/>
      <c r="ATB1170"/>
      <c r="ATC1170"/>
      <c r="ATD1170"/>
      <c r="ATE1170"/>
      <c r="ATF1170"/>
      <c r="ATG1170"/>
      <c r="ATH1170"/>
      <c r="ATI1170"/>
      <c r="ATJ1170"/>
      <c r="ATK1170"/>
      <c r="ATL1170"/>
      <c r="ATM1170"/>
      <c r="ATN1170"/>
      <c r="ATO1170"/>
      <c r="ATP1170"/>
      <c r="ATQ1170"/>
      <c r="ATR1170"/>
      <c r="ATS1170"/>
      <c r="ATT1170"/>
      <c r="ATU1170"/>
      <c r="ATV1170"/>
      <c r="ATW1170"/>
      <c r="ATX1170"/>
      <c r="ATY1170"/>
      <c r="ATZ1170"/>
      <c r="AUA1170"/>
      <c r="AUB1170"/>
      <c r="AUC1170"/>
      <c r="AUD1170"/>
      <c r="AUE1170"/>
      <c r="AUF1170"/>
      <c r="AUG1170"/>
      <c r="AUH1170"/>
      <c r="AUI1170"/>
      <c r="AUJ1170"/>
      <c r="AUK1170"/>
      <c r="AUL1170"/>
      <c r="AUM1170"/>
      <c r="AUN1170"/>
      <c r="AUO1170"/>
      <c r="AUP1170"/>
      <c r="AUQ1170"/>
      <c r="AUR1170"/>
      <c r="AUS1170"/>
      <c r="AUT1170"/>
      <c r="AUU1170"/>
      <c r="AUV1170"/>
      <c r="AUW1170"/>
      <c r="AUX1170"/>
      <c r="AUY1170"/>
      <c r="AUZ1170"/>
      <c r="AVA1170"/>
      <c r="AVB1170"/>
      <c r="AVC1170"/>
      <c r="AVD1170"/>
      <c r="AVE1170"/>
      <c r="AVF1170"/>
      <c r="AVG1170"/>
      <c r="AVH1170"/>
      <c r="AVI1170"/>
      <c r="AVJ1170"/>
      <c r="AVK1170"/>
      <c r="AVL1170"/>
      <c r="AVM1170"/>
      <c r="AVN1170"/>
      <c r="AVO1170"/>
      <c r="AVP1170"/>
      <c r="AVQ1170"/>
      <c r="AVR1170"/>
      <c r="AVS1170"/>
      <c r="AVT1170"/>
      <c r="AVU1170"/>
      <c r="AVV1170"/>
      <c r="AVW1170"/>
      <c r="AVX1170"/>
      <c r="AVY1170"/>
      <c r="AVZ1170"/>
      <c r="AWA1170"/>
      <c r="AWB1170"/>
      <c r="AWC1170"/>
      <c r="AWD1170"/>
      <c r="AWE1170"/>
      <c r="AWF1170"/>
      <c r="AWG1170"/>
      <c r="AWH1170"/>
      <c r="AWI1170"/>
      <c r="AWJ1170"/>
      <c r="AWK1170"/>
      <c r="AWL1170"/>
      <c r="AWM1170"/>
      <c r="AWN1170"/>
      <c r="AWO1170"/>
      <c r="AWP1170"/>
      <c r="AWQ1170"/>
      <c r="AWR1170"/>
      <c r="AWS1170"/>
      <c r="AWT1170"/>
      <c r="AWU1170"/>
      <c r="AWV1170"/>
      <c r="AWW1170"/>
      <c r="AWX1170"/>
      <c r="AWY1170"/>
      <c r="AWZ1170"/>
      <c r="AXA1170"/>
      <c r="AXB1170"/>
      <c r="AXC1170"/>
      <c r="AXD1170"/>
      <c r="AXE1170"/>
      <c r="AXF1170"/>
      <c r="AXG1170"/>
      <c r="AXH1170"/>
      <c r="AXI1170"/>
      <c r="AXJ1170"/>
      <c r="AXK1170"/>
      <c r="AXL1170"/>
      <c r="AXM1170"/>
      <c r="AXN1170"/>
      <c r="AXO1170"/>
      <c r="AXP1170"/>
      <c r="AXQ1170"/>
      <c r="AXR1170"/>
      <c r="AXS1170"/>
      <c r="AXT1170"/>
      <c r="AXU1170"/>
      <c r="AXV1170"/>
      <c r="AXW1170"/>
      <c r="AXX1170"/>
      <c r="AXY1170"/>
      <c r="AXZ1170"/>
      <c r="AYA1170"/>
      <c r="AYB1170"/>
      <c r="AYC1170"/>
      <c r="AYD1170"/>
      <c r="AYE1170"/>
      <c r="AYF1170"/>
      <c r="AYG1170"/>
      <c r="AYH1170"/>
      <c r="AYI1170"/>
      <c r="AYJ1170"/>
      <c r="AYK1170"/>
      <c r="AYL1170"/>
      <c r="AYM1170"/>
      <c r="AYN1170"/>
      <c r="AYO1170"/>
      <c r="AYP1170"/>
      <c r="AYQ1170"/>
      <c r="AYR1170"/>
      <c r="AYS1170"/>
      <c r="AYT1170"/>
      <c r="AYU1170"/>
      <c r="AYV1170"/>
      <c r="AYW1170"/>
      <c r="AYX1170"/>
      <c r="AYY1170"/>
      <c r="AYZ1170"/>
      <c r="AZA1170"/>
      <c r="AZB1170"/>
      <c r="AZC1170"/>
      <c r="AZD1170"/>
      <c r="AZE1170"/>
      <c r="AZF1170"/>
      <c r="AZG1170"/>
      <c r="AZH1170"/>
      <c r="AZI1170"/>
      <c r="AZJ1170"/>
      <c r="AZK1170"/>
      <c r="AZL1170"/>
      <c r="AZM1170"/>
      <c r="AZN1170"/>
      <c r="AZO1170"/>
      <c r="AZP1170"/>
      <c r="AZQ1170"/>
      <c r="AZR1170"/>
      <c r="AZS1170"/>
      <c r="AZT1170"/>
      <c r="AZU1170"/>
      <c r="AZV1170"/>
      <c r="AZW1170"/>
      <c r="AZX1170"/>
      <c r="AZY1170"/>
      <c r="AZZ1170"/>
      <c r="BAA1170"/>
      <c r="BAB1170"/>
      <c r="BAC1170"/>
      <c r="BAD1170"/>
      <c r="BAE1170"/>
      <c r="BAF1170"/>
      <c r="BAG1170"/>
      <c r="BAH1170"/>
      <c r="BAI1170"/>
      <c r="BAJ1170"/>
      <c r="BAK1170"/>
      <c r="BAL1170"/>
      <c r="BAM1170"/>
      <c r="BAN1170"/>
      <c r="BAO1170"/>
      <c r="BAP1170"/>
      <c r="BAQ1170"/>
      <c r="BAR1170"/>
      <c r="BAS1170"/>
      <c r="BAT1170"/>
      <c r="BAU1170"/>
      <c r="BAV1170"/>
      <c r="BAW1170"/>
      <c r="BAX1170"/>
      <c r="BAY1170"/>
      <c r="BAZ1170"/>
      <c r="BBA1170"/>
      <c r="BBB1170"/>
      <c r="BBC1170"/>
      <c r="BBD1170"/>
      <c r="BBE1170"/>
      <c r="BBF1170"/>
      <c r="BBG1170"/>
      <c r="BBH1170"/>
      <c r="BBI1170"/>
      <c r="BBJ1170"/>
      <c r="BBK1170"/>
      <c r="BBL1170"/>
      <c r="BBM1170"/>
      <c r="BBN1170"/>
      <c r="BBO1170"/>
      <c r="BBP1170"/>
      <c r="BBQ1170"/>
      <c r="BBR1170"/>
      <c r="BBS1170"/>
      <c r="BBT1170"/>
      <c r="BBU1170"/>
      <c r="BBV1170"/>
      <c r="BBW1170"/>
      <c r="BBX1170"/>
      <c r="BBY1170"/>
      <c r="BBZ1170"/>
      <c r="BCA1170"/>
      <c r="BCB1170"/>
      <c r="BCC1170"/>
      <c r="BCD1170"/>
      <c r="BCE1170"/>
      <c r="BCF1170"/>
      <c r="BCG1170"/>
      <c r="BCH1170"/>
      <c r="BCI1170"/>
      <c r="BCJ1170"/>
      <c r="BCK1170"/>
      <c r="BCL1170"/>
      <c r="BCM1170"/>
      <c r="BCN1170"/>
      <c r="BCO1170"/>
      <c r="BCP1170"/>
      <c r="BCQ1170"/>
      <c r="BCR1170"/>
      <c r="BCS1170"/>
      <c r="BCT1170"/>
      <c r="BCU1170"/>
      <c r="BCV1170"/>
      <c r="BCW1170"/>
      <c r="BCX1170"/>
      <c r="BCY1170"/>
      <c r="BCZ1170"/>
      <c r="BDA1170"/>
      <c r="BDB1170"/>
      <c r="BDC1170"/>
      <c r="BDD1170"/>
      <c r="BDE1170"/>
      <c r="BDF1170"/>
      <c r="BDG1170"/>
      <c r="BDH1170"/>
      <c r="BDI1170"/>
      <c r="BDJ1170"/>
      <c r="BDK1170"/>
      <c r="BDL1170"/>
      <c r="BDM1170"/>
      <c r="BDN1170"/>
      <c r="BDO1170"/>
      <c r="BDP1170"/>
      <c r="BDQ1170"/>
      <c r="BDR1170"/>
      <c r="BDS1170"/>
      <c r="BDT1170"/>
      <c r="BDU1170"/>
      <c r="BDV1170"/>
      <c r="BDW1170"/>
      <c r="BDX1170"/>
      <c r="BDY1170"/>
      <c r="BDZ1170"/>
      <c r="BEA1170"/>
      <c r="BEB1170"/>
      <c r="BEC1170"/>
      <c r="BED1170"/>
      <c r="BEE1170"/>
      <c r="BEF1170"/>
      <c r="BEG1170"/>
      <c r="BEH1170"/>
      <c r="BEI1170"/>
      <c r="BEJ1170"/>
      <c r="BEK1170"/>
      <c r="BEL1170"/>
      <c r="BEM1170"/>
      <c r="BEN1170"/>
      <c r="BEO1170"/>
      <c r="BEP1170"/>
      <c r="BEQ1170"/>
      <c r="BER1170"/>
      <c r="BES1170"/>
      <c r="BET1170"/>
      <c r="BEU1170"/>
      <c r="BEV1170"/>
      <c r="BEW1170"/>
      <c r="BEX1170"/>
      <c r="BEY1170"/>
      <c r="BEZ1170"/>
      <c r="BFA1170"/>
      <c r="BFB1170"/>
      <c r="BFC1170"/>
      <c r="BFD1170"/>
      <c r="BFE1170"/>
      <c r="BFF1170"/>
      <c r="BFG1170"/>
      <c r="BFH1170"/>
      <c r="BFI1170"/>
      <c r="BFJ1170"/>
      <c r="BFK1170"/>
      <c r="BFL1170"/>
      <c r="BFM1170"/>
      <c r="BFN1170"/>
      <c r="BFO1170"/>
      <c r="BFP1170"/>
      <c r="BFQ1170"/>
      <c r="BFR1170"/>
      <c r="BFS1170"/>
      <c r="BFT1170"/>
      <c r="BFU1170"/>
      <c r="BFV1170"/>
      <c r="BFW1170"/>
      <c r="BFX1170"/>
      <c r="BFY1170"/>
      <c r="BFZ1170"/>
      <c r="BGA1170"/>
      <c r="BGB1170"/>
      <c r="BGC1170"/>
      <c r="BGD1170"/>
      <c r="BGE1170"/>
      <c r="BGF1170"/>
      <c r="BGG1170"/>
      <c r="BGH1170"/>
      <c r="BGI1170"/>
      <c r="BGJ1170"/>
      <c r="BGK1170"/>
      <c r="BGL1170"/>
      <c r="BGM1170"/>
      <c r="BGN1170"/>
      <c r="BGO1170"/>
      <c r="BGP1170"/>
      <c r="BGQ1170"/>
      <c r="BGR1170"/>
      <c r="BGS1170"/>
      <c r="BGT1170"/>
      <c r="BGU1170"/>
      <c r="BGV1170"/>
      <c r="BGW1170"/>
      <c r="BGX1170"/>
      <c r="BGY1170"/>
      <c r="BGZ1170"/>
      <c r="BHA1170"/>
      <c r="BHB1170"/>
      <c r="BHC1170"/>
      <c r="BHD1170"/>
      <c r="BHE1170"/>
      <c r="BHF1170"/>
      <c r="BHG1170"/>
      <c r="BHH1170"/>
      <c r="BHI1170"/>
      <c r="BHJ1170"/>
      <c r="BHK1170"/>
      <c r="BHL1170"/>
      <c r="BHM1170"/>
      <c r="BHN1170"/>
      <c r="BHO1170"/>
      <c r="BHP1170"/>
      <c r="BHQ1170"/>
      <c r="BHR1170"/>
      <c r="BHS1170"/>
      <c r="BHT1170"/>
      <c r="BHU1170"/>
      <c r="BHV1170"/>
      <c r="BHW1170"/>
      <c r="BHX1170"/>
      <c r="BHY1170"/>
      <c r="BHZ1170"/>
      <c r="BIA1170"/>
      <c r="BIB1170"/>
      <c r="BIC1170"/>
      <c r="BID1170"/>
      <c r="BIE1170"/>
      <c r="BIF1170"/>
      <c r="BIG1170"/>
      <c r="BIH1170"/>
      <c r="BII1170"/>
      <c r="BIJ1170"/>
      <c r="BIK1170"/>
      <c r="BIL1170"/>
      <c r="BIM1170"/>
      <c r="BIN1170"/>
      <c r="BIO1170"/>
      <c r="BIP1170"/>
      <c r="BIQ1170"/>
      <c r="BIR1170"/>
      <c r="BIS1170"/>
      <c r="BIT1170"/>
      <c r="BIU1170"/>
      <c r="BIV1170"/>
      <c r="BIW1170"/>
      <c r="BIX1170"/>
      <c r="BIY1170"/>
      <c r="BIZ1170"/>
      <c r="BJA1170"/>
      <c r="BJB1170"/>
      <c r="BJC1170"/>
      <c r="BJD1170"/>
      <c r="BJE1170"/>
      <c r="BJF1170"/>
      <c r="BJG1170"/>
      <c r="BJH1170"/>
      <c r="BJI1170"/>
      <c r="BJJ1170"/>
      <c r="BJK1170"/>
      <c r="BJL1170"/>
      <c r="BJM1170"/>
      <c r="BJN1170"/>
      <c r="BJO1170"/>
      <c r="BJP1170"/>
      <c r="BJQ1170"/>
      <c r="BJR1170"/>
      <c r="BJS1170"/>
      <c r="BJT1170"/>
      <c r="BJU1170"/>
      <c r="BJV1170"/>
      <c r="BJW1170"/>
      <c r="BJX1170"/>
      <c r="BJY1170"/>
      <c r="BJZ1170"/>
      <c r="BKA1170"/>
      <c r="BKB1170"/>
      <c r="BKC1170"/>
      <c r="BKD1170"/>
      <c r="BKE1170"/>
      <c r="BKF1170"/>
      <c r="BKG1170"/>
      <c r="BKH1170"/>
      <c r="BKI1170"/>
      <c r="BKJ1170"/>
      <c r="BKK1170"/>
      <c r="BKL1170"/>
      <c r="BKM1170"/>
      <c r="BKN1170"/>
      <c r="BKO1170"/>
      <c r="BKP1170"/>
      <c r="BKQ1170"/>
      <c r="BKR1170"/>
      <c r="BKS1170"/>
      <c r="BKT1170"/>
      <c r="BKU1170"/>
      <c r="BKV1170"/>
      <c r="BKW1170"/>
      <c r="BKX1170"/>
      <c r="BKY1170"/>
      <c r="BKZ1170"/>
      <c r="BLA1170"/>
      <c r="BLB1170"/>
      <c r="BLC1170"/>
      <c r="BLD1170"/>
      <c r="BLE1170"/>
      <c r="BLF1170"/>
      <c r="BLG1170"/>
      <c r="BLH1170"/>
      <c r="BLI1170"/>
      <c r="BLJ1170"/>
      <c r="BLK1170"/>
      <c r="BLL1170"/>
      <c r="BLM1170"/>
      <c r="BLN1170"/>
      <c r="BLO1170"/>
      <c r="BLP1170"/>
      <c r="BLQ1170"/>
      <c r="BLR1170"/>
      <c r="BLS1170"/>
      <c r="BLT1170"/>
      <c r="BLU1170"/>
      <c r="BLV1170"/>
      <c r="BLW1170"/>
      <c r="BLX1170"/>
      <c r="BLY1170"/>
      <c r="BLZ1170"/>
      <c r="BMA1170"/>
      <c r="BMB1170"/>
      <c r="BMC1170"/>
      <c r="BMD1170"/>
      <c r="BME1170"/>
      <c r="BMF1170"/>
      <c r="BMG1170"/>
      <c r="BMH1170"/>
      <c r="BMI1170"/>
      <c r="BMJ1170"/>
      <c r="BMK1170"/>
      <c r="BML1170"/>
      <c r="BMM1170"/>
      <c r="BMN1170"/>
      <c r="BMO1170"/>
      <c r="BMP1170"/>
      <c r="BMQ1170"/>
      <c r="BMR1170"/>
      <c r="BMS1170"/>
      <c r="BMT1170"/>
      <c r="BMU1170"/>
      <c r="BMV1170"/>
      <c r="BMW1170"/>
      <c r="BMX1170"/>
      <c r="BMY1170"/>
      <c r="BMZ1170"/>
      <c r="BNA1170"/>
      <c r="BNB1170"/>
      <c r="BNC1170"/>
      <c r="BND1170"/>
      <c r="BNE1170"/>
      <c r="BNF1170"/>
      <c r="BNG1170"/>
      <c r="BNH1170"/>
      <c r="BNI1170"/>
      <c r="BNJ1170"/>
      <c r="BNK1170"/>
      <c r="BNL1170"/>
      <c r="BNM1170"/>
      <c r="BNN1170"/>
      <c r="BNO1170"/>
      <c r="BNP1170"/>
      <c r="BNQ1170"/>
      <c r="BNR1170"/>
      <c r="BNS1170"/>
      <c r="BNT1170"/>
      <c r="BNU1170"/>
      <c r="BNV1170"/>
      <c r="BNW1170"/>
      <c r="BNX1170"/>
      <c r="BNY1170"/>
      <c r="BNZ1170"/>
      <c r="BOA1170"/>
      <c r="BOB1170"/>
      <c r="BOC1170"/>
      <c r="BOD1170"/>
      <c r="BOE1170"/>
      <c r="BOF1170"/>
      <c r="BOG1170"/>
      <c r="BOH1170"/>
      <c r="BOI1170"/>
      <c r="BOJ1170"/>
      <c r="BOK1170"/>
      <c r="BOL1170"/>
      <c r="BOM1170"/>
      <c r="BON1170"/>
      <c r="BOO1170"/>
      <c r="BOP1170"/>
      <c r="BOQ1170"/>
      <c r="BOR1170"/>
      <c r="BOS1170"/>
      <c r="BOT1170"/>
      <c r="BOU1170"/>
      <c r="BOV1170"/>
      <c r="BOW1170"/>
      <c r="BOX1170"/>
      <c r="BOY1170"/>
      <c r="BOZ1170"/>
      <c r="BPA1170"/>
      <c r="BPB1170"/>
      <c r="BPC1170"/>
      <c r="BPD1170"/>
      <c r="BPE1170"/>
      <c r="BPF1170"/>
      <c r="BPG1170"/>
      <c r="BPH1170"/>
      <c r="BPI1170"/>
      <c r="BPJ1170"/>
      <c r="BPK1170"/>
      <c r="BPL1170"/>
      <c r="BPM1170"/>
      <c r="BPN1170"/>
      <c r="BPO1170"/>
      <c r="BPP1170"/>
      <c r="BPQ1170"/>
      <c r="BPR1170"/>
      <c r="BPS1170"/>
      <c r="BPT1170"/>
      <c r="BPU1170"/>
      <c r="BPV1170"/>
      <c r="BPW1170"/>
      <c r="BPX1170"/>
      <c r="BPY1170"/>
      <c r="BPZ1170"/>
      <c r="BQA1170"/>
      <c r="BQB1170"/>
      <c r="BQC1170"/>
      <c r="BQD1170"/>
      <c r="BQE1170"/>
      <c r="BQF1170"/>
      <c r="BQG1170"/>
      <c r="BQH1170"/>
      <c r="BQI1170"/>
      <c r="BQJ1170"/>
      <c r="BQK1170"/>
      <c r="BQL1170"/>
      <c r="BQM1170"/>
      <c r="BQN1170"/>
      <c r="BQO1170"/>
      <c r="BQP1170"/>
      <c r="BQQ1170"/>
      <c r="BQR1170"/>
      <c r="BQS1170"/>
      <c r="BQT1170"/>
      <c r="BQU1170"/>
      <c r="BQV1170"/>
      <c r="BQW1170"/>
      <c r="BQX1170"/>
      <c r="BQY1170"/>
      <c r="BQZ1170"/>
      <c r="BRA1170"/>
      <c r="BRB1170"/>
      <c r="BRC1170"/>
      <c r="BRD1170"/>
      <c r="BRE1170"/>
      <c r="BRF1170"/>
      <c r="BRG1170"/>
      <c r="BRH1170"/>
      <c r="BRI1170"/>
      <c r="BRJ1170"/>
      <c r="BRK1170"/>
      <c r="BRL1170"/>
      <c r="BRM1170"/>
      <c r="BRN1170"/>
      <c r="BRO1170"/>
      <c r="BRP1170"/>
      <c r="BRQ1170"/>
      <c r="BRR1170"/>
      <c r="BRS1170"/>
      <c r="BRT1170"/>
      <c r="BRU1170"/>
      <c r="BRV1170"/>
      <c r="BRW1170"/>
      <c r="BRX1170"/>
      <c r="BRY1170"/>
      <c r="BRZ1170"/>
      <c r="BSA1170"/>
      <c r="BSB1170"/>
      <c r="BSC1170"/>
      <c r="BSD1170"/>
      <c r="BSE1170"/>
      <c r="BSF1170"/>
      <c r="BSG1170"/>
      <c r="BSH1170"/>
      <c r="BSI1170"/>
      <c r="BSJ1170"/>
      <c r="BSK1170"/>
      <c r="BSL1170"/>
      <c r="BSM1170"/>
      <c r="BSN1170"/>
      <c r="BSO1170"/>
      <c r="BSP1170"/>
      <c r="BSQ1170"/>
      <c r="BSR1170"/>
      <c r="BSS1170"/>
      <c r="BST1170"/>
      <c r="BSU1170"/>
      <c r="BSV1170"/>
      <c r="BSW1170"/>
      <c r="BSX1170"/>
      <c r="BSY1170"/>
      <c r="BSZ1170"/>
      <c r="BTA1170"/>
      <c r="BTB1170"/>
      <c r="BTC1170"/>
      <c r="BTD1170"/>
      <c r="BTE1170"/>
      <c r="BTF1170"/>
      <c r="BTG1170"/>
      <c r="BTH1170"/>
      <c r="BTI1170"/>
      <c r="BTJ1170"/>
      <c r="BTK1170"/>
      <c r="BTL1170"/>
      <c r="BTM1170"/>
      <c r="BTN1170"/>
      <c r="BTO1170"/>
      <c r="BTP1170"/>
      <c r="BTQ1170"/>
      <c r="BTR1170"/>
      <c r="BTS1170"/>
      <c r="BTT1170"/>
      <c r="BTU1170"/>
      <c r="BTV1170"/>
      <c r="BTW1170"/>
      <c r="BTX1170"/>
      <c r="BTY1170"/>
      <c r="BTZ1170"/>
      <c r="BUA1170"/>
      <c r="BUB1170"/>
      <c r="BUC1170"/>
      <c r="BUD1170"/>
      <c r="BUE1170"/>
      <c r="BUF1170"/>
      <c r="BUG1170"/>
      <c r="BUH1170"/>
      <c r="BUI1170"/>
      <c r="BUJ1170"/>
      <c r="BUK1170"/>
      <c r="BUL1170"/>
      <c r="BUM1170"/>
      <c r="BUN1170"/>
      <c r="BUO1170"/>
      <c r="BUP1170"/>
      <c r="BUQ1170"/>
      <c r="BUR1170"/>
      <c r="BUS1170"/>
      <c r="BUT1170"/>
      <c r="BUU1170"/>
      <c r="BUV1170"/>
      <c r="BUW1170"/>
      <c r="BUX1170"/>
      <c r="BUY1170"/>
      <c r="BUZ1170"/>
      <c r="BVA1170"/>
      <c r="BVB1170"/>
      <c r="BVC1170"/>
      <c r="BVD1170"/>
      <c r="BVE1170"/>
      <c r="BVF1170"/>
      <c r="BVG1170"/>
      <c r="BVH1170"/>
      <c r="BVI1170"/>
      <c r="BVJ1170"/>
      <c r="BVK1170"/>
      <c r="BVL1170"/>
      <c r="BVM1170"/>
      <c r="BVN1170"/>
      <c r="BVO1170"/>
      <c r="BVP1170"/>
      <c r="BVQ1170"/>
      <c r="BVR1170"/>
      <c r="BVS1170"/>
      <c r="BVT1170"/>
      <c r="BVU1170"/>
      <c r="BVV1170"/>
      <c r="BVW1170"/>
      <c r="BVX1170"/>
      <c r="BVY1170"/>
      <c r="BVZ1170"/>
      <c r="BWA1170"/>
      <c r="BWB1170"/>
      <c r="BWC1170"/>
      <c r="BWD1170"/>
      <c r="BWE1170"/>
      <c r="BWF1170"/>
      <c r="BWG1170"/>
      <c r="BWH1170"/>
      <c r="BWI1170"/>
      <c r="BWJ1170"/>
      <c r="BWK1170"/>
      <c r="BWL1170"/>
      <c r="BWM1170"/>
      <c r="BWN1170"/>
      <c r="BWO1170"/>
      <c r="BWP1170"/>
      <c r="BWQ1170"/>
      <c r="BWR1170"/>
      <c r="BWS1170"/>
      <c r="BWT1170"/>
      <c r="BWU1170"/>
      <c r="BWV1170"/>
      <c r="BWW1170"/>
      <c r="BWX1170"/>
      <c r="BWY1170"/>
      <c r="BWZ1170"/>
      <c r="BXA1170"/>
      <c r="BXB1170"/>
      <c r="BXC1170"/>
      <c r="BXD1170"/>
      <c r="BXE1170"/>
      <c r="BXF1170"/>
      <c r="BXG1170"/>
      <c r="BXH1170"/>
      <c r="BXI1170"/>
      <c r="BXJ1170"/>
      <c r="BXK1170"/>
      <c r="BXL1170"/>
      <c r="BXM1170"/>
      <c r="BXN1170"/>
      <c r="BXO1170"/>
      <c r="BXP1170"/>
      <c r="BXQ1170"/>
      <c r="BXR1170"/>
      <c r="BXS1170"/>
      <c r="BXT1170"/>
      <c r="BXU1170"/>
      <c r="BXV1170"/>
      <c r="BXW1170"/>
      <c r="BXX1170"/>
      <c r="BXY1170"/>
      <c r="BXZ1170"/>
      <c r="BYA1170"/>
      <c r="BYB1170"/>
      <c r="BYC1170"/>
      <c r="BYD1170"/>
      <c r="BYE1170"/>
      <c r="BYF1170"/>
      <c r="BYG1170"/>
      <c r="BYH1170"/>
      <c r="BYI1170"/>
      <c r="BYJ1170"/>
      <c r="BYK1170"/>
      <c r="BYL1170"/>
      <c r="BYM1170"/>
      <c r="BYN1170"/>
      <c r="BYO1170"/>
      <c r="BYP1170"/>
      <c r="BYQ1170"/>
      <c r="BYR1170"/>
      <c r="BYS1170"/>
      <c r="BYT1170"/>
      <c r="BYU1170"/>
      <c r="BYV1170"/>
      <c r="BYW1170"/>
      <c r="BYX1170"/>
      <c r="BYY1170"/>
      <c r="BYZ1170"/>
      <c r="BZA1170"/>
      <c r="BZB1170"/>
      <c r="BZC1170"/>
      <c r="BZD1170"/>
      <c r="BZE1170"/>
      <c r="BZF1170"/>
      <c r="BZG1170"/>
      <c r="BZH1170"/>
      <c r="BZI1170"/>
      <c r="BZJ1170"/>
      <c r="BZK1170"/>
      <c r="BZL1170"/>
      <c r="BZM1170"/>
      <c r="BZN1170"/>
      <c r="BZO1170"/>
      <c r="BZP1170"/>
      <c r="BZQ1170"/>
      <c r="BZR1170"/>
      <c r="BZS1170"/>
      <c r="BZT1170"/>
      <c r="BZU1170"/>
      <c r="BZV1170"/>
      <c r="BZW1170"/>
      <c r="BZX1170"/>
      <c r="BZY1170"/>
      <c r="BZZ1170"/>
      <c r="CAA1170"/>
      <c r="CAB1170"/>
      <c r="CAC1170"/>
      <c r="CAD1170"/>
      <c r="CAE1170"/>
      <c r="CAF1170"/>
      <c r="CAG1170"/>
      <c r="CAH1170"/>
      <c r="CAI1170"/>
      <c r="CAJ1170"/>
      <c r="CAK1170"/>
      <c r="CAL1170"/>
      <c r="CAM1170"/>
      <c r="CAN1170"/>
      <c r="CAO1170"/>
      <c r="CAP1170"/>
      <c r="CAQ1170"/>
      <c r="CAR1170"/>
      <c r="CAS1170"/>
      <c r="CAT1170"/>
      <c r="CAU1170"/>
      <c r="CAV1170"/>
      <c r="CAW1170"/>
      <c r="CAX1170"/>
      <c r="CAY1170"/>
      <c r="CAZ1170"/>
      <c r="CBA1170"/>
      <c r="CBB1170"/>
      <c r="CBC1170"/>
      <c r="CBD1170"/>
      <c r="CBE1170"/>
      <c r="CBF1170"/>
      <c r="CBG1170"/>
      <c r="CBH1170"/>
      <c r="CBI1170"/>
      <c r="CBJ1170"/>
      <c r="CBK1170"/>
      <c r="CBL1170"/>
      <c r="CBM1170"/>
      <c r="CBN1170"/>
      <c r="CBO1170"/>
      <c r="CBP1170"/>
      <c r="CBQ1170"/>
      <c r="CBR1170"/>
      <c r="CBS1170"/>
      <c r="CBT1170"/>
      <c r="CBU1170"/>
      <c r="CBV1170"/>
      <c r="CBW1170"/>
      <c r="CBX1170"/>
      <c r="CBY1170"/>
      <c r="CBZ1170"/>
      <c r="CCA1170"/>
      <c r="CCB1170"/>
      <c r="CCC1170"/>
      <c r="CCD1170"/>
      <c r="CCE1170"/>
      <c r="CCF1170"/>
      <c r="CCG1170"/>
      <c r="CCH1170"/>
      <c r="CCI1170"/>
      <c r="CCJ1170"/>
      <c r="CCK1170"/>
      <c r="CCL1170"/>
      <c r="CCM1170"/>
      <c r="CCN1170"/>
      <c r="CCO1170"/>
      <c r="CCP1170"/>
      <c r="CCQ1170"/>
      <c r="CCR1170"/>
      <c r="CCS1170"/>
      <c r="CCT1170"/>
      <c r="CCU1170"/>
      <c r="CCV1170"/>
      <c r="CCW1170"/>
      <c r="CCX1170"/>
      <c r="CCY1170"/>
      <c r="CCZ1170"/>
      <c r="CDA1170"/>
      <c r="CDB1170"/>
      <c r="CDC1170"/>
      <c r="CDD1170"/>
      <c r="CDE1170"/>
      <c r="CDF1170"/>
      <c r="CDG1170"/>
      <c r="CDH1170"/>
      <c r="CDI1170"/>
      <c r="CDJ1170"/>
      <c r="CDK1170"/>
      <c r="CDL1170"/>
      <c r="CDM1170"/>
      <c r="CDN1170"/>
      <c r="CDO1170"/>
      <c r="CDP1170"/>
      <c r="CDQ1170"/>
      <c r="CDR1170"/>
      <c r="CDS1170"/>
      <c r="CDT1170"/>
      <c r="CDU1170"/>
      <c r="CDV1170"/>
      <c r="CDW1170"/>
      <c r="CDX1170"/>
      <c r="CDY1170"/>
      <c r="CDZ1170"/>
      <c r="CEA1170"/>
      <c r="CEB1170"/>
      <c r="CEC1170"/>
      <c r="CED1170"/>
      <c r="CEE1170"/>
      <c r="CEF1170"/>
      <c r="CEG1170"/>
      <c r="CEH1170"/>
      <c r="CEI1170"/>
      <c r="CEJ1170"/>
      <c r="CEK1170"/>
      <c r="CEL1170"/>
      <c r="CEM1170"/>
      <c r="CEN1170"/>
      <c r="CEO1170"/>
      <c r="CEP1170"/>
      <c r="CEQ1170"/>
      <c r="CER1170"/>
      <c r="CES1170"/>
      <c r="CET1170"/>
      <c r="CEU1170"/>
      <c r="CEV1170"/>
      <c r="CEW1170"/>
      <c r="CEX1170"/>
      <c r="CEY1170"/>
      <c r="CEZ1170"/>
      <c r="CFA1170"/>
      <c r="CFB1170"/>
      <c r="CFC1170"/>
      <c r="CFD1170"/>
      <c r="CFE1170"/>
      <c r="CFF1170"/>
      <c r="CFG1170"/>
      <c r="CFH1170"/>
      <c r="CFI1170"/>
      <c r="CFJ1170"/>
      <c r="CFK1170"/>
      <c r="CFL1170"/>
      <c r="CFM1170"/>
      <c r="CFN1170"/>
      <c r="CFO1170"/>
      <c r="CFP1170"/>
      <c r="CFQ1170"/>
      <c r="CFR1170"/>
      <c r="CFS1170"/>
      <c r="CFT1170"/>
      <c r="CFU1170"/>
      <c r="CFV1170"/>
      <c r="CFW1170"/>
      <c r="CFX1170"/>
      <c r="CFY1170"/>
      <c r="CFZ1170"/>
      <c r="CGA1170"/>
      <c r="CGB1170"/>
      <c r="CGC1170"/>
      <c r="CGD1170"/>
      <c r="CGE1170"/>
      <c r="CGF1170"/>
      <c r="CGG1170"/>
      <c r="CGH1170"/>
      <c r="CGI1170"/>
      <c r="CGJ1170"/>
      <c r="CGK1170"/>
      <c r="CGL1170"/>
      <c r="CGM1170"/>
      <c r="CGN1170"/>
      <c r="CGO1170"/>
      <c r="CGP1170"/>
      <c r="CGQ1170"/>
      <c r="CGR1170"/>
      <c r="CGS1170"/>
      <c r="CGT1170"/>
      <c r="CGU1170"/>
      <c r="CGV1170"/>
      <c r="CGW1170"/>
      <c r="CGX1170"/>
      <c r="CGY1170"/>
      <c r="CGZ1170"/>
      <c r="CHA1170"/>
      <c r="CHB1170"/>
      <c r="CHC1170"/>
      <c r="CHD1170"/>
      <c r="CHE1170"/>
      <c r="CHF1170"/>
      <c r="CHG1170"/>
      <c r="CHH1170"/>
      <c r="CHI1170"/>
      <c r="CHJ1170"/>
      <c r="CHK1170"/>
      <c r="CHL1170"/>
      <c r="CHM1170"/>
      <c r="CHN1170"/>
      <c r="CHO1170"/>
      <c r="CHP1170"/>
      <c r="CHQ1170"/>
      <c r="CHR1170"/>
      <c r="CHS1170"/>
      <c r="CHT1170"/>
      <c r="CHU1170"/>
      <c r="CHV1170"/>
      <c r="CHW1170"/>
      <c r="CHX1170"/>
      <c r="CHY1170"/>
      <c r="CHZ1170"/>
      <c r="CIA1170"/>
      <c r="CIB1170"/>
      <c r="CIC1170"/>
      <c r="CID1170"/>
      <c r="CIE1170"/>
      <c r="CIF1170"/>
      <c r="CIG1170"/>
      <c r="CIH1170"/>
      <c r="CII1170"/>
      <c r="CIJ1170"/>
      <c r="CIK1170"/>
      <c r="CIL1170"/>
      <c r="CIM1170"/>
      <c r="CIN1170"/>
      <c r="CIO1170"/>
      <c r="CIP1170"/>
      <c r="CIQ1170"/>
      <c r="CIR1170"/>
      <c r="CIS1170"/>
      <c r="CIT1170"/>
      <c r="CIU1170"/>
      <c r="CIV1170"/>
      <c r="CIW1170"/>
      <c r="CIX1170"/>
      <c r="CIY1170"/>
      <c r="CIZ1170"/>
      <c r="CJA1170"/>
      <c r="CJB1170"/>
      <c r="CJC1170"/>
      <c r="CJD1170"/>
      <c r="CJE1170"/>
      <c r="CJF1170"/>
      <c r="CJG1170"/>
      <c r="CJH1170"/>
      <c r="CJI1170"/>
      <c r="CJJ1170"/>
      <c r="CJK1170"/>
      <c r="CJL1170"/>
      <c r="CJM1170"/>
      <c r="CJN1170"/>
      <c r="CJO1170"/>
      <c r="CJP1170"/>
      <c r="CJQ1170"/>
      <c r="CJR1170"/>
      <c r="CJS1170"/>
      <c r="CJT1170"/>
      <c r="CJU1170"/>
      <c r="CJV1170"/>
      <c r="CJW1170"/>
      <c r="CJX1170"/>
      <c r="CJY1170"/>
      <c r="CJZ1170"/>
      <c r="CKA1170"/>
      <c r="CKB1170"/>
      <c r="CKC1170"/>
      <c r="CKD1170"/>
      <c r="CKE1170"/>
      <c r="CKF1170"/>
      <c r="CKG1170"/>
      <c r="CKH1170"/>
      <c r="CKI1170"/>
      <c r="CKJ1170"/>
      <c r="CKK1170"/>
      <c r="CKL1170"/>
      <c r="CKM1170"/>
      <c r="CKN1170"/>
      <c r="CKO1170"/>
      <c r="CKP1170"/>
      <c r="CKQ1170"/>
      <c r="CKR1170"/>
      <c r="CKS1170"/>
      <c r="CKT1170"/>
      <c r="CKU1170"/>
      <c r="CKV1170"/>
      <c r="CKW1170"/>
      <c r="CKX1170"/>
      <c r="CKY1170"/>
      <c r="CKZ1170"/>
      <c r="CLA1170"/>
      <c r="CLB1170"/>
      <c r="CLC1170"/>
      <c r="CLD1170"/>
      <c r="CLE1170"/>
      <c r="CLF1170"/>
      <c r="CLG1170"/>
      <c r="CLH1170"/>
      <c r="CLI1170"/>
      <c r="CLJ1170"/>
      <c r="CLK1170"/>
      <c r="CLL1170"/>
      <c r="CLM1170"/>
      <c r="CLN1170"/>
      <c r="CLO1170"/>
      <c r="CLP1170"/>
      <c r="CLQ1170"/>
      <c r="CLR1170"/>
      <c r="CLS1170"/>
      <c r="CLT1170"/>
      <c r="CLU1170"/>
      <c r="CLV1170"/>
      <c r="CLW1170"/>
      <c r="CLX1170"/>
      <c r="CLY1170"/>
      <c r="CLZ1170"/>
      <c r="CMA1170"/>
      <c r="CMB1170"/>
      <c r="CMC1170"/>
      <c r="CMD1170"/>
      <c r="CME1170"/>
      <c r="CMF1170"/>
      <c r="CMG1170"/>
      <c r="CMH1170"/>
      <c r="CMI1170"/>
      <c r="CMJ1170"/>
      <c r="CMK1170"/>
      <c r="CML1170"/>
      <c r="CMM1170"/>
      <c r="CMN1170"/>
      <c r="CMO1170"/>
      <c r="CMP1170"/>
      <c r="CMQ1170"/>
      <c r="CMR1170"/>
      <c r="CMS1170"/>
      <c r="CMT1170"/>
      <c r="CMU1170"/>
      <c r="CMV1170"/>
      <c r="CMW1170"/>
      <c r="CMX1170"/>
      <c r="CMY1170"/>
      <c r="CMZ1170"/>
      <c r="CNA1170"/>
      <c r="CNB1170"/>
      <c r="CNC1170"/>
      <c r="CND1170"/>
      <c r="CNE1170"/>
      <c r="CNF1170"/>
      <c r="CNG1170"/>
      <c r="CNH1170"/>
      <c r="CNI1170"/>
      <c r="CNJ1170"/>
      <c r="CNK1170"/>
      <c r="CNL1170"/>
      <c r="CNM1170"/>
      <c r="CNN1170"/>
      <c r="CNO1170"/>
      <c r="CNP1170"/>
      <c r="CNQ1170"/>
      <c r="CNR1170"/>
      <c r="CNS1170"/>
      <c r="CNT1170"/>
      <c r="CNU1170"/>
      <c r="CNV1170"/>
      <c r="CNW1170"/>
      <c r="CNX1170"/>
      <c r="CNY1170"/>
      <c r="CNZ1170"/>
      <c r="COA1170"/>
      <c r="COB1170"/>
      <c r="COC1170"/>
      <c r="COD1170"/>
      <c r="COE1170"/>
      <c r="COF1170"/>
      <c r="COG1170"/>
      <c r="COH1170"/>
      <c r="COI1170"/>
      <c r="COJ1170"/>
      <c r="COK1170"/>
      <c r="COL1170"/>
      <c r="COM1170"/>
      <c r="CON1170"/>
      <c r="COO1170"/>
      <c r="COP1170"/>
      <c r="COQ1170"/>
      <c r="COR1170"/>
      <c r="COS1170"/>
      <c r="COT1170"/>
      <c r="COU1170"/>
      <c r="COV1170"/>
      <c r="COW1170"/>
      <c r="COX1170"/>
      <c r="COY1170"/>
      <c r="COZ1170"/>
      <c r="CPA1170"/>
      <c r="CPB1170"/>
      <c r="CPC1170"/>
      <c r="CPD1170"/>
      <c r="CPE1170"/>
      <c r="CPF1170"/>
      <c r="CPG1170"/>
      <c r="CPH1170"/>
      <c r="CPI1170"/>
      <c r="CPJ1170"/>
      <c r="CPK1170"/>
      <c r="CPL1170"/>
      <c r="CPM1170"/>
      <c r="CPN1170"/>
      <c r="CPO1170"/>
      <c r="CPP1170"/>
      <c r="CPQ1170"/>
      <c r="CPR1170"/>
      <c r="CPS1170"/>
      <c r="CPT1170"/>
      <c r="CPU1170"/>
      <c r="CPV1170"/>
      <c r="CPW1170"/>
      <c r="CPX1170"/>
      <c r="CPY1170"/>
      <c r="CPZ1170"/>
      <c r="CQA1170"/>
      <c r="CQB1170"/>
      <c r="CQC1170"/>
      <c r="CQD1170"/>
      <c r="CQE1170"/>
      <c r="CQF1170"/>
      <c r="CQG1170"/>
      <c r="CQH1170"/>
      <c r="CQI1170"/>
      <c r="CQJ1170"/>
      <c r="CQK1170"/>
      <c r="CQL1170"/>
      <c r="CQM1170"/>
      <c r="CQN1170"/>
      <c r="CQO1170"/>
      <c r="CQP1170"/>
      <c r="CQQ1170"/>
      <c r="CQR1170"/>
      <c r="CQS1170"/>
      <c r="CQT1170"/>
      <c r="CQU1170"/>
      <c r="CQV1170"/>
      <c r="CQW1170"/>
      <c r="CQX1170"/>
      <c r="CQY1170"/>
      <c r="CQZ1170"/>
      <c r="CRA1170"/>
      <c r="CRB1170"/>
      <c r="CRC1170"/>
      <c r="CRD1170"/>
      <c r="CRE1170"/>
      <c r="CRF1170"/>
      <c r="CRG1170"/>
      <c r="CRH1170"/>
      <c r="CRI1170"/>
      <c r="CRJ1170"/>
      <c r="CRK1170"/>
      <c r="CRL1170"/>
      <c r="CRM1170"/>
      <c r="CRN1170"/>
      <c r="CRO1170"/>
      <c r="CRP1170"/>
      <c r="CRQ1170"/>
      <c r="CRR1170"/>
      <c r="CRS1170"/>
      <c r="CRT1170"/>
      <c r="CRU1170"/>
      <c r="CRV1170"/>
      <c r="CRW1170"/>
      <c r="CRX1170"/>
      <c r="CRY1170"/>
      <c r="CRZ1170"/>
      <c r="CSA1170"/>
      <c r="CSB1170"/>
      <c r="CSC1170"/>
      <c r="CSD1170"/>
      <c r="CSE1170"/>
      <c r="CSF1170"/>
      <c r="CSG1170"/>
      <c r="CSH1170"/>
      <c r="CSI1170"/>
      <c r="CSJ1170"/>
      <c r="CSK1170"/>
      <c r="CSL1170"/>
      <c r="CSM1170"/>
      <c r="CSN1170"/>
      <c r="CSO1170"/>
      <c r="CSP1170"/>
      <c r="CSQ1170"/>
      <c r="CSR1170"/>
      <c r="CSS1170"/>
      <c r="CST1170"/>
      <c r="CSU1170"/>
      <c r="CSV1170"/>
      <c r="CSW1170"/>
      <c r="CSX1170"/>
      <c r="CSY1170"/>
      <c r="CSZ1170"/>
      <c r="CTA1170"/>
      <c r="CTB1170"/>
      <c r="CTC1170"/>
      <c r="CTD1170"/>
      <c r="CTE1170"/>
      <c r="CTF1170"/>
      <c r="CTG1170"/>
      <c r="CTH1170"/>
      <c r="CTI1170"/>
      <c r="CTJ1170"/>
      <c r="CTK1170"/>
      <c r="CTL1170"/>
      <c r="CTM1170"/>
      <c r="CTN1170"/>
      <c r="CTO1170"/>
      <c r="CTP1170"/>
      <c r="CTQ1170"/>
      <c r="CTR1170"/>
      <c r="CTS1170"/>
      <c r="CTT1170"/>
      <c r="CTU1170"/>
      <c r="CTV1170"/>
      <c r="CTW1170"/>
      <c r="CTX1170"/>
      <c r="CTY1170"/>
      <c r="CTZ1170"/>
      <c r="CUA1170"/>
      <c r="CUB1170"/>
      <c r="CUC1170"/>
      <c r="CUD1170"/>
      <c r="CUE1170"/>
      <c r="CUF1170"/>
      <c r="CUG1170"/>
      <c r="CUH1170"/>
      <c r="CUI1170"/>
      <c r="CUJ1170"/>
      <c r="CUK1170"/>
      <c r="CUL1170"/>
      <c r="CUM1170"/>
      <c r="CUN1170"/>
      <c r="CUO1170"/>
      <c r="CUP1170"/>
      <c r="CUQ1170"/>
      <c r="CUR1170"/>
      <c r="CUS1170"/>
      <c r="CUT1170"/>
      <c r="CUU1170"/>
      <c r="CUV1170"/>
      <c r="CUW1170"/>
      <c r="CUX1170"/>
      <c r="CUY1170"/>
      <c r="CUZ1170"/>
      <c r="CVA1170"/>
      <c r="CVB1170"/>
      <c r="CVC1170"/>
      <c r="CVD1170"/>
      <c r="CVE1170"/>
      <c r="CVF1170"/>
      <c r="CVG1170"/>
      <c r="CVH1170"/>
      <c r="CVI1170"/>
      <c r="CVJ1170"/>
      <c r="CVK1170"/>
      <c r="CVL1170"/>
      <c r="CVM1170"/>
      <c r="CVN1170"/>
      <c r="CVO1170"/>
      <c r="CVP1170"/>
      <c r="CVQ1170"/>
      <c r="CVR1170"/>
      <c r="CVS1170"/>
      <c r="CVT1170"/>
      <c r="CVU1170"/>
      <c r="CVV1170"/>
      <c r="CVW1170"/>
      <c r="CVX1170"/>
      <c r="CVY1170"/>
      <c r="CVZ1170"/>
      <c r="CWA1170"/>
      <c r="CWB1170"/>
      <c r="CWC1170"/>
      <c r="CWD1170"/>
      <c r="CWE1170"/>
      <c r="CWF1170"/>
      <c r="CWG1170"/>
      <c r="CWH1170"/>
      <c r="CWI1170"/>
      <c r="CWJ1170"/>
      <c r="CWK1170"/>
      <c r="CWL1170"/>
      <c r="CWM1170"/>
      <c r="CWN1170"/>
      <c r="CWO1170"/>
      <c r="CWP1170"/>
      <c r="CWQ1170"/>
      <c r="CWR1170"/>
      <c r="CWS1170"/>
      <c r="CWT1170"/>
      <c r="CWU1170"/>
      <c r="CWV1170"/>
      <c r="CWW1170"/>
      <c r="CWX1170"/>
      <c r="CWY1170"/>
      <c r="CWZ1170"/>
      <c r="CXA1170"/>
      <c r="CXB1170"/>
      <c r="CXC1170"/>
      <c r="CXD1170"/>
      <c r="CXE1170"/>
      <c r="CXF1170"/>
      <c r="CXG1170"/>
      <c r="CXH1170"/>
      <c r="CXI1170"/>
      <c r="CXJ1170"/>
      <c r="CXK1170"/>
      <c r="CXL1170"/>
      <c r="CXM1170"/>
      <c r="CXN1170"/>
      <c r="CXO1170"/>
      <c r="CXP1170"/>
      <c r="CXQ1170"/>
      <c r="CXR1170"/>
      <c r="CXS1170"/>
      <c r="CXT1170"/>
      <c r="CXU1170"/>
      <c r="CXV1170"/>
      <c r="CXW1170"/>
      <c r="CXX1170"/>
      <c r="CXY1170"/>
      <c r="CXZ1170"/>
      <c r="CYA1170"/>
      <c r="CYB1170"/>
      <c r="CYC1170"/>
      <c r="CYD1170"/>
      <c r="CYE1170"/>
      <c r="CYF1170"/>
      <c r="CYG1170"/>
      <c r="CYH1170"/>
      <c r="CYI1170"/>
      <c r="CYJ1170"/>
      <c r="CYK1170"/>
      <c r="CYL1170"/>
      <c r="CYM1170"/>
      <c r="CYN1170"/>
      <c r="CYO1170"/>
      <c r="CYP1170"/>
      <c r="CYQ1170"/>
      <c r="CYR1170"/>
      <c r="CYS1170"/>
      <c r="CYT1170"/>
      <c r="CYU1170"/>
      <c r="CYV1170"/>
      <c r="CYW1170"/>
      <c r="CYX1170"/>
      <c r="CYY1170"/>
      <c r="CYZ1170"/>
      <c r="CZA1170"/>
      <c r="CZB1170"/>
      <c r="CZC1170"/>
      <c r="CZD1170"/>
      <c r="CZE1170"/>
      <c r="CZF1170"/>
      <c r="CZG1170"/>
      <c r="CZH1170"/>
      <c r="CZI1170"/>
      <c r="CZJ1170"/>
      <c r="CZK1170"/>
      <c r="CZL1170"/>
      <c r="CZM1170"/>
      <c r="CZN1170"/>
      <c r="CZO1170"/>
      <c r="CZP1170"/>
      <c r="CZQ1170"/>
      <c r="CZR1170"/>
      <c r="CZS1170"/>
      <c r="CZT1170"/>
      <c r="CZU1170"/>
      <c r="CZV1170"/>
      <c r="CZW1170"/>
      <c r="CZX1170"/>
      <c r="CZY1170"/>
      <c r="CZZ1170"/>
      <c r="DAA1170"/>
      <c r="DAB1170"/>
      <c r="DAC1170"/>
      <c r="DAD1170"/>
      <c r="DAE1170"/>
      <c r="DAF1170"/>
      <c r="DAG1170"/>
      <c r="DAH1170"/>
      <c r="DAI1170"/>
      <c r="DAJ1170"/>
      <c r="DAK1170"/>
      <c r="DAL1170"/>
      <c r="DAM1170"/>
      <c r="DAN1170"/>
      <c r="DAO1170"/>
      <c r="DAP1170"/>
      <c r="DAQ1170"/>
      <c r="DAR1170"/>
      <c r="DAS1170"/>
      <c r="DAT1170"/>
      <c r="DAU1170"/>
      <c r="DAV1170"/>
      <c r="DAW1170"/>
      <c r="DAX1170"/>
      <c r="DAY1170"/>
      <c r="DAZ1170"/>
      <c r="DBA1170"/>
      <c r="DBB1170"/>
      <c r="DBC1170"/>
      <c r="DBD1170"/>
      <c r="DBE1170"/>
      <c r="DBF1170"/>
      <c r="DBG1170"/>
      <c r="DBH1170"/>
      <c r="DBI1170"/>
      <c r="DBJ1170"/>
      <c r="DBK1170"/>
      <c r="DBL1170"/>
      <c r="DBM1170"/>
      <c r="DBN1170"/>
      <c r="DBO1170"/>
      <c r="DBP1170"/>
      <c r="DBQ1170"/>
      <c r="DBR1170"/>
      <c r="DBS1170"/>
      <c r="DBT1170"/>
      <c r="DBU1170"/>
      <c r="DBV1170"/>
      <c r="DBW1170"/>
      <c r="DBX1170"/>
      <c r="DBY1170"/>
      <c r="DBZ1170"/>
      <c r="DCA1170"/>
      <c r="DCB1170"/>
      <c r="DCC1170"/>
      <c r="DCD1170"/>
      <c r="DCE1170"/>
      <c r="DCF1170"/>
      <c r="DCG1170"/>
      <c r="DCH1170"/>
      <c r="DCI1170"/>
      <c r="DCJ1170"/>
      <c r="DCK1170"/>
      <c r="DCL1170"/>
      <c r="DCM1170"/>
      <c r="DCN1170"/>
      <c r="DCO1170"/>
      <c r="DCP1170"/>
      <c r="DCQ1170"/>
      <c r="DCR1170"/>
      <c r="DCS1170"/>
      <c r="DCT1170"/>
      <c r="DCU1170"/>
      <c r="DCV1170"/>
      <c r="DCW1170"/>
      <c r="DCX1170"/>
      <c r="DCY1170"/>
      <c r="DCZ1170"/>
      <c r="DDA1170"/>
      <c r="DDB1170"/>
      <c r="DDC1170"/>
      <c r="DDD1170"/>
      <c r="DDE1170"/>
      <c r="DDF1170"/>
      <c r="DDG1170"/>
      <c r="DDH1170"/>
      <c r="DDI1170"/>
      <c r="DDJ1170"/>
      <c r="DDK1170"/>
      <c r="DDL1170"/>
      <c r="DDM1170"/>
      <c r="DDN1170"/>
      <c r="DDO1170"/>
      <c r="DDP1170"/>
      <c r="DDQ1170"/>
      <c r="DDR1170"/>
      <c r="DDS1170"/>
      <c r="DDT1170"/>
      <c r="DDU1170"/>
      <c r="DDV1170"/>
      <c r="DDW1170"/>
      <c r="DDX1170"/>
      <c r="DDY1170"/>
      <c r="DDZ1170"/>
      <c r="DEA1170"/>
      <c r="DEB1170"/>
      <c r="DEC1170"/>
      <c r="DED1170"/>
      <c r="DEE1170"/>
      <c r="DEF1170"/>
      <c r="DEG1170"/>
      <c r="DEH1170"/>
      <c r="DEI1170"/>
      <c r="DEJ1170"/>
      <c r="DEK1170"/>
      <c r="DEL1170"/>
      <c r="DEM1170"/>
      <c r="DEN1170"/>
      <c r="DEO1170"/>
      <c r="DEP1170"/>
      <c r="DEQ1170"/>
      <c r="DER1170"/>
      <c r="DES1170"/>
      <c r="DET1170"/>
      <c r="DEU1170"/>
      <c r="DEV1170"/>
      <c r="DEW1170"/>
      <c r="DEX1170"/>
      <c r="DEY1170"/>
      <c r="DEZ1170"/>
      <c r="DFA1170"/>
      <c r="DFB1170"/>
      <c r="DFC1170"/>
      <c r="DFD1170"/>
      <c r="DFE1170"/>
      <c r="DFF1170"/>
      <c r="DFG1170"/>
      <c r="DFH1170"/>
      <c r="DFI1170"/>
      <c r="DFJ1170"/>
      <c r="DFK1170"/>
      <c r="DFL1170"/>
      <c r="DFM1170"/>
      <c r="DFN1170"/>
      <c r="DFO1170"/>
      <c r="DFP1170"/>
      <c r="DFQ1170"/>
      <c r="DFR1170"/>
      <c r="DFS1170"/>
      <c r="DFT1170"/>
      <c r="DFU1170"/>
      <c r="DFV1170"/>
      <c r="DFW1170"/>
      <c r="DFX1170"/>
      <c r="DFY1170"/>
      <c r="DFZ1170"/>
      <c r="DGA1170"/>
      <c r="DGB1170"/>
      <c r="DGC1170"/>
      <c r="DGD1170"/>
      <c r="DGE1170"/>
      <c r="DGF1170"/>
      <c r="DGG1170"/>
      <c r="DGH1170"/>
      <c r="DGI1170"/>
      <c r="DGJ1170"/>
      <c r="DGK1170"/>
      <c r="DGL1170"/>
      <c r="DGM1170"/>
      <c r="DGN1170"/>
      <c r="DGO1170"/>
      <c r="DGP1170"/>
      <c r="DGQ1170"/>
      <c r="DGR1170"/>
      <c r="DGS1170"/>
      <c r="DGT1170"/>
      <c r="DGU1170"/>
      <c r="DGV1170"/>
      <c r="DGW1170"/>
      <c r="DGX1170"/>
      <c r="DGY1170"/>
      <c r="DGZ1170"/>
      <c r="DHA1170"/>
      <c r="DHB1170"/>
      <c r="DHC1170"/>
      <c r="DHD1170"/>
      <c r="DHE1170"/>
      <c r="DHF1170"/>
      <c r="DHG1170"/>
      <c r="DHH1170"/>
      <c r="DHI1170"/>
      <c r="DHJ1170"/>
      <c r="DHK1170"/>
      <c r="DHL1170"/>
      <c r="DHM1170"/>
      <c r="DHN1170"/>
      <c r="DHO1170"/>
      <c r="DHP1170"/>
      <c r="DHQ1170"/>
      <c r="DHR1170"/>
      <c r="DHS1170"/>
      <c r="DHT1170"/>
      <c r="DHU1170"/>
      <c r="DHV1170"/>
      <c r="DHW1170"/>
      <c r="DHX1170"/>
      <c r="DHY1170"/>
      <c r="DHZ1170"/>
      <c r="DIA1170"/>
      <c r="DIB1170"/>
      <c r="DIC1170"/>
      <c r="DID1170"/>
      <c r="DIE1170"/>
      <c r="DIF1170"/>
      <c r="DIG1170"/>
      <c r="DIH1170"/>
      <c r="DII1170"/>
      <c r="DIJ1170"/>
      <c r="DIK1170"/>
      <c r="DIL1170"/>
      <c r="DIM1170"/>
      <c r="DIN1170"/>
      <c r="DIO1170"/>
      <c r="DIP1170"/>
      <c r="DIQ1170"/>
      <c r="DIR1170"/>
      <c r="DIS1170"/>
      <c r="DIT1170"/>
      <c r="DIU1170"/>
      <c r="DIV1170"/>
      <c r="DIW1170"/>
      <c r="DIX1170"/>
      <c r="DIY1170"/>
      <c r="DIZ1170"/>
      <c r="DJA1170"/>
      <c r="DJB1170"/>
      <c r="DJC1170"/>
      <c r="DJD1170"/>
      <c r="DJE1170"/>
      <c r="DJF1170"/>
      <c r="DJG1170"/>
      <c r="DJH1170"/>
      <c r="DJI1170"/>
      <c r="DJJ1170"/>
      <c r="DJK1170"/>
      <c r="DJL1170"/>
      <c r="DJM1170"/>
      <c r="DJN1170"/>
      <c r="DJO1170"/>
      <c r="DJP1170"/>
      <c r="DJQ1170"/>
      <c r="DJR1170"/>
      <c r="DJS1170"/>
      <c r="DJT1170"/>
      <c r="DJU1170"/>
      <c r="DJV1170"/>
      <c r="DJW1170"/>
      <c r="DJX1170"/>
      <c r="DJY1170"/>
      <c r="DJZ1170"/>
      <c r="DKA1170"/>
      <c r="DKB1170"/>
      <c r="DKC1170"/>
      <c r="DKD1170"/>
      <c r="DKE1170"/>
      <c r="DKF1170"/>
      <c r="DKG1170"/>
      <c r="DKH1170"/>
      <c r="DKI1170"/>
      <c r="DKJ1170"/>
      <c r="DKK1170"/>
      <c r="DKL1170"/>
      <c r="DKM1170"/>
      <c r="DKN1170"/>
      <c r="DKO1170"/>
      <c r="DKP1170"/>
      <c r="DKQ1170"/>
      <c r="DKR1170"/>
      <c r="DKS1170"/>
      <c r="DKT1170"/>
      <c r="DKU1170"/>
      <c r="DKV1170"/>
      <c r="DKW1170"/>
      <c r="DKX1170"/>
      <c r="DKY1170"/>
      <c r="DKZ1170"/>
      <c r="DLA1170"/>
      <c r="DLB1170"/>
      <c r="DLC1170"/>
      <c r="DLD1170"/>
      <c r="DLE1170"/>
      <c r="DLF1170"/>
      <c r="DLG1170"/>
      <c r="DLH1170"/>
      <c r="DLI1170"/>
      <c r="DLJ1170"/>
      <c r="DLK1170"/>
      <c r="DLL1170"/>
      <c r="DLM1170"/>
      <c r="DLN1170"/>
      <c r="DLO1170"/>
      <c r="DLP1170"/>
      <c r="DLQ1170"/>
      <c r="DLR1170"/>
      <c r="DLS1170"/>
      <c r="DLT1170"/>
      <c r="DLU1170"/>
      <c r="DLV1170"/>
      <c r="DLW1170"/>
      <c r="DLX1170"/>
      <c r="DLY1170"/>
      <c r="DLZ1170"/>
      <c r="DMA1170"/>
      <c r="DMB1170"/>
      <c r="DMC1170"/>
      <c r="DMD1170"/>
      <c r="DME1170"/>
      <c r="DMF1170"/>
      <c r="DMG1170"/>
      <c r="DMH1170"/>
      <c r="DMI1170"/>
      <c r="DMJ1170"/>
      <c r="DMK1170"/>
      <c r="DML1170"/>
      <c r="DMM1170"/>
      <c r="DMN1170"/>
      <c r="DMO1170"/>
      <c r="DMP1170"/>
      <c r="DMQ1170"/>
      <c r="DMR1170"/>
      <c r="DMS1170"/>
      <c r="DMT1170"/>
      <c r="DMU1170"/>
      <c r="DMV1170"/>
      <c r="DMW1170"/>
      <c r="DMX1170"/>
      <c r="DMY1170"/>
      <c r="DMZ1170"/>
      <c r="DNA1170"/>
      <c r="DNB1170"/>
      <c r="DNC1170"/>
      <c r="DND1170"/>
      <c r="DNE1170"/>
      <c r="DNF1170"/>
      <c r="DNG1170"/>
      <c r="DNH1170"/>
      <c r="DNI1170"/>
      <c r="DNJ1170"/>
      <c r="DNK1170"/>
      <c r="DNL1170"/>
      <c r="DNM1170"/>
      <c r="DNN1170"/>
      <c r="DNO1170"/>
      <c r="DNP1170"/>
      <c r="DNQ1170"/>
      <c r="DNR1170"/>
      <c r="DNS1170"/>
      <c r="DNT1170"/>
      <c r="DNU1170"/>
      <c r="DNV1170"/>
      <c r="DNW1170"/>
      <c r="DNX1170"/>
      <c r="DNY1170"/>
      <c r="DNZ1170"/>
      <c r="DOA1170"/>
      <c r="DOB1170"/>
      <c r="DOC1170"/>
      <c r="DOD1170"/>
      <c r="DOE1170"/>
      <c r="DOF1170"/>
      <c r="DOG1170"/>
      <c r="DOH1170"/>
      <c r="DOI1170"/>
      <c r="DOJ1170"/>
      <c r="DOK1170"/>
      <c r="DOL1170"/>
      <c r="DOM1170"/>
      <c r="DON1170"/>
      <c r="DOO1170"/>
      <c r="DOP1170"/>
      <c r="DOQ1170"/>
      <c r="DOR1170"/>
      <c r="DOS1170"/>
      <c r="DOT1170"/>
      <c r="DOU1170"/>
      <c r="DOV1170"/>
      <c r="DOW1170"/>
      <c r="DOX1170"/>
      <c r="DOY1170"/>
      <c r="DOZ1170"/>
      <c r="DPA1170"/>
      <c r="DPB1170"/>
      <c r="DPC1170"/>
      <c r="DPD1170"/>
      <c r="DPE1170"/>
      <c r="DPF1170"/>
      <c r="DPG1170"/>
      <c r="DPH1170"/>
      <c r="DPI1170"/>
      <c r="DPJ1170"/>
      <c r="DPK1170"/>
      <c r="DPL1170"/>
      <c r="DPM1170"/>
      <c r="DPN1170"/>
      <c r="DPO1170"/>
      <c r="DPP1170"/>
      <c r="DPQ1170"/>
      <c r="DPR1170"/>
      <c r="DPS1170"/>
      <c r="DPT1170"/>
      <c r="DPU1170"/>
      <c r="DPV1170"/>
      <c r="DPW1170"/>
      <c r="DPX1170"/>
      <c r="DPY1170"/>
      <c r="DPZ1170"/>
      <c r="DQA1170"/>
      <c r="DQB1170"/>
      <c r="DQC1170"/>
      <c r="DQD1170"/>
      <c r="DQE1170"/>
      <c r="DQF1170"/>
      <c r="DQG1170"/>
      <c r="DQH1170"/>
      <c r="DQI1170"/>
      <c r="DQJ1170"/>
      <c r="DQK1170"/>
      <c r="DQL1170"/>
      <c r="DQM1170"/>
      <c r="DQN1170"/>
      <c r="DQO1170"/>
      <c r="DQP1170"/>
      <c r="DQQ1170"/>
      <c r="DQR1170"/>
      <c r="DQS1170"/>
      <c r="DQT1170"/>
      <c r="DQU1170"/>
      <c r="DQV1170"/>
      <c r="DQW1170"/>
      <c r="DQX1170"/>
      <c r="DQY1170"/>
      <c r="DQZ1170"/>
      <c r="DRA1170"/>
      <c r="DRB1170"/>
      <c r="DRC1170"/>
      <c r="DRD1170"/>
      <c r="DRE1170"/>
      <c r="DRF1170"/>
      <c r="DRG1170"/>
      <c r="DRH1170"/>
      <c r="DRI1170"/>
      <c r="DRJ1170"/>
      <c r="DRK1170"/>
      <c r="DRL1170"/>
      <c r="DRM1170"/>
      <c r="DRN1170"/>
      <c r="DRO1170"/>
      <c r="DRP1170"/>
      <c r="DRQ1170"/>
      <c r="DRR1170"/>
      <c r="DRS1170"/>
      <c r="DRT1170"/>
      <c r="DRU1170"/>
      <c r="DRV1170"/>
      <c r="DRW1170"/>
      <c r="DRX1170"/>
      <c r="DRY1170"/>
      <c r="DRZ1170"/>
      <c r="DSA1170"/>
      <c r="DSB1170"/>
      <c r="DSC1170"/>
      <c r="DSD1170"/>
      <c r="DSE1170"/>
      <c r="DSF1170"/>
      <c r="DSG1170"/>
      <c r="DSH1170"/>
      <c r="DSI1170"/>
      <c r="DSJ1170"/>
      <c r="DSK1170"/>
      <c r="DSL1170"/>
      <c r="DSM1170"/>
      <c r="DSN1170"/>
      <c r="DSO1170"/>
      <c r="DSP1170"/>
      <c r="DSQ1170"/>
      <c r="DSR1170"/>
      <c r="DSS1170"/>
      <c r="DST1170"/>
      <c r="DSU1170"/>
      <c r="DSV1170"/>
      <c r="DSW1170"/>
      <c r="DSX1170"/>
      <c r="DSY1170"/>
      <c r="DSZ1170"/>
      <c r="DTA1170"/>
      <c r="DTB1170"/>
      <c r="DTC1170"/>
      <c r="DTD1170"/>
      <c r="DTE1170"/>
      <c r="DTF1170"/>
      <c r="DTG1170"/>
      <c r="DTH1170"/>
      <c r="DTI1170"/>
      <c r="DTJ1170"/>
      <c r="DTK1170"/>
      <c r="DTL1170"/>
      <c r="DTM1170"/>
      <c r="DTN1170"/>
      <c r="DTO1170"/>
      <c r="DTP1170"/>
      <c r="DTQ1170"/>
      <c r="DTR1170"/>
      <c r="DTS1170"/>
      <c r="DTT1170"/>
      <c r="DTU1170"/>
      <c r="DTV1170"/>
      <c r="DTW1170"/>
      <c r="DTX1170"/>
      <c r="DTY1170"/>
      <c r="DTZ1170"/>
      <c r="DUA1170"/>
      <c r="DUB1170"/>
      <c r="DUC1170"/>
      <c r="DUD1170"/>
      <c r="DUE1170"/>
      <c r="DUF1170"/>
      <c r="DUG1170"/>
      <c r="DUH1170"/>
      <c r="DUI1170"/>
      <c r="DUJ1170"/>
      <c r="DUK1170"/>
      <c r="DUL1170"/>
      <c r="DUM1170"/>
      <c r="DUN1170"/>
      <c r="DUO1170"/>
      <c r="DUP1170"/>
      <c r="DUQ1170"/>
      <c r="DUR1170"/>
      <c r="DUS1170"/>
      <c r="DUT1170"/>
      <c r="DUU1170"/>
      <c r="DUV1170"/>
      <c r="DUW1170"/>
      <c r="DUX1170"/>
      <c r="DUY1170"/>
      <c r="DUZ1170"/>
      <c r="DVA1170"/>
      <c r="DVB1170"/>
      <c r="DVC1170"/>
      <c r="DVD1170"/>
      <c r="DVE1170"/>
      <c r="DVF1170"/>
      <c r="DVG1170"/>
      <c r="DVH1170"/>
      <c r="DVI1170"/>
      <c r="DVJ1170"/>
      <c r="DVK1170"/>
      <c r="DVL1170"/>
      <c r="DVM1170"/>
      <c r="DVN1170"/>
      <c r="DVO1170"/>
      <c r="DVP1170"/>
      <c r="DVQ1170"/>
      <c r="DVR1170"/>
      <c r="DVS1170"/>
      <c r="DVT1170"/>
      <c r="DVU1170"/>
      <c r="DVV1170"/>
      <c r="DVW1170"/>
      <c r="DVX1170"/>
      <c r="DVY1170"/>
      <c r="DVZ1170"/>
      <c r="DWA1170"/>
      <c r="DWB1170"/>
      <c r="DWC1170"/>
      <c r="DWD1170"/>
      <c r="DWE1170"/>
      <c r="DWF1170"/>
      <c r="DWG1170"/>
      <c r="DWH1170"/>
      <c r="DWI1170"/>
      <c r="DWJ1170"/>
      <c r="DWK1170"/>
      <c r="DWL1170"/>
      <c r="DWM1170"/>
      <c r="DWN1170"/>
      <c r="DWO1170"/>
      <c r="DWP1170"/>
      <c r="DWQ1170"/>
      <c r="DWR1170"/>
      <c r="DWS1170"/>
      <c r="DWT1170"/>
      <c r="DWU1170"/>
      <c r="DWV1170"/>
      <c r="DWW1170"/>
      <c r="DWX1170"/>
      <c r="DWY1170"/>
      <c r="DWZ1170"/>
      <c r="DXA1170"/>
      <c r="DXB1170"/>
      <c r="DXC1170"/>
      <c r="DXD1170"/>
      <c r="DXE1170"/>
      <c r="DXF1170"/>
      <c r="DXG1170"/>
      <c r="DXH1170"/>
      <c r="DXI1170"/>
      <c r="DXJ1170"/>
      <c r="DXK1170"/>
      <c r="DXL1170"/>
      <c r="DXM1170"/>
      <c r="DXN1170"/>
      <c r="DXO1170"/>
      <c r="DXP1170"/>
      <c r="DXQ1170"/>
      <c r="DXR1170"/>
      <c r="DXS1170"/>
      <c r="DXT1170"/>
      <c r="DXU1170"/>
      <c r="DXV1170"/>
      <c r="DXW1170"/>
      <c r="DXX1170"/>
      <c r="DXY1170"/>
      <c r="DXZ1170"/>
      <c r="DYA1170"/>
      <c r="DYB1170"/>
      <c r="DYC1170"/>
      <c r="DYD1170"/>
      <c r="DYE1170"/>
      <c r="DYF1170"/>
      <c r="DYG1170"/>
      <c r="DYH1170"/>
      <c r="DYI1170"/>
      <c r="DYJ1170"/>
      <c r="DYK1170"/>
      <c r="DYL1170"/>
      <c r="DYM1170"/>
      <c r="DYN1170"/>
      <c r="DYO1170"/>
      <c r="DYP1170"/>
      <c r="DYQ1170"/>
      <c r="DYR1170"/>
      <c r="DYS1170"/>
      <c r="DYT1170"/>
      <c r="DYU1170"/>
      <c r="DYV1170"/>
      <c r="DYW1170"/>
      <c r="DYX1170"/>
      <c r="DYY1170"/>
      <c r="DYZ1170"/>
      <c r="DZA1170"/>
      <c r="DZB1170"/>
      <c r="DZC1170"/>
      <c r="DZD1170"/>
      <c r="DZE1170"/>
      <c r="DZF1170"/>
      <c r="DZG1170"/>
      <c r="DZH1170"/>
      <c r="DZI1170"/>
      <c r="DZJ1170"/>
      <c r="DZK1170"/>
      <c r="DZL1170"/>
      <c r="DZM1170"/>
      <c r="DZN1170"/>
      <c r="DZO1170"/>
      <c r="DZP1170"/>
      <c r="DZQ1170"/>
      <c r="DZR1170"/>
      <c r="DZS1170"/>
      <c r="DZT1170"/>
      <c r="DZU1170"/>
      <c r="DZV1170"/>
      <c r="DZW1170"/>
      <c r="DZX1170"/>
      <c r="DZY1170"/>
      <c r="DZZ1170"/>
      <c r="EAA1170"/>
      <c r="EAB1170"/>
      <c r="EAC1170"/>
      <c r="EAD1170"/>
      <c r="EAE1170"/>
      <c r="EAF1170"/>
      <c r="EAG1170"/>
      <c r="EAH1170"/>
      <c r="EAI1170"/>
      <c r="EAJ1170"/>
      <c r="EAK1170"/>
      <c r="EAL1170"/>
      <c r="EAM1170"/>
      <c r="EAN1170"/>
      <c r="EAO1170"/>
      <c r="EAP1170"/>
      <c r="EAQ1170"/>
      <c r="EAR1170"/>
      <c r="EAS1170"/>
      <c r="EAT1170"/>
      <c r="EAU1170"/>
      <c r="EAV1170"/>
      <c r="EAW1170"/>
      <c r="EAX1170"/>
      <c r="EAY1170"/>
      <c r="EAZ1170"/>
      <c r="EBA1170"/>
      <c r="EBB1170"/>
      <c r="EBC1170"/>
      <c r="EBD1170"/>
      <c r="EBE1170"/>
      <c r="EBF1170"/>
      <c r="EBG1170"/>
      <c r="EBH1170"/>
      <c r="EBI1170"/>
      <c r="EBJ1170"/>
      <c r="EBK1170"/>
      <c r="EBL1170"/>
      <c r="EBM1170"/>
      <c r="EBN1170"/>
      <c r="EBO1170"/>
      <c r="EBP1170"/>
      <c r="EBQ1170"/>
      <c r="EBR1170"/>
      <c r="EBS1170"/>
      <c r="EBT1170"/>
      <c r="EBU1170"/>
      <c r="EBV1170"/>
      <c r="EBW1170"/>
      <c r="EBX1170"/>
      <c r="EBY1170"/>
      <c r="EBZ1170"/>
      <c r="ECA1170"/>
      <c r="ECB1170"/>
      <c r="ECC1170"/>
      <c r="ECD1170"/>
      <c r="ECE1170"/>
      <c r="ECF1170"/>
      <c r="ECG1170"/>
      <c r="ECH1170"/>
      <c r="ECI1170"/>
      <c r="ECJ1170"/>
      <c r="ECK1170"/>
      <c r="ECL1170"/>
      <c r="ECM1170"/>
      <c r="ECN1170"/>
      <c r="ECO1170"/>
      <c r="ECP1170"/>
      <c r="ECQ1170"/>
      <c r="ECR1170"/>
      <c r="ECS1170"/>
      <c r="ECT1170"/>
      <c r="ECU1170"/>
      <c r="ECV1170"/>
      <c r="ECW1170"/>
      <c r="ECX1170"/>
      <c r="ECY1170"/>
      <c r="ECZ1170"/>
      <c r="EDA1170"/>
      <c r="EDB1170"/>
      <c r="EDC1170"/>
      <c r="EDD1170"/>
      <c r="EDE1170"/>
      <c r="EDF1170"/>
      <c r="EDG1170"/>
      <c r="EDH1170"/>
      <c r="EDI1170"/>
      <c r="EDJ1170"/>
      <c r="EDK1170"/>
      <c r="EDL1170"/>
      <c r="EDM1170"/>
      <c r="EDN1170"/>
      <c r="EDO1170"/>
      <c r="EDP1170"/>
      <c r="EDQ1170"/>
      <c r="EDR1170"/>
      <c r="EDS1170"/>
      <c r="EDT1170"/>
      <c r="EDU1170"/>
      <c r="EDV1170"/>
      <c r="EDW1170"/>
      <c r="EDX1170"/>
      <c r="EDY1170"/>
      <c r="EDZ1170"/>
      <c r="EEA1170"/>
      <c r="EEB1170"/>
      <c r="EEC1170"/>
      <c r="EED1170"/>
      <c r="EEE1170"/>
      <c r="EEF1170"/>
      <c r="EEG1170"/>
      <c r="EEH1170"/>
      <c r="EEI1170"/>
      <c r="EEJ1170"/>
      <c r="EEK1170"/>
      <c r="EEL1170"/>
      <c r="EEM1170"/>
      <c r="EEN1170"/>
      <c r="EEO1170"/>
      <c r="EEP1170"/>
      <c r="EEQ1170"/>
      <c r="EER1170"/>
      <c r="EES1170"/>
      <c r="EET1170"/>
      <c r="EEU1170"/>
      <c r="EEV1170"/>
      <c r="EEW1170"/>
      <c r="EEX1170"/>
      <c r="EEY1170"/>
      <c r="EEZ1170"/>
      <c r="EFA1170"/>
      <c r="EFB1170"/>
      <c r="EFC1170"/>
      <c r="EFD1170"/>
      <c r="EFE1170"/>
      <c r="EFF1170"/>
      <c r="EFG1170"/>
      <c r="EFH1170"/>
      <c r="EFI1170"/>
      <c r="EFJ1170"/>
      <c r="EFK1170"/>
      <c r="EFL1170"/>
      <c r="EFM1170"/>
      <c r="EFN1170"/>
      <c r="EFO1170"/>
      <c r="EFP1170"/>
      <c r="EFQ1170"/>
      <c r="EFR1170"/>
      <c r="EFS1170"/>
      <c r="EFT1170"/>
      <c r="EFU1170"/>
      <c r="EFV1170"/>
      <c r="EFW1170"/>
      <c r="EFX1170"/>
      <c r="EFY1170"/>
      <c r="EFZ1170"/>
      <c r="EGA1170"/>
      <c r="EGB1170"/>
      <c r="EGC1170"/>
      <c r="EGD1170"/>
      <c r="EGE1170"/>
      <c r="EGF1170"/>
      <c r="EGG1170"/>
      <c r="EGH1170"/>
      <c r="EGI1170"/>
      <c r="EGJ1170"/>
      <c r="EGK1170"/>
      <c r="EGL1170"/>
      <c r="EGM1170"/>
      <c r="EGN1170"/>
      <c r="EGO1170"/>
      <c r="EGP1170"/>
      <c r="EGQ1170"/>
      <c r="EGR1170"/>
      <c r="EGS1170"/>
      <c r="EGT1170"/>
      <c r="EGU1170"/>
      <c r="EGV1170"/>
      <c r="EGW1170"/>
      <c r="EGX1170"/>
      <c r="EGY1170"/>
      <c r="EGZ1170"/>
      <c r="EHA1170"/>
      <c r="EHB1170"/>
      <c r="EHC1170"/>
      <c r="EHD1170"/>
      <c r="EHE1170"/>
      <c r="EHF1170"/>
      <c r="EHG1170"/>
      <c r="EHH1170"/>
      <c r="EHI1170"/>
      <c r="EHJ1170"/>
      <c r="EHK1170"/>
      <c r="EHL1170"/>
      <c r="EHM1170"/>
      <c r="EHN1170"/>
      <c r="EHO1170"/>
      <c r="EHP1170"/>
      <c r="EHQ1170"/>
      <c r="EHR1170"/>
      <c r="EHS1170"/>
      <c r="EHT1170"/>
      <c r="EHU1170"/>
      <c r="EHV1170"/>
      <c r="EHW1170"/>
      <c r="EHX1170"/>
      <c r="EHY1170"/>
      <c r="EHZ1170"/>
      <c r="EIA1170"/>
      <c r="EIB1170"/>
      <c r="EIC1170"/>
      <c r="EID1170"/>
      <c r="EIE1170"/>
      <c r="EIF1170"/>
      <c r="EIG1170"/>
      <c r="EIH1170"/>
      <c r="EII1170"/>
      <c r="EIJ1170"/>
      <c r="EIK1170"/>
      <c r="EIL1170"/>
      <c r="EIM1170"/>
      <c r="EIN1170"/>
      <c r="EIO1170"/>
      <c r="EIP1170"/>
      <c r="EIQ1170"/>
      <c r="EIR1170"/>
      <c r="EIS1170"/>
      <c r="EIT1170"/>
      <c r="EIU1170"/>
      <c r="EIV1170"/>
      <c r="EIW1170"/>
      <c r="EIX1170"/>
      <c r="EIY1170"/>
      <c r="EIZ1170"/>
      <c r="EJA1170"/>
      <c r="EJB1170"/>
      <c r="EJC1170"/>
      <c r="EJD1170"/>
      <c r="EJE1170"/>
      <c r="EJF1170"/>
      <c r="EJG1170"/>
      <c r="EJH1170"/>
      <c r="EJI1170"/>
      <c r="EJJ1170"/>
      <c r="EJK1170"/>
      <c r="EJL1170"/>
      <c r="EJM1170"/>
      <c r="EJN1170"/>
      <c r="EJO1170"/>
      <c r="EJP1170"/>
      <c r="EJQ1170"/>
      <c r="EJR1170"/>
      <c r="EJS1170"/>
      <c r="EJT1170"/>
      <c r="EJU1170"/>
      <c r="EJV1170"/>
      <c r="EJW1170"/>
      <c r="EJX1170"/>
      <c r="EJY1170"/>
      <c r="EJZ1170"/>
      <c r="EKA1170"/>
      <c r="EKB1170"/>
      <c r="EKC1170"/>
      <c r="EKD1170"/>
      <c r="EKE1170"/>
      <c r="EKF1170"/>
      <c r="EKG1170"/>
      <c r="EKH1170"/>
      <c r="EKI1170"/>
      <c r="EKJ1170"/>
      <c r="EKK1170"/>
      <c r="EKL1170"/>
      <c r="EKM1170"/>
      <c r="EKN1170"/>
      <c r="EKO1170"/>
      <c r="EKP1170"/>
      <c r="EKQ1170"/>
      <c r="EKR1170"/>
      <c r="EKS1170"/>
      <c r="EKT1170"/>
      <c r="EKU1170"/>
      <c r="EKV1170"/>
      <c r="EKW1170"/>
      <c r="EKX1170"/>
      <c r="EKY1170"/>
      <c r="EKZ1170"/>
      <c r="ELA1170"/>
      <c r="ELB1170"/>
      <c r="ELC1170"/>
      <c r="ELD1170"/>
      <c r="ELE1170"/>
      <c r="ELF1170"/>
      <c r="ELG1170"/>
      <c r="ELH1170"/>
      <c r="ELI1170"/>
      <c r="ELJ1170"/>
      <c r="ELK1170"/>
      <c r="ELL1170"/>
      <c r="ELM1170"/>
      <c r="ELN1170"/>
      <c r="ELO1170"/>
      <c r="ELP1170"/>
      <c r="ELQ1170"/>
      <c r="ELR1170"/>
      <c r="ELS1170"/>
      <c r="ELT1170"/>
      <c r="ELU1170"/>
      <c r="ELV1170"/>
      <c r="ELW1170"/>
      <c r="ELX1170"/>
      <c r="ELY1170"/>
      <c r="ELZ1170"/>
      <c r="EMA1170"/>
      <c r="EMB1170"/>
      <c r="EMC1170"/>
      <c r="EMD1170"/>
      <c r="EME1170"/>
      <c r="EMF1170"/>
      <c r="EMG1170"/>
      <c r="EMH1170"/>
      <c r="EMI1170"/>
      <c r="EMJ1170"/>
      <c r="EMK1170"/>
      <c r="EML1170"/>
      <c r="EMM1170"/>
      <c r="EMN1170"/>
      <c r="EMO1170"/>
      <c r="EMP1170"/>
      <c r="EMQ1170"/>
      <c r="EMR1170"/>
      <c r="EMS1170"/>
      <c r="EMT1170"/>
      <c r="EMU1170"/>
      <c r="EMV1170"/>
      <c r="EMW1170"/>
      <c r="EMX1170"/>
      <c r="EMY1170"/>
      <c r="EMZ1170"/>
      <c r="ENA1170"/>
      <c r="ENB1170"/>
      <c r="ENC1170"/>
      <c r="END1170"/>
      <c r="ENE1170"/>
      <c r="ENF1170"/>
      <c r="ENG1170"/>
      <c r="ENH1170"/>
      <c r="ENI1170"/>
      <c r="ENJ1170"/>
      <c r="ENK1170"/>
      <c r="ENL1170"/>
      <c r="ENM1170"/>
      <c r="ENN1170"/>
      <c r="ENO1170"/>
      <c r="ENP1170"/>
      <c r="ENQ1170"/>
      <c r="ENR1170"/>
      <c r="ENS1170"/>
      <c r="ENT1170"/>
      <c r="ENU1170"/>
      <c r="ENV1170"/>
      <c r="ENW1170"/>
      <c r="ENX1170"/>
      <c r="ENY1170"/>
      <c r="ENZ1170"/>
      <c r="EOA1170"/>
      <c r="EOB1170"/>
      <c r="EOC1170"/>
      <c r="EOD1170"/>
      <c r="EOE1170"/>
      <c r="EOF1170"/>
      <c r="EOG1170"/>
      <c r="EOH1170"/>
      <c r="EOI1170"/>
      <c r="EOJ1170"/>
      <c r="EOK1170"/>
      <c r="EOL1170"/>
      <c r="EOM1170"/>
      <c r="EON1170"/>
      <c r="EOO1170"/>
      <c r="EOP1170"/>
      <c r="EOQ1170"/>
      <c r="EOR1170"/>
      <c r="EOS1170"/>
      <c r="EOT1170"/>
      <c r="EOU1170"/>
      <c r="EOV1170"/>
      <c r="EOW1170"/>
      <c r="EOX1170"/>
      <c r="EOY1170"/>
      <c r="EOZ1170"/>
      <c r="EPA1170"/>
      <c r="EPB1170"/>
      <c r="EPC1170"/>
      <c r="EPD1170"/>
      <c r="EPE1170"/>
      <c r="EPF1170"/>
      <c r="EPG1170"/>
      <c r="EPH1170"/>
      <c r="EPI1170"/>
      <c r="EPJ1170"/>
      <c r="EPK1170"/>
      <c r="EPL1170"/>
      <c r="EPM1170"/>
      <c r="EPN1170"/>
      <c r="EPO1170"/>
      <c r="EPP1170"/>
      <c r="EPQ1170"/>
      <c r="EPR1170"/>
      <c r="EPS1170"/>
      <c r="EPT1170"/>
      <c r="EPU1170"/>
      <c r="EPV1170"/>
      <c r="EPW1170"/>
      <c r="EPX1170"/>
      <c r="EPY1170"/>
      <c r="EPZ1170"/>
      <c r="EQA1170"/>
      <c r="EQB1170"/>
      <c r="EQC1170"/>
      <c r="EQD1170"/>
      <c r="EQE1170"/>
      <c r="EQF1170"/>
      <c r="EQG1170"/>
      <c r="EQH1170"/>
      <c r="EQI1170"/>
      <c r="EQJ1170"/>
      <c r="EQK1170"/>
      <c r="EQL1170"/>
      <c r="EQM1170"/>
      <c r="EQN1170"/>
      <c r="EQO1170"/>
      <c r="EQP1170"/>
      <c r="EQQ1170"/>
      <c r="EQR1170"/>
      <c r="EQS1170"/>
      <c r="EQT1170"/>
      <c r="EQU1170"/>
      <c r="EQV1170"/>
      <c r="EQW1170"/>
      <c r="EQX1170"/>
      <c r="EQY1170"/>
      <c r="EQZ1170"/>
      <c r="ERA1170"/>
      <c r="ERB1170"/>
      <c r="ERC1170"/>
      <c r="ERD1170"/>
      <c r="ERE1170"/>
      <c r="ERF1170"/>
      <c r="ERG1170"/>
      <c r="ERH1170"/>
      <c r="ERI1170"/>
      <c r="ERJ1170"/>
      <c r="ERK1170"/>
      <c r="ERL1170"/>
      <c r="ERM1170"/>
      <c r="ERN1170"/>
      <c r="ERO1170"/>
      <c r="ERP1170"/>
      <c r="ERQ1170"/>
      <c r="ERR1170"/>
      <c r="ERS1170"/>
      <c r="ERT1170"/>
      <c r="ERU1170"/>
      <c r="ERV1170"/>
      <c r="ERW1170"/>
      <c r="ERX1170"/>
      <c r="ERY1170"/>
      <c r="ERZ1170"/>
      <c r="ESA1170"/>
      <c r="ESB1170"/>
      <c r="ESC1170"/>
      <c r="ESD1170"/>
      <c r="ESE1170"/>
      <c r="ESF1170"/>
      <c r="ESG1170"/>
      <c r="ESH1170"/>
      <c r="ESI1170"/>
      <c r="ESJ1170"/>
      <c r="ESK1170"/>
      <c r="ESL1170"/>
      <c r="ESM1170"/>
      <c r="ESN1170"/>
      <c r="ESO1170"/>
      <c r="ESP1170"/>
      <c r="ESQ1170"/>
      <c r="ESR1170"/>
      <c r="ESS1170"/>
      <c r="EST1170"/>
      <c r="ESU1170"/>
      <c r="ESV1170"/>
      <c r="ESW1170"/>
      <c r="ESX1170"/>
      <c r="ESY1170"/>
      <c r="ESZ1170"/>
      <c r="ETA1170"/>
      <c r="ETB1170"/>
      <c r="ETC1170"/>
      <c r="ETD1170"/>
      <c r="ETE1170"/>
      <c r="ETF1170"/>
      <c r="ETG1170"/>
      <c r="ETH1170"/>
      <c r="ETI1170"/>
      <c r="ETJ1170"/>
      <c r="ETK1170"/>
      <c r="ETL1170"/>
      <c r="ETM1170"/>
      <c r="ETN1170"/>
      <c r="ETO1170"/>
      <c r="ETP1170"/>
      <c r="ETQ1170"/>
      <c r="ETR1170"/>
      <c r="ETS1170"/>
      <c r="ETT1170"/>
      <c r="ETU1170"/>
      <c r="ETV1170"/>
      <c r="ETW1170"/>
      <c r="ETX1170"/>
      <c r="ETY1170"/>
      <c r="ETZ1170"/>
      <c r="EUA1170"/>
      <c r="EUB1170"/>
      <c r="EUC1170"/>
      <c r="EUD1170"/>
      <c r="EUE1170"/>
      <c r="EUF1170"/>
      <c r="EUG1170"/>
      <c r="EUH1170"/>
      <c r="EUI1170"/>
      <c r="EUJ1170"/>
      <c r="EUK1170"/>
      <c r="EUL1170"/>
      <c r="EUM1170"/>
      <c r="EUN1170"/>
      <c r="EUO1170"/>
      <c r="EUP1170"/>
      <c r="EUQ1170"/>
      <c r="EUR1170"/>
      <c r="EUS1170"/>
      <c r="EUT1170"/>
      <c r="EUU1170"/>
      <c r="EUV1170"/>
      <c r="EUW1170"/>
      <c r="EUX1170"/>
      <c r="EUY1170"/>
      <c r="EUZ1170"/>
      <c r="EVA1170"/>
      <c r="EVB1170"/>
      <c r="EVC1170"/>
      <c r="EVD1170"/>
      <c r="EVE1170"/>
      <c r="EVF1170"/>
      <c r="EVG1170"/>
      <c r="EVH1170"/>
      <c r="EVI1170"/>
      <c r="EVJ1170"/>
      <c r="EVK1170"/>
      <c r="EVL1170"/>
      <c r="EVM1170"/>
      <c r="EVN1170"/>
      <c r="EVO1170"/>
      <c r="EVP1170"/>
      <c r="EVQ1170"/>
      <c r="EVR1170"/>
      <c r="EVS1170"/>
      <c r="EVT1170"/>
      <c r="EVU1170"/>
      <c r="EVV1170"/>
      <c r="EVW1170"/>
      <c r="EVX1170"/>
      <c r="EVY1170"/>
      <c r="EVZ1170"/>
      <c r="EWA1170"/>
      <c r="EWB1170"/>
      <c r="EWC1170"/>
      <c r="EWD1170"/>
      <c r="EWE1170"/>
      <c r="EWF1170"/>
      <c r="EWG1170"/>
      <c r="EWH1170"/>
      <c r="EWI1170"/>
      <c r="EWJ1170"/>
      <c r="EWK1170"/>
      <c r="EWL1170"/>
      <c r="EWM1170"/>
      <c r="EWN1170"/>
      <c r="EWO1170"/>
      <c r="EWP1170"/>
      <c r="EWQ1170"/>
      <c r="EWR1170"/>
      <c r="EWS1170"/>
      <c r="EWT1170"/>
      <c r="EWU1170"/>
      <c r="EWV1170"/>
      <c r="EWW1170"/>
      <c r="EWX1170"/>
      <c r="EWY1170"/>
      <c r="EWZ1170"/>
      <c r="EXA1170"/>
      <c r="EXB1170"/>
      <c r="EXC1170"/>
      <c r="EXD1170"/>
      <c r="EXE1170"/>
      <c r="EXF1170"/>
      <c r="EXG1170"/>
      <c r="EXH1170"/>
      <c r="EXI1170"/>
      <c r="EXJ1170"/>
      <c r="EXK1170"/>
      <c r="EXL1170"/>
      <c r="EXM1170"/>
      <c r="EXN1170"/>
      <c r="EXO1170"/>
      <c r="EXP1170"/>
      <c r="EXQ1170"/>
      <c r="EXR1170"/>
      <c r="EXS1170"/>
      <c r="EXT1170"/>
      <c r="EXU1170"/>
      <c r="EXV1170"/>
      <c r="EXW1170"/>
      <c r="EXX1170"/>
      <c r="EXY1170"/>
      <c r="EXZ1170"/>
      <c r="EYA1170"/>
      <c r="EYB1170"/>
      <c r="EYC1170"/>
      <c r="EYD1170"/>
      <c r="EYE1170"/>
      <c r="EYF1170"/>
      <c r="EYG1170"/>
      <c r="EYH1170"/>
      <c r="EYI1170"/>
      <c r="EYJ1170"/>
      <c r="EYK1170"/>
      <c r="EYL1170"/>
      <c r="EYM1170"/>
      <c r="EYN1170"/>
      <c r="EYO1170"/>
      <c r="EYP1170"/>
      <c r="EYQ1170"/>
      <c r="EYR1170"/>
      <c r="EYS1170"/>
      <c r="EYT1170"/>
      <c r="EYU1170"/>
      <c r="EYV1170"/>
      <c r="EYW1170"/>
      <c r="EYX1170"/>
      <c r="EYY1170"/>
      <c r="EYZ1170"/>
      <c r="EZA1170"/>
      <c r="EZB1170"/>
      <c r="EZC1170"/>
      <c r="EZD1170"/>
      <c r="EZE1170"/>
      <c r="EZF1170"/>
      <c r="EZG1170"/>
      <c r="EZH1170"/>
      <c r="EZI1170"/>
      <c r="EZJ1170"/>
      <c r="EZK1170"/>
      <c r="EZL1170"/>
      <c r="EZM1170"/>
      <c r="EZN1170"/>
      <c r="EZO1170"/>
      <c r="EZP1170"/>
      <c r="EZQ1170"/>
      <c r="EZR1170"/>
      <c r="EZS1170"/>
      <c r="EZT1170"/>
      <c r="EZU1170"/>
      <c r="EZV1170"/>
      <c r="EZW1170"/>
      <c r="EZX1170"/>
      <c r="EZY1170"/>
      <c r="EZZ1170"/>
      <c r="FAA1170"/>
      <c r="FAB1170"/>
      <c r="FAC1170"/>
      <c r="FAD1170"/>
      <c r="FAE1170"/>
      <c r="FAF1170"/>
      <c r="FAG1170"/>
      <c r="FAH1170"/>
      <c r="FAI1170"/>
      <c r="FAJ1170"/>
      <c r="FAK1170"/>
      <c r="FAL1170"/>
      <c r="FAM1170"/>
      <c r="FAN1170"/>
      <c r="FAO1170"/>
      <c r="FAP1170"/>
      <c r="FAQ1170"/>
      <c r="FAR1170"/>
      <c r="FAS1170"/>
      <c r="FAT1170"/>
      <c r="FAU1170"/>
      <c r="FAV1170"/>
      <c r="FAW1170"/>
      <c r="FAX1170"/>
      <c r="FAY1170"/>
      <c r="FAZ1170"/>
      <c r="FBA1170"/>
      <c r="FBB1170"/>
      <c r="FBC1170"/>
      <c r="FBD1170"/>
      <c r="FBE1170"/>
      <c r="FBF1170"/>
      <c r="FBG1170"/>
      <c r="FBH1170"/>
      <c r="FBI1170"/>
      <c r="FBJ1170"/>
      <c r="FBK1170"/>
      <c r="FBL1170"/>
      <c r="FBM1170"/>
      <c r="FBN1170"/>
      <c r="FBO1170"/>
      <c r="FBP1170"/>
      <c r="FBQ1170"/>
      <c r="FBR1170"/>
      <c r="FBS1170"/>
      <c r="FBT1170"/>
      <c r="FBU1170"/>
      <c r="FBV1170"/>
      <c r="FBW1170"/>
      <c r="FBX1170"/>
      <c r="FBY1170"/>
      <c r="FBZ1170"/>
      <c r="FCA1170"/>
      <c r="FCB1170"/>
      <c r="FCC1170"/>
      <c r="FCD1170"/>
      <c r="FCE1170"/>
      <c r="FCF1170"/>
      <c r="FCG1170"/>
      <c r="FCH1170"/>
      <c r="FCI1170"/>
      <c r="FCJ1170"/>
      <c r="FCK1170"/>
      <c r="FCL1170"/>
      <c r="FCM1170"/>
      <c r="FCN1170"/>
      <c r="FCO1170"/>
      <c r="FCP1170"/>
      <c r="FCQ1170"/>
      <c r="FCR1170"/>
      <c r="FCS1170"/>
      <c r="FCT1170"/>
      <c r="FCU1170"/>
      <c r="FCV1170"/>
      <c r="FCW1170"/>
      <c r="FCX1170"/>
      <c r="FCY1170"/>
      <c r="FCZ1170"/>
      <c r="FDA1170"/>
      <c r="FDB1170"/>
      <c r="FDC1170"/>
      <c r="FDD1170"/>
      <c r="FDE1170"/>
      <c r="FDF1170"/>
      <c r="FDG1170"/>
      <c r="FDH1170"/>
      <c r="FDI1170"/>
      <c r="FDJ1170"/>
      <c r="FDK1170"/>
      <c r="FDL1170"/>
      <c r="FDM1170"/>
      <c r="FDN1170"/>
      <c r="FDO1170"/>
      <c r="FDP1170"/>
      <c r="FDQ1170"/>
      <c r="FDR1170"/>
      <c r="FDS1170"/>
      <c r="FDT1170"/>
      <c r="FDU1170"/>
      <c r="FDV1170"/>
      <c r="FDW1170"/>
      <c r="FDX1170"/>
      <c r="FDY1170"/>
      <c r="FDZ1170"/>
      <c r="FEA1170"/>
      <c r="FEB1170"/>
      <c r="FEC1170"/>
      <c r="FED1170"/>
      <c r="FEE1170"/>
      <c r="FEF1170"/>
      <c r="FEG1170"/>
      <c r="FEH1170"/>
      <c r="FEI1170"/>
      <c r="FEJ1170"/>
      <c r="FEK1170"/>
      <c r="FEL1170"/>
      <c r="FEM1170"/>
      <c r="FEN1170"/>
      <c r="FEO1170"/>
      <c r="FEP1170"/>
      <c r="FEQ1170"/>
      <c r="FER1170"/>
      <c r="FES1170"/>
      <c r="FET1170"/>
      <c r="FEU1170"/>
      <c r="FEV1170"/>
      <c r="FEW1170"/>
      <c r="FEX1170"/>
      <c r="FEY1170"/>
      <c r="FEZ1170"/>
      <c r="FFA1170"/>
      <c r="FFB1170"/>
      <c r="FFC1170"/>
      <c r="FFD1170"/>
      <c r="FFE1170"/>
      <c r="FFF1170"/>
      <c r="FFG1170"/>
      <c r="FFH1170"/>
      <c r="FFI1170"/>
      <c r="FFJ1170"/>
      <c r="FFK1170"/>
      <c r="FFL1170"/>
      <c r="FFM1170"/>
      <c r="FFN1170"/>
      <c r="FFO1170"/>
      <c r="FFP1170"/>
      <c r="FFQ1170"/>
      <c r="FFR1170"/>
      <c r="FFS1170"/>
      <c r="FFT1170"/>
      <c r="FFU1170"/>
      <c r="FFV1170"/>
      <c r="FFW1170"/>
      <c r="FFX1170"/>
      <c r="FFY1170"/>
      <c r="FFZ1170"/>
      <c r="FGA1170"/>
      <c r="FGB1170"/>
      <c r="FGC1170"/>
      <c r="FGD1170"/>
      <c r="FGE1170"/>
      <c r="FGF1170"/>
      <c r="FGG1170"/>
      <c r="FGH1170"/>
      <c r="FGI1170"/>
      <c r="FGJ1170"/>
      <c r="FGK1170"/>
      <c r="FGL1170"/>
      <c r="FGM1170"/>
      <c r="FGN1170"/>
      <c r="FGO1170"/>
      <c r="FGP1170"/>
      <c r="FGQ1170"/>
      <c r="FGR1170"/>
      <c r="FGS1170"/>
      <c r="FGT1170"/>
      <c r="FGU1170"/>
      <c r="FGV1170"/>
      <c r="FGW1170"/>
      <c r="FGX1170"/>
      <c r="FGY1170"/>
      <c r="FGZ1170"/>
      <c r="FHA1170"/>
      <c r="FHB1170"/>
      <c r="FHC1170"/>
      <c r="FHD1170"/>
      <c r="FHE1170"/>
      <c r="FHF1170"/>
      <c r="FHG1170"/>
      <c r="FHH1170"/>
      <c r="FHI1170"/>
      <c r="FHJ1170"/>
      <c r="FHK1170"/>
      <c r="FHL1170"/>
      <c r="FHM1170"/>
      <c r="FHN1170"/>
      <c r="FHO1170"/>
      <c r="FHP1170"/>
      <c r="FHQ1170"/>
      <c r="FHR1170"/>
      <c r="FHS1170"/>
      <c r="FHT1170"/>
      <c r="FHU1170"/>
      <c r="FHV1170"/>
      <c r="FHW1170"/>
      <c r="FHX1170"/>
      <c r="FHY1170"/>
      <c r="FHZ1170"/>
      <c r="FIA1170"/>
      <c r="FIB1170"/>
      <c r="FIC1170"/>
      <c r="FID1170"/>
      <c r="FIE1170"/>
      <c r="FIF1170"/>
      <c r="FIG1170"/>
      <c r="FIH1170"/>
      <c r="FII1170"/>
      <c r="FIJ1170"/>
      <c r="FIK1170"/>
      <c r="FIL1170"/>
      <c r="FIM1170"/>
      <c r="FIN1170"/>
      <c r="FIO1170"/>
      <c r="FIP1170"/>
      <c r="FIQ1170"/>
      <c r="FIR1170"/>
      <c r="FIS1170"/>
      <c r="FIT1170"/>
      <c r="FIU1170"/>
      <c r="FIV1170"/>
      <c r="FIW1170"/>
      <c r="FIX1170"/>
      <c r="FIY1170"/>
      <c r="FIZ1170"/>
      <c r="FJA1170"/>
      <c r="FJB1170"/>
      <c r="FJC1170"/>
      <c r="FJD1170"/>
      <c r="FJE1170"/>
      <c r="FJF1170"/>
      <c r="FJG1170"/>
      <c r="FJH1170"/>
      <c r="FJI1170"/>
      <c r="FJJ1170"/>
      <c r="FJK1170"/>
      <c r="FJL1170"/>
      <c r="FJM1170"/>
      <c r="FJN1170"/>
      <c r="FJO1170"/>
      <c r="FJP1170"/>
      <c r="FJQ1170"/>
      <c r="FJR1170"/>
      <c r="FJS1170"/>
      <c r="FJT1170"/>
      <c r="FJU1170"/>
      <c r="FJV1170"/>
      <c r="FJW1170"/>
      <c r="FJX1170"/>
      <c r="FJY1170"/>
      <c r="FJZ1170"/>
      <c r="FKA1170"/>
      <c r="FKB1170"/>
      <c r="FKC1170"/>
      <c r="FKD1170"/>
      <c r="FKE1170"/>
      <c r="FKF1170"/>
      <c r="FKG1170"/>
      <c r="FKH1170"/>
      <c r="FKI1170"/>
      <c r="FKJ1170"/>
      <c r="FKK1170"/>
      <c r="FKL1170"/>
      <c r="FKM1170"/>
      <c r="FKN1170"/>
      <c r="FKO1170"/>
      <c r="FKP1170"/>
      <c r="FKQ1170"/>
      <c r="FKR1170"/>
      <c r="FKS1170"/>
      <c r="FKT1170"/>
      <c r="FKU1170"/>
      <c r="FKV1170"/>
      <c r="FKW1170"/>
      <c r="FKX1170"/>
      <c r="FKY1170"/>
      <c r="FKZ1170"/>
      <c r="FLA1170"/>
      <c r="FLB1170"/>
      <c r="FLC1170"/>
      <c r="FLD1170"/>
      <c r="FLE1170"/>
      <c r="FLF1170"/>
      <c r="FLG1170"/>
      <c r="FLH1170"/>
      <c r="FLI1170"/>
      <c r="FLJ1170"/>
      <c r="FLK1170"/>
      <c r="FLL1170"/>
      <c r="FLM1170"/>
      <c r="FLN1170"/>
      <c r="FLO1170"/>
      <c r="FLP1170"/>
      <c r="FLQ1170"/>
      <c r="FLR1170"/>
      <c r="FLS1170"/>
      <c r="FLT1170"/>
      <c r="FLU1170"/>
      <c r="FLV1170"/>
      <c r="FLW1170"/>
      <c r="FLX1170"/>
      <c r="FLY1170"/>
      <c r="FLZ1170"/>
      <c r="FMA1170"/>
      <c r="FMB1170"/>
      <c r="FMC1170"/>
      <c r="FMD1170"/>
      <c r="FME1170"/>
      <c r="FMF1170"/>
      <c r="FMG1170"/>
      <c r="FMH1170"/>
      <c r="FMI1170"/>
      <c r="FMJ1170"/>
      <c r="FMK1170"/>
      <c r="FML1170"/>
      <c r="FMM1170"/>
      <c r="FMN1170"/>
      <c r="FMO1170"/>
      <c r="FMP1170"/>
      <c r="FMQ1170"/>
      <c r="FMR1170"/>
      <c r="FMS1170"/>
      <c r="FMT1170"/>
      <c r="FMU1170"/>
      <c r="FMV1170"/>
      <c r="FMW1170"/>
      <c r="FMX1170"/>
      <c r="FMY1170"/>
      <c r="FMZ1170"/>
      <c r="FNA1170"/>
      <c r="FNB1170"/>
      <c r="FNC1170"/>
      <c r="FND1170"/>
      <c r="FNE1170"/>
      <c r="FNF1170"/>
      <c r="FNG1170"/>
      <c r="FNH1170"/>
      <c r="FNI1170"/>
      <c r="FNJ1170"/>
      <c r="FNK1170"/>
      <c r="FNL1170"/>
      <c r="FNM1170"/>
      <c r="FNN1170"/>
      <c r="FNO1170"/>
      <c r="FNP1170"/>
      <c r="FNQ1170"/>
      <c r="FNR1170"/>
      <c r="FNS1170"/>
      <c r="FNT1170"/>
      <c r="FNU1170"/>
      <c r="FNV1170"/>
      <c r="FNW1170"/>
      <c r="FNX1170"/>
      <c r="FNY1170"/>
      <c r="FNZ1170"/>
      <c r="FOA1170"/>
      <c r="FOB1170"/>
      <c r="FOC1170"/>
      <c r="FOD1170"/>
      <c r="FOE1170"/>
      <c r="FOF1170"/>
      <c r="FOG1170"/>
      <c r="FOH1170"/>
      <c r="FOI1170"/>
      <c r="FOJ1170"/>
      <c r="FOK1170"/>
      <c r="FOL1170"/>
      <c r="FOM1170"/>
      <c r="FON1170"/>
      <c r="FOO1170"/>
      <c r="FOP1170"/>
      <c r="FOQ1170"/>
      <c r="FOR1170"/>
      <c r="FOS1170"/>
      <c r="FOT1170"/>
      <c r="FOU1170"/>
      <c r="FOV1170"/>
      <c r="FOW1170"/>
      <c r="FOX1170"/>
      <c r="FOY1170"/>
      <c r="FOZ1170"/>
      <c r="FPA1170"/>
      <c r="FPB1170"/>
      <c r="FPC1170"/>
      <c r="FPD1170"/>
      <c r="FPE1170"/>
      <c r="FPF1170"/>
      <c r="FPG1170"/>
      <c r="FPH1170"/>
      <c r="FPI1170"/>
      <c r="FPJ1170"/>
      <c r="FPK1170"/>
      <c r="FPL1170"/>
      <c r="FPM1170"/>
      <c r="FPN1170"/>
      <c r="FPO1170"/>
      <c r="FPP1170"/>
      <c r="FPQ1170"/>
      <c r="FPR1170"/>
      <c r="FPS1170"/>
      <c r="FPT1170"/>
      <c r="FPU1170"/>
      <c r="FPV1170"/>
      <c r="FPW1170"/>
      <c r="FPX1170"/>
      <c r="FPY1170"/>
      <c r="FPZ1170"/>
      <c r="FQA1170"/>
      <c r="FQB1170"/>
      <c r="FQC1170"/>
      <c r="FQD1170"/>
      <c r="FQE1170"/>
      <c r="FQF1170"/>
      <c r="FQG1170"/>
      <c r="FQH1170"/>
      <c r="FQI1170"/>
      <c r="FQJ1170"/>
      <c r="FQK1170"/>
      <c r="FQL1170"/>
      <c r="FQM1170"/>
      <c r="FQN1170"/>
      <c r="FQO1170"/>
      <c r="FQP1170"/>
      <c r="FQQ1170"/>
      <c r="FQR1170"/>
      <c r="FQS1170"/>
      <c r="FQT1170"/>
      <c r="FQU1170"/>
      <c r="FQV1170"/>
      <c r="FQW1170"/>
      <c r="FQX1170"/>
      <c r="FQY1170"/>
      <c r="FQZ1170"/>
      <c r="FRA1170"/>
      <c r="FRB1170"/>
      <c r="FRC1170"/>
      <c r="FRD1170"/>
      <c r="FRE1170"/>
      <c r="FRF1170"/>
      <c r="FRG1170"/>
      <c r="FRH1170"/>
      <c r="FRI1170"/>
      <c r="FRJ1170"/>
      <c r="FRK1170"/>
      <c r="FRL1170"/>
      <c r="FRM1170"/>
      <c r="FRN1170"/>
      <c r="FRO1170"/>
      <c r="FRP1170"/>
      <c r="FRQ1170"/>
      <c r="FRR1170"/>
      <c r="FRS1170"/>
      <c r="FRT1170"/>
      <c r="FRU1170"/>
      <c r="FRV1170"/>
      <c r="FRW1170"/>
      <c r="FRX1170"/>
      <c r="FRY1170"/>
      <c r="FRZ1170"/>
      <c r="FSA1170"/>
      <c r="FSB1170"/>
      <c r="FSC1170"/>
      <c r="FSD1170"/>
      <c r="FSE1170"/>
      <c r="FSF1170"/>
      <c r="FSG1170"/>
      <c r="FSH1170"/>
      <c r="FSI1170"/>
      <c r="FSJ1170"/>
      <c r="FSK1170"/>
      <c r="FSL1170"/>
      <c r="FSM1170"/>
      <c r="FSN1170"/>
      <c r="FSO1170"/>
      <c r="FSP1170"/>
      <c r="FSQ1170"/>
      <c r="FSR1170"/>
      <c r="FSS1170"/>
      <c r="FST1170"/>
      <c r="FSU1170"/>
      <c r="FSV1170"/>
      <c r="FSW1170"/>
      <c r="FSX1170"/>
      <c r="FSY1170"/>
      <c r="FSZ1170"/>
      <c r="FTA1170"/>
      <c r="FTB1170"/>
      <c r="FTC1170"/>
      <c r="FTD1170"/>
      <c r="FTE1170"/>
      <c r="FTF1170"/>
      <c r="FTG1170"/>
      <c r="FTH1170"/>
      <c r="FTI1170"/>
      <c r="FTJ1170"/>
      <c r="FTK1170"/>
      <c r="FTL1170"/>
      <c r="FTM1170"/>
      <c r="FTN1170"/>
      <c r="FTO1170"/>
      <c r="FTP1170"/>
      <c r="FTQ1170"/>
      <c r="FTR1170"/>
      <c r="FTS1170"/>
      <c r="FTT1170"/>
      <c r="FTU1170"/>
      <c r="FTV1170"/>
      <c r="FTW1170"/>
      <c r="FTX1170"/>
      <c r="FTY1170"/>
      <c r="FTZ1170"/>
      <c r="FUA1170"/>
      <c r="FUB1170"/>
      <c r="FUC1170"/>
      <c r="FUD1170"/>
      <c r="FUE1170"/>
      <c r="FUF1170"/>
      <c r="FUG1170"/>
      <c r="FUH1170"/>
      <c r="FUI1170"/>
      <c r="FUJ1170"/>
      <c r="FUK1170"/>
      <c r="FUL1170"/>
      <c r="FUM1170"/>
      <c r="FUN1170"/>
      <c r="FUO1170"/>
      <c r="FUP1170"/>
      <c r="FUQ1170"/>
      <c r="FUR1170"/>
      <c r="FUS1170"/>
      <c r="FUT1170"/>
      <c r="FUU1170"/>
      <c r="FUV1170"/>
      <c r="FUW1170"/>
      <c r="FUX1170"/>
      <c r="FUY1170"/>
      <c r="FUZ1170"/>
      <c r="FVA1170"/>
      <c r="FVB1170"/>
      <c r="FVC1170"/>
      <c r="FVD1170"/>
      <c r="FVE1170"/>
      <c r="FVF1170"/>
      <c r="FVG1170"/>
      <c r="FVH1170"/>
      <c r="FVI1170"/>
      <c r="FVJ1170"/>
      <c r="FVK1170"/>
      <c r="FVL1170"/>
      <c r="FVM1170"/>
      <c r="FVN1170"/>
      <c r="FVO1170"/>
      <c r="FVP1170"/>
      <c r="FVQ1170"/>
      <c r="FVR1170"/>
      <c r="FVS1170"/>
      <c r="FVT1170"/>
      <c r="FVU1170"/>
      <c r="FVV1170"/>
      <c r="FVW1170"/>
      <c r="FVX1170"/>
      <c r="FVY1170"/>
      <c r="FVZ1170"/>
      <c r="FWA1170"/>
      <c r="FWB1170"/>
      <c r="FWC1170"/>
      <c r="FWD1170"/>
      <c r="FWE1170"/>
      <c r="FWF1170"/>
      <c r="FWG1170"/>
      <c r="FWH1170"/>
      <c r="FWI1170"/>
      <c r="FWJ1170"/>
      <c r="FWK1170"/>
      <c r="FWL1170"/>
      <c r="FWM1170"/>
      <c r="FWN1170"/>
      <c r="FWO1170"/>
      <c r="FWP1170"/>
      <c r="FWQ1170"/>
      <c r="FWR1170"/>
      <c r="FWS1170"/>
      <c r="FWT1170"/>
      <c r="FWU1170"/>
      <c r="FWV1170"/>
      <c r="FWW1170"/>
      <c r="FWX1170"/>
      <c r="FWY1170"/>
      <c r="FWZ1170"/>
      <c r="FXA1170"/>
      <c r="FXB1170"/>
      <c r="FXC1170"/>
      <c r="FXD1170"/>
      <c r="FXE1170"/>
      <c r="FXF1170"/>
      <c r="FXG1170"/>
      <c r="FXH1170"/>
      <c r="FXI1170"/>
      <c r="FXJ1170"/>
      <c r="FXK1170"/>
      <c r="FXL1170"/>
      <c r="FXM1170"/>
      <c r="FXN1170"/>
      <c r="FXO1170"/>
      <c r="FXP1170"/>
      <c r="FXQ1170"/>
      <c r="FXR1170"/>
      <c r="FXS1170"/>
      <c r="FXT1170"/>
      <c r="FXU1170"/>
      <c r="FXV1170"/>
      <c r="FXW1170"/>
      <c r="FXX1170"/>
      <c r="FXY1170"/>
      <c r="FXZ1170"/>
      <c r="FYA1170"/>
      <c r="FYB1170"/>
      <c r="FYC1170"/>
      <c r="FYD1170"/>
      <c r="FYE1170"/>
      <c r="FYF1170"/>
      <c r="FYG1170"/>
      <c r="FYH1170"/>
      <c r="FYI1170"/>
      <c r="FYJ1170"/>
      <c r="FYK1170"/>
      <c r="FYL1170"/>
      <c r="FYM1170"/>
      <c r="FYN1170"/>
      <c r="FYO1170"/>
      <c r="FYP1170"/>
      <c r="FYQ1170"/>
      <c r="FYR1170"/>
      <c r="FYS1170"/>
      <c r="FYT1170"/>
      <c r="FYU1170"/>
      <c r="FYV1170"/>
      <c r="FYW1170"/>
      <c r="FYX1170"/>
      <c r="FYY1170"/>
      <c r="FYZ1170"/>
      <c r="FZA1170"/>
      <c r="FZB1170"/>
      <c r="FZC1170"/>
      <c r="FZD1170"/>
      <c r="FZE1170"/>
      <c r="FZF1170"/>
      <c r="FZG1170"/>
      <c r="FZH1170"/>
      <c r="FZI1170"/>
      <c r="FZJ1170"/>
      <c r="FZK1170"/>
      <c r="FZL1170"/>
      <c r="FZM1170"/>
      <c r="FZN1170"/>
      <c r="FZO1170"/>
      <c r="FZP1170"/>
      <c r="FZQ1170"/>
      <c r="FZR1170"/>
      <c r="FZS1170"/>
      <c r="FZT1170"/>
      <c r="FZU1170"/>
      <c r="FZV1170"/>
      <c r="FZW1170"/>
      <c r="FZX1170"/>
      <c r="FZY1170"/>
      <c r="FZZ1170"/>
      <c r="GAA1170"/>
      <c r="GAB1170"/>
      <c r="GAC1170"/>
      <c r="GAD1170"/>
      <c r="GAE1170"/>
      <c r="GAF1170"/>
      <c r="GAG1170"/>
      <c r="GAH1170"/>
      <c r="GAI1170"/>
      <c r="GAJ1170"/>
      <c r="GAK1170"/>
      <c r="GAL1170"/>
      <c r="GAM1170"/>
      <c r="GAN1170"/>
      <c r="GAO1170"/>
      <c r="GAP1170"/>
      <c r="GAQ1170"/>
      <c r="GAR1170"/>
      <c r="GAS1170"/>
      <c r="GAT1170"/>
      <c r="GAU1170"/>
      <c r="GAV1170"/>
      <c r="GAW1170"/>
      <c r="GAX1170"/>
      <c r="GAY1170"/>
      <c r="GAZ1170"/>
      <c r="GBA1170"/>
      <c r="GBB1170"/>
      <c r="GBC1170"/>
      <c r="GBD1170"/>
      <c r="GBE1170"/>
      <c r="GBF1170"/>
      <c r="GBG1170"/>
      <c r="GBH1170"/>
      <c r="GBI1170"/>
      <c r="GBJ1170"/>
      <c r="GBK1170"/>
      <c r="GBL1170"/>
      <c r="GBM1170"/>
      <c r="GBN1170"/>
      <c r="GBO1170"/>
      <c r="GBP1170"/>
      <c r="GBQ1170"/>
      <c r="GBR1170"/>
      <c r="GBS1170"/>
      <c r="GBT1170"/>
      <c r="GBU1170"/>
      <c r="GBV1170"/>
      <c r="GBW1170"/>
      <c r="GBX1170"/>
      <c r="GBY1170"/>
      <c r="GBZ1170"/>
      <c r="GCA1170"/>
      <c r="GCB1170"/>
      <c r="GCC1170"/>
      <c r="GCD1170"/>
      <c r="GCE1170"/>
      <c r="GCF1170"/>
      <c r="GCG1170"/>
      <c r="GCH1170"/>
      <c r="GCI1170"/>
      <c r="GCJ1170"/>
      <c r="GCK1170"/>
      <c r="GCL1170"/>
      <c r="GCM1170"/>
      <c r="GCN1170"/>
      <c r="GCO1170"/>
      <c r="GCP1170"/>
      <c r="GCQ1170"/>
      <c r="GCR1170"/>
      <c r="GCS1170"/>
      <c r="GCT1170"/>
      <c r="GCU1170"/>
      <c r="GCV1170"/>
      <c r="GCW1170"/>
      <c r="GCX1170"/>
      <c r="GCY1170"/>
      <c r="GCZ1170"/>
      <c r="GDA1170"/>
      <c r="GDB1170"/>
      <c r="GDC1170"/>
      <c r="GDD1170"/>
      <c r="GDE1170"/>
      <c r="GDF1170"/>
      <c r="GDG1170"/>
      <c r="GDH1170"/>
      <c r="GDI1170"/>
      <c r="GDJ1170"/>
      <c r="GDK1170"/>
      <c r="GDL1170"/>
      <c r="GDM1170"/>
      <c r="GDN1170"/>
      <c r="GDO1170"/>
      <c r="GDP1170"/>
      <c r="GDQ1170"/>
      <c r="GDR1170"/>
      <c r="GDS1170"/>
      <c r="GDT1170"/>
      <c r="GDU1170"/>
      <c r="GDV1170"/>
      <c r="GDW1170"/>
      <c r="GDX1170"/>
      <c r="GDY1170"/>
      <c r="GDZ1170"/>
      <c r="GEA1170"/>
      <c r="GEB1170"/>
      <c r="GEC1170"/>
      <c r="GED1170"/>
      <c r="GEE1170"/>
      <c r="GEF1170"/>
      <c r="GEG1170"/>
      <c r="GEH1170"/>
      <c r="GEI1170"/>
      <c r="GEJ1170"/>
      <c r="GEK1170"/>
      <c r="GEL1170"/>
      <c r="GEM1170"/>
      <c r="GEN1170"/>
      <c r="GEO1170"/>
      <c r="GEP1170"/>
      <c r="GEQ1170"/>
      <c r="GER1170"/>
      <c r="GES1170"/>
      <c r="GET1170"/>
      <c r="GEU1170"/>
      <c r="GEV1170"/>
      <c r="GEW1170"/>
      <c r="GEX1170"/>
      <c r="GEY1170"/>
      <c r="GEZ1170"/>
      <c r="GFA1170"/>
      <c r="GFB1170"/>
      <c r="GFC1170"/>
      <c r="GFD1170"/>
      <c r="GFE1170"/>
      <c r="GFF1170"/>
      <c r="GFG1170"/>
      <c r="GFH1170"/>
      <c r="GFI1170"/>
      <c r="GFJ1170"/>
      <c r="GFK1170"/>
      <c r="GFL1170"/>
      <c r="GFM1170"/>
      <c r="GFN1170"/>
      <c r="GFO1170"/>
      <c r="GFP1170"/>
      <c r="GFQ1170"/>
      <c r="GFR1170"/>
      <c r="GFS1170"/>
      <c r="GFT1170"/>
      <c r="GFU1170"/>
      <c r="GFV1170"/>
      <c r="GFW1170"/>
      <c r="GFX1170"/>
      <c r="GFY1170"/>
      <c r="GFZ1170"/>
      <c r="GGA1170"/>
      <c r="GGB1170"/>
      <c r="GGC1170"/>
      <c r="GGD1170"/>
      <c r="GGE1170"/>
      <c r="GGF1170"/>
      <c r="GGG1170"/>
      <c r="GGH1170"/>
      <c r="GGI1170"/>
      <c r="GGJ1170"/>
      <c r="GGK1170"/>
      <c r="GGL1170"/>
      <c r="GGM1170"/>
      <c r="GGN1170"/>
      <c r="GGO1170"/>
      <c r="GGP1170"/>
      <c r="GGQ1170"/>
      <c r="GGR1170"/>
      <c r="GGS1170"/>
      <c r="GGT1170"/>
      <c r="GGU1170"/>
      <c r="GGV1170"/>
      <c r="GGW1170"/>
      <c r="GGX1170"/>
      <c r="GGY1170"/>
      <c r="GGZ1170"/>
      <c r="GHA1170"/>
      <c r="GHB1170"/>
      <c r="GHC1170"/>
      <c r="GHD1170"/>
      <c r="GHE1170"/>
      <c r="GHF1170"/>
      <c r="GHG1170"/>
      <c r="GHH1170"/>
      <c r="GHI1170"/>
      <c r="GHJ1170"/>
      <c r="GHK1170"/>
      <c r="GHL1170"/>
      <c r="GHM1170"/>
      <c r="GHN1170"/>
      <c r="GHO1170"/>
      <c r="GHP1170"/>
      <c r="GHQ1170"/>
      <c r="GHR1170"/>
      <c r="GHS1170"/>
      <c r="GHT1170"/>
      <c r="GHU1170"/>
      <c r="GHV1170"/>
      <c r="GHW1170"/>
      <c r="GHX1170"/>
      <c r="GHY1170"/>
      <c r="GHZ1170"/>
      <c r="GIA1170"/>
      <c r="GIB1170"/>
      <c r="GIC1170"/>
      <c r="GID1170"/>
      <c r="GIE1170"/>
      <c r="GIF1170"/>
      <c r="GIG1170"/>
      <c r="GIH1170"/>
      <c r="GII1170"/>
      <c r="GIJ1170"/>
      <c r="GIK1170"/>
      <c r="GIL1170"/>
      <c r="GIM1170"/>
      <c r="GIN1170"/>
      <c r="GIO1170"/>
      <c r="GIP1170"/>
      <c r="GIQ1170"/>
      <c r="GIR1170"/>
      <c r="GIS1170"/>
      <c r="GIT1170"/>
      <c r="GIU1170"/>
      <c r="GIV1170"/>
      <c r="GIW1170"/>
      <c r="GIX1170"/>
      <c r="GIY1170"/>
      <c r="GIZ1170"/>
      <c r="GJA1170"/>
      <c r="GJB1170"/>
      <c r="GJC1170"/>
      <c r="GJD1170"/>
      <c r="GJE1170"/>
      <c r="GJF1170"/>
      <c r="GJG1170"/>
      <c r="GJH1170"/>
      <c r="GJI1170"/>
      <c r="GJJ1170"/>
      <c r="GJK1170"/>
      <c r="GJL1170"/>
      <c r="GJM1170"/>
      <c r="GJN1170"/>
      <c r="GJO1170"/>
      <c r="GJP1170"/>
      <c r="GJQ1170"/>
      <c r="GJR1170"/>
      <c r="GJS1170"/>
      <c r="GJT1170"/>
      <c r="GJU1170"/>
      <c r="GJV1170"/>
      <c r="GJW1170"/>
      <c r="GJX1170"/>
      <c r="GJY1170"/>
      <c r="GJZ1170"/>
      <c r="GKA1170"/>
      <c r="GKB1170"/>
      <c r="GKC1170"/>
      <c r="GKD1170"/>
      <c r="GKE1170"/>
      <c r="GKF1170"/>
      <c r="GKG1170"/>
      <c r="GKH1170"/>
      <c r="GKI1170"/>
      <c r="GKJ1170"/>
      <c r="GKK1170"/>
      <c r="GKL1170"/>
      <c r="GKM1170"/>
      <c r="GKN1170"/>
      <c r="GKO1170"/>
      <c r="GKP1170"/>
      <c r="GKQ1170"/>
      <c r="GKR1170"/>
      <c r="GKS1170"/>
      <c r="GKT1170"/>
      <c r="GKU1170"/>
      <c r="GKV1170"/>
      <c r="GKW1170"/>
      <c r="GKX1170"/>
      <c r="GKY1170"/>
      <c r="GKZ1170"/>
      <c r="GLA1170"/>
      <c r="GLB1170"/>
      <c r="GLC1170"/>
      <c r="GLD1170"/>
      <c r="GLE1170"/>
      <c r="GLF1170"/>
      <c r="GLG1170"/>
      <c r="GLH1170"/>
      <c r="GLI1170"/>
      <c r="GLJ1170"/>
      <c r="GLK1170"/>
      <c r="GLL1170"/>
      <c r="GLM1170"/>
      <c r="GLN1170"/>
      <c r="GLO1170"/>
      <c r="GLP1170"/>
      <c r="GLQ1170"/>
      <c r="GLR1170"/>
      <c r="GLS1170"/>
      <c r="GLT1170"/>
      <c r="GLU1170"/>
      <c r="GLV1170"/>
      <c r="GLW1170"/>
      <c r="GLX1170"/>
      <c r="GLY1170"/>
      <c r="GLZ1170"/>
      <c r="GMA1170"/>
      <c r="GMB1170"/>
      <c r="GMC1170"/>
      <c r="GMD1170"/>
      <c r="GME1170"/>
      <c r="GMF1170"/>
      <c r="GMG1170"/>
      <c r="GMH1170"/>
      <c r="GMI1170"/>
      <c r="GMJ1170"/>
      <c r="GMK1170"/>
      <c r="GML1170"/>
      <c r="GMM1170"/>
      <c r="GMN1170"/>
      <c r="GMO1170"/>
      <c r="GMP1170"/>
      <c r="GMQ1170"/>
      <c r="GMR1170"/>
      <c r="GMS1170"/>
      <c r="GMT1170"/>
      <c r="GMU1170"/>
      <c r="GMV1170"/>
      <c r="GMW1170"/>
      <c r="GMX1170"/>
      <c r="GMY1170"/>
      <c r="GMZ1170"/>
      <c r="GNA1170"/>
      <c r="GNB1170"/>
      <c r="GNC1170"/>
      <c r="GND1170"/>
      <c r="GNE1170"/>
      <c r="GNF1170"/>
      <c r="GNG1170"/>
      <c r="GNH1170"/>
      <c r="GNI1170"/>
      <c r="GNJ1170"/>
      <c r="GNK1170"/>
      <c r="GNL1170"/>
      <c r="GNM1170"/>
      <c r="GNN1170"/>
      <c r="GNO1170"/>
      <c r="GNP1170"/>
      <c r="GNQ1170"/>
      <c r="GNR1170"/>
      <c r="GNS1170"/>
      <c r="GNT1170"/>
      <c r="GNU1170"/>
      <c r="GNV1170"/>
      <c r="GNW1170"/>
      <c r="GNX1170"/>
      <c r="GNY1170"/>
      <c r="GNZ1170"/>
      <c r="GOA1170"/>
      <c r="GOB1170"/>
      <c r="GOC1170"/>
      <c r="GOD1170"/>
      <c r="GOE1170"/>
      <c r="GOF1170"/>
      <c r="GOG1170"/>
      <c r="GOH1170"/>
      <c r="GOI1170"/>
      <c r="GOJ1170"/>
      <c r="GOK1170"/>
      <c r="GOL1170"/>
      <c r="GOM1170"/>
      <c r="GON1170"/>
      <c r="GOO1170"/>
      <c r="GOP1170"/>
      <c r="GOQ1170"/>
      <c r="GOR1170"/>
      <c r="GOS1170"/>
      <c r="GOT1170"/>
      <c r="GOU1170"/>
      <c r="GOV1170"/>
      <c r="GOW1170"/>
      <c r="GOX1170"/>
      <c r="GOY1170"/>
      <c r="GOZ1170"/>
      <c r="GPA1170"/>
      <c r="GPB1170"/>
      <c r="GPC1170"/>
      <c r="GPD1170"/>
      <c r="GPE1170"/>
      <c r="GPF1170"/>
      <c r="GPG1170"/>
      <c r="GPH1170"/>
      <c r="GPI1170"/>
      <c r="GPJ1170"/>
      <c r="GPK1170"/>
      <c r="GPL1170"/>
      <c r="GPM1170"/>
      <c r="GPN1170"/>
      <c r="GPO1170"/>
      <c r="GPP1170"/>
      <c r="GPQ1170"/>
      <c r="GPR1170"/>
      <c r="GPS1170"/>
      <c r="GPT1170"/>
      <c r="GPU1170"/>
      <c r="GPV1170"/>
      <c r="GPW1170"/>
      <c r="GPX1170"/>
      <c r="GPY1170"/>
      <c r="GPZ1170"/>
      <c r="GQA1170"/>
      <c r="GQB1170"/>
      <c r="GQC1170"/>
      <c r="GQD1170"/>
      <c r="GQE1170"/>
      <c r="GQF1170"/>
      <c r="GQG1170"/>
      <c r="GQH1170"/>
      <c r="GQI1170"/>
      <c r="GQJ1170"/>
      <c r="GQK1170"/>
      <c r="GQL1170"/>
      <c r="GQM1170"/>
      <c r="GQN1170"/>
      <c r="GQO1170"/>
      <c r="GQP1170"/>
      <c r="GQQ1170"/>
      <c r="GQR1170"/>
      <c r="GQS1170"/>
      <c r="GQT1170"/>
      <c r="GQU1170"/>
      <c r="GQV1170"/>
      <c r="GQW1170"/>
      <c r="GQX1170"/>
      <c r="GQY1170"/>
      <c r="GQZ1170"/>
      <c r="GRA1170"/>
      <c r="GRB1170"/>
      <c r="GRC1170"/>
      <c r="GRD1170"/>
      <c r="GRE1170"/>
      <c r="GRF1170"/>
      <c r="GRG1170"/>
      <c r="GRH1170"/>
      <c r="GRI1170"/>
      <c r="GRJ1170"/>
      <c r="GRK1170"/>
      <c r="GRL1170"/>
      <c r="GRM1170"/>
      <c r="GRN1170"/>
      <c r="GRO1170"/>
      <c r="GRP1170"/>
      <c r="GRQ1170"/>
      <c r="GRR1170"/>
      <c r="GRS1170"/>
      <c r="GRT1170"/>
      <c r="GRU1170"/>
      <c r="GRV1170"/>
      <c r="GRW1170"/>
      <c r="GRX1170"/>
      <c r="GRY1170"/>
      <c r="GRZ1170"/>
      <c r="GSA1170"/>
      <c r="GSB1170"/>
      <c r="GSC1170"/>
      <c r="GSD1170"/>
      <c r="GSE1170"/>
      <c r="GSF1170"/>
      <c r="GSG1170"/>
      <c r="GSH1170"/>
      <c r="GSI1170"/>
      <c r="GSJ1170"/>
      <c r="GSK1170"/>
      <c r="GSL1170"/>
      <c r="GSM1170"/>
      <c r="GSN1170"/>
      <c r="GSO1170"/>
      <c r="GSP1170"/>
      <c r="GSQ1170"/>
      <c r="GSR1170"/>
      <c r="GSS1170"/>
      <c r="GST1170"/>
      <c r="GSU1170"/>
      <c r="GSV1170"/>
      <c r="GSW1170"/>
      <c r="GSX1170"/>
      <c r="GSY1170"/>
      <c r="GSZ1170"/>
      <c r="GTA1170"/>
      <c r="GTB1170"/>
      <c r="GTC1170"/>
      <c r="GTD1170"/>
      <c r="GTE1170"/>
      <c r="GTF1170"/>
      <c r="GTG1170"/>
      <c r="GTH1170"/>
      <c r="GTI1170"/>
      <c r="GTJ1170"/>
      <c r="GTK1170"/>
      <c r="GTL1170"/>
      <c r="GTM1170"/>
      <c r="GTN1170"/>
      <c r="GTO1170"/>
      <c r="GTP1170"/>
      <c r="GTQ1170"/>
      <c r="GTR1170"/>
      <c r="GTS1170"/>
      <c r="GTT1170"/>
      <c r="GTU1170"/>
      <c r="GTV1170"/>
      <c r="GTW1170"/>
      <c r="GTX1170"/>
      <c r="GTY1170"/>
      <c r="GTZ1170"/>
      <c r="GUA1170"/>
      <c r="GUB1170"/>
      <c r="GUC1170"/>
      <c r="GUD1170"/>
      <c r="GUE1170"/>
      <c r="GUF1170"/>
      <c r="GUG1170"/>
      <c r="GUH1170"/>
      <c r="GUI1170"/>
      <c r="GUJ1170"/>
      <c r="GUK1170"/>
      <c r="GUL1170"/>
      <c r="GUM1170"/>
      <c r="GUN1170"/>
      <c r="GUO1170"/>
      <c r="GUP1170"/>
      <c r="GUQ1170"/>
      <c r="GUR1170"/>
      <c r="GUS1170"/>
      <c r="GUT1170"/>
      <c r="GUU1170"/>
      <c r="GUV1170"/>
      <c r="GUW1170"/>
      <c r="GUX1170"/>
      <c r="GUY1170"/>
      <c r="GUZ1170"/>
      <c r="GVA1170"/>
      <c r="GVB1170"/>
      <c r="GVC1170"/>
      <c r="GVD1170"/>
      <c r="GVE1170"/>
      <c r="GVF1170"/>
      <c r="GVG1170"/>
      <c r="GVH1170"/>
      <c r="GVI1170"/>
      <c r="GVJ1170"/>
      <c r="GVK1170"/>
      <c r="GVL1170"/>
      <c r="GVM1170"/>
      <c r="GVN1170"/>
      <c r="GVO1170"/>
      <c r="GVP1170"/>
      <c r="GVQ1170"/>
      <c r="GVR1170"/>
      <c r="GVS1170"/>
      <c r="GVT1170"/>
      <c r="GVU1170"/>
      <c r="GVV1170"/>
      <c r="GVW1170"/>
      <c r="GVX1170"/>
      <c r="GVY1170"/>
      <c r="GVZ1170"/>
      <c r="GWA1170"/>
      <c r="GWB1170"/>
      <c r="GWC1170"/>
      <c r="GWD1170"/>
      <c r="GWE1170"/>
      <c r="GWF1170"/>
      <c r="GWG1170"/>
      <c r="GWH1170"/>
      <c r="GWI1170"/>
      <c r="GWJ1170"/>
      <c r="GWK1170"/>
      <c r="GWL1170"/>
      <c r="GWM1170"/>
      <c r="GWN1170"/>
      <c r="GWO1170"/>
      <c r="GWP1170"/>
      <c r="GWQ1170"/>
      <c r="GWR1170"/>
      <c r="GWS1170"/>
      <c r="GWT1170"/>
      <c r="GWU1170"/>
      <c r="GWV1170"/>
      <c r="GWW1170"/>
      <c r="GWX1170"/>
      <c r="GWY1170"/>
      <c r="GWZ1170"/>
      <c r="GXA1170"/>
      <c r="GXB1170"/>
      <c r="GXC1170"/>
      <c r="GXD1170"/>
      <c r="GXE1170"/>
      <c r="GXF1170"/>
      <c r="GXG1170"/>
      <c r="GXH1170"/>
      <c r="GXI1170"/>
      <c r="GXJ1170"/>
      <c r="GXK1170"/>
      <c r="GXL1170"/>
      <c r="GXM1170"/>
      <c r="GXN1170"/>
      <c r="GXO1170"/>
      <c r="GXP1170"/>
      <c r="GXQ1170"/>
      <c r="GXR1170"/>
      <c r="GXS1170"/>
      <c r="GXT1170"/>
      <c r="GXU1170"/>
      <c r="GXV1170"/>
      <c r="GXW1170"/>
      <c r="GXX1170"/>
      <c r="GXY1170"/>
      <c r="GXZ1170"/>
      <c r="GYA1170"/>
      <c r="GYB1170"/>
      <c r="GYC1170"/>
      <c r="GYD1170"/>
      <c r="GYE1170"/>
      <c r="GYF1170"/>
      <c r="GYG1170"/>
      <c r="GYH1170"/>
      <c r="GYI1170"/>
      <c r="GYJ1170"/>
      <c r="GYK1170"/>
      <c r="GYL1170"/>
      <c r="GYM1170"/>
      <c r="GYN1170"/>
      <c r="GYO1170"/>
      <c r="GYP1170"/>
      <c r="GYQ1170"/>
      <c r="GYR1170"/>
      <c r="GYS1170"/>
      <c r="GYT1170"/>
      <c r="GYU1170"/>
      <c r="GYV1170"/>
      <c r="GYW1170"/>
      <c r="GYX1170"/>
      <c r="GYY1170"/>
      <c r="GYZ1170"/>
      <c r="GZA1170"/>
      <c r="GZB1170"/>
      <c r="GZC1170"/>
      <c r="GZD1170"/>
      <c r="GZE1170"/>
      <c r="GZF1170"/>
      <c r="GZG1170"/>
      <c r="GZH1170"/>
      <c r="GZI1170"/>
      <c r="GZJ1170"/>
      <c r="GZK1170"/>
      <c r="GZL1170"/>
      <c r="GZM1170"/>
      <c r="GZN1170"/>
      <c r="GZO1170"/>
      <c r="GZP1170"/>
      <c r="GZQ1170"/>
      <c r="GZR1170"/>
      <c r="GZS1170"/>
      <c r="GZT1170"/>
      <c r="GZU1170"/>
      <c r="GZV1170"/>
      <c r="GZW1170"/>
      <c r="GZX1170"/>
      <c r="GZY1170"/>
      <c r="GZZ1170"/>
      <c r="HAA1170"/>
      <c r="HAB1170"/>
      <c r="HAC1170"/>
      <c r="HAD1170"/>
      <c r="HAE1170"/>
      <c r="HAF1170"/>
      <c r="HAG1170"/>
      <c r="HAH1170"/>
      <c r="HAI1170"/>
      <c r="HAJ1170"/>
      <c r="HAK1170"/>
      <c r="HAL1170"/>
      <c r="HAM1170"/>
      <c r="HAN1170"/>
      <c r="HAO1170"/>
      <c r="HAP1170"/>
      <c r="HAQ1170"/>
      <c r="HAR1170"/>
      <c r="HAS1170"/>
      <c r="HAT1170"/>
      <c r="HAU1170"/>
      <c r="HAV1170"/>
      <c r="HAW1170"/>
      <c r="HAX1170"/>
      <c r="HAY1170"/>
      <c r="HAZ1170"/>
      <c r="HBA1170"/>
      <c r="HBB1170"/>
      <c r="HBC1170"/>
      <c r="HBD1170"/>
      <c r="HBE1170"/>
      <c r="HBF1170"/>
      <c r="HBG1170"/>
      <c r="HBH1170"/>
      <c r="HBI1170"/>
      <c r="HBJ1170"/>
      <c r="HBK1170"/>
      <c r="HBL1170"/>
      <c r="HBM1170"/>
      <c r="HBN1170"/>
      <c r="HBO1170"/>
      <c r="HBP1170"/>
      <c r="HBQ1170"/>
      <c r="HBR1170"/>
      <c r="HBS1170"/>
      <c r="HBT1170"/>
      <c r="HBU1170"/>
      <c r="HBV1170"/>
      <c r="HBW1170"/>
      <c r="HBX1170"/>
      <c r="HBY1170"/>
      <c r="HBZ1170"/>
      <c r="HCA1170"/>
      <c r="HCB1170"/>
      <c r="HCC1170"/>
      <c r="HCD1170"/>
      <c r="HCE1170"/>
      <c r="HCF1170"/>
      <c r="HCG1170"/>
      <c r="HCH1170"/>
      <c r="HCI1170"/>
      <c r="HCJ1170"/>
      <c r="HCK1170"/>
      <c r="HCL1170"/>
      <c r="HCM1170"/>
      <c r="HCN1170"/>
      <c r="HCO1170"/>
      <c r="HCP1170"/>
      <c r="HCQ1170"/>
      <c r="HCR1170"/>
      <c r="HCS1170"/>
      <c r="HCT1170"/>
      <c r="HCU1170"/>
      <c r="HCV1170"/>
      <c r="HCW1170"/>
      <c r="HCX1170"/>
      <c r="HCY1170"/>
      <c r="HCZ1170"/>
      <c r="HDA1170"/>
      <c r="HDB1170"/>
      <c r="HDC1170"/>
      <c r="HDD1170"/>
      <c r="HDE1170"/>
      <c r="HDF1170"/>
      <c r="HDG1170"/>
      <c r="HDH1170"/>
      <c r="HDI1170"/>
      <c r="HDJ1170"/>
      <c r="HDK1170"/>
      <c r="HDL1170"/>
      <c r="HDM1170"/>
      <c r="HDN1170"/>
      <c r="HDO1170"/>
      <c r="HDP1170"/>
      <c r="HDQ1170"/>
      <c r="HDR1170"/>
      <c r="HDS1170"/>
      <c r="HDT1170"/>
      <c r="HDU1170"/>
      <c r="HDV1170"/>
      <c r="HDW1170"/>
      <c r="HDX1170"/>
      <c r="HDY1170"/>
      <c r="HDZ1170"/>
      <c r="HEA1170"/>
      <c r="HEB1170"/>
      <c r="HEC1170"/>
      <c r="HED1170"/>
      <c r="HEE1170"/>
      <c r="HEF1170"/>
      <c r="HEG1170"/>
      <c r="HEH1170"/>
      <c r="HEI1170"/>
      <c r="HEJ1170"/>
      <c r="HEK1170"/>
      <c r="HEL1170"/>
      <c r="HEM1170"/>
      <c r="HEN1170"/>
      <c r="HEO1170"/>
      <c r="HEP1170"/>
      <c r="HEQ1170"/>
      <c r="HER1170"/>
      <c r="HES1170"/>
      <c r="HET1170"/>
      <c r="HEU1170"/>
      <c r="HEV1170"/>
      <c r="HEW1170"/>
      <c r="HEX1170"/>
      <c r="HEY1170"/>
      <c r="HEZ1170"/>
      <c r="HFA1170"/>
      <c r="HFB1170"/>
      <c r="HFC1170"/>
      <c r="HFD1170"/>
      <c r="HFE1170"/>
      <c r="HFF1170"/>
      <c r="HFG1170"/>
      <c r="HFH1170"/>
      <c r="HFI1170"/>
      <c r="HFJ1170"/>
      <c r="HFK1170"/>
      <c r="HFL1170"/>
      <c r="HFM1170"/>
      <c r="HFN1170"/>
      <c r="HFO1170"/>
      <c r="HFP1170"/>
      <c r="HFQ1170"/>
      <c r="HFR1170"/>
      <c r="HFS1170"/>
      <c r="HFT1170"/>
      <c r="HFU1170"/>
      <c r="HFV1170"/>
      <c r="HFW1170"/>
      <c r="HFX1170"/>
      <c r="HFY1170"/>
      <c r="HFZ1170"/>
      <c r="HGA1170"/>
      <c r="HGB1170"/>
      <c r="HGC1170"/>
      <c r="HGD1170"/>
      <c r="HGE1170"/>
      <c r="HGF1170"/>
      <c r="HGG1170"/>
      <c r="HGH1170"/>
      <c r="HGI1170"/>
      <c r="HGJ1170"/>
      <c r="HGK1170"/>
      <c r="HGL1170"/>
      <c r="HGM1170"/>
      <c r="HGN1170"/>
      <c r="HGO1170"/>
      <c r="HGP1170"/>
      <c r="HGQ1170"/>
      <c r="HGR1170"/>
      <c r="HGS1170"/>
      <c r="HGT1170"/>
      <c r="HGU1170"/>
      <c r="HGV1170"/>
      <c r="HGW1170"/>
      <c r="HGX1170"/>
      <c r="HGY1170"/>
      <c r="HGZ1170"/>
      <c r="HHA1170"/>
      <c r="HHB1170"/>
      <c r="HHC1170"/>
      <c r="HHD1170"/>
      <c r="HHE1170"/>
      <c r="HHF1170"/>
      <c r="HHG1170"/>
      <c r="HHH1170"/>
      <c r="HHI1170"/>
      <c r="HHJ1170"/>
      <c r="HHK1170"/>
      <c r="HHL1170"/>
      <c r="HHM1170"/>
      <c r="HHN1170"/>
      <c r="HHO1170"/>
      <c r="HHP1170"/>
      <c r="HHQ1170"/>
      <c r="HHR1170"/>
      <c r="HHS1170"/>
      <c r="HHT1170"/>
      <c r="HHU1170"/>
      <c r="HHV1170"/>
      <c r="HHW1170"/>
      <c r="HHX1170"/>
      <c r="HHY1170"/>
      <c r="HHZ1170"/>
      <c r="HIA1170"/>
      <c r="HIB1170"/>
      <c r="HIC1170"/>
      <c r="HID1170"/>
      <c r="HIE1170"/>
      <c r="HIF1170"/>
      <c r="HIG1170"/>
      <c r="HIH1170"/>
      <c r="HII1170"/>
      <c r="HIJ1170"/>
      <c r="HIK1170"/>
      <c r="HIL1170"/>
      <c r="HIM1170"/>
      <c r="HIN1170"/>
      <c r="HIO1170"/>
      <c r="HIP1170"/>
      <c r="HIQ1170"/>
      <c r="HIR1170"/>
      <c r="HIS1170"/>
      <c r="HIT1170"/>
      <c r="HIU1170"/>
      <c r="HIV1170"/>
      <c r="HIW1170"/>
      <c r="HIX1170"/>
      <c r="HIY1170"/>
      <c r="HIZ1170"/>
      <c r="HJA1170"/>
      <c r="HJB1170"/>
      <c r="HJC1170"/>
      <c r="HJD1170"/>
      <c r="HJE1170"/>
      <c r="HJF1170"/>
      <c r="HJG1170"/>
      <c r="HJH1170"/>
      <c r="HJI1170"/>
      <c r="HJJ1170"/>
      <c r="HJK1170"/>
      <c r="HJL1170"/>
      <c r="HJM1170"/>
      <c r="HJN1170"/>
      <c r="HJO1170"/>
      <c r="HJP1170"/>
      <c r="HJQ1170"/>
      <c r="HJR1170"/>
      <c r="HJS1170"/>
      <c r="HJT1170"/>
      <c r="HJU1170"/>
      <c r="HJV1170"/>
      <c r="HJW1170"/>
      <c r="HJX1170"/>
      <c r="HJY1170"/>
      <c r="HJZ1170"/>
      <c r="HKA1170"/>
      <c r="HKB1170"/>
      <c r="HKC1170"/>
      <c r="HKD1170"/>
      <c r="HKE1170"/>
      <c r="HKF1170"/>
      <c r="HKG1170"/>
      <c r="HKH1170"/>
      <c r="HKI1170"/>
      <c r="HKJ1170"/>
      <c r="HKK1170"/>
      <c r="HKL1170"/>
      <c r="HKM1170"/>
      <c r="HKN1170"/>
      <c r="HKO1170"/>
      <c r="HKP1170"/>
      <c r="HKQ1170"/>
      <c r="HKR1170"/>
      <c r="HKS1170"/>
      <c r="HKT1170"/>
      <c r="HKU1170"/>
      <c r="HKV1170"/>
      <c r="HKW1170"/>
      <c r="HKX1170"/>
      <c r="HKY1170"/>
      <c r="HKZ1170"/>
      <c r="HLA1170"/>
      <c r="HLB1170"/>
      <c r="HLC1170"/>
      <c r="HLD1170"/>
      <c r="HLE1170"/>
      <c r="HLF1170"/>
      <c r="HLG1170"/>
      <c r="HLH1170"/>
      <c r="HLI1170"/>
      <c r="HLJ1170"/>
      <c r="HLK1170"/>
      <c r="HLL1170"/>
      <c r="HLM1170"/>
      <c r="HLN1170"/>
      <c r="HLO1170"/>
      <c r="HLP1170"/>
      <c r="HLQ1170"/>
      <c r="HLR1170"/>
      <c r="HLS1170"/>
      <c r="HLT1170"/>
      <c r="HLU1170"/>
      <c r="HLV1170"/>
      <c r="HLW1170"/>
      <c r="HLX1170"/>
      <c r="HLY1170"/>
      <c r="HLZ1170"/>
      <c r="HMA1170"/>
      <c r="HMB1170"/>
      <c r="HMC1170"/>
      <c r="HMD1170"/>
      <c r="HME1170"/>
      <c r="HMF1170"/>
      <c r="HMG1170"/>
      <c r="HMH1170"/>
      <c r="HMI1170"/>
      <c r="HMJ1170"/>
      <c r="HMK1170"/>
      <c r="HML1170"/>
      <c r="HMM1170"/>
      <c r="HMN1170"/>
      <c r="HMO1170"/>
      <c r="HMP1170"/>
      <c r="HMQ1170"/>
      <c r="HMR1170"/>
      <c r="HMS1170"/>
      <c r="HMT1170"/>
      <c r="HMU1170"/>
      <c r="HMV1170"/>
      <c r="HMW1170"/>
      <c r="HMX1170"/>
      <c r="HMY1170"/>
      <c r="HMZ1170"/>
      <c r="HNA1170"/>
      <c r="HNB1170"/>
      <c r="HNC1170"/>
      <c r="HND1170"/>
      <c r="HNE1170"/>
      <c r="HNF1170"/>
      <c r="HNG1170"/>
      <c r="HNH1170"/>
      <c r="HNI1170"/>
      <c r="HNJ1170"/>
      <c r="HNK1170"/>
      <c r="HNL1170"/>
      <c r="HNM1170"/>
      <c r="HNN1170"/>
      <c r="HNO1170"/>
      <c r="HNP1170"/>
      <c r="HNQ1170"/>
      <c r="HNR1170"/>
      <c r="HNS1170"/>
      <c r="HNT1170"/>
      <c r="HNU1170"/>
      <c r="HNV1170"/>
      <c r="HNW1170"/>
      <c r="HNX1170"/>
      <c r="HNY1170"/>
      <c r="HNZ1170"/>
      <c r="HOA1170"/>
      <c r="HOB1170"/>
      <c r="HOC1170"/>
      <c r="HOD1170"/>
      <c r="HOE1170"/>
      <c r="HOF1170"/>
      <c r="HOG1170"/>
      <c r="HOH1170"/>
      <c r="HOI1170"/>
      <c r="HOJ1170"/>
      <c r="HOK1170"/>
      <c r="HOL1170"/>
      <c r="HOM1170"/>
      <c r="HON1170"/>
      <c r="HOO1170"/>
      <c r="HOP1170"/>
      <c r="HOQ1170"/>
      <c r="HOR1170"/>
      <c r="HOS1170"/>
      <c r="HOT1170"/>
      <c r="HOU1170"/>
      <c r="HOV1170"/>
      <c r="HOW1170"/>
      <c r="HOX1170"/>
      <c r="HOY1170"/>
      <c r="HOZ1170"/>
      <c r="HPA1170"/>
      <c r="HPB1170"/>
      <c r="HPC1170"/>
      <c r="HPD1170"/>
      <c r="HPE1170"/>
      <c r="HPF1170"/>
      <c r="HPG1170"/>
      <c r="HPH1170"/>
      <c r="HPI1170"/>
      <c r="HPJ1170"/>
      <c r="HPK1170"/>
      <c r="HPL1170"/>
      <c r="HPM1170"/>
      <c r="HPN1170"/>
      <c r="HPO1170"/>
      <c r="HPP1170"/>
      <c r="HPQ1170"/>
      <c r="HPR1170"/>
      <c r="HPS1170"/>
      <c r="HPT1170"/>
      <c r="HPU1170"/>
      <c r="HPV1170"/>
      <c r="HPW1170"/>
      <c r="HPX1170"/>
      <c r="HPY1170"/>
      <c r="HPZ1170"/>
      <c r="HQA1170"/>
      <c r="HQB1170"/>
      <c r="HQC1170"/>
      <c r="HQD1170"/>
      <c r="HQE1170"/>
      <c r="HQF1170"/>
      <c r="HQG1170"/>
      <c r="HQH1170"/>
      <c r="HQI1170"/>
      <c r="HQJ1170"/>
      <c r="HQK1170"/>
      <c r="HQL1170"/>
      <c r="HQM1170"/>
      <c r="HQN1170"/>
      <c r="HQO1170"/>
      <c r="HQP1170"/>
      <c r="HQQ1170"/>
      <c r="HQR1170"/>
      <c r="HQS1170"/>
      <c r="HQT1170"/>
      <c r="HQU1170"/>
      <c r="HQV1170"/>
      <c r="HQW1170"/>
      <c r="HQX1170"/>
      <c r="HQY1170"/>
      <c r="HQZ1170"/>
      <c r="HRA1170"/>
      <c r="HRB1170"/>
      <c r="HRC1170"/>
      <c r="HRD1170"/>
      <c r="HRE1170"/>
      <c r="HRF1170"/>
      <c r="HRG1170"/>
      <c r="HRH1170"/>
      <c r="HRI1170"/>
      <c r="HRJ1170"/>
      <c r="HRK1170"/>
      <c r="HRL1170"/>
      <c r="HRM1170"/>
      <c r="HRN1170"/>
      <c r="HRO1170"/>
      <c r="HRP1170"/>
      <c r="HRQ1170"/>
      <c r="HRR1170"/>
      <c r="HRS1170"/>
      <c r="HRT1170"/>
      <c r="HRU1170"/>
      <c r="HRV1170"/>
      <c r="HRW1170"/>
      <c r="HRX1170"/>
      <c r="HRY1170"/>
      <c r="HRZ1170"/>
      <c r="HSA1170"/>
      <c r="HSB1170"/>
      <c r="HSC1170"/>
      <c r="HSD1170"/>
      <c r="HSE1170"/>
      <c r="HSF1170"/>
      <c r="HSG1170"/>
      <c r="HSH1170"/>
      <c r="HSI1170"/>
      <c r="HSJ1170"/>
      <c r="HSK1170"/>
      <c r="HSL1170"/>
      <c r="HSM1170"/>
      <c r="HSN1170"/>
      <c r="HSO1170"/>
      <c r="HSP1170"/>
      <c r="HSQ1170"/>
      <c r="HSR1170"/>
      <c r="HSS1170"/>
      <c r="HST1170"/>
      <c r="HSU1170"/>
      <c r="HSV1170"/>
      <c r="HSW1170"/>
      <c r="HSX1170"/>
      <c r="HSY1170"/>
      <c r="HSZ1170"/>
      <c r="HTA1170"/>
      <c r="HTB1170"/>
      <c r="HTC1170"/>
      <c r="HTD1170"/>
      <c r="HTE1170"/>
      <c r="HTF1170"/>
      <c r="HTG1170"/>
      <c r="HTH1170"/>
      <c r="HTI1170"/>
      <c r="HTJ1170"/>
      <c r="HTK1170"/>
      <c r="HTL1170"/>
      <c r="HTM1170"/>
      <c r="HTN1170"/>
      <c r="HTO1170"/>
      <c r="HTP1170"/>
      <c r="HTQ1170"/>
      <c r="HTR1170"/>
      <c r="HTS1170"/>
      <c r="HTT1170"/>
      <c r="HTU1170"/>
      <c r="HTV1170"/>
      <c r="HTW1170"/>
      <c r="HTX1170"/>
      <c r="HTY1170"/>
      <c r="HTZ1170"/>
      <c r="HUA1170"/>
      <c r="HUB1170"/>
      <c r="HUC1170"/>
      <c r="HUD1170"/>
      <c r="HUE1170"/>
      <c r="HUF1170"/>
      <c r="HUG1170"/>
      <c r="HUH1170"/>
      <c r="HUI1170"/>
      <c r="HUJ1170"/>
      <c r="HUK1170"/>
      <c r="HUL1170"/>
      <c r="HUM1170"/>
      <c r="HUN1170"/>
      <c r="HUO1170"/>
      <c r="HUP1170"/>
      <c r="HUQ1170"/>
      <c r="HUR1170"/>
      <c r="HUS1170"/>
      <c r="HUT1170"/>
      <c r="HUU1170"/>
      <c r="HUV1170"/>
      <c r="HUW1170"/>
      <c r="HUX1170"/>
      <c r="HUY1170"/>
      <c r="HUZ1170"/>
      <c r="HVA1170"/>
      <c r="HVB1170"/>
      <c r="HVC1170"/>
      <c r="HVD1170"/>
      <c r="HVE1170"/>
      <c r="HVF1170"/>
      <c r="HVG1170"/>
      <c r="HVH1170"/>
      <c r="HVI1170"/>
      <c r="HVJ1170"/>
      <c r="HVK1170"/>
      <c r="HVL1170"/>
      <c r="HVM1170"/>
      <c r="HVN1170"/>
      <c r="HVO1170"/>
      <c r="HVP1170"/>
      <c r="HVQ1170"/>
      <c r="HVR1170"/>
      <c r="HVS1170"/>
      <c r="HVT1170"/>
      <c r="HVU1170"/>
      <c r="HVV1170"/>
      <c r="HVW1170"/>
      <c r="HVX1170"/>
      <c r="HVY1170"/>
      <c r="HVZ1170"/>
      <c r="HWA1170"/>
      <c r="HWB1170"/>
      <c r="HWC1170"/>
      <c r="HWD1170"/>
      <c r="HWE1170"/>
      <c r="HWF1170"/>
      <c r="HWG1170"/>
      <c r="HWH1170"/>
      <c r="HWI1170"/>
      <c r="HWJ1170"/>
      <c r="HWK1170"/>
      <c r="HWL1170"/>
      <c r="HWM1170"/>
      <c r="HWN1170"/>
      <c r="HWO1170"/>
      <c r="HWP1170"/>
      <c r="HWQ1170"/>
      <c r="HWR1170"/>
      <c r="HWS1170"/>
      <c r="HWT1170"/>
      <c r="HWU1170"/>
      <c r="HWV1170"/>
      <c r="HWW1170"/>
      <c r="HWX1170"/>
      <c r="HWY1170"/>
      <c r="HWZ1170"/>
      <c r="HXA1170"/>
      <c r="HXB1170"/>
      <c r="HXC1170"/>
      <c r="HXD1170"/>
      <c r="HXE1170"/>
      <c r="HXF1170"/>
      <c r="HXG1170"/>
      <c r="HXH1170"/>
      <c r="HXI1170"/>
      <c r="HXJ1170"/>
      <c r="HXK1170"/>
      <c r="HXL1170"/>
      <c r="HXM1170"/>
      <c r="HXN1170"/>
      <c r="HXO1170"/>
      <c r="HXP1170"/>
      <c r="HXQ1170"/>
      <c r="HXR1170"/>
      <c r="HXS1170"/>
      <c r="HXT1170"/>
      <c r="HXU1170"/>
      <c r="HXV1170"/>
      <c r="HXW1170"/>
      <c r="HXX1170"/>
      <c r="HXY1170"/>
      <c r="HXZ1170"/>
      <c r="HYA1170"/>
      <c r="HYB1170"/>
      <c r="HYC1170"/>
      <c r="HYD1170"/>
      <c r="HYE1170"/>
      <c r="HYF1170"/>
      <c r="HYG1170"/>
      <c r="HYH1170"/>
      <c r="HYI1170"/>
      <c r="HYJ1170"/>
      <c r="HYK1170"/>
      <c r="HYL1170"/>
      <c r="HYM1170"/>
      <c r="HYN1170"/>
      <c r="HYO1170"/>
      <c r="HYP1170"/>
      <c r="HYQ1170"/>
      <c r="HYR1170"/>
      <c r="HYS1170"/>
      <c r="HYT1170"/>
      <c r="HYU1170"/>
      <c r="HYV1170"/>
      <c r="HYW1170"/>
      <c r="HYX1170"/>
      <c r="HYY1170"/>
      <c r="HYZ1170"/>
      <c r="HZA1170"/>
      <c r="HZB1170"/>
      <c r="HZC1170"/>
      <c r="HZD1170"/>
      <c r="HZE1170"/>
      <c r="HZF1170"/>
      <c r="HZG1170"/>
      <c r="HZH1170"/>
      <c r="HZI1170"/>
      <c r="HZJ1170"/>
      <c r="HZK1170"/>
      <c r="HZL1170"/>
      <c r="HZM1170"/>
      <c r="HZN1170"/>
      <c r="HZO1170"/>
      <c r="HZP1170"/>
      <c r="HZQ1170"/>
      <c r="HZR1170"/>
      <c r="HZS1170"/>
      <c r="HZT1170"/>
      <c r="HZU1170"/>
      <c r="HZV1170"/>
      <c r="HZW1170"/>
      <c r="HZX1170"/>
      <c r="HZY1170"/>
      <c r="HZZ1170"/>
      <c r="IAA1170"/>
      <c r="IAB1170"/>
      <c r="IAC1170"/>
      <c r="IAD1170"/>
      <c r="IAE1170"/>
      <c r="IAF1170"/>
      <c r="IAG1170"/>
      <c r="IAH1170"/>
      <c r="IAI1170"/>
      <c r="IAJ1170"/>
      <c r="IAK1170"/>
      <c r="IAL1170"/>
      <c r="IAM1170"/>
      <c r="IAN1170"/>
      <c r="IAO1170"/>
      <c r="IAP1170"/>
      <c r="IAQ1170"/>
      <c r="IAR1170"/>
      <c r="IAS1170"/>
      <c r="IAT1170"/>
      <c r="IAU1170"/>
      <c r="IAV1170"/>
      <c r="IAW1170"/>
      <c r="IAX1170"/>
      <c r="IAY1170"/>
      <c r="IAZ1170"/>
      <c r="IBA1170"/>
      <c r="IBB1170"/>
      <c r="IBC1170"/>
      <c r="IBD1170"/>
      <c r="IBE1170"/>
      <c r="IBF1170"/>
      <c r="IBG1170"/>
      <c r="IBH1170"/>
      <c r="IBI1170"/>
      <c r="IBJ1170"/>
      <c r="IBK1170"/>
      <c r="IBL1170"/>
      <c r="IBM1170"/>
      <c r="IBN1170"/>
      <c r="IBO1170"/>
      <c r="IBP1170"/>
      <c r="IBQ1170"/>
      <c r="IBR1170"/>
      <c r="IBS1170"/>
      <c r="IBT1170"/>
      <c r="IBU1170"/>
      <c r="IBV1170"/>
      <c r="IBW1170"/>
      <c r="IBX1170"/>
      <c r="IBY1170"/>
      <c r="IBZ1170"/>
      <c r="ICA1170"/>
      <c r="ICB1170"/>
      <c r="ICC1170"/>
      <c r="ICD1170"/>
      <c r="ICE1170"/>
      <c r="ICF1170"/>
      <c r="ICG1170"/>
      <c r="ICH1170"/>
      <c r="ICI1170"/>
      <c r="ICJ1170"/>
      <c r="ICK1170"/>
      <c r="ICL1170"/>
      <c r="ICM1170"/>
      <c r="ICN1170"/>
      <c r="ICO1170"/>
      <c r="ICP1170"/>
      <c r="ICQ1170"/>
      <c r="ICR1170"/>
      <c r="ICS1170"/>
      <c r="ICT1170"/>
      <c r="ICU1170"/>
      <c r="ICV1170"/>
      <c r="ICW1170"/>
      <c r="ICX1170"/>
      <c r="ICY1170"/>
      <c r="ICZ1170"/>
      <c r="IDA1170"/>
      <c r="IDB1170"/>
      <c r="IDC1170"/>
      <c r="IDD1170"/>
      <c r="IDE1170"/>
      <c r="IDF1170"/>
      <c r="IDG1170"/>
      <c r="IDH1170"/>
      <c r="IDI1170"/>
      <c r="IDJ1170"/>
      <c r="IDK1170"/>
      <c r="IDL1170"/>
      <c r="IDM1170"/>
      <c r="IDN1170"/>
      <c r="IDO1170"/>
      <c r="IDP1170"/>
      <c r="IDQ1170"/>
      <c r="IDR1170"/>
      <c r="IDS1170"/>
      <c r="IDT1170"/>
      <c r="IDU1170"/>
      <c r="IDV1170"/>
      <c r="IDW1170"/>
      <c r="IDX1170"/>
      <c r="IDY1170"/>
      <c r="IDZ1170"/>
      <c r="IEA1170"/>
      <c r="IEB1170"/>
      <c r="IEC1170"/>
      <c r="IED1170"/>
      <c r="IEE1170"/>
      <c r="IEF1170"/>
      <c r="IEG1170"/>
      <c r="IEH1170"/>
      <c r="IEI1170"/>
      <c r="IEJ1170"/>
      <c r="IEK1170"/>
      <c r="IEL1170"/>
      <c r="IEM1170"/>
      <c r="IEN1170"/>
      <c r="IEO1170"/>
      <c r="IEP1170"/>
      <c r="IEQ1170"/>
      <c r="IER1170"/>
      <c r="IES1170"/>
      <c r="IET1170"/>
      <c r="IEU1170"/>
      <c r="IEV1170"/>
      <c r="IEW1170"/>
      <c r="IEX1170"/>
      <c r="IEY1170"/>
      <c r="IEZ1170"/>
      <c r="IFA1170"/>
      <c r="IFB1170"/>
      <c r="IFC1170"/>
      <c r="IFD1170"/>
      <c r="IFE1170"/>
      <c r="IFF1170"/>
      <c r="IFG1170"/>
      <c r="IFH1170"/>
      <c r="IFI1170"/>
      <c r="IFJ1170"/>
      <c r="IFK1170"/>
      <c r="IFL1170"/>
      <c r="IFM1170"/>
      <c r="IFN1170"/>
      <c r="IFO1170"/>
      <c r="IFP1170"/>
      <c r="IFQ1170"/>
      <c r="IFR1170"/>
      <c r="IFS1170"/>
      <c r="IFT1170"/>
      <c r="IFU1170"/>
      <c r="IFV1170"/>
      <c r="IFW1170"/>
      <c r="IFX1170"/>
      <c r="IFY1170"/>
      <c r="IFZ1170"/>
      <c r="IGA1170"/>
      <c r="IGB1170"/>
      <c r="IGC1170"/>
      <c r="IGD1170"/>
      <c r="IGE1170"/>
      <c r="IGF1170"/>
      <c r="IGG1170"/>
      <c r="IGH1170"/>
      <c r="IGI1170"/>
      <c r="IGJ1170"/>
      <c r="IGK1170"/>
      <c r="IGL1170"/>
      <c r="IGM1170"/>
      <c r="IGN1170"/>
      <c r="IGO1170"/>
      <c r="IGP1170"/>
      <c r="IGQ1170"/>
      <c r="IGR1170"/>
      <c r="IGS1170"/>
      <c r="IGT1170"/>
      <c r="IGU1170"/>
      <c r="IGV1170"/>
      <c r="IGW1170"/>
      <c r="IGX1170"/>
      <c r="IGY1170"/>
      <c r="IGZ1170"/>
      <c r="IHA1170"/>
      <c r="IHB1170"/>
      <c r="IHC1170"/>
      <c r="IHD1170"/>
      <c r="IHE1170"/>
      <c r="IHF1170"/>
      <c r="IHG1170"/>
      <c r="IHH1170"/>
      <c r="IHI1170"/>
      <c r="IHJ1170"/>
      <c r="IHK1170"/>
      <c r="IHL1170"/>
      <c r="IHM1170"/>
      <c r="IHN1170"/>
      <c r="IHO1170"/>
      <c r="IHP1170"/>
      <c r="IHQ1170"/>
      <c r="IHR1170"/>
      <c r="IHS1170"/>
      <c r="IHT1170"/>
      <c r="IHU1170"/>
      <c r="IHV1170"/>
      <c r="IHW1170"/>
      <c r="IHX1170"/>
      <c r="IHY1170"/>
      <c r="IHZ1170"/>
      <c r="IIA1170"/>
      <c r="IIB1170"/>
      <c r="IIC1170"/>
      <c r="IID1170"/>
      <c r="IIE1170"/>
      <c r="IIF1170"/>
      <c r="IIG1170"/>
      <c r="IIH1170"/>
      <c r="III1170"/>
      <c r="IIJ1170"/>
      <c r="IIK1170"/>
      <c r="IIL1170"/>
      <c r="IIM1170"/>
      <c r="IIN1170"/>
      <c r="IIO1170"/>
      <c r="IIP1170"/>
      <c r="IIQ1170"/>
      <c r="IIR1170"/>
      <c r="IIS1170"/>
      <c r="IIT1170"/>
      <c r="IIU1170"/>
      <c r="IIV1170"/>
      <c r="IIW1170"/>
      <c r="IIX1170"/>
      <c r="IIY1170"/>
      <c r="IIZ1170"/>
      <c r="IJA1170"/>
      <c r="IJB1170"/>
      <c r="IJC1170"/>
      <c r="IJD1170"/>
      <c r="IJE1170"/>
      <c r="IJF1170"/>
      <c r="IJG1170"/>
      <c r="IJH1170"/>
      <c r="IJI1170"/>
      <c r="IJJ1170"/>
      <c r="IJK1170"/>
      <c r="IJL1170"/>
      <c r="IJM1170"/>
      <c r="IJN1170"/>
      <c r="IJO1170"/>
      <c r="IJP1170"/>
      <c r="IJQ1170"/>
      <c r="IJR1170"/>
      <c r="IJS1170"/>
      <c r="IJT1170"/>
      <c r="IJU1170"/>
      <c r="IJV1170"/>
      <c r="IJW1170"/>
      <c r="IJX1170"/>
      <c r="IJY1170"/>
      <c r="IJZ1170"/>
      <c r="IKA1170"/>
      <c r="IKB1170"/>
      <c r="IKC1170"/>
      <c r="IKD1170"/>
      <c r="IKE1170"/>
      <c r="IKF1170"/>
      <c r="IKG1170"/>
      <c r="IKH1170"/>
      <c r="IKI1170"/>
      <c r="IKJ1170"/>
      <c r="IKK1170"/>
      <c r="IKL1170"/>
      <c r="IKM1170"/>
      <c r="IKN1170"/>
      <c r="IKO1170"/>
      <c r="IKP1170"/>
      <c r="IKQ1170"/>
      <c r="IKR1170"/>
      <c r="IKS1170"/>
      <c r="IKT1170"/>
      <c r="IKU1170"/>
      <c r="IKV1170"/>
      <c r="IKW1170"/>
      <c r="IKX1170"/>
      <c r="IKY1170"/>
      <c r="IKZ1170"/>
      <c r="ILA1170"/>
      <c r="ILB1170"/>
      <c r="ILC1170"/>
      <c r="ILD1170"/>
      <c r="ILE1170"/>
      <c r="ILF1170"/>
      <c r="ILG1170"/>
      <c r="ILH1170"/>
      <c r="ILI1170"/>
      <c r="ILJ1170"/>
      <c r="ILK1170"/>
      <c r="ILL1170"/>
      <c r="ILM1170"/>
      <c r="ILN1170"/>
      <c r="ILO1170"/>
      <c r="ILP1170"/>
      <c r="ILQ1170"/>
      <c r="ILR1170"/>
      <c r="ILS1170"/>
      <c r="ILT1170"/>
      <c r="ILU1170"/>
      <c r="ILV1170"/>
      <c r="ILW1170"/>
      <c r="ILX1170"/>
      <c r="ILY1170"/>
      <c r="ILZ1170"/>
      <c r="IMA1170"/>
      <c r="IMB1170"/>
      <c r="IMC1170"/>
      <c r="IMD1170"/>
      <c r="IME1170"/>
      <c r="IMF1170"/>
      <c r="IMG1170"/>
      <c r="IMH1170"/>
      <c r="IMI1170"/>
      <c r="IMJ1170"/>
      <c r="IMK1170"/>
      <c r="IML1170"/>
      <c r="IMM1170"/>
      <c r="IMN1170"/>
      <c r="IMO1170"/>
      <c r="IMP1170"/>
      <c r="IMQ1170"/>
      <c r="IMR1170"/>
      <c r="IMS1170"/>
      <c r="IMT1170"/>
      <c r="IMU1170"/>
      <c r="IMV1170"/>
      <c r="IMW1170"/>
      <c r="IMX1170"/>
      <c r="IMY1170"/>
      <c r="IMZ1170"/>
      <c r="INA1170"/>
      <c r="INB1170"/>
      <c r="INC1170"/>
      <c r="IND1170"/>
      <c r="INE1170"/>
      <c r="INF1170"/>
      <c r="ING1170"/>
      <c r="INH1170"/>
      <c r="INI1170"/>
      <c r="INJ1170"/>
      <c r="INK1170"/>
      <c r="INL1170"/>
      <c r="INM1170"/>
      <c r="INN1170"/>
      <c r="INO1170"/>
      <c r="INP1170"/>
      <c r="INQ1170"/>
      <c r="INR1170"/>
      <c r="INS1170"/>
      <c r="INT1170"/>
      <c r="INU1170"/>
      <c r="INV1170"/>
      <c r="INW1170"/>
      <c r="INX1170"/>
      <c r="INY1170"/>
      <c r="INZ1170"/>
      <c r="IOA1170"/>
      <c r="IOB1170"/>
      <c r="IOC1170"/>
      <c r="IOD1170"/>
      <c r="IOE1170"/>
      <c r="IOF1170"/>
      <c r="IOG1170"/>
      <c r="IOH1170"/>
      <c r="IOI1170"/>
      <c r="IOJ1170"/>
      <c r="IOK1170"/>
      <c r="IOL1170"/>
      <c r="IOM1170"/>
      <c r="ION1170"/>
      <c r="IOO1170"/>
      <c r="IOP1170"/>
      <c r="IOQ1170"/>
      <c r="IOR1170"/>
      <c r="IOS1170"/>
      <c r="IOT1170"/>
      <c r="IOU1170"/>
      <c r="IOV1170"/>
      <c r="IOW1170"/>
      <c r="IOX1170"/>
      <c r="IOY1170"/>
      <c r="IOZ1170"/>
      <c r="IPA1170"/>
      <c r="IPB1170"/>
      <c r="IPC1170"/>
      <c r="IPD1170"/>
      <c r="IPE1170"/>
      <c r="IPF1170"/>
      <c r="IPG1170"/>
      <c r="IPH1170"/>
      <c r="IPI1170"/>
      <c r="IPJ1170"/>
      <c r="IPK1170"/>
      <c r="IPL1170"/>
      <c r="IPM1170"/>
      <c r="IPN1170"/>
      <c r="IPO1170"/>
      <c r="IPP1170"/>
      <c r="IPQ1170"/>
      <c r="IPR1170"/>
      <c r="IPS1170"/>
      <c r="IPT1170"/>
      <c r="IPU1170"/>
      <c r="IPV1170"/>
      <c r="IPW1170"/>
      <c r="IPX1170"/>
      <c r="IPY1170"/>
      <c r="IPZ1170"/>
      <c r="IQA1170"/>
      <c r="IQB1170"/>
      <c r="IQC1170"/>
      <c r="IQD1170"/>
      <c r="IQE1170"/>
      <c r="IQF1170"/>
      <c r="IQG1170"/>
      <c r="IQH1170"/>
      <c r="IQI1170"/>
      <c r="IQJ1170"/>
      <c r="IQK1170"/>
      <c r="IQL1170"/>
      <c r="IQM1170"/>
      <c r="IQN1170"/>
      <c r="IQO1170"/>
      <c r="IQP1170"/>
      <c r="IQQ1170"/>
      <c r="IQR1170"/>
      <c r="IQS1170"/>
      <c r="IQT1170"/>
      <c r="IQU1170"/>
      <c r="IQV1170"/>
      <c r="IQW1170"/>
      <c r="IQX1170"/>
      <c r="IQY1170"/>
      <c r="IQZ1170"/>
      <c r="IRA1170"/>
      <c r="IRB1170"/>
      <c r="IRC1170"/>
      <c r="IRD1170"/>
      <c r="IRE1170"/>
      <c r="IRF1170"/>
      <c r="IRG1170"/>
      <c r="IRH1170"/>
      <c r="IRI1170"/>
      <c r="IRJ1170"/>
      <c r="IRK1170"/>
      <c r="IRL1170"/>
      <c r="IRM1170"/>
      <c r="IRN1170"/>
      <c r="IRO1170"/>
      <c r="IRP1170"/>
      <c r="IRQ1170"/>
      <c r="IRR1170"/>
      <c r="IRS1170"/>
      <c r="IRT1170"/>
      <c r="IRU1170"/>
      <c r="IRV1170"/>
      <c r="IRW1170"/>
      <c r="IRX1170"/>
      <c r="IRY1170"/>
      <c r="IRZ1170"/>
      <c r="ISA1170"/>
      <c r="ISB1170"/>
      <c r="ISC1170"/>
      <c r="ISD1170"/>
      <c r="ISE1170"/>
      <c r="ISF1170"/>
      <c r="ISG1170"/>
      <c r="ISH1170"/>
      <c r="ISI1170"/>
      <c r="ISJ1170"/>
      <c r="ISK1170"/>
      <c r="ISL1170"/>
      <c r="ISM1170"/>
      <c r="ISN1170"/>
      <c r="ISO1170"/>
      <c r="ISP1170"/>
      <c r="ISQ1170"/>
      <c r="ISR1170"/>
      <c r="ISS1170"/>
      <c r="IST1170"/>
      <c r="ISU1170"/>
      <c r="ISV1170"/>
      <c r="ISW1170"/>
      <c r="ISX1170"/>
      <c r="ISY1170"/>
      <c r="ISZ1170"/>
      <c r="ITA1170"/>
      <c r="ITB1170"/>
      <c r="ITC1170"/>
      <c r="ITD1170"/>
      <c r="ITE1170"/>
      <c r="ITF1170"/>
      <c r="ITG1170"/>
      <c r="ITH1170"/>
      <c r="ITI1170"/>
      <c r="ITJ1170"/>
      <c r="ITK1170"/>
      <c r="ITL1170"/>
      <c r="ITM1170"/>
      <c r="ITN1170"/>
      <c r="ITO1170"/>
      <c r="ITP1170"/>
      <c r="ITQ1170"/>
      <c r="ITR1170"/>
      <c r="ITS1170"/>
      <c r="ITT1170"/>
      <c r="ITU1170"/>
      <c r="ITV1170"/>
      <c r="ITW1170"/>
      <c r="ITX1170"/>
      <c r="ITY1170"/>
      <c r="ITZ1170"/>
      <c r="IUA1170"/>
      <c r="IUB1170"/>
      <c r="IUC1170"/>
      <c r="IUD1170"/>
      <c r="IUE1170"/>
      <c r="IUF1170"/>
      <c r="IUG1170"/>
      <c r="IUH1170"/>
      <c r="IUI1170"/>
      <c r="IUJ1170"/>
      <c r="IUK1170"/>
      <c r="IUL1170"/>
      <c r="IUM1170"/>
      <c r="IUN1170"/>
      <c r="IUO1170"/>
      <c r="IUP1170"/>
      <c r="IUQ1170"/>
      <c r="IUR1170"/>
      <c r="IUS1170"/>
      <c r="IUT1170"/>
      <c r="IUU1170"/>
      <c r="IUV1170"/>
      <c r="IUW1170"/>
      <c r="IUX1170"/>
      <c r="IUY1170"/>
      <c r="IUZ1170"/>
      <c r="IVA1170"/>
      <c r="IVB1170"/>
      <c r="IVC1170"/>
      <c r="IVD1170"/>
      <c r="IVE1170"/>
      <c r="IVF1170"/>
      <c r="IVG1170"/>
      <c r="IVH1170"/>
      <c r="IVI1170"/>
      <c r="IVJ1170"/>
      <c r="IVK1170"/>
      <c r="IVL1170"/>
      <c r="IVM1170"/>
      <c r="IVN1170"/>
      <c r="IVO1170"/>
      <c r="IVP1170"/>
      <c r="IVQ1170"/>
      <c r="IVR1170"/>
      <c r="IVS1170"/>
      <c r="IVT1170"/>
      <c r="IVU1170"/>
      <c r="IVV1170"/>
      <c r="IVW1170"/>
      <c r="IVX1170"/>
      <c r="IVY1170"/>
      <c r="IVZ1170"/>
      <c r="IWA1170"/>
      <c r="IWB1170"/>
      <c r="IWC1170"/>
      <c r="IWD1170"/>
      <c r="IWE1170"/>
      <c r="IWF1170"/>
      <c r="IWG1170"/>
      <c r="IWH1170"/>
      <c r="IWI1170"/>
      <c r="IWJ1170"/>
      <c r="IWK1170"/>
      <c r="IWL1170"/>
      <c r="IWM1170"/>
      <c r="IWN1170"/>
      <c r="IWO1170"/>
      <c r="IWP1170"/>
      <c r="IWQ1170"/>
      <c r="IWR1170"/>
      <c r="IWS1170"/>
      <c r="IWT1170"/>
      <c r="IWU1170"/>
      <c r="IWV1170"/>
      <c r="IWW1170"/>
      <c r="IWX1170"/>
      <c r="IWY1170"/>
      <c r="IWZ1170"/>
      <c r="IXA1170"/>
      <c r="IXB1170"/>
      <c r="IXC1170"/>
      <c r="IXD1170"/>
      <c r="IXE1170"/>
      <c r="IXF1170"/>
      <c r="IXG1170"/>
      <c r="IXH1170"/>
      <c r="IXI1170"/>
      <c r="IXJ1170"/>
      <c r="IXK1170"/>
      <c r="IXL1170"/>
      <c r="IXM1170"/>
      <c r="IXN1170"/>
      <c r="IXO1170"/>
      <c r="IXP1170"/>
      <c r="IXQ1170"/>
      <c r="IXR1170"/>
      <c r="IXS1170"/>
      <c r="IXT1170"/>
      <c r="IXU1170"/>
      <c r="IXV1170"/>
      <c r="IXW1170"/>
      <c r="IXX1170"/>
      <c r="IXY1170"/>
      <c r="IXZ1170"/>
      <c r="IYA1170"/>
      <c r="IYB1170"/>
      <c r="IYC1170"/>
      <c r="IYD1170"/>
      <c r="IYE1170"/>
      <c r="IYF1170"/>
      <c r="IYG1170"/>
      <c r="IYH1170"/>
      <c r="IYI1170"/>
      <c r="IYJ1170"/>
      <c r="IYK1170"/>
      <c r="IYL1170"/>
      <c r="IYM1170"/>
      <c r="IYN1170"/>
      <c r="IYO1170"/>
      <c r="IYP1170"/>
      <c r="IYQ1170"/>
      <c r="IYR1170"/>
      <c r="IYS1170"/>
      <c r="IYT1170"/>
      <c r="IYU1170"/>
      <c r="IYV1170"/>
      <c r="IYW1170"/>
      <c r="IYX1170"/>
      <c r="IYY1170"/>
      <c r="IYZ1170"/>
      <c r="IZA1170"/>
      <c r="IZB1170"/>
      <c r="IZC1170"/>
      <c r="IZD1170"/>
      <c r="IZE1170"/>
      <c r="IZF1170"/>
      <c r="IZG1170"/>
      <c r="IZH1170"/>
      <c r="IZI1170"/>
      <c r="IZJ1170"/>
      <c r="IZK1170"/>
      <c r="IZL1170"/>
      <c r="IZM1170"/>
      <c r="IZN1170"/>
      <c r="IZO1170"/>
      <c r="IZP1170"/>
      <c r="IZQ1170"/>
      <c r="IZR1170"/>
      <c r="IZS1170"/>
      <c r="IZT1170"/>
      <c r="IZU1170"/>
      <c r="IZV1170"/>
      <c r="IZW1170"/>
      <c r="IZX1170"/>
      <c r="IZY1170"/>
      <c r="IZZ1170"/>
      <c r="JAA1170"/>
      <c r="JAB1170"/>
      <c r="JAC1170"/>
      <c r="JAD1170"/>
      <c r="JAE1170"/>
      <c r="JAF1170"/>
      <c r="JAG1170"/>
      <c r="JAH1170"/>
      <c r="JAI1170"/>
      <c r="JAJ1170"/>
      <c r="JAK1170"/>
      <c r="JAL1170"/>
      <c r="JAM1170"/>
      <c r="JAN1170"/>
      <c r="JAO1170"/>
      <c r="JAP1170"/>
      <c r="JAQ1170"/>
      <c r="JAR1170"/>
      <c r="JAS1170"/>
      <c r="JAT1170"/>
      <c r="JAU1170"/>
      <c r="JAV1170"/>
      <c r="JAW1170"/>
      <c r="JAX1170"/>
      <c r="JAY1170"/>
      <c r="JAZ1170"/>
      <c r="JBA1170"/>
      <c r="JBB1170"/>
      <c r="JBC1170"/>
      <c r="JBD1170"/>
      <c r="JBE1170"/>
      <c r="JBF1170"/>
      <c r="JBG1170"/>
      <c r="JBH1170"/>
      <c r="JBI1170"/>
      <c r="JBJ1170"/>
      <c r="JBK1170"/>
      <c r="JBL1170"/>
      <c r="JBM1170"/>
      <c r="JBN1170"/>
      <c r="JBO1170"/>
      <c r="JBP1170"/>
      <c r="JBQ1170"/>
      <c r="JBR1170"/>
      <c r="JBS1170"/>
      <c r="JBT1170"/>
      <c r="JBU1170"/>
      <c r="JBV1170"/>
      <c r="JBW1170"/>
      <c r="JBX1170"/>
      <c r="JBY1170"/>
      <c r="JBZ1170"/>
      <c r="JCA1170"/>
      <c r="JCB1170"/>
      <c r="JCC1170"/>
      <c r="JCD1170"/>
      <c r="JCE1170"/>
      <c r="JCF1170"/>
      <c r="JCG1170"/>
      <c r="JCH1170"/>
      <c r="JCI1170"/>
      <c r="JCJ1170"/>
      <c r="JCK1170"/>
      <c r="JCL1170"/>
      <c r="JCM1170"/>
      <c r="JCN1170"/>
      <c r="JCO1170"/>
      <c r="JCP1170"/>
      <c r="JCQ1170"/>
      <c r="JCR1170"/>
      <c r="JCS1170"/>
      <c r="JCT1170"/>
      <c r="JCU1170"/>
      <c r="JCV1170"/>
      <c r="JCW1170"/>
      <c r="JCX1170"/>
      <c r="JCY1170"/>
      <c r="JCZ1170"/>
      <c r="JDA1170"/>
      <c r="JDB1170"/>
      <c r="JDC1170"/>
      <c r="JDD1170"/>
      <c r="JDE1170"/>
      <c r="JDF1170"/>
      <c r="JDG1170"/>
      <c r="JDH1170"/>
      <c r="JDI1170"/>
      <c r="JDJ1170"/>
      <c r="JDK1170"/>
      <c r="JDL1170"/>
      <c r="JDM1170"/>
      <c r="JDN1170"/>
      <c r="JDO1170"/>
      <c r="JDP1170"/>
      <c r="JDQ1170"/>
      <c r="JDR1170"/>
      <c r="JDS1170"/>
      <c r="JDT1170"/>
      <c r="JDU1170"/>
      <c r="JDV1170"/>
      <c r="JDW1170"/>
      <c r="JDX1170"/>
      <c r="JDY1170"/>
      <c r="JDZ1170"/>
      <c r="JEA1170"/>
      <c r="JEB1170"/>
      <c r="JEC1170"/>
      <c r="JED1170"/>
      <c r="JEE1170"/>
      <c r="JEF1170"/>
      <c r="JEG1170"/>
      <c r="JEH1170"/>
      <c r="JEI1170"/>
      <c r="JEJ1170"/>
      <c r="JEK1170"/>
      <c r="JEL1170"/>
      <c r="JEM1170"/>
      <c r="JEN1170"/>
      <c r="JEO1170"/>
      <c r="JEP1170"/>
      <c r="JEQ1170"/>
      <c r="JER1170"/>
      <c r="JES1170"/>
      <c r="JET1170"/>
      <c r="JEU1170"/>
      <c r="JEV1170"/>
      <c r="JEW1170"/>
      <c r="JEX1170"/>
      <c r="JEY1170"/>
      <c r="JEZ1170"/>
      <c r="JFA1170"/>
      <c r="JFB1170"/>
      <c r="JFC1170"/>
      <c r="JFD1170"/>
      <c r="JFE1170"/>
      <c r="JFF1170"/>
      <c r="JFG1170"/>
      <c r="JFH1170"/>
      <c r="JFI1170"/>
      <c r="JFJ1170"/>
      <c r="JFK1170"/>
      <c r="JFL1170"/>
      <c r="JFM1170"/>
      <c r="JFN1170"/>
      <c r="JFO1170"/>
      <c r="JFP1170"/>
      <c r="JFQ1170"/>
      <c r="JFR1170"/>
      <c r="JFS1170"/>
      <c r="JFT1170"/>
      <c r="JFU1170"/>
      <c r="JFV1170"/>
      <c r="JFW1170"/>
      <c r="JFX1170"/>
      <c r="JFY1170"/>
      <c r="JFZ1170"/>
      <c r="JGA1170"/>
      <c r="JGB1170"/>
      <c r="JGC1170"/>
      <c r="JGD1170"/>
      <c r="JGE1170"/>
      <c r="JGF1170"/>
      <c r="JGG1170"/>
      <c r="JGH1170"/>
      <c r="JGI1170"/>
      <c r="JGJ1170"/>
      <c r="JGK1170"/>
      <c r="JGL1170"/>
      <c r="JGM1170"/>
      <c r="JGN1170"/>
      <c r="JGO1170"/>
      <c r="JGP1170"/>
      <c r="JGQ1170"/>
      <c r="JGR1170"/>
      <c r="JGS1170"/>
      <c r="JGT1170"/>
      <c r="JGU1170"/>
      <c r="JGV1170"/>
      <c r="JGW1170"/>
      <c r="JGX1170"/>
      <c r="JGY1170"/>
      <c r="JGZ1170"/>
      <c r="JHA1170"/>
      <c r="JHB1170"/>
      <c r="JHC1170"/>
      <c r="JHD1170"/>
      <c r="JHE1170"/>
      <c r="JHF1170"/>
      <c r="JHG1170"/>
      <c r="JHH1170"/>
      <c r="JHI1170"/>
      <c r="JHJ1170"/>
      <c r="JHK1170"/>
      <c r="JHL1170"/>
      <c r="JHM1170"/>
      <c r="JHN1170"/>
      <c r="JHO1170"/>
      <c r="JHP1170"/>
      <c r="JHQ1170"/>
      <c r="JHR1170"/>
      <c r="JHS1170"/>
      <c r="JHT1170"/>
      <c r="JHU1170"/>
      <c r="JHV1170"/>
      <c r="JHW1170"/>
      <c r="JHX1170"/>
      <c r="JHY1170"/>
      <c r="JHZ1170"/>
      <c r="JIA1170"/>
      <c r="JIB1170"/>
      <c r="JIC1170"/>
      <c r="JID1170"/>
      <c r="JIE1170"/>
      <c r="JIF1170"/>
      <c r="JIG1170"/>
      <c r="JIH1170"/>
      <c r="JII1170"/>
      <c r="JIJ1170"/>
      <c r="JIK1170"/>
      <c r="JIL1170"/>
      <c r="JIM1170"/>
      <c r="JIN1170"/>
      <c r="JIO1170"/>
      <c r="JIP1170"/>
      <c r="JIQ1170"/>
      <c r="JIR1170"/>
      <c r="JIS1170"/>
      <c r="JIT1170"/>
      <c r="JIU1170"/>
      <c r="JIV1170"/>
      <c r="JIW1170"/>
      <c r="JIX1170"/>
      <c r="JIY1170"/>
      <c r="JIZ1170"/>
      <c r="JJA1170"/>
      <c r="JJB1170"/>
      <c r="JJC1170"/>
      <c r="JJD1170"/>
      <c r="JJE1170"/>
      <c r="JJF1170"/>
      <c r="JJG1170"/>
      <c r="JJH1170"/>
      <c r="JJI1170"/>
      <c r="JJJ1170"/>
      <c r="JJK1170"/>
      <c r="JJL1170"/>
      <c r="JJM1170"/>
      <c r="JJN1170"/>
      <c r="JJO1170"/>
      <c r="JJP1170"/>
      <c r="JJQ1170"/>
      <c r="JJR1170"/>
      <c r="JJS1170"/>
      <c r="JJT1170"/>
      <c r="JJU1170"/>
      <c r="JJV1170"/>
      <c r="JJW1170"/>
      <c r="JJX1170"/>
      <c r="JJY1170"/>
      <c r="JJZ1170"/>
      <c r="JKA1170"/>
      <c r="JKB1170"/>
      <c r="JKC1170"/>
      <c r="JKD1170"/>
      <c r="JKE1170"/>
      <c r="JKF1170"/>
      <c r="JKG1170"/>
      <c r="JKH1170"/>
      <c r="JKI1170"/>
      <c r="JKJ1170"/>
      <c r="JKK1170"/>
      <c r="JKL1170"/>
      <c r="JKM1170"/>
      <c r="JKN1170"/>
      <c r="JKO1170"/>
      <c r="JKP1170"/>
      <c r="JKQ1170"/>
      <c r="JKR1170"/>
      <c r="JKS1170"/>
      <c r="JKT1170"/>
      <c r="JKU1170"/>
      <c r="JKV1170"/>
      <c r="JKW1170"/>
      <c r="JKX1170"/>
      <c r="JKY1170"/>
      <c r="JKZ1170"/>
      <c r="JLA1170"/>
      <c r="JLB1170"/>
      <c r="JLC1170"/>
      <c r="JLD1170"/>
      <c r="JLE1170"/>
      <c r="JLF1170"/>
      <c r="JLG1170"/>
      <c r="JLH1170"/>
      <c r="JLI1170"/>
      <c r="JLJ1170"/>
      <c r="JLK1170"/>
      <c r="JLL1170"/>
      <c r="JLM1170"/>
      <c r="JLN1170"/>
      <c r="JLO1170"/>
      <c r="JLP1170"/>
      <c r="JLQ1170"/>
      <c r="JLR1170"/>
      <c r="JLS1170"/>
      <c r="JLT1170"/>
      <c r="JLU1170"/>
      <c r="JLV1170"/>
      <c r="JLW1170"/>
      <c r="JLX1170"/>
      <c r="JLY1170"/>
      <c r="JLZ1170"/>
      <c r="JMA1170"/>
      <c r="JMB1170"/>
      <c r="JMC1170"/>
      <c r="JMD1170"/>
      <c r="JME1170"/>
      <c r="JMF1170"/>
      <c r="JMG1170"/>
      <c r="JMH1170"/>
      <c r="JMI1170"/>
      <c r="JMJ1170"/>
      <c r="JMK1170"/>
      <c r="JML1170"/>
      <c r="JMM1170"/>
      <c r="JMN1170"/>
      <c r="JMO1170"/>
      <c r="JMP1170"/>
      <c r="JMQ1170"/>
      <c r="JMR1170"/>
      <c r="JMS1170"/>
      <c r="JMT1170"/>
      <c r="JMU1170"/>
      <c r="JMV1170"/>
      <c r="JMW1170"/>
      <c r="JMX1170"/>
      <c r="JMY1170"/>
      <c r="JMZ1170"/>
      <c r="JNA1170"/>
      <c r="JNB1170"/>
      <c r="JNC1170"/>
      <c r="JND1170"/>
      <c r="JNE1170"/>
      <c r="JNF1170"/>
      <c r="JNG1170"/>
      <c r="JNH1170"/>
      <c r="JNI1170"/>
      <c r="JNJ1170"/>
      <c r="JNK1170"/>
      <c r="JNL1170"/>
      <c r="JNM1170"/>
      <c r="JNN1170"/>
      <c r="JNO1170"/>
      <c r="JNP1170"/>
      <c r="JNQ1170"/>
      <c r="JNR1170"/>
      <c r="JNS1170"/>
      <c r="JNT1170"/>
      <c r="JNU1170"/>
      <c r="JNV1170"/>
      <c r="JNW1170"/>
      <c r="JNX1170"/>
      <c r="JNY1170"/>
      <c r="JNZ1170"/>
      <c r="JOA1170"/>
      <c r="JOB1170"/>
      <c r="JOC1170"/>
      <c r="JOD1170"/>
      <c r="JOE1170"/>
      <c r="JOF1170"/>
      <c r="JOG1170"/>
      <c r="JOH1170"/>
      <c r="JOI1170"/>
      <c r="JOJ1170"/>
      <c r="JOK1170"/>
      <c r="JOL1170"/>
      <c r="JOM1170"/>
      <c r="JON1170"/>
      <c r="JOO1170"/>
      <c r="JOP1170"/>
      <c r="JOQ1170"/>
      <c r="JOR1170"/>
      <c r="JOS1170"/>
      <c r="JOT1170"/>
      <c r="JOU1170"/>
      <c r="JOV1170"/>
      <c r="JOW1170"/>
      <c r="JOX1170"/>
      <c r="JOY1170"/>
      <c r="JOZ1170"/>
      <c r="JPA1170"/>
      <c r="JPB1170"/>
      <c r="JPC1170"/>
      <c r="JPD1170"/>
      <c r="JPE1170"/>
      <c r="JPF1170"/>
      <c r="JPG1170"/>
      <c r="JPH1170"/>
      <c r="JPI1170"/>
      <c r="JPJ1170"/>
      <c r="JPK1170"/>
      <c r="JPL1170"/>
      <c r="JPM1170"/>
      <c r="JPN1170"/>
      <c r="JPO1170"/>
      <c r="JPP1170"/>
      <c r="JPQ1170"/>
      <c r="JPR1170"/>
      <c r="JPS1170"/>
      <c r="JPT1170"/>
      <c r="JPU1170"/>
      <c r="JPV1170"/>
      <c r="JPW1170"/>
      <c r="JPX1170"/>
      <c r="JPY1170"/>
      <c r="JPZ1170"/>
      <c r="JQA1170"/>
      <c r="JQB1170"/>
      <c r="JQC1170"/>
      <c r="JQD1170"/>
      <c r="JQE1170"/>
      <c r="JQF1170"/>
      <c r="JQG1170"/>
      <c r="JQH1170"/>
      <c r="JQI1170"/>
      <c r="JQJ1170"/>
      <c r="JQK1170"/>
      <c r="JQL1170"/>
      <c r="JQM1170"/>
      <c r="JQN1170"/>
      <c r="JQO1170"/>
      <c r="JQP1170"/>
      <c r="JQQ1170"/>
      <c r="JQR1170"/>
      <c r="JQS1170"/>
      <c r="JQT1170"/>
      <c r="JQU1170"/>
      <c r="JQV1170"/>
      <c r="JQW1170"/>
      <c r="JQX1170"/>
      <c r="JQY1170"/>
      <c r="JQZ1170"/>
      <c r="JRA1170"/>
      <c r="JRB1170"/>
      <c r="JRC1170"/>
      <c r="JRD1170"/>
      <c r="JRE1170"/>
      <c r="JRF1170"/>
      <c r="JRG1170"/>
      <c r="JRH1170"/>
      <c r="JRI1170"/>
      <c r="JRJ1170"/>
      <c r="JRK1170"/>
      <c r="JRL1170"/>
      <c r="JRM1170"/>
      <c r="JRN1170"/>
      <c r="JRO1170"/>
      <c r="JRP1170"/>
      <c r="JRQ1170"/>
      <c r="JRR1170"/>
      <c r="JRS1170"/>
      <c r="JRT1170"/>
      <c r="JRU1170"/>
      <c r="JRV1170"/>
      <c r="JRW1170"/>
      <c r="JRX1170"/>
      <c r="JRY1170"/>
      <c r="JRZ1170"/>
      <c r="JSA1170"/>
      <c r="JSB1170"/>
      <c r="JSC1170"/>
      <c r="JSD1170"/>
      <c r="JSE1170"/>
      <c r="JSF1170"/>
      <c r="JSG1170"/>
      <c r="JSH1170"/>
      <c r="JSI1170"/>
      <c r="JSJ1170"/>
      <c r="JSK1170"/>
      <c r="JSL1170"/>
      <c r="JSM1170"/>
      <c r="JSN1170"/>
      <c r="JSO1170"/>
      <c r="JSP1170"/>
      <c r="JSQ1170"/>
      <c r="JSR1170"/>
      <c r="JSS1170"/>
      <c r="JST1170"/>
      <c r="JSU1170"/>
      <c r="JSV1170"/>
      <c r="JSW1170"/>
      <c r="JSX1170"/>
      <c r="JSY1170"/>
      <c r="JSZ1170"/>
      <c r="JTA1170"/>
      <c r="JTB1170"/>
      <c r="JTC1170"/>
      <c r="JTD1170"/>
      <c r="JTE1170"/>
      <c r="JTF1170"/>
      <c r="JTG1170"/>
      <c r="JTH1170"/>
      <c r="JTI1170"/>
      <c r="JTJ1170"/>
      <c r="JTK1170"/>
      <c r="JTL1170"/>
      <c r="JTM1170"/>
      <c r="JTN1170"/>
      <c r="JTO1170"/>
      <c r="JTP1170"/>
      <c r="JTQ1170"/>
      <c r="JTR1170"/>
      <c r="JTS1170"/>
      <c r="JTT1170"/>
      <c r="JTU1170"/>
      <c r="JTV1170"/>
      <c r="JTW1170"/>
      <c r="JTX1170"/>
      <c r="JTY1170"/>
      <c r="JTZ1170"/>
      <c r="JUA1170"/>
      <c r="JUB1170"/>
      <c r="JUC1170"/>
      <c r="JUD1170"/>
      <c r="JUE1170"/>
      <c r="JUF1170"/>
      <c r="JUG1170"/>
      <c r="JUH1170"/>
      <c r="JUI1170"/>
      <c r="JUJ1170"/>
      <c r="JUK1170"/>
      <c r="JUL1170"/>
      <c r="JUM1170"/>
      <c r="JUN1170"/>
      <c r="JUO1170"/>
      <c r="JUP1170"/>
      <c r="JUQ1170"/>
      <c r="JUR1170"/>
      <c r="JUS1170"/>
      <c r="JUT1170"/>
      <c r="JUU1170"/>
      <c r="JUV1170"/>
      <c r="JUW1170"/>
      <c r="JUX1170"/>
      <c r="JUY1170"/>
      <c r="JUZ1170"/>
      <c r="JVA1170"/>
      <c r="JVB1170"/>
      <c r="JVC1170"/>
      <c r="JVD1170"/>
      <c r="JVE1170"/>
      <c r="JVF1170"/>
      <c r="JVG1170"/>
      <c r="JVH1170"/>
      <c r="JVI1170"/>
      <c r="JVJ1170"/>
      <c r="JVK1170"/>
      <c r="JVL1170"/>
      <c r="JVM1170"/>
      <c r="JVN1170"/>
      <c r="JVO1170"/>
      <c r="JVP1170"/>
      <c r="JVQ1170"/>
      <c r="JVR1170"/>
      <c r="JVS1170"/>
      <c r="JVT1170"/>
      <c r="JVU1170"/>
      <c r="JVV1170"/>
      <c r="JVW1170"/>
      <c r="JVX1170"/>
      <c r="JVY1170"/>
      <c r="JVZ1170"/>
      <c r="JWA1170"/>
      <c r="JWB1170"/>
      <c r="JWC1170"/>
      <c r="JWD1170"/>
      <c r="JWE1170"/>
      <c r="JWF1170"/>
      <c r="JWG1170"/>
      <c r="JWH1170"/>
      <c r="JWI1170"/>
      <c r="JWJ1170"/>
      <c r="JWK1170"/>
      <c r="JWL1170"/>
      <c r="JWM1170"/>
      <c r="JWN1170"/>
      <c r="JWO1170"/>
      <c r="JWP1170"/>
      <c r="JWQ1170"/>
      <c r="JWR1170"/>
      <c r="JWS1170"/>
      <c r="JWT1170"/>
      <c r="JWU1170"/>
      <c r="JWV1170"/>
      <c r="JWW1170"/>
      <c r="JWX1170"/>
      <c r="JWY1170"/>
      <c r="JWZ1170"/>
      <c r="JXA1170"/>
      <c r="JXB1170"/>
      <c r="JXC1170"/>
      <c r="JXD1170"/>
      <c r="JXE1170"/>
      <c r="JXF1170"/>
      <c r="JXG1170"/>
      <c r="JXH1170"/>
      <c r="JXI1170"/>
      <c r="JXJ1170"/>
      <c r="JXK1170"/>
      <c r="JXL1170"/>
      <c r="JXM1170"/>
      <c r="JXN1170"/>
      <c r="JXO1170"/>
      <c r="JXP1170"/>
      <c r="JXQ1170"/>
      <c r="JXR1170"/>
      <c r="JXS1170"/>
      <c r="JXT1170"/>
      <c r="JXU1170"/>
      <c r="JXV1170"/>
      <c r="JXW1170"/>
      <c r="JXX1170"/>
      <c r="JXY1170"/>
      <c r="JXZ1170"/>
      <c r="JYA1170"/>
      <c r="JYB1170"/>
      <c r="JYC1170"/>
      <c r="JYD1170"/>
      <c r="JYE1170"/>
      <c r="JYF1170"/>
      <c r="JYG1170"/>
      <c r="JYH1170"/>
      <c r="JYI1170"/>
      <c r="JYJ1170"/>
      <c r="JYK1170"/>
      <c r="JYL1170"/>
      <c r="JYM1170"/>
      <c r="JYN1170"/>
      <c r="JYO1170"/>
      <c r="JYP1170"/>
      <c r="JYQ1170"/>
      <c r="JYR1170"/>
      <c r="JYS1170"/>
      <c r="JYT1170"/>
      <c r="JYU1170"/>
      <c r="JYV1170"/>
      <c r="JYW1170"/>
      <c r="JYX1170"/>
      <c r="JYY1170"/>
      <c r="JYZ1170"/>
      <c r="JZA1170"/>
      <c r="JZB1170"/>
      <c r="JZC1170"/>
      <c r="JZD1170"/>
      <c r="JZE1170"/>
      <c r="JZF1170"/>
      <c r="JZG1170"/>
      <c r="JZH1170"/>
      <c r="JZI1170"/>
      <c r="JZJ1170"/>
      <c r="JZK1170"/>
      <c r="JZL1170"/>
      <c r="JZM1170"/>
      <c r="JZN1170"/>
      <c r="JZO1170"/>
      <c r="JZP1170"/>
      <c r="JZQ1170"/>
      <c r="JZR1170"/>
      <c r="JZS1170"/>
      <c r="JZT1170"/>
      <c r="JZU1170"/>
      <c r="JZV1170"/>
      <c r="JZW1170"/>
      <c r="JZX1170"/>
      <c r="JZY1170"/>
      <c r="JZZ1170"/>
      <c r="KAA1170"/>
      <c r="KAB1170"/>
      <c r="KAC1170"/>
      <c r="KAD1170"/>
      <c r="KAE1170"/>
      <c r="KAF1170"/>
      <c r="KAG1170"/>
      <c r="KAH1170"/>
      <c r="KAI1170"/>
      <c r="KAJ1170"/>
      <c r="KAK1170"/>
      <c r="KAL1170"/>
      <c r="KAM1170"/>
      <c r="KAN1170"/>
      <c r="KAO1170"/>
      <c r="KAP1170"/>
      <c r="KAQ1170"/>
      <c r="KAR1170"/>
      <c r="KAS1170"/>
      <c r="KAT1170"/>
      <c r="KAU1170"/>
      <c r="KAV1170"/>
      <c r="KAW1170"/>
      <c r="KAX1170"/>
      <c r="KAY1170"/>
      <c r="KAZ1170"/>
      <c r="KBA1170"/>
      <c r="KBB1170"/>
      <c r="KBC1170"/>
      <c r="KBD1170"/>
      <c r="KBE1170"/>
      <c r="KBF1170"/>
      <c r="KBG1170"/>
      <c r="KBH1170"/>
      <c r="KBI1170"/>
      <c r="KBJ1170"/>
      <c r="KBK1170"/>
      <c r="KBL1170"/>
      <c r="KBM1170"/>
      <c r="KBN1170"/>
      <c r="KBO1170"/>
      <c r="KBP1170"/>
      <c r="KBQ1170"/>
      <c r="KBR1170"/>
      <c r="KBS1170"/>
      <c r="KBT1170"/>
      <c r="KBU1170"/>
      <c r="KBV1170"/>
      <c r="KBW1170"/>
      <c r="KBX1170"/>
      <c r="KBY1170"/>
      <c r="KBZ1170"/>
      <c r="KCA1170"/>
      <c r="KCB1170"/>
      <c r="KCC1170"/>
      <c r="KCD1170"/>
      <c r="KCE1170"/>
      <c r="KCF1170"/>
      <c r="KCG1170"/>
      <c r="KCH1170"/>
      <c r="KCI1170"/>
      <c r="KCJ1170"/>
      <c r="KCK1170"/>
      <c r="KCL1170"/>
      <c r="KCM1170"/>
      <c r="KCN1170"/>
      <c r="KCO1170"/>
      <c r="KCP1170"/>
      <c r="KCQ1170"/>
      <c r="KCR1170"/>
      <c r="KCS1170"/>
      <c r="KCT1170"/>
      <c r="KCU1170"/>
      <c r="KCV1170"/>
      <c r="KCW1170"/>
      <c r="KCX1170"/>
      <c r="KCY1170"/>
      <c r="KCZ1170"/>
      <c r="KDA1170"/>
      <c r="KDB1170"/>
      <c r="KDC1170"/>
      <c r="KDD1170"/>
      <c r="KDE1170"/>
      <c r="KDF1170"/>
      <c r="KDG1170"/>
      <c r="KDH1170"/>
      <c r="KDI1170"/>
      <c r="KDJ1170"/>
      <c r="KDK1170"/>
      <c r="KDL1170"/>
      <c r="KDM1170"/>
      <c r="KDN1170"/>
      <c r="KDO1170"/>
      <c r="KDP1170"/>
      <c r="KDQ1170"/>
      <c r="KDR1170"/>
      <c r="KDS1170"/>
      <c r="KDT1170"/>
      <c r="KDU1170"/>
      <c r="KDV1170"/>
      <c r="KDW1170"/>
      <c r="KDX1170"/>
      <c r="KDY1170"/>
      <c r="KDZ1170"/>
      <c r="KEA1170"/>
      <c r="KEB1170"/>
      <c r="KEC1170"/>
      <c r="KED1170"/>
      <c r="KEE1170"/>
      <c r="KEF1170"/>
      <c r="KEG1170"/>
      <c r="KEH1170"/>
      <c r="KEI1170"/>
      <c r="KEJ1170"/>
      <c r="KEK1170"/>
      <c r="KEL1170"/>
      <c r="KEM1170"/>
      <c r="KEN1170"/>
      <c r="KEO1170"/>
      <c r="KEP1170"/>
      <c r="KEQ1170"/>
      <c r="KER1170"/>
      <c r="KES1170"/>
      <c r="KET1170"/>
      <c r="KEU1170"/>
      <c r="KEV1170"/>
      <c r="KEW1170"/>
      <c r="KEX1170"/>
      <c r="KEY1170"/>
      <c r="KEZ1170"/>
      <c r="KFA1170"/>
      <c r="KFB1170"/>
      <c r="KFC1170"/>
      <c r="KFD1170"/>
      <c r="KFE1170"/>
      <c r="KFF1170"/>
      <c r="KFG1170"/>
      <c r="KFH1170"/>
      <c r="KFI1170"/>
      <c r="KFJ1170"/>
      <c r="KFK1170"/>
      <c r="KFL1170"/>
      <c r="KFM1170"/>
      <c r="KFN1170"/>
      <c r="KFO1170"/>
      <c r="KFP1170"/>
      <c r="KFQ1170"/>
      <c r="KFR1170"/>
      <c r="KFS1170"/>
      <c r="KFT1170"/>
      <c r="KFU1170"/>
      <c r="KFV1170"/>
      <c r="KFW1170"/>
      <c r="KFX1170"/>
      <c r="KFY1170"/>
      <c r="KFZ1170"/>
      <c r="KGA1170"/>
      <c r="KGB1170"/>
      <c r="KGC1170"/>
      <c r="KGD1170"/>
      <c r="KGE1170"/>
      <c r="KGF1170"/>
      <c r="KGG1170"/>
      <c r="KGH1170"/>
      <c r="KGI1170"/>
      <c r="KGJ1170"/>
      <c r="KGK1170"/>
      <c r="KGL1170"/>
      <c r="KGM1170"/>
      <c r="KGN1170"/>
      <c r="KGO1170"/>
      <c r="KGP1170"/>
      <c r="KGQ1170"/>
      <c r="KGR1170"/>
      <c r="KGS1170"/>
      <c r="KGT1170"/>
      <c r="KGU1170"/>
      <c r="KGV1170"/>
      <c r="KGW1170"/>
      <c r="KGX1170"/>
      <c r="KGY1170"/>
      <c r="KGZ1170"/>
      <c r="KHA1170"/>
      <c r="KHB1170"/>
      <c r="KHC1170"/>
      <c r="KHD1170"/>
      <c r="KHE1170"/>
      <c r="KHF1170"/>
      <c r="KHG1170"/>
      <c r="KHH1170"/>
      <c r="KHI1170"/>
      <c r="KHJ1170"/>
      <c r="KHK1170"/>
      <c r="KHL1170"/>
      <c r="KHM1170"/>
      <c r="KHN1170"/>
      <c r="KHO1170"/>
      <c r="KHP1170"/>
      <c r="KHQ1170"/>
      <c r="KHR1170"/>
      <c r="KHS1170"/>
      <c r="KHT1170"/>
      <c r="KHU1170"/>
      <c r="KHV1170"/>
      <c r="KHW1170"/>
      <c r="KHX1170"/>
      <c r="KHY1170"/>
      <c r="KHZ1170"/>
      <c r="KIA1170"/>
      <c r="KIB1170"/>
      <c r="KIC1170"/>
      <c r="KID1170"/>
      <c r="KIE1170"/>
      <c r="KIF1170"/>
      <c r="KIG1170"/>
      <c r="KIH1170"/>
      <c r="KII1170"/>
      <c r="KIJ1170"/>
      <c r="KIK1170"/>
      <c r="KIL1170"/>
      <c r="KIM1170"/>
      <c r="KIN1170"/>
      <c r="KIO1170"/>
      <c r="KIP1170"/>
      <c r="KIQ1170"/>
      <c r="KIR1170"/>
      <c r="KIS1170"/>
      <c r="KIT1170"/>
      <c r="KIU1170"/>
      <c r="KIV1170"/>
      <c r="KIW1170"/>
      <c r="KIX1170"/>
      <c r="KIY1170"/>
      <c r="KIZ1170"/>
      <c r="KJA1170"/>
      <c r="KJB1170"/>
      <c r="KJC1170"/>
      <c r="KJD1170"/>
      <c r="KJE1170"/>
      <c r="KJF1170"/>
      <c r="KJG1170"/>
      <c r="KJH1170"/>
      <c r="KJI1170"/>
      <c r="KJJ1170"/>
      <c r="KJK1170"/>
      <c r="KJL1170"/>
      <c r="KJM1170"/>
      <c r="KJN1170"/>
      <c r="KJO1170"/>
      <c r="KJP1170"/>
      <c r="KJQ1170"/>
      <c r="KJR1170"/>
      <c r="KJS1170"/>
      <c r="KJT1170"/>
      <c r="KJU1170"/>
      <c r="KJV1170"/>
      <c r="KJW1170"/>
      <c r="KJX1170"/>
      <c r="KJY1170"/>
      <c r="KJZ1170"/>
      <c r="KKA1170"/>
      <c r="KKB1170"/>
      <c r="KKC1170"/>
      <c r="KKD1170"/>
      <c r="KKE1170"/>
      <c r="KKF1170"/>
      <c r="KKG1170"/>
      <c r="KKH1170"/>
      <c r="KKI1170"/>
      <c r="KKJ1170"/>
      <c r="KKK1170"/>
      <c r="KKL1170"/>
      <c r="KKM1170"/>
      <c r="KKN1170"/>
      <c r="KKO1170"/>
      <c r="KKP1170"/>
      <c r="KKQ1170"/>
      <c r="KKR1170"/>
      <c r="KKS1170"/>
      <c r="KKT1170"/>
      <c r="KKU1170"/>
      <c r="KKV1170"/>
      <c r="KKW1170"/>
      <c r="KKX1170"/>
      <c r="KKY1170"/>
      <c r="KKZ1170"/>
      <c r="KLA1170"/>
      <c r="KLB1170"/>
      <c r="KLC1170"/>
      <c r="KLD1170"/>
      <c r="KLE1170"/>
      <c r="KLF1170"/>
      <c r="KLG1170"/>
      <c r="KLH1170"/>
      <c r="KLI1170"/>
      <c r="KLJ1170"/>
      <c r="KLK1170"/>
      <c r="KLL1170"/>
      <c r="KLM1170"/>
      <c r="KLN1170"/>
      <c r="KLO1170"/>
      <c r="KLP1170"/>
      <c r="KLQ1170"/>
      <c r="KLR1170"/>
      <c r="KLS1170"/>
      <c r="KLT1170"/>
      <c r="KLU1170"/>
      <c r="KLV1170"/>
      <c r="KLW1170"/>
      <c r="KLX1170"/>
      <c r="KLY1170"/>
      <c r="KLZ1170"/>
      <c r="KMA1170"/>
      <c r="KMB1170"/>
      <c r="KMC1170"/>
      <c r="KMD1170"/>
      <c r="KME1170"/>
      <c r="KMF1170"/>
      <c r="KMG1170"/>
      <c r="KMH1170"/>
      <c r="KMI1170"/>
      <c r="KMJ1170"/>
      <c r="KMK1170"/>
      <c r="KML1170"/>
      <c r="KMM1170"/>
      <c r="KMN1170"/>
      <c r="KMO1170"/>
      <c r="KMP1170"/>
      <c r="KMQ1170"/>
      <c r="KMR1170"/>
      <c r="KMS1170"/>
      <c r="KMT1170"/>
      <c r="KMU1170"/>
      <c r="KMV1170"/>
      <c r="KMW1170"/>
      <c r="KMX1170"/>
      <c r="KMY1170"/>
      <c r="KMZ1170"/>
      <c r="KNA1170"/>
      <c r="KNB1170"/>
      <c r="KNC1170"/>
      <c r="KND1170"/>
      <c r="KNE1170"/>
      <c r="KNF1170"/>
      <c r="KNG1170"/>
      <c r="KNH1170"/>
      <c r="KNI1170"/>
      <c r="KNJ1170"/>
      <c r="KNK1170"/>
      <c r="KNL1170"/>
      <c r="KNM1170"/>
      <c r="KNN1170"/>
      <c r="KNO1170"/>
      <c r="KNP1170"/>
      <c r="KNQ1170"/>
      <c r="KNR1170"/>
      <c r="KNS1170"/>
      <c r="KNT1170"/>
      <c r="KNU1170"/>
      <c r="KNV1170"/>
      <c r="KNW1170"/>
      <c r="KNX1170"/>
      <c r="KNY1170"/>
      <c r="KNZ1170"/>
      <c r="KOA1170"/>
      <c r="KOB1170"/>
      <c r="KOC1170"/>
      <c r="KOD1170"/>
      <c r="KOE1170"/>
      <c r="KOF1170"/>
      <c r="KOG1170"/>
      <c r="KOH1170"/>
      <c r="KOI1170"/>
      <c r="KOJ1170"/>
      <c r="KOK1170"/>
      <c r="KOL1170"/>
      <c r="KOM1170"/>
      <c r="KON1170"/>
      <c r="KOO1170"/>
      <c r="KOP1170"/>
      <c r="KOQ1170"/>
      <c r="KOR1170"/>
      <c r="KOS1170"/>
      <c r="KOT1170"/>
      <c r="KOU1170"/>
      <c r="KOV1170"/>
      <c r="KOW1170"/>
      <c r="KOX1170"/>
      <c r="KOY1170"/>
      <c r="KOZ1170"/>
      <c r="KPA1170"/>
      <c r="KPB1170"/>
      <c r="KPC1170"/>
      <c r="KPD1170"/>
      <c r="KPE1170"/>
      <c r="KPF1170"/>
      <c r="KPG1170"/>
      <c r="KPH1170"/>
      <c r="KPI1170"/>
      <c r="KPJ1170"/>
      <c r="KPK1170"/>
      <c r="KPL1170"/>
      <c r="KPM1170"/>
      <c r="KPN1170"/>
      <c r="KPO1170"/>
      <c r="KPP1170"/>
      <c r="KPQ1170"/>
      <c r="KPR1170"/>
      <c r="KPS1170"/>
      <c r="KPT1170"/>
      <c r="KPU1170"/>
      <c r="KPV1170"/>
      <c r="KPW1170"/>
      <c r="KPX1170"/>
      <c r="KPY1170"/>
      <c r="KPZ1170"/>
      <c r="KQA1170"/>
      <c r="KQB1170"/>
      <c r="KQC1170"/>
      <c r="KQD1170"/>
      <c r="KQE1170"/>
      <c r="KQF1170"/>
      <c r="KQG1170"/>
      <c r="KQH1170"/>
      <c r="KQI1170"/>
      <c r="KQJ1170"/>
      <c r="KQK1170"/>
      <c r="KQL1170"/>
      <c r="KQM1170"/>
      <c r="KQN1170"/>
      <c r="KQO1170"/>
      <c r="KQP1170"/>
      <c r="KQQ1170"/>
      <c r="KQR1170"/>
      <c r="KQS1170"/>
      <c r="KQT1170"/>
      <c r="KQU1170"/>
      <c r="KQV1170"/>
      <c r="KQW1170"/>
      <c r="KQX1170"/>
      <c r="KQY1170"/>
      <c r="KQZ1170"/>
      <c r="KRA1170"/>
      <c r="KRB1170"/>
      <c r="KRC1170"/>
      <c r="KRD1170"/>
      <c r="KRE1170"/>
      <c r="KRF1170"/>
      <c r="KRG1170"/>
      <c r="KRH1170"/>
      <c r="KRI1170"/>
      <c r="KRJ1170"/>
      <c r="KRK1170"/>
      <c r="KRL1170"/>
      <c r="KRM1170"/>
      <c r="KRN1170"/>
      <c r="KRO1170"/>
      <c r="KRP1170"/>
      <c r="KRQ1170"/>
      <c r="KRR1170"/>
      <c r="KRS1170"/>
      <c r="KRT1170"/>
      <c r="KRU1170"/>
      <c r="KRV1170"/>
      <c r="KRW1170"/>
      <c r="KRX1170"/>
      <c r="KRY1170"/>
      <c r="KRZ1170"/>
      <c r="KSA1170"/>
      <c r="KSB1170"/>
      <c r="KSC1170"/>
      <c r="KSD1170"/>
      <c r="KSE1170"/>
      <c r="KSF1170"/>
      <c r="KSG1170"/>
      <c r="KSH1170"/>
      <c r="KSI1170"/>
      <c r="KSJ1170"/>
      <c r="KSK1170"/>
      <c r="KSL1170"/>
      <c r="KSM1170"/>
      <c r="KSN1170"/>
      <c r="KSO1170"/>
      <c r="KSP1170"/>
      <c r="KSQ1170"/>
      <c r="KSR1170"/>
      <c r="KSS1170"/>
      <c r="KST1170"/>
      <c r="KSU1170"/>
      <c r="KSV1170"/>
      <c r="KSW1170"/>
      <c r="KSX1170"/>
      <c r="KSY1170"/>
      <c r="KSZ1170"/>
      <c r="KTA1170"/>
      <c r="KTB1170"/>
      <c r="KTC1170"/>
      <c r="KTD1170"/>
      <c r="KTE1170"/>
      <c r="KTF1170"/>
      <c r="KTG1170"/>
      <c r="KTH1170"/>
      <c r="KTI1170"/>
      <c r="KTJ1170"/>
      <c r="KTK1170"/>
      <c r="KTL1170"/>
      <c r="KTM1170"/>
      <c r="KTN1170"/>
      <c r="KTO1170"/>
      <c r="KTP1170"/>
      <c r="KTQ1170"/>
      <c r="KTR1170"/>
      <c r="KTS1170"/>
      <c r="KTT1170"/>
      <c r="KTU1170"/>
      <c r="KTV1170"/>
      <c r="KTW1170"/>
      <c r="KTX1170"/>
      <c r="KTY1170"/>
      <c r="KTZ1170"/>
      <c r="KUA1170"/>
      <c r="KUB1170"/>
      <c r="KUC1170"/>
      <c r="KUD1170"/>
      <c r="KUE1170"/>
      <c r="KUF1170"/>
      <c r="KUG1170"/>
      <c r="KUH1170"/>
      <c r="KUI1170"/>
      <c r="KUJ1170"/>
      <c r="KUK1170"/>
      <c r="KUL1170"/>
      <c r="KUM1170"/>
      <c r="KUN1170"/>
      <c r="KUO1170"/>
      <c r="KUP1170"/>
      <c r="KUQ1170"/>
      <c r="KUR1170"/>
      <c r="KUS1170"/>
      <c r="KUT1170"/>
      <c r="KUU1170"/>
      <c r="KUV1170"/>
      <c r="KUW1170"/>
      <c r="KUX1170"/>
      <c r="KUY1170"/>
      <c r="KUZ1170"/>
      <c r="KVA1170"/>
      <c r="KVB1170"/>
      <c r="KVC1170"/>
      <c r="KVD1170"/>
      <c r="KVE1170"/>
      <c r="KVF1170"/>
      <c r="KVG1170"/>
      <c r="KVH1170"/>
      <c r="KVI1170"/>
      <c r="KVJ1170"/>
      <c r="KVK1170"/>
      <c r="KVL1170"/>
      <c r="KVM1170"/>
      <c r="KVN1170"/>
      <c r="KVO1170"/>
      <c r="KVP1170"/>
      <c r="KVQ1170"/>
      <c r="KVR1170"/>
      <c r="KVS1170"/>
      <c r="KVT1170"/>
      <c r="KVU1170"/>
      <c r="KVV1170"/>
      <c r="KVW1170"/>
      <c r="KVX1170"/>
      <c r="KVY1170"/>
      <c r="KVZ1170"/>
      <c r="KWA1170"/>
      <c r="KWB1170"/>
      <c r="KWC1170"/>
      <c r="KWD1170"/>
      <c r="KWE1170"/>
      <c r="KWF1170"/>
      <c r="KWG1170"/>
      <c r="KWH1170"/>
      <c r="KWI1170"/>
      <c r="KWJ1170"/>
      <c r="KWK1170"/>
      <c r="KWL1170"/>
      <c r="KWM1170"/>
      <c r="KWN1170"/>
      <c r="KWO1170"/>
      <c r="KWP1170"/>
      <c r="KWQ1170"/>
      <c r="KWR1170"/>
      <c r="KWS1170"/>
      <c r="KWT1170"/>
      <c r="KWU1170"/>
      <c r="KWV1170"/>
      <c r="KWW1170"/>
      <c r="KWX1170"/>
      <c r="KWY1170"/>
      <c r="KWZ1170"/>
      <c r="KXA1170"/>
      <c r="KXB1170"/>
      <c r="KXC1170"/>
      <c r="KXD1170"/>
      <c r="KXE1170"/>
      <c r="KXF1170"/>
      <c r="KXG1170"/>
      <c r="KXH1170"/>
      <c r="KXI1170"/>
      <c r="KXJ1170"/>
      <c r="KXK1170"/>
      <c r="KXL1170"/>
      <c r="KXM1170"/>
      <c r="KXN1170"/>
      <c r="KXO1170"/>
      <c r="KXP1170"/>
      <c r="KXQ1170"/>
      <c r="KXR1170"/>
      <c r="KXS1170"/>
      <c r="KXT1170"/>
      <c r="KXU1170"/>
      <c r="KXV1170"/>
      <c r="KXW1170"/>
      <c r="KXX1170"/>
      <c r="KXY1170"/>
      <c r="KXZ1170"/>
      <c r="KYA1170"/>
      <c r="KYB1170"/>
      <c r="KYC1170"/>
      <c r="KYD1170"/>
      <c r="KYE1170"/>
      <c r="KYF1170"/>
      <c r="KYG1170"/>
      <c r="KYH1170"/>
      <c r="KYI1170"/>
      <c r="KYJ1170"/>
      <c r="KYK1170"/>
      <c r="KYL1170"/>
      <c r="KYM1170"/>
      <c r="KYN1170"/>
      <c r="KYO1170"/>
      <c r="KYP1170"/>
      <c r="KYQ1170"/>
      <c r="KYR1170"/>
      <c r="KYS1170"/>
      <c r="KYT1170"/>
      <c r="KYU1170"/>
      <c r="KYV1170"/>
      <c r="KYW1170"/>
      <c r="KYX1170"/>
      <c r="KYY1170"/>
      <c r="KYZ1170"/>
      <c r="KZA1170"/>
      <c r="KZB1170"/>
      <c r="KZC1170"/>
      <c r="KZD1170"/>
      <c r="KZE1170"/>
      <c r="KZF1170"/>
      <c r="KZG1170"/>
      <c r="KZH1170"/>
      <c r="KZI1170"/>
      <c r="KZJ1170"/>
      <c r="KZK1170"/>
      <c r="KZL1170"/>
      <c r="KZM1170"/>
      <c r="KZN1170"/>
      <c r="KZO1170"/>
      <c r="KZP1170"/>
      <c r="KZQ1170"/>
      <c r="KZR1170"/>
      <c r="KZS1170"/>
      <c r="KZT1170"/>
      <c r="KZU1170"/>
      <c r="KZV1170"/>
      <c r="KZW1170"/>
      <c r="KZX1170"/>
      <c r="KZY1170"/>
      <c r="KZZ1170"/>
      <c r="LAA1170"/>
      <c r="LAB1170"/>
      <c r="LAC1170"/>
      <c r="LAD1170"/>
      <c r="LAE1170"/>
      <c r="LAF1170"/>
      <c r="LAG1170"/>
      <c r="LAH1170"/>
      <c r="LAI1170"/>
      <c r="LAJ1170"/>
      <c r="LAK1170"/>
      <c r="LAL1170"/>
      <c r="LAM1170"/>
      <c r="LAN1170"/>
      <c r="LAO1170"/>
      <c r="LAP1170"/>
      <c r="LAQ1170"/>
      <c r="LAR1170"/>
      <c r="LAS1170"/>
      <c r="LAT1170"/>
      <c r="LAU1170"/>
      <c r="LAV1170"/>
      <c r="LAW1170"/>
      <c r="LAX1170"/>
      <c r="LAY1170"/>
      <c r="LAZ1170"/>
      <c r="LBA1170"/>
      <c r="LBB1170"/>
      <c r="LBC1170"/>
      <c r="LBD1170"/>
      <c r="LBE1170"/>
      <c r="LBF1170"/>
      <c r="LBG1170"/>
      <c r="LBH1170"/>
      <c r="LBI1170"/>
      <c r="LBJ1170"/>
      <c r="LBK1170"/>
      <c r="LBL1170"/>
      <c r="LBM1170"/>
      <c r="LBN1170"/>
      <c r="LBO1170"/>
      <c r="LBP1170"/>
      <c r="LBQ1170"/>
      <c r="LBR1170"/>
      <c r="LBS1170"/>
      <c r="LBT1170"/>
      <c r="LBU1170"/>
      <c r="LBV1170"/>
      <c r="LBW1170"/>
      <c r="LBX1170"/>
      <c r="LBY1170"/>
      <c r="LBZ1170"/>
      <c r="LCA1170"/>
      <c r="LCB1170"/>
      <c r="LCC1170"/>
      <c r="LCD1170"/>
      <c r="LCE1170"/>
      <c r="LCF1170"/>
      <c r="LCG1170"/>
      <c r="LCH1170"/>
      <c r="LCI1170"/>
      <c r="LCJ1170"/>
      <c r="LCK1170"/>
      <c r="LCL1170"/>
      <c r="LCM1170"/>
      <c r="LCN1170"/>
      <c r="LCO1170"/>
      <c r="LCP1170"/>
      <c r="LCQ1170"/>
      <c r="LCR1170"/>
      <c r="LCS1170"/>
      <c r="LCT1170"/>
      <c r="LCU1170"/>
      <c r="LCV1170"/>
      <c r="LCW1170"/>
      <c r="LCX1170"/>
      <c r="LCY1170"/>
      <c r="LCZ1170"/>
      <c r="LDA1170"/>
      <c r="LDB1170"/>
      <c r="LDC1170"/>
      <c r="LDD1170"/>
      <c r="LDE1170"/>
      <c r="LDF1170"/>
      <c r="LDG1170"/>
      <c r="LDH1170"/>
      <c r="LDI1170"/>
      <c r="LDJ1170"/>
      <c r="LDK1170"/>
      <c r="LDL1170"/>
      <c r="LDM1170"/>
      <c r="LDN1170"/>
      <c r="LDO1170"/>
      <c r="LDP1170"/>
      <c r="LDQ1170"/>
      <c r="LDR1170"/>
      <c r="LDS1170"/>
      <c r="LDT1170"/>
      <c r="LDU1170"/>
      <c r="LDV1170"/>
      <c r="LDW1170"/>
      <c r="LDX1170"/>
      <c r="LDY1170"/>
      <c r="LDZ1170"/>
      <c r="LEA1170"/>
      <c r="LEB1170"/>
      <c r="LEC1170"/>
      <c r="LED1170"/>
      <c r="LEE1170"/>
      <c r="LEF1170"/>
      <c r="LEG1170"/>
      <c r="LEH1170"/>
      <c r="LEI1170"/>
      <c r="LEJ1170"/>
      <c r="LEK1170"/>
      <c r="LEL1170"/>
      <c r="LEM1170"/>
      <c r="LEN1170"/>
      <c r="LEO1170"/>
      <c r="LEP1170"/>
      <c r="LEQ1170"/>
      <c r="LER1170"/>
      <c r="LES1170"/>
      <c r="LET1170"/>
      <c r="LEU1170"/>
      <c r="LEV1170"/>
      <c r="LEW1170"/>
      <c r="LEX1170"/>
      <c r="LEY1170"/>
      <c r="LEZ1170"/>
      <c r="LFA1170"/>
      <c r="LFB1170"/>
      <c r="LFC1170"/>
      <c r="LFD1170"/>
      <c r="LFE1170"/>
      <c r="LFF1170"/>
      <c r="LFG1170"/>
      <c r="LFH1170"/>
      <c r="LFI1170"/>
      <c r="LFJ1170"/>
      <c r="LFK1170"/>
      <c r="LFL1170"/>
      <c r="LFM1170"/>
      <c r="LFN1170"/>
      <c r="LFO1170"/>
      <c r="LFP1170"/>
      <c r="LFQ1170"/>
      <c r="LFR1170"/>
      <c r="LFS1170"/>
      <c r="LFT1170"/>
      <c r="LFU1170"/>
      <c r="LFV1170"/>
      <c r="LFW1170"/>
      <c r="LFX1170"/>
      <c r="LFY1170"/>
      <c r="LFZ1170"/>
      <c r="LGA1170"/>
      <c r="LGB1170"/>
      <c r="LGC1170"/>
      <c r="LGD1170"/>
      <c r="LGE1170"/>
      <c r="LGF1170"/>
      <c r="LGG1170"/>
      <c r="LGH1170"/>
      <c r="LGI1170"/>
      <c r="LGJ1170"/>
      <c r="LGK1170"/>
      <c r="LGL1170"/>
      <c r="LGM1170"/>
      <c r="LGN1170"/>
      <c r="LGO1170"/>
      <c r="LGP1170"/>
      <c r="LGQ1170"/>
      <c r="LGR1170"/>
      <c r="LGS1170"/>
      <c r="LGT1170"/>
      <c r="LGU1170"/>
      <c r="LGV1170"/>
      <c r="LGW1170"/>
      <c r="LGX1170"/>
      <c r="LGY1170"/>
      <c r="LGZ1170"/>
      <c r="LHA1170"/>
      <c r="LHB1170"/>
      <c r="LHC1170"/>
      <c r="LHD1170"/>
      <c r="LHE1170"/>
      <c r="LHF1170"/>
      <c r="LHG1170"/>
      <c r="LHH1170"/>
      <c r="LHI1170"/>
      <c r="LHJ1170"/>
      <c r="LHK1170"/>
      <c r="LHL1170"/>
      <c r="LHM1170"/>
      <c r="LHN1170"/>
      <c r="LHO1170"/>
      <c r="LHP1170"/>
      <c r="LHQ1170"/>
      <c r="LHR1170"/>
      <c r="LHS1170"/>
      <c r="LHT1170"/>
      <c r="LHU1170"/>
      <c r="LHV1170"/>
      <c r="LHW1170"/>
      <c r="LHX1170"/>
      <c r="LHY1170"/>
      <c r="LHZ1170"/>
      <c r="LIA1170"/>
      <c r="LIB1170"/>
      <c r="LIC1170"/>
      <c r="LID1170"/>
      <c r="LIE1170"/>
      <c r="LIF1170"/>
      <c r="LIG1170"/>
      <c r="LIH1170"/>
      <c r="LII1170"/>
      <c r="LIJ1170"/>
      <c r="LIK1170"/>
      <c r="LIL1170"/>
      <c r="LIM1170"/>
      <c r="LIN1170"/>
      <c r="LIO1170"/>
      <c r="LIP1170"/>
      <c r="LIQ1170"/>
      <c r="LIR1170"/>
      <c r="LIS1170"/>
      <c r="LIT1170"/>
      <c r="LIU1170"/>
      <c r="LIV1170"/>
      <c r="LIW1170"/>
      <c r="LIX1170"/>
      <c r="LIY1170"/>
      <c r="LIZ1170"/>
      <c r="LJA1170"/>
      <c r="LJB1170"/>
      <c r="LJC1170"/>
      <c r="LJD1170"/>
      <c r="LJE1170"/>
      <c r="LJF1170"/>
      <c r="LJG1170"/>
      <c r="LJH1170"/>
      <c r="LJI1170"/>
      <c r="LJJ1170"/>
      <c r="LJK1170"/>
      <c r="LJL1170"/>
      <c r="LJM1170"/>
      <c r="LJN1170"/>
      <c r="LJO1170"/>
      <c r="LJP1170"/>
      <c r="LJQ1170"/>
      <c r="LJR1170"/>
      <c r="LJS1170"/>
      <c r="LJT1170"/>
      <c r="LJU1170"/>
      <c r="LJV1170"/>
      <c r="LJW1170"/>
      <c r="LJX1170"/>
      <c r="LJY1170"/>
      <c r="LJZ1170"/>
      <c r="LKA1170"/>
      <c r="LKB1170"/>
      <c r="LKC1170"/>
      <c r="LKD1170"/>
      <c r="LKE1170"/>
      <c r="LKF1170"/>
      <c r="LKG1170"/>
      <c r="LKH1170"/>
      <c r="LKI1170"/>
      <c r="LKJ1170"/>
      <c r="LKK1170"/>
      <c r="LKL1170"/>
      <c r="LKM1170"/>
      <c r="LKN1170"/>
      <c r="LKO1170"/>
      <c r="LKP1170"/>
      <c r="LKQ1170"/>
      <c r="LKR1170"/>
      <c r="LKS1170"/>
      <c r="LKT1170"/>
      <c r="LKU1170"/>
      <c r="LKV1170"/>
      <c r="LKW1170"/>
      <c r="LKX1170"/>
      <c r="LKY1170"/>
      <c r="LKZ1170"/>
      <c r="LLA1170"/>
      <c r="LLB1170"/>
      <c r="LLC1170"/>
      <c r="LLD1170"/>
      <c r="LLE1170"/>
      <c r="LLF1170"/>
      <c r="LLG1170"/>
      <c r="LLH1170"/>
      <c r="LLI1170"/>
      <c r="LLJ1170"/>
      <c r="LLK1170"/>
      <c r="LLL1170"/>
      <c r="LLM1170"/>
      <c r="LLN1170"/>
      <c r="LLO1170"/>
      <c r="LLP1170"/>
      <c r="LLQ1170"/>
      <c r="LLR1170"/>
      <c r="LLS1170"/>
      <c r="LLT1170"/>
      <c r="LLU1170"/>
      <c r="LLV1170"/>
      <c r="LLW1170"/>
      <c r="LLX1170"/>
      <c r="LLY1170"/>
      <c r="LLZ1170"/>
      <c r="LMA1170"/>
      <c r="LMB1170"/>
      <c r="LMC1170"/>
      <c r="LMD1170"/>
      <c r="LME1170"/>
      <c r="LMF1170"/>
      <c r="LMG1170"/>
      <c r="LMH1170"/>
      <c r="LMI1170"/>
      <c r="LMJ1170"/>
      <c r="LMK1170"/>
      <c r="LML1170"/>
      <c r="LMM1170"/>
      <c r="LMN1170"/>
      <c r="LMO1170"/>
      <c r="LMP1170"/>
      <c r="LMQ1170"/>
      <c r="LMR1170"/>
      <c r="LMS1170"/>
      <c r="LMT1170"/>
      <c r="LMU1170"/>
      <c r="LMV1170"/>
      <c r="LMW1170"/>
      <c r="LMX1170"/>
      <c r="LMY1170"/>
      <c r="LMZ1170"/>
      <c r="LNA1170"/>
      <c r="LNB1170"/>
      <c r="LNC1170"/>
      <c r="LND1170"/>
      <c r="LNE1170"/>
      <c r="LNF1170"/>
      <c r="LNG1170"/>
      <c r="LNH1170"/>
      <c r="LNI1170"/>
      <c r="LNJ1170"/>
      <c r="LNK1170"/>
      <c r="LNL1170"/>
      <c r="LNM1170"/>
      <c r="LNN1170"/>
      <c r="LNO1170"/>
      <c r="LNP1170"/>
      <c r="LNQ1170"/>
      <c r="LNR1170"/>
      <c r="LNS1170"/>
      <c r="LNT1170"/>
      <c r="LNU1170"/>
      <c r="LNV1170"/>
      <c r="LNW1170"/>
      <c r="LNX1170"/>
      <c r="LNY1170"/>
      <c r="LNZ1170"/>
      <c r="LOA1170"/>
      <c r="LOB1170"/>
      <c r="LOC1170"/>
      <c r="LOD1170"/>
      <c r="LOE1170"/>
      <c r="LOF1170"/>
      <c r="LOG1170"/>
      <c r="LOH1170"/>
      <c r="LOI1170"/>
      <c r="LOJ1170"/>
      <c r="LOK1170"/>
      <c r="LOL1170"/>
      <c r="LOM1170"/>
      <c r="LON1170"/>
      <c r="LOO1170"/>
      <c r="LOP1170"/>
      <c r="LOQ1170"/>
      <c r="LOR1170"/>
      <c r="LOS1170"/>
      <c r="LOT1170"/>
      <c r="LOU1170"/>
      <c r="LOV1170"/>
      <c r="LOW1170"/>
      <c r="LOX1170"/>
      <c r="LOY1170"/>
      <c r="LOZ1170"/>
      <c r="LPA1170"/>
      <c r="LPB1170"/>
      <c r="LPC1170"/>
      <c r="LPD1170"/>
      <c r="LPE1170"/>
      <c r="LPF1170"/>
      <c r="LPG1170"/>
      <c r="LPH1170"/>
      <c r="LPI1170"/>
      <c r="LPJ1170"/>
      <c r="LPK1170"/>
      <c r="LPL1170"/>
      <c r="LPM1170"/>
      <c r="LPN1170"/>
      <c r="LPO1170"/>
      <c r="LPP1170"/>
      <c r="LPQ1170"/>
      <c r="LPR1170"/>
      <c r="LPS1170"/>
      <c r="LPT1170"/>
      <c r="LPU1170"/>
      <c r="LPV1170"/>
      <c r="LPW1170"/>
      <c r="LPX1170"/>
      <c r="LPY1170"/>
      <c r="LPZ1170"/>
      <c r="LQA1170"/>
      <c r="LQB1170"/>
      <c r="LQC1170"/>
      <c r="LQD1170"/>
      <c r="LQE1170"/>
      <c r="LQF1170"/>
      <c r="LQG1170"/>
      <c r="LQH1170"/>
      <c r="LQI1170"/>
      <c r="LQJ1170"/>
      <c r="LQK1170"/>
      <c r="LQL1170"/>
      <c r="LQM1170"/>
      <c r="LQN1170"/>
      <c r="LQO1170"/>
      <c r="LQP1170"/>
      <c r="LQQ1170"/>
      <c r="LQR1170"/>
      <c r="LQS1170"/>
      <c r="LQT1170"/>
      <c r="LQU1170"/>
      <c r="LQV1170"/>
      <c r="LQW1170"/>
      <c r="LQX1170"/>
      <c r="LQY1170"/>
      <c r="LQZ1170"/>
      <c r="LRA1170"/>
      <c r="LRB1170"/>
      <c r="LRC1170"/>
      <c r="LRD1170"/>
      <c r="LRE1170"/>
      <c r="LRF1170"/>
      <c r="LRG1170"/>
      <c r="LRH1170"/>
      <c r="LRI1170"/>
      <c r="LRJ1170"/>
      <c r="LRK1170"/>
      <c r="LRL1170"/>
      <c r="LRM1170"/>
      <c r="LRN1170"/>
      <c r="LRO1170"/>
      <c r="LRP1170"/>
      <c r="LRQ1170"/>
      <c r="LRR1170"/>
      <c r="LRS1170"/>
      <c r="LRT1170"/>
      <c r="LRU1170"/>
      <c r="LRV1170"/>
      <c r="LRW1170"/>
      <c r="LRX1170"/>
      <c r="LRY1170"/>
      <c r="LRZ1170"/>
      <c r="LSA1170"/>
      <c r="LSB1170"/>
      <c r="LSC1170"/>
      <c r="LSD1170"/>
      <c r="LSE1170"/>
      <c r="LSF1170"/>
      <c r="LSG1170"/>
      <c r="LSH1170"/>
      <c r="LSI1170"/>
      <c r="LSJ1170"/>
      <c r="LSK1170"/>
      <c r="LSL1170"/>
      <c r="LSM1170"/>
      <c r="LSN1170"/>
      <c r="LSO1170"/>
      <c r="LSP1170"/>
      <c r="LSQ1170"/>
      <c r="LSR1170"/>
      <c r="LSS1170"/>
      <c r="LST1170"/>
      <c r="LSU1170"/>
      <c r="LSV1170"/>
      <c r="LSW1170"/>
      <c r="LSX1170"/>
      <c r="LSY1170"/>
      <c r="LSZ1170"/>
      <c r="LTA1170"/>
      <c r="LTB1170"/>
      <c r="LTC1170"/>
      <c r="LTD1170"/>
      <c r="LTE1170"/>
      <c r="LTF1170"/>
      <c r="LTG1170"/>
      <c r="LTH1170"/>
      <c r="LTI1170"/>
      <c r="LTJ1170"/>
      <c r="LTK1170"/>
      <c r="LTL1170"/>
      <c r="LTM1170"/>
      <c r="LTN1170"/>
      <c r="LTO1170"/>
      <c r="LTP1170"/>
      <c r="LTQ1170"/>
      <c r="LTR1170"/>
      <c r="LTS1170"/>
      <c r="LTT1170"/>
      <c r="LTU1170"/>
      <c r="LTV1170"/>
      <c r="LTW1170"/>
      <c r="LTX1170"/>
      <c r="LTY1170"/>
      <c r="LTZ1170"/>
      <c r="LUA1170"/>
      <c r="LUB1170"/>
      <c r="LUC1170"/>
      <c r="LUD1170"/>
      <c r="LUE1170"/>
      <c r="LUF1170"/>
      <c r="LUG1170"/>
      <c r="LUH1170"/>
      <c r="LUI1170"/>
      <c r="LUJ1170"/>
      <c r="LUK1170"/>
      <c r="LUL1170"/>
      <c r="LUM1170"/>
      <c r="LUN1170"/>
      <c r="LUO1170"/>
      <c r="LUP1170"/>
      <c r="LUQ1170"/>
      <c r="LUR1170"/>
      <c r="LUS1170"/>
      <c r="LUT1170"/>
      <c r="LUU1170"/>
      <c r="LUV1170"/>
      <c r="LUW1170"/>
      <c r="LUX1170"/>
      <c r="LUY1170"/>
      <c r="LUZ1170"/>
      <c r="LVA1170"/>
      <c r="LVB1170"/>
      <c r="LVC1170"/>
      <c r="LVD1170"/>
      <c r="LVE1170"/>
      <c r="LVF1170"/>
      <c r="LVG1170"/>
      <c r="LVH1170"/>
      <c r="LVI1170"/>
      <c r="LVJ1170"/>
      <c r="LVK1170"/>
      <c r="LVL1170"/>
      <c r="LVM1170"/>
      <c r="LVN1170"/>
      <c r="LVO1170"/>
      <c r="LVP1170"/>
      <c r="LVQ1170"/>
      <c r="LVR1170"/>
      <c r="LVS1170"/>
      <c r="LVT1170"/>
      <c r="LVU1170"/>
      <c r="LVV1170"/>
      <c r="LVW1170"/>
      <c r="LVX1170"/>
      <c r="LVY1170"/>
      <c r="LVZ1170"/>
      <c r="LWA1170"/>
      <c r="LWB1170"/>
      <c r="LWC1170"/>
      <c r="LWD1170"/>
      <c r="LWE1170"/>
      <c r="LWF1170"/>
      <c r="LWG1170"/>
      <c r="LWH1170"/>
      <c r="LWI1170"/>
      <c r="LWJ1170"/>
      <c r="LWK1170"/>
      <c r="LWL1170"/>
      <c r="LWM1170"/>
      <c r="LWN1170"/>
      <c r="LWO1170"/>
      <c r="LWP1170"/>
      <c r="LWQ1170"/>
      <c r="LWR1170"/>
      <c r="LWS1170"/>
      <c r="LWT1170"/>
      <c r="LWU1170"/>
      <c r="LWV1170"/>
      <c r="LWW1170"/>
      <c r="LWX1170"/>
      <c r="LWY1170"/>
      <c r="LWZ1170"/>
      <c r="LXA1170"/>
      <c r="LXB1170"/>
      <c r="LXC1170"/>
      <c r="LXD1170"/>
      <c r="LXE1170"/>
      <c r="LXF1170"/>
      <c r="LXG1170"/>
      <c r="LXH1170"/>
      <c r="LXI1170"/>
      <c r="LXJ1170"/>
      <c r="LXK1170"/>
      <c r="LXL1170"/>
      <c r="LXM1170"/>
      <c r="LXN1170"/>
      <c r="LXO1170"/>
      <c r="LXP1170"/>
      <c r="LXQ1170"/>
      <c r="LXR1170"/>
      <c r="LXS1170"/>
      <c r="LXT1170"/>
      <c r="LXU1170"/>
      <c r="LXV1170"/>
      <c r="LXW1170"/>
      <c r="LXX1170"/>
      <c r="LXY1170"/>
      <c r="LXZ1170"/>
      <c r="LYA1170"/>
      <c r="LYB1170"/>
      <c r="LYC1170"/>
      <c r="LYD1170"/>
      <c r="LYE1170"/>
      <c r="LYF1170"/>
      <c r="LYG1170"/>
      <c r="LYH1170"/>
      <c r="LYI1170"/>
      <c r="LYJ1170"/>
      <c r="LYK1170"/>
      <c r="LYL1170"/>
      <c r="LYM1170"/>
      <c r="LYN1170"/>
      <c r="LYO1170"/>
      <c r="LYP1170"/>
      <c r="LYQ1170"/>
      <c r="LYR1170"/>
      <c r="LYS1170"/>
      <c r="LYT1170"/>
      <c r="LYU1170"/>
      <c r="LYV1170"/>
      <c r="LYW1170"/>
      <c r="LYX1170"/>
      <c r="LYY1170"/>
      <c r="LYZ1170"/>
      <c r="LZA1170"/>
      <c r="LZB1170"/>
      <c r="LZC1170"/>
      <c r="LZD1170"/>
      <c r="LZE1170"/>
      <c r="LZF1170"/>
      <c r="LZG1170"/>
      <c r="LZH1170"/>
      <c r="LZI1170"/>
      <c r="LZJ1170"/>
      <c r="LZK1170"/>
      <c r="LZL1170"/>
      <c r="LZM1170"/>
      <c r="LZN1170"/>
      <c r="LZO1170"/>
      <c r="LZP1170"/>
      <c r="LZQ1170"/>
      <c r="LZR1170"/>
      <c r="LZS1170"/>
      <c r="LZT1170"/>
      <c r="LZU1170"/>
      <c r="LZV1170"/>
      <c r="LZW1170"/>
      <c r="LZX1170"/>
      <c r="LZY1170"/>
      <c r="LZZ1170"/>
      <c r="MAA1170"/>
      <c r="MAB1170"/>
      <c r="MAC1170"/>
      <c r="MAD1170"/>
      <c r="MAE1170"/>
      <c r="MAF1170"/>
      <c r="MAG1170"/>
      <c r="MAH1170"/>
      <c r="MAI1170"/>
      <c r="MAJ1170"/>
      <c r="MAK1170"/>
      <c r="MAL1170"/>
      <c r="MAM1170"/>
      <c r="MAN1170"/>
      <c r="MAO1170"/>
      <c r="MAP1170"/>
      <c r="MAQ1170"/>
      <c r="MAR1170"/>
      <c r="MAS1170"/>
      <c r="MAT1170"/>
      <c r="MAU1170"/>
      <c r="MAV1170"/>
      <c r="MAW1170"/>
      <c r="MAX1170"/>
      <c r="MAY1170"/>
      <c r="MAZ1170"/>
      <c r="MBA1170"/>
      <c r="MBB1170"/>
      <c r="MBC1170"/>
      <c r="MBD1170"/>
      <c r="MBE1170"/>
      <c r="MBF1170"/>
      <c r="MBG1170"/>
      <c r="MBH1170"/>
      <c r="MBI1170"/>
      <c r="MBJ1170"/>
      <c r="MBK1170"/>
      <c r="MBL1170"/>
      <c r="MBM1170"/>
      <c r="MBN1170"/>
      <c r="MBO1170"/>
      <c r="MBP1170"/>
      <c r="MBQ1170"/>
      <c r="MBR1170"/>
      <c r="MBS1170"/>
      <c r="MBT1170"/>
      <c r="MBU1170"/>
      <c r="MBV1170"/>
      <c r="MBW1170"/>
      <c r="MBX1170"/>
      <c r="MBY1170"/>
      <c r="MBZ1170"/>
      <c r="MCA1170"/>
      <c r="MCB1170"/>
      <c r="MCC1170"/>
      <c r="MCD1170"/>
      <c r="MCE1170"/>
      <c r="MCF1170"/>
      <c r="MCG1170"/>
      <c r="MCH1170"/>
      <c r="MCI1170"/>
      <c r="MCJ1170"/>
      <c r="MCK1170"/>
      <c r="MCL1170"/>
      <c r="MCM1170"/>
      <c r="MCN1170"/>
      <c r="MCO1170"/>
      <c r="MCP1170"/>
      <c r="MCQ1170"/>
      <c r="MCR1170"/>
      <c r="MCS1170"/>
      <c r="MCT1170"/>
      <c r="MCU1170"/>
      <c r="MCV1170"/>
      <c r="MCW1170"/>
      <c r="MCX1170"/>
      <c r="MCY1170"/>
      <c r="MCZ1170"/>
      <c r="MDA1170"/>
      <c r="MDB1170"/>
      <c r="MDC1170"/>
      <c r="MDD1170"/>
      <c r="MDE1170"/>
      <c r="MDF1170"/>
      <c r="MDG1170"/>
      <c r="MDH1170"/>
      <c r="MDI1170"/>
      <c r="MDJ1170"/>
      <c r="MDK1170"/>
      <c r="MDL1170"/>
      <c r="MDM1170"/>
      <c r="MDN1170"/>
      <c r="MDO1170"/>
      <c r="MDP1170"/>
      <c r="MDQ1170"/>
      <c r="MDR1170"/>
      <c r="MDS1170"/>
      <c r="MDT1170"/>
      <c r="MDU1170"/>
      <c r="MDV1170"/>
      <c r="MDW1170"/>
      <c r="MDX1170"/>
      <c r="MDY1170"/>
      <c r="MDZ1170"/>
      <c r="MEA1170"/>
      <c r="MEB1170"/>
      <c r="MEC1170"/>
      <c r="MED1170"/>
      <c r="MEE1170"/>
      <c r="MEF1170"/>
      <c r="MEG1170"/>
      <c r="MEH1170"/>
      <c r="MEI1170"/>
      <c r="MEJ1170"/>
      <c r="MEK1170"/>
      <c r="MEL1170"/>
      <c r="MEM1170"/>
      <c r="MEN1170"/>
      <c r="MEO1170"/>
      <c r="MEP1170"/>
      <c r="MEQ1170"/>
      <c r="MER1170"/>
      <c r="MES1170"/>
      <c r="MET1170"/>
      <c r="MEU1170"/>
      <c r="MEV1170"/>
      <c r="MEW1170"/>
      <c r="MEX1170"/>
      <c r="MEY1170"/>
      <c r="MEZ1170"/>
      <c r="MFA1170"/>
      <c r="MFB1170"/>
      <c r="MFC1170"/>
      <c r="MFD1170"/>
      <c r="MFE1170"/>
      <c r="MFF1170"/>
      <c r="MFG1170"/>
      <c r="MFH1170"/>
      <c r="MFI1170"/>
      <c r="MFJ1170"/>
      <c r="MFK1170"/>
      <c r="MFL1170"/>
      <c r="MFM1170"/>
      <c r="MFN1170"/>
      <c r="MFO1170"/>
      <c r="MFP1170"/>
      <c r="MFQ1170"/>
      <c r="MFR1170"/>
      <c r="MFS1170"/>
      <c r="MFT1170"/>
      <c r="MFU1170"/>
      <c r="MFV1170"/>
      <c r="MFW1170"/>
      <c r="MFX1170"/>
      <c r="MFY1170"/>
      <c r="MFZ1170"/>
      <c r="MGA1170"/>
      <c r="MGB1170"/>
      <c r="MGC1170"/>
      <c r="MGD1170"/>
      <c r="MGE1170"/>
      <c r="MGF1170"/>
      <c r="MGG1170"/>
      <c r="MGH1170"/>
      <c r="MGI1170"/>
      <c r="MGJ1170"/>
      <c r="MGK1170"/>
      <c r="MGL1170"/>
      <c r="MGM1170"/>
      <c r="MGN1170"/>
      <c r="MGO1170"/>
      <c r="MGP1170"/>
      <c r="MGQ1170"/>
      <c r="MGR1170"/>
      <c r="MGS1170"/>
      <c r="MGT1170"/>
      <c r="MGU1170"/>
      <c r="MGV1170"/>
      <c r="MGW1170"/>
      <c r="MGX1170"/>
      <c r="MGY1170"/>
      <c r="MGZ1170"/>
      <c r="MHA1170"/>
      <c r="MHB1170"/>
      <c r="MHC1170"/>
      <c r="MHD1170"/>
      <c r="MHE1170"/>
      <c r="MHF1170"/>
      <c r="MHG1170"/>
      <c r="MHH1170"/>
      <c r="MHI1170"/>
      <c r="MHJ1170"/>
      <c r="MHK1170"/>
      <c r="MHL1170"/>
      <c r="MHM1170"/>
      <c r="MHN1170"/>
      <c r="MHO1170"/>
      <c r="MHP1170"/>
      <c r="MHQ1170"/>
      <c r="MHR1170"/>
      <c r="MHS1170"/>
      <c r="MHT1170"/>
      <c r="MHU1170"/>
      <c r="MHV1170"/>
      <c r="MHW1170"/>
      <c r="MHX1170"/>
      <c r="MHY1170"/>
      <c r="MHZ1170"/>
      <c r="MIA1170"/>
      <c r="MIB1170"/>
      <c r="MIC1170"/>
      <c r="MID1170"/>
      <c r="MIE1170"/>
      <c r="MIF1170"/>
      <c r="MIG1170"/>
      <c r="MIH1170"/>
      <c r="MII1170"/>
      <c r="MIJ1170"/>
      <c r="MIK1170"/>
      <c r="MIL1170"/>
      <c r="MIM1170"/>
      <c r="MIN1170"/>
      <c r="MIO1170"/>
      <c r="MIP1170"/>
      <c r="MIQ1170"/>
      <c r="MIR1170"/>
      <c r="MIS1170"/>
      <c r="MIT1170"/>
      <c r="MIU1170"/>
      <c r="MIV1170"/>
      <c r="MIW1170"/>
      <c r="MIX1170"/>
      <c r="MIY1170"/>
      <c r="MIZ1170"/>
      <c r="MJA1170"/>
      <c r="MJB1170"/>
      <c r="MJC1170"/>
      <c r="MJD1170"/>
      <c r="MJE1170"/>
      <c r="MJF1170"/>
      <c r="MJG1170"/>
      <c r="MJH1170"/>
      <c r="MJI1170"/>
      <c r="MJJ1170"/>
      <c r="MJK1170"/>
      <c r="MJL1170"/>
      <c r="MJM1170"/>
      <c r="MJN1170"/>
      <c r="MJO1170"/>
      <c r="MJP1170"/>
      <c r="MJQ1170"/>
      <c r="MJR1170"/>
      <c r="MJS1170"/>
      <c r="MJT1170"/>
      <c r="MJU1170"/>
      <c r="MJV1170"/>
      <c r="MJW1170"/>
      <c r="MJX1170"/>
      <c r="MJY1170"/>
      <c r="MJZ1170"/>
      <c r="MKA1170"/>
      <c r="MKB1170"/>
      <c r="MKC1170"/>
      <c r="MKD1170"/>
      <c r="MKE1170"/>
      <c r="MKF1170"/>
      <c r="MKG1170"/>
      <c r="MKH1170"/>
      <c r="MKI1170"/>
      <c r="MKJ1170"/>
      <c r="MKK1170"/>
      <c r="MKL1170"/>
      <c r="MKM1170"/>
      <c r="MKN1170"/>
      <c r="MKO1170"/>
      <c r="MKP1170"/>
      <c r="MKQ1170"/>
      <c r="MKR1170"/>
      <c r="MKS1170"/>
      <c r="MKT1170"/>
      <c r="MKU1170"/>
      <c r="MKV1170"/>
      <c r="MKW1170"/>
      <c r="MKX1170"/>
      <c r="MKY1170"/>
      <c r="MKZ1170"/>
      <c r="MLA1170"/>
      <c r="MLB1170"/>
      <c r="MLC1170"/>
      <c r="MLD1170"/>
      <c r="MLE1170"/>
      <c r="MLF1170"/>
      <c r="MLG1170"/>
      <c r="MLH1170"/>
      <c r="MLI1170"/>
      <c r="MLJ1170"/>
      <c r="MLK1170"/>
      <c r="MLL1170"/>
      <c r="MLM1170"/>
      <c r="MLN1170"/>
      <c r="MLO1170"/>
      <c r="MLP1170"/>
      <c r="MLQ1170"/>
      <c r="MLR1170"/>
      <c r="MLS1170"/>
      <c r="MLT1170"/>
      <c r="MLU1170"/>
      <c r="MLV1170"/>
      <c r="MLW1170"/>
      <c r="MLX1170"/>
      <c r="MLY1170"/>
      <c r="MLZ1170"/>
      <c r="MMA1170"/>
      <c r="MMB1170"/>
      <c r="MMC1170"/>
      <c r="MMD1170"/>
      <c r="MME1170"/>
      <c r="MMF1170"/>
      <c r="MMG1170"/>
      <c r="MMH1170"/>
      <c r="MMI1170"/>
      <c r="MMJ1170"/>
      <c r="MMK1170"/>
      <c r="MML1170"/>
      <c r="MMM1170"/>
      <c r="MMN1170"/>
      <c r="MMO1170"/>
      <c r="MMP1170"/>
      <c r="MMQ1170"/>
      <c r="MMR1170"/>
      <c r="MMS1170"/>
      <c r="MMT1170"/>
      <c r="MMU1170"/>
      <c r="MMV1170"/>
      <c r="MMW1170"/>
      <c r="MMX1170"/>
      <c r="MMY1170"/>
      <c r="MMZ1170"/>
      <c r="MNA1170"/>
      <c r="MNB1170"/>
      <c r="MNC1170"/>
      <c r="MND1170"/>
      <c r="MNE1170"/>
      <c r="MNF1170"/>
      <c r="MNG1170"/>
      <c r="MNH1170"/>
      <c r="MNI1170"/>
      <c r="MNJ1170"/>
      <c r="MNK1170"/>
      <c r="MNL1170"/>
      <c r="MNM1170"/>
      <c r="MNN1170"/>
      <c r="MNO1170"/>
      <c r="MNP1170"/>
      <c r="MNQ1170"/>
      <c r="MNR1170"/>
      <c r="MNS1170"/>
      <c r="MNT1170"/>
      <c r="MNU1170"/>
      <c r="MNV1170"/>
      <c r="MNW1170"/>
      <c r="MNX1170"/>
      <c r="MNY1170"/>
      <c r="MNZ1170"/>
      <c r="MOA1170"/>
      <c r="MOB1170"/>
      <c r="MOC1170"/>
      <c r="MOD1170"/>
      <c r="MOE1170"/>
      <c r="MOF1170"/>
      <c r="MOG1170"/>
      <c r="MOH1170"/>
      <c r="MOI1170"/>
      <c r="MOJ1170"/>
      <c r="MOK1170"/>
      <c r="MOL1170"/>
      <c r="MOM1170"/>
      <c r="MON1170"/>
      <c r="MOO1170"/>
      <c r="MOP1170"/>
      <c r="MOQ1170"/>
      <c r="MOR1170"/>
      <c r="MOS1170"/>
      <c r="MOT1170"/>
      <c r="MOU1170"/>
      <c r="MOV1170"/>
      <c r="MOW1170"/>
      <c r="MOX1170"/>
      <c r="MOY1170"/>
      <c r="MOZ1170"/>
      <c r="MPA1170"/>
      <c r="MPB1170"/>
      <c r="MPC1170"/>
      <c r="MPD1170"/>
      <c r="MPE1170"/>
      <c r="MPF1170"/>
      <c r="MPG1170"/>
      <c r="MPH1170"/>
      <c r="MPI1170"/>
      <c r="MPJ1170"/>
      <c r="MPK1170"/>
      <c r="MPL1170"/>
      <c r="MPM1170"/>
      <c r="MPN1170"/>
      <c r="MPO1170"/>
      <c r="MPP1170"/>
      <c r="MPQ1170"/>
      <c r="MPR1170"/>
      <c r="MPS1170"/>
      <c r="MPT1170"/>
      <c r="MPU1170"/>
      <c r="MPV1170"/>
      <c r="MPW1170"/>
      <c r="MPX1170"/>
      <c r="MPY1170"/>
      <c r="MPZ1170"/>
      <c r="MQA1170"/>
      <c r="MQB1170"/>
      <c r="MQC1170"/>
      <c r="MQD1170"/>
      <c r="MQE1170"/>
      <c r="MQF1170"/>
      <c r="MQG1170"/>
      <c r="MQH1170"/>
      <c r="MQI1170"/>
      <c r="MQJ1170"/>
      <c r="MQK1170"/>
      <c r="MQL1170"/>
      <c r="MQM1170"/>
      <c r="MQN1170"/>
      <c r="MQO1170"/>
      <c r="MQP1170"/>
      <c r="MQQ1170"/>
      <c r="MQR1170"/>
      <c r="MQS1170"/>
      <c r="MQT1170"/>
      <c r="MQU1170"/>
      <c r="MQV1170"/>
      <c r="MQW1170"/>
      <c r="MQX1170"/>
      <c r="MQY1170"/>
      <c r="MQZ1170"/>
      <c r="MRA1170"/>
      <c r="MRB1170"/>
      <c r="MRC1170"/>
      <c r="MRD1170"/>
      <c r="MRE1170"/>
      <c r="MRF1170"/>
      <c r="MRG1170"/>
      <c r="MRH1170"/>
      <c r="MRI1170"/>
      <c r="MRJ1170"/>
      <c r="MRK1170"/>
      <c r="MRL1170"/>
      <c r="MRM1170"/>
      <c r="MRN1170"/>
      <c r="MRO1170"/>
      <c r="MRP1170"/>
      <c r="MRQ1170"/>
      <c r="MRR1170"/>
      <c r="MRS1170"/>
      <c r="MRT1170"/>
      <c r="MRU1170"/>
      <c r="MRV1170"/>
      <c r="MRW1170"/>
      <c r="MRX1170"/>
      <c r="MRY1170"/>
      <c r="MRZ1170"/>
      <c r="MSA1170"/>
      <c r="MSB1170"/>
      <c r="MSC1170"/>
      <c r="MSD1170"/>
      <c r="MSE1170"/>
      <c r="MSF1170"/>
      <c r="MSG1170"/>
      <c r="MSH1170"/>
      <c r="MSI1170"/>
      <c r="MSJ1170"/>
      <c r="MSK1170"/>
      <c r="MSL1170"/>
      <c r="MSM1170"/>
      <c r="MSN1170"/>
      <c r="MSO1170"/>
      <c r="MSP1170"/>
      <c r="MSQ1170"/>
      <c r="MSR1170"/>
      <c r="MSS1170"/>
      <c r="MST1170"/>
      <c r="MSU1170"/>
      <c r="MSV1170"/>
      <c r="MSW1170"/>
      <c r="MSX1170"/>
      <c r="MSY1170"/>
      <c r="MSZ1170"/>
      <c r="MTA1170"/>
      <c r="MTB1170"/>
      <c r="MTC1170"/>
      <c r="MTD1170"/>
      <c r="MTE1170"/>
      <c r="MTF1170"/>
      <c r="MTG1170"/>
      <c r="MTH1170"/>
      <c r="MTI1170"/>
      <c r="MTJ1170"/>
      <c r="MTK1170"/>
      <c r="MTL1170"/>
      <c r="MTM1170"/>
      <c r="MTN1170"/>
      <c r="MTO1170"/>
      <c r="MTP1170"/>
      <c r="MTQ1170"/>
      <c r="MTR1170"/>
      <c r="MTS1170"/>
      <c r="MTT1170"/>
      <c r="MTU1170"/>
      <c r="MTV1170"/>
      <c r="MTW1170"/>
      <c r="MTX1170"/>
      <c r="MTY1170"/>
      <c r="MTZ1170"/>
      <c r="MUA1170"/>
      <c r="MUB1170"/>
      <c r="MUC1170"/>
      <c r="MUD1170"/>
      <c r="MUE1170"/>
      <c r="MUF1170"/>
      <c r="MUG1170"/>
      <c r="MUH1170"/>
      <c r="MUI1170"/>
      <c r="MUJ1170"/>
      <c r="MUK1170"/>
      <c r="MUL1170"/>
      <c r="MUM1170"/>
      <c r="MUN1170"/>
      <c r="MUO1170"/>
      <c r="MUP1170"/>
      <c r="MUQ1170"/>
      <c r="MUR1170"/>
      <c r="MUS1170"/>
      <c r="MUT1170"/>
      <c r="MUU1170"/>
      <c r="MUV1170"/>
      <c r="MUW1170"/>
      <c r="MUX1170"/>
      <c r="MUY1170"/>
      <c r="MUZ1170"/>
      <c r="MVA1170"/>
      <c r="MVB1170"/>
      <c r="MVC1170"/>
      <c r="MVD1170"/>
      <c r="MVE1170"/>
      <c r="MVF1170"/>
      <c r="MVG1170"/>
      <c r="MVH1170"/>
      <c r="MVI1170"/>
      <c r="MVJ1170"/>
      <c r="MVK1170"/>
      <c r="MVL1170"/>
      <c r="MVM1170"/>
      <c r="MVN1170"/>
      <c r="MVO1170"/>
      <c r="MVP1170"/>
      <c r="MVQ1170"/>
      <c r="MVR1170"/>
      <c r="MVS1170"/>
      <c r="MVT1170"/>
      <c r="MVU1170"/>
      <c r="MVV1170"/>
      <c r="MVW1170"/>
      <c r="MVX1170"/>
      <c r="MVY1170"/>
      <c r="MVZ1170"/>
      <c r="MWA1170"/>
      <c r="MWB1170"/>
      <c r="MWC1170"/>
      <c r="MWD1170"/>
      <c r="MWE1170"/>
      <c r="MWF1170"/>
      <c r="MWG1170"/>
      <c r="MWH1170"/>
      <c r="MWI1170"/>
      <c r="MWJ1170"/>
      <c r="MWK1170"/>
      <c r="MWL1170"/>
      <c r="MWM1170"/>
      <c r="MWN1170"/>
      <c r="MWO1170"/>
      <c r="MWP1170"/>
      <c r="MWQ1170"/>
      <c r="MWR1170"/>
      <c r="MWS1170"/>
      <c r="MWT1170"/>
      <c r="MWU1170"/>
      <c r="MWV1170"/>
      <c r="MWW1170"/>
      <c r="MWX1170"/>
      <c r="MWY1170"/>
      <c r="MWZ1170"/>
      <c r="MXA1170"/>
      <c r="MXB1170"/>
      <c r="MXC1170"/>
      <c r="MXD1170"/>
      <c r="MXE1170"/>
      <c r="MXF1170"/>
      <c r="MXG1170"/>
      <c r="MXH1170"/>
      <c r="MXI1170"/>
      <c r="MXJ1170"/>
      <c r="MXK1170"/>
      <c r="MXL1170"/>
      <c r="MXM1170"/>
      <c r="MXN1170"/>
      <c r="MXO1170"/>
      <c r="MXP1170"/>
      <c r="MXQ1170"/>
      <c r="MXR1170"/>
      <c r="MXS1170"/>
      <c r="MXT1170"/>
      <c r="MXU1170"/>
      <c r="MXV1170"/>
      <c r="MXW1170"/>
      <c r="MXX1170"/>
      <c r="MXY1170"/>
      <c r="MXZ1170"/>
      <c r="MYA1170"/>
      <c r="MYB1170"/>
      <c r="MYC1170"/>
      <c r="MYD1170"/>
      <c r="MYE1170"/>
      <c r="MYF1170"/>
      <c r="MYG1170"/>
      <c r="MYH1170"/>
      <c r="MYI1170"/>
      <c r="MYJ1170"/>
      <c r="MYK1170"/>
      <c r="MYL1170"/>
      <c r="MYM1170"/>
      <c r="MYN1170"/>
      <c r="MYO1170"/>
      <c r="MYP1170"/>
      <c r="MYQ1170"/>
      <c r="MYR1170"/>
      <c r="MYS1170"/>
      <c r="MYT1170"/>
      <c r="MYU1170"/>
      <c r="MYV1170"/>
      <c r="MYW1170"/>
      <c r="MYX1170"/>
      <c r="MYY1170"/>
      <c r="MYZ1170"/>
      <c r="MZA1170"/>
      <c r="MZB1170"/>
      <c r="MZC1170"/>
      <c r="MZD1170"/>
      <c r="MZE1170"/>
      <c r="MZF1170"/>
      <c r="MZG1170"/>
      <c r="MZH1170"/>
      <c r="MZI1170"/>
      <c r="MZJ1170"/>
      <c r="MZK1170"/>
      <c r="MZL1170"/>
      <c r="MZM1170"/>
      <c r="MZN1170"/>
      <c r="MZO1170"/>
      <c r="MZP1170"/>
      <c r="MZQ1170"/>
      <c r="MZR1170"/>
      <c r="MZS1170"/>
      <c r="MZT1170"/>
      <c r="MZU1170"/>
      <c r="MZV1170"/>
      <c r="MZW1170"/>
      <c r="MZX1170"/>
      <c r="MZY1170"/>
      <c r="MZZ1170"/>
      <c r="NAA1170"/>
      <c r="NAB1170"/>
      <c r="NAC1170"/>
      <c r="NAD1170"/>
      <c r="NAE1170"/>
      <c r="NAF1170"/>
      <c r="NAG1170"/>
      <c r="NAH1170"/>
      <c r="NAI1170"/>
      <c r="NAJ1170"/>
      <c r="NAK1170"/>
      <c r="NAL1170"/>
      <c r="NAM1170"/>
      <c r="NAN1170"/>
      <c r="NAO1170"/>
      <c r="NAP1170"/>
      <c r="NAQ1170"/>
      <c r="NAR1170"/>
      <c r="NAS1170"/>
      <c r="NAT1170"/>
      <c r="NAU1170"/>
      <c r="NAV1170"/>
      <c r="NAW1170"/>
      <c r="NAX1170"/>
      <c r="NAY1170"/>
      <c r="NAZ1170"/>
      <c r="NBA1170"/>
      <c r="NBB1170"/>
      <c r="NBC1170"/>
      <c r="NBD1170"/>
      <c r="NBE1170"/>
      <c r="NBF1170"/>
      <c r="NBG1170"/>
      <c r="NBH1170"/>
      <c r="NBI1170"/>
      <c r="NBJ1170"/>
      <c r="NBK1170"/>
      <c r="NBL1170"/>
      <c r="NBM1170"/>
      <c r="NBN1170"/>
      <c r="NBO1170"/>
      <c r="NBP1170"/>
      <c r="NBQ1170"/>
      <c r="NBR1170"/>
      <c r="NBS1170"/>
      <c r="NBT1170"/>
      <c r="NBU1170"/>
      <c r="NBV1170"/>
      <c r="NBW1170"/>
      <c r="NBX1170"/>
      <c r="NBY1170"/>
      <c r="NBZ1170"/>
      <c r="NCA1170"/>
      <c r="NCB1170"/>
      <c r="NCC1170"/>
      <c r="NCD1170"/>
      <c r="NCE1170"/>
      <c r="NCF1170"/>
      <c r="NCG1170"/>
      <c r="NCH1170"/>
      <c r="NCI1170"/>
      <c r="NCJ1170"/>
      <c r="NCK1170"/>
      <c r="NCL1170"/>
      <c r="NCM1170"/>
      <c r="NCN1170"/>
      <c r="NCO1170"/>
      <c r="NCP1170"/>
      <c r="NCQ1170"/>
      <c r="NCR1170"/>
      <c r="NCS1170"/>
      <c r="NCT1170"/>
      <c r="NCU1170"/>
      <c r="NCV1170"/>
      <c r="NCW1170"/>
      <c r="NCX1170"/>
      <c r="NCY1170"/>
      <c r="NCZ1170"/>
      <c r="NDA1170"/>
      <c r="NDB1170"/>
      <c r="NDC1170"/>
      <c r="NDD1170"/>
      <c r="NDE1170"/>
      <c r="NDF1170"/>
      <c r="NDG1170"/>
      <c r="NDH1170"/>
      <c r="NDI1170"/>
      <c r="NDJ1170"/>
      <c r="NDK1170"/>
      <c r="NDL1170"/>
      <c r="NDM1170"/>
      <c r="NDN1170"/>
      <c r="NDO1170"/>
      <c r="NDP1170"/>
      <c r="NDQ1170"/>
      <c r="NDR1170"/>
      <c r="NDS1170"/>
      <c r="NDT1170"/>
      <c r="NDU1170"/>
      <c r="NDV1170"/>
      <c r="NDW1170"/>
      <c r="NDX1170"/>
      <c r="NDY1170"/>
      <c r="NDZ1170"/>
      <c r="NEA1170"/>
      <c r="NEB1170"/>
      <c r="NEC1170"/>
      <c r="NED1170"/>
      <c r="NEE1170"/>
      <c r="NEF1170"/>
      <c r="NEG1170"/>
      <c r="NEH1170"/>
      <c r="NEI1170"/>
      <c r="NEJ1170"/>
      <c r="NEK1170"/>
      <c r="NEL1170"/>
      <c r="NEM1170"/>
      <c r="NEN1170"/>
      <c r="NEO1170"/>
      <c r="NEP1170"/>
      <c r="NEQ1170"/>
      <c r="NER1170"/>
      <c r="NES1170"/>
      <c r="NET1170"/>
      <c r="NEU1170"/>
      <c r="NEV1170"/>
      <c r="NEW1170"/>
      <c r="NEX1170"/>
      <c r="NEY1170"/>
      <c r="NEZ1170"/>
      <c r="NFA1170"/>
      <c r="NFB1170"/>
      <c r="NFC1170"/>
      <c r="NFD1170"/>
      <c r="NFE1170"/>
      <c r="NFF1170"/>
      <c r="NFG1170"/>
      <c r="NFH1170"/>
      <c r="NFI1170"/>
      <c r="NFJ1170"/>
      <c r="NFK1170"/>
      <c r="NFL1170"/>
      <c r="NFM1170"/>
      <c r="NFN1170"/>
      <c r="NFO1170"/>
      <c r="NFP1170"/>
      <c r="NFQ1170"/>
      <c r="NFR1170"/>
      <c r="NFS1170"/>
      <c r="NFT1170"/>
      <c r="NFU1170"/>
      <c r="NFV1170"/>
      <c r="NFW1170"/>
      <c r="NFX1170"/>
      <c r="NFY1170"/>
      <c r="NFZ1170"/>
    </row>
    <row r="1171" spans="1:9646" ht="45.75" customHeight="1">
      <c r="A1171" s="590">
        <f>1+A1170</f>
        <v>1170</v>
      </c>
      <c r="B1171" s="57" t="s">
        <v>853</v>
      </c>
      <c r="C1171" s="19">
        <v>135174</v>
      </c>
      <c r="D1171" s="51" t="s">
        <v>6468</v>
      </c>
      <c r="E1171" s="44">
        <v>45588</v>
      </c>
      <c r="F1171" s="41" t="s">
        <v>11161</v>
      </c>
      <c r="G1171" s="41">
        <v>45657</v>
      </c>
      <c r="H1171" s="19" t="s">
        <v>854</v>
      </c>
      <c r="I1171" s="22" t="s">
        <v>855</v>
      </c>
      <c r="J1171" s="19" t="s">
        <v>856</v>
      </c>
      <c r="K1171" s="67">
        <v>811009788</v>
      </c>
      <c r="L1171" s="19">
        <v>8</v>
      </c>
      <c r="M1171" s="60" t="s">
        <v>123</v>
      </c>
      <c r="N1171" s="23" t="s">
        <v>98</v>
      </c>
      <c r="O1171" s="57" t="s">
        <v>5898</v>
      </c>
      <c r="P1171" s="19" t="s">
        <v>11162</v>
      </c>
      <c r="Q1171" s="19" t="s">
        <v>11163</v>
      </c>
      <c r="R1171" s="53">
        <v>60</v>
      </c>
      <c r="S1171" s="19" t="s">
        <v>1431</v>
      </c>
      <c r="T1171" s="68" t="s">
        <v>11164</v>
      </c>
      <c r="U1171" s="31" t="s">
        <v>11165</v>
      </c>
      <c r="V1171" s="68" t="s">
        <v>11164</v>
      </c>
      <c r="W1171" s="42">
        <v>45588</v>
      </c>
      <c r="X1171" s="69" t="s">
        <v>103</v>
      </c>
      <c r="Y1171" s="316" t="s">
        <v>11166</v>
      </c>
      <c r="Z1171" s="54" t="s">
        <v>11164</v>
      </c>
      <c r="AA1171" s="56">
        <v>0</v>
      </c>
      <c r="AB1171" s="55">
        <v>0</v>
      </c>
      <c r="AC1171" s="56">
        <v>0</v>
      </c>
      <c r="AD1171" s="56">
        <v>0</v>
      </c>
      <c r="AE1171" s="56">
        <v>0</v>
      </c>
      <c r="AF1171" s="56">
        <v>0</v>
      </c>
      <c r="AG1171" s="56">
        <v>0</v>
      </c>
      <c r="AH1171" s="56">
        <v>0</v>
      </c>
      <c r="AI1171" s="56">
        <v>0</v>
      </c>
      <c r="AJ1171" s="56">
        <v>0</v>
      </c>
      <c r="AK1171" s="21" t="s">
        <v>862</v>
      </c>
      <c r="AL1171" s="63" t="s">
        <v>11167</v>
      </c>
      <c r="AM1171" s="19" t="s">
        <v>1599</v>
      </c>
      <c r="AN1171" s="52">
        <v>11202439</v>
      </c>
      <c r="AO1171" s="21" t="s">
        <v>11168</v>
      </c>
      <c r="AP1171" s="19" t="s">
        <v>1089</v>
      </c>
      <c r="AQ1171" s="43">
        <v>45595</v>
      </c>
      <c r="AR1171" s="21" t="s">
        <v>11168</v>
      </c>
      <c r="AS1171" s="19" t="s">
        <v>114</v>
      </c>
      <c r="AT1171" s="21" t="s">
        <v>578</v>
      </c>
      <c r="AU1171" s="21" t="s">
        <v>392</v>
      </c>
      <c r="AV1171" s="19" t="s">
        <v>9324</v>
      </c>
      <c r="AW1171" s="19" t="s">
        <v>9324</v>
      </c>
      <c r="AX1171" s="19" t="s">
        <v>108</v>
      </c>
      <c r="AY1171" s="19"/>
      <c r="AZ1171" s="59" t="s">
        <v>9324</v>
      </c>
      <c r="BA1171" s="19" t="s">
        <v>9324</v>
      </c>
      <c r="BB1171" s="62"/>
      <c r="BC1171" s="59" t="s">
        <v>9324</v>
      </c>
      <c r="BD1171" s="53" t="s">
        <v>9324</v>
      </c>
      <c r="BE1171" s="53" t="s">
        <v>9324</v>
      </c>
      <c r="BF1171" s="53" t="s">
        <v>9324</v>
      </c>
      <c r="BG1171" s="59" t="s">
        <v>9324</v>
      </c>
      <c r="BH1171" s="58" t="s">
        <v>11164</v>
      </c>
      <c r="BI1171" s="296" t="s">
        <v>135</v>
      </c>
      <c r="BJ1171" s="19" t="s">
        <v>9324</v>
      </c>
      <c r="BK1171" s="23" t="s">
        <v>9324</v>
      </c>
      <c r="BL1171" s="59" t="s">
        <v>9324</v>
      </c>
      <c r="BM1171" s="472"/>
      <c r="BN1171" s="64" t="s">
        <v>114</v>
      </c>
      <c r="BO1171" s="23" t="s">
        <v>114</v>
      </c>
      <c r="BP1171" s="23" t="s">
        <v>114</v>
      </c>
      <c r="BQ1171" s="23" t="s">
        <v>114</v>
      </c>
      <c r="BR1171" s="23" t="s">
        <v>114</v>
      </c>
      <c r="BS1171" s="23" t="s">
        <v>114</v>
      </c>
      <c r="BT1171" s="23" t="s">
        <v>114</v>
      </c>
      <c r="BU1171" s="61" t="s">
        <v>114</v>
      </c>
      <c r="BV1171" s="23" t="s">
        <v>114</v>
      </c>
      <c r="BW1171" s="65" t="s">
        <v>114</v>
      </c>
      <c r="BX1171" s="29" t="s">
        <v>4134</v>
      </c>
      <c r="BY1171" s="23">
        <v>3116858687</v>
      </c>
      <c r="BZ1171" s="66" t="s">
        <v>868</v>
      </c>
      <c r="CA1171" s="49"/>
      <c r="CB1171" s="49"/>
      <c r="CC1171" s="49"/>
      <c r="CD1171" s="49"/>
      <c r="CE1171" s="49"/>
      <c r="CF1171" s="49"/>
      <c r="CG1171" s="49"/>
      <c r="CH1171" s="49"/>
      <c r="CI1171" s="49"/>
      <c r="CJ1171" s="49"/>
      <c r="CK1171" s="49"/>
      <c r="CL1171" s="49"/>
      <c r="CM1171" s="300"/>
      <c r="CN1171" s="49"/>
      <c r="CO1171" s="50"/>
      <c r="CP1171" s="50"/>
      <c r="CQ1171" s="50"/>
      <c r="CR1171" s="50"/>
      <c r="CS1171" s="50"/>
      <c r="CT1171" s="50"/>
      <c r="CU1171" s="50"/>
      <c r="CV1171" s="50"/>
      <c r="CW1171" s="50"/>
      <c r="CX1171" s="50"/>
      <c r="CY1171" s="50"/>
      <c r="CZ1171" s="50"/>
      <c r="DA1171" s="50"/>
      <c r="DB1171" s="50"/>
      <c r="DC1171" s="50"/>
      <c r="DD1171" s="50"/>
      <c r="DE1171" s="50"/>
      <c r="DF1171" s="50"/>
      <c r="DG1171" s="50"/>
      <c r="DH1171" s="50"/>
      <c r="DI1171" s="50"/>
      <c r="DJ1171" s="50"/>
      <c r="DK1171" s="50"/>
      <c r="DL1171" s="50"/>
      <c r="DM1171" s="50"/>
      <c r="DN1171" s="50"/>
      <c r="DO1171" s="50"/>
      <c r="DP1171" s="50"/>
      <c r="DQ1171" s="50"/>
      <c r="DR1171" s="50"/>
      <c r="DS1171" s="50"/>
      <c r="DT1171" s="50"/>
      <c r="DU1171" s="50"/>
      <c r="DV1171" s="50"/>
      <c r="DW1171" s="50"/>
      <c r="DX1171" s="50"/>
      <c r="DY1171" s="50"/>
      <c r="DZ1171" s="50"/>
      <c r="EA1171" s="50"/>
      <c r="EB1171" s="50"/>
      <c r="EC1171" s="50"/>
      <c r="ED1171" s="50"/>
      <c r="EE1171" s="50"/>
    </row>
    <row r="1172" spans="1:9646" ht="45.75" customHeight="1">
      <c r="A1172" s="589">
        <f>1+A1171</f>
        <v>1171</v>
      </c>
      <c r="B1172" s="151" t="s">
        <v>11169</v>
      </c>
      <c r="C1172" s="134" t="s">
        <v>11170</v>
      </c>
      <c r="D1172" s="138" t="s">
        <v>6476</v>
      </c>
      <c r="E1172" s="135">
        <v>45588</v>
      </c>
      <c r="F1172" s="136">
        <v>45590</v>
      </c>
      <c r="G1172" s="136">
        <v>45646</v>
      </c>
      <c r="H1172" s="134" t="s">
        <v>416</v>
      </c>
      <c r="I1172" s="139" t="s">
        <v>9646</v>
      </c>
      <c r="J1172" s="158" t="s">
        <v>11171</v>
      </c>
      <c r="K1172" s="251">
        <v>1072714046</v>
      </c>
      <c r="L1172" s="134">
        <v>6</v>
      </c>
      <c r="M1172" s="252" t="s">
        <v>97</v>
      </c>
      <c r="N1172" s="141" t="s">
        <v>98</v>
      </c>
      <c r="O1172" s="151" t="s">
        <v>857</v>
      </c>
      <c r="P1172" s="134" t="s">
        <v>11172</v>
      </c>
      <c r="Q1172" s="134" t="s">
        <v>10691</v>
      </c>
      <c r="R1172" s="143">
        <v>56</v>
      </c>
      <c r="S1172" s="134" t="s">
        <v>11173</v>
      </c>
      <c r="T1172" s="253" t="s">
        <v>11174</v>
      </c>
      <c r="U1172" s="254">
        <v>2024003842</v>
      </c>
      <c r="V1172" s="253" t="s">
        <v>11175</v>
      </c>
      <c r="W1172" s="255">
        <v>45589</v>
      </c>
      <c r="X1172" s="256" t="s">
        <v>2279</v>
      </c>
      <c r="Y1172" s="314" t="s">
        <v>11175</v>
      </c>
      <c r="Z1172" s="148">
        <v>0</v>
      </c>
      <c r="AA1172" s="149" t="s">
        <v>11175</v>
      </c>
      <c r="AB1172" s="150" t="s">
        <v>9899</v>
      </c>
      <c r="AC1172" s="149">
        <v>0</v>
      </c>
      <c r="AD1172" s="149" t="s">
        <v>9899</v>
      </c>
      <c r="AE1172" s="149">
        <v>0</v>
      </c>
      <c r="AF1172" s="149">
        <v>0</v>
      </c>
      <c r="AG1172" s="149">
        <v>0</v>
      </c>
      <c r="AH1172" s="149">
        <v>0</v>
      </c>
      <c r="AI1172" s="149">
        <v>0</v>
      </c>
      <c r="AJ1172" s="149">
        <v>0</v>
      </c>
      <c r="AK1172" s="142" t="s">
        <v>104</v>
      </c>
      <c r="AL1172" s="103" t="s">
        <v>11176</v>
      </c>
      <c r="AM1172" s="134" t="s">
        <v>11177</v>
      </c>
      <c r="AN1172" s="140">
        <v>51974236</v>
      </c>
      <c r="AO1172" s="142" t="s">
        <v>114</v>
      </c>
      <c r="AP1172" s="134" t="s">
        <v>114</v>
      </c>
      <c r="AQ1172" s="257" t="s">
        <v>114</v>
      </c>
      <c r="AR1172" s="142" t="s">
        <v>114</v>
      </c>
      <c r="AS1172" s="134" t="s">
        <v>578</v>
      </c>
      <c r="AT1172" s="142" t="s">
        <v>578</v>
      </c>
      <c r="AU1172" s="142" t="s">
        <v>392</v>
      </c>
      <c r="AV1172" s="134" t="s">
        <v>9324</v>
      </c>
      <c r="AW1172" s="134" t="s">
        <v>9324</v>
      </c>
      <c r="AX1172" s="134" t="s">
        <v>578</v>
      </c>
      <c r="AY1172" s="134" t="s">
        <v>108</v>
      </c>
      <c r="AZ1172" s="156" t="s">
        <v>9324</v>
      </c>
      <c r="BA1172" s="134" t="s">
        <v>9324</v>
      </c>
      <c r="BB1172" s="169"/>
      <c r="BC1172" s="156" t="s">
        <v>9324</v>
      </c>
      <c r="BD1172" s="143" t="s">
        <v>9324</v>
      </c>
      <c r="BE1172" s="143" t="s">
        <v>9324</v>
      </c>
      <c r="BF1172" s="143" t="s">
        <v>9324</v>
      </c>
      <c r="BG1172" s="156" t="s">
        <v>9324</v>
      </c>
      <c r="BH1172" s="153" t="s">
        <v>11174</v>
      </c>
      <c r="BI1172" s="158" t="s">
        <v>227</v>
      </c>
      <c r="BJ1172" s="134" t="s">
        <v>9324</v>
      </c>
      <c r="BK1172" s="141" t="s">
        <v>114</v>
      </c>
      <c r="BL1172" s="156" t="s">
        <v>9324</v>
      </c>
      <c r="BM1172" s="346" t="s">
        <v>11178</v>
      </c>
      <c r="BN1172" s="170" t="s">
        <v>917</v>
      </c>
      <c r="BO1172" s="141" t="s">
        <v>9675</v>
      </c>
      <c r="BP1172" s="141" t="s">
        <v>11179</v>
      </c>
      <c r="BQ1172" s="141">
        <v>27</v>
      </c>
      <c r="BR1172" s="141">
        <v>35549</v>
      </c>
      <c r="BS1172" s="141" t="s">
        <v>578</v>
      </c>
      <c r="BT1172" s="141" t="s">
        <v>114</v>
      </c>
      <c r="BU1172" s="166" t="s">
        <v>114</v>
      </c>
      <c r="BV1172" s="141" t="s">
        <v>114</v>
      </c>
      <c r="BW1172" s="114" t="s">
        <v>114</v>
      </c>
      <c r="BX1172" s="158" t="s">
        <v>11180</v>
      </c>
      <c r="BY1172" s="141">
        <v>3142999958</v>
      </c>
      <c r="BZ1172" s="259" t="s">
        <v>11181</v>
      </c>
      <c r="CA1172" s="157" t="s">
        <v>10996</v>
      </c>
      <c r="CB1172" s="157" t="s">
        <v>7924</v>
      </c>
      <c r="CC1172" s="157"/>
      <c r="CD1172" s="157"/>
      <c r="CE1172" s="157"/>
      <c r="CF1172" s="157"/>
      <c r="CG1172" s="157"/>
      <c r="CH1172" s="157"/>
      <c r="CI1172" s="157"/>
      <c r="CJ1172" s="157"/>
      <c r="CK1172" s="157"/>
      <c r="CL1172" s="157"/>
      <c r="CM1172" s="157" t="s">
        <v>109</v>
      </c>
      <c r="CN1172" s="157"/>
      <c r="CO1172" s="297"/>
      <c r="CP1172" s="297"/>
      <c r="CQ1172" s="297"/>
      <c r="CR1172" s="297"/>
      <c r="CS1172" s="50"/>
      <c r="CT1172" s="50"/>
      <c r="CU1172" s="50"/>
      <c r="CV1172" s="50"/>
      <c r="CW1172" s="50"/>
      <c r="CX1172" s="50"/>
      <c r="CY1172" s="50"/>
      <c r="CZ1172" s="50"/>
      <c r="DA1172" s="50"/>
      <c r="DB1172" s="50"/>
      <c r="DC1172" s="50"/>
      <c r="DD1172" s="50"/>
      <c r="DE1172" s="50"/>
      <c r="DF1172" s="50"/>
      <c r="DG1172" s="50"/>
      <c r="DH1172" s="50"/>
      <c r="DI1172" s="50"/>
      <c r="DJ1172" s="50"/>
      <c r="DK1172" s="50"/>
      <c r="DL1172" s="50"/>
      <c r="DM1172" s="50"/>
      <c r="DN1172" s="50"/>
      <c r="DO1172" s="50"/>
      <c r="DP1172" s="50"/>
      <c r="DQ1172" s="50"/>
      <c r="DR1172" s="50"/>
      <c r="DS1172" s="50"/>
      <c r="DT1172" s="50"/>
      <c r="DU1172" s="50"/>
      <c r="DV1172" s="50"/>
      <c r="DW1172" s="50"/>
      <c r="DX1172" s="50"/>
      <c r="DY1172" s="50"/>
      <c r="DZ1172" s="50"/>
      <c r="EA1172" s="50"/>
      <c r="EB1172" s="50"/>
      <c r="EC1172" s="50"/>
      <c r="ED1172" s="50"/>
      <c r="EE1172" s="50"/>
    </row>
    <row r="1173" spans="1:9646" ht="45.75" customHeight="1">
      <c r="A1173" s="625">
        <f>1+A1172</f>
        <v>1172</v>
      </c>
      <c r="B1173" s="610" t="s">
        <v>11182</v>
      </c>
      <c r="C1173" s="603" t="s">
        <v>11183</v>
      </c>
      <c r="D1173" s="205" t="s">
        <v>6230</v>
      </c>
      <c r="E1173" s="601">
        <v>45589</v>
      </c>
      <c r="F1173" s="203">
        <v>45590</v>
      </c>
      <c r="G1173" s="203">
        <v>45646</v>
      </c>
      <c r="H1173" s="201" t="s">
        <v>416</v>
      </c>
      <c r="I1173" s="206" t="s">
        <v>9637</v>
      </c>
      <c r="J1173" s="603" t="s">
        <v>11184</v>
      </c>
      <c r="K1173" s="271">
        <v>1072641944</v>
      </c>
      <c r="L1173" s="201">
        <v>0</v>
      </c>
      <c r="M1173" s="272" t="s">
        <v>97</v>
      </c>
      <c r="N1173" s="208" t="s">
        <v>98</v>
      </c>
      <c r="O1173" s="218" t="s">
        <v>3586</v>
      </c>
      <c r="P1173" s="201" t="s">
        <v>11185</v>
      </c>
      <c r="Q1173" s="201" t="s">
        <v>11186</v>
      </c>
      <c r="R1173" s="210">
        <v>56</v>
      </c>
      <c r="S1173" s="201" t="s">
        <v>2459</v>
      </c>
      <c r="T1173" s="273" t="s">
        <v>11187</v>
      </c>
      <c r="U1173" s="274">
        <v>2024003846</v>
      </c>
      <c r="V1173" s="273" t="s">
        <v>11187</v>
      </c>
      <c r="W1173" s="275">
        <v>45589</v>
      </c>
      <c r="X1173" s="276" t="s">
        <v>103</v>
      </c>
      <c r="Y1173" s="313" t="s">
        <v>11188</v>
      </c>
      <c r="Z1173" s="215" t="s">
        <v>11187</v>
      </c>
      <c r="AA1173" s="216">
        <v>0</v>
      </c>
      <c r="AB1173" s="217">
        <v>0</v>
      </c>
      <c r="AC1173" s="216">
        <v>0</v>
      </c>
      <c r="AD1173" s="216" t="s">
        <v>9899</v>
      </c>
      <c r="AE1173" s="216">
        <v>0</v>
      </c>
      <c r="AF1173" s="216">
        <v>0</v>
      </c>
      <c r="AG1173" s="216">
        <v>0</v>
      </c>
      <c r="AH1173" s="216">
        <v>0</v>
      </c>
      <c r="AI1173" s="216">
        <v>0</v>
      </c>
      <c r="AJ1173" s="216">
        <v>0</v>
      </c>
      <c r="AK1173" s="209" t="s">
        <v>104</v>
      </c>
      <c r="AL1173" s="191" t="s">
        <v>11189</v>
      </c>
      <c r="AM1173" s="201" t="s">
        <v>1924</v>
      </c>
      <c r="AN1173" s="207">
        <v>80190721</v>
      </c>
      <c r="AO1173" s="209" t="s">
        <v>114</v>
      </c>
      <c r="AP1173" s="201" t="s">
        <v>114</v>
      </c>
      <c r="AQ1173" s="277" t="s">
        <v>114</v>
      </c>
      <c r="AR1173" s="209" t="s">
        <v>114</v>
      </c>
      <c r="AS1173" s="201" t="s">
        <v>578</v>
      </c>
      <c r="AT1173" s="209" t="s">
        <v>578</v>
      </c>
      <c r="AU1173" s="209" t="s">
        <v>392</v>
      </c>
      <c r="AV1173" s="201" t="s">
        <v>9324</v>
      </c>
      <c r="AW1173" s="201" t="s">
        <v>9324</v>
      </c>
      <c r="AX1173" s="201" t="s">
        <v>578</v>
      </c>
      <c r="AY1173" s="201" t="s">
        <v>108</v>
      </c>
      <c r="AZ1173" s="240" t="s">
        <v>9324</v>
      </c>
      <c r="BA1173" s="201" t="s">
        <v>9324</v>
      </c>
      <c r="BB1173" s="241"/>
      <c r="BC1173" s="240" t="s">
        <v>9324</v>
      </c>
      <c r="BD1173" s="210" t="s">
        <v>9324</v>
      </c>
      <c r="BE1173" s="210" t="s">
        <v>9324</v>
      </c>
      <c r="BF1173" s="210" t="s">
        <v>9324</v>
      </c>
      <c r="BG1173" s="240" t="s">
        <v>9324</v>
      </c>
      <c r="BH1173" s="221" t="s">
        <v>11187</v>
      </c>
      <c r="BI1173" s="608" t="s">
        <v>227</v>
      </c>
      <c r="BJ1173" s="201" t="s">
        <v>9324</v>
      </c>
      <c r="BK1173" s="208" t="s">
        <v>114</v>
      </c>
      <c r="BL1173" s="240" t="s">
        <v>9324</v>
      </c>
      <c r="BM1173" s="346" t="s">
        <v>11190</v>
      </c>
      <c r="BN1173" s="292" t="s">
        <v>964</v>
      </c>
      <c r="BO1173" s="208" t="s">
        <v>9998</v>
      </c>
      <c r="BP1173" s="208" t="s">
        <v>9999</v>
      </c>
      <c r="BQ1173" s="208">
        <v>19</v>
      </c>
      <c r="BR1173" s="208">
        <v>38314</v>
      </c>
      <c r="BS1173" s="208" t="s">
        <v>108</v>
      </c>
      <c r="BT1173" s="208" t="s">
        <v>108</v>
      </c>
      <c r="BU1173" s="237" t="s">
        <v>108</v>
      </c>
      <c r="BV1173" s="208" t="s">
        <v>108</v>
      </c>
      <c r="BW1173" s="278" t="s">
        <v>108</v>
      </c>
      <c r="BX1173" s="224" t="s">
        <v>11191</v>
      </c>
      <c r="BY1173" s="208">
        <v>3224322912</v>
      </c>
      <c r="BZ1173" s="329" t="s">
        <v>11192</v>
      </c>
      <c r="CA1173" s="611" t="s">
        <v>109</v>
      </c>
      <c r="CB1173" s="611" t="s">
        <v>109</v>
      </c>
      <c r="CC1173" s="611"/>
      <c r="CD1173" s="612"/>
      <c r="CE1173" s="605"/>
      <c r="CF1173" s="605"/>
      <c r="CG1173" s="605"/>
      <c r="CH1173" s="605"/>
      <c r="CI1173" s="605"/>
      <c r="CJ1173" s="605"/>
      <c r="CK1173" s="605"/>
      <c r="CL1173" s="605"/>
      <c r="CM1173" s="605" t="s">
        <v>109</v>
      </c>
      <c r="CN1173" s="605"/>
      <c r="CO1173" s="297"/>
      <c r="CP1173" s="297"/>
      <c r="CQ1173" s="297"/>
      <c r="CR1173" s="297"/>
      <c r="CS1173" s="50"/>
      <c r="CT1173" s="50"/>
      <c r="CU1173" s="50"/>
      <c r="CV1173" s="50"/>
      <c r="CW1173" s="50"/>
      <c r="CX1173" s="50"/>
      <c r="CY1173" s="50"/>
      <c r="CZ1173" s="50"/>
      <c r="DA1173" s="50"/>
      <c r="DB1173" s="50"/>
      <c r="DC1173" s="50"/>
      <c r="DD1173" s="50"/>
      <c r="DE1173" s="50"/>
      <c r="DF1173" s="50"/>
      <c r="DG1173" s="50"/>
      <c r="DH1173" s="50"/>
      <c r="DI1173" s="50"/>
      <c r="DJ1173" s="50"/>
      <c r="DK1173" s="50"/>
      <c r="DL1173" s="50"/>
      <c r="DM1173" s="50"/>
      <c r="DN1173" s="50"/>
      <c r="DO1173" s="50"/>
      <c r="DP1173" s="50"/>
      <c r="DQ1173" s="50"/>
      <c r="DR1173" s="50"/>
      <c r="DS1173" s="50"/>
      <c r="DT1173" s="50"/>
      <c r="DU1173" s="50"/>
      <c r="DV1173" s="50"/>
      <c r="DW1173" s="50"/>
      <c r="DX1173" s="50"/>
      <c r="DY1173" s="50"/>
      <c r="DZ1173" s="50"/>
      <c r="EA1173" s="50"/>
      <c r="EB1173" s="50"/>
      <c r="EC1173" s="50"/>
      <c r="ED1173" s="50"/>
      <c r="EE1173" s="50"/>
      <c r="EF1173" s="297"/>
      <c r="EG1173" s="297"/>
      <c r="EH1173" s="297"/>
      <c r="EI1173" s="297"/>
      <c r="EJ1173" s="297"/>
      <c r="EK1173" s="297"/>
      <c r="EL1173" s="297"/>
      <c r="EM1173" s="297"/>
      <c r="EN1173" s="297"/>
      <c r="EO1173" s="297"/>
      <c r="EP1173" s="297"/>
      <c r="EQ1173" s="297"/>
      <c r="ER1173" s="297"/>
      <c r="ES1173" s="297"/>
      <c r="ET1173" s="297"/>
      <c r="EU1173" s="297"/>
      <c r="EV1173" s="297"/>
      <c r="EW1173" s="297"/>
      <c r="EX1173" s="297"/>
      <c r="EY1173" s="297"/>
      <c r="EZ1173" s="297"/>
      <c r="FA1173" s="297"/>
      <c r="FB1173" s="297"/>
      <c r="FC1173" s="297"/>
      <c r="FD1173" s="297"/>
      <c r="FE1173" s="297"/>
      <c r="FF1173" s="297"/>
      <c r="FG1173" s="297"/>
      <c r="FH1173" s="297"/>
      <c r="FI1173" s="297"/>
      <c r="FJ1173" s="297"/>
      <c r="FK1173" s="297"/>
      <c r="FL1173" s="297"/>
      <c r="FM1173" s="297"/>
      <c r="FN1173" s="297"/>
      <c r="FO1173" s="297"/>
      <c r="FP1173" s="297"/>
      <c r="FQ1173" s="297"/>
      <c r="FR1173" s="297"/>
      <c r="FS1173" s="297"/>
    </row>
    <row r="1174" spans="1:9646" s="351" customFormat="1" ht="45.75" customHeight="1">
      <c r="A1174" s="589">
        <f>1+A1173</f>
        <v>1173</v>
      </c>
      <c r="B1174" s="151" t="s">
        <v>11193</v>
      </c>
      <c r="C1174" s="134" t="s">
        <v>11194</v>
      </c>
      <c r="D1174" s="138" t="s">
        <v>6476</v>
      </c>
      <c r="E1174" s="135">
        <v>45589</v>
      </c>
      <c r="F1174" s="136">
        <v>45593</v>
      </c>
      <c r="G1174" s="136">
        <v>45646</v>
      </c>
      <c r="H1174" s="134" t="s">
        <v>416</v>
      </c>
      <c r="I1174" s="139" t="s">
        <v>9646</v>
      </c>
      <c r="J1174" s="158" t="s">
        <v>11195</v>
      </c>
      <c r="K1174" s="251">
        <v>39810218</v>
      </c>
      <c r="L1174" s="134">
        <v>5</v>
      </c>
      <c r="M1174" s="252" t="s">
        <v>97</v>
      </c>
      <c r="N1174" s="141" t="s">
        <v>98</v>
      </c>
      <c r="O1174" s="151" t="s">
        <v>10395</v>
      </c>
      <c r="P1174" s="134" t="s">
        <v>11172</v>
      </c>
      <c r="Q1174" s="134" t="s">
        <v>10691</v>
      </c>
      <c r="R1174" s="143">
        <v>53</v>
      </c>
      <c r="S1174" s="134" t="s">
        <v>11173</v>
      </c>
      <c r="T1174" s="253" t="s">
        <v>11174</v>
      </c>
      <c r="U1174" s="254">
        <v>2024003896</v>
      </c>
      <c r="V1174" s="253" t="s">
        <v>11174</v>
      </c>
      <c r="W1174" s="255">
        <v>45589</v>
      </c>
      <c r="X1174" s="256" t="s">
        <v>2279</v>
      </c>
      <c r="Y1174" s="314" t="s">
        <v>11175</v>
      </c>
      <c r="Z1174" s="148">
        <v>0</v>
      </c>
      <c r="AA1174" s="149" t="s">
        <v>11175</v>
      </c>
      <c r="AB1174" s="150" t="s">
        <v>9899</v>
      </c>
      <c r="AC1174" s="149">
        <v>0</v>
      </c>
      <c r="AD1174" s="149" t="s">
        <v>9899</v>
      </c>
      <c r="AE1174" s="149">
        <v>0</v>
      </c>
      <c r="AF1174" s="149">
        <v>0</v>
      </c>
      <c r="AG1174" s="149">
        <v>0</v>
      </c>
      <c r="AH1174" s="149">
        <v>0</v>
      </c>
      <c r="AI1174" s="149">
        <v>0</v>
      </c>
      <c r="AJ1174" s="149">
        <v>0</v>
      </c>
      <c r="AK1174" s="142" t="s">
        <v>104</v>
      </c>
      <c r="AL1174" s="103" t="s">
        <v>11196</v>
      </c>
      <c r="AM1174" s="134" t="s">
        <v>11177</v>
      </c>
      <c r="AN1174" s="140">
        <v>51974236</v>
      </c>
      <c r="AO1174" s="142" t="s">
        <v>114</v>
      </c>
      <c r="AP1174" s="134" t="s">
        <v>114</v>
      </c>
      <c r="AQ1174" s="257" t="s">
        <v>114</v>
      </c>
      <c r="AR1174" s="142" t="s">
        <v>114</v>
      </c>
      <c r="AS1174" s="134" t="s">
        <v>578</v>
      </c>
      <c r="AT1174" s="142" t="s">
        <v>578</v>
      </c>
      <c r="AU1174" s="142" t="s">
        <v>392</v>
      </c>
      <c r="AV1174" s="134" t="s">
        <v>9324</v>
      </c>
      <c r="AW1174" s="134" t="s">
        <v>9324</v>
      </c>
      <c r="AX1174" s="134" t="s">
        <v>578</v>
      </c>
      <c r="AY1174" s="134" t="s">
        <v>108</v>
      </c>
      <c r="AZ1174" s="156" t="s">
        <v>9324</v>
      </c>
      <c r="BA1174" s="134" t="s">
        <v>9324</v>
      </c>
      <c r="BB1174" s="169"/>
      <c r="BC1174" s="156" t="s">
        <v>9324</v>
      </c>
      <c r="BD1174" s="143" t="s">
        <v>9324</v>
      </c>
      <c r="BE1174" s="143" t="s">
        <v>9324</v>
      </c>
      <c r="BF1174" s="143" t="s">
        <v>9324</v>
      </c>
      <c r="BG1174" s="156" t="s">
        <v>9324</v>
      </c>
      <c r="BH1174" s="153" t="s">
        <v>11174</v>
      </c>
      <c r="BI1174" s="349" t="s">
        <v>113</v>
      </c>
      <c r="BJ1174" s="134" t="s">
        <v>9324</v>
      </c>
      <c r="BK1174" s="141" t="s">
        <v>114</v>
      </c>
      <c r="BL1174" s="156" t="s">
        <v>9324</v>
      </c>
      <c r="BM1174" s="158"/>
      <c r="BN1174" s="170" t="s">
        <v>964</v>
      </c>
      <c r="BO1174" s="141" t="s">
        <v>9675</v>
      </c>
      <c r="BP1174" s="141" t="s">
        <v>11197</v>
      </c>
      <c r="BQ1174" s="141">
        <v>41</v>
      </c>
      <c r="BR1174" s="141">
        <v>30256</v>
      </c>
      <c r="BS1174" s="141" t="s">
        <v>108</v>
      </c>
      <c r="BT1174" s="141" t="s">
        <v>108</v>
      </c>
      <c r="BU1174" s="166" t="s">
        <v>108</v>
      </c>
      <c r="BV1174" s="141" t="s">
        <v>108</v>
      </c>
      <c r="BW1174" s="114" t="s">
        <v>108</v>
      </c>
      <c r="BX1174" s="158" t="s">
        <v>11198</v>
      </c>
      <c r="BY1174" s="141">
        <v>3112789343</v>
      </c>
      <c r="BZ1174" s="259" t="s">
        <v>11199</v>
      </c>
      <c r="CA1174" s="157" t="s">
        <v>10996</v>
      </c>
      <c r="CB1174" s="157" t="s">
        <v>109</v>
      </c>
      <c r="CC1174" s="157"/>
      <c r="CD1174" s="157"/>
      <c r="CE1174" s="157"/>
      <c r="CF1174" s="157"/>
      <c r="CG1174" s="157"/>
      <c r="CH1174" s="157"/>
      <c r="CI1174" s="157"/>
      <c r="CJ1174" s="157"/>
      <c r="CK1174" s="157"/>
      <c r="CL1174" s="157"/>
      <c r="CM1174" s="157" t="s">
        <v>109</v>
      </c>
      <c r="CN1174" s="157"/>
      <c r="CO1174" s="297"/>
      <c r="CP1174" s="297"/>
      <c r="CQ1174" s="297"/>
      <c r="CR1174" s="297"/>
      <c r="CS1174" s="297"/>
      <c r="CT1174" s="297"/>
      <c r="CU1174" s="297"/>
      <c r="CV1174" s="297"/>
      <c r="CW1174" s="297"/>
      <c r="CX1174" s="297"/>
      <c r="CY1174" s="297"/>
      <c r="CZ1174" s="297"/>
      <c r="DA1174" s="297"/>
      <c r="DB1174" s="297"/>
      <c r="DC1174" s="297"/>
      <c r="DD1174" s="297"/>
      <c r="DE1174" s="297"/>
      <c r="DF1174" s="297"/>
      <c r="DG1174" s="297"/>
      <c r="DH1174" s="297"/>
      <c r="DI1174" s="297"/>
      <c r="DJ1174" s="297"/>
      <c r="DK1174" s="297"/>
      <c r="DL1174" s="297"/>
      <c r="DM1174" s="297"/>
      <c r="DN1174" s="297"/>
      <c r="DO1174" s="297"/>
      <c r="DP1174" s="297"/>
      <c r="DQ1174" s="297"/>
      <c r="DR1174" s="297"/>
      <c r="DS1174" s="297"/>
      <c r="DT1174" s="297"/>
      <c r="DU1174" s="297"/>
      <c r="DV1174" s="297"/>
      <c r="DW1174" s="297"/>
      <c r="DX1174" s="297"/>
      <c r="DY1174" s="297"/>
      <c r="DZ1174" s="297"/>
      <c r="EA1174" s="297"/>
      <c r="EB1174" s="297"/>
      <c r="EC1174" s="297"/>
      <c r="ED1174" s="297"/>
      <c r="EE1174" s="297"/>
      <c r="EF1174" s="34"/>
      <c r="EG1174" s="34"/>
      <c r="EH1174" s="34"/>
      <c r="EI1174" s="34"/>
      <c r="EJ1174" s="34"/>
      <c r="EK1174" s="34"/>
      <c r="EL1174" s="34"/>
      <c r="EM1174" s="34"/>
      <c r="EN1174" s="34"/>
      <c r="EO1174" s="34"/>
      <c r="EP1174" s="34"/>
      <c r="EQ1174" s="34"/>
      <c r="ER1174" s="34"/>
      <c r="ES1174" s="34"/>
      <c r="ET1174" s="34"/>
      <c r="EU1174" s="34"/>
      <c r="EV1174" s="34"/>
      <c r="EW1174" s="34"/>
      <c r="EX1174" s="34"/>
      <c r="EY1174" s="34"/>
      <c r="EZ1174" s="34"/>
      <c r="FA1174" s="34"/>
      <c r="FB1174" s="34"/>
      <c r="FC1174" s="34"/>
      <c r="FD1174" s="34"/>
      <c r="FE1174" s="34"/>
      <c r="FF1174" s="34"/>
      <c r="FG1174" s="34"/>
      <c r="FH1174" s="34"/>
      <c r="FI1174" s="34"/>
      <c r="FJ1174" s="34"/>
      <c r="FK1174" s="34"/>
      <c r="FL1174" s="34"/>
      <c r="FM1174" s="34"/>
      <c r="FN1174" s="34"/>
      <c r="FO1174" s="34"/>
      <c r="FP1174" s="34"/>
      <c r="FQ1174" s="34"/>
      <c r="FR1174" s="34"/>
      <c r="FS1174" s="34"/>
      <c r="FT1174" s="34"/>
      <c r="FU1174" s="34"/>
      <c r="FV1174" s="34"/>
      <c r="FW1174" s="34"/>
      <c r="FX1174" s="34"/>
      <c r="FY1174" s="34"/>
      <c r="FZ1174" s="34"/>
      <c r="GA1174" s="34"/>
      <c r="GB1174" s="34"/>
      <c r="GC1174" s="34"/>
      <c r="GD1174" s="34"/>
      <c r="GE1174" s="34"/>
      <c r="GF1174" s="34"/>
      <c r="GG1174" s="34"/>
      <c r="GH1174" s="34"/>
      <c r="GI1174" s="34"/>
      <c r="GJ1174" s="34"/>
      <c r="GK1174" s="34"/>
      <c r="GL1174" s="34"/>
      <c r="GM1174" s="34"/>
      <c r="GN1174" s="34"/>
      <c r="GO1174" s="34"/>
      <c r="GP1174" s="34"/>
      <c r="GQ1174" s="34"/>
      <c r="GR1174" s="34"/>
      <c r="GS1174" s="34"/>
      <c r="GT1174" s="34"/>
      <c r="GU1174" s="34"/>
    </row>
    <row r="1175" spans="1:9646" ht="45.75" customHeight="1">
      <c r="A1175" s="589">
        <f>1+A1174</f>
        <v>1174</v>
      </c>
      <c r="B1175" s="151" t="s">
        <v>11200</v>
      </c>
      <c r="C1175" s="134" t="s">
        <v>11201</v>
      </c>
      <c r="D1175" s="138" t="s">
        <v>7166</v>
      </c>
      <c r="E1175" s="135">
        <v>45589</v>
      </c>
      <c r="F1175" s="136">
        <v>45593</v>
      </c>
      <c r="G1175" s="136">
        <v>45646</v>
      </c>
      <c r="H1175" s="134" t="s">
        <v>416</v>
      </c>
      <c r="I1175" s="139" t="s">
        <v>9637</v>
      </c>
      <c r="J1175" s="158" t="s">
        <v>11202</v>
      </c>
      <c r="K1175" s="251">
        <v>1136885285</v>
      </c>
      <c r="L1175" s="134">
        <v>4</v>
      </c>
      <c r="M1175" s="252" t="s">
        <v>97</v>
      </c>
      <c r="N1175" s="141" t="s">
        <v>98</v>
      </c>
      <c r="O1175" s="151" t="s">
        <v>427</v>
      </c>
      <c r="P1175" s="134" t="s">
        <v>1910</v>
      </c>
      <c r="Q1175" s="134" t="s">
        <v>10691</v>
      </c>
      <c r="R1175" s="143">
        <v>53</v>
      </c>
      <c r="S1175" s="134" t="s">
        <v>11203</v>
      </c>
      <c r="T1175" s="253" t="s">
        <v>11204</v>
      </c>
      <c r="U1175" s="254">
        <v>2024003898</v>
      </c>
      <c r="V1175" s="253" t="s">
        <v>11204</v>
      </c>
      <c r="W1175" s="255">
        <v>45589</v>
      </c>
      <c r="X1175" s="256" t="s">
        <v>103</v>
      </c>
      <c r="Y1175" s="314" t="s">
        <v>11205</v>
      </c>
      <c r="Z1175" s="148" t="s">
        <v>11204</v>
      </c>
      <c r="AA1175" s="149">
        <v>0</v>
      </c>
      <c r="AB1175" s="150">
        <v>0</v>
      </c>
      <c r="AC1175" s="149">
        <v>0</v>
      </c>
      <c r="AD1175" s="149" t="s">
        <v>9899</v>
      </c>
      <c r="AE1175" s="149">
        <v>0</v>
      </c>
      <c r="AF1175" s="149">
        <v>0</v>
      </c>
      <c r="AG1175" s="149">
        <v>0</v>
      </c>
      <c r="AH1175" s="149">
        <v>0</v>
      </c>
      <c r="AI1175" s="149">
        <v>0</v>
      </c>
      <c r="AJ1175" s="149">
        <v>0</v>
      </c>
      <c r="AK1175" s="142" t="s">
        <v>104</v>
      </c>
      <c r="AL1175" s="103" t="s">
        <v>11206</v>
      </c>
      <c r="AM1175" s="134" t="s">
        <v>11207</v>
      </c>
      <c r="AN1175" s="140">
        <v>27706836</v>
      </c>
      <c r="AO1175" s="142" t="s">
        <v>114</v>
      </c>
      <c r="AP1175" s="134" t="s">
        <v>114</v>
      </c>
      <c r="AQ1175" s="257" t="s">
        <v>114</v>
      </c>
      <c r="AR1175" s="142" t="s">
        <v>114</v>
      </c>
      <c r="AS1175" s="134" t="s">
        <v>578</v>
      </c>
      <c r="AT1175" s="142" t="s">
        <v>578</v>
      </c>
      <c r="AU1175" s="142" t="s">
        <v>392</v>
      </c>
      <c r="AV1175" s="134" t="s">
        <v>9324</v>
      </c>
      <c r="AW1175" s="134" t="s">
        <v>9324</v>
      </c>
      <c r="AX1175" s="134" t="s">
        <v>578</v>
      </c>
      <c r="AY1175" s="134" t="s">
        <v>108</v>
      </c>
      <c r="AZ1175" s="156" t="s">
        <v>9324</v>
      </c>
      <c r="BA1175" s="134" t="s">
        <v>9324</v>
      </c>
      <c r="BB1175" s="169"/>
      <c r="BC1175" s="156" t="s">
        <v>9324</v>
      </c>
      <c r="BD1175" s="143" t="s">
        <v>9324</v>
      </c>
      <c r="BE1175" s="143" t="s">
        <v>9324</v>
      </c>
      <c r="BF1175" s="143" t="s">
        <v>9324</v>
      </c>
      <c r="BG1175" s="156" t="s">
        <v>9324</v>
      </c>
      <c r="BH1175" s="153" t="s">
        <v>11204</v>
      </c>
      <c r="BI1175" s="158" t="s">
        <v>259</v>
      </c>
      <c r="BJ1175" s="134" t="s">
        <v>9324</v>
      </c>
      <c r="BK1175" s="141" t="s">
        <v>114</v>
      </c>
      <c r="BL1175" s="156" t="s">
        <v>9324</v>
      </c>
      <c r="BM1175" s="161" t="s">
        <v>2539</v>
      </c>
      <c r="BN1175" s="170" t="s">
        <v>917</v>
      </c>
      <c r="BO1175" s="141" t="s">
        <v>9998</v>
      </c>
      <c r="BP1175" s="141" t="s">
        <v>9999</v>
      </c>
      <c r="BQ1175" s="141">
        <v>31</v>
      </c>
      <c r="BR1175" s="141">
        <v>34052</v>
      </c>
      <c r="BS1175" s="141" t="s">
        <v>108</v>
      </c>
      <c r="BT1175" s="141" t="s">
        <v>108</v>
      </c>
      <c r="BU1175" s="166" t="s">
        <v>108</v>
      </c>
      <c r="BV1175" s="141" t="s">
        <v>108</v>
      </c>
      <c r="BW1175" s="114" t="s">
        <v>108</v>
      </c>
      <c r="BX1175" s="158" t="s">
        <v>11208</v>
      </c>
      <c r="BY1175" s="141">
        <v>3107457385</v>
      </c>
      <c r="BZ1175" s="259" t="s">
        <v>11209</v>
      </c>
      <c r="CA1175" s="157" t="s">
        <v>10996</v>
      </c>
      <c r="CB1175" s="157" t="s">
        <v>109</v>
      </c>
      <c r="CC1175" s="157"/>
      <c r="CD1175" s="157"/>
      <c r="CE1175" s="157"/>
      <c r="CF1175" s="157"/>
      <c r="CG1175" s="157"/>
      <c r="CH1175" s="157"/>
      <c r="CI1175" s="157"/>
      <c r="CJ1175" s="157"/>
      <c r="CK1175" s="157"/>
      <c r="CL1175" s="157"/>
      <c r="CM1175" s="605" t="s">
        <v>109</v>
      </c>
      <c r="CN1175" s="157"/>
      <c r="CO1175" s="297"/>
      <c r="CP1175" s="297"/>
      <c r="CQ1175" s="297"/>
      <c r="CR1175" s="297"/>
      <c r="CS1175" s="50"/>
      <c r="CT1175" s="50"/>
      <c r="CU1175" s="50"/>
      <c r="CV1175" s="50"/>
      <c r="CW1175" s="50"/>
      <c r="CX1175" s="50"/>
      <c r="CY1175" s="50"/>
      <c r="CZ1175" s="50"/>
      <c r="DA1175" s="50"/>
      <c r="DB1175" s="50"/>
      <c r="DC1175" s="50"/>
      <c r="DD1175" s="50"/>
      <c r="DE1175" s="50"/>
      <c r="DF1175" s="50"/>
      <c r="DG1175" s="50"/>
      <c r="DH1175" s="50"/>
      <c r="DI1175" s="50"/>
      <c r="DJ1175" s="50"/>
      <c r="DK1175" s="50"/>
      <c r="DL1175" s="50"/>
      <c r="DM1175" s="50"/>
      <c r="DN1175" s="50"/>
      <c r="DO1175" s="50"/>
      <c r="DP1175" s="50"/>
      <c r="DQ1175" s="50"/>
      <c r="DR1175" s="50"/>
      <c r="DS1175" s="50"/>
      <c r="DT1175" s="50"/>
      <c r="DU1175" s="50"/>
      <c r="DV1175" s="50"/>
      <c r="DW1175" s="50"/>
      <c r="DX1175" s="50"/>
      <c r="DY1175" s="50"/>
      <c r="DZ1175" s="50"/>
      <c r="EA1175" s="50"/>
      <c r="EB1175" s="50"/>
      <c r="EC1175" s="50"/>
      <c r="ED1175" s="50"/>
      <c r="EE1175" s="50"/>
    </row>
    <row r="1176" spans="1:9646" ht="45.75" customHeight="1">
      <c r="A1176" s="589">
        <f>1+A1175</f>
        <v>1175</v>
      </c>
      <c r="B1176" s="151" t="s">
        <v>11210</v>
      </c>
      <c r="C1176" s="134" t="s">
        <v>11211</v>
      </c>
      <c r="D1176" s="138" t="s">
        <v>108</v>
      </c>
      <c r="E1176" s="135">
        <v>45589</v>
      </c>
      <c r="F1176" s="136">
        <v>45593</v>
      </c>
      <c r="G1176" s="136">
        <v>45657</v>
      </c>
      <c r="H1176" s="134" t="s">
        <v>416</v>
      </c>
      <c r="I1176" s="139" t="s">
        <v>6300</v>
      </c>
      <c r="J1176" s="158" t="s">
        <v>11212</v>
      </c>
      <c r="K1176" s="251">
        <v>860007759</v>
      </c>
      <c r="L1176" s="134">
        <v>3</v>
      </c>
      <c r="M1176" s="252" t="s">
        <v>123</v>
      </c>
      <c r="N1176" s="141" t="s">
        <v>98</v>
      </c>
      <c r="O1176" s="151" t="s">
        <v>3608</v>
      </c>
      <c r="P1176" s="134" t="s">
        <v>11213</v>
      </c>
      <c r="Q1176" s="134" t="s">
        <v>11214</v>
      </c>
      <c r="R1176" s="143">
        <v>64</v>
      </c>
      <c r="S1176" s="134" t="s">
        <v>108</v>
      </c>
      <c r="T1176" s="253" t="s">
        <v>9694</v>
      </c>
      <c r="U1176" s="254" t="s">
        <v>108</v>
      </c>
      <c r="V1176" s="253" t="s">
        <v>10281</v>
      </c>
      <c r="W1176" s="255" t="s">
        <v>108</v>
      </c>
      <c r="X1176" s="256" t="s">
        <v>7215</v>
      </c>
      <c r="Y1176" s="314" t="s">
        <v>9899</v>
      </c>
      <c r="Z1176" s="148">
        <v>0</v>
      </c>
      <c r="AA1176" s="149">
        <v>0</v>
      </c>
      <c r="AB1176" s="150">
        <v>0</v>
      </c>
      <c r="AC1176" s="149">
        <v>0</v>
      </c>
      <c r="AD1176" s="149">
        <v>0</v>
      </c>
      <c r="AE1176" s="149">
        <v>0</v>
      </c>
      <c r="AF1176" s="149">
        <v>0</v>
      </c>
      <c r="AG1176" s="149">
        <v>0</v>
      </c>
      <c r="AH1176" s="149">
        <v>0</v>
      </c>
      <c r="AI1176" s="149">
        <v>0</v>
      </c>
      <c r="AJ1176" s="149">
        <v>0</v>
      </c>
      <c r="AK1176" s="142" t="s">
        <v>104</v>
      </c>
      <c r="AL1176" s="103" t="s">
        <v>11215</v>
      </c>
      <c r="AM1176" s="134" t="s">
        <v>6823</v>
      </c>
      <c r="AN1176" s="140">
        <v>80028843</v>
      </c>
      <c r="AO1176" s="142" t="s">
        <v>114</v>
      </c>
      <c r="AP1176" s="134" t="s">
        <v>114</v>
      </c>
      <c r="AQ1176" s="257" t="s">
        <v>114</v>
      </c>
      <c r="AR1176" s="142" t="s">
        <v>114</v>
      </c>
      <c r="AS1176" s="134" t="s">
        <v>114</v>
      </c>
      <c r="AT1176" s="142" t="s">
        <v>114</v>
      </c>
      <c r="AU1176" s="142" t="s">
        <v>392</v>
      </c>
      <c r="AV1176" s="134" t="s">
        <v>9324</v>
      </c>
      <c r="AW1176" s="134" t="s">
        <v>9324</v>
      </c>
      <c r="AX1176" s="134" t="s">
        <v>578</v>
      </c>
      <c r="AY1176" s="134" t="s">
        <v>108</v>
      </c>
      <c r="AZ1176" s="156" t="s">
        <v>9324</v>
      </c>
      <c r="BA1176" s="134" t="s">
        <v>9324</v>
      </c>
      <c r="BB1176" s="169"/>
      <c r="BC1176" s="156" t="s">
        <v>9324</v>
      </c>
      <c r="BD1176" s="143" t="s">
        <v>9324</v>
      </c>
      <c r="BE1176" s="143" t="s">
        <v>9324</v>
      </c>
      <c r="BF1176" s="143" t="s">
        <v>9324</v>
      </c>
      <c r="BG1176" s="156" t="s">
        <v>9324</v>
      </c>
      <c r="BH1176" s="153" t="s">
        <v>9694</v>
      </c>
      <c r="BI1176" s="158" t="s">
        <v>135</v>
      </c>
      <c r="BJ1176" s="134" t="s">
        <v>9324</v>
      </c>
      <c r="BK1176" s="141" t="s">
        <v>114</v>
      </c>
      <c r="BL1176" s="156" t="s">
        <v>9324</v>
      </c>
      <c r="BM1176" s="437" t="s">
        <v>824</v>
      </c>
      <c r="BN1176" s="170" t="s">
        <v>108</v>
      </c>
      <c r="BO1176" s="141" t="s">
        <v>108</v>
      </c>
      <c r="BP1176" s="141" t="s">
        <v>108</v>
      </c>
      <c r="BQ1176" s="141" t="s">
        <v>108</v>
      </c>
      <c r="BR1176" s="141" t="s">
        <v>108</v>
      </c>
      <c r="BS1176" s="141" t="s">
        <v>108</v>
      </c>
      <c r="BT1176" s="141" t="s">
        <v>108</v>
      </c>
      <c r="BU1176" s="166" t="s">
        <v>108</v>
      </c>
      <c r="BV1176" s="141" t="s">
        <v>108</v>
      </c>
      <c r="BW1176" s="114" t="s">
        <v>108</v>
      </c>
      <c r="BX1176" s="158" t="s">
        <v>11216</v>
      </c>
      <c r="BY1176" s="141">
        <v>4225321</v>
      </c>
      <c r="BZ1176" s="259" t="s">
        <v>11217</v>
      </c>
      <c r="CA1176" s="157"/>
      <c r="CB1176" s="157"/>
      <c r="CC1176" s="157"/>
      <c r="CD1176" s="157"/>
      <c r="CE1176" s="157"/>
      <c r="CF1176" s="157"/>
      <c r="CG1176" s="157"/>
      <c r="CH1176" s="157"/>
      <c r="CI1176" s="157"/>
      <c r="CJ1176" s="157"/>
      <c r="CK1176" s="157"/>
      <c r="CL1176" s="157"/>
      <c r="CM1176" s="157" t="s">
        <v>109</v>
      </c>
      <c r="CN1176" s="157"/>
      <c r="CO1176" s="297"/>
      <c r="CP1176" s="297"/>
      <c r="CQ1176" s="297"/>
      <c r="CR1176" s="297"/>
      <c r="CS1176" s="297"/>
      <c r="CT1176" s="297"/>
      <c r="CU1176" s="297"/>
      <c r="CV1176" s="297"/>
      <c r="CW1176" s="297"/>
      <c r="CX1176" s="297"/>
      <c r="CY1176" s="297"/>
      <c r="CZ1176" s="297"/>
      <c r="DA1176" s="297"/>
      <c r="DB1176" s="297"/>
      <c r="DC1176" s="297"/>
      <c r="DD1176" s="297"/>
      <c r="DE1176" s="297"/>
      <c r="DF1176" s="297"/>
      <c r="DG1176" s="297"/>
      <c r="DH1176" s="297"/>
      <c r="DI1176" s="297"/>
      <c r="DJ1176" s="297"/>
      <c r="DK1176" s="297"/>
      <c r="DL1176" s="297"/>
      <c r="DM1176" s="297"/>
      <c r="DN1176" s="297"/>
      <c r="DO1176" s="297"/>
      <c r="DP1176" s="297"/>
      <c r="DQ1176" s="297"/>
      <c r="DR1176" s="297"/>
      <c r="DS1176" s="297"/>
      <c r="DT1176" s="297"/>
      <c r="DU1176" s="297"/>
      <c r="DV1176" s="297"/>
      <c r="DW1176" s="297"/>
      <c r="DX1176" s="297"/>
      <c r="DY1176" s="297"/>
      <c r="DZ1176" s="297"/>
      <c r="EA1176" s="297"/>
      <c r="EB1176" s="297"/>
      <c r="EC1176" s="297"/>
      <c r="ED1176" s="297"/>
      <c r="EE1176" s="297"/>
      <c r="GV1176" s="351"/>
      <c r="GW1176" s="351"/>
      <c r="GX1176" s="351"/>
      <c r="GY1176" s="351"/>
      <c r="GZ1176" s="351"/>
      <c r="HA1176" s="351"/>
      <c r="HB1176" s="351"/>
      <c r="HC1176" s="351"/>
      <c r="HD1176" s="351"/>
      <c r="HE1176" s="351"/>
      <c r="HF1176" s="351"/>
      <c r="HG1176" s="351"/>
      <c r="HH1176" s="351"/>
      <c r="HI1176" s="351"/>
      <c r="HJ1176" s="351"/>
      <c r="HK1176" s="351"/>
      <c r="HL1176" s="351"/>
      <c r="HM1176" s="351"/>
      <c r="HN1176" s="351"/>
      <c r="HO1176" s="351"/>
      <c r="HP1176" s="351"/>
      <c r="HQ1176" s="351"/>
      <c r="HR1176" s="351"/>
      <c r="HS1176" s="351"/>
      <c r="HT1176" s="351"/>
      <c r="HU1176" s="351"/>
      <c r="HV1176" s="351"/>
      <c r="HW1176" s="351"/>
      <c r="HX1176" s="351"/>
      <c r="HY1176" s="351"/>
      <c r="HZ1176" s="351"/>
      <c r="IA1176" s="351"/>
      <c r="IB1176" s="351"/>
      <c r="IC1176" s="351"/>
      <c r="ID1176" s="351"/>
      <c r="IE1176" s="351"/>
      <c r="IF1176" s="351"/>
      <c r="IG1176" s="351"/>
      <c r="IH1176" s="351"/>
      <c r="II1176" s="351"/>
      <c r="IJ1176" s="351"/>
      <c r="IK1176" s="351"/>
      <c r="IL1176" s="351"/>
      <c r="IM1176" s="351"/>
      <c r="IN1176" s="351"/>
      <c r="IO1176" s="351"/>
      <c r="IP1176" s="351"/>
      <c r="IQ1176" s="351"/>
      <c r="IR1176" s="351"/>
      <c r="IS1176" s="351"/>
      <c r="IT1176" s="351"/>
      <c r="IU1176" s="351"/>
      <c r="IV1176" s="351"/>
      <c r="IW1176" s="351"/>
      <c r="IX1176" s="351"/>
      <c r="IY1176" s="351"/>
      <c r="IZ1176" s="351"/>
      <c r="JA1176" s="351"/>
      <c r="JB1176" s="351"/>
      <c r="JC1176" s="351"/>
      <c r="JD1176" s="351"/>
      <c r="JE1176" s="351"/>
      <c r="JF1176" s="351"/>
      <c r="JG1176" s="351"/>
      <c r="JH1176" s="351"/>
      <c r="JI1176" s="351"/>
      <c r="JJ1176" s="351"/>
      <c r="JK1176" s="351"/>
      <c r="JL1176" s="351"/>
      <c r="JM1176" s="351"/>
      <c r="JN1176" s="351"/>
      <c r="JO1176" s="351"/>
      <c r="JP1176" s="351"/>
      <c r="JQ1176" s="351"/>
      <c r="JR1176" s="351"/>
      <c r="JS1176" s="351"/>
      <c r="JT1176" s="351"/>
      <c r="JU1176" s="351"/>
      <c r="JV1176" s="351"/>
      <c r="JW1176" s="351"/>
      <c r="JX1176" s="351"/>
      <c r="JY1176" s="351"/>
      <c r="JZ1176" s="351"/>
      <c r="KA1176" s="351"/>
      <c r="KB1176" s="351"/>
      <c r="KC1176" s="351"/>
      <c r="KD1176" s="351"/>
      <c r="KE1176" s="351"/>
      <c r="KF1176" s="351"/>
      <c r="KG1176" s="351"/>
      <c r="KH1176" s="351"/>
      <c r="KI1176" s="351"/>
      <c r="KJ1176" s="351"/>
      <c r="KK1176" s="351"/>
      <c r="KL1176" s="351"/>
      <c r="KM1176" s="351"/>
      <c r="KN1176" s="351"/>
      <c r="KO1176" s="351"/>
      <c r="KP1176" s="351"/>
      <c r="KQ1176" s="351"/>
      <c r="KR1176" s="351"/>
      <c r="KS1176" s="351"/>
      <c r="KT1176" s="351"/>
      <c r="KU1176" s="351"/>
      <c r="KV1176" s="351"/>
      <c r="KW1176" s="351"/>
      <c r="KX1176" s="351"/>
      <c r="KY1176" s="351"/>
      <c r="KZ1176" s="351"/>
      <c r="LA1176" s="351"/>
      <c r="LB1176" s="351"/>
      <c r="LC1176" s="351"/>
      <c r="LD1176" s="351"/>
      <c r="LE1176" s="351"/>
      <c r="LF1176" s="351"/>
      <c r="LG1176" s="351"/>
      <c r="LH1176" s="351"/>
      <c r="LI1176" s="351"/>
      <c r="LJ1176" s="351"/>
      <c r="LK1176" s="351"/>
      <c r="LL1176" s="351"/>
      <c r="LM1176" s="351"/>
      <c r="LN1176" s="351"/>
      <c r="LO1176" s="351"/>
      <c r="LP1176" s="351"/>
      <c r="LQ1176" s="351"/>
      <c r="LR1176" s="351"/>
      <c r="LS1176" s="351"/>
      <c r="LT1176" s="351"/>
      <c r="LU1176" s="351"/>
      <c r="LV1176" s="351"/>
      <c r="LW1176" s="351"/>
      <c r="LX1176" s="351"/>
      <c r="LY1176" s="351"/>
      <c r="LZ1176" s="351"/>
      <c r="MA1176" s="351"/>
      <c r="MB1176" s="351"/>
      <c r="MC1176" s="351"/>
      <c r="MD1176" s="351"/>
      <c r="ME1176" s="351"/>
      <c r="MF1176" s="351"/>
      <c r="MG1176" s="351"/>
      <c r="MH1176" s="351"/>
      <c r="MI1176" s="351"/>
      <c r="MJ1176" s="351"/>
      <c r="MK1176" s="351"/>
      <c r="ML1176" s="351"/>
      <c r="MM1176" s="351"/>
      <c r="MN1176" s="351"/>
      <c r="MO1176" s="351"/>
      <c r="MP1176" s="351"/>
      <c r="MQ1176" s="351"/>
      <c r="MR1176" s="351"/>
      <c r="MS1176" s="351"/>
      <c r="MT1176" s="351"/>
      <c r="MU1176" s="351"/>
      <c r="MV1176" s="351"/>
      <c r="MW1176" s="351"/>
      <c r="MX1176" s="351"/>
      <c r="MY1176" s="351"/>
      <c r="MZ1176" s="351"/>
      <c r="NA1176" s="351"/>
      <c r="NB1176" s="351"/>
      <c r="NC1176" s="351"/>
      <c r="ND1176" s="351"/>
      <c r="NE1176" s="351"/>
      <c r="NF1176" s="351"/>
      <c r="NG1176" s="351"/>
      <c r="NH1176" s="351"/>
      <c r="NI1176" s="351"/>
      <c r="NJ1176" s="351"/>
      <c r="NK1176" s="351"/>
      <c r="NL1176" s="351"/>
      <c r="NM1176" s="351"/>
      <c r="NN1176" s="351"/>
      <c r="NO1176" s="351"/>
      <c r="NP1176" s="351"/>
      <c r="NQ1176" s="351"/>
      <c r="NR1176" s="351"/>
      <c r="NS1176" s="351"/>
      <c r="NT1176" s="351"/>
      <c r="NU1176" s="351"/>
      <c r="NV1176" s="351"/>
      <c r="NW1176" s="351"/>
      <c r="NX1176" s="351"/>
      <c r="NY1176" s="351"/>
      <c r="NZ1176" s="351"/>
      <c r="OA1176" s="351"/>
      <c r="OB1176" s="351"/>
      <c r="OC1176" s="351"/>
      <c r="OD1176" s="351"/>
      <c r="OE1176" s="351"/>
      <c r="OF1176" s="351"/>
      <c r="OG1176" s="351"/>
      <c r="OH1176" s="351"/>
      <c r="OI1176" s="351"/>
      <c r="OJ1176" s="351"/>
      <c r="OK1176" s="351"/>
      <c r="OL1176" s="351"/>
      <c r="OM1176" s="351"/>
      <c r="ON1176" s="351"/>
      <c r="OO1176" s="351"/>
      <c r="OP1176" s="351"/>
      <c r="OQ1176" s="351"/>
      <c r="OR1176" s="351"/>
      <c r="OS1176" s="351"/>
      <c r="OT1176" s="351"/>
      <c r="OU1176" s="351"/>
      <c r="OV1176" s="351"/>
      <c r="OW1176" s="351"/>
      <c r="OX1176" s="351"/>
      <c r="OY1176" s="351"/>
      <c r="OZ1176" s="351"/>
      <c r="PA1176" s="351"/>
      <c r="PB1176" s="351"/>
      <c r="PC1176" s="351"/>
      <c r="PD1176" s="351"/>
      <c r="PE1176" s="351"/>
      <c r="PF1176" s="351"/>
      <c r="PG1176" s="351"/>
      <c r="PH1176" s="351"/>
      <c r="PI1176" s="351"/>
      <c r="PJ1176" s="351"/>
      <c r="PK1176" s="351"/>
      <c r="PL1176" s="351"/>
      <c r="PM1176" s="351"/>
      <c r="PN1176" s="351"/>
      <c r="PO1176" s="351"/>
      <c r="PP1176" s="351"/>
      <c r="PQ1176" s="351"/>
      <c r="PR1176" s="351"/>
      <c r="PS1176" s="351"/>
      <c r="PT1176" s="351"/>
      <c r="PU1176" s="351"/>
      <c r="PV1176" s="351"/>
      <c r="PW1176" s="351"/>
      <c r="PX1176" s="351"/>
      <c r="PY1176" s="351"/>
      <c r="PZ1176" s="351"/>
      <c r="QA1176" s="351"/>
      <c r="QB1176" s="351"/>
      <c r="QC1176" s="351"/>
      <c r="QD1176" s="351"/>
      <c r="QE1176" s="351"/>
      <c r="QF1176" s="351"/>
      <c r="QG1176" s="351"/>
      <c r="QH1176" s="351"/>
      <c r="QI1176" s="351"/>
      <c r="QJ1176" s="351"/>
      <c r="QK1176" s="351"/>
      <c r="QL1176" s="351"/>
      <c r="QM1176" s="351"/>
      <c r="QN1176" s="351"/>
      <c r="QO1176" s="351"/>
      <c r="QP1176" s="351"/>
      <c r="QQ1176" s="351"/>
      <c r="QR1176" s="351"/>
      <c r="QS1176" s="351"/>
      <c r="QT1176" s="351"/>
      <c r="QU1176" s="351"/>
      <c r="QV1176" s="351"/>
      <c r="QW1176" s="351"/>
      <c r="QX1176" s="351"/>
      <c r="QY1176" s="351"/>
      <c r="QZ1176" s="351"/>
      <c r="RA1176" s="351"/>
      <c r="RB1176" s="351"/>
      <c r="RC1176" s="351"/>
      <c r="RD1176" s="351"/>
      <c r="RE1176" s="351"/>
      <c r="RF1176" s="351"/>
      <c r="RG1176" s="351"/>
      <c r="RH1176" s="351"/>
      <c r="RI1176" s="351"/>
      <c r="RJ1176" s="351"/>
      <c r="RK1176" s="351"/>
      <c r="RL1176" s="351"/>
      <c r="RM1176" s="351"/>
      <c r="RN1176" s="351"/>
      <c r="RO1176" s="351"/>
      <c r="RP1176" s="351"/>
      <c r="RQ1176" s="351"/>
      <c r="RR1176" s="351"/>
      <c r="RS1176" s="351"/>
      <c r="RT1176" s="351"/>
      <c r="RU1176" s="351"/>
      <c r="RV1176" s="351"/>
      <c r="RW1176" s="351"/>
      <c r="RX1176" s="351"/>
      <c r="RY1176" s="351"/>
      <c r="RZ1176" s="351"/>
      <c r="SA1176" s="351"/>
      <c r="SB1176" s="351"/>
      <c r="SC1176" s="351"/>
      <c r="SD1176" s="351"/>
      <c r="SE1176" s="351"/>
      <c r="SF1176" s="351"/>
      <c r="SG1176" s="351"/>
      <c r="SH1176" s="351"/>
      <c r="SI1176" s="351"/>
      <c r="SJ1176" s="351"/>
      <c r="SK1176" s="351"/>
      <c r="SL1176" s="351"/>
      <c r="SM1176" s="351"/>
      <c r="SN1176" s="351"/>
      <c r="SO1176" s="351"/>
      <c r="SP1176" s="351"/>
      <c r="SQ1176" s="351"/>
      <c r="SR1176" s="351"/>
      <c r="SS1176" s="351"/>
      <c r="ST1176" s="351"/>
      <c r="SU1176" s="351"/>
      <c r="SV1176" s="351"/>
      <c r="SW1176" s="351"/>
      <c r="SX1176" s="351"/>
      <c r="SY1176" s="351"/>
      <c r="SZ1176" s="351"/>
      <c r="TA1176" s="351"/>
      <c r="TB1176" s="351"/>
      <c r="TC1176" s="351"/>
      <c r="TD1176" s="351"/>
      <c r="TE1176" s="351"/>
      <c r="TF1176" s="351"/>
      <c r="TG1176" s="351"/>
      <c r="TH1176" s="351"/>
      <c r="TI1176" s="351"/>
      <c r="TJ1176" s="351"/>
      <c r="TK1176" s="351"/>
      <c r="TL1176" s="351"/>
      <c r="TM1176" s="351"/>
      <c r="TN1176" s="351"/>
      <c r="TO1176" s="351"/>
      <c r="TP1176" s="351"/>
      <c r="TQ1176" s="351"/>
      <c r="TR1176" s="351"/>
      <c r="TS1176" s="351"/>
      <c r="TT1176" s="351"/>
      <c r="TU1176" s="351"/>
      <c r="TV1176" s="351"/>
      <c r="TW1176" s="351"/>
      <c r="TX1176" s="351"/>
      <c r="TY1176" s="351"/>
      <c r="TZ1176" s="351"/>
      <c r="UA1176" s="351"/>
      <c r="UB1176" s="351"/>
      <c r="UC1176" s="351"/>
      <c r="UD1176" s="351"/>
      <c r="UE1176" s="351"/>
      <c r="UF1176" s="351"/>
      <c r="UG1176" s="351"/>
      <c r="UH1176" s="351"/>
      <c r="UI1176" s="351"/>
      <c r="UJ1176" s="351"/>
      <c r="UK1176" s="351"/>
      <c r="UL1176" s="351"/>
      <c r="UM1176" s="351"/>
      <c r="UN1176" s="351"/>
      <c r="UO1176" s="351"/>
      <c r="UP1176" s="351"/>
      <c r="UQ1176" s="351"/>
      <c r="UR1176" s="351"/>
      <c r="US1176" s="351"/>
      <c r="UT1176" s="351"/>
      <c r="UU1176" s="351"/>
      <c r="UV1176" s="351"/>
      <c r="UW1176" s="351"/>
      <c r="UX1176" s="351"/>
      <c r="UY1176" s="351"/>
      <c r="UZ1176" s="351"/>
      <c r="VA1176" s="351"/>
      <c r="VB1176" s="351"/>
      <c r="VC1176" s="351"/>
      <c r="VD1176" s="351"/>
      <c r="VE1176" s="351"/>
      <c r="VF1176" s="351"/>
      <c r="VG1176" s="351"/>
      <c r="VH1176" s="351"/>
      <c r="VI1176" s="351"/>
      <c r="VJ1176" s="351"/>
      <c r="VK1176" s="351"/>
      <c r="VL1176" s="351"/>
      <c r="VM1176" s="351"/>
      <c r="VN1176" s="351"/>
      <c r="VO1176" s="351"/>
      <c r="VP1176" s="351"/>
      <c r="VQ1176" s="351"/>
      <c r="VR1176" s="351"/>
      <c r="VS1176" s="351"/>
      <c r="VT1176" s="351"/>
      <c r="VU1176" s="351"/>
      <c r="VV1176" s="351"/>
      <c r="VW1176" s="351"/>
      <c r="VX1176" s="351"/>
      <c r="VY1176" s="351"/>
      <c r="VZ1176" s="351"/>
      <c r="WA1176" s="351"/>
      <c r="WB1176" s="351"/>
      <c r="WC1176" s="351"/>
      <c r="WD1176" s="351"/>
      <c r="WE1176" s="351"/>
      <c r="WF1176" s="351"/>
      <c r="WG1176" s="351"/>
      <c r="WH1176" s="351"/>
      <c r="WI1176" s="351"/>
      <c r="WJ1176" s="351"/>
      <c r="WK1176" s="351"/>
      <c r="WL1176" s="351"/>
      <c r="WM1176" s="351"/>
      <c r="WN1176" s="351"/>
      <c r="WO1176" s="351"/>
      <c r="WP1176" s="351"/>
      <c r="WQ1176" s="351"/>
      <c r="WR1176" s="351"/>
      <c r="WS1176" s="351"/>
      <c r="WT1176" s="351"/>
      <c r="WU1176" s="351"/>
      <c r="WV1176" s="351"/>
      <c r="WW1176" s="351"/>
      <c r="WX1176" s="351"/>
      <c r="WY1176" s="351"/>
      <c r="WZ1176" s="351"/>
      <c r="XA1176" s="351"/>
      <c r="XB1176" s="351"/>
      <c r="XC1176" s="351"/>
      <c r="XD1176" s="351"/>
      <c r="XE1176" s="351"/>
      <c r="XF1176" s="351"/>
      <c r="XG1176" s="351"/>
      <c r="XH1176" s="351"/>
      <c r="XI1176" s="351"/>
      <c r="XJ1176" s="351"/>
      <c r="XK1176" s="351"/>
      <c r="XL1176" s="351"/>
      <c r="XM1176" s="351"/>
      <c r="XN1176" s="351"/>
      <c r="XO1176" s="351"/>
      <c r="XP1176" s="351"/>
      <c r="XQ1176" s="351"/>
      <c r="XR1176" s="351"/>
      <c r="XS1176" s="351"/>
      <c r="XT1176" s="351"/>
      <c r="XU1176" s="351"/>
      <c r="XV1176" s="351"/>
      <c r="XW1176" s="351"/>
      <c r="XX1176" s="351"/>
      <c r="XY1176" s="351"/>
      <c r="XZ1176" s="351"/>
      <c r="YA1176" s="351"/>
      <c r="YB1176" s="351"/>
      <c r="YC1176" s="351"/>
      <c r="YD1176" s="351"/>
      <c r="YE1176" s="351"/>
      <c r="YF1176" s="351"/>
      <c r="YG1176" s="351"/>
      <c r="YH1176" s="351"/>
      <c r="YI1176" s="351"/>
      <c r="YJ1176" s="351"/>
      <c r="YK1176" s="351"/>
      <c r="YL1176" s="351"/>
      <c r="YM1176" s="351"/>
      <c r="YN1176" s="351"/>
      <c r="YO1176" s="351"/>
      <c r="YP1176" s="351"/>
      <c r="YQ1176" s="351"/>
      <c r="YR1176" s="351"/>
      <c r="YS1176" s="351"/>
      <c r="YT1176" s="351"/>
      <c r="YU1176" s="351"/>
      <c r="YV1176" s="351"/>
      <c r="YW1176" s="351"/>
      <c r="YX1176" s="351"/>
      <c r="YY1176" s="351"/>
      <c r="YZ1176" s="351"/>
      <c r="ZA1176" s="351"/>
      <c r="ZB1176" s="351"/>
      <c r="ZC1176" s="351"/>
      <c r="ZD1176" s="351"/>
      <c r="ZE1176" s="351"/>
      <c r="ZF1176" s="351"/>
      <c r="ZG1176" s="351"/>
      <c r="ZH1176" s="351"/>
      <c r="ZI1176" s="351"/>
      <c r="ZJ1176" s="351"/>
      <c r="ZK1176" s="351"/>
      <c r="ZL1176" s="351"/>
      <c r="ZM1176" s="351"/>
      <c r="ZN1176" s="351"/>
      <c r="ZO1176" s="351"/>
      <c r="ZP1176" s="351"/>
      <c r="ZQ1176" s="351"/>
      <c r="ZR1176" s="351"/>
      <c r="ZS1176" s="351"/>
      <c r="ZT1176" s="351"/>
      <c r="ZU1176" s="351"/>
      <c r="ZV1176" s="351"/>
      <c r="ZW1176" s="351"/>
      <c r="ZX1176" s="351"/>
      <c r="ZY1176" s="351"/>
      <c r="ZZ1176" s="351"/>
      <c r="AAA1176" s="351"/>
      <c r="AAB1176" s="351"/>
      <c r="AAC1176" s="351"/>
      <c r="AAD1176" s="351"/>
      <c r="AAE1176" s="351"/>
      <c r="AAF1176" s="351"/>
      <c r="AAG1176" s="351"/>
      <c r="AAH1176" s="351"/>
      <c r="AAI1176" s="351"/>
      <c r="AAJ1176" s="351"/>
      <c r="AAK1176" s="351"/>
      <c r="AAL1176" s="351"/>
      <c r="AAM1176" s="351"/>
      <c r="AAN1176" s="351"/>
      <c r="AAO1176" s="351"/>
      <c r="AAP1176" s="351"/>
      <c r="AAQ1176" s="351"/>
      <c r="AAR1176" s="351"/>
      <c r="AAS1176" s="351"/>
      <c r="AAT1176" s="351"/>
      <c r="AAU1176" s="351"/>
      <c r="AAV1176" s="351"/>
      <c r="AAW1176" s="351"/>
      <c r="AAX1176" s="351"/>
      <c r="AAY1176" s="351"/>
      <c r="AAZ1176" s="351"/>
      <c r="ABA1176" s="351"/>
      <c r="ABB1176" s="351"/>
      <c r="ABC1176" s="351"/>
      <c r="ABD1176" s="351"/>
      <c r="ABE1176" s="351"/>
      <c r="ABF1176" s="351"/>
      <c r="ABG1176" s="351"/>
      <c r="ABH1176" s="351"/>
      <c r="ABI1176" s="351"/>
      <c r="ABJ1176" s="351"/>
      <c r="ABK1176" s="351"/>
      <c r="ABL1176" s="351"/>
      <c r="ABM1176" s="351"/>
      <c r="ABN1176" s="351"/>
      <c r="ABO1176" s="351"/>
      <c r="ABP1176" s="351"/>
      <c r="ABQ1176" s="351"/>
      <c r="ABR1176" s="351"/>
      <c r="ABS1176" s="351"/>
      <c r="ABT1176" s="351"/>
      <c r="ABU1176" s="351"/>
      <c r="ABV1176" s="351"/>
      <c r="ABW1176" s="351"/>
      <c r="ABX1176" s="351"/>
      <c r="ABY1176" s="351"/>
      <c r="ABZ1176" s="351"/>
      <c r="ACA1176" s="351"/>
      <c r="ACB1176" s="351"/>
      <c r="ACC1176" s="351"/>
      <c r="ACD1176" s="351"/>
      <c r="ACE1176" s="351"/>
      <c r="ACF1176" s="351"/>
      <c r="ACG1176" s="351"/>
      <c r="ACH1176" s="351"/>
      <c r="ACI1176" s="351"/>
      <c r="ACJ1176" s="351"/>
      <c r="ACK1176" s="351"/>
      <c r="ACL1176" s="351"/>
      <c r="ACM1176" s="351"/>
      <c r="ACN1176" s="351"/>
      <c r="ACO1176" s="351"/>
      <c r="ACP1176" s="351"/>
      <c r="ACQ1176" s="351"/>
      <c r="ACR1176" s="351"/>
      <c r="ACS1176" s="351"/>
      <c r="ACT1176" s="351"/>
      <c r="ACU1176" s="351"/>
      <c r="ACV1176" s="351"/>
      <c r="ACW1176" s="351"/>
      <c r="ACX1176" s="351"/>
      <c r="ACY1176" s="351"/>
      <c r="ACZ1176" s="351"/>
      <c r="ADA1176" s="351"/>
      <c r="ADB1176" s="351"/>
      <c r="ADC1176" s="351"/>
      <c r="ADD1176" s="351"/>
      <c r="ADE1176" s="351"/>
      <c r="ADF1176" s="351"/>
      <c r="ADG1176" s="351"/>
      <c r="ADH1176" s="351"/>
      <c r="ADI1176" s="351"/>
      <c r="ADJ1176" s="351"/>
      <c r="ADK1176" s="351"/>
      <c r="ADL1176" s="351"/>
      <c r="ADM1176" s="351"/>
      <c r="ADN1176" s="351"/>
      <c r="ADO1176" s="351"/>
      <c r="ADP1176" s="351"/>
      <c r="ADQ1176" s="351"/>
      <c r="ADR1176" s="351"/>
      <c r="ADS1176" s="351"/>
      <c r="ADT1176" s="351"/>
      <c r="ADU1176" s="351"/>
      <c r="ADV1176" s="351"/>
      <c r="ADW1176" s="351"/>
      <c r="ADX1176" s="351"/>
      <c r="ADY1176" s="351"/>
      <c r="ADZ1176" s="351"/>
      <c r="AEA1176" s="351"/>
      <c r="AEB1176" s="351"/>
      <c r="AEC1176" s="351"/>
      <c r="AED1176" s="351"/>
      <c r="AEE1176" s="351"/>
      <c r="AEF1176" s="351"/>
      <c r="AEG1176" s="351"/>
      <c r="AEH1176" s="351"/>
      <c r="AEI1176" s="351"/>
      <c r="AEJ1176" s="351"/>
      <c r="AEK1176" s="351"/>
      <c r="AEL1176" s="351"/>
      <c r="AEM1176" s="351"/>
      <c r="AEN1176" s="351"/>
      <c r="AEO1176" s="351"/>
      <c r="AEP1176" s="351"/>
      <c r="AEQ1176" s="351"/>
      <c r="AER1176" s="351"/>
      <c r="AES1176" s="351"/>
      <c r="AET1176" s="351"/>
      <c r="AEU1176" s="351"/>
      <c r="AEV1176" s="351"/>
      <c r="AEW1176" s="351"/>
      <c r="AEX1176" s="351"/>
      <c r="AEY1176" s="351"/>
      <c r="AEZ1176" s="351"/>
      <c r="AFA1176" s="351"/>
      <c r="AFB1176" s="351"/>
      <c r="AFC1176" s="351"/>
      <c r="AFD1176" s="351"/>
      <c r="AFE1176" s="351"/>
      <c r="AFF1176" s="351"/>
      <c r="AFG1176" s="351"/>
      <c r="AFH1176" s="351"/>
      <c r="AFI1176" s="351"/>
      <c r="AFJ1176" s="351"/>
      <c r="AFK1176" s="351"/>
      <c r="AFL1176" s="351"/>
      <c r="AFM1176" s="351"/>
      <c r="AFN1176" s="351"/>
      <c r="AFO1176" s="351"/>
      <c r="AFP1176" s="351"/>
      <c r="AFQ1176" s="351"/>
      <c r="AFR1176" s="351"/>
      <c r="AFS1176" s="351"/>
      <c r="AFT1176" s="351"/>
      <c r="AFU1176" s="351"/>
      <c r="AFV1176" s="351"/>
      <c r="AFW1176" s="351"/>
      <c r="AFX1176" s="351"/>
      <c r="AFY1176" s="351"/>
      <c r="AFZ1176" s="351"/>
      <c r="AGA1176" s="351"/>
      <c r="AGB1176" s="351"/>
      <c r="AGC1176" s="351"/>
      <c r="AGD1176" s="351"/>
      <c r="AGE1176" s="351"/>
      <c r="AGF1176" s="351"/>
      <c r="AGG1176" s="351"/>
      <c r="AGH1176" s="351"/>
      <c r="AGI1176" s="351"/>
      <c r="AGJ1176" s="351"/>
      <c r="AGK1176" s="351"/>
      <c r="AGL1176" s="351"/>
      <c r="AGM1176" s="351"/>
      <c r="AGN1176" s="351"/>
      <c r="AGO1176" s="351"/>
      <c r="AGP1176" s="351"/>
      <c r="AGQ1176" s="351"/>
      <c r="AGR1176" s="351"/>
      <c r="AGS1176" s="351"/>
      <c r="AGT1176" s="351"/>
      <c r="AGU1176" s="351"/>
      <c r="AGV1176" s="351"/>
      <c r="AGW1176" s="351"/>
      <c r="AGX1176" s="351"/>
      <c r="AGY1176" s="351"/>
      <c r="AGZ1176" s="351"/>
      <c r="AHA1176" s="351"/>
      <c r="AHB1176" s="351"/>
      <c r="AHC1176" s="351"/>
      <c r="AHD1176" s="351"/>
      <c r="AHE1176" s="351"/>
      <c r="AHF1176" s="351"/>
      <c r="AHG1176" s="351"/>
      <c r="AHH1176" s="351"/>
      <c r="AHI1176" s="351"/>
      <c r="AHJ1176" s="351"/>
      <c r="AHK1176" s="351"/>
      <c r="AHL1176" s="351"/>
      <c r="AHM1176" s="351"/>
      <c r="AHN1176" s="351"/>
      <c r="AHO1176" s="351"/>
      <c r="AHP1176" s="351"/>
      <c r="AHQ1176" s="351"/>
      <c r="AHR1176" s="351"/>
      <c r="AHS1176" s="351"/>
      <c r="AHT1176" s="351"/>
      <c r="AHU1176" s="351"/>
      <c r="AHV1176" s="351"/>
      <c r="AHW1176" s="351"/>
      <c r="AHX1176" s="351"/>
      <c r="AHY1176" s="351"/>
      <c r="AHZ1176" s="351"/>
      <c r="AIA1176" s="351"/>
      <c r="AIB1176" s="351"/>
      <c r="AIC1176" s="351"/>
      <c r="AID1176" s="351"/>
      <c r="AIE1176" s="351"/>
      <c r="AIF1176" s="351"/>
      <c r="AIG1176" s="351"/>
      <c r="AIH1176" s="351"/>
      <c r="AII1176" s="351"/>
      <c r="AIJ1176" s="351"/>
      <c r="AIK1176" s="351"/>
      <c r="AIL1176" s="351"/>
      <c r="AIM1176" s="351"/>
      <c r="AIN1176" s="351"/>
      <c r="AIO1176" s="351"/>
      <c r="AIP1176" s="351"/>
      <c r="AIQ1176" s="351"/>
      <c r="AIR1176" s="351"/>
      <c r="AIS1176" s="351"/>
      <c r="AIT1176" s="351"/>
      <c r="AIU1176" s="351"/>
      <c r="AIV1176" s="351"/>
      <c r="AIW1176" s="351"/>
      <c r="AIX1176" s="351"/>
      <c r="AIY1176" s="351"/>
      <c r="AIZ1176" s="351"/>
      <c r="AJA1176" s="351"/>
      <c r="AJB1176" s="351"/>
      <c r="AJC1176" s="351"/>
      <c r="AJD1176" s="351"/>
      <c r="AJE1176" s="351"/>
      <c r="AJF1176" s="351"/>
      <c r="AJG1176" s="351"/>
      <c r="AJH1176" s="351"/>
      <c r="AJI1176" s="351"/>
      <c r="AJJ1176" s="351"/>
      <c r="AJK1176" s="351"/>
      <c r="AJL1176" s="351"/>
      <c r="AJM1176" s="351"/>
      <c r="AJN1176" s="351"/>
      <c r="AJO1176" s="351"/>
      <c r="AJP1176" s="351"/>
      <c r="AJQ1176" s="351"/>
      <c r="AJR1176" s="351"/>
      <c r="AJS1176" s="351"/>
      <c r="AJT1176" s="351"/>
      <c r="AJU1176" s="351"/>
      <c r="AJV1176" s="351"/>
      <c r="AJW1176" s="351"/>
      <c r="AJX1176" s="351"/>
      <c r="AJY1176" s="351"/>
      <c r="AJZ1176" s="351"/>
      <c r="AKA1176" s="351"/>
      <c r="AKB1176" s="351"/>
      <c r="AKC1176" s="351"/>
      <c r="AKD1176" s="351"/>
      <c r="AKE1176" s="351"/>
      <c r="AKF1176" s="351"/>
      <c r="AKG1176" s="351"/>
      <c r="AKH1176" s="351"/>
      <c r="AKI1176" s="351"/>
      <c r="AKJ1176" s="351"/>
      <c r="AKK1176" s="351"/>
      <c r="AKL1176" s="351"/>
      <c r="AKM1176" s="351"/>
      <c r="AKN1176" s="351"/>
      <c r="AKO1176" s="351"/>
      <c r="AKP1176" s="351"/>
      <c r="AKQ1176" s="351"/>
      <c r="AKR1176" s="351"/>
      <c r="AKS1176" s="351"/>
      <c r="AKT1176" s="351"/>
      <c r="AKU1176" s="351"/>
      <c r="AKV1176" s="351"/>
      <c r="AKW1176" s="351"/>
      <c r="AKX1176" s="351"/>
      <c r="AKY1176" s="351"/>
      <c r="AKZ1176" s="351"/>
      <c r="ALA1176" s="351"/>
      <c r="ALB1176" s="351"/>
      <c r="ALC1176" s="351"/>
      <c r="ALD1176" s="351"/>
      <c r="ALE1176" s="351"/>
      <c r="ALF1176" s="351"/>
      <c r="ALG1176" s="351"/>
      <c r="ALH1176" s="351"/>
      <c r="ALI1176" s="351"/>
      <c r="ALJ1176" s="351"/>
      <c r="ALK1176" s="351"/>
      <c r="ALL1176" s="351"/>
      <c r="ALM1176" s="351"/>
      <c r="ALN1176" s="351"/>
      <c r="ALO1176" s="351"/>
      <c r="ALP1176" s="351"/>
      <c r="ALQ1176" s="351"/>
      <c r="ALR1176" s="351"/>
      <c r="ALS1176" s="351"/>
      <c r="ALT1176" s="351"/>
      <c r="ALU1176" s="351"/>
      <c r="ALV1176" s="351"/>
      <c r="ALW1176" s="351"/>
      <c r="ALX1176" s="351"/>
      <c r="ALY1176" s="351"/>
      <c r="ALZ1176" s="351"/>
      <c r="AMA1176" s="351"/>
      <c r="AMB1176" s="351"/>
      <c r="AMC1176" s="351"/>
      <c r="AMD1176" s="351"/>
      <c r="AME1176" s="351"/>
      <c r="AMF1176" s="351"/>
      <c r="AMG1176" s="351"/>
      <c r="AMH1176" s="351"/>
      <c r="AMI1176" s="351"/>
      <c r="AMJ1176" s="351"/>
      <c r="AMK1176" s="351"/>
      <c r="AML1176" s="351"/>
      <c r="AMM1176" s="351"/>
      <c r="AMN1176" s="351"/>
      <c r="AMO1176" s="351"/>
      <c r="AMP1176" s="351"/>
      <c r="AMQ1176" s="351"/>
      <c r="AMR1176" s="351"/>
      <c r="AMS1176" s="351"/>
      <c r="AMT1176" s="351"/>
      <c r="AMU1176" s="351"/>
      <c r="AMV1176" s="351"/>
      <c r="AMW1176" s="351"/>
      <c r="AMX1176" s="351"/>
      <c r="AMY1176" s="351"/>
      <c r="AMZ1176" s="351"/>
      <c r="ANA1176" s="351"/>
      <c r="ANB1176" s="351"/>
      <c r="ANC1176" s="351"/>
      <c r="AND1176" s="351"/>
      <c r="ANE1176" s="351"/>
      <c r="ANF1176" s="351"/>
      <c r="ANG1176" s="351"/>
      <c r="ANH1176" s="351"/>
      <c r="ANI1176" s="351"/>
      <c r="ANJ1176" s="351"/>
      <c r="ANK1176" s="351"/>
      <c r="ANL1176" s="351"/>
      <c r="ANM1176" s="351"/>
      <c r="ANN1176" s="351"/>
      <c r="ANO1176" s="351"/>
      <c r="ANP1176" s="351"/>
      <c r="ANQ1176" s="351"/>
      <c r="ANR1176" s="351"/>
      <c r="ANS1176" s="351"/>
      <c r="ANT1176" s="351"/>
      <c r="ANU1176" s="351"/>
      <c r="ANV1176" s="351"/>
      <c r="ANW1176" s="351"/>
      <c r="ANX1176" s="351"/>
      <c r="ANY1176" s="351"/>
      <c r="ANZ1176" s="351"/>
      <c r="AOA1176" s="351"/>
      <c r="AOB1176" s="351"/>
      <c r="AOC1176" s="351"/>
      <c r="AOD1176" s="351"/>
      <c r="AOE1176" s="351"/>
      <c r="AOF1176" s="351"/>
      <c r="AOG1176" s="351"/>
      <c r="AOH1176" s="351"/>
      <c r="AOI1176" s="351"/>
      <c r="AOJ1176" s="351"/>
      <c r="AOK1176" s="351"/>
      <c r="AOL1176" s="351"/>
      <c r="AOM1176" s="351"/>
      <c r="AON1176" s="351"/>
      <c r="AOO1176" s="351"/>
      <c r="AOP1176" s="351"/>
      <c r="AOQ1176" s="351"/>
      <c r="AOR1176" s="351"/>
      <c r="AOS1176" s="351"/>
      <c r="AOT1176" s="351"/>
      <c r="AOU1176" s="351"/>
      <c r="AOV1176" s="351"/>
      <c r="AOW1176" s="351"/>
      <c r="AOX1176" s="351"/>
      <c r="AOY1176" s="351"/>
      <c r="AOZ1176" s="351"/>
      <c r="APA1176" s="351"/>
      <c r="APB1176" s="351"/>
      <c r="APC1176" s="351"/>
      <c r="APD1176" s="351"/>
      <c r="APE1176" s="351"/>
      <c r="APF1176" s="351"/>
      <c r="APG1176" s="351"/>
      <c r="APH1176" s="351"/>
      <c r="API1176" s="351"/>
      <c r="APJ1176" s="351"/>
      <c r="APK1176" s="351"/>
      <c r="APL1176" s="351"/>
      <c r="APM1176" s="351"/>
      <c r="APN1176" s="351"/>
      <c r="APO1176" s="351"/>
      <c r="APP1176" s="351"/>
      <c r="APQ1176" s="351"/>
      <c r="APR1176" s="351"/>
      <c r="APS1176" s="351"/>
      <c r="APT1176" s="351"/>
      <c r="APU1176" s="351"/>
      <c r="APV1176" s="351"/>
      <c r="APW1176" s="351"/>
      <c r="APX1176" s="351"/>
      <c r="APY1176" s="351"/>
      <c r="APZ1176" s="351"/>
      <c r="AQA1176" s="351"/>
      <c r="AQB1176" s="351"/>
      <c r="AQC1176" s="351"/>
      <c r="AQD1176" s="351"/>
      <c r="AQE1176" s="351"/>
      <c r="AQF1176" s="351"/>
      <c r="AQG1176" s="351"/>
      <c r="AQH1176" s="351"/>
      <c r="AQI1176" s="351"/>
      <c r="AQJ1176" s="351"/>
      <c r="AQK1176" s="351"/>
      <c r="AQL1176" s="351"/>
      <c r="AQM1176" s="351"/>
      <c r="AQN1176" s="351"/>
      <c r="AQO1176" s="351"/>
      <c r="AQP1176" s="351"/>
      <c r="AQQ1176" s="351"/>
      <c r="AQR1176" s="351"/>
      <c r="AQS1176" s="351"/>
      <c r="AQT1176" s="351"/>
      <c r="AQU1176" s="351"/>
      <c r="AQV1176" s="351"/>
      <c r="AQW1176" s="351"/>
      <c r="AQX1176" s="351"/>
      <c r="AQY1176" s="351"/>
      <c r="AQZ1176" s="351"/>
      <c r="ARA1176" s="351"/>
      <c r="ARB1176" s="351"/>
      <c r="ARC1176" s="351"/>
      <c r="ARD1176" s="351"/>
      <c r="ARE1176" s="351"/>
      <c r="ARF1176" s="351"/>
      <c r="ARG1176" s="351"/>
      <c r="ARH1176" s="351"/>
      <c r="ARI1176" s="351"/>
      <c r="ARJ1176" s="351"/>
      <c r="ARK1176" s="351"/>
      <c r="ARL1176" s="351"/>
      <c r="ARM1176" s="351"/>
      <c r="ARN1176" s="351"/>
      <c r="ARO1176" s="351"/>
      <c r="ARP1176" s="351"/>
      <c r="ARQ1176" s="351"/>
      <c r="ARR1176" s="351"/>
      <c r="ARS1176" s="351"/>
      <c r="ART1176" s="351"/>
      <c r="ARU1176" s="351"/>
      <c r="ARV1176" s="351"/>
      <c r="ARW1176" s="351"/>
      <c r="ARX1176" s="351"/>
      <c r="ARY1176" s="351"/>
      <c r="ARZ1176" s="351"/>
      <c r="ASA1176" s="351"/>
      <c r="ASB1176" s="351"/>
      <c r="ASC1176" s="351"/>
      <c r="ASD1176" s="351"/>
      <c r="ASE1176" s="351"/>
      <c r="ASF1176" s="351"/>
      <c r="ASG1176" s="351"/>
      <c r="ASH1176" s="351"/>
      <c r="ASI1176" s="351"/>
      <c r="ASJ1176" s="351"/>
      <c r="ASK1176" s="351"/>
      <c r="ASL1176" s="351"/>
      <c r="ASM1176" s="351"/>
      <c r="ASN1176" s="351"/>
      <c r="ASO1176" s="351"/>
      <c r="ASP1176" s="351"/>
      <c r="ASQ1176" s="351"/>
      <c r="ASR1176" s="351"/>
      <c r="ASS1176" s="351"/>
      <c r="AST1176" s="351"/>
      <c r="ASU1176" s="351"/>
      <c r="ASV1176" s="351"/>
      <c r="ASW1176" s="351"/>
      <c r="ASX1176" s="351"/>
      <c r="ASY1176" s="351"/>
      <c r="ASZ1176" s="351"/>
      <c r="ATA1176" s="351"/>
      <c r="ATB1176" s="351"/>
      <c r="ATC1176" s="351"/>
      <c r="ATD1176" s="351"/>
      <c r="ATE1176" s="351"/>
      <c r="ATF1176" s="351"/>
      <c r="ATG1176" s="351"/>
      <c r="ATH1176" s="351"/>
      <c r="ATI1176" s="351"/>
      <c r="ATJ1176" s="351"/>
      <c r="ATK1176" s="351"/>
      <c r="ATL1176" s="351"/>
      <c r="ATM1176" s="351"/>
      <c r="ATN1176" s="351"/>
      <c r="ATO1176" s="351"/>
      <c r="ATP1176" s="351"/>
      <c r="ATQ1176" s="351"/>
      <c r="ATR1176" s="351"/>
      <c r="ATS1176" s="351"/>
      <c r="ATT1176" s="351"/>
      <c r="ATU1176" s="351"/>
      <c r="ATV1176" s="351"/>
      <c r="ATW1176" s="351"/>
      <c r="ATX1176" s="351"/>
      <c r="ATY1176" s="351"/>
      <c r="ATZ1176" s="351"/>
      <c r="AUA1176" s="351"/>
      <c r="AUB1176" s="351"/>
      <c r="AUC1176" s="351"/>
      <c r="AUD1176" s="351"/>
      <c r="AUE1176" s="351"/>
      <c r="AUF1176" s="351"/>
      <c r="AUG1176" s="351"/>
      <c r="AUH1176" s="351"/>
      <c r="AUI1176" s="351"/>
      <c r="AUJ1176" s="351"/>
      <c r="AUK1176" s="351"/>
      <c r="AUL1176" s="351"/>
      <c r="AUM1176" s="351"/>
      <c r="AUN1176" s="351"/>
      <c r="AUO1176" s="351"/>
      <c r="AUP1176" s="351"/>
      <c r="AUQ1176" s="351"/>
      <c r="AUR1176" s="351"/>
      <c r="AUS1176" s="351"/>
      <c r="AUT1176" s="351"/>
      <c r="AUU1176" s="351"/>
      <c r="AUV1176" s="351"/>
      <c r="AUW1176" s="351"/>
      <c r="AUX1176" s="351"/>
      <c r="AUY1176" s="351"/>
      <c r="AUZ1176" s="351"/>
      <c r="AVA1176" s="351"/>
      <c r="AVB1176" s="351"/>
      <c r="AVC1176" s="351"/>
      <c r="AVD1176" s="351"/>
      <c r="AVE1176" s="351"/>
      <c r="AVF1176" s="351"/>
      <c r="AVG1176" s="351"/>
      <c r="AVH1176" s="351"/>
      <c r="AVI1176" s="351"/>
      <c r="AVJ1176" s="351"/>
      <c r="AVK1176" s="351"/>
      <c r="AVL1176" s="351"/>
      <c r="AVM1176" s="351"/>
      <c r="AVN1176" s="351"/>
      <c r="AVO1176" s="351"/>
      <c r="AVP1176" s="351"/>
      <c r="AVQ1176" s="351"/>
      <c r="AVR1176" s="351"/>
      <c r="AVS1176" s="351"/>
      <c r="AVT1176" s="351"/>
      <c r="AVU1176" s="351"/>
      <c r="AVV1176" s="351"/>
      <c r="AVW1176" s="351"/>
      <c r="AVX1176" s="351"/>
      <c r="AVY1176" s="351"/>
      <c r="AVZ1176" s="351"/>
      <c r="AWA1176" s="351"/>
      <c r="AWB1176" s="351"/>
      <c r="AWC1176" s="351"/>
      <c r="AWD1176" s="351"/>
      <c r="AWE1176" s="351"/>
      <c r="AWF1176" s="351"/>
      <c r="AWG1176" s="351"/>
      <c r="AWH1176" s="351"/>
      <c r="AWI1176" s="351"/>
      <c r="AWJ1176" s="351"/>
      <c r="AWK1176" s="351"/>
      <c r="AWL1176" s="351"/>
      <c r="AWM1176" s="351"/>
      <c r="AWN1176" s="351"/>
      <c r="AWO1176" s="351"/>
      <c r="AWP1176" s="351"/>
      <c r="AWQ1176" s="351"/>
      <c r="AWR1176" s="351"/>
      <c r="AWS1176" s="351"/>
      <c r="AWT1176" s="351"/>
      <c r="AWU1176" s="351"/>
      <c r="AWV1176" s="351"/>
      <c r="AWW1176" s="351"/>
      <c r="AWX1176" s="351"/>
      <c r="AWY1176" s="351"/>
      <c r="AWZ1176" s="351"/>
      <c r="AXA1176" s="351"/>
      <c r="AXB1176" s="351"/>
      <c r="AXC1176" s="351"/>
      <c r="AXD1176" s="351"/>
      <c r="AXE1176" s="351"/>
      <c r="AXF1176" s="351"/>
      <c r="AXG1176" s="351"/>
      <c r="AXH1176" s="351"/>
      <c r="AXI1176" s="351"/>
      <c r="AXJ1176" s="351"/>
      <c r="AXK1176" s="351"/>
      <c r="AXL1176" s="351"/>
      <c r="AXM1176" s="351"/>
      <c r="AXN1176" s="351"/>
      <c r="AXO1176" s="351"/>
      <c r="AXP1176" s="351"/>
      <c r="AXQ1176" s="351"/>
      <c r="AXR1176" s="351"/>
      <c r="AXS1176" s="351"/>
      <c r="AXT1176" s="351"/>
      <c r="AXU1176" s="351"/>
      <c r="AXV1176" s="351"/>
      <c r="AXW1176" s="351"/>
      <c r="AXX1176" s="351"/>
      <c r="AXY1176" s="351"/>
      <c r="AXZ1176" s="351"/>
      <c r="AYA1176" s="351"/>
      <c r="AYB1176" s="351"/>
      <c r="AYC1176" s="351"/>
      <c r="AYD1176" s="351"/>
      <c r="AYE1176" s="351"/>
      <c r="AYF1176" s="351"/>
      <c r="AYG1176" s="351"/>
      <c r="AYH1176" s="351"/>
      <c r="AYI1176" s="351"/>
      <c r="AYJ1176" s="351"/>
      <c r="AYK1176" s="351"/>
      <c r="AYL1176" s="351"/>
      <c r="AYM1176" s="351"/>
      <c r="AYN1176" s="351"/>
      <c r="AYO1176" s="351"/>
      <c r="AYP1176" s="351"/>
      <c r="AYQ1176" s="351"/>
      <c r="AYR1176" s="351"/>
      <c r="AYS1176" s="351"/>
      <c r="AYT1176" s="351"/>
      <c r="AYU1176" s="351"/>
      <c r="AYV1176" s="351"/>
      <c r="AYW1176" s="351"/>
      <c r="AYX1176" s="351"/>
      <c r="AYY1176" s="351"/>
      <c r="AYZ1176" s="351"/>
      <c r="AZA1176" s="351"/>
      <c r="AZB1176" s="351"/>
      <c r="AZC1176" s="351"/>
      <c r="AZD1176" s="351"/>
      <c r="AZE1176" s="351"/>
      <c r="AZF1176" s="351"/>
      <c r="AZG1176" s="351"/>
      <c r="AZH1176" s="351"/>
      <c r="AZI1176" s="351"/>
      <c r="AZJ1176" s="351"/>
      <c r="AZK1176" s="351"/>
      <c r="AZL1176" s="351"/>
      <c r="AZM1176" s="351"/>
      <c r="AZN1176" s="351"/>
      <c r="AZO1176" s="351"/>
      <c r="AZP1176" s="351"/>
      <c r="AZQ1176" s="351"/>
      <c r="AZR1176" s="351"/>
      <c r="AZS1176" s="351"/>
      <c r="AZT1176" s="351"/>
      <c r="AZU1176" s="351"/>
      <c r="AZV1176" s="351"/>
      <c r="AZW1176" s="351"/>
      <c r="AZX1176" s="351"/>
      <c r="AZY1176" s="351"/>
      <c r="AZZ1176" s="351"/>
      <c r="BAA1176" s="351"/>
      <c r="BAB1176" s="351"/>
      <c r="BAC1176" s="351"/>
      <c r="BAD1176" s="351"/>
      <c r="BAE1176" s="351"/>
      <c r="BAF1176" s="351"/>
      <c r="BAG1176" s="351"/>
      <c r="BAH1176" s="351"/>
      <c r="BAI1176" s="351"/>
      <c r="BAJ1176" s="351"/>
      <c r="BAK1176" s="351"/>
      <c r="BAL1176" s="351"/>
      <c r="BAM1176" s="351"/>
      <c r="BAN1176" s="351"/>
      <c r="BAO1176" s="351"/>
      <c r="BAP1176" s="351"/>
      <c r="BAQ1176" s="351"/>
      <c r="BAR1176" s="351"/>
      <c r="BAS1176" s="351"/>
      <c r="BAT1176" s="351"/>
      <c r="BAU1176" s="351"/>
      <c r="BAV1176" s="351"/>
      <c r="BAW1176" s="351"/>
      <c r="BAX1176" s="351"/>
      <c r="BAY1176" s="351"/>
      <c r="BAZ1176" s="351"/>
      <c r="BBA1176" s="351"/>
      <c r="BBB1176" s="351"/>
      <c r="BBC1176" s="351"/>
      <c r="BBD1176" s="351"/>
      <c r="BBE1176" s="351"/>
      <c r="BBF1176" s="351"/>
      <c r="BBG1176" s="351"/>
      <c r="BBH1176" s="351"/>
      <c r="BBI1176" s="351"/>
      <c r="BBJ1176" s="351"/>
      <c r="BBK1176" s="351"/>
      <c r="BBL1176" s="351"/>
      <c r="BBM1176" s="351"/>
      <c r="BBN1176" s="351"/>
      <c r="BBO1176" s="351"/>
      <c r="BBP1176" s="351"/>
      <c r="BBQ1176" s="351"/>
      <c r="BBR1176" s="351"/>
      <c r="BBS1176" s="351"/>
      <c r="BBT1176" s="351"/>
      <c r="BBU1176" s="351"/>
      <c r="BBV1176" s="351"/>
      <c r="BBW1176" s="351"/>
      <c r="BBX1176" s="351"/>
      <c r="BBY1176" s="351"/>
      <c r="BBZ1176" s="351"/>
      <c r="BCA1176" s="351"/>
      <c r="BCB1176" s="351"/>
      <c r="BCC1176" s="351"/>
      <c r="BCD1176" s="351"/>
      <c r="BCE1176" s="351"/>
      <c r="BCF1176" s="351"/>
      <c r="BCG1176" s="351"/>
      <c r="BCH1176" s="351"/>
      <c r="BCI1176" s="351"/>
      <c r="BCJ1176" s="351"/>
      <c r="BCK1176" s="351"/>
      <c r="BCL1176" s="351"/>
      <c r="BCM1176" s="351"/>
      <c r="BCN1176" s="351"/>
      <c r="BCO1176" s="351"/>
      <c r="BCP1176" s="351"/>
      <c r="BCQ1176" s="351"/>
      <c r="BCR1176" s="351"/>
      <c r="BCS1176" s="351"/>
      <c r="BCT1176" s="351"/>
      <c r="BCU1176" s="351"/>
      <c r="BCV1176" s="351"/>
      <c r="BCW1176" s="351"/>
      <c r="BCX1176" s="351"/>
      <c r="BCY1176" s="351"/>
      <c r="BCZ1176" s="351"/>
      <c r="BDA1176" s="351"/>
      <c r="BDB1176" s="351"/>
      <c r="BDC1176" s="351"/>
      <c r="BDD1176" s="351"/>
      <c r="BDE1176" s="351"/>
      <c r="BDF1176" s="351"/>
      <c r="BDG1176" s="351"/>
      <c r="BDH1176" s="351"/>
      <c r="BDI1176" s="351"/>
      <c r="BDJ1176" s="351"/>
      <c r="BDK1176" s="351"/>
      <c r="BDL1176" s="351"/>
      <c r="BDM1176" s="351"/>
      <c r="BDN1176" s="351"/>
      <c r="BDO1176" s="351"/>
      <c r="BDP1176" s="351"/>
      <c r="BDQ1176" s="351"/>
      <c r="BDR1176" s="351"/>
      <c r="BDS1176" s="351"/>
      <c r="BDT1176" s="351"/>
      <c r="BDU1176" s="351"/>
      <c r="BDV1176" s="351"/>
      <c r="BDW1176" s="351"/>
      <c r="BDX1176" s="351"/>
      <c r="BDY1176" s="351"/>
      <c r="BDZ1176" s="351"/>
      <c r="BEA1176" s="351"/>
      <c r="BEB1176" s="351"/>
      <c r="BEC1176" s="351"/>
      <c r="BED1176" s="351"/>
      <c r="BEE1176" s="351"/>
      <c r="BEF1176" s="351"/>
      <c r="BEG1176" s="351"/>
      <c r="BEH1176" s="351"/>
      <c r="BEI1176" s="351"/>
      <c r="BEJ1176" s="351"/>
      <c r="BEK1176" s="351"/>
      <c r="BEL1176" s="351"/>
      <c r="BEM1176" s="351"/>
      <c r="BEN1176" s="351"/>
      <c r="BEO1176" s="351"/>
      <c r="BEP1176" s="351"/>
      <c r="BEQ1176" s="351"/>
      <c r="BER1176" s="351"/>
      <c r="BES1176" s="351"/>
      <c r="BET1176" s="351"/>
      <c r="BEU1176" s="351"/>
      <c r="BEV1176" s="351"/>
      <c r="BEW1176" s="351"/>
      <c r="BEX1176" s="351"/>
      <c r="BEY1176" s="351"/>
      <c r="BEZ1176" s="351"/>
      <c r="BFA1176" s="351"/>
      <c r="BFB1176" s="351"/>
      <c r="BFC1176" s="351"/>
      <c r="BFD1176" s="351"/>
      <c r="BFE1176" s="351"/>
      <c r="BFF1176" s="351"/>
      <c r="BFG1176" s="351"/>
      <c r="BFH1176" s="351"/>
      <c r="BFI1176" s="351"/>
      <c r="BFJ1176" s="351"/>
      <c r="BFK1176" s="351"/>
      <c r="BFL1176" s="351"/>
      <c r="BFM1176" s="351"/>
      <c r="BFN1176" s="351"/>
      <c r="BFO1176" s="351"/>
      <c r="BFP1176" s="351"/>
      <c r="BFQ1176" s="351"/>
      <c r="BFR1176" s="351"/>
      <c r="BFS1176" s="351"/>
      <c r="BFT1176" s="351"/>
      <c r="BFU1176" s="351"/>
      <c r="BFV1176" s="351"/>
      <c r="BFW1176" s="351"/>
      <c r="BFX1176" s="351"/>
      <c r="BFY1176" s="351"/>
      <c r="BFZ1176" s="351"/>
      <c r="BGA1176" s="351"/>
      <c r="BGB1176" s="351"/>
      <c r="BGC1176" s="351"/>
      <c r="BGD1176" s="351"/>
      <c r="BGE1176" s="351"/>
      <c r="BGF1176" s="351"/>
      <c r="BGG1176" s="351"/>
      <c r="BGH1176" s="351"/>
      <c r="BGI1176" s="351"/>
      <c r="BGJ1176" s="351"/>
      <c r="BGK1176" s="351"/>
      <c r="BGL1176" s="351"/>
      <c r="BGM1176" s="351"/>
      <c r="BGN1176" s="351"/>
      <c r="BGO1176" s="351"/>
      <c r="BGP1176" s="351"/>
      <c r="BGQ1176" s="351"/>
      <c r="BGR1176" s="351"/>
      <c r="BGS1176" s="351"/>
      <c r="BGT1176" s="351"/>
      <c r="BGU1176" s="351"/>
      <c r="BGV1176" s="351"/>
      <c r="BGW1176" s="351"/>
      <c r="BGX1176" s="351"/>
      <c r="BGY1176" s="351"/>
      <c r="BGZ1176" s="351"/>
      <c r="BHA1176" s="351"/>
      <c r="BHB1176" s="351"/>
      <c r="BHC1176" s="351"/>
      <c r="BHD1176" s="351"/>
      <c r="BHE1176" s="351"/>
      <c r="BHF1176" s="351"/>
      <c r="BHG1176" s="351"/>
      <c r="BHH1176" s="351"/>
      <c r="BHI1176" s="351"/>
      <c r="BHJ1176" s="351"/>
      <c r="BHK1176" s="351"/>
      <c r="BHL1176" s="351"/>
      <c r="BHM1176" s="351"/>
      <c r="BHN1176" s="351"/>
      <c r="BHO1176" s="351"/>
      <c r="BHP1176" s="351"/>
      <c r="BHQ1176" s="351"/>
      <c r="BHR1176" s="351"/>
      <c r="BHS1176" s="351"/>
      <c r="BHT1176" s="351"/>
      <c r="BHU1176" s="351"/>
      <c r="BHV1176" s="351"/>
      <c r="BHW1176" s="351"/>
      <c r="BHX1176" s="351"/>
      <c r="BHY1176" s="351"/>
      <c r="BHZ1176" s="351"/>
      <c r="BIA1176" s="351"/>
      <c r="BIB1176" s="351"/>
      <c r="BIC1176" s="351"/>
      <c r="BID1176" s="351"/>
      <c r="BIE1176" s="351"/>
      <c r="BIF1176" s="351"/>
      <c r="BIG1176" s="351"/>
      <c r="BIH1176" s="351"/>
      <c r="BII1176" s="351"/>
      <c r="BIJ1176" s="351"/>
      <c r="BIK1176" s="351"/>
      <c r="BIL1176" s="351"/>
      <c r="BIM1176" s="351"/>
      <c r="BIN1176" s="351"/>
      <c r="BIO1176" s="351"/>
      <c r="BIP1176" s="351"/>
      <c r="BIQ1176" s="351"/>
      <c r="BIR1176" s="351"/>
      <c r="BIS1176" s="351"/>
      <c r="BIT1176" s="351"/>
      <c r="BIU1176" s="351"/>
      <c r="BIV1176" s="351"/>
      <c r="BIW1176" s="351"/>
      <c r="BIX1176" s="351"/>
      <c r="BIY1176" s="351"/>
      <c r="BIZ1176" s="351"/>
      <c r="BJA1176" s="351"/>
      <c r="BJB1176" s="351"/>
      <c r="BJC1176" s="351"/>
      <c r="BJD1176" s="351"/>
      <c r="BJE1176" s="351"/>
      <c r="BJF1176" s="351"/>
      <c r="BJG1176" s="351"/>
      <c r="BJH1176" s="351"/>
      <c r="BJI1176" s="351"/>
      <c r="BJJ1176" s="351"/>
      <c r="BJK1176" s="351"/>
      <c r="BJL1176" s="351"/>
      <c r="BJM1176" s="351"/>
      <c r="BJN1176" s="351"/>
      <c r="BJO1176" s="351"/>
      <c r="BJP1176" s="351"/>
      <c r="BJQ1176" s="351"/>
      <c r="BJR1176" s="351"/>
      <c r="BJS1176" s="351"/>
      <c r="BJT1176" s="351"/>
      <c r="BJU1176" s="351"/>
      <c r="BJV1176" s="351"/>
      <c r="BJW1176" s="351"/>
      <c r="BJX1176" s="351"/>
      <c r="BJY1176" s="351"/>
      <c r="BJZ1176" s="351"/>
      <c r="BKA1176" s="351"/>
      <c r="BKB1176" s="351"/>
      <c r="BKC1176" s="351"/>
      <c r="BKD1176" s="351"/>
      <c r="BKE1176" s="351"/>
      <c r="BKF1176" s="351"/>
      <c r="BKG1176" s="351"/>
      <c r="BKH1176" s="351"/>
      <c r="BKI1176" s="351"/>
      <c r="BKJ1176" s="351"/>
      <c r="BKK1176" s="351"/>
      <c r="BKL1176" s="351"/>
      <c r="BKM1176" s="351"/>
      <c r="BKN1176" s="351"/>
      <c r="BKO1176" s="351"/>
      <c r="BKP1176" s="351"/>
      <c r="BKQ1176" s="351"/>
      <c r="BKR1176" s="351"/>
      <c r="BKS1176" s="351"/>
      <c r="BKT1176" s="351"/>
      <c r="BKU1176" s="351"/>
      <c r="BKV1176" s="351"/>
      <c r="BKW1176" s="351"/>
      <c r="BKX1176" s="351"/>
      <c r="BKY1176" s="351"/>
      <c r="BKZ1176" s="351"/>
      <c r="BLA1176" s="351"/>
      <c r="BLB1176" s="351"/>
      <c r="BLC1176" s="351"/>
      <c r="BLD1176" s="351"/>
      <c r="BLE1176" s="351"/>
      <c r="BLF1176" s="351"/>
      <c r="BLG1176" s="351"/>
      <c r="BLH1176" s="351"/>
      <c r="BLI1176" s="351"/>
      <c r="BLJ1176" s="351"/>
      <c r="BLK1176" s="351"/>
      <c r="BLL1176" s="351"/>
      <c r="BLM1176" s="351"/>
      <c r="BLN1176" s="351"/>
      <c r="BLO1176" s="351"/>
      <c r="BLP1176" s="351"/>
      <c r="BLQ1176" s="351"/>
      <c r="BLR1176" s="351"/>
      <c r="BLS1176" s="351"/>
      <c r="BLT1176" s="351"/>
      <c r="BLU1176" s="351"/>
      <c r="BLV1176" s="351"/>
      <c r="BLW1176" s="351"/>
      <c r="BLX1176" s="351"/>
      <c r="BLY1176" s="351"/>
      <c r="BLZ1176" s="351"/>
      <c r="BMA1176" s="351"/>
      <c r="BMB1176" s="351"/>
      <c r="BMC1176" s="351"/>
      <c r="BMD1176" s="351"/>
      <c r="BME1176" s="351"/>
      <c r="BMF1176" s="351"/>
      <c r="BMG1176" s="351"/>
      <c r="BMH1176" s="351"/>
      <c r="BMI1176" s="351"/>
      <c r="BMJ1176" s="351"/>
      <c r="BMK1176" s="351"/>
      <c r="BML1176" s="351"/>
      <c r="BMM1176" s="351"/>
      <c r="BMN1176" s="351"/>
      <c r="BMO1176" s="351"/>
      <c r="BMP1176" s="351"/>
      <c r="BMQ1176" s="351"/>
      <c r="BMR1176" s="351"/>
      <c r="BMS1176" s="351"/>
      <c r="BMT1176" s="351"/>
      <c r="BMU1176" s="351"/>
      <c r="BMV1176" s="351"/>
      <c r="BMW1176" s="351"/>
      <c r="BMX1176" s="351"/>
      <c r="BMY1176" s="351"/>
      <c r="BMZ1176" s="351"/>
      <c r="BNA1176" s="351"/>
      <c r="BNB1176" s="351"/>
      <c r="BNC1176" s="351"/>
      <c r="BND1176" s="351"/>
      <c r="BNE1176" s="351"/>
      <c r="BNF1176" s="351"/>
      <c r="BNG1176" s="351"/>
      <c r="BNH1176" s="351"/>
      <c r="BNI1176" s="351"/>
      <c r="BNJ1176" s="351"/>
      <c r="BNK1176" s="351"/>
      <c r="BNL1176" s="351"/>
      <c r="BNM1176" s="351"/>
      <c r="BNN1176" s="351"/>
      <c r="BNO1176" s="351"/>
      <c r="BNP1176" s="351"/>
      <c r="BNQ1176" s="351"/>
      <c r="BNR1176" s="351"/>
      <c r="BNS1176" s="351"/>
      <c r="BNT1176" s="351"/>
      <c r="BNU1176" s="351"/>
      <c r="BNV1176" s="351"/>
      <c r="BNW1176" s="351"/>
      <c r="BNX1176" s="351"/>
      <c r="BNY1176" s="351"/>
      <c r="BNZ1176" s="351"/>
      <c r="BOA1176" s="351"/>
      <c r="BOB1176" s="351"/>
      <c r="BOC1176" s="351"/>
      <c r="BOD1176" s="351"/>
      <c r="BOE1176" s="351"/>
      <c r="BOF1176" s="351"/>
      <c r="BOG1176" s="351"/>
      <c r="BOH1176" s="351"/>
      <c r="BOI1176" s="351"/>
      <c r="BOJ1176" s="351"/>
      <c r="BOK1176" s="351"/>
      <c r="BOL1176" s="351"/>
      <c r="BOM1176" s="351"/>
      <c r="BON1176" s="351"/>
      <c r="BOO1176" s="351"/>
      <c r="BOP1176" s="351"/>
      <c r="BOQ1176" s="351"/>
      <c r="BOR1176" s="351"/>
      <c r="BOS1176" s="351"/>
      <c r="BOT1176" s="351"/>
      <c r="BOU1176" s="351"/>
      <c r="BOV1176" s="351"/>
      <c r="BOW1176" s="351"/>
      <c r="BOX1176" s="351"/>
      <c r="BOY1176" s="351"/>
      <c r="BOZ1176" s="351"/>
      <c r="BPA1176" s="351"/>
      <c r="BPB1176" s="351"/>
      <c r="BPC1176" s="351"/>
      <c r="BPD1176" s="351"/>
      <c r="BPE1176" s="351"/>
      <c r="BPF1176" s="351"/>
      <c r="BPG1176" s="351"/>
      <c r="BPH1176" s="351"/>
      <c r="BPI1176" s="351"/>
      <c r="BPJ1176" s="351"/>
      <c r="BPK1176" s="351"/>
      <c r="BPL1176" s="351"/>
      <c r="BPM1176" s="351"/>
      <c r="BPN1176" s="351"/>
      <c r="BPO1176" s="351"/>
      <c r="BPP1176" s="351"/>
      <c r="BPQ1176" s="351"/>
      <c r="BPR1176" s="351"/>
      <c r="BPS1176" s="351"/>
      <c r="BPT1176" s="351"/>
      <c r="BPU1176" s="351"/>
      <c r="BPV1176" s="351"/>
      <c r="BPW1176" s="351"/>
      <c r="BPX1176" s="351"/>
      <c r="BPY1176" s="351"/>
      <c r="BPZ1176" s="351"/>
      <c r="BQA1176" s="351"/>
      <c r="BQB1176" s="351"/>
      <c r="BQC1176" s="351"/>
      <c r="BQD1176" s="351"/>
      <c r="BQE1176" s="351"/>
      <c r="BQF1176" s="351"/>
      <c r="BQG1176" s="351"/>
      <c r="BQH1176" s="351"/>
      <c r="BQI1176" s="351"/>
      <c r="BQJ1176" s="351"/>
      <c r="BQK1176" s="351"/>
      <c r="BQL1176" s="351"/>
      <c r="BQM1176" s="351"/>
      <c r="BQN1176" s="351"/>
      <c r="BQO1176" s="351"/>
      <c r="BQP1176" s="351"/>
      <c r="BQQ1176" s="351"/>
      <c r="BQR1176" s="351"/>
      <c r="BQS1176" s="351"/>
      <c r="BQT1176" s="351"/>
      <c r="BQU1176" s="351"/>
      <c r="BQV1176" s="351"/>
      <c r="BQW1176" s="351"/>
      <c r="BQX1176" s="351"/>
      <c r="BQY1176" s="351"/>
      <c r="BQZ1176" s="351"/>
      <c r="BRA1176" s="351"/>
      <c r="BRB1176" s="351"/>
      <c r="BRC1176" s="351"/>
      <c r="BRD1176" s="351"/>
      <c r="BRE1176" s="351"/>
      <c r="BRF1176" s="351"/>
      <c r="BRG1176" s="351"/>
      <c r="BRH1176" s="351"/>
      <c r="BRI1176" s="351"/>
      <c r="BRJ1176" s="351"/>
      <c r="BRK1176" s="351"/>
      <c r="BRL1176" s="351"/>
      <c r="BRM1176" s="351"/>
      <c r="BRN1176" s="351"/>
      <c r="BRO1176" s="351"/>
      <c r="BRP1176" s="351"/>
      <c r="BRQ1176" s="351"/>
      <c r="BRR1176" s="351"/>
      <c r="BRS1176" s="351"/>
      <c r="BRT1176" s="351"/>
      <c r="BRU1176" s="351"/>
      <c r="BRV1176" s="351"/>
      <c r="BRW1176" s="351"/>
      <c r="BRX1176" s="351"/>
      <c r="BRY1176" s="351"/>
      <c r="BRZ1176" s="351"/>
      <c r="BSA1176" s="351"/>
      <c r="BSB1176" s="351"/>
      <c r="BSC1176" s="351"/>
      <c r="BSD1176" s="351"/>
      <c r="BSE1176" s="351"/>
      <c r="BSF1176" s="351"/>
      <c r="BSG1176" s="351"/>
      <c r="BSH1176" s="351"/>
      <c r="BSI1176" s="351"/>
      <c r="BSJ1176" s="351"/>
      <c r="BSK1176" s="351"/>
      <c r="BSL1176" s="351"/>
      <c r="BSM1176" s="351"/>
      <c r="BSN1176" s="351"/>
      <c r="BSO1176" s="351"/>
      <c r="BSP1176" s="351"/>
      <c r="BSQ1176" s="351"/>
      <c r="BSR1176" s="351"/>
      <c r="BSS1176" s="351"/>
      <c r="BST1176" s="351"/>
      <c r="BSU1176" s="351"/>
      <c r="BSV1176" s="351"/>
      <c r="BSW1176" s="351"/>
      <c r="BSX1176" s="351"/>
      <c r="BSY1176" s="351"/>
      <c r="BSZ1176" s="351"/>
      <c r="BTA1176" s="351"/>
      <c r="BTB1176" s="351"/>
      <c r="BTC1176" s="351"/>
      <c r="BTD1176" s="351"/>
      <c r="BTE1176" s="351"/>
      <c r="BTF1176" s="351"/>
      <c r="BTG1176" s="351"/>
      <c r="BTH1176" s="351"/>
      <c r="BTI1176" s="351"/>
      <c r="BTJ1176" s="351"/>
      <c r="BTK1176" s="351"/>
      <c r="BTL1176" s="351"/>
      <c r="BTM1176" s="351"/>
      <c r="BTN1176" s="351"/>
      <c r="BTO1176" s="351"/>
      <c r="BTP1176" s="351"/>
      <c r="BTQ1176" s="351"/>
      <c r="BTR1176" s="351"/>
      <c r="BTS1176" s="351"/>
      <c r="BTT1176" s="351"/>
      <c r="BTU1176" s="351"/>
      <c r="BTV1176" s="351"/>
      <c r="BTW1176" s="351"/>
      <c r="BTX1176" s="351"/>
      <c r="BTY1176" s="351"/>
      <c r="BTZ1176" s="351"/>
      <c r="BUA1176" s="351"/>
      <c r="BUB1176" s="351"/>
      <c r="BUC1176" s="351"/>
      <c r="BUD1176" s="351"/>
      <c r="BUE1176" s="351"/>
      <c r="BUF1176" s="351"/>
      <c r="BUG1176" s="351"/>
      <c r="BUH1176" s="351"/>
      <c r="BUI1176" s="351"/>
      <c r="BUJ1176" s="351"/>
      <c r="BUK1176" s="351"/>
      <c r="BUL1176" s="351"/>
      <c r="BUM1176" s="351"/>
      <c r="BUN1176" s="351"/>
      <c r="BUO1176" s="351"/>
      <c r="BUP1176" s="351"/>
      <c r="BUQ1176" s="351"/>
      <c r="BUR1176" s="351"/>
      <c r="BUS1176" s="351"/>
      <c r="BUT1176" s="351"/>
      <c r="BUU1176" s="351"/>
      <c r="BUV1176" s="351"/>
      <c r="BUW1176" s="351"/>
      <c r="BUX1176" s="351"/>
      <c r="BUY1176" s="351"/>
      <c r="BUZ1176" s="351"/>
      <c r="BVA1176" s="351"/>
      <c r="BVB1176" s="351"/>
      <c r="BVC1176" s="351"/>
      <c r="BVD1176" s="351"/>
      <c r="BVE1176" s="351"/>
      <c r="BVF1176" s="351"/>
      <c r="BVG1176" s="351"/>
      <c r="BVH1176" s="351"/>
      <c r="BVI1176" s="351"/>
      <c r="BVJ1176" s="351"/>
      <c r="BVK1176" s="351"/>
      <c r="BVL1176" s="351"/>
      <c r="BVM1176" s="351"/>
      <c r="BVN1176" s="351"/>
      <c r="BVO1176" s="351"/>
      <c r="BVP1176" s="351"/>
      <c r="BVQ1176" s="351"/>
      <c r="BVR1176" s="351"/>
      <c r="BVS1176" s="351"/>
      <c r="BVT1176" s="351"/>
      <c r="BVU1176" s="351"/>
      <c r="BVV1176" s="351"/>
      <c r="BVW1176" s="351"/>
      <c r="BVX1176" s="351"/>
      <c r="BVY1176" s="351"/>
      <c r="BVZ1176" s="351"/>
      <c r="BWA1176" s="351"/>
      <c r="BWB1176" s="351"/>
      <c r="BWC1176" s="351"/>
      <c r="BWD1176" s="351"/>
      <c r="BWE1176" s="351"/>
      <c r="BWF1176" s="351"/>
      <c r="BWG1176" s="351"/>
      <c r="BWH1176" s="351"/>
      <c r="BWI1176" s="351"/>
      <c r="BWJ1176" s="351"/>
      <c r="BWK1176" s="351"/>
      <c r="BWL1176" s="351"/>
      <c r="BWM1176" s="351"/>
      <c r="BWN1176" s="351"/>
      <c r="BWO1176" s="351"/>
      <c r="BWP1176" s="351"/>
      <c r="BWQ1176" s="351"/>
      <c r="BWR1176" s="351"/>
      <c r="BWS1176" s="351"/>
      <c r="BWT1176" s="351"/>
      <c r="BWU1176" s="351"/>
      <c r="BWV1176" s="351"/>
      <c r="BWW1176" s="351"/>
      <c r="BWX1176" s="351"/>
      <c r="BWY1176" s="351"/>
      <c r="BWZ1176" s="351"/>
      <c r="BXA1176" s="351"/>
      <c r="BXB1176" s="351"/>
      <c r="BXC1176" s="351"/>
      <c r="BXD1176" s="351"/>
      <c r="BXE1176" s="351"/>
      <c r="BXF1176" s="351"/>
      <c r="BXG1176" s="351"/>
      <c r="BXH1176" s="351"/>
      <c r="BXI1176" s="351"/>
      <c r="BXJ1176" s="351"/>
      <c r="BXK1176" s="351"/>
      <c r="BXL1176" s="351"/>
      <c r="BXM1176" s="351"/>
      <c r="BXN1176" s="351"/>
      <c r="BXO1176" s="351"/>
      <c r="BXP1176" s="351"/>
      <c r="BXQ1176" s="351"/>
      <c r="BXR1176" s="351"/>
      <c r="BXS1176" s="351"/>
      <c r="BXT1176" s="351"/>
      <c r="BXU1176" s="351"/>
      <c r="BXV1176" s="351"/>
      <c r="BXW1176" s="351"/>
      <c r="BXX1176" s="351"/>
      <c r="BXY1176" s="351"/>
      <c r="BXZ1176" s="351"/>
      <c r="BYA1176" s="351"/>
      <c r="BYB1176" s="351"/>
      <c r="BYC1176" s="351"/>
      <c r="BYD1176" s="351"/>
      <c r="BYE1176" s="351"/>
      <c r="BYF1176" s="351"/>
      <c r="BYG1176" s="351"/>
      <c r="BYH1176" s="351"/>
      <c r="BYI1176" s="351"/>
      <c r="BYJ1176" s="351"/>
      <c r="BYK1176" s="351"/>
      <c r="BYL1176" s="351"/>
      <c r="BYM1176" s="351"/>
      <c r="BYN1176" s="351"/>
      <c r="BYO1176" s="351"/>
      <c r="BYP1176" s="351"/>
      <c r="BYQ1176" s="351"/>
      <c r="BYR1176" s="351"/>
      <c r="BYS1176" s="351"/>
      <c r="BYT1176" s="351"/>
      <c r="BYU1176" s="351"/>
      <c r="BYV1176" s="351"/>
      <c r="BYW1176" s="351"/>
      <c r="BYX1176" s="351"/>
      <c r="BYY1176" s="351"/>
      <c r="BYZ1176" s="351"/>
      <c r="BZA1176" s="351"/>
      <c r="BZB1176" s="351"/>
      <c r="BZC1176" s="351"/>
      <c r="BZD1176" s="351"/>
      <c r="BZE1176" s="351"/>
      <c r="BZF1176" s="351"/>
      <c r="BZG1176" s="351"/>
      <c r="BZH1176" s="351"/>
      <c r="BZI1176" s="351"/>
      <c r="BZJ1176" s="351"/>
      <c r="BZK1176" s="351"/>
      <c r="BZL1176" s="351"/>
      <c r="BZM1176" s="351"/>
      <c r="BZN1176" s="351"/>
      <c r="BZO1176" s="351"/>
      <c r="BZP1176" s="351"/>
      <c r="BZQ1176" s="351"/>
      <c r="BZR1176" s="351"/>
      <c r="BZS1176" s="351"/>
      <c r="BZT1176" s="351"/>
      <c r="BZU1176" s="351"/>
      <c r="BZV1176" s="351"/>
      <c r="BZW1176" s="351"/>
      <c r="BZX1176" s="351"/>
      <c r="BZY1176" s="351"/>
      <c r="BZZ1176" s="351"/>
      <c r="CAA1176" s="351"/>
      <c r="CAB1176" s="351"/>
      <c r="CAC1176" s="351"/>
      <c r="CAD1176" s="351"/>
      <c r="CAE1176" s="351"/>
      <c r="CAF1176" s="351"/>
      <c r="CAG1176" s="351"/>
      <c r="CAH1176" s="351"/>
      <c r="CAI1176" s="351"/>
      <c r="CAJ1176" s="351"/>
      <c r="CAK1176" s="351"/>
      <c r="CAL1176" s="351"/>
      <c r="CAM1176" s="351"/>
      <c r="CAN1176" s="351"/>
      <c r="CAO1176" s="351"/>
      <c r="CAP1176" s="351"/>
      <c r="CAQ1176" s="351"/>
      <c r="CAR1176" s="351"/>
      <c r="CAS1176" s="351"/>
      <c r="CAT1176" s="351"/>
      <c r="CAU1176" s="351"/>
      <c r="CAV1176" s="351"/>
      <c r="CAW1176" s="351"/>
      <c r="CAX1176" s="351"/>
      <c r="CAY1176" s="351"/>
      <c r="CAZ1176" s="351"/>
      <c r="CBA1176" s="351"/>
      <c r="CBB1176" s="351"/>
      <c r="CBC1176" s="351"/>
      <c r="CBD1176" s="351"/>
      <c r="CBE1176" s="351"/>
      <c r="CBF1176" s="351"/>
      <c r="CBG1176" s="351"/>
      <c r="CBH1176" s="351"/>
      <c r="CBI1176" s="351"/>
      <c r="CBJ1176" s="351"/>
      <c r="CBK1176" s="351"/>
      <c r="CBL1176" s="351"/>
      <c r="CBM1176" s="351"/>
      <c r="CBN1176" s="351"/>
      <c r="CBO1176" s="351"/>
      <c r="CBP1176" s="351"/>
      <c r="CBQ1176" s="351"/>
      <c r="CBR1176" s="351"/>
      <c r="CBS1176" s="351"/>
      <c r="CBT1176" s="351"/>
      <c r="CBU1176" s="351"/>
      <c r="CBV1176" s="351"/>
      <c r="CBW1176" s="351"/>
      <c r="CBX1176" s="351"/>
      <c r="CBY1176" s="351"/>
      <c r="CBZ1176" s="351"/>
      <c r="CCA1176" s="351"/>
      <c r="CCB1176" s="351"/>
      <c r="CCC1176" s="351"/>
      <c r="CCD1176" s="351"/>
      <c r="CCE1176" s="351"/>
      <c r="CCF1176" s="351"/>
      <c r="CCG1176" s="351"/>
      <c r="CCH1176" s="351"/>
      <c r="CCI1176" s="351"/>
      <c r="CCJ1176" s="351"/>
      <c r="CCK1176" s="351"/>
      <c r="CCL1176" s="351"/>
      <c r="CCM1176" s="351"/>
      <c r="CCN1176" s="351"/>
      <c r="CCO1176" s="351"/>
      <c r="CCP1176" s="351"/>
      <c r="CCQ1176" s="351"/>
      <c r="CCR1176" s="351"/>
      <c r="CCS1176" s="351"/>
      <c r="CCT1176" s="351"/>
      <c r="CCU1176" s="351"/>
      <c r="CCV1176" s="351"/>
      <c r="CCW1176" s="351"/>
      <c r="CCX1176" s="351"/>
      <c r="CCY1176" s="351"/>
      <c r="CCZ1176" s="351"/>
      <c r="CDA1176" s="351"/>
      <c r="CDB1176" s="351"/>
      <c r="CDC1176" s="351"/>
      <c r="CDD1176" s="351"/>
      <c r="CDE1176" s="351"/>
      <c r="CDF1176" s="351"/>
      <c r="CDG1176" s="351"/>
      <c r="CDH1176" s="351"/>
      <c r="CDI1176" s="351"/>
      <c r="CDJ1176" s="351"/>
      <c r="CDK1176" s="351"/>
      <c r="CDL1176" s="351"/>
      <c r="CDM1176" s="351"/>
      <c r="CDN1176" s="351"/>
      <c r="CDO1176" s="351"/>
      <c r="CDP1176" s="351"/>
      <c r="CDQ1176" s="351"/>
      <c r="CDR1176" s="351"/>
      <c r="CDS1176" s="351"/>
      <c r="CDT1176" s="351"/>
      <c r="CDU1176" s="351"/>
      <c r="CDV1176" s="351"/>
      <c r="CDW1176" s="351"/>
      <c r="CDX1176" s="351"/>
      <c r="CDY1176" s="351"/>
      <c r="CDZ1176" s="351"/>
      <c r="CEA1176" s="351"/>
      <c r="CEB1176" s="351"/>
      <c r="CEC1176" s="351"/>
      <c r="CED1176" s="351"/>
      <c r="CEE1176" s="351"/>
      <c r="CEF1176" s="351"/>
      <c r="CEG1176" s="351"/>
      <c r="CEH1176" s="351"/>
      <c r="CEI1176" s="351"/>
      <c r="CEJ1176" s="351"/>
      <c r="CEK1176" s="351"/>
      <c r="CEL1176" s="351"/>
      <c r="CEM1176" s="351"/>
      <c r="CEN1176" s="351"/>
      <c r="CEO1176" s="351"/>
      <c r="CEP1176" s="351"/>
      <c r="CEQ1176" s="351"/>
      <c r="CER1176" s="351"/>
      <c r="CES1176" s="351"/>
      <c r="CET1176" s="351"/>
      <c r="CEU1176" s="351"/>
      <c r="CEV1176" s="351"/>
      <c r="CEW1176" s="351"/>
      <c r="CEX1176" s="351"/>
      <c r="CEY1176" s="351"/>
      <c r="CEZ1176" s="351"/>
      <c r="CFA1176" s="351"/>
      <c r="CFB1176" s="351"/>
      <c r="CFC1176" s="351"/>
      <c r="CFD1176" s="351"/>
      <c r="CFE1176" s="351"/>
      <c r="CFF1176" s="351"/>
      <c r="CFG1176" s="351"/>
      <c r="CFH1176" s="351"/>
      <c r="CFI1176" s="351"/>
      <c r="CFJ1176" s="351"/>
      <c r="CFK1176" s="351"/>
      <c r="CFL1176" s="351"/>
      <c r="CFM1176" s="351"/>
      <c r="CFN1176" s="351"/>
      <c r="CFO1176" s="351"/>
      <c r="CFP1176" s="351"/>
      <c r="CFQ1176" s="351"/>
      <c r="CFR1176" s="351"/>
      <c r="CFS1176" s="351"/>
      <c r="CFT1176" s="351"/>
      <c r="CFU1176" s="351"/>
      <c r="CFV1176" s="351"/>
      <c r="CFW1176" s="351"/>
      <c r="CFX1176" s="351"/>
      <c r="CFY1176" s="351"/>
      <c r="CFZ1176" s="351"/>
      <c r="CGA1176" s="351"/>
      <c r="CGB1176" s="351"/>
      <c r="CGC1176" s="351"/>
      <c r="CGD1176" s="351"/>
      <c r="CGE1176" s="351"/>
      <c r="CGF1176" s="351"/>
      <c r="CGG1176" s="351"/>
      <c r="CGH1176" s="351"/>
      <c r="CGI1176" s="351"/>
      <c r="CGJ1176" s="351"/>
      <c r="CGK1176" s="351"/>
      <c r="CGL1176" s="351"/>
      <c r="CGM1176" s="351"/>
      <c r="CGN1176" s="351"/>
      <c r="CGO1176" s="351"/>
      <c r="CGP1176" s="351"/>
      <c r="CGQ1176" s="351"/>
      <c r="CGR1176" s="351"/>
      <c r="CGS1176" s="351"/>
      <c r="CGT1176" s="351"/>
      <c r="CGU1176" s="351"/>
      <c r="CGV1176" s="351"/>
      <c r="CGW1176" s="351"/>
      <c r="CGX1176" s="351"/>
      <c r="CGY1176" s="351"/>
      <c r="CGZ1176" s="351"/>
      <c r="CHA1176" s="351"/>
      <c r="CHB1176" s="351"/>
      <c r="CHC1176" s="351"/>
      <c r="CHD1176" s="351"/>
      <c r="CHE1176" s="351"/>
      <c r="CHF1176" s="351"/>
      <c r="CHG1176" s="351"/>
      <c r="CHH1176" s="351"/>
      <c r="CHI1176" s="351"/>
      <c r="CHJ1176" s="351"/>
      <c r="CHK1176" s="351"/>
      <c r="CHL1176" s="351"/>
      <c r="CHM1176" s="351"/>
      <c r="CHN1176" s="351"/>
      <c r="CHO1176" s="351"/>
      <c r="CHP1176" s="351"/>
      <c r="CHQ1176" s="351"/>
      <c r="CHR1176" s="351"/>
      <c r="CHS1176" s="351"/>
      <c r="CHT1176" s="351"/>
      <c r="CHU1176" s="351"/>
      <c r="CHV1176" s="351"/>
      <c r="CHW1176" s="351"/>
      <c r="CHX1176" s="351"/>
      <c r="CHY1176" s="351"/>
      <c r="CHZ1176" s="351"/>
      <c r="CIA1176" s="351"/>
      <c r="CIB1176" s="351"/>
      <c r="CIC1176" s="351"/>
      <c r="CID1176" s="351"/>
      <c r="CIE1176" s="351"/>
      <c r="CIF1176" s="351"/>
      <c r="CIG1176" s="351"/>
      <c r="CIH1176" s="351"/>
      <c r="CII1176" s="351"/>
      <c r="CIJ1176" s="351"/>
      <c r="CIK1176" s="351"/>
      <c r="CIL1176" s="351"/>
      <c r="CIM1176" s="351"/>
      <c r="CIN1176" s="351"/>
      <c r="CIO1176" s="351"/>
      <c r="CIP1176" s="351"/>
      <c r="CIQ1176" s="351"/>
      <c r="CIR1176" s="351"/>
      <c r="CIS1176" s="351"/>
      <c r="CIT1176" s="351"/>
      <c r="CIU1176" s="351"/>
      <c r="CIV1176" s="351"/>
      <c r="CIW1176" s="351"/>
      <c r="CIX1176" s="351"/>
      <c r="CIY1176" s="351"/>
      <c r="CIZ1176" s="351"/>
      <c r="CJA1176" s="351"/>
      <c r="CJB1176" s="351"/>
      <c r="CJC1176" s="351"/>
      <c r="CJD1176" s="351"/>
      <c r="CJE1176" s="351"/>
      <c r="CJF1176" s="351"/>
      <c r="CJG1176" s="351"/>
      <c r="CJH1176" s="351"/>
      <c r="CJI1176" s="351"/>
      <c r="CJJ1176" s="351"/>
      <c r="CJK1176" s="351"/>
      <c r="CJL1176" s="351"/>
      <c r="CJM1176" s="351"/>
      <c r="CJN1176" s="351"/>
      <c r="CJO1176" s="351"/>
      <c r="CJP1176" s="351"/>
      <c r="CJQ1176" s="351"/>
      <c r="CJR1176" s="351"/>
      <c r="CJS1176" s="351"/>
      <c r="CJT1176" s="351"/>
      <c r="CJU1176" s="351"/>
      <c r="CJV1176" s="351"/>
      <c r="CJW1176" s="351"/>
      <c r="CJX1176" s="351"/>
      <c r="CJY1176" s="351"/>
      <c r="CJZ1176" s="351"/>
      <c r="CKA1176" s="351"/>
      <c r="CKB1176" s="351"/>
      <c r="CKC1176" s="351"/>
      <c r="CKD1176" s="351"/>
      <c r="CKE1176" s="351"/>
      <c r="CKF1176" s="351"/>
      <c r="CKG1176" s="351"/>
      <c r="CKH1176" s="351"/>
      <c r="CKI1176" s="351"/>
      <c r="CKJ1176" s="351"/>
      <c r="CKK1176" s="351"/>
      <c r="CKL1176" s="351"/>
      <c r="CKM1176" s="351"/>
      <c r="CKN1176" s="351"/>
      <c r="CKO1176" s="351"/>
      <c r="CKP1176" s="351"/>
      <c r="CKQ1176" s="351"/>
      <c r="CKR1176" s="351"/>
      <c r="CKS1176" s="351"/>
      <c r="CKT1176" s="351"/>
      <c r="CKU1176" s="351"/>
      <c r="CKV1176" s="351"/>
      <c r="CKW1176" s="351"/>
      <c r="CKX1176" s="351"/>
      <c r="CKY1176" s="351"/>
      <c r="CKZ1176" s="351"/>
      <c r="CLA1176" s="351"/>
      <c r="CLB1176" s="351"/>
      <c r="CLC1176" s="351"/>
      <c r="CLD1176" s="351"/>
      <c r="CLE1176" s="351"/>
      <c r="CLF1176" s="351"/>
      <c r="CLG1176" s="351"/>
      <c r="CLH1176" s="351"/>
      <c r="CLI1176" s="351"/>
      <c r="CLJ1176" s="351"/>
      <c r="CLK1176" s="351"/>
      <c r="CLL1176" s="351"/>
      <c r="CLM1176" s="351"/>
      <c r="CLN1176" s="351"/>
      <c r="CLO1176" s="351"/>
      <c r="CLP1176" s="351"/>
      <c r="CLQ1176" s="351"/>
      <c r="CLR1176" s="351"/>
      <c r="CLS1176" s="351"/>
      <c r="CLT1176" s="351"/>
      <c r="CLU1176" s="351"/>
      <c r="CLV1176" s="351"/>
      <c r="CLW1176" s="351"/>
      <c r="CLX1176" s="351"/>
      <c r="CLY1176" s="351"/>
      <c r="CLZ1176" s="351"/>
      <c r="CMA1176" s="351"/>
      <c r="CMB1176" s="351"/>
      <c r="CMC1176" s="351"/>
      <c r="CMD1176" s="351"/>
      <c r="CME1176" s="351"/>
      <c r="CMF1176" s="351"/>
      <c r="CMG1176" s="351"/>
      <c r="CMH1176" s="351"/>
      <c r="CMI1176" s="351"/>
      <c r="CMJ1176" s="351"/>
      <c r="CMK1176" s="351"/>
      <c r="CML1176" s="351"/>
      <c r="CMM1176" s="351"/>
      <c r="CMN1176" s="351"/>
      <c r="CMO1176" s="351"/>
      <c r="CMP1176" s="351"/>
      <c r="CMQ1176" s="351"/>
      <c r="CMR1176" s="351"/>
      <c r="CMS1176" s="351"/>
      <c r="CMT1176" s="351"/>
      <c r="CMU1176" s="351"/>
      <c r="CMV1176" s="351"/>
      <c r="CMW1176" s="351"/>
      <c r="CMX1176" s="351"/>
      <c r="CMY1176" s="351"/>
      <c r="CMZ1176" s="351"/>
      <c r="CNA1176" s="351"/>
      <c r="CNB1176" s="351"/>
      <c r="CNC1176" s="351"/>
      <c r="CND1176" s="351"/>
      <c r="CNE1176" s="351"/>
      <c r="CNF1176" s="351"/>
      <c r="CNG1176" s="351"/>
      <c r="CNH1176" s="351"/>
      <c r="CNI1176" s="351"/>
      <c r="CNJ1176" s="351"/>
      <c r="CNK1176" s="351"/>
      <c r="CNL1176" s="351"/>
      <c r="CNM1176" s="351"/>
      <c r="CNN1176" s="351"/>
      <c r="CNO1176" s="351"/>
      <c r="CNP1176" s="351"/>
      <c r="CNQ1176" s="351"/>
      <c r="CNR1176" s="351"/>
      <c r="CNS1176" s="351"/>
      <c r="CNT1176" s="351"/>
      <c r="CNU1176" s="351"/>
      <c r="CNV1176" s="351"/>
      <c r="CNW1176" s="351"/>
      <c r="CNX1176" s="351"/>
      <c r="CNY1176" s="351"/>
      <c r="CNZ1176" s="351"/>
      <c r="COA1176" s="351"/>
      <c r="COB1176" s="351"/>
      <c r="COC1176" s="351"/>
      <c r="COD1176" s="351"/>
      <c r="COE1176" s="351"/>
      <c r="COF1176" s="351"/>
      <c r="COG1176" s="351"/>
      <c r="COH1176" s="351"/>
      <c r="COI1176" s="351"/>
      <c r="COJ1176" s="351"/>
      <c r="COK1176" s="351"/>
      <c r="COL1176" s="351"/>
      <c r="COM1176" s="351"/>
      <c r="CON1176" s="351"/>
      <c r="COO1176" s="351"/>
      <c r="COP1176" s="351"/>
      <c r="COQ1176" s="351"/>
      <c r="COR1176" s="351"/>
      <c r="COS1176" s="351"/>
      <c r="COT1176" s="351"/>
      <c r="COU1176" s="351"/>
      <c r="COV1176" s="351"/>
      <c r="COW1176" s="351"/>
      <c r="COX1176" s="351"/>
      <c r="COY1176" s="351"/>
      <c r="COZ1176" s="351"/>
      <c r="CPA1176" s="351"/>
      <c r="CPB1176" s="351"/>
      <c r="CPC1176" s="351"/>
      <c r="CPD1176" s="351"/>
      <c r="CPE1176" s="351"/>
      <c r="CPF1176" s="351"/>
      <c r="CPG1176" s="351"/>
      <c r="CPH1176" s="351"/>
      <c r="CPI1176" s="351"/>
      <c r="CPJ1176" s="351"/>
      <c r="CPK1176" s="351"/>
      <c r="CPL1176" s="351"/>
      <c r="CPM1176" s="351"/>
      <c r="CPN1176" s="351"/>
      <c r="CPO1176" s="351"/>
      <c r="CPP1176" s="351"/>
      <c r="CPQ1176" s="351"/>
      <c r="CPR1176" s="351"/>
      <c r="CPS1176" s="351"/>
      <c r="CPT1176" s="351"/>
      <c r="CPU1176" s="351"/>
      <c r="CPV1176" s="351"/>
      <c r="CPW1176" s="351"/>
      <c r="CPX1176" s="351"/>
      <c r="CPY1176" s="351"/>
      <c r="CPZ1176" s="351"/>
      <c r="CQA1176" s="351"/>
      <c r="CQB1176" s="351"/>
      <c r="CQC1176" s="351"/>
      <c r="CQD1176" s="351"/>
      <c r="CQE1176" s="351"/>
      <c r="CQF1176" s="351"/>
      <c r="CQG1176" s="351"/>
      <c r="CQH1176" s="351"/>
      <c r="CQI1176" s="351"/>
      <c r="CQJ1176" s="351"/>
      <c r="CQK1176" s="351"/>
      <c r="CQL1176" s="351"/>
      <c r="CQM1176" s="351"/>
      <c r="CQN1176" s="351"/>
      <c r="CQO1176" s="351"/>
      <c r="CQP1176" s="351"/>
      <c r="CQQ1176" s="351"/>
      <c r="CQR1176" s="351"/>
      <c r="CQS1176" s="351"/>
      <c r="CQT1176" s="351"/>
      <c r="CQU1176" s="351"/>
      <c r="CQV1176" s="351"/>
      <c r="CQW1176" s="351"/>
      <c r="CQX1176" s="351"/>
      <c r="CQY1176" s="351"/>
      <c r="CQZ1176" s="351"/>
      <c r="CRA1176" s="351"/>
      <c r="CRB1176" s="351"/>
      <c r="CRC1176" s="351"/>
      <c r="CRD1176" s="351"/>
      <c r="CRE1176" s="351"/>
      <c r="CRF1176" s="351"/>
      <c r="CRG1176" s="351"/>
      <c r="CRH1176" s="351"/>
      <c r="CRI1176" s="351"/>
      <c r="CRJ1176" s="351"/>
      <c r="CRK1176" s="351"/>
      <c r="CRL1176" s="351"/>
      <c r="CRM1176" s="351"/>
      <c r="CRN1176" s="351"/>
      <c r="CRO1176" s="351"/>
      <c r="CRP1176" s="351"/>
      <c r="CRQ1176" s="351"/>
      <c r="CRR1176" s="351"/>
      <c r="CRS1176" s="351"/>
      <c r="CRT1176" s="351"/>
      <c r="CRU1176" s="351"/>
      <c r="CRV1176" s="351"/>
      <c r="CRW1176" s="351"/>
      <c r="CRX1176" s="351"/>
      <c r="CRY1176" s="351"/>
      <c r="CRZ1176" s="351"/>
      <c r="CSA1176" s="351"/>
      <c r="CSB1176" s="351"/>
      <c r="CSC1176" s="351"/>
      <c r="CSD1176" s="351"/>
      <c r="CSE1176" s="351"/>
      <c r="CSF1176" s="351"/>
      <c r="CSG1176" s="351"/>
      <c r="CSH1176" s="351"/>
      <c r="CSI1176" s="351"/>
      <c r="CSJ1176" s="351"/>
      <c r="CSK1176" s="351"/>
      <c r="CSL1176" s="351"/>
      <c r="CSM1176" s="351"/>
      <c r="CSN1176" s="351"/>
      <c r="CSO1176" s="351"/>
      <c r="CSP1176" s="351"/>
      <c r="CSQ1176" s="351"/>
      <c r="CSR1176" s="351"/>
      <c r="CSS1176" s="351"/>
      <c r="CST1176" s="351"/>
      <c r="CSU1176" s="351"/>
      <c r="CSV1176" s="351"/>
      <c r="CSW1176" s="351"/>
      <c r="CSX1176" s="351"/>
      <c r="CSY1176" s="351"/>
      <c r="CSZ1176" s="351"/>
      <c r="CTA1176" s="351"/>
      <c r="CTB1176" s="351"/>
      <c r="CTC1176" s="351"/>
      <c r="CTD1176" s="351"/>
      <c r="CTE1176" s="351"/>
      <c r="CTF1176" s="351"/>
      <c r="CTG1176" s="351"/>
      <c r="CTH1176" s="351"/>
      <c r="CTI1176" s="351"/>
      <c r="CTJ1176" s="351"/>
      <c r="CTK1176" s="351"/>
      <c r="CTL1176" s="351"/>
      <c r="CTM1176" s="351"/>
      <c r="CTN1176" s="351"/>
      <c r="CTO1176" s="351"/>
      <c r="CTP1176" s="351"/>
      <c r="CTQ1176" s="351"/>
      <c r="CTR1176" s="351"/>
      <c r="CTS1176" s="351"/>
      <c r="CTT1176" s="351"/>
      <c r="CTU1176" s="351"/>
      <c r="CTV1176" s="351"/>
      <c r="CTW1176" s="351"/>
      <c r="CTX1176" s="351"/>
      <c r="CTY1176" s="351"/>
      <c r="CTZ1176" s="351"/>
      <c r="CUA1176" s="351"/>
      <c r="CUB1176" s="351"/>
      <c r="CUC1176" s="351"/>
      <c r="CUD1176" s="351"/>
      <c r="CUE1176" s="351"/>
      <c r="CUF1176" s="351"/>
      <c r="CUG1176" s="351"/>
      <c r="CUH1176" s="351"/>
      <c r="CUI1176" s="351"/>
      <c r="CUJ1176" s="351"/>
      <c r="CUK1176" s="351"/>
      <c r="CUL1176" s="351"/>
      <c r="CUM1176" s="351"/>
      <c r="CUN1176" s="351"/>
      <c r="CUO1176" s="351"/>
      <c r="CUP1176" s="351"/>
      <c r="CUQ1176" s="351"/>
      <c r="CUR1176" s="351"/>
      <c r="CUS1176" s="351"/>
      <c r="CUT1176" s="351"/>
      <c r="CUU1176" s="351"/>
      <c r="CUV1176" s="351"/>
      <c r="CUW1176" s="351"/>
      <c r="CUX1176" s="351"/>
      <c r="CUY1176" s="351"/>
      <c r="CUZ1176" s="351"/>
      <c r="CVA1176" s="351"/>
      <c r="CVB1176" s="351"/>
      <c r="CVC1176" s="351"/>
      <c r="CVD1176" s="351"/>
      <c r="CVE1176" s="351"/>
      <c r="CVF1176" s="351"/>
      <c r="CVG1176" s="351"/>
      <c r="CVH1176" s="351"/>
      <c r="CVI1176" s="351"/>
      <c r="CVJ1176" s="351"/>
      <c r="CVK1176" s="351"/>
      <c r="CVL1176" s="351"/>
      <c r="CVM1176" s="351"/>
      <c r="CVN1176" s="351"/>
      <c r="CVO1176" s="351"/>
      <c r="CVP1176" s="351"/>
      <c r="CVQ1176" s="351"/>
      <c r="CVR1176" s="351"/>
      <c r="CVS1176" s="351"/>
      <c r="CVT1176" s="351"/>
      <c r="CVU1176" s="351"/>
      <c r="CVV1176" s="351"/>
      <c r="CVW1176" s="351"/>
      <c r="CVX1176" s="351"/>
      <c r="CVY1176" s="351"/>
      <c r="CVZ1176" s="351"/>
      <c r="CWA1176" s="351"/>
      <c r="CWB1176" s="351"/>
      <c r="CWC1176" s="351"/>
      <c r="CWD1176" s="351"/>
      <c r="CWE1176" s="351"/>
      <c r="CWF1176" s="351"/>
      <c r="CWG1176" s="351"/>
      <c r="CWH1176" s="351"/>
      <c r="CWI1176" s="351"/>
      <c r="CWJ1176" s="351"/>
      <c r="CWK1176" s="351"/>
      <c r="CWL1176" s="351"/>
      <c r="CWM1176" s="351"/>
      <c r="CWN1176" s="351"/>
      <c r="CWO1176" s="351"/>
      <c r="CWP1176" s="351"/>
      <c r="CWQ1176" s="351"/>
      <c r="CWR1176" s="351"/>
      <c r="CWS1176" s="351"/>
      <c r="CWT1176" s="351"/>
      <c r="CWU1176" s="351"/>
      <c r="CWV1176" s="351"/>
      <c r="CWW1176" s="351"/>
      <c r="CWX1176" s="351"/>
      <c r="CWY1176" s="351"/>
      <c r="CWZ1176" s="351"/>
      <c r="CXA1176" s="351"/>
      <c r="CXB1176" s="351"/>
      <c r="CXC1176" s="351"/>
      <c r="CXD1176" s="351"/>
      <c r="CXE1176" s="351"/>
      <c r="CXF1176" s="351"/>
      <c r="CXG1176" s="351"/>
      <c r="CXH1176" s="351"/>
      <c r="CXI1176" s="351"/>
      <c r="CXJ1176" s="351"/>
      <c r="CXK1176" s="351"/>
      <c r="CXL1176" s="351"/>
      <c r="CXM1176" s="351"/>
      <c r="CXN1176" s="351"/>
      <c r="CXO1176" s="351"/>
      <c r="CXP1176" s="351"/>
      <c r="CXQ1176" s="351"/>
      <c r="CXR1176" s="351"/>
      <c r="CXS1176" s="351"/>
      <c r="CXT1176" s="351"/>
      <c r="CXU1176" s="351"/>
      <c r="CXV1176" s="351"/>
      <c r="CXW1176" s="351"/>
      <c r="CXX1176" s="351"/>
      <c r="CXY1176" s="351"/>
      <c r="CXZ1176" s="351"/>
      <c r="CYA1176" s="351"/>
      <c r="CYB1176" s="351"/>
      <c r="CYC1176" s="351"/>
      <c r="CYD1176" s="351"/>
      <c r="CYE1176" s="351"/>
      <c r="CYF1176" s="351"/>
      <c r="CYG1176" s="351"/>
      <c r="CYH1176" s="351"/>
      <c r="CYI1176" s="351"/>
      <c r="CYJ1176" s="351"/>
      <c r="CYK1176" s="351"/>
      <c r="CYL1176" s="351"/>
      <c r="CYM1176" s="351"/>
      <c r="CYN1176" s="351"/>
      <c r="CYO1176" s="351"/>
      <c r="CYP1176" s="351"/>
      <c r="CYQ1176" s="351"/>
      <c r="CYR1176" s="351"/>
      <c r="CYS1176" s="351"/>
      <c r="CYT1176" s="351"/>
      <c r="CYU1176" s="351"/>
      <c r="CYV1176" s="351"/>
      <c r="CYW1176" s="351"/>
      <c r="CYX1176" s="351"/>
      <c r="CYY1176" s="351"/>
      <c r="CYZ1176" s="351"/>
      <c r="CZA1176" s="351"/>
      <c r="CZB1176" s="351"/>
      <c r="CZC1176" s="351"/>
      <c r="CZD1176" s="351"/>
      <c r="CZE1176" s="351"/>
      <c r="CZF1176" s="351"/>
      <c r="CZG1176" s="351"/>
      <c r="CZH1176" s="351"/>
      <c r="CZI1176" s="351"/>
      <c r="CZJ1176" s="351"/>
      <c r="CZK1176" s="351"/>
      <c r="CZL1176" s="351"/>
      <c r="CZM1176" s="351"/>
      <c r="CZN1176" s="351"/>
      <c r="CZO1176" s="351"/>
      <c r="CZP1176" s="351"/>
      <c r="CZQ1176" s="351"/>
      <c r="CZR1176" s="351"/>
      <c r="CZS1176" s="351"/>
      <c r="CZT1176" s="351"/>
      <c r="CZU1176" s="351"/>
      <c r="CZV1176" s="351"/>
      <c r="CZW1176" s="351"/>
      <c r="CZX1176" s="351"/>
      <c r="CZY1176" s="351"/>
      <c r="CZZ1176" s="351"/>
      <c r="DAA1176" s="351"/>
      <c r="DAB1176" s="351"/>
      <c r="DAC1176" s="351"/>
      <c r="DAD1176" s="351"/>
      <c r="DAE1176" s="351"/>
      <c r="DAF1176" s="351"/>
      <c r="DAG1176" s="351"/>
      <c r="DAH1176" s="351"/>
      <c r="DAI1176" s="351"/>
      <c r="DAJ1176" s="351"/>
      <c r="DAK1176" s="351"/>
      <c r="DAL1176" s="351"/>
      <c r="DAM1176" s="351"/>
      <c r="DAN1176" s="351"/>
      <c r="DAO1176" s="351"/>
      <c r="DAP1176" s="351"/>
      <c r="DAQ1176" s="351"/>
      <c r="DAR1176" s="351"/>
      <c r="DAS1176" s="351"/>
      <c r="DAT1176" s="351"/>
      <c r="DAU1176" s="351"/>
      <c r="DAV1176" s="351"/>
      <c r="DAW1176" s="351"/>
      <c r="DAX1176" s="351"/>
      <c r="DAY1176" s="351"/>
      <c r="DAZ1176" s="351"/>
      <c r="DBA1176" s="351"/>
      <c r="DBB1176" s="351"/>
      <c r="DBC1176" s="351"/>
      <c r="DBD1176" s="351"/>
      <c r="DBE1176" s="351"/>
      <c r="DBF1176" s="351"/>
      <c r="DBG1176" s="351"/>
      <c r="DBH1176" s="351"/>
      <c r="DBI1176" s="351"/>
      <c r="DBJ1176" s="351"/>
      <c r="DBK1176" s="351"/>
      <c r="DBL1176" s="351"/>
      <c r="DBM1176" s="351"/>
      <c r="DBN1176" s="351"/>
      <c r="DBO1176" s="351"/>
      <c r="DBP1176" s="351"/>
      <c r="DBQ1176" s="351"/>
      <c r="DBR1176" s="351"/>
      <c r="DBS1176" s="351"/>
      <c r="DBT1176" s="351"/>
      <c r="DBU1176" s="351"/>
      <c r="DBV1176" s="351"/>
      <c r="DBW1176" s="351"/>
      <c r="DBX1176" s="351"/>
      <c r="DBY1176" s="351"/>
      <c r="DBZ1176" s="351"/>
      <c r="DCA1176" s="351"/>
      <c r="DCB1176" s="351"/>
      <c r="DCC1176" s="351"/>
      <c r="DCD1176" s="351"/>
      <c r="DCE1176" s="351"/>
      <c r="DCF1176" s="351"/>
      <c r="DCG1176" s="351"/>
      <c r="DCH1176" s="351"/>
      <c r="DCI1176" s="351"/>
      <c r="DCJ1176" s="351"/>
      <c r="DCK1176" s="351"/>
      <c r="DCL1176" s="351"/>
      <c r="DCM1176" s="351"/>
      <c r="DCN1176" s="351"/>
      <c r="DCO1176" s="351"/>
      <c r="DCP1176" s="351"/>
      <c r="DCQ1176" s="351"/>
      <c r="DCR1176" s="351"/>
      <c r="DCS1176" s="351"/>
      <c r="DCT1176" s="351"/>
      <c r="DCU1176" s="351"/>
      <c r="DCV1176" s="351"/>
      <c r="DCW1176" s="351"/>
      <c r="DCX1176" s="351"/>
      <c r="DCY1176" s="351"/>
      <c r="DCZ1176" s="351"/>
      <c r="DDA1176" s="351"/>
      <c r="DDB1176" s="351"/>
      <c r="DDC1176" s="351"/>
      <c r="DDD1176" s="351"/>
      <c r="DDE1176" s="351"/>
      <c r="DDF1176" s="351"/>
      <c r="DDG1176" s="351"/>
      <c r="DDH1176" s="351"/>
      <c r="DDI1176" s="351"/>
      <c r="DDJ1176" s="351"/>
      <c r="DDK1176" s="351"/>
      <c r="DDL1176" s="351"/>
      <c r="DDM1176" s="351"/>
      <c r="DDN1176" s="351"/>
      <c r="DDO1176" s="351"/>
      <c r="DDP1176" s="351"/>
      <c r="DDQ1176" s="351"/>
      <c r="DDR1176" s="351"/>
      <c r="DDS1176" s="351"/>
      <c r="DDT1176" s="351"/>
      <c r="DDU1176" s="351"/>
      <c r="DDV1176" s="351"/>
      <c r="DDW1176" s="351"/>
      <c r="DDX1176" s="351"/>
      <c r="DDY1176" s="351"/>
      <c r="DDZ1176" s="351"/>
      <c r="DEA1176" s="351"/>
      <c r="DEB1176" s="351"/>
      <c r="DEC1176" s="351"/>
      <c r="DED1176" s="351"/>
      <c r="DEE1176" s="351"/>
      <c r="DEF1176" s="351"/>
      <c r="DEG1176" s="351"/>
      <c r="DEH1176" s="351"/>
      <c r="DEI1176" s="351"/>
      <c r="DEJ1176" s="351"/>
      <c r="DEK1176" s="351"/>
      <c r="DEL1176" s="351"/>
      <c r="DEM1176" s="351"/>
      <c r="DEN1176" s="351"/>
      <c r="DEO1176" s="351"/>
      <c r="DEP1176" s="351"/>
      <c r="DEQ1176" s="351"/>
      <c r="DER1176" s="351"/>
      <c r="DES1176" s="351"/>
      <c r="DET1176" s="351"/>
      <c r="DEU1176" s="351"/>
      <c r="DEV1176" s="351"/>
      <c r="DEW1176" s="351"/>
      <c r="DEX1176" s="351"/>
      <c r="DEY1176" s="351"/>
      <c r="DEZ1176" s="351"/>
      <c r="DFA1176" s="351"/>
      <c r="DFB1176" s="351"/>
      <c r="DFC1176" s="351"/>
      <c r="DFD1176" s="351"/>
      <c r="DFE1176" s="351"/>
      <c r="DFF1176" s="351"/>
      <c r="DFG1176" s="351"/>
      <c r="DFH1176" s="351"/>
      <c r="DFI1176" s="351"/>
      <c r="DFJ1176" s="351"/>
      <c r="DFK1176" s="351"/>
      <c r="DFL1176" s="351"/>
      <c r="DFM1176" s="351"/>
      <c r="DFN1176" s="351"/>
      <c r="DFO1176" s="351"/>
      <c r="DFP1176" s="351"/>
      <c r="DFQ1176" s="351"/>
      <c r="DFR1176" s="351"/>
      <c r="DFS1176" s="351"/>
      <c r="DFT1176" s="351"/>
      <c r="DFU1176" s="351"/>
      <c r="DFV1176" s="351"/>
      <c r="DFW1176" s="351"/>
      <c r="DFX1176" s="351"/>
      <c r="DFY1176" s="351"/>
      <c r="DFZ1176" s="351"/>
      <c r="DGA1176" s="351"/>
      <c r="DGB1176" s="351"/>
      <c r="DGC1176" s="351"/>
      <c r="DGD1176" s="351"/>
      <c r="DGE1176" s="351"/>
      <c r="DGF1176" s="351"/>
      <c r="DGG1176" s="351"/>
      <c r="DGH1176" s="351"/>
      <c r="DGI1176" s="351"/>
      <c r="DGJ1176" s="351"/>
      <c r="DGK1176" s="351"/>
      <c r="DGL1176" s="351"/>
      <c r="DGM1176" s="351"/>
      <c r="DGN1176" s="351"/>
      <c r="DGO1176" s="351"/>
      <c r="DGP1176" s="351"/>
      <c r="DGQ1176" s="351"/>
      <c r="DGR1176" s="351"/>
      <c r="DGS1176" s="351"/>
      <c r="DGT1176" s="351"/>
      <c r="DGU1176" s="351"/>
      <c r="DGV1176" s="351"/>
      <c r="DGW1176" s="351"/>
      <c r="DGX1176" s="351"/>
      <c r="DGY1176" s="351"/>
      <c r="DGZ1176" s="351"/>
      <c r="DHA1176" s="351"/>
      <c r="DHB1176" s="351"/>
      <c r="DHC1176" s="351"/>
      <c r="DHD1176" s="351"/>
      <c r="DHE1176" s="351"/>
      <c r="DHF1176" s="351"/>
      <c r="DHG1176" s="351"/>
      <c r="DHH1176" s="351"/>
      <c r="DHI1176" s="351"/>
      <c r="DHJ1176" s="351"/>
      <c r="DHK1176" s="351"/>
      <c r="DHL1176" s="351"/>
      <c r="DHM1176" s="351"/>
      <c r="DHN1176" s="351"/>
      <c r="DHO1176" s="351"/>
      <c r="DHP1176" s="351"/>
      <c r="DHQ1176" s="351"/>
      <c r="DHR1176" s="351"/>
      <c r="DHS1176" s="351"/>
      <c r="DHT1176" s="351"/>
      <c r="DHU1176" s="351"/>
      <c r="DHV1176" s="351"/>
      <c r="DHW1176" s="351"/>
      <c r="DHX1176" s="351"/>
      <c r="DHY1176" s="351"/>
      <c r="DHZ1176" s="351"/>
      <c r="DIA1176" s="351"/>
      <c r="DIB1176" s="351"/>
      <c r="DIC1176" s="351"/>
      <c r="DID1176" s="351"/>
      <c r="DIE1176" s="351"/>
      <c r="DIF1176" s="351"/>
      <c r="DIG1176" s="351"/>
      <c r="DIH1176" s="351"/>
      <c r="DII1176" s="351"/>
      <c r="DIJ1176" s="351"/>
      <c r="DIK1176" s="351"/>
      <c r="DIL1176" s="351"/>
      <c r="DIM1176" s="351"/>
      <c r="DIN1176" s="351"/>
      <c r="DIO1176" s="351"/>
      <c r="DIP1176" s="351"/>
      <c r="DIQ1176" s="351"/>
      <c r="DIR1176" s="351"/>
      <c r="DIS1176" s="351"/>
      <c r="DIT1176" s="351"/>
      <c r="DIU1176" s="351"/>
      <c r="DIV1176" s="351"/>
      <c r="DIW1176" s="351"/>
      <c r="DIX1176" s="351"/>
      <c r="DIY1176" s="351"/>
      <c r="DIZ1176" s="351"/>
      <c r="DJA1176" s="351"/>
      <c r="DJB1176" s="351"/>
      <c r="DJC1176" s="351"/>
      <c r="DJD1176" s="351"/>
      <c r="DJE1176" s="351"/>
      <c r="DJF1176" s="351"/>
      <c r="DJG1176" s="351"/>
      <c r="DJH1176" s="351"/>
      <c r="DJI1176" s="351"/>
      <c r="DJJ1176" s="351"/>
      <c r="DJK1176" s="351"/>
      <c r="DJL1176" s="351"/>
      <c r="DJM1176" s="351"/>
      <c r="DJN1176" s="351"/>
      <c r="DJO1176" s="351"/>
      <c r="DJP1176" s="351"/>
      <c r="DJQ1176" s="351"/>
      <c r="DJR1176" s="351"/>
      <c r="DJS1176" s="351"/>
      <c r="DJT1176" s="351"/>
      <c r="DJU1176" s="351"/>
      <c r="DJV1176" s="351"/>
      <c r="DJW1176" s="351"/>
      <c r="DJX1176" s="351"/>
      <c r="DJY1176" s="351"/>
      <c r="DJZ1176" s="351"/>
      <c r="DKA1176" s="351"/>
      <c r="DKB1176" s="351"/>
      <c r="DKC1176" s="351"/>
      <c r="DKD1176" s="351"/>
      <c r="DKE1176" s="351"/>
      <c r="DKF1176" s="351"/>
      <c r="DKG1176" s="351"/>
      <c r="DKH1176" s="351"/>
      <c r="DKI1176" s="351"/>
      <c r="DKJ1176" s="351"/>
      <c r="DKK1176" s="351"/>
      <c r="DKL1176" s="351"/>
      <c r="DKM1176" s="351"/>
      <c r="DKN1176" s="351"/>
      <c r="DKO1176" s="351"/>
      <c r="DKP1176" s="351"/>
      <c r="DKQ1176" s="351"/>
      <c r="DKR1176" s="351"/>
      <c r="DKS1176" s="351"/>
      <c r="DKT1176" s="351"/>
      <c r="DKU1176" s="351"/>
      <c r="DKV1176" s="351"/>
      <c r="DKW1176" s="351"/>
      <c r="DKX1176" s="351"/>
      <c r="DKY1176" s="351"/>
      <c r="DKZ1176" s="351"/>
      <c r="DLA1176" s="351"/>
      <c r="DLB1176" s="351"/>
      <c r="DLC1176" s="351"/>
      <c r="DLD1176" s="351"/>
      <c r="DLE1176" s="351"/>
      <c r="DLF1176" s="351"/>
      <c r="DLG1176" s="351"/>
      <c r="DLH1176" s="351"/>
      <c r="DLI1176" s="351"/>
      <c r="DLJ1176" s="351"/>
      <c r="DLK1176" s="351"/>
      <c r="DLL1176" s="351"/>
      <c r="DLM1176" s="351"/>
      <c r="DLN1176" s="351"/>
      <c r="DLO1176" s="351"/>
      <c r="DLP1176" s="351"/>
      <c r="DLQ1176" s="351"/>
      <c r="DLR1176" s="351"/>
      <c r="DLS1176" s="351"/>
      <c r="DLT1176" s="351"/>
      <c r="DLU1176" s="351"/>
      <c r="DLV1176" s="351"/>
      <c r="DLW1176" s="351"/>
      <c r="DLX1176" s="351"/>
      <c r="DLY1176" s="351"/>
      <c r="DLZ1176" s="351"/>
      <c r="DMA1176" s="351"/>
      <c r="DMB1176" s="351"/>
      <c r="DMC1176" s="351"/>
      <c r="DMD1176" s="351"/>
      <c r="DME1176" s="351"/>
      <c r="DMF1176" s="351"/>
      <c r="DMG1176" s="351"/>
      <c r="DMH1176" s="351"/>
      <c r="DMI1176" s="351"/>
      <c r="DMJ1176" s="351"/>
      <c r="DMK1176" s="351"/>
      <c r="DML1176" s="351"/>
      <c r="DMM1176" s="351"/>
      <c r="DMN1176" s="351"/>
      <c r="DMO1176" s="351"/>
      <c r="DMP1176" s="351"/>
      <c r="DMQ1176" s="351"/>
      <c r="DMR1176" s="351"/>
      <c r="DMS1176" s="351"/>
      <c r="DMT1176" s="351"/>
      <c r="DMU1176" s="351"/>
      <c r="DMV1176" s="351"/>
      <c r="DMW1176" s="351"/>
      <c r="DMX1176" s="351"/>
      <c r="DMY1176" s="351"/>
      <c r="DMZ1176" s="351"/>
      <c r="DNA1176" s="351"/>
      <c r="DNB1176" s="351"/>
      <c r="DNC1176" s="351"/>
      <c r="DND1176" s="351"/>
      <c r="DNE1176" s="351"/>
      <c r="DNF1176" s="351"/>
      <c r="DNG1176" s="351"/>
      <c r="DNH1176" s="351"/>
      <c r="DNI1176" s="351"/>
      <c r="DNJ1176" s="351"/>
      <c r="DNK1176" s="351"/>
      <c r="DNL1176" s="351"/>
      <c r="DNM1176" s="351"/>
      <c r="DNN1176" s="351"/>
      <c r="DNO1176" s="351"/>
      <c r="DNP1176" s="351"/>
      <c r="DNQ1176" s="351"/>
      <c r="DNR1176" s="351"/>
      <c r="DNS1176" s="351"/>
      <c r="DNT1176" s="351"/>
      <c r="DNU1176" s="351"/>
      <c r="DNV1176" s="351"/>
      <c r="DNW1176" s="351"/>
      <c r="DNX1176" s="351"/>
      <c r="DNY1176" s="351"/>
      <c r="DNZ1176" s="351"/>
      <c r="DOA1176" s="351"/>
      <c r="DOB1176" s="351"/>
      <c r="DOC1176" s="351"/>
      <c r="DOD1176" s="351"/>
      <c r="DOE1176" s="351"/>
      <c r="DOF1176" s="351"/>
      <c r="DOG1176" s="351"/>
      <c r="DOH1176" s="351"/>
      <c r="DOI1176" s="351"/>
      <c r="DOJ1176" s="351"/>
      <c r="DOK1176" s="351"/>
      <c r="DOL1176" s="351"/>
      <c r="DOM1176" s="351"/>
      <c r="DON1176" s="351"/>
      <c r="DOO1176" s="351"/>
      <c r="DOP1176" s="351"/>
      <c r="DOQ1176" s="351"/>
      <c r="DOR1176" s="351"/>
      <c r="DOS1176" s="351"/>
      <c r="DOT1176" s="351"/>
      <c r="DOU1176" s="351"/>
      <c r="DOV1176" s="351"/>
      <c r="DOW1176" s="351"/>
      <c r="DOX1176" s="351"/>
      <c r="DOY1176" s="351"/>
      <c r="DOZ1176" s="351"/>
      <c r="DPA1176" s="351"/>
      <c r="DPB1176" s="351"/>
      <c r="DPC1176" s="351"/>
      <c r="DPD1176" s="351"/>
      <c r="DPE1176" s="351"/>
      <c r="DPF1176" s="351"/>
      <c r="DPG1176" s="351"/>
      <c r="DPH1176" s="351"/>
      <c r="DPI1176" s="351"/>
      <c r="DPJ1176" s="351"/>
      <c r="DPK1176" s="351"/>
      <c r="DPL1176" s="351"/>
      <c r="DPM1176" s="351"/>
      <c r="DPN1176" s="351"/>
      <c r="DPO1176" s="351"/>
      <c r="DPP1176" s="351"/>
      <c r="DPQ1176" s="351"/>
      <c r="DPR1176" s="351"/>
      <c r="DPS1176" s="351"/>
      <c r="DPT1176" s="351"/>
      <c r="DPU1176" s="351"/>
      <c r="DPV1176" s="351"/>
      <c r="DPW1176" s="351"/>
      <c r="DPX1176" s="351"/>
      <c r="DPY1176" s="351"/>
      <c r="DPZ1176" s="351"/>
      <c r="DQA1176" s="351"/>
      <c r="DQB1176" s="351"/>
      <c r="DQC1176" s="351"/>
      <c r="DQD1176" s="351"/>
      <c r="DQE1176" s="351"/>
      <c r="DQF1176" s="351"/>
      <c r="DQG1176" s="351"/>
      <c r="DQH1176" s="351"/>
      <c r="DQI1176" s="351"/>
      <c r="DQJ1176" s="351"/>
      <c r="DQK1176" s="351"/>
      <c r="DQL1176" s="351"/>
      <c r="DQM1176" s="351"/>
      <c r="DQN1176" s="351"/>
      <c r="DQO1176" s="351"/>
      <c r="DQP1176" s="351"/>
      <c r="DQQ1176" s="351"/>
      <c r="DQR1176" s="351"/>
      <c r="DQS1176" s="351"/>
      <c r="DQT1176" s="351"/>
      <c r="DQU1176" s="351"/>
      <c r="DQV1176" s="351"/>
      <c r="DQW1176" s="351"/>
      <c r="DQX1176" s="351"/>
      <c r="DQY1176" s="351"/>
      <c r="DQZ1176" s="351"/>
      <c r="DRA1176" s="351"/>
      <c r="DRB1176" s="351"/>
      <c r="DRC1176" s="351"/>
      <c r="DRD1176" s="351"/>
      <c r="DRE1176" s="351"/>
      <c r="DRF1176" s="351"/>
      <c r="DRG1176" s="351"/>
      <c r="DRH1176" s="351"/>
      <c r="DRI1176" s="351"/>
      <c r="DRJ1176" s="351"/>
      <c r="DRK1176" s="351"/>
      <c r="DRL1176" s="351"/>
      <c r="DRM1176" s="351"/>
      <c r="DRN1176" s="351"/>
      <c r="DRO1176" s="351"/>
      <c r="DRP1176" s="351"/>
      <c r="DRQ1176" s="351"/>
      <c r="DRR1176" s="351"/>
      <c r="DRS1176" s="351"/>
      <c r="DRT1176" s="351"/>
      <c r="DRU1176" s="351"/>
      <c r="DRV1176" s="351"/>
      <c r="DRW1176" s="351"/>
      <c r="DRX1176" s="351"/>
      <c r="DRY1176" s="351"/>
      <c r="DRZ1176" s="351"/>
      <c r="DSA1176" s="351"/>
      <c r="DSB1176" s="351"/>
      <c r="DSC1176" s="351"/>
      <c r="DSD1176" s="351"/>
      <c r="DSE1176" s="351"/>
      <c r="DSF1176" s="351"/>
      <c r="DSG1176" s="351"/>
      <c r="DSH1176" s="351"/>
      <c r="DSI1176" s="351"/>
      <c r="DSJ1176" s="351"/>
      <c r="DSK1176" s="351"/>
      <c r="DSL1176" s="351"/>
      <c r="DSM1176" s="351"/>
      <c r="DSN1176" s="351"/>
      <c r="DSO1176" s="351"/>
      <c r="DSP1176" s="351"/>
      <c r="DSQ1176" s="351"/>
      <c r="DSR1176" s="351"/>
      <c r="DSS1176" s="351"/>
      <c r="DST1176" s="351"/>
      <c r="DSU1176" s="351"/>
      <c r="DSV1176" s="351"/>
      <c r="DSW1176" s="351"/>
      <c r="DSX1176" s="351"/>
      <c r="DSY1176" s="351"/>
      <c r="DSZ1176" s="351"/>
      <c r="DTA1176" s="351"/>
      <c r="DTB1176" s="351"/>
      <c r="DTC1176" s="351"/>
      <c r="DTD1176" s="351"/>
      <c r="DTE1176" s="351"/>
      <c r="DTF1176" s="351"/>
      <c r="DTG1176" s="351"/>
      <c r="DTH1176" s="351"/>
      <c r="DTI1176" s="351"/>
      <c r="DTJ1176" s="351"/>
      <c r="DTK1176" s="351"/>
      <c r="DTL1176" s="351"/>
      <c r="DTM1176" s="351"/>
      <c r="DTN1176" s="351"/>
      <c r="DTO1176" s="351"/>
      <c r="DTP1176" s="351"/>
      <c r="DTQ1176" s="351"/>
      <c r="DTR1176" s="351"/>
      <c r="DTS1176" s="351"/>
      <c r="DTT1176" s="351"/>
      <c r="DTU1176" s="351"/>
      <c r="DTV1176" s="351"/>
      <c r="DTW1176" s="351"/>
      <c r="DTX1176" s="351"/>
      <c r="DTY1176" s="351"/>
      <c r="DTZ1176" s="351"/>
      <c r="DUA1176" s="351"/>
      <c r="DUB1176" s="351"/>
      <c r="DUC1176" s="351"/>
      <c r="DUD1176" s="351"/>
      <c r="DUE1176" s="351"/>
      <c r="DUF1176" s="351"/>
      <c r="DUG1176" s="351"/>
      <c r="DUH1176" s="351"/>
      <c r="DUI1176" s="351"/>
      <c r="DUJ1176" s="351"/>
      <c r="DUK1176" s="351"/>
      <c r="DUL1176" s="351"/>
      <c r="DUM1176" s="351"/>
      <c r="DUN1176" s="351"/>
      <c r="DUO1176" s="351"/>
      <c r="DUP1176" s="351"/>
      <c r="DUQ1176" s="351"/>
      <c r="DUR1176" s="351"/>
      <c r="DUS1176" s="351"/>
      <c r="DUT1176" s="351"/>
      <c r="DUU1176" s="351"/>
      <c r="DUV1176" s="351"/>
      <c r="DUW1176" s="351"/>
      <c r="DUX1176" s="351"/>
      <c r="DUY1176" s="351"/>
      <c r="DUZ1176" s="351"/>
      <c r="DVA1176" s="351"/>
      <c r="DVB1176" s="351"/>
      <c r="DVC1176" s="351"/>
      <c r="DVD1176" s="351"/>
      <c r="DVE1176" s="351"/>
      <c r="DVF1176" s="351"/>
      <c r="DVG1176" s="351"/>
      <c r="DVH1176" s="351"/>
      <c r="DVI1176" s="351"/>
      <c r="DVJ1176" s="351"/>
      <c r="DVK1176" s="351"/>
      <c r="DVL1176" s="351"/>
      <c r="DVM1176" s="351"/>
      <c r="DVN1176" s="351"/>
      <c r="DVO1176" s="351"/>
      <c r="DVP1176" s="351"/>
      <c r="DVQ1176" s="351"/>
      <c r="DVR1176" s="351"/>
      <c r="DVS1176" s="351"/>
      <c r="DVT1176" s="351"/>
      <c r="DVU1176" s="351"/>
      <c r="DVV1176" s="351"/>
      <c r="DVW1176" s="351"/>
      <c r="DVX1176" s="351"/>
      <c r="DVY1176" s="351"/>
      <c r="DVZ1176" s="351"/>
      <c r="DWA1176" s="351"/>
      <c r="DWB1176" s="351"/>
      <c r="DWC1176" s="351"/>
      <c r="DWD1176" s="351"/>
      <c r="DWE1176" s="351"/>
      <c r="DWF1176" s="351"/>
      <c r="DWG1176" s="351"/>
      <c r="DWH1176" s="351"/>
      <c r="DWI1176" s="351"/>
      <c r="DWJ1176" s="351"/>
      <c r="DWK1176" s="351"/>
      <c r="DWL1176" s="351"/>
      <c r="DWM1176" s="351"/>
      <c r="DWN1176" s="351"/>
      <c r="DWO1176" s="351"/>
      <c r="DWP1176" s="351"/>
      <c r="DWQ1176" s="351"/>
      <c r="DWR1176" s="351"/>
      <c r="DWS1176" s="351"/>
      <c r="DWT1176" s="351"/>
      <c r="DWU1176" s="351"/>
      <c r="DWV1176" s="351"/>
      <c r="DWW1176" s="351"/>
      <c r="DWX1176" s="351"/>
      <c r="DWY1176" s="351"/>
      <c r="DWZ1176" s="351"/>
      <c r="DXA1176" s="351"/>
      <c r="DXB1176" s="351"/>
      <c r="DXC1176" s="351"/>
      <c r="DXD1176" s="351"/>
      <c r="DXE1176" s="351"/>
      <c r="DXF1176" s="351"/>
      <c r="DXG1176" s="351"/>
      <c r="DXH1176" s="351"/>
      <c r="DXI1176" s="351"/>
      <c r="DXJ1176" s="351"/>
      <c r="DXK1176" s="351"/>
      <c r="DXL1176" s="351"/>
      <c r="DXM1176" s="351"/>
      <c r="DXN1176" s="351"/>
      <c r="DXO1176" s="351"/>
      <c r="DXP1176" s="351"/>
      <c r="DXQ1176" s="351"/>
      <c r="DXR1176" s="351"/>
      <c r="DXS1176" s="351"/>
      <c r="DXT1176" s="351"/>
      <c r="DXU1176" s="351"/>
      <c r="DXV1176" s="351"/>
      <c r="DXW1176" s="351"/>
      <c r="DXX1176" s="351"/>
      <c r="DXY1176" s="351"/>
      <c r="DXZ1176" s="351"/>
      <c r="DYA1176" s="351"/>
      <c r="DYB1176" s="351"/>
      <c r="DYC1176" s="351"/>
      <c r="DYD1176" s="351"/>
      <c r="DYE1176" s="351"/>
      <c r="DYF1176" s="351"/>
      <c r="DYG1176" s="351"/>
      <c r="DYH1176" s="351"/>
      <c r="DYI1176" s="351"/>
      <c r="DYJ1176" s="351"/>
      <c r="DYK1176" s="351"/>
      <c r="DYL1176" s="351"/>
      <c r="DYM1176" s="351"/>
      <c r="DYN1176" s="351"/>
      <c r="DYO1176" s="351"/>
      <c r="DYP1176" s="351"/>
      <c r="DYQ1176" s="351"/>
      <c r="DYR1176" s="351"/>
      <c r="DYS1176" s="351"/>
      <c r="DYT1176" s="351"/>
      <c r="DYU1176" s="351"/>
      <c r="DYV1176" s="351"/>
      <c r="DYW1176" s="351"/>
      <c r="DYX1176" s="351"/>
      <c r="DYY1176" s="351"/>
      <c r="DYZ1176" s="351"/>
      <c r="DZA1176" s="351"/>
      <c r="DZB1176" s="351"/>
      <c r="DZC1176" s="351"/>
      <c r="DZD1176" s="351"/>
      <c r="DZE1176" s="351"/>
      <c r="DZF1176" s="351"/>
      <c r="DZG1176" s="351"/>
      <c r="DZH1176" s="351"/>
      <c r="DZI1176" s="351"/>
      <c r="DZJ1176" s="351"/>
      <c r="DZK1176" s="351"/>
      <c r="DZL1176" s="351"/>
      <c r="DZM1176" s="351"/>
      <c r="DZN1176" s="351"/>
      <c r="DZO1176" s="351"/>
      <c r="DZP1176" s="351"/>
      <c r="DZQ1176" s="351"/>
      <c r="DZR1176" s="351"/>
      <c r="DZS1176" s="351"/>
      <c r="DZT1176" s="351"/>
      <c r="DZU1176" s="351"/>
      <c r="DZV1176" s="351"/>
      <c r="DZW1176" s="351"/>
      <c r="DZX1176" s="351"/>
      <c r="DZY1176" s="351"/>
      <c r="DZZ1176" s="351"/>
      <c r="EAA1176" s="351"/>
      <c r="EAB1176" s="351"/>
      <c r="EAC1176" s="351"/>
      <c r="EAD1176" s="351"/>
      <c r="EAE1176" s="351"/>
      <c r="EAF1176" s="351"/>
      <c r="EAG1176" s="351"/>
      <c r="EAH1176" s="351"/>
      <c r="EAI1176" s="351"/>
      <c r="EAJ1176" s="351"/>
      <c r="EAK1176" s="351"/>
      <c r="EAL1176" s="351"/>
      <c r="EAM1176" s="351"/>
      <c r="EAN1176" s="351"/>
      <c r="EAO1176" s="351"/>
      <c r="EAP1176" s="351"/>
      <c r="EAQ1176" s="351"/>
      <c r="EAR1176" s="351"/>
      <c r="EAS1176" s="351"/>
      <c r="EAT1176" s="351"/>
      <c r="EAU1176" s="351"/>
      <c r="EAV1176" s="351"/>
      <c r="EAW1176" s="351"/>
      <c r="EAX1176" s="351"/>
      <c r="EAY1176" s="351"/>
      <c r="EAZ1176" s="351"/>
      <c r="EBA1176" s="351"/>
      <c r="EBB1176" s="351"/>
      <c r="EBC1176" s="351"/>
      <c r="EBD1176" s="351"/>
      <c r="EBE1176" s="351"/>
      <c r="EBF1176" s="351"/>
      <c r="EBG1176" s="351"/>
      <c r="EBH1176" s="351"/>
      <c r="EBI1176" s="351"/>
      <c r="EBJ1176" s="351"/>
      <c r="EBK1176" s="351"/>
      <c r="EBL1176" s="351"/>
      <c r="EBM1176" s="351"/>
      <c r="EBN1176" s="351"/>
      <c r="EBO1176" s="351"/>
      <c r="EBP1176" s="351"/>
      <c r="EBQ1176" s="351"/>
      <c r="EBR1176" s="351"/>
      <c r="EBS1176" s="351"/>
      <c r="EBT1176" s="351"/>
      <c r="EBU1176" s="351"/>
      <c r="EBV1176" s="351"/>
      <c r="EBW1176" s="351"/>
      <c r="EBX1176" s="351"/>
      <c r="EBY1176" s="351"/>
      <c r="EBZ1176" s="351"/>
      <c r="ECA1176" s="351"/>
      <c r="ECB1176" s="351"/>
      <c r="ECC1176" s="351"/>
      <c r="ECD1176" s="351"/>
      <c r="ECE1176" s="351"/>
      <c r="ECF1176" s="351"/>
      <c r="ECG1176" s="351"/>
      <c r="ECH1176" s="351"/>
      <c r="ECI1176" s="351"/>
      <c r="ECJ1176" s="351"/>
      <c r="ECK1176" s="351"/>
      <c r="ECL1176" s="351"/>
      <c r="ECM1176" s="351"/>
      <c r="ECN1176" s="351"/>
      <c r="ECO1176" s="351"/>
      <c r="ECP1176" s="351"/>
      <c r="ECQ1176" s="351"/>
      <c r="ECR1176" s="351"/>
      <c r="ECS1176" s="351"/>
      <c r="ECT1176" s="351"/>
      <c r="ECU1176" s="351"/>
      <c r="ECV1176" s="351"/>
      <c r="ECW1176" s="351"/>
      <c r="ECX1176" s="351"/>
      <c r="ECY1176" s="351"/>
      <c r="ECZ1176" s="351"/>
      <c r="EDA1176" s="351"/>
      <c r="EDB1176" s="351"/>
      <c r="EDC1176" s="351"/>
      <c r="EDD1176" s="351"/>
      <c r="EDE1176" s="351"/>
      <c r="EDF1176" s="351"/>
      <c r="EDG1176" s="351"/>
      <c r="EDH1176" s="351"/>
      <c r="EDI1176" s="351"/>
      <c r="EDJ1176" s="351"/>
      <c r="EDK1176" s="351"/>
      <c r="EDL1176" s="351"/>
      <c r="EDM1176" s="351"/>
      <c r="EDN1176" s="351"/>
      <c r="EDO1176" s="351"/>
      <c r="EDP1176" s="351"/>
      <c r="EDQ1176" s="351"/>
      <c r="EDR1176" s="351"/>
      <c r="EDS1176" s="351"/>
      <c r="EDT1176" s="351"/>
      <c r="EDU1176" s="351"/>
      <c r="EDV1176" s="351"/>
      <c r="EDW1176" s="351"/>
      <c r="EDX1176" s="351"/>
      <c r="EDY1176" s="351"/>
      <c r="EDZ1176" s="351"/>
      <c r="EEA1176" s="351"/>
      <c r="EEB1176" s="351"/>
      <c r="EEC1176" s="351"/>
      <c r="EED1176" s="351"/>
      <c r="EEE1176" s="351"/>
      <c r="EEF1176" s="351"/>
      <c r="EEG1176" s="351"/>
      <c r="EEH1176" s="351"/>
      <c r="EEI1176" s="351"/>
      <c r="EEJ1176" s="351"/>
      <c r="EEK1176" s="351"/>
      <c r="EEL1176" s="351"/>
      <c r="EEM1176" s="351"/>
      <c r="EEN1176" s="351"/>
      <c r="EEO1176" s="351"/>
      <c r="EEP1176" s="351"/>
      <c r="EEQ1176" s="351"/>
      <c r="EER1176" s="351"/>
      <c r="EES1176" s="351"/>
      <c r="EET1176" s="351"/>
      <c r="EEU1176" s="351"/>
      <c r="EEV1176" s="351"/>
      <c r="EEW1176" s="351"/>
      <c r="EEX1176" s="351"/>
      <c r="EEY1176" s="351"/>
      <c r="EEZ1176" s="351"/>
      <c r="EFA1176" s="351"/>
      <c r="EFB1176" s="351"/>
      <c r="EFC1176" s="351"/>
      <c r="EFD1176" s="351"/>
      <c r="EFE1176" s="351"/>
      <c r="EFF1176" s="351"/>
      <c r="EFG1176" s="351"/>
      <c r="EFH1176" s="351"/>
      <c r="EFI1176" s="351"/>
      <c r="EFJ1176" s="351"/>
      <c r="EFK1176" s="351"/>
      <c r="EFL1176" s="351"/>
      <c r="EFM1176" s="351"/>
      <c r="EFN1176" s="351"/>
      <c r="EFO1176" s="351"/>
      <c r="EFP1176" s="351"/>
      <c r="EFQ1176" s="351"/>
      <c r="EFR1176" s="351"/>
      <c r="EFS1176" s="351"/>
      <c r="EFT1176" s="351"/>
      <c r="EFU1176" s="351"/>
      <c r="EFV1176" s="351"/>
      <c r="EFW1176" s="351"/>
      <c r="EFX1176" s="351"/>
      <c r="EFY1176" s="351"/>
      <c r="EFZ1176" s="351"/>
      <c r="EGA1176" s="351"/>
      <c r="EGB1176" s="351"/>
      <c r="EGC1176" s="351"/>
      <c r="EGD1176" s="351"/>
      <c r="EGE1176" s="351"/>
      <c r="EGF1176" s="351"/>
      <c r="EGG1176" s="351"/>
      <c r="EGH1176" s="351"/>
      <c r="EGI1176" s="351"/>
      <c r="EGJ1176" s="351"/>
      <c r="EGK1176" s="351"/>
      <c r="EGL1176" s="351"/>
      <c r="EGM1176" s="351"/>
      <c r="EGN1176" s="351"/>
      <c r="EGO1176" s="351"/>
      <c r="EGP1176" s="351"/>
      <c r="EGQ1176" s="351"/>
      <c r="EGR1176" s="351"/>
      <c r="EGS1176" s="351"/>
      <c r="EGT1176" s="351"/>
      <c r="EGU1176" s="351"/>
      <c r="EGV1176" s="351"/>
      <c r="EGW1176" s="351"/>
      <c r="EGX1176" s="351"/>
      <c r="EGY1176" s="351"/>
      <c r="EGZ1176" s="351"/>
      <c r="EHA1176" s="351"/>
      <c r="EHB1176" s="351"/>
      <c r="EHC1176" s="351"/>
      <c r="EHD1176" s="351"/>
      <c r="EHE1176" s="351"/>
      <c r="EHF1176" s="351"/>
      <c r="EHG1176" s="351"/>
      <c r="EHH1176" s="351"/>
      <c r="EHI1176" s="351"/>
      <c r="EHJ1176" s="351"/>
      <c r="EHK1176" s="351"/>
      <c r="EHL1176" s="351"/>
      <c r="EHM1176" s="351"/>
      <c r="EHN1176" s="351"/>
      <c r="EHO1176" s="351"/>
      <c r="EHP1176" s="351"/>
      <c r="EHQ1176" s="351"/>
      <c r="EHR1176" s="351"/>
      <c r="EHS1176" s="351"/>
      <c r="EHT1176" s="351"/>
      <c r="EHU1176" s="351"/>
      <c r="EHV1176" s="351"/>
      <c r="EHW1176" s="351"/>
      <c r="EHX1176" s="351"/>
      <c r="EHY1176" s="351"/>
      <c r="EHZ1176" s="351"/>
      <c r="EIA1176" s="351"/>
      <c r="EIB1176" s="351"/>
      <c r="EIC1176" s="351"/>
      <c r="EID1176" s="351"/>
      <c r="EIE1176" s="351"/>
      <c r="EIF1176" s="351"/>
      <c r="EIG1176" s="351"/>
      <c r="EIH1176" s="351"/>
      <c r="EII1176" s="351"/>
      <c r="EIJ1176" s="351"/>
      <c r="EIK1176" s="351"/>
      <c r="EIL1176" s="351"/>
      <c r="EIM1176" s="351"/>
      <c r="EIN1176" s="351"/>
      <c r="EIO1176" s="351"/>
      <c r="EIP1176" s="351"/>
      <c r="EIQ1176" s="351"/>
      <c r="EIR1176" s="351"/>
      <c r="EIS1176" s="351"/>
      <c r="EIT1176" s="351"/>
      <c r="EIU1176" s="351"/>
      <c r="EIV1176" s="351"/>
      <c r="EIW1176" s="351"/>
      <c r="EIX1176" s="351"/>
      <c r="EIY1176" s="351"/>
      <c r="EIZ1176" s="351"/>
      <c r="EJA1176" s="351"/>
      <c r="EJB1176" s="351"/>
      <c r="EJC1176" s="351"/>
      <c r="EJD1176" s="351"/>
      <c r="EJE1176" s="351"/>
      <c r="EJF1176" s="351"/>
      <c r="EJG1176" s="351"/>
      <c r="EJH1176" s="351"/>
      <c r="EJI1176" s="351"/>
      <c r="EJJ1176" s="351"/>
      <c r="EJK1176" s="351"/>
      <c r="EJL1176" s="351"/>
      <c r="EJM1176" s="351"/>
      <c r="EJN1176" s="351"/>
      <c r="EJO1176" s="351"/>
      <c r="EJP1176" s="351"/>
      <c r="EJQ1176" s="351"/>
      <c r="EJR1176" s="351"/>
      <c r="EJS1176" s="351"/>
      <c r="EJT1176" s="351"/>
      <c r="EJU1176" s="351"/>
      <c r="EJV1176" s="351"/>
      <c r="EJW1176" s="351"/>
      <c r="EJX1176" s="351"/>
      <c r="EJY1176" s="351"/>
      <c r="EJZ1176" s="351"/>
      <c r="EKA1176" s="351"/>
      <c r="EKB1176" s="351"/>
      <c r="EKC1176" s="351"/>
      <c r="EKD1176" s="351"/>
      <c r="EKE1176" s="351"/>
      <c r="EKF1176" s="351"/>
      <c r="EKG1176" s="351"/>
      <c r="EKH1176" s="351"/>
      <c r="EKI1176" s="351"/>
      <c r="EKJ1176" s="351"/>
      <c r="EKK1176" s="351"/>
      <c r="EKL1176" s="351"/>
      <c r="EKM1176" s="351"/>
      <c r="EKN1176" s="351"/>
      <c r="EKO1176" s="351"/>
      <c r="EKP1176" s="351"/>
      <c r="EKQ1176" s="351"/>
      <c r="EKR1176" s="351"/>
      <c r="EKS1176" s="351"/>
      <c r="EKT1176" s="351"/>
      <c r="EKU1176" s="351"/>
      <c r="EKV1176" s="351"/>
      <c r="EKW1176" s="351"/>
      <c r="EKX1176" s="351"/>
      <c r="EKY1176" s="351"/>
      <c r="EKZ1176" s="351"/>
      <c r="ELA1176" s="351"/>
      <c r="ELB1176" s="351"/>
      <c r="ELC1176" s="351"/>
      <c r="ELD1176" s="351"/>
      <c r="ELE1176" s="351"/>
      <c r="ELF1176" s="351"/>
      <c r="ELG1176" s="351"/>
      <c r="ELH1176" s="351"/>
      <c r="ELI1176" s="351"/>
      <c r="ELJ1176" s="351"/>
      <c r="ELK1176" s="351"/>
      <c r="ELL1176" s="351"/>
      <c r="ELM1176" s="351"/>
      <c r="ELN1176" s="351"/>
      <c r="ELO1176" s="351"/>
      <c r="ELP1176" s="351"/>
      <c r="ELQ1176" s="351"/>
      <c r="ELR1176" s="351"/>
      <c r="ELS1176" s="351"/>
      <c r="ELT1176" s="351"/>
      <c r="ELU1176" s="351"/>
      <c r="ELV1176" s="351"/>
      <c r="ELW1176" s="351"/>
      <c r="ELX1176" s="351"/>
      <c r="ELY1176" s="351"/>
      <c r="ELZ1176" s="351"/>
      <c r="EMA1176" s="351"/>
      <c r="EMB1176" s="351"/>
      <c r="EMC1176" s="351"/>
      <c r="EMD1176" s="351"/>
      <c r="EME1176" s="351"/>
      <c r="EMF1176" s="351"/>
      <c r="EMG1176" s="351"/>
      <c r="EMH1176" s="351"/>
      <c r="EMI1176" s="351"/>
      <c r="EMJ1176" s="351"/>
      <c r="EMK1176" s="351"/>
      <c r="EML1176" s="351"/>
      <c r="EMM1176" s="351"/>
      <c r="EMN1176" s="351"/>
      <c r="EMO1176" s="351"/>
      <c r="EMP1176" s="351"/>
      <c r="EMQ1176" s="351"/>
      <c r="EMR1176" s="351"/>
      <c r="EMS1176" s="351"/>
      <c r="EMT1176" s="351"/>
      <c r="EMU1176" s="351"/>
      <c r="EMV1176" s="351"/>
      <c r="EMW1176" s="351"/>
      <c r="EMX1176" s="351"/>
      <c r="EMY1176" s="351"/>
      <c r="EMZ1176" s="351"/>
      <c r="ENA1176" s="351"/>
      <c r="ENB1176" s="351"/>
      <c r="ENC1176" s="351"/>
      <c r="END1176" s="351"/>
      <c r="ENE1176" s="351"/>
      <c r="ENF1176" s="351"/>
      <c r="ENG1176" s="351"/>
      <c r="ENH1176" s="351"/>
      <c r="ENI1176" s="351"/>
      <c r="ENJ1176" s="351"/>
      <c r="ENK1176" s="351"/>
      <c r="ENL1176" s="351"/>
      <c r="ENM1176" s="351"/>
      <c r="ENN1176" s="351"/>
      <c r="ENO1176" s="351"/>
      <c r="ENP1176" s="351"/>
      <c r="ENQ1176" s="351"/>
      <c r="ENR1176" s="351"/>
      <c r="ENS1176" s="351"/>
      <c r="ENT1176" s="351"/>
      <c r="ENU1176" s="351"/>
      <c r="ENV1176" s="351"/>
      <c r="ENW1176" s="351"/>
      <c r="ENX1176" s="351"/>
      <c r="ENY1176" s="351"/>
      <c r="ENZ1176" s="351"/>
      <c r="EOA1176" s="351"/>
      <c r="EOB1176" s="351"/>
      <c r="EOC1176" s="351"/>
      <c r="EOD1176" s="351"/>
      <c r="EOE1176" s="351"/>
      <c r="EOF1176" s="351"/>
      <c r="EOG1176" s="351"/>
      <c r="EOH1176" s="351"/>
      <c r="EOI1176" s="351"/>
      <c r="EOJ1176" s="351"/>
      <c r="EOK1176" s="351"/>
      <c r="EOL1176" s="351"/>
      <c r="EOM1176" s="351"/>
      <c r="EON1176" s="351"/>
      <c r="EOO1176" s="351"/>
      <c r="EOP1176" s="351"/>
      <c r="EOQ1176" s="351"/>
      <c r="EOR1176" s="351"/>
      <c r="EOS1176" s="351"/>
      <c r="EOT1176" s="351"/>
      <c r="EOU1176" s="351"/>
      <c r="EOV1176" s="351"/>
      <c r="EOW1176" s="351"/>
      <c r="EOX1176" s="351"/>
      <c r="EOY1176" s="351"/>
      <c r="EOZ1176" s="351"/>
      <c r="EPA1176" s="351"/>
      <c r="EPB1176" s="351"/>
      <c r="EPC1176" s="351"/>
      <c r="EPD1176" s="351"/>
      <c r="EPE1176" s="351"/>
      <c r="EPF1176" s="351"/>
      <c r="EPG1176" s="351"/>
      <c r="EPH1176" s="351"/>
      <c r="EPI1176" s="351"/>
      <c r="EPJ1176" s="351"/>
      <c r="EPK1176" s="351"/>
      <c r="EPL1176" s="351"/>
      <c r="EPM1176" s="351"/>
      <c r="EPN1176" s="351"/>
      <c r="EPO1176" s="351"/>
      <c r="EPP1176" s="351"/>
      <c r="EPQ1176" s="351"/>
      <c r="EPR1176" s="351"/>
      <c r="EPS1176" s="351"/>
      <c r="EPT1176" s="351"/>
      <c r="EPU1176" s="351"/>
      <c r="EPV1176" s="351"/>
      <c r="EPW1176" s="351"/>
      <c r="EPX1176" s="351"/>
      <c r="EPY1176" s="351"/>
      <c r="EPZ1176" s="351"/>
      <c r="EQA1176" s="351"/>
      <c r="EQB1176" s="351"/>
      <c r="EQC1176" s="351"/>
      <c r="EQD1176" s="351"/>
      <c r="EQE1176" s="351"/>
      <c r="EQF1176" s="351"/>
      <c r="EQG1176" s="351"/>
      <c r="EQH1176" s="351"/>
      <c r="EQI1176" s="351"/>
      <c r="EQJ1176" s="351"/>
      <c r="EQK1176" s="351"/>
      <c r="EQL1176" s="351"/>
      <c r="EQM1176" s="351"/>
      <c r="EQN1176" s="351"/>
      <c r="EQO1176" s="351"/>
      <c r="EQP1176" s="351"/>
      <c r="EQQ1176" s="351"/>
      <c r="EQR1176" s="351"/>
      <c r="EQS1176" s="351"/>
      <c r="EQT1176" s="351"/>
      <c r="EQU1176" s="351"/>
      <c r="EQV1176" s="351"/>
      <c r="EQW1176" s="351"/>
      <c r="EQX1176" s="351"/>
      <c r="EQY1176" s="351"/>
      <c r="EQZ1176" s="351"/>
      <c r="ERA1176" s="351"/>
      <c r="ERB1176" s="351"/>
      <c r="ERC1176" s="351"/>
      <c r="ERD1176" s="351"/>
      <c r="ERE1176" s="351"/>
      <c r="ERF1176" s="351"/>
      <c r="ERG1176" s="351"/>
      <c r="ERH1176" s="351"/>
      <c r="ERI1176" s="351"/>
      <c r="ERJ1176" s="351"/>
      <c r="ERK1176" s="351"/>
      <c r="ERL1176" s="351"/>
      <c r="ERM1176" s="351"/>
      <c r="ERN1176" s="351"/>
      <c r="ERO1176" s="351"/>
      <c r="ERP1176" s="351"/>
      <c r="ERQ1176" s="351"/>
      <c r="ERR1176" s="351"/>
      <c r="ERS1176" s="351"/>
      <c r="ERT1176" s="351"/>
      <c r="ERU1176" s="351"/>
      <c r="ERV1176" s="351"/>
      <c r="ERW1176" s="351"/>
      <c r="ERX1176" s="351"/>
      <c r="ERY1176" s="351"/>
      <c r="ERZ1176" s="351"/>
      <c r="ESA1176" s="351"/>
      <c r="ESB1176" s="351"/>
      <c r="ESC1176" s="351"/>
      <c r="ESD1176" s="351"/>
      <c r="ESE1176" s="351"/>
      <c r="ESF1176" s="351"/>
      <c r="ESG1176" s="351"/>
      <c r="ESH1176" s="351"/>
      <c r="ESI1176" s="351"/>
      <c r="ESJ1176" s="351"/>
      <c r="ESK1176" s="351"/>
      <c r="ESL1176" s="351"/>
      <c r="ESM1176" s="351"/>
      <c r="ESN1176" s="351"/>
      <c r="ESO1176" s="351"/>
      <c r="ESP1176" s="351"/>
      <c r="ESQ1176" s="351"/>
      <c r="ESR1176" s="351"/>
      <c r="ESS1176" s="351"/>
      <c r="EST1176" s="351"/>
      <c r="ESU1176" s="351"/>
      <c r="ESV1176" s="351"/>
      <c r="ESW1176" s="351"/>
      <c r="ESX1176" s="351"/>
      <c r="ESY1176" s="351"/>
      <c r="ESZ1176" s="351"/>
      <c r="ETA1176" s="351"/>
      <c r="ETB1176" s="351"/>
      <c r="ETC1176" s="351"/>
      <c r="ETD1176" s="351"/>
      <c r="ETE1176" s="351"/>
      <c r="ETF1176" s="351"/>
      <c r="ETG1176" s="351"/>
      <c r="ETH1176" s="351"/>
      <c r="ETI1176" s="351"/>
      <c r="ETJ1176" s="351"/>
      <c r="ETK1176" s="351"/>
      <c r="ETL1176" s="351"/>
      <c r="ETM1176" s="351"/>
      <c r="ETN1176" s="351"/>
      <c r="ETO1176" s="351"/>
      <c r="ETP1176" s="351"/>
      <c r="ETQ1176" s="351"/>
      <c r="ETR1176" s="351"/>
      <c r="ETS1176" s="351"/>
      <c r="ETT1176" s="351"/>
      <c r="ETU1176" s="351"/>
      <c r="ETV1176" s="351"/>
      <c r="ETW1176" s="351"/>
      <c r="ETX1176" s="351"/>
      <c r="ETY1176" s="351"/>
      <c r="ETZ1176" s="351"/>
      <c r="EUA1176" s="351"/>
      <c r="EUB1176" s="351"/>
      <c r="EUC1176" s="351"/>
      <c r="EUD1176" s="351"/>
      <c r="EUE1176" s="351"/>
      <c r="EUF1176" s="351"/>
      <c r="EUG1176" s="351"/>
      <c r="EUH1176" s="351"/>
      <c r="EUI1176" s="351"/>
      <c r="EUJ1176" s="351"/>
      <c r="EUK1176" s="351"/>
      <c r="EUL1176" s="351"/>
      <c r="EUM1176" s="351"/>
      <c r="EUN1176" s="351"/>
      <c r="EUO1176" s="351"/>
      <c r="EUP1176" s="351"/>
      <c r="EUQ1176" s="351"/>
      <c r="EUR1176" s="351"/>
      <c r="EUS1176" s="351"/>
      <c r="EUT1176" s="351"/>
      <c r="EUU1176" s="351"/>
      <c r="EUV1176" s="351"/>
      <c r="EUW1176" s="351"/>
      <c r="EUX1176" s="351"/>
      <c r="EUY1176" s="351"/>
      <c r="EUZ1176" s="351"/>
      <c r="EVA1176" s="351"/>
      <c r="EVB1176" s="351"/>
      <c r="EVC1176" s="351"/>
      <c r="EVD1176" s="351"/>
      <c r="EVE1176" s="351"/>
      <c r="EVF1176" s="351"/>
      <c r="EVG1176" s="351"/>
      <c r="EVH1176" s="351"/>
      <c r="EVI1176" s="351"/>
      <c r="EVJ1176" s="351"/>
      <c r="EVK1176" s="351"/>
      <c r="EVL1176" s="351"/>
      <c r="EVM1176" s="351"/>
      <c r="EVN1176" s="351"/>
      <c r="EVO1176" s="351"/>
      <c r="EVP1176" s="351"/>
      <c r="EVQ1176" s="351"/>
      <c r="EVR1176" s="351"/>
      <c r="EVS1176" s="351"/>
      <c r="EVT1176" s="351"/>
      <c r="EVU1176" s="351"/>
      <c r="EVV1176" s="351"/>
      <c r="EVW1176" s="351"/>
      <c r="EVX1176" s="351"/>
      <c r="EVY1176" s="351"/>
      <c r="EVZ1176" s="351"/>
      <c r="EWA1176" s="351"/>
      <c r="EWB1176" s="351"/>
      <c r="EWC1176" s="351"/>
      <c r="EWD1176" s="351"/>
      <c r="EWE1176" s="351"/>
      <c r="EWF1176" s="351"/>
      <c r="EWG1176" s="351"/>
      <c r="EWH1176" s="351"/>
      <c r="EWI1176" s="351"/>
      <c r="EWJ1176" s="351"/>
      <c r="EWK1176" s="351"/>
      <c r="EWL1176" s="351"/>
      <c r="EWM1176" s="351"/>
      <c r="EWN1176" s="351"/>
      <c r="EWO1176" s="351"/>
      <c r="EWP1176" s="351"/>
      <c r="EWQ1176" s="351"/>
      <c r="EWR1176" s="351"/>
      <c r="EWS1176" s="351"/>
      <c r="EWT1176" s="351"/>
      <c r="EWU1176" s="351"/>
      <c r="EWV1176" s="351"/>
      <c r="EWW1176" s="351"/>
      <c r="EWX1176" s="351"/>
      <c r="EWY1176" s="351"/>
      <c r="EWZ1176" s="351"/>
      <c r="EXA1176" s="351"/>
      <c r="EXB1176" s="351"/>
      <c r="EXC1176" s="351"/>
      <c r="EXD1176" s="351"/>
      <c r="EXE1176" s="351"/>
      <c r="EXF1176" s="351"/>
      <c r="EXG1176" s="351"/>
      <c r="EXH1176" s="351"/>
      <c r="EXI1176" s="351"/>
      <c r="EXJ1176" s="351"/>
      <c r="EXK1176" s="351"/>
      <c r="EXL1176" s="351"/>
      <c r="EXM1176" s="351"/>
      <c r="EXN1176" s="351"/>
      <c r="EXO1176" s="351"/>
      <c r="EXP1176" s="351"/>
      <c r="EXQ1176" s="351"/>
      <c r="EXR1176" s="351"/>
      <c r="EXS1176" s="351"/>
      <c r="EXT1176" s="351"/>
      <c r="EXU1176" s="351"/>
      <c r="EXV1176" s="351"/>
      <c r="EXW1176" s="351"/>
      <c r="EXX1176" s="351"/>
      <c r="EXY1176" s="351"/>
      <c r="EXZ1176" s="351"/>
      <c r="EYA1176" s="351"/>
      <c r="EYB1176" s="351"/>
      <c r="EYC1176" s="351"/>
      <c r="EYD1176" s="351"/>
      <c r="EYE1176" s="351"/>
      <c r="EYF1176" s="351"/>
      <c r="EYG1176" s="351"/>
      <c r="EYH1176" s="351"/>
      <c r="EYI1176" s="351"/>
      <c r="EYJ1176" s="351"/>
      <c r="EYK1176" s="351"/>
      <c r="EYL1176" s="351"/>
      <c r="EYM1176" s="351"/>
      <c r="EYN1176" s="351"/>
      <c r="EYO1176" s="351"/>
      <c r="EYP1176" s="351"/>
      <c r="EYQ1176" s="351"/>
      <c r="EYR1176" s="351"/>
      <c r="EYS1176" s="351"/>
      <c r="EYT1176" s="351"/>
      <c r="EYU1176" s="351"/>
      <c r="EYV1176" s="351"/>
      <c r="EYW1176" s="351"/>
      <c r="EYX1176" s="351"/>
      <c r="EYY1176" s="351"/>
      <c r="EYZ1176" s="351"/>
      <c r="EZA1176" s="351"/>
      <c r="EZB1176" s="351"/>
      <c r="EZC1176" s="351"/>
      <c r="EZD1176" s="351"/>
      <c r="EZE1176" s="351"/>
      <c r="EZF1176" s="351"/>
      <c r="EZG1176" s="351"/>
      <c r="EZH1176" s="351"/>
      <c r="EZI1176" s="351"/>
      <c r="EZJ1176" s="351"/>
      <c r="EZK1176" s="351"/>
      <c r="EZL1176" s="351"/>
      <c r="EZM1176" s="351"/>
      <c r="EZN1176" s="351"/>
      <c r="EZO1176" s="351"/>
      <c r="EZP1176" s="351"/>
      <c r="EZQ1176" s="351"/>
      <c r="EZR1176" s="351"/>
      <c r="EZS1176" s="351"/>
      <c r="EZT1176" s="351"/>
      <c r="EZU1176" s="351"/>
      <c r="EZV1176" s="351"/>
      <c r="EZW1176" s="351"/>
      <c r="EZX1176" s="351"/>
      <c r="EZY1176" s="351"/>
      <c r="EZZ1176" s="351"/>
      <c r="FAA1176" s="351"/>
      <c r="FAB1176" s="351"/>
      <c r="FAC1176" s="351"/>
      <c r="FAD1176" s="351"/>
      <c r="FAE1176" s="351"/>
      <c r="FAF1176" s="351"/>
      <c r="FAG1176" s="351"/>
      <c r="FAH1176" s="351"/>
      <c r="FAI1176" s="351"/>
      <c r="FAJ1176" s="351"/>
      <c r="FAK1176" s="351"/>
      <c r="FAL1176" s="351"/>
      <c r="FAM1176" s="351"/>
      <c r="FAN1176" s="351"/>
      <c r="FAO1176" s="351"/>
      <c r="FAP1176" s="351"/>
      <c r="FAQ1176" s="351"/>
      <c r="FAR1176" s="351"/>
      <c r="FAS1176" s="351"/>
      <c r="FAT1176" s="351"/>
      <c r="FAU1176" s="351"/>
      <c r="FAV1176" s="351"/>
      <c r="FAW1176" s="351"/>
      <c r="FAX1176" s="351"/>
      <c r="FAY1176" s="351"/>
      <c r="FAZ1176" s="351"/>
      <c r="FBA1176" s="351"/>
      <c r="FBB1176" s="351"/>
      <c r="FBC1176" s="351"/>
      <c r="FBD1176" s="351"/>
      <c r="FBE1176" s="351"/>
      <c r="FBF1176" s="351"/>
      <c r="FBG1176" s="351"/>
      <c r="FBH1176" s="351"/>
      <c r="FBI1176" s="351"/>
      <c r="FBJ1176" s="351"/>
      <c r="FBK1176" s="351"/>
      <c r="FBL1176" s="351"/>
      <c r="FBM1176" s="351"/>
      <c r="FBN1176" s="351"/>
      <c r="FBO1176" s="351"/>
      <c r="FBP1176" s="351"/>
      <c r="FBQ1176" s="351"/>
      <c r="FBR1176" s="351"/>
      <c r="FBS1176" s="351"/>
      <c r="FBT1176" s="351"/>
      <c r="FBU1176" s="351"/>
      <c r="FBV1176" s="351"/>
      <c r="FBW1176" s="351"/>
      <c r="FBX1176" s="351"/>
      <c r="FBY1176" s="351"/>
      <c r="FBZ1176" s="351"/>
      <c r="FCA1176" s="351"/>
      <c r="FCB1176" s="351"/>
      <c r="FCC1176" s="351"/>
      <c r="FCD1176" s="351"/>
      <c r="FCE1176" s="351"/>
      <c r="FCF1176" s="351"/>
      <c r="FCG1176" s="351"/>
      <c r="FCH1176" s="351"/>
      <c r="FCI1176" s="351"/>
      <c r="FCJ1176" s="351"/>
      <c r="FCK1176" s="351"/>
      <c r="FCL1176" s="351"/>
      <c r="FCM1176" s="351"/>
      <c r="FCN1176" s="351"/>
      <c r="FCO1176" s="351"/>
      <c r="FCP1176" s="351"/>
      <c r="FCQ1176" s="351"/>
      <c r="FCR1176" s="351"/>
      <c r="FCS1176" s="351"/>
      <c r="FCT1176" s="351"/>
      <c r="FCU1176" s="351"/>
      <c r="FCV1176" s="351"/>
      <c r="FCW1176" s="351"/>
      <c r="FCX1176" s="351"/>
      <c r="FCY1176" s="351"/>
      <c r="FCZ1176" s="351"/>
      <c r="FDA1176" s="351"/>
      <c r="FDB1176" s="351"/>
      <c r="FDC1176" s="351"/>
      <c r="FDD1176" s="351"/>
      <c r="FDE1176" s="351"/>
      <c r="FDF1176" s="351"/>
      <c r="FDG1176" s="351"/>
      <c r="FDH1176" s="351"/>
      <c r="FDI1176" s="351"/>
      <c r="FDJ1176" s="351"/>
      <c r="FDK1176" s="351"/>
      <c r="FDL1176" s="351"/>
      <c r="FDM1176" s="351"/>
      <c r="FDN1176" s="351"/>
      <c r="FDO1176" s="351"/>
      <c r="FDP1176" s="351"/>
      <c r="FDQ1176" s="351"/>
      <c r="FDR1176" s="351"/>
      <c r="FDS1176" s="351"/>
      <c r="FDT1176" s="351"/>
      <c r="FDU1176" s="351"/>
      <c r="FDV1176" s="351"/>
      <c r="FDW1176" s="351"/>
      <c r="FDX1176" s="351"/>
      <c r="FDY1176" s="351"/>
      <c r="FDZ1176" s="351"/>
      <c r="FEA1176" s="351"/>
      <c r="FEB1176" s="351"/>
      <c r="FEC1176" s="351"/>
      <c r="FED1176" s="351"/>
      <c r="FEE1176" s="351"/>
      <c r="FEF1176" s="351"/>
      <c r="FEG1176" s="351"/>
      <c r="FEH1176" s="351"/>
      <c r="FEI1176" s="351"/>
      <c r="FEJ1176" s="351"/>
      <c r="FEK1176" s="351"/>
      <c r="FEL1176" s="351"/>
      <c r="FEM1176" s="351"/>
      <c r="FEN1176" s="351"/>
      <c r="FEO1176" s="351"/>
      <c r="FEP1176" s="351"/>
      <c r="FEQ1176" s="351"/>
      <c r="FER1176" s="351"/>
      <c r="FES1176" s="351"/>
      <c r="FET1176" s="351"/>
      <c r="FEU1176" s="351"/>
      <c r="FEV1176" s="351"/>
      <c r="FEW1176" s="351"/>
      <c r="FEX1176" s="351"/>
      <c r="FEY1176" s="351"/>
      <c r="FEZ1176" s="351"/>
      <c r="FFA1176" s="351"/>
      <c r="FFB1176" s="351"/>
      <c r="FFC1176" s="351"/>
      <c r="FFD1176" s="351"/>
      <c r="FFE1176" s="351"/>
      <c r="FFF1176" s="351"/>
      <c r="FFG1176" s="351"/>
      <c r="FFH1176" s="351"/>
      <c r="FFI1176" s="351"/>
      <c r="FFJ1176" s="351"/>
      <c r="FFK1176" s="351"/>
      <c r="FFL1176" s="351"/>
      <c r="FFM1176" s="351"/>
      <c r="FFN1176" s="351"/>
      <c r="FFO1176" s="351"/>
      <c r="FFP1176" s="351"/>
      <c r="FFQ1176" s="351"/>
      <c r="FFR1176" s="351"/>
      <c r="FFS1176" s="351"/>
      <c r="FFT1176" s="351"/>
      <c r="FFU1176" s="351"/>
      <c r="FFV1176" s="351"/>
      <c r="FFW1176" s="351"/>
      <c r="FFX1176" s="351"/>
      <c r="FFY1176" s="351"/>
      <c r="FFZ1176" s="351"/>
      <c r="FGA1176" s="351"/>
      <c r="FGB1176" s="351"/>
      <c r="FGC1176" s="351"/>
      <c r="FGD1176" s="351"/>
      <c r="FGE1176" s="351"/>
      <c r="FGF1176" s="351"/>
      <c r="FGG1176" s="351"/>
      <c r="FGH1176" s="351"/>
      <c r="FGI1176" s="351"/>
      <c r="FGJ1176" s="351"/>
      <c r="FGK1176" s="351"/>
      <c r="FGL1176" s="351"/>
      <c r="FGM1176" s="351"/>
      <c r="FGN1176" s="351"/>
      <c r="FGO1176" s="351"/>
      <c r="FGP1176" s="351"/>
      <c r="FGQ1176" s="351"/>
      <c r="FGR1176" s="351"/>
      <c r="FGS1176" s="351"/>
      <c r="FGT1176" s="351"/>
      <c r="FGU1176" s="351"/>
      <c r="FGV1176" s="351"/>
      <c r="FGW1176" s="351"/>
      <c r="FGX1176" s="351"/>
      <c r="FGY1176" s="351"/>
      <c r="FGZ1176" s="351"/>
      <c r="FHA1176" s="351"/>
      <c r="FHB1176" s="351"/>
      <c r="FHC1176" s="351"/>
      <c r="FHD1176" s="351"/>
      <c r="FHE1176" s="351"/>
      <c r="FHF1176" s="351"/>
      <c r="FHG1176" s="351"/>
      <c r="FHH1176" s="351"/>
      <c r="FHI1176" s="351"/>
      <c r="FHJ1176" s="351"/>
      <c r="FHK1176" s="351"/>
      <c r="FHL1176" s="351"/>
      <c r="FHM1176" s="351"/>
      <c r="FHN1176" s="351"/>
      <c r="FHO1176" s="351"/>
      <c r="FHP1176" s="351"/>
      <c r="FHQ1176" s="351"/>
      <c r="FHR1176" s="351"/>
      <c r="FHS1176" s="351"/>
      <c r="FHT1176" s="351"/>
      <c r="FHU1176" s="351"/>
      <c r="FHV1176" s="351"/>
      <c r="FHW1176" s="351"/>
      <c r="FHX1176" s="351"/>
      <c r="FHY1176" s="351"/>
      <c r="FHZ1176" s="351"/>
      <c r="FIA1176" s="351"/>
      <c r="FIB1176" s="351"/>
      <c r="FIC1176" s="351"/>
      <c r="FID1176" s="351"/>
      <c r="FIE1176" s="351"/>
      <c r="FIF1176" s="351"/>
      <c r="FIG1176" s="351"/>
      <c r="FIH1176" s="351"/>
      <c r="FII1176" s="351"/>
      <c r="FIJ1176" s="351"/>
      <c r="FIK1176" s="351"/>
      <c r="FIL1176" s="351"/>
      <c r="FIM1176" s="351"/>
      <c r="FIN1176" s="351"/>
      <c r="FIO1176" s="351"/>
      <c r="FIP1176" s="351"/>
      <c r="FIQ1176" s="351"/>
      <c r="FIR1176" s="351"/>
      <c r="FIS1176" s="351"/>
      <c r="FIT1176" s="351"/>
      <c r="FIU1176" s="351"/>
      <c r="FIV1176" s="351"/>
      <c r="FIW1176" s="351"/>
      <c r="FIX1176" s="351"/>
      <c r="FIY1176" s="351"/>
      <c r="FIZ1176" s="351"/>
      <c r="FJA1176" s="351"/>
      <c r="FJB1176" s="351"/>
      <c r="FJC1176" s="351"/>
      <c r="FJD1176" s="351"/>
      <c r="FJE1176" s="351"/>
      <c r="FJF1176" s="351"/>
      <c r="FJG1176" s="351"/>
      <c r="FJH1176" s="351"/>
      <c r="FJI1176" s="351"/>
      <c r="FJJ1176" s="351"/>
      <c r="FJK1176" s="351"/>
      <c r="FJL1176" s="351"/>
      <c r="FJM1176" s="351"/>
      <c r="FJN1176" s="351"/>
      <c r="FJO1176" s="351"/>
      <c r="FJP1176" s="351"/>
      <c r="FJQ1176" s="351"/>
      <c r="FJR1176" s="351"/>
      <c r="FJS1176" s="351"/>
      <c r="FJT1176" s="351"/>
      <c r="FJU1176" s="351"/>
      <c r="FJV1176" s="351"/>
      <c r="FJW1176" s="351"/>
      <c r="FJX1176" s="351"/>
      <c r="FJY1176" s="351"/>
      <c r="FJZ1176" s="351"/>
      <c r="FKA1176" s="351"/>
      <c r="FKB1176" s="351"/>
      <c r="FKC1176" s="351"/>
      <c r="FKD1176" s="351"/>
      <c r="FKE1176" s="351"/>
      <c r="FKF1176" s="351"/>
      <c r="FKG1176" s="351"/>
      <c r="FKH1176" s="351"/>
      <c r="FKI1176" s="351"/>
      <c r="FKJ1176" s="351"/>
      <c r="FKK1176" s="351"/>
      <c r="FKL1176" s="351"/>
      <c r="FKM1176" s="351"/>
      <c r="FKN1176" s="351"/>
      <c r="FKO1176" s="351"/>
      <c r="FKP1176" s="351"/>
      <c r="FKQ1176" s="351"/>
      <c r="FKR1176" s="351"/>
      <c r="FKS1176" s="351"/>
      <c r="FKT1176" s="351"/>
      <c r="FKU1176" s="351"/>
      <c r="FKV1176" s="351"/>
      <c r="FKW1176" s="351"/>
      <c r="FKX1176" s="351"/>
      <c r="FKY1176" s="351"/>
      <c r="FKZ1176" s="351"/>
      <c r="FLA1176" s="351"/>
      <c r="FLB1176" s="351"/>
      <c r="FLC1176" s="351"/>
      <c r="FLD1176" s="351"/>
      <c r="FLE1176" s="351"/>
      <c r="FLF1176" s="351"/>
      <c r="FLG1176" s="351"/>
      <c r="FLH1176" s="351"/>
      <c r="FLI1176" s="351"/>
      <c r="FLJ1176" s="351"/>
      <c r="FLK1176" s="351"/>
      <c r="FLL1176" s="351"/>
      <c r="FLM1176" s="351"/>
      <c r="FLN1176" s="351"/>
      <c r="FLO1176" s="351"/>
      <c r="FLP1176" s="351"/>
      <c r="FLQ1176" s="351"/>
      <c r="FLR1176" s="351"/>
      <c r="FLS1176" s="351"/>
      <c r="FLT1176" s="351"/>
      <c r="FLU1176" s="351"/>
      <c r="FLV1176" s="351"/>
      <c r="FLW1176" s="351"/>
      <c r="FLX1176" s="351"/>
      <c r="FLY1176" s="351"/>
      <c r="FLZ1176" s="351"/>
      <c r="FMA1176" s="351"/>
      <c r="FMB1176" s="351"/>
      <c r="FMC1176" s="351"/>
      <c r="FMD1176" s="351"/>
      <c r="FME1176" s="351"/>
      <c r="FMF1176" s="351"/>
      <c r="FMG1176" s="351"/>
      <c r="FMH1176" s="351"/>
      <c r="FMI1176" s="351"/>
      <c r="FMJ1176" s="351"/>
      <c r="FMK1176" s="351"/>
      <c r="FML1176" s="351"/>
      <c r="FMM1176" s="351"/>
      <c r="FMN1176" s="351"/>
      <c r="FMO1176" s="351"/>
      <c r="FMP1176" s="351"/>
      <c r="FMQ1176" s="351"/>
      <c r="FMR1176" s="351"/>
      <c r="FMS1176" s="351"/>
      <c r="FMT1176" s="351"/>
      <c r="FMU1176" s="351"/>
      <c r="FMV1176" s="351"/>
      <c r="FMW1176" s="351"/>
      <c r="FMX1176" s="351"/>
      <c r="FMY1176" s="351"/>
      <c r="FMZ1176" s="351"/>
      <c r="FNA1176" s="351"/>
      <c r="FNB1176" s="351"/>
      <c r="FNC1176" s="351"/>
      <c r="FND1176" s="351"/>
      <c r="FNE1176" s="351"/>
      <c r="FNF1176" s="351"/>
      <c r="FNG1176" s="351"/>
      <c r="FNH1176" s="351"/>
      <c r="FNI1176" s="351"/>
      <c r="FNJ1176" s="351"/>
      <c r="FNK1176" s="351"/>
      <c r="FNL1176" s="351"/>
      <c r="FNM1176" s="351"/>
      <c r="FNN1176" s="351"/>
      <c r="FNO1176" s="351"/>
      <c r="FNP1176" s="351"/>
      <c r="FNQ1176" s="351"/>
      <c r="FNR1176" s="351"/>
      <c r="FNS1176" s="351"/>
      <c r="FNT1176" s="351"/>
      <c r="FNU1176" s="351"/>
      <c r="FNV1176" s="351"/>
      <c r="FNW1176" s="351"/>
      <c r="FNX1176" s="351"/>
      <c r="FNY1176" s="351"/>
      <c r="FNZ1176" s="351"/>
      <c r="FOA1176" s="351"/>
      <c r="FOB1176" s="351"/>
      <c r="FOC1176" s="351"/>
      <c r="FOD1176" s="351"/>
      <c r="FOE1176" s="351"/>
      <c r="FOF1176" s="351"/>
      <c r="FOG1176" s="351"/>
      <c r="FOH1176" s="351"/>
      <c r="FOI1176" s="351"/>
      <c r="FOJ1176" s="351"/>
      <c r="FOK1176" s="351"/>
      <c r="FOL1176" s="351"/>
      <c r="FOM1176" s="351"/>
      <c r="FON1176" s="351"/>
      <c r="FOO1176" s="351"/>
      <c r="FOP1176" s="351"/>
      <c r="FOQ1176" s="351"/>
      <c r="FOR1176" s="351"/>
      <c r="FOS1176" s="351"/>
      <c r="FOT1176" s="351"/>
      <c r="FOU1176" s="351"/>
      <c r="FOV1176" s="351"/>
      <c r="FOW1176" s="351"/>
      <c r="FOX1176" s="351"/>
      <c r="FOY1176" s="351"/>
      <c r="FOZ1176" s="351"/>
      <c r="FPA1176" s="351"/>
      <c r="FPB1176" s="351"/>
      <c r="FPC1176" s="351"/>
      <c r="FPD1176" s="351"/>
      <c r="FPE1176" s="351"/>
      <c r="FPF1176" s="351"/>
      <c r="FPG1176" s="351"/>
      <c r="FPH1176" s="351"/>
      <c r="FPI1176" s="351"/>
      <c r="FPJ1176" s="351"/>
      <c r="FPK1176" s="351"/>
      <c r="FPL1176" s="351"/>
      <c r="FPM1176" s="351"/>
      <c r="FPN1176" s="351"/>
      <c r="FPO1176" s="351"/>
      <c r="FPP1176" s="351"/>
      <c r="FPQ1176" s="351"/>
      <c r="FPR1176" s="351"/>
      <c r="FPS1176" s="351"/>
      <c r="FPT1176" s="351"/>
      <c r="FPU1176" s="351"/>
      <c r="FPV1176" s="351"/>
      <c r="FPW1176" s="351"/>
      <c r="FPX1176" s="351"/>
      <c r="FPY1176" s="351"/>
      <c r="FPZ1176" s="351"/>
      <c r="FQA1176" s="351"/>
      <c r="FQB1176" s="351"/>
      <c r="FQC1176" s="351"/>
      <c r="FQD1176" s="351"/>
      <c r="FQE1176" s="351"/>
      <c r="FQF1176" s="351"/>
      <c r="FQG1176" s="351"/>
      <c r="FQH1176" s="351"/>
      <c r="FQI1176" s="351"/>
      <c r="FQJ1176" s="351"/>
      <c r="FQK1176" s="351"/>
      <c r="FQL1176" s="351"/>
      <c r="FQM1176" s="351"/>
      <c r="FQN1176" s="351"/>
      <c r="FQO1176" s="351"/>
      <c r="FQP1176" s="351"/>
      <c r="FQQ1176" s="351"/>
      <c r="FQR1176" s="351"/>
      <c r="FQS1176" s="351"/>
      <c r="FQT1176" s="351"/>
      <c r="FQU1176" s="351"/>
      <c r="FQV1176" s="351"/>
      <c r="FQW1176" s="351"/>
      <c r="FQX1176" s="351"/>
      <c r="FQY1176" s="351"/>
      <c r="FQZ1176" s="351"/>
      <c r="FRA1176" s="351"/>
      <c r="FRB1176" s="351"/>
      <c r="FRC1176" s="351"/>
      <c r="FRD1176" s="351"/>
      <c r="FRE1176" s="351"/>
      <c r="FRF1176" s="351"/>
      <c r="FRG1176" s="351"/>
      <c r="FRH1176" s="351"/>
      <c r="FRI1176" s="351"/>
      <c r="FRJ1176" s="351"/>
      <c r="FRK1176" s="351"/>
      <c r="FRL1176" s="351"/>
      <c r="FRM1176" s="351"/>
      <c r="FRN1176" s="351"/>
      <c r="FRO1176" s="351"/>
      <c r="FRP1176" s="351"/>
      <c r="FRQ1176" s="351"/>
      <c r="FRR1176" s="351"/>
      <c r="FRS1176" s="351"/>
      <c r="FRT1176" s="351"/>
      <c r="FRU1176" s="351"/>
      <c r="FRV1176" s="351"/>
      <c r="FRW1176" s="351"/>
      <c r="FRX1176" s="351"/>
      <c r="FRY1176" s="351"/>
      <c r="FRZ1176" s="351"/>
      <c r="FSA1176" s="351"/>
      <c r="FSB1176" s="351"/>
      <c r="FSC1176" s="351"/>
      <c r="FSD1176" s="351"/>
      <c r="FSE1176" s="351"/>
      <c r="FSF1176" s="351"/>
      <c r="FSG1176" s="351"/>
      <c r="FSH1176" s="351"/>
      <c r="FSI1176" s="351"/>
      <c r="FSJ1176" s="351"/>
      <c r="FSK1176" s="351"/>
      <c r="FSL1176" s="351"/>
      <c r="FSM1176" s="351"/>
      <c r="FSN1176" s="351"/>
      <c r="FSO1176" s="351"/>
      <c r="FSP1176" s="351"/>
      <c r="FSQ1176" s="351"/>
      <c r="FSR1176" s="351"/>
      <c r="FSS1176" s="351"/>
      <c r="FST1176" s="351"/>
      <c r="FSU1176" s="351"/>
      <c r="FSV1176" s="351"/>
      <c r="FSW1176" s="351"/>
      <c r="FSX1176" s="351"/>
      <c r="FSY1176" s="351"/>
      <c r="FSZ1176" s="351"/>
      <c r="FTA1176" s="351"/>
      <c r="FTB1176" s="351"/>
      <c r="FTC1176" s="351"/>
      <c r="FTD1176" s="351"/>
      <c r="FTE1176" s="351"/>
      <c r="FTF1176" s="351"/>
      <c r="FTG1176" s="351"/>
      <c r="FTH1176" s="351"/>
      <c r="FTI1176" s="351"/>
      <c r="FTJ1176" s="351"/>
      <c r="FTK1176" s="351"/>
      <c r="FTL1176" s="351"/>
      <c r="FTM1176" s="351"/>
      <c r="FTN1176" s="351"/>
      <c r="FTO1176" s="351"/>
      <c r="FTP1176" s="351"/>
      <c r="FTQ1176" s="351"/>
      <c r="FTR1176" s="351"/>
      <c r="FTS1176" s="351"/>
      <c r="FTT1176" s="351"/>
      <c r="FTU1176" s="351"/>
      <c r="FTV1176" s="351"/>
      <c r="FTW1176" s="351"/>
      <c r="FTX1176" s="351"/>
      <c r="FTY1176" s="351"/>
      <c r="FTZ1176" s="351"/>
      <c r="FUA1176" s="351"/>
      <c r="FUB1176" s="351"/>
      <c r="FUC1176" s="351"/>
      <c r="FUD1176" s="351"/>
      <c r="FUE1176" s="351"/>
      <c r="FUF1176" s="351"/>
      <c r="FUG1176" s="351"/>
      <c r="FUH1176" s="351"/>
      <c r="FUI1176" s="351"/>
      <c r="FUJ1176" s="351"/>
      <c r="FUK1176" s="351"/>
      <c r="FUL1176" s="351"/>
      <c r="FUM1176" s="351"/>
      <c r="FUN1176" s="351"/>
      <c r="FUO1176" s="351"/>
      <c r="FUP1176" s="351"/>
      <c r="FUQ1176" s="351"/>
      <c r="FUR1176" s="351"/>
      <c r="FUS1176" s="351"/>
      <c r="FUT1176" s="351"/>
      <c r="FUU1176" s="351"/>
      <c r="FUV1176" s="351"/>
      <c r="FUW1176" s="351"/>
      <c r="FUX1176" s="351"/>
      <c r="FUY1176" s="351"/>
      <c r="FUZ1176" s="351"/>
      <c r="FVA1176" s="351"/>
      <c r="FVB1176" s="351"/>
      <c r="FVC1176" s="351"/>
      <c r="FVD1176" s="351"/>
      <c r="FVE1176" s="351"/>
      <c r="FVF1176" s="351"/>
      <c r="FVG1176" s="351"/>
      <c r="FVH1176" s="351"/>
      <c r="FVI1176" s="351"/>
      <c r="FVJ1176" s="351"/>
      <c r="FVK1176" s="351"/>
      <c r="FVL1176" s="351"/>
      <c r="FVM1176" s="351"/>
      <c r="FVN1176" s="351"/>
      <c r="FVO1176" s="351"/>
      <c r="FVP1176" s="351"/>
      <c r="FVQ1176" s="351"/>
      <c r="FVR1176" s="351"/>
      <c r="FVS1176" s="351"/>
      <c r="FVT1176" s="351"/>
      <c r="FVU1176" s="351"/>
      <c r="FVV1176" s="351"/>
      <c r="FVW1176" s="351"/>
      <c r="FVX1176" s="351"/>
      <c r="FVY1176" s="351"/>
      <c r="FVZ1176" s="351"/>
      <c r="FWA1176" s="351"/>
      <c r="FWB1176" s="351"/>
      <c r="FWC1176" s="351"/>
      <c r="FWD1176" s="351"/>
      <c r="FWE1176" s="351"/>
      <c r="FWF1176" s="351"/>
      <c r="FWG1176" s="351"/>
      <c r="FWH1176" s="351"/>
      <c r="FWI1176" s="351"/>
      <c r="FWJ1176" s="351"/>
      <c r="FWK1176" s="351"/>
      <c r="FWL1176" s="351"/>
      <c r="FWM1176" s="351"/>
      <c r="FWN1176" s="351"/>
      <c r="FWO1176" s="351"/>
      <c r="FWP1176" s="351"/>
      <c r="FWQ1176" s="351"/>
      <c r="FWR1176" s="351"/>
      <c r="FWS1176" s="351"/>
      <c r="FWT1176" s="351"/>
      <c r="FWU1176" s="351"/>
      <c r="FWV1176" s="351"/>
      <c r="FWW1176" s="351"/>
      <c r="FWX1176" s="351"/>
      <c r="FWY1176" s="351"/>
      <c r="FWZ1176" s="351"/>
      <c r="FXA1176" s="351"/>
      <c r="FXB1176" s="351"/>
      <c r="FXC1176" s="351"/>
      <c r="FXD1176" s="351"/>
      <c r="FXE1176" s="351"/>
      <c r="FXF1176" s="351"/>
      <c r="FXG1176" s="351"/>
      <c r="FXH1176" s="351"/>
      <c r="FXI1176" s="351"/>
      <c r="FXJ1176" s="351"/>
      <c r="FXK1176" s="351"/>
      <c r="FXL1176" s="351"/>
      <c r="FXM1176" s="351"/>
      <c r="FXN1176" s="351"/>
      <c r="FXO1176" s="351"/>
      <c r="FXP1176" s="351"/>
      <c r="FXQ1176" s="351"/>
      <c r="FXR1176" s="351"/>
      <c r="FXS1176" s="351"/>
      <c r="FXT1176" s="351"/>
      <c r="FXU1176" s="351"/>
      <c r="FXV1176" s="351"/>
      <c r="FXW1176" s="351"/>
      <c r="FXX1176" s="351"/>
      <c r="FXY1176" s="351"/>
      <c r="FXZ1176" s="351"/>
      <c r="FYA1176" s="351"/>
      <c r="FYB1176" s="351"/>
      <c r="FYC1176" s="351"/>
      <c r="FYD1176" s="351"/>
      <c r="FYE1176" s="351"/>
      <c r="FYF1176" s="351"/>
      <c r="FYG1176" s="351"/>
      <c r="FYH1176" s="351"/>
      <c r="FYI1176" s="351"/>
      <c r="FYJ1176" s="351"/>
      <c r="FYK1176" s="351"/>
      <c r="FYL1176" s="351"/>
      <c r="FYM1176" s="351"/>
      <c r="FYN1176" s="351"/>
      <c r="FYO1176" s="351"/>
      <c r="FYP1176" s="351"/>
      <c r="FYQ1176" s="351"/>
      <c r="FYR1176" s="351"/>
      <c r="FYS1176" s="351"/>
      <c r="FYT1176" s="351"/>
      <c r="FYU1176" s="351"/>
      <c r="FYV1176" s="351"/>
      <c r="FYW1176" s="351"/>
      <c r="FYX1176" s="351"/>
      <c r="FYY1176" s="351"/>
      <c r="FYZ1176" s="351"/>
      <c r="FZA1176" s="351"/>
      <c r="FZB1176" s="351"/>
      <c r="FZC1176" s="351"/>
      <c r="FZD1176" s="351"/>
      <c r="FZE1176" s="351"/>
      <c r="FZF1176" s="351"/>
      <c r="FZG1176" s="351"/>
      <c r="FZH1176" s="351"/>
      <c r="FZI1176" s="351"/>
      <c r="FZJ1176" s="351"/>
      <c r="FZK1176" s="351"/>
      <c r="FZL1176" s="351"/>
      <c r="FZM1176" s="351"/>
      <c r="FZN1176" s="351"/>
      <c r="FZO1176" s="351"/>
      <c r="FZP1176" s="351"/>
      <c r="FZQ1176" s="351"/>
      <c r="FZR1176" s="351"/>
      <c r="FZS1176" s="351"/>
      <c r="FZT1176" s="351"/>
      <c r="FZU1176" s="351"/>
      <c r="FZV1176" s="351"/>
      <c r="FZW1176" s="351"/>
      <c r="FZX1176" s="351"/>
      <c r="FZY1176" s="351"/>
      <c r="FZZ1176" s="351"/>
      <c r="GAA1176" s="351"/>
      <c r="GAB1176" s="351"/>
      <c r="GAC1176" s="351"/>
      <c r="GAD1176" s="351"/>
      <c r="GAE1176" s="351"/>
      <c r="GAF1176" s="351"/>
      <c r="GAG1176" s="351"/>
      <c r="GAH1176" s="351"/>
      <c r="GAI1176" s="351"/>
      <c r="GAJ1176" s="351"/>
      <c r="GAK1176" s="351"/>
      <c r="GAL1176" s="351"/>
      <c r="GAM1176" s="351"/>
      <c r="GAN1176" s="351"/>
      <c r="GAO1176" s="351"/>
      <c r="GAP1176" s="351"/>
      <c r="GAQ1176" s="351"/>
      <c r="GAR1176" s="351"/>
      <c r="GAS1176" s="351"/>
      <c r="GAT1176" s="351"/>
      <c r="GAU1176" s="351"/>
      <c r="GAV1176" s="351"/>
      <c r="GAW1176" s="351"/>
      <c r="GAX1176" s="351"/>
      <c r="GAY1176" s="351"/>
      <c r="GAZ1176" s="351"/>
      <c r="GBA1176" s="351"/>
      <c r="GBB1176" s="351"/>
      <c r="GBC1176" s="351"/>
      <c r="GBD1176" s="351"/>
      <c r="GBE1176" s="351"/>
      <c r="GBF1176" s="351"/>
      <c r="GBG1176" s="351"/>
      <c r="GBH1176" s="351"/>
      <c r="GBI1176" s="351"/>
      <c r="GBJ1176" s="351"/>
      <c r="GBK1176" s="351"/>
      <c r="GBL1176" s="351"/>
      <c r="GBM1176" s="351"/>
      <c r="GBN1176" s="351"/>
      <c r="GBO1176" s="351"/>
      <c r="GBP1176" s="351"/>
      <c r="GBQ1176" s="351"/>
      <c r="GBR1176" s="351"/>
      <c r="GBS1176" s="351"/>
      <c r="GBT1176" s="351"/>
      <c r="GBU1176" s="351"/>
      <c r="GBV1176" s="351"/>
      <c r="GBW1176" s="351"/>
      <c r="GBX1176" s="351"/>
      <c r="GBY1176" s="351"/>
      <c r="GBZ1176" s="351"/>
      <c r="GCA1176" s="351"/>
      <c r="GCB1176" s="351"/>
      <c r="GCC1176" s="351"/>
      <c r="GCD1176" s="351"/>
      <c r="GCE1176" s="351"/>
      <c r="GCF1176" s="351"/>
      <c r="GCG1176" s="351"/>
      <c r="GCH1176" s="351"/>
      <c r="GCI1176" s="351"/>
      <c r="GCJ1176" s="351"/>
      <c r="GCK1176" s="351"/>
      <c r="GCL1176" s="351"/>
      <c r="GCM1176" s="351"/>
      <c r="GCN1176" s="351"/>
      <c r="GCO1176" s="351"/>
      <c r="GCP1176" s="351"/>
      <c r="GCQ1176" s="351"/>
      <c r="GCR1176" s="351"/>
      <c r="GCS1176" s="351"/>
      <c r="GCT1176" s="351"/>
      <c r="GCU1176" s="351"/>
      <c r="GCV1176" s="351"/>
      <c r="GCW1176" s="351"/>
      <c r="GCX1176" s="351"/>
      <c r="GCY1176" s="351"/>
      <c r="GCZ1176" s="351"/>
      <c r="GDA1176" s="351"/>
      <c r="GDB1176" s="351"/>
      <c r="GDC1176" s="351"/>
      <c r="GDD1176" s="351"/>
      <c r="GDE1176" s="351"/>
      <c r="GDF1176" s="351"/>
      <c r="GDG1176" s="351"/>
      <c r="GDH1176" s="351"/>
      <c r="GDI1176" s="351"/>
      <c r="GDJ1176" s="351"/>
      <c r="GDK1176" s="351"/>
      <c r="GDL1176" s="351"/>
      <c r="GDM1176" s="351"/>
      <c r="GDN1176" s="351"/>
      <c r="GDO1176" s="351"/>
      <c r="GDP1176" s="351"/>
      <c r="GDQ1176" s="351"/>
      <c r="GDR1176" s="351"/>
      <c r="GDS1176" s="351"/>
      <c r="GDT1176" s="351"/>
      <c r="GDU1176" s="351"/>
      <c r="GDV1176" s="351"/>
      <c r="GDW1176" s="351"/>
      <c r="GDX1176" s="351"/>
      <c r="GDY1176" s="351"/>
      <c r="GDZ1176" s="351"/>
      <c r="GEA1176" s="351"/>
      <c r="GEB1176" s="351"/>
      <c r="GEC1176" s="351"/>
      <c r="GED1176" s="351"/>
      <c r="GEE1176" s="351"/>
      <c r="GEF1176" s="351"/>
      <c r="GEG1176" s="351"/>
      <c r="GEH1176" s="351"/>
      <c r="GEI1176" s="351"/>
      <c r="GEJ1176" s="351"/>
      <c r="GEK1176" s="351"/>
      <c r="GEL1176" s="351"/>
      <c r="GEM1176" s="351"/>
      <c r="GEN1176" s="351"/>
      <c r="GEO1176" s="351"/>
      <c r="GEP1176" s="351"/>
      <c r="GEQ1176" s="351"/>
      <c r="GER1176" s="351"/>
      <c r="GES1176" s="351"/>
      <c r="GET1176" s="351"/>
      <c r="GEU1176" s="351"/>
      <c r="GEV1176" s="351"/>
      <c r="GEW1176" s="351"/>
      <c r="GEX1176" s="351"/>
      <c r="GEY1176" s="351"/>
      <c r="GEZ1176" s="351"/>
      <c r="GFA1176" s="351"/>
      <c r="GFB1176" s="351"/>
      <c r="GFC1176" s="351"/>
      <c r="GFD1176" s="351"/>
      <c r="GFE1176" s="351"/>
      <c r="GFF1176" s="351"/>
      <c r="GFG1176" s="351"/>
      <c r="GFH1176" s="351"/>
      <c r="GFI1176" s="351"/>
      <c r="GFJ1176" s="351"/>
      <c r="GFK1176" s="351"/>
      <c r="GFL1176" s="351"/>
      <c r="GFM1176" s="351"/>
      <c r="GFN1176" s="351"/>
      <c r="GFO1176" s="351"/>
      <c r="GFP1176" s="351"/>
      <c r="GFQ1176" s="351"/>
      <c r="GFR1176" s="351"/>
      <c r="GFS1176" s="351"/>
      <c r="GFT1176" s="351"/>
      <c r="GFU1176" s="351"/>
      <c r="GFV1176" s="351"/>
      <c r="GFW1176" s="351"/>
      <c r="GFX1176" s="351"/>
      <c r="GFY1176" s="351"/>
      <c r="GFZ1176" s="351"/>
      <c r="GGA1176" s="351"/>
      <c r="GGB1176" s="351"/>
      <c r="GGC1176" s="351"/>
      <c r="GGD1176" s="351"/>
      <c r="GGE1176" s="351"/>
      <c r="GGF1176" s="351"/>
      <c r="GGG1176" s="351"/>
      <c r="GGH1176" s="351"/>
      <c r="GGI1176" s="351"/>
      <c r="GGJ1176" s="351"/>
      <c r="GGK1176" s="351"/>
      <c r="GGL1176" s="351"/>
      <c r="GGM1176" s="351"/>
      <c r="GGN1176" s="351"/>
      <c r="GGO1176" s="351"/>
      <c r="GGP1176" s="351"/>
      <c r="GGQ1176" s="351"/>
      <c r="GGR1176" s="351"/>
      <c r="GGS1176" s="351"/>
      <c r="GGT1176" s="351"/>
      <c r="GGU1176" s="351"/>
      <c r="GGV1176" s="351"/>
      <c r="GGW1176" s="351"/>
      <c r="GGX1176" s="351"/>
      <c r="GGY1176" s="351"/>
      <c r="GGZ1176" s="351"/>
      <c r="GHA1176" s="351"/>
      <c r="GHB1176" s="351"/>
      <c r="GHC1176" s="351"/>
      <c r="GHD1176" s="351"/>
      <c r="GHE1176" s="351"/>
      <c r="GHF1176" s="351"/>
      <c r="GHG1176" s="351"/>
      <c r="GHH1176" s="351"/>
      <c r="GHI1176" s="351"/>
      <c r="GHJ1176" s="351"/>
      <c r="GHK1176" s="351"/>
      <c r="GHL1176" s="351"/>
      <c r="GHM1176" s="351"/>
      <c r="GHN1176" s="351"/>
      <c r="GHO1176" s="351"/>
      <c r="GHP1176" s="351"/>
      <c r="GHQ1176" s="351"/>
      <c r="GHR1176" s="351"/>
      <c r="GHS1176" s="351"/>
      <c r="GHT1176" s="351"/>
      <c r="GHU1176" s="351"/>
      <c r="GHV1176" s="351"/>
      <c r="GHW1176" s="351"/>
      <c r="GHX1176" s="351"/>
      <c r="GHY1176" s="351"/>
      <c r="GHZ1176" s="351"/>
      <c r="GIA1176" s="351"/>
      <c r="GIB1176" s="351"/>
      <c r="GIC1176" s="351"/>
      <c r="GID1176" s="351"/>
      <c r="GIE1176" s="351"/>
      <c r="GIF1176" s="351"/>
      <c r="GIG1176" s="351"/>
      <c r="GIH1176" s="351"/>
      <c r="GII1176" s="351"/>
      <c r="GIJ1176" s="351"/>
      <c r="GIK1176" s="351"/>
      <c r="GIL1176" s="351"/>
      <c r="GIM1176" s="351"/>
      <c r="GIN1176" s="351"/>
      <c r="GIO1176" s="351"/>
      <c r="GIP1176" s="351"/>
      <c r="GIQ1176" s="351"/>
      <c r="GIR1176" s="351"/>
      <c r="GIS1176" s="351"/>
      <c r="GIT1176" s="351"/>
      <c r="GIU1176" s="351"/>
      <c r="GIV1176" s="351"/>
      <c r="GIW1176" s="351"/>
      <c r="GIX1176" s="351"/>
      <c r="GIY1176" s="351"/>
      <c r="GIZ1176" s="351"/>
      <c r="GJA1176" s="351"/>
      <c r="GJB1176" s="351"/>
      <c r="GJC1176" s="351"/>
      <c r="GJD1176" s="351"/>
      <c r="GJE1176" s="351"/>
      <c r="GJF1176" s="351"/>
      <c r="GJG1176" s="351"/>
      <c r="GJH1176" s="351"/>
      <c r="GJI1176" s="351"/>
      <c r="GJJ1176" s="351"/>
      <c r="GJK1176" s="351"/>
      <c r="GJL1176" s="351"/>
      <c r="GJM1176" s="351"/>
      <c r="GJN1176" s="351"/>
      <c r="GJO1176" s="351"/>
      <c r="GJP1176" s="351"/>
      <c r="GJQ1176" s="351"/>
      <c r="GJR1176" s="351"/>
      <c r="GJS1176" s="351"/>
      <c r="GJT1176" s="351"/>
      <c r="GJU1176" s="351"/>
      <c r="GJV1176" s="351"/>
      <c r="GJW1176" s="351"/>
      <c r="GJX1176" s="351"/>
      <c r="GJY1176" s="351"/>
      <c r="GJZ1176" s="351"/>
      <c r="GKA1176" s="351"/>
      <c r="GKB1176" s="351"/>
      <c r="GKC1176" s="351"/>
      <c r="GKD1176" s="351"/>
      <c r="GKE1176" s="351"/>
      <c r="GKF1176" s="351"/>
      <c r="GKG1176" s="351"/>
      <c r="GKH1176" s="351"/>
      <c r="GKI1176" s="351"/>
      <c r="GKJ1176" s="351"/>
      <c r="GKK1176" s="351"/>
      <c r="GKL1176" s="351"/>
      <c r="GKM1176" s="351"/>
      <c r="GKN1176" s="351"/>
      <c r="GKO1176" s="351"/>
      <c r="GKP1176" s="351"/>
      <c r="GKQ1176" s="351"/>
      <c r="GKR1176" s="351"/>
      <c r="GKS1176" s="351"/>
      <c r="GKT1176" s="351"/>
      <c r="GKU1176" s="351"/>
      <c r="GKV1176" s="351"/>
      <c r="GKW1176" s="351"/>
      <c r="GKX1176" s="351"/>
      <c r="GKY1176" s="351"/>
      <c r="GKZ1176" s="351"/>
      <c r="GLA1176" s="351"/>
      <c r="GLB1176" s="351"/>
      <c r="GLC1176" s="351"/>
      <c r="GLD1176" s="351"/>
      <c r="GLE1176" s="351"/>
      <c r="GLF1176" s="351"/>
      <c r="GLG1176" s="351"/>
      <c r="GLH1176" s="351"/>
      <c r="GLI1176" s="351"/>
      <c r="GLJ1176" s="351"/>
      <c r="GLK1176" s="351"/>
      <c r="GLL1176" s="351"/>
      <c r="GLM1176" s="351"/>
      <c r="GLN1176" s="351"/>
      <c r="GLO1176" s="351"/>
      <c r="GLP1176" s="351"/>
      <c r="GLQ1176" s="351"/>
      <c r="GLR1176" s="351"/>
      <c r="GLS1176" s="351"/>
      <c r="GLT1176" s="351"/>
      <c r="GLU1176" s="351"/>
      <c r="GLV1176" s="351"/>
      <c r="GLW1176" s="351"/>
      <c r="GLX1176" s="351"/>
      <c r="GLY1176" s="351"/>
      <c r="GLZ1176" s="351"/>
      <c r="GMA1176" s="351"/>
      <c r="GMB1176" s="351"/>
      <c r="GMC1176" s="351"/>
      <c r="GMD1176" s="351"/>
      <c r="GME1176" s="351"/>
      <c r="GMF1176" s="351"/>
      <c r="GMG1176" s="351"/>
      <c r="GMH1176" s="351"/>
      <c r="GMI1176" s="351"/>
      <c r="GMJ1176" s="351"/>
      <c r="GMK1176" s="351"/>
      <c r="GML1176" s="351"/>
      <c r="GMM1176" s="351"/>
      <c r="GMN1176" s="351"/>
      <c r="GMO1176" s="351"/>
      <c r="GMP1176" s="351"/>
      <c r="GMQ1176" s="351"/>
      <c r="GMR1176" s="351"/>
      <c r="GMS1176" s="351"/>
      <c r="GMT1176" s="351"/>
      <c r="GMU1176" s="351"/>
      <c r="GMV1176" s="351"/>
      <c r="GMW1176" s="351"/>
      <c r="GMX1176" s="351"/>
      <c r="GMY1176" s="351"/>
      <c r="GMZ1176" s="351"/>
      <c r="GNA1176" s="351"/>
      <c r="GNB1176" s="351"/>
      <c r="GNC1176" s="351"/>
      <c r="GND1176" s="351"/>
      <c r="GNE1176" s="351"/>
      <c r="GNF1176" s="351"/>
      <c r="GNG1176" s="351"/>
      <c r="GNH1176" s="351"/>
      <c r="GNI1176" s="351"/>
      <c r="GNJ1176" s="351"/>
      <c r="GNK1176" s="351"/>
      <c r="GNL1176" s="351"/>
      <c r="GNM1176" s="351"/>
      <c r="GNN1176" s="351"/>
      <c r="GNO1176" s="351"/>
      <c r="GNP1176" s="351"/>
      <c r="GNQ1176" s="351"/>
      <c r="GNR1176" s="351"/>
      <c r="GNS1176" s="351"/>
      <c r="GNT1176" s="351"/>
      <c r="GNU1176" s="351"/>
      <c r="GNV1176" s="351"/>
      <c r="GNW1176" s="351"/>
      <c r="GNX1176" s="351"/>
      <c r="GNY1176" s="351"/>
      <c r="GNZ1176" s="351"/>
      <c r="GOA1176" s="351"/>
      <c r="GOB1176" s="351"/>
      <c r="GOC1176" s="351"/>
      <c r="GOD1176" s="351"/>
      <c r="GOE1176" s="351"/>
      <c r="GOF1176" s="351"/>
      <c r="GOG1176" s="351"/>
      <c r="GOH1176" s="351"/>
      <c r="GOI1176" s="351"/>
      <c r="GOJ1176" s="351"/>
      <c r="GOK1176" s="351"/>
      <c r="GOL1176" s="351"/>
      <c r="GOM1176" s="351"/>
      <c r="GON1176" s="351"/>
      <c r="GOO1176" s="351"/>
      <c r="GOP1176" s="351"/>
      <c r="GOQ1176" s="351"/>
      <c r="GOR1176" s="351"/>
      <c r="GOS1176" s="351"/>
      <c r="GOT1176" s="351"/>
      <c r="GOU1176" s="351"/>
      <c r="GOV1176" s="351"/>
      <c r="GOW1176" s="351"/>
      <c r="GOX1176" s="351"/>
      <c r="GOY1176" s="351"/>
      <c r="GOZ1176" s="351"/>
      <c r="GPA1176" s="351"/>
      <c r="GPB1176" s="351"/>
      <c r="GPC1176" s="351"/>
      <c r="GPD1176" s="351"/>
      <c r="GPE1176" s="351"/>
      <c r="GPF1176" s="351"/>
      <c r="GPG1176" s="351"/>
      <c r="GPH1176" s="351"/>
      <c r="GPI1176" s="351"/>
      <c r="GPJ1176" s="351"/>
      <c r="GPK1176" s="351"/>
      <c r="GPL1176" s="351"/>
      <c r="GPM1176" s="351"/>
      <c r="GPN1176" s="351"/>
      <c r="GPO1176" s="351"/>
      <c r="GPP1176" s="351"/>
      <c r="GPQ1176" s="351"/>
      <c r="GPR1176" s="351"/>
      <c r="GPS1176" s="351"/>
      <c r="GPT1176" s="351"/>
      <c r="GPU1176" s="351"/>
      <c r="GPV1176" s="351"/>
      <c r="GPW1176" s="351"/>
      <c r="GPX1176" s="351"/>
      <c r="GPY1176" s="351"/>
      <c r="GPZ1176" s="351"/>
      <c r="GQA1176" s="351"/>
      <c r="GQB1176" s="351"/>
      <c r="GQC1176" s="351"/>
      <c r="GQD1176" s="351"/>
      <c r="GQE1176" s="351"/>
      <c r="GQF1176" s="351"/>
      <c r="GQG1176" s="351"/>
      <c r="GQH1176" s="351"/>
      <c r="GQI1176" s="351"/>
      <c r="GQJ1176" s="351"/>
      <c r="GQK1176" s="351"/>
      <c r="GQL1176" s="351"/>
      <c r="GQM1176" s="351"/>
      <c r="GQN1176" s="351"/>
      <c r="GQO1176" s="351"/>
      <c r="GQP1176" s="351"/>
      <c r="GQQ1176" s="351"/>
      <c r="GQR1176" s="351"/>
      <c r="GQS1176" s="351"/>
      <c r="GQT1176" s="351"/>
      <c r="GQU1176" s="351"/>
      <c r="GQV1176" s="351"/>
      <c r="GQW1176" s="351"/>
      <c r="GQX1176" s="351"/>
      <c r="GQY1176" s="351"/>
      <c r="GQZ1176" s="351"/>
      <c r="GRA1176" s="351"/>
      <c r="GRB1176" s="351"/>
      <c r="GRC1176" s="351"/>
      <c r="GRD1176" s="351"/>
      <c r="GRE1176" s="351"/>
      <c r="GRF1176" s="351"/>
      <c r="GRG1176" s="351"/>
      <c r="GRH1176" s="351"/>
      <c r="GRI1176" s="351"/>
      <c r="GRJ1176" s="351"/>
      <c r="GRK1176" s="351"/>
      <c r="GRL1176" s="351"/>
      <c r="GRM1176" s="351"/>
      <c r="GRN1176" s="351"/>
      <c r="GRO1176" s="351"/>
      <c r="GRP1176" s="351"/>
      <c r="GRQ1176" s="351"/>
      <c r="GRR1176" s="351"/>
      <c r="GRS1176" s="351"/>
      <c r="GRT1176" s="351"/>
      <c r="GRU1176" s="351"/>
      <c r="GRV1176" s="351"/>
      <c r="GRW1176" s="351"/>
      <c r="GRX1176" s="351"/>
      <c r="GRY1176" s="351"/>
      <c r="GRZ1176" s="351"/>
      <c r="GSA1176" s="351"/>
      <c r="GSB1176" s="351"/>
      <c r="GSC1176" s="351"/>
      <c r="GSD1176" s="351"/>
      <c r="GSE1176" s="351"/>
      <c r="GSF1176" s="351"/>
      <c r="GSG1176" s="351"/>
      <c r="GSH1176" s="351"/>
      <c r="GSI1176" s="351"/>
      <c r="GSJ1176" s="351"/>
      <c r="GSK1176" s="351"/>
      <c r="GSL1176" s="351"/>
      <c r="GSM1176" s="351"/>
      <c r="GSN1176" s="351"/>
      <c r="GSO1176" s="351"/>
      <c r="GSP1176" s="351"/>
      <c r="GSQ1176" s="351"/>
      <c r="GSR1176" s="351"/>
      <c r="GSS1176" s="351"/>
      <c r="GST1176" s="351"/>
      <c r="GSU1176" s="351"/>
      <c r="GSV1176" s="351"/>
      <c r="GSW1176" s="351"/>
      <c r="GSX1176" s="351"/>
      <c r="GSY1176" s="351"/>
      <c r="GSZ1176" s="351"/>
      <c r="GTA1176" s="351"/>
      <c r="GTB1176" s="351"/>
      <c r="GTC1176" s="351"/>
      <c r="GTD1176" s="351"/>
      <c r="GTE1176" s="351"/>
      <c r="GTF1176" s="351"/>
      <c r="GTG1176" s="351"/>
      <c r="GTH1176" s="351"/>
      <c r="GTI1176" s="351"/>
      <c r="GTJ1176" s="351"/>
      <c r="GTK1176" s="351"/>
      <c r="GTL1176" s="351"/>
      <c r="GTM1176" s="351"/>
      <c r="GTN1176" s="351"/>
      <c r="GTO1176" s="351"/>
      <c r="GTP1176" s="351"/>
      <c r="GTQ1176" s="351"/>
      <c r="GTR1176" s="351"/>
      <c r="GTS1176" s="351"/>
      <c r="GTT1176" s="351"/>
      <c r="GTU1176" s="351"/>
      <c r="GTV1176" s="351"/>
      <c r="GTW1176" s="351"/>
      <c r="GTX1176" s="351"/>
      <c r="GTY1176" s="351"/>
      <c r="GTZ1176" s="351"/>
      <c r="GUA1176" s="351"/>
      <c r="GUB1176" s="351"/>
      <c r="GUC1176" s="351"/>
      <c r="GUD1176" s="351"/>
      <c r="GUE1176" s="351"/>
      <c r="GUF1176" s="351"/>
      <c r="GUG1176" s="351"/>
      <c r="GUH1176" s="351"/>
      <c r="GUI1176" s="351"/>
      <c r="GUJ1176" s="351"/>
      <c r="GUK1176" s="351"/>
      <c r="GUL1176" s="351"/>
      <c r="GUM1176" s="351"/>
      <c r="GUN1176" s="351"/>
      <c r="GUO1176" s="351"/>
      <c r="GUP1176" s="351"/>
      <c r="GUQ1176" s="351"/>
      <c r="GUR1176" s="351"/>
      <c r="GUS1176" s="351"/>
      <c r="GUT1176" s="351"/>
      <c r="GUU1176" s="351"/>
      <c r="GUV1176" s="351"/>
      <c r="GUW1176" s="351"/>
      <c r="GUX1176" s="351"/>
      <c r="GUY1176" s="351"/>
      <c r="GUZ1176" s="351"/>
      <c r="GVA1176" s="351"/>
      <c r="GVB1176" s="351"/>
      <c r="GVC1176" s="351"/>
      <c r="GVD1176" s="351"/>
      <c r="GVE1176" s="351"/>
      <c r="GVF1176" s="351"/>
      <c r="GVG1176" s="351"/>
      <c r="GVH1176" s="351"/>
      <c r="GVI1176" s="351"/>
      <c r="GVJ1176" s="351"/>
      <c r="GVK1176" s="351"/>
      <c r="GVL1176" s="351"/>
      <c r="GVM1176" s="351"/>
      <c r="GVN1176" s="351"/>
      <c r="GVO1176" s="351"/>
      <c r="GVP1176" s="351"/>
      <c r="GVQ1176" s="351"/>
      <c r="GVR1176" s="351"/>
      <c r="GVS1176" s="351"/>
      <c r="GVT1176" s="351"/>
      <c r="GVU1176" s="351"/>
      <c r="GVV1176" s="351"/>
      <c r="GVW1176" s="351"/>
      <c r="GVX1176" s="351"/>
      <c r="GVY1176" s="351"/>
      <c r="GVZ1176" s="351"/>
      <c r="GWA1176" s="351"/>
      <c r="GWB1176" s="351"/>
      <c r="GWC1176" s="351"/>
      <c r="GWD1176" s="351"/>
      <c r="GWE1176" s="351"/>
      <c r="GWF1176" s="351"/>
      <c r="GWG1176" s="351"/>
      <c r="GWH1176" s="351"/>
      <c r="GWI1176" s="351"/>
      <c r="GWJ1176" s="351"/>
      <c r="GWK1176" s="351"/>
      <c r="GWL1176" s="351"/>
      <c r="GWM1176" s="351"/>
      <c r="GWN1176" s="351"/>
      <c r="GWO1176" s="351"/>
      <c r="GWP1176" s="351"/>
      <c r="GWQ1176" s="351"/>
      <c r="GWR1176" s="351"/>
      <c r="GWS1176" s="351"/>
      <c r="GWT1176" s="351"/>
      <c r="GWU1176" s="351"/>
      <c r="GWV1176" s="351"/>
      <c r="GWW1176" s="351"/>
      <c r="GWX1176" s="351"/>
      <c r="GWY1176" s="351"/>
      <c r="GWZ1176" s="351"/>
      <c r="GXA1176" s="351"/>
      <c r="GXB1176" s="351"/>
      <c r="GXC1176" s="351"/>
      <c r="GXD1176" s="351"/>
      <c r="GXE1176" s="351"/>
      <c r="GXF1176" s="351"/>
      <c r="GXG1176" s="351"/>
      <c r="GXH1176" s="351"/>
      <c r="GXI1176" s="351"/>
      <c r="GXJ1176" s="351"/>
      <c r="GXK1176" s="351"/>
      <c r="GXL1176" s="351"/>
      <c r="GXM1176" s="351"/>
      <c r="GXN1176" s="351"/>
      <c r="GXO1176" s="351"/>
      <c r="GXP1176" s="351"/>
      <c r="GXQ1176" s="351"/>
      <c r="GXR1176" s="351"/>
      <c r="GXS1176" s="351"/>
      <c r="GXT1176" s="351"/>
      <c r="GXU1176" s="351"/>
      <c r="GXV1176" s="351"/>
      <c r="GXW1176" s="351"/>
      <c r="GXX1176" s="351"/>
      <c r="GXY1176" s="351"/>
      <c r="GXZ1176" s="351"/>
      <c r="GYA1176" s="351"/>
      <c r="GYB1176" s="351"/>
      <c r="GYC1176" s="351"/>
      <c r="GYD1176" s="351"/>
      <c r="GYE1176" s="351"/>
      <c r="GYF1176" s="351"/>
      <c r="GYG1176" s="351"/>
      <c r="GYH1176" s="351"/>
      <c r="GYI1176" s="351"/>
      <c r="GYJ1176" s="351"/>
      <c r="GYK1176" s="351"/>
      <c r="GYL1176" s="351"/>
      <c r="GYM1176" s="351"/>
      <c r="GYN1176" s="351"/>
      <c r="GYO1176" s="351"/>
      <c r="GYP1176" s="351"/>
      <c r="GYQ1176" s="351"/>
      <c r="GYR1176" s="351"/>
      <c r="GYS1176" s="351"/>
      <c r="GYT1176" s="351"/>
      <c r="GYU1176" s="351"/>
      <c r="GYV1176" s="351"/>
      <c r="GYW1176" s="351"/>
      <c r="GYX1176" s="351"/>
      <c r="GYY1176" s="351"/>
      <c r="GYZ1176" s="351"/>
      <c r="GZA1176" s="351"/>
      <c r="GZB1176" s="351"/>
      <c r="GZC1176" s="351"/>
      <c r="GZD1176" s="351"/>
      <c r="GZE1176" s="351"/>
      <c r="GZF1176" s="351"/>
      <c r="GZG1176" s="351"/>
      <c r="GZH1176" s="351"/>
      <c r="GZI1176" s="351"/>
      <c r="GZJ1176" s="351"/>
      <c r="GZK1176" s="351"/>
      <c r="GZL1176" s="351"/>
      <c r="GZM1176" s="351"/>
      <c r="GZN1176" s="351"/>
      <c r="GZO1176" s="351"/>
      <c r="GZP1176" s="351"/>
      <c r="GZQ1176" s="351"/>
      <c r="GZR1176" s="351"/>
      <c r="GZS1176" s="351"/>
      <c r="GZT1176" s="351"/>
      <c r="GZU1176" s="351"/>
      <c r="GZV1176" s="351"/>
      <c r="GZW1176" s="351"/>
      <c r="GZX1176" s="351"/>
      <c r="GZY1176" s="351"/>
      <c r="GZZ1176" s="351"/>
      <c r="HAA1176" s="351"/>
      <c r="HAB1176" s="351"/>
      <c r="HAC1176" s="351"/>
      <c r="HAD1176" s="351"/>
      <c r="HAE1176" s="351"/>
      <c r="HAF1176" s="351"/>
      <c r="HAG1176" s="351"/>
      <c r="HAH1176" s="351"/>
      <c r="HAI1176" s="351"/>
      <c r="HAJ1176" s="351"/>
      <c r="HAK1176" s="351"/>
      <c r="HAL1176" s="351"/>
      <c r="HAM1176" s="351"/>
      <c r="HAN1176" s="351"/>
      <c r="HAO1176" s="351"/>
      <c r="HAP1176" s="351"/>
      <c r="HAQ1176" s="351"/>
      <c r="HAR1176" s="351"/>
      <c r="HAS1176" s="351"/>
      <c r="HAT1176" s="351"/>
      <c r="HAU1176" s="351"/>
      <c r="HAV1176" s="351"/>
      <c r="HAW1176" s="351"/>
      <c r="HAX1176" s="351"/>
      <c r="HAY1176" s="351"/>
      <c r="HAZ1176" s="351"/>
      <c r="HBA1176" s="351"/>
      <c r="HBB1176" s="351"/>
      <c r="HBC1176" s="351"/>
      <c r="HBD1176" s="351"/>
      <c r="HBE1176" s="351"/>
      <c r="HBF1176" s="351"/>
      <c r="HBG1176" s="351"/>
      <c r="HBH1176" s="351"/>
      <c r="HBI1176" s="351"/>
      <c r="HBJ1176" s="351"/>
      <c r="HBK1176" s="351"/>
      <c r="HBL1176" s="351"/>
      <c r="HBM1176" s="351"/>
      <c r="HBN1176" s="351"/>
      <c r="HBO1176" s="351"/>
      <c r="HBP1176" s="351"/>
      <c r="HBQ1176" s="351"/>
      <c r="HBR1176" s="351"/>
      <c r="HBS1176" s="351"/>
      <c r="HBT1176" s="351"/>
      <c r="HBU1176" s="351"/>
      <c r="HBV1176" s="351"/>
      <c r="HBW1176" s="351"/>
      <c r="HBX1176" s="351"/>
      <c r="HBY1176" s="351"/>
      <c r="HBZ1176" s="351"/>
      <c r="HCA1176" s="351"/>
      <c r="HCB1176" s="351"/>
      <c r="HCC1176" s="351"/>
      <c r="HCD1176" s="351"/>
      <c r="HCE1176" s="351"/>
      <c r="HCF1176" s="351"/>
      <c r="HCG1176" s="351"/>
      <c r="HCH1176" s="351"/>
      <c r="HCI1176" s="351"/>
      <c r="HCJ1176" s="351"/>
      <c r="HCK1176" s="351"/>
      <c r="HCL1176" s="351"/>
      <c r="HCM1176" s="351"/>
      <c r="HCN1176" s="351"/>
      <c r="HCO1176" s="351"/>
      <c r="HCP1176" s="351"/>
      <c r="HCQ1176" s="351"/>
      <c r="HCR1176" s="351"/>
      <c r="HCS1176" s="351"/>
      <c r="HCT1176" s="351"/>
      <c r="HCU1176" s="351"/>
      <c r="HCV1176" s="351"/>
      <c r="HCW1176" s="351"/>
      <c r="HCX1176" s="351"/>
      <c r="HCY1176" s="351"/>
      <c r="HCZ1176" s="351"/>
      <c r="HDA1176" s="351"/>
      <c r="HDB1176" s="351"/>
      <c r="HDC1176" s="351"/>
      <c r="HDD1176" s="351"/>
      <c r="HDE1176" s="351"/>
      <c r="HDF1176" s="351"/>
      <c r="HDG1176" s="351"/>
      <c r="HDH1176" s="351"/>
      <c r="HDI1176" s="351"/>
      <c r="HDJ1176" s="351"/>
      <c r="HDK1176" s="351"/>
      <c r="HDL1176" s="351"/>
      <c r="HDM1176" s="351"/>
      <c r="HDN1176" s="351"/>
      <c r="HDO1176" s="351"/>
      <c r="HDP1176" s="351"/>
      <c r="HDQ1176" s="351"/>
      <c r="HDR1176" s="351"/>
      <c r="HDS1176" s="351"/>
      <c r="HDT1176" s="351"/>
      <c r="HDU1176" s="351"/>
      <c r="HDV1176" s="351"/>
      <c r="HDW1176" s="351"/>
      <c r="HDX1176" s="351"/>
      <c r="HDY1176" s="351"/>
      <c r="HDZ1176" s="351"/>
      <c r="HEA1176" s="351"/>
      <c r="HEB1176" s="351"/>
      <c r="HEC1176" s="351"/>
      <c r="HED1176" s="351"/>
      <c r="HEE1176" s="351"/>
      <c r="HEF1176" s="351"/>
      <c r="HEG1176" s="351"/>
      <c r="HEH1176" s="351"/>
      <c r="HEI1176" s="351"/>
      <c r="HEJ1176" s="351"/>
      <c r="HEK1176" s="351"/>
      <c r="HEL1176" s="351"/>
      <c r="HEM1176" s="351"/>
      <c r="HEN1176" s="351"/>
      <c r="HEO1176" s="351"/>
      <c r="HEP1176" s="351"/>
      <c r="HEQ1176" s="351"/>
      <c r="HER1176" s="351"/>
      <c r="HES1176" s="351"/>
      <c r="HET1176" s="351"/>
      <c r="HEU1176" s="351"/>
      <c r="HEV1176" s="351"/>
      <c r="HEW1176" s="351"/>
      <c r="HEX1176" s="351"/>
      <c r="HEY1176" s="351"/>
      <c r="HEZ1176" s="351"/>
      <c r="HFA1176" s="351"/>
      <c r="HFB1176" s="351"/>
      <c r="HFC1176" s="351"/>
      <c r="HFD1176" s="351"/>
      <c r="HFE1176" s="351"/>
      <c r="HFF1176" s="351"/>
      <c r="HFG1176" s="351"/>
      <c r="HFH1176" s="351"/>
      <c r="HFI1176" s="351"/>
      <c r="HFJ1176" s="351"/>
      <c r="HFK1176" s="351"/>
      <c r="HFL1176" s="351"/>
      <c r="HFM1176" s="351"/>
      <c r="HFN1176" s="351"/>
      <c r="HFO1176" s="351"/>
      <c r="HFP1176" s="351"/>
      <c r="HFQ1176" s="351"/>
      <c r="HFR1176" s="351"/>
      <c r="HFS1176" s="351"/>
      <c r="HFT1176" s="351"/>
      <c r="HFU1176" s="351"/>
      <c r="HFV1176" s="351"/>
      <c r="HFW1176" s="351"/>
      <c r="HFX1176" s="351"/>
      <c r="HFY1176" s="351"/>
      <c r="HFZ1176" s="351"/>
      <c r="HGA1176" s="351"/>
      <c r="HGB1176" s="351"/>
      <c r="HGC1176" s="351"/>
      <c r="HGD1176" s="351"/>
      <c r="HGE1176" s="351"/>
      <c r="HGF1176" s="351"/>
      <c r="HGG1176" s="351"/>
      <c r="HGH1176" s="351"/>
      <c r="HGI1176" s="351"/>
      <c r="HGJ1176" s="351"/>
      <c r="HGK1176" s="351"/>
      <c r="HGL1176" s="351"/>
      <c r="HGM1176" s="351"/>
      <c r="HGN1176" s="351"/>
      <c r="HGO1176" s="351"/>
      <c r="HGP1176" s="351"/>
      <c r="HGQ1176" s="351"/>
      <c r="HGR1176" s="351"/>
      <c r="HGS1176" s="351"/>
      <c r="HGT1176" s="351"/>
      <c r="HGU1176" s="351"/>
      <c r="HGV1176" s="351"/>
      <c r="HGW1176" s="351"/>
      <c r="HGX1176" s="351"/>
      <c r="HGY1176" s="351"/>
      <c r="HGZ1176" s="351"/>
      <c r="HHA1176" s="351"/>
      <c r="HHB1176" s="351"/>
      <c r="HHC1176" s="351"/>
      <c r="HHD1176" s="351"/>
      <c r="HHE1176" s="351"/>
      <c r="HHF1176" s="351"/>
      <c r="HHG1176" s="351"/>
      <c r="HHH1176" s="351"/>
      <c r="HHI1176" s="351"/>
      <c r="HHJ1176" s="351"/>
      <c r="HHK1176" s="351"/>
      <c r="HHL1176" s="351"/>
      <c r="HHM1176" s="351"/>
      <c r="HHN1176" s="351"/>
      <c r="HHO1176" s="351"/>
      <c r="HHP1176" s="351"/>
      <c r="HHQ1176" s="351"/>
      <c r="HHR1176" s="351"/>
      <c r="HHS1176" s="351"/>
      <c r="HHT1176" s="351"/>
      <c r="HHU1176" s="351"/>
      <c r="HHV1176" s="351"/>
      <c r="HHW1176" s="351"/>
      <c r="HHX1176" s="351"/>
      <c r="HHY1176" s="351"/>
      <c r="HHZ1176" s="351"/>
      <c r="HIA1176" s="351"/>
      <c r="HIB1176" s="351"/>
      <c r="HIC1176" s="351"/>
      <c r="HID1176" s="351"/>
      <c r="HIE1176" s="351"/>
      <c r="HIF1176" s="351"/>
      <c r="HIG1176" s="351"/>
      <c r="HIH1176" s="351"/>
      <c r="HII1176" s="351"/>
      <c r="HIJ1176" s="351"/>
      <c r="HIK1176" s="351"/>
      <c r="HIL1176" s="351"/>
      <c r="HIM1176" s="351"/>
      <c r="HIN1176" s="351"/>
      <c r="HIO1176" s="351"/>
      <c r="HIP1176" s="351"/>
      <c r="HIQ1176" s="351"/>
      <c r="HIR1176" s="351"/>
      <c r="HIS1176" s="351"/>
      <c r="HIT1176" s="351"/>
      <c r="HIU1176" s="351"/>
      <c r="HIV1176" s="351"/>
      <c r="HIW1176" s="351"/>
      <c r="HIX1176" s="351"/>
      <c r="HIY1176" s="351"/>
      <c r="HIZ1176" s="351"/>
      <c r="HJA1176" s="351"/>
      <c r="HJB1176" s="351"/>
      <c r="HJC1176" s="351"/>
      <c r="HJD1176" s="351"/>
      <c r="HJE1176" s="351"/>
      <c r="HJF1176" s="351"/>
      <c r="HJG1176" s="351"/>
      <c r="HJH1176" s="351"/>
      <c r="HJI1176" s="351"/>
      <c r="HJJ1176" s="351"/>
      <c r="HJK1176" s="351"/>
      <c r="HJL1176" s="351"/>
      <c r="HJM1176" s="351"/>
      <c r="HJN1176" s="351"/>
      <c r="HJO1176" s="351"/>
      <c r="HJP1176" s="351"/>
      <c r="HJQ1176" s="351"/>
      <c r="HJR1176" s="351"/>
      <c r="HJS1176" s="351"/>
      <c r="HJT1176" s="351"/>
      <c r="HJU1176" s="351"/>
      <c r="HJV1176" s="351"/>
      <c r="HJW1176" s="351"/>
      <c r="HJX1176" s="351"/>
      <c r="HJY1176" s="351"/>
      <c r="HJZ1176" s="351"/>
      <c r="HKA1176" s="351"/>
      <c r="HKB1176" s="351"/>
      <c r="HKC1176" s="351"/>
      <c r="HKD1176" s="351"/>
      <c r="HKE1176" s="351"/>
      <c r="HKF1176" s="351"/>
      <c r="HKG1176" s="351"/>
      <c r="HKH1176" s="351"/>
      <c r="HKI1176" s="351"/>
      <c r="HKJ1176" s="351"/>
      <c r="HKK1176" s="351"/>
      <c r="HKL1176" s="351"/>
      <c r="HKM1176" s="351"/>
      <c r="HKN1176" s="351"/>
      <c r="HKO1176" s="351"/>
      <c r="HKP1176" s="351"/>
      <c r="HKQ1176" s="351"/>
      <c r="HKR1176" s="351"/>
      <c r="HKS1176" s="351"/>
      <c r="HKT1176" s="351"/>
      <c r="HKU1176" s="351"/>
      <c r="HKV1176" s="351"/>
      <c r="HKW1176" s="351"/>
      <c r="HKX1176" s="351"/>
      <c r="HKY1176" s="351"/>
      <c r="HKZ1176" s="351"/>
      <c r="HLA1176" s="351"/>
      <c r="HLB1176" s="351"/>
      <c r="HLC1176" s="351"/>
      <c r="HLD1176" s="351"/>
      <c r="HLE1176" s="351"/>
      <c r="HLF1176" s="351"/>
      <c r="HLG1176" s="351"/>
      <c r="HLH1176" s="351"/>
      <c r="HLI1176" s="351"/>
      <c r="HLJ1176" s="351"/>
      <c r="HLK1176" s="351"/>
      <c r="HLL1176" s="351"/>
      <c r="HLM1176" s="351"/>
      <c r="HLN1176" s="351"/>
      <c r="HLO1176" s="351"/>
      <c r="HLP1176" s="351"/>
      <c r="HLQ1176" s="351"/>
      <c r="HLR1176" s="351"/>
      <c r="HLS1176" s="351"/>
      <c r="HLT1176" s="351"/>
      <c r="HLU1176" s="351"/>
      <c r="HLV1176" s="351"/>
      <c r="HLW1176" s="351"/>
      <c r="HLX1176" s="351"/>
      <c r="HLY1176" s="351"/>
      <c r="HLZ1176" s="351"/>
      <c r="HMA1176" s="351"/>
      <c r="HMB1176" s="351"/>
      <c r="HMC1176" s="351"/>
      <c r="HMD1176" s="351"/>
      <c r="HME1176" s="351"/>
      <c r="HMF1176" s="351"/>
      <c r="HMG1176" s="351"/>
      <c r="HMH1176" s="351"/>
      <c r="HMI1176" s="351"/>
      <c r="HMJ1176" s="351"/>
      <c r="HMK1176" s="351"/>
      <c r="HML1176" s="351"/>
      <c r="HMM1176" s="351"/>
      <c r="HMN1176" s="351"/>
      <c r="HMO1176" s="351"/>
      <c r="HMP1176" s="351"/>
      <c r="HMQ1176" s="351"/>
      <c r="HMR1176" s="351"/>
      <c r="HMS1176" s="351"/>
      <c r="HMT1176" s="351"/>
      <c r="HMU1176" s="351"/>
      <c r="HMV1176" s="351"/>
      <c r="HMW1176" s="351"/>
      <c r="HMX1176" s="351"/>
      <c r="HMY1176" s="351"/>
      <c r="HMZ1176" s="351"/>
      <c r="HNA1176" s="351"/>
      <c r="HNB1176" s="351"/>
      <c r="HNC1176" s="351"/>
      <c r="HND1176" s="351"/>
      <c r="HNE1176" s="351"/>
      <c r="HNF1176" s="351"/>
      <c r="HNG1176" s="351"/>
      <c r="HNH1176" s="351"/>
      <c r="HNI1176" s="351"/>
      <c r="HNJ1176" s="351"/>
      <c r="HNK1176" s="351"/>
      <c r="HNL1176" s="351"/>
      <c r="HNM1176" s="351"/>
      <c r="HNN1176" s="351"/>
      <c r="HNO1176" s="351"/>
      <c r="HNP1176" s="351"/>
      <c r="HNQ1176" s="351"/>
      <c r="HNR1176" s="351"/>
      <c r="HNS1176" s="351"/>
      <c r="HNT1176" s="351"/>
      <c r="HNU1176" s="351"/>
      <c r="HNV1176" s="351"/>
      <c r="HNW1176" s="351"/>
      <c r="HNX1176" s="351"/>
      <c r="HNY1176" s="351"/>
      <c r="HNZ1176" s="351"/>
      <c r="HOA1176" s="351"/>
      <c r="HOB1176" s="351"/>
      <c r="HOC1176" s="351"/>
      <c r="HOD1176" s="351"/>
      <c r="HOE1176" s="351"/>
      <c r="HOF1176" s="351"/>
      <c r="HOG1176" s="351"/>
      <c r="HOH1176" s="351"/>
      <c r="HOI1176" s="351"/>
      <c r="HOJ1176" s="351"/>
      <c r="HOK1176" s="351"/>
      <c r="HOL1176" s="351"/>
      <c r="HOM1176" s="351"/>
      <c r="HON1176" s="351"/>
      <c r="HOO1176" s="351"/>
      <c r="HOP1176" s="351"/>
      <c r="HOQ1176" s="351"/>
      <c r="HOR1176" s="351"/>
      <c r="HOS1176" s="351"/>
      <c r="HOT1176" s="351"/>
      <c r="HOU1176" s="351"/>
      <c r="HOV1176" s="351"/>
      <c r="HOW1176" s="351"/>
      <c r="HOX1176" s="351"/>
      <c r="HOY1176" s="351"/>
      <c r="HOZ1176" s="351"/>
      <c r="HPA1176" s="351"/>
      <c r="HPB1176" s="351"/>
      <c r="HPC1176" s="351"/>
      <c r="HPD1176" s="351"/>
      <c r="HPE1176" s="351"/>
      <c r="HPF1176" s="351"/>
      <c r="HPG1176" s="351"/>
      <c r="HPH1176" s="351"/>
      <c r="HPI1176" s="351"/>
      <c r="HPJ1176" s="351"/>
      <c r="HPK1176" s="351"/>
      <c r="HPL1176" s="351"/>
      <c r="HPM1176" s="351"/>
      <c r="HPN1176" s="351"/>
      <c r="HPO1176" s="351"/>
      <c r="HPP1176" s="351"/>
      <c r="HPQ1176" s="351"/>
      <c r="HPR1176" s="351"/>
      <c r="HPS1176" s="351"/>
      <c r="HPT1176" s="351"/>
      <c r="HPU1176" s="351"/>
      <c r="HPV1176" s="351"/>
      <c r="HPW1176" s="351"/>
      <c r="HPX1176" s="351"/>
      <c r="HPY1176" s="351"/>
      <c r="HPZ1176" s="351"/>
      <c r="HQA1176" s="351"/>
      <c r="HQB1176" s="351"/>
      <c r="HQC1176" s="351"/>
      <c r="HQD1176" s="351"/>
      <c r="HQE1176" s="351"/>
      <c r="HQF1176" s="351"/>
      <c r="HQG1176" s="351"/>
      <c r="HQH1176" s="351"/>
      <c r="HQI1176" s="351"/>
      <c r="HQJ1176" s="351"/>
      <c r="HQK1176" s="351"/>
      <c r="HQL1176" s="351"/>
      <c r="HQM1176" s="351"/>
      <c r="HQN1176" s="351"/>
      <c r="HQO1176" s="351"/>
      <c r="HQP1176" s="351"/>
      <c r="HQQ1176" s="351"/>
      <c r="HQR1176" s="351"/>
      <c r="HQS1176" s="351"/>
      <c r="HQT1176" s="351"/>
      <c r="HQU1176" s="351"/>
      <c r="HQV1176" s="351"/>
      <c r="HQW1176" s="351"/>
      <c r="HQX1176" s="351"/>
      <c r="HQY1176" s="351"/>
      <c r="HQZ1176" s="351"/>
      <c r="HRA1176" s="351"/>
      <c r="HRB1176" s="351"/>
      <c r="HRC1176" s="351"/>
      <c r="HRD1176" s="351"/>
      <c r="HRE1176" s="351"/>
      <c r="HRF1176" s="351"/>
      <c r="HRG1176" s="351"/>
      <c r="HRH1176" s="351"/>
      <c r="HRI1176" s="351"/>
      <c r="HRJ1176" s="351"/>
      <c r="HRK1176" s="351"/>
      <c r="HRL1176" s="351"/>
      <c r="HRM1176" s="351"/>
      <c r="HRN1176" s="351"/>
      <c r="HRO1176" s="351"/>
      <c r="HRP1176" s="351"/>
      <c r="HRQ1176" s="351"/>
      <c r="HRR1176" s="351"/>
      <c r="HRS1176" s="351"/>
      <c r="HRT1176" s="351"/>
      <c r="HRU1176" s="351"/>
      <c r="HRV1176" s="351"/>
      <c r="HRW1176" s="351"/>
      <c r="HRX1176" s="351"/>
      <c r="HRY1176" s="351"/>
      <c r="HRZ1176" s="351"/>
      <c r="HSA1176" s="351"/>
      <c r="HSB1176" s="351"/>
      <c r="HSC1176" s="351"/>
      <c r="HSD1176" s="351"/>
      <c r="HSE1176" s="351"/>
      <c r="HSF1176" s="351"/>
      <c r="HSG1176" s="351"/>
      <c r="HSH1176" s="351"/>
      <c r="HSI1176" s="351"/>
      <c r="HSJ1176" s="351"/>
      <c r="HSK1176" s="351"/>
      <c r="HSL1176" s="351"/>
      <c r="HSM1176" s="351"/>
      <c r="HSN1176" s="351"/>
      <c r="HSO1176" s="351"/>
      <c r="HSP1176" s="351"/>
      <c r="HSQ1176" s="351"/>
      <c r="HSR1176" s="351"/>
      <c r="HSS1176" s="351"/>
      <c r="HST1176" s="351"/>
      <c r="HSU1176" s="351"/>
      <c r="HSV1176" s="351"/>
      <c r="HSW1176" s="351"/>
      <c r="HSX1176" s="351"/>
      <c r="HSY1176" s="351"/>
      <c r="HSZ1176" s="351"/>
      <c r="HTA1176" s="351"/>
      <c r="HTB1176" s="351"/>
      <c r="HTC1176" s="351"/>
      <c r="HTD1176" s="351"/>
      <c r="HTE1176" s="351"/>
      <c r="HTF1176" s="351"/>
      <c r="HTG1176" s="351"/>
      <c r="HTH1176" s="351"/>
      <c r="HTI1176" s="351"/>
      <c r="HTJ1176" s="351"/>
      <c r="HTK1176" s="351"/>
      <c r="HTL1176" s="351"/>
      <c r="HTM1176" s="351"/>
      <c r="HTN1176" s="351"/>
      <c r="HTO1176" s="351"/>
      <c r="HTP1176" s="351"/>
      <c r="HTQ1176" s="351"/>
      <c r="HTR1176" s="351"/>
      <c r="HTS1176" s="351"/>
      <c r="HTT1176" s="351"/>
      <c r="HTU1176" s="351"/>
      <c r="HTV1176" s="351"/>
      <c r="HTW1176" s="351"/>
      <c r="HTX1176" s="351"/>
      <c r="HTY1176" s="351"/>
      <c r="HTZ1176" s="351"/>
      <c r="HUA1176" s="351"/>
      <c r="HUB1176" s="351"/>
      <c r="HUC1176" s="351"/>
      <c r="HUD1176" s="351"/>
      <c r="HUE1176" s="351"/>
      <c r="HUF1176" s="351"/>
      <c r="HUG1176" s="351"/>
      <c r="HUH1176" s="351"/>
      <c r="HUI1176" s="351"/>
      <c r="HUJ1176" s="351"/>
      <c r="HUK1176" s="351"/>
      <c r="HUL1176" s="351"/>
      <c r="HUM1176" s="351"/>
      <c r="HUN1176" s="351"/>
      <c r="HUO1176" s="351"/>
      <c r="HUP1176" s="351"/>
      <c r="HUQ1176" s="351"/>
      <c r="HUR1176" s="351"/>
      <c r="HUS1176" s="351"/>
      <c r="HUT1176" s="351"/>
      <c r="HUU1176" s="351"/>
      <c r="HUV1176" s="351"/>
      <c r="HUW1176" s="351"/>
      <c r="HUX1176" s="351"/>
      <c r="HUY1176" s="351"/>
      <c r="HUZ1176" s="351"/>
      <c r="HVA1176" s="351"/>
      <c r="HVB1176" s="351"/>
      <c r="HVC1176" s="351"/>
      <c r="HVD1176" s="351"/>
      <c r="HVE1176" s="351"/>
      <c r="HVF1176" s="351"/>
      <c r="HVG1176" s="351"/>
      <c r="HVH1176" s="351"/>
      <c r="HVI1176" s="351"/>
      <c r="HVJ1176" s="351"/>
      <c r="HVK1176" s="351"/>
      <c r="HVL1176" s="351"/>
      <c r="HVM1176" s="351"/>
      <c r="HVN1176" s="351"/>
      <c r="HVO1176" s="351"/>
      <c r="HVP1176" s="351"/>
      <c r="HVQ1176" s="351"/>
      <c r="HVR1176" s="351"/>
      <c r="HVS1176" s="351"/>
      <c r="HVT1176" s="351"/>
      <c r="HVU1176" s="351"/>
      <c r="HVV1176" s="351"/>
      <c r="HVW1176" s="351"/>
      <c r="HVX1176" s="351"/>
      <c r="HVY1176" s="351"/>
      <c r="HVZ1176" s="351"/>
      <c r="HWA1176" s="351"/>
      <c r="HWB1176" s="351"/>
      <c r="HWC1176" s="351"/>
      <c r="HWD1176" s="351"/>
      <c r="HWE1176" s="351"/>
      <c r="HWF1176" s="351"/>
      <c r="HWG1176" s="351"/>
      <c r="HWH1176" s="351"/>
      <c r="HWI1176" s="351"/>
      <c r="HWJ1176" s="351"/>
      <c r="HWK1176" s="351"/>
      <c r="HWL1176" s="351"/>
      <c r="HWM1176" s="351"/>
      <c r="HWN1176" s="351"/>
      <c r="HWO1176" s="351"/>
      <c r="HWP1176" s="351"/>
      <c r="HWQ1176" s="351"/>
      <c r="HWR1176" s="351"/>
      <c r="HWS1176" s="351"/>
      <c r="HWT1176" s="351"/>
      <c r="HWU1176" s="351"/>
      <c r="HWV1176" s="351"/>
      <c r="HWW1176" s="351"/>
      <c r="HWX1176" s="351"/>
      <c r="HWY1176" s="351"/>
      <c r="HWZ1176" s="351"/>
      <c r="HXA1176" s="351"/>
      <c r="HXB1176" s="351"/>
      <c r="HXC1176" s="351"/>
      <c r="HXD1176" s="351"/>
      <c r="HXE1176" s="351"/>
      <c r="HXF1176" s="351"/>
      <c r="HXG1176" s="351"/>
      <c r="HXH1176" s="351"/>
      <c r="HXI1176" s="351"/>
      <c r="HXJ1176" s="351"/>
      <c r="HXK1176" s="351"/>
      <c r="HXL1176" s="351"/>
      <c r="HXM1176" s="351"/>
      <c r="HXN1176" s="351"/>
      <c r="HXO1176" s="351"/>
      <c r="HXP1176" s="351"/>
      <c r="HXQ1176" s="351"/>
      <c r="HXR1176" s="351"/>
      <c r="HXS1176" s="351"/>
      <c r="HXT1176" s="351"/>
      <c r="HXU1176" s="351"/>
      <c r="HXV1176" s="351"/>
      <c r="HXW1176" s="351"/>
      <c r="HXX1176" s="351"/>
      <c r="HXY1176" s="351"/>
      <c r="HXZ1176" s="351"/>
      <c r="HYA1176" s="351"/>
      <c r="HYB1176" s="351"/>
      <c r="HYC1176" s="351"/>
      <c r="HYD1176" s="351"/>
      <c r="HYE1176" s="351"/>
      <c r="HYF1176" s="351"/>
      <c r="HYG1176" s="351"/>
      <c r="HYH1176" s="351"/>
      <c r="HYI1176" s="351"/>
      <c r="HYJ1176" s="351"/>
      <c r="HYK1176" s="351"/>
      <c r="HYL1176" s="351"/>
      <c r="HYM1176" s="351"/>
      <c r="HYN1176" s="351"/>
      <c r="HYO1176" s="351"/>
      <c r="HYP1176" s="351"/>
      <c r="HYQ1176" s="351"/>
      <c r="HYR1176" s="351"/>
      <c r="HYS1176" s="351"/>
      <c r="HYT1176" s="351"/>
      <c r="HYU1176" s="351"/>
      <c r="HYV1176" s="351"/>
      <c r="HYW1176" s="351"/>
      <c r="HYX1176" s="351"/>
      <c r="HYY1176" s="351"/>
      <c r="HYZ1176" s="351"/>
      <c r="HZA1176" s="351"/>
      <c r="HZB1176" s="351"/>
      <c r="HZC1176" s="351"/>
      <c r="HZD1176" s="351"/>
      <c r="HZE1176" s="351"/>
      <c r="HZF1176" s="351"/>
      <c r="HZG1176" s="351"/>
      <c r="HZH1176" s="351"/>
      <c r="HZI1176" s="351"/>
      <c r="HZJ1176" s="351"/>
      <c r="HZK1176" s="351"/>
      <c r="HZL1176" s="351"/>
      <c r="HZM1176" s="351"/>
      <c r="HZN1176" s="351"/>
      <c r="HZO1176" s="351"/>
      <c r="HZP1176" s="351"/>
      <c r="HZQ1176" s="351"/>
      <c r="HZR1176" s="351"/>
      <c r="HZS1176" s="351"/>
      <c r="HZT1176" s="351"/>
      <c r="HZU1176" s="351"/>
      <c r="HZV1176" s="351"/>
      <c r="HZW1176" s="351"/>
      <c r="HZX1176" s="351"/>
      <c r="HZY1176" s="351"/>
      <c r="HZZ1176" s="351"/>
      <c r="IAA1176" s="351"/>
      <c r="IAB1176" s="351"/>
      <c r="IAC1176" s="351"/>
      <c r="IAD1176" s="351"/>
      <c r="IAE1176" s="351"/>
      <c r="IAF1176" s="351"/>
      <c r="IAG1176" s="351"/>
      <c r="IAH1176" s="351"/>
      <c r="IAI1176" s="351"/>
      <c r="IAJ1176" s="351"/>
      <c r="IAK1176" s="351"/>
      <c r="IAL1176" s="351"/>
      <c r="IAM1176" s="351"/>
      <c r="IAN1176" s="351"/>
      <c r="IAO1176" s="351"/>
      <c r="IAP1176" s="351"/>
      <c r="IAQ1176" s="351"/>
      <c r="IAR1176" s="351"/>
      <c r="IAS1176" s="351"/>
      <c r="IAT1176" s="351"/>
      <c r="IAU1176" s="351"/>
      <c r="IAV1176" s="351"/>
      <c r="IAW1176" s="351"/>
      <c r="IAX1176" s="351"/>
      <c r="IAY1176" s="351"/>
      <c r="IAZ1176" s="351"/>
      <c r="IBA1176" s="351"/>
      <c r="IBB1176" s="351"/>
      <c r="IBC1176" s="351"/>
      <c r="IBD1176" s="351"/>
      <c r="IBE1176" s="351"/>
      <c r="IBF1176" s="351"/>
      <c r="IBG1176" s="351"/>
      <c r="IBH1176" s="351"/>
      <c r="IBI1176" s="351"/>
      <c r="IBJ1176" s="351"/>
      <c r="IBK1176" s="351"/>
      <c r="IBL1176" s="351"/>
      <c r="IBM1176" s="351"/>
      <c r="IBN1176" s="351"/>
      <c r="IBO1176" s="351"/>
      <c r="IBP1176" s="351"/>
      <c r="IBQ1176" s="351"/>
      <c r="IBR1176" s="351"/>
      <c r="IBS1176" s="351"/>
      <c r="IBT1176" s="351"/>
      <c r="IBU1176" s="351"/>
      <c r="IBV1176" s="351"/>
      <c r="IBW1176" s="351"/>
      <c r="IBX1176" s="351"/>
      <c r="IBY1176" s="351"/>
      <c r="IBZ1176" s="351"/>
      <c r="ICA1176" s="351"/>
      <c r="ICB1176" s="351"/>
      <c r="ICC1176" s="351"/>
      <c r="ICD1176" s="351"/>
      <c r="ICE1176" s="351"/>
      <c r="ICF1176" s="351"/>
      <c r="ICG1176" s="351"/>
      <c r="ICH1176" s="351"/>
      <c r="ICI1176" s="351"/>
      <c r="ICJ1176" s="351"/>
      <c r="ICK1176" s="351"/>
      <c r="ICL1176" s="351"/>
      <c r="ICM1176" s="351"/>
      <c r="ICN1176" s="351"/>
      <c r="ICO1176" s="351"/>
      <c r="ICP1176" s="351"/>
      <c r="ICQ1176" s="351"/>
      <c r="ICR1176" s="351"/>
      <c r="ICS1176" s="351"/>
      <c r="ICT1176" s="351"/>
      <c r="ICU1176" s="351"/>
      <c r="ICV1176" s="351"/>
      <c r="ICW1176" s="351"/>
      <c r="ICX1176" s="351"/>
      <c r="ICY1176" s="351"/>
      <c r="ICZ1176" s="351"/>
      <c r="IDA1176" s="351"/>
      <c r="IDB1176" s="351"/>
      <c r="IDC1176" s="351"/>
      <c r="IDD1176" s="351"/>
      <c r="IDE1176" s="351"/>
      <c r="IDF1176" s="351"/>
      <c r="IDG1176" s="351"/>
      <c r="IDH1176" s="351"/>
      <c r="IDI1176" s="351"/>
      <c r="IDJ1176" s="351"/>
      <c r="IDK1176" s="351"/>
      <c r="IDL1176" s="351"/>
      <c r="IDM1176" s="351"/>
      <c r="IDN1176" s="351"/>
      <c r="IDO1176" s="351"/>
      <c r="IDP1176" s="351"/>
      <c r="IDQ1176" s="351"/>
      <c r="IDR1176" s="351"/>
      <c r="IDS1176" s="351"/>
      <c r="IDT1176" s="351"/>
      <c r="IDU1176" s="351"/>
      <c r="IDV1176" s="351"/>
      <c r="IDW1176" s="351"/>
      <c r="IDX1176" s="351"/>
      <c r="IDY1176" s="351"/>
      <c r="IDZ1176" s="351"/>
      <c r="IEA1176" s="351"/>
      <c r="IEB1176" s="351"/>
      <c r="IEC1176" s="351"/>
      <c r="IED1176" s="351"/>
      <c r="IEE1176" s="351"/>
      <c r="IEF1176" s="351"/>
      <c r="IEG1176" s="351"/>
      <c r="IEH1176" s="351"/>
      <c r="IEI1176" s="351"/>
      <c r="IEJ1176" s="351"/>
      <c r="IEK1176" s="351"/>
      <c r="IEL1176" s="351"/>
      <c r="IEM1176" s="351"/>
      <c r="IEN1176" s="351"/>
      <c r="IEO1176" s="351"/>
      <c r="IEP1176" s="351"/>
      <c r="IEQ1176" s="351"/>
      <c r="IER1176" s="351"/>
      <c r="IES1176" s="351"/>
      <c r="IET1176" s="351"/>
      <c r="IEU1176" s="351"/>
      <c r="IEV1176" s="351"/>
      <c r="IEW1176" s="351"/>
      <c r="IEX1176" s="351"/>
      <c r="IEY1176" s="351"/>
      <c r="IEZ1176" s="351"/>
      <c r="IFA1176" s="351"/>
      <c r="IFB1176" s="351"/>
      <c r="IFC1176" s="351"/>
      <c r="IFD1176" s="351"/>
      <c r="IFE1176" s="351"/>
      <c r="IFF1176" s="351"/>
      <c r="IFG1176" s="351"/>
      <c r="IFH1176" s="351"/>
      <c r="IFI1176" s="351"/>
      <c r="IFJ1176" s="351"/>
      <c r="IFK1176" s="351"/>
      <c r="IFL1176" s="351"/>
      <c r="IFM1176" s="351"/>
      <c r="IFN1176" s="351"/>
      <c r="IFO1176" s="351"/>
      <c r="IFP1176" s="351"/>
      <c r="IFQ1176" s="351"/>
      <c r="IFR1176" s="351"/>
      <c r="IFS1176" s="351"/>
      <c r="IFT1176" s="351"/>
      <c r="IFU1176" s="351"/>
      <c r="IFV1176" s="351"/>
      <c r="IFW1176" s="351"/>
      <c r="IFX1176" s="351"/>
      <c r="IFY1176" s="351"/>
      <c r="IFZ1176" s="351"/>
      <c r="IGA1176" s="351"/>
      <c r="IGB1176" s="351"/>
      <c r="IGC1176" s="351"/>
      <c r="IGD1176" s="351"/>
      <c r="IGE1176" s="351"/>
      <c r="IGF1176" s="351"/>
      <c r="IGG1176" s="351"/>
      <c r="IGH1176" s="351"/>
      <c r="IGI1176" s="351"/>
      <c r="IGJ1176" s="351"/>
      <c r="IGK1176" s="351"/>
      <c r="IGL1176" s="351"/>
      <c r="IGM1176" s="351"/>
      <c r="IGN1176" s="351"/>
      <c r="IGO1176" s="351"/>
      <c r="IGP1176" s="351"/>
      <c r="IGQ1176" s="351"/>
      <c r="IGR1176" s="351"/>
      <c r="IGS1176" s="351"/>
      <c r="IGT1176" s="351"/>
      <c r="IGU1176" s="351"/>
      <c r="IGV1176" s="351"/>
      <c r="IGW1176" s="351"/>
      <c r="IGX1176" s="351"/>
      <c r="IGY1176" s="351"/>
      <c r="IGZ1176" s="351"/>
      <c r="IHA1176" s="351"/>
      <c r="IHB1176" s="351"/>
      <c r="IHC1176" s="351"/>
      <c r="IHD1176" s="351"/>
      <c r="IHE1176" s="351"/>
      <c r="IHF1176" s="351"/>
      <c r="IHG1176" s="351"/>
      <c r="IHH1176" s="351"/>
      <c r="IHI1176" s="351"/>
      <c r="IHJ1176" s="351"/>
      <c r="IHK1176" s="351"/>
      <c r="IHL1176" s="351"/>
      <c r="IHM1176" s="351"/>
      <c r="IHN1176" s="351"/>
      <c r="IHO1176" s="351"/>
      <c r="IHP1176" s="351"/>
      <c r="IHQ1176" s="351"/>
      <c r="IHR1176" s="351"/>
      <c r="IHS1176" s="351"/>
      <c r="IHT1176" s="351"/>
      <c r="IHU1176" s="351"/>
      <c r="IHV1176" s="351"/>
      <c r="IHW1176" s="351"/>
      <c r="IHX1176" s="351"/>
      <c r="IHY1176" s="351"/>
      <c r="IHZ1176" s="351"/>
      <c r="IIA1176" s="351"/>
      <c r="IIB1176" s="351"/>
      <c r="IIC1176" s="351"/>
      <c r="IID1176" s="351"/>
      <c r="IIE1176" s="351"/>
      <c r="IIF1176" s="351"/>
      <c r="IIG1176" s="351"/>
      <c r="IIH1176" s="351"/>
      <c r="III1176" s="351"/>
      <c r="IIJ1176" s="351"/>
      <c r="IIK1176" s="351"/>
      <c r="IIL1176" s="351"/>
      <c r="IIM1176" s="351"/>
      <c r="IIN1176" s="351"/>
      <c r="IIO1176" s="351"/>
      <c r="IIP1176" s="351"/>
      <c r="IIQ1176" s="351"/>
      <c r="IIR1176" s="351"/>
      <c r="IIS1176" s="351"/>
      <c r="IIT1176" s="351"/>
      <c r="IIU1176" s="351"/>
      <c r="IIV1176" s="351"/>
      <c r="IIW1176" s="351"/>
      <c r="IIX1176" s="351"/>
      <c r="IIY1176" s="351"/>
      <c r="IIZ1176" s="351"/>
      <c r="IJA1176" s="351"/>
      <c r="IJB1176" s="351"/>
      <c r="IJC1176" s="351"/>
      <c r="IJD1176" s="351"/>
      <c r="IJE1176" s="351"/>
      <c r="IJF1176" s="351"/>
      <c r="IJG1176" s="351"/>
      <c r="IJH1176" s="351"/>
      <c r="IJI1176" s="351"/>
      <c r="IJJ1176" s="351"/>
      <c r="IJK1176" s="351"/>
      <c r="IJL1176" s="351"/>
      <c r="IJM1176" s="351"/>
      <c r="IJN1176" s="351"/>
      <c r="IJO1176" s="351"/>
      <c r="IJP1176" s="351"/>
      <c r="IJQ1176" s="351"/>
      <c r="IJR1176" s="351"/>
      <c r="IJS1176" s="351"/>
      <c r="IJT1176" s="351"/>
      <c r="IJU1176" s="351"/>
      <c r="IJV1176" s="351"/>
      <c r="IJW1176" s="351"/>
      <c r="IJX1176" s="351"/>
      <c r="IJY1176" s="351"/>
      <c r="IJZ1176" s="351"/>
      <c r="IKA1176" s="351"/>
      <c r="IKB1176" s="351"/>
      <c r="IKC1176" s="351"/>
      <c r="IKD1176" s="351"/>
      <c r="IKE1176" s="351"/>
      <c r="IKF1176" s="351"/>
      <c r="IKG1176" s="351"/>
      <c r="IKH1176" s="351"/>
      <c r="IKI1176" s="351"/>
      <c r="IKJ1176" s="351"/>
      <c r="IKK1176" s="351"/>
      <c r="IKL1176" s="351"/>
      <c r="IKM1176" s="351"/>
      <c r="IKN1176" s="351"/>
      <c r="IKO1176" s="351"/>
      <c r="IKP1176" s="351"/>
      <c r="IKQ1176" s="351"/>
      <c r="IKR1176" s="351"/>
      <c r="IKS1176" s="351"/>
      <c r="IKT1176" s="351"/>
      <c r="IKU1176" s="351"/>
      <c r="IKV1176" s="351"/>
      <c r="IKW1176" s="351"/>
      <c r="IKX1176" s="351"/>
      <c r="IKY1176" s="351"/>
      <c r="IKZ1176" s="351"/>
      <c r="ILA1176" s="351"/>
      <c r="ILB1176" s="351"/>
      <c r="ILC1176" s="351"/>
      <c r="ILD1176" s="351"/>
      <c r="ILE1176" s="351"/>
      <c r="ILF1176" s="351"/>
      <c r="ILG1176" s="351"/>
      <c r="ILH1176" s="351"/>
      <c r="ILI1176" s="351"/>
      <c r="ILJ1176" s="351"/>
      <c r="ILK1176" s="351"/>
      <c r="ILL1176" s="351"/>
      <c r="ILM1176" s="351"/>
      <c r="ILN1176" s="351"/>
      <c r="ILO1176" s="351"/>
      <c r="ILP1176" s="351"/>
      <c r="ILQ1176" s="351"/>
      <c r="ILR1176" s="351"/>
      <c r="ILS1176" s="351"/>
      <c r="ILT1176" s="351"/>
      <c r="ILU1176" s="351"/>
      <c r="ILV1176" s="351"/>
      <c r="ILW1176" s="351"/>
      <c r="ILX1176" s="351"/>
      <c r="ILY1176" s="351"/>
      <c r="ILZ1176" s="351"/>
      <c r="IMA1176" s="351"/>
      <c r="IMB1176" s="351"/>
      <c r="IMC1176" s="351"/>
      <c r="IMD1176" s="351"/>
      <c r="IME1176" s="351"/>
      <c r="IMF1176" s="351"/>
      <c r="IMG1176" s="351"/>
      <c r="IMH1176" s="351"/>
      <c r="IMI1176" s="351"/>
      <c r="IMJ1176" s="351"/>
      <c r="IMK1176" s="351"/>
      <c r="IML1176" s="351"/>
      <c r="IMM1176" s="351"/>
      <c r="IMN1176" s="351"/>
      <c r="IMO1176" s="351"/>
      <c r="IMP1176" s="351"/>
      <c r="IMQ1176" s="351"/>
      <c r="IMR1176" s="351"/>
      <c r="IMS1176" s="351"/>
      <c r="IMT1176" s="351"/>
      <c r="IMU1176" s="351"/>
      <c r="IMV1176" s="351"/>
      <c r="IMW1176" s="351"/>
      <c r="IMX1176" s="351"/>
      <c r="IMY1176" s="351"/>
      <c r="IMZ1176" s="351"/>
      <c r="INA1176" s="351"/>
      <c r="INB1176" s="351"/>
      <c r="INC1176" s="351"/>
      <c r="IND1176" s="351"/>
      <c r="INE1176" s="351"/>
      <c r="INF1176" s="351"/>
      <c r="ING1176" s="351"/>
      <c r="INH1176" s="351"/>
      <c r="INI1176" s="351"/>
      <c r="INJ1176" s="351"/>
      <c r="INK1176" s="351"/>
      <c r="INL1176" s="351"/>
      <c r="INM1176" s="351"/>
      <c r="INN1176" s="351"/>
      <c r="INO1176" s="351"/>
      <c r="INP1176" s="351"/>
      <c r="INQ1176" s="351"/>
      <c r="INR1176" s="351"/>
      <c r="INS1176" s="351"/>
      <c r="INT1176" s="351"/>
      <c r="INU1176" s="351"/>
      <c r="INV1176" s="351"/>
      <c r="INW1176" s="351"/>
      <c r="INX1176" s="351"/>
      <c r="INY1176" s="351"/>
      <c r="INZ1176" s="351"/>
      <c r="IOA1176" s="351"/>
      <c r="IOB1176" s="351"/>
      <c r="IOC1176" s="351"/>
      <c r="IOD1176" s="351"/>
      <c r="IOE1176" s="351"/>
      <c r="IOF1176" s="351"/>
      <c r="IOG1176" s="351"/>
      <c r="IOH1176" s="351"/>
      <c r="IOI1176" s="351"/>
      <c r="IOJ1176" s="351"/>
      <c r="IOK1176" s="351"/>
      <c r="IOL1176" s="351"/>
      <c r="IOM1176" s="351"/>
      <c r="ION1176" s="351"/>
      <c r="IOO1176" s="351"/>
      <c r="IOP1176" s="351"/>
      <c r="IOQ1176" s="351"/>
      <c r="IOR1176" s="351"/>
      <c r="IOS1176" s="351"/>
      <c r="IOT1176" s="351"/>
      <c r="IOU1176" s="351"/>
      <c r="IOV1176" s="351"/>
      <c r="IOW1176" s="351"/>
      <c r="IOX1176" s="351"/>
      <c r="IOY1176" s="351"/>
      <c r="IOZ1176" s="351"/>
      <c r="IPA1176" s="351"/>
      <c r="IPB1176" s="351"/>
      <c r="IPC1176" s="351"/>
      <c r="IPD1176" s="351"/>
      <c r="IPE1176" s="351"/>
      <c r="IPF1176" s="351"/>
      <c r="IPG1176" s="351"/>
      <c r="IPH1176" s="351"/>
      <c r="IPI1176" s="351"/>
      <c r="IPJ1176" s="351"/>
      <c r="IPK1176" s="351"/>
      <c r="IPL1176" s="351"/>
      <c r="IPM1176" s="351"/>
      <c r="IPN1176" s="351"/>
      <c r="IPO1176" s="351"/>
      <c r="IPP1176" s="351"/>
      <c r="IPQ1176" s="351"/>
      <c r="IPR1176" s="351"/>
      <c r="IPS1176" s="351"/>
      <c r="IPT1176" s="351"/>
      <c r="IPU1176" s="351"/>
      <c r="IPV1176" s="351"/>
      <c r="IPW1176" s="351"/>
      <c r="IPX1176" s="351"/>
      <c r="IPY1176" s="351"/>
      <c r="IPZ1176" s="351"/>
      <c r="IQA1176" s="351"/>
      <c r="IQB1176" s="351"/>
      <c r="IQC1176" s="351"/>
      <c r="IQD1176" s="351"/>
      <c r="IQE1176" s="351"/>
      <c r="IQF1176" s="351"/>
      <c r="IQG1176" s="351"/>
      <c r="IQH1176" s="351"/>
      <c r="IQI1176" s="351"/>
      <c r="IQJ1176" s="351"/>
      <c r="IQK1176" s="351"/>
      <c r="IQL1176" s="351"/>
      <c r="IQM1176" s="351"/>
      <c r="IQN1176" s="351"/>
      <c r="IQO1176" s="351"/>
      <c r="IQP1176" s="351"/>
      <c r="IQQ1176" s="351"/>
      <c r="IQR1176" s="351"/>
      <c r="IQS1176" s="351"/>
      <c r="IQT1176" s="351"/>
      <c r="IQU1176" s="351"/>
      <c r="IQV1176" s="351"/>
      <c r="IQW1176" s="351"/>
      <c r="IQX1176" s="351"/>
      <c r="IQY1176" s="351"/>
      <c r="IQZ1176" s="351"/>
      <c r="IRA1176" s="351"/>
      <c r="IRB1176" s="351"/>
      <c r="IRC1176" s="351"/>
      <c r="IRD1176" s="351"/>
      <c r="IRE1176" s="351"/>
      <c r="IRF1176" s="351"/>
      <c r="IRG1176" s="351"/>
      <c r="IRH1176" s="351"/>
      <c r="IRI1176" s="351"/>
      <c r="IRJ1176" s="351"/>
      <c r="IRK1176" s="351"/>
      <c r="IRL1176" s="351"/>
      <c r="IRM1176" s="351"/>
      <c r="IRN1176" s="351"/>
      <c r="IRO1176" s="351"/>
      <c r="IRP1176" s="351"/>
      <c r="IRQ1176" s="351"/>
      <c r="IRR1176" s="351"/>
      <c r="IRS1176" s="351"/>
      <c r="IRT1176" s="351"/>
      <c r="IRU1176" s="351"/>
      <c r="IRV1176" s="351"/>
      <c r="IRW1176" s="351"/>
      <c r="IRX1176" s="351"/>
      <c r="IRY1176" s="351"/>
      <c r="IRZ1176" s="351"/>
      <c r="ISA1176" s="351"/>
      <c r="ISB1176" s="351"/>
      <c r="ISC1176" s="351"/>
      <c r="ISD1176" s="351"/>
      <c r="ISE1176" s="351"/>
      <c r="ISF1176" s="351"/>
      <c r="ISG1176" s="351"/>
      <c r="ISH1176" s="351"/>
      <c r="ISI1176" s="351"/>
      <c r="ISJ1176" s="351"/>
      <c r="ISK1176" s="351"/>
      <c r="ISL1176" s="351"/>
      <c r="ISM1176" s="351"/>
      <c r="ISN1176" s="351"/>
      <c r="ISO1176" s="351"/>
      <c r="ISP1176" s="351"/>
      <c r="ISQ1176" s="351"/>
      <c r="ISR1176" s="351"/>
      <c r="ISS1176" s="351"/>
      <c r="IST1176" s="351"/>
      <c r="ISU1176" s="351"/>
      <c r="ISV1176" s="351"/>
      <c r="ISW1176" s="351"/>
      <c r="ISX1176" s="351"/>
      <c r="ISY1176" s="351"/>
      <c r="ISZ1176" s="351"/>
      <c r="ITA1176" s="351"/>
      <c r="ITB1176" s="351"/>
      <c r="ITC1176" s="351"/>
      <c r="ITD1176" s="351"/>
      <c r="ITE1176" s="351"/>
      <c r="ITF1176" s="351"/>
      <c r="ITG1176" s="351"/>
      <c r="ITH1176" s="351"/>
      <c r="ITI1176" s="351"/>
      <c r="ITJ1176" s="351"/>
      <c r="ITK1176" s="351"/>
      <c r="ITL1176" s="351"/>
      <c r="ITM1176" s="351"/>
      <c r="ITN1176" s="351"/>
      <c r="ITO1176" s="351"/>
      <c r="ITP1176" s="351"/>
      <c r="ITQ1176" s="351"/>
      <c r="ITR1176" s="351"/>
      <c r="ITS1176" s="351"/>
      <c r="ITT1176" s="351"/>
      <c r="ITU1176" s="351"/>
      <c r="ITV1176" s="351"/>
      <c r="ITW1176" s="351"/>
      <c r="ITX1176" s="351"/>
      <c r="ITY1176" s="351"/>
      <c r="ITZ1176" s="351"/>
      <c r="IUA1176" s="351"/>
      <c r="IUB1176" s="351"/>
      <c r="IUC1176" s="351"/>
      <c r="IUD1176" s="351"/>
      <c r="IUE1176" s="351"/>
      <c r="IUF1176" s="351"/>
      <c r="IUG1176" s="351"/>
      <c r="IUH1176" s="351"/>
      <c r="IUI1176" s="351"/>
      <c r="IUJ1176" s="351"/>
      <c r="IUK1176" s="351"/>
      <c r="IUL1176" s="351"/>
      <c r="IUM1176" s="351"/>
      <c r="IUN1176" s="351"/>
      <c r="IUO1176" s="351"/>
      <c r="IUP1176" s="351"/>
      <c r="IUQ1176" s="351"/>
      <c r="IUR1176" s="351"/>
      <c r="IUS1176" s="351"/>
      <c r="IUT1176" s="351"/>
      <c r="IUU1176" s="351"/>
      <c r="IUV1176" s="351"/>
      <c r="IUW1176" s="351"/>
      <c r="IUX1176" s="351"/>
      <c r="IUY1176" s="351"/>
      <c r="IUZ1176" s="351"/>
      <c r="IVA1176" s="351"/>
      <c r="IVB1176" s="351"/>
      <c r="IVC1176" s="351"/>
      <c r="IVD1176" s="351"/>
      <c r="IVE1176" s="351"/>
      <c r="IVF1176" s="351"/>
      <c r="IVG1176" s="351"/>
      <c r="IVH1176" s="351"/>
      <c r="IVI1176" s="351"/>
      <c r="IVJ1176" s="351"/>
      <c r="IVK1176" s="351"/>
      <c r="IVL1176" s="351"/>
      <c r="IVM1176" s="351"/>
      <c r="IVN1176" s="351"/>
      <c r="IVO1176" s="351"/>
      <c r="IVP1176" s="351"/>
      <c r="IVQ1176" s="351"/>
      <c r="IVR1176" s="351"/>
      <c r="IVS1176" s="351"/>
      <c r="IVT1176" s="351"/>
      <c r="IVU1176" s="351"/>
      <c r="IVV1176" s="351"/>
      <c r="IVW1176" s="351"/>
      <c r="IVX1176" s="351"/>
      <c r="IVY1176" s="351"/>
      <c r="IVZ1176" s="351"/>
      <c r="IWA1176" s="351"/>
      <c r="IWB1176" s="351"/>
      <c r="IWC1176" s="351"/>
      <c r="IWD1176" s="351"/>
      <c r="IWE1176" s="351"/>
      <c r="IWF1176" s="351"/>
      <c r="IWG1176" s="351"/>
      <c r="IWH1176" s="351"/>
      <c r="IWI1176" s="351"/>
      <c r="IWJ1176" s="351"/>
      <c r="IWK1176" s="351"/>
      <c r="IWL1176" s="351"/>
      <c r="IWM1176" s="351"/>
      <c r="IWN1176" s="351"/>
      <c r="IWO1176" s="351"/>
      <c r="IWP1176" s="351"/>
      <c r="IWQ1176" s="351"/>
      <c r="IWR1176" s="351"/>
      <c r="IWS1176" s="351"/>
      <c r="IWT1176" s="351"/>
      <c r="IWU1176" s="351"/>
      <c r="IWV1176" s="351"/>
      <c r="IWW1176" s="351"/>
      <c r="IWX1176" s="351"/>
      <c r="IWY1176" s="351"/>
      <c r="IWZ1176" s="351"/>
      <c r="IXA1176" s="351"/>
      <c r="IXB1176" s="351"/>
      <c r="IXC1176" s="351"/>
      <c r="IXD1176" s="351"/>
      <c r="IXE1176" s="351"/>
      <c r="IXF1176" s="351"/>
      <c r="IXG1176" s="351"/>
      <c r="IXH1176" s="351"/>
      <c r="IXI1176" s="351"/>
      <c r="IXJ1176" s="351"/>
      <c r="IXK1176" s="351"/>
      <c r="IXL1176" s="351"/>
      <c r="IXM1176" s="351"/>
      <c r="IXN1176" s="351"/>
      <c r="IXO1176" s="351"/>
      <c r="IXP1176" s="351"/>
      <c r="IXQ1176" s="351"/>
      <c r="IXR1176" s="351"/>
      <c r="IXS1176" s="351"/>
      <c r="IXT1176" s="351"/>
      <c r="IXU1176" s="351"/>
      <c r="IXV1176" s="351"/>
      <c r="IXW1176" s="351"/>
      <c r="IXX1176" s="351"/>
      <c r="IXY1176" s="351"/>
      <c r="IXZ1176" s="351"/>
      <c r="IYA1176" s="351"/>
      <c r="IYB1176" s="351"/>
      <c r="IYC1176" s="351"/>
      <c r="IYD1176" s="351"/>
      <c r="IYE1176" s="351"/>
      <c r="IYF1176" s="351"/>
      <c r="IYG1176" s="351"/>
      <c r="IYH1176" s="351"/>
      <c r="IYI1176" s="351"/>
      <c r="IYJ1176" s="351"/>
      <c r="IYK1176" s="351"/>
      <c r="IYL1176" s="351"/>
      <c r="IYM1176" s="351"/>
      <c r="IYN1176" s="351"/>
      <c r="IYO1176" s="351"/>
      <c r="IYP1176" s="351"/>
      <c r="IYQ1176" s="351"/>
      <c r="IYR1176" s="351"/>
      <c r="IYS1176" s="351"/>
      <c r="IYT1176" s="351"/>
      <c r="IYU1176" s="351"/>
      <c r="IYV1176" s="351"/>
      <c r="IYW1176" s="351"/>
      <c r="IYX1176" s="351"/>
      <c r="IYY1176" s="351"/>
      <c r="IYZ1176" s="351"/>
      <c r="IZA1176" s="351"/>
      <c r="IZB1176" s="351"/>
      <c r="IZC1176" s="351"/>
      <c r="IZD1176" s="351"/>
      <c r="IZE1176" s="351"/>
      <c r="IZF1176" s="351"/>
      <c r="IZG1176" s="351"/>
      <c r="IZH1176" s="351"/>
      <c r="IZI1176" s="351"/>
      <c r="IZJ1176" s="351"/>
      <c r="IZK1176" s="351"/>
      <c r="IZL1176" s="351"/>
      <c r="IZM1176" s="351"/>
      <c r="IZN1176" s="351"/>
      <c r="IZO1176" s="351"/>
      <c r="IZP1176" s="351"/>
      <c r="IZQ1176" s="351"/>
      <c r="IZR1176" s="351"/>
      <c r="IZS1176" s="351"/>
      <c r="IZT1176" s="351"/>
      <c r="IZU1176" s="351"/>
      <c r="IZV1176" s="351"/>
      <c r="IZW1176" s="351"/>
      <c r="IZX1176" s="351"/>
      <c r="IZY1176" s="351"/>
      <c r="IZZ1176" s="351"/>
      <c r="JAA1176" s="351"/>
      <c r="JAB1176" s="351"/>
      <c r="JAC1176" s="351"/>
      <c r="JAD1176" s="351"/>
      <c r="JAE1176" s="351"/>
      <c r="JAF1176" s="351"/>
      <c r="JAG1176" s="351"/>
      <c r="JAH1176" s="351"/>
      <c r="JAI1176" s="351"/>
      <c r="JAJ1176" s="351"/>
      <c r="JAK1176" s="351"/>
      <c r="JAL1176" s="351"/>
      <c r="JAM1176" s="351"/>
      <c r="JAN1176" s="351"/>
      <c r="JAO1176" s="351"/>
      <c r="JAP1176" s="351"/>
      <c r="JAQ1176" s="351"/>
      <c r="JAR1176" s="351"/>
      <c r="JAS1176" s="351"/>
      <c r="JAT1176" s="351"/>
      <c r="JAU1176" s="351"/>
      <c r="JAV1176" s="351"/>
      <c r="JAW1176" s="351"/>
      <c r="JAX1176" s="351"/>
      <c r="JAY1176" s="351"/>
      <c r="JAZ1176" s="351"/>
      <c r="JBA1176" s="351"/>
      <c r="JBB1176" s="351"/>
      <c r="JBC1176" s="351"/>
      <c r="JBD1176" s="351"/>
      <c r="JBE1176" s="351"/>
      <c r="JBF1176" s="351"/>
      <c r="JBG1176" s="351"/>
      <c r="JBH1176" s="351"/>
      <c r="JBI1176" s="351"/>
      <c r="JBJ1176" s="351"/>
      <c r="JBK1176" s="351"/>
      <c r="JBL1176" s="351"/>
      <c r="JBM1176" s="351"/>
      <c r="JBN1176" s="351"/>
      <c r="JBO1176" s="351"/>
      <c r="JBP1176" s="351"/>
      <c r="JBQ1176" s="351"/>
      <c r="JBR1176" s="351"/>
      <c r="JBS1176" s="351"/>
      <c r="JBT1176" s="351"/>
      <c r="JBU1176" s="351"/>
      <c r="JBV1176" s="351"/>
      <c r="JBW1176" s="351"/>
      <c r="JBX1176" s="351"/>
      <c r="JBY1176" s="351"/>
      <c r="JBZ1176" s="351"/>
      <c r="JCA1176" s="351"/>
      <c r="JCB1176" s="351"/>
      <c r="JCC1176" s="351"/>
      <c r="JCD1176" s="351"/>
      <c r="JCE1176" s="351"/>
      <c r="JCF1176" s="351"/>
      <c r="JCG1176" s="351"/>
      <c r="JCH1176" s="351"/>
      <c r="JCI1176" s="351"/>
      <c r="JCJ1176" s="351"/>
      <c r="JCK1176" s="351"/>
      <c r="JCL1176" s="351"/>
      <c r="JCM1176" s="351"/>
      <c r="JCN1176" s="351"/>
      <c r="JCO1176" s="351"/>
      <c r="JCP1176" s="351"/>
      <c r="JCQ1176" s="351"/>
      <c r="JCR1176" s="351"/>
      <c r="JCS1176" s="351"/>
      <c r="JCT1176" s="351"/>
      <c r="JCU1176" s="351"/>
      <c r="JCV1176" s="351"/>
      <c r="JCW1176" s="351"/>
      <c r="JCX1176" s="351"/>
      <c r="JCY1176" s="351"/>
      <c r="JCZ1176" s="351"/>
      <c r="JDA1176" s="351"/>
      <c r="JDB1176" s="351"/>
      <c r="JDC1176" s="351"/>
      <c r="JDD1176" s="351"/>
      <c r="JDE1176" s="351"/>
      <c r="JDF1176" s="351"/>
      <c r="JDG1176" s="351"/>
      <c r="JDH1176" s="351"/>
      <c r="JDI1176" s="351"/>
      <c r="JDJ1176" s="351"/>
      <c r="JDK1176" s="351"/>
      <c r="JDL1176" s="351"/>
      <c r="JDM1176" s="351"/>
      <c r="JDN1176" s="351"/>
      <c r="JDO1176" s="351"/>
      <c r="JDP1176" s="351"/>
      <c r="JDQ1176" s="351"/>
      <c r="JDR1176" s="351"/>
      <c r="JDS1176" s="351"/>
      <c r="JDT1176" s="351"/>
      <c r="JDU1176" s="351"/>
      <c r="JDV1176" s="351"/>
      <c r="JDW1176" s="351"/>
      <c r="JDX1176" s="351"/>
      <c r="JDY1176" s="351"/>
      <c r="JDZ1176" s="351"/>
      <c r="JEA1176" s="351"/>
      <c r="JEB1176" s="351"/>
      <c r="JEC1176" s="351"/>
      <c r="JED1176" s="351"/>
      <c r="JEE1176" s="351"/>
      <c r="JEF1176" s="351"/>
      <c r="JEG1176" s="351"/>
      <c r="JEH1176" s="351"/>
      <c r="JEI1176" s="351"/>
      <c r="JEJ1176" s="351"/>
      <c r="JEK1176" s="351"/>
      <c r="JEL1176" s="351"/>
      <c r="JEM1176" s="351"/>
      <c r="JEN1176" s="351"/>
      <c r="JEO1176" s="351"/>
      <c r="JEP1176" s="351"/>
      <c r="JEQ1176" s="351"/>
      <c r="JER1176" s="351"/>
      <c r="JES1176" s="351"/>
      <c r="JET1176" s="351"/>
      <c r="JEU1176" s="351"/>
      <c r="JEV1176" s="351"/>
      <c r="JEW1176" s="351"/>
      <c r="JEX1176" s="351"/>
      <c r="JEY1176" s="351"/>
      <c r="JEZ1176" s="351"/>
      <c r="JFA1176" s="351"/>
      <c r="JFB1176" s="351"/>
      <c r="JFC1176" s="351"/>
      <c r="JFD1176" s="351"/>
      <c r="JFE1176" s="351"/>
      <c r="JFF1176" s="351"/>
      <c r="JFG1176" s="351"/>
      <c r="JFH1176" s="351"/>
      <c r="JFI1176" s="351"/>
      <c r="JFJ1176" s="351"/>
      <c r="JFK1176" s="351"/>
      <c r="JFL1176" s="351"/>
      <c r="JFM1176" s="351"/>
      <c r="JFN1176" s="351"/>
      <c r="JFO1176" s="351"/>
      <c r="JFP1176" s="351"/>
      <c r="JFQ1176" s="351"/>
      <c r="JFR1176" s="351"/>
      <c r="JFS1176" s="351"/>
      <c r="JFT1176" s="351"/>
      <c r="JFU1176" s="351"/>
      <c r="JFV1176" s="351"/>
      <c r="JFW1176" s="351"/>
      <c r="JFX1176" s="351"/>
      <c r="JFY1176" s="351"/>
      <c r="JFZ1176" s="351"/>
      <c r="JGA1176" s="351"/>
      <c r="JGB1176" s="351"/>
      <c r="JGC1176" s="351"/>
      <c r="JGD1176" s="351"/>
      <c r="JGE1176" s="351"/>
      <c r="JGF1176" s="351"/>
      <c r="JGG1176" s="351"/>
      <c r="JGH1176" s="351"/>
      <c r="JGI1176" s="351"/>
      <c r="JGJ1176" s="351"/>
      <c r="JGK1176" s="351"/>
      <c r="JGL1176" s="351"/>
      <c r="JGM1176" s="351"/>
      <c r="JGN1176" s="351"/>
      <c r="JGO1176" s="351"/>
      <c r="JGP1176" s="351"/>
      <c r="JGQ1176" s="351"/>
      <c r="JGR1176" s="351"/>
      <c r="JGS1176" s="351"/>
      <c r="JGT1176" s="351"/>
      <c r="JGU1176" s="351"/>
      <c r="JGV1176" s="351"/>
      <c r="JGW1176" s="351"/>
      <c r="JGX1176" s="351"/>
      <c r="JGY1176" s="351"/>
      <c r="JGZ1176" s="351"/>
      <c r="JHA1176" s="351"/>
      <c r="JHB1176" s="351"/>
      <c r="JHC1176" s="351"/>
      <c r="JHD1176" s="351"/>
      <c r="JHE1176" s="351"/>
      <c r="JHF1176" s="351"/>
      <c r="JHG1176" s="351"/>
      <c r="JHH1176" s="351"/>
      <c r="JHI1176" s="351"/>
      <c r="JHJ1176" s="351"/>
      <c r="JHK1176" s="351"/>
      <c r="JHL1176" s="351"/>
      <c r="JHM1176" s="351"/>
      <c r="JHN1176" s="351"/>
      <c r="JHO1176" s="351"/>
      <c r="JHP1176" s="351"/>
      <c r="JHQ1176" s="351"/>
      <c r="JHR1176" s="351"/>
      <c r="JHS1176" s="351"/>
      <c r="JHT1176" s="351"/>
      <c r="JHU1176" s="351"/>
      <c r="JHV1176" s="351"/>
      <c r="JHW1176" s="351"/>
      <c r="JHX1176" s="351"/>
      <c r="JHY1176" s="351"/>
      <c r="JHZ1176" s="351"/>
      <c r="JIA1176" s="351"/>
      <c r="JIB1176" s="351"/>
      <c r="JIC1176" s="351"/>
      <c r="JID1176" s="351"/>
      <c r="JIE1176" s="351"/>
      <c r="JIF1176" s="351"/>
      <c r="JIG1176" s="351"/>
      <c r="JIH1176" s="351"/>
      <c r="JII1176" s="351"/>
      <c r="JIJ1176" s="351"/>
      <c r="JIK1176" s="351"/>
      <c r="JIL1176" s="351"/>
      <c r="JIM1176" s="351"/>
      <c r="JIN1176" s="351"/>
      <c r="JIO1176" s="351"/>
      <c r="JIP1176" s="351"/>
      <c r="JIQ1176" s="351"/>
      <c r="JIR1176" s="351"/>
      <c r="JIS1176" s="351"/>
      <c r="JIT1176" s="351"/>
      <c r="JIU1176" s="351"/>
      <c r="JIV1176" s="351"/>
      <c r="JIW1176" s="351"/>
      <c r="JIX1176" s="351"/>
      <c r="JIY1176" s="351"/>
      <c r="JIZ1176" s="351"/>
      <c r="JJA1176" s="351"/>
      <c r="JJB1176" s="351"/>
      <c r="JJC1176" s="351"/>
      <c r="JJD1176" s="351"/>
      <c r="JJE1176" s="351"/>
      <c r="JJF1176" s="351"/>
      <c r="JJG1176" s="351"/>
      <c r="JJH1176" s="351"/>
      <c r="JJI1176" s="351"/>
      <c r="JJJ1176" s="351"/>
      <c r="JJK1176" s="351"/>
      <c r="JJL1176" s="351"/>
      <c r="JJM1176" s="351"/>
      <c r="JJN1176" s="351"/>
      <c r="JJO1176" s="351"/>
      <c r="JJP1176" s="351"/>
      <c r="JJQ1176" s="351"/>
      <c r="JJR1176" s="351"/>
      <c r="JJS1176" s="351"/>
      <c r="JJT1176" s="351"/>
      <c r="JJU1176" s="351"/>
      <c r="JJV1176" s="351"/>
      <c r="JJW1176" s="351"/>
      <c r="JJX1176" s="351"/>
      <c r="JJY1176" s="351"/>
      <c r="JJZ1176" s="351"/>
      <c r="JKA1176" s="351"/>
      <c r="JKB1176" s="351"/>
      <c r="JKC1176" s="351"/>
      <c r="JKD1176" s="351"/>
      <c r="JKE1176" s="351"/>
      <c r="JKF1176" s="351"/>
      <c r="JKG1176" s="351"/>
      <c r="JKH1176" s="351"/>
      <c r="JKI1176" s="351"/>
      <c r="JKJ1176" s="351"/>
      <c r="JKK1176" s="351"/>
      <c r="JKL1176" s="351"/>
      <c r="JKM1176" s="351"/>
      <c r="JKN1176" s="351"/>
      <c r="JKO1176" s="351"/>
      <c r="JKP1176" s="351"/>
      <c r="JKQ1176" s="351"/>
      <c r="JKR1176" s="351"/>
      <c r="JKS1176" s="351"/>
      <c r="JKT1176" s="351"/>
      <c r="JKU1176" s="351"/>
      <c r="JKV1176" s="351"/>
      <c r="JKW1176" s="351"/>
      <c r="JKX1176" s="351"/>
      <c r="JKY1176" s="351"/>
      <c r="JKZ1176" s="351"/>
      <c r="JLA1176" s="351"/>
      <c r="JLB1176" s="351"/>
      <c r="JLC1176" s="351"/>
      <c r="JLD1176" s="351"/>
      <c r="JLE1176" s="351"/>
      <c r="JLF1176" s="351"/>
      <c r="JLG1176" s="351"/>
      <c r="JLH1176" s="351"/>
      <c r="JLI1176" s="351"/>
      <c r="JLJ1176" s="351"/>
      <c r="JLK1176" s="351"/>
      <c r="JLL1176" s="351"/>
      <c r="JLM1176" s="351"/>
      <c r="JLN1176" s="351"/>
      <c r="JLO1176" s="351"/>
      <c r="JLP1176" s="351"/>
      <c r="JLQ1176" s="351"/>
      <c r="JLR1176" s="351"/>
      <c r="JLS1176" s="351"/>
      <c r="JLT1176" s="351"/>
      <c r="JLU1176" s="351"/>
      <c r="JLV1176" s="351"/>
      <c r="JLW1176" s="351"/>
      <c r="JLX1176" s="351"/>
      <c r="JLY1176" s="351"/>
      <c r="JLZ1176" s="351"/>
      <c r="JMA1176" s="351"/>
      <c r="JMB1176" s="351"/>
      <c r="JMC1176" s="351"/>
      <c r="JMD1176" s="351"/>
      <c r="JME1176" s="351"/>
      <c r="JMF1176" s="351"/>
      <c r="JMG1176" s="351"/>
      <c r="JMH1176" s="351"/>
      <c r="JMI1176" s="351"/>
      <c r="JMJ1176" s="351"/>
      <c r="JMK1176" s="351"/>
      <c r="JML1176" s="351"/>
      <c r="JMM1176" s="351"/>
      <c r="JMN1176" s="351"/>
      <c r="JMO1176" s="351"/>
      <c r="JMP1176" s="351"/>
      <c r="JMQ1176" s="351"/>
      <c r="JMR1176" s="351"/>
      <c r="JMS1176" s="351"/>
      <c r="JMT1176" s="351"/>
      <c r="JMU1176" s="351"/>
      <c r="JMV1176" s="351"/>
      <c r="JMW1176" s="351"/>
      <c r="JMX1176" s="351"/>
      <c r="JMY1176" s="351"/>
      <c r="JMZ1176" s="351"/>
      <c r="JNA1176" s="351"/>
      <c r="JNB1176" s="351"/>
      <c r="JNC1176" s="351"/>
      <c r="JND1176" s="351"/>
      <c r="JNE1176" s="351"/>
      <c r="JNF1176" s="351"/>
      <c r="JNG1176" s="351"/>
      <c r="JNH1176" s="351"/>
      <c r="JNI1176" s="351"/>
      <c r="JNJ1176" s="351"/>
      <c r="JNK1176" s="351"/>
      <c r="JNL1176" s="351"/>
      <c r="JNM1176" s="351"/>
      <c r="JNN1176" s="351"/>
      <c r="JNO1176" s="351"/>
      <c r="JNP1176" s="351"/>
      <c r="JNQ1176" s="351"/>
      <c r="JNR1176" s="351"/>
      <c r="JNS1176" s="351"/>
      <c r="JNT1176" s="351"/>
      <c r="JNU1176" s="351"/>
      <c r="JNV1176" s="351"/>
      <c r="JNW1176" s="351"/>
      <c r="JNX1176" s="351"/>
      <c r="JNY1176" s="351"/>
      <c r="JNZ1176" s="351"/>
      <c r="JOA1176" s="351"/>
      <c r="JOB1176" s="351"/>
      <c r="JOC1176" s="351"/>
      <c r="JOD1176" s="351"/>
      <c r="JOE1176" s="351"/>
      <c r="JOF1176" s="351"/>
      <c r="JOG1176" s="351"/>
      <c r="JOH1176" s="351"/>
      <c r="JOI1176" s="351"/>
      <c r="JOJ1176" s="351"/>
      <c r="JOK1176" s="351"/>
      <c r="JOL1176" s="351"/>
      <c r="JOM1176" s="351"/>
      <c r="JON1176" s="351"/>
      <c r="JOO1176" s="351"/>
      <c r="JOP1176" s="351"/>
      <c r="JOQ1176" s="351"/>
      <c r="JOR1176" s="351"/>
      <c r="JOS1176" s="351"/>
      <c r="JOT1176" s="351"/>
      <c r="JOU1176" s="351"/>
      <c r="JOV1176" s="351"/>
      <c r="JOW1176" s="351"/>
      <c r="JOX1176" s="351"/>
      <c r="JOY1176" s="351"/>
      <c r="JOZ1176" s="351"/>
      <c r="JPA1176" s="351"/>
      <c r="JPB1176" s="351"/>
      <c r="JPC1176" s="351"/>
      <c r="JPD1176" s="351"/>
      <c r="JPE1176" s="351"/>
      <c r="JPF1176" s="351"/>
      <c r="JPG1176" s="351"/>
      <c r="JPH1176" s="351"/>
      <c r="JPI1176" s="351"/>
      <c r="JPJ1176" s="351"/>
      <c r="JPK1176" s="351"/>
      <c r="JPL1176" s="351"/>
      <c r="JPM1176" s="351"/>
      <c r="JPN1176" s="351"/>
      <c r="JPO1176" s="351"/>
      <c r="JPP1176" s="351"/>
      <c r="JPQ1176" s="351"/>
      <c r="JPR1176" s="351"/>
      <c r="JPS1176" s="351"/>
      <c r="JPT1176" s="351"/>
      <c r="JPU1176" s="351"/>
      <c r="JPV1176" s="351"/>
      <c r="JPW1176" s="351"/>
      <c r="JPX1176" s="351"/>
      <c r="JPY1176" s="351"/>
      <c r="JPZ1176" s="351"/>
      <c r="JQA1176" s="351"/>
      <c r="JQB1176" s="351"/>
      <c r="JQC1176" s="351"/>
      <c r="JQD1176" s="351"/>
      <c r="JQE1176" s="351"/>
      <c r="JQF1176" s="351"/>
      <c r="JQG1176" s="351"/>
      <c r="JQH1176" s="351"/>
      <c r="JQI1176" s="351"/>
      <c r="JQJ1176" s="351"/>
      <c r="JQK1176" s="351"/>
      <c r="JQL1176" s="351"/>
      <c r="JQM1176" s="351"/>
      <c r="JQN1176" s="351"/>
      <c r="JQO1176" s="351"/>
      <c r="JQP1176" s="351"/>
      <c r="JQQ1176" s="351"/>
      <c r="JQR1176" s="351"/>
      <c r="JQS1176" s="351"/>
      <c r="JQT1176" s="351"/>
      <c r="JQU1176" s="351"/>
      <c r="JQV1176" s="351"/>
      <c r="JQW1176" s="351"/>
      <c r="JQX1176" s="351"/>
      <c r="JQY1176" s="351"/>
      <c r="JQZ1176" s="351"/>
      <c r="JRA1176" s="351"/>
      <c r="JRB1176" s="351"/>
      <c r="JRC1176" s="351"/>
      <c r="JRD1176" s="351"/>
      <c r="JRE1176" s="351"/>
      <c r="JRF1176" s="351"/>
      <c r="JRG1176" s="351"/>
      <c r="JRH1176" s="351"/>
      <c r="JRI1176" s="351"/>
      <c r="JRJ1176" s="351"/>
      <c r="JRK1176" s="351"/>
      <c r="JRL1176" s="351"/>
      <c r="JRM1176" s="351"/>
      <c r="JRN1176" s="351"/>
      <c r="JRO1176" s="351"/>
      <c r="JRP1176" s="351"/>
      <c r="JRQ1176" s="351"/>
      <c r="JRR1176" s="351"/>
      <c r="JRS1176" s="351"/>
      <c r="JRT1176" s="351"/>
      <c r="JRU1176" s="351"/>
      <c r="JRV1176" s="351"/>
      <c r="JRW1176" s="351"/>
      <c r="JRX1176" s="351"/>
      <c r="JRY1176" s="351"/>
      <c r="JRZ1176" s="351"/>
      <c r="JSA1176" s="351"/>
      <c r="JSB1176" s="351"/>
      <c r="JSC1176" s="351"/>
      <c r="JSD1176" s="351"/>
      <c r="JSE1176" s="351"/>
      <c r="JSF1176" s="351"/>
      <c r="JSG1176" s="351"/>
      <c r="JSH1176" s="351"/>
      <c r="JSI1176" s="351"/>
      <c r="JSJ1176" s="351"/>
      <c r="JSK1176" s="351"/>
      <c r="JSL1176" s="351"/>
      <c r="JSM1176" s="351"/>
      <c r="JSN1176" s="351"/>
      <c r="JSO1176" s="351"/>
      <c r="JSP1176" s="351"/>
      <c r="JSQ1176" s="351"/>
      <c r="JSR1176" s="351"/>
      <c r="JSS1176" s="351"/>
      <c r="JST1176" s="351"/>
      <c r="JSU1176" s="351"/>
      <c r="JSV1176" s="351"/>
      <c r="JSW1176" s="351"/>
      <c r="JSX1176" s="351"/>
      <c r="JSY1176" s="351"/>
      <c r="JSZ1176" s="351"/>
      <c r="JTA1176" s="351"/>
      <c r="JTB1176" s="351"/>
      <c r="JTC1176" s="351"/>
      <c r="JTD1176" s="351"/>
      <c r="JTE1176" s="351"/>
      <c r="JTF1176" s="351"/>
      <c r="JTG1176" s="351"/>
      <c r="JTH1176" s="351"/>
      <c r="JTI1176" s="351"/>
      <c r="JTJ1176" s="351"/>
      <c r="JTK1176" s="351"/>
      <c r="JTL1176" s="351"/>
      <c r="JTM1176" s="351"/>
      <c r="JTN1176" s="351"/>
      <c r="JTO1176" s="351"/>
      <c r="JTP1176" s="351"/>
      <c r="JTQ1176" s="351"/>
      <c r="JTR1176" s="351"/>
      <c r="JTS1176" s="351"/>
      <c r="JTT1176" s="351"/>
      <c r="JTU1176" s="351"/>
      <c r="JTV1176" s="351"/>
      <c r="JTW1176" s="351"/>
      <c r="JTX1176" s="351"/>
      <c r="JTY1176" s="351"/>
      <c r="JTZ1176" s="351"/>
      <c r="JUA1176" s="351"/>
      <c r="JUB1176" s="351"/>
      <c r="JUC1176" s="351"/>
      <c r="JUD1176" s="351"/>
      <c r="JUE1176" s="351"/>
      <c r="JUF1176" s="351"/>
      <c r="JUG1176" s="351"/>
      <c r="JUH1176" s="351"/>
      <c r="JUI1176" s="351"/>
      <c r="JUJ1176" s="351"/>
      <c r="JUK1176" s="351"/>
      <c r="JUL1176" s="351"/>
      <c r="JUM1176" s="351"/>
      <c r="JUN1176" s="351"/>
      <c r="JUO1176" s="351"/>
      <c r="JUP1176" s="351"/>
      <c r="JUQ1176" s="351"/>
      <c r="JUR1176" s="351"/>
      <c r="JUS1176" s="351"/>
      <c r="JUT1176" s="351"/>
      <c r="JUU1176" s="351"/>
      <c r="JUV1176" s="351"/>
      <c r="JUW1176" s="351"/>
      <c r="JUX1176" s="351"/>
      <c r="JUY1176" s="351"/>
      <c r="JUZ1176" s="351"/>
      <c r="JVA1176" s="351"/>
      <c r="JVB1176" s="351"/>
      <c r="JVC1176" s="351"/>
      <c r="JVD1176" s="351"/>
      <c r="JVE1176" s="351"/>
      <c r="JVF1176" s="351"/>
      <c r="JVG1176" s="351"/>
      <c r="JVH1176" s="351"/>
      <c r="JVI1176" s="351"/>
      <c r="JVJ1176" s="351"/>
      <c r="JVK1176" s="351"/>
      <c r="JVL1176" s="351"/>
      <c r="JVM1176" s="351"/>
      <c r="JVN1176" s="351"/>
      <c r="JVO1176" s="351"/>
      <c r="JVP1176" s="351"/>
      <c r="JVQ1176" s="351"/>
      <c r="JVR1176" s="351"/>
      <c r="JVS1176" s="351"/>
      <c r="JVT1176" s="351"/>
      <c r="JVU1176" s="351"/>
      <c r="JVV1176" s="351"/>
      <c r="JVW1176" s="351"/>
      <c r="JVX1176" s="351"/>
      <c r="JVY1176" s="351"/>
      <c r="JVZ1176" s="351"/>
      <c r="JWA1176" s="351"/>
      <c r="JWB1176" s="351"/>
      <c r="JWC1176" s="351"/>
      <c r="JWD1176" s="351"/>
      <c r="JWE1176" s="351"/>
      <c r="JWF1176" s="351"/>
      <c r="JWG1176" s="351"/>
      <c r="JWH1176" s="351"/>
      <c r="JWI1176" s="351"/>
      <c r="JWJ1176" s="351"/>
      <c r="JWK1176" s="351"/>
      <c r="JWL1176" s="351"/>
      <c r="JWM1176" s="351"/>
      <c r="JWN1176" s="351"/>
      <c r="JWO1176" s="351"/>
      <c r="JWP1176" s="351"/>
      <c r="JWQ1176" s="351"/>
      <c r="JWR1176" s="351"/>
      <c r="JWS1176" s="351"/>
      <c r="JWT1176" s="351"/>
      <c r="JWU1176" s="351"/>
      <c r="JWV1176" s="351"/>
      <c r="JWW1176" s="351"/>
      <c r="JWX1176" s="351"/>
      <c r="JWY1176" s="351"/>
      <c r="JWZ1176" s="351"/>
      <c r="JXA1176" s="351"/>
      <c r="JXB1176" s="351"/>
      <c r="JXC1176" s="351"/>
      <c r="JXD1176" s="351"/>
      <c r="JXE1176" s="351"/>
      <c r="JXF1176" s="351"/>
      <c r="JXG1176" s="351"/>
      <c r="JXH1176" s="351"/>
      <c r="JXI1176" s="351"/>
      <c r="JXJ1176" s="351"/>
      <c r="JXK1176" s="351"/>
      <c r="JXL1176" s="351"/>
      <c r="JXM1176" s="351"/>
      <c r="JXN1176" s="351"/>
      <c r="JXO1176" s="351"/>
      <c r="JXP1176" s="351"/>
      <c r="JXQ1176" s="351"/>
      <c r="JXR1176" s="351"/>
      <c r="JXS1176" s="351"/>
      <c r="JXT1176" s="351"/>
      <c r="JXU1176" s="351"/>
      <c r="JXV1176" s="351"/>
      <c r="JXW1176" s="351"/>
      <c r="JXX1176" s="351"/>
      <c r="JXY1176" s="351"/>
      <c r="JXZ1176" s="351"/>
      <c r="JYA1176" s="351"/>
      <c r="JYB1176" s="351"/>
      <c r="JYC1176" s="351"/>
      <c r="JYD1176" s="351"/>
      <c r="JYE1176" s="351"/>
      <c r="JYF1176" s="351"/>
      <c r="JYG1176" s="351"/>
      <c r="JYH1176" s="351"/>
      <c r="JYI1176" s="351"/>
      <c r="JYJ1176" s="351"/>
      <c r="JYK1176" s="351"/>
      <c r="JYL1176" s="351"/>
      <c r="JYM1176" s="351"/>
      <c r="JYN1176" s="351"/>
      <c r="JYO1176" s="351"/>
      <c r="JYP1176" s="351"/>
      <c r="JYQ1176" s="351"/>
      <c r="JYR1176" s="351"/>
      <c r="JYS1176" s="351"/>
      <c r="JYT1176" s="351"/>
      <c r="JYU1176" s="351"/>
      <c r="JYV1176" s="351"/>
      <c r="JYW1176" s="351"/>
      <c r="JYX1176" s="351"/>
      <c r="JYY1176" s="351"/>
      <c r="JYZ1176" s="351"/>
      <c r="JZA1176" s="351"/>
      <c r="JZB1176" s="351"/>
      <c r="JZC1176" s="351"/>
      <c r="JZD1176" s="351"/>
      <c r="JZE1176" s="351"/>
      <c r="JZF1176" s="351"/>
      <c r="JZG1176" s="351"/>
      <c r="JZH1176" s="351"/>
      <c r="JZI1176" s="351"/>
      <c r="JZJ1176" s="351"/>
      <c r="JZK1176" s="351"/>
      <c r="JZL1176" s="351"/>
      <c r="JZM1176" s="351"/>
      <c r="JZN1176" s="351"/>
      <c r="JZO1176" s="351"/>
      <c r="JZP1176" s="351"/>
      <c r="JZQ1176" s="351"/>
      <c r="JZR1176" s="351"/>
      <c r="JZS1176" s="351"/>
      <c r="JZT1176" s="351"/>
      <c r="JZU1176" s="351"/>
      <c r="JZV1176" s="351"/>
      <c r="JZW1176" s="351"/>
      <c r="JZX1176" s="351"/>
      <c r="JZY1176" s="351"/>
      <c r="JZZ1176" s="351"/>
      <c r="KAA1176" s="351"/>
      <c r="KAB1176" s="351"/>
      <c r="KAC1176" s="351"/>
      <c r="KAD1176" s="351"/>
      <c r="KAE1176" s="351"/>
      <c r="KAF1176" s="351"/>
      <c r="KAG1176" s="351"/>
      <c r="KAH1176" s="351"/>
      <c r="KAI1176" s="351"/>
      <c r="KAJ1176" s="351"/>
      <c r="KAK1176" s="351"/>
      <c r="KAL1176" s="351"/>
      <c r="KAM1176" s="351"/>
      <c r="KAN1176" s="351"/>
      <c r="KAO1176" s="351"/>
      <c r="KAP1176" s="351"/>
      <c r="KAQ1176" s="351"/>
      <c r="KAR1176" s="351"/>
      <c r="KAS1176" s="351"/>
      <c r="KAT1176" s="351"/>
      <c r="KAU1176" s="351"/>
      <c r="KAV1176" s="351"/>
      <c r="KAW1176" s="351"/>
      <c r="KAX1176" s="351"/>
      <c r="KAY1176" s="351"/>
      <c r="KAZ1176" s="351"/>
      <c r="KBA1176" s="351"/>
      <c r="KBB1176" s="351"/>
      <c r="KBC1176" s="351"/>
      <c r="KBD1176" s="351"/>
      <c r="KBE1176" s="351"/>
      <c r="KBF1176" s="351"/>
      <c r="KBG1176" s="351"/>
      <c r="KBH1176" s="351"/>
      <c r="KBI1176" s="351"/>
      <c r="KBJ1176" s="351"/>
      <c r="KBK1176" s="351"/>
      <c r="KBL1176" s="351"/>
      <c r="KBM1176" s="351"/>
      <c r="KBN1176" s="351"/>
      <c r="KBO1176" s="351"/>
      <c r="KBP1176" s="351"/>
      <c r="KBQ1176" s="351"/>
      <c r="KBR1176" s="351"/>
      <c r="KBS1176" s="351"/>
      <c r="KBT1176" s="351"/>
      <c r="KBU1176" s="351"/>
      <c r="KBV1176" s="351"/>
      <c r="KBW1176" s="351"/>
      <c r="KBX1176" s="351"/>
      <c r="KBY1176" s="351"/>
      <c r="KBZ1176" s="351"/>
      <c r="KCA1176" s="351"/>
      <c r="KCB1176" s="351"/>
      <c r="KCC1176" s="351"/>
      <c r="KCD1176" s="351"/>
      <c r="KCE1176" s="351"/>
      <c r="KCF1176" s="351"/>
      <c r="KCG1176" s="351"/>
      <c r="KCH1176" s="351"/>
      <c r="KCI1176" s="351"/>
      <c r="KCJ1176" s="351"/>
      <c r="KCK1176" s="351"/>
      <c r="KCL1176" s="351"/>
      <c r="KCM1176" s="351"/>
      <c r="KCN1176" s="351"/>
      <c r="KCO1176" s="351"/>
      <c r="KCP1176" s="351"/>
      <c r="KCQ1176" s="351"/>
      <c r="KCR1176" s="351"/>
      <c r="KCS1176" s="351"/>
      <c r="KCT1176" s="351"/>
      <c r="KCU1176" s="351"/>
      <c r="KCV1176" s="351"/>
      <c r="KCW1176" s="351"/>
      <c r="KCX1176" s="351"/>
      <c r="KCY1176" s="351"/>
      <c r="KCZ1176" s="351"/>
      <c r="KDA1176" s="351"/>
      <c r="KDB1176" s="351"/>
      <c r="KDC1176" s="351"/>
      <c r="KDD1176" s="351"/>
      <c r="KDE1176" s="351"/>
      <c r="KDF1176" s="351"/>
      <c r="KDG1176" s="351"/>
      <c r="KDH1176" s="351"/>
      <c r="KDI1176" s="351"/>
      <c r="KDJ1176" s="351"/>
      <c r="KDK1176" s="351"/>
      <c r="KDL1176" s="351"/>
      <c r="KDM1176" s="351"/>
      <c r="KDN1176" s="351"/>
      <c r="KDO1176" s="351"/>
      <c r="KDP1176" s="351"/>
      <c r="KDQ1176" s="351"/>
      <c r="KDR1176" s="351"/>
      <c r="KDS1176" s="351"/>
      <c r="KDT1176" s="351"/>
      <c r="KDU1176" s="351"/>
      <c r="KDV1176" s="351"/>
      <c r="KDW1176" s="351"/>
      <c r="KDX1176" s="351"/>
      <c r="KDY1176" s="351"/>
      <c r="KDZ1176" s="351"/>
      <c r="KEA1176" s="351"/>
      <c r="KEB1176" s="351"/>
      <c r="KEC1176" s="351"/>
      <c r="KED1176" s="351"/>
      <c r="KEE1176" s="351"/>
      <c r="KEF1176" s="351"/>
      <c r="KEG1176" s="351"/>
      <c r="KEH1176" s="351"/>
      <c r="KEI1176" s="351"/>
      <c r="KEJ1176" s="351"/>
      <c r="KEK1176" s="351"/>
      <c r="KEL1176" s="351"/>
      <c r="KEM1176" s="351"/>
      <c r="KEN1176" s="351"/>
      <c r="KEO1176" s="351"/>
      <c r="KEP1176" s="351"/>
      <c r="KEQ1176" s="351"/>
      <c r="KER1176" s="351"/>
      <c r="KES1176" s="351"/>
      <c r="KET1176" s="351"/>
      <c r="KEU1176" s="351"/>
      <c r="KEV1176" s="351"/>
      <c r="KEW1176" s="351"/>
      <c r="KEX1176" s="351"/>
      <c r="KEY1176" s="351"/>
      <c r="KEZ1176" s="351"/>
      <c r="KFA1176" s="351"/>
      <c r="KFB1176" s="351"/>
      <c r="KFC1176" s="351"/>
      <c r="KFD1176" s="351"/>
      <c r="KFE1176" s="351"/>
      <c r="KFF1176" s="351"/>
      <c r="KFG1176" s="351"/>
      <c r="KFH1176" s="351"/>
      <c r="KFI1176" s="351"/>
      <c r="KFJ1176" s="351"/>
      <c r="KFK1176" s="351"/>
      <c r="KFL1176" s="351"/>
      <c r="KFM1176" s="351"/>
      <c r="KFN1176" s="351"/>
      <c r="KFO1176" s="351"/>
      <c r="KFP1176" s="351"/>
      <c r="KFQ1176" s="351"/>
      <c r="KFR1176" s="351"/>
      <c r="KFS1176" s="351"/>
      <c r="KFT1176" s="351"/>
      <c r="KFU1176" s="351"/>
      <c r="KFV1176" s="351"/>
      <c r="KFW1176" s="351"/>
      <c r="KFX1176" s="351"/>
      <c r="KFY1176" s="351"/>
      <c r="KFZ1176" s="351"/>
      <c r="KGA1176" s="351"/>
      <c r="KGB1176" s="351"/>
      <c r="KGC1176" s="351"/>
      <c r="KGD1176" s="351"/>
      <c r="KGE1176" s="351"/>
      <c r="KGF1176" s="351"/>
      <c r="KGG1176" s="351"/>
      <c r="KGH1176" s="351"/>
      <c r="KGI1176" s="351"/>
      <c r="KGJ1176" s="351"/>
      <c r="KGK1176" s="351"/>
      <c r="KGL1176" s="351"/>
      <c r="KGM1176" s="351"/>
      <c r="KGN1176" s="351"/>
      <c r="KGO1176" s="351"/>
      <c r="KGP1176" s="351"/>
      <c r="KGQ1176" s="351"/>
      <c r="KGR1176" s="351"/>
      <c r="KGS1176" s="351"/>
      <c r="KGT1176" s="351"/>
      <c r="KGU1176" s="351"/>
      <c r="KGV1176" s="351"/>
      <c r="KGW1176" s="351"/>
      <c r="KGX1176" s="351"/>
      <c r="KGY1176" s="351"/>
      <c r="KGZ1176" s="351"/>
      <c r="KHA1176" s="351"/>
      <c r="KHB1176" s="351"/>
      <c r="KHC1176" s="351"/>
      <c r="KHD1176" s="351"/>
      <c r="KHE1176" s="351"/>
      <c r="KHF1176" s="351"/>
      <c r="KHG1176" s="351"/>
      <c r="KHH1176" s="351"/>
      <c r="KHI1176" s="351"/>
      <c r="KHJ1176" s="351"/>
      <c r="KHK1176" s="351"/>
      <c r="KHL1176" s="351"/>
      <c r="KHM1176" s="351"/>
      <c r="KHN1176" s="351"/>
      <c r="KHO1176" s="351"/>
      <c r="KHP1176" s="351"/>
      <c r="KHQ1176" s="351"/>
      <c r="KHR1176" s="351"/>
      <c r="KHS1176" s="351"/>
      <c r="KHT1176" s="351"/>
      <c r="KHU1176" s="351"/>
      <c r="KHV1176" s="351"/>
      <c r="KHW1176" s="351"/>
      <c r="KHX1176" s="351"/>
      <c r="KHY1176" s="351"/>
      <c r="KHZ1176" s="351"/>
      <c r="KIA1176" s="351"/>
      <c r="KIB1176" s="351"/>
      <c r="KIC1176" s="351"/>
      <c r="KID1176" s="351"/>
      <c r="KIE1176" s="351"/>
      <c r="KIF1176" s="351"/>
      <c r="KIG1176" s="351"/>
      <c r="KIH1176" s="351"/>
      <c r="KII1176" s="351"/>
      <c r="KIJ1176" s="351"/>
      <c r="KIK1176" s="351"/>
      <c r="KIL1176" s="351"/>
      <c r="KIM1176" s="351"/>
      <c r="KIN1176" s="351"/>
      <c r="KIO1176" s="351"/>
      <c r="KIP1176" s="351"/>
      <c r="KIQ1176" s="351"/>
      <c r="KIR1176" s="351"/>
      <c r="KIS1176" s="351"/>
      <c r="KIT1176" s="351"/>
      <c r="KIU1176" s="351"/>
      <c r="KIV1176" s="351"/>
      <c r="KIW1176" s="351"/>
      <c r="KIX1176" s="351"/>
      <c r="KIY1176" s="351"/>
      <c r="KIZ1176" s="351"/>
      <c r="KJA1176" s="351"/>
      <c r="KJB1176" s="351"/>
      <c r="KJC1176" s="351"/>
      <c r="KJD1176" s="351"/>
      <c r="KJE1176" s="351"/>
      <c r="KJF1176" s="351"/>
      <c r="KJG1176" s="351"/>
      <c r="KJH1176" s="351"/>
      <c r="KJI1176" s="351"/>
      <c r="KJJ1176" s="351"/>
      <c r="KJK1176" s="351"/>
      <c r="KJL1176" s="351"/>
      <c r="KJM1176" s="351"/>
      <c r="KJN1176" s="351"/>
      <c r="KJO1176" s="351"/>
      <c r="KJP1176" s="351"/>
      <c r="KJQ1176" s="351"/>
      <c r="KJR1176" s="351"/>
      <c r="KJS1176" s="351"/>
      <c r="KJT1176" s="351"/>
      <c r="KJU1176" s="351"/>
      <c r="KJV1176" s="351"/>
      <c r="KJW1176" s="351"/>
      <c r="KJX1176" s="351"/>
      <c r="KJY1176" s="351"/>
      <c r="KJZ1176" s="351"/>
      <c r="KKA1176" s="351"/>
      <c r="KKB1176" s="351"/>
      <c r="KKC1176" s="351"/>
      <c r="KKD1176" s="351"/>
      <c r="KKE1176" s="351"/>
      <c r="KKF1176" s="351"/>
      <c r="KKG1176" s="351"/>
      <c r="KKH1176" s="351"/>
      <c r="KKI1176" s="351"/>
      <c r="KKJ1176" s="351"/>
      <c r="KKK1176" s="351"/>
      <c r="KKL1176" s="351"/>
      <c r="KKM1176" s="351"/>
      <c r="KKN1176" s="351"/>
      <c r="KKO1176" s="351"/>
      <c r="KKP1176" s="351"/>
      <c r="KKQ1176" s="351"/>
      <c r="KKR1176" s="351"/>
      <c r="KKS1176" s="351"/>
      <c r="KKT1176" s="351"/>
      <c r="KKU1176" s="351"/>
      <c r="KKV1176" s="351"/>
      <c r="KKW1176" s="351"/>
      <c r="KKX1176" s="351"/>
      <c r="KKY1176" s="351"/>
      <c r="KKZ1176" s="351"/>
      <c r="KLA1176" s="351"/>
      <c r="KLB1176" s="351"/>
      <c r="KLC1176" s="351"/>
      <c r="KLD1176" s="351"/>
      <c r="KLE1176" s="351"/>
      <c r="KLF1176" s="351"/>
      <c r="KLG1176" s="351"/>
      <c r="KLH1176" s="351"/>
      <c r="KLI1176" s="351"/>
      <c r="KLJ1176" s="351"/>
      <c r="KLK1176" s="351"/>
      <c r="KLL1176" s="351"/>
      <c r="KLM1176" s="351"/>
      <c r="KLN1176" s="351"/>
      <c r="KLO1176" s="351"/>
      <c r="KLP1176" s="351"/>
      <c r="KLQ1176" s="351"/>
      <c r="KLR1176" s="351"/>
      <c r="KLS1176" s="351"/>
      <c r="KLT1176" s="351"/>
      <c r="KLU1176" s="351"/>
      <c r="KLV1176" s="351"/>
      <c r="KLW1176" s="351"/>
      <c r="KLX1176" s="351"/>
      <c r="KLY1176" s="351"/>
      <c r="KLZ1176" s="351"/>
      <c r="KMA1176" s="351"/>
      <c r="KMB1176" s="351"/>
      <c r="KMC1176" s="351"/>
      <c r="KMD1176" s="351"/>
      <c r="KME1176" s="351"/>
      <c r="KMF1176" s="351"/>
      <c r="KMG1176" s="351"/>
      <c r="KMH1176" s="351"/>
      <c r="KMI1176" s="351"/>
      <c r="KMJ1176" s="351"/>
      <c r="KMK1176" s="351"/>
      <c r="KML1176" s="351"/>
      <c r="KMM1176" s="351"/>
      <c r="KMN1176" s="351"/>
      <c r="KMO1176" s="351"/>
      <c r="KMP1176" s="351"/>
      <c r="KMQ1176" s="351"/>
      <c r="KMR1176" s="351"/>
      <c r="KMS1176" s="351"/>
      <c r="KMT1176" s="351"/>
      <c r="KMU1176" s="351"/>
      <c r="KMV1176" s="351"/>
      <c r="KMW1176" s="351"/>
      <c r="KMX1176" s="351"/>
      <c r="KMY1176" s="351"/>
      <c r="KMZ1176" s="351"/>
      <c r="KNA1176" s="351"/>
      <c r="KNB1176" s="351"/>
      <c r="KNC1176" s="351"/>
      <c r="KND1176" s="351"/>
      <c r="KNE1176" s="351"/>
      <c r="KNF1176" s="351"/>
      <c r="KNG1176" s="351"/>
      <c r="KNH1176" s="351"/>
      <c r="KNI1176" s="351"/>
      <c r="KNJ1176" s="351"/>
      <c r="KNK1176" s="351"/>
      <c r="KNL1176" s="351"/>
      <c r="KNM1176" s="351"/>
      <c r="KNN1176" s="351"/>
      <c r="KNO1176" s="351"/>
      <c r="KNP1176" s="351"/>
      <c r="KNQ1176" s="351"/>
      <c r="KNR1176" s="351"/>
      <c r="KNS1176" s="351"/>
      <c r="KNT1176" s="351"/>
      <c r="KNU1176" s="351"/>
      <c r="KNV1176" s="351"/>
      <c r="KNW1176" s="351"/>
      <c r="KNX1176" s="351"/>
      <c r="KNY1176" s="351"/>
      <c r="KNZ1176" s="351"/>
      <c r="KOA1176" s="351"/>
      <c r="KOB1176" s="351"/>
      <c r="KOC1176" s="351"/>
      <c r="KOD1176" s="351"/>
      <c r="KOE1176" s="351"/>
      <c r="KOF1176" s="351"/>
      <c r="KOG1176" s="351"/>
      <c r="KOH1176" s="351"/>
      <c r="KOI1176" s="351"/>
      <c r="KOJ1176" s="351"/>
      <c r="KOK1176" s="351"/>
      <c r="KOL1176" s="351"/>
      <c r="KOM1176" s="351"/>
      <c r="KON1176" s="351"/>
      <c r="KOO1176" s="351"/>
      <c r="KOP1176" s="351"/>
      <c r="KOQ1176" s="351"/>
      <c r="KOR1176" s="351"/>
      <c r="KOS1176" s="351"/>
      <c r="KOT1176" s="351"/>
      <c r="KOU1176" s="351"/>
      <c r="KOV1176" s="351"/>
      <c r="KOW1176" s="351"/>
      <c r="KOX1176" s="351"/>
      <c r="KOY1176" s="351"/>
      <c r="KOZ1176" s="351"/>
      <c r="KPA1176" s="351"/>
      <c r="KPB1176" s="351"/>
      <c r="KPC1176" s="351"/>
      <c r="KPD1176" s="351"/>
      <c r="KPE1176" s="351"/>
      <c r="KPF1176" s="351"/>
      <c r="KPG1176" s="351"/>
      <c r="KPH1176" s="351"/>
      <c r="KPI1176" s="351"/>
      <c r="KPJ1176" s="351"/>
      <c r="KPK1176" s="351"/>
      <c r="KPL1176" s="351"/>
      <c r="KPM1176" s="351"/>
      <c r="KPN1176" s="351"/>
      <c r="KPO1176" s="351"/>
      <c r="KPP1176" s="351"/>
      <c r="KPQ1176" s="351"/>
      <c r="KPR1176" s="351"/>
      <c r="KPS1176" s="351"/>
      <c r="KPT1176" s="351"/>
      <c r="KPU1176" s="351"/>
      <c r="KPV1176" s="351"/>
      <c r="KPW1176" s="351"/>
      <c r="KPX1176" s="351"/>
      <c r="KPY1176" s="351"/>
      <c r="KPZ1176" s="351"/>
      <c r="KQA1176" s="351"/>
      <c r="KQB1176" s="351"/>
      <c r="KQC1176" s="351"/>
      <c r="KQD1176" s="351"/>
      <c r="KQE1176" s="351"/>
      <c r="KQF1176" s="351"/>
      <c r="KQG1176" s="351"/>
      <c r="KQH1176" s="351"/>
      <c r="KQI1176" s="351"/>
      <c r="KQJ1176" s="351"/>
      <c r="KQK1176" s="351"/>
      <c r="KQL1176" s="351"/>
      <c r="KQM1176" s="351"/>
      <c r="KQN1176" s="351"/>
      <c r="KQO1176" s="351"/>
      <c r="KQP1176" s="351"/>
      <c r="KQQ1176" s="351"/>
      <c r="KQR1176" s="351"/>
      <c r="KQS1176" s="351"/>
      <c r="KQT1176" s="351"/>
      <c r="KQU1176" s="351"/>
      <c r="KQV1176" s="351"/>
      <c r="KQW1176" s="351"/>
      <c r="KQX1176" s="351"/>
      <c r="KQY1176" s="351"/>
      <c r="KQZ1176" s="351"/>
      <c r="KRA1176" s="351"/>
      <c r="KRB1176" s="351"/>
      <c r="KRC1176" s="351"/>
      <c r="KRD1176" s="351"/>
      <c r="KRE1176" s="351"/>
      <c r="KRF1176" s="351"/>
      <c r="KRG1176" s="351"/>
      <c r="KRH1176" s="351"/>
      <c r="KRI1176" s="351"/>
      <c r="KRJ1176" s="351"/>
      <c r="KRK1176" s="351"/>
      <c r="KRL1176" s="351"/>
      <c r="KRM1176" s="351"/>
      <c r="KRN1176" s="351"/>
      <c r="KRO1176" s="351"/>
      <c r="KRP1176" s="351"/>
      <c r="KRQ1176" s="351"/>
      <c r="KRR1176" s="351"/>
      <c r="KRS1176" s="351"/>
      <c r="KRT1176" s="351"/>
      <c r="KRU1176" s="351"/>
      <c r="KRV1176" s="351"/>
      <c r="KRW1176" s="351"/>
      <c r="KRX1176" s="351"/>
      <c r="KRY1176" s="351"/>
      <c r="KRZ1176" s="351"/>
      <c r="KSA1176" s="351"/>
      <c r="KSB1176" s="351"/>
      <c r="KSC1176" s="351"/>
      <c r="KSD1176" s="351"/>
      <c r="KSE1176" s="351"/>
      <c r="KSF1176" s="351"/>
      <c r="KSG1176" s="351"/>
      <c r="KSH1176" s="351"/>
      <c r="KSI1176" s="351"/>
      <c r="KSJ1176" s="351"/>
      <c r="KSK1176" s="351"/>
      <c r="KSL1176" s="351"/>
      <c r="KSM1176" s="351"/>
      <c r="KSN1176" s="351"/>
      <c r="KSO1176" s="351"/>
      <c r="KSP1176" s="351"/>
      <c r="KSQ1176" s="351"/>
      <c r="KSR1176" s="351"/>
      <c r="KSS1176" s="351"/>
      <c r="KST1176" s="351"/>
      <c r="KSU1176" s="351"/>
      <c r="KSV1176" s="351"/>
      <c r="KSW1176" s="351"/>
      <c r="KSX1176" s="351"/>
      <c r="KSY1176" s="351"/>
      <c r="KSZ1176" s="351"/>
      <c r="KTA1176" s="351"/>
      <c r="KTB1176" s="351"/>
      <c r="KTC1176" s="351"/>
      <c r="KTD1176" s="351"/>
      <c r="KTE1176" s="351"/>
      <c r="KTF1176" s="351"/>
      <c r="KTG1176" s="351"/>
      <c r="KTH1176" s="351"/>
      <c r="KTI1176" s="351"/>
      <c r="KTJ1176" s="351"/>
      <c r="KTK1176" s="351"/>
      <c r="KTL1176" s="351"/>
      <c r="KTM1176" s="351"/>
      <c r="KTN1176" s="351"/>
      <c r="KTO1176" s="351"/>
      <c r="KTP1176" s="351"/>
      <c r="KTQ1176" s="351"/>
      <c r="KTR1176" s="351"/>
      <c r="KTS1176" s="351"/>
      <c r="KTT1176" s="351"/>
      <c r="KTU1176" s="351"/>
      <c r="KTV1176" s="351"/>
      <c r="KTW1176" s="351"/>
      <c r="KTX1176" s="351"/>
      <c r="KTY1176" s="351"/>
      <c r="KTZ1176" s="351"/>
      <c r="KUA1176" s="351"/>
      <c r="KUB1176" s="351"/>
      <c r="KUC1176" s="351"/>
      <c r="KUD1176" s="351"/>
      <c r="KUE1176" s="351"/>
      <c r="KUF1176" s="351"/>
      <c r="KUG1176" s="351"/>
      <c r="KUH1176" s="351"/>
      <c r="KUI1176" s="351"/>
      <c r="KUJ1176" s="351"/>
      <c r="KUK1176" s="351"/>
      <c r="KUL1176" s="351"/>
      <c r="KUM1176" s="351"/>
      <c r="KUN1176" s="351"/>
      <c r="KUO1176" s="351"/>
      <c r="KUP1176" s="351"/>
      <c r="KUQ1176" s="351"/>
      <c r="KUR1176" s="351"/>
      <c r="KUS1176" s="351"/>
      <c r="KUT1176" s="351"/>
      <c r="KUU1176" s="351"/>
      <c r="KUV1176" s="351"/>
      <c r="KUW1176" s="351"/>
      <c r="KUX1176" s="351"/>
      <c r="KUY1176" s="351"/>
      <c r="KUZ1176" s="351"/>
      <c r="KVA1176" s="351"/>
      <c r="KVB1176" s="351"/>
      <c r="KVC1176" s="351"/>
      <c r="KVD1176" s="351"/>
      <c r="KVE1176" s="351"/>
      <c r="KVF1176" s="351"/>
      <c r="KVG1176" s="351"/>
      <c r="KVH1176" s="351"/>
      <c r="KVI1176" s="351"/>
      <c r="KVJ1176" s="351"/>
      <c r="KVK1176" s="351"/>
      <c r="KVL1176" s="351"/>
      <c r="KVM1176" s="351"/>
      <c r="KVN1176" s="351"/>
      <c r="KVO1176" s="351"/>
      <c r="KVP1176" s="351"/>
      <c r="KVQ1176" s="351"/>
      <c r="KVR1176" s="351"/>
      <c r="KVS1176" s="351"/>
      <c r="KVT1176" s="351"/>
      <c r="KVU1176" s="351"/>
      <c r="KVV1176" s="351"/>
      <c r="KVW1176" s="351"/>
      <c r="KVX1176" s="351"/>
      <c r="KVY1176" s="351"/>
      <c r="KVZ1176" s="351"/>
      <c r="KWA1176" s="351"/>
      <c r="KWB1176" s="351"/>
      <c r="KWC1176" s="351"/>
      <c r="KWD1176" s="351"/>
      <c r="KWE1176" s="351"/>
      <c r="KWF1176" s="351"/>
      <c r="KWG1176" s="351"/>
      <c r="KWH1176" s="351"/>
      <c r="KWI1176" s="351"/>
      <c r="KWJ1176" s="351"/>
      <c r="KWK1176" s="351"/>
      <c r="KWL1176" s="351"/>
      <c r="KWM1176" s="351"/>
      <c r="KWN1176" s="351"/>
      <c r="KWO1176" s="351"/>
      <c r="KWP1176" s="351"/>
      <c r="KWQ1176" s="351"/>
      <c r="KWR1176" s="351"/>
      <c r="KWS1176" s="351"/>
      <c r="KWT1176" s="351"/>
      <c r="KWU1176" s="351"/>
      <c r="KWV1176" s="351"/>
      <c r="KWW1176" s="351"/>
      <c r="KWX1176" s="351"/>
      <c r="KWY1176" s="351"/>
      <c r="KWZ1176" s="351"/>
      <c r="KXA1176" s="351"/>
      <c r="KXB1176" s="351"/>
      <c r="KXC1176" s="351"/>
      <c r="KXD1176" s="351"/>
      <c r="KXE1176" s="351"/>
      <c r="KXF1176" s="351"/>
      <c r="KXG1176" s="351"/>
      <c r="KXH1176" s="351"/>
      <c r="KXI1176" s="351"/>
      <c r="KXJ1176" s="351"/>
      <c r="KXK1176" s="351"/>
      <c r="KXL1176" s="351"/>
      <c r="KXM1176" s="351"/>
      <c r="KXN1176" s="351"/>
      <c r="KXO1176" s="351"/>
      <c r="KXP1176" s="351"/>
      <c r="KXQ1176" s="351"/>
      <c r="KXR1176" s="351"/>
      <c r="KXS1176" s="351"/>
      <c r="KXT1176" s="351"/>
      <c r="KXU1176" s="351"/>
      <c r="KXV1176" s="351"/>
      <c r="KXW1176" s="351"/>
      <c r="KXX1176" s="351"/>
      <c r="KXY1176" s="351"/>
      <c r="KXZ1176" s="351"/>
      <c r="KYA1176" s="351"/>
      <c r="KYB1176" s="351"/>
      <c r="KYC1176" s="351"/>
      <c r="KYD1176" s="351"/>
      <c r="KYE1176" s="351"/>
      <c r="KYF1176" s="351"/>
      <c r="KYG1176" s="351"/>
      <c r="KYH1176" s="351"/>
      <c r="KYI1176" s="351"/>
      <c r="KYJ1176" s="351"/>
      <c r="KYK1176" s="351"/>
      <c r="KYL1176" s="351"/>
      <c r="KYM1176" s="351"/>
      <c r="KYN1176" s="351"/>
      <c r="KYO1176" s="351"/>
      <c r="KYP1176" s="351"/>
      <c r="KYQ1176" s="351"/>
      <c r="KYR1176" s="351"/>
      <c r="KYS1176" s="351"/>
      <c r="KYT1176" s="351"/>
      <c r="KYU1176" s="351"/>
      <c r="KYV1176" s="351"/>
      <c r="KYW1176" s="351"/>
      <c r="KYX1176" s="351"/>
      <c r="KYY1176" s="351"/>
      <c r="KYZ1176" s="351"/>
      <c r="KZA1176" s="351"/>
      <c r="KZB1176" s="351"/>
      <c r="KZC1176" s="351"/>
      <c r="KZD1176" s="351"/>
      <c r="KZE1176" s="351"/>
      <c r="KZF1176" s="351"/>
      <c r="KZG1176" s="351"/>
      <c r="KZH1176" s="351"/>
      <c r="KZI1176" s="351"/>
      <c r="KZJ1176" s="351"/>
      <c r="KZK1176" s="351"/>
      <c r="KZL1176" s="351"/>
      <c r="KZM1176" s="351"/>
      <c r="KZN1176" s="351"/>
      <c r="KZO1176" s="351"/>
      <c r="KZP1176" s="351"/>
      <c r="KZQ1176" s="351"/>
      <c r="KZR1176" s="351"/>
      <c r="KZS1176" s="351"/>
      <c r="KZT1176" s="351"/>
      <c r="KZU1176" s="351"/>
      <c r="KZV1176" s="351"/>
      <c r="KZW1176" s="351"/>
      <c r="KZX1176" s="351"/>
      <c r="KZY1176" s="351"/>
      <c r="KZZ1176" s="351"/>
      <c r="LAA1176" s="351"/>
      <c r="LAB1176" s="351"/>
      <c r="LAC1176" s="351"/>
      <c r="LAD1176" s="351"/>
      <c r="LAE1176" s="351"/>
      <c r="LAF1176" s="351"/>
      <c r="LAG1176" s="351"/>
      <c r="LAH1176" s="351"/>
      <c r="LAI1176" s="351"/>
      <c r="LAJ1176" s="351"/>
      <c r="LAK1176" s="351"/>
      <c r="LAL1176" s="351"/>
      <c r="LAM1176" s="351"/>
      <c r="LAN1176" s="351"/>
      <c r="LAO1176" s="351"/>
      <c r="LAP1176" s="351"/>
      <c r="LAQ1176" s="351"/>
      <c r="LAR1176" s="351"/>
      <c r="LAS1176" s="351"/>
      <c r="LAT1176" s="351"/>
      <c r="LAU1176" s="351"/>
      <c r="LAV1176" s="351"/>
      <c r="LAW1176" s="351"/>
      <c r="LAX1176" s="351"/>
      <c r="LAY1176" s="351"/>
      <c r="LAZ1176" s="351"/>
      <c r="LBA1176" s="351"/>
      <c r="LBB1176" s="351"/>
      <c r="LBC1176" s="351"/>
      <c r="LBD1176" s="351"/>
      <c r="LBE1176" s="351"/>
      <c r="LBF1176" s="351"/>
      <c r="LBG1176" s="351"/>
      <c r="LBH1176" s="351"/>
      <c r="LBI1176" s="351"/>
      <c r="LBJ1176" s="351"/>
      <c r="LBK1176" s="351"/>
      <c r="LBL1176" s="351"/>
      <c r="LBM1176" s="351"/>
      <c r="LBN1176" s="351"/>
      <c r="LBO1176" s="351"/>
      <c r="LBP1176" s="351"/>
      <c r="LBQ1176" s="351"/>
      <c r="LBR1176" s="351"/>
      <c r="LBS1176" s="351"/>
      <c r="LBT1176" s="351"/>
      <c r="LBU1176" s="351"/>
      <c r="LBV1176" s="351"/>
      <c r="LBW1176" s="351"/>
      <c r="LBX1176" s="351"/>
      <c r="LBY1176" s="351"/>
      <c r="LBZ1176" s="351"/>
      <c r="LCA1176" s="351"/>
      <c r="LCB1176" s="351"/>
      <c r="LCC1176" s="351"/>
      <c r="LCD1176" s="351"/>
      <c r="LCE1176" s="351"/>
      <c r="LCF1176" s="351"/>
      <c r="LCG1176" s="351"/>
      <c r="LCH1176" s="351"/>
      <c r="LCI1176" s="351"/>
      <c r="LCJ1176" s="351"/>
      <c r="LCK1176" s="351"/>
      <c r="LCL1176" s="351"/>
      <c r="LCM1176" s="351"/>
      <c r="LCN1176" s="351"/>
      <c r="LCO1176" s="351"/>
      <c r="LCP1176" s="351"/>
      <c r="LCQ1176" s="351"/>
      <c r="LCR1176" s="351"/>
      <c r="LCS1176" s="351"/>
      <c r="LCT1176" s="351"/>
      <c r="LCU1176" s="351"/>
      <c r="LCV1176" s="351"/>
      <c r="LCW1176" s="351"/>
      <c r="LCX1176" s="351"/>
      <c r="LCY1176" s="351"/>
      <c r="LCZ1176" s="351"/>
      <c r="LDA1176" s="351"/>
      <c r="LDB1176" s="351"/>
      <c r="LDC1176" s="351"/>
      <c r="LDD1176" s="351"/>
      <c r="LDE1176" s="351"/>
      <c r="LDF1176" s="351"/>
      <c r="LDG1176" s="351"/>
      <c r="LDH1176" s="351"/>
      <c r="LDI1176" s="351"/>
      <c r="LDJ1176" s="351"/>
      <c r="LDK1176" s="351"/>
      <c r="LDL1176" s="351"/>
      <c r="LDM1176" s="351"/>
      <c r="LDN1176" s="351"/>
      <c r="LDO1176" s="351"/>
      <c r="LDP1176" s="351"/>
      <c r="LDQ1176" s="351"/>
      <c r="LDR1176" s="351"/>
      <c r="LDS1176" s="351"/>
      <c r="LDT1176" s="351"/>
      <c r="LDU1176" s="351"/>
      <c r="LDV1176" s="351"/>
      <c r="LDW1176" s="351"/>
      <c r="LDX1176" s="351"/>
      <c r="LDY1176" s="351"/>
      <c r="LDZ1176" s="351"/>
      <c r="LEA1176" s="351"/>
      <c r="LEB1176" s="351"/>
      <c r="LEC1176" s="351"/>
      <c r="LED1176" s="351"/>
      <c r="LEE1176" s="351"/>
      <c r="LEF1176" s="351"/>
      <c r="LEG1176" s="351"/>
      <c r="LEH1176" s="351"/>
      <c r="LEI1176" s="351"/>
      <c r="LEJ1176" s="351"/>
      <c r="LEK1176" s="351"/>
      <c r="LEL1176" s="351"/>
      <c r="LEM1176" s="351"/>
      <c r="LEN1176" s="351"/>
      <c r="LEO1176" s="351"/>
      <c r="LEP1176" s="351"/>
      <c r="LEQ1176" s="351"/>
      <c r="LER1176" s="351"/>
      <c r="LES1176" s="351"/>
      <c r="LET1176" s="351"/>
      <c r="LEU1176" s="351"/>
      <c r="LEV1176" s="351"/>
      <c r="LEW1176" s="351"/>
      <c r="LEX1176" s="351"/>
      <c r="LEY1176" s="351"/>
      <c r="LEZ1176" s="351"/>
      <c r="LFA1176" s="351"/>
      <c r="LFB1176" s="351"/>
      <c r="LFC1176" s="351"/>
      <c r="LFD1176" s="351"/>
      <c r="LFE1176" s="351"/>
      <c r="LFF1176" s="351"/>
      <c r="LFG1176" s="351"/>
      <c r="LFH1176" s="351"/>
      <c r="LFI1176" s="351"/>
      <c r="LFJ1176" s="351"/>
      <c r="LFK1176" s="351"/>
      <c r="LFL1176" s="351"/>
      <c r="LFM1176" s="351"/>
      <c r="LFN1176" s="351"/>
      <c r="LFO1176" s="351"/>
      <c r="LFP1176" s="351"/>
      <c r="LFQ1176" s="351"/>
      <c r="LFR1176" s="351"/>
      <c r="LFS1176" s="351"/>
      <c r="LFT1176" s="351"/>
      <c r="LFU1176" s="351"/>
      <c r="LFV1176" s="351"/>
      <c r="LFW1176" s="351"/>
      <c r="LFX1176" s="351"/>
      <c r="LFY1176" s="351"/>
      <c r="LFZ1176" s="351"/>
      <c r="LGA1176" s="351"/>
      <c r="LGB1176" s="351"/>
      <c r="LGC1176" s="351"/>
      <c r="LGD1176" s="351"/>
      <c r="LGE1176" s="351"/>
      <c r="LGF1176" s="351"/>
      <c r="LGG1176" s="351"/>
      <c r="LGH1176" s="351"/>
      <c r="LGI1176" s="351"/>
      <c r="LGJ1176" s="351"/>
      <c r="LGK1176" s="351"/>
      <c r="LGL1176" s="351"/>
      <c r="LGM1176" s="351"/>
      <c r="LGN1176" s="351"/>
      <c r="LGO1176" s="351"/>
      <c r="LGP1176" s="351"/>
      <c r="LGQ1176" s="351"/>
      <c r="LGR1176" s="351"/>
      <c r="LGS1176" s="351"/>
      <c r="LGT1176" s="351"/>
      <c r="LGU1176" s="351"/>
      <c r="LGV1176" s="351"/>
      <c r="LGW1176" s="351"/>
      <c r="LGX1176" s="351"/>
      <c r="LGY1176" s="351"/>
      <c r="LGZ1176" s="351"/>
      <c r="LHA1176" s="351"/>
      <c r="LHB1176" s="351"/>
      <c r="LHC1176" s="351"/>
      <c r="LHD1176" s="351"/>
      <c r="LHE1176" s="351"/>
      <c r="LHF1176" s="351"/>
      <c r="LHG1176" s="351"/>
      <c r="LHH1176" s="351"/>
      <c r="LHI1176" s="351"/>
      <c r="LHJ1176" s="351"/>
      <c r="LHK1176" s="351"/>
      <c r="LHL1176" s="351"/>
      <c r="LHM1176" s="351"/>
      <c r="LHN1176" s="351"/>
      <c r="LHO1176" s="351"/>
      <c r="LHP1176" s="351"/>
      <c r="LHQ1176" s="351"/>
      <c r="LHR1176" s="351"/>
      <c r="LHS1176" s="351"/>
      <c r="LHT1176" s="351"/>
      <c r="LHU1176" s="351"/>
      <c r="LHV1176" s="351"/>
      <c r="LHW1176" s="351"/>
      <c r="LHX1176" s="351"/>
      <c r="LHY1176" s="351"/>
      <c r="LHZ1176" s="351"/>
      <c r="LIA1176" s="351"/>
      <c r="LIB1176" s="351"/>
      <c r="LIC1176" s="351"/>
      <c r="LID1176" s="351"/>
      <c r="LIE1176" s="351"/>
      <c r="LIF1176" s="351"/>
      <c r="LIG1176" s="351"/>
      <c r="LIH1176" s="351"/>
      <c r="LII1176" s="351"/>
      <c r="LIJ1176" s="351"/>
      <c r="LIK1176" s="351"/>
      <c r="LIL1176" s="351"/>
      <c r="LIM1176" s="351"/>
      <c r="LIN1176" s="351"/>
      <c r="LIO1176" s="351"/>
      <c r="LIP1176" s="351"/>
      <c r="LIQ1176" s="351"/>
      <c r="LIR1176" s="351"/>
      <c r="LIS1176" s="351"/>
      <c r="LIT1176" s="351"/>
      <c r="LIU1176" s="351"/>
      <c r="LIV1176" s="351"/>
      <c r="LIW1176" s="351"/>
      <c r="LIX1176" s="351"/>
      <c r="LIY1176" s="351"/>
      <c r="LIZ1176" s="351"/>
      <c r="LJA1176" s="351"/>
      <c r="LJB1176" s="351"/>
      <c r="LJC1176" s="351"/>
      <c r="LJD1176" s="351"/>
      <c r="LJE1176" s="351"/>
      <c r="LJF1176" s="351"/>
      <c r="LJG1176" s="351"/>
      <c r="LJH1176" s="351"/>
      <c r="LJI1176" s="351"/>
      <c r="LJJ1176" s="351"/>
      <c r="LJK1176" s="351"/>
      <c r="LJL1176" s="351"/>
      <c r="LJM1176" s="351"/>
      <c r="LJN1176" s="351"/>
      <c r="LJO1176" s="351"/>
      <c r="LJP1176" s="351"/>
      <c r="LJQ1176" s="351"/>
      <c r="LJR1176" s="351"/>
      <c r="LJS1176" s="351"/>
      <c r="LJT1176" s="351"/>
      <c r="LJU1176" s="351"/>
      <c r="LJV1176" s="351"/>
      <c r="LJW1176" s="351"/>
      <c r="LJX1176" s="351"/>
      <c r="LJY1176" s="351"/>
      <c r="LJZ1176" s="351"/>
      <c r="LKA1176" s="351"/>
      <c r="LKB1176" s="351"/>
      <c r="LKC1176" s="351"/>
      <c r="LKD1176" s="351"/>
      <c r="LKE1176" s="351"/>
      <c r="LKF1176" s="351"/>
      <c r="LKG1176" s="351"/>
      <c r="LKH1176" s="351"/>
      <c r="LKI1176" s="351"/>
      <c r="LKJ1176" s="351"/>
      <c r="LKK1176" s="351"/>
      <c r="LKL1176" s="351"/>
      <c r="LKM1176" s="351"/>
      <c r="LKN1176" s="351"/>
      <c r="LKO1176" s="351"/>
      <c r="LKP1176" s="351"/>
      <c r="LKQ1176" s="351"/>
      <c r="LKR1176" s="351"/>
      <c r="LKS1176" s="351"/>
      <c r="LKT1176" s="351"/>
      <c r="LKU1176" s="351"/>
      <c r="LKV1176" s="351"/>
      <c r="LKW1176" s="351"/>
      <c r="LKX1176" s="351"/>
      <c r="LKY1176" s="351"/>
      <c r="LKZ1176" s="351"/>
      <c r="LLA1176" s="351"/>
      <c r="LLB1176" s="351"/>
      <c r="LLC1176" s="351"/>
      <c r="LLD1176" s="351"/>
      <c r="LLE1176" s="351"/>
      <c r="LLF1176" s="351"/>
      <c r="LLG1176" s="351"/>
      <c r="LLH1176" s="351"/>
      <c r="LLI1176" s="351"/>
      <c r="LLJ1176" s="351"/>
      <c r="LLK1176" s="351"/>
      <c r="LLL1176" s="351"/>
      <c r="LLM1176" s="351"/>
      <c r="LLN1176" s="351"/>
      <c r="LLO1176" s="351"/>
      <c r="LLP1176" s="351"/>
      <c r="LLQ1176" s="351"/>
      <c r="LLR1176" s="351"/>
      <c r="LLS1176" s="351"/>
      <c r="LLT1176" s="351"/>
      <c r="LLU1176" s="351"/>
      <c r="LLV1176" s="351"/>
      <c r="LLW1176" s="351"/>
      <c r="LLX1176" s="351"/>
      <c r="LLY1176" s="351"/>
      <c r="LLZ1176" s="351"/>
      <c r="LMA1176" s="351"/>
      <c r="LMB1176" s="351"/>
      <c r="LMC1176" s="351"/>
      <c r="LMD1176" s="351"/>
      <c r="LME1176" s="351"/>
      <c r="LMF1176" s="351"/>
      <c r="LMG1176" s="351"/>
      <c r="LMH1176" s="351"/>
      <c r="LMI1176" s="351"/>
      <c r="LMJ1176" s="351"/>
      <c r="LMK1176" s="351"/>
      <c r="LML1176" s="351"/>
      <c r="LMM1176" s="351"/>
      <c r="LMN1176" s="351"/>
      <c r="LMO1176" s="351"/>
      <c r="LMP1176" s="351"/>
      <c r="LMQ1176" s="351"/>
      <c r="LMR1176" s="351"/>
      <c r="LMS1176" s="351"/>
      <c r="LMT1176" s="351"/>
      <c r="LMU1176" s="351"/>
      <c r="LMV1176" s="351"/>
      <c r="LMW1176" s="351"/>
      <c r="LMX1176" s="351"/>
      <c r="LMY1176" s="351"/>
      <c r="LMZ1176" s="351"/>
      <c r="LNA1176" s="351"/>
      <c r="LNB1176" s="351"/>
      <c r="LNC1176" s="351"/>
      <c r="LND1176" s="351"/>
      <c r="LNE1176" s="351"/>
      <c r="LNF1176" s="351"/>
      <c r="LNG1176" s="351"/>
      <c r="LNH1176" s="351"/>
      <c r="LNI1176" s="351"/>
      <c r="LNJ1176" s="351"/>
      <c r="LNK1176" s="351"/>
      <c r="LNL1176" s="351"/>
      <c r="LNM1176" s="351"/>
      <c r="LNN1176" s="351"/>
      <c r="LNO1176" s="351"/>
      <c r="LNP1176" s="351"/>
      <c r="LNQ1176" s="351"/>
      <c r="LNR1176" s="351"/>
      <c r="LNS1176" s="351"/>
      <c r="LNT1176" s="351"/>
      <c r="LNU1176" s="351"/>
      <c r="LNV1176" s="351"/>
      <c r="LNW1176" s="351"/>
      <c r="LNX1176" s="351"/>
      <c r="LNY1176" s="351"/>
      <c r="LNZ1176" s="351"/>
      <c r="LOA1176" s="351"/>
      <c r="LOB1176" s="351"/>
      <c r="LOC1176" s="351"/>
      <c r="LOD1176" s="351"/>
      <c r="LOE1176" s="351"/>
      <c r="LOF1176" s="351"/>
      <c r="LOG1176" s="351"/>
      <c r="LOH1176" s="351"/>
      <c r="LOI1176" s="351"/>
      <c r="LOJ1176" s="351"/>
      <c r="LOK1176" s="351"/>
      <c r="LOL1176" s="351"/>
      <c r="LOM1176" s="351"/>
      <c r="LON1176" s="351"/>
      <c r="LOO1176" s="351"/>
      <c r="LOP1176" s="351"/>
      <c r="LOQ1176" s="351"/>
      <c r="LOR1176" s="351"/>
      <c r="LOS1176" s="351"/>
      <c r="LOT1176" s="351"/>
      <c r="LOU1176" s="351"/>
      <c r="LOV1176" s="351"/>
      <c r="LOW1176" s="351"/>
      <c r="LOX1176" s="351"/>
      <c r="LOY1176" s="351"/>
      <c r="LOZ1176" s="351"/>
      <c r="LPA1176" s="351"/>
      <c r="LPB1176" s="351"/>
      <c r="LPC1176" s="351"/>
      <c r="LPD1176" s="351"/>
      <c r="LPE1176" s="351"/>
      <c r="LPF1176" s="351"/>
      <c r="LPG1176" s="351"/>
      <c r="LPH1176" s="351"/>
      <c r="LPI1176" s="351"/>
      <c r="LPJ1176" s="351"/>
      <c r="LPK1176" s="351"/>
      <c r="LPL1176" s="351"/>
      <c r="LPM1176" s="351"/>
      <c r="LPN1176" s="351"/>
      <c r="LPO1176" s="351"/>
      <c r="LPP1176" s="351"/>
      <c r="LPQ1176" s="351"/>
      <c r="LPR1176" s="351"/>
      <c r="LPS1176" s="351"/>
      <c r="LPT1176" s="351"/>
      <c r="LPU1176" s="351"/>
      <c r="LPV1176" s="351"/>
      <c r="LPW1176" s="351"/>
      <c r="LPX1176" s="351"/>
      <c r="LPY1176" s="351"/>
      <c r="LPZ1176" s="351"/>
      <c r="LQA1176" s="351"/>
      <c r="LQB1176" s="351"/>
      <c r="LQC1176" s="351"/>
      <c r="LQD1176" s="351"/>
      <c r="LQE1176" s="351"/>
      <c r="LQF1176" s="351"/>
      <c r="LQG1176" s="351"/>
      <c r="LQH1176" s="351"/>
      <c r="LQI1176" s="351"/>
      <c r="LQJ1176" s="351"/>
      <c r="LQK1176" s="351"/>
      <c r="LQL1176" s="351"/>
      <c r="LQM1176" s="351"/>
      <c r="LQN1176" s="351"/>
      <c r="LQO1176" s="351"/>
      <c r="LQP1176" s="351"/>
      <c r="LQQ1176" s="351"/>
      <c r="LQR1176" s="351"/>
      <c r="LQS1176" s="351"/>
      <c r="LQT1176" s="351"/>
      <c r="LQU1176" s="351"/>
      <c r="LQV1176" s="351"/>
      <c r="LQW1176" s="351"/>
      <c r="LQX1176" s="351"/>
      <c r="LQY1176" s="351"/>
      <c r="LQZ1176" s="351"/>
      <c r="LRA1176" s="351"/>
      <c r="LRB1176" s="351"/>
      <c r="LRC1176" s="351"/>
      <c r="LRD1176" s="351"/>
      <c r="LRE1176" s="351"/>
      <c r="LRF1176" s="351"/>
      <c r="LRG1176" s="351"/>
      <c r="LRH1176" s="351"/>
      <c r="LRI1176" s="351"/>
      <c r="LRJ1176" s="351"/>
      <c r="LRK1176" s="351"/>
      <c r="LRL1176" s="351"/>
      <c r="LRM1176" s="351"/>
      <c r="LRN1176" s="351"/>
      <c r="LRO1176" s="351"/>
      <c r="LRP1176" s="351"/>
      <c r="LRQ1176" s="351"/>
      <c r="LRR1176" s="351"/>
      <c r="LRS1176" s="351"/>
      <c r="LRT1176" s="351"/>
      <c r="LRU1176" s="351"/>
      <c r="LRV1176" s="351"/>
      <c r="LRW1176" s="351"/>
      <c r="LRX1176" s="351"/>
      <c r="LRY1176" s="351"/>
      <c r="LRZ1176" s="351"/>
      <c r="LSA1176" s="351"/>
      <c r="LSB1176" s="351"/>
      <c r="LSC1176" s="351"/>
      <c r="LSD1176" s="351"/>
      <c r="LSE1176" s="351"/>
      <c r="LSF1176" s="351"/>
      <c r="LSG1176" s="351"/>
      <c r="LSH1176" s="351"/>
      <c r="LSI1176" s="351"/>
      <c r="LSJ1176" s="351"/>
      <c r="LSK1176" s="351"/>
      <c r="LSL1176" s="351"/>
      <c r="LSM1176" s="351"/>
      <c r="LSN1176" s="351"/>
      <c r="LSO1176" s="351"/>
      <c r="LSP1176" s="351"/>
      <c r="LSQ1176" s="351"/>
      <c r="LSR1176" s="351"/>
      <c r="LSS1176" s="351"/>
      <c r="LST1176" s="351"/>
      <c r="LSU1176" s="351"/>
      <c r="LSV1176" s="351"/>
      <c r="LSW1176" s="351"/>
      <c r="LSX1176" s="351"/>
      <c r="LSY1176" s="351"/>
      <c r="LSZ1176" s="351"/>
      <c r="LTA1176" s="351"/>
      <c r="LTB1176" s="351"/>
      <c r="LTC1176" s="351"/>
      <c r="LTD1176" s="351"/>
      <c r="LTE1176" s="351"/>
      <c r="LTF1176" s="351"/>
      <c r="LTG1176" s="351"/>
      <c r="LTH1176" s="351"/>
      <c r="LTI1176" s="351"/>
      <c r="LTJ1176" s="351"/>
      <c r="LTK1176" s="351"/>
      <c r="LTL1176" s="351"/>
      <c r="LTM1176" s="351"/>
      <c r="LTN1176" s="351"/>
      <c r="LTO1176" s="351"/>
      <c r="LTP1176" s="351"/>
      <c r="LTQ1176" s="351"/>
      <c r="LTR1176" s="351"/>
      <c r="LTS1176" s="351"/>
      <c r="LTT1176" s="351"/>
      <c r="LTU1176" s="351"/>
      <c r="LTV1176" s="351"/>
      <c r="LTW1176" s="351"/>
      <c r="LTX1176" s="351"/>
      <c r="LTY1176" s="351"/>
      <c r="LTZ1176" s="351"/>
      <c r="LUA1176" s="351"/>
      <c r="LUB1176" s="351"/>
      <c r="LUC1176" s="351"/>
      <c r="LUD1176" s="351"/>
      <c r="LUE1176" s="351"/>
      <c r="LUF1176" s="351"/>
      <c r="LUG1176" s="351"/>
      <c r="LUH1176" s="351"/>
      <c r="LUI1176" s="351"/>
      <c r="LUJ1176" s="351"/>
      <c r="LUK1176" s="351"/>
      <c r="LUL1176" s="351"/>
      <c r="LUM1176" s="351"/>
      <c r="LUN1176" s="351"/>
      <c r="LUO1176" s="351"/>
      <c r="LUP1176" s="351"/>
      <c r="LUQ1176" s="351"/>
      <c r="LUR1176" s="351"/>
      <c r="LUS1176" s="351"/>
      <c r="LUT1176" s="351"/>
      <c r="LUU1176" s="351"/>
      <c r="LUV1176" s="351"/>
      <c r="LUW1176" s="351"/>
      <c r="LUX1176" s="351"/>
      <c r="LUY1176" s="351"/>
      <c r="LUZ1176" s="351"/>
      <c r="LVA1176" s="351"/>
      <c r="LVB1176" s="351"/>
      <c r="LVC1176" s="351"/>
      <c r="LVD1176" s="351"/>
      <c r="LVE1176" s="351"/>
      <c r="LVF1176" s="351"/>
      <c r="LVG1176" s="351"/>
      <c r="LVH1176" s="351"/>
      <c r="LVI1176" s="351"/>
      <c r="LVJ1176" s="351"/>
      <c r="LVK1176" s="351"/>
      <c r="LVL1176" s="351"/>
      <c r="LVM1176" s="351"/>
      <c r="LVN1176" s="351"/>
      <c r="LVO1176" s="351"/>
      <c r="LVP1176" s="351"/>
      <c r="LVQ1176" s="351"/>
      <c r="LVR1176" s="351"/>
      <c r="LVS1176" s="351"/>
      <c r="LVT1176" s="351"/>
      <c r="LVU1176" s="351"/>
      <c r="LVV1176" s="351"/>
      <c r="LVW1176" s="351"/>
      <c r="LVX1176" s="351"/>
      <c r="LVY1176" s="351"/>
      <c r="LVZ1176" s="351"/>
      <c r="LWA1176" s="351"/>
      <c r="LWB1176" s="351"/>
      <c r="LWC1176" s="351"/>
      <c r="LWD1176" s="351"/>
      <c r="LWE1176" s="351"/>
      <c r="LWF1176" s="351"/>
      <c r="LWG1176" s="351"/>
      <c r="LWH1176" s="351"/>
      <c r="LWI1176" s="351"/>
      <c r="LWJ1176" s="351"/>
      <c r="LWK1176" s="351"/>
      <c r="LWL1176" s="351"/>
      <c r="LWM1176" s="351"/>
      <c r="LWN1176" s="351"/>
      <c r="LWO1176" s="351"/>
      <c r="LWP1176" s="351"/>
      <c r="LWQ1176" s="351"/>
      <c r="LWR1176" s="351"/>
      <c r="LWS1176" s="351"/>
      <c r="LWT1176" s="351"/>
      <c r="LWU1176" s="351"/>
      <c r="LWV1176" s="351"/>
      <c r="LWW1176" s="351"/>
      <c r="LWX1176" s="351"/>
      <c r="LWY1176" s="351"/>
      <c r="LWZ1176" s="351"/>
      <c r="LXA1176" s="351"/>
      <c r="LXB1176" s="351"/>
      <c r="LXC1176" s="351"/>
      <c r="LXD1176" s="351"/>
      <c r="LXE1176" s="351"/>
      <c r="LXF1176" s="351"/>
      <c r="LXG1176" s="351"/>
      <c r="LXH1176" s="351"/>
      <c r="LXI1176" s="351"/>
      <c r="LXJ1176" s="351"/>
      <c r="LXK1176" s="351"/>
      <c r="LXL1176" s="351"/>
      <c r="LXM1176" s="351"/>
      <c r="LXN1176" s="351"/>
      <c r="LXO1176" s="351"/>
      <c r="LXP1176" s="351"/>
      <c r="LXQ1176" s="351"/>
      <c r="LXR1176" s="351"/>
      <c r="LXS1176" s="351"/>
      <c r="LXT1176" s="351"/>
      <c r="LXU1176" s="351"/>
      <c r="LXV1176" s="351"/>
      <c r="LXW1176" s="351"/>
      <c r="LXX1176" s="351"/>
      <c r="LXY1176" s="351"/>
      <c r="LXZ1176" s="351"/>
      <c r="LYA1176" s="351"/>
      <c r="LYB1176" s="351"/>
      <c r="LYC1176" s="351"/>
      <c r="LYD1176" s="351"/>
      <c r="LYE1176" s="351"/>
      <c r="LYF1176" s="351"/>
      <c r="LYG1176" s="351"/>
      <c r="LYH1176" s="351"/>
      <c r="LYI1176" s="351"/>
      <c r="LYJ1176" s="351"/>
      <c r="LYK1176" s="351"/>
      <c r="LYL1176" s="351"/>
      <c r="LYM1176" s="351"/>
      <c r="LYN1176" s="351"/>
      <c r="LYO1176" s="351"/>
      <c r="LYP1176" s="351"/>
      <c r="LYQ1176" s="351"/>
      <c r="LYR1176" s="351"/>
      <c r="LYS1176" s="351"/>
      <c r="LYT1176" s="351"/>
      <c r="LYU1176" s="351"/>
      <c r="LYV1176" s="351"/>
      <c r="LYW1176" s="351"/>
      <c r="LYX1176" s="351"/>
      <c r="LYY1176" s="351"/>
      <c r="LYZ1176" s="351"/>
      <c r="LZA1176" s="351"/>
      <c r="LZB1176" s="351"/>
      <c r="LZC1176" s="351"/>
      <c r="LZD1176" s="351"/>
      <c r="LZE1176" s="351"/>
      <c r="LZF1176" s="351"/>
      <c r="LZG1176" s="351"/>
      <c r="LZH1176" s="351"/>
      <c r="LZI1176" s="351"/>
      <c r="LZJ1176" s="351"/>
      <c r="LZK1176" s="351"/>
      <c r="LZL1176" s="351"/>
      <c r="LZM1176" s="351"/>
      <c r="LZN1176" s="351"/>
      <c r="LZO1176" s="351"/>
      <c r="LZP1176" s="351"/>
      <c r="LZQ1176" s="351"/>
      <c r="LZR1176" s="351"/>
      <c r="LZS1176" s="351"/>
      <c r="LZT1176" s="351"/>
      <c r="LZU1176" s="351"/>
      <c r="LZV1176" s="351"/>
      <c r="LZW1176" s="351"/>
      <c r="LZX1176" s="351"/>
      <c r="LZY1176" s="351"/>
      <c r="LZZ1176" s="351"/>
      <c r="MAA1176" s="351"/>
      <c r="MAB1176" s="351"/>
      <c r="MAC1176" s="351"/>
      <c r="MAD1176" s="351"/>
      <c r="MAE1176" s="351"/>
      <c r="MAF1176" s="351"/>
      <c r="MAG1176" s="351"/>
      <c r="MAH1176" s="351"/>
      <c r="MAI1176" s="351"/>
      <c r="MAJ1176" s="351"/>
      <c r="MAK1176" s="351"/>
      <c r="MAL1176" s="351"/>
      <c r="MAM1176" s="351"/>
      <c r="MAN1176" s="351"/>
      <c r="MAO1176" s="351"/>
      <c r="MAP1176" s="351"/>
      <c r="MAQ1176" s="351"/>
      <c r="MAR1176" s="351"/>
      <c r="MAS1176" s="351"/>
      <c r="MAT1176" s="351"/>
      <c r="MAU1176" s="351"/>
      <c r="MAV1176" s="351"/>
      <c r="MAW1176" s="351"/>
      <c r="MAX1176" s="351"/>
      <c r="MAY1176" s="351"/>
      <c r="MAZ1176" s="351"/>
      <c r="MBA1176" s="351"/>
      <c r="MBB1176" s="351"/>
      <c r="MBC1176" s="351"/>
      <c r="MBD1176" s="351"/>
      <c r="MBE1176" s="351"/>
      <c r="MBF1176" s="351"/>
      <c r="MBG1176" s="351"/>
      <c r="MBH1176" s="351"/>
      <c r="MBI1176" s="351"/>
      <c r="MBJ1176" s="351"/>
      <c r="MBK1176" s="351"/>
      <c r="MBL1176" s="351"/>
      <c r="MBM1176" s="351"/>
      <c r="MBN1176" s="351"/>
      <c r="MBO1176" s="351"/>
      <c r="MBP1176" s="351"/>
      <c r="MBQ1176" s="351"/>
      <c r="MBR1176" s="351"/>
      <c r="MBS1176" s="351"/>
      <c r="MBT1176" s="351"/>
      <c r="MBU1176" s="351"/>
      <c r="MBV1176" s="351"/>
      <c r="MBW1176" s="351"/>
      <c r="MBX1176" s="351"/>
      <c r="MBY1176" s="351"/>
      <c r="MBZ1176" s="351"/>
      <c r="MCA1176" s="351"/>
      <c r="MCB1176" s="351"/>
      <c r="MCC1176" s="351"/>
      <c r="MCD1176" s="351"/>
      <c r="MCE1176" s="351"/>
      <c r="MCF1176" s="351"/>
      <c r="MCG1176" s="351"/>
      <c r="MCH1176" s="351"/>
      <c r="MCI1176" s="351"/>
      <c r="MCJ1176" s="351"/>
      <c r="MCK1176" s="351"/>
      <c r="MCL1176" s="351"/>
      <c r="MCM1176" s="351"/>
      <c r="MCN1176" s="351"/>
      <c r="MCO1176" s="351"/>
      <c r="MCP1176" s="351"/>
      <c r="MCQ1176" s="351"/>
      <c r="MCR1176" s="351"/>
      <c r="MCS1176" s="351"/>
      <c r="MCT1176" s="351"/>
      <c r="MCU1176" s="351"/>
      <c r="MCV1176" s="351"/>
      <c r="MCW1176" s="351"/>
      <c r="MCX1176" s="351"/>
      <c r="MCY1176" s="351"/>
      <c r="MCZ1176" s="351"/>
      <c r="MDA1176" s="351"/>
      <c r="MDB1176" s="351"/>
      <c r="MDC1176" s="351"/>
      <c r="MDD1176" s="351"/>
      <c r="MDE1176" s="351"/>
      <c r="MDF1176" s="351"/>
      <c r="MDG1176" s="351"/>
      <c r="MDH1176" s="351"/>
      <c r="MDI1176" s="351"/>
      <c r="MDJ1176" s="351"/>
      <c r="MDK1176" s="351"/>
      <c r="MDL1176" s="351"/>
      <c r="MDM1176" s="351"/>
      <c r="MDN1176" s="351"/>
      <c r="MDO1176" s="351"/>
      <c r="MDP1176" s="351"/>
      <c r="MDQ1176" s="351"/>
      <c r="MDR1176" s="351"/>
      <c r="MDS1176" s="351"/>
      <c r="MDT1176" s="351"/>
      <c r="MDU1176" s="351"/>
      <c r="MDV1176" s="351"/>
      <c r="MDW1176" s="351"/>
      <c r="MDX1176" s="351"/>
      <c r="MDY1176" s="351"/>
      <c r="MDZ1176" s="351"/>
      <c r="MEA1176" s="351"/>
      <c r="MEB1176" s="351"/>
      <c r="MEC1176" s="351"/>
      <c r="MED1176" s="351"/>
      <c r="MEE1176" s="351"/>
      <c r="MEF1176" s="351"/>
      <c r="MEG1176" s="351"/>
      <c r="MEH1176" s="351"/>
      <c r="MEI1176" s="351"/>
      <c r="MEJ1176" s="351"/>
      <c r="MEK1176" s="351"/>
      <c r="MEL1176" s="351"/>
      <c r="MEM1176" s="351"/>
      <c r="MEN1176" s="351"/>
      <c r="MEO1176" s="351"/>
      <c r="MEP1176" s="351"/>
      <c r="MEQ1176" s="351"/>
      <c r="MER1176" s="351"/>
      <c r="MES1176" s="351"/>
      <c r="MET1176" s="351"/>
      <c r="MEU1176" s="351"/>
      <c r="MEV1176" s="351"/>
      <c r="MEW1176" s="351"/>
      <c r="MEX1176" s="351"/>
      <c r="MEY1176" s="351"/>
      <c r="MEZ1176" s="351"/>
      <c r="MFA1176" s="351"/>
      <c r="MFB1176" s="351"/>
      <c r="MFC1176" s="351"/>
      <c r="MFD1176" s="351"/>
      <c r="MFE1176" s="351"/>
      <c r="MFF1176" s="351"/>
      <c r="MFG1176" s="351"/>
      <c r="MFH1176" s="351"/>
      <c r="MFI1176" s="351"/>
      <c r="MFJ1176" s="351"/>
      <c r="MFK1176" s="351"/>
      <c r="MFL1176" s="351"/>
      <c r="MFM1176" s="351"/>
      <c r="MFN1176" s="351"/>
      <c r="MFO1176" s="351"/>
      <c r="MFP1176" s="351"/>
      <c r="MFQ1176" s="351"/>
      <c r="MFR1176" s="351"/>
      <c r="MFS1176" s="351"/>
      <c r="MFT1176" s="351"/>
      <c r="MFU1176" s="351"/>
      <c r="MFV1176" s="351"/>
      <c r="MFW1176" s="351"/>
      <c r="MFX1176" s="351"/>
      <c r="MFY1176" s="351"/>
      <c r="MFZ1176" s="351"/>
      <c r="MGA1176" s="351"/>
      <c r="MGB1176" s="351"/>
      <c r="MGC1176" s="351"/>
      <c r="MGD1176" s="351"/>
      <c r="MGE1176" s="351"/>
      <c r="MGF1176" s="351"/>
      <c r="MGG1176" s="351"/>
      <c r="MGH1176" s="351"/>
      <c r="MGI1176" s="351"/>
      <c r="MGJ1176" s="351"/>
      <c r="MGK1176" s="351"/>
      <c r="MGL1176" s="351"/>
      <c r="MGM1176" s="351"/>
      <c r="MGN1176" s="351"/>
      <c r="MGO1176" s="351"/>
      <c r="MGP1176" s="351"/>
      <c r="MGQ1176" s="351"/>
      <c r="MGR1176" s="351"/>
      <c r="MGS1176" s="351"/>
      <c r="MGT1176" s="351"/>
      <c r="MGU1176" s="351"/>
      <c r="MGV1176" s="351"/>
      <c r="MGW1176" s="351"/>
      <c r="MGX1176" s="351"/>
      <c r="MGY1176" s="351"/>
      <c r="MGZ1176" s="351"/>
      <c r="MHA1176" s="351"/>
      <c r="MHB1176" s="351"/>
      <c r="MHC1176" s="351"/>
      <c r="MHD1176" s="351"/>
      <c r="MHE1176" s="351"/>
      <c r="MHF1176" s="351"/>
      <c r="MHG1176" s="351"/>
      <c r="MHH1176" s="351"/>
      <c r="MHI1176" s="351"/>
      <c r="MHJ1176" s="351"/>
      <c r="MHK1176" s="351"/>
      <c r="MHL1176" s="351"/>
      <c r="MHM1176" s="351"/>
      <c r="MHN1176" s="351"/>
      <c r="MHO1176" s="351"/>
      <c r="MHP1176" s="351"/>
      <c r="MHQ1176" s="351"/>
      <c r="MHR1176" s="351"/>
      <c r="MHS1176" s="351"/>
      <c r="MHT1176" s="351"/>
      <c r="MHU1176" s="351"/>
      <c r="MHV1176" s="351"/>
      <c r="MHW1176" s="351"/>
      <c r="MHX1176" s="351"/>
      <c r="MHY1176" s="351"/>
      <c r="MHZ1176" s="351"/>
      <c r="MIA1176" s="351"/>
      <c r="MIB1176" s="351"/>
      <c r="MIC1176" s="351"/>
      <c r="MID1176" s="351"/>
      <c r="MIE1176" s="351"/>
      <c r="MIF1176" s="351"/>
      <c r="MIG1176" s="351"/>
      <c r="MIH1176" s="351"/>
      <c r="MII1176" s="351"/>
      <c r="MIJ1176" s="351"/>
      <c r="MIK1176" s="351"/>
      <c r="MIL1176" s="351"/>
      <c r="MIM1176" s="351"/>
      <c r="MIN1176" s="351"/>
      <c r="MIO1176" s="351"/>
      <c r="MIP1176" s="351"/>
      <c r="MIQ1176" s="351"/>
      <c r="MIR1176" s="351"/>
      <c r="MIS1176" s="351"/>
      <c r="MIT1176" s="351"/>
      <c r="MIU1176" s="351"/>
      <c r="MIV1176" s="351"/>
      <c r="MIW1176" s="351"/>
      <c r="MIX1176" s="351"/>
      <c r="MIY1176" s="351"/>
      <c r="MIZ1176" s="351"/>
      <c r="MJA1176" s="351"/>
      <c r="MJB1176" s="351"/>
      <c r="MJC1176" s="351"/>
      <c r="MJD1176" s="351"/>
      <c r="MJE1176" s="351"/>
      <c r="MJF1176" s="351"/>
      <c r="MJG1176" s="351"/>
      <c r="MJH1176" s="351"/>
      <c r="MJI1176" s="351"/>
      <c r="MJJ1176" s="351"/>
      <c r="MJK1176" s="351"/>
      <c r="MJL1176" s="351"/>
      <c r="MJM1176" s="351"/>
      <c r="MJN1176" s="351"/>
      <c r="MJO1176" s="351"/>
      <c r="MJP1176" s="351"/>
      <c r="MJQ1176" s="351"/>
      <c r="MJR1176" s="351"/>
      <c r="MJS1176" s="351"/>
      <c r="MJT1176" s="351"/>
      <c r="MJU1176" s="351"/>
      <c r="MJV1176" s="351"/>
      <c r="MJW1176" s="351"/>
      <c r="MJX1176" s="351"/>
      <c r="MJY1176" s="351"/>
      <c r="MJZ1176" s="351"/>
      <c r="MKA1176" s="351"/>
      <c r="MKB1176" s="351"/>
      <c r="MKC1176" s="351"/>
      <c r="MKD1176" s="351"/>
      <c r="MKE1176" s="351"/>
      <c r="MKF1176" s="351"/>
      <c r="MKG1176" s="351"/>
      <c r="MKH1176" s="351"/>
      <c r="MKI1176" s="351"/>
      <c r="MKJ1176" s="351"/>
      <c r="MKK1176" s="351"/>
      <c r="MKL1176" s="351"/>
      <c r="MKM1176" s="351"/>
      <c r="MKN1176" s="351"/>
      <c r="MKO1176" s="351"/>
      <c r="MKP1176" s="351"/>
      <c r="MKQ1176" s="351"/>
      <c r="MKR1176" s="351"/>
      <c r="MKS1176" s="351"/>
      <c r="MKT1176" s="351"/>
      <c r="MKU1176" s="351"/>
      <c r="MKV1176" s="351"/>
      <c r="MKW1176" s="351"/>
      <c r="MKX1176" s="351"/>
      <c r="MKY1176" s="351"/>
      <c r="MKZ1176" s="351"/>
      <c r="MLA1176" s="351"/>
      <c r="MLB1176" s="351"/>
      <c r="MLC1176" s="351"/>
      <c r="MLD1176" s="351"/>
      <c r="MLE1176" s="351"/>
      <c r="MLF1176" s="351"/>
      <c r="MLG1176" s="351"/>
      <c r="MLH1176" s="351"/>
      <c r="MLI1176" s="351"/>
      <c r="MLJ1176" s="351"/>
      <c r="MLK1176" s="351"/>
      <c r="MLL1176" s="351"/>
      <c r="MLM1176" s="351"/>
      <c r="MLN1176" s="351"/>
      <c r="MLO1176" s="351"/>
      <c r="MLP1176" s="351"/>
      <c r="MLQ1176" s="351"/>
      <c r="MLR1176" s="351"/>
      <c r="MLS1176" s="351"/>
      <c r="MLT1176" s="351"/>
      <c r="MLU1176" s="351"/>
      <c r="MLV1176" s="351"/>
      <c r="MLW1176" s="351"/>
      <c r="MLX1176" s="351"/>
      <c r="MLY1176" s="351"/>
      <c r="MLZ1176" s="351"/>
      <c r="MMA1176" s="351"/>
      <c r="MMB1176" s="351"/>
      <c r="MMC1176" s="351"/>
      <c r="MMD1176" s="351"/>
      <c r="MME1176" s="351"/>
      <c r="MMF1176" s="351"/>
      <c r="MMG1176" s="351"/>
      <c r="MMH1176" s="351"/>
      <c r="MMI1176" s="351"/>
      <c r="MMJ1176" s="351"/>
      <c r="MMK1176" s="351"/>
      <c r="MML1176" s="351"/>
      <c r="MMM1176" s="351"/>
      <c r="MMN1176" s="351"/>
      <c r="MMO1176" s="351"/>
      <c r="MMP1176" s="351"/>
      <c r="MMQ1176" s="351"/>
      <c r="MMR1176" s="351"/>
      <c r="MMS1176" s="351"/>
      <c r="MMT1176" s="351"/>
      <c r="MMU1176" s="351"/>
      <c r="MMV1176" s="351"/>
      <c r="MMW1176" s="351"/>
      <c r="MMX1176" s="351"/>
      <c r="MMY1176" s="351"/>
      <c r="MMZ1176" s="351"/>
      <c r="MNA1176" s="351"/>
      <c r="MNB1176" s="351"/>
      <c r="MNC1176" s="351"/>
      <c r="MND1176" s="351"/>
      <c r="MNE1176" s="351"/>
      <c r="MNF1176" s="351"/>
      <c r="MNG1176" s="351"/>
      <c r="MNH1176" s="351"/>
      <c r="MNI1176" s="351"/>
      <c r="MNJ1176" s="351"/>
      <c r="MNK1176" s="351"/>
      <c r="MNL1176" s="351"/>
      <c r="MNM1176" s="351"/>
      <c r="MNN1176" s="351"/>
      <c r="MNO1176" s="351"/>
      <c r="MNP1176" s="351"/>
      <c r="MNQ1176" s="351"/>
      <c r="MNR1176" s="351"/>
      <c r="MNS1176" s="351"/>
      <c r="MNT1176" s="351"/>
      <c r="MNU1176" s="351"/>
      <c r="MNV1176" s="351"/>
      <c r="MNW1176" s="351"/>
      <c r="MNX1176" s="351"/>
      <c r="MNY1176" s="351"/>
      <c r="MNZ1176" s="351"/>
      <c r="MOA1176" s="351"/>
      <c r="MOB1176" s="351"/>
      <c r="MOC1176" s="351"/>
      <c r="MOD1176" s="351"/>
      <c r="MOE1176" s="351"/>
      <c r="MOF1176" s="351"/>
      <c r="MOG1176" s="351"/>
      <c r="MOH1176" s="351"/>
      <c r="MOI1176" s="351"/>
      <c r="MOJ1176" s="351"/>
      <c r="MOK1176" s="351"/>
      <c r="MOL1176" s="351"/>
      <c r="MOM1176" s="351"/>
      <c r="MON1176" s="351"/>
      <c r="MOO1176" s="351"/>
      <c r="MOP1176" s="351"/>
      <c r="MOQ1176" s="351"/>
      <c r="MOR1176" s="351"/>
      <c r="MOS1176" s="351"/>
      <c r="MOT1176" s="351"/>
      <c r="MOU1176" s="351"/>
      <c r="MOV1176" s="351"/>
      <c r="MOW1176" s="351"/>
      <c r="MOX1176" s="351"/>
      <c r="MOY1176" s="351"/>
      <c r="MOZ1176" s="351"/>
      <c r="MPA1176" s="351"/>
      <c r="MPB1176" s="351"/>
      <c r="MPC1176" s="351"/>
      <c r="MPD1176" s="351"/>
      <c r="MPE1176" s="351"/>
      <c r="MPF1176" s="351"/>
      <c r="MPG1176" s="351"/>
      <c r="MPH1176" s="351"/>
      <c r="MPI1176" s="351"/>
      <c r="MPJ1176" s="351"/>
      <c r="MPK1176" s="351"/>
      <c r="MPL1176" s="351"/>
      <c r="MPM1176" s="351"/>
      <c r="MPN1176" s="351"/>
      <c r="MPO1176" s="351"/>
      <c r="MPP1176" s="351"/>
      <c r="MPQ1176" s="351"/>
      <c r="MPR1176" s="351"/>
      <c r="MPS1176" s="351"/>
      <c r="MPT1176" s="351"/>
      <c r="MPU1176" s="351"/>
      <c r="MPV1176" s="351"/>
      <c r="MPW1176" s="351"/>
      <c r="MPX1176" s="351"/>
      <c r="MPY1176" s="351"/>
      <c r="MPZ1176" s="351"/>
      <c r="MQA1176" s="351"/>
      <c r="MQB1176" s="351"/>
      <c r="MQC1176" s="351"/>
      <c r="MQD1176" s="351"/>
      <c r="MQE1176" s="351"/>
      <c r="MQF1176" s="351"/>
      <c r="MQG1176" s="351"/>
      <c r="MQH1176" s="351"/>
      <c r="MQI1176" s="351"/>
      <c r="MQJ1176" s="351"/>
      <c r="MQK1176" s="351"/>
      <c r="MQL1176" s="351"/>
      <c r="MQM1176" s="351"/>
      <c r="MQN1176" s="351"/>
      <c r="MQO1176" s="351"/>
      <c r="MQP1176" s="351"/>
      <c r="MQQ1176" s="351"/>
      <c r="MQR1176" s="351"/>
      <c r="MQS1176" s="351"/>
      <c r="MQT1176" s="351"/>
      <c r="MQU1176" s="351"/>
      <c r="MQV1176" s="351"/>
      <c r="MQW1176" s="351"/>
      <c r="MQX1176" s="351"/>
      <c r="MQY1176" s="351"/>
      <c r="MQZ1176" s="351"/>
      <c r="MRA1176" s="351"/>
      <c r="MRB1176" s="351"/>
      <c r="MRC1176" s="351"/>
      <c r="MRD1176" s="351"/>
      <c r="MRE1176" s="351"/>
      <c r="MRF1176" s="351"/>
      <c r="MRG1176" s="351"/>
      <c r="MRH1176" s="351"/>
      <c r="MRI1176" s="351"/>
      <c r="MRJ1176" s="351"/>
      <c r="MRK1176" s="351"/>
      <c r="MRL1176" s="351"/>
      <c r="MRM1176" s="351"/>
      <c r="MRN1176" s="351"/>
      <c r="MRO1176" s="351"/>
      <c r="MRP1176" s="351"/>
      <c r="MRQ1176" s="351"/>
      <c r="MRR1176" s="351"/>
      <c r="MRS1176" s="351"/>
      <c r="MRT1176" s="351"/>
      <c r="MRU1176" s="351"/>
      <c r="MRV1176" s="351"/>
      <c r="MRW1176" s="351"/>
      <c r="MRX1176" s="351"/>
      <c r="MRY1176" s="351"/>
      <c r="MRZ1176" s="351"/>
      <c r="MSA1176" s="351"/>
      <c r="MSB1176" s="351"/>
      <c r="MSC1176" s="351"/>
      <c r="MSD1176" s="351"/>
      <c r="MSE1176" s="351"/>
      <c r="MSF1176" s="351"/>
      <c r="MSG1176" s="351"/>
      <c r="MSH1176" s="351"/>
      <c r="MSI1176" s="351"/>
      <c r="MSJ1176" s="351"/>
      <c r="MSK1176" s="351"/>
      <c r="MSL1176" s="351"/>
      <c r="MSM1176" s="351"/>
      <c r="MSN1176" s="351"/>
      <c r="MSO1176" s="351"/>
      <c r="MSP1176" s="351"/>
      <c r="MSQ1176" s="351"/>
      <c r="MSR1176" s="351"/>
      <c r="MSS1176" s="351"/>
      <c r="MST1176" s="351"/>
      <c r="MSU1176" s="351"/>
      <c r="MSV1176" s="351"/>
      <c r="MSW1176" s="351"/>
      <c r="MSX1176" s="351"/>
      <c r="MSY1176" s="351"/>
      <c r="MSZ1176" s="351"/>
      <c r="MTA1176" s="351"/>
      <c r="MTB1176" s="351"/>
      <c r="MTC1176" s="351"/>
      <c r="MTD1176" s="351"/>
      <c r="MTE1176" s="351"/>
      <c r="MTF1176" s="351"/>
      <c r="MTG1176" s="351"/>
      <c r="MTH1176" s="351"/>
      <c r="MTI1176" s="351"/>
      <c r="MTJ1176" s="351"/>
      <c r="MTK1176" s="351"/>
      <c r="MTL1176" s="351"/>
      <c r="MTM1176" s="351"/>
      <c r="MTN1176" s="351"/>
      <c r="MTO1176" s="351"/>
      <c r="MTP1176" s="351"/>
      <c r="MTQ1176" s="351"/>
      <c r="MTR1176" s="351"/>
      <c r="MTS1176" s="351"/>
      <c r="MTT1176" s="351"/>
      <c r="MTU1176" s="351"/>
      <c r="MTV1176" s="351"/>
      <c r="MTW1176" s="351"/>
      <c r="MTX1176" s="351"/>
      <c r="MTY1176" s="351"/>
      <c r="MTZ1176" s="351"/>
      <c r="MUA1176" s="351"/>
      <c r="MUB1176" s="351"/>
      <c r="MUC1176" s="351"/>
      <c r="MUD1176" s="351"/>
      <c r="MUE1176" s="351"/>
      <c r="MUF1176" s="351"/>
      <c r="MUG1176" s="351"/>
      <c r="MUH1176" s="351"/>
      <c r="MUI1176" s="351"/>
      <c r="MUJ1176" s="351"/>
      <c r="MUK1176" s="351"/>
      <c r="MUL1176" s="351"/>
      <c r="MUM1176" s="351"/>
      <c r="MUN1176" s="351"/>
      <c r="MUO1176" s="351"/>
      <c r="MUP1176" s="351"/>
      <c r="MUQ1176" s="351"/>
      <c r="MUR1176" s="351"/>
      <c r="MUS1176" s="351"/>
      <c r="MUT1176" s="351"/>
      <c r="MUU1176" s="351"/>
      <c r="MUV1176" s="351"/>
      <c r="MUW1176" s="351"/>
      <c r="MUX1176" s="351"/>
      <c r="MUY1176" s="351"/>
      <c r="MUZ1176" s="351"/>
      <c r="MVA1176" s="351"/>
      <c r="MVB1176" s="351"/>
      <c r="MVC1176" s="351"/>
      <c r="MVD1176" s="351"/>
      <c r="MVE1176" s="351"/>
      <c r="MVF1176" s="351"/>
      <c r="MVG1176" s="351"/>
      <c r="MVH1176" s="351"/>
      <c r="MVI1176" s="351"/>
      <c r="MVJ1176" s="351"/>
      <c r="MVK1176" s="351"/>
      <c r="MVL1176" s="351"/>
      <c r="MVM1176" s="351"/>
      <c r="MVN1176" s="351"/>
      <c r="MVO1176" s="351"/>
      <c r="MVP1176" s="351"/>
      <c r="MVQ1176" s="351"/>
      <c r="MVR1176" s="351"/>
      <c r="MVS1176" s="351"/>
      <c r="MVT1176" s="351"/>
      <c r="MVU1176" s="351"/>
      <c r="MVV1176" s="351"/>
      <c r="MVW1176" s="351"/>
      <c r="MVX1176" s="351"/>
      <c r="MVY1176" s="351"/>
      <c r="MVZ1176" s="351"/>
      <c r="MWA1176" s="351"/>
      <c r="MWB1176" s="351"/>
      <c r="MWC1176" s="351"/>
      <c r="MWD1176" s="351"/>
      <c r="MWE1176" s="351"/>
      <c r="MWF1176" s="351"/>
      <c r="MWG1176" s="351"/>
      <c r="MWH1176" s="351"/>
      <c r="MWI1176" s="351"/>
      <c r="MWJ1176" s="351"/>
      <c r="MWK1176" s="351"/>
      <c r="MWL1176" s="351"/>
      <c r="MWM1176" s="351"/>
      <c r="MWN1176" s="351"/>
      <c r="MWO1176" s="351"/>
      <c r="MWP1176" s="351"/>
      <c r="MWQ1176" s="351"/>
      <c r="MWR1176" s="351"/>
      <c r="MWS1176" s="351"/>
      <c r="MWT1176" s="351"/>
      <c r="MWU1176" s="351"/>
      <c r="MWV1176" s="351"/>
      <c r="MWW1176" s="351"/>
      <c r="MWX1176" s="351"/>
      <c r="MWY1176" s="351"/>
      <c r="MWZ1176" s="351"/>
      <c r="MXA1176" s="351"/>
      <c r="MXB1176" s="351"/>
      <c r="MXC1176" s="351"/>
      <c r="MXD1176" s="351"/>
      <c r="MXE1176" s="351"/>
      <c r="MXF1176" s="351"/>
      <c r="MXG1176" s="351"/>
      <c r="MXH1176" s="351"/>
      <c r="MXI1176" s="351"/>
      <c r="MXJ1176" s="351"/>
      <c r="MXK1176" s="351"/>
      <c r="MXL1176" s="351"/>
      <c r="MXM1176" s="351"/>
      <c r="MXN1176" s="351"/>
      <c r="MXO1176" s="351"/>
      <c r="MXP1176" s="351"/>
      <c r="MXQ1176" s="351"/>
      <c r="MXR1176" s="351"/>
      <c r="MXS1176" s="351"/>
      <c r="MXT1176" s="351"/>
      <c r="MXU1176" s="351"/>
      <c r="MXV1176" s="351"/>
      <c r="MXW1176" s="351"/>
      <c r="MXX1176" s="351"/>
      <c r="MXY1176" s="351"/>
      <c r="MXZ1176" s="351"/>
      <c r="MYA1176" s="351"/>
      <c r="MYB1176" s="351"/>
      <c r="MYC1176" s="351"/>
      <c r="MYD1176" s="351"/>
      <c r="MYE1176" s="351"/>
      <c r="MYF1176" s="351"/>
      <c r="MYG1176" s="351"/>
      <c r="MYH1176" s="351"/>
      <c r="MYI1176" s="351"/>
      <c r="MYJ1176" s="351"/>
      <c r="MYK1176" s="351"/>
      <c r="MYL1176" s="351"/>
      <c r="MYM1176" s="351"/>
      <c r="MYN1176" s="351"/>
      <c r="MYO1176" s="351"/>
      <c r="MYP1176" s="351"/>
      <c r="MYQ1176" s="351"/>
      <c r="MYR1176" s="351"/>
      <c r="MYS1176" s="351"/>
      <c r="MYT1176" s="351"/>
      <c r="MYU1176" s="351"/>
      <c r="MYV1176" s="351"/>
      <c r="MYW1176" s="351"/>
      <c r="MYX1176" s="351"/>
      <c r="MYY1176" s="351"/>
      <c r="MYZ1176" s="351"/>
      <c r="MZA1176" s="351"/>
      <c r="MZB1176" s="351"/>
      <c r="MZC1176" s="351"/>
      <c r="MZD1176" s="351"/>
      <c r="MZE1176" s="351"/>
      <c r="MZF1176" s="351"/>
      <c r="MZG1176" s="351"/>
      <c r="MZH1176" s="351"/>
      <c r="MZI1176" s="351"/>
      <c r="MZJ1176" s="351"/>
      <c r="MZK1176" s="351"/>
      <c r="MZL1176" s="351"/>
      <c r="MZM1176" s="351"/>
      <c r="MZN1176" s="351"/>
      <c r="MZO1176" s="351"/>
      <c r="MZP1176" s="351"/>
      <c r="MZQ1176" s="351"/>
      <c r="MZR1176" s="351"/>
      <c r="MZS1176" s="351"/>
      <c r="MZT1176" s="351"/>
      <c r="MZU1176" s="351"/>
      <c r="MZV1176" s="351"/>
      <c r="MZW1176" s="351"/>
      <c r="MZX1176" s="351"/>
      <c r="MZY1176" s="351"/>
      <c r="MZZ1176" s="351"/>
      <c r="NAA1176" s="351"/>
      <c r="NAB1176" s="351"/>
      <c r="NAC1176" s="351"/>
      <c r="NAD1176" s="351"/>
      <c r="NAE1176" s="351"/>
      <c r="NAF1176" s="351"/>
      <c r="NAG1176" s="351"/>
      <c r="NAH1176" s="351"/>
      <c r="NAI1176" s="351"/>
      <c r="NAJ1176" s="351"/>
      <c r="NAK1176" s="351"/>
      <c r="NAL1176" s="351"/>
      <c r="NAM1176" s="351"/>
      <c r="NAN1176" s="351"/>
      <c r="NAO1176" s="351"/>
      <c r="NAP1176" s="351"/>
      <c r="NAQ1176" s="351"/>
      <c r="NAR1176" s="351"/>
      <c r="NAS1176" s="351"/>
      <c r="NAT1176" s="351"/>
      <c r="NAU1176" s="351"/>
      <c r="NAV1176" s="351"/>
      <c r="NAW1176" s="351"/>
      <c r="NAX1176" s="351"/>
      <c r="NAY1176" s="351"/>
      <c r="NAZ1176" s="351"/>
      <c r="NBA1176" s="351"/>
      <c r="NBB1176" s="351"/>
      <c r="NBC1176" s="351"/>
      <c r="NBD1176" s="351"/>
      <c r="NBE1176" s="351"/>
      <c r="NBF1176" s="351"/>
      <c r="NBG1176" s="351"/>
      <c r="NBH1176" s="351"/>
      <c r="NBI1176" s="351"/>
      <c r="NBJ1176" s="351"/>
      <c r="NBK1176" s="351"/>
      <c r="NBL1176" s="351"/>
      <c r="NBM1176" s="351"/>
      <c r="NBN1176" s="351"/>
      <c r="NBO1176" s="351"/>
      <c r="NBP1176" s="351"/>
      <c r="NBQ1176" s="351"/>
      <c r="NBR1176" s="351"/>
      <c r="NBS1176" s="351"/>
      <c r="NBT1176" s="351"/>
      <c r="NBU1176" s="351"/>
      <c r="NBV1176" s="351"/>
      <c r="NBW1176" s="351"/>
      <c r="NBX1176" s="351"/>
      <c r="NBY1176" s="351"/>
      <c r="NBZ1176" s="351"/>
      <c r="NCA1176" s="351"/>
      <c r="NCB1176" s="351"/>
      <c r="NCC1176" s="351"/>
      <c r="NCD1176" s="351"/>
      <c r="NCE1176" s="351"/>
      <c r="NCF1176" s="351"/>
      <c r="NCG1176" s="351"/>
      <c r="NCH1176" s="351"/>
      <c r="NCI1176" s="351"/>
      <c r="NCJ1176" s="351"/>
      <c r="NCK1176" s="351"/>
      <c r="NCL1176" s="351"/>
      <c r="NCM1176" s="351"/>
      <c r="NCN1176" s="351"/>
      <c r="NCO1176" s="351"/>
      <c r="NCP1176" s="351"/>
      <c r="NCQ1176" s="351"/>
      <c r="NCR1176" s="351"/>
      <c r="NCS1176" s="351"/>
      <c r="NCT1176" s="351"/>
      <c r="NCU1176" s="351"/>
      <c r="NCV1176" s="351"/>
      <c r="NCW1176" s="351"/>
      <c r="NCX1176" s="351"/>
      <c r="NCY1176" s="351"/>
      <c r="NCZ1176" s="351"/>
      <c r="NDA1176" s="351"/>
      <c r="NDB1176" s="351"/>
      <c r="NDC1176" s="351"/>
      <c r="NDD1176" s="351"/>
      <c r="NDE1176" s="351"/>
      <c r="NDF1176" s="351"/>
      <c r="NDG1176" s="351"/>
      <c r="NDH1176" s="351"/>
      <c r="NDI1176" s="351"/>
      <c r="NDJ1176" s="351"/>
      <c r="NDK1176" s="351"/>
      <c r="NDL1176" s="351"/>
      <c r="NDM1176" s="351"/>
      <c r="NDN1176" s="351"/>
      <c r="NDO1176" s="351"/>
      <c r="NDP1176" s="351"/>
      <c r="NDQ1176" s="351"/>
      <c r="NDR1176" s="351"/>
      <c r="NDS1176" s="351"/>
      <c r="NDT1176" s="351"/>
      <c r="NDU1176" s="351"/>
      <c r="NDV1176" s="351"/>
      <c r="NDW1176" s="351"/>
      <c r="NDX1176" s="351"/>
      <c r="NDY1176" s="351"/>
      <c r="NDZ1176" s="351"/>
      <c r="NEA1176" s="351"/>
      <c r="NEB1176" s="351"/>
      <c r="NEC1176" s="351"/>
      <c r="NED1176" s="351"/>
      <c r="NEE1176" s="351"/>
      <c r="NEF1176" s="351"/>
      <c r="NEG1176" s="351"/>
      <c r="NEH1176" s="351"/>
      <c r="NEI1176" s="351"/>
      <c r="NEJ1176" s="351"/>
      <c r="NEK1176" s="351"/>
      <c r="NEL1176" s="351"/>
      <c r="NEM1176" s="351"/>
      <c r="NEN1176" s="351"/>
      <c r="NEO1176" s="351"/>
      <c r="NEP1176" s="351"/>
      <c r="NEQ1176" s="351"/>
      <c r="NER1176" s="351"/>
      <c r="NES1176" s="351"/>
      <c r="NET1176" s="351"/>
      <c r="NEU1176" s="351"/>
      <c r="NEV1176" s="351"/>
      <c r="NEW1176" s="351"/>
      <c r="NEX1176" s="351"/>
      <c r="NEY1176" s="351"/>
      <c r="NEZ1176" s="351"/>
      <c r="NFA1176" s="351"/>
      <c r="NFB1176" s="351"/>
      <c r="NFC1176" s="351"/>
      <c r="NFD1176" s="351"/>
      <c r="NFE1176" s="351"/>
      <c r="NFF1176" s="351"/>
      <c r="NFG1176" s="351"/>
      <c r="NFH1176" s="351"/>
      <c r="NFI1176" s="351"/>
      <c r="NFJ1176" s="351"/>
      <c r="NFK1176" s="351"/>
      <c r="NFL1176" s="351"/>
      <c r="NFM1176" s="351"/>
      <c r="NFN1176" s="351"/>
      <c r="NFO1176" s="351"/>
      <c r="NFP1176" s="351"/>
      <c r="NFQ1176" s="351"/>
      <c r="NFR1176" s="351"/>
      <c r="NFS1176" s="351"/>
      <c r="NFT1176" s="351"/>
      <c r="NFU1176" s="351"/>
      <c r="NFV1176" s="351"/>
      <c r="NFW1176" s="351"/>
      <c r="NFX1176" s="351"/>
      <c r="NFY1176" s="351"/>
      <c r="NFZ1176" s="351"/>
    </row>
    <row r="1177" spans="1:9646" ht="45.75" customHeight="1">
      <c r="A1177" s="589">
        <f>1+A1176</f>
        <v>1176</v>
      </c>
      <c r="B1177" s="151" t="s">
        <v>11218</v>
      </c>
      <c r="C1177" s="134" t="s">
        <v>11219</v>
      </c>
      <c r="D1177" s="138" t="s">
        <v>6692</v>
      </c>
      <c r="E1177" s="135">
        <v>45589</v>
      </c>
      <c r="F1177" s="136">
        <v>45590</v>
      </c>
      <c r="G1177" s="136">
        <v>45646</v>
      </c>
      <c r="H1177" s="134" t="s">
        <v>416</v>
      </c>
      <c r="I1177" s="139" t="s">
        <v>9646</v>
      </c>
      <c r="J1177" s="158" t="s">
        <v>11220</v>
      </c>
      <c r="K1177" s="251" t="s">
        <v>11221</v>
      </c>
      <c r="L1177" s="134">
        <v>5</v>
      </c>
      <c r="M1177" s="252" t="s">
        <v>97</v>
      </c>
      <c r="N1177" s="141" t="s">
        <v>98</v>
      </c>
      <c r="O1177" s="151" t="s">
        <v>6113</v>
      </c>
      <c r="P1177" s="134" t="s">
        <v>11222</v>
      </c>
      <c r="Q1177" s="134" t="s">
        <v>11223</v>
      </c>
      <c r="R1177" s="143">
        <v>56</v>
      </c>
      <c r="S1177" s="134" t="s">
        <v>11224</v>
      </c>
      <c r="T1177" s="253" t="s">
        <v>10701</v>
      </c>
      <c r="U1177" s="254">
        <v>2024003900</v>
      </c>
      <c r="V1177" s="253" t="s">
        <v>11225</v>
      </c>
      <c r="W1177" s="255">
        <v>45590</v>
      </c>
      <c r="X1177" s="256" t="s">
        <v>103</v>
      </c>
      <c r="Y1177" s="314" t="s">
        <v>10702</v>
      </c>
      <c r="Z1177" s="148" t="s">
        <v>10701</v>
      </c>
      <c r="AA1177" s="149">
        <v>0</v>
      </c>
      <c r="AB1177" s="150">
        <v>0</v>
      </c>
      <c r="AC1177" s="149">
        <v>0</v>
      </c>
      <c r="AD1177" s="149">
        <v>0</v>
      </c>
      <c r="AE1177" s="149">
        <v>0</v>
      </c>
      <c r="AF1177" s="149">
        <v>0</v>
      </c>
      <c r="AG1177" s="149">
        <v>0</v>
      </c>
      <c r="AH1177" s="149">
        <v>0</v>
      </c>
      <c r="AI1177" s="149">
        <v>0</v>
      </c>
      <c r="AJ1177" s="149">
        <v>0</v>
      </c>
      <c r="AK1177" s="142" t="s">
        <v>104</v>
      </c>
      <c r="AL1177" s="103" t="s">
        <v>11226</v>
      </c>
      <c r="AM1177" s="134" t="s">
        <v>7920</v>
      </c>
      <c r="AN1177" s="140">
        <v>1130618460</v>
      </c>
      <c r="AO1177" s="142" t="s">
        <v>114</v>
      </c>
      <c r="AP1177" s="134" t="s">
        <v>114</v>
      </c>
      <c r="AQ1177" s="257" t="s">
        <v>114</v>
      </c>
      <c r="AR1177" s="142" t="s">
        <v>114</v>
      </c>
      <c r="AS1177" s="134" t="s">
        <v>578</v>
      </c>
      <c r="AT1177" s="142" t="s">
        <v>578</v>
      </c>
      <c r="AU1177" s="142" t="s">
        <v>392</v>
      </c>
      <c r="AV1177" s="134" t="s">
        <v>9324</v>
      </c>
      <c r="AW1177" s="134" t="s">
        <v>9324</v>
      </c>
      <c r="AX1177" s="134" t="s">
        <v>578</v>
      </c>
      <c r="AY1177" s="134" t="s">
        <v>108</v>
      </c>
      <c r="AZ1177" s="156" t="s">
        <v>9324</v>
      </c>
      <c r="BA1177" s="134" t="s">
        <v>9324</v>
      </c>
      <c r="BB1177" s="169"/>
      <c r="BC1177" s="156" t="s">
        <v>9324</v>
      </c>
      <c r="BD1177" s="143" t="s">
        <v>9324</v>
      </c>
      <c r="BE1177" s="143" t="s">
        <v>9324</v>
      </c>
      <c r="BF1177" s="143" t="s">
        <v>9324</v>
      </c>
      <c r="BG1177" s="156" t="s">
        <v>9324</v>
      </c>
      <c r="BH1177" s="153" t="s">
        <v>10701</v>
      </c>
      <c r="BI1177" s="158" t="s">
        <v>259</v>
      </c>
      <c r="BJ1177" s="134" t="s">
        <v>9324</v>
      </c>
      <c r="BK1177" s="141" t="s">
        <v>114</v>
      </c>
      <c r="BL1177" s="156" t="s">
        <v>9324</v>
      </c>
      <c r="BM1177" s="480" t="s">
        <v>2539</v>
      </c>
      <c r="BN1177" s="170" t="s">
        <v>964</v>
      </c>
      <c r="BO1177" s="141" t="s">
        <v>9675</v>
      </c>
      <c r="BP1177" s="141" t="s">
        <v>11227</v>
      </c>
      <c r="BQ1177" s="141">
        <v>24</v>
      </c>
      <c r="BR1177" s="141">
        <v>36792</v>
      </c>
      <c r="BS1177" s="141" t="s">
        <v>108</v>
      </c>
      <c r="BT1177" s="141" t="s">
        <v>108</v>
      </c>
      <c r="BU1177" s="166" t="s">
        <v>108</v>
      </c>
      <c r="BV1177" s="141" t="s">
        <v>108</v>
      </c>
      <c r="BW1177" s="114" t="s">
        <v>108</v>
      </c>
      <c r="BX1177" s="158" t="s">
        <v>11228</v>
      </c>
      <c r="BY1177" s="141" t="s">
        <v>11229</v>
      </c>
      <c r="BZ1177" s="259" t="s">
        <v>11230</v>
      </c>
      <c r="CA1177" s="157" t="s">
        <v>10996</v>
      </c>
      <c r="CB1177" s="157" t="s">
        <v>109</v>
      </c>
      <c r="CC1177" s="157"/>
      <c r="CD1177" s="157"/>
      <c r="CE1177" s="157"/>
      <c r="CF1177" s="157"/>
      <c r="CG1177" s="157"/>
      <c r="CH1177" s="157"/>
      <c r="CI1177" s="157"/>
      <c r="CJ1177" s="157"/>
      <c r="CK1177" s="157"/>
      <c r="CL1177" s="157"/>
      <c r="CM1177" s="157" t="s">
        <v>109</v>
      </c>
      <c r="CN1177" s="157"/>
      <c r="CO1177" s="297"/>
      <c r="CP1177" s="297"/>
      <c r="CQ1177" s="297"/>
      <c r="CR1177" s="297"/>
      <c r="CS1177" s="297"/>
      <c r="CT1177" s="297"/>
      <c r="CU1177" s="297"/>
      <c r="CV1177" s="297"/>
      <c r="CW1177" s="297"/>
      <c r="CX1177" s="297"/>
      <c r="CY1177" s="297"/>
      <c r="CZ1177" s="297"/>
      <c r="DA1177" s="297"/>
      <c r="DB1177" s="297"/>
      <c r="DC1177" s="297"/>
      <c r="DD1177" s="297"/>
      <c r="DE1177" s="297"/>
      <c r="DF1177" s="297"/>
      <c r="DG1177" s="297"/>
      <c r="DH1177" s="297"/>
      <c r="DI1177" s="297"/>
      <c r="DJ1177" s="297"/>
      <c r="DK1177" s="297"/>
      <c r="DL1177" s="297"/>
      <c r="DM1177" s="297"/>
      <c r="DN1177" s="297"/>
      <c r="DO1177" s="297"/>
      <c r="DP1177" s="297"/>
      <c r="DQ1177" s="297"/>
      <c r="DR1177" s="297"/>
      <c r="DS1177" s="297"/>
      <c r="DT1177" s="297"/>
      <c r="DU1177" s="297"/>
      <c r="DV1177" s="297"/>
      <c r="DW1177" s="297"/>
      <c r="DX1177" s="297"/>
      <c r="DY1177" s="297"/>
      <c r="DZ1177" s="297"/>
      <c r="EA1177" s="297"/>
      <c r="EB1177" s="297"/>
      <c r="EC1177" s="297"/>
      <c r="ED1177" s="297"/>
      <c r="EE1177" s="297"/>
      <c r="GV1177" s="351"/>
      <c r="GW1177" s="351"/>
      <c r="GX1177" s="351"/>
      <c r="GY1177" s="351"/>
      <c r="GZ1177" s="351"/>
      <c r="HA1177" s="351"/>
      <c r="HB1177" s="351"/>
      <c r="HC1177" s="351"/>
      <c r="HD1177" s="351"/>
      <c r="HE1177" s="351"/>
      <c r="HF1177" s="351"/>
      <c r="HG1177" s="351"/>
      <c r="HH1177" s="351"/>
      <c r="HI1177" s="351"/>
      <c r="HJ1177" s="351"/>
      <c r="HK1177" s="351"/>
      <c r="HL1177" s="351"/>
      <c r="HM1177" s="351"/>
      <c r="HN1177" s="351"/>
      <c r="HO1177" s="351"/>
      <c r="HP1177" s="351"/>
      <c r="HQ1177" s="351"/>
      <c r="HR1177" s="351"/>
      <c r="HS1177" s="351"/>
      <c r="HT1177" s="351"/>
      <c r="HU1177" s="351"/>
      <c r="HV1177" s="351"/>
      <c r="HW1177" s="351"/>
      <c r="HX1177" s="351"/>
      <c r="HY1177" s="351"/>
      <c r="HZ1177" s="351"/>
      <c r="IA1177" s="351"/>
      <c r="IB1177" s="351"/>
      <c r="IC1177" s="351"/>
      <c r="ID1177" s="351"/>
      <c r="IE1177" s="351"/>
      <c r="IF1177" s="351"/>
      <c r="IG1177" s="351"/>
      <c r="IH1177" s="351"/>
      <c r="II1177" s="351"/>
      <c r="IJ1177" s="351"/>
      <c r="IK1177" s="351"/>
      <c r="IL1177" s="351"/>
      <c r="IM1177" s="351"/>
      <c r="IN1177" s="351"/>
      <c r="IO1177" s="351"/>
      <c r="IP1177" s="351"/>
      <c r="IQ1177" s="351"/>
      <c r="IR1177" s="351"/>
      <c r="IS1177" s="351"/>
      <c r="IT1177" s="351"/>
      <c r="IU1177" s="351"/>
      <c r="IV1177" s="351"/>
      <c r="IW1177" s="351"/>
      <c r="IX1177" s="351"/>
      <c r="IY1177" s="351"/>
      <c r="IZ1177" s="351"/>
      <c r="JA1177" s="351"/>
      <c r="JB1177" s="351"/>
      <c r="JC1177" s="351"/>
      <c r="JD1177" s="351"/>
      <c r="JE1177" s="351"/>
      <c r="JF1177" s="351"/>
      <c r="JG1177" s="351"/>
      <c r="JH1177" s="351"/>
      <c r="JI1177" s="351"/>
      <c r="JJ1177" s="351"/>
      <c r="JK1177" s="351"/>
      <c r="JL1177" s="351"/>
      <c r="JM1177" s="351"/>
      <c r="JN1177" s="351"/>
      <c r="JO1177" s="351"/>
      <c r="JP1177" s="351"/>
      <c r="JQ1177" s="351"/>
      <c r="JR1177" s="351"/>
      <c r="JS1177" s="351"/>
      <c r="JT1177" s="351"/>
      <c r="JU1177" s="351"/>
      <c r="JV1177" s="351"/>
      <c r="JW1177" s="351"/>
      <c r="JX1177" s="351"/>
      <c r="JY1177" s="351"/>
      <c r="JZ1177" s="351"/>
      <c r="KA1177" s="351"/>
      <c r="KB1177" s="351"/>
      <c r="KC1177" s="351"/>
      <c r="KD1177" s="351"/>
      <c r="KE1177" s="351"/>
      <c r="KF1177" s="351"/>
      <c r="KG1177" s="351"/>
      <c r="KH1177" s="351"/>
      <c r="KI1177" s="351"/>
      <c r="KJ1177" s="351"/>
      <c r="KK1177" s="351"/>
      <c r="KL1177" s="351"/>
      <c r="KM1177" s="351"/>
      <c r="KN1177" s="351"/>
      <c r="KO1177" s="351"/>
      <c r="KP1177" s="351"/>
      <c r="KQ1177" s="351"/>
      <c r="KR1177" s="351"/>
      <c r="KS1177" s="351"/>
      <c r="KT1177" s="351"/>
      <c r="KU1177" s="351"/>
      <c r="KV1177" s="351"/>
      <c r="KW1177" s="351"/>
      <c r="KX1177" s="351"/>
      <c r="KY1177" s="351"/>
      <c r="KZ1177" s="351"/>
      <c r="LA1177" s="351"/>
      <c r="LB1177" s="351"/>
      <c r="LC1177" s="351"/>
      <c r="LD1177" s="351"/>
      <c r="LE1177" s="351"/>
      <c r="LF1177" s="351"/>
      <c r="LG1177" s="351"/>
      <c r="LH1177" s="351"/>
      <c r="LI1177" s="351"/>
      <c r="LJ1177" s="351"/>
      <c r="LK1177" s="351"/>
      <c r="LL1177" s="351"/>
      <c r="LM1177" s="351"/>
      <c r="LN1177" s="351"/>
      <c r="LO1177" s="351"/>
      <c r="LP1177" s="351"/>
      <c r="LQ1177" s="351"/>
      <c r="LR1177" s="351"/>
      <c r="LS1177" s="351"/>
      <c r="LT1177" s="351"/>
      <c r="LU1177" s="351"/>
      <c r="LV1177" s="351"/>
      <c r="LW1177" s="351"/>
      <c r="LX1177" s="351"/>
      <c r="LY1177" s="351"/>
      <c r="LZ1177" s="351"/>
      <c r="MA1177" s="351"/>
      <c r="MB1177" s="351"/>
      <c r="MC1177" s="351"/>
      <c r="MD1177" s="351"/>
      <c r="ME1177" s="351"/>
      <c r="MF1177" s="351"/>
      <c r="MG1177" s="351"/>
      <c r="MH1177" s="351"/>
      <c r="MI1177" s="351"/>
      <c r="MJ1177" s="351"/>
      <c r="MK1177" s="351"/>
      <c r="ML1177" s="351"/>
      <c r="MM1177" s="351"/>
      <c r="MN1177" s="351"/>
      <c r="MO1177" s="351"/>
      <c r="MP1177" s="351"/>
      <c r="MQ1177" s="351"/>
      <c r="MR1177" s="351"/>
      <c r="MS1177" s="351"/>
      <c r="MT1177" s="351"/>
      <c r="MU1177" s="351"/>
      <c r="MV1177" s="351"/>
      <c r="MW1177" s="351"/>
      <c r="MX1177" s="351"/>
      <c r="MY1177" s="351"/>
      <c r="MZ1177" s="351"/>
      <c r="NA1177" s="351"/>
      <c r="NB1177" s="351"/>
      <c r="NC1177" s="351"/>
      <c r="ND1177" s="351"/>
      <c r="NE1177" s="351"/>
      <c r="NF1177" s="351"/>
      <c r="NG1177" s="351"/>
      <c r="NH1177" s="351"/>
      <c r="NI1177" s="351"/>
      <c r="NJ1177" s="351"/>
      <c r="NK1177" s="351"/>
      <c r="NL1177" s="351"/>
      <c r="NM1177" s="351"/>
      <c r="NN1177" s="351"/>
      <c r="NO1177" s="351"/>
      <c r="NP1177" s="351"/>
      <c r="NQ1177" s="351"/>
      <c r="NR1177" s="351"/>
      <c r="NS1177" s="351"/>
      <c r="NT1177" s="351"/>
      <c r="NU1177" s="351"/>
      <c r="NV1177" s="351"/>
      <c r="NW1177" s="351"/>
      <c r="NX1177" s="351"/>
      <c r="NY1177" s="351"/>
      <c r="NZ1177" s="351"/>
      <c r="OA1177" s="351"/>
      <c r="OB1177" s="351"/>
      <c r="OC1177" s="351"/>
      <c r="OD1177" s="351"/>
      <c r="OE1177" s="351"/>
      <c r="OF1177" s="351"/>
      <c r="OG1177" s="351"/>
      <c r="OH1177" s="351"/>
      <c r="OI1177" s="351"/>
      <c r="OJ1177" s="351"/>
      <c r="OK1177" s="351"/>
      <c r="OL1177" s="351"/>
      <c r="OM1177" s="351"/>
      <c r="ON1177" s="351"/>
      <c r="OO1177" s="351"/>
      <c r="OP1177" s="351"/>
      <c r="OQ1177" s="351"/>
      <c r="OR1177" s="351"/>
      <c r="OS1177" s="351"/>
      <c r="OT1177" s="351"/>
      <c r="OU1177" s="351"/>
      <c r="OV1177" s="351"/>
      <c r="OW1177" s="351"/>
      <c r="OX1177" s="351"/>
      <c r="OY1177" s="351"/>
      <c r="OZ1177" s="351"/>
      <c r="PA1177" s="351"/>
      <c r="PB1177" s="351"/>
      <c r="PC1177" s="351"/>
      <c r="PD1177" s="351"/>
      <c r="PE1177" s="351"/>
      <c r="PF1177" s="351"/>
      <c r="PG1177" s="351"/>
      <c r="PH1177" s="351"/>
      <c r="PI1177" s="351"/>
      <c r="PJ1177" s="351"/>
      <c r="PK1177" s="351"/>
      <c r="PL1177" s="351"/>
      <c r="PM1177" s="351"/>
      <c r="PN1177" s="351"/>
      <c r="PO1177" s="351"/>
      <c r="PP1177" s="351"/>
      <c r="PQ1177" s="351"/>
      <c r="PR1177" s="351"/>
      <c r="PS1177" s="351"/>
      <c r="PT1177" s="351"/>
      <c r="PU1177" s="351"/>
      <c r="PV1177" s="351"/>
      <c r="PW1177" s="351"/>
      <c r="PX1177" s="351"/>
      <c r="PY1177" s="351"/>
      <c r="PZ1177" s="351"/>
      <c r="QA1177" s="351"/>
      <c r="QB1177" s="351"/>
      <c r="QC1177" s="351"/>
      <c r="QD1177" s="351"/>
      <c r="QE1177" s="351"/>
      <c r="QF1177" s="351"/>
      <c r="QG1177" s="351"/>
      <c r="QH1177" s="351"/>
      <c r="QI1177" s="351"/>
      <c r="QJ1177" s="351"/>
      <c r="QK1177" s="351"/>
      <c r="QL1177" s="351"/>
      <c r="QM1177" s="351"/>
      <c r="QN1177" s="351"/>
      <c r="QO1177" s="351"/>
      <c r="QP1177" s="351"/>
      <c r="QQ1177" s="351"/>
      <c r="QR1177" s="351"/>
      <c r="QS1177" s="351"/>
      <c r="QT1177" s="351"/>
      <c r="QU1177" s="351"/>
      <c r="QV1177" s="351"/>
      <c r="QW1177" s="351"/>
      <c r="QX1177" s="351"/>
      <c r="QY1177" s="351"/>
      <c r="QZ1177" s="351"/>
      <c r="RA1177" s="351"/>
      <c r="RB1177" s="351"/>
      <c r="RC1177" s="351"/>
      <c r="RD1177" s="351"/>
      <c r="RE1177" s="351"/>
      <c r="RF1177" s="351"/>
      <c r="RG1177" s="351"/>
      <c r="RH1177" s="351"/>
      <c r="RI1177" s="351"/>
      <c r="RJ1177" s="351"/>
      <c r="RK1177" s="351"/>
      <c r="RL1177" s="351"/>
      <c r="RM1177" s="351"/>
      <c r="RN1177" s="351"/>
      <c r="RO1177" s="351"/>
      <c r="RP1177" s="351"/>
      <c r="RQ1177" s="351"/>
      <c r="RR1177" s="351"/>
      <c r="RS1177" s="351"/>
      <c r="RT1177" s="351"/>
      <c r="RU1177" s="351"/>
      <c r="RV1177" s="351"/>
      <c r="RW1177" s="351"/>
      <c r="RX1177" s="351"/>
      <c r="RY1177" s="351"/>
      <c r="RZ1177" s="351"/>
      <c r="SA1177" s="351"/>
      <c r="SB1177" s="351"/>
      <c r="SC1177" s="351"/>
      <c r="SD1177" s="351"/>
      <c r="SE1177" s="351"/>
      <c r="SF1177" s="351"/>
      <c r="SG1177" s="351"/>
      <c r="SH1177" s="351"/>
      <c r="SI1177" s="351"/>
      <c r="SJ1177" s="351"/>
      <c r="SK1177" s="351"/>
      <c r="SL1177" s="351"/>
      <c r="SM1177" s="351"/>
      <c r="SN1177" s="351"/>
      <c r="SO1177" s="351"/>
      <c r="SP1177" s="351"/>
      <c r="SQ1177" s="351"/>
      <c r="SR1177" s="351"/>
      <c r="SS1177" s="351"/>
      <c r="ST1177" s="351"/>
      <c r="SU1177" s="351"/>
      <c r="SV1177" s="351"/>
      <c r="SW1177" s="351"/>
      <c r="SX1177" s="351"/>
      <c r="SY1177" s="351"/>
      <c r="SZ1177" s="351"/>
      <c r="TA1177" s="351"/>
      <c r="TB1177" s="351"/>
      <c r="TC1177" s="351"/>
      <c r="TD1177" s="351"/>
      <c r="TE1177" s="351"/>
      <c r="TF1177" s="351"/>
      <c r="TG1177" s="351"/>
      <c r="TH1177" s="351"/>
      <c r="TI1177" s="351"/>
      <c r="TJ1177" s="351"/>
      <c r="TK1177" s="351"/>
      <c r="TL1177" s="351"/>
      <c r="TM1177" s="351"/>
      <c r="TN1177" s="351"/>
      <c r="TO1177" s="351"/>
      <c r="TP1177" s="351"/>
      <c r="TQ1177" s="351"/>
      <c r="TR1177" s="351"/>
      <c r="TS1177" s="351"/>
      <c r="TT1177" s="351"/>
      <c r="TU1177" s="351"/>
      <c r="TV1177" s="351"/>
      <c r="TW1177" s="351"/>
      <c r="TX1177" s="351"/>
      <c r="TY1177" s="351"/>
      <c r="TZ1177" s="351"/>
      <c r="UA1177" s="351"/>
      <c r="UB1177" s="351"/>
      <c r="UC1177" s="351"/>
      <c r="UD1177" s="351"/>
      <c r="UE1177" s="351"/>
      <c r="UF1177" s="351"/>
      <c r="UG1177" s="351"/>
      <c r="UH1177" s="351"/>
      <c r="UI1177" s="351"/>
      <c r="UJ1177" s="351"/>
      <c r="UK1177" s="351"/>
      <c r="UL1177" s="351"/>
      <c r="UM1177" s="351"/>
      <c r="UN1177" s="351"/>
      <c r="UO1177" s="351"/>
      <c r="UP1177" s="351"/>
      <c r="UQ1177" s="351"/>
      <c r="UR1177" s="351"/>
      <c r="US1177" s="351"/>
      <c r="UT1177" s="351"/>
      <c r="UU1177" s="351"/>
      <c r="UV1177" s="351"/>
      <c r="UW1177" s="351"/>
      <c r="UX1177" s="351"/>
      <c r="UY1177" s="351"/>
      <c r="UZ1177" s="351"/>
      <c r="VA1177" s="351"/>
      <c r="VB1177" s="351"/>
      <c r="VC1177" s="351"/>
      <c r="VD1177" s="351"/>
      <c r="VE1177" s="351"/>
      <c r="VF1177" s="351"/>
      <c r="VG1177" s="351"/>
      <c r="VH1177" s="351"/>
      <c r="VI1177" s="351"/>
      <c r="VJ1177" s="351"/>
      <c r="VK1177" s="351"/>
      <c r="VL1177" s="351"/>
      <c r="VM1177" s="351"/>
      <c r="VN1177" s="351"/>
      <c r="VO1177" s="351"/>
      <c r="VP1177" s="351"/>
      <c r="VQ1177" s="351"/>
      <c r="VR1177" s="351"/>
      <c r="VS1177" s="351"/>
      <c r="VT1177" s="351"/>
      <c r="VU1177" s="351"/>
      <c r="VV1177" s="351"/>
      <c r="VW1177" s="351"/>
      <c r="VX1177" s="351"/>
      <c r="VY1177" s="351"/>
      <c r="VZ1177" s="351"/>
      <c r="WA1177" s="351"/>
      <c r="WB1177" s="351"/>
      <c r="WC1177" s="351"/>
      <c r="WD1177" s="351"/>
      <c r="WE1177" s="351"/>
      <c r="WF1177" s="351"/>
      <c r="WG1177" s="351"/>
      <c r="WH1177" s="351"/>
      <c r="WI1177" s="351"/>
      <c r="WJ1177" s="351"/>
      <c r="WK1177" s="351"/>
      <c r="WL1177" s="351"/>
      <c r="WM1177" s="351"/>
      <c r="WN1177" s="351"/>
      <c r="WO1177" s="351"/>
      <c r="WP1177" s="351"/>
      <c r="WQ1177" s="351"/>
      <c r="WR1177" s="351"/>
      <c r="WS1177" s="351"/>
      <c r="WT1177" s="351"/>
      <c r="WU1177" s="351"/>
      <c r="WV1177" s="351"/>
      <c r="WW1177" s="351"/>
      <c r="WX1177" s="351"/>
      <c r="WY1177" s="351"/>
      <c r="WZ1177" s="351"/>
      <c r="XA1177" s="351"/>
      <c r="XB1177" s="351"/>
      <c r="XC1177" s="351"/>
      <c r="XD1177" s="351"/>
      <c r="XE1177" s="351"/>
      <c r="XF1177" s="351"/>
      <c r="XG1177" s="351"/>
      <c r="XH1177" s="351"/>
      <c r="XI1177" s="351"/>
      <c r="XJ1177" s="351"/>
      <c r="XK1177" s="351"/>
      <c r="XL1177" s="351"/>
      <c r="XM1177" s="351"/>
      <c r="XN1177" s="351"/>
      <c r="XO1177" s="351"/>
      <c r="XP1177" s="351"/>
      <c r="XQ1177" s="351"/>
      <c r="XR1177" s="351"/>
      <c r="XS1177" s="351"/>
      <c r="XT1177" s="351"/>
      <c r="XU1177" s="351"/>
      <c r="XV1177" s="351"/>
      <c r="XW1177" s="351"/>
      <c r="XX1177" s="351"/>
      <c r="XY1177" s="351"/>
      <c r="XZ1177" s="351"/>
      <c r="YA1177" s="351"/>
      <c r="YB1177" s="351"/>
      <c r="YC1177" s="351"/>
      <c r="YD1177" s="351"/>
      <c r="YE1177" s="351"/>
      <c r="YF1177" s="351"/>
      <c r="YG1177" s="351"/>
      <c r="YH1177" s="351"/>
      <c r="YI1177" s="351"/>
      <c r="YJ1177" s="351"/>
      <c r="YK1177" s="351"/>
      <c r="YL1177" s="351"/>
      <c r="YM1177" s="351"/>
      <c r="YN1177" s="351"/>
      <c r="YO1177" s="351"/>
      <c r="YP1177" s="351"/>
      <c r="YQ1177" s="351"/>
      <c r="YR1177" s="351"/>
      <c r="YS1177" s="351"/>
      <c r="YT1177" s="351"/>
      <c r="YU1177" s="351"/>
      <c r="YV1177" s="351"/>
      <c r="YW1177" s="351"/>
      <c r="YX1177" s="351"/>
      <c r="YY1177" s="351"/>
      <c r="YZ1177" s="351"/>
      <c r="ZA1177" s="351"/>
      <c r="ZB1177" s="351"/>
      <c r="ZC1177" s="351"/>
      <c r="ZD1177" s="351"/>
      <c r="ZE1177" s="351"/>
      <c r="ZF1177" s="351"/>
      <c r="ZG1177" s="351"/>
      <c r="ZH1177" s="351"/>
      <c r="ZI1177" s="351"/>
      <c r="ZJ1177" s="351"/>
      <c r="ZK1177" s="351"/>
      <c r="ZL1177" s="351"/>
      <c r="ZM1177" s="351"/>
      <c r="ZN1177" s="351"/>
      <c r="ZO1177" s="351"/>
      <c r="ZP1177" s="351"/>
      <c r="ZQ1177" s="351"/>
      <c r="ZR1177" s="351"/>
      <c r="ZS1177" s="351"/>
      <c r="ZT1177" s="351"/>
      <c r="ZU1177" s="351"/>
      <c r="ZV1177" s="351"/>
      <c r="ZW1177" s="351"/>
      <c r="ZX1177" s="351"/>
      <c r="ZY1177" s="351"/>
      <c r="ZZ1177" s="351"/>
      <c r="AAA1177" s="351"/>
      <c r="AAB1177" s="351"/>
      <c r="AAC1177" s="351"/>
      <c r="AAD1177" s="351"/>
      <c r="AAE1177" s="351"/>
      <c r="AAF1177" s="351"/>
      <c r="AAG1177" s="351"/>
      <c r="AAH1177" s="351"/>
      <c r="AAI1177" s="351"/>
      <c r="AAJ1177" s="351"/>
      <c r="AAK1177" s="351"/>
      <c r="AAL1177" s="351"/>
      <c r="AAM1177" s="351"/>
      <c r="AAN1177" s="351"/>
      <c r="AAO1177" s="351"/>
      <c r="AAP1177" s="351"/>
      <c r="AAQ1177" s="351"/>
      <c r="AAR1177" s="351"/>
      <c r="AAS1177" s="351"/>
      <c r="AAT1177" s="351"/>
      <c r="AAU1177" s="351"/>
      <c r="AAV1177" s="351"/>
      <c r="AAW1177" s="351"/>
      <c r="AAX1177" s="351"/>
      <c r="AAY1177" s="351"/>
      <c r="AAZ1177" s="351"/>
      <c r="ABA1177" s="351"/>
      <c r="ABB1177" s="351"/>
      <c r="ABC1177" s="351"/>
      <c r="ABD1177" s="351"/>
      <c r="ABE1177" s="351"/>
      <c r="ABF1177" s="351"/>
      <c r="ABG1177" s="351"/>
      <c r="ABH1177" s="351"/>
      <c r="ABI1177" s="351"/>
      <c r="ABJ1177" s="351"/>
      <c r="ABK1177" s="351"/>
      <c r="ABL1177" s="351"/>
      <c r="ABM1177" s="351"/>
      <c r="ABN1177" s="351"/>
      <c r="ABO1177" s="351"/>
      <c r="ABP1177" s="351"/>
      <c r="ABQ1177" s="351"/>
      <c r="ABR1177" s="351"/>
      <c r="ABS1177" s="351"/>
      <c r="ABT1177" s="351"/>
      <c r="ABU1177" s="351"/>
      <c r="ABV1177" s="351"/>
      <c r="ABW1177" s="351"/>
      <c r="ABX1177" s="351"/>
      <c r="ABY1177" s="351"/>
      <c r="ABZ1177" s="351"/>
      <c r="ACA1177" s="351"/>
      <c r="ACB1177" s="351"/>
      <c r="ACC1177" s="351"/>
      <c r="ACD1177" s="351"/>
      <c r="ACE1177" s="351"/>
      <c r="ACF1177" s="351"/>
      <c r="ACG1177" s="351"/>
      <c r="ACH1177" s="351"/>
      <c r="ACI1177" s="351"/>
      <c r="ACJ1177" s="351"/>
      <c r="ACK1177" s="351"/>
      <c r="ACL1177" s="351"/>
      <c r="ACM1177" s="351"/>
      <c r="ACN1177" s="351"/>
      <c r="ACO1177" s="351"/>
      <c r="ACP1177" s="351"/>
      <c r="ACQ1177" s="351"/>
      <c r="ACR1177" s="351"/>
      <c r="ACS1177" s="351"/>
      <c r="ACT1177" s="351"/>
      <c r="ACU1177" s="351"/>
      <c r="ACV1177" s="351"/>
      <c r="ACW1177" s="351"/>
      <c r="ACX1177" s="351"/>
      <c r="ACY1177" s="351"/>
      <c r="ACZ1177" s="351"/>
      <c r="ADA1177" s="351"/>
      <c r="ADB1177" s="351"/>
      <c r="ADC1177" s="351"/>
      <c r="ADD1177" s="351"/>
      <c r="ADE1177" s="351"/>
      <c r="ADF1177" s="351"/>
      <c r="ADG1177" s="351"/>
      <c r="ADH1177" s="351"/>
      <c r="ADI1177" s="351"/>
      <c r="ADJ1177" s="351"/>
      <c r="ADK1177" s="351"/>
      <c r="ADL1177" s="351"/>
      <c r="ADM1177" s="351"/>
      <c r="ADN1177" s="351"/>
      <c r="ADO1177" s="351"/>
      <c r="ADP1177" s="351"/>
      <c r="ADQ1177" s="351"/>
      <c r="ADR1177" s="351"/>
      <c r="ADS1177" s="351"/>
      <c r="ADT1177" s="351"/>
      <c r="ADU1177" s="351"/>
      <c r="ADV1177" s="351"/>
      <c r="ADW1177" s="351"/>
      <c r="ADX1177" s="351"/>
      <c r="ADY1177" s="351"/>
      <c r="ADZ1177" s="351"/>
      <c r="AEA1177" s="351"/>
      <c r="AEB1177" s="351"/>
      <c r="AEC1177" s="351"/>
      <c r="AED1177" s="351"/>
      <c r="AEE1177" s="351"/>
      <c r="AEF1177" s="351"/>
      <c r="AEG1177" s="351"/>
      <c r="AEH1177" s="351"/>
      <c r="AEI1177" s="351"/>
      <c r="AEJ1177" s="351"/>
      <c r="AEK1177" s="351"/>
      <c r="AEL1177" s="351"/>
      <c r="AEM1177" s="351"/>
      <c r="AEN1177" s="351"/>
      <c r="AEO1177" s="351"/>
      <c r="AEP1177" s="351"/>
      <c r="AEQ1177" s="351"/>
      <c r="AER1177" s="351"/>
      <c r="AES1177" s="351"/>
      <c r="AET1177" s="351"/>
      <c r="AEU1177" s="351"/>
      <c r="AEV1177" s="351"/>
      <c r="AEW1177" s="351"/>
      <c r="AEX1177" s="351"/>
      <c r="AEY1177" s="351"/>
      <c r="AEZ1177" s="351"/>
      <c r="AFA1177" s="351"/>
      <c r="AFB1177" s="351"/>
      <c r="AFC1177" s="351"/>
      <c r="AFD1177" s="351"/>
      <c r="AFE1177" s="351"/>
      <c r="AFF1177" s="351"/>
      <c r="AFG1177" s="351"/>
      <c r="AFH1177" s="351"/>
      <c r="AFI1177" s="351"/>
      <c r="AFJ1177" s="351"/>
      <c r="AFK1177" s="351"/>
      <c r="AFL1177" s="351"/>
      <c r="AFM1177" s="351"/>
      <c r="AFN1177" s="351"/>
      <c r="AFO1177" s="351"/>
      <c r="AFP1177" s="351"/>
      <c r="AFQ1177" s="351"/>
      <c r="AFR1177" s="351"/>
      <c r="AFS1177" s="351"/>
      <c r="AFT1177" s="351"/>
      <c r="AFU1177" s="351"/>
      <c r="AFV1177" s="351"/>
      <c r="AFW1177" s="351"/>
      <c r="AFX1177" s="351"/>
      <c r="AFY1177" s="351"/>
      <c r="AFZ1177" s="351"/>
      <c r="AGA1177" s="351"/>
      <c r="AGB1177" s="351"/>
      <c r="AGC1177" s="351"/>
      <c r="AGD1177" s="351"/>
      <c r="AGE1177" s="351"/>
      <c r="AGF1177" s="351"/>
      <c r="AGG1177" s="351"/>
      <c r="AGH1177" s="351"/>
      <c r="AGI1177" s="351"/>
      <c r="AGJ1177" s="351"/>
      <c r="AGK1177" s="351"/>
      <c r="AGL1177" s="351"/>
      <c r="AGM1177" s="351"/>
      <c r="AGN1177" s="351"/>
      <c r="AGO1177" s="351"/>
      <c r="AGP1177" s="351"/>
      <c r="AGQ1177" s="351"/>
      <c r="AGR1177" s="351"/>
      <c r="AGS1177" s="351"/>
      <c r="AGT1177" s="351"/>
      <c r="AGU1177" s="351"/>
      <c r="AGV1177" s="351"/>
      <c r="AGW1177" s="351"/>
      <c r="AGX1177" s="351"/>
      <c r="AGY1177" s="351"/>
      <c r="AGZ1177" s="351"/>
      <c r="AHA1177" s="351"/>
      <c r="AHB1177" s="351"/>
      <c r="AHC1177" s="351"/>
      <c r="AHD1177" s="351"/>
      <c r="AHE1177" s="351"/>
      <c r="AHF1177" s="351"/>
      <c r="AHG1177" s="351"/>
      <c r="AHH1177" s="351"/>
      <c r="AHI1177" s="351"/>
      <c r="AHJ1177" s="351"/>
      <c r="AHK1177" s="351"/>
      <c r="AHL1177" s="351"/>
      <c r="AHM1177" s="351"/>
      <c r="AHN1177" s="351"/>
      <c r="AHO1177" s="351"/>
      <c r="AHP1177" s="351"/>
      <c r="AHQ1177" s="351"/>
      <c r="AHR1177" s="351"/>
      <c r="AHS1177" s="351"/>
      <c r="AHT1177" s="351"/>
      <c r="AHU1177" s="351"/>
      <c r="AHV1177" s="351"/>
      <c r="AHW1177" s="351"/>
      <c r="AHX1177" s="351"/>
      <c r="AHY1177" s="351"/>
      <c r="AHZ1177" s="351"/>
      <c r="AIA1177" s="351"/>
      <c r="AIB1177" s="351"/>
      <c r="AIC1177" s="351"/>
      <c r="AID1177" s="351"/>
      <c r="AIE1177" s="351"/>
      <c r="AIF1177" s="351"/>
      <c r="AIG1177" s="351"/>
      <c r="AIH1177" s="351"/>
      <c r="AII1177" s="351"/>
      <c r="AIJ1177" s="351"/>
      <c r="AIK1177" s="351"/>
      <c r="AIL1177" s="351"/>
      <c r="AIM1177" s="351"/>
      <c r="AIN1177" s="351"/>
      <c r="AIO1177" s="351"/>
      <c r="AIP1177" s="351"/>
      <c r="AIQ1177" s="351"/>
      <c r="AIR1177" s="351"/>
      <c r="AIS1177" s="351"/>
      <c r="AIT1177" s="351"/>
      <c r="AIU1177" s="351"/>
      <c r="AIV1177" s="351"/>
      <c r="AIW1177" s="351"/>
      <c r="AIX1177" s="351"/>
      <c r="AIY1177" s="351"/>
      <c r="AIZ1177" s="351"/>
      <c r="AJA1177" s="351"/>
      <c r="AJB1177" s="351"/>
      <c r="AJC1177" s="351"/>
      <c r="AJD1177" s="351"/>
      <c r="AJE1177" s="351"/>
      <c r="AJF1177" s="351"/>
      <c r="AJG1177" s="351"/>
      <c r="AJH1177" s="351"/>
      <c r="AJI1177" s="351"/>
      <c r="AJJ1177" s="351"/>
      <c r="AJK1177" s="351"/>
      <c r="AJL1177" s="351"/>
      <c r="AJM1177" s="351"/>
      <c r="AJN1177" s="351"/>
      <c r="AJO1177" s="351"/>
      <c r="AJP1177" s="351"/>
      <c r="AJQ1177" s="351"/>
      <c r="AJR1177" s="351"/>
      <c r="AJS1177" s="351"/>
      <c r="AJT1177" s="351"/>
      <c r="AJU1177" s="351"/>
      <c r="AJV1177" s="351"/>
      <c r="AJW1177" s="351"/>
      <c r="AJX1177" s="351"/>
      <c r="AJY1177" s="351"/>
      <c r="AJZ1177" s="351"/>
      <c r="AKA1177" s="351"/>
      <c r="AKB1177" s="351"/>
      <c r="AKC1177" s="351"/>
      <c r="AKD1177" s="351"/>
      <c r="AKE1177" s="351"/>
      <c r="AKF1177" s="351"/>
      <c r="AKG1177" s="351"/>
      <c r="AKH1177" s="351"/>
      <c r="AKI1177" s="351"/>
      <c r="AKJ1177" s="351"/>
      <c r="AKK1177" s="351"/>
      <c r="AKL1177" s="351"/>
      <c r="AKM1177" s="351"/>
      <c r="AKN1177" s="351"/>
      <c r="AKO1177" s="351"/>
      <c r="AKP1177" s="351"/>
      <c r="AKQ1177" s="351"/>
      <c r="AKR1177" s="351"/>
      <c r="AKS1177" s="351"/>
      <c r="AKT1177" s="351"/>
      <c r="AKU1177" s="351"/>
      <c r="AKV1177" s="351"/>
      <c r="AKW1177" s="351"/>
      <c r="AKX1177" s="351"/>
      <c r="AKY1177" s="351"/>
      <c r="AKZ1177" s="351"/>
      <c r="ALA1177" s="351"/>
      <c r="ALB1177" s="351"/>
      <c r="ALC1177" s="351"/>
      <c r="ALD1177" s="351"/>
      <c r="ALE1177" s="351"/>
      <c r="ALF1177" s="351"/>
      <c r="ALG1177" s="351"/>
      <c r="ALH1177" s="351"/>
      <c r="ALI1177" s="351"/>
      <c r="ALJ1177" s="351"/>
      <c r="ALK1177" s="351"/>
      <c r="ALL1177" s="351"/>
      <c r="ALM1177" s="351"/>
      <c r="ALN1177" s="351"/>
      <c r="ALO1177" s="351"/>
      <c r="ALP1177" s="351"/>
      <c r="ALQ1177" s="351"/>
      <c r="ALR1177" s="351"/>
      <c r="ALS1177" s="351"/>
      <c r="ALT1177" s="351"/>
      <c r="ALU1177" s="351"/>
      <c r="ALV1177" s="351"/>
      <c r="ALW1177" s="351"/>
      <c r="ALX1177" s="351"/>
      <c r="ALY1177" s="351"/>
      <c r="ALZ1177" s="351"/>
      <c r="AMA1177" s="351"/>
      <c r="AMB1177" s="351"/>
      <c r="AMC1177" s="351"/>
      <c r="AMD1177" s="351"/>
      <c r="AME1177" s="351"/>
      <c r="AMF1177" s="351"/>
      <c r="AMG1177" s="351"/>
      <c r="AMH1177" s="351"/>
      <c r="AMI1177" s="351"/>
      <c r="AMJ1177" s="351"/>
      <c r="AMK1177" s="351"/>
      <c r="AML1177" s="351"/>
      <c r="AMM1177" s="351"/>
      <c r="AMN1177" s="351"/>
      <c r="AMO1177" s="351"/>
      <c r="AMP1177" s="351"/>
      <c r="AMQ1177" s="351"/>
      <c r="AMR1177" s="351"/>
      <c r="AMS1177" s="351"/>
      <c r="AMT1177" s="351"/>
      <c r="AMU1177" s="351"/>
      <c r="AMV1177" s="351"/>
      <c r="AMW1177" s="351"/>
      <c r="AMX1177" s="351"/>
      <c r="AMY1177" s="351"/>
      <c r="AMZ1177" s="351"/>
      <c r="ANA1177" s="351"/>
      <c r="ANB1177" s="351"/>
      <c r="ANC1177" s="351"/>
      <c r="AND1177" s="351"/>
      <c r="ANE1177" s="351"/>
      <c r="ANF1177" s="351"/>
      <c r="ANG1177" s="351"/>
      <c r="ANH1177" s="351"/>
      <c r="ANI1177" s="351"/>
      <c r="ANJ1177" s="351"/>
      <c r="ANK1177" s="351"/>
      <c r="ANL1177" s="351"/>
      <c r="ANM1177" s="351"/>
      <c r="ANN1177" s="351"/>
      <c r="ANO1177" s="351"/>
      <c r="ANP1177" s="351"/>
      <c r="ANQ1177" s="351"/>
      <c r="ANR1177" s="351"/>
      <c r="ANS1177" s="351"/>
      <c r="ANT1177" s="351"/>
      <c r="ANU1177" s="351"/>
      <c r="ANV1177" s="351"/>
      <c r="ANW1177" s="351"/>
      <c r="ANX1177" s="351"/>
      <c r="ANY1177" s="351"/>
      <c r="ANZ1177" s="351"/>
      <c r="AOA1177" s="351"/>
      <c r="AOB1177" s="351"/>
      <c r="AOC1177" s="351"/>
      <c r="AOD1177" s="351"/>
      <c r="AOE1177" s="351"/>
      <c r="AOF1177" s="351"/>
      <c r="AOG1177" s="351"/>
      <c r="AOH1177" s="351"/>
      <c r="AOI1177" s="351"/>
      <c r="AOJ1177" s="351"/>
      <c r="AOK1177" s="351"/>
      <c r="AOL1177" s="351"/>
      <c r="AOM1177" s="351"/>
      <c r="AON1177" s="351"/>
      <c r="AOO1177" s="351"/>
      <c r="AOP1177" s="351"/>
      <c r="AOQ1177" s="351"/>
      <c r="AOR1177" s="351"/>
      <c r="AOS1177" s="351"/>
      <c r="AOT1177" s="351"/>
      <c r="AOU1177" s="351"/>
      <c r="AOV1177" s="351"/>
      <c r="AOW1177" s="351"/>
      <c r="AOX1177" s="351"/>
      <c r="AOY1177" s="351"/>
      <c r="AOZ1177" s="351"/>
      <c r="APA1177" s="351"/>
      <c r="APB1177" s="351"/>
      <c r="APC1177" s="351"/>
      <c r="APD1177" s="351"/>
      <c r="APE1177" s="351"/>
      <c r="APF1177" s="351"/>
      <c r="APG1177" s="351"/>
      <c r="APH1177" s="351"/>
      <c r="API1177" s="351"/>
      <c r="APJ1177" s="351"/>
      <c r="APK1177" s="351"/>
      <c r="APL1177" s="351"/>
      <c r="APM1177" s="351"/>
      <c r="APN1177" s="351"/>
      <c r="APO1177" s="351"/>
      <c r="APP1177" s="351"/>
      <c r="APQ1177" s="351"/>
      <c r="APR1177" s="351"/>
      <c r="APS1177" s="351"/>
      <c r="APT1177" s="351"/>
      <c r="APU1177" s="351"/>
      <c r="APV1177" s="351"/>
      <c r="APW1177" s="351"/>
      <c r="APX1177" s="351"/>
      <c r="APY1177" s="351"/>
      <c r="APZ1177" s="351"/>
      <c r="AQA1177" s="351"/>
      <c r="AQB1177" s="351"/>
      <c r="AQC1177" s="351"/>
      <c r="AQD1177" s="351"/>
      <c r="AQE1177" s="351"/>
      <c r="AQF1177" s="351"/>
      <c r="AQG1177" s="351"/>
      <c r="AQH1177" s="351"/>
      <c r="AQI1177" s="351"/>
      <c r="AQJ1177" s="351"/>
      <c r="AQK1177" s="351"/>
      <c r="AQL1177" s="351"/>
      <c r="AQM1177" s="351"/>
      <c r="AQN1177" s="351"/>
      <c r="AQO1177" s="351"/>
      <c r="AQP1177" s="351"/>
      <c r="AQQ1177" s="351"/>
      <c r="AQR1177" s="351"/>
      <c r="AQS1177" s="351"/>
      <c r="AQT1177" s="351"/>
      <c r="AQU1177" s="351"/>
      <c r="AQV1177" s="351"/>
      <c r="AQW1177" s="351"/>
      <c r="AQX1177" s="351"/>
      <c r="AQY1177" s="351"/>
      <c r="AQZ1177" s="351"/>
      <c r="ARA1177" s="351"/>
      <c r="ARB1177" s="351"/>
      <c r="ARC1177" s="351"/>
      <c r="ARD1177" s="351"/>
      <c r="ARE1177" s="351"/>
      <c r="ARF1177" s="351"/>
      <c r="ARG1177" s="351"/>
      <c r="ARH1177" s="351"/>
      <c r="ARI1177" s="351"/>
      <c r="ARJ1177" s="351"/>
      <c r="ARK1177" s="351"/>
      <c r="ARL1177" s="351"/>
      <c r="ARM1177" s="351"/>
      <c r="ARN1177" s="351"/>
      <c r="ARO1177" s="351"/>
      <c r="ARP1177" s="351"/>
      <c r="ARQ1177" s="351"/>
      <c r="ARR1177" s="351"/>
      <c r="ARS1177" s="351"/>
      <c r="ART1177" s="351"/>
      <c r="ARU1177" s="351"/>
      <c r="ARV1177" s="351"/>
      <c r="ARW1177" s="351"/>
      <c r="ARX1177" s="351"/>
      <c r="ARY1177" s="351"/>
      <c r="ARZ1177" s="351"/>
      <c r="ASA1177" s="351"/>
      <c r="ASB1177" s="351"/>
      <c r="ASC1177" s="351"/>
      <c r="ASD1177" s="351"/>
      <c r="ASE1177" s="351"/>
      <c r="ASF1177" s="351"/>
      <c r="ASG1177" s="351"/>
      <c r="ASH1177" s="351"/>
      <c r="ASI1177" s="351"/>
      <c r="ASJ1177" s="351"/>
      <c r="ASK1177" s="351"/>
      <c r="ASL1177" s="351"/>
      <c r="ASM1177" s="351"/>
      <c r="ASN1177" s="351"/>
      <c r="ASO1177" s="351"/>
      <c r="ASP1177" s="351"/>
      <c r="ASQ1177" s="351"/>
      <c r="ASR1177" s="351"/>
      <c r="ASS1177" s="351"/>
      <c r="AST1177" s="351"/>
      <c r="ASU1177" s="351"/>
      <c r="ASV1177" s="351"/>
      <c r="ASW1177" s="351"/>
      <c r="ASX1177" s="351"/>
      <c r="ASY1177" s="351"/>
      <c r="ASZ1177" s="351"/>
      <c r="ATA1177" s="351"/>
      <c r="ATB1177" s="351"/>
      <c r="ATC1177" s="351"/>
      <c r="ATD1177" s="351"/>
      <c r="ATE1177" s="351"/>
      <c r="ATF1177" s="351"/>
      <c r="ATG1177" s="351"/>
      <c r="ATH1177" s="351"/>
      <c r="ATI1177" s="351"/>
      <c r="ATJ1177" s="351"/>
      <c r="ATK1177" s="351"/>
      <c r="ATL1177" s="351"/>
      <c r="ATM1177" s="351"/>
      <c r="ATN1177" s="351"/>
      <c r="ATO1177" s="351"/>
      <c r="ATP1177" s="351"/>
      <c r="ATQ1177" s="351"/>
      <c r="ATR1177" s="351"/>
      <c r="ATS1177" s="351"/>
      <c r="ATT1177" s="351"/>
      <c r="ATU1177" s="351"/>
      <c r="ATV1177" s="351"/>
      <c r="ATW1177" s="351"/>
      <c r="ATX1177" s="351"/>
      <c r="ATY1177" s="351"/>
      <c r="ATZ1177" s="351"/>
      <c r="AUA1177" s="351"/>
      <c r="AUB1177" s="351"/>
      <c r="AUC1177" s="351"/>
      <c r="AUD1177" s="351"/>
      <c r="AUE1177" s="351"/>
      <c r="AUF1177" s="351"/>
      <c r="AUG1177" s="351"/>
      <c r="AUH1177" s="351"/>
      <c r="AUI1177" s="351"/>
      <c r="AUJ1177" s="351"/>
      <c r="AUK1177" s="351"/>
      <c r="AUL1177" s="351"/>
      <c r="AUM1177" s="351"/>
      <c r="AUN1177" s="351"/>
      <c r="AUO1177" s="351"/>
      <c r="AUP1177" s="351"/>
      <c r="AUQ1177" s="351"/>
      <c r="AUR1177" s="351"/>
      <c r="AUS1177" s="351"/>
      <c r="AUT1177" s="351"/>
      <c r="AUU1177" s="351"/>
      <c r="AUV1177" s="351"/>
      <c r="AUW1177" s="351"/>
      <c r="AUX1177" s="351"/>
      <c r="AUY1177" s="351"/>
      <c r="AUZ1177" s="351"/>
      <c r="AVA1177" s="351"/>
      <c r="AVB1177" s="351"/>
      <c r="AVC1177" s="351"/>
      <c r="AVD1177" s="351"/>
      <c r="AVE1177" s="351"/>
      <c r="AVF1177" s="351"/>
      <c r="AVG1177" s="351"/>
      <c r="AVH1177" s="351"/>
      <c r="AVI1177" s="351"/>
      <c r="AVJ1177" s="351"/>
      <c r="AVK1177" s="351"/>
      <c r="AVL1177" s="351"/>
      <c r="AVM1177" s="351"/>
      <c r="AVN1177" s="351"/>
      <c r="AVO1177" s="351"/>
      <c r="AVP1177" s="351"/>
      <c r="AVQ1177" s="351"/>
      <c r="AVR1177" s="351"/>
      <c r="AVS1177" s="351"/>
      <c r="AVT1177" s="351"/>
      <c r="AVU1177" s="351"/>
      <c r="AVV1177" s="351"/>
      <c r="AVW1177" s="351"/>
      <c r="AVX1177" s="351"/>
      <c r="AVY1177" s="351"/>
      <c r="AVZ1177" s="351"/>
      <c r="AWA1177" s="351"/>
      <c r="AWB1177" s="351"/>
      <c r="AWC1177" s="351"/>
      <c r="AWD1177" s="351"/>
      <c r="AWE1177" s="351"/>
      <c r="AWF1177" s="351"/>
      <c r="AWG1177" s="351"/>
      <c r="AWH1177" s="351"/>
      <c r="AWI1177" s="351"/>
      <c r="AWJ1177" s="351"/>
      <c r="AWK1177" s="351"/>
      <c r="AWL1177" s="351"/>
      <c r="AWM1177" s="351"/>
      <c r="AWN1177" s="351"/>
      <c r="AWO1177" s="351"/>
      <c r="AWP1177" s="351"/>
      <c r="AWQ1177" s="351"/>
      <c r="AWR1177" s="351"/>
      <c r="AWS1177" s="351"/>
      <c r="AWT1177" s="351"/>
      <c r="AWU1177" s="351"/>
      <c r="AWV1177" s="351"/>
      <c r="AWW1177" s="351"/>
      <c r="AWX1177" s="351"/>
      <c r="AWY1177" s="351"/>
      <c r="AWZ1177" s="351"/>
      <c r="AXA1177" s="351"/>
      <c r="AXB1177" s="351"/>
      <c r="AXC1177" s="351"/>
      <c r="AXD1177" s="351"/>
      <c r="AXE1177" s="351"/>
      <c r="AXF1177" s="351"/>
      <c r="AXG1177" s="351"/>
      <c r="AXH1177" s="351"/>
      <c r="AXI1177" s="351"/>
      <c r="AXJ1177" s="351"/>
      <c r="AXK1177" s="351"/>
      <c r="AXL1177" s="351"/>
      <c r="AXM1177" s="351"/>
      <c r="AXN1177" s="351"/>
      <c r="AXO1177" s="351"/>
      <c r="AXP1177" s="351"/>
      <c r="AXQ1177" s="351"/>
      <c r="AXR1177" s="351"/>
      <c r="AXS1177" s="351"/>
      <c r="AXT1177" s="351"/>
      <c r="AXU1177" s="351"/>
      <c r="AXV1177" s="351"/>
      <c r="AXW1177" s="351"/>
      <c r="AXX1177" s="351"/>
      <c r="AXY1177" s="351"/>
      <c r="AXZ1177" s="351"/>
      <c r="AYA1177" s="351"/>
      <c r="AYB1177" s="351"/>
      <c r="AYC1177" s="351"/>
      <c r="AYD1177" s="351"/>
      <c r="AYE1177" s="351"/>
      <c r="AYF1177" s="351"/>
      <c r="AYG1177" s="351"/>
      <c r="AYH1177" s="351"/>
      <c r="AYI1177" s="351"/>
      <c r="AYJ1177" s="351"/>
      <c r="AYK1177" s="351"/>
      <c r="AYL1177" s="351"/>
      <c r="AYM1177" s="351"/>
      <c r="AYN1177" s="351"/>
      <c r="AYO1177" s="351"/>
      <c r="AYP1177" s="351"/>
      <c r="AYQ1177" s="351"/>
      <c r="AYR1177" s="351"/>
      <c r="AYS1177" s="351"/>
      <c r="AYT1177" s="351"/>
      <c r="AYU1177" s="351"/>
      <c r="AYV1177" s="351"/>
      <c r="AYW1177" s="351"/>
      <c r="AYX1177" s="351"/>
      <c r="AYY1177" s="351"/>
      <c r="AYZ1177" s="351"/>
      <c r="AZA1177" s="351"/>
      <c r="AZB1177" s="351"/>
      <c r="AZC1177" s="351"/>
      <c r="AZD1177" s="351"/>
      <c r="AZE1177" s="351"/>
      <c r="AZF1177" s="351"/>
      <c r="AZG1177" s="351"/>
      <c r="AZH1177" s="351"/>
      <c r="AZI1177" s="351"/>
      <c r="AZJ1177" s="351"/>
      <c r="AZK1177" s="351"/>
      <c r="AZL1177" s="351"/>
      <c r="AZM1177" s="351"/>
      <c r="AZN1177" s="351"/>
      <c r="AZO1177" s="351"/>
      <c r="AZP1177" s="351"/>
      <c r="AZQ1177" s="351"/>
      <c r="AZR1177" s="351"/>
      <c r="AZS1177" s="351"/>
      <c r="AZT1177" s="351"/>
      <c r="AZU1177" s="351"/>
      <c r="AZV1177" s="351"/>
      <c r="AZW1177" s="351"/>
      <c r="AZX1177" s="351"/>
      <c r="AZY1177" s="351"/>
      <c r="AZZ1177" s="351"/>
      <c r="BAA1177" s="351"/>
      <c r="BAB1177" s="351"/>
      <c r="BAC1177" s="351"/>
      <c r="BAD1177" s="351"/>
      <c r="BAE1177" s="351"/>
      <c r="BAF1177" s="351"/>
      <c r="BAG1177" s="351"/>
      <c r="BAH1177" s="351"/>
      <c r="BAI1177" s="351"/>
      <c r="BAJ1177" s="351"/>
      <c r="BAK1177" s="351"/>
      <c r="BAL1177" s="351"/>
      <c r="BAM1177" s="351"/>
      <c r="BAN1177" s="351"/>
      <c r="BAO1177" s="351"/>
      <c r="BAP1177" s="351"/>
      <c r="BAQ1177" s="351"/>
      <c r="BAR1177" s="351"/>
      <c r="BAS1177" s="351"/>
      <c r="BAT1177" s="351"/>
      <c r="BAU1177" s="351"/>
      <c r="BAV1177" s="351"/>
      <c r="BAW1177" s="351"/>
      <c r="BAX1177" s="351"/>
      <c r="BAY1177" s="351"/>
      <c r="BAZ1177" s="351"/>
      <c r="BBA1177" s="351"/>
      <c r="BBB1177" s="351"/>
      <c r="BBC1177" s="351"/>
      <c r="BBD1177" s="351"/>
      <c r="BBE1177" s="351"/>
      <c r="BBF1177" s="351"/>
      <c r="BBG1177" s="351"/>
      <c r="BBH1177" s="351"/>
      <c r="BBI1177" s="351"/>
      <c r="BBJ1177" s="351"/>
      <c r="BBK1177" s="351"/>
      <c r="BBL1177" s="351"/>
      <c r="BBM1177" s="351"/>
      <c r="BBN1177" s="351"/>
      <c r="BBO1177" s="351"/>
      <c r="BBP1177" s="351"/>
      <c r="BBQ1177" s="351"/>
      <c r="BBR1177" s="351"/>
      <c r="BBS1177" s="351"/>
      <c r="BBT1177" s="351"/>
      <c r="BBU1177" s="351"/>
      <c r="BBV1177" s="351"/>
      <c r="BBW1177" s="351"/>
      <c r="BBX1177" s="351"/>
      <c r="BBY1177" s="351"/>
      <c r="BBZ1177" s="351"/>
      <c r="BCA1177" s="351"/>
      <c r="BCB1177" s="351"/>
      <c r="BCC1177" s="351"/>
      <c r="BCD1177" s="351"/>
      <c r="BCE1177" s="351"/>
      <c r="BCF1177" s="351"/>
      <c r="BCG1177" s="351"/>
      <c r="BCH1177" s="351"/>
      <c r="BCI1177" s="351"/>
      <c r="BCJ1177" s="351"/>
      <c r="BCK1177" s="351"/>
      <c r="BCL1177" s="351"/>
      <c r="BCM1177" s="351"/>
      <c r="BCN1177" s="351"/>
      <c r="BCO1177" s="351"/>
      <c r="BCP1177" s="351"/>
      <c r="BCQ1177" s="351"/>
      <c r="BCR1177" s="351"/>
      <c r="BCS1177" s="351"/>
      <c r="BCT1177" s="351"/>
      <c r="BCU1177" s="351"/>
      <c r="BCV1177" s="351"/>
      <c r="BCW1177" s="351"/>
      <c r="BCX1177" s="351"/>
      <c r="BCY1177" s="351"/>
      <c r="BCZ1177" s="351"/>
      <c r="BDA1177" s="351"/>
      <c r="BDB1177" s="351"/>
      <c r="BDC1177" s="351"/>
      <c r="BDD1177" s="351"/>
      <c r="BDE1177" s="351"/>
      <c r="BDF1177" s="351"/>
      <c r="BDG1177" s="351"/>
      <c r="BDH1177" s="351"/>
      <c r="BDI1177" s="351"/>
      <c r="BDJ1177" s="351"/>
      <c r="BDK1177" s="351"/>
      <c r="BDL1177" s="351"/>
      <c r="BDM1177" s="351"/>
      <c r="BDN1177" s="351"/>
      <c r="BDO1177" s="351"/>
      <c r="BDP1177" s="351"/>
      <c r="BDQ1177" s="351"/>
      <c r="BDR1177" s="351"/>
      <c r="BDS1177" s="351"/>
      <c r="BDT1177" s="351"/>
      <c r="BDU1177" s="351"/>
      <c r="BDV1177" s="351"/>
      <c r="BDW1177" s="351"/>
      <c r="BDX1177" s="351"/>
      <c r="BDY1177" s="351"/>
      <c r="BDZ1177" s="351"/>
      <c r="BEA1177" s="351"/>
      <c r="BEB1177" s="351"/>
      <c r="BEC1177" s="351"/>
      <c r="BED1177" s="351"/>
      <c r="BEE1177" s="351"/>
      <c r="BEF1177" s="351"/>
      <c r="BEG1177" s="351"/>
      <c r="BEH1177" s="351"/>
      <c r="BEI1177" s="351"/>
      <c r="BEJ1177" s="351"/>
      <c r="BEK1177" s="351"/>
      <c r="BEL1177" s="351"/>
      <c r="BEM1177" s="351"/>
      <c r="BEN1177" s="351"/>
      <c r="BEO1177" s="351"/>
      <c r="BEP1177" s="351"/>
      <c r="BEQ1177" s="351"/>
      <c r="BER1177" s="351"/>
      <c r="BES1177" s="351"/>
      <c r="BET1177" s="351"/>
      <c r="BEU1177" s="351"/>
      <c r="BEV1177" s="351"/>
      <c r="BEW1177" s="351"/>
      <c r="BEX1177" s="351"/>
      <c r="BEY1177" s="351"/>
      <c r="BEZ1177" s="351"/>
      <c r="BFA1177" s="351"/>
      <c r="BFB1177" s="351"/>
      <c r="BFC1177" s="351"/>
      <c r="BFD1177" s="351"/>
      <c r="BFE1177" s="351"/>
      <c r="BFF1177" s="351"/>
      <c r="BFG1177" s="351"/>
      <c r="BFH1177" s="351"/>
      <c r="BFI1177" s="351"/>
      <c r="BFJ1177" s="351"/>
      <c r="BFK1177" s="351"/>
      <c r="BFL1177" s="351"/>
      <c r="BFM1177" s="351"/>
      <c r="BFN1177" s="351"/>
      <c r="BFO1177" s="351"/>
      <c r="BFP1177" s="351"/>
      <c r="BFQ1177" s="351"/>
      <c r="BFR1177" s="351"/>
      <c r="BFS1177" s="351"/>
      <c r="BFT1177" s="351"/>
      <c r="BFU1177" s="351"/>
      <c r="BFV1177" s="351"/>
      <c r="BFW1177" s="351"/>
      <c r="BFX1177" s="351"/>
      <c r="BFY1177" s="351"/>
      <c r="BFZ1177" s="351"/>
      <c r="BGA1177" s="351"/>
      <c r="BGB1177" s="351"/>
      <c r="BGC1177" s="351"/>
      <c r="BGD1177" s="351"/>
      <c r="BGE1177" s="351"/>
      <c r="BGF1177" s="351"/>
      <c r="BGG1177" s="351"/>
      <c r="BGH1177" s="351"/>
      <c r="BGI1177" s="351"/>
      <c r="BGJ1177" s="351"/>
      <c r="BGK1177" s="351"/>
      <c r="BGL1177" s="351"/>
      <c r="BGM1177" s="351"/>
      <c r="BGN1177" s="351"/>
      <c r="BGO1177" s="351"/>
      <c r="BGP1177" s="351"/>
      <c r="BGQ1177" s="351"/>
      <c r="BGR1177" s="351"/>
      <c r="BGS1177" s="351"/>
      <c r="BGT1177" s="351"/>
      <c r="BGU1177" s="351"/>
      <c r="BGV1177" s="351"/>
      <c r="BGW1177" s="351"/>
      <c r="BGX1177" s="351"/>
      <c r="BGY1177" s="351"/>
      <c r="BGZ1177" s="351"/>
      <c r="BHA1177" s="351"/>
      <c r="BHB1177" s="351"/>
      <c r="BHC1177" s="351"/>
      <c r="BHD1177" s="351"/>
      <c r="BHE1177" s="351"/>
      <c r="BHF1177" s="351"/>
      <c r="BHG1177" s="351"/>
      <c r="BHH1177" s="351"/>
      <c r="BHI1177" s="351"/>
      <c r="BHJ1177" s="351"/>
      <c r="BHK1177" s="351"/>
      <c r="BHL1177" s="351"/>
      <c r="BHM1177" s="351"/>
      <c r="BHN1177" s="351"/>
      <c r="BHO1177" s="351"/>
      <c r="BHP1177" s="351"/>
      <c r="BHQ1177" s="351"/>
      <c r="BHR1177" s="351"/>
      <c r="BHS1177" s="351"/>
      <c r="BHT1177" s="351"/>
      <c r="BHU1177" s="351"/>
      <c r="BHV1177" s="351"/>
      <c r="BHW1177" s="351"/>
      <c r="BHX1177" s="351"/>
      <c r="BHY1177" s="351"/>
      <c r="BHZ1177" s="351"/>
      <c r="BIA1177" s="351"/>
      <c r="BIB1177" s="351"/>
      <c r="BIC1177" s="351"/>
      <c r="BID1177" s="351"/>
      <c r="BIE1177" s="351"/>
      <c r="BIF1177" s="351"/>
      <c r="BIG1177" s="351"/>
      <c r="BIH1177" s="351"/>
      <c r="BII1177" s="351"/>
      <c r="BIJ1177" s="351"/>
      <c r="BIK1177" s="351"/>
      <c r="BIL1177" s="351"/>
      <c r="BIM1177" s="351"/>
      <c r="BIN1177" s="351"/>
      <c r="BIO1177" s="351"/>
      <c r="BIP1177" s="351"/>
      <c r="BIQ1177" s="351"/>
      <c r="BIR1177" s="351"/>
      <c r="BIS1177" s="351"/>
      <c r="BIT1177" s="351"/>
      <c r="BIU1177" s="351"/>
      <c r="BIV1177" s="351"/>
      <c r="BIW1177" s="351"/>
      <c r="BIX1177" s="351"/>
      <c r="BIY1177" s="351"/>
      <c r="BIZ1177" s="351"/>
      <c r="BJA1177" s="351"/>
      <c r="BJB1177" s="351"/>
      <c r="BJC1177" s="351"/>
      <c r="BJD1177" s="351"/>
      <c r="BJE1177" s="351"/>
      <c r="BJF1177" s="351"/>
      <c r="BJG1177" s="351"/>
      <c r="BJH1177" s="351"/>
      <c r="BJI1177" s="351"/>
      <c r="BJJ1177" s="351"/>
      <c r="BJK1177" s="351"/>
      <c r="BJL1177" s="351"/>
      <c r="BJM1177" s="351"/>
      <c r="BJN1177" s="351"/>
      <c r="BJO1177" s="351"/>
      <c r="BJP1177" s="351"/>
      <c r="BJQ1177" s="351"/>
      <c r="BJR1177" s="351"/>
      <c r="BJS1177" s="351"/>
      <c r="BJT1177" s="351"/>
      <c r="BJU1177" s="351"/>
      <c r="BJV1177" s="351"/>
      <c r="BJW1177" s="351"/>
      <c r="BJX1177" s="351"/>
      <c r="BJY1177" s="351"/>
      <c r="BJZ1177" s="351"/>
      <c r="BKA1177" s="351"/>
      <c r="BKB1177" s="351"/>
      <c r="BKC1177" s="351"/>
      <c r="BKD1177" s="351"/>
      <c r="BKE1177" s="351"/>
      <c r="BKF1177" s="351"/>
      <c r="BKG1177" s="351"/>
      <c r="BKH1177" s="351"/>
      <c r="BKI1177" s="351"/>
      <c r="BKJ1177" s="351"/>
      <c r="BKK1177" s="351"/>
      <c r="BKL1177" s="351"/>
      <c r="BKM1177" s="351"/>
      <c r="BKN1177" s="351"/>
      <c r="BKO1177" s="351"/>
      <c r="BKP1177" s="351"/>
      <c r="BKQ1177" s="351"/>
      <c r="BKR1177" s="351"/>
      <c r="BKS1177" s="351"/>
      <c r="BKT1177" s="351"/>
      <c r="BKU1177" s="351"/>
      <c r="BKV1177" s="351"/>
      <c r="BKW1177" s="351"/>
      <c r="BKX1177" s="351"/>
      <c r="BKY1177" s="351"/>
      <c r="BKZ1177" s="351"/>
      <c r="BLA1177" s="351"/>
      <c r="BLB1177" s="351"/>
      <c r="BLC1177" s="351"/>
      <c r="BLD1177" s="351"/>
      <c r="BLE1177" s="351"/>
      <c r="BLF1177" s="351"/>
      <c r="BLG1177" s="351"/>
      <c r="BLH1177" s="351"/>
      <c r="BLI1177" s="351"/>
      <c r="BLJ1177" s="351"/>
      <c r="BLK1177" s="351"/>
      <c r="BLL1177" s="351"/>
      <c r="BLM1177" s="351"/>
      <c r="BLN1177" s="351"/>
      <c r="BLO1177" s="351"/>
      <c r="BLP1177" s="351"/>
      <c r="BLQ1177" s="351"/>
      <c r="BLR1177" s="351"/>
      <c r="BLS1177" s="351"/>
      <c r="BLT1177" s="351"/>
      <c r="BLU1177" s="351"/>
      <c r="BLV1177" s="351"/>
      <c r="BLW1177" s="351"/>
      <c r="BLX1177" s="351"/>
      <c r="BLY1177" s="351"/>
      <c r="BLZ1177" s="351"/>
      <c r="BMA1177" s="351"/>
      <c r="BMB1177" s="351"/>
      <c r="BMC1177" s="351"/>
      <c r="BMD1177" s="351"/>
      <c r="BME1177" s="351"/>
      <c r="BMF1177" s="351"/>
      <c r="BMG1177" s="351"/>
      <c r="BMH1177" s="351"/>
      <c r="BMI1177" s="351"/>
      <c r="BMJ1177" s="351"/>
      <c r="BMK1177" s="351"/>
      <c r="BML1177" s="351"/>
      <c r="BMM1177" s="351"/>
      <c r="BMN1177" s="351"/>
      <c r="BMO1177" s="351"/>
      <c r="BMP1177" s="351"/>
      <c r="BMQ1177" s="351"/>
      <c r="BMR1177" s="351"/>
      <c r="BMS1177" s="351"/>
      <c r="BMT1177" s="351"/>
      <c r="BMU1177" s="351"/>
      <c r="BMV1177" s="351"/>
      <c r="BMW1177" s="351"/>
      <c r="BMX1177" s="351"/>
      <c r="BMY1177" s="351"/>
      <c r="BMZ1177" s="351"/>
      <c r="BNA1177" s="351"/>
      <c r="BNB1177" s="351"/>
      <c r="BNC1177" s="351"/>
      <c r="BND1177" s="351"/>
      <c r="BNE1177" s="351"/>
      <c r="BNF1177" s="351"/>
      <c r="BNG1177" s="351"/>
      <c r="BNH1177" s="351"/>
      <c r="BNI1177" s="351"/>
      <c r="BNJ1177" s="351"/>
      <c r="BNK1177" s="351"/>
      <c r="BNL1177" s="351"/>
      <c r="BNM1177" s="351"/>
      <c r="BNN1177" s="351"/>
      <c r="BNO1177" s="351"/>
      <c r="BNP1177" s="351"/>
      <c r="BNQ1177" s="351"/>
      <c r="BNR1177" s="351"/>
      <c r="BNS1177" s="351"/>
      <c r="BNT1177" s="351"/>
      <c r="BNU1177" s="351"/>
      <c r="BNV1177" s="351"/>
      <c r="BNW1177" s="351"/>
      <c r="BNX1177" s="351"/>
      <c r="BNY1177" s="351"/>
      <c r="BNZ1177" s="351"/>
      <c r="BOA1177" s="351"/>
      <c r="BOB1177" s="351"/>
      <c r="BOC1177" s="351"/>
      <c r="BOD1177" s="351"/>
      <c r="BOE1177" s="351"/>
      <c r="BOF1177" s="351"/>
      <c r="BOG1177" s="351"/>
      <c r="BOH1177" s="351"/>
      <c r="BOI1177" s="351"/>
      <c r="BOJ1177" s="351"/>
      <c r="BOK1177" s="351"/>
      <c r="BOL1177" s="351"/>
      <c r="BOM1177" s="351"/>
      <c r="BON1177" s="351"/>
      <c r="BOO1177" s="351"/>
      <c r="BOP1177" s="351"/>
      <c r="BOQ1177" s="351"/>
      <c r="BOR1177" s="351"/>
      <c r="BOS1177" s="351"/>
      <c r="BOT1177" s="351"/>
      <c r="BOU1177" s="351"/>
      <c r="BOV1177" s="351"/>
      <c r="BOW1177" s="351"/>
      <c r="BOX1177" s="351"/>
      <c r="BOY1177" s="351"/>
      <c r="BOZ1177" s="351"/>
      <c r="BPA1177" s="351"/>
      <c r="BPB1177" s="351"/>
      <c r="BPC1177" s="351"/>
      <c r="BPD1177" s="351"/>
      <c r="BPE1177" s="351"/>
      <c r="BPF1177" s="351"/>
      <c r="BPG1177" s="351"/>
      <c r="BPH1177" s="351"/>
      <c r="BPI1177" s="351"/>
      <c r="BPJ1177" s="351"/>
      <c r="BPK1177" s="351"/>
      <c r="BPL1177" s="351"/>
      <c r="BPM1177" s="351"/>
      <c r="BPN1177" s="351"/>
      <c r="BPO1177" s="351"/>
      <c r="BPP1177" s="351"/>
      <c r="BPQ1177" s="351"/>
      <c r="BPR1177" s="351"/>
      <c r="BPS1177" s="351"/>
      <c r="BPT1177" s="351"/>
      <c r="BPU1177" s="351"/>
      <c r="BPV1177" s="351"/>
      <c r="BPW1177" s="351"/>
      <c r="BPX1177" s="351"/>
      <c r="BPY1177" s="351"/>
      <c r="BPZ1177" s="351"/>
      <c r="BQA1177" s="351"/>
      <c r="BQB1177" s="351"/>
      <c r="BQC1177" s="351"/>
      <c r="BQD1177" s="351"/>
      <c r="BQE1177" s="351"/>
      <c r="BQF1177" s="351"/>
      <c r="BQG1177" s="351"/>
      <c r="BQH1177" s="351"/>
      <c r="BQI1177" s="351"/>
      <c r="BQJ1177" s="351"/>
      <c r="BQK1177" s="351"/>
      <c r="BQL1177" s="351"/>
      <c r="BQM1177" s="351"/>
      <c r="BQN1177" s="351"/>
      <c r="BQO1177" s="351"/>
      <c r="BQP1177" s="351"/>
      <c r="BQQ1177" s="351"/>
      <c r="BQR1177" s="351"/>
      <c r="BQS1177" s="351"/>
      <c r="BQT1177" s="351"/>
      <c r="BQU1177" s="351"/>
      <c r="BQV1177" s="351"/>
      <c r="BQW1177" s="351"/>
      <c r="BQX1177" s="351"/>
      <c r="BQY1177" s="351"/>
      <c r="BQZ1177" s="351"/>
      <c r="BRA1177" s="351"/>
      <c r="BRB1177" s="351"/>
      <c r="BRC1177" s="351"/>
      <c r="BRD1177" s="351"/>
      <c r="BRE1177" s="351"/>
      <c r="BRF1177" s="351"/>
      <c r="BRG1177" s="351"/>
      <c r="BRH1177" s="351"/>
      <c r="BRI1177" s="351"/>
      <c r="BRJ1177" s="351"/>
      <c r="BRK1177" s="351"/>
      <c r="BRL1177" s="351"/>
      <c r="BRM1177" s="351"/>
      <c r="BRN1177" s="351"/>
      <c r="BRO1177" s="351"/>
      <c r="BRP1177" s="351"/>
      <c r="BRQ1177" s="351"/>
      <c r="BRR1177" s="351"/>
      <c r="BRS1177" s="351"/>
      <c r="BRT1177" s="351"/>
      <c r="BRU1177" s="351"/>
      <c r="BRV1177" s="351"/>
      <c r="BRW1177" s="351"/>
      <c r="BRX1177" s="351"/>
      <c r="BRY1177" s="351"/>
      <c r="BRZ1177" s="351"/>
      <c r="BSA1177" s="351"/>
      <c r="BSB1177" s="351"/>
      <c r="BSC1177" s="351"/>
      <c r="BSD1177" s="351"/>
      <c r="BSE1177" s="351"/>
      <c r="BSF1177" s="351"/>
      <c r="BSG1177" s="351"/>
      <c r="BSH1177" s="351"/>
      <c r="BSI1177" s="351"/>
      <c r="BSJ1177" s="351"/>
      <c r="BSK1177" s="351"/>
      <c r="BSL1177" s="351"/>
      <c r="BSM1177" s="351"/>
      <c r="BSN1177" s="351"/>
      <c r="BSO1177" s="351"/>
      <c r="BSP1177" s="351"/>
      <c r="BSQ1177" s="351"/>
      <c r="BSR1177" s="351"/>
      <c r="BSS1177" s="351"/>
      <c r="BST1177" s="351"/>
      <c r="BSU1177" s="351"/>
      <c r="BSV1177" s="351"/>
      <c r="BSW1177" s="351"/>
      <c r="BSX1177" s="351"/>
      <c r="BSY1177" s="351"/>
      <c r="BSZ1177" s="351"/>
      <c r="BTA1177" s="351"/>
      <c r="BTB1177" s="351"/>
      <c r="BTC1177" s="351"/>
      <c r="BTD1177" s="351"/>
      <c r="BTE1177" s="351"/>
      <c r="BTF1177" s="351"/>
      <c r="BTG1177" s="351"/>
      <c r="BTH1177" s="351"/>
      <c r="BTI1177" s="351"/>
      <c r="BTJ1177" s="351"/>
      <c r="BTK1177" s="351"/>
      <c r="BTL1177" s="351"/>
      <c r="BTM1177" s="351"/>
      <c r="BTN1177" s="351"/>
      <c r="BTO1177" s="351"/>
      <c r="BTP1177" s="351"/>
      <c r="BTQ1177" s="351"/>
      <c r="BTR1177" s="351"/>
      <c r="BTS1177" s="351"/>
      <c r="BTT1177" s="351"/>
      <c r="BTU1177" s="351"/>
      <c r="BTV1177" s="351"/>
      <c r="BTW1177" s="351"/>
      <c r="BTX1177" s="351"/>
      <c r="BTY1177" s="351"/>
      <c r="BTZ1177" s="351"/>
      <c r="BUA1177" s="351"/>
      <c r="BUB1177" s="351"/>
      <c r="BUC1177" s="351"/>
      <c r="BUD1177" s="351"/>
      <c r="BUE1177" s="351"/>
      <c r="BUF1177" s="351"/>
      <c r="BUG1177" s="351"/>
      <c r="BUH1177" s="351"/>
      <c r="BUI1177" s="351"/>
      <c r="BUJ1177" s="351"/>
      <c r="BUK1177" s="351"/>
      <c r="BUL1177" s="351"/>
      <c r="BUM1177" s="351"/>
      <c r="BUN1177" s="351"/>
      <c r="BUO1177" s="351"/>
      <c r="BUP1177" s="351"/>
      <c r="BUQ1177" s="351"/>
      <c r="BUR1177" s="351"/>
      <c r="BUS1177" s="351"/>
      <c r="BUT1177" s="351"/>
      <c r="BUU1177" s="351"/>
      <c r="BUV1177" s="351"/>
      <c r="BUW1177" s="351"/>
      <c r="BUX1177" s="351"/>
      <c r="BUY1177" s="351"/>
      <c r="BUZ1177" s="351"/>
      <c r="BVA1177" s="351"/>
      <c r="BVB1177" s="351"/>
      <c r="BVC1177" s="351"/>
      <c r="BVD1177" s="351"/>
      <c r="BVE1177" s="351"/>
      <c r="BVF1177" s="351"/>
      <c r="BVG1177" s="351"/>
      <c r="BVH1177" s="351"/>
      <c r="BVI1177" s="351"/>
      <c r="BVJ1177" s="351"/>
      <c r="BVK1177" s="351"/>
      <c r="BVL1177" s="351"/>
      <c r="BVM1177" s="351"/>
      <c r="BVN1177" s="351"/>
      <c r="BVO1177" s="351"/>
      <c r="BVP1177" s="351"/>
      <c r="BVQ1177" s="351"/>
      <c r="BVR1177" s="351"/>
      <c r="BVS1177" s="351"/>
      <c r="BVT1177" s="351"/>
      <c r="BVU1177" s="351"/>
      <c r="BVV1177" s="351"/>
      <c r="BVW1177" s="351"/>
      <c r="BVX1177" s="351"/>
      <c r="BVY1177" s="351"/>
      <c r="BVZ1177" s="351"/>
      <c r="BWA1177" s="351"/>
      <c r="BWB1177" s="351"/>
      <c r="BWC1177" s="351"/>
      <c r="BWD1177" s="351"/>
      <c r="BWE1177" s="351"/>
      <c r="BWF1177" s="351"/>
      <c r="BWG1177" s="351"/>
      <c r="BWH1177" s="351"/>
      <c r="BWI1177" s="351"/>
      <c r="BWJ1177" s="351"/>
      <c r="BWK1177" s="351"/>
      <c r="BWL1177" s="351"/>
      <c r="BWM1177" s="351"/>
      <c r="BWN1177" s="351"/>
      <c r="BWO1177" s="351"/>
      <c r="BWP1177" s="351"/>
      <c r="BWQ1177" s="351"/>
      <c r="BWR1177" s="351"/>
      <c r="BWS1177" s="351"/>
      <c r="BWT1177" s="351"/>
      <c r="BWU1177" s="351"/>
      <c r="BWV1177" s="351"/>
      <c r="BWW1177" s="351"/>
      <c r="BWX1177" s="351"/>
      <c r="BWY1177" s="351"/>
      <c r="BWZ1177" s="351"/>
      <c r="BXA1177" s="351"/>
      <c r="BXB1177" s="351"/>
      <c r="BXC1177" s="351"/>
      <c r="BXD1177" s="351"/>
      <c r="BXE1177" s="351"/>
      <c r="BXF1177" s="351"/>
      <c r="BXG1177" s="351"/>
      <c r="BXH1177" s="351"/>
      <c r="BXI1177" s="351"/>
      <c r="BXJ1177" s="351"/>
      <c r="BXK1177" s="351"/>
      <c r="BXL1177" s="351"/>
      <c r="BXM1177" s="351"/>
      <c r="BXN1177" s="351"/>
      <c r="BXO1177" s="351"/>
      <c r="BXP1177" s="351"/>
      <c r="BXQ1177" s="351"/>
      <c r="BXR1177" s="351"/>
      <c r="BXS1177" s="351"/>
      <c r="BXT1177" s="351"/>
      <c r="BXU1177" s="351"/>
      <c r="BXV1177" s="351"/>
      <c r="BXW1177" s="351"/>
      <c r="BXX1177" s="351"/>
      <c r="BXY1177" s="351"/>
      <c r="BXZ1177" s="351"/>
      <c r="BYA1177" s="351"/>
      <c r="BYB1177" s="351"/>
      <c r="BYC1177" s="351"/>
      <c r="BYD1177" s="351"/>
      <c r="BYE1177" s="351"/>
      <c r="BYF1177" s="351"/>
      <c r="BYG1177" s="351"/>
      <c r="BYH1177" s="351"/>
      <c r="BYI1177" s="351"/>
      <c r="BYJ1177" s="351"/>
      <c r="BYK1177" s="351"/>
      <c r="BYL1177" s="351"/>
      <c r="BYM1177" s="351"/>
      <c r="BYN1177" s="351"/>
      <c r="BYO1177" s="351"/>
      <c r="BYP1177" s="351"/>
      <c r="BYQ1177" s="351"/>
      <c r="BYR1177" s="351"/>
      <c r="BYS1177" s="351"/>
      <c r="BYT1177" s="351"/>
      <c r="BYU1177" s="351"/>
      <c r="BYV1177" s="351"/>
      <c r="BYW1177" s="351"/>
      <c r="BYX1177" s="351"/>
      <c r="BYY1177" s="351"/>
      <c r="BYZ1177" s="351"/>
      <c r="BZA1177" s="351"/>
      <c r="BZB1177" s="351"/>
      <c r="BZC1177" s="351"/>
      <c r="BZD1177" s="351"/>
      <c r="BZE1177" s="351"/>
      <c r="BZF1177" s="351"/>
      <c r="BZG1177" s="351"/>
      <c r="BZH1177" s="351"/>
      <c r="BZI1177" s="351"/>
      <c r="BZJ1177" s="351"/>
      <c r="BZK1177" s="351"/>
      <c r="BZL1177" s="351"/>
      <c r="BZM1177" s="351"/>
      <c r="BZN1177" s="351"/>
      <c r="BZO1177" s="351"/>
      <c r="BZP1177" s="351"/>
      <c r="BZQ1177" s="351"/>
      <c r="BZR1177" s="351"/>
      <c r="BZS1177" s="351"/>
      <c r="BZT1177" s="351"/>
      <c r="BZU1177" s="351"/>
      <c r="BZV1177" s="351"/>
      <c r="BZW1177" s="351"/>
      <c r="BZX1177" s="351"/>
      <c r="BZY1177" s="351"/>
      <c r="BZZ1177" s="351"/>
      <c r="CAA1177" s="351"/>
      <c r="CAB1177" s="351"/>
      <c r="CAC1177" s="351"/>
      <c r="CAD1177" s="351"/>
      <c r="CAE1177" s="351"/>
      <c r="CAF1177" s="351"/>
      <c r="CAG1177" s="351"/>
      <c r="CAH1177" s="351"/>
      <c r="CAI1177" s="351"/>
      <c r="CAJ1177" s="351"/>
      <c r="CAK1177" s="351"/>
      <c r="CAL1177" s="351"/>
      <c r="CAM1177" s="351"/>
      <c r="CAN1177" s="351"/>
      <c r="CAO1177" s="351"/>
      <c r="CAP1177" s="351"/>
      <c r="CAQ1177" s="351"/>
      <c r="CAR1177" s="351"/>
      <c r="CAS1177" s="351"/>
      <c r="CAT1177" s="351"/>
      <c r="CAU1177" s="351"/>
      <c r="CAV1177" s="351"/>
      <c r="CAW1177" s="351"/>
      <c r="CAX1177" s="351"/>
      <c r="CAY1177" s="351"/>
      <c r="CAZ1177" s="351"/>
      <c r="CBA1177" s="351"/>
      <c r="CBB1177" s="351"/>
      <c r="CBC1177" s="351"/>
      <c r="CBD1177" s="351"/>
      <c r="CBE1177" s="351"/>
      <c r="CBF1177" s="351"/>
      <c r="CBG1177" s="351"/>
      <c r="CBH1177" s="351"/>
      <c r="CBI1177" s="351"/>
      <c r="CBJ1177" s="351"/>
      <c r="CBK1177" s="351"/>
      <c r="CBL1177" s="351"/>
      <c r="CBM1177" s="351"/>
      <c r="CBN1177" s="351"/>
      <c r="CBO1177" s="351"/>
      <c r="CBP1177" s="351"/>
      <c r="CBQ1177" s="351"/>
      <c r="CBR1177" s="351"/>
      <c r="CBS1177" s="351"/>
      <c r="CBT1177" s="351"/>
      <c r="CBU1177" s="351"/>
      <c r="CBV1177" s="351"/>
      <c r="CBW1177" s="351"/>
      <c r="CBX1177" s="351"/>
      <c r="CBY1177" s="351"/>
      <c r="CBZ1177" s="351"/>
      <c r="CCA1177" s="351"/>
      <c r="CCB1177" s="351"/>
      <c r="CCC1177" s="351"/>
      <c r="CCD1177" s="351"/>
      <c r="CCE1177" s="351"/>
      <c r="CCF1177" s="351"/>
      <c r="CCG1177" s="351"/>
      <c r="CCH1177" s="351"/>
      <c r="CCI1177" s="351"/>
      <c r="CCJ1177" s="351"/>
      <c r="CCK1177" s="351"/>
      <c r="CCL1177" s="351"/>
      <c r="CCM1177" s="351"/>
      <c r="CCN1177" s="351"/>
      <c r="CCO1177" s="351"/>
      <c r="CCP1177" s="351"/>
      <c r="CCQ1177" s="351"/>
      <c r="CCR1177" s="351"/>
      <c r="CCS1177" s="351"/>
      <c r="CCT1177" s="351"/>
      <c r="CCU1177" s="351"/>
      <c r="CCV1177" s="351"/>
      <c r="CCW1177" s="351"/>
      <c r="CCX1177" s="351"/>
      <c r="CCY1177" s="351"/>
      <c r="CCZ1177" s="351"/>
      <c r="CDA1177" s="351"/>
      <c r="CDB1177" s="351"/>
      <c r="CDC1177" s="351"/>
      <c r="CDD1177" s="351"/>
      <c r="CDE1177" s="351"/>
      <c r="CDF1177" s="351"/>
      <c r="CDG1177" s="351"/>
      <c r="CDH1177" s="351"/>
      <c r="CDI1177" s="351"/>
      <c r="CDJ1177" s="351"/>
      <c r="CDK1177" s="351"/>
      <c r="CDL1177" s="351"/>
      <c r="CDM1177" s="351"/>
      <c r="CDN1177" s="351"/>
      <c r="CDO1177" s="351"/>
      <c r="CDP1177" s="351"/>
      <c r="CDQ1177" s="351"/>
      <c r="CDR1177" s="351"/>
      <c r="CDS1177" s="351"/>
      <c r="CDT1177" s="351"/>
      <c r="CDU1177" s="351"/>
      <c r="CDV1177" s="351"/>
      <c r="CDW1177" s="351"/>
      <c r="CDX1177" s="351"/>
      <c r="CDY1177" s="351"/>
      <c r="CDZ1177" s="351"/>
      <c r="CEA1177" s="351"/>
      <c r="CEB1177" s="351"/>
      <c r="CEC1177" s="351"/>
      <c r="CED1177" s="351"/>
      <c r="CEE1177" s="351"/>
      <c r="CEF1177" s="351"/>
      <c r="CEG1177" s="351"/>
      <c r="CEH1177" s="351"/>
      <c r="CEI1177" s="351"/>
      <c r="CEJ1177" s="351"/>
      <c r="CEK1177" s="351"/>
      <c r="CEL1177" s="351"/>
      <c r="CEM1177" s="351"/>
      <c r="CEN1177" s="351"/>
      <c r="CEO1177" s="351"/>
      <c r="CEP1177" s="351"/>
      <c r="CEQ1177" s="351"/>
      <c r="CER1177" s="351"/>
      <c r="CES1177" s="351"/>
      <c r="CET1177" s="351"/>
      <c r="CEU1177" s="351"/>
      <c r="CEV1177" s="351"/>
      <c r="CEW1177" s="351"/>
      <c r="CEX1177" s="351"/>
      <c r="CEY1177" s="351"/>
      <c r="CEZ1177" s="351"/>
      <c r="CFA1177" s="351"/>
      <c r="CFB1177" s="351"/>
      <c r="CFC1177" s="351"/>
      <c r="CFD1177" s="351"/>
      <c r="CFE1177" s="351"/>
      <c r="CFF1177" s="351"/>
      <c r="CFG1177" s="351"/>
      <c r="CFH1177" s="351"/>
      <c r="CFI1177" s="351"/>
      <c r="CFJ1177" s="351"/>
      <c r="CFK1177" s="351"/>
      <c r="CFL1177" s="351"/>
      <c r="CFM1177" s="351"/>
      <c r="CFN1177" s="351"/>
      <c r="CFO1177" s="351"/>
      <c r="CFP1177" s="351"/>
      <c r="CFQ1177" s="351"/>
      <c r="CFR1177" s="351"/>
      <c r="CFS1177" s="351"/>
      <c r="CFT1177" s="351"/>
      <c r="CFU1177" s="351"/>
      <c r="CFV1177" s="351"/>
      <c r="CFW1177" s="351"/>
      <c r="CFX1177" s="351"/>
      <c r="CFY1177" s="351"/>
      <c r="CFZ1177" s="351"/>
      <c r="CGA1177" s="351"/>
      <c r="CGB1177" s="351"/>
      <c r="CGC1177" s="351"/>
      <c r="CGD1177" s="351"/>
      <c r="CGE1177" s="351"/>
      <c r="CGF1177" s="351"/>
      <c r="CGG1177" s="351"/>
      <c r="CGH1177" s="351"/>
      <c r="CGI1177" s="351"/>
      <c r="CGJ1177" s="351"/>
      <c r="CGK1177" s="351"/>
      <c r="CGL1177" s="351"/>
      <c r="CGM1177" s="351"/>
      <c r="CGN1177" s="351"/>
      <c r="CGO1177" s="351"/>
      <c r="CGP1177" s="351"/>
      <c r="CGQ1177" s="351"/>
      <c r="CGR1177" s="351"/>
      <c r="CGS1177" s="351"/>
      <c r="CGT1177" s="351"/>
      <c r="CGU1177" s="351"/>
      <c r="CGV1177" s="351"/>
      <c r="CGW1177" s="351"/>
      <c r="CGX1177" s="351"/>
      <c r="CGY1177" s="351"/>
      <c r="CGZ1177" s="351"/>
      <c r="CHA1177" s="351"/>
      <c r="CHB1177" s="351"/>
      <c r="CHC1177" s="351"/>
      <c r="CHD1177" s="351"/>
      <c r="CHE1177" s="351"/>
      <c r="CHF1177" s="351"/>
      <c r="CHG1177" s="351"/>
      <c r="CHH1177" s="351"/>
      <c r="CHI1177" s="351"/>
      <c r="CHJ1177" s="351"/>
      <c r="CHK1177" s="351"/>
      <c r="CHL1177" s="351"/>
      <c r="CHM1177" s="351"/>
      <c r="CHN1177" s="351"/>
      <c r="CHO1177" s="351"/>
      <c r="CHP1177" s="351"/>
      <c r="CHQ1177" s="351"/>
      <c r="CHR1177" s="351"/>
      <c r="CHS1177" s="351"/>
      <c r="CHT1177" s="351"/>
      <c r="CHU1177" s="351"/>
      <c r="CHV1177" s="351"/>
      <c r="CHW1177" s="351"/>
      <c r="CHX1177" s="351"/>
      <c r="CHY1177" s="351"/>
      <c r="CHZ1177" s="351"/>
      <c r="CIA1177" s="351"/>
      <c r="CIB1177" s="351"/>
      <c r="CIC1177" s="351"/>
      <c r="CID1177" s="351"/>
      <c r="CIE1177" s="351"/>
      <c r="CIF1177" s="351"/>
      <c r="CIG1177" s="351"/>
      <c r="CIH1177" s="351"/>
      <c r="CII1177" s="351"/>
      <c r="CIJ1177" s="351"/>
      <c r="CIK1177" s="351"/>
      <c r="CIL1177" s="351"/>
      <c r="CIM1177" s="351"/>
      <c r="CIN1177" s="351"/>
      <c r="CIO1177" s="351"/>
      <c r="CIP1177" s="351"/>
      <c r="CIQ1177" s="351"/>
      <c r="CIR1177" s="351"/>
      <c r="CIS1177" s="351"/>
      <c r="CIT1177" s="351"/>
      <c r="CIU1177" s="351"/>
      <c r="CIV1177" s="351"/>
      <c r="CIW1177" s="351"/>
      <c r="CIX1177" s="351"/>
      <c r="CIY1177" s="351"/>
      <c r="CIZ1177" s="351"/>
      <c r="CJA1177" s="351"/>
      <c r="CJB1177" s="351"/>
      <c r="CJC1177" s="351"/>
      <c r="CJD1177" s="351"/>
      <c r="CJE1177" s="351"/>
      <c r="CJF1177" s="351"/>
      <c r="CJG1177" s="351"/>
      <c r="CJH1177" s="351"/>
      <c r="CJI1177" s="351"/>
      <c r="CJJ1177" s="351"/>
      <c r="CJK1177" s="351"/>
      <c r="CJL1177" s="351"/>
      <c r="CJM1177" s="351"/>
      <c r="CJN1177" s="351"/>
      <c r="CJO1177" s="351"/>
      <c r="CJP1177" s="351"/>
      <c r="CJQ1177" s="351"/>
      <c r="CJR1177" s="351"/>
      <c r="CJS1177" s="351"/>
      <c r="CJT1177" s="351"/>
      <c r="CJU1177" s="351"/>
      <c r="CJV1177" s="351"/>
      <c r="CJW1177" s="351"/>
      <c r="CJX1177" s="351"/>
      <c r="CJY1177" s="351"/>
      <c r="CJZ1177" s="351"/>
      <c r="CKA1177" s="351"/>
      <c r="CKB1177" s="351"/>
      <c r="CKC1177" s="351"/>
      <c r="CKD1177" s="351"/>
      <c r="CKE1177" s="351"/>
      <c r="CKF1177" s="351"/>
      <c r="CKG1177" s="351"/>
      <c r="CKH1177" s="351"/>
      <c r="CKI1177" s="351"/>
      <c r="CKJ1177" s="351"/>
      <c r="CKK1177" s="351"/>
      <c r="CKL1177" s="351"/>
      <c r="CKM1177" s="351"/>
      <c r="CKN1177" s="351"/>
      <c r="CKO1177" s="351"/>
      <c r="CKP1177" s="351"/>
      <c r="CKQ1177" s="351"/>
      <c r="CKR1177" s="351"/>
      <c r="CKS1177" s="351"/>
      <c r="CKT1177" s="351"/>
      <c r="CKU1177" s="351"/>
      <c r="CKV1177" s="351"/>
      <c r="CKW1177" s="351"/>
      <c r="CKX1177" s="351"/>
      <c r="CKY1177" s="351"/>
      <c r="CKZ1177" s="351"/>
      <c r="CLA1177" s="351"/>
      <c r="CLB1177" s="351"/>
      <c r="CLC1177" s="351"/>
      <c r="CLD1177" s="351"/>
      <c r="CLE1177" s="351"/>
      <c r="CLF1177" s="351"/>
      <c r="CLG1177" s="351"/>
      <c r="CLH1177" s="351"/>
      <c r="CLI1177" s="351"/>
      <c r="CLJ1177" s="351"/>
      <c r="CLK1177" s="351"/>
      <c r="CLL1177" s="351"/>
      <c r="CLM1177" s="351"/>
      <c r="CLN1177" s="351"/>
      <c r="CLO1177" s="351"/>
      <c r="CLP1177" s="351"/>
      <c r="CLQ1177" s="351"/>
      <c r="CLR1177" s="351"/>
      <c r="CLS1177" s="351"/>
      <c r="CLT1177" s="351"/>
      <c r="CLU1177" s="351"/>
      <c r="CLV1177" s="351"/>
      <c r="CLW1177" s="351"/>
      <c r="CLX1177" s="351"/>
      <c r="CLY1177" s="351"/>
      <c r="CLZ1177" s="351"/>
      <c r="CMA1177" s="351"/>
      <c r="CMB1177" s="351"/>
      <c r="CMC1177" s="351"/>
      <c r="CMD1177" s="351"/>
      <c r="CME1177" s="351"/>
      <c r="CMF1177" s="351"/>
      <c r="CMG1177" s="351"/>
      <c r="CMH1177" s="351"/>
      <c r="CMI1177" s="351"/>
      <c r="CMJ1177" s="351"/>
      <c r="CMK1177" s="351"/>
      <c r="CML1177" s="351"/>
      <c r="CMM1177" s="351"/>
      <c r="CMN1177" s="351"/>
      <c r="CMO1177" s="351"/>
      <c r="CMP1177" s="351"/>
      <c r="CMQ1177" s="351"/>
      <c r="CMR1177" s="351"/>
      <c r="CMS1177" s="351"/>
      <c r="CMT1177" s="351"/>
      <c r="CMU1177" s="351"/>
      <c r="CMV1177" s="351"/>
      <c r="CMW1177" s="351"/>
      <c r="CMX1177" s="351"/>
      <c r="CMY1177" s="351"/>
      <c r="CMZ1177" s="351"/>
      <c r="CNA1177" s="351"/>
      <c r="CNB1177" s="351"/>
      <c r="CNC1177" s="351"/>
      <c r="CND1177" s="351"/>
      <c r="CNE1177" s="351"/>
      <c r="CNF1177" s="351"/>
      <c r="CNG1177" s="351"/>
      <c r="CNH1177" s="351"/>
      <c r="CNI1177" s="351"/>
      <c r="CNJ1177" s="351"/>
      <c r="CNK1177" s="351"/>
      <c r="CNL1177" s="351"/>
      <c r="CNM1177" s="351"/>
      <c r="CNN1177" s="351"/>
      <c r="CNO1177" s="351"/>
      <c r="CNP1177" s="351"/>
      <c r="CNQ1177" s="351"/>
      <c r="CNR1177" s="351"/>
      <c r="CNS1177" s="351"/>
      <c r="CNT1177" s="351"/>
      <c r="CNU1177" s="351"/>
      <c r="CNV1177" s="351"/>
      <c r="CNW1177" s="351"/>
      <c r="CNX1177" s="351"/>
      <c r="CNY1177" s="351"/>
      <c r="CNZ1177" s="351"/>
      <c r="COA1177" s="351"/>
      <c r="COB1177" s="351"/>
      <c r="COC1177" s="351"/>
      <c r="COD1177" s="351"/>
      <c r="COE1177" s="351"/>
      <c r="COF1177" s="351"/>
      <c r="COG1177" s="351"/>
      <c r="COH1177" s="351"/>
      <c r="COI1177" s="351"/>
      <c r="COJ1177" s="351"/>
      <c r="COK1177" s="351"/>
      <c r="COL1177" s="351"/>
      <c r="COM1177" s="351"/>
      <c r="CON1177" s="351"/>
      <c r="COO1177" s="351"/>
      <c r="COP1177" s="351"/>
      <c r="COQ1177" s="351"/>
      <c r="COR1177" s="351"/>
      <c r="COS1177" s="351"/>
      <c r="COT1177" s="351"/>
      <c r="COU1177" s="351"/>
      <c r="COV1177" s="351"/>
      <c r="COW1177" s="351"/>
      <c r="COX1177" s="351"/>
      <c r="COY1177" s="351"/>
      <c r="COZ1177" s="351"/>
      <c r="CPA1177" s="351"/>
      <c r="CPB1177" s="351"/>
      <c r="CPC1177" s="351"/>
      <c r="CPD1177" s="351"/>
      <c r="CPE1177" s="351"/>
      <c r="CPF1177" s="351"/>
      <c r="CPG1177" s="351"/>
      <c r="CPH1177" s="351"/>
      <c r="CPI1177" s="351"/>
      <c r="CPJ1177" s="351"/>
      <c r="CPK1177" s="351"/>
      <c r="CPL1177" s="351"/>
      <c r="CPM1177" s="351"/>
      <c r="CPN1177" s="351"/>
      <c r="CPO1177" s="351"/>
      <c r="CPP1177" s="351"/>
      <c r="CPQ1177" s="351"/>
      <c r="CPR1177" s="351"/>
      <c r="CPS1177" s="351"/>
      <c r="CPT1177" s="351"/>
      <c r="CPU1177" s="351"/>
      <c r="CPV1177" s="351"/>
      <c r="CPW1177" s="351"/>
      <c r="CPX1177" s="351"/>
      <c r="CPY1177" s="351"/>
      <c r="CPZ1177" s="351"/>
      <c r="CQA1177" s="351"/>
      <c r="CQB1177" s="351"/>
      <c r="CQC1177" s="351"/>
      <c r="CQD1177" s="351"/>
      <c r="CQE1177" s="351"/>
      <c r="CQF1177" s="351"/>
      <c r="CQG1177" s="351"/>
      <c r="CQH1177" s="351"/>
      <c r="CQI1177" s="351"/>
      <c r="CQJ1177" s="351"/>
      <c r="CQK1177" s="351"/>
      <c r="CQL1177" s="351"/>
      <c r="CQM1177" s="351"/>
      <c r="CQN1177" s="351"/>
      <c r="CQO1177" s="351"/>
      <c r="CQP1177" s="351"/>
      <c r="CQQ1177" s="351"/>
      <c r="CQR1177" s="351"/>
      <c r="CQS1177" s="351"/>
      <c r="CQT1177" s="351"/>
      <c r="CQU1177" s="351"/>
      <c r="CQV1177" s="351"/>
      <c r="CQW1177" s="351"/>
      <c r="CQX1177" s="351"/>
      <c r="CQY1177" s="351"/>
      <c r="CQZ1177" s="351"/>
      <c r="CRA1177" s="351"/>
      <c r="CRB1177" s="351"/>
      <c r="CRC1177" s="351"/>
      <c r="CRD1177" s="351"/>
      <c r="CRE1177" s="351"/>
      <c r="CRF1177" s="351"/>
      <c r="CRG1177" s="351"/>
      <c r="CRH1177" s="351"/>
      <c r="CRI1177" s="351"/>
      <c r="CRJ1177" s="351"/>
      <c r="CRK1177" s="351"/>
      <c r="CRL1177" s="351"/>
      <c r="CRM1177" s="351"/>
      <c r="CRN1177" s="351"/>
      <c r="CRO1177" s="351"/>
      <c r="CRP1177" s="351"/>
      <c r="CRQ1177" s="351"/>
      <c r="CRR1177" s="351"/>
      <c r="CRS1177" s="351"/>
      <c r="CRT1177" s="351"/>
      <c r="CRU1177" s="351"/>
      <c r="CRV1177" s="351"/>
      <c r="CRW1177" s="351"/>
      <c r="CRX1177" s="351"/>
      <c r="CRY1177" s="351"/>
      <c r="CRZ1177" s="351"/>
      <c r="CSA1177" s="351"/>
      <c r="CSB1177" s="351"/>
      <c r="CSC1177" s="351"/>
      <c r="CSD1177" s="351"/>
      <c r="CSE1177" s="351"/>
      <c r="CSF1177" s="351"/>
      <c r="CSG1177" s="351"/>
      <c r="CSH1177" s="351"/>
      <c r="CSI1177" s="351"/>
      <c r="CSJ1177" s="351"/>
      <c r="CSK1177" s="351"/>
      <c r="CSL1177" s="351"/>
      <c r="CSM1177" s="351"/>
      <c r="CSN1177" s="351"/>
      <c r="CSO1177" s="351"/>
      <c r="CSP1177" s="351"/>
      <c r="CSQ1177" s="351"/>
      <c r="CSR1177" s="351"/>
      <c r="CSS1177" s="351"/>
      <c r="CST1177" s="351"/>
      <c r="CSU1177" s="351"/>
      <c r="CSV1177" s="351"/>
      <c r="CSW1177" s="351"/>
      <c r="CSX1177" s="351"/>
      <c r="CSY1177" s="351"/>
      <c r="CSZ1177" s="351"/>
      <c r="CTA1177" s="351"/>
      <c r="CTB1177" s="351"/>
      <c r="CTC1177" s="351"/>
      <c r="CTD1177" s="351"/>
      <c r="CTE1177" s="351"/>
      <c r="CTF1177" s="351"/>
      <c r="CTG1177" s="351"/>
      <c r="CTH1177" s="351"/>
      <c r="CTI1177" s="351"/>
      <c r="CTJ1177" s="351"/>
      <c r="CTK1177" s="351"/>
      <c r="CTL1177" s="351"/>
      <c r="CTM1177" s="351"/>
      <c r="CTN1177" s="351"/>
      <c r="CTO1177" s="351"/>
      <c r="CTP1177" s="351"/>
      <c r="CTQ1177" s="351"/>
      <c r="CTR1177" s="351"/>
      <c r="CTS1177" s="351"/>
      <c r="CTT1177" s="351"/>
      <c r="CTU1177" s="351"/>
      <c r="CTV1177" s="351"/>
      <c r="CTW1177" s="351"/>
      <c r="CTX1177" s="351"/>
      <c r="CTY1177" s="351"/>
      <c r="CTZ1177" s="351"/>
      <c r="CUA1177" s="351"/>
      <c r="CUB1177" s="351"/>
      <c r="CUC1177" s="351"/>
      <c r="CUD1177" s="351"/>
      <c r="CUE1177" s="351"/>
      <c r="CUF1177" s="351"/>
      <c r="CUG1177" s="351"/>
      <c r="CUH1177" s="351"/>
      <c r="CUI1177" s="351"/>
      <c r="CUJ1177" s="351"/>
      <c r="CUK1177" s="351"/>
      <c r="CUL1177" s="351"/>
      <c r="CUM1177" s="351"/>
      <c r="CUN1177" s="351"/>
      <c r="CUO1177" s="351"/>
      <c r="CUP1177" s="351"/>
      <c r="CUQ1177" s="351"/>
      <c r="CUR1177" s="351"/>
      <c r="CUS1177" s="351"/>
      <c r="CUT1177" s="351"/>
      <c r="CUU1177" s="351"/>
      <c r="CUV1177" s="351"/>
      <c r="CUW1177" s="351"/>
      <c r="CUX1177" s="351"/>
      <c r="CUY1177" s="351"/>
      <c r="CUZ1177" s="351"/>
      <c r="CVA1177" s="351"/>
      <c r="CVB1177" s="351"/>
      <c r="CVC1177" s="351"/>
      <c r="CVD1177" s="351"/>
      <c r="CVE1177" s="351"/>
      <c r="CVF1177" s="351"/>
      <c r="CVG1177" s="351"/>
      <c r="CVH1177" s="351"/>
      <c r="CVI1177" s="351"/>
      <c r="CVJ1177" s="351"/>
      <c r="CVK1177" s="351"/>
      <c r="CVL1177" s="351"/>
      <c r="CVM1177" s="351"/>
      <c r="CVN1177" s="351"/>
      <c r="CVO1177" s="351"/>
      <c r="CVP1177" s="351"/>
      <c r="CVQ1177" s="351"/>
      <c r="CVR1177" s="351"/>
      <c r="CVS1177" s="351"/>
      <c r="CVT1177" s="351"/>
      <c r="CVU1177" s="351"/>
      <c r="CVV1177" s="351"/>
      <c r="CVW1177" s="351"/>
      <c r="CVX1177" s="351"/>
      <c r="CVY1177" s="351"/>
      <c r="CVZ1177" s="351"/>
      <c r="CWA1177" s="351"/>
      <c r="CWB1177" s="351"/>
      <c r="CWC1177" s="351"/>
      <c r="CWD1177" s="351"/>
      <c r="CWE1177" s="351"/>
      <c r="CWF1177" s="351"/>
      <c r="CWG1177" s="351"/>
      <c r="CWH1177" s="351"/>
      <c r="CWI1177" s="351"/>
      <c r="CWJ1177" s="351"/>
      <c r="CWK1177" s="351"/>
      <c r="CWL1177" s="351"/>
      <c r="CWM1177" s="351"/>
      <c r="CWN1177" s="351"/>
      <c r="CWO1177" s="351"/>
      <c r="CWP1177" s="351"/>
      <c r="CWQ1177" s="351"/>
      <c r="CWR1177" s="351"/>
      <c r="CWS1177" s="351"/>
      <c r="CWT1177" s="351"/>
      <c r="CWU1177" s="351"/>
      <c r="CWV1177" s="351"/>
      <c r="CWW1177" s="351"/>
      <c r="CWX1177" s="351"/>
      <c r="CWY1177" s="351"/>
      <c r="CWZ1177" s="351"/>
      <c r="CXA1177" s="351"/>
      <c r="CXB1177" s="351"/>
      <c r="CXC1177" s="351"/>
      <c r="CXD1177" s="351"/>
      <c r="CXE1177" s="351"/>
      <c r="CXF1177" s="351"/>
      <c r="CXG1177" s="351"/>
      <c r="CXH1177" s="351"/>
      <c r="CXI1177" s="351"/>
      <c r="CXJ1177" s="351"/>
      <c r="CXK1177" s="351"/>
      <c r="CXL1177" s="351"/>
      <c r="CXM1177" s="351"/>
      <c r="CXN1177" s="351"/>
      <c r="CXO1177" s="351"/>
      <c r="CXP1177" s="351"/>
      <c r="CXQ1177" s="351"/>
      <c r="CXR1177" s="351"/>
      <c r="CXS1177" s="351"/>
      <c r="CXT1177" s="351"/>
      <c r="CXU1177" s="351"/>
      <c r="CXV1177" s="351"/>
      <c r="CXW1177" s="351"/>
      <c r="CXX1177" s="351"/>
      <c r="CXY1177" s="351"/>
      <c r="CXZ1177" s="351"/>
      <c r="CYA1177" s="351"/>
      <c r="CYB1177" s="351"/>
      <c r="CYC1177" s="351"/>
      <c r="CYD1177" s="351"/>
      <c r="CYE1177" s="351"/>
      <c r="CYF1177" s="351"/>
      <c r="CYG1177" s="351"/>
      <c r="CYH1177" s="351"/>
      <c r="CYI1177" s="351"/>
      <c r="CYJ1177" s="351"/>
      <c r="CYK1177" s="351"/>
      <c r="CYL1177" s="351"/>
      <c r="CYM1177" s="351"/>
      <c r="CYN1177" s="351"/>
      <c r="CYO1177" s="351"/>
      <c r="CYP1177" s="351"/>
      <c r="CYQ1177" s="351"/>
      <c r="CYR1177" s="351"/>
      <c r="CYS1177" s="351"/>
      <c r="CYT1177" s="351"/>
      <c r="CYU1177" s="351"/>
      <c r="CYV1177" s="351"/>
      <c r="CYW1177" s="351"/>
      <c r="CYX1177" s="351"/>
      <c r="CYY1177" s="351"/>
      <c r="CYZ1177" s="351"/>
      <c r="CZA1177" s="351"/>
      <c r="CZB1177" s="351"/>
      <c r="CZC1177" s="351"/>
      <c r="CZD1177" s="351"/>
      <c r="CZE1177" s="351"/>
      <c r="CZF1177" s="351"/>
      <c r="CZG1177" s="351"/>
      <c r="CZH1177" s="351"/>
      <c r="CZI1177" s="351"/>
      <c r="CZJ1177" s="351"/>
      <c r="CZK1177" s="351"/>
      <c r="CZL1177" s="351"/>
      <c r="CZM1177" s="351"/>
      <c r="CZN1177" s="351"/>
      <c r="CZO1177" s="351"/>
      <c r="CZP1177" s="351"/>
      <c r="CZQ1177" s="351"/>
      <c r="CZR1177" s="351"/>
      <c r="CZS1177" s="351"/>
      <c r="CZT1177" s="351"/>
      <c r="CZU1177" s="351"/>
      <c r="CZV1177" s="351"/>
      <c r="CZW1177" s="351"/>
      <c r="CZX1177" s="351"/>
      <c r="CZY1177" s="351"/>
      <c r="CZZ1177" s="351"/>
      <c r="DAA1177" s="351"/>
      <c r="DAB1177" s="351"/>
      <c r="DAC1177" s="351"/>
      <c r="DAD1177" s="351"/>
      <c r="DAE1177" s="351"/>
      <c r="DAF1177" s="351"/>
      <c r="DAG1177" s="351"/>
      <c r="DAH1177" s="351"/>
      <c r="DAI1177" s="351"/>
      <c r="DAJ1177" s="351"/>
      <c r="DAK1177" s="351"/>
      <c r="DAL1177" s="351"/>
      <c r="DAM1177" s="351"/>
      <c r="DAN1177" s="351"/>
      <c r="DAO1177" s="351"/>
      <c r="DAP1177" s="351"/>
      <c r="DAQ1177" s="351"/>
      <c r="DAR1177" s="351"/>
      <c r="DAS1177" s="351"/>
      <c r="DAT1177" s="351"/>
      <c r="DAU1177" s="351"/>
      <c r="DAV1177" s="351"/>
      <c r="DAW1177" s="351"/>
      <c r="DAX1177" s="351"/>
      <c r="DAY1177" s="351"/>
      <c r="DAZ1177" s="351"/>
      <c r="DBA1177" s="351"/>
      <c r="DBB1177" s="351"/>
      <c r="DBC1177" s="351"/>
      <c r="DBD1177" s="351"/>
      <c r="DBE1177" s="351"/>
      <c r="DBF1177" s="351"/>
      <c r="DBG1177" s="351"/>
      <c r="DBH1177" s="351"/>
      <c r="DBI1177" s="351"/>
      <c r="DBJ1177" s="351"/>
      <c r="DBK1177" s="351"/>
      <c r="DBL1177" s="351"/>
      <c r="DBM1177" s="351"/>
      <c r="DBN1177" s="351"/>
      <c r="DBO1177" s="351"/>
      <c r="DBP1177" s="351"/>
      <c r="DBQ1177" s="351"/>
      <c r="DBR1177" s="351"/>
      <c r="DBS1177" s="351"/>
      <c r="DBT1177" s="351"/>
      <c r="DBU1177" s="351"/>
      <c r="DBV1177" s="351"/>
      <c r="DBW1177" s="351"/>
      <c r="DBX1177" s="351"/>
      <c r="DBY1177" s="351"/>
      <c r="DBZ1177" s="351"/>
      <c r="DCA1177" s="351"/>
      <c r="DCB1177" s="351"/>
      <c r="DCC1177" s="351"/>
      <c r="DCD1177" s="351"/>
      <c r="DCE1177" s="351"/>
      <c r="DCF1177" s="351"/>
      <c r="DCG1177" s="351"/>
      <c r="DCH1177" s="351"/>
      <c r="DCI1177" s="351"/>
      <c r="DCJ1177" s="351"/>
      <c r="DCK1177" s="351"/>
      <c r="DCL1177" s="351"/>
      <c r="DCM1177" s="351"/>
      <c r="DCN1177" s="351"/>
      <c r="DCO1177" s="351"/>
      <c r="DCP1177" s="351"/>
      <c r="DCQ1177" s="351"/>
      <c r="DCR1177" s="351"/>
      <c r="DCS1177" s="351"/>
      <c r="DCT1177" s="351"/>
      <c r="DCU1177" s="351"/>
      <c r="DCV1177" s="351"/>
      <c r="DCW1177" s="351"/>
      <c r="DCX1177" s="351"/>
      <c r="DCY1177" s="351"/>
      <c r="DCZ1177" s="351"/>
      <c r="DDA1177" s="351"/>
      <c r="DDB1177" s="351"/>
      <c r="DDC1177" s="351"/>
      <c r="DDD1177" s="351"/>
      <c r="DDE1177" s="351"/>
      <c r="DDF1177" s="351"/>
      <c r="DDG1177" s="351"/>
      <c r="DDH1177" s="351"/>
      <c r="DDI1177" s="351"/>
      <c r="DDJ1177" s="351"/>
      <c r="DDK1177" s="351"/>
      <c r="DDL1177" s="351"/>
      <c r="DDM1177" s="351"/>
      <c r="DDN1177" s="351"/>
      <c r="DDO1177" s="351"/>
      <c r="DDP1177" s="351"/>
      <c r="DDQ1177" s="351"/>
      <c r="DDR1177" s="351"/>
      <c r="DDS1177" s="351"/>
      <c r="DDT1177" s="351"/>
      <c r="DDU1177" s="351"/>
      <c r="DDV1177" s="351"/>
      <c r="DDW1177" s="351"/>
      <c r="DDX1177" s="351"/>
      <c r="DDY1177" s="351"/>
      <c r="DDZ1177" s="351"/>
      <c r="DEA1177" s="351"/>
      <c r="DEB1177" s="351"/>
      <c r="DEC1177" s="351"/>
      <c r="DED1177" s="351"/>
      <c r="DEE1177" s="351"/>
      <c r="DEF1177" s="351"/>
      <c r="DEG1177" s="351"/>
      <c r="DEH1177" s="351"/>
      <c r="DEI1177" s="351"/>
      <c r="DEJ1177" s="351"/>
      <c r="DEK1177" s="351"/>
      <c r="DEL1177" s="351"/>
      <c r="DEM1177" s="351"/>
      <c r="DEN1177" s="351"/>
      <c r="DEO1177" s="351"/>
      <c r="DEP1177" s="351"/>
      <c r="DEQ1177" s="351"/>
      <c r="DER1177" s="351"/>
      <c r="DES1177" s="351"/>
      <c r="DET1177" s="351"/>
      <c r="DEU1177" s="351"/>
      <c r="DEV1177" s="351"/>
      <c r="DEW1177" s="351"/>
      <c r="DEX1177" s="351"/>
      <c r="DEY1177" s="351"/>
      <c r="DEZ1177" s="351"/>
      <c r="DFA1177" s="351"/>
      <c r="DFB1177" s="351"/>
      <c r="DFC1177" s="351"/>
      <c r="DFD1177" s="351"/>
      <c r="DFE1177" s="351"/>
      <c r="DFF1177" s="351"/>
      <c r="DFG1177" s="351"/>
      <c r="DFH1177" s="351"/>
      <c r="DFI1177" s="351"/>
      <c r="DFJ1177" s="351"/>
      <c r="DFK1177" s="351"/>
      <c r="DFL1177" s="351"/>
      <c r="DFM1177" s="351"/>
      <c r="DFN1177" s="351"/>
      <c r="DFO1177" s="351"/>
      <c r="DFP1177" s="351"/>
      <c r="DFQ1177" s="351"/>
      <c r="DFR1177" s="351"/>
      <c r="DFS1177" s="351"/>
      <c r="DFT1177" s="351"/>
      <c r="DFU1177" s="351"/>
      <c r="DFV1177" s="351"/>
      <c r="DFW1177" s="351"/>
      <c r="DFX1177" s="351"/>
      <c r="DFY1177" s="351"/>
      <c r="DFZ1177" s="351"/>
      <c r="DGA1177" s="351"/>
      <c r="DGB1177" s="351"/>
      <c r="DGC1177" s="351"/>
      <c r="DGD1177" s="351"/>
      <c r="DGE1177" s="351"/>
      <c r="DGF1177" s="351"/>
      <c r="DGG1177" s="351"/>
      <c r="DGH1177" s="351"/>
      <c r="DGI1177" s="351"/>
      <c r="DGJ1177" s="351"/>
      <c r="DGK1177" s="351"/>
      <c r="DGL1177" s="351"/>
      <c r="DGM1177" s="351"/>
      <c r="DGN1177" s="351"/>
      <c r="DGO1177" s="351"/>
      <c r="DGP1177" s="351"/>
      <c r="DGQ1177" s="351"/>
      <c r="DGR1177" s="351"/>
      <c r="DGS1177" s="351"/>
      <c r="DGT1177" s="351"/>
      <c r="DGU1177" s="351"/>
      <c r="DGV1177" s="351"/>
      <c r="DGW1177" s="351"/>
      <c r="DGX1177" s="351"/>
      <c r="DGY1177" s="351"/>
      <c r="DGZ1177" s="351"/>
      <c r="DHA1177" s="351"/>
      <c r="DHB1177" s="351"/>
      <c r="DHC1177" s="351"/>
      <c r="DHD1177" s="351"/>
      <c r="DHE1177" s="351"/>
      <c r="DHF1177" s="351"/>
      <c r="DHG1177" s="351"/>
      <c r="DHH1177" s="351"/>
      <c r="DHI1177" s="351"/>
      <c r="DHJ1177" s="351"/>
      <c r="DHK1177" s="351"/>
      <c r="DHL1177" s="351"/>
      <c r="DHM1177" s="351"/>
      <c r="DHN1177" s="351"/>
      <c r="DHO1177" s="351"/>
      <c r="DHP1177" s="351"/>
      <c r="DHQ1177" s="351"/>
      <c r="DHR1177" s="351"/>
      <c r="DHS1177" s="351"/>
      <c r="DHT1177" s="351"/>
      <c r="DHU1177" s="351"/>
      <c r="DHV1177" s="351"/>
      <c r="DHW1177" s="351"/>
      <c r="DHX1177" s="351"/>
      <c r="DHY1177" s="351"/>
      <c r="DHZ1177" s="351"/>
      <c r="DIA1177" s="351"/>
      <c r="DIB1177" s="351"/>
      <c r="DIC1177" s="351"/>
      <c r="DID1177" s="351"/>
      <c r="DIE1177" s="351"/>
      <c r="DIF1177" s="351"/>
      <c r="DIG1177" s="351"/>
      <c r="DIH1177" s="351"/>
      <c r="DII1177" s="351"/>
      <c r="DIJ1177" s="351"/>
      <c r="DIK1177" s="351"/>
      <c r="DIL1177" s="351"/>
      <c r="DIM1177" s="351"/>
      <c r="DIN1177" s="351"/>
      <c r="DIO1177" s="351"/>
      <c r="DIP1177" s="351"/>
      <c r="DIQ1177" s="351"/>
      <c r="DIR1177" s="351"/>
      <c r="DIS1177" s="351"/>
      <c r="DIT1177" s="351"/>
      <c r="DIU1177" s="351"/>
      <c r="DIV1177" s="351"/>
      <c r="DIW1177" s="351"/>
      <c r="DIX1177" s="351"/>
      <c r="DIY1177" s="351"/>
      <c r="DIZ1177" s="351"/>
      <c r="DJA1177" s="351"/>
      <c r="DJB1177" s="351"/>
      <c r="DJC1177" s="351"/>
      <c r="DJD1177" s="351"/>
      <c r="DJE1177" s="351"/>
      <c r="DJF1177" s="351"/>
      <c r="DJG1177" s="351"/>
      <c r="DJH1177" s="351"/>
      <c r="DJI1177" s="351"/>
      <c r="DJJ1177" s="351"/>
      <c r="DJK1177" s="351"/>
      <c r="DJL1177" s="351"/>
      <c r="DJM1177" s="351"/>
      <c r="DJN1177" s="351"/>
      <c r="DJO1177" s="351"/>
      <c r="DJP1177" s="351"/>
      <c r="DJQ1177" s="351"/>
      <c r="DJR1177" s="351"/>
      <c r="DJS1177" s="351"/>
      <c r="DJT1177" s="351"/>
      <c r="DJU1177" s="351"/>
      <c r="DJV1177" s="351"/>
      <c r="DJW1177" s="351"/>
      <c r="DJX1177" s="351"/>
      <c r="DJY1177" s="351"/>
      <c r="DJZ1177" s="351"/>
      <c r="DKA1177" s="351"/>
      <c r="DKB1177" s="351"/>
      <c r="DKC1177" s="351"/>
      <c r="DKD1177" s="351"/>
      <c r="DKE1177" s="351"/>
      <c r="DKF1177" s="351"/>
      <c r="DKG1177" s="351"/>
      <c r="DKH1177" s="351"/>
      <c r="DKI1177" s="351"/>
      <c r="DKJ1177" s="351"/>
      <c r="DKK1177" s="351"/>
      <c r="DKL1177" s="351"/>
      <c r="DKM1177" s="351"/>
      <c r="DKN1177" s="351"/>
      <c r="DKO1177" s="351"/>
      <c r="DKP1177" s="351"/>
      <c r="DKQ1177" s="351"/>
      <c r="DKR1177" s="351"/>
      <c r="DKS1177" s="351"/>
      <c r="DKT1177" s="351"/>
      <c r="DKU1177" s="351"/>
      <c r="DKV1177" s="351"/>
      <c r="DKW1177" s="351"/>
      <c r="DKX1177" s="351"/>
      <c r="DKY1177" s="351"/>
      <c r="DKZ1177" s="351"/>
      <c r="DLA1177" s="351"/>
      <c r="DLB1177" s="351"/>
      <c r="DLC1177" s="351"/>
      <c r="DLD1177" s="351"/>
      <c r="DLE1177" s="351"/>
      <c r="DLF1177" s="351"/>
      <c r="DLG1177" s="351"/>
      <c r="DLH1177" s="351"/>
      <c r="DLI1177" s="351"/>
      <c r="DLJ1177" s="351"/>
      <c r="DLK1177" s="351"/>
      <c r="DLL1177" s="351"/>
      <c r="DLM1177" s="351"/>
      <c r="DLN1177" s="351"/>
      <c r="DLO1177" s="351"/>
      <c r="DLP1177" s="351"/>
      <c r="DLQ1177" s="351"/>
      <c r="DLR1177" s="351"/>
      <c r="DLS1177" s="351"/>
      <c r="DLT1177" s="351"/>
      <c r="DLU1177" s="351"/>
      <c r="DLV1177" s="351"/>
      <c r="DLW1177" s="351"/>
      <c r="DLX1177" s="351"/>
      <c r="DLY1177" s="351"/>
      <c r="DLZ1177" s="351"/>
      <c r="DMA1177" s="351"/>
      <c r="DMB1177" s="351"/>
      <c r="DMC1177" s="351"/>
      <c r="DMD1177" s="351"/>
      <c r="DME1177" s="351"/>
      <c r="DMF1177" s="351"/>
      <c r="DMG1177" s="351"/>
      <c r="DMH1177" s="351"/>
      <c r="DMI1177" s="351"/>
      <c r="DMJ1177" s="351"/>
      <c r="DMK1177" s="351"/>
      <c r="DML1177" s="351"/>
      <c r="DMM1177" s="351"/>
      <c r="DMN1177" s="351"/>
      <c r="DMO1177" s="351"/>
      <c r="DMP1177" s="351"/>
      <c r="DMQ1177" s="351"/>
      <c r="DMR1177" s="351"/>
      <c r="DMS1177" s="351"/>
      <c r="DMT1177" s="351"/>
      <c r="DMU1177" s="351"/>
      <c r="DMV1177" s="351"/>
      <c r="DMW1177" s="351"/>
      <c r="DMX1177" s="351"/>
      <c r="DMY1177" s="351"/>
      <c r="DMZ1177" s="351"/>
      <c r="DNA1177" s="351"/>
      <c r="DNB1177" s="351"/>
      <c r="DNC1177" s="351"/>
      <c r="DND1177" s="351"/>
      <c r="DNE1177" s="351"/>
      <c r="DNF1177" s="351"/>
      <c r="DNG1177" s="351"/>
      <c r="DNH1177" s="351"/>
      <c r="DNI1177" s="351"/>
      <c r="DNJ1177" s="351"/>
      <c r="DNK1177" s="351"/>
      <c r="DNL1177" s="351"/>
      <c r="DNM1177" s="351"/>
      <c r="DNN1177" s="351"/>
      <c r="DNO1177" s="351"/>
      <c r="DNP1177" s="351"/>
      <c r="DNQ1177" s="351"/>
      <c r="DNR1177" s="351"/>
      <c r="DNS1177" s="351"/>
      <c r="DNT1177" s="351"/>
      <c r="DNU1177" s="351"/>
      <c r="DNV1177" s="351"/>
      <c r="DNW1177" s="351"/>
      <c r="DNX1177" s="351"/>
      <c r="DNY1177" s="351"/>
      <c r="DNZ1177" s="351"/>
      <c r="DOA1177" s="351"/>
      <c r="DOB1177" s="351"/>
      <c r="DOC1177" s="351"/>
      <c r="DOD1177" s="351"/>
      <c r="DOE1177" s="351"/>
      <c r="DOF1177" s="351"/>
      <c r="DOG1177" s="351"/>
      <c r="DOH1177" s="351"/>
      <c r="DOI1177" s="351"/>
      <c r="DOJ1177" s="351"/>
      <c r="DOK1177" s="351"/>
      <c r="DOL1177" s="351"/>
      <c r="DOM1177" s="351"/>
      <c r="DON1177" s="351"/>
      <c r="DOO1177" s="351"/>
      <c r="DOP1177" s="351"/>
      <c r="DOQ1177" s="351"/>
      <c r="DOR1177" s="351"/>
      <c r="DOS1177" s="351"/>
      <c r="DOT1177" s="351"/>
      <c r="DOU1177" s="351"/>
      <c r="DOV1177" s="351"/>
      <c r="DOW1177" s="351"/>
      <c r="DOX1177" s="351"/>
      <c r="DOY1177" s="351"/>
      <c r="DOZ1177" s="351"/>
      <c r="DPA1177" s="351"/>
      <c r="DPB1177" s="351"/>
      <c r="DPC1177" s="351"/>
      <c r="DPD1177" s="351"/>
      <c r="DPE1177" s="351"/>
      <c r="DPF1177" s="351"/>
      <c r="DPG1177" s="351"/>
      <c r="DPH1177" s="351"/>
      <c r="DPI1177" s="351"/>
      <c r="DPJ1177" s="351"/>
      <c r="DPK1177" s="351"/>
      <c r="DPL1177" s="351"/>
      <c r="DPM1177" s="351"/>
      <c r="DPN1177" s="351"/>
      <c r="DPO1177" s="351"/>
      <c r="DPP1177" s="351"/>
      <c r="DPQ1177" s="351"/>
      <c r="DPR1177" s="351"/>
      <c r="DPS1177" s="351"/>
      <c r="DPT1177" s="351"/>
      <c r="DPU1177" s="351"/>
      <c r="DPV1177" s="351"/>
      <c r="DPW1177" s="351"/>
      <c r="DPX1177" s="351"/>
      <c r="DPY1177" s="351"/>
      <c r="DPZ1177" s="351"/>
      <c r="DQA1177" s="351"/>
      <c r="DQB1177" s="351"/>
      <c r="DQC1177" s="351"/>
      <c r="DQD1177" s="351"/>
      <c r="DQE1177" s="351"/>
      <c r="DQF1177" s="351"/>
      <c r="DQG1177" s="351"/>
      <c r="DQH1177" s="351"/>
      <c r="DQI1177" s="351"/>
      <c r="DQJ1177" s="351"/>
      <c r="DQK1177" s="351"/>
      <c r="DQL1177" s="351"/>
      <c r="DQM1177" s="351"/>
      <c r="DQN1177" s="351"/>
      <c r="DQO1177" s="351"/>
      <c r="DQP1177" s="351"/>
      <c r="DQQ1177" s="351"/>
      <c r="DQR1177" s="351"/>
      <c r="DQS1177" s="351"/>
      <c r="DQT1177" s="351"/>
      <c r="DQU1177" s="351"/>
      <c r="DQV1177" s="351"/>
      <c r="DQW1177" s="351"/>
      <c r="DQX1177" s="351"/>
      <c r="DQY1177" s="351"/>
      <c r="DQZ1177" s="351"/>
      <c r="DRA1177" s="351"/>
      <c r="DRB1177" s="351"/>
      <c r="DRC1177" s="351"/>
      <c r="DRD1177" s="351"/>
      <c r="DRE1177" s="351"/>
      <c r="DRF1177" s="351"/>
      <c r="DRG1177" s="351"/>
      <c r="DRH1177" s="351"/>
      <c r="DRI1177" s="351"/>
      <c r="DRJ1177" s="351"/>
      <c r="DRK1177" s="351"/>
      <c r="DRL1177" s="351"/>
      <c r="DRM1177" s="351"/>
      <c r="DRN1177" s="351"/>
      <c r="DRO1177" s="351"/>
      <c r="DRP1177" s="351"/>
      <c r="DRQ1177" s="351"/>
      <c r="DRR1177" s="351"/>
      <c r="DRS1177" s="351"/>
      <c r="DRT1177" s="351"/>
      <c r="DRU1177" s="351"/>
      <c r="DRV1177" s="351"/>
      <c r="DRW1177" s="351"/>
      <c r="DRX1177" s="351"/>
      <c r="DRY1177" s="351"/>
      <c r="DRZ1177" s="351"/>
      <c r="DSA1177" s="351"/>
      <c r="DSB1177" s="351"/>
      <c r="DSC1177" s="351"/>
      <c r="DSD1177" s="351"/>
      <c r="DSE1177" s="351"/>
      <c r="DSF1177" s="351"/>
      <c r="DSG1177" s="351"/>
      <c r="DSH1177" s="351"/>
      <c r="DSI1177" s="351"/>
      <c r="DSJ1177" s="351"/>
      <c r="DSK1177" s="351"/>
      <c r="DSL1177" s="351"/>
      <c r="DSM1177" s="351"/>
      <c r="DSN1177" s="351"/>
      <c r="DSO1177" s="351"/>
      <c r="DSP1177" s="351"/>
      <c r="DSQ1177" s="351"/>
      <c r="DSR1177" s="351"/>
      <c r="DSS1177" s="351"/>
      <c r="DST1177" s="351"/>
      <c r="DSU1177" s="351"/>
      <c r="DSV1177" s="351"/>
      <c r="DSW1177" s="351"/>
      <c r="DSX1177" s="351"/>
      <c r="DSY1177" s="351"/>
      <c r="DSZ1177" s="351"/>
      <c r="DTA1177" s="351"/>
      <c r="DTB1177" s="351"/>
      <c r="DTC1177" s="351"/>
      <c r="DTD1177" s="351"/>
      <c r="DTE1177" s="351"/>
      <c r="DTF1177" s="351"/>
      <c r="DTG1177" s="351"/>
      <c r="DTH1177" s="351"/>
      <c r="DTI1177" s="351"/>
      <c r="DTJ1177" s="351"/>
      <c r="DTK1177" s="351"/>
      <c r="DTL1177" s="351"/>
      <c r="DTM1177" s="351"/>
      <c r="DTN1177" s="351"/>
      <c r="DTO1177" s="351"/>
      <c r="DTP1177" s="351"/>
      <c r="DTQ1177" s="351"/>
      <c r="DTR1177" s="351"/>
      <c r="DTS1177" s="351"/>
      <c r="DTT1177" s="351"/>
      <c r="DTU1177" s="351"/>
      <c r="DTV1177" s="351"/>
      <c r="DTW1177" s="351"/>
      <c r="DTX1177" s="351"/>
      <c r="DTY1177" s="351"/>
      <c r="DTZ1177" s="351"/>
      <c r="DUA1177" s="351"/>
      <c r="DUB1177" s="351"/>
      <c r="DUC1177" s="351"/>
      <c r="DUD1177" s="351"/>
      <c r="DUE1177" s="351"/>
      <c r="DUF1177" s="351"/>
      <c r="DUG1177" s="351"/>
      <c r="DUH1177" s="351"/>
      <c r="DUI1177" s="351"/>
      <c r="DUJ1177" s="351"/>
      <c r="DUK1177" s="351"/>
      <c r="DUL1177" s="351"/>
      <c r="DUM1177" s="351"/>
      <c r="DUN1177" s="351"/>
      <c r="DUO1177" s="351"/>
      <c r="DUP1177" s="351"/>
      <c r="DUQ1177" s="351"/>
      <c r="DUR1177" s="351"/>
      <c r="DUS1177" s="351"/>
      <c r="DUT1177" s="351"/>
      <c r="DUU1177" s="351"/>
      <c r="DUV1177" s="351"/>
      <c r="DUW1177" s="351"/>
      <c r="DUX1177" s="351"/>
      <c r="DUY1177" s="351"/>
      <c r="DUZ1177" s="351"/>
      <c r="DVA1177" s="351"/>
      <c r="DVB1177" s="351"/>
      <c r="DVC1177" s="351"/>
      <c r="DVD1177" s="351"/>
      <c r="DVE1177" s="351"/>
      <c r="DVF1177" s="351"/>
      <c r="DVG1177" s="351"/>
      <c r="DVH1177" s="351"/>
      <c r="DVI1177" s="351"/>
      <c r="DVJ1177" s="351"/>
      <c r="DVK1177" s="351"/>
      <c r="DVL1177" s="351"/>
      <c r="DVM1177" s="351"/>
      <c r="DVN1177" s="351"/>
      <c r="DVO1177" s="351"/>
      <c r="DVP1177" s="351"/>
      <c r="DVQ1177" s="351"/>
      <c r="DVR1177" s="351"/>
      <c r="DVS1177" s="351"/>
      <c r="DVT1177" s="351"/>
      <c r="DVU1177" s="351"/>
      <c r="DVV1177" s="351"/>
      <c r="DVW1177" s="351"/>
      <c r="DVX1177" s="351"/>
      <c r="DVY1177" s="351"/>
      <c r="DVZ1177" s="351"/>
      <c r="DWA1177" s="351"/>
      <c r="DWB1177" s="351"/>
      <c r="DWC1177" s="351"/>
      <c r="DWD1177" s="351"/>
      <c r="DWE1177" s="351"/>
      <c r="DWF1177" s="351"/>
      <c r="DWG1177" s="351"/>
      <c r="DWH1177" s="351"/>
      <c r="DWI1177" s="351"/>
      <c r="DWJ1177" s="351"/>
      <c r="DWK1177" s="351"/>
      <c r="DWL1177" s="351"/>
      <c r="DWM1177" s="351"/>
      <c r="DWN1177" s="351"/>
      <c r="DWO1177" s="351"/>
      <c r="DWP1177" s="351"/>
      <c r="DWQ1177" s="351"/>
      <c r="DWR1177" s="351"/>
      <c r="DWS1177" s="351"/>
      <c r="DWT1177" s="351"/>
      <c r="DWU1177" s="351"/>
      <c r="DWV1177" s="351"/>
      <c r="DWW1177" s="351"/>
      <c r="DWX1177" s="351"/>
      <c r="DWY1177" s="351"/>
      <c r="DWZ1177" s="351"/>
      <c r="DXA1177" s="351"/>
      <c r="DXB1177" s="351"/>
      <c r="DXC1177" s="351"/>
      <c r="DXD1177" s="351"/>
      <c r="DXE1177" s="351"/>
      <c r="DXF1177" s="351"/>
      <c r="DXG1177" s="351"/>
      <c r="DXH1177" s="351"/>
      <c r="DXI1177" s="351"/>
      <c r="DXJ1177" s="351"/>
      <c r="DXK1177" s="351"/>
      <c r="DXL1177" s="351"/>
      <c r="DXM1177" s="351"/>
      <c r="DXN1177" s="351"/>
      <c r="DXO1177" s="351"/>
      <c r="DXP1177" s="351"/>
      <c r="DXQ1177" s="351"/>
      <c r="DXR1177" s="351"/>
      <c r="DXS1177" s="351"/>
      <c r="DXT1177" s="351"/>
      <c r="DXU1177" s="351"/>
      <c r="DXV1177" s="351"/>
      <c r="DXW1177" s="351"/>
      <c r="DXX1177" s="351"/>
      <c r="DXY1177" s="351"/>
      <c r="DXZ1177" s="351"/>
      <c r="DYA1177" s="351"/>
      <c r="DYB1177" s="351"/>
      <c r="DYC1177" s="351"/>
      <c r="DYD1177" s="351"/>
      <c r="DYE1177" s="351"/>
      <c r="DYF1177" s="351"/>
      <c r="DYG1177" s="351"/>
      <c r="DYH1177" s="351"/>
      <c r="DYI1177" s="351"/>
      <c r="DYJ1177" s="351"/>
      <c r="DYK1177" s="351"/>
      <c r="DYL1177" s="351"/>
      <c r="DYM1177" s="351"/>
      <c r="DYN1177" s="351"/>
      <c r="DYO1177" s="351"/>
      <c r="DYP1177" s="351"/>
      <c r="DYQ1177" s="351"/>
      <c r="DYR1177" s="351"/>
      <c r="DYS1177" s="351"/>
      <c r="DYT1177" s="351"/>
      <c r="DYU1177" s="351"/>
      <c r="DYV1177" s="351"/>
      <c r="DYW1177" s="351"/>
      <c r="DYX1177" s="351"/>
      <c r="DYY1177" s="351"/>
      <c r="DYZ1177" s="351"/>
      <c r="DZA1177" s="351"/>
      <c r="DZB1177" s="351"/>
      <c r="DZC1177" s="351"/>
      <c r="DZD1177" s="351"/>
      <c r="DZE1177" s="351"/>
      <c r="DZF1177" s="351"/>
      <c r="DZG1177" s="351"/>
      <c r="DZH1177" s="351"/>
      <c r="DZI1177" s="351"/>
      <c r="DZJ1177" s="351"/>
      <c r="DZK1177" s="351"/>
      <c r="DZL1177" s="351"/>
      <c r="DZM1177" s="351"/>
      <c r="DZN1177" s="351"/>
      <c r="DZO1177" s="351"/>
      <c r="DZP1177" s="351"/>
      <c r="DZQ1177" s="351"/>
      <c r="DZR1177" s="351"/>
      <c r="DZS1177" s="351"/>
      <c r="DZT1177" s="351"/>
      <c r="DZU1177" s="351"/>
      <c r="DZV1177" s="351"/>
      <c r="DZW1177" s="351"/>
      <c r="DZX1177" s="351"/>
      <c r="DZY1177" s="351"/>
      <c r="DZZ1177" s="351"/>
      <c r="EAA1177" s="351"/>
      <c r="EAB1177" s="351"/>
      <c r="EAC1177" s="351"/>
      <c r="EAD1177" s="351"/>
      <c r="EAE1177" s="351"/>
      <c r="EAF1177" s="351"/>
      <c r="EAG1177" s="351"/>
      <c r="EAH1177" s="351"/>
      <c r="EAI1177" s="351"/>
      <c r="EAJ1177" s="351"/>
      <c r="EAK1177" s="351"/>
      <c r="EAL1177" s="351"/>
      <c r="EAM1177" s="351"/>
      <c r="EAN1177" s="351"/>
      <c r="EAO1177" s="351"/>
      <c r="EAP1177" s="351"/>
      <c r="EAQ1177" s="351"/>
      <c r="EAR1177" s="351"/>
      <c r="EAS1177" s="351"/>
      <c r="EAT1177" s="351"/>
      <c r="EAU1177" s="351"/>
      <c r="EAV1177" s="351"/>
      <c r="EAW1177" s="351"/>
      <c r="EAX1177" s="351"/>
      <c r="EAY1177" s="351"/>
      <c r="EAZ1177" s="351"/>
      <c r="EBA1177" s="351"/>
      <c r="EBB1177" s="351"/>
      <c r="EBC1177" s="351"/>
      <c r="EBD1177" s="351"/>
      <c r="EBE1177" s="351"/>
      <c r="EBF1177" s="351"/>
      <c r="EBG1177" s="351"/>
      <c r="EBH1177" s="351"/>
      <c r="EBI1177" s="351"/>
      <c r="EBJ1177" s="351"/>
      <c r="EBK1177" s="351"/>
      <c r="EBL1177" s="351"/>
      <c r="EBM1177" s="351"/>
      <c r="EBN1177" s="351"/>
      <c r="EBO1177" s="351"/>
      <c r="EBP1177" s="351"/>
      <c r="EBQ1177" s="351"/>
      <c r="EBR1177" s="351"/>
      <c r="EBS1177" s="351"/>
      <c r="EBT1177" s="351"/>
      <c r="EBU1177" s="351"/>
      <c r="EBV1177" s="351"/>
      <c r="EBW1177" s="351"/>
      <c r="EBX1177" s="351"/>
      <c r="EBY1177" s="351"/>
      <c r="EBZ1177" s="351"/>
      <c r="ECA1177" s="351"/>
      <c r="ECB1177" s="351"/>
      <c r="ECC1177" s="351"/>
      <c r="ECD1177" s="351"/>
      <c r="ECE1177" s="351"/>
      <c r="ECF1177" s="351"/>
      <c r="ECG1177" s="351"/>
      <c r="ECH1177" s="351"/>
      <c r="ECI1177" s="351"/>
      <c r="ECJ1177" s="351"/>
      <c r="ECK1177" s="351"/>
      <c r="ECL1177" s="351"/>
      <c r="ECM1177" s="351"/>
      <c r="ECN1177" s="351"/>
      <c r="ECO1177" s="351"/>
      <c r="ECP1177" s="351"/>
      <c r="ECQ1177" s="351"/>
      <c r="ECR1177" s="351"/>
      <c r="ECS1177" s="351"/>
      <c r="ECT1177" s="351"/>
      <c r="ECU1177" s="351"/>
      <c r="ECV1177" s="351"/>
      <c r="ECW1177" s="351"/>
      <c r="ECX1177" s="351"/>
      <c r="ECY1177" s="351"/>
      <c r="ECZ1177" s="351"/>
      <c r="EDA1177" s="351"/>
      <c r="EDB1177" s="351"/>
      <c r="EDC1177" s="351"/>
      <c r="EDD1177" s="351"/>
      <c r="EDE1177" s="351"/>
      <c r="EDF1177" s="351"/>
      <c r="EDG1177" s="351"/>
      <c r="EDH1177" s="351"/>
      <c r="EDI1177" s="351"/>
      <c r="EDJ1177" s="351"/>
      <c r="EDK1177" s="351"/>
      <c r="EDL1177" s="351"/>
      <c r="EDM1177" s="351"/>
      <c r="EDN1177" s="351"/>
      <c r="EDO1177" s="351"/>
      <c r="EDP1177" s="351"/>
      <c r="EDQ1177" s="351"/>
      <c r="EDR1177" s="351"/>
      <c r="EDS1177" s="351"/>
      <c r="EDT1177" s="351"/>
      <c r="EDU1177" s="351"/>
      <c r="EDV1177" s="351"/>
      <c r="EDW1177" s="351"/>
      <c r="EDX1177" s="351"/>
      <c r="EDY1177" s="351"/>
      <c r="EDZ1177" s="351"/>
      <c r="EEA1177" s="351"/>
      <c r="EEB1177" s="351"/>
      <c r="EEC1177" s="351"/>
      <c r="EED1177" s="351"/>
      <c r="EEE1177" s="351"/>
      <c r="EEF1177" s="351"/>
      <c r="EEG1177" s="351"/>
      <c r="EEH1177" s="351"/>
      <c r="EEI1177" s="351"/>
      <c r="EEJ1177" s="351"/>
      <c r="EEK1177" s="351"/>
      <c r="EEL1177" s="351"/>
      <c r="EEM1177" s="351"/>
      <c r="EEN1177" s="351"/>
      <c r="EEO1177" s="351"/>
      <c r="EEP1177" s="351"/>
      <c r="EEQ1177" s="351"/>
      <c r="EER1177" s="351"/>
      <c r="EES1177" s="351"/>
      <c r="EET1177" s="351"/>
      <c r="EEU1177" s="351"/>
      <c r="EEV1177" s="351"/>
      <c r="EEW1177" s="351"/>
      <c r="EEX1177" s="351"/>
      <c r="EEY1177" s="351"/>
      <c r="EEZ1177" s="351"/>
      <c r="EFA1177" s="351"/>
      <c r="EFB1177" s="351"/>
      <c r="EFC1177" s="351"/>
      <c r="EFD1177" s="351"/>
      <c r="EFE1177" s="351"/>
      <c r="EFF1177" s="351"/>
      <c r="EFG1177" s="351"/>
      <c r="EFH1177" s="351"/>
      <c r="EFI1177" s="351"/>
      <c r="EFJ1177" s="351"/>
      <c r="EFK1177" s="351"/>
      <c r="EFL1177" s="351"/>
      <c r="EFM1177" s="351"/>
      <c r="EFN1177" s="351"/>
      <c r="EFO1177" s="351"/>
      <c r="EFP1177" s="351"/>
      <c r="EFQ1177" s="351"/>
      <c r="EFR1177" s="351"/>
      <c r="EFS1177" s="351"/>
      <c r="EFT1177" s="351"/>
      <c r="EFU1177" s="351"/>
      <c r="EFV1177" s="351"/>
      <c r="EFW1177" s="351"/>
      <c r="EFX1177" s="351"/>
      <c r="EFY1177" s="351"/>
      <c r="EFZ1177" s="351"/>
      <c r="EGA1177" s="351"/>
      <c r="EGB1177" s="351"/>
      <c r="EGC1177" s="351"/>
      <c r="EGD1177" s="351"/>
      <c r="EGE1177" s="351"/>
      <c r="EGF1177" s="351"/>
      <c r="EGG1177" s="351"/>
      <c r="EGH1177" s="351"/>
      <c r="EGI1177" s="351"/>
      <c r="EGJ1177" s="351"/>
      <c r="EGK1177" s="351"/>
      <c r="EGL1177" s="351"/>
      <c r="EGM1177" s="351"/>
      <c r="EGN1177" s="351"/>
      <c r="EGO1177" s="351"/>
      <c r="EGP1177" s="351"/>
      <c r="EGQ1177" s="351"/>
      <c r="EGR1177" s="351"/>
      <c r="EGS1177" s="351"/>
      <c r="EGT1177" s="351"/>
      <c r="EGU1177" s="351"/>
      <c r="EGV1177" s="351"/>
      <c r="EGW1177" s="351"/>
      <c r="EGX1177" s="351"/>
      <c r="EGY1177" s="351"/>
      <c r="EGZ1177" s="351"/>
      <c r="EHA1177" s="351"/>
      <c r="EHB1177" s="351"/>
      <c r="EHC1177" s="351"/>
      <c r="EHD1177" s="351"/>
      <c r="EHE1177" s="351"/>
      <c r="EHF1177" s="351"/>
      <c r="EHG1177" s="351"/>
      <c r="EHH1177" s="351"/>
      <c r="EHI1177" s="351"/>
      <c r="EHJ1177" s="351"/>
      <c r="EHK1177" s="351"/>
      <c r="EHL1177" s="351"/>
      <c r="EHM1177" s="351"/>
      <c r="EHN1177" s="351"/>
      <c r="EHO1177" s="351"/>
      <c r="EHP1177" s="351"/>
      <c r="EHQ1177" s="351"/>
      <c r="EHR1177" s="351"/>
      <c r="EHS1177" s="351"/>
      <c r="EHT1177" s="351"/>
      <c r="EHU1177" s="351"/>
      <c r="EHV1177" s="351"/>
      <c r="EHW1177" s="351"/>
      <c r="EHX1177" s="351"/>
      <c r="EHY1177" s="351"/>
      <c r="EHZ1177" s="351"/>
      <c r="EIA1177" s="351"/>
      <c r="EIB1177" s="351"/>
      <c r="EIC1177" s="351"/>
      <c r="EID1177" s="351"/>
      <c r="EIE1177" s="351"/>
      <c r="EIF1177" s="351"/>
      <c r="EIG1177" s="351"/>
      <c r="EIH1177" s="351"/>
      <c r="EII1177" s="351"/>
      <c r="EIJ1177" s="351"/>
      <c r="EIK1177" s="351"/>
      <c r="EIL1177" s="351"/>
      <c r="EIM1177" s="351"/>
      <c r="EIN1177" s="351"/>
      <c r="EIO1177" s="351"/>
      <c r="EIP1177" s="351"/>
      <c r="EIQ1177" s="351"/>
      <c r="EIR1177" s="351"/>
      <c r="EIS1177" s="351"/>
      <c r="EIT1177" s="351"/>
      <c r="EIU1177" s="351"/>
      <c r="EIV1177" s="351"/>
      <c r="EIW1177" s="351"/>
      <c r="EIX1177" s="351"/>
      <c r="EIY1177" s="351"/>
      <c r="EIZ1177" s="351"/>
      <c r="EJA1177" s="351"/>
      <c r="EJB1177" s="351"/>
      <c r="EJC1177" s="351"/>
      <c r="EJD1177" s="351"/>
      <c r="EJE1177" s="351"/>
      <c r="EJF1177" s="351"/>
      <c r="EJG1177" s="351"/>
      <c r="EJH1177" s="351"/>
      <c r="EJI1177" s="351"/>
      <c r="EJJ1177" s="351"/>
      <c r="EJK1177" s="351"/>
      <c r="EJL1177" s="351"/>
      <c r="EJM1177" s="351"/>
      <c r="EJN1177" s="351"/>
      <c r="EJO1177" s="351"/>
      <c r="EJP1177" s="351"/>
      <c r="EJQ1177" s="351"/>
      <c r="EJR1177" s="351"/>
      <c r="EJS1177" s="351"/>
      <c r="EJT1177" s="351"/>
      <c r="EJU1177" s="351"/>
      <c r="EJV1177" s="351"/>
      <c r="EJW1177" s="351"/>
      <c r="EJX1177" s="351"/>
      <c r="EJY1177" s="351"/>
      <c r="EJZ1177" s="351"/>
      <c r="EKA1177" s="351"/>
      <c r="EKB1177" s="351"/>
      <c r="EKC1177" s="351"/>
      <c r="EKD1177" s="351"/>
      <c r="EKE1177" s="351"/>
      <c r="EKF1177" s="351"/>
      <c r="EKG1177" s="351"/>
      <c r="EKH1177" s="351"/>
      <c r="EKI1177" s="351"/>
      <c r="EKJ1177" s="351"/>
      <c r="EKK1177" s="351"/>
      <c r="EKL1177" s="351"/>
      <c r="EKM1177" s="351"/>
      <c r="EKN1177" s="351"/>
      <c r="EKO1177" s="351"/>
      <c r="EKP1177" s="351"/>
      <c r="EKQ1177" s="351"/>
      <c r="EKR1177" s="351"/>
      <c r="EKS1177" s="351"/>
      <c r="EKT1177" s="351"/>
      <c r="EKU1177" s="351"/>
      <c r="EKV1177" s="351"/>
      <c r="EKW1177" s="351"/>
      <c r="EKX1177" s="351"/>
      <c r="EKY1177" s="351"/>
      <c r="EKZ1177" s="351"/>
      <c r="ELA1177" s="351"/>
      <c r="ELB1177" s="351"/>
      <c r="ELC1177" s="351"/>
      <c r="ELD1177" s="351"/>
      <c r="ELE1177" s="351"/>
      <c r="ELF1177" s="351"/>
      <c r="ELG1177" s="351"/>
      <c r="ELH1177" s="351"/>
      <c r="ELI1177" s="351"/>
      <c r="ELJ1177" s="351"/>
      <c r="ELK1177" s="351"/>
      <c r="ELL1177" s="351"/>
      <c r="ELM1177" s="351"/>
      <c r="ELN1177" s="351"/>
      <c r="ELO1177" s="351"/>
      <c r="ELP1177" s="351"/>
      <c r="ELQ1177" s="351"/>
      <c r="ELR1177" s="351"/>
      <c r="ELS1177" s="351"/>
      <c r="ELT1177" s="351"/>
      <c r="ELU1177" s="351"/>
      <c r="ELV1177" s="351"/>
      <c r="ELW1177" s="351"/>
      <c r="ELX1177" s="351"/>
      <c r="ELY1177" s="351"/>
      <c r="ELZ1177" s="351"/>
      <c r="EMA1177" s="351"/>
      <c r="EMB1177" s="351"/>
      <c r="EMC1177" s="351"/>
      <c r="EMD1177" s="351"/>
      <c r="EME1177" s="351"/>
      <c r="EMF1177" s="351"/>
      <c r="EMG1177" s="351"/>
      <c r="EMH1177" s="351"/>
      <c r="EMI1177" s="351"/>
      <c r="EMJ1177" s="351"/>
      <c r="EMK1177" s="351"/>
      <c r="EML1177" s="351"/>
      <c r="EMM1177" s="351"/>
      <c r="EMN1177" s="351"/>
      <c r="EMO1177" s="351"/>
      <c r="EMP1177" s="351"/>
      <c r="EMQ1177" s="351"/>
      <c r="EMR1177" s="351"/>
      <c r="EMS1177" s="351"/>
      <c r="EMT1177" s="351"/>
      <c r="EMU1177" s="351"/>
      <c r="EMV1177" s="351"/>
      <c r="EMW1177" s="351"/>
      <c r="EMX1177" s="351"/>
      <c r="EMY1177" s="351"/>
      <c r="EMZ1177" s="351"/>
      <c r="ENA1177" s="351"/>
      <c r="ENB1177" s="351"/>
      <c r="ENC1177" s="351"/>
      <c r="END1177" s="351"/>
      <c r="ENE1177" s="351"/>
      <c r="ENF1177" s="351"/>
      <c r="ENG1177" s="351"/>
      <c r="ENH1177" s="351"/>
      <c r="ENI1177" s="351"/>
      <c r="ENJ1177" s="351"/>
      <c r="ENK1177" s="351"/>
      <c r="ENL1177" s="351"/>
      <c r="ENM1177" s="351"/>
      <c r="ENN1177" s="351"/>
      <c r="ENO1177" s="351"/>
      <c r="ENP1177" s="351"/>
      <c r="ENQ1177" s="351"/>
      <c r="ENR1177" s="351"/>
      <c r="ENS1177" s="351"/>
      <c r="ENT1177" s="351"/>
      <c r="ENU1177" s="351"/>
      <c r="ENV1177" s="351"/>
      <c r="ENW1177" s="351"/>
      <c r="ENX1177" s="351"/>
      <c r="ENY1177" s="351"/>
      <c r="ENZ1177" s="351"/>
      <c r="EOA1177" s="351"/>
      <c r="EOB1177" s="351"/>
      <c r="EOC1177" s="351"/>
      <c r="EOD1177" s="351"/>
      <c r="EOE1177" s="351"/>
      <c r="EOF1177" s="351"/>
      <c r="EOG1177" s="351"/>
      <c r="EOH1177" s="351"/>
      <c r="EOI1177" s="351"/>
      <c r="EOJ1177" s="351"/>
      <c r="EOK1177" s="351"/>
      <c r="EOL1177" s="351"/>
      <c r="EOM1177" s="351"/>
      <c r="EON1177" s="351"/>
      <c r="EOO1177" s="351"/>
      <c r="EOP1177" s="351"/>
      <c r="EOQ1177" s="351"/>
      <c r="EOR1177" s="351"/>
      <c r="EOS1177" s="351"/>
      <c r="EOT1177" s="351"/>
      <c r="EOU1177" s="351"/>
      <c r="EOV1177" s="351"/>
      <c r="EOW1177" s="351"/>
      <c r="EOX1177" s="351"/>
      <c r="EOY1177" s="351"/>
      <c r="EOZ1177" s="351"/>
      <c r="EPA1177" s="351"/>
      <c r="EPB1177" s="351"/>
      <c r="EPC1177" s="351"/>
      <c r="EPD1177" s="351"/>
      <c r="EPE1177" s="351"/>
      <c r="EPF1177" s="351"/>
      <c r="EPG1177" s="351"/>
      <c r="EPH1177" s="351"/>
      <c r="EPI1177" s="351"/>
      <c r="EPJ1177" s="351"/>
      <c r="EPK1177" s="351"/>
      <c r="EPL1177" s="351"/>
      <c r="EPM1177" s="351"/>
      <c r="EPN1177" s="351"/>
      <c r="EPO1177" s="351"/>
      <c r="EPP1177" s="351"/>
      <c r="EPQ1177" s="351"/>
      <c r="EPR1177" s="351"/>
      <c r="EPS1177" s="351"/>
      <c r="EPT1177" s="351"/>
      <c r="EPU1177" s="351"/>
      <c r="EPV1177" s="351"/>
      <c r="EPW1177" s="351"/>
      <c r="EPX1177" s="351"/>
      <c r="EPY1177" s="351"/>
      <c r="EPZ1177" s="351"/>
      <c r="EQA1177" s="351"/>
      <c r="EQB1177" s="351"/>
      <c r="EQC1177" s="351"/>
      <c r="EQD1177" s="351"/>
      <c r="EQE1177" s="351"/>
      <c r="EQF1177" s="351"/>
      <c r="EQG1177" s="351"/>
      <c r="EQH1177" s="351"/>
      <c r="EQI1177" s="351"/>
      <c r="EQJ1177" s="351"/>
      <c r="EQK1177" s="351"/>
      <c r="EQL1177" s="351"/>
      <c r="EQM1177" s="351"/>
      <c r="EQN1177" s="351"/>
      <c r="EQO1177" s="351"/>
      <c r="EQP1177" s="351"/>
      <c r="EQQ1177" s="351"/>
      <c r="EQR1177" s="351"/>
      <c r="EQS1177" s="351"/>
      <c r="EQT1177" s="351"/>
      <c r="EQU1177" s="351"/>
      <c r="EQV1177" s="351"/>
      <c r="EQW1177" s="351"/>
      <c r="EQX1177" s="351"/>
      <c r="EQY1177" s="351"/>
      <c r="EQZ1177" s="351"/>
      <c r="ERA1177" s="351"/>
      <c r="ERB1177" s="351"/>
      <c r="ERC1177" s="351"/>
      <c r="ERD1177" s="351"/>
      <c r="ERE1177" s="351"/>
      <c r="ERF1177" s="351"/>
      <c r="ERG1177" s="351"/>
      <c r="ERH1177" s="351"/>
      <c r="ERI1177" s="351"/>
      <c r="ERJ1177" s="351"/>
      <c r="ERK1177" s="351"/>
      <c r="ERL1177" s="351"/>
      <c r="ERM1177" s="351"/>
      <c r="ERN1177" s="351"/>
      <c r="ERO1177" s="351"/>
      <c r="ERP1177" s="351"/>
      <c r="ERQ1177" s="351"/>
      <c r="ERR1177" s="351"/>
      <c r="ERS1177" s="351"/>
      <c r="ERT1177" s="351"/>
      <c r="ERU1177" s="351"/>
      <c r="ERV1177" s="351"/>
      <c r="ERW1177" s="351"/>
      <c r="ERX1177" s="351"/>
      <c r="ERY1177" s="351"/>
      <c r="ERZ1177" s="351"/>
      <c r="ESA1177" s="351"/>
      <c r="ESB1177" s="351"/>
      <c r="ESC1177" s="351"/>
      <c r="ESD1177" s="351"/>
      <c r="ESE1177" s="351"/>
      <c r="ESF1177" s="351"/>
      <c r="ESG1177" s="351"/>
      <c r="ESH1177" s="351"/>
      <c r="ESI1177" s="351"/>
      <c r="ESJ1177" s="351"/>
      <c r="ESK1177" s="351"/>
      <c r="ESL1177" s="351"/>
      <c r="ESM1177" s="351"/>
      <c r="ESN1177" s="351"/>
      <c r="ESO1177" s="351"/>
      <c r="ESP1177" s="351"/>
      <c r="ESQ1177" s="351"/>
      <c r="ESR1177" s="351"/>
      <c r="ESS1177" s="351"/>
      <c r="EST1177" s="351"/>
      <c r="ESU1177" s="351"/>
      <c r="ESV1177" s="351"/>
      <c r="ESW1177" s="351"/>
      <c r="ESX1177" s="351"/>
      <c r="ESY1177" s="351"/>
      <c r="ESZ1177" s="351"/>
      <c r="ETA1177" s="351"/>
      <c r="ETB1177" s="351"/>
      <c r="ETC1177" s="351"/>
      <c r="ETD1177" s="351"/>
      <c r="ETE1177" s="351"/>
      <c r="ETF1177" s="351"/>
      <c r="ETG1177" s="351"/>
      <c r="ETH1177" s="351"/>
      <c r="ETI1177" s="351"/>
      <c r="ETJ1177" s="351"/>
      <c r="ETK1177" s="351"/>
      <c r="ETL1177" s="351"/>
      <c r="ETM1177" s="351"/>
      <c r="ETN1177" s="351"/>
      <c r="ETO1177" s="351"/>
      <c r="ETP1177" s="351"/>
      <c r="ETQ1177" s="351"/>
      <c r="ETR1177" s="351"/>
      <c r="ETS1177" s="351"/>
      <c r="ETT1177" s="351"/>
      <c r="ETU1177" s="351"/>
      <c r="ETV1177" s="351"/>
      <c r="ETW1177" s="351"/>
      <c r="ETX1177" s="351"/>
      <c r="ETY1177" s="351"/>
      <c r="ETZ1177" s="351"/>
      <c r="EUA1177" s="351"/>
      <c r="EUB1177" s="351"/>
      <c r="EUC1177" s="351"/>
      <c r="EUD1177" s="351"/>
      <c r="EUE1177" s="351"/>
      <c r="EUF1177" s="351"/>
      <c r="EUG1177" s="351"/>
      <c r="EUH1177" s="351"/>
      <c r="EUI1177" s="351"/>
      <c r="EUJ1177" s="351"/>
      <c r="EUK1177" s="351"/>
      <c r="EUL1177" s="351"/>
      <c r="EUM1177" s="351"/>
      <c r="EUN1177" s="351"/>
      <c r="EUO1177" s="351"/>
      <c r="EUP1177" s="351"/>
      <c r="EUQ1177" s="351"/>
      <c r="EUR1177" s="351"/>
      <c r="EUS1177" s="351"/>
      <c r="EUT1177" s="351"/>
      <c r="EUU1177" s="351"/>
      <c r="EUV1177" s="351"/>
      <c r="EUW1177" s="351"/>
      <c r="EUX1177" s="351"/>
      <c r="EUY1177" s="351"/>
      <c r="EUZ1177" s="351"/>
      <c r="EVA1177" s="351"/>
      <c r="EVB1177" s="351"/>
      <c r="EVC1177" s="351"/>
      <c r="EVD1177" s="351"/>
      <c r="EVE1177" s="351"/>
      <c r="EVF1177" s="351"/>
      <c r="EVG1177" s="351"/>
      <c r="EVH1177" s="351"/>
      <c r="EVI1177" s="351"/>
      <c r="EVJ1177" s="351"/>
      <c r="EVK1177" s="351"/>
      <c r="EVL1177" s="351"/>
      <c r="EVM1177" s="351"/>
      <c r="EVN1177" s="351"/>
      <c r="EVO1177" s="351"/>
      <c r="EVP1177" s="351"/>
      <c r="EVQ1177" s="351"/>
      <c r="EVR1177" s="351"/>
      <c r="EVS1177" s="351"/>
      <c r="EVT1177" s="351"/>
      <c r="EVU1177" s="351"/>
      <c r="EVV1177" s="351"/>
      <c r="EVW1177" s="351"/>
      <c r="EVX1177" s="351"/>
      <c r="EVY1177" s="351"/>
      <c r="EVZ1177" s="351"/>
      <c r="EWA1177" s="351"/>
      <c r="EWB1177" s="351"/>
      <c r="EWC1177" s="351"/>
      <c r="EWD1177" s="351"/>
      <c r="EWE1177" s="351"/>
      <c r="EWF1177" s="351"/>
      <c r="EWG1177" s="351"/>
      <c r="EWH1177" s="351"/>
      <c r="EWI1177" s="351"/>
      <c r="EWJ1177" s="351"/>
      <c r="EWK1177" s="351"/>
      <c r="EWL1177" s="351"/>
      <c r="EWM1177" s="351"/>
      <c r="EWN1177" s="351"/>
      <c r="EWO1177" s="351"/>
      <c r="EWP1177" s="351"/>
      <c r="EWQ1177" s="351"/>
      <c r="EWR1177" s="351"/>
      <c r="EWS1177" s="351"/>
      <c r="EWT1177" s="351"/>
      <c r="EWU1177" s="351"/>
      <c r="EWV1177" s="351"/>
      <c r="EWW1177" s="351"/>
      <c r="EWX1177" s="351"/>
      <c r="EWY1177" s="351"/>
      <c r="EWZ1177" s="351"/>
      <c r="EXA1177" s="351"/>
      <c r="EXB1177" s="351"/>
      <c r="EXC1177" s="351"/>
      <c r="EXD1177" s="351"/>
      <c r="EXE1177" s="351"/>
      <c r="EXF1177" s="351"/>
      <c r="EXG1177" s="351"/>
      <c r="EXH1177" s="351"/>
      <c r="EXI1177" s="351"/>
      <c r="EXJ1177" s="351"/>
      <c r="EXK1177" s="351"/>
      <c r="EXL1177" s="351"/>
      <c r="EXM1177" s="351"/>
      <c r="EXN1177" s="351"/>
      <c r="EXO1177" s="351"/>
      <c r="EXP1177" s="351"/>
      <c r="EXQ1177" s="351"/>
      <c r="EXR1177" s="351"/>
      <c r="EXS1177" s="351"/>
      <c r="EXT1177" s="351"/>
      <c r="EXU1177" s="351"/>
      <c r="EXV1177" s="351"/>
      <c r="EXW1177" s="351"/>
      <c r="EXX1177" s="351"/>
      <c r="EXY1177" s="351"/>
      <c r="EXZ1177" s="351"/>
      <c r="EYA1177" s="351"/>
      <c r="EYB1177" s="351"/>
      <c r="EYC1177" s="351"/>
      <c r="EYD1177" s="351"/>
      <c r="EYE1177" s="351"/>
      <c r="EYF1177" s="351"/>
      <c r="EYG1177" s="351"/>
      <c r="EYH1177" s="351"/>
      <c r="EYI1177" s="351"/>
      <c r="EYJ1177" s="351"/>
      <c r="EYK1177" s="351"/>
      <c r="EYL1177" s="351"/>
      <c r="EYM1177" s="351"/>
      <c r="EYN1177" s="351"/>
      <c r="EYO1177" s="351"/>
      <c r="EYP1177" s="351"/>
      <c r="EYQ1177" s="351"/>
      <c r="EYR1177" s="351"/>
      <c r="EYS1177" s="351"/>
      <c r="EYT1177" s="351"/>
      <c r="EYU1177" s="351"/>
      <c r="EYV1177" s="351"/>
      <c r="EYW1177" s="351"/>
      <c r="EYX1177" s="351"/>
      <c r="EYY1177" s="351"/>
      <c r="EYZ1177" s="351"/>
      <c r="EZA1177" s="351"/>
      <c r="EZB1177" s="351"/>
      <c r="EZC1177" s="351"/>
      <c r="EZD1177" s="351"/>
      <c r="EZE1177" s="351"/>
      <c r="EZF1177" s="351"/>
      <c r="EZG1177" s="351"/>
      <c r="EZH1177" s="351"/>
      <c r="EZI1177" s="351"/>
      <c r="EZJ1177" s="351"/>
      <c r="EZK1177" s="351"/>
      <c r="EZL1177" s="351"/>
      <c r="EZM1177" s="351"/>
      <c r="EZN1177" s="351"/>
      <c r="EZO1177" s="351"/>
      <c r="EZP1177" s="351"/>
      <c r="EZQ1177" s="351"/>
      <c r="EZR1177" s="351"/>
      <c r="EZS1177" s="351"/>
      <c r="EZT1177" s="351"/>
      <c r="EZU1177" s="351"/>
      <c r="EZV1177" s="351"/>
      <c r="EZW1177" s="351"/>
      <c r="EZX1177" s="351"/>
      <c r="EZY1177" s="351"/>
      <c r="EZZ1177" s="351"/>
      <c r="FAA1177" s="351"/>
      <c r="FAB1177" s="351"/>
      <c r="FAC1177" s="351"/>
      <c r="FAD1177" s="351"/>
      <c r="FAE1177" s="351"/>
      <c r="FAF1177" s="351"/>
      <c r="FAG1177" s="351"/>
      <c r="FAH1177" s="351"/>
      <c r="FAI1177" s="351"/>
      <c r="FAJ1177" s="351"/>
      <c r="FAK1177" s="351"/>
      <c r="FAL1177" s="351"/>
      <c r="FAM1177" s="351"/>
      <c r="FAN1177" s="351"/>
      <c r="FAO1177" s="351"/>
      <c r="FAP1177" s="351"/>
      <c r="FAQ1177" s="351"/>
      <c r="FAR1177" s="351"/>
      <c r="FAS1177" s="351"/>
      <c r="FAT1177" s="351"/>
      <c r="FAU1177" s="351"/>
      <c r="FAV1177" s="351"/>
      <c r="FAW1177" s="351"/>
      <c r="FAX1177" s="351"/>
      <c r="FAY1177" s="351"/>
      <c r="FAZ1177" s="351"/>
      <c r="FBA1177" s="351"/>
      <c r="FBB1177" s="351"/>
      <c r="FBC1177" s="351"/>
      <c r="FBD1177" s="351"/>
      <c r="FBE1177" s="351"/>
      <c r="FBF1177" s="351"/>
      <c r="FBG1177" s="351"/>
      <c r="FBH1177" s="351"/>
      <c r="FBI1177" s="351"/>
      <c r="FBJ1177" s="351"/>
      <c r="FBK1177" s="351"/>
      <c r="FBL1177" s="351"/>
      <c r="FBM1177" s="351"/>
      <c r="FBN1177" s="351"/>
      <c r="FBO1177" s="351"/>
      <c r="FBP1177" s="351"/>
      <c r="FBQ1177" s="351"/>
      <c r="FBR1177" s="351"/>
      <c r="FBS1177" s="351"/>
      <c r="FBT1177" s="351"/>
      <c r="FBU1177" s="351"/>
      <c r="FBV1177" s="351"/>
      <c r="FBW1177" s="351"/>
      <c r="FBX1177" s="351"/>
      <c r="FBY1177" s="351"/>
      <c r="FBZ1177" s="351"/>
      <c r="FCA1177" s="351"/>
      <c r="FCB1177" s="351"/>
      <c r="FCC1177" s="351"/>
      <c r="FCD1177" s="351"/>
      <c r="FCE1177" s="351"/>
      <c r="FCF1177" s="351"/>
      <c r="FCG1177" s="351"/>
      <c r="FCH1177" s="351"/>
      <c r="FCI1177" s="351"/>
      <c r="FCJ1177" s="351"/>
      <c r="FCK1177" s="351"/>
      <c r="FCL1177" s="351"/>
      <c r="FCM1177" s="351"/>
      <c r="FCN1177" s="351"/>
      <c r="FCO1177" s="351"/>
      <c r="FCP1177" s="351"/>
      <c r="FCQ1177" s="351"/>
      <c r="FCR1177" s="351"/>
      <c r="FCS1177" s="351"/>
      <c r="FCT1177" s="351"/>
      <c r="FCU1177" s="351"/>
      <c r="FCV1177" s="351"/>
      <c r="FCW1177" s="351"/>
      <c r="FCX1177" s="351"/>
      <c r="FCY1177" s="351"/>
      <c r="FCZ1177" s="351"/>
      <c r="FDA1177" s="351"/>
      <c r="FDB1177" s="351"/>
      <c r="FDC1177" s="351"/>
      <c r="FDD1177" s="351"/>
      <c r="FDE1177" s="351"/>
      <c r="FDF1177" s="351"/>
      <c r="FDG1177" s="351"/>
      <c r="FDH1177" s="351"/>
      <c r="FDI1177" s="351"/>
      <c r="FDJ1177" s="351"/>
      <c r="FDK1177" s="351"/>
      <c r="FDL1177" s="351"/>
      <c r="FDM1177" s="351"/>
      <c r="FDN1177" s="351"/>
      <c r="FDO1177" s="351"/>
      <c r="FDP1177" s="351"/>
      <c r="FDQ1177" s="351"/>
      <c r="FDR1177" s="351"/>
      <c r="FDS1177" s="351"/>
      <c r="FDT1177" s="351"/>
      <c r="FDU1177" s="351"/>
      <c r="FDV1177" s="351"/>
      <c r="FDW1177" s="351"/>
      <c r="FDX1177" s="351"/>
      <c r="FDY1177" s="351"/>
      <c r="FDZ1177" s="351"/>
      <c r="FEA1177" s="351"/>
      <c r="FEB1177" s="351"/>
      <c r="FEC1177" s="351"/>
      <c r="FED1177" s="351"/>
      <c r="FEE1177" s="351"/>
      <c r="FEF1177" s="351"/>
      <c r="FEG1177" s="351"/>
      <c r="FEH1177" s="351"/>
      <c r="FEI1177" s="351"/>
      <c r="FEJ1177" s="351"/>
      <c r="FEK1177" s="351"/>
      <c r="FEL1177" s="351"/>
      <c r="FEM1177" s="351"/>
      <c r="FEN1177" s="351"/>
      <c r="FEO1177" s="351"/>
      <c r="FEP1177" s="351"/>
      <c r="FEQ1177" s="351"/>
      <c r="FER1177" s="351"/>
      <c r="FES1177" s="351"/>
      <c r="FET1177" s="351"/>
      <c r="FEU1177" s="351"/>
      <c r="FEV1177" s="351"/>
      <c r="FEW1177" s="351"/>
      <c r="FEX1177" s="351"/>
      <c r="FEY1177" s="351"/>
      <c r="FEZ1177" s="351"/>
      <c r="FFA1177" s="351"/>
      <c r="FFB1177" s="351"/>
      <c r="FFC1177" s="351"/>
      <c r="FFD1177" s="351"/>
      <c r="FFE1177" s="351"/>
      <c r="FFF1177" s="351"/>
      <c r="FFG1177" s="351"/>
      <c r="FFH1177" s="351"/>
      <c r="FFI1177" s="351"/>
      <c r="FFJ1177" s="351"/>
      <c r="FFK1177" s="351"/>
      <c r="FFL1177" s="351"/>
      <c r="FFM1177" s="351"/>
      <c r="FFN1177" s="351"/>
      <c r="FFO1177" s="351"/>
      <c r="FFP1177" s="351"/>
      <c r="FFQ1177" s="351"/>
      <c r="FFR1177" s="351"/>
      <c r="FFS1177" s="351"/>
      <c r="FFT1177" s="351"/>
      <c r="FFU1177" s="351"/>
      <c r="FFV1177" s="351"/>
      <c r="FFW1177" s="351"/>
      <c r="FFX1177" s="351"/>
      <c r="FFY1177" s="351"/>
      <c r="FFZ1177" s="351"/>
      <c r="FGA1177" s="351"/>
      <c r="FGB1177" s="351"/>
      <c r="FGC1177" s="351"/>
      <c r="FGD1177" s="351"/>
      <c r="FGE1177" s="351"/>
      <c r="FGF1177" s="351"/>
      <c r="FGG1177" s="351"/>
      <c r="FGH1177" s="351"/>
      <c r="FGI1177" s="351"/>
      <c r="FGJ1177" s="351"/>
      <c r="FGK1177" s="351"/>
      <c r="FGL1177" s="351"/>
      <c r="FGM1177" s="351"/>
      <c r="FGN1177" s="351"/>
      <c r="FGO1177" s="351"/>
      <c r="FGP1177" s="351"/>
      <c r="FGQ1177" s="351"/>
      <c r="FGR1177" s="351"/>
      <c r="FGS1177" s="351"/>
      <c r="FGT1177" s="351"/>
      <c r="FGU1177" s="351"/>
      <c r="FGV1177" s="351"/>
      <c r="FGW1177" s="351"/>
      <c r="FGX1177" s="351"/>
      <c r="FGY1177" s="351"/>
      <c r="FGZ1177" s="351"/>
      <c r="FHA1177" s="351"/>
      <c r="FHB1177" s="351"/>
      <c r="FHC1177" s="351"/>
      <c r="FHD1177" s="351"/>
      <c r="FHE1177" s="351"/>
      <c r="FHF1177" s="351"/>
      <c r="FHG1177" s="351"/>
      <c r="FHH1177" s="351"/>
      <c r="FHI1177" s="351"/>
      <c r="FHJ1177" s="351"/>
      <c r="FHK1177" s="351"/>
      <c r="FHL1177" s="351"/>
      <c r="FHM1177" s="351"/>
      <c r="FHN1177" s="351"/>
      <c r="FHO1177" s="351"/>
      <c r="FHP1177" s="351"/>
      <c r="FHQ1177" s="351"/>
      <c r="FHR1177" s="351"/>
      <c r="FHS1177" s="351"/>
      <c r="FHT1177" s="351"/>
      <c r="FHU1177" s="351"/>
      <c r="FHV1177" s="351"/>
      <c r="FHW1177" s="351"/>
      <c r="FHX1177" s="351"/>
      <c r="FHY1177" s="351"/>
      <c r="FHZ1177" s="351"/>
      <c r="FIA1177" s="351"/>
      <c r="FIB1177" s="351"/>
      <c r="FIC1177" s="351"/>
      <c r="FID1177" s="351"/>
      <c r="FIE1177" s="351"/>
      <c r="FIF1177" s="351"/>
      <c r="FIG1177" s="351"/>
      <c r="FIH1177" s="351"/>
      <c r="FII1177" s="351"/>
      <c r="FIJ1177" s="351"/>
      <c r="FIK1177" s="351"/>
      <c r="FIL1177" s="351"/>
      <c r="FIM1177" s="351"/>
      <c r="FIN1177" s="351"/>
      <c r="FIO1177" s="351"/>
      <c r="FIP1177" s="351"/>
      <c r="FIQ1177" s="351"/>
      <c r="FIR1177" s="351"/>
      <c r="FIS1177" s="351"/>
      <c r="FIT1177" s="351"/>
      <c r="FIU1177" s="351"/>
      <c r="FIV1177" s="351"/>
      <c r="FIW1177" s="351"/>
      <c r="FIX1177" s="351"/>
      <c r="FIY1177" s="351"/>
      <c r="FIZ1177" s="351"/>
      <c r="FJA1177" s="351"/>
      <c r="FJB1177" s="351"/>
      <c r="FJC1177" s="351"/>
      <c r="FJD1177" s="351"/>
      <c r="FJE1177" s="351"/>
      <c r="FJF1177" s="351"/>
      <c r="FJG1177" s="351"/>
      <c r="FJH1177" s="351"/>
      <c r="FJI1177" s="351"/>
      <c r="FJJ1177" s="351"/>
      <c r="FJK1177" s="351"/>
      <c r="FJL1177" s="351"/>
      <c r="FJM1177" s="351"/>
      <c r="FJN1177" s="351"/>
      <c r="FJO1177" s="351"/>
      <c r="FJP1177" s="351"/>
      <c r="FJQ1177" s="351"/>
      <c r="FJR1177" s="351"/>
      <c r="FJS1177" s="351"/>
      <c r="FJT1177" s="351"/>
      <c r="FJU1177" s="351"/>
      <c r="FJV1177" s="351"/>
      <c r="FJW1177" s="351"/>
      <c r="FJX1177" s="351"/>
      <c r="FJY1177" s="351"/>
      <c r="FJZ1177" s="351"/>
      <c r="FKA1177" s="351"/>
      <c r="FKB1177" s="351"/>
      <c r="FKC1177" s="351"/>
      <c r="FKD1177" s="351"/>
      <c r="FKE1177" s="351"/>
      <c r="FKF1177" s="351"/>
      <c r="FKG1177" s="351"/>
      <c r="FKH1177" s="351"/>
      <c r="FKI1177" s="351"/>
      <c r="FKJ1177" s="351"/>
      <c r="FKK1177" s="351"/>
      <c r="FKL1177" s="351"/>
      <c r="FKM1177" s="351"/>
      <c r="FKN1177" s="351"/>
      <c r="FKO1177" s="351"/>
      <c r="FKP1177" s="351"/>
      <c r="FKQ1177" s="351"/>
      <c r="FKR1177" s="351"/>
      <c r="FKS1177" s="351"/>
      <c r="FKT1177" s="351"/>
      <c r="FKU1177" s="351"/>
      <c r="FKV1177" s="351"/>
      <c r="FKW1177" s="351"/>
      <c r="FKX1177" s="351"/>
      <c r="FKY1177" s="351"/>
      <c r="FKZ1177" s="351"/>
      <c r="FLA1177" s="351"/>
      <c r="FLB1177" s="351"/>
      <c r="FLC1177" s="351"/>
      <c r="FLD1177" s="351"/>
      <c r="FLE1177" s="351"/>
      <c r="FLF1177" s="351"/>
      <c r="FLG1177" s="351"/>
      <c r="FLH1177" s="351"/>
      <c r="FLI1177" s="351"/>
      <c r="FLJ1177" s="351"/>
      <c r="FLK1177" s="351"/>
      <c r="FLL1177" s="351"/>
      <c r="FLM1177" s="351"/>
      <c r="FLN1177" s="351"/>
      <c r="FLO1177" s="351"/>
      <c r="FLP1177" s="351"/>
      <c r="FLQ1177" s="351"/>
      <c r="FLR1177" s="351"/>
      <c r="FLS1177" s="351"/>
      <c r="FLT1177" s="351"/>
      <c r="FLU1177" s="351"/>
      <c r="FLV1177" s="351"/>
      <c r="FLW1177" s="351"/>
      <c r="FLX1177" s="351"/>
      <c r="FLY1177" s="351"/>
      <c r="FLZ1177" s="351"/>
      <c r="FMA1177" s="351"/>
      <c r="FMB1177" s="351"/>
      <c r="FMC1177" s="351"/>
      <c r="FMD1177" s="351"/>
      <c r="FME1177" s="351"/>
      <c r="FMF1177" s="351"/>
      <c r="FMG1177" s="351"/>
      <c r="FMH1177" s="351"/>
      <c r="FMI1177" s="351"/>
      <c r="FMJ1177" s="351"/>
      <c r="FMK1177" s="351"/>
      <c r="FML1177" s="351"/>
      <c r="FMM1177" s="351"/>
      <c r="FMN1177" s="351"/>
      <c r="FMO1177" s="351"/>
      <c r="FMP1177" s="351"/>
      <c r="FMQ1177" s="351"/>
      <c r="FMR1177" s="351"/>
      <c r="FMS1177" s="351"/>
      <c r="FMT1177" s="351"/>
      <c r="FMU1177" s="351"/>
      <c r="FMV1177" s="351"/>
      <c r="FMW1177" s="351"/>
      <c r="FMX1177" s="351"/>
      <c r="FMY1177" s="351"/>
      <c r="FMZ1177" s="351"/>
      <c r="FNA1177" s="351"/>
      <c r="FNB1177" s="351"/>
      <c r="FNC1177" s="351"/>
      <c r="FND1177" s="351"/>
      <c r="FNE1177" s="351"/>
      <c r="FNF1177" s="351"/>
      <c r="FNG1177" s="351"/>
      <c r="FNH1177" s="351"/>
      <c r="FNI1177" s="351"/>
      <c r="FNJ1177" s="351"/>
      <c r="FNK1177" s="351"/>
      <c r="FNL1177" s="351"/>
      <c r="FNM1177" s="351"/>
      <c r="FNN1177" s="351"/>
      <c r="FNO1177" s="351"/>
      <c r="FNP1177" s="351"/>
      <c r="FNQ1177" s="351"/>
      <c r="FNR1177" s="351"/>
      <c r="FNS1177" s="351"/>
      <c r="FNT1177" s="351"/>
      <c r="FNU1177" s="351"/>
      <c r="FNV1177" s="351"/>
      <c r="FNW1177" s="351"/>
      <c r="FNX1177" s="351"/>
      <c r="FNY1177" s="351"/>
      <c r="FNZ1177" s="351"/>
      <c r="FOA1177" s="351"/>
      <c r="FOB1177" s="351"/>
      <c r="FOC1177" s="351"/>
      <c r="FOD1177" s="351"/>
      <c r="FOE1177" s="351"/>
      <c r="FOF1177" s="351"/>
      <c r="FOG1177" s="351"/>
      <c r="FOH1177" s="351"/>
      <c r="FOI1177" s="351"/>
      <c r="FOJ1177" s="351"/>
      <c r="FOK1177" s="351"/>
      <c r="FOL1177" s="351"/>
      <c r="FOM1177" s="351"/>
      <c r="FON1177" s="351"/>
      <c r="FOO1177" s="351"/>
      <c r="FOP1177" s="351"/>
      <c r="FOQ1177" s="351"/>
      <c r="FOR1177" s="351"/>
      <c r="FOS1177" s="351"/>
      <c r="FOT1177" s="351"/>
      <c r="FOU1177" s="351"/>
      <c r="FOV1177" s="351"/>
      <c r="FOW1177" s="351"/>
      <c r="FOX1177" s="351"/>
      <c r="FOY1177" s="351"/>
      <c r="FOZ1177" s="351"/>
      <c r="FPA1177" s="351"/>
      <c r="FPB1177" s="351"/>
      <c r="FPC1177" s="351"/>
      <c r="FPD1177" s="351"/>
      <c r="FPE1177" s="351"/>
      <c r="FPF1177" s="351"/>
      <c r="FPG1177" s="351"/>
      <c r="FPH1177" s="351"/>
      <c r="FPI1177" s="351"/>
      <c r="FPJ1177" s="351"/>
      <c r="FPK1177" s="351"/>
      <c r="FPL1177" s="351"/>
      <c r="FPM1177" s="351"/>
      <c r="FPN1177" s="351"/>
      <c r="FPO1177" s="351"/>
      <c r="FPP1177" s="351"/>
      <c r="FPQ1177" s="351"/>
      <c r="FPR1177" s="351"/>
      <c r="FPS1177" s="351"/>
      <c r="FPT1177" s="351"/>
      <c r="FPU1177" s="351"/>
      <c r="FPV1177" s="351"/>
      <c r="FPW1177" s="351"/>
      <c r="FPX1177" s="351"/>
      <c r="FPY1177" s="351"/>
      <c r="FPZ1177" s="351"/>
      <c r="FQA1177" s="351"/>
      <c r="FQB1177" s="351"/>
      <c r="FQC1177" s="351"/>
      <c r="FQD1177" s="351"/>
      <c r="FQE1177" s="351"/>
      <c r="FQF1177" s="351"/>
      <c r="FQG1177" s="351"/>
      <c r="FQH1177" s="351"/>
      <c r="FQI1177" s="351"/>
      <c r="FQJ1177" s="351"/>
      <c r="FQK1177" s="351"/>
      <c r="FQL1177" s="351"/>
      <c r="FQM1177" s="351"/>
      <c r="FQN1177" s="351"/>
      <c r="FQO1177" s="351"/>
      <c r="FQP1177" s="351"/>
      <c r="FQQ1177" s="351"/>
      <c r="FQR1177" s="351"/>
      <c r="FQS1177" s="351"/>
      <c r="FQT1177" s="351"/>
      <c r="FQU1177" s="351"/>
      <c r="FQV1177" s="351"/>
      <c r="FQW1177" s="351"/>
      <c r="FQX1177" s="351"/>
      <c r="FQY1177" s="351"/>
      <c r="FQZ1177" s="351"/>
      <c r="FRA1177" s="351"/>
      <c r="FRB1177" s="351"/>
      <c r="FRC1177" s="351"/>
      <c r="FRD1177" s="351"/>
      <c r="FRE1177" s="351"/>
      <c r="FRF1177" s="351"/>
      <c r="FRG1177" s="351"/>
      <c r="FRH1177" s="351"/>
      <c r="FRI1177" s="351"/>
      <c r="FRJ1177" s="351"/>
      <c r="FRK1177" s="351"/>
      <c r="FRL1177" s="351"/>
      <c r="FRM1177" s="351"/>
      <c r="FRN1177" s="351"/>
      <c r="FRO1177" s="351"/>
      <c r="FRP1177" s="351"/>
      <c r="FRQ1177" s="351"/>
      <c r="FRR1177" s="351"/>
      <c r="FRS1177" s="351"/>
      <c r="FRT1177" s="351"/>
      <c r="FRU1177" s="351"/>
      <c r="FRV1177" s="351"/>
      <c r="FRW1177" s="351"/>
      <c r="FRX1177" s="351"/>
      <c r="FRY1177" s="351"/>
      <c r="FRZ1177" s="351"/>
      <c r="FSA1177" s="351"/>
      <c r="FSB1177" s="351"/>
      <c r="FSC1177" s="351"/>
      <c r="FSD1177" s="351"/>
      <c r="FSE1177" s="351"/>
      <c r="FSF1177" s="351"/>
      <c r="FSG1177" s="351"/>
      <c r="FSH1177" s="351"/>
      <c r="FSI1177" s="351"/>
      <c r="FSJ1177" s="351"/>
      <c r="FSK1177" s="351"/>
      <c r="FSL1177" s="351"/>
      <c r="FSM1177" s="351"/>
      <c r="FSN1177" s="351"/>
      <c r="FSO1177" s="351"/>
      <c r="FSP1177" s="351"/>
      <c r="FSQ1177" s="351"/>
      <c r="FSR1177" s="351"/>
      <c r="FSS1177" s="351"/>
      <c r="FST1177" s="351"/>
      <c r="FSU1177" s="351"/>
      <c r="FSV1177" s="351"/>
      <c r="FSW1177" s="351"/>
      <c r="FSX1177" s="351"/>
      <c r="FSY1177" s="351"/>
      <c r="FSZ1177" s="351"/>
      <c r="FTA1177" s="351"/>
      <c r="FTB1177" s="351"/>
      <c r="FTC1177" s="351"/>
      <c r="FTD1177" s="351"/>
      <c r="FTE1177" s="351"/>
      <c r="FTF1177" s="351"/>
      <c r="FTG1177" s="351"/>
      <c r="FTH1177" s="351"/>
      <c r="FTI1177" s="351"/>
      <c r="FTJ1177" s="351"/>
      <c r="FTK1177" s="351"/>
      <c r="FTL1177" s="351"/>
      <c r="FTM1177" s="351"/>
      <c r="FTN1177" s="351"/>
      <c r="FTO1177" s="351"/>
      <c r="FTP1177" s="351"/>
      <c r="FTQ1177" s="351"/>
      <c r="FTR1177" s="351"/>
      <c r="FTS1177" s="351"/>
      <c r="FTT1177" s="351"/>
      <c r="FTU1177" s="351"/>
      <c r="FTV1177" s="351"/>
      <c r="FTW1177" s="351"/>
      <c r="FTX1177" s="351"/>
      <c r="FTY1177" s="351"/>
      <c r="FTZ1177" s="351"/>
      <c r="FUA1177" s="351"/>
      <c r="FUB1177" s="351"/>
      <c r="FUC1177" s="351"/>
      <c r="FUD1177" s="351"/>
      <c r="FUE1177" s="351"/>
      <c r="FUF1177" s="351"/>
      <c r="FUG1177" s="351"/>
      <c r="FUH1177" s="351"/>
      <c r="FUI1177" s="351"/>
      <c r="FUJ1177" s="351"/>
      <c r="FUK1177" s="351"/>
      <c r="FUL1177" s="351"/>
      <c r="FUM1177" s="351"/>
      <c r="FUN1177" s="351"/>
      <c r="FUO1177" s="351"/>
      <c r="FUP1177" s="351"/>
      <c r="FUQ1177" s="351"/>
      <c r="FUR1177" s="351"/>
      <c r="FUS1177" s="351"/>
      <c r="FUT1177" s="351"/>
      <c r="FUU1177" s="351"/>
      <c r="FUV1177" s="351"/>
      <c r="FUW1177" s="351"/>
      <c r="FUX1177" s="351"/>
      <c r="FUY1177" s="351"/>
      <c r="FUZ1177" s="351"/>
      <c r="FVA1177" s="351"/>
      <c r="FVB1177" s="351"/>
      <c r="FVC1177" s="351"/>
      <c r="FVD1177" s="351"/>
      <c r="FVE1177" s="351"/>
      <c r="FVF1177" s="351"/>
      <c r="FVG1177" s="351"/>
      <c r="FVH1177" s="351"/>
      <c r="FVI1177" s="351"/>
      <c r="FVJ1177" s="351"/>
      <c r="FVK1177" s="351"/>
      <c r="FVL1177" s="351"/>
      <c r="FVM1177" s="351"/>
      <c r="FVN1177" s="351"/>
      <c r="FVO1177" s="351"/>
      <c r="FVP1177" s="351"/>
      <c r="FVQ1177" s="351"/>
      <c r="FVR1177" s="351"/>
      <c r="FVS1177" s="351"/>
      <c r="FVT1177" s="351"/>
      <c r="FVU1177" s="351"/>
      <c r="FVV1177" s="351"/>
      <c r="FVW1177" s="351"/>
      <c r="FVX1177" s="351"/>
      <c r="FVY1177" s="351"/>
      <c r="FVZ1177" s="351"/>
      <c r="FWA1177" s="351"/>
      <c r="FWB1177" s="351"/>
      <c r="FWC1177" s="351"/>
      <c r="FWD1177" s="351"/>
      <c r="FWE1177" s="351"/>
      <c r="FWF1177" s="351"/>
      <c r="FWG1177" s="351"/>
      <c r="FWH1177" s="351"/>
      <c r="FWI1177" s="351"/>
      <c r="FWJ1177" s="351"/>
      <c r="FWK1177" s="351"/>
      <c r="FWL1177" s="351"/>
      <c r="FWM1177" s="351"/>
      <c r="FWN1177" s="351"/>
      <c r="FWO1177" s="351"/>
      <c r="FWP1177" s="351"/>
      <c r="FWQ1177" s="351"/>
      <c r="FWR1177" s="351"/>
      <c r="FWS1177" s="351"/>
      <c r="FWT1177" s="351"/>
      <c r="FWU1177" s="351"/>
      <c r="FWV1177" s="351"/>
      <c r="FWW1177" s="351"/>
      <c r="FWX1177" s="351"/>
      <c r="FWY1177" s="351"/>
      <c r="FWZ1177" s="351"/>
      <c r="FXA1177" s="351"/>
      <c r="FXB1177" s="351"/>
      <c r="FXC1177" s="351"/>
      <c r="FXD1177" s="351"/>
      <c r="FXE1177" s="351"/>
      <c r="FXF1177" s="351"/>
      <c r="FXG1177" s="351"/>
      <c r="FXH1177" s="351"/>
      <c r="FXI1177" s="351"/>
      <c r="FXJ1177" s="351"/>
      <c r="FXK1177" s="351"/>
      <c r="FXL1177" s="351"/>
      <c r="FXM1177" s="351"/>
      <c r="FXN1177" s="351"/>
      <c r="FXO1177" s="351"/>
      <c r="FXP1177" s="351"/>
      <c r="FXQ1177" s="351"/>
      <c r="FXR1177" s="351"/>
      <c r="FXS1177" s="351"/>
      <c r="FXT1177" s="351"/>
      <c r="FXU1177" s="351"/>
      <c r="FXV1177" s="351"/>
      <c r="FXW1177" s="351"/>
      <c r="FXX1177" s="351"/>
      <c r="FXY1177" s="351"/>
      <c r="FXZ1177" s="351"/>
      <c r="FYA1177" s="351"/>
      <c r="FYB1177" s="351"/>
      <c r="FYC1177" s="351"/>
      <c r="FYD1177" s="351"/>
      <c r="FYE1177" s="351"/>
      <c r="FYF1177" s="351"/>
      <c r="FYG1177" s="351"/>
      <c r="FYH1177" s="351"/>
      <c r="FYI1177" s="351"/>
      <c r="FYJ1177" s="351"/>
      <c r="FYK1177" s="351"/>
      <c r="FYL1177" s="351"/>
      <c r="FYM1177" s="351"/>
      <c r="FYN1177" s="351"/>
      <c r="FYO1177" s="351"/>
      <c r="FYP1177" s="351"/>
      <c r="FYQ1177" s="351"/>
      <c r="FYR1177" s="351"/>
      <c r="FYS1177" s="351"/>
      <c r="FYT1177" s="351"/>
      <c r="FYU1177" s="351"/>
      <c r="FYV1177" s="351"/>
      <c r="FYW1177" s="351"/>
      <c r="FYX1177" s="351"/>
      <c r="FYY1177" s="351"/>
      <c r="FYZ1177" s="351"/>
      <c r="FZA1177" s="351"/>
      <c r="FZB1177" s="351"/>
      <c r="FZC1177" s="351"/>
      <c r="FZD1177" s="351"/>
      <c r="FZE1177" s="351"/>
      <c r="FZF1177" s="351"/>
      <c r="FZG1177" s="351"/>
      <c r="FZH1177" s="351"/>
      <c r="FZI1177" s="351"/>
      <c r="FZJ1177" s="351"/>
      <c r="FZK1177" s="351"/>
      <c r="FZL1177" s="351"/>
      <c r="FZM1177" s="351"/>
      <c r="FZN1177" s="351"/>
      <c r="FZO1177" s="351"/>
      <c r="FZP1177" s="351"/>
      <c r="FZQ1177" s="351"/>
      <c r="FZR1177" s="351"/>
      <c r="FZS1177" s="351"/>
      <c r="FZT1177" s="351"/>
      <c r="FZU1177" s="351"/>
      <c r="FZV1177" s="351"/>
      <c r="FZW1177" s="351"/>
      <c r="FZX1177" s="351"/>
      <c r="FZY1177" s="351"/>
      <c r="FZZ1177" s="351"/>
      <c r="GAA1177" s="351"/>
      <c r="GAB1177" s="351"/>
      <c r="GAC1177" s="351"/>
      <c r="GAD1177" s="351"/>
      <c r="GAE1177" s="351"/>
      <c r="GAF1177" s="351"/>
      <c r="GAG1177" s="351"/>
      <c r="GAH1177" s="351"/>
      <c r="GAI1177" s="351"/>
      <c r="GAJ1177" s="351"/>
      <c r="GAK1177" s="351"/>
      <c r="GAL1177" s="351"/>
      <c r="GAM1177" s="351"/>
      <c r="GAN1177" s="351"/>
      <c r="GAO1177" s="351"/>
      <c r="GAP1177" s="351"/>
      <c r="GAQ1177" s="351"/>
      <c r="GAR1177" s="351"/>
      <c r="GAS1177" s="351"/>
      <c r="GAT1177" s="351"/>
      <c r="GAU1177" s="351"/>
      <c r="GAV1177" s="351"/>
      <c r="GAW1177" s="351"/>
      <c r="GAX1177" s="351"/>
      <c r="GAY1177" s="351"/>
      <c r="GAZ1177" s="351"/>
      <c r="GBA1177" s="351"/>
      <c r="GBB1177" s="351"/>
      <c r="GBC1177" s="351"/>
      <c r="GBD1177" s="351"/>
      <c r="GBE1177" s="351"/>
      <c r="GBF1177" s="351"/>
      <c r="GBG1177" s="351"/>
      <c r="GBH1177" s="351"/>
      <c r="GBI1177" s="351"/>
      <c r="GBJ1177" s="351"/>
      <c r="GBK1177" s="351"/>
      <c r="GBL1177" s="351"/>
      <c r="GBM1177" s="351"/>
      <c r="GBN1177" s="351"/>
      <c r="GBO1177" s="351"/>
      <c r="GBP1177" s="351"/>
      <c r="GBQ1177" s="351"/>
      <c r="GBR1177" s="351"/>
      <c r="GBS1177" s="351"/>
      <c r="GBT1177" s="351"/>
      <c r="GBU1177" s="351"/>
      <c r="GBV1177" s="351"/>
      <c r="GBW1177" s="351"/>
      <c r="GBX1177" s="351"/>
      <c r="GBY1177" s="351"/>
      <c r="GBZ1177" s="351"/>
      <c r="GCA1177" s="351"/>
      <c r="GCB1177" s="351"/>
      <c r="GCC1177" s="351"/>
      <c r="GCD1177" s="351"/>
      <c r="GCE1177" s="351"/>
      <c r="GCF1177" s="351"/>
      <c r="GCG1177" s="351"/>
      <c r="GCH1177" s="351"/>
      <c r="GCI1177" s="351"/>
      <c r="GCJ1177" s="351"/>
      <c r="GCK1177" s="351"/>
      <c r="GCL1177" s="351"/>
      <c r="GCM1177" s="351"/>
      <c r="GCN1177" s="351"/>
      <c r="GCO1177" s="351"/>
      <c r="GCP1177" s="351"/>
      <c r="GCQ1177" s="351"/>
      <c r="GCR1177" s="351"/>
      <c r="GCS1177" s="351"/>
      <c r="GCT1177" s="351"/>
      <c r="GCU1177" s="351"/>
      <c r="GCV1177" s="351"/>
      <c r="GCW1177" s="351"/>
      <c r="GCX1177" s="351"/>
      <c r="GCY1177" s="351"/>
      <c r="GCZ1177" s="351"/>
      <c r="GDA1177" s="351"/>
      <c r="GDB1177" s="351"/>
      <c r="GDC1177" s="351"/>
      <c r="GDD1177" s="351"/>
      <c r="GDE1177" s="351"/>
      <c r="GDF1177" s="351"/>
      <c r="GDG1177" s="351"/>
      <c r="GDH1177" s="351"/>
      <c r="GDI1177" s="351"/>
      <c r="GDJ1177" s="351"/>
      <c r="GDK1177" s="351"/>
      <c r="GDL1177" s="351"/>
      <c r="GDM1177" s="351"/>
      <c r="GDN1177" s="351"/>
      <c r="GDO1177" s="351"/>
      <c r="GDP1177" s="351"/>
      <c r="GDQ1177" s="351"/>
      <c r="GDR1177" s="351"/>
      <c r="GDS1177" s="351"/>
      <c r="GDT1177" s="351"/>
      <c r="GDU1177" s="351"/>
      <c r="GDV1177" s="351"/>
      <c r="GDW1177" s="351"/>
      <c r="GDX1177" s="351"/>
      <c r="GDY1177" s="351"/>
      <c r="GDZ1177" s="351"/>
      <c r="GEA1177" s="351"/>
      <c r="GEB1177" s="351"/>
      <c r="GEC1177" s="351"/>
      <c r="GED1177" s="351"/>
      <c r="GEE1177" s="351"/>
      <c r="GEF1177" s="351"/>
      <c r="GEG1177" s="351"/>
      <c r="GEH1177" s="351"/>
      <c r="GEI1177" s="351"/>
      <c r="GEJ1177" s="351"/>
      <c r="GEK1177" s="351"/>
      <c r="GEL1177" s="351"/>
      <c r="GEM1177" s="351"/>
      <c r="GEN1177" s="351"/>
      <c r="GEO1177" s="351"/>
      <c r="GEP1177" s="351"/>
      <c r="GEQ1177" s="351"/>
      <c r="GER1177" s="351"/>
      <c r="GES1177" s="351"/>
      <c r="GET1177" s="351"/>
      <c r="GEU1177" s="351"/>
      <c r="GEV1177" s="351"/>
      <c r="GEW1177" s="351"/>
      <c r="GEX1177" s="351"/>
      <c r="GEY1177" s="351"/>
      <c r="GEZ1177" s="351"/>
      <c r="GFA1177" s="351"/>
      <c r="GFB1177" s="351"/>
      <c r="GFC1177" s="351"/>
      <c r="GFD1177" s="351"/>
      <c r="GFE1177" s="351"/>
      <c r="GFF1177" s="351"/>
      <c r="GFG1177" s="351"/>
      <c r="GFH1177" s="351"/>
      <c r="GFI1177" s="351"/>
      <c r="GFJ1177" s="351"/>
      <c r="GFK1177" s="351"/>
      <c r="GFL1177" s="351"/>
      <c r="GFM1177" s="351"/>
      <c r="GFN1177" s="351"/>
      <c r="GFO1177" s="351"/>
      <c r="GFP1177" s="351"/>
      <c r="GFQ1177" s="351"/>
      <c r="GFR1177" s="351"/>
      <c r="GFS1177" s="351"/>
      <c r="GFT1177" s="351"/>
      <c r="GFU1177" s="351"/>
      <c r="GFV1177" s="351"/>
      <c r="GFW1177" s="351"/>
      <c r="GFX1177" s="351"/>
      <c r="GFY1177" s="351"/>
      <c r="GFZ1177" s="351"/>
      <c r="GGA1177" s="351"/>
      <c r="GGB1177" s="351"/>
      <c r="GGC1177" s="351"/>
      <c r="GGD1177" s="351"/>
      <c r="GGE1177" s="351"/>
      <c r="GGF1177" s="351"/>
      <c r="GGG1177" s="351"/>
      <c r="GGH1177" s="351"/>
      <c r="GGI1177" s="351"/>
      <c r="GGJ1177" s="351"/>
      <c r="GGK1177" s="351"/>
      <c r="GGL1177" s="351"/>
      <c r="GGM1177" s="351"/>
      <c r="GGN1177" s="351"/>
      <c r="GGO1177" s="351"/>
      <c r="GGP1177" s="351"/>
      <c r="GGQ1177" s="351"/>
      <c r="GGR1177" s="351"/>
      <c r="GGS1177" s="351"/>
      <c r="GGT1177" s="351"/>
      <c r="GGU1177" s="351"/>
      <c r="GGV1177" s="351"/>
      <c r="GGW1177" s="351"/>
      <c r="GGX1177" s="351"/>
      <c r="GGY1177" s="351"/>
      <c r="GGZ1177" s="351"/>
      <c r="GHA1177" s="351"/>
      <c r="GHB1177" s="351"/>
      <c r="GHC1177" s="351"/>
      <c r="GHD1177" s="351"/>
      <c r="GHE1177" s="351"/>
      <c r="GHF1177" s="351"/>
      <c r="GHG1177" s="351"/>
      <c r="GHH1177" s="351"/>
      <c r="GHI1177" s="351"/>
      <c r="GHJ1177" s="351"/>
      <c r="GHK1177" s="351"/>
      <c r="GHL1177" s="351"/>
      <c r="GHM1177" s="351"/>
      <c r="GHN1177" s="351"/>
      <c r="GHO1177" s="351"/>
      <c r="GHP1177" s="351"/>
      <c r="GHQ1177" s="351"/>
      <c r="GHR1177" s="351"/>
      <c r="GHS1177" s="351"/>
      <c r="GHT1177" s="351"/>
      <c r="GHU1177" s="351"/>
      <c r="GHV1177" s="351"/>
      <c r="GHW1177" s="351"/>
      <c r="GHX1177" s="351"/>
      <c r="GHY1177" s="351"/>
      <c r="GHZ1177" s="351"/>
      <c r="GIA1177" s="351"/>
      <c r="GIB1177" s="351"/>
      <c r="GIC1177" s="351"/>
      <c r="GID1177" s="351"/>
      <c r="GIE1177" s="351"/>
      <c r="GIF1177" s="351"/>
      <c r="GIG1177" s="351"/>
      <c r="GIH1177" s="351"/>
      <c r="GII1177" s="351"/>
      <c r="GIJ1177" s="351"/>
      <c r="GIK1177" s="351"/>
      <c r="GIL1177" s="351"/>
      <c r="GIM1177" s="351"/>
      <c r="GIN1177" s="351"/>
      <c r="GIO1177" s="351"/>
      <c r="GIP1177" s="351"/>
      <c r="GIQ1177" s="351"/>
      <c r="GIR1177" s="351"/>
      <c r="GIS1177" s="351"/>
      <c r="GIT1177" s="351"/>
      <c r="GIU1177" s="351"/>
      <c r="GIV1177" s="351"/>
      <c r="GIW1177" s="351"/>
      <c r="GIX1177" s="351"/>
      <c r="GIY1177" s="351"/>
      <c r="GIZ1177" s="351"/>
      <c r="GJA1177" s="351"/>
      <c r="GJB1177" s="351"/>
      <c r="GJC1177" s="351"/>
      <c r="GJD1177" s="351"/>
      <c r="GJE1177" s="351"/>
      <c r="GJF1177" s="351"/>
      <c r="GJG1177" s="351"/>
      <c r="GJH1177" s="351"/>
      <c r="GJI1177" s="351"/>
      <c r="GJJ1177" s="351"/>
      <c r="GJK1177" s="351"/>
      <c r="GJL1177" s="351"/>
      <c r="GJM1177" s="351"/>
      <c r="GJN1177" s="351"/>
      <c r="GJO1177" s="351"/>
      <c r="GJP1177" s="351"/>
      <c r="GJQ1177" s="351"/>
      <c r="GJR1177" s="351"/>
      <c r="GJS1177" s="351"/>
      <c r="GJT1177" s="351"/>
      <c r="GJU1177" s="351"/>
      <c r="GJV1177" s="351"/>
      <c r="GJW1177" s="351"/>
      <c r="GJX1177" s="351"/>
      <c r="GJY1177" s="351"/>
      <c r="GJZ1177" s="351"/>
      <c r="GKA1177" s="351"/>
      <c r="GKB1177" s="351"/>
      <c r="GKC1177" s="351"/>
      <c r="GKD1177" s="351"/>
      <c r="GKE1177" s="351"/>
      <c r="GKF1177" s="351"/>
      <c r="GKG1177" s="351"/>
      <c r="GKH1177" s="351"/>
      <c r="GKI1177" s="351"/>
      <c r="GKJ1177" s="351"/>
      <c r="GKK1177" s="351"/>
      <c r="GKL1177" s="351"/>
      <c r="GKM1177" s="351"/>
      <c r="GKN1177" s="351"/>
      <c r="GKO1177" s="351"/>
      <c r="GKP1177" s="351"/>
      <c r="GKQ1177" s="351"/>
      <c r="GKR1177" s="351"/>
      <c r="GKS1177" s="351"/>
      <c r="GKT1177" s="351"/>
      <c r="GKU1177" s="351"/>
      <c r="GKV1177" s="351"/>
      <c r="GKW1177" s="351"/>
      <c r="GKX1177" s="351"/>
      <c r="GKY1177" s="351"/>
      <c r="GKZ1177" s="351"/>
      <c r="GLA1177" s="351"/>
      <c r="GLB1177" s="351"/>
      <c r="GLC1177" s="351"/>
      <c r="GLD1177" s="351"/>
      <c r="GLE1177" s="351"/>
      <c r="GLF1177" s="351"/>
      <c r="GLG1177" s="351"/>
      <c r="GLH1177" s="351"/>
      <c r="GLI1177" s="351"/>
      <c r="GLJ1177" s="351"/>
      <c r="GLK1177" s="351"/>
      <c r="GLL1177" s="351"/>
      <c r="GLM1177" s="351"/>
      <c r="GLN1177" s="351"/>
      <c r="GLO1177" s="351"/>
      <c r="GLP1177" s="351"/>
      <c r="GLQ1177" s="351"/>
      <c r="GLR1177" s="351"/>
      <c r="GLS1177" s="351"/>
      <c r="GLT1177" s="351"/>
      <c r="GLU1177" s="351"/>
      <c r="GLV1177" s="351"/>
      <c r="GLW1177" s="351"/>
      <c r="GLX1177" s="351"/>
      <c r="GLY1177" s="351"/>
      <c r="GLZ1177" s="351"/>
      <c r="GMA1177" s="351"/>
      <c r="GMB1177" s="351"/>
      <c r="GMC1177" s="351"/>
      <c r="GMD1177" s="351"/>
      <c r="GME1177" s="351"/>
      <c r="GMF1177" s="351"/>
      <c r="GMG1177" s="351"/>
      <c r="GMH1177" s="351"/>
      <c r="GMI1177" s="351"/>
      <c r="GMJ1177" s="351"/>
      <c r="GMK1177" s="351"/>
      <c r="GML1177" s="351"/>
      <c r="GMM1177" s="351"/>
      <c r="GMN1177" s="351"/>
      <c r="GMO1177" s="351"/>
      <c r="GMP1177" s="351"/>
      <c r="GMQ1177" s="351"/>
      <c r="GMR1177" s="351"/>
      <c r="GMS1177" s="351"/>
      <c r="GMT1177" s="351"/>
      <c r="GMU1177" s="351"/>
      <c r="GMV1177" s="351"/>
      <c r="GMW1177" s="351"/>
      <c r="GMX1177" s="351"/>
      <c r="GMY1177" s="351"/>
      <c r="GMZ1177" s="351"/>
      <c r="GNA1177" s="351"/>
      <c r="GNB1177" s="351"/>
      <c r="GNC1177" s="351"/>
      <c r="GND1177" s="351"/>
      <c r="GNE1177" s="351"/>
      <c r="GNF1177" s="351"/>
      <c r="GNG1177" s="351"/>
      <c r="GNH1177" s="351"/>
      <c r="GNI1177" s="351"/>
      <c r="GNJ1177" s="351"/>
      <c r="GNK1177" s="351"/>
      <c r="GNL1177" s="351"/>
      <c r="GNM1177" s="351"/>
      <c r="GNN1177" s="351"/>
      <c r="GNO1177" s="351"/>
      <c r="GNP1177" s="351"/>
      <c r="GNQ1177" s="351"/>
      <c r="GNR1177" s="351"/>
      <c r="GNS1177" s="351"/>
      <c r="GNT1177" s="351"/>
      <c r="GNU1177" s="351"/>
      <c r="GNV1177" s="351"/>
      <c r="GNW1177" s="351"/>
      <c r="GNX1177" s="351"/>
      <c r="GNY1177" s="351"/>
      <c r="GNZ1177" s="351"/>
      <c r="GOA1177" s="351"/>
      <c r="GOB1177" s="351"/>
      <c r="GOC1177" s="351"/>
      <c r="GOD1177" s="351"/>
      <c r="GOE1177" s="351"/>
      <c r="GOF1177" s="351"/>
      <c r="GOG1177" s="351"/>
      <c r="GOH1177" s="351"/>
      <c r="GOI1177" s="351"/>
      <c r="GOJ1177" s="351"/>
      <c r="GOK1177" s="351"/>
      <c r="GOL1177" s="351"/>
      <c r="GOM1177" s="351"/>
      <c r="GON1177" s="351"/>
      <c r="GOO1177" s="351"/>
      <c r="GOP1177" s="351"/>
      <c r="GOQ1177" s="351"/>
      <c r="GOR1177" s="351"/>
      <c r="GOS1177" s="351"/>
      <c r="GOT1177" s="351"/>
      <c r="GOU1177" s="351"/>
      <c r="GOV1177" s="351"/>
      <c r="GOW1177" s="351"/>
      <c r="GOX1177" s="351"/>
      <c r="GOY1177" s="351"/>
      <c r="GOZ1177" s="351"/>
      <c r="GPA1177" s="351"/>
      <c r="GPB1177" s="351"/>
      <c r="GPC1177" s="351"/>
      <c r="GPD1177" s="351"/>
      <c r="GPE1177" s="351"/>
      <c r="GPF1177" s="351"/>
      <c r="GPG1177" s="351"/>
      <c r="GPH1177" s="351"/>
      <c r="GPI1177" s="351"/>
      <c r="GPJ1177" s="351"/>
      <c r="GPK1177" s="351"/>
      <c r="GPL1177" s="351"/>
      <c r="GPM1177" s="351"/>
      <c r="GPN1177" s="351"/>
      <c r="GPO1177" s="351"/>
      <c r="GPP1177" s="351"/>
      <c r="GPQ1177" s="351"/>
      <c r="GPR1177" s="351"/>
      <c r="GPS1177" s="351"/>
      <c r="GPT1177" s="351"/>
      <c r="GPU1177" s="351"/>
      <c r="GPV1177" s="351"/>
      <c r="GPW1177" s="351"/>
      <c r="GPX1177" s="351"/>
      <c r="GPY1177" s="351"/>
      <c r="GPZ1177" s="351"/>
      <c r="GQA1177" s="351"/>
      <c r="GQB1177" s="351"/>
      <c r="GQC1177" s="351"/>
      <c r="GQD1177" s="351"/>
      <c r="GQE1177" s="351"/>
      <c r="GQF1177" s="351"/>
      <c r="GQG1177" s="351"/>
      <c r="GQH1177" s="351"/>
      <c r="GQI1177" s="351"/>
      <c r="GQJ1177" s="351"/>
      <c r="GQK1177" s="351"/>
      <c r="GQL1177" s="351"/>
      <c r="GQM1177" s="351"/>
      <c r="GQN1177" s="351"/>
      <c r="GQO1177" s="351"/>
      <c r="GQP1177" s="351"/>
      <c r="GQQ1177" s="351"/>
      <c r="GQR1177" s="351"/>
      <c r="GQS1177" s="351"/>
      <c r="GQT1177" s="351"/>
      <c r="GQU1177" s="351"/>
      <c r="GQV1177" s="351"/>
      <c r="GQW1177" s="351"/>
      <c r="GQX1177" s="351"/>
      <c r="GQY1177" s="351"/>
      <c r="GQZ1177" s="351"/>
      <c r="GRA1177" s="351"/>
      <c r="GRB1177" s="351"/>
      <c r="GRC1177" s="351"/>
      <c r="GRD1177" s="351"/>
      <c r="GRE1177" s="351"/>
      <c r="GRF1177" s="351"/>
      <c r="GRG1177" s="351"/>
      <c r="GRH1177" s="351"/>
      <c r="GRI1177" s="351"/>
      <c r="GRJ1177" s="351"/>
      <c r="GRK1177" s="351"/>
      <c r="GRL1177" s="351"/>
      <c r="GRM1177" s="351"/>
      <c r="GRN1177" s="351"/>
      <c r="GRO1177" s="351"/>
      <c r="GRP1177" s="351"/>
      <c r="GRQ1177" s="351"/>
      <c r="GRR1177" s="351"/>
      <c r="GRS1177" s="351"/>
      <c r="GRT1177" s="351"/>
      <c r="GRU1177" s="351"/>
      <c r="GRV1177" s="351"/>
      <c r="GRW1177" s="351"/>
      <c r="GRX1177" s="351"/>
      <c r="GRY1177" s="351"/>
      <c r="GRZ1177" s="351"/>
      <c r="GSA1177" s="351"/>
      <c r="GSB1177" s="351"/>
      <c r="GSC1177" s="351"/>
      <c r="GSD1177" s="351"/>
      <c r="GSE1177" s="351"/>
      <c r="GSF1177" s="351"/>
      <c r="GSG1177" s="351"/>
      <c r="GSH1177" s="351"/>
      <c r="GSI1177" s="351"/>
      <c r="GSJ1177" s="351"/>
      <c r="GSK1177" s="351"/>
      <c r="GSL1177" s="351"/>
      <c r="GSM1177" s="351"/>
      <c r="GSN1177" s="351"/>
      <c r="GSO1177" s="351"/>
      <c r="GSP1177" s="351"/>
      <c r="GSQ1177" s="351"/>
      <c r="GSR1177" s="351"/>
      <c r="GSS1177" s="351"/>
      <c r="GST1177" s="351"/>
      <c r="GSU1177" s="351"/>
      <c r="GSV1177" s="351"/>
      <c r="GSW1177" s="351"/>
      <c r="GSX1177" s="351"/>
      <c r="GSY1177" s="351"/>
      <c r="GSZ1177" s="351"/>
      <c r="GTA1177" s="351"/>
      <c r="GTB1177" s="351"/>
      <c r="GTC1177" s="351"/>
      <c r="GTD1177" s="351"/>
      <c r="GTE1177" s="351"/>
      <c r="GTF1177" s="351"/>
      <c r="GTG1177" s="351"/>
      <c r="GTH1177" s="351"/>
      <c r="GTI1177" s="351"/>
      <c r="GTJ1177" s="351"/>
      <c r="GTK1177" s="351"/>
      <c r="GTL1177" s="351"/>
      <c r="GTM1177" s="351"/>
      <c r="GTN1177" s="351"/>
      <c r="GTO1177" s="351"/>
      <c r="GTP1177" s="351"/>
      <c r="GTQ1177" s="351"/>
      <c r="GTR1177" s="351"/>
      <c r="GTS1177" s="351"/>
      <c r="GTT1177" s="351"/>
      <c r="GTU1177" s="351"/>
      <c r="GTV1177" s="351"/>
      <c r="GTW1177" s="351"/>
      <c r="GTX1177" s="351"/>
      <c r="GTY1177" s="351"/>
      <c r="GTZ1177" s="351"/>
      <c r="GUA1177" s="351"/>
      <c r="GUB1177" s="351"/>
      <c r="GUC1177" s="351"/>
      <c r="GUD1177" s="351"/>
      <c r="GUE1177" s="351"/>
      <c r="GUF1177" s="351"/>
      <c r="GUG1177" s="351"/>
      <c r="GUH1177" s="351"/>
      <c r="GUI1177" s="351"/>
      <c r="GUJ1177" s="351"/>
      <c r="GUK1177" s="351"/>
      <c r="GUL1177" s="351"/>
      <c r="GUM1177" s="351"/>
      <c r="GUN1177" s="351"/>
      <c r="GUO1177" s="351"/>
      <c r="GUP1177" s="351"/>
      <c r="GUQ1177" s="351"/>
      <c r="GUR1177" s="351"/>
      <c r="GUS1177" s="351"/>
      <c r="GUT1177" s="351"/>
      <c r="GUU1177" s="351"/>
      <c r="GUV1177" s="351"/>
      <c r="GUW1177" s="351"/>
      <c r="GUX1177" s="351"/>
      <c r="GUY1177" s="351"/>
      <c r="GUZ1177" s="351"/>
      <c r="GVA1177" s="351"/>
      <c r="GVB1177" s="351"/>
      <c r="GVC1177" s="351"/>
      <c r="GVD1177" s="351"/>
      <c r="GVE1177" s="351"/>
      <c r="GVF1177" s="351"/>
      <c r="GVG1177" s="351"/>
      <c r="GVH1177" s="351"/>
      <c r="GVI1177" s="351"/>
      <c r="GVJ1177" s="351"/>
      <c r="GVK1177" s="351"/>
      <c r="GVL1177" s="351"/>
      <c r="GVM1177" s="351"/>
      <c r="GVN1177" s="351"/>
      <c r="GVO1177" s="351"/>
      <c r="GVP1177" s="351"/>
      <c r="GVQ1177" s="351"/>
      <c r="GVR1177" s="351"/>
      <c r="GVS1177" s="351"/>
      <c r="GVT1177" s="351"/>
      <c r="GVU1177" s="351"/>
      <c r="GVV1177" s="351"/>
      <c r="GVW1177" s="351"/>
      <c r="GVX1177" s="351"/>
      <c r="GVY1177" s="351"/>
      <c r="GVZ1177" s="351"/>
      <c r="GWA1177" s="351"/>
      <c r="GWB1177" s="351"/>
      <c r="GWC1177" s="351"/>
      <c r="GWD1177" s="351"/>
      <c r="GWE1177" s="351"/>
      <c r="GWF1177" s="351"/>
      <c r="GWG1177" s="351"/>
      <c r="GWH1177" s="351"/>
      <c r="GWI1177" s="351"/>
      <c r="GWJ1177" s="351"/>
      <c r="GWK1177" s="351"/>
      <c r="GWL1177" s="351"/>
      <c r="GWM1177" s="351"/>
      <c r="GWN1177" s="351"/>
      <c r="GWO1177" s="351"/>
      <c r="GWP1177" s="351"/>
      <c r="GWQ1177" s="351"/>
      <c r="GWR1177" s="351"/>
      <c r="GWS1177" s="351"/>
      <c r="GWT1177" s="351"/>
      <c r="GWU1177" s="351"/>
      <c r="GWV1177" s="351"/>
      <c r="GWW1177" s="351"/>
      <c r="GWX1177" s="351"/>
      <c r="GWY1177" s="351"/>
      <c r="GWZ1177" s="351"/>
      <c r="GXA1177" s="351"/>
      <c r="GXB1177" s="351"/>
      <c r="GXC1177" s="351"/>
      <c r="GXD1177" s="351"/>
      <c r="GXE1177" s="351"/>
      <c r="GXF1177" s="351"/>
      <c r="GXG1177" s="351"/>
      <c r="GXH1177" s="351"/>
      <c r="GXI1177" s="351"/>
      <c r="GXJ1177" s="351"/>
      <c r="GXK1177" s="351"/>
      <c r="GXL1177" s="351"/>
      <c r="GXM1177" s="351"/>
      <c r="GXN1177" s="351"/>
      <c r="GXO1177" s="351"/>
      <c r="GXP1177" s="351"/>
      <c r="GXQ1177" s="351"/>
      <c r="GXR1177" s="351"/>
      <c r="GXS1177" s="351"/>
      <c r="GXT1177" s="351"/>
      <c r="GXU1177" s="351"/>
      <c r="GXV1177" s="351"/>
      <c r="GXW1177" s="351"/>
      <c r="GXX1177" s="351"/>
      <c r="GXY1177" s="351"/>
      <c r="GXZ1177" s="351"/>
      <c r="GYA1177" s="351"/>
      <c r="GYB1177" s="351"/>
      <c r="GYC1177" s="351"/>
      <c r="GYD1177" s="351"/>
      <c r="GYE1177" s="351"/>
      <c r="GYF1177" s="351"/>
      <c r="GYG1177" s="351"/>
      <c r="GYH1177" s="351"/>
      <c r="GYI1177" s="351"/>
      <c r="GYJ1177" s="351"/>
      <c r="GYK1177" s="351"/>
      <c r="GYL1177" s="351"/>
      <c r="GYM1177" s="351"/>
      <c r="GYN1177" s="351"/>
      <c r="GYO1177" s="351"/>
      <c r="GYP1177" s="351"/>
      <c r="GYQ1177" s="351"/>
      <c r="GYR1177" s="351"/>
      <c r="GYS1177" s="351"/>
      <c r="GYT1177" s="351"/>
      <c r="GYU1177" s="351"/>
      <c r="GYV1177" s="351"/>
      <c r="GYW1177" s="351"/>
      <c r="GYX1177" s="351"/>
      <c r="GYY1177" s="351"/>
      <c r="GYZ1177" s="351"/>
      <c r="GZA1177" s="351"/>
      <c r="GZB1177" s="351"/>
      <c r="GZC1177" s="351"/>
      <c r="GZD1177" s="351"/>
      <c r="GZE1177" s="351"/>
      <c r="GZF1177" s="351"/>
      <c r="GZG1177" s="351"/>
      <c r="GZH1177" s="351"/>
      <c r="GZI1177" s="351"/>
      <c r="GZJ1177" s="351"/>
      <c r="GZK1177" s="351"/>
      <c r="GZL1177" s="351"/>
      <c r="GZM1177" s="351"/>
      <c r="GZN1177" s="351"/>
      <c r="GZO1177" s="351"/>
      <c r="GZP1177" s="351"/>
      <c r="GZQ1177" s="351"/>
      <c r="GZR1177" s="351"/>
      <c r="GZS1177" s="351"/>
      <c r="GZT1177" s="351"/>
      <c r="GZU1177" s="351"/>
      <c r="GZV1177" s="351"/>
      <c r="GZW1177" s="351"/>
      <c r="GZX1177" s="351"/>
      <c r="GZY1177" s="351"/>
      <c r="GZZ1177" s="351"/>
      <c r="HAA1177" s="351"/>
      <c r="HAB1177" s="351"/>
      <c r="HAC1177" s="351"/>
      <c r="HAD1177" s="351"/>
      <c r="HAE1177" s="351"/>
      <c r="HAF1177" s="351"/>
      <c r="HAG1177" s="351"/>
      <c r="HAH1177" s="351"/>
      <c r="HAI1177" s="351"/>
      <c r="HAJ1177" s="351"/>
      <c r="HAK1177" s="351"/>
      <c r="HAL1177" s="351"/>
      <c r="HAM1177" s="351"/>
      <c r="HAN1177" s="351"/>
      <c r="HAO1177" s="351"/>
      <c r="HAP1177" s="351"/>
      <c r="HAQ1177" s="351"/>
      <c r="HAR1177" s="351"/>
      <c r="HAS1177" s="351"/>
      <c r="HAT1177" s="351"/>
      <c r="HAU1177" s="351"/>
      <c r="HAV1177" s="351"/>
      <c r="HAW1177" s="351"/>
      <c r="HAX1177" s="351"/>
      <c r="HAY1177" s="351"/>
      <c r="HAZ1177" s="351"/>
      <c r="HBA1177" s="351"/>
      <c r="HBB1177" s="351"/>
      <c r="HBC1177" s="351"/>
      <c r="HBD1177" s="351"/>
      <c r="HBE1177" s="351"/>
      <c r="HBF1177" s="351"/>
      <c r="HBG1177" s="351"/>
      <c r="HBH1177" s="351"/>
      <c r="HBI1177" s="351"/>
      <c r="HBJ1177" s="351"/>
      <c r="HBK1177" s="351"/>
      <c r="HBL1177" s="351"/>
      <c r="HBM1177" s="351"/>
      <c r="HBN1177" s="351"/>
      <c r="HBO1177" s="351"/>
      <c r="HBP1177" s="351"/>
      <c r="HBQ1177" s="351"/>
      <c r="HBR1177" s="351"/>
      <c r="HBS1177" s="351"/>
      <c r="HBT1177" s="351"/>
      <c r="HBU1177" s="351"/>
      <c r="HBV1177" s="351"/>
      <c r="HBW1177" s="351"/>
      <c r="HBX1177" s="351"/>
      <c r="HBY1177" s="351"/>
      <c r="HBZ1177" s="351"/>
      <c r="HCA1177" s="351"/>
      <c r="HCB1177" s="351"/>
      <c r="HCC1177" s="351"/>
      <c r="HCD1177" s="351"/>
      <c r="HCE1177" s="351"/>
      <c r="HCF1177" s="351"/>
      <c r="HCG1177" s="351"/>
      <c r="HCH1177" s="351"/>
      <c r="HCI1177" s="351"/>
      <c r="HCJ1177" s="351"/>
      <c r="HCK1177" s="351"/>
      <c r="HCL1177" s="351"/>
      <c r="HCM1177" s="351"/>
      <c r="HCN1177" s="351"/>
      <c r="HCO1177" s="351"/>
      <c r="HCP1177" s="351"/>
      <c r="HCQ1177" s="351"/>
      <c r="HCR1177" s="351"/>
      <c r="HCS1177" s="351"/>
      <c r="HCT1177" s="351"/>
      <c r="HCU1177" s="351"/>
      <c r="HCV1177" s="351"/>
      <c r="HCW1177" s="351"/>
      <c r="HCX1177" s="351"/>
      <c r="HCY1177" s="351"/>
      <c r="HCZ1177" s="351"/>
      <c r="HDA1177" s="351"/>
      <c r="HDB1177" s="351"/>
      <c r="HDC1177" s="351"/>
      <c r="HDD1177" s="351"/>
      <c r="HDE1177" s="351"/>
      <c r="HDF1177" s="351"/>
      <c r="HDG1177" s="351"/>
      <c r="HDH1177" s="351"/>
      <c r="HDI1177" s="351"/>
      <c r="HDJ1177" s="351"/>
      <c r="HDK1177" s="351"/>
      <c r="HDL1177" s="351"/>
      <c r="HDM1177" s="351"/>
      <c r="HDN1177" s="351"/>
      <c r="HDO1177" s="351"/>
      <c r="HDP1177" s="351"/>
      <c r="HDQ1177" s="351"/>
      <c r="HDR1177" s="351"/>
      <c r="HDS1177" s="351"/>
      <c r="HDT1177" s="351"/>
      <c r="HDU1177" s="351"/>
      <c r="HDV1177" s="351"/>
      <c r="HDW1177" s="351"/>
      <c r="HDX1177" s="351"/>
      <c r="HDY1177" s="351"/>
      <c r="HDZ1177" s="351"/>
      <c r="HEA1177" s="351"/>
      <c r="HEB1177" s="351"/>
      <c r="HEC1177" s="351"/>
      <c r="HED1177" s="351"/>
      <c r="HEE1177" s="351"/>
      <c r="HEF1177" s="351"/>
      <c r="HEG1177" s="351"/>
      <c r="HEH1177" s="351"/>
      <c r="HEI1177" s="351"/>
      <c r="HEJ1177" s="351"/>
      <c r="HEK1177" s="351"/>
      <c r="HEL1177" s="351"/>
      <c r="HEM1177" s="351"/>
      <c r="HEN1177" s="351"/>
      <c r="HEO1177" s="351"/>
      <c r="HEP1177" s="351"/>
      <c r="HEQ1177" s="351"/>
      <c r="HER1177" s="351"/>
      <c r="HES1177" s="351"/>
      <c r="HET1177" s="351"/>
      <c r="HEU1177" s="351"/>
      <c r="HEV1177" s="351"/>
      <c r="HEW1177" s="351"/>
      <c r="HEX1177" s="351"/>
      <c r="HEY1177" s="351"/>
      <c r="HEZ1177" s="351"/>
      <c r="HFA1177" s="351"/>
      <c r="HFB1177" s="351"/>
      <c r="HFC1177" s="351"/>
      <c r="HFD1177" s="351"/>
      <c r="HFE1177" s="351"/>
      <c r="HFF1177" s="351"/>
      <c r="HFG1177" s="351"/>
      <c r="HFH1177" s="351"/>
      <c r="HFI1177" s="351"/>
      <c r="HFJ1177" s="351"/>
      <c r="HFK1177" s="351"/>
      <c r="HFL1177" s="351"/>
      <c r="HFM1177" s="351"/>
      <c r="HFN1177" s="351"/>
      <c r="HFO1177" s="351"/>
      <c r="HFP1177" s="351"/>
      <c r="HFQ1177" s="351"/>
      <c r="HFR1177" s="351"/>
      <c r="HFS1177" s="351"/>
      <c r="HFT1177" s="351"/>
      <c r="HFU1177" s="351"/>
      <c r="HFV1177" s="351"/>
      <c r="HFW1177" s="351"/>
      <c r="HFX1177" s="351"/>
      <c r="HFY1177" s="351"/>
      <c r="HFZ1177" s="351"/>
      <c r="HGA1177" s="351"/>
      <c r="HGB1177" s="351"/>
      <c r="HGC1177" s="351"/>
      <c r="HGD1177" s="351"/>
      <c r="HGE1177" s="351"/>
      <c r="HGF1177" s="351"/>
      <c r="HGG1177" s="351"/>
      <c r="HGH1177" s="351"/>
      <c r="HGI1177" s="351"/>
      <c r="HGJ1177" s="351"/>
      <c r="HGK1177" s="351"/>
      <c r="HGL1177" s="351"/>
      <c r="HGM1177" s="351"/>
      <c r="HGN1177" s="351"/>
      <c r="HGO1177" s="351"/>
      <c r="HGP1177" s="351"/>
      <c r="HGQ1177" s="351"/>
      <c r="HGR1177" s="351"/>
      <c r="HGS1177" s="351"/>
      <c r="HGT1177" s="351"/>
      <c r="HGU1177" s="351"/>
      <c r="HGV1177" s="351"/>
      <c r="HGW1177" s="351"/>
      <c r="HGX1177" s="351"/>
      <c r="HGY1177" s="351"/>
      <c r="HGZ1177" s="351"/>
      <c r="HHA1177" s="351"/>
      <c r="HHB1177" s="351"/>
      <c r="HHC1177" s="351"/>
      <c r="HHD1177" s="351"/>
      <c r="HHE1177" s="351"/>
      <c r="HHF1177" s="351"/>
      <c r="HHG1177" s="351"/>
      <c r="HHH1177" s="351"/>
      <c r="HHI1177" s="351"/>
      <c r="HHJ1177" s="351"/>
      <c r="HHK1177" s="351"/>
      <c r="HHL1177" s="351"/>
      <c r="HHM1177" s="351"/>
      <c r="HHN1177" s="351"/>
      <c r="HHO1177" s="351"/>
      <c r="HHP1177" s="351"/>
      <c r="HHQ1177" s="351"/>
      <c r="HHR1177" s="351"/>
      <c r="HHS1177" s="351"/>
      <c r="HHT1177" s="351"/>
      <c r="HHU1177" s="351"/>
      <c r="HHV1177" s="351"/>
      <c r="HHW1177" s="351"/>
      <c r="HHX1177" s="351"/>
      <c r="HHY1177" s="351"/>
      <c r="HHZ1177" s="351"/>
      <c r="HIA1177" s="351"/>
      <c r="HIB1177" s="351"/>
      <c r="HIC1177" s="351"/>
      <c r="HID1177" s="351"/>
      <c r="HIE1177" s="351"/>
      <c r="HIF1177" s="351"/>
      <c r="HIG1177" s="351"/>
      <c r="HIH1177" s="351"/>
      <c r="HII1177" s="351"/>
      <c r="HIJ1177" s="351"/>
      <c r="HIK1177" s="351"/>
      <c r="HIL1177" s="351"/>
      <c r="HIM1177" s="351"/>
      <c r="HIN1177" s="351"/>
      <c r="HIO1177" s="351"/>
      <c r="HIP1177" s="351"/>
      <c r="HIQ1177" s="351"/>
      <c r="HIR1177" s="351"/>
      <c r="HIS1177" s="351"/>
      <c r="HIT1177" s="351"/>
      <c r="HIU1177" s="351"/>
      <c r="HIV1177" s="351"/>
      <c r="HIW1177" s="351"/>
      <c r="HIX1177" s="351"/>
      <c r="HIY1177" s="351"/>
      <c r="HIZ1177" s="351"/>
      <c r="HJA1177" s="351"/>
      <c r="HJB1177" s="351"/>
      <c r="HJC1177" s="351"/>
      <c r="HJD1177" s="351"/>
      <c r="HJE1177" s="351"/>
      <c r="HJF1177" s="351"/>
      <c r="HJG1177" s="351"/>
      <c r="HJH1177" s="351"/>
      <c r="HJI1177" s="351"/>
      <c r="HJJ1177" s="351"/>
      <c r="HJK1177" s="351"/>
      <c r="HJL1177" s="351"/>
      <c r="HJM1177" s="351"/>
      <c r="HJN1177" s="351"/>
      <c r="HJO1177" s="351"/>
      <c r="HJP1177" s="351"/>
      <c r="HJQ1177" s="351"/>
      <c r="HJR1177" s="351"/>
      <c r="HJS1177" s="351"/>
      <c r="HJT1177" s="351"/>
      <c r="HJU1177" s="351"/>
      <c r="HJV1177" s="351"/>
      <c r="HJW1177" s="351"/>
      <c r="HJX1177" s="351"/>
      <c r="HJY1177" s="351"/>
      <c r="HJZ1177" s="351"/>
      <c r="HKA1177" s="351"/>
      <c r="HKB1177" s="351"/>
      <c r="HKC1177" s="351"/>
      <c r="HKD1177" s="351"/>
      <c r="HKE1177" s="351"/>
      <c r="HKF1177" s="351"/>
      <c r="HKG1177" s="351"/>
      <c r="HKH1177" s="351"/>
      <c r="HKI1177" s="351"/>
      <c r="HKJ1177" s="351"/>
      <c r="HKK1177" s="351"/>
      <c r="HKL1177" s="351"/>
      <c r="HKM1177" s="351"/>
      <c r="HKN1177" s="351"/>
      <c r="HKO1177" s="351"/>
      <c r="HKP1177" s="351"/>
      <c r="HKQ1177" s="351"/>
      <c r="HKR1177" s="351"/>
      <c r="HKS1177" s="351"/>
      <c r="HKT1177" s="351"/>
      <c r="HKU1177" s="351"/>
      <c r="HKV1177" s="351"/>
      <c r="HKW1177" s="351"/>
      <c r="HKX1177" s="351"/>
      <c r="HKY1177" s="351"/>
      <c r="HKZ1177" s="351"/>
      <c r="HLA1177" s="351"/>
      <c r="HLB1177" s="351"/>
      <c r="HLC1177" s="351"/>
      <c r="HLD1177" s="351"/>
      <c r="HLE1177" s="351"/>
      <c r="HLF1177" s="351"/>
      <c r="HLG1177" s="351"/>
      <c r="HLH1177" s="351"/>
      <c r="HLI1177" s="351"/>
      <c r="HLJ1177" s="351"/>
      <c r="HLK1177" s="351"/>
      <c r="HLL1177" s="351"/>
      <c r="HLM1177" s="351"/>
      <c r="HLN1177" s="351"/>
      <c r="HLO1177" s="351"/>
      <c r="HLP1177" s="351"/>
      <c r="HLQ1177" s="351"/>
      <c r="HLR1177" s="351"/>
      <c r="HLS1177" s="351"/>
      <c r="HLT1177" s="351"/>
      <c r="HLU1177" s="351"/>
      <c r="HLV1177" s="351"/>
      <c r="HLW1177" s="351"/>
      <c r="HLX1177" s="351"/>
      <c r="HLY1177" s="351"/>
      <c r="HLZ1177" s="351"/>
      <c r="HMA1177" s="351"/>
      <c r="HMB1177" s="351"/>
      <c r="HMC1177" s="351"/>
      <c r="HMD1177" s="351"/>
      <c r="HME1177" s="351"/>
      <c r="HMF1177" s="351"/>
      <c r="HMG1177" s="351"/>
      <c r="HMH1177" s="351"/>
      <c r="HMI1177" s="351"/>
      <c r="HMJ1177" s="351"/>
      <c r="HMK1177" s="351"/>
      <c r="HML1177" s="351"/>
      <c r="HMM1177" s="351"/>
      <c r="HMN1177" s="351"/>
      <c r="HMO1177" s="351"/>
      <c r="HMP1177" s="351"/>
      <c r="HMQ1177" s="351"/>
      <c r="HMR1177" s="351"/>
      <c r="HMS1177" s="351"/>
      <c r="HMT1177" s="351"/>
      <c r="HMU1177" s="351"/>
      <c r="HMV1177" s="351"/>
      <c r="HMW1177" s="351"/>
      <c r="HMX1177" s="351"/>
      <c r="HMY1177" s="351"/>
      <c r="HMZ1177" s="351"/>
      <c r="HNA1177" s="351"/>
      <c r="HNB1177" s="351"/>
      <c r="HNC1177" s="351"/>
      <c r="HND1177" s="351"/>
      <c r="HNE1177" s="351"/>
      <c r="HNF1177" s="351"/>
      <c r="HNG1177" s="351"/>
      <c r="HNH1177" s="351"/>
      <c r="HNI1177" s="351"/>
      <c r="HNJ1177" s="351"/>
      <c r="HNK1177" s="351"/>
      <c r="HNL1177" s="351"/>
      <c r="HNM1177" s="351"/>
      <c r="HNN1177" s="351"/>
      <c r="HNO1177" s="351"/>
      <c r="HNP1177" s="351"/>
      <c r="HNQ1177" s="351"/>
      <c r="HNR1177" s="351"/>
      <c r="HNS1177" s="351"/>
      <c r="HNT1177" s="351"/>
      <c r="HNU1177" s="351"/>
      <c r="HNV1177" s="351"/>
      <c r="HNW1177" s="351"/>
      <c r="HNX1177" s="351"/>
      <c r="HNY1177" s="351"/>
      <c r="HNZ1177" s="351"/>
      <c r="HOA1177" s="351"/>
      <c r="HOB1177" s="351"/>
      <c r="HOC1177" s="351"/>
      <c r="HOD1177" s="351"/>
      <c r="HOE1177" s="351"/>
      <c r="HOF1177" s="351"/>
      <c r="HOG1177" s="351"/>
      <c r="HOH1177" s="351"/>
      <c r="HOI1177" s="351"/>
      <c r="HOJ1177" s="351"/>
      <c r="HOK1177" s="351"/>
      <c r="HOL1177" s="351"/>
      <c r="HOM1177" s="351"/>
      <c r="HON1177" s="351"/>
      <c r="HOO1177" s="351"/>
      <c r="HOP1177" s="351"/>
      <c r="HOQ1177" s="351"/>
      <c r="HOR1177" s="351"/>
      <c r="HOS1177" s="351"/>
      <c r="HOT1177" s="351"/>
      <c r="HOU1177" s="351"/>
      <c r="HOV1177" s="351"/>
      <c r="HOW1177" s="351"/>
      <c r="HOX1177" s="351"/>
      <c r="HOY1177" s="351"/>
      <c r="HOZ1177" s="351"/>
      <c r="HPA1177" s="351"/>
      <c r="HPB1177" s="351"/>
      <c r="HPC1177" s="351"/>
      <c r="HPD1177" s="351"/>
      <c r="HPE1177" s="351"/>
      <c r="HPF1177" s="351"/>
      <c r="HPG1177" s="351"/>
      <c r="HPH1177" s="351"/>
      <c r="HPI1177" s="351"/>
      <c r="HPJ1177" s="351"/>
      <c r="HPK1177" s="351"/>
      <c r="HPL1177" s="351"/>
      <c r="HPM1177" s="351"/>
      <c r="HPN1177" s="351"/>
      <c r="HPO1177" s="351"/>
      <c r="HPP1177" s="351"/>
      <c r="HPQ1177" s="351"/>
      <c r="HPR1177" s="351"/>
      <c r="HPS1177" s="351"/>
      <c r="HPT1177" s="351"/>
      <c r="HPU1177" s="351"/>
      <c r="HPV1177" s="351"/>
      <c r="HPW1177" s="351"/>
      <c r="HPX1177" s="351"/>
      <c r="HPY1177" s="351"/>
      <c r="HPZ1177" s="351"/>
      <c r="HQA1177" s="351"/>
      <c r="HQB1177" s="351"/>
      <c r="HQC1177" s="351"/>
      <c r="HQD1177" s="351"/>
      <c r="HQE1177" s="351"/>
      <c r="HQF1177" s="351"/>
      <c r="HQG1177" s="351"/>
      <c r="HQH1177" s="351"/>
      <c r="HQI1177" s="351"/>
      <c r="HQJ1177" s="351"/>
      <c r="HQK1177" s="351"/>
      <c r="HQL1177" s="351"/>
      <c r="HQM1177" s="351"/>
      <c r="HQN1177" s="351"/>
      <c r="HQO1177" s="351"/>
      <c r="HQP1177" s="351"/>
      <c r="HQQ1177" s="351"/>
      <c r="HQR1177" s="351"/>
      <c r="HQS1177" s="351"/>
      <c r="HQT1177" s="351"/>
      <c r="HQU1177" s="351"/>
      <c r="HQV1177" s="351"/>
      <c r="HQW1177" s="351"/>
      <c r="HQX1177" s="351"/>
      <c r="HQY1177" s="351"/>
      <c r="HQZ1177" s="351"/>
      <c r="HRA1177" s="351"/>
      <c r="HRB1177" s="351"/>
      <c r="HRC1177" s="351"/>
      <c r="HRD1177" s="351"/>
      <c r="HRE1177" s="351"/>
      <c r="HRF1177" s="351"/>
      <c r="HRG1177" s="351"/>
      <c r="HRH1177" s="351"/>
      <c r="HRI1177" s="351"/>
      <c r="HRJ1177" s="351"/>
      <c r="HRK1177" s="351"/>
      <c r="HRL1177" s="351"/>
      <c r="HRM1177" s="351"/>
      <c r="HRN1177" s="351"/>
      <c r="HRO1177" s="351"/>
      <c r="HRP1177" s="351"/>
      <c r="HRQ1177" s="351"/>
      <c r="HRR1177" s="351"/>
      <c r="HRS1177" s="351"/>
      <c r="HRT1177" s="351"/>
      <c r="HRU1177" s="351"/>
      <c r="HRV1177" s="351"/>
      <c r="HRW1177" s="351"/>
      <c r="HRX1177" s="351"/>
      <c r="HRY1177" s="351"/>
      <c r="HRZ1177" s="351"/>
      <c r="HSA1177" s="351"/>
      <c r="HSB1177" s="351"/>
      <c r="HSC1177" s="351"/>
      <c r="HSD1177" s="351"/>
      <c r="HSE1177" s="351"/>
      <c r="HSF1177" s="351"/>
      <c r="HSG1177" s="351"/>
      <c r="HSH1177" s="351"/>
      <c r="HSI1177" s="351"/>
      <c r="HSJ1177" s="351"/>
      <c r="HSK1177" s="351"/>
      <c r="HSL1177" s="351"/>
      <c r="HSM1177" s="351"/>
      <c r="HSN1177" s="351"/>
      <c r="HSO1177" s="351"/>
      <c r="HSP1177" s="351"/>
      <c r="HSQ1177" s="351"/>
      <c r="HSR1177" s="351"/>
      <c r="HSS1177" s="351"/>
      <c r="HST1177" s="351"/>
      <c r="HSU1177" s="351"/>
      <c r="HSV1177" s="351"/>
      <c r="HSW1177" s="351"/>
      <c r="HSX1177" s="351"/>
      <c r="HSY1177" s="351"/>
      <c r="HSZ1177" s="351"/>
      <c r="HTA1177" s="351"/>
      <c r="HTB1177" s="351"/>
      <c r="HTC1177" s="351"/>
      <c r="HTD1177" s="351"/>
      <c r="HTE1177" s="351"/>
      <c r="HTF1177" s="351"/>
      <c r="HTG1177" s="351"/>
      <c r="HTH1177" s="351"/>
      <c r="HTI1177" s="351"/>
      <c r="HTJ1177" s="351"/>
      <c r="HTK1177" s="351"/>
      <c r="HTL1177" s="351"/>
      <c r="HTM1177" s="351"/>
      <c r="HTN1177" s="351"/>
      <c r="HTO1177" s="351"/>
      <c r="HTP1177" s="351"/>
      <c r="HTQ1177" s="351"/>
      <c r="HTR1177" s="351"/>
      <c r="HTS1177" s="351"/>
      <c r="HTT1177" s="351"/>
      <c r="HTU1177" s="351"/>
      <c r="HTV1177" s="351"/>
      <c r="HTW1177" s="351"/>
      <c r="HTX1177" s="351"/>
      <c r="HTY1177" s="351"/>
      <c r="HTZ1177" s="351"/>
      <c r="HUA1177" s="351"/>
      <c r="HUB1177" s="351"/>
      <c r="HUC1177" s="351"/>
      <c r="HUD1177" s="351"/>
      <c r="HUE1177" s="351"/>
      <c r="HUF1177" s="351"/>
      <c r="HUG1177" s="351"/>
      <c r="HUH1177" s="351"/>
      <c r="HUI1177" s="351"/>
      <c r="HUJ1177" s="351"/>
      <c r="HUK1177" s="351"/>
      <c r="HUL1177" s="351"/>
      <c r="HUM1177" s="351"/>
      <c r="HUN1177" s="351"/>
      <c r="HUO1177" s="351"/>
      <c r="HUP1177" s="351"/>
      <c r="HUQ1177" s="351"/>
      <c r="HUR1177" s="351"/>
      <c r="HUS1177" s="351"/>
      <c r="HUT1177" s="351"/>
      <c r="HUU1177" s="351"/>
      <c r="HUV1177" s="351"/>
      <c r="HUW1177" s="351"/>
      <c r="HUX1177" s="351"/>
      <c r="HUY1177" s="351"/>
      <c r="HUZ1177" s="351"/>
      <c r="HVA1177" s="351"/>
      <c r="HVB1177" s="351"/>
      <c r="HVC1177" s="351"/>
      <c r="HVD1177" s="351"/>
      <c r="HVE1177" s="351"/>
      <c r="HVF1177" s="351"/>
      <c r="HVG1177" s="351"/>
      <c r="HVH1177" s="351"/>
      <c r="HVI1177" s="351"/>
      <c r="HVJ1177" s="351"/>
      <c r="HVK1177" s="351"/>
      <c r="HVL1177" s="351"/>
      <c r="HVM1177" s="351"/>
      <c r="HVN1177" s="351"/>
      <c r="HVO1177" s="351"/>
      <c r="HVP1177" s="351"/>
      <c r="HVQ1177" s="351"/>
      <c r="HVR1177" s="351"/>
      <c r="HVS1177" s="351"/>
      <c r="HVT1177" s="351"/>
      <c r="HVU1177" s="351"/>
      <c r="HVV1177" s="351"/>
      <c r="HVW1177" s="351"/>
      <c r="HVX1177" s="351"/>
      <c r="HVY1177" s="351"/>
      <c r="HVZ1177" s="351"/>
      <c r="HWA1177" s="351"/>
      <c r="HWB1177" s="351"/>
      <c r="HWC1177" s="351"/>
      <c r="HWD1177" s="351"/>
      <c r="HWE1177" s="351"/>
      <c r="HWF1177" s="351"/>
      <c r="HWG1177" s="351"/>
      <c r="HWH1177" s="351"/>
      <c r="HWI1177" s="351"/>
      <c r="HWJ1177" s="351"/>
      <c r="HWK1177" s="351"/>
      <c r="HWL1177" s="351"/>
      <c r="HWM1177" s="351"/>
      <c r="HWN1177" s="351"/>
      <c r="HWO1177" s="351"/>
      <c r="HWP1177" s="351"/>
      <c r="HWQ1177" s="351"/>
      <c r="HWR1177" s="351"/>
      <c r="HWS1177" s="351"/>
      <c r="HWT1177" s="351"/>
      <c r="HWU1177" s="351"/>
      <c r="HWV1177" s="351"/>
      <c r="HWW1177" s="351"/>
      <c r="HWX1177" s="351"/>
      <c r="HWY1177" s="351"/>
      <c r="HWZ1177" s="351"/>
      <c r="HXA1177" s="351"/>
      <c r="HXB1177" s="351"/>
      <c r="HXC1177" s="351"/>
      <c r="HXD1177" s="351"/>
      <c r="HXE1177" s="351"/>
      <c r="HXF1177" s="351"/>
      <c r="HXG1177" s="351"/>
      <c r="HXH1177" s="351"/>
      <c r="HXI1177" s="351"/>
      <c r="HXJ1177" s="351"/>
      <c r="HXK1177" s="351"/>
      <c r="HXL1177" s="351"/>
      <c r="HXM1177" s="351"/>
      <c r="HXN1177" s="351"/>
      <c r="HXO1177" s="351"/>
      <c r="HXP1177" s="351"/>
      <c r="HXQ1177" s="351"/>
      <c r="HXR1177" s="351"/>
      <c r="HXS1177" s="351"/>
      <c r="HXT1177" s="351"/>
      <c r="HXU1177" s="351"/>
      <c r="HXV1177" s="351"/>
      <c r="HXW1177" s="351"/>
      <c r="HXX1177" s="351"/>
      <c r="HXY1177" s="351"/>
      <c r="HXZ1177" s="351"/>
      <c r="HYA1177" s="351"/>
      <c r="HYB1177" s="351"/>
      <c r="HYC1177" s="351"/>
      <c r="HYD1177" s="351"/>
      <c r="HYE1177" s="351"/>
      <c r="HYF1177" s="351"/>
      <c r="HYG1177" s="351"/>
      <c r="HYH1177" s="351"/>
      <c r="HYI1177" s="351"/>
      <c r="HYJ1177" s="351"/>
      <c r="HYK1177" s="351"/>
      <c r="HYL1177" s="351"/>
      <c r="HYM1177" s="351"/>
      <c r="HYN1177" s="351"/>
      <c r="HYO1177" s="351"/>
      <c r="HYP1177" s="351"/>
      <c r="HYQ1177" s="351"/>
      <c r="HYR1177" s="351"/>
      <c r="HYS1177" s="351"/>
      <c r="HYT1177" s="351"/>
      <c r="HYU1177" s="351"/>
      <c r="HYV1177" s="351"/>
      <c r="HYW1177" s="351"/>
      <c r="HYX1177" s="351"/>
      <c r="HYY1177" s="351"/>
      <c r="HYZ1177" s="351"/>
      <c r="HZA1177" s="351"/>
      <c r="HZB1177" s="351"/>
      <c r="HZC1177" s="351"/>
      <c r="HZD1177" s="351"/>
      <c r="HZE1177" s="351"/>
      <c r="HZF1177" s="351"/>
      <c r="HZG1177" s="351"/>
      <c r="HZH1177" s="351"/>
      <c r="HZI1177" s="351"/>
      <c r="HZJ1177" s="351"/>
      <c r="HZK1177" s="351"/>
      <c r="HZL1177" s="351"/>
      <c r="HZM1177" s="351"/>
      <c r="HZN1177" s="351"/>
      <c r="HZO1177" s="351"/>
      <c r="HZP1177" s="351"/>
      <c r="HZQ1177" s="351"/>
      <c r="HZR1177" s="351"/>
      <c r="HZS1177" s="351"/>
      <c r="HZT1177" s="351"/>
      <c r="HZU1177" s="351"/>
      <c r="HZV1177" s="351"/>
      <c r="HZW1177" s="351"/>
      <c r="HZX1177" s="351"/>
      <c r="HZY1177" s="351"/>
      <c r="HZZ1177" s="351"/>
      <c r="IAA1177" s="351"/>
      <c r="IAB1177" s="351"/>
      <c r="IAC1177" s="351"/>
      <c r="IAD1177" s="351"/>
      <c r="IAE1177" s="351"/>
      <c r="IAF1177" s="351"/>
      <c r="IAG1177" s="351"/>
      <c r="IAH1177" s="351"/>
      <c r="IAI1177" s="351"/>
      <c r="IAJ1177" s="351"/>
      <c r="IAK1177" s="351"/>
      <c r="IAL1177" s="351"/>
      <c r="IAM1177" s="351"/>
      <c r="IAN1177" s="351"/>
      <c r="IAO1177" s="351"/>
      <c r="IAP1177" s="351"/>
      <c r="IAQ1177" s="351"/>
      <c r="IAR1177" s="351"/>
      <c r="IAS1177" s="351"/>
      <c r="IAT1177" s="351"/>
      <c r="IAU1177" s="351"/>
      <c r="IAV1177" s="351"/>
      <c r="IAW1177" s="351"/>
      <c r="IAX1177" s="351"/>
      <c r="IAY1177" s="351"/>
      <c r="IAZ1177" s="351"/>
      <c r="IBA1177" s="351"/>
      <c r="IBB1177" s="351"/>
      <c r="IBC1177" s="351"/>
      <c r="IBD1177" s="351"/>
      <c r="IBE1177" s="351"/>
      <c r="IBF1177" s="351"/>
      <c r="IBG1177" s="351"/>
      <c r="IBH1177" s="351"/>
      <c r="IBI1177" s="351"/>
      <c r="IBJ1177" s="351"/>
      <c r="IBK1177" s="351"/>
      <c r="IBL1177" s="351"/>
      <c r="IBM1177" s="351"/>
      <c r="IBN1177" s="351"/>
      <c r="IBO1177" s="351"/>
      <c r="IBP1177" s="351"/>
      <c r="IBQ1177" s="351"/>
      <c r="IBR1177" s="351"/>
      <c r="IBS1177" s="351"/>
      <c r="IBT1177" s="351"/>
      <c r="IBU1177" s="351"/>
      <c r="IBV1177" s="351"/>
      <c r="IBW1177" s="351"/>
      <c r="IBX1177" s="351"/>
      <c r="IBY1177" s="351"/>
      <c r="IBZ1177" s="351"/>
      <c r="ICA1177" s="351"/>
      <c r="ICB1177" s="351"/>
      <c r="ICC1177" s="351"/>
      <c r="ICD1177" s="351"/>
      <c r="ICE1177" s="351"/>
      <c r="ICF1177" s="351"/>
      <c r="ICG1177" s="351"/>
      <c r="ICH1177" s="351"/>
      <c r="ICI1177" s="351"/>
      <c r="ICJ1177" s="351"/>
      <c r="ICK1177" s="351"/>
      <c r="ICL1177" s="351"/>
      <c r="ICM1177" s="351"/>
      <c r="ICN1177" s="351"/>
      <c r="ICO1177" s="351"/>
      <c r="ICP1177" s="351"/>
      <c r="ICQ1177" s="351"/>
      <c r="ICR1177" s="351"/>
      <c r="ICS1177" s="351"/>
      <c r="ICT1177" s="351"/>
      <c r="ICU1177" s="351"/>
      <c r="ICV1177" s="351"/>
      <c r="ICW1177" s="351"/>
      <c r="ICX1177" s="351"/>
      <c r="ICY1177" s="351"/>
      <c r="ICZ1177" s="351"/>
      <c r="IDA1177" s="351"/>
      <c r="IDB1177" s="351"/>
      <c r="IDC1177" s="351"/>
      <c r="IDD1177" s="351"/>
      <c r="IDE1177" s="351"/>
      <c r="IDF1177" s="351"/>
      <c r="IDG1177" s="351"/>
      <c r="IDH1177" s="351"/>
      <c r="IDI1177" s="351"/>
      <c r="IDJ1177" s="351"/>
      <c r="IDK1177" s="351"/>
      <c r="IDL1177" s="351"/>
      <c r="IDM1177" s="351"/>
      <c r="IDN1177" s="351"/>
      <c r="IDO1177" s="351"/>
      <c r="IDP1177" s="351"/>
      <c r="IDQ1177" s="351"/>
      <c r="IDR1177" s="351"/>
      <c r="IDS1177" s="351"/>
      <c r="IDT1177" s="351"/>
      <c r="IDU1177" s="351"/>
      <c r="IDV1177" s="351"/>
      <c r="IDW1177" s="351"/>
      <c r="IDX1177" s="351"/>
      <c r="IDY1177" s="351"/>
      <c r="IDZ1177" s="351"/>
      <c r="IEA1177" s="351"/>
      <c r="IEB1177" s="351"/>
      <c r="IEC1177" s="351"/>
      <c r="IED1177" s="351"/>
      <c r="IEE1177" s="351"/>
      <c r="IEF1177" s="351"/>
      <c r="IEG1177" s="351"/>
      <c r="IEH1177" s="351"/>
      <c r="IEI1177" s="351"/>
      <c r="IEJ1177" s="351"/>
      <c r="IEK1177" s="351"/>
      <c r="IEL1177" s="351"/>
      <c r="IEM1177" s="351"/>
      <c r="IEN1177" s="351"/>
      <c r="IEO1177" s="351"/>
      <c r="IEP1177" s="351"/>
      <c r="IEQ1177" s="351"/>
      <c r="IER1177" s="351"/>
      <c r="IES1177" s="351"/>
      <c r="IET1177" s="351"/>
      <c r="IEU1177" s="351"/>
      <c r="IEV1177" s="351"/>
      <c r="IEW1177" s="351"/>
      <c r="IEX1177" s="351"/>
      <c r="IEY1177" s="351"/>
      <c r="IEZ1177" s="351"/>
      <c r="IFA1177" s="351"/>
      <c r="IFB1177" s="351"/>
      <c r="IFC1177" s="351"/>
      <c r="IFD1177" s="351"/>
      <c r="IFE1177" s="351"/>
      <c r="IFF1177" s="351"/>
      <c r="IFG1177" s="351"/>
      <c r="IFH1177" s="351"/>
      <c r="IFI1177" s="351"/>
      <c r="IFJ1177" s="351"/>
      <c r="IFK1177" s="351"/>
      <c r="IFL1177" s="351"/>
      <c r="IFM1177" s="351"/>
      <c r="IFN1177" s="351"/>
      <c r="IFO1177" s="351"/>
      <c r="IFP1177" s="351"/>
      <c r="IFQ1177" s="351"/>
      <c r="IFR1177" s="351"/>
      <c r="IFS1177" s="351"/>
      <c r="IFT1177" s="351"/>
      <c r="IFU1177" s="351"/>
      <c r="IFV1177" s="351"/>
      <c r="IFW1177" s="351"/>
      <c r="IFX1177" s="351"/>
      <c r="IFY1177" s="351"/>
      <c r="IFZ1177" s="351"/>
      <c r="IGA1177" s="351"/>
      <c r="IGB1177" s="351"/>
      <c r="IGC1177" s="351"/>
      <c r="IGD1177" s="351"/>
      <c r="IGE1177" s="351"/>
      <c r="IGF1177" s="351"/>
      <c r="IGG1177" s="351"/>
      <c r="IGH1177" s="351"/>
      <c r="IGI1177" s="351"/>
      <c r="IGJ1177" s="351"/>
      <c r="IGK1177" s="351"/>
      <c r="IGL1177" s="351"/>
      <c r="IGM1177" s="351"/>
      <c r="IGN1177" s="351"/>
      <c r="IGO1177" s="351"/>
      <c r="IGP1177" s="351"/>
      <c r="IGQ1177" s="351"/>
      <c r="IGR1177" s="351"/>
      <c r="IGS1177" s="351"/>
      <c r="IGT1177" s="351"/>
      <c r="IGU1177" s="351"/>
      <c r="IGV1177" s="351"/>
      <c r="IGW1177" s="351"/>
      <c r="IGX1177" s="351"/>
      <c r="IGY1177" s="351"/>
      <c r="IGZ1177" s="351"/>
      <c r="IHA1177" s="351"/>
      <c r="IHB1177" s="351"/>
      <c r="IHC1177" s="351"/>
      <c r="IHD1177" s="351"/>
      <c r="IHE1177" s="351"/>
      <c r="IHF1177" s="351"/>
      <c r="IHG1177" s="351"/>
      <c r="IHH1177" s="351"/>
      <c r="IHI1177" s="351"/>
      <c r="IHJ1177" s="351"/>
      <c r="IHK1177" s="351"/>
      <c r="IHL1177" s="351"/>
      <c r="IHM1177" s="351"/>
      <c r="IHN1177" s="351"/>
      <c r="IHO1177" s="351"/>
      <c r="IHP1177" s="351"/>
      <c r="IHQ1177" s="351"/>
      <c r="IHR1177" s="351"/>
      <c r="IHS1177" s="351"/>
      <c r="IHT1177" s="351"/>
      <c r="IHU1177" s="351"/>
      <c r="IHV1177" s="351"/>
      <c r="IHW1177" s="351"/>
      <c r="IHX1177" s="351"/>
      <c r="IHY1177" s="351"/>
      <c r="IHZ1177" s="351"/>
      <c r="IIA1177" s="351"/>
      <c r="IIB1177" s="351"/>
      <c r="IIC1177" s="351"/>
      <c r="IID1177" s="351"/>
      <c r="IIE1177" s="351"/>
      <c r="IIF1177" s="351"/>
      <c r="IIG1177" s="351"/>
      <c r="IIH1177" s="351"/>
      <c r="III1177" s="351"/>
      <c r="IIJ1177" s="351"/>
      <c r="IIK1177" s="351"/>
      <c r="IIL1177" s="351"/>
      <c r="IIM1177" s="351"/>
      <c r="IIN1177" s="351"/>
      <c r="IIO1177" s="351"/>
      <c r="IIP1177" s="351"/>
      <c r="IIQ1177" s="351"/>
      <c r="IIR1177" s="351"/>
      <c r="IIS1177" s="351"/>
      <c r="IIT1177" s="351"/>
      <c r="IIU1177" s="351"/>
      <c r="IIV1177" s="351"/>
      <c r="IIW1177" s="351"/>
      <c r="IIX1177" s="351"/>
      <c r="IIY1177" s="351"/>
      <c r="IIZ1177" s="351"/>
      <c r="IJA1177" s="351"/>
      <c r="IJB1177" s="351"/>
      <c r="IJC1177" s="351"/>
      <c r="IJD1177" s="351"/>
      <c r="IJE1177" s="351"/>
      <c r="IJF1177" s="351"/>
      <c r="IJG1177" s="351"/>
      <c r="IJH1177" s="351"/>
      <c r="IJI1177" s="351"/>
      <c r="IJJ1177" s="351"/>
      <c r="IJK1177" s="351"/>
      <c r="IJL1177" s="351"/>
      <c r="IJM1177" s="351"/>
      <c r="IJN1177" s="351"/>
      <c r="IJO1177" s="351"/>
      <c r="IJP1177" s="351"/>
      <c r="IJQ1177" s="351"/>
      <c r="IJR1177" s="351"/>
      <c r="IJS1177" s="351"/>
      <c r="IJT1177" s="351"/>
      <c r="IJU1177" s="351"/>
      <c r="IJV1177" s="351"/>
      <c r="IJW1177" s="351"/>
      <c r="IJX1177" s="351"/>
      <c r="IJY1177" s="351"/>
      <c r="IJZ1177" s="351"/>
      <c r="IKA1177" s="351"/>
      <c r="IKB1177" s="351"/>
      <c r="IKC1177" s="351"/>
      <c r="IKD1177" s="351"/>
      <c r="IKE1177" s="351"/>
      <c r="IKF1177" s="351"/>
      <c r="IKG1177" s="351"/>
      <c r="IKH1177" s="351"/>
      <c r="IKI1177" s="351"/>
      <c r="IKJ1177" s="351"/>
      <c r="IKK1177" s="351"/>
      <c r="IKL1177" s="351"/>
      <c r="IKM1177" s="351"/>
      <c r="IKN1177" s="351"/>
      <c r="IKO1177" s="351"/>
      <c r="IKP1177" s="351"/>
      <c r="IKQ1177" s="351"/>
      <c r="IKR1177" s="351"/>
      <c r="IKS1177" s="351"/>
      <c r="IKT1177" s="351"/>
      <c r="IKU1177" s="351"/>
      <c r="IKV1177" s="351"/>
      <c r="IKW1177" s="351"/>
      <c r="IKX1177" s="351"/>
      <c r="IKY1177" s="351"/>
      <c r="IKZ1177" s="351"/>
      <c r="ILA1177" s="351"/>
      <c r="ILB1177" s="351"/>
      <c r="ILC1177" s="351"/>
      <c r="ILD1177" s="351"/>
      <c r="ILE1177" s="351"/>
      <c r="ILF1177" s="351"/>
      <c r="ILG1177" s="351"/>
      <c r="ILH1177" s="351"/>
      <c r="ILI1177" s="351"/>
      <c r="ILJ1177" s="351"/>
      <c r="ILK1177" s="351"/>
      <c r="ILL1177" s="351"/>
      <c r="ILM1177" s="351"/>
      <c r="ILN1177" s="351"/>
      <c r="ILO1177" s="351"/>
      <c r="ILP1177" s="351"/>
      <c r="ILQ1177" s="351"/>
      <c r="ILR1177" s="351"/>
      <c r="ILS1177" s="351"/>
      <c r="ILT1177" s="351"/>
      <c r="ILU1177" s="351"/>
      <c r="ILV1177" s="351"/>
      <c r="ILW1177" s="351"/>
      <c r="ILX1177" s="351"/>
      <c r="ILY1177" s="351"/>
      <c r="ILZ1177" s="351"/>
      <c r="IMA1177" s="351"/>
      <c r="IMB1177" s="351"/>
      <c r="IMC1177" s="351"/>
      <c r="IMD1177" s="351"/>
      <c r="IME1177" s="351"/>
      <c r="IMF1177" s="351"/>
      <c r="IMG1177" s="351"/>
      <c r="IMH1177" s="351"/>
      <c r="IMI1177" s="351"/>
      <c r="IMJ1177" s="351"/>
      <c r="IMK1177" s="351"/>
      <c r="IML1177" s="351"/>
      <c r="IMM1177" s="351"/>
      <c r="IMN1177" s="351"/>
      <c r="IMO1177" s="351"/>
      <c r="IMP1177" s="351"/>
      <c r="IMQ1177" s="351"/>
      <c r="IMR1177" s="351"/>
      <c r="IMS1177" s="351"/>
      <c r="IMT1177" s="351"/>
      <c r="IMU1177" s="351"/>
      <c r="IMV1177" s="351"/>
      <c r="IMW1177" s="351"/>
      <c r="IMX1177" s="351"/>
      <c r="IMY1177" s="351"/>
      <c r="IMZ1177" s="351"/>
      <c r="INA1177" s="351"/>
      <c r="INB1177" s="351"/>
      <c r="INC1177" s="351"/>
      <c r="IND1177" s="351"/>
      <c r="INE1177" s="351"/>
      <c r="INF1177" s="351"/>
      <c r="ING1177" s="351"/>
      <c r="INH1177" s="351"/>
      <c r="INI1177" s="351"/>
      <c r="INJ1177" s="351"/>
      <c r="INK1177" s="351"/>
      <c r="INL1177" s="351"/>
      <c r="INM1177" s="351"/>
      <c r="INN1177" s="351"/>
      <c r="INO1177" s="351"/>
      <c r="INP1177" s="351"/>
      <c r="INQ1177" s="351"/>
      <c r="INR1177" s="351"/>
      <c r="INS1177" s="351"/>
      <c r="INT1177" s="351"/>
      <c r="INU1177" s="351"/>
      <c r="INV1177" s="351"/>
      <c r="INW1177" s="351"/>
      <c r="INX1177" s="351"/>
      <c r="INY1177" s="351"/>
      <c r="INZ1177" s="351"/>
      <c r="IOA1177" s="351"/>
      <c r="IOB1177" s="351"/>
      <c r="IOC1177" s="351"/>
      <c r="IOD1177" s="351"/>
      <c r="IOE1177" s="351"/>
      <c r="IOF1177" s="351"/>
      <c r="IOG1177" s="351"/>
      <c r="IOH1177" s="351"/>
      <c r="IOI1177" s="351"/>
      <c r="IOJ1177" s="351"/>
      <c r="IOK1177" s="351"/>
      <c r="IOL1177" s="351"/>
      <c r="IOM1177" s="351"/>
      <c r="ION1177" s="351"/>
      <c r="IOO1177" s="351"/>
      <c r="IOP1177" s="351"/>
      <c r="IOQ1177" s="351"/>
      <c r="IOR1177" s="351"/>
      <c r="IOS1177" s="351"/>
      <c r="IOT1177" s="351"/>
      <c r="IOU1177" s="351"/>
      <c r="IOV1177" s="351"/>
      <c r="IOW1177" s="351"/>
      <c r="IOX1177" s="351"/>
      <c r="IOY1177" s="351"/>
      <c r="IOZ1177" s="351"/>
      <c r="IPA1177" s="351"/>
      <c r="IPB1177" s="351"/>
      <c r="IPC1177" s="351"/>
      <c r="IPD1177" s="351"/>
      <c r="IPE1177" s="351"/>
      <c r="IPF1177" s="351"/>
      <c r="IPG1177" s="351"/>
      <c r="IPH1177" s="351"/>
      <c r="IPI1177" s="351"/>
      <c r="IPJ1177" s="351"/>
      <c r="IPK1177" s="351"/>
      <c r="IPL1177" s="351"/>
      <c r="IPM1177" s="351"/>
      <c r="IPN1177" s="351"/>
      <c r="IPO1177" s="351"/>
      <c r="IPP1177" s="351"/>
      <c r="IPQ1177" s="351"/>
      <c r="IPR1177" s="351"/>
      <c r="IPS1177" s="351"/>
      <c r="IPT1177" s="351"/>
      <c r="IPU1177" s="351"/>
      <c r="IPV1177" s="351"/>
      <c r="IPW1177" s="351"/>
      <c r="IPX1177" s="351"/>
      <c r="IPY1177" s="351"/>
      <c r="IPZ1177" s="351"/>
      <c r="IQA1177" s="351"/>
      <c r="IQB1177" s="351"/>
      <c r="IQC1177" s="351"/>
      <c r="IQD1177" s="351"/>
      <c r="IQE1177" s="351"/>
      <c r="IQF1177" s="351"/>
      <c r="IQG1177" s="351"/>
      <c r="IQH1177" s="351"/>
      <c r="IQI1177" s="351"/>
      <c r="IQJ1177" s="351"/>
      <c r="IQK1177" s="351"/>
      <c r="IQL1177" s="351"/>
      <c r="IQM1177" s="351"/>
      <c r="IQN1177" s="351"/>
      <c r="IQO1177" s="351"/>
      <c r="IQP1177" s="351"/>
      <c r="IQQ1177" s="351"/>
      <c r="IQR1177" s="351"/>
      <c r="IQS1177" s="351"/>
      <c r="IQT1177" s="351"/>
      <c r="IQU1177" s="351"/>
      <c r="IQV1177" s="351"/>
      <c r="IQW1177" s="351"/>
      <c r="IQX1177" s="351"/>
      <c r="IQY1177" s="351"/>
      <c r="IQZ1177" s="351"/>
      <c r="IRA1177" s="351"/>
      <c r="IRB1177" s="351"/>
      <c r="IRC1177" s="351"/>
      <c r="IRD1177" s="351"/>
      <c r="IRE1177" s="351"/>
      <c r="IRF1177" s="351"/>
      <c r="IRG1177" s="351"/>
      <c r="IRH1177" s="351"/>
      <c r="IRI1177" s="351"/>
      <c r="IRJ1177" s="351"/>
      <c r="IRK1177" s="351"/>
      <c r="IRL1177" s="351"/>
      <c r="IRM1177" s="351"/>
      <c r="IRN1177" s="351"/>
      <c r="IRO1177" s="351"/>
      <c r="IRP1177" s="351"/>
      <c r="IRQ1177" s="351"/>
      <c r="IRR1177" s="351"/>
      <c r="IRS1177" s="351"/>
      <c r="IRT1177" s="351"/>
      <c r="IRU1177" s="351"/>
      <c r="IRV1177" s="351"/>
      <c r="IRW1177" s="351"/>
      <c r="IRX1177" s="351"/>
      <c r="IRY1177" s="351"/>
      <c r="IRZ1177" s="351"/>
      <c r="ISA1177" s="351"/>
      <c r="ISB1177" s="351"/>
      <c r="ISC1177" s="351"/>
      <c r="ISD1177" s="351"/>
      <c r="ISE1177" s="351"/>
      <c r="ISF1177" s="351"/>
      <c r="ISG1177" s="351"/>
      <c r="ISH1177" s="351"/>
      <c r="ISI1177" s="351"/>
      <c r="ISJ1177" s="351"/>
      <c r="ISK1177" s="351"/>
      <c r="ISL1177" s="351"/>
      <c r="ISM1177" s="351"/>
      <c r="ISN1177" s="351"/>
      <c r="ISO1177" s="351"/>
      <c r="ISP1177" s="351"/>
      <c r="ISQ1177" s="351"/>
      <c r="ISR1177" s="351"/>
      <c r="ISS1177" s="351"/>
      <c r="IST1177" s="351"/>
      <c r="ISU1177" s="351"/>
      <c r="ISV1177" s="351"/>
      <c r="ISW1177" s="351"/>
      <c r="ISX1177" s="351"/>
      <c r="ISY1177" s="351"/>
      <c r="ISZ1177" s="351"/>
      <c r="ITA1177" s="351"/>
      <c r="ITB1177" s="351"/>
      <c r="ITC1177" s="351"/>
      <c r="ITD1177" s="351"/>
      <c r="ITE1177" s="351"/>
      <c r="ITF1177" s="351"/>
      <c r="ITG1177" s="351"/>
      <c r="ITH1177" s="351"/>
      <c r="ITI1177" s="351"/>
      <c r="ITJ1177" s="351"/>
      <c r="ITK1177" s="351"/>
      <c r="ITL1177" s="351"/>
      <c r="ITM1177" s="351"/>
      <c r="ITN1177" s="351"/>
      <c r="ITO1177" s="351"/>
      <c r="ITP1177" s="351"/>
      <c r="ITQ1177" s="351"/>
      <c r="ITR1177" s="351"/>
      <c r="ITS1177" s="351"/>
      <c r="ITT1177" s="351"/>
      <c r="ITU1177" s="351"/>
      <c r="ITV1177" s="351"/>
      <c r="ITW1177" s="351"/>
      <c r="ITX1177" s="351"/>
      <c r="ITY1177" s="351"/>
      <c r="ITZ1177" s="351"/>
      <c r="IUA1177" s="351"/>
      <c r="IUB1177" s="351"/>
      <c r="IUC1177" s="351"/>
      <c r="IUD1177" s="351"/>
      <c r="IUE1177" s="351"/>
      <c r="IUF1177" s="351"/>
      <c r="IUG1177" s="351"/>
      <c r="IUH1177" s="351"/>
      <c r="IUI1177" s="351"/>
      <c r="IUJ1177" s="351"/>
      <c r="IUK1177" s="351"/>
      <c r="IUL1177" s="351"/>
      <c r="IUM1177" s="351"/>
      <c r="IUN1177" s="351"/>
      <c r="IUO1177" s="351"/>
      <c r="IUP1177" s="351"/>
      <c r="IUQ1177" s="351"/>
      <c r="IUR1177" s="351"/>
      <c r="IUS1177" s="351"/>
      <c r="IUT1177" s="351"/>
      <c r="IUU1177" s="351"/>
      <c r="IUV1177" s="351"/>
      <c r="IUW1177" s="351"/>
      <c r="IUX1177" s="351"/>
      <c r="IUY1177" s="351"/>
      <c r="IUZ1177" s="351"/>
      <c r="IVA1177" s="351"/>
      <c r="IVB1177" s="351"/>
      <c r="IVC1177" s="351"/>
      <c r="IVD1177" s="351"/>
      <c r="IVE1177" s="351"/>
      <c r="IVF1177" s="351"/>
      <c r="IVG1177" s="351"/>
      <c r="IVH1177" s="351"/>
      <c r="IVI1177" s="351"/>
      <c r="IVJ1177" s="351"/>
      <c r="IVK1177" s="351"/>
      <c r="IVL1177" s="351"/>
      <c r="IVM1177" s="351"/>
      <c r="IVN1177" s="351"/>
      <c r="IVO1177" s="351"/>
      <c r="IVP1177" s="351"/>
      <c r="IVQ1177" s="351"/>
      <c r="IVR1177" s="351"/>
      <c r="IVS1177" s="351"/>
      <c r="IVT1177" s="351"/>
      <c r="IVU1177" s="351"/>
      <c r="IVV1177" s="351"/>
      <c r="IVW1177" s="351"/>
      <c r="IVX1177" s="351"/>
      <c r="IVY1177" s="351"/>
      <c r="IVZ1177" s="351"/>
      <c r="IWA1177" s="351"/>
      <c r="IWB1177" s="351"/>
      <c r="IWC1177" s="351"/>
      <c r="IWD1177" s="351"/>
      <c r="IWE1177" s="351"/>
      <c r="IWF1177" s="351"/>
      <c r="IWG1177" s="351"/>
      <c r="IWH1177" s="351"/>
      <c r="IWI1177" s="351"/>
      <c r="IWJ1177" s="351"/>
      <c r="IWK1177" s="351"/>
      <c r="IWL1177" s="351"/>
      <c r="IWM1177" s="351"/>
      <c r="IWN1177" s="351"/>
      <c r="IWO1177" s="351"/>
      <c r="IWP1177" s="351"/>
      <c r="IWQ1177" s="351"/>
      <c r="IWR1177" s="351"/>
      <c r="IWS1177" s="351"/>
      <c r="IWT1177" s="351"/>
      <c r="IWU1177" s="351"/>
      <c r="IWV1177" s="351"/>
      <c r="IWW1177" s="351"/>
      <c r="IWX1177" s="351"/>
      <c r="IWY1177" s="351"/>
      <c r="IWZ1177" s="351"/>
      <c r="IXA1177" s="351"/>
      <c r="IXB1177" s="351"/>
      <c r="IXC1177" s="351"/>
      <c r="IXD1177" s="351"/>
      <c r="IXE1177" s="351"/>
      <c r="IXF1177" s="351"/>
      <c r="IXG1177" s="351"/>
      <c r="IXH1177" s="351"/>
      <c r="IXI1177" s="351"/>
      <c r="IXJ1177" s="351"/>
      <c r="IXK1177" s="351"/>
      <c r="IXL1177" s="351"/>
      <c r="IXM1177" s="351"/>
      <c r="IXN1177" s="351"/>
      <c r="IXO1177" s="351"/>
      <c r="IXP1177" s="351"/>
      <c r="IXQ1177" s="351"/>
      <c r="IXR1177" s="351"/>
      <c r="IXS1177" s="351"/>
      <c r="IXT1177" s="351"/>
      <c r="IXU1177" s="351"/>
      <c r="IXV1177" s="351"/>
      <c r="IXW1177" s="351"/>
      <c r="IXX1177" s="351"/>
      <c r="IXY1177" s="351"/>
      <c r="IXZ1177" s="351"/>
      <c r="IYA1177" s="351"/>
      <c r="IYB1177" s="351"/>
      <c r="IYC1177" s="351"/>
      <c r="IYD1177" s="351"/>
      <c r="IYE1177" s="351"/>
      <c r="IYF1177" s="351"/>
      <c r="IYG1177" s="351"/>
      <c r="IYH1177" s="351"/>
      <c r="IYI1177" s="351"/>
      <c r="IYJ1177" s="351"/>
      <c r="IYK1177" s="351"/>
      <c r="IYL1177" s="351"/>
      <c r="IYM1177" s="351"/>
      <c r="IYN1177" s="351"/>
      <c r="IYO1177" s="351"/>
      <c r="IYP1177" s="351"/>
      <c r="IYQ1177" s="351"/>
      <c r="IYR1177" s="351"/>
      <c r="IYS1177" s="351"/>
      <c r="IYT1177" s="351"/>
      <c r="IYU1177" s="351"/>
      <c r="IYV1177" s="351"/>
      <c r="IYW1177" s="351"/>
      <c r="IYX1177" s="351"/>
      <c r="IYY1177" s="351"/>
      <c r="IYZ1177" s="351"/>
      <c r="IZA1177" s="351"/>
      <c r="IZB1177" s="351"/>
      <c r="IZC1177" s="351"/>
      <c r="IZD1177" s="351"/>
      <c r="IZE1177" s="351"/>
      <c r="IZF1177" s="351"/>
      <c r="IZG1177" s="351"/>
      <c r="IZH1177" s="351"/>
      <c r="IZI1177" s="351"/>
      <c r="IZJ1177" s="351"/>
      <c r="IZK1177" s="351"/>
      <c r="IZL1177" s="351"/>
      <c r="IZM1177" s="351"/>
      <c r="IZN1177" s="351"/>
      <c r="IZO1177" s="351"/>
      <c r="IZP1177" s="351"/>
      <c r="IZQ1177" s="351"/>
      <c r="IZR1177" s="351"/>
      <c r="IZS1177" s="351"/>
      <c r="IZT1177" s="351"/>
      <c r="IZU1177" s="351"/>
      <c r="IZV1177" s="351"/>
      <c r="IZW1177" s="351"/>
      <c r="IZX1177" s="351"/>
      <c r="IZY1177" s="351"/>
      <c r="IZZ1177" s="351"/>
      <c r="JAA1177" s="351"/>
      <c r="JAB1177" s="351"/>
      <c r="JAC1177" s="351"/>
      <c r="JAD1177" s="351"/>
      <c r="JAE1177" s="351"/>
      <c r="JAF1177" s="351"/>
      <c r="JAG1177" s="351"/>
      <c r="JAH1177" s="351"/>
      <c r="JAI1177" s="351"/>
      <c r="JAJ1177" s="351"/>
      <c r="JAK1177" s="351"/>
      <c r="JAL1177" s="351"/>
      <c r="JAM1177" s="351"/>
      <c r="JAN1177" s="351"/>
      <c r="JAO1177" s="351"/>
      <c r="JAP1177" s="351"/>
      <c r="JAQ1177" s="351"/>
      <c r="JAR1177" s="351"/>
      <c r="JAS1177" s="351"/>
      <c r="JAT1177" s="351"/>
      <c r="JAU1177" s="351"/>
      <c r="JAV1177" s="351"/>
      <c r="JAW1177" s="351"/>
      <c r="JAX1177" s="351"/>
      <c r="JAY1177" s="351"/>
      <c r="JAZ1177" s="351"/>
      <c r="JBA1177" s="351"/>
      <c r="JBB1177" s="351"/>
      <c r="JBC1177" s="351"/>
      <c r="JBD1177" s="351"/>
      <c r="JBE1177" s="351"/>
      <c r="JBF1177" s="351"/>
      <c r="JBG1177" s="351"/>
      <c r="JBH1177" s="351"/>
      <c r="JBI1177" s="351"/>
      <c r="JBJ1177" s="351"/>
      <c r="JBK1177" s="351"/>
      <c r="JBL1177" s="351"/>
      <c r="JBM1177" s="351"/>
      <c r="JBN1177" s="351"/>
      <c r="JBO1177" s="351"/>
      <c r="JBP1177" s="351"/>
      <c r="JBQ1177" s="351"/>
      <c r="JBR1177" s="351"/>
      <c r="JBS1177" s="351"/>
      <c r="JBT1177" s="351"/>
      <c r="JBU1177" s="351"/>
      <c r="JBV1177" s="351"/>
      <c r="JBW1177" s="351"/>
      <c r="JBX1177" s="351"/>
      <c r="JBY1177" s="351"/>
      <c r="JBZ1177" s="351"/>
      <c r="JCA1177" s="351"/>
      <c r="JCB1177" s="351"/>
      <c r="JCC1177" s="351"/>
      <c r="JCD1177" s="351"/>
      <c r="JCE1177" s="351"/>
      <c r="JCF1177" s="351"/>
      <c r="JCG1177" s="351"/>
      <c r="JCH1177" s="351"/>
      <c r="JCI1177" s="351"/>
      <c r="JCJ1177" s="351"/>
      <c r="JCK1177" s="351"/>
      <c r="JCL1177" s="351"/>
      <c r="JCM1177" s="351"/>
      <c r="JCN1177" s="351"/>
      <c r="JCO1177" s="351"/>
      <c r="JCP1177" s="351"/>
      <c r="JCQ1177" s="351"/>
      <c r="JCR1177" s="351"/>
      <c r="JCS1177" s="351"/>
      <c r="JCT1177" s="351"/>
      <c r="JCU1177" s="351"/>
      <c r="JCV1177" s="351"/>
      <c r="JCW1177" s="351"/>
      <c r="JCX1177" s="351"/>
      <c r="JCY1177" s="351"/>
      <c r="JCZ1177" s="351"/>
      <c r="JDA1177" s="351"/>
      <c r="JDB1177" s="351"/>
      <c r="JDC1177" s="351"/>
      <c r="JDD1177" s="351"/>
      <c r="JDE1177" s="351"/>
      <c r="JDF1177" s="351"/>
      <c r="JDG1177" s="351"/>
      <c r="JDH1177" s="351"/>
      <c r="JDI1177" s="351"/>
      <c r="JDJ1177" s="351"/>
      <c r="JDK1177" s="351"/>
      <c r="JDL1177" s="351"/>
      <c r="JDM1177" s="351"/>
      <c r="JDN1177" s="351"/>
      <c r="JDO1177" s="351"/>
      <c r="JDP1177" s="351"/>
      <c r="JDQ1177" s="351"/>
      <c r="JDR1177" s="351"/>
      <c r="JDS1177" s="351"/>
      <c r="JDT1177" s="351"/>
      <c r="JDU1177" s="351"/>
      <c r="JDV1177" s="351"/>
      <c r="JDW1177" s="351"/>
      <c r="JDX1177" s="351"/>
      <c r="JDY1177" s="351"/>
      <c r="JDZ1177" s="351"/>
      <c r="JEA1177" s="351"/>
      <c r="JEB1177" s="351"/>
      <c r="JEC1177" s="351"/>
      <c r="JED1177" s="351"/>
      <c r="JEE1177" s="351"/>
      <c r="JEF1177" s="351"/>
      <c r="JEG1177" s="351"/>
      <c r="JEH1177" s="351"/>
      <c r="JEI1177" s="351"/>
      <c r="JEJ1177" s="351"/>
      <c r="JEK1177" s="351"/>
      <c r="JEL1177" s="351"/>
      <c r="JEM1177" s="351"/>
      <c r="JEN1177" s="351"/>
      <c r="JEO1177" s="351"/>
      <c r="JEP1177" s="351"/>
      <c r="JEQ1177" s="351"/>
      <c r="JER1177" s="351"/>
      <c r="JES1177" s="351"/>
      <c r="JET1177" s="351"/>
      <c r="JEU1177" s="351"/>
      <c r="JEV1177" s="351"/>
      <c r="JEW1177" s="351"/>
      <c r="JEX1177" s="351"/>
      <c r="JEY1177" s="351"/>
      <c r="JEZ1177" s="351"/>
      <c r="JFA1177" s="351"/>
      <c r="JFB1177" s="351"/>
      <c r="JFC1177" s="351"/>
      <c r="JFD1177" s="351"/>
      <c r="JFE1177" s="351"/>
      <c r="JFF1177" s="351"/>
      <c r="JFG1177" s="351"/>
      <c r="JFH1177" s="351"/>
      <c r="JFI1177" s="351"/>
      <c r="JFJ1177" s="351"/>
      <c r="JFK1177" s="351"/>
      <c r="JFL1177" s="351"/>
      <c r="JFM1177" s="351"/>
      <c r="JFN1177" s="351"/>
      <c r="JFO1177" s="351"/>
      <c r="JFP1177" s="351"/>
      <c r="JFQ1177" s="351"/>
      <c r="JFR1177" s="351"/>
      <c r="JFS1177" s="351"/>
      <c r="JFT1177" s="351"/>
      <c r="JFU1177" s="351"/>
      <c r="JFV1177" s="351"/>
      <c r="JFW1177" s="351"/>
      <c r="JFX1177" s="351"/>
      <c r="JFY1177" s="351"/>
      <c r="JFZ1177" s="351"/>
      <c r="JGA1177" s="351"/>
      <c r="JGB1177" s="351"/>
      <c r="JGC1177" s="351"/>
      <c r="JGD1177" s="351"/>
      <c r="JGE1177" s="351"/>
      <c r="JGF1177" s="351"/>
      <c r="JGG1177" s="351"/>
      <c r="JGH1177" s="351"/>
      <c r="JGI1177" s="351"/>
      <c r="JGJ1177" s="351"/>
      <c r="JGK1177" s="351"/>
      <c r="JGL1177" s="351"/>
      <c r="JGM1177" s="351"/>
      <c r="JGN1177" s="351"/>
      <c r="JGO1177" s="351"/>
      <c r="JGP1177" s="351"/>
      <c r="JGQ1177" s="351"/>
      <c r="JGR1177" s="351"/>
      <c r="JGS1177" s="351"/>
      <c r="JGT1177" s="351"/>
      <c r="JGU1177" s="351"/>
      <c r="JGV1177" s="351"/>
      <c r="JGW1177" s="351"/>
      <c r="JGX1177" s="351"/>
      <c r="JGY1177" s="351"/>
      <c r="JGZ1177" s="351"/>
      <c r="JHA1177" s="351"/>
      <c r="JHB1177" s="351"/>
      <c r="JHC1177" s="351"/>
      <c r="JHD1177" s="351"/>
      <c r="JHE1177" s="351"/>
      <c r="JHF1177" s="351"/>
      <c r="JHG1177" s="351"/>
      <c r="JHH1177" s="351"/>
      <c r="JHI1177" s="351"/>
      <c r="JHJ1177" s="351"/>
      <c r="JHK1177" s="351"/>
      <c r="JHL1177" s="351"/>
      <c r="JHM1177" s="351"/>
      <c r="JHN1177" s="351"/>
      <c r="JHO1177" s="351"/>
      <c r="JHP1177" s="351"/>
      <c r="JHQ1177" s="351"/>
      <c r="JHR1177" s="351"/>
      <c r="JHS1177" s="351"/>
      <c r="JHT1177" s="351"/>
      <c r="JHU1177" s="351"/>
      <c r="JHV1177" s="351"/>
      <c r="JHW1177" s="351"/>
      <c r="JHX1177" s="351"/>
      <c r="JHY1177" s="351"/>
      <c r="JHZ1177" s="351"/>
      <c r="JIA1177" s="351"/>
      <c r="JIB1177" s="351"/>
      <c r="JIC1177" s="351"/>
      <c r="JID1177" s="351"/>
      <c r="JIE1177" s="351"/>
      <c r="JIF1177" s="351"/>
      <c r="JIG1177" s="351"/>
      <c r="JIH1177" s="351"/>
      <c r="JII1177" s="351"/>
      <c r="JIJ1177" s="351"/>
      <c r="JIK1177" s="351"/>
      <c r="JIL1177" s="351"/>
      <c r="JIM1177" s="351"/>
      <c r="JIN1177" s="351"/>
      <c r="JIO1177" s="351"/>
      <c r="JIP1177" s="351"/>
      <c r="JIQ1177" s="351"/>
      <c r="JIR1177" s="351"/>
      <c r="JIS1177" s="351"/>
      <c r="JIT1177" s="351"/>
      <c r="JIU1177" s="351"/>
      <c r="JIV1177" s="351"/>
      <c r="JIW1177" s="351"/>
      <c r="JIX1177" s="351"/>
      <c r="JIY1177" s="351"/>
      <c r="JIZ1177" s="351"/>
      <c r="JJA1177" s="351"/>
      <c r="JJB1177" s="351"/>
      <c r="JJC1177" s="351"/>
      <c r="JJD1177" s="351"/>
      <c r="JJE1177" s="351"/>
      <c r="JJF1177" s="351"/>
      <c r="JJG1177" s="351"/>
      <c r="JJH1177" s="351"/>
      <c r="JJI1177" s="351"/>
      <c r="JJJ1177" s="351"/>
      <c r="JJK1177" s="351"/>
      <c r="JJL1177" s="351"/>
      <c r="JJM1177" s="351"/>
      <c r="JJN1177" s="351"/>
      <c r="JJO1177" s="351"/>
      <c r="JJP1177" s="351"/>
      <c r="JJQ1177" s="351"/>
      <c r="JJR1177" s="351"/>
      <c r="JJS1177" s="351"/>
      <c r="JJT1177" s="351"/>
      <c r="JJU1177" s="351"/>
      <c r="JJV1177" s="351"/>
      <c r="JJW1177" s="351"/>
      <c r="JJX1177" s="351"/>
      <c r="JJY1177" s="351"/>
      <c r="JJZ1177" s="351"/>
      <c r="JKA1177" s="351"/>
      <c r="JKB1177" s="351"/>
      <c r="JKC1177" s="351"/>
      <c r="JKD1177" s="351"/>
      <c r="JKE1177" s="351"/>
      <c r="JKF1177" s="351"/>
      <c r="JKG1177" s="351"/>
      <c r="JKH1177" s="351"/>
      <c r="JKI1177" s="351"/>
      <c r="JKJ1177" s="351"/>
      <c r="JKK1177" s="351"/>
      <c r="JKL1177" s="351"/>
      <c r="JKM1177" s="351"/>
      <c r="JKN1177" s="351"/>
      <c r="JKO1177" s="351"/>
      <c r="JKP1177" s="351"/>
      <c r="JKQ1177" s="351"/>
      <c r="JKR1177" s="351"/>
      <c r="JKS1177" s="351"/>
      <c r="JKT1177" s="351"/>
      <c r="JKU1177" s="351"/>
      <c r="JKV1177" s="351"/>
      <c r="JKW1177" s="351"/>
      <c r="JKX1177" s="351"/>
      <c r="JKY1177" s="351"/>
      <c r="JKZ1177" s="351"/>
      <c r="JLA1177" s="351"/>
      <c r="JLB1177" s="351"/>
      <c r="JLC1177" s="351"/>
      <c r="JLD1177" s="351"/>
      <c r="JLE1177" s="351"/>
      <c r="JLF1177" s="351"/>
      <c r="JLG1177" s="351"/>
      <c r="JLH1177" s="351"/>
      <c r="JLI1177" s="351"/>
      <c r="JLJ1177" s="351"/>
      <c r="JLK1177" s="351"/>
      <c r="JLL1177" s="351"/>
      <c r="JLM1177" s="351"/>
      <c r="JLN1177" s="351"/>
      <c r="JLO1177" s="351"/>
      <c r="JLP1177" s="351"/>
      <c r="JLQ1177" s="351"/>
      <c r="JLR1177" s="351"/>
      <c r="JLS1177" s="351"/>
      <c r="JLT1177" s="351"/>
      <c r="JLU1177" s="351"/>
      <c r="JLV1177" s="351"/>
      <c r="JLW1177" s="351"/>
      <c r="JLX1177" s="351"/>
      <c r="JLY1177" s="351"/>
      <c r="JLZ1177" s="351"/>
      <c r="JMA1177" s="351"/>
      <c r="JMB1177" s="351"/>
      <c r="JMC1177" s="351"/>
      <c r="JMD1177" s="351"/>
      <c r="JME1177" s="351"/>
      <c r="JMF1177" s="351"/>
      <c r="JMG1177" s="351"/>
      <c r="JMH1177" s="351"/>
      <c r="JMI1177" s="351"/>
      <c r="JMJ1177" s="351"/>
      <c r="JMK1177" s="351"/>
      <c r="JML1177" s="351"/>
      <c r="JMM1177" s="351"/>
      <c r="JMN1177" s="351"/>
      <c r="JMO1177" s="351"/>
      <c r="JMP1177" s="351"/>
      <c r="JMQ1177" s="351"/>
      <c r="JMR1177" s="351"/>
      <c r="JMS1177" s="351"/>
      <c r="JMT1177" s="351"/>
      <c r="JMU1177" s="351"/>
      <c r="JMV1177" s="351"/>
      <c r="JMW1177" s="351"/>
      <c r="JMX1177" s="351"/>
      <c r="JMY1177" s="351"/>
      <c r="JMZ1177" s="351"/>
      <c r="JNA1177" s="351"/>
      <c r="JNB1177" s="351"/>
      <c r="JNC1177" s="351"/>
      <c r="JND1177" s="351"/>
      <c r="JNE1177" s="351"/>
      <c r="JNF1177" s="351"/>
      <c r="JNG1177" s="351"/>
      <c r="JNH1177" s="351"/>
      <c r="JNI1177" s="351"/>
      <c r="JNJ1177" s="351"/>
      <c r="JNK1177" s="351"/>
      <c r="JNL1177" s="351"/>
      <c r="JNM1177" s="351"/>
      <c r="JNN1177" s="351"/>
      <c r="JNO1177" s="351"/>
      <c r="JNP1177" s="351"/>
      <c r="JNQ1177" s="351"/>
      <c r="JNR1177" s="351"/>
      <c r="JNS1177" s="351"/>
      <c r="JNT1177" s="351"/>
      <c r="JNU1177" s="351"/>
      <c r="JNV1177" s="351"/>
      <c r="JNW1177" s="351"/>
      <c r="JNX1177" s="351"/>
      <c r="JNY1177" s="351"/>
      <c r="JNZ1177" s="351"/>
      <c r="JOA1177" s="351"/>
      <c r="JOB1177" s="351"/>
      <c r="JOC1177" s="351"/>
      <c r="JOD1177" s="351"/>
      <c r="JOE1177" s="351"/>
      <c r="JOF1177" s="351"/>
      <c r="JOG1177" s="351"/>
      <c r="JOH1177" s="351"/>
      <c r="JOI1177" s="351"/>
      <c r="JOJ1177" s="351"/>
      <c r="JOK1177" s="351"/>
      <c r="JOL1177" s="351"/>
      <c r="JOM1177" s="351"/>
      <c r="JON1177" s="351"/>
      <c r="JOO1177" s="351"/>
      <c r="JOP1177" s="351"/>
      <c r="JOQ1177" s="351"/>
      <c r="JOR1177" s="351"/>
      <c r="JOS1177" s="351"/>
      <c r="JOT1177" s="351"/>
      <c r="JOU1177" s="351"/>
      <c r="JOV1177" s="351"/>
      <c r="JOW1177" s="351"/>
      <c r="JOX1177" s="351"/>
      <c r="JOY1177" s="351"/>
      <c r="JOZ1177" s="351"/>
      <c r="JPA1177" s="351"/>
      <c r="JPB1177" s="351"/>
      <c r="JPC1177" s="351"/>
      <c r="JPD1177" s="351"/>
      <c r="JPE1177" s="351"/>
      <c r="JPF1177" s="351"/>
      <c r="JPG1177" s="351"/>
      <c r="JPH1177" s="351"/>
      <c r="JPI1177" s="351"/>
      <c r="JPJ1177" s="351"/>
      <c r="JPK1177" s="351"/>
      <c r="JPL1177" s="351"/>
      <c r="JPM1177" s="351"/>
      <c r="JPN1177" s="351"/>
      <c r="JPO1177" s="351"/>
      <c r="JPP1177" s="351"/>
      <c r="JPQ1177" s="351"/>
      <c r="JPR1177" s="351"/>
      <c r="JPS1177" s="351"/>
      <c r="JPT1177" s="351"/>
      <c r="JPU1177" s="351"/>
      <c r="JPV1177" s="351"/>
      <c r="JPW1177" s="351"/>
      <c r="JPX1177" s="351"/>
      <c r="JPY1177" s="351"/>
      <c r="JPZ1177" s="351"/>
      <c r="JQA1177" s="351"/>
      <c r="JQB1177" s="351"/>
      <c r="JQC1177" s="351"/>
      <c r="JQD1177" s="351"/>
      <c r="JQE1177" s="351"/>
      <c r="JQF1177" s="351"/>
      <c r="JQG1177" s="351"/>
      <c r="JQH1177" s="351"/>
      <c r="JQI1177" s="351"/>
      <c r="JQJ1177" s="351"/>
      <c r="JQK1177" s="351"/>
      <c r="JQL1177" s="351"/>
      <c r="JQM1177" s="351"/>
      <c r="JQN1177" s="351"/>
      <c r="JQO1177" s="351"/>
      <c r="JQP1177" s="351"/>
      <c r="JQQ1177" s="351"/>
      <c r="JQR1177" s="351"/>
      <c r="JQS1177" s="351"/>
      <c r="JQT1177" s="351"/>
      <c r="JQU1177" s="351"/>
      <c r="JQV1177" s="351"/>
      <c r="JQW1177" s="351"/>
      <c r="JQX1177" s="351"/>
      <c r="JQY1177" s="351"/>
      <c r="JQZ1177" s="351"/>
      <c r="JRA1177" s="351"/>
      <c r="JRB1177" s="351"/>
      <c r="JRC1177" s="351"/>
      <c r="JRD1177" s="351"/>
      <c r="JRE1177" s="351"/>
      <c r="JRF1177" s="351"/>
      <c r="JRG1177" s="351"/>
      <c r="JRH1177" s="351"/>
      <c r="JRI1177" s="351"/>
      <c r="JRJ1177" s="351"/>
      <c r="JRK1177" s="351"/>
      <c r="JRL1177" s="351"/>
      <c r="JRM1177" s="351"/>
      <c r="JRN1177" s="351"/>
      <c r="JRO1177" s="351"/>
      <c r="JRP1177" s="351"/>
      <c r="JRQ1177" s="351"/>
      <c r="JRR1177" s="351"/>
      <c r="JRS1177" s="351"/>
      <c r="JRT1177" s="351"/>
      <c r="JRU1177" s="351"/>
      <c r="JRV1177" s="351"/>
      <c r="JRW1177" s="351"/>
      <c r="JRX1177" s="351"/>
      <c r="JRY1177" s="351"/>
      <c r="JRZ1177" s="351"/>
      <c r="JSA1177" s="351"/>
      <c r="JSB1177" s="351"/>
      <c r="JSC1177" s="351"/>
      <c r="JSD1177" s="351"/>
      <c r="JSE1177" s="351"/>
      <c r="JSF1177" s="351"/>
      <c r="JSG1177" s="351"/>
      <c r="JSH1177" s="351"/>
      <c r="JSI1177" s="351"/>
      <c r="JSJ1177" s="351"/>
      <c r="JSK1177" s="351"/>
      <c r="JSL1177" s="351"/>
      <c r="JSM1177" s="351"/>
      <c r="JSN1177" s="351"/>
      <c r="JSO1177" s="351"/>
      <c r="JSP1177" s="351"/>
      <c r="JSQ1177" s="351"/>
      <c r="JSR1177" s="351"/>
      <c r="JSS1177" s="351"/>
      <c r="JST1177" s="351"/>
      <c r="JSU1177" s="351"/>
      <c r="JSV1177" s="351"/>
      <c r="JSW1177" s="351"/>
      <c r="JSX1177" s="351"/>
      <c r="JSY1177" s="351"/>
      <c r="JSZ1177" s="351"/>
      <c r="JTA1177" s="351"/>
      <c r="JTB1177" s="351"/>
      <c r="JTC1177" s="351"/>
      <c r="JTD1177" s="351"/>
      <c r="JTE1177" s="351"/>
      <c r="JTF1177" s="351"/>
      <c r="JTG1177" s="351"/>
      <c r="JTH1177" s="351"/>
      <c r="JTI1177" s="351"/>
      <c r="JTJ1177" s="351"/>
      <c r="JTK1177" s="351"/>
      <c r="JTL1177" s="351"/>
      <c r="JTM1177" s="351"/>
      <c r="JTN1177" s="351"/>
      <c r="JTO1177" s="351"/>
      <c r="JTP1177" s="351"/>
      <c r="JTQ1177" s="351"/>
      <c r="JTR1177" s="351"/>
      <c r="JTS1177" s="351"/>
      <c r="JTT1177" s="351"/>
      <c r="JTU1177" s="351"/>
      <c r="JTV1177" s="351"/>
      <c r="JTW1177" s="351"/>
      <c r="JTX1177" s="351"/>
      <c r="JTY1177" s="351"/>
      <c r="JTZ1177" s="351"/>
      <c r="JUA1177" s="351"/>
      <c r="JUB1177" s="351"/>
      <c r="JUC1177" s="351"/>
      <c r="JUD1177" s="351"/>
      <c r="JUE1177" s="351"/>
      <c r="JUF1177" s="351"/>
      <c r="JUG1177" s="351"/>
      <c r="JUH1177" s="351"/>
      <c r="JUI1177" s="351"/>
      <c r="JUJ1177" s="351"/>
      <c r="JUK1177" s="351"/>
      <c r="JUL1177" s="351"/>
      <c r="JUM1177" s="351"/>
      <c r="JUN1177" s="351"/>
      <c r="JUO1177" s="351"/>
      <c r="JUP1177" s="351"/>
      <c r="JUQ1177" s="351"/>
      <c r="JUR1177" s="351"/>
      <c r="JUS1177" s="351"/>
      <c r="JUT1177" s="351"/>
      <c r="JUU1177" s="351"/>
      <c r="JUV1177" s="351"/>
      <c r="JUW1177" s="351"/>
      <c r="JUX1177" s="351"/>
      <c r="JUY1177" s="351"/>
      <c r="JUZ1177" s="351"/>
      <c r="JVA1177" s="351"/>
      <c r="JVB1177" s="351"/>
      <c r="JVC1177" s="351"/>
      <c r="JVD1177" s="351"/>
      <c r="JVE1177" s="351"/>
      <c r="JVF1177" s="351"/>
      <c r="JVG1177" s="351"/>
      <c r="JVH1177" s="351"/>
      <c r="JVI1177" s="351"/>
      <c r="JVJ1177" s="351"/>
      <c r="JVK1177" s="351"/>
      <c r="JVL1177" s="351"/>
      <c r="JVM1177" s="351"/>
      <c r="JVN1177" s="351"/>
      <c r="JVO1177" s="351"/>
      <c r="JVP1177" s="351"/>
      <c r="JVQ1177" s="351"/>
      <c r="JVR1177" s="351"/>
      <c r="JVS1177" s="351"/>
      <c r="JVT1177" s="351"/>
      <c r="JVU1177" s="351"/>
      <c r="JVV1177" s="351"/>
      <c r="JVW1177" s="351"/>
      <c r="JVX1177" s="351"/>
      <c r="JVY1177" s="351"/>
      <c r="JVZ1177" s="351"/>
      <c r="JWA1177" s="351"/>
      <c r="JWB1177" s="351"/>
      <c r="JWC1177" s="351"/>
      <c r="JWD1177" s="351"/>
      <c r="JWE1177" s="351"/>
      <c r="JWF1177" s="351"/>
      <c r="JWG1177" s="351"/>
      <c r="JWH1177" s="351"/>
      <c r="JWI1177" s="351"/>
      <c r="JWJ1177" s="351"/>
      <c r="JWK1177" s="351"/>
      <c r="JWL1177" s="351"/>
      <c r="JWM1177" s="351"/>
      <c r="JWN1177" s="351"/>
      <c r="JWO1177" s="351"/>
      <c r="JWP1177" s="351"/>
      <c r="JWQ1177" s="351"/>
      <c r="JWR1177" s="351"/>
      <c r="JWS1177" s="351"/>
      <c r="JWT1177" s="351"/>
      <c r="JWU1177" s="351"/>
      <c r="JWV1177" s="351"/>
      <c r="JWW1177" s="351"/>
      <c r="JWX1177" s="351"/>
      <c r="JWY1177" s="351"/>
      <c r="JWZ1177" s="351"/>
      <c r="JXA1177" s="351"/>
      <c r="JXB1177" s="351"/>
      <c r="JXC1177" s="351"/>
      <c r="JXD1177" s="351"/>
      <c r="JXE1177" s="351"/>
      <c r="JXF1177" s="351"/>
      <c r="JXG1177" s="351"/>
      <c r="JXH1177" s="351"/>
      <c r="JXI1177" s="351"/>
      <c r="JXJ1177" s="351"/>
      <c r="JXK1177" s="351"/>
      <c r="JXL1177" s="351"/>
      <c r="JXM1177" s="351"/>
      <c r="JXN1177" s="351"/>
      <c r="JXO1177" s="351"/>
      <c r="JXP1177" s="351"/>
      <c r="JXQ1177" s="351"/>
      <c r="JXR1177" s="351"/>
      <c r="JXS1177" s="351"/>
      <c r="JXT1177" s="351"/>
      <c r="JXU1177" s="351"/>
      <c r="JXV1177" s="351"/>
      <c r="JXW1177" s="351"/>
      <c r="JXX1177" s="351"/>
      <c r="JXY1177" s="351"/>
      <c r="JXZ1177" s="351"/>
      <c r="JYA1177" s="351"/>
      <c r="JYB1177" s="351"/>
      <c r="JYC1177" s="351"/>
      <c r="JYD1177" s="351"/>
      <c r="JYE1177" s="351"/>
      <c r="JYF1177" s="351"/>
      <c r="JYG1177" s="351"/>
      <c r="JYH1177" s="351"/>
      <c r="JYI1177" s="351"/>
      <c r="JYJ1177" s="351"/>
      <c r="JYK1177" s="351"/>
      <c r="JYL1177" s="351"/>
      <c r="JYM1177" s="351"/>
      <c r="JYN1177" s="351"/>
      <c r="JYO1177" s="351"/>
      <c r="JYP1177" s="351"/>
      <c r="JYQ1177" s="351"/>
      <c r="JYR1177" s="351"/>
      <c r="JYS1177" s="351"/>
      <c r="JYT1177" s="351"/>
      <c r="JYU1177" s="351"/>
      <c r="JYV1177" s="351"/>
      <c r="JYW1177" s="351"/>
      <c r="JYX1177" s="351"/>
      <c r="JYY1177" s="351"/>
      <c r="JYZ1177" s="351"/>
      <c r="JZA1177" s="351"/>
      <c r="JZB1177" s="351"/>
      <c r="JZC1177" s="351"/>
      <c r="JZD1177" s="351"/>
      <c r="JZE1177" s="351"/>
      <c r="JZF1177" s="351"/>
      <c r="JZG1177" s="351"/>
      <c r="JZH1177" s="351"/>
      <c r="JZI1177" s="351"/>
      <c r="JZJ1177" s="351"/>
      <c r="JZK1177" s="351"/>
      <c r="JZL1177" s="351"/>
      <c r="JZM1177" s="351"/>
      <c r="JZN1177" s="351"/>
      <c r="JZO1177" s="351"/>
      <c r="JZP1177" s="351"/>
      <c r="JZQ1177" s="351"/>
      <c r="JZR1177" s="351"/>
      <c r="JZS1177" s="351"/>
      <c r="JZT1177" s="351"/>
      <c r="JZU1177" s="351"/>
      <c r="JZV1177" s="351"/>
      <c r="JZW1177" s="351"/>
      <c r="JZX1177" s="351"/>
      <c r="JZY1177" s="351"/>
      <c r="JZZ1177" s="351"/>
      <c r="KAA1177" s="351"/>
      <c r="KAB1177" s="351"/>
      <c r="KAC1177" s="351"/>
      <c r="KAD1177" s="351"/>
      <c r="KAE1177" s="351"/>
      <c r="KAF1177" s="351"/>
      <c r="KAG1177" s="351"/>
      <c r="KAH1177" s="351"/>
      <c r="KAI1177" s="351"/>
      <c r="KAJ1177" s="351"/>
      <c r="KAK1177" s="351"/>
      <c r="KAL1177" s="351"/>
      <c r="KAM1177" s="351"/>
      <c r="KAN1177" s="351"/>
      <c r="KAO1177" s="351"/>
      <c r="KAP1177" s="351"/>
      <c r="KAQ1177" s="351"/>
      <c r="KAR1177" s="351"/>
      <c r="KAS1177" s="351"/>
      <c r="KAT1177" s="351"/>
      <c r="KAU1177" s="351"/>
      <c r="KAV1177" s="351"/>
      <c r="KAW1177" s="351"/>
      <c r="KAX1177" s="351"/>
      <c r="KAY1177" s="351"/>
      <c r="KAZ1177" s="351"/>
      <c r="KBA1177" s="351"/>
      <c r="KBB1177" s="351"/>
      <c r="KBC1177" s="351"/>
      <c r="KBD1177" s="351"/>
      <c r="KBE1177" s="351"/>
      <c r="KBF1177" s="351"/>
      <c r="KBG1177" s="351"/>
      <c r="KBH1177" s="351"/>
      <c r="KBI1177" s="351"/>
      <c r="KBJ1177" s="351"/>
      <c r="KBK1177" s="351"/>
      <c r="KBL1177" s="351"/>
      <c r="KBM1177" s="351"/>
      <c r="KBN1177" s="351"/>
      <c r="KBO1177" s="351"/>
      <c r="KBP1177" s="351"/>
      <c r="KBQ1177" s="351"/>
      <c r="KBR1177" s="351"/>
      <c r="KBS1177" s="351"/>
      <c r="KBT1177" s="351"/>
      <c r="KBU1177" s="351"/>
      <c r="KBV1177" s="351"/>
      <c r="KBW1177" s="351"/>
      <c r="KBX1177" s="351"/>
      <c r="KBY1177" s="351"/>
      <c r="KBZ1177" s="351"/>
      <c r="KCA1177" s="351"/>
      <c r="KCB1177" s="351"/>
      <c r="KCC1177" s="351"/>
      <c r="KCD1177" s="351"/>
      <c r="KCE1177" s="351"/>
      <c r="KCF1177" s="351"/>
      <c r="KCG1177" s="351"/>
      <c r="KCH1177" s="351"/>
      <c r="KCI1177" s="351"/>
      <c r="KCJ1177" s="351"/>
      <c r="KCK1177" s="351"/>
      <c r="KCL1177" s="351"/>
      <c r="KCM1177" s="351"/>
      <c r="KCN1177" s="351"/>
      <c r="KCO1177" s="351"/>
      <c r="KCP1177" s="351"/>
      <c r="KCQ1177" s="351"/>
      <c r="KCR1177" s="351"/>
      <c r="KCS1177" s="351"/>
      <c r="KCT1177" s="351"/>
      <c r="KCU1177" s="351"/>
      <c r="KCV1177" s="351"/>
      <c r="KCW1177" s="351"/>
      <c r="KCX1177" s="351"/>
      <c r="KCY1177" s="351"/>
      <c r="KCZ1177" s="351"/>
      <c r="KDA1177" s="351"/>
      <c r="KDB1177" s="351"/>
      <c r="KDC1177" s="351"/>
      <c r="KDD1177" s="351"/>
      <c r="KDE1177" s="351"/>
      <c r="KDF1177" s="351"/>
      <c r="KDG1177" s="351"/>
      <c r="KDH1177" s="351"/>
      <c r="KDI1177" s="351"/>
      <c r="KDJ1177" s="351"/>
      <c r="KDK1177" s="351"/>
      <c r="KDL1177" s="351"/>
      <c r="KDM1177" s="351"/>
      <c r="KDN1177" s="351"/>
      <c r="KDO1177" s="351"/>
      <c r="KDP1177" s="351"/>
      <c r="KDQ1177" s="351"/>
      <c r="KDR1177" s="351"/>
      <c r="KDS1177" s="351"/>
      <c r="KDT1177" s="351"/>
      <c r="KDU1177" s="351"/>
      <c r="KDV1177" s="351"/>
      <c r="KDW1177" s="351"/>
      <c r="KDX1177" s="351"/>
      <c r="KDY1177" s="351"/>
      <c r="KDZ1177" s="351"/>
      <c r="KEA1177" s="351"/>
      <c r="KEB1177" s="351"/>
      <c r="KEC1177" s="351"/>
      <c r="KED1177" s="351"/>
      <c r="KEE1177" s="351"/>
      <c r="KEF1177" s="351"/>
      <c r="KEG1177" s="351"/>
      <c r="KEH1177" s="351"/>
      <c r="KEI1177" s="351"/>
      <c r="KEJ1177" s="351"/>
      <c r="KEK1177" s="351"/>
      <c r="KEL1177" s="351"/>
      <c r="KEM1177" s="351"/>
      <c r="KEN1177" s="351"/>
      <c r="KEO1177" s="351"/>
      <c r="KEP1177" s="351"/>
      <c r="KEQ1177" s="351"/>
      <c r="KER1177" s="351"/>
      <c r="KES1177" s="351"/>
      <c r="KET1177" s="351"/>
      <c r="KEU1177" s="351"/>
      <c r="KEV1177" s="351"/>
      <c r="KEW1177" s="351"/>
      <c r="KEX1177" s="351"/>
      <c r="KEY1177" s="351"/>
      <c r="KEZ1177" s="351"/>
      <c r="KFA1177" s="351"/>
      <c r="KFB1177" s="351"/>
      <c r="KFC1177" s="351"/>
      <c r="KFD1177" s="351"/>
      <c r="KFE1177" s="351"/>
      <c r="KFF1177" s="351"/>
      <c r="KFG1177" s="351"/>
      <c r="KFH1177" s="351"/>
      <c r="KFI1177" s="351"/>
      <c r="KFJ1177" s="351"/>
      <c r="KFK1177" s="351"/>
      <c r="KFL1177" s="351"/>
      <c r="KFM1177" s="351"/>
      <c r="KFN1177" s="351"/>
      <c r="KFO1177" s="351"/>
      <c r="KFP1177" s="351"/>
      <c r="KFQ1177" s="351"/>
      <c r="KFR1177" s="351"/>
      <c r="KFS1177" s="351"/>
      <c r="KFT1177" s="351"/>
      <c r="KFU1177" s="351"/>
      <c r="KFV1177" s="351"/>
      <c r="KFW1177" s="351"/>
      <c r="KFX1177" s="351"/>
      <c r="KFY1177" s="351"/>
      <c r="KFZ1177" s="351"/>
      <c r="KGA1177" s="351"/>
      <c r="KGB1177" s="351"/>
      <c r="KGC1177" s="351"/>
      <c r="KGD1177" s="351"/>
      <c r="KGE1177" s="351"/>
      <c r="KGF1177" s="351"/>
      <c r="KGG1177" s="351"/>
      <c r="KGH1177" s="351"/>
      <c r="KGI1177" s="351"/>
      <c r="KGJ1177" s="351"/>
      <c r="KGK1177" s="351"/>
      <c r="KGL1177" s="351"/>
      <c r="KGM1177" s="351"/>
      <c r="KGN1177" s="351"/>
      <c r="KGO1177" s="351"/>
      <c r="KGP1177" s="351"/>
      <c r="KGQ1177" s="351"/>
      <c r="KGR1177" s="351"/>
      <c r="KGS1177" s="351"/>
      <c r="KGT1177" s="351"/>
      <c r="KGU1177" s="351"/>
      <c r="KGV1177" s="351"/>
      <c r="KGW1177" s="351"/>
      <c r="KGX1177" s="351"/>
      <c r="KGY1177" s="351"/>
      <c r="KGZ1177" s="351"/>
      <c r="KHA1177" s="351"/>
      <c r="KHB1177" s="351"/>
      <c r="KHC1177" s="351"/>
      <c r="KHD1177" s="351"/>
      <c r="KHE1177" s="351"/>
      <c r="KHF1177" s="351"/>
      <c r="KHG1177" s="351"/>
      <c r="KHH1177" s="351"/>
      <c r="KHI1177" s="351"/>
      <c r="KHJ1177" s="351"/>
      <c r="KHK1177" s="351"/>
      <c r="KHL1177" s="351"/>
      <c r="KHM1177" s="351"/>
      <c r="KHN1177" s="351"/>
      <c r="KHO1177" s="351"/>
      <c r="KHP1177" s="351"/>
      <c r="KHQ1177" s="351"/>
      <c r="KHR1177" s="351"/>
      <c r="KHS1177" s="351"/>
      <c r="KHT1177" s="351"/>
      <c r="KHU1177" s="351"/>
      <c r="KHV1177" s="351"/>
      <c r="KHW1177" s="351"/>
      <c r="KHX1177" s="351"/>
      <c r="KHY1177" s="351"/>
      <c r="KHZ1177" s="351"/>
      <c r="KIA1177" s="351"/>
      <c r="KIB1177" s="351"/>
      <c r="KIC1177" s="351"/>
      <c r="KID1177" s="351"/>
      <c r="KIE1177" s="351"/>
      <c r="KIF1177" s="351"/>
      <c r="KIG1177" s="351"/>
      <c r="KIH1177" s="351"/>
      <c r="KII1177" s="351"/>
      <c r="KIJ1177" s="351"/>
      <c r="KIK1177" s="351"/>
      <c r="KIL1177" s="351"/>
      <c r="KIM1177" s="351"/>
      <c r="KIN1177" s="351"/>
      <c r="KIO1177" s="351"/>
      <c r="KIP1177" s="351"/>
      <c r="KIQ1177" s="351"/>
      <c r="KIR1177" s="351"/>
      <c r="KIS1177" s="351"/>
      <c r="KIT1177" s="351"/>
      <c r="KIU1177" s="351"/>
      <c r="KIV1177" s="351"/>
      <c r="KIW1177" s="351"/>
      <c r="KIX1177" s="351"/>
      <c r="KIY1177" s="351"/>
      <c r="KIZ1177" s="351"/>
      <c r="KJA1177" s="351"/>
      <c r="KJB1177" s="351"/>
      <c r="KJC1177" s="351"/>
      <c r="KJD1177" s="351"/>
      <c r="KJE1177" s="351"/>
      <c r="KJF1177" s="351"/>
      <c r="KJG1177" s="351"/>
      <c r="KJH1177" s="351"/>
      <c r="KJI1177" s="351"/>
      <c r="KJJ1177" s="351"/>
      <c r="KJK1177" s="351"/>
      <c r="KJL1177" s="351"/>
      <c r="KJM1177" s="351"/>
      <c r="KJN1177" s="351"/>
      <c r="KJO1177" s="351"/>
      <c r="KJP1177" s="351"/>
      <c r="KJQ1177" s="351"/>
      <c r="KJR1177" s="351"/>
      <c r="KJS1177" s="351"/>
      <c r="KJT1177" s="351"/>
      <c r="KJU1177" s="351"/>
      <c r="KJV1177" s="351"/>
      <c r="KJW1177" s="351"/>
      <c r="KJX1177" s="351"/>
      <c r="KJY1177" s="351"/>
      <c r="KJZ1177" s="351"/>
      <c r="KKA1177" s="351"/>
      <c r="KKB1177" s="351"/>
      <c r="KKC1177" s="351"/>
      <c r="KKD1177" s="351"/>
      <c r="KKE1177" s="351"/>
      <c r="KKF1177" s="351"/>
      <c r="KKG1177" s="351"/>
      <c r="KKH1177" s="351"/>
      <c r="KKI1177" s="351"/>
      <c r="KKJ1177" s="351"/>
      <c r="KKK1177" s="351"/>
      <c r="KKL1177" s="351"/>
      <c r="KKM1177" s="351"/>
      <c r="KKN1177" s="351"/>
      <c r="KKO1177" s="351"/>
      <c r="KKP1177" s="351"/>
      <c r="KKQ1177" s="351"/>
      <c r="KKR1177" s="351"/>
      <c r="KKS1177" s="351"/>
      <c r="KKT1177" s="351"/>
      <c r="KKU1177" s="351"/>
      <c r="KKV1177" s="351"/>
      <c r="KKW1177" s="351"/>
      <c r="KKX1177" s="351"/>
      <c r="KKY1177" s="351"/>
      <c r="KKZ1177" s="351"/>
      <c r="KLA1177" s="351"/>
      <c r="KLB1177" s="351"/>
      <c r="KLC1177" s="351"/>
      <c r="KLD1177" s="351"/>
      <c r="KLE1177" s="351"/>
      <c r="KLF1177" s="351"/>
      <c r="KLG1177" s="351"/>
      <c r="KLH1177" s="351"/>
      <c r="KLI1177" s="351"/>
      <c r="KLJ1177" s="351"/>
      <c r="KLK1177" s="351"/>
      <c r="KLL1177" s="351"/>
      <c r="KLM1177" s="351"/>
      <c r="KLN1177" s="351"/>
      <c r="KLO1177" s="351"/>
      <c r="KLP1177" s="351"/>
      <c r="KLQ1177" s="351"/>
      <c r="KLR1177" s="351"/>
      <c r="KLS1177" s="351"/>
      <c r="KLT1177" s="351"/>
      <c r="KLU1177" s="351"/>
      <c r="KLV1177" s="351"/>
      <c r="KLW1177" s="351"/>
      <c r="KLX1177" s="351"/>
      <c r="KLY1177" s="351"/>
      <c r="KLZ1177" s="351"/>
      <c r="KMA1177" s="351"/>
      <c r="KMB1177" s="351"/>
      <c r="KMC1177" s="351"/>
      <c r="KMD1177" s="351"/>
      <c r="KME1177" s="351"/>
      <c r="KMF1177" s="351"/>
      <c r="KMG1177" s="351"/>
      <c r="KMH1177" s="351"/>
      <c r="KMI1177" s="351"/>
      <c r="KMJ1177" s="351"/>
      <c r="KMK1177" s="351"/>
      <c r="KML1177" s="351"/>
      <c r="KMM1177" s="351"/>
      <c r="KMN1177" s="351"/>
      <c r="KMO1177" s="351"/>
      <c r="KMP1177" s="351"/>
      <c r="KMQ1177" s="351"/>
      <c r="KMR1177" s="351"/>
      <c r="KMS1177" s="351"/>
      <c r="KMT1177" s="351"/>
      <c r="KMU1177" s="351"/>
      <c r="KMV1177" s="351"/>
      <c r="KMW1177" s="351"/>
      <c r="KMX1177" s="351"/>
      <c r="KMY1177" s="351"/>
      <c r="KMZ1177" s="351"/>
      <c r="KNA1177" s="351"/>
      <c r="KNB1177" s="351"/>
      <c r="KNC1177" s="351"/>
      <c r="KND1177" s="351"/>
      <c r="KNE1177" s="351"/>
      <c r="KNF1177" s="351"/>
      <c r="KNG1177" s="351"/>
      <c r="KNH1177" s="351"/>
      <c r="KNI1177" s="351"/>
      <c r="KNJ1177" s="351"/>
      <c r="KNK1177" s="351"/>
      <c r="KNL1177" s="351"/>
      <c r="KNM1177" s="351"/>
      <c r="KNN1177" s="351"/>
      <c r="KNO1177" s="351"/>
      <c r="KNP1177" s="351"/>
      <c r="KNQ1177" s="351"/>
      <c r="KNR1177" s="351"/>
      <c r="KNS1177" s="351"/>
      <c r="KNT1177" s="351"/>
      <c r="KNU1177" s="351"/>
      <c r="KNV1177" s="351"/>
      <c r="KNW1177" s="351"/>
      <c r="KNX1177" s="351"/>
      <c r="KNY1177" s="351"/>
      <c r="KNZ1177" s="351"/>
      <c r="KOA1177" s="351"/>
      <c r="KOB1177" s="351"/>
      <c r="KOC1177" s="351"/>
      <c r="KOD1177" s="351"/>
      <c r="KOE1177" s="351"/>
      <c r="KOF1177" s="351"/>
      <c r="KOG1177" s="351"/>
      <c r="KOH1177" s="351"/>
      <c r="KOI1177" s="351"/>
      <c r="KOJ1177" s="351"/>
      <c r="KOK1177" s="351"/>
      <c r="KOL1177" s="351"/>
      <c r="KOM1177" s="351"/>
      <c r="KON1177" s="351"/>
      <c r="KOO1177" s="351"/>
      <c r="KOP1177" s="351"/>
      <c r="KOQ1177" s="351"/>
      <c r="KOR1177" s="351"/>
      <c r="KOS1177" s="351"/>
      <c r="KOT1177" s="351"/>
      <c r="KOU1177" s="351"/>
      <c r="KOV1177" s="351"/>
      <c r="KOW1177" s="351"/>
      <c r="KOX1177" s="351"/>
      <c r="KOY1177" s="351"/>
      <c r="KOZ1177" s="351"/>
      <c r="KPA1177" s="351"/>
      <c r="KPB1177" s="351"/>
      <c r="KPC1177" s="351"/>
      <c r="KPD1177" s="351"/>
      <c r="KPE1177" s="351"/>
      <c r="KPF1177" s="351"/>
      <c r="KPG1177" s="351"/>
      <c r="KPH1177" s="351"/>
      <c r="KPI1177" s="351"/>
      <c r="KPJ1177" s="351"/>
      <c r="KPK1177" s="351"/>
      <c r="KPL1177" s="351"/>
      <c r="KPM1177" s="351"/>
      <c r="KPN1177" s="351"/>
      <c r="KPO1177" s="351"/>
      <c r="KPP1177" s="351"/>
      <c r="KPQ1177" s="351"/>
      <c r="KPR1177" s="351"/>
      <c r="KPS1177" s="351"/>
      <c r="KPT1177" s="351"/>
      <c r="KPU1177" s="351"/>
      <c r="KPV1177" s="351"/>
      <c r="KPW1177" s="351"/>
      <c r="KPX1177" s="351"/>
      <c r="KPY1177" s="351"/>
      <c r="KPZ1177" s="351"/>
      <c r="KQA1177" s="351"/>
      <c r="KQB1177" s="351"/>
      <c r="KQC1177" s="351"/>
      <c r="KQD1177" s="351"/>
      <c r="KQE1177" s="351"/>
      <c r="KQF1177" s="351"/>
      <c r="KQG1177" s="351"/>
      <c r="KQH1177" s="351"/>
      <c r="KQI1177" s="351"/>
      <c r="KQJ1177" s="351"/>
      <c r="KQK1177" s="351"/>
      <c r="KQL1177" s="351"/>
      <c r="KQM1177" s="351"/>
      <c r="KQN1177" s="351"/>
      <c r="KQO1177" s="351"/>
      <c r="KQP1177" s="351"/>
      <c r="KQQ1177" s="351"/>
      <c r="KQR1177" s="351"/>
      <c r="KQS1177" s="351"/>
      <c r="KQT1177" s="351"/>
      <c r="KQU1177" s="351"/>
      <c r="KQV1177" s="351"/>
      <c r="KQW1177" s="351"/>
      <c r="KQX1177" s="351"/>
      <c r="KQY1177" s="351"/>
      <c r="KQZ1177" s="351"/>
      <c r="KRA1177" s="351"/>
      <c r="KRB1177" s="351"/>
      <c r="KRC1177" s="351"/>
      <c r="KRD1177" s="351"/>
      <c r="KRE1177" s="351"/>
      <c r="KRF1177" s="351"/>
      <c r="KRG1177" s="351"/>
      <c r="KRH1177" s="351"/>
      <c r="KRI1177" s="351"/>
      <c r="KRJ1177" s="351"/>
      <c r="KRK1177" s="351"/>
      <c r="KRL1177" s="351"/>
      <c r="KRM1177" s="351"/>
      <c r="KRN1177" s="351"/>
      <c r="KRO1177" s="351"/>
      <c r="KRP1177" s="351"/>
      <c r="KRQ1177" s="351"/>
      <c r="KRR1177" s="351"/>
      <c r="KRS1177" s="351"/>
      <c r="KRT1177" s="351"/>
      <c r="KRU1177" s="351"/>
      <c r="KRV1177" s="351"/>
      <c r="KRW1177" s="351"/>
      <c r="KRX1177" s="351"/>
      <c r="KRY1177" s="351"/>
      <c r="KRZ1177" s="351"/>
      <c r="KSA1177" s="351"/>
      <c r="KSB1177" s="351"/>
      <c r="KSC1177" s="351"/>
      <c r="KSD1177" s="351"/>
      <c r="KSE1177" s="351"/>
      <c r="KSF1177" s="351"/>
      <c r="KSG1177" s="351"/>
      <c r="KSH1177" s="351"/>
      <c r="KSI1177" s="351"/>
      <c r="KSJ1177" s="351"/>
      <c r="KSK1177" s="351"/>
      <c r="KSL1177" s="351"/>
      <c r="KSM1177" s="351"/>
      <c r="KSN1177" s="351"/>
      <c r="KSO1177" s="351"/>
      <c r="KSP1177" s="351"/>
      <c r="KSQ1177" s="351"/>
      <c r="KSR1177" s="351"/>
      <c r="KSS1177" s="351"/>
      <c r="KST1177" s="351"/>
      <c r="KSU1177" s="351"/>
      <c r="KSV1177" s="351"/>
      <c r="KSW1177" s="351"/>
      <c r="KSX1177" s="351"/>
      <c r="KSY1177" s="351"/>
      <c r="KSZ1177" s="351"/>
      <c r="KTA1177" s="351"/>
      <c r="KTB1177" s="351"/>
      <c r="KTC1177" s="351"/>
      <c r="KTD1177" s="351"/>
      <c r="KTE1177" s="351"/>
      <c r="KTF1177" s="351"/>
      <c r="KTG1177" s="351"/>
      <c r="KTH1177" s="351"/>
      <c r="KTI1177" s="351"/>
      <c r="KTJ1177" s="351"/>
      <c r="KTK1177" s="351"/>
      <c r="KTL1177" s="351"/>
      <c r="KTM1177" s="351"/>
      <c r="KTN1177" s="351"/>
      <c r="KTO1177" s="351"/>
      <c r="KTP1177" s="351"/>
      <c r="KTQ1177" s="351"/>
      <c r="KTR1177" s="351"/>
      <c r="KTS1177" s="351"/>
      <c r="KTT1177" s="351"/>
      <c r="KTU1177" s="351"/>
      <c r="KTV1177" s="351"/>
      <c r="KTW1177" s="351"/>
      <c r="KTX1177" s="351"/>
      <c r="KTY1177" s="351"/>
      <c r="KTZ1177" s="351"/>
      <c r="KUA1177" s="351"/>
      <c r="KUB1177" s="351"/>
      <c r="KUC1177" s="351"/>
      <c r="KUD1177" s="351"/>
      <c r="KUE1177" s="351"/>
      <c r="KUF1177" s="351"/>
      <c r="KUG1177" s="351"/>
      <c r="KUH1177" s="351"/>
      <c r="KUI1177" s="351"/>
      <c r="KUJ1177" s="351"/>
      <c r="KUK1177" s="351"/>
      <c r="KUL1177" s="351"/>
      <c r="KUM1177" s="351"/>
      <c r="KUN1177" s="351"/>
      <c r="KUO1177" s="351"/>
      <c r="KUP1177" s="351"/>
      <c r="KUQ1177" s="351"/>
      <c r="KUR1177" s="351"/>
      <c r="KUS1177" s="351"/>
      <c r="KUT1177" s="351"/>
      <c r="KUU1177" s="351"/>
      <c r="KUV1177" s="351"/>
      <c r="KUW1177" s="351"/>
      <c r="KUX1177" s="351"/>
      <c r="KUY1177" s="351"/>
      <c r="KUZ1177" s="351"/>
      <c r="KVA1177" s="351"/>
      <c r="KVB1177" s="351"/>
      <c r="KVC1177" s="351"/>
      <c r="KVD1177" s="351"/>
      <c r="KVE1177" s="351"/>
      <c r="KVF1177" s="351"/>
      <c r="KVG1177" s="351"/>
      <c r="KVH1177" s="351"/>
      <c r="KVI1177" s="351"/>
      <c r="KVJ1177" s="351"/>
      <c r="KVK1177" s="351"/>
      <c r="KVL1177" s="351"/>
      <c r="KVM1177" s="351"/>
      <c r="KVN1177" s="351"/>
      <c r="KVO1177" s="351"/>
      <c r="KVP1177" s="351"/>
      <c r="KVQ1177" s="351"/>
      <c r="KVR1177" s="351"/>
      <c r="KVS1177" s="351"/>
      <c r="KVT1177" s="351"/>
      <c r="KVU1177" s="351"/>
      <c r="KVV1177" s="351"/>
      <c r="KVW1177" s="351"/>
      <c r="KVX1177" s="351"/>
      <c r="KVY1177" s="351"/>
      <c r="KVZ1177" s="351"/>
      <c r="KWA1177" s="351"/>
      <c r="KWB1177" s="351"/>
      <c r="KWC1177" s="351"/>
      <c r="KWD1177" s="351"/>
      <c r="KWE1177" s="351"/>
      <c r="KWF1177" s="351"/>
      <c r="KWG1177" s="351"/>
      <c r="KWH1177" s="351"/>
      <c r="KWI1177" s="351"/>
      <c r="KWJ1177" s="351"/>
      <c r="KWK1177" s="351"/>
      <c r="KWL1177" s="351"/>
      <c r="KWM1177" s="351"/>
      <c r="KWN1177" s="351"/>
      <c r="KWO1177" s="351"/>
      <c r="KWP1177" s="351"/>
      <c r="KWQ1177" s="351"/>
      <c r="KWR1177" s="351"/>
      <c r="KWS1177" s="351"/>
      <c r="KWT1177" s="351"/>
      <c r="KWU1177" s="351"/>
      <c r="KWV1177" s="351"/>
      <c r="KWW1177" s="351"/>
      <c r="KWX1177" s="351"/>
      <c r="KWY1177" s="351"/>
      <c r="KWZ1177" s="351"/>
      <c r="KXA1177" s="351"/>
      <c r="KXB1177" s="351"/>
      <c r="KXC1177" s="351"/>
      <c r="KXD1177" s="351"/>
      <c r="KXE1177" s="351"/>
      <c r="KXF1177" s="351"/>
      <c r="KXG1177" s="351"/>
      <c r="KXH1177" s="351"/>
      <c r="KXI1177" s="351"/>
      <c r="KXJ1177" s="351"/>
      <c r="KXK1177" s="351"/>
      <c r="KXL1177" s="351"/>
      <c r="KXM1177" s="351"/>
      <c r="KXN1177" s="351"/>
      <c r="KXO1177" s="351"/>
      <c r="KXP1177" s="351"/>
      <c r="KXQ1177" s="351"/>
      <c r="KXR1177" s="351"/>
      <c r="KXS1177" s="351"/>
      <c r="KXT1177" s="351"/>
      <c r="KXU1177" s="351"/>
      <c r="KXV1177" s="351"/>
      <c r="KXW1177" s="351"/>
      <c r="KXX1177" s="351"/>
      <c r="KXY1177" s="351"/>
      <c r="KXZ1177" s="351"/>
      <c r="KYA1177" s="351"/>
      <c r="KYB1177" s="351"/>
      <c r="KYC1177" s="351"/>
      <c r="KYD1177" s="351"/>
      <c r="KYE1177" s="351"/>
      <c r="KYF1177" s="351"/>
      <c r="KYG1177" s="351"/>
      <c r="KYH1177" s="351"/>
      <c r="KYI1177" s="351"/>
      <c r="KYJ1177" s="351"/>
      <c r="KYK1177" s="351"/>
      <c r="KYL1177" s="351"/>
      <c r="KYM1177" s="351"/>
      <c r="KYN1177" s="351"/>
      <c r="KYO1177" s="351"/>
      <c r="KYP1177" s="351"/>
      <c r="KYQ1177" s="351"/>
      <c r="KYR1177" s="351"/>
      <c r="KYS1177" s="351"/>
      <c r="KYT1177" s="351"/>
      <c r="KYU1177" s="351"/>
      <c r="KYV1177" s="351"/>
      <c r="KYW1177" s="351"/>
      <c r="KYX1177" s="351"/>
      <c r="KYY1177" s="351"/>
      <c r="KYZ1177" s="351"/>
      <c r="KZA1177" s="351"/>
      <c r="KZB1177" s="351"/>
      <c r="KZC1177" s="351"/>
      <c r="KZD1177" s="351"/>
      <c r="KZE1177" s="351"/>
      <c r="KZF1177" s="351"/>
      <c r="KZG1177" s="351"/>
      <c r="KZH1177" s="351"/>
      <c r="KZI1177" s="351"/>
      <c r="KZJ1177" s="351"/>
      <c r="KZK1177" s="351"/>
      <c r="KZL1177" s="351"/>
      <c r="KZM1177" s="351"/>
      <c r="KZN1177" s="351"/>
      <c r="KZO1177" s="351"/>
      <c r="KZP1177" s="351"/>
      <c r="KZQ1177" s="351"/>
      <c r="KZR1177" s="351"/>
      <c r="KZS1177" s="351"/>
      <c r="KZT1177" s="351"/>
      <c r="KZU1177" s="351"/>
      <c r="KZV1177" s="351"/>
      <c r="KZW1177" s="351"/>
      <c r="KZX1177" s="351"/>
      <c r="KZY1177" s="351"/>
      <c r="KZZ1177" s="351"/>
      <c r="LAA1177" s="351"/>
      <c r="LAB1177" s="351"/>
      <c r="LAC1177" s="351"/>
      <c r="LAD1177" s="351"/>
      <c r="LAE1177" s="351"/>
      <c r="LAF1177" s="351"/>
      <c r="LAG1177" s="351"/>
      <c r="LAH1177" s="351"/>
      <c r="LAI1177" s="351"/>
      <c r="LAJ1177" s="351"/>
      <c r="LAK1177" s="351"/>
      <c r="LAL1177" s="351"/>
      <c r="LAM1177" s="351"/>
      <c r="LAN1177" s="351"/>
      <c r="LAO1177" s="351"/>
      <c r="LAP1177" s="351"/>
      <c r="LAQ1177" s="351"/>
      <c r="LAR1177" s="351"/>
      <c r="LAS1177" s="351"/>
      <c r="LAT1177" s="351"/>
      <c r="LAU1177" s="351"/>
      <c r="LAV1177" s="351"/>
      <c r="LAW1177" s="351"/>
      <c r="LAX1177" s="351"/>
      <c r="LAY1177" s="351"/>
      <c r="LAZ1177" s="351"/>
      <c r="LBA1177" s="351"/>
      <c r="LBB1177" s="351"/>
      <c r="LBC1177" s="351"/>
      <c r="LBD1177" s="351"/>
      <c r="LBE1177" s="351"/>
      <c r="LBF1177" s="351"/>
      <c r="LBG1177" s="351"/>
      <c r="LBH1177" s="351"/>
      <c r="LBI1177" s="351"/>
      <c r="LBJ1177" s="351"/>
      <c r="LBK1177" s="351"/>
      <c r="LBL1177" s="351"/>
      <c r="LBM1177" s="351"/>
      <c r="LBN1177" s="351"/>
      <c r="LBO1177" s="351"/>
      <c r="LBP1177" s="351"/>
      <c r="LBQ1177" s="351"/>
      <c r="LBR1177" s="351"/>
      <c r="LBS1177" s="351"/>
      <c r="LBT1177" s="351"/>
      <c r="LBU1177" s="351"/>
      <c r="LBV1177" s="351"/>
      <c r="LBW1177" s="351"/>
      <c r="LBX1177" s="351"/>
      <c r="LBY1177" s="351"/>
      <c r="LBZ1177" s="351"/>
      <c r="LCA1177" s="351"/>
      <c r="LCB1177" s="351"/>
      <c r="LCC1177" s="351"/>
      <c r="LCD1177" s="351"/>
      <c r="LCE1177" s="351"/>
      <c r="LCF1177" s="351"/>
      <c r="LCG1177" s="351"/>
      <c r="LCH1177" s="351"/>
      <c r="LCI1177" s="351"/>
      <c r="LCJ1177" s="351"/>
      <c r="LCK1177" s="351"/>
      <c r="LCL1177" s="351"/>
      <c r="LCM1177" s="351"/>
      <c r="LCN1177" s="351"/>
      <c r="LCO1177" s="351"/>
      <c r="LCP1177" s="351"/>
      <c r="LCQ1177" s="351"/>
      <c r="LCR1177" s="351"/>
      <c r="LCS1177" s="351"/>
      <c r="LCT1177" s="351"/>
      <c r="LCU1177" s="351"/>
      <c r="LCV1177" s="351"/>
      <c r="LCW1177" s="351"/>
      <c r="LCX1177" s="351"/>
      <c r="LCY1177" s="351"/>
      <c r="LCZ1177" s="351"/>
      <c r="LDA1177" s="351"/>
      <c r="LDB1177" s="351"/>
      <c r="LDC1177" s="351"/>
      <c r="LDD1177" s="351"/>
      <c r="LDE1177" s="351"/>
      <c r="LDF1177" s="351"/>
      <c r="LDG1177" s="351"/>
      <c r="LDH1177" s="351"/>
      <c r="LDI1177" s="351"/>
      <c r="LDJ1177" s="351"/>
      <c r="LDK1177" s="351"/>
      <c r="LDL1177" s="351"/>
      <c r="LDM1177" s="351"/>
      <c r="LDN1177" s="351"/>
      <c r="LDO1177" s="351"/>
      <c r="LDP1177" s="351"/>
      <c r="LDQ1177" s="351"/>
      <c r="LDR1177" s="351"/>
      <c r="LDS1177" s="351"/>
      <c r="LDT1177" s="351"/>
      <c r="LDU1177" s="351"/>
      <c r="LDV1177" s="351"/>
      <c r="LDW1177" s="351"/>
      <c r="LDX1177" s="351"/>
      <c r="LDY1177" s="351"/>
      <c r="LDZ1177" s="351"/>
      <c r="LEA1177" s="351"/>
      <c r="LEB1177" s="351"/>
      <c r="LEC1177" s="351"/>
      <c r="LED1177" s="351"/>
      <c r="LEE1177" s="351"/>
      <c r="LEF1177" s="351"/>
      <c r="LEG1177" s="351"/>
      <c r="LEH1177" s="351"/>
      <c r="LEI1177" s="351"/>
      <c r="LEJ1177" s="351"/>
      <c r="LEK1177" s="351"/>
      <c r="LEL1177" s="351"/>
      <c r="LEM1177" s="351"/>
      <c r="LEN1177" s="351"/>
      <c r="LEO1177" s="351"/>
      <c r="LEP1177" s="351"/>
      <c r="LEQ1177" s="351"/>
      <c r="LER1177" s="351"/>
      <c r="LES1177" s="351"/>
      <c r="LET1177" s="351"/>
      <c r="LEU1177" s="351"/>
      <c r="LEV1177" s="351"/>
      <c r="LEW1177" s="351"/>
      <c r="LEX1177" s="351"/>
      <c r="LEY1177" s="351"/>
      <c r="LEZ1177" s="351"/>
      <c r="LFA1177" s="351"/>
      <c r="LFB1177" s="351"/>
      <c r="LFC1177" s="351"/>
      <c r="LFD1177" s="351"/>
      <c r="LFE1177" s="351"/>
      <c r="LFF1177" s="351"/>
      <c r="LFG1177" s="351"/>
      <c r="LFH1177" s="351"/>
      <c r="LFI1177" s="351"/>
      <c r="LFJ1177" s="351"/>
      <c r="LFK1177" s="351"/>
      <c r="LFL1177" s="351"/>
      <c r="LFM1177" s="351"/>
      <c r="LFN1177" s="351"/>
      <c r="LFO1177" s="351"/>
      <c r="LFP1177" s="351"/>
      <c r="LFQ1177" s="351"/>
      <c r="LFR1177" s="351"/>
      <c r="LFS1177" s="351"/>
      <c r="LFT1177" s="351"/>
      <c r="LFU1177" s="351"/>
      <c r="LFV1177" s="351"/>
      <c r="LFW1177" s="351"/>
      <c r="LFX1177" s="351"/>
      <c r="LFY1177" s="351"/>
      <c r="LFZ1177" s="351"/>
      <c r="LGA1177" s="351"/>
      <c r="LGB1177" s="351"/>
      <c r="LGC1177" s="351"/>
      <c r="LGD1177" s="351"/>
      <c r="LGE1177" s="351"/>
      <c r="LGF1177" s="351"/>
      <c r="LGG1177" s="351"/>
      <c r="LGH1177" s="351"/>
      <c r="LGI1177" s="351"/>
      <c r="LGJ1177" s="351"/>
      <c r="LGK1177" s="351"/>
      <c r="LGL1177" s="351"/>
      <c r="LGM1177" s="351"/>
      <c r="LGN1177" s="351"/>
      <c r="LGO1177" s="351"/>
      <c r="LGP1177" s="351"/>
      <c r="LGQ1177" s="351"/>
      <c r="LGR1177" s="351"/>
      <c r="LGS1177" s="351"/>
      <c r="LGT1177" s="351"/>
      <c r="LGU1177" s="351"/>
      <c r="LGV1177" s="351"/>
      <c r="LGW1177" s="351"/>
      <c r="LGX1177" s="351"/>
      <c r="LGY1177" s="351"/>
      <c r="LGZ1177" s="351"/>
      <c r="LHA1177" s="351"/>
      <c r="LHB1177" s="351"/>
      <c r="LHC1177" s="351"/>
      <c r="LHD1177" s="351"/>
      <c r="LHE1177" s="351"/>
      <c r="LHF1177" s="351"/>
      <c r="LHG1177" s="351"/>
      <c r="LHH1177" s="351"/>
      <c r="LHI1177" s="351"/>
      <c r="LHJ1177" s="351"/>
      <c r="LHK1177" s="351"/>
      <c r="LHL1177" s="351"/>
      <c r="LHM1177" s="351"/>
      <c r="LHN1177" s="351"/>
      <c r="LHO1177" s="351"/>
      <c r="LHP1177" s="351"/>
      <c r="LHQ1177" s="351"/>
      <c r="LHR1177" s="351"/>
      <c r="LHS1177" s="351"/>
      <c r="LHT1177" s="351"/>
      <c r="LHU1177" s="351"/>
      <c r="LHV1177" s="351"/>
      <c r="LHW1177" s="351"/>
      <c r="LHX1177" s="351"/>
      <c r="LHY1177" s="351"/>
      <c r="LHZ1177" s="351"/>
      <c r="LIA1177" s="351"/>
      <c r="LIB1177" s="351"/>
      <c r="LIC1177" s="351"/>
      <c r="LID1177" s="351"/>
      <c r="LIE1177" s="351"/>
      <c r="LIF1177" s="351"/>
      <c r="LIG1177" s="351"/>
      <c r="LIH1177" s="351"/>
      <c r="LII1177" s="351"/>
      <c r="LIJ1177" s="351"/>
      <c r="LIK1177" s="351"/>
      <c r="LIL1177" s="351"/>
      <c r="LIM1177" s="351"/>
      <c r="LIN1177" s="351"/>
      <c r="LIO1177" s="351"/>
      <c r="LIP1177" s="351"/>
      <c r="LIQ1177" s="351"/>
      <c r="LIR1177" s="351"/>
      <c r="LIS1177" s="351"/>
      <c r="LIT1177" s="351"/>
      <c r="LIU1177" s="351"/>
      <c r="LIV1177" s="351"/>
      <c r="LIW1177" s="351"/>
      <c r="LIX1177" s="351"/>
      <c r="LIY1177" s="351"/>
      <c r="LIZ1177" s="351"/>
      <c r="LJA1177" s="351"/>
      <c r="LJB1177" s="351"/>
      <c r="LJC1177" s="351"/>
      <c r="LJD1177" s="351"/>
      <c r="LJE1177" s="351"/>
      <c r="LJF1177" s="351"/>
      <c r="LJG1177" s="351"/>
      <c r="LJH1177" s="351"/>
      <c r="LJI1177" s="351"/>
      <c r="LJJ1177" s="351"/>
      <c r="LJK1177" s="351"/>
      <c r="LJL1177" s="351"/>
      <c r="LJM1177" s="351"/>
      <c r="LJN1177" s="351"/>
      <c r="LJO1177" s="351"/>
      <c r="LJP1177" s="351"/>
      <c r="LJQ1177" s="351"/>
      <c r="LJR1177" s="351"/>
      <c r="LJS1177" s="351"/>
      <c r="LJT1177" s="351"/>
      <c r="LJU1177" s="351"/>
      <c r="LJV1177" s="351"/>
      <c r="LJW1177" s="351"/>
      <c r="LJX1177" s="351"/>
      <c r="LJY1177" s="351"/>
      <c r="LJZ1177" s="351"/>
      <c r="LKA1177" s="351"/>
      <c r="LKB1177" s="351"/>
      <c r="LKC1177" s="351"/>
      <c r="LKD1177" s="351"/>
      <c r="LKE1177" s="351"/>
      <c r="LKF1177" s="351"/>
      <c r="LKG1177" s="351"/>
      <c r="LKH1177" s="351"/>
      <c r="LKI1177" s="351"/>
      <c r="LKJ1177" s="351"/>
      <c r="LKK1177" s="351"/>
      <c r="LKL1177" s="351"/>
      <c r="LKM1177" s="351"/>
      <c r="LKN1177" s="351"/>
      <c r="LKO1177" s="351"/>
      <c r="LKP1177" s="351"/>
      <c r="LKQ1177" s="351"/>
      <c r="LKR1177" s="351"/>
      <c r="LKS1177" s="351"/>
      <c r="LKT1177" s="351"/>
      <c r="LKU1177" s="351"/>
      <c r="LKV1177" s="351"/>
      <c r="LKW1177" s="351"/>
      <c r="LKX1177" s="351"/>
      <c r="LKY1177" s="351"/>
      <c r="LKZ1177" s="351"/>
      <c r="LLA1177" s="351"/>
      <c r="LLB1177" s="351"/>
      <c r="LLC1177" s="351"/>
      <c r="LLD1177" s="351"/>
      <c r="LLE1177" s="351"/>
      <c r="LLF1177" s="351"/>
      <c r="LLG1177" s="351"/>
      <c r="LLH1177" s="351"/>
      <c r="LLI1177" s="351"/>
      <c r="LLJ1177" s="351"/>
      <c r="LLK1177" s="351"/>
      <c r="LLL1177" s="351"/>
      <c r="LLM1177" s="351"/>
      <c r="LLN1177" s="351"/>
      <c r="LLO1177" s="351"/>
      <c r="LLP1177" s="351"/>
      <c r="LLQ1177" s="351"/>
      <c r="LLR1177" s="351"/>
      <c r="LLS1177" s="351"/>
      <c r="LLT1177" s="351"/>
      <c r="LLU1177" s="351"/>
      <c r="LLV1177" s="351"/>
      <c r="LLW1177" s="351"/>
      <c r="LLX1177" s="351"/>
      <c r="LLY1177" s="351"/>
      <c r="LLZ1177" s="351"/>
      <c r="LMA1177" s="351"/>
      <c r="LMB1177" s="351"/>
      <c r="LMC1177" s="351"/>
      <c r="LMD1177" s="351"/>
      <c r="LME1177" s="351"/>
      <c r="LMF1177" s="351"/>
      <c r="LMG1177" s="351"/>
      <c r="LMH1177" s="351"/>
      <c r="LMI1177" s="351"/>
      <c r="LMJ1177" s="351"/>
      <c r="LMK1177" s="351"/>
      <c r="LML1177" s="351"/>
      <c r="LMM1177" s="351"/>
      <c r="LMN1177" s="351"/>
      <c r="LMO1177" s="351"/>
      <c r="LMP1177" s="351"/>
      <c r="LMQ1177" s="351"/>
      <c r="LMR1177" s="351"/>
      <c r="LMS1177" s="351"/>
      <c r="LMT1177" s="351"/>
      <c r="LMU1177" s="351"/>
      <c r="LMV1177" s="351"/>
      <c r="LMW1177" s="351"/>
      <c r="LMX1177" s="351"/>
      <c r="LMY1177" s="351"/>
      <c r="LMZ1177" s="351"/>
      <c r="LNA1177" s="351"/>
      <c r="LNB1177" s="351"/>
      <c r="LNC1177" s="351"/>
      <c r="LND1177" s="351"/>
      <c r="LNE1177" s="351"/>
      <c r="LNF1177" s="351"/>
      <c r="LNG1177" s="351"/>
      <c r="LNH1177" s="351"/>
      <c r="LNI1177" s="351"/>
      <c r="LNJ1177" s="351"/>
      <c r="LNK1177" s="351"/>
      <c r="LNL1177" s="351"/>
      <c r="LNM1177" s="351"/>
      <c r="LNN1177" s="351"/>
      <c r="LNO1177" s="351"/>
      <c r="LNP1177" s="351"/>
      <c r="LNQ1177" s="351"/>
      <c r="LNR1177" s="351"/>
      <c r="LNS1177" s="351"/>
      <c r="LNT1177" s="351"/>
      <c r="LNU1177" s="351"/>
      <c r="LNV1177" s="351"/>
      <c r="LNW1177" s="351"/>
      <c r="LNX1177" s="351"/>
      <c r="LNY1177" s="351"/>
      <c r="LNZ1177" s="351"/>
      <c r="LOA1177" s="351"/>
      <c r="LOB1177" s="351"/>
      <c r="LOC1177" s="351"/>
      <c r="LOD1177" s="351"/>
      <c r="LOE1177" s="351"/>
      <c r="LOF1177" s="351"/>
      <c r="LOG1177" s="351"/>
      <c r="LOH1177" s="351"/>
      <c r="LOI1177" s="351"/>
      <c r="LOJ1177" s="351"/>
      <c r="LOK1177" s="351"/>
      <c r="LOL1177" s="351"/>
      <c r="LOM1177" s="351"/>
      <c r="LON1177" s="351"/>
      <c r="LOO1177" s="351"/>
      <c r="LOP1177" s="351"/>
      <c r="LOQ1177" s="351"/>
      <c r="LOR1177" s="351"/>
      <c r="LOS1177" s="351"/>
      <c r="LOT1177" s="351"/>
      <c r="LOU1177" s="351"/>
      <c r="LOV1177" s="351"/>
      <c r="LOW1177" s="351"/>
      <c r="LOX1177" s="351"/>
      <c r="LOY1177" s="351"/>
      <c r="LOZ1177" s="351"/>
      <c r="LPA1177" s="351"/>
      <c r="LPB1177" s="351"/>
      <c r="LPC1177" s="351"/>
      <c r="LPD1177" s="351"/>
      <c r="LPE1177" s="351"/>
      <c r="LPF1177" s="351"/>
      <c r="LPG1177" s="351"/>
      <c r="LPH1177" s="351"/>
      <c r="LPI1177" s="351"/>
      <c r="LPJ1177" s="351"/>
      <c r="LPK1177" s="351"/>
      <c r="LPL1177" s="351"/>
      <c r="LPM1177" s="351"/>
      <c r="LPN1177" s="351"/>
      <c r="LPO1177" s="351"/>
      <c r="LPP1177" s="351"/>
      <c r="LPQ1177" s="351"/>
      <c r="LPR1177" s="351"/>
      <c r="LPS1177" s="351"/>
      <c r="LPT1177" s="351"/>
      <c r="LPU1177" s="351"/>
      <c r="LPV1177" s="351"/>
      <c r="LPW1177" s="351"/>
      <c r="LPX1177" s="351"/>
      <c r="LPY1177" s="351"/>
      <c r="LPZ1177" s="351"/>
      <c r="LQA1177" s="351"/>
      <c r="LQB1177" s="351"/>
      <c r="LQC1177" s="351"/>
      <c r="LQD1177" s="351"/>
      <c r="LQE1177" s="351"/>
      <c r="LQF1177" s="351"/>
      <c r="LQG1177" s="351"/>
      <c r="LQH1177" s="351"/>
      <c r="LQI1177" s="351"/>
      <c r="LQJ1177" s="351"/>
      <c r="LQK1177" s="351"/>
      <c r="LQL1177" s="351"/>
      <c r="LQM1177" s="351"/>
      <c r="LQN1177" s="351"/>
      <c r="LQO1177" s="351"/>
      <c r="LQP1177" s="351"/>
      <c r="LQQ1177" s="351"/>
      <c r="LQR1177" s="351"/>
      <c r="LQS1177" s="351"/>
      <c r="LQT1177" s="351"/>
      <c r="LQU1177" s="351"/>
      <c r="LQV1177" s="351"/>
      <c r="LQW1177" s="351"/>
      <c r="LQX1177" s="351"/>
      <c r="LQY1177" s="351"/>
      <c r="LQZ1177" s="351"/>
      <c r="LRA1177" s="351"/>
      <c r="LRB1177" s="351"/>
      <c r="LRC1177" s="351"/>
      <c r="LRD1177" s="351"/>
      <c r="LRE1177" s="351"/>
      <c r="LRF1177" s="351"/>
      <c r="LRG1177" s="351"/>
      <c r="LRH1177" s="351"/>
      <c r="LRI1177" s="351"/>
      <c r="LRJ1177" s="351"/>
      <c r="LRK1177" s="351"/>
      <c r="LRL1177" s="351"/>
      <c r="LRM1177" s="351"/>
      <c r="LRN1177" s="351"/>
      <c r="LRO1177" s="351"/>
      <c r="LRP1177" s="351"/>
      <c r="LRQ1177" s="351"/>
      <c r="LRR1177" s="351"/>
      <c r="LRS1177" s="351"/>
      <c r="LRT1177" s="351"/>
      <c r="LRU1177" s="351"/>
      <c r="LRV1177" s="351"/>
      <c r="LRW1177" s="351"/>
      <c r="LRX1177" s="351"/>
      <c r="LRY1177" s="351"/>
      <c r="LRZ1177" s="351"/>
      <c r="LSA1177" s="351"/>
      <c r="LSB1177" s="351"/>
      <c r="LSC1177" s="351"/>
      <c r="LSD1177" s="351"/>
      <c r="LSE1177" s="351"/>
      <c r="LSF1177" s="351"/>
      <c r="LSG1177" s="351"/>
      <c r="LSH1177" s="351"/>
      <c r="LSI1177" s="351"/>
      <c r="LSJ1177" s="351"/>
      <c r="LSK1177" s="351"/>
      <c r="LSL1177" s="351"/>
      <c r="LSM1177" s="351"/>
      <c r="LSN1177" s="351"/>
      <c r="LSO1177" s="351"/>
      <c r="LSP1177" s="351"/>
      <c r="LSQ1177" s="351"/>
      <c r="LSR1177" s="351"/>
      <c r="LSS1177" s="351"/>
      <c r="LST1177" s="351"/>
      <c r="LSU1177" s="351"/>
      <c r="LSV1177" s="351"/>
      <c r="LSW1177" s="351"/>
      <c r="LSX1177" s="351"/>
      <c r="LSY1177" s="351"/>
      <c r="LSZ1177" s="351"/>
      <c r="LTA1177" s="351"/>
      <c r="LTB1177" s="351"/>
      <c r="LTC1177" s="351"/>
      <c r="LTD1177" s="351"/>
      <c r="LTE1177" s="351"/>
      <c r="LTF1177" s="351"/>
      <c r="LTG1177" s="351"/>
      <c r="LTH1177" s="351"/>
      <c r="LTI1177" s="351"/>
      <c r="LTJ1177" s="351"/>
      <c r="LTK1177" s="351"/>
      <c r="LTL1177" s="351"/>
      <c r="LTM1177" s="351"/>
      <c r="LTN1177" s="351"/>
      <c r="LTO1177" s="351"/>
      <c r="LTP1177" s="351"/>
      <c r="LTQ1177" s="351"/>
      <c r="LTR1177" s="351"/>
      <c r="LTS1177" s="351"/>
      <c r="LTT1177" s="351"/>
      <c r="LTU1177" s="351"/>
      <c r="LTV1177" s="351"/>
      <c r="LTW1177" s="351"/>
      <c r="LTX1177" s="351"/>
      <c r="LTY1177" s="351"/>
      <c r="LTZ1177" s="351"/>
      <c r="LUA1177" s="351"/>
      <c r="LUB1177" s="351"/>
      <c r="LUC1177" s="351"/>
      <c r="LUD1177" s="351"/>
      <c r="LUE1177" s="351"/>
      <c r="LUF1177" s="351"/>
      <c r="LUG1177" s="351"/>
      <c r="LUH1177" s="351"/>
      <c r="LUI1177" s="351"/>
      <c r="LUJ1177" s="351"/>
      <c r="LUK1177" s="351"/>
      <c r="LUL1177" s="351"/>
      <c r="LUM1177" s="351"/>
      <c r="LUN1177" s="351"/>
      <c r="LUO1177" s="351"/>
      <c r="LUP1177" s="351"/>
      <c r="LUQ1177" s="351"/>
      <c r="LUR1177" s="351"/>
      <c r="LUS1177" s="351"/>
      <c r="LUT1177" s="351"/>
      <c r="LUU1177" s="351"/>
      <c r="LUV1177" s="351"/>
      <c r="LUW1177" s="351"/>
      <c r="LUX1177" s="351"/>
      <c r="LUY1177" s="351"/>
      <c r="LUZ1177" s="351"/>
      <c r="LVA1177" s="351"/>
      <c r="LVB1177" s="351"/>
      <c r="LVC1177" s="351"/>
      <c r="LVD1177" s="351"/>
      <c r="LVE1177" s="351"/>
      <c r="LVF1177" s="351"/>
      <c r="LVG1177" s="351"/>
      <c r="LVH1177" s="351"/>
      <c r="LVI1177" s="351"/>
      <c r="LVJ1177" s="351"/>
      <c r="LVK1177" s="351"/>
      <c r="LVL1177" s="351"/>
      <c r="LVM1177" s="351"/>
      <c r="LVN1177" s="351"/>
      <c r="LVO1177" s="351"/>
      <c r="LVP1177" s="351"/>
      <c r="LVQ1177" s="351"/>
      <c r="LVR1177" s="351"/>
      <c r="LVS1177" s="351"/>
      <c r="LVT1177" s="351"/>
      <c r="LVU1177" s="351"/>
      <c r="LVV1177" s="351"/>
      <c r="LVW1177" s="351"/>
      <c r="LVX1177" s="351"/>
      <c r="LVY1177" s="351"/>
      <c r="LVZ1177" s="351"/>
      <c r="LWA1177" s="351"/>
      <c r="LWB1177" s="351"/>
      <c r="LWC1177" s="351"/>
      <c r="LWD1177" s="351"/>
      <c r="LWE1177" s="351"/>
      <c r="LWF1177" s="351"/>
      <c r="LWG1177" s="351"/>
      <c r="LWH1177" s="351"/>
      <c r="LWI1177" s="351"/>
      <c r="LWJ1177" s="351"/>
      <c r="LWK1177" s="351"/>
      <c r="LWL1177" s="351"/>
      <c r="LWM1177" s="351"/>
      <c r="LWN1177" s="351"/>
      <c r="LWO1177" s="351"/>
      <c r="LWP1177" s="351"/>
      <c r="LWQ1177" s="351"/>
      <c r="LWR1177" s="351"/>
      <c r="LWS1177" s="351"/>
      <c r="LWT1177" s="351"/>
      <c r="LWU1177" s="351"/>
      <c r="LWV1177" s="351"/>
      <c r="LWW1177" s="351"/>
      <c r="LWX1177" s="351"/>
      <c r="LWY1177" s="351"/>
      <c r="LWZ1177" s="351"/>
      <c r="LXA1177" s="351"/>
      <c r="LXB1177" s="351"/>
      <c r="LXC1177" s="351"/>
      <c r="LXD1177" s="351"/>
      <c r="LXE1177" s="351"/>
      <c r="LXF1177" s="351"/>
      <c r="LXG1177" s="351"/>
      <c r="LXH1177" s="351"/>
      <c r="LXI1177" s="351"/>
      <c r="LXJ1177" s="351"/>
      <c r="LXK1177" s="351"/>
      <c r="LXL1177" s="351"/>
      <c r="LXM1177" s="351"/>
      <c r="LXN1177" s="351"/>
      <c r="LXO1177" s="351"/>
      <c r="LXP1177" s="351"/>
      <c r="LXQ1177" s="351"/>
      <c r="LXR1177" s="351"/>
      <c r="LXS1177" s="351"/>
      <c r="LXT1177" s="351"/>
      <c r="LXU1177" s="351"/>
      <c r="LXV1177" s="351"/>
      <c r="LXW1177" s="351"/>
      <c r="LXX1177" s="351"/>
      <c r="LXY1177" s="351"/>
      <c r="LXZ1177" s="351"/>
      <c r="LYA1177" s="351"/>
      <c r="LYB1177" s="351"/>
      <c r="LYC1177" s="351"/>
      <c r="LYD1177" s="351"/>
      <c r="LYE1177" s="351"/>
      <c r="LYF1177" s="351"/>
      <c r="LYG1177" s="351"/>
      <c r="LYH1177" s="351"/>
      <c r="LYI1177" s="351"/>
      <c r="LYJ1177" s="351"/>
      <c r="LYK1177" s="351"/>
      <c r="LYL1177" s="351"/>
      <c r="LYM1177" s="351"/>
      <c r="LYN1177" s="351"/>
      <c r="LYO1177" s="351"/>
      <c r="LYP1177" s="351"/>
      <c r="LYQ1177" s="351"/>
      <c r="LYR1177" s="351"/>
      <c r="LYS1177" s="351"/>
      <c r="LYT1177" s="351"/>
      <c r="LYU1177" s="351"/>
      <c r="LYV1177" s="351"/>
      <c r="LYW1177" s="351"/>
      <c r="LYX1177" s="351"/>
      <c r="LYY1177" s="351"/>
      <c r="LYZ1177" s="351"/>
      <c r="LZA1177" s="351"/>
      <c r="LZB1177" s="351"/>
      <c r="LZC1177" s="351"/>
      <c r="LZD1177" s="351"/>
      <c r="LZE1177" s="351"/>
      <c r="LZF1177" s="351"/>
      <c r="LZG1177" s="351"/>
      <c r="LZH1177" s="351"/>
      <c r="LZI1177" s="351"/>
      <c r="LZJ1177" s="351"/>
      <c r="LZK1177" s="351"/>
      <c r="LZL1177" s="351"/>
      <c r="LZM1177" s="351"/>
      <c r="LZN1177" s="351"/>
      <c r="LZO1177" s="351"/>
      <c r="LZP1177" s="351"/>
      <c r="LZQ1177" s="351"/>
      <c r="LZR1177" s="351"/>
      <c r="LZS1177" s="351"/>
      <c r="LZT1177" s="351"/>
      <c r="LZU1177" s="351"/>
      <c r="LZV1177" s="351"/>
      <c r="LZW1177" s="351"/>
      <c r="LZX1177" s="351"/>
      <c r="LZY1177" s="351"/>
      <c r="LZZ1177" s="351"/>
      <c r="MAA1177" s="351"/>
      <c r="MAB1177" s="351"/>
      <c r="MAC1177" s="351"/>
      <c r="MAD1177" s="351"/>
      <c r="MAE1177" s="351"/>
      <c r="MAF1177" s="351"/>
      <c r="MAG1177" s="351"/>
      <c r="MAH1177" s="351"/>
      <c r="MAI1177" s="351"/>
      <c r="MAJ1177" s="351"/>
      <c r="MAK1177" s="351"/>
      <c r="MAL1177" s="351"/>
      <c r="MAM1177" s="351"/>
      <c r="MAN1177" s="351"/>
      <c r="MAO1177" s="351"/>
      <c r="MAP1177" s="351"/>
      <c r="MAQ1177" s="351"/>
      <c r="MAR1177" s="351"/>
      <c r="MAS1177" s="351"/>
      <c r="MAT1177" s="351"/>
      <c r="MAU1177" s="351"/>
      <c r="MAV1177" s="351"/>
      <c r="MAW1177" s="351"/>
      <c r="MAX1177" s="351"/>
      <c r="MAY1177" s="351"/>
      <c r="MAZ1177" s="351"/>
      <c r="MBA1177" s="351"/>
      <c r="MBB1177" s="351"/>
      <c r="MBC1177" s="351"/>
      <c r="MBD1177" s="351"/>
      <c r="MBE1177" s="351"/>
      <c r="MBF1177" s="351"/>
      <c r="MBG1177" s="351"/>
      <c r="MBH1177" s="351"/>
      <c r="MBI1177" s="351"/>
      <c r="MBJ1177" s="351"/>
      <c r="MBK1177" s="351"/>
      <c r="MBL1177" s="351"/>
      <c r="MBM1177" s="351"/>
      <c r="MBN1177" s="351"/>
      <c r="MBO1177" s="351"/>
      <c r="MBP1177" s="351"/>
      <c r="MBQ1177" s="351"/>
      <c r="MBR1177" s="351"/>
      <c r="MBS1177" s="351"/>
      <c r="MBT1177" s="351"/>
      <c r="MBU1177" s="351"/>
      <c r="MBV1177" s="351"/>
      <c r="MBW1177" s="351"/>
      <c r="MBX1177" s="351"/>
      <c r="MBY1177" s="351"/>
      <c r="MBZ1177" s="351"/>
      <c r="MCA1177" s="351"/>
      <c r="MCB1177" s="351"/>
      <c r="MCC1177" s="351"/>
      <c r="MCD1177" s="351"/>
      <c r="MCE1177" s="351"/>
      <c r="MCF1177" s="351"/>
      <c r="MCG1177" s="351"/>
      <c r="MCH1177" s="351"/>
      <c r="MCI1177" s="351"/>
      <c r="MCJ1177" s="351"/>
      <c r="MCK1177" s="351"/>
      <c r="MCL1177" s="351"/>
      <c r="MCM1177" s="351"/>
      <c r="MCN1177" s="351"/>
      <c r="MCO1177" s="351"/>
      <c r="MCP1177" s="351"/>
      <c r="MCQ1177" s="351"/>
      <c r="MCR1177" s="351"/>
      <c r="MCS1177" s="351"/>
      <c r="MCT1177" s="351"/>
      <c r="MCU1177" s="351"/>
      <c r="MCV1177" s="351"/>
      <c r="MCW1177" s="351"/>
      <c r="MCX1177" s="351"/>
      <c r="MCY1177" s="351"/>
      <c r="MCZ1177" s="351"/>
      <c r="MDA1177" s="351"/>
      <c r="MDB1177" s="351"/>
      <c r="MDC1177" s="351"/>
      <c r="MDD1177" s="351"/>
      <c r="MDE1177" s="351"/>
      <c r="MDF1177" s="351"/>
      <c r="MDG1177" s="351"/>
      <c r="MDH1177" s="351"/>
      <c r="MDI1177" s="351"/>
      <c r="MDJ1177" s="351"/>
      <c r="MDK1177" s="351"/>
      <c r="MDL1177" s="351"/>
      <c r="MDM1177" s="351"/>
      <c r="MDN1177" s="351"/>
      <c r="MDO1177" s="351"/>
      <c r="MDP1177" s="351"/>
      <c r="MDQ1177" s="351"/>
      <c r="MDR1177" s="351"/>
      <c r="MDS1177" s="351"/>
      <c r="MDT1177" s="351"/>
      <c r="MDU1177" s="351"/>
      <c r="MDV1177" s="351"/>
      <c r="MDW1177" s="351"/>
      <c r="MDX1177" s="351"/>
      <c r="MDY1177" s="351"/>
      <c r="MDZ1177" s="351"/>
      <c r="MEA1177" s="351"/>
      <c r="MEB1177" s="351"/>
      <c r="MEC1177" s="351"/>
      <c r="MED1177" s="351"/>
      <c r="MEE1177" s="351"/>
      <c r="MEF1177" s="351"/>
      <c r="MEG1177" s="351"/>
      <c r="MEH1177" s="351"/>
      <c r="MEI1177" s="351"/>
      <c r="MEJ1177" s="351"/>
      <c r="MEK1177" s="351"/>
      <c r="MEL1177" s="351"/>
      <c r="MEM1177" s="351"/>
      <c r="MEN1177" s="351"/>
      <c r="MEO1177" s="351"/>
      <c r="MEP1177" s="351"/>
      <c r="MEQ1177" s="351"/>
      <c r="MER1177" s="351"/>
      <c r="MES1177" s="351"/>
      <c r="MET1177" s="351"/>
      <c r="MEU1177" s="351"/>
      <c r="MEV1177" s="351"/>
      <c r="MEW1177" s="351"/>
      <c r="MEX1177" s="351"/>
      <c r="MEY1177" s="351"/>
      <c r="MEZ1177" s="351"/>
      <c r="MFA1177" s="351"/>
      <c r="MFB1177" s="351"/>
      <c r="MFC1177" s="351"/>
      <c r="MFD1177" s="351"/>
      <c r="MFE1177" s="351"/>
      <c r="MFF1177" s="351"/>
      <c r="MFG1177" s="351"/>
      <c r="MFH1177" s="351"/>
      <c r="MFI1177" s="351"/>
      <c r="MFJ1177" s="351"/>
      <c r="MFK1177" s="351"/>
      <c r="MFL1177" s="351"/>
      <c r="MFM1177" s="351"/>
      <c r="MFN1177" s="351"/>
      <c r="MFO1177" s="351"/>
      <c r="MFP1177" s="351"/>
      <c r="MFQ1177" s="351"/>
      <c r="MFR1177" s="351"/>
      <c r="MFS1177" s="351"/>
      <c r="MFT1177" s="351"/>
      <c r="MFU1177" s="351"/>
      <c r="MFV1177" s="351"/>
      <c r="MFW1177" s="351"/>
      <c r="MFX1177" s="351"/>
      <c r="MFY1177" s="351"/>
      <c r="MFZ1177" s="351"/>
      <c r="MGA1177" s="351"/>
      <c r="MGB1177" s="351"/>
      <c r="MGC1177" s="351"/>
      <c r="MGD1177" s="351"/>
      <c r="MGE1177" s="351"/>
      <c r="MGF1177" s="351"/>
      <c r="MGG1177" s="351"/>
      <c r="MGH1177" s="351"/>
      <c r="MGI1177" s="351"/>
      <c r="MGJ1177" s="351"/>
      <c r="MGK1177" s="351"/>
      <c r="MGL1177" s="351"/>
      <c r="MGM1177" s="351"/>
      <c r="MGN1177" s="351"/>
      <c r="MGO1177" s="351"/>
      <c r="MGP1177" s="351"/>
      <c r="MGQ1177" s="351"/>
      <c r="MGR1177" s="351"/>
      <c r="MGS1177" s="351"/>
      <c r="MGT1177" s="351"/>
      <c r="MGU1177" s="351"/>
      <c r="MGV1177" s="351"/>
      <c r="MGW1177" s="351"/>
      <c r="MGX1177" s="351"/>
      <c r="MGY1177" s="351"/>
      <c r="MGZ1177" s="351"/>
      <c r="MHA1177" s="351"/>
      <c r="MHB1177" s="351"/>
      <c r="MHC1177" s="351"/>
      <c r="MHD1177" s="351"/>
      <c r="MHE1177" s="351"/>
      <c r="MHF1177" s="351"/>
      <c r="MHG1177" s="351"/>
      <c r="MHH1177" s="351"/>
      <c r="MHI1177" s="351"/>
      <c r="MHJ1177" s="351"/>
      <c r="MHK1177" s="351"/>
      <c r="MHL1177" s="351"/>
      <c r="MHM1177" s="351"/>
      <c r="MHN1177" s="351"/>
      <c r="MHO1177" s="351"/>
      <c r="MHP1177" s="351"/>
      <c r="MHQ1177" s="351"/>
      <c r="MHR1177" s="351"/>
      <c r="MHS1177" s="351"/>
      <c r="MHT1177" s="351"/>
      <c r="MHU1177" s="351"/>
      <c r="MHV1177" s="351"/>
      <c r="MHW1177" s="351"/>
      <c r="MHX1177" s="351"/>
      <c r="MHY1177" s="351"/>
      <c r="MHZ1177" s="351"/>
      <c r="MIA1177" s="351"/>
      <c r="MIB1177" s="351"/>
      <c r="MIC1177" s="351"/>
      <c r="MID1177" s="351"/>
      <c r="MIE1177" s="351"/>
      <c r="MIF1177" s="351"/>
      <c r="MIG1177" s="351"/>
      <c r="MIH1177" s="351"/>
      <c r="MII1177" s="351"/>
      <c r="MIJ1177" s="351"/>
      <c r="MIK1177" s="351"/>
      <c r="MIL1177" s="351"/>
      <c r="MIM1177" s="351"/>
      <c r="MIN1177" s="351"/>
      <c r="MIO1177" s="351"/>
      <c r="MIP1177" s="351"/>
      <c r="MIQ1177" s="351"/>
      <c r="MIR1177" s="351"/>
      <c r="MIS1177" s="351"/>
      <c r="MIT1177" s="351"/>
      <c r="MIU1177" s="351"/>
      <c r="MIV1177" s="351"/>
      <c r="MIW1177" s="351"/>
      <c r="MIX1177" s="351"/>
      <c r="MIY1177" s="351"/>
      <c r="MIZ1177" s="351"/>
      <c r="MJA1177" s="351"/>
      <c r="MJB1177" s="351"/>
      <c r="MJC1177" s="351"/>
      <c r="MJD1177" s="351"/>
      <c r="MJE1177" s="351"/>
      <c r="MJF1177" s="351"/>
      <c r="MJG1177" s="351"/>
      <c r="MJH1177" s="351"/>
      <c r="MJI1177" s="351"/>
      <c r="MJJ1177" s="351"/>
      <c r="MJK1177" s="351"/>
      <c r="MJL1177" s="351"/>
      <c r="MJM1177" s="351"/>
      <c r="MJN1177" s="351"/>
      <c r="MJO1177" s="351"/>
      <c r="MJP1177" s="351"/>
      <c r="MJQ1177" s="351"/>
      <c r="MJR1177" s="351"/>
      <c r="MJS1177" s="351"/>
      <c r="MJT1177" s="351"/>
      <c r="MJU1177" s="351"/>
      <c r="MJV1177" s="351"/>
      <c r="MJW1177" s="351"/>
      <c r="MJX1177" s="351"/>
      <c r="MJY1177" s="351"/>
      <c r="MJZ1177" s="351"/>
      <c r="MKA1177" s="351"/>
      <c r="MKB1177" s="351"/>
      <c r="MKC1177" s="351"/>
      <c r="MKD1177" s="351"/>
      <c r="MKE1177" s="351"/>
      <c r="MKF1177" s="351"/>
      <c r="MKG1177" s="351"/>
      <c r="MKH1177" s="351"/>
      <c r="MKI1177" s="351"/>
      <c r="MKJ1177" s="351"/>
      <c r="MKK1177" s="351"/>
      <c r="MKL1177" s="351"/>
      <c r="MKM1177" s="351"/>
      <c r="MKN1177" s="351"/>
      <c r="MKO1177" s="351"/>
      <c r="MKP1177" s="351"/>
      <c r="MKQ1177" s="351"/>
      <c r="MKR1177" s="351"/>
      <c r="MKS1177" s="351"/>
      <c r="MKT1177" s="351"/>
      <c r="MKU1177" s="351"/>
      <c r="MKV1177" s="351"/>
      <c r="MKW1177" s="351"/>
      <c r="MKX1177" s="351"/>
      <c r="MKY1177" s="351"/>
      <c r="MKZ1177" s="351"/>
      <c r="MLA1177" s="351"/>
      <c r="MLB1177" s="351"/>
      <c r="MLC1177" s="351"/>
      <c r="MLD1177" s="351"/>
      <c r="MLE1177" s="351"/>
      <c r="MLF1177" s="351"/>
      <c r="MLG1177" s="351"/>
      <c r="MLH1177" s="351"/>
      <c r="MLI1177" s="351"/>
      <c r="MLJ1177" s="351"/>
      <c r="MLK1177" s="351"/>
      <c r="MLL1177" s="351"/>
      <c r="MLM1177" s="351"/>
      <c r="MLN1177" s="351"/>
      <c r="MLO1177" s="351"/>
      <c r="MLP1177" s="351"/>
      <c r="MLQ1177" s="351"/>
      <c r="MLR1177" s="351"/>
      <c r="MLS1177" s="351"/>
      <c r="MLT1177" s="351"/>
      <c r="MLU1177" s="351"/>
      <c r="MLV1177" s="351"/>
      <c r="MLW1177" s="351"/>
      <c r="MLX1177" s="351"/>
      <c r="MLY1177" s="351"/>
      <c r="MLZ1177" s="351"/>
      <c r="MMA1177" s="351"/>
      <c r="MMB1177" s="351"/>
      <c r="MMC1177" s="351"/>
      <c r="MMD1177" s="351"/>
      <c r="MME1177" s="351"/>
      <c r="MMF1177" s="351"/>
      <c r="MMG1177" s="351"/>
      <c r="MMH1177" s="351"/>
      <c r="MMI1177" s="351"/>
      <c r="MMJ1177" s="351"/>
      <c r="MMK1177" s="351"/>
      <c r="MML1177" s="351"/>
      <c r="MMM1177" s="351"/>
      <c r="MMN1177" s="351"/>
      <c r="MMO1177" s="351"/>
      <c r="MMP1177" s="351"/>
      <c r="MMQ1177" s="351"/>
      <c r="MMR1177" s="351"/>
      <c r="MMS1177" s="351"/>
      <c r="MMT1177" s="351"/>
      <c r="MMU1177" s="351"/>
      <c r="MMV1177" s="351"/>
      <c r="MMW1177" s="351"/>
      <c r="MMX1177" s="351"/>
      <c r="MMY1177" s="351"/>
      <c r="MMZ1177" s="351"/>
      <c r="MNA1177" s="351"/>
      <c r="MNB1177" s="351"/>
      <c r="MNC1177" s="351"/>
      <c r="MND1177" s="351"/>
      <c r="MNE1177" s="351"/>
      <c r="MNF1177" s="351"/>
      <c r="MNG1177" s="351"/>
      <c r="MNH1177" s="351"/>
      <c r="MNI1177" s="351"/>
      <c r="MNJ1177" s="351"/>
      <c r="MNK1177" s="351"/>
      <c r="MNL1177" s="351"/>
      <c r="MNM1177" s="351"/>
      <c r="MNN1177" s="351"/>
      <c r="MNO1177" s="351"/>
      <c r="MNP1177" s="351"/>
      <c r="MNQ1177" s="351"/>
      <c r="MNR1177" s="351"/>
      <c r="MNS1177" s="351"/>
      <c r="MNT1177" s="351"/>
      <c r="MNU1177" s="351"/>
      <c r="MNV1177" s="351"/>
      <c r="MNW1177" s="351"/>
      <c r="MNX1177" s="351"/>
      <c r="MNY1177" s="351"/>
      <c r="MNZ1177" s="351"/>
      <c r="MOA1177" s="351"/>
      <c r="MOB1177" s="351"/>
      <c r="MOC1177" s="351"/>
      <c r="MOD1177" s="351"/>
      <c r="MOE1177" s="351"/>
      <c r="MOF1177" s="351"/>
      <c r="MOG1177" s="351"/>
      <c r="MOH1177" s="351"/>
      <c r="MOI1177" s="351"/>
      <c r="MOJ1177" s="351"/>
      <c r="MOK1177" s="351"/>
      <c r="MOL1177" s="351"/>
      <c r="MOM1177" s="351"/>
      <c r="MON1177" s="351"/>
      <c r="MOO1177" s="351"/>
      <c r="MOP1177" s="351"/>
      <c r="MOQ1177" s="351"/>
      <c r="MOR1177" s="351"/>
      <c r="MOS1177" s="351"/>
      <c r="MOT1177" s="351"/>
      <c r="MOU1177" s="351"/>
      <c r="MOV1177" s="351"/>
      <c r="MOW1177" s="351"/>
      <c r="MOX1177" s="351"/>
      <c r="MOY1177" s="351"/>
      <c r="MOZ1177" s="351"/>
      <c r="MPA1177" s="351"/>
      <c r="MPB1177" s="351"/>
      <c r="MPC1177" s="351"/>
      <c r="MPD1177" s="351"/>
      <c r="MPE1177" s="351"/>
      <c r="MPF1177" s="351"/>
      <c r="MPG1177" s="351"/>
      <c r="MPH1177" s="351"/>
      <c r="MPI1177" s="351"/>
      <c r="MPJ1177" s="351"/>
      <c r="MPK1177" s="351"/>
      <c r="MPL1177" s="351"/>
      <c r="MPM1177" s="351"/>
      <c r="MPN1177" s="351"/>
      <c r="MPO1177" s="351"/>
      <c r="MPP1177" s="351"/>
      <c r="MPQ1177" s="351"/>
      <c r="MPR1177" s="351"/>
      <c r="MPS1177" s="351"/>
      <c r="MPT1177" s="351"/>
      <c r="MPU1177" s="351"/>
      <c r="MPV1177" s="351"/>
      <c r="MPW1177" s="351"/>
      <c r="MPX1177" s="351"/>
      <c r="MPY1177" s="351"/>
      <c r="MPZ1177" s="351"/>
      <c r="MQA1177" s="351"/>
      <c r="MQB1177" s="351"/>
      <c r="MQC1177" s="351"/>
      <c r="MQD1177" s="351"/>
      <c r="MQE1177" s="351"/>
      <c r="MQF1177" s="351"/>
      <c r="MQG1177" s="351"/>
      <c r="MQH1177" s="351"/>
      <c r="MQI1177" s="351"/>
      <c r="MQJ1177" s="351"/>
      <c r="MQK1177" s="351"/>
      <c r="MQL1177" s="351"/>
      <c r="MQM1177" s="351"/>
      <c r="MQN1177" s="351"/>
      <c r="MQO1177" s="351"/>
      <c r="MQP1177" s="351"/>
      <c r="MQQ1177" s="351"/>
      <c r="MQR1177" s="351"/>
      <c r="MQS1177" s="351"/>
      <c r="MQT1177" s="351"/>
      <c r="MQU1177" s="351"/>
      <c r="MQV1177" s="351"/>
      <c r="MQW1177" s="351"/>
      <c r="MQX1177" s="351"/>
      <c r="MQY1177" s="351"/>
      <c r="MQZ1177" s="351"/>
      <c r="MRA1177" s="351"/>
      <c r="MRB1177" s="351"/>
      <c r="MRC1177" s="351"/>
      <c r="MRD1177" s="351"/>
      <c r="MRE1177" s="351"/>
      <c r="MRF1177" s="351"/>
      <c r="MRG1177" s="351"/>
      <c r="MRH1177" s="351"/>
      <c r="MRI1177" s="351"/>
      <c r="MRJ1177" s="351"/>
      <c r="MRK1177" s="351"/>
      <c r="MRL1177" s="351"/>
      <c r="MRM1177" s="351"/>
      <c r="MRN1177" s="351"/>
      <c r="MRO1177" s="351"/>
      <c r="MRP1177" s="351"/>
      <c r="MRQ1177" s="351"/>
      <c r="MRR1177" s="351"/>
      <c r="MRS1177" s="351"/>
      <c r="MRT1177" s="351"/>
      <c r="MRU1177" s="351"/>
      <c r="MRV1177" s="351"/>
      <c r="MRW1177" s="351"/>
      <c r="MRX1177" s="351"/>
      <c r="MRY1177" s="351"/>
      <c r="MRZ1177" s="351"/>
      <c r="MSA1177" s="351"/>
      <c r="MSB1177" s="351"/>
      <c r="MSC1177" s="351"/>
      <c r="MSD1177" s="351"/>
      <c r="MSE1177" s="351"/>
      <c r="MSF1177" s="351"/>
      <c r="MSG1177" s="351"/>
      <c r="MSH1177" s="351"/>
      <c r="MSI1177" s="351"/>
      <c r="MSJ1177" s="351"/>
      <c r="MSK1177" s="351"/>
      <c r="MSL1177" s="351"/>
      <c r="MSM1177" s="351"/>
      <c r="MSN1177" s="351"/>
      <c r="MSO1177" s="351"/>
      <c r="MSP1177" s="351"/>
      <c r="MSQ1177" s="351"/>
      <c r="MSR1177" s="351"/>
      <c r="MSS1177" s="351"/>
      <c r="MST1177" s="351"/>
      <c r="MSU1177" s="351"/>
      <c r="MSV1177" s="351"/>
      <c r="MSW1177" s="351"/>
      <c r="MSX1177" s="351"/>
      <c r="MSY1177" s="351"/>
      <c r="MSZ1177" s="351"/>
      <c r="MTA1177" s="351"/>
      <c r="MTB1177" s="351"/>
      <c r="MTC1177" s="351"/>
      <c r="MTD1177" s="351"/>
      <c r="MTE1177" s="351"/>
      <c r="MTF1177" s="351"/>
      <c r="MTG1177" s="351"/>
      <c r="MTH1177" s="351"/>
      <c r="MTI1177" s="351"/>
      <c r="MTJ1177" s="351"/>
      <c r="MTK1177" s="351"/>
      <c r="MTL1177" s="351"/>
      <c r="MTM1177" s="351"/>
      <c r="MTN1177" s="351"/>
      <c r="MTO1177" s="351"/>
      <c r="MTP1177" s="351"/>
      <c r="MTQ1177" s="351"/>
      <c r="MTR1177" s="351"/>
      <c r="MTS1177" s="351"/>
      <c r="MTT1177" s="351"/>
      <c r="MTU1177" s="351"/>
      <c r="MTV1177" s="351"/>
      <c r="MTW1177" s="351"/>
      <c r="MTX1177" s="351"/>
      <c r="MTY1177" s="351"/>
      <c r="MTZ1177" s="351"/>
      <c r="MUA1177" s="351"/>
      <c r="MUB1177" s="351"/>
      <c r="MUC1177" s="351"/>
      <c r="MUD1177" s="351"/>
      <c r="MUE1177" s="351"/>
      <c r="MUF1177" s="351"/>
      <c r="MUG1177" s="351"/>
      <c r="MUH1177" s="351"/>
      <c r="MUI1177" s="351"/>
      <c r="MUJ1177" s="351"/>
      <c r="MUK1177" s="351"/>
      <c r="MUL1177" s="351"/>
      <c r="MUM1177" s="351"/>
      <c r="MUN1177" s="351"/>
      <c r="MUO1177" s="351"/>
      <c r="MUP1177" s="351"/>
      <c r="MUQ1177" s="351"/>
      <c r="MUR1177" s="351"/>
      <c r="MUS1177" s="351"/>
      <c r="MUT1177" s="351"/>
      <c r="MUU1177" s="351"/>
      <c r="MUV1177" s="351"/>
      <c r="MUW1177" s="351"/>
      <c r="MUX1177" s="351"/>
      <c r="MUY1177" s="351"/>
      <c r="MUZ1177" s="351"/>
      <c r="MVA1177" s="351"/>
      <c r="MVB1177" s="351"/>
      <c r="MVC1177" s="351"/>
      <c r="MVD1177" s="351"/>
      <c r="MVE1177" s="351"/>
      <c r="MVF1177" s="351"/>
      <c r="MVG1177" s="351"/>
      <c r="MVH1177" s="351"/>
      <c r="MVI1177" s="351"/>
      <c r="MVJ1177" s="351"/>
      <c r="MVK1177" s="351"/>
      <c r="MVL1177" s="351"/>
      <c r="MVM1177" s="351"/>
      <c r="MVN1177" s="351"/>
      <c r="MVO1177" s="351"/>
      <c r="MVP1177" s="351"/>
      <c r="MVQ1177" s="351"/>
      <c r="MVR1177" s="351"/>
      <c r="MVS1177" s="351"/>
      <c r="MVT1177" s="351"/>
      <c r="MVU1177" s="351"/>
      <c r="MVV1177" s="351"/>
      <c r="MVW1177" s="351"/>
      <c r="MVX1177" s="351"/>
      <c r="MVY1177" s="351"/>
      <c r="MVZ1177" s="351"/>
      <c r="MWA1177" s="351"/>
      <c r="MWB1177" s="351"/>
      <c r="MWC1177" s="351"/>
      <c r="MWD1177" s="351"/>
      <c r="MWE1177" s="351"/>
      <c r="MWF1177" s="351"/>
      <c r="MWG1177" s="351"/>
      <c r="MWH1177" s="351"/>
      <c r="MWI1177" s="351"/>
      <c r="MWJ1177" s="351"/>
      <c r="MWK1177" s="351"/>
      <c r="MWL1177" s="351"/>
      <c r="MWM1177" s="351"/>
      <c r="MWN1177" s="351"/>
      <c r="MWO1177" s="351"/>
      <c r="MWP1177" s="351"/>
      <c r="MWQ1177" s="351"/>
      <c r="MWR1177" s="351"/>
      <c r="MWS1177" s="351"/>
      <c r="MWT1177" s="351"/>
      <c r="MWU1177" s="351"/>
      <c r="MWV1177" s="351"/>
      <c r="MWW1177" s="351"/>
      <c r="MWX1177" s="351"/>
      <c r="MWY1177" s="351"/>
      <c r="MWZ1177" s="351"/>
      <c r="MXA1177" s="351"/>
      <c r="MXB1177" s="351"/>
      <c r="MXC1177" s="351"/>
      <c r="MXD1177" s="351"/>
      <c r="MXE1177" s="351"/>
      <c r="MXF1177" s="351"/>
      <c r="MXG1177" s="351"/>
      <c r="MXH1177" s="351"/>
      <c r="MXI1177" s="351"/>
      <c r="MXJ1177" s="351"/>
      <c r="MXK1177" s="351"/>
      <c r="MXL1177" s="351"/>
      <c r="MXM1177" s="351"/>
      <c r="MXN1177" s="351"/>
      <c r="MXO1177" s="351"/>
      <c r="MXP1177" s="351"/>
      <c r="MXQ1177" s="351"/>
      <c r="MXR1177" s="351"/>
      <c r="MXS1177" s="351"/>
      <c r="MXT1177" s="351"/>
      <c r="MXU1177" s="351"/>
      <c r="MXV1177" s="351"/>
      <c r="MXW1177" s="351"/>
      <c r="MXX1177" s="351"/>
      <c r="MXY1177" s="351"/>
      <c r="MXZ1177" s="351"/>
      <c r="MYA1177" s="351"/>
      <c r="MYB1177" s="351"/>
      <c r="MYC1177" s="351"/>
      <c r="MYD1177" s="351"/>
      <c r="MYE1177" s="351"/>
      <c r="MYF1177" s="351"/>
      <c r="MYG1177" s="351"/>
      <c r="MYH1177" s="351"/>
      <c r="MYI1177" s="351"/>
      <c r="MYJ1177" s="351"/>
      <c r="MYK1177" s="351"/>
      <c r="MYL1177" s="351"/>
      <c r="MYM1177" s="351"/>
      <c r="MYN1177" s="351"/>
      <c r="MYO1177" s="351"/>
      <c r="MYP1177" s="351"/>
      <c r="MYQ1177" s="351"/>
      <c r="MYR1177" s="351"/>
      <c r="MYS1177" s="351"/>
      <c r="MYT1177" s="351"/>
      <c r="MYU1177" s="351"/>
      <c r="MYV1177" s="351"/>
      <c r="MYW1177" s="351"/>
      <c r="MYX1177" s="351"/>
      <c r="MYY1177" s="351"/>
      <c r="MYZ1177" s="351"/>
      <c r="MZA1177" s="351"/>
      <c r="MZB1177" s="351"/>
      <c r="MZC1177" s="351"/>
      <c r="MZD1177" s="351"/>
      <c r="MZE1177" s="351"/>
      <c r="MZF1177" s="351"/>
      <c r="MZG1177" s="351"/>
      <c r="MZH1177" s="351"/>
      <c r="MZI1177" s="351"/>
      <c r="MZJ1177" s="351"/>
      <c r="MZK1177" s="351"/>
      <c r="MZL1177" s="351"/>
      <c r="MZM1177" s="351"/>
      <c r="MZN1177" s="351"/>
      <c r="MZO1177" s="351"/>
      <c r="MZP1177" s="351"/>
      <c r="MZQ1177" s="351"/>
      <c r="MZR1177" s="351"/>
      <c r="MZS1177" s="351"/>
      <c r="MZT1177" s="351"/>
      <c r="MZU1177" s="351"/>
      <c r="MZV1177" s="351"/>
      <c r="MZW1177" s="351"/>
      <c r="MZX1177" s="351"/>
      <c r="MZY1177" s="351"/>
      <c r="MZZ1177" s="351"/>
      <c r="NAA1177" s="351"/>
      <c r="NAB1177" s="351"/>
      <c r="NAC1177" s="351"/>
      <c r="NAD1177" s="351"/>
      <c r="NAE1177" s="351"/>
      <c r="NAF1177" s="351"/>
      <c r="NAG1177" s="351"/>
      <c r="NAH1177" s="351"/>
      <c r="NAI1177" s="351"/>
      <c r="NAJ1177" s="351"/>
      <c r="NAK1177" s="351"/>
      <c r="NAL1177" s="351"/>
      <c r="NAM1177" s="351"/>
      <c r="NAN1177" s="351"/>
      <c r="NAO1177" s="351"/>
      <c r="NAP1177" s="351"/>
      <c r="NAQ1177" s="351"/>
      <c r="NAR1177" s="351"/>
      <c r="NAS1177" s="351"/>
      <c r="NAT1177" s="351"/>
      <c r="NAU1177" s="351"/>
      <c r="NAV1177" s="351"/>
      <c r="NAW1177" s="351"/>
      <c r="NAX1177" s="351"/>
      <c r="NAY1177" s="351"/>
      <c r="NAZ1177" s="351"/>
      <c r="NBA1177" s="351"/>
      <c r="NBB1177" s="351"/>
      <c r="NBC1177" s="351"/>
      <c r="NBD1177" s="351"/>
      <c r="NBE1177" s="351"/>
      <c r="NBF1177" s="351"/>
      <c r="NBG1177" s="351"/>
      <c r="NBH1177" s="351"/>
      <c r="NBI1177" s="351"/>
      <c r="NBJ1177" s="351"/>
      <c r="NBK1177" s="351"/>
      <c r="NBL1177" s="351"/>
      <c r="NBM1177" s="351"/>
      <c r="NBN1177" s="351"/>
      <c r="NBO1177" s="351"/>
      <c r="NBP1177" s="351"/>
      <c r="NBQ1177" s="351"/>
      <c r="NBR1177" s="351"/>
      <c r="NBS1177" s="351"/>
      <c r="NBT1177" s="351"/>
      <c r="NBU1177" s="351"/>
      <c r="NBV1177" s="351"/>
      <c r="NBW1177" s="351"/>
      <c r="NBX1177" s="351"/>
      <c r="NBY1177" s="351"/>
      <c r="NBZ1177" s="351"/>
      <c r="NCA1177" s="351"/>
      <c r="NCB1177" s="351"/>
      <c r="NCC1177" s="351"/>
      <c r="NCD1177" s="351"/>
      <c r="NCE1177" s="351"/>
      <c r="NCF1177" s="351"/>
      <c r="NCG1177" s="351"/>
      <c r="NCH1177" s="351"/>
      <c r="NCI1177" s="351"/>
      <c r="NCJ1177" s="351"/>
      <c r="NCK1177" s="351"/>
      <c r="NCL1177" s="351"/>
      <c r="NCM1177" s="351"/>
      <c r="NCN1177" s="351"/>
      <c r="NCO1177" s="351"/>
      <c r="NCP1177" s="351"/>
      <c r="NCQ1177" s="351"/>
      <c r="NCR1177" s="351"/>
      <c r="NCS1177" s="351"/>
      <c r="NCT1177" s="351"/>
      <c r="NCU1177" s="351"/>
      <c r="NCV1177" s="351"/>
      <c r="NCW1177" s="351"/>
      <c r="NCX1177" s="351"/>
      <c r="NCY1177" s="351"/>
      <c r="NCZ1177" s="351"/>
      <c r="NDA1177" s="351"/>
      <c r="NDB1177" s="351"/>
      <c r="NDC1177" s="351"/>
      <c r="NDD1177" s="351"/>
      <c r="NDE1177" s="351"/>
      <c r="NDF1177" s="351"/>
      <c r="NDG1177" s="351"/>
      <c r="NDH1177" s="351"/>
      <c r="NDI1177" s="351"/>
      <c r="NDJ1177" s="351"/>
      <c r="NDK1177" s="351"/>
      <c r="NDL1177" s="351"/>
      <c r="NDM1177" s="351"/>
      <c r="NDN1177" s="351"/>
      <c r="NDO1177" s="351"/>
      <c r="NDP1177" s="351"/>
      <c r="NDQ1177" s="351"/>
      <c r="NDR1177" s="351"/>
      <c r="NDS1177" s="351"/>
      <c r="NDT1177" s="351"/>
      <c r="NDU1177" s="351"/>
      <c r="NDV1177" s="351"/>
      <c r="NDW1177" s="351"/>
      <c r="NDX1177" s="351"/>
      <c r="NDY1177" s="351"/>
      <c r="NDZ1177" s="351"/>
      <c r="NEA1177" s="351"/>
      <c r="NEB1177" s="351"/>
      <c r="NEC1177" s="351"/>
      <c r="NED1177" s="351"/>
      <c r="NEE1177" s="351"/>
      <c r="NEF1177" s="351"/>
      <c r="NEG1177" s="351"/>
      <c r="NEH1177" s="351"/>
      <c r="NEI1177" s="351"/>
      <c r="NEJ1177" s="351"/>
      <c r="NEK1177" s="351"/>
      <c r="NEL1177" s="351"/>
      <c r="NEM1177" s="351"/>
      <c r="NEN1177" s="351"/>
      <c r="NEO1177" s="351"/>
      <c r="NEP1177" s="351"/>
      <c r="NEQ1177" s="351"/>
      <c r="NER1177" s="351"/>
      <c r="NES1177" s="351"/>
      <c r="NET1177" s="351"/>
      <c r="NEU1177" s="351"/>
      <c r="NEV1177" s="351"/>
      <c r="NEW1177" s="351"/>
      <c r="NEX1177" s="351"/>
      <c r="NEY1177" s="351"/>
      <c r="NEZ1177" s="351"/>
      <c r="NFA1177" s="351"/>
      <c r="NFB1177" s="351"/>
      <c r="NFC1177" s="351"/>
      <c r="NFD1177" s="351"/>
      <c r="NFE1177" s="351"/>
      <c r="NFF1177" s="351"/>
      <c r="NFG1177" s="351"/>
      <c r="NFH1177" s="351"/>
      <c r="NFI1177" s="351"/>
      <c r="NFJ1177" s="351"/>
      <c r="NFK1177" s="351"/>
      <c r="NFL1177" s="351"/>
      <c r="NFM1177" s="351"/>
      <c r="NFN1177" s="351"/>
      <c r="NFO1177" s="351"/>
      <c r="NFP1177" s="351"/>
      <c r="NFQ1177" s="351"/>
      <c r="NFR1177" s="351"/>
      <c r="NFS1177" s="351"/>
      <c r="NFT1177" s="351"/>
      <c r="NFU1177" s="351"/>
      <c r="NFV1177" s="351"/>
      <c r="NFW1177" s="351"/>
      <c r="NFX1177" s="351"/>
      <c r="NFY1177" s="351"/>
      <c r="NFZ1177" s="351"/>
    </row>
    <row r="1178" spans="1:9646" ht="45.75" customHeight="1">
      <c r="A1178" s="589">
        <f>1+A1177</f>
        <v>1177</v>
      </c>
      <c r="B1178" s="151" t="s">
        <v>11231</v>
      </c>
      <c r="C1178" s="134" t="s">
        <v>11232</v>
      </c>
      <c r="D1178" s="541" t="s">
        <v>6692</v>
      </c>
      <c r="E1178" s="135">
        <v>45589</v>
      </c>
      <c r="F1178" s="542">
        <v>45590</v>
      </c>
      <c r="G1178" s="542">
        <v>45646</v>
      </c>
      <c r="H1178" s="540" t="s">
        <v>416</v>
      </c>
      <c r="I1178" s="543" t="s">
        <v>9646</v>
      </c>
      <c r="J1178" s="134" t="s">
        <v>11233</v>
      </c>
      <c r="K1178" s="544">
        <v>1019019715</v>
      </c>
      <c r="L1178" s="540">
        <v>1</v>
      </c>
      <c r="M1178" s="545" t="s">
        <v>97</v>
      </c>
      <c r="N1178" s="343" t="s">
        <v>98</v>
      </c>
      <c r="O1178" s="546" t="s">
        <v>427</v>
      </c>
      <c r="P1178" s="540" t="s">
        <v>11234</v>
      </c>
      <c r="Q1178" s="540" t="s">
        <v>10691</v>
      </c>
      <c r="R1178" s="547">
        <v>56</v>
      </c>
      <c r="S1178" s="540" t="s">
        <v>11224</v>
      </c>
      <c r="T1178" s="548" t="s">
        <v>10701</v>
      </c>
      <c r="U1178" s="549">
        <v>2024003908</v>
      </c>
      <c r="V1178" s="548" t="s">
        <v>10701</v>
      </c>
      <c r="W1178" s="550">
        <v>45590</v>
      </c>
      <c r="X1178" s="551" t="s">
        <v>103</v>
      </c>
      <c r="Y1178" s="552" t="s">
        <v>10702</v>
      </c>
      <c r="Z1178" s="553" t="s">
        <v>10701</v>
      </c>
      <c r="AA1178" s="554">
        <v>0</v>
      </c>
      <c r="AB1178" s="555">
        <v>0</v>
      </c>
      <c r="AC1178" s="554">
        <v>0</v>
      </c>
      <c r="AD1178" s="554">
        <v>0</v>
      </c>
      <c r="AE1178" s="554">
        <v>0</v>
      </c>
      <c r="AF1178" s="554">
        <v>0</v>
      </c>
      <c r="AG1178" s="554">
        <v>0</v>
      </c>
      <c r="AH1178" s="554">
        <v>0</v>
      </c>
      <c r="AI1178" s="554">
        <v>0</v>
      </c>
      <c r="AJ1178" s="554">
        <v>0</v>
      </c>
      <c r="AK1178" s="556" t="s">
        <v>104</v>
      </c>
      <c r="AL1178" s="557" t="s">
        <v>11235</v>
      </c>
      <c r="AM1178" s="540" t="s">
        <v>2422</v>
      </c>
      <c r="AN1178" s="558">
        <v>35196208</v>
      </c>
      <c r="AO1178" s="556" t="s">
        <v>114</v>
      </c>
      <c r="AP1178" s="540" t="s">
        <v>114</v>
      </c>
      <c r="AQ1178" s="559" t="s">
        <v>114</v>
      </c>
      <c r="AR1178" s="556" t="s">
        <v>114</v>
      </c>
      <c r="AS1178" s="540" t="s">
        <v>578</v>
      </c>
      <c r="AT1178" s="556" t="s">
        <v>578</v>
      </c>
      <c r="AU1178" s="556" t="s">
        <v>392</v>
      </c>
      <c r="AV1178" s="540" t="s">
        <v>9324</v>
      </c>
      <c r="AW1178" s="540" t="s">
        <v>9324</v>
      </c>
      <c r="AX1178" s="540" t="s">
        <v>578</v>
      </c>
      <c r="AY1178" s="540" t="s">
        <v>108</v>
      </c>
      <c r="AZ1178" s="560" t="s">
        <v>9324</v>
      </c>
      <c r="BA1178" s="540" t="s">
        <v>9324</v>
      </c>
      <c r="BB1178" s="561"/>
      <c r="BC1178" s="560" t="s">
        <v>9324</v>
      </c>
      <c r="BD1178" s="547" t="s">
        <v>9324</v>
      </c>
      <c r="BE1178" s="547" t="s">
        <v>9324</v>
      </c>
      <c r="BF1178" s="547" t="s">
        <v>9324</v>
      </c>
      <c r="BG1178" s="560" t="s">
        <v>9324</v>
      </c>
      <c r="BH1178" s="562" t="s">
        <v>10701</v>
      </c>
      <c r="BI1178" s="349" t="s">
        <v>113</v>
      </c>
      <c r="BJ1178" s="540" t="s">
        <v>9324</v>
      </c>
      <c r="BK1178" s="343" t="s">
        <v>114</v>
      </c>
      <c r="BL1178" s="560" t="s">
        <v>9324</v>
      </c>
      <c r="BM1178" s="166"/>
      <c r="BN1178" s="345" t="s">
        <v>964</v>
      </c>
      <c r="BO1178" s="343" t="s">
        <v>9675</v>
      </c>
      <c r="BP1178" s="343" t="s">
        <v>11236</v>
      </c>
      <c r="BQ1178" s="343">
        <v>37</v>
      </c>
      <c r="BR1178" s="343">
        <v>32082</v>
      </c>
      <c r="BS1178" s="343" t="s">
        <v>108</v>
      </c>
      <c r="BT1178" s="343" t="s">
        <v>108</v>
      </c>
      <c r="BU1178" s="346" t="s">
        <v>108</v>
      </c>
      <c r="BV1178" s="343" t="s">
        <v>108</v>
      </c>
      <c r="BW1178" s="341" t="s">
        <v>108</v>
      </c>
      <c r="BX1178" s="344" t="s">
        <v>11237</v>
      </c>
      <c r="BY1178" s="343" t="s">
        <v>11238</v>
      </c>
      <c r="BZ1178" s="350" t="s">
        <v>11239</v>
      </c>
      <c r="CA1178" s="358" t="s">
        <v>10996</v>
      </c>
      <c r="CB1178" s="358" t="s">
        <v>109</v>
      </c>
      <c r="CC1178" s="358"/>
      <c r="CD1178" s="359"/>
      <c r="CE1178" s="157"/>
      <c r="CF1178" s="157"/>
      <c r="CG1178" s="157"/>
      <c r="CH1178" s="157"/>
      <c r="CI1178" s="157"/>
      <c r="CJ1178" s="157"/>
      <c r="CK1178" s="157"/>
      <c r="CL1178" s="157"/>
      <c r="CM1178" s="157" t="s">
        <v>109</v>
      </c>
      <c r="CN1178" s="157"/>
      <c r="CO1178" s="297"/>
      <c r="CP1178" s="297"/>
      <c r="CQ1178" s="297"/>
      <c r="CR1178" s="297"/>
      <c r="CS1178" s="50"/>
      <c r="CT1178" s="50"/>
      <c r="CU1178" s="50"/>
      <c r="CV1178" s="50"/>
      <c r="CW1178" s="50"/>
      <c r="CX1178" s="50"/>
      <c r="CY1178" s="50"/>
      <c r="CZ1178" s="50"/>
      <c r="DA1178" s="50"/>
      <c r="DB1178" s="50"/>
      <c r="DC1178" s="50"/>
      <c r="DD1178" s="50"/>
      <c r="DE1178" s="50"/>
      <c r="DF1178" s="50"/>
      <c r="DG1178" s="50"/>
      <c r="DH1178" s="50"/>
      <c r="DI1178" s="50"/>
      <c r="DJ1178" s="50"/>
      <c r="DK1178" s="50"/>
      <c r="DL1178" s="50"/>
      <c r="DM1178" s="50"/>
      <c r="DN1178" s="50"/>
      <c r="DO1178" s="50"/>
      <c r="DP1178" s="50"/>
      <c r="DQ1178" s="50"/>
      <c r="DR1178" s="50"/>
      <c r="DS1178" s="50"/>
      <c r="DT1178" s="50"/>
      <c r="DU1178" s="50"/>
      <c r="DV1178" s="50"/>
      <c r="DW1178" s="50"/>
      <c r="DX1178" s="50"/>
      <c r="DY1178" s="50"/>
      <c r="DZ1178" s="50"/>
      <c r="EA1178" s="50"/>
      <c r="EB1178" s="50"/>
      <c r="EC1178" s="50"/>
      <c r="ED1178" s="50"/>
      <c r="EE1178" s="50"/>
      <c r="EF1178" s="297"/>
      <c r="EG1178" s="297"/>
      <c r="EH1178" s="297"/>
      <c r="EI1178" s="297"/>
      <c r="EJ1178" s="297"/>
      <c r="EK1178" s="297"/>
      <c r="EL1178" s="297"/>
      <c r="EM1178" s="297"/>
      <c r="EN1178" s="297"/>
      <c r="EO1178" s="297"/>
      <c r="EP1178" s="297"/>
      <c r="EQ1178" s="297"/>
      <c r="ER1178" s="297"/>
      <c r="ES1178" s="297"/>
      <c r="ET1178" s="297"/>
      <c r="EU1178" s="297"/>
      <c r="EV1178" s="297"/>
      <c r="EW1178" s="297"/>
      <c r="EX1178" s="297"/>
      <c r="EY1178" s="297"/>
      <c r="EZ1178" s="297"/>
      <c r="FA1178" s="297"/>
      <c r="FB1178" s="297"/>
      <c r="FC1178" s="297"/>
      <c r="FD1178" s="297"/>
      <c r="FE1178" s="297"/>
      <c r="FF1178" s="297"/>
      <c r="FG1178" s="297"/>
      <c r="FH1178" s="297"/>
      <c r="FI1178" s="297"/>
      <c r="FJ1178" s="297"/>
      <c r="FK1178" s="297"/>
      <c r="FL1178" s="297"/>
      <c r="FM1178" s="297"/>
      <c r="FN1178" s="297"/>
      <c r="FO1178" s="297"/>
      <c r="FP1178" s="297"/>
      <c r="FQ1178" s="297"/>
      <c r="FR1178" s="297"/>
      <c r="FS1178" s="297"/>
    </row>
    <row r="1179" spans="1:9646" ht="45.75" customHeight="1">
      <c r="A1179" s="638">
        <f>1+A1178</f>
        <v>1178</v>
      </c>
      <c r="B1179" s="218" t="s">
        <v>11240</v>
      </c>
      <c r="C1179" s="201" t="s">
        <v>11241</v>
      </c>
      <c r="D1179" s="205" t="s">
        <v>6692</v>
      </c>
      <c r="E1179" s="202">
        <v>45589</v>
      </c>
      <c r="F1179" s="203">
        <v>45595</v>
      </c>
      <c r="G1179" s="203">
        <v>45646</v>
      </c>
      <c r="H1179" s="201" t="s">
        <v>416</v>
      </c>
      <c r="I1179" s="206" t="s">
        <v>9637</v>
      </c>
      <c r="J1179" s="201" t="s">
        <v>11242</v>
      </c>
      <c r="K1179" s="271">
        <v>1072642097</v>
      </c>
      <c r="L1179" s="201">
        <v>1</v>
      </c>
      <c r="M1179" s="272" t="s">
        <v>97</v>
      </c>
      <c r="N1179" s="208" t="s">
        <v>98</v>
      </c>
      <c r="O1179" s="218" t="s">
        <v>1061</v>
      </c>
      <c r="P1179" s="201" t="s">
        <v>10035</v>
      </c>
      <c r="Q1179" s="201" t="s">
        <v>9117</v>
      </c>
      <c r="R1179" s="210">
        <v>51</v>
      </c>
      <c r="S1179" s="201" t="s">
        <v>5399</v>
      </c>
      <c r="T1179" s="273" t="s">
        <v>9640</v>
      </c>
      <c r="U1179" s="274">
        <v>2024003922</v>
      </c>
      <c r="V1179" s="273" t="s">
        <v>9640</v>
      </c>
      <c r="W1179" s="275">
        <v>45590</v>
      </c>
      <c r="X1179" s="276" t="s">
        <v>103</v>
      </c>
      <c r="Y1179" s="313" t="s">
        <v>9642</v>
      </c>
      <c r="Z1179" s="215" t="s">
        <v>9640</v>
      </c>
      <c r="AA1179" s="216">
        <v>0</v>
      </c>
      <c r="AB1179" s="217">
        <v>0</v>
      </c>
      <c r="AC1179" s="216">
        <v>0</v>
      </c>
      <c r="AD1179" s="216">
        <v>0</v>
      </c>
      <c r="AE1179" s="216">
        <v>0</v>
      </c>
      <c r="AF1179" s="216">
        <v>0</v>
      </c>
      <c r="AG1179" s="216">
        <v>0</v>
      </c>
      <c r="AH1179" s="216">
        <v>0</v>
      </c>
      <c r="AI1179" s="216">
        <v>0</v>
      </c>
      <c r="AJ1179" s="216">
        <v>0</v>
      </c>
      <c r="AK1179" s="209" t="s">
        <v>104</v>
      </c>
      <c r="AL1179" s="191" t="s">
        <v>11243</v>
      </c>
      <c r="AM1179" s="201" t="s">
        <v>7679</v>
      </c>
      <c r="AN1179" s="207" t="s">
        <v>11244</v>
      </c>
      <c r="AO1179" s="209" t="s">
        <v>114</v>
      </c>
      <c r="AP1179" s="201" t="s">
        <v>114</v>
      </c>
      <c r="AQ1179" s="277" t="s">
        <v>114</v>
      </c>
      <c r="AR1179" s="209" t="s">
        <v>114</v>
      </c>
      <c r="AS1179" s="201" t="s">
        <v>578</v>
      </c>
      <c r="AT1179" s="209" t="s">
        <v>578</v>
      </c>
      <c r="AU1179" s="209" t="s">
        <v>392</v>
      </c>
      <c r="AV1179" s="201" t="s">
        <v>9324</v>
      </c>
      <c r="AW1179" s="201" t="s">
        <v>9324</v>
      </c>
      <c r="AX1179" s="201" t="s">
        <v>109</v>
      </c>
      <c r="AY1179" s="201" t="s">
        <v>108</v>
      </c>
      <c r="AZ1179" s="240" t="s">
        <v>9324</v>
      </c>
      <c r="BA1179" s="201" t="s">
        <v>9324</v>
      </c>
      <c r="BB1179" s="241"/>
      <c r="BC1179" s="240" t="s">
        <v>9324</v>
      </c>
      <c r="BD1179" s="210" t="s">
        <v>9324</v>
      </c>
      <c r="BE1179" s="210" t="s">
        <v>9324</v>
      </c>
      <c r="BF1179" s="210" t="s">
        <v>9324</v>
      </c>
      <c r="BG1179" s="240" t="s">
        <v>9324</v>
      </c>
      <c r="BH1179" s="221" t="s">
        <v>9640</v>
      </c>
      <c r="BI1179" s="296" t="s">
        <v>135</v>
      </c>
      <c r="BJ1179" s="201" t="s">
        <v>9324</v>
      </c>
      <c r="BK1179" s="208" t="s">
        <v>114</v>
      </c>
      <c r="BL1179" s="240" t="s">
        <v>9324</v>
      </c>
      <c r="BM1179" s="479" t="s">
        <v>136</v>
      </c>
      <c r="BN1179" s="292" t="s">
        <v>115</v>
      </c>
      <c r="BO1179" s="208" t="s">
        <v>11245</v>
      </c>
      <c r="BP1179" s="208" t="s">
        <v>9999</v>
      </c>
      <c r="BQ1179" s="208">
        <v>31</v>
      </c>
      <c r="BR1179" s="208">
        <v>31683</v>
      </c>
      <c r="BS1179" s="208" t="s">
        <v>108</v>
      </c>
      <c r="BT1179" s="208" t="s">
        <v>108</v>
      </c>
      <c r="BU1179" s="237" t="s">
        <v>108</v>
      </c>
      <c r="BV1179" s="208" t="s">
        <v>108</v>
      </c>
      <c r="BW1179" s="278" t="s">
        <v>108</v>
      </c>
      <c r="BX1179" s="224" t="s">
        <v>11246</v>
      </c>
      <c r="BY1179" s="208">
        <v>3123412736</v>
      </c>
      <c r="BZ1179" s="329" t="s">
        <v>11247</v>
      </c>
      <c r="CA1179" s="320" t="s">
        <v>10996</v>
      </c>
      <c r="CB1179" s="320" t="s">
        <v>11248</v>
      </c>
      <c r="CC1179" s="320"/>
      <c r="CD1179" s="323"/>
      <c r="CE1179" s="223"/>
      <c r="CF1179" s="223"/>
      <c r="CG1179" s="223"/>
      <c r="CH1179" s="223"/>
      <c r="CI1179" s="223"/>
      <c r="CJ1179" s="223"/>
      <c r="CK1179" s="223"/>
      <c r="CL1179" s="223"/>
      <c r="CM1179" s="340"/>
      <c r="CN1179" s="223"/>
      <c r="CO1179" s="297"/>
      <c r="CP1179" s="297"/>
      <c r="CQ1179" s="297"/>
      <c r="CR1179" s="297"/>
      <c r="CS1179" s="50"/>
      <c r="CT1179" s="50"/>
      <c r="CU1179" s="50"/>
      <c r="CV1179" s="50"/>
      <c r="CW1179" s="50"/>
      <c r="CX1179" s="50"/>
      <c r="CY1179" s="50"/>
      <c r="CZ1179" s="50"/>
      <c r="DA1179" s="50"/>
      <c r="DB1179" s="50"/>
      <c r="DC1179" s="50"/>
      <c r="DD1179" s="50"/>
      <c r="DE1179" s="50"/>
      <c r="DF1179" s="50"/>
      <c r="DG1179" s="50"/>
      <c r="DH1179" s="50"/>
      <c r="DI1179" s="50"/>
      <c r="DJ1179" s="50"/>
      <c r="DK1179" s="50"/>
      <c r="DL1179" s="50"/>
      <c r="DM1179" s="50"/>
      <c r="DN1179" s="50"/>
      <c r="DO1179" s="50"/>
      <c r="DP1179" s="50"/>
      <c r="DQ1179" s="50"/>
      <c r="DR1179" s="50"/>
      <c r="DS1179" s="50"/>
      <c r="DT1179" s="50"/>
      <c r="DU1179" s="50"/>
      <c r="DV1179" s="50"/>
      <c r="DW1179" s="50"/>
      <c r="DX1179" s="50"/>
      <c r="DY1179" s="50"/>
      <c r="DZ1179" s="50"/>
      <c r="EA1179" s="50"/>
      <c r="EB1179" s="50"/>
      <c r="EC1179" s="50"/>
      <c r="ED1179" s="50"/>
      <c r="EE1179" s="50"/>
      <c r="EF1179" s="297"/>
      <c r="EG1179" s="297"/>
      <c r="EH1179" s="297"/>
      <c r="EI1179" s="297"/>
      <c r="EJ1179" s="297"/>
      <c r="EK1179" s="297"/>
      <c r="EL1179" s="297"/>
      <c r="EM1179" s="297"/>
      <c r="EN1179" s="297"/>
      <c r="EO1179" s="297"/>
      <c r="EP1179" s="297"/>
      <c r="EQ1179" s="297"/>
      <c r="ER1179" s="297"/>
      <c r="ES1179" s="297"/>
      <c r="ET1179" s="297"/>
      <c r="EU1179" s="297"/>
      <c r="EV1179" s="297"/>
      <c r="EW1179" s="297"/>
      <c r="EX1179" s="297"/>
      <c r="EY1179" s="297"/>
      <c r="EZ1179" s="297"/>
      <c r="FA1179" s="297"/>
      <c r="FB1179" s="297"/>
      <c r="FC1179" s="297"/>
      <c r="FD1179" s="297"/>
      <c r="FE1179" s="297"/>
      <c r="FF1179" s="297"/>
      <c r="FG1179" s="297"/>
      <c r="FH1179" s="297"/>
      <c r="FI1179" s="297"/>
      <c r="FJ1179" s="297"/>
      <c r="FK1179" s="297"/>
      <c r="FL1179" s="297"/>
      <c r="FM1179" s="297"/>
      <c r="FN1179" s="297"/>
      <c r="FO1179" s="297"/>
      <c r="FP1179" s="297"/>
      <c r="FQ1179" s="297"/>
      <c r="FR1179" s="297"/>
      <c r="FS1179" s="297"/>
    </row>
    <row r="1180" spans="1:9646" ht="45.75" customHeight="1">
      <c r="A1180" s="589">
        <f>1+A1179</f>
        <v>1179</v>
      </c>
      <c r="B1180" s="151" t="s">
        <v>11249</v>
      </c>
      <c r="C1180" s="134" t="s">
        <v>11250</v>
      </c>
      <c r="D1180" s="138" t="s">
        <v>645</v>
      </c>
      <c r="E1180" s="135">
        <v>45589</v>
      </c>
      <c r="F1180" s="136">
        <v>45590</v>
      </c>
      <c r="G1180" s="136">
        <v>45646</v>
      </c>
      <c r="H1180" s="134" t="s">
        <v>416</v>
      </c>
      <c r="I1180" s="139" t="s">
        <v>9646</v>
      </c>
      <c r="J1180" s="134" t="s">
        <v>3308</v>
      </c>
      <c r="K1180" s="251" t="s">
        <v>11251</v>
      </c>
      <c r="L1180" s="134">
        <v>8</v>
      </c>
      <c r="M1180" s="252" t="s">
        <v>97</v>
      </c>
      <c r="N1180" s="141" t="s">
        <v>98</v>
      </c>
      <c r="O1180" s="151" t="s">
        <v>783</v>
      </c>
      <c r="P1180" s="134" t="s">
        <v>8265</v>
      </c>
      <c r="Q1180" s="134" t="s">
        <v>9515</v>
      </c>
      <c r="R1180" s="143">
        <v>56</v>
      </c>
      <c r="S1180" s="134" t="s">
        <v>10113</v>
      </c>
      <c r="T1180" s="253" t="s">
        <v>10114</v>
      </c>
      <c r="U1180" s="254">
        <v>2024003912</v>
      </c>
      <c r="V1180" s="253" t="s">
        <v>10114</v>
      </c>
      <c r="W1180" s="255">
        <v>45590</v>
      </c>
      <c r="X1180" s="256" t="s">
        <v>103</v>
      </c>
      <c r="Y1180" s="314" t="s">
        <v>10115</v>
      </c>
      <c r="Z1180" s="148" t="s">
        <v>10114</v>
      </c>
      <c r="AA1180" s="149">
        <v>0</v>
      </c>
      <c r="AB1180" s="150">
        <v>0</v>
      </c>
      <c r="AC1180" s="149">
        <v>0</v>
      </c>
      <c r="AD1180" s="149">
        <v>0</v>
      </c>
      <c r="AE1180" s="149">
        <v>0</v>
      </c>
      <c r="AF1180" s="149">
        <v>0</v>
      </c>
      <c r="AG1180" s="149">
        <v>0</v>
      </c>
      <c r="AH1180" s="149">
        <v>0</v>
      </c>
      <c r="AI1180" s="149">
        <v>0</v>
      </c>
      <c r="AJ1180" s="149">
        <v>0</v>
      </c>
      <c r="AK1180" s="142" t="s">
        <v>104</v>
      </c>
      <c r="AL1180" s="103" t="s">
        <v>11252</v>
      </c>
      <c r="AM1180" s="134" t="s">
        <v>11253</v>
      </c>
      <c r="AN1180" s="140" t="s">
        <v>11254</v>
      </c>
      <c r="AO1180" s="142" t="s">
        <v>114</v>
      </c>
      <c r="AP1180" s="134" t="s">
        <v>114</v>
      </c>
      <c r="AQ1180" s="257" t="s">
        <v>114</v>
      </c>
      <c r="AR1180" s="142" t="s">
        <v>114</v>
      </c>
      <c r="AS1180" s="134" t="s">
        <v>578</v>
      </c>
      <c r="AT1180" s="142" t="s">
        <v>578</v>
      </c>
      <c r="AU1180" s="142" t="s">
        <v>392</v>
      </c>
      <c r="AV1180" s="134" t="s">
        <v>9324</v>
      </c>
      <c r="AW1180" s="134" t="s">
        <v>110</v>
      </c>
      <c r="AX1180" s="134" t="s">
        <v>109</v>
      </c>
      <c r="AY1180" s="134" t="s">
        <v>108</v>
      </c>
      <c r="AZ1180" s="156" t="s">
        <v>9324</v>
      </c>
      <c r="BA1180" s="134" t="s">
        <v>9324</v>
      </c>
      <c r="BB1180" s="169"/>
      <c r="BC1180" s="156" t="s">
        <v>9324</v>
      </c>
      <c r="BD1180" s="143" t="s">
        <v>9324</v>
      </c>
      <c r="BE1180" s="143" t="s">
        <v>9324</v>
      </c>
      <c r="BF1180" s="143" t="s">
        <v>9324</v>
      </c>
      <c r="BG1180" s="156" t="s">
        <v>9324</v>
      </c>
      <c r="BH1180" s="153" t="s">
        <v>10114</v>
      </c>
      <c r="BI1180" s="493" t="s">
        <v>135</v>
      </c>
      <c r="BJ1180" s="134" t="s">
        <v>9324</v>
      </c>
      <c r="BK1180" s="141" t="s">
        <v>114</v>
      </c>
      <c r="BL1180" s="156" t="s">
        <v>9324</v>
      </c>
      <c r="BM1180" s="479" t="s">
        <v>136</v>
      </c>
      <c r="BN1180" s="170" t="s">
        <v>115</v>
      </c>
      <c r="BO1180" s="141" t="s">
        <v>9675</v>
      </c>
      <c r="BP1180" s="141" t="s">
        <v>11255</v>
      </c>
      <c r="BQ1180" s="141">
        <v>31</v>
      </c>
      <c r="BR1180" s="141">
        <v>33987</v>
      </c>
      <c r="BS1180" s="141" t="s">
        <v>109</v>
      </c>
      <c r="BT1180" s="141" t="s">
        <v>108</v>
      </c>
      <c r="BU1180" s="166" t="s">
        <v>108</v>
      </c>
      <c r="BV1180" s="141" t="s">
        <v>108</v>
      </c>
      <c r="BW1180" s="114" t="s">
        <v>108</v>
      </c>
      <c r="BX1180" s="158" t="s">
        <v>3312</v>
      </c>
      <c r="BY1180" s="141">
        <v>3144206500</v>
      </c>
      <c r="BZ1180" s="259" t="s">
        <v>3313</v>
      </c>
      <c r="CA1180" s="157" t="s">
        <v>10996</v>
      </c>
      <c r="CB1180" s="157" t="s">
        <v>11256</v>
      </c>
      <c r="CC1180" s="157"/>
      <c r="CD1180" s="157"/>
      <c r="CE1180" s="157"/>
      <c r="CF1180" s="157"/>
      <c r="CG1180" s="157"/>
      <c r="CH1180" s="157"/>
      <c r="CI1180" s="157"/>
      <c r="CJ1180" s="157"/>
      <c r="CK1180" s="157"/>
      <c r="CL1180" s="157"/>
      <c r="CM1180" s="157" t="s">
        <v>109</v>
      </c>
      <c r="CN1180" s="157"/>
      <c r="CO1180" s="297"/>
      <c r="CP1180" s="297"/>
      <c r="CQ1180" s="297"/>
      <c r="CR1180" s="297"/>
      <c r="CS1180" s="50"/>
      <c r="CT1180" s="50"/>
      <c r="CU1180" s="50"/>
      <c r="CV1180" s="50"/>
      <c r="CW1180" s="50"/>
      <c r="CX1180" s="50"/>
      <c r="CY1180" s="50"/>
      <c r="CZ1180" s="50"/>
      <c r="DA1180" s="50"/>
      <c r="DB1180" s="50"/>
      <c r="DC1180" s="50"/>
      <c r="DD1180" s="50"/>
      <c r="DE1180" s="50"/>
      <c r="DF1180" s="50"/>
      <c r="DG1180" s="50"/>
      <c r="DH1180" s="50"/>
      <c r="DI1180" s="50"/>
      <c r="DJ1180" s="50"/>
      <c r="DK1180" s="50"/>
      <c r="DL1180" s="50"/>
      <c r="DM1180" s="50"/>
      <c r="DN1180" s="50"/>
      <c r="DO1180" s="50"/>
      <c r="DP1180" s="50"/>
      <c r="DQ1180" s="50"/>
      <c r="DR1180" s="50"/>
      <c r="DS1180" s="50"/>
      <c r="DT1180" s="50"/>
      <c r="DU1180" s="50"/>
      <c r="DV1180" s="50"/>
      <c r="DW1180" s="50"/>
      <c r="DX1180" s="50"/>
      <c r="DY1180" s="50"/>
      <c r="DZ1180" s="50"/>
      <c r="EA1180" s="50"/>
      <c r="EB1180" s="50"/>
      <c r="EC1180" s="50"/>
      <c r="ED1180" s="50"/>
      <c r="EE1180" s="50"/>
    </row>
    <row r="1181" spans="1:9646" ht="45.75" customHeight="1">
      <c r="A1181" s="589">
        <f>1+A1180</f>
        <v>1180</v>
      </c>
      <c r="B1181" s="151" t="s">
        <v>11257</v>
      </c>
      <c r="C1181" s="134" t="s">
        <v>11258</v>
      </c>
      <c r="D1181" s="541" t="s">
        <v>6359</v>
      </c>
      <c r="E1181" s="135">
        <v>45589</v>
      </c>
      <c r="F1181" s="542">
        <v>45590</v>
      </c>
      <c r="G1181" s="542">
        <v>45646</v>
      </c>
      <c r="H1181" s="540" t="s">
        <v>416</v>
      </c>
      <c r="I1181" s="543" t="s">
        <v>9637</v>
      </c>
      <c r="J1181" s="134" t="s">
        <v>11259</v>
      </c>
      <c r="K1181" s="544" t="s">
        <v>11260</v>
      </c>
      <c r="L1181" s="540">
        <v>8</v>
      </c>
      <c r="M1181" s="545" t="s">
        <v>97</v>
      </c>
      <c r="N1181" s="343" t="s">
        <v>98</v>
      </c>
      <c r="O1181" s="546" t="s">
        <v>427</v>
      </c>
      <c r="P1181" s="540" t="s">
        <v>11261</v>
      </c>
      <c r="Q1181" s="540" t="s">
        <v>9943</v>
      </c>
      <c r="R1181" s="547">
        <v>56</v>
      </c>
      <c r="S1181" s="540" t="s">
        <v>11262</v>
      </c>
      <c r="T1181" s="548" t="s">
        <v>11263</v>
      </c>
      <c r="U1181" s="549">
        <v>2024003899</v>
      </c>
      <c r="V1181" s="548" t="s">
        <v>11264</v>
      </c>
      <c r="W1181" s="550">
        <v>45589</v>
      </c>
      <c r="X1181" s="551" t="s">
        <v>103</v>
      </c>
      <c r="Y1181" s="552" t="s">
        <v>11264</v>
      </c>
      <c r="Z1181" s="553" t="s">
        <v>11263</v>
      </c>
      <c r="AA1181" s="554">
        <v>0</v>
      </c>
      <c r="AB1181" s="555">
        <v>0</v>
      </c>
      <c r="AC1181" s="554">
        <v>0</v>
      </c>
      <c r="AD1181" s="554">
        <v>0</v>
      </c>
      <c r="AE1181" s="554">
        <v>0</v>
      </c>
      <c r="AF1181" s="554">
        <v>0</v>
      </c>
      <c r="AG1181" s="554">
        <v>0</v>
      </c>
      <c r="AH1181" s="554">
        <v>0</v>
      </c>
      <c r="AI1181" s="554">
        <v>0</v>
      </c>
      <c r="AJ1181" s="554">
        <v>0</v>
      </c>
      <c r="AK1181" s="556" t="s">
        <v>104</v>
      </c>
      <c r="AL1181" s="557" t="s">
        <v>11265</v>
      </c>
      <c r="AM1181" s="540" t="s">
        <v>2422</v>
      </c>
      <c r="AN1181" s="558">
        <v>35196208</v>
      </c>
      <c r="AO1181" s="556" t="s">
        <v>114</v>
      </c>
      <c r="AP1181" s="540" t="s">
        <v>114</v>
      </c>
      <c r="AQ1181" s="559" t="s">
        <v>114</v>
      </c>
      <c r="AR1181" s="556" t="s">
        <v>114</v>
      </c>
      <c r="AS1181" s="540" t="s">
        <v>109</v>
      </c>
      <c r="AT1181" s="556" t="s">
        <v>109</v>
      </c>
      <c r="AU1181" s="556" t="s">
        <v>392</v>
      </c>
      <c r="AV1181" s="540" t="s">
        <v>9324</v>
      </c>
      <c r="AW1181" s="540" t="s">
        <v>9324</v>
      </c>
      <c r="AX1181" s="540" t="s">
        <v>109</v>
      </c>
      <c r="AY1181" s="540" t="s">
        <v>108</v>
      </c>
      <c r="AZ1181" s="560" t="s">
        <v>9324</v>
      </c>
      <c r="BA1181" s="540" t="s">
        <v>9324</v>
      </c>
      <c r="BB1181" s="561"/>
      <c r="BC1181" s="560" t="s">
        <v>9324</v>
      </c>
      <c r="BD1181" s="547" t="s">
        <v>9324</v>
      </c>
      <c r="BE1181" s="547" t="s">
        <v>9324</v>
      </c>
      <c r="BF1181" s="547" t="s">
        <v>9324</v>
      </c>
      <c r="BG1181" s="560" t="s">
        <v>9324</v>
      </c>
      <c r="BH1181" s="562" t="s">
        <v>11263</v>
      </c>
      <c r="BI1181" s="349" t="s">
        <v>113</v>
      </c>
      <c r="BJ1181" s="540" t="s">
        <v>9324</v>
      </c>
      <c r="BK1181" s="343" t="s">
        <v>114</v>
      </c>
      <c r="BL1181" s="560" t="s">
        <v>9324</v>
      </c>
      <c r="BM1181" s="166"/>
      <c r="BN1181" s="345" t="s">
        <v>964</v>
      </c>
      <c r="BO1181" s="343" t="s">
        <v>11245</v>
      </c>
      <c r="BP1181" s="343" t="s">
        <v>9999</v>
      </c>
      <c r="BQ1181" s="343">
        <v>27</v>
      </c>
      <c r="BR1181" s="343">
        <v>35579</v>
      </c>
      <c r="BS1181" s="343" t="s">
        <v>108</v>
      </c>
      <c r="BT1181" s="343" t="s">
        <v>108</v>
      </c>
      <c r="BU1181" s="346" t="s">
        <v>108</v>
      </c>
      <c r="BV1181" s="343" t="s">
        <v>108</v>
      </c>
      <c r="BW1181" s="341" t="s">
        <v>108</v>
      </c>
      <c r="BX1181" s="344" t="s">
        <v>11266</v>
      </c>
      <c r="BY1181" s="343" t="s">
        <v>11267</v>
      </c>
      <c r="BZ1181" s="350" t="s">
        <v>11268</v>
      </c>
      <c r="CA1181" s="358" t="s">
        <v>10996</v>
      </c>
      <c r="CB1181" s="358" t="s">
        <v>109</v>
      </c>
      <c r="CC1181" s="358"/>
      <c r="CD1181" s="359"/>
      <c r="CE1181" s="157"/>
      <c r="CF1181" s="157"/>
      <c r="CG1181" s="157"/>
      <c r="CH1181" s="157"/>
      <c r="CI1181" s="157"/>
      <c r="CJ1181" s="157"/>
      <c r="CK1181" s="157"/>
      <c r="CL1181" s="157"/>
      <c r="CM1181" s="157" t="s">
        <v>109</v>
      </c>
      <c r="CN1181" s="157"/>
      <c r="CO1181" s="297"/>
      <c r="CP1181" s="297"/>
      <c r="CQ1181" s="297"/>
      <c r="CR1181" s="297"/>
      <c r="CS1181" s="50"/>
      <c r="CT1181" s="50"/>
      <c r="CU1181" s="50"/>
      <c r="CV1181" s="50"/>
      <c r="CW1181" s="50"/>
      <c r="CX1181" s="50"/>
      <c r="CY1181" s="50"/>
      <c r="CZ1181" s="50"/>
      <c r="DA1181" s="50"/>
      <c r="DB1181" s="50"/>
      <c r="DC1181" s="50"/>
      <c r="DD1181" s="50"/>
      <c r="DE1181" s="50"/>
      <c r="DF1181" s="50"/>
      <c r="DG1181" s="50"/>
      <c r="DH1181" s="50"/>
      <c r="DI1181" s="50"/>
      <c r="DJ1181" s="50"/>
      <c r="DK1181" s="50"/>
      <c r="DL1181" s="50"/>
      <c r="DM1181" s="50"/>
      <c r="DN1181" s="50"/>
      <c r="DO1181" s="50"/>
      <c r="DP1181" s="50"/>
      <c r="DQ1181" s="50"/>
      <c r="DR1181" s="50"/>
      <c r="DS1181" s="50"/>
      <c r="DT1181" s="50"/>
      <c r="DU1181" s="50"/>
      <c r="DV1181" s="50"/>
      <c r="DW1181" s="50"/>
      <c r="DX1181" s="50"/>
      <c r="DY1181" s="50"/>
      <c r="DZ1181" s="50"/>
      <c r="EA1181" s="50"/>
      <c r="EB1181" s="50"/>
      <c r="EC1181" s="50"/>
      <c r="ED1181" s="50"/>
      <c r="EE1181" s="50"/>
      <c r="EF1181" s="297"/>
      <c r="EG1181" s="297"/>
      <c r="EH1181" s="297"/>
      <c r="EI1181" s="297"/>
      <c r="EJ1181" s="297"/>
      <c r="EK1181" s="297"/>
      <c r="EL1181" s="297"/>
      <c r="EM1181" s="297"/>
      <c r="EN1181" s="297"/>
      <c r="EO1181" s="297"/>
      <c r="EP1181" s="297"/>
      <c r="EQ1181" s="297"/>
      <c r="ER1181" s="297"/>
      <c r="ES1181" s="297"/>
      <c r="ET1181" s="297"/>
      <c r="EU1181" s="297"/>
      <c r="EV1181" s="297"/>
      <c r="EW1181" s="297"/>
      <c r="EX1181" s="297"/>
      <c r="EY1181" s="297"/>
      <c r="EZ1181" s="297"/>
      <c r="FA1181" s="297"/>
      <c r="FB1181" s="297"/>
      <c r="FC1181" s="297"/>
      <c r="FD1181" s="297"/>
      <c r="FE1181" s="297"/>
      <c r="FF1181" s="297"/>
      <c r="FG1181" s="297"/>
      <c r="FH1181" s="297"/>
      <c r="FI1181" s="297"/>
      <c r="FJ1181" s="297"/>
      <c r="FK1181" s="297"/>
      <c r="FL1181" s="297"/>
      <c r="FM1181" s="297"/>
      <c r="FN1181" s="297"/>
      <c r="FO1181" s="297"/>
      <c r="FP1181" s="297"/>
      <c r="FQ1181" s="297"/>
      <c r="FR1181" s="297"/>
      <c r="FS1181" s="297"/>
    </row>
    <row r="1182" spans="1:9646" ht="45.75" customHeight="1">
      <c r="A1182" s="589">
        <f>1+A1181</f>
        <v>1181</v>
      </c>
      <c r="B1182" s="151" t="s">
        <v>11269</v>
      </c>
      <c r="C1182" s="134" t="s">
        <v>11270</v>
      </c>
      <c r="D1182" s="138" t="s">
        <v>645</v>
      </c>
      <c r="E1182" s="135">
        <v>45589</v>
      </c>
      <c r="F1182" s="136">
        <v>45602</v>
      </c>
      <c r="G1182" s="136">
        <v>45646</v>
      </c>
      <c r="H1182" s="134" t="s">
        <v>416</v>
      </c>
      <c r="I1182" s="139" t="s">
        <v>9637</v>
      </c>
      <c r="J1182" s="134" t="s">
        <v>5406</v>
      </c>
      <c r="K1182" s="251">
        <v>79187556</v>
      </c>
      <c r="L1182" s="134">
        <v>3</v>
      </c>
      <c r="M1182" s="252" t="s">
        <v>97</v>
      </c>
      <c r="N1182" s="141" t="s">
        <v>98</v>
      </c>
      <c r="O1182" s="151" t="s">
        <v>10292</v>
      </c>
      <c r="P1182" s="134" t="s">
        <v>11271</v>
      </c>
      <c r="Q1182" s="134" t="s">
        <v>11272</v>
      </c>
      <c r="R1182" s="143">
        <v>44</v>
      </c>
      <c r="S1182" s="134" t="s">
        <v>11273</v>
      </c>
      <c r="T1182" s="253" t="s">
        <v>11274</v>
      </c>
      <c r="U1182" s="254">
        <v>2024003915</v>
      </c>
      <c r="V1182" s="253" t="s">
        <v>11275</v>
      </c>
      <c r="W1182" s="255">
        <v>45590</v>
      </c>
      <c r="X1182" s="256" t="s">
        <v>103</v>
      </c>
      <c r="Y1182" s="314" t="s">
        <v>11275</v>
      </c>
      <c r="Z1182" s="148" t="s">
        <v>11274</v>
      </c>
      <c r="AA1182" s="149">
        <v>0</v>
      </c>
      <c r="AB1182" s="150">
        <v>0</v>
      </c>
      <c r="AC1182" s="149">
        <v>0</v>
      </c>
      <c r="AD1182" s="149">
        <v>0</v>
      </c>
      <c r="AE1182" s="149">
        <v>0</v>
      </c>
      <c r="AF1182" s="149">
        <v>0</v>
      </c>
      <c r="AG1182" s="149">
        <v>0</v>
      </c>
      <c r="AH1182" s="149">
        <v>0</v>
      </c>
      <c r="AI1182" s="149">
        <v>0</v>
      </c>
      <c r="AJ1182" s="149">
        <v>0</v>
      </c>
      <c r="AK1182" s="142" t="s">
        <v>104</v>
      </c>
      <c r="AL1182" s="103" t="s">
        <v>11276</v>
      </c>
      <c r="AM1182" s="134" t="s">
        <v>9802</v>
      </c>
      <c r="AN1182" s="140" t="s">
        <v>9803</v>
      </c>
      <c r="AO1182" s="142" t="s">
        <v>114</v>
      </c>
      <c r="AP1182" s="134" t="s">
        <v>114</v>
      </c>
      <c r="AQ1182" s="257" t="s">
        <v>114</v>
      </c>
      <c r="AR1182" s="142" t="s">
        <v>114</v>
      </c>
      <c r="AS1182" s="134" t="s">
        <v>109</v>
      </c>
      <c r="AT1182" s="142" t="s">
        <v>109</v>
      </c>
      <c r="AU1182" s="142" t="s">
        <v>392</v>
      </c>
      <c r="AV1182" s="134" t="s">
        <v>9324</v>
      </c>
      <c r="AW1182" s="134" t="s">
        <v>110</v>
      </c>
      <c r="AX1182" s="134" t="s">
        <v>109</v>
      </c>
      <c r="AY1182" s="134" t="s">
        <v>108</v>
      </c>
      <c r="AZ1182" s="156" t="s">
        <v>9324</v>
      </c>
      <c r="BA1182" s="134" t="s">
        <v>9324</v>
      </c>
      <c r="BB1182" s="169"/>
      <c r="BC1182" s="156" t="s">
        <v>9324</v>
      </c>
      <c r="BD1182" s="143" t="s">
        <v>9324</v>
      </c>
      <c r="BE1182" s="143" t="s">
        <v>9324</v>
      </c>
      <c r="BF1182" s="143" t="s">
        <v>9324</v>
      </c>
      <c r="BG1182" s="156" t="s">
        <v>9324</v>
      </c>
      <c r="BH1182" s="153" t="s">
        <v>11274</v>
      </c>
      <c r="BI1182" s="493" t="s">
        <v>135</v>
      </c>
      <c r="BJ1182" s="134" t="s">
        <v>9324</v>
      </c>
      <c r="BK1182" s="141" t="s">
        <v>114</v>
      </c>
      <c r="BL1182" s="156" t="s">
        <v>9324</v>
      </c>
      <c r="BM1182" s="480" t="s">
        <v>136</v>
      </c>
      <c r="BN1182" s="170" t="s">
        <v>115</v>
      </c>
      <c r="BO1182" s="141" t="s">
        <v>11245</v>
      </c>
      <c r="BP1182" s="141" t="s">
        <v>9999</v>
      </c>
      <c r="BQ1182" s="141">
        <v>53</v>
      </c>
      <c r="BR1182" s="141">
        <v>26157</v>
      </c>
      <c r="BS1182" s="141" t="s">
        <v>109</v>
      </c>
      <c r="BT1182" s="141" t="s">
        <v>108</v>
      </c>
      <c r="BU1182" s="166" t="s">
        <v>108</v>
      </c>
      <c r="BV1182" s="141" t="s">
        <v>108</v>
      </c>
      <c r="BW1182" s="114" t="s">
        <v>108</v>
      </c>
      <c r="BX1182" s="158" t="s">
        <v>11277</v>
      </c>
      <c r="BY1182" s="141">
        <v>33112256615</v>
      </c>
      <c r="BZ1182" s="259" t="s">
        <v>11278</v>
      </c>
      <c r="CA1182" s="157" t="s">
        <v>10996</v>
      </c>
      <c r="CB1182" s="157" t="s">
        <v>109</v>
      </c>
      <c r="CC1182" s="157"/>
      <c r="CD1182" s="157"/>
      <c r="CE1182" s="157"/>
      <c r="CF1182" s="157"/>
      <c r="CG1182" s="157"/>
      <c r="CH1182" s="157"/>
      <c r="CI1182" s="157"/>
      <c r="CJ1182" s="157"/>
      <c r="CK1182" s="157"/>
      <c r="CL1182" s="157"/>
      <c r="CM1182" s="157" t="s">
        <v>109</v>
      </c>
      <c r="CN1182" s="157"/>
      <c r="CO1182" s="297"/>
      <c r="CP1182" s="297"/>
      <c r="CQ1182" s="297"/>
      <c r="CR1182" s="297"/>
      <c r="CS1182" s="50"/>
      <c r="CT1182" s="50"/>
      <c r="CU1182" s="50"/>
      <c r="CV1182" s="50"/>
      <c r="CW1182" s="50"/>
      <c r="CX1182" s="50"/>
      <c r="CY1182" s="50"/>
      <c r="CZ1182" s="50"/>
      <c r="DA1182" s="50"/>
      <c r="DB1182" s="50"/>
      <c r="DC1182" s="50"/>
      <c r="DD1182" s="50"/>
      <c r="DE1182" s="50"/>
      <c r="DF1182" s="50"/>
      <c r="DG1182" s="50"/>
      <c r="DH1182" s="50"/>
      <c r="DI1182" s="50"/>
      <c r="DJ1182" s="50"/>
      <c r="DK1182" s="50"/>
      <c r="DL1182" s="50"/>
      <c r="DM1182" s="50"/>
      <c r="DN1182" s="50"/>
      <c r="DO1182" s="50"/>
      <c r="DP1182" s="50"/>
      <c r="DQ1182" s="50"/>
      <c r="DR1182" s="50"/>
      <c r="DS1182" s="50"/>
      <c r="DT1182" s="50"/>
      <c r="DU1182" s="50"/>
      <c r="DV1182" s="50"/>
      <c r="DW1182" s="50"/>
      <c r="DX1182" s="50"/>
      <c r="DY1182" s="50"/>
      <c r="DZ1182" s="50"/>
      <c r="EA1182" s="50"/>
      <c r="EB1182" s="50"/>
      <c r="EC1182" s="50"/>
      <c r="ED1182" s="50"/>
      <c r="EE1182" s="50"/>
    </row>
    <row r="1183" spans="1:9646" s="351" customFormat="1" ht="45.75" customHeight="1">
      <c r="A1183" s="589">
        <f>1+A1182</f>
        <v>1182</v>
      </c>
      <c r="B1183" s="151" t="s">
        <v>11279</v>
      </c>
      <c r="C1183" s="134" t="s">
        <v>11280</v>
      </c>
      <c r="D1183" s="138" t="s">
        <v>6476</v>
      </c>
      <c r="E1183" s="135">
        <v>45589</v>
      </c>
      <c r="F1183" s="136">
        <v>45593</v>
      </c>
      <c r="G1183" s="136">
        <v>45646</v>
      </c>
      <c r="H1183" s="134" t="s">
        <v>416</v>
      </c>
      <c r="I1183" s="139" t="s">
        <v>9646</v>
      </c>
      <c r="J1183" s="158" t="s">
        <v>11281</v>
      </c>
      <c r="K1183" s="251">
        <v>1072700715</v>
      </c>
      <c r="L1183" s="134">
        <v>1</v>
      </c>
      <c r="M1183" s="252" t="s">
        <v>97</v>
      </c>
      <c r="N1183" s="141" t="s">
        <v>98</v>
      </c>
      <c r="O1183" s="151" t="s">
        <v>2287</v>
      </c>
      <c r="P1183" s="134" t="s">
        <v>10514</v>
      </c>
      <c r="Q1183" s="134" t="s">
        <v>11282</v>
      </c>
      <c r="R1183" s="143">
        <v>53</v>
      </c>
      <c r="S1183" s="134" t="s">
        <v>11283</v>
      </c>
      <c r="T1183" s="253" t="s">
        <v>10516</v>
      </c>
      <c r="U1183" s="254">
        <v>2024003921</v>
      </c>
      <c r="V1183" s="253" t="s">
        <v>9435</v>
      </c>
      <c r="W1183" s="255">
        <v>45590</v>
      </c>
      <c r="X1183" s="256" t="s">
        <v>103</v>
      </c>
      <c r="Y1183" s="314" t="s">
        <v>9970</v>
      </c>
      <c r="Z1183" s="148" t="s">
        <v>9694</v>
      </c>
      <c r="AA1183" s="149">
        <v>0</v>
      </c>
      <c r="AB1183" s="150" t="s">
        <v>9968</v>
      </c>
      <c r="AC1183" s="149">
        <v>0</v>
      </c>
      <c r="AD1183" s="149">
        <v>0</v>
      </c>
      <c r="AE1183" s="149" t="s">
        <v>9968</v>
      </c>
      <c r="AF1183" s="149"/>
      <c r="AG1183" s="149">
        <v>0</v>
      </c>
      <c r="AH1183" s="149">
        <v>0</v>
      </c>
      <c r="AI1183" s="149">
        <v>0</v>
      </c>
      <c r="AJ1183" s="149">
        <v>0</v>
      </c>
      <c r="AK1183" s="142" t="s">
        <v>104</v>
      </c>
      <c r="AL1183" s="103" t="s">
        <v>11284</v>
      </c>
      <c r="AM1183" s="134" t="s">
        <v>8349</v>
      </c>
      <c r="AN1183" s="140">
        <v>52330234</v>
      </c>
      <c r="AO1183" s="142" t="s">
        <v>114</v>
      </c>
      <c r="AP1183" s="134" t="s">
        <v>114</v>
      </c>
      <c r="AQ1183" s="257" t="s">
        <v>114</v>
      </c>
      <c r="AR1183" s="142" t="s">
        <v>114</v>
      </c>
      <c r="AS1183" s="134" t="s">
        <v>109</v>
      </c>
      <c r="AT1183" s="142" t="s">
        <v>109</v>
      </c>
      <c r="AU1183" s="142" t="s">
        <v>392</v>
      </c>
      <c r="AV1183" s="134" t="s">
        <v>9324</v>
      </c>
      <c r="AW1183" s="134" t="s">
        <v>9324</v>
      </c>
      <c r="AX1183" s="134" t="s">
        <v>109</v>
      </c>
      <c r="AY1183" s="134" t="s">
        <v>108</v>
      </c>
      <c r="AZ1183" s="156" t="s">
        <v>9324</v>
      </c>
      <c r="BA1183" s="134" t="s">
        <v>9324</v>
      </c>
      <c r="BB1183" s="169"/>
      <c r="BC1183" s="156" t="s">
        <v>9324</v>
      </c>
      <c r="BD1183" s="143" t="s">
        <v>9324</v>
      </c>
      <c r="BE1183" s="143" t="s">
        <v>9324</v>
      </c>
      <c r="BF1183" s="143" t="s">
        <v>9324</v>
      </c>
      <c r="BG1183" s="156" t="s">
        <v>9324</v>
      </c>
      <c r="BH1183" s="153" t="s">
        <v>10516</v>
      </c>
      <c r="BI1183" s="349" t="s">
        <v>113</v>
      </c>
      <c r="BJ1183" s="134" t="s">
        <v>9324</v>
      </c>
      <c r="BK1183" s="141" t="s">
        <v>114</v>
      </c>
      <c r="BL1183" s="156" t="s">
        <v>9324</v>
      </c>
      <c r="BM1183" s="481"/>
      <c r="BN1183" s="170" t="s">
        <v>161</v>
      </c>
      <c r="BO1183" s="141" t="s">
        <v>11285</v>
      </c>
      <c r="BP1183" s="141" t="s">
        <v>11286</v>
      </c>
      <c r="BQ1183" s="141">
        <v>31</v>
      </c>
      <c r="BR1183" s="141">
        <v>34236</v>
      </c>
      <c r="BS1183" s="141" t="s">
        <v>108</v>
      </c>
      <c r="BT1183" s="141" t="s">
        <v>108</v>
      </c>
      <c r="BU1183" s="166" t="s">
        <v>108</v>
      </c>
      <c r="BV1183" s="141" t="s">
        <v>108</v>
      </c>
      <c r="BW1183" s="114" t="s">
        <v>108</v>
      </c>
      <c r="BX1183" s="158" t="s">
        <v>11287</v>
      </c>
      <c r="BY1183" s="141" t="s">
        <v>11288</v>
      </c>
      <c r="BZ1183" s="259" t="s">
        <v>11289</v>
      </c>
      <c r="CA1183" s="157" t="s">
        <v>10996</v>
      </c>
      <c r="CB1183" s="157" t="s">
        <v>109</v>
      </c>
      <c r="CC1183" s="157" t="s">
        <v>109</v>
      </c>
      <c r="CD1183" s="157"/>
      <c r="CE1183" s="157"/>
      <c r="CF1183" s="157"/>
      <c r="CG1183" s="157"/>
      <c r="CH1183" s="157"/>
      <c r="CI1183" s="157"/>
      <c r="CJ1183" s="157"/>
      <c r="CK1183" s="157"/>
      <c r="CL1183" s="157"/>
      <c r="CM1183" s="157" t="s">
        <v>109</v>
      </c>
      <c r="CN1183" s="157"/>
      <c r="CO1183" s="297"/>
      <c r="CP1183" s="297"/>
      <c r="CQ1183" s="297"/>
      <c r="CR1183" s="297"/>
      <c r="CS1183" s="297"/>
      <c r="CT1183" s="297"/>
      <c r="CU1183" s="297"/>
      <c r="CV1183" s="297"/>
      <c r="CW1183" s="297"/>
      <c r="CX1183" s="297"/>
      <c r="CY1183" s="297"/>
      <c r="CZ1183" s="297"/>
      <c r="DA1183" s="297"/>
      <c r="DB1183" s="297"/>
      <c r="DC1183" s="297"/>
      <c r="DD1183" s="297"/>
      <c r="DE1183" s="297"/>
      <c r="DF1183" s="297"/>
      <c r="DG1183" s="297"/>
      <c r="DH1183" s="297"/>
      <c r="DI1183" s="297"/>
      <c r="DJ1183" s="297"/>
      <c r="DK1183" s="297"/>
      <c r="DL1183" s="297"/>
      <c r="DM1183" s="297"/>
      <c r="DN1183" s="297"/>
      <c r="DO1183" s="297"/>
      <c r="DP1183" s="297"/>
      <c r="DQ1183" s="297"/>
      <c r="DR1183" s="297"/>
      <c r="DS1183" s="297"/>
      <c r="DT1183" s="297"/>
      <c r="DU1183" s="297"/>
      <c r="DV1183" s="297"/>
      <c r="DW1183" s="297"/>
      <c r="DX1183" s="297"/>
      <c r="DY1183" s="297"/>
      <c r="DZ1183" s="297"/>
      <c r="EA1183" s="297"/>
      <c r="EB1183" s="297"/>
      <c r="EC1183" s="297"/>
      <c r="ED1183" s="297"/>
      <c r="EE1183" s="297"/>
      <c r="EF1183" s="34"/>
      <c r="EG1183" s="34"/>
      <c r="EH1183" s="34"/>
      <c r="EI1183" s="34"/>
      <c r="EJ1183" s="34"/>
      <c r="EK1183" s="34"/>
      <c r="EL1183" s="34"/>
      <c r="EM1183" s="34"/>
      <c r="EN1183" s="34"/>
      <c r="EO1183" s="34"/>
      <c r="EP1183" s="34"/>
      <c r="EQ1183" s="34"/>
      <c r="ER1183" s="34"/>
      <c r="ES1183" s="34"/>
      <c r="ET1183" s="34"/>
      <c r="EU1183" s="34"/>
      <c r="EV1183" s="34"/>
      <c r="EW1183" s="34"/>
      <c r="EX1183" s="34"/>
      <c r="EY1183" s="34"/>
      <c r="EZ1183" s="34"/>
      <c r="FA1183" s="34"/>
      <c r="FB1183" s="34"/>
      <c r="FC1183" s="34"/>
      <c r="FD1183" s="34"/>
      <c r="FE1183" s="34"/>
      <c r="FF1183" s="34"/>
      <c r="FG1183" s="34"/>
      <c r="FH1183" s="34"/>
      <c r="FI1183" s="34"/>
      <c r="FJ1183" s="34"/>
      <c r="FK1183" s="34"/>
      <c r="FL1183" s="34"/>
      <c r="FM1183" s="34"/>
      <c r="FN1183" s="34"/>
      <c r="FO1183" s="34"/>
      <c r="FP1183" s="34"/>
      <c r="FQ1183" s="34"/>
      <c r="FR1183" s="34"/>
      <c r="FS1183" s="34"/>
      <c r="FT1183" s="34"/>
      <c r="FU1183" s="34"/>
      <c r="FV1183" s="34"/>
      <c r="FW1183" s="34"/>
      <c r="FX1183" s="34"/>
      <c r="FY1183" s="34"/>
      <c r="FZ1183" s="34"/>
      <c r="GA1183" s="34"/>
      <c r="GB1183" s="34"/>
      <c r="GC1183" s="34"/>
      <c r="GD1183" s="34"/>
      <c r="GE1183" s="34"/>
      <c r="GF1183" s="34"/>
      <c r="GG1183" s="34"/>
      <c r="GH1183" s="34"/>
      <c r="GI1183" s="34"/>
      <c r="GJ1183" s="34"/>
      <c r="GK1183" s="34"/>
      <c r="GL1183" s="34"/>
      <c r="GM1183" s="34"/>
      <c r="GN1183" s="34"/>
      <c r="GO1183" s="34"/>
      <c r="GP1183" s="34"/>
      <c r="GQ1183" s="34"/>
      <c r="GR1183" s="34"/>
      <c r="GS1183" s="34"/>
      <c r="GT1183" s="34"/>
      <c r="GU1183" s="34"/>
    </row>
    <row r="1184" spans="1:9646" s="351" customFormat="1" ht="45.75" customHeight="1">
      <c r="A1184" s="589">
        <f>1+A1183</f>
        <v>1183</v>
      </c>
      <c r="B1184" s="151" t="s">
        <v>11290</v>
      </c>
      <c r="C1184" s="134" t="s">
        <v>11291</v>
      </c>
      <c r="D1184" s="138" t="s">
        <v>6476</v>
      </c>
      <c r="E1184" s="135">
        <v>45589</v>
      </c>
      <c r="F1184" s="136">
        <v>45593</v>
      </c>
      <c r="G1184" s="136">
        <v>45646</v>
      </c>
      <c r="H1184" s="134" t="s">
        <v>416</v>
      </c>
      <c r="I1184" s="139" t="s">
        <v>9646</v>
      </c>
      <c r="J1184" s="158" t="s">
        <v>11292</v>
      </c>
      <c r="K1184" s="251">
        <v>1072643428</v>
      </c>
      <c r="L1184" s="134">
        <v>0</v>
      </c>
      <c r="M1184" s="252" t="s">
        <v>97</v>
      </c>
      <c r="N1184" s="141" t="s">
        <v>98</v>
      </c>
      <c r="O1184" s="151" t="s">
        <v>2287</v>
      </c>
      <c r="P1184" s="134" t="s">
        <v>11293</v>
      </c>
      <c r="Q1184" s="134" t="s">
        <v>11282</v>
      </c>
      <c r="R1184" s="143">
        <v>53</v>
      </c>
      <c r="S1184" s="134" t="s">
        <v>11283</v>
      </c>
      <c r="T1184" s="253" t="s">
        <v>10516</v>
      </c>
      <c r="U1184" s="254">
        <v>2024003909</v>
      </c>
      <c r="V1184" s="253" t="s">
        <v>10516</v>
      </c>
      <c r="W1184" s="255">
        <v>45590</v>
      </c>
      <c r="X1184" s="256" t="s">
        <v>9741</v>
      </c>
      <c r="Y1184" s="314" t="s">
        <v>9970</v>
      </c>
      <c r="Z1184" s="148" t="s">
        <v>9694</v>
      </c>
      <c r="AA1184" s="149">
        <v>0</v>
      </c>
      <c r="AB1184" s="150" t="s">
        <v>9968</v>
      </c>
      <c r="AC1184" s="149">
        <v>0</v>
      </c>
      <c r="AD1184" s="149">
        <v>0</v>
      </c>
      <c r="AE1184" s="149" t="s">
        <v>9968</v>
      </c>
      <c r="AF1184" s="149"/>
      <c r="AG1184" s="149">
        <v>0</v>
      </c>
      <c r="AH1184" s="149">
        <v>0</v>
      </c>
      <c r="AI1184" s="149">
        <v>0</v>
      </c>
      <c r="AJ1184" s="149">
        <v>0</v>
      </c>
      <c r="AK1184" s="142" t="s">
        <v>104</v>
      </c>
      <c r="AL1184" s="103" t="s">
        <v>11294</v>
      </c>
      <c r="AM1184" s="134" t="s">
        <v>11295</v>
      </c>
      <c r="AN1184" s="140">
        <v>6946921</v>
      </c>
      <c r="AO1184" s="142" t="s">
        <v>114</v>
      </c>
      <c r="AP1184" s="134" t="s">
        <v>114</v>
      </c>
      <c r="AQ1184" s="257" t="s">
        <v>114</v>
      </c>
      <c r="AR1184" s="142" t="s">
        <v>114</v>
      </c>
      <c r="AS1184" s="134" t="s">
        <v>109</v>
      </c>
      <c r="AT1184" s="142" t="s">
        <v>109</v>
      </c>
      <c r="AU1184" s="142" t="s">
        <v>392</v>
      </c>
      <c r="AV1184" s="134" t="s">
        <v>9324</v>
      </c>
      <c r="AW1184" s="134" t="s">
        <v>9324</v>
      </c>
      <c r="AX1184" s="134" t="s">
        <v>109</v>
      </c>
      <c r="AY1184" s="134" t="s">
        <v>108</v>
      </c>
      <c r="AZ1184" s="156" t="s">
        <v>9324</v>
      </c>
      <c r="BA1184" s="134" t="s">
        <v>9324</v>
      </c>
      <c r="BB1184" s="169"/>
      <c r="BC1184" s="156" t="s">
        <v>9324</v>
      </c>
      <c r="BD1184" s="143" t="s">
        <v>9324</v>
      </c>
      <c r="BE1184" s="143" t="s">
        <v>9324</v>
      </c>
      <c r="BF1184" s="143" t="s">
        <v>9324</v>
      </c>
      <c r="BG1184" s="156" t="s">
        <v>9324</v>
      </c>
      <c r="BH1184" s="153" t="s">
        <v>10516</v>
      </c>
      <c r="BI1184" s="349" t="s">
        <v>113</v>
      </c>
      <c r="BJ1184" s="134" t="s">
        <v>9324</v>
      </c>
      <c r="BK1184" s="141" t="s">
        <v>114</v>
      </c>
      <c r="BL1184" s="156" t="s">
        <v>9324</v>
      </c>
      <c r="BM1184" s="481"/>
      <c r="BN1184" s="170" t="s">
        <v>964</v>
      </c>
      <c r="BO1184" s="141" t="s">
        <v>11245</v>
      </c>
      <c r="BP1184" s="141" t="s">
        <v>9999</v>
      </c>
      <c r="BQ1184" s="141">
        <v>27</v>
      </c>
      <c r="BR1184" s="141">
        <v>35579</v>
      </c>
      <c r="BS1184" s="141" t="s">
        <v>108</v>
      </c>
      <c r="BT1184" s="141" t="s">
        <v>108</v>
      </c>
      <c r="BU1184" s="166" t="s">
        <v>108</v>
      </c>
      <c r="BV1184" s="141" t="s">
        <v>108</v>
      </c>
      <c r="BW1184" s="114" t="s">
        <v>108</v>
      </c>
      <c r="BX1184" s="158" t="s">
        <v>11266</v>
      </c>
      <c r="BY1184" s="141" t="s">
        <v>11267</v>
      </c>
      <c r="BZ1184" s="259" t="s">
        <v>11268</v>
      </c>
      <c r="CA1184" s="157" t="s">
        <v>10996</v>
      </c>
      <c r="CB1184" s="157" t="s">
        <v>109</v>
      </c>
      <c r="CC1184" s="157" t="s">
        <v>109</v>
      </c>
      <c r="CD1184" s="157"/>
      <c r="CE1184" s="157"/>
      <c r="CF1184" s="157"/>
      <c r="CG1184" s="157"/>
      <c r="CH1184" s="157"/>
      <c r="CI1184" s="157"/>
      <c r="CJ1184" s="157"/>
      <c r="CK1184" s="157"/>
      <c r="CL1184" s="157"/>
      <c r="CM1184" s="157" t="s">
        <v>109</v>
      </c>
      <c r="CN1184" s="157"/>
      <c r="CO1184" s="297"/>
      <c r="CP1184" s="297"/>
      <c r="CQ1184" s="297"/>
      <c r="CR1184" s="297"/>
      <c r="CS1184" s="297"/>
      <c r="CT1184" s="297"/>
      <c r="CU1184" s="297"/>
      <c r="CV1184" s="297"/>
      <c r="CW1184" s="297"/>
      <c r="CX1184" s="297"/>
      <c r="CY1184" s="297"/>
      <c r="CZ1184" s="297"/>
      <c r="DA1184" s="297"/>
      <c r="DB1184" s="297"/>
      <c r="DC1184" s="297"/>
      <c r="DD1184" s="297"/>
      <c r="DE1184" s="297"/>
      <c r="DF1184" s="297"/>
      <c r="DG1184" s="297"/>
      <c r="DH1184" s="297"/>
      <c r="DI1184" s="297"/>
      <c r="DJ1184" s="297"/>
      <c r="DK1184" s="297"/>
      <c r="DL1184" s="297"/>
      <c r="DM1184" s="297"/>
      <c r="DN1184" s="297"/>
      <c r="DO1184" s="297"/>
      <c r="DP1184" s="297"/>
      <c r="DQ1184" s="297"/>
      <c r="DR1184" s="297"/>
      <c r="DS1184" s="297"/>
      <c r="DT1184" s="297"/>
      <c r="DU1184" s="297"/>
      <c r="DV1184" s="297"/>
      <c r="DW1184" s="297"/>
      <c r="DX1184" s="297"/>
      <c r="DY1184" s="297"/>
      <c r="DZ1184" s="297"/>
      <c r="EA1184" s="297"/>
      <c r="EB1184" s="297"/>
      <c r="EC1184" s="297"/>
      <c r="ED1184" s="297"/>
      <c r="EE1184" s="297"/>
      <c r="EF1184" s="34"/>
      <c r="EG1184" s="34"/>
      <c r="EH1184" s="34"/>
      <c r="EI1184" s="34"/>
      <c r="EJ1184" s="34"/>
      <c r="EK1184" s="34"/>
      <c r="EL1184" s="34"/>
      <c r="EM1184" s="34"/>
      <c r="EN1184" s="34"/>
      <c r="EO1184" s="34"/>
      <c r="EP1184" s="34"/>
      <c r="EQ1184" s="34"/>
      <c r="ER1184" s="34"/>
      <c r="ES1184" s="34"/>
      <c r="ET1184" s="34"/>
      <c r="EU1184" s="34"/>
      <c r="EV1184" s="34"/>
      <c r="EW1184" s="34"/>
      <c r="EX1184" s="34"/>
      <c r="EY1184" s="34"/>
      <c r="EZ1184" s="34"/>
      <c r="FA1184" s="34"/>
      <c r="FB1184" s="34"/>
      <c r="FC1184" s="34"/>
      <c r="FD1184" s="34"/>
      <c r="FE1184" s="34"/>
      <c r="FF1184" s="34"/>
      <c r="FG1184" s="34"/>
      <c r="FH1184" s="34"/>
      <c r="FI1184" s="34"/>
      <c r="FJ1184" s="34"/>
      <c r="FK1184" s="34"/>
      <c r="FL1184" s="34"/>
      <c r="FM1184" s="34"/>
      <c r="FN1184" s="34"/>
      <c r="FO1184" s="34"/>
      <c r="FP1184" s="34"/>
      <c r="FQ1184" s="34"/>
      <c r="FR1184" s="34"/>
      <c r="FS1184" s="34"/>
      <c r="FT1184" s="34"/>
      <c r="FU1184" s="34"/>
      <c r="FV1184" s="34"/>
      <c r="FW1184" s="34"/>
      <c r="FX1184" s="34"/>
      <c r="FY1184" s="34"/>
      <c r="FZ1184" s="34"/>
      <c r="GA1184" s="34"/>
      <c r="GB1184" s="34"/>
      <c r="GC1184" s="34"/>
      <c r="GD1184" s="34"/>
      <c r="GE1184" s="34"/>
      <c r="GF1184" s="34"/>
      <c r="GG1184" s="34"/>
      <c r="GH1184" s="34"/>
      <c r="GI1184" s="34"/>
      <c r="GJ1184" s="34"/>
      <c r="GK1184" s="34"/>
      <c r="GL1184" s="34"/>
      <c r="GM1184" s="34"/>
      <c r="GN1184" s="34"/>
      <c r="GO1184" s="34"/>
      <c r="GP1184" s="34"/>
      <c r="GQ1184" s="34"/>
      <c r="GR1184" s="34"/>
      <c r="GS1184" s="34"/>
      <c r="GT1184" s="34"/>
      <c r="GU1184" s="34"/>
    </row>
    <row r="1185" spans="1:736" ht="45.75" customHeight="1">
      <c r="A1185" s="589">
        <f>1+A1184</f>
        <v>1184</v>
      </c>
      <c r="B1185" s="151" t="s">
        <v>11296</v>
      </c>
      <c r="C1185" s="134" t="s">
        <v>11297</v>
      </c>
      <c r="D1185" s="138" t="s">
        <v>6476</v>
      </c>
      <c r="E1185" s="135">
        <v>45589</v>
      </c>
      <c r="F1185" s="136">
        <v>45593</v>
      </c>
      <c r="G1185" s="136">
        <v>45637</v>
      </c>
      <c r="H1185" s="134" t="s">
        <v>416</v>
      </c>
      <c r="I1185" s="139" t="s">
        <v>9646</v>
      </c>
      <c r="J1185" s="349" t="s">
        <v>11298</v>
      </c>
      <c r="K1185" s="251" t="s">
        <v>11299</v>
      </c>
      <c r="L1185" s="134">
        <v>4</v>
      </c>
      <c r="M1185" s="252" t="s">
        <v>97</v>
      </c>
      <c r="N1185" s="141" t="s">
        <v>98</v>
      </c>
      <c r="O1185" s="151" t="s">
        <v>2287</v>
      </c>
      <c r="P1185" s="134" t="s">
        <v>11300</v>
      </c>
      <c r="Q1185" s="134" t="s">
        <v>11301</v>
      </c>
      <c r="R1185" s="143">
        <v>44</v>
      </c>
      <c r="S1185" s="134" t="s">
        <v>11302</v>
      </c>
      <c r="T1185" s="253" t="s">
        <v>11303</v>
      </c>
      <c r="U1185" s="254">
        <v>2024003907</v>
      </c>
      <c r="V1185" s="253" t="s">
        <v>11304</v>
      </c>
      <c r="W1185" s="255">
        <v>45590</v>
      </c>
      <c r="X1185" s="256" t="s">
        <v>9741</v>
      </c>
      <c r="Y1185" s="314" t="s">
        <v>11304</v>
      </c>
      <c r="Z1185" s="148" t="s">
        <v>9694</v>
      </c>
      <c r="AA1185" s="149">
        <v>0</v>
      </c>
      <c r="AB1185" s="150" t="s">
        <v>11303</v>
      </c>
      <c r="AC1185" s="149">
        <v>0</v>
      </c>
      <c r="AD1185" s="149">
        <v>0</v>
      </c>
      <c r="AE1185" s="149" t="s">
        <v>11303</v>
      </c>
      <c r="AF1185" s="149">
        <v>0</v>
      </c>
      <c r="AG1185" s="149">
        <v>0</v>
      </c>
      <c r="AH1185" s="149">
        <v>0</v>
      </c>
      <c r="AI1185" s="149">
        <v>0</v>
      </c>
      <c r="AJ1185" s="149">
        <v>0</v>
      </c>
      <c r="AK1185" s="142" t="s">
        <v>104</v>
      </c>
      <c r="AL1185" s="103" t="s">
        <v>11305</v>
      </c>
      <c r="AM1185" s="134" t="s">
        <v>11306</v>
      </c>
      <c r="AN1185" s="140">
        <v>1075652260</v>
      </c>
      <c r="AO1185" s="142" t="s">
        <v>114</v>
      </c>
      <c r="AP1185" s="134" t="s">
        <v>114</v>
      </c>
      <c r="AQ1185" s="257" t="s">
        <v>114</v>
      </c>
      <c r="AR1185" s="142" t="s">
        <v>114</v>
      </c>
      <c r="AS1185" s="134" t="s">
        <v>109</v>
      </c>
      <c r="AT1185" s="142" t="s">
        <v>109</v>
      </c>
      <c r="AU1185" s="142" t="s">
        <v>392</v>
      </c>
      <c r="AV1185" s="134" t="s">
        <v>9324</v>
      </c>
      <c r="AW1185" s="134" t="s">
        <v>9324</v>
      </c>
      <c r="AX1185" s="134" t="s">
        <v>109</v>
      </c>
      <c r="AY1185" s="134" t="s">
        <v>108</v>
      </c>
      <c r="AZ1185" s="156" t="s">
        <v>9324</v>
      </c>
      <c r="BA1185" s="134" t="s">
        <v>9324</v>
      </c>
      <c r="BB1185" s="169"/>
      <c r="BC1185" s="156" t="s">
        <v>9324</v>
      </c>
      <c r="BD1185" s="143" t="s">
        <v>9324</v>
      </c>
      <c r="BE1185" s="143" t="s">
        <v>9324</v>
      </c>
      <c r="BF1185" s="143" t="s">
        <v>9324</v>
      </c>
      <c r="BG1185" s="156" t="s">
        <v>9324</v>
      </c>
      <c r="BH1185" s="153" t="s">
        <v>11303</v>
      </c>
      <c r="BI1185" s="349" t="s">
        <v>227</v>
      </c>
      <c r="BJ1185" s="134" t="s">
        <v>9324</v>
      </c>
      <c r="BK1185" s="141" t="s">
        <v>114</v>
      </c>
      <c r="BL1185" s="156" t="s">
        <v>9324</v>
      </c>
      <c r="BM1185" s="480" t="s">
        <v>260</v>
      </c>
      <c r="BN1185" s="170" t="s">
        <v>964</v>
      </c>
      <c r="BO1185" s="141" t="s">
        <v>11245</v>
      </c>
      <c r="BP1185" s="141" t="s">
        <v>9999</v>
      </c>
      <c r="BQ1185" s="141">
        <v>27</v>
      </c>
      <c r="BR1185" s="141">
        <v>35579</v>
      </c>
      <c r="BS1185" s="141" t="s">
        <v>108</v>
      </c>
      <c r="BT1185" s="141" t="s">
        <v>108</v>
      </c>
      <c r="BU1185" s="166" t="s">
        <v>108</v>
      </c>
      <c r="BV1185" s="141" t="s">
        <v>108</v>
      </c>
      <c r="BW1185" s="114" t="s">
        <v>108</v>
      </c>
      <c r="BX1185" s="158" t="s">
        <v>11266</v>
      </c>
      <c r="BY1185" s="141" t="s">
        <v>11267</v>
      </c>
      <c r="BZ1185" s="259" t="s">
        <v>11268</v>
      </c>
      <c r="CA1185" s="157" t="s">
        <v>10996</v>
      </c>
      <c r="CB1185" s="157" t="s">
        <v>10996</v>
      </c>
      <c r="CC1185" s="157"/>
      <c r="CD1185" s="157"/>
      <c r="CE1185" s="157"/>
      <c r="CF1185" s="157"/>
      <c r="CG1185" s="157"/>
      <c r="CH1185" s="157"/>
      <c r="CI1185" s="157"/>
      <c r="CJ1185" s="157"/>
      <c r="CK1185" s="157"/>
      <c r="CL1185" s="157"/>
      <c r="CM1185" s="157" t="s">
        <v>109</v>
      </c>
      <c r="CN1185" s="157"/>
      <c r="CO1185" s="297"/>
      <c r="CP1185" s="297"/>
      <c r="CQ1185" s="297"/>
      <c r="CR1185" s="297"/>
      <c r="CS1185" s="50"/>
      <c r="CT1185" s="50"/>
      <c r="CU1185" s="50"/>
      <c r="CV1185" s="50"/>
      <c r="CW1185" s="50"/>
      <c r="CX1185" s="50"/>
      <c r="CY1185" s="50"/>
      <c r="CZ1185" s="50"/>
      <c r="DA1185" s="50"/>
      <c r="DB1185" s="50"/>
      <c r="DC1185" s="50"/>
      <c r="DD1185" s="50"/>
      <c r="DE1185" s="50"/>
      <c r="DF1185" s="50"/>
      <c r="DG1185" s="50"/>
      <c r="DH1185" s="50"/>
      <c r="DI1185" s="50"/>
      <c r="DJ1185" s="50"/>
      <c r="DK1185" s="50"/>
      <c r="DL1185" s="50"/>
      <c r="DM1185" s="50"/>
      <c r="DN1185" s="50"/>
      <c r="DO1185" s="50"/>
      <c r="DP1185" s="50"/>
      <c r="DQ1185" s="50"/>
      <c r="DR1185" s="50"/>
      <c r="DS1185" s="50"/>
      <c r="DT1185" s="50"/>
      <c r="DU1185" s="50"/>
      <c r="DV1185" s="50"/>
      <c r="DW1185" s="50"/>
      <c r="DX1185" s="50"/>
      <c r="DY1185" s="50"/>
      <c r="DZ1185" s="50"/>
      <c r="EA1185" s="50"/>
      <c r="EB1185" s="50"/>
      <c r="EC1185" s="50"/>
      <c r="ED1185" s="50"/>
      <c r="EE1185" s="50"/>
    </row>
    <row r="1186" spans="1:736" ht="45.75" customHeight="1">
      <c r="A1186" s="589">
        <f>1+A1185</f>
        <v>1185</v>
      </c>
      <c r="B1186" s="151" t="s">
        <v>11307</v>
      </c>
      <c r="C1186" s="134" t="s">
        <v>11308</v>
      </c>
      <c r="D1186" s="138" t="s">
        <v>645</v>
      </c>
      <c r="E1186" s="135">
        <v>45589</v>
      </c>
      <c r="F1186" s="136">
        <v>45593</v>
      </c>
      <c r="G1186" s="136">
        <v>45646</v>
      </c>
      <c r="H1186" s="134" t="s">
        <v>416</v>
      </c>
      <c r="I1186" s="139" t="s">
        <v>9637</v>
      </c>
      <c r="J1186" s="158" t="s">
        <v>5329</v>
      </c>
      <c r="K1186" s="251" t="s">
        <v>11309</v>
      </c>
      <c r="L1186" s="134">
        <v>1</v>
      </c>
      <c r="M1186" s="252" t="s">
        <v>97</v>
      </c>
      <c r="N1186" s="141" t="s">
        <v>98</v>
      </c>
      <c r="O1186" s="151" t="s">
        <v>783</v>
      </c>
      <c r="P1186" s="134" t="s">
        <v>10315</v>
      </c>
      <c r="Q1186" s="134" t="s">
        <v>9515</v>
      </c>
      <c r="R1186" s="143">
        <v>53</v>
      </c>
      <c r="S1186" s="134" t="s">
        <v>11310</v>
      </c>
      <c r="T1186" s="253" t="s">
        <v>10318</v>
      </c>
      <c r="U1186" s="254">
        <v>2024003914</v>
      </c>
      <c r="V1186" s="253" t="s">
        <v>10318</v>
      </c>
      <c r="W1186" s="255">
        <v>45590</v>
      </c>
      <c r="X1186" s="256" t="s">
        <v>103</v>
      </c>
      <c r="Y1186" s="314" t="s">
        <v>10319</v>
      </c>
      <c r="Z1186" s="148" t="s">
        <v>10318</v>
      </c>
      <c r="AA1186" s="149">
        <v>0</v>
      </c>
      <c r="AB1186" s="150">
        <v>0</v>
      </c>
      <c r="AC1186" s="149">
        <v>0</v>
      </c>
      <c r="AD1186" s="149">
        <v>0</v>
      </c>
      <c r="AE1186" s="149">
        <v>0</v>
      </c>
      <c r="AF1186" s="149">
        <v>0</v>
      </c>
      <c r="AG1186" s="149">
        <v>0</v>
      </c>
      <c r="AH1186" s="149">
        <v>0</v>
      </c>
      <c r="AI1186" s="149">
        <v>0</v>
      </c>
      <c r="AJ1186" s="149">
        <v>0</v>
      </c>
      <c r="AK1186" s="142" t="s">
        <v>104</v>
      </c>
      <c r="AL1186" s="103" t="s">
        <v>11311</v>
      </c>
      <c r="AM1186" s="134" t="s">
        <v>1829</v>
      </c>
      <c r="AN1186" s="140">
        <v>15668923</v>
      </c>
      <c r="AO1186" s="142" t="s">
        <v>114</v>
      </c>
      <c r="AP1186" s="134" t="s">
        <v>114</v>
      </c>
      <c r="AQ1186" s="257" t="s">
        <v>114</v>
      </c>
      <c r="AR1186" s="142" t="s">
        <v>114</v>
      </c>
      <c r="AS1186" s="134" t="s">
        <v>109</v>
      </c>
      <c r="AT1186" s="142" t="s">
        <v>109</v>
      </c>
      <c r="AU1186" s="142" t="s">
        <v>392</v>
      </c>
      <c r="AV1186" s="134" t="s">
        <v>9324</v>
      </c>
      <c r="AW1186" s="134" t="s">
        <v>9324</v>
      </c>
      <c r="AX1186" s="134" t="s">
        <v>109</v>
      </c>
      <c r="AY1186" s="134" t="s">
        <v>108</v>
      </c>
      <c r="AZ1186" s="156" t="s">
        <v>9324</v>
      </c>
      <c r="BA1186" s="134" t="s">
        <v>9324</v>
      </c>
      <c r="BB1186" s="169"/>
      <c r="BC1186" s="156" t="s">
        <v>9324</v>
      </c>
      <c r="BD1186" s="143" t="s">
        <v>9324</v>
      </c>
      <c r="BE1186" s="143" t="s">
        <v>9324</v>
      </c>
      <c r="BF1186" s="143" t="s">
        <v>9324</v>
      </c>
      <c r="BG1186" s="156" t="s">
        <v>9324</v>
      </c>
      <c r="BH1186" s="153" t="s">
        <v>10318</v>
      </c>
      <c r="BI1186" s="349" t="s">
        <v>113</v>
      </c>
      <c r="BJ1186" s="134" t="s">
        <v>9324</v>
      </c>
      <c r="BK1186" s="141" t="s">
        <v>114</v>
      </c>
      <c r="BL1186" s="156" t="s">
        <v>9324</v>
      </c>
      <c r="BM1186" s="481"/>
      <c r="BN1186" s="170" t="s">
        <v>964</v>
      </c>
      <c r="BO1186" s="141" t="s">
        <v>11245</v>
      </c>
      <c r="BP1186" s="141" t="s">
        <v>9999</v>
      </c>
      <c r="BQ1186" s="141">
        <v>27</v>
      </c>
      <c r="BR1186" s="141">
        <v>35579</v>
      </c>
      <c r="BS1186" s="141" t="s">
        <v>108</v>
      </c>
      <c r="BT1186" s="141" t="s">
        <v>108</v>
      </c>
      <c r="BU1186" s="166" t="s">
        <v>108</v>
      </c>
      <c r="BV1186" s="141" t="s">
        <v>108</v>
      </c>
      <c r="BW1186" s="114" t="s">
        <v>108</v>
      </c>
      <c r="BX1186" s="158" t="s">
        <v>11266</v>
      </c>
      <c r="BY1186" s="141" t="s">
        <v>11267</v>
      </c>
      <c r="BZ1186" s="259" t="s">
        <v>11268</v>
      </c>
      <c r="CA1186" s="157" t="s">
        <v>10996</v>
      </c>
      <c r="CB1186" s="157" t="s">
        <v>109</v>
      </c>
      <c r="CC1186" s="157"/>
      <c r="CD1186" s="157"/>
      <c r="CE1186" s="157"/>
      <c r="CF1186" s="157"/>
      <c r="CG1186" s="157"/>
      <c r="CH1186" s="157"/>
      <c r="CI1186" s="157"/>
      <c r="CJ1186" s="157"/>
      <c r="CK1186" s="157"/>
      <c r="CL1186" s="157"/>
      <c r="CM1186" s="157" t="s">
        <v>109</v>
      </c>
      <c r="CN1186" s="157"/>
      <c r="CO1186" s="297"/>
      <c r="CP1186" s="297"/>
      <c r="CQ1186" s="297"/>
      <c r="CR1186" s="297"/>
      <c r="CS1186" s="297"/>
      <c r="CT1186" s="297"/>
      <c r="CU1186" s="297"/>
      <c r="CV1186" s="297"/>
      <c r="CW1186" s="297"/>
      <c r="CX1186" s="297"/>
      <c r="CY1186" s="297"/>
      <c r="CZ1186" s="297"/>
      <c r="DA1186" s="297"/>
      <c r="DB1186" s="297"/>
      <c r="DC1186" s="297"/>
      <c r="DD1186" s="297"/>
      <c r="DE1186" s="297"/>
      <c r="DF1186" s="297"/>
      <c r="DG1186" s="297"/>
      <c r="DH1186" s="297"/>
      <c r="DI1186" s="297"/>
      <c r="DJ1186" s="297"/>
      <c r="DK1186" s="297"/>
      <c r="DL1186" s="297"/>
      <c r="DM1186" s="297"/>
      <c r="DN1186" s="297"/>
      <c r="DO1186" s="297"/>
      <c r="DP1186" s="297"/>
      <c r="DQ1186" s="297"/>
      <c r="DR1186" s="297"/>
      <c r="DS1186" s="297"/>
      <c r="DT1186" s="297"/>
      <c r="DU1186" s="297"/>
      <c r="DV1186" s="297"/>
      <c r="DW1186" s="297"/>
      <c r="DX1186" s="297"/>
      <c r="DY1186" s="297"/>
      <c r="DZ1186" s="297"/>
      <c r="EA1186" s="297"/>
      <c r="EB1186" s="297"/>
      <c r="EC1186" s="297"/>
      <c r="ED1186" s="297"/>
      <c r="EE1186" s="297"/>
      <c r="GV1186" s="351"/>
      <c r="GW1186" s="351"/>
      <c r="GX1186" s="351"/>
      <c r="GY1186" s="351"/>
      <c r="GZ1186" s="351"/>
      <c r="HA1186" s="351"/>
      <c r="HB1186" s="351"/>
      <c r="HC1186" s="351"/>
      <c r="HD1186" s="351"/>
      <c r="HE1186" s="351"/>
      <c r="HF1186" s="351"/>
      <c r="HG1186" s="351"/>
      <c r="HH1186" s="351"/>
      <c r="HI1186" s="351"/>
      <c r="HJ1186" s="351"/>
      <c r="HK1186" s="351"/>
      <c r="HL1186" s="351"/>
      <c r="HM1186" s="351"/>
      <c r="HN1186" s="351"/>
      <c r="HO1186" s="351"/>
      <c r="HP1186" s="351"/>
      <c r="HQ1186" s="351"/>
      <c r="HR1186" s="351"/>
      <c r="HS1186" s="351"/>
      <c r="HT1186" s="351"/>
      <c r="HU1186" s="351"/>
      <c r="HV1186" s="351"/>
      <c r="HW1186" s="351"/>
      <c r="HX1186" s="351"/>
      <c r="HY1186" s="351"/>
      <c r="HZ1186" s="351"/>
      <c r="IA1186" s="351"/>
      <c r="IB1186" s="351"/>
      <c r="IC1186" s="351"/>
      <c r="ID1186" s="351"/>
      <c r="IE1186" s="351"/>
      <c r="IF1186" s="351"/>
      <c r="IG1186" s="351"/>
      <c r="IH1186" s="351"/>
      <c r="II1186" s="351"/>
      <c r="IJ1186" s="351"/>
      <c r="IK1186" s="351"/>
      <c r="IL1186" s="351"/>
      <c r="IM1186" s="351"/>
      <c r="IN1186" s="351"/>
      <c r="IO1186" s="351"/>
      <c r="IP1186" s="351"/>
      <c r="IQ1186" s="351"/>
      <c r="IR1186" s="351"/>
      <c r="IS1186" s="351"/>
      <c r="IT1186" s="351"/>
      <c r="IU1186" s="351"/>
      <c r="IV1186" s="351"/>
      <c r="IW1186" s="351"/>
      <c r="IX1186" s="351"/>
      <c r="IY1186" s="351"/>
      <c r="IZ1186" s="351"/>
      <c r="JA1186" s="351"/>
      <c r="JB1186" s="351"/>
      <c r="JC1186" s="351"/>
      <c r="JD1186" s="351"/>
      <c r="JE1186" s="351"/>
      <c r="JF1186" s="351"/>
      <c r="JG1186" s="351"/>
      <c r="JH1186" s="351"/>
      <c r="JI1186" s="351"/>
      <c r="JJ1186" s="351"/>
      <c r="JK1186" s="351"/>
      <c r="JL1186" s="351"/>
      <c r="JM1186" s="351"/>
      <c r="JN1186" s="351"/>
      <c r="JO1186" s="351"/>
      <c r="JP1186" s="351"/>
      <c r="JQ1186" s="351"/>
      <c r="JR1186" s="351"/>
      <c r="JS1186" s="351"/>
      <c r="JT1186" s="351"/>
      <c r="JU1186" s="351"/>
      <c r="JV1186" s="351"/>
      <c r="JW1186" s="351"/>
      <c r="JX1186" s="351"/>
      <c r="JY1186" s="351"/>
      <c r="JZ1186" s="351"/>
      <c r="KA1186" s="351"/>
      <c r="KB1186" s="351"/>
      <c r="KC1186" s="351"/>
      <c r="KD1186" s="351"/>
      <c r="KE1186" s="351"/>
      <c r="KF1186" s="351"/>
      <c r="KG1186" s="351"/>
      <c r="KH1186" s="351"/>
      <c r="KI1186" s="351"/>
      <c r="KJ1186" s="351"/>
      <c r="KK1186" s="351"/>
      <c r="KL1186" s="351"/>
      <c r="KM1186" s="351"/>
      <c r="KN1186" s="351"/>
      <c r="KO1186" s="351"/>
      <c r="KP1186" s="351"/>
      <c r="KQ1186" s="351"/>
      <c r="KR1186" s="351"/>
      <c r="KS1186" s="351"/>
      <c r="KT1186" s="351"/>
      <c r="KU1186" s="351"/>
      <c r="KV1186" s="351"/>
      <c r="KW1186" s="351"/>
      <c r="KX1186" s="351"/>
      <c r="KY1186" s="351"/>
      <c r="KZ1186" s="351"/>
      <c r="LA1186" s="351"/>
      <c r="LB1186" s="351"/>
      <c r="LC1186" s="351"/>
      <c r="LD1186" s="351"/>
      <c r="LE1186" s="351"/>
      <c r="LF1186" s="351"/>
      <c r="LG1186" s="351"/>
      <c r="LH1186" s="351"/>
      <c r="LI1186" s="351"/>
      <c r="LJ1186" s="351"/>
      <c r="LK1186" s="351"/>
      <c r="LL1186" s="351"/>
      <c r="LM1186" s="351"/>
      <c r="LN1186" s="351"/>
      <c r="LO1186" s="351"/>
      <c r="LP1186" s="351"/>
      <c r="LQ1186" s="351"/>
      <c r="LR1186" s="351"/>
      <c r="LS1186" s="351"/>
      <c r="LT1186" s="351"/>
      <c r="LU1186" s="351"/>
      <c r="LV1186" s="351"/>
      <c r="LW1186" s="351"/>
      <c r="LX1186" s="351"/>
      <c r="LY1186" s="351"/>
      <c r="LZ1186" s="351"/>
      <c r="MA1186" s="351"/>
      <c r="MB1186" s="351"/>
      <c r="MC1186" s="351"/>
      <c r="MD1186" s="351"/>
      <c r="ME1186" s="351"/>
      <c r="MF1186" s="351"/>
      <c r="MG1186" s="351"/>
      <c r="MH1186" s="351"/>
      <c r="MI1186" s="351"/>
      <c r="MJ1186" s="351"/>
      <c r="MK1186" s="351"/>
      <c r="ML1186" s="351"/>
      <c r="MM1186" s="351"/>
      <c r="MN1186" s="351"/>
      <c r="MO1186" s="351"/>
      <c r="MP1186" s="351"/>
      <c r="MQ1186" s="351"/>
      <c r="MR1186" s="351"/>
      <c r="MS1186" s="351"/>
      <c r="MT1186" s="351"/>
      <c r="MU1186" s="351"/>
      <c r="MV1186" s="351"/>
      <c r="MW1186" s="351"/>
      <c r="MX1186" s="351"/>
      <c r="MY1186" s="351"/>
      <c r="MZ1186" s="351"/>
      <c r="NA1186" s="351"/>
      <c r="NB1186" s="351"/>
      <c r="NC1186" s="351"/>
      <c r="ND1186" s="351"/>
      <c r="NE1186" s="351"/>
      <c r="NF1186" s="351"/>
      <c r="NG1186" s="351"/>
      <c r="NH1186" s="351"/>
      <c r="NI1186" s="351"/>
      <c r="NJ1186" s="351"/>
      <c r="NK1186" s="351"/>
      <c r="NL1186" s="351"/>
      <c r="NM1186" s="351"/>
      <c r="NN1186" s="351"/>
      <c r="NO1186" s="351"/>
      <c r="NP1186" s="351"/>
      <c r="NQ1186" s="351"/>
      <c r="NR1186" s="351"/>
      <c r="NS1186" s="351"/>
      <c r="NT1186" s="351"/>
      <c r="NU1186" s="351"/>
      <c r="NV1186" s="351"/>
      <c r="NW1186" s="351"/>
      <c r="NX1186" s="351"/>
      <c r="NY1186" s="351"/>
      <c r="NZ1186" s="351"/>
      <c r="OA1186" s="351"/>
      <c r="OB1186" s="351"/>
      <c r="OC1186" s="351"/>
      <c r="OD1186" s="351"/>
      <c r="OE1186" s="351"/>
      <c r="OF1186" s="351"/>
      <c r="OG1186" s="351"/>
      <c r="OH1186" s="351"/>
      <c r="OI1186" s="351"/>
      <c r="OJ1186" s="351"/>
      <c r="OK1186" s="351"/>
      <c r="OL1186" s="351"/>
      <c r="OM1186" s="351"/>
      <c r="ON1186" s="351"/>
      <c r="OO1186" s="351"/>
      <c r="OP1186" s="351"/>
      <c r="OQ1186" s="351"/>
      <c r="OR1186" s="351"/>
      <c r="OS1186" s="351"/>
      <c r="OT1186" s="351"/>
      <c r="OU1186" s="351"/>
      <c r="OV1186" s="351"/>
      <c r="OW1186" s="351"/>
      <c r="OX1186" s="351"/>
      <c r="OY1186" s="351"/>
      <c r="OZ1186" s="351"/>
      <c r="PA1186" s="351"/>
      <c r="PB1186" s="351"/>
      <c r="PC1186" s="351"/>
      <c r="PD1186" s="351"/>
      <c r="PE1186" s="351"/>
      <c r="PF1186" s="351"/>
      <c r="PG1186" s="351"/>
      <c r="PH1186" s="351"/>
      <c r="PI1186" s="351"/>
      <c r="PJ1186" s="351"/>
      <c r="PK1186" s="351"/>
      <c r="PL1186" s="351"/>
      <c r="PM1186" s="351"/>
      <c r="PN1186" s="351"/>
      <c r="PO1186" s="351"/>
      <c r="PP1186" s="351"/>
      <c r="PQ1186" s="351"/>
      <c r="PR1186" s="351"/>
      <c r="PS1186" s="351"/>
      <c r="PT1186" s="351"/>
      <c r="PU1186" s="351"/>
      <c r="PV1186" s="351"/>
      <c r="PW1186" s="351"/>
      <c r="PX1186" s="351"/>
      <c r="PY1186" s="351"/>
      <c r="PZ1186" s="351"/>
      <c r="QA1186" s="351"/>
      <c r="QB1186" s="351"/>
      <c r="QC1186" s="351"/>
      <c r="QD1186" s="351"/>
      <c r="QE1186" s="351"/>
      <c r="QF1186" s="351"/>
      <c r="QG1186" s="351"/>
      <c r="QH1186" s="351"/>
      <c r="QI1186" s="351"/>
      <c r="QJ1186" s="351"/>
      <c r="QK1186" s="351"/>
      <c r="QL1186" s="351"/>
      <c r="QM1186" s="351"/>
      <c r="QN1186" s="351"/>
      <c r="QO1186" s="351"/>
      <c r="QP1186" s="351"/>
      <c r="QQ1186" s="351"/>
      <c r="QR1186" s="351"/>
      <c r="QS1186" s="351"/>
      <c r="QT1186" s="351"/>
      <c r="QU1186" s="351"/>
      <c r="QV1186" s="351"/>
      <c r="QW1186" s="351"/>
      <c r="QX1186" s="351"/>
      <c r="QY1186" s="351"/>
      <c r="QZ1186" s="351"/>
      <c r="RA1186" s="351"/>
      <c r="RB1186" s="351"/>
      <c r="RC1186" s="351"/>
      <c r="RD1186" s="351"/>
      <c r="RE1186" s="351"/>
      <c r="RF1186" s="351"/>
      <c r="RG1186" s="351"/>
      <c r="RH1186" s="351"/>
      <c r="RI1186" s="351"/>
      <c r="RJ1186" s="351"/>
      <c r="RK1186" s="351"/>
      <c r="RL1186" s="351"/>
      <c r="RM1186" s="351"/>
      <c r="RN1186" s="351"/>
      <c r="RO1186" s="351"/>
      <c r="RP1186" s="351"/>
      <c r="RQ1186" s="351"/>
      <c r="RR1186" s="351"/>
      <c r="RS1186" s="351"/>
      <c r="RT1186" s="351"/>
      <c r="RU1186" s="351"/>
      <c r="RV1186" s="351"/>
      <c r="RW1186" s="351"/>
      <c r="RX1186" s="351"/>
      <c r="RY1186" s="351"/>
      <c r="RZ1186" s="351"/>
      <c r="SA1186" s="351"/>
      <c r="SB1186" s="351"/>
      <c r="SC1186" s="351"/>
      <c r="SD1186" s="351"/>
      <c r="SE1186" s="351"/>
      <c r="SF1186" s="351"/>
      <c r="SG1186" s="351"/>
      <c r="SH1186" s="351"/>
      <c r="SI1186" s="351"/>
      <c r="SJ1186" s="351"/>
      <c r="SK1186" s="351"/>
      <c r="SL1186" s="351"/>
      <c r="SM1186" s="351"/>
      <c r="SN1186" s="351"/>
      <c r="SO1186" s="351"/>
      <c r="SP1186" s="351"/>
      <c r="SQ1186" s="351"/>
      <c r="SR1186" s="351"/>
      <c r="SS1186" s="351"/>
      <c r="ST1186" s="351"/>
      <c r="SU1186" s="351"/>
      <c r="SV1186" s="351"/>
      <c r="SW1186" s="351"/>
      <c r="SX1186" s="351"/>
      <c r="SY1186" s="351"/>
      <c r="SZ1186" s="351"/>
      <c r="TA1186" s="351"/>
      <c r="TB1186" s="351"/>
      <c r="TC1186" s="351"/>
      <c r="TD1186" s="351"/>
      <c r="TE1186" s="351"/>
      <c r="TF1186" s="351"/>
      <c r="TG1186" s="351"/>
      <c r="TH1186" s="351"/>
      <c r="TI1186" s="351"/>
      <c r="TJ1186" s="351"/>
      <c r="TK1186" s="351"/>
      <c r="TL1186" s="351"/>
      <c r="TM1186" s="351"/>
      <c r="TN1186" s="351"/>
      <c r="TO1186" s="351"/>
      <c r="TP1186" s="351"/>
      <c r="TQ1186" s="351"/>
      <c r="TR1186" s="351"/>
      <c r="TS1186" s="351"/>
      <c r="TT1186" s="351"/>
      <c r="TU1186" s="351"/>
      <c r="TV1186" s="351"/>
      <c r="TW1186" s="351"/>
      <c r="TX1186" s="351"/>
      <c r="TY1186" s="351"/>
      <c r="TZ1186" s="351"/>
      <c r="UA1186" s="351"/>
      <c r="UB1186" s="351"/>
      <c r="UC1186" s="351"/>
      <c r="UD1186" s="351"/>
      <c r="UE1186" s="351"/>
      <c r="UF1186" s="351"/>
      <c r="UG1186" s="351"/>
      <c r="UH1186" s="351"/>
      <c r="UI1186" s="351"/>
      <c r="UJ1186" s="351"/>
      <c r="UK1186" s="351"/>
      <c r="UL1186" s="351"/>
      <c r="UM1186" s="351"/>
      <c r="UN1186" s="351"/>
      <c r="UO1186" s="351"/>
      <c r="UP1186" s="351"/>
      <c r="UQ1186" s="351"/>
      <c r="UR1186" s="351"/>
      <c r="US1186" s="351"/>
      <c r="UT1186" s="351"/>
      <c r="UU1186" s="351"/>
      <c r="UV1186" s="351"/>
      <c r="UW1186" s="351"/>
      <c r="UX1186" s="351"/>
      <c r="UY1186" s="351"/>
      <c r="UZ1186" s="351"/>
      <c r="VA1186" s="351"/>
      <c r="VB1186" s="351"/>
      <c r="VC1186" s="351"/>
      <c r="VD1186" s="351"/>
      <c r="VE1186" s="351"/>
      <c r="VF1186" s="351"/>
      <c r="VG1186" s="351"/>
      <c r="VH1186" s="351"/>
      <c r="VI1186" s="351"/>
      <c r="VJ1186" s="351"/>
      <c r="VK1186" s="351"/>
      <c r="VL1186" s="351"/>
      <c r="VM1186" s="351"/>
      <c r="VN1186" s="351"/>
      <c r="VO1186" s="351"/>
      <c r="VP1186" s="351"/>
      <c r="VQ1186" s="351"/>
      <c r="VR1186" s="351"/>
      <c r="VS1186" s="351"/>
      <c r="VT1186" s="351"/>
      <c r="VU1186" s="351"/>
      <c r="VV1186" s="351"/>
      <c r="VW1186" s="351"/>
      <c r="VX1186" s="351"/>
      <c r="VY1186" s="351"/>
      <c r="VZ1186" s="351"/>
      <c r="WA1186" s="351"/>
      <c r="WB1186" s="351"/>
      <c r="WC1186" s="351"/>
      <c r="WD1186" s="351"/>
      <c r="WE1186" s="351"/>
      <c r="WF1186" s="351"/>
      <c r="WG1186" s="351"/>
      <c r="WH1186" s="351"/>
      <c r="WI1186" s="351"/>
      <c r="WJ1186" s="351"/>
      <c r="WK1186" s="351"/>
      <c r="WL1186" s="351"/>
      <c r="WM1186" s="351"/>
      <c r="WN1186" s="351"/>
      <c r="WO1186" s="351"/>
      <c r="WP1186" s="351"/>
      <c r="WQ1186" s="351"/>
      <c r="WR1186" s="351"/>
      <c r="WS1186" s="351"/>
      <c r="WT1186" s="351"/>
      <c r="WU1186" s="351"/>
      <c r="WV1186" s="351"/>
      <c r="WW1186" s="351"/>
      <c r="WX1186" s="351"/>
      <c r="WY1186" s="351"/>
      <c r="WZ1186" s="351"/>
      <c r="XA1186" s="351"/>
      <c r="XB1186" s="351"/>
      <c r="XC1186" s="351"/>
      <c r="XD1186" s="351"/>
      <c r="XE1186" s="351"/>
      <c r="XF1186" s="351"/>
      <c r="XG1186" s="351"/>
      <c r="XH1186" s="351"/>
      <c r="XI1186" s="351"/>
      <c r="XJ1186" s="351"/>
      <c r="XK1186" s="351"/>
      <c r="XL1186" s="351"/>
      <c r="XM1186" s="351"/>
      <c r="XN1186" s="351"/>
      <c r="XO1186" s="351"/>
      <c r="XP1186" s="351"/>
      <c r="XQ1186" s="351"/>
      <c r="XR1186" s="351"/>
      <c r="XS1186" s="351"/>
      <c r="XT1186" s="351"/>
      <c r="XU1186" s="351"/>
      <c r="XV1186" s="351"/>
      <c r="XW1186" s="351"/>
      <c r="XX1186" s="351"/>
      <c r="XY1186" s="351"/>
      <c r="XZ1186" s="351"/>
      <c r="YA1186" s="351"/>
      <c r="YB1186" s="351"/>
      <c r="YC1186" s="351"/>
      <c r="YD1186" s="351"/>
      <c r="YE1186" s="351"/>
      <c r="YF1186" s="351"/>
      <c r="YG1186" s="351"/>
      <c r="YH1186" s="351"/>
      <c r="YI1186" s="351"/>
      <c r="YJ1186" s="351"/>
      <c r="YK1186" s="351"/>
      <c r="YL1186" s="351"/>
      <c r="YM1186" s="351"/>
      <c r="YN1186" s="351"/>
      <c r="YO1186" s="351"/>
      <c r="YP1186" s="351"/>
      <c r="YQ1186" s="351"/>
      <c r="YR1186" s="351"/>
      <c r="YS1186" s="351"/>
      <c r="YT1186" s="351"/>
      <c r="YU1186" s="351"/>
      <c r="YV1186" s="351"/>
      <c r="YW1186" s="351"/>
      <c r="YX1186" s="351"/>
      <c r="YY1186" s="351"/>
      <c r="YZ1186" s="351"/>
      <c r="ZA1186" s="351"/>
      <c r="ZB1186" s="351"/>
      <c r="ZC1186" s="351"/>
      <c r="ZD1186" s="351"/>
      <c r="ZE1186" s="351"/>
      <c r="ZF1186" s="351"/>
      <c r="ZG1186" s="351"/>
      <c r="ZH1186" s="351"/>
      <c r="ZI1186" s="351"/>
      <c r="ZJ1186" s="351"/>
      <c r="ZK1186" s="351"/>
      <c r="ZL1186" s="351"/>
      <c r="ZM1186" s="351"/>
      <c r="ZN1186" s="351"/>
      <c r="ZO1186" s="351"/>
      <c r="ZP1186" s="351"/>
      <c r="ZQ1186" s="351"/>
      <c r="ZR1186" s="351"/>
      <c r="ZS1186" s="351"/>
      <c r="ZT1186" s="351"/>
      <c r="ZU1186" s="351"/>
      <c r="ZV1186" s="351"/>
      <c r="ZW1186" s="351"/>
      <c r="ZX1186" s="351"/>
      <c r="ZY1186" s="351"/>
      <c r="ZZ1186" s="351"/>
      <c r="AAA1186" s="351"/>
      <c r="AAB1186" s="351"/>
      <c r="AAC1186" s="351"/>
      <c r="AAD1186" s="351"/>
      <c r="AAE1186" s="351"/>
      <c r="AAF1186" s="351"/>
      <c r="AAG1186" s="351"/>
      <c r="AAH1186" s="351"/>
      <c r="AAI1186" s="351"/>
      <c r="AAJ1186" s="351"/>
      <c r="AAK1186" s="351"/>
      <c r="AAL1186" s="351"/>
      <c r="AAM1186" s="351"/>
      <c r="AAN1186" s="351"/>
      <c r="AAO1186" s="351"/>
      <c r="AAP1186" s="351"/>
      <c r="AAQ1186" s="351"/>
      <c r="AAR1186" s="351"/>
      <c r="AAS1186" s="351"/>
      <c r="AAT1186" s="351"/>
      <c r="AAU1186" s="351"/>
      <c r="AAV1186" s="351"/>
      <c r="AAW1186" s="351"/>
      <c r="AAX1186" s="351"/>
      <c r="AAY1186" s="351"/>
      <c r="AAZ1186" s="351"/>
      <c r="ABA1186" s="351"/>
      <c r="ABB1186" s="351"/>
      <c r="ABC1186" s="351"/>
      <c r="ABD1186" s="351"/>
      <c r="ABE1186" s="351"/>
      <c r="ABF1186" s="351"/>
      <c r="ABG1186" s="351"/>
      <c r="ABH1186" s="351"/>
    </row>
    <row r="1187" spans="1:736" s="351" customFormat="1" ht="45.75" customHeight="1">
      <c r="A1187" s="589">
        <f>1+A1186</f>
        <v>1186</v>
      </c>
      <c r="B1187" s="151" t="s">
        <v>11312</v>
      </c>
      <c r="C1187" s="134" t="s">
        <v>11313</v>
      </c>
      <c r="D1187" s="138" t="s">
        <v>6692</v>
      </c>
      <c r="E1187" s="135">
        <v>45589</v>
      </c>
      <c r="F1187" s="136">
        <v>45596</v>
      </c>
      <c r="G1187" s="136">
        <v>45646</v>
      </c>
      <c r="H1187" s="134" t="s">
        <v>416</v>
      </c>
      <c r="I1187" s="139" t="s">
        <v>9637</v>
      </c>
      <c r="J1187" s="158" t="s">
        <v>2586</v>
      </c>
      <c r="K1187" s="251">
        <v>1072674486</v>
      </c>
      <c r="L1187" s="134">
        <v>0</v>
      </c>
      <c r="M1187" s="252" t="s">
        <v>97</v>
      </c>
      <c r="N1187" s="141" t="s">
        <v>98</v>
      </c>
      <c r="O1187" s="151" t="s">
        <v>783</v>
      </c>
      <c r="P1187" s="134" t="s">
        <v>8783</v>
      </c>
      <c r="Q1187" s="134" t="s">
        <v>11314</v>
      </c>
      <c r="R1187" s="143">
        <v>50</v>
      </c>
      <c r="S1187" s="134" t="s">
        <v>11315</v>
      </c>
      <c r="T1187" s="253" t="s">
        <v>11316</v>
      </c>
      <c r="U1187" s="254">
        <v>2024003910</v>
      </c>
      <c r="V1187" s="253" t="s">
        <v>11317</v>
      </c>
      <c r="W1187" s="255">
        <v>45590</v>
      </c>
      <c r="X1187" s="256" t="s">
        <v>103</v>
      </c>
      <c r="Y1187" s="314" t="s">
        <v>11317</v>
      </c>
      <c r="Z1187" s="148" t="s">
        <v>11316</v>
      </c>
      <c r="AA1187" s="149">
        <v>0</v>
      </c>
      <c r="AB1187" s="150">
        <v>0</v>
      </c>
      <c r="AC1187" s="149">
        <v>0</v>
      </c>
      <c r="AD1187" s="149">
        <v>0</v>
      </c>
      <c r="AE1187" s="149">
        <v>0</v>
      </c>
      <c r="AF1187" s="149">
        <v>0</v>
      </c>
      <c r="AG1187" s="149">
        <v>0</v>
      </c>
      <c r="AH1187" s="149">
        <v>0</v>
      </c>
      <c r="AI1187" s="149">
        <v>0</v>
      </c>
      <c r="AJ1187" s="149">
        <v>0</v>
      </c>
      <c r="AK1187" s="142" t="s">
        <v>104</v>
      </c>
      <c r="AL1187" s="103" t="s">
        <v>11318</v>
      </c>
      <c r="AM1187" s="134" t="s">
        <v>5243</v>
      </c>
      <c r="AN1187" s="140" t="s">
        <v>9576</v>
      </c>
      <c r="AO1187" s="142" t="s">
        <v>114</v>
      </c>
      <c r="AP1187" s="134" t="s">
        <v>114</v>
      </c>
      <c r="AQ1187" s="257" t="s">
        <v>114</v>
      </c>
      <c r="AR1187" s="142" t="s">
        <v>114</v>
      </c>
      <c r="AS1187" s="134" t="s">
        <v>109</v>
      </c>
      <c r="AT1187" s="142" t="s">
        <v>109</v>
      </c>
      <c r="AU1187" s="142" t="s">
        <v>392</v>
      </c>
      <c r="AV1187" s="134" t="s">
        <v>9324</v>
      </c>
      <c r="AW1187" s="134" t="s">
        <v>9324</v>
      </c>
      <c r="AX1187" s="134" t="s">
        <v>109</v>
      </c>
      <c r="AY1187" s="134" t="s">
        <v>108</v>
      </c>
      <c r="AZ1187" s="156" t="s">
        <v>9324</v>
      </c>
      <c r="BA1187" s="134" t="s">
        <v>9324</v>
      </c>
      <c r="BB1187" s="169"/>
      <c r="BC1187" s="156" t="s">
        <v>9324</v>
      </c>
      <c r="BD1187" s="143" t="s">
        <v>9324</v>
      </c>
      <c r="BE1187" s="143" t="s">
        <v>9324</v>
      </c>
      <c r="BF1187" s="143" t="s">
        <v>9324</v>
      </c>
      <c r="BG1187" s="156" t="s">
        <v>9324</v>
      </c>
      <c r="BH1187" s="153" t="s">
        <v>11316</v>
      </c>
      <c r="BI1187" s="349" t="s">
        <v>113</v>
      </c>
      <c r="BJ1187" s="134" t="s">
        <v>9324</v>
      </c>
      <c r="BK1187" s="141" t="s">
        <v>114</v>
      </c>
      <c r="BL1187" s="156" t="s">
        <v>9324</v>
      </c>
      <c r="BM1187" s="481"/>
      <c r="BN1187" s="170" t="s">
        <v>964</v>
      </c>
      <c r="BO1187" s="141" t="s">
        <v>11245</v>
      </c>
      <c r="BP1187" s="141" t="s">
        <v>9999</v>
      </c>
      <c r="BQ1187" s="141">
        <v>27</v>
      </c>
      <c r="BR1187" s="141">
        <v>35579</v>
      </c>
      <c r="BS1187" s="141" t="s">
        <v>108</v>
      </c>
      <c r="BT1187" s="141" t="s">
        <v>108</v>
      </c>
      <c r="BU1187" s="166" t="s">
        <v>108</v>
      </c>
      <c r="BV1187" s="141" t="s">
        <v>108</v>
      </c>
      <c r="BW1187" s="114" t="s">
        <v>108</v>
      </c>
      <c r="BX1187" s="158" t="s">
        <v>11266</v>
      </c>
      <c r="BY1187" s="141" t="s">
        <v>11267</v>
      </c>
      <c r="BZ1187" s="259" t="s">
        <v>11268</v>
      </c>
      <c r="CA1187" s="157" t="s">
        <v>10996</v>
      </c>
      <c r="CB1187" s="157" t="s">
        <v>109</v>
      </c>
      <c r="CC1187" s="157"/>
      <c r="CD1187" s="157"/>
      <c r="CE1187" s="157"/>
      <c r="CF1187" s="157"/>
      <c r="CG1187" s="157"/>
      <c r="CH1187" s="157"/>
      <c r="CI1187" s="157"/>
      <c r="CJ1187" s="157"/>
      <c r="CK1187" s="157"/>
      <c r="CL1187" s="157"/>
      <c r="CM1187" s="157" t="s">
        <v>109</v>
      </c>
      <c r="CN1187" s="157"/>
      <c r="CO1187" s="297"/>
      <c r="CP1187" s="297"/>
      <c r="CQ1187" s="297"/>
      <c r="CR1187" s="297"/>
      <c r="CS1187" s="297"/>
      <c r="CT1187" s="297"/>
      <c r="CU1187" s="297"/>
      <c r="CV1187" s="297"/>
      <c r="CW1187" s="297"/>
      <c r="CX1187" s="297"/>
      <c r="CY1187" s="297"/>
      <c r="CZ1187" s="297"/>
      <c r="DA1187" s="297"/>
      <c r="DB1187" s="297"/>
      <c r="DC1187" s="297"/>
      <c r="DD1187" s="297"/>
      <c r="DE1187" s="297"/>
      <c r="DF1187" s="297"/>
      <c r="DG1187" s="297"/>
      <c r="DH1187" s="297"/>
      <c r="DI1187" s="297"/>
      <c r="DJ1187" s="297"/>
      <c r="DK1187" s="297"/>
      <c r="DL1187" s="297"/>
      <c r="DM1187" s="297"/>
      <c r="DN1187" s="297"/>
      <c r="DO1187" s="297"/>
      <c r="DP1187" s="297"/>
      <c r="DQ1187" s="297"/>
      <c r="DR1187" s="297"/>
      <c r="DS1187" s="297"/>
      <c r="DT1187" s="297"/>
      <c r="DU1187" s="297"/>
      <c r="DV1187" s="297"/>
      <c r="DW1187" s="297"/>
      <c r="DX1187" s="297"/>
      <c r="DY1187" s="297"/>
      <c r="DZ1187" s="297"/>
      <c r="EA1187" s="297"/>
      <c r="EB1187" s="297"/>
      <c r="EC1187" s="297"/>
      <c r="ED1187" s="297"/>
      <c r="EE1187" s="297"/>
      <c r="EF1187" s="34"/>
      <c r="EG1187" s="34"/>
      <c r="EH1187" s="34"/>
      <c r="EI1187" s="34"/>
      <c r="EJ1187" s="34"/>
      <c r="EK1187" s="34"/>
      <c r="EL1187" s="34"/>
      <c r="EM1187" s="34"/>
      <c r="EN1187" s="34"/>
      <c r="EO1187" s="34"/>
      <c r="EP1187" s="34"/>
      <c r="EQ1187" s="34"/>
      <c r="ER1187" s="34"/>
      <c r="ES1187" s="34"/>
      <c r="ET1187" s="34"/>
      <c r="EU1187" s="34"/>
      <c r="EV1187" s="34"/>
      <c r="EW1187" s="34"/>
      <c r="EX1187" s="34"/>
      <c r="EY1187" s="34"/>
      <c r="EZ1187" s="34"/>
      <c r="FA1187" s="34"/>
      <c r="FB1187" s="34"/>
      <c r="FC1187" s="34"/>
      <c r="FD1187" s="34"/>
      <c r="FE1187" s="34"/>
      <c r="FF1187" s="34"/>
      <c r="FG1187" s="34"/>
      <c r="FH1187" s="34"/>
      <c r="FI1187" s="34"/>
      <c r="FJ1187" s="34"/>
      <c r="FK1187" s="34"/>
      <c r="FL1187" s="34"/>
      <c r="FM1187" s="34"/>
      <c r="FN1187" s="34"/>
      <c r="FO1187" s="34"/>
      <c r="FP1187" s="34"/>
      <c r="FQ1187" s="34"/>
      <c r="FR1187" s="34"/>
      <c r="FS1187" s="34"/>
      <c r="FT1187" s="34"/>
      <c r="FU1187" s="34"/>
      <c r="FV1187" s="34"/>
      <c r="FW1187" s="34"/>
      <c r="FX1187" s="34"/>
      <c r="FY1187" s="34"/>
      <c r="FZ1187" s="34"/>
      <c r="GA1187" s="34"/>
      <c r="GB1187" s="34"/>
      <c r="GC1187" s="34"/>
      <c r="GD1187" s="34"/>
      <c r="GE1187" s="34"/>
      <c r="GF1187" s="34"/>
      <c r="GG1187" s="34"/>
      <c r="GH1187" s="34"/>
      <c r="GI1187" s="34"/>
      <c r="GJ1187" s="34"/>
      <c r="GK1187" s="34"/>
      <c r="GL1187" s="34"/>
      <c r="GM1187" s="34"/>
      <c r="GN1187" s="34"/>
      <c r="GO1187" s="34"/>
      <c r="GP1187" s="34"/>
      <c r="GQ1187" s="34"/>
      <c r="GR1187" s="34"/>
      <c r="GS1187" s="34"/>
      <c r="GT1187" s="34"/>
      <c r="GU1187" s="34"/>
    </row>
    <row r="1188" spans="1:736" s="351" customFormat="1" ht="45.75" customHeight="1">
      <c r="A1188" s="589">
        <f>1+A1187</f>
        <v>1187</v>
      </c>
      <c r="B1188" s="403" t="s">
        <v>11319</v>
      </c>
      <c r="C1188" s="156" t="s">
        <v>11320</v>
      </c>
      <c r="D1188" s="166" t="s">
        <v>6272</v>
      </c>
      <c r="E1188" s="156">
        <v>45589</v>
      </c>
      <c r="F1188" s="156">
        <v>45593</v>
      </c>
      <c r="G1188" s="156">
        <v>45646</v>
      </c>
      <c r="H1188" s="166" t="s">
        <v>416</v>
      </c>
      <c r="I1188" s="157" t="s">
        <v>9637</v>
      </c>
      <c r="J1188" s="166" t="s">
        <v>11321</v>
      </c>
      <c r="K1188" s="157">
        <v>1072663486</v>
      </c>
      <c r="L1188" s="166">
        <v>3</v>
      </c>
      <c r="M1188" s="166" t="s">
        <v>97</v>
      </c>
      <c r="N1188" s="157" t="s">
        <v>98</v>
      </c>
      <c r="O1188" s="157" t="s">
        <v>857</v>
      </c>
      <c r="P1188" s="166" t="s">
        <v>11322</v>
      </c>
      <c r="Q1188" s="166" t="s">
        <v>11323</v>
      </c>
      <c r="R1188" s="166">
        <v>53</v>
      </c>
      <c r="S1188" s="166" t="s">
        <v>11324</v>
      </c>
      <c r="T1188" s="166" t="s">
        <v>11325</v>
      </c>
      <c r="U1188" s="166">
        <v>2024003913</v>
      </c>
      <c r="V1188" s="157" t="s">
        <v>11326</v>
      </c>
      <c r="W1188" s="166">
        <v>45590</v>
      </c>
      <c r="X1188" s="328" t="s">
        <v>103</v>
      </c>
      <c r="Y1188" s="328" t="s">
        <v>11326</v>
      </c>
      <c r="Z1188" s="328" t="s">
        <v>11325</v>
      </c>
      <c r="AA1188" s="328">
        <v>0</v>
      </c>
      <c r="AB1188" s="328">
        <v>0</v>
      </c>
      <c r="AC1188" s="328">
        <v>0</v>
      </c>
      <c r="AD1188" s="328">
        <v>0</v>
      </c>
      <c r="AE1188" s="328">
        <v>0</v>
      </c>
      <c r="AF1188" s="328">
        <v>0</v>
      </c>
      <c r="AG1188" s="328">
        <v>0</v>
      </c>
      <c r="AH1188" s="328">
        <v>0</v>
      </c>
      <c r="AI1188" s="328">
        <v>0</v>
      </c>
      <c r="AJ1188" s="328">
        <v>0</v>
      </c>
      <c r="AK1188" s="328" t="s">
        <v>104</v>
      </c>
      <c r="AL1188" s="328" t="s">
        <v>11327</v>
      </c>
      <c r="AM1188" s="328" t="s">
        <v>7747</v>
      </c>
      <c r="AN1188" s="328" t="s">
        <v>11328</v>
      </c>
      <c r="AO1188" s="328" t="s">
        <v>114</v>
      </c>
      <c r="AP1188" s="328" t="s">
        <v>114</v>
      </c>
      <c r="AQ1188" s="352" t="s">
        <v>114</v>
      </c>
      <c r="AR1188" s="353" t="s">
        <v>114</v>
      </c>
      <c r="AS1188" s="353" t="s">
        <v>109</v>
      </c>
      <c r="AT1188" s="353" t="s">
        <v>109</v>
      </c>
      <c r="AU1188" s="353" t="s">
        <v>392</v>
      </c>
      <c r="AV1188" s="353" t="s">
        <v>9324</v>
      </c>
      <c r="AW1188" s="353" t="s">
        <v>9324</v>
      </c>
      <c r="AX1188" s="354" t="s">
        <v>109</v>
      </c>
      <c r="AY1188" s="354" t="s">
        <v>108</v>
      </c>
      <c r="AZ1188" s="355" t="s">
        <v>9324</v>
      </c>
      <c r="BA1188" s="355" t="s">
        <v>9324</v>
      </c>
      <c r="BB1188" s="355"/>
      <c r="BC1188" s="353" t="s">
        <v>9324</v>
      </c>
      <c r="BD1188" s="353" t="s">
        <v>9324</v>
      </c>
      <c r="BE1188" s="353" t="s">
        <v>9324</v>
      </c>
      <c r="BF1188" s="353" t="s">
        <v>9324</v>
      </c>
      <c r="BG1188" s="353" t="s">
        <v>9324</v>
      </c>
      <c r="BH1188" s="353" t="s">
        <v>11325</v>
      </c>
      <c r="BI1188" s="349" t="s">
        <v>113</v>
      </c>
      <c r="BJ1188" s="347" t="s">
        <v>9324</v>
      </c>
      <c r="BK1188" s="347" t="s">
        <v>114</v>
      </c>
      <c r="BL1188" s="347" t="s">
        <v>9324</v>
      </c>
      <c r="BM1188" s="166"/>
      <c r="BN1188" s="345" t="s">
        <v>964</v>
      </c>
      <c r="BO1188" s="343" t="s">
        <v>11245</v>
      </c>
      <c r="BP1188" s="343" t="s">
        <v>9999</v>
      </c>
      <c r="BQ1188" s="343">
        <v>27</v>
      </c>
      <c r="BR1188" s="343">
        <v>35579</v>
      </c>
      <c r="BS1188" s="343" t="s">
        <v>108</v>
      </c>
      <c r="BT1188" s="343" t="s">
        <v>108</v>
      </c>
      <c r="BU1188" s="346" t="s">
        <v>108</v>
      </c>
      <c r="BV1188" s="343" t="s">
        <v>108</v>
      </c>
      <c r="BW1188" s="341" t="s">
        <v>108</v>
      </c>
      <c r="BX1188" s="344" t="s">
        <v>11266</v>
      </c>
      <c r="BY1188" s="343" t="s">
        <v>11267</v>
      </c>
      <c r="BZ1188" s="350" t="s">
        <v>11268</v>
      </c>
      <c r="CA1188" s="157" t="s">
        <v>10996</v>
      </c>
      <c r="CB1188" s="157" t="s">
        <v>109</v>
      </c>
      <c r="CC1188" s="166"/>
      <c r="CD1188" s="166"/>
      <c r="CE1188" s="157"/>
      <c r="CF1188" s="157"/>
      <c r="CG1188" s="166"/>
      <c r="CH1188" s="166"/>
      <c r="CI1188" s="166"/>
      <c r="CJ1188" s="166"/>
      <c r="CK1188" s="166"/>
      <c r="CL1188" s="166"/>
      <c r="CM1188" s="157" t="s">
        <v>109</v>
      </c>
      <c r="CN1188" s="166"/>
      <c r="CO1188" s="297"/>
      <c r="CP1188" s="297"/>
      <c r="CQ1188" s="297"/>
      <c r="CR1188" s="297"/>
      <c r="CS1188" s="50"/>
      <c r="CT1188" s="50"/>
      <c r="CU1188" s="50"/>
      <c r="CV1188" s="50"/>
      <c r="CW1188" s="50"/>
      <c r="CX1188" s="50"/>
      <c r="CY1188" s="50"/>
      <c r="CZ1188" s="50"/>
      <c r="DA1188" s="50"/>
      <c r="DB1188" s="50"/>
      <c r="DC1188" s="50"/>
      <c r="DD1188" s="50"/>
      <c r="DE1188" s="50"/>
      <c r="DF1188" s="50"/>
      <c r="DG1188" s="50"/>
      <c r="DH1188" s="50"/>
      <c r="DI1188" s="50"/>
      <c r="DJ1188" s="50"/>
      <c r="DK1188" s="50"/>
      <c r="DL1188" s="50"/>
      <c r="DM1188" s="50"/>
      <c r="DN1188" s="50"/>
      <c r="DO1188" s="50"/>
      <c r="DP1188" s="50"/>
      <c r="DQ1188" s="50"/>
      <c r="DR1188" s="50"/>
      <c r="DS1188" s="50"/>
      <c r="DT1188" s="50"/>
      <c r="DU1188" s="50"/>
      <c r="DV1188" s="50"/>
      <c r="DW1188" s="50"/>
      <c r="DX1188" s="50"/>
      <c r="DY1188" s="50"/>
      <c r="DZ1188" s="50"/>
      <c r="EA1188" s="50"/>
      <c r="EB1188" s="50"/>
      <c r="EC1188" s="50"/>
      <c r="ED1188" s="50"/>
      <c r="EE1188" s="50"/>
      <c r="EF1188" s="297"/>
      <c r="EG1188" s="297"/>
      <c r="EH1188" s="297"/>
      <c r="EI1188" s="297"/>
      <c r="EJ1188" s="297"/>
      <c r="EK1188" s="297"/>
      <c r="EL1188" s="297"/>
      <c r="EM1188" s="297"/>
      <c r="EN1188" s="297"/>
      <c r="EO1188" s="297"/>
      <c r="EP1188" s="297"/>
      <c r="EQ1188" s="297"/>
      <c r="ER1188" s="297"/>
      <c r="ES1188" s="297"/>
      <c r="ET1188" s="297"/>
      <c r="EU1188" s="297"/>
      <c r="EV1188" s="297"/>
      <c r="EW1188" s="297"/>
      <c r="EX1188" s="297"/>
      <c r="EY1188" s="297"/>
      <c r="EZ1188" s="297"/>
      <c r="FA1188" s="297"/>
      <c r="FB1188" s="297"/>
      <c r="FC1188" s="297"/>
      <c r="FD1188" s="297"/>
      <c r="FE1188" s="297"/>
      <c r="FF1188" s="297"/>
      <c r="FG1188" s="297"/>
      <c r="FH1188" s="297"/>
      <c r="FI1188" s="297"/>
      <c r="FJ1188" s="297"/>
      <c r="FK1188" s="297"/>
      <c r="FL1188" s="297"/>
      <c r="FM1188" s="297"/>
      <c r="FN1188" s="297"/>
      <c r="FO1188" s="297"/>
      <c r="FP1188" s="297"/>
      <c r="FQ1188" s="297"/>
      <c r="FR1188" s="297"/>
      <c r="FS1188" s="297"/>
      <c r="FT1188" s="34"/>
      <c r="FU1188" s="34"/>
      <c r="FV1188" s="34"/>
      <c r="FW1188" s="34"/>
      <c r="FX1188" s="34"/>
      <c r="FY1188" s="34"/>
      <c r="FZ1188" s="34"/>
      <c r="GA1188" s="34"/>
      <c r="GB1188" s="34"/>
      <c r="GC1188" s="34"/>
      <c r="GD1188" s="34"/>
      <c r="GE1188" s="34"/>
      <c r="GF1188" s="34"/>
      <c r="GG1188" s="34"/>
      <c r="GH1188" s="34"/>
      <c r="GI1188" s="34"/>
      <c r="GJ1188" s="34"/>
      <c r="GK1188" s="34"/>
      <c r="GL1188" s="34"/>
      <c r="GM1188" s="34"/>
      <c r="GN1188" s="34"/>
      <c r="GO1188" s="34"/>
      <c r="GP1188" s="34"/>
      <c r="GQ1188" s="34"/>
      <c r="GR1188" s="34"/>
      <c r="GS1188" s="34"/>
      <c r="GT1188" s="34"/>
      <c r="GU1188" s="34"/>
      <c r="GV1188"/>
      <c r="GW1188"/>
      <c r="GX1188"/>
      <c r="GY1188"/>
      <c r="GZ1188"/>
      <c r="HA1188"/>
      <c r="HB1188"/>
      <c r="HC1188"/>
      <c r="HD1188"/>
      <c r="HE1188"/>
      <c r="HF1188"/>
      <c r="HG1188"/>
      <c r="HH1188"/>
      <c r="HI1188"/>
      <c r="HJ1188"/>
      <c r="HK1188"/>
      <c r="HL1188"/>
      <c r="HM1188"/>
      <c r="HN1188"/>
      <c r="HO1188"/>
      <c r="HP1188"/>
      <c r="HQ1188"/>
      <c r="HR1188"/>
      <c r="HS1188"/>
      <c r="HT1188"/>
      <c r="HU1188"/>
      <c r="HV1188"/>
      <c r="HW1188"/>
      <c r="HX1188"/>
      <c r="HY1188"/>
      <c r="HZ1188"/>
      <c r="IA1188"/>
      <c r="IB1188"/>
      <c r="IC1188"/>
      <c r="ID1188"/>
      <c r="IE1188"/>
      <c r="IF1188"/>
      <c r="IG1188"/>
      <c r="IH1188"/>
      <c r="II1188"/>
      <c r="IJ1188"/>
      <c r="IK1188"/>
      <c r="IL1188"/>
      <c r="IM1188"/>
      <c r="IN1188"/>
      <c r="IO1188"/>
      <c r="IP1188"/>
      <c r="IQ1188"/>
      <c r="IR1188"/>
      <c r="IS1188"/>
      <c r="IT1188"/>
      <c r="IU1188"/>
      <c r="IV1188"/>
      <c r="IW1188"/>
      <c r="IX1188"/>
      <c r="IY1188"/>
      <c r="IZ1188"/>
      <c r="JA1188"/>
      <c r="JB1188"/>
      <c r="JC1188"/>
      <c r="JD1188"/>
      <c r="JE1188"/>
      <c r="JF1188"/>
      <c r="JG1188"/>
      <c r="JH1188"/>
      <c r="JI1188"/>
      <c r="JJ1188"/>
      <c r="JK1188"/>
      <c r="JL1188"/>
      <c r="JM1188"/>
      <c r="JN1188"/>
      <c r="JO1188"/>
      <c r="JP1188"/>
      <c r="JQ1188"/>
      <c r="JR1188"/>
      <c r="JS1188"/>
      <c r="JT1188"/>
      <c r="JU1188"/>
      <c r="JV1188"/>
      <c r="JW1188"/>
      <c r="JX1188"/>
      <c r="JY1188"/>
      <c r="JZ1188"/>
      <c r="KA1188"/>
      <c r="KB1188"/>
      <c r="KC1188"/>
      <c r="KD1188"/>
      <c r="KE1188"/>
      <c r="KF1188"/>
      <c r="KG1188"/>
      <c r="KH1188"/>
      <c r="KI1188"/>
      <c r="KJ1188"/>
      <c r="KK1188"/>
      <c r="KL1188"/>
      <c r="KM1188"/>
      <c r="KN1188"/>
      <c r="KO1188"/>
      <c r="KP1188"/>
      <c r="KQ1188"/>
      <c r="KR1188"/>
      <c r="KS1188"/>
      <c r="KT1188"/>
      <c r="KU1188"/>
      <c r="KV1188"/>
      <c r="KW1188"/>
      <c r="KX1188"/>
      <c r="KY1188"/>
      <c r="KZ1188"/>
      <c r="LA1188"/>
      <c r="LB1188"/>
      <c r="LC1188"/>
      <c r="LD1188"/>
      <c r="LE1188"/>
      <c r="LF1188"/>
      <c r="LG1188"/>
      <c r="LH1188"/>
      <c r="LI1188"/>
      <c r="LJ1188"/>
      <c r="LK1188"/>
      <c r="LL1188"/>
      <c r="LM1188"/>
      <c r="LN1188"/>
      <c r="LO1188"/>
      <c r="LP1188"/>
      <c r="LQ1188"/>
      <c r="LR1188"/>
      <c r="LS1188"/>
      <c r="LT1188"/>
      <c r="LU1188"/>
      <c r="LV1188"/>
      <c r="LW1188"/>
      <c r="LX1188"/>
      <c r="LY1188"/>
      <c r="LZ1188"/>
      <c r="MA1188"/>
      <c r="MB1188"/>
      <c r="MC1188"/>
      <c r="MD1188"/>
      <c r="ME1188"/>
      <c r="MF1188"/>
      <c r="MG1188"/>
      <c r="MH1188"/>
      <c r="MI1188"/>
      <c r="MJ1188"/>
      <c r="MK1188"/>
      <c r="ML1188"/>
      <c r="MM1188"/>
      <c r="MN1188"/>
      <c r="MO1188"/>
      <c r="MP1188"/>
      <c r="MQ1188"/>
      <c r="MR1188"/>
      <c r="MS1188"/>
      <c r="MT1188"/>
      <c r="MU1188"/>
      <c r="MV1188"/>
      <c r="MW1188"/>
      <c r="MX1188"/>
      <c r="MY1188"/>
      <c r="MZ1188"/>
      <c r="NA1188"/>
      <c r="NB1188"/>
      <c r="NC1188"/>
      <c r="ND1188"/>
      <c r="NE1188"/>
      <c r="NF1188"/>
      <c r="NG1188"/>
      <c r="NH1188"/>
      <c r="NI1188"/>
      <c r="NJ1188"/>
      <c r="NK1188"/>
      <c r="NL1188"/>
      <c r="NM1188"/>
      <c r="NN1188"/>
      <c r="NO1188"/>
      <c r="NP1188"/>
      <c r="NQ1188"/>
      <c r="NR1188"/>
      <c r="NS1188"/>
      <c r="NT1188"/>
      <c r="NU1188"/>
      <c r="NV1188"/>
      <c r="NW1188"/>
      <c r="NX1188"/>
      <c r="NY1188"/>
      <c r="NZ1188"/>
      <c r="OA1188"/>
      <c r="OB1188"/>
      <c r="OC1188"/>
      <c r="OD1188"/>
      <c r="OE1188"/>
      <c r="OF1188"/>
      <c r="OG1188"/>
      <c r="OH1188"/>
      <c r="OI1188"/>
      <c r="OJ1188"/>
      <c r="OK1188"/>
      <c r="OL1188"/>
      <c r="OM1188"/>
      <c r="ON1188"/>
      <c r="OO1188"/>
      <c r="OP1188"/>
      <c r="OQ1188"/>
      <c r="OR1188"/>
      <c r="OS1188"/>
      <c r="OT1188"/>
      <c r="OU1188"/>
      <c r="OV1188"/>
      <c r="OW1188"/>
      <c r="OX1188"/>
      <c r="OY1188"/>
      <c r="OZ1188"/>
      <c r="PA1188"/>
      <c r="PB1188"/>
      <c r="PC1188"/>
      <c r="PD1188"/>
      <c r="PE1188"/>
      <c r="PF1188"/>
      <c r="PG1188"/>
      <c r="PH1188"/>
      <c r="PI1188"/>
      <c r="PJ1188"/>
      <c r="PK1188"/>
      <c r="PL1188"/>
      <c r="PM1188"/>
      <c r="PN1188"/>
      <c r="PO1188"/>
      <c r="PP1188"/>
      <c r="PQ1188"/>
      <c r="PR1188"/>
      <c r="PS1188"/>
      <c r="PT1188"/>
      <c r="PU1188"/>
      <c r="PV1188"/>
      <c r="PW1188"/>
      <c r="PX1188"/>
      <c r="PY1188"/>
      <c r="PZ1188"/>
      <c r="QA1188"/>
      <c r="QB1188"/>
      <c r="QC1188"/>
      <c r="QD1188"/>
      <c r="QE1188"/>
      <c r="QF1188"/>
      <c r="QG1188"/>
      <c r="QH1188"/>
      <c r="QI1188"/>
      <c r="QJ1188"/>
      <c r="QK1188"/>
      <c r="QL1188"/>
      <c r="QM1188"/>
      <c r="QN1188"/>
      <c r="QO1188"/>
      <c r="QP1188"/>
      <c r="QQ1188"/>
      <c r="QR1188"/>
      <c r="QS1188"/>
      <c r="QT1188"/>
      <c r="QU1188"/>
      <c r="QV1188"/>
      <c r="QW1188"/>
      <c r="QX1188"/>
      <c r="QY1188"/>
      <c r="QZ1188"/>
      <c r="RA1188"/>
      <c r="RB1188"/>
      <c r="RC1188"/>
      <c r="RD1188"/>
      <c r="RE1188"/>
      <c r="RF1188"/>
      <c r="RG1188"/>
      <c r="RH1188"/>
      <c r="RI1188"/>
      <c r="RJ1188"/>
      <c r="RK1188"/>
      <c r="RL1188"/>
      <c r="RM1188"/>
      <c r="RN1188"/>
      <c r="RO1188"/>
      <c r="RP1188"/>
      <c r="RQ1188"/>
      <c r="RR1188"/>
      <c r="RS1188"/>
      <c r="RT1188"/>
      <c r="RU1188"/>
      <c r="RV1188"/>
      <c r="RW1188"/>
      <c r="RX1188"/>
      <c r="RY1188"/>
      <c r="RZ1188"/>
      <c r="SA1188"/>
      <c r="SB1188"/>
      <c r="SC1188"/>
      <c r="SD1188"/>
      <c r="SE1188"/>
      <c r="SF1188"/>
      <c r="SG1188"/>
      <c r="SH1188"/>
      <c r="SI1188"/>
      <c r="SJ1188"/>
      <c r="SK1188"/>
      <c r="SL1188"/>
      <c r="SM1188"/>
      <c r="SN1188"/>
      <c r="SO1188"/>
      <c r="SP1188"/>
      <c r="SQ1188"/>
      <c r="SR1188"/>
      <c r="SS1188"/>
      <c r="ST1188"/>
      <c r="SU1188"/>
      <c r="SV1188"/>
      <c r="SW1188"/>
      <c r="SX1188"/>
      <c r="SY1188"/>
      <c r="SZ1188"/>
      <c r="TA1188"/>
      <c r="TB1188"/>
      <c r="TC1188"/>
      <c r="TD1188"/>
      <c r="TE1188"/>
      <c r="TF1188"/>
      <c r="TG1188"/>
      <c r="TH1188"/>
      <c r="TI1188"/>
      <c r="TJ1188"/>
      <c r="TK1188"/>
      <c r="TL1188"/>
      <c r="TM1188"/>
      <c r="TN1188"/>
      <c r="TO1188"/>
      <c r="TP1188"/>
      <c r="TQ1188"/>
      <c r="TR1188"/>
      <c r="TS1188"/>
      <c r="TT1188"/>
      <c r="TU1188"/>
      <c r="TV1188"/>
      <c r="TW1188"/>
      <c r="TX1188"/>
      <c r="TY1188"/>
      <c r="TZ1188"/>
      <c r="UA1188"/>
      <c r="UB1188"/>
      <c r="UC1188"/>
      <c r="UD1188"/>
      <c r="UE1188"/>
      <c r="UF1188"/>
      <c r="UG1188"/>
      <c r="UH1188"/>
      <c r="UI1188"/>
      <c r="UJ1188"/>
      <c r="UK1188"/>
      <c r="UL1188"/>
      <c r="UM1188"/>
      <c r="UN1188"/>
      <c r="UO1188"/>
      <c r="UP1188"/>
      <c r="UQ1188"/>
      <c r="UR1188"/>
      <c r="US1188"/>
      <c r="UT1188"/>
      <c r="UU1188"/>
      <c r="UV1188"/>
      <c r="UW1188"/>
      <c r="UX1188"/>
      <c r="UY1188"/>
      <c r="UZ1188"/>
      <c r="VA1188"/>
      <c r="VB1188"/>
      <c r="VC1188"/>
      <c r="VD1188"/>
      <c r="VE1188"/>
      <c r="VF1188"/>
      <c r="VG1188"/>
      <c r="VH1188"/>
      <c r="VI1188"/>
      <c r="VJ1188"/>
      <c r="VK1188"/>
      <c r="VL1188"/>
      <c r="VM1188"/>
      <c r="VN1188"/>
      <c r="VO1188"/>
      <c r="VP1188"/>
      <c r="VQ1188"/>
      <c r="VR1188"/>
      <c r="VS1188"/>
      <c r="VT1188"/>
      <c r="VU1188"/>
      <c r="VV1188"/>
      <c r="VW1188"/>
      <c r="VX1188"/>
      <c r="VY1188"/>
      <c r="VZ1188"/>
      <c r="WA1188"/>
      <c r="WB1188"/>
      <c r="WC1188"/>
      <c r="WD1188"/>
      <c r="WE1188"/>
      <c r="WF1188"/>
      <c r="WG1188"/>
      <c r="WH1188"/>
      <c r="WI1188"/>
      <c r="WJ1188"/>
      <c r="WK1188"/>
      <c r="WL1188"/>
      <c r="WM1188"/>
      <c r="WN1188"/>
      <c r="WO1188"/>
      <c r="WP1188"/>
      <c r="WQ1188"/>
      <c r="WR1188"/>
      <c r="WS1188"/>
      <c r="WT1188"/>
      <c r="WU1188"/>
      <c r="WV1188"/>
      <c r="WW1188"/>
      <c r="WX1188"/>
      <c r="WY1188"/>
      <c r="WZ1188"/>
      <c r="XA1188"/>
      <c r="XB1188"/>
      <c r="XC1188"/>
      <c r="XD1188"/>
      <c r="XE1188"/>
      <c r="XF1188"/>
      <c r="XG1188"/>
      <c r="XH1188"/>
      <c r="XI1188"/>
      <c r="XJ1188"/>
      <c r="XK1188"/>
      <c r="XL1188"/>
      <c r="XM1188"/>
      <c r="XN1188"/>
      <c r="XO1188"/>
      <c r="XP1188"/>
      <c r="XQ1188"/>
      <c r="XR1188"/>
      <c r="XS1188"/>
      <c r="XT1188"/>
      <c r="XU1188"/>
      <c r="XV1188"/>
      <c r="XW1188"/>
      <c r="XX1188"/>
      <c r="XY1188"/>
      <c r="XZ1188"/>
      <c r="YA1188"/>
      <c r="YB1188"/>
      <c r="YC1188"/>
      <c r="YD1188"/>
      <c r="YE1188"/>
      <c r="YF1188"/>
      <c r="YG1188"/>
      <c r="YH1188"/>
      <c r="YI1188"/>
      <c r="YJ1188"/>
      <c r="YK1188"/>
      <c r="YL1188"/>
      <c r="YM1188"/>
      <c r="YN1188"/>
      <c r="YO1188"/>
      <c r="YP1188"/>
      <c r="YQ1188"/>
      <c r="YR1188"/>
      <c r="YS1188"/>
      <c r="YT1188"/>
      <c r="YU1188"/>
      <c r="YV1188"/>
      <c r="YW1188"/>
      <c r="YX1188"/>
      <c r="YY1188"/>
      <c r="YZ1188"/>
      <c r="ZA1188"/>
      <c r="ZB1188"/>
      <c r="ZC1188"/>
      <c r="ZD1188"/>
      <c r="ZE1188"/>
      <c r="ZF1188"/>
      <c r="ZG1188"/>
      <c r="ZH1188"/>
      <c r="ZI1188"/>
      <c r="ZJ1188"/>
      <c r="ZK1188"/>
      <c r="ZL1188"/>
      <c r="ZM1188"/>
      <c r="ZN1188"/>
      <c r="ZO1188"/>
      <c r="ZP1188"/>
      <c r="ZQ1188"/>
      <c r="ZR1188"/>
      <c r="ZS1188"/>
      <c r="ZT1188"/>
      <c r="ZU1188"/>
      <c r="ZV1188"/>
      <c r="ZW1188"/>
      <c r="ZX1188"/>
      <c r="ZY1188"/>
      <c r="ZZ1188"/>
      <c r="AAA1188"/>
      <c r="AAB1188"/>
      <c r="AAC1188"/>
      <c r="AAD1188"/>
      <c r="AAE1188"/>
      <c r="AAF1188"/>
      <c r="AAG1188"/>
      <c r="AAH1188"/>
      <c r="AAI1188"/>
      <c r="AAJ1188"/>
      <c r="AAK1188"/>
      <c r="AAL1188"/>
      <c r="AAM1188"/>
      <c r="AAN1188"/>
      <c r="AAO1188"/>
      <c r="AAP1188"/>
      <c r="AAQ1188"/>
      <c r="AAR1188"/>
      <c r="AAS1188"/>
      <c r="AAT1188"/>
      <c r="AAU1188"/>
      <c r="AAV1188"/>
      <c r="AAW1188"/>
      <c r="AAX1188"/>
      <c r="AAY1188"/>
      <c r="AAZ1188"/>
      <c r="ABA1188"/>
      <c r="ABB1188"/>
      <c r="ABC1188"/>
      <c r="ABD1188"/>
      <c r="ABE1188"/>
      <c r="ABF1188"/>
      <c r="ABG1188"/>
      <c r="ABH1188"/>
    </row>
    <row r="1189" spans="1:736" s="351" customFormat="1" ht="45.75" customHeight="1">
      <c r="A1189" s="589">
        <f>1+A1188</f>
        <v>1188</v>
      </c>
      <c r="B1189" s="403" t="s">
        <v>11329</v>
      </c>
      <c r="C1189" s="156" t="s">
        <v>11330</v>
      </c>
      <c r="D1189" s="166" t="s">
        <v>6476</v>
      </c>
      <c r="E1189" s="156">
        <v>45589</v>
      </c>
      <c r="F1189" s="156">
        <v>45593</v>
      </c>
      <c r="G1189" s="156">
        <v>45646</v>
      </c>
      <c r="H1189" s="166" t="s">
        <v>416</v>
      </c>
      <c r="I1189" s="157" t="s">
        <v>9646</v>
      </c>
      <c r="J1189" s="166" t="s">
        <v>11331</v>
      </c>
      <c r="K1189" s="157" t="s">
        <v>11332</v>
      </c>
      <c r="L1189" s="166">
        <v>4</v>
      </c>
      <c r="M1189" s="166" t="s">
        <v>97</v>
      </c>
      <c r="N1189" s="157" t="s">
        <v>98</v>
      </c>
      <c r="O1189" s="157" t="s">
        <v>2287</v>
      </c>
      <c r="P1189" s="166" t="s">
        <v>11300</v>
      </c>
      <c r="Q1189" s="166" t="s">
        <v>11333</v>
      </c>
      <c r="R1189" s="166">
        <v>53</v>
      </c>
      <c r="S1189" s="166" t="s">
        <v>11334</v>
      </c>
      <c r="T1189" s="166" t="s">
        <v>9968</v>
      </c>
      <c r="U1189" s="166">
        <v>2024003911</v>
      </c>
      <c r="V1189" s="157" t="s">
        <v>9968</v>
      </c>
      <c r="W1189" s="166">
        <v>45590</v>
      </c>
      <c r="X1189" s="328" t="s">
        <v>9741</v>
      </c>
      <c r="Y1189" s="328" t="s">
        <v>9970</v>
      </c>
      <c r="Z1189" s="328" t="s">
        <v>9694</v>
      </c>
      <c r="AA1189" s="328">
        <v>0</v>
      </c>
      <c r="AB1189" s="328" t="s">
        <v>9968</v>
      </c>
      <c r="AC1189" s="328">
        <v>0</v>
      </c>
      <c r="AD1189" s="328">
        <v>0</v>
      </c>
      <c r="AE1189" s="328" t="s">
        <v>9968</v>
      </c>
      <c r="AF1189" s="328" t="s">
        <v>9694</v>
      </c>
      <c r="AG1189" s="328">
        <v>0</v>
      </c>
      <c r="AH1189" s="328">
        <v>0</v>
      </c>
      <c r="AI1189" s="328">
        <v>0</v>
      </c>
      <c r="AJ1189" s="328">
        <v>0</v>
      </c>
      <c r="AK1189" s="328" t="s">
        <v>104</v>
      </c>
      <c r="AL1189" s="328" t="s">
        <v>11335</v>
      </c>
      <c r="AM1189" s="328" t="s">
        <v>11336</v>
      </c>
      <c r="AN1189" s="328" t="s">
        <v>11337</v>
      </c>
      <c r="AO1189" s="328" t="s">
        <v>114</v>
      </c>
      <c r="AP1189" s="328" t="s">
        <v>114</v>
      </c>
      <c r="AQ1189" s="352" t="s">
        <v>114</v>
      </c>
      <c r="AR1189" s="353" t="s">
        <v>114</v>
      </c>
      <c r="AS1189" s="353" t="s">
        <v>109</v>
      </c>
      <c r="AT1189" s="353" t="s">
        <v>109</v>
      </c>
      <c r="AU1189" s="353" t="s">
        <v>392</v>
      </c>
      <c r="AV1189" s="353" t="s">
        <v>9324</v>
      </c>
      <c r="AW1189" s="353" t="s">
        <v>9324</v>
      </c>
      <c r="AX1189" s="354" t="s">
        <v>109</v>
      </c>
      <c r="AY1189" s="354" t="s">
        <v>108</v>
      </c>
      <c r="AZ1189" s="355" t="s">
        <v>9324</v>
      </c>
      <c r="BA1189" s="355" t="s">
        <v>9324</v>
      </c>
      <c r="BB1189" s="355"/>
      <c r="BC1189" s="353" t="s">
        <v>9324</v>
      </c>
      <c r="BD1189" s="353" t="s">
        <v>9324</v>
      </c>
      <c r="BE1189" s="353" t="s">
        <v>9324</v>
      </c>
      <c r="BF1189" s="353" t="s">
        <v>9324</v>
      </c>
      <c r="BG1189" s="353" t="s">
        <v>9324</v>
      </c>
      <c r="BH1189" s="353" t="s">
        <v>9968</v>
      </c>
      <c r="BI1189" s="349" t="s">
        <v>113</v>
      </c>
      <c r="BJ1189" s="347" t="s">
        <v>9324</v>
      </c>
      <c r="BK1189" s="347" t="s">
        <v>114</v>
      </c>
      <c r="BL1189" s="347" t="s">
        <v>9324</v>
      </c>
      <c r="BM1189" s="166"/>
      <c r="BN1189" s="345" t="s">
        <v>964</v>
      </c>
      <c r="BO1189" s="343" t="s">
        <v>11245</v>
      </c>
      <c r="BP1189" s="343" t="s">
        <v>9999</v>
      </c>
      <c r="BQ1189" s="343">
        <v>27</v>
      </c>
      <c r="BR1189" s="343">
        <v>35579</v>
      </c>
      <c r="BS1189" s="343" t="s">
        <v>108</v>
      </c>
      <c r="BT1189" s="343" t="s">
        <v>108</v>
      </c>
      <c r="BU1189" s="346" t="s">
        <v>108</v>
      </c>
      <c r="BV1189" s="343" t="s">
        <v>108</v>
      </c>
      <c r="BW1189" s="341" t="s">
        <v>108</v>
      </c>
      <c r="BX1189" s="344" t="s">
        <v>11266</v>
      </c>
      <c r="BY1189" s="343" t="s">
        <v>11267</v>
      </c>
      <c r="BZ1189" s="350" t="s">
        <v>11268</v>
      </c>
      <c r="CA1189" s="157" t="s">
        <v>10996</v>
      </c>
      <c r="CB1189" s="157" t="s">
        <v>109</v>
      </c>
      <c r="CC1189" s="157" t="s">
        <v>109</v>
      </c>
      <c r="CD1189" s="166"/>
      <c r="CE1189" s="157"/>
      <c r="CF1189" s="157"/>
      <c r="CG1189" s="166"/>
      <c r="CH1189" s="166"/>
      <c r="CI1189" s="166"/>
      <c r="CJ1189" s="166"/>
      <c r="CK1189" s="166"/>
      <c r="CL1189" s="166"/>
      <c r="CM1189" s="157" t="s">
        <v>109</v>
      </c>
      <c r="CN1189" s="166"/>
      <c r="CO1189" s="297"/>
      <c r="CP1189" s="297"/>
      <c r="CQ1189" s="297"/>
      <c r="CR1189" s="297"/>
      <c r="CS1189" s="297"/>
      <c r="CT1189" s="297"/>
      <c r="CU1189" s="297"/>
      <c r="CV1189" s="297"/>
      <c r="CW1189" s="297"/>
      <c r="CX1189" s="297"/>
      <c r="CY1189" s="297"/>
      <c r="CZ1189" s="297"/>
      <c r="DA1189" s="297"/>
      <c r="DB1189" s="297"/>
      <c r="DC1189" s="297"/>
      <c r="DD1189" s="297"/>
      <c r="DE1189" s="297"/>
      <c r="DF1189" s="297"/>
      <c r="DG1189" s="297"/>
      <c r="DH1189" s="297"/>
      <c r="DI1189" s="297"/>
      <c r="DJ1189" s="297"/>
      <c r="DK1189" s="297"/>
      <c r="DL1189" s="297"/>
      <c r="DM1189" s="297"/>
      <c r="DN1189" s="297"/>
      <c r="DO1189" s="297"/>
      <c r="DP1189" s="297"/>
      <c r="DQ1189" s="297"/>
      <c r="DR1189" s="297"/>
      <c r="DS1189" s="297"/>
      <c r="DT1189" s="297"/>
      <c r="DU1189" s="297"/>
      <c r="DV1189" s="297"/>
      <c r="DW1189" s="297"/>
      <c r="DX1189" s="297"/>
      <c r="DY1189" s="297"/>
      <c r="DZ1189" s="297"/>
      <c r="EA1189" s="297"/>
      <c r="EB1189" s="297"/>
      <c r="EC1189" s="297"/>
      <c r="ED1189" s="297"/>
      <c r="EE1189" s="297"/>
      <c r="EF1189" s="297"/>
      <c r="EG1189" s="297"/>
      <c r="EH1189" s="297"/>
      <c r="EI1189" s="297"/>
      <c r="EJ1189" s="297"/>
      <c r="EK1189" s="297"/>
      <c r="EL1189" s="297"/>
      <c r="EM1189" s="297"/>
      <c r="EN1189" s="297"/>
      <c r="EO1189" s="297"/>
      <c r="EP1189" s="297"/>
      <c r="EQ1189" s="297"/>
      <c r="ER1189" s="297"/>
      <c r="ES1189" s="297"/>
      <c r="ET1189" s="297"/>
      <c r="EU1189" s="297"/>
      <c r="EV1189" s="297"/>
      <c r="EW1189" s="297"/>
      <c r="EX1189" s="297"/>
      <c r="EY1189" s="297"/>
      <c r="EZ1189" s="297"/>
      <c r="FA1189" s="297"/>
      <c r="FB1189" s="297"/>
      <c r="FC1189" s="297"/>
      <c r="FD1189" s="297"/>
      <c r="FE1189" s="297"/>
      <c r="FF1189" s="297"/>
      <c r="FG1189" s="297"/>
      <c r="FH1189" s="297"/>
      <c r="FI1189" s="297"/>
      <c r="FJ1189" s="297"/>
      <c r="FK1189" s="297"/>
      <c r="FL1189" s="297"/>
      <c r="FM1189" s="297"/>
      <c r="FN1189" s="297"/>
      <c r="FO1189" s="297"/>
      <c r="FP1189" s="297"/>
      <c r="FQ1189" s="297"/>
      <c r="FR1189" s="297"/>
      <c r="FS1189" s="297"/>
      <c r="FT1189" s="34"/>
      <c r="FU1189" s="34"/>
      <c r="FV1189" s="34"/>
      <c r="FW1189" s="34"/>
      <c r="FX1189" s="34"/>
      <c r="FY1189" s="34"/>
      <c r="FZ1189" s="34"/>
      <c r="GA1189" s="34"/>
      <c r="GB1189" s="34"/>
      <c r="GC1189" s="34"/>
      <c r="GD1189" s="34"/>
      <c r="GE1189" s="34"/>
      <c r="GF1189" s="34"/>
      <c r="GG1189" s="34"/>
      <c r="GH1189" s="34"/>
      <c r="GI1189" s="34"/>
      <c r="GJ1189" s="34"/>
      <c r="GK1189" s="34"/>
      <c r="GL1189" s="34"/>
      <c r="GM1189" s="34"/>
      <c r="GN1189" s="34"/>
      <c r="GO1189" s="34"/>
      <c r="GP1189" s="34"/>
      <c r="GQ1189" s="34"/>
      <c r="GR1189" s="34"/>
      <c r="GS1189" s="34"/>
      <c r="GT1189" s="34"/>
      <c r="GU1189" s="34"/>
      <c r="GV1189"/>
      <c r="GW1189"/>
      <c r="GX1189"/>
      <c r="GY1189"/>
      <c r="GZ1189"/>
      <c r="HA1189"/>
      <c r="HB1189"/>
      <c r="HC1189"/>
      <c r="HD1189"/>
      <c r="HE1189"/>
      <c r="HF1189"/>
      <c r="HG1189"/>
      <c r="HH1189"/>
      <c r="HI1189"/>
      <c r="HJ1189"/>
      <c r="HK1189"/>
      <c r="HL1189"/>
      <c r="HM1189"/>
      <c r="HN1189"/>
      <c r="HO1189"/>
      <c r="HP1189"/>
      <c r="HQ1189"/>
      <c r="HR1189"/>
      <c r="HS1189"/>
      <c r="HT1189"/>
      <c r="HU1189"/>
      <c r="HV1189"/>
      <c r="HW1189"/>
      <c r="HX1189"/>
      <c r="HY1189"/>
      <c r="HZ1189"/>
      <c r="IA1189"/>
      <c r="IB1189"/>
      <c r="IC1189"/>
      <c r="ID1189"/>
      <c r="IE1189"/>
      <c r="IF1189"/>
      <c r="IG1189"/>
      <c r="IH1189"/>
      <c r="II1189"/>
      <c r="IJ1189"/>
      <c r="IK1189"/>
      <c r="IL1189"/>
      <c r="IM1189"/>
      <c r="IN1189"/>
      <c r="IO1189"/>
      <c r="IP1189"/>
      <c r="IQ1189"/>
      <c r="IR1189"/>
      <c r="IS1189"/>
      <c r="IT1189"/>
      <c r="IU1189"/>
      <c r="IV1189"/>
      <c r="IW1189"/>
      <c r="IX1189"/>
      <c r="IY1189"/>
      <c r="IZ1189"/>
      <c r="JA1189"/>
      <c r="JB1189"/>
      <c r="JC1189"/>
      <c r="JD1189"/>
      <c r="JE1189"/>
      <c r="JF1189"/>
      <c r="JG1189"/>
      <c r="JH1189"/>
      <c r="JI1189"/>
      <c r="JJ1189"/>
      <c r="JK1189"/>
      <c r="JL1189"/>
      <c r="JM1189"/>
      <c r="JN1189"/>
      <c r="JO1189"/>
      <c r="JP1189"/>
      <c r="JQ1189"/>
      <c r="JR1189"/>
      <c r="JS1189"/>
      <c r="JT1189"/>
      <c r="JU1189"/>
      <c r="JV1189"/>
      <c r="JW1189"/>
      <c r="JX1189"/>
      <c r="JY1189"/>
      <c r="JZ1189"/>
      <c r="KA1189"/>
      <c r="KB1189"/>
      <c r="KC1189"/>
      <c r="KD1189"/>
      <c r="KE1189"/>
      <c r="KF1189"/>
      <c r="KG1189"/>
      <c r="KH1189"/>
      <c r="KI1189"/>
      <c r="KJ1189"/>
      <c r="KK1189"/>
      <c r="KL1189"/>
      <c r="KM1189"/>
      <c r="KN1189"/>
      <c r="KO1189"/>
      <c r="KP1189"/>
      <c r="KQ1189"/>
      <c r="KR1189"/>
      <c r="KS1189"/>
      <c r="KT1189"/>
      <c r="KU1189"/>
      <c r="KV1189"/>
      <c r="KW1189"/>
      <c r="KX1189"/>
      <c r="KY1189"/>
      <c r="KZ1189"/>
      <c r="LA1189"/>
      <c r="LB1189"/>
      <c r="LC1189"/>
      <c r="LD1189"/>
      <c r="LE1189"/>
      <c r="LF1189"/>
      <c r="LG1189"/>
      <c r="LH1189"/>
      <c r="LI1189"/>
      <c r="LJ1189"/>
      <c r="LK1189"/>
      <c r="LL1189"/>
      <c r="LM1189"/>
      <c r="LN1189"/>
      <c r="LO1189"/>
      <c r="LP1189"/>
      <c r="LQ1189"/>
      <c r="LR1189"/>
      <c r="LS1189"/>
      <c r="LT1189"/>
      <c r="LU1189"/>
      <c r="LV1189"/>
      <c r="LW1189"/>
      <c r="LX1189"/>
      <c r="LY1189"/>
      <c r="LZ1189"/>
      <c r="MA1189"/>
      <c r="MB1189"/>
      <c r="MC1189"/>
      <c r="MD1189"/>
      <c r="ME1189"/>
      <c r="MF1189"/>
      <c r="MG1189"/>
      <c r="MH1189"/>
      <c r="MI1189"/>
      <c r="MJ1189"/>
      <c r="MK1189"/>
      <c r="ML1189"/>
      <c r="MM1189"/>
      <c r="MN1189"/>
      <c r="MO1189"/>
      <c r="MP1189"/>
      <c r="MQ1189"/>
      <c r="MR1189"/>
      <c r="MS1189"/>
      <c r="MT1189"/>
      <c r="MU1189"/>
      <c r="MV1189"/>
      <c r="MW1189"/>
      <c r="MX1189"/>
      <c r="MY1189"/>
      <c r="MZ1189"/>
      <c r="NA1189"/>
      <c r="NB1189"/>
      <c r="NC1189"/>
      <c r="ND1189"/>
      <c r="NE1189"/>
      <c r="NF1189"/>
      <c r="NG1189"/>
      <c r="NH1189"/>
      <c r="NI1189"/>
      <c r="NJ1189"/>
      <c r="NK1189"/>
      <c r="NL1189"/>
      <c r="NM1189"/>
      <c r="NN1189"/>
      <c r="NO1189"/>
      <c r="NP1189"/>
      <c r="NQ1189"/>
      <c r="NR1189"/>
      <c r="NS1189"/>
      <c r="NT1189"/>
      <c r="NU1189"/>
      <c r="NV1189"/>
      <c r="NW1189"/>
      <c r="NX1189"/>
      <c r="NY1189"/>
      <c r="NZ1189"/>
      <c r="OA1189"/>
      <c r="OB1189"/>
      <c r="OC1189"/>
      <c r="OD1189"/>
      <c r="OE1189"/>
      <c r="OF1189"/>
      <c r="OG1189"/>
      <c r="OH1189"/>
      <c r="OI1189"/>
      <c r="OJ1189"/>
      <c r="OK1189"/>
      <c r="OL1189"/>
      <c r="OM1189"/>
      <c r="ON1189"/>
      <c r="OO1189"/>
      <c r="OP1189"/>
      <c r="OQ1189"/>
      <c r="OR1189"/>
      <c r="OS1189"/>
      <c r="OT1189"/>
      <c r="OU1189"/>
      <c r="OV1189"/>
      <c r="OW1189"/>
      <c r="OX1189"/>
      <c r="OY1189"/>
      <c r="OZ1189"/>
      <c r="PA1189"/>
      <c r="PB1189"/>
      <c r="PC1189"/>
      <c r="PD1189"/>
      <c r="PE1189"/>
      <c r="PF1189"/>
      <c r="PG1189"/>
      <c r="PH1189"/>
      <c r="PI1189"/>
      <c r="PJ1189"/>
      <c r="PK1189"/>
      <c r="PL1189"/>
      <c r="PM1189"/>
      <c r="PN1189"/>
      <c r="PO1189"/>
      <c r="PP1189"/>
      <c r="PQ1189"/>
      <c r="PR1189"/>
      <c r="PS1189"/>
      <c r="PT1189"/>
      <c r="PU1189"/>
      <c r="PV1189"/>
      <c r="PW1189"/>
      <c r="PX1189"/>
      <c r="PY1189"/>
      <c r="PZ1189"/>
      <c r="QA1189"/>
      <c r="QB1189"/>
      <c r="QC1189"/>
      <c r="QD1189"/>
      <c r="QE1189"/>
      <c r="QF1189"/>
      <c r="QG1189"/>
      <c r="QH1189"/>
      <c r="QI1189"/>
      <c r="QJ1189"/>
      <c r="QK1189"/>
      <c r="QL1189"/>
      <c r="QM1189"/>
      <c r="QN1189"/>
      <c r="QO1189"/>
      <c r="QP1189"/>
      <c r="QQ1189"/>
      <c r="QR1189"/>
      <c r="QS1189"/>
      <c r="QT1189"/>
      <c r="QU1189"/>
      <c r="QV1189"/>
      <c r="QW1189"/>
      <c r="QX1189"/>
      <c r="QY1189"/>
      <c r="QZ1189"/>
      <c r="RA1189"/>
      <c r="RB1189"/>
      <c r="RC1189"/>
      <c r="RD1189"/>
      <c r="RE1189"/>
      <c r="RF1189"/>
      <c r="RG1189"/>
      <c r="RH1189"/>
      <c r="RI1189"/>
      <c r="RJ1189"/>
      <c r="RK1189"/>
      <c r="RL1189"/>
      <c r="RM1189"/>
      <c r="RN1189"/>
      <c r="RO1189"/>
      <c r="RP1189"/>
      <c r="RQ1189"/>
      <c r="RR1189"/>
      <c r="RS1189"/>
      <c r="RT1189"/>
      <c r="RU1189"/>
      <c r="RV1189"/>
      <c r="RW1189"/>
      <c r="RX1189"/>
      <c r="RY1189"/>
      <c r="RZ1189"/>
      <c r="SA1189"/>
      <c r="SB1189"/>
      <c r="SC1189"/>
      <c r="SD1189"/>
      <c r="SE1189"/>
      <c r="SF1189"/>
      <c r="SG1189"/>
      <c r="SH1189"/>
      <c r="SI1189"/>
      <c r="SJ1189"/>
      <c r="SK1189"/>
      <c r="SL1189"/>
      <c r="SM1189"/>
      <c r="SN1189"/>
      <c r="SO1189"/>
      <c r="SP1189"/>
      <c r="SQ1189"/>
      <c r="SR1189"/>
      <c r="SS1189"/>
      <c r="ST1189"/>
      <c r="SU1189"/>
      <c r="SV1189"/>
      <c r="SW1189"/>
      <c r="SX1189"/>
      <c r="SY1189"/>
      <c r="SZ1189"/>
      <c r="TA1189"/>
      <c r="TB1189"/>
      <c r="TC1189"/>
      <c r="TD1189"/>
      <c r="TE1189"/>
      <c r="TF1189"/>
      <c r="TG1189"/>
      <c r="TH1189"/>
      <c r="TI1189"/>
      <c r="TJ1189"/>
      <c r="TK1189"/>
      <c r="TL1189"/>
      <c r="TM1189"/>
      <c r="TN1189"/>
      <c r="TO1189"/>
      <c r="TP1189"/>
      <c r="TQ1189"/>
      <c r="TR1189"/>
      <c r="TS1189"/>
      <c r="TT1189"/>
      <c r="TU1189"/>
      <c r="TV1189"/>
      <c r="TW1189"/>
      <c r="TX1189"/>
      <c r="TY1189"/>
      <c r="TZ1189"/>
      <c r="UA1189"/>
      <c r="UB1189"/>
      <c r="UC1189"/>
      <c r="UD1189"/>
      <c r="UE1189"/>
      <c r="UF1189"/>
      <c r="UG1189"/>
      <c r="UH1189"/>
      <c r="UI1189"/>
      <c r="UJ1189"/>
      <c r="UK1189"/>
      <c r="UL1189"/>
      <c r="UM1189"/>
      <c r="UN1189"/>
      <c r="UO1189"/>
      <c r="UP1189"/>
      <c r="UQ1189"/>
      <c r="UR1189"/>
      <c r="US1189"/>
      <c r="UT1189"/>
      <c r="UU1189"/>
      <c r="UV1189"/>
      <c r="UW1189"/>
      <c r="UX1189"/>
      <c r="UY1189"/>
      <c r="UZ1189"/>
      <c r="VA1189"/>
      <c r="VB1189"/>
      <c r="VC1189"/>
      <c r="VD1189"/>
      <c r="VE1189"/>
      <c r="VF1189"/>
      <c r="VG1189"/>
      <c r="VH1189"/>
      <c r="VI1189"/>
      <c r="VJ1189"/>
      <c r="VK1189"/>
      <c r="VL1189"/>
      <c r="VM1189"/>
      <c r="VN1189"/>
      <c r="VO1189"/>
      <c r="VP1189"/>
      <c r="VQ1189"/>
      <c r="VR1189"/>
      <c r="VS1189"/>
      <c r="VT1189"/>
      <c r="VU1189"/>
      <c r="VV1189"/>
      <c r="VW1189"/>
      <c r="VX1189"/>
      <c r="VY1189"/>
      <c r="VZ1189"/>
      <c r="WA1189"/>
      <c r="WB1189"/>
      <c r="WC1189"/>
      <c r="WD1189"/>
      <c r="WE1189"/>
      <c r="WF1189"/>
      <c r="WG1189"/>
      <c r="WH1189"/>
      <c r="WI1189"/>
      <c r="WJ1189"/>
      <c r="WK1189"/>
      <c r="WL1189"/>
      <c r="WM1189"/>
      <c r="WN1189"/>
      <c r="WO1189"/>
      <c r="WP1189"/>
      <c r="WQ1189"/>
      <c r="WR1189"/>
      <c r="WS1189"/>
      <c r="WT1189"/>
      <c r="WU1189"/>
      <c r="WV1189"/>
      <c r="WW1189"/>
      <c r="WX1189"/>
      <c r="WY1189"/>
      <c r="WZ1189"/>
      <c r="XA1189"/>
      <c r="XB1189"/>
      <c r="XC1189"/>
      <c r="XD1189"/>
      <c r="XE1189"/>
      <c r="XF1189"/>
      <c r="XG1189"/>
      <c r="XH1189"/>
      <c r="XI1189"/>
      <c r="XJ1189"/>
      <c r="XK1189"/>
      <c r="XL1189"/>
      <c r="XM1189"/>
      <c r="XN1189"/>
      <c r="XO1189"/>
      <c r="XP1189"/>
      <c r="XQ1189"/>
      <c r="XR1189"/>
      <c r="XS1189"/>
      <c r="XT1189"/>
      <c r="XU1189"/>
      <c r="XV1189"/>
      <c r="XW1189"/>
      <c r="XX1189"/>
      <c r="XY1189"/>
      <c r="XZ1189"/>
      <c r="YA1189"/>
      <c r="YB1189"/>
      <c r="YC1189"/>
      <c r="YD1189"/>
      <c r="YE1189"/>
      <c r="YF1189"/>
      <c r="YG1189"/>
      <c r="YH1189"/>
      <c r="YI1189"/>
      <c r="YJ1189"/>
      <c r="YK1189"/>
      <c r="YL1189"/>
      <c r="YM1189"/>
      <c r="YN1189"/>
      <c r="YO1189"/>
      <c r="YP1189"/>
      <c r="YQ1189"/>
      <c r="YR1189"/>
      <c r="YS1189"/>
      <c r="YT1189"/>
      <c r="YU1189"/>
      <c r="YV1189"/>
      <c r="YW1189"/>
      <c r="YX1189"/>
      <c r="YY1189"/>
      <c r="YZ1189"/>
      <c r="ZA1189"/>
      <c r="ZB1189"/>
      <c r="ZC1189"/>
      <c r="ZD1189"/>
      <c r="ZE1189"/>
      <c r="ZF1189"/>
      <c r="ZG1189"/>
      <c r="ZH1189"/>
      <c r="ZI1189"/>
      <c r="ZJ1189"/>
      <c r="ZK1189"/>
      <c r="ZL1189"/>
      <c r="ZM1189"/>
      <c r="ZN1189"/>
      <c r="ZO1189"/>
      <c r="ZP1189"/>
      <c r="ZQ1189"/>
      <c r="ZR1189"/>
      <c r="ZS1189"/>
      <c r="ZT1189"/>
      <c r="ZU1189"/>
      <c r="ZV1189"/>
      <c r="ZW1189"/>
      <c r="ZX1189"/>
      <c r="ZY1189"/>
      <c r="ZZ1189"/>
      <c r="AAA1189"/>
      <c r="AAB1189"/>
      <c r="AAC1189"/>
      <c r="AAD1189"/>
      <c r="AAE1189"/>
      <c r="AAF1189"/>
      <c r="AAG1189"/>
      <c r="AAH1189"/>
      <c r="AAI1189"/>
      <c r="AAJ1189"/>
      <c r="AAK1189"/>
      <c r="AAL1189"/>
      <c r="AAM1189"/>
      <c r="AAN1189"/>
      <c r="AAO1189"/>
      <c r="AAP1189"/>
      <c r="AAQ1189"/>
      <c r="AAR1189"/>
      <c r="AAS1189"/>
      <c r="AAT1189"/>
      <c r="AAU1189"/>
      <c r="AAV1189"/>
      <c r="AAW1189"/>
      <c r="AAX1189"/>
      <c r="AAY1189"/>
      <c r="AAZ1189"/>
      <c r="ABA1189"/>
      <c r="ABB1189"/>
      <c r="ABC1189"/>
      <c r="ABD1189"/>
      <c r="ABE1189"/>
      <c r="ABF1189"/>
      <c r="ABG1189"/>
      <c r="ABH1189"/>
    </row>
    <row r="1190" spans="1:736" s="351" customFormat="1" ht="45.75" customHeight="1">
      <c r="A1190" s="589">
        <f>1+A1189</f>
        <v>1189</v>
      </c>
      <c r="B1190" s="403" t="s">
        <v>11338</v>
      </c>
      <c r="C1190" s="156" t="s">
        <v>11339</v>
      </c>
      <c r="D1190" s="166" t="s">
        <v>6230</v>
      </c>
      <c r="E1190" s="156">
        <v>45589</v>
      </c>
      <c r="F1190" s="156">
        <v>45591</v>
      </c>
      <c r="G1190" s="156">
        <v>45652</v>
      </c>
      <c r="H1190" s="166" t="s">
        <v>416</v>
      </c>
      <c r="I1190" s="157" t="s">
        <v>9646</v>
      </c>
      <c r="J1190" s="166" t="s">
        <v>11340</v>
      </c>
      <c r="K1190" s="157">
        <v>40076997</v>
      </c>
      <c r="L1190" s="166">
        <v>1</v>
      </c>
      <c r="M1190" s="166" t="s">
        <v>97</v>
      </c>
      <c r="N1190" s="157" t="s">
        <v>98</v>
      </c>
      <c r="O1190" s="157" t="s">
        <v>1061</v>
      </c>
      <c r="P1190" s="166" t="s">
        <v>11341</v>
      </c>
      <c r="Q1190" s="166" t="s">
        <v>11342</v>
      </c>
      <c r="R1190" s="166">
        <v>61</v>
      </c>
      <c r="S1190" s="166" t="s">
        <v>11343</v>
      </c>
      <c r="T1190" s="166" t="s">
        <v>11344</v>
      </c>
      <c r="U1190" s="166">
        <v>2024003917</v>
      </c>
      <c r="V1190" s="157" t="s">
        <v>10823</v>
      </c>
      <c r="W1190" s="166">
        <v>45590</v>
      </c>
      <c r="X1190" s="328" t="s">
        <v>103</v>
      </c>
      <c r="Y1190" s="328" t="s">
        <v>10823</v>
      </c>
      <c r="Z1190" s="328" t="s">
        <v>10822</v>
      </c>
      <c r="AA1190" s="328">
        <v>0</v>
      </c>
      <c r="AB1190" s="328">
        <v>0</v>
      </c>
      <c r="AC1190" s="328">
        <v>0</v>
      </c>
      <c r="AD1190" s="328">
        <v>0</v>
      </c>
      <c r="AE1190" s="328">
        <v>0</v>
      </c>
      <c r="AF1190" s="328">
        <v>0</v>
      </c>
      <c r="AG1190" s="328">
        <v>0</v>
      </c>
      <c r="AH1190" s="328">
        <v>0</v>
      </c>
      <c r="AI1190" s="328">
        <v>0</v>
      </c>
      <c r="AJ1190" s="328">
        <v>0</v>
      </c>
      <c r="AK1190" s="328" t="s">
        <v>104</v>
      </c>
      <c r="AL1190" s="328" t="s">
        <v>11345</v>
      </c>
      <c r="AM1190" s="328" t="s">
        <v>11346</v>
      </c>
      <c r="AN1190" s="328" t="s">
        <v>11347</v>
      </c>
      <c r="AO1190" s="328" t="s">
        <v>114</v>
      </c>
      <c r="AP1190" s="328" t="s">
        <v>114</v>
      </c>
      <c r="AQ1190" s="352" t="s">
        <v>114</v>
      </c>
      <c r="AR1190" s="353" t="s">
        <v>114</v>
      </c>
      <c r="AS1190" s="353" t="s">
        <v>109</v>
      </c>
      <c r="AT1190" s="353" t="s">
        <v>109</v>
      </c>
      <c r="AU1190" s="353" t="s">
        <v>392</v>
      </c>
      <c r="AV1190" s="353" t="s">
        <v>9324</v>
      </c>
      <c r="AW1190" s="353" t="s">
        <v>110</v>
      </c>
      <c r="AX1190" s="354" t="s">
        <v>109</v>
      </c>
      <c r="AY1190" s="354" t="s">
        <v>108</v>
      </c>
      <c r="AZ1190" s="355" t="s">
        <v>9324</v>
      </c>
      <c r="BA1190" s="355" t="s">
        <v>9324</v>
      </c>
      <c r="BB1190" s="355"/>
      <c r="BC1190" s="353" t="s">
        <v>9324</v>
      </c>
      <c r="BD1190" s="353" t="s">
        <v>9324</v>
      </c>
      <c r="BE1190" s="353" t="s">
        <v>9324</v>
      </c>
      <c r="BF1190" s="353" t="s">
        <v>9324</v>
      </c>
      <c r="BG1190" s="353" t="s">
        <v>9324</v>
      </c>
      <c r="BH1190" s="353" t="s">
        <v>11348</v>
      </c>
      <c r="BI1190" s="349" t="s">
        <v>113</v>
      </c>
      <c r="BJ1190" s="347" t="s">
        <v>9324</v>
      </c>
      <c r="BK1190" s="347" t="s">
        <v>114</v>
      </c>
      <c r="BL1190" s="347" t="s">
        <v>9324</v>
      </c>
      <c r="BM1190" s="166"/>
      <c r="BN1190" s="345" t="s">
        <v>964</v>
      </c>
      <c r="BO1190" s="343" t="s">
        <v>11245</v>
      </c>
      <c r="BP1190" s="343" t="s">
        <v>9999</v>
      </c>
      <c r="BQ1190" s="343">
        <v>27</v>
      </c>
      <c r="BR1190" s="343">
        <v>35579</v>
      </c>
      <c r="BS1190" s="343" t="s">
        <v>108</v>
      </c>
      <c r="BT1190" s="343" t="s">
        <v>108</v>
      </c>
      <c r="BU1190" s="346" t="s">
        <v>108</v>
      </c>
      <c r="BV1190" s="343" t="s">
        <v>108</v>
      </c>
      <c r="BW1190" s="341" t="s">
        <v>108</v>
      </c>
      <c r="BX1190" s="344" t="s">
        <v>11266</v>
      </c>
      <c r="BY1190" s="343" t="s">
        <v>11267</v>
      </c>
      <c r="BZ1190" s="350" t="s">
        <v>11268</v>
      </c>
      <c r="CA1190" s="157" t="s">
        <v>10996</v>
      </c>
      <c r="CB1190" s="157" t="s">
        <v>109</v>
      </c>
      <c r="CC1190" s="166"/>
      <c r="CD1190" s="166"/>
      <c r="CE1190" s="157"/>
      <c r="CF1190" s="157"/>
      <c r="CG1190" s="166"/>
      <c r="CH1190" s="166"/>
      <c r="CI1190" s="166"/>
      <c r="CJ1190" s="166"/>
      <c r="CK1190" s="166"/>
      <c r="CL1190" s="166"/>
      <c r="CM1190" s="157" t="s">
        <v>109</v>
      </c>
      <c r="CN1190" s="166"/>
      <c r="CO1190" s="297"/>
      <c r="CP1190" s="297"/>
      <c r="CQ1190" s="297"/>
      <c r="CR1190" s="297"/>
      <c r="CS1190" s="50"/>
      <c r="CT1190" s="50"/>
      <c r="CU1190" s="50"/>
      <c r="CV1190" s="50"/>
      <c r="CW1190" s="50"/>
      <c r="CX1190" s="50"/>
      <c r="CY1190" s="50"/>
      <c r="CZ1190" s="50"/>
      <c r="DA1190" s="50"/>
      <c r="DB1190" s="50"/>
      <c r="DC1190" s="50"/>
      <c r="DD1190" s="50"/>
      <c r="DE1190" s="50"/>
      <c r="DF1190" s="50"/>
      <c r="DG1190" s="50"/>
      <c r="DH1190" s="50"/>
      <c r="DI1190" s="50"/>
      <c r="DJ1190" s="50"/>
      <c r="DK1190" s="50"/>
      <c r="DL1190" s="50"/>
      <c r="DM1190" s="50"/>
      <c r="DN1190" s="50"/>
      <c r="DO1190" s="50"/>
      <c r="DP1190" s="50"/>
      <c r="DQ1190" s="50"/>
      <c r="DR1190" s="50"/>
      <c r="DS1190" s="50"/>
      <c r="DT1190" s="50"/>
      <c r="DU1190" s="50"/>
      <c r="DV1190" s="50"/>
      <c r="DW1190" s="50"/>
      <c r="DX1190" s="50"/>
      <c r="DY1190" s="50"/>
      <c r="DZ1190" s="50"/>
      <c r="EA1190" s="50"/>
      <c r="EB1190" s="50"/>
      <c r="EC1190" s="50"/>
      <c r="ED1190" s="50"/>
      <c r="EE1190" s="50"/>
      <c r="EF1190" s="297"/>
      <c r="EG1190" s="297"/>
      <c r="EH1190" s="297"/>
      <c r="EI1190" s="297"/>
      <c r="EJ1190" s="297"/>
      <c r="EK1190" s="297"/>
      <c r="EL1190" s="297"/>
      <c r="EM1190" s="297"/>
      <c r="EN1190" s="297"/>
      <c r="EO1190" s="297"/>
      <c r="EP1190" s="297"/>
      <c r="EQ1190" s="297"/>
      <c r="ER1190" s="297"/>
      <c r="ES1190" s="297"/>
      <c r="ET1190" s="297"/>
      <c r="EU1190" s="297"/>
      <c r="EV1190" s="297"/>
      <c r="EW1190" s="297"/>
      <c r="EX1190" s="297"/>
      <c r="EY1190" s="297"/>
      <c r="EZ1190" s="297"/>
      <c r="FA1190" s="297"/>
      <c r="FB1190" s="297"/>
      <c r="FC1190" s="297"/>
      <c r="FD1190" s="297"/>
      <c r="FE1190" s="297"/>
      <c r="FF1190" s="297"/>
      <c r="FG1190" s="297"/>
      <c r="FH1190" s="297"/>
      <c r="FI1190" s="297"/>
      <c r="FJ1190" s="297"/>
      <c r="FK1190" s="297"/>
      <c r="FL1190" s="297"/>
      <c r="FM1190" s="297"/>
      <c r="FN1190" s="297"/>
      <c r="FO1190" s="297"/>
      <c r="FP1190" s="297"/>
      <c r="FQ1190" s="297"/>
      <c r="FR1190" s="297"/>
      <c r="FS1190" s="297"/>
      <c r="FT1190" s="34"/>
      <c r="FU1190" s="34"/>
      <c r="FV1190" s="34"/>
      <c r="FW1190" s="34"/>
      <c r="FX1190" s="34"/>
      <c r="FY1190" s="34"/>
      <c r="FZ1190" s="34"/>
      <c r="GA1190" s="34"/>
      <c r="GB1190" s="34"/>
      <c r="GC1190" s="34"/>
      <c r="GD1190" s="34"/>
      <c r="GE1190" s="34"/>
      <c r="GF1190" s="34"/>
      <c r="GG1190" s="34"/>
      <c r="GH1190" s="34"/>
      <c r="GI1190" s="34"/>
      <c r="GJ1190" s="34"/>
      <c r="GK1190" s="34"/>
      <c r="GL1190" s="34"/>
      <c r="GM1190" s="34"/>
      <c r="GN1190" s="34"/>
      <c r="GO1190" s="34"/>
      <c r="GP1190" s="34"/>
      <c r="GQ1190" s="34"/>
      <c r="GR1190" s="34"/>
      <c r="GS1190" s="34"/>
      <c r="GT1190" s="34"/>
      <c r="GU1190" s="34"/>
      <c r="GV1190"/>
      <c r="GW1190"/>
      <c r="GX1190"/>
      <c r="GY1190"/>
      <c r="GZ1190"/>
      <c r="HA1190"/>
      <c r="HB1190"/>
      <c r="HC1190"/>
      <c r="HD1190"/>
      <c r="HE1190"/>
      <c r="HF1190"/>
      <c r="HG1190"/>
      <c r="HH1190"/>
      <c r="HI1190"/>
      <c r="HJ1190"/>
      <c r="HK1190"/>
      <c r="HL1190"/>
      <c r="HM1190"/>
      <c r="HN1190"/>
      <c r="HO1190"/>
      <c r="HP1190"/>
      <c r="HQ1190"/>
      <c r="HR1190"/>
      <c r="HS1190"/>
      <c r="HT1190"/>
      <c r="HU1190"/>
      <c r="HV1190"/>
      <c r="HW1190"/>
      <c r="HX1190"/>
      <c r="HY1190"/>
      <c r="HZ1190"/>
      <c r="IA1190"/>
      <c r="IB1190"/>
      <c r="IC1190"/>
      <c r="ID1190"/>
      <c r="IE1190"/>
      <c r="IF1190"/>
      <c r="IG1190"/>
      <c r="IH1190"/>
      <c r="II1190"/>
      <c r="IJ1190"/>
      <c r="IK1190"/>
      <c r="IL1190"/>
      <c r="IM1190"/>
      <c r="IN1190"/>
      <c r="IO1190"/>
      <c r="IP1190"/>
      <c r="IQ1190"/>
      <c r="IR1190"/>
      <c r="IS1190"/>
      <c r="IT1190"/>
      <c r="IU1190"/>
      <c r="IV1190"/>
      <c r="IW1190"/>
      <c r="IX1190"/>
      <c r="IY1190"/>
      <c r="IZ1190"/>
      <c r="JA1190"/>
      <c r="JB1190"/>
      <c r="JC1190"/>
      <c r="JD1190"/>
      <c r="JE1190"/>
      <c r="JF1190"/>
      <c r="JG1190"/>
      <c r="JH1190"/>
      <c r="JI1190"/>
      <c r="JJ1190"/>
      <c r="JK1190"/>
      <c r="JL1190"/>
      <c r="JM1190"/>
      <c r="JN1190"/>
      <c r="JO1190"/>
      <c r="JP1190"/>
      <c r="JQ1190"/>
      <c r="JR1190"/>
      <c r="JS1190"/>
      <c r="JT1190"/>
      <c r="JU1190"/>
      <c r="JV1190"/>
      <c r="JW1190"/>
      <c r="JX1190"/>
      <c r="JY1190"/>
      <c r="JZ1190"/>
      <c r="KA1190"/>
      <c r="KB1190"/>
      <c r="KC1190"/>
      <c r="KD1190"/>
      <c r="KE1190"/>
      <c r="KF1190"/>
      <c r="KG1190"/>
      <c r="KH1190"/>
      <c r="KI1190"/>
      <c r="KJ1190"/>
      <c r="KK1190"/>
      <c r="KL1190"/>
      <c r="KM1190"/>
      <c r="KN1190"/>
      <c r="KO1190"/>
      <c r="KP1190"/>
      <c r="KQ1190"/>
      <c r="KR1190"/>
      <c r="KS1190"/>
      <c r="KT1190"/>
      <c r="KU1190"/>
      <c r="KV1190"/>
      <c r="KW1190"/>
      <c r="KX1190"/>
      <c r="KY1190"/>
      <c r="KZ1190"/>
      <c r="LA1190"/>
      <c r="LB1190"/>
      <c r="LC1190"/>
      <c r="LD1190"/>
      <c r="LE1190"/>
      <c r="LF1190"/>
      <c r="LG1190"/>
      <c r="LH1190"/>
      <c r="LI1190"/>
      <c r="LJ1190"/>
      <c r="LK1190"/>
      <c r="LL1190"/>
      <c r="LM1190"/>
      <c r="LN1190"/>
      <c r="LO1190"/>
      <c r="LP1190"/>
      <c r="LQ1190"/>
      <c r="LR1190"/>
      <c r="LS1190"/>
      <c r="LT1190"/>
      <c r="LU1190"/>
      <c r="LV1190"/>
      <c r="LW1190"/>
      <c r="LX1190"/>
      <c r="LY1190"/>
      <c r="LZ1190"/>
      <c r="MA1190"/>
      <c r="MB1190"/>
      <c r="MC1190"/>
      <c r="MD1190"/>
      <c r="ME1190"/>
      <c r="MF1190"/>
      <c r="MG1190"/>
      <c r="MH1190"/>
      <c r="MI1190"/>
      <c r="MJ1190"/>
      <c r="MK1190"/>
      <c r="ML1190"/>
      <c r="MM1190"/>
      <c r="MN1190"/>
      <c r="MO1190"/>
      <c r="MP1190"/>
      <c r="MQ1190"/>
      <c r="MR1190"/>
      <c r="MS1190"/>
      <c r="MT1190"/>
      <c r="MU1190"/>
      <c r="MV1190"/>
      <c r="MW1190"/>
      <c r="MX1190"/>
      <c r="MY1190"/>
      <c r="MZ1190"/>
      <c r="NA1190"/>
      <c r="NB1190"/>
      <c r="NC1190"/>
      <c r="ND1190"/>
      <c r="NE1190"/>
      <c r="NF1190"/>
      <c r="NG1190"/>
      <c r="NH1190"/>
      <c r="NI1190"/>
      <c r="NJ1190"/>
      <c r="NK1190"/>
      <c r="NL1190"/>
      <c r="NM1190"/>
      <c r="NN1190"/>
      <c r="NO1190"/>
      <c r="NP1190"/>
      <c r="NQ1190"/>
      <c r="NR1190"/>
      <c r="NS1190"/>
      <c r="NT1190"/>
      <c r="NU1190"/>
      <c r="NV1190"/>
      <c r="NW1190"/>
      <c r="NX1190"/>
      <c r="NY1190"/>
      <c r="NZ1190"/>
      <c r="OA1190"/>
      <c r="OB1190"/>
      <c r="OC1190"/>
      <c r="OD1190"/>
      <c r="OE1190"/>
      <c r="OF1190"/>
      <c r="OG1190"/>
      <c r="OH1190"/>
      <c r="OI1190"/>
      <c r="OJ1190"/>
      <c r="OK1190"/>
      <c r="OL1190"/>
      <c r="OM1190"/>
      <c r="ON1190"/>
      <c r="OO1190"/>
      <c r="OP1190"/>
      <c r="OQ1190"/>
      <c r="OR1190"/>
      <c r="OS1190"/>
      <c r="OT1190"/>
      <c r="OU1190"/>
      <c r="OV1190"/>
      <c r="OW1190"/>
      <c r="OX1190"/>
      <c r="OY1190"/>
      <c r="OZ1190"/>
      <c r="PA1190"/>
      <c r="PB1190"/>
      <c r="PC1190"/>
      <c r="PD1190"/>
      <c r="PE1190"/>
      <c r="PF1190"/>
      <c r="PG1190"/>
      <c r="PH1190"/>
      <c r="PI1190"/>
      <c r="PJ1190"/>
      <c r="PK1190"/>
      <c r="PL1190"/>
      <c r="PM1190"/>
      <c r="PN1190"/>
      <c r="PO1190"/>
      <c r="PP1190"/>
      <c r="PQ1190"/>
      <c r="PR1190"/>
      <c r="PS1190"/>
      <c r="PT1190"/>
      <c r="PU1190"/>
      <c r="PV1190"/>
      <c r="PW1190"/>
      <c r="PX1190"/>
      <c r="PY1190"/>
      <c r="PZ1190"/>
      <c r="QA1190"/>
      <c r="QB1190"/>
      <c r="QC1190"/>
      <c r="QD1190"/>
      <c r="QE1190"/>
      <c r="QF1190"/>
      <c r="QG1190"/>
      <c r="QH1190"/>
      <c r="QI1190"/>
      <c r="QJ1190"/>
      <c r="QK1190"/>
      <c r="QL1190"/>
      <c r="QM1190"/>
      <c r="QN1190"/>
      <c r="QO1190"/>
      <c r="QP1190"/>
      <c r="QQ1190"/>
      <c r="QR1190"/>
      <c r="QS1190"/>
      <c r="QT1190"/>
      <c r="QU1190"/>
      <c r="QV1190"/>
      <c r="QW1190"/>
      <c r="QX1190"/>
      <c r="QY1190"/>
      <c r="QZ1190"/>
      <c r="RA1190"/>
      <c r="RB1190"/>
      <c r="RC1190"/>
      <c r="RD1190"/>
      <c r="RE1190"/>
      <c r="RF1190"/>
      <c r="RG1190"/>
      <c r="RH1190"/>
      <c r="RI1190"/>
      <c r="RJ1190"/>
      <c r="RK1190"/>
      <c r="RL1190"/>
      <c r="RM1190"/>
      <c r="RN1190"/>
      <c r="RO1190"/>
      <c r="RP1190"/>
      <c r="RQ1190"/>
      <c r="RR1190"/>
      <c r="RS1190"/>
      <c r="RT1190"/>
      <c r="RU1190"/>
      <c r="RV1190"/>
      <c r="RW1190"/>
      <c r="RX1190"/>
      <c r="RY1190"/>
      <c r="RZ1190"/>
      <c r="SA1190"/>
      <c r="SB1190"/>
      <c r="SC1190"/>
      <c r="SD1190"/>
      <c r="SE1190"/>
      <c r="SF1190"/>
      <c r="SG1190"/>
      <c r="SH1190"/>
      <c r="SI1190"/>
      <c r="SJ1190"/>
      <c r="SK1190"/>
      <c r="SL1190"/>
      <c r="SM1190"/>
      <c r="SN1190"/>
      <c r="SO1190"/>
      <c r="SP1190"/>
      <c r="SQ1190"/>
      <c r="SR1190"/>
      <c r="SS1190"/>
      <c r="ST1190"/>
      <c r="SU1190"/>
      <c r="SV1190"/>
      <c r="SW1190"/>
      <c r="SX1190"/>
      <c r="SY1190"/>
      <c r="SZ1190"/>
      <c r="TA1190"/>
      <c r="TB1190"/>
      <c r="TC1190"/>
      <c r="TD1190"/>
      <c r="TE1190"/>
      <c r="TF1190"/>
      <c r="TG1190"/>
      <c r="TH1190"/>
      <c r="TI1190"/>
      <c r="TJ1190"/>
      <c r="TK1190"/>
      <c r="TL1190"/>
      <c r="TM1190"/>
      <c r="TN1190"/>
      <c r="TO1190"/>
      <c r="TP1190"/>
      <c r="TQ1190"/>
      <c r="TR1190"/>
      <c r="TS1190"/>
      <c r="TT1190"/>
      <c r="TU1190"/>
      <c r="TV1190"/>
      <c r="TW1190"/>
      <c r="TX1190"/>
      <c r="TY1190"/>
      <c r="TZ1190"/>
      <c r="UA1190"/>
      <c r="UB1190"/>
      <c r="UC1190"/>
      <c r="UD1190"/>
      <c r="UE1190"/>
      <c r="UF1190"/>
      <c r="UG1190"/>
      <c r="UH1190"/>
      <c r="UI1190"/>
      <c r="UJ1190"/>
      <c r="UK1190"/>
      <c r="UL1190"/>
      <c r="UM1190"/>
      <c r="UN1190"/>
      <c r="UO1190"/>
      <c r="UP1190"/>
      <c r="UQ1190"/>
      <c r="UR1190"/>
      <c r="US1190"/>
      <c r="UT1190"/>
      <c r="UU1190"/>
      <c r="UV1190"/>
      <c r="UW1190"/>
      <c r="UX1190"/>
      <c r="UY1190"/>
      <c r="UZ1190"/>
      <c r="VA1190"/>
      <c r="VB1190"/>
      <c r="VC1190"/>
      <c r="VD1190"/>
      <c r="VE1190"/>
      <c r="VF1190"/>
      <c r="VG1190"/>
      <c r="VH1190"/>
      <c r="VI1190"/>
      <c r="VJ1190"/>
      <c r="VK1190"/>
      <c r="VL1190"/>
      <c r="VM1190"/>
      <c r="VN1190"/>
      <c r="VO1190"/>
      <c r="VP1190"/>
      <c r="VQ1190"/>
      <c r="VR1190"/>
      <c r="VS1190"/>
      <c r="VT1190"/>
      <c r="VU1190"/>
      <c r="VV1190"/>
      <c r="VW1190"/>
      <c r="VX1190"/>
      <c r="VY1190"/>
      <c r="VZ1190"/>
      <c r="WA1190"/>
      <c r="WB1190"/>
      <c r="WC1190"/>
      <c r="WD1190"/>
      <c r="WE1190"/>
      <c r="WF1190"/>
      <c r="WG1190"/>
      <c r="WH1190"/>
      <c r="WI1190"/>
      <c r="WJ1190"/>
      <c r="WK1190"/>
      <c r="WL1190"/>
      <c r="WM1190"/>
      <c r="WN1190"/>
      <c r="WO1190"/>
      <c r="WP1190"/>
      <c r="WQ1190"/>
      <c r="WR1190"/>
      <c r="WS1190"/>
      <c r="WT1190"/>
      <c r="WU1190"/>
      <c r="WV1190"/>
      <c r="WW1190"/>
      <c r="WX1190"/>
      <c r="WY1190"/>
      <c r="WZ1190"/>
      <c r="XA1190"/>
      <c r="XB1190"/>
      <c r="XC1190"/>
      <c r="XD1190"/>
      <c r="XE1190"/>
      <c r="XF1190"/>
      <c r="XG1190"/>
      <c r="XH1190"/>
      <c r="XI1190"/>
      <c r="XJ1190"/>
      <c r="XK1190"/>
      <c r="XL1190"/>
      <c r="XM1190"/>
      <c r="XN1190"/>
      <c r="XO1190"/>
      <c r="XP1190"/>
      <c r="XQ1190"/>
      <c r="XR1190"/>
      <c r="XS1190"/>
      <c r="XT1190"/>
      <c r="XU1190"/>
      <c r="XV1190"/>
      <c r="XW1190"/>
      <c r="XX1190"/>
      <c r="XY1190"/>
      <c r="XZ1190"/>
      <c r="YA1190"/>
      <c r="YB1190"/>
      <c r="YC1190"/>
      <c r="YD1190"/>
      <c r="YE1190"/>
      <c r="YF1190"/>
      <c r="YG1190"/>
      <c r="YH1190"/>
      <c r="YI1190"/>
      <c r="YJ1190"/>
      <c r="YK1190"/>
      <c r="YL1190"/>
      <c r="YM1190"/>
      <c r="YN1190"/>
      <c r="YO1190"/>
      <c r="YP1190"/>
      <c r="YQ1190"/>
      <c r="YR1190"/>
      <c r="YS1190"/>
      <c r="YT1190"/>
      <c r="YU1190"/>
      <c r="YV1190"/>
      <c r="YW1190"/>
      <c r="YX1190"/>
      <c r="YY1190"/>
      <c r="YZ1190"/>
      <c r="ZA1190"/>
      <c r="ZB1190"/>
      <c r="ZC1190"/>
      <c r="ZD1190"/>
      <c r="ZE1190"/>
      <c r="ZF1190"/>
      <c r="ZG1190"/>
      <c r="ZH1190"/>
      <c r="ZI1190"/>
      <c r="ZJ1190"/>
      <c r="ZK1190"/>
      <c r="ZL1190"/>
      <c r="ZM1190"/>
      <c r="ZN1190"/>
      <c r="ZO1190"/>
      <c r="ZP1190"/>
      <c r="ZQ1190"/>
      <c r="ZR1190"/>
      <c r="ZS1190"/>
      <c r="ZT1190"/>
      <c r="ZU1190"/>
      <c r="ZV1190"/>
      <c r="ZW1190"/>
      <c r="ZX1190"/>
      <c r="ZY1190"/>
      <c r="ZZ1190"/>
      <c r="AAA1190"/>
      <c r="AAB1190"/>
      <c r="AAC1190"/>
      <c r="AAD1190"/>
      <c r="AAE1190"/>
      <c r="AAF1190"/>
      <c r="AAG1190"/>
      <c r="AAH1190"/>
      <c r="AAI1190"/>
      <c r="AAJ1190"/>
      <c r="AAK1190"/>
      <c r="AAL1190"/>
      <c r="AAM1190"/>
      <c r="AAN1190"/>
      <c r="AAO1190"/>
      <c r="AAP1190"/>
      <c r="AAQ1190"/>
      <c r="AAR1190"/>
      <c r="AAS1190"/>
      <c r="AAT1190"/>
      <c r="AAU1190"/>
      <c r="AAV1190"/>
      <c r="AAW1190"/>
      <c r="AAX1190"/>
      <c r="AAY1190"/>
      <c r="AAZ1190"/>
      <c r="ABA1190"/>
      <c r="ABB1190"/>
      <c r="ABC1190"/>
      <c r="ABD1190"/>
      <c r="ABE1190"/>
      <c r="ABF1190"/>
      <c r="ABG1190"/>
      <c r="ABH1190"/>
    </row>
    <row r="1191" spans="1:736" s="351" customFormat="1" ht="45.75" customHeight="1">
      <c r="A1191" s="589">
        <f>1+A1190</f>
        <v>1190</v>
      </c>
      <c r="B1191" s="403" t="s">
        <v>11349</v>
      </c>
      <c r="C1191" s="156" t="s">
        <v>11350</v>
      </c>
      <c r="D1191" s="166" t="s">
        <v>6272</v>
      </c>
      <c r="E1191" s="156">
        <v>45589</v>
      </c>
      <c r="F1191" s="156">
        <v>45593</v>
      </c>
      <c r="G1191" s="156">
        <v>45646</v>
      </c>
      <c r="H1191" s="166" t="s">
        <v>416</v>
      </c>
      <c r="I1191" s="157" t="s">
        <v>9646</v>
      </c>
      <c r="J1191" s="166" t="s">
        <v>11351</v>
      </c>
      <c r="K1191" s="157">
        <v>79875786</v>
      </c>
      <c r="L1191" s="166">
        <v>2</v>
      </c>
      <c r="M1191" s="166" t="s">
        <v>97</v>
      </c>
      <c r="N1191" s="157" t="s">
        <v>98</v>
      </c>
      <c r="O1191" s="157" t="s">
        <v>857</v>
      </c>
      <c r="P1191" s="166" t="s">
        <v>11352</v>
      </c>
      <c r="Q1191" s="166" t="s">
        <v>11353</v>
      </c>
      <c r="R1191" s="166">
        <v>53</v>
      </c>
      <c r="S1191" s="166" t="s">
        <v>11354</v>
      </c>
      <c r="T1191" s="166" t="s">
        <v>11225</v>
      </c>
      <c r="U1191" s="166">
        <v>2024003916</v>
      </c>
      <c r="V1191" s="157">
        <v>10600000</v>
      </c>
      <c r="W1191" s="166">
        <v>45590</v>
      </c>
      <c r="X1191" s="328" t="s">
        <v>103</v>
      </c>
      <c r="Y1191" s="328" t="s">
        <v>11355</v>
      </c>
      <c r="Z1191" s="328" t="s">
        <v>11225</v>
      </c>
      <c r="AA1191" s="328">
        <v>0</v>
      </c>
      <c r="AB1191" s="328">
        <v>0</v>
      </c>
      <c r="AC1191" s="328">
        <v>0</v>
      </c>
      <c r="AD1191" s="328">
        <v>0</v>
      </c>
      <c r="AE1191" s="328">
        <v>0</v>
      </c>
      <c r="AF1191" s="328">
        <v>0</v>
      </c>
      <c r="AG1191" s="328">
        <v>0</v>
      </c>
      <c r="AH1191" s="328">
        <v>0</v>
      </c>
      <c r="AI1191" s="328">
        <v>0</v>
      </c>
      <c r="AJ1191" s="328">
        <v>0</v>
      </c>
      <c r="AK1191" s="328" t="s">
        <v>104</v>
      </c>
      <c r="AL1191" s="328" t="s">
        <v>11356</v>
      </c>
      <c r="AM1191" s="328" t="s">
        <v>7747</v>
      </c>
      <c r="AN1191" s="328" t="s">
        <v>11328</v>
      </c>
      <c r="AO1191" s="328" t="s">
        <v>114</v>
      </c>
      <c r="AP1191" s="328" t="s">
        <v>114</v>
      </c>
      <c r="AQ1191" s="352" t="s">
        <v>114</v>
      </c>
      <c r="AR1191" s="353" t="s">
        <v>114</v>
      </c>
      <c r="AS1191" s="353" t="s">
        <v>109</v>
      </c>
      <c r="AT1191" s="353" t="s">
        <v>109</v>
      </c>
      <c r="AU1191" s="353" t="s">
        <v>392</v>
      </c>
      <c r="AV1191" s="353" t="s">
        <v>9324</v>
      </c>
      <c r="AW1191" s="353" t="s">
        <v>9324</v>
      </c>
      <c r="AX1191" s="354" t="s">
        <v>109</v>
      </c>
      <c r="AY1191" s="354" t="s">
        <v>108</v>
      </c>
      <c r="AZ1191" s="355" t="s">
        <v>9324</v>
      </c>
      <c r="BA1191" s="355" t="s">
        <v>9324</v>
      </c>
      <c r="BB1191" s="355"/>
      <c r="BC1191" s="353" t="s">
        <v>9324</v>
      </c>
      <c r="BD1191" s="353" t="s">
        <v>9324</v>
      </c>
      <c r="BE1191" s="353" t="s">
        <v>9324</v>
      </c>
      <c r="BF1191" s="353" t="s">
        <v>9324</v>
      </c>
      <c r="BG1191" s="353" t="s">
        <v>9324</v>
      </c>
      <c r="BH1191" s="353" t="s">
        <v>11225</v>
      </c>
      <c r="BI1191" s="349" t="s">
        <v>113</v>
      </c>
      <c r="BJ1191" s="347" t="s">
        <v>9324</v>
      </c>
      <c r="BK1191" s="347" t="s">
        <v>114</v>
      </c>
      <c r="BL1191" s="347" t="s">
        <v>9324</v>
      </c>
      <c r="BM1191" s="166"/>
      <c r="BN1191" s="347" t="s">
        <v>964</v>
      </c>
      <c r="BO1191" s="347" t="s">
        <v>11245</v>
      </c>
      <c r="BP1191" s="347" t="s">
        <v>9999</v>
      </c>
      <c r="BQ1191" s="347">
        <v>27</v>
      </c>
      <c r="BR1191" s="347">
        <v>35579</v>
      </c>
      <c r="BS1191" s="347" t="s">
        <v>108</v>
      </c>
      <c r="BT1191" s="347" t="s">
        <v>108</v>
      </c>
      <c r="BU1191" s="347" t="s">
        <v>108</v>
      </c>
      <c r="BV1191" s="347" t="s">
        <v>108</v>
      </c>
      <c r="BW1191" s="347" t="s">
        <v>108</v>
      </c>
      <c r="BX1191" s="347" t="s">
        <v>11266</v>
      </c>
      <c r="BY1191" s="347" t="s">
        <v>11267</v>
      </c>
      <c r="BZ1191" s="347" t="s">
        <v>11268</v>
      </c>
      <c r="CA1191" s="157" t="s">
        <v>10996</v>
      </c>
      <c r="CB1191" s="157" t="s">
        <v>109</v>
      </c>
      <c r="CC1191" s="166"/>
      <c r="CD1191" s="166"/>
      <c r="CE1191" s="157"/>
      <c r="CF1191" s="157"/>
      <c r="CG1191" s="166"/>
      <c r="CH1191" s="166"/>
      <c r="CI1191" s="166"/>
      <c r="CJ1191" s="166"/>
      <c r="CK1191" s="166"/>
      <c r="CL1191" s="166"/>
      <c r="CM1191" s="157" t="s">
        <v>109</v>
      </c>
      <c r="CN1191" s="166"/>
      <c r="CO1191" s="297"/>
      <c r="CP1191" s="297"/>
      <c r="CQ1191" s="297"/>
      <c r="CR1191" s="297"/>
      <c r="CS1191" s="297"/>
      <c r="CT1191" s="297"/>
      <c r="CU1191" s="297"/>
      <c r="CV1191" s="297"/>
      <c r="CW1191" s="297"/>
      <c r="CX1191" s="297"/>
      <c r="CY1191" s="297"/>
      <c r="CZ1191" s="297"/>
      <c r="DA1191" s="297"/>
      <c r="DB1191" s="297"/>
      <c r="DC1191" s="297"/>
      <c r="DD1191" s="297"/>
      <c r="DE1191" s="297"/>
      <c r="DF1191" s="297"/>
      <c r="DG1191" s="297"/>
      <c r="DH1191" s="297"/>
      <c r="DI1191" s="297"/>
      <c r="DJ1191" s="297"/>
      <c r="DK1191" s="297"/>
      <c r="DL1191" s="297"/>
      <c r="DM1191" s="297"/>
      <c r="DN1191" s="297"/>
      <c r="DO1191" s="297"/>
      <c r="DP1191" s="297"/>
      <c r="DQ1191" s="297"/>
      <c r="DR1191" s="297"/>
      <c r="DS1191" s="297"/>
      <c r="DT1191" s="297"/>
      <c r="DU1191" s="297"/>
      <c r="DV1191" s="297"/>
      <c r="DW1191" s="297"/>
      <c r="DX1191" s="297"/>
      <c r="DY1191" s="297"/>
      <c r="DZ1191" s="297"/>
      <c r="EA1191" s="297"/>
      <c r="EB1191" s="297"/>
      <c r="EC1191" s="297"/>
      <c r="ED1191" s="297"/>
      <c r="EE1191" s="297"/>
      <c r="EF1191" s="297"/>
      <c r="EG1191" s="297"/>
      <c r="EH1191" s="297"/>
      <c r="EI1191" s="297"/>
      <c r="EJ1191" s="297"/>
      <c r="EK1191" s="297"/>
      <c r="EL1191" s="297"/>
      <c r="EM1191" s="297"/>
      <c r="EN1191" s="297"/>
      <c r="EO1191" s="297"/>
      <c r="EP1191" s="297"/>
      <c r="EQ1191" s="297"/>
      <c r="ER1191" s="297"/>
      <c r="ES1191" s="305"/>
      <c r="ET1191" s="262"/>
      <c r="EU1191" s="262"/>
      <c r="EV1191" s="262"/>
      <c r="EW1191" s="262"/>
      <c r="EX1191" s="262"/>
      <c r="EY1191" s="286"/>
      <c r="EZ1191" s="286"/>
      <c r="FA1191" s="507"/>
      <c r="FB1191" s="507"/>
      <c r="FC1191" s="507"/>
      <c r="FD1191" s="286"/>
      <c r="FE1191" s="286"/>
      <c r="FF1191" s="286"/>
      <c r="FG1191" s="286"/>
      <c r="FH1191" s="286"/>
      <c r="FI1191" s="286"/>
      <c r="FJ1191" s="286"/>
      <c r="FK1191" s="286"/>
      <c r="FL1191" s="286"/>
      <c r="FM1191" s="286"/>
      <c r="FN1191" s="507"/>
      <c r="FO1191" s="286"/>
      <c r="FP1191" s="297"/>
      <c r="FQ1191" s="297"/>
      <c r="FR1191" s="297"/>
      <c r="FS1191" s="297"/>
      <c r="FT1191" s="297"/>
      <c r="FU1191" s="297"/>
      <c r="FV1191" s="297"/>
      <c r="FW1191" s="297"/>
      <c r="FX1191" s="297"/>
      <c r="FY1191" s="297"/>
      <c r="FZ1191" s="297"/>
      <c r="GA1191" s="297"/>
      <c r="GB1191" s="297"/>
      <c r="GC1191" s="297"/>
      <c r="GD1191" s="297"/>
      <c r="GE1191" s="297"/>
      <c r="GF1191" s="297"/>
      <c r="GG1191" s="297"/>
      <c r="GH1191" s="297"/>
      <c r="GI1191" s="297"/>
      <c r="GJ1191" s="297"/>
      <c r="GK1191" s="297"/>
      <c r="GL1191" s="297"/>
      <c r="GM1191" s="297"/>
      <c r="GN1191" s="297"/>
      <c r="GO1191" s="297"/>
      <c r="GP1191" s="297"/>
      <c r="GQ1191" s="297"/>
      <c r="GR1191" s="297"/>
      <c r="GS1191" s="297"/>
      <c r="GT1191" s="297"/>
      <c r="GU1191" s="297"/>
      <c r="GV1191" s="328"/>
      <c r="GW1191" s="328"/>
      <c r="GX1191" s="328"/>
      <c r="GY1191" s="328"/>
      <c r="GZ1191" s="328"/>
      <c r="HA1191" s="328"/>
      <c r="HB1191" s="328"/>
      <c r="HC1191" s="328"/>
      <c r="HD1191" s="328"/>
      <c r="HE1191" s="328"/>
      <c r="HF1191" s="328"/>
      <c r="HG1191" s="328"/>
      <c r="HH1191" s="328"/>
      <c r="HI1191" s="328"/>
      <c r="HJ1191" s="328"/>
      <c r="HK1191" s="328"/>
      <c r="HL1191" s="328"/>
      <c r="HM1191" s="328"/>
      <c r="HN1191" s="328"/>
      <c r="HO1191" s="352"/>
      <c r="HP1191" s="353"/>
      <c r="HQ1191" s="353"/>
      <c r="HR1191" s="353"/>
      <c r="HS1191" s="353"/>
      <c r="HT1191" s="353"/>
      <c r="HU1191" s="356"/>
      <c r="HV1191" s="356"/>
      <c r="HW1191" s="355"/>
      <c r="HX1191" s="355"/>
      <c r="HY1191" s="356"/>
      <c r="HZ1191" s="356"/>
      <c r="IA1191" s="356"/>
      <c r="IB1191" s="356"/>
      <c r="IC1191" s="356"/>
      <c r="ID1191" s="356"/>
      <c r="IE1191" s="356"/>
      <c r="IF1191" s="356"/>
      <c r="IG1191" s="356"/>
      <c r="IH1191" s="356"/>
      <c r="II1191" s="356"/>
      <c r="IJ1191" s="355"/>
      <c r="IK1191" s="356"/>
      <c r="IL1191" s="328"/>
      <c r="IM1191" s="328"/>
      <c r="IN1191" s="328"/>
      <c r="IO1191" s="328"/>
      <c r="IP1191" s="328"/>
      <c r="IQ1191" s="328"/>
      <c r="IR1191" s="328"/>
      <c r="IS1191" s="328"/>
      <c r="IT1191" s="328"/>
      <c r="IU1191" s="328"/>
      <c r="IV1191" s="328"/>
      <c r="IW1191" s="328"/>
      <c r="IX1191" s="328"/>
      <c r="IY1191" s="328"/>
      <c r="IZ1191" s="352"/>
      <c r="JA1191" s="353"/>
      <c r="JB1191" s="353"/>
      <c r="JC1191" s="353"/>
      <c r="JD1191" s="353"/>
      <c r="JE1191" s="353"/>
      <c r="JF1191" s="353"/>
      <c r="JG1191" s="354"/>
      <c r="JH1191" s="354"/>
      <c r="JI1191" s="355"/>
      <c r="JJ1191" s="355"/>
      <c r="JK1191" s="355"/>
      <c r="JL1191" s="353"/>
      <c r="JM1191" s="353"/>
      <c r="JN1191" s="353"/>
      <c r="JO1191" s="353"/>
      <c r="JP1191" s="353"/>
      <c r="JQ1191" s="353"/>
      <c r="JR1191" s="353"/>
      <c r="JS1191" s="353"/>
      <c r="JT1191" s="353"/>
      <c r="JU1191" s="355"/>
      <c r="JV1191" s="353"/>
      <c r="JW1191" s="328"/>
      <c r="JX1191" s="328"/>
      <c r="JY1191" s="328"/>
      <c r="JZ1191" s="328"/>
      <c r="KA1191" s="328"/>
      <c r="KB1191" s="328"/>
      <c r="KC1191" s="328"/>
      <c r="KD1191" s="328"/>
      <c r="KE1191" s="328"/>
      <c r="KF1191" s="328"/>
      <c r="KG1191" s="328"/>
      <c r="KH1191" s="328"/>
      <c r="KI1191" s="328"/>
      <c r="KJ1191" s="328"/>
      <c r="KK1191" s="328"/>
      <c r="KL1191" s="328"/>
      <c r="KM1191" s="328"/>
      <c r="KN1191" s="328"/>
      <c r="KO1191" s="328"/>
      <c r="KP1191" s="328"/>
      <c r="KQ1191" s="328"/>
      <c r="KR1191" s="328"/>
      <c r="KS1191" s="328"/>
      <c r="KT1191" s="328"/>
      <c r="KU1191" s="328"/>
      <c r="KV1191" s="328"/>
      <c r="KW1191" s="328"/>
      <c r="KX1191" s="328"/>
      <c r="KY1191" s="328"/>
      <c r="KZ1191" s="328"/>
      <c r="LA1191" s="328"/>
      <c r="LB1191" s="328"/>
      <c r="LC1191" s="328"/>
      <c r="LD1191" s="328"/>
      <c r="LE1191" s="328"/>
      <c r="LF1191" s="328"/>
      <c r="LG1191" s="328"/>
      <c r="LH1191" s="328"/>
      <c r="LI1191" s="328"/>
      <c r="LJ1191" s="328"/>
      <c r="LK1191" s="328"/>
      <c r="LL1191" s="328"/>
      <c r="LM1191" s="328"/>
      <c r="LN1191" s="328"/>
      <c r="LO1191" s="328"/>
      <c r="LP1191" s="328"/>
      <c r="LQ1191" s="328"/>
      <c r="LR1191" s="328"/>
      <c r="LS1191" s="328"/>
      <c r="LT1191" s="328"/>
      <c r="LU1191" s="328"/>
      <c r="LV1191" s="328"/>
      <c r="LW1191" s="328"/>
      <c r="LX1191" s="328"/>
      <c r="LY1191" s="328"/>
      <c r="LZ1191" s="328"/>
      <c r="MA1191" s="328"/>
      <c r="MB1191" s="328"/>
      <c r="MC1191" s="328"/>
      <c r="MD1191" s="328"/>
      <c r="ME1191" s="328"/>
      <c r="MF1191" s="328"/>
      <c r="MG1191" s="328"/>
      <c r="MH1191" s="328"/>
      <c r="MI1191" s="328"/>
      <c r="MJ1191" s="328"/>
      <c r="MK1191" s="328"/>
      <c r="ML1191" s="328"/>
      <c r="MM1191" s="328"/>
      <c r="MN1191" s="328"/>
      <c r="MO1191" s="328"/>
      <c r="MP1191" s="328"/>
      <c r="MQ1191" s="328"/>
      <c r="MR1191" s="328"/>
      <c r="MS1191" s="328"/>
      <c r="MT1191" s="328"/>
      <c r="MU1191" s="328"/>
      <c r="MV1191" s="328"/>
      <c r="MW1191" s="328"/>
      <c r="MX1191" s="328"/>
      <c r="MY1191" s="328"/>
      <c r="MZ1191" s="328"/>
      <c r="NA1191" s="328"/>
      <c r="NB1191" s="352"/>
      <c r="NC1191" s="353"/>
      <c r="ND1191" s="353"/>
      <c r="NE1191" s="353"/>
      <c r="NF1191" s="353"/>
      <c r="NG1191" s="353"/>
      <c r="NH1191" s="356"/>
      <c r="NI1191" s="356"/>
      <c r="NJ1191" s="355"/>
      <c r="NK1191" s="355"/>
      <c r="NL1191" s="355"/>
      <c r="NM1191" s="356"/>
      <c r="NN1191" s="356"/>
      <c r="NO1191" s="355"/>
      <c r="NP1191" s="355"/>
      <c r="NQ1191" s="356"/>
      <c r="NR1191" s="356"/>
      <c r="NS1191" s="356"/>
      <c r="NT1191" s="356"/>
      <c r="NU1191" s="356"/>
      <c r="NV1191" s="356"/>
      <c r="NW1191" s="355"/>
      <c r="NX1191" s="356"/>
      <c r="NY1191" s="328"/>
      <c r="NZ1191" s="328"/>
      <c r="OA1191" s="328"/>
      <c r="OB1191" s="328"/>
      <c r="OC1191" s="328"/>
      <c r="OD1191" s="328"/>
      <c r="OE1191" s="328"/>
      <c r="OF1191" s="328"/>
      <c r="OG1191" s="328"/>
      <c r="OH1191" s="328"/>
      <c r="OI1191" s="328"/>
      <c r="OJ1191" s="328"/>
      <c r="OK1191" s="328"/>
      <c r="OL1191" s="328"/>
      <c r="OM1191" s="328"/>
      <c r="ON1191" s="328"/>
      <c r="OO1191" s="328"/>
      <c r="OP1191" s="328"/>
      <c r="OQ1191" s="328"/>
      <c r="OR1191" s="352"/>
      <c r="OS1191" s="353"/>
      <c r="OT1191" s="353"/>
      <c r="OU1191" s="353"/>
      <c r="OV1191" s="353"/>
      <c r="OW1191" s="353"/>
      <c r="OX1191" s="353"/>
      <c r="OY1191" s="354"/>
      <c r="OZ1191" s="354"/>
      <c r="PA1191" s="355"/>
      <c r="PB1191" s="355"/>
      <c r="PC1191" s="355"/>
      <c r="PD1191" s="353"/>
      <c r="PE1191" s="353"/>
      <c r="PF1191" s="353"/>
      <c r="PG1191" s="353"/>
      <c r="PH1191" s="353"/>
      <c r="PI1191" s="353"/>
      <c r="PJ1191" s="353"/>
      <c r="PK1191" s="353"/>
      <c r="PL1191" s="353"/>
      <c r="PM1191" s="355"/>
      <c r="PN1191" s="353"/>
      <c r="PO1191" s="328"/>
      <c r="PP1191" s="328"/>
      <c r="PQ1191" s="328"/>
      <c r="PR1191" s="328"/>
      <c r="PS1191" s="328"/>
      <c r="PT1191" s="328"/>
      <c r="PU1191" s="328"/>
      <c r="PV1191" s="328"/>
      <c r="PW1191" s="328"/>
      <c r="PX1191" s="328"/>
      <c r="PY1191" s="328"/>
      <c r="PZ1191" s="328"/>
      <c r="QA1191" s="328"/>
      <c r="QB1191" s="328"/>
      <c r="QC1191" s="328"/>
      <c r="QD1191" s="328"/>
      <c r="QE1191" s="328"/>
      <c r="QF1191" s="328"/>
      <c r="QG1191" s="328"/>
      <c r="QH1191" s="328"/>
      <c r="QI1191" s="328"/>
      <c r="QJ1191" s="328"/>
      <c r="QK1191" s="328"/>
      <c r="QL1191" s="328"/>
      <c r="QM1191" s="328"/>
      <c r="QN1191" s="328"/>
      <c r="QO1191" s="328"/>
      <c r="QP1191" s="328"/>
      <c r="QQ1191" s="328"/>
      <c r="QR1191" s="328"/>
      <c r="QS1191" s="328"/>
      <c r="QT1191" s="328"/>
      <c r="QU1191" s="328"/>
      <c r="QV1191" s="328"/>
      <c r="QW1191" s="328"/>
      <c r="QX1191" s="328"/>
      <c r="QY1191" s="328"/>
      <c r="QZ1191" s="328"/>
      <c r="RA1191" s="328"/>
      <c r="RB1191" s="328"/>
      <c r="RC1191" s="328"/>
      <c r="RD1191" s="328"/>
      <c r="RE1191" s="328"/>
      <c r="RF1191" s="328"/>
      <c r="RG1191" s="328"/>
      <c r="RH1191" s="328"/>
      <c r="RI1191" s="328"/>
      <c r="RJ1191" s="328"/>
      <c r="RK1191" s="328"/>
      <c r="RL1191" s="328"/>
      <c r="RM1191" s="328"/>
      <c r="RN1191" s="328"/>
      <c r="RO1191" s="328"/>
      <c r="RP1191" s="328"/>
      <c r="RQ1191" s="328"/>
      <c r="RR1191" s="328"/>
      <c r="RS1191" s="328"/>
      <c r="RT1191" s="328"/>
      <c r="RU1191" s="328"/>
      <c r="RV1191" s="328"/>
      <c r="RW1191" s="328"/>
      <c r="RX1191" s="328"/>
      <c r="RY1191" s="328"/>
      <c r="RZ1191" s="328"/>
      <c r="SA1191" s="328"/>
      <c r="SB1191" s="328"/>
      <c r="SC1191" s="328"/>
      <c r="SD1191" s="328"/>
      <c r="SE1191" s="328"/>
      <c r="SF1191" s="328"/>
      <c r="SG1191" s="328"/>
      <c r="SH1191" s="328"/>
      <c r="SI1191" s="328"/>
      <c r="SJ1191" s="328"/>
      <c r="SK1191" s="328"/>
      <c r="SL1191" s="328"/>
      <c r="SM1191" s="328"/>
      <c r="SN1191" s="328"/>
      <c r="SO1191" s="328"/>
      <c r="SP1191" s="328"/>
      <c r="SQ1191" s="328"/>
      <c r="SR1191" s="328"/>
      <c r="SS1191" s="328"/>
      <c r="ST1191" s="352"/>
      <c r="SU1191" s="353"/>
      <c r="SV1191" s="353"/>
      <c r="SW1191" s="353"/>
      <c r="SX1191" s="353"/>
      <c r="SY1191" s="353"/>
      <c r="SZ1191" s="356"/>
      <c r="TA1191" s="356"/>
      <c r="TB1191" s="355"/>
      <c r="TC1191" s="355"/>
      <c r="TD1191" s="355"/>
      <c r="TE1191" s="356"/>
      <c r="TF1191" s="356"/>
      <c r="TG1191" s="356"/>
      <c r="TH1191" s="356"/>
      <c r="TI1191" s="356"/>
      <c r="TJ1191" s="356"/>
      <c r="TK1191" s="356"/>
      <c r="TL1191" s="356"/>
      <c r="TM1191" s="356"/>
      <c r="TN1191" s="356"/>
      <c r="TO1191" s="355"/>
      <c r="TP1191" s="356"/>
      <c r="TQ1191" s="328"/>
      <c r="TR1191" s="328"/>
      <c r="TS1191" s="328"/>
      <c r="TT1191" s="328"/>
      <c r="TU1191" s="328"/>
      <c r="TV1191" s="328"/>
      <c r="TW1191" s="328"/>
      <c r="TX1191" s="328"/>
      <c r="TY1191" s="328"/>
      <c r="TZ1191" s="328"/>
      <c r="UA1191" s="328"/>
      <c r="UB1191" s="328"/>
      <c r="UC1191" s="328"/>
      <c r="UD1191" s="328"/>
      <c r="UE1191" s="328"/>
      <c r="UF1191" s="328"/>
      <c r="UG1191" s="328"/>
      <c r="UH1191" s="328"/>
      <c r="UI1191" s="328"/>
      <c r="UJ1191" s="328"/>
      <c r="UK1191" s="328"/>
      <c r="UL1191" s="328"/>
      <c r="UM1191" s="328"/>
      <c r="UN1191" s="328"/>
      <c r="UO1191" s="328"/>
      <c r="UP1191" s="328"/>
      <c r="UQ1191" s="328"/>
      <c r="UR1191" s="328"/>
      <c r="US1191" s="328"/>
      <c r="UT1191" s="328"/>
      <c r="UU1191" s="328"/>
      <c r="UV1191" s="328"/>
      <c r="UW1191" s="328"/>
      <c r="UX1191" s="328"/>
      <c r="UY1191" s="328"/>
      <c r="UZ1191" s="328"/>
      <c r="VA1191" s="328"/>
      <c r="VB1191" s="328"/>
      <c r="VC1191" s="328"/>
      <c r="VD1191" s="328"/>
      <c r="VE1191" s="328"/>
      <c r="VF1191" s="328"/>
      <c r="VG1191" s="328"/>
      <c r="VH1191" s="328"/>
      <c r="VI1191" s="328"/>
      <c r="VJ1191" s="328"/>
      <c r="VK1191" s="328"/>
      <c r="VL1191" s="328"/>
      <c r="VM1191" s="328"/>
      <c r="VN1191" s="328"/>
      <c r="VO1191" s="328"/>
      <c r="VP1191" s="352"/>
      <c r="VQ1191" s="353"/>
      <c r="VR1191" s="353"/>
      <c r="VS1191" s="353"/>
      <c r="VT1191" s="353"/>
      <c r="VU1191" s="353"/>
      <c r="VV1191" s="356"/>
      <c r="VW1191" s="356"/>
      <c r="VX1191" s="355"/>
      <c r="VY1191" s="355"/>
      <c r="VZ1191" s="356"/>
      <c r="WA1191" s="356"/>
      <c r="WB1191" s="356"/>
      <c r="WC1191" s="356"/>
      <c r="WD1191" s="356"/>
      <c r="WE1191" s="356"/>
      <c r="WF1191" s="356"/>
      <c r="WG1191" s="356"/>
      <c r="WH1191" s="356"/>
      <c r="WI1191" s="356"/>
      <c r="WJ1191" s="356"/>
      <c r="WK1191" s="355"/>
      <c r="WL1191" s="356"/>
      <c r="WM1191" s="328"/>
      <c r="WN1191" s="328"/>
      <c r="WO1191" s="328"/>
      <c r="WP1191" s="328"/>
      <c r="WQ1191" s="328"/>
      <c r="WR1191" s="328"/>
      <c r="WS1191" s="328"/>
      <c r="WT1191" s="328"/>
      <c r="WU1191" s="328"/>
      <c r="WV1191" s="328"/>
      <c r="WW1191" s="328"/>
      <c r="WX1191" s="328"/>
      <c r="WY1191" s="328"/>
      <c r="WZ1191" s="328"/>
      <c r="XA1191" s="352"/>
      <c r="XB1191" s="353"/>
      <c r="XC1191" s="353"/>
      <c r="XD1191" s="353"/>
      <c r="XE1191" s="353"/>
      <c r="XF1191" s="353"/>
      <c r="XG1191" s="353"/>
      <c r="XH1191" s="354"/>
      <c r="XI1191" s="354"/>
      <c r="XJ1191" s="355"/>
      <c r="XK1191" s="355"/>
      <c r="XL1191" s="355"/>
      <c r="XM1191" s="353"/>
      <c r="XN1191" s="353"/>
      <c r="XO1191" s="353"/>
      <c r="XP1191" s="353"/>
      <c r="XQ1191" s="353"/>
      <c r="XR1191" s="353"/>
      <c r="XS1191" s="353"/>
      <c r="XT1191" s="353"/>
      <c r="XU1191" s="353"/>
      <c r="XV1191" s="355"/>
      <c r="XW1191" s="353"/>
      <c r="XX1191" s="328"/>
      <c r="XY1191" s="328"/>
      <c r="XZ1191" s="328"/>
      <c r="YA1191" s="328"/>
      <c r="YB1191" s="328"/>
      <c r="YC1191" s="328"/>
      <c r="YD1191" s="328"/>
      <c r="YE1191" s="328"/>
      <c r="YF1191" s="328"/>
      <c r="YG1191" s="328"/>
      <c r="YH1191" s="328"/>
      <c r="YI1191" s="328"/>
      <c r="YJ1191" s="328"/>
      <c r="YK1191" s="328"/>
      <c r="YL1191" s="328"/>
      <c r="YM1191" s="328"/>
      <c r="YN1191" s="328"/>
      <c r="YO1191" s="328"/>
      <c r="YP1191" s="328"/>
      <c r="YQ1191" s="328"/>
      <c r="YR1191" s="328"/>
      <c r="YS1191" s="328"/>
      <c r="YT1191" s="328"/>
      <c r="YU1191" s="328"/>
      <c r="YV1191" s="328"/>
      <c r="YW1191" s="328"/>
      <c r="YX1191" s="328"/>
      <c r="YY1191" s="328"/>
      <c r="YZ1191" s="328"/>
      <c r="ZA1191" s="328"/>
      <c r="ZB1191" s="328"/>
      <c r="ZC1191" s="328"/>
      <c r="ZD1191" s="328"/>
      <c r="ZE1191" s="328"/>
      <c r="ZF1191" s="328"/>
      <c r="ZG1191" s="328"/>
      <c r="ZH1191" s="328"/>
      <c r="ZI1191" s="328"/>
      <c r="ZJ1191" s="328"/>
      <c r="ZK1191" s="328"/>
      <c r="ZL1191" s="328"/>
      <c r="ZM1191" s="328"/>
      <c r="ZN1191" s="328"/>
      <c r="ZO1191" s="328"/>
      <c r="ZP1191" s="328"/>
      <c r="ZQ1191" s="328"/>
      <c r="ZR1191" s="328"/>
      <c r="ZS1191" s="328"/>
      <c r="ZT1191" s="328"/>
      <c r="ZU1191" s="328"/>
      <c r="ZV1191" s="328"/>
      <c r="ZW1191" s="328"/>
      <c r="ZX1191" s="328"/>
      <c r="ZY1191" s="328"/>
      <c r="ZZ1191" s="328"/>
      <c r="AAA1191" s="328"/>
      <c r="AAB1191" s="328"/>
      <c r="AAC1191" s="328"/>
      <c r="AAD1191" s="328"/>
      <c r="AAE1191" s="328"/>
      <c r="AAF1191" s="328"/>
      <c r="AAG1191" s="328"/>
      <c r="AAH1191" s="328"/>
      <c r="AAI1191" s="328"/>
      <c r="AAJ1191" s="328"/>
      <c r="AAK1191" s="328"/>
      <c r="AAL1191" s="328"/>
      <c r="AAM1191" s="328"/>
      <c r="AAN1191" s="328"/>
      <c r="AAO1191" s="328"/>
      <c r="AAP1191" s="328"/>
      <c r="AAQ1191" s="328"/>
      <c r="AAR1191" s="328"/>
      <c r="AAS1191" s="328"/>
      <c r="AAT1191" s="328"/>
      <c r="AAU1191" s="328"/>
      <c r="AAV1191" s="328"/>
      <c r="AAW1191" s="328"/>
      <c r="AAX1191" s="328"/>
      <c r="AAY1191" s="328"/>
      <c r="AAZ1191" s="328"/>
      <c r="ABA1191" s="328"/>
      <c r="ABB1191" s="328"/>
      <c r="ABC1191"/>
      <c r="ABD1191"/>
      <c r="ABE1191"/>
      <c r="ABF1191"/>
      <c r="ABG1191"/>
      <c r="ABH1191"/>
    </row>
    <row r="1192" spans="1:736" ht="45.75" customHeight="1">
      <c r="A1192" s="589">
        <f>1+A1191</f>
        <v>1191</v>
      </c>
      <c r="B1192" s="403" t="s">
        <v>11357</v>
      </c>
      <c r="C1192" s="156" t="s">
        <v>11358</v>
      </c>
      <c r="D1192" s="156" t="s">
        <v>6272</v>
      </c>
      <c r="E1192" s="156">
        <v>45589</v>
      </c>
      <c r="F1192" s="156">
        <v>45594</v>
      </c>
      <c r="G1192" s="156">
        <v>45646</v>
      </c>
      <c r="H1192" s="156" t="s">
        <v>416</v>
      </c>
      <c r="I1192" s="156" t="s">
        <v>9637</v>
      </c>
      <c r="J1192" s="156" t="s">
        <v>11359</v>
      </c>
      <c r="K1192" s="251">
        <v>192074</v>
      </c>
      <c r="L1192" s="156">
        <v>8</v>
      </c>
      <c r="M1192" s="156" t="s">
        <v>97</v>
      </c>
      <c r="N1192" s="156" t="s">
        <v>98</v>
      </c>
      <c r="O1192" s="156" t="s">
        <v>1061</v>
      </c>
      <c r="P1192" s="156" t="s">
        <v>11360</v>
      </c>
      <c r="Q1192" s="156" t="s">
        <v>9515</v>
      </c>
      <c r="R1192" s="143">
        <v>52</v>
      </c>
      <c r="S1192" s="134" t="s">
        <v>11361</v>
      </c>
      <c r="T1192" s="253" t="s">
        <v>11362</v>
      </c>
      <c r="U1192" s="156">
        <v>2024003897</v>
      </c>
      <c r="V1192" s="253" t="s">
        <v>11363</v>
      </c>
      <c r="W1192" s="156">
        <v>45589</v>
      </c>
      <c r="X1192" s="156" t="s">
        <v>103</v>
      </c>
      <c r="Y1192" s="317" t="s">
        <v>11363</v>
      </c>
      <c r="Z1192" s="156" t="s">
        <v>11362</v>
      </c>
      <c r="AA1192" s="156">
        <v>0</v>
      </c>
      <c r="AB1192" s="156">
        <v>0</v>
      </c>
      <c r="AC1192" s="156">
        <v>0</v>
      </c>
      <c r="AD1192" s="156">
        <v>0</v>
      </c>
      <c r="AE1192" s="156">
        <v>0</v>
      </c>
      <c r="AF1192" s="156">
        <v>0</v>
      </c>
      <c r="AG1192" s="156">
        <v>0</v>
      </c>
      <c r="AH1192" s="156">
        <v>0</v>
      </c>
      <c r="AI1192" s="156">
        <v>0</v>
      </c>
      <c r="AJ1192" s="156">
        <v>0</v>
      </c>
      <c r="AK1192" s="156" t="s">
        <v>104</v>
      </c>
      <c r="AL1192" s="103" t="s">
        <v>11364</v>
      </c>
      <c r="AM1192" s="156" t="s">
        <v>7009</v>
      </c>
      <c r="AN1192" s="156">
        <v>11201175</v>
      </c>
      <c r="AO1192" s="156" t="s">
        <v>114</v>
      </c>
      <c r="AP1192" s="156" t="s">
        <v>114</v>
      </c>
      <c r="AQ1192" s="156" t="s">
        <v>114</v>
      </c>
      <c r="AR1192" s="156" t="s">
        <v>114</v>
      </c>
      <c r="AS1192" s="156" t="s">
        <v>109</v>
      </c>
      <c r="AT1192" s="156" t="s">
        <v>109</v>
      </c>
      <c r="AU1192" s="156" t="s">
        <v>392</v>
      </c>
      <c r="AV1192" s="156" t="s">
        <v>9324</v>
      </c>
      <c r="AW1192" s="156" t="s">
        <v>9324</v>
      </c>
      <c r="AX1192" s="156" t="s">
        <v>109</v>
      </c>
      <c r="AY1192" s="156" t="s">
        <v>108</v>
      </c>
      <c r="AZ1192" s="156" t="s">
        <v>9324</v>
      </c>
      <c r="BA1192" s="156" t="s">
        <v>9324</v>
      </c>
      <c r="BB1192" s="156"/>
      <c r="BC1192" s="156" t="s">
        <v>9324</v>
      </c>
      <c r="BD1192" s="156" t="s">
        <v>9324</v>
      </c>
      <c r="BE1192" s="156" t="s">
        <v>9324</v>
      </c>
      <c r="BF1192" s="156" t="s">
        <v>9324</v>
      </c>
      <c r="BG1192" s="156" t="s">
        <v>9324</v>
      </c>
      <c r="BH1192" s="153" t="s">
        <v>11362</v>
      </c>
      <c r="BI1192" s="438" t="s">
        <v>135</v>
      </c>
      <c r="BJ1192" s="240" t="s">
        <v>9324</v>
      </c>
      <c r="BK1192" s="240" t="s">
        <v>114</v>
      </c>
      <c r="BL1192" s="240" t="s">
        <v>9324</v>
      </c>
      <c r="BM1192" s="399" t="s">
        <v>11365</v>
      </c>
      <c r="BN1192" s="156" t="s">
        <v>964</v>
      </c>
      <c r="BO1192" s="156" t="s">
        <v>11245</v>
      </c>
      <c r="BP1192" s="156" t="s">
        <v>9999</v>
      </c>
      <c r="BQ1192" s="156">
        <v>27</v>
      </c>
      <c r="BR1192" s="156">
        <v>35579</v>
      </c>
      <c r="BS1192" s="156" t="s">
        <v>108</v>
      </c>
      <c r="BT1192" s="156" t="s">
        <v>108</v>
      </c>
      <c r="BU1192" s="156" t="s">
        <v>108</v>
      </c>
      <c r="BV1192" s="156" t="s">
        <v>108</v>
      </c>
      <c r="BW1192" s="156" t="s">
        <v>108</v>
      </c>
      <c r="BX1192" s="156" t="s">
        <v>11266</v>
      </c>
      <c r="BY1192" s="156" t="s">
        <v>11267</v>
      </c>
      <c r="BZ1192" s="156" t="s">
        <v>11268</v>
      </c>
      <c r="CA1192" s="157" t="s">
        <v>10996</v>
      </c>
      <c r="CB1192" s="157" t="s">
        <v>2396</v>
      </c>
      <c r="CC1192" s="157"/>
      <c r="CD1192" s="156"/>
      <c r="CE1192" s="156"/>
      <c r="CF1192" s="156"/>
      <c r="CG1192" s="156"/>
      <c r="CH1192" s="156"/>
      <c r="CI1192" s="156"/>
      <c r="CJ1192" s="156"/>
      <c r="CK1192" s="156"/>
      <c r="CL1192" s="156"/>
      <c r="CM1192" s="157" t="s">
        <v>109</v>
      </c>
      <c r="CN1192" s="152"/>
      <c r="CO1192" s="297"/>
      <c r="CP1192" s="297"/>
      <c r="CQ1192" s="297"/>
      <c r="CR1192" s="297"/>
      <c r="CS1192" s="297"/>
      <c r="CT1192" s="297"/>
      <c r="CU1192" s="297"/>
      <c r="CV1192" s="297"/>
      <c r="CW1192" s="297"/>
      <c r="CX1192" s="297"/>
      <c r="CY1192" s="297"/>
      <c r="CZ1192" s="297"/>
      <c r="DA1192" s="297"/>
      <c r="DB1192" s="297"/>
      <c r="DC1192" s="297"/>
      <c r="DD1192" s="297"/>
      <c r="DE1192" s="297"/>
      <c r="DF1192" s="297"/>
      <c r="DG1192" s="297"/>
      <c r="DH1192" s="297"/>
      <c r="DI1192" s="297"/>
      <c r="DJ1192" s="297"/>
      <c r="DK1192" s="297"/>
      <c r="DL1192" s="297"/>
      <c r="DM1192" s="297"/>
      <c r="DN1192" s="297"/>
      <c r="DO1192" s="297"/>
      <c r="DP1192" s="297"/>
      <c r="DQ1192" s="297"/>
      <c r="DR1192" s="297"/>
      <c r="DS1192" s="297"/>
      <c r="DT1192" s="297"/>
      <c r="DU1192" s="297"/>
      <c r="DV1192" s="297"/>
      <c r="DW1192" s="297"/>
      <c r="DX1192" s="297"/>
      <c r="DY1192" s="297"/>
      <c r="DZ1192" s="297"/>
      <c r="EA1192" s="297"/>
      <c r="EB1192" s="297"/>
      <c r="EC1192" s="297"/>
      <c r="ED1192" s="297"/>
      <c r="EE1192" s="297"/>
      <c r="EF1192" s="297"/>
      <c r="EG1192" s="297"/>
      <c r="EH1192" s="297"/>
      <c r="EI1192" s="297"/>
      <c r="EJ1192" s="297"/>
      <c r="EK1192" s="297"/>
      <c r="EL1192" s="297"/>
      <c r="EM1192" s="297"/>
      <c r="EN1192" s="297"/>
      <c r="EO1192" s="297"/>
      <c r="EP1192" s="297"/>
      <c r="EQ1192" s="297"/>
      <c r="ER1192" s="297"/>
      <c r="ES1192" s="297"/>
      <c r="ET1192" s="297"/>
      <c r="EU1192" s="297"/>
      <c r="EV1192" s="297"/>
      <c r="EW1192" s="297"/>
      <c r="EX1192" s="297"/>
      <c r="EY1192" s="297"/>
      <c r="EZ1192" s="297"/>
      <c r="FA1192" s="297"/>
      <c r="FB1192" s="297"/>
      <c r="FC1192" s="297"/>
      <c r="FD1192" s="297"/>
      <c r="FE1192" s="297"/>
      <c r="FF1192" s="297"/>
      <c r="FG1192" s="297"/>
      <c r="FH1192" s="297"/>
      <c r="FI1192" s="297"/>
      <c r="FJ1192" s="297"/>
      <c r="FK1192" s="297"/>
      <c r="FL1192" s="297"/>
      <c r="FM1192" s="297"/>
      <c r="FN1192" s="297"/>
      <c r="FO1192" s="297"/>
      <c r="FP1192" s="297"/>
      <c r="FQ1192" s="297"/>
      <c r="FR1192" s="297"/>
      <c r="FS1192" s="297"/>
    </row>
    <row r="1193" spans="1:736" ht="45.75" customHeight="1">
      <c r="A1193" s="589">
        <f>1+A1192</f>
        <v>1192</v>
      </c>
      <c r="B1193" s="403" t="s">
        <v>11366</v>
      </c>
      <c r="C1193" s="156" t="s">
        <v>11367</v>
      </c>
      <c r="D1193" s="156" t="s">
        <v>6692</v>
      </c>
      <c r="E1193" s="156">
        <v>45590</v>
      </c>
      <c r="F1193" s="156">
        <v>45591</v>
      </c>
      <c r="G1193" s="156">
        <v>45657</v>
      </c>
      <c r="H1193" s="156" t="s">
        <v>547</v>
      </c>
      <c r="I1193" s="156" t="s">
        <v>452</v>
      </c>
      <c r="J1193" s="301" t="s">
        <v>11368</v>
      </c>
      <c r="K1193" s="251">
        <v>830053792</v>
      </c>
      <c r="L1193" s="156">
        <v>3</v>
      </c>
      <c r="M1193" s="156" t="s">
        <v>926</v>
      </c>
      <c r="N1193" s="156" t="s">
        <v>549</v>
      </c>
      <c r="O1193" s="156" t="s">
        <v>354</v>
      </c>
      <c r="P1193" s="156" t="s">
        <v>11369</v>
      </c>
      <c r="Q1193" s="156" t="s">
        <v>11370</v>
      </c>
      <c r="R1193" s="143">
        <v>66</v>
      </c>
      <c r="S1193" s="134" t="s">
        <v>221</v>
      </c>
      <c r="T1193" s="253" t="s">
        <v>11371</v>
      </c>
      <c r="U1193" s="156">
        <v>2024003929</v>
      </c>
      <c r="V1193" s="253" t="s">
        <v>11371</v>
      </c>
      <c r="W1193" s="156">
        <v>45590</v>
      </c>
      <c r="X1193" s="156" t="s">
        <v>103</v>
      </c>
      <c r="Y1193" s="317" t="s">
        <v>11372</v>
      </c>
      <c r="Z1193" s="156" t="s">
        <v>11371</v>
      </c>
      <c r="AA1193" s="156">
        <v>0</v>
      </c>
      <c r="AB1193" s="156">
        <v>0</v>
      </c>
      <c r="AC1193" s="156">
        <v>0</v>
      </c>
      <c r="AD1193" s="156">
        <v>0</v>
      </c>
      <c r="AE1193" s="156">
        <v>0</v>
      </c>
      <c r="AF1193" s="156">
        <v>0</v>
      </c>
      <c r="AG1193" s="156">
        <v>0</v>
      </c>
      <c r="AH1193" s="156">
        <v>0</v>
      </c>
      <c r="AI1193" s="156">
        <v>0</v>
      </c>
      <c r="AJ1193" s="156">
        <v>0</v>
      </c>
      <c r="AK1193" s="156" t="s">
        <v>104</v>
      </c>
      <c r="AL1193" s="103" t="s">
        <v>11373</v>
      </c>
      <c r="AM1193" s="156" t="s">
        <v>11374</v>
      </c>
      <c r="AN1193" s="156">
        <v>52144086</v>
      </c>
      <c r="AO1193" s="156" t="s">
        <v>11375</v>
      </c>
      <c r="AP1193" s="156" t="s">
        <v>11376</v>
      </c>
      <c r="AQ1193" s="156">
        <v>45590</v>
      </c>
      <c r="AR1193" s="156" t="s">
        <v>11377</v>
      </c>
      <c r="AS1193" s="156" t="s">
        <v>114</v>
      </c>
      <c r="AT1193" s="156" t="s">
        <v>109</v>
      </c>
      <c r="AU1193" s="156" t="s">
        <v>392</v>
      </c>
      <c r="AV1193" s="156" t="s">
        <v>9324</v>
      </c>
      <c r="AW1193" s="156" t="s">
        <v>9324</v>
      </c>
      <c r="AX1193" s="156" t="s">
        <v>109</v>
      </c>
      <c r="AY1193" s="156" t="s">
        <v>108</v>
      </c>
      <c r="AZ1193" s="156" t="s">
        <v>9324</v>
      </c>
      <c r="BA1193" s="156" t="s">
        <v>9324</v>
      </c>
      <c r="BB1193" s="156"/>
      <c r="BC1193" s="156" t="s">
        <v>9324</v>
      </c>
      <c r="BD1193" s="156" t="s">
        <v>9324</v>
      </c>
      <c r="BE1193" s="156" t="s">
        <v>9324</v>
      </c>
      <c r="BF1193" s="156" t="s">
        <v>9324</v>
      </c>
      <c r="BG1193" s="156" t="s">
        <v>9324</v>
      </c>
      <c r="BH1193" s="153" t="s">
        <v>11371</v>
      </c>
      <c r="BI1193" s="437" t="s">
        <v>259</v>
      </c>
      <c r="BJ1193" s="240" t="s">
        <v>9324</v>
      </c>
      <c r="BK1193" s="240" t="s">
        <v>9324</v>
      </c>
      <c r="BL1193" s="240" t="s">
        <v>9324</v>
      </c>
      <c r="BM1193" s="677" t="s">
        <v>11378</v>
      </c>
      <c r="BN1193" s="156" t="s">
        <v>108</v>
      </c>
      <c r="BO1193" s="156" t="s">
        <v>108</v>
      </c>
      <c r="BP1193" s="156" t="s">
        <v>108</v>
      </c>
      <c r="BQ1193" s="156" t="s">
        <v>108</v>
      </c>
      <c r="BR1193" s="156" t="s">
        <v>108</v>
      </c>
      <c r="BS1193" s="156" t="s">
        <v>108</v>
      </c>
      <c r="BT1193" s="156" t="s">
        <v>108</v>
      </c>
      <c r="BU1193" s="156" t="s">
        <v>108</v>
      </c>
      <c r="BV1193" s="156" t="s">
        <v>108</v>
      </c>
      <c r="BW1193" s="156" t="s">
        <v>108</v>
      </c>
      <c r="BX1193" s="156" t="s">
        <v>11379</v>
      </c>
      <c r="BY1193" s="156" t="s">
        <v>11380</v>
      </c>
      <c r="BZ1193" s="156" t="s">
        <v>11381</v>
      </c>
      <c r="CA1193" s="157" t="s">
        <v>109</v>
      </c>
      <c r="CB1193" s="157" t="s">
        <v>109</v>
      </c>
      <c r="CC1193" s="157" t="s">
        <v>109</v>
      </c>
      <c r="CD1193" s="156"/>
      <c r="CE1193" s="156"/>
      <c r="CF1193" s="156"/>
      <c r="CG1193" s="156"/>
      <c r="CH1193" s="156"/>
      <c r="CI1193" s="156"/>
      <c r="CJ1193" s="156"/>
      <c r="CK1193" s="156"/>
      <c r="CL1193" s="156"/>
      <c r="CM1193" s="157" t="s">
        <v>109</v>
      </c>
      <c r="CN1193" s="152" t="s">
        <v>109</v>
      </c>
      <c r="CO1193" s="297"/>
      <c r="CP1193" s="297"/>
      <c r="CQ1193" s="297"/>
      <c r="CR1193" s="297"/>
      <c r="CS1193" s="297"/>
      <c r="CT1193" s="297"/>
      <c r="CU1193" s="297"/>
      <c r="CV1193" s="297"/>
      <c r="CW1193" s="297"/>
      <c r="CX1193" s="297"/>
      <c r="CY1193" s="297"/>
      <c r="CZ1193" s="297"/>
      <c r="DA1193" s="297"/>
      <c r="DB1193" s="297"/>
      <c r="DC1193" s="297"/>
      <c r="DD1193" s="297"/>
      <c r="DE1193" s="297"/>
      <c r="DF1193" s="297"/>
      <c r="DG1193" s="297"/>
      <c r="DH1193" s="297"/>
      <c r="DI1193" s="297"/>
      <c r="DJ1193" s="297"/>
      <c r="DK1193" s="297"/>
      <c r="DL1193" s="297"/>
      <c r="DM1193" s="297"/>
      <c r="DN1193" s="297"/>
      <c r="DO1193" s="297"/>
      <c r="DP1193" s="297"/>
      <c r="DQ1193" s="297"/>
      <c r="DR1193" s="297"/>
      <c r="DS1193" s="297"/>
      <c r="DT1193" s="297"/>
      <c r="DU1193" s="297"/>
      <c r="DV1193" s="297"/>
      <c r="DW1193" s="297"/>
      <c r="DX1193" s="297"/>
      <c r="DY1193" s="297"/>
      <c r="DZ1193" s="297"/>
      <c r="EA1193" s="297"/>
      <c r="EB1193" s="297"/>
      <c r="EC1193" s="297"/>
      <c r="ED1193" s="297"/>
      <c r="EE1193" s="297"/>
      <c r="EF1193" s="297"/>
      <c r="EG1193" s="297"/>
      <c r="EH1193" s="297"/>
      <c r="EI1193" s="297"/>
      <c r="EJ1193" s="297"/>
      <c r="EK1193" s="297"/>
      <c r="EL1193" s="297"/>
      <c r="EM1193" s="297"/>
      <c r="EN1193" s="297"/>
      <c r="EO1193" s="297"/>
      <c r="EP1193" s="297"/>
      <c r="EQ1193" s="297"/>
      <c r="ER1193" s="297"/>
      <c r="ES1193" s="297"/>
      <c r="ET1193" s="297"/>
      <c r="EU1193" s="297"/>
      <c r="EV1193" s="297"/>
      <c r="EW1193" s="297"/>
      <c r="EX1193" s="297"/>
      <c r="EY1193" s="297"/>
      <c r="EZ1193" s="297"/>
      <c r="FA1193" s="297"/>
      <c r="FB1193" s="297"/>
      <c r="FC1193" s="297"/>
      <c r="FD1193" s="297"/>
      <c r="FE1193" s="297"/>
      <c r="FF1193" s="297"/>
      <c r="FG1193" s="297"/>
      <c r="FH1193" s="297"/>
      <c r="FI1193" s="297"/>
      <c r="FJ1193" s="297"/>
      <c r="FK1193" s="297"/>
      <c r="FL1193" s="297"/>
      <c r="FM1193" s="297"/>
      <c r="FN1193" s="297"/>
      <c r="FO1193" s="297"/>
      <c r="FP1193" s="297"/>
      <c r="FQ1193" s="297"/>
      <c r="FR1193" s="297"/>
      <c r="FS1193" s="297"/>
    </row>
    <row r="1194" spans="1:736" ht="45.75" customHeight="1">
      <c r="A1194" s="589">
        <f>1+A1193</f>
        <v>1193</v>
      </c>
      <c r="B1194" s="403" t="s">
        <v>11382</v>
      </c>
      <c r="C1194" s="156" t="s">
        <v>11383</v>
      </c>
      <c r="D1194" s="156" t="s">
        <v>6230</v>
      </c>
      <c r="E1194" s="156">
        <v>45590</v>
      </c>
      <c r="F1194" s="156">
        <v>45593</v>
      </c>
      <c r="G1194" s="156">
        <v>45646</v>
      </c>
      <c r="H1194" s="156" t="s">
        <v>416</v>
      </c>
      <c r="I1194" s="156" t="s">
        <v>9637</v>
      </c>
      <c r="J1194" s="156" t="s">
        <v>11384</v>
      </c>
      <c r="K1194" s="251">
        <v>1072638073</v>
      </c>
      <c r="L1194" s="156">
        <v>1</v>
      </c>
      <c r="M1194" s="156" t="s">
        <v>97</v>
      </c>
      <c r="N1194" s="156" t="s">
        <v>98</v>
      </c>
      <c r="O1194" s="156" t="s">
        <v>6113</v>
      </c>
      <c r="P1194" s="156" t="s">
        <v>11385</v>
      </c>
      <c r="Q1194" s="156" t="s">
        <v>10691</v>
      </c>
      <c r="R1194" s="143">
        <v>53</v>
      </c>
      <c r="S1194" s="134" t="s">
        <v>11262</v>
      </c>
      <c r="T1194" s="253" t="s">
        <v>11263</v>
      </c>
      <c r="U1194" s="156">
        <v>2024003923</v>
      </c>
      <c r="V1194" s="253" t="s">
        <v>11263</v>
      </c>
      <c r="W1194" s="156">
        <v>45590</v>
      </c>
      <c r="X1194" s="156" t="s">
        <v>103</v>
      </c>
      <c r="Y1194" s="317" t="s">
        <v>11264</v>
      </c>
      <c r="Z1194" s="156" t="s">
        <v>11263</v>
      </c>
      <c r="AA1194" s="156">
        <v>0</v>
      </c>
      <c r="AB1194" s="156">
        <v>0</v>
      </c>
      <c r="AC1194" s="156">
        <v>0</v>
      </c>
      <c r="AD1194" s="156">
        <v>0</v>
      </c>
      <c r="AE1194" s="156">
        <v>0</v>
      </c>
      <c r="AF1194" s="156">
        <v>0</v>
      </c>
      <c r="AG1194" s="156">
        <v>0</v>
      </c>
      <c r="AH1194" s="156">
        <v>0</v>
      </c>
      <c r="AI1194" s="156">
        <v>0</v>
      </c>
      <c r="AJ1194" s="156">
        <v>0</v>
      </c>
      <c r="AK1194" s="156" t="s">
        <v>104</v>
      </c>
      <c r="AL1194" s="103" t="s">
        <v>11386</v>
      </c>
      <c r="AM1194" s="156" t="s">
        <v>129</v>
      </c>
      <c r="AN1194" s="156">
        <v>35474745</v>
      </c>
      <c r="AO1194" s="156" t="s">
        <v>114</v>
      </c>
      <c r="AP1194" s="156" t="s">
        <v>114</v>
      </c>
      <c r="AQ1194" s="156" t="s">
        <v>114</v>
      </c>
      <c r="AR1194" s="156" t="s">
        <v>114</v>
      </c>
      <c r="AS1194" s="156" t="s">
        <v>109</v>
      </c>
      <c r="AT1194" s="156" t="s">
        <v>109</v>
      </c>
      <c r="AU1194" s="156" t="s">
        <v>392</v>
      </c>
      <c r="AV1194" s="156" t="s">
        <v>9324</v>
      </c>
      <c r="AW1194" s="156" t="s">
        <v>9324</v>
      </c>
      <c r="AX1194" s="156" t="s">
        <v>109</v>
      </c>
      <c r="AY1194" s="156" t="s">
        <v>108</v>
      </c>
      <c r="AZ1194" s="156" t="s">
        <v>9324</v>
      </c>
      <c r="BA1194" s="156" t="s">
        <v>9324</v>
      </c>
      <c r="BB1194" s="156"/>
      <c r="BC1194" s="156" t="s">
        <v>9324</v>
      </c>
      <c r="BD1194" s="156" t="s">
        <v>9324</v>
      </c>
      <c r="BE1194" s="156" t="s">
        <v>9324</v>
      </c>
      <c r="BF1194" s="156" t="s">
        <v>9324</v>
      </c>
      <c r="BG1194" s="156" t="s">
        <v>9324</v>
      </c>
      <c r="BH1194" s="153" t="s">
        <v>11263</v>
      </c>
      <c r="BI1194" s="438" t="s">
        <v>135</v>
      </c>
      <c r="BJ1194" s="240" t="s">
        <v>9324</v>
      </c>
      <c r="BK1194" s="240" t="s">
        <v>114</v>
      </c>
      <c r="BL1194" s="240" t="s">
        <v>9324</v>
      </c>
      <c r="BM1194" s="399" t="s">
        <v>136</v>
      </c>
      <c r="BN1194" s="156" t="s">
        <v>161</v>
      </c>
      <c r="BO1194" s="156" t="s">
        <v>11387</v>
      </c>
      <c r="BP1194" s="156" t="s">
        <v>11388</v>
      </c>
      <c r="BQ1194" s="156">
        <v>21</v>
      </c>
      <c r="BR1194" s="156">
        <v>37893</v>
      </c>
      <c r="BS1194" s="156" t="s">
        <v>108</v>
      </c>
      <c r="BT1194" s="156" t="s">
        <v>108</v>
      </c>
      <c r="BU1194" s="156" t="s">
        <v>108</v>
      </c>
      <c r="BV1194" s="156" t="s">
        <v>108</v>
      </c>
      <c r="BW1194" s="156" t="s">
        <v>108</v>
      </c>
      <c r="BX1194" s="156" t="s">
        <v>11389</v>
      </c>
      <c r="BY1194" s="156">
        <v>3203174542</v>
      </c>
      <c r="BZ1194" s="156" t="s">
        <v>11390</v>
      </c>
      <c r="CA1194" s="157" t="s">
        <v>10996</v>
      </c>
      <c r="CB1194" s="157" t="s">
        <v>10996</v>
      </c>
      <c r="CC1194" s="157"/>
      <c r="CD1194" s="156"/>
      <c r="CE1194" s="156"/>
      <c r="CF1194" s="156"/>
      <c r="CG1194" s="156"/>
      <c r="CH1194" s="156"/>
      <c r="CI1194" s="156"/>
      <c r="CJ1194" s="156"/>
      <c r="CK1194" s="156"/>
      <c r="CL1194" s="156"/>
      <c r="CM1194" s="157" t="s">
        <v>109</v>
      </c>
      <c r="CN1194" s="152"/>
      <c r="CO1194" s="297"/>
      <c r="CP1194" s="297"/>
      <c r="CQ1194" s="297"/>
      <c r="CR1194" s="297"/>
      <c r="CS1194" s="297"/>
      <c r="CT1194" s="297"/>
      <c r="CU1194" s="297"/>
      <c r="CV1194" s="297"/>
      <c r="CW1194" s="297"/>
      <c r="CX1194" s="297"/>
      <c r="CY1194" s="297"/>
      <c r="CZ1194" s="297"/>
      <c r="DA1194" s="297"/>
      <c r="DB1194" s="297"/>
      <c r="DC1194" s="297"/>
      <c r="DD1194" s="297"/>
      <c r="DE1194" s="297"/>
      <c r="DF1194" s="297"/>
      <c r="DG1194" s="297"/>
      <c r="DH1194" s="297"/>
      <c r="DI1194" s="297"/>
      <c r="DJ1194" s="297"/>
      <c r="DK1194" s="297"/>
      <c r="DL1194" s="297"/>
      <c r="DM1194" s="297"/>
      <c r="DN1194" s="297"/>
      <c r="DO1194" s="297"/>
      <c r="DP1194" s="297"/>
      <c r="DQ1194" s="297"/>
      <c r="DR1194" s="297"/>
      <c r="DS1194" s="297"/>
      <c r="DT1194" s="297"/>
      <c r="DU1194" s="297"/>
      <c r="DV1194" s="297"/>
      <c r="DW1194" s="297"/>
      <c r="DX1194" s="297"/>
      <c r="DY1194" s="297"/>
      <c r="DZ1194" s="297"/>
      <c r="EA1194" s="297"/>
      <c r="EB1194" s="297"/>
      <c r="EC1194" s="297"/>
      <c r="ED1194" s="297"/>
      <c r="EE1194" s="297"/>
      <c r="EF1194" s="297"/>
      <c r="EG1194" s="297"/>
      <c r="EH1194" s="297"/>
      <c r="EI1194" s="297"/>
      <c r="EJ1194" s="297"/>
      <c r="EK1194" s="297"/>
      <c r="EL1194" s="297"/>
      <c r="EM1194" s="297"/>
      <c r="EN1194" s="297"/>
      <c r="EO1194" s="297"/>
      <c r="EP1194" s="297"/>
      <c r="EQ1194" s="297"/>
      <c r="ER1194" s="297"/>
      <c r="ES1194" s="297"/>
      <c r="ET1194" s="297"/>
      <c r="EU1194" s="297"/>
      <c r="EV1194" s="297"/>
      <c r="EW1194" s="297"/>
      <c r="EX1194" s="297"/>
      <c r="EY1194" s="297"/>
      <c r="EZ1194" s="297"/>
      <c r="FA1194" s="297"/>
      <c r="FB1194" s="297"/>
      <c r="FC1194" s="297"/>
      <c r="FD1194" s="297"/>
      <c r="FE1194" s="297"/>
      <c r="FF1194" s="297"/>
      <c r="FG1194" s="297"/>
      <c r="FH1194" s="297"/>
      <c r="FI1194" s="297"/>
      <c r="FJ1194" s="297"/>
      <c r="FK1194" s="297"/>
      <c r="FL1194" s="297"/>
      <c r="FM1194" s="297"/>
      <c r="FN1194" s="297"/>
      <c r="FO1194" s="297"/>
      <c r="FP1194" s="297"/>
      <c r="FQ1194" s="297"/>
      <c r="FR1194" s="297"/>
      <c r="FS1194" s="297"/>
    </row>
    <row r="1195" spans="1:736" ht="45.75" customHeight="1">
      <c r="A1195" s="638">
        <f>1+A1194</f>
        <v>1194</v>
      </c>
      <c r="B1195" s="218" t="s">
        <v>11391</v>
      </c>
      <c r="C1195" s="201" t="s">
        <v>11392</v>
      </c>
      <c r="D1195" s="205" t="s">
        <v>6230</v>
      </c>
      <c r="E1195" s="202">
        <v>45590</v>
      </c>
      <c r="F1195" s="203">
        <v>45595</v>
      </c>
      <c r="G1195" s="203">
        <v>45646</v>
      </c>
      <c r="H1195" s="201" t="s">
        <v>416</v>
      </c>
      <c r="I1195" s="206" t="s">
        <v>9637</v>
      </c>
      <c r="J1195" s="201" t="s">
        <v>11393</v>
      </c>
      <c r="K1195" s="271">
        <v>80399995</v>
      </c>
      <c r="L1195" s="201">
        <v>7</v>
      </c>
      <c r="M1195" s="272" t="s">
        <v>97</v>
      </c>
      <c r="N1195" s="208" t="s">
        <v>98</v>
      </c>
      <c r="O1195" s="218" t="s">
        <v>1061</v>
      </c>
      <c r="P1195" s="201" t="s">
        <v>2925</v>
      </c>
      <c r="Q1195" s="201" t="s">
        <v>9117</v>
      </c>
      <c r="R1195" s="210">
        <v>51</v>
      </c>
      <c r="S1195" s="201" t="s">
        <v>5116</v>
      </c>
      <c r="T1195" s="273" t="s">
        <v>9640</v>
      </c>
      <c r="U1195" s="274">
        <v>2024003955</v>
      </c>
      <c r="V1195" s="273" t="s">
        <v>9640</v>
      </c>
      <c r="W1195" s="275">
        <v>45593</v>
      </c>
      <c r="X1195" s="276" t="s">
        <v>103</v>
      </c>
      <c r="Y1195" s="313" t="s">
        <v>9642</v>
      </c>
      <c r="Z1195" s="215" t="s">
        <v>9640</v>
      </c>
      <c r="AA1195" s="216">
        <v>0</v>
      </c>
      <c r="AB1195" s="217">
        <v>0</v>
      </c>
      <c r="AC1195" s="216">
        <v>0</v>
      </c>
      <c r="AD1195" s="216">
        <v>0</v>
      </c>
      <c r="AE1195" s="216">
        <v>0</v>
      </c>
      <c r="AF1195" s="216">
        <v>0</v>
      </c>
      <c r="AG1195" s="216">
        <v>0</v>
      </c>
      <c r="AH1195" s="216">
        <v>0</v>
      </c>
      <c r="AI1195" s="216">
        <v>0</v>
      </c>
      <c r="AJ1195" s="216">
        <v>0</v>
      </c>
      <c r="AK1195" s="209" t="s">
        <v>104</v>
      </c>
      <c r="AL1195" s="191" t="s">
        <v>11394</v>
      </c>
      <c r="AM1195" s="201" t="s">
        <v>7679</v>
      </c>
      <c r="AN1195" s="207">
        <v>80401061</v>
      </c>
      <c r="AO1195" s="209" t="s">
        <v>114</v>
      </c>
      <c r="AP1195" s="201" t="s">
        <v>114</v>
      </c>
      <c r="AQ1195" s="277" t="s">
        <v>114</v>
      </c>
      <c r="AR1195" s="209" t="s">
        <v>114</v>
      </c>
      <c r="AS1195" s="201" t="s">
        <v>109</v>
      </c>
      <c r="AT1195" s="209" t="s">
        <v>109</v>
      </c>
      <c r="AU1195" s="209" t="s">
        <v>392</v>
      </c>
      <c r="AV1195" s="201" t="s">
        <v>9324</v>
      </c>
      <c r="AW1195" s="201" t="s">
        <v>9324</v>
      </c>
      <c r="AX1195" s="201" t="s">
        <v>109</v>
      </c>
      <c r="AY1195" s="201" t="s">
        <v>108</v>
      </c>
      <c r="AZ1195" s="240" t="s">
        <v>9324</v>
      </c>
      <c r="BA1195" s="201" t="s">
        <v>9324</v>
      </c>
      <c r="BB1195" s="241"/>
      <c r="BC1195" s="240" t="s">
        <v>9324</v>
      </c>
      <c r="BD1195" s="210" t="s">
        <v>9324</v>
      </c>
      <c r="BE1195" s="210" t="s">
        <v>9324</v>
      </c>
      <c r="BF1195" s="210" t="s">
        <v>9324</v>
      </c>
      <c r="BG1195" s="240" t="s">
        <v>9324</v>
      </c>
      <c r="BH1195" s="221" t="s">
        <v>9640</v>
      </c>
      <c r="BI1195" s="296" t="s">
        <v>135</v>
      </c>
      <c r="BJ1195" s="201" t="s">
        <v>9324</v>
      </c>
      <c r="BK1195" s="208" t="s">
        <v>114</v>
      </c>
      <c r="BL1195" s="240" t="s">
        <v>9324</v>
      </c>
      <c r="BM1195" s="399" t="s">
        <v>11395</v>
      </c>
      <c r="BN1195" s="292" t="s">
        <v>115</v>
      </c>
      <c r="BO1195" s="208" t="s">
        <v>9998</v>
      </c>
      <c r="BP1195" s="208" t="s">
        <v>9999</v>
      </c>
      <c r="BQ1195" s="208">
        <v>56</v>
      </c>
      <c r="BR1195" s="208">
        <v>25117</v>
      </c>
      <c r="BS1195" s="208" t="s">
        <v>108</v>
      </c>
      <c r="BT1195" s="208" t="s">
        <v>108</v>
      </c>
      <c r="BU1195" s="237" t="s">
        <v>108</v>
      </c>
      <c r="BV1195" s="208" t="s">
        <v>108</v>
      </c>
      <c r="BW1195" s="278" t="s">
        <v>108</v>
      </c>
      <c r="BX1195" s="224" t="s">
        <v>11396</v>
      </c>
      <c r="BY1195" s="208">
        <v>3107819214</v>
      </c>
      <c r="BZ1195" s="293" t="s">
        <v>11397</v>
      </c>
      <c r="CA1195" s="223" t="s">
        <v>10996</v>
      </c>
      <c r="CB1195" s="294" t="s">
        <v>109</v>
      </c>
      <c r="CC1195" s="323"/>
      <c r="CD1195" s="323"/>
      <c r="CE1195" s="223"/>
      <c r="CF1195" s="223"/>
      <c r="CG1195" s="223"/>
      <c r="CH1195" s="223"/>
      <c r="CI1195" s="223"/>
      <c r="CJ1195" s="223"/>
      <c r="CK1195" s="223"/>
      <c r="CL1195" s="223"/>
      <c r="CM1195" s="303"/>
      <c r="CN1195" s="223"/>
      <c r="CO1195" s="50"/>
      <c r="CP1195" s="50"/>
      <c r="CQ1195" s="50"/>
      <c r="CR1195" s="50"/>
      <c r="CS1195" s="50"/>
      <c r="CT1195" s="50"/>
      <c r="CU1195" s="50"/>
      <c r="CV1195" s="50"/>
      <c r="CW1195" s="50"/>
      <c r="CX1195" s="50"/>
      <c r="CY1195" s="50"/>
      <c r="CZ1195" s="50"/>
      <c r="DA1195" s="50"/>
      <c r="DB1195" s="50"/>
      <c r="DC1195" s="50"/>
      <c r="DD1195" s="50"/>
      <c r="DE1195" s="50"/>
      <c r="DF1195" s="50"/>
      <c r="DG1195" s="50"/>
      <c r="DH1195" s="50"/>
      <c r="DI1195" s="50"/>
      <c r="DJ1195" s="50"/>
      <c r="DK1195" s="50"/>
      <c r="DL1195" s="50"/>
      <c r="DM1195" s="50"/>
      <c r="DN1195" s="50"/>
      <c r="DO1195" s="50"/>
      <c r="DP1195" s="50"/>
      <c r="DQ1195" s="50"/>
      <c r="DR1195" s="50"/>
      <c r="DS1195" s="50"/>
      <c r="DT1195" s="50"/>
      <c r="DU1195" s="50"/>
      <c r="DV1195" s="50"/>
      <c r="DW1195" s="50"/>
      <c r="DX1195" s="50"/>
      <c r="DY1195" s="50"/>
      <c r="DZ1195" s="50"/>
      <c r="EA1195" s="50"/>
      <c r="EB1195" s="50"/>
      <c r="EC1195" s="50"/>
      <c r="ED1195" s="50"/>
      <c r="EE1195" s="50"/>
    </row>
    <row r="1196" spans="1:736" ht="45.75" customHeight="1">
      <c r="A1196" s="638">
        <f>1+A1195</f>
        <v>1195</v>
      </c>
      <c r="B1196" s="218" t="s">
        <v>11398</v>
      </c>
      <c r="C1196" s="201" t="s">
        <v>11399</v>
      </c>
      <c r="D1196" s="205" t="s">
        <v>6230</v>
      </c>
      <c r="E1196" s="202">
        <v>45590</v>
      </c>
      <c r="F1196" s="203">
        <v>45594</v>
      </c>
      <c r="G1196" s="203">
        <v>45646</v>
      </c>
      <c r="H1196" s="201" t="s">
        <v>416</v>
      </c>
      <c r="I1196" s="206" t="s">
        <v>9646</v>
      </c>
      <c r="J1196" s="201" t="s">
        <v>11400</v>
      </c>
      <c r="K1196" s="271">
        <v>1007694685</v>
      </c>
      <c r="L1196" s="201">
        <v>9</v>
      </c>
      <c r="M1196" s="272" t="s">
        <v>97</v>
      </c>
      <c r="N1196" s="208" t="s">
        <v>98</v>
      </c>
      <c r="O1196" s="218" t="s">
        <v>427</v>
      </c>
      <c r="P1196" s="201" t="s">
        <v>11401</v>
      </c>
      <c r="Q1196" s="201" t="s">
        <v>9117</v>
      </c>
      <c r="R1196" s="210">
        <v>52</v>
      </c>
      <c r="S1196" s="201" t="s">
        <v>11402</v>
      </c>
      <c r="T1196" s="273" t="s">
        <v>11403</v>
      </c>
      <c r="U1196" s="274">
        <v>2024003934</v>
      </c>
      <c r="V1196" s="273" t="s">
        <v>11403</v>
      </c>
      <c r="W1196" s="275">
        <v>45593</v>
      </c>
      <c r="X1196" s="276" t="s">
        <v>103</v>
      </c>
      <c r="Y1196" s="313" t="s">
        <v>11404</v>
      </c>
      <c r="Z1196" s="215" t="s">
        <v>11403</v>
      </c>
      <c r="AA1196" s="216">
        <v>0</v>
      </c>
      <c r="AB1196" s="217">
        <v>0</v>
      </c>
      <c r="AC1196" s="216">
        <v>0</v>
      </c>
      <c r="AD1196" s="216">
        <v>0</v>
      </c>
      <c r="AE1196" s="216">
        <v>0</v>
      </c>
      <c r="AF1196" s="216">
        <v>0</v>
      </c>
      <c r="AG1196" s="216">
        <v>0</v>
      </c>
      <c r="AH1196" s="216">
        <v>0</v>
      </c>
      <c r="AI1196" s="216">
        <v>0</v>
      </c>
      <c r="AJ1196" s="216">
        <v>0</v>
      </c>
      <c r="AK1196" s="209" t="s">
        <v>104</v>
      </c>
      <c r="AL1196" s="191" t="s">
        <v>11405</v>
      </c>
      <c r="AM1196" s="201" t="s">
        <v>6651</v>
      </c>
      <c r="AN1196" s="207">
        <v>80398655</v>
      </c>
      <c r="AO1196" s="209" t="s">
        <v>114</v>
      </c>
      <c r="AP1196" s="201" t="s">
        <v>114</v>
      </c>
      <c r="AQ1196" s="277" t="s">
        <v>114</v>
      </c>
      <c r="AR1196" s="209" t="s">
        <v>114</v>
      </c>
      <c r="AS1196" s="201" t="s">
        <v>109</v>
      </c>
      <c r="AT1196" s="209" t="s">
        <v>109</v>
      </c>
      <c r="AU1196" s="209" t="s">
        <v>392</v>
      </c>
      <c r="AV1196" s="201" t="s">
        <v>9324</v>
      </c>
      <c r="AW1196" s="201" t="s">
        <v>9324</v>
      </c>
      <c r="AX1196" s="201" t="s">
        <v>109</v>
      </c>
      <c r="AY1196" s="201" t="s">
        <v>108</v>
      </c>
      <c r="AZ1196" s="240" t="s">
        <v>9324</v>
      </c>
      <c r="BA1196" s="201" t="s">
        <v>9324</v>
      </c>
      <c r="BB1196" s="241"/>
      <c r="BC1196" s="240" t="s">
        <v>9324</v>
      </c>
      <c r="BD1196" s="210" t="s">
        <v>9324</v>
      </c>
      <c r="BE1196" s="210" t="s">
        <v>9324</v>
      </c>
      <c r="BF1196" s="210" t="s">
        <v>9324</v>
      </c>
      <c r="BG1196" s="240" t="s">
        <v>9324</v>
      </c>
      <c r="BH1196" s="221" t="s">
        <v>11403</v>
      </c>
      <c r="BI1196" s="296" t="s">
        <v>135</v>
      </c>
      <c r="BJ1196" s="201" t="s">
        <v>9324</v>
      </c>
      <c r="BK1196" s="208" t="s">
        <v>114</v>
      </c>
      <c r="BL1196" s="240" t="s">
        <v>9324</v>
      </c>
      <c r="BM1196" s="399" t="s">
        <v>136</v>
      </c>
      <c r="BN1196" s="292" t="s">
        <v>115</v>
      </c>
      <c r="BO1196" s="208" t="s">
        <v>9675</v>
      </c>
      <c r="BP1196" s="208" t="s">
        <v>10106</v>
      </c>
      <c r="BQ1196" s="208">
        <v>24</v>
      </c>
      <c r="BR1196" s="208">
        <v>36618</v>
      </c>
      <c r="BS1196" s="208" t="s">
        <v>109</v>
      </c>
      <c r="BT1196" s="208" t="s">
        <v>108</v>
      </c>
      <c r="BU1196" s="237" t="s">
        <v>108</v>
      </c>
      <c r="BV1196" s="208" t="s">
        <v>108</v>
      </c>
      <c r="BW1196" s="278" t="s">
        <v>108</v>
      </c>
      <c r="BX1196" s="224" t="s">
        <v>11406</v>
      </c>
      <c r="BY1196" s="208">
        <v>8624322</v>
      </c>
      <c r="BZ1196" s="293" t="s">
        <v>11407</v>
      </c>
      <c r="CA1196" s="223" t="s">
        <v>10996</v>
      </c>
      <c r="CB1196" s="223" t="s">
        <v>10996</v>
      </c>
      <c r="CC1196" s="323"/>
      <c r="CD1196" s="323"/>
      <c r="CE1196" s="223"/>
      <c r="CF1196" s="223" t="s">
        <v>7174</v>
      </c>
      <c r="CG1196" s="223"/>
      <c r="CH1196" s="223"/>
      <c r="CI1196" s="223"/>
      <c r="CJ1196" s="223"/>
      <c r="CK1196" s="223"/>
      <c r="CL1196" s="223"/>
      <c r="CM1196" s="303"/>
      <c r="CN1196" s="223"/>
      <c r="CO1196" s="50"/>
      <c r="CP1196" s="50"/>
      <c r="CQ1196" s="50"/>
      <c r="CR1196" s="50"/>
      <c r="CS1196" s="50"/>
      <c r="CT1196" s="50"/>
      <c r="CU1196" s="50"/>
      <c r="CV1196" s="50"/>
      <c r="CW1196" s="50"/>
      <c r="CX1196" s="50"/>
      <c r="CY1196" s="50"/>
      <c r="CZ1196" s="50"/>
      <c r="DA1196" s="50"/>
      <c r="DB1196" s="50"/>
      <c r="DC1196" s="50"/>
      <c r="DD1196" s="50"/>
      <c r="DE1196" s="50"/>
      <c r="DF1196" s="50"/>
      <c r="DG1196" s="50"/>
      <c r="DH1196" s="50"/>
      <c r="DI1196" s="50"/>
      <c r="DJ1196" s="50"/>
      <c r="DK1196" s="50"/>
      <c r="DL1196" s="50"/>
      <c r="DM1196" s="50"/>
      <c r="DN1196" s="50"/>
      <c r="DO1196" s="50"/>
      <c r="DP1196" s="50"/>
      <c r="DQ1196" s="50"/>
      <c r="DR1196" s="50"/>
      <c r="DS1196" s="50"/>
      <c r="DT1196" s="50"/>
      <c r="DU1196" s="50"/>
      <c r="DV1196" s="50"/>
      <c r="DW1196" s="50"/>
      <c r="DX1196" s="50"/>
      <c r="DY1196" s="50"/>
      <c r="DZ1196" s="50"/>
      <c r="EA1196" s="50"/>
      <c r="EB1196" s="50"/>
      <c r="EC1196" s="50"/>
      <c r="ED1196" s="50"/>
      <c r="EE1196" s="50"/>
    </row>
    <row r="1197" spans="1:736" ht="45.75" customHeight="1">
      <c r="A1197" s="589">
        <f>1+A1196</f>
        <v>1196</v>
      </c>
      <c r="B1197" s="403" t="s">
        <v>11408</v>
      </c>
      <c r="C1197" s="156" t="s">
        <v>11409</v>
      </c>
      <c r="D1197" s="156" t="s">
        <v>7166</v>
      </c>
      <c r="E1197" s="156">
        <v>45590</v>
      </c>
      <c r="F1197" s="156">
        <v>45593</v>
      </c>
      <c r="G1197" s="156">
        <v>45646</v>
      </c>
      <c r="H1197" s="156" t="s">
        <v>416</v>
      </c>
      <c r="I1197" s="156" t="s">
        <v>9646</v>
      </c>
      <c r="J1197" s="156" t="s">
        <v>468</v>
      </c>
      <c r="K1197" s="251">
        <v>80028005</v>
      </c>
      <c r="L1197" s="156">
        <v>1</v>
      </c>
      <c r="M1197" s="156" t="s">
        <v>97</v>
      </c>
      <c r="N1197" s="156" t="s">
        <v>98</v>
      </c>
      <c r="O1197" s="156" t="s">
        <v>10395</v>
      </c>
      <c r="P1197" s="156" t="s">
        <v>11410</v>
      </c>
      <c r="Q1197" s="156" t="s">
        <v>10691</v>
      </c>
      <c r="R1197" s="143">
        <v>53</v>
      </c>
      <c r="S1197" s="134" t="s">
        <v>11411</v>
      </c>
      <c r="T1197" s="253" t="s">
        <v>11412</v>
      </c>
      <c r="U1197" s="156">
        <v>2024003933</v>
      </c>
      <c r="V1197" s="253" t="s">
        <v>11412</v>
      </c>
      <c r="W1197" s="156">
        <v>45590</v>
      </c>
      <c r="X1197" s="156" t="s">
        <v>103</v>
      </c>
      <c r="Y1197" s="317" t="s">
        <v>11413</v>
      </c>
      <c r="Z1197" s="156" t="s">
        <v>11412</v>
      </c>
      <c r="AA1197" s="156">
        <v>0</v>
      </c>
      <c r="AB1197" s="156">
        <v>0</v>
      </c>
      <c r="AC1197" s="156">
        <v>0</v>
      </c>
      <c r="AD1197" s="156">
        <v>0</v>
      </c>
      <c r="AE1197" s="156">
        <v>0</v>
      </c>
      <c r="AF1197" s="156">
        <v>0</v>
      </c>
      <c r="AG1197" s="156">
        <v>0</v>
      </c>
      <c r="AH1197" s="156">
        <v>0</v>
      </c>
      <c r="AI1197" s="156">
        <v>0</v>
      </c>
      <c r="AJ1197" s="156">
        <v>0</v>
      </c>
      <c r="AK1197" s="156" t="s">
        <v>104</v>
      </c>
      <c r="AL1197" s="103" t="s">
        <v>11414</v>
      </c>
      <c r="AM1197" s="156" t="s">
        <v>6590</v>
      </c>
      <c r="AN1197" s="156">
        <v>74182269</v>
      </c>
      <c r="AO1197" s="156" t="s">
        <v>114</v>
      </c>
      <c r="AP1197" s="156" t="s">
        <v>114</v>
      </c>
      <c r="AQ1197" s="156" t="s">
        <v>114</v>
      </c>
      <c r="AR1197" s="156" t="s">
        <v>114</v>
      </c>
      <c r="AS1197" s="156" t="s">
        <v>109</v>
      </c>
      <c r="AT1197" s="156" t="s">
        <v>109</v>
      </c>
      <c r="AU1197" s="156" t="s">
        <v>392</v>
      </c>
      <c r="AV1197" s="156" t="s">
        <v>9324</v>
      </c>
      <c r="AW1197" s="156" t="s">
        <v>9324</v>
      </c>
      <c r="AX1197" s="156" t="s">
        <v>109</v>
      </c>
      <c r="AY1197" s="156" t="s">
        <v>108</v>
      </c>
      <c r="AZ1197" s="156" t="s">
        <v>9324</v>
      </c>
      <c r="BA1197" s="156" t="s">
        <v>9324</v>
      </c>
      <c r="BB1197" s="156"/>
      <c r="BC1197" s="156" t="s">
        <v>9324</v>
      </c>
      <c r="BD1197" s="156" t="s">
        <v>9324</v>
      </c>
      <c r="BE1197" s="156" t="s">
        <v>9324</v>
      </c>
      <c r="BF1197" s="156" t="s">
        <v>9324</v>
      </c>
      <c r="BG1197" s="156" t="s">
        <v>9324</v>
      </c>
      <c r="BH1197" s="153" t="s">
        <v>11412</v>
      </c>
      <c r="BI1197" s="437" t="s">
        <v>227</v>
      </c>
      <c r="BJ1197" s="240" t="s">
        <v>9324</v>
      </c>
      <c r="BK1197" s="240" t="s">
        <v>114</v>
      </c>
      <c r="BL1197" s="240" t="s">
        <v>9324</v>
      </c>
      <c r="BM1197" s="161" t="s">
        <v>2539</v>
      </c>
      <c r="BN1197" s="156" t="s">
        <v>115</v>
      </c>
      <c r="BO1197" s="156" t="s">
        <v>9675</v>
      </c>
      <c r="BP1197" s="156" t="s">
        <v>10141</v>
      </c>
      <c r="BQ1197" s="156">
        <v>44</v>
      </c>
      <c r="BR1197" s="156">
        <v>29433</v>
      </c>
      <c r="BS1197" s="156" t="s">
        <v>109</v>
      </c>
      <c r="BT1197" s="156" t="s">
        <v>108</v>
      </c>
      <c r="BU1197" s="156" t="s">
        <v>108</v>
      </c>
      <c r="BV1197" s="156" t="s">
        <v>108</v>
      </c>
      <c r="BW1197" s="156" t="s">
        <v>108</v>
      </c>
      <c r="BX1197" s="156" t="s">
        <v>475</v>
      </c>
      <c r="BY1197" s="156">
        <v>3132544877</v>
      </c>
      <c r="BZ1197" s="156" t="s">
        <v>11415</v>
      </c>
      <c r="CA1197" s="157" t="s">
        <v>10996</v>
      </c>
      <c r="CB1197" s="157" t="s">
        <v>10996</v>
      </c>
      <c r="CC1197" s="157"/>
      <c r="CD1197" s="156"/>
      <c r="CE1197" s="156"/>
      <c r="CF1197" s="156"/>
      <c r="CG1197" s="156"/>
      <c r="CH1197" s="156"/>
      <c r="CI1197" s="156"/>
      <c r="CJ1197" s="156"/>
      <c r="CK1197" s="156"/>
      <c r="CL1197" s="156"/>
      <c r="CM1197" s="157" t="s">
        <v>109</v>
      </c>
      <c r="CN1197" s="152"/>
      <c r="CO1197" s="297"/>
      <c r="CP1197" s="297"/>
      <c r="CQ1197" s="297"/>
      <c r="CR1197" s="297"/>
      <c r="CS1197" s="297"/>
      <c r="CT1197" s="297"/>
      <c r="CU1197" s="297"/>
      <c r="CV1197" s="297"/>
      <c r="CW1197" s="297"/>
      <c r="CX1197" s="297"/>
      <c r="CY1197" s="297"/>
      <c r="CZ1197" s="297"/>
      <c r="DA1197" s="297"/>
      <c r="DB1197" s="297"/>
      <c r="DC1197" s="297"/>
      <c r="DD1197" s="297"/>
      <c r="DE1197" s="297"/>
      <c r="DF1197" s="297"/>
      <c r="DG1197" s="297"/>
      <c r="DH1197" s="297"/>
      <c r="DI1197" s="297"/>
      <c r="DJ1197" s="297"/>
      <c r="DK1197" s="297"/>
      <c r="DL1197" s="297"/>
      <c r="DM1197" s="297"/>
      <c r="DN1197" s="297"/>
      <c r="DO1197" s="297"/>
      <c r="DP1197" s="297"/>
      <c r="DQ1197" s="297"/>
      <c r="DR1197" s="297"/>
      <c r="DS1197" s="297"/>
      <c r="DT1197" s="297"/>
      <c r="DU1197" s="297"/>
      <c r="DV1197" s="297"/>
      <c r="DW1197" s="297"/>
      <c r="DX1197" s="297"/>
      <c r="DY1197" s="297"/>
      <c r="DZ1197" s="297"/>
      <c r="EA1197" s="297"/>
      <c r="EB1197" s="297"/>
      <c r="EC1197" s="297"/>
      <c r="ED1197" s="297"/>
      <c r="EE1197" s="297"/>
      <c r="EF1197" s="297"/>
      <c r="EG1197" s="297"/>
      <c r="EH1197" s="297"/>
      <c r="EI1197" s="297"/>
      <c r="EJ1197" s="297"/>
      <c r="EK1197" s="297"/>
      <c r="EL1197" s="297"/>
      <c r="EM1197" s="297"/>
      <c r="EN1197" s="297"/>
      <c r="EO1197" s="297"/>
      <c r="EP1197" s="297"/>
      <c r="EQ1197" s="297"/>
      <c r="ER1197" s="297"/>
      <c r="ES1197" s="297"/>
      <c r="ET1197" s="297"/>
      <c r="EU1197" s="297"/>
      <c r="EV1197" s="297"/>
      <c r="EW1197" s="297"/>
      <c r="EX1197" s="297"/>
      <c r="EY1197" s="297"/>
      <c r="EZ1197" s="297"/>
      <c r="FA1197" s="297"/>
      <c r="FB1197" s="297"/>
      <c r="FC1197" s="297"/>
      <c r="FD1197" s="297"/>
      <c r="FE1197" s="297"/>
      <c r="FF1197" s="297"/>
      <c r="FG1197" s="297"/>
      <c r="FH1197" s="297"/>
      <c r="FI1197" s="297"/>
      <c r="FJ1197" s="297"/>
      <c r="FK1197" s="297"/>
      <c r="FL1197" s="297"/>
      <c r="FM1197" s="297"/>
      <c r="FN1197" s="297"/>
      <c r="FO1197" s="297"/>
      <c r="FP1197" s="297"/>
      <c r="FQ1197" s="297"/>
      <c r="FR1197" s="297"/>
      <c r="FS1197" s="297"/>
    </row>
    <row r="1198" spans="1:736" ht="45.75" customHeight="1">
      <c r="A1198" s="589">
        <f>1+A1197</f>
        <v>1197</v>
      </c>
      <c r="B1198" s="403" t="s">
        <v>11416</v>
      </c>
      <c r="C1198" s="156" t="s">
        <v>11417</v>
      </c>
      <c r="D1198" s="156" t="s">
        <v>6476</v>
      </c>
      <c r="E1198" s="156">
        <v>45590</v>
      </c>
      <c r="F1198" s="156">
        <v>45594</v>
      </c>
      <c r="G1198" s="156">
        <v>45644</v>
      </c>
      <c r="H1198" s="156" t="s">
        <v>416</v>
      </c>
      <c r="I1198" s="156" t="s">
        <v>9637</v>
      </c>
      <c r="J1198" s="301" t="s">
        <v>4868</v>
      </c>
      <c r="K1198" s="251">
        <v>46380700</v>
      </c>
      <c r="L1198" s="156">
        <v>4</v>
      </c>
      <c r="M1198" s="156" t="s">
        <v>97</v>
      </c>
      <c r="N1198" s="156" t="s">
        <v>98</v>
      </c>
      <c r="O1198" s="156" t="s">
        <v>2287</v>
      </c>
      <c r="P1198" s="156" t="s">
        <v>11418</v>
      </c>
      <c r="Q1198" s="156" t="s">
        <v>11419</v>
      </c>
      <c r="R1198" s="143">
        <v>50</v>
      </c>
      <c r="S1198" s="134" t="s">
        <v>11420</v>
      </c>
      <c r="T1198" s="253" t="s">
        <v>11421</v>
      </c>
      <c r="U1198" s="156">
        <v>2024003930</v>
      </c>
      <c r="V1198" s="253" t="s">
        <v>11421</v>
      </c>
      <c r="W1198" s="156">
        <v>45590</v>
      </c>
      <c r="X1198" s="156" t="s">
        <v>103</v>
      </c>
      <c r="Y1198" s="317" t="s">
        <v>11422</v>
      </c>
      <c r="Z1198" s="156" t="s">
        <v>11421</v>
      </c>
      <c r="AA1198" s="156">
        <v>0</v>
      </c>
      <c r="AB1198" s="156">
        <v>0</v>
      </c>
      <c r="AC1198" s="156">
        <v>0</v>
      </c>
      <c r="AD1198" s="156">
        <v>0</v>
      </c>
      <c r="AE1198" s="156">
        <v>0</v>
      </c>
      <c r="AF1198" s="156">
        <v>0</v>
      </c>
      <c r="AG1198" s="156">
        <v>0</v>
      </c>
      <c r="AH1198" s="156">
        <v>0</v>
      </c>
      <c r="AI1198" s="156">
        <v>0</v>
      </c>
      <c r="AJ1198" s="156">
        <v>0</v>
      </c>
      <c r="AK1198" s="156" t="s">
        <v>104</v>
      </c>
      <c r="AL1198" s="103" t="s">
        <v>11423</v>
      </c>
      <c r="AM1198" s="156" t="s">
        <v>4875</v>
      </c>
      <c r="AN1198" s="156">
        <v>52148985</v>
      </c>
      <c r="AO1198" s="156" t="s">
        <v>114</v>
      </c>
      <c r="AP1198" s="156" t="s">
        <v>114</v>
      </c>
      <c r="AQ1198" s="156" t="s">
        <v>114</v>
      </c>
      <c r="AR1198" s="156" t="s">
        <v>114</v>
      </c>
      <c r="AS1198" s="156" t="s">
        <v>109</v>
      </c>
      <c r="AT1198" s="156" t="s">
        <v>109</v>
      </c>
      <c r="AU1198" s="156" t="s">
        <v>392</v>
      </c>
      <c r="AV1198" s="156" t="s">
        <v>9324</v>
      </c>
      <c r="AW1198" s="156" t="s">
        <v>9324</v>
      </c>
      <c r="AX1198" s="156" t="s">
        <v>109</v>
      </c>
      <c r="AY1198" s="156" t="s">
        <v>108</v>
      </c>
      <c r="AZ1198" s="156" t="s">
        <v>9324</v>
      </c>
      <c r="BA1198" s="156" t="s">
        <v>9324</v>
      </c>
      <c r="BB1198" s="156"/>
      <c r="BC1198" s="156" t="s">
        <v>9324</v>
      </c>
      <c r="BD1198" s="156" t="s">
        <v>9324</v>
      </c>
      <c r="BE1198" s="156" t="s">
        <v>9324</v>
      </c>
      <c r="BF1198" s="156" t="s">
        <v>9324</v>
      </c>
      <c r="BG1198" s="156" t="s">
        <v>9324</v>
      </c>
      <c r="BH1198" s="153" t="s">
        <v>11421</v>
      </c>
      <c r="BI1198" s="437" t="s">
        <v>227</v>
      </c>
      <c r="BJ1198" s="240" t="s">
        <v>9324</v>
      </c>
      <c r="BK1198" s="240" t="s">
        <v>114</v>
      </c>
      <c r="BL1198" s="240" t="s">
        <v>9324</v>
      </c>
      <c r="BM1198" s="161" t="s">
        <v>2539</v>
      </c>
      <c r="BN1198" s="156" t="s">
        <v>161</v>
      </c>
      <c r="BO1198" s="156" t="s">
        <v>11387</v>
      </c>
      <c r="BP1198" s="156" t="s">
        <v>11424</v>
      </c>
      <c r="BQ1198" s="156">
        <v>43</v>
      </c>
      <c r="BR1198" s="156">
        <v>29715</v>
      </c>
      <c r="BS1198" s="156" t="s">
        <v>108</v>
      </c>
      <c r="BT1198" s="156" t="s">
        <v>108</v>
      </c>
      <c r="BU1198" s="156" t="s">
        <v>108</v>
      </c>
      <c r="BV1198" s="156" t="s">
        <v>108</v>
      </c>
      <c r="BW1198" s="156" t="s">
        <v>108</v>
      </c>
      <c r="BX1198" s="156" t="s">
        <v>11425</v>
      </c>
      <c r="BY1198" s="156">
        <v>3005593848</v>
      </c>
      <c r="BZ1198" s="156" t="s">
        <v>4876</v>
      </c>
      <c r="CA1198" s="157" t="s">
        <v>10996</v>
      </c>
      <c r="CB1198" s="157" t="s">
        <v>109</v>
      </c>
      <c r="CC1198" s="157"/>
      <c r="CD1198" s="156"/>
      <c r="CE1198" s="156"/>
      <c r="CF1198" s="156"/>
      <c r="CG1198" s="156"/>
      <c r="CH1198" s="156"/>
      <c r="CI1198" s="156"/>
      <c r="CJ1198" s="156"/>
      <c r="CK1198" s="156"/>
      <c r="CL1198" s="156"/>
      <c r="CM1198" s="157" t="s">
        <v>109</v>
      </c>
      <c r="CN1198" s="152"/>
      <c r="CO1198" s="297"/>
      <c r="CP1198" s="297"/>
      <c r="CQ1198" s="297"/>
      <c r="CR1198" s="297"/>
      <c r="CS1198" s="297"/>
      <c r="CT1198" s="297"/>
      <c r="CU1198" s="297"/>
      <c r="CV1198" s="297"/>
      <c r="CW1198" s="297"/>
      <c r="CX1198" s="297"/>
      <c r="CY1198" s="297"/>
      <c r="CZ1198" s="297"/>
      <c r="DA1198" s="297"/>
      <c r="DB1198" s="297"/>
      <c r="DC1198" s="297"/>
      <c r="DD1198" s="297"/>
      <c r="DE1198" s="297"/>
      <c r="DF1198" s="297"/>
      <c r="DG1198" s="297"/>
      <c r="DH1198" s="297"/>
      <c r="DI1198" s="297"/>
      <c r="DJ1198" s="297"/>
      <c r="DK1198" s="297"/>
      <c r="DL1198" s="297"/>
      <c r="DM1198" s="297"/>
      <c r="DN1198" s="297"/>
      <c r="DO1198" s="297"/>
      <c r="DP1198" s="297"/>
      <c r="DQ1198" s="297"/>
      <c r="DR1198" s="297"/>
      <c r="DS1198" s="297"/>
      <c r="DT1198" s="297"/>
      <c r="DU1198" s="297"/>
      <c r="DV1198" s="297"/>
      <c r="DW1198" s="297"/>
      <c r="DX1198" s="297"/>
      <c r="DY1198" s="297"/>
      <c r="DZ1198" s="297"/>
      <c r="EA1198" s="297"/>
      <c r="EB1198" s="297"/>
      <c r="EC1198" s="297"/>
      <c r="ED1198" s="297"/>
      <c r="EE1198" s="297"/>
      <c r="EF1198" s="297"/>
      <c r="EG1198" s="297"/>
      <c r="EH1198" s="297"/>
      <c r="EI1198" s="297"/>
      <c r="EJ1198" s="297"/>
      <c r="EK1198" s="297"/>
      <c r="EL1198" s="297"/>
      <c r="EM1198" s="297"/>
      <c r="EN1198" s="297"/>
      <c r="EO1198" s="297"/>
      <c r="EP1198" s="297"/>
      <c r="EQ1198" s="297"/>
      <c r="ER1198" s="297"/>
      <c r="ES1198" s="297"/>
      <c r="ET1198" s="297"/>
      <c r="EU1198" s="297"/>
      <c r="EV1198" s="297"/>
      <c r="EW1198" s="297"/>
      <c r="EX1198" s="297"/>
      <c r="EY1198" s="297"/>
      <c r="EZ1198" s="297"/>
      <c r="FA1198" s="297"/>
      <c r="FB1198" s="297"/>
      <c r="FC1198" s="297"/>
      <c r="FD1198" s="297"/>
      <c r="FE1198" s="297"/>
      <c r="FF1198" s="297"/>
      <c r="FG1198" s="297"/>
      <c r="FH1198" s="297"/>
      <c r="FI1198" s="297"/>
      <c r="FJ1198" s="297"/>
      <c r="FK1198" s="297"/>
      <c r="FL1198" s="297"/>
      <c r="FM1198" s="297"/>
      <c r="FN1198" s="297"/>
      <c r="FO1198" s="297"/>
      <c r="FP1198" s="297"/>
      <c r="FQ1198" s="297"/>
      <c r="FR1198" s="297"/>
      <c r="FS1198" s="297"/>
    </row>
    <row r="1199" spans="1:736" ht="45.75" customHeight="1">
      <c r="A1199" s="589">
        <f>1+A1198</f>
        <v>1198</v>
      </c>
      <c r="B1199" s="403" t="s">
        <v>11426</v>
      </c>
      <c r="C1199" s="156" t="s">
        <v>11427</v>
      </c>
      <c r="D1199" s="156" t="s">
        <v>6112</v>
      </c>
      <c r="E1199" s="156">
        <v>45590</v>
      </c>
      <c r="F1199" s="156">
        <v>45593</v>
      </c>
      <c r="G1199" s="156">
        <v>45646</v>
      </c>
      <c r="H1199" s="156" t="s">
        <v>416</v>
      </c>
      <c r="I1199" s="156" t="s">
        <v>9646</v>
      </c>
      <c r="J1199" s="301" t="s">
        <v>11428</v>
      </c>
      <c r="K1199" s="251">
        <v>1072708667</v>
      </c>
      <c r="L1199" s="156">
        <v>5</v>
      </c>
      <c r="M1199" s="156" t="s">
        <v>97</v>
      </c>
      <c r="N1199" s="156" t="s">
        <v>98</v>
      </c>
      <c r="O1199" s="156" t="s">
        <v>3281</v>
      </c>
      <c r="P1199" s="156" t="s">
        <v>7595</v>
      </c>
      <c r="Q1199" s="156" t="s">
        <v>11429</v>
      </c>
      <c r="R1199" s="143">
        <v>53</v>
      </c>
      <c r="S1199" s="134" t="s">
        <v>11430</v>
      </c>
      <c r="T1199" s="253" t="s">
        <v>11431</v>
      </c>
      <c r="U1199" s="156">
        <v>2024003938</v>
      </c>
      <c r="V1199" s="253" t="s">
        <v>11431</v>
      </c>
      <c r="W1199" s="156">
        <v>45593</v>
      </c>
      <c r="X1199" s="156" t="s">
        <v>103</v>
      </c>
      <c r="Y1199" s="317" t="s">
        <v>11432</v>
      </c>
      <c r="Z1199" s="156" t="s">
        <v>11431</v>
      </c>
      <c r="AA1199" s="156">
        <v>0</v>
      </c>
      <c r="AB1199" s="156">
        <v>0</v>
      </c>
      <c r="AC1199" s="156">
        <v>0</v>
      </c>
      <c r="AD1199" s="156">
        <v>0</v>
      </c>
      <c r="AE1199" s="156">
        <v>0</v>
      </c>
      <c r="AF1199" s="156">
        <v>0</v>
      </c>
      <c r="AG1199" s="156">
        <v>0</v>
      </c>
      <c r="AH1199" s="156">
        <v>0</v>
      </c>
      <c r="AI1199" s="156">
        <v>0</v>
      </c>
      <c r="AJ1199" s="156">
        <v>0</v>
      </c>
      <c r="AK1199" s="156" t="s">
        <v>104</v>
      </c>
      <c r="AL1199" s="103" t="s">
        <v>11433</v>
      </c>
      <c r="AM1199" s="156" t="s">
        <v>8733</v>
      </c>
      <c r="AN1199" s="156">
        <v>1088245667</v>
      </c>
      <c r="AO1199" s="156" t="s">
        <v>114</v>
      </c>
      <c r="AP1199" s="156" t="s">
        <v>114</v>
      </c>
      <c r="AQ1199" s="156" t="s">
        <v>114</v>
      </c>
      <c r="AR1199" s="156" t="s">
        <v>114</v>
      </c>
      <c r="AS1199" s="156" t="s">
        <v>109</v>
      </c>
      <c r="AT1199" s="156" t="s">
        <v>109</v>
      </c>
      <c r="AU1199" s="156" t="s">
        <v>392</v>
      </c>
      <c r="AV1199" s="156" t="s">
        <v>9324</v>
      </c>
      <c r="AW1199" s="156" t="s">
        <v>9324</v>
      </c>
      <c r="AX1199" s="156" t="s">
        <v>109</v>
      </c>
      <c r="AY1199" s="156" t="s">
        <v>108</v>
      </c>
      <c r="AZ1199" s="156" t="s">
        <v>9324</v>
      </c>
      <c r="BA1199" s="156" t="s">
        <v>9324</v>
      </c>
      <c r="BB1199" s="156"/>
      <c r="BC1199" s="156" t="s">
        <v>9324</v>
      </c>
      <c r="BD1199" s="156" t="s">
        <v>9324</v>
      </c>
      <c r="BE1199" s="156" t="s">
        <v>9324</v>
      </c>
      <c r="BF1199" s="156" t="s">
        <v>9324</v>
      </c>
      <c r="BG1199" s="156" t="s">
        <v>9324</v>
      </c>
      <c r="BH1199" s="153" t="s">
        <v>11431</v>
      </c>
      <c r="BI1199" s="438" t="s">
        <v>135</v>
      </c>
      <c r="BJ1199" s="240" t="s">
        <v>9324</v>
      </c>
      <c r="BK1199" s="240" t="s">
        <v>114</v>
      </c>
      <c r="BL1199" s="240" t="s">
        <v>9324</v>
      </c>
      <c r="BM1199" s="161" t="s">
        <v>11434</v>
      </c>
      <c r="BN1199" s="156" t="s">
        <v>115</v>
      </c>
      <c r="BO1199" s="156" t="s">
        <v>9675</v>
      </c>
      <c r="BP1199" s="156" t="s">
        <v>11236</v>
      </c>
      <c r="BQ1199" s="156">
        <v>28</v>
      </c>
      <c r="BR1199" s="156">
        <v>35066</v>
      </c>
      <c r="BS1199" s="156" t="s">
        <v>578</v>
      </c>
      <c r="BT1199" s="156" t="s">
        <v>108</v>
      </c>
      <c r="BU1199" s="156" t="s">
        <v>108</v>
      </c>
      <c r="BV1199" s="156" t="s">
        <v>108</v>
      </c>
      <c r="BW1199" s="156" t="s">
        <v>108</v>
      </c>
      <c r="BX1199" s="156" t="s">
        <v>11435</v>
      </c>
      <c r="BY1199" s="156">
        <v>3202035452</v>
      </c>
      <c r="BZ1199" s="156" t="s">
        <v>11436</v>
      </c>
      <c r="CA1199" s="157" t="s">
        <v>10996</v>
      </c>
      <c r="CB1199" s="157" t="s">
        <v>578</v>
      </c>
      <c r="CC1199" s="157"/>
      <c r="CD1199" s="156"/>
      <c r="CE1199" s="156"/>
      <c r="CF1199" s="156"/>
      <c r="CG1199" s="156"/>
      <c r="CH1199" s="156"/>
      <c r="CI1199" s="156"/>
      <c r="CJ1199" s="156"/>
      <c r="CK1199" s="156"/>
      <c r="CL1199" s="156"/>
      <c r="CM1199" s="157" t="s">
        <v>109</v>
      </c>
      <c r="CN1199" s="152"/>
      <c r="CO1199" s="297"/>
      <c r="CP1199" s="297"/>
      <c r="CQ1199" s="297"/>
      <c r="CR1199" s="297"/>
      <c r="CS1199" s="297"/>
      <c r="CT1199" s="297"/>
      <c r="CU1199" s="297"/>
      <c r="CV1199" s="297"/>
      <c r="CW1199" s="297"/>
      <c r="CX1199" s="297"/>
      <c r="CY1199" s="297"/>
      <c r="CZ1199" s="297"/>
      <c r="DA1199" s="297"/>
      <c r="DB1199" s="297"/>
      <c r="DC1199" s="297"/>
      <c r="DD1199" s="297"/>
      <c r="DE1199" s="297"/>
      <c r="DF1199" s="297"/>
      <c r="DG1199" s="297"/>
      <c r="DH1199" s="297"/>
      <c r="DI1199" s="297"/>
      <c r="DJ1199" s="297"/>
      <c r="DK1199" s="297"/>
      <c r="DL1199" s="297"/>
      <c r="DM1199" s="297"/>
      <c r="DN1199" s="297"/>
      <c r="DO1199" s="297"/>
      <c r="DP1199" s="297"/>
      <c r="DQ1199" s="297"/>
      <c r="DR1199" s="297"/>
      <c r="DS1199" s="297"/>
      <c r="DT1199" s="297"/>
      <c r="DU1199" s="297"/>
      <c r="DV1199" s="297"/>
      <c r="DW1199" s="297"/>
      <c r="DX1199" s="297"/>
      <c r="DY1199" s="297"/>
      <c r="DZ1199" s="297"/>
      <c r="EA1199" s="297"/>
      <c r="EB1199" s="297"/>
      <c r="EC1199" s="297"/>
      <c r="ED1199" s="297"/>
      <c r="EE1199" s="297"/>
      <c r="EF1199" s="297"/>
      <c r="EG1199" s="297"/>
      <c r="EH1199" s="297"/>
      <c r="EI1199" s="297"/>
      <c r="EJ1199" s="297"/>
      <c r="EK1199" s="297"/>
      <c r="EL1199" s="297"/>
      <c r="EM1199" s="297"/>
      <c r="EN1199" s="297"/>
      <c r="EO1199" s="297"/>
      <c r="EP1199" s="297"/>
      <c r="EQ1199" s="297"/>
      <c r="ER1199" s="297"/>
      <c r="ES1199" s="297"/>
      <c r="ET1199" s="297"/>
      <c r="EU1199" s="297"/>
      <c r="EV1199" s="297"/>
      <c r="EW1199" s="297"/>
      <c r="EX1199" s="297"/>
      <c r="EY1199" s="297"/>
      <c r="EZ1199" s="297"/>
      <c r="FA1199" s="297"/>
      <c r="FB1199" s="297"/>
      <c r="FC1199" s="297"/>
      <c r="FD1199" s="297"/>
      <c r="FE1199" s="297"/>
      <c r="FF1199" s="297"/>
      <c r="FG1199" s="297"/>
      <c r="FH1199" s="297"/>
      <c r="FI1199" s="297"/>
      <c r="FJ1199" s="297"/>
      <c r="FK1199" s="297"/>
      <c r="FL1199" s="297"/>
      <c r="FM1199" s="297"/>
      <c r="FN1199" s="297"/>
      <c r="FO1199" s="297"/>
      <c r="FP1199" s="297"/>
      <c r="FQ1199" s="297"/>
      <c r="FR1199" s="297"/>
      <c r="FS1199" s="297"/>
    </row>
    <row r="1200" spans="1:736" ht="45.75" customHeight="1">
      <c r="A1200" s="589">
        <f>1+A1199</f>
        <v>1199</v>
      </c>
      <c r="B1200" s="403" t="s">
        <v>11437</v>
      </c>
      <c r="C1200" s="156" t="s">
        <v>11438</v>
      </c>
      <c r="D1200" s="560" t="s">
        <v>6112</v>
      </c>
      <c r="E1200" s="156">
        <v>45590</v>
      </c>
      <c r="F1200" s="560">
        <v>45593</v>
      </c>
      <c r="G1200" s="560">
        <v>45646</v>
      </c>
      <c r="H1200" s="560" t="s">
        <v>416</v>
      </c>
      <c r="I1200" s="560" t="s">
        <v>9646</v>
      </c>
      <c r="J1200" s="301" t="s">
        <v>11439</v>
      </c>
      <c r="K1200" s="544">
        <v>35195375</v>
      </c>
      <c r="L1200" s="560">
        <v>0</v>
      </c>
      <c r="M1200" s="560" t="s">
        <v>97</v>
      </c>
      <c r="N1200" s="560" t="s">
        <v>98</v>
      </c>
      <c r="O1200" s="560" t="s">
        <v>3281</v>
      </c>
      <c r="P1200" s="560" t="s">
        <v>6202</v>
      </c>
      <c r="Q1200" s="560" t="s">
        <v>11440</v>
      </c>
      <c r="R1200" s="547">
        <v>53</v>
      </c>
      <c r="S1200" s="540" t="s">
        <v>11430</v>
      </c>
      <c r="T1200" s="548" t="s">
        <v>11431</v>
      </c>
      <c r="U1200" s="560">
        <v>2024003932</v>
      </c>
      <c r="V1200" s="548" t="s">
        <v>11431</v>
      </c>
      <c r="W1200" s="560">
        <v>45590</v>
      </c>
      <c r="X1200" s="560" t="s">
        <v>103</v>
      </c>
      <c r="Y1200" s="565" t="s">
        <v>11441</v>
      </c>
      <c r="Z1200" s="560" t="s">
        <v>11442</v>
      </c>
      <c r="AA1200" s="560">
        <v>0</v>
      </c>
      <c r="AB1200" s="560">
        <v>0</v>
      </c>
      <c r="AC1200" s="560">
        <v>0</v>
      </c>
      <c r="AD1200" s="560">
        <v>0</v>
      </c>
      <c r="AE1200" s="560">
        <v>0</v>
      </c>
      <c r="AF1200" s="560">
        <v>0</v>
      </c>
      <c r="AG1200" s="560">
        <v>0</v>
      </c>
      <c r="AH1200" s="560">
        <v>0</v>
      </c>
      <c r="AI1200" s="560">
        <v>0</v>
      </c>
      <c r="AJ1200" s="560">
        <v>0</v>
      </c>
      <c r="AK1200" s="560" t="s">
        <v>104</v>
      </c>
      <c r="AL1200" s="557" t="s">
        <v>11443</v>
      </c>
      <c r="AM1200" s="560" t="s">
        <v>8733</v>
      </c>
      <c r="AN1200" s="560">
        <v>1088245667</v>
      </c>
      <c r="AO1200" s="560" t="s">
        <v>114</v>
      </c>
      <c r="AP1200" s="560" t="s">
        <v>114</v>
      </c>
      <c r="AQ1200" s="560" t="s">
        <v>114</v>
      </c>
      <c r="AR1200" s="560" t="s">
        <v>114</v>
      </c>
      <c r="AS1200" s="560" t="s">
        <v>109</v>
      </c>
      <c r="AT1200" s="560" t="s">
        <v>109</v>
      </c>
      <c r="AU1200" s="560" t="s">
        <v>392</v>
      </c>
      <c r="AV1200" s="560" t="s">
        <v>9324</v>
      </c>
      <c r="AW1200" s="560" t="s">
        <v>9324</v>
      </c>
      <c r="AX1200" s="560" t="s">
        <v>109</v>
      </c>
      <c r="AY1200" s="560" t="s">
        <v>108</v>
      </c>
      <c r="AZ1200" s="560" t="s">
        <v>9324</v>
      </c>
      <c r="BA1200" s="560" t="s">
        <v>9324</v>
      </c>
      <c r="BB1200" s="560"/>
      <c r="BC1200" s="560" t="s">
        <v>9324</v>
      </c>
      <c r="BD1200" s="560" t="s">
        <v>9324</v>
      </c>
      <c r="BE1200" s="560" t="s">
        <v>9324</v>
      </c>
      <c r="BF1200" s="560" t="s">
        <v>9324</v>
      </c>
      <c r="BG1200" s="560" t="s">
        <v>9324</v>
      </c>
      <c r="BH1200" s="562" t="s">
        <v>11431</v>
      </c>
      <c r="BI1200" s="349" t="s">
        <v>113</v>
      </c>
      <c r="BJ1200" s="560" t="s">
        <v>9324</v>
      </c>
      <c r="BK1200" s="560" t="s">
        <v>114</v>
      </c>
      <c r="BL1200" s="560" t="s">
        <v>9324</v>
      </c>
      <c r="BM1200" s="166"/>
      <c r="BN1200" s="560" t="s">
        <v>161</v>
      </c>
      <c r="BO1200" s="560" t="s">
        <v>9675</v>
      </c>
      <c r="BP1200" s="560" t="s">
        <v>11236</v>
      </c>
      <c r="BQ1200" s="560">
        <v>46</v>
      </c>
      <c r="BR1200" s="560">
        <v>28833</v>
      </c>
      <c r="BS1200" s="560" t="s">
        <v>108</v>
      </c>
      <c r="BT1200" s="560" t="s">
        <v>108</v>
      </c>
      <c r="BU1200" s="560" t="s">
        <v>108</v>
      </c>
      <c r="BV1200" s="560" t="s">
        <v>108</v>
      </c>
      <c r="BW1200" s="560" t="s">
        <v>108</v>
      </c>
      <c r="BX1200" s="560" t="s">
        <v>11444</v>
      </c>
      <c r="BY1200" s="560">
        <v>3164497072</v>
      </c>
      <c r="BZ1200" s="560" t="s">
        <v>11445</v>
      </c>
      <c r="CA1200" s="157" t="s">
        <v>10996</v>
      </c>
      <c r="CB1200" s="157" t="s">
        <v>109</v>
      </c>
      <c r="CC1200" s="157"/>
      <c r="CD1200" s="156"/>
      <c r="CE1200" s="156"/>
      <c r="CF1200" s="156"/>
      <c r="CG1200" s="156"/>
      <c r="CH1200" s="156"/>
      <c r="CI1200" s="156"/>
      <c r="CJ1200" s="156"/>
      <c r="CK1200" s="156"/>
      <c r="CL1200" s="156"/>
      <c r="CM1200" s="157" t="s">
        <v>109</v>
      </c>
      <c r="CN1200" s="152"/>
      <c r="CO1200" s="297"/>
      <c r="CP1200" s="297"/>
      <c r="CQ1200" s="297"/>
      <c r="CR1200" s="297"/>
      <c r="CS1200" s="297"/>
      <c r="CT1200" s="297"/>
      <c r="CU1200" s="297"/>
      <c r="CV1200" s="297"/>
      <c r="CW1200" s="297"/>
      <c r="CX1200" s="297"/>
      <c r="CY1200" s="297"/>
      <c r="CZ1200" s="297"/>
      <c r="DA1200" s="297"/>
      <c r="DB1200" s="297"/>
      <c r="DC1200" s="297"/>
      <c r="DD1200" s="297"/>
      <c r="DE1200" s="297"/>
      <c r="DF1200" s="297"/>
      <c r="DG1200" s="297"/>
      <c r="DH1200" s="297"/>
      <c r="DI1200" s="297"/>
      <c r="DJ1200" s="297"/>
      <c r="DK1200" s="297"/>
      <c r="DL1200" s="297"/>
      <c r="DM1200" s="297"/>
      <c r="DN1200" s="297"/>
      <c r="DO1200" s="297"/>
      <c r="DP1200" s="297"/>
      <c r="DQ1200" s="297"/>
      <c r="DR1200" s="297"/>
      <c r="DS1200" s="297"/>
      <c r="DT1200" s="297"/>
      <c r="DU1200" s="297"/>
      <c r="DV1200" s="297"/>
      <c r="DW1200" s="297"/>
      <c r="DX1200" s="297"/>
      <c r="DY1200" s="297"/>
      <c r="DZ1200" s="297"/>
      <c r="EA1200" s="297"/>
      <c r="EB1200" s="297"/>
      <c r="EC1200" s="297"/>
      <c r="ED1200" s="297"/>
      <c r="EE1200" s="297"/>
      <c r="EF1200" s="297"/>
      <c r="EG1200" s="297"/>
      <c r="EH1200" s="297"/>
      <c r="EI1200" s="297"/>
      <c r="EJ1200" s="297"/>
      <c r="EK1200" s="297"/>
      <c r="EL1200" s="297"/>
      <c r="EM1200" s="297"/>
      <c r="EN1200" s="297"/>
      <c r="EO1200" s="297"/>
      <c r="EP1200" s="297"/>
      <c r="EQ1200" s="297"/>
      <c r="ER1200" s="297"/>
      <c r="ES1200" s="297"/>
      <c r="ET1200" s="297"/>
      <c r="EU1200" s="297"/>
      <c r="EV1200" s="297"/>
      <c r="EW1200" s="297"/>
      <c r="EX1200" s="297"/>
      <c r="EY1200" s="297"/>
      <c r="EZ1200" s="297"/>
      <c r="FA1200" s="297"/>
      <c r="FB1200" s="297"/>
      <c r="FC1200" s="297"/>
      <c r="FD1200" s="297"/>
      <c r="FE1200" s="297"/>
      <c r="FF1200" s="297"/>
      <c r="FG1200" s="297"/>
      <c r="FH1200" s="297"/>
      <c r="FI1200" s="297"/>
      <c r="FJ1200" s="297"/>
      <c r="FK1200" s="297"/>
      <c r="FL1200" s="297"/>
      <c r="FM1200" s="297"/>
      <c r="FN1200" s="297"/>
      <c r="FO1200" s="297"/>
      <c r="FP1200" s="297"/>
      <c r="FQ1200" s="297"/>
      <c r="FR1200" s="297"/>
      <c r="FS1200" s="297"/>
    </row>
    <row r="1201" spans="1:736" ht="45.75" customHeight="1">
      <c r="A1201" s="589">
        <f>1+A1200</f>
        <v>1200</v>
      </c>
      <c r="B1201" s="403" t="s">
        <v>11446</v>
      </c>
      <c r="C1201" s="156" t="s">
        <v>11447</v>
      </c>
      <c r="D1201" s="560" t="s">
        <v>645</v>
      </c>
      <c r="E1201" s="156">
        <v>45590</v>
      </c>
      <c r="F1201" s="560">
        <v>45594</v>
      </c>
      <c r="G1201" s="560">
        <v>45646</v>
      </c>
      <c r="H1201" s="560" t="s">
        <v>416</v>
      </c>
      <c r="I1201" s="560" t="s">
        <v>9646</v>
      </c>
      <c r="J1201" s="301" t="s">
        <v>11448</v>
      </c>
      <c r="K1201" s="544">
        <v>1072673899</v>
      </c>
      <c r="L1201" s="560">
        <v>4</v>
      </c>
      <c r="M1201" s="560" t="s">
        <v>97</v>
      </c>
      <c r="N1201" s="560" t="s">
        <v>98</v>
      </c>
      <c r="O1201" s="560" t="s">
        <v>3586</v>
      </c>
      <c r="P1201" s="560" t="s">
        <v>11449</v>
      </c>
      <c r="Q1201" s="560" t="s">
        <v>10405</v>
      </c>
      <c r="R1201" s="547">
        <v>52</v>
      </c>
      <c r="S1201" s="540" t="s">
        <v>11450</v>
      </c>
      <c r="T1201" s="548" t="s">
        <v>11451</v>
      </c>
      <c r="U1201" s="560">
        <v>2024003931</v>
      </c>
      <c r="V1201" s="548" t="s">
        <v>11452</v>
      </c>
      <c r="W1201" s="560">
        <v>45590</v>
      </c>
      <c r="X1201" s="560" t="s">
        <v>103</v>
      </c>
      <c r="Y1201" s="565" t="s">
        <v>11453</v>
      </c>
      <c r="Z1201" s="560" t="s">
        <v>11451</v>
      </c>
      <c r="AA1201" s="560">
        <v>0</v>
      </c>
      <c r="AB1201" s="560">
        <v>0</v>
      </c>
      <c r="AC1201" s="560">
        <v>0</v>
      </c>
      <c r="AD1201" s="560">
        <v>0</v>
      </c>
      <c r="AE1201" s="560">
        <v>0</v>
      </c>
      <c r="AF1201" s="560">
        <v>0</v>
      </c>
      <c r="AG1201" s="560">
        <v>0</v>
      </c>
      <c r="AH1201" s="560">
        <v>0</v>
      </c>
      <c r="AI1201" s="560">
        <v>0</v>
      </c>
      <c r="AJ1201" s="560">
        <v>0</v>
      </c>
      <c r="AK1201" s="560" t="s">
        <v>104</v>
      </c>
      <c r="AL1201" s="557" t="s">
        <v>11454</v>
      </c>
      <c r="AM1201" s="560" t="s">
        <v>3311</v>
      </c>
      <c r="AN1201" s="560">
        <v>93204728</v>
      </c>
      <c r="AO1201" s="560" t="s">
        <v>114</v>
      </c>
      <c r="AP1201" s="560" t="s">
        <v>114</v>
      </c>
      <c r="AQ1201" s="560" t="s">
        <v>114</v>
      </c>
      <c r="AR1201" s="560" t="s">
        <v>114</v>
      </c>
      <c r="AS1201" s="560" t="s">
        <v>109</v>
      </c>
      <c r="AT1201" s="560" t="s">
        <v>109</v>
      </c>
      <c r="AU1201" s="560" t="s">
        <v>392</v>
      </c>
      <c r="AV1201" s="560" t="s">
        <v>9324</v>
      </c>
      <c r="AW1201" s="560" t="s">
        <v>9324</v>
      </c>
      <c r="AX1201" s="560" t="s">
        <v>109</v>
      </c>
      <c r="AY1201" s="560" t="s">
        <v>108</v>
      </c>
      <c r="AZ1201" s="560" t="s">
        <v>9324</v>
      </c>
      <c r="BA1201" s="560" t="s">
        <v>9324</v>
      </c>
      <c r="BB1201" s="560"/>
      <c r="BC1201" s="560" t="s">
        <v>9324</v>
      </c>
      <c r="BD1201" s="560" t="s">
        <v>9324</v>
      </c>
      <c r="BE1201" s="560" t="s">
        <v>9324</v>
      </c>
      <c r="BF1201" s="560" t="s">
        <v>9324</v>
      </c>
      <c r="BG1201" s="560" t="s">
        <v>9324</v>
      </c>
      <c r="BH1201" s="562" t="s">
        <v>11451</v>
      </c>
      <c r="BI1201" s="349" t="s">
        <v>227</v>
      </c>
      <c r="BJ1201" s="560" t="s">
        <v>9324</v>
      </c>
      <c r="BK1201" s="560" t="s">
        <v>114</v>
      </c>
      <c r="BL1201" s="560" t="s">
        <v>9324</v>
      </c>
      <c r="BM1201" s="161" t="s">
        <v>2539</v>
      </c>
      <c r="BN1201" s="560" t="s">
        <v>161</v>
      </c>
      <c r="BO1201" s="560" t="s">
        <v>9675</v>
      </c>
      <c r="BP1201" s="560" t="s">
        <v>11455</v>
      </c>
      <c r="BQ1201" s="560">
        <v>25</v>
      </c>
      <c r="BR1201" s="560">
        <v>36391</v>
      </c>
      <c r="BS1201" s="560" t="s">
        <v>108</v>
      </c>
      <c r="BT1201" s="560" t="s">
        <v>108</v>
      </c>
      <c r="BU1201" s="560" t="s">
        <v>108</v>
      </c>
      <c r="BV1201" s="560" t="s">
        <v>108</v>
      </c>
      <c r="BW1201" s="560" t="s">
        <v>108</v>
      </c>
      <c r="BX1201" s="560" t="s">
        <v>11456</v>
      </c>
      <c r="BY1201" s="560">
        <v>6685092</v>
      </c>
      <c r="BZ1201" s="560" t="s">
        <v>11457</v>
      </c>
      <c r="CA1201" s="157" t="s">
        <v>10996</v>
      </c>
      <c r="CB1201" s="157" t="s">
        <v>10996</v>
      </c>
      <c r="CC1201" s="157"/>
      <c r="CD1201" s="156"/>
      <c r="CE1201" s="156"/>
      <c r="CF1201" s="156"/>
      <c r="CG1201" s="156"/>
      <c r="CH1201" s="156"/>
      <c r="CI1201" s="156"/>
      <c r="CJ1201" s="156"/>
      <c r="CK1201" s="156"/>
      <c r="CL1201" s="156"/>
      <c r="CM1201" s="157" t="s">
        <v>109</v>
      </c>
      <c r="CN1201" s="152"/>
      <c r="CO1201" s="297"/>
      <c r="CP1201" s="297"/>
      <c r="CQ1201" s="297"/>
      <c r="CR1201" s="297"/>
      <c r="CS1201" s="297"/>
      <c r="CT1201" s="297"/>
      <c r="CU1201" s="297"/>
      <c r="CV1201" s="297"/>
      <c r="CW1201" s="297"/>
      <c r="CX1201" s="297"/>
      <c r="CY1201" s="297"/>
      <c r="CZ1201" s="297"/>
      <c r="DA1201" s="297"/>
      <c r="DB1201" s="297"/>
      <c r="DC1201" s="297"/>
      <c r="DD1201" s="297"/>
      <c r="DE1201" s="297"/>
      <c r="DF1201" s="297"/>
      <c r="DG1201" s="297"/>
      <c r="DH1201" s="297"/>
      <c r="DI1201" s="297"/>
      <c r="DJ1201" s="297"/>
      <c r="DK1201" s="297"/>
      <c r="DL1201" s="297"/>
      <c r="DM1201" s="297"/>
      <c r="DN1201" s="297"/>
      <c r="DO1201" s="297"/>
      <c r="DP1201" s="297"/>
      <c r="DQ1201" s="297"/>
      <c r="DR1201" s="297"/>
      <c r="DS1201" s="297"/>
      <c r="DT1201" s="297"/>
      <c r="DU1201" s="297"/>
      <c r="DV1201" s="297"/>
      <c r="DW1201" s="297"/>
      <c r="DX1201" s="297"/>
      <c r="DY1201" s="297"/>
      <c r="DZ1201" s="297"/>
      <c r="EA1201" s="297"/>
      <c r="EB1201" s="297"/>
      <c r="EC1201" s="297"/>
      <c r="ED1201" s="297"/>
      <c r="EE1201" s="297"/>
      <c r="EF1201" s="297"/>
      <c r="EG1201" s="297"/>
      <c r="EH1201" s="297"/>
      <c r="EI1201" s="297"/>
      <c r="EJ1201" s="297"/>
      <c r="EK1201" s="297"/>
      <c r="EL1201" s="297"/>
      <c r="EM1201" s="297"/>
      <c r="EN1201" s="297"/>
      <c r="EO1201" s="297"/>
      <c r="EP1201" s="297"/>
      <c r="EQ1201" s="297"/>
      <c r="ER1201" s="297"/>
      <c r="ES1201" s="297"/>
      <c r="ET1201" s="297"/>
      <c r="EU1201" s="297"/>
      <c r="EV1201" s="297"/>
      <c r="EW1201" s="297"/>
      <c r="EX1201" s="297"/>
      <c r="EY1201" s="297"/>
      <c r="EZ1201" s="297"/>
      <c r="FA1201" s="297"/>
      <c r="FB1201" s="297"/>
      <c r="FC1201" s="297"/>
      <c r="FD1201" s="297"/>
      <c r="FE1201" s="297"/>
      <c r="FF1201" s="297"/>
      <c r="FG1201" s="297"/>
      <c r="FH1201" s="297"/>
      <c r="FI1201" s="297"/>
      <c r="FJ1201" s="297"/>
      <c r="FK1201" s="297"/>
      <c r="FL1201" s="297"/>
      <c r="FM1201" s="297"/>
      <c r="FN1201" s="297"/>
      <c r="FO1201" s="297"/>
      <c r="FP1201" s="297"/>
      <c r="FQ1201" s="297"/>
      <c r="FR1201" s="297"/>
      <c r="FS1201" s="297"/>
    </row>
    <row r="1202" spans="1:736" ht="45.75" customHeight="1">
      <c r="A1202" s="618">
        <f>1+A1201</f>
        <v>1201</v>
      </c>
      <c r="B1202" s="151" t="s">
        <v>11458</v>
      </c>
      <c r="C1202" s="134" t="s">
        <v>11459</v>
      </c>
      <c r="D1202" s="135" t="s">
        <v>6828</v>
      </c>
      <c r="E1202" s="135">
        <v>45590</v>
      </c>
      <c r="F1202" s="203">
        <v>45595</v>
      </c>
      <c r="G1202" s="203">
        <v>45646</v>
      </c>
      <c r="H1202" s="201" t="s">
        <v>416</v>
      </c>
      <c r="I1202" s="206" t="s">
        <v>9646</v>
      </c>
      <c r="J1202" s="134" t="s">
        <v>11460</v>
      </c>
      <c r="K1202" s="271">
        <v>1072671949</v>
      </c>
      <c r="L1202" s="201">
        <v>5</v>
      </c>
      <c r="M1202" s="272" t="s">
        <v>97</v>
      </c>
      <c r="N1202" s="208" t="s">
        <v>98</v>
      </c>
      <c r="O1202" s="218" t="s">
        <v>10395</v>
      </c>
      <c r="P1202" s="201" t="s">
        <v>11461</v>
      </c>
      <c r="Q1202" s="201" t="s">
        <v>11462</v>
      </c>
      <c r="R1202" s="210">
        <v>51</v>
      </c>
      <c r="S1202" s="201" t="s">
        <v>11463</v>
      </c>
      <c r="T1202" s="273" t="s">
        <v>11464</v>
      </c>
      <c r="U1202" s="274">
        <v>2024003937</v>
      </c>
      <c r="V1202" s="273" t="s">
        <v>11464</v>
      </c>
      <c r="W1202" s="275">
        <v>45593</v>
      </c>
      <c r="X1202" s="276" t="s">
        <v>103</v>
      </c>
      <c r="Y1202" s="313" t="s">
        <v>11465</v>
      </c>
      <c r="Z1202" s="215" t="s">
        <v>11464</v>
      </c>
      <c r="AA1202" s="216">
        <v>0</v>
      </c>
      <c r="AB1202" s="217">
        <v>0</v>
      </c>
      <c r="AC1202" s="216">
        <v>0</v>
      </c>
      <c r="AD1202" s="216">
        <v>0</v>
      </c>
      <c r="AE1202" s="216">
        <v>0</v>
      </c>
      <c r="AF1202" s="216">
        <v>0</v>
      </c>
      <c r="AG1202" s="216">
        <v>0</v>
      </c>
      <c r="AH1202" s="216">
        <v>0</v>
      </c>
      <c r="AI1202" s="216">
        <v>0</v>
      </c>
      <c r="AJ1202" s="216">
        <v>0</v>
      </c>
      <c r="AK1202" s="209" t="s">
        <v>104</v>
      </c>
      <c r="AL1202" s="191" t="s">
        <v>11466</v>
      </c>
      <c r="AM1202" s="201" t="s">
        <v>11467</v>
      </c>
      <c r="AN1202" s="207">
        <v>1073154898</v>
      </c>
      <c r="AO1202" s="209" t="s">
        <v>114</v>
      </c>
      <c r="AP1202" s="201" t="s">
        <v>114</v>
      </c>
      <c r="AQ1202" s="277" t="s">
        <v>114</v>
      </c>
      <c r="AR1202" s="209" t="s">
        <v>114</v>
      </c>
      <c r="AS1202" s="201" t="s">
        <v>109</v>
      </c>
      <c r="AT1202" s="209" t="s">
        <v>109</v>
      </c>
      <c r="AU1202" s="209" t="s">
        <v>392</v>
      </c>
      <c r="AV1202" s="201" t="s">
        <v>9324</v>
      </c>
      <c r="AW1202" s="201" t="s">
        <v>9324</v>
      </c>
      <c r="AX1202" s="201" t="s">
        <v>109</v>
      </c>
      <c r="AY1202" s="201" t="s">
        <v>108</v>
      </c>
      <c r="AZ1202" s="240" t="s">
        <v>9324</v>
      </c>
      <c r="BA1202" s="201" t="s">
        <v>9324</v>
      </c>
      <c r="BB1202" s="241"/>
      <c r="BC1202" s="240" t="s">
        <v>9324</v>
      </c>
      <c r="BD1202" s="210" t="s">
        <v>9324</v>
      </c>
      <c r="BE1202" s="210" t="s">
        <v>9324</v>
      </c>
      <c r="BF1202" s="210" t="s">
        <v>9324</v>
      </c>
      <c r="BG1202" s="240" t="s">
        <v>9324</v>
      </c>
      <c r="BH1202" s="221" t="s">
        <v>11464</v>
      </c>
      <c r="BI1202" s="134" t="s">
        <v>227</v>
      </c>
      <c r="BJ1202" s="201" t="s">
        <v>9324</v>
      </c>
      <c r="BK1202" s="208" t="s">
        <v>114</v>
      </c>
      <c r="BL1202" s="240" t="s">
        <v>9324</v>
      </c>
      <c r="BM1202" s="161" t="s">
        <v>2539</v>
      </c>
      <c r="BN1202" s="292" t="s">
        <v>161</v>
      </c>
      <c r="BO1202" s="208" t="s">
        <v>9675</v>
      </c>
      <c r="BP1202" s="208" t="s">
        <v>11236</v>
      </c>
      <c r="BQ1202" s="208">
        <v>25</v>
      </c>
      <c r="BR1202" s="208">
        <v>36185</v>
      </c>
      <c r="BS1202" s="208" t="s">
        <v>108</v>
      </c>
      <c r="BT1202" s="208" t="s">
        <v>108</v>
      </c>
      <c r="BU1202" s="237" t="s">
        <v>108</v>
      </c>
      <c r="BV1202" s="208" t="s">
        <v>108</v>
      </c>
      <c r="BW1202" s="278" t="s">
        <v>108</v>
      </c>
      <c r="BX1202" s="224" t="s">
        <v>11468</v>
      </c>
      <c r="BY1202" s="208">
        <v>3122425010</v>
      </c>
      <c r="BZ1202" s="293" t="s">
        <v>11469</v>
      </c>
      <c r="CA1202" s="157" t="s">
        <v>10996</v>
      </c>
      <c r="CB1202" s="157" t="s">
        <v>10996</v>
      </c>
      <c r="CC1202" s="157"/>
      <c r="CD1202" s="157"/>
      <c r="CE1202" s="157"/>
      <c r="CF1202" s="157"/>
      <c r="CG1202" s="157"/>
      <c r="CH1202" s="157"/>
      <c r="CI1202" s="157"/>
      <c r="CJ1202" s="157"/>
      <c r="CK1202" s="157"/>
      <c r="CL1202" s="157"/>
      <c r="CM1202" s="157" t="s">
        <v>109</v>
      </c>
      <c r="CN1202" s="157"/>
      <c r="CO1202" s="50"/>
      <c r="CP1202" s="50"/>
      <c r="CQ1202" s="50"/>
      <c r="CR1202" s="50"/>
      <c r="CS1202" s="50"/>
      <c r="CT1202" s="50"/>
      <c r="CU1202" s="50"/>
      <c r="CV1202" s="50"/>
      <c r="CW1202" s="50"/>
      <c r="CX1202" s="50"/>
      <c r="CY1202" s="50"/>
      <c r="CZ1202" s="50"/>
      <c r="DA1202" s="50"/>
      <c r="DB1202" s="50"/>
      <c r="DC1202" s="50"/>
      <c r="DD1202" s="50"/>
      <c r="DE1202" s="50"/>
      <c r="DF1202" s="50"/>
      <c r="DG1202" s="50"/>
      <c r="DH1202" s="50"/>
      <c r="DI1202" s="50"/>
      <c r="DJ1202" s="50"/>
      <c r="DK1202" s="50"/>
      <c r="DL1202" s="50"/>
      <c r="DM1202" s="50"/>
      <c r="DN1202" s="50"/>
      <c r="DO1202" s="50"/>
      <c r="DP1202" s="50"/>
      <c r="DQ1202" s="50"/>
      <c r="DR1202" s="50"/>
      <c r="DS1202" s="50"/>
      <c r="DT1202" s="50"/>
      <c r="DU1202" s="50"/>
      <c r="DV1202" s="50"/>
      <c r="DW1202" s="50"/>
      <c r="DX1202" s="50"/>
      <c r="DY1202" s="50"/>
      <c r="DZ1202" s="50"/>
      <c r="EA1202" s="50"/>
      <c r="EB1202" s="50"/>
      <c r="EC1202" s="50"/>
      <c r="ED1202" s="50"/>
      <c r="EE1202" s="50"/>
    </row>
    <row r="1203" spans="1:736" ht="45.75" customHeight="1">
      <c r="A1203" s="589">
        <f>1+A1202</f>
        <v>1202</v>
      </c>
      <c r="B1203" s="403" t="s">
        <v>11470</v>
      </c>
      <c r="C1203" s="156" t="s">
        <v>11471</v>
      </c>
      <c r="D1203" s="166" t="s">
        <v>645</v>
      </c>
      <c r="E1203" s="156">
        <v>45591</v>
      </c>
      <c r="F1203" s="156">
        <v>45603</v>
      </c>
      <c r="G1203" s="156">
        <v>45646</v>
      </c>
      <c r="H1203" s="166" t="s">
        <v>416</v>
      </c>
      <c r="I1203" s="157" t="s">
        <v>9637</v>
      </c>
      <c r="J1203" s="166" t="s">
        <v>11472</v>
      </c>
      <c r="K1203" s="157">
        <v>80135600</v>
      </c>
      <c r="L1203" s="166">
        <v>0</v>
      </c>
      <c r="M1203" s="166" t="s">
        <v>97</v>
      </c>
      <c r="N1203" s="166" t="s">
        <v>98</v>
      </c>
      <c r="O1203" s="166" t="s">
        <v>3608</v>
      </c>
      <c r="P1203" s="166" t="s">
        <v>11473</v>
      </c>
      <c r="Q1203" s="166" t="s">
        <v>9630</v>
      </c>
      <c r="R1203" s="166">
        <v>43</v>
      </c>
      <c r="S1203" s="166" t="s">
        <v>11474</v>
      </c>
      <c r="T1203" s="166" t="s">
        <v>10318</v>
      </c>
      <c r="U1203" s="166">
        <v>2024003941</v>
      </c>
      <c r="V1203" s="157" t="s">
        <v>10318</v>
      </c>
      <c r="W1203" s="166">
        <v>45593</v>
      </c>
      <c r="X1203" s="328" t="s">
        <v>103</v>
      </c>
      <c r="Y1203" s="328" t="s">
        <v>10319</v>
      </c>
      <c r="Z1203" s="328" t="s">
        <v>10318</v>
      </c>
      <c r="AA1203" s="328">
        <v>0</v>
      </c>
      <c r="AB1203" s="328">
        <v>0</v>
      </c>
      <c r="AC1203" s="328">
        <v>0</v>
      </c>
      <c r="AD1203" s="328">
        <v>0</v>
      </c>
      <c r="AE1203" s="328">
        <v>0</v>
      </c>
      <c r="AF1203" s="328">
        <v>0</v>
      </c>
      <c r="AG1203" s="328">
        <v>0</v>
      </c>
      <c r="AH1203" s="328">
        <v>0</v>
      </c>
      <c r="AI1203" s="328">
        <v>0</v>
      </c>
      <c r="AJ1203" s="328">
        <v>0</v>
      </c>
      <c r="AK1203" s="328" t="s">
        <v>104</v>
      </c>
      <c r="AL1203" s="328" t="s">
        <v>11475</v>
      </c>
      <c r="AM1203" s="328" t="s">
        <v>3681</v>
      </c>
      <c r="AN1203" s="328">
        <v>15668923</v>
      </c>
      <c r="AO1203" s="328" t="s">
        <v>114</v>
      </c>
      <c r="AP1203" s="328" t="s">
        <v>114</v>
      </c>
      <c r="AQ1203" s="328" t="s">
        <v>114</v>
      </c>
      <c r="AR1203" s="328" t="s">
        <v>114</v>
      </c>
      <c r="AS1203" s="328" t="s">
        <v>109</v>
      </c>
      <c r="AT1203" s="328" t="s">
        <v>109</v>
      </c>
      <c r="AU1203" s="328" t="s">
        <v>392</v>
      </c>
      <c r="AV1203" s="328" t="s">
        <v>9324</v>
      </c>
      <c r="AW1203" s="328" t="s">
        <v>9324</v>
      </c>
      <c r="AX1203" s="328" t="s">
        <v>109</v>
      </c>
      <c r="AY1203" s="328" t="s">
        <v>108</v>
      </c>
      <c r="AZ1203" s="328" t="s">
        <v>9324</v>
      </c>
      <c r="BA1203" s="328" t="s">
        <v>9324</v>
      </c>
      <c r="BB1203" s="328"/>
      <c r="BC1203" s="328" t="s">
        <v>9324</v>
      </c>
      <c r="BD1203" s="328" t="s">
        <v>9324</v>
      </c>
      <c r="BE1203" s="328" t="s">
        <v>9324</v>
      </c>
      <c r="BF1203" s="328" t="s">
        <v>9324</v>
      </c>
      <c r="BG1203" s="328" t="s">
        <v>9324</v>
      </c>
      <c r="BH1203" s="328" t="s">
        <v>10318</v>
      </c>
      <c r="BI1203" s="349" t="s">
        <v>227</v>
      </c>
      <c r="BJ1203" s="347" t="s">
        <v>9324</v>
      </c>
      <c r="BK1203" s="347" t="s">
        <v>114</v>
      </c>
      <c r="BL1203" s="347" t="s">
        <v>9324</v>
      </c>
      <c r="BM1203" s="161" t="s">
        <v>2539</v>
      </c>
      <c r="BN1203" s="347" t="s">
        <v>115</v>
      </c>
      <c r="BO1203" s="347" t="s">
        <v>11245</v>
      </c>
      <c r="BP1203" s="347" t="s">
        <v>11476</v>
      </c>
      <c r="BQ1203" s="347">
        <v>41</v>
      </c>
      <c r="BR1203" s="347">
        <v>30277</v>
      </c>
      <c r="BS1203" s="347" t="s">
        <v>578</v>
      </c>
      <c r="BT1203" s="347" t="s">
        <v>108</v>
      </c>
      <c r="BU1203" s="347" t="s">
        <v>108</v>
      </c>
      <c r="BV1203" s="347" t="s">
        <v>108</v>
      </c>
      <c r="BW1203" s="347" t="s">
        <v>108</v>
      </c>
      <c r="BX1203" s="347" t="s">
        <v>11477</v>
      </c>
      <c r="BY1203" s="347">
        <v>8158745</v>
      </c>
      <c r="BZ1203" s="347" t="s">
        <v>11478</v>
      </c>
      <c r="CA1203" s="157" t="s">
        <v>10996</v>
      </c>
      <c r="CB1203" s="157" t="s">
        <v>109</v>
      </c>
      <c r="CC1203" s="166"/>
      <c r="CD1203" s="166"/>
      <c r="CE1203" s="157"/>
      <c r="CF1203" s="157"/>
      <c r="CG1203" s="166"/>
      <c r="CH1203" s="166"/>
      <c r="CI1203" s="166"/>
      <c r="CJ1203" s="166"/>
      <c r="CK1203" s="166"/>
      <c r="CL1203" s="166"/>
      <c r="CM1203" s="157" t="s">
        <v>109</v>
      </c>
      <c r="CN1203" s="166"/>
      <c r="CO1203" s="297"/>
      <c r="CP1203" s="297"/>
      <c r="CQ1203" s="297"/>
      <c r="CR1203" s="297"/>
      <c r="CS1203" s="297"/>
      <c r="CT1203" s="297"/>
      <c r="CU1203" s="297"/>
      <c r="CV1203" s="297"/>
      <c r="CW1203" s="297"/>
      <c r="CX1203" s="297"/>
      <c r="CY1203" s="297"/>
      <c r="CZ1203" s="297"/>
      <c r="DA1203" s="297"/>
      <c r="DB1203" s="297"/>
      <c r="DC1203" s="297"/>
      <c r="DD1203" s="297"/>
      <c r="DE1203" s="297"/>
      <c r="DF1203" s="297"/>
      <c r="DG1203" s="297"/>
      <c r="DH1203" s="305"/>
      <c r="DI1203" s="262"/>
      <c r="DJ1203" s="262"/>
      <c r="DK1203" s="262"/>
      <c r="DL1203" s="262"/>
      <c r="DM1203" s="262"/>
      <c r="DN1203" s="262"/>
      <c r="DO1203" s="508"/>
      <c r="DP1203" s="508"/>
      <c r="DQ1203" s="507"/>
      <c r="DR1203" s="507"/>
      <c r="DS1203" s="507"/>
      <c r="DT1203" s="262"/>
      <c r="DU1203" s="262"/>
      <c r="DV1203" s="262"/>
      <c r="DW1203" s="262"/>
      <c r="DX1203" s="262"/>
      <c r="DY1203" s="262"/>
      <c r="DZ1203" s="262"/>
      <c r="EA1203" s="262"/>
      <c r="EB1203" s="262"/>
      <c r="EC1203" s="507"/>
      <c r="ED1203" s="262"/>
      <c r="EE1203" s="297"/>
      <c r="EF1203" s="297"/>
      <c r="EG1203" s="297"/>
      <c r="EH1203" s="297"/>
      <c r="EI1203" s="297"/>
      <c r="EJ1203" s="297"/>
      <c r="EK1203" s="297"/>
      <c r="EL1203" s="297"/>
      <c r="EM1203" s="297"/>
      <c r="EN1203" s="297"/>
      <c r="EO1203" s="297"/>
      <c r="EP1203" s="297"/>
      <c r="EQ1203" s="297"/>
      <c r="ER1203" s="297"/>
      <c r="ES1203" s="297"/>
      <c r="ET1203" s="297"/>
      <c r="EU1203" s="297"/>
      <c r="EV1203" s="297"/>
      <c r="EW1203" s="297"/>
      <c r="EX1203" s="297"/>
      <c r="EY1203" s="297"/>
      <c r="EZ1203" s="297"/>
      <c r="FA1203" s="297"/>
      <c r="FB1203" s="297"/>
      <c r="FC1203" s="297"/>
      <c r="FD1203" s="297"/>
      <c r="FE1203" s="297"/>
      <c r="FF1203" s="297"/>
      <c r="FG1203" s="297"/>
      <c r="FH1203" s="297"/>
      <c r="FI1203" s="297"/>
      <c r="FJ1203" s="297"/>
      <c r="FK1203" s="297"/>
      <c r="FL1203" s="297"/>
      <c r="FM1203" s="297"/>
      <c r="FN1203" s="297"/>
      <c r="FO1203" s="297"/>
      <c r="FP1203" s="297"/>
      <c r="FQ1203" s="297"/>
      <c r="FR1203" s="297"/>
      <c r="FS1203" s="297"/>
      <c r="FT1203" s="297"/>
      <c r="FU1203" s="297"/>
      <c r="FV1203" s="297"/>
      <c r="FW1203" s="297"/>
      <c r="FX1203" s="297"/>
      <c r="FY1203" s="297"/>
      <c r="FZ1203" s="297"/>
      <c r="GA1203" s="297"/>
      <c r="GB1203" s="297"/>
      <c r="GC1203" s="297"/>
      <c r="GD1203" s="297"/>
      <c r="GE1203" s="297"/>
      <c r="GF1203" s="297"/>
      <c r="GG1203" s="297"/>
      <c r="GH1203" s="297"/>
      <c r="GI1203" s="297"/>
      <c r="GJ1203" s="297"/>
      <c r="GK1203" s="297"/>
      <c r="GL1203" s="297"/>
      <c r="GM1203" s="297"/>
      <c r="GN1203" s="297"/>
      <c r="GO1203" s="297"/>
      <c r="GP1203" s="297"/>
      <c r="GQ1203" s="297"/>
      <c r="GR1203" s="297"/>
      <c r="GS1203" s="297"/>
      <c r="GT1203" s="297"/>
      <c r="GU1203" s="297"/>
      <c r="GV1203" s="328"/>
      <c r="GW1203" s="328"/>
      <c r="GX1203" s="328"/>
      <c r="GY1203" s="328"/>
      <c r="GZ1203" s="328"/>
      <c r="HA1203" s="328"/>
      <c r="HB1203" s="328"/>
      <c r="HC1203" s="328"/>
      <c r="HD1203" s="328"/>
      <c r="HE1203" s="328"/>
      <c r="HF1203" s="328"/>
      <c r="HG1203" s="328"/>
      <c r="HH1203" s="328"/>
      <c r="HI1203" s="328"/>
      <c r="HJ1203" s="352"/>
      <c r="HK1203" s="353"/>
      <c r="HL1203" s="353"/>
      <c r="HM1203" s="353"/>
      <c r="HN1203" s="353"/>
      <c r="HO1203" s="353"/>
      <c r="HP1203" s="356"/>
      <c r="HQ1203" s="356"/>
      <c r="HR1203" s="355"/>
      <c r="HS1203" s="355"/>
      <c r="HT1203" s="355"/>
      <c r="HU1203" s="356"/>
      <c r="HV1203" s="356"/>
      <c r="HW1203" s="356"/>
      <c r="HX1203" s="356"/>
      <c r="HY1203" s="356"/>
      <c r="HZ1203" s="356"/>
      <c r="IA1203" s="356"/>
      <c r="IB1203" s="356"/>
      <c r="IC1203" s="356"/>
      <c r="ID1203" s="356"/>
      <c r="IE1203" s="355"/>
      <c r="IF1203" s="356"/>
      <c r="IG1203" s="328"/>
      <c r="IH1203" s="328"/>
      <c r="II1203" s="328"/>
      <c r="IJ1203" s="328"/>
      <c r="IK1203" s="328"/>
      <c r="IL1203" s="328"/>
      <c r="IM1203" s="328"/>
      <c r="IN1203" s="328"/>
      <c r="IO1203" s="328"/>
      <c r="IP1203" s="328"/>
      <c r="IQ1203" s="328"/>
      <c r="IR1203" s="328"/>
      <c r="IS1203" s="328"/>
      <c r="IT1203" s="328"/>
      <c r="IU1203" s="328"/>
      <c r="IV1203" s="328"/>
      <c r="IW1203" s="328"/>
      <c r="IX1203" s="328"/>
      <c r="IY1203" s="328"/>
      <c r="IZ1203" s="328"/>
      <c r="JA1203" s="328"/>
      <c r="JB1203" s="328"/>
      <c r="JC1203" s="328"/>
      <c r="JD1203" s="328"/>
      <c r="JE1203" s="328"/>
      <c r="JF1203" s="328"/>
      <c r="JG1203" s="328"/>
      <c r="JH1203" s="328"/>
      <c r="JI1203" s="328"/>
      <c r="JJ1203" s="328"/>
      <c r="JK1203" s="328"/>
      <c r="JL1203" s="328"/>
      <c r="JM1203" s="328"/>
      <c r="JN1203" s="328"/>
      <c r="JO1203" s="328"/>
      <c r="JP1203" s="328"/>
      <c r="JQ1203" s="328"/>
      <c r="JR1203" s="328"/>
      <c r="JS1203" s="328"/>
      <c r="JT1203" s="328"/>
      <c r="JU1203" s="328"/>
      <c r="JV1203" s="328"/>
      <c r="JW1203" s="328"/>
      <c r="JX1203" s="328"/>
      <c r="JY1203" s="328"/>
      <c r="JZ1203" s="328"/>
      <c r="KA1203" s="328"/>
      <c r="KB1203" s="328"/>
      <c r="KC1203" s="328"/>
      <c r="KD1203" s="328"/>
      <c r="KE1203" s="328"/>
      <c r="KF1203" s="352"/>
      <c r="KG1203" s="353"/>
      <c r="KH1203" s="353"/>
      <c r="KI1203" s="353"/>
      <c r="KJ1203" s="353"/>
      <c r="KK1203" s="353"/>
      <c r="KL1203" s="356"/>
      <c r="KM1203" s="356"/>
      <c r="KN1203" s="355"/>
      <c r="KO1203" s="355"/>
      <c r="KP1203" s="356"/>
      <c r="KQ1203" s="356"/>
      <c r="KR1203" s="356"/>
      <c r="KS1203" s="356"/>
      <c r="KT1203" s="356"/>
      <c r="KU1203" s="356"/>
      <c r="KV1203" s="356"/>
      <c r="KW1203" s="356"/>
      <c r="KX1203" s="356"/>
      <c r="KY1203" s="356"/>
      <c r="KZ1203" s="356"/>
      <c r="LA1203" s="355"/>
      <c r="LB1203" s="356"/>
      <c r="LC1203" s="328"/>
      <c r="LD1203" s="328"/>
      <c r="LE1203" s="328"/>
      <c r="LF1203" s="328"/>
      <c r="LG1203" s="328"/>
      <c r="LH1203" s="328"/>
      <c r="LI1203" s="328"/>
      <c r="LJ1203" s="328"/>
      <c r="LK1203" s="328"/>
      <c r="LL1203" s="328"/>
      <c r="LM1203" s="328"/>
      <c r="LN1203" s="328"/>
      <c r="LO1203" s="328"/>
      <c r="LP1203" s="328"/>
      <c r="LQ1203" s="352"/>
      <c r="LR1203" s="353"/>
      <c r="LS1203" s="353"/>
      <c r="LT1203" s="353"/>
      <c r="LU1203" s="353"/>
      <c r="LV1203" s="353"/>
      <c r="LW1203" s="353"/>
      <c r="LX1203" s="354"/>
      <c r="LY1203" s="354"/>
      <c r="LZ1203" s="355"/>
      <c r="MA1203" s="355"/>
      <c r="MB1203" s="355"/>
      <c r="MC1203" s="353"/>
      <c r="MD1203" s="353"/>
      <c r="ME1203" s="353"/>
      <c r="MF1203" s="353"/>
      <c r="MG1203" s="353"/>
      <c r="MH1203" s="353"/>
      <c r="MI1203" s="353"/>
      <c r="MJ1203" s="353"/>
      <c r="MK1203" s="353"/>
      <c r="ML1203" s="355"/>
      <c r="MM1203" s="353"/>
      <c r="MN1203" s="328"/>
      <c r="MO1203" s="328"/>
      <c r="MP1203" s="328"/>
      <c r="MQ1203" s="328"/>
      <c r="MR1203" s="328"/>
      <c r="MS1203" s="328"/>
      <c r="MT1203" s="328"/>
      <c r="MU1203" s="328"/>
      <c r="MV1203" s="328"/>
      <c r="MW1203" s="328"/>
      <c r="MX1203" s="328"/>
      <c r="MY1203" s="328"/>
      <c r="MZ1203" s="328"/>
      <c r="NA1203" s="328"/>
      <c r="NB1203" s="328"/>
      <c r="NC1203" s="328"/>
      <c r="ND1203" s="328"/>
      <c r="NE1203" s="328"/>
      <c r="NF1203" s="328"/>
      <c r="NG1203" s="328"/>
      <c r="NH1203" s="328"/>
      <c r="NI1203" s="328"/>
      <c r="NJ1203" s="328"/>
      <c r="NK1203" s="328"/>
      <c r="NL1203" s="328"/>
      <c r="NM1203" s="328"/>
      <c r="NN1203" s="328"/>
      <c r="NO1203" s="328"/>
      <c r="NP1203" s="328"/>
      <c r="NQ1203" s="328"/>
      <c r="NR1203" s="328"/>
      <c r="NS1203" s="328"/>
      <c r="NT1203" s="328"/>
      <c r="NU1203" s="328"/>
      <c r="NV1203" s="328"/>
      <c r="NW1203" s="328"/>
      <c r="NX1203" s="328"/>
      <c r="NY1203" s="328"/>
      <c r="NZ1203" s="328"/>
      <c r="OA1203" s="328"/>
      <c r="OB1203" s="328"/>
      <c r="OC1203" s="328"/>
      <c r="OD1203" s="328"/>
      <c r="OE1203" s="328"/>
      <c r="OF1203" s="328"/>
      <c r="OG1203" s="328"/>
      <c r="OH1203" s="328"/>
      <c r="OI1203" s="328"/>
      <c r="OJ1203" s="328"/>
      <c r="OK1203" s="328"/>
      <c r="OL1203" s="328"/>
      <c r="OM1203" s="328"/>
      <c r="ON1203" s="328"/>
      <c r="OO1203" s="328"/>
      <c r="OP1203" s="328"/>
      <c r="OQ1203" s="328"/>
      <c r="OR1203" s="328"/>
      <c r="OS1203" s="328"/>
      <c r="OT1203" s="328"/>
      <c r="OU1203" s="328"/>
      <c r="OV1203" s="328"/>
      <c r="OW1203" s="328"/>
      <c r="OX1203" s="328"/>
      <c r="OY1203" s="328"/>
      <c r="OZ1203" s="328"/>
      <c r="PA1203" s="328"/>
      <c r="PB1203" s="328"/>
      <c r="PC1203" s="328"/>
      <c r="PD1203" s="328"/>
      <c r="PE1203" s="328"/>
      <c r="PF1203" s="328"/>
      <c r="PG1203" s="328"/>
      <c r="PH1203" s="328"/>
      <c r="PI1203" s="328"/>
      <c r="PJ1203" s="328"/>
      <c r="PK1203" s="328"/>
      <c r="PL1203" s="328"/>
      <c r="PM1203" s="328"/>
      <c r="PN1203" s="328"/>
      <c r="PO1203" s="328"/>
      <c r="PP1203" s="328"/>
      <c r="PQ1203" s="328"/>
      <c r="PR1203" s="328"/>
    </row>
    <row r="1204" spans="1:736" s="351" customFormat="1" ht="45.75" customHeight="1">
      <c r="A1204" s="589">
        <f>1+A1203</f>
        <v>1203</v>
      </c>
      <c r="B1204" s="403" t="s">
        <v>11479</v>
      </c>
      <c r="C1204" s="156" t="s">
        <v>11480</v>
      </c>
      <c r="D1204" s="166" t="s">
        <v>6272</v>
      </c>
      <c r="E1204" s="156">
        <v>45591</v>
      </c>
      <c r="F1204" s="156">
        <v>45594</v>
      </c>
      <c r="G1204" s="156">
        <v>45646</v>
      </c>
      <c r="H1204" s="166" t="s">
        <v>416</v>
      </c>
      <c r="I1204" s="157" t="s">
        <v>9646</v>
      </c>
      <c r="J1204" s="166" t="s">
        <v>11481</v>
      </c>
      <c r="K1204" s="157">
        <v>35199300</v>
      </c>
      <c r="L1204" s="166">
        <v>7</v>
      </c>
      <c r="M1204" s="166" t="s">
        <v>97</v>
      </c>
      <c r="N1204" s="166" t="s">
        <v>98</v>
      </c>
      <c r="O1204" s="166" t="s">
        <v>857</v>
      </c>
      <c r="P1204" s="166" t="s">
        <v>11482</v>
      </c>
      <c r="Q1204" s="166" t="s">
        <v>11353</v>
      </c>
      <c r="R1204" s="166">
        <v>52</v>
      </c>
      <c r="S1204" s="166" t="s">
        <v>11038</v>
      </c>
      <c r="T1204" s="166" t="s">
        <v>11039</v>
      </c>
      <c r="U1204" s="166">
        <v>2024003946</v>
      </c>
      <c r="V1204" s="157" t="s">
        <v>11039</v>
      </c>
      <c r="W1204" s="166">
        <v>45593</v>
      </c>
      <c r="X1204" s="328" t="s">
        <v>103</v>
      </c>
      <c r="Y1204" s="328" t="s">
        <v>11040</v>
      </c>
      <c r="Z1204" s="328" t="s">
        <v>11039</v>
      </c>
      <c r="AA1204" s="328">
        <v>0</v>
      </c>
      <c r="AB1204" s="328">
        <v>0</v>
      </c>
      <c r="AC1204" s="328">
        <v>0</v>
      </c>
      <c r="AD1204" s="328">
        <v>0</v>
      </c>
      <c r="AE1204" s="328" t="s">
        <v>11039</v>
      </c>
      <c r="AF1204" s="328">
        <v>0</v>
      </c>
      <c r="AG1204" s="328">
        <v>0</v>
      </c>
      <c r="AH1204" s="328">
        <v>0</v>
      </c>
      <c r="AI1204" s="328">
        <v>0</v>
      </c>
      <c r="AJ1204" s="328">
        <v>0</v>
      </c>
      <c r="AK1204" s="328" t="s">
        <v>104</v>
      </c>
      <c r="AL1204" s="328" t="s">
        <v>11483</v>
      </c>
      <c r="AM1204" s="328" t="s">
        <v>11484</v>
      </c>
      <c r="AN1204" s="328">
        <v>358875</v>
      </c>
      <c r="AO1204" s="328" t="s">
        <v>114</v>
      </c>
      <c r="AP1204" s="328" t="s">
        <v>114</v>
      </c>
      <c r="AQ1204" s="328" t="s">
        <v>114</v>
      </c>
      <c r="AR1204" s="328" t="s">
        <v>114</v>
      </c>
      <c r="AS1204" s="328" t="s">
        <v>109</v>
      </c>
      <c r="AT1204" s="328" t="s">
        <v>109</v>
      </c>
      <c r="AU1204" s="328" t="s">
        <v>392</v>
      </c>
      <c r="AV1204" s="328" t="s">
        <v>9324</v>
      </c>
      <c r="AW1204" s="328" t="s">
        <v>9324</v>
      </c>
      <c r="AX1204" s="328" t="s">
        <v>109</v>
      </c>
      <c r="AY1204" s="328" t="s">
        <v>108</v>
      </c>
      <c r="AZ1204" s="328" t="s">
        <v>9324</v>
      </c>
      <c r="BA1204" s="328" t="s">
        <v>9324</v>
      </c>
      <c r="BB1204" s="328"/>
      <c r="BC1204" s="328" t="s">
        <v>9324</v>
      </c>
      <c r="BD1204" s="328" t="s">
        <v>9324</v>
      </c>
      <c r="BE1204" s="328" t="s">
        <v>9324</v>
      </c>
      <c r="BF1204" s="328" t="s">
        <v>9324</v>
      </c>
      <c r="BG1204" s="328" t="s">
        <v>9324</v>
      </c>
      <c r="BH1204" s="328" t="s">
        <v>11039</v>
      </c>
      <c r="BI1204" s="349" t="s">
        <v>113</v>
      </c>
      <c r="BJ1204" s="347" t="s">
        <v>9324</v>
      </c>
      <c r="BK1204" s="347" t="s">
        <v>114</v>
      </c>
      <c r="BL1204" s="347" t="s">
        <v>9324</v>
      </c>
      <c r="BM1204" s="166"/>
      <c r="BN1204" s="347" t="s">
        <v>161</v>
      </c>
      <c r="BO1204" s="347" t="s">
        <v>9675</v>
      </c>
      <c r="BP1204" s="347" t="s">
        <v>11485</v>
      </c>
      <c r="BQ1204" s="347">
        <v>41</v>
      </c>
      <c r="BR1204" s="347">
        <v>30283</v>
      </c>
      <c r="BS1204" s="347" t="s">
        <v>108</v>
      </c>
      <c r="BT1204" s="347" t="s">
        <v>108</v>
      </c>
      <c r="BU1204" s="347" t="s">
        <v>108</v>
      </c>
      <c r="BV1204" s="347" t="s">
        <v>108</v>
      </c>
      <c r="BW1204" s="347" t="s">
        <v>108</v>
      </c>
      <c r="BX1204" s="347" t="s">
        <v>11486</v>
      </c>
      <c r="BY1204" s="347">
        <v>8630980</v>
      </c>
      <c r="BZ1204" s="347" t="s">
        <v>11487</v>
      </c>
      <c r="CA1204" s="157" t="s">
        <v>10996</v>
      </c>
      <c r="CB1204" s="157" t="s">
        <v>10996</v>
      </c>
      <c r="CC1204" s="166"/>
      <c r="CD1204" s="166"/>
      <c r="CE1204" s="157"/>
      <c r="CF1204" s="157"/>
      <c r="CG1204" s="166"/>
      <c r="CH1204" s="166"/>
      <c r="CI1204" s="166"/>
      <c r="CJ1204" s="166"/>
      <c r="CK1204" s="166"/>
      <c r="CL1204" s="166"/>
      <c r="CM1204" s="157" t="s">
        <v>109</v>
      </c>
      <c r="CN1204" s="166"/>
      <c r="CO1204" s="297"/>
      <c r="CP1204" s="297"/>
      <c r="CQ1204" s="297"/>
      <c r="CR1204" s="297"/>
      <c r="CS1204" s="297"/>
      <c r="CT1204" s="297"/>
      <c r="CU1204" s="297"/>
      <c r="CV1204" s="297"/>
      <c r="CW1204" s="297"/>
      <c r="CX1204" s="297"/>
      <c r="CY1204" s="297"/>
      <c r="CZ1204" s="297"/>
      <c r="DA1204" s="297"/>
      <c r="DB1204" s="297"/>
      <c r="DC1204" s="297"/>
      <c r="DD1204" s="297"/>
      <c r="DE1204" s="297"/>
      <c r="DF1204" s="297"/>
      <c r="DG1204" s="297"/>
      <c r="DH1204" s="305"/>
      <c r="DI1204" s="262"/>
      <c r="DJ1204" s="262"/>
      <c r="DK1204" s="262"/>
      <c r="DL1204" s="262"/>
      <c r="DM1204" s="262"/>
      <c r="DN1204" s="262"/>
      <c r="DO1204" s="508"/>
      <c r="DP1204" s="508"/>
      <c r="DQ1204" s="507"/>
      <c r="DR1204" s="507"/>
      <c r="DS1204" s="507"/>
      <c r="DT1204" s="262"/>
      <c r="DU1204" s="262"/>
      <c r="DV1204" s="262"/>
      <c r="DW1204" s="262"/>
      <c r="DX1204" s="262"/>
      <c r="DY1204" s="262"/>
      <c r="DZ1204" s="262"/>
      <c r="EA1204" s="262"/>
      <c r="EB1204" s="262"/>
      <c r="EC1204" s="507"/>
      <c r="ED1204" s="262"/>
      <c r="EE1204" s="297"/>
      <c r="EF1204" s="297"/>
      <c r="EG1204" s="297"/>
      <c r="EH1204" s="297"/>
      <c r="EI1204" s="297"/>
      <c r="EJ1204" s="297"/>
      <c r="EK1204" s="297"/>
      <c r="EL1204" s="297"/>
      <c r="EM1204" s="297"/>
      <c r="EN1204" s="297"/>
      <c r="EO1204" s="297"/>
      <c r="EP1204" s="297"/>
      <c r="EQ1204" s="297"/>
      <c r="ER1204" s="297"/>
      <c r="ES1204" s="297"/>
      <c r="ET1204" s="297"/>
      <c r="EU1204" s="297"/>
      <c r="EV1204" s="297"/>
      <c r="EW1204" s="297"/>
      <c r="EX1204" s="297"/>
      <c r="EY1204" s="297"/>
      <c r="EZ1204" s="297"/>
      <c r="FA1204" s="297"/>
      <c r="FB1204" s="297"/>
      <c r="FC1204" s="297"/>
      <c r="FD1204" s="297"/>
      <c r="FE1204" s="297"/>
      <c r="FF1204" s="297"/>
      <c r="FG1204" s="297"/>
      <c r="FH1204" s="297"/>
      <c r="FI1204" s="297"/>
      <c r="FJ1204" s="297"/>
      <c r="FK1204" s="297"/>
      <c r="FL1204" s="297"/>
      <c r="FM1204" s="297"/>
      <c r="FN1204" s="297"/>
      <c r="FO1204" s="297"/>
      <c r="FP1204" s="297"/>
      <c r="FQ1204" s="297"/>
      <c r="FR1204" s="297"/>
      <c r="FS1204" s="297"/>
      <c r="FT1204" s="297"/>
      <c r="FU1204" s="297"/>
      <c r="FV1204" s="297"/>
      <c r="FW1204" s="297"/>
      <c r="FX1204" s="297"/>
      <c r="FY1204" s="297"/>
      <c r="FZ1204" s="297"/>
      <c r="GA1204" s="297"/>
      <c r="GB1204" s="297"/>
      <c r="GC1204" s="297"/>
      <c r="GD1204" s="297"/>
      <c r="GE1204" s="297"/>
      <c r="GF1204" s="297"/>
      <c r="GG1204" s="297"/>
      <c r="GH1204" s="297"/>
      <c r="GI1204" s="297"/>
      <c r="GJ1204" s="297"/>
      <c r="GK1204" s="297"/>
      <c r="GL1204" s="297"/>
      <c r="GM1204" s="297"/>
      <c r="GN1204" s="297"/>
      <c r="GO1204" s="297"/>
      <c r="GP1204" s="297"/>
      <c r="GQ1204" s="297"/>
      <c r="GR1204" s="297"/>
      <c r="GS1204" s="297"/>
      <c r="GT1204" s="297"/>
      <c r="GU1204" s="297"/>
      <c r="GV1204" s="328"/>
      <c r="GW1204" s="328"/>
      <c r="GX1204" s="328"/>
      <c r="GY1204" s="328"/>
      <c r="GZ1204" s="328"/>
      <c r="HA1204" s="328"/>
      <c r="HB1204" s="328"/>
      <c r="HC1204" s="328"/>
      <c r="HD1204" s="328"/>
      <c r="HE1204" s="328"/>
      <c r="HF1204" s="328"/>
      <c r="HG1204" s="328"/>
      <c r="HH1204" s="328"/>
      <c r="HI1204" s="328"/>
      <c r="HJ1204" s="352"/>
      <c r="HK1204" s="353"/>
      <c r="HL1204" s="353"/>
      <c r="HM1204" s="353"/>
      <c r="HN1204" s="353"/>
      <c r="HO1204" s="353"/>
      <c r="HP1204" s="356"/>
      <c r="HQ1204" s="356"/>
      <c r="HR1204" s="355"/>
      <c r="HS1204" s="355"/>
      <c r="HT1204" s="355"/>
      <c r="HU1204" s="356"/>
      <c r="HV1204" s="356"/>
      <c r="HW1204" s="356"/>
      <c r="HX1204" s="356"/>
      <c r="HY1204" s="356"/>
      <c r="HZ1204" s="356"/>
      <c r="IA1204" s="356"/>
      <c r="IB1204" s="356"/>
      <c r="IC1204" s="356"/>
      <c r="ID1204" s="356"/>
      <c r="IE1204" s="355"/>
      <c r="IF1204" s="356"/>
      <c r="IG1204" s="328"/>
      <c r="IH1204" s="328"/>
      <c r="II1204" s="328"/>
      <c r="IJ1204" s="328"/>
      <c r="IK1204" s="328"/>
      <c r="IL1204" s="328"/>
      <c r="IM1204" s="328"/>
      <c r="IN1204" s="328"/>
      <c r="IO1204" s="328"/>
      <c r="IP1204" s="328"/>
      <c r="IQ1204" s="328"/>
      <c r="IR1204" s="328"/>
      <c r="IS1204" s="328"/>
      <c r="IT1204" s="328"/>
      <c r="IU1204" s="328"/>
      <c r="IV1204" s="328"/>
      <c r="IW1204" s="328"/>
      <c r="IX1204" s="328"/>
      <c r="IY1204" s="328"/>
      <c r="IZ1204" s="328"/>
      <c r="JA1204" s="328"/>
      <c r="JB1204" s="328"/>
      <c r="JC1204" s="328"/>
      <c r="JD1204" s="328"/>
      <c r="JE1204" s="328"/>
      <c r="JF1204" s="328"/>
      <c r="JG1204" s="328"/>
      <c r="JH1204" s="328"/>
      <c r="JI1204" s="328"/>
      <c r="JJ1204" s="328"/>
      <c r="JK1204" s="328"/>
      <c r="JL1204" s="328"/>
      <c r="JM1204" s="328"/>
      <c r="JN1204" s="328"/>
      <c r="JO1204" s="328"/>
      <c r="JP1204" s="328"/>
      <c r="JQ1204" s="328"/>
      <c r="JR1204" s="328"/>
      <c r="JS1204" s="328"/>
      <c r="JT1204" s="328"/>
      <c r="JU1204" s="328"/>
      <c r="JV1204" s="328"/>
      <c r="JW1204" s="328"/>
      <c r="JX1204" s="328"/>
      <c r="JY1204" s="328"/>
      <c r="JZ1204" s="328"/>
      <c r="KA1204" s="328"/>
      <c r="KB1204" s="328"/>
      <c r="KC1204" s="328"/>
      <c r="KD1204" s="328"/>
      <c r="KE1204" s="328"/>
      <c r="KF1204" s="352"/>
      <c r="KG1204" s="353"/>
      <c r="KH1204" s="353"/>
      <c r="KI1204" s="353"/>
      <c r="KJ1204" s="353"/>
      <c r="KK1204" s="353"/>
      <c r="KL1204" s="356"/>
      <c r="KM1204" s="356"/>
      <c r="KN1204" s="355"/>
      <c r="KO1204" s="355"/>
      <c r="KP1204" s="356"/>
      <c r="KQ1204" s="356"/>
      <c r="KR1204" s="356"/>
      <c r="KS1204" s="356"/>
      <c r="KT1204" s="356"/>
      <c r="KU1204" s="356"/>
      <c r="KV1204" s="356"/>
      <c r="KW1204" s="356"/>
      <c r="KX1204" s="356"/>
      <c r="KY1204" s="356"/>
      <c r="KZ1204" s="356"/>
      <c r="LA1204" s="355"/>
      <c r="LB1204" s="356"/>
      <c r="LC1204" s="328"/>
      <c r="LD1204" s="328"/>
      <c r="LE1204" s="328"/>
      <c r="LF1204" s="328"/>
      <c r="LG1204" s="328"/>
      <c r="LH1204" s="328"/>
      <c r="LI1204" s="328"/>
      <c r="LJ1204" s="328"/>
      <c r="LK1204" s="328"/>
      <c r="LL1204" s="328"/>
      <c r="LM1204" s="328"/>
      <c r="LN1204" s="328"/>
      <c r="LO1204" s="328"/>
      <c r="LP1204" s="328"/>
      <c r="LQ1204" s="352"/>
      <c r="LR1204" s="353"/>
      <c r="LS1204" s="353"/>
      <c r="LT1204" s="353"/>
      <c r="LU1204" s="353"/>
      <c r="LV1204" s="353"/>
      <c r="LW1204" s="353"/>
      <c r="LX1204" s="354"/>
      <c r="LY1204" s="354"/>
      <c r="LZ1204" s="355"/>
      <c r="MA1204" s="355"/>
      <c r="MB1204" s="355"/>
      <c r="MC1204" s="353"/>
      <c r="MD1204" s="353"/>
      <c r="ME1204" s="353"/>
      <c r="MF1204" s="353"/>
      <c r="MG1204" s="353"/>
      <c r="MH1204" s="353"/>
      <c r="MI1204" s="353"/>
      <c r="MJ1204" s="353"/>
      <c r="MK1204" s="353"/>
      <c r="ML1204" s="355"/>
      <c r="MM1204" s="353"/>
      <c r="MN1204" s="328"/>
      <c r="MO1204" s="328"/>
      <c r="MP1204" s="328"/>
      <c r="MQ1204" s="328"/>
      <c r="MR1204" s="328"/>
      <c r="MS1204" s="328"/>
      <c r="MT1204" s="328"/>
      <c r="MU1204" s="328"/>
      <c r="MV1204" s="328"/>
      <c r="MW1204" s="328"/>
      <c r="MX1204" s="328"/>
      <c r="MY1204" s="328"/>
      <c r="MZ1204" s="328"/>
      <c r="NA1204" s="328"/>
      <c r="NB1204" s="328"/>
      <c r="NC1204" s="328"/>
      <c r="ND1204" s="328"/>
      <c r="NE1204" s="328"/>
      <c r="NF1204" s="328"/>
      <c r="NG1204" s="328"/>
      <c r="NH1204" s="328"/>
      <c r="NI1204" s="328"/>
      <c r="NJ1204" s="328"/>
      <c r="NK1204" s="328"/>
      <c r="NL1204" s="328"/>
      <c r="NM1204" s="328"/>
      <c r="NN1204" s="328"/>
      <c r="NO1204" s="328"/>
      <c r="NP1204" s="328"/>
      <c r="NQ1204" s="328"/>
      <c r="NR1204" s="328"/>
      <c r="NS1204" s="328"/>
      <c r="NT1204" s="328"/>
      <c r="NU1204" s="328"/>
      <c r="NV1204" s="328"/>
      <c r="NW1204" s="328"/>
      <c r="NX1204" s="328"/>
      <c r="NY1204" s="328"/>
      <c r="NZ1204" s="328"/>
      <c r="OA1204" s="328"/>
      <c r="OB1204" s="328"/>
      <c r="OC1204" s="328"/>
      <c r="OD1204" s="328"/>
      <c r="OE1204" s="328"/>
      <c r="OF1204" s="328"/>
      <c r="OG1204" s="328"/>
      <c r="OH1204" s="328"/>
      <c r="OI1204" s="328"/>
      <c r="OJ1204" s="328"/>
      <c r="OK1204" s="328"/>
      <c r="OL1204" s="328"/>
      <c r="OM1204" s="328"/>
      <c r="ON1204" s="328"/>
      <c r="OO1204" s="328"/>
      <c r="OP1204" s="328"/>
      <c r="OQ1204" s="328"/>
      <c r="OR1204" s="328"/>
      <c r="OS1204" s="328"/>
      <c r="OT1204" s="328"/>
      <c r="OU1204" s="328"/>
      <c r="OV1204" s="328"/>
      <c r="OW1204" s="328"/>
      <c r="OX1204" s="328"/>
      <c r="OY1204" s="328"/>
      <c r="OZ1204" s="328"/>
      <c r="PA1204" s="328"/>
      <c r="PB1204" s="328"/>
      <c r="PC1204" s="328"/>
      <c r="PD1204" s="328"/>
      <c r="PE1204" s="328"/>
      <c r="PF1204" s="328"/>
      <c r="PG1204" s="328"/>
      <c r="PH1204" s="328"/>
      <c r="PI1204" s="328"/>
      <c r="PJ1204" s="328"/>
      <c r="PK1204" s="328"/>
      <c r="PL1204" s="328"/>
      <c r="PM1204" s="328"/>
      <c r="PN1204" s="328"/>
      <c r="PO1204" s="328"/>
      <c r="PP1204" s="328"/>
      <c r="PQ1204" s="328"/>
      <c r="PR1204" s="328"/>
      <c r="PS1204"/>
      <c r="PT1204"/>
      <c r="PU1204"/>
      <c r="PV1204"/>
      <c r="PW1204"/>
      <c r="PX1204"/>
      <c r="PY1204"/>
      <c r="PZ1204"/>
      <c r="QA1204"/>
      <c r="QB1204"/>
      <c r="QC1204"/>
      <c r="QD1204"/>
      <c r="QE1204"/>
      <c r="QF1204"/>
      <c r="QG1204"/>
      <c r="QH1204"/>
      <c r="QI1204"/>
      <c r="QJ1204"/>
      <c r="QK1204"/>
      <c r="QL1204"/>
      <c r="QM1204"/>
      <c r="QN1204"/>
      <c r="QO1204"/>
      <c r="QP1204"/>
      <c r="QQ1204"/>
      <c r="QR1204"/>
      <c r="QS1204"/>
      <c r="QT1204"/>
      <c r="QU1204"/>
      <c r="QV1204"/>
      <c r="QW1204"/>
      <c r="QX1204"/>
      <c r="QY1204"/>
      <c r="QZ1204"/>
      <c r="RA1204"/>
      <c r="RB1204"/>
      <c r="RC1204"/>
      <c r="RD1204"/>
      <c r="RE1204"/>
      <c r="RF1204"/>
      <c r="RG1204"/>
      <c r="RH1204"/>
      <c r="RI1204"/>
      <c r="RJ1204"/>
      <c r="RK1204"/>
      <c r="RL1204"/>
      <c r="RM1204"/>
      <c r="RN1204"/>
      <c r="RO1204"/>
      <c r="RP1204"/>
      <c r="RQ1204"/>
      <c r="RR1204"/>
      <c r="RS1204"/>
      <c r="RT1204"/>
      <c r="RU1204"/>
      <c r="RV1204"/>
      <c r="RW1204"/>
      <c r="RX1204"/>
      <c r="RY1204"/>
      <c r="RZ1204"/>
      <c r="SA1204"/>
      <c r="SB1204"/>
      <c r="SC1204"/>
      <c r="SD1204"/>
      <c r="SE1204"/>
      <c r="SF1204"/>
      <c r="SG1204"/>
      <c r="SH1204"/>
      <c r="SI1204"/>
      <c r="SJ1204"/>
      <c r="SK1204"/>
      <c r="SL1204"/>
      <c r="SM1204"/>
      <c r="SN1204"/>
      <c r="SO1204"/>
      <c r="SP1204"/>
      <c r="SQ1204"/>
      <c r="SR1204"/>
      <c r="SS1204"/>
      <c r="ST1204"/>
      <c r="SU1204"/>
      <c r="SV1204"/>
      <c r="SW1204"/>
      <c r="SX1204"/>
      <c r="SY1204"/>
      <c r="SZ1204"/>
      <c r="TA1204"/>
      <c r="TB1204"/>
      <c r="TC1204"/>
      <c r="TD1204"/>
      <c r="TE1204"/>
      <c r="TF1204"/>
      <c r="TG1204"/>
      <c r="TH1204"/>
      <c r="TI1204"/>
      <c r="TJ1204"/>
      <c r="TK1204"/>
      <c r="TL1204"/>
      <c r="TM1204"/>
      <c r="TN1204"/>
      <c r="TO1204"/>
      <c r="TP1204"/>
      <c r="TQ1204"/>
      <c r="TR1204"/>
      <c r="TS1204"/>
      <c r="TT1204"/>
      <c r="TU1204"/>
      <c r="TV1204"/>
      <c r="TW1204"/>
      <c r="TX1204"/>
      <c r="TY1204"/>
      <c r="TZ1204"/>
      <c r="UA1204"/>
      <c r="UB1204"/>
      <c r="UC1204"/>
      <c r="UD1204"/>
      <c r="UE1204"/>
      <c r="UF1204"/>
      <c r="UG1204"/>
      <c r="UH1204"/>
      <c r="UI1204"/>
      <c r="UJ1204"/>
      <c r="UK1204"/>
      <c r="UL1204"/>
      <c r="UM1204"/>
      <c r="UN1204"/>
      <c r="UO1204"/>
      <c r="UP1204"/>
      <c r="UQ1204"/>
      <c r="UR1204"/>
      <c r="US1204"/>
      <c r="UT1204"/>
      <c r="UU1204"/>
      <c r="UV1204"/>
      <c r="UW1204"/>
      <c r="UX1204"/>
      <c r="UY1204"/>
      <c r="UZ1204"/>
      <c r="VA1204"/>
      <c r="VB1204"/>
      <c r="VC1204"/>
      <c r="VD1204"/>
      <c r="VE1204"/>
      <c r="VF1204"/>
      <c r="VG1204"/>
      <c r="VH1204"/>
      <c r="VI1204"/>
      <c r="VJ1204"/>
      <c r="VK1204"/>
      <c r="VL1204"/>
      <c r="VM1204"/>
      <c r="VN1204"/>
      <c r="VO1204"/>
      <c r="VP1204"/>
      <c r="VQ1204"/>
      <c r="VR1204"/>
      <c r="VS1204"/>
      <c r="VT1204"/>
      <c r="VU1204"/>
      <c r="VV1204"/>
      <c r="VW1204"/>
      <c r="VX1204"/>
      <c r="VY1204"/>
      <c r="VZ1204"/>
      <c r="WA1204"/>
      <c r="WB1204"/>
      <c r="WC1204"/>
      <c r="WD1204"/>
      <c r="WE1204"/>
      <c r="WF1204"/>
      <c r="WG1204"/>
      <c r="WH1204"/>
      <c r="WI1204"/>
      <c r="WJ1204"/>
      <c r="WK1204"/>
      <c r="WL1204"/>
      <c r="WM1204"/>
      <c r="WN1204"/>
      <c r="WO1204"/>
      <c r="WP1204"/>
      <c r="WQ1204"/>
      <c r="WR1204"/>
      <c r="WS1204"/>
      <c r="WT1204"/>
      <c r="WU1204"/>
      <c r="WV1204"/>
      <c r="WW1204"/>
      <c r="WX1204"/>
      <c r="WY1204"/>
      <c r="WZ1204"/>
      <c r="XA1204"/>
      <c r="XB1204"/>
      <c r="XC1204"/>
      <c r="XD1204"/>
      <c r="XE1204"/>
      <c r="XF1204"/>
      <c r="XG1204"/>
      <c r="XH1204"/>
      <c r="XI1204"/>
      <c r="XJ1204"/>
      <c r="XK1204"/>
      <c r="XL1204"/>
      <c r="XM1204"/>
      <c r="XN1204"/>
      <c r="XO1204"/>
      <c r="XP1204"/>
      <c r="XQ1204"/>
      <c r="XR1204"/>
      <c r="XS1204"/>
      <c r="XT1204"/>
      <c r="XU1204"/>
      <c r="XV1204"/>
      <c r="XW1204"/>
      <c r="XX1204"/>
      <c r="XY1204"/>
      <c r="XZ1204"/>
      <c r="YA1204"/>
      <c r="YB1204"/>
      <c r="YC1204"/>
      <c r="YD1204"/>
      <c r="YE1204"/>
      <c r="YF1204"/>
      <c r="YG1204"/>
      <c r="YH1204"/>
      <c r="YI1204"/>
      <c r="YJ1204"/>
      <c r="YK1204"/>
      <c r="YL1204"/>
      <c r="YM1204"/>
      <c r="YN1204"/>
      <c r="YO1204"/>
      <c r="YP1204"/>
      <c r="YQ1204"/>
      <c r="YR1204"/>
      <c r="YS1204"/>
      <c r="YT1204"/>
      <c r="YU1204"/>
      <c r="YV1204"/>
      <c r="YW1204"/>
      <c r="YX1204"/>
      <c r="YY1204"/>
      <c r="YZ1204"/>
      <c r="ZA1204"/>
      <c r="ZB1204"/>
      <c r="ZC1204"/>
      <c r="ZD1204"/>
      <c r="ZE1204"/>
      <c r="ZF1204"/>
      <c r="ZG1204"/>
      <c r="ZH1204"/>
      <c r="ZI1204"/>
      <c r="ZJ1204"/>
      <c r="ZK1204"/>
      <c r="ZL1204"/>
      <c r="ZM1204"/>
      <c r="ZN1204"/>
      <c r="ZO1204"/>
      <c r="ZP1204"/>
      <c r="ZQ1204"/>
      <c r="ZR1204"/>
      <c r="ZS1204"/>
      <c r="ZT1204"/>
      <c r="ZU1204"/>
      <c r="ZV1204"/>
      <c r="ZW1204"/>
      <c r="ZX1204"/>
      <c r="ZY1204"/>
      <c r="ZZ1204"/>
      <c r="AAA1204"/>
      <c r="AAB1204"/>
      <c r="AAC1204"/>
      <c r="AAD1204"/>
      <c r="AAE1204"/>
      <c r="AAF1204"/>
      <c r="AAG1204"/>
      <c r="AAH1204"/>
      <c r="AAI1204"/>
      <c r="AAJ1204"/>
      <c r="AAK1204"/>
      <c r="AAL1204"/>
      <c r="AAM1204"/>
      <c r="AAN1204"/>
      <c r="AAO1204"/>
      <c r="AAP1204"/>
      <c r="AAQ1204"/>
      <c r="AAR1204"/>
      <c r="AAS1204"/>
      <c r="AAT1204"/>
      <c r="AAU1204"/>
      <c r="AAV1204"/>
      <c r="AAW1204"/>
      <c r="AAX1204"/>
      <c r="AAY1204"/>
      <c r="AAZ1204"/>
      <c r="ABA1204"/>
      <c r="ABB1204"/>
      <c r="ABC1204"/>
      <c r="ABD1204"/>
      <c r="ABE1204"/>
      <c r="ABF1204"/>
      <c r="ABG1204"/>
      <c r="ABH1204"/>
    </row>
    <row r="1205" spans="1:736" s="351" customFormat="1" ht="45.75" customHeight="1">
      <c r="A1205" s="589">
        <f>1+A1204</f>
        <v>1204</v>
      </c>
      <c r="B1205" s="403" t="s">
        <v>11488</v>
      </c>
      <c r="C1205" s="156" t="s">
        <v>11489</v>
      </c>
      <c r="D1205" s="166" t="s">
        <v>6476</v>
      </c>
      <c r="E1205" s="156">
        <v>45591</v>
      </c>
      <c r="F1205" s="156">
        <v>45595</v>
      </c>
      <c r="G1205" s="156">
        <v>45645</v>
      </c>
      <c r="H1205" s="166" t="s">
        <v>416</v>
      </c>
      <c r="I1205" s="157" t="s">
        <v>9646</v>
      </c>
      <c r="J1205" s="166" t="s">
        <v>11490</v>
      </c>
      <c r="K1205" s="157">
        <v>35198487</v>
      </c>
      <c r="L1205" s="166">
        <v>0</v>
      </c>
      <c r="M1205" s="166" t="s">
        <v>97</v>
      </c>
      <c r="N1205" s="166" t="s">
        <v>98</v>
      </c>
      <c r="O1205" s="166" t="s">
        <v>857</v>
      </c>
      <c r="P1205" s="166" t="s">
        <v>11491</v>
      </c>
      <c r="Q1205" s="166" t="s">
        <v>11419</v>
      </c>
      <c r="R1205" s="166">
        <v>50</v>
      </c>
      <c r="S1205" s="166" t="s">
        <v>11492</v>
      </c>
      <c r="T1205" s="166" t="s">
        <v>11493</v>
      </c>
      <c r="U1205" s="166">
        <v>2024003936</v>
      </c>
      <c r="V1205" s="157" t="s">
        <v>11493</v>
      </c>
      <c r="W1205" s="166">
        <v>45595</v>
      </c>
      <c r="X1205" s="328" t="s">
        <v>9741</v>
      </c>
      <c r="Y1205" s="328" t="s">
        <v>11494</v>
      </c>
      <c r="Z1205" s="328" t="s">
        <v>9694</v>
      </c>
      <c r="AA1205" s="328">
        <v>0</v>
      </c>
      <c r="AB1205" s="328" t="s">
        <v>11493</v>
      </c>
      <c r="AC1205" s="328">
        <v>0</v>
      </c>
      <c r="AD1205" s="328">
        <v>0</v>
      </c>
      <c r="AE1205" s="328" t="s">
        <v>11493</v>
      </c>
      <c r="AF1205" s="328">
        <v>0</v>
      </c>
      <c r="AG1205" s="328">
        <v>0</v>
      </c>
      <c r="AH1205" s="328">
        <v>0</v>
      </c>
      <c r="AI1205" s="328">
        <v>0</v>
      </c>
      <c r="AJ1205" s="328">
        <v>0</v>
      </c>
      <c r="AK1205" s="328" t="s">
        <v>104</v>
      </c>
      <c r="AL1205" s="328" t="s">
        <v>11495</v>
      </c>
      <c r="AM1205" s="328" t="s">
        <v>7689</v>
      </c>
      <c r="AN1205" s="328">
        <v>20472825</v>
      </c>
      <c r="AO1205" s="328" t="s">
        <v>114</v>
      </c>
      <c r="AP1205" s="328" t="s">
        <v>114</v>
      </c>
      <c r="AQ1205" s="328" t="s">
        <v>114</v>
      </c>
      <c r="AR1205" s="328" t="s">
        <v>114</v>
      </c>
      <c r="AS1205" s="328" t="s">
        <v>109</v>
      </c>
      <c r="AT1205" s="328" t="s">
        <v>109</v>
      </c>
      <c r="AU1205" s="328" t="s">
        <v>392</v>
      </c>
      <c r="AV1205" s="328" t="s">
        <v>9324</v>
      </c>
      <c r="AW1205" s="328" t="s">
        <v>9324</v>
      </c>
      <c r="AX1205" s="328" t="s">
        <v>109</v>
      </c>
      <c r="AY1205" s="328" t="s">
        <v>108</v>
      </c>
      <c r="AZ1205" s="328" t="s">
        <v>9324</v>
      </c>
      <c r="BA1205" s="328" t="s">
        <v>9324</v>
      </c>
      <c r="BB1205" s="328"/>
      <c r="BC1205" s="328" t="s">
        <v>9324</v>
      </c>
      <c r="BD1205" s="328" t="s">
        <v>9324</v>
      </c>
      <c r="BE1205" s="328" t="s">
        <v>9324</v>
      </c>
      <c r="BF1205" s="328" t="s">
        <v>9324</v>
      </c>
      <c r="BG1205" s="328" t="s">
        <v>9324</v>
      </c>
      <c r="BH1205" s="328" t="s">
        <v>11493</v>
      </c>
      <c r="BI1205" s="349" t="s">
        <v>113</v>
      </c>
      <c r="BJ1205" s="347" t="s">
        <v>9324</v>
      </c>
      <c r="BK1205" s="347" t="s">
        <v>114</v>
      </c>
      <c r="BL1205" s="347" t="s">
        <v>9324</v>
      </c>
      <c r="BM1205" s="166"/>
      <c r="BN1205" s="347" t="s">
        <v>161</v>
      </c>
      <c r="BO1205" s="347" t="s">
        <v>9675</v>
      </c>
      <c r="BP1205" s="347" t="s">
        <v>11496</v>
      </c>
      <c r="BQ1205" s="347">
        <v>42</v>
      </c>
      <c r="BR1205" s="347">
        <v>30012</v>
      </c>
      <c r="BS1205" s="347" t="s">
        <v>108</v>
      </c>
      <c r="BT1205" s="347" t="s">
        <v>108</v>
      </c>
      <c r="BU1205" s="347" t="s">
        <v>108</v>
      </c>
      <c r="BV1205" s="347" t="s">
        <v>108</v>
      </c>
      <c r="BW1205" s="347" t="s">
        <v>108</v>
      </c>
      <c r="BX1205" s="347" t="s">
        <v>11497</v>
      </c>
      <c r="BY1205" s="347">
        <v>3208142173</v>
      </c>
      <c r="BZ1205" s="347" t="s">
        <v>11498</v>
      </c>
      <c r="CA1205" s="157" t="s">
        <v>10996</v>
      </c>
      <c r="CB1205" s="157" t="s">
        <v>10996</v>
      </c>
      <c r="CC1205" s="166"/>
      <c r="CD1205" s="166"/>
      <c r="CE1205" s="157"/>
      <c r="CF1205" s="157"/>
      <c r="CG1205" s="166"/>
      <c r="CH1205" s="166"/>
      <c r="CI1205" s="166"/>
      <c r="CJ1205" s="166"/>
      <c r="CK1205" s="166"/>
      <c r="CL1205" s="166"/>
      <c r="CM1205" s="157" t="s">
        <v>109</v>
      </c>
      <c r="CN1205" s="166"/>
      <c r="CO1205" s="297"/>
      <c r="CP1205" s="297"/>
      <c r="CQ1205" s="297"/>
      <c r="CR1205" s="297"/>
      <c r="CS1205" s="297"/>
      <c r="CT1205" s="297"/>
      <c r="CU1205" s="297"/>
      <c r="CV1205" s="297"/>
      <c r="CW1205" s="297"/>
      <c r="CX1205" s="297"/>
      <c r="CY1205" s="297"/>
      <c r="CZ1205" s="297"/>
      <c r="DA1205" s="297"/>
      <c r="DB1205" s="297"/>
      <c r="DC1205" s="297"/>
      <c r="DD1205" s="297"/>
      <c r="DE1205" s="297"/>
      <c r="DF1205" s="297"/>
      <c r="DG1205" s="297"/>
      <c r="DH1205" s="305"/>
      <c r="DI1205" s="262"/>
      <c r="DJ1205" s="262"/>
      <c r="DK1205" s="262"/>
      <c r="DL1205" s="262"/>
      <c r="DM1205" s="262"/>
      <c r="DN1205" s="262"/>
      <c r="DO1205" s="508"/>
      <c r="DP1205" s="508"/>
      <c r="DQ1205" s="507"/>
      <c r="DR1205" s="507"/>
      <c r="DS1205" s="507"/>
      <c r="DT1205" s="262"/>
      <c r="DU1205" s="262"/>
      <c r="DV1205" s="262"/>
      <c r="DW1205" s="262"/>
      <c r="DX1205" s="262"/>
      <c r="DY1205" s="262"/>
      <c r="DZ1205" s="262"/>
      <c r="EA1205" s="262"/>
      <c r="EB1205" s="262"/>
      <c r="EC1205" s="507"/>
      <c r="ED1205" s="262"/>
      <c r="EE1205" s="297"/>
      <c r="EF1205" s="297"/>
      <c r="EG1205" s="297"/>
      <c r="EH1205" s="297"/>
      <c r="EI1205" s="297"/>
      <c r="EJ1205" s="297"/>
      <c r="EK1205" s="297"/>
      <c r="EL1205" s="297"/>
      <c r="EM1205" s="297"/>
      <c r="EN1205" s="297"/>
      <c r="EO1205" s="297"/>
      <c r="EP1205" s="297"/>
      <c r="EQ1205" s="297"/>
      <c r="ER1205" s="297"/>
      <c r="ES1205" s="297"/>
      <c r="ET1205" s="297"/>
      <c r="EU1205" s="297"/>
      <c r="EV1205" s="297"/>
      <c r="EW1205" s="297"/>
      <c r="EX1205" s="297"/>
      <c r="EY1205" s="297"/>
      <c r="EZ1205" s="297"/>
      <c r="FA1205" s="297"/>
      <c r="FB1205" s="297"/>
      <c r="FC1205" s="297"/>
      <c r="FD1205" s="297"/>
      <c r="FE1205" s="297"/>
      <c r="FF1205" s="297"/>
      <c r="FG1205" s="297"/>
      <c r="FH1205" s="297"/>
      <c r="FI1205" s="297"/>
      <c r="FJ1205" s="297"/>
      <c r="FK1205" s="297"/>
      <c r="FL1205" s="297"/>
      <c r="FM1205" s="297"/>
      <c r="FN1205" s="297"/>
      <c r="FO1205" s="297"/>
      <c r="FP1205" s="297"/>
      <c r="FQ1205" s="297"/>
      <c r="FR1205" s="297"/>
      <c r="FS1205" s="297"/>
      <c r="FT1205" s="297"/>
      <c r="FU1205" s="297"/>
      <c r="FV1205" s="297"/>
      <c r="FW1205" s="297"/>
      <c r="FX1205" s="297"/>
      <c r="FY1205" s="297"/>
      <c r="FZ1205" s="297"/>
      <c r="GA1205" s="297"/>
      <c r="GB1205" s="297"/>
      <c r="GC1205" s="297"/>
      <c r="GD1205" s="297"/>
      <c r="GE1205" s="297"/>
      <c r="GF1205" s="297"/>
      <c r="GG1205" s="297"/>
      <c r="GH1205" s="297"/>
      <c r="GI1205" s="297"/>
      <c r="GJ1205" s="297"/>
      <c r="GK1205" s="297"/>
      <c r="GL1205" s="297"/>
      <c r="GM1205" s="297"/>
      <c r="GN1205" s="297"/>
      <c r="GO1205" s="297"/>
      <c r="GP1205" s="297"/>
      <c r="GQ1205" s="297"/>
      <c r="GR1205" s="297"/>
      <c r="GS1205" s="297"/>
      <c r="GT1205" s="297"/>
      <c r="GU1205" s="297"/>
      <c r="GV1205" s="328"/>
      <c r="GW1205" s="328"/>
      <c r="GX1205" s="328"/>
      <c r="GY1205" s="328"/>
      <c r="GZ1205" s="328"/>
      <c r="HA1205" s="328"/>
      <c r="HB1205" s="328"/>
      <c r="HC1205" s="328"/>
      <c r="HD1205" s="328"/>
      <c r="HE1205" s="328"/>
      <c r="HF1205" s="328"/>
      <c r="HG1205" s="328"/>
      <c r="HH1205" s="328"/>
      <c r="HI1205" s="328"/>
      <c r="HJ1205" s="352"/>
      <c r="HK1205" s="353"/>
      <c r="HL1205" s="353"/>
      <c r="HM1205" s="353"/>
      <c r="HN1205" s="353"/>
      <c r="HO1205" s="353"/>
      <c r="HP1205" s="356"/>
      <c r="HQ1205" s="356"/>
      <c r="HR1205" s="355"/>
      <c r="HS1205" s="355"/>
      <c r="HT1205" s="355"/>
      <c r="HU1205" s="356"/>
      <c r="HV1205" s="356"/>
      <c r="HW1205" s="356"/>
      <c r="HX1205" s="356"/>
      <c r="HY1205" s="356"/>
      <c r="HZ1205" s="356"/>
      <c r="IA1205" s="356"/>
      <c r="IB1205" s="356"/>
      <c r="IC1205" s="356"/>
      <c r="ID1205" s="356"/>
      <c r="IE1205" s="355"/>
      <c r="IF1205" s="356"/>
      <c r="IG1205" s="328"/>
      <c r="IH1205" s="328"/>
      <c r="II1205" s="328"/>
      <c r="IJ1205" s="328"/>
      <c r="IK1205" s="328"/>
      <c r="IL1205" s="328"/>
      <c r="IM1205" s="328"/>
      <c r="IN1205" s="328"/>
      <c r="IO1205" s="328"/>
      <c r="IP1205" s="328"/>
      <c r="IQ1205" s="328"/>
      <c r="IR1205" s="328"/>
      <c r="IS1205" s="328"/>
      <c r="IT1205" s="328"/>
      <c r="IU1205" s="328"/>
      <c r="IV1205" s="328"/>
      <c r="IW1205" s="328"/>
      <c r="IX1205" s="328"/>
      <c r="IY1205" s="328"/>
      <c r="IZ1205" s="328"/>
      <c r="JA1205" s="328"/>
      <c r="JB1205" s="328"/>
      <c r="JC1205" s="328"/>
      <c r="JD1205" s="328"/>
      <c r="JE1205" s="328"/>
      <c r="JF1205" s="328"/>
      <c r="JG1205" s="328"/>
      <c r="JH1205" s="328"/>
      <c r="JI1205" s="328"/>
      <c r="JJ1205" s="328"/>
      <c r="JK1205" s="328"/>
      <c r="JL1205" s="328"/>
      <c r="JM1205" s="328"/>
      <c r="JN1205" s="328"/>
      <c r="JO1205" s="328"/>
      <c r="JP1205" s="328"/>
      <c r="JQ1205" s="328"/>
      <c r="JR1205" s="328"/>
      <c r="JS1205" s="328"/>
      <c r="JT1205" s="328"/>
      <c r="JU1205" s="328"/>
      <c r="JV1205" s="328"/>
      <c r="JW1205" s="328"/>
      <c r="JX1205" s="328"/>
      <c r="JY1205" s="328"/>
      <c r="JZ1205" s="328"/>
      <c r="KA1205" s="328"/>
      <c r="KB1205" s="328"/>
      <c r="KC1205" s="328"/>
      <c r="KD1205" s="328"/>
      <c r="KE1205" s="328"/>
      <c r="KF1205" s="352"/>
      <c r="KG1205" s="353"/>
      <c r="KH1205" s="353"/>
      <c r="KI1205" s="353"/>
      <c r="KJ1205" s="353"/>
      <c r="KK1205" s="353"/>
      <c r="KL1205" s="356"/>
      <c r="KM1205" s="356"/>
      <c r="KN1205" s="355"/>
      <c r="KO1205" s="355"/>
      <c r="KP1205" s="356"/>
      <c r="KQ1205" s="356"/>
      <c r="KR1205" s="356"/>
      <c r="KS1205" s="356"/>
      <c r="KT1205" s="356"/>
      <c r="KU1205" s="356"/>
      <c r="KV1205" s="356"/>
      <c r="KW1205" s="356"/>
      <c r="KX1205" s="356"/>
      <c r="KY1205" s="356"/>
      <c r="KZ1205" s="356"/>
      <c r="LA1205" s="355"/>
      <c r="LB1205" s="356"/>
      <c r="LC1205" s="328"/>
      <c r="LD1205" s="328"/>
      <c r="LE1205" s="328"/>
      <c r="LF1205" s="328"/>
      <c r="LG1205" s="328"/>
      <c r="LH1205" s="328"/>
      <c r="LI1205" s="328"/>
      <c r="LJ1205" s="328"/>
      <c r="LK1205" s="328"/>
      <c r="LL1205" s="328"/>
      <c r="LM1205" s="328"/>
      <c r="LN1205" s="328"/>
      <c r="LO1205" s="328"/>
      <c r="LP1205" s="328"/>
      <c r="LQ1205" s="352"/>
      <c r="LR1205" s="353"/>
      <c r="LS1205" s="353"/>
      <c r="LT1205" s="353"/>
      <c r="LU1205" s="353"/>
      <c r="LV1205" s="353"/>
      <c r="LW1205" s="353"/>
      <c r="LX1205" s="354"/>
      <c r="LY1205" s="354"/>
      <c r="LZ1205" s="355"/>
      <c r="MA1205" s="355"/>
      <c r="MB1205" s="355"/>
      <c r="MC1205" s="353"/>
      <c r="MD1205" s="353"/>
      <c r="ME1205" s="353"/>
      <c r="MF1205" s="353"/>
      <c r="MG1205" s="353"/>
      <c r="MH1205" s="353"/>
      <c r="MI1205" s="353"/>
      <c r="MJ1205" s="353"/>
      <c r="MK1205" s="353"/>
      <c r="ML1205" s="355"/>
      <c r="MM1205" s="353"/>
      <c r="MN1205" s="328"/>
      <c r="MO1205" s="328"/>
      <c r="MP1205" s="328"/>
      <c r="MQ1205" s="328"/>
      <c r="MR1205" s="328"/>
      <c r="MS1205" s="328"/>
      <c r="MT1205" s="328"/>
      <c r="MU1205" s="328"/>
      <c r="MV1205" s="328"/>
      <c r="MW1205" s="328"/>
      <c r="MX1205" s="328"/>
      <c r="MY1205" s="328"/>
      <c r="MZ1205" s="328"/>
      <c r="NA1205" s="328"/>
      <c r="NB1205" s="328"/>
      <c r="NC1205" s="328"/>
      <c r="ND1205" s="328"/>
      <c r="NE1205" s="328"/>
      <c r="NF1205" s="328"/>
      <c r="NG1205" s="328"/>
      <c r="NH1205" s="328"/>
      <c r="NI1205" s="328"/>
      <c r="NJ1205" s="328"/>
      <c r="NK1205" s="328"/>
      <c r="NL1205" s="328"/>
      <c r="NM1205" s="328"/>
      <c r="NN1205" s="328"/>
      <c r="NO1205" s="328"/>
      <c r="NP1205" s="328"/>
      <c r="NQ1205" s="328"/>
      <c r="NR1205" s="328"/>
      <c r="NS1205" s="328"/>
      <c r="NT1205" s="328"/>
      <c r="NU1205" s="328"/>
      <c r="NV1205" s="328"/>
      <c r="NW1205" s="328"/>
      <c r="NX1205" s="328"/>
      <c r="NY1205" s="328"/>
      <c r="NZ1205" s="328"/>
      <c r="OA1205" s="328"/>
      <c r="OB1205" s="328"/>
      <c r="OC1205" s="328"/>
      <c r="OD1205" s="328"/>
      <c r="OE1205" s="328"/>
      <c r="OF1205" s="328"/>
      <c r="OG1205" s="328"/>
      <c r="OH1205" s="328"/>
      <c r="OI1205" s="328"/>
      <c r="OJ1205" s="328"/>
      <c r="OK1205" s="328"/>
      <c r="OL1205" s="328"/>
      <c r="OM1205" s="328"/>
      <c r="ON1205" s="328"/>
      <c r="OO1205" s="328"/>
      <c r="OP1205" s="328"/>
      <c r="OQ1205" s="328"/>
      <c r="OR1205" s="328"/>
      <c r="OS1205" s="328"/>
      <c r="OT1205" s="328"/>
      <c r="OU1205" s="328"/>
      <c r="OV1205" s="328"/>
      <c r="OW1205" s="328"/>
      <c r="OX1205" s="328"/>
      <c r="OY1205" s="328"/>
      <c r="OZ1205" s="328"/>
      <c r="PA1205" s="328"/>
      <c r="PB1205" s="328"/>
      <c r="PC1205" s="328"/>
      <c r="PD1205" s="328"/>
      <c r="PE1205" s="328"/>
      <c r="PF1205" s="328"/>
      <c r="PG1205" s="328"/>
      <c r="PH1205" s="328"/>
      <c r="PI1205" s="328"/>
      <c r="PJ1205" s="328"/>
      <c r="PK1205" s="328"/>
      <c r="PL1205" s="328"/>
      <c r="PM1205" s="328"/>
      <c r="PN1205" s="328"/>
      <c r="PO1205" s="328"/>
      <c r="PP1205" s="328"/>
      <c r="PQ1205" s="328"/>
      <c r="PR1205" s="328"/>
      <c r="PS1205"/>
      <c r="PT1205"/>
      <c r="PU1205"/>
      <c r="PV1205"/>
      <c r="PW1205"/>
      <c r="PX1205"/>
      <c r="PY1205"/>
      <c r="PZ1205"/>
      <c r="QA1205"/>
      <c r="QB1205"/>
      <c r="QC1205"/>
      <c r="QD1205"/>
      <c r="QE1205"/>
      <c r="QF1205"/>
      <c r="QG1205"/>
      <c r="QH1205"/>
      <c r="QI1205"/>
      <c r="QJ1205"/>
      <c r="QK1205"/>
      <c r="QL1205"/>
      <c r="QM1205"/>
      <c r="QN1205"/>
      <c r="QO1205"/>
      <c r="QP1205"/>
      <c r="QQ1205"/>
      <c r="QR1205"/>
      <c r="QS1205"/>
      <c r="QT1205"/>
      <c r="QU1205"/>
      <c r="QV1205"/>
      <c r="QW1205"/>
      <c r="QX1205"/>
      <c r="QY1205"/>
      <c r="QZ1205"/>
      <c r="RA1205"/>
      <c r="RB1205"/>
      <c r="RC1205"/>
      <c r="RD1205"/>
      <c r="RE1205"/>
      <c r="RF1205"/>
      <c r="RG1205"/>
      <c r="RH1205"/>
      <c r="RI1205"/>
      <c r="RJ1205"/>
      <c r="RK1205"/>
      <c r="RL1205"/>
      <c r="RM1205"/>
      <c r="RN1205"/>
      <c r="RO1205"/>
      <c r="RP1205"/>
      <c r="RQ1205"/>
      <c r="RR1205"/>
      <c r="RS1205"/>
      <c r="RT1205"/>
      <c r="RU1205"/>
      <c r="RV1205"/>
      <c r="RW1205"/>
      <c r="RX1205"/>
      <c r="RY1205"/>
      <c r="RZ1205"/>
      <c r="SA1205"/>
      <c r="SB1205"/>
      <c r="SC1205"/>
      <c r="SD1205"/>
      <c r="SE1205"/>
      <c r="SF1205"/>
      <c r="SG1205"/>
      <c r="SH1205"/>
      <c r="SI1205"/>
      <c r="SJ1205"/>
      <c r="SK1205"/>
      <c r="SL1205"/>
      <c r="SM1205"/>
      <c r="SN1205"/>
      <c r="SO1205"/>
      <c r="SP1205"/>
      <c r="SQ1205"/>
      <c r="SR1205"/>
      <c r="SS1205"/>
      <c r="ST1205"/>
      <c r="SU1205"/>
      <c r="SV1205"/>
      <c r="SW1205"/>
      <c r="SX1205"/>
      <c r="SY1205"/>
      <c r="SZ1205"/>
      <c r="TA1205"/>
      <c r="TB1205"/>
      <c r="TC1205"/>
      <c r="TD1205"/>
      <c r="TE1205"/>
      <c r="TF1205"/>
      <c r="TG1205"/>
      <c r="TH1205"/>
      <c r="TI1205"/>
      <c r="TJ1205"/>
      <c r="TK1205"/>
      <c r="TL1205"/>
      <c r="TM1205"/>
      <c r="TN1205"/>
      <c r="TO1205"/>
      <c r="TP1205"/>
      <c r="TQ1205"/>
      <c r="TR1205"/>
      <c r="TS1205"/>
      <c r="TT1205"/>
      <c r="TU1205"/>
      <c r="TV1205"/>
      <c r="TW1205"/>
      <c r="TX1205"/>
      <c r="TY1205"/>
      <c r="TZ1205"/>
      <c r="UA1205"/>
      <c r="UB1205"/>
      <c r="UC1205"/>
      <c r="UD1205"/>
      <c r="UE1205"/>
      <c r="UF1205"/>
      <c r="UG1205"/>
      <c r="UH1205"/>
      <c r="UI1205"/>
      <c r="UJ1205"/>
      <c r="UK1205"/>
      <c r="UL1205"/>
      <c r="UM1205"/>
      <c r="UN1205"/>
      <c r="UO1205"/>
      <c r="UP1205"/>
      <c r="UQ1205"/>
      <c r="UR1205"/>
      <c r="US1205"/>
      <c r="UT1205"/>
      <c r="UU1205"/>
      <c r="UV1205"/>
      <c r="UW1205"/>
      <c r="UX1205"/>
      <c r="UY1205"/>
      <c r="UZ1205"/>
      <c r="VA1205"/>
      <c r="VB1205"/>
      <c r="VC1205"/>
      <c r="VD1205"/>
      <c r="VE1205"/>
      <c r="VF1205"/>
      <c r="VG1205"/>
      <c r="VH1205"/>
      <c r="VI1205"/>
      <c r="VJ1205"/>
      <c r="VK1205"/>
      <c r="VL1205"/>
      <c r="VM1205"/>
      <c r="VN1205"/>
      <c r="VO1205"/>
      <c r="VP1205"/>
      <c r="VQ1205"/>
      <c r="VR1205"/>
      <c r="VS1205"/>
      <c r="VT1205"/>
      <c r="VU1205"/>
      <c r="VV1205"/>
      <c r="VW1205"/>
      <c r="VX1205"/>
      <c r="VY1205"/>
      <c r="VZ1205"/>
      <c r="WA1205"/>
      <c r="WB1205"/>
      <c r="WC1205"/>
      <c r="WD1205"/>
      <c r="WE1205"/>
      <c r="WF1205"/>
      <c r="WG1205"/>
      <c r="WH1205"/>
      <c r="WI1205"/>
      <c r="WJ1205"/>
      <c r="WK1205"/>
      <c r="WL1205"/>
      <c r="WM1205"/>
      <c r="WN1205"/>
      <c r="WO1205"/>
      <c r="WP1205"/>
      <c r="WQ1205"/>
      <c r="WR1205"/>
      <c r="WS1205"/>
      <c r="WT1205"/>
      <c r="WU1205"/>
      <c r="WV1205"/>
      <c r="WW1205"/>
      <c r="WX1205"/>
      <c r="WY1205"/>
      <c r="WZ1205"/>
      <c r="XA1205"/>
      <c r="XB1205"/>
      <c r="XC1205"/>
      <c r="XD1205"/>
      <c r="XE1205"/>
      <c r="XF1205"/>
      <c r="XG1205"/>
      <c r="XH1205"/>
      <c r="XI1205"/>
      <c r="XJ1205"/>
      <c r="XK1205"/>
      <c r="XL1205"/>
      <c r="XM1205"/>
      <c r="XN1205"/>
      <c r="XO1205"/>
      <c r="XP1205"/>
      <c r="XQ1205"/>
      <c r="XR1205"/>
      <c r="XS1205"/>
      <c r="XT1205"/>
      <c r="XU1205"/>
      <c r="XV1205"/>
      <c r="XW1205"/>
      <c r="XX1205"/>
      <c r="XY1205"/>
      <c r="XZ1205"/>
      <c r="YA1205"/>
      <c r="YB1205"/>
      <c r="YC1205"/>
      <c r="YD1205"/>
      <c r="YE1205"/>
      <c r="YF1205"/>
      <c r="YG1205"/>
      <c r="YH1205"/>
      <c r="YI1205"/>
      <c r="YJ1205"/>
      <c r="YK1205"/>
      <c r="YL1205"/>
      <c r="YM1205"/>
      <c r="YN1205"/>
      <c r="YO1205"/>
      <c r="YP1205"/>
      <c r="YQ1205"/>
      <c r="YR1205"/>
      <c r="YS1205"/>
      <c r="YT1205"/>
      <c r="YU1205"/>
      <c r="YV1205"/>
      <c r="YW1205"/>
      <c r="YX1205"/>
      <c r="YY1205"/>
      <c r="YZ1205"/>
      <c r="ZA1205"/>
      <c r="ZB1205"/>
      <c r="ZC1205"/>
      <c r="ZD1205"/>
      <c r="ZE1205"/>
      <c r="ZF1205"/>
      <c r="ZG1205"/>
      <c r="ZH1205"/>
      <c r="ZI1205"/>
      <c r="ZJ1205"/>
      <c r="ZK1205"/>
      <c r="ZL1205"/>
      <c r="ZM1205"/>
      <c r="ZN1205"/>
      <c r="ZO1205"/>
      <c r="ZP1205"/>
      <c r="ZQ1205"/>
      <c r="ZR1205"/>
      <c r="ZS1205"/>
      <c r="ZT1205"/>
      <c r="ZU1205"/>
      <c r="ZV1205"/>
      <c r="ZW1205"/>
      <c r="ZX1205"/>
      <c r="ZY1205"/>
      <c r="ZZ1205"/>
      <c r="AAA1205"/>
      <c r="AAB1205"/>
      <c r="AAC1205"/>
      <c r="AAD1205"/>
      <c r="AAE1205"/>
      <c r="AAF1205"/>
      <c r="AAG1205"/>
      <c r="AAH1205"/>
      <c r="AAI1205"/>
      <c r="AAJ1205"/>
      <c r="AAK1205"/>
      <c r="AAL1205"/>
      <c r="AAM1205"/>
      <c r="AAN1205"/>
      <c r="AAO1205"/>
      <c r="AAP1205"/>
      <c r="AAQ1205"/>
      <c r="AAR1205"/>
      <c r="AAS1205"/>
      <c r="AAT1205"/>
      <c r="AAU1205"/>
      <c r="AAV1205"/>
      <c r="AAW1205"/>
      <c r="AAX1205"/>
      <c r="AAY1205"/>
      <c r="AAZ1205"/>
      <c r="ABA1205"/>
      <c r="ABB1205"/>
      <c r="ABC1205"/>
      <c r="ABD1205"/>
      <c r="ABE1205"/>
      <c r="ABF1205"/>
      <c r="ABG1205"/>
      <c r="ABH1205"/>
    </row>
    <row r="1206" spans="1:736" s="351" customFormat="1" ht="45.75" customHeight="1">
      <c r="A1206" s="589">
        <f>1+A1205</f>
        <v>1205</v>
      </c>
      <c r="B1206" s="403" t="s">
        <v>11499</v>
      </c>
      <c r="C1206" s="156" t="s">
        <v>11500</v>
      </c>
      <c r="D1206" s="166" t="s">
        <v>6272</v>
      </c>
      <c r="E1206" s="156">
        <v>45591</v>
      </c>
      <c r="F1206" s="156">
        <v>45593</v>
      </c>
      <c r="G1206" s="156">
        <v>45646</v>
      </c>
      <c r="H1206" s="166" t="s">
        <v>416</v>
      </c>
      <c r="I1206" s="157" t="s">
        <v>9637</v>
      </c>
      <c r="J1206" s="166" t="s">
        <v>11501</v>
      </c>
      <c r="K1206" s="166">
        <v>35478126</v>
      </c>
      <c r="L1206" s="166">
        <v>9</v>
      </c>
      <c r="M1206" s="166" t="s">
        <v>97</v>
      </c>
      <c r="N1206" s="166" t="s">
        <v>98</v>
      </c>
      <c r="O1206" s="166" t="s">
        <v>857</v>
      </c>
      <c r="P1206" s="166" t="s">
        <v>11502</v>
      </c>
      <c r="Q1206" s="166" t="s">
        <v>11503</v>
      </c>
      <c r="R1206" s="166">
        <v>53</v>
      </c>
      <c r="S1206" s="166" t="s">
        <v>11324</v>
      </c>
      <c r="T1206" s="166" t="s">
        <v>11325</v>
      </c>
      <c r="U1206" s="166">
        <v>2024003945</v>
      </c>
      <c r="V1206" s="157" t="s">
        <v>11325</v>
      </c>
      <c r="W1206" s="166">
        <v>45593</v>
      </c>
      <c r="X1206" s="328" t="s">
        <v>103</v>
      </c>
      <c r="Y1206" s="328" t="s">
        <v>11326</v>
      </c>
      <c r="Z1206" s="328" t="s">
        <v>11325</v>
      </c>
      <c r="AA1206" s="328">
        <v>0</v>
      </c>
      <c r="AB1206" s="328">
        <v>0</v>
      </c>
      <c r="AC1206" s="328">
        <v>0</v>
      </c>
      <c r="AD1206" s="328">
        <v>0</v>
      </c>
      <c r="AE1206" s="328">
        <v>0</v>
      </c>
      <c r="AF1206" s="328">
        <v>0</v>
      </c>
      <c r="AG1206" s="328">
        <v>0</v>
      </c>
      <c r="AH1206" s="328">
        <v>0</v>
      </c>
      <c r="AI1206" s="328">
        <v>0</v>
      </c>
      <c r="AJ1206" s="328">
        <v>0</v>
      </c>
      <c r="AK1206" s="328" t="s">
        <v>104</v>
      </c>
      <c r="AL1206" s="352" t="s">
        <v>11504</v>
      </c>
      <c r="AM1206" s="353" t="s">
        <v>9284</v>
      </c>
      <c r="AN1206" s="353">
        <v>7334364</v>
      </c>
      <c r="AO1206" s="353" t="s">
        <v>114</v>
      </c>
      <c r="AP1206" s="353" t="s">
        <v>114</v>
      </c>
      <c r="AQ1206" s="353" t="s">
        <v>114</v>
      </c>
      <c r="AR1206" s="353" t="s">
        <v>114</v>
      </c>
      <c r="AS1206" s="354" t="s">
        <v>109</v>
      </c>
      <c r="AT1206" s="354" t="s">
        <v>109</v>
      </c>
      <c r="AU1206" s="355" t="s">
        <v>392</v>
      </c>
      <c r="AV1206" s="355" t="s">
        <v>9324</v>
      </c>
      <c r="AW1206" s="355" t="s">
        <v>9324</v>
      </c>
      <c r="AX1206" s="353" t="s">
        <v>109</v>
      </c>
      <c r="AY1206" s="353" t="s">
        <v>108</v>
      </c>
      <c r="AZ1206" s="353" t="s">
        <v>9324</v>
      </c>
      <c r="BA1206" s="353"/>
      <c r="BB1206" s="353"/>
      <c r="BC1206" s="353" t="s">
        <v>9324</v>
      </c>
      <c r="BD1206" s="353" t="s">
        <v>9324</v>
      </c>
      <c r="BE1206" s="353" t="s">
        <v>9324</v>
      </c>
      <c r="BF1206" s="353" t="s">
        <v>9324</v>
      </c>
      <c r="BG1206" s="355" t="s">
        <v>9324</v>
      </c>
      <c r="BH1206" s="353" t="s">
        <v>11325</v>
      </c>
      <c r="BI1206" s="349" t="s">
        <v>113</v>
      </c>
      <c r="BJ1206" s="347" t="s">
        <v>9324</v>
      </c>
      <c r="BK1206" s="347" t="s">
        <v>114</v>
      </c>
      <c r="BL1206" s="347" t="s">
        <v>9324</v>
      </c>
      <c r="BM1206" s="166"/>
      <c r="BN1206" s="347" t="s">
        <v>161</v>
      </c>
      <c r="BO1206" s="347" t="s">
        <v>11505</v>
      </c>
      <c r="BP1206" s="347" t="s">
        <v>11506</v>
      </c>
      <c r="BQ1206" s="347">
        <v>50</v>
      </c>
      <c r="BR1206" s="347">
        <v>27311</v>
      </c>
      <c r="BS1206" s="347" t="s">
        <v>108</v>
      </c>
      <c r="BT1206" s="347" t="s">
        <v>108</v>
      </c>
      <c r="BU1206" s="347" t="s">
        <v>108</v>
      </c>
      <c r="BV1206" s="347" t="s">
        <v>108</v>
      </c>
      <c r="BW1206" s="347" t="s">
        <v>108</v>
      </c>
      <c r="BX1206" s="347" t="s">
        <v>11507</v>
      </c>
      <c r="BY1206" s="347">
        <v>3182541322</v>
      </c>
      <c r="BZ1206" s="347" t="s">
        <v>11508</v>
      </c>
      <c r="CA1206" s="157" t="s">
        <v>109</v>
      </c>
      <c r="CB1206" s="157" t="s">
        <v>109</v>
      </c>
      <c r="CC1206" s="166"/>
      <c r="CD1206" s="166"/>
      <c r="CE1206" s="166"/>
      <c r="CF1206" s="166"/>
      <c r="CG1206" s="166"/>
      <c r="CH1206" s="166"/>
      <c r="CI1206" s="166"/>
      <c r="CJ1206" s="166"/>
      <c r="CK1206" s="166"/>
      <c r="CL1206" s="166"/>
      <c r="CM1206" s="157" t="s">
        <v>109</v>
      </c>
      <c r="CN1206" s="166"/>
      <c r="CO1206" s="297"/>
      <c r="CP1206" s="297"/>
      <c r="CQ1206" s="297"/>
      <c r="CR1206" s="297"/>
      <c r="CS1206" s="297"/>
      <c r="CT1206" s="297"/>
      <c r="CU1206" s="297"/>
      <c r="CV1206" s="297"/>
      <c r="CW1206" s="297"/>
      <c r="CX1206" s="297"/>
      <c r="CY1206" s="297"/>
      <c r="CZ1206" s="297"/>
      <c r="DA1206" s="297"/>
      <c r="DB1206" s="297"/>
      <c r="DC1206" s="297"/>
      <c r="DD1206" s="297"/>
      <c r="DE1206" s="297"/>
      <c r="DF1206" s="297"/>
      <c r="DG1206" s="297"/>
      <c r="DH1206" s="297"/>
      <c r="DI1206" s="297"/>
      <c r="DJ1206" s="297"/>
      <c r="DK1206" s="297"/>
      <c r="DL1206" s="297"/>
      <c r="DM1206" s="297"/>
      <c r="DN1206" s="297"/>
      <c r="DO1206" s="297"/>
      <c r="DP1206" s="297"/>
      <c r="DQ1206" s="297"/>
      <c r="DR1206" s="297"/>
      <c r="DS1206" s="297"/>
      <c r="DT1206" s="297"/>
      <c r="DU1206" s="297"/>
      <c r="DV1206" s="297"/>
      <c r="DW1206" s="297"/>
      <c r="DX1206" s="297"/>
      <c r="DY1206" s="297"/>
      <c r="DZ1206" s="297"/>
      <c r="EA1206" s="297"/>
      <c r="EB1206" s="297"/>
      <c r="EC1206" s="297"/>
      <c r="ED1206" s="297"/>
      <c r="EE1206" s="297"/>
      <c r="EF1206" s="297"/>
      <c r="EG1206" s="297"/>
      <c r="EH1206" s="297"/>
      <c r="EI1206" s="297"/>
      <c r="EJ1206" s="297"/>
      <c r="EK1206" s="297"/>
      <c r="EL1206" s="297"/>
      <c r="EM1206" s="297"/>
      <c r="EN1206" s="305"/>
      <c r="EO1206" s="262"/>
      <c r="EP1206" s="262"/>
      <c r="EQ1206" s="262"/>
      <c r="ER1206" s="262"/>
      <c r="ES1206" s="262"/>
      <c r="ET1206" s="286"/>
      <c r="EU1206" s="286"/>
      <c r="EV1206" s="507"/>
      <c r="EW1206" s="507"/>
      <c r="EX1206" s="286"/>
      <c r="EY1206" s="286"/>
      <c r="EZ1206" s="286"/>
      <c r="FA1206" s="286"/>
      <c r="FB1206" s="286"/>
      <c r="FC1206" s="286"/>
      <c r="FD1206" s="286"/>
      <c r="FE1206" s="286"/>
      <c r="FF1206" s="286"/>
      <c r="FG1206" s="286"/>
      <c r="FH1206" s="286"/>
      <c r="FI1206" s="507"/>
      <c r="FJ1206" s="286"/>
      <c r="FK1206" s="297"/>
      <c r="FL1206" s="297"/>
      <c r="FM1206" s="297"/>
      <c r="FN1206" s="297"/>
      <c r="FO1206" s="297"/>
      <c r="FP1206" s="297"/>
      <c r="FQ1206" s="297"/>
      <c r="FR1206" s="297"/>
      <c r="FS1206" s="297"/>
      <c r="FT1206" s="297"/>
      <c r="FU1206" s="297"/>
      <c r="FV1206" s="297"/>
      <c r="FW1206" s="297"/>
      <c r="FX1206" s="297"/>
      <c r="FY1206" s="305"/>
      <c r="FZ1206" s="262"/>
      <c r="GA1206" s="262"/>
      <c r="GB1206" s="262"/>
      <c r="GC1206" s="262"/>
      <c r="GD1206" s="262"/>
      <c r="GE1206" s="262"/>
      <c r="GF1206" s="508"/>
      <c r="GG1206" s="508"/>
      <c r="GH1206" s="507"/>
      <c r="GI1206" s="507"/>
      <c r="GJ1206" s="507"/>
      <c r="GK1206" s="262"/>
      <c r="GL1206" s="262"/>
      <c r="GM1206" s="262"/>
      <c r="GN1206" s="262"/>
      <c r="GO1206" s="262"/>
      <c r="GP1206" s="262"/>
      <c r="GQ1206" s="262"/>
      <c r="GR1206" s="262"/>
      <c r="GS1206" s="262"/>
      <c r="GT1206" s="507"/>
      <c r="GU1206" s="262"/>
      <c r="GV1206" s="328"/>
      <c r="GW1206" s="328"/>
      <c r="GX1206" s="328"/>
      <c r="GY1206" s="328"/>
      <c r="GZ1206" s="328"/>
      <c r="HA1206" s="328"/>
      <c r="HB1206" s="328"/>
      <c r="HC1206" s="328"/>
      <c r="HD1206" s="328"/>
      <c r="HE1206" s="328"/>
      <c r="HF1206" s="328"/>
      <c r="HG1206" s="328"/>
      <c r="HH1206" s="328"/>
      <c r="HI1206" s="328"/>
      <c r="HJ1206" s="328"/>
      <c r="HK1206" s="328"/>
      <c r="HL1206" s="328"/>
      <c r="HM1206" s="328"/>
      <c r="HN1206" s="328"/>
      <c r="HO1206" s="328"/>
      <c r="HP1206" s="328"/>
      <c r="HQ1206" s="328"/>
      <c r="HR1206" s="328"/>
      <c r="HS1206" s="328"/>
      <c r="HT1206" s="328"/>
      <c r="HU1206" s="328"/>
      <c r="HV1206" s="328"/>
      <c r="HW1206" s="328"/>
      <c r="HX1206" s="328"/>
      <c r="HY1206" s="328"/>
      <c r="HZ1206" s="328"/>
      <c r="IA1206" s="328"/>
      <c r="IB1206" s="328"/>
      <c r="IC1206" s="328"/>
      <c r="ID1206" s="328"/>
      <c r="IE1206" s="328"/>
      <c r="IF1206" s="328"/>
      <c r="IG1206" s="328"/>
      <c r="IH1206" s="328"/>
      <c r="II1206" s="328"/>
      <c r="IJ1206" s="328"/>
      <c r="IK1206" s="328"/>
      <c r="IL1206" s="328"/>
      <c r="IM1206" s="328"/>
      <c r="IN1206" s="328"/>
      <c r="IO1206" s="328"/>
      <c r="IP1206" s="328"/>
      <c r="IQ1206" s="328"/>
      <c r="IR1206" s="328"/>
      <c r="IS1206" s="328"/>
      <c r="IT1206" s="328"/>
      <c r="IU1206" s="328"/>
      <c r="IV1206" s="328"/>
      <c r="IW1206" s="328"/>
      <c r="IX1206" s="328"/>
      <c r="IY1206" s="328"/>
      <c r="IZ1206" s="328"/>
      <c r="JA1206" s="328"/>
      <c r="JB1206" s="328"/>
      <c r="JC1206" s="328"/>
      <c r="JD1206" s="328"/>
      <c r="JE1206" s="328"/>
      <c r="JF1206" s="328"/>
      <c r="JG1206" s="328"/>
      <c r="JH1206" s="328"/>
      <c r="JI1206" s="328"/>
      <c r="JJ1206" s="328"/>
      <c r="JK1206" s="328"/>
      <c r="JL1206" s="328"/>
      <c r="JM1206" s="328"/>
      <c r="JN1206" s="328"/>
      <c r="JO1206" s="328"/>
      <c r="JP1206" s="328"/>
      <c r="JQ1206" s="328"/>
      <c r="JR1206" s="328"/>
      <c r="JS1206" s="328"/>
      <c r="JT1206" s="328"/>
      <c r="JU1206" s="328"/>
      <c r="JV1206" s="328"/>
      <c r="JW1206" s="328"/>
      <c r="JX1206" s="328"/>
      <c r="JY1206" s="328"/>
      <c r="JZ1206" s="328"/>
      <c r="KA1206"/>
      <c r="KB1206"/>
      <c r="KC1206"/>
      <c r="KD1206"/>
      <c r="KE1206"/>
      <c r="KF1206"/>
      <c r="KG1206"/>
      <c r="KH1206"/>
      <c r="KI1206"/>
      <c r="KJ1206"/>
      <c r="KK1206"/>
      <c r="KL1206"/>
      <c r="KM1206"/>
      <c r="KN1206"/>
      <c r="KO1206"/>
      <c r="KP1206"/>
      <c r="KQ1206"/>
      <c r="KR1206"/>
      <c r="KS1206"/>
      <c r="KT1206"/>
      <c r="KU1206"/>
      <c r="KV1206"/>
      <c r="KW1206"/>
      <c r="KX1206"/>
      <c r="KY1206"/>
      <c r="KZ1206"/>
      <c r="LA1206"/>
      <c r="LB1206"/>
      <c r="LC1206"/>
      <c r="LD1206"/>
      <c r="LE1206"/>
      <c r="LF1206"/>
      <c r="LG1206"/>
      <c r="LH1206"/>
      <c r="LI1206"/>
      <c r="LJ1206"/>
      <c r="LK1206"/>
      <c r="LL1206"/>
      <c r="LM1206"/>
      <c r="LN1206"/>
      <c r="LO1206"/>
      <c r="LP1206"/>
      <c r="LQ1206"/>
      <c r="LR1206"/>
      <c r="LS1206"/>
      <c r="LT1206"/>
      <c r="LU1206"/>
      <c r="LV1206"/>
      <c r="LW1206"/>
      <c r="LX1206"/>
      <c r="LY1206"/>
      <c r="LZ1206"/>
      <c r="MA1206"/>
      <c r="MB1206"/>
      <c r="MC1206"/>
      <c r="MD1206"/>
      <c r="ME1206"/>
      <c r="MF1206"/>
      <c r="MG1206"/>
      <c r="MH1206"/>
      <c r="MI1206"/>
      <c r="MJ1206"/>
      <c r="MK1206"/>
      <c r="ML1206"/>
      <c r="MM1206"/>
      <c r="MN1206"/>
      <c r="MO1206"/>
      <c r="MP1206"/>
      <c r="MQ1206"/>
      <c r="MR1206"/>
      <c r="MS1206"/>
      <c r="MT1206"/>
      <c r="MU1206"/>
      <c r="MV1206"/>
      <c r="MW1206"/>
      <c r="MX1206"/>
      <c r="MY1206"/>
      <c r="MZ1206"/>
      <c r="NA1206"/>
      <c r="NB1206"/>
      <c r="NC1206"/>
      <c r="ND1206"/>
      <c r="NE1206"/>
      <c r="NF1206"/>
      <c r="NG1206"/>
      <c r="NH1206"/>
      <c r="NI1206"/>
      <c r="NJ1206"/>
      <c r="NK1206"/>
      <c r="NL1206"/>
      <c r="NM1206"/>
      <c r="NN1206"/>
      <c r="NO1206"/>
      <c r="NP1206"/>
      <c r="NQ1206"/>
      <c r="NR1206"/>
      <c r="NS1206"/>
      <c r="NT1206"/>
      <c r="NU1206"/>
      <c r="NV1206"/>
      <c r="NW1206"/>
      <c r="NX1206"/>
      <c r="NY1206"/>
      <c r="NZ1206"/>
      <c r="OA1206"/>
      <c r="OB1206"/>
      <c r="OC1206"/>
      <c r="OD1206"/>
      <c r="OE1206"/>
      <c r="OF1206"/>
      <c r="OG1206"/>
      <c r="OH1206"/>
      <c r="OI1206"/>
      <c r="OJ1206"/>
      <c r="OK1206"/>
      <c r="OL1206"/>
      <c r="OM1206"/>
      <c r="ON1206"/>
      <c r="OO1206"/>
      <c r="OP1206"/>
      <c r="OQ1206"/>
      <c r="OR1206"/>
      <c r="OS1206"/>
      <c r="OT1206"/>
      <c r="OU1206"/>
      <c r="OV1206"/>
      <c r="OW1206"/>
      <c r="OX1206"/>
      <c r="OY1206"/>
      <c r="OZ1206"/>
      <c r="PA1206"/>
      <c r="PB1206"/>
      <c r="PC1206"/>
      <c r="PD1206"/>
      <c r="PE1206"/>
      <c r="PF1206"/>
      <c r="PG1206"/>
      <c r="PH1206"/>
      <c r="PI1206"/>
      <c r="PJ1206"/>
      <c r="PK1206"/>
      <c r="PL1206"/>
      <c r="PM1206"/>
      <c r="PN1206"/>
      <c r="PO1206"/>
      <c r="PP1206"/>
      <c r="PQ1206"/>
      <c r="PR1206"/>
      <c r="PS1206"/>
      <c r="PT1206"/>
      <c r="PU1206"/>
      <c r="PV1206"/>
      <c r="PW1206"/>
      <c r="PX1206"/>
      <c r="PY1206"/>
      <c r="PZ1206"/>
      <c r="QA1206"/>
      <c r="QB1206"/>
      <c r="QC1206"/>
      <c r="QD1206"/>
      <c r="QE1206"/>
      <c r="QF1206"/>
      <c r="QG1206"/>
      <c r="QH1206"/>
      <c r="QI1206"/>
      <c r="QJ1206"/>
      <c r="QK1206"/>
      <c r="QL1206"/>
      <c r="QM1206"/>
      <c r="QN1206"/>
      <c r="QO1206"/>
      <c r="QP1206"/>
      <c r="QQ1206"/>
      <c r="QR1206"/>
      <c r="QS1206"/>
      <c r="QT1206"/>
      <c r="QU1206"/>
      <c r="QV1206"/>
      <c r="QW1206"/>
      <c r="QX1206"/>
      <c r="QY1206"/>
      <c r="QZ1206"/>
      <c r="RA1206"/>
      <c r="RB1206"/>
      <c r="RC1206"/>
      <c r="RD1206"/>
      <c r="RE1206"/>
      <c r="RF1206"/>
      <c r="RG1206"/>
      <c r="RH1206"/>
      <c r="RI1206"/>
      <c r="RJ1206"/>
      <c r="RK1206"/>
      <c r="RL1206"/>
      <c r="RM1206"/>
      <c r="RN1206"/>
      <c r="RO1206"/>
      <c r="RP1206"/>
      <c r="RQ1206"/>
      <c r="RR1206"/>
      <c r="RS1206"/>
      <c r="RT1206"/>
      <c r="RU1206"/>
      <c r="RV1206"/>
      <c r="RW1206"/>
      <c r="RX1206"/>
      <c r="RY1206"/>
      <c r="RZ1206"/>
      <c r="SA1206"/>
      <c r="SB1206"/>
      <c r="SC1206"/>
      <c r="SD1206"/>
      <c r="SE1206"/>
      <c r="SF1206"/>
      <c r="SG1206"/>
      <c r="SH1206"/>
      <c r="SI1206"/>
      <c r="SJ1206"/>
      <c r="SK1206"/>
      <c r="SL1206"/>
      <c r="SM1206"/>
      <c r="SN1206"/>
      <c r="SO1206"/>
      <c r="SP1206"/>
      <c r="SQ1206"/>
      <c r="SR1206"/>
      <c r="SS1206"/>
      <c r="ST1206"/>
      <c r="SU1206"/>
      <c r="SV1206"/>
      <c r="SW1206"/>
      <c r="SX1206"/>
      <c r="SY1206"/>
      <c r="SZ1206"/>
      <c r="TA1206"/>
      <c r="TB1206"/>
      <c r="TC1206"/>
      <c r="TD1206"/>
      <c r="TE1206"/>
      <c r="TF1206"/>
      <c r="TG1206"/>
      <c r="TH1206"/>
      <c r="TI1206"/>
      <c r="TJ1206"/>
      <c r="TK1206"/>
      <c r="TL1206"/>
      <c r="TM1206"/>
      <c r="TN1206"/>
      <c r="TO1206"/>
      <c r="TP1206"/>
      <c r="TQ1206"/>
      <c r="TR1206"/>
      <c r="TS1206"/>
      <c r="TT1206"/>
      <c r="TU1206"/>
      <c r="TV1206"/>
      <c r="TW1206"/>
      <c r="TX1206"/>
      <c r="TY1206"/>
      <c r="TZ1206"/>
      <c r="UA1206"/>
      <c r="UB1206"/>
      <c r="UC1206"/>
      <c r="UD1206"/>
      <c r="UE1206"/>
      <c r="UF1206"/>
      <c r="UG1206"/>
      <c r="UH1206"/>
      <c r="UI1206"/>
      <c r="UJ1206"/>
      <c r="UK1206"/>
      <c r="UL1206"/>
      <c r="UM1206"/>
      <c r="UN1206"/>
      <c r="UO1206"/>
      <c r="UP1206"/>
      <c r="UQ1206"/>
      <c r="UR1206"/>
      <c r="US1206"/>
      <c r="UT1206"/>
      <c r="UU1206"/>
      <c r="UV1206"/>
      <c r="UW1206"/>
      <c r="UX1206"/>
      <c r="UY1206"/>
      <c r="UZ1206"/>
      <c r="VA1206"/>
      <c r="VB1206"/>
      <c r="VC1206"/>
      <c r="VD1206"/>
      <c r="VE1206"/>
      <c r="VF1206"/>
      <c r="VG1206"/>
      <c r="VH1206"/>
      <c r="VI1206"/>
      <c r="VJ1206"/>
      <c r="VK1206"/>
      <c r="VL1206"/>
      <c r="VM1206"/>
      <c r="VN1206"/>
      <c r="VO1206"/>
      <c r="VP1206"/>
      <c r="VQ1206"/>
      <c r="VR1206"/>
      <c r="VS1206"/>
      <c r="VT1206"/>
      <c r="VU1206"/>
      <c r="VV1206"/>
      <c r="VW1206"/>
      <c r="VX1206"/>
      <c r="VY1206"/>
      <c r="VZ1206"/>
      <c r="WA1206"/>
      <c r="WB1206"/>
      <c r="WC1206"/>
      <c r="WD1206"/>
      <c r="WE1206"/>
      <c r="WF1206"/>
      <c r="WG1206"/>
      <c r="WH1206"/>
      <c r="WI1206"/>
      <c r="WJ1206"/>
      <c r="WK1206"/>
      <c r="WL1206"/>
      <c r="WM1206"/>
      <c r="WN1206"/>
      <c r="WO1206"/>
      <c r="WP1206"/>
      <c r="WQ1206"/>
      <c r="WR1206"/>
      <c r="WS1206"/>
      <c r="WT1206"/>
      <c r="WU1206"/>
      <c r="WV1206"/>
      <c r="WW1206"/>
      <c r="WX1206"/>
      <c r="WY1206"/>
      <c r="WZ1206"/>
      <c r="XA1206"/>
      <c r="XB1206"/>
      <c r="XC1206"/>
      <c r="XD1206"/>
      <c r="XE1206"/>
      <c r="XF1206"/>
      <c r="XG1206"/>
      <c r="XH1206"/>
      <c r="XI1206"/>
      <c r="XJ1206"/>
      <c r="XK1206"/>
      <c r="XL1206"/>
      <c r="XM1206"/>
      <c r="XN1206"/>
      <c r="XO1206"/>
      <c r="XP1206"/>
      <c r="XQ1206"/>
      <c r="XR1206"/>
      <c r="XS1206"/>
      <c r="XT1206"/>
      <c r="XU1206"/>
      <c r="XV1206"/>
      <c r="XW1206"/>
      <c r="XX1206"/>
      <c r="XY1206"/>
      <c r="XZ1206"/>
      <c r="YA1206"/>
      <c r="YB1206"/>
      <c r="YC1206"/>
      <c r="YD1206"/>
      <c r="YE1206"/>
      <c r="YF1206"/>
      <c r="YG1206"/>
      <c r="YH1206"/>
      <c r="YI1206"/>
      <c r="YJ1206"/>
      <c r="YK1206"/>
      <c r="YL1206"/>
      <c r="YM1206"/>
      <c r="YN1206"/>
      <c r="YO1206"/>
      <c r="YP1206"/>
      <c r="YQ1206"/>
      <c r="YR1206"/>
      <c r="YS1206"/>
      <c r="YT1206"/>
      <c r="YU1206"/>
      <c r="YV1206"/>
      <c r="YW1206"/>
      <c r="YX1206"/>
      <c r="YY1206"/>
      <c r="YZ1206"/>
      <c r="ZA1206"/>
      <c r="ZB1206"/>
      <c r="ZC1206"/>
      <c r="ZD1206"/>
      <c r="ZE1206"/>
      <c r="ZF1206"/>
      <c r="ZG1206"/>
      <c r="ZH1206"/>
      <c r="ZI1206"/>
      <c r="ZJ1206"/>
      <c r="ZK1206"/>
      <c r="ZL1206"/>
      <c r="ZM1206"/>
      <c r="ZN1206"/>
      <c r="ZO1206"/>
      <c r="ZP1206"/>
      <c r="ZQ1206"/>
      <c r="ZR1206"/>
      <c r="ZS1206"/>
      <c r="ZT1206"/>
      <c r="ZU1206"/>
      <c r="ZV1206"/>
      <c r="ZW1206"/>
      <c r="ZX1206"/>
      <c r="ZY1206"/>
      <c r="ZZ1206"/>
      <c r="AAA1206"/>
      <c r="AAB1206"/>
      <c r="AAC1206"/>
      <c r="AAD1206"/>
      <c r="AAE1206"/>
      <c r="AAF1206"/>
      <c r="AAG1206"/>
      <c r="AAH1206"/>
      <c r="AAI1206"/>
      <c r="AAJ1206"/>
      <c r="AAK1206"/>
      <c r="AAL1206"/>
      <c r="AAM1206"/>
      <c r="AAN1206"/>
      <c r="AAO1206"/>
      <c r="AAP1206"/>
      <c r="AAQ1206"/>
      <c r="AAR1206"/>
      <c r="AAS1206"/>
      <c r="AAT1206"/>
      <c r="AAU1206"/>
      <c r="AAV1206"/>
      <c r="AAW1206"/>
      <c r="AAX1206"/>
      <c r="AAY1206"/>
      <c r="AAZ1206"/>
      <c r="ABA1206"/>
      <c r="ABB1206"/>
      <c r="ABC1206"/>
      <c r="ABD1206"/>
      <c r="ABE1206"/>
      <c r="ABF1206"/>
      <c r="ABG1206"/>
      <c r="ABH1206"/>
    </row>
    <row r="1207" spans="1:736" ht="45.75" customHeight="1">
      <c r="A1207" s="589">
        <f>1+A1206</f>
        <v>1206</v>
      </c>
      <c r="B1207" s="151" t="s">
        <v>11509</v>
      </c>
      <c r="C1207" s="134" t="s">
        <v>11510</v>
      </c>
      <c r="D1207" s="138" t="s">
        <v>6230</v>
      </c>
      <c r="E1207" s="135">
        <v>45593</v>
      </c>
      <c r="F1207" s="136">
        <v>45594</v>
      </c>
      <c r="G1207" s="136">
        <v>45657</v>
      </c>
      <c r="H1207" s="134" t="s">
        <v>416</v>
      </c>
      <c r="I1207" s="139" t="s">
        <v>9637</v>
      </c>
      <c r="J1207" s="134" t="s">
        <v>11511</v>
      </c>
      <c r="K1207" s="271">
        <v>1072705504</v>
      </c>
      <c r="L1207" s="201">
        <v>1</v>
      </c>
      <c r="M1207" s="272" t="s">
        <v>97</v>
      </c>
      <c r="N1207" s="208" t="s">
        <v>98</v>
      </c>
      <c r="O1207" s="218" t="s">
        <v>1061</v>
      </c>
      <c r="P1207" s="201" t="s">
        <v>7806</v>
      </c>
      <c r="Q1207" s="201" t="s">
        <v>10769</v>
      </c>
      <c r="R1207" s="210">
        <v>63</v>
      </c>
      <c r="S1207" s="201" t="s">
        <v>11512</v>
      </c>
      <c r="T1207" s="273" t="s">
        <v>10771</v>
      </c>
      <c r="U1207" s="274">
        <v>2024003947</v>
      </c>
      <c r="V1207" s="273" t="s">
        <v>10771</v>
      </c>
      <c r="W1207" s="275">
        <v>45593</v>
      </c>
      <c r="X1207" s="276" t="s">
        <v>103</v>
      </c>
      <c r="Y1207" s="313" t="s">
        <v>10772</v>
      </c>
      <c r="Z1207" s="215" t="s">
        <v>10771</v>
      </c>
      <c r="AA1207" s="216">
        <v>0</v>
      </c>
      <c r="AB1207" s="217">
        <v>0</v>
      </c>
      <c r="AC1207" s="216">
        <v>0</v>
      </c>
      <c r="AD1207" s="216">
        <v>0</v>
      </c>
      <c r="AE1207" s="216">
        <v>0</v>
      </c>
      <c r="AF1207" s="216">
        <v>0</v>
      </c>
      <c r="AG1207" s="216">
        <v>0</v>
      </c>
      <c r="AH1207" s="216">
        <v>0</v>
      </c>
      <c r="AI1207" s="216">
        <v>0</v>
      </c>
      <c r="AJ1207" s="216">
        <v>0</v>
      </c>
      <c r="AK1207" s="209" t="s">
        <v>104</v>
      </c>
      <c r="AL1207" s="191" t="s">
        <v>11513</v>
      </c>
      <c r="AM1207" s="201" t="s">
        <v>8651</v>
      </c>
      <c r="AN1207" s="207">
        <v>80400341</v>
      </c>
      <c r="AO1207" s="209" t="s">
        <v>114</v>
      </c>
      <c r="AP1207" s="201" t="s">
        <v>114</v>
      </c>
      <c r="AQ1207" s="277" t="s">
        <v>114</v>
      </c>
      <c r="AR1207" s="209" t="s">
        <v>114</v>
      </c>
      <c r="AS1207" s="201" t="s">
        <v>109</v>
      </c>
      <c r="AT1207" s="209" t="s">
        <v>109</v>
      </c>
      <c r="AU1207" s="209" t="s">
        <v>392</v>
      </c>
      <c r="AV1207" s="201" t="s">
        <v>9324</v>
      </c>
      <c r="AW1207" s="201" t="s">
        <v>9324</v>
      </c>
      <c r="AX1207" s="201" t="s">
        <v>109</v>
      </c>
      <c r="AY1207" s="201" t="s">
        <v>108</v>
      </c>
      <c r="AZ1207" s="240" t="s">
        <v>9324</v>
      </c>
      <c r="BA1207" s="201"/>
      <c r="BB1207" s="241"/>
      <c r="BC1207" s="240" t="s">
        <v>9324</v>
      </c>
      <c r="BD1207" s="210" t="s">
        <v>9324</v>
      </c>
      <c r="BE1207" s="210" t="s">
        <v>9324</v>
      </c>
      <c r="BF1207" s="210" t="s">
        <v>9324</v>
      </c>
      <c r="BG1207" s="240" t="s">
        <v>9324</v>
      </c>
      <c r="BH1207" s="221" t="s">
        <v>10771</v>
      </c>
      <c r="BI1207" s="349" t="s">
        <v>113</v>
      </c>
      <c r="BJ1207" s="201" t="s">
        <v>9324</v>
      </c>
      <c r="BK1207" s="208" t="s">
        <v>114</v>
      </c>
      <c r="BL1207" s="240" t="s">
        <v>9324</v>
      </c>
      <c r="BM1207" s="399" t="s">
        <v>11514</v>
      </c>
      <c r="BN1207" s="292" t="s">
        <v>115</v>
      </c>
      <c r="BO1207" s="208" t="s">
        <v>9998</v>
      </c>
      <c r="BP1207" s="208" t="s">
        <v>9999</v>
      </c>
      <c r="BQ1207" s="208">
        <v>29</v>
      </c>
      <c r="BR1207" s="208">
        <v>34792</v>
      </c>
      <c r="BS1207" s="208" t="s">
        <v>109</v>
      </c>
      <c r="BT1207" s="208" t="s">
        <v>108</v>
      </c>
      <c r="BU1207" s="237" t="s">
        <v>108</v>
      </c>
      <c r="BV1207" s="208" t="s">
        <v>108</v>
      </c>
      <c r="BW1207" s="278" t="s">
        <v>108</v>
      </c>
      <c r="BX1207" s="224" t="s">
        <v>11515</v>
      </c>
      <c r="BY1207" s="208">
        <v>3125486503</v>
      </c>
      <c r="BZ1207" s="293" t="s">
        <v>11516</v>
      </c>
      <c r="CA1207" s="157" t="s">
        <v>10996</v>
      </c>
      <c r="CB1207" s="157" t="s">
        <v>10996</v>
      </c>
      <c r="CC1207" s="359"/>
      <c r="CD1207" s="359"/>
      <c r="CE1207" s="157"/>
      <c r="CF1207" s="157"/>
      <c r="CG1207" s="157"/>
      <c r="CH1207" s="157"/>
      <c r="CI1207" s="157"/>
      <c r="CJ1207" s="157"/>
      <c r="CK1207" s="157"/>
      <c r="CL1207" s="157"/>
      <c r="CM1207" s="157" t="s">
        <v>109</v>
      </c>
      <c r="CN1207" s="157"/>
      <c r="CO1207" s="50"/>
      <c r="CP1207" s="50"/>
      <c r="CQ1207" s="50"/>
      <c r="CR1207" s="50"/>
      <c r="CS1207" s="50"/>
      <c r="CT1207" s="50"/>
      <c r="CU1207" s="50"/>
      <c r="CV1207" s="50"/>
      <c r="CW1207" s="50"/>
      <c r="CX1207" s="50"/>
      <c r="CY1207" s="50"/>
      <c r="CZ1207" s="50"/>
      <c r="DA1207" s="50"/>
      <c r="DB1207" s="50"/>
      <c r="DC1207" s="50"/>
      <c r="DD1207" s="50"/>
      <c r="DE1207" s="50"/>
      <c r="DF1207" s="50"/>
      <c r="DG1207" s="50"/>
      <c r="DH1207" s="50"/>
      <c r="DI1207" s="50"/>
      <c r="DJ1207" s="50"/>
      <c r="DK1207" s="50"/>
      <c r="DL1207" s="50"/>
      <c r="DM1207" s="50"/>
      <c r="DN1207" s="50"/>
      <c r="DO1207" s="50"/>
      <c r="DP1207" s="50"/>
      <c r="DQ1207" s="50"/>
      <c r="DR1207" s="50"/>
      <c r="DS1207" s="50"/>
      <c r="DT1207" s="50"/>
      <c r="DU1207" s="50"/>
      <c r="DV1207" s="50"/>
      <c r="DW1207" s="50"/>
      <c r="DX1207" s="50"/>
      <c r="DY1207" s="50"/>
      <c r="DZ1207" s="50"/>
      <c r="EA1207" s="50"/>
      <c r="EB1207" s="50"/>
      <c r="EC1207" s="50"/>
      <c r="ED1207" s="50"/>
      <c r="EE1207" s="50"/>
    </row>
    <row r="1208" spans="1:736" ht="45.75" customHeight="1">
      <c r="A1208" s="638">
        <f>1+A1207</f>
        <v>1207</v>
      </c>
      <c r="B1208" s="218" t="s">
        <v>11517</v>
      </c>
      <c r="C1208" s="201" t="s">
        <v>11518</v>
      </c>
      <c r="D1208" s="205" t="s">
        <v>6230</v>
      </c>
      <c r="E1208" s="202">
        <v>45593</v>
      </c>
      <c r="F1208" s="203">
        <v>45595</v>
      </c>
      <c r="G1208" s="203">
        <v>45646</v>
      </c>
      <c r="H1208" s="201" t="s">
        <v>416</v>
      </c>
      <c r="I1208" s="206" t="s">
        <v>9646</v>
      </c>
      <c r="J1208" s="201" t="s">
        <v>11519</v>
      </c>
      <c r="K1208" s="271">
        <v>1071838446</v>
      </c>
      <c r="L1208" s="201">
        <v>8</v>
      </c>
      <c r="M1208" s="272" t="s">
        <v>97</v>
      </c>
      <c r="N1208" s="208" t="s">
        <v>98</v>
      </c>
      <c r="O1208" s="218" t="s">
        <v>1061</v>
      </c>
      <c r="P1208" s="201" t="s">
        <v>11520</v>
      </c>
      <c r="Q1208" s="201" t="s">
        <v>9117</v>
      </c>
      <c r="R1208" s="210">
        <v>51</v>
      </c>
      <c r="S1208" s="201" t="s">
        <v>11521</v>
      </c>
      <c r="T1208" s="273" t="s">
        <v>11522</v>
      </c>
      <c r="U1208" s="274">
        <v>2024003948</v>
      </c>
      <c r="V1208" s="273" t="s">
        <v>11522</v>
      </c>
      <c r="W1208" s="275">
        <v>45593</v>
      </c>
      <c r="X1208" s="276" t="s">
        <v>103</v>
      </c>
      <c r="Y1208" s="313" t="s">
        <v>11523</v>
      </c>
      <c r="Z1208" s="215" t="s">
        <v>11522</v>
      </c>
      <c r="AA1208" s="216">
        <v>0</v>
      </c>
      <c r="AB1208" s="217">
        <v>0</v>
      </c>
      <c r="AC1208" s="216">
        <v>0</v>
      </c>
      <c r="AD1208" s="216">
        <v>0</v>
      </c>
      <c r="AE1208" s="216">
        <v>0</v>
      </c>
      <c r="AF1208" s="216">
        <v>0</v>
      </c>
      <c r="AG1208" s="216">
        <v>0</v>
      </c>
      <c r="AH1208" s="216">
        <v>0</v>
      </c>
      <c r="AI1208" s="216">
        <v>0</v>
      </c>
      <c r="AJ1208" s="216">
        <v>0</v>
      </c>
      <c r="AK1208" s="209" t="s">
        <v>104</v>
      </c>
      <c r="AL1208" s="191" t="s">
        <v>11524</v>
      </c>
      <c r="AM1208" s="201" t="s">
        <v>7679</v>
      </c>
      <c r="AN1208" s="207">
        <v>80401061</v>
      </c>
      <c r="AO1208" s="209" t="s">
        <v>114</v>
      </c>
      <c r="AP1208" s="201" t="s">
        <v>114</v>
      </c>
      <c r="AQ1208" s="277" t="s">
        <v>114</v>
      </c>
      <c r="AR1208" s="209" t="s">
        <v>114</v>
      </c>
      <c r="AS1208" s="201" t="s">
        <v>109</v>
      </c>
      <c r="AT1208" s="209" t="s">
        <v>109</v>
      </c>
      <c r="AU1208" s="209" t="s">
        <v>392</v>
      </c>
      <c r="AV1208" s="201" t="s">
        <v>9324</v>
      </c>
      <c r="AW1208" s="201" t="s">
        <v>9324</v>
      </c>
      <c r="AX1208" s="201" t="s">
        <v>109</v>
      </c>
      <c r="AY1208" s="201" t="s">
        <v>108</v>
      </c>
      <c r="AZ1208" s="240" t="s">
        <v>9324</v>
      </c>
      <c r="BA1208" s="201"/>
      <c r="BB1208" s="241"/>
      <c r="BC1208" s="240" t="s">
        <v>9324</v>
      </c>
      <c r="BD1208" s="210" t="s">
        <v>9324</v>
      </c>
      <c r="BE1208" s="210" t="s">
        <v>9324</v>
      </c>
      <c r="BF1208" s="210" t="s">
        <v>9324</v>
      </c>
      <c r="BG1208" s="240" t="s">
        <v>9324</v>
      </c>
      <c r="BH1208" s="221" t="s">
        <v>11522</v>
      </c>
      <c r="BI1208" s="296" t="s">
        <v>135</v>
      </c>
      <c r="BJ1208" s="201" t="s">
        <v>9324</v>
      </c>
      <c r="BK1208" s="208" t="s">
        <v>114</v>
      </c>
      <c r="BL1208" s="240" t="s">
        <v>9324</v>
      </c>
      <c r="BM1208" s="399" t="s">
        <v>136</v>
      </c>
      <c r="BN1208" s="292" t="s">
        <v>115</v>
      </c>
      <c r="BO1208" s="208" t="s">
        <v>9675</v>
      </c>
      <c r="BP1208" s="208" t="s">
        <v>11525</v>
      </c>
      <c r="BQ1208" s="208">
        <v>37</v>
      </c>
      <c r="BR1208" s="208">
        <v>31999</v>
      </c>
      <c r="BS1208" s="208" t="s">
        <v>109</v>
      </c>
      <c r="BT1208" s="208" t="s">
        <v>108</v>
      </c>
      <c r="BU1208" s="237" t="s">
        <v>108</v>
      </c>
      <c r="BV1208" s="208" t="s">
        <v>108</v>
      </c>
      <c r="BW1208" s="278" t="s">
        <v>108</v>
      </c>
      <c r="BX1208" s="224" t="s">
        <v>11526</v>
      </c>
      <c r="BY1208" s="208">
        <v>3118552124</v>
      </c>
      <c r="BZ1208" s="293" t="s">
        <v>11527</v>
      </c>
      <c r="CA1208" s="223" t="s">
        <v>10996</v>
      </c>
      <c r="CB1208" s="223" t="s">
        <v>3616</v>
      </c>
      <c r="CC1208" s="323"/>
      <c r="CD1208" s="323"/>
      <c r="CE1208" s="223"/>
      <c r="CF1208" s="223"/>
      <c r="CG1208" s="223"/>
      <c r="CH1208" s="223"/>
      <c r="CI1208" s="223"/>
      <c r="CJ1208" s="223"/>
      <c r="CK1208" s="223"/>
      <c r="CL1208" s="223"/>
      <c r="CM1208" s="303"/>
      <c r="CN1208" s="223"/>
      <c r="CO1208" s="50"/>
      <c r="CP1208" s="50"/>
      <c r="CQ1208" s="50"/>
      <c r="CR1208" s="50"/>
      <c r="CS1208" s="50"/>
      <c r="CT1208" s="50"/>
      <c r="CU1208" s="50"/>
      <c r="CV1208" s="50"/>
      <c r="CW1208" s="50"/>
      <c r="CX1208" s="50"/>
      <c r="CY1208" s="50"/>
      <c r="CZ1208" s="50"/>
      <c r="DA1208" s="50"/>
      <c r="DB1208" s="50"/>
      <c r="DC1208" s="50"/>
      <c r="DD1208" s="50"/>
      <c r="DE1208" s="50"/>
      <c r="DF1208" s="50"/>
      <c r="DG1208" s="50"/>
      <c r="DH1208" s="50"/>
      <c r="DI1208" s="50"/>
      <c r="DJ1208" s="50"/>
      <c r="DK1208" s="50"/>
      <c r="DL1208" s="50"/>
      <c r="DM1208" s="50"/>
      <c r="DN1208" s="50"/>
      <c r="DO1208" s="50"/>
      <c r="DP1208" s="50"/>
      <c r="DQ1208" s="50"/>
      <c r="DR1208" s="50"/>
      <c r="DS1208" s="50"/>
      <c r="DT1208" s="50"/>
      <c r="DU1208" s="50"/>
      <c r="DV1208" s="50"/>
      <c r="DW1208" s="50"/>
      <c r="DX1208" s="50"/>
      <c r="DY1208" s="50"/>
      <c r="DZ1208" s="50"/>
      <c r="EA1208" s="50"/>
      <c r="EB1208" s="50"/>
      <c r="EC1208" s="50"/>
      <c r="ED1208" s="50"/>
      <c r="EE1208" s="50"/>
    </row>
    <row r="1209" spans="1:736" ht="45.75" customHeight="1">
      <c r="A1209" s="589">
        <f>1+A1208</f>
        <v>1208</v>
      </c>
      <c r="B1209" s="403" t="s">
        <v>11528</v>
      </c>
      <c r="C1209" s="156" t="s">
        <v>11529</v>
      </c>
      <c r="D1209" s="156" t="s">
        <v>6476</v>
      </c>
      <c r="E1209" s="156">
        <v>45593</v>
      </c>
      <c r="F1209" s="156">
        <v>45595</v>
      </c>
      <c r="G1209" s="156">
        <v>45646</v>
      </c>
      <c r="H1209" s="156" t="s">
        <v>416</v>
      </c>
      <c r="I1209" s="156" t="s">
        <v>9637</v>
      </c>
      <c r="J1209" s="301" t="s">
        <v>11530</v>
      </c>
      <c r="K1209" s="251">
        <v>35195333</v>
      </c>
      <c r="L1209" s="156">
        <v>8</v>
      </c>
      <c r="M1209" s="156" t="s">
        <v>97</v>
      </c>
      <c r="N1209" s="156" t="s">
        <v>98</v>
      </c>
      <c r="O1209" s="156" t="s">
        <v>857</v>
      </c>
      <c r="P1209" s="156" t="s">
        <v>11531</v>
      </c>
      <c r="Q1209" s="156" t="s">
        <v>11532</v>
      </c>
      <c r="R1209" s="143">
        <v>51</v>
      </c>
      <c r="S1209" s="134" t="s">
        <v>11533</v>
      </c>
      <c r="T1209" s="253" t="s">
        <v>11534</v>
      </c>
      <c r="U1209" s="156">
        <v>2024003949</v>
      </c>
      <c r="V1209" s="253" t="s">
        <v>11534</v>
      </c>
      <c r="W1209" s="156">
        <v>45593</v>
      </c>
      <c r="X1209" s="156" t="s">
        <v>2279</v>
      </c>
      <c r="Y1209" s="317" t="s">
        <v>11535</v>
      </c>
      <c r="Z1209" s="156" t="s">
        <v>11534</v>
      </c>
      <c r="AA1209" s="156">
        <v>0</v>
      </c>
      <c r="AB1209" s="156">
        <v>0</v>
      </c>
      <c r="AC1209" s="156">
        <v>0</v>
      </c>
      <c r="AD1209" s="156">
        <v>0</v>
      </c>
      <c r="AE1209" s="156">
        <v>0</v>
      </c>
      <c r="AF1209" s="156">
        <v>0</v>
      </c>
      <c r="AG1209" s="156">
        <v>0</v>
      </c>
      <c r="AH1209" s="156">
        <v>0</v>
      </c>
      <c r="AI1209" s="156">
        <v>0</v>
      </c>
      <c r="AJ1209" s="156">
        <v>0</v>
      </c>
      <c r="AK1209" s="156" t="s">
        <v>104</v>
      </c>
      <c r="AL1209" s="103" t="s">
        <v>11536</v>
      </c>
      <c r="AM1209" s="156" t="s">
        <v>9730</v>
      </c>
      <c r="AN1209" s="156">
        <v>51974236</v>
      </c>
      <c r="AO1209" s="156" t="s">
        <v>114</v>
      </c>
      <c r="AP1209" s="156" t="s">
        <v>114</v>
      </c>
      <c r="AQ1209" s="156" t="s">
        <v>114</v>
      </c>
      <c r="AR1209" s="156" t="s">
        <v>114</v>
      </c>
      <c r="AS1209" s="156" t="s">
        <v>109</v>
      </c>
      <c r="AT1209" s="156" t="s">
        <v>109</v>
      </c>
      <c r="AU1209" s="156" t="s">
        <v>392</v>
      </c>
      <c r="AV1209" s="156" t="s">
        <v>9324</v>
      </c>
      <c r="AW1209" s="156" t="s">
        <v>9324</v>
      </c>
      <c r="AX1209" s="156" t="s">
        <v>109</v>
      </c>
      <c r="AY1209" s="156" t="s">
        <v>108</v>
      </c>
      <c r="AZ1209" s="156" t="s">
        <v>9324</v>
      </c>
      <c r="BA1209" s="156"/>
      <c r="BB1209" s="156"/>
      <c r="BC1209" s="156" t="s">
        <v>9324</v>
      </c>
      <c r="BD1209" s="156" t="s">
        <v>9324</v>
      </c>
      <c r="BE1209" s="156" t="s">
        <v>9324</v>
      </c>
      <c r="BF1209" s="156" t="s">
        <v>9324</v>
      </c>
      <c r="BG1209" s="156" t="s">
        <v>9324</v>
      </c>
      <c r="BH1209" s="153" t="s">
        <v>11534</v>
      </c>
      <c r="BI1209" s="437" t="s">
        <v>227</v>
      </c>
      <c r="BJ1209" s="240" t="s">
        <v>9324</v>
      </c>
      <c r="BK1209" s="240" t="s">
        <v>114</v>
      </c>
      <c r="BL1209" s="240" t="s">
        <v>9324</v>
      </c>
      <c r="BM1209" s="346" t="s">
        <v>11537</v>
      </c>
      <c r="BN1209" s="156" t="s">
        <v>161</v>
      </c>
      <c r="BO1209" s="156" t="s">
        <v>11387</v>
      </c>
      <c r="BP1209" s="156" t="s">
        <v>11538</v>
      </c>
      <c r="BQ1209" s="156">
        <v>46</v>
      </c>
      <c r="BR1209" s="156">
        <v>28584</v>
      </c>
      <c r="BS1209" s="156" t="s">
        <v>108</v>
      </c>
      <c r="BT1209" s="156" t="s">
        <v>108</v>
      </c>
      <c r="BU1209" s="156" t="s">
        <v>108</v>
      </c>
      <c r="BV1209" s="156" t="s">
        <v>108</v>
      </c>
      <c r="BW1209" s="156" t="s">
        <v>108</v>
      </c>
      <c r="BX1209" s="156" t="s">
        <v>11539</v>
      </c>
      <c r="BY1209" s="156">
        <v>3223817679</v>
      </c>
      <c r="BZ1209" s="156" t="s">
        <v>11540</v>
      </c>
      <c r="CA1209" s="157" t="s">
        <v>10996</v>
      </c>
      <c r="CB1209" s="157" t="s">
        <v>11541</v>
      </c>
      <c r="CC1209" s="157"/>
      <c r="CD1209" s="156"/>
      <c r="CE1209" s="156"/>
      <c r="CF1209" s="156"/>
      <c r="CG1209" s="156"/>
      <c r="CH1209" s="156"/>
      <c r="CI1209" s="156"/>
      <c r="CJ1209" s="156"/>
      <c r="CK1209" s="156"/>
      <c r="CL1209" s="156"/>
      <c r="CM1209" s="157" t="s">
        <v>109</v>
      </c>
      <c r="CN1209" s="152"/>
      <c r="CO1209" s="297"/>
      <c r="CP1209" s="297"/>
      <c r="CQ1209" s="297"/>
      <c r="CR1209" s="297"/>
      <c r="CS1209" s="297"/>
      <c r="CT1209" s="297"/>
      <c r="CU1209" s="297"/>
      <c r="CV1209" s="297"/>
      <c r="CW1209" s="297"/>
      <c r="CX1209" s="297"/>
      <c r="CY1209" s="297"/>
      <c r="CZ1209" s="297"/>
      <c r="DA1209" s="297"/>
      <c r="DB1209" s="297"/>
      <c r="DC1209" s="297"/>
      <c r="DD1209" s="297"/>
      <c r="DE1209" s="297"/>
      <c r="DF1209" s="297"/>
      <c r="DG1209" s="297"/>
      <c r="DH1209" s="297"/>
      <c r="DI1209" s="297"/>
      <c r="DJ1209" s="297"/>
      <c r="DK1209" s="297"/>
      <c r="DL1209" s="297"/>
      <c r="DM1209" s="297"/>
      <c r="DN1209" s="297"/>
      <c r="DO1209" s="297"/>
      <c r="DP1209" s="297"/>
      <c r="DQ1209" s="297"/>
      <c r="DR1209" s="297"/>
      <c r="DS1209" s="297"/>
      <c r="DT1209" s="297"/>
      <c r="DU1209" s="297"/>
      <c r="DV1209" s="297"/>
      <c r="DW1209" s="297"/>
      <c r="DX1209" s="297"/>
      <c r="DY1209" s="297"/>
      <c r="DZ1209" s="297"/>
      <c r="EA1209" s="297"/>
      <c r="EB1209" s="297"/>
      <c r="EC1209" s="297"/>
      <c r="ED1209" s="297"/>
      <c r="EE1209" s="297"/>
      <c r="EF1209" s="297"/>
      <c r="EG1209" s="297"/>
      <c r="EH1209" s="297"/>
      <c r="EI1209" s="297"/>
      <c r="EJ1209" s="297"/>
      <c r="EK1209" s="297"/>
      <c r="EL1209" s="297"/>
      <c r="EM1209" s="297"/>
      <c r="EN1209" s="297"/>
      <c r="EO1209" s="297"/>
      <c r="EP1209" s="297"/>
      <c r="EQ1209" s="297"/>
      <c r="ER1209" s="297"/>
      <c r="ES1209" s="297"/>
      <c r="ET1209" s="297"/>
      <c r="EU1209" s="297"/>
      <c r="EV1209" s="297"/>
      <c r="EW1209" s="297"/>
      <c r="EX1209" s="297"/>
      <c r="EY1209" s="297"/>
      <c r="EZ1209" s="297"/>
      <c r="FA1209" s="297"/>
      <c r="FB1209" s="297"/>
      <c r="FC1209" s="297"/>
      <c r="FD1209" s="297"/>
      <c r="FE1209" s="297"/>
      <c r="FF1209" s="297"/>
      <c r="FG1209" s="297"/>
      <c r="FH1209" s="297"/>
      <c r="FI1209" s="297"/>
      <c r="FJ1209" s="297"/>
      <c r="FK1209" s="297"/>
      <c r="FL1209" s="297"/>
      <c r="FM1209" s="297"/>
      <c r="FN1209" s="297"/>
      <c r="FO1209" s="297"/>
      <c r="FP1209" s="297"/>
      <c r="FQ1209" s="297"/>
      <c r="FR1209" s="297"/>
      <c r="FS1209" s="297"/>
    </row>
    <row r="1210" spans="1:736" ht="45.75" customHeight="1">
      <c r="A1210" s="638">
        <f>1+A1209</f>
        <v>1209</v>
      </c>
      <c r="B1210" s="218" t="s">
        <v>11542</v>
      </c>
      <c r="C1210" s="201" t="s">
        <v>11543</v>
      </c>
      <c r="D1210" s="205" t="s">
        <v>6230</v>
      </c>
      <c r="E1210" s="202">
        <v>45593</v>
      </c>
      <c r="F1210" s="203">
        <v>45595</v>
      </c>
      <c r="G1210" s="203">
        <v>45646</v>
      </c>
      <c r="H1210" s="201" t="s">
        <v>416</v>
      </c>
      <c r="I1210" s="206" t="s">
        <v>9637</v>
      </c>
      <c r="J1210" s="201" t="s">
        <v>11544</v>
      </c>
      <c r="K1210" s="271">
        <v>1072660637</v>
      </c>
      <c r="L1210" s="201">
        <v>5</v>
      </c>
      <c r="M1210" s="272" t="s">
        <v>97</v>
      </c>
      <c r="N1210" s="208" t="s">
        <v>98</v>
      </c>
      <c r="O1210" s="218" t="s">
        <v>1061</v>
      </c>
      <c r="P1210" s="201" t="s">
        <v>10035</v>
      </c>
      <c r="Q1210" s="201" t="s">
        <v>11545</v>
      </c>
      <c r="R1210" s="210">
        <v>51</v>
      </c>
      <c r="S1210" s="201" t="s">
        <v>5116</v>
      </c>
      <c r="T1210" s="273" t="s">
        <v>9640</v>
      </c>
      <c r="U1210" s="274">
        <v>2024003954</v>
      </c>
      <c r="V1210" s="273" t="s">
        <v>9640</v>
      </c>
      <c r="W1210" s="275">
        <v>45593</v>
      </c>
      <c r="X1210" s="276" t="s">
        <v>103</v>
      </c>
      <c r="Y1210" s="313" t="s">
        <v>9642</v>
      </c>
      <c r="Z1210" s="215" t="s">
        <v>9640</v>
      </c>
      <c r="AA1210" s="216">
        <v>0</v>
      </c>
      <c r="AB1210" s="217">
        <v>0</v>
      </c>
      <c r="AC1210" s="216">
        <v>0</v>
      </c>
      <c r="AD1210" s="216">
        <v>0</v>
      </c>
      <c r="AE1210" s="216">
        <v>0</v>
      </c>
      <c r="AF1210" s="216">
        <v>0</v>
      </c>
      <c r="AG1210" s="216">
        <v>0</v>
      </c>
      <c r="AH1210" s="216">
        <v>0</v>
      </c>
      <c r="AI1210" s="216">
        <v>0</v>
      </c>
      <c r="AJ1210" s="216">
        <v>0</v>
      </c>
      <c r="AK1210" s="209" t="s">
        <v>104</v>
      </c>
      <c r="AL1210" s="191" t="s">
        <v>11546</v>
      </c>
      <c r="AM1210" s="201" t="s">
        <v>7679</v>
      </c>
      <c r="AN1210" s="207">
        <v>80401061</v>
      </c>
      <c r="AO1210" s="209" t="s">
        <v>114</v>
      </c>
      <c r="AP1210" s="201" t="s">
        <v>114</v>
      </c>
      <c r="AQ1210" s="277" t="s">
        <v>114</v>
      </c>
      <c r="AR1210" s="209" t="s">
        <v>114</v>
      </c>
      <c r="AS1210" s="201" t="s">
        <v>109</v>
      </c>
      <c r="AT1210" s="209" t="s">
        <v>109</v>
      </c>
      <c r="AU1210" s="209" t="s">
        <v>392</v>
      </c>
      <c r="AV1210" s="201" t="s">
        <v>9324</v>
      </c>
      <c r="AW1210" s="201" t="s">
        <v>9324</v>
      </c>
      <c r="AX1210" s="201" t="s">
        <v>109</v>
      </c>
      <c r="AY1210" s="201" t="s">
        <v>108</v>
      </c>
      <c r="AZ1210" s="240" t="s">
        <v>9324</v>
      </c>
      <c r="BA1210" s="201"/>
      <c r="BB1210" s="241"/>
      <c r="BC1210" s="240" t="s">
        <v>9324</v>
      </c>
      <c r="BD1210" s="210" t="s">
        <v>9324</v>
      </c>
      <c r="BE1210" s="210" t="s">
        <v>9324</v>
      </c>
      <c r="BF1210" s="210" t="s">
        <v>9324</v>
      </c>
      <c r="BG1210" s="240" t="s">
        <v>9324</v>
      </c>
      <c r="BH1210" s="221" t="s">
        <v>9640</v>
      </c>
      <c r="BI1210" s="296" t="s">
        <v>135</v>
      </c>
      <c r="BJ1210" s="201" t="s">
        <v>9324</v>
      </c>
      <c r="BK1210" s="208" t="s">
        <v>114</v>
      </c>
      <c r="BL1210" s="240" t="s">
        <v>9324</v>
      </c>
      <c r="BM1210" s="399" t="s">
        <v>11547</v>
      </c>
      <c r="BN1210" s="292" t="s">
        <v>161</v>
      </c>
      <c r="BO1210" s="208" t="s">
        <v>9998</v>
      </c>
      <c r="BP1210" s="208" t="s">
        <v>9999</v>
      </c>
      <c r="BQ1210" s="208">
        <v>33</v>
      </c>
      <c r="BR1210" s="208">
        <v>33251</v>
      </c>
      <c r="BS1210" s="208" t="s">
        <v>108</v>
      </c>
      <c r="BT1210" s="208" t="s">
        <v>108</v>
      </c>
      <c r="BU1210" s="237" t="s">
        <v>108</v>
      </c>
      <c r="BV1210" s="208" t="s">
        <v>108</v>
      </c>
      <c r="BW1210" s="278" t="s">
        <v>108</v>
      </c>
      <c r="BX1210" s="224" t="s">
        <v>11548</v>
      </c>
      <c r="BY1210" s="208">
        <v>3219414433</v>
      </c>
      <c r="BZ1210" s="293" t="s">
        <v>11549</v>
      </c>
      <c r="CA1210" s="223" t="s">
        <v>10996</v>
      </c>
      <c r="CB1210" s="223" t="s">
        <v>6379</v>
      </c>
      <c r="CC1210" s="323"/>
      <c r="CD1210" s="323"/>
      <c r="CE1210" s="223"/>
      <c r="CF1210" s="223"/>
      <c r="CG1210" s="223"/>
      <c r="CH1210" s="223"/>
      <c r="CI1210" s="223"/>
      <c r="CJ1210" s="223"/>
      <c r="CK1210" s="223"/>
      <c r="CL1210" s="223"/>
      <c r="CM1210" s="303"/>
      <c r="CN1210" s="223"/>
      <c r="CO1210" s="50"/>
      <c r="CP1210" s="50"/>
      <c r="CQ1210" s="50"/>
      <c r="CR1210" s="50"/>
      <c r="CS1210" s="50"/>
      <c r="CT1210" s="50"/>
      <c r="CU1210" s="50"/>
      <c r="CV1210" s="50"/>
      <c r="CW1210" s="50"/>
      <c r="CX1210" s="50"/>
      <c r="CY1210" s="50"/>
      <c r="CZ1210" s="50"/>
      <c r="DA1210" s="50"/>
      <c r="DB1210" s="50"/>
      <c r="DC1210" s="50"/>
      <c r="DD1210" s="50"/>
      <c r="DE1210" s="50"/>
      <c r="DF1210" s="50"/>
      <c r="DG1210" s="50"/>
      <c r="DH1210" s="50"/>
      <c r="DI1210" s="50"/>
      <c r="DJ1210" s="50"/>
      <c r="DK1210" s="50"/>
      <c r="DL1210" s="50"/>
      <c r="DM1210" s="50"/>
      <c r="DN1210" s="50"/>
      <c r="DO1210" s="50"/>
      <c r="DP1210" s="50"/>
      <c r="DQ1210" s="50"/>
      <c r="DR1210" s="50"/>
      <c r="DS1210" s="50"/>
      <c r="DT1210" s="50"/>
      <c r="DU1210" s="50"/>
      <c r="DV1210" s="50"/>
      <c r="DW1210" s="50"/>
      <c r="DX1210" s="50"/>
      <c r="DY1210" s="50"/>
      <c r="DZ1210" s="50"/>
      <c r="EA1210" s="50"/>
      <c r="EB1210" s="50"/>
      <c r="EC1210" s="50"/>
      <c r="ED1210" s="50"/>
      <c r="EE1210" s="50"/>
    </row>
    <row r="1211" spans="1:736" ht="45.75" customHeight="1">
      <c r="A1211" s="638">
        <f>1+A1210</f>
        <v>1210</v>
      </c>
      <c r="B1211" s="218" t="s">
        <v>11550</v>
      </c>
      <c r="C1211" s="201" t="s">
        <v>11551</v>
      </c>
      <c r="D1211" s="205" t="s">
        <v>645</v>
      </c>
      <c r="E1211" s="202">
        <v>45593</v>
      </c>
      <c r="F1211" s="203">
        <v>45594</v>
      </c>
      <c r="G1211" s="203">
        <v>45646</v>
      </c>
      <c r="H1211" s="201" t="s">
        <v>416</v>
      </c>
      <c r="I1211" s="206" t="s">
        <v>9646</v>
      </c>
      <c r="J1211" s="201" t="s">
        <v>4991</v>
      </c>
      <c r="K1211" s="271">
        <v>1072660344</v>
      </c>
      <c r="L1211" s="201">
        <v>2</v>
      </c>
      <c r="M1211" s="272" t="s">
        <v>97</v>
      </c>
      <c r="N1211" s="208" t="s">
        <v>98</v>
      </c>
      <c r="O1211" s="218" t="s">
        <v>3586</v>
      </c>
      <c r="P1211" s="201" t="s">
        <v>7814</v>
      </c>
      <c r="Q1211" s="201" t="s">
        <v>10691</v>
      </c>
      <c r="R1211" s="210">
        <v>52</v>
      </c>
      <c r="S1211" s="201" t="s">
        <v>11552</v>
      </c>
      <c r="T1211" s="273" t="s">
        <v>11421</v>
      </c>
      <c r="U1211" s="274">
        <v>2024003951</v>
      </c>
      <c r="V1211" s="273" t="s">
        <v>11421</v>
      </c>
      <c r="W1211" s="275">
        <v>45593</v>
      </c>
      <c r="X1211" s="276" t="s">
        <v>9741</v>
      </c>
      <c r="Y1211" s="313" t="s">
        <v>11422</v>
      </c>
      <c r="Z1211" s="215" t="s">
        <v>9694</v>
      </c>
      <c r="AA1211" s="216">
        <v>0</v>
      </c>
      <c r="AB1211" s="217" t="s">
        <v>11421</v>
      </c>
      <c r="AC1211" s="216">
        <v>0</v>
      </c>
      <c r="AD1211" s="216">
        <v>0</v>
      </c>
      <c r="AE1211" s="216">
        <v>0</v>
      </c>
      <c r="AF1211" s="216">
        <v>0</v>
      </c>
      <c r="AG1211" s="216" t="s">
        <v>11421</v>
      </c>
      <c r="AH1211" s="216">
        <v>0</v>
      </c>
      <c r="AI1211" s="216">
        <v>0</v>
      </c>
      <c r="AJ1211" s="216">
        <v>0</v>
      </c>
      <c r="AK1211" s="209" t="s">
        <v>104</v>
      </c>
      <c r="AL1211" s="191" t="s">
        <v>11553</v>
      </c>
      <c r="AM1211" s="201" t="s">
        <v>11554</v>
      </c>
      <c r="AN1211" s="207" t="s">
        <v>11555</v>
      </c>
      <c r="AO1211" s="209" t="s">
        <v>114</v>
      </c>
      <c r="AP1211" s="201" t="s">
        <v>114</v>
      </c>
      <c r="AQ1211" s="277" t="s">
        <v>114</v>
      </c>
      <c r="AR1211" s="209" t="s">
        <v>114</v>
      </c>
      <c r="AS1211" s="201" t="s">
        <v>109</v>
      </c>
      <c r="AT1211" s="209" t="s">
        <v>109</v>
      </c>
      <c r="AU1211" s="209" t="s">
        <v>392</v>
      </c>
      <c r="AV1211" s="201" t="s">
        <v>9324</v>
      </c>
      <c r="AW1211" s="201" t="s">
        <v>110</v>
      </c>
      <c r="AX1211" s="201" t="s">
        <v>109</v>
      </c>
      <c r="AY1211" s="201" t="s">
        <v>108</v>
      </c>
      <c r="AZ1211" s="240" t="s">
        <v>9324</v>
      </c>
      <c r="BA1211" s="201"/>
      <c r="BB1211" s="241"/>
      <c r="BC1211" s="240" t="s">
        <v>9324</v>
      </c>
      <c r="BD1211" s="210" t="s">
        <v>9324</v>
      </c>
      <c r="BE1211" s="210" t="s">
        <v>9324</v>
      </c>
      <c r="BF1211" s="210" t="s">
        <v>9324</v>
      </c>
      <c r="BG1211" s="240" t="s">
        <v>9324</v>
      </c>
      <c r="BH1211" s="221" t="s">
        <v>11421</v>
      </c>
      <c r="BI1211" s="296" t="s">
        <v>135</v>
      </c>
      <c r="BJ1211" s="201" t="s">
        <v>9324</v>
      </c>
      <c r="BK1211" s="208" t="s">
        <v>114</v>
      </c>
      <c r="BL1211" s="240" t="s">
        <v>9324</v>
      </c>
      <c r="BM1211" s="399" t="s">
        <v>136</v>
      </c>
      <c r="BN1211" s="292" t="s">
        <v>115</v>
      </c>
      <c r="BO1211" s="208" t="s">
        <v>9675</v>
      </c>
      <c r="BP1211" s="208" t="s">
        <v>11556</v>
      </c>
      <c r="BQ1211" s="208">
        <v>33</v>
      </c>
      <c r="BR1211" s="208">
        <v>33363</v>
      </c>
      <c r="BS1211" s="208" t="s">
        <v>109</v>
      </c>
      <c r="BT1211" s="208" t="s">
        <v>108</v>
      </c>
      <c r="BU1211" s="237" t="s">
        <v>108</v>
      </c>
      <c r="BV1211" s="208" t="s">
        <v>108</v>
      </c>
      <c r="BW1211" s="278" t="s">
        <v>108</v>
      </c>
      <c r="BX1211" s="224" t="s">
        <v>11557</v>
      </c>
      <c r="BY1211" s="208">
        <v>8841742</v>
      </c>
      <c r="BZ1211" s="293" t="s">
        <v>11558</v>
      </c>
      <c r="CA1211" s="223" t="s">
        <v>109</v>
      </c>
      <c r="CB1211" s="223" t="s">
        <v>109</v>
      </c>
      <c r="CC1211" s="223"/>
      <c r="CD1211" s="323"/>
      <c r="CE1211" s="223"/>
      <c r="CF1211" s="223"/>
      <c r="CG1211" s="223"/>
      <c r="CH1211" s="223"/>
      <c r="CI1211" s="223"/>
      <c r="CJ1211" s="223"/>
      <c r="CK1211" s="223"/>
      <c r="CL1211" s="223"/>
      <c r="CM1211" s="303"/>
      <c r="CN1211" s="223"/>
      <c r="CO1211" s="50"/>
      <c r="CP1211" s="50"/>
      <c r="CQ1211" s="50"/>
      <c r="CR1211" s="50"/>
      <c r="CS1211" s="50"/>
      <c r="CT1211" s="50"/>
      <c r="CU1211" s="50"/>
      <c r="CV1211" s="50"/>
      <c r="CW1211" s="50"/>
      <c r="CX1211" s="50"/>
      <c r="CY1211" s="50"/>
      <c r="CZ1211" s="50"/>
      <c r="DA1211" s="50"/>
      <c r="DB1211" s="50"/>
      <c r="DC1211" s="50"/>
      <c r="DD1211" s="50"/>
      <c r="DE1211" s="50"/>
      <c r="DF1211" s="50"/>
      <c r="DG1211" s="50"/>
      <c r="DH1211" s="50"/>
      <c r="DI1211" s="50"/>
      <c r="DJ1211" s="50"/>
      <c r="DK1211" s="50"/>
      <c r="DL1211" s="50"/>
      <c r="DM1211" s="50"/>
      <c r="DN1211" s="50"/>
      <c r="DO1211" s="50"/>
      <c r="DP1211" s="50"/>
      <c r="DQ1211" s="50"/>
      <c r="DR1211" s="50"/>
      <c r="DS1211" s="50"/>
      <c r="DT1211" s="50"/>
      <c r="DU1211" s="50"/>
      <c r="DV1211" s="50"/>
      <c r="DW1211" s="50"/>
      <c r="DX1211" s="50"/>
      <c r="DY1211" s="50"/>
      <c r="DZ1211" s="50"/>
      <c r="EA1211" s="50"/>
      <c r="EB1211" s="50"/>
      <c r="EC1211" s="50"/>
      <c r="ED1211" s="50"/>
      <c r="EE1211" s="50"/>
    </row>
    <row r="1212" spans="1:736" s="351" customFormat="1" ht="45.75" customHeight="1">
      <c r="A1212" s="589">
        <f>1+A1211</f>
        <v>1211</v>
      </c>
      <c r="B1212" s="403" t="s">
        <v>11559</v>
      </c>
      <c r="C1212" s="156" t="s">
        <v>11560</v>
      </c>
      <c r="D1212" s="156" t="s">
        <v>6476</v>
      </c>
      <c r="E1212" s="156">
        <v>45593</v>
      </c>
      <c r="F1212" s="156">
        <v>45595</v>
      </c>
      <c r="G1212" s="156">
        <v>45646</v>
      </c>
      <c r="H1212" s="156" t="s">
        <v>416</v>
      </c>
      <c r="I1212" s="156" t="s">
        <v>9646</v>
      </c>
      <c r="J1212" s="301" t="s">
        <v>11561</v>
      </c>
      <c r="K1212" s="251">
        <v>1075877531</v>
      </c>
      <c r="L1212" s="156">
        <v>7</v>
      </c>
      <c r="M1212" s="156" t="s">
        <v>97</v>
      </c>
      <c r="N1212" s="156" t="s">
        <v>98</v>
      </c>
      <c r="O1212" s="156" t="s">
        <v>10292</v>
      </c>
      <c r="P1212" s="156" t="s">
        <v>8342</v>
      </c>
      <c r="Q1212" s="156" t="s">
        <v>10405</v>
      </c>
      <c r="R1212" s="143">
        <v>51</v>
      </c>
      <c r="S1212" s="134" t="s">
        <v>11562</v>
      </c>
      <c r="T1212" s="253" t="s">
        <v>10516</v>
      </c>
      <c r="U1212" s="156">
        <v>2024003955</v>
      </c>
      <c r="V1212" s="253" t="s">
        <v>10516</v>
      </c>
      <c r="W1212" s="156">
        <v>45593</v>
      </c>
      <c r="X1212" s="156" t="s">
        <v>9741</v>
      </c>
      <c r="Y1212" s="317" t="s">
        <v>10517</v>
      </c>
      <c r="Z1212" s="156"/>
      <c r="AA1212" s="156">
        <v>0</v>
      </c>
      <c r="AB1212" s="156" t="s">
        <v>10516</v>
      </c>
      <c r="AC1212" s="156">
        <v>0</v>
      </c>
      <c r="AD1212" s="156">
        <v>0</v>
      </c>
      <c r="AE1212" s="156" t="s">
        <v>10516</v>
      </c>
      <c r="AF1212" s="156">
        <v>0</v>
      </c>
      <c r="AG1212" s="156">
        <v>0</v>
      </c>
      <c r="AH1212" s="156">
        <v>0</v>
      </c>
      <c r="AI1212" s="156">
        <v>0</v>
      </c>
      <c r="AJ1212" s="156">
        <v>0</v>
      </c>
      <c r="AK1212" s="156" t="s">
        <v>104</v>
      </c>
      <c r="AL1212" s="103" t="s">
        <v>11563</v>
      </c>
      <c r="AM1212" s="156" t="s">
        <v>9032</v>
      </c>
      <c r="AN1212" s="156">
        <v>39744160</v>
      </c>
      <c r="AO1212" s="156" t="s">
        <v>114</v>
      </c>
      <c r="AP1212" s="156" t="s">
        <v>114</v>
      </c>
      <c r="AQ1212" s="156" t="s">
        <v>114</v>
      </c>
      <c r="AR1212" s="156" t="s">
        <v>114</v>
      </c>
      <c r="AS1212" s="156" t="s">
        <v>109</v>
      </c>
      <c r="AT1212" s="156" t="s">
        <v>109</v>
      </c>
      <c r="AU1212" s="156" t="s">
        <v>392</v>
      </c>
      <c r="AV1212" s="156" t="s">
        <v>9324</v>
      </c>
      <c r="AW1212" s="156" t="s">
        <v>9324</v>
      </c>
      <c r="AX1212" s="156" t="s">
        <v>109</v>
      </c>
      <c r="AY1212" s="156" t="s">
        <v>108</v>
      </c>
      <c r="AZ1212" s="156" t="s">
        <v>9324</v>
      </c>
      <c r="BA1212" s="156"/>
      <c r="BB1212" s="156"/>
      <c r="BC1212" s="156" t="s">
        <v>9324</v>
      </c>
      <c r="BD1212" s="156" t="s">
        <v>9324</v>
      </c>
      <c r="BE1212" s="156" t="s">
        <v>9324</v>
      </c>
      <c r="BF1212" s="156" t="s">
        <v>9324</v>
      </c>
      <c r="BG1212" s="156" t="s">
        <v>9324</v>
      </c>
      <c r="BH1212" s="153" t="s">
        <v>10516</v>
      </c>
      <c r="BI1212" s="349" t="s">
        <v>113</v>
      </c>
      <c r="BJ1212" s="240" t="s">
        <v>9324</v>
      </c>
      <c r="BK1212" s="240" t="s">
        <v>114</v>
      </c>
      <c r="BL1212" s="240" t="s">
        <v>9324</v>
      </c>
      <c r="BM1212" s="166"/>
      <c r="BN1212" s="156" t="s">
        <v>115</v>
      </c>
      <c r="BO1212" s="156" t="s">
        <v>9675</v>
      </c>
      <c r="BP1212" s="156" t="s">
        <v>9972</v>
      </c>
      <c r="BQ1212" s="156">
        <v>26</v>
      </c>
      <c r="BR1212" s="156">
        <v>35854</v>
      </c>
      <c r="BS1212" s="156" t="s">
        <v>109</v>
      </c>
      <c r="BT1212" s="156" t="s">
        <v>108</v>
      </c>
      <c r="BU1212" s="156" t="s">
        <v>108</v>
      </c>
      <c r="BV1212" s="156" t="s">
        <v>108</v>
      </c>
      <c r="BW1212" s="156" t="s">
        <v>108</v>
      </c>
      <c r="BX1212" s="156" t="s">
        <v>11564</v>
      </c>
      <c r="BY1212" s="156">
        <v>3144278099</v>
      </c>
      <c r="BZ1212" s="156" t="s">
        <v>11565</v>
      </c>
      <c r="CA1212" s="157" t="s">
        <v>109</v>
      </c>
      <c r="CB1212" s="157" t="s">
        <v>109</v>
      </c>
      <c r="CC1212" s="157"/>
      <c r="CD1212" s="156"/>
      <c r="CE1212" s="156"/>
      <c r="CF1212" s="156"/>
      <c r="CG1212" s="156"/>
      <c r="CH1212" s="156"/>
      <c r="CI1212" s="156"/>
      <c r="CJ1212" s="156"/>
      <c r="CK1212" s="156"/>
      <c r="CL1212" s="156"/>
      <c r="CM1212" s="157" t="s">
        <v>109</v>
      </c>
      <c r="CN1212" s="152"/>
      <c r="CO1212" s="297"/>
      <c r="CP1212" s="297"/>
      <c r="CQ1212" s="297"/>
      <c r="CR1212" s="297"/>
      <c r="CS1212" s="297"/>
      <c r="CT1212" s="297"/>
      <c r="CU1212" s="297"/>
      <c r="CV1212" s="297"/>
      <c r="CW1212" s="297"/>
      <c r="CX1212" s="297"/>
      <c r="CY1212" s="297"/>
      <c r="CZ1212" s="297"/>
      <c r="DA1212" s="297"/>
      <c r="DB1212" s="297"/>
      <c r="DC1212" s="297"/>
      <c r="DD1212" s="297"/>
      <c r="DE1212" s="297"/>
      <c r="DF1212" s="297"/>
      <c r="DG1212" s="297"/>
      <c r="DH1212" s="297"/>
      <c r="DI1212" s="297"/>
      <c r="DJ1212" s="297"/>
      <c r="DK1212" s="297"/>
      <c r="DL1212" s="297"/>
      <c r="DM1212" s="297"/>
      <c r="DN1212" s="297"/>
      <c r="DO1212" s="297"/>
      <c r="DP1212" s="297"/>
      <c r="DQ1212" s="297"/>
      <c r="DR1212" s="297"/>
      <c r="DS1212" s="297"/>
      <c r="DT1212" s="297"/>
      <c r="DU1212" s="297"/>
      <c r="DV1212" s="297"/>
      <c r="DW1212" s="297"/>
      <c r="DX1212" s="297"/>
      <c r="DY1212" s="297"/>
      <c r="DZ1212" s="297"/>
      <c r="EA1212" s="297"/>
      <c r="EB1212" s="297"/>
      <c r="EC1212" s="297"/>
      <c r="ED1212" s="297"/>
      <c r="EE1212" s="297"/>
      <c r="EF1212" s="297"/>
      <c r="EG1212" s="297"/>
      <c r="EH1212" s="297"/>
      <c r="EI1212" s="297"/>
      <c r="EJ1212" s="297"/>
      <c r="EK1212" s="297"/>
      <c r="EL1212" s="297"/>
      <c r="EM1212" s="297"/>
      <c r="EN1212" s="297"/>
      <c r="EO1212" s="297"/>
      <c r="EP1212" s="297"/>
      <c r="EQ1212" s="297"/>
      <c r="ER1212" s="297"/>
      <c r="ES1212" s="297"/>
      <c r="ET1212" s="297"/>
      <c r="EU1212" s="297"/>
      <c r="EV1212" s="297"/>
      <c r="EW1212" s="297"/>
      <c r="EX1212" s="297"/>
      <c r="EY1212" s="297"/>
      <c r="EZ1212" s="297"/>
      <c r="FA1212" s="297"/>
      <c r="FB1212" s="297"/>
      <c r="FC1212" s="297"/>
      <c r="FD1212" s="297"/>
      <c r="FE1212" s="297"/>
      <c r="FF1212" s="297"/>
      <c r="FG1212" s="297"/>
      <c r="FH1212" s="297"/>
      <c r="FI1212" s="297"/>
      <c r="FJ1212" s="297"/>
      <c r="FK1212" s="297"/>
      <c r="FL1212" s="297"/>
      <c r="FM1212" s="297"/>
      <c r="FN1212" s="297"/>
      <c r="FO1212" s="297"/>
      <c r="FP1212" s="297"/>
      <c r="FQ1212" s="297"/>
      <c r="FR1212" s="297"/>
      <c r="FS1212" s="297"/>
      <c r="FT1212" s="34"/>
      <c r="FU1212" s="34"/>
      <c r="FV1212" s="34"/>
      <c r="FW1212" s="34"/>
      <c r="FX1212" s="34"/>
      <c r="FY1212" s="34"/>
      <c r="FZ1212" s="34"/>
      <c r="GA1212" s="34"/>
      <c r="GB1212" s="34"/>
      <c r="GC1212" s="34"/>
      <c r="GD1212" s="34"/>
      <c r="GE1212" s="34"/>
      <c r="GF1212" s="34"/>
      <c r="GG1212" s="34"/>
      <c r="GH1212" s="34"/>
      <c r="GI1212" s="34"/>
      <c r="GJ1212" s="34"/>
      <c r="GK1212" s="34"/>
      <c r="GL1212" s="34"/>
      <c r="GM1212" s="34"/>
      <c r="GN1212" s="34"/>
      <c r="GO1212" s="34"/>
      <c r="GP1212" s="34"/>
      <c r="GQ1212" s="34"/>
      <c r="GR1212" s="34"/>
      <c r="GS1212" s="34"/>
      <c r="GT1212" s="34"/>
      <c r="GU1212" s="34"/>
      <c r="GV1212"/>
      <c r="GW1212"/>
      <c r="GX1212"/>
      <c r="GY1212"/>
      <c r="GZ1212"/>
      <c r="HA1212"/>
      <c r="HB1212"/>
      <c r="HC1212"/>
      <c r="HD1212"/>
      <c r="HE1212"/>
      <c r="HF1212"/>
      <c r="HG1212"/>
      <c r="HH1212"/>
      <c r="HI1212"/>
      <c r="HJ1212"/>
      <c r="HK1212"/>
      <c r="HL1212"/>
      <c r="HM1212"/>
      <c r="HN1212"/>
      <c r="HO1212"/>
      <c r="HP1212"/>
      <c r="HQ1212"/>
      <c r="HR1212"/>
      <c r="HS1212"/>
      <c r="HT1212"/>
      <c r="HU1212"/>
      <c r="HV1212"/>
      <c r="HW1212"/>
      <c r="HX1212"/>
      <c r="HY1212"/>
      <c r="HZ1212"/>
      <c r="IA1212"/>
      <c r="IB1212"/>
      <c r="IC1212"/>
      <c r="ID1212"/>
      <c r="IE1212"/>
      <c r="IF1212"/>
      <c r="IG1212"/>
      <c r="IH1212"/>
      <c r="II1212"/>
      <c r="IJ1212"/>
      <c r="IK1212"/>
      <c r="IL1212"/>
      <c r="IM1212"/>
      <c r="IN1212"/>
      <c r="IO1212"/>
      <c r="IP1212"/>
      <c r="IQ1212"/>
      <c r="IR1212"/>
      <c r="IS1212"/>
      <c r="IT1212"/>
      <c r="IU1212"/>
      <c r="IV1212"/>
      <c r="IW1212"/>
      <c r="IX1212"/>
      <c r="IY1212"/>
      <c r="IZ1212"/>
      <c r="JA1212"/>
      <c r="JB1212"/>
      <c r="JC1212"/>
      <c r="JD1212"/>
      <c r="JE1212"/>
      <c r="JF1212"/>
      <c r="JG1212"/>
      <c r="JH1212"/>
      <c r="JI1212"/>
      <c r="JJ1212"/>
      <c r="JK1212"/>
      <c r="JL1212"/>
      <c r="JM1212"/>
      <c r="JN1212"/>
      <c r="JO1212"/>
      <c r="JP1212"/>
      <c r="JQ1212"/>
      <c r="JR1212"/>
      <c r="JS1212"/>
      <c r="JT1212"/>
      <c r="JU1212"/>
      <c r="JV1212"/>
      <c r="JW1212"/>
      <c r="JX1212"/>
      <c r="JY1212"/>
      <c r="JZ1212"/>
      <c r="KA1212"/>
      <c r="KB1212"/>
      <c r="KC1212"/>
      <c r="KD1212"/>
      <c r="KE1212"/>
      <c r="KF1212"/>
      <c r="KG1212"/>
      <c r="KH1212"/>
      <c r="KI1212"/>
      <c r="KJ1212"/>
      <c r="KK1212"/>
      <c r="KL1212"/>
      <c r="KM1212"/>
      <c r="KN1212"/>
      <c r="KO1212"/>
      <c r="KP1212"/>
      <c r="KQ1212"/>
      <c r="KR1212"/>
      <c r="KS1212"/>
      <c r="KT1212"/>
      <c r="KU1212"/>
      <c r="KV1212"/>
      <c r="KW1212"/>
      <c r="KX1212"/>
      <c r="KY1212"/>
      <c r="KZ1212"/>
      <c r="LA1212"/>
      <c r="LB1212"/>
      <c r="LC1212"/>
      <c r="LD1212"/>
      <c r="LE1212"/>
      <c r="LF1212"/>
      <c r="LG1212"/>
      <c r="LH1212"/>
      <c r="LI1212"/>
      <c r="LJ1212"/>
      <c r="LK1212"/>
      <c r="LL1212"/>
      <c r="LM1212"/>
      <c r="LN1212"/>
      <c r="LO1212"/>
      <c r="LP1212"/>
      <c r="LQ1212"/>
      <c r="LR1212"/>
      <c r="LS1212"/>
      <c r="LT1212"/>
      <c r="LU1212"/>
      <c r="LV1212"/>
      <c r="LW1212"/>
      <c r="LX1212"/>
      <c r="LY1212"/>
      <c r="LZ1212"/>
      <c r="MA1212"/>
      <c r="MB1212"/>
      <c r="MC1212"/>
      <c r="MD1212"/>
      <c r="ME1212"/>
      <c r="MF1212"/>
      <c r="MG1212"/>
      <c r="MH1212"/>
      <c r="MI1212"/>
      <c r="MJ1212"/>
      <c r="MK1212"/>
      <c r="ML1212"/>
      <c r="MM1212"/>
      <c r="MN1212"/>
      <c r="MO1212"/>
      <c r="MP1212"/>
      <c r="MQ1212"/>
      <c r="MR1212"/>
      <c r="MS1212"/>
      <c r="MT1212"/>
      <c r="MU1212"/>
      <c r="MV1212"/>
      <c r="MW1212"/>
      <c r="MX1212"/>
      <c r="MY1212"/>
      <c r="MZ1212"/>
      <c r="NA1212"/>
      <c r="NB1212"/>
      <c r="NC1212"/>
      <c r="ND1212"/>
      <c r="NE1212"/>
      <c r="NF1212"/>
      <c r="NG1212"/>
      <c r="NH1212"/>
      <c r="NI1212"/>
      <c r="NJ1212"/>
      <c r="NK1212"/>
      <c r="NL1212"/>
      <c r="NM1212"/>
      <c r="NN1212"/>
      <c r="NO1212"/>
      <c r="NP1212"/>
      <c r="NQ1212"/>
      <c r="NR1212"/>
      <c r="NS1212"/>
      <c r="NT1212"/>
      <c r="NU1212"/>
      <c r="NV1212"/>
      <c r="NW1212"/>
      <c r="NX1212"/>
      <c r="NY1212"/>
      <c r="NZ1212"/>
      <c r="OA1212"/>
      <c r="OB1212"/>
      <c r="OC1212"/>
      <c r="OD1212"/>
      <c r="OE1212"/>
      <c r="OF1212"/>
      <c r="OG1212"/>
      <c r="OH1212"/>
      <c r="OI1212"/>
      <c r="OJ1212"/>
      <c r="OK1212"/>
      <c r="OL1212"/>
      <c r="OM1212"/>
      <c r="ON1212"/>
      <c r="OO1212"/>
      <c r="OP1212"/>
      <c r="OQ1212"/>
      <c r="OR1212"/>
      <c r="OS1212"/>
      <c r="OT1212"/>
      <c r="OU1212"/>
      <c r="OV1212"/>
      <c r="OW1212"/>
      <c r="OX1212"/>
      <c r="OY1212"/>
      <c r="OZ1212"/>
      <c r="PA1212"/>
      <c r="PB1212"/>
      <c r="PC1212"/>
      <c r="PD1212"/>
      <c r="PE1212"/>
      <c r="PF1212"/>
      <c r="PG1212"/>
      <c r="PH1212"/>
      <c r="PI1212"/>
      <c r="PJ1212"/>
      <c r="PK1212"/>
      <c r="PL1212"/>
      <c r="PM1212"/>
      <c r="PN1212"/>
      <c r="PO1212"/>
      <c r="PP1212"/>
      <c r="PQ1212"/>
      <c r="PR1212"/>
      <c r="PS1212"/>
      <c r="PT1212"/>
      <c r="PU1212"/>
      <c r="PV1212"/>
      <c r="PW1212"/>
      <c r="PX1212"/>
      <c r="PY1212"/>
      <c r="PZ1212"/>
      <c r="QA1212"/>
      <c r="QB1212"/>
      <c r="QC1212"/>
      <c r="QD1212"/>
      <c r="QE1212"/>
      <c r="QF1212"/>
      <c r="QG1212"/>
      <c r="QH1212"/>
      <c r="QI1212"/>
      <c r="QJ1212"/>
      <c r="QK1212"/>
      <c r="QL1212"/>
      <c r="QM1212"/>
      <c r="QN1212"/>
      <c r="QO1212"/>
      <c r="QP1212"/>
      <c r="QQ1212"/>
      <c r="QR1212"/>
      <c r="QS1212"/>
      <c r="QT1212"/>
      <c r="QU1212"/>
      <c r="QV1212"/>
      <c r="QW1212"/>
      <c r="QX1212"/>
      <c r="QY1212"/>
      <c r="QZ1212"/>
      <c r="RA1212"/>
      <c r="RB1212"/>
      <c r="RC1212"/>
      <c r="RD1212"/>
      <c r="RE1212"/>
      <c r="RF1212"/>
      <c r="RG1212"/>
      <c r="RH1212"/>
      <c r="RI1212"/>
      <c r="RJ1212"/>
      <c r="RK1212"/>
      <c r="RL1212"/>
      <c r="RM1212"/>
      <c r="RN1212"/>
      <c r="RO1212"/>
      <c r="RP1212"/>
      <c r="RQ1212"/>
      <c r="RR1212"/>
      <c r="RS1212"/>
      <c r="RT1212"/>
      <c r="RU1212"/>
      <c r="RV1212"/>
      <c r="RW1212"/>
      <c r="RX1212"/>
      <c r="RY1212"/>
      <c r="RZ1212"/>
      <c r="SA1212"/>
      <c r="SB1212"/>
      <c r="SC1212"/>
      <c r="SD1212"/>
      <c r="SE1212"/>
      <c r="SF1212"/>
      <c r="SG1212"/>
      <c r="SH1212"/>
      <c r="SI1212"/>
      <c r="SJ1212"/>
      <c r="SK1212"/>
      <c r="SL1212"/>
      <c r="SM1212"/>
      <c r="SN1212"/>
      <c r="SO1212"/>
      <c r="SP1212"/>
      <c r="SQ1212"/>
      <c r="SR1212"/>
      <c r="SS1212"/>
      <c r="ST1212"/>
      <c r="SU1212"/>
      <c r="SV1212"/>
      <c r="SW1212"/>
      <c r="SX1212"/>
      <c r="SY1212"/>
      <c r="SZ1212"/>
      <c r="TA1212"/>
      <c r="TB1212"/>
      <c r="TC1212"/>
      <c r="TD1212"/>
      <c r="TE1212"/>
      <c r="TF1212"/>
      <c r="TG1212"/>
      <c r="TH1212"/>
      <c r="TI1212"/>
      <c r="TJ1212"/>
      <c r="TK1212"/>
      <c r="TL1212"/>
      <c r="TM1212"/>
      <c r="TN1212"/>
      <c r="TO1212"/>
      <c r="TP1212"/>
      <c r="TQ1212"/>
      <c r="TR1212"/>
      <c r="TS1212"/>
      <c r="TT1212"/>
      <c r="TU1212"/>
      <c r="TV1212"/>
      <c r="TW1212"/>
      <c r="TX1212"/>
      <c r="TY1212"/>
      <c r="TZ1212"/>
      <c r="UA1212"/>
      <c r="UB1212"/>
      <c r="UC1212"/>
      <c r="UD1212"/>
      <c r="UE1212"/>
      <c r="UF1212"/>
      <c r="UG1212"/>
      <c r="UH1212"/>
      <c r="UI1212"/>
      <c r="UJ1212"/>
      <c r="UK1212"/>
      <c r="UL1212"/>
      <c r="UM1212"/>
      <c r="UN1212"/>
      <c r="UO1212"/>
      <c r="UP1212"/>
      <c r="UQ1212"/>
      <c r="UR1212"/>
      <c r="US1212"/>
      <c r="UT1212"/>
      <c r="UU1212"/>
      <c r="UV1212"/>
      <c r="UW1212"/>
      <c r="UX1212"/>
      <c r="UY1212"/>
      <c r="UZ1212"/>
      <c r="VA1212"/>
      <c r="VB1212"/>
      <c r="VC1212"/>
      <c r="VD1212"/>
      <c r="VE1212"/>
      <c r="VF1212"/>
      <c r="VG1212"/>
      <c r="VH1212"/>
      <c r="VI1212"/>
      <c r="VJ1212"/>
      <c r="VK1212"/>
      <c r="VL1212"/>
      <c r="VM1212"/>
      <c r="VN1212"/>
      <c r="VO1212"/>
      <c r="VP1212"/>
      <c r="VQ1212"/>
      <c r="VR1212"/>
      <c r="VS1212"/>
      <c r="VT1212"/>
      <c r="VU1212"/>
      <c r="VV1212"/>
      <c r="VW1212"/>
      <c r="VX1212"/>
      <c r="VY1212"/>
      <c r="VZ1212"/>
      <c r="WA1212"/>
      <c r="WB1212"/>
      <c r="WC1212"/>
      <c r="WD1212"/>
      <c r="WE1212"/>
      <c r="WF1212"/>
      <c r="WG1212"/>
      <c r="WH1212"/>
      <c r="WI1212"/>
      <c r="WJ1212"/>
      <c r="WK1212"/>
      <c r="WL1212"/>
      <c r="WM1212"/>
      <c r="WN1212"/>
      <c r="WO1212"/>
      <c r="WP1212"/>
      <c r="WQ1212"/>
      <c r="WR1212"/>
      <c r="WS1212"/>
      <c r="WT1212"/>
      <c r="WU1212"/>
      <c r="WV1212"/>
      <c r="WW1212"/>
      <c r="WX1212"/>
      <c r="WY1212"/>
      <c r="WZ1212"/>
      <c r="XA1212"/>
      <c r="XB1212"/>
      <c r="XC1212"/>
      <c r="XD1212"/>
      <c r="XE1212"/>
      <c r="XF1212"/>
      <c r="XG1212"/>
      <c r="XH1212"/>
      <c r="XI1212"/>
      <c r="XJ1212"/>
      <c r="XK1212"/>
      <c r="XL1212"/>
      <c r="XM1212"/>
      <c r="XN1212"/>
      <c r="XO1212"/>
      <c r="XP1212"/>
      <c r="XQ1212"/>
      <c r="XR1212"/>
      <c r="XS1212"/>
      <c r="XT1212"/>
      <c r="XU1212"/>
      <c r="XV1212"/>
      <c r="XW1212"/>
      <c r="XX1212"/>
      <c r="XY1212"/>
      <c r="XZ1212"/>
      <c r="YA1212"/>
      <c r="YB1212"/>
      <c r="YC1212"/>
      <c r="YD1212"/>
      <c r="YE1212"/>
      <c r="YF1212"/>
      <c r="YG1212"/>
      <c r="YH1212"/>
      <c r="YI1212"/>
      <c r="YJ1212"/>
      <c r="YK1212"/>
      <c r="YL1212"/>
      <c r="YM1212"/>
      <c r="YN1212"/>
      <c r="YO1212"/>
      <c r="YP1212"/>
      <c r="YQ1212"/>
      <c r="YR1212"/>
      <c r="YS1212"/>
      <c r="YT1212"/>
      <c r="YU1212"/>
      <c r="YV1212"/>
      <c r="YW1212"/>
      <c r="YX1212"/>
      <c r="YY1212"/>
      <c r="YZ1212"/>
      <c r="ZA1212"/>
      <c r="ZB1212"/>
      <c r="ZC1212"/>
      <c r="ZD1212"/>
      <c r="ZE1212"/>
      <c r="ZF1212"/>
      <c r="ZG1212"/>
      <c r="ZH1212"/>
      <c r="ZI1212"/>
      <c r="ZJ1212"/>
      <c r="ZK1212"/>
      <c r="ZL1212"/>
      <c r="ZM1212"/>
      <c r="ZN1212"/>
      <c r="ZO1212"/>
      <c r="ZP1212"/>
      <c r="ZQ1212"/>
      <c r="ZR1212"/>
      <c r="ZS1212"/>
      <c r="ZT1212"/>
      <c r="ZU1212"/>
      <c r="ZV1212"/>
      <c r="ZW1212"/>
      <c r="ZX1212"/>
      <c r="ZY1212"/>
      <c r="ZZ1212"/>
      <c r="AAA1212"/>
      <c r="AAB1212"/>
      <c r="AAC1212"/>
      <c r="AAD1212"/>
      <c r="AAE1212"/>
      <c r="AAF1212"/>
      <c r="AAG1212"/>
      <c r="AAH1212"/>
      <c r="AAI1212"/>
      <c r="AAJ1212"/>
      <c r="AAK1212"/>
      <c r="AAL1212"/>
      <c r="AAM1212"/>
      <c r="AAN1212"/>
      <c r="AAO1212"/>
      <c r="AAP1212"/>
      <c r="AAQ1212"/>
      <c r="AAR1212"/>
      <c r="AAS1212"/>
      <c r="AAT1212"/>
      <c r="AAU1212"/>
      <c r="AAV1212"/>
      <c r="AAW1212"/>
      <c r="AAX1212"/>
      <c r="AAY1212"/>
      <c r="AAZ1212"/>
      <c r="ABA1212"/>
      <c r="ABB1212"/>
      <c r="ABC1212"/>
      <c r="ABD1212"/>
      <c r="ABE1212"/>
      <c r="ABF1212"/>
      <c r="ABG1212"/>
      <c r="ABH1212"/>
    </row>
    <row r="1213" spans="1:736" ht="45.75" customHeight="1">
      <c r="A1213" s="589">
        <f>1+A1212</f>
        <v>1212</v>
      </c>
      <c r="B1213" s="403" t="s">
        <v>11566</v>
      </c>
      <c r="C1213" s="156" t="s">
        <v>11567</v>
      </c>
      <c r="D1213" s="156" t="s">
        <v>6359</v>
      </c>
      <c r="E1213" s="156">
        <v>45593</v>
      </c>
      <c r="F1213" s="156">
        <v>45597</v>
      </c>
      <c r="G1213" s="156">
        <v>45646</v>
      </c>
      <c r="H1213" s="156" t="s">
        <v>416</v>
      </c>
      <c r="I1213" s="156" t="s">
        <v>9637</v>
      </c>
      <c r="J1213" s="301" t="s">
        <v>11568</v>
      </c>
      <c r="K1213" s="251">
        <v>35198716</v>
      </c>
      <c r="L1213" s="156">
        <v>2</v>
      </c>
      <c r="M1213" s="156" t="s">
        <v>97</v>
      </c>
      <c r="N1213" s="156" t="s">
        <v>98</v>
      </c>
      <c r="O1213" s="156" t="s">
        <v>783</v>
      </c>
      <c r="P1213" s="156" t="s">
        <v>3318</v>
      </c>
      <c r="Q1213" s="156" t="s">
        <v>10397</v>
      </c>
      <c r="R1213" s="143">
        <v>49</v>
      </c>
      <c r="S1213" s="134" t="s">
        <v>11569</v>
      </c>
      <c r="T1213" s="253" t="s">
        <v>11570</v>
      </c>
      <c r="U1213" s="156">
        <v>2024003952</v>
      </c>
      <c r="V1213" s="253" t="s">
        <v>11570</v>
      </c>
      <c r="W1213" s="156">
        <v>45593</v>
      </c>
      <c r="X1213" s="156" t="s">
        <v>103</v>
      </c>
      <c r="Y1213" s="317" t="s">
        <v>11571</v>
      </c>
      <c r="Z1213" s="156" t="s">
        <v>11570</v>
      </c>
      <c r="AA1213" s="156">
        <v>0</v>
      </c>
      <c r="AB1213" s="156">
        <v>0</v>
      </c>
      <c r="AC1213" s="156">
        <v>0</v>
      </c>
      <c r="AD1213" s="156">
        <v>0</v>
      </c>
      <c r="AE1213" s="156">
        <v>0</v>
      </c>
      <c r="AF1213" s="156">
        <v>0</v>
      </c>
      <c r="AG1213" s="156">
        <v>0</v>
      </c>
      <c r="AH1213" s="156">
        <v>0</v>
      </c>
      <c r="AI1213" s="156">
        <v>0</v>
      </c>
      <c r="AJ1213" s="156">
        <v>0</v>
      </c>
      <c r="AK1213" s="156" t="s">
        <v>104</v>
      </c>
      <c r="AL1213" s="103" t="s">
        <v>11572</v>
      </c>
      <c r="AM1213" s="156" t="s">
        <v>2422</v>
      </c>
      <c r="AN1213" s="156">
        <v>35196208</v>
      </c>
      <c r="AO1213" s="156" t="s">
        <v>114</v>
      </c>
      <c r="AP1213" s="156" t="s">
        <v>114</v>
      </c>
      <c r="AQ1213" s="156" t="s">
        <v>114</v>
      </c>
      <c r="AR1213" s="156" t="s">
        <v>114</v>
      </c>
      <c r="AS1213" s="156" t="s">
        <v>109</v>
      </c>
      <c r="AT1213" s="156" t="s">
        <v>109</v>
      </c>
      <c r="AU1213" s="156" t="s">
        <v>392</v>
      </c>
      <c r="AV1213" s="156" t="s">
        <v>9324</v>
      </c>
      <c r="AW1213" s="156" t="s">
        <v>9324</v>
      </c>
      <c r="AX1213" s="156" t="s">
        <v>109</v>
      </c>
      <c r="AY1213" s="156" t="s">
        <v>108</v>
      </c>
      <c r="AZ1213" s="156" t="s">
        <v>9324</v>
      </c>
      <c r="BA1213" s="156"/>
      <c r="BB1213" s="156"/>
      <c r="BC1213" s="156" t="s">
        <v>9324</v>
      </c>
      <c r="BD1213" s="156" t="s">
        <v>9324</v>
      </c>
      <c r="BE1213" s="156" t="s">
        <v>9324</v>
      </c>
      <c r="BF1213" s="156" t="s">
        <v>9324</v>
      </c>
      <c r="BG1213" s="156" t="s">
        <v>9324</v>
      </c>
      <c r="BH1213" s="153" t="s">
        <v>11570</v>
      </c>
      <c r="BI1213" s="437" t="s">
        <v>227</v>
      </c>
      <c r="BJ1213" s="240" t="s">
        <v>9324</v>
      </c>
      <c r="BK1213" s="240" t="s">
        <v>114</v>
      </c>
      <c r="BL1213" s="240" t="s">
        <v>9324</v>
      </c>
      <c r="BM1213" s="161" t="s">
        <v>2539</v>
      </c>
      <c r="BN1213" s="156" t="s">
        <v>161</v>
      </c>
      <c r="BO1213" s="156" t="s">
        <v>11387</v>
      </c>
      <c r="BP1213" s="156" t="s">
        <v>11573</v>
      </c>
      <c r="BQ1213" s="156">
        <v>42</v>
      </c>
      <c r="BR1213" s="156">
        <v>30180</v>
      </c>
      <c r="BS1213" s="156" t="s">
        <v>108</v>
      </c>
      <c r="BT1213" s="156" t="s">
        <v>108</v>
      </c>
      <c r="BU1213" s="156" t="s">
        <v>108</v>
      </c>
      <c r="BV1213" s="156" t="s">
        <v>108</v>
      </c>
      <c r="BW1213" s="156" t="s">
        <v>108</v>
      </c>
      <c r="BX1213" s="156" t="s">
        <v>11574</v>
      </c>
      <c r="BY1213" s="156">
        <v>3164602595</v>
      </c>
      <c r="BZ1213" s="156" t="s">
        <v>11575</v>
      </c>
      <c r="CA1213" s="157" t="s">
        <v>109</v>
      </c>
      <c r="CB1213" s="157" t="s">
        <v>109</v>
      </c>
      <c r="CC1213" s="157"/>
      <c r="CD1213" s="156"/>
      <c r="CE1213" s="156"/>
      <c r="CF1213" s="156"/>
      <c r="CG1213" s="156"/>
      <c r="CH1213" s="156"/>
      <c r="CI1213" s="156"/>
      <c r="CJ1213" s="156"/>
      <c r="CK1213" s="156"/>
      <c r="CL1213" s="156"/>
      <c r="CM1213" s="157" t="s">
        <v>109</v>
      </c>
      <c r="CN1213" s="152"/>
      <c r="CO1213" s="297"/>
      <c r="CP1213" s="297"/>
      <c r="CQ1213" s="297"/>
      <c r="CR1213" s="297"/>
      <c r="CS1213" s="297"/>
      <c r="CT1213" s="297"/>
      <c r="CU1213" s="297"/>
      <c r="CV1213" s="297"/>
      <c r="CW1213" s="297"/>
      <c r="CX1213" s="297"/>
      <c r="CY1213" s="297"/>
      <c r="CZ1213" s="297"/>
      <c r="DA1213" s="297"/>
      <c r="DB1213" s="297"/>
      <c r="DC1213" s="297"/>
      <c r="DD1213" s="297"/>
      <c r="DE1213" s="297"/>
      <c r="DF1213" s="297"/>
      <c r="DG1213" s="297"/>
      <c r="DH1213" s="297"/>
      <c r="DI1213" s="297"/>
      <c r="DJ1213" s="297"/>
      <c r="DK1213" s="297"/>
      <c r="DL1213" s="297"/>
      <c r="DM1213" s="297"/>
      <c r="DN1213" s="297"/>
      <c r="DO1213" s="297"/>
      <c r="DP1213" s="297"/>
      <c r="DQ1213" s="297"/>
      <c r="DR1213" s="297"/>
      <c r="DS1213" s="297"/>
      <c r="DT1213" s="297"/>
      <c r="DU1213" s="297"/>
      <c r="DV1213" s="297"/>
      <c r="DW1213" s="297"/>
      <c r="DX1213" s="297"/>
      <c r="DY1213" s="297"/>
      <c r="DZ1213" s="297"/>
      <c r="EA1213" s="297"/>
      <c r="EB1213" s="297"/>
      <c r="EC1213" s="297"/>
      <c r="ED1213" s="297"/>
      <c r="EE1213" s="297"/>
      <c r="EF1213" s="297"/>
      <c r="EG1213" s="297"/>
      <c r="EH1213" s="297"/>
      <c r="EI1213" s="297"/>
      <c r="EJ1213" s="297"/>
      <c r="EK1213" s="297"/>
      <c r="EL1213" s="297"/>
      <c r="EM1213" s="297"/>
      <c r="EN1213" s="297"/>
      <c r="EO1213" s="297"/>
      <c r="EP1213" s="297"/>
      <c r="EQ1213" s="297"/>
      <c r="ER1213" s="297"/>
      <c r="ES1213" s="297"/>
      <c r="ET1213" s="297"/>
      <c r="EU1213" s="297"/>
      <c r="EV1213" s="297"/>
      <c r="EW1213" s="297"/>
      <c r="EX1213" s="297"/>
      <c r="EY1213" s="297"/>
      <c r="EZ1213" s="297"/>
      <c r="FA1213" s="297"/>
      <c r="FB1213" s="297"/>
      <c r="FC1213" s="297"/>
      <c r="FD1213" s="297"/>
      <c r="FE1213" s="297"/>
      <c r="FF1213" s="297"/>
      <c r="FG1213" s="297"/>
      <c r="FH1213" s="297"/>
      <c r="FI1213" s="297"/>
      <c r="FJ1213" s="297"/>
      <c r="FK1213" s="297"/>
      <c r="FL1213" s="297"/>
      <c r="FM1213" s="297"/>
      <c r="FN1213" s="297"/>
      <c r="FO1213" s="297"/>
      <c r="FP1213" s="297"/>
      <c r="FQ1213" s="297"/>
      <c r="FR1213" s="297"/>
      <c r="FS1213" s="297"/>
    </row>
    <row r="1214" spans="1:736" ht="45.75" customHeight="1">
      <c r="A1214" s="589">
        <f>1+A1213</f>
        <v>1213</v>
      </c>
      <c r="B1214" s="403" t="s">
        <v>11576</v>
      </c>
      <c r="C1214" s="156" t="s">
        <v>11577</v>
      </c>
      <c r="D1214" s="156" t="s">
        <v>8490</v>
      </c>
      <c r="E1214" s="156">
        <v>45593</v>
      </c>
      <c r="F1214" s="156">
        <v>45595</v>
      </c>
      <c r="G1214" s="156">
        <v>45646</v>
      </c>
      <c r="H1214" s="156" t="s">
        <v>416</v>
      </c>
      <c r="I1214" s="156" t="s">
        <v>9646</v>
      </c>
      <c r="J1214" s="156" t="s">
        <v>11578</v>
      </c>
      <c r="K1214" s="251">
        <v>16915697</v>
      </c>
      <c r="L1214" s="156">
        <v>9</v>
      </c>
      <c r="M1214" s="156" t="s">
        <v>97</v>
      </c>
      <c r="N1214" s="156" t="s">
        <v>98</v>
      </c>
      <c r="O1214" s="156" t="s">
        <v>993</v>
      </c>
      <c r="P1214" s="156" t="s">
        <v>11579</v>
      </c>
      <c r="Q1214" s="156" t="s">
        <v>10691</v>
      </c>
      <c r="R1214" s="143">
        <v>51</v>
      </c>
      <c r="S1214" s="134" t="s">
        <v>11580</v>
      </c>
      <c r="T1214" s="253" t="s">
        <v>11581</v>
      </c>
      <c r="U1214" s="156">
        <v>2024003993</v>
      </c>
      <c r="V1214" s="253" t="s">
        <v>11581</v>
      </c>
      <c r="W1214" s="156">
        <v>45594</v>
      </c>
      <c r="X1214" s="156" t="s">
        <v>103</v>
      </c>
      <c r="Y1214" s="317" t="s">
        <v>11582</v>
      </c>
      <c r="Z1214" s="156" t="s">
        <v>11581</v>
      </c>
      <c r="AA1214" s="156">
        <v>0</v>
      </c>
      <c r="AB1214" s="156">
        <v>0</v>
      </c>
      <c r="AC1214" s="156">
        <v>0</v>
      </c>
      <c r="AD1214" s="156">
        <v>0</v>
      </c>
      <c r="AE1214" s="156">
        <v>0</v>
      </c>
      <c r="AF1214" s="156">
        <v>0</v>
      </c>
      <c r="AG1214" s="156">
        <v>0</v>
      </c>
      <c r="AH1214" s="156">
        <v>0</v>
      </c>
      <c r="AI1214" s="156">
        <v>0</v>
      </c>
      <c r="AJ1214" s="156">
        <v>0</v>
      </c>
      <c r="AK1214" s="156" t="s">
        <v>104</v>
      </c>
      <c r="AL1214" s="103" t="s">
        <v>11583</v>
      </c>
      <c r="AM1214" s="156" t="s">
        <v>11584</v>
      </c>
      <c r="AN1214" s="156">
        <v>40034438</v>
      </c>
      <c r="AO1214" s="156" t="s">
        <v>114</v>
      </c>
      <c r="AP1214" s="156" t="s">
        <v>114</v>
      </c>
      <c r="AQ1214" s="156" t="s">
        <v>114</v>
      </c>
      <c r="AR1214" s="156" t="s">
        <v>114</v>
      </c>
      <c r="AS1214" s="156" t="s">
        <v>109</v>
      </c>
      <c r="AT1214" s="156" t="s">
        <v>109</v>
      </c>
      <c r="AU1214" s="156" t="s">
        <v>392</v>
      </c>
      <c r="AV1214" s="156" t="s">
        <v>9324</v>
      </c>
      <c r="AW1214" s="156" t="s">
        <v>9324</v>
      </c>
      <c r="AX1214" s="156" t="s">
        <v>109</v>
      </c>
      <c r="AY1214" s="156" t="s">
        <v>108</v>
      </c>
      <c r="AZ1214" s="156" t="s">
        <v>9324</v>
      </c>
      <c r="BA1214" s="156"/>
      <c r="BB1214" s="156"/>
      <c r="BC1214" s="156" t="s">
        <v>9324</v>
      </c>
      <c r="BD1214" s="156" t="s">
        <v>9324</v>
      </c>
      <c r="BE1214" s="156" t="s">
        <v>9324</v>
      </c>
      <c r="BF1214" s="156" t="s">
        <v>9324</v>
      </c>
      <c r="BG1214" s="156" t="s">
        <v>9324</v>
      </c>
      <c r="BH1214" s="153" t="s">
        <v>11581</v>
      </c>
      <c r="BI1214" s="438" t="s">
        <v>135</v>
      </c>
      <c r="BJ1214" s="240" t="s">
        <v>9324</v>
      </c>
      <c r="BK1214" s="240" t="s">
        <v>114</v>
      </c>
      <c r="BL1214" s="240" t="s">
        <v>9324</v>
      </c>
      <c r="BM1214" s="399" t="s">
        <v>11585</v>
      </c>
      <c r="BN1214" s="156" t="s">
        <v>115</v>
      </c>
      <c r="BO1214" s="156" t="s">
        <v>10175</v>
      </c>
      <c r="BP1214" s="156" t="s">
        <v>11586</v>
      </c>
      <c r="BQ1214" s="156">
        <v>43</v>
      </c>
      <c r="BR1214" s="156">
        <v>45308</v>
      </c>
      <c r="BS1214" s="156" t="s">
        <v>109</v>
      </c>
      <c r="BT1214" s="156" t="s">
        <v>108</v>
      </c>
      <c r="BU1214" s="156" t="s">
        <v>108</v>
      </c>
      <c r="BV1214" s="156" t="s">
        <v>108</v>
      </c>
      <c r="BW1214" s="156" t="s">
        <v>108</v>
      </c>
      <c r="BX1214" s="156" t="s">
        <v>11587</v>
      </c>
      <c r="BY1214" s="156">
        <v>3166178266</v>
      </c>
      <c r="BZ1214" s="156" t="s">
        <v>11588</v>
      </c>
      <c r="CA1214" s="157" t="s">
        <v>109</v>
      </c>
      <c r="CB1214" s="157" t="s">
        <v>109</v>
      </c>
      <c r="CC1214" s="157"/>
      <c r="CD1214" s="156"/>
      <c r="CE1214" s="156"/>
      <c r="CF1214" s="156"/>
      <c r="CG1214" s="156"/>
      <c r="CH1214" s="156"/>
      <c r="CI1214" s="156"/>
      <c r="CJ1214" s="156"/>
      <c r="CK1214" s="156"/>
      <c r="CL1214" s="156"/>
      <c r="CM1214" s="157" t="s">
        <v>109</v>
      </c>
      <c r="CN1214" s="152"/>
      <c r="CO1214" s="297"/>
      <c r="CP1214" s="297"/>
      <c r="CQ1214" s="297"/>
      <c r="CR1214" s="297"/>
      <c r="CS1214" s="297"/>
      <c r="CT1214" s="297"/>
      <c r="CU1214" s="297"/>
      <c r="CV1214" s="297"/>
      <c r="CW1214" s="297"/>
      <c r="CX1214" s="297"/>
      <c r="CY1214" s="297"/>
      <c r="CZ1214" s="297"/>
      <c r="DA1214" s="297"/>
      <c r="DB1214" s="297"/>
      <c r="DC1214" s="297"/>
      <c r="DD1214" s="297"/>
      <c r="DE1214" s="297"/>
      <c r="DF1214" s="297"/>
      <c r="DG1214" s="297"/>
      <c r="DH1214" s="297"/>
      <c r="DI1214" s="297"/>
      <c r="DJ1214" s="297"/>
      <c r="DK1214" s="297"/>
      <c r="DL1214" s="297"/>
      <c r="DM1214" s="297"/>
      <c r="DN1214" s="297"/>
      <c r="DO1214" s="297"/>
      <c r="DP1214" s="297"/>
      <c r="DQ1214" s="297"/>
      <c r="DR1214" s="297"/>
      <c r="DS1214" s="297"/>
      <c r="DT1214" s="297"/>
      <c r="DU1214" s="297"/>
      <c r="DV1214" s="297"/>
      <c r="DW1214" s="297"/>
      <c r="DX1214" s="297"/>
      <c r="DY1214" s="297"/>
      <c r="DZ1214" s="297"/>
      <c r="EA1214" s="297"/>
      <c r="EB1214" s="297"/>
      <c r="EC1214" s="297"/>
      <c r="ED1214" s="297"/>
      <c r="EE1214" s="297"/>
      <c r="EF1214" s="297"/>
      <c r="EG1214" s="297"/>
      <c r="EH1214" s="297"/>
      <c r="EI1214" s="297"/>
      <c r="EJ1214" s="297"/>
      <c r="EK1214" s="297"/>
      <c r="EL1214" s="297"/>
      <c r="EM1214" s="297"/>
      <c r="EN1214" s="297"/>
      <c r="EO1214" s="297"/>
      <c r="EP1214" s="297"/>
      <c r="EQ1214" s="297"/>
      <c r="ER1214" s="297"/>
      <c r="ES1214" s="297"/>
      <c r="ET1214" s="297"/>
      <c r="EU1214" s="297"/>
      <c r="EV1214" s="297"/>
      <c r="EW1214" s="297"/>
      <c r="EX1214" s="297"/>
      <c r="EY1214" s="297"/>
      <c r="EZ1214" s="297"/>
      <c r="FA1214" s="297"/>
      <c r="FB1214" s="297"/>
      <c r="FC1214" s="297"/>
      <c r="FD1214" s="297"/>
      <c r="FE1214" s="297"/>
      <c r="FF1214" s="297"/>
      <c r="FG1214" s="297"/>
      <c r="FH1214" s="297"/>
      <c r="FI1214" s="297"/>
      <c r="FJ1214" s="297"/>
      <c r="FK1214" s="297"/>
      <c r="FL1214" s="297"/>
      <c r="FM1214" s="297"/>
      <c r="FN1214" s="297"/>
      <c r="FO1214" s="297"/>
      <c r="FP1214" s="297"/>
      <c r="FQ1214" s="297"/>
      <c r="FR1214" s="297"/>
      <c r="FS1214" s="297"/>
    </row>
    <row r="1215" spans="1:736" ht="45.75" customHeight="1">
      <c r="A1215" s="617">
        <f>1+A1214</f>
        <v>1214</v>
      </c>
      <c r="B1215" s="151" t="s">
        <v>11589</v>
      </c>
      <c r="C1215" s="134" t="s">
        <v>11590</v>
      </c>
      <c r="D1215" s="205" t="s">
        <v>8490</v>
      </c>
      <c r="E1215" s="135">
        <v>45593</v>
      </c>
      <c r="F1215" s="203">
        <v>45596</v>
      </c>
      <c r="G1215" s="203">
        <v>45646</v>
      </c>
      <c r="H1215" s="201" t="s">
        <v>416</v>
      </c>
      <c r="I1215" s="206" t="s">
        <v>9637</v>
      </c>
      <c r="J1215" s="134" t="s">
        <v>11591</v>
      </c>
      <c r="K1215" s="271">
        <v>52428771</v>
      </c>
      <c r="L1215" s="201">
        <v>8</v>
      </c>
      <c r="M1215" s="272" t="s">
        <v>97</v>
      </c>
      <c r="N1215" s="208" t="s">
        <v>98</v>
      </c>
      <c r="O1215" s="218" t="s">
        <v>10292</v>
      </c>
      <c r="P1215" s="201" t="s">
        <v>11592</v>
      </c>
      <c r="Q1215" s="201" t="s">
        <v>9943</v>
      </c>
      <c r="R1215" s="210">
        <v>50</v>
      </c>
      <c r="S1215" s="201" t="s">
        <v>11593</v>
      </c>
      <c r="T1215" s="273" t="s">
        <v>11594</v>
      </c>
      <c r="U1215" s="274">
        <v>2024003950</v>
      </c>
      <c r="V1215" s="273" t="s">
        <v>11594</v>
      </c>
      <c r="W1215" s="275">
        <v>45593</v>
      </c>
      <c r="X1215" s="276" t="s">
        <v>103</v>
      </c>
      <c r="Y1215" s="313" t="s">
        <v>11595</v>
      </c>
      <c r="Z1215" s="215" t="s">
        <v>11594</v>
      </c>
      <c r="AA1215" s="216">
        <v>0</v>
      </c>
      <c r="AB1215" s="217">
        <v>0</v>
      </c>
      <c r="AC1215" s="216">
        <v>0</v>
      </c>
      <c r="AD1215" s="216">
        <v>0</v>
      </c>
      <c r="AE1215" s="216">
        <v>0</v>
      </c>
      <c r="AF1215" s="216">
        <v>0</v>
      </c>
      <c r="AG1215" s="216">
        <v>0</v>
      </c>
      <c r="AH1215" s="216">
        <v>0</v>
      </c>
      <c r="AI1215" s="216">
        <v>0</v>
      </c>
      <c r="AJ1215" s="216">
        <v>0</v>
      </c>
      <c r="AK1215" s="209" t="s">
        <v>104</v>
      </c>
      <c r="AL1215" s="191" t="s">
        <v>11596</v>
      </c>
      <c r="AM1215" s="201" t="s">
        <v>11597</v>
      </c>
      <c r="AN1215" s="207">
        <v>52660612</v>
      </c>
      <c r="AO1215" s="209" t="s">
        <v>114</v>
      </c>
      <c r="AP1215" s="201" t="s">
        <v>114</v>
      </c>
      <c r="AQ1215" s="277" t="s">
        <v>114</v>
      </c>
      <c r="AR1215" s="209" t="s">
        <v>114</v>
      </c>
      <c r="AS1215" s="201" t="s">
        <v>109</v>
      </c>
      <c r="AT1215" s="209" t="s">
        <v>109</v>
      </c>
      <c r="AU1215" s="209" t="s">
        <v>392</v>
      </c>
      <c r="AV1215" s="201" t="s">
        <v>9324</v>
      </c>
      <c r="AW1215" s="201" t="s">
        <v>9324</v>
      </c>
      <c r="AX1215" s="201" t="s">
        <v>109</v>
      </c>
      <c r="AY1215" s="201" t="s">
        <v>108</v>
      </c>
      <c r="AZ1215" s="240" t="s">
        <v>9324</v>
      </c>
      <c r="BA1215" s="201"/>
      <c r="BB1215" s="241"/>
      <c r="BC1215" s="240" t="s">
        <v>9324</v>
      </c>
      <c r="BD1215" s="210" t="s">
        <v>9324</v>
      </c>
      <c r="BE1215" s="210" t="s">
        <v>9324</v>
      </c>
      <c r="BF1215" s="210" t="s">
        <v>9324</v>
      </c>
      <c r="BG1215" s="240" t="s">
        <v>9324</v>
      </c>
      <c r="BH1215" s="221" t="s">
        <v>11594</v>
      </c>
      <c r="BI1215" s="608" t="s">
        <v>227</v>
      </c>
      <c r="BJ1215" s="201" t="s">
        <v>9324</v>
      </c>
      <c r="BK1215" s="208" t="s">
        <v>114</v>
      </c>
      <c r="BL1215" s="240" t="s">
        <v>9324</v>
      </c>
      <c r="BM1215" s="678" t="s">
        <v>11598</v>
      </c>
      <c r="BN1215" s="292" t="s">
        <v>161</v>
      </c>
      <c r="BO1215" s="208" t="s">
        <v>9675</v>
      </c>
      <c r="BP1215" s="208" t="s">
        <v>11599</v>
      </c>
      <c r="BQ1215" s="208">
        <v>46</v>
      </c>
      <c r="BR1215" s="208">
        <v>28492</v>
      </c>
      <c r="BS1215" s="208" t="s">
        <v>108</v>
      </c>
      <c r="BT1215" s="208" t="s">
        <v>108</v>
      </c>
      <c r="BU1215" s="237" t="s">
        <v>108</v>
      </c>
      <c r="BV1215" s="208" t="s">
        <v>108</v>
      </c>
      <c r="BW1215" s="278" t="s">
        <v>108</v>
      </c>
      <c r="BX1215" s="224" t="s">
        <v>11600</v>
      </c>
      <c r="BY1215" s="208">
        <v>3213710748</v>
      </c>
      <c r="BZ1215" s="293" t="s">
        <v>11601</v>
      </c>
      <c r="CA1215" s="157" t="s">
        <v>109</v>
      </c>
      <c r="CB1215" s="157" t="s">
        <v>3616</v>
      </c>
      <c r="CC1215" s="157"/>
      <c r="CD1215" s="157"/>
      <c r="CE1215" s="157"/>
      <c r="CF1215" s="157"/>
      <c r="CG1215" s="157"/>
      <c r="CH1215" s="157"/>
      <c r="CI1215" s="157"/>
      <c r="CJ1215" s="157"/>
      <c r="CK1215" s="157"/>
      <c r="CL1215" s="157"/>
      <c r="CM1215" s="157" t="s">
        <v>109</v>
      </c>
      <c r="CN1215" s="157"/>
      <c r="CO1215" s="50"/>
      <c r="CP1215" s="50"/>
      <c r="CQ1215" s="50"/>
      <c r="CR1215" s="50"/>
      <c r="CS1215" s="50"/>
      <c r="CT1215" s="50"/>
      <c r="CU1215" s="50"/>
      <c r="CV1215" s="50"/>
      <c r="CW1215" s="50"/>
      <c r="CX1215" s="50"/>
      <c r="CY1215" s="50"/>
      <c r="CZ1215" s="50"/>
      <c r="DA1215" s="50"/>
      <c r="DB1215" s="50"/>
      <c r="DC1215" s="50"/>
      <c r="DD1215" s="50"/>
      <c r="DE1215" s="50"/>
      <c r="DF1215" s="50"/>
      <c r="DG1215" s="50"/>
      <c r="DH1215" s="50"/>
      <c r="DI1215" s="50"/>
      <c r="DJ1215" s="50"/>
      <c r="DK1215" s="50"/>
      <c r="DL1215" s="50"/>
      <c r="DM1215" s="50"/>
      <c r="DN1215" s="50"/>
      <c r="DO1215" s="50"/>
      <c r="DP1215" s="50"/>
      <c r="DQ1215" s="50"/>
      <c r="DR1215" s="50"/>
      <c r="DS1215" s="50"/>
      <c r="DT1215" s="50"/>
      <c r="DU1215" s="50"/>
      <c r="DV1215" s="50"/>
      <c r="DW1215" s="50"/>
      <c r="DX1215" s="50"/>
      <c r="DY1215" s="50"/>
      <c r="DZ1215" s="50"/>
      <c r="EA1215" s="50"/>
      <c r="EB1215" s="50"/>
      <c r="EC1215" s="50"/>
      <c r="ED1215" s="50"/>
      <c r="EE1215" s="50"/>
    </row>
    <row r="1216" spans="1:736" ht="45.75" customHeight="1">
      <c r="A1216" s="589">
        <f>1+A1215</f>
        <v>1215</v>
      </c>
      <c r="B1216" s="403" t="s">
        <v>11602</v>
      </c>
      <c r="C1216" s="156" t="s">
        <v>11603</v>
      </c>
      <c r="D1216" s="156" t="s">
        <v>6112</v>
      </c>
      <c r="E1216" s="156">
        <v>45593</v>
      </c>
      <c r="F1216" s="156">
        <v>45595</v>
      </c>
      <c r="G1216" s="156">
        <v>45646</v>
      </c>
      <c r="H1216" s="156" t="s">
        <v>416</v>
      </c>
      <c r="I1216" s="156" t="s">
        <v>9637</v>
      </c>
      <c r="J1216" s="156" t="s">
        <v>11604</v>
      </c>
      <c r="K1216" s="251">
        <v>1072707692</v>
      </c>
      <c r="L1216" s="156">
        <v>5</v>
      </c>
      <c r="M1216" s="156" t="s">
        <v>97</v>
      </c>
      <c r="N1216" s="156" t="s">
        <v>98</v>
      </c>
      <c r="O1216" s="156" t="s">
        <v>427</v>
      </c>
      <c r="P1216" s="156" t="s">
        <v>11605</v>
      </c>
      <c r="Q1216" s="156" t="s">
        <v>11606</v>
      </c>
      <c r="R1216" s="143">
        <v>51</v>
      </c>
      <c r="S1216" s="134" t="s">
        <v>11607</v>
      </c>
      <c r="T1216" s="253" t="s">
        <v>10318</v>
      </c>
      <c r="U1216" s="156">
        <v>2024003953</v>
      </c>
      <c r="V1216" s="253" t="s">
        <v>10318</v>
      </c>
      <c r="W1216" s="156">
        <v>45593</v>
      </c>
      <c r="X1216" s="156" t="s">
        <v>103</v>
      </c>
      <c r="Y1216" s="317" t="s">
        <v>10319</v>
      </c>
      <c r="Z1216" s="156" t="s">
        <v>10318</v>
      </c>
      <c r="AA1216" s="156">
        <v>0</v>
      </c>
      <c r="AB1216" s="156">
        <v>0</v>
      </c>
      <c r="AC1216" s="156">
        <v>0</v>
      </c>
      <c r="AD1216" s="156">
        <v>0</v>
      </c>
      <c r="AE1216" s="156">
        <v>0</v>
      </c>
      <c r="AF1216" s="156">
        <v>0</v>
      </c>
      <c r="AG1216" s="156">
        <v>0</v>
      </c>
      <c r="AH1216" s="156">
        <v>0</v>
      </c>
      <c r="AI1216" s="156">
        <v>0</v>
      </c>
      <c r="AJ1216" s="156">
        <v>0</v>
      </c>
      <c r="AK1216" s="156" t="s">
        <v>104</v>
      </c>
      <c r="AL1216" s="103" t="s">
        <v>11608</v>
      </c>
      <c r="AM1216" s="156" t="s">
        <v>11597</v>
      </c>
      <c r="AN1216" s="156">
        <v>52660612</v>
      </c>
      <c r="AO1216" s="156" t="s">
        <v>114</v>
      </c>
      <c r="AP1216" s="156" t="s">
        <v>114</v>
      </c>
      <c r="AQ1216" s="156" t="s">
        <v>114</v>
      </c>
      <c r="AR1216" s="156" t="s">
        <v>114</v>
      </c>
      <c r="AS1216" s="156" t="s">
        <v>109</v>
      </c>
      <c r="AT1216" s="156" t="s">
        <v>109</v>
      </c>
      <c r="AU1216" s="156" t="s">
        <v>392</v>
      </c>
      <c r="AV1216" s="156" t="s">
        <v>9324</v>
      </c>
      <c r="AW1216" s="156" t="s">
        <v>9324</v>
      </c>
      <c r="AX1216" s="156" t="s">
        <v>109</v>
      </c>
      <c r="AY1216" s="156" t="s">
        <v>108</v>
      </c>
      <c r="AZ1216" s="156" t="s">
        <v>9324</v>
      </c>
      <c r="BA1216" s="156"/>
      <c r="BB1216" s="156"/>
      <c r="BC1216" s="156" t="s">
        <v>9324</v>
      </c>
      <c r="BD1216" s="156" t="s">
        <v>9324</v>
      </c>
      <c r="BE1216" s="156" t="s">
        <v>9324</v>
      </c>
      <c r="BF1216" s="156" t="s">
        <v>9324</v>
      </c>
      <c r="BG1216" s="156" t="s">
        <v>9324</v>
      </c>
      <c r="BH1216" s="153" t="s">
        <v>10318</v>
      </c>
      <c r="BI1216" s="679" t="s">
        <v>227</v>
      </c>
      <c r="BJ1216" s="240" t="s">
        <v>9324</v>
      </c>
      <c r="BK1216" s="240" t="s">
        <v>114</v>
      </c>
      <c r="BL1216" s="240" t="s">
        <v>9324</v>
      </c>
      <c r="BM1216" s="399" t="s">
        <v>260</v>
      </c>
      <c r="BN1216" s="156" t="s">
        <v>115</v>
      </c>
      <c r="BO1216" s="156" t="s">
        <v>11505</v>
      </c>
      <c r="BP1216" s="156" t="s">
        <v>11609</v>
      </c>
      <c r="BQ1216" s="156">
        <v>29</v>
      </c>
      <c r="BR1216" s="156">
        <v>34999</v>
      </c>
      <c r="BS1216" s="156" t="s">
        <v>109</v>
      </c>
      <c r="BT1216" s="156" t="s">
        <v>108</v>
      </c>
      <c r="BU1216" s="156" t="s">
        <v>108</v>
      </c>
      <c r="BV1216" s="156" t="s">
        <v>108</v>
      </c>
      <c r="BW1216" s="156" t="s">
        <v>108</v>
      </c>
      <c r="BX1216" s="156" t="s">
        <v>11610</v>
      </c>
      <c r="BY1216" s="156">
        <v>3202147013</v>
      </c>
      <c r="BZ1216" s="156" t="s">
        <v>11611</v>
      </c>
      <c r="CA1216" s="157" t="s">
        <v>109</v>
      </c>
      <c r="CB1216" s="157" t="s">
        <v>109</v>
      </c>
      <c r="CC1216" s="157"/>
      <c r="CD1216" s="156"/>
      <c r="CE1216" s="156"/>
      <c r="CF1216" s="156"/>
      <c r="CG1216" s="156"/>
      <c r="CH1216" s="156"/>
      <c r="CI1216" s="156"/>
      <c r="CJ1216" s="156"/>
      <c r="CK1216" s="156"/>
      <c r="CL1216" s="156"/>
      <c r="CM1216" s="157" t="s">
        <v>109</v>
      </c>
      <c r="CN1216" s="152"/>
      <c r="CO1216" s="297"/>
      <c r="CP1216" s="297"/>
      <c r="CQ1216" s="297"/>
      <c r="CR1216" s="297"/>
      <c r="CS1216" s="297"/>
      <c r="CT1216" s="297"/>
      <c r="CU1216" s="297"/>
      <c r="CV1216" s="297"/>
      <c r="CW1216" s="297"/>
      <c r="CX1216" s="297"/>
      <c r="CY1216" s="297"/>
      <c r="CZ1216" s="297"/>
      <c r="DA1216" s="297"/>
      <c r="DB1216" s="297"/>
      <c r="DC1216" s="297"/>
      <c r="DD1216" s="297"/>
      <c r="DE1216" s="297"/>
      <c r="DF1216" s="297"/>
      <c r="DG1216" s="297"/>
      <c r="DH1216" s="297"/>
      <c r="DI1216" s="297"/>
      <c r="DJ1216" s="297"/>
      <c r="DK1216" s="297"/>
      <c r="DL1216" s="297"/>
      <c r="DM1216" s="297"/>
      <c r="DN1216" s="297"/>
      <c r="DO1216" s="297"/>
      <c r="DP1216" s="297"/>
      <c r="DQ1216" s="297"/>
      <c r="DR1216" s="297"/>
      <c r="DS1216" s="297"/>
      <c r="DT1216" s="297"/>
      <c r="DU1216" s="297"/>
      <c r="DV1216" s="297"/>
      <c r="DW1216" s="297"/>
      <c r="DX1216" s="297"/>
      <c r="DY1216" s="297"/>
      <c r="DZ1216" s="297"/>
      <c r="EA1216" s="297"/>
      <c r="EB1216" s="297"/>
      <c r="EC1216" s="297"/>
      <c r="ED1216" s="297"/>
      <c r="EE1216" s="297"/>
      <c r="EF1216" s="297"/>
      <c r="EG1216" s="297"/>
      <c r="EH1216" s="297"/>
      <c r="EI1216" s="297"/>
      <c r="EJ1216" s="297"/>
      <c r="EK1216" s="297"/>
      <c r="EL1216" s="297"/>
      <c r="EM1216" s="297"/>
      <c r="EN1216" s="297"/>
      <c r="EO1216" s="297"/>
      <c r="EP1216" s="297"/>
      <c r="EQ1216" s="297"/>
      <c r="ER1216" s="297"/>
      <c r="ES1216" s="297"/>
      <c r="ET1216" s="297"/>
      <c r="EU1216" s="297"/>
      <c r="EV1216" s="297"/>
      <c r="EW1216" s="297"/>
      <c r="EX1216" s="297"/>
      <c r="EY1216" s="297"/>
      <c r="EZ1216" s="297"/>
      <c r="FA1216" s="297"/>
      <c r="FB1216" s="297"/>
      <c r="FC1216" s="297"/>
      <c r="FD1216" s="297"/>
      <c r="FE1216" s="297"/>
      <c r="FF1216" s="297"/>
      <c r="FG1216" s="297"/>
      <c r="FH1216" s="297"/>
      <c r="FI1216" s="297"/>
      <c r="FJ1216" s="297"/>
      <c r="FK1216" s="297"/>
      <c r="FL1216" s="297"/>
      <c r="FM1216" s="297"/>
      <c r="FN1216" s="297"/>
      <c r="FO1216" s="297"/>
      <c r="FP1216" s="297"/>
      <c r="FQ1216" s="297"/>
      <c r="FR1216" s="297"/>
      <c r="FS1216" s="297"/>
    </row>
    <row r="1217" spans="1:203" ht="45.75" customHeight="1">
      <c r="A1217" s="617">
        <f>1+A1216</f>
        <v>1216</v>
      </c>
      <c r="B1217" s="151" t="s">
        <v>11612</v>
      </c>
      <c r="C1217" s="134" t="s">
        <v>11613</v>
      </c>
      <c r="D1217" s="205" t="s">
        <v>6230</v>
      </c>
      <c r="E1217" s="135">
        <v>45594</v>
      </c>
      <c r="F1217" s="203">
        <v>45601</v>
      </c>
      <c r="G1217" s="203">
        <v>45646</v>
      </c>
      <c r="H1217" s="201" t="s">
        <v>416</v>
      </c>
      <c r="I1217" s="206" t="s">
        <v>9637</v>
      </c>
      <c r="J1217" s="134" t="s">
        <v>11614</v>
      </c>
      <c r="K1217" s="271">
        <v>1070924288</v>
      </c>
      <c r="L1217" s="201">
        <v>5</v>
      </c>
      <c r="M1217" s="272" t="s">
        <v>97</v>
      </c>
      <c r="N1217" s="208" t="s">
        <v>98</v>
      </c>
      <c r="O1217" s="218" t="s">
        <v>10292</v>
      </c>
      <c r="P1217" s="201" t="s">
        <v>11615</v>
      </c>
      <c r="Q1217" s="201" t="s">
        <v>10691</v>
      </c>
      <c r="R1217" s="210">
        <v>45</v>
      </c>
      <c r="S1217" s="201" t="s">
        <v>11616</v>
      </c>
      <c r="T1217" s="273" t="s">
        <v>11617</v>
      </c>
      <c r="U1217" s="274">
        <v>2024003985</v>
      </c>
      <c r="V1217" s="273" t="s">
        <v>11617</v>
      </c>
      <c r="W1217" s="275">
        <v>45594</v>
      </c>
      <c r="X1217" s="276" t="s">
        <v>103</v>
      </c>
      <c r="Y1217" s="313" t="s">
        <v>11618</v>
      </c>
      <c r="Z1217" s="215" t="s">
        <v>11617</v>
      </c>
      <c r="AA1217" s="216">
        <v>0</v>
      </c>
      <c r="AB1217" s="217">
        <v>0</v>
      </c>
      <c r="AC1217" s="216">
        <v>0</v>
      </c>
      <c r="AD1217" s="216">
        <v>0</v>
      </c>
      <c r="AE1217" s="216">
        <v>0</v>
      </c>
      <c r="AF1217" s="216">
        <v>0</v>
      </c>
      <c r="AG1217" s="216">
        <v>0</v>
      </c>
      <c r="AH1217" s="216">
        <v>0</v>
      </c>
      <c r="AI1217" s="216">
        <v>0</v>
      </c>
      <c r="AJ1217" s="216">
        <v>0</v>
      </c>
      <c r="AK1217" s="209" t="s">
        <v>104</v>
      </c>
      <c r="AL1217" s="191" t="s">
        <v>11619</v>
      </c>
      <c r="AM1217" s="201" t="s">
        <v>8988</v>
      </c>
      <c r="AN1217" s="207">
        <v>1007635496</v>
      </c>
      <c r="AO1217" s="209" t="s">
        <v>114</v>
      </c>
      <c r="AP1217" s="201" t="s">
        <v>114</v>
      </c>
      <c r="AQ1217" s="277" t="s">
        <v>114</v>
      </c>
      <c r="AR1217" s="209" t="s">
        <v>114</v>
      </c>
      <c r="AS1217" s="201" t="s">
        <v>109</v>
      </c>
      <c r="AT1217" s="209" t="s">
        <v>109</v>
      </c>
      <c r="AU1217" s="209" t="s">
        <v>392</v>
      </c>
      <c r="AV1217" s="201" t="s">
        <v>9324</v>
      </c>
      <c r="AW1217" s="201" t="s">
        <v>9324</v>
      </c>
      <c r="AX1217" s="201" t="s">
        <v>109</v>
      </c>
      <c r="AY1217" s="201" t="s">
        <v>108</v>
      </c>
      <c r="AZ1217" s="240" t="s">
        <v>9324</v>
      </c>
      <c r="BA1217" s="201"/>
      <c r="BB1217" s="241"/>
      <c r="BC1217" s="240" t="s">
        <v>9324</v>
      </c>
      <c r="BD1217" s="210" t="s">
        <v>9324</v>
      </c>
      <c r="BE1217" s="210" t="s">
        <v>9324</v>
      </c>
      <c r="BF1217" s="210" t="s">
        <v>9324</v>
      </c>
      <c r="BG1217" s="240" t="s">
        <v>9324</v>
      </c>
      <c r="BH1217" s="221" t="s">
        <v>11617</v>
      </c>
      <c r="BI1217" s="296" t="s">
        <v>135</v>
      </c>
      <c r="BJ1217" s="201" t="s">
        <v>9324</v>
      </c>
      <c r="BK1217" s="208" t="s">
        <v>114</v>
      </c>
      <c r="BL1217" s="240" t="s">
        <v>9324</v>
      </c>
      <c r="BM1217" s="399" t="s">
        <v>136</v>
      </c>
      <c r="BN1217" s="292" t="s">
        <v>115</v>
      </c>
      <c r="BO1217" s="208" t="s">
        <v>9998</v>
      </c>
      <c r="BP1217" s="208" t="s">
        <v>9999</v>
      </c>
      <c r="BQ1217" s="208">
        <v>28</v>
      </c>
      <c r="BR1217" s="208">
        <v>35237</v>
      </c>
      <c r="BS1217" s="208" t="s">
        <v>578</v>
      </c>
      <c r="BT1217" s="208" t="s">
        <v>108</v>
      </c>
      <c r="BU1217" s="237" t="s">
        <v>108</v>
      </c>
      <c r="BV1217" s="208" t="s">
        <v>108</v>
      </c>
      <c r="BW1217" s="278" t="s">
        <v>108</v>
      </c>
      <c r="BX1217" s="224" t="s">
        <v>10129</v>
      </c>
      <c r="BY1217" s="208">
        <v>3046177211</v>
      </c>
      <c r="BZ1217" s="293" t="s">
        <v>11620</v>
      </c>
      <c r="CA1217" s="157" t="s">
        <v>109</v>
      </c>
      <c r="CB1217" s="157" t="s">
        <v>109</v>
      </c>
      <c r="CC1217" s="157"/>
      <c r="CD1217" s="157"/>
      <c r="CE1217" s="157"/>
      <c r="CF1217" s="157"/>
      <c r="CG1217" s="157"/>
      <c r="CH1217" s="157"/>
      <c r="CI1217" s="157"/>
      <c r="CJ1217" s="157"/>
      <c r="CK1217" s="157"/>
      <c r="CL1217" s="157"/>
      <c r="CM1217" s="157" t="s">
        <v>109</v>
      </c>
      <c r="CN1217" s="157"/>
      <c r="CO1217" s="50"/>
      <c r="CP1217" s="50"/>
      <c r="CQ1217" s="50"/>
      <c r="CR1217" s="50"/>
      <c r="CS1217" s="50"/>
      <c r="CT1217" s="50"/>
      <c r="CU1217" s="50"/>
      <c r="CV1217" s="50"/>
      <c r="CW1217" s="50"/>
      <c r="CX1217" s="50"/>
      <c r="CY1217" s="50"/>
      <c r="CZ1217" s="50"/>
      <c r="DA1217" s="50"/>
      <c r="DB1217" s="50"/>
      <c r="DC1217" s="50"/>
      <c r="DD1217" s="50"/>
      <c r="DE1217" s="50"/>
      <c r="DF1217" s="50"/>
      <c r="DG1217" s="50"/>
      <c r="DH1217" s="50"/>
      <c r="DI1217" s="50"/>
      <c r="DJ1217" s="50"/>
      <c r="DK1217" s="50"/>
      <c r="DL1217" s="50"/>
      <c r="DM1217" s="50"/>
      <c r="DN1217" s="50"/>
      <c r="DO1217" s="50"/>
      <c r="DP1217" s="50"/>
      <c r="DQ1217" s="50"/>
      <c r="DR1217" s="50"/>
      <c r="DS1217" s="50"/>
      <c r="DT1217" s="50"/>
      <c r="DU1217" s="50"/>
      <c r="DV1217" s="50"/>
      <c r="DW1217" s="50"/>
      <c r="DX1217" s="50"/>
      <c r="DY1217" s="50"/>
      <c r="DZ1217" s="50"/>
      <c r="EA1217" s="50"/>
      <c r="EB1217" s="50"/>
      <c r="EC1217" s="50"/>
      <c r="ED1217" s="50"/>
      <c r="EE1217" s="50"/>
    </row>
    <row r="1218" spans="1:203" ht="45.75" customHeight="1">
      <c r="A1218" s="589">
        <f>1+A1217</f>
        <v>1217</v>
      </c>
      <c r="B1218" s="403" t="s">
        <v>11621</v>
      </c>
      <c r="C1218" s="156" t="s">
        <v>11622</v>
      </c>
      <c r="D1218" s="156" t="s">
        <v>6112</v>
      </c>
      <c r="E1218" s="156">
        <v>45594</v>
      </c>
      <c r="F1218" s="156" t="s">
        <v>11623</v>
      </c>
      <c r="G1218" s="156" t="s">
        <v>11624</v>
      </c>
      <c r="H1218" s="156" t="s">
        <v>416</v>
      </c>
      <c r="I1218" s="156" t="s">
        <v>9646</v>
      </c>
      <c r="J1218" s="156" t="s">
        <v>11625</v>
      </c>
      <c r="K1218" s="251">
        <v>1072704841</v>
      </c>
      <c r="L1218" s="156">
        <v>2</v>
      </c>
      <c r="M1218" s="156" t="s">
        <v>97</v>
      </c>
      <c r="N1218" s="156" t="s">
        <v>98</v>
      </c>
      <c r="O1218" s="156" t="s">
        <v>427</v>
      </c>
      <c r="P1218" s="156" t="s">
        <v>6202</v>
      </c>
      <c r="Q1218" s="156" t="s">
        <v>11419</v>
      </c>
      <c r="R1218" s="143" t="e">
        <v>#VALUE!</v>
      </c>
      <c r="S1218" s="134" t="s">
        <v>5116</v>
      </c>
      <c r="T1218" s="253" t="s">
        <v>9640</v>
      </c>
      <c r="U1218" s="156">
        <v>2024003984</v>
      </c>
      <c r="V1218" s="253" t="s">
        <v>9640</v>
      </c>
      <c r="W1218" s="156">
        <v>45594</v>
      </c>
      <c r="X1218" s="156" t="s">
        <v>103</v>
      </c>
      <c r="Y1218" s="317" t="s">
        <v>9642</v>
      </c>
      <c r="Z1218" s="156" t="s">
        <v>9640</v>
      </c>
      <c r="AA1218" s="156">
        <v>0</v>
      </c>
      <c r="AB1218" s="156">
        <v>0</v>
      </c>
      <c r="AC1218" s="156">
        <v>0</v>
      </c>
      <c r="AD1218" s="156">
        <v>0</v>
      </c>
      <c r="AE1218" s="156">
        <v>0</v>
      </c>
      <c r="AF1218" s="156">
        <v>0</v>
      </c>
      <c r="AG1218" s="156">
        <v>0</v>
      </c>
      <c r="AH1218" s="156">
        <v>0</v>
      </c>
      <c r="AI1218" s="156">
        <v>0</v>
      </c>
      <c r="AJ1218" s="156">
        <v>0</v>
      </c>
      <c r="AK1218" s="156" t="s">
        <v>104</v>
      </c>
      <c r="AL1218" s="103" t="s">
        <v>11626</v>
      </c>
      <c r="AM1218" s="156" t="s">
        <v>7214</v>
      </c>
      <c r="AN1218" s="156">
        <v>35428580</v>
      </c>
      <c r="AO1218" s="156" t="s">
        <v>114</v>
      </c>
      <c r="AP1218" s="156" t="s">
        <v>114</v>
      </c>
      <c r="AQ1218" s="156" t="s">
        <v>114</v>
      </c>
      <c r="AR1218" s="156" t="s">
        <v>114</v>
      </c>
      <c r="AS1218" s="156" t="s">
        <v>109</v>
      </c>
      <c r="AT1218" s="156" t="s">
        <v>109</v>
      </c>
      <c r="AU1218" s="156" t="s">
        <v>392</v>
      </c>
      <c r="AV1218" s="156" t="s">
        <v>9324</v>
      </c>
      <c r="AW1218" s="156" t="s">
        <v>9324</v>
      </c>
      <c r="AX1218" s="156" t="s">
        <v>9324</v>
      </c>
      <c r="AY1218" s="156" t="s">
        <v>108</v>
      </c>
      <c r="AZ1218" s="156" t="s">
        <v>9324</v>
      </c>
      <c r="BA1218" s="156"/>
      <c r="BB1218" s="156"/>
      <c r="BC1218" s="156" t="s">
        <v>9324</v>
      </c>
      <c r="BD1218" s="156" t="s">
        <v>9324</v>
      </c>
      <c r="BE1218" s="156" t="s">
        <v>9324</v>
      </c>
      <c r="BF1218" s="156" t="s">
        <v>9324</v>
      </c>
      <c r="BG1218" s="156" t="s">
        <v>9324</v>
      </c>
      <c r="BH1218" s="153" t="s">
        <v>9640</v>
      </c>
      <c r="BI1218" s="438" t="s">
        <v>135</v>
      </c>
      <c r="BJ1218" s="240" t="s">
        <v>9324</v>
      </c>
      <c r="BK1218" s="240" t="s">
        <v>114</v>
      </c>
      <c r="BL1218" s="240" t="s">
        <v>9324</v>
      </c>
      <c r="BM1218" s="399" t="s">
        <v>136</v>
      </c>
      <c r="BN1218" s="156" t="s">
        <v>161</v>
      </c>
      <c r="BO1218" s="156" t="s">
        <v>9675</v>
      </c>
      <c r="BP1218" s="156" t="s">
        <v>10061</v>
      </c>
      <c r="BQ1218" s="156">
        <v>30</v>
      </c>
      <c r="BR1218" s="156">
        <v>34619</v>
      </c>
      <c r="BS1218" s="156" t="s">
        <v>108</v>
      </c>
      <c r="BT1218" s="156" t="s">
        <v>108</v>
      </c>
      <c r="BU1218" s="156" t="s">
        <v>108</v>
      </c>
      <c r="BV1218" s="156" t="s">
        <v>108</v>
      </c>
      <c r="BW1218" s="156" t="s">
        <v>108</v>
      </c>
      <c r="BX1218" s="156" t="s">
        <v>7109</v>
      </c>
      <c r="BY1218" s="156">
        <v>3208697100</v>
      </c>
      <c r="BZ1218" s="156" t="s">
        <v>11627</v>
      </c>
      <c r="CA1218" s="157" t="s">
        <v>109</v>
      </c>
      <c r="CB1218" s="157" t="s">
        <v>109</v>
      </c>
      <c r="CC1218" s="157"/>
      <c r="CD1218" s="156"/>
      <c r="CE1218" s="156"/>
      <c r="CF1218" s="156"/>
      <c r="CG1218" s="156"/>
      <c r="CH1218" s="156"/>
      <c r="CI1218" s="156"/>
      <c r="CJ1218" s="156"/>
      <c r="CK1218" s="156"/>
      <c r="CL1218" s="156"/>
      <c r="CM1218" s="157" t="s">
        <v>109</v>
      </c>
      <c r="CN1218" s="152"/>
      <c r="CO1218" s="297"/>
      <c r="CP1218" s="297"/>
      <c r="CQ1218" s="297"/>
      <c r="CR1218" s="297"/>
      <c r="CS1218" s="297"/>
      <c r="CT1218" s="297"/>
      <c r="CU1218" s="297"/>
      <c r="CV1218" s="297"/>
      <c r="CW1218" s="297"/>
      <c r="CX1218" s="297"/>
      <c r="CY1218" s="297"/>
      <c r="CZ1218" s="297"/>
      <c r="DA1218" s="297"/>
      <c r="DB1218" s="297"/>
      <c r="DC1218" s="297"/>
      <c r="DD1218" s="297"/>
      <c r="DE1218" s="297"/>
      <c r="DF1218" s="297"/>
      <c r="DG1218" s="297"/>
      <c r="DH1218" s="297"/>
      <c r="DI1218" s="297"/>
      <c r="DJ1218" s="297"/>
      <c r="DK1218" s="297"/>
      <c r="DL1218" s="297"/>
      <c r="DM1218" s="297"/>
      <c r="DN1218" s="297"/>
      <c r="DO1218" s="297"/>
      <c r="DP1218" s="297"/>
      <c r="DQ1218" s="297"/>
      <c r="DR1218" s="297"/>
      <c r="DS1218" s="297"/>
      <c r="DT1218" s="297"/>
      <c r="DU1218" s="297"/>
      <c r="DV1218" s="297"/>
      <c r="DW1218" s="297"/>
      <c r="DX1218" s="297"/>
      <c r="DY1218" s="297"/>
      <c r="DZ1218" s="297"/>
      <c r="EA1218" s="297"/>
      <c r="EB1218" s="297"/>
      <c r="EC1218" s="297"/>
      <c r="ED1218" s="297"/>
      <c r="EE1218" s="297"/>
      <c r="EF1218" s="297"/>
      <c r="EG1218" s="297"/>
      <c r="EH1218" s="297"/>
      <c r="EI1218" s="297"/>
      <c r="EJ1218" s="297"/>
      <c r="EK1218" s="297"/>
      <c r="EL1218" s="297"/>
      <c r="EM1218" s="297"/>
      <c r="EN1218" s="297"/>
      <c r="EO1218" s="297"/>
      <c r="EP1218" s="297"/>
      <c r="EQ1218" s="297"/>
      <c r="ER1218" s="297"/>
      <c r="ES1218" s="297"/>
      <c r="ET1218" s="297"/>
      <c r="EU1218" s="297"/>
      <c r="EV1218" s="297"/>
      <c r="EW1218" s="297"/>
      <c r="EX1218" s="297"/>
      <c r="EY1218" s="297"/>
      <c r="EZ1218" s="297"/>
      <c r="FA1218" s="297"/>
      <c r="FB1218" s="297"/>
      <c r="FC1218" s="297"/>
      <c r="FD1218" s="297"/>
      <c r="FE1218" s="297"/>
      <c r="FF1218" s="297"/>
      <c r="FG1218" s="297"/>
      <c r="FH1218" s="297"/>
      <c r="FI1218" s="297"/>
      <c r="FJ1218" s="297"/>
      <c r="FK1218" s="297"/>
      <c r="FL1218" s="297"/>
      <c r="FM1218" s="297"/>
      <c r="FN1218" s="297"/>
      <c r="FO1218" s="297"/>
      <c r="FP1218" s="297"/>
      <c r="FQ1218" s="297"/>
      <c r="FR1218" s="297"/>
      <c r="FS1218" s="297"/>
    </row>
    <row r="1219" spans="1:203" s="351" customFormat="1" ht="45.75" customHeight="1">
      <c r="A1219" s="589">
        <f>1+A1218</f>
        <v>1218</v>
      </c>
      <c r="B1219" s="403" t="s">
        <v>11628</v>
      </c>
      <c r="C1219" s="156" t="s">
        <v>11629</v>
      </c>
      <c r="D1219" s="156" t="s">
        <v>6692</v>
      </c>
      <c r="E1219" s="156">
        <v>45594</v>
      </c>
      <c r="F1219" s="156">
        <v>45595</v>
      </c>
      <c r="G1219" s="156">
        <v>45646</v>
      </c>
      <c r="H1219" s="156" t="s">
        <v>416</v>
      </c>
      <c r="I1219" s="156" t="s">
        <v>9646</v>
      </c>
      <c r="J1219" s="301" t="s">
        <v>2744</v>
      </c>
      <c r="K1219" s="251">
        <v>80495449</v>
      </c>
      <c r="L1219" s="156">
        <v>8</v>
      </c>
      <c r="M1219" s="156" t="s">
        <v>97</v>
      </c>
      <c r="N1219" s="156" t="s">
        <v>98</v>
      </c>
      <c r="O1219" s="156" t="s">
        <v>3608</v>
      </c>
      <c r="P1219" s="156" t="s">
        <v>11630</v>
      </c>
      <c r="Q1219" s="156" t="s">
        <v>11186</v>
      </c>
      <c r="R1219" s="143">
        <v>51</v>
      </c>
      <c r="S1219" s="134" t="s">
        <v>11631</v>
      </c>
      <c r="T1219" s="253" t="s">
        <v>11632</v>
      </c>
      <c r="U1219" s="156">
        <v>2024003995</v>
      </c>
      <c r="V1219" s="253" t="s">
        <v>11632</v>
      </c>
      <c r="W1219" s="156">
        <v>45594</v>
      </c>
      <c r="X1219" s="156" t="s">
        <v>103</v>
      </c>
      <c r="Y1219" s="317" t="s">
        <v>11633</v>
      </c>
      <c r="Z1219" s="156" t="s">
        <v>11632</v>
      </c>
      <c r="AA1219" s="156">
        <v>0</v>
      </c>
      <c r="AB1219" s="156">
        <v>0</v>
      </c>
      <c r="AC1219" s="156">
        <v>0</v>
      </c>
      <c r="AD1219" s="156">
        <v>0</v>
      </c>
      <c r="AE1219" s="156">
        <v>0</v>
      </c>
      <c r="AF1219" s="156">
        <v>0</v>
      </c>
      <c r="AG1219" s="156">
        <v>0</v>
      </c>
      <c r="AH1219" s="156">
        <v>0</v>
      </c>
      <c r="AI1219" s="156">
        <v>0</v>
      </c>
      <c r="AJ1219" s="156">
        <v>0</v>
      </c>
      <c r="AK1219" s="156" t="s">
        <v>104</v>
      </c>
      <c r="AL1219" s="103" t="s">
        <v>11634</v>
      </c>
      <c r="AM1219" s="156" t="s">
        <v>2362</v>
      </c>
      <c r="AN1219" s="156">
        <v>80190721</v>
      </c>
      <c r="AO1219" s="156" t="s">
        <v>114</v>
      </c>
      <c r="AP1219" s="156" t="s">
        <v>114</v>
      </c>
      <c r="AQ1219" s="156" t="s">
        <v>114</v>
      </c>
      <c r="AR1219" s="156" t="s">
        <v>114</v>
      </c>
      <c r="AS1219" s="156" t="s">
        <v>109</v>
      </c>
      <c r="AT1219" s="156" t="s">
        <v>109</v>
      </c>
      <c r="AU1219" s="156" t="s">
        <v>392</v>
      </c>
      <c r="AV1219" s="156" t="s">
        <v>9324</v>
      </c>
      <c r="AW1219" s="156" t="s">
        <v>9324</v>
      </c>
      <c r="AX1219" s="156" t="s">
        <v>109</v>
      </c>
      <c r="AY1219" s="156" t="s">
        <v>108</v>
      </c>
      <c r="AZ1219" s="156" t="s">
        <v>9324</v>
      </c>
      <c r="BA1219" s="156"/>
      <c r="BB1219" s="156"/>
      <c r="BC1219" s="156" t="s">
        <v>9324</v>
      </c>
      <c r="BD1219" s="156" t="s">
        <v>9324</v>
      </c>
      <c r="BE1219" s="156" t="s">
        <v>9324</v>
      </c>
      <c r="BF1219" s="156" t="s">
        <v>9324</v>
      </c>
      <c r="BG1219" s="156" t="s">
        <v>9324</v>
      </c>
      <c r="BH1219" s="153" t="s">
        <v>11632</v>
      </c>
      <c r="BI1219" s="349" t="s">
        <v>113</v>
      </c>
      <c r="BJ1219" s="240" t="s">
        <v>9324</v>
      </c>
      <c r="BK1219" s="240" t="s">
        <v>114</v>
      </c>
      <c r="BL1219" s="240" t="s">
        <v>9324</v>
      </c>
      <c r="BM1219" s="166"/>
      <c r="BN1219" s="156" t="s">
        <v>115</v>
      </c>
      <c r="BO1219" s="156" t="s">
        <v>9675</v>
      </c>
      <c r="BP1219" s="156" t="s">
        <v>10271</v>
      </c>
      <c r="BQ1219" s="156">
        <v>51</v>
      </c>
      <c r="BR1219" s="156">
        <v>26732</v>
      </c>
      <c r="BS1219" s="156" t="s">
        <v>108</v>
      </c>
      <c r="BT1219" s="156" t="s">
        <v>108</v>
      </c>
      <c r="BU1219" s="156" t="s">
        <v>108</v>
      </c>
      <c r="BV1219" s="156" t="s">
        <v>108</v>
      </c>
      <c r="BW1219" s="156" t="s">
        <v>108</v>
      </c>
      <c r="BX1219" s="156" t="s">
        <v>11635</v>
      </c>
      <c r="BY1219" s="156">
        <v>3002645671</v>
      </c>
      <c r="BZ1219" s="156" t="s">
        <v>11636</v>
      </c>
      <c r="CA1219" s="157" t="s">
        <v>109</v>
      </c>
      <c r="CB1219" s="157" t="s">
        <v>109</v>
      </c>
      <c r="CC1219" s="157"/>
      <c r="CD1219" s="156"/>
      <c r="CE1219" s="156"/>
      <c r="CF1219" s="156"/>
      <c r="CG1219" s="156"/>
      <c r="CH1219" s="156"/>
      <c r="CI1219" s="156"/>
      <c r="CJ1219" s="156"/>
      <c r="CK1219" s="156"/>
      <c r="CL1219" s="156"/>
      <c r="CM1219" s="157" t="s">
        <v>109</v>
      </c>
      <c r="CN1219" s="152"/>
      <c r="CO1219" s="297"/>
      <c r="CP1219" s="297"/>
      <c r="CQ1219" s="297"/>
      <c r="CR1219" s="297"/>
      <c r="CS1219" s="297"/>
      <c r="CT1219" s="297"/>
      <c r="CU1219" s="297"/>
      <c r="CV1219" s="297"/>
      <c r="CW1219" s="297"/>
      <c r="CX1219" s="297"/>
      <c r="CY1219" s="297"/>
      <c r="CZ1219" s="297"/>
      <c r="DA1219" s="297"/>
      <c r="DB1219" s="297"/>
      <c r="DC1219" s="297"/>
      <c r="DD1219" s="297"/>
      <c r="DE1219" s="297"/>
      <c r="DF1219" s="297"/>
      <c r="DG1219" s="297"/>
      <c r="DH1219" s="297"/>
      <c r="DI1219" s="297"/>
      <c r="DJ1219" s="297"/>
      <c r="DK1219" s="297"/>
      <c r="DL1219" s="297"/>
      <c r="DM1219" s="297"/>
      <c r="DN1219" s="297"/>
      <c r="DO1219" s="297"/>
      <c r="DP1219" s="297"/>
      <c r="DQ1219" s="297"/>
      <c r="DR1219" s="297"/>
      <c r="DS1219" s="297"/>
      <c r="DT1219" s="297"/>
      <c r="DU1219" s="297"/>
      <c r="DV1219" s="297"/>
      <c r="DW1219" s="297"/>
      <c r="DX1219" s="297"/>
      <c r="DY1219" s="297"/>
      <c r="DZ1219" s="297"/>
      <c r="EA1219" s="297"/>
      <c r="EB1219" s="297"/>
      <c r="EC1219" s="297"/>
      <c r="ED1219" s="297"/>
      <c r="EE1219" s="297"/>
      <c r="EF1219" s="297"/>
      <c r="EG1219" s="297"/>
      <c r="EH1219" s="297"/>
      <c r="EI1219" s="297"/>
      <c r="EJ1219" s="297"/>
      <c r="EK1219" s="297"/>
      <c r="EL1219" s="297"/>
      <c r="EM1219" s="297"/>
      <c r="EN1219" s="297"/>
      <c r="EO1219" s="297"/>
      <c r="EP1219" s="297"/>
      <c r="EQ1219" s="297"/>
      <c r="ER1219" s="297"/>
      <c r="ES1219" s="297"/>
      <c r="ET1219" s="297"/>
      <c r="EU1219" s="297"/>
      <c r="EV1219" s="297"/>
      <c r="EW1219" s="297"/>
      <c r="EX1219" s="297"/>
      <c r="EY1219" s="297"/>
      <c r="EZ1219" s="297"/>
      <c r="FA1219" s="297"/>
      <c r="FB1219" s="297"/>
      <c r="FC1219" s="297"/>
      <c r="FD1219" s="297"/>
      <c r="FE1219" s="297"/>
      <c r="FF1219" s="297"/>
      <c r="FG1219" s="297"/>
      <c r="FH1219" s="297"/>
      <c r="FI1219" s="297"/>
      <c r="FJ1219" s="297"/>
      <c r="FK1219" s="297"/>
      <c r="FL1219" s="297"/>
      <c r="FM1219" s="297"/>
      <c r="FN1219" s="297"/>
      <c r="FO1219" s="297"/>
      <c r="FP1219" s="297"/>
      <c r="FQ1219" s="297"/>
      <c r="FR1219" s="297"/>
      <c r="FS1219" s="297"/>
      <c r="FT1219" s="34"/>
      <c r="FU1219" s="34"/>
      <c r="FV1219" s="34"/>
      <c r="FW1219" s="34"/>
      <c r="FX1219" s="34"/>
      <c r="FY1219" s="34"/>
      <c r="FZ1219" s="34"/>
      <c r="GA1219" s="34"/>
      <c r="GB1219" s="34"/>
      <c r="GC1219" s="34"/>
      <c r="GD1219" s="34"/>
      <c r="GE1219" s="34"/>
      <c r="GF1219" s="34"/>
      <c r="GG1219" s="34"/>
      <c r="GH1219" s="34"/>
      <c r="GI1219" s="34"/>
      <c r="GJ1219" s="34"/>
      <c r="GK1219" s="34"/>
      <c r="GL1219" s="34"/>
      <c r="GM1219" s="34"/>
      <c r="GN1219" s="34"/>
      <c r="GO1219" s="34"/>
      <c r="GP1219" s="34"/>
      <c r="GQ1219" s="34"/>
      <c r="GR1219" s="34"/>
      <c r="GS1219" s="34"/>
      <c r="GT1219" s="34"/>
      <c r="GU1219" s="34"/>
    </row>
    <row r="1220" spans="1:203" ht="45.75" customHeight="1">
      <c r="A1220" s="589">
        <f>1+A1219</f>
        <v>1219</v>
      </c>
      <c r="B1220" s="403" t="s">
        <v>11637</v>
      </c>
      <c r="C1220" s="156" t="s">
        <v>11638</v>
      </c>
      <c r="D1220" s="156" t="s">
        <v>6468</v>
      </c>
      <c r="E1220" s="156">
        <v>45594</v>
      </c>
      <c r="F1220" s="156">
        <v>45595</v>
      </c>
      <c r="G1220" s="156">
        <v>45646</v>
      </c>
      <c r="H1220" s="156" t="s">
        <v>416</v>
      </c>
      <c r="I1220" s="156" t="s">
        <v>9646</v>
      </c>
      <c r="J1220" s="156" t="s">
        <v>11639</v>
      </c>
      <c r="K1220" s="251">
        <v>1072648711</v>
      </c>
      <c r="L1220" s="156">
        <v>3</v>
      </c>
      <c r="M1220" s="156" t="s">
        <v>97</v>
      </c>
      <c r="N1220" s="156" t="s">
        <v>98</v>
      </c>
      <c r="O1220" s="156" t="s">
        <v>2287</v>
      </c>
      <c r="P1220" s="156" t="s">
        <v>11640</v>
      </c>
      <c r="Q1220" s="156" t="s">
        <v>11641</v>
      </c>
      <c r="R1220" s="143">
        <v>51</v>
      </c>
      <c r="S1220" s="134" t="s">
        <v>10259</v>
      </c>
      <c r="T1220" s="253" t="s">
        <v>10260</v>
      </c>
      <c r="U1220" s="156">
        <v>2024003994</v>
      </c>
      <c r="V1220" s="253" t="s">
        <v>10260</v>
      </c>
      <c r="W1220" s="156">
        <v>45594</v>
      </c>
      <c r="X1220" s="156" t="s">
        <v>103</v>
      </c>
      <c r="Y1220" s="317" t="s">
        <v>10261</v>
      </c>
      <c r="Z1220" s="156" t="s">
        <v>10260</v>
      </c>
      <c r="AA1220" s="156">
        <v>0</v>
      </c>
      <c r="AB1220" s="156">
        <v>0</v>
      </c>
      <c r="AC1220" s="156">
        <v>0</v>
      </c>
      <c r="AD1220" s="156">
        <v>0</v>
      </c>
      <c r="AE1220" s="156">
        <v>0</v>
      </c>
      <c r="AF1220" s="156">
        <v>0</v>
      </c>
      <c r="AG1220" s="156">
        <v>0</v>
      </c>
      <c r="AH1220" s="156">
        <v>0</v>
      </c>
      <c r="AI1220" s="156">
        <v>0</v>
      </c>
      <c r="AJ1220" s="156">
        <v>0</v>
      </c>
      <c r="AK1220" s="156" t="s">
        <v>104</v>
      </c>
      <c r="AL1220" s="103" t="s">
        <v>11642</v>
      </c>
      <c r="AM1220" s="156" t="s">
        <v>11643</v>
      </c>
      <c r="AN1220" s="156">
        <v>1032403358</v>
      </c>
      <c r="AO1220" s="156" t="s">
        <v>114</v>
      </c>
      <c r="AP1220" s="156" t="s">
        <v>114</v>
      </c>
      <c r="AQ1220" s="156" t="s">
        <v>114</v>
      </c>
      <c r="AR1220" s="156" t="s">
        <v>114</v>
      </c>
      <c r="AS1220" s="156" t="s">
        <v>109</v>
      </c>
      <c r="AT1220" s="156" t="s">
        <v>109</v>
      </c>
      <c r="AU1220" s="156" t="s">
        <v>392</v>
      </c>
      <c r="AV1220" s="156" t="s">
        <v>9324</v>
      </c>
      <c r="AW1220" s="156" t="s">
        <v>9324</v>
      </c>
      <c r="AX1220" s="156" t="s">
        <v>109</v>
      </c>
      <c r="AY1220" s="156" t="s">
        <v>108</v>
      </c>
      <c r="AZ1220" s="156" t="s">
        <v>9324</v>
      </c>
      <c r="BA1220" s="156"/>
      <c r="BB1220" s="156"/>
      <c r="BC1220" s="156" t="s">
        <v>9324</v>
      </c>
      <c r="BD1220" s="156" t="s">
        <v>9324</v>
      </c>
      <c r="BE1220" s="156" t="s">
        <v>9324</v>
      </c>
      <c r="BF1220" s="156" t="s">
        <v>9324</v>
      </c>
      <c r="BG1220" s="156" t="s">
        <v>9324</v>
      </c>
      <c r="BH1220" s="153" t="s">
        <v>10260</v>
      </c>
      <c r="BI1220" s="438" t="s">
        <v>135</v>
      </c>
      <c r="BJ1220" s="240" t="s">
        <v>9324</v>
      </c>
      <c r="BK1220" s="240" t="s">
        <v>114</v>
      </c>
      <c r="BL1220" s="240" t="s">
        <v>9324</v>
      </c>
      <c r="BM1220" s="399" t="s">
        <v>136</v>
      </c>
      <c r="BN1220" s="156" t="s">
        <v>161</v>
      </c>
      <c r="BO1220" s="156" t="s">
        <v>10175</v>
      </c>
      <c r="BP1220" s="156" t="s">
        <v>11644</v>
      </c>
      <c r="BQ1220" s="156">
        <v>36</v>
      </c>
      <c r="BR1220" s="156">
        <v>32362</v>
      </c>
      <c r="BS1220" s="156" t="s">
        <v>108</v>
      </c>
      <c r="BT1220" s="156" t="s">
        <v>108</v>
      </c>
      <c r="BU1220" s="156" t="s">
        <v>108</v>
      </c>
      <c r="BV1220" s="156" t="s">
        <v>108</v>
      </c>
      <c r="BW1220" s="156" t="s">
        <v>108</v>
      </c>
      <c r="BX1220" s="156" t="s">
        <v>11645</v>
      </c>
      <c r="BY1220" s="156">
        <v>3118799278</v>
      </c>
      <c r="BZ1220" s="156" t="s">
        <v>11646</v>
      </c>
      <c r="CA1220" s="157" t="s">
        <v>109</v>
      </c>
      <c r="CB1220" s="157" t="s">
        <v>109</v>
      </c>
      <c r="CC1220" s="157"/>
      <c r="CD1220" s="156"/>
      <c r="CE1220" s="156"/>
      <c r="CF1220" s="156"/>
      <c r="CG1220" s="156"/>
      <c r="CH1220" s="156"/>
      <c r="CI1220" s="156"/>
      <c r="CJ1220" s="156"/>
      <c r="CK1220" s="156"/>
      <c r="CL1220" s="156"/>
      <c r="CM1220" s="152" t="s">
        <v>109</v>
      </c>
      <c r="CN1220" s="152"/>
      <c r="CO1220" s="297"/>
      <c r="CP1220" s="297"/>
      <c r="CQ1220" s="297"/>
      <c r="CR1220" s="297"/>
      <c r="CS1220" s="297"/>
      <c r="CT1220" s="297"/>
      <c r="CU1220" s="297"/>
      <c r="CV1220" s="297"/>
      <c r="CW1220" s="297"/>
      <c r="CX1220" s="297"/>
      <c r="CY1220" s="297"/>
      <c r="CZ1220" s="297"/>
      <c r="DA1220" s="297"/>
      <c r="DB1220" s="297"/>
      <c r="DC1220" s="297"/>
      <c r="DD1220" s="297"/>
      <c r="DE1220" s="297"/>
      <c r="DF1220" s="297"/>
      <c r="DG1220" s="297"/>
      <c r="DH1220" s="297"/>
      <c r="DI1220" s="297"/>
      <c r="DJ1220" s="297"/>
      <c r="DK1220" s="297"/>
      <c r="DL1220" s="297"/>
      <c r="DM1220" s="297"/>
      <c r="DN1220" s="297"/>
      <c r="DO1220" s="297"/>
      <c r="DP1220" s="297"/>
      <c r="DQ1220" s="297"/>
      <c r="DR1220" s="297"/>
      <c r="DS1220" s="297"/>
      <c r="DT1220" s="297"/>
      <c r="DU1220" s="297"/>
      <c r="DV1220" s="297"/>
      <c r="DW1220" s="297"/>
      <c r="DX1220" s="297"/>
      <c r="DY1220" s="297"/>
      <c r="DZ1220" s="297"/>
      <c r="EA1220" s="297"/>
      <c r="EB1220" s="297"/>
      <c r="EC1220" s="297"/>
      <c r="ED1220" s="297"/>
      <c r="EE1220" s="297"/>
      <c r="EF1220" s="297"/>
      <c r="EG1220" s="297"/>
      <c r="EH1220" s="297"/>
      <c r="EI1220" s="297"/>
      <c r="EJ1220" s="297"/>
      <c r="EK1220" s="297"/>
      <c r="EL1220" s="297"/>
      <c r="EM1220" s="297"/>
      <c r="EN1220" s="297"/>
      <c r="EO1220" s="297"/>
      <c r="EP1220" s="297"/>
      <c r="EQ1220" s="297"/>
      <c r="ER1220" s="297"/>
      <c r="ES1220" s="297"/>
      <c r="ET1220" s="297"/>
      <c r="EU1220" s="297"/>
      <c r="EV1220" s="297"/>
      <c r="EW1220" s="297"/>
      <c r="EX1220" s="297"/>
      <c r="EY1220" s="297"/>
      <c r="EZ1220" s="297"/>
      <c r="FA1220" s="297"/>
      <c r="FB1220" s="297"/>
      <c r="FC1220" s="297"/>
      <c r="FD1220" s="297"/>
      <c r="FE1220" s="297"/>
      <c r="FF1220" s="297"/>
      <c r="FG1220" s="297"/>
      <c r="FH1220" s="297"/>
      <c r="FI1220" s="297"/>
      <c r="FJ1220" s="297"/>
      <c r="FK1220" s="297"/>
      <c r="FL1220" s="297"/>
      <c r="FM1220" s="297"/>
      <c r="FN1220" s="297"/>
      <c r="FO1220" s="297"/>
      <c r="FP1220" s="297"/>
      <c r="FQ1220" s="297"/>
      <c r="FR1220" s="297"/>
      <c r="FS1220" s="297"/>
    </row>
    <row r="1221" spans="1:203" s="351" customFormat="1" ht="45.75" customHeight="1">
      <c r="A1221" s="589">
        <f>1+A1220</f>
        <v>1220</v>
      </c>
      <c r="B1221" s="403" t="s">
        <v>11647</v>
      </c>
      <c r="C1221" s="156" t="s">
        <v>11648</v>
      </c>
      <c r="D1221" s="156" t="s">
        <v>6828</v>
      </c>
      <c r="E1221" s="156">
        <v>45594</v>
      </c>
      <c r="F1221" s="156">
        <v>45595</v>
      </c>
      <c r="G1221" s="156">
        <v>45646</v>
      </c>
      <c r="H1221" s="156" t="s">
        <v>416</v>
      </c>
      <c r="I1221" s="156" t="s">
        <v>9646</v>
      </c>
      <c r="J1221" s="301" t="s">
        <v>11649</v>
      </c>
      <c r="K1221" s="251">
        <v>79733198</v>
      </c>
      <c r="L1221" s="156">
        <v>2</v>
      </c>
      <c r="M1221" s="156" t="s">
        <v>97</v>
      </c>
      <c r="N1221" s="156" t="s">
        <v>98</v>
      </c>
      <c r="O1221" s="156" t="s">
        <v>10292</v>
      </c>
      <c r="P1221" s="156" t="s">
        <v>11136</v>
      </c>
      <c r="Q1221" s="156" t="s">
        <v>10691</v>
      </c>
      <c r="R1221" s="143">
        <v>51</v>
      </c>
      <c r="S1221" s="134" t="s">
        <v>11137</v>
      </c>
      <c r="T1221" s="253" t="s">
        <v>11138</v>
      </c>
      <c r="U1221" s="156">
        <v>2024003996</v>
      </c>
      <c r="V1221" s="253" t="s">
        <v>11138</v>
      </c>
      <c r="W1221" s="156">
        <v>45594</v>
      </c>
      <c r="X1221" s="156" t="s">
        <v>103</v>
      </c>
      <c r="Y1221" s="317" t="s">
        <v>11139</v>
      </c>
      <c r="Z1221" s="156" t="s">
        <v>11138</v>
      </c>
      <c r="AA1221" s="156">
        <v>0</v>
      </c>
      <c r="AB1221" s="156">
        <v>0</v>
      </c>
      <c r="AC1221" s="156">
        <v>0</v>
      </c>
      <c r="AD1221" s="156">
        <v>0</v>
      </c>
      <c r="AE1221" s="156">
        <v>0</v>
      </c>
      <c r="AF1221" s="156">
        <v>0</v>
      </c>
      <c r="AG1221" s="156">
        <v>0</v>
      </c>
      <c r="AH1221" s="156">
        <v>0</v>
      </c>
      <c r="AI1221" s="156">
        <v>0</v>
      </c>
      <c r="AJ1221" s="156">
        <v>0</v>
      </c>
      <c r="AK1221" s="156" t="s">
        <v>104</v>
      </c>
      <c r="AL1221" s="103" t="s">
        <v>11650</v>
      </c>
      <c r="AM1221" s="156" t="s">
        <v>5282</v>
      </c>
      <c r="AN1221" s="156">
        <v>30666089</v>
      </c>
      <c r="AO1221" s="156" t="s">
        <v>114</v>
      </c>
      <c r="AP1221" s="156" t="s">
        <v>114</v>
      </c>
      <c r="AQ1221" s="156" t="s">
        <v>114</v>
      </c>
      <c r="AR1221" s="156" t="s">
        <v>114</v>
      </c>
      <c r="AS1221" s="156" t="s">
        <v>109</v>
      </c>
      <c r="AT1221" s="156" t="s">
        <v>109</v>
      </c>
      <c r="AU1221" s="156" t="s">
        <v>392</v>
      </c>
      <c r="AV1221" s="156" t="s">
        <v>9324</v>
      </c>
      <c r="AW1221" s="156" t="s">
        <v>9324</v>
      </c>
      <c r="AX1221" s="156" t="s">
        <v>109</v>
      </c>
      <c r="AY1221" s="156" t="s">
        <v>108</v>
      </c>
      <c r="AZ1221" s="156" t="s">
        <v>9324</v>
      </c>
      <c r="BA1221" s="156"/>
      <c r="BB1221" s="156"/>
      <c r="BC1221" s="156" t="s">
        <v>9324</v>
      </c>
      <c r="BD1221" s="156" t="s">
        <v>9324</v>
      </c>
      <c r="BE1221" s="156" t="s">
        <v>9324</v>
      </c>
      <c r="BF1221" s="156" t="s">
        <v>9324</v>
      </c>
      <c r="BG1221" s="156" t="s">
        <v>9324</v>
      </c>
      <c r="BH1221" s="153" t="s">
        <v>11138</v>
      </c>
      <c r="BI1221" s="349" t="s">
        <v>113</v>
      </c>
      <c r="BJ1221" s="240" t="s">
        <v>9324</v>
      </c>
      <c r="BK1221" s="240" t="s">
        <v>114</v>
      </c>
      <c r="BL1221" s="240" t="s">
        <v>9324</v>
      </c>
      <c r="BM1221" s="166"/>
      <c r="BN1221" s="156" t="s">
        <v>115</v>
      </c>
      <c r="BO1221" s="156" t="s">
        <v>9675</v>
      </c>
      <c r="BP1221" s="156" t="s">
        <v>10271</v>
      </c>
      <c r="BQ1221" s="156">
        <v>44</v>
      </c>
      <c r="BR1221" s="156">
        <v>29459</v>
      </c>
      <c r="BS1221" s="156" t="s">
        <v>578</v>
      </c>
      <c r="BT1221" s="156" t="s">
        <v>108</v>
      </c>
      <c r="BU1221" s="156" t="s">
        <v>108</v>
      </c>
      <c r="BV1221" s="156" t="s">
        <v>108</v>
      </c>
      <c r="BW1221" s="156" t="s">
        <v>108</v>
      </c>
      <c r="BX1221" s="156" t="s">
        <v>11651</v>
      </c>
      <c r="BY1221" s="156">
        <v>3004020045</v>
      </c>
      <c r="BZ1221" s="156" t="s">
        <v>11652</v>
      </c>
      <c r="CA1221" s="157" t="s">
        <v>109</v>
      </c>
      <c r="CB1221" s="157" t="s">
        <v>109</v>
      </c>
      <c r="CC1221" s="157"/>
      <c r="CD1221" s="156"/>
      <c r="CE1221" s="156"/>
      <c r="CF1221" s="156"/>
      <c r="CG1221" s="156"/>
      <c r="CH1221" s="156"/>
      <c r="CI1221" s="156"/>
      <c r="CJ1221" s="156"/>
      <c r="CK1221" s="156"/>
      <c r="CL1221" s="156"/>
      <c r="CM1221" s="157" t="s">
        <v>109</v>
      </c>
      <c r="CN1221" s="152"/>
      <c r="CO1221" s="297"/>
      <c r="CP1221" s="297"/>
      <c r="CQ1221" s="297"/>
      <c r="CR1221" s="297"/>
      <c r="CS1221" s="297"/>
      <c r="CT1221" s="297"/>
      <c r="CU1221" s="297"/>
      <c r="CV1221" s="297"/>
      <c r="CW1221" s="297"/>
      <c r="CX1221" s="297"/>
      <c r="CY1221" s="297"/>
      <c r="CZ1221" s="297"/>
      <c r="DA1221" s="297"/>
      <c r="DB1221" s="297"/>
      <c r="DC1221" s="297"/>
      <c r="DD1221" s="297"/>
      <c r="DE1221" s="297"/>
      <c r="DF1221" s="297"/>
      <c r="DG1221" s="297"/>
      <c r="DH1221" s="297"/>
      <c r="DI1221" s="297"/>
      <c r="DJ1221" s="297"/>
      <c r="DK1221" s="297"/>
      <c r="DL1221" s="297"/>
      <c r="DM1221" s="297"/>
      <c r="DN1221" s="297"/>
      <c r="DO1221" s="297"/>
      <c r="DP1221" s="297"/>
      <c r="DQ1221" s="297"/>
      <c r="DR1221" s="297"/>
      <c r="DS1221" s="297"/>
      <c r="DT1221" s="297"/>
      <c r="DU1221" s="297"/>
      <c r="DV1221" s="297"/>
      <c r="DW1221" s="297"/>
      <c r="DX1221" s="297"/>
      <c r="DY1221" s="297"/>
      <c r="DZ1221" s="297"/>
      <c r="EA1221" s="297"/>
      <c r="EB1221" s="297"/>
      <c r="EC1221" s="297"/>
      <c r="ED1221" s="297"/>
      <c r="EE1221" s="297"/>
      <c r="EF1221" s="297"/>
      <c r="EG1221" s="297"/>
      <c r="EH1221" s="297"/>
      <c r="EI1221" s="297"/>
      <c r="EJ1221" s="297"/>
      <c r="EK1221" s="297"/>
      <c r="EL1221" s="297"/>
      <c r="EM1221" s="297"/>
      <c r="EN1221" s="297"/>
      <c r="EO1221" s="297"/>
      <c r="EP1221" s="297"/>
      <c r="EQ1221" s="297"/>
      <c r="ER1221" s="297"/>
      <c r="ES1221" s="297"/>
      <c r="ET1221" s="297"/>
      <c r="EU1221" s="297"/>
      <c r="EV1221" s="297"/>
      <c r="EW1221" s="297"/>
      <c r="EX1221" s="297"/>
      <c r="EY1221" s="297"/>
      <c r="EZ1221" s="297"/>
      <c r="FA1221" s="297"/>
      <c r="FB1221" s="297"/>
      <c r="FC1221" s="297"/>
      <c r="FD1221" s="297"/>
      <c r="FE1221" s="297"/>
      <c r="FF1221" s="297"/>
      <c r="FG1221" s="297"/>
      <c r="FH1221" s="297"/>
      <c r="FI1221" s="297"/>
      <c r="FJ1221" s="297"/>
      <c r="FK1221" s="297"/>
      <c r="FL1221" s="297"/>
      <c r="FM1221" s="297"/>
      <c r="FN1221" s="297"/>
      <c r="FO1221" s="297"/>
      <c r="FP1221" s="297"/>
      <c r="FQ1221" s="297"/>
      <c r="FR1221" s="297"/>
      <c r="FS1221" s="297"/>
      <c r="FT1221" s="34"/>
      <c r="FU1221" s="34"/>
      <c r="FV1221" s="34"/>
      <c r="FW1221" s="34"/>
      <c r="FX1221" s="34"/>
      <c r="FY1221" s="34"/>
      <c r="FZ1221" s="34"/>
      <c r="GA1221" s="34"/>
      <c r="GB1221" s="34"/>
      <c r="GC1221" s="34"/>
      <c r="GD1221" s="34"/>
      <c r="GE1221" s="34"/>
      <c r="GF1221" s="34"/>
      <c r="GG1221" s="34"/>
      <c r="GH1221" s="34"/>
      <c r="GI1221" s="34"/>
      <c r="GJ1221" s="34"/>
      <c r="GK1221" s="34"/>
      <c r="GL1221" s="34"/>
      <c r="GM1221" s="34"/>
      <c r="GN1221" s="34"/>
      <c r="GO1221" s="34"/>
      <c r="GP1221" s="34"/>
      <c r="GQ1221" s="34"/>
      <c r="GR1221" s="34"/>
      <c r="GS1221" s="34"/>
      <c r="GT1221" s="34"/>
      <c r="GU1221" s="34"/>
    </row>
    <row r="1222" spans="1:203" ht="45.75" customHeight="1">
      <c r="A1222" s="589">
        <f>1+A1221</f>
        <v>1221</v>
      </c>
      <c r="B1222" s="403" t="s">
        <v>11653</v>
      </c>
      <c r="C1222" s="156" t="s">
        <v>11654</v>
      </c>
      <c r="D1222" s="156" t="s">
        <v>11655</v>
      </c>
      <c r="E1222" s="156">
        <v>45595</v>
      </c>
      <c r="F1222" s="156">
        <v>45596</v>
      </c>
      <c r="G1222" s="156">
        <v>45602</v>
      </c>
      <c r="H1222" s="156" t="s">
        <v>547</v>
      </c>
      <c r="I1222" s="156" t="s">
        <v>452</v>
      </c>
      <c r="J1222" s="156" t="s">
        <v>11656</v>
      </c>
      <c r="K1222" s="251">
        <v>899999172</v>
      </c>
      <c r="L1222" s="156">
        <v>8</v>
      </c>
      <c r="M1222" s="156" t="s">
        <v>926</v>
      </c>
      <c r="N1222" s="156" t="s">
        <v>98</v>
      </c>
      <c r="O1222" s="156" t="s">
        <v>1061</v>
      </c>
      <c r="P1222" s="156" t="s">
        <v>11657</v>
      </c>
      <c r="Q1222" s="156" t="s">
        <v>11658</v>
      </c>
      <c r="R1222" s="143">
        <v>6</v>
      </c>
      <c r="S1222" s="134" t="s">
        <v>11659</v>
      </c>
      <c r="T1222" s="253" t="s">
        <v>11660</v>
      </c>
      <c r="U1222" s="156" t="s">
        <v>11661</v>
      </c>
      <c r="V1222" s="253" t="s">
        <v>11660</v>
      </c>
      <c r="W1222" s="156">
        <v>45595</v>
      </c>
      <c r="X1222" s="156" t="s">
        <v>103</v>
      </c>
      <c r="Y1222" s="317" t="s">
        <v>11662</v>
      </c>
      <c r="Z1222" s="156" t="s">
        <v>11660</v>
      </c>
      <c r="AA1222" s="156">
        <v>0</v>
      </c>
      <c r="AB1222" s="156">
        <v>0</v>
      </c>
      <c r="AC1222" s="156">
        <v>0</v>
      </c>
      <c r="AD1222" s="156">
        <v>0</v>
      </c>
      <c r="AE1222" s="156">
        <v>0</v>
      </c>
      <c r="AF1222" s="156">
        <v>0</v>
      </c>
      <c r="AG1222" s="156">
        <v>0</v>
      </c>
      <c r="AH1222" s="156">
        <v>0</v>
      </c>
      <c r="AI1222" s="156">
        <v>0</v>
      </c>
      <c r="AJ1222" s="156">
        <v>0</v>
      </c>
      <c r="AK1222" s="156" t="s">
        <v>104</v>
      </c>
      <c r="AL1222" s="103" t="s">
        <v>11663</v>
      </c>
      <c r="AM1222" s="156" t="s">
        <v>2422</v>
      </c>
      <c r="AN1222" s="156">
        <v>35196208</v>
      </c>
      <c r="AO1222" s="156" t="s">
        <v>11664</v>
      </c>
      <c r="AP1222" s="156" t="s">
        <v>131</v>
      </c>
      <c r="AQ1222" s="156">
        <v>45595</v>
      </c>
      <c r="AR1222" s="156" t="s">
        <v>11665</v>
      </c>
      <c r="AS1222" s="156" t="s">
        <v>114</v>
      </c>
      <c r="AT1222" s="156" t="s">
        <v>109</v>
      </c>
      <c r="AU1222" s="156" t="s">
        <v>392</v>
      </c>
      <c r="AV1222" s="156"/>
      <c r="AW1222" s="156"/>
      <c r="AX1222" s="156" t="s">
        <v>109</v>
      </c>
      <c r="AY1222" s="156" t="s">
        <v>108</v>
      </c>
      <c r="AZ1222" s="156"/>
      <c r="BA1222" s="156"/>
      <c r="BB1222" s="156"/>
      <c r="BC1222" s="156"/>
      <c r="BD1222" s="156"/>
      <c r="BE1222" s="156"/>
      <c r="BF1222" s="156"/>
      <c r="BG1222" s="156"/>
      <c r="BH1222" s="153" t="s">
        <v>11660</v>
      </c>
      <c r="BI1222" s="438" t="s">
        <v>135</v>
      </c>
      <c r="BJ1222" s="240"/>
      <c r="BK1222" s="240"/>
      <c r="BL1222" s="240"/>
      <c r="BM1222" s="399" t="s">
        <v>136</v>
      </c>
      <c r="BN1222" s="156" t="s">
        <v>108</v>
      </c>
      <c r="BO1222" s="156" t="s">
        <v>108</v>
      </c>
      <c r="BP1222" s="156" t="s">
        <v>108</v>
      </c>
      <c r="BQ1222" s="156" t="s">
        <v>108</v>
      </c>
      <c r="BR1222" s="156" t="s">
        <v>108</v>
      </c>
      <c r="BS1222" s="156" t="s">
        <v>108</v>
      </c>
      <c r="BT1222" s="156" t="s">
        <v>108</v>
      </c>
      <c r="BU1222" s="156" t="s">
        <v>108</v>
      </c>
      <c r="BV1222" s="156" t="s">
        <v>108</v>
      </c>
      <c r="BW1222" s="156" t="s">
        <v>108</v>
      </c>
      <c r="BX1222" s="156" t="s">
        <v>11666</v>
      </c>
      <c r="BY1222" s="156">
        <v>3112904725</v>
      </c>
      <c r="BZ1222" s="156" t="s">
        <v>11667</v>
      </c>
      <c r="CA1222" s="157" t="s">
        <v>109</v>
      </c>
      <c r="CB1222" s="157"/>
      <c r="CC1222" s="157"/>
      <c r="CD1222" s="156"/>
      <c r="CE1222" s="156"/>
      <c r="CF1222" s="156"/>
      <c r="CG1222" s="156"/>
      <c r="CH1222" s="156"/>
      <c r="CI1222" s="156"/>
      <c r="CJ1222" s="156"/>
      <c r="CK1222" s="156"/>
      <c r="CL1222" s="156"/>
      <c r="CM1222" s="152" t="s">
        <v>109</v>
      </c>
      <c r="CN1222" s="152"/>
      <c r="CO1222" s="297"/>
      <c r="CP1222" s="297"/>
      <c r="CQ1222" s="297"/>
      <c r="CR1222" s="297"/>
      <c r="CS1222" s="297"/>
      <c r="CT1222" s="297"/>
      <c r="CU1222" s="297"/>
      <c r="CV1222" s="297"/>
      <c r="CW1222" s="297"/>
      <c r="CX1222" s="297"/>
      <c r="CY1222" s="297"/>
      <c r="CZ1222" s="297"/>
      <c r="DA1222" s="297"/>
      <c r="DB1222" s="297"/>
      <c r="DC1222" s="297"/>
      <c r="DD1222" s="297"/>
      <c r="DE1222" s="297"/>
      <c r="DF1222" s="297"/>
      <c r="DG1222" s="297"/>
      <c r="DH1222" s="297"/>
      <c r="DI1222" s="297"/>
      <c r="DJ1222" s="297"/>
      <c r="DK1222" s="297"/>
      <c r="DL1222" s="297"/>
      <c r="DM1222" s="297"/>
      <c r="DN1222" s="297"/>
      <c r="DO1222" s="297"/>
      <c r="DP1222" s="297"/>
      <c r="DQ1222" s="297"/>
      <c r="DR1222" s="297"/>
      <c r="DS1222" s="297"/>
      <c r="DT1222" s="297"/>
      <c r="DU1222" s="297"/>
      <c r="DV1222" s="297"/>
      <c r="DW1222" s="297"/>
      <c r="DX1222" s="297"/>
      <c r="DY1222" s="297"/>
      <c r="DZ1222" s="297"/>
      <c r="EA1222" s="297"/>
      <c r="EB1222" s="297"/>
      <c r="EC1222" s="297"/>
      <c r="ED1222" s="297"/>
      <c r="EE1222" s="297"/>
      <c r="EF1222" s="297"/>
      <c r="EG1222" s="297"/>
      <c r="EH1222" s="297"/>
      <c r="EI1222" s="297"/>
      <c r="EJ1222" s="297"/>
      <c r="EK1222" s="297"/>
      <c r="EL1222" s="297"/>
      <c r="EM1222" s="297"/>
      <c r="EN1222" s="297"/>
      <c r="EO1222" s="297"/>
      <c r="EP1222" s="297"/>
      <c r="EQ1222" s="297"/>
      <c r="ER1222" s="297"/>
      <c r="ES1222" s="297"/>
      <c r="ET1222" s="297"/>
      <c r="EU1222" s="297"/>
      <c r="EV1222" s="297"/>
      <c r="EW1222" s="297"/>
      <c r="EX1222" s="297"/>
      <c r="EY1222" s="297"/>
      <c r="EZ1222" s="297"/>
      <c r="FA1222" s="297"/>
      <c r="FB1222" s="297"/>
      <c r="FC1222" s="297"/>
      <c r="FD1222" s="297"/>
      <c r="FE1222" s="297"/>
      <c r="FF1222" s="297"/>
      <c r="FG1222" s="297"/>
      <c r="FH1222" s="297"/>
      <c r="FI1222" s="297"/>
      <c r="FJ1222" s="297"/>
      <c r="FK1222" s="297"/>
      <c r="FL1222" s="297"/>
      <c r="FM1222" s="297"/>
      <c r="FN1222" s="297"/>
      <c r="FO1222" s="297"/>
      <c r="FP1222" s="297"/>
      <c r="FQ1222" s="297"/>
      <c r="FR1222" s="297"/>
      <c r="FS1222" s="297"/>
    </row>
    <row r="1223" spans="1:203" ht="45.75" customHeight="1">
      <c r="A1223" s="589">
        <f>1+A1222</f>
        <v>1222</v>
      </c>
      <c r="B1223" s="403" t="s">
        <v>11668</v>
      </c>
      <c r="C1223" s="156" t="s">
        <v>11669</v>
      </c>
      <c r="D1223" s="156" t="s">
        <v>645</v>
      </c>
      <c r="E1223" s="156">
        <v>45595</v>
      </c>
      <c r="F1223" s="156">
        <v>45604</v>
      </c>
      <c r="G1223" s="156">
        <v>45646</v>
      </c>
      <c r="H1223" s="156" t="s">
        <v>416</v>
      </c>
      <c r="I1223" s="156" t="s">
        <v>9637</v>
      </c>
      <c r="J1223" s="156" t="s">
        <v>11670</v>
      </c>
      <c r="K1223" s="251">
        <v>1072704025</v>
      </c>
      <c r="L1223" s="156">
        <v>9</v>
      </c>
      <c r="M1223" s="156" t="s">
        <v>97</v>
      </c>
      <c r="N1223" s="156" t="s">
        <v>98</v>
      </c>
      <c r="O1223" s="156" t="s">
        <v>783</v>
      </c>
      <c r="P1223" s="156" t="s">
        <v>11671</v>
      </c>
      <c r="Q1223" s="156" t="s">
        <v>11419</v>
      </c>
      <c r="R1223" s="143">
        <v>42</v>
      </c>
      <c r="S1223" s="134" t="s">
        <v>11672</v>
      </c>
      <c r="T1223" s="253" t="s">
        <v>11673</v>
      </c>
      <c r="U1223" s="156">
        <v>2024004009</v>
      </c>
      <c r="V1223" s="253" t="s">
        <v>11673</v>
      </c>
      <c r="W1223" s="156">
        <v>45595</v>
      </c>
      <c r="X1223" s="156" t="s">
        <v>103</v>
      </c>
      <c r="Y1223" s="317" t="s">
        <v>11674</v>
      </c>
      <c r="Z1223" s="156" t="s">
        <v>11673</v>
      </c>
      <c r="AA1223" s="156">
        <v>0</v>
      </c>
      <c r="AB1223" s="156">
        <v>0</v>
      </c>
      <c r="AC1223" s="156">
        <v>0</v>
      </c>
      <c r="AD1223" s="156">
        <v>0</v>
      </c>
      <c r="AE1223" s="156">
        <v>0</v>
      </c>
      <c r="AF1223" s="156">
        <v>0</v>
      </c>
      <c r="AG1223" s="156">
        <v>0</v>
      </c>
      <c r="AH1223" s="156">
        <v>0</v>
      </c>
      <c r="AI1223" s="156">
        <v>0</v>
      </c>
      <c r="AJ1223" s="156">
        <v>0</v>
      </c>
      <c r="AK1223" s="156" t="s">
        <v>104</v>
      </c>
      <c r="AL1223" s="103" t="s">
        <v>11675</v>
      </c>
      <c r="AM1223" s="156" t="s">
        <v>1829</v>
      </c>
      <c r="AN1223" s="156">
        <v>15668923</v>
      </c>
      <c r="AO1223" s="156" t="s">
        <v>114</v>
      </c>
      <c r="AP1223" s="156" t="s">
        <v>114</v>
      </c>
      <c r="AQ1223" s="156" t="s">
        <v>114</v>
      </c>
      <c r="AR1223" s="156" t="s">
        <v>114</v>
      </c>
      <c r="AS1223" s="156" t="s">
        <v>109</v>
      </c>
      <c r="AT1223" s="156" t="s">
        <v>109</v>
      </c>
      <c r="AU1223" s="156" t="s">
        <v>392</v>
      </c>
      <c r="AV1223" s="156" t="s">
        <v>9324</v>
      </c>
      <c r="AW1223" s="156" t="s">
        <v>9324</v>
      </c>
      <c r="AX1223" s="156" t="s">
        <v>109</v>
      </c>
      <c r="AY1223" s="156" t="s">
        <v>108</v>
      </c>
      <c r="AZ1223" s="156" t="s">
        <v>9324</v>
      </c>
      <c r="BA1223" s="156"/>
      <c r="BB1223" s="156"/>
      <c r="BC1223" s="156" t="s">
        <v>9324</v>
      </c>
      <c r="BD1223" s="156" t="s">
        <v>9324</v>
      </c>
      <c r="BE1223" s="156" t="s">
        <v>9324</v>
      </c>
      <c r="BF1223" s="156" t="s">
        <v>9324</v>
      </c>
      <c r="BG1223" s="156" t="s">
        <v>9324</v>
      </c>
      <c r="BH1223" s="153" t="s">
        <v>11673</v>
      </c>
      <c r="BI1223" s="437" t="s">
        <v>227</v>
      </c>
      <c r="BJ1223" s="240" t="s">
        <v>9324</v>
      </c>
      <c r="BK1223" s="240" t="s">
        <v>114</v>
      </c>
      <c r="BL1223" s="240" t="s">
        <v>9324</v>
      </c>
      <c r="BM1223" s="678" t="s">
        <v>11676</v>
      </c>
      <c r="BN1223" s="156" t="s">
        <v>115</v>
      </c>
      <c r="BO1223" s="156" t="s">
        <v>9998</v>
      </c>
      <c r="BP1223" s="156" t="s">
        <v>9999</v>
      </c>
      <c r="BQ1223" s="156">
        <v>30</v>
      </c>
      <c r="BR1223" s="156">
        <v>34610</v>
      </c>
      <c r="BS1223" s="156" t="s">
        <v>109</v>
      </c>
      <c r="BT1223" s="156" t="s">
        <v>108</v>
      </c>
      <c r="BU1223" s="156" t="s">
        <v>108</v>
      </c>
      <c r="BV1223" s="156" t="s">
        <v>108</v>
      </c>
      <c r="BW1223" s="156" t="s">
        <v>108</v>
      </c>
      <c r="BX1223" s="156" t="s">
        <v>11677</v>
      </c>
      <c r="BY1223" s="156">
        <v>3214608829</v>
      </c>
      <c r="BZ1223" s="156" t="s">
        <v>11678</v>
      </c>
      <c r="CA1223" s="157" t="s">
        <v>1018</v>
      </c>
      <c r="CB1223" s="157" t="s">
        <v>109</v>
      </c>
      <c r="CC1223" s="157"/>
      <c r="CD1223" s="156"/>
      <c r="CE1223" s="156"/>
      <c r="CF1223" s="156"/>
      <c r="CG1223" s="156"/>
      <c r="CH1223" s="156"/>
      <c r="CI1223" s="156"/>
      <c r="CJ1223" s="156"/>
      <c r="CK1223" s="156"/>
      <c r="CL1223" s="156"/>
      <c r="CM1223" s="152" t="s">
        <v>109</v>
      </c>
      <c r="CN1223" s="152"/>
      <c r="CO1223" s="297"/>
      <c r="CP1223" s="297"/>
      <c r="CQ1223" s="297"/>
      <c r="CR1223" s="297"/>
      <c r="CS1223" s="297"/>
      <c r="CT1223" s="297"/>
      <c r="CU1223" s="297"/>
      <c r="CV1223" s="297"/>
      <c r="CW1223" s="297"/>
      <c r="CX1223" s="297"/>
      <c r="CY1223" s="297"/>
      <c r="CZ1223" s="297"/>
      <c r="DA1223" s="297"/>
      <c r="DB1223" s="297"/>
      <c r="DC1223" s="297"/>
      <c r="DD1223" s="297"/>
      <c r="DE1223" s="297"/>
      <c r="DF1223" s="297"/>
      <c r="DG1223" s="297"/>
      <c r="DH1223" s="297"/>
      <c r="DI1223" s="297"/>
      <c r="DJ1223" s="297"/>
      <c r="DK1223" s="297"/>
      <c r="DL1223" s="297"/>
      <c r="DM1223" s="297"/>
      <c r="DN1223" s="297"/>
      <c r="DO1223" s="297"/>
      <c r="DP1223" s="297"/>
      <c r="DQ1223" s="297"/>
      <c r="DR1223" s="297"/>
      <c r="DS1223" s="297"/>
      <c r="DT1223" s="297"/>
      <c r="DU1223" s="297"/>
      <c r="DV1223" s="297"/>
      <c r="DW1223" s="297"/>
      <c r="DX1223" s="297"/>
      <c r="DY1223" s="297"/>
      <c r="DZ1223" s="297"/>
      <c r="EA1223" s="297"/>
      <c r="EB1223" s="297"/>
      <c r="EC1223" s="297"/>
      <c r="ED1223" s="297"/>
      <c r="EE1223" s="297"/>
      <c r="EF1223" s="297"/>
      <c r="EG1223" s="297"/>
      <c r="EH1223" s="297"/>
      <c r="EI1223" s="297"/>
      <c r="EJ1223" s="297"/>
      <c r="EK1223" s="297"/>
      <c r="EL1223" s="297"/>
      <c r="EM1223" s="297"/>
      <c r="EN1223" s="297"/>
      <c r="EO1223" s="297"/>
      <c r="EP1223" s="297"/>
      <c r="EQ1223" s="297"/>
      <c r="ER1223" s="297"/>
      <c r="ES1223" s="297"/>
      <c r="ET1223" s="297"/>
      <c r="EU1223" s="297"/>
      <c r="EV1223" s="297"/>
      <c r="EW1223" s="297"/>
      <c r="EX1223" s="297"/>
      <c r="EY1223" s="297"/>
      <c r="EZ1223" s="297"/>
      <c r="FA1223" s="297"/>
      <c r="FB1223" s="297"/>
      <c r="FC1223" s="297"/>
      <c r="FD1223" s="297"/>
      <c r="FE1223" s="297"/>
      <c r="FF1223" s="297"/>
      <c r="FG1223" s="297"/>
      <c r="FH1223" s="297"/>
      <c r="FI1223" s="297"/>
      <c r="FJ1223" s="297"/>
      <c r="FK1223" s="297"/>
      <c r="FL1223" s="297"/>
      <c r="FM1223" s="297"/>
      <c r="FN1223" s="297"/>
      <c r="FO1223" s="297"/>
      <c r="FP1223" s="297"/>
      <c r="FQ1223" s="297"/>
      <c r="FR1223" s="297"/>
      <c r="FS1223" s="297"/>
    </row>
    <row r="1224" spans="1:203" ht="45.75" customHeight="1">
      <c r="A1224" s="589">
        <f>1+A1223</f>
        <v>1223</v>
      </c>
      <c r="B1224" s="403" t="s">
        <v>11679</v>
      </c>
      <c r="C1224" s="156" t="s">
        <v>11680</v>
      </c>
      <c r="D1224" s="156" t="s">
        <v>6828</v>
      </c>
      <c r="E1224" s="156">
        <v>45595</v>
      </c>
      <c r="F1224" s="156">
        <v>45596</v>
      </c>
      <c r="G1224" s="156">
        <v>45646</v>
      </c>
      <c r="H1224" s="156" t="s">
        <v>416</v>
      </c>
      <c r="I1224" s="156" t="s">
        <v>9646</v>
      </c>
      <c r="J1224" s="156" t="s">
        <v>11681</v>
      </c>
      <c r="K1224" s="251">
        <v>81720696</v>
      </c>
      <c r="L1224" s="156">
        <v>1</v>
      </c>
      <c r="M1224" s="156" t="s">
        <v>97</v>
      </c>
      <c r="N1224" s="156" t="s">
        <v>98</v>
      </c>
      <c r="O1224" s="156" t="s">
        <v>783</v>
      </c>
      <c r="P1224" s="156" t="s">
        <v>10147</v>
      </c>
      <c r="Q1224" s="156" t="s">
        <v>10691</v>
      </c>
      <c r="R1224" s="143">
        <v>50</v>
      </c>
      <c r="S1224" s="134" t="s">
        <v>11682</v>
      </c>
      <c r="T1224" s="253" t="s">
        <v>11683</v>
      </c>
      <c r="U1224" s="156">
        <v>2024004010</v>
      </c>
      <c r="V1224" s="253" t="s">
        <v>11683</v>
      </c>
      <c r="W1224" s="156">
        <v>45595</v>
      </c>
      <c r="X1224" s="156" t="s">
        <v>103</v>
      </c>
      <c r="Y1224" s="317" t="s">
        <v>11684</v>
      </c>
      <c r="Z1224" s="156" t="s">
        <v>11683</v>
      </c>
      <c r="AA1224" s="156">
        <v>0</v>
      </c>
      <c r="AB1224" s="156">
        <v>0</v>
      </c>
      <c r="AC1224" s="156">
        <v>0</v>
      </c>
      <c r="AD1224" s="156">
        <v>0</v>
      </c>
      <c r="AE1224" s="156">
        <v>0</v>
      </c>
      <c r="AF1224" s="156">
        <v>0</v>
      </c>
      <c r="AG1224" s="156">
        <v>0</v>
      </c>
      <c r="AH1224" s="156">
        <v>0</v>
      </c>
      <c r="AI1224" s="156">
        <v>0</v>
      </c>
      <c r="AJ1224" s="156">
        <v>0</v>
      </c>
      <c r="AK1224" s="156" t="s">
        <v>104</v>
      </c>
      <c r="AL1224" s="103" t="s">
        <v>11685</v>
      </c>
      <c r="AM1224" s="156" t="s">
        <v>11686</v>
      </c>
      <c r="AN1224" s="156">
        <v>1069714066</v>
      </c>
      <c r="AO1224" s="156" t="s">
        <v>114</v>
      </c>
      <c r="AP1224" s="156" t="s">
        <v>114</v>
      </c>
      <c r="AQ1224" s="156" t="s">
        <v>114</v>
      </c>
      <c r="AR1224" s="156" t="s">
        <v>114</v>
      </c>
      <c r="AS1224" s="156" t="s">
        <v>109</v>
      </c>
      <c r="AT1224" s="156" t="s">
        <v>109</v>
      </c>
      <c r="AU1224" s="156" t="s">
        <v>392</v>
      </c>
      <c r="AV1224" s="156" t="s">
        <v>9324</v>
      </c>
      <c r="AW1224" s="156" t="s">
        <v>9324</v>
      </c>
      <c r="AX1224" s="156" t="s">
        <v>109</v>
      </c>
      <c r="AY1224" s="156" t="s">
        <v>108</v>
      </c>
      <c r="AZ1224" s="156" t="s">
        <v>9324</v>
      </c>
      <c r="BA1224" s="156"/>
      <c r="BB1224" s="156"/>
      <c r="BC1224" s="156" t="s">
        <v>9324</v>
      </c>
      <c r="BD1224" s="156" t="s">
        <v>9324</v>
      </c>
      <c r="BE1224" s="156" t="s">
        <v>9324</v>
      </c>
      <c r="BF1224" s="156" t="s">
        <v>9324</v>
      </c>
      <c r="BG1224" s="156" t="s">
        <v>9324</v>
      </c>
      <c r="BH1224" s="153" t="s">
        <v>11683</v>
      </c>
      <c r="BI1224" s="437" t="s">
        <v>113</v>
      </c>
      <c r="BJ1224" s="240" t="s">
        <v>9324</v>
      </c>
      <c r="BK1224" s="240" t="s">
        <v>114</v>
      </c>
      <c r="BL1224" s="240" t="s">
        <v>9324</v>
      </c>
      <c r="BM1224" s="166"/>
      <c r="BN1224" s="156" t="s">
        <v>115</v>
      </c>
      <c r="BO1224" s="156" t="s">
        <v>9675</v>
      </c>
      <c r="BP1224" s="156" t="s">
        <v>10106</v>
      </c>
      <c r="BQ1224" s="156">
        <v>39</v>
      </c>
      <c r="BR1224" s="156">
        <v>31118</v>
      </c>
      <c r="BS1224" s="156" t="s">
        <v>109</v>
      </c>
      <c r="BT1224" s="156" t="s">
        <v>108</v>
      </c>
      <c r="BU1224" s="156" t="s">
        <v>108</v>
      </c>
      <c r="BV1224" s="156" t="s">
        <v>108</v>
      </c>
      <c r="BW1224" s="156" t="s">
        <v>108</v>
      </c>
      <c r="BX1224" s="156" t="s">
        <v>5283</v>
      </c>
      <c r="BY1224" s="156">
        <v>3192381344</v>
      </c>
      <c r="BZ1224" s="156" t="s">
        <v>5284</v>
      </c>
      <c r="CA1224" s="157" t="s">
        <v>109</v>
      </c>
      <c r="CB1224" s="157" t="s">
        <v>109</v>
      </c>
      <c r="CC1224" s="157"/>
      <c r="CD1224" s="156"/>
      <c r="CE1224" s="156"/>
      <c r="CF1224" s="156"/>
      <c r="CG1224" s="156"/>
      <c r="CH1224" s="156"/>
      <c r="CI1224" s="156"/>
      <c r="CJ1224" s="156"/>
      <c r="CK1224" s="156"/>
      <c r="CL1224" s="156"/>
      <c r="CM1224" s="152" t="s">
        <v>109</v>
      </c>
      <c r="CN1224" s="152"/>
      <c r="CO1224" s="297"/>
      <c r="CP1224" s="297"/>
      <c r="CQ1224" s="297"/>
      <c r="CR1224" s="297"/>
      <c r="CS1224" s="297"/>
      <c r="CT1224" s="297"/>
      <c r="CU1224" s="297"/>
      <c r="CV1224" s="297"/>
      <c r="CW1224" s="297"/>
      <c r="CX1224" s="297"/>
      <c r="CY1224" s="297"/>
      <c r="CZ1224" s="297"/>
      <c r="DA1224" s="297"/>
      <c r="DB1224" s="297"/>
      <c r="DC1224" s="297"/>
      <c r="DD1224" s="297"/>
      <c r="DE1224" s="297"/>
      <c r="DF1224" s="297"/>
      <c r="DG1224" s="297"/>
      <c r="DH1224" s="297"/>
      <c r="DI1224" s="297"/>
      <c r="DJ1224" s="297"/>
      <c r="DK1224" s="297"/>
      <c r="DL1224" s="297"/>
      <c r="DM1224" s="297"/>
      <c r="DN1224" s="297"/>
      <c r="DO1224" s="297"/>
      <c r="DP1224" s="297"/>
      <c r="DQ1224" s="297"/>
      <c r="DR1224" s="297"/>
      <c r="DS1224" s="297"/>
      <c r="DT1224" s="297"/>
      <c r="DU1224" s="297"/>
      <c r="DV1224" s="297"/>
      <c r="DW1224" s="297"/>
      <c r="DX1224" s="297"/>
      <c r="DY1224" s="297"/>
      <c r="DZ1224" s="297"/>
      <c r="EA1224" s="297"/>
      <c r="EB1224" s="297"/>
      <c r="EC1224" s="297"/>
      <c r="ED1224" s="297"/>
      <c r="EE1224" s="297"/>
      <c r="EF1224" s="297"/>
      <c r="EG1224" s="297"/>
      <c r="EH1224" s="297"/>
      <c r="EI1224" s="297"/>
      <c r="EJ1224" s="297"/>
      <c r="EK1224" s="297"/>
      <c r="EL1224" s="297"/>
      <c r="EM1224" s="297"/>
      <c r="EN1224" s="297"/>
      <c r="EO1224" s="297"/>
      <c r="EP1224" s="297"/>
      <c r="EQ1224" s="297"/>
      <c r="ER1224" s="297"/>
      <c r="ES1224" s="297"/>
      <c r="ET1224" s="297"/>
      <c r="EU1224" s="297"/>
      <c r="EV1224" s="297"/>
      <c r="EW1224" s="297"/>
      <c r="EX1224" s="297"/>
      <c r="EY1224" s="297"/>
      <c r="EZ1224" s="297"/>
      <c r="FA1224" s="297"/>
      <c r="FB1224" s="297"/>
      <c r="FC1224" s="297"/>
      <c r="FD1224" s="297"/>
      <c r="FE1224" s="297"/>
      <c r="FF1224" s="297"/>
      <c r="FG1224" s="297"/>
      <c r="FH1224" s="297"/>
      <c r="FI1224" s="297"/>
      <c r="FJ1224" s="297"/>
      <c r="FK1224" s="297"/>
      <c r="FL1224" s="297"/>
      <c r="FM1224" s="297"/>
      <c r="FN1224" s="297"/>
      <c r="FO1224" s="297"/>
      <c r="FP1224" s="297"/>
      <c r="FQ1224" s="297"/>
      <c r="FR1224" s="297"/>
      <c r="FS1224" s="297"/>
    </row>
    <row r="1225" spans="1:203" ht="45.75" customHeight="1">
      <c r="A1225" s="589">
        <f>1+A1224</f>
        <v>1224</v>
      </c>
      <c r="B1225" s="403" t="s">
        <v>11687</v>
      </c>
      <c r="C1225" s="156" t="s">
        <v>11688</v>
      </c>
      <c r="D1225" s="156" t="s">
        <v>6476</v>
      </c>
      <c r="E1225" s="156">
        <v>45595</v>
      </c>
      <c r="F1225" s="156">
        <v>45597</v>
      </c>
      <c r="G1225" s="156">
        <v>45626</v>
      </c>
      <c r="H1225" s="156" t="s">
        <v>416</v>
      </c>
      <c r="I1225" s="156" t="s">
        <v>9646</v>
      </c>
      <c r="J1225" s="301" t="s">
        <v>11689</v>
      </c>
      <c r="K1225" s="251">
        <v>35197518</v>
      </c>
      <c r="L1225" s="156">
        <v>6</v>
      </c>
      <c r="M1225" s="156" t="s">
        <v>97</v>
      </c>
      <c r="N1225" s="156" t="s">
        <v>98</v>
      </c>
      <c r="O1225" s="156" t="s">
        <v>2287</v>
      </c>
      <c r="P1225" s="156" t="s">
        <v>11690</v>
      </c>
      <c r="Q1225" s="156" t="s">
        <v>11691</v>
      </c>
      <c r="R1225" s="143">
        <v>29</v>
      </c>
      <c r="S1225" s="134" t="s">
        <v>11692</v>
      </c>
      <c r="T1225" s="253" t="s">
        <v>11693</v>
      </c>
      <c r="U1225" s="156">
        <v>2024004020</v>
      </c>
      <c r="V1225" s="253" t="s">
        <v>11693</v>
      </c>
      <c r="W1225" s="156">
        <v>45596</v>
      </c>
      <c r="X1225" s="156" t="s">
        <v>9741</v>
      </c>
      <c r="Y1225" s="317" t="s">
        <v>11694</v>
      </c>
      <c r="Z1225" s="156" t="s">
        <v>9694</v>
      </c>
      <c r="AA1225" s="156">
        <v>0</v>
      </c>
      <c r="AB1225" s="156" t="s">
        <v>11693</v>
      </c>
      <c r="AC1225" s="156">
        <v>0</v>
      </c>
      <c r="AD1225" s="156">
        <v>0</v>
      </c>
      <c r="AE1225" s="156" t="s">
        <v>11693</v>
      </c>
      <c r="AF1225" s="156">
        <v>0</v>
      </c>
      <c r="AG1225" s="156">
        <v>0</v>
      </c>
      <c r="AH1225" s="156">
        <v>0</v>
      </c>
      <c r="AI1225" s="156">
        <v>0</v>
      </c>
      <c r="AJ1225" s="156">
        <v>0</v>
      </c>
      <c r="AK1225" s="156" t="s">
        <v>104</v>
      </c>
      <c r="AL1225" s="103" t="s">
        <v>11695</v>
      </c>
      <c r="AM1225" s="156" t="s">
        <v>11696</v>
      </c>
      <c r="AN1225" s="156">
        <v>80236148</v>
      </c>
      <c r="AO1225" s="156" t="s">
        <v>114</v>
      </c>
      <c r="AP1225" s="156" t="s">
        <v>114</v>
      </c>
      <c r="AQ1225" s="156" t="s">
        <v>114</v>
      </c>
      <c r="AR1225" s="156" t="s">
        <v>114</v>
      </c>
      <c r="AS1225" s="156" t="s">
        <v>109</v>
      </c>
      <c r="AT1225" s="156" t="s">
        <v>109</v>
      </c>
      <c r="AU1225" s="156" t="s">
        <v>392</v>
      </c>
      <c r="AV1225" s="156" t="s">
        <v>9324</v>
      </c>
      <c r="AW1225" s="156" t="s">
        <v>9324</v>
      </c>
      <c r="AX1225" s="156" t="s">
        <v>578</v>
      </c>
      <c r="AY1225" s="156" t="s">
        <v>108</v>
      </c>
      <c r="AZ1225" s="156" t="s">
        <v>9324</v>
      </c>
      <c r="BA1225" s="156"/>
      <c r="BB1225" s="156"/>
      <c r="BC1225" s="156" t="s">
        <v>9324</v>
      </c>
      <c r="BD1225" s="156" t="s">
        <v>9324</v>
      </c>
      <c r="BE1225" s="156" t="s">
        <v>9324</v>
      </c>
      <c r="BF1225" s="156" t="s">
        <v>9324</v>
      </c>
      <c r="BG1225" s="156" t="s">
        <v>9324</v>
      </c>
      <c r="BH1225" s="153" t="s">
        <v>11693</v>
      </c>
      <c r="BI1225" s="437" t="s">
        <v>227</v>
      </c>
      <c r="BJ1225" s="240" t="s">
        <v>9324</v>
      </c>
      <c r="BK1225" s="240" t="s">
        <v>114</v>
      </c>
      <c r="BL1225" s="240" t="s">
        <v>9324</v>
      </c>
      <c r="BM1225" s="161" t="s">
        <v>2539</v>
      </c>
      <c r="BN1225" s="156" t="s">
        <v>161</v>
      </c>
      <c r="BO1225" s="156" t="s">
        <v>9675</v>
      </c>
      <c r="BP1225" s="156" t="s">
        <v>11496</v>
      </c>
      <c r="BQ1225" s="156">
        <v>43</v>
      </c>
      <c r="BR1225" s="156">
        <v>29700</v>
      </c>
      <c r="BS1225" s="156" t="s">
        <v>108</v>
      </c>
      <c r="BT1225" s="156" t="s">
        <v>108</v>
      </c>
      <c r="BU1225" s="156" t="s">
        <v>108</v>
      </c>
      <c r="BV1225" s="156" t="s">
        <v>108</v>
      </c>
      <c r="BW1225" s="156" t="s">
        <v>108</v>
      </c>
      <c r="BX1225" s="156" t="s">
        <v>11697</v>
      </c>
      <c r="BY1225" s="156" t="s">
        <v>11698</v>
      </c>
      <c r="BZ1225" s="156" t="s">
        <v>11699</v>
      </c>
      <c r="CA1225" s="157" t="s">
        <v>109</v>
      </c>
      <c r="CB1225" s="157"/>
      <c r="CC1225" s="157"/>
      <c r="CD1225" s="156"/>
      <c r="CE1225" s="156"/>
      <c r="CF1225" s="156"/>
      <c r="CG1225" s="156"/>
      <c r="CH1225" s="156"/>
      <c r="CI1225" s="156"/>
      <c r="CJ1225" s="156"/>
      <c r="CK1225" s="156"/>
      <c r="CL1225" s="156"/>
      <c r="CM1225" s="152" t="s">
        <v>109</v>
      </c>
      <c r="CN1225" s="152"/>
      <c r="CO1225" s="297"/>
      <c r="CP1225" s="297"/>
      <c r="CQ1225" s="297"/>
      <c r="CR1225" s="297"/>
      <c r="CS1225" s="297"/>
      <c r="CT1225" s="297"/>
      <c r="CU1225" s="297"/>
      <c r="CV1225" s="297"/>
      <c r="CW1225" s="297"/>
      <c r="CX1225" s="297"/>
      <c r="CY1225" s="297"/>
      <c r="CZ1225" s="297"/>
      <c r="DA1225" s="297"/>
      <c r="DB1225" s="297"/>
      <c r="DC1225" s="297"/>
      <c r="DD1225" s="297"/>
      <c r="DE1225" s="297"/>
      <c r="DF1225" s="297"/>
      <c r="DG1225" s="297"/>
      <c r="DH1225" s="297"/>
      <c r="DI1225" s="297"/>
      <c r="DJ1225" s="297"/>
      <c r="DK1225" s="297"/>
      <c r="DL1225" s="297"/>
      <c r="DM1225" s="297"/>
      <c r="DN1225" s="297"/>
      <c r="DO1225" s="297"/>
      <c r="DP1225" s="297"/>
      <c r="DQ1225" s="297"/>
      <c r="DR1225" s="297"/>
      <c r="DS1225" s="297"/>
      <c r="DT1225" s="297"/>
      <c r="DU1225" s="297"/>
      <c r="DV1225" s="297"/>
      <c r="DW1225" s="297"/>
      <c r="DX1225" s="297"/>
      <c r="DY1225" s="297"/>
      <c r="DZ1225" s="297"/>
      <c r="EA1225" s="297"/>
      <c r="EB1225" s="297"/>
      <c r="EC1225" s="297"/>
      <c r="ED1225" s="297"/>
      <c r="EE1225" s="297"/>
      <c r="EF1225" s="297"/>
      <c r="EG1225" s="297"/>
      <c r="EH1225" s="297"/>
      <c r="EI1225" s="297"/>
      <c r="EJ1225" s="297"/>
      <c r="EK1225" s="297"/>
      <c r="EL1225" s="297"/>
      <c r="EM1225" s="297"/>
      <c r="EN1225" s="297"/>
      <c r="EO1225" s="297"/>
      <c r="EP1225" s="297"/>
      <c r="EQ1225" s="297"/>
      <c r="ER1225" s="297"/>
      <c r="ES1225" s="297"/>
      <c r="ET1225" s="297"/>
      <c r="EU1225" s="297"/>
      <c r="EV1225" s="297"/>
      <c r="EW1225" s="297"/>
      <c r="EX1225" s="297"/>
      <c r="EY1225" s="297"/>
      <c r="EZ1225" s="297"/>
      <c r="FA1225" s="297"/>
      <c r="FB1225" s="297"/>
      <c r="FC1225" s="297"/>
      <c r="FD1225" s="297"/>
      <c r="FE1225" s="297"/>
      <c r="FF1225" s="297"/>
      <c r="FG1225" s="297"/>
      <c r="FH1225" s="297"/>
      <c r="FI1225" s="297"/>
      <c r="FJ1225" s="297"/>
      <c r="FK1225" s="297"/>
      <c r="FL1225" s="297"/>
      <c r="FM1225" s="297"/>
      <c r="FN1225" s="297"/>
      <c r="FO1225" s="297"/>
      <c r="FP1225" s="297"/>
      <c r="FQ1225" s="297"/>
      <c r="FR1225" s="297"/>
      <c r="FS1225" s="297"/>
    </row>
    <row r="1226" spans="1:203" ht="45.75" customHeight="1">
      <c r="A1226" s="589">
        <f>1+A1225</f>
        <v>1225</v>
      </c>
      <c r="B1226" s="403" t="s">
        <v>11700</v>
      </c>
      <c r="C1226" s="156" t="s">
        <v>11701</v>
      </c>
      <c r="D1226" s="156" t="s">
        <v>645</v>
      </c>
      <c r="E1226" s="156">
        <v>45595</v>
      </c>
      <c r="F1226" s="156">
        <v>45597</v>
      </c>
      <c r="G1226" s="156">
        <v>45646</v>
      </c>
      <c r="H1226" s="156" t="s">
        <v>416</v>
      </c>
      <c r="I1226" s="156" t="s">
        <v>9646</v>
      </c>
      <c r="J1226" s="301" t="s">
        <v>11702</v>
      </c>
      <c r="K1226" s="251">
        <v>35477234</v>
      </c>
      <c r="L1226" s="156">
        <v>1</v>
      </c>
      <c r="M1226" s="156" t="s">
        <v>97</v>
      </c>
      <c r="N1226" s="156" t="s">
        <v>98</v>
      </c>
      <c r="O1226" s="156" t="s">
        <v>10292</v>
      </c>
      <c r="P1226" s="156" t="s">
        <v>11703</v>
      </c>
      <c r="Q1226" s="156" t="s">
        <v>11704</v>
      </c>
      <c r="R1226" s="143">
        <v>49</v>
      </c>
      <c r="S1226" s="134" t="s">
        <v>8249</v>
      </c>
      <c r="T1226" s="253" t="s">
        <v>11493</v>
      </c>
      <c r="U1226" s="156">
        <v>2024004022</v>
      </c>
      <c r="V1226" s="253" t="s">
        <v>11493</v>
      </c>
      <c r="W1226" s="156">
        <v>45596</v>
      </c>
      <c r="X1226" s="156" t="s">
        <v>103</v>
      </c>
      <c r="Y1226" s="317" t="s">
        <v>11494</v>
      </c>
      <c r="Z1226" s="156" t="s">
        <v>11493</v>
      </c>
      <c r="AA1226" s="156">
        <v>0</v>
      </c>
      <c r="AB1226" s="156">
        <v>0</v>
      </c>
      <c r="AC1226" s="156">
        <v>0</v>
      </c>
      <c r="AD1226" s="156">
        <v>0</v>
      </c>
      <c r="AE1226" s="156">
        <v>0</v>
      </c>
      <c r="AF1226" s="156">
        <v>0</v>
      </c>
      <c r="AG1226" s="156">
        <v>0</v>
      </c>
      <c r="AH1226" s="156">
        <v>0</v>
      </c>
      <c r="AI1226" s="156">
        <v>0</v>
      </c>
      <c r="AJ1226" s="156">
        <v>0</v>
      </c>
      <c r="AK1226" s="156" t="s">
        <v>104</v>
      </c>
      <c r="AL1226" s="103" t="s">
        <v>11705</v>
      </c>
      <c r="AM1226" s="156" t="s">
        <v>3311</v>
      </c>
      <c r="AN1226" s="156">
        <v>93204728</v>
      </c>
      <c r="AO1226" s="156" t="s">
        <v>114</v>
      </c>
      <c r="AP1226" s="156" t="s">
        <v>114</v>
      </c>
      <c r="AQ1226" s="156" t="s">
        <v>114</v>
      </c>
      <c r="AR1226" s="156" t="s">
        <v>114</v>
      </c>
      <c r="AS1226" s="156" t="s">
        <v>109</v>
      </c>
      <c r="AT1226" s="156" t="s">
        <v>109</v>
      </c>
      <c r="AU1226" s="156" t="s">
        <v>392</v>
      </c>
      <c r="AV1226" s="156" t="s">
        <v>9324</v>
      </c>
      <c r="AW1226" s="156" t="s">
        <v>9324</v>
      </c>
      <c r="AX1226" s="156" t="s">
        <v>109</v>
      </c>
      <c r="AY1226" s="156" t="s">
        <v>108</v>
      </c>
      <c r="AZ1226" s="156" t="s">
        <v>9324</v>
      </c>
      <c r="BA1226" s="156"/>
      <c r="BB1226" s="156"/>
      <c r="BC1226" s="156" t="s">
        <v>9324</v>
      </c>
      <c r="BD1226" s="156" t="s">
        <v>9324</v>
      </c>
      <c r="BE1226" s="156" t="s">
        <v>9324</v>
      </c>
      <c r="BF1226" s="156" t="s">
        <v>9324</v>
      </c>
      <c r="BG1226" s="156" t="s">
        <v>9324</v>
      </c>
      <c r="BH1226" s="153" t="s">
        <v>11493</v>
      </c>
      <c r="BI1226" s="349" t="s">
        <v>113</v>
      </c>
      <c r="BJ1226" s="240" t="s">
        <v>9324</v>
      </c>
      <c r="BK1226" s="240" t="s">
        <v>114</v>
      </c>
      <c r="BL1226" s="240" t="s">
        <v>9324</v>
      </c>
      <c r="BM1226" s="166"/>
      <c r="BN1226" s="156" t="s">
        <v>161</v>
      </c>
      <c r="BO1226" s="156" t="s">
        <v>9675</v>
      </c>
      <c r="BP1226" s="156" t="s">
        <v>11706</v>
      </c>
      <c r="BQ1226" s="156">
        <v>50</v>
      </c>
      <c r="BR1226" s="156">
        <v>27249</v>
      </c>
      <c r="BS1226" s="156" t="s">
        <v>108</v>
      </c>
      <c r="BT1226" s="156" t="s">
        <v>108</v>
      </c>
      <c r="BU1226" s="156" t="s">
        <v>108</v>
      </c>
      <c r="BV1226" s="156" t="s">
        <v>108</v>
      </c>
      <c r="BW1226" s="156" t="s">
        <v>108</v>
      </c>
      <c r="BX1226" s="156" t="s">
        <v>11707</v>
      </c>
      <c r="BY1226" s="156">
        <v>8832537</v>
      </c>
      <c r="BZ1226" s="156" t="s">
        <v>11708</v>
      </c>
      <c r="CA1226" s="157" t="s">
        <v>109</v>
      </c>
      <c r="CB1226" s="157" t="s">
        <v>109</v>
      </c>
      <c r="CC1226" s="157"/>
      <c r="CD1226" s="156"/>
      <c r="CE1226" s="156"/>
      <c r="CF1226" s="156"/>
      <c r="CG1226" s="156"/>
      <c r="CH1226" s="156"/>
      <c r="CI1226" s="156"/>
      <c r="CJ1226" s="156"/>
      <c r="CK1226" s="156"/>
      <c r="CL1226" s="156"/>
      <c r="CM1226" s="157" t="s">
        <v>109</v>
      </c>
      <c r="CN1226" s="152"/>
      <c r="CO1226" s="297"/>
      <c r="CP1226" s="297"/>
      <c r="CQ1226" s="297"/>
      <c r="CR1226" s="297"/>
      <c r="CS1226" s="297"/>
      <c r="CT1226" s="297"/>
      <c r="CU1226" s="297"/>
      <c r="CV1226" s="297"/>
      <c r="CW1226" s="297"/>
      <c r="CX1226" s="297"/>
      <c r="CY1226" s="297"/>
      <c r="CZ1226" s="297"/>
      <c r="DA1226" s="297"/>
      <c r="DB1226" s="297"/>
      <c r="DC1226" s="297"/>
      <c r="DD1226" s="297"/>
      <c r="DE1226" s="297"/>
      <c r="DF1226" s="297"/>
      <c r="DG1226" s="297"/>
      <c r="DH1226" s="297"/>
      <c r="DI1226" s="297"/>
      <c r="DJ1226" s="297"/>
      <c r="DK1226" s="297"/>
      <c r="DL1226" s="297"/>
      <c r="DM1226" s="297"/>
      <c r="DN1226" s="297"/>
      <c r="DO1226" s="297"/>
      <c r="DP1226" s="297"/>
      <c r="DQ1226" s="297"/>
      <c r="DR1226" s="297"/>
      <c r="DS1226" s="297"/>
      <c r="DT1226" s="297"/>
      <c r="DU1226" s="297"/>
      <c r="DV1226" s="297"/>
      <c r="DW1226" s="297"/>
      <c r="DX1226" s="297"/>
      <c r="DY1226" s="297"/>
      <c r="DZ1226" s="297"/>
      <c r="EA1226" s="297"/>
      <c r="EB1226" s="297"/>
      <c r="EC1226" s="297"/>
      <c r="ED1226" s="297"/>
      <c r="EE1226" s="297"/>
      <c r="EF1226" s="297"/>
      <c r="EG1226" s="297"/>
      <c r="EH1226" s="297"/>
      <c r="EI1226" s="297"/>
      <c r="EJ1226" s="297"/>
      <c r="EK1226" s="297"/>
      <c r="EL1226" s="297"/>
      <c r="EM1226" s="297"/>
      <c r="EN1226" s="297"/>
      <c r="EO1226" s="297"/>
      <c r="EP1226" s="297"/>
      <c r="EQ1226" s="297"/>
      <c r="ER1226" s="297"/>
      <c r="ES1226" s="297"/>
      <c r="ET1226" s="297"/>
      <c r="EU1226" s="297"/>
      <c r="EV1226" s="297"/>
      <c r="EW1226" s="297"/>
      <c r="EX1226" s="297"/>
      <c r="EY1226" s="297"/>
      <c r="EZ1226" s="297"/>
      <c r="FA1226" s="297"/>
      <c r="FB1226" s="297"/>
      <c r="FC1226" s="297"/>
      <c r="FD1226" s="297"/>
      <c r="FE1226" s="297"/>
      <c r="FF1226" s="297"/>
      <c r="FG1226" s="297"/>
      <c r="FH1226" s="297"/>
      <c r="FI1226" s="297"/>
      <c r="FJ1226" s="297"/>
      <c r="FK1226" s="297"/>
      <c r="FL1226" s="297"/>
      <c r="FM1226" s="297"/>
      <c r="FN1226" s="297"/>
      <c r="FO1226" s="297"/>
      <c r="FP1226" s="297"/>
      <c r="FQ1226" s="297"/>
      <c r="FR1226" s="297"/>
      <c r="FS1226" s="297"/>
    </row>
    <row r="1227" spans="1:203" ht="45.75" customHeight="1">
      <c r="A1227" s="589">
        <f>1+A1226</f>
        <v>1226</v>
      </c>
      <c r="B1227" s="403" t="s">
        <v>11709</v>
      </c>
      <c r="C1227" s="156" t="s">
        <v>11710</v>
      </c>
      <c r="D1227" s="156" t="s">
        <v>6272</v>
      </c>
      <c r="E1227" s="156">
        <v>45595</v>
      </c>
      <c r="F1227" s="156">
        <v>45602</v>
      </c>
      <c r="G1227" s="156">
        <v>45646</v>
      </c>
      <c r="H1227" s="156" t="s">
        <v>416</v>
      </c>
      <c r="I1227" s="156" t="s">
        <v>9637</v>
      </c>
      <c r="J1227" s="301" t="s">
        <v>11711</v>
      </c>
      <c r="K1227" s="251">
        <v>1072700998</v>
      </c>
      <c r="L1227" s="156">
        <v>1</v>
      </c>
      <c r="M1227" s="156" t="s">
        <v>97</v>
      </c>
      <c r="N1227" s="156" t="s">
        <v>98</v>
      </c>
      <c r="O1227" s="156" t="s">
        <v>783</v>
      </c>
      <c r="P1227" s="156" t="s">
        <v>11712</v>
      </c>
      <c r="Q1227" s="156" t="s">
        <v>10691</v>
      </c>
      <c r="R1227" s="143">
        <v>44</v>
      </c>
      <c r="S1227" s="134" t="s">
        <v>11713</v>
      </c>
      <c r="T1227" s="253" t="s">
        <v>11138</v>
      </c>
      <c r="U1227" s="156">
        <v>2024004023</v>
      </c>
      <c r="V1227" s="253" t="s">
        <v>11138</v>
      </c>
      <c r="W1227" s="156">
        <v>45596</v>
      </c>
      <c r="X1227" s="156" t="s">
        <v>103</v>
      </c>
      <c r="Y1227" s="317" t="s">
        <v>11139</v>
      </c>
      <c r="Z1227" s="156" t="s">
        <v>11138</v>
      </c>
      <c r="AA1227" s="156">
        <v>0</v>
      </c>
      <c r="AB1227" s="156">
        <v>0</v>
      </c>
      <c r="AC1227" s="156">
        <v>0</v>
      </c>
      <c r="AD1227" s="156">
        <v>0</v>
      </c>
      <c r="AE1227" s="156">
        <v>0</v>
      </c>
      <c r="AF1227" s="156">
        <v>0</v>
      </c>
      <c r="AG1227" s="156">
        <v>0</v>
      </c>
      <c r="AH1227" s="156">
        <v>0</v>
      </c>
      <c r="AI1227" s="156">
        <v>0</v>
      </c>
      <c r="AJ1227" s="156">
        <v>0</v>
      </c>
      <c r="AK1227" s="156" t="s">
        <v>104</v>
      </c>
      <c r="AL1227" s="103" t="s">
        <v>11714</v>
      </c>
      <c r="AM1227" s="156" t="s">
        <v>7181</v>
      </c>
      <c r="AN1227" s="156">
        <v>79434454</v>
      </c>
      <c r="AO1227" s="156" t="s">
        <v>114</v>
      </c>
      <c r="AP1227" s="156" t="s">
        <v>114</v>
      </c>
      <c r="AQ1227" s="156" t="s">
        <v>114</v>
      </c>
      <c r="AR1227" s="156" t="s">
        <v>114</v>
      </c>
      <c r="AS1227" s="156" t="s">
        <v>109</v>
      </c>
      <c r="AT1227" s="156" t="s">
        <v>109</v>
      </c>
      <c r="AU1227" s="156" t="s">
        <v>392</v>
      </c>
      <c r="AV1227" s="156" t="s">
        <v>9324</v>
      </c>
      <c r="AW1227" s="156" t="s">
        <v>9324</v>
      </c>
      <c r="AX1227" s="156" t="s">
        <v>109</v>
      </c>
      <c r="AY1227" s="156" t="s">
        <v>108</v>
      </c>
      <c r="AZ1227" s="156" t="s">
        <v>9324</v>
      </c>
      <c r="BA1227" s="156"/>
      <c r="BB1227" s="156"/>
      <c r="BC1227" s="156" t="s">
        <v>9324</v>
      </c>
      <c r="BD1227" s="156" t="s">
        <v>9324</v>
      </c>
      <c r="BE1227" s="156" t="s">
        <v>9324</v>
      </c>
      <c r="BF1227" s="156" t="s">
        <v>9324</v>
      </c>
      <c r="BG1227" s="156" t="s">
        <v>9324</v>
      </c>
      <c r="BH1227" s="153" t="s">
        <v>11138</v>
      </c>
      <c r="BI1227" s="296" t="s">
        <v>135</v>
      </c>
      <c r="BJ1227" s="240" t="s">
        <v>9324</v>
      </c>
      <c r="BK1227" s="240" t="s">
        <v>114</v>
      </c>
      <c r="BL1227" s="240" t="s">
        <v>9324</v>
      </c>
      <c r="BM1227" s="166" t="s">
        <v>136</v>
      </c>
      <c r="BN1227" s="156" t="s">
        <v>115</v>
      </c>
      <c r="BO1227" s="156" t="s">
        <v>11715</v>
      </c>
      <c r="BP1227" s="156" t="s">
        <v>11716</v>
      </c>
      <c r="BQ1227" s="156">
        <v>30</v>
      </c>
      <c r="BR1227" s="156">
        <v>34294</v>
      </c>
      <c r="BS1227" s="156" t="s">
        <v>109</v>
      </c>
      <c r="BT1227" s="156" t="s">
        <v>108</v>
      </c>
      <c r="BU1227" s="156" t="s">
        <v>108</v>
      </c>
      <c r="BV1227" s="156" t="s">
        <v>108</v>
      </c>
      <c r="BW1227" s="156" t="s">
        <v>108</v>
      </c>
      <c r="BX1227" s="156" t="s">
        <v>11717</v>
      </c>
      <c r="BY1227" s="156">
        <v>3134001465</v>
      </c>
      <c r="BZ1227" s="156" t="s">
        <v>11718</v>
      </c>
      <c r="CA1227" s="157" t="s">
        <v>109</v>
      </c>
      <c r="CB1227" s="157" t="s">
        <v>10368</v>
      </c>
      <c r="CC1227" s="157"/>
      <c r="CD1227" s="156"/>
      <c r="CE1227" s="156"/>
      <c r="CF1227" s="156"/>
      <c r="CG1227" s="156"/>
      <c r="CH1227" s="156"/>
      <c r="CI1227" s="156"/>
      <c r="CJ1227" s="156"/>
      <c r="CK1227" s="156"/>
      <c r="CL1227" s="156"/>
      <c r="CM1227" s="157" t="s">
        <v>109</v>
      </c>
      <c r="CN1227" s="152"/>
      <c r="CO1227" s="297"/>
      <c r="CP1227" s="297"/>
      <c r="CQ1227" s="297"/>
      <c r="CR1227" s="297"/>
      <c r="CS1227" s="297"/>
      <c r="CT1227" s="297"/>
      <c r="CU1227" s="297"/>
      <c r="CV1227" s="297"/>
      <c r="CW1227" s="297"/>
      <c r="CX1227" s="297"/>
      <c r="CY1227" s="297"/>
      <c r="CZ1227" s="297"/>
      <c r="DA1227" s="297"/>
      <c r="DB1227" s="297"/>
      <c r="DC1227" s="297"/>
      <c r="DD1227" s="297"/>
      <c r="DE1227" s="297"/>
      <c r="DF1227" s="297"/>
      <c r="DG1227" s="297"/>
      <c r="DH1227" s="297"/>
      <c r="DI1227" s="297"/>
      <c r="DJ1227" s="297"/>
      <c r="DK1227" s="297"/>
      <c r="DL1227" s="297"/>
      <c r="DM1227" s="297"/>
      <c r="DN1227" s="297"/>
      <c r="DO1227" s="297"/>
      <c r="DP1227" s="297"/>
      <c r="DQ1227" s="297"/>
      <c r="DR1227" s="297"/>
      <c r="DS1227" s="297"/>
      <c r="DT1227" s="297"/>
      <c r="DU1227" s="297"/>
      <c r="DV1227" s="297"/>
      <c r="DW1227" s="297"/>
      <c r="DX1227" s="297"/>
      <c r="DY1227" s="297"/>
      <c r="DZ1227" s="297"/>
      <c r="EA1227" s="297"/>
      <c r="EB1227" s="297"/>
      <c r="EC1227" s="297"/>
      <c r="ED1227" s="297"/>
      <c r="EE1227" s="297"/>
      <c r="EF1227" s="297"/>
      <c r="EG1227" s="297"/>
      <c r="EH1227" s="297"/>
      <c r="EI1227" s="297"/>
      <c r="EJ1227" s="297"/>
      <c r="EK1227" s="297"/>
      <c r="EL1227" s="297"/>
      <c r="EM1227" s="297"/>
      <c r="EN1227" s="297"/>
      <c r="EO1227" s="297"/>
      <c r="EP1227" s="297"/>
      <c r="EQ1227" s="297"/>
      <c r="ER1227" s="297"/>
      <c r="ES1227" s="297"/>
      <c r="ET1227" s="297"/>
      <c r="EU1227" s="297"/>
      <c r="EV1227" s="297"/>
      <c r="EW1227" s="297"/>
      <c r="EX1227" s="297"/>
      <c r="EY1227" s="297"/>
      <c r="EZ1227" s="297"/>
      <c r="FA1227" s="297"/>
      <c r="FB1227" s="297"/>
      <c r="FC1227" s="297"/>
      <c r="FD1227" s="297"/>
      <c r="FE1227" s="297"/>
      <c r="FF1227" s="297"/>
      <c r="FG1227" s="297"/>
      <c r="FH1227" s="297"/>
      <c r="FI1227" s="297"/>
      <c r="FJ1227" s="297"/>
      <c r="FK1227" s="297"/>
      <c r="FL1227" s="297"/>
      <c r="FM1227" s="297"/>
      <c r="FN1227" s="297"/>
      <c r="FO1227" s="297"/>
      <c r="FP1227" s="297"/>
      <c r="FQ1227" s="297"/>
      <c r="FR1227" s="297"/>
      <c r="FS1227" s="297"/>
    </row>
    <row r="1228" spans="1:203" ht="45.75" customHeight="1">
      <c r="A1228" s="638">
        <f>1+A1227</f>
        <v>1227</v>
      </c>
      <c r="B1228" s="218" t="s">
        <v>11719</v>
      </c>
      <c r="C1228" s="201" t="s">
        <v>11720</v>
      </c>
      <c r="D1228" s="205" t="s">
        <v>8490</v>
      </c>
      <c r="E1228" s="202">
        <v>45596</v>
      </c>
      <c r="F1228" s="203">
        <v>45598</v>
      </c>
      <c r="G1228" s="203">
        <v>46022</v>
      </c>
      <c r="H1228" s="201" t="s">
        <v>11721</v>
      </c>
      <c r="I1228" s="206" t="s">
        <v>452</v>
      </c>
      <c r="J1228" s="201" t="s">
        <v>11722</v>
      </c>
      <c r="K1228" s="271">
        <v>901885334</v>
      </c>
      <c r="L1228" s="201">
        <v>0</v>
      </c>
      <c r="M1228" s="272" t="s">
        <v>926</v>
      </c>
      <c r="N1228" s="208" t="s">
        <v>549</v>
      </c>
      <c r="O1228" s="218" t="s">
        <v>354</v>
      </c>
      <c r="P1228" s="201" t="s">
        <v>4111</v>
      </c>
      <c r="Q1228" s="201" t="s">
        <v>11723</v>
      </c>
      <c r="R1228" s="210">
        <v>424</v>
      </c>
      <c r="S1228" s="201" t="s">
        <v>11724</v>
      </c>
      <c r="T1228" s="273" t="s">
        <v>11725</v>
      </c>
      <c r="U1228" s="274" t="s">
        <v>11726</v>
      </c>
      <c r="V1228" s="273" t="s">
        <v>11727</v>
      </c>
      <c r="W1228" s="275">
        <v>45596</v>
      </c>
      <c r="X1228" s="276" t="s">
        <v>103</v>
      </c>
      <c r="Y1228" s="313" t="s">
        <v>11728</v>
      </c>
      <c r="Z1228" s="215" t="s">
        <v>11728</v>
      </c>
      <c r="AA1228" s="216">
        <v>0</v>
      </c>
      <c r="AB1228" s="217">
        <v>0</v>
      </c>
      <c r="AC1228" s="216">
        <v>0</v>
      </c>
      <c r="AD1228" s="216">
        <v>0</v>
      </c>
      <c r="AE1228" s="216">
        <v>0</v>
      </c>
      <c r="AF1228" s="216">
        <v>0</v>
      </c>
      <c r="AG1228" s="216">
        <v>0</v>
      </c>
      <c r="AH1228" s="216">
        <v>0</v>
      </c>
      <c r="AI1228" s="216">
        <v>0</v>
      </c>
      <c r="AJ1228" s="216">
        <v>0</v>
      </c>
      <c r="AK1228" s="209" t="s">
        <v>104</v>
      </c>
      <c r="AL1228" s="191" t="s">
        <v>11729</v>
      </c>
      <c r="AM1228" s="201" t="s">
        <v>11730</v>
      </c>
      <c r="AN1228" s="207" t="s">
        <v>11731</v>
      </c>
      <c r="AO1228" s="209" t="s">
        <v>11732</v>
      </c>
      <c r="AP1228" s="201" t="s">
        <v>1618</v>
      </c>
      <c r="AQ1228" s="277">
        <v>45597</v>
      </c>
      <c r="AR1228" s="209" t="s">
        <v>11733</v>
      </c>
      <c r="AS1228" s="201" t="s">
        <v>114</v>
      </c>
      <c r="AT1228" s="209" t="s">
        <v>109</v>
      </c>
      <c r="AU1228" s="209" t="s">
        <v>9324</v>
      </c>
      <c r="AV1228" s="201"/>
      <c r="AW1228" s="201"/>
      <c r="AX1228" s="201" t="s">
        <v>109</v>
      </c>
      <c r="AY1228" s="201" t="s">
        <v>108</v>
      </c>
      <c r="AZ1228" s="240"/>
      <c r="BA1228" s="201"/>
      <c r="BB1228" s="241"/>
      <c r="BC1228" s="240"/>
      <c r="BD1228" s="210"/>
      <c r="BE1228" s="210"/>
      <c r="BF1228" s="210"/>
      <c r="BG1228" s="240"/>
      <c r="BH1228" s="221" t="s">
        <v>11725</v>
      </c>
      <c r="BI1228" s="296" t="s">
        <v>135</v>
      </c>
      <c r="BJ1228" s="201"/>
      <c r="BK1228" s="208"/>
      <c r="BL1228" s="240"/>
      <c r="BM1228" s="237"/>
      <c r="BN1228" s="292" t="s">
        <v>108</v>
      </c>
      <c r="BO1228" s="208" t="s">
        <v>108</v>
      </c>
      <c r="BP1228" s="208" t="s">
        <v>108</v>
      </c>
      <c r="BQ1228" s="208" t="s">
        <v>108</v>
      </c>
      <c r="BR1228" s="208" t="s">
        <v>108</v>
      </c>
      <c r="BS1228" s="208" t="s">
        <v>108</v>
      </c>
      <c r="BT1228" s="208" t="s">
        <v>108</v>
      </c>
      <c r="BU1228" s="237" t="s">
        <v>108</v>
      </c>
      <c r="BV1228" s="208" t="s">
        <v>108</v>
      </c>
      <c r="BW1228" s="278" t="s">
        <v>108</v>
      </c>
      <c r="BX1228" s="224" t="s">
        <v>11734</v>
      </c>
      <c r="BY1228" s="208">
        <v>3165248265</v>
      </c>
      <c r="BZ1228" s="293" t="s">
        <v>11735</v>
      </c>
      <c r="CA1228" s="223" t="s">
        <v>109</v>
      </c>
      <c r="CB1228" s="223" t="s">
        <v>109</v>
      </c>
      <c r="CC1228" s="223" t="s">
        <v>109</v>
      </c>
      <c r="CD1228" s="223" t="s">
        <v>109</v>
      </c>
      <c r="CE1228" s="223" t="s">
        <v>109</v>
      </c>
      <c r="CF1228" s="294" t="s">
        <v>1018</v>
      </c>
      <c r="CG1228" s="294" t="s">
        <v>1018</v>
      </c>
      <c r="CH1228" s="223" t="s">
        <v>109</v>
      </c>
      <c r="CI1228" s="294" t="s">
        <v>11736</v>
      </c>
      <c r="CJ1228" s="223"/>
      <c r="CK1228" s="223"/>
      <c r="CL1228" s="223"/>
      <c r="CM1228" s="303"/>
      <c r="CN1228" s="223"/>
      <c r="CO1228" s="50"/>
      <c r="CP1228" s="50"/>
      <c r="CQ1228" s="50"/>
      <c r="CR1228" s="50"/>
      <c r="CS1228" s="50"/>
      <c r="CT1228" s="50"/>
      <c r="CU1228" s="50"/>
      <c r="CV1228" s="50"/>
      <c r="CW1228" s="50"/>
      <c r="CX1228" s="50"/>
      <c r="CY1228" s="50"/>
      <c r="CZ1228" s="50"/>
      <c r="DA1228" s="50"/>
      <c r="DB1228" s="50"/>
      <c r="DC1228" s="50"/>
      <c r="DD1228" s="50"/>
      <c r="DE1228" s="50"/>
      <c r="DF1228" s="50"/>
      <c r="DG1228" s="50"/>
      <c r="DH1228" s="50"/>
      <c r="DI1228" s="50"/>
      <c r="DJ1228" s="50"/>
      <c r="DK1228" s="50"/>
      <c r="DL1228" s="50"/>
      <c r="DM1228" s="50"/>
      <c r="DN1228" s="50"/>
      <c r="DO1228" s="50"/>
      <c r="DP1228" s="50"/>
      <c r="DQ1228" s="50"/>
      <c r="DR1228" s="50"/>
      <c r="DS1228" s="50"/>
      <c r="DT1228" s="50"/>
      <c r="DU1228" s="50"/>
      <c r="DV1228" s="50"/>
      <c r="DW1228" s="50"/>
      <c r="DX1228" s="50"/>
      <c r="DY1228" s="50"/>
      <c r="DZ1228" s="50"/>
      <c r="EA1228" s="50"/>
      <c r="EB1228" s="50"/>
      <c r="EC1228" s="50"/>
      <c r="ED1228" s="50"/>
      <c r="EE1228" s="50"/>
    </row>
    <row r="1229" spans="1:203" ht="45.75" customHeight="1">
      <c r="A1229" s="589">
        <f>1+A1228</f>
        <v>1228</v>
      </c>
      <c r="B1229" s="403" t="s">
        <v>11737</v>
      </c>
      <c r="C1229" s="156" t="s">
        <v>11738</v>
      </c>
      <c r="D1229" s="156" t="s">
        <v>6728</v>
      </c>
      <c r="E1229" s="156">
        <v>45596</v>
      </c>
      <c r="F1229" s="156">
        <v>45601</v>
      </c>
      <c r="G1229" s="156">
        <v>45646</v>
      </c>
      <c r="H1229" s="156" t="s">
        <v>416</v>
      </c>
      <c r="I1229" s="156" t="s">
        <v>9637</v>
      </c>
      <c r="J1229" s="301" t="s">
        <v>11739</v>
      </c>
      <c r="K1229" s="251">
        <v>73103425</v>
      </c>
      <c r="L1229" s="156">
        <v>5</v>
      </c>
      <c r="M1229" s="156" t="s">
        <v>97</v>
      </c>
      <c r="N1229" s="156" t="s">
        <v>98</v>
      </c>
      <c r="O1229" s="156" t="s">
        <v>993</v>
      </c>
      <c r="P1229" s="156" t="s">
        <v>8002</v>
      </c>
      <c r="Q1229" s="156" t="s">
        <v>10691</v>
      </c>
      <c r="R1229" s="143">
        <v>45</v>
      </c>
      <c r="S1229" s="134" t="s">
        <v>11740</v>
      </c>
      <c r="T1229" s="253" t="s">
        <v>11741</v>
      </c>
      <c r="U1229" s="156">
        <v>2024004028</v>
      </c>
      <c r="V1229" s="253" t="s">
        <v>11741</v>
      </c>
      <c r="W1229" s="156">
        <v>45596</v>
      </c>
      <c r="X1229" s="156" t="s">
        <v>103</v>
      </c>
      <c r="Y1229" s="317" t="s">
        <v>11742</v>
      </c>
      <c r="Z1229" s="156" t="s">
        <v>11741</v>
      </c>
      <c r="AA1229" s="156">
        <v>0</v>
      </c>
      <c r="AB1229" s="156">
        <v>0</v>
      </c>
      <c r="AC1229" s="156">
        <v>0</v>
      </c>
      <c r="AD1229" s="156">
        <v>0</v>
      </c>
      <c r="AE1229" s="156">
        <v>0</v>
      </c>
      <c r="AF1229" s="156">
        <v>0</v>
      </c>
      <c r="AG1229" s="156">
        <v>0</v>
      </c>
      <c r="AH1229" s="156">
        <v>0</v>
      </c>
      <c r="AI1229" s="156">
        <v>0</v>
      </c>
      <c r="AJ1229" s="156">
        <v>0</v>
      </c>
      <c r="AK1229" s="156" t="s">
        <v>104</v>
      </c>
      <c r="AL1229" s="103" t="s">
        <v>11743</v>
      </c>
      <c r="AM1229" s="156" t="s">
        <v>8824</v>
      </c>
      <c r="AN1229" s="156">
        <v>35199249</v>
      </c>
      <c r="AO1229" s="156" t="s">
        <v>114</v>
      </c>
      <c r="AP1229" s="156" t="s">
        <v>114</v>
      </c>
      <c r="AQ1229" s="156" t="s">
        <v>114</v>
      </c>
      <c r="AR1229" s="156" t="s">
        <v>114</v>
      </c>
      <c r="AS1229" s="156" t="s">
        <v>109</v>
      </c>
      <c r="AT1229" s="156" t="s">
        <v>109</v>
      </c>
      <c r="AU1229" s="156" t="s">
        <v>392</v>
      </c>
      <c r="AV1229" s="156" t="s">
        <v>9324</v>
      </c>
      <c r="AW1229" s="156" t="s">
        <v>9324</v>
      </c>
      <c r="AX1229" s="156" t="s">
        <v>109</v>
      </c>
      <c r="AY1229" s="156" t="s">
        <v>108</v>
      </c>
      <c r="AZ1229" s="156" t="s">
        <v>9324</v>
      </c>
      <c r="BA1229" s="156"/>
      <c r="BB1229" s="156"/>
      <c r="BC1229" s="156" t="s">
        <v>9324</v>
      </c>
      <c r="BD1229" s="156" t="s">
        <v>9324</v>
      </c>
      <c r="BE1229" s="156" t="s">
        <v>9324</v>
      </c>
      <c r="BF1229" s="156" t="s">
        <v>9324</v>
      </c>
      <c r="BG1229" s="156" t="s">
        <v>9324</v>
      </c>
      <c r="BH1229" s="153" t="s">
        <v>11741</v>
      </c>
      <c r="BI1229" s="437" t="s">
        <v>227</v>
      </c>
      <c r="BJ1229" s="240" t="s">
        <v>9324</v>
      </c>
      <c r="BK1229" s="240" t="s">
        <v>114</v>
      </c>
      <c r="BL1229" s="240" t="s">
        <v>9324</v>
      </c>
      <c r="BM1229" s="161" t="s">
        <v>2539</v>
      </c>
      <c r="BN1229" s="156" t="s">
        <v>115</v>
      </c>
      <c r="BO1229" s="156" t="s">
        <v>9998</v>
      </c>
      <c r="BP1229" s="156" t="s">
        <v>9999</v>
      </c>
      <c r="BQ1229" s="156">
        <v>61</v>
      </c>
      <c r="BR1229" s="156">
        <v>23030</v>
      </c>
      <c r="BS1229" s="156" t="s">
        <v>108</v>
      </c>
      <c r="BT1229" s="156" t="s">
        <v>108</v>
      </c>
      <c r="BU1229" s="156" t="s">
        <v>108</v>
      </c>
      <c r="BV1229" s="156" t="s">
        <v>108</v>
      </c>
      <c r="BW1229" s="156" t="s">
        <v>108</v>
      </c>
      <c r="BX1229" s="156" t="s">
        <v>11744</v>
      </c>
      <c r="BY1229" s="156">
        <v>3229444184</v>
      </c>
      <c r="BZ1229" s="156" t="s">
        <v>11745</v>
      </c>
      <c r="CA1229" s="157" t="s">
        <v>578</v>
      </c>
      <c r="CB1229" s="157" t="s">
        <v>109</v>
      </c>
      <c r="CC1229" s="157"/>
      <c r="CD1229" s="156"/>
      <c r="CE1229" s="156"/>
      <c r="CF1229" s="156"/>
      <c r="CG1229" s="156"/>
      <c r="CH1229" s="156"/>
      <c r="CI1229" s="156"/>
      <c r="CJ1229" s="156"/>
      <c r="CK1229" s="156"/>
      <c r="CL1229" s="156"/>
      <c r="CM1229" s="152" t="s">
        <v>109</v>
      </c>
      <c r="CN1229" s="152"/>
      <c r="CO1229" s="297"/>
      <c r="CP1229" s="297"/>
      <c r="CQ1229" s="297"/>
      <c r="CR1229" s="297"/>
      <c r="CS1229" s="297"/>
      <c r="CT1229" s="297"/>
      <c r="CU1229" s="297"/>
      <c r="CV1229" s="297"/>
      <c r="CW1229" s="297"/>
      <c r="CX1229" s="297"/>
      <c r="CY1229" s="297"/>
      <c r="CZ1229" s="297"/>
      <c r="DA1229" s="297"/>
      <c r="DB1229" s="297"/>
      <c r="DC1229" s="297"/>
      <c r="DD1229" s="297"/>
      <c r="DE1229" s="297"/>
      <c r="DF1229" s="297"/>
      <c r="DG1229" s="297"/>
      <c r="DH1229" s="297"/>
      <c r="DI1229" s="297"/>
      <c r="DJ1229" s="297"/>
      <c r="DK1229" s="297"/>
      <c r="DL1229" s="297"/>
      <c r="DM1229" s="297"/>
      <c r="DN1229" s="297"/>
      <c r="DO1229" s="297"/>
      <c r="DP1229" s="297"/>
      <c r="DQ1229" s="297"/>
      <c r="DR1229" s="297"/>
      <c r="DS1229" s="297"/>
      <c r="DT1229" s="297"/>
      <c r="DU1229" s="297"/>
      <c r="DV1229" s="297"/>
      <c r="DW1229" s="297"/>
      <c r="DX1229" s="297"/>
      <c r="DY1229" s="297"/>
      <c r="DZ1229" s="297"/>
      <c r="EA1229" s="297"/>
      <c r="EB1229" s="297"/>
      <c r="EC1229" s="297"/>
      <c r="ED1229" s="297"/>
      <c r="EE1229" s="297"/>
      <c r="EF1229" s="297"/>
      <c r="EG1229" s="297"/>
      <c r="EH1229" s="297"/>
      <c r="EI1229" s="297"/>
      <c r="EJ1229" s="297"/>
      <c r="EK1229" s="297"/>
      <c r="EL1229" s="297"/>
      <c r="EM1229" s="297"/>
      <c r="EN1229" s="297"/>
      <c r="EO1229" s="297"/>
      <c r="EP1229" s="297"/>
      <c r="EQ1229" s="297"/>
      <c r="ER1229" s="297"/>
      <c r="ES1229" s="297"/>
      <c r="ET1229" s="297"/>
      <c r="EU1229" s="297"/>
      <c r="EV1229" s="297"/>
      <c r="EW1229" s="297"/>
      <c r="EX1229" s="297"/>
      <c r="EY1229" s="297"/>
      <c r="EZ1229" s="297"/>
      <c r="FA1229" s="297"/>
      <c r="FB1229" s="297"/>
      <c r="FC1229" s="297"/>
      <c r="FD1229" s="297"/>
      <c r="FE1229" s="297"/>
      <c r="FF1229" s="297"/>
      <c r="FG1229" s="297"/>
      <c r="FH1229" s="297"/>
      <c r="FI1229" s="297"/>
      <c r="FJ1229" s="297"/>
      <c r="FK1229" s="297"/>
      <c r="FL1229" s="297"/>
      <c r="FM1229" s="297"/>
      <c r="FN1229" s="297"/>
      <c r="FO1229" s="297"/>
      <c r="FP1229" s="297"/>
      <c r="FQ1229" s="297"/>
      <c r="FR1229" s="297"/>
      <c r="FS1229" s="297"/>
    </row>
    <row r="1230" spans="1:203" ht="45.75" customHeight="1">
      <c r="A1230" s="589">
        <f>1+A1229</f>
        <v>1229</v>
      </c>
      <c r="B1230" s="403" t="s">
        <v>11746</v>
      </c>
      <c r="C1230" s="156" t="s">
        <v>11747</v>
      </c>
      <c r="D1230" s="156" t="s">
        <v>6828</v>
      </c>
      <c r="E1230" s="156">
        <v>45596</v>
      </c>
      <c r="F1230" s="156">
        <v>45597</v>
      </c>
      <c r="G1230" s="156">
        <v>45652</v>
      </c>
      <c r="H1230" s="156" t="s">
        <v>416</v>
      </c>
      <c r="I1230" s="156" t="s">
        <v>9646</v>
      </c>
      <c r="J1230" s="301" t="s">
        <v>11748</v>
      </c>
      <c r="K1230" s="251">
        <v>1013688816</v>
      </c>
      <c r="L1230" s="156">
        <v>4</v>
      </c>
      <c r="M1230" s="156" t="s">
        <v>97</v>
      </c>
      <c r="N1230" s="156" t="s">
        <v>98</v>
      </c>
      <c r="O1230" s="156" t="s">
        <v>993</v>
      </c>
      <c r="P1230" s="156" t="s">
        <v>6220</v>
      </c>
      <c r="Q1230" s="156" t="s">
        <v>11749</v>
      </c>
      <c r="R1230" s="143">
        <v>55</v>
      </c>
      <c r="S1230" s="134" t="s">
        <v>11463</v>
      </c>
      <c r="T1230" s="253" t="s">
        <v>11464</v>
      </c>
      <c r="U1230" s="156">
        <v>2024004029</v>
      </c>
      <c r="V1230" s="253" t="s">
        <v>11464</v>
      </c>
      <c r="W1230" s="156">
        <v>45596</v>
      </c>
      <c r="X1230" s="156" t="s">
        <v>103</v>
      </c>
      <c r="Y1230" s="317" t="s">
        <v>11465</v>
      </c>
      <c r="Z1230" s="156" t="s">
        <v>11464</v>
      </c>
      <c r="AA1230" s="156">
        <v>0</v>
      </c>
      <c r="AB1230" s="156">
        <v>0</v>
      </c>
      <c r="AC1230" s="156">
        <v>0</v>
      </c>
      <c r="AD1230" s="156">
        <v>0</v>
      </c>
      <c r="AE1230" s="156">
        <v>0</v>
      </c>
      <c r="AF1230" s="156">
        <v>0</v>
      </c>
      <c r="AG1230" s="156">
        <v>0</v>
      </c>
      <c r="AH1230" s="156">
        <v>0</v>
      </c>
      <c r="AI1230" s="156">
        <v>0</v>
      </c>
      <c r="AJ1230" s="156">
        <v>0</v>
      </c>
      <c r="AK1230" s="156" t="s">
        <v>104</v>
      </c>
      <c r="AL1230" s="103" t="s">
        <v>11750</v>
      </c>
      <c r="AM1230" s="156" t="s">
        <v>11751</v>
      </c>
      <c r="AN1230" s="156" t="s">
        <v>11752</v>
      </c>
      <c r="AO1230" s="156" t="s">
        <v>114</v>
      </c>
      <c r="AP1230" s="156" t="s">
        <v>114</v>
      </c>
      <c r="AQ1230" s="156" t="s">
        <v>114</v>
      </c>
      <c r="AR1230" s="156" t="s">
        <v>114</v>
      </c>
      <c r="AS1230" s="156" t="s">
        <v>109</v>
      </c>
      <c r="AT1230" s="156" t="s">
        <v>109</v>
      </c>
      <c r="AU1230" s="156" t="s">
        <v>392</v>
      </c>
      <c r="AV1230" s="156" t="s">
        <v>9324</v>
      </c>
      <c r="AW1230" s="156" t="s">
        <v>9324</v>
      </c>
      <c r="AX1230" s="156" t="s">
        <v>109</v>
      </c>
      <c r="AY1230" s="156" t="s">
        <v>108</v>
      </c>
      <c r="AZ1230" s="156" t="s">
        <v>9324</v>
      </c>
      <c r="BA1230" s="156"/>
      <c r="BB1230" s="156"/>
      <c r="BC1230" s="156" t="s">
        <v>9324</v>
      </c>
      <c r="BD1230" s="156" t="s">
        <v>9324</v>
      </c>
      <c r="BE1230" s="156" t="s">
        <v>9324</v>
      </c>
      <c r="BF1230" s="156" t="s">
        <v>9324</v>
      </c>
      <c r="BG1230" s="156" t="s">
        <v>9324</v>
      </c>
      <c r="BH1230" s="153" t="s">
        <v>11464</v>
      </c>
      <c r="BI1230" s="437" t="s">
        <v>113</v>
      </c>
      <c r="BJ1230" s="240" t="s">
        <v>9324</v>
      </c>
      <c r="BK1230" s="240" t="s">
        <v>114</v>
      </c>
      <c r="BL1230" s="240" t="s">
        <v>9324</v>
      </c>
      <c r="BM1230" s="301"/>
      <c r="BN1230" s="156" t="s">
        <v>161</v>
      </c>
      <c r="BO1230" s="156" t="s">
        <v>9675</v>
      </c>
      <c r="BP1230" s="156" t="s">
        <v>10271</v>
      </c>
      <c r="BQ1230" s="156">
        <v>25</v>
      </c>
      <c r="BR1230" s="156">
        <v>36315</v>
      </c>
      <c r="BS1230" s="156" t="s">
        <v>108</v>
      </c>
      <c r="BT1230" s="156" t="s">
        <v>108</v>
      </c>
      <c r="BU1230" s="156" t="s">
        <v>108</v>
      </c>
      <c r="BV1230" s="156" t="s">
        <v>108</v>
      </c>
      <c r="BW1230" s="156" t="s">
        <v>108</v>
      </c>
      <c r="BX1230" s="156" t="s">
        <v>11753</v>
      </c>
      <c r="BY1230" s="156">
        <v>3006951622</v>
      </c>
      <c r="BZ1230" s="156" t="s">
        <v>11754</v>
      </c>
      <c r="CA1230" s="157" t="s">
        <v>109</v>
      </c>
      <c r="CB1230" s="157" t="s">
        <v>109</v>
      </c>
      <c r="CC1230" s="157"/>
      <c r="CD1230" s="156"/>
      <c r="CE1230" s="156"/>
      <c r="CF1230" s="156"/>
      <c r="CG1230" s="156"/>
      <c r="CH1230" s="156"/>
      <c r="CI1230" s="156"/>
      <c r="CJ1230" s="156"/>
      <c r="CK1230" s="156"/>
      <c r="CL1230" s="156"/>
      <c r="CM1230" s="152" t="s">
        <v>109</v>
      </c>
      <c r="CN1230" s="152"/>
      <c r="CO1230" s="297"/>
      <c r="CP1230" s="297"/>
      <c r="CQ1230" s="297"/>
      <c r="CR1230" s="297"/>
      <c r="CS1230" s="297"/>
      <c r="CT1230" s="297"/>
      <c r="CU1230" s="297"/>
      <c r="CV1230" s="297"/>
      <c r="CW1230" s="297"/>
      <c r="CX1230" s="297"/>
      <c r="CY1230" s="297"/>
      <c r="CZ1230" s="297"/>
      <c r="DA1230" s="297"/>
      <c r="DB1230" s="297"/>
      <c r="DC1230" s="297"/>
      <c r="DD1230" s="297"/>
      <c r="DE1230" s="297"/>
      <c r="DF1230" s="297"/>
      <c r="DG1230" s="297"/>
      <c r="DH1230" s="297"/>
      <c r="DI1230" s="297"/>
      <c r="DJ1230" s="297"/>
      <c r="DK1230" s="297"/>
      <c r="DL1230" s="297"/>
      <c r="DM1230" s="297"/>
      <c r="DN1230" s="297"/>
      <c r="DO1230" s="297"/>
      <c r="DP1230" s="297"/>
      <c r="DQ1230" s="297"/>
      <c r="DR1230" s="297"/>
      <c r="DS1230" s="297"/>
      <c r="DT1230" s="297"/>
      <c r="DU1230" s="297"/>
      <c r="DV1230" s="297"/>
      <c r="DW1230" s="297"/>
      <c r="DX1230" s="297"/>
      <c r="DY1230" s="297"/>
      <c r="DZ1230" s="297"/>
      <c r="EA1230" s="297"/>
      <c r="EB1230" s="297"/>
      <c r="EC1230" s="297"/>
      <c r="ED1230" s="297"/>
      <c r="EE1230" s="297"/>
      <c r="EF1230" s="297"/>
      <c r="EG1230" s="297"/>
      <c r="EH1230" s="297"/>
      <c r="EI1230" s="297"/>
      <c r="EJ1230" s="297"/>
      <c r="EK1230" s="297"/>
      <c r="EL1230" s="297"/>
      <c r="EM1230" s="297"/>
      <c r="EN1230" s="297"/>
      <c r="EO1230" s="297"/>
      <c r="EP1230" s="297"/>
      <c r="EQ1230" s="297"/>
      <c r="ER1230" s="297"/>
      <c r="ES1230" s="297"/>
      <c r="ET1230" s="297"/>
      <c r="EU1230" s="297"/>
      <c r="EV1230" s="297"/>
      <c r="EW1230" s="297"/>
      <c r="EX1230" s="297"/>
      <c r="EY1230" s="297"/>
      <c r="EZ1230" s="297"/>
      <c r="FA1230" s="297"/>
      <c r="FB1230" s="297"/>
      <c r="FC1230" s="297"/>
      <c r="FD1230" s="297"/>
      <c r="FE1230" s="297"/>
      <c r="FF1230" s="297"/>
      <c r="FG1230" s="297"/>
      <c r="FH1230" s="297"/>
      <c r="FI1230" s="297"/>
      <c r="FJ1230" s="297"/>
      <c r="FK1230" s="297"/>
      <c r="FL1230" s="297"/>
      <c r="FM1230" s="297"/>
      <c r="FN1230" s="297"/>
      <c r="FO1230" s="297"/>
      <c r="FP1230" s="297"/>
      <c r="FQ1230" s="297"/>
      <c r="FR1230" s="297"/>
      <c r="FS1230" s="297"/>
    </row>
    <row r="1231" spans="1:203" ht="45.75" customHeight="1">
      <c r="A1231" s="589">
        <f>1+A1230</f>
        <v>1230</v>
      </c>
      <c r="B1231" s="403" t="s">
        <v>11755</v>
      </c>
      <c r="C1231" s="156" t="s">
        <v>11756</v>
      </c>
      <c r="D1231" s="156" t="s">
        <v>6828</v>
      </c>
      <c r="E1231" s="156">
        <v>45596</v>
      </c>
      <c r="F1231" s="156">
        <v>45603</v>
      </c>
      <c r="G1231" s="156">
        <v>45652</v>
      </c>
      <c r="H1231" s="156" t="s">
        <v>416</v>
      </c>
      <c r="I1231" s="156" t="s">
        <v>9646</v>
      </c>
      <c r="J1231" s="301" t="s">
        <v>11757</v>
      </c>
      <c r="K1231" s="251">
        <v>1016019330</v>
      </c>
      <c r="L1231" s="156">
        <v>9</v>
      </c>
      <c r="M1231" s="156" t="s">
        <v>97</v>
      </c>
      <c r="N1231" s="156" t="s">
        <v>98</v>
      </c>
      <c r="O1231" s="156" t="s">
        <v>993</v>
      </c>
      <c r="P1231" s="156" t="s">
        <v>6220</v>
      </c>
      <c r="Q1231" s="156" t="s">
        <v>11749</v>
      </c>
      <c r="R1231" s="143">
        <v>49</v>
      </c>
      <c r="S1231" s="134" t="s">
        <v>11463</v>
      </c>
      <c r="T1231" s="253" t="s">
        <v>11464</v>
      </c>
      <c r="U1231" s="156">
        <v>2024004027</v>
      </c>
      <c r="V1231" s="253" t="s">
        <v>11464</v>
      </c>
      <c r="W1231" s="156">
        <v>45596</v>
      </c>
      <c r="X1231" s="156" t="s">
        <v>103</v>
      </c>
      <c r="Y1231" s="317" t="s">
        <v>11465</v>
      </c>
      <c r="Z1231" s="156" t="s">
        <v>11464</v>
      </c>
      <c r="AA1231" s="156">
        <v>0</v>
      </c>
      <c r="AB1231" s="156">
        <v>0</v>
      </c>
      <c r="AC1231" s="156">
        <v>0</v>
      </c>
      <c r="AD1231" s="156">
        <v>0</v>
      </c>
      <c r="AE1231" s="156">
        <v>0</v>
      </c>
      <c r="AF1231" s="156">
        <v>0</v>
      </c>
      <c r="AG1231" s="156">
        <v>0</v>
      </c>
      <c r="AH1231" s="156">
        <v>0</v>
      </c>
      <c r="AI1231" s="156">
        <v>0</v>
      </c>
      <c r="AJ1231" s="156">
        <v>0</v>
      </c>
      <c r="AK1231" s="156" t="s">
        <v>104</v>
      </c>
      <c r="AL1231" s="103" t="s">
        <v>11758</v>
      </c>
      <c r="AM1231" s="156" t="s">
        <v>11759</v>
      </c>
      <c r="AN1231" s="156" t="s">
        <v>11760</v>
      </c>
      <c r="AO1231" s="156" t="s">
        <v>114</v>
      </c>
      <c r="AP1231" s="156" t="s">
        <v>114</v>
      </c>
      <c r="AQ1231" s="156" t="s">
        <v>114</v>
      </c>
      <c r="AR1231" s="156" t="s">
        <v>114</v>
      </c>
      <c r="AS1231" s="156" t="s">
        <v>109</v>
      </c>
      <c r="AT1231" s="156" t="s">
        <v>109</v>
      </c>
      <c r="AU1231" s="156" t="s">
        <v>392</v>
      </c>
      <c r="AV1231" s="156" t="s">
        <v>9324</v>
      </c>
      <c r="AW1231" s="156" t="s">
        <v>110</v>
      </c>
      <c r="AX1231" s="156" t="s">
        <v>109</v>
      </c>
      <c r="AY1231" s="156" t="s">
        <v>108</v>
      </c>
      <c r="AZ1231" s="156" t="s">
        <v>9324</v>
      </c>
      <c r="BA1231" s="156"/>
      <c r="BB1231" s="156"/>
      <c r="BC1231" s="156" t="s">
        <v>9324</v>
      </c>
      <c r="BD1231" s="156" t="s">
        <v>9324</v>
      </c>
      <c r="BE1231" s="156" t="s">
        <v>9324</v>
      </c>
      <c r="BF1231" s="156" t="s">
        <v>9324</v>
      </c>
      <c r="BG1231" s="156" t="s">
        <v>9324</v>
      </c>
      <c r="BH1231" s="153" t="s">
        <v>11464</v>
      </c>
      <c r="BI1231" s="161" t="s">
        <v>135</v>
      </c>
      <c r="BJ1231" s="240" t="s">
        <v>9324</v>
      </c>
      <c r="BK1231" s="240" t="s">
        <v>114</v>
      </c>
      <c r="BL1231" s="240" t="s">
        <v>9324</v>
      </c>
      <c r="BM1231" s="399" t="s">
        <v>136</v>
      </c>
      <c r="BN1231" s="156" t="s">
        <v>115</v>
      </c>
      <c r="BO1231" s="156" t="s">
        <v>9675</v>
      </c>
      <c r="BP1231" s="156" t="s">
        <v>10271</v>
      </c>
      <c r="BQ1231" s="156">
        <v>35</v>
      </c>
      <c r="BR1231" s="156">
        <v>32656</v>
      </c>
      <c r="BS1231" s="156" t="s">
        <v>109</v>
      </c>
      <c r="BT1231" s="156" t="s">
        <v>108</v>
      </c>
      <c r="BU1231" s="156" t="s">
        <v>108</v>
      </c>
      <c r="BV1231" s="156" t="s">
        <v>108</v>
      </c>
      <c r="BW1231" s="156" t="s">
        <v>108</v>
      </c>
      <c r="BX1231" s="156" t="s">
        <v>11761</v>
      </c>
      <c r="BY1231" s="156">
        <v>3133608325</v>
      </c>
      <c r="BZ1231" s="156" t="s">
        <v>11762</v>
      </c>
      <c r="CA1231" s="157" t="s">
        <v>109</v>
      </c>
      <c r="CB1231" s="280" t="s">
        <v>11763</v>
      </c>
      <c r="CC1231" s="157"/>
      <c r="CD1231" s="156"/>
      <c r="CE1231" s="156"/>
      <c r="CF1231" s="156"/>
      <c r="CG1231" s="156"/>
      <c r="CH1231" s="156"/>
      <c r="CI1231" s="156"/>
      <c r="CJ1231" s="156"/>
      <c r="CK1231" s="156"/>
      <c r="CL1231" s="156"/>
      <c r="CM1231" s="152" t="s">
        <v>109</v>
      </c>
      <c r="CN1231" s="152"/>
      <c r="CO1231" s="297"/>
      <c r="CP1231" s="297"/>
      <c r="CQ1231" s="297"/>
      <c r="CR1231" s="297"/>
      <c r="CS1231" s="297"/>
      <c r="CT1231" s="297"/>
      <c r="CU1231" s="297"/>
      <c r="CV1231" s="297"/>
      <c r="CW1231" s="297"/>
      <c r="CX1231" s="297"/>
      <c r="CY1231" s="297"/>
      <c r="CZ1231" s="297"/>
      <c r="DA1231" s="297"/>
      <c r="DB1231" s="297"/>
      <c r="DC1231" s="297"/>
      <c r="DD1231" s="297"/>
      <c r="DE1231" s="297"/>
      <c r="DF1231" s="297"/>
      <c r="DG1231" s="297"/>
      <c r="DH1231" s="297"/>
      <c r="DI1231" s="297"/>
      <c r="DJ1231" s="297"/>
      <c r="DK1231" s="297"/>
      <c r="DL1231" s="297"/>
      <c r="DM1231" s="297"/>
      <c r="DN1231" s="297"/>
      <c r="DO1231" s="297"/>
      <c r="DP1231" s="297"/>
      <c r="DQ1231" s="297"/>
      <c r="DR1231" s="297"/>
      <c r="DS1231" s="297"/>
      <c r="DT1231" s="297"/>
      <c r="DU1231" s="297"/>
      <c r="DV1231" s="297"/>
      <c r="DW1231" s="297"/>
      <c r="DX1231" s="297"/>
      <c r="DY1231" s="297"/>
      <c r="DZ1231" s="297"/>
      <c r="EA1231" s="297"/>
      <c r="EB1231" s="297"/>
      <c r="EC1231" s="297"/>
      <c r="ED1231" s="297"/>
      <c r="EE1231" s="297"/>
      <c r="EF1231" s="297"/>
      <c r="EG1231" s="297"/>
      <c r="EH1231" s="297"/>
      <c r="EI1231" s="297"/>
      <c r="EJ1231" s="297"/>
      <c r="EK1231" s="297"/>
      <c r="EL1231" s="297"/>
      <c r="EM1231" s="297"/>
      <c r="EN1231" s="297"/>
      <c r="EO1231" s="297"/>
      <c r="EP1231" s="297"/>
      <c r="EQ1231" s="297"/>
      <c r="ER1231" s="297"/>
      <c r="ES1231" s="297"/>
      <c r="ET1231" s="297"/>
      <c r="EU1231" s="297"/>
      <c r="EV1231" s="297"/>
      <c r="EW1231" s="297"/>
      <c r="EX1231" s="297"/>
      <c r="EY1231" s="297"/>
      <c r="EZ1231" s="297"/>
      <c r="FA1231" s="297"/>
      <c r="FB1231" s="297"/>
      <c r="FC1231" s="297"/>
      <c r="FD1231" s="297"/>
      <c r="FE1231" s="297"/>
      <c r="FF1231" s="297"/>
      <c r="FG1231" s="297"/>
      <c r="FH1231" s="297"/>
      <c r="FI1231" s="297"/>
      <c r="FJ1231" s="297"/>
      <c r="FK1231" s="297"/>
      <c r="FL1231" s="297"/>
      <c r="FM1231" s="297"/>
      <c r="FN1231" s="297"/>
      <c r="FO1231" s="297"/>
      <c r="FP1231" s="297"/>
      <c r="FQ1231" s="297"/>
      <c r="FR1231" s="297"/>
      <c r="FS1231" s="297"/>
    </row>
    <row r="1232" spans="1:203" ht="45.75" customHeight="1">
      <c r="A1232" s="589">
        <f>1+A1231</f>
        <v>1231</v>
      </c>
      <c r="B1232" s="403" t="s">
        <v>11764</v>
      </c>
      <c r="C1232" s="156" t="s">
        <v>11765</v>
      </c>
      <c r="D1232" s="156" t="s">
        <v>8144</v>
      </c>
      <c r="E1232" s="156">
        <v>45596</v>
      </c>
      <c r="F1232" s="156">
        <v>45597</v>
      </c>
      <c r="G1232" s="156">
        <v>45646</v>
      </c>
      <c r="H1232" s="156" t="s">
        <v>416</v>
      </c>
      <c r="I1232" s="156" t="s">
        <v>9646</v>
      </c>
      <c r="J1232" s="301" t="s">
        <v>11766</v>
      </c>
      <c r="K1232" s="251">
        <v>79517535</v>
      </c>
      <c r="L1232" s="156">
        <v>6</v>
      </c>
      <c r="M1232" s="156" t="s">
        <v>97</v>
      </c>
      <c r="N1232" s="156" t="s">
        <v>98</v>
      </c>
      <c r="O1232" s="156" t="s">
        <v>10395</v>
      </c>
      <c r="P1232" s="156" t="s">
        <v>11767</v>
      </c>
      <c r="Q1232" s="156" t="s">
        <v>11419</v>
      </c>
      <c r="R1232" s="143">
        <v>49</v>
      </c>
      <c r="S1232" s="134" t="s">
        <v>11768</v>
      </c>
      <c r="T1232" s="253" t="s">
        <v>11769</v>
      </c>
      <c r="U1232" s="156">
        <v>2024004030</v>
      </c>
      <c r="V1232" s="253" t="s">
        <v>11769</v>
      </c>
      <c r="W1232" s="156">
        <v>45596</v>
      </c>
      <c r="X1232" s="156" t="s">
        <v>103</v>
      </c>
      <c r="Y1232" s="317" t="s">
        <v>11770</v>
      </c>
      <c r="Z1232" s="156" t="s">
        <v>11769</v>
      </c>
      <c r="AA1232" s="156">
        <v>0</v>
      </c>
      <c r="AB1232" s="156">
        <v>0</v>
      </c>
      <c r="AC1232" s="156">
        <v>0</v>
      </c>
      <c r="AD1232" s="156">
        <v>0</v>
      </c>
      <c r="AE1232" s="156">
        <v>0</v>
      </c>
      <c r="AF1232" s="156">
        <v>0</v>
      </c>
      <c r="AG1232" s="156">
        <v>0</v>
      </c>
      <c r="AH1232" s="156">
        <v>0</v>
      </c>
      <c r="AI1232" s="156">
        <v>0</v>
      </c>
      <c r="AJ1232" s="156">
        <v>0</v>
      </c>
      <c r="AK1232" s="156" t="s">
        <v>104</v>
      </c>
      <c r="AL1232" s="103" t="s">
        <v>11771</v>
      </c>
      <c r="AM1232" s="156" t="s">
        <v>10643</v>
      </c>
      <c r="AN1232" s="156">
        <v>1032455369</v>
      </c>
      <c r="AO1232" s="156" t="s">
        <v>114</v>
      </c>
      <c r="AP1232" s="156" t="s">
        <v>114</v>
      </c>
      <c r="AQ1232" s="156" t="s">
        <v>114</v>
      </c>
      <c r="AR1232" s="156" t="s">
        <v>114</v>
      </c>
      <c r="AS1232" s="156" t="s">
        <v>109</v>
      </c>
      <c r="AT1232" s="156" t="s">
        <v>109</v>
      </c>
      <c r="AU1232" s="156" t="s">
        <v>392</v>
      </c>
      <c r="AV1232" s="156" t="s">
        <v>9324</v>
      </c>
      <c r="AW1232" s="156" t="s">
        <v>9324</v>
      </c>
      <c r="AX1232" s="156" t="s">
        <v>109</v>
      </c>
      <c r="AY1232" s="156" t="s">
        <v>108</v>
      </c>
      <c r="AZ1232" s="156" t="s">
        <v>9324</v>
      </c>
      <c r="BA1232" s="156"/>
      <c r="BB1232" s="156"/>
      <c r="BC1232" s="156" t="s">
        <v>9324</v>
      </c>
      <c r="BD1232" s="156" t="s">
        <v>9324</v>
      </c>
      <c r="BE1232" s="156" t="s">
        <v>9324</v>
      </c>
      <c r="BF1232" s="156" t="s">
        <v>9324</v>
      </c>
      <c r="BG1232" s="156" t="s">
        <v>9324</v>
      </c>
      <c r="BH1232" s="153" t="s">
        <v>11769</v>
      </c>
      <c r="BI1232" s="349" t="s">
        <v>113</v>
      </c>
      <c r="BJ1232" s="240" t="s">
        <v>9324</v>
      </c>
      <c r="BK1232" s="240" t="s">
        <v>114</v>
      </c>
      <c r="BL1232" s="240" t="s">
        <v>9324</v>
      </c>
      <c r="BM1232" s="166"/>
      <c r="BN1232" s="156" t="s">
        <v>115</v>
      </c>
      <c r="BO1232" s="156" t="s">
        <v>9675</v>
      </c>
      <c r="BP1232" s="156" t="s">
        <v>10252</v>
      </c>
      <c r="BQ1232" s="156">
        <v>55</v>
      </c>
      <c r="BR1232" s="156">
        <v>25472</v>
      </c>
      <c r="BS1232" s="156" t="s">
        <v>108</v>
      </c>
      <c r="BT1232" s="156" t="s">
        <v>108</v>
      </c>
      <c r="BU1232" s="156" t="s">
        <v>108</v>
      </c>
      <c r="BV1232" s="156" t="s">
        <v>108</v>
      </c>
      <c r="BW1232" s="156" t="s">
        <v>108</v>
      </c>
      <c r="BX1232" s="156" t="s">
        <v>11772</v>
      </c>
      <c r="BY1232" s="156">
        <v>3214121215</v>
      </c>
      <c r="BZ1232" s="156" t="s">
        <v>11773</v>
      </c>
      <c r="CA1232" s="157" t="s">
        <v>109</v>
      </c>
      <c r="CB1232" s="157" t="s">
        <v>109</v>
      </c>
      <c r="CC1232" s="157"/>
      <c r="CD1232" s="156"/>
      <c r="CE1232" s="156"/>
      <c r="CF1232" s="156"/>
      <c r="CG1232" s="156"/>
      <c r="CH1232" s="156"/>
      <c r="CI1232" s="156"/>
      <c r="CJ1232" s="156"/>
      <c r="CK1232" s="156"/>
      <c r="CL1232" s="156"/>
      <c r="CM1232" s="152" t="s">
        <v>109</v>
      </c>
      <c r="CN1232" s="152"/>
      <c r="CO1232" s="297"/>
      <c r="CP1232" s="297"/>
      <c r="CQ1232" s="297"/>
      <c r="CR1232" s="297"/>
      <c r="CS1232" s="297"/>
      <c r="CT1232" s="297"/>
      <c r="CU1232" s="297"/>
      <c r="CV1232" s="297"/>
      <c r="CW1232" s="297"/>
      <c r="CX1232" s="297"/>
      <c r="CY1232" s="297"/>
      <c r="CZ1232" s="297"/>
      <c r="DA1232" s="297"/>
      <c r="DB1232" s="297"/>
      <c r="DC1232" s="297"/>
      <c r="DD1232" s="297"/>
      <c r="DE1232" s="297"/>
      <c r="DF1232" s="297"/>
      <c r="DG1232" s="297"/>
      <c r="DH1232" s="297"/>
      <c r="DI1232" s="297"/>
      <c r="DJ1232" s="297"/>
      <c r="DK1232" s="297"/>
      <c r="DL1232" s="297"/>
      <c r="DM1232" s="297"/>
      <c r="DN1232" s="297"/>
      <c r="DO1232" s="297"/>
      <c r="DP1232" s="297"/>
      <c r="DQ1232" s="297"/>
      <c r="DR1232" s="297"/>
      <c r="DS1232" s="297"/>
      <c r="DT1232" s="297"/>
      <c r="DU1232" s="297"/>
      <c r="DV1232" s="297"/>
      <c r="DW1232" s="297"/>
      <c r="DX1232" s="297"/>
      <c r="DY1232" s="297"/>
      <c r="DZ1232" s="297"/>
      <c r="EA1232" s="297"/>
      <c r="EB1232" s="297"/>
      <c r="EC1232" s="297"/>
      <c r="ED1232" s="297"/>
      <c r="EE1232" s="297"/>
      <c r="EF1232" s="297"/>
      <c r="EG1232" s="297"/>
      <c r="EH1232" s="297"/>
      <c r="EI1232" s="297"/>
      <c r="EJ1232" s="297"/>
      <c r="EK1232" s="297"/>
      <c r="EL1232" s="297"/>
      <c r="EM1232" s="297"/>
      <c r="EN1232" s="297"/>
      <c r="EO1232" s="297"/>
      <c r="EP1232" s="297"/>
      <c r="EQ1232" s="297"/>
      <c r="ER1232" s="297"/>
      <c r="ES1232" s="297"/>
      <c r="ET1232" s="297"/>
      <c r="EU1232" s="297"/>
      <c r="EV1232" s="297"/>
      <c r="EW1232" s="297"/>
      <c r="EX1232" s="297"/>
      <c r="EY1232" s="297"/>
      <c r="EZ1232" s="297"/>
      <c r="FA1232" s="297"/>
      <c r="FB1232" s="297"/>
      <c r="FC1232" s="297"/>
      <c r="FD1232" s="297"/>
      <c r="FE1232" s="297"/>
      <c r="FF1232" s="297"/>
      <c r="FG1232" s="297"/>
      <c r="FH1232" s="297"/>
      <c r="FI1232" s="297"/>
      <c r="FJ1232" s="297"/>
      <c r="FK1232" s="297"/>
      <c r="FL1232" s="297"/>
      <c r="FM1232" s="297"/>
      <c r="FN1232" s="297"/>
      <c r="FO1232" s="297"/>
      <c r="FP1232" s="297"/>
      <c r="FQ1232" s="297"/>
      <c r="FR1232" s="297"/>
      <c r="FS1232" s="297"/>
    </row>
    <row r="1233" spans="1:203" ht="45.75" customHeight="1">
      <c r="A1233" s="589">
        <f>1+A1232</f>
        <v>1232</v>
      </c>
      <c r="B1233" s="403" t="s">
        <v>11774</v>
      </c>
      <c r="C1233" s="156" t="s">
        <v>11775</v>
      </c>
      <c r="D1233" s="156" t="s">
        <v>645</v>
      </c>
      <c r="E1233" s="156">
        <v>45596</v>
      </c>
      <c r="F1233" s="156">
        <v>45601</v>
      </c>
      <c r="G1233" s="156">
        <v>45646</v>
      </c>
      <c r="H1233" s="156" t="s">
        <v>416</v>
      </c>
      <c r="I1233" s="156" t="s">
        <v>9646</v>
      </c>
      <c r="J1233" s="301" t="s">
        <v>11776</v>
      </c>
      <c r="K1233" s="251">
        <v>35476183</v>
      </c>
      <c r="L1233" s="156">
        <v>1</v>
      </c>
      <c r="M1233" s="156" t="s">
        <v>97</v>
      </c>
      <c r="N1233" s="156" t="s">
        <v>98</v>
      </c>
      <c r="O1233" s="156" t="s">
        <v>993</v>
      </c>
      <c r="P1233" s="156" t="s">
        <v>11777</v>
      </c>
      <c r="Q1233" s="156" t="s">
        <v>11778</v>
      </c>
      <c r="R1233" s="143">
        <v>45</v>
      </c>
      <c r="S1233" s="134" t="s">
        <v>11779</v>
      </c>
      <c r="T1233" s="253" t="s">
        <v>11780</v>
      </c>
      <c r="U1233" s="156">
        <v>2024004031</v>
      </c>
      <c r="V1233" s="253" t="s">
        <v>11780</v>
      </c>
      <c r="W1233" s="156">
        <v>45596</v>
      </c>
      <c r="X1233" s="156" t="s">
        <v>103</v>
      </c>
      <c r="Y1233" s="317" t="s">
        <v>11781</v>
      </c>
      <c r="Z1233" s="156" t="s">
        <v>11780</v>
      </c>
      <c r="AA1233" s="156">
        <v>0</v>
      </c>
      <c r="AB1233" s="156">
        <v>0</v>
      </c>
      <c r="AC1233" s="156">
        <v>0</v>
      </c>
      <c r="AD1233" s="156">
        <v>0</v>
      </c>
      <c r="AE1233" s="156">
        <v>0</v>
      </c>
      <c r="AF1233" s="156">
        <v>0</v>
      </c>
      <c r="AG1233" s="156">
        <v>0</v>
      </c>
      <c r="AH1233" s="156">
        <v>0</v>
      </c>
      <c r="AI1233" s="156">
        <v>0</v>
      </c>
      <c r="AJ1233" s="156">
        <v>0</v>
      </c>
      <c r="AK1233" s="156" t="s">
        <v>104</v>
      </c>
      <c r="AL1233" s="103" t="s">
        <v>11782</v>
      </c>
      <c r="AM1233" s="156" t="s">
        <v>3311</v>
      </c>
      <c r="AN1233" s="156">
        <v>93204728</v>
      </c>
      <c r="AO1233" s="156" t="s">
        <v>114</v>
      </c>
      <c r="AP1233" s="156" t="s">
        <v>114</v>
      </c>
      <c r="AQ1233" s="156" t="s">
        <v>114</v>
      </c>
      <c r="AR1233" s="156" t="s">
        <v>114</v>
      </c>
      <c r="AS1233" s="156" t="s">
        <v>109</v>
      </c>
      <c r="AT1233" s="156" t="s">
        <v>109</v>
      </c>
      <c r="AU1233" s="156" t="s">
        <v>392</v>
      </c>
      <c r="AV1233" s="156" t="s">
        <v>9324</v>
      </c>
      <c r="AW1233" s="156" t="s">
        <v>9324</v>
      </c>
      <c r="AX1233" s="156" t="s">
        <v>109</v>
      </c>
      <c r="AY1233" s="156" t="s">
        <v>108</v>
      </c>
      <c r="AZ1233" s="156" t="s">
        <v>9324</v>
      </c>
      <c r="BA1233" s="156"/>
      <c r="BB1233" s="156"/>
      <c r="BC1233" s="156" t="s">
        <v>9324</v>
      </c>
      <c r="BD1233" s="156" t="s">
        <v>9324</v>
      </c>
      <c r="BE1233" s="156" t="s">
        <v>9324</v>
      </c>
      <c r="BF1233" s="156" t="s">
        <v>9324</v>
      </c>
      <c r="BG1233" s="156" t="s">
        <v>9324</v>
      </c>
      <c r="BH1233" s="153" t="s">
        <v>11780</v>
      </c>
      <c r="BI1233" s="349" t="s">
        <v>227</v>
      </c>
      <c r="BJ1233" s="240" t="s">
        <v>9324</v>
      </c>
      <c r="BK1233" s="240" t="s">
        <v>114</v>
      </c>
      <c r="BL1233" s="240" t="s">
        <v>9324</v>
      </c>
      <c r="BM1233" s="399" t="s">
        <v>2539</v>
      </c>
      <c r="BN1233" s="156" t="s">
        <v>161</v>
      </c>
      <c r="BO1233" s="156" t="s">
        <v>10175</v>
      </c>
      <c r="BP1233" s="156" t="s">
        <v>11783</v>
      </c>
      <c r="BQ1233" s="156">
        <v>51</v>
      </c>
      <c r="BR1233" s="156">
        <v>26683</v>
      </c>
      <c r="BS1233" s="156" t="s">
        <v>108</v>
      </c>
      <c r="BT1233" s="156" t="s">
        <v>108</v>
      </c>
      <c r="BU1233" s="156" t="s">
        <v>108</v>
      </c>
      <c r="BV1233" s="156" t="s">
        <v>108</v>
      </c>
      <c r="BW1233" s="156" t="s">
        <v>108</v>
      </c>
      <c r="BX1233" s="156" t="s">
        <v>11784</v>
      </c>
      <c r="BY1233" s="156">
        <v>3133649177</v>
      </c>
      <c r="BZ1233" s="156" t="s">
        <v>11785</v>
      </c>
      <c r="CA1233" s="157" t="s">
        <v>109</v>
      </c>
      <c r="CB1233" s="157" t="s">
        <v>109</v>
      </c>
      <c r="CC1233" s="157"/>
      <c r="CD1233" s="156"/>
      <c r="CE1233" s="156"/>
      <c r="CF1233" s="156"/>
      <c r="CG1233" s="156"/>
      <c r="CH1233" s="156"/>
      <c r="CI1233" s="156"/>
      <c r="CJ1233" s="156"/>
      <c r="CK1233" s="156"/>
      <c r="CL1233" s="156"/>
      <c r="CM1233" s="152" t="s">
        <v>109</v>
      </c>
      <c r="CN1233" s="152"/>
      <c r="CO1233" s="297"/>
      <c r="CP1233" s="297"/>
      <c r="CQ1233" s="297"/>
      <c r="CR1233" s="297"/>
      <c r="CS1233" s="297"/>
      <c r="CT1233" s="297"/>
      <c r="CU1233" s="297"/>
      <c r="CV1233" s="297"/>
      <c r="CW1233" s="297"/>
      <c r="CX1233" s="297"/>
      <c r="CY1233" s="297"/>
      <c r="CZ1233" s="297"/>
      <c r="DA1233" s="297"/>
      <c r="DB1233" s="297"/>
      <c r="DC1233" s="297"/>
      <c r="DD1233" s="297"/>
      <c r="DE1233" s="297"/>
      <c r="DF1233" s="297"/>
      <c r="DG1233" s="297"/>
      <c r="DH1233" s="297"/>
      <c r="DI1233" s="297"/>
      <c r="DJ1233" s="297"/>
      <c r="DK1233" s="297"/>
      <c r="DL1233" s="297"/>
      <c r="DM1233" s="297"/>
      <c r="DN1233" s="297"/>
      <c r="DO1233" s="297"/>
      <c r="DP1233" s="297"/>
      <c r="DQ1233" s="297"/>
      <c r="DR1233" s="297"/>
      <c r="DS1233" s="297"/>
      <c r="DT1233" s="297"/>
      <c r="DU1233" s="297"/>
      <c r="DV1233" s="297"/>
      <c r="DW1233" s="297"/>
      <c r="DX1233" s="297"/>
      <c r="DY1233" s="297"/>
      <c r="DZ1233" s="297"/>
      <c r="EA1233" s="297"/>
      <c r="EB1233" s="297"/>
      <c r="EC1233" s="297"/>
      <c r="ED1233" s="297"/>
      <c r="EE1233" s="297"/>
      <c r="EF1233" s="297"/>
      <c r="EG1233" s="297"/>
      <c r="EH1233" s="297"/>
      <c r="EI1233" s="297"/>
      <c r="EJ1233" s="297"/>
      <c r="EK1233" s="297"/>
      <c r="EL1233" s="297"/>
      <c r="EM1233" s="297"/>
      <c r="EN1233" s="297"/>
      <c r="EO1233" s="297"/>
      <c r="EP1233" s="297"/>
      <c r="EQ1233" s="297"/>
      <c r="ER1233" s="297"/>
      <c r="ES1233" s="297"/>
      <c r="ET1233" s="297"/>
      <c r="EU1233" s="297"/>
      <c r="EV1233" s="297"/>
      <c r="EW1233" s="297"/>
      <c r="EX1233" s="297"/>
      <c r="EY1233" s="297"/>
      <c r="EZ1233" s="297"/>
      <c r="FA1233" s="297"/>
      <c r="FB1233" s="297"/>
      <c r="FC1233" s="297"/>
      <c r="FD1233" s="297"/>
      <c r="FE1233" s="297"/>
      <c r="FF1233" s="297"/>
      <c r="FG1233" s="297"/>
      <c r="FH1233" s="297"/>
      <c r="FI1233" s="297"/>
      <c r="FJ1233" s="297"/>
      <c r="FK1233" s="297"/>
      <c r="FL1233" s="297"/>
      <c r="FM1233" s="297"/>
      <c r="FN1233" s="297"/>
      <c r="FO1233" s="297"/>
      <c r="FP1233" s="297"/>
      <c r="FQ1233" s="297"/>
      <c r="FR1233" s="297"/>
      <c r="FS1233" s="297"/>
    </row>
    <row r="1234" spans="1:203" ht="45.75" customHeight="1">
      <c r="A1234" s="638">
        <f>1+A1233</f>
        <v>1233</v>
      </c>
      <c r="B1234" s="218" t="s">
        <v>11786</v>
      </c>
      <c r="C1234" s="201" t="s">
        <v>11787</v>
      </c>
      <c r="D1234" s="205" t="s">
        <v>6692</v>
      </c>
      <c r="E1234" s="202">
        <v>45596</v>
      </c>
      <c r="F1234" s="203">
        <v>45597</v>
      </c>
      <c r="G1234" s="203">
        <v>45646</v>
      </c>
      <c r="H1234" s="201" t="s">
        <v>416</v>
      </c>
      <c r="I1234" s="206" t="s">
        <v>9637</v>
      </c>
      <c r="J1234" s="201" t="s">
        <v>11788</v>
      </c>
      <c r="K1234" s="271">
        <v>1018487706</v>
      </c>
      <c r="L1234" s="201">
        <v>8</v>
      </c>
      <c r="M1234" s="272" t="s">
        <v>97</v>
      </c>
      <c r="N1234" s="208" t="s">
        <v>98</v>
      </c>
      <c r="O1234" s="218" t="s">
        <v>1061</v>
      </c>
      <c r="P1234" s="201" t="s">
        <v>11789</v>
      </c>
      <c r="Q1234" s="201" t="s">
        <v>11790</v>
      </c>
      <c r="R1234" s="210">
        <v>49</v>
      </c>
      <c r="S1234" s="201" t="s">
        <v>11791</v>
      </c>
      <c r="T1234" s="273" t="s">
        <v>11792</v>
      </c>
      <c r="U1234" s="274">
        <v>2024004034</v>
      </c>
      <c r="V1234" s="273" t="s">
        <v>11792</v>
      </c>
      <c r="W1234" s="275">
        <v>45596</v>
      </c>
      <c r="X1234" s="276" t="s">
        <v>103</v>
      </c>
      <c r="Y1234" s="313" t="s">
        <v>11793</v>
      </c>
      <c r="Z1234" s="215" t="s">
        <v>11792</v>
      </c>
      <c r="AA1234" s="216">
        <v>0</v>
      </c>
      <c r="AB1234" s="217">
        <v>0</v>
      </c>
      <c r="AC1234" s="216">
        <v>0</v>
      </c>
      <c r="AD1234" s="216">
        <v>0</v>
      </c>
      <c r="AE1234" s="216">
        <v>0</v>
      </c>
      <c r="AF1234" s="216">
        <v>0</v>
      </c>
      <c r="AG1234" s="216">
        <v>0</v>
      </c>
      <c r="AH1234" s="216">
        <v>0</v>
      </c>
      <c r="AI1234" s="216">
        <v>0</v>
      </c>
      <c r="AJ1234" s="216">
        <v>0</v>
      </c>
      <c r="AK1234" s="209" t="s">
        <v>104</v>
      </c>
      <c r="AL1234" s="191" t="s">
        <v>11794</v>
      </c>
      <c r="AM1234" s="201" t="s">
        <v>6779</v>
      </c>
      <c r="AN1234" s="207">
        <v>80849579</v>
      </c>
      <c r="AO1234" s="209" t="s">
        <v>114</v>
      </c>
      <c r="AP1234" s="201" t="s">
        <v>114</v>
      </c>
      <c r="AQ1234" s="277" t="s">
        <v>114</v>
      </c>
      <c r="AR1234" s="209" t="s">
        <v>114</v>
      </c>
      <c r="AS1234" s="201" t="s">
        <v>109</v>
      </c>
      <c r="AT1234" s="209" t="s">
        <v>109</v>
      </c>
      <c r="AU1234" s="209" t="s">
        <v>392</v>
      </c>
      <c r="AV1234" s="201" t="s">
        <v>9324</v>
      </c>
      <c r="AW1234" s="201" t="s">
        <v>9324</v>
      </c>
      <c r="AX1234" s="201" t="s">
        <v>109</v>
      </c>
      <c r="AY1234" s="201" t="s">
        <v>108</v>
      </c>
      <c r="AZ1234" s="240" t="s">
        <v>9324</v>
      </c>
      <c r="BA1234" s="201"/>
      <c r="BB1234" s="241"/>
      <c r="BC1234" s="240" t="s">
        <v>9324</v>
      </c>
      <c r="BD1234" s="210" t="s">
        <v>9324</v>
      </c>
      <c r="BE1234" s="210" t="s">
        <v>9324</v>
      </c>
      <c r="BF1234" s="210" t="s">
        <v>9324</v>
      </c>
      <c r="BG1234" s="240" t="s">
        <v>9324</v>
      </c>
      <c r="BH1234" s="221" t="s">
        <v>11792</v>
      </c>
      <c r="BI1234" s="296" t="s">
        <v>135</v>
      </c>
      <c r="BJ1234" s="201" t="s">
        <v>9324</v>
      </c>
      <c r="BK1234" s="208" t="s">
        <v>114</v>
      </c>
      <c r="BL1234" s="240" t="s">
        <v>9324</v>
      </c>
      <c r="BM1234" s="399" t="s">
        <v>136</v>
      </c>
      <c r="BN1234" s="292" t="s">
        <v>161</v>
      </c>
      <c r="BO1234" s="208" t="s">
        <v>9998</v>
      </c>
      <c r="BP1234" s="208" t="s">
        <v>9999</v>
      </c>
      <c r="BQ1234" s="208">
        <v>28</v>
      </c>
      <c r="BR1234" s="208">
        <v>35275</v>
      </c>
      <c r="BS1234" s="208" t="s">
        <v>108</v>
      </c>
      <c r="BT1234" s="208" t="s">
        <v>108</v>
      </c>
      <c r="BU1234" s="237" t="s">
        <v>108</v>
      </c>
      <c r="BV1234" s="208" t="s">
        <v>108</v>
      </c>
      <c r="BW1234" s="278" t="s">
        <v>108</v>
      </c>
      <c r="BX1234" s="224" t="s">
        <v>11795</v>
      </c>
      <c r="BY1234" s="208">
        <v>3132751428</v>
      </c>
      <c r="BZ1234" s="293" t="s">
        <v>11796</v>
      </c>
      <c r="CA1234" s="223" t="s">
        <v>109</v>
      </c>
      <c r="CB1234" s="223" t="s">
        <v>109</v>
      </c>
      <c r="CC1234" s="323"/>
      <c r="CD1234" s="322"/>
      <c r="CE1234" s="223"/>
      <c r="CF1234" s="223"/>
      <c r="CG1234" s="223"/>
      <c r="CH1234" s="223"/>
      <c r="CI1234" s="223"/>
      <c r="CJ1234" s="223"/>
      <c r="CK1234" s="223"/>
      <c r="CL1234" s="223"/>
      <c r="CM1234" s="303"/>
      <c r="CN1234" s="223"/>
      <c r="CO1234" s="50"/>
      <c r="CP1234" s="50"/>
      <c r="CQ1234" s="50"/>
      <c r="CR1234" s="50"/>
      <c r="CS1234" s="50"/>
      <c r="CT1234" s="50"/>
      <c r="CU1234" s="50"/>
      <c r="CV1234" s="50"/>
      <c r="CW1234" s="50"/>
      <c r="CX1234" s="50"/>
      <c r="CY1234" s="50"/>
      <c r="CZ1234" s="50"/>
      <c r="DA1234" s="50"/>
      <c r="DB1234" s="50"/>
      <c r="DC1234" s="50"/>
      <c r="DD1234" s="50"/>
      <c r="DE1234" s="50"/>
      <c r="DF1234" s="50"/>
      <c r="DG1234" s="50"/>
      <c r="DH1234" s="50"/>
      <c r="DI1234" s="50"/>
      <c r="DJ1234" s="50"/>
      <c r="DK1234" s="50"/>
      <c r="DL1234" s="50"/>
      <c r="DM1234" s="50"/>
      <c r="DN1234" s="50"/>
      <c r="DO1234" s="50"/>
      <c r="DP1234" s="50"/>
      <c r="DQ1234" s="50"/>
      <c r="DR1234" s="50"/>
      <c r="DS1234" s="50"/>
      <c r="DT1234" s="50"/>
      <c r="DU1234" s="50"/>
      <c r="DV1234" s="50"/>
      <c r="DW1234" s="50"/>
      <c r="DX1234" s="50"/>
      <c r="DY1234" s="50"/>
      <c r="DZ1234" s="50"/>
      <c r="EA1234" s="50"/>
      <c r="EB1234" s="50"/>
      <c r="EC1234" s="50"/>
      <c r="ED1234" s="50"/>
      <c r="EE1234" s="50"/>
    </row>
    <row r="1235" spans="1:203" ht="45.75" customHeight="1">
      <c r="A1235" s="589">
        <f>1+A1234</f>
        <v>1234</v>
      </c>
      <c r="B1235" s="403" t="s">
        <v>11797</v>
      </c>
      <c r="C1235" s="156" t="s">
        <v>11798</v>
      </c>
      <c r="D1235" s="156" t="s">
        <v>6112</v>
      </c>
      <c r="E1235" s="156">
        <v>45596</v>
      </c>
      <c r="F1235" s="156">
        <v>45597</v>
      </c>
      <c r="G1235" s="156">
        <v>45646</v>
      </c>
      <c r="H1235" s="156" t="s">
        <v>416</v>
      </c>
      <c r="I1235" s="156" t="s">
        <v>9646</v>
      </c>
      <c r="J1235" s="301" t="s">
        <v>11799</v>
      </c>
      <c r="K1235" s="251">
        <v>1014308867</v>
      </c>
      <c r="L1235" s="156">
        <v>4</v>
      </c>
      <c r="M1235" s="156" t="s">
        <v>97</v>
      </c>
      <c r="N1235" s="156" t="s">
        <v>98</v>
      </c>
      <c r="O1235" s="156" t="s">
        <v>3608</v>
      </c>
      <c r="P1235" s="156" t="s">
        <v>11800</v>
      </c>
      <c r="Q1235" s="156" t="s">
        <v>10691</v>
      </c>
      <c r="R1235" s="143">
        <v>49</v>
      </c>
      <c r="S1235" s="134" t="s">
        <v>10036</v>
      </c>
      <c r="T1235" s="253" t="s">
        <v>10037</v>
      </c>
      <c r="U1235" s="156">
        <v>2024004035</v>
      </c>
      <c r="V1235" s="253" t="s">
        <v>10037</v>
      </c>
      <c r="W1235" s="156">
        <v>45596</v>
      </c>
      <c r="X1235" s="156" t="s">
        <v>103</v>
      </c>
      <c r="Y1235" s="317" t="s">
        <v>10039</v>
      </c>
      <c r="Z1235" s="156" t="s">
        <v>10037</v>
      </c>
      <c r="AA1235" s="156">
        <v>0</v>
      </c>
      <c r="AB1235" s="156">
        <v>0</v>
      </c>
      <c r="AC1235" s="156">
        <v>0</v>
      </c>
      <c r="AD1235" s="156">
        <v>0</v>
      </c>
      <c r="AE1235" s="156">
        <v>0</v>
      </c>
      <c r="AF1235" s="156">
        <v>0</v>
      </c>
      <c r="AG1235" s="156">
        <v>0</v>
      </c>
      <c r="AH1235" s="156">
        <v>0</v>
      </c>
      <c r="AI1235" s="156">
        <v>0</v>
      </c>
      <c r="AJ1235" s="156">
        <v>0</v>
      </c>
      <c r="AK1235" s="156" t="s">
        <v>104</v>
      </c>
      <c r="AL1235" s="103" t="s">
        <v>11801</v>
      </c>
      <c r="AM1235" s="156" t="s">
        <v>11015</v>
      </c>
      <c r="AN1235" s="156">
        <v>1069741350</v>
      </c>
      <c r="AO1235" s="156" t="s">
        <v>114</v>
      </c>
      <c r="AP1235" s="156" t="s">
        <v>114</v>
      </c>
      <c r="AQ1235" s="156" t="s">
        <v>114</v>
      </c>
      <c r="AR1235" s="156" t="s">
        <v>114</v>
      </c>
      <c r="AS1235" s="156" t="s">
        <v>109</v>
      </c>
      <c r="AT1235" s="156" t="s">
        <v>109</v>
      </c>
      <c r="AU1235" s="156" t="s">
        <v>392</v>
      </c>
      <c r="AV1235" s="156" t="s">
        <v>9324</v>
      </c>
      <c r="AW1235" s="156" t="s">
        <v>9324</v>
      </c>
      <c r="AX1235" s="156" t="s">
        <v>109</v>
      </c>
      <c r="AY1235" s="156" t="s">
        <v>108</v>
      </c>
      <c r="AZ1235" s="156" t="s">
        <v>9324</v>
      </c>
      <c r="BA1235" s="156"/>
      <c r="BB1235" s="156"/>
      <c r="BC1235" s="156" t="s">
        <v>9324</v>
      </c>
      <c r="BD1235" s="156" t="s">
        <v>9324</v>
      </c>
      <c r="BE1235" s="156" t="s">
        <v>9324</v>
      </c>
      <c r="BF1235" s="156" t="s">
        <v>9324</v>
      </c>
      <c r="BG1235" s="156" t="s">
        <v>9324</v>
      </c>
      <c r="BH1235" s="153" t="s">
        <v>10037</v>
      </c>
      <c r="BI1235" s="600" t="s">
        <v>227</v>
      </c>
      <c r="BJ1235" s="295" t="s">
        <v>9324</v>
      </c>
      <c r="BK1235" s="295" t="s">
        <v>114</v>
      </c>
      <c r="BL1235" s="295" t="s">
        <v>9324</v>
      </c>
      <c r="BM1235" s="469" t="s">
        <v>260</v>
      </c>
      <c r="BN1235" s="156" t="s">
        <v>115</v>
      </c>
      <c r="BO1235" s="156" t="s">
        <v>9675</v>
      </c>
      <c r="BP1235" s="156" t="s">
        <v>11802</v>
      </c>
      <c r="BQ1235" s="156">
        <v>25</v>
      </c>
      <c r="BR1235" s="156">
        <v>36454</v>
      </c>
      <c r="BS1235" s="156" t="s">
        <v>578</v>
      </c>
      <c r="BT1235" s="156" t="s">
        <v>108</v>
      </c>
      <c r="BU1235" s="156" t="s">
        <v>108</v>
      </c>
      <c r="BV1235" s="156" t="s">
        <v>108</v>
      </c>
      <c r="BW1235" s="156" t="s">
        <v>108</v>
      </c>
      <c r="BX1235" s="156" t="s">
        <v>11803</v>
      </c>
      <c r="BY1235" s="156">
        <v>3204413362</v>
      </c>
      <c r="BZ1235" s="156" t="s">
        <v>11804</v>
      </c>
      <c r="CA1235" s="157" t="s">
        <v>109</v>
      </c>
      <c r="CB1235" s="157" t="s">
        <v>578</v>
      </c>
      <c r="CC1235" s="157"/>
      <c r="CD1235" s="156"/>
      <c r="CE1235" s="156"/>
      <c r="CF1235" s="156"/>
      <c r="CG1235" s="156"/>
      <c r="CH1235" s="156"/>
      <c r="CI1235" s="156"/>
      <c r="CJ1235" s="156"/>
      <c r="CK1235" s="156"/>
      <c r="CL1235" s="156"/>
      <c r="CM1235" s="152" t="s">
        <v>109</v>
      </c>
      <c r="CN1235" s="152"/>
      <c r="CO1235" s="297"/>
      <c r="CP1235" s="297"/>
      <c r="CQ1235" s="297"/>
      <c r="CR1235" s="297"/>
      <c r="CS1235" s="297"/>
      <c r="CT1235" s="297"/>
      <c r="CU1235" s="297"/>
      <c r="CV1235" s="297"/>
      <c r="CW1235" s="297"/>
      <c r="CX1235" s="297"/>
      <c r="CY1235" s="297"/>
      <c r="CZ1235" s="297"/>
      <c r="DA1235" s="297"/>
      <c r="DB1235" s="297"/>
      <c r="DC1235" s="297"/>
      <c r="DD1235" s="297"/>
      <c r="DE1235" s="297"/>
      <c r="DF1235" s="297"/>
      <c r="DG1235" s="297"/>
      <c r="DH1235" s="297"/>
      <c r="DI1235" s="297"/>
      <c r="DJ1235" s="297"/>
      <c r="DK1235" s="297"/>
      <c r="DL1235" s="297"/>
      <c r="DM1235" s="297"/>
      <c r="DN1235" s="297"/>
      <c r="DO1235" s="297"/>
      <c r="DP1235" s="297"/>
      <c r="DQ1235" s="297"/>
      <c r="DR1235" s="297"/>
      <c r="DS1235" s="297"/>
      <c r="DT1235" s="297"/>
      <c r="DU1235" s="297"/>
      <c r="DV1235" s="297"/>
      <c r="DW1235" s="297"/>
      <c r="DX1235" s="297"/>
      <c r="DY1235" s="297"/>
      <c r="DZ1235" s="297"/>
      <c r="EA1235" s="297"/>
      <c r="EB1235" s="297"/>
      <c r="EC1235" s="297"/>
      <c r="ED1235" s="297"/>
      <c r="EE1235" s="297"/>
      <c r="EF1235" s="297"/>
      <c r="EG1235" s="297"/>
      <c r="EH1235" s="297"/>
      <c r="EI1235" s="297"/>
      <c r="EJ1235" s="297"/>
      <c r="EK1235" s="297"/>
      <c r="EL1235" s="297"/>
      <c r="EM1235" s="297"/>
      <c r="EN1235" s="297"/>
      <c r="EO1235" s="297"/>
      <c r="EP1235" s="297"/>
      <c r="EQ1235" s="297"/>
      <c r="ER1235" s="297"/>
      <c r="ES1235" s="297"/>
      <c r="ET1235" s="297"/>
      <c r="EU1235" s="297"/>
      <c r="EV1235" s="297"/>
      <c r="EW1235" s="297"/>
      <c r="EX1235" s="297"/>
      <c r="EY1235" s="297"/>
      <c r="EZ1235" s="297"/>
      <c r="FA1235" s="297"/>
      <c r="FB1235" s="297"/>
      <c r="FC1235" s="297"/>
      <c r="FD1235" s="297"/>
      <c r="FE1235" s="297"/>
      <c r="FF1235" s="297"/>
      <c r="FG1235" s="297"/>
      <c r="FH1235" s="297"/>
      <c r="FI1235" s="297"/>
      <c r="FJ1235" s="297"/>
      <c r="FK1235" s="297"/>
      <c r="FL1235" s="297"/>
      <c r="FM1235" s="297"/>
      <c r="FN1235" s="297"/>
      <c r="FO1235" s="297"/>
      <c r="FP1235" s="297"/>
      <c r="FQ1235" s="297"/>
      <c r="FR1235" s="297"/>
      <c r="FS1235" s="297"/>
    </row>
    <row r="1236" spans="1:203" s="351" customFormat="1" ht="45.75" customHeight="1">
      <c r="A1236" s="589">
        <f>1+A1235</f>
        <v>1235</v>
      </c>
      <c r="B1236" s="403" t="s">
        <v>11805</v>
      </c>
      <c r="C1236" s="156" t="s">
        <v>11806</v>
      </c>
      <c r="D1236" s="156" t="s">
        <v>6692</v>
      </c>
      <c r="E1236" s="156">
        <v>45596</v>
      </c>
      <c r="F1236" s="156">
        <v>45597</v>
      </c>
      <c r="G1236" s="156">
        <v>45646</v>
      </c>
      <c r="H1236" s="156" t="s">
        <v>416</v>
      </c>
      <c r="I1236" s="156" t="s">
        <v>9646</v>
      </c>
      <c r="J1236" s="301" t="s">
        <v>11807</v>
      </c>
      <c r="K1236" s="251">
        <v>1072665485</v>
      </c>
      <c r="L1236" s="156">
        <v>5</v>
      </c>
      <c r="M1236" s="156" t="s">
        <v>97</v>
      </c>
      <c r="N1236" s="156" t="s">
        <v>98</v>
      </c>
      <c r="O1236" s="156" t="s">
        <v>1061</v>
      </c>
      <c r="P1236" s="156" t="s">
        <v>11808</v>
      </c>
      <c r="Q1236" s="156" t="s">
        <v>11606</v>
      </c>
      <c r="R1236" s="143">
        <v>49</v>
      </c>
      <c r="S1236" s="134" t="s">
        <v>11809</v>
      </c>
      <c r="T1236" s="253" t="s">
        <v>11810</v>
      </c>
      <c r="U1236" s="156">
        <v>2024004037</v>
      </c>
      <c r="V1236" s="253" t="s">
        <v>11810</v>
      </c>
      <c r="W1236" s="156">
        <v>45596</v>
      </c>
      <c r="X1236" s="156" t="s">
        <v>103</v>
      </c>
      <c r="Y1236" s="317" t="s">
        <v>11811</v>
      </c>
      <c r="Z1236" s="156" t="s">
        <v>11810</v>
      </c>
      <c r="AA1236" s="156">
        <v>0</v>
      </c>
      <c r="AB1236" s="156">
        <v>0</v>
      </c>
      <c r="AC1236" s="156">
        <v>0</v>
      </c>
      <c r="AD1236" s="156">
        <v>0</v>
      </c>
      <c r="AE1236" s="156">
        <v>0</v>
      </c>
      <c r="AF1236" s="156">
        <v>0</v>
      </c>
      <c r="AG1236" s="156">
        <v>0</v>
      </c>
      <c r="AH1236" s="156">
        <v>0</v>
      </c>
      <c r="AI1236" s="156">
        <v>0</v>
      </c>
      <c r="AJ1236" s="156">
        <v>0</v>
      </c>
      <c r="AK1236" s="156" t="s">
        <v>104</v>
      </c>
      <c r="AL1236" s="103" t="s">
        <v>11812</v>
      </c>
      <c r="AM1236" s="156" t="s">
        <v>6779</v>
      </c>
      <c r="AN1236" s="156">
        <v>80849579</v>
      </c>
      <c r="AO1236" s="156" t="s">
        <v>114</v>
      </c>
      <c r="AP1236" s="156" t="s">
        <v>114</v>
      </c>
      <c r="AQ1236" s="156" t="s">
        <v>114</v>
      </c>
      <c r="AR1236" s="156" t="s">
        <v>114</v>
      </c>
      <c r="AS1236" s="156" t="s">
        <v>109</v>
      </c>
      <c r="AT1236" s="156" t="s">
        <v>109</v>
      </c>
      <c r="AU1236" s="156" t="s">
        <v>392</v>
      </c>
      <c r="AV1236" s="156" t="s">
        <v>9324</v>
      </c>
      <c r="AW1236" s="156" t="s">
        <v>9324</v>
      </c>
      <c r="AX1236" s="156" t="s">
        <v>109</v>
      </c>
      <c r="AY1236" s="156" t="s">
        <v>108</v>
      </c>
      <c r="AZ1236" s="156" t="s">
        <v>9324</v>
      </c>
      <c r="BA1236" s="156"/>
      <c r="BB1236" s="156"/>
      <c r="BC1236" s="156" t="s">
        <v>9324</v>
      </c>
      <c r="BD1236" s="156" t="s">
        <v>9324</v>
      </c>
      <c r="BE1236" s="156" t="s">
        <v>9324</v>
      </c>
      <c r="BF1236" s="156" t="s">
        <v>9324</v>
      </c>
      <c r="BG1236" s="156" t="s">
        <v>9324</v>
      </c>
      <c r="BH1236" s="153" t="s">
        <v>11810</v>
      </c>
      <c r="BI1236" s="349" t="s">
        <v>113</v>
      </c>
      <c r="BJ1236" s="240" t="s">
        <v>9324</v>
      </c>
      <c r="BK1236" s="240" t="s">
        <v>114</v>
      </c>
      <c r="BL1236" s="240" t="s">
        <v>9324</v>
      </c>
      <c r="BM1236" s="301"/>
      <c r="BN1236" s="156" t="s">
        <v>161</v>
      </c>
      <c r="BO1236" s="156" t="s">
        <v>9675</v>
      </c>
      <c r="BP1236" s="156" t="s">
        <v>11813</v>
      </c>
      <c r="BQ1236" s="156">
        <v>32</v>
      </c>
      <c r="BR1236" s="156">
        <v>33792</v>
      </c>
      <c r="BS1236" s="156" t="s">
        <v>108</v>
      </c>
      <c r="BT1236" s="156" t="s">
        <v>108</v>
      </c>
      <c r="BU1236" s="156" t="s">
        <v>108</v>
      </c>
      <c r="BV1236" s="156" t="s">
        <v>108</v>
      </c>
      <c r="BW1236" s="156" t="s">
        <v>108</v>
      </c>
      <c r="BX1236" s="156" t="s">
        <v>11814</v>
      </c>
      <c r="BY1236" s="156">
        <v>3106073072</v>
      </c>
      <c r="BZ1236" s="156" t="s">
        <v>11815</v>
      </c>
      <c r="CA1236" s="157" t="s">
        <v>109</v>
      </c>
      <c r="CB1236" s="157" t="s">
        <v>578</v>
      </c>
      <c r="CC1236" s="157"/>
      <c r="CD1236" s="156"/>
      <c r="CE1236" s="156"/>
      <c r="CF1236" s="156"/>
      <c r="CG1236" s="156"/>
      <c r="CH1236" s="156"/>
      <c r="CI1236" s="156"/>
      <c r="CJ1236" s="156"/>
      <c r="CK1236" s="156"/>
      <c r="CL1236" s="156"/>
      <c r="CM1236" s="152" t="s">
        <v>109</v>
      </c>
      <c r="CN1236" s="152"/>
      <c r="CO1236" s="297"/>
      <c r="CP1236" s="297"/>
      <c r="CQ1236" s="297"/>
      <c r="CR1236" s="297"/>
      <c r="CS1236" s="297"/>
      <c r="CT1236" s="297"/>
      <c r="CU1236" s="297"/>
      <c r="CV1236" s="297"/>
      <c r="CW1236" s="297"/>
      <c r="CX1236" s="297"/>
      <c r="CY1236" s="297"/>
      <c r="CZ1236" s="297"/>
      <c r="DA1236" s="297"/>
      <c r="DB1236" s="297"/>
      <c r="DC1236" s="297"/>
      <c r="DD1236" s="297"/>
      <c r="DE1236" s="297"/>
      <c r="DF1236" s="297"/>
      <c r="DG1236" s="297"/>
      <c r="DH1236" s="297"/>
      <c r="DI1236" s="297"/>
      <c r="DJ1236" s="297"/>
      <c r="DK1236" s="297"/>
      <c r="DL1236" s="297"/>
      <c r="DM1236" s="297"/>
      <c r="DN1236" s="297"/>
      <c r="DO1236" s="297"/>
      <c r="DP1236" s="297"/>
      <c r="DQ1236" s="297"/>
      <c r="DR1236" s="297"/>
      <c r="DS1236" s="297"/>
      <c r="DT1236" s="297"/>
      <c r="DU1236" s="297"/>
      <c r="DV1236" s="297"/>
      <c r="DW1236" s="297"/>
      <c r="DX1236" s="297"/>
      <c r="DY1236" s="297"/>
      <c r="DZ1236" s="297"/>
      <c r="EA1236" s="297"/>
      <c r="EB1236" s="297"/>
      <c r="EC1236" s="297"/>
      <c r="ED1236" s="297"/>
      <c r="EE1236" s="297"/>
      <c r="EF1236" s="297"/>
      <c r="EG1236" s="297"/>
      <c r="EH1236" s="297"/>
      <c r="EI1236" s="297"/>
      <c r="EJ1236" s="297"/>
      <c r="EK1236" s="297"/>
      <c r="EL1236" s="297"/>
      <c r="EM1236" s="297"/>
      <c r="EN1236" s="297"/>
      <c r="EO1236" s="297"/>
      <c r="EP1236" s="297"/>
      <c r="EQ1236" s="297"/>
      <c r="ER1236" s="297"/>
      <c r="ES1236" s="297"/>
      <c r="ET1236" s="297"/>
      <c r="EU1236" s="297"/>
      <c r="EV1236" s="297"/>
      <c r="EW1236" s="297"/>
      <c r="EX1236" s="297"/>
      <c r="EY1236" s="297"/>
      <c r="EZ1236" s="297"/>
      <c r="FA1236" s="297"/>
      <c r="FB1236" s="297"/>
      <c r="FC1236" s="297"/>
      <c r="FD1236" s="297"/>
      <c r="FE1236" s="297"/>
      <c r="FF1236" s="297"/>
      <c r="FG1236" s="297"/>
      <c r="FH1236" s="297"/>
      <c r="FI1236" s="297"/>
      <c r="FJ1236" s="297"/>
      <c r="FK1236" s="297"/>
      <c r="FL1236" s="297"/>
      <c r="FM1236" s="297"/>
      <c r="FN1236" s="297"/>
      <c r="FO1236" s="297"/>
      <c r="FP1236" s="297"/>
      <c r="FQ1236" s="297"/>
      <c r="FR1236" s="297"/>
      <c r="FS1236" s="297"/>
      <c r="FT1236" s="34"/>
      <c r="FU1236" s="34"/>
      <c r="FV1236" s="34"/>
      <c r="FW1236" s="34"/>
      <c r="FX1236" s="34"/>
      <c r="FY1236" s="34"/>
      <c r="FZ1236" s="34"/>
      <c r="GA1236" s="34"/>
      <c r="GB1236" s="34"/>
      <c r="GC1236" s="34"/>
      <c r="GD1236" s="34"/>
      <c r="GE1236" s="34"/>
      <c r="GF1236" s="34"/>
      <c r="GG1236" s="34"/>
      <c r="GH1236" s="34"/>
      <c r="GI1236" s="34"/>
      <c r="GJ1236" s="34"/>
      <c r="GK1236" s="34"/>
      <c r="GL1236" s="34"/>
      <c r="GM1236" s="34"/>
      <c r="GN1236" s="34"/>
      <c r="GO1236" s="34"/>
      <c r="GP1236" s="34"/>
      <c r="GQ1236" s="34"/>
      <c r="GR1236" s="34"/>
      <c r="GS1236" s="34"/>
      <c r="GT1236" s="34"/>
      <c r="GU1236" s="34"/>
    </row>
    <row r="1237" spans="1:203" ht="45.75" customHeight="1">
      <c r="A1237" s="589">
        <f>1+A1236</f>
        <v>1236</v>
      </c>
      <c r="B1237" s="403" t="s">
        <v>11816</v>
      </c>
      <c r="C1237" s="156" t="s">
        <v>11817</v>
      </c>
      <c r="D1237" s="156" t="s">
        <v>645</v>
      </c>
      <c r="E1237" s="156">
        <v>45596</v>
      </c>
      <c r="F1237" s="156">
        <v>45604</v>
      </c>
      <c r="G1237" s="156">
        <v>45646</v>
      </c>
      <c r="H1237" s="156" t="s">
        <v>416</v>
      </c>
      <c r="I1237" s="156" t="s">
        <v>9637</v>
      </c>
      <c r="J1237" s="301" t="s">
        <v>11818</v>
      </c>
      <c r="K1237" s="251">
        <v>80111671</v>
      </c>
      <c r="L1237" s="156">
        <v>1</v>
      </c>
      <c r="M1237" s="156" t="s">
        <v>97</v>
      </c>
      <c r="N1237" s="156" t="s">
        <v>98</v>
      </c>
      <c r="O1237" s="156" t="s">
        <v>3608</v>
      </c>
      <c r="P1237" s="156" t="s">
        <v>11819</v>
      </c>
      <c r="Q1237" s="156" t="s">
        <v>10691</v>
      </c>
      <c r="R1237" s="143">
        <v>42</v>
      </c>
      <c r="S1237" s="134" t="s">
        <v>11820</v>
      </c>
      <c r="T1237" s="253" t="s">
        <v>11821</v>
      </c>
      <c r="U1237" s="156">
        <v>2024004036</v>
      </c>
      <c r="V1237" s="253" t="s">
        <v>11821</v>
      </c>
      <c r="W1237" s="156">
        <v>45596</v>
      </c>
      <c r="X1237" s="156" t="s">
        <v>103</v>
      </c>
      <c r="Y1237" s="317" t="s">
        <v>11822</v>
      </c>
      <c r="Z1237" s="156" t="s">
        <v>11821</v>
      </c>
      <c r="AA1237" s="156">
        <v>0</v>
      </c>
      <c r="AB1237" s="156">
        <v>0</v>
      </c>
      <c r="AC1237" s="156">
        <v>0</v>
      </c>
      <c r="AD1237" s="156">
        <v>0</v>
      </c>
      <c r="AE1237" s="156">
        <v>0</v>
      </c>
      <c r="AF1237" s="156">
        <v>0</v>
      </c>
      <c r="AG1237" s="156">
        <v>0</v>
      </c>
      <c r="AH1237" s="156">
        <v>0</v>
      </c>
      <c r="AI1237" s="156">
        <v>0</v>
      </c>
      <c r="AJ1237" s="156">
        <v>0</v>
      </c>
      <c r="AK1237" s="156" t="s">
        <v>104</v>
      </c>
      <c r="AL1237" s="103" t="s">
        <v>11823</v>
      </c>
      <c r="AM1237" s="156" t="s">
        <v>6599</v>
      </c>
      <c r="AN1237" s="156">
        <v>52994653</v>
      </c>
      <c r="AO1237" s="156" t="s">
        <v>114</v>
      </c>
      <c r="AP1237" s="156" t="s">
        <v>114</v>
      </c>
      <c r="AQ1237" s="156" t="s">
        <v>114</v>
      </c>
      <c r="AR1237" s="156" t="s">
        <v>114</v>
      </c>
      <c r="AS1237" s="156" t="s">
        <v>109</v>
      </c>
      <c r="AT1237" s="156" t="s">
        <v>109</v>
      </c>
      <c r="AU1237" s="156" t="s">
        <v>392</v>
      </c>
      <c r="AV1237" s="156" t="s">
        <v>9324</v>
      </c>
      <c r="AW1237" s="156" t="s">
        <v>9324</v>
      </c>
      <c r="AX1237" s="156" t="s">
        <v>109</v>
      </c>
      <c r="AY1237" s="156" t="s">
        <v>108</v>
      </c>
      <c r="AZ1237" s="156" t="s">
        <v>9324</v>
      </c>
      <c r="BA1237" s="156"/>
      <c r="BB1237" s="156"/>
      <c r="BC1237" s="156" t="s">
        <v>9324</v>
      </c>
      <c r="BD1237" s="156" t="s">
        <v>9324</v>
      </c>
      <c r="BE1237" s="156" t="s">
        <v>9324</v>
      </c>
      <c r="BF1237" s="156" t="s">
        <v>9324</v>
      </c>
      <c r="BG1237" s="156" t="s">
        <v>9324</v>
      </c>
      <c r="BH1237" s="153" t="s">
        <v>11821</v>
      </c>
      <c r="BI1237" s="475" t="s">
        <v>135</v>
      </c>
      <c r="BJ1237" s="295" t="s">
        <v>9324</v>
      </c>
      <c r="BK1237" s="295" t="s">
        <v>114</v>
      </c>
      <c r="BL1237" s="295" t="s">
        <v>9324</v>
      </c>
      <c r="BM1237" s="469" t="s">
        <v>136</v>
      </c>
      <c r="BN1237" s="156" t="s">
        <v>115</v>
      </c>
      <c r="BO1237" s="156" t="s">
        <v>9998</v>
      </c>
      <c r="BP1237" s="156" t="s">
        <v>9999</v>
      </c>
      <c r="BQ1237" s="156">
        <v>40</v>
      </c>
      <c r="BR1237" s="156">
        <v>30680</v>
      </c>
      <c r="BS1237" s="156" t="s">
        <v>109</v>
      </c>
      <c r="BT1237" s="156" t="s">
        <v>108</v>
      </c>
      <c r="BU1237" s="156" t="s">
        <v>108</v>
      </c>
      <c r="BV1237" s="156" t="s">
        <v>108</v>
      </c>
      <c r="BW1237" s="156" t="s">
        <v>108</v>
      </c>
      <c r="BX1237" s="156" t="s">
        <v>11824</v>
      </c>
      <c r="BY1237" s="156">
        <v>3153128375</v>
      </c>
      <c r="BZ1237" s="156" t="s">
        <v>11825</v>
      </c>
      <c r="CA1237" s="157" t="s">
        <v>109</v>
      </c>
      <c r="CB1237" s="157" t="s">
        <v>578</v>
      </c>
      <c r="CC1237" s="157"/>
      <c r="CD1237" s="156"/>
      <c r="CE1237" s="156"/>
      <c r="CF1237" s="156"/>
      <c r="CG1237" s="156"/>
      <c r="CH1237" s="156"/>
      <c r="CI1237" s="156"/>
      <c r="CJ1237" s="156"/>
      <c r="CK1237" s="156"/>
      <c r="CL1237" s="156"/>
      <c r="CM1237" s="152" t="s">
        <v>109</v>
      </c>
      <c r="CN1237" s="152"/>
      <c r="CO1237" s="297"/>
      <c r="CP1237" s="297"/>
      <c r="CQ1237" s="297"/>
      <c r="CR1237" s="297"/>
      <c r="CS1237" s="297"/>
      <c r="CT1237" s="297"/>
      <c r="CU1237" s="297"/>
      <c r="CV1237" s="297"/>
      <c r="CW1237" s="297"/>
      <c r="CX1237" s="297"/>
      <c r="CY1237" s="297"/>
      <c r="CZ1237" s="297"/>
      <c r="DA1237" s="297"/>
      <c r="DB1237" s="297"/>
      <c r="DC1237" s="297"/>
      <c r="DD1237" s="297"/>
      <c r="DE1237" s="297"/>
      <c r="DF1237" s="297"/>
      <c r="DG1237" s="297"/>
      <c r="DH1237" s="297"/>
      <c r="DI1237" s="297"/>
      <c r="DJ1237" s="297"/>
      <c r="DK1237" s="297"/>
      <c r="DL1237" s="297"/>
      <c r="DM1237" s="297"/>
      <c r="DN1237" s="297"/>
      <c r="DO1237" s="297"/>
      <c r="DP1237" s="297"/>
      <c r="DQ1237" s="297"/>
      <c r="DR1237" s="297"/>
      <c r="DS1237" s="297"/>
      <c r="DT1237" s="297"/>
      <c r="DU1237" s="297"/>
      <c r="DV1237" s="297"/>
      <c r="DW1237" s="297"/>
      <c r="DX1237" s="297"/>
      <c r="DY1237" s="297"/>
      <c r="DZ1237" s="297"/>
      <c r="EA1237" s="297"/>
      <c r="EB1237" s="297"/>
      <c r="EC1237" s="297"/>
      <c r="ED1237" s="297"/>
      <c r="EE1237" s="297"/>
      <c r="EF1237" s="297"/>
      <c r="EG1237" s="297"/>
      <c r="EH1237" s="297"/>
      <c r="EI1237" s="297"/>
      <c r="EJ1237" s="297"/>
      <c r="EK1237" s="297"/>
      <c r="EL1237" s="297"/>
      <c r="EM1237" s="297"/>
      <c r="EN1237" s="297"/>
      <c r="EO1237" s="297"/>
      <c r="EP1237" s="297"/>
      <c r="EQ1237" s="297"/>
      <c r="ER1237" s="297"/>
      <c r="ES1237" s="297"/>
      <c r="ET1237" s="297"/>
      <c r="EU1237" s="297"/>
      <c r="EV1237" s="297"/>
      <c r="EW1237" s="297"/>
      <c r="EX1237" s="297"/>
      <c r="EY1237" s="297"/>
      <c r="EZ1237" s="297"/>
      <c r="FA1237" s="297"/>
      <c r="FB1237" s="297"/>
      <c r="FC1237" s="297"/>
      <c r="FD1237" s="297"/>
      <c r="FE1237" s="297"/>
      <c r="FF1237" s="297"/>
      <c r="FG1237" s="297"/>
      <c r="FH1237" s="297"/>
      <c r="FI1237" s="297"/>
      <c r="FJ1237" s="297"/>
      <c r="FK1237" s="297"/>
      <c r="FL1237" s="297"/>
      <c r="FM1237" s="297"/>
      <c r="FN1237" s="297"/>
      <c r="FO1237" s="297"/>
      <c r="FP1237" s="297"/>
      <c r="FQ1237" s="297"/>
      <c r="FR1237" s="297"/>
      <c r="FS1237" s="297"/>
    </row>
    <row r="1238" spans="1:203" ht="45.75" customHeight="1">
      <c r="A1238" s="589">
        <f>1+A1237</f>
        <v>1237</v>
      </c>
      <c r="B1238" s="403" t="s">
        <v>11826</v>
      </c>
      <c r="C1238" s="156" t="s">
        <v>11827</v>
      </c>
      <c r="D1238" s="156" t="s">
        <v>6828</v>
      </c>
      <c r="E1238" s="156">
        <v>45596</v>
      </c>
      <c r="F1238" s="156">
        <v>45601</v>
      </c>
      <c r="G1238" s="156">
        <v>45646</v>
      </c>
      <c r="H1238" s="156" t="s">
        <v>416</v>
      </c>
      <c r="I1238" s="156" t="s">
        <v>9646</v>
      </c>
      <c r="J1238" s="301" t="s">
        <v>2031</v>
      </c>
      <c r="K1238" s="251">
        <v>1072715436</v>
      </c>
      <c r="L1238" s="156">
        <v>1</v>
      </c>
      <c r="M1238" s="156" t="s">
        <v>97</v>
      </c>
      <c r="N1238" s="156" t="s">
        <v>98</v>
      </c>
      <c r="O1238" s="156" t="s">
        <v>783</v>
      </c>
      <c r="P1238" s="156" t="s">
        <v>11828</v>
      </c>
      <c r="Q1238" s="156" t="s">
        <v>10691</v>
      </c>
      <c r="R1238" s="143">
        <v>45</v>
      </c>
      <c r="S1238" s="134" t="s">
        <v>11137</v>
      </c>
      <c r="T1238" s="253" t="s">
        <v>11138</v>
      </c>
      <c r="U1238" s="156">
        <v>2024004043</v>
      </c>
      <c r="V1238" s="253" t="s">
        <v>11138</v>
      </c>
      <c r="W1238" s="156">
        <v>45597</v>
      </c>
      <c r="X1238" s="156" t="s">
        <v>103</v>
      </c>
      <c r="Y1238" s="317" t="s">
        <v>11139</v>
      </c>
      <c r="Z1238" s="156" t="s">
        <v>11138</v>
      </c>
      <c r="AA1238" s="156">
        <v>0</v>
      </c>
      <c r="AB1238" s="156">
        <v>0</v>
      </c>
      <c r="AC1238" s="156">
        <v>0</v>
      </c>
      <c r="AD1238" s="156">
        <v>0</v>
      </c>
      <c r="AE1238" s="156">
        <v>0</v>
      </c>
      <c r="AF1238" s="156">
        <v>0</v>
      </c>
      <c r="AG1238" s="156">
        <v>0</v>
      </c>
      <c r="AH1238" s="156">
        <v>0</v>
      </c>
      <c r="AI1238" s="156">
        <v>0</v>
      </c>
      <c r="AJ1238" s="156">
        <v>0</v>
      </c>
      <c r="AK1238" s="156" t="s">
        <v>104</v>
      </c>
      <c r="AL1238" s="103" t="s">
        <v>11829</v>
      </c>
      <c r="AM1238" s="156" t="s">
        <v>11467</v>
      </c>
      <c r="AN1238" s="156">
        <v>1073154898</v>
      </c>
      <c r="AO1238" s="156" t="s">
        <v>114</v>
      </c>
      <c r="AP1238" s="156" t="s">
        <v>114</v>
      </c>
      <c r="AQ1238" s="156" t="s">
        <v>114</v>
      </c>
      <c r="AR1238" s="156" t="s">
        <v>114</v>
      </c>
      <c r="AS1238" s="156" t="s">
        <v>109</v>
      </c>
      <c r="AT1238" s="156" t="s">
        <v>109</v>
      </c>
      <c r="AU1238" s="156" t="s">
        <v>392</v>
      </c>
      <c r="AV1238" s="156" t="s">
        <v>9324</v>
      </c>
      <c r="AW1238" s="156" t="s">
        <v>9324</v>
      </c>
      <c r="AX1238" s="156" t="s">
        <v>109</v>
      </c>
      <c r="AY1238" s="156" t="s">
        <v>108</v>
      </c>
      <c r="AZ1238" s="156" t="s">
        <v>9324</v>
      </c>
      <c r="BA1238" s="156"/>
      <c r="BB1238" s="156"/>
      <c r="BC1238" s="156" t="s">
        <v>9324</v>
      </c>
      <c r="BD1238" s="156" t="s">
        <v>9324</v>
      </c>
      <c r="BE1238" s="156" t="s">
        <v>9324</v>
      </c>
      <c r="BF1238" s="156" t="s">
        <v>9324</v>
      </c>
      <c r="BG1238" s="156" t="s">
        <v>9324</v>
      </c>
      <c r="BH1238" s="153" t="s">
        <v>11138</v>
      </c>
      <c r="BI1238" s="349" t="s">
        <v>227</v>
      </c>
      <c r="BJ1238" s="240" t="s">
        <v>9324</v>
      </c>
      <c r="BK1238" s="240" t="s">
        <v>114</v>
      </c>
      <c r="BL1238" s="240" t="s">
        <v>9324</v>
      </c>
      <c r="BM1238" s="469" t="s">
        <v>260</v>
      </c>
      <c r="BN1238" s="156" t="s">
        <v>161</v>
      </c>
      <c r="BO1238" s="156" t="s">
        <v>9675</v>
      </c>
      <c r="BP1238" s="156" t="s">
        <v>10061</v>
      </c>
      <c r="BQ1238" s="156">
        <v>27</v>
      </c>
      <c r="BR1238" s="156">
        <v>35697</v>
      </c>
      <c r="BS1238" s="156" t="s">
        <v>108</v>
      </c>
      <c r="BT1238" s="156" t="s">
        <v>108</v>
      </c>
      <c r="BU1238" s="156" t="s">
        <v>108</v>
      </c>
      <c r="BV1238" s="156" t="s">
        <v>108</v>
      </c>
      <c r="BW1238" s="156" t="s">
        <v>108</v>
      </c>
      <c r="BX1238" s="156" t="s">
        <v>2035</v>
      </c>
      <c r="BY1238" s="156">
        <v>3215437364</v>
      </c>
      <c r="BZ1238" s="156" t="s">
        <v>2036</v>
      </c>
      <c r="CA1238" s="172" t="s">
        <v>578</v>
      </c>
      <c r="CB1238" s="172" t="s">
        <v>109</v>
      </c>
      <c r="CC1238" s="157"/>
      <c r="CD1238" s="156"/>
      <c r="CE1238" s="156"/>
      <c r="CF1238" s="156"/>
      <c r="CG1238" s="156"/>
      <c r="CH1238" s="156"/>
      <c r="CI1238" s="156"/>
      <c r="CJ1238" s="156"/>
      <c r="CK1238" s="156"/>
      <c r="CL1238" s="156"/>
      <c r="CM1238" s="152" t="s">
        <v>109</v>
      </c>
      <c r="CN1238" s="152"/>
      <c r="CO1238" s="297"/>
      <c r="CP1238" s="297"/>
      <c r="CQ1238" s="297"/>
      <c r="CR1238" s="297"/>
      <c r="CS1238" s="297"/>
      <c r="CT1238" s="297"/>
      <c r="CU1238" s="297"/>
      <c r="CV1238" s="297"/>
      <c r="CW1238" s="297"/>
      <c r="CX1238" s="297"/>
      <c r="CY1238" s="297"/>
      <c r="CZ1238" s="297"/>
      <c r="DA1238" s="297"/>
      <c r="DB1238" s="297"/>
      <c r="DC1238" s="297"/>
      <c r="DD1238" s="297"/>
      <c r="DE1238" s="297"/>
      <c r="DF1238" s="297"/>
      <c r="DG1238" s="297"/>
      <c r="DH1238" s="297"/>
      <c r="DI1238" s="297"/>
      <c r="DJ1238" s="297"/>
      <c r="DK1238" s="297"/>
      <c r="DL1238" s="297"/>
      <c r="DM1238" s="297"/>
      <c r="DN1238" s="297"/>
      <c r="DO1238" s="297"/>
      <c r="DP1238" s="297"/>
      <c r="DQ1238" s="297"/>
      <c r="DR1238" s="297"/>
      <c r="DS1238" s="297"/>
      <c r="DT1238" s="297"/>
      <c r="DU1238" s="297"/>
      <c r="DV1238" s="297"/>
      <c r="DW1238" s="297"/>
      <c r="DX1238" s="297"/>
      <c r="DY1238" s="297"/>
      <c r="DZ1238" s="297"/>
      <c r="EA1238" s="297"/>
      <c r="EB1238" s="297"/>
      <c r="EC1238" s="297"/>
      <c r="ED1238" s="297"/>
      <c r="EE1238" s="297"/>
      <c r="EF1238" s="297"/>
      <c r="EG1238" s="297"/>
      <c r="EH1238" s="297"/>
      <c r="EI1238" s="297"/>
      <c r="EJ1238" s="297"/>
      <c r="EK1238" s="297"/>
      <c r="EL1238" s="297"/>
      <c r="EM1238" s="297"/>
      <c r="EN1238" s="297"/>
      <c r="EO1238" s="297"/>
      <c r="EP1238" s="297"/>
      <c r="EQ1238" s="297"/>
      <c r="ER1238" s="297"/>
      <c r="ES1238" s="297"/>
      <c r="ET1238" s="297"/>
      <c r="EU1238" s="297"/>
      <c r="EV1238" s="297"/>
      <c r="EW1238" s="297"/>
      <c r="EX1238" s="297"/>
      <c r="EY1238" s="297"/>
      <c r="EZ1238" s="297"/>
      <c r="FA1238" s="297"/>
      <c r="FB1238" s="297"/>
      <c r="FC1238" s="297"/>
      <c r="FD1238" s="297"/>
      <c r="FE1238" s="297"/>
      <c r="FF1238" s="297"/>
      <c r="FG1238" s="297"/>
      <c r="FH1238" s="297"/>
      <c r="FI1238" s="297"/>
      <c r="FJ1238" s="297"/>
      <c r="FK1238" s="297"/>
      <c r="FL1238" s="297"/>
      <c r="FM1238" s="297"/>
      <c r="FN1238" s="297"/>
      <c r="FO1238" s="297"/>
      <c r="FP1238" s="297"/>
      <c r="FQ1238" s="297"/>
      <c r="FR1238" s="297"/>
      <c r="FS1238" s="297"/>
    </row>
    <row r="1239" spans="1:203" ht="45.75" customHeight="1">
      <c r="A1239" s="589">
        <f>1+A1238</f>
        <v>1238</v>
      </c>
      <c r="B1239" s="403" t="s">
        <v>11830</v>
      </c>
      <c r="C1239" s="156" t="s">
        <v>11831</v>
      </c>
      <c r="D1239" s="156" t="s">
        <v>6828</v>
      </c>
      <c r="E1239" s="156">
        <v>45596</v>
      </c>
      <c r="F1239" s="156">
        <v>45601</v>
      </c>
      <c r="G1239" s="156">
        <v>45652</v>
      </c>
      <c r="H1239" s="156" t="s">
        <v>416</v>
      </c>
      <c r="I1239" s="156" t="s">
        <v>9646</v>
      </c>
      <c r="J1239" s="301" t="s">
        <v>11832</v>
      </c>
      <c r="K1239" s="251">
        <v>1052407759</v>
      </c>
      <c r="L1239" s="156">
        <v>1</v>
      </c>
      <c r="M1239" s="156" t="s">
        <v>97</v>
      </c>
      <c r="N1239" s="156" t="s">
        <v>98</v>
      </c>
      <c r="O1239" s="156" t="s">
        <v>10292</v>
      </c>
      <c r="P1239" s="156" t="s">
        <v>6220</v>
      </c>
      <c r="Q1239" s="156" t="s">
        <v>11749</v>
      </c>
      <c r="R1239" s="143">
        <v>51</v>
      </c>
      <c r="S1239" s="134" t="s">
        <v>11463</v>
      </c>
      <c r="T1239" s="253" t="s">
        <v>11464</v>
      </c>
      <c r="U1239" s="156">
        <v>2024004047</v>
      </c>
      <c r="V1239" s="253" t="s">
        <v>11464</v>
      </c>
      <c r="W1239" s="156">
        <v>45597</v>
      </c>
      <c r="X1239" s="156" t="s">
        <v>103</v>
      </c>
      <c r="Y1239" s="317" t="s">
        <v>11465</v>
      </c>
      <c r="Z1239" s="156" t="s">
        <v>11464</v>
      </c>
      <c r="AA1239" s="156">
        <v>0</v>
      </c>
      <c r="AB1239" s="156">
        <v>0</v>
      </c>
      <c r="AC1239" s="156">
        <v>0</v>
      </c>
      <c r="AD1239" s="156">
        <v>0</v>
      </c>
      <c r="AE1239" s="156">
        <v>0</v>
      </c>
      <c r="AF1239" s="156">
        <v>0</v>
      </c>
      <c r="AG1239" s="156">
        <v>0</v>
      </c>
      <c r="AH1239" s="156">
        <v>0</v>
      </c>
      <c r="AI1239" s="156">
        <v>0</v>
      </c>
      <c r="AJ1239" s="156">
        <v>0</v>
      </c>
      <c r="AK1239" s="156" t="s">
        <v>104</v>
      </c>
      <c r="AL1239" s="103" t="s">
        <v>11833</v>
      </c>
      <c r="AM1239" s="156" t="s">
        <v>7626</v>
      </c>
      <c r="AN1239" s="156">
        <v>1072659465</v>
      </c>
      <c r="AO1239" s="156" t="s">
        <v>114</v>
      </c>
      <c r="AP1239" s="156" t="s">
        <v>114</v>
      </c>
      <c r="AQ1239" s="156" t="s">
        <v>114</v>
      </c>
      <c r="AR1239" s="156" t="s">
        <v>114</v>
      </c>
      <c r="AS1239" s="156" t="s">
        <v>109</v>
      </c>
      <c r="AT1239" s="156" t="s">
        <v>109</v>
      </c>
      <c r="AU1239" s="156" t="s">
        <v>392</v>
      </c>
      <c r="AV1239" s="156" t="s">
        <v>9324</v>
      </c>
      <c r="AW1239" s="156" t="s">
        <v>9324</v>
      </c>
      <c r="AX1239" s="156" t="s">
        <v>109</v>
      </c>
      <c r="AY1239" s="156" t="s">
        <v>108</v>
      </c>
      <c r="AZ1239" s="156" t="s">
        <v>9324</v>
      </c>
      <c r="BA1239" s="156"/>
      <c r="BB1239" s="156"/>
      <c r="BC1239" s="156" t="s">
        <v>9324</v>
      </c>
      <c r="BD1239" s="156" t="s">
        <v>9324</v>
      </c>
      <c r="BE1239" s="156" t="s">
        <v>9324</v>
      </c>
      <c r="BF1239" s="156" t="s">
        <v>9324</v>
      </c>
      <c r="BG1239" s="156" t="s">
        <v>9324</v>
      </c>
      <c r="BH1239" s="153" t="s">
        <v>11464</v>
      </c>
      <c r="BI1239" s="349" t="s">
        <v>227</v>
      </c>
      <c r="BJ1239" s="240" t="s">
        <v>9324</v>
      </c>
      <c r="BK1239" s="240" t="s">
        <v>114</v>
      </c>
      <c r="BL1239" s="240" t="s">
        <v>9324</v>
      </c>
      <c r="BM1239" s="678" t="s">
        <v>11834</v>
      </c>
      <c r="BN1239" s="156" t="s">
        <v>115</v>
      </c>
      <c r="BO1239" s="156" t="s">
        <v>9675</v>
      </c>
      <c r="BP1239" s="156" t="s">
        <v>10271</v>
      </c>
      <c r="BQ1239" s="156">
        <v>28</v>
      </c>
      <c r="BR1239" s="156">
        <v>35251</v>
      </c>
      <c r="BS1239" s="156" t="s">
        <v>109</v>
      </c>
      <c r="BT1239" s="156" t="s">
        <v>108</v>
      </c>
      <c r="BU1239" s="156" t="s">
        <v>108</v>
      </c>
      <c r="BV1239" s="156" t="s">
        <v>108</v>
      </c>
      <c r="BW1239" s="156" t="s">
        <v>108</v>
      </c>
      <c r="BX1239" s="156" t="s">
        <v>11835</v>
      </c>
      <c r="BY1239" s="156">
        <v>3209629401</v>
      </c>
      <c r="BZ1239" s="156" t="s">
        <v>11836</v>
      </c>
      <c r="CA1239" s="172" t="s">
        <v>109</v>
      </c>
      <c r="CB1239" s="280" t="s">
        <v>10368</v>
      </c>
      <c r="CC1239" s="157"/>
      <c r="CD1239" s="156"/>
      <c r="CE1239" s="156"/>
      <c r="CF1239" s="156"/>
      <c r="CG1239" s="156"/>
      <c r="CH1239" s="156"/>
      <c r="CI1239" s="156"/>
      <c r="CJ1239" s="156"/>
      <c r="CK1239" s="156"/>
      <c r="CL1239" s="156"/>
      <c r="CM1239" s="152" t="s">
        <v>109</v>
      </c>
      <c r="CN1239" s="152"/>
      <c r="CO1239" s="297"/>
      <c r="CP1239" s="297"/>
      <c r="CQ1239" s="297"/>
      <c r="CR1239" s="297"/>
      <c r="CS1239" s="297"/>
      <c r="CT1239" s="297"/>
      <c r="CU1239" s="297"/>
      <c r="CV1239" s="297"/>
      <c r="CW1239" s="297"/>
      <c r="CX1239" s="297"/>
      <c r="CY1239" s="297"/>
      <c r="CZ1239" s="297"/>
      <c r="DA1239" s="297"/>
      <c r="DB1239" s="297"/>
      <c r="DC1239" s="297"/>
      <c r="DD1239" s="297"/>
      <c r="DE1239" s="297"/>
      <c r="DF1239" s="297"/>
      <c r="DG1239" s="297"/>
      <c r="DH1239" s="297"/>
      <c r="DI1239" s="297"/>
      <c r="DJ1239" s="297"/>
      <c r="DK1239" s="297"/>
      <c r="DL1239" s="297"/>
      <c r="DM1239" s="297"/>
      <c r="DN1239" s="297"/>
      <c r="DO1239" s="297"/>
      <c r="DP1239" s="297"/>
      <c r="DQ1239" s="297"/>
      <c r="DR1239" s="297"/>
      <c r="DS1239" s="297"/>
      <c r="DT1239" s="297"/>
      <c r="DU1239" s="297"/>
      <c r="DV1239" s="297"/>
      <c r="DW1239" s="297"/>
      <c r="DX1239" s="297"/>
      <c r="DY1239" s="297"/>
      <c r="DZ1239" s="297"/>
      <c r="EA1239" s="297"/>
      <c r="EB1239" s="297"/>
      <c r="EC1239" s="297"/>
      <c r="ED1239" s="297"/>
      <c r="EE1239" s="297"/>
      <c r="EF1239" s="297"/>
      <c r="EG1239" s="297"/>
      <c r="EH1239" s="297"/>
      <c r="EI1239" s="297"/>
      <c r="EJ1239" s="297"/>
      <c r="EK1239" s="297"/>
      <c r="EL1239" s="297"/>
      <c r="EM1239" s="297"/>
      <c r="EN1239" s="297"/>
      <c r="EO1239" s="297"/>
      <c r="EP1239" s="297"/>
      <c r="EQ1239" s="297"/>
      <c r="ER1239" s="297"/>
      <c r="ES1239" s="297"/>
      <c r="ET1239" s="297"/>
      <c r="EU1239" s="297"/>
      <c r="EV1239" s="297"/>
      <c r="EW1239" s="297"/>
      <c r="EX1239" s="297"/>
      <c r="EY1239" s="297"/>
      <c r="EZ1239" s="297"/>
      <c r="FA1239" s="297"/>
      <c r="FB1239" s="297"/>
      <c r="FC1239" s="297"/>
      <c r="FD1239" s="297"/>
      <c r="FE1239" s="297"/>
      <c r="FF1239" s="297"/>
      <c r="FG1239" s="297"/>
      <c r="FH1239" s="297"/>
      <c r="FI1239" s="297"/>
      <c r="FJ1239" s="297"/>
      <c r="FK1239" s="297"/>
      <c r="FL1239" s="297"/>
      <c r="FM1239" s="297"/>
      <c r="FN1239" s="297"/>
      <c r="FO1239" s="297"/>
      <c r="FP1239" s="297"/>
      <c r="FQ1239" s="297"/>
      <c r="FR1239" s="297"/>
      <c r="FS1239" s="297"/>
    </row>
    <row r="1240" spans="1:203" ht="45.75" customHeight="1">
      <c r="A1240" s="589">
        <f>1+A1239</f>
        <v>1239</v>
      </c>
      <c r="B1240" s="403" t="s">
        <v>11837</v>
      </c>
      <c r="C1240" s="156" t="s">
        <v>11838</v>
      </c>
      <c r="D1240" s="156" t="s">
        <v>1417</v>
      </c>
      <c r="E1240" s="156">
        <v>45596</v>
      </c>
      <c r="F1240" s="156">
        <v>45603</v>
      </c>
      <c r="G1240" s="156">
        <v>45646</v>
      </c>
      <c r="H1240" s="156" t="s">
        <v>416</v>
      </c>
      <c r="I1240" s="156" t="s">
        <v>9637</v>
      </c>
      <c r="J1240" s="301" t="s">
        <v>11839</v>
      </c>
      <c r="K1240" s="251">
        <v>1007781884</v>
      </c>
      <c r="L1240" s="156">
        <v>0</v>
      </c>
      <c r="M1240" s="156" t="s">
        <v>97</v>
      </c>
      <c r="N1240" s="156" t="s">
        <v>98</v>
      </c>
      <c r="O1240" s="156" t="s">
        <v>783</v>
      </c>
      <c r="P1240" s="156" t="s">
        <v>11840</v>
      </c>
      <c r="Q1240" s="156" t="s">
        <v>11419</v>
      </c>
      <c r="R1240" s="143">
        <v>43</v>
      </c>
      <c r="S1240" s="134" t="s">
        <v>11841</v>
      </c>
      <c r="T1240" s="253" t="s">
        <v>11842</v>
      </c>
      <c r="U1240" s="156">
        <v>2024004044</v>
      </c>
      <c r="V1240" s="253" t="s">
        <v>11842</v>
      </c>
      <c r="W1240" s="156">
        <v>45597</v>
      </c>
      <c r="X1240" s="156" t="s">
        <v>103</v>
      </c>
      <c r="Y1240" s="317" t="s">
        <v>11843</v>
      </c>
      <c r="Z1240" s="156" t="s">
        <v>11842</v>
      </c>
      <c r="AA1240" s="156">
        <v>0</v>
      </c>
      <c r="AB1240" s="156">
        <v>0</v>
      </c>
      <c r="AC1240" s="156">
        <v>0</v>
      </c>
      <c r="AD1240" s="156">
        <v>0</v>
      </c>
      <c r="AE1240" s="156">
        <v>0</v>
      </c>
      <c r="AF1240" s="156">
        <v>0</v>
      </c>
      <c r="AG1240" s="156">
        <v>0</v>
      </c>
      <c r="AH1240" s="156">
        <v>0</v>
      </c>
      <c r="AI1240" s="156">
        <v>0</v>
      </c>
      <c r="AJ1240" s="156">
        <v>0</v>
      </c>
      <c r="AK1240" s="156" t="s">
        <v>104</v>
      </c>
      <c r="AL1240" s="103" t="s">
        <v>11844</v>
      </c>
      <c r="AM1240" s="156" t="s">
        <v>1829</v>
      </c>
      <c r="AN1240" s="156">
        <v>15668923</v>
      </c>
      <c r="AO1240" s="156" t="s">
        <v>114</v>
      </c>
      <c r="AP1240" s="156" t="s">
        <v>114</v>
      </c>
      <c r="AQ1240" s="156" t="s">
        <v>114</v>
      </c>
      <c r="AR1240" s="156" t="s">
        <v>114</v>
      </c>
      <c r="AS1240" s="156" t="s">
        <v>109</v>
      </c>
      <c r="AT1240" s="156" t="s">
        <v>109</v>
      </c>
      <c r="AU1240" s="156" t="s">
        <v>392</v>
      </c>
      <c r="AV1240" s="156" t="s">
        <v>9324</v>
      </c>
      <c r="AW1240" s="156" t="s">
        <v>9324</v>
      </c>
      <c r="AX1240" s="156" t="s">
        <v>109</v>
      </c>
      <c r="AY1240" s="156" t="s">
        <v>108</v>
      </c>
      <c r="AZ1240" s="156" t="s">
        <v>9324</v>
      </c>
      <c r="BA1240" s="156"/>
      <c r="BB1240" s="156"/>
      <c r="BC1240" s="156" t="s">
        <v>9324</v>
      </c>
      <c r="BD1240" s="156" t="s">
        <v>9324</v>
      </c>
      <c r="BE1240" s="156" t="s">
        <v>9324</v>
      </c>
      <c r="BF1240" s="156" t="s">
        <v>9324</v>
      </c>
      <c r="BG1240" s="156" t="s">
        <v>9324</v>
      </c>
      <c r="BH1240" s="153" t="s">
        <v>11842</v>
      </c>
      <c r="BI1240" s="349" t="s">
        <v>227</v>
      </c>
      <c r="BJ1240" s="295" t="s">
        <v>9324</v>
      </c>
      <c r="BK1240" s="295" t="s">
        <v>114</v>
      </c>
      <c r="BL1240" s="295" t="s">
        <v>9324</v>
      </c>
      <c r="BM1240" s="678" t="s">
        <v>11845</v>
      </c>
      <c r="BN1240" s="156" t="s">
        <v>115</v>
      </c>
      <c r="BO1240" s="156" t="s">
        <v>9998</v>
      </c>
      <c r="BP1240" s="156" t="s">
        <v>9999</v>
      </c>
      <c r="BQ1240" s="156">
        <v>23</v>
      </c>
      <c r="BR1240" s="156">
        <v>36976</v>
      </c>
      <c r="BS1240" s="156" t="s">
        <v>109</v>
      </c>
      <c r="BT1240" s="156" t="s">
        <v>108</v>
      </c>
      <c r="BU1240" s="156" t="s">
        <v>108</v>
      </c>
      <c r="BV1240" s="156" t="s">
        <v>108</v>
      </c>
      <c r="BW1240" s="156" t="s">
        <v>108</v>
      </c>
      <c r="BX1240" s="156" t="s">
        <v>11846</v>
      </c>
      <c r="BY1240" s="156">
        <v>3194756517</v>
      </c>
      <c r="BZ1240" s="156" t="s">
        <v>11847</v>
      </c>
      <c r="CA1240" s="157" t="s">
        <v>1018</v>
      </c>
      <c r="CB1240" s="157" t="s">
        <v>578</v>
      </c>
      <c r="CC1240" s="157"/>
      <c r="CD1240" s="156"/>
      <c r="CE1240" s="156"/>
      <c r="CF1240" s="156"/>
      <c r="CG1240" s="156"/>
      <c r="CH1240" s="156"/>
      <c r="CI1240" s="156"/>
      <c r="CJ1240" s="156"/>
      <c r="CK1240" s="156"/>
      <c r="CL1240" s="156"/>
      <c r="CM1240" s="152" t="s">
        <v>109</v>
      </c>
      <c r="CN1240" s="152"/>
      <c r="CO1240" s="297"/>
      <c r="CP1240" s="297"/>
      <c r="CQ1240" s="297"/>
      <c r="CR1240" s="297"/>
      <c r="CS1240" s="297"/>
      <c r="CT1240" s="297"/>
      <c r="CU1240" s="297"/>
      <c r="CV1240" s="297"/>
      <c r="CW1240" s="297"/>
      <c r="CX1240" s="297"/>
      <c r="CY1240" s="297"/>
      <c r="CZ1240" s="297"/>
      <c r="DA1240" s="297"/>
      <c r="DB1240" s="297"/>
      <c r="DC1240" s="297"/>
      <c r="DD1240" s="297"/>
      <c r="DE1240" s="297"/>
      <c r="DF1240" s="297"/>
      <c r="DG1240" s="297"/>
      <c r="DH1240" s="297"/>
      <c r="DI1240" s="297"/>
      <c r="DJ1240" s="297"/>
      <c r="DK1240" s="297"/>
      <c r="DL1240" s="297"/>
      <c r="DM1240" s="297"/>
      <c r="DN1240" s="297"/>
      <c r="DO1240" s="297"/>
      <c r="DP1240" s="297"/>
      <c r="DQ1240" s="297"/>
      <c r="DR1240" s="297"/>
      <c r="DS1240" s="297"/>
      <c r="DT1240" s="297"/>
      <c r="DU1240" s="297"/>
      <c r="DV1240" s="297"/>
      <c r="DW1240" s="297"/>
      <c r="DX1240" s="297"/>
      <c r="DY1240" s="297"/>
      <c r="DZ1240" s="297"/>
      <c r="EA1240" s="297"/>
      <c r="EB1240" s="297"/>
      <c r="EC1240" s="297"/>
      <c r="ED1240" s="297"/>
      <c r="EE1240" s="297"/>
      <c r="EF1240" s="297"/>
      <c r="EG1240" s="297"/>
      <c r="EH1240" s="297"/>
      <c r="EI1240" s="297"/>
      <c r="EJ1240" s="297"/>
      <c r="EK1240" s="297"/>
      <c r="EL1240" s="297"/>
      <c r="EM1240" s="297"/>
      <c r="EN1240" s="297"/>
      <c r="EO1240" s="297"/>
      <c r="EP1240" s="297"/>
      <c r="EQ1240" s="297"/>
      <c r="ER1240" s="297"/>
      <c r="ES1240" s="297"/>
      <c r="ET1240" s="297"/>
      <c r="EU1240" s="297"/>
      <c r="EV1240" s="297"/>
      <c r="EW1240" s="297"/>
      <c r="EX1240" s="297"/>
      <c r="EY1240" s="297"/>
      <c r="EZ1240" s="297"/>
      <c r="FA1240" s="297"/>
      <c r="FB1240" s="297"/>
      <c r="FC1240" s="297"/>
      <c r="FD1240" s="297"/>
      <c r="FE1240" s="297"/>
      <c r="FF1240" s="297"/>
      <c r="FG1240" s="297"/>
      <c r="FH1240" s="297"/>
      <c r="FI1240" s="297"/>
      <c r="FJ1240" s="297"/>
      <c r="FK1240" s="297"/>
      <c r="FL1240" s="297"/>
      <c r="FM1240" s="297"/>
      <c r="FN1240" s="297"/>
      <c r="FO1240" s="297"/>
      <c r="FP1240" s="297"/>
      <c r="FQ1240" s="297"/>
      <c r="FR1240" s="297"/>
      <c r="FS1240" s="297"/>
    </row>
    <row r="1241" spans="1:203" ht="45.75" customHeight="1">
      <c r="A1241" s="589">
        <f>1+A1240</f>
        <v>1240</v>
      </c>
      <c r="B1241" s="403" t="s">
        <v>11848</v>
      </c>
      <c r="C1241" s="156" t="s">
        <v>11849</v>
      </c>
      <c r="D1241" s="156" t="s">
        <v>1417</v>
      </c>
      <c r="E1241" s="156">
        <v>45596</v>
      </c>
      <c r="F1241" s="156">
        <v>45601</v>
      </c>
      <c r="G1241" s="156">
        <v>45646</v>
      </c>
      <c r="H1241" s="156" t="s">
        <v>416</v>
      </c>
      <c r="I1241" s="156" t="s">
        <v>9646</v>
      </c>
      <c r="J1241" s="301" t="s">
        <v>11850</v>
      </c>
      <c r="K1241" s="251">
        <v>51744923</v>
      </c>
      <c r="L1241" s="156">
        <v>1</v>
      </c>
      <c r="M1241" s="156" t="s">
        <v>97</v>
      </c>
      <c r="N1241" s="156" t="s">
        <v>98</v>
      </c>
      <c r="O1241" s="156" t="s">
        <v>10292</v>
      </c>
      <c r="P1241" s="156" t="s">
        <v>11777</v>
      </c>
      <c r="Q1241" s="156" t="s">
        <v>11778</v>
      </c>
      <c r="R1241" s="143">
        <v>45</v>
      </c>
      <c r="S1241" s="134" t="s">
        <v>11851</v>
      </c>
      <c r="T1241" s="253" t="s">
        <v>11780</v>
      </c>
      <c r="U1241" s="156">
        <v>2024004045</v>
      </c>
      <c r="V1241" s="253" t="s">
        <v>11780</v>
      </c>
      <c r="W1241" s="156">
        <v>45597</v>
      </c>
      <c r="X1241" s="156" t="s">
        <v>103</v>
      </c>
      <c r="Y1241" s="317" t="s">
        <v>11781</v>
      </c>
      <c r="Z1241" s="156" t="s">
        <v>11780</v>
      </c>
      <c r="AA1241" s="156">
        <v>0</v>
      </c>
      <c r="AB1241" s="156">
        <v>0</v>
      </c>
      <c r="AC1241" s="156">
        <v>0</v>
      </c>
      <c r="AD1241" s="156">
        <v>0</v>
      </c>
      <c r="AE1241" s="156">
        <v>0</v>
      </c>
      <c r="AF1241" s="156">
        <v>0</v>
      </c>
      <c r="AG1241" s="156">
        <v>0</v>
      </c>
      <c r="AH1241" s="156">
        <v>0</v>
      </c>
      <c r="AI1241" s="156">
        <v>0</v>
      </c>
      <c r="AJ1241" s="156">
        <v>0</v>
      </c>
      <c r="AK1241" s="156" t="s">
        <v>104</v>
      </c>
      <c r="AL1241" s="103" t="s">
        <v>11852</v>
      </c>
      <c r="AM1241" s="156" t="s">
        <v>1935</v>
      </c>
      <c r="AN1241" s="156">
        <v>93204728</v>
      </c>
      <c r="AO1241" s="156" t="s">
        <v>114</v>
      </c>
      <c r="AP1241" s="156" t="s">
        <v>114</v>
      </c>
      <c r="AQ1241" s="156" t="s">
        <v>114</v>
      </c>
      <c r="AR1241" s="156" t="s">
        <v>114</v>
      </c>
      <c r="AS1241" s="156" t="s">
        <v>109</v>
      </c>
      <c r="AT1241" s="156" t="s">
        <v>109</v>
      </c>
      <c r="AU1241" s="156" t="s">
        <v>392</v>
      </c>
      <c r="AV1241" s="156" t="s">
        <v>9324</v>
      </c>
      <c r="AW1241" s="156" t="s">
        <v>9324</v>
      </c>
      <c r="AX1241" s="156" t="s">
        <v>109</v>
      </c>
      <c r="AY1241" s="156" t="s">
        <v>108</v>
      </c>
      <c r="AZ1241" s="156" t="s">
        <v>9324</v>
      </c>
      <c r="BA1241" s="156"/>
      <c r="BB1241" s="156"/>
      <c r="BC1241" s="156" t="s">
        <v>9324</v>
      </c>
      <c r="BD1241" s="156" t="s">
        <v>9324</v>
      </c>
      <c r="BE1241" s="156" t="s">
        <v>9324</v>
      </c>
      <c r="BF1241" s="156" t="s">
        <v>9324</v>
      </c>
      <c r="BG1241" s="156" t="s">
        <v>9324</v>
      </c>
      <c r="BH1241" s="153" t="s">
        <v>11780</v>
      </c>
      <c r="BI1241" s="349" t="s">
        <v>227</v>
      </c>
      <c r="BJ1241" s="295" t="s">
        <v>9324</v>
      </c>
      <c r="BK1241" s="295" t="s">
        <v>114</v>
      </c>
      <c r="BL1241" s="295" t="s">
        <v>9324</v>
      </c>
      <c r="BM1241" s="399" t="s">
        <v>2539</v>
      </c>
      <c r="BN1241" s="156" t="s">
        <v>964</v>
      </c>
      <c r="BO1241" s="156" t="s">
        <v>9675</v>
      </c>
      <c r="BP1241" s="156" t="s">
        <v>11853</v>
      </c>
      <c r="BQ1241" s="156">
        <v>62</v>
      </c>
      <c r="BR1241" s="156">
        <v>22778</v>
      </c>
      <c r="BS1241" s="156" t="s">
        <v>108</v>
      </c>
      <c r="BT1241" s="156" t="s">
        <v>108</v>
      </c>
      <c r="BU1241" s="156" t="s">
        <v>108</v>
      </c>
      <c r="BV1241" s="156" t="s">
        <v>108</v>
      </c>
      <c r="BW1241" s="156" t="s">
        <v>108</v>
      </c>
      <c r="BX1241" s="156" t="s">
        <v>11854</v>
      </c>
      <c r="BY1241" s="156">
        <v>3186871877</v>
      </c>
      <c r="BZ1241" s="156" t="s">
        <v>11855</v>
      </c>
      <c r="CA1241" s="157" t="s">
        <v>109</v>
      </c>
      <c r="CB1241" s="157" t="s">
        <v>578</v>
      </c>
      <c r="CC1241" s="157"/>
      <c r="CD1241" s="156"/>
      <c r="CE1241" s="156"/>
      <c r="CF1241" s="156"/>
      <c r="CG1241" s="156"/>
      <c r="CH1241" s="156"/>
      <c r="CI1241" s="156"/>
      <c r="CJ1241" s="156"/>
      <c r="CK1241" s="156"/>
      <c r="CL1241" s="156"/>
      <c r="CM1241" s="152" t="s">
        <v>109</v>
      </c>
      <c r="CN1241" s="152"/>
      <c r="CO1241" s="297"/>
      <c r="CP1241" s="297"/>
      <c r="CQ1241" s="297"/>
      <c r="CR1241" s="297"/>
      <c r="CS1241" s="297"/>
      <c r="CT1241" s="297"/>
      <c r="CU1241" s="297"/>
      <c r="CV1241" s="297"/>
      <c r="CW1241" s="297"/>
      <c r="CX1241" s="297"/>
      <c r="CY1241" s="297"/>
      <c r="CZ1241" s="297"/>
      <c r="DA1241" s="297"/>
      <c r="DB1241" s="297"/>
      <c r="DC1241" s="297"/>
      <c r="DD1241" s="297"/>
      <c r="DE1241" s="297"/>
      <c r="DF1241" s="297"/>
      <c r="DG1241" s="297"/>
      <c r="DH1241" s="297"/>
      <c r="DI1241" s="297"/>
      <c r="DJ1241" s="297"/>
      <c r="DK1241" s="297"/>
      <c r="DL1241" s="297"/>
      <c r="DM1241" s="297"/>
      <c r="DN1241" s="297"/>
      <c r="DO1241" s="297"/>
      <c r="DP1241" s="297"/>
      <c r="DQ1241" s="297"/>
      <c r="DR1241" s="297"/>
      <c r="DS1241" s="297"/>
      <c r="DT1241" s="297"/>
      <c r="DU1241" s="297"/>
      <c r="DV1241" s="297"/>
      <c r="DW1241" s="297"/>
      <c r="DX1241" s="297"/>
      <c r="DY1241" s="297"/>
      <c r="DZ1241" s="297"/>
      <c r="EA1241" s="297"/>
      <c r="EB1241" s="297"/>
      <c r="EC1241" s="297"/>
      <c r="ED1241" s="297"/>
      <c r="EE1241" s="297"/>
      <c r="EF1241" s="297"/>
      <c r="EG1241" s="297"/>
      <c r="EH1241" s="297"/>
      <c r="EI1241" s="297"/>
      <c r="EJ1241" s="297"/>
      <c r="EK1241" s="297"/>
      <c r="EL1241" s="297"/>
      <c r="EM1241" s="297"/>
      <c r="EN1241" s="297"/>
      <c r="EO1241" s="297"/>
      <c r="EP1241" s="297"/>
      <c r="EQ1241" s="297"/>
      <c r="ER1241" s="297"/>
      <c r="ES1241" s="297"/>
      <c r="ET1241" s="297"/>
      <c r="EU1241" s="297"/>
      <c r="EV1241" s="297"/>
      <c r="EW1241" s="297"/>
      <c r="EX1241" s="297"/>
      <c r="EY1241" s="297"/>
      <c r="EZ1241" s="297"/>
      <c r="FA1241" s="297"/>
      <c r="FB1241" s="297"/>
      <c r="FC1241" s="297"/>
      <c r="FD1241" s="297"/>
      <c r="FE1241" s="297"/>
      <c r="FF1241" s="297"/>
      <c r="FG1241" s="297"/>
      <c r="FH1241" s="297"/>
      <c r="FI1241" s="297"/>
      <c r="FJ1241" s="297"/>
      <c r="FK1241" s="297"/>
      <c r="FL1241" s="297"/>
      <c r="FM1241" s="297"/>
      <c r="FN1241" s="297"/>
      <c r="FO1241" s="297"/>
      <c r="FP1241" s="297"/>
      <c r="FQ1241" s="297"/>
      <c r="FR1241" s="297"/>
      <c r="FS1241" s="297"/>
    </row>
    <row r="1242" spans="1:203" s="34" customFormat="1" ht="45.75" customHeight="1">
      <c r="A1242" s="638">
        <f>1+A1241</f>
        <v>1241</v>
      </c>
      <c r="B1242" s="580" t="s">
        <v>11856</v>
      </c>
      <c r="C1242" s="262" t="s">
        <v>11857</v>
      </c>
      <c r="D1242" s="262" t="s">
        <v>114</v>
      </c>
      <c r="E1242" s="262">
        <v>45597</v>
      </c>
      <c r="F1242" s="262">
        <v>45609</v>
      </c>
      <c r="G1242" s="262">
        <v>45973</v>
      </c>
      <c r="H1242" s="262" t="s">
        <v>5976</v>
      </c>
      <c r="I1242" s="262" t="s">
        <v>11858</v>
      </c>
      <c r="J1242" s="534" t="s">
        <v>11859</v>
      </c>
      <c r="K1242" s="518">
        <v>901885579</v>
      </c>
      <c r="L1242" s="262">
        <v>8</v>
      </c>
      <c r="M1242" s="262" t="s">
        <v>926</v>
      </c>
      <c r="N1242" s="262" t="s">
        <v>549</v>
      </c>
      <c r="O1242" s="262" t="s">
        <v>168</v>
      </c>
      <c r="P1242" s="262" t="s">
        <v>11860</v>
      </c>
      <c r="Q1242" s="262" t="s">
        <v>11861</v>
      </c>
      <c r="R1242" s="508">
        <v>364</v>
      </c>
      <c r="S1242" s="260" t="s">
        <v>114</v>
      </c>
      <c r="T1242" s="521" t="s">
        <v>114</v>
      </c>
      <c r="U1242" s="262" t="s">
        <v>114</v>
      </c>
      <c r="V1242" s="521" t="s">
        <v>114</v>
      </c>
      <c r="W1242" s="262" t="s">
        <v>114</v>
      </c>
      <c r="X1242" s="262" t="s">
        <v>114</v>
      </c>
      <c r="Y1242" s="535" t="s">
        <v>114</v>
      </c>
      <c r="Z1242" s="262" t="s">
        <v>114</v>
      </c>
      <c r="AA1242" s="262" t="s">
        <v>114</v>
      </c>
      <c r="AB1242" s="262" t="s">
        <v>114</v>
      </c>
      <c r="AC1242" s="262" t="s">
        <v>114</v>
      </c>
      <c r="AD1242" s="262" t="s">
        <v>114</v>
      </c>
      <c r="AE1242" s="262" t="s">
        <v>114</v>
      </c>
      <c r="AF1242" s="262" t="s">
        <v>114</v>
      </c>
      <c r="AG1242" s="262" t="s">
        <v>114</v>
      </c>
      <c r="AH1242" s="262" t="s">
        <v>114</v>
      </c>
      <c r="AI1242" s="262" t="s">
        <v>114</v>
      </c>
      <c r="AJ1242" s="262" t="s">
        <v>114</v>
      </c>
      <c r="AK1242" s="262" t="s">
        <v>104</v>
      </c>
      <c r="AL1242" s="63" t="s">
        <v>11862</v>
      </c>
      <c r="AM1242" s="262" t="s">
        <v>1883</v>
      </c>
      <c r="AN1242" s="262">
        <v>1072646479</v>
      </c>
      <c r="AO1242" s="262" t="s">
        <v>11863</v>
      </c>
      <c r="AP1242" s="262" t="s">
        <v>1618</v>
      </c>
      <c r="AQ1242" s="262">
        <v>45609</v>
      </c>
      <c r="AR1242" s="262" t="s">
        <v>11863</v>
      </c>
      <c r="AS1242" s="262" t="s">
        <v>114</v>
      </c>
      <c r="AT1242" s="262" t="s">
        <v>114</v>
      </c>
      <c r="AU1242" s="262" t="s">
        <v>392</v>
      </c>
      <c r="AV1242" s="262"/>
      <c r="AW1242" s="262"/>
      <c r="AX1242" s="262" t="s">
        <v>9324</v>
      </c>
      <c r="AY1242" s="262" t="s">
        <v>108</v>
      </c>
      <c r="AZ1242" s="262"/>
      <c r="BA1242" s="262"/>
      <c r="BB1242" s="262"/>
      <c r="BC1242" s="262"/>
      <c r="BD1242" s="262"/>
      <c r="BE1242" s="262"/>
      <c r="BF1242" s="262"/>
      <c r="BG1242" s="262"/>
      <c r="BH1242" s="533" t="s">
        <v>11864</v>
      </c>
      <c r="BI1242" s="438" t="s">
        <v>135</v>
      </c>
      <c r="BJ1242" s="262"/>
      <c r="BK1242" s="262"/>
      <c r="BL1242" s="262"/>
      <c r="BM1242" s="534"/>
      <c r="BN1242" s="262" t="s">
        <v>108</v>
      </c>
      <c r="BO1242" s="262" t="s">
        <v>108</v>
      </c>
      <c r="BP1242" s="262" t="s">
        <v>108</v>
      </c>
      <c r="BQ1242" s="262" t="s">
        <v>108</v>
      </c>
      <c r="BR1242" s="262" t="s">
        <v>108</v>
      </c>
      <c r="BS1242" s="262" t="s">
        <v>108</v>
      </c>
      <c r="BT1242" s="262" t="s">
        <v>108</v>
      </c>
      <c r="BU1242" s="262" t="s">
        <v>108</v>
      </c>
      <c r="BV1242" s="262" t="s">
        <v>108</v>
      </c>
      <c r="BW1242" s="262" t="s">
        <v>108</v>
      </c>
      <c r="BX1242" s="262" t="s">
        <v>11865</v>
      </c>
      <c r="BY1242" s="262">
        <v>6171411</v>
      </c>
      <c r="BZ1242" s="262" t="s">
        <v>11866</v>
      </c>
      <c r="CA1242" s="507"/>
      <c r="CB1242" s="507"/>
      <c r="CC1242" s="507"/>
      <c r="CD1242" s="262"/>
      <c r="CE1242" s="262"/>
      <c r="CF1242" s="262"/>
      <c r="CG1242" s="262"/>
      <c r="CH1242" s="262"/>
      <c r="CI1242" s="262"/>
      <c r="CJ1242" s="262"/>
      <c r="CK1242" s="262"/>
      <c r="CL1242" s="262"/>
      <c r="CM1242" s="536"/>
      <c r="CN1242" s="536"/>
      <c r="CO1242" s="297"/>
      <c r="CP1242" s="297"/>
      <c r="CQ1242" s="297"/>
      <c r="CR1242" s="297"/>
      <c r="CS1242" s="297"/>
      <c r="CT1242" s="297"/>
      <c r="CU1242" s="297"/>
      <c r="CV1242" s="297"/>
      <c r="CW1242" s="297"/>
      <c r="CX1242" s="297"/>
      <c r="CY1242" s="297"/>
      <c r="CZ1242" s="297"/>
      <c r="DA1242" s="297"/>
      <c r="DB1242" s="297"/>
      <c r="DC1242" s="297"/>
      <c r="DD1242" s="297"/>
      <c r="DE1242" s="297"/>
      <c r="DF1242" s="297"/>
      <c r="DG1242" s="297"/>
      <c r="DH1242" s="297"/>
      <c r="DI1242" s="297"/>
      <c r="DJ1242" s="297"/>
      <c r="DK1242" s="297"/>
      <c r="DL1242" s="297"/>
      <c r="DM1242" s="297"/>
      <c r="DN1242" s="297"/>
      <c r="DO1242" s="297"/>
      <c r="DP1242" s="297"/>
      <c r="DQ1242" s="297"/>
      <c r="DR1242" s="297"/>
      <c r="DS1242" s="297"/>
      <c r="DT1242" s="297"/>
      <c r="DU1242" s="297"/>
      <c r="DV1242" s="297"/>
      <c r="DW1242" s="297"/>
      <c r="DX1242" s="297"/>
      <c r="DY1242" s="297"/>
      <c r="DZ1242" s="297"/>
      <c r="EA1242" s="297"/>
      <c r="EB1242" s="297"/>
      <c r="EC1242" s="297"/>
      <c r="ED1242" s="297"/>
      <c r="EE1242" s="297"/>
      <c r="EF1242" s="297"/>
      <c r="EG1242" s="297"/>
      <c r="EH1242" s="297"/>
      <c r="EI1242" s="297"/>
      <c r="EJ1242" s="297"/>
      <c r="EK1242" s="297"/>
      <c r="EL1242" s="297"/>
      <c r="EM1242" s="297"/>
      <c r="EN1242" s="297"/>
      <c r="EO1242" s="297"/>
      <c r="EP1242" s="297"/>
      <c r="EQ1242" s="297"/>
      <c r="ER1242" s="297"/>
      <c r="ES1242" s="297"/>
      <c r="ET1242" s="297"/>
      <c r="EU1242" s="297"/>
      <c r="EV1242" s="297"/>
      <c r="EW1242" s="297"/>
      <c r="EX1242" s="297"/>
      <c r="EY1242" s="297"/>
      <c r="EZ1242" s="297"/>
      <c r="FA1242" s="297"/>
      <c r="FB1242" s="297"/>
      <c r="FC1242" s="297"/>
      <c r="FD1242" s="297"/>
      <c r="FE1242" s="297"/>
      <c r="FF1242" s="297"/>
      <c r="FG1242" s="297"/>
      <c r="FH1242" s="297"/>
      <c r="FI1242" s="297"/>
      <c r="FJ1242" s="297"/>
      <c r="FK1242" s="297"/>
      <c r="FL1242" s="297"/>
      <c r="FM1242" s="297"/>
      <c r="FN1242" s="297"/>
      <c r="FO1242" s="297"/>
      <c r="FP1242" s="297"/>
      <c r="FQ1242" s="297"/>
      <c r="FR1242" s="297"/>
      <c r="FS1242" s="297"/>
    </row>
    <row r="1243" spans="1:203" ht="45.75" customHeight="1">
      <c r="A1243" s="638">
        <f>1+A1242</f>
        <v>1242</v>
      </c>
      <c r="B1243" s="218" t="s">
        <v>11867</v>
      </c>
      <c r="C1243" s="201" t="s">
        <v>11868</v>
      </c>
      <c r="D1243" s="205" t="s">
        <v>6838</v>
      </c>
      <c r="E1243" s="202">
        <v>45598</v>
      </c>
      <c r="F1243" s="203">
        <v>45601</v>
      </c>
      <c r="G1243" s="203">
        <v>45646</v>
      </c>
      <c r="H1243" s="201" t="s">
        <v>1154</v>
      </c>
      <c r="I1243" s="206" t="s">
        <v>5977</v>
      </c>
      <c r="J1243" s="201" t="s">
        <v>11869</v>
      </c>
      <c r="K1243" s="271">
        <v>19297532</v>
      </c>
      <c r="L1243" s="201">
        <v>0</v>
      </c>
      <c r="M1243" s="272" t="s">
        <v>97</v>
      </c>
      <c r="N1243" s="208" t="s">
        <v>98</v>
      </c>
      <c r="O1243" s="218" t="s">
        <v>168</v>
      </c>
      <c r="P1243" s="201" t="s">
        <v>11870</v>
      </c>
      <c r="Q1243" s="201" t="s">
        <v>11871</v>
      </c>
      <c r="R1243" s="210">
        <v>45</v>
      </c>
      <c r="S1243" s="201" t="s">
        <v>11872</v>
      </c>
      <c r="T1243" s="273" t="s">
        <v>11873</v>
      </c>
      <c r="U1243" s="274">
        <v>2024004092</v>
      </c>
      <c r="V1243" s="273" t="s">
        <v>11873</v>
      </c>
      <c r="W1243" s="275">
        <v>45601</v>
      </c>
      <c r="X1243" s="276" t="s">
        <v>103</v>
      </c>
      <c r="Y1243" s="313" t="s">
        <v>11874</v>
      </c>
      <c r="Z1243" s="215" t="s">
        <v>11873</v>
      </c>
      <c r="AA1243" s="216">
        <v>0</v>
      </c>
      <c r="AB1243" s="217">
        <v>0</v>
      </c>
      <c r="AC1243" s="216">
        <v>0</v>
      </c>
      <c r="AD1243" s="216">
        <v>0</v>
      </c>
      <c r="AE1243" s="216">
        <v>0</v>
      </c>
      <c r="AF1243" s="216">
        <v>0</v>
      </c>
      <c r="AG1243" s="216">
        <v>0</v>
      </c>
      <c r="AH1243" s="216">
        <v>0</v>
      </c>
      <c r="AI1243" s="216">
        <v>0</v>
      </c>
      <c r="AJ1243" s="216">
        <v>0</v>
      </c>
      <c r="AK1243" s="209" t="s">
        <v>104</v>
      </c>
      <c r="AL1243" s="191" t="s">
        <v>11875</v>
      </c>
      <c r="AM1243" s="201" t="s">
        <v>11876</v>
      </c>
      <c r="AN1243" s="207" t="s">
        <v>11877</v>
      </c>
      <c r="AO1243" s="209" t="s">
        <v>11878</v>
      </c>
      <c r="AP1243" s="201" t="s">
        <v>1618</v>
      </c>
      <c r="AQ1243" s="277">
        <v>45602</v>
      </c>
      <c r="AR1243" s="209" t="s">
        <v>11879</v>
      </c>
      <c r="AS1243" s="201" t="s">
        <v>114</v>
      </c>
      <c r="AT1243" s="209" t="s">
        <v>109</v>
      </c>
      <c r="AU1243" s="209" t="s">
        <v>392</v>
      </c>
      <c r="AV1243" s="201" t="s">
        <v>9324</v>
      </c>
      <c r="AW1243" s="201" t="s">
        <v>9324</v>
      </c>
      <c r="AX1243" s="201" t="s">
        <v>109</v>
      </c>
      <c r="AY1243" s="201" t="s">
        <v>108</v>
      </c>
      <c r="AZ1243" s="240"/>
      <c r="BA1243" s="201"/>
      <c r="BB1243" s="241"/>
      <c r="BC1243" s="240"/>
      <c r="BD1243" s="210"/>
      <c r="BE1243" s="210"/>
      <c r="BF1243" s="210"/>
      <c r="BG1243" s="240"/>
      <c r="BH1243" s="221" t="s">
        <v>11873</v>
      </c>
      <c r="BI1243" s="649" t="s">
        <v>227</v>
      </c>
      <c r="BJ1243" s="295"/>
      <c r="BK1243" s="295"/>
      <c r="BL1243" s="295"/>
      <c r="BM1243" s="678" t="s">
        <v>11880</v>
      </c>
      <c r="BN1243" s="292" t="s">
        <v>917</v>
      </c>
      <c r="BO1243" s="208" t="s">
        <v>108</v>
      </c>
      <c r="BP1243" s="208" t="s">
        <v>108</v>
      </c>
      <c r="BQ1243" s="208">
        <v>67</v>
      </c>
      <c r="BR1243" s="208">
        <v>21004</v>
      </c>
      <c r="BS1243" s="208" t="s">
        <v>108</v>
      </c>
      <c r="BT1243" s="208" t="s">
        <v>108</v>
      </c>
      <c r="BU1243" s="237" t="s">
        <v>108</v>
      </c>
      <c r="BV1243" s="208" t="s">
        <v>108</v>
      </c>
      <c r="BW1243" s="278" t="s">
        <v>108</v>
      </c>
      <c r="BX1243" s="224" t="s">
        <v>11881</v>
      </c>
      <c r="BY1243" s="208">
        <v>3193690134</v>
      </c>
      <c r="BZ1243" s="293" t="s">
        <v>11882</v>
      </c>
      <c r="CA1243" s="320" t="s">
        <v>578</v>
      </c>
      <c r="CB1243" s="320"/>
      <c r="CC1243" s="323"/>
      <c r="CD1243" s="322"/>
      <c r="CE1243" s="223"/>
      <c r="CF1243" s="223"/>
      <c r="CG1243" s="223"/>
      <c r="CH1243" s="223"/>
      <c r="CI1243" s="223"/>
      <c r="CJ1243" s="223"/>
      <c r="CK1243" s="223"/>
      <c r="CL1243" s="223"/>
      <c r="CM1243" s="303"/>
      <c r="CN1243" s="223"/>
      <c r="CO1243" s="50"/>
      <c r="CP1243" s="50"/>
      <c r="CQ1243" s="50"/>
      <c r="CR1243" s="50"/>
      <c r="CS1243" s="50"/>
      <c r="CT1243" s="50"/>
      <c r="CU1243" s="50"/>
      <c r="CV1243" s="50"/>
      <c r="CW1243" s="50"/>
      <c r="CX1243" s="50"/>
      <c r="CY1243" s="50"/>
      <c r="CZ1243" s="50"/>
      <c r="DA1243" s="50"/>
      <c r="DB1243" s="50"/>
      <c r="DC1243" s="50"/>
      <c r="DD1243" s="50"/>
      <c r="DE1243" s="50"/>
      <c r="DF1243" s="50"/>
      <c r="DG1243" s="50"/>
      <c r="DH1243" s="50"/>
      <c r="DI1243" s="50"/>
      <c r="DJ1243" s="50"/>
      <c r="DK1243" s="50"/>
      <c r="DL1243" s="50"/>
      <c r="DM1243" s="50"/>
      <c r="DN1243" s="50"/>
      <c r="DO1243" s="50"/>
      <c r="DP1243" s="50"/>
      <c r="DQ1243" s="50"/>
      <c r="DR1243" s="50"/>
      <c r="DS1243" s="50"/>
      <c r="DT1243" s="50"/>
      <c r="DU1243" s="50"/>
      <c r="DV1243" s="50"/>
      <c r="DW1243" s="50"/>
      <c r="DX1243" s="50"/>
      <c r="DY1243" s="50"/>
      <c r="DZ1243" s="50"/>
      <c r="EA1243" s="50"/>
      <c r="EB1243" s="50"/>
      <c r="EC1243" s="50"/>
      <c r="ED1243" s="50"/>
      <c r="EE1243" s="50"/>
    </row>
    <row r="1244" spans="1:203" ht="45.75" customHeight="1">
      <c r="A1244" s="589">
        <f>1+A1243</f>
        <v>1243</v>
      </c>
      <c r="B1244" s="403" t="s">
        <v>11883</v>
      </c>
      <c r="C1244" s="156" t="s">
        <v>11884</v>
      </c>
      <c r="D1244" s="156" t="s">
        <v>6455</v>
      </c>
      <c r="E1244" s="156">
        <v>45603</v>
      </c>
      <c r="F1244" s="156">
        <v>45604</v>
      </c>
      <c r="G1244" s="156">
        <v>45646</v>
      </c>
      <c r="H1244" s="156" t="s">
        <v>416</v>
      </c>
      <c r="I1244" s="156" t="s">
        <v>9646</v>
      </c>
      <c r="J1244" s="301" t="s">
        <v>11885</v>
      </c>
      <c r="K1244" s="251">
        <v>1072668931</v>
      </c>
      <c r="L1244" s="156">
        <v>2</v>
      </c>
      <c r="M1244" s="156" t="s">
        <v>97</v>
      </c>
      <c r="N1244" s="156" t="s">
        <v>98</v>
      </c>
      <c r="O1244" s="156" t="s">
        <v>3608</v>
      </c>
      <c r="P1244" s="156" t="s">
        <v>11886</v>
      </c>
      <c r="Q1244" s="156" t="s">
        <v>11419</v>
      </c>
      <c r="R1244" s="143">
        <v>42</v>
      </c>
      <c r="S1244" s="134" t="s">
        <v>11887</v>
      </c>
      <c r="T1244" s="253" t="s">
        <v>11888</v>
      </c>
      <c r="U1244" s="156">
        <v>2024004142</v>
      </c>
      <c r="V1244" s="253" t="s">
        <v>11888</v>
      </c>
      <c r="W1244" s="156">
        <v>45603</v>
      </c>
      <c r="X1244" s="156" t="s">
        <v>103</v>
      </c>
      <c r="Y1244" s="317" t="s">
        <v>11889</v>
      </c>
      <c r="Z1244" s="156" t="s">
        <v>11888</v>
      </c>
      <c r="AA1244" s="156">
        <v>0</v>
      </c>
      <c r="AB1244" s="156">
        <v>0</v>
      </c>
      <c r="AC1244" s="156">
        <v>0</v>
      </c>
      <c r="AD1244" s="156">
        <v>0</v>
      </c>
      <c r="AE1244" s="156">
        <v>0</v>
      </c>
      <c r="AF1244" s="156">
        <v>0</v>
      </c>
      <c r="AG1244" s="156">
        <v>0</v>
      </c>
      <c r="AH1244" s="156">
        <v>0</v>
      </c>
      <c r="AI1244" s="156">
        <v>0</v>
      </c>
      <c r="AJ1244" s="156">
        <v>0</v>
      </c>
      <c r="AK1244" s="156" t="s">
        <v>104</v>
      </c>
      <c r="AL1244" s="103" t="s">
        <v>11890</v>
      </c>
      <c r="AM1244" s="156" t="s">
        <v>11891</v>
      </c>
      <c r="AN1244" s="156">
        <v>2995163</v>
      </c>
      <c r="AO1244" s="156" t="s">
        <v>114</v>
      </c>
      <c r="AP1244" s="156" t="s">
        <v>114</v>
      </c>
      <c r="AQ1244" s="156" t="s">
        <v>114</v>
      </c>
      <c r="AR1244" s="156" t="s">
        <v>114</v>
      </c>
      <c r="AS1244" s="156" t="s">
        <v>109</v>
      </c>
      <c r="AT1244" s="156" t="s">
        <v>109</v>
      </c>
      <c r="AU1244" s="156" t="s">
        <v>392</v>
      </c>
      <c r="AV1244" s="156"/>
      <c r="AW1244" s="156"/>
      <c r="AX1244" s="156" t="s">
        <v>109</v>
      </c>
      <c r="AY1244" s="156" t="s">
        <v>108</v>
      </c>
      <c r="AZ1244" s="156"/>
      <c r="BA1244" s="156"/>
      <c r="BB1244" s="156"/>
      <c r="BC1244" s="156"/>
      <c r="BD1244" s="156"/>
      <c r="BE1244" s="156"/>
      <c r="BF1244" s="156"/>
      <c r="BG1244" s="156"/>
      <c r="BH1244" s="153" t="s">
        <v>11888</v>
      </c>
      <c r="BI1244" s="437" t="s">
        <v>227</v>
      </c>
      <c r="BJ1244" s="240"/>
      <c r="BK1244" s="240" t="s">
        <v>114</v>
      </c>
      <c r="BL1244" s="240" t="s">
        <v>9324</v>
      </c>
      <c r="BM1244" s="346" t="s">
        <v>11892</v>
      </c>
      <c r="BN1244" s="156" t="s">
        <v>917</v>
      </c>
      <c r="BO1244" s="156" t="s">
        <v>10175</v>
      </c>
      <c r="BP1244" s="156" t="s">
        <v>11893</v>
      </c>
      <c r="BQ1244" s="156">
        <v>31</v>
      </c>
      <c r="BR1244" s="156">
        <v>34062</v>
      </c>
      <c r="BS1244" s="156" t="s">
        <v>578</v>
      </c>
      <c r="BT1244" s="156" t="s">
        <v>108</v>
      </c>
      <c r="BU1244" s="156" t="s">
        <v>108</v>
      </c>
      <c r="BV1244" s="156" t="s">
        <v>108</v>
      </c>
      <c r="BW1244" s="156" t="s">
        <v>108</v>
      </c>
      <c r="BX1244" s="156" t="s">
        <v>11894</v>
      </c>
      <c r="BY1244" s="156">
        <v>3002531208</v>
      </c>
      <c r="BZ1244" s="156" t="s">
        <v>11895</v>
      </c>
      <c r="CA1244" s="157" t="s">
        <v>109</v>
      </c>
      <c r="CB1244" s="157" t="s">
        <v>109</v>
      </c>
      <c r="CC1244" s="157"/>
      <c r="CD1244" s="156"/>
      <c r="CE1244" s="156"/>
      <c r="CF1244" s="156"/>
      <c r="CG1244" s="156"/>
      <c r="CH1244" s="156"/>
      <c r="CI1244" s="156"/>
      <c r="CJ1244" s="156"/>
      <c r="CK1244" s="156"/>
      <c r="CL1244" s="156"/>
      <c r="CM1244" s="152" t="s">
        <v>109</v>
      </c>
      <c r="CN1244" s="152"/>
      <c r="CO1244" s="297"/>
      <c r="CP1244" s="297"/>
      <c r="CQ1244" s="297"/>
      <c r="CR1244" s="297"/>
      <c r="CS1244" s="297"/>
      <c r="CT1244" s="297"/>
      <c r="CU1244" s="297"/>
      <c r="CV1244" s="297"/>
      <c r="CW1244" s="297"/>
      <c r="CX1244" s="297"/>
      <c r="CY1244" s="297"/>
      <c r="CZ1244" s="297"/>
      <c r="DA1244" s="297"/>
      <c r="DB1244" s="297"/>
      <c r="DC1244" s="297"/>
      <c r="DD1244" s="297"/>
      <c r="DE1244" s="297"/>
      <c r="DF1244" s="297"/>
      <c r="DG1244" s="297"/>
      <c r="DH1244" s="297"/>
      <c r="DI1244" s="297"/>
      <c r="DJ1244" s="297"/>
      <c r="DK1244" s="297"/>
      <c r="DL1244" s="297"/>
      <c r="DM1244" s="297"/>
      <c r="DN1244" s="297"/>
      <c r="DO1244" s="297"/>
      <c r="DP1244" s="297"/>
      <c r="DQ1244" s="297"/>
      <c r="DR1244" s="297"/>
      <c r="DS1244" s="297"/>
      <c r="DT1244" s="297"/>
      <c r="DU1244" s="297"/>
      <c r="DV1244" s="297"/>
      <c r="DW1244" s="297"/>
      <c r="DX1244" s="297"/>
      <c r="DY1244" s="297"/>
      <c r="DZ1244" s="297"/>
      <c r="EA1244" s="297"/>
      <c r="EB1244" s="297"/>
      <c r="EC1244" s="297"/>
      <c r="ED1244" s="297"/>
      <c r="EE1244" s="297"/>
      <c r="EF1244" s="297"/>
      <c r="EG1244" s="297"/>
      <c r="EH1244" s="297"/>
      <c r="EI1244" s="297"/>
      <c r="EJ1244" s="297"/>
      <c r="EK1244" s="297"/>
      <c r="EL1244" s="297"/>
      <c r="EM1244" s="297"/>
      <c r="EN1244" s="297"/>
      <c r="EO1244" s="297"/>
      <c r="EP1244" s="297"/>
      <c r="EQ1244" s="297"/>
      <c r="ER1244" s="297"/>
      <c r="ES1244" s="297"/>
      <c r="ET1244" s="297"/>
      <c r="EU1244" s="297"/>
      <c r="EV1244" s="297"/>
      <c r="EW1244" s="297"/>
      <c r="EX1244" s="297"/>
      <c r="EY1244" s="297"/>
      <c r="EZ1244" s="297"/>
      <c r="FA1244" s="297"/>
      <c r="FB1244" s="297"/>
      <c r="FC1244" s="297"/>
      <c r="FD1244" s="297"/>
      <c r="FE1244" s="297"/>
      <c r="FF1244" s="297"/>
      <c r="FG1244" s="297"/>
      <c r="FH1244" s="297"/>
      <c r="FI1244" s="297"/>
      <c r="FJ1244" s="297"/>
      <c r="FK1244" s="297"/>
      <c r="FL1244" s="297"/>
      <c r="FM1244" s="297"/>
      <c r="FN1244" s="297"/>
      <c r="FO1244" s="297"/>
      <c r="FP1244" s="297"/>
      <c r="FQ1244" s="297"/>
      <c r="FR1244" s="297"/>
      <c r="FS1244" s="297"/>
    </row>
    <row r="1245" spans="1:203" ht="45.75" customHeight="1">
      <c r="A1245" s="589">
        <f>1+A1244</f>
        <v>1244</v>
      </c>
      <c r="B1245" s="403" t="s">
        <v>11896</v>
      </c>
      <c r="C1245" s="156" t="s">
        <v>11897</v>
      </c>
      <c r="D1245" s="156" t="s">
        <v>6112</v>
      </c>
      <c r="E1245" s="156">
        <v>45603</v>
      </c>
      <c r="F1245" s="156">
        <v>45604</v>
      </c>
      <c r="G1245" s="156">
        <v>45646</v>
      </c>
      <c r="H1245" s="156" t="s">
        <v>416</v>
      </c>
      <c r="I1245" s="156" t="s">
        <v>9646</v>
      </c>
      <c r="J1245" s="301" t="s">
        <v>2661</v>
      </c>
      <c r="K1245" s="251">
        <v>53911531</v>
      </c>
      <c r="L1245" s="156">
        <v>1</v>
      </c>
      <c r="M1245" s="156" t="s">
        <v>97</v>
      </c>
      <c r="N1245" s="156" t="s">
        <v>98</v>
      </c>
      <c r="O1245" s="156" t="s">
        <v>427</v>
      </c>
      <c r="P1245" s="156" t="s">
        <v>7348</v>
      </c>
      <c r="Q1245" s="156" t="s">
        <v>11419</v>
      </c>
      <c r="R1245" s="143">
        <v>42</v>
      </c>
      <c r="S1245" s="134" t="s">
        <v>5399</v>
      </c>
      <c r="T1245" s="253" t="s">
        <v>9640</v>
      </c>
      <c r="U1245" s="156">
        <v>2024004143</v>
      </c>
      <c r="V1245" s="253" t="s">
        <v>9640</v>
      </c>
      <c r="W1245" s="156">
        <v>45603</v>
      </c>
      <c r="X1245" s="156" t="s">
        <v>11898</v>
      </c>
      <c r="Y1245" s="317" t="s">
        <v>9642</v>
      </c>
      <c r="Z1245" s="156" t="s">
        <v>9694</v>
      </c>
      <c r="AA1245" s="156">
        <v>0</v>
      </c>
      <c r="AB1245" s="156" t="s">
        <v>9640</v>
      </c>
      <c r="AC1245" s="156">
        <v>0</v>
      </c>
      <c r="AD1245" s="156">
        <v>0</v>
      </c>
      <c r="AE1245" s="156">
        <v>0</v>
      </c>
      <c r="AF1245" s="156">
        <v>0</v>
      </c>
      <c r="AG1245" s="156">
        <v>0</v>
      </c>
      <c r="AH1245" s="156">
        <v>0</v>
      </c>
      <c r="AI1245" s="156" t="s">
        <v>9640</v>
      </c>
      <c r="AJ1245" s="156">
        <v>0</v>
      </c>
      <c r="AK1245" s="156" t="s">
        <v>104</v>
      </c>
      <c r="AL1245" s="103" t="s">
        <v>11899</v>
      </c>
      <c r="AM1245" s="156" t="s">
        <v>6149</v>
      </c>
      <c r="AN1245" s="156">
        <v>1069741350</v>
      </c>
      <c r="AO1245" s="156" t="s">
        <v>114</v>
      </c>
      <c r="AP1245" s="156" t="s">
        <v>114</v>
      </c>
      <c r="AQ1245" s="156" t="s">
        <v>114</v>
      </c>
      <c r="AR1245" s="156" t="s">
        <v>114</v>
      </c>
      <c r="AS1245" s="156" t="s">
        <v>109</v>
      </c>
      <c r="AT1245" s="156" t="s">
        <v>109</v>
      </c>
      <c r="AU1245" s="156" t="s">
        <v>392</v>
      </c>
      <c r="AV1245" s="156"/>
      <c r="AW1245" s="156"/>
      <c r="AX1245" s="156" t="s">
        <v>109</v>
      </c>
      <c r="AY1245" s="156" t="s">
        <v>108</v>
      </c>
      <c r="AZ1245" s="156"/>
      <c r="BA1245" s="156"/>
      <c r="BB1245" s="156"/>
      <c r="BC1245" s="156"/>
      <c r="BD1245" s="156"/>
      <c r="BE1245" s="156"/>
      <c r="BF1245" s="156"/>
      <c r="BG1245" s="156"/>
      <c r="BH1245" s="153" t="s">
        <v>9640</v>
      </c>
      <c r="BI1245" s="437" t="s">
        <v>227</v>
      </c>
      <c r="BJ1245" s="240"/>
      <c r="BK1245" s="240" t="s">
        <v>114</v>
      </c>
      <c r="BL1245" s="240" t="s">
        <v>9324</v>
      </c>
      <c r="BM1245" s="161" t="s">
        <v>2539</v>
      </c>
      <c r="BN1245" s="156" t="s">
        <v>964</v>
      </c>
      <c r="BO1245" s="156" t="s">
        <v>9675</v>
      </c>
      <c r="BP1245" s="156" t="s">
        <v>11900</v>
      </c>
      <c r="BQ1245" s="156">
        <v>39</v>
      </c>
      <c r="BR1245" s="156">
        <v>31108</v>
      </c>
      <c r="BS1245" s="156" t="s">
        <v>108</v>
      </c>
      <c r="BT1245" s="156" t="s">
        <v>108</v>
      </c>
      <c r="BU1245" s="156" t="s">
        <v>108</v>
      </c>
      <c r="BV1245" s="156" t="s">
        <v>108</v>
      </c>
      <c r="BW1245" s="156" t="s">
        <v>108</v>
      </c>
      <c r="BX1245" s="156" t="s">
        <v>11901</v>
      </c>
      <c r="BY1245" s="156">
        <v>3167938241</v>
      </c>
      <c r="BZ1245" s="156" t="s">
        <v>11902</v>
      </c>
      <c r="CA1245" s="157" t="s">
        <v>109</v>
      </c>
      <c r="CB1245" s="157" t="s">
        <v>109</v>
      </c>
      <c r="CC1245" s="157"/>
      <c r="CD1245" s="156"/>
      <c r="CE1245" s="156"/>
      <c r="CF1245" s="156"/>
      <c r="CG1245" s="156"/>
      <c r="CH1245" s="156"/>
      <c r="CI1245" s="156"/>
      <c r="CJ1245" s="156"/>
      <c r="CK1245" s="156"/>
      <c r="CL1245" s="156"/>
      <c r="CM1245" s="152" t="s">
        <v>109</v>
      </c>
      <c r="CN1245" s="152"/>
      <c r="CO1245" s="297"/>
      <c r="CP1245" s="297"/>
      <c r="CQ1245" s="297"/>
      <c r="CR1245" s="297"/>
      <c r="CS1245" s="297"/>
      <c r="CT1245" s="297"/>
      <c r="CU1245" s="297"/>
      <c r="CV1245" s="297"/>
      <c r="CW1245" s="297"/>
      <c r="CX1245" s="297"/>
      <c r="CY1245" s="297"/>
      <c r="CZ1245" s="297"/>
      <c r="DA1245" s="297"/>
      <c r="DB1245" s="297"/>
      <c r="DC1245" s="297"/>
      <c r="DD1245" s="297"/>
      <c r="DE1245" s="297"/>
      <c r="DF1245" s="297"/>
      <c r="DG1245" s="297"/>
      <c r="DH1245" s="297"/>
      <c r="DI1245" s="297"/>
      <c r="DJ1245" s="297"/>
      <c r="DK1245" s="297"/>
      <c r="DL1245" s="297"/>
      <c r="DM1245" s="297"/>
      <c r="DN1245" s="297"/>
      <c r="DO1245" s="297"/>
      <c r="DP1245" s="297"/>
      <c r="DQ1245" s="297"/>
      <c r="DR1245" s="297"/>
      <c r="DS1245" s="297"/>
      <c r="DT1245" s="297"/>
      <c r="DU1245" s="297"/>
      <c r="DV1245" s="297"/>
      <c r="DW1245" s="297"/>
      <c r="DX1245" s="297"/>
      <c r="DY1245" s="297"/>
      <c r="DZ1245" s="297"/>
      <c r="EA1245" s="297"/>
      <c r="EB1245" s="297"/>
      <c r="EC1245" s="297"/>
      <c r="ED1245" s="297"/>
      <c r="EE1245" s="297"/>
      <c r="EF1245" s="297"/>
      <c r="EG1245" s="297"/>
      <c r="EH1245" s="297"/>
      <c r="EI1245" s="297"/>
      <c r="EJ1245" s="297"/>
      <c r="EK1245" s="297"/>
      <c r="EL1245" s="297"/>
      <c r="EM1245" s="297"/>
      <c r="EN1245" s="297"/>
      <c r="EO1245" s="297"/>
      <c r="EP1245" s="297"/>
      <c r="EQ1245" s="297"/>
      <c r="ER1245" s="297"/>
      <c r="ES1245" s="297"/>
      <c r="ET1245" s="297"/>
      <c r="EU1245" s="297"/>
      <c r="EV1245" s="297"/>
      <c r="EW1245" s="297"/>
      <c r="EX1245" s="297"/>
      <c r="EY1245" s="297"/>
      <c r="EZ1245" s="297"/>
      <c r="FA1245" s="297"/>
      <c r="FB1245" s="297"/>
      <c r="FC1245" s="297"/>
      <c r="FD1245" s="297"/>
      <c r="FE1245" s="297"/>
      <c r="FF1245" s="297"/>
      <c r="FG1245" s="297"/>
      <c r="FH1245" s="297"/>
      <c r="FI1245" s="297"/>
      <c r="FJ1245" s="297"/>
      <c r="FK1245" s="297"/>
      <c r="FL1245" s="297"/>
      <c r="FM1245" s="297"/>
      <c r="FN1245" s="297"/>
      <c r="FO1245" s="297"/>
      <c r="FP1245" s="297"/>
      <c r="FQ1245" s="297"/>
      <c r="FR1245" s="297"/>
      <c r="FS1245" s="297"/>
    </row>
    <row r="1246" spans="1:203" ht="45.75" customHeight="1">
      <c r="A1246" s="589">
        <f>1+A1245</f>
        <v>1245</v>
      </c>
      <c r="B1246" s="403" t="s">
        <v>11903</v>
      </c>
      <c r="C1246" s="156" t="s">
        <v>11904</v>
      </c>
      <c r="D1246" s="156" t="s">
        <v>6112</v>
      </c>
      <c r="E1246" s="156">
        <v>45603</v>
      </c>
      <c r="F1246" s="156">
        <v>45604</v>
      </c>
      <c r="G1246" s="156">
        <v>45646</v>
      </c>
      <c r="H1246" s="156" t="s">
        <v>416</v>
      </c>
      <c r="I1246" s="156" t="s">
        <v>9646</v>
      </c>
      <c r="J1246" s="301" t="s">
        <v>11905</v>
      </c>
      <c r="K1246" s="251">
        <v>1072702691</v>
      </c>
      <c r="L1246" s="156">
        <v>5</v>
      </c>
      <c r="M1246" s="156" t="s">
        <v>97</v>
      </c>
      <c r="N1246" s="156" t="s">
        <v>98</v>
      </c>
      <c r="O1246" s="156" t="s">
        <v>2287</v>
      </c>
      <c r="P1246" s="156" t="s">
        <v>7595</v>
      </c>
      <c r="Q1246" s="156" t="s">
        <v>11906</v>
      </c>
      <c r="R1246" s="143">
        <v>42</v>
      </c>
      <c r="S1246" s="134" t="s">
        <v>11907</v>
      </c>
      <c r="T1246" s="253" t="s">
        <v>11908</v>
      </c>
      <c r="U1246" s="156">
        <v>2024004144</v>
      </c>
      <c r="V1246" s="253" t="s">
        <v>11908</v>
      </c>
      <c r="W1246" s="156">
        <v>45604</v>
      </c>
      <c r="X1246" s="156" t="s">
        <v>103</v>
      </c>
      <c r="Y1246" s="317" t="s">
        <v>11909</v>
      </c>
      <c r="Z1246" s="156" t="s">
        <v>11908</v>
      </c>
      <c r="AA1246" s="156">
        <v>0</v>
      </c>
      <c r="AB1246" s="156">
        <v>0</v>
      </c>
      <c r="AC1246" s="156">
        <v>0</v>
      </c>
      <c r="AD1246" s="156">
        <v>0</v>
      </c>
      <c r="AE1246" s="156">
        <v>0</v>
      </c>
      <c r="AF1246" s="156">
        <v>0</v>
      </c>
      <c r="AG1246" s="156">
        <v>0</v>
      </c>
      <c r="AH1246" s="156">
        <v>0</v>
      </c>
      <c r="AI1246" s="156">
        <v>0</v>
      </c>
      <c r="AJ1246" s="156">
        <v>0</v>
      </c>
      <c r="AK1246" s="156" t="s">
        <v>104</v>
      </c>
      <c r="AL1246" s="103" t="s">
        <v>11910</v>
      </c>
      <c r="AM1246" s="156" t="s">
        <v>11911</v>
      </c>
      <c r="AN1246" s="156">
        <v>1088245667</v>
      </c>
      <c r="AO1246" s="156" t="s">
        <v>114</v>
      </c>
      <c r="AP1246" s="156" t="s">
        <v>114</v>
      </c>
      <c r="AQ1246" s="156" t="s">
        <v>114</v>
      </c>
      <c r="AR1246" s="156" t="s">
        <v>114</v>
      </c>
      <c r="AS1246" s="156" t="s">
        <v>109</v>
      </c>
      <c r="AT1246" s="156" t="s">
        <v>109</v>
      </c>
      <c r="AU1246" s="156" t="s">
        <v>392</v>
      </c>
      <c r="AV1246" s="156"/>
      <c r="AW1246" s="156"/>
      <c r="AX1246" s="156" t="s">
        <v>109</v>
      </c>
      <c r="AY1246" s="156" t="s">
        <v>108</v>
      </c>
      <c r="AZ1246" s="156"/>
      <c r="BA1246" s="156"/>
      <c r="BB1246" s="156"/>
      <c r="BC1246" s="156"/>
      <c r="BD1246" s="156"/>
      <c r="BE1246" s="156"/>
      <c r="BF1246" s="156"/>
      <c r="BG1246" s="156"/>
      <c r="BH1246" s="153" t="s">
        <v>11908</v>
      </c>
      <c r="BI1246" s="438" t="s">
        <v>135</v>
      </c>
      <c r="BJ1246" s="240"/>
      <c r="BK1246" s="240" t="s">
        <v>114</v>
      </c>
      <c r="BL1246" s="240" t="s">
        <v>9324</v>
      </c>
      <c r="BM1246" s="399" t="s">
        <v>136</v>
      </c>
      <c r="BN1246" s="156" t="s">
        <v>964</v>
      </c>
      <c r="BO1246" s="156" t="s">
        <v>9675</v>
      </c>
      <c r="BP1246" s="156" t="s">
        <v>10061</v>
      </c>
      <c r="BQ1246" s="156">
        <v>30</v>
      </c>
      <c r="BR1246" s="156">
        <v>34465</v>
      </c>
      <c r="BS1246" s="156" t="s">
        <v>108</v>
      </c>
      <c r="BT1246" s="156" t="s">
        <v>108</v>
      </c>
      <c r="BU1246" s="156" t="s">
        <v>108</v>
      </c>
      <c r="BV1246" s="156" t="s">
        <v>108</v>
      </c>
      <c r="BW1246" s="156" t="s">
        <v>108</v>
      </c>
      <c r="BX1246" s="156" t="s">
        <v>11912</v>
      </c>
      <c r="BY1246" s="156">
        <v>3112206084</v>
      </c>
      <c r="BZ1246" s="156" t="s">
        <v>11913</v>
      </c>
      <c r="CA1246" s="157" t="s">
        <v>109</v>
      </c>
      <c r="CB1246" s="157" t="s">
        <v>3616</v>
      </c>
      <c r="CC1246" s="157"/>
      <c r="CD1246" s="156"/>
      <c r="CE1246" s="156"/>
      <c r="CF1246" s="156"/>
      <c r="CG1246" s="156"/>
      <c r="CH1246" s="156"/>
      <c r="CI1246" s="156"/>
      <c r="CJ1246" s="156"/>
      <c r="CK1246" s="156"/>
      <c r="CL1246" s="156"/>
      <c r="CM1246" s="152" t="s">
        <v>109</v>
      </c>
      <c r="CN1246" s="152"/>
      <c r="CO1246" s="297"/>
      <c r="CP1246" s="297"/>
      <c r="CQ1246" s="297"/>
      <c r="CR1246" s="297"/>
      <c r="CS1246" s="297"/>
      <c r="CT1246" s="297"/>
      <c r="CU1246" s="297"/>
      <c r="CV1246" s="297"/>
      <c r="CW1246" s="297"/>
      <c r="CX1246" s="297"/>
      <c r="CY1246" s="297"/>
      <c r="CZ1246" s="297"/>
      <c r="DA1246" s="297"/>
      <c r="DB1246" s="297"/>
      <c r="DC1246" s="297"/>
      <c r="DD1246" s="297"/>
      <c r="DE1246" s="297"/>
      <c r="DF1246" s="297"/>
      <c r="DG1246" s="297"/>
      <c r="DH1246" s="297"/>
      <c r="DI1246" s="297"/>
      <c r="DJ1246" s="297"/>
      <c r="DK1246" s="297"/>
      <c r="DL1246" s="297"/>
      <c r="DM1246" s="297"/>
      <c r="DN1246" s="297"/>
      <c r="DO1246" s="297"/>
      <c r="DP1246" s="297"/>
      <c r="DQ1246" s="297"/>
      <c r="DR1246" s="297"/>
      <c r="DS1246" s="297"/>
      <c r="DT1246" s="297"/>
      <c r="DU1246" s="297"/>
      <c r="DV1246" s="297"/>
      <c r="DW1246" s="297"/>
      <c r="DX1246" s="297"/>
      <c r="DY1246" s="297"/>
      <c r="DZ1246" s="297"/>
      <c r="EA1246" s="297"/>
      <c r="EB1246" s="297"/>
      <c r="EC1246" s="297"/>
      <c r="ED1246" s="297"/>
      <c r="EE1246" s="297"/>
      <c r="EF1246" s="297"/>
      <c r="EG1246" s="297"/>
      <c r="EH1246" s="297"/>
      <c r="EI1246" s="297"/>
      <c r="EJ1246" s="297"/>
      <c r="EK1246" s="297"/>
      <c r="EL1246" s="297"/>
      <c r="EM1246" s="297"/>
      <c r="EN1246" s="297"/>
      <c r="EO1246" s="297"/>
      <c r="EP1246" s="297"/>
      <c r="EQ1246" s="297"/>
      <c r="ER1246" s="297"/>
      <c r="ES1246" s="297"/>
      <c r="ET1246" s="297"/>
      <c r="EU1246" s="297"/>
      <c r="EV1246" s="297"/>
      <c r="EW1246" s="297"/>
      <c r="EX1246" s="297"/>
      <c r="EY1246" s="297"/>
      <c r="EZ1246" s="297"/>
      <c r="FA1246" s="297"/>
      <c r="FB1246" s="297"/>
      <c r="FC1246" s="297"/>
      <c r="FD1246" s="297"/>
      <c r="FE1246" s="297"/>
      <c r="FF1246" s="297"/>
      <c r="FG1246" s="297"/>
      <c r="FH1246" s="297"/>
      <c r="FI1246" s="297"/>
      <c r="FJ1246" s="297"/>
      <c r="FK1246" s="297"/>
      <c r="FL1246" s="297"/>
      <c r="FM1246" s="297"/>
      <c r="FN1246" s="297"/>
      <c r="FO1246" s="297"/>
      <c r="FP1246" s="297"/>
      <c r="FQ1246" s="297"/>
      <c r="FR1246" s="297"/>
      <c r="FS1246" s="297"/>
    </row>
    <row r="1247" spans="1:203" ht="45.75" customHeight="1">
      <c r="A1247" s="589">
        <f>1+A1246</f>
        <v>1246</v>
      </c>
      <c r="B1247" s="403" t="s">
        <v>11914</v>
      </c>
      <c r="C1247" s="156" t="s">
        <v>11915</v>
      </c>
      <c r="D1247" s="156" t="s">
        <v>6272</v>
      </c>
      <c r="E1247" s="156">
        <v>45604</v>
      </c>
      <c r="F1247" s="156">
        <v>45609</v>
      </c>
      <c r="G1247" s="156">
        <v>45638</v>
      </c>
      <c r="H1247" s="156" t="s">
        <v>416</v>
      </c>
      <c r="I1247" s="156" t="s">
        <v>452</v>
      </c>
      <c r="J1247" s="301" t="s">
        <v>11916</v>
      </c>
      <c r="K1247" s="251">
        <v>860000888</v>
      </c>
      <c r="L1247" s="156">
        <v>3</v>
      </c>
      <c r="M1247" s="156" t="s">
        <v>926</v>
      </c>
      <c r="N1247" s="156" t="s">
        <v>98</v>
      </c>
      <c r="O1247" s="156" t="s">
        <v>857</v>
      </c>
      <c r="P1247" s="156" t="s">
        <v>11917</v>
      </c>
      <c r="Q1247" s="156" t="s">
        <v>11918</v>
      </c>
      <c r="R1247" s="143">
        <v>29</v>
      </c>
      <c r="S1247" s="134" t="s">
        <v>11919</v>
      </c>
      <c r="T1247" s="253" t="s">
        <v>11920</v>
      </c>
      <c r="U1247" s="156">
        <v>2024004160</v>
      </c>
      <c r="V1247" s="253" t="s">
        <v>11920</v>
      </c>
      <c r="W1247" s="156">
        <v>45608</v>
      </c>
      <c r="X1247" s="156" t="s">
        <v>103</v>
      </c>
      <c r="Y1247" s="317" t="s">
        <v>11921</v>
      </c>
      <c r="Z1247" s="156" t="s">
        <v>11920</v>
      </c>
      <c r="AA1247" s="156">
        <v>0</v>
      </c>
      <c r="AB1247" s="156">
        <v>0</v>
      </c>
      <c r="AC1247" s="156">
        <v>0</v>
      </c>
      <c r="AD1247" s="156">
        <v>0</v>
      </c>
      <c r="AE1247" s="156">
        <v>0</v>
      </c>
      <c r="AF1247" s="156">
        <v>0</v>
      </c>
      <c r="AG1247" s="156">
        <v>0</v>
      </c>
      <c r="AH1247" s="156">
        <v>0</v>
      </c>
      <c r="AI1247" s="156">
        <v>0</v>
      </c>
      <c r="AJ1247" s="156">
        <v>0</v>
      </c>
      <c r="AK1247" s="156" t="s">
        <v>104</v>
      </c>
      <c r="AL1247" s="103" t="s">
        <v>11922</v>
      </c>
      <c r="AM1247" s="156" t="s">
        <v>9284</v>
      </c>
      <c r="AN1247" s="156">
        <v>7334364</v>
      </c>
      <c r="AO1247" s="156" t="s">
        <v>11923</v>
      </c>
      <c r="AP1247" s="156" t="s">
        <v>131</v>
      </c>
      <c r="AQ1247" s="156">
        <v>45609</v>
      </c>
      <c r="AR1247" s="156" t="s">
        <v>11924</v>
      </c>
      <c r="AS1247" s="156" t="s">
        <v>114</v>
      </c>
      <c r="AT1247" s="156" t="s">
        <v>578</v>
      </c>
      <c r="AU1247" s="156" t="s">
        <v>392</v>
      </c>
      <c r="AV1247" s="156"/>
      <c r="AW1247" s="156"/>
      <c r="AX1247" s="156" t="s">
        <v>109</v>
      </c>
      <c r="AY1247" s="156" t="s">
        <v>108</v>
      </c>
      <c r="AZ1247" s="156"/>
      <c r="BA1247" s="156"/>
      <c r="BB1247" s="156"/>
      <c r="BC1247" s="156"/>
      <c r="BD1247" s="156"/>
      <c r="BE1247" s="156"/>
      <c r="BF1247" s="156"/>
      <c r="BG1247" s="156"/>
      <c r="BH1247" s="153" t="s">
        <v>11920</v>
      </c>
      <c r="BI1247" s="437" t="s">
        <v>227</v>
      </c>
      <c r="BJ1247" s="240"/>
      <c r="BK1247" s="240"/>
      <c r="BL1247" s="240"/>
      <c r="BM1247" s="677" t="s">
        <v>11378</v>
      </c>
      <c r="BN1247" s="156" t="s">
        <v>108</v>
      </c>
      <c r="BO1247" s="156" t="s">
        <v>108</v>
      </c>
      <c r="BP1247" s="156" t="s">
        <v>108</v>
      </c>
      <c r="BQ1247" s="156" t="s">
        <v>108</v>
      </c>
      <c r="BR1247" s="156" t="s">
        <v>108</v>
      </c>
      <c r="BS1247" s="156" t="s">
        <v>108</v>
      </c>
      <c r="BT1247" s="156" t="s">
        <v>108</v>
      </c>
      <c r="BU1247" s="156" t="s">
        <v>108</v>
      </c>
      <c r="BV1247" s="156" t="s">
        <v>108</v>
      </c>
      <c r="BW1247" s="156" t="s">
        <v>108</v>
      </c>
      <c r="BX1247" s="156" t="s">
        <v>11925</v>
      </c>
      <c r="BY1247" s="156">
        <v>3133746369</v>
      </c>
      <c r="BZ1247" s="156" t="s">
        <v>11926</v>
      </c>
      <c r="CA1247" s="157" t="s">
        <v>109</v>
      </c>
      <c r="CB1247" s="157"/>
      <c r="CC1247" s="157"/>
      <c r="CD1247" s="156"/>
      <c r="CE1247" s="156"/>
      <c r="CF1247" s="156"/>
      <c r="CG1247" s="156"/>
      <c r="CH1247" s="156"/>
      <c r="CI1247" s="156"/>
      <c r="CJ1247" s="156"/>
      <c r="CK1247" s="156"/>
      <c r="CL1247" s="156"/>
      <c r="CM1247" s="152" t="s">
        <v>109</v>
      </c>
      <c r="CN1247" s="152"/>
      <c r="CO1247" s="297"/>
      <c r="CP1247" s="297"/>
      <c r="CQ1247" s="297"/>
      <c r="CR1247" s="297"/>
      <c r="CS1247" s="297"/>
      <c r="CT1247" s="297"/>
      <c r="CU1247" s="297"/>
      <c r="CV1247" s="297"/>
      <c r="CW1247" s="297"/>
      <c r="CX1247" s="297"/>
      <c r="CY1247" s="297"/>
      <c r="CZ1247" s="297"/>
      <c r="DA1247" s="297"/>
      <c r="DB1247" s="297"/>
      <c r="DC1247" s="297"/>
      <c r="DD1247" s="297"/>
      <c r="DE1247" s="297"/>
      <c r="DF1247" s="297"/>
      <c r="DG1247" s="297"/>
      <c r="DH1247" s="297"/>
      <c r="DI1247" s="297"/>
      <c r="DJ1247" s="297"/>
      <c r="DK1247" s="297"/>
      <c r="DL1247" s="297"/>
      <c r="DM1247" s="297"/>
      <c r="DN1247" s="297"/>
      <c r="DO1247" s="297"/>
      <c r="DP1247" s="297"/>
      <c r="DQ1247" s="297"/>
      <c r="DR1247" s="297"/>
      <c r="DS1247" s="297"/>
      <c r="DT1247" s="297"/>
      <c r="DU1247" s="297"/>
      <c r="DV1247" s="297"/>
      <c r="DW1247" s="297"/>
      <c r="DX1247" s="297"/>
      <c r="DY1247" s="297"/>
      <c r="DZ1247" s="297"/>
      <c r="EA1247" s="297"/>
      <c r="EB1247" s="297"/>
      <c r="EC1247" s="297"/>
      <c r="ED1247" s="297"/>
      <c r="EE1247" s="297"/>
      <c r="EF1247" s="297"/>
      <c r="EG1247" s="297"/>
      <c r="EH1247" s="297"/>
      <c r="EI1247" s="297"/>
      <c r="EJ1247" s="297"/>
      <c r="EK1247" s="297"/>
      <c r="EL1247" s="297"/>
      <c r="EM1247" s="297"/>
      <c r="EN1247" s="297"/>
      <c r="EO1247" s="297"/>
      <c r="EP1247" s="297"/>
      <c r="EQ1247" s="297"/>
      <c r="ER1247" s="297"/>
      <c r="ES1247" s="297"/>
      <c r="ET1247" s="297"/>
      <c r="EU1247" s="297"/>
      <c r="EV1247" s="297"/>
      <c r="EW1247" s="297"/>
      <c r="EX1247" s="297"/>
      <c r="EY1247" s="297"/>
      <c r="EZ1247" s="297"/>
      <c r="FA1247" s="297"/>
      <c r="FB1247" s="297"/>
      <c r="FC1247" s="297"/>
      <c r="FD1247" s="297"/>
      <c r="FE1247" s="297"/>
      <c r="FF1247" s="297"/>
      <c r="FG1247" s="297"/>
      <c r="FH1247" s="297"/>
      <c r="FI1247" s="297"/>
      <c r="FJ1247" s="297"/>
      <c r="FK1247" s="297"/>
      <c r="FL1247" s="297"/>
      <c r="FM1247" s="297"/>
      <c r="FN1247" s="297"/>
      <c r="FO1247" s="297"/>
      <c r="FP1247" s="297"/>
      <c r="FQ1247" s="297"/>
      <c r="FR1247" s="297"/>
      <c r="FS1247" s="297"/>
    </row>
    <row r="1248" spans="1:203" s="351" customFormat="1" ht="45.75" customHeight="1">
      <c r="A1248" s="589">
        <f>1+A1247</f>
        <v>1247</v>
      </c>
      <c r="B1248" s="403" t="s">
        <v>11927</v>
      </c>
      <c r="C1248" s="156" t="s">
        <v>11928</v>
      </c>
      <c r="D1248" s="156" t="s">
        <v>11929</v>
      </c>
      <c r="E1248" s="156">
        <v>45604</v>
      </c>
      <c r="F1248" s="156">
        <v>45609</v>
      </c>
      <c r="G1248" s="156">
        <v>45653</v>
      </c>
      <c r="H1248" s="156" t="s">
        <v>416</v>
      </c>
      <c r="I1248" s="156" t="s">
        <v>9637</v>
      </c>
      <c r="J1248" s="301" t="s">
        <v>11930</v>
      </c>
      <c r="K1248" s="251">
        <v>1003564956</v>
      </c>
      <c r="L1248" s="156">
        <v>8</v>
      </c>
      <c r="M1248" s="156" t="s">
        <v>97</v>
      </c>
      <c r="N1248" s="156" t="s">
        <v>98</v>
      </c>
      <c r="O1248" s="156" t="s">
        <v>993</v>
      </c>
      <c r="P1248" s="156" t="s">
        <v>11931</v>
      </c>
      <c r="Q1248" s="156" t="s">
        <v>11932</v>
      </c>
      <c r="R1248" s="143">
        <v>44</v>
      </c>
      <c r="S1248" s="134" t="s">
        <v>11933</v>
      </c>
      <c r="T1248" s="253" t="s">
        <v>11934</v>
      </c>
      <c r="U1248" s="156">
        <v>2024004166</v>
      </c>
      <c r="V1248" s="253" t="s">
        <v>11934</v>
      </c>
      <c r="W1248" s="156">
        <v>45608</v>
      </c>
      <c r="X1248" s="156" t="s">
        <v>103</v>
      </c>
      <c r="Y1248" s="317" t="s">
        <v>11935</v>
      </c>
      <c r="Z1248" s="156" t="s">
        <v>11934</v>
      </c>
      <c r="AA1248" s="156">
        <v>0</v>
      </c>
      <c r="AB1248" s="156">
        <v>0</v>
      </c>
      <c r="AC1248" s="156">
        <v>0</v>
      </c>
      <c r="AD1248" s="156">
        <v>0</v>
      </c>
      <c r="AE1248" s="156">
        <v>0</v>
      </c>
      <c r="AF1248" s="156">
        <v>0</v>
      </c>
      <c r="AG1248" s="156">
        <v>0</v>
      </c>
      <c r="AH1248" s="156">
        <v>0</v>
      </c>
      <c r="AI1248" s="156">
        <v>0</v>
      </c>
      <c r="AJ1248" s="156">
        <v>0</v>
      </c>
      <c r="AK1248" s="156" t="s">
        <v>104</v>
      </c>
      <c r="AL1248" s="103" t="s">
        <v>11936</v>
      </c>
      <c r="AM1248" s="156" t="s">
        <v>9502</v>
      </c>
      <c r="AN1248" s="156">
        <v>20401211</v>
      </c>
      <c r="AO1248" s="156" t="s">
        <v>114</v>
      </c>
      <c r="AP1248" s="156" t="s">
        <v>114</v>
      </c>
      <c r="AQ1248" s="156" t="s">
        <v>114</v>
      </c>
      <c r="AR1248" s="156" t="s">
        <v>114</v>
      </c>
      <c r="AS1248" s="156" t="s">
        <v>578</v>
      </c>
      <c r="AT1248" s="156" t="s">
        <v>578</v>
      </c>
      <c r="AU1248" s="156" t="s">
        <v>392</v>
      </c>
      <c r="AV1248" s="156"/>
      <c r="AW1248" s="156"/>
      <c r="AX1248" s="156" t="s">
        <v>109</v>
      </c>
      <c r="AY1248" s="156" t="s">
        <v>108</v>
      </c>
      <c r="AZ1248" s="156"/>
      <c r="BA1248" s="156"/>
      <c r="BB1248" s="156"/>
      <c r="BC1248" s="156"/>
      <c r="BD1248" s="156"/>
      <c r="BE1248" s="156"/>
      <c r="BF1248" s="156"/>
      <c r="BG1248" s="156"/>
      <c r="BH1248" s="153" t="s">
        <v>11934</v>
      </c>
      <c r="BI1248" s="349" t="s">
        <v>113</v>
      </c>
      <c r="BJ1248" s="240"/>
      <c r="BK1248" s="240" t="s">
        <v>114</v>
      </c>
      <c r="BL1248" s="240" t="s">
        <v>9324</v>
      </c>
      <c r="BM1248" s="437"/>
      <c r="BN1248" s="156" t="s">
        <v>115</v>
      </c>
      <c r="BO1248" s="156" t="s">
        <v>11505</v>
      </c>
      <c r="BP1248" s="156" t="s">
        <v>11937</v>
      </c>
      <c r="BQ1248" s="156">
        <v>23</v>
      </c>
      <c r="BR1248" s="156">
        <v>36972</v>
      </c>
      <c r="BS1248" s="156" t="s">
        <v>108</v>
      </c>
      <c r="BT1248" s="156" t="s">
        <v>108</v>
      </c>
      <c r="BU1248" s="156" t="s">
        <v>108</v>
      </c>
      <c r="BV1248" s="156" t="s">
        <v>108</v>
      </c>
      <c r="BW1248" s="156" t="s">
        <v>108</v>
      </c>
      <c r="BX1248" s="156" t="s">
        <v>11938</v>
      </c>
      <c r="BY1248" s="156">
        <v>3014892440</v>
      </c>
      <c r="BZ1248" s="156" t="s">
        <v>11939</v>
      </c>
      <c r="CA1248" s="157" t="s">
        <v>109</v>
      </c>
      <c r="CB1248" s="157" t="s">
        <v>578</v>
      </c>
      <c r="CC1248" s="157"/>
      <c r="CD1248" s="156"/>
      <c r="CE1248" s="156"/>
      <c r="CF1248" s="156"/>
      <c r="CG1248" s="156"/>
      <c r="CH1248" s="156"/>
      <c r="CI1248" s="156"/>
      <c r="CJ1248" s="156"/>
      <c r="CK1248" s="156"/>
      <c r="CL1248" s="156"/>
      <c r="CM1248" s="152" t="s">
        <v>109</v>
      </c>
      <c r="CN1248" s="152"/>
      <c r="CO1248" s="297"/>
      <c r="CP1248" s="297"/>
      <c r="CQ1248" s="297"/>
      <c r="CR1248" s="297"/>
      <c r="CS1248" s="297"/>
      <c r="CT1248" s="297"/>
      <c r="CU1248" s="297"/>
      <c r="CV1248" s="297"/>
      <c r="CW1248" s="297"/>
      <c r="CX1248" s="297"/>
      <c r="CY1248" s="297"/>
      <c r="CZ1248" s="297"/>
      <c r="DA1248" s="297"/>
      <c r="DB1248" s="297"/>
      <c r="DC1248" s="297"/>
      <c r="DD1248" s="297"/>
      <c r="DE1248" s="297"/>
      <c r="DF1248" s="297"/>
      <c r="DG1248" s="297"/>
      <c r="DH1248" s="297"/>
      <c r="DI1248" s="297"/>
      <c r="DJ1248" s="297"/>
      <c r="DK1248" s="297"/>
      <c r="DL1248" s="297"/>
      <c r="DM1248" s="297"/>
      <c r="DN1248" s="297"/>
      <c r="DO1248" s="297"/>
      <c r="DP1248" s="297"/>
      <c r="DQ1248" s="297"/>
      <c r="DR1248" s="297"/>
      <c r="DS1248" s="297"/>
      <c r="DT1248" s="297"/>
      <c r="DU1248" s="297"/>
      <c r="DV1248" s="297"/>
      <c r="DW1248" s="297"/>
      <c r="DX1248" s="297"/>
      <c r="DY1248" s="297"/>
      <c r="DZ1248" s="297"/>
      <c r="EA1248" s="297"/>
      <c r="EB1248" s="297"/>
      <c r="EC1248" s="297"/>
      <c r="ED1248" s="297"/>
      <c r="EE1248" s="297"/>
      <c r="EF1248" s="297"/>
      <c r="EG1248" s="297"/>
      <c r="EH1248" s="297"/>
      <c r="EI1248" s="297"/>
      <c r="EJ1248" s="297"/>
      <c r="EK1248" s="297"/>
      <c r="EL1248" s="297"/>
      <c r="EM1248" s="297"/>
      <c r="EN1248" s="297"/>
      <c r="EO1248" s="297"/>
      <c r="EP1248" s="297"/>
      <c r="EQ1248" s="297"/>
      <c r="ER1248" s="297"/>
      <c r="ES1248" s="297"/>
      <c r="ET1248" s="297"/>
      <c r="EU1248" s="297"/>
      <c r="EV1248" s="297"/>
      <c r="EW1248" s="297"/>
      <c r="EX1248" s="297"/>
      <c r="EY1248" s="297"/>
      <c r="EZ1248" s="297"/>
      <c r="FA1248" s="297"/>
      <c r="FB1248" s="297"/>
      <c r="FC1248" s="297"/>
      <c r="FD1248" s="297"/>
      <c r="FE1248" s="297"/>
      <c r="FF1248" s="297"/>
      <c r="FG1248" s="297"/>
      <c r="FH1248" s="297"/>
      <c r="FI1248" s="297"/>
      <c r="FJ1248" s="297"/>
      <c r="FK1248" s="297"/>
      <c r="FL1248" s="297"/>
      <c r="FM1248" s="297"/>
      <c r="FN1248" s="297"/>
      <c r="FO1248" s="297"/>
      <c r="FP1248" s="297"/>
      <c r="FQ1248" s="297"/>
      <c r="FR1248" s="297"/>
      <c r="FS1248" s="297"/>
      <c r="FT1248" s="34"/>
      <c r="FU1248" s="34"/>
      <c r="FV1248" s="34"/>
      <c r="FW1248" s="34"/>
      <c r="FX1248" s="34"/>
      <c r="FY1248" s="34"/>
      <c r="FZ1248" s="34"/>
      <c r="GA1248" s="34"/>
      <c r="GB1248" s="34"/>
      <c r="GC1248" s="34"/>
      <c r="GD1248" s="34"/>
      <c r="GE1248" s="34"/>
      <c r="GF1248" s="34"/>
      <c r="GG1248" s="34"/>
      <c r="GH1248" s="34"/>
      <c r="GI1248" s="34"/>
      <c r="GJ1248" s="34"/>
      <c r="GK1248" s="34"/>
      <c r="GL1248" s="34"/>
      <c r="GM1248" s="34"/>
      <c r="GN1248" s="34"/>
      <c r="GO1248" s="34"/>
      <c r="GP1248" s="34"/>
      <c r="GQ1248" s="34"/>
      <c r="GR1248" s="34"/>
      <c r="GS1248" s="34"/>
      <c r="GT1248" s="34"/>
      <c r="GU1248" s="34"/>
    </row>
    <row r="1249" spans="1:175" ht="45.75" customHeight="1">
      <c r="A1249" s="589">
        <f>1+A1248</f>
        <v>1248</v>
      </c>
      <c r="B1249" s="403" t="s">
        <v>11940</v>
      </c>
      <c r="C1249" s="156" t="s">
        <v>11941</v>
      </c>
      <c r="D1249" s="156" t="s">
        <v>6230</v>
      </c>
      <c r="E1249" s="156">
        <v>45604</v>
      </c>
      <c r="F1249" s="156">
        <v>45611</v>
      </c>
      <c r="G1249" s="156">
        <v>45655</v>
      </c>
      <c r="H1249" s="156" t="s">
        <v>1154</v>
      </c>
      <c r="I1249" s="156" t="s">
        <v>452</v>
      </c>
      <c r="J1249" s="301" t="s">
        <v>11942</v>
      </c>
      <c r="K1249" s="251">
        <v>900886786</v>
      </c>
      <c r="L1249" s="156">
        <v>7</v>
      </c>
      <c r="M1249" s="156" t="s">
        <v>926</v>
      </c>
      <c r="N1249" s="156" t="s">
        <v>98</v>
      </c>
      <c r="O1249" s="156" t="s">
        <v>5898</v>
      </c>
      <c r="P1249" s="156" t="s">
        <v>11943</v>
      </c>
      <c r="Q1249" s="156" t="s">
        <v>11944</v>
      </c>
      <c r="R1249" s="143">
        <v>44</v>
      </c>
      <c r="S1249" s="134" t="s">
        <v>11945</v>
      </c>
      <c r="T1249" s="253" t="s">
        <v>11946</v>
      </c>
      <c r="U1249" s="156">
        <v>2024004164</v>
      </c>
      <c r="V1249" s="253" t="s">
        <v>11946</v>
      </c>
      <c r="W1249" s="156">
        <v>45608</v>
      </c>
      <c r="X1249" s="156" t="s">
        <v>103</v>
      </c>
      <c r="Y1249" s="317" t="s">
        <v>11947</v>
      </c>
      <c r="Z1249" s="156" t="s">
        <v>11946</v>
      </c>
      <c r="AA1249" s="156">
        <v>0</v>
      </c>
      <c r="AB1249" s="156">
        <v>0</v>
      </c>
      <c r="AC1249" s="156">
        <v>0</v>
      </c>
      <c r="AD1249" s="156">
        <v>0</v>
      </c>
      <c r="AE1249" s="156">
        <v>0</v>
      </c>
      <c r="AF1249" s="156">
        <v>0</v>
      </c>
      <c r="AG1249" s="156">
        <v>0</v>
      </c>
      <c r="AH1249" s="156">
        <v>0</v>
      </c>
      <c r="AI1249" s="156">
        <v>0</v>
      </c>
      <c r="AJ1249" s="156">
        <v>0</v>
      </c>
      <c r="AK1249" s="156" t="s">
        <v>104</v>
      </c>
      <c r="AL1249" s="103" t="s">
        <v>11948</v>
      </c>
      <c r="AM1249" s="156" t="s">
        <v>11949</v>
      </c>
      <c r="AN1249" s="156">
        <v>35476832</v>
      </c>
      <c r="AO1249" s="156" t="s">
        <v>11950</v>
      </c>
      <c r="AP1249" s="156" t="s">
        <v>1618</v>
      </c>
      <c r="AQ1249" s="156">
        <v>45610</v>
      </c>
      <c r="AR1249" s="156" t="s">
        <v>11951</v>
      </c>
      <c r="AS1249" s="156" t="s">
        <v>114</v>
      </c>
      <c r="AT1249" s="156" t="s">
        <v>578</v>
      </c>
      <c r="AU1249" s="156" t="s">
        <v>392</v>
      </c>
      <c r="AV1249" s="156"/>
      <c r="AW1249" s="156"/>
      <c r="AX1249" s="156" t="s">
        <v>109</v>
      </c>
      <c r="AY1249" s="156" t="s">
        <v>108</v>
      </c>
      <c r="AZ1249" s="156"/>
      <c r="BA1249" s="156"/>
      <c r="BB1249" s="156"/>
      <c r="BC1249" s="156"/>
      <c r="BD1249" s="156"/>
      <c r="BE1249" s="156"/>
      <c r="BF1249" s="156"/>
      <c r="BG1249" s="156"/>
      <c r="BH1249" s="153" t="s">
        <v>11946</v>
      </c>
      <c r="BI1249" s="437" t="s">
        <v>227</v>
      </c>
      <c r="BJ1249" s="240"/>
      <c r="BK1249" s="240">
        <v>45611</v>
      </c>
      <c r="BL1249" s="240"/>
      <c r="BM1249" s="677" t="s">
        <v>11378</v>
      </c>
      <c r="BN1249" s="156" t="s">
        <v>108</v>
      </c>
      <c r="BO1249" s="156" t="s">
        <v>108</v>
      </c>
      <c r="BP1249" s="156" t="s">
        <v>108</v>
      </c>
      <c r="BQ1249" s="156" t="s">
        <v>108</v>
      </c>
      <c r="BR1249" s="156" t="s">
        <v>108</v>
      </c>
      <c r="BS1249" s="156" t="s">
        <v>108</v>
      </c>
      <c r="BT1249" s="156" t="s">
        <v>108</v>
      </c>
      <c r="BU1249" s="156" t="s">
        <v>108</v>
      </c>
      <c r="BV1249" s="156" t="s">
        <v>108</v>
      </c>
      <c r="BW1249" s="156" t="s">
        <v>108</v>
      </c>
      <c r="BX1249" s="156" t="s">
        <v>11952</v>
      </c>
      <c r="BY1249" s="156">
        <v>3123049602</v>
      </c>
      <c r="BZ1249" s="156" t="s">
        <v>11953</v>
      </c>
      <c r="CA1249" s="157" t="s">
        <v>109</v>
      </c>
      <c r="CB1249" s="157" t="s">
        <v>578</v>
      </c>
      <c r="CC1249" s="157"/>
      <c r="CD1249" s="156"/>
      <c r="CE1249" s="156"/>
      <c r="CF1249" s="156"/>
      <c r="CG1249" s="156"/>
      <c r="CH1249" s="156"/>
      <c r="CI1249" s="156"/>
      <c r="CJ1249" s="156"/>
      <c r="CK1249" s="156"/>
      <c r="CL1249" s="156"/>
      <c r="CM1249" s="152" t="s">
        <v>109</v>
      </c>
      <c r="CN1249" s="152"/>
      <c r="CO1249" s="297"/>
      <c r="CP1249" s="297"/>
      <c r="CQ1249" s="297"/>
      <c r="CR1249" s="297"/>
      <c r="CS1249" s="297"/>
      <c r="CT1249" s="297"/>
      <c r="CU1249" s="297"/>
      <c r="CV1249" s="297"/>
      <c r="CW1249" s="297"/>
      <c r="CX1249" s="297"/>
      <c r="CY1249" s="297"/>
      <c r="CZ1249" s="297"/>
      <c r="DA1249" s="297"/>
      <c r="DB1249" s="297"/>
      <c r="DC1249" s="297"/>
      <c r="DD1249" s="297"/>
      <c r="DE1249" s="297"/>
      <c r="DF1249" s="297"/>
      <c r="DG1249" s="297"/>
      <c r="DH1249" s="297"/>
      <c r="DI1249" s="297"/>
      <c r="DJ1249" s="297"/>
      <c r="DK1249" s="297"/>
      <c r="DL1249" s="297"/>
      <c r="DM1249" s="297"/>
      <c r="DN1249" s="297"/>
      <c r="DO1249" s="297"/>
      <c r="DP1249" s="297"/>
      <c r="DQ1249" s="297"/>
      <c r="DR1249" s="297"/>
      <c r="DS1249" s="297"/>
      <c r="DT1249" s="297"/>
      <c r="DU1249" s="297"/>
      <c r="DV1249" s="297"/>
      <c r="DW1249" s="297"/>
      <c r="DX1249" s="297"/>
      <c r="DY1249" s="297"/>
      <c r="DZ1249" s="297"/>
      <c r="EA1249" s="297"/>
      <c r="EB1249" s="297"/>
      <c r="EC1249" s="297"/>
      <c r="ED1249" s="297"/>
      <c r="EE1249" s="297"/>
      <c r="EF1249" s="297"/>
      <c r="EG1249" s="297"/>
      <c r="EH1249" s="297"/>
      <c r="EI1249" s="297"/>
      <c r="EJ1249" s="297"/>
      <c r="EK1249" s="297"/>
      <c r="EL1249" s="297"/>
      <c r="EM1249" s="297"/>
      <c r="EN1249" s="297"/>
      <c r="EO1249" s="297"/>
      <c r="EP1249" s="297"/>
      <c r="EQ1249" s="297"/>
      <c r="ER1249" s="297"/>
      <c r="ES1249" s="297"/>
      <c r="ET1249" s="297"/>
      <c r="EU1249" s="297"/>
      <c r="EV1249" s="297"/>
      <c r="EW1249" s="297"/>
      <c r="EX1249" s="297"/>
      <c r="EY1249" s="297"/>
      <c r="EZ1249" s="297"/>
      <c r="FA1249" s="297"/>
      <c r="FB1249" s="297"/>
      <c r="FC1249" s="297"/>
      <c r="FD1249" s="297"/>
      <c r="FE1249" s="297"/>
      <c r="FF1249" s="297"/>
      <c r="FG1249" s="297"/>
      <c r="FH1249" s="297"/>
      <c r="FI1249" s="297"/>
      <c r="FJ1249" s="297"/>
      <c r="FK1249" s="297"/>
      <c r="FL1249" s="297"/>
      <c r="FM1249" s="297"/>
      <c r="FN1249" s="297"/>
      <c r="FO1249" s="297"/>
      <c r="FP1249" s="297"/>
      <c r="FQ1249" s="297"/>
      <c r="FR1249" s="297"/>
      <c r="FS1249" s="297"/>
    </row>
    <row r="1250" spans="1:175" ht="45.75" customHeight="1">
      <c r="A1250" s="638">
        <f>1+A1249</f>
        <v>1249</v>
      </c>
      <c r="B1250" s="218" t="s">
        <v>11954</v>
      </c>
      <c r="C1250" s="201" t="s">
        <v>11955</v>
      </c>
      <c r="D1250" s="205" t="s">
        <v>6112</v>
      </c>
      <c r="E1250" s="202">
        <v>45604</v>
      </c>
      <c r="F1250" s="203">
        <v>45609</v>
      </c>
      <c r="G1250" s="203">
        <v>45646</v>
      </c>
      <c r="H1250" s="201" t="s">
        <v>416</v>
      </c>
      <c r="I1250" s="206" t="s">
        <v>9646</v>
      </c>
      <c r="J1250" s="201" t="s">
        <v>11956</v>
      </c>
      <c r="K1250" s="271">
        <v>1072649947</v>
      </c>
      <c r="L1250" s="201">
        <v>9</v>
      </c>
      <c r="M1250" s="272" t="s">
        <v>97</v>
      </c>
      <c r="N1250" s="208" t="s">
        <v>98</v>
      </c>
      <c r="O1250" s="218" t="s">
        <v>2287</v>
      </c>
      <c r="P1250" s="201" t="s">
        <v>11957</v>
      </c>
      <c r="Q1250" s="201" t="s">
        <v>11906</v>
      </c>
      <c r="R1250" s="210">
        <v>37</v>
      </c>
      <c r="S1250" s="201" t="s">
        <v>11907</v>
      </c>
      <c r="T1250" s="273" t="s">
        <v>11908</v>
      </c>
      <c r="U1250" s="274">
        <v>2024004159</v>
      </c>
      <c r="V1250" s="273" t="s">
        <v>11908</v>
      </c>
      <c r="W1250" s="275">
        <v>45608</v>
      </c>
      <c r="X1250" s="276" t="s">
        <v>103</v>
      </c>
      <c r="Y1250" s="313" t="s">
        <v>11909</v>
      </c>
      <c r="Z1250" s="215" t="s">
        <v>11908</v>
      </c>
      <c r="AA1250" s="216">
        <v>0</v>
      </c>
      <c r="AB1250" s="217">
        <v>0</v>
      </c>
      <c r="AC1250" s="216">
        <v>0</v>
      </c>
      <c r="AD1250" s="216">
        <v>0</v>
      </c>
      <c r="AE1250" s="216">
        <v>0</v>
      </c>
      <c r="AF1250" s="216">
        <v>0</v>
      </c>
      <c r="AG1250" s="216">
        <v>0</v>
      </c>
      <c r="AH1250" s="216">
        <v>0</v>
      </c>
      <c r="AI1250" s="216">
        <v>0</v>
      </c>
      <c r="AJ1250" s="216">
        <v>0</v>
      </c>
      <c r="AK1250" s="209" t="s">
        <v>104</v>
      </c>
      <c r="AL1250" s="191" t="s">
        <v>11958</v>
      </c>
      <c r="AM1250" s="201" t="s">
        <v>11959</v>
      </c>
      <c r="AN1250" s="207" t="s">
        <v>11960</v>
      </c>
      <c r="AO1250" s="209" t="s">
        <v>114</v>
      </c>
      <c r="AP1250" s="201" t="s">
        <v>114</v>
      </c>
      <c r="AQ1250" s="277" t="s">
        <v>114</v>
      </c>
      <c r="AR1250" s="209" t="s">
        <v>114</v>
      </c>
      <c r="AS1250" s="201" t="s">
        <v>578</v>
      </c>
      <c r="AT1250" s="209" t="s">
        <v>578</v>
      </c>
      <c r="AU1250" s="209" t="s">
        <v>392</v>
      </c>
      <c r="AV1250" s="201"/>
      <c r="AW1250" s="201" t="s">
        <v>110</v>
      </c>
      <c r="AX1250" s="201" t="s">
        <v>109</v>
      </c>
      <c r="AY1250" s="201" t="s">
        <v>108</v>
      </c>
      <c r="AZ1250" s="240"/>
      <c r="BA1250" s="201"/>
      <c r="BB1250" s="241"/>
      <c r="BC1250" s="240"/>
      <c r="BD1250" s="210"/>
      <c r="BE1250" s="210"/>
      <c r="BF1250" s="210"/>
      <c r="BG1250" s="240"/>
      <c r="BH1250" s="221" t="s">
        <v>11908</v>
      </c>
      <c r="BI1250" s="296" t="s">
        <v>135</v>
      </c>
      <c r="BJ1250" s="201"/>
      <c r="BK1250" s="208" t="s">
        <v>114</v>
      </c>
      <c r="BL1250" s="240" t="s">
        <v>9324</v>
      </c>
      <c r="BM1250" s="399" t="s">
        <v>136</v>
      </c>
      <c r="BN1250" s="292" t="s">
        <v>964</v>
      </c>
      <c r="BO1250" s="208" t="s">
        <v>9675</v>
      </c>
      <c r="BP1250" s="208" t="s">
        <v>10252</v>
      </c>
      <c r="BQ1250" s="208">
        <v>36</v>
      </c>
      <c r="BR1250" s="208">
        <v>32447</v>
      </c>
      <c r="BS1250" s="208" t="s">
        <v>108</v>
      </c>
      <c r="BT1250" s="208" t="s">
        <v>108</v>
      </c>
      <c r="BU1250" s="237" t="s">
        <v>108</v>
      </c>
      <c r="BV1250" s="208" t="s">
        <v>108</v>
      </c>
      <c r="BW1250" s="278" t="s">
        <v>108</v>
      </c>
      <c r="BX1250" s="224" t="s">
        <v>11961</v>
      </c>
      <c r="BY1250" s="208">
        <v>3102089790</v>
      </c>
      <c r="BZ1250" s="293" t="s">
        <v>11962</v>
      </c>
      <c r="CA1250" s="294" t="s">
        <v>11736</v>
      </c>
      <c r="CB1250" s="322" t="s">
        <v>11963</v>
      </c>
      <c r="CC1250" s="323"/>
      <c r="CD1250" s="322"/>
      <c r="CE1250" s="223"/>
      <c r="CF1250" s="223"/>
      <c r="CG1250" s="223"/>
      <c r="CH1250" s="223"/>
      <c r="CI1250" s="223"/>
      <c r="CJ1250" s="223"/>
      <c r="CK1250" s="223"/>
      <c r="CL1250" s="223"/>
      <c r="CM1250" s="303"/>
      <c r="CN1250" s="223"/>
      <c r="CO1250" s="297"/>
      <c r="CP1250" s="297"/>
      <c r="CQ1250" s="297"/>
      <c r="CR1250" s="297"/>
      <c r="CS1250" s="297"/>
      <c r="CT1250" s="297"/>
      <c r="CU1250" s="297"/>
      <c r="CV1250" s="297"/>
      <c r="CW1250" s="297"/>
      <c r="CX1250" s="297"/>
      <c r="CY1250" s="297"/>
      <c r="CZ1250" s="297"/>
      <c r="DA1250" s="297"/>
      <c r="DB1250" s="297"/>
      <c r="DC1250" s="297"/>
      <c r="DD1250" s="297"/>
      <c r="DE1250" s="297"/>
      <c r="DF1250" s="297"/>
      <c r="DG1250" s="297"/>
      <c r="DH1250" s="297"/>
      <c r="DI1250" s="297"/>
      <c r="DJ1250" s="297"/>
      <c r="DK1250" s="297"/>
      <c r="DL1250" s="297"/>
      <c r="DM1250" s="297"/>
      <c r="DN1250" s="297"/>
      <c r="DO1250" s="297"/>
      <c r="DP1250" s="297"/>
      <c r="DQ1250" s="297"/>
      <c r="DR1250" s="297"/>
      <c r="DS1250" s="297"/>
      <c r="DT1250" s="297"/>
      <c r="DU1250" s="297"/>
      <c r="DV1250" s="297"/>
      <c r="DW1250" s="297"/>
      <c r="DX1250" s="297"/>
      <c r="DY1250" s="297"/>
      <c r="DZ1250" s="297"/>
      <c r="EA1250" s="297"/>
      <c r="EB1250" s="297"/>
      <c r="EC1250" s="297"/>
      <c r="ED1250" s="297"/>
      <c r="EE1250" s="297"/>
    </row>
    <row r="1251" spans="1:175" ht="45.75" customHeight="1">
      <c r="A1251" s="589">
        <f>1+A1250</f>
        <v>1250</v>
      </c>
      <c r="B1251" s="151" t="s">
        <v>11964</v>
      </c>
      <c r="C1251" s="134" t="s">
        <v>11965</v>
      </c>
      <c r="D1251" s="138" t="s">
        <v>6230</v>
      </c>
      <c r="E1251" s="135">
        <v>45605</v>
      </c>
      <c r="F1251" s="136">
        <v>45609</v>
      </c>
      <c r="G1251" s="136">
        <v>45646</v>
      </c>
      <c r="H1251" s="134" t="s">
        <v>416</v>
      </c>
      <c r="I1251" s="139" t="s">
        <v>9646</v>
      </c>
      <c r="J1251" s="134" t="s">
        <v>11966</v>
      </c>
      <c r="K1251" s="271">
        <v>79568271</v>
      </c>
      <c r="L1251" s="201">
        <v>5</v>
      </c>
      <c r="M1251" s="272" t="s">
        <v>97</v>
      </c>
      <c r="N1251" s="208" t="s">
        <v>98</v>
      </c>
      <c r="O1251" s="218" t="s">
        <v>1061</v>
      </c>
      <c r="P1251" s="201" t="s">
        <v>11967</v>
      </c>
      <c r="Q1251" s="201" t="s">
        <v>11419</v>
      </c>
      <c r="R1251" s="210">
        <v>37</v>
      </c>
      <c r="S1251" s="201" t="s">
        <v>11968</v>
      </c>
      <c r="T1251" s="273" t="s">
        <v>11969</v>
      </c>
      <c r="U1251" s="274">
        <v>2024004165</v>
      </c>
      <c r="V1251" s="273" t="s">
        <v>11969</v>
      </c>
      <c r="W1251" s="275">
        <v>45608</v>
      </c>
      <c r="X1251" s="276" t="s">
        <v>103</v>
      </c>
      <c r="Y1251" s="313" t="s">
        <v>11970</v>
      </c>
      <c r="Z1251" s="215" t="s">
        <v>11969</v>
      </c>
      <c r="AA1251" s="216">
        <v>0</v>
      </c>
      <c r="AB1251" s="217">
        <v>0</v>
      </c>
      <c r="AC1251" s="216">
        <v>0</v>
      </c>
      <c r="AD1251" s="216">
        <v>0</v>
      </c>
      <c r="AE1251" s="216">
        <v>0</v>
      </c>
      <c r="AF1251" s="216">
        <v>0</v>
      </c>
      <c r="AG1251" s="216">
        <v>0</v>
      </c>
      <c r="AH1251" s="216">
        <v>0</v>
      </c>
      <c r="AI1251" s="216">
        <v>0</v>
      </c>
      <c r="AJ1251" s="216">
        <v>0</v>
      </c>
      <c r="AK1251" s="209" t="s">
        <v>104</v>
      </c>
      <c r="AL1251" s="191" t="s">
        <v>11971</v>
      </c>
      <c r="AM1251" s="201" t="s">
        <v>11972</v>
      </c>
      <c r="AN1251" s="207">
        <v>63514159</v>
      </c>
      <c r="AO1251" s="209" t="s">
        <v>114</v>
      </c>
      <c r="AP1251" s="201" t="s">
        <v>114</v>
      </c>
      <c r="AQ1251" s="277" t="s">
        <v>114</v>
      </c>
      <c r="AR1251" s="209" t="s">
        <v>114</v>
      </c>
      <c r="AS1251" s="201" t="s">
        <v>109</v>
      </c>
      <c r="AT1251" s="209" t="s">
        <v>109</v>
      </c>
      <c r="AU1251" s="209" t="s">
        <v>392</v>
      </c>
      <c r="AV1251" s="201"/>
      <c r="AW1251" s="201"/>
      <c r="AX1251" s="201" t="s">
        <v>109</v>
      </c>
      <c r="AY1251" s="201" t="s">
        <v>108</v>
      </c>
      <c r="AZ1251" s="240"/>
      <c r="BA1251" s="201"/>
      <c r="BB1251" s="241"/>
      <c r="BC1251" s="240"/>
      <c r="BD1251" s="210"/>
      <c r="BE1251" s="210"/>
      <c r="BF1251" s="210"/>
      <c r="BG1251" s="240"/>
      <c r="BH1251" s="221" t="s">
        <v>11969</v>
      </c>
      <c r="BI1251" s="349" t="s">
        <v>113</v>
      </c>
      <c r="BJ1251" s="201"/>
      <c r="BK1251" s="208" t="s">
        <v>114</v>
      </c>
      <c r="BL1251" s="240" t="s">
        <v>9324</v>
      </c>
      <c r="BM1251" s="399" t="s">
        <v>11973</v>
      </c>
      <c r="BN1251" s="292"/>
      <c r="BO1251" s="208"/>
      <c r="BP1251" s="208"/>
      <c r="BQ1251" s="208"/>
      <c r="BR1251" s="208"/>
      <c r="BS1251" s="208"/>
      <c r="BT1251" s="208"/>
      <c r="BU1251" s="237"/>
      <c r="BV1251" s="208"/>
      <c r="BW1251" s="278"/>
      <c r="BX1251" s="224"/>
      <c r="BY1251" s="208"/>
      <c r="BZ1251" s="293"/>
      <c r="CA1251" s="157" t="s">
        <v>109</v>
      </c>
      <c r="CB1251" s="360"/>
      <c r="CC1251" s="359"/>
      <c r="CD1251" s="360"/>
      <c r="CE1251" s="157"/>
      <c r="CF1251" s="157"/>
      <c r="CG1251" s="157"/>
      <c r="CH1251" s="157"/>
      <c r="CI1251" s="157"/>
      <c r="CJ1251" s="157"/>
      <c r="CK1251" s="157"/>
      <c r="CL1251" s="157"/>
      <c r="CM1251" s="157" t="s">
        <v>109</v>
      </c>
      <c r="CN1251" s="157"/>
      <c r="CO1251" s="297"/>
      <c r="CP1251" s="297"/>
      <c r="CQ1251" s="297"/>
      <c r="CR1251" s="297"/>
      <c r="CS1251" s="297"/>
      <c r="CT1251" s="297"/>
      <c r="CU1251" s="297"/>
      <c r="CV1251" s="297"/>
      <c r="CW1251" s="297"/>
      <c r="CX1251" s="297"/>
      <c r="CY1251" s="297"/>
      <c r="CZ1251" s="297"/>
      <c r="DA1251" s="297"/>
      <c r="DB1251" s="297"/>
      <c r="DC1251" s="297"/>
      <c r="DD1251" s="297"/>
      <c r="DE1251" s="297"/>
      <c r="DF1251" s="297"/>
      <c r="DG1251" s="297"/>
      <c r="DH1251" s="297"/>
      <c r="DI1251" s="297"/>
      <c r="DJ1251" s="297"/>
      <c r="DK1251" s="297"/>
      <c r="DL1251" s="297"/>
      <c r="DM1251" s="297"/>
      <c r="DN1251" s="297"/>
      <c r="DO1251" s="297"/>
      <c r="DP1251" s="297"/>
      <c r="DQ1251" s="297"/>
      <c r="DR1251" s="297"/>
      <c r="DS1251" s="297"/>
      <c r="DT1251" s="297"/>
      <c r="DU1251" s="297"/>
      <c r="DV1251" s="297"/>
      <c r="DW1251" s="297"/>
      <c r="DX1251" s="297"/>
      <c r="DY1251" s="297"/>
      <c r="DZ1251" s="297"/>
      <c r="EA1251" s="297"/>
      <c r="EB1251" s="297"/>
      <c r="EC1251" s="297"/>
      <c r="ED1251" s="297"/>
      <c r="EE1251" s="297"/>
    </row>
    <row r="1252" spans="1:175" ht="45.75" customHeight="1">
      <c r="A1252" s="589">
        <f>1+A1251</f>
        <v>1251</v>
      </c>
      <c r="B1252" s="403" t="s">
        <v>11974</v>
      </c>
      <c r="C1252" s="156" t="s">
        <v>11975</v>
      </c>
      <c r="D1252" s="156" t="s">
        <v>6476</v>
      </c>
      <c r="E1252" s="156">
        <v>45608</v>
      </c>
      <c r="F1252" s="156">
        <v>45614</v>
      </c>
      <c r="G1252" s="156">
        <v>45656</v>
      </c>
      <c r="H1252" s="156" t="s">
        <v>1154</v>
      </c>
      <c r="I1252" s="156" t="s">
        <v>452</v>
      </c>
      <c r="J1252" s="301" t="s">
        <v>11976</v>
      </c>
      <c r="K1252" s="251">
        <v>900038601</v>
      </c>
      <c r="L1252" s="156">
        <v>6</v>
      </c>
      <c r="M1252" s="156" t="s">
        <v>926</v>
      </c>
      <c r="N1252" s="156" t="s">
        <v>98</v>
      </c>
      <c r="O1252" s="156" t="s">
        <v>857</v>
      </c>
      <c r="P1252" s="156" t="s">
        <v>11977</v>
      </c>
      <c r="Q1252" s="156" t="s">
        <v>522</v>
      </c>
      <c r="R1252" s="143">
        <v>42</v>
      </c>
      <c r="S1252" s="134" t="s">
        <v>11978</v>
      </c>
      <c r="T1252" s="253" t="s">
        <v>11979</v>
      </c>
      <c r="U1252" s="156">
        <v>2024004167</v>
      </c>
      <c r="V1252" s="253" t="s">
        <v>11979</v>
      </c>
      <c r="W1252" s="156">
        <v>45608</v>
      </c>
      <c r="X1252" s="156" t="s">
        <v>103</v>
      </c>
      <c r="Y1252" s="317" t="s">
        <v>11980</v>
      </c>
      <c r="Z1252" s="156" t="s">
        <v>11979</v>
      </c>
      <c r="AA1252" s="156">
        <v>0</v>
      </c>
      <c r="AB1252" s="156">
        <v>0</v>
      </c>
      <c r="AC1252" s="156">
        <v>0</v>
      </c>
      <c r="AD1252" s="156">
        <v>0</v>
      </c>
      <c r="AE1252" s="156">
        <v>0</v>
      </c>
      <c r="AF1252" s="156">
        <v>0</v>
      </c>
      <c r="AG1252" s="156">
        <v>0</v>
      </c>
      <c r="AH1252" s="156">
        <v>0</v>
      </c>
      <c r="AI1252" s="156">
        <v>0</v>
      </c>
      <c r="AJ1252" s="156">
        <v>0</v>
      </c>
      <c r="AK1252" s="156" t="s">
        <v>104</v>
      </c>
      <c r="AL1252" s="103" t="s">
        <v>11981</v>
      </c>
      <c r="AM1252" s="156" t="s">
        <v>11982</v>
      </c>
      <c r="AN1252" s="156">
        <v>3974416</v>
      </c>
      <c r="AO1252" s="156" t="s">
        <v>11983</v>
      </c>
      <c r="AP1252" s="156" t="s">
        <v>1618</v>
      </c>
      <c r="AQ1252" s="156">
        <v>45614</v>
      </c>
      <c r="AR1252" s="156" t="s">
        <v>11984</v>
      </c>
      <c r="AS1252" s="156" t="s">
        <v>114</v>
      </c>
      <c r="AT1252" s="156" t="s">
        <v>578</v>
      </c>
      <c r="AU1252" s="156" t="s">
        <v>392</v>
      </c>
      <c r="AV1252" s="156"/>
      <c r="AW1252" s="156"/>
      <c r="AX1252" s="156"/>
      <c r="AY1252" s="156" t="s">
        <v>108</v>
      </c>
      <c r="AZ1252" s="156"/>
      <c r="BA1252" s="156"/>
      <c r="BB1252" s="156"/>
      <c r="BC1252" s="156"/>
      <c r="BD1252" s="156"/>
      <c r="BE1252" s="156"/>
      <c r="BF1252" s="156"/>
      <c r="BG1252" s="156"/>
      <c r="BH1252" s="153" t="s">
        <v>11979</v>
      </c>
      <c r="BI1252" s="437" t="s">
        <v>227</v>
      </c>
      <c r="BJ1252" s="240"/>
      <c r="BK1252" s="240"/>
      <c r="BL1252" s="240"/>
      <c r="BM1252" s="677" t="s">
        <v>11378</v>
      </c>
      <c r="BN1252" s="156" t="s">
        <v>108</v>
      </c>
      <c r="BO1252" s="156" t="s">
        <v>108</v>
      </c>
      <c r="BP1252" s="156" t="s">
        <v>108</v>
      </c>
      <c r="BQ1252" s="156" t="s">
        <v>108</v>
      </c>
      <c r="BR1252" s="156" t="s">
        <v>108</v>
      </c>
      <c r="BS1252" s="156" t="s">
        <v>108</v>
      </c>
      <c r="BT1252" s="156" t="s">
        <v>108</v>
      </c>
      <c r="BU1252" s="156" t="s">
        <v>108</v>
      </c>
      <c r="BV1252" s="156" t="s">
        <v>108</v>
      </c>
      <c r="BW1252" s="156" t="s">
        <v>108</v>
      </c>
      <c r="BX1252" s="156" t="s">
        <v>11985</v>
      </c>
      <c r="BY1252" s="156">
        <v>6015190385</v>
      </c>
      <c r="BZ1252" s="156" t="s">
        <v>11986</v>
      </c>
      <c r="CA1252" s="157" t="s">
        <v>109</v>
      </c>
      <c r="CB1252" s="157"/>
      <c r="CC1252" s="157"/>
      <c r="CD1252" s="156"/>
      <c r="CE1252" s="156"/>
      <c r="CF1252" s="156"/>
      <c r="CG1252" s="156"/>
      <c r="CH1252" s="156"/>
      <c r="CI1252" s="156"/>
      <c r="CJ1252" s="156"/>
      <c r="CK1252" s="156"/>
      <c r="CL1252" s="156"/>
      <c r="CM1252" s="152" t="s">
        <v>109</v>
      </c>
      <c r="CN1252" s="152"/>
      <c r="CO1252" s="297"/>
      <c r="CP1252" s="297"/>
      <c r="CQ1252" s="297"/>
      <c r="CR1252" s="297"/>
      <c r="CS1252" s="297"/>
      <c r="CT1252" s="297"/>
      <c r="CU1252" s="297"/>
      <c r="CV1252" s="297"/>
      <c r="CW1252" s="297"/>
      <c r="CX1252" s="297"/>
      <c r="CY1252" s="297"/>
      <c r="CZ1252" s="297"/>
      <c r="DA1252" s="297"/>
      <c r="DB1252" s="297"/>
      <c r="DC1252" s="297"/>
      <c r="DD1252" s="297"/>
      <c r="DE1252" s="297"/>
      <c r="DF1252" s="297"/>
      <c r="DG1252" s="297"/>
      <c r="DH1252" s="297"/>
      <c r="DI1252" s="297"/>
      <c r="DJ1252" s="297"/>
      <c r="DK1252" s="297"/>
      <c r="DL1252" s="297"/>
      <c r="DM1252" s="297"/>
      <c r="DN1252" s="297"/>
      <c r="DO1252" s="297"/>
      <c r="DP1252" s="297"/>
      <c r="DQ1252" s="297"/>
      <c r="DR1252" s="297"/>
      <c r="DS1252" s="297"/>
      <c r="DT1252" s="297"/>
      <c r="DU1252" s="297"/>
      <c r="DV1252" s="297"/>
      <c r="DW1252" s="297"/>
      <c r="DX1252" s="297"/>
      <c r="DY1252" s="297"/>
      <c r="DZ1252" s="297"/>
      <c r="EA1252" s="297"/>
      <c r="EB1252" s="297"/>
      <c r="EC1252" s="297"/>
      <c r="ED1252" s="297"/>
      <c r="EE1252" s="297"/>
      <c r="EF1252" s="297"/>
      <c r="EG1252" s="297"/>
      <c r="EH1252" s="297"/>
      <c r="EI1252" s="297"/>
      <c r="EJ1252" s="297"/>
      <c r="EK1252" s="297"/>
      <c r="EL1252" s="297"/>
      <c r="EM1252" s="297"/>
      <c r="EN1252" s="297"/>
      <c r="EO1252" s="297"/>
      <c r="EP1252" s="297"/>
      <c r="EQ1252" s="297"/>
      <c r="ER1252" s="297"/>
      <c r="ES1252" s="297"/>
      <c r="ET1252" s="297"/>
      <c r="EU1252" s="297"/>
      <c r="EV1252" s="297"/>
      <c r="EW1252" s="297"/>
      <c r="EX1252" s="297"/>
      <c r="EY1252" s="297"/>
      <c r="EZ1252" s="297"/>
      <c r="FA1252" s="297"/>
      <c r="FB1252" s="297"/>
      <c r="FC1252" s="297"/>
      <c r="FD1252" s="297"/>
      <c r="FE1252" s="297"/>
      <c r="FF1252" s="297"/>
      <c r="FG1252" s="297"/>
      <c r="FH1252" s="297"/>
      <c r="FI1252" s="297"/>
      <c r="FJ1252" s="297"/>
      <c r="FK1252" s="297"/>
      <c r="FL1252" s="297"/>
      <c r="FM1252" s="297"/>
      <c r="FN1252" s="297"/>
      <c r="FO1252" s="297"/>
      <c r="FP1252" s="297"/>
      <c r="FQ1252" s="297"/>
      <c r="FR1252" s="297"/>
      <c r="FS1252" s="297"/>
    </row>
    <row r="1253" spans="1:175" ht="45.75" customHeight="1">
      <c r="A1253" s="589">
        <f>1+A1252</f>
        <v>1252</v>
      </c>
      <c r="B1253" s="403" t="s">
        <v>11987</v>
      </c>
      <c r="C1253" s="156" t="s">
        <v>11988</v>
      </c>
      <c r="D1253" s="156" t="s">
        <v>11989</v>
      </c>
      <c r="E1253" s="156">
        <v>45608</v>
      </c>
      <c r="F1253" s="156">
        <v>45609</v>
      </c>
      <c r="G1253" s="156">
        <v>45646</v>
      </c>
      <c r="H1253" s="156" t="s">
        <v>416</v>
      </c>
      <c r="I1253" s="156" t="s">
        <v>9637</v>
      </c>
      <c r="J1253" s="301" t="s">
        <v>992</v>
      </c>
      <c r="K1253" s="251">
        <v>1030528829</v>
      </c>
      <c r="L1253" s="156">
        <v>6</v>
      </c>
      <c r="M1253" s="156" t="s">
        <v>97</v>
      </c>
      <c r="N1253" s="156" t="s">
        <v>98</v>
      </c>
      <c r="O1253" s="156" t="s">
        <v>6113</v>
      </c>
      <c r="P1253" s="156" t="s">
        <v>11990</v>
      </c>
      <c r="Q1253" s="156" t="s">
        <v>11991</v>
      </c>
      <c r="R1253" s="143">
        <v>37</v>
      </c>
      <c r="S1253" s="134" t="s">
        <v>11992</v>
      </c>
      <c r="T1253" s="253" t="s">
        <v>11993</v>
      </c>
      <c r="U1253" s="156">
        <v>2024004166</v>
      </c>
      <c r="V1253" s="253" t="s">
        <v>11993</v>
      </c>
      <c r="W1253" s="156">
        <v>45608</v>
      </c>
      <c r="X1253" s="156" t="s">
        <v>103</v>
      </c>
      <c r="Y1253" s="317" t="s">
        <v>11994</v>
      </c>
      <c r="Z1253" s="156" t="s">
        <v>11993</v>
      </c>
      <c r="AA1253" s="156">
        <v>0</v>
      </c>
      <c r="AB1253" s="156">
        <v>0</v>
      </c>
      <c r="AC1253" s="156">
        <v>0</v>
      </c>
      <c r="AD1253" s="156">
        <v>0</v>
      </c>
      <c r="AE1253" s="156">
        <v>0</v>
      </c>
      <c r="AF1253" s="156">
        <v>0</v>
      </c>
      <c r="AG1253" s="156">
        <v>0</v>
      </c>
      <c r="AH1253" s="156">
        <v>0</v>
      </c>
      <c r="AI1253" s="156">
        <v>0</v>
      </c>
      <c r="AJ1253" s="156">
        <v>0</v>
      </c>
      <c r="AK1253" s="156" t="s">
        <v>104</v>
      </c>
      <c r="AL1253" s="103" t="s">
        <v>11995</v>
      </c>
      <c r="AM1253" s="156" t="s">
        <v>11086</v>
      </c>
      <c r="AN1253" s="156" t="s">
        <v>11087</v>
      </c>
      <c r="AO1253" s="156" t="s">
        <v>114</v>
      </c>
      <c r="AP1253" s="156" t="s">
        <v>114</v>
      </c>
      <c r="AQ1253" s="156" t="s">
        <v>114</v>
      </c>
      <c r="AR1253" s="156" t="s">
        <v>114</v>
      </c>
      <c r="AS1253" s="156" t="s">
        <v>109</v>
      </c>
      <c r="AT1253" s="156" t="s">
        <v>109</v>
      </c>
      <c r="AU1253" s="156" t="s">
        <v>392</v>
      </c>
      <c r="AV1253" s="156"/>
      <c r="AW1253" s="156" t="s">
        <v>9674</v>
      </c>
      <c r="AX1253" s="156" t="s">
        <v>109</v>
      </c>
      <c r="AY1253" s="156" t="s">
        <v>108</v>
      </c>
      <c r="AZ1253" s="156"/>
      <c r="BA1253" s="156"/>
      <c r="BB1253" s="156"/>
      <c r="BC1253" s="156"/>
      <c r="BD1253" s="156"/>
      <c r="BE1253" s="156"/>
      <c r="BF1253" s="156"/>
      <c r="BG1253" s="156"/>
      <c r="BH1253" s="153" t="s">
        <v>11993</v>
      </c>
      <c r="BI1253" s="437" t="s">
        <v>227</v>
      </c>
      <c r="BJ1253" s="240"/>
      <c r="BK1253" s="240" t="s">
        <v>114</v>
      </c>
      <c r="BL1253" s="240"/>
      <c r="BM1253" s="346" t="s">
        <v>11996</v>
      </c>
      <c r="BN1253" s="156" t="s">
        <v>917</v>
      </c>
      <c r="BO1253" s="156" t="s">
        <v>9998</v>
      </c>
      <c r="BP1253" s="156" t="s">
        <v>9999</v>
      </c>
      <c r="BQ1253" s="156">
        <v>38</v>
      </c>
      <c r="BR1253" s="156">
        <v>31661</v>
      </c>
      <c r="BS1253" s="156" t="s">
        <v>109</v>
      </c>
      <c r="BT1253" s="156" t="s">
        <v>1288</v>
      </c>
      <c r="BU1253" s="156" t="s">
        <v>108</v>
      </c>
      <c r="BV1253" s="156" t="s">
        <v>108</v>
      </c>
      <c r="BW1253" s="156" t="s">
        <v>108</v>
      </c>
      <c r="BX1253" s="156" t="s">
        <v>11997</v>
      </c>
      <c r="BY1253" s="156">
        <v>3057638370</v>
      </c>
      <c r="BZ1253" s="156" t="s">
        <v>11998</v>
      </c>
      <c r="CA1253" s="157" t="s">
        <v>11999</v>
      </c>
      <c r="CB1253" s="157"/>
      <c r="CC1253" s="157"/>
      <c r="CD1253" s="156"/>
      <c r="CE1253" s="156"/>
      <c r="CF1253" s="156"/>
      <c r="CG1253" s="156"/>
      <c r="CH1253" s="156"/>
      <c r="CI1253" s="156"/>
      <c r="CJ1253" s="156"/>
      <c r="CK1253" s="156"/>
      <c r="CL1253" s="156"/>
      <c r="CM1253" s="152" t="s">
        <v>109</v>
      </c>
      <c r="CN1253" s="152"/>
      <c r="CO1253" s="297"/>
      <c r="CP1253" s="297"/>
      <c r="CQ1253" s="297"/>
      <c r="CR1253" s="297"/>
      <c r="CS1253" s="297"/>
      <c r="CT1253" s="297"/>
      <c r="CU1253" s="297"/>
      <c r="CV1253" s="297"/>
      <c r="CW1253" s="297"/>
      <c r="CX1253" s="297"/>
      <c r="CY1253" s="297"/>
      <c r="CZ1253" s="297"/>
      <c r="DA1253" s="297"/>
      <c r="DB1253" s="297"/>
      <c r="DC1253" s="297"/>
      <c r="DD1253" s="297"/>
      <c r="DE1253" s="297"/>
      <c r="DF1253" s="297"/>
      <c r="DG1253" s="297"/>
      <c r="DH1253" s="297"/>
      <c r="DI1253" s="297"/>
      <c r="DJ1253" s="297"/>
      <c r="DK1253" s="297"/>
      <c r="DL1253" s="297"/>
      <c r="DM1253" s="297"/>
      <c r="DN1253" s="297"/>
      <c r="DO1253" s="297"/>
      <c r="DP1253" s="297"/>
      <c r="DQ1253" s="297"/>
      <c r="DR1253" s="297"/>
      <c r="DS1253" s="297"/>
      <c r="DT1253" s="297"/>
      <c r="DU1253" s="297"/>
      <c r="DV1253" s="297"/>
      <c r="DW1253" s="297"/>
      <c r="DX1253" s="297"/>
      <c r="DY1253" s="297"/>
      <c r="DZ1253" s="297"/>
      <c r="EA1253" s="297"/>
      <c r="EB1253" s="297"/>
      <c r="EC1253" s="297"/>
      <c r="ED1253" s="297"/>
      <c r="EE1253" s="297"/>
      <c r="EF1253" s="297"/>
      <c r="EG1253" s="297"/>
      <c r="EH1253" s="297"/>
      <c r="EI1253" s="297"/>
      <c r="EJ1253" s="297"/>
      <c r="EK1253" s="297"/>
      <c r="EL1253" s="297"/>
      <c r="EM1253" s="297"/>
      <c r="EN1253" s="297"/>
      <c r="EO1253" s="297"/>
      <c r="EP1253" s="297"/>
      <c r="EQ1253" s="297"/>
      <c r="ER1253" s="297"/>
      <c r="ES1253" s="297"/>
      <c r="ET1253" s="297"/>
      <c r="EU1253" s="297"/>
      <c r="EV1253" s="297"/>
      <c r="EW1253" s="297"/>
      <c r="EX1253" s="297"/>
      <c r="EY1253" s="297"/>
      <c r="EZ1253" s="297"/>
      <c r="FA1253" s="297"/>
      <c r="FB1253" s="297"/>
      <c r="FC1253" s="297"/>
      <c r="FD1253" s="297"/>
      <c r="FE1253" s="297"/>
      <c r="FF1253" s="297"/>
      <c r="FG1253" s="297"/>
      <c r="FH1253" s="297"/>
      <c r="FI1253" s="297"/>
      <c r="FJ1253" s="297"/>
      <c r="FK1253" s="297"/>
      <c r="FL1253" s="297"/>
      <c r="FM1253" s="297"/>
      <c r="FN1253" s="297"/>
      <c r="FO1253" s="297"/>
      <c r="FP1253" s="297"/>
      <c r="FQ1253" s="297"/>
      <c r="FR1253" s="297"/>
      <c r="FS1253" s="297"/>
    </row>
    <row r="1254" spans="1:175" ht="45.75" customHeight="1">
      <c r="A1254" s="589">
        <f>1+A1253</f>
        <v>1253</v>
      </c>
      <c r="B1254" s="403" t="s">
        <v>12000</v>
      </c>
      <c r="C1254" s="156" t="s">
        <v>12001</v>
      </c>
      <c r="D1254" s="156" t="s">
        <v>11929</v>
      </c>
      <c r="E1254" s="156">
        <v>45609</v>
      </c>
      <c r="F1254" s="156">
        <v>45612</v>
      </c>
      <c r="G1254" s="156">
        <v>45646</v>
      </c>
      <c r="H1254" s="156" t="s">
        <v>416</v>
      </c>
      <c r="I1254" s="156" t="s">
        <v>9646</v>
      </c>
      <c r="J1254" s="301" t="s">
        <v>12002</v>
      </c>
      <c r="K1254" s="251">
        <v>1072662089</v>
      </c>
      <c r="L1254" s="156">
        <v>8</v>
      </c>
      <c r="M1254" s="156" t="s">
        <v>97</v>
      </c>
      <c r="N1254" s="156" t="s">
        <v>98</v>
      </c>
      <c r="O1254" s="156" t="s">
        <v>993</v>
      </c>
      <c r="P1254" s="156" t="s">
        <v>12003</v>
      </c>
      <c r="Q1254" s="156" t="s">
        <v>11419</v>
      </c>
      <c r="R1254" s="143">
        <v>34</v>
      </c>
      <c r="S1254" s="134" t="s">
        <v>12004</v>
      </c>
      <c r="T1254" s="253" t="s">
        <v>12005</v>
      </c>
      <c r="U1254" s="156">
        <v>2024004168</v>
      </c>
      <c r="V1254" s="253" t="s">
        <v>12005</v>
      </c>
      <c r="W1254" s="156">
        <v>45609</v>
      </c>
      <c r="X1254" s="156" t="s">
        <v>103</v>
      </c>
      <c r="Y1254" s="317" t="s">
        <v>12006</v>
      </c>
      <c r="Z1254" s="156" t="s">
        <v>12005</v>
      </c>
      <c r="AA1254" s="156">
        <v>0</v>
      </c>
      <c r="AB1254" s="156">
        <v>0</v>
      </c>
      <c r="AC1254" s="156">
        <v>0</v>
      </c>
      <c r="AD1254" s="156">
        <v>0</v>
      </c>
      <c r="AE1254" s="156">
        <v>0</v>
      </c>
      <c r="AF1254" s="156">
        <v>0</v>
      </c>
      <c r="AG1254" s="156">
        <v>0</v>
      </c>
      <c r="AH1254" s="156">
        <v>0</v>
      </c>
      <c r="AI1254" s="156">
        <v>0</v>
      </c>
      <c r="AJ1254" s="156">
        <v>0</v>
      </c>
      <c r="AK1254" s="156" t="s">
        <v>104</v>
      </c>
      <c r="AL1254" s="103" t="s">
        <v>12007</v>
      </c>
      <c r="AM1254" s="156" t="s">
        <v>12008</v>
      </c>
      <c r="AN1254" s="156">
        <v>11201175</v>
      </c>
      <c r="AO1254" s="156" t="s">
        <v>114</v>
      </c>
      <c r="AP1254" s="156" t="s">
        <v>114</v>
      </c>
      <c r="AQ1254" s="156" t="s">
        <v>114</v>
      </c>
      <c r="AR1254" s="156" t="s">
        <v>114</v>
      </c>
      <c r="AS1254" s="156" t="s">
        <v>578</v>
      </c>
      <c r="AT1254" s="156" t="s">
        <v>578</v>
      </c>
      <c r="AU1254" s="156" t="s">
        <v>392</v>
      </c>
      <c r="AV1254" s="156"/>
      <c r="AW1254" s="156"/>
      <c r="AX1254" s="156" t="s">
        <v>109</v>
      </c>
      <c r="AY1254" s="156" t="s">
        <v>108</v>
      </c>
      <c r="AZ1254" s="156"/>
      <c r="BA1254" s="156"/>
      <c r="BB1254" s="156"/>
      <c r="BC1254" s="156"/>
      <c r="BD1254" s="156"/>
      <c r="BE1254" s="156"/>
      <c r="BF1254" s="156"/>
      <c r="BG1254" s="156"/>
      <c r="BH1254" s="153" t="s">
        <v>12005</v>
      </c>
      <c r="BI1254" s="438" t="s">
        <v>135</v>
      </c>
      <c r="BJ1254" s="240"/>
      <c r="BK1254" s="240" t="s">
        <v>114</v>
      </c>
      <c r="BL1254" s="240"/>
      <c r="BM1254" s="161" t="s">
        <v>136</v>
      </c>
      <c r="BN1254" s="156" t="s">
        <v>917</v>
      </c>
      <c r="BO1254" s="156" t="s">
        <v>9675</v>
      </c>
      <c r="BP1254" s="156" t="s">
        <v>12009</v>
      </c>
      <c r="BQ1254" s="156">
        <v>33</v>
      </c>
      <c r="BR1254" s="156">
        <v>33499</v>
      </c>
      <c r="BS1254" s="156" t="s">
        <v>109</v>
      </c>
      <c r="BT1254" s="156" t="s">
        <v>108</v>
      </c>
      <c r="BU1254" s="156" t="s">
        <v>108</v>
      </c>
      <c r="BV1254" s="156" t="s">
        <v>108</v>
      </c>
      <c r="BW1254" s="156" t="s">
        <v>108</v>
      </c>
      <c r="BX1254" s="156" t="s">
        <v>12010</v>
      </c>
      <c r="BY1254" s="156">
        <v>3046085626</v>
      </c>
      <c r="BZ1254" s="156" t="s">
        <v>12011</v>
      </c>
      <c r="CA1254" s="157" t="s">
        <v>109</v>
      </c>
      <c r="CB1254" s="157" t="s">
        <v>12012</v>
      </c>
      <c r="CC1254" s="157"/>
      <c r="CD1254" s="156"/>
      <c r="CE1254" s="156"/>
      <c r="CF1254" s="156"/>
      <c r="CG1254" s="156"/>
      <c r="CH1254" s="156"/>
      <c r="CI1254" s="156"/>
      <c r="CJ1254" s="156"/>
      <c r="CK1254" s="156"/>
      <c r="CL1254" s="156"/>
      <c r="CM1254" s="152" t="s">
        <v>109</v>
      </c>
      <c r="CN1254" s="152"/>
      <c r="CO1254" s="297"/>
      <c r="CP1254" s="297"/>
      <c r="CQ1254" s="297"/>
      <c r="CR1254" s="297"/>
      <c r="CS1254" s="297"/>
      <c r="CT1254" s="297"/>
      <c r="CU1254" s="297"/>
      <c r="CV1254" s="297"/>
      <c r="CW1254" s="297"/>
      <c r="CX1254" s="297"/>
      <c r="CY1254" s="297"/>
      <c r="CZ1254" s="297"/>
      <c r="DA1254" s="297"/>
      <c r="DB1254" s="297"/>
      <c r="DC1254" s="297"/>
      <c r="DD1254" s="297"/>
      <c r="DE1254" s="297"/>
      <c r="DF1254" s="297"/>
      <c r="DG1254" s="297"/>
      <c r="DH1254" s="297"/>
      <c r="DI1254" s="297"/>
      <c r="DJ1254" s="297"/>
      <c r="DK1254" s="297"/>
      <c r="DL1254" s="297"/>
      <c r="DM1254" s="297"/>
      <c r="DN1254" s="297"/>
      <c r="DO1254" s="297"/>
      <c r="DP1254" s="297"/>
      <c r="DQ1254" s="297"/>
      <c r="DR1254" s="297"/>
      <c r="DS1254" s="297"/>
      <c r="DT1254" s="297"/>
      <c r="DU1254" s="297"/>
      <c r="DV1254" s="297"/>
      <c r="DW1254" s="297"/>
      <c r="DX1254" s="297"/>
      <c r="DY1254" s="297"/>
      <c r="DZ1254" s="297"/>
      <c r="EA1254" s="297"/>
      <c r="EB1254" s="297"/>
      <c r="EC1254" s="297"/>
      <c r="ED1254" s="297"/>
      <c r="EE1254" s="297"/>
      <c r="EF1254" s="297"/>
      <c r="EG1254" s="297"/>
      <c r="EH1254" s="297"/>
      <c r="EI1254" s="297"/>
      <c r="EJ1254" s="297"/>
      <c r="EK1254" s="297"/>
      <c r="EL1254" s="297"/>
      <c r="EM1254" s="297"/>
      <c r="EN1254" s="297"/>
      <c r="EO1254" s="297"/>
      <c r="EP1254" s="297"/>
      <c r="EQ1254" s="297"/>
      <c r="ER1254" s="297"/>
      <c r="ES1254" s="297"/>
      <c r="ET1254" s="297"/>
      <c r="EU1254" s="297"/>
      <c r="EV1254" s="297"/>
      <c r="EW1254" s="297"/>
      <c r="EX1254" s="297"/>
      <c r="EY1254" s="297"/>
      <c r="EZ1254" s="297"/>
      <c r="FA1254" s="297"/>
      <c r="FB1254" s="297"/>
      <c r="FC1254" s="297"/>
      <c r="FD1254" s="297"/>
      <c r="FE1254" s="297"/>
      <c r="FF1254" s="297"/>
      <c r="FG1254" s="297"/>
      <c r="FH1254" s="297"/>
      <c r="FI1254" s="297"/>
      <c r="FJ1254" s="297"/>
      <c r="FK1254" s="297"/>
      <c r="FL1254" s="297"/>
      <c r="FM1254" s="297"/>
      <c r="FN1254" s="297"/>
      <c r="FO1254" s="297"/>
      <c r="FP1254" s="297"/>
      <c r="FQ1254" s="297"/>
      <c r="FR1254" s="297"/>
      <c r="FS1254" s="297"/>
    </row>
    <row r="1255" spans="1:175" ht="45.75" customHeight="1">
      <c r="A1255" s="589">
        <f>1+A1254</f>
        <v>1254</v>
      </c>
      <c r="B1255" s="403" t="s">
        <v>12013</v>
      </c>
      <c r="C1255" s="156" t="s">
        <v>12014</v>
      </c>
      <c r="D1255" s="156" t="s">
        <v>6230</v>
      </c>
      <c r="E1255" s="156">
        <v>45609</v>
      </c>
      <c r="F1255" s="156">
        <v>45611</v>
      </c>
      <c r="G1255" s="156">
        <v>45657</v>
      </c>
      <c r="H1255" s="156" t="s">
        <v>1154</v>
      </c>
      <c r="I1255" s="156" t="s">
        <v>452</v>
      </c>
      <c r="J1255" s="301" t="s">
        <v>1133</v>
      </c>
      <c r="K1255" s="251">
        <v>1072713959</v>
      </c>
      <c r="L1255" s="156">
        <v>0</v>
      </c>
      <c r="M1255" s="156" t="s">
        <v>844</v>
      </c>
      <c r="N1255" s="156" t="s">
        <v>98</v>
      </c>
      <c r="O1255" s="156" t="s">
        <v>993</v>
      </c>
      <c r="P1255" s="156" t="s">
        <v>12015</v>
      </c>
      <c r="Q1255" s="156" t="s">
        <v>12016</v>
      </c>
      <c r="R1255" s="143">
        <v>46</v>
      </c>
      <c r="S1255" s="134" t="s">
        <v>12017</v>
      </c>
      <c r="T1255" s="253" t="s">
        <v>12018</v>
      </c>
      <c r="U1255" s="156">
        <v>2024004213</v>
      </c>
      <c r="V1255" s="253" t="s">
        <v>12018</v>
      </c>
      <c r="W1255" s="156">
        <v>45610</v>
      </c>
      <c r="X1255" s="156" t="s">
        <v>103</v>
      </c>
      <c r="Y1255" s="317" t="s">
        <v>12019</v>
      </c>
      <c r="Z1255" s="156" t="s">
        <v>12018</v>
      </c>
      <c r="AA1255" s="156">
        <v>0</v>
      </c>
      <c r="AB1255" s="156">
        <v>0</v>
      </c>
      <c r="AC1255" s="156">
        <v>0</v>
      </c>
      <c r="AD1255" s="156">
        <v>0</v>
      </c>
      <c r="AE1255" s="156">
        <v>0</v>
      </c>
      <c r="AF1255" s="156">
        <v>0</v>
      </c>
      <c r="AG1255" s="156">
        <v>0</v>
      </c>
      <c r="AH1255" s="156">
        <v>0</v>
      </c>
      <c r="AI1255" s="156">
        <v>0</v>
      </c>
      <c r="AJ1255" s="156">
        <v>0</v>
      </c>
      <c r="AK1255" s="156" t="s">
        <v>104</v>
      </c>
      <c r="AL1255" s="103" t="s">
        <v>12020</v>
      </c>
      <c r="AM1255" s="156" t="s">
        <v>12021</v>
      </c>
      <c r="AN1255" s="156">
        <v>1075652260</v>
      </c>
      <c r="AO1255" s="156" t="s">
        <v>12022</v>
      </c>
      <c r="AP1255" s="156" t="s">
        <v>12023</v>
      </c>
      <c r="AQ1255" s="156">
        <v>45611</v>
      </c>
      <c r="AR1255" s="156" t="s">
        <v>12024</v>
      </c>
      <c r="AS1255" s="156" t="s">
        <v>114</v>
      </c>
      <c r="AT1255" s="156" t="s">
        <v>578</v>
      </c>
      <c r="AU1255" s="156" t="s">
        <v>392</v>
      </c>
      <c r="AV1255" s="156"/>
      <c r="AW1255" s="156"/>
      <c r="AX1255" s="156" t="s">
        <v>109</v>
      </c>
      <c r="AY1255" s="156" t="s">
        <v>108</v>
      </c>
      <c r="AZ1255" s="156"/>
      <c r="BA1255" s="156"/>
      <c r="BB1255" s="156"/>
      <c r="BC1255" s="156"/>
      <c r="BD1255" s="156"/>
      <c r="BE1255" s="156"/>
      <c r="BF1255" s="156"/>
      <c r="BG1255" s="156"/>
      <c r="BH1255" s="153" t="s">
        <v>12018</v>
      </c>
      <c r="BI1255" s="437" t="s">
        <v>227</v>
      </c>
      <c r="BJ1255" s="240"/>
      <c r="BK1255" s="240"/>
      <c r="BL1255" s="240"/>
      <c r="BM1255" s="677" t="s">
        <v>11378</v>
      </c>
      <c r="BN1255" s="156" t="s">
        <v>917</v>
      </c>
      <c r="BO1255" s="156" t="s">
        <v>108</v>
      </c>
      <c r="BP1255" s="156" t="s">
        <v>108</v>
      </c>
      <c r="BQ1255" s="156" t="s">
        <v>108</v>
      </c>
      <c r="BR1255" s="156" t="s">
        <v>108</v>
      </c>
      <c r="BS1255" s="156" t="s">
        <v>108</v>
      </c>
      <c r="BT1255" s="156" t="s">
        <v>108</v>
      </c>
      <c r="BU1255" s="156" t="s">
        <v>108</v>
      </c>
      <c r="BV1255" s="156" t="s">
        <v>108</v>
      </c>
      <c r="BW1255" s="156" t="s">
        <v>108</v>
      </c>
      <c r="BX1255" s="156" t="s">
        <v>12025</v>
      </c>
      <c r="BY1255" s="156">
        <v>3102963150</v>
      </c>
      <c r="BZ1255" s="156" t="s">
        <v>12026</v>
      </c>
      <c r="CA1255" s="157" t="s">
        <v>109</v>
      </c>
      <c r="CB1255" s="157"/>
      <c r="CC1255" s="157"/>
      <c r="CD1255" s="156"/>
      <c r="CE1255" s="156"/>
      <c r="CF1255" s="156"/>
      <c r="CG1255" s="156"/>
      <c r="CH1255" s="156"/>
      <c r="CI1255" s="156"/>
      <c r="CJ1255" s="156"/>
      <c r="CK1255" s="156"/>
      <c r="CL1255" s="156"/>
      <c r="CM1255" s="152" t="s">
        <v>109</v>
      </c>
      <c r="CN1255" s="152"/>
      <c r="CO1255" s="297"/>
      <c r="CP1255" s="297"/>
      <c r="CQ1255" s="297"/>
      <c r="CR1255" s="297"/>
      <c r="CS1255" s="297"/>
      <c r="CT1255" s="297"/>
      <c r="CU1255" s="297"/>
      <c r="CV1255" s="297"/>
      <c r="CW1255" s="297"/>
      <c r="CX1255" s="297"/>
      <c r="CY1255" s="297"/>
      <c r="CZ1255" s="297"/>
      <c r="DA1255" s="297"/>
      <c r="DB1255" s="297"/>
      <c r="DC1255" s="297"/>
      <c r="DD1255" s="297"/>
      <c r="DE1255" s="297"/>
      <c r="DF1255" s="297"/>
      <c r="DG1255" s="297"/>
      <c r="DH1255" s="297"/>
      <c r="DI1255" s="297"/>
      <c r="DJ1255" s="297"/>
      <c r="DK1255" s="297"/>
      <c r="DL1255" s="297"/>
      <c r="DM1255" s="297"/>
      <c r="DN1255" s="297"/>
      <c r="DO1255" s="297"/>
      <c r="DP1255" s="297"/>
      <c r="DQ1255" s="297"/>
      <c r="DR1255" s="297"/>
      <c r="DS1255" s="297"/>
      <c r="DT1255" s="297"/>
      <c r="DU1255" s="297"/>
      <c r="DV1255" s="297"/>
      <c r="DW1255" s="297"/>
      <c r="DX1255" s="297"/>
      <c r="DY1255" s="297"/>
      <c r="DZ1255" s="297"/>
      <c r="EA1255" s="297"/>
      <c r="EB1255" s="297"/>
      <c r="EC1255" s="297"/>
      <c r="ED1255" s="297"/>
      <c r="EE1255" s="297"/>
      <c r="EF1255" s="297"/>
      <c r="EG1255" s="297"/>
      <c r="EH1255" s="297"/>
      <c r="EI1255" s="297"/>
      <c r="EJ1255" s="297"/>
      <c r="EK1255" s="297"/>
      <c r="EL1255" s="297"/>
      <c r="EM1255" s="297"/>
      <c r="EN1255" s="297"/>
      <c r="EO1255" s="297"/>
      <c r="EP1255" s="297"/>
      <c r="EQ1255" s="297"/>
      <c r="ER1255" s="297"/>
      <c r="ES1255" s="297"/>
      <c r="ET1255" s="297"/>
      <c r="EU1255" s="297"/>
      <c r="EV1255" s="297"/>
      <c r="EW1255" s="297"/>
      <c r="EX1255" s="297"/>
      <c r="EY1255" s="297"/>
      <c r="EZ1255" s="297"/>
      <c r="FA1255" s="297"/>
      <c r="FB1255" s="297"/>
      <c r="FC1255" s="297"/>
      <c r="FD1255" s="297"/>
      <c r="FE1255" s="297"/>
      <c r="FF1255" s="297"/>
      <c r="FG1255" s="297"/>
      <c r="FH1255" s="297"/>
      <c r="FI1255" s="297"/>
      <c r="FJ1255" s="297"/>
      <c r="FK1255" s="297"/>
      <c r="FL1255" s="297"/>
      <c r="FM1255" s="297"/>
      <c r="FN1255" s="297"/>
      <c r="FO1255" s="297"/>
      <c r="FP1255" s="297"/>
      <c r="FQ1255" s="297"/>
      <c r="FR1255" s="297"/>
      <c r="FS1255" s="297"/>
    </row>
    <row r="1256" spans="1:175" ht="45.75" customHeight="1">
      <c r="A1256" s="589">
        <f>1+A1255</f>
        <v>1255</v>
      </c>
      <c r="B1256" s="403" t="s">
        <v>12027</v>
      </c>
      <c r="C1256" s="156" t="s">
        <v>12028</v>
      </c>
      <c r="D1256" s="156" t="s">
        <v>6455</v>
      </c>
      <c r="E1256" s="156">
        <v>45610</v>
      </c>
      <c r="F1256" s="156">
        <v>45611</v>
      </c>
      <c r="G1256" s="156">
        <v>45649</v>
      </c>
      <c r="H1256" s="156" t="s">
        <v>416</v>
      </c>
      <c r="I1256" s="156" t="s">
        <v>1007</v>
      </c>
      <c r="J1256" s="301" t="s">
        <v>12029</v>
      </c>
      <c r="K1256" s="251">
        <v>890680062</v>
      </c>
      <c r="L1256" s="156">
        <v>2</v>
      </c>
      <c r="M1256" s="156" t="s">
        <v>926</v>
      </c>
      <c r="N1256" s="156" t="s">
        <v>98</v>
      </c>
      <c r="O1256" s="156" t="s">
        <v>301</v>
      </c>
      <c r="P1256" s="156" t="s">
        <v>12030</v>
      </c>
      <c r="Q1256" s="156" t="s">
        <v>12031</v>
      </c>
      <c r="R1256" s="143">
        <v>38</v>
      </c>
      <c r="S1256" s="134" t="s">
        <v>12032</v>
      </c>
      <c r="T1256" s="253" t="s">
        <v>12033</v>
      </c>
      <c r="U1256" s="156">
        <v>2024004222</v>
      </c>
      <c r="V1256" s="253" t="s">
        <v>12033</v>
      </c>
      <c r="W1256" s="156">
        <v>45611</v>
      </c>
      <c r="X1256" s="156" t="s">
        <v>103</v>
      </c>
      <c r="Y1256" s="317" t="s">
        <v>12034</v>
      </c>
      <c r="Z1256" s="156" t="s">
        <v>12033</v>
      </c>
      <c r="AA1256" s="156">
        <v>0</v>
      </c>
      <c r="AB1256" s="156">
        <v>0</v>
      </c>
      <c r="AC1256" s="156">
        <v>0</v>
      </c>
      <c r="AD1256" s="156">
        <v>0</v>
      </c>
      <c r="AE1256" s="156">
        <v>0</v>
      </c>
      <c r="AF1256" s="156">
        <v>0</v>
      </c>
      <c r="AG1256" s="156">
        <v>0</v>
      </c>
      <c r="AH1256" s="156">
        <v>0</v>
      </c>
      <c r="AI1256" s="156">
        <v>0</v>
      </c>
      <c r="AJ1256" s="156">
        <v>0</v>
      </c>
      <c r="AK1256" s="156" t="s">
        <v>104</v>
      </c>
      <c r="AL1256" s="103" t="s">
        <v>12035</v>
      </c>
      <c r="AM1256" s="156" t="s">
        <v>11891</v>
      </c>
      <c r="AN1256" s="156">
        <v>2995163</v>
      </c>
      <c r="AO1256" s="156" t="s">
        <v>114</v>
      </c>
      <c r="AP1256" s="156" t="s">
        <v>114</v>
      </c>
      <c r="AQ1256" s="156" t="s">
        <v>114</v>
      </c>
      <c r="AR1256" s="156" t="s">
        <v>114</v>
      </c>
      <c r="AS1256" s="156" t="s">
        <v>114</v>
      </c>
      <c r="AT1256" s="156" t="s">
        <v>578</v>
      </c>
      <c r="AU1256" s="156" t="s">
        <v>392</v>
      </c>
      <c r="AV1256" s="156"/>
      <c r="AW1256" s="156"/>
      <c r="AX1256" s="156" t="s">
        <v>109</v>
      </c>
      <c r="AY1256" s="156" t="s">
        <v>108</v>
      </c>
      <c r="AZ1256" s="156"/>
      <c r="BA1256" s="156"/>
      <c r="BB1256" s="156"/>
      <c r="BC1256" s="156"/>
      <c r="BD1256" s="156"/>
      <c r="BE1256" s="156"/>
      <c r="BF1256" s="156"/>
      <c r="BG1256" s="156"/>
      <c r="BH1256" s="153" t="s">
        <v>12033</v>
      </c>
      <c r="BI1256" s="437" t="s">
        <v>227</v>
      </c>
      <c r="BJ1256" s="240"/>
      <c r="BK1256" s="240" t="s">
        <v>114</v>
      </c>
      <c r="BL1256" s="240"/>
      <c r="BM1256" s="161" t="s">
        <v>2539</v>
      </c>
      <c r="BN1256" s="156" t="s">
        <v>108</v>
      </c>
      <c r="BO1256" s="156" t="s">
        <v>108</v>
      </c>
      <c r="BP1256" s="156" t="s">
        <v>108</v>
      </c>
      <c r="BQ1256" s="156" t="s">
        <v>108</v>
      </c>
      <c r="BR1256" s="156" t="s">
        <v>108</v>
      </c>
      <c r="BS1256" s="156" t="s">
        <v>108</v>
      </c>
      <c r="BT1256" s="156" t="s">
        <v>108</v>
      </c>
      <c r="BU1256" s="156" t="s">
        <v>108</v>
      </c>
      <c r="BV1256" s="156" t="s">
        <v>108</v>
      </c>
      <c r="BW1256" s="156" t="s">
        <v>108</v>
      </c>
      <c r="BX1256" s="156" t="s">
        <v>12036</v>
      </c>
      <c r="BY1256" s="156">
        <v>6018281483</v>
      </c>
      <c r="BZ1256" s="156" t="s">
        <v>12037</v>
      </c>
      <c r="CA1256" s="157" t="s">
        <v>109</v>
      </c>
      <c r="CB1256" s="157" t="s">
        <v>578</v>
      </c>
      <c r="CC1256" s="157"/>
      <c r="CD1256" s="156"/>
      <c r="CE1256" s="156"/>
      <c r="CF1256" s="156"/>
      <c r="CG1256" s="156"/>
      <c r="CH1256" s="156"/>
      <c r="CI1256" s="156"/>
      <c r="CJ1256" s="156"/>
      <c r="CK1256" s="156"/>
      <c r="CL1256" s="156"/>
      <c r="CM1256" s="152" t="s">
        <v>109</v>
      </c>
      <c r="CN1256" s="152" t="s">
        <v>109</v>
      </c>
      <c r="CO1256" s="297"/>
      <c r="CP1256" s="297"/>
      <c r="CQ1256" s="297"/>
      <c r="CR1256" s="297"/>
      <c r="CS1256" s="297"/>
      <c r="CT1256" s="297"/>
      <c r="CU1256" s="297"/>
      <c r="CV1256" s="297"/>
      <c r="CW1256" s="297"/>
      <c r="CX1256" s="297"/>
      <c r="CY1256" s="297"/>
      <c r="CZ1256" s="297"/>
      <c r="DA1256" s="297"/>
      <c r="DB1256" s="297"/>
      <c r="DC1256" s="297"/>
      <c r="DD1256" s="297"/>
      <c r="DE1256" s="297"/>
      <c r="DF1256" s="297"/>
      <c r="DG1256" s="297"/>
      <c r="DH1256" s="297"/>
      <c r="DI1256" s="297"/>
      <c r="DJ1256" s="297"/>
      <c r="DK1256" s="297"/>
      <c r="DL1256" s="297"/>
      <c r="DM1256" s="297"/>
      <c r="DN1256" s="297"/>
      <c r="DO1256" s="297"/>
      <c r="DP1256" s="297"/>
      <c r="DQ1256" s="297"/>
      <c r="DR1256" s="297"/>
      <c r="DS1256" s="297"/>
      <c r="DT1256" s="297"/>
      <c r="DU1256" s="297"/>
      <c r="DV1256" s="297"/>
      <c r="DW1256" s="297"/>
      <c r="DX1256" s="297"/>
      <c r="DY1256" s="297"/>
      <c r="DZ1256" s="297"/>
      <c r="EA1256" s="297"/>
      <c r="EB1256" s="297"/>
      <c r="EC1256" s="297"/>
      <c r="ED1256" s="297"/>
      <c r="EE1256" s="297"/>
      <c r="EF1256" s="297"/>
      <c r="EG1256" s="297"/>
      <c r="EH1256" s="297"/>
      <c r="EI1256" s="297"/>
      <c r="EJ1256" s="297"/>
      <c r="EK1256" s="297"/>
      <c r="EL1256" s="297"/>
      <c r="EM1256" s="297"/>
      <c r="EN1256" s="297"/>
      <c r="EO1256" s="297"/>
      <c r="EP1256" s="297"/>
      <c r="EQ1256" s="297"/>
      <c r="ER1256" s="297"/>
      <c r="ES1256" s="297"/>
      <c r="ET1256" s="297"/>
      <c r="EU1256" s="297"/>
      <c r="EV1256" s="297"/>
      <c r="EW1256" s="297"/>
      <c r="EX1256" s="297"/>
      <c r="EY1256" s="297"/>
      <c r="EZ1256" s="297"/>
      <c r="FA1256" s="297"/>
      <c r="FB1256" s="297"/>
      <c r="FC1256" s="297"/>
      <c r="FD1256" s="297"/>
      <c r="FE1256" s="297"/>
      <c r="FF1256" s="297"/>
      <c r="FG1256" s="297"/>
      <c r="FH1256" s="297"/>
      <c r="FI1256" s="297"/>
      <c r="FJ1256" s="297"/>
      <c r="FK1256" s="297"/>
      <c r="FL1256" s="297"/>
      <c r="FM1256" s="297"/>
      <c r="FN1256" s="297"/>
      <c r="FO1256" s="297"/>
      <c r="FP1256" s="297"/>
      <c r="FQ1256" s="297"/>
      <c r="FR1256" s="297"/>
      <c r="FS1256" s="297"/>
    </row>
    <row r="1257" spans="1:175" ht="45.75" customHeight="1">
      <c r="A1257" s="589">
        <f>1+A1256</f>
        <v>1256</v>
      </c>
      <c r="B1257" s="403" t="s">
        <v>12038</v>
      </c>
      <c r="C1257" s="156" t="s">
        <v>12039</v>
      </c>
      <c r="D1257" s="156" t="s">
        <v>12040</v>
      </c>
      <c r="E1257" s="156">
        <v>45611</v>
      </c>
      <c r="F1257" s="156">
        <v>45614</v>
      </c>
      <c r="G1257" s="156">
        <v>45657</v>
      </c>
      <c r="H1257" s="156" t="s">
        <v>547</v>
      </c>
      <c r="I1257" s="156" t="s">
        <v>10013</v>
      </c>
      <c r="J1257" s="301" t="s">
        <v>528</v>
      </c>
      <c r="K1257" s="251">
        <v>900833372</v>
      </c>
      <c r="L1257" s="156">
        <v>4</v>
      </c>
      <c r="M1257" s="156" t="s">
        <v>926</v>
      </c>
      <c r="N1257" s="156" t="s">
        <v>98</v>
      </c>
      <c r="O1257" s="156" t="s">
        <v>354</v>
      </c>
      <c r="P1257" s="156" t="s">
        <v>12041</v>
      </c>
      <c r="Q1257" s="156" t="s">
        <v>12042</v>
      </c>
      <c r="R1257" s="143">
        <v>43</v>
      </c>
      <c r="S1257" s="134" t="s">
        <v>12043</v>
      </c>
      <c r="T1257" s="253" t="s">
        <v>12044</v>
      </c>
      <c r="U1257" s="156" t="s">
        <v>12045</v>
      </c>
      <c r="V1257" s="253" t="s">
        <v>12044</v>
      </c>
      <c r="W1257" s="156">
        <v>45614</v>
      </c>
      <c r="X1257" s="156" t="s">
        <v>103</v>
      </c>
      <c r="Y1257" s="317" t="s">
        <v>12046</v>
      </c>
      <c r="Z1257" s="156" t="s">
        <v>12044</v>
      </c>
      <c r="AA1257" s="156">
        <v>0</v>
      </c>
      <c r="AB1257" s="156">
        <v>0</v>
      </c>
      <c r="AC1257" s="156">
        <v>0</v>
      </c>
      <c r="AD1257" s="156">
        <v>0</v>
      </c>
      <c r="AE1257" s="156">
        <v>0</v>
      </c>
      <c r="AF1257" s="156">
        <v>0</v>
      </c>
      <c r="AG1257" s="156">
        <v>0</v>
      </c>
      <c r="AH1257" s="156">
        <v>0</v>
      </c>
      <c r="AI1257" s="156">
        <v>0</v>
      </c>
      <c r="AJ1257" s="156">
        <v>0</v>
      </c>
      <c r="AK1257" s="156" t="s">
        <v>104</v>
      </c>
      <c r="AL1257" s="103" t="s">
        <v>12047</v>
      </c>
      <c r="AM1257" s="156" t="s">
        <v>12048</v>
      </c>
      <c r="AN1257" s="156">
        <v>5239326</v>
      </c>
      <c r="AO1257" s="156" t="s">
        <v>12049</v>
      </c>
      <c r="AP1257" s="156" t="s">
        <v>4019</v>
      </c>
      <c r="AQ1257" s="156">
        <v>45614</v>
      </c>
      <c r="AR1257" s="156" t="s">
        <v>12050</v>
      </c>
      <c r="AS1257" s="156" t="s">
        <v>114</v>
      </c>
      <c r="AT1257" s="156" t="s">
        <v>109</v>
      </c>
      <c r="AU1257" s="156" t="s">
        <v>392</v>
      </c>
      <c r="AV1257" s="156"/>
      <c r="AW1257" s="156"/>
      <c r="AX1257" s="156" t="s">
        <v>109</v>
      </c>
      <c r="AY1257" s="156" t="s">
        <v>108</v>
      </c>
      <c r="AZ1257" s="156"/>
      <c r="BA1257" s="156"/>
      <c r="BB1257" s="156"/>
      <c r="BC1257" s="156"/>
      <c r="BD1257" s="156"/>
      <c r="BE1257" s="156"/>
      <c r="BF1257" s="156"/>
      <c r="BG1257" s="156"/>
      <c r="BH1257" s="153" t="s">
        <v>12044</v>
      </c>
      <c r="BI1257" s="437" t="s">
        <v>227</v>
      </c>
      <c r="BJ1257" s="240"/>
      <c r="BK1257" s="240"/>
      <c r="BL1257" s="240"/>
      <c r="BM1257" s="677" t="s">
        <v>11378</v>
      </c>
      <c r="BN1257" s="156" t="s">
        <v>108</v>
      </c>
      <c r="BO1257" s="156" t="s">
        <v>108</v>
      </c>
      <c r="BP1257" s="156" t="s">
        <v>108</v>
      </c>
      <c r="BQ1257" s="156" t="s">
        <v>108</v>
      </c>
      <c r="BR1257" s="156" t="s">
        <v>108</v>
      </c>
      <c r="BS1257" s="156" t="s">
        <v>108</v>
      </c>
      <c r="BT1257" s="156" t="s">
        <v>108</v>
      </c>
      <c r="BU1257" s="156" t="s">
        <v>108</v>
      </c>
      <c r="BV1257" s="156" t="s">
        <v>108</v>
      </c>
      <c r="BW1257" s="156" t="s">
        <v>108</v>
      </c>
      <c r="BX1257" s="156" t="s">
        <v>12051</v>
      </c>
      <c r="BY1257" s="156">
        <v>3162669629</v>
      </c>
      <c r="BZ1257" s="156" t="s">
        <v>543</v>
      </c>
      <c r="CA1257" s="157" t="s">
        <v>109</v>
      </c>
      <c r="CB1257" s="157" t="s">
        <v>578</v>
      </c>
      <c r="CC1257" s="157" t="s">
        <v>3616</v>
      </c>
      <c r="CD1257" s="156"/>
      <c r="CE1257" s="156"/>
      <c r="CF1257" s="156"/>
      <c r="CG1257" s="156"/>
      <c r="CH1257" s="156"/>
      <c r="CI1257" s="156"/>
      <c r="CJ1257" s="156"/>
      <c r="CK1257" s="156"/>
      <c r="CL1257" s="156"/>
      <c r="CM1257" s="152" t="s">
        <v>109</v>
      </c>
      <c r="CN1257" s="152" t="s">
        <v>109</v>
      </c>
      <c r="CO1257" s="297"/>
      <c r="CP1257" s="297"/>
      <c r="CQ1257" s="297"/>
      <c r="CR1257" s="297"/>
      <c r="CS1257" s="297"/>
      <c r="CT1257" s="297"/>
      <c r="CU1257" s="297"/>
      <c r="CV1257" s="297"/>
      <c r="CW1257" s="297"/>
      <c r="CX1257" s="297"/>
      <c r="CY1257" s="297"/>
      <c r="CZ1257" s="297"/>
      <c r="DA1257" s="297"/>
      <c r="DB1257" s="297"/>
      <c r="DC1257" s="297"/>
      <c r="DD1257" s="297"/>
      <c r="DE1257" s="297"/>
      <c r="DF1257" s="297"/>
      <c r="DG1257" s="297"/>
      <c r="DH1257" s="297"/>
      <c r="DI1257" s="297"/>
      <c r="DJ1257" s="297"/>
      <c r="DK1257" s="297"/>
      <c r="DL1257" s="297"/>
      <c r="DM1257" s="297"/>
      <c r="DN1257" s="297"/>
      <c r="DO1257" s="297"/>
      <c r="DP1257" s="297"/>
      <c r="DQ1257" s="297"/>
      <c r="DR1257" s="297"/>
      <c r="DS1257" s="297"/>
      <c r="DT1257" s="297"/>
      <c r="DU1257" s="297"/>
      <c r="DV1257" s="297"/>
      <c r="DW1257" s="297"/>
      <c r="DX1257" s="297"/>
      <c r="DY1257" s="297"/>
      <c r="DZ1257" s="297"/>
      <c r="EA1257" s="297"/>
      <c r="EB1257" s="297"/>
      <c r="EC1257" s="297"/>
      <c r="ED1257" s="297"/>
      <c r="EE1257" s="297"/>
      <c r="EF1257" s="297"/>
      <c r="EG1257" s="297"/>
      <c r="EH1257" s="297"/>
      <c r="EI1257" s="297"/>
      <c r="EJ1257" s="297"/>
      <c r="EK1257" s="297"/>
      <c r="EL1257" s="297"/>
      <c r="EM1257" s="297"/>
      <c r="EN1257" s="297"/>
      <c r="EO1257" s="297"/>
      <c r="EP1257" s="297"/>
      <c r="EQ1257" s="297"/>
      <c r="ER1257" s="297"/>
      <c r="ES1257" s="297"/>
      <c r="ET1257" s="297"/>
      <c r="EU1257" s="297"/>
      <c r="EV1257" s="297"/>
      <c r="EW1257" s="297"/>
      <c r="EX1257" s="297"/>
      <c r="EY1257" s="297"/>
      <c r="EZ1257" s="297"/>
      <c r="FA1257" s="297"/>
      <c r="FB1257" s="297"/>
      <c r="FC1257" s="297"/>
      <c r="FD1257" s="297"/>
      <c r="FE1257" s="297"/>
      <c r="FF1257" s="297"/>
      <c r="FG1257" s="297"/>
      <c r="FH1257" s="297"/>
      <c r="FI1257" s="297"/>
      <c r="FJ1257" s="297"/>
      <c r="FK1257" s="297"/>
      <c r="FL1257" s="297"/>
      <c r="FM1257" s="297"/>
      <c r="FN1257" s="297"/>
      <c r="FO1257" s="297"/>
      <c r="FP1257" s="297"/>
      <c r="FQ1257" s="297"/>
      <c r="FR1257" s="297"/>
      <c r="FS1257" s="297"/>
    </row>
    <row r="1258" spans="1:175" ht="45.75" customHeight="1">
      <c r="A1258" s="589">
        <f>1+A1257</f>
        <v>1257</v>
      </c>
      <c r="B1258" s="403" t="s">
        <v>12052</v>
      </c>
      <c r="C1258" s="156" t="s">
        <v>12053</v>
      </c>
      <c r="D1258" s="156" t="s">
        <v>6272</v>
      </c>
      <c r="E1258" s="156">
        <v>45611</v>
      </c>
      <c r="F1258" s="156">
        <v>45616</v>
      </c>
      <c r="G1258" s="156">
        <v>45646</v>
      </c>
      <c r="H1258" s="156" t="s">
        <v>416</v>
      </c>
      <c r="I1258" s="156" t="s">
        <v>9646</v>
      </c>
      <c r="J1258" s="301" t="s">
        <v>12054</v>
      </c>
      <c r="K1258" s="251">
        <v>11201425</v>
      </c>
      <c r="L1258" s="156">
        <v>1</v>
      </c>
      <c r="M1258" s="156" t="s">
        <v>844</v>
      </c>
      <c r="N1258" s="156" t="s">
        <v>98</v>
      </c>
      <c r="O1258" s="156" t="s">
        <v>857</v>
      </c>
      <c r="P1258" s="156" t="s">
        <v>12055</v>
      </c>
      <c r="Q1258" s="156" t="s">
        <v>12056</v>
      </c>
      <c r="R1258" s="143">
        <v>30</v>
      </c>
      <c r="S1258" s="134" t="s">
        <v>12057</v>
      </c>
      <c r="T1258" s="253" t="s">
        <v>12058</v>
      </c>
      <c r="U1258" s="156">
        <v>2024004268</v>
      </c>
      <c r="V1258" s="253" t="s">
        <v>12059</v>
      </c>
      <c r="W1258" s="156">
        <v>45614</v>
      </c>
      <c r="X1258" s="156" t="s">
        <v>103</v>
      </c>
      <c r="Y1258" s="317" t="s">
        <v>12058</v>
      </c>
      <c r="Z1258" s="156" t="s">
        <v>12059</v>
      </c>
      <c r="AA1258" s="156">
        <v>0</v>
      </c>
      <c r="AB1258" s="156">
        <v>0</v>
      </c>
      <c r="AC1258" s="156">
        <v>0</v>
      </c>
      <c r="AD1258" s="156">
        <v>0</v>
      </c>
      <c r="AE1258" s="156">
        <v>0</v>
      </c>
      <c r="AF1258" s="156">
        <v>0</v>
      </c>
      <c r="AG1258" s="156">
        <v>0</v>
      </c>
      <c r="AH1258" s="156">
        <v>0</v>
      </c>
      <c r="AI1258" s="156">
        <v>0</v>
      </c>
      <c r="AJ1258" s="156">
        <v>0</v>
      </c>
      <c r="AK1258" s="156" t="s">
        <v>104</v>
      </c>
      <c r="AL1258" s="103" t="s">
        <v>12060</v>
      </c>
      <c r="AM1258" s="156" t="s">
        <v>1497</v>
      </c>
      <c r="AN1258" s="156">
        <v>35197268</v>
      </c>
      <c r="AO1258" s="156" t="s">
        <v>114</v>
      </c>
      <c r="AP1258" s="156" t="s">
        <v>114</v>
      </c>
      <c r="AQ1258" s="156" t="s">
        <v>114</v>
      </c>
      <c r="AR1258" s="156" t="s">
        <v>114</v>
      </c>
      <c r="AS1258" s="156" t="s">
        <v>109</v>
      </c>
      <c r="AT1258" s="156" t="s">
        <v>109</v>
      </c>
      <c r="AU1258" s="156" t="s">
        <v>392</v>
      </c>
      <c r="AV1258" s="156"/>
      <c r="AW1258" s="156"/>
      <c r="AX1258" s="156" t="s">
        <v>109</v>
      </c>
      <c r="AY1258" s="156" t="s">
        <v>108</v>
      </c>
      <c r="AZ1258" s="156"/>
      <c r="BA1258" s="156"/>
      <c r="BB1258" s="156"/>
      <c r="BC1258" s="156"/>
      <c r="BD1258" s="156"/>
      <c r="BE1258" s="156"/>
      <c r="BF1258" s="156"/>
      <c r="BG1258" s="156"/>
      <c r="BH1258" s="153" t="s">
        <v>12059</v>
      </c>
      <c r="BI1258" s="437" t="s">
        <v>227</v>
      </c>
      <c r="BJ1258" s="240"/>
      <c r="BK1258" s="240" t="s">
        <v>114</v>
      </c>
      <c r="BL1258" s="240"/>
      <c r="BM1258" s="161" t="s">
        <v>12061</v>
      </c>
      <c r="BN1258" s="156" t="s">
        <v>917</v>
      </c>
      <c r="BO1258" s="156" t="s">
        <v>10175</v>
      </c>
      <c r="BP1258" s="156" t="s">
        <v>12062</v>
      </c>
      <c r="BQ1258" s="156">
        <v>47</v>
      </c>
      <c r="BR1258" s="156">
        <v>28098</v>
      </c>
      <c r="BS1258" s="156" t="s">
        <v>578</v>
      </c>
      <c r="BT1258" s="156" t="s">
        <v>108</v>
      </c>
      <c r="BU1258" s="156" t="s">
        <v>108</v>
      </c>
      <c r="BV1258" s="156" t="s">
        <v>108</v>
      </c>
      <c r="BW1258" s="156" t="s">
        <v>108</v>
      </c>
      <c r="BX1258" s="156" t="s">
        <v>12063</v>
      </c>
      <c r="BY1258" s="156">
        <v>3213947984</v>
      </c>
      <c r="BZ1258" s="156" t="s">
        <v>12064</v>
      </c>
      <c r="CA1258" s="157" t="s">
        <v>578</v>
      </c>
      <c r="CB1258" s="157" t="s">
        <v>578</v>
      </c>
      <c r="CC1258" s="157"/>
      <c r="CD1258" s="156"/>
      <c r="CE1258" s="156"/>
      <c r="CF1258" s="156"/>
      <c r="CG1258" s="156"/>
      <c r="CH1258" s="156"/>
      <c r="CI1258" s="156"/>
      <c r="CJ1258" s="156"/>
      <c r="CK1258" s="156"/>
      <c r="CL1258" s="156"/>
      <c r="CM1258" s="152" t="s">
        <v>109</v>
      </c>
      <c r="CN1258" s="152"/>
      <c r="CO1258" s="297"/>
      <c r="CP1258" s="297"/>
      <c r="CQ1258" s="297"/>
      <c r="CR1258" s="297"/>
      <c r="CS1258" s="297"/>
      <c r="CT1258" s="297"/>
      <c r="CU1258" s="297"/>
      <c r="CV1258" s="297"/>
      <c r="CW1258" s="297"/>
      <c r="CX1258" s="297"/>
      <c r="CY1258" s="297"/>
      <c r="CZ1258" s="297"/>
      <c r="DA1258" s="297"/>
      <c r="DB1258" s="297"/>
      <c r="DC1258" s="297"/>
      <c r="DD1258" s="297"/>
      <c r="DE1258" s="297"/>
      <c r="DF1258" s="297"/>
      <c r="DG1258" s="297"/>
      <c r="DH1258" s="297"/>
      <c r="DI1258" s="297"/>
      <c r="DJ1258" s="297"/>
      <c r="DK1258" s="297"/>
      <c r="DL1258" s="297"/>
      <c r="DM1258" s="297"/>
      <c r="DN1258" s="297"/>
      <c r="DO1258" s="297"/>
      <c r="DP1258" s="297"/>
      <c r="DQ1258" s="297"/>
      <c r="DR1258" s="297"/>
      <c r="DS1258" s="297"/>
      <c r="DT1258" s="297"/>
      <c r="DU1258" s="297"/>
      <c r="DV1258" s="297"/>
      <c r="DW1258" s="297"/>
      <c r="DX1258" s="297"/>
      <c r="DY1258" s="297"/>
      <c r="DZ1258" s="297"/>
      <c r="EA1258" s="297"/>
      <c r="EB1258" s="297"/>
      <c r="EC1258" s="297"/>
      <c r="ED1258" s="297"/>
      <c r="EE1258" s="297"/>
      <c r="EF1258" s="297"/>
      <c r="EG1258" s="297"/>
      <c r="EH1258" s="297"/>
      <c r="EI1258" s="297"/>
      <c r="EJ1258" s="297"/>
      <c r="EK1258" s="297"/>
      <c r="EL1258" s="297"/>
      <c r="EM1258" s="297"/>
      <c r="EN1258" s="297"/>
      <c r="EO1258" s="297"/>
      <c r="EP1258" s="297"/>
      <c r="EQ1258" s="297"/>
      <c r="ER1258" s="297"/>
      <c r="ES1258" s="297"/>
      <c r="ET1258" s="297"/>
      <c r="EU1258" s="297"/>
      <c r="EV1258" s="297"/>
      <c r="EW1258" s="297"/>
      <c r="EX1258" s="297"/>
      <c r="EY1258" s="297"/>
      <c r="EZ1258" s="297"/>
      <c r="FA1258" s="297"/>
      <c r="FB1258" s="297"/>
      <c r="FC1258" s="297"/>
      <c r="FD1258" s="297"/>
      <c r="FE1258" s="297"/>
      <c r="FF1258" s="297"/>
      <c r="FG1258" s="297"/>
      <c r="FH1258" s="297"/>
      <c r="FI1258" s="297"/>
      <c r="FJ1258" s="297"/>
      <c r="FK1258" s="297"/>
      <c r="FL1258" s="297"/>
      <c r="FM1258" s="297"/>
      <c r="FN1258" s="297"/>
      <c r="FO1258" s="297"/>
      <c r="FP1258" s="297"/>
      <c r="FQ1258" s="297"/>
      <c r="FR1258" s="297"/>
      <c r="FS1258" s="297"/>
    </row>
    <row r="1259" spans="1:175" ht="45.75" customHeight="1">
      <c r="A1259" s="589">
        <f>1+A1258</f>
        <v>1258</v>
      </c>
      <c r="B1259" s="403" t="s">
        <v>12065</v>
      </c>
      <c r="C1259" s="156" t="s">
        <v>12066</v>
      </c>
      <c r="D1259" s="156" t="s">
        <v>340</v>
      </c>
      <c r="E1259" s="156">
        <v>45614</v>
      </c>
      <c r="F1259" s="156">
        <v>45614</v>
      </c>
      <c r="G1259" s="156">
        <v>45646</v>
      </c>
      <c r="H1259" s="156" t="s">
        <v>416</v>
      </c>
      <c r="I1259" s="156" t="s">
        <v>9646</v>
      </c>
      <c r="J1259" s="156" t="s">
        <v>12067</v>
      </c>
      <c r="K1259" s="251">
        <v>1072705728</v>
      </c>
      <c r="L1259" s="156">
        <v>2</v>
      </c>
      <c r="M1259" s="156" t="s">
        <v>844</v>
      </c>
      <c r="N1259" s="156" t="s">
        <v>98</v>
      </c>
      <c r="O1259" s="156" t="s">
        <v>6113</v>
      </c>
      <c r="P1259" s="156" t="s">
        <v>6202</v>
      </c>
      <c r="Q1259" s="156" t="s">
        <v>12068</v>
      </c>
      <c r="R1259" s="143">
        <v>32</v>
      </c>
      <c r="S1259" s="134" t="s">
        <v>12069</v>
      </c>
      <c r="T1259" s="253" t="s">
        <v>12070</v>
      </c>
      <c r="U1259" s="156">
        <v>2024004267</v>
      </c>
      <c r="V1259" s="253" t="s">
        <v>12071</v>
      </c>
      <c r="W1259" s="156">
        <v>45614</v>
      </c>
      <c r="X1259" s="156" t="s">
        <v>103</v>
      </c>
      <c r="Y1259" s="317" t="s">
        <v>12070</v>
      </c>
      <c r="Z1259" s="156" t="s">
        <v>12071</v>
      </c>
      <c r="AA1259" s="156">
        <v>0</v>
      </c>
      <c r="AB1259" s="156">
        <v>0</v>
      </c>
      <c r="AC1259" s="156">
        <v>0</v>
      </c>
      <c r="AD1259" s="156">
        <v>0</v>
      </c>
      <c r="AE1259" s="156">
        <v>0</v>
      </c>
      <c r="AF1259" s="156">
        <v>0</v>
      </c>
      <c r="AG1259" s="156">
        <v>0</v>
      </c>
      <c r="AH1259" s="156">
        <v>0</v>
      </c>
      <c r="AI1259" s="156">
        <v>0</v>
      </c>
      <c r="AJ1259" s="156">
        <v>0</v>
      </c>
      <c r="AK1259" s="156" t="s">
        <v>104</v>
      </c>
      <c r="AL1259" s="103" t="s">
        <v>12072</v>
      </c>
      <c r="AM1259" s="156" t="s">
        <v>12073</v>
      </c>
      <c r="AN1259" s="156">
        <v>20532829</v>
      </c>
      <c r="AO1259" s="156" t="s">
        <v>114</v>
      </c>
      <c r="AP1259" s="156" t="s">
        <v>114</v>
      </c>
      <c r="AQ1259" s="156" t="s">
        <v>114</v>
      </c>
      <c r="AR1259" s="156" t="s">
        <v>114</v>
      </c>
      <c r="AS1259" s="156" t="s">
        <v>109</v>
      </c>
      <c r="AT1259" s="156" t="s">
        <v>109</v>
      </c>
      <c r="AU1259" s="156" t="s">
        <v>392</v>
      </c>
      <c r="AV1259" s="156"/>
      <c r="AW1259" s="156"/>
      <c r="AX1259" s="156" t="s">
        <v>109</v>
      </c>
      <c r="AY1259" s="156" t="s">
        <v>108</v>
      </c>
      <c r="AZ1259" s="156"/>
      <c r="BA1259" s="156"/>
      <c r="BB1259" s="156"/>
      <c r="BC1259" s="156"/>
      <c r="BD1259" s="156"/>
      <c r="BE1259" s="156"/>
      <c r="BF1259" s="156"/>
      <c r="BG1259" s="156"/>
      <c r="BH1259" s="153" t="s">
        <v>12071</v>
      </c>
      <c r="BI1259" s="437" t="s">
        <v>227</v>
      </c>
      <c r="BJ1259" s="240"/>
      <c r="BK1259" s="240" t="s">
        <v>114</v>
      </c>
      <c r="BL1259" s="240"/>
      <c r="BM1259" s="399" t="s">
        <v>2539</v>
      </c>
      <c r="BN1259" s="156" t="s">
        <v>964</v>
      </c>
      <c r="BO1259" s="156" t="s">
        <v>9675</v>
      </c>
      <c r="BP1259" s="156" t="s">
        <v>12074</v>
      </c>
      <c r="BQ1259" s="156">
        <v>29</v>
      </c>
      <c r="BR1259" s="156">
        <v>34808</v>
      </c>
      <c r="BS1259" s="156" t="s">
        <v>108</v>
      </c>
      <c r="BT1259" s="156" t="s">
        <v>108</v>
      </c>
      <c r="BU1259" s="156" t="s">
        <v>108</v>
      </c>
      <c r="BV1259" s="156" t="s">
        <v>108</v>
      </c>
      <c r="BW1259" s="156" t="s">
        <v>108</v>
      </c>
      <c r="BX1259" s="156" t="s">
        <v>12075</v>
      </c>
      <c r="BY1259" s="156">
        <v>3138341107</v>
      </c>
      <c r="BZ1259" s="156" t="s">
        <v>12076</v>
      </c>
      <c r="CA1259" s="157" t="s">
        <v>109</v>
      </c>
      <c r="CB1259" s="157" t="s">
        <v>578</v>
      </c>
      <c r="CC1259" s="157"/>
      <c r="CD1259" s="156"/>
      <c r="CE1259" s="156"/>
      <c r="CF1259" s="156"/>
      <c r="CG1259" s="156"/>
      <c r="CH1259" s="156"/>
      <c r="CI1259" s="156"/>
      <c r="CJ1259" s="156"/>
      <c r="CK1259" s="156"/>
      <c r="CL1259" s="156"/>
      <c r="CM1259" s="152" t="s">
        <v>109</v>
      </c>
      <c r="CN1259" s="152"/>
      <c r="CO1259" s="297"/>
      <c r="CP1259" s="297"/>
      <c r="CQ1259" s="297"/>
      <c r="CR1259" s="297"/>
      <c r="CS1259" s="297"/>
      <c r="CT1259" s="297"/>
      <c r="CU1259" s="297"/>
      <c r="CV1259" s="297"/>
      <c r="CW1259" s="297"/>
      <c r="CX1259" s="297"/>
      <c r="CY1259" s="297"/>
      <c r="CZ1259" s="297"/>
      <c r="DA1259" s="297"/>
      <c r="DB1259" s="297"/>
      <c r="DC1259" s="297"/>
      <c r="DD1259" s="297"/>
      <c r="DE1259" s="297"/>
      <c r="DF1259" s="297"/>
      <c r="DG1259" s="297"/>
      <c r="DH1259" s="297"/>
      <c r="DI1259" s="297"/>
      <c r="DJ1259" s="297"/>
      <c r="DK1259" s="297"/>
      <c r="DL1259" s="297"/>
      <c r="DM1259" s="297"/>
      <c r="DN1259" s="297"/>
      <c r="DO1259" s="297"/>
      <c r="DP1259" s="297"/>
      <c r="DQ1259" s="297"/>
      <c r="DR1259" s="297"/>
      <c r="DS1259" s="297"/>
      <c r="DT1259" s="297"/>
      <c r="DU1259" s="297"/>
      <c r="DV1259" s="297"/>
      <c r="DW1259" s="297"/>
      <c r="DX1259" s="297"/>
      <c r="DY1259" s="297"/>
      <c r="DZ1259" s="297"/>
      <c r="EA1259" s="297"/>
      <c r="EB1259" s="297"/>
      <c r="EC1259" s="297"/>
      <c r="ED1259" s="297"/>
      <c r="EE1259" s="297"/>
      <c r="EF1259" s="297"/>
      <c r="EG1259" s="297"/>
      <c r="EH1259" s="297"/>
      <c r="EI1259" s="297"/>
      <c r="EJ1259" s="297"/>
      <c r="EK1259" s="297"/>
      <c r="EL1259" s="297"/>
      <c r="EM1259" s="297"/>
      <c r="EN1259" s="297"/>
      <c r="EO1259" s="297"/>
      <c r="EP1259" s="297"/>
      <c r="EQ1259" s="297"/>
      <c r="ER1259" s="297"/>
      <c r="ES1259" s="297"/>
      <c r="ET1259" s="297"/>
      <c r="EU1259" s="297"/>
      <c r="EV1259" s="297"/>
      <c r="EW1259" s="297"/>
      <c r="EX1259" s="297"/>
      <c r="EY1259" s="297"/>
      <c r="EZ1259" s="297"/>
      <c r="FA1259" s="297"/>
      <c r="FB1259" s="297"/>
      <c r="FC1259" s="297"/>
      <c r="FD1259" s="297"/>
      <c r="FE1259" s="297"/>
      <c r="FF1259" s="297"/>
      <c r="FG1259" s="297"/>
      <c r="FH1259" s="297"/>
      <c r="FI1259" s="297"/>
      <c r="FJ1259" s="297"/>
      <c r="FK1259" s="297"/>
      <c r="FL1259" s="297"/>
      <c r="FM1259" s="297"/>
      <c r="FN1259" s="297"/>
      <c r="FO1259" s="297"/>
      <c r="FP1259" s="297"/>
      <c r="FQ1259" s="297"/>
      <c r="FR1259" s="297"/>
      <c r="FS1259" s="297"/>
    </row>
    <row r="1260" spans="1:175" ht="45.75" customHeight="1">
      <c r="A1260" s="638">
        <f>1+A1259</f>
        <v>1259</v>
      </c>
      <c r="B1260" s="218" t="s">
        <v>12077</v>
      </c>
      <c r="C1260" s="201" t="s">
        <v>12078</v>
      </c>
      <c r="D1260" s="205" t="s">
        <v>11929</v>
      </c>
      <c r="E1260" s="202">
        <v>45615</v>
      </c>
      <c r="F1260" s="203">
        <v>45615</v>
      </c>
      <c r="G1260" s="203">
        <v>45657</v>
      </c>
      <c r="H1260" s="201" t="s">
        <v>416</v>
      </c>
      <c r="I1260" s="206" t="s">
        <v>12079</v>
      </c>
      <c r="J1260" s="201" t="s">
        <v>12080</v>
      </c>
      <c r="K1260" s="271">
        <v>1073525889</v>
      </c>
      <c r="L1260" s="201">
        <v>0</v>
      </c>
      <c r="M1260" s="272" t="s">
        <v>844</v>
      </c>
      <c r="N1260" s="208" t="s">
        <v>98</v>
      </c>
      <c r="O1260" s="218" t="s">
        <v>993</v>
      </c>
      <c r="P1260" s="201" t="s">
        <v>12081</v>
      </c>
      <c r="Q1260" s="201" t="s">
        <v>12056</v>
      </c>
      <c r="R1260" s="210">
        <v>42</v>
      </c>
      <c r="S1260" s="201" t="s">
        <v>12082</v>
      </c>
      <c r="T1260" s="273" t="s">
        <v>12083</v>
      </c>
      <c r="U1260" s="274">
        <v>2024004273</v>
      </c>
      <c r="V1260" s="273" t="s">
        <v>12083</v>
      </c>
      <c r="W1260" s="275">
        <v>45615</v>
      </c>
      <c r="X1260" s="276" t="s">
        <v>103</v>
      </c>
      <c r="Y1260" s="313" t="s">
        <v>12084</v>
      </c>
      <c r="Z1260" s="215" t="s">
        <v>12083</v>
      </c>
      <c r="AA1260" s="216">
        <v>0</v>
      </c>
      <c r="AB1260" s="217">
        <v>0</v>
      </c>
      <c r="AC1260" s="216">
        <v>0</v>
      </c>
      <c r="AD1260" s="216">
        <v>0</v>
      </c>
      <c r="AE1260" s="216">
        <v>0</v>
      </c>
      <c r="AF1260" s="216">
        <v>0</v>
      </c>
      <c r="AG1260" s="216">
        <v>0</v>
      </c>
      <c r="AH1260" s="216">
        <v>0</v>
      </c>
      <c r="AI1260" s="216">
        <v>0</v>
      </c>
      <c r="AJ1260" s="216">
        <v>0</v>
      </c>
      <c r="AK1260" s="209" t="s">
        <v>104</v>
      </c>
      <c r="AL1260" s="191" t="s">
        <v>12085</v>
      </c>
      <c r="AM1260" s="201" t="s">
        <v>1478</v>
      </c>
      <c r="AN1260" s="207">
        <v>35195855</v>
      </c>
      <c r="AO1260" s="209" t="s">
        <v>114</v>
      </c>
      <c r="AP1260" s="201" t="s">
        <v>114</v>
      </c>
      <c r="AQ1260" s="277" t="s">
        <v>114</v>
      </c>
      <c r="AR1260" s="209" t="s">
        <v>114</v>
      </c>
      <c r="AS1260" s="201" t="s">
        <v>109</v>
      </c>
      <c r="AT1260" s="209" t="s">
        <v>109</v>
      </c>
      <c r="AU1260" s="209" t="s">
        <v>392</v>
      </c>
      <c r="AV1260" s="201"/>
      <c r="AW1260" s="201"/>
      <c r="AX1260" s="201" t="s">
        <v>109</v>
      </c>
      <c r="AY1260" s="201" t="s">
        <v>108</v>
      </c>
      <c r="AZ1260" s="240"/>
      <c r="BA1260" s="201"/>
      <c r="BB1260" s="241"/>
      <c r="BC1260" s="240"/>
      <c r="BD1260" s="210"/>
      <c r="BE1260" s="210"/>
      <c r="BF1260" s="210"/>
      <c r="BG1260" s="240"/>
      <c r="BH1260" s="221" t="s">
        <v>12083</v>
      </c>
      <c r="BI1260" s="296" t="s">
        <v>135</v>
      </c>
      <c r="BJ1260" s="201"/>
      <c r="BK1260" s="208" t="s">
        <v>114</v>
      </c>
      <c r="BL1260" s="240"/>
      <c r="BM1260" s="399" t="s">
        <v>136</v>
      </c>
      <c r="BN1260" s="292" t="s">
        <v>964</v>
      </c>
      <c r="BO1260" s="208" t="s">
        <v>11715</v>
      </c>
      <c r="BP1260" s="208" t="s">
        <v>12086</v>
      </c>
      <c r="BQ1260" s="208">
        <v>26</v>
      </c>
      <c r="BR1260" s="208">
        <v>36047</v>
      </c>
      <c r="BS1260" s="208" t="s">
        <v>108</v>
      </c>
      <c r="BT1260" s="208" t="s">
        <v>108</v>
      </c>
      <c r="BU1260" s="237" t="s">
        <v>108</v>
      </c>
      <c r="BV1260" s="208" t="s">
        <v>108</v>
      </c>
      <c r="BW1260" s="278" t="s">
        <v>108</v>
      </c>
      <c r="BX1260" s="224" t="s">
        <v>12087</v>
      </c>
      <c r="BY1260" s="208">
        <v>3203191859</v>
      </c>
      <c r="BZ1260" s="293" t="s">
        <v>12088</v>
      </c>
      <c r="CA1260" s="322" t="s">
        <v>5735</v>
      </c>
      <c r="CB1260" s="322" t="s">
        <v>5735</v>
      </c>
      <c r="CC1260" s="323"/>
      <c r="CD1260" s="322"/>
      <c r="CE1260" s="223"/>
      <c r="CF1260" s="223"/>
      <c r="CG1260" s="223"/>
      <c r="CH1260" s="223"/>
      <c r="CI1260" s="223"/>
      <c r="CJ1260" s="223"/>
      <c r="CK1260" s="223"/>
      <c r="CL1260" s="223"/>
      <c r="CM1260" s="303"/>
      <c r="CN1260" s="223"/>
      <c r="CO1260" s="50"/>
      <c r="CP1260" s="50"/>
      <c r="CQ1260" s="50"/>
      <c r="CR1260" s="50"/>
      <c r="CS1260" s="50"/>
      <c r="CT1260" s="50"/>
      <c r="CU1260" s="50"/>
      <c r="CV1260" s="50"/>
      <c r="CW1260" s="50"/>
      <c r="CX1260" s="50"/>
      <c r="CY1260" s="50"/>
      <c r="CZ1260" s="50"/>
      <c r="DA1260" s="50"/>
      <c r="DB1260" s="50"/>
      <c r="DC1260" s="50"/>
      <c r="DD1260" s="50"/>
      <c r="DE1260" s="50"/>
      <c r="DF1260" s="50"/>
      <c r="DG1260" s="50"/>
      <c r="DH1260" s="50"/>
      <c r="DI1260" s="50"/>
      <c r="DJ1260" s="50"/>
      <c r="DK1260" s="50"/>
      <c r="DL1260" s="50"/>
      <c r="DM1260" s="50"/>
      <c r="DN1260" s="50"/>
      <c r="DO1260" s="50"/>
      <c r="DP1260" s="50"/>
      <c r="DQ1260" s="50"/>
      <c r="DR1260" s="50"/>
      <c r="DS1260" s="50"/>
      <c r="DT1260" s="50"/>
      <c r="DU1260" s="50"/>
      <c r="DV1260" s="50"/>
      <c r="DW1260" s="50"/>
      <c r="DX1260" s="50"/>
      <c r="DY1260" s="50"/>
      <c r="DZ1260" s="50"/>
      <c r="EA1260" s="50"/>
      <c r="EB1260" s="50"/>
      <c r="EC1260" s="50"/>
      <c r="ED1260" s="50"/>
      <c r="EE1260" s="50"/>
    </row>
    <row r="1261" spans="1:175" ht="45.75" customHeight="1">
      <c r="A1261" s="638">
        <f>1+A1260</f>
        <v>1260</v>
      </c>
      <c r="B1261" s="218" t="s">
        <v>12089</v>
      </c>
      <c r="C1261" s="201" t="s">
        <v>12090</v>
      </c>
      <c r="D1261" s="205" t="s">
        <v>6393</v>
      </c>
      <c r="E1261" s="202">
        <v>45615</v>
      </c>
      <c r="F1261" s="203">
        <v>45616</v>
      </c>
      <c r="G1261" s="203">
        <v>45657</v>
      </c>
      <c r="H1261" s="201" t="s">
        <v>94</v>
      </c>
      <c r="I1261" s="206" t="s">
        <v>1169</v>
      </c>
      <c r="J1261" s="201" t="s">
        <v>5299</v>
      </c>
      <c r="K1261" s="271">
        <v>899999714</v>
      </c>
      <c r="L1261" s="201">
        <v>1</v>
      </c>
      <c r="M1261" s="272" t="s">
        <v>926</v>
      </c>
      <c r="N1261" s="208" t="s">
        <v>5078</v>
      </c>
      <c r="O1261" s="218" t="s">
        <v>5898</v>
      </c>
      <c r="P1261" s="201" t="s">
        <v>12091</v>
      </c>
      <c r="Q1261" s="201" t="s">
        <v>12092</v>
      </c>
      <c r="R1261" s="210">
        <v>41</v>
      </c>
      <c r="S1261" s="201" t="s">
        <v>12093</v>
      </c>
      <c r="T1261" s="273" t="s">
        <v>12094</v>
      </c>
      <c r="U1261" s="274">
        <v>2024004275</v>
      </c>
      <c r="V1261" s="273" t="s">
        <v>12095</v>
      </c>
      <c r="W1261" s="275">
        <v>45616</v>
      </c>
      <c r="X1261" s="276" t="s">
        <v>103</v>
      </c>
      <c r="Y1261" s="313" t="s">
        <v>12095</v>
      </c>
      <c r="Z1261" s="215" t="s">
        <v>12096</v>
      </c>
      <c r="AA1261" s="216">
        <v>0</v>
      </c>
      <c r="AB1261" s="217">
        <v>0</v>
      </c>
      <c r="AC1261" s="216">
        <v>0</v>
      </c>
      <c r="AD1261" s="216">
        <v>0</v>
      </c>
      <c r="AE1261" s="216">
        <v>0</v>
      </c>
      <c r="AF1261" s="216">
        <v>0</v>
      </c>
      <c r="AG1261" s="216">
        <v>0</v>
      </c>
      <c r="AH1261" s="216" t="s">
        <v>12097</v>
      </c>
      <c r="AI1261" s="216">
        <v>0</v>
      </c>
      <c r="AJ1261" s="216">
        <v>0</v>
      </c>
      <c r="AK1261" s="209" t="s">
        <v>104</v>
      </c>
      <c r="AL1261" s="191" t="s">
        <v>12098</v>
      </c>
      <c r="AM1261" s="201" t="s">
        <v>12099</v>
      </c>
      <c r="AN1261" s="207"/>
      <c r="AO1261" s="209" t="s">
        <v>114</v>
      </c>
      <c r="AP1261" s="201" t="s">
        <v>114</v>
      </c>
      <c r="AQ1261" s="277" t="s">
        <v>114</v>
      </c>
      <c r="AR1261" s="209" t="s">
        <v>114</v>
      </c>
      <c r="AS1261" s="201" t="s">
        <v>114</v>
      </c>
      <c r="AT1261" s="209" t="s">
        <v>109</v>
      </c>
      <c r="AU1261" s="209" t="s">
        <v>392</v>
      </c>
      <c r="AV1261" s="201"/>
      <c r="AW1261" s="201"/>
      <c r="AX1261" s="201" t="s">
        <v>109</v>
      </c>
      <c r="AY1261" s="201" t="s">
        <v>108</v>
      </c>
      <c r="AZ1261" s="240"/>
      <c r="BA1261" s="201"/>
      <c r="BB1261" s="241"/>
      <c r="BC1261" s="240"/>
      <c r="BD1261" s="210"/>
      <c r="BE1261" s="210"/>
      <c r="BF1261" s="210"/>
      <c r="BG1261" s="240"/>
      <c r="BH1261" s="221" t="s">
        <v>12094</v>
      </c>
      <c r="BI1261" s="296" t="s">
        <v>135</v>
      </c>
      <c r="BJ1261" s="201"/>
      <c r="BK1261" s="208" t="s">
        <v>114</v>
      </c>
      <c r="BL1261" s="240"/>
      <c r="BM1261" s="399" t="s">
        <v>136</v>
      </c>
      <c r="BN1261" s="292" t="s">
        <v>108</v>
      </c>
      <c r="BO1261" s="208" t="s">
        <v>108</v>
      </c>
      <c r="BP1261" s="208" t="s">
        <v>108</v>
      </c>
      <c r="BQ1261" s="208" t="s">
        <v>108</v>
      </c>
      <c r="BR1261" s="208" t="s">
        <v>108</v>
      </c>
      <c r="BS1261" s="208" t="s">
        <v>108</v>
      </c>
      <c r="BT1261" s="208" t="s">
        <v>108</v>
      </c>
      <c r="BU1261" s="237" t="s">
        <v>108</v>
      </c>
      <c r="BV1261" s="208" t="s">
        <v>108</v>
      </c>
      <c r="BW1261" s="278" t="s">
        <v>108</v>
      </c>
      <c r="BX1261" s="224" t="s">
        <v>5308</v>
      </c>
      <c r="BY1261" s="208">
        <v>3103821855</v>
      </c>
      <c r="BZ1261" s="293" t="s">
        <v>12100</v>
      </c>
      <c r="CA1261" s="223" t="s">
        <v>3616</v>
      </c>
      <c r="CB1261" s="320"/>
      <c r="CC1261" s="323"/>
      <c r="CD1261" s="322"/>
      <c r="CE1261" s="223"/>
      <c r="CF1261" s="223"/>
      <c r="CG1261" s="223"/>
      <c r="CH1261" s="223"/>
      <c r="CI1261" s="223"/>
      <c r="CJ1261" s="223"/>
      <c r="CK1261" s="223"/>
      <c r="CL1261" s="223"/>
      <c r="CM1261" s="303"/>
      <c r="CN1261" s="223"/>
      <c r="CO1261" s="50"/>
      <c r="CP1261" s="50"/>
      <c r="CQ1261" s="50"/>
      <c r="CR1261" s="50"/>
      <c r="CS1261" s="50"/>
      <c r="CT1261" s="50"/>
      <c r="CU1261" s="50"/>
      <c r="CV1261" s="50"/>
      <c r="CW1261" s="50"/>
      <c r="CX1261" s="50"/>
      <c r="CY1261" s="50"/>
      <c r="CZ1261" s="50"/>
      <c r="DA1261" s="50"/>
      <c r="DB1261" s="50"/>
      <c r="DC1261" s="50"/>
      <c r="DD1261" s="50"/>
      <c r="DE1261" s="50"/>
      <c r="DF1261" s="50"/>
      <c r="DG1261" s="50"/>
      <c r="DH1261" s="50"/>
      <c r="DI1261" s="50"/>
      <c r="DJ1261" s="50"/>
      <c r="DK1261" s="50"/>
      <c r="DL1261" s="50"/>
      <c r="DM1261" s="50"/>
      <c r="DN1261" s="50"/>
      <c r="DO1261" s="50"/>
      <c r="DP1261" s="50"/>
      <c r="DQ1261" s="50"/>
      <c r="DR1261" s="50"/>
      <c r="DS1261" s="50"/>
      <c r="DT1261" s="50"/>
      <c r="DU1261" s="50"/>
      <c r="DV1261" s="50"/>
      <c r="DW1261" s="50"/>
      <c r="DX1261" s="50"/>
      <c r="DY1261" s="50"/>
      <c r="DZ1261" s="50"/>
      <c r="EA1261" s="50"/>
      <c r="EB1261" s="50"/>
      <c r="EC1261" s="50"/>
      <c r="ED1261" s="50"/>
      <c r="EE1261" s="50"/>
    </row>
    <row r="1262" spans="1:175" ht="45.75" customHeight="1">
      <c r="A1262" s="589">
        <f>1+A1261</f>
        <v>1261</v>
      </c>
      <c r="B1262" s="403" t="s">
        <v>12101</v>
      </c>
      <c r="C1262" s="156" t="s">
        <v>12102</v>
      </c>
      <c r="D1262" s="156" t="s">
        <v>12103</v>
      </c>
      <c r="E1262" s="156">
        <v>45616</v>
      </c>
      <c r="F1262" s="156">
        <v>45617</v>
      </c>
      <c r="G1262" s="156">
        <v>45631</v>
      </c>
      <c r="H1262" s="156" t="s">
        <v>1154</v>
      </c>
      <c r="I1262" s="156" t="s">
        <v>3374</v>
      </c>
      <c r="J1262" s="301" t="s">
        <v>5586</v>
      </c>
      <c r="K1262" s="251">
        <v>800229279</v>
      </c>
      <c r="L1262" s="156">
        <v>4</v>
      </c>
      <c r="M1262" s="156" t="s">
        <v>926</v>
      </c>
      <c r="N1262" s="156" t="s">
        <v>5078</v>
      </c>
      <c r="O1262" s="156" t="s">
        <v>3608</v>
      </c>
      <c r="P1262" s="156" t="s">
        <v>12104</v>
      </c>
      <c r="Q1262" s="156" t="s">
        <v>411</v>
      </c>
      <c r="R1262" s="143">
        <v>14</v>
      </c>
      <c r="S1262" s="134" t="s">
        <v>12105</v>
      </c>
      <c r="T1262" s="253" t="s">
        <v>12106</v>
      </c>
      <c r="U1262" s="156">
        <v>2024004276</v>
      </c>
      <c r="V1262" s="253" t="s">
        <v>12107</v>
      </c>
      <c r="W1262" s="156">
        <v>45616</v>
      </c>
      <c r="X1262" s="156" t="s">
        <v>103</v>
      </c>
      <c r="Y1262" s="317" t="s">
        <v>12107</v>
      </c>
      <c r="Z1262" s="156" t="s">
        <v>12106</v>
      </c>
      <c r="AA1262" s="156">
        <v>0</v>
      </c>
      <c r="AB1262" s="156">
        <v>0</v>
      </c>
      <c r="AC1262" s="156">
        <v>0</v>
      </c>
      <c r="AD1262" s="156">
        <v>0</v>
      </c>
      <c r="AE1262" s="156">
        <v>0</v>
      </c>
      <c r="AF1262" s="156">
        <v>0</v>
      </c>
      <c r="AG1262" s="156">
        <v>0</v>
      </c>
      <c r="AH1262" s="156">
        <v>0</v>
      </c>
      <c r="AI1262" s="156">
        <v>0</v>
      </c>
      <c r="AJ1262" s="156">
        <v>0</v>
      </c>
      <c r="AK1262" s="156" t="s">
        <v>104</v>
      </c>
      <c r="AL1262" s="103" t="s">
        <v>12108</v>
      </c>
      <c r="AM1262" s="156" t="s">
        <v>878</v>
      </c>
      <c r="AN1262" s="156">
        <v>82395145</v>
      </c>
      <c r="AO1262" s="156" t="s">
        <v>12109</v>
      </c>
      <c r="AP1262" s="156" t="s">
        <v>1618</v>
      </c>
      <c r="AQ1262" s="156">
        <v>45617</v>
      </c>
      <c r="AR1262" s="156" t="s">
        <v>12110</v>
      </c>
      <c r="AS1262" s="156" t="s">
        <v>114</v>
      </c>
      <c r="AT1262" s="156" t="s">
        <v>109</v>
      </c>
      <c r="AU1262" s="156" t="s">
        <v>392</v>
      </c>
      <c r="AV1262" s="156"/>
      <c r="AW1262" s="156"/>
      <c r="AX1262" s="156" t="s">
        <v>109</v>
      </c>
      <c r="AY1262" s="156" t="s">
        <v>108</v>
      </c>
      <c r="AZ1262" s="156"/>
      <c r="BA1262" s="156"/>
      <c r="BB1262" s="156"/>
      <c r="BC1262" s="156"/>
      <c r="BD1262" s="156"/>
      <c r="BE1262" s="156"/>
      <c r="BF1262" s="156"/>
      <c r="BG1262" s="156"/>
      <c r="BH1262" s="153" t="s">
        <v>12106</v>
      </c>
      <c r="BI1262" s="437" t="s">
        <v>227</v>
      </c>
      <c r="BJ1262" s="240"/>
      <c r="BK1262" s="240"/>
      <c r="BL1262" s="240"/>
      <c r="BM1262" s="677" t="s">
        <v>11378</v>
      </c>
      <c r="BN1262" s="156" t="s">
        <v>108</v>
      </c>
      <c r="BO1262" s="156" t="s">
        <v>108</v>
      </c>
      <c r="BP1262" s="156" t="s">
        <v>108</v>
      </c>
      <c r="BQ1262" s="156" t="s">
        <v>108</v>
      </c>
      <c r="BR1262" s="156" t="s">
        <v>108</v>
      </c>
      <c r="BS1262" s="156" t="s">
        <v>108</v>
      </c>
      <c r="BT1262" s="156" t="s">
        <v>108</v>
      </c>
      <c r="BU1262" s="156" t="s">
        <v>108</v>
      </c>
      <c r="BV1262" s="156" t="s">
        <v>108</v>
      </c>
      <c r="BW1262" s="156" t="s">
        <v>108</v>
      </c>
      <c r="BX1262" s="156" t="s">
        <v>5595</v>
      </c>
      <c r="BY1262" s="156">
        <v>3819510</v>
      </c>
      <c r="BZ1262" s="156" t="s">
        <v>5596</v>
      </c>
      <c r="CA1262" s="157" t="s">
        <v>578</v>
      </c>
      <c r="CB1262" s="157"/>
      <c r="CC1262" s="157"/>
      <c r="CD1262" s="156"/>
      <c r="CE1262" s="156"/>
      <c r="CF1262" s="156"/>
      <c r="CG1262" s="156"/>
      <c r="CH1262" s="156"/>
      <c r="CI1262" s="156"/>
      <c r="CJ1262" s="156"/>
      <c r="CK1262" s="156"/>
      <c r="CL1262" s="156"/>
      <c r="CM1262" s="152" t="s">
        <v>109</v>
      </c>
      <c r="CN1262" s="152"/>
      <c r="CO1262" s="297"/>
      <c r="CP1262" s="297"/>
      <c r="CQ1262" s="297"/>
      <c r="CR1262" s="297"/>
      <c r="CS1262" s="297"/>
      <c r="CT1262" s="297"/>
      <c r="CU1262" s="297"/>
      <c r="CV1262" s="297"/>
      <c r="CW1262" s="297"/>
      <c r="CX1262" s="297"/>
      <c r="CY1262" s="297"/>
      <c r="CZ1262" s="297"/>
      <c r="DA1262" s="297"/>
      <c r="DB1262" s="297"/>
      <c r="DC1262" s="297"/>
      <c r="DD1262" s="297"/>
      <c r="DE1262" s="297"/>
      <c r="DF1262" s="297"/>
      <c r="DG1262" s="297"/>
      <c r="DH1262" s="297"/>
      <c r="DI1262" s="297"/>
      <c r="DJ1262" s="297"/>
      <c r="DK1262" s="297"/>
      <c r="DL1262" s="297"/>
      <c r="DM1262" s="297"/>
      <c r="DN1262" s="297"/>
      <c r="DO1262" s="297"/>
      <c r="DP1262" s="297"/>
      <c r="DQ1262" s="297"/>
      <c r="DR1262" s="297"/>
      <c r="DS1262" s="297"/>
      <c r="DT1262" s="297"/>
      <c r="DU1262" s="297"/>
      <c r="DV1262" s="297"/>
      <c r="DW1262" s="297"/>
      <c r="DX1262" s="297"/>
      <c r="DY1262" s="297"/>
      <c r="DZ1262" s="297"/>
      <c r="EA1262" s="297"/>
      <c r="EB1262" s="297"/>
      <c r="EC1262" s="297"/>
      <c r="ED1262" s="297"/>
      <c r="EE1262" s="297"/>
      <c r="EF1262" s="297"/>
      <c r="EG1262" s="297"/>
      <c r="EH1262" s="297"/>
      <c r="EI1262" s="297"/>
      <c r="EJ1262" s="297"/>
      <c r="EK1262" s="297"/>
      <c r="EL1262" s="297"/>
      <c r="EM1262" s="297"/>
      <c r="EN1262" s="297"/>
      <c r="EO1262" s="297"/>
      <c r="EP1262" s="297"/>
      <c r="EQ1262" s="297"/>
      <c r="ER1262" s="297"/>
      <c r="ES1262" s="297"/>
      <c r="ET1262" s="297"/>
      <c r="EU1262" s="297"/>
      <c r="EV1262" s="297"/>
      <c r="EW1262" s="297"/>
      <c r="EX1262" s="297"/>
      <c r="EY1262" s="297"/>
      <c r="EZ1262" s="297"/>
      <c r="FA1262" s="297"/>
      <c r="FB1262" s="297"/>
      <c r="FC1262" s="297"/>
      <c r="FD1262" s="297"/>
      <c r="FE1262" s="297"/>
      <c r="FF1262" s="297"/>
      <c r="FG1262" s="297"/>
      <c r="FH1262" s="297"/>
      <c r="FI1262" s="297"/>
      <c r="FJ1262" s="297"/>
      <c r="FK1262" s="297"/>
      <c r="FL1262" s="297"/>
      <c r="FM1262" s="297"/>
      <c r="FN1262" s="297"/>
      <c r="FO1262" s="297"/>
      <c r="FP1262" s="297"/>
      <c r="FQ1262" s="297"/>
      <c r="FR1262" s="297"/>
      <c r="FS1262" s="297"/>
    </row>
    <row r="1263" spans="1:175" ht="45.75" customHeight="1">
      <c r="A1263" s="589">
        <f>1+A1262</f>
        <v>1262</v>
      </c>
      <c r="B1263" s="403" t="s">
        <v>12111</v>
      </c>
      <c r="C1263" s="156" t="s">
        <v>12112</v>
      </c>
      <c r="D1263" s="156" t="s">
        <v>6230</v>
      </c>
      <c r="E1263" s="156">
        <v>45616</v>
      </c>
      <c r="F1263" s="156">
        <v>45618</v>
      </c>
      <c r="G1263" s="156">
        <v>45657</v>
      </c>
      <c r="H1263" s="156" t="s">
        <v>547</v>
      </c>
      <c r="I1263" s="156" t="s">
        <v>452</v>
      </c>
      <c r="J1263" s="301" t="s">
        <v>12113</v>
      </c>
      <c r="K1263" s="251">
        <v>52773287</v>
      </c>
      <c r="L1263" s="156"/>
      <c r="M1263" s="156" t="s">
        <v>844</v>
      </c>
      <c r="N1263" s="156" t="s">
        <v>5078</v>
      </c>
      <c r="O1263" s="156" t="s">
        <v>2287</v>
      </c>
      <c r="P1263" s="156" t="s">
        <v>12114</v>
      </c>
      <c r="Q1263" s="156" t="s">
        <v>12115</v>
      </c>
      <c r="R1263" s="143">
        <v>39</v>
      </c>
      <c r="S1263" s="134" t="s">
        <v>4126</v>
      </c>
      <c r="T1263" s="253" t="s">
        <v>12116</v>
      </c>
      <c r="U1263" s="156">
        <v>2024004282</v>
      </c>
      <c r="V1263" s="253" t="s">
        <v>12117</v>
      </c>
      <c r="W1263" s="156">
        <v>45616</v>
      </c>
      <c r="X1263" s="156" t="s">
        <v>103</v>
      </c>
      <c r="Y1263" s="317" t="s">
        <v>12117</v>
      </c>
      <c r="Z1263" s="156" t="s">
        <v>12116</v>
      </c>
      <c r="AA1263" s="156">
        <v>0</v>
      </c>
      <c r="AB1263" s="156">
        <v>0</v>
      </c>
      <c r="AC1263" s="156">
        <v>0</v>
      </c>
      <c r="AD1263" s="156">
        <v>0</v>
      </c>
      <c r="AE1263" s="156">
        <v>0</v>
      </c>
      <c r="AF1263" s="156">
        <v>0</v>
      </c>
      <c r="AG1263" s="156">
        <v>0</v>
      </c>
      <c r="AH1263" s="156">
        <v>0</v>
      </c>
      <c r="AI1263" s="156">
        <v>0</v>
      </c>
      <c r="AJ1263" s="156">
        <v>0</v>
      </c>
      <c r="AK1263" s="156" t="s">
        <v>104</v>
      </c>
      <c r="AL1263" s="103" t="s">
        <v>12118</v>
      </c>
      <c r="AM1263" s="156" t="s">
        <v>12119</v>
      </c>
      <c r="AN1263" s="156">
        <v>1128405913</v>
      </c>
      <c r="AO1263" s="156" t="s">
        <v>12120</v>
      </c>
      <c r="AP1263" s="156" t="s">
        <v>1618</v>
      </c>
      <c r="AQ1263" s="156">
        <v>45618</v>
      </c>
      <c r="AR1263" s="156" t="s">
        <v>12121</v>
      </c>
      <c r="AS1263" s="156" t="s">
        <v>114</v>
      </c>
      <c r="AT1263" s="156" t="s">
        <v>109</v>
      </c>
      <c r="AU1263" s="156" t="s">
        <v>392</v>
      </c>
      <c r="AV1263" s="156"/>
      <c r="AW1263" s="156"/>
      <c r="AX1263" s="156" t="s">
        <v>109</v>
      </c>
      <c r="AY1263" s="156" t="s">
        <v>108</v>
      </c>
      <c r="AZ1263" s="156"/>
      <c r="BA1263" s="156"/>
      <c r="BB1263" s="156"/>
      <c r="BC1263" s="156"/>
      <c r="BD1263" s="156"/>
      <c r="BE1263" s="156"/>
      <c r="BF1263" s="156"/>
      <c r="BG1263" s="156"/>
      <c r="BH1263" s="153" t="s">
        <v>12116</v>
      </c>
      <c r="BI1263" s="437" t="s">
        <v>227</v>
      </c>
      <c r="BJ1263" s="240"/>
      <c r="BK1263" s="240" t="s">
        <v>114</v>
      </c>
      <c r="BL1263" s="240"/>
      <c r="BM1263" s="677" t="s">
        <v>11378</v>
      </c>
      <c r="BN1263" s="156" t="s">
        <v>964</v>
      </c>
      <c r="BO1263" s="156" t="s">
        <v>108</v>
      </c>
      <c r="BP1263" s="156" t="s">
        <v>108</v>
      </c>
      <c r="BQ1263" s="156" t="s">
        <v>108</v>
      </c>
      <c r="BR1263" s="156" t="s">
        <v>108</v>
      </c>
      <c r="BS1263" s="156" t="s">
        <v>108</v>
      </c>
      <c r="BT1263" s="156" t="s">
        <v>108</v>
      </c>
      <c r="BU1263" s="156" t="s">
        <v>108</v>
      </c>
      <c r="BV1263" s="156" t="s">
        <v>108</v>
      </c>
      <c r="BW1263" s="156" t="s">
        <v>108</v>
      </c>
      <c r="BX1263" s="156" t="s">
        <v>12122</v>
      </c>
      <c r="BY1263" s="156">
        <v>3002241902</v>
      </c>
      <c r="BZ1263" s="156" t="s">
        <v>12123</v>
      </c>
      <c r="CA1263" s="157" t="s">
        <v>109</v>
      </c>
      <c r="CB1263" s="157" t="s">
        <v>109</v>
      </c>
      <c r="CC1263" s="157"/>
      <c r="CD1263" s="156"/>
      <c r="CE1263" s="156"/>
      <c r="CF1263" s="156"/>
      <c r="CG1263" s="156"/>
      <c r="CH1263" s="156"/>
      <c r="CI1263" s="156"/>
      <c r="CJ1263" s="156"/>
      <c r="CK1263" s="156"/>
      <c r="CL1263" s="156"/>
      <c r="CM1263" s="152" t="s">
        <v>109</v>
      </c>
      <c r="CN1263" s="152" t="s">
        <v>109</v>
      </c>
      <c r="CO1263" s="297"/>
      <c r="CP1263" s="297"/>
      <c r="CQ1263" s="297"/>
      <c r="CR1263" s="297"/>
      <c r="CS1263" s="297"/>
      <c r="CT1263" s="297"/>
      <c r="CU1263" s="297"/>
      <c r="CV1263" s="297"/>
      <c r="CW1263" s="297"/>
      <c r="CX1263" s="297"/>
      <c r="CY1263" s="297"/>
      <c r="CZ1263" s="297"/>
      <c r="DA1263" s="297"/>
      <c r="DB1263" s="297"/>
      <c r="DC1263" s="297"/>
      <c r="DD1263" s="297"/>
      <c r="DE1263" s="297"/>
      <c r="DF1263" s="297"/>
      <c r="DG1263" s="297"/>
      <c r="DH1263" s="297"/>
      <c r="DI1263" s="297"/>
      <c r="DJ1263" s="297"/>
      <c r="DK1263" s="297"/>
      <c r="DL1263" s="297"/>
      <c r="DM1263" s="297"/>
      <c r="DN1263" s="297"/>
      <c r="DO1263" s="297"/>
      <c r="DP1263" s="297"/>
      <c r="DQ1263" s="297"/>
      <c r="DR1263" s="297"/>
      <c r="DS1263" s="297"/>
      <c r="DT1263" s="297"/>
      <c r="DU1263" s="297"/>
      <c r="DV1263" s="297"/>
      <c r="DW1263" s="297"/>
      <c r="DX1263" s="297"/>
      <c r="DY1263" s="297"/>
      <c r="DZ1263" s="297"/>
      <c r="EA1263" s="297"/>
      <c r="EB1263" s="297"/>
      <c r="EC1263" s="297"/>
      <c r="ED1263" s="297"/>
      <c r="EE1263" s="297"/>
      <c r="EF1263" s="297"/>
      <c r="EG1263" s="297"/>
      <c r="EH1263" s="297"/>
      <c r="EI1263" s="297"/>
      <c r="EJ1263" s="297"/>
      <c r="EK1263" s="297"/>
      <c r="EL1263" s="297"/>
      <c r="EM1263" s="297"/>
      <c r="EN1263" s="297"/>
      <c r="EO1263" s="297"/>
      <c r="EP1263" s="297"/>
      <c r="EQ1263" s="297"/>
      <c r="ER1263" s="297"/>
      <c r="ES1263" s="297"/>
      <c r="ET1263" s="297"/>
      <c r="EU1263" s="297"/>
      <c r="EV1263" s="297"/>
      <c r="EW1263" s="297"/>
      <c r="EX1263" s="297"/>
      <c r="EY1263" s="297"/>
      <c r="EZ1263" s="297"/>
      <c r="FA1263" s="297"/>
      <c r="FB1263" s="297"/>
      <c r="FC1263" s="297"/>
      <c r="FD1263" s="297"/>
      <c r="FE1263" s="297"/>
      <c r="FF1263" s="297"/>
      <c r="FG1263" s="297"/>
      <c r="FH1263" s="297"/>
      <c r="FI1263" s="297"/>
      <c r="FJ1263" s="297"/>
      <c r="FK1263" s="297"/>
      <c r="FL1263" s="297"/>
      <c r="FM1263" s="297"/>
      <c r="FN1263" s="297"/>
      <c r="FO1263" s="297"/>
      <c r="FP1263" s="297"/>
      <c r="FQ1263" s="297"/>
      <c r="FR1263" s="297"/>
      <c r="FS1263" s="297"/>
    </row>
    <row r="1264" spans="1:175" ht="45.75" customHeight="1">
      <c r="A1264" s="589">
        <f>1+A1263</f>
        <v>1263</v>
      </c>
      <c r="B1264" s="403" t="s">
        <v>12124</v>
      </c>
      <c r="C1264" s="156" t="s">
        <v>12125</v>
      </c>
      <c r="D1264" s="156" t="s">
        <v>11929</v>
      </c>
      <c r="E1264" s="156">
        <v>45616</v>
      </c>
      <c r="F1264" s="156">
        <v>45617</v>
      </c>
      <c r="G1264" s="156">
        <v>45657</v>
      </c>
      <c r="H1264" s="156" t="s">
        <v>94</v>
      </c>
      <c r="I1264" s="156" t="s">
        <v>1169</v>
      </c>
      <c r="J1264" s="301" t="s">
        <v>12126</v>
      </c>
      <c r="K1264" s="251">
        <v>800225340</v>
      </c>
      <c r="L1264" s="156">
        <v>8</v>
      </c>
      <c r="M1264" s="156" t="s">
        <v>926</v>
      </c>
      <c r="N1264" s="156" t="s">
        <v>5078</v>
      </c>
      <c r="O1264" s="156" t="s">
        <v>1061</v>
      </c>
      <c r="P1264" s="156" t="s">
        <v>12127</v>
      </c>
      <c r="Q1264" s="156" t="s">
        <v>12128</v>
      </c>
      <c r="R1264" s="143">
        <v>40</v>
      </c>
      <c r="S1264" s="134" t="s">
        <v>12129</v>
      </c>
      <c r="T1264" s="253" t="s">
        <v>12130</v>
      </c>
      <c r="U1264" s="156">
        <v>2024004288</v>
      </c>
      <c r="V1264" s="253" t="s">
        <v>12131</v>
      </c>
      <c r="W1264" s="156">
        <v>45617</v>
      </c>
      <c r="X1264" s="156" t="s">
        <v>103</v>
      </c>
      <c r="Y1264" s="317" t="s">
        <v>12131</v>
      </c>
      <c r="Z1264" s="156" t="s">
        <v>12130</v>
      </c>
      <c r="AA1264" s="156">
        <v>0</v>
      </c>
      <c r="AB1264" s="156">
        <v>0</v>
      </c>
      <c r="AC1264" s="156">
        <v>0</v>
      </c>
      <c r="AD1264" s="156">
        <v>0</v>
      </c>
      <c r="AE1264" s="156">
        <v>0</v>
      </c>
      <c r="AF1264" s="156">
        <v>0</v>
      </c>
      <c r="AG1264" s="156">
        <v>0</v>
      </c>
      <c r="AH1264" s="156">
        <v>0</v>
      </c>
      <c r="AI1264" s="156">
        <v>0</v>
      </c>
      <c r="AJ1264" s="156">
        <v>0</v>
      </c>
      <c r="AK1264" s="156" t="s">
        <v>104</v>
      </c>
      <c r="AL1264" s="103" t="s">
        <v>12132</v>
      </c>
      <c r="AM1264" s="156" t="s">
        <v>12133</v>
      </c>
      <c r="AN1264" s="156">
        <v>3087713</v>
      </c>
      <c r="AO1264" s="156" t="s">
        <v>114</v>
      </c>
      <c r="AP1264" s="156" t="s">
        <v>114</v>
      </c>
      <c r="AQ1264" s="156" t="s">
        <v>114</v>
      </c>
      <c r="AR1264" s="156" t="s">
        <v>114</v>
      </c>
      <c r="AS1264" s="156" t="s">
        <v>114</v>
      </c>
      <c r="AT1264" s="156" t="s">
        <v>109</v>
      </c>
      <c r="AU1264" s="156" t="s">
        <v>392</v>
      </c>
      <c r="AV1264" s="156"/>
      <c r="AW1264" s="156"/>
      <c r="AX1264" s="156" t="s">
        <v>109</v>
      </c>
      <c r="AY1264" s="156" t="s">
        <v>108</v>
      </c>
      <c r="AZ1264" s="156"/>
      <c r="BA1264" s="156"/>
      <c r="BB1264" s="156"/>
      <c r="BC1264" s="156"/>
      <c r="BD1264" s="156"/>
      <c r="BE1264" s="156"/>
      <c r="BF1264" s="156"/>
      <c r="BG1264" s="156"/>
      <c r="BH1264" s="153" t="s">
        <v>12130</v>
      </c>
      <c r="BI1264" s="349" t="s">
        <v>113</v>
      </c>
      <c r="BJ1264" s="240"/>
      <c r="BK1264" s="240" t="s">
        <v>114</v>
      </c>
      <c r="BL1264" s="240"/>
      <c r="BM1264" s="482"/>
      <c r="BN1264" s="156"/>
      <c r="BO1264" s="156"/>
      <c r="BP1264" s="156"/>
      <c r="BQ1264" s="156"/>
      <c r="BR1264" s="156"/>
      <c r="BS1264" s="156"/>
      <c r="BT1264" s="156"/>
      <c r="BU1264" s="156"/>
      <c r="BV1264" s="156"/>
      <c r="BW1264" s="156"/>
      <c r="BX1264" s="156"/>
      <c r="BY1264" s="156"/>
      <c r="BZ1264" s="156"/>
      <c r="CA1264" s="157" t="s">
        <v>109</v>
      </c>
      <c r="CB1264" s="157" t="s">
        <v>109</v>
      </c>
      <c r="CC1264" s="157"/>
      <c r="CD1264" s="156"/>
      <c r="CE1264" s="156"/>
      <c r="CF1264" s="156"/>
      <c r="CG1264" s="156"/>
      <c r="CH1264" s="156"/>
      <c r="CI1264" s="156"/>
      <c r="CJ1264" s="156"/>
      <c r="CK1264" s="156"/>
      <c r="CL1264" s="156"/>
      <c r="CM1264" s="152"/>
      <c r="CN1264" s="152" t="s">
        <v>109</v>
      </c>
      <c r="CO1264" s="297"/>
      <c r="CP1264" s="297"/>
      <c r="CQ1264" s="297"/>
      <c r="CR1264" s="297"/>
      <c r="CS1264" s="297"/>
      <c r="CT1264" s="297"/>
      <c r="CU1264" s="297"/>
      <c r="CV1264" s="297"/>
      <c r="CW1264" s="297"/>
      <c r="CX1264" s="297"/>
      <c r="CY1264" s="297"/>
      <c r="CZ1264" s="297"/>
      <c r="DA1264" s="297"/>
      <c r="DB1264" s="297"/>
      <c r="DC1264" s="297"/>
      <c r="DD1264" s="297"/>
      <c r="DE1264" s="297"/>
      <c r="DF1264" s="297"/>
      <c r="DG1264" s="297"/>
      <c r="DH1264" s="297"/>
      <c r="DI1264" s="297"/>
      <c r="DJ1264" s="297"/>
      <c r="DK1264" s="297"/>
      <c r="DL1264" s="297"/>
      <c r="DM1264" s="297"/>
      <c r="DN1264" s="297"/>
      <c r="DO1264" s="297"/>
      <c r="DP1264" s="297"/>
      <c r="DQ1264" s="297"/>
      <c r="DR1264" s="297"/>
      <c r="DS1264" s="297"/>
      <c r="DT1264" s="297"/>
      <c r="DU1264" s="297"/>
      <c r="DV1264" s="297"/>
      <c r="DW1264" s="297"/>
      <c r="DX1264" s="297"/>
      <c r="DY1264" s="297"/>
      <c r="DZ1264" s="297"/>
      <c r="EA1264" s="297"/>
      <c r="EB1264" s="297"/>
      <c r="EC1264" s="297"/>
      <c r="ED1264" s="297"/>
      <c r="EE1264" s="297"/>
      <c r="EF1264" s="297"/>
      <c r="EG1264" s="297"/>
      <c r="EH1264" s="297"/>
      <c r="EI1264" s="297"/>
      <c r="EJ1264" s="297"/>
      <c r="EK1264" s="297"/>
      <c r="EL1264" s="297"/>
      <c r="EM1264" s="297"/>
      <c r="EN1264" s="297"/>
      <c r="EO1264" s="297"/>
      <c r="EP1264" s="297"/>
      <c r="EQ1264" s="297"/>
      <c r="ER1264" s="297"/>
      <c r="ES1264" s="297"/>
      <c r="ET1264" s="297"/>
      <c r="EU1264" s="297"/>
      <c r="EV1264" s="297"/>
      <c r="EW1264" s="297"/>
      <c r="EX1264" s="297"/>
      <c r="EY1264" s="297"/>
      <c r="EZ1264" s="297"/>
      <c r="FA1264" s="297"/>
      <c r="FB1264" s="297"/>
      <c r="FC1264" s="297"/>
      <c r="FD1264" s="297"/>
      <c r="FE1264" s="297"/>
      <c r="FF1264" s="297"/>
      <c r="FG1264" s="297"/>
      <c r="FH1264" s="297"/>
      <c r="FI1264" s="297"/>
      <c r="FJ1264" s="297"/>
      <c r="FK1264" s="297"/>
      <c r="FL1264" s="297"/>
      <c r="FM1264" s="297"/>
      <c r="FN1264" s="297"/>
      <c r="FO1264" s="297"/>
      <c r="FP1264" s="297"/>
      <c r="FQ1264" s="297"/>
      <c r="FR1264" s="297"/>
      <c r="FS1264" s="297"/>
    </row>
    <row r="1265" spans="1:175" ht="45.75" customHeight="1">
      <c r="A1265" s="638">
        <f>1+A1264</f>
        <v>1264</v>
      </c>
      <c r="B1265" s="218" t="s">
        <v>12134</v>
      </c>
      <c r="C1265" s="201" t="s">
        <v>12135</v>
      </c>
      <c r="D1265" s="205" t="s">
        <v>11929</v>
      </c>
      <c r="E1265" s="202">
        <v>45616</v>
      </c>
      <c r="F1265" s="203">
        <v>45617</v>
      </c>
      <c r="G1265" s="203">
        <v>45646</v>
      </c>
      <c r="H1265" s="201" t="s">
        <v>416</v>
      </c>
      <c r="I1265" s="206" t="s">
        <v>9646</v>
      </c>
      <c r="J1265" s="201" t="s">
        <v>12136</v>
      </c>
      <c r="K1265" s="271">
        <v>1072662144</v>
      </c>
      <c r="L1265" s="201">
        <v>5</v>
      </c>
      <c r="M1265" s="272" t="s">
        <v>844</v>
      </c>
      <c r="N1265" s="208" t="s">
        <v>5078</v>
      </c>
      <c r="O1265" s="218" t="s">
        <v>783</v>
      </c>
      <c r="P1265" s="201" t="s">
        <v>12137</v>
      </c>
      <c r="Q1265" s="201" t="s">
        <v>12138</v>
      </c>
      <c r="R1265" s="210">
        <v>29</v>
      </c>
      <c r="S1265" s="201" t="s">
        <v>12139</v>
      </c>
      <c r="T1265" s="273" t="s">
        <v>12140</v>
      </c>
      <c r="U1265" s="274">
        <v>2024004290</v>
      </c>
      <c r="V1265" s="273" t="s">
        <v>12141</v>
      </c>
      <c r="W1265" s="275">
        <v>45617</v>
      </c>
      <c r="X1265" s="276" t="s">
        <v>103</v>
      </c>
      <c r="Y1265" s="313" t="s">
        <v>12141</v>
      </c>
      <c r="Z1265" s="215" t="s">
        <v>12140</v>
      </c>
      <c r="AA1265" s="216">
        <v>0</v>
      </c>
      <c r="AB1265" s="217">
        <v>0</v>
      </c>
      <c r="AC1265" s="216">
        <v>0</v>
      </c>
      <c r="AD1265" s="216">
        <v>0</v>
      </c>
      <c r="AE1265" s="216">
        <v>0</v>
      </c>
      <c r="AF1265" s="216">
        <v>0</v>
      </c>
      <c r="AG1265" s="216">
        <v>0</v>
      </c>
      <c r="AH1265" s="216">
        <v>0</v>
      </c>
      <c r="AI1265" s="216">
        <v>0</v>
      </c>
      <c r="AJ1265" s="216">
        <v>0</v>
      </c>
      <c r="AK1265" s="209" t="s">
        <v>104</v>
      </c>
      <c r="AL1265" s="191" t="s">
        <v>12142</v>
      </c>
      <c r="AM1265" s="201" t="s">
        <v>12143</v>
      </c>
      <c r="AN1265" s="207">
        <v>80398655</v>
      </c>
      <c r="AO1265" s="209" t="s">
        <v>114</v>
      </c>
      <c r="AP1265" s="201" t="s">
        <v>114</v>
      </c>
      <c r="AQ1265" s="277" t="s">
        <v>114</v>
      </c>
      <c r="AR1265" s="209" t="s">
        <v>114</v>
      </c>
      <c r="AS1265" s="201" t="s">
        <v>109</v>
      </c>
      <c r="AT1265" s="209" t="s">
        <v>109</v>
      </c>
      <c r="AU1265" s="209" t="s">
        <v>392</v>
      </c>
      <c r="AV1265" s="201"/>
      <c r="AW1265" s="201"/>
      <c r="AX1265" s="201" t="s">
        <v>109</v>
      </c>
      <c r="AY1265" s="201" t="s">
        <v>108</v>
      </c>
      <c r="AZ1265" s="240"/>
      <c r="BA1265" s="201"/>
      <c r="BB1265" s="241"/>
      <c r="BC1265" s="240"/>
      <c r="BD1265" s="210"/>
      <c r="BE1265" s="210"/>
      <c r="BF1265" s="210"/>
      <c r="BG1265" s="240"/>
      <c r="BH1265" s="221" t="s">
        <v>12140</v>
      </c>
      <c r="BI1265" s="296" t="s">
        <v>135</v>
      </c>
      <c r="BJ1265" s="201"/>
      <c r="BK1265" s="208" t="s">
        <v>114</v>
      </c>
      <c r="BL1265" s="240"/>
      <c r="BM1265" s="399" t="s">
        <v>136</v>
      </c>
      <c r="BN1265" s="292"/>
      <c r="BO1265" s="208"/>
      <c r="BP1265" s="208"/>
      <c r="BQ1265" s="208"/>
      <c r="BR1265" s="208"/>
      <c r="BS1265" s="208"/>
      <c r="BT1265" s="208"/>
      <c r="BU1265" s="237"/>
      <c r="BV1265" s="208"/>
      <c r="BW1265" s="278"/>
      <c r="BX1265" s="224"/>
      <c r="BY1265" s="208"/>
      <c r="BZ1265" s="293"/>
      <c r="CA1265" s="223" t="s">
        <v>109</v>
      </c>
      <c r="CB1265" s="320"/>
      <c r="CC1265" s="323"/>
      <c r="CD1265" s="322"/>
      <c r="CE1265" s="223"/>
      <c r="CF1265" s="223"/>
      <c r="CG1265" s="223"/>
      <c r="CH1265" s="223"/>
      <c r="CI1265" s="223"/>
      <c r="CJ1265" s="223"/>
      <c r="CK1265" s="223"/>
      <c r="CL1265" s="223"/>
      <c r="CM1265" s="303"/>
      <c r="CN1265" s="223"/>
      <c r="CO1265" s="50"/>
      <c r="CP1265" s="50"/>
      <c r="CQ1265" s="50"/>
      <c r="CR1265" s="50"/>
      <c r="CS1265" s="50"/>
      <c r="CT1265" s="50"/>
      <c r="CU1265" s="50"/>
      <c r="CV1265" s="50"/>
      <c r="CW1265" s="50"/>
      <c r="CX1265" s="50"/>
      <c r="CY1265" s="50"/>
      <c r="CZ1265" s="50"/>
      <c r="DA1265" s="50"/>
      <c r="DB1265" s="50"/>
      <c r="DC1265" s="50"/>
      <c r="DD1265" s="50"/>
      <c r="DE1265" s="50"/>
      <c r="DF1265" s="50"/>
      <c r="DG1265" s="50"/>
      <c r="DH1265" s="50"/>
      <c r="DI1265" s="50"/>
      <c r="DJ1265" s="50"/>
      <c r="DK1265" s="50"/>
      <c r="DL1265" s="50"/>
      <c r="DM1265" s="50"/>
      <c r="DN1265" s="50"/>
      <c r="DO1265" s="50"/>
      <c r="DP1265" s="50"/>
      <c r="DQ1265" s="50"/>
      <c r="DR1265" s="50"/>
      <c r="DS1265" s="50"/>
      <c r="DT1265" s="50"/>
      <c r="DU1265" s="50"/>
      <c r="DV1265" s="50"/>
      <c r="DW1265" s="50"/>
      <c r="DX1265" s="50"/>
      <c r="DY1265" s="50"/>
      <c r="DZ1265" s="50"/>
      <c r="EA1265" s="50"/>
      <c r="EB1265" s="50"/>
      <c r="EC1265" s="50"/>
      <c r="ED1265" s="50"/>
      <c r="EE1265" s="50"/>
    </row>
    <row r="1266" spans="1:175" ht="45.75" customHeight="1">
      <c r="A1266" s="638">
        <f>1+A1265</f>
        <v>1265</v>
      </c>
      <c r="B1266" s="218" t="s">
        <v>12144</v>
      </c>
      <c r="C1266" s="201" t="s">
        <v>12145</v>
      </c>
      <c r="D1266" s="205" t="s">
        <v>6230</v>
      </c>
      <c r="E1266" s="202">
        <v>45616</v>
      </c>
      <c r="F1266" s="203">
        <v>45622</v>
      </c>
      <c r="G1266" s="203">
        <v>45646</v>
      </c>
      <c r="H1266" s="201" t="s">
        <v>1154</v>
      </c>
      <c r="I1266" s="206" t="s">
        <v>452</v>
      </c>
      <c r="J1266" s="201" t="s">
        <v>12146</v>
      </c>
      <c r="K1266" s="271">
        <v>901387498</v>
      </c>
      <c r="L1266" s="201">
        <v>3</v>
      </c>
      <c r="M1266" s="272" t="s">
        <v>926</v>
      </c>
      <c r="N1266" s="208" t="s">
        <v>5078</v>
      </c>
      <c r="O1266" s="218" t="s">
        <v>3586</v>
      </c>
      <c r="P1266" s="201" t="s">
        <v>12147</v>
      </c>
      <c r="Q1266" s="201" t="s">
        <v>792</v>
      </c>
      <c r="R1266" s="210">
        <v>24</v>
      </c>
      <c r="S1266" s="201" t="s">
        <v>12148</v>
      </c>
      <c r="T1266" s="273" t="s">
        <v>12149</v>
      </c>
      <c r="U1266" s="274">
        <v>2024004292</v>
      </c>
      <c r="V1266" s="273" t="s">
        <v>12150</v>
      </c>
      <c r="W1266" s="275">
        <v>45617</v>
      </c>
      <c r="X1266" s="276" t="s">
        <v>103</v>
      </c>
      <c r="Y1266" s="313" t="s">
        <v>12150</v>
      </c>
      <c r="Z1266" s="215" t="s">
        <v>12149</v>
      </c>
      <c r="AA1266" s="216">
        <v>0</v>
      </c>
      <c r="AB1266" s="217">
        <v>0</v>
      </c>
      <c r="AC1266" s="216">
        <v>0</v>
      </c>
      <c r="AD1266" s="216">
        <v>0</v>
      </c>
      <c r="AE1266" s="216">
        <v>0</v>
      </c>
      <c r="AF1266" s="216">
        <v>0</v>
      </c>
      <c r="AG1266" s="216">
        <v>0</v>
      </c>
      <c r="AH1266" s="216">
        <v>0</v>
      </c>
      <c r="AI1266" s="216">
        <v>0</v>
      </c>
      <c r="AJ1266" s="216">
        <v>0</v>
      </c>
      <c r="AK1266" s="209" t="s">
        <v>104</v>
      </c>
      <c r="AL1266" s="191" t="s">
        <v>12151</v>
      </c>
      <c r="AM1266" s="201" t="s">
        <v>516</v>
      </c>
      <c r="AN1266" s="207">
        <v>1072707243</v>
      </c>
      <c r="AO1266" s="209" t="s">
        <v>12152</v>
      </c>
      <c r="AP1266" s="201" t="s">
        <v>362</v>
      </c>
      <c r="AQ1266" s="277">
        <v>45622</v>
      </c>
      <c r="AR1266" s="209" t="s">
        <v>12153</v>
      </c>
      <c r="AS1266" s="201" t="s">
        <v>114</v>
      </c>
      <c r="AT1266" s="209" t="s">
        <v>109</v>
      </c>
      <c r="AU1266" s="209" t="s">
        <v>392</v>
      </c>
      <c r="AV1266" s="201"/>
      <c r="AW1266" s="201"/>
      <c r="AX1266" s="201" t="s">
        <v>109</v>
      </c>
      <c r="AY1266" s="201" t="s">
        <v>108</v>
      </c>
      <c r="AZ1266" s="240"/>
      <c r="BA1266" s="201"/>
      <c r="BB1266" s="241"/>
      <c r="BC1266" s="240"/>
      <c r="BD1266" s="210"/>
      <c r="BE1266" s="210"/>
      <c r="BF1266" s="210"/>
      <c r="BG1266" s="240"/>
      <c r="BH1266" s="221" t="s">
        <v>12149</v>
      </c>
      <c r="BI1266" s="296" t="s">
        <v>135</v>
      </c>
      <c r="BJ1266" s="201"/>
      <c r="BK1266" s="208"/>
      <c r="BL1266" s="240"/>
      <c r="BM1266" s="399" t="s">
        <v>136</v>
      </c>
      <c r="BN1266" s="292"/>
      <c r="BO1266" s="208"/>
      <c r="BP1266" s="208"/>
      <c r="BQ1266" s="208"/>
      <c r="BR1266" s="208"/>
      <c r="BS1266" s="208"/>
      <c r="BT1266" s="208"/>
      <c r="BU1266" s="237"/>
      <c r="BV1266" s="208"/>
      <c r="BW1266" s="278"/>
      <c r="BX1266" s="224"/>
      <c r="BY1266" s="208"/>
      <c r="BZ1266" s="293"/>
      <c r="CA1266" s="223" t="s">
        <v>109</v>
      </c>
      <c r="CB1266" s="320"/>
      <c r="CC1266" s="323"/>
      <c r="CD1266" s="322"/>
      <c r="CE1266" s="223"/>
      <c r="CF1266" s="223"/>
      <c r="CG1266" s="223"/>
      <c r="CH1266" s="223"/>
      <c r="CI1266" s="223"/>
      <c r="CJ1266" s="223"/>
      <c r="CK1266" s="223"/>
      <c r="CL1266" s="223"/>
      <c r="CM1266" s="303"/>
      <c r="CN1266" s="223"/>
      <c r="CO1266" s="50"/>
      <c r="CP1266" s="50"/>
      <c r="CQ1266" s="50"/>
      <c r="CR1266" s="50"/>
      <c r="CS1266" s="50"/>
      <c r="CT1266" s="50"/>
      <c r="CU1266" s="50"/>
      <c r="CV1266" s="50"/>
      <c r="CW1266" s="50"/>
      <c r="CX1266" s="50"/>
      <c r="CY1266" s="50"/>
      <c r="CZ1266" s="50"/>
      <c r="DA1266" s="50"/>
      <c r="DB1266" s="50"/>
      <c r="DC1266" s="50"/>
      <c r="DD1266" s="50"/>
      <c r="DE1266" s="50"/>
      <c r="DF1266" s="50"/>
      <c r="DG1266" s="50"/>
      <c r="DH1266" s="50"/>
      <c r="DI1266" s="50"/>
      <c r="DJ1266" s="50"/>
      <c r="DK1266" s="50"/>
      <c r="DL1266" s="50"/>
      <c r="DM1266" s="50"/>
      <c r="DN1266" s="50"/>
      <c r="DO1266" s="50"/>
      <c r="DP1266" s="50"/>
      <c r="DQ1266" s="50"/>
      <c r="DR1266" s="50"/>
      <c r="DS1266" s="50"/>
      <c r="DT1266" s="50"/>
      <c r="DU1266" s="50"/>
      <c r="DV1266" s="50"/>
      <c r="DW1266" s="50"/>
      <c r="DX1266" s="50"/>
      <c r="DY1266" s="50"/>
      <c r="DZ1266" s="50"/>
      <c r="EA1266" s="50"/>
      <c r="EB1266" s="50"/>
      <c r="EC1266" s="50"/>
      <c r="ED1266" s="50"/>
      <c r="EE1266" s="50"/>
    </row>
    <row r="1267" spans="1:175" ht="45.75" customHeight="1">
      <c r="A1267" s="638">
        <f>1+A1266</f>
        <v>1266</v>
      </c>
      <c r="B1267" s="218" t="s">
        <v>12154</v>
      </c>
      <c r="C1267" s="201" t="s">
        <v>12155</v>
      </c>
      <c r="D1267" s="205" t="s">
        <v>6230</v>
      </c>
      <c r="E1267" s="202">
        <v>45617</v>
      </c>
      <c r="F1267" s="203">
        <v>45618</v>
      </c>
      <c r="G1267" s="203">
        <v>45646</v>
      </c>
      <c r="H1267" s="201" t="s">
        <v>416</v>
      </c>
      <c r="I1267" s="206" t="s">
        <v>9646</v>
      </c>
      <c r="J1267" s="201" t="s">
        <v>12156</v>
      </c>
      <c r="K1267" s="271">
        <v>79186513</v>
      </c>
      <c r="L1267" s="201">
        <v>2</v>
      </c>
      <c r="M1267" s="272" t="s">
        <v>844</v>
      </c>
      <c r="N1267" s="208" t="s">
        <v>5078</v>
      </c>
      <c r="O1267" s="218" t="s">
        <v>3586</v>
      </c>
      <c r="P1267" s="201" t="s">
        <v>12157</v>
      </c>
      <c r="Q1267" s="201" t="s">
        <v>12056</v>
      </c>
      <c r="R1267" s="210">
        <v>28</v>
      </c>
      <c r="S1267" s="201" t="s">
        <v>12158</v>
      </c>
      <c r="T1267" s="273" t="s">
        <v>9932</v>
      </c>
      <c r="U1267" s="274">
        <v>2024004299</v>
      </c>
      <c r="V1267" s="273" t="s">
        <v>9934</v>
      </c>
      <c r="W1267" s="275">
        <v>45617</v>
      </c>
      <c r="X1267" s="276" t="s">
        <v>12159</v>
      </c>
      <c r="Y1267" s="313" t="s">
        <v>9934</v>
      </c>
      <c r="Z1267" s="215">
        <v>0</v>
      </c>
      <c r="AA1267" s="216" t="s">
        <v>9934</v>
      </c>
      <c r="AB1267" s="217">
        <v>0</v>
      </c>
      <c r="AC1267" s="216">
        <v>0</v>
      </c>
      <c r="AD1267" s="216">
        <v>0</v>
      </c>
      <c r="AE1267" s="216">
        <v>0</v>
      </c>
      <c r="AF1267" s="216">
        <v>0</v>
      </c>
      <c r="AG1267" s="216">
        <v>0</v>
      </c>
      <c r="AH1267" s="216">
        <v>0</v>
      </c>
      <c r="AI1267" s="216">
        <v>0</v>
      </c>
      <c r="AJ1267" s="216">
        <v>0</v>
      </c>
      <c r="AK1267" s="209" t="s">
        <v>104</v>
      </c>
      <c r="AL1267" s="191" t="s">
        <v>12160</v>
      </c>
      <c r="AM1267" s="201" t="s">
        <v>12161</v>
      </c>
      <c r="AN1267" s="207">
        <v>30746877</v>
      </c>
      <c r="AO1267" s="209" t="s">
        <v>114</v>
      </c>
      <c r="AP1267" s="201" t="s">
        <v>114</v>
      </c>
      <c r="AQ1267" s="277" t="s">
        <v>114</v>
      </c>
      <c r="AR1267" s="209" t="s">
        <v>114</v>
      </c>
      <c r="AS1267" s="201" t="s">
        <v>109</v>
      </c>
      <c r="AT1267" s="209" t="s">
        <v>109</v>
      </c>
      <c r="AU1267" s="209" t="s">
        <v>392</v>
      </c>
      <c r="AV1267" s="201"/>
      <c r="AW1267" s="201"/>
      <c r="AX1267" s="201" t="s">
        <v>109</v>
      </c>
      <c r="AY1267" s="201" t="s">
        <v>108</v>
      </c>
      <c r="AZ1267" s="240"/>
      <c r="BA1267" s="201"/>
      <c r="BB1267" s="241"/>
      <c r="BC1267" s="240"/>
      <c r="BD1267" s="210"/>
      <c r="BE1267" s="210"/>
      <c r="BF1267" s="210"/>
      <c r="BG1267" s="240"/>
      <c r="BH1267" s="221" t="s">
        <v>9932</v>
      </c>
      <c r="BI1267" s="296" t="s">
        <v>135</v>
      </c>
      <c r="BJ1267" s="201"/>
      <c r="BK1267" s="208" t="s">
        <v>114</v>
      </c>
      <c r="BL1267" s="240"/>
      <c r="BM1267" s="399" t="s">
        <v>136</v>
      </c>
      <c r="BN1267" s="292"/>
      <c r="BO1267" s="208"/>
      <c r="BP1267" s="208"/>
      <c r="BQ1267" s="208"/>
      <c r="BR1267" s="208"/>
      <c r="BS1267" s="208"/>
      <c r="BT1267" s="208"/>
      <c r="BU1267" s="237"/>
      <c r="BV1267" s="208"/>
      <c r="BW1267" s="278"/>
      <c r="BX1267" s="224"/>
      <c r="BY1267" s="208"/>
      <c r="BZ1267" s="293"/>
      <c r="CA1267" s="223" t="s">
        <v>109</v>
      </c>
      <c r="CB1267" s="320"/>
      <c r="CC1267" s="323"/>
      <c r="CD1267" s="322"/>
      <c r="CE1267" s="223"/>
      <c r="CF1267" s="223"/>
      <c r="CG1267" s="223"/>
      <c r="CH1267" s="223"/>
      <c r="CI1267" s="223"/>
      <c r="CJ1267" s="223"/>
      <c r="CK1267" s="223"/>
      <c r="CL1267" s="223"/>
      <c r="CM1267" s="303"/>
      <c r="CN1267" s="223"/>
      <c r="CO1267" s="50"/>
      <c r="CP1267" s="50"/>
      <c r="CQ1267" s="50"/>
      <c r="CR1267" s="50"/>
      <c r="CS1267" s="50"/>
      <c r="CT1267" s="50"/>
      <c r="CU1267" s="50"/>
      <c r="CV1267" s="50"/>
      <c r="CW1267" s="50"/>
      <c r="CX1267" s="50"/>
      <c r="CY1267" s="50"/>
      <c r="CZ1267" s="50"/>
      <c r="DA1267" s="50"/>
      <c r="DB1267" s="50"/>
      <c r="DC1267" s="50"/>
      <c r="DD1267" s="50"/>
      <c r="DE1267" s="50"/>
      <c r="DF1267" s="50"/>
      <c r="DG1267" s="50"/>
      <c r="DH1267" s="50"/>
      <c r="DI1267" s="50"/>
      <c r="DJ1267" s="50"/>
      <c r="DK1267" s="50"/>
      <c r="DL1267" s="50"/>
      <c r="DM1267" s="50"/>
      <c r="DN1267" s="50"/>
      <c r="DO1267" s="50"/>
      <c r="DP1267" s="50"/>
      <c r="DQ1267" s="50"/>
      <c r="DR1267" s="50"/>
      <c r="DS1267" s="50"/>
      <c r="DT1267" s="50"/>
      <c r="DU1267" s="50"/>
      <c r="DV1267" s="50"/>
      <c r="DW1267" s="50"/>
      <c r="DX1267" s="50"/>
      <c r="DY1267" s="50"/>
      <c r="DZ1267" s="50"/>
      <c r="EA1267" s="50"/>
      <c r="EB1267" s="50"/>
      <c r="EC1267" s="50"/>
      <c r="ED1267" s="50"/>
      <c r="EE1267" s="50"/>
    </row>
    <row r="1268" spans="1:175" ht="45.75" customHeight="1">
      <c r="A1268" s="589">
        <f>1+A1267</f>
        <v>1267</v>
      </c>
      <c r="B1268" s="403" t="s">
        <v>12162</v>
      </c>
      <c r="C1268" s="156" t="s">
        <v>12163</v>
      </c>
      <c r="D1268" s="156" t="s">
        <v>12164</v>
      </c>
      <c r="E1268" s="156">
        <v>45617</v>
      </c>
      <c r="F1268" s="156">
        <v>45622</v>
      </c>
      <c r="G1268" s="156">
        <v>45656</v>
      </c>
      <c r="H1268" s="156" t="s">
        <v>1154</v>
      </c>
      <c r="I1268" s="156" t="s">
        <v>452</v>
      </c>
      <c r="J1268" s="301" t="s">
        <v>12165</v>
      </c>
      <c r="K1268" s="251">
        <v>901550256</v>
      </c>
      <c r="L1268" s="156">
        <v>6</v>
      </c>
      <c r="M1268" s="156" t="s">
        <v>926</v>
      </c>
      <c r="N1268" s="156" t="s">
        <v>5078</v>
      </c>
      <c r="O1268" s="156" t="s">
        <v>2287</v>
      </c>
      <c r="P1268" s="156" t="s">
        <v>12166</v>
      </c>
      <c r="Q1268" s="156" t="s">
        <v>12167</v>
      </c>
      <c r="R1268" s="143">
        <v>34</v>
      </c>
      <c r="S1268" s="134" t="s">
        <v>12168</v>
      </c>
      <c r="T1268" s="253" t="s">
        <v>12169</v>
      </c>
      <c r="U1268" s="156">
        <v>2024004300</v>
      </c>
      <c r="V1268" s="253" t="s">
        <v>12170</v>
      </c>
      <c r="W1268" s="156">
        <v>45617</v>
      </c>
      <c r="X1268" s="156" t="s">
        <v>103</v>
      </c>
      <c r="Y1268" s="317" t="s">
        <v>12170</v>
      </c>
      <c r="Z1268" s="156" t="s">
        <v>12169</v>
      </c>
      <c r="AA1268" s="156">
        <v>0</v>
      </c>
      <c r="AB1268" s="156">
        <v>0</v>
      </c>
      <c r="AC1268" s="156">
        <v>0</v>
      </c>
      <c r="AD1268" s="156">
        <v>0</v>
      </c>
      <c r="AE1268" s="156">
        <v>0</v>
      </c>
      <c r="AF1268" s="156">
        <v>0</v>
      </c>
      <c r="AG1268" s="156">
        <v>0</v>
      </c>
      <c r="AH1268" s="156">
        <v>0</v>
      </c>
      <c r="AI1268" s="156">
        <v>0</v>
      </c>
      <c r="AJ1268" s="156">
        <v>0</v>
      </c>
      <c r="AK1268" s="156" t="s">
        <v>104</v>
      </c>
      <c r="AL1268" s="103" t="s">
        <v>12171</v>
      </c>
      <c r="AM1268" s="156" t="s">
        <v>12172</v>
      </c>
      <c r="AN1268" s="156">
        <v>1128405913</v>
      </c>
      <c r="AO1268" s="156" t="s">
        <v>12173</v>
      </c>
      <c r="AP1268" s="156" t="s">
        <v>1618</v>
      </c>
      <c r="AQ1268" s="156">
        <v>45618</v>
      </c>
      <c r="AR1268" s="156" t="s">
        <v>12173</v>
      </c>
      <c r="AS1268" s="156" t="s">
        <v>114</v>
      </c>
      <c r="AT1268" s="156" t="s">
        <v>109</v>
      </c>
      <c r="AU1268" s="156" t="s">
        <v>392</v>
      </c>
      <c r="AV1268" s="156"/>
      <c r="AW1268" s="156"/>
      <c r="AX1268" s="156" t="s">
        <v>109</v>
      </c>
      <c r="AY1268" s="156" t="s">
        <v>108</v>
      </c>
      <c r="AZ1268" s="156"/>
      <c r="BA1268" s="156"/>
      <c r="BB1268" s="156"/>
      <c r="BC1268" s="156"/>
      <c r="BD1268" s="156"/>
      <c r="BE1268" s="156"/>
      <c r="BF1268" s="156"/>
      <c r="BG1268" s="156"/>
      <c r="BH1268" s="153" t="s">
        <v>12169</v>
      </c>
      <c r="BI1268" s="437" t="s">
        <v>227</v>
      </c>
      <c r="BJ1268" s="240"/>
      <c r="BK1268" s="240"/>
      <c r="BL1268" s="240"/>
      <c r="BM1268" s="161" t="s">
        <v>2539</v>
      </c>
      <c r="BN1268" s="156"/>
      <c r="BO1268" s="156"/>
      <c r="BP1268" s="156"/>
      <c r="BQ1268" s="156"/>
      <c r="BR1268" s="156"/>
      <c r="BS1268" s="156"/>
      <c r="BT1268" s="156"/>
      <c r="BU1268" s="156"/>
      <c r="BV1268" s="156"/>
      <c r="BW1268" s="156"/>
      <c r="BX1268" s="156"/>
      <c r="BY1268" s="156"/>
      <c r="BZ1268" s="338"/>
      <c r="CA1268" s="157" t="s">
        <v>109</v>
      </c>
      <c r="CB1268" s="157"/>
      <c r="CC1268" s="157"/>
      <c r="CD1268" s="156"/>
      <c r="CE1268" s="156"/>
      <c r="CF1268" s="156"/>
      <c r="CG1268" s="156"/>
      <c r="CH1268" s="156"/>
      <c r="CI1268" s="156"/>
      <c r="CJ1268" s="156"/>
      <c r="CK1268" s="156"/>
      <c r="CL1268" s="156"/>
      <c r="CM1268" s="152" t="s">
        <v>109</v>
      </c>
      <c r="CN1268" s="152" t="s">
        <v>109</v>
      </c>
      <c r="CO1268" s="297"/>
      <c r="CP1268" s="297"/>
      <c r="CQ1268" s="297"/>
      <c r="CR1268" s="297"/>
      <c r="CS1268" s="297"/>
      <c r="CT1268" s="297"/>
      <c r="CU1268" s="297"/>
      <c r="CV1268" s="297"/>
      <c r="CW1268" s="297"/>
      <c r="CX1268" s="297"/>
      <c r="CY1268" s="297"/>
      <c r="CZ1268" s="297"/>
      <c r="DA1268" s="297"/>
      <c r="DB1268" s="297"/>
      <c r="DC1268" s="297"/>
      <c r="DD1268" s="297"/>
      <c r="DE1268" s="297"/>
      <c r="DF1268" s="297"/>
      <c r="DG1268" s="297"/>
      <c r="DH1268" s="297"/>
      <c r="DI1268" s="297"/>
      <c r="DJ1268" s="297"/>
      <c r="DK1268" s="297"/>
      <c r="DL1268" s="297"/>
      <c r="DM1268" s="297"/>
      <c r="DN1268" s="297"/>
      <c r="DO1268" s="297"/>
      <c r="DP1268" s="297"/>
      <c r="DQ1268" s="297"/>
      <c r="DR1268" s="297"/>
      <c r="DS1268" s="297"/>
      <c r="DT1268" s="297"/>
      <c r="DU1268" s="297"/>
      <c r="DV1268" s="297"/>
      <c r="DW1268" s="297"/>
      <c r="DX1268" s="297"/>
      <c r="DY1268" s="297"/>
      <c r="DZ1268" s="297"/>
      <c r="EA1268" s="297"/>
      <c r="EB1268" s="297"/>
      <c r="EC1268" s="297"/>
      <c r="ED1268" s="297"/>
      <c r="EE1268" s="297"/>
      <c r="EF1268" s="297"/>
      <c r="EG1268" s="297"/>
      <c r="EH1268" s="297"/>
      <c r="EI1268" s="297"/>
      <c r="EJ1268" s="297"/>
      <c r="EK1268" s="297"/>
      <c r="EL1268" s="297"/>
      <c r="EM1268" s="297"/>
      <c r="EN1268" s="297"/>
      <c r="EO1268" s="297"/>
      <c r="EP1268" s="297"/>
      <c r="EQ1268" s="297"/>
      <c r="ER1268" s="297"/>
      <c r="ES1268" s="297"/>
      <c r="ET1268" s="297"/>
      <c r="EU1268" s="297"/>
      <c r="EV1268" s="297"/>
      <c r="EW1268" s="297"/>
      <c r="EX1268" s="297"/>
      <c r="EY1268" s="297"/>
      <c r="EZ1268" s="297"/>
      <c r="FA1268" s="297"/>
      <c r="FB1268" s="297"/>
      <c r="FC1268" s="297"/>
      <c r="FD1268" s="297"/>
      <c r="FE1268" s="297"/>
      <c r="FF1268" s="297"/>
      <c r="FG1268" s="297"/>
      <c r="FH1268" s="297"/>
      <c r="FI1268" s="297"/>
      <c r="FJ1268" s="297"/>
      <c r="FK1268" s="297"/>
      <c r="FL1268" s="297"/>
      <c r="FM1268" s="297"/>
      <c r="FN1268" s="297"/>
      <c r="FO1268" s="297"/>
      <c r="FP1268" s="297"/>
      <c r="FQ1268" s="297"/>
      <c r="FR1268" s="297"/>
      <c r="FS1268" s="297"/>
    </row>
    <row r="1269" spans="1:175" ht="45.75" customHeight="1">
      <c r="A1269" s="589">
        <f>1+A1268</f>
        <v>1268</v>
      </c>
      <c r="B1269" s="403" t="s">
        <v>12174</v>
      </c>
      <c r="C1269" s="156" t="s">
        <v>12175</v>
      </c>
      <c r="D1269" s="156" t="s">
        <v>6272</v>
      </c>
      <c r="E1269" s="156">
        <v>45617</v>
      </c>
      <c r="F1269" s="156">
        <v>45629</v>
      </c>
      <c r="G1269" s="156">
        <v>45657</v>
      </c>
      <c r="H1269" s="156" t="s">
        <v>547</v>
      </c>
      <c r="I1269" s="156" t="s">
        <v>9882</v>
      </c>
      <c r="J1269" s="301" t="s">
        <v>12176</v>
      </c>
      <c r="K1269" s="251">
        <v>9018944146</v>
      </c>
      <c r="L1269" s="156">
        <v>0</v>
      </c>
      <c r="M1269" s="156" t="s">
        <v>926</v>
      </c>
      <c r="N1269" s="156" t="s">
        <v>549</v>
      </c>
      <c r="O1269" s="156" t="s">
        <v>354</v>
      </c>
      <c r="P1269" s="156" t="s">
        <v>12177</v>
      </c>
      <c r="Q1269" s="156" t="s">
        <v>792</v>
      </c>
      <c r="R1269" s="143">
        <v>28</v>
      </c>
      <c r="S1269" s="134" t="s">
        <v>12178</v>
      </c>
      <c r="T1269" s="253" t="s">
        <v>12179</v>
      </c>
      <c r="U1269" s="156">
        <v>2024004544</v>
      </c>
      <c r="V1269" s="253" t="s">
        <v>12180</v>
      </c>
      <c r="W1269" s="156">
        <v>45629</v>
      </c>
      <c r="X1269" s="156" t="s">
        <v>103</v>
      </c>
      <c r="Y1269" s="317" t="s">
        <v>12180</v>
      </c>
      <c r="Z1269" s="156" t="s">
        <v>12179</v>
      </c>
      <c r="AA1269" s="156">
        <v>0</v>
      </c>
      <c r="AB1269" s="156">
        <v>0</v>
      </c>
      <c r="AC1269" s="156">
        <v>0</v>
      </c>
      <c r="AD1269" s="156">
        <v>0</v>
      </c>
      <c r="AE1269" s="156">
        <v>0</v>
      </c>
      <c r="AF1269" s="156">
        <v>0</v>
      </c>
      <c r="AG1269" s="156">
        <v>0</v>
      </c>
      <c r="AH1269" s="156">
        <v>0</v>
      </c>
      <c r="AI1269" s="156">
        <v>0</v>
      </c>
      <c r="AJ1269" s="156">
        <v>0</v>
      </c>
      <c r="AK1269" s="156" t="s">
        <v>104</v>
      </c>
      <c r="AL1269" s="103" t="s">
        <v>12181</v>
      </c>
      <c r="AM1269" s="156" t="s">
        <v>12182</v>
      </c>
      <c r="AN1269" s="156">
        <v>80398077</v>
      </c>
      <c r="AO1269" s="156" t="s">
        <v>12183</v>
      </c>
      <c r="AP1269" s="156" t="s">
        <v>3992</v>
      </c>
      <c r="AQ1269" s="156">
        <v>45628</v>
      </c>
      <c r="AR1269" s="156" t="s">
        <v>12184</v>
      </c>
      <c r="AS1269" s="156" t="s">
        <v>114</v>
      </c>
      <c r="AT1269" s="156" t="s">
        <v>109</v>
      </c>
      <c r="AU1269" s="156" t="s">
        <v>392</v>
      </c>
      <c r="AV1269" s="156"/>
      <c r="AW1269" s="156"/>
      <c r="AX1269" s="156" t="s">
        <v>109</v>
      </c>
      <c r="AY1269" s="156" t="s">
        <v>108</v>
      </c>
      <c r="AZ1269" s="156"/>
      <c r="BA1269" s="156"/>
      <c r="BB1269" s="156"/>
      <c r="BC1269" s="156"/>
      <c r="BD1269" s="156"/>
      <c r="BE1269" s="156"/>
      <c r="BF1269" s="156"/>
      <c r="BG1269" s="156"/>
      <c r="BH1269" s="153" t="s">
        <v>12179</v>
      </c>
      <c r="BI1269" s="437" t="s">
        <v>227</v>
      </c>
      <c r="BJ1269" s="240"/>
      <c r="BK1269" s="240" t="s">
        <v>114</v>
      </c>
      <c r="BL1269" s="240"/>
      <c r="BM1269" s="677" t="s">
        <v>11378</v>
      </c>
      <c r="BN1269" s="156" t="s">
        <v>108</v>
      </c>
      <c r="BO1269" s="156" t="s">
        <v>108</v>
      </c>
      <c r="BP1269" s="156" t="s">
        <v>108</v>
      </c>
      <c r="BQ1269" s="156" t="s">
        <v>108</v>
      </c>
      <c r="BR1269" s="156" t="s">
        <v>108</v>
      </c>
      <c r="BS1269" s="156" t="s">
        <v>108</v>
      </c>
      <c r="BT1269" s="156" t="s">
        <v>108</v>
      </c>
      <c r="BU1269" s="156" t="s">
        <v>108</v>
      </c>
      <c r="BV1269" s="156" t="s">
        <v>108</v>
      </c>
      <c r="BW1269" s="156" t="s">
        <v>108</v>
      </c>
      <c r="BX1269" s="156" t="s">
        <v>12185</v>
      </c>
      <c r="BY1269" s="156">
        <v>6018776369</v>
      </c>
      <c r="BZ1269" s="338" t="s">
        <v>12186</v>
      </c>
      <c r="CA1269" s="157" t="s">
        <v>109</v>
      </c>
      <c r="CB1269" s="157" t="s">
        <v>578</v>
      </c>
      <c r="CC1269" s="157"/>
      <c r="CD1269" s="156"/>
      <c r="CE1269" s="156"/>
      <c r="CF1269" s="156"/>
      <c r="CG1269" s="156"/>
      <c r="CH1269" s="156"/>
      <c r="CI1269" s="156"/>
      <c r="CJ1269" s="156"/>
      <c r="CK1269" s="156"/>
      <c r="CL1269" s="156"/>
      <c r="CM1269" s="152" t="s">
        <v>109</v>
      </c>
      <c r="CN1269" s="152"/>
      <c r="CO1269" s="297"/>
      <c r="CP1269" s="297"/>
      <c r="CQ1269" s="297"/>
      <c r="CR1269" s="297"/>
      <c r="CS1269" s="297"/>
      <c r="CT1269" s="297"/>
      <c r="CU1269" s="297"/>
      <c r="CV1269" s="297"/>
      <c r="CW1269" s="297"/>
      <c r="CX1269" s="297"/>
      <c r="CY1269" s="297"/>
      <c r="CZ1269" s="297"/>
      <c r="DA1269" s="297"/>
      <c r="DB1269" s="297"/>
      <c r="DC1269" s="297"/>
      <c r="DD1269" s="297"/>
      <c r="DE1269" s="297"/>
      <c r="DF1269" s="297"/>
      <c r="DG1269" s="297"/>
      <c r="DH1269" s="297"/>
      <c r="DI1269" s="297"/>
      <c r="DJ1269" s="297"/>
      <c r="DK1269" s="297"/>
      <c r="DL1269" s="297"/>
      <c r="DM1269" s="297"/>
      <c r="DN1269" s="297"/>
      <c r="DO1269" s="297"/>
      <c r="DP1269" s="297"/>
      <c r="DQ1269" s="297"/>
      <c r="DR1269" s="297"/>
      <c r="DS1269" s="297"/>
      <c r="DT1269" s="297"/>
      <c r="DU1269" s="297"/>
      <c r="DV1269" s="297"/>
      <c r="DW1269" s="297"/>
      <c r="DX1269" s="297"/>
      <c r="DY1269" s="297"/>
      <c r="DZ1269" s="297"/>
      <c r="EA1269" s="297"/>
      <c r="EB1269" s="297"/>
      <c r="EC1269" s="297"/>
      <c r="ED1269" s="297"/>
      <c r="EE1269" s="297"/>
      <c r="EF1269" s="297"/>
      <c r="EG1269" s="297"/>
      <c r="EH1269" s="297"/>
      <c r="EI1269" s="297"/>
      <c r="EJ1269" s="297"/>
      <c r="EK1269" s="297"/>
      <c r="EL1269" s="297"/>
      <c r="EM1269" s="297"/>
      <c r="EN1269" s="297"/>
      <c r="EO1269" s="297"/>
      <c r="EP1269" s="297"/>
      <c r="EQ1269" s="297"/>
      <c r="ER1269" s="297"/>
      <c r="ES1269" s="297"/>
      <c r="ET1269" s="297"/>
      <c r="EU1269" s="297"/>
      <c r="EV1269" s="297"/>
      <c r="EW1269" s="297"/>
      <c r="EX1269" s="297"/>
      <c r="EY1269" s="297"/>
      <c r="EZ1269" s="297"/>
      <c r="FA1269" s="297"/>
      <c r="FB1269" s="297"/>
      <c r="FC1269" s="297"/>
      <c r="FD1269" s="297"/>
      <c r="FE1269" s="297"/>
      <c r="FF1269" s="297"/>
      <c r="FG1269" s="297"/>
      <c r="FH1269" s="297"/>
      <c r="FI1269" s="297"/>
      <c r="FJ1269" s="297"/>
      <c r="FK1269" s="297"/>
      <c r="FL1269" s="297"/>
      <c r="FM1269" s="297"/>
      <c r="FN1269" s="297"/>
      <c r="FO1269" s="297"/>
      <c r="FP1269" s="297"/>
      <c r="FQ1269" s="297"/>
      <c r="FR1269" s="297"/>
      <c r="FS1269" s="297"/>
    </row>
    <row r="1270" spans="1:175" ht="45.75" customHeight="1">
      <c r="A1270" s="589">
        <f>1+A1269</f>
        <v>1269</v>
      </c>
      <c r="B1270" s="403" t="s">
        <v>12187</v>
      </c>
      <c r="C1270" s="156" t="s">
        <v>12188</v>
      </c>
      <c r="D1270" s="156" t="s">
        <v>12040</v>
      </c>
      <c r="E1270" s="156">
        <v>45617</v>
      </c>
      <c r="F1270" s="156">
        <v>45618</v>
      </c>
      <c r="G1270" s="156">
        <v>45650</v>
      </c>
      <c r="H1270" s="156" t="s">
        <v>1154</v>
      </c>
      <c r="I1270" s="156" t="s">
        <v>452</v>
      </c>
      <c r="J1270" s="156" t="s">
        <v>12189</v>
      </c>
      <c r="K1270" s="251">
        <v>901189113</v>
      </c>
      <c r="L1270" s="156">
        <v>4</v>
      </c>
      <c r="M1270" s="156" t="s">
        <v>926</v>
      </c>
      <c r="N1270" s="156" t="s">
        <v>5078</v>
      </c>
      <c r="O1270" s="156" t="s">
        <v>1061</v>
      </c>
      <c r="P1270" s="156" t="s">
        <v>12190</v>
      </c>
      <c r="Q1270" s="156" t="s">
        <v>12191</v>
      </c>
      <c r="R1270" s="143">
        <v>32</v>
      </c>
      <c r="S1270" s="134" t="s">
        <v>12192</v>
      </c>
      <c r="T1270" s="253" t="s">
        <v>12193</v>
      </c>
      <c r="U1270" s="156">
        <v>2024004308</v>
      </c>
      <c r="V1270" s="253" t="s">
        <v>12194</v>
      </c>
      <c r="W1270" s="156">
        <v>45617</v>
      </c>
      <c r="X1270" s="156" t="s">
        <v>103</v>
      </c>
      <c r="Y1270" s="317" t="s">
        <v>12194</v>
      </c>
      <c r="Z1270" s="156" t="s">
        <v>12193</v>
      </c>
      <c r="AA1270" s="156">
        <v>0</v>
      </c>
      <c r="AB1270" s="156">
        <v>0</v>
      </c>
      <c r="AC1270" s="156">
        <v>0</v>
      </c>
      <c r="AD1270" s="156">
        <v>0</v>
      </c>
      <c r="AE1270" s="156">
        <v>0</v>
      </c>
      <c r="AF1270" s="156">
        <v>0</v>
      </c>
      <c r="AG1270" s="156">
        <v>0</v>
      </c>
      <c r="AH1270" s="156">
        <v>0</v>
      </c>
      <c r="AI1270" s="156">
        <v>0</v>
      </c>
      <c r="AJ1270" s="156">
        <v>0</v>
      </c>
      <c r="AK1270" s="156" t="s">
        <v>104</v>
      </c>
      <c r="AL1270" s="103" t="s">
        <v>12195</v>
      </c>
      <c r="AM1270" s="156" t="s">
        <v>12196</v>
      </c>
      <c r="AN1270" s="156">
        <v>1072658991</v>
      </c>
      <c r="AO1270" s="156" t="s">
        <v>12197</v>
      </c>
      <c r="AP1270" s="156" t="s">
        <v>362</v>
      </c>
      <c r="AQ1270" s="156">
        <v>45618</v>
      </c>
      <c r="AR1270" s="156" t="s">
        <v>12173</v>
      </c>
      <c r="AS1270" s="156" t="s">
        <v>114</v>
      </c>
      <c r="AT1270" s="156" t="s">
        <v>109</v>
      </c>
      <c r="AU1270" s="156" t="s">
        <v>392</v>
      </c>
      <c r="AV1270" s="156"/>
      <c r="AW1270" s="156"/>
      <c r="AX1270" s="156" t="s">
        <v>109</v>
      </c>
      <c r="AY1270" s="156" t="s">
        <v>108</v>
      </c>
      <c r="AZ1270" s="156"/>
      <c r="BA1270" s="156"/>
      <c r="BB1270" s="156"/>
      <c r="BC1270" s="156"/>
      <c r="BD1270" s="156"/>
      <c r="BE1270" s="156"/>
      <c r="BF1270" s="156"/>
      <c r="BG1270" s="156"/>
      <c r="BH1270" s="153" t="s">
        <v>12193</v>
      </c>
      <c r="BI1270" s="437" t="s">
        <v>227</v>
      </c>
      <c r="BJ1270" s="240"/>
      <c r="BK1270" s="240"/>
      <c r="BL1270" s="240"/>
      <c r="BM1270" s="677" t="s">
        <v>11378</v>
      </c>
      <c r="BN1270" s="156" t="s">
        <v>108</v>
      </c>
      <c r="BO1270" s="156" t="s">
        <v>108</v>
      </c>
      <c r="BP1270" s="156" t="s">
        <v>108</v>
      </c>
      <c r="BQ1270" s="156" t="s">
        <v>108</v>
      </c>
      <c r="BR1270" s="156" t="s">
        <v>108</v>
      </c>
      <c r="BS1270" s="156" t="s">
        <v>108</v>
      </c>
      <c r="BT1270" s="156" t="s">
        <v>108</v>
      </c>
      <c r="BU1270" s="156" t="s">
        <v>108</v>
      </c>
      <c r="BV1270" s="156" t="s">
        <v>108</v>
      </c>
      <c r="BW1270" s="156" t="s">
        <v>108</v>
      </c>
      <c r="BX1270" s="156" t="s">
        <v>12198</v>
      </c>
      <c r="BY1270" s="156">
        <v>3173697482</v>
      </c>
      <c r="BZ1270" s="156" t="s">
        <v>12199</v>
      </c>
      <c r="CA1270" s="157" t="s">
        <v>109</v>
      </c>
      <c r="CB1270" s="157"/>
      <c r="CC1270" s="157"/>
      <c r="CD1270" s="156"/>
      <c r="CE1270" s="156"/>
      <c r="CF1270" s="156"/>
      <c r="CG1270" s="156"/>
      <c r="CH1270" s="156"/>
      <c r="CI1270" s="156"/>
      <c r="CJ1270" s="156"/>
      <c r="CK1270" s="156"/>
      <c r="CL1270" s="156"/>
      <c r="CM1270" s="152" t="s">
        <v>109</v>
      </c>
      <c r="CN1270" s="152"/>
      <c r="CO1270" s="297"/>
      <c r="CP1270" s="297"/>
      <c r="CQ1270" s="297"/>
      <c r="CR1270" s="297"/>
      <c r="CS1270" s="297"/>
      <c r="CT1270" s="297"/>
      <c r="CU1270" s="297"/>
      <c r="CV1270" s="297"/>
      <c r="CW1270" s="297"/>
      <c r="CX1270" s="297"/>
      <c r="CY1270" s="297"/>
      <c r="CZ1270" s="297"/>
      <c r="DA1270" s="297"/>
      <c r="DB1270" s="297"/>
      <c r="DC1270" s="297"/>
      <c r="DD1270" s="297"/>
      <c r="DE1270" s="297"/>
      <c r="DF1270" s="297"/>
      <c r="DG1270" s="297"/>
      <c r="DH1270" s="297"/>
      <c r="DI1270" s="297"/>
      <c r="DJ1270" s="297"/>
      <c r="DK1270" s="297"/>
      <c r="DL1270" s="297"/>
      <c r="DM1270" s="297"/>
      <c r="DN1270" s="297"/>
      <c r="DO1270" s="297"/>
      <c r="DP1270" s="297"/>
      <c r="DQ1270" s="297"/>
      <c r="DR1270" s="297"/>
      <c r="DS1270" s="297"/>
      <c r="DT1270" s="297"/>
      <c r="DU1270" s="297"/>
      <c r="DV1270" s="297"/>
      <c r="DW1270" s="297"/>
      <c r="DX1270" s="297"/>
      <c r="DY1270" s="297"/>
      <c r="DZ1270" s="297"/>
      <c r="EA1270" s="297"/>
      <c r="EB1270" s="297"/>
      <c r="EC1270" s="297"/>
      <c r="ED1270" s="297"/>
      <c r="EE1270" s="297"/>
      <c r="EF1270" s="297"/>
      <c r="EG1270" s="297"/>
      <c r="EH1270" s="297"/>
      <c r="EI1270" s="297"/>
      <c r="EJ1270" s="297"/>
      <c r="EK1270" s="297"/>
      <c r="EL1270" s="297"/>
      <c r="EM1270" s="297"/>
      <c r="EN1270" s="297"/>
      <c r="EO1270" s="297"/>
      <c r="EP1270" s="297"/>
      <c r="EQ1270" s="297"/>
      <c r="ER1270" s="297"/>
      <c r="ES1270" s="297"/>
      <c r="ET1270" s="297"/>
      <c r="EU1270" s="297"/>
      <c r="EV1270" s="297"/>
      <c r="EW1270" s="297"/>
      <c r="EX1270" s="297"/>
      <c r="EY1270" s="297"/>
      <c r="EZ1270" s="297"/>
      <c r="FA1270" s="297"/>
      <c r="FB1270" s="297"/>
      <c r="FC1270" s="297"/>
      <c r="FD1270" s="297"/>
      <c r="FE1270" s="297"/>
      <c r="FF1270" s="297"/>
      <c r="FG1270" s="297"/>
      <c r="FH1270" s="297"/>
      <c r="FI1270" s="297"/>
      <c r="FJ1270" s="297"/>
      <c r="FK1270" s="297"/>
      <c r="FL1270" s="297"/>
      <c r="FM1270" s="297"/>
      <c r="FN1270" s="297"/>
      <c r="FO1270" s="297"/>
      <c r="FP1270" s="297"/>
      <c r="FQ1270" s="297"/>
      <c r="FR1270" s="297"/>
      <c r="FS1270" s="297"/>
    </row>
    <row r="1271" spans="1:175" ht="45.75" customHeight="1">
      <c r="A1271" s="589">
        <f>1+A1270</f>
        <v>1270</v>
      </c>
      <c r="B1271" s="403" t="s">
        <v>12200</v>
      </c>
      <c r="C1271" s="156" t="s">
        <v>12201</v>
      </c>
      <c r="D1271" s="156" t="s">
        <v>12164</v>
      </c>
      <c r="E1271" s="156">
        <v>45619</v>
      </c>
      <c r="F1271" s="156">
        <v>45621</v>
      </c>
      <c r="G1271" s="156">
        <v>45650</v>
      </c>
      <c r="H1271" s="156" t="s">
        <v>416</v>
      </c>
      <c r="I1271" s="156" t="s">
        <v>1007</v>
      </c>
      <c r="J1271" s="156" t="s">
        <v>818</v>
      </c>
      <c r="K1271" s="251">
        <v>899999156</v>
      </c>
      <c r="L1271" s="156">
        <v>1</v>
      </c>
      <c r="M1271" s="156" t="s">
        <v>926</v>
      </c>
      <c r="N1271" s="156" t="s">
        <v>5078</v>
      </c>
      <c r="O1271" s="156" t="s">
        <v>168</v>
      </c>
      <c r="P1271" s="156" t="s">
        <v>12202</v>
      </c>
      <c r="Q1271" s="156" t="s">
        <v>792</v>
      </c>
      <c r="R1271" s="143">
        <v>29</v>
      </c>
      <c r="S1271" s="134" t="s">
        <v>12203</v>
      </c>
      <c r="T1271" s="253" t="s">
        <v>12204</v>
      </c>
      <c r="U1271" s="156">
        <v>2024004332</v>
      </c>
      <c r="V1271" s="253" t="s">
        <v>12205</v>
      </c>
      <c r="W1271" s="156">
        <v>45621</v>
      </c>
      <c r="X1271" s="156" t="s">
        <v>12159</v>
      </c>
      <c r="Y1271" s="317" t="s">
        <v>12205</v>
      </c>
      <c r="Z1271" s="156">
        <v>0</v>
      </c>
      <c r="AA1271" s="156" t="s">
        <v>12205</v>
      </c>
      <c r="AB1271" s="156">
        <v>0</v>
      </c>
      <c r="AC1271" s="156">
        <v>0</v>
      </c>
      <c r="AD1271" s="156">
        <v>0</v>
      </c>
      <c r="AE1271" s="156">
        <v>0</v>
      </c>
      <c r="AF1271" s="156">
        <v>0</v>
      </c>
      <c r="AG1271" s="156">
        <v>0</v>
      </c>
      <c r="AH1271" s="156">
        <v>0</v>
      </c>
      <c r="AI1271" s="156">
        <v>0</v>
      </c>
      <c r="AJ1271" s="156">
        <v>0</v>
      </c>
      <c r="AK1271" s="156" t="s">
        <v>104</v>
      </c>
      <c r="AL1271" s="103" t="s">
        <v>12206</v>
      </c>
      <c r="AM1271" s="156" t="s">
        <v>12207</v>
      </c>
      <c r="AN1271" s="156">
        <v>39537254</v>
      </c>
      <c r="AO1271" s="156" t="s">
        <v>114</v>
      </c>
      <c r="AP1271" s="156" t="s">
        <v>114</v>
      </c>
      <c r="AQ1271" s="156" t="s">
        <v>114</v>
      </c>
      <c r="AR1271" s="156" t="s">
        <v>114</v>
      </c>
      <c r="AS1271" s="156" t="s">
        <v>114</v>
      </c>
      <c r="AT1271" s="156" t="s">
        <v>109</v>
      </c>
      <c r="AU1271" s="156" t="s">
        <v>392</v>
      </c>
      <c r="AV1271" s="156"/>
      <c r="AW1271" s="156"/>
      <c r="AX1271" s="156"/>
      <c r="AY1271" s="156" t="s">
        <v>108</v>
      </c>
      <c r="AZ1271" s="156"/>
      <c r="BA1271" s="156"/>
      <c r="BB1271" s="156"/>
      <c r="BC1271" s="156"/>
      <c r="BD1271" s="156"/>
      <c r="BE1271" s="156"/>
      <c r="BF1271" s="156"/>
      <c r="BG1271" s="156"/>
      <c r="BH1271" s="153" t="s">
        <v>12204</v>
      </c>
      <c r="BI1271" s="438" t="s">
        <v>135</v>
      </c>
      <c r="BJ1271" s="240"/>
      <c r="BK1271" s="240" t="s">
        <v>114</v>
      </c>
      <c r="BL1271" s="240"/>
      <c r="BM1271" s="399" t="s">
        <v>136</v>
      </c>
      <c r="BN1271" s="156" t="s">
        <v>114</v>
      </c>
      <c r="BO1271" s="156" t="s">
        <v>114</v>
      </c>
      <c r="BP1271" s="156" t="s">
        <v>114</v>
      </c>
      <c r="BQ1271" s="156" t="s">
        <v>114</v>
      </c>
      <c r="BR1271" s="156" t="s">
        <v>114</v>
      </c>
      <c r="BS1271" s="156" t="s">
        <v>114</v>
      </c>
      <c r="BT1271" s="156" t="s">
        <v>114</v>
      </c>
      <c r="BU1271" s="156" t="s">
        <v>114</v>
      </c>
      <c r="BV1271" s="156" t="s">
        <v>114</v>
      </c>
      <c r="BW1271" s="156" t="s">
        <v>114</v>
      </c>
      <c r="BX1271" s="156" t="s">
        <v>825</v>
      </c>
      <c r="BY1271" s="156">
        <v>8630828</v>
      </c>
      <c r="BZ1271" s="156" t="s">
        <v>12208</v>
      </c>
      <c r="CA1271" s="157" t="s">
        <v>109</v>
      </c>
      <c r="CB1271" s="157"/>
      <c r="CC1271" s="157"/>
      <c r="CD1271" s="156"/>
      <c r="CE1271" s="156"/>
      <c r="CF1271" s="156"/>
      <c r="CG1271" s="156"/>
      <c r="CH1271" s="156"/>
      <c r="CI1271" s="156"/>
      <c r="CJ1271" s="156"/>
      <c r="CK1271" s="156"/>
      <c r="CL1271" s="156"/>
      <c r="CM1271" s="152" t="s">
        <v>109</v>
      </c>
      <c r="CN1271" s="152"/>
      <c r="CO1271" s="297"/>
      <c r="CP1271" s="297"/>
      <c r="CQ1271" s="297"/>
      <c r="CR1271" s="297"/>
      <c r="CS1271" s="297"/>
      <c r="CT1271" s="297"/>
      <c r="CU1271" s="297"/>
      <c r="CV1271" s="297"/>
      <c r="CW1271" s="297"/>
      <c r="CX1271" s="297"/>
      <c r="CY1271" s="297"/>
      <c r="CZ1271" s="297"/>
      <c r="DA1271" s="297"/>
      <c r="DB1271" s="297"/>
      <c r="DC1271" s="297"/>
      <c r="DD1271" s="297"/>
      <c r="DE1271" s="297"/>
      <c r="DF1271" s="297"/>
      <c r="DG1271" s="297"/>
      <c r="DH1271" s="297"/>
      <c r="DI1271" s="297"/>
      <c r="DJ1271" s="297"/>
      <c r="DK1271" s="297"/>
      <c r="DL1271" s="297"/>
      <c r="DM1271" s="297"/>
      <c r="DN1271" s="297"/>
      <c r="DO1271" s="297"/>
      <c r="DP1271" s="297"/>
      <c r="DQ1271" s="297"/>
      <c r="DR1271" s="297"/>
      <c r="DS1271" s="297"/>
      <c r="DT1271" s="297"/>
      <c r="DU1271" s="297"/>
      <c r="DV1271" s="297"/>
      <c r="DW1271" s="297"/>
      <c r="DX1271" s="297"/>
      <c r="DY1271" s="297"/>
      <c r="DZ1271" s="297"/>
      <c r="EA1271" s="297"/>
      <c r="EB1271" s="297"/>
      <c r="EC1271" s="297"/>
      <c r="ED1271" s="297"/>
      <c r="EE1271" s="297"/>
      <c r="EF1271" s="297"/>
      <c r="EG1271" s="297"/>
      <c r="EH1271" s="297"/>
      <c r="EI1271" s="297"/>
      <c r="EJ1271" s="297"/>
      <c r="EK1271" s="297"/>
      <c r="EL1271" s="297"/>
      <c r="EM1271" s="297"/>
      <c r="EN1271" s="297"/>
      <c r="EO1271" s="297"/>
      <c r="EP1271" s="297"/>
      <c r="EQ1271" s="297"/>
      <c r="ER1271" s="297"/>
      <c r="ES1271" s="297"/>
      <c r="ET1271" s="297"/>
      <c r="EU1271" s="297"/>
      <c r="EV1271" s="297"/>
      <c r="EW1271" s="297"/>
      <c r="EX1271" s="297"/>
      <c r="EY1271" s="297"/>
      <c r="EZ1271" s="297"/>
      <c r="FA1271" s="297"/>
      <c r="FB1271" s="297"/>
      <c r="FC1271" s="297"/>
      <c r="FD1271" s="297"/>
      <c r="FE1271" s="297"/>
      <c r="FF1271" s="297"/>
      <c r="FG1271" s="297"/>
      <c r="FH1271" s="297"/>
      <c r="FI1271" s="297"/>
      <c r="FJ1271" s="297"/>
      <c r="FK1271" s="297"/>
      <c r="FL1271" s="297"/>
      <c r="FM1271" s="297"/>
      <c r="FN1271" s="297"/>
      <c r="FO1271" s="297"/>
      <c r="FP1271" s="297"/>
      <c r="FQ1271" s="297"/>
      <c r="FR1271" s="297"/>
      <c r="FS1271" s="297"/>
    </row>
    <row r="1272" spans="1:175" ht="45.75" customHeight="1">
      <c r="A1272" s="589">
        <f>1+A1271</f>
        <v>1271</v>
      </c>
      <c r="B1272" s="610" t="s">
        <v>12209</v>
      </c>
      <c r="C1272" s="603" t="s">
        <v>12210</v>
      </c>
      <c r="D1272" s="205" t="s">
        <v>6230</v>
      </c>
      <c r="E1272" s="601">
        <v>45619</v>
      </c>
      <c r="F1272" s="203">
        <v>45622</v>
      </c>
      <c r="G1272" s="203">
        <v>45651</v>
      </c>
      <c r="H1272" s="201" t="s">
        <v>416</v>
      </c>
      <c r="I1272" s="206" t="s">
        <v>12079</v>
      </c>
      <c r="J1272" s="603" t="s">
        <v>12211</v>
      </c>
      <c r="K1272" s="271">
        <v>1072709817</v>
      </c>
      <c r="L1272" s="201">
        <v>8</v>
      </c>
      <c r="M1272" s="272" t="s">
        <v>844</v>
      </c>
      <c r="N1272" s="208" t="s">
        <v>5078</v>
      </c>
      <c r="O1272" s="218" t="s">
        <v>427</v>
      </c>
      <c r="P1272" s="201" t="s">
        <v>12212</v>
      </c>
      <c r="Q1272" s="201" t="s">
        <v>792</v>
      </c>
      <c r="R1272" s="210">
        <v>29</v>
      </c>
      <c r="S1272" s="201" t="s">
        <v>1390</v>
      </c>
      <c r="T1272" s="273" t="s">
        <v>12213</v>
      </c>
      <c r="U1272" s="274">
        <v>2024004333</v>
      </c>
      <c r="V1272" s="273" t="s">
        <v>12214</v>
      </c>
      <c r="W1272" s="275">
        <v>45621</v>
      </c>
      <c r="X1272" s="276" t="s">
        <v>103</v>
      </c>
      <c r="Y1272" s="313" t="s">
        <v>12214</v>
      </c>
      <c r="Z1272" s="215" t="s">
        <v>12213</v>
      </c>
      <c r="AA1272" s="216">
        <v>0</v>
      </c>
      <c r="AB1272" s="217">
        <v>0</v>
      </c>
      <c r="AC1272" s="216">
        <v>0</v>
      </c>
      <c r="AD1272" s="216">
        <v>0</v>
      </c>
      <c r="AE1272" s="216">
        <v>0</v>
      </c>
      <c r="AF1272" s="216">
        <v>0</v>
      </c>
      <c r="AG1272" s="216">
        <v>0</v>
      </c>
      <c r="AH1272" s="216">
        <v>0</v>
      </c>
      <c r="AI1272" s="216">
        <v>0</v>
      </c>
      <c r="AJ1272" s="216">
        <v>0</v>
      </c>
      <c r="AK1272" s="209" t="s">
        <v>104</v>
      </c>
      <c r="AL1272" s="191" t="s">
        <v>12215</v>
      </c>
      <c r="AM1272" s="201" t="s">
        <v>12216</v>
      </c>
      <c r="AN1272" s="207">
        <v>52051455</v>
      </c>
      <c r="AO1272" s="209" t="s">
        <v>114</v>
      </c>
      <c r="AP1272" s="201" t="s">
        <v>114</v>
      </c>
      <c r="AQ1272" s="277" t="s">
        <v>114</v>
      </c>
      <c r="AR1272" s="209" t="s">
        <v>114</v>
      </c>
      <c r="AS1272" s="201" t="s">
        <v>109</v>
      </c>
      <c r="AT1272" s="209" t="s">
        <v>109</v>
      </c>
      <c r="AU1272" s="209" t="s">
        <v>392</v>
      </c>
      <c r="AV1272" s="201"/>
      <c r="AW1272" s="201"/>
      <c r="AX1272" s="201" t="s">
        <v>109</v>
      </c>
      <c r="AY1272" s="201" t="s">
        <v>108</v>
      </c>
      <c r="AZ1272" s="240"/>
      <c r="BA1272" s="201"/>
      <c r="BB1272" s="241"/>
      <c r="BC1272" s="240"/>
      <c r="BD1272" s="210"/>
      <c r="BE1272" s="210"/>
      <c r="BF1272" s="210"/>
      <c r="BG1272" s="240"/>
      <c r="BH1272" s="221" t="s">
        <v>12213</v>
      </c>
      <c r="BI1272" s="158" t="s">
        <v>113</v>
      </c>
      <c r="BJ1272" s="201"/>
      <c r="BK1272" s="208" t="s">
        <v>114</v>
      </c>
      <c r="BL1272" s="240"/>
      <c r="BM1272" s="603"/>
      <c r="BN1272" s="292" t="s">
        <v>917</v>
      </c>
      <c r="BO1272" s="208" t="s">
        <v>12217</v>
      </c>
      <c r="BP1272" s="208" t="s">
        <v>12218</v>
      </c>
      <c r="BQ1272" s="208">
        <v>28</v>
      </c>
      <c r="BR1272" s="208">
        <v>35153</v>
      </c>
      <c r="BS1272" s="208" t="s">
        <v>578</v>
      </c>
      <c r="BT1272" s="208" t="s">
        <v>114</v>
      </c>
      <c r="BU1272" s="237" t="s">
        <v>114</v>
      </c>
      <c r="BV1272" s="208" t="s">
        <v>114</v>
      </c>
      <c r="BW1272" s="278" t="s">
        <v>114</v>
      </c>
      <c r="BX1272" s="224" t="s">
        <v>12219</v>
      </c>
      <c r="BY1272" s="208">
        <v>3102252233</v>
      </c>
      <c r="BZ1272" s="329" t="s">
        <v>12220</v>
      </c>
      <c r="CA1272" s="605" t="s">
        <v>109</v>
      </c>
      <c r="CB1272" s="611"/>
      <c r="CC1272" s="612"/>
      <c r="CD1272" s="613"/>
      <c r="CE1272" s="605"/>
      <c r="CF1272" s="605"/>
      <c r="CG1272" s="605"/>
      <c r="CH1272" s="605"/>
      <c r="CI1272" s="605"/>
      <c r="CJ1272" s="605"/>
      <c r="CK1272" s="605"/>
      <c r="CL1272" s="605"/>
      <c r="CM1272" s="605" t="s">
        <v>109</v>
      </c>
      <c r="CN1272" s="605"/>
      <c r="CO1272" s="50"/>
      <c r="CP1272" s="50"/>
      <c r="CQ1272" s="50"/>
      <c r="CR1272" s="50"/>
      <c r="CS1272" s="50"/>
      <c r="CT1272" s="50"/>
      <c r="CU1272" s="50"/>
      <c r="CV1272" s="50"/>
      <c r="CW1272" s="50"/>
      <c r="CX1272" s="50"/>
      <c r="CY1272" s="50"/>
      <c r="CZ1272" s="50"/>
      <c r="DA1272" s="50"/>
      <c r="DB1272" s="50"/>
      <c r="DC1272" s="50"/>
      <c r="DD1272" s="50"/>
      <c r="DE1272" s="50"/>
      <c r="DF1272" s="50"/>
      <c r="DG1272" s="50"/>
      <c r="DH1272" s="50"/>
      <c r="DI1272" s="50"/>
      <c r="DJ1272" s="50"/>
      <c r="DK1272" s="50"/>
      <c r="DL1272" s="50"/>
      <c r="DM1272" s="50"/>
      <c r="DN1272" s="50"/>
      <c r="DO1272" s="50"/>
      <c r="DP1272" s="50"/>
      <c r="DQ1272" s="50"/>
      <c r="DR1272" s="50"/>
      <c r="DS1272" s="50"/>
      <c r="DT1272" s="50"/>
      <c r="DU1272" s="50"/>
      <c r="DV1272" s="50"/>
      <c r="DW1272" s="50"/>
      <c r="DX1272" s="50"/>
      <c r="DY1272" s="50"/>
      <c r="DZ1272" s="50"/>
      <c r="EA1272" s="50"/>
      <c r="EB1272" s="50"/>
      <c r="EC1272" s="50"/>
      <c r="ED1272" s="50"/>
      <c r="EE1272" s="50"/>
    </row>
    <row r="1273" spans="1:175" ht="45.75" customHeight="1">
      <c r="A1273" s="638">
        <f>1+A1272</f>
        <v>1272</v>
      </c>
      <c r="B1273" s="218" t="s">
        <v>12221</v>
      </c>
      <c r="C1273" s="201" t="s">
        <v>12222</v>
      </c>
      <c r="D1273" s="205" t="s">
        <v>6112</v>
      </c>
      <c r="E1273" s="202">
        <v>45621</v>
      </c>
      <c r="F1273" s="203">
        <v>45621</v>
      </c>
      <c r="G1273" s="203">
        <v>45646</v>
      </c>
      <c r="H1273" s="201" t="s">
        <v>416</v>
      </c>
      <c r="I1273" s="206" t="s">
        <v>9646</v>
      </c>
      <c r="J1273" s="201" t="s">
        <v>12223</v>
      </c>
      <c r="K1273" s="271">
        <v>1098642494</v>
      </c>
      <c r="L1273" s="201">
        <v>7</v>
      </c>
      <c r="M1273" s="272" t="s">
        <v>844</v>
      </c>
      <c r="N1273" s="208" t="s">
        <v>5078</v>
      </c>
      <c r="O1273" s="218" t="s">
        <v>10292</v>
      </c>
      <c r="P1273" s="201" t="s">
        <v>12224</v>
      </c>
      <c r="Q1273" s="201" t="s">
        <v>12225</v>
      </c>
      <c r="R1273" s="210">
        <v>25</v>
      </c>
      <c r="S1273" s="201" t="s">
        <v>12226</v>
      </c>
      <c r="T1273" s="273" t="s">
        <v>12227</v>
      </c>
      <c r="U1273" s="274">
        <v>2024004335</v>
      </c>
      <c r="V1273" s="273" t="s">
        <v>12228</v>
      </c>
      <c r="W1273" s="275">
        <v>45621</v>
      </c>
      <c r="X1273" s="276" t="s">
        <v>103</v>
      </c>
      <c r="Y1273" s="313" t="s">
        <v>12228</v>
      </c>
      <c r="Z1273" s="215" t="s">
        <v>12227</v>
      </c>
      <c r="AA1273" s="216">
        <v>0</v>
      </c>
      <c r="AB1273" s="217">
        <v>0</v>
      </c>
      <c r="AC1273" s="216">
        <v>0</v>
      </c>
      <c r="AD1273" s="216">
        <v>0</v>
      </c>
      <c r="AE1273" s="216">
        <v>0</v>
      </c>
      <c r="AF1273" s="216">
        <v>0</v>
      </c>
      <c r="AG1273" s="216">
        <v>0</v>
      </c>
      <c r="AH1273" s="216">
        <v>0</v>
      </c>
      <c r="AI1273" s="216">
        <v>0</v>
      </c>
      <c r="AJ1273" s="216">
        <v>0</v>
      </c>
      <c r="AK1273" s="209" t="s">
        <v>104</v>
      </c>
      <c r="AL1273" s="191" t="s">
        <v>12229</v>
      </c>
      <c r="AM1273" s="201" t="s">
        <v>12230</v>
      </c>
      <c r="AN1273" s="207">
        <v>52660612</v>
      </c>
      <c r="AO1273" s="209" t="s">
        <v>114</v>
      </c>
      <c r="AP1273" s="201" t="s">
        <v>114</v>
      </c>
      <c r="AQ1273" s="277" t="s">
        <v>114</v>
      </c>
      <c r="AR1273" s="209" t="s">
        <v>114</v>
      </c>
      <c r="AS1273" s="201" t="s">
        <v>109</v>
      </c>
      <c r="AT1273" s="209" t="s">
        <v>109</v>
      </c>
      <c r="AU1273" s="209" t="s">
        <v>392</v>
      </c>
      <c r="AV1273" s="201"/>
      <c r="AW1273" s="201"/>
      <c r="AX1273" s="201" t="s">
        <v>109</v>
      </c>
      <c r="AY1273" s="201" t="s">
        <v>108</v>
      </c>
      <c r="AZ1273" s="240"/>
      <c r="BA1273" s="201"/>
      <c r="BB1273" s="241"/>
      <c r="BC1273" s="240"/>
      <c r="BD1273" s="210"/>
      <c r="BE1273" s="210"/>
      <c r="BF1273" s="210"/>
      <c r="BG1273" s="240"/>
      <c r="BH1273" s="221" t="s">
        <v>12227</v>
      </c>
      <c r="BI1273" s="296" t="s">
        <v>135</v>
      </c>
      <c r="BJ1273" s="201"/>
      <c r="BK1273" s="208" t="s">
        <v>114</v>
      </c>
      <c r="BL1273" s="240"/>
      <c r="BM1273" s="399" t="s">
        <v>136</v>
      </c>
      <c r="BN1273" s="292" t="s">
        <v>917</v>
      </c>
      <c r="BO1273" s="208" t="s">
        <v>9675</v>
      </c>
      <c r="BP1273" s="208" t="s">
        <v>12231</v>
      </c>
      <c r="BQ1273" s="208">
        <v>37</v>
      </c>
      <c r="BR1273" s="208">
        <v>32038</v>
      </c>
      <c r="BS1273" s="208" t="s">
        <v>578</v>
      </c>
      <c r="BT1273" s="208" t="s">
        <v>114</v>
      </c>
      <c r="BU1273" s="237" t="s">
        <v>114</v>
      </c>
      <c r="BV1273" s="208" t="s">
        <v>114</v>
      </c>
      <c r="BW1273" s="278" t="s">
        <v>114</v>
      </c>
      <c r="BX1273" s="224" t="s">
        <v>12232</v>
      </c>
      <c r="BY1273" s="208">
        <v>3134923561</v>
      </c>
      <c r="BZ1273" s="329" t="s">
        <v>12233</v>
      </c>
      <c r="CA1273" s="294" t="s">
        <v>11736</v>
      </c>
      <c r="CB1273" s="320"/>
      <c r="CC1273" s="323"/>
      <c r="CD1273" s="322"/>
      <c r="CE1273" s="223"/>
      <c r="CF1273" s="223"/>
      <c r="CG1273" s="223"/>
      <c r="CH1273" s="223"/>
      <c r="CI1273" s="223"/>
      <c r="CJ1273" s="223"/>
      <c r="CK1273" s="223"/>
      <c r="CL1273" s="223"/>
      <c r="CM1273" s="303"/>
      <c r="CN1273" s="223"/>
      <c r="CO1273" s="50"/>
      <c r="CP1273" s="50"/>
      <c r="CQ1273" s="50"/>
      <c r="CR1273" s="50"/>
      <c r="CS1273" s="50"/>
      <c r="CT1273" s="50"/>
      <c r="CU1273" s="50"/>
      <c r="CV1273" s="50"/>
      <c r="CW1273" s="50"/>
      <c r="CX1273" s="50"/>
      <c r="CY1273" s="50"/>
      <c r="CZ1273" s="50"/>
      <c r="DA1273" s="50"/>
      <c r="DB1273" s="50"/>
      <c r="DC1273" s="50"/>
      <c r="DD1273" s="50"/>
      <c r="DE1273" s="50"/>
      <c r="DF1273" s="50"/>
      <c r="DG1273" s="50"/>
      <c r="DH1273" s="50"/>
      <c r="DI1273" s="50"/>
      <c r="DJ1273" s="50"/>
      <c r="DK1273" s="50"/>
      <c r="DL1273" s="50"/>
      <c r="DM1273" s="50"/>
      <c r="DN1273" s="50"/>
      <c r="DO1273" s="50"/>
      <c r="DP1273" s="50"/>
      <c r="DQ1273" s="50"/>
      <c r="DR1273" s="50"/>
      <c r="DS1273" s="50"/>
      <c r="DT1273" s="50"/>
      <c r="DU1273" s="50"/>
      <c r="DV1273" s="50"/>
      <c r="DW1273" s="50"/>
      <c r="DX1273" s="50"/>
      <c r="DY1273" s="50"/>
      <c r="DZ1273" s="50"/>
      <c r="EA1273" s="50"/>
      <c r="EB1273" s="50"/>
      <c r="EC1273" s="50"/>
      <c r="ED1273" s="50"/>
      <c r="EE1273" s="50"/>
    </row>
    <row r="1274" spans="1:175" ht="45.75" customHeight="1">
      <c r="A1274" s="638">
        <f>1+A1273</f>
        <v>1273</v>
      </c>
      <c r="B1274" s="218" t="s">
        <v>12234</v>
      </c>
      <c r="C1274" s="201" t="s">
        <v>12235</v>
      </c>
      <c r="D1274" s="205" t="s">
        <v>6230</v>
      </c>
      <c r="E1274" s="202">
        <v>45622</v>
      </c>
      <c r="F1274" s="203">
        <v>45624</v>
      </c>
      <c r="G1274" s="203">
        <v>45646</v>
      </c>
      <c r="H1274" s="201" t="s">
        <v>416</v>
      </c>
      <c r="I1274" s="206" t="s">
        <v>12079</v>
      </c>
      <c r="J1274" s="201" t="s">
        <v>12236</v>
      </c>
      <c r="K1274" s="271">
        <v>1072700663</v>
      </c>
      <c r="L1274" s="201">
        <v>1</v>
      </c>
      <c r="M1274" s="272" t="s">
        <v>844</v>
      </c>
      <c r="N1274" s="208" t="s">
        <v>5078</v>
      </c>
      <c r="O1274" s="218" t="s">
        <v>3608</v>
      </c>
      <c r="P1274" s="201" t="s">
        <v>2925</v>
      </c>
      <c r="Q1274" s="201" t="s">
        <v>12237</v>
      </c>
      <c r="R1274" s="210">
        <v>22</v>
      </c>
      <c r="S1274" s="201" t="s">
        <v>1412</v>
      </c>
      <c r="T1274" s="273" t="s">
        <v>12238</v>
      </c>
      <c r="U1274" s="274">
        <v>2024004367</v>
      </c>
      <c r="V1274" s="273" t="s">
        <v>12239</v>
      </c>
      <c r="W1274" s="275">
        <v>45622</v>
      </c>
      <c r="X1274" s="276" t="s">
        <v>103</v>
      </c>
      <c r="Y1274" s="313" t="s">
        <v>12239</v>
      </c>
      <c r="Z1274" s="215" t="s">
        <v>12238</v>
      </c>
      <c r="AA1274" s="216">
        <v>0</v>
      </c>
      <c r="AB1274" s="217">
        <v>0</v>
      </c>
      <c r="AC1274" s="216">
        <v>0</v>
      </c>
      <c r="AD1274" s="216">
        <v>0</v>
      </c>
      <c r="AE1274" s="216">
        <v>0</v>
      </c>
      <c r="AF1274" s="216">
        <v>0</v>
      </c>
      <c r="AG1274" s="216">
        <v>0</v>
      </c>
      <c r="AH1274" s="216">
        <v>0</v>
      </c>
      <c r="AI1274" s="216">
        <v>0</v>
      </c>
      <c r="AJ1274" s="216">
        <v>0</v>
      </c>
      <c r="AK1274" s="209" t="s">
        <v>104</v>
      </c>
      <c r="AL1274" s="191" t="s">
        <v>12240</v>
      </c>
      <c r="AM1274" s="201" t="s">
        <v>12241</v>
      </c>
      <c r="AN1274" s="207">
        <v>80401061</v>
      </c>
      <c r="AO1274" s="209" t="s">
        <v>114</v>
      </c>
      <c r="AP1274" s="201" t="s">
        <v>114</v>
      </c>
      <c r="AQ1274" s="277" t="s">
        <v>114</v>
      </c>
      <c r="AR1274" s="209" t="s">
        <v>114</v>
      </c>
      <c r="AS1274" s="201" t="s">
        <v>109</v>
      </c>
      <c r="AT1274" s="209" t="s">
        <v>109</v>
      </c>
      <c r="AU1274" s="209" t="s">
        <v>392</v>
      </c>
      <c r="AV1274" s="201"/>
      <c r="AW1274" s="201"/>
      <c r="AX1274" s="201" t="s">
        <v>109</v>
      </c>
      <c r="AY1274" s="201" t="s">
        <v>108</v>
      </c>
      <c r="AZ1274" s="240"/>
      <c r="BA1274" s="201"/>
      <c r="BB1274" s="241"/>
      <c r="BC1274" s="240"/>
      <c r="BD1274" s="210"/>
      <c r="BE1274" s="210"/>
      <c r="BF1274" s="210"/>
      <c r="BG1274" s="240"/>
      <c r="BH1274" s="221" t="s">
        <v>12238</v>
      </c>
      <c r="BI1274" s="296" t="s">
        <v>135</v>
      </c>
      <c r="BJ1274" s="201"/>
      <c r="BK1274" s="208" t="s">
        <v>114</v>
      </c>
      <c r="BL1274" s="240"/>
      <c r="BM1274" s="399" t="s">
        <v>136</v>
      </c>
      <c r="BN1274" s="292" t="s">
        <v>917</v>
      </c>
      <c r="BO1274" s="208" t="s">
        <v>9998</v>
      </c>
      <c r="BP1274" s="208" t="s">
        <v>9999</v>
      </c>
      <c r="BQ1274" s="208">
        <v>31</v>
      </c>
      <c r="BR1274" s="208">
        <v>34254</v>
      </c>
      <c r="BS1274" s="208" t="s">
        <v>578</v>
      </c>
      <c r="BT1274" s="208" t="s">
        <v>114</v>
      </c>
      <c r="BU1274" s="237" t="s">
        <v>114</v>
      </c>
      <c r="BV1274" s="208" t="s">
        <v>114</v>
      </c>
      <c r="BW1274" s="278" t="s">
        <v>114</v>
      </c>
      <c r="BX1274" s="224" t="s">
        <v>12242</v>
      </c>
      <c r="BY1274" s="208">
        <v>3046827714</v>
      </c>
      <c r="BZ1274" s="329" t="s">
        <v>12243</v>
      </c>
      <c r="CA1274" s="320" t="s">
        <v>109</v>
      </c>
      <c r="CB1274" s="320"/>
      <c r="CC1274" s="323"/>
      <c r="CD1274" s="322"/>
      <c r="CE1274" s="223"/>
      <c r="CF1274" s="223"/>
      <c r="CG1274" s="223"/>
      <c r="CH1274" s="223"/>
      <c r="CI1274" s="223"/>
      <c r="CJ1274" s="223"/>
      <c r="CK1274" s="223"/>
      <c r="CL1274" s="223"/>
      <c r="CM1274" s="303"/>
      <c r="CN1274" s="223"/>
      <c r="CO1274" s="50"/>
      <c r="CP1274" s="50"/>
      <c r="CQ1274" s="50"/>
      <c r="CR1274" s="50"/>
      <c r="CS1274" s="50"/>
      <c r="CT1274" s="50"/>
      <c r="CU1274" s="50"/>
      <c r="CV1274" s="50"/>
      <c r="CW1274" s="50"/>
      <c r="CX1274" s="50"/>
      <c r="CY1274" s="50"/>
      <c r="CZ1274" s="50"/>
      <c r="DA1274" s="50"/>
      <c r="DB1274" s="50"/>
      <c r="DC1274" s="50"/>
      <c r="DD1274" s="50"/>
      <c r="DE1274" s="50"/>
      <c r="DF1274" s="50"/>
      <c r="DG1274" s="50"/>
      <c r="DH1274" s="50"/>
      <c r="DI1274" s="50"/>
      <c r="DJ1274" s="50"/>
      <c r="DK1274" s="50"/>
      <c r="DL1274" s="50"/>
      <c r="DM1274" s="50"/>
      <c r="DN1274" s="50"/>
      <c r="DO1274" s="50"/>
      <c r="DP1274" s="50"/>
      <c r="DQ1274" s="50"/>
      <c r="DR1274" s="50"/>
      <c r="DS1274" s="50"/>
      <c r="DT1274" s="50"/>
      <c r="DU1274" s="50"/>
      <c r="DV1274" s="50"/>
      <c r="DW1274" s="50"/>
      <c r="DX1274" s="50"/>
      <c r="DY1274" s="50"/>
      <c r="DZ1274" s="50"/>
      <c r="EA1274" s="50"/>
      <c r="EB1274" s="50"/>
      <c r="EC1274" s="50"/>
      <c r="ED1274" s="50"/>
      <c r="EE1274" s="50"/>
    </row>
    <row r="1275" spans="1:175" ht="45.75" customHeight="1">
      <c r="A1275" s="589">
        <f>1+A1274</f>
        <v>1274</v>
      </c>
      <c r="B1275" s="403" t="s">
        <v>12244</v>
      </c>
      <c r="C1275" s="156" t="s">
        <v>12245</v>
      </c>
      <c r="D1275" s="156" t="s">
        <v>12040</v>
      </c>
      <c r="E1275" s="156">
        <v>45623</v>
      </c>
      <c r="F1275" s="156">
        <v>45630</v>
      </c>
      <c r="G1275" s="156">
        <v>45639</v>
      </c>
      <c r="H1275" s="156" t="s">
        <v>5585</v>
      </c>
      <c r="I1275" s="156" t="s">
        <v>3374</v>
      </c>
      <c r="J1275" s="301" t="s">
        <v>12246</v>
      </c>
      <c r="K1275" s="251">
        <v>900925044</v>
      </c>
      <c r="L1275" s="156">
        <v>9</v>
      </c>
      <c r="M1275" s="156" t="s">
        <v>926</v>
      </c>
      <c r="N1275" s="156" t="s">
        <v>5078</v>
      </c>
      <c r="O1275" s="156" t="s">
        <v>5898</v>
      </c>
      <c r="P1275" s="156" t="s">
        <v>12247</v>
      </c>
      <c r="Q1275" s="156" t="s">
        <v>12248</v>
      </c>
      <c r="R1275" s="143">
        <v>9</v>
      </c>
      <c r="S1275" s="134" t="s">
        <v>12249</v>
      </c>
      <c r="T1275" s="253" t="s">
        <v>12250</v>
      </c>
      <c r="U1275" s="156" t="s">
        <v>12251</v>
      </c>
      <c r="V1275" s="253" t="s">
        <v>12252</v>
      </c>
      <c r="W1275" s="156">
        <v>45622</v>
      </c>
      <c r="X1275" s="156" t="s">
        <v>103</v>
      </c>
      <c r="Y1275" s="317" t="s">
        <v>12252</v>
      </c>
      <c r="Z1275" s="156" t="s">
        <v>12250</v>
      </c>
      <c r="AA1275" s="156">
        <v>0</v>
      </c>
      <c r="AB1275" s="156">
        <v>0</v>
      </c>
      <c r="AC1275" s="156">
        <v>0</v>
      </c>
      <c r="AD1275" s="156">
        <v>0</v>
      </c>
      <c r="AE1275" s="156">
        <v>0</v>
      </c>
      <c r="AF1275" s="156">
        <v>0</v>
      </c>
      <c r="AG1275" s="156">
        <v>0</v>
      </c>
      <c r="AH1275" s="156">
        <v>0</v>
      </c>
      <c r="AI1275" s="156">
        <v>0</v>
      </c>
      <c r="AJ1275" s="156">
        <v>0</v>
      </c>
      <c r="AK1275" s="156" t="s">
        <v>104</v>
      </c>
      <c r="AL1275" s="103" t="s">
        <v>12253</v>
      </c>
      <c r="AM1275" s="156" t="s">
        <v>12196</v>
      </c>
      <c r="AN1275" s="156">
        <v>1072658991</v>
      </c>
      <c r="AO1275" s="156" t="s">
        <v>12254</v>
      </c>
      <c r="AP1275" s="156" t="s">
        <v>1618</v>
      </c>
      <c r="AQ1275" s="156">
        <v>45624</v>
      </c>
      <c r="AR1275" s="156" t="s">
        <v>12255</v>
      </c>
      <c r="AS1275" s="156" t="s">
        <v>114</v>
      </c>
      <c r="AT1275" s="156" t="s">
        <v>578</v>
      </c>
      <c r="AU1275" s="156" t="s">
        <v>392</v>
      </c>
      <c r="AV1275" s="156"/>
      <c r="AW1275" s="156"/>
      <c r="AX1275" s="156" t="s">
        <v>109</v>
      </c>
      <c r="AY1275" s="156" t="s">
        <v>108</v>
      </c>
      <c r="AZ1275" s="156"/>
      <c r="BA1275" s="156"/>
      <c r="BB1275" s="156"/>
      <c r="BC1275" s="156"/>
      <c r="BD1275" s="156"/>
      <c r="BE1275" s="156"/>
      <c r="BF1275" s="156"/>
      <c r="BG1275" s="156"/>
      <c r="BH1275" s="153" t="s">
        <v>12250</v>
      </c>
      <c r="BI1275" s="437" t="s">
        <v>259</v>
      </c>
      <c r="BJ1275" s="240"/>
      <c r="BK1275" s="240"/>
      <c r="BL1275" s="240"/>
      <c r="BM1275" s="677" t="s">
        <v>11378</v>
      </c>
      <c r="BN1275" s="156" t="s">
        <v>114</v>
      </c>
      <c r="BO1275" s="156" t="s">
        <v>114</v>
      </c>
      <c r="BP1275" s="156" t="s">
        <v>114</v>
      </c>
      <c r="BQ1275" s="156" t="s">
        <v>114</v>
      </c>
      <c r="BR1275" s="156" t="s">
        <v>114</v>
      </c>
      <c r="BS1275" s="156" t="s">
        <v>114</v>
      </c>
      <c r="BT1275" s="156" t="s">
        <v>114</v>
      </c>
      <c r="BU1275" s="156" t="s">
        <v>114</v>
      </c>
      <c r="BV1275" s="156" t="s">
        <v>114</v>
      </c>
      <c r="BW1275" s="156" t="s">
        <v>114</v>
      </c>
      <c r="BX1275" s="156" t="s">
        <v>12256</v>
      </c>
      <c r="BY1275" s="156">
        <v>3114471687</v>
      </c>
      <c r="BZ1275" s="156" t="s">
        <v>12257</v>
      </c>
      <c r="CA1275" s="157" t="s">
        <v>109</v>
      </c>
      <c r="CB1275" s="157"/>
      <c r="CC1275" s="157"/>
      <c r="CD1275" s="156"/>
      <c r="CE1275" s="156"/>
      <c r="CF1275" s="156"/>
      <c r="CG1275" s="156"/>
      <c r="CH1275" s="156"/>
      <c r="CI1275" s="156"/>
      <c r="CJ1275" s="156"/>
      <c r="CK1275" s="156"/>
      <c r="CL1275" s="156"/>
      <c r="CM1275" s="152" t="s">
        <v>109</v>
      </c>
      <c r="CN1275" s="152" t="s">
        <v>109</v>
      </c>
      <c r="CO1275" s="297"/>
      <c r="CP1275" s="297"/>
      <c r="CQ1275" s="297"/>
      <c r="CR1275" s="297"/>
      <c r="CS1275" s="297"/>
      <c r="CT1275" s="297"/>
      <c r="CU1275" s="297"/>
      <c r="CV1275" s="297"/>
      <c r="CW1275" s="297"/>
      <c r="CX1275" s="297"/>
      <c r="CY1275" s="297"/>
      <c r="CZ1275" s="297"/>
      <c r="DA1275" s="297"/>
      <c r="DB1275" s="297"/>
      <c r="DC1275" s="297"/>
      <c r="DD1275" s="297"/>
      <c r="DE1275" s="297"/>
      <c r="DF1275" s="297"/>
      <c r="DG1275" s="297"/>
      <c r="DH1275" s="297"/>
      <c r="DI1275" s="297"/>
      <c r="DJ1275" s="297"/>
      <c r="DK1275" s="297"/>
      <c r="DL1275" s="297"/>
      <c r="DM1275" s="297"/>
      <c r="DN1275" s="297"/>
      <c r="DO1275" s="297"/>
      <c r="DP1275" s="297"/>
      <c r="DQ1275" s="297"/>
      <c r="DR1275" s="297"/>
      <c r="DS1275" s="297"/>
      <c r="DT1275" s="297"/>
      <c r="DU1275" s="297"/>
      <c r="DV1275" s="297"/>
      <c r="DW1275" s="297"/>
      <c r="DX1275" s="297"/>
      <c r="DY1275" s="297"/>
      <c r="DZ1275" s="297"/>
      <c r="EA1275" s="297"/>
      <c r="EB1275" s="297"/>
      <c r="EC1275" s="297"/>
      <c r="ED1275" s="297"/>
      <c r="EE1275" s="297"/>
      <c r="EF1275" s="297"/>
      <c r="EG1275" s="297"/>
      <c r="EH1275" s="297"/>
      <c r="EI1275" s="297"/>
      <c r="EJ1275" s="297"/>
      <c r="EK1275" s="297"/>
      <c r="EL1275" s="297"/>
      <c r="EM1275" s="297"/>
      <c r="EN1275" s="297"/>
      <c r="EO1275" s="297"/>
      <c r="EP1275" s="297"/>
      <c r="EQ1275" s="297"/>
      <c r="ER1275" s="297"/>
      <c r="ES1275" s="297"/>
      <c r="ET1275" s="297"/>
      <c r="EU1275" s="297"/>
      <c r="EV1275" s="297"/>
      <c r="EW1275" s="297"/>
      <c r="EX1275" s="297"/>
      <c r="EY1275" s="297"/>
      <c r="EZ1275" s="297"/>
      <c r="FA1275" s="297"/>
      <c r="FB1275" s="297"/>
      <c r="FC1275" s="297"/>
      <c r="FD1275" s="297"/>
      <c r="FE1275" s="297"/>
      <c r="FF1275" s="297"/>
      <c r="FG1275" s="297"/>
      <c r="FH1275" s="297"/>
      <c r="FI1275" s="297"/>
      <c r="FJ1275" s="297"/>
      <c r="FK1275" s="297"/>
      <c r="FL1275" s="297"/>
      <c r="FM1275" s="297"/>
      <c r="FN1275" s="297"/>
      <c r="FO1275" s="297"/>
      <c r="FP1275" s="297"/>
      <c r="FQ1275" s="297"/>
      <c r="FR1275" s="297"/>
      <c r="FS1275" s="297"/>
    </row>
    <row r="1276" spans="1:175" ht="45.75" customHeight="1">
      <c r="A1276" s="589">
        <f>1+A1275</f>
        <v>1275</v>
      </c>
      <c r="B1276" s="403" t="s">
        <v>12258</v>
      </c>
      <c r="C1276" s="156" t="s">
        <v>12259</v>
      </c>
      <c r="D1276" s="156" t="s">
        <v>6230</v>
      </c>
      <c r="E1276" s="156">
        <v>45624</v>
      </c>
      <c r="F1276" s="156">
        <v>45624</v>
      </c>
      <c r="G1276" s="156">
        <v>45657</v>
      </c>
      <c r="H1276" s="156" t="s">
        <v>1154</v>
      </c>
      <c r="I1276" s="156" t="s">
        <v>855</v>
      </c>
      <c r="J1276" s="301" t="s">
        <v>12260</v>
      </c>
      <c r="K1276" s="251">
        <v>900409049</v>
      </c>
      <c r="L1276" s="156">
        <v>9</v>
      </c>
      <c r="M1276" s="156" t="s">
        <v>926</v>
      </c>
      <c r="N1276" s="156" t="s">
        <v>5078</v>
      </c>
      <c r="O1276" s="156" t="s">
        <v>993</v>
      </c>
      <c r="P1276" s="156" t="s">
        <v>12261</v>
      </c>
      <c r="Q1276" s="156" t="s">
        <v>12262</v>
      </c>
      <c r="R1276" s="143">
        <v>33</v>
      </c>
      <c r="S1276" s="134" t="s">
        <v>12263</v>
      </c>
      <c r="T1276" s="253" t="s">
        <v>12264</v>
      </c>
      <c r="U1276" s="156">
        <v>2024004386</v>
      </c>
      <c r="V1276" s="253" t="s">
        <v>12265</v>
      </c>
      <c r="W1276" s="156">
        <v>45624</v>
      </c>
      <c r="X1276" s="156" t="s">
        <v>103</v>
      </c>
      <c r="Y1276" s="317" t="s">
        <v>12265</v>
      </c>
      <c r="Z1276" s="156" t="s">
        <v>12264</v>
      </c>
      <c r="AA1276" s="156">
        <v>0</v>
      </c>
      <c r="AB1276" s="156">
        <v>0</v>
      </c>
      <c r="AC1276" s="156">
        <v>0</v>
      </c>
      <c r="AD1276" s="156">
        <v>0</v>
      </c>
      <c r="AE1276" s="156">
        <v>0</v>
      </c>
      <c r="AF1276" s="156">
        <v>0</v>
      </c>
      <c r="AG1276" s="156">
        <v>0</v>
      </c>
      <c r="AH1276" s="156">
        <v>0</v>
      </c>
      <c r="AI1276" s="156">
        <v>0</v>
      </c>
      <c r="AJ1276" s="156">
        <v>0</v>
      </c>
      <c r="AK1276" s="156" t="s">
        <v>104</v>
      </c>
      <c r="AL1276" s="103" t="s">
        <v>12266</v>
      </c>
      <c r="AM1276" s="156" t="s">
        <v>12267</v>
      </c>
      <c r="AN1276" s="156">
        <v>80849579</v>
      </c>
      <c r="AO1276" s="156" t="s">
        <v>12268</v>
      </c>
      <c r="AP1276" s="156" t="s">
        <v>1618</v>
      </c>
      <c r="AQ1276" s="156">
        <v>45624</v>
      </c>
      <c r="AR1276" s="156" t="s">
        <v>12268</v>
      </c>
      <c r="AS1276" s="156" t="s">
        <v>114</v>
      </c>
      <c r="AT1276" s="156" t="s">
        <v>578</v>
      </c>
      <c r="AU1276" s="156" t="s">
        <v>392</v>
      </c>
      <c r="AV1276" s="156"/>
      <c r="AW1276" s="156"/>
      <c r="AX1276" s="156" t="s">
        <v>109</v>
      </c>
      <c r="AY1276" s="156" t="s">
        <v>108</v>
      </c>
      <c r="AZ1276" s="156"/>
      <c r="BA1276" s="156"/>
      <c r="BB1276" s="156"/>
      <c r="BC1276" s="156"/>
      <c r="BD1276" s="156"/>
      <c r="BE1276" s="156"/>
      <c r="BF1276" s="156"/>
      <c r="BG1276" s="156"/>
      <c r="BH1276" s="153" t="s">
        <v>12264</v>
      </c>
      <c r="BI1276" s="437" t="s">
        <v>227</v>
      </c>
      <c r="BJ1276" s="240"/>
      <c r="BK1276" s="240"/>
      <c r="BL1276" s="240"/>
      <c r="BM1276" s="161" t="s">
        <v>2539</v>
      </c>
      <c r="BN1276" s="156" t="s">
        <v>114</v>
      </c>
      <c r="BO1276" s="156" t="s">
        <v>114</v>
      </c>
      <c r="BP1276" s="156" t="s">
        <v>114</v>
      </c>
      <c r="BQ1276" s="156" t="s">
        <v>114</v>
      </c>
      <c r="BR1276" s="156" t="s">
        <v>114</v>
      </c>
      <c r="BS1276" s="156" t="s">
        <v>114</v>
      </c>
      <c r="BT1276" s="156" t="s">
        <v>114</v>
      </c>
      <c r="BU1276" s="156" t="s">
        <v>114</v>
      </c>
      <c r="BV1276" s="156" t="s">
        <v>114</v>
      </c>
      <c r="BW1276" s="156" t="s">
        <v>114</v>
      </c>
      <c r="BX1276" s="156" t="s">
        <v>12269</v>
      </c>
      <c r="BY1276" s="156">
        <v>3123681852</v>
      </c>
      <c r="BZ1276" s="156" t="s">
        <v>12270</v>
      </c>
      <c r="CA1276" s="157" t="s">
        <v>109</v>
      </c>
      <c r="CB1276" s="157"/>
      <c r="CC1276" s="157"/>
      <c r="CD1276" s="156"/>
      <c r="CE1276" s="156"/>
      <c r="CF1276" s="156"/>
      <c r="CG1276" s="156"/>
      <c r="CH1276" s="156"/>
      <c r="CI1276" s="156"/>
      <c r="CJ1276" s="156"/>
      <c r="CK1276" s="156"/>
      <c r="CL1276" s="156"/>
      <c r="CM1276" s="152"/>
      <c r="CN1276" s="152" t="s">
        <v>109</v>
      </c>
      <c r="CO1276" s="297"/>
      <c r="CP1276" s="297"/>
      <c r="CQ1276" s="297"/>
      <c r="CR1276" s="297"/>
      <c r="CS1276" s="297"/>
      <c r="CT1276" s="297"/>
      <c r="CU1276" s="297"/>
      <c r="CV1276" s="297"/>
      <c r="CW1276" s="297"/>
      <c r="CX1276" s="297"/>
      <c r="CY1276" s="297"/>
      <c r="CZ1276" s="297"/>
      <c r="DA1276" s="297"/>
      <c r="DB1276" s="297"/>
      <c r="DC1276" s="297"/>
      <c r="DD1276" s="297"/>
      <c r="DE1276" s="297"/>
      <c r="DF1276" s="297"/>
      <c r="DG1276" s="297"/>
      <c r="DH1276" s="297"/>
      <c r="DI1276" s="297"/>
      <c r="DJ1276" s="297"/>
      <c r="DK1276" s="297"/>
      <c r="DL1276" s="297"/>
      <c r="DM1276" s="297"/>
      <c r="DN1276" s="297"/>
      <c r="DO1276" s="297"/>
      <c r="DP1276" s="297"/>
      <c r="DQ1276" s="297"/>
      <c r="DR1276" s="297"/>
      <c r="DS1276" s="297"/>
      <c r="DT1276" s="297"/>
      <c r="DU1276" s="297"/>
      <c r="DV1276" s="297"/>
      <c r="DW1276" s="297"/>
      <c r="DX1276" s="297"/>
      <c r="DY1276" s="297"/>
      <c r="DZ1276" s="297"/>
      <c r="EA1276" s="297"/>
      <c r="EB1276" s="297"/>
      <c r="EC1276" s="297"/>
      <c r="ED1276" s="297"/>
      <c r="EE1276" s="297"/>
      <c r="EF1276" s="297"/>
      <c r="EG1276" s="297"/>
      <c r="EH1276" s="297"/>
      <c r="EI1276" s="297"/>
      <c r="EJ1276" s="297"/>
      <c r="EK1276" s="297"/>
      <c r="EL1276" s="297"/>
      <c r="EM1276" s="297"/>
      <c r="EN1276" s="297"/>
      <c r="EO1276" s="297"/>
      <c r="EP1276" s="297"/>
      <c r="EQ1276" s="297"/>
      <c r="ER1276" s="297"/>
      <c r="ES1276" s="297"/>
      <c r="ET1276" s="297"/>
      <c r="EU1276" s="297"/>
      <c r="EV1276" s="297"/>
      <c r="EW1276" s="297"/>
      <c r="EX1276" s="297"/>
      <c r="EY1276" s="297"/>
      <c r="EZ1276" s="297"/>
      <c r="FA1276" s="297"/>
      <c r="FB1276" s="297"/>
      <c r="FC1276" s="297"/>
      <c r="FD1276" s="297"/>
      <c r="FE1276" s="297"/>
      <c r="FF1276" s="297"/>
      <c r="FG1276" s="297"/>
      <c r="FH1276" s="297"/>
      <c r="FI1276" s="297"/>
      <c r="FJ1276" s="297"/>
      <c r="FK1276" s="297"/>
      <c r="FL1276" s="297"/>
      <c r="FM1276" s="297"/>
      <c r="FN1276" s="297"/>
      <c r="FO1276" s="297"/>
      <c r="FP1276" s="297"/>
      <c r="FQ1276" s="297"/>
      <c r="FR1276" s="297"/>
      <c r="FS1276" s="297"/>
    </row>
    <row r="1277" spans="1:175" ht="45.75" customHeight="1">
      <c r="A1277" s="589">
        <f>1+A1276</f>
        <v>1276</v>
      </c>
      <c r="B1277" s="403" t="s">
        <v>12271</v>
      </c>
      <c r="C1277" s="156" t="s">
        <v>12272</v>
      </c>
      <c r="D1277" s="156" t="s">
        <v>6230</v>
      </c>
      <c r="E1277" s="156">
        <v>45624</v>
      </c>
      <c r="F1277" s="156">
        <v>45630</v>
      </c>
      <c r="G1277" s="156">
        <v>45657</v>
      </c>
      <c r="H1277" s="156" t="s">
        <v>5837</v>
      </c>
      <c r="I1277" s="156" t="s">
        <v>452</v>
      </c>
      <c r="J1277" s="156" t="s">
        <v>12273</v>
      </c>
      <c r="K1277" s="251">
        <v>901893090</v>
      </c>
      <c r="L1277" s="156">
        <v>2</v>
      </c>
      <c r="M1277" s="156" t="s">
        <v>926</v>
      </c>
      <c r="N1277" s="156" t="s">
        <v>549</v>
      </c>
      <c r="O1277" s="156" t="s">
        <v>354</v>
      </c>
      <c r="P1277" s="156" t="s">
        <v>12274</v>
      </c>
      <c r="Q1277" s="156" t="s">
        <v>12275</v>
      </c>
      <c r="R1277" s="143">
        <v>27</v>
      </c>
      <c r="S1277" s="134" t="s">
        <v>12276</v>
      </c>
      <c r="T1277" s="253" t="s">
        <v>12277</v>
      </c>
      <c r="U1277" s="156" t="s">
        <v>12278</v>
      </c>
      <c r="V1277" s="253" t="s">
        <v>12279</v>
      </c>
      <c r="W1277" s="156">
        <v>45625</v>
      </c>
      <c r="X1277" s="156" t="s">
        <v>103</v>
      </c>
      <c r="Y1277" s="317" t="s">
        <v>12279</v>
      </c>
      <c r="Z1277" s="156" t="s">
        <v>12277</v>
      </c>
      <c r="AA1277" s="156">
        <v>0</v>
      </c>
      <c r="AB1277" s="156">
        <v>0</v>
      </c>
      <c r="AC1277" s="156">
        <v>0</v>
      </c>
      <c r="AD1277" s="156">
        <v>0</v>
      </c>
      <c r="AE1277" s="156">
        <v>0</v>
      </c>
      <c r="AF1277" s="156">
        <v>0</v>
      </c>
      <c r="AG1277" s="156">
        <v>0</v>
      </c>
      <c r="AH1277" s="156">
        <v>0</v>
      </c>
      <c r="AI1277" s="156">
        <v>0</v>
      </c>
      <c r="AJ1277" s="156">
        <v>0</v>
      </c>
      <c r="AK1277" s="156" t="s">
        <v>104</v>
      </c>
      <c r="AL1277" s="103" t="s">
        <v>12280</v>
      </c>
      <c r="AM1277" s="156" t="s">
        <v>1102</v>
      </c>
      <c r="AN1277" s="156">
        <v>1072649000</v>
      </c>
      <c r="AO1277" s="156" t="s">
        <v>12281</v>
      </c>
      <c r="AP1277" s="156" t="s">
        <v>3992</v>
      </c>
      <c r="AQ1277" s="156">
        <v>45628</v>
      </c>
      <c r="AR1277" s="156" t="s">
        <v>12282</v>
      </c>
      <c r="AS1277" s="156" t="s">
        <v>114</v>
      </c>
      <c r="AT1277" s="156" t="s">
        <v>578</v>
      </c>
      <c r="AU1277" s="156" t="s">
        <v>392</v>
      </c>
      <c r="AV1277" s="156"/>
      <c r="AW1277" s="156"/>
      <c r="AX1277" s="156" t="s">
        <v>109</v>
      </c>
      <c r="AY1277" s="156" t="s">
        <v>108</v>
      </c>
      <c r="AZ1277" s="156"/>
      <c r="BA1277" s="156"/>
      <c r="BB1277" s="156"/>
      <c r="BC1277" s="156"/>
      <c r="BD1277" s="156"/>
      <c r="BE1277" s="156"/>
      <c r="BF1277" s="156"/>
      <c r="BG1277" s="156"/>
      <c r="BH1277" s="153" t="s">
        <v>12277</v>
      </c>
      <c r="BI1277" s="438" t="s">
        <v>135</v>
      </c>
      <c r="BJ1277" s="240"/>
      <c r="BK1277" s="240"/>
      <c r="BL1277" s="240"/>
      <c r="BM1277" s="399" t="s">
        <v>136</v>
      </c>
      <c r="BN1277" s="156" t="s">
        <v>114</v>
      </c>
      <c r="BO1277" s="156" t="s">
        <v>114</v>
      </c>
      <c r="BP1277" s="156" t="s">
        <v>114</v>
      </c>
      <c r="BQ1277" s="156" t="s">
        <v>114</v>
      </c>
      <c r="BR1277" s="156" t="s">
        <v>114</v>
      </c>
      <c r="BS1277" s="156" t="s">
        <v>114</v>
      </c>
      <c r="BT1277" s="156" t="s">
        <v>114</v>
      </c>
      <c r="BU1277" s="156" t="s">
        <v>114</v>
      </c>
      <c r="BV1277" s="156" t="s">
        <v>114</v>
      </c>
      <c r="BW1277" s="156" t="s">
        <v>114</v>
      </c>
      <c r="BX1277" s="156" t="s">
        <v>12283</v>
      </c>
      <c r="BY1277" s="156">
        <v>3125213601</v>
      </c>
      <c r="BZ1277" s="156" t="s">
        <v>12284</v>
      </c>
      <c r="CA1277" s="157" t="s">
        <v>109</v>
      </c>
      <c r="CB1277" s="157"/>
      <c r="CC1277" s="157"/>
      <c r="CD1277" s="156"/>
      <c r="CE1277" s="156"/>
      <c r="CF1277" s="156"/>
      <c r="CG1277" s="156"/>
      <c r="CH1277" s="156"/>
      <c r="CI1277" s="156"/>
      <c r="CJ1277" s="156"/>
      <c r="CK1277" s="156"/>
      <c r="CL1277" s="156"/>
      <c r="CM1277" s="152" t="s">
        <v>109</v>
      </c>
      <c r="CN1277" s="152"/>
      <c r="CO1277" s="297"/>
      <c r="CP1277" s="297"/>
      <c r="CQ1277" s="297"/>
      <c r="CR1277" s="297"/>
      <c r="CS1277" s="297"/>
      <c r="CT1277" s="297"/>
      <c r="CU1277" s="297"/>
      <c r="CV1277" s="297"/>
      <c r="CW1277" s="297"/>
      <c r="CX1277" s="297"/>
      <c r="CY1277" s="297"/>
      <c r="CZ1277" s="297"/>
      <c r="DA1277" s="297"/>
      <c r="DB1277" s="297"/>
      <c r="DC1277" s="297"/>
      <c r="DD1277" s="297"/>
      <c r="DE1277" s="297"/>
      <c r="DF1277" s="297"/>
      <c r="DG1277" s="297"/>
      <c r="DH1277" s="297"/>
      <c r="DI1277" s="297"/>
      <c r="DJ1277" s="297"/>
      <c r="DK1277" s="297"/>
      <c r="DL1277" s="297"/>
      <c r="DM1277" s="297"/>
      <c r="DN1277" s="297"/>
      <c r="DO1277" s="297"/>
      <c r="DP1277" s="297"/>
      <c r="DQ1277" s="297"/>
      <c r="DR1277" s="297"/>
      <c r="DS1277" s="297"/>
      <c r="DT1277" s="297"/>
      <c r="DU1277" s="297"/>
      <c r="DV1277" s="297"/>
      <c r="DW1277" s="297"/>
      <c r="DX1277" s="297"/>
      <c r="DY1277" s="297"/>
      <c r="DZ1277" s="297"/>
      <c r="EA1277" s="297"/>
      <c r="EB1277" s="297"/>
      <c r="EC1277" s="297"/>
      <c r="ED1277" s="297"/>
      <c r="EE1277" s="297"/>
      <c r="EF1277" s="297"/>
      <c r="EG1277" s="297"/>
      <c r="EH1277" s="297"/>
      <c r="EI1277" s="297"/>
      <c r="EJ1277" s="297"/>
      <c r="EK1277" s="297"/>
      <c r="EL1277" s="297"/>
      <c r="EM1277" s="297"/>
      <c r="EN1277" s="297"/>
      <c r="EO1277" s="297"/>
      <c r="EP1277" s="297"/>
      <c r="EQ1277" s="297"/>
      <c r="ER1277" s="297"/>
      <c r="ES1277" s="297"/>
      <c r="ET1277" s="297"/>
      <c r="EU1277" s="297"/>
      <c r="EV1277" s="297"/>
      <c r="EW1277" s="297"/>
      <c r="EX1277" s="297"/>
      <c r="EY1277" s="297"/>
      <c r="EZ1277" s="297"/>
      <c r="FA1277" s="297"/>
      <c r="FB1277" s="297"/>
      <c r="FC1277" s="297"/>
      <c r="FD1277" s="297"/>
      <c r="FE1277" s="297"/>
      <c r="FF1277" s="297"/>
      <c r="FG1277" s="297"/>
      <c r="FH1277" s="297"/>
      <c r="FI1277" s="297"/>
      <c r="FJ1277" s="297"/>
      <c r="FK1277" s="297"/>
      <c r="FL1277" s="297"/>
      <c r="FM1277" s="297"/>
      <c r="FN1277" s="297"/>
      <c r="FO1277" s="297"/>
      <c r="FP1277" s="297"/>
      <c r="FQ1277" s="297"/>
      <c r="FR1277" s="297"/>
      <c r="FS1277" s="297"/>
    </row>
    <row r="1278" spans="1:175" ht="45.75" customHeight="1">
      <c r="A1278" s="639">
        <f>1+A1277</f>
        <v>1277</v>
      </c>
      <c r="B1278" s="402" t="s">
        <v>12285</v>
      </c>
      <c r="C1278" s="239" t="s">
        <v>12286</v>
      </c>
      <c r="D1278" s="205" t="s">
        <v>12287</v>
      </c>
      <c r="E1278" s="202">
        <v>45624</v>
      </c>
      <c r="F1278" s="203">
        <v>45628</v>
      </c>
      <c r="G1278" s="203">
        <v>45657</v>
      </c>
      <c r="H1278" s="201" t="s">
        <v>5805</v>
      </c>
      <c r="I1278" s="206" t="s">
        <v>452</v>
      </c>
      <c r="J1278" s="201" t="s">
        <v>12288</v>
      </c>
      <c r="K1278" s="271">
        <v>900219437</v>
      </c>
      <c r="L1278" s="201">
        <v>1</v>
      </c>
      <c r="M1278" s="272" t="s">
        <v>926</v>
      </c>
      <c r="N1278" s="208" t="s">
        <v>5078</v>
      </c>
      <c r="O1278" s="218" t="s">
        <v>354</v>
      </c>
      <c r="P1278" s="201" t="s">
        <v>5808</v>
      </c>
      <c r="Q1278" s="201" t="s">
        <v>12289</v>
      </c>
      <c r="R1278" s="210">
        <v>29</v>
      </c>
      <c r="S1278" s="201" t="s">
        <v>12290</v>
      </c>
      <c r="T1278" s="273" t="s">
        <v>12291</v>
      </c>
      <c r="U1278" s="274" t="s">
        <v>12292</v>
      </c>
      <c r="V1278" s="273" t="s">
        <v>12293</v>
      </c>
      <c r="W1278" s="275">
        <v>45625</v>
      </c>
      <c r="X1278" s="276" t="s">
        <v>103</v>
      </c>
      <c r="Y1278" s="313" t="s">
        <v>12293</v>
      </c>
      <c r="Z1278" s="215" t="s">
        <v>12294</v>
      </c>
      <c r="AA1278" s="216" t="s">
        <v>12295</v>
      </c>
      <c r="AB1278" s="217">
        <v>0</v>
      </c>
      <c r="AC1278" s="216">
        <v>0</v>
      </c>
      <c r="AD1278" s="216">
        <v>0</v>
      </c>
      <c r="AE1278" s="216">
        <v>0</v>
      </c>
      <c r="AF1278" s="216">
        <v>0</v>
      </c>
      <c r="AG1278" s="216">
        <v>0</v>
      </c>
      <c r="AH1278" s="216">
        <v>0</v>
      </c>
      <c r="AI1278" s="216">
        <v>0</v>
      </c>
      <c r="AJ1278" s="216">
        <v>0</v>
      </c>
      <c r="AK1278" s="209" t="s">
        <v>104</v>
      </c>
      <c r="AL1278" s="191" t="s">
        <v>12296</v>
      </c>
      <c r="AM1278" s="201" t="s">
        <v>12297</v>
      </c>
      <c r="AN1278" s="207">
        <v>2965845</v>
      </c>
      <c r="AO1278" s="209" t="s">
        <v>12298</v>
      </c>
      <c r="AP1278" s="201" t="s">
        <v>10890</v>
      </c>
      <c r="AQ1278" s="277">
        <v>45628</v>
      </c>
      <c r="AR1278" s="209" t="s">
        <v>12299</v>
      </c>
      <c r="AS1278" s="201" t="s">
        <v>114</v>
      </c>
      <c r="AT1278" s="209" t="s">
        <v>578</v>
      </c>
      <c r="AU1278" s="209" t="s">
        <v>392</v>
      </c>
      <c r="AV1278" s="201"/>
      <c r="AW1278" s="201"/>
      <c r="AX1278" s="201" t="s">
        <v>109</v>
      </c>
      <c r="AY1278" s="201" t="s">
        <v>108</v>
      </c>
      <c r="AZ1278" s="240"/>
      <c r="BA1278" s="201"/>
      <c r="BB1278" s="241"/>
      <c r="BC1278" s="240"/>
      <c r="BD1278" s="210"/>
      <c r="BE1278" s="210"/>
      <c r="BF1278" s="210"/>
      <c r="BG1278" s="240"/>
      <c r="BH1278" s="221" t="s">
        <v>12291</v>
      </c>
      <c r="BI1278" s="296" t="s">
        <v>135</v>
      </c>
      <c r="BJ1278" s="240"/>
      <c r="BK1278" s="240"/>
      <c r="BL1278" s="240"/>
      <c r="BM1278" s="399" t="s">
        <v>136</v>
      </c>
      <c r="BN1278" s="285" t="s">
        <v>114</v>
      </c>
      <c r="BO1278" s="261" t="s">
        <v>114</v>
      </c>
      <c r="BP1278" s="261" t="s">
        <v>114</v>
      </c>
      <c r="BQ1278" s="261" t="s">
        <v>114</v>
      </c>
      <c r="BR1278" s="261" t="s">
        <v>114</v>
      </c>
      <c r="BS1278" s="261" t="s">
        <v>114</v>
      </c>
      <c r="BT1278" s="261" t="s">
        <v>114</v>
      </c>
      <c r="BU1278" s="286" t="s">
        <v>114</v>
      </c>
      <c r="BV1278" s="261" t="s">
        <v>114</v>
      </c>
      <c r="BW1278" s="65" t="s">
        <v>114</v>
      </c>
      <c r="BX1278" s="287" t="s">
        <v>12300</v>
      </c>
      <c r="BY1278" s="261">
        <v>3158523844</v>
      </c>
      <c r="BZ1278" s="302" t="s">
        <v>12301</v>
      </c>
      <c r="CA1278" s="223" t="s">
        <v>109</v>
      </c>
      <c r="CB1278" s="223" t="s">
        <v>109</v>
      </c>
      <c r="CC1278" s="294" t="s">
        <v>3259</v>
      </c>
      <c r="CD1278" s="250"/>
      <c r="CE1278" s="294"/>
      <c r="CF1278" s="294"/>
      <c r="CG1278" s="223"/>
      <c r="CH1278" s="223"/>
      <c r="CI1278" s="223"/>
      <c r="CJ1278" s="223"/>
      <c r="CK1278" s="223"/>
      <c r="CL1278" s="223"/>
      <c r="CM1278" s="303"/>
      <c r="CN1278" s="223"/>
      <c r="CO1278" s="50"/>
      <c r="CP1278" s="50"/>
      <c r="CQ1278" s="50"/>
      <c r="CR1278" s="50"/>
      <c r="CS1278" s="50"/>
      <c r="CT1278" s="50"/>
      <c r="CU1278" s="50"/>
      <c r="CV1278" s="50"/>
      <c r="CW1278" s="50"/>
      <c r="CX1278" s="50"/>
      <c r="CY1278" s="50"/>
      <c r="CZ1278" s="50"/>
      <c r="DA1278" s="50"/>
      <c r="DB1278" s="50"/>
      <c r="DC1278" s="50"/>
      <c r="DD1278" s="50"/>
      <c r="DE1278" s="50"/>
      <c r="DF1278" s="50"/>
      <c r="DG1278" s="50"/>
      <c r="DH1278" s="50"/>
      <c r="DI1278" s="50"/>
      <c r="DJ1278" s="50"/>
      <c r="DK1278" s="50"/>
      <c r="DL1278" s="50"/>
      <c r="DM1278" s="50"/>
      <c r="DN1278" s="50"/>
      <c r="DO1278" s="50"/>
      <c r="DP1278" s="50"/>
      <c r="DQ1278" s="50"/>
      <c r="DR1278" s="50"/>
      <c r="DS1278" s="50"/>
      <c r="DT1278" s="50"/>
      <c r="DU1278" s="50"/>
      <c r="DV1278" s="50"/>
      <c r="DW1278" s="50"/>
      <c r="DX1278" s="50"/>
      <c r="DY1278" s="50"/>
      <c r="DZ1278" s="50"/>
      <c r="EA1278" s="50"/>
      <c r="EB1278" s="50"/>
      <c r="EC1278" s="50"/>
      <c r="ED1278" s="50"/>
      <c r="EE1278" s="50"/>
      <c r="EF1278" s="297"/>
      <c r="EG1278" s="297"/>
      <c r="EH1278" s="297"/>
      <c r="EI1278" s="297"/>
      <c r="EJ1278" s="297"/>
      <c r="EK1278" s="297"/>
      <c r="EL1278" s="297"/>
      <c r="EM1278" s="297"/>
      <c r="EN1278" s="297"/>
      <c r="EO1278" s="297"/>
      <c r="EP1278" s="297"/>
      <c r="EQ1278" s="297"/>
      <c r="ER1278" s="297"/>
      <c r="ES1278" s="297"/>
      <c r="ET1278" s="297"/>
      <c r="EU1278" s="297"/>
      <c r="EV1278" s="297"/>
      <c r="EW1278" s="297"/>
      <c r="EX1278" s="297"/>
      <c r="EY1278" s="297"/>
      <c r="EZ1278" s="297"/>
      <c r="FA1278" s="297"/>
      <c r="FB1278" s="297"/>
      <c r="FC1278" s="297"/>
      <c r="FD1278" s="297"/>
      <c r="FE1278" s="297"/>
      <c r="FF1278" s="297"/>
      <c r="FG1278" s="297"/>
      <c r="FH1278" s="297"/>
      <c r="FI1278" s="297"/>
      <c r="FJ1278" s="297"/>
      <c r="FK1278" s="297"/>
      <c r="FL1278" s="297"/>
      <c r="FM1278" s="297"/>
      <c r="FN1278" s="297"/>
      <c r="FO1278" s="297"/>
      <c r="FP1278" s="297"/>
      <c r="FQ1278" s="297"/>
      <c r="FR1278" s="297"/>
      <c r="FS1278" s="297"/>
    </row>
    <row r="1279" spans="1:175" ht="45.75" customHeight="1">
      <c r="A1279" s="639">
        <f>1+A1278</f>
        <v>1278</v>
      </c>
      <c r="B1279" s="402" t="s">
        <v>12302</v>
      </c>
      <c r="C1279" s="239" t="s">
        <v>12303</v>
      </c>
      <c r="D1279" s="205" t="s">
        <v>6455</v>
      </c>
      <c r="E1279" s="202">
        <v>45631</v>
      </c>
      <c r="F1279" s="203">
        <v>45632</v>
      </c>
      <c r="G1279" s="203">
        <v>45643</v>
      </c>
      <c r="H1279" s="201" t="s">
        <v>416</v>
      </c>
      <c r="I1279" s="206" t="s">
        <v>452</v>
      </c>
      <c r="J1279" s="201" t="s">
        <v>12304</v>
      </c>
      <c r="K1279" s="271">
        <v>860002464</v>
      </c>
      <c r="L1279" s="201">
        <v>3</v>
      </c>
      <c r="M1279" s="272" t="s">
        <v>926</v>
      </c>
      <c r="N1279" s="208" t="s">
        <v>5078</v>
      </c>
      <c r="O1279" s="218" t="s">
        <v>2287</v>
      </c>
      <c r="P1279" s="201" t="s">
        <v>12305</v>
      </c>
      <c r="Q1279" s="201" t="s">
        <v>12306</v>
      </c>
      <c r="R1279" s="210">
        <v>11</v>
      </c>
      <c r="S1279" s="201" t="s">
        <v>12307</v>
      </c>
      <c r="T1279" s="273" t="s">
        <v>12308</v>
      </c>
      <c r="U1279" s="274">
        <v>2024004596</v>
      </c>
      <c r="V1279" s="273" t="s">
        <v>12308</v>
      </c>
      <c r="W1279" s="275">
        <v>45631</v>
      </c>
      <c r="X1279" s="276" t="s">
        <v>12159</v>
      </c>
      <c r="Y1279" s="313">
        <v>0</v>
      </c>
      <c r="Z1279" s="215">
        <v>0</v>
      </c>
      <c r="AA1279" s="216" t="s">
        <v>12308</v>
      </c>
      <c r="AB1279" s="217">
        <v>0</v>
      </c>
      <c r="AC1279" s="216">
        <v>0</v>
      </c>
      <c r="AD1279" s="216">
        <v>0</v>
      </c>
      <c r="AE1279" s="216">
        <v>0</v>
      </c>
      <c r="AF1279" s="216">
        <v>0</v>
      </c>
      <c r="AG1279" s="216">
        <v>0</v>
      </c>
      <c r="AH1279" s="216">
        <v>0</v>
      </c>
      <c r="AI1279" s="216">
        <v>0</v>
      </c>
      <c r="AJ1279" s="216">
        <v>0</v>
      </c>
      <c r="AK1279" s="209" t="s">
        <v>104</v>
      </c>
      <c r="AL1279" s="191" t="s">
        <v>12309</v>
      </c>
      <c r="AM1279" s="201" t="s">
        <v>3776</v>
      </c>
      <c r="AN1279" s="207">
        <v>52716542</v>
      </c>
      <c r="AO1279" s="209" t="s">
        <v>12310</v>
      </c>
      <c r="AP1279" s="201" t="s">
        <v>1618</v>
      </c>
      <c r="AQ1279" s="277">
        <v>45631</v>
      </c>
      <c r="AR1279" s="209" t="s">
        <v>12311</v>
      </c>
      <c r="AS1279" s="201" t="s">
        <v>114</v>
      </c>
      <c r="AT1279" s="209" t="s">
        <v>578</v>
      </c>
      <c r="AU1279" s="209"/>
      <c r="AV1279" s="201"/>
      <c r="AW1279" s="201"/>
      <c r="AX1279" s="201" t="s">
        <v>109</v>
      </c>
      <c r="AY1279" s="201" t="s">
        <v>108</v>
      </c>
      <c r="AZ1279" s="240"/>
      <c r="BA1279" s="201"/>
      <c r="BB1279" s="241"/>
      <c r="BC1279" s="240"/>
      <c r="BD1279" s="210"/>
      <c r="BE1279" s="210"/>
      <c r="BF1279" s="210"/>
      <c r="BG1279" s="240"/>
      <c r="BH1279" s="221" t="s">
        <v>12308</v>
      </c>
      <c r="BI1279" s="296" t="s">
        <v>135</v>
      </c>
      <c r="BJ1279" s="240"/>
      <c r="BK1279" s="240"/>
      <c r="BL1279" s="240"/>
      <c r="BM1279" s="399" t="s">
        <v>136</v>
      </c>
      <c r="BN1279" s="285" t="s">
        <v>114</v>
      </c>
      <c r="BO1279" s="261" t="s">
        <v>114</v>
      </c>
      <c r="BP1279" s="261" t="s">
        <v>114</v>
      </c>
      <c r="BQ1279" s="261" t="s">
        <v>114</v>
      </c>
      <c r="BR1279" s="261" t="s">
        <v>114</v>
      </c>
      <c r="BS1279" s="261" t="s">
        <v>114</v>
      </c>
      <c r="BT1279" s="261" t="s">
        <v>114</v>
      </c>
      <c r="BU1279" s="286" t="s">
        <v>114</v>
      </c>
      <c r="BV1279" s="261" t="s">
        <v>114</v>
      </c>
      <c r="BW1279" s="65" t="s">
        <v>114</v>
      </c>
      <c r="BX1279" s="287" t="s">
        <v>12312</v>
      </c>
      <c r="BY1279" s="261" t="s">
        <v>12313</v>
      </c>
      <c r="BZ1279" s="302" t="s">
        <v>12314</v>
      </c>
      <c r="CA1279" s="223" t="s">
        <v>109</v>
      </c>
      <c r="CB1279" s="223"/>
      <c r="CC1279" s="223"/>
      <c r="CD1279" s="250"/>
      <c r="CE1279" s="294"/>
      <c r="CF1279" s="294"/>
      <c r="CG1279" s="223"/>
      <c r="CH1279" s="223"/>
      <c r="CI1279" s="223"/>
      <c r="CJ1279" s="223"/>
      <c r="CK1279" s="223"/>
      <c r="CL1279" s="223"/>
      <c r="CM1279" s="303"/>
      <c r="CN1279" s="223"/>
      <c r="CO1279" s="50"/>
      <c r="CP1279" s="50"/>
      <c r="CQ1279" s="50"/>
      <c r="CR1279" s="50"/>
      <c r="CS1279" s="50"/>
      <c r="CT1279" s="50"/>
      <c r="CU1279" s="50"/>
      <c r="CV1279" s="50"/>
      <c r="CW1279" s="50"/>
      <c r="CX1279" s="50"/>
      <c r="CY1279" s="50"/>
      <c r="CZ1279" s="50"/>
      <c r="DA1279" s="50"/>
      <c r="DB1279" s="50"/>
      <c r="DC1279" s="50"/>
      <c r="DD1279" s="50"/>
      <c r="DE1279" s="50"/>
      <c r="DF1279" s="50"/>
      <c r="DG1279" s="50"/>
      <c r="DH1279" s="50"/>
      <c r="DI1279" s="50"/>
      <c r="DJ1279" s="50"/>
      <c r="DK1279" s="50"/>
      <c r="DL1279" s="50"/>
      <c r="DM1279" s="50"/>
      <c r="DN1279" s="50"/>
      <c r="DO1279" s="50"/>
      <c r="DP1279" s="50"/>
      <c r="DQ1279" s="50"/>
      <c r="DR1279" s="50"/>
      <c r="DS1279" s="50"/>
      <c r="DT1279" s="50"/>
      <c r="DU1279" s="50"/>
      <c r="DV1279" s="50"/>
      <c r="DW1279" s="50"/>
      <c r="DX1279" s="50"/>
      <c r="DY1279" s="50"/>
      <c r="DZ1279" s="50"/>
      <c r="EA1279" s="50"/>
      <c r="EB1279" s="50"/>
      <c r="EC1279" s="50"/>
      <c r="ED1279" s="50"/>
      <c r="EE1279" s="50"/>
      <c r="EF1279" s="297"/>
      <c r="EG1279" s="297"/>
      <c r="EH1279" s="297"/>
      <c r="EI1279" s="297"/>
      <c r="EJ1279" s="297"/>
      <c r="EK1279" s="297"/>
      <c r="EL1279" s="297"/>
      <c r="EM1279" s="297"/>
      <c r="EN1279" s="297"/>
      <c r="EO1279" s="297"/>
      <c r="EP1279" s="297"/>
      <c r="EQ1279" s="297"/>
      <c r="ER1279" s="297"/>
      <c r="ES1279" s="297"/>
      <c r="ET1279" s="297"/>
      <c r="EU1279" s="297"/>
      <c r="EV1279" s="297"/>
      <c r="EW1279" s="297"/>
      <c r="EX1279" s="297"/>
      <c r="EY1279" s="297"/>
      <c r="EZ1279" s="297"/>
      <c r="FA1279" s="297"/>
      <c r="FB1279" s="297"/>
      <c r="FC1279" s="297"/>
      <c r="FD1279" s="297"/>
      <c r="FE1279" s="297"/>
      <c r="FF1279" s="297"/>
      <c r="FG1279" s="297"/>
      <c r="FH1279" s="297"/>
      <c r="FI1279" s="297"/>
      <c r="FJ1279" s="297"/>
      <c r="FK1279" s="297"/>
      <c r="FL1279" s="297"/>
      <c r="FM1279" s="297"/>
      <c r="FN1279" s="297"/>
      <c r="FO1279" s="297"/>
      <c r="FP1279" s="297"/>
      <c r="FQ1279" s="297"/>
      <c r="FR1279" s="297"/>
      <c r="FS1279" s="297"/>
    </row>
    <row r="1280" spans="1:175" ht="45.75" customHeight="1">
      <c r="A1280" s="589">
        <f>1+A1279</f>
        <v>1279</v>
      </c>
      <c r="B1280" s="403" t="s">
        <v>12315</v>
      </c>
      <c r="C1280" s="156" t="s">
        <v>12316</v>
      </c>
      <c r="D1280" s="156" t="s">
        <v>11929</v>
      </c>
      <c r="E1280" s="156">
        <v>45631</v>
      </c>
      <c r="F1280" s="156" t="s">
        <v>9324</v>
      </c>
      <c r="G1280" s="156" t="s">
        <v>9324</v>
      </c>
      <c r="H1280" s="156" t="s">
        <v>1154</v>
      </c>
      <c r="I1280" s="156" t="s">
        <v>452</v>
      </c>
      <c r="J1280" s="156" t="s">
        <v>12317</v>
      </c>
      <c r="K1280" s="251">
        <v>80495789</v>
      </c>
      <c r="L1280" s="156">
        <v>7</v>
      </c>
      <c r="M1280" s="156" t="s">
        <v>844</v>
      </c>
      <c r="N1280" s="156" t="s">
        <v>5078</v>
      </c>
      <c r="O1280" s="156" t="s">
        <v>1061</v>
      </c>
      <c r="P1280" s="156" t="s">
        <v>12318</v>
      </c>
      <c r="Q1280" s="156" t="s">
        <v>12319</v>
      </c>
      <c r="R1280" s="143" t="e">
        <v>#VALUE!</v>
      </c>
      <c r="S1280" s="134" t="s">
        <v>12168</v>
      </c>
      <c r="T1280" s="253" t="s">
        <v>12169</v>
      </c>
      <c r="U1280" s="156">
        <v>2024004601</v>
      </c>
      <c r="V1280" s="253" t="s">
        <v>12169</v>
      </c>
      <c r="W1280" s="156">
        <v>45631</v>
      </c>
      <c r="X1280" s="156" t="s">
        <v>103</v>
      </c>
      <c r="Y1280" s="317" t="s">
        <v>12170</v>
      </c>
      <c r="Z1280" s="156" t="s">
        <v>12169</v>
      </c>
      <c r="AA1280" s="156">
        <v>0</v>
      </c>
      <c r="AB1280" s="156">
        <v>0</v>
      </c>
      <c r="AC1280" s="156">
        <v>0</v>
      </c>
      <c r="AD1280" s="156">
        <v>0</v>
      </c>
      <c r="AE1280" s="156">
        <v>0</v>
      </c>
      <c r="AF1280" s="156">
        <v>0</v>
      </c>
      <c r="AG1280" s="156">
        <v>0</v>
      </c>
      <c r="AH1280" s="156">
        <v>0</v>
      </c>
      <c r="AI1280" s="156">
        <v>0</v>
      </c>
      <c r="AJ1280" s="156">
        <v>0</v>
      </c>
      <c r="AK1280" s="156" t="s">
        <v>104</v>
      </c>
      <c r="AL1280" s="103" t="s">
        <v>12320</v>
      </c>
      <c r="AM1280" s="156" t="s">
        <v>12321</v>
      </c>
      <c r="AN1280" s="156">
        <v>13542484</v>
      </c>
      <c r="AO1280" s="156" t="s">
        <v>12322</v>
      </c>
      <c r="AP1280" s="156" t="s">
        <v>1618</v>
      </c>
      <c r="AQ1280" s="156">
        <v>45631</v>
      </c>
      <c r="AR1280" s="156" t="s">
        <v>12323</v>
      </c>
      <c r="AS1280" s="156" t="s">
        <v>114</v>
      </c>
      <c r="AT1280" s="156" t="s">
        <v>578</v>
      </c>
      <c r="AU1280" s="156"/>
      <c r="AV1280" s="156"/>
      <c r="AW1280" s="156"/>
      <c r="AX1280" s="156"/>
      <c r="AY1280" s="156" t="s">
        <v>108</v>
      </c>
      <c r="AZ1280" s="156"/>
      <c r="BA1280" s="156"/>
      <c r="BB1280" s="156"/>
      <c r="BC1280" s="156"/>
      <c r="BD1280" s="156"/>
      <c r="BE1280" s="156"/>
      <c r="BF1280" s="156"/>
      <c r="BG1280" s="156"/>
      <c r="BH1280" s="153" t="s">
        <v>12169</v>
      </c>
      <c r="BI1280" s="679" t="s">
        <v>227</v>
      </c>
      <c r="BJ1280" s="240"/>
      <c r="BK1280" s="240"/>
      <c r="BL1280" s="240"/>
      <c r="BM1280" s="677" t="s">
        <v>11378</v>
      </c>
      <c r="BN1280" s="156" t="s">
        <v>114</v>
      </c>
      <c r="BO1280" s="156" t="s">
        <v>114</v>
      </c>
      <c r="BP1280" s="156" t="s">
        <v>114</v>
      </c>
      <c r="BQ1280" s="156" t="s">
        <v>114</v>
      </c>
      <c r="BR1280" s="156" t="s">
        <v>114</v>
      </c>
      <c r="BS1280" s="156" t="s">
        <v>114</v>
      </c>
      <c r="BT1280" s="156" t="s">
        <v>114</v>
      </c>
      <c r="BU1280" s="156" t="s">
        <v>114</v>
      </c>
      <c r="BV1280" s="156" t="s">
        <v>114</v>
      </c>
      <c r="BW1280" s="156" t="s">
        <v>114</v>
      </c>
      <c r="BX1280" s="156" t="s">
        <v>12324</v>
      </c>
      <c r="BY1280" s="156">
        <v>3118821782</v>
      </c>
      <c r="BZ1280" s="156" t="s">
        <v>12325</v>
      </c>
      <c r="CA1280" s="157" t="s">
        <v>109</v>
      </c>
      <c r="CB1280" s="157"/>
      <c r="CC1280" s="157"/>
      <c r="CD1280" s="156"/>
      <c r="CE1280" s="156"/>
      <c r="CF1280" s="156"/>
      <c r="CG1280" s="156"/>
      <c r="CH1280" s="156"/>
      <c r="CI1280" s="156"/>
      <c r="CJ1280" s="156"/>
      <c r="CK1280" s="156"/>
      <c r="CL1280" s="156"/>
      <c r="CM1280" s="152" t="s">
        <v>109</v>
      </c>
      <c r="CN1280" s="152"/>
      <c r="CO1280" s="297"/>
      <c r="CP1280" s="297"/>
      <c r="CQ1280" s="297"/>
      <c r="CR1280" s="297"/>
      <c r="CS1280" s="297"/>
      <c r="CT1280" s="297"/>
      <c r="CU1280" s="297"/>
      <c r="CV1280" s="297"/>
      <c r="CW1280" s="297"/>
      <c r="CX1280" s="297"/>
      <c r="CY1280" s="297"/>
      <c r="CZ1280" s="297"/>
      <c r="DA1280" s="297"/>
      <c r="DB1280" s="297"/>
      <c r="DC1280" s="297"/>
      <c r="DD1280" s="297"/>
      <c r="DE1280" s="297"/>
      <c r="DF1280" s="297"/>
      <c r="DG1280" s="297"/>
      <c r="DH1280" s="297"/>
      <c r="DI1280" s="297"/>
      <c r="DJ1280" s="297"/>
      <c r="DK1280" s="297"/>
      <c r="DL1280" s="297"/>
      <c r="DM1280" s="297"/>
      <c r="DN1280" s="297"/>
      <c r="DO1280" s="297"/>
      <c r="DP1280" s="297"/>
      <c r="DQ1280" s="297"/>
      <c r="DR1280" s="297"/>
      <c r="DS1280" s="297"/>
      <c r="DT1280" s="297"/>
      <c r="DU1280" s="297"/>
      <c r="DV1280" s="297"/>
      <c r="DW1280" s="297"/>
      <c r="DX1280" s="297"/>
      <c r="DY1280" s="297"/>
      <c r="DZ1280" s="297"/>
      <c r="EA1280" s="297"/>
      <c r="EB1280" s="297"/>
      <c r="EC1280" s="297"/>
      <c r="ED1280" s="297"/>
      <c r="EE1280" s="297"/>
      <c r="EF1280" s="297"/>
      <c r="EG1280" s="297"/>
      <c r="EH1280" s="297"/>
      <c r="EI1280" s="297"/>
      <c r="EJ1280" s="297"/>
      <c r="EK1280" s="297"/>
      <c r="EL1280" s="297"/>
      <c r="EM1280" s="297"/>
      <c r="EN1280" s="297"/>
      <c r="EO1280" s="297"/>
      <c r="EP1280" s="297"/>
      <c r="EQ1280" s="297"/>
      <c r="ER1280" s="297"/>
      <c r="ES1280" s="297"/>
      <c r="ET1280" s="297"/>
      <c r="EU1280" s="297"/>
      <c r="EV1280" s="297"/>
      <c r="EW1280" s="297"/>
      <c r="EX1280" s="297"/>
      <c r="EY1280" s="297"/>
      <c r="EZ1280" s="297"/>
      <c r="FA1280" s="297"/>
      <c r="FB1280" s="297"/>
      <c r="FC1280" s="297"/>
      <c r="FD1280" s="297"/>
      <c r="FE1280" s="297"/>
      <c r="FF1280" s="297"/>
      <c r="FG1280" s="297"/>
      <c r="FH1280" s="297"/>
      <c r="FI1280" s="297"/>
      <c r="FJ1280" s="297"/>
      <c r="FK1280" s="297"/>
      <c r="FL1280" s="297"/>
      <c r="FM1280" s="297"/>
      <c r="FN1280" s="297"/>
      <c r="FO1280" s="297"/>
      <c r="FP1280" s="297"/>
      <c r="FQ1280" s="297"/>
      <c r="FR1280" s="297"/>
      <c r="FS1280" s="297"/>
    </row>
    <row r="1281" spans="1:736" s="34" customFormat="1" ht="45.75" customHeight="1">
      <c r="A1281" s="639">
        <f>1+A1280</f>
        <v>1280</v>
      </c>
      <c r="B1281" s="218" t="s">
        <v>12326</v>
      </c>
      <c r="C1281" s="201" t="s">
        <v>12327</v>
      </c>
      <c r="D1281" s="202" t="s">
        <v>11929</v>
      </c>
      <c r="E1281" s="201">
        <v>45631</v>
      </c>
      <c r="F1281" s="516" t="s">
        <v>9324</v>
      </c>
      <c r="G1281" s="516" t="s">
        <v>9324</v>
      </c>
      <c r="H1281" s="260" t="s">
        <v>416</v>
      </c>
      <c r="I1281" s="517" t="s">
        <v>5874</v>
      </c>
      <c r="J1281" s="201" t="s">
        <v>12328</v>
      </c>
      <c r="K1281" s="518">
        <v>35199874</v>
      </c>
      <c r="L1281" s="260">
        <v>2</v>
      </c>
      <c r="M1281" s="519" t="s">
        <v>844</v>
      </c>
      <c r="N1281" s="261" t="s">
        <v>5078</v>
      </c>
      <c r="O1281" s="520" t="s">
        <v>427</v>
      </c>
      <c r="P1281" s="260" t="s">
        <v>12329</v>
      </c>
      <c r="Q1281" s="260" t="s">
        <v>12330</v>
      </c>
      <c r="R1281" s="508" t="e">
        <v>#VALUE!</v>
      </c>
      <c r="S1281" s="260" t="s">
        <v>12331</v>
      </c>
      <c r="T1281" s="521" t="s">
        <v>12332</v>
      </c>
      <c r="U1281" s="522">
        <v>2024004600</v>
      </c>
      <c r="V1281" s="521" t="s">
        <v>12332</v>
      </c>
      <c r="W1281" s="523">
        <v>45631</v>
      </c>
      <c r="X1281" s="524" t="s">
        <v>103</v>
      </c>
      <c r="Y1281" s="525" t="s">
        <v>12333</v>
      </c>
      <c r="Z1281" s="526" t="s">
        <v>12332</v>
      </c>
      <c r="AA1281" s="527">
        <v>0</v>
      </c>
      <c r="AB1281" s="528">
        <v>0</v>
      </c>
      <c r="AC1281" s="527">
        <v>0</v>
      </c>
      <c r="AD1281" s="527">
        <v>0</v>
      </c>
      <c r="AE1281" s="527">
        <v>0</v>
      </c>
      <c r="AF1281" s="527">
        <v>0</v>
      </c>
      <c r="AG1281" s="527">
        <v>0</v>
      </c>
      <c r="AH1281" s="527">
        <v>0</v>
      </c>
      <c r="AI1281" s="527">
        <v>0</v>
      </c>
      <c r="AJ1281" s="527">
        <v>0</v>
      </c>
      <c r="AK1281" s="529" t="s">
        <v>104</v>
      </c>
      <c r="AL1281" s="63" t="s">
        <v>12334</v>
      </c>
      <c r="AM1281" s="260" t="s">
        <v>5292</v>
      </c>
      <c r="AN1281" s="530">
        <v>35199874</v>
      </c>
      <c r="AO1281" s="529" t="s">
        <v>114</v>
      </c>
      <c r="AP1281" s="260" t="s">
        <v>114</v>
      </c>
      <c r="AQ1281" s="531" t="s">
        <v>114</v>
      </c>
      <c r="AR1281" s="529" t="s">
        <v>114</v>
      </c>
      <c r="AS1281" s="260" t="s">
        <v>578</v>
      </c>
      <c r="AT1281" s="529" t="s">
        <v>578</v>
      </c>
      <c r="AU1281" s="529"/>
      <c r="AV1281" s="260"/>
      <c r="AW1281" s="260"/>
      <c r="AX1281" s="260"/>
      <c r="AY1281" s="260" t="s">
        <v>108</v>
      </c>
      <c r="AZ1281" s="262"/>
      <c r="BA1281" s="260"/>
      <c r="BB1281" s="532"/>
      <c r="BC1281" s="262"/>
      <c r="BD1281" s="508"/>
      <c r="BE1281" s="508"/>
      <c r="BF1281" s="508"/>
      <c r="BG1281" s="262"/>
      <c r="BH1281" s="533" t="s">
        <v>12332</v>
      </c>
      <c r="BI1281" s="296" t="s">
        <v>135</v>
      </c>
      <c r="BJ1281" s="262"/>
      <c r="BK1281" s="262" t="s">
        <v>114</v>
      </c>
      <c r="BL1281" s="262"/>
      <c r="BM1281" s="201" t="s">
        <v>136</v>
      </c>
      <c r="BN1281" s="285" t="s">
        <v>964</v>
      </c>
      <c r="BO1281" s="261" t="s">
        <v>12335</v>
      </c>
      <c r="BP1281" s="261" t="s">
        <v>12336</v>
      </c>
      <c r="BQ1281" s="261">
        <v>41</v>
      </c>
      <c r="BR1281" s="261">
        <v>30630</v>
      </c>
      <c r="BS1281" s="261" t="s">
        <v>114</v>
      </c>
      <c r="BT1281" s="261" t="s">
        <v>114</v>
      </c>
      <c r="BU1281" s="286" t="s">
        <v>114</v>
      </c>
      <c r="BV1281" s="261" t="s">
        <v>114</v>
      </c>
      <c r="BW1281" s="65" t="s">
        <v>114</v>
      </c>
      <c r="BX1281" s="287" t="s">
        <v>12337</v>
      </c>
      <c r="BY1281" s="261">
        <v>3183823983</v>
      </c>
      <c r="BZ1281" s="302" t="s">
        <v>12338</v>
      </c>
      <c r="CA1281" s="322" t="s">
        <v>5735</v>
      </c>
      <c r="CB1281" s="322"/>
      <c r="CC1281" s="323"/>
      <c r="CD1281" s="322"/>
      <c r="CE1281" s="223"/>
      <c r="CF1281" s="223"/>
      <c r="CG1281" s="223"/>
      <c r="CH1281" s="223"/>
      <c r="CI1281" s="223"/>
      <c r="CJ1281" s="223"/>
      <c r="CK1281" s="223"/>
      <c r="CL1281" s="223"/>
      <c r="CM1281" s="303"/>
      <c r="CN1281" s="223"/>
      <c r="CO1281" s="50"/>
      <c r="CP1281" s="50"/>
      <c r="CQ1281" s="50"/>
      <c r="CR1281" s="50"/>
      <c r="CS1281" s="50"/>
      <c r="CT1281" s="50"/>
      <c r="CU1281" s="50"/>
      <c r="CV1281" s="50"/>
      <c r="CW1281" s="50"/>
      <c r="CX1281" s="50"/>
      <c r="CY1281" s="50"/>
      <c r="CZ1281" s="50"/>
      <c r="DA1281" s="50"/>
      <c r="DB1281" s="50"/>
      <c r="DC1281" s="50"/>
      <c r="DD1281" s="50"/>
      <c r="DE1281" s="50"/>
      <c r="DF1281" s="50"/>
      <c r="DG1281" s="50"/>
      <c r="DH1281" s="50"/>
      <c r="DI1281" s="50"/>
      <c r="DJ1281" s="50"/>
      <c r="DK1281" s="50"/>
      <c r="DL1281" s="50"/>
      <c r="DM1281" s="50"/>
      <c r="DN1281" s="50"/>
      <c r="DO1281" s="50"/>
      <c r="DP1281" s="50"/>
      <c r="DQ1281" s="50"/>
      <c r="DR1281" s="50"/>
      <c r="DS1281" s="50"/>
      <c r="DT1281" s="50"/>
      <c r="DU1281" s="50"/>
      <c r="DV1281" s="50"/>
      <c r="DW1281" s="50"/>
      <c r="DX1281" s="50"/>
      <c r="DY1281" s="50"/>
      <c r="DZ1281" s="50"/>
      <c r="EA1281" s="50"/>
      <c r="EB1281" s="50"/>
      <c r="EC1281" s="50"/>
      <c r="ED1281" s="50"/>
      <c r="EE1281" s="50"/>
      <c r="EF1281" s="297"/>
      <c r="EG1281" s="297"/>
      <c r="EH1281" s="297"/>
      <c r="EI1281" s="297"/>
      <c r="EJ1281" s="297"/>
      <c r="EK1281" s="297"/>
      <c r="EL1281" s="297"/>
      <c r="EM1281" s="297"/>
      <c r="EN1281" s="297"/>
      <c r="EO1281" s="297"/>
      <c r="EP1281" s="297"/>
      <c r="EQ1281" s="297"/>
      <c r="ER1281" s="297"/>
      <c r="ES1281" s="297"/>
      <c r="ET1281" s="297"/>
      <c r="EU1281" s="297"/>
      <c r="EV1281" s="297"/>
      <c r="EW1281" s="297"/>
      <c r="EX1281" s="297"/>
      <c r="EY1281" s="297"/>
      <c r="EZ1281" s="297"/>
      <c r="FA1281" s="297"/>
      <c r="FB1281" s="297"/>
      <c r="FC1281" s="297"/>
      <c r="FD1281" s="297"/>
      <c r="FE1281" s="297"/>
      <c r="FF1281" s="297"/>
      <c r="FG1281" s="297"/>
      <c r="FH1281" s="297"/>
      <c r="FI1281" s="297"/>
      <c r="FJ1281" s="297"/>
      <c r="FK1281" s="297"/>
      <c r="FL1281" s="297"/>
      <c r="FM1281" s="297"/>
      <c r="FN1281" s="297"/>
      <c r="FO1281" s="297"/>
      <c r="FP1281" s="297"/>
      <c r="FQ1281" s="297"/>
      <c r="FR1281" s="297"/>
      <c r="FS1281" s="297"/>
    </row>
    <row r="1282" spans="1:736" ht="45.75" customHeight="1">
      <c r="A1282" s="589">
        <f>1+A1281</f>
        <v>1281</v>
      </c>
      <c r="B1282" s="403" t="s">
        <v>12339</v>
      </c>
      <c r="C1282" s="156" t="s">
        <v>12340</v>
      </c>
      <c r="D1282" s="156" t="s">
        <v>11929</v>
      </c>
      <c r="E1282" s="156">
        <v>45631</v>
      </c>
      <c r="F1282" s="156" t="s">
        <v>9324</v>
      </c>
      <c r="G1282" s="156" t="s">
        <v>9324</v>
      </c>
      <c r="H1282" s="156" t="s">
        <v>416</v>
      </c>
      <c r="I1282" s="156" t="s">
        <v>12079</v>
      </c>
      <c r="J1282" s="301" t="s">
        <v>12341</v>
      </c>
      <c r="K1282" s="251">
        <v>20646008</v>
      </c>
      <c r="L1282" s="156">
        <v>4</v>
      </c>
      <c r="M1282" s="156" t="s">
        <v>844</v>
      </c>
      <c r="N1282" s="156" t="s">
        <v>5078</v>
      </c>
      <c r="O1282" s="156" t="s">
        <v>857</v>
      </c>
      <c r="P1282" s="156" t="s">
        <v>7159</v>
      </c>
      <c r="Q1282" s="156" t="s">
        <v>12342</v>
      </c>
      <c r="R1282" s="143" t="e">
        <v>#VALUE!</v>
      </c>
      <c r="S1282" s="134" t="s">
        <v>12343</v>
      </c>
      <c r="T1282" s="253" t="s">
        <v>12344</v>
      </c>
      <c r="U1282" s="156">
        <v>2024004612</v>
      </c>
      <c r="V1282" s="253" t="s">
        <v>12344</v>
      </c>
      <c r="W1282" s="156">
        <v>45632</v>
      </c>
      <c r="X1282" s="156" t="s">
        <v>103</v>
      </c>
      <c r="Y1282" s="317" t="s">
        <v>12345</v>
      </c>
      <c r="Z1282" s="156" t="s">
        <v>12344</v>
      </c>
      <c r="AA1282" s="156">
        <v>0</v>
      </c>
      <c r="AB1282" s="156">
        <v>0</v>
      </c>
      <c r="AC1282" s="156">
        <v>0</v>
      </c>
      <c r="AD1282" s="156">
        <v>0</v>
      </c>
      <c r="AE1282" s="156">
        <v>0</v>
      </c>
      <c r="AF1282" s="156">
        <v>0</v>
      </c>
      <c r="AG1282" s="156">
        <v>0</v>
      </c>
      <c r="AH1282" s="156">
        <v>0</v>
      </c>
      <c r="AI1282" s="156">
        <v>0</v>
      </c>
      <c r="AJ1282" s="156">
        <v>0</v>
      </c>
      <c r="AK1282" s="156" t="s">
        <v>104</v>
      </c>
      <c r="AL1282" s="103" t="s">
        <v>12346</v>
      </c>
      <c r="AM1282" s="156" t="s">
        <v>2596</v>
      </c>
      <c r="AN1282" s="156">
        <v>20646008</v>
      </c>
      <c r="AO1282" s="156" t="s">
        <v>114</v>
      </c>
      <c r="AP1282" s="156" t="s">
        <v>114</v>
      </c>
      <c r="AQ1282" s="156" t="s">
        <v>114</v>
      </c>
      <c r="AR1282" s="156" t="s">
        <v>114</v>
      </c>
      <c r="AS1282" s="156" t="s">
        <v>578</v>
      </c>
      <c r="AT1282" s="156" t="s">
        <v>578</v>
      </c>
      <c r="AU1282" s="156"/>
      <c r="AV1282" s="156"/>
      <c r="AW1282" s="156"/>
      <c r="AX1282" s="156"/>
      <c r="AY1282" s="156" t="s">
        <v>108</v>
      </c>
      <c r="AZ1282" s="156"/>
      <c r="BA1282" s="156"/>
      <c r="BB1282" s="156"/>
      <c r="BC1282" s="156"/>
      <c r="BD1282" s="156"/>
      <c r="BE1282" s="156"/>
      <c r="BF1282" s="156"/>
      <c r="BG1282" s="156"/>
      <c r="BH1282" s="153" t="s">
        <v>12344</v>
      </c>
      <c r="BI1282" s="437" t="s">
        <v>227</v>
      </c>
      <c r="BJ1282" s="240"/>
      <c r="BK1282" s="240" t="s">
        <v>114</v>
      </c>
      <c r="BL1282" s="240"/>
      <c r="BM1282" s="161" t="s">
        <v>2539</v>
      </c>
      <c r="BN1282" s="156" t="s">
        <v>964</v>
      </c>
      <c r="BO1282" s="156" t="s">
        <v>9998</v>
      </c>
      <c r="BP1282" s="156" t="s">
        <v>9999</v>
      </c>
      <c r="BQ1282" s="156">
        <v>24</v>
      </c>
      <c r="BR1282" s="156">
        <v>36713</v>
      </c>
      <c r="BS1282" s="156" t="s">
        <v>114</v>
      </c>
      <c r="BT1282" s="156" t="s">
        <v>114</v>
      </c>
      <c r="BU1282" s="156" t="s">
        <v>114</v>
      </c>
      <c r="BV1282" s="156" t="s">
        <v>114</v>
      </c>
      <c r="BW1282" s="156" t="s">
        <v>114</v>
      </c>
      <c r="BX1282" s="156" t="s">
        <v>12347</v>
      </c>
      <c r="BY1282" s="156">
        <v>3124201294</v>
      </c>
      <c r="BZ1282" s="156" t="s">
        <v>12348</v>
      </c>
      <c r="CA1282" s="157" t="s">
        <v>109</v>
      </c>
      <c r="CB1282" s="157"/>
      <c r="CC1282" s="157"/>
      <c r="CD1282" s="156"/>
      <c r="CE1282" s="156"/>
      <c r="CF1282" s="156"/>
      <c r="CG1282" s="156"/>
      <c r="CH1282" s="156"/>
      <c r="CI1282" s="156"/>
      <c r="CJ1282" s="156"/>
      <c r="CK1282" s="156"/>
      <c r="CL1282" s="156"/>
      <c r="CM1282" s="152" t="s">
        <v>109</v>
      </c>
      <c r="CN1282" s="152"/>
      <c r="CO1282" s="297"/>
      <c r="CP1282" s="297"/>
      <c r="CQ1282" s="297"/>
      <c r="CR1282" s="297"/>
      <c r="CS1282" s="297"/>
      <c r="CT1282" s="297"/>
      <c r="CU1282" s="297"/>
      <c r="CV1282" s="297"/>
      <c r="CW1282" s="297"/>
      <c r="CX1282" s="297"/>
      <c r="CY1282" s="297"/>
      <c r="CZ1282" s="297"/>
      <c r="DA1282" s="297"/>
      <c r="DB1282" s="297"/>
      <c r="DC1282" s="297"/>
      <c r="DD1282" s="297"/>
      <c r="DE1282" s="297"/>
      <c r="DF1282" s="297"/>
      <c r="DG1282" s="297"/>
      <c r="DH1282" s="297"/>
      <c r="DI1282" s="297"/>
      <c r="DJ1282" s="297"/>
      <c r="DK1282" s="297"/>
      <c r="DL1282" s="297"/>
      <c r="DM1282" s="297"/>
      <c r="DN1282" s="297"/>
      <c r="DO1282" s="297"/>
      <c r="DP1282" s="297"/>
      <c r="DQ1282" s="297"/>
      <c r="DR1282" s="297"/>
      <c r="DS1282" s="297"/>
      <c r="DT1282" s="297"/>
      <c r="DU1282" s="297"/>
      <c r="DV1282" s="297"/>
      <c r="DW1282" s="297"/>
      <c r="DX1282" s="297"/>
      <c r="DY1282" s="297"/>
      <c r="DZ1282" s="297"/>
      <c r="EA1282" s="297"/>
      <c r="EB1282" s="297"/>
      <c r="EC1282" s="297"/>
      <c r="ED1282" s="297"/>
      <c r="EE1282" s="297"/>
      <c r="EF1282" s="297"/>
      <c r="EG1282" s="297"/>
      <c r="EH1282" s="297"/>
      <c r="EI1282" s="297"/>
      <c r="EJ1282" s="297"/>
      <c r="EK1282" s="297"/>
      <c r="EL1282" s="297"/>
      <c r="EM1282" s="297"/>
      <c r="EN1282" s="297"/>
      <c r="EO1282" s="297"/>
      <c r="EP1282" s="297"/>
      <c r="EQ1282" s="297"/>
      <c r="ER1282" s="297"/>
      <c r="ES1282" s="297"/>
      <c r="ET1282" s="297"/>
      <c r="EU1282" s="297"/>
      <c r="EV1282" s="297"/>
      <c r="EW1282" s="297"/>
      <c r="EX1282" s="297"/>
      <c r="EY1282" s="297"/>
      <c r="EZ1282" s="297"/>
      <c r="FA1282" s="297"/>
      <c r="FB1282" s="297"/>
      <c r="FC1282" s="297"/>
      <c r="FD1282" s="297"/>
      <c r="FE1282" s="297"/>
      <c r="FF1282" s="297"/>
      <c r="FG1282" s="297"/>
      <c r="FH1282" s="297"/>
      <c r="FI1282" s="297"/>
      <c r="FJ1282" s="297"/>
      <c r="FK1282" s="297"/>
      <c r="FL1282" s="297"/>
      <c r="FM1282" s="297"/>
      <c r="FN1282" s="297"/>
      <c r="FO1282" s="297"/>
      <c r="FP1282" s="297"/>
      <c r="FQ1282" s="297"/>
      <c r="FR1282" s="297"/>
      <c r="FS1282" s="297"/>
    </row>
    <row r="1283" spans="1:736" ht="45.75" customHeight="1">
      <c r="A1283" s="589">
        <f>1+A1282</f>
        <v>1282</v>
      </c>
      <c r="B1283" s="403" t="s">
        <v>12349</v>
      </c>
      <c r="C1283" s="156" t="s">
        <v>12350</v>
      </c>
      <c r="D1283" s="156" t="s">
        <v>11929</v>
      </c>
      <c r="E1283" s="156">
        <v>45631</v>
      </c>
      <c r="F1283" s="156" t="s">
        <v>9324</v>
      </c>
      <c r="G1283" s="156" t="s">
        <v>9324</v>
      </c>
      <c r="H1283" s="156" t="s">
        <v>416</v>
      </c>
      <c r="I1283" s="156" t="s">
        <v>12079</v>
      </c>
      <c r="J1283" s="301" t="s">
        <v>12351</v>
      </c>
      <c r="K1283" s="251">
        <v>1072716997</v>
      </c>
      <c r="L1283" s="156">
        <v>4</v>
      </c>
      <c r="M1283" s="156" t="s">
        <v>844</v>
      </c>
      <c r="N1283" s="156" t="s">
        <v>5078</v>
      </c>
      <c r="O1283" s="156" t="s">
        <v>857</v>
      </c>
      <c r="P1283" s="156" t="s">
        <v>7159</v>
      </c>
      <c r="Q1283" s="156" t="s">
        <v>12342</v>
      </c>
      <c r="R1283" s="143" t="e">
        <v>#VALUE!</v>
      </c>
      <c r="S1283" s="134" t="s">
        <v>12343</v>
      </c>
      <c r="T1283" s="253" t="s">
        <v>12344</v>
      </c>
      <c r="U1283" s="156">
        <v>2024004615</v>
      </c>
      <c r="V1283" s="253" t="s">
        <v>12344</v>
      </c>
      <c r="W1283" s="156">
        <v>45632</v>
      </c>
      <c r="X1283" s="156" t="s">
        <v>103</v>
      </c>
      <c r="Y1283" s="317" t="s">
        <v>12345</v>
      </c>
      <c r="Z1283" s="156" t="s">
        <v>12344</v>
      </c>
      <c r="AA1283" s="156">
        <v>0</v>
      </c>
      <c r="AB1283" s="156">
        <v>0</v>
      </c>
      <c r="AC1283" s="156">
        <v>0</v>
      </c>
      <c r="AD1283" s="156">
        <v>0</v>
      </c>
      <c r="AE1283" s="156">
        <v>0</v>
      </c>
      <c r="AF1283" s="156">
        <v>0</v>
      </c>
      <c r="AG1283" s="156">
        <v>0</v>
      </c>
      <c r="AH1283" s="156">
        <v>0</v>
      </c>
      <c r="AI1283" s="156">
        <v>0</v>
      </c>
      <c r="AJ1283" s="156">
        <v>0</v>
      </c>
      <c r="AK1283" s="156" t="s">
        <v>104</v>
      </c>
      <c r="AL1283" s="103" t="s">
        <v>12352</v>
      </c>
      <c r="AM1283" s="156" t="s">
        <v>2596</v>
      </c>
      <c r="AN1283" s="156">
        <v>20646008</v>
      </c>
      <c r="AO1283" s="156" t="s">
        <v>114</v>
      </c>
      <c r="AP1283" s="156" t="s">
        <v>114</v>
      </c>
      <c r="AQ1283" s="156" t="s">
        <v>114</v>
      </c>
      <c r="AR1283" s="156" t="s">
        <v>114</v>
      </c>
      <c r="AS1283" s="156" t="s">
        <v>578</v>
      </c>
      <c r="AT1283" s="156" t="s">
        <v>578</v>
      </c>
      <c r="AU1283" s="156"/>
      <c r="AV1283" s="156"/>
      <c r="AW1283" s="156"/>
      <c r="AX1283" s="156"/>
      <c r="AY1283" s="156" t="s">
        <v>108</v>
      </c>
      <c r="AZ1283" s="156"/>
      <c r="BA1283" s="156"/>
      <c r="BB1283" s="156"/>
      <c r="BC1283" s="156"/>
      <c r="BD1283" s="156"/>
      <c r="BE1283" s="156"/>
      <c r="BF1283" s="156"/>
      <c r="BG1283" s="156"/>
      <c r="BH1283" s="153" t="s">
        <v>12344</v>
      </c>
      <c r="BI1283" s="437" t="s">
        <v>227</v>
      </c>
      <c r="BJ1283" s="240"/>
      <c r="BK1283" s="240" t="s">
        <v>114</v>
      </c>
      <c r="BL1283" s="240"/>
      <c r="BM1283" s="161" t="s">
        <v>2539</v>
      </c>
      <c r="BN1283" s="156" t="s">
        <v>964</v>
      </c>
      <c r="BO1283" s="156" t="s">
        <v>9998</v>
      </c>
      <c r="BP1283" s="156" t="s">
        <v>9999</v>
      </c>
      <c r="BQ1283" s="156">
        <v>24</v>
      </c>
      <c r="BR1283" s="156">
        <v>36713</v>
      </c>
      <c r="BS1283" s="156" t="s">
        <v>114</v>
      </c>
      <c r="BT1283" s="156" t="s">
        <v>114</v>
      </c>
      <c r="BU1283" s="156" t="s">
        <v>114</v>
      </c>
      <c r="BV1283" s="156" t="s">
        <v>114</v>
      </c>
      <c r="BW1283" s="156" t="s">
        <v>114</v>
      </c>
      <c r="BX1283" s="156" t="s">
        <v>12347</v>
      </c>
      <c r="BY1283" s="156">
        <v>3124201294</v>
      </c>
      <c r="BZ1283" s="156" t="s">
        <v>12348</v>
      </c>
      <c r="CA1283" s="157" t="s">
        <v>109</v>
      </c>
      <c r="CB1283" s="157"/>
      <c r="CC1283" s="157"/>
      <c r="CD1283" s="156"/>
      <c r="CE1283" s="156"/>
      <c r="CF1283" s="156"/>
      <c r="CG1283" s="156"/>
      <c r="CH1283" s="156"/>
      <c r="CI1283" s="156"/>
      <c r="CJ1283" s="156"/>
      <c r="CK1283" s="156"/>
      <c r="CL1283" s="156"/>
      <c r="CM1283" s="152" t="s">
        <v>109</v>
      </c>
      <c r="CN1283" s="152"/>
      <c r="CO1283" s="297"/>
      <c r="CP1283" s="297"/>
      <c r="CQ1283" s="297"/>
      <c r="CR1283" s="297"/>
      <c r="CS1283" s="297"/>
      <c r="CT1283" s="297"/>
      <c r="CU1283" s="297"/>
      <c r="CV1283" s="297"/>
      <c r="CW1283" s="297"/>
      <c r="CX1283" s="297"/>
      <c r="CY1283" s="297"/>
      <c r="CZ1283" s="297"/>
      <c r="DA1283" s="297"/>
      <c r="DB1283" s="297"/>
      <c r="DC1283" s="297"/>
      <c r="DD1283" s="297"/>
      <c r="DE1283" s="297"/>
      <c r="DF1283" s="297"/>
      <c r="DG1283" s="297"/>
      <c r="DH1283" s="297"/>
      <c r="DI1283" s="297"/>
      <c r="DJ1283" s="297"/>
      <c r="DK1283" s="297"/>
      <c r="DL1283" s="297"/>
      <c r="DM1283" s="297"/>
      <c r="DN1283" s="297"/>
      <c r="DO1283" s="297"/>
      <c r="DP1283" s="297"/>
      <c r="DQ1283" s="297"/>
      <c r="DR1283" s="297"/>
      <c r="DS1283" s="297"/>
      <c r="DT1283" s="297"/>
      <c r="DU1283" s="297"/>
      <c r="DV1283" s="297"/>
      <c r="DW1283" s="297"/>
      <c r="DX1283" s="297"/>
      <c r="DY1283" s="297"/>
      <c r="DZ1283" s="297"/>
      <c r="EA1283" s="297"/>
      <c r="EB1283" s="297"/>
      <c r="EC1283" s="297"/>
      <c r="ED1283" s="297"/>
      <c r="EE1283" s="297"/>
      <c r="EF1283" s="297"/>
      <c r="EG1283" s="297"/>
      <c r="EH1283" s="297"/>
      <c r="EI1283" s="297"/>
      <c r="EJ1283" s="297"/>
      <c r="EK1283" s="297"/>
      <c r="EL1283" s="297"/>
      <c r="EM1283" s="297"/>
      <c r="EN1283" s="297"/>
      <c r="EO1283" s="297"/>
      <c r="EP1283" s="297"/>
      <c r="EQ1283" s="297"/>
      <c r="ER1283" s="297"/>
      <c r="ES1283" s="297"/>
      <c r="ET1283" s="297"/>
      <c r="EU1283" s="297"/>
      <c r="EV1283" s="297"/>
      <c r="EW1283" s="297"/>
      <c r="EX1283" s="297"/>
      <c r="EY1283" s="297"/>
      <c r="EZ1283" s="297"/>
      <c r="FA1283" s="297"/>
      <c r="FB1283" s="297"/>
      <c r="FC1283" s="297"/>
      <c r="FD1283" s="297"/>
      <c r="FE1283" s="297"/>
      <c r="FF1283" s="297"/>
      <c r="FG1283" s="297"/>
      <c r="FH1283" s="297"/>
      <c r="FI1283" s="297"/>
      <c r="FJ1283" s="297"/>
      <c r="FK1283" s="297"/>
      <c r="FL1283" s="297"/>
      <c r="FM1283" s="297"/>
      <c r="FN1283" s="297"/>
      <c r="FO1283" s="297"/>
      <c r="FP1283" s="297"/>
      <c r="FQ1283" s="297"/>
      <c r="FR1283" s="297"/>
      <c r="FS1283" s="297"/>
    </row>
    <row r="1284" spans="1:736" ht="45.75" customHeight="1">
      <c r="A1284" s="589">
        <f>1+A1283</f>
        <v>1283</v>
      </c>
      <c r="B1284" s="403" t="s">
        <v>12353</v>
      </c>
      <c r="C1284" s="156" t="s">
        <v>12354</v>
      </c>
      <c r="D1284" s="156" t="s">
        <v>11929</v>
      </c>
      <c r="E1284" s="156">
        <v>45631</v>
      </c>
      <c r="F1284" s="156" t="s">
        <v>9324</v>
      </c>
      <c r="G1284" s="156" t="s">
        <v>9324</v>
      </c>
      <c r="H1284" s="156" t="s">
        <v>416</v>
      </c>
      <c r="I1284" s="156" t="s">
        <v>12079</v>
      </c>
      <c r="J1284" s="301" t="s">
        <v>12355</v>
      </c>
      <c r="K1284" s="251">
        <v>1072713675</v>
      </c>
      <c r="L1284" s="156">
        <v>4</v>
      </c>
      <c r="M1284" s="156" t="s">
        <v>844</v>
      </c>
      <c r="N1284" s="156" t="s">
        <v>5078</v>
      </c>
      <c r="O1284" s="156" t="s">
        <v>857</v>
      </c>
      <c r="P1284" s="156" t="s">
        <v>7159</v>
      </c>
      <c r="Q1284" s="156" t="s">
        <v>12342</v>
      </c>
      <c r="R1284" s="143" t="e">
        <v>#VALUE!</v>
      </c>
      <c r="S1284" s="134" t="s">
        <v>12343</v>
      </c>
      <c r="T1284" s="253" t="s">
        <v>12344</v>
      </c>
      <c r="U1284" s="156">
        <v>2024004613</v>
      </c>
      <c r="V1284" s="253" t="s">
        <v>12344</v>
      </c>
      <c r="W1284" s="156">
        <v>45632</v>
      </c>
      <c r="X1284" s="156" t="s">
        <v>103</v>
      </c>
      <c r="Y1284" s="317" t="s">
        <v>12345</v>
      </c>
      <c r="Z1284" s="156" t="s">
        <v>12344</v>
      </c>
      <c r="AA1284" s="156">
        <v>0</v>
      </c>
      <c r="AB1284" s="156">
        <v>0</v>
      </c>
      <c r="AC1284" s="156">
        <v>0</v>
      </c>
      <c r="AD1284" s="156">
        <v>0</v>
      </c>
      <c r="AE1284" s="156">
        <v>0</v>
      </c>
      <c r="AF1284" s="156">
        <v>0</v>
      </c>
      <c r="AG1284" s="156">
        <v>0</v>
      </c>
      <c r="AH1284" s="156">
        <v>0</v>
      </c>
      <c r="AI1284" s="156">
        <v>0</v>
      </c>
      <c r="AJ1284" s="156">
        <v>0</v>
      </c>
      <c r="AK1284" s="156" t="s">
        <v>104</v>
      </c>
      <c r="AL1284" s="103" t="s">
        <v>12356</v>
      </c>
      <c r="AM1284" s="156" t="s">
        <v>2596</v>
      </c>
      <c r="AN1284" s="156">
        <v>20646008</v>
      </c>
      <c r="AO1284" s="156" t="s">
        <v>114</v>
      </c>
      <c r="AP1284" s="156" t="s">
        <v>114</v>
      </c>
      <c r="AQ1284" s="156" t="s">
        <v>114</v>
      </c>
      <c r="AR1284" s="156" t="s">
        <v>114</v>
      </c>
      <c r="AS1284" s="156" t="s">
        <v>578</v>
      </c>
      <c r="AT1284" s="156" t="s">
        <v>578</v>
      </c>
      <c r="AU1284" s="156"/>
      <c r="AV1284" s="156"/>
      <c r="AW1284" s="156"/>
      <c r="AX1284" s="156"/>
      <c r="AY1284" s="156" t="s">
        <v>108</v>
      </c>
      <c r="AZ1284" s="156"/>
      <c r="BA1284" s="156"/>
      <c r="BB1284" s="156"/>
      <c r="BC1284" s="156"/>
      <c r="BD1284" s="156"/>
      <c r="BE1284" s="156"/>
      <c r="BF1284" s="156"/>
      <c r="BG1284" s="156"/>
      <c r="BH1284" s="153" t="s">
        <v>12344</v>
      </c>
      <c r="BI1284" s="437" t="s">
        <v>227</v>
      </c>
      <c r="BJ1284" s="240"/>
      <c r="BK1284" s="240" t="s">
        <v>114</v>
      </c>
      <c r="BL1284" s="240"/>
      <c r="BM1284" s="161" t="s">
        <v>2539</v>
      </c>
      <c r="BN1284" s="156" t="s">
        <v>964</v>
      </c>
      <c r="BO1284" s="156" t="s">
        <v>9998</v>
      </c>
      <c r="BP1284" s="156" t="s">
        <v>9999</v>
      </c>
      <c r="BQ1284" s="156">
        <v>24</v>
      </c>
      <c r="BR1284" s="156">
        <v>36713</v>
      </c>
      <c r="BS1284" s="156" t="s">
        <v>114</v>
      </c>
      <c r="BT1284" s="156" t="s">
        <v>114</v>
      </c>
      <c r="BU1284" s="156" t="s">
        <v>114</v>
      </c>
      <c r="BV1284" s="156" t="s">
        <v>114</v>
      </c>
      <c r="BW1284" s="156" t="s">
        <v>114</v>
      </c>
      <c r="BX1284" s="156" t="s">
        <v>12347</v>
      </c>
      <c r="BY1284" s="156">
        <v>3124201294</v>
      </c>
      <c r="BZ1284" s="156" t="s">
        <v>12348</v>
      </c>
      <c r="CA1284" s="157" t="s">
        <v>109</v>
      </c>
      <c r="CB1284" s="157"/>
      <c r="CC1284" s="157"/>
      <c r="CD1284" s="156"/>
      <c r="CE1284" s="156"/>
      <c r="CF1284" s="156"/>
      <c r="CG1284" s="156"/>
      <c r="CH1284" s="156"/>
      <c r="CI1284" s="156"/>
      <c r="CJ1284" s="156"/>
      <c r="CK1284" s="156"/>
      <c r="CL1284" s="156"/>
      <c r="CM1284" s="152" t="s">
        <v>109</v>
      </c>
      <c r="CN1284" s="152"/>
      <c r="CO1284" s="297"/>
      <c r="CP1284" s="297"/>
      <c r="CQ1284" s="297"/>
      <c r="CR1284" s="297"/>
      <c r="CS1284" s="297"/>
      <c r="CT1284" s="297"/>
      <c r="CU1284" s="297"/>
      <c r="CV1284" s="297"/>
      <c r="CW1284" s="297"/>
      <c r="CX1284" s="297"/>
      <c r="CY1284" s="297"/>
      <c r="CZ1284" s="297"/>
      <c r="DA1284" s="297"/>
      <c r="DB1284" s="297"/>
      <c r="DC1284" s="297"/>
      <c r="DD1284" s="297"/>
      <c r="DE1284" s="297"/>
      <c r="DF1284" s="297"/>
      <c r="DG1284" s="297"/>
      <c r="DH1284" s="297"/>
      <c r="DI1284" s="297"/>
      <c r="DJ1284" s="297"/>
      <c r="DK1284" s="297"/>
      <c r="DL1284" s="297"/>
      <c r="DM1284" s="297"/>
      <c r="DN1284" s="297"/>
      <c r="DO1284" s="297"/>
      <c r="DP1284" s="297"/>
      <c r="DQ1284" s="297"/>
      <c r="DR1284" s="297"/>
      <c r="DS1284" s="297"/>
      <c r="DT1284" s="297"/>
      <c r="DU1284" s="297"/>
      <c r="DV1284" s="297"/>
      <c r="DW1284" s="297"/>
      <c r="DX1284" s="297"/>
      <c r="DY1284" s="297"/>
      <c r="DZ1284" s="297"/>
      <c r="EA1284" s="297"/>
      <c r="EB1284" s="297"/>
      <c r="EC1284" s="297"/>
      <c r="ED1284" s="297"/>
      <c r="EE1284" s="297"/>
      <c r="EF1284" s="297"/>
      <c r="EG1284" s="297"/>
      <c r="EH1284" s="297"/>
      <c r="EI1284" s="297"/>
      <c r="EJ1284" s="297"/>
      <c r="EK1284" s="297"/>
      <c r="EL1284" s="297"/>
      <c r="EM1284" s="297"/>
      <c r="EN1284" s="297"/>
      <c r="EO1284" s="297"/>
      <c r="EP1284" s="297"/>
      <c r="EQ1284" s="297"/>
      <c r="ER1284" s="297"/>
      <c r="ES1284" s="297"/>
      <c r="ET1284" s="297"/>
      <c r="EU1284" s="297"/>
      <c r="EV1284" s="297"/>
      <c r="EW1284" s="297"/>
      <c r="EX1284" s="297"/>
      <c r="EY1284" s="297"/>
      <c r="EZ1284" s="297"/>
      <c r="FA1284" s="297"/>
      <c r="FB1284" s="297"/>
      <c r="FC1284" s="297"/>
      <c r="FD1284" s="297"/>
      <c r="FE1284" s="297"/>
      <c r="FF1284" s="297"/>
      <c r="FG1284" s="297"/>
      <c r="FH1284" s="297"/>
      <c r="FI1284" s="297"/>
      <c r="FJ1284" s="297"/>
      <c r="FK1284" s="297"/>
      <c r="FL1284" s="297"/>
      <c r="FM1284" s="297"/>
      <c r="FN1284" s="297"/>
      <c r="FO1284" s="297"/>
      <c r="FP1284" s="297"/>
      <c r="FQ1284" s="297"/>
      <c r="FR1284" s="297"/>
      <c r="FS1284" s="297"/>
    </row>
    <row r="1285" spans="1:736" ht="45.75" customHeight="1">
      <c r="A1285" s="589">
        <f>1+A1284</f>
        <v>1284</v>
      </c>
      <c r="B1285" s="403" t="s">
        <v>12357</v>
      </c>
      <c r="C1285" s="156" t="s">
        <v>12358</v>
      </c>
      <c r="D1285" s="156" t="s">
        <v>11929</v>
      </c>
      <c r="E1285" s="156">
        <v>45632</v>
      </c>
      <c r="F1285" s="156"/>
      <c r="G1285" s="156"/>
      <c r="H1285" s="156" t="s">
        <v>416</v>
      </c>
      <c r="I1285" s="156" t="s">
        <v>12079</v>
      </c>
      <c r="J1285" s="301" t="s">
        <v>12359</v>
      </c>
      <c r="K1285" s="251">
        <v>81720472</v>
      </c>
      <c r="L1285" s="156">
        <v>7</v>
      </c>
      <c r="M1285" s="156" t="s">
        <v>844</v>
      </c>
      <c r="N1285" s="156" t="s">
        <v>5078</v>
      </c>
      <c r="O1285" s="156" t="s">
        <v>857</v>
      </c>
      <c r="P1285" s="156" t="s">
        <v>7159</v>
      </c>
      <c r="Q1285" s="156" t="s">
        <v>12342</v>
      </c>
      <c r="R1285" s="143">
        <v>0</v>
      </c>
      <c r="S1285" s="134" t="s">
        <v>12343</v>
      </c>
      <c r="T1285" s="253" t="s">
        <v>12344</v>
      </c>
      <c r="U1285" s="156">
        <v>2024004676</v>
      </c>
      <c r="V1285" s="253" t="s">
        <v>12344</v>
      </c>
      <c r="W1285" s="156">
        <v>45636</v>
      </c>
      <c r="X1285" s="156" t="s">
        <v>103</v>
      </c>
      <c r="Y1285" s="317" t="s">
        <v>12345</v>
      </c>
      <c r="Z1285" s="156" t="s">
        <v>12344</v>
      </c>
      <c r="AA1285" s="156">
        <v>0</v>
      </c>
      <c r="AB1285" s="156">
        <v>0</v>
      </c>
      <c r="AC1285" s="156">
        <v>0</v>
      </c>
      <c r="AD1285" s="156">
        <v>0</v>
      </c>
      <c r="AE1285" s="156">
        <v>0</v>
      </c>
      <c r="AF1285" s="156">
        <v>0</v>
      </c>
      <c r="AG1285" s="156">
        <v>0</v>
      </c>
      <c r="AH1285" s="156">
        <v>0</v>
      </c>
      <c r="AI1285" s="156">
        <v>0</v>
      </c>
      <c r="AJ1285" s="156">
        <v>0</v>
      </c>
      <c r="AK1285" s="156" t="s">
        <v>104</v>
      </c>
      <c r="AL1285" s="103" t="s">
        <v>12360</v>
      </c>
      <c r="AM1285" s="156" t="s">
        <v>2596</v>
      </c>
      <c r="AN1285" s="156">
        <v>20646008</v>
      </c>
      <c r="AO1285" s="156" t="s">
        <v>114</v>
      </c>
      <c r="AP1285" s="156" t="s">
        <v>114</v>
      </c>
      <c r="AQ1285" s="156" t="s">
        <v>114</v>
      </c>
      <c r="AR1285" s="156" t="s">
        <v>114</v>
      </c>
      <c r="AS1285" s="156" t="s">
        <v>578</v>
      </c>
      <c r="AT1285" s="156" t="s">
        <v>578</v>
      </c>
      <c r="AU1285" s="156"/>
      <c r="AV1285" s="156"/>
      <c r="AW1285" s="156"/>
      <c r="AX1285" s="156"/>
      <c r="AY1285" s="156" t="s">
        <v>108</v>
      </c>
      <c r="AZ1285" s="156"/>
      <c r="BA1285" s="156"/>
      <c r="BB1285" s="156"/>
      <c r="BC1285" s="156"/>
      <c r="BD1285" s="156"/>
      <c r="BE1285" s="156"/>
      <c r="BF1285" s="156"/>
      <c r="BG1285" s="156"/>
      <c r="BH1285" s="153" t="s">
        <v>12344</v>
      </c>
      <c r="BI1285" s="437" t="s">
        <v>227</v>
      </c>
      <c r="BJ1285" s="240"/>
      <c r="BK1285" s="240" t="s">
        <v>114</v>
      </c>
      <c r="BL1285" s="240"/>
      <c r="BM1285" s="161" t="s">
        <v>2539</v>
      </c>
      <c r="BN1285" s="156" t="s">
        <v>964</v>
      </c>
      <c r="BO1285" s="156" t="s">
        <v>9998</v>
      </c>
      <c r="BP1285" s="156" t="s">
        <v>9999</v>
      </c>
      <c r="BQ1285" s="156">
        <v>24</v>
      </c>
      <c r="BR1285" s="156">
        <v>36713</v>
      </c>
      <c r="BS1285" s="156" t="s">
        <v>114</v>
      </c>
      <c r="BT1285" s="156" t="s">
        <v>114</v>
      </c>
      <c r="BU1285" s="156" t="s">
        <v>114</v>
      </c>
      <c r="BV1285" s="156" t="s">
        <v>114</v>
      </c>
      <c r="BW1285" s="156" t="s">
        <v>114</v>
      </c>
      <c r="BX1285" s="156" t="s">
        <v>12347</v>
      </c>
      <c r="BY1285" s="156">
        <v>3124201294</v>
      </c>
      <c r="BZ1285" s="156" t="s">
        <v>12348</v>
      </c>
      <c r="CA1285" s="157" t="s">
        <v>109</v>
      </c>
      <c r="CB1285" s="157"/>
      <c r="CC1285" s="157"/>
      <c r="CD1285" s="156"/>
      <c r="CE1285" s="156"/>
      <c r="CF1285" s="156"/>
      <c r="CG1285" s="156"/>
      <c r="CH1285" s="156"/>
      <c r="CI1285" s="156"/>
      <c r="CJ1285" s="156"/>
      <c r="CK1285" s="156"/>
      <c r="CL1285" s="156"/>
      <c r="CM1285" s="152" t="s">
        <v>109</v>
      </c>
      <c r="CN1285" s="152"/>
      <c r="CO1285" s="297"/>
      <c r="CP1285" s="297"/>
      <c r="CQ1285" s="297"/>
      <c r="CR1285" s="297"/>
      <c r="CS1285" s="297"/>
      <c r="CT1285" s="297"/>
      <c r="CU1285" s="297"/>
      <c r="CV1285" s="297"/>
      <c r="CW1285" s="297"/>
      <c r="CX1285" s="297"/>
      <c r="CY1285" s="297"/>
      <c r="CZ1285" s="297"/>
      <c r="DA1285" s="297"/>
      <c r="DB1285" s="297"/>
      <c r="DC1285" s="297"/>
      <c r="DD1285" s="297"/>
      <c r="DE1285" s="297"/>
      <c r="DF1285" s="297"/>
      <c r="DG1285" s="297"/>
      <c r="DH1285" s="297"/>
      <c r="DI1285" s="297"/>
      <c r="DJ1285" s="297"/>
      <c r="DK1285" s="297"/>
      <c r="DL1285" s="297"/>
      <c r="DM1285" s="297"/>
      <c r="DN1285" s="297"/>
      <c r="DO1285" s="297"/>
      <c r="DP1285" s="297"/>
      <c r="DQ1285" s="297"/>
      <c r="DR1285" s="297"/>
      <c r="DS1285" s="297"/>
      <c r="DT1285" s="297"/>
      <c r="DU1285" s="297"/>
      <c r="DV1285" s="297"/>
      <c r="DW1285" s="297"/>
      <c r="DX1285" s="297"/>
      <c r="DY1285" s="297"/>
      <c r="DZ1285" s="297"/>
      <c r="EA1285" s="297"/>
      <c r="EB1285" s="297"/>
      <c r="EC1285" s="297"/>
      <c r="ED1285" s="297"/>
      <c r="EE1285" s="297"/>
      <c r="EF1285" s="297"/>
      <c r="EG1285" s="297"/>
      <c r="EH1285" s="297"/>
      <c r="EI1285" s="297"/>
      <c r="EJ1285" s="297"/>
      <c r="EK1285" s="297"/>
      <c r="EL1285" s="297"/>
      <c r="EM1285" s="297"/>
      <c r="EN1285" s="297"/>
      <c r="EO1285" s="297"/>
      <c r="EP1285" s="297"/>
      <c r="EQ1285" s="297"/>
      <c r="ER1285" s="297"/>
      <c r="ES1285" s="297"/>
      <c r="ET1285" s="297"/>
      <c r="EU1285" s="297"/>
      <c r="EV1285" s="297"/>
      <c r="EW1285" s="297"/>
      <c r="EX1285" s="297"/>
      <c r="EY1285" s="297"/>
      <c r="EZ1285" s="297"/>
      <c r="FA1285" s="297"/>
      <c r="FB1285" s="297"/>
      <c r="FC1285" s="297"/>
      <c r="FD1285" s="297"/>
      <c r="FE1285" s="297"/>
      <c r="FF1285" s="297"/>
      <c r="FG1285" s="297"/>
      <c r="FH1285" s="297"/>
      <c r="FI1285" s="297"/>
      <c r="FJ1285" s="297"/>
      <c r="FK1285" s="297"/>
      <c r="FL1285" s="297"/>
      <c r="FM1285" s="297"/>
      <c r="FN1285" s="297"/>
      <c r="FO1285" s="297"/>
      <c r="FP1285" s="297"/>
      <c r="FQ1285" s="297"/>
      <c r="FR1285" s="297"/>
      <c r="FS1285" s="297"/>
    </row>
    <row r="1286" spans="1:736" ht="45.75" customHeight="1">
      <c r="A1286" s="589">
        <f>1+A1285</f>
        <v>1285</v>
      </c>
      <c r="B1286" s="403" t="s">
        <v>12361</v>
      </c>
      <c r="C1286" s="156" t="s">
        <v>12362</v>
      </c>
      <c r="D1286" s="156" t="s">
        <v>11929</v>
      </c>
      <c r="E1286" s="156">
        <v>45632</v>
      </c>
      <c r="F1286" s="156"/>
      <c r="G1286" s="156"/>
      <c r="H1286" s="156" t="s">
        <v>416</v>
      </c>
      <c r="I1286" s="156" t="s">
        <v>12079</v>
      </c>
      <c r="J1286" s="301" t="s">
        <v>12363</v>
      </c>
      <c r="K1286" s="251">
        <v>1007405831</v>
      </c>
      <c r="L1286" s="156">
        <v>1</v>
      </c>
      <c r="M1286" s="156" t="s">
        <v>844</v>
      </c>
      <c r="N1286" s="156" t="s">
        <v>5078</v>
      </c>
      <c r="O1286" s="156" t="s">
        <v>857</v>
      </c>
      <c r="P1286" s="156" t="s">
        <v>7159</v>
      </c>
      <c r="Q1286" s="156" t="s">
        <v>12342</v>
      </c>
      <c r="R1286" s="143">
        <v>0</v>
      </c>
      <c r="S1286" s="134" t="s">
        <v>12343</v>
      </c>
      <c r="T1286" s="253" t="s">
        <v>12344</v>
      </c>
      <c r="U1286" s="156">
        <v>2024004675</v>
      </c>
      <c r="V1286" s="253" t="s">
        <v>12344</v>
      </c>
      <c r="W1286" s="156">
        <v>45636</v>
      </c>
      <c r="X1286" s="156" t="s">
        <v>103</v>
      </c>
      <c r="Y1286" s="317" t="s">
        <v>12345</v>
      </c>
      <c r="Z1286" s="156" t="s">
        <v>12344</v>
      </c>
      <c r="AA1286" s="156">
        <v>0</v>
      </c>
      <c r="AB1286" s="156">
        <v>0</v>
      </c>
      <c r="AC1286" s="156">
        <v>0</v>
      </c>
      <c r="AD1286" s="156">
        <v>0</v>
      </c>
      <c r="AE1286" s="156">
        <v>0</v>
      </c>
      <c r="AF1286" s="156">
        <v>0</v>
      </c>
      <c r="AG1286" s="156">
        <v>0</v>
      </c>
      <c r="AH1286" s="156">
        <v>0</v>
      </c>
      <c r="AI1286" s="156">
        <v>0</v>
      </c>
      <c r="AJ1286" s="156">
        <v>0</v>
      </c>
      <c r="AK1286" s="156" t="s">
        <v>104</v>
      </c>
      <c r="AL1286" s="103" t="s">
        <v>12364</v>
      </c>
      <c r="AM1286" s="156" t="s">
        <v>2596</v>
      </c>
      <c r="AN1286" s="156">
        <v>20646008</v>
      </c>
      <c r="AO1286" s="156" t="s">
        <v>114</v>
      </c>
      <c r="AP1286" s="156" t="s">
        <v>114</v>
      </c>
      <c r="AQ1286" s="156" t="s">
        <v>114</v>
      </c>
      <c r="AR1286" s="156" t="s">
        <v>114</v>
      </c>
      <c r="AS1286" s="156" t="s">
        <v>578</v>
      </c>
      <c r="AT1286" s="156" t="s">
        <v>578</v>
      </c>
      <c r="AU1286" s="156"/>
      <c r="AV1286" s="156"/>
      <c r="AW1286" s="156"/>
      <c r="AX1286" s="156"/>
      <c r="AY1286" s="156" t="s">
        <v>108</v>
      </c>
      <c r="AZ1286" s="156"/>
      <c r="BA1286" s="156"/>
      <c r="BB1286" s="156"/>
      <c r="BC1286" s="156"/>
      <c r="BD1286" s="156"/>
      <c r="BE1286" s="156"/>
      <c r="BF1286" s="156"/>
      <c r="BG1286" s="156"/>
      <c r="BH1286" s="153" t="s">
        <v>12344</v>
      </c>
      <c r="BI1286" s="437" t="s">
        <v>227</v>
      </c>
      <c r="BJ1286" s="240"/>
      <c r="BK1286" s="240" t="s">
        <v>114</v>
      </c>
      <c r="BL1286" s="240"/>
      <c r="BM1286" s="161" t="s">
        <v>2539</v>
      </c>
      <c r="BN1286" s="156" t="s">
        <v>964</v>
      </c>
      <c r="BO1286" s="156" t="s">
        <v>9998</v>
      </c>
      <c r="BP1286" s="156" t="s">
        <v>9999</v>
      </c>
      <c r="BQ1286" s="156">
        <v>24</v>
      </c>
      <c r="BR1286" s="156">
        <v>36713</v>
      </c>
      <c r="BS1286" s="156" t="s">
        <v>114</v>
      </c>
      <c r="BT1286" s="156" t="s">
        <v>114</v>
      </c>
      <c r="BU1286" s="156" t="s">
        <v>114</v>
      </c>
      <c r="BV1286" s="156" t="s">
        <v>114</v>
      </c>
      <c r="BW1286" s="156" t="s">
        <v>114</v>
      </c>
      <c r="BX1286" s="156" t="s">
        <v>12347</v>
      </c>
      <c r="BY1286" s="156">
        <v>3124201294</v>
      </c>
      <c r="BZ1286" s="156" t="s">
        <v>12348</v>
      </c>
      <c r="CA1286" s="157" t="s">
        <v>109</v>
      </c>
      <c r="CB1286" s="157"/>
      <c r="CC1286" s="157"/>
      <c r="CD1286" s="156"/>
      <c r="CE1286" s="156"/>
      <c r="CF1286" s="156"/>
      <c r="CG1286" s="156"/>
      <c r="CH1286" s="156"/>
      <c r="CI1286" s="156"/>
      <c r="CJ1286" s="156"/>
      <c r="CK1286" s="156"/>
      <c r="CL1286" s="156"/>
      <c r="CM1286" s="152" t="s">
        <v>109</v>
      </c>
      <c r="CN1286" s="152"/>
      <c r="CO1286" s="297"/>
      <c r="CP1286" s="297"/>
      <c r="CQ1286" s="297"/>
      <c r="CR1286" s="297"/>
      <c r="CS1286" s="297"/>
      <c r="CT1286" s="297"/>
      <c r="CU1286" s="297"/>
      <c r="CV1286" s="297"/>
      <c r="CW1286" s="297"/>
      <c r="CX1286" s="297"/>
      <c r="CY1286" s="297"/>
      <c r="CZ1286" s="297"/>
      <c r="DA1286" s="297"/>
      <c r="DB1286" s="297"/>
      <c r="DC1286" s="297"/>
      <c r="DD1286" s="297"/>
      <c r="DE1286" s="297"/>
      <c r="DF1286" s="297"/>
      <c r="DG1286" s="297"/>
      <c r="DH1286" s="297"/>
      <c r="DI1286" s="297"/>
      <c r="DJ1286" s="297"/>
      <c r="DK1286" s="297"/>
      <c r="DL1286" s="297"/>
      <c r="DM1286" s="297"/>
      <c r="DN1286" s="297"/>
      <c r="DO1286" s="297"/>
      <c r="DP1286" s="297"/>
      <c r="DQ1286" s="297"/>
      <c r="DR1286" s="297"/>
      <c r="DS1286" s="297"/>
      <c r="DT1286" s="297"/>
      <c r="DU1286" s="297"/>
      <c r="DV1286" s="297"/>
      <c r="DW1286" s="297"/>
      <c r="DX1286" s="297"/>
      <c r="DY1286" s="297"/>
      <c r="DZ1286" s="297"/>
      <c r="EA1286" s="297"/>
      <c r="EB1286" s="297"/>
      <c r="EC1286" s="297"/>
      <c r="ED1286" s="297"/>
      <c r="EE1286" s="297"/>
      <c r="EF1286" s="297"/>
      <c r="EG1286" s="297"/>
      <c r="EH1286" s="297"/>
      <c r="EI1286" s="297"/>
      <c r="EJ1286" s="297"/>
      <c r="EK1286" s="297"/>
      <c r="EL1286" s="297"/>
      <c r="EM1286" s="297"/>
      <c r="EN1286" s="297"/>
      <c r="EO1286" s="297"/>
      <c r="EP1286" s="297"/>
      <c r="EQ1286" s="297"/>
      <c r="ER1286" s="297"/>
      <c r="ES1286" s="297"/>
      <c r="ET1286" s="297"/>
      <c r="EU1286" s="297"/>
      <c r="EV1286" s="297"/>
      <c r="EW1286" s="297"/>
      <c r="EX1286" s="297"/>
      <c r="EY1286" s="297"/>
      <c r="EZ1286" s="297"/>
      <c r="FA1286" s="297"/>
      <c r="FB1286" s="297"/>
      <c r="FC1286" s="297"/>
      <c r="FD1286" s="297"/>
      <c r="FE1286" s="297"/>
      <c r="FF1286" s="297"/>
      <c r="FG1286" s="297"/>
      <c r="FH1286" s="297"/>
      <c r="FI1286" s="297"/>
      <c r="FJ1286" s="297"/>
      <c r="FK1286" s="297"/>
      <c r="FL1286" s="297"/>
      <c r="FM1286" s="297"/>
      <c r="FN1286" s="297"/>
      <c r="FO1286" s="297"/>
      <c r="FP1286" s="297"/>
      <c r="FQ1286" s="297"/>
      <c r="FR1286" s="297"/>
      <c r="FS1286" s="297"/>
    </row>
    <row r="1287" spans="1:736" ht="45.75" customHeight="1">
      <c r="A1287" s="589">
        <f>1+A1286</f>
        <v>1286</v>
      </c>
      <c r="B1287" s="403" t="s">
        <v>12365</v>
      </c>
      <c r="C1287" s="156" t="s">
        <v>12366</v>
      </c>
      <c r="D1287" s="156" t="s">
        <v>108</v>
      </c>
      <c r="E1287" s="156">
        <v>45632</v>
      </c>
      <c r="F1287" s="156">
        <v>45635</v>
      </c>
      <c r="G1287" s="156">
        <v>46726</v>
      </c>
      <c r="H1287" s="156" t="s">
        <v>416</v>
      </c>
      <c r="I1287" s="156" t="s">
        <v>6300</v>
      </c>
      <c r="J1287" s="301" t="s">
        <v>12367</v>
      </c>
      <c r="K1287" s="251">
        <v>860007386</v>
      </c>
      <c r="L1287" s="156">
        <v>1</v>
      </c>
      <c r="M1287" s="156" t="s">
        <v>123</v>
      </c>
      <c r="N1287" s="156" t="s">
        <v>98</v>
      </c>
      <c r="O1287" s="156" t="s">
        <v>1061</v>
      </c>
      <c r="P1287" s="156" t="s">
        <v>12368</v>
      </c>
      <c r="Q1287" s="156" t="s">
        <v>11214</v>
      </c>
      <c r="R1287" s="143">
        <v>1091</v>
      </c>
      <c r="S1287" s="134" t="s">
        <v>108</v>
      </c>
      <c r="T1287" s="253" t="s">
        <v>9694</v>
      </c>
      <c r="U1287" s="156" t="s">
        <v>108</v>
      </c>
      <c r="V1287" s="253" t="s">
        <v>10281</v>
      </c>
      <c r="W1287" s="156" t="s">
        <v>108</v>
      </c>
      <c r="X1287" s="156" t="s">
        <v>7215</v>
      </c>
      <c r="Y1287" s="317" t="s">
        <v>9899</v>
      </c>
      <c r="Z1287" s="156">
        <v>0</v>
      </c>
      <c r="AA1287" s="156">
        <v>0</v>
      </c>
      <c r="AB1287" s="156">
        <v>0</v>
      </c>
      <c r="AC1287" s="156">
        <v>0</v>
      </c>
      <c r="AD1287" s="156">
        <v>0</v>
      </c>
      <c r="AE1287" s="156">
        <v>0</v>
      </c>
      <c r="AF1287" s="156">
        <v>0</v>
      </c>
      <c r="AG1287" s="156">
        <v>0</v>
      </c>
      <c r="AH1287" s="156">
        <v>0</v>
      </c>
      <c r="AI1287" s="156">
        <v>0</v>
      </c>
      <c r="AJ1287" s="156">
        <v>0</v>
      </c>
      <c r="AK1287" s="156" t="s">
        <v>104</v>
      </c>
      <c r="AL1287" s="103" t="s">
        <v>12369</v>
      </c>
      <c r="AM1287" s="156" t="s">
        <v>12370</v>
      </c>
      <c r="AN1287" s="156">
        <v>52660612</v>
      </c>
      <c r="AO1287" s="156" t="s">
        <v>114</v>
      </c>
      <c r="AP1287" s="156" t="s">
        <v>114</v>
      </c>
      <c r="AQ1287" s="156" t="s">
        <v>114</v>
      </c>
      <c r="AR1287" s="156" t="s">
        <v>114</v>
      </c>
      <c r="AS1287" s="156" t="s">
        <v>114</v>
      </c>
      <c r="AT1287" s="156" t="s">
        <v>114</v>
      </c>
      <c r="AU1287" s="156" t="s">
        <v>392</v>
      </c>
      <c r="AV1287" s="156" t="s">
        <v>9324</v>
      </c>
      <c r="AW1287" s="156" t="s">
        <v>9324</v>
      </c>
      <c r="AX1287" s="156" t="s">
        <v>578</v>
      </c>
      <c r="AY1287" s="156" t="s">
        <v>108</v>
      </c>
      <c r="AZ1287" s="156" t="s">
        <v>9324</v>
      </c>
      <c r="BA1287" s="156" t="s">
        <v>9324</v>
      </c>
      <c r="BB1287" s="156"/>
      <c r="BC1287" s="156" t="s">
        <v>9324</v>
      </c>
      <c r="BD1287" s="156" t="s">
        <v>9324</v>
      </c>
      <c r="BE1287" s="156" t="s">
        <v>9324</v>
      </c>
      <c r="BF1287" s="156" t="s">
        <v>9324</v>
      </c>
      <c r="BG1287" s="156" t="s">
        <v>9324</v>
      </c>
      <c r="BH1287" s="153" t="s">
        <v>9694</v>
      </c>
      <c r="BI1287" s="437" t="s">
        <v>135</v>
      </c>
      <c r="BJ1287" s="240" t="s">
        <v>9324</v>
      </c>
      <c r="BK1287" s="240" t="s">
        <v>114</v>
      </c>
      <c r="BL1287" s="240" t="s">
        <v>9324</v>
      </c>
      <c r="BM1287" s="437" t="s">
        <v>824</v>
      </c>
      <c r="BN1287" s="156" t="s">
        <v>108</v>
      </c>
      <c r="BO1287" s="156" t="s">
        <v>108</v>
      </c>
      <c r="BP1287" s="156" t="s">
        <v>108</v>
      </c>
      <c r="BQ1287" s="156" t="s">
        <v>108</v>
      </c>
      <c r="BR1287" s="156" t="s">
        <v>108</v>
      </c>
      <c r="BS1287" s="156" t="s">
        <v>108</v>
      </c>
      <c r="BT1287" s="156" t="s">
        <v>108</v>
      </c>
      <c r="BU1287" s="156" t="s">
        <v>108</v>
      </c>
      <c r="BV1287" s="156" t="s">
        <v>108</v>
      </c>
      <c r="BW1287" s="156" t="s">
        <v>108</v>
      </c>
      <c r="BX1287" s="156" t="s">
        <v>12371</v>
      </c>
      <c r="BY1287" s="156">
        <v>3187960064</v>
      </c>
      <c r="BZ1287" s="156" t="s">
        <v>12372</v>
      </c>
      <c r="CA1287" s="157"/>
      <c r="CB1287" s="157"/>
      <c r="CC1287" s="157"/>
      <c r="CD1287" s="156"/>
      <c r="CE1287" s="156"/>
      <c r="CF1287" s="156"/>
      <c r="CG1287" s="156"/>
      <c r="CH1287" s="156"/>
      <c r="CI1287" s="156"/>
      <c r="CJ1287" s="156"/>
      <c r="CK1287" s="156"/>
      <c r="CL1287" s="156"/>
      <c r="CM1287" s="152"/>
      <c r="CN1287" s="152"/>
      <c r="CO1287" s="297"/>
      <c r="CP1287" s="297"/>
      <c r="CQ1287" s="297"/>
      <c r="CR1287" s="297"/>
      <c r="CS1287" s="297"/>
      <c r="CT1287" s="297"/>
      <c r="CU1287" s="297"/>
      <c r="CV1287" s="297"/>
      <c r="CW1287" s="297"/>
      <c r="CX1287" s="297"/>
      <c r="CY1287" s="297"/>
      <c r="CZ1287" s="297"/>
      <c r="DA1287" s="297"/>
      <c r="DB1287" s="297"/>
      <c r="DC1287" s="297"/>
      <c r="DD1287" s="297"/>
      <c r="DE1287" s="297"/>
      <c r="DF1287" s="297"/>
      <c r="DG1287" s="297"/>
      <c r="DH1287" s="297"/>
      <c r="DI1287" s="297"/>
      <c r="DJ1287" s="297"/>
      <c r="DK1287" s="297"/>
      <c r="DL1287" s="297"/>
      <c r="DM1287" s="297"/>
      <c r="DN1287" s="297"/>
      <c r="DO1287" s="297"/>
      <c r="DP1287" s="297"/>
      <c r="DQ1287" s="297"/>
      <c r="DR1287" s="297"/>
      <c r="DS1287" s="297"/>
      <c r="DT1287" s="297"/>
      <c r="DU1287" s="297"/>
      <c r="DV1287" s="297"/>
      <c r="DW1287" s="297"/>
      <c r="DX1287" s="297"/>
      <c r="DY1287" s="297"/>
      <c r="DZ1287" s="297"/>
      <c r="EA1287" s="297"/>
      <c r="EB1287" s="297"/>
      <c r="EC1287" s="297"/>
      <c r="ED1287" s="297"/>
      <c r="EE1287" s="297"/>
      <c r="EF1287" s="297"/>
      <c r="EG1287" s="297"/>
      <c r="EH1287" s="297"/>
      <c r="EI1287" s="297"/>
      <c r="EJ1287" s="297"/>
      <c r="EK1287" s="297"/>
      <c r="EL1287" s="297"/>
      <c r="EM1287" s="297"/>
      <c r="EN1287" s="297"/>
      <c r="EO1287" s="297"/>
      <c r="EP1287" s="297"/>
      <c r="EQ1287" s="297"/>
      <c r="ER1287" s="297"/>
      <c r="ES1287" s="297"/>
      <c r="ET1287" s="297"/>
      <c r="EU1287" s="297"/>
      <c r="EV1287" s="297"/>
      <c r="EW1287" s="297"/>
      <c r="EX1287" s="297"/>
      <c r="EY1287" s="297"/>
      <c r="EZ1287" s="297"/>
      <c r="FA1287" s="297"/>
      <c r="FB1287" s="297"/>
      <c r="FC1287" s="297"/>
      <c r="FD1287" s="297"/>
      <c r="FE1287" s="297"/>
      <c r="FF1287" s="297"/>
      <c r="FG1287" s="297"/>
      <c r="FH1287" s="297"/>
      <c r="FI1287" s="297"/>
      <c r="FJ1287" s="297"/>
      <c r="FK1287" s="297"/>
      <c r="FL1287" s="297"/>
      <c r="FM1287" s="297"/>
      <c r="FN1287" s="297"/>
      <c r="FO1287" s="297"/>
      <c r="FP1287" s="297"/>
      <c r="FQ1287" s="297"/>
      <c r="FR1287" s="297"/>
      <c r="FS1287" s="297"/>
    </row>
    <row r="1288" spans="1:736" ht="45.75" customHeight="1">
      <c r="A1288" s="589">
        <f>1+A1287</f>
        <v>1287</v>
      </c>
      <c r="B1288" s="403" t="s">
        <v>12373</v>
      </c>
      <c r="C1288" s="156" t="s">
        <v>12374</v>
      </c>
      <c r="D1288" s="156" t="s">
        <v>12375</v>
      </c>
      <c r="E1288" s="156">
        <v>45635</v>
      </c>
      <c r="F1288" s="156"/>
      <c r="G1288" s="156"/>
      <c r="H1288" s="156" t="s">
        <v>12376</v>
      </c>
      <c r="I1288" s="156" t="s">
        <v>452</v>
      </c>
      <c r="J1288" s="301" t="s">
        <v>12377</v>
      </c>
      <c r="K1288" s="251">
        <v>901376413</v>
      </c>
      <c r="L1288" s="156">
        <v>0</v>
      </c>
      <c r="M1288" s="156" t="s">
        <v>123</v>
      </c>
      <c r="N1288" s="156" t="s">
        <v>98</v>
      </c>
      <c r="O1288" s="156" t="s">
        <v>3608</v>
      </c>
      <c r="P1288" s="156" t="s">
        <v>12378</v>
      </c>
      <c r="Q1288" s="156" t="s">
        <v>411</v>
      </c>
      <c r="R1288" s="143">
        <v>0</v>
      </c>
      <c r="S1288" s="134" t="s">
        <v>12379</v>
      </c>
      <c r="T1288" s="253" t="s">
        <v>12380</v>
      </c>
      <c r="U1288" s="156">
        <v>2024004680</v>
      </c>
      <c r="V1288" s="253" t="s">
        <v>12381</v>
      </c>
      <c r="W1288" s="156">
        <v>45636</v>
      </c>
      <c r="X1288" s="156" t="s">
        <v>103</v>
      </c>
      <c r="Y1288" s="317" t="s">
        <v>12381</v>
      </c>
      <c r="Z1288" s="156" t="s">
        <v>12382</v>
      </c>
      <c r="AA1288" s="156">
        <v>0</v>
      </c>
      <c r="AB1288" s="156">
        <v>0</v>
      </c>
      <c r="AC1288" s="156">
        <v>0</v>
      </c>
      <c r="AD1288" s="156">
        <v>0</v>
      </c>
      <c r="AE1288" s="156">
        <v>0</v>
      </c>
      <c r="AF1288" s="156">
        <v>0</v>
      </c>
      <c r="AG1288" s="156">
        <v>0</v>
      </c>
      <c r="AH1288" s="156">
        <v>0</v>
      </c>
      <c r="AI1288" s="156">
        <v>0</v>
      </c>
      <c r="AJ1288" s="156">
        <v>0</v>
      </c>
      <c r="AK1288" s="156" t="s">
        <v>104</v>
      </c>
      <c r="AL1288" s="103" t="s">
        <v>12383</v>
      </c>
      <c r="AM1288" s="156" t="s">
        <v>3413</v>
      </c>
      <c r="AN1288" s="156">
        <v>11202439</v>
      </c>
      <c r="AO1288" s="156"/>
      <c r="AP1288" s="156"/>
      <c r="AQ1288" s="156"/>
      <c r="AR1288" s="156"/>
      <c r="AS1288" s="156" t="s">
        <v>114</v>
      </c>
      <c r="AT1288" s="156" t="s">
        <v>578</v>
      </c>
      <c r="AU1288" s="156" t="s">
        <v>392</v>
      </c>
      <c r="AV1288" s="156"/>
      <c r="AW1288" s="156"/>
      <c r="AX1288" s="156"/>
      <c r="AY1288" s="156" t="s">
        <v>108</v>
      </c>
      <c r="AZ1288" s="156"/>
      <c r="BA1288" s="156"/>
      <c r="BB1288" s="156"/>
      <c r="BC1288" s="156"/>
      <c r="BD1288" s="156"/>
      <c r="BE1288" s="156"/>
      <c r="BF1288" s="156"/>
      <c r="BG1288" s="156"/>
      <c r="BH1288" s="153" t="s">
        <v>12380</v>
      </c>
      <c r="BI1288" s="437" t="s">
        <v>227</v>
      </c>
      <c r="BJ1288" s="240"/>
      <c r="BK1288" s="240"/>
      <c r="BL1288" s="240"/>
      <c r="BM1288" s="677" t="s">
        <v>11378</v>
      </c>
      <c r="BN1288" s="156" t="s">
        <v>108</v>
      </c>
      <c r="BO1288" s="156" t="s">
        <v>108</v>
      </c>
      <c r="BP1288" s="156" t="s">
        <v>108</v>
      </c>
      <c r="BQ1288" s="156" t="s">
        <v>108</v>
      </c>
      <c r="BR1288" s="156" t="s">
        <v>108</v>
      </c>
      <c r="BS1288" s="156" t="s">
        <v>108</v>
      </c>
      <c r="BT1288" s="156" t="s">
        <v>108</v>
      </c>
      <c r="BU1288" s="156" t="s">
        <v>108</v>
      </c>
      <c r="BV1288" s="156" t="s">
        <v>108</v>
      </c>
      <c r="BW1288" s="156" t="s">
        <v>108</v>
      </c>
      <c r="BX1288" s="156" t="s">
        <v>12384</v>
      </c>
      <c r="BY1288" s="156">
        <v>3143718116</v>
      </c>
      <c r="BZ1288" s="156" t="s">
        <v>12385</v>
      </c>
      <c r="CA1288" s="157" t="s">
        <v>109</v>
      </c>
      <c r="CB1288" s="157"/>
      <c r="CC1288" s="157"/>
      <c r="CD1288" s="156"/>
      <c r="CE1288" s="156"/>
      <c r="CF1288" s="156"/>
      <c r="CG1288" s="156"/>
      <c r="CH1288" s="156"/>
      <c r="CI1288" s="156"/>
      <c r="CJ1288" s="156"/>
      <c r="CK1288" s="156"/>
      <c r="CL1288" s="156"/>
      <c r="CM1288" s="152" t="s">
        <v>109</v>
      </c>
      <c r="CN1288" s="152"/>
      <c r="CO1288" s="297"/>
      <c r="CP1288" s="297"/>
      <c r="CQ1288" s="297"/>
      <c r="CR1288" s="297"/>
      <c r="CS1288" s="297"/>
      <c r="CT1288" s="297"/>
      <c r="CU1288" s="297"/>
      <c r="CV1288" s="297"/>
      <c r="CW1288" s="297"/>
      <c r="CX1288" s="297"/>
      <c r="CY1288" s="297"/>
      <c r="CZ1288" s="297"/>
      <c r="DA1288" s="297"/>
      <c r="DB1288" s="297"/>
      <c r="DC1288" s="297"/>
      <c r="DD1288" s="297"/>
      <c r="DE1288" s="297"/>
      <c r="DF1288" s="297"/>
      <c r="DG1288" s="297"/>
      <c r="DH1288" s="297"/>
      <c r="DI1288" s="297"/>
      <c r="DJ1288" s="297"/>
      <c r="DK1288" s="297"/>
      <c r="DL1288" s="297"/>
      <c r="DM1288" s="297"/>
      <c r="DN1288" s="297"/>
      <c r="DO1288" s="297"/>
      <c r="DP1288" s="297"/>
      <c r="DQ1288" s="297"/>
      <c r="DR1288" s="297"/>
      <c r="DS1288" s="297"/>
      <c r="DT1288" s="297"/>
      <c r="DU1288" s="297"/>
      <c r="DV1288" s="297"/>
      <c r="DW1288" s="297"/>
      <c r="DX1288" s="297"/>
      <c r="DY1288" s="297"/>
      <c r="DZ1288" s="297"/>
      <c r="EA1288" s="297"/>
      <c r="EB1288" s="297"/>
      <c r="EC1288" s="297"/>
      <c r="ED1288" s="297"/>
      <c r="EE1288" s="297"/>
      <c r="EF1288" s="297"/>
      <c r="EG1288" s="297"/>
      <c r="EH1288" s="297"/>
      <c r="EI1288" s="297"/>
      <c r="EJ1288" s="297"/>
      <c r="EK1288" s="297"/>
      <c r="EL1288" s="297"/>
      <c r="EM1288" s="297"/>
      <c r="EN1288" s="297"/>
      <c r="EO1288" s="297"/>
      <c r="EP1288" s="297"/>
      <c r="EQ1288" s="297"/>
      <c r="ER1288" s="297"/>
      <c r="ES1288" s="297"/>
      <c r="ET1288" s="297"/>
      <c r="EU1288" s="297"/>
      <c r="EV1288" s="297"/>
      <c r="EW1288" s="297"/>
      <c r="EX1288" s="297"/>
      <c r="EY1288" s="297"/>
      <c r="EZ1288" s="297"/>
      <c r="FA1288" s="297"/>
      <c r="FB1288" s="297"/>
      <c r="FC1288" s="297"/>
      <c r="FD1288" s="297"/>
      <c r="FE1288" s="297"/>
      <c r="FF1288" s="297"/>
      <c r="FG1288" s="297"/>
      <c r="FH1288" s="297"/>
      <c r="FI1288" s="297"/>
      <c r="FJ1288" s="297"/>
      <c r="FK1288" s="297"/>
      <c r="FL1288" s="297"/>
      <c r="FM1288" s="297"/>
      <c r="FN1288" s="297"/>
      <c r="FO1288" s="297"/>
      <c r="FP1288" s="297"/>
      <c r="FQ1288" s="297"/>
      <c r="FR1288" s="297"/>
      <c r="FS1288" s="297"/>
    </row>
    <row r="1289" spans="1:736" ht="45.75" customHeight="1">
      <c r="A1289" s="639">
        <f>1+A1288</f>
        <v>1288</v>
      </c>
      <c r="B1289" s="402" t="s">
        <v>12386</v>
      </c>
      <c r="C1289" s="239" t="s">
        <v>12387</v>
      </c>
      <c r="D1289" s="205" t="s">
        <v>6230</v>
      </c>
      <c r="E1289" s="202">
        <v>45635</v>
      </c>
      <c r="F1289" s="203">
        <v>45636</v>
      </c>
      <c r="G1289" s="203">
        <v>45838</v>
      </c>
      <c r="H1289" s="201" t="s">
        <v>416</v>
      </c>
      <c r="I1289" s="206" t="s">
        <v>1169</v>
      </c>
      <c r="J1289" s="201" t="s">
        <v>12388</v>
      </c>
      <c r="K1289" s="271">
        <v>899999714</v>
      </c>
      <c r="L1289" s="201">
        <v>1</v>
      </c>
      <c r="M1289" s="272" t="s">
        <v>123</v>
      </c>
      <c r="N1289" s="208" t="s">
        <v>98</v>
      </c>
      <c r="O1289" s="218" t="s">
        <v>5898</v>
      </c>
      <c r="P1289" s="201" t="s">
        <v>12389</v>
      </c>
      <c r="Q1289" s="201" t="s">
        <v>12390</v>
      </c>
      <c r="R1289" s="210">
        <v>202</v>
      </c>
      <c r="S1289" s="201" t="s">
        <v>12391</v>
      </c>
      <c r="T1289" s="273" t="s">
        <v>12392</v>
      </c>
      <c r="U1289" s="274">
        <v>2024004681</v>
      </c>
      <c r="V1289" s="273" t="s">
        <v>12381</v>
      </c>
      <c r="W1289" s="275">
        <v>45636</v>
      </c>
      <c r="X1289" s="276" t="s">
        <v>103</v>
      </c>
      <c r="Y1289" s="313" t="s">
        <v>12381</v>
      </c>
      <c r="Z1289" s="215" t="s">
        <v>12382</v>
      </c>
      <c r="AA1289" s="216">
        <v>0</v>
      </c>
      <c r="AB1289" s="217">
        <v>0</v>
      </c>
      <c r="AC1289" s="216">
        <v>0</v>
      </c>
      <c r="AD1289" s="216">
        <v>0</v>
      </c>
      <c r="AE1289" s="216">
        <v>0</v>
      </c>
      <c r="AF1289" s="216">
        <v>0</v>
      </c>
      <c r="AG1289" s="216">
        <v>0</v>
      </c>
      <c r="AH1289" s="216">
        <v>0</v>
      </c>
      <c r="AI1289" s="216">
        <v>0</v>
      </c>
      <c r="AJ1289" s="216">
        <v>0</v>
      </c>
      <c r="AK1289" s="209" t="s">
        <v>104</v>
      </c>
      <c r="AL1289" s="191" t="s">
        <v>12393</v>
      </c>
      <c r="AM1289" s="201" t="s">
        <v>12267</v>
      </c>
      <c r="AN1289" s="207">
        <v>80849579</v>
      </c>
      <c r="AO1289" s="209" t="s">
        <v>114</v>
      </c>
      <c r="AP1289" s="201" t="s">
        <v>114</v>
      </c>
      <c r="AQ1289" s="277" t="s">
        <v>114</v>
      </c>
      <c r="AR1289" s="209" t="s">
        <v>114</v>
      </c>
      <c r="AS1289" s="201" t="s">
        <v>114</v>
      </c>
      <c r="AT1289" s="209" t="s">
        <v>578</v>
      </c>
      <c r="AU1289" s="209" t="s">
        <v>392</v>
      </c>
      <c r="AV1289" s="201"/>
      <c r="AW1289" s="201"/>
      <c r="AX1289" s="201" t="s">
        <v>578</v>
      </c>
      <c r="AY1289" s="201" t="s">
        <v>108</v>
      </c>
      <c r="AZ1289" s="240"/>
      <c r="BA1289" s="201"/>
      <c r="BB1289" s="241"/>
      <c r="BC1289" s="240"/>
      <c r="BD1289" s="210"/>
      <c r="BE1289" s="210"/>
      <c r="BF1289" s="210"/>
      <c r="BG1289" s="240"/>
      <c r="BH1289" s="221" t="s">
        <v>12392</v>
      </c>
      <c r="BI1289" s="296" t="s">
        <v>135</v>
      </c>
      <c r="BJ1289" s="239"/>
      <c r="BK1289" s="239" t="s">
        <v>114</v>
      </c>
      <c r="BL1289" s="239" t="s">
        <v>9324</v>
      </c>
      <c r="BM1289" s="439"/>
      <c r="BN1289" s="285" t="s">
        <v>108</v>
      </c>
      <c r="BO1289" s="261" t="s">
        <v>108</v>
      </c>
      <c r="BP1289" s="261" t="s">
        <v>108</v>
      </c>
      <c r="BQ1289" s="261" t="s">
        <v>108</v>
      </c>
      <c r="BR1289" s="261" t="s">
        <v>108</v>
      </c>
      <c r="BS1289" s="261" t="s">
        <v>108</v>
      </c>
      <c r="BT1289" s="261" t="s">
        <v>108</v>
      </c>
      <c r="BU1289" s="286" t="s">
        <v>108</v>
      </c>
      <c r="BV1289" s="261" t="s">
        <v>108</v>
      </c>
      <c r="BW1289" s="65" t="s">
        <v>108</v>
      </c>
      <c r="BX1289" s="287" t="s">
        <v>5308</v>
      </c>
      <c r="BY1289" s="261">
        <v>3103821855</v>
      </c>
      <c r="BZ1289" s="302" t="s">
        <v>12100</v>
      </c>
      <c r="CA1289" s="223" t="s">
        <v>109</v>
      </c>
      <c r="CB1289" s="223"/>
      <c r="CC1289" s="223"/>
      <c r="CD1289" s="250"/>
      <c r="CE1289" s="294"/>
      <c r="CF1289" s="294"/>
      <c r="CG1289" s="223"/>
      <c r="CH1289" s="223"/>
      <c r="CI1289" s="223"/>
      <c r="CJ1289" s="223"/>
      <c r="CK1289" s="223"/>
      <c r="CL1289" s="223"/>
      <c r="CM1289" s="303"/>
      <c r="CN1289" s="223"/>
      <c r="CO1289" s="50"/>
      <c r="CP1289" s="50"/>
      <c r="CQ1289" s="50"/>
      <c r="CR1289" s="50"/>
      <c r="CS1289" s="50"/>
      <c r="CT1289" s="50"/>
      <c r="CU1289" s="50"/>
      <c r="CV1289" s="50"/>
      <c r="CW1289" s="50"/>
      <c r="CX1289" s="50"/>
      <c r="CY1289" s="50"/>
      <c r="CZ1289" s="50"/>
      <c r="DA1289" s="50"/>
      <c r="DB1289" s="50"/>
      <c r="DC1289" s="50"/>
      <c r="DD1289" s="50"/>
      <c r="DE1289" s="50"/>
      <c r="DF1289" s="50"/>
      <c r="DG1289" s="50"/>
      <c r="DH1289" s="50"/>
      <c r="DI1289" s="50"/>
      <c r="DJ1289" s="50"/>
      <c r="DK1289" s="50"/>
      <c r="DL1289" s="50"/>
      <c r="DM1289" s="50"/>
      <c r="DN1289" s="50"/>
      <c r="DO1289" s="50"/>
      <c r="DP1289" s="50"/>
      <c r="DQ1289" s="50"/>
      <c r="DR1289" s="50"/>
      <c r="DS1289" s="50"/>
      <c r="DT1289" s="50"/>
      <c r="DU1289" s="50"/>
      <c r="DV1289" s="50"/>
      <c r="DW1289" s="50"/>
      <c r="DX1289" s="50"/>
      <c r="DY1289" s="50"/>
      <c r="DZ1289" s="50"/>
      <c r="EA1289" s="50"/>
      <c r="EB1289" s="50"/>
      <c r="EC1289" s="50"/>
      <c r="ED1289" s="50"/>
      <c r="EE1289" s="50"/>
      <c r="EF1289" s="297"/>
      <c r="EG1289" s="297"/>
      <c r="EH1289" s="297"/>
      <c r="EI1289" s="297"/>
      <c r="EJ1289" s="297"/>
      <c r="EK1289" s="297"/>
      <c r="EL1289" s="297"/>
      <c r="EM1289" s="297"/>
      <c r="EN1289" s="297"/>
      <c r="EO1289" s="297"/>
      <c r="EP1289" s="297"/>
      <c r="EQ1289" s="297"/>
      <c r="ER1289" s="297"/>
      <c r="ES1289" s="297"/>
      <c r="ET1289" s="297"/>
      <c r="EU1289" s="297"/>
      <c r="EV1289" s="297"/>
      <c r="EW1289" s="297"/>
      <c r="EX1289" s="297"/>
      <c r="EY1289" s="297"/>
      <c r="EZ1289" s="297"/>
      <c r="FA1289" s="297"/>
      <c r="FB1289" s="297"/>
      <c r="FC1289" s="297"/>
      <c r="FD1289" s="297"/>
      <c r="FE1289" s="297"/>
      <c r="FF1289" s="297"/>
      <c r="FG1289" s="297"/>
      <c r="FH1289" s="297"/>
      <c r="FI1289" s="297"/>
      <c r="FJ1289" s="297"/>
      <c r="FK1289" s="297"/>
      <c r="FL1289" s="297"/>
      <c r="FM1289" s="297"/>
      <c r="FN1289" s="297"/>
      <c r="FO1289" s="297"/>
      <c r="FP1289" s="297"/>
      <c r="FQ1289" s="297"/>
      <c r="FR1289" s="297"/>
      <c r="FS1289" s="297"/>
    </row>
    <row r="1290" spans="1:736" ht="45.75" customHeight="1">
      <c r="A1290" s="589">
        <v>1289</v>
      </c>
      <c r="B1290" s="403" t="s">
        <v>12394</v>
      </c>
      <c r="C1290" s="156" t="s">
        <v>12395</v>
      </c>
      <c r="D1290" s="156" t="s">
        <v>12396</v>
      </c>
      <c r="E1290" s="156">
        <v>45636</v>
      </c>
      <c r="F1290" s="156">
        <v>45638</v>
      </c>
      <c r="G1290" s="156">
        <v>45656</v>
      </c>
      <c r="H1290" s="156" t="s">
        <v>5585</v>
      </c>
      <c r="I1290" s="156" t="s">
        <v>10083</v>
      </c>
      <c r="J1290" s="301" t="s">
        <v>12397</v>
      </c>
      <c r="K1290" s="251">
        <v>901362156</v>
      </c>
      <c r="L1290" s="156">
        <v>1</v>
      </c>
      <c r="M1290" s="156" t="s">
        <v>123</v>
      </c>
      <c r="N1290" s="156" t="s">
        <v>98</v>
      </c>
      <c r="O1290" s="156" t="s">
        <v>6113</v>
      </c>
      <c r="P1290" s="156" t="s">
        <v>12398</v>
      </c>
      <c r="Q1290" s="156" t="s">
        <v>12399</v>
      </c>
      <c r="R1290" s="143">
        <v>18</v>
      </c>
      <c r="S1290" s="134" t="s">
        <v>12400</v>
      </c>
      <c r="T1290" s="253">
        <v>52586766</v>
      </c>
      <c r="U1290" s="156">
        <v>2024004700</v>
      </c>
      <c r="V1290" s="253">
        <v>52586766</v>
      </c>
      <c r="W1290" s="156">
        <v>45637</v>
      </c>
      <c r="X1290" s="156" t="s">
        <v>12159</v>
      </c>
      <c r="Y1290" s="317">
        <v>52586766</v>
      </c>
      <c r="Z1290" s="156" t="s">
        <v>9694</v>
      </c>
      <c r="AA1290" s="156">
        <v>52586766</v>
      </c>
      <c r="AB1290" s="156" t="s">
        <v>9694</v>
      </c>
      <c r="AC1290" s="156" t="s">
        <v>9694</v>
      </c>
      <c r="AD1290" s="156" t="s">
        <v>9694</v>
      </c>
      <c r="AE1290" s="156" t="s">
        <v>9694</v>
      </c>
      <c r="AF1290" s="156" t="s">
        <v>9694</v>
      </c>
      <c r="AG1290" s="156" t="s">
        <v>9694</v>
      </c>
      <c r="AH1290" s="156" t="s">
        <v>9694</v>
      </c>
      <c r="AI1290" s="156" t="s">
        <v>9694</v>
      </c>
      <c r="AJ1290" s="156" t="s">
        <v>9694</v>
      </c>
      <c r="AK1290" s="156" t="s">
        <v>104</v>
      </c>
      <c r="AL1290" s="103" t="s">
        <v>12401</v>
      </c>
      <c r="AM1290" s="156" t="s">
        <v>9730</v>
      </c>
      <c r="AN1290" s="156">
        <v>51974236</v>
      </c>
      <c r="AO1290" s="156" t="s">
        <v>12402</v>
      </c>
      <c r="AP1290" s="156" t="s">
        <v>1618</v>
      </c>
      <c r="AQ1290" s="156">
        <v>45638</v>
      </c>
      <c r="AR1290" s="156" t="s">
        <v>12403</v>
      </c>
      <c r="AS1290" s="156" t="s">
        <v>114</v>
      </c>
      <c r="AT1290" s="156" t="s">
        <v>109</v>
      </c>
      <c r="AU1290" s="156" t="s">
        <v>392</v>
      </c>
      <c r="AV1290" s="156"/>
      <c r="AW1290" s="156"/>
      <c r="AX1290" s="156" t="s">
        <v>578</v>
      </c>
      <c r="AY1290" s="156" t="s">
        <v>108</v>
      </c>
      <c r="AZ1290" s="156"/>
      <c r="BA1290" s="156"/>
      <c r="BB1290" s="156"/>
      <c r="BC1290" s="156"/>
      <c r="BD1290" s="156"/>
      <c r="BE1290" s="156"/>
      <c r="BF1290" s="156"/>
      <c r="BG1290" s="156"/>
      <c r="BH1290" s="153">
        <v>52586766</v>
      </c>
      <c r="BI1290" s="437" t="s">
        <v>227</v>
      </c>
      <c r="BJ1290" s="240"/>
      <c r="BK1290" s="240"/>
      <c r="BL1290" s="240"/>
      <c r="BM1290" s="677" t="s">
        <v>11378</v>
      </c>
      <c r="BN1290" s="156" t="s">
        <v>108</v>
      </c>
      <c r="BO1290" s="156" t="s">
        <v>108</v>
      </c>
      <c r="BP1290" s="156" t="s">
        <v>108</v>
      </c>
      <c r="BQ1290" s="156" t="s">
        <v>108</v>
      </c>
      <c r="BR1290" s="156" t="s">
        <v>108</v>
      </c>
      <c r="BS1290" s="156" t="s">
        <v>108</v>
      </c>
      <c r="BT1290" s="156" t="s">
        <v>108</v>
      </c>
      <c r="BU1290" s="156" t="s">
        <v>108</v>
      </c>
      <c r="BV1290" s="156" t="s">
        <v>108</v>
      </c>
      <c r="BW1290" s="156" t="s">
        <v>108</v>
      </c>
      <c r="BX1290" s="156" t="s">
        <v>12404</v>
      </c>
      <c r="BY1290" s="156">
        <v>3114784440</v>
      </c>
      <c r="BZ1290" s="156" t="s">
        <v>12405</v>
      </c>
      <c r="CA1290" s="157" t="s">
        <v>109</v>
      </c>
      <c r="CB1290" s="157"/>
      <c r="CC1290" s="157"/>
      <c r="CD1290" s="156"/>
      <c r="CE1290" s="156"/>
      <c r="CF1290" s="156"/>
      <c r="CG1290" s="156"/>
      <c r="CH1290" s="156"/>
      <c r="CI1290" s="156"/>
      <c r="CJ1290" s="156"/>
      <c r="CK1290" s="156"/>
      <c r="CL1290" s="156"/>
      <c r="CM1290" s="152" t="s">
        <v>109</v>
      </c>
      <c r="CN1290" s="152"/>
      <c r="CO1290" s="297"/>
      <c r="CP1290" s="297"/>
      <c r="CQ1290" s="297"/>
      <c r="CR1290" s="297"/>
      <c r="CS1290" s="297"/>
      <c r="CT1290" s="297"/>
      <c r="CU1290" s="297"/>
      <c r="CV1290" s="297"/>
      <c r="CW1290" s="297"/>
      <c r="CX1290" s="297"/>
      <c r="CY1290" s="297"/>
      <c r="CZ1290" s="297"/>
      <c r="DA1290" s="297"/>
      <c r="DB1290" s="297"/>
      <c r="DC1290" s="297"/>
      <c r="DD1290" s="297"/>
      <c r="DE1290" s="297"/>
      <c r="DF1290" s="297"/>
      <c r="DG1290" s="297"/>
      <c r="DH1290" s="297"/>
      <c r="DI1290" s="297"/>
      <c r="DJ1290" s="297"/>
      <c r="DK1290" s="297"/>
      <c r="DL1290" s="297"/>
      <c r="DM1290" s="297"/>
      <c r="DN1290" s="297"/>
      <c r="DO1290" s="297"/>
      <c r="DP1290" s="297"/>
      <c r="DQ1290" s="297"/>
      <c r="DR1290" s="297"/>
      <c r="DS1290" s="297"/>
      <c r="DT1290" s="297"/>
      <c r="DU1290" s="297"/>
      <c r="DV1290" s="297"/>
      <c r="DW1290" s="297"/>
      <c r="DX1290" s="297"/>
      <c r="DY1290" s="297"/>
      <c r="DZ1290" s="297"/>
      <c r="EA1290" s="297"/>
      <c r="EB1290" s="297"/>
      <c r="EC1290" s="297"/>
      <c r="ED1290" s="297"/>
      <c r="EE1290" s="297"/>
      <c r="EF1290" s="297"/>
      <c r="EG1290" s="297"/>
      <c r="EH1290" s="297"/>
      <c r="EI1290" s="297"/>
      <c r="EJ1290" s="297"/>
      <c r="EK1290" s="297"/>
      <c r="EL1290" s="297"/>
      <c r="EM1290" s="297"/>
      <c r="EN1290" s="297"/>
      <c r="EO1290" s="297"/>
      <c r="EP1290" s="297"/>
      <c r="EQ1290" s="297"/>
      <c r="ER1290" s="297"/>
      <c r="ES1290" s="297"/>
      <c r="ET1290" s="297"/>
      <c r="EU1290" s="297"/>
      <c r="EV1290" s="297"/>
      <c r="EW1290" s="297"/>
      <c r="EX1290" s="297"/>
      <c r="EY1290" s="297"/>
      <c r="EZ1290" s="297"/>
      <c r="FA1290" s="297"/>
      <c r="FB1290" s="297"/>
      <c r="FC1290" s="297"/>
      <c r="FD1290" s="297"/>
      <c r="FE1290" s="297"/>
      <c r="FF1290" s="297"/>
      <c r="FG1290" s="297"/>
      <c r="FH1290" s="297"/>
      <c r="FI1290" s="297"/>
      <c r="FJ1290" s="297"/>
      <c r="FK1290" s="297"/>
      <c r="FL1290" s="297"/>
      <c r="FM1290" s="297"/>
      <c r="FN1290" s="297"/>
      <c r="FO1290" s="297"/>
      <c r="FP1290" s="297"/>
      <c r="FQ1290" s="297"/>
      <c r="FR1290" s="297"/>
      <c r="FS1290" s="297"/>
    </row>
    <row r="1291" spans="1:736" ht="45.75" customHeight="1">
      <c r="A1291" s="589">
        <v>1290</v>
      </c>
      <c r="B1291" s="403" t="s">
        <v>12406</v>
      </c>
      <c r="C1291" s="156" t="s">
        <v>12407</v>
      </c>
      <c r="D1291" s="156" t="s">
        <v>12408</v>
      </c>
      <c r="E1291" s="156">
        <v>45636</v>
      </c>
      <c r="F1291" s="156">
        <v>45637</v>
      </c>
      <c r="G1291" s="156">
        <v>45639</v>
      </c>
      <c r="H1291" s="156" t="s">
        <v>1154</v>
      </c>
      <c r="I1291" s="156" t="s">
        <v>452</v>
      </c>
      <c r="J1291" s="301" t="s">
        <v>12409</v>
      </c>
      <c r="K1291" s="251">
        <v>900150659</v>
      </c>
      <c r="L1291" s="156">
        <v>0</v>
      </c>
      <c r="M1291" s="156" t="s">
        <v>123</v>
      </c>
      <c r="N1291" s="156" t="s">
        <v>98</v>
      </c>
      <c r="O1291" s="156" t="s">
        <v>1061</v>
      </c>
      <c r="P1291" s="156" t="s">
        <v>12410</v>
      </c>
      <c r="Q1291" s="156" t="s">
        <v>12411</v>
      </c>
      <c r="R1291" s="143">
        <v>2</v>
      </c>
      <c r="S1291" s="134" t="s">
        <v>12412</v>
      </c>
      <c r="T1291" s="253">
        <v>48611500</v>
      </c>
      <c r="U1291" s="156">
        <v>2024004698</v>
      </c>
      <c r="V1291" s="253">
        <v>48611500</v>
      </c>
      <c r="W1291" s="156">
        <v>45637</v>
      </c>
      <c r="X1291" s="156" t="s">
        <v>103</v>
      </c>
      <c r="Y1291" s="317">
        <v>48611500</v>
      </c>
      <c r="Z1291" s="156">
        <v>48611500</v>
      </c>
      <c r="AA1291" s="156" t="s">
        <v>9694</v>
      </c>
      <c r="AB1291" s="156" t="s">
        <v>9694</v>
      </c>
      <c r="AC1291" s="156" t="s">
        <v>9694</v>
      </c>
      <c r="AD1291" s="156" t="s">
        <v>9694</v>
      </c>
      <c r="AE1291" s="156" t="s">
        <v>9694</v>
      </c>
      <c r="AF1291" s="156" t="s">
        <v>9694</v>
      </c>
      <c r="AG1291" s="156" t="s">
        <v>9694</v>
      </c>
      <c r="AH1291" s="156" t="s">
        <v>9694</v>
      </c>
      <c r="AI1291" s="156" t="s">
        <v>9694</v>
      </c>
      <c r="AJ1291" s="156" t="s">
        <v>9694</v>
      </c>
      <c r="AK1291" s="156" t="s">
        <v>104</v>
      </c>
      <c r="AL1291" s="103" t="s">
        <v>12413</v>
      </c>
      <c r="AM1291" s="156" t="s">
        <v>12161</v>
      </c>
      <c r="AN1291" s="156">
        <v>30746877</v>
      </c>
      <c r="AO1291" s="156" t="s">
        <v>12414</v>
      </c>
      <c r="AP1291" s="156" t="s">
        <v>12415</v>
      </c>
      <c r="AQ1291" s="156">
        <v>45636</v>
      </c>
      <c r="AR1291" s="156" t="s">
        <v>12414</v>
      </c>
      <c r="AS1291" s="156" t="s">
        <v>114</v>
      </c>
      <c r="AT1291" s="156" t="s">
        <v>109</v>
      </c>
      <c r="AU1291" s="156" t="s">
        <v>392</v>
      </c>
      <c r="AV1291" s="156"/>
      <c r="AW1291" s="156"/>
      <c r="AX1291" s="156" t="s">
        <v>578</v>
      </c>
      <c r="AY1291" s="156" t="s">
        <v>108</v>
      </c>
      <c r="AZ1291" s="156"/>
      <c r="BA1291" s="156"/>
      <c r="BB1291" s="156"/>
      <c r="BC1291" s="156"/>
      <c r="BD1291" s="156"/>
      <c r="BE1291" s="156"/>
      <c r="BF1291" s="156"/>
      <c r="BG1291" s="156"/>
      <c r="BH1291" s="153">
        <v>48611500</v>
      </c>
      <c r="BI1291" s="438" t="s">
        <v>135</v>
      </c>
      <c r="BJ1291" s="240"/>
      <c r="BK1291" s="240"/>
      <c r="BL1291" s="240"/>
      <c r="BM1291" s="399" t="s">
        <v>136</v>
      </c>
      <c r="BN1291" s="156" t="s">
        <v>108</v>
      </c>
      <c r="BO1291" s="156" t="s">
        <v>108</v>
      </c>
      <c r="BP1291" s="156" t="s">
        <v>108</v>
      </c>
      <c r="BQ1291" s="156" t="s">
        <v>108</v>
      </c>
      <c r="BR1291" s="156" t="s">
        <v>108</v>
      </c>
      <c r="BS1291" s="156" t="s">
        <v>108</v>
      </c>
      <c r="BT1291" s="156" t="s">
        <v>108</v>
      </c>
      <c r="BU1291" s="156" t="s">
        <v>108</v>
      </c>
      <c r="BV1291" s="156" t="s">
        <v>108</v>
      </c>
      <c r="BW1291" s="156" t="s">
        <v>108</v>
      </c>
      <c r="BX1291" s="156" t="s">
        <v>12416</v>
      </c>
      <c r="BY1291" s="156">
        <v>3138792127</v>
      </c>
      <c r="BZ1291" s="156" t="s">
        <v>12417</v>
      </c>
      <c r="CA1291" s="157" t="s">
        <v>109</v>
      </c>
      <c r="CB1291" s="157"/>
      <c r="CC1291" s="157"/>
      <c r="CD1291" s="156"/>
      <c r="CE1291" s="156"/>
      <c r="CF1291" s="156"/>
      <c r="CG1291" s="156"/>
      <c r="CH1291" s="156"/>
      <c r="CI1291" s="156"/>
      <c r="CJ1291" s="156"/>
      <c r="CK1291" s="156"/>
      <c r="CL1291" s="156"/>
      <c r="CM1291" s="152" t="s">
        <v>109</v>
      </c>
      <c r="CN1291" s="152"/>
      <c r="CO1291" s="297"/>
      <c r="CP1291" s="297"/>
      <c r="CQ1291" s="297"/>
      <c r="CR1291" s="297"/>
      <c r="CS1291" s="297"/>
      <c r="CT1291" s="297"/>
      <c r="CU1291" s="297"/>
      <c r="CV1291" s="297"/>
      <c r="CW1291" s="297"/>
      <c r="CX1291" s="297"/>
      <c r="CY1291" s="297"/>
      <c r="CZ1291" s="297"/>
      <c r="DA1291" s="297"/>
      <c r="DB1291" s="297"/>
      <c r="DC1291" s="297"/>
      <c r="DD1291" s="297"/>
      <c r="DE1291" s="297"/>
      <c r="DF1291" s="297"/>
      <c r="DG1291" s="297"/>
      <c r="DH1291" s="297"/>
      <c r="DI1291" s="297"/>
      <c r="DJ1291" s="297"/>
      <c r="DK1291" s="297"/>
      <c r="DL1291" s="297"/>
      <c r="DM1291" s="297"/>
      <c r="DN1291" s="297"/>
      <c r="DO1291" s="297"/>
      <c r="DP1291" s="297"/>
      <c r="DQ1291" s="297"/>
      <c r="DR1291" s="297"/>
      <c r="DS1291" s="297"/>
      <c r="DT1291" s="297"/>
      <c r="DU1291" s="297"/>
      <c r="DV1291" s="297"/>
      <c r="DW1291" s="297"/>
      <c r="DX1291" s="297"/>
      <c r="DY1291" s="297"/>
      <c r="DZ1291" s="297"/>
      <c r="EA1291" s="297"/>
      <c r="EB1291" s="297"/>
      <c r="EC1291" s="297"/>
      <c r="ED1291" s="297"/>
      <c r="EE1291" s="297"/>
      <c r="EF1291" s="297"/>
      <c r="EG1291" s="297"/>
      <c r="EH1291" s="297"/>
      <c r="EI1291" s="297"/>
      <c r="EJ1291" s="297"/>
      <c r="EK1291" s="297"/>
      <c r="EL1291" s="297"/>
      <c r="EM1291" s="297"/>
      <c r="EN1291" s="297"/>
      <c r="EO1291" s="297"/>
      <c r="EP1291" s="297"/>
      <c r="EQ1291" s="297"/>
      <c r="ER1291" s="297"/>
      <c r="ES1291" s="297"/>
      <c r="ET1291" s="297"/>
      <c r="EU1291" s="297"/>
      <c r="EV1291" s="297"/>
      <c r="EW1291" s="297"/>
      <c r="EX1291" s="297"/>
      <c r="EY1291" s="297"/>
      <c r="EZ1291" s="297"/>
      <c r="FA1291" s="297"/>
      <c r="FB1291" s="297"/>
      <c r="FC1291" s="297"/>
      <c r="FD1291" s="297"/>
      <c r="FE1291" s="297"/>
      <c r="FF1291" s="297"/>
      <c r="FG1291" s="297"/>
      <c r="FH1291" s="297"/>
      <c r="FI1291" s="297"/>
      <c r="FJ1291" s="297"/>
      <c r="FK1291" s="297"/>
      <c r="FL1291" s="297"/>
      <c r="FM1291" s="297"/>
      <c r="FN1291" s="297"/>
      <c r="FO1291" s="297"/>
      <c r="FP1291" s="297"/>
      <c r="FQ1291" s="297"/>
      <c r="FR1291" s="297"/>
      <c r="FS1291" s="297"/>
    </row>
    <row r="1292" spans="1:736" s="351" customFormat="1" ht="45.75" customHeight="1">
      <c r="A1292" s="589">
        <v>1291</v>
      </c>
      <c r="B1292" s="403" t="s">
        <v>12418</v>
      </c>
      <c r="C1292" s="156" t="s">
        <v>12419</v>
      </c>
      <c r="D1292" s="156" t="s">
        <v>12420</v>
      </c>
      <c r="E1292" s="156">
        <v>45636</v>
      </c>
      <c r="F1292" s="156">
        <v>45638</v>
      </c>
      <c r="G1292" s="156">
        <v>45652</v>
      </c>
      <c r="H1292" s="143" t="s">
        <v>416</v>
      </c>
      <c r="I1292" s="143" t="s">
        <v>5874</v>
      </c>
      <c r="J1292" s="166" t="s">
        <v>12421</v>
      </c>
      <c r="K1292" s="157">
        <v>11201998</v>
      </c>
      <c r="L1292" s="157">
        <v>8</v>
      </c>
      <c r="M1292" s="156" t="s">
        <v>844</v>
      </c>
      <c r="N1292" s="156" t="s">
        <v>98</v>
      </c>
      <c r="O1292" s="156" t="s">
        <v>6113</v>
      </c>
      <c r="P1292" s="156" t="s">
        <v>12422</v>
      </c>
      <c r="Q1292" s="156" t="s">
        <v>12423</v>
      </c>
      <c r="R1292" s="156">
        <v>14</v>
      </c>
      <c r="S1292" s="156" t="s">
        <v>12424</v>
      </c>
      <c r="T1292" s="156">
        <v>3334000</v>
      </c>
      <c r="U1292" s="156">
        <v>2024004699</v>
      </c>
      <c r="V1292" s="157">
        <v>3334000</v>
      </c>
      <c r="W1292" s="156">
        <v>45637</v>
      </c>
      <c r="X1292" s="328" t="s">
        <v>103</v>
      </c>
      <c r="Y1292" s="328">
        <v>3334000</v>
      </c>
      <c r="Z1292" s="328">
        <v>3334000</v>
      </c>
      <c r="AA1292" s="328" t="s">
        <v>9694</v>
      </c>
      <c r="AB1292" s="347" t="s">
        <v>9694</v>
      </c>
      <c r="AC1292" s="347" t="s">
        <v>9694</v>
      </c>
      <c r="AD1292" s="347" t="s">
        <v>9694</v>
      </c>
      <c r="AE1292" s="347" t="s">
        <v>9694</v>
      </c>
      <c r="AF1292" s="347" t="s">
        <v>9694</v>
      </c>
      <c r="AG1292" s="347" t="s">
        <v>9694</v>
      </c>
      <c r="AH1292" s="347" t="s">
        <v>9694</v>
      </c>
      <c r="AI1292" s="347" t="s">
        <v>9694</v>
      </c>
      <c r="AJ1292" s="347" t="s">
        <v>9694</v>
      </c>
      <c r="AK1292" s="347" t="s">
        <v>104</v>
      </c>
      <c r="AL1292" s="347" t="s">
        <v>12425</v>
      </c>
      <c r="AM1292" s="347" t="s">
        <v>12426</v>
      </c>
      <c r="AN1292" s="347">
        <v>52156289</v>
      </c>
      <c r="AO1292" s="347" t="s">
        <v>114</v>
      </c>
      <c r="AP1292" s="347" t="s">
        <v>114</v>
      </c>
      <c r="AQ1292" s="347" t="s">
        <v>114</v>
      </c>
      <c r="AR1292" s="347" t="s">
        <v>114</v>
      </c>
      <c r="AS1292" s="347" t="s">
        <v>109</v>
      </c>
      <c r="AT1292" s="347" t="s">
        <v>109</v>
      </c>
      <c r="AU1292" s="347" t="s">
        <v>392</v>
      </c>
      <c r="AV1292" s="347"/>
      <c r="AW1292" s="347"/>
      <c r="AX1292" s="347" t="s">
        <v>578</v>
      </c>
      <c r="AY1292" s="347" t="s">
        <v>108</v>
      </c>
      <c r="AZ1292" s="347"/>
      <c r="BA1292" s="347"/>
      <c r="BB1292" s="347"/>
      <c r="BC1292" s="347"/>
      <c r="BD1292" s="347"/>
      <c r="BE1292" s="347"/>
      <c r="BF1292" s="347"/>
      <c r="BG1292" s="347"/>
      <c r="BH1292" s="347">
        <v>3334000</v>
      </c>
      <c r="BI1292" s="349" t="s">
        <v>113</v>
      </c>
      <c r="BJ1292" s="347"/>
      <c r="BK1292" s="347"/>
      <c r="BL1292" s="347"/>
      <c r="BM1292" s="166"/>
      <c r="BN1292" s="347" t="s">
        <v>917</v>
      </c>
      <c r="BO1292" s="347" t="s">
        <v>12335</v>
      </c>
      <c r="BP1292" s="347" t="s">
        <v>12427</v>
      </c>
      <c r="BQ1292" s="347">
        <v>45</v>
      </c>
      <c r="BR1292" s="347">
        <v>28889</v>
      </c>
      <c r="BS1292" s="347" t="s">
        <v>578</v>
      </c>
      <c r="BT1292" s="347" t="s">
        <v>108</v>
      </c>
      <c r="BU1292" s="347" t="s">
        <v>108</v>
      </c>
      <c r="BV1292" s="347" t="s">
        <v>108</v>
      </c>
      <c r="BW1292" s="347" t="s">
        <v>108</v>
      </c>
      <c r="BX1292" s="347" t="s">
        <v>12428</v>
      </c>
      <c r="BY1292" s="347">
        <v>8845565</v>
      </c>
      <c r="BZ1292" s="347" t="s">
        <v>12429</v>
      </c>
      <c r="CA1292" s="157" t="s">
        <v>109</v>
      </c>
      <c r="CB1292" s="166"/>
      <c r="CC1292" s="166"/>
      <c r="CD1292" s="166"/>
      <c r="CE1292" s="166"/>
      <c r="CF1292" s="166"/>
      <c r="CG1292" s="166"/>
      <c r="CH1292" s="166"/>
      <c r="CI1292" s="166"/>
      <c r="CJ1292" s="166"/>
      <c r="CK1292" s="166"/>
      <c r="CL1292" s="166"/>
      <c r="CM1292" s="157" t="s">
        <v>109</v>
      </c>
      <c r="CN1292" s="166"/>
      <c r="CO1292" s="50"/>
      <c r="CP1292" s="50"/>
      <c r="CQ1292" s="50"/>
      <c r="CR1292" s="50"/>
      <c r="CS1292" s="50"/>
      <c r="CT1292" s="50"/>
      <c r="CU1292" s="50"/>
      <c r="CV1292" s="50"/>
      <c r="CW1292" s="50"/>
      <c r="CX1292" s="50"/>
      <c r="CY1292" s="50"/>
      <c r="CZ1292" s="50"/>
      <c r="DA1292" s="50"/>
      <c r="DB1292" s="50"/>
      <c r="DC1292" s="305"/>
      <c r="DD1292" s="262"/>
      <c r="DE1292" s="262"/>
      <c r="DF1292" s="262"/>
      <c r="DG1292" s="262"/>
      <c r="DH1292" s="262"/>
      <c r="DI1292" s="262"/>
      <c r="DJ1292" s="508"/>
      <c r="DK1292" s="508"/>
      <c r="DL1292" s="507"/>
      <c r="DM1292" s="507"/>
      <c r="DN1292" s="507"/>
      <c r="DO1292" s="262"/>
      <c r="DP1292" s="262"/>
      <c r="DQ1292" s="262"/>
      <c r="DR1292" s="262"/>
      <c r="DS1292" s="262"/>
      <c r="DT1292" s="262"/>
      <c r="DU1292" s="262"/>
      <c r="DV1292" s="262"/>
      <c r="DW1292" s="262"/>
      <c r="DX1292" s="507"/>
      <c r="DY1292" s="262"/>
      <c r="DZ1292" s="297"/>
      <c r="EA1292" s="297"/>
      <c r="EB1292" s="297"/>
      <c r="EC1292" s="297"/>
      <c r="ED1292" s="50"/>
      <c r="EE1292" s="50"/>
      <c r="EF1292" s="297"/>
      <c r="EG1292" s="297"/>
      <c r="EH1292" s="297"/>
      <c r="EI1292" s="297"/>
      <c r="EJ1292" s="297"/>
      <c r="EK1292" s="297"/>
      <c r="EL1292" s="297"/>
      <c r="EM1292" s="297"/>
      <c r="EN1292" s="297"/>
      <c r="EO1292" s="297"/>
      <c r="EP1292" s="297"/>
      <c r="EQ1292" s="297"/>
      <c r="ER1292" s="297"/>
      <c r="ES1292" s="297"/>
      <c r="ET1292" s="297"/>
      <c r="EU1292" s="297"/>
      <c r="EV1292" s="297"/>
      <c r="EW1292" s="297"/>
      <c r="EX1292" s="297"/>
      <c r="EY1292" s="297"/>
      <c r="EZ1292" s="297"/>
      <c r="FA1292" s="297"/>
      <c r="FB1292" s="297"/>
      <c r="FC1292" s="297"/>
      <c r="FD1292" s="297"/>
      <c r="FE1292" s="297"/>
      <c r="FF1292" s="297"/>
      <c r="FG1292" s="297"/>
      <c r="FH1292" s="297"/>
      <c r="FI1292" s="297"/>
      <c r="FJ1292" s="297"/>
      <c r="FK1292" s="297"/>
      <c r="FL1292" s="297"/>
      <c r="FM1292" s="297"/>
      <c r="FN1292" s="297"/>
      <c r="FO1292" s="297"/>
      <c r="FP1292" s="297"/>
      <c r="FQ1292" s="297"/>
      <c r="FR1292" s="297"/>
      <c r="FS1292" s="297"/>
      <c r="FT1292" s="297"/>
      <c r="FU1292" s="297"/>
      <c r="FV1292" s="297"/>
      <c r="FW1292" s="297"/>
      <c r="FX1292" s="297"/>
      <c r="FY1292" s="297"/>
      <c r="FZ1292" s="297"/>
      <c r="GA1292" s="297"/>
      <c r="GB1292" s="297"/>
      <c r="GC1292" s="297"/>
      <c r="GD1292" s="297"/>
      <c r="GE1292" s="297"/>
      <c r="GF1292" s="297"/>
      <c r="GG1292" s="297"/>
      <c r="GH1292" s="297"/>
      <c r="GI1292" s="297"/>
      <c r="GJ1292" s="297"/>
      <c r="GK1292" s="297"/>
      <c r="GL1292" s="297"/>
      <c r="GM1292" s="297"/>
      <c r="GN1292" s="297"/>
      <c r="GO1292" s="297"/>
      <c r="GP1292" s="297"/>
      <c r="GQ1292" s="297"/>
      <c r="GR1292" s="297"/>
      <c r="GS1292" s="297"/>
      <c r="GT1292" s="297"/>
      <c r="GU1292" s="297"/>
      <c r="GV1292" s="328"/>
      <c r="GW1292" s="328"/>
      <c r="GX1292" s="328"/>
      <c r="GY1292" s="328"/>
      <c r="GZ1292" s="328"/>
      <c r="HA1292" s="328"/>
      <c r="HB1292" s="328"/>
      <c r="HC1292" s="328"/>
      <c r="HD1292" s="328"/>
      <c r="HE1292"/>
      <c r="HF1292"/>
      <c r="HG1292"/>
      <c r="HH1292"/>
      <c r="HI1292"/>
      <c r="HJ1292"/>
      <c r="HK1292"/>
      <c r="HL1292"/>
      <c r="HM1292"/>
      <c r="HN1292"/>
      <c r="HO1292"/>
      <c r="HP1292"/>
      <c r="HQ1292"/>
      <c r="HR1292"/>
      <c r="HS1292"/>
      <c r="HT1292"/>
      <c r="HU1292"/>
      <c r="HV1292"/>
      <c r="HW1292"/>
      <c r="HX1292"/>
      <c r="HY1292"/>
      <c r="HZ1292"/>
      <c r="IA1292"/>
      <c r="IB1292"/>
      <c r="IC1292"/>
      <c r="ID1292"/>
      <c r="IE1292"/>
      <c r="IF1292"/>
      <c r="IG1292"/>
      <c r="IH1292"/>
      <c r="II1292"/>
      <c r="IJ1292"/>
      <c r="IK1292"/>
      <c r="IL1292"/>
      <c r="IM1292"/>
      <c r="IN1292"/>
      <c r="IO1292"/>
      <c r="IP1292"/>
      <c r="IQ1292"/>
      <c r="IR1292"/>
      <c r="IS1292"/>
      <c r="IT1292"/>
      <c r="IU1292"/>
      <c r="IV1292"/>
      <c r="IW1292"/>
      <c r="IX1292"/>
      <c r="IY1292"/>
      <c r="IZ1292"/>
      <c r="JA1292"/>
      <c r="JB1292"/>
      <c r="JC1292"/>
      <c r="JD1292"/>
      <c r="JE1292"/>
      <c r="JF1292"/>
      <c r="JG1292"/>
      <c r="JH1292"/>
      <c r="JI1292"/>
      <c r="JJ1292"/>
      <c r="JK1292"/>
      <c r="JL1292"/>
      <c r="JM1292"/>
      <c r="JN1292"/>
      <c r="JO1292"/>
      <c r="JP1292"/>
      <c r="JQ1292"/>
      <c r="JR1292"/>
      <c r="JS1292"/>
      <c r="JT1292"/>
      <c r="JU1292"/>
      <c r="JV1292"/>
      <c r="JW1292"/>
      <c r="JX1292"/>
      <c r="JY1292"/>
      <c r="JZ1292"/>
      <c r="KA1292"/>
      <c r="KB1292"/>
      <c r="KC1292"/>
      <c r="KD1292"/>
      <c r="KE1292"/>
      <c r="KF1292"/>
      <c r="KG1292"/>
      <c r="KH1292"/>
      <c r="KI1292"/>
      <c r="KJ1292"/>
      <c r="KK1292"/>
      <c r="KL1292"/>
      <c r="KM1292"/>
      <c r="KN1292"/>
      <c r="KO1292"/>
      <c r="KP1292"/>
      <c r="KQ1292"/>
      <c r="KR1292"/>
      <c r="KS1292"/>
      <c r="KT1292"/>
      <c r="KU1292"/>
      <c r="KV1292"/>
      <c r="KW1292"/>
      <c r="KX1292"/>
      <c r="KY1292"/>
      <c r="KZ1292"/>
      <c r="LA1292"/>
      <c r="LB1292"/>
      <c r="LC1292"/>
      <c r="LD1292"/>
      <c r="LE1292"/>
      <c r="LF1292"/>
      <c r="LG1292"/>
      <c r="LH1292"/>
      <c r="LI1292"/>
      <c r="LJ1292"/>
      <c r="LK1292"/>
      <c r="LL1292"/>
      <c r="LM1292"/>
      <c r="LN1292"/>
      <c r="LO1292"/>
      <c r="LP1292"/>
      <c r="LQ1292"/>
      <c r="LR1292"/>
      <c r="LS1292"/>
      <c r="LT1292"/>
      <c r="LU1292"/>
      <c r="LV1292"/>
      <c r="LW1292"/>
      <c r="LX1292"/>
      <c r="LY1292"/>
      <c r="LZ1292"/>
      <c r="MA1292"/>
      <c r="MB1292"/>
      <c r="MC1292"/>
      <c r="MD1292"/>
      <c r="ME1292"/>
      <c r="MF1292"/>
      <c r="MG1292"/>
      <c r="MH1292"/>
      <c r="MI1292"/>
      <c r="MJ1292"/>
      <c r="MK1292"/>
      <c r="ML1292"/>
      <c r="MM1292"/>
      <c r="MN1292"/>
      <c r="MO1292"/>
      <c r="MP1292"/>
      <c r="MQ1292"/>
      <c r="MR1292"/>
      <c r="MS1292"/>
      <c r="MT1292"/>
      <c r="MU1292"/>
      <c r="MV1292"/>
      <c r="MW1292"/>
      <c r="MX1292"/>
      <c r="MY1292"/>
      <c r="MZ1292"/>
      <c r="NA1292"/>
      <c r="NB1292"/>
      <c r="NC1292"/>
      <c r="ND1292"/>
      <c r="NE1292"/>
      <c r="NF1292"/>
      <c r="NG1292"/>
      <c r="NH1292"/>
      <c r="NI1292"/>
      <c r="NJ1292"/>
      <c r="NK1292"/>
      <c r="NL1292"/>
      <c r="NM1292"/>
      <c r="NN1292"/>
      <c r="NO1292"/>
      <c r="NP1292"/>
      <c r="NQ1292"/>
      <c r="NR1292"/>
      <c r="NS1292"/>
      <c r="NT1292"/>
      <c r="NU1292"/>
      <c r="NV1292"/>
      <c r="NW1292"/>
      <c r="NX1292"/>
      <c r="NY1292"/>
      <c r="NZ1292"/>
      <c r="OA1292"/>
      <c r="OB1292"/>
      <c r="OC1292"/>
      <c r="OD1292"/>
      <c r="OE1292"/>
      <c r="OF1292"/>
      <c r="OG1292"/>
      <c r="OH1292"/>
      <c r="OI1292"/>
      <c r="OJ1292"/>
      <c r="OK1292"/>
      <c r="OL1292"/>
      <c r="OM1292"/>
      <c r="ON1292"/>
      <c r="OO1292"/>
      <c r="OP1292"/>
      <c r="OQ1292"/>
      <c r="OR1292"/>
      <c r="OS1292"/>
      <c r="OT1292"/>
      <c r="OU1292"/>
      <c r="OV1292"/>
      <c r="OW1292"/>
      <c r="OX1292"/>
      <c r="OY1292"/>
      <c r="OZ1292"/>
      <c r="PA1292"/>
      <c r="PB1292"/>
      <c r="PC1292"/>
      <c r="PD1292"/>
      <c r="PE1292"/>
      <c r="PF1292"/>
      <c r="PG1292"/>
      <c r="PH1292"/>
      <c r="PI1292"/>
      <c r="PJ1292"/>
      <c r="PK1292"/>
      <c r="PL1292"/>
      <c r="PM1292"/>
      <c r="PN1292"/>
      <c r="PO1292"/>
      <c r="PP1292"/>
      <c r="PQ1292"/>
      <c r="PR1292"/>
      <c r="PS1292"/>
      <c r="PT1292"/>
      <c r="PU1292"/>
      <c r="PV1292"/>
      <c r="PW1292"/>
      <c r="PX1292"/>
      <c r="PY1292"/>
      <c r="PZ1292"/>
      <c r="QA1292"/>
      <c r="QB1292"/>
      <c r="QC1292"/>
      <c r="QD1292"/>
      <c r="QE1292"/>
      <c r="QF1292"/>
      <c r="QG1292"/>
      <c r="QH1292"/>
      <c r="QI1292"/>
      <c r="QJ1292"/>
      <c r="QK1292"/>
      <c r="QL1292"/>
      <c r="QM1292"/>
      <c r="QN1292"/>
      <c r="QO1292"/>
      <c r="QP1292"/>
      <c r="QQ1292"/>
      <c r="QR1292"/>
      <c r="QS1292"/>
      <c r="QT1292"/>
      <c r="QU1292"/>
      <c r="QV1292"/>
      <c r="QW1292"/>
      <c r="QX1292"/>
      <c r="QY1292"/>
      <c r="QZ1292"/>
      <c r="RA1292"/>
      <c r="RB1292"/>
      <c r="RC1292"/>
      <c r="RD1292"/>
      <c r="RE1292"/>
      <c r="RF1292"/>
      <c r="RG1292"/>
      <c r="RH1292"/>
      <c r="RI1292"/>
      <c r="RJ1292"/>
      <c r="RK1292"/>
      <c r="RL1292"/>
      <c r="RM1292"/>
      <c r="RN1292"/>
      <c r="RO1292"/>
      <c r="RP1292"/>
      <c r="RQ1292"/>
      <c r="RR1292"/>
      <c r="RS1292"/>
      <c r="RT1292"/>
      <c r="RU1292"/>
      <c r="RV1292"/>
      <c r="RW1292"/>
      <c r="RX1292"/>
      <c r="RY1292"/>
      <c r="RZ1292"/>
      <c r="SA1292"/>
      <c r="SB1292"/>
      <c r="SC1292"/>
      <c r="SD1292"/>
      <c r="SE1292"/>
      <c r="SF1292"/>
      <c r="SG1292"/>
      <c r="SH1292"/>
      <c r="SI1292"/>
      <c r="SJ1292"/>
      <c r="SK1292"/>
      <c r="SL1292"/>
      <c r="SM1292"/>
      <c r="SN1292"/>
      <c r="SO1292"/>
      <c r="SP1292"/>
      <c r="SQ1292"/>
      <c r="SR1292"/>
      <c r="SS1292"/>
      <c r="ST1292"/>
      <c r="SU1292"/>
      <c r="SV1292"/>
      <c r="SW1292"/>
      <c r="SX1292"/>
      <c r="SY1292"/>
      <c r="SZ1292"/>
      <c r="TA1292"/>
      <c r="TB1292"/>
      <c r="TC1292"/>
      <c r="TD1292"/>
      <c r="TE1292"/>
      <c r="TF1292"/>
      <c r="TG1292"/>
      <c r="TH1292"/>
      <c r="TI1292"/>
      <c r="TJ1292"/>
      <c r="TK1292"/>
      <c r="TL1292"/>
      <c r="TM1292"/>
      <c r="TN1292"/>
      <c r="TO1292"/>
      <c r="TP1292"/>
      <c r="TQ1292"/>
      <c r="TR1292"/>
      <c r="TS1292"/>
      <c r="TT1292"/>
      <c r="TU1292"/>
      <c r="TV1292"/>
      <c r="TW1292"/>
      <c r="TX1292"/>
      <c r="TY1292"/>
      <c r="TZ1292"/>
      <c r="UA1292"/>
      <c r="UB1292"/>
      <c r="UC1292"/>
      <c r="UD1292"/>
      <c r="UE1292"/>
      <c r="UF1292"/>
      <c r="UG1292"/>
      <c r="UH1292"/>
      <c r="UI1292"/>
      <c r="UJ1292"/>
      <c r="UK1292"/>
      <c r="UL1292"/>
      <c r="UM1292"/>
      <c r="UN1292"/>
      <c r="UO1292"/>
      <c r="UP1292"/>
      <c r="UQ1292"/>
      <c r="UR1292"/>
      <c r="US1292"/>
      <c r="UT1292"/>
      <c r="UU1292"/>
      <c r="UV1292"/>
      <c r="UW1292"/>
      <c r="UX1292"/>
      <c r="UY1292"/>
      <c r="UZ1292"/>
      <c r="VA1292"/>
      <c r="VB1292"/>
      <c r="VC1292"/>
      <c r="VD1292"/>
      <c r="VE1292"/>
      <c r="VF1292"/>
      <c r="VG1292"/>
      <c r="VH1292"/>
      <c r="VI1292"/>
      <c r="VJ1292"/>
      <c r="VK1292"/>
      <c r="VL1292"/>
      <c r="VM1292"/>
      <c r="VN1292"/>
      <c r="VO1292"/>
      <c r="VP1292"/>
      <c r="VQ1292"/>
      <c r="VR1292"/>
      <c r="VS1292"/>
      <c r="VT1292"/>
      <c r="VU1292"/>
      <c r="VV1292"/>
      <c r="VW1292"/>
      <c r="VX1292"/>
      <c r="VY1292"/>
      <c r="VZ1292"/>
      <c r="WA1292"/>
      <c r="WB1292"/>
      <c r="WC1292"/>
      <c r="WD1292"/>
      <c r="WE1292"/>
      <c r="WF1292"/>
      <c r="WG1292"/>
      <c r="WH1292"/>
      <c r="WI1292"/>
      <c r="WJ1292"/>
      <c r="WK1292"/>
      <c r="WL1292"/>
      <c r="WM1292"/>
      <c r="WN1292"/>
      <c r="WO1292"/>
      <c r="WP1292"/>
      <c r="WQ1292"/>
      <c r="WR1292"/>
      <c r="WS1292"/>
      <c r="WT1292"/>
      <c r="WU1292"/>
      <c r="WV1292"/>
      <c r="WW1292"/>
      <c r="WX1292"/>
      <c r="WY1292"/>
      <c r="WZ1292"/>
      <c r="XA1292"/>
      <c r="XB1292"/>
      <c r="XC1292"/>
      <c r="XD1292"/>
      <c r="XE1292"/>
      <c r="XF1292"/>
      <c r="XG1292"/>
      <c r="XH1292"/>
      <c r="XI1292"/>
      <c r="XJ1292"/>
      <c r="XK1292"/>
      <c r="XL1292"/>
      <c r="XM1292"/>
      <c r="XN1292"/>
      <c r="XO1292"/>
      <c r="XP1292"/>
      <c r="XQ1292"/>
      <c r="XR1292"/>
      <c r="XS1292"/>
      <c r="XT1292"/>
      <c r="XU1292"/>
      <c r="XV1292"/>
      <c r="XW1292"/>
      <c r="XX1292"/>
      <c r="XY1292"/>
      <c r="XZ1292"/>
      <c r="YA1292"/>
      <c r="YB1292"/>
      <c r="YC1292"/>
      <c r="YD1292"/>
      <c r="YE1292"/>
      <c r="YF1292"/>
      <c r="YG1292"/>
      <c r="YH1292"/>
      <c r="YI1292"/>
      <c r="YJ1292"/>
      <c r="YK1292"/>
      <c r="YL1292"/>
      <c r="YM1292"/>
      <c r="YN1292"/>
      <c r="YO1292"/>
      <c r="YP1292"/>
      <c r="YQ1292"/>
      <c r="YR1292"/>
      <c r="YS1292"/>
      <c r="YT1292"/>
      <c r="YU1292"/>
      <c r="YV1292"/>
      <c r="YW1292"/>
      <c r="YX1292"/>
      <c r="YY1292"/>
      <c r="YZ1292"/>
      <c r="ZA1292"/>
      <c r="ZB1292"/>
      <c r="ZC1292"/>
      <c r="ZD1292"/>
      <c r="ZE1292"/>
      <c r="ZF1292"/>
      <c r="ZG1292"/>
      <c r="ZH1292"/>
      <c r="ZI1292"/>
      <c r="ZJ1292"/>
      <c r="ZK1292"/>
      <c r="ZL1292"/>
      <c r="ZM1292"/>
      <c r="ZN1292"/>
      <c r="ZO1292"/>
      <c r="ZP1292"/>
      <c r="ZQ1292"/>
      <c r="ZR1292"/>
      <c r="ZS1292"/>
      <c r="ZT1292"/>
      <c r="ZU1292"/>
      <c r="ZV1292"/>
      <c r="ZW1292"/>
      <c r="ZX1292"/>
      <c r="ZY1292"/>
      <c r="ZZ1292"/>
      <c r="AAA1292"/>
      <c r="AAB1292"/>
      <c r="AAC1292"/>
      <c r="AAD1292"/>
      <c r="AAE1292"/>
      <c r="AAF1292"/>
      <c r="AAG1292"/>
      <c r="AAH1292"/>
      <c r="AAI1292"/>
      <c r="AAJ1292"/>
      <c r="AAK1292"/>
      <c r="AAL1292"/>
      <c r="AAM1292"/>
      <c r="AAN1292"/>
      <c r="AAO1292"/>
      <c r="AAP1292"/>
      <c r="AAQ1292"/>
      <c r="AAR1292"/>
      <c r="AAS1292"/>
      <c r="AAT1292"/>
      <c r="AAU1292"/>
      <c r="AAV1292"/>
      <c r="AAW1292"/>
      <c r="AAX1292"/>
      <c r="AAY1292"/>
      <c r="AAZ1292"/>
      <c r="ABA1292"/>
      <c r="ABB1292"/>
      <c r="ABC1292"/>
      <c r="ABD1292"/>
      <c r="ABE1292"/>
      <c r="ABF1292"/>
      <c r="ABG1292"/>
      <c r="ABH1292"/>
    </row>
    <row r="1293" spans="1:736" ht="45.75" customHeight="1">
      <c r="A1293" s="589">
        <v>1292</v>
      </c>
      <c r="B1293" s="403" t="s">
        <v>12430</v>
      </c>
      <c r="C1293" s="156" t="s">
        <v>12431</v>
      </c>
      <c r="D1293" s="156" t="s">
        <v>12420</v>
      </c>
      <c r="E1293" s="156">
        <v>45636</v>
      </c>
      <c r="F1293" s="156">
        <v>45638</v>
      </c>
      <c r="G1293" s="156">
        <v>45652</v>
      </c>
      <c r="H1293" s="143" t="s">
        <v>416</v>
      </c>
      <c r="I1293" s="143" t="s">
        <v>5874</v>
      </c>
      <c r="J1293" s="166" t="s">
        <v>12432</v>
      </c>
      <c r="K1293" s="157">
        <v>35196957</v>
      </c>
      <c r="L1293" s="157">
        <v>1</v>
      </c>
      <c r="M1293" s="156" t="s">
        <v>844</v>
      </c>
      <c r="N1293" s="156" t="s">
        <v>98</v>
      </c>
      <c r="O1293" s="156" t="s">
        <v>2287</v>
      </c>
      <c r="P1293" s="156" t="s">
        <v>12433</v>
      </c>
      <c r="Q1293" s="156" t="s">
        <v>12423</v>
      </c>
      <c r="R1293" s="156">
        <v>14</v>
      </c>
      <c r="S1293" s="156" t="s">
        <v>12424</v>
      </c>
      <c r="T1293" s="156">
        <v>3334000</v>
      </c>
      <c r="U1293" s="156">
        <v>2024004701</v>
      </c>
      <c r="V1293" s="157">
        <v>3334000</v>
      </c>
      <c r="W1293" s="156">
        <v>45637</v>
      </c>
      <c r="X1293" s="328" t="s">
        <v>103</v>
      </c>
      <c r="Y1293" s="328">
        <v>3334000</v>
      </c>
      <c r="Z1293" s="328">
        <v>3334000</v>
      </c>
      <c r="AA1293" s="328" t="s">
        <v>9694</v>
      </c>
      <c r="AB1293" s="347" t="s">
        <v>9694</v>
      </c>
      <c r="AC1293" s="347" t="s">
        <v>9694</v>
      </c>
      <c r="AD1293" s="347" t="s">
        <v>9694</v>
      </c>
      <c r="AE1293" s="347" t="s">
        <v>9694</v>
      </c>
      <c r="AF1293" s="347" t="s">
        <v>9694</v>
      </c>
      <c r="AG1293" s="347" t="s">
        <v>9694</v>
      </c>
      <c r="AH1293" s="347" t="s">
        <v>9694</v>
      </c>
      <c r="AI1293" s="347" t="s">
        <v>9694</v>
      </c>
      <c r="AJ1293" s="347" t="s">
        <v>9694</v>
      </c>
      <c r="AK1293" s="347" t="s">
        <v>104</v>
      </c>
      <c r="AL1293" s="347" t="s">
        <v>12434</v>
      </c>
      <c r="AM1293" s="347" t="s">
        <v>12426</v>
      </c>
      <c r="AN1293" s="347">
        <v>52156289</v>
      </c>
      <c r="AO1293" s="347" t="s">
        <v>114</v>
      </c>
      <c r="AP1293" s="347" t="s">
        <v>114</v>
      </c>
      <c r="AQ1293" s="347" t="s">
        <v>114</v>
      </c>
      <c r="AR1293" s="347" t="s">
        <v>114</v>
      </c>
      <c r="AS1293" s="347" t="s">
        <v>109</v>
      </c>
      <c r="AT1293" s="347" t="s">
        <v>109</v>
      </c>
      <c r="AU1293" s="347" t="s">
        <v>392</v>
      </c>
      <c r="AV1293" s="347"/>
      <c r="AW1293" s="347" t="s">
        <v>12435</v>
      </c>
      <c r="AX1293" s="347" t="s">
        <v>578</v>
      </c>
      <c r="AY1293" s="347" t="s">
        <v>108</v>
      </c>
      <c r="AZ1293" s="347"/>
      <c r="BA1293" s="347"/>
      <c r="BB1293" s="347"/>
      <c r="BC1293" s="347"/>
      <c r="BD1293" s="347"/>
      <c r="BE1293" s="347"/>
      <c r="BF1293" s="347"/>
      <c r="BG1293" s="347"/>
      <c r="BH1293" s="347">
        <v>3334000</v>
      </c>
      <c r="BI1293" s="349" t="s">
        <v>113</v>
      </c>
      <c r="BJ1293" s="347"/>
      <c r="BK1293" s="347" t="s">
        <v>114</v>
      </c>
      <c r="BL1293" s="347"/>
      <c r="BM1293" s="166"/>
      <c r="BN1293" s="347" t="s">
        <v>964</v>
      </c>
      <c r="BO1293" s="347" t="s">
        <v>12335</v>
      </c>
      <c r="BP1293" s="347" t="s">
        <v>11197</v>
      </c>
      <c r="BQ1293" s="347">
        <v>44</v>
      </c>
      <c r="BR1293" s="347">
        <v>29262</v>
      </c>
      <c r="BS1293" s="347" t="s">
        <v>108</v>
      </c>
      <c r="BT1293" s="347" t="s">
        <v>108</v>
      </c>
      <c r="BU1293" s="347" t="s">
        <v>108</v>
      </c>
      <c r="BV1293" s="347" t="s">
        <v>108</v>
      </c>
      <c r="BW1293" s="347" t="s">
        <v>108</v>
      </c>
      <c r="BX1293" s="347" t="s">
        <v>12436</v>
      </c>
      <c r="BY1293" s="347">
        <v>31556048365</v>
      </c>
      <c r="BZ1293" s="347" t="s">
        <v>12437</v>
      </c>
      <c r="CA1293" s="157" t="s">
        <v>578</v>
      </c>
      <c r="CB1293" s="166"/>
      <c r="CC1293" s="166"/>
      <c r="CD1293" s="166"/>
      <c r="CE1293" s="166"/>
      <c r="CF1293" s="166"/>
      <c r="CG1293" s="166"/>
      <c r="CH1293" s="166"/>
      <c r="CI1293" s="166"/>
      <c r="CJ1293" s="166"/>
      <c r="CK1293" s="166"/>
      <c r="CL1293" s="166"/>
      <c r="CM1293" s="157" t="s">
        <v>109</v>
      </c>
      <c r="CN1293" s="166"/>
      <c r="CO1293" s="50"/>
      <c r="CP1293" s="50"/>
      <c r="CQ1293" s="50"/>
      <c r="CR1293" s="50"/>
      <c r="CS1293" s="50"/>
      <c r="CT1293" s="50"/>
      <c r="CU1293" s="50"/>
      <c r="CV1293" s="50"/>
      <c r="CW1293" s="50"/>
      <c r="CX1293" s="50"/>
      <c r="CY1293" s="50"/>
      <c r="CZ1293" s="50"/>
      <c r="DA1293" s="50"/>
      <c r="DB1293" s="50"/>
      <c r="DC1293" s="305"/>
      <c r="DD1293" s="262"/>
      <c r="DE1293" s="262"/>
      <c r="DF1293" s="262"/>
      <c r="DG1293" s="262"/>
      <c r="DH1293" s="262"/>
      <c r="DI1293" s="262"/>
      <c r="DJ1293" s="508"/>
      <c r="DK1293" s="508"/>
      <c r="DL1293" s="507"/>
      <c r="DM1293" s="507"/>
      <c r="DN1293" s="507"/>
      <c r="DO1293" s="262"/>
      <c r="DP1293" s="262"/>
      <c r="DQ1293" s="262"/>
      <c r="DR1293" s="262"/>
      <c r="DS1293" s="262"/>
      <c r="DT1293" s="262"/>
      <c r="DU1293" s="262"/>
      <c r="DV1293" s="262"/>
      <c r="DW1293" s="262"/>
      <c r="DX1293" s="507"/>
      <c r="DY1293" s="262"/>
      <c r="DZ1293" s="297"/>
      <c r="EA1293" s="297"/>
      <c r="EB1293" s="297"/>
      <c r="EC1293" s="297"/>
      <c r="ED1293" s="50"/>
      <c r="EE1293" s="50"/>
      <c r="EF1293" s="297"/>
      <c r="EG1293" s="297"/>
      <c r="EH1293" s="297"/>
      <c r="EI1293" s="297"/>
      <c r="EJ1293" s="297"/>
      <c r="EK1293" s="297"/>
      <c r="EL1293" s="297"/>
      <c r="EM1293" s="297"/>
      <c r="EN1293" s="297"/>
      <c r="EO1293" s="297"/>
      <c r="EP1293" s="297"/>
      <c r="EQ1293" s="297"/>
      <c r="ER1293" s="297"/>
      <c r="ES1293" s="297"/>
      <c r="ET1293" s="297"/>
      <c r="EU1293" s="297"/>
      <c r="EV1293" s="297"/>
      <c r="EW1293" s="297"/>
      <c r="EX1293" s="297"/>
      <c r="EY1293" s="297"/>
      <c r="EZ1293" s="297"/>
      <c r="FA1293" s="297"/>
      <c r="FB1293" s="297"/>
      <c r="FC1293" s="297"/>
      <c r="FD1293" s="297"/>
      <c r="FE1293" s="297"/>
      <c r="FF1293" s="297"/>
      <c r="FG1293" s="297"/>
      <c r="FH1293" s="297"/>
      <c r="FI1293" s="297"/>
      <c r="FJ1293" s="297"/>
      <c r="FK1293" s="297"/>
      <c r="FL1293" s="297"/>
      <c r="FM1293" s="297"/>
      <c r="FN1293" s="297"/>
      <c r="FO1293" s="297"/>
      <c r="FP1293" s="297"/>
      <c r="FQ1293" s="297"/>
      <c r="FR1293" s="297"/>
      <c r="FS1293" s="297"/>
      <c r="FT1293" s="297"/>
      <c r="FU1293" s="297"/>
      <c r="FV1293" s="297"/>
      <c r="FW1293" s="297"/>
      <c r="FX1293" s="297"/>
      <c r="FY1293" s="297"/>
      <c r="FZ1293" s="297"/>
      <c r="GA1293" s="297"/>
      <c r="GB1293" s="297"/>
      <c r="GC1293" s="297"/>
      <c r="GD1293" s="297"/>
      <c r="GE1293" s="297"/>
      <c r="GF1293" s="297"/>
      <c r="GG1293" s="297"/>
      <c r="GH1293" s="297"/>
      <c r="GI1293" s="297"/>
      <c r="GJ1293" s="297"/>
      <c r="GK1293" s="297"/>
      <c r="GL1293" s="297"/>
      <c r="GM1293" s="297"/>
      <c r="GN1293" s="297"/>
      <c r="GO1293" s="297"/>
      <c r="GP1293" s="297"/>
      <c r="GQ1293" s="297"/>
      <c r="GR1293" s="297"/>
      <c r="GS1293" s="297"/>
      <c r="GT1293" s="297"/>
      <c r="GU1293" s="297"/>
      <c r="GV1293" s="328"/>
      <c r="GW1293" s="328"/>
      <c r="GX1293" s="328"/>
      <c r="GY1293" s="328"/>
      <c r="GZ1293" s="328"/>
      <c r="HA1293" s="328"/>
      <c r="HB1293" s="328"/>
      <c r="HC1293" s="328"/>
      <c r="HD1293" s="328"/>
    </row>
    <row r="1294" spans="1:736" ht="45.75" customHeight="1">
      <c r="A1294" s="589">
        <v>1293</v>
      </c>
      <c r="B1294" s="403" t="s">
        <v>12438</v>
      </c>
      <c r="C1294" s="156" t="s">
        <v>12439</v>
      </c>
      <c r="D1294" s="156" t="s">
        <v>12440</v>
      </c>
      <c r="E1294" s="156">
        <v>45636</v>
      </c>
      <c r="F1294" s="156">
        <v>45639</v>
      </c>
      <c r="G1294" s="156">
        <v>45654</v>
      </c>
      <c r="H1294" s="156" t="s">
        <v>416</v>
      </c>
      <c r="I1294" s="156" t="s">
        <v>3374</v>
      </c>
      <c r="J1294" s="156" t="s">
        <v>12441</v>
      </c>
      <c r="K1294" s="251">
        <v>35197663</v>
      </c>
      <c r="L1294" s="156">
        <v>6</v>
      </c>
      <c r="M1294" s="156" t="s">
        <v>844</v>
      </c>
      <c r="N1294" s="156" t="s">
        <v>98</v>
      </c>
      <c r="O1294" s="156" t="s">
        <v>1061</v>
      </c>
      <c r="P1294" s="156" t="s">
        <v>12442</v>
      </c>
      <c r="Q1294" s="156" t="s">
        <v>12443</v>
      </c>
      <c r="R1294" s="143">
        <v>15</v>
      </c>
      <c r="S1294" s="134" t="s">
        <v>12444</v>
      </c>
      <c r="T1294" s="253">
        <v>50000000</v>
      </c>
      <c r="U1294" s="156">
        <v>2024004702</v>
      </c>
      <c r="V1294" s="253">
        <v>50000000</v>
      </c>
      <c r="W1294" s="156">
        <v>45637</v>
      </c>
      <c r="X1294" s="156" t="s">
        <v>103</v>
      </c>
      <c r="Y1294" s="317">
        <v>50000000</v>
      </c>
      <c r="Z1294" s="156">
        <v>50000000</v>
      </c>
      <c r="AA1294" s="156" t="s">
        <v>9694</v>
      </c>
      <c r="AB1294" s="156" t="s">
        <v>9694</v>
      </c>
      <c r="AC1294" s="156" t="s">
        <v>9694</v>
      </c>
      <c r="AD1294" s="156" t="s">
        <v>9694</v>
      </c>
      <c r="AE1294" s="156" t="s">
        <v>9694</v>
      </c>
      <c r="AF1294" s="156" t="s">
        <v>9694</v>
      </c>
      <c r="AG1294" s="156" t="s">
        <v>9694</v>
      </c>
      <c r="AH1294" s="156" t="s">
        <v>9694</v>
      </c>
      <c r="AI1294" s="156" t="s">
        <v>9694</v>
      </c>
      <c r="AJ1294" s="156" t="s">
        <v>9694</v>
      </c>
      <c r="AK1294" s="156" t="s">
        <v>104</v>
      </c>
      <c r="AL1294" s="103" t="s">
        <v>12445</v>
      </c>
      <c r="AM1294" s="156" t="s">
        <v>2422</v>
      </c>
      <c r="AN1294" s="156">
        <v>35196208</v>
      </c>
      <c r="AO1294" s="156" t="s">
        <v>12446</v>
      </c>
      <c r="AP1294" s="156" t="s">
        <v>1618</v>
      </c>
      <c r="AQ1294" s="156">
        <v>45637</v>
      </c>
      <c r="AR1294" s="156" t="s">
        <v>12446</v>
      </c>
      <c r="AS1294" s="156" t="s">
        <v>114</v>
      </c>
      <c r="AT1294" s="156" t="s">
        <v>109</v>
      </c>
      <c r="AU1294" s="156" t="s">
        <v>392</v>
      </c>
      <c r="AV1294" s="156"/>
      <c r="AW1294" s="156" t="s">
        <v>110</v>
      </c>
      <c r="AX1294" s="156" t="s">
        <v>578</v>
      </c>
      <c r="AY1294" s="156" t="s">
        <v>108</v>
      </c>
      <c r="AZ1294" s="156"/>
      <c r="BA1294" s="156"/>
      <c r="BB1294" s="156"/>
      <c r="BC1294" s="156"/>
      <c r="BD1294" s="156"/>
      <c r="BE1294" s="156"/>
      <c r="BF1294" s="156"/>
      <c r="BG1294" s="156"/>
      <c r="BH1294" s="153">
        <v>50000000</v>
      </c>
      <c r="BI1294" s="399" t="s">
        <v>135</v>
      </c>
      <c r="BJ1294" s="240"/>
      <c r="BK1294" s="240"/>
      <c r="BL1294" s="240"/>
      <c r="BM1294" s="399" t="s">
        <v>136</v>
      </c>
      <c r="BN1294" s="156" t="s">
        <v>964</v>
      </c>
      <c r="BO1294" s="156" t="s">
        <v>108</v>
      </c>
      <c r="BP1294" s="156" t="s">
        <v>108</v>
      </c>
      <c r="BQ1294" s="156" t="s">
        <v>108</v>
      </c>
      <c r="BR1294" s="156" t="s">
        <v>108</v>
      </c>
      <c r="BS1294" s="156" t="s">
        <v>108</v>
      </c>
      <c r="BT1294" s="156" t="s">
        <v>108</v>
      </c>
      <c r="BU1294" s="156" t="s">
        <v>108</v>
      </c>
      <c r="BV1294" s="156" t="s">
        <v>108</v>
      </c>
      <c r="BW1294" s="156" t="s">
        <v>108</v>
      </c>
      <c r="BX1294" s="156" t="s">
        <v>3121</v>
      </c>
      <c r="BY1294" s="156">
        <v>3132089535</v>
      </c>
      <c r="BZ1294" s="156" t="s">
        <v>12447</v>
      </c>
      <c r="CA1294" s="157" t="s">
        <v>109</v>
      </c>
      <c r="CB1294" s="157"/>
      <c r="CC1294" s="157"/>
      <c r="CD1294" s="156"/>
      <c r="CE1294" s="156"/>
      <c r="CF1294" s="156"/>
      <c r="CG1294" s="156"/>
      <c r="CH1294" s="156"/>
      <c r="CI1294" s="156"/>
      <c r="CJ1294" s="156"/>
      <c r="CK1294" s="156"/>
      <c r="CL1294" s="156"/>
      <c r="CM1294" s="152" t="s">
        <v>109</v>
      </c>
      <c r="CN1294" s="152"/>
      <c r="CO1294" s="297"/>
      <c r="CP1294" s="297"/>
      <c r="CQ1294" s="297"/>
      <c r="CR1294" s="297"/>
      <c r="CS1294" s="297"/>
      <c r="CT1294" s="297"/>
      <c r="CU1294" s="297"/>
      <c r="CV1294" s="297"/>
      <c r="CW1294" s="297"/>
      <c r="CX1294" s="297"/>
      <c r="CY1294" s="297"/>
      <c r="CZ1294" s="297"/>
      <c r="DA1294" s="297"/>
      <c r="DB1294" s="297"/>
      <c r="DC1294" s="297"/>
      <c r="DD1294" s="297"/>
      <c r="DE1294" s="297"/>
      <c r="DF1294" s="297"/>
      <c r="DG1294" s="297"/>
      <c r="DH1294" s="297"/>
      <c r="DI1294" s="297"/>
      <c r="DJ1294" s="297"/>
      <c r="DK1294" s="297"/>
      <c r="DL1294" s="297"/>
      <c r="DM1294" s="297"/>
      <c r="DN1294" s="297"/>
      <c r="DO1294" s="297"/>
      <c r="DP1294" s="297"/>
      <c r="DQ1294" s="297"/>
      <c r="DR1294" s="297"/>
      <c r="DS1294" s="297"/>
      <c r="DT1294" s="297"/>
      <c r="DU1294" s="297"/>
      <c r="DV1294" s="297"/>
      <c r="DW1294" s="297"/>
      <c r="DX1294" s="297"/>
      <c r="DY1294" s="297"/>
      <c r="DZ1294" s="297"/>
      <c r="EA1294" s="297"/>
      <c r="EB1294" s="297"/>
      <c r="EC1294" s="297"/>
      <c r="ED1294" s="297"/>
      <c r="EE1294" s="297"/>
      <c r="EF1294" s="297"/>
      <c r="EG1294" s="297"/>
      <c r="EH1294" s="297"/>
      <c r="EI1294" s="297"/>
      <c r="EJ1294" s="297"/>
      <c r="EK1294" s="297"/>
      <c r="EL1294" s="297"/>
      <c r="EM1294" s="297"/>
      <c r="EN1294" s="297"/>
      <c r="EO1294" s="297"/>
      <c r="EP1294" s="297"/>
      <c r="EQ1294" s="297"/>
      <c r="ER1294" s="297"/>
      <c r="ES1294" s="297"/>
      <c r="ET1294" s="297"/>
      <c r="EU1294" s="297"/>
      <c r="EV1294" s="297"/>
      <c r="EW1294" s="297"/>
      <c r="EX1294" s="297"/>
      <c r="EY1294" s="297"/>
      <c r="EZ1294" s="297"/>
      <c r="FA1294" s="297"/>
      <c r="FB1294" s="297"/>
      <c r="FC1294" s="297"/>
      <c r="FD1294" s="297"/>
      <c r="FE1294" s="297"/>
      <c r="FF1294" s="297"/>
      <c r="FG1294" s="297"/>
      <c r="FH1294" s="297"/>
      <c r="FI1294" s="297"/>
      <c r="FJ1294" s="297"/>
      <c r="FK1294" s="297"/>
      <c r="FL1294" s="297"/>
      <c r="FM1294" s="297"/>
      <c r="FN1294" s="297"/>
      <c r="FO1294" s="297"/>
      <c r="FP1294" s="297"/>
      <c r="FQ1294" s="297"/>
      <c r="FR1294" s="297"/>
      <c r="FS1294" s="297"/>
    </row>
    <row r="1295" spans="1:736" ht="45.75" customHeight="1">
      <c r="A1295" s="589">
        <v>1294</v>
      </c>
      <c r="B1295" s="403" t="s">
        <v>12448</v>
      </c>
      <c r="C1295" s="156" t="s">
        <v>12449</v>
      </c>
      <c r="D1295" s="156" t="s">
        <v>12408</v>
      </c>
      <c r="E1295" s="156">
        <v>45636</v>
      </c>
      <c r="F1295" s="156">
        <v>45646</v>
      </c>
      <c r="G1295" s="156">
        <v>45646</v>
      </c>
      <c r="H1295" s="156" t="s">
        <v>416</v>
      </c>
      <c r="I1295" s="156" t="s">
        <v>12079</v>
      </c>
      <c r="J1295" s="156" t="s">
        <v>12450</v>
      </c>
      <c r="K1295" s="251">
        <v>79879224</v>
      </c>
      <c r="L1295" s="156">
        <v>3</v>
      </c>
      <c r="M1295" s="156" t="s">
        <v>844</v>
      </c>
      <c r="N1295" s="156" t="s">
        <v>98</v>
      </c>
      <c r="O1295" s="156" t="s">
        <v>1061</v>
      </c>
      <c r="P1295" s="156" t="s">
        <v>12451</v>
      </c>
      <c r="Q1295" s="156" t="s">
        <v>12452</v>
      </c>
      <c r="R1295" s="143">
        <v>0</v>
      </c>
      <c r="S1295" s="134" t="s">
        <v>12453</v>
      </c>
      <c r="T1295" s="253">
        <v>4400000</v>
      </c>
      <c r="U1295" s="156">
        <v>2024004714</v>
      </c>
      <c r="V1295" s="253">
        <v>4400000</v>
      </c>
      <c r="W1295" s="156">
        <v>45637</v>
      </c>
      <c r="X1295" s="156" t="s">
        <v>103</v>
      </c>
      <c r="Y1295" s="317">
        <v>4400000</v>
      </c>
      <c r="Z1295" s="156">
        <v>4400000</v>
      </c>
      <c r="AA1295" s="156" t="s">
        <v>9694</v>
      </c>
      <c r="AB1295" s="156" t="s">
        <v>9694</v>
      </c>
      <c r="AC1295" s="156" t="s">
        <v>9694</v>
      </c>
      <c r="AD1295" s="156" t="s">
        <v>9694</v>
      </c>
      <c r="AE1295" s="156" t="s">
        <v>9694</v>
      </c>
      <c r="AF1295" s="156" t="s">
        <v>9694</v>
      </c>
      <c r="AG1295" s="156" t="s">
        <v>9694</v>
      </c>
      <c r="AH1295" s="156" t="s">
        <v>9694</v>
      </c>
      <c r="AI1295" s="156" t="s">
        <v>9694</v>
      </c>
      <c r="AJ1295" s="156" t="s">
        <v>9694</v>
      </c>
      <c r="AK1295" s="156" t="s">
        <v>104</v>
      </c>
      <c r="AL1295" s="103" t="s">
        <v>12454</v>
      </c>
      <c r="AM1295" s="156" t="s">
        <v>12455</v>
      </c>
      <c r="AN1295" s="156">
        <v>1072652990</v>
      </c>
      <c r="AO1295" s="156" t="s">
        <v>114</v>
      </c>
      <c r="AP1295" s="156" t="s">
        <v>114</v>
      </c>
      <c r="AQ1295" s="156" t="s">
        <v>114</v>
      </c>
      <c r="AR1295" s="156" t="s">
        <v>114</v>
      </c>
      <c r="AS1295" s="156" t="s">
        <v>109</v>
      </c>
      <c r="AT1295" s="156" t="s">
        <v>109</v>
      </c>
      <c r="AU1295" s="156" t="s">
        <v>392</v>
      </c>
      <c r="AV1295" s="156"/>
      <c r="AW1295" s="156"/>
      <c r="AX1295" s="156" t="s">
        <v>578</v>
      </c>
      <c r="AY1295" s="156" t="s">
        <v>108</v>
      </c>
      <c r="AZ1295" s="156"/>
      <c r="BA1295" s="156"/>
      <c r="BB1295" s="156"/>
      <c r="BC1295" s="156"/>
      <c r="BD1295" s="156"/>
      <c r="BE1295" s="156"/>
      <c r="BF1295" s="156"/>
      <c r="BG1295" s="156"/>
      <c r="BH1295" s="153">
        <v>4400000</v>
      </c>
      <c r="BI1295" s="399" t="s">
        <v>135</v>
      </c>
      <c r="BJ1295" s="240"/>
      <c r="BK1295" s="240" t="s">
        <v>114</v>
      </c>
      <c r="BL1295" s="240"/>
      <c r="BM1295" s="399" t="s">
        <v>136</v>
      </c>
      <c r="BN1295" s="156" t="s">
        <v>917</v>
      </c>
      <c r="BO1295" s="156" t="s">
        <v>11715</v>
      </c>
      <c r="BP1295" s="156" t="s">
        <v>12456</v>
      </c>
      <c r="BQ1295" s="156">
        <v>28395</v>
      </c>
      <c r="BR1295" s="156">
        <v>47</v>
      </c>
      <c r="BS1295" s="156" t="s">
        <v>578</v>
      </c>
      <c r="BT1295" s="156" t="s">
        <v>108</v>
      </c>
      <c r="BU1295" s="156" t="s">
        <v>108</v>
      </c>
      <c r="BV1295" s="156" t="s">
        <v>108</v>
      </c>
      <c r="BW1295" s="156" t="s">
        <v>108</v>
      </c>
      <c r="BX1295" s="156"/>
      <c r="BY1295" s="156"/>
      <c r="BZ1295" s="156" t="s">
        <v>12457</v>
      </c>
      <c r="CA1295" s="157" t="s">
        <v>3616</v>
      </c>
      <c r="CB1295" s="157"/>
      <c r="CC1295" s="157"/>
      <c r="CD1295" s="156"/>
      <c r="CE1295" s="156"/>
      <c r="CF1295" s="156"/>
      <c r="CG1295" s="156"/>
      <c r="CH1295" s="156"/>
      <c r="CI1295" s="156"/>
      <c r="CJ1295" s="156"/>
      <c r="CK1295" s="156"/>
      <c r="CL1295" s="156"/>
      <c r="CM1295" s="152" t="s">
        <v>109</v>
      </c>
      <c r="CN1295" s="152"/>
      <c r="CO1295" s="297"/>
      <c r="CP1295" s="297"/>
      <c r="CQ1295" s="297"/>
      <c r="CR1295" s="297"/>
      <c r="CS1295" s="297"/>
      <c r="CT1295" s="297"/>
      <c r="CU1295" s="297"/>
      <c r="CV1295" s="297"/>
      <c r="CW1295" s="297"/>
      <c r="CX1295" s="297"/>
      <c r="CY1295" s="297"/>
      <c r="CZ1295" s="297"/>
      <c r="DA1295" s="297"/>
      <c r="DB1295" s="297"/>
      <c r="DC1295" s="297"/>
      <c r="DD1295" s="297"/>
      <c r="DE1295" s="297"/>
      <c r="DF1295" s="297"/>
      <c r="DG1295" s="297"/>
      <c r="DH1295" s="297"/>
      <c r="DI1295" s="297"/>
      <c r="DJ1295" s="297"/>
      <c r="DK1295" s="297"/>
      <c r="DL1295" s="297"/>
      <c r="DM1295" s="297"/>
      <c r="DN1295" s="297"/>
      <c r="DO1295" s="297"/>
      <c r="DP1295" s="297"/>
      <c r="DQ1295" s="297"/>
      <c r="DR1295" s="297"/>
      <c r="DS1295" s="297"/>
      <c r="DT1295" s="297"/>
      <c r="DU1295" s="297"/>
      <c r="DV1295" s="297"/>
      <c r="DW1295" s="297"/>
      <c r="DX1295" s="297"/>
      <c r="DY1295" s="297"/>
      <c r="DZ1295" s="297"/>
      <c r="EA1295" s="297"/>
      <c r="EB1295" s="297"/>
      <c r="EC1295" s="297"/>
      <c r="ED1295" s="297"/>
      <c r="EE1295" s="297"/>
      <c r="EF1295" s="297"/>
      <c r="EG1295" s="297"/>
      <c r="EH1295" s="297"/>
      <c r="EI1295" s="297"/>
      <c r="EJ1295" s="297"/>
      <c r="EK1295" s="297"/>
      <c r="EL1295" s="297"/>
      <c r="EM1295" s="297"/>
      <c r="EN1295" s="297"/>
      <c r="EO1295" s="297"/>
      <c r="EP1295" s="297"/>
      <c r="EQ1295" s="297"/>
      <c r="ER1295" s="297"/>
      <c r="ES1295" s="297"/>
      <c r="ET1295" s="297"/>
      <c r="EU1295" s="297"/>
      <c r="EV1295" s="297"/>
      <c r="EW1295" s="297"/>
      <c r="EX1295" s="297"/>
      <c r="EY1295" s="297"/>
      <c r="EZ1295" s="297"/>
      <c r="FA1295" s="297"/>
      <c r="FB1295" s="297"/>
      <c r="FC1295" s="297"/>
      <c r="FD1295" s="297"/>
      <c r="FE1295" s="297"/>
      <c r="FF1295" s="297"/>
      <c r="FG1295" s="297"/>
      <c r="FH1295" s="297"/>
      <c r="FI1295" s="297"/>
      <c r="FJ1295" s="297"/>
      <c r="FK1295" s="297"/>
      <c r="FL1295" s="297"/>
      <c r="FM1295" s="297"/>
      <c r="FN1295" s="297"/>
      <c r="FO1295" s="297"/>
      <c r="FP1295" s="297"/>
      <c r="FQ1295" s="297"/>
      <c r="FR1295" s="297"/>
      <c r="FS1295" s="297"/>
    </row>
    <row r="1296" spans="1:736" ht="45.75" customHeight="1">
      <c r="A1296" s="589">
        <v>1295</v>
      </c>
      <c r="B1296" s="403" t="s">
        <v>12458</v>
      </c>
      <c r="C1296" s="156" t="s">
        <v>12459</v>
      </c>
      <c r="D1296" s="156" t="s">
        <v>12408</v>
      </c>
      <c r="E1296" s="156">
        <v>45636</v>
      </c>
      <c r="F1296" s="156">
        <v>45637</v>
      </c>
      <c r="G1296" s="156">
        <v>45656</v>
      </c>
      <c r="H1296" s="156" t="s">
        <v>416</v>
      </c>
      <c r="I1296" s="156" t="s">
        <v>5874</v>
      </c>
      <c r="J1296" s="301" t="s">
        <v>6401</v>
      </c>
      <c r="K1296" s="251">
        <v>3104102</v>
      </c>
      <c r="L1296" s="156">
        <v>1</v>
      </c>
      <c r="M1296" s="156" t="s">
        <v>844</v>
      </c>
      <c r="N1296" s="156" t="s">
        <v>98</v>
      </c>
      <c r="O1296" s="156" t="s">
        <v>427</v>
      </c>
      <c r="P1296" s="156" t="s">
        <v>12460</v>
      </c>
      <c r="Q1296" s="156" t="s">
        <v>12461</v>
      </c>
      <c r="R1296" s="143">
        <v>19</v>
      </c>
      <c r="S1296" s="134" t="s">
        <v>12462</v>
      </c>
      <c r="T1296" s="253">
        <v>3500000</v>
      </c>
      <c r="U1296" s="156">
        <v>2024004697</v>
      </c>
      <c r="V1296" s="253">
        <v>3500000</v>
      </c>
      <c r="W1296" s="156">
        <v>45637</v>
      </c>
      <c r="X1296" s="156" t="s">
        <v>103</v>
      </c>
      <c r="Y1296" s="317">
        <v>3500000</v>
      </c>
      <c r="Z1296" s="156">
        <v>3500000</v>
      </c>
      <c r="AA1296" s="156" t="s">
        <v>9694</v>
      </c>
      <c r="AB1296" s="156" t="s">
        <v>9694</v>
      </c>
      <c r="AC1296" s="156" t="s">
        <v>9694</v>
      </c>
      <c r="AD1296" s="156" t="s">
        <v>9694</v>
      </c>
      <c r="AE1296" s="156" t="s">
        <v>9694</v>
      </c>
      <c r="AF1296" s="156" t="s">
        <v>9694</v>
      </c>
      <c r="AG1296" s="156" t="s">
        <v>9694</v>
      </c>
      <c r="AH1296" s="156" t="s">
        <v>9694</v>
      </c>
      <c r="AI1296" s="156" t="s">
        <v>9694</v>
      </c>
      <c r="AJ1296" s="156" t="s">
        <v>9694</v>
      </c>
      <c r="AK1296" s="156" t="s">
        <v>104</v>
      </c>
      <c r="AL1296" s="103" t="s">
        <v>12463</v>
      </c>
      <c r="AM1296" s="156" t="s">
        <v>12464</v>
      </c>
      <c r="AN1296" s="156">
        <v>52051455</v>
      </c>
      <c r="AO1296" s="156" t="s">
        <v>114</v>
      </c>
      <c r="AP1296" s="156" t="s">
        <v>114</v>
      </c>
      <c r="AQ1296" s="156" t="s">
        <v>114</v>
      </c>
      <c r="AR1296" s="156" t="s">
        <v>114</v>
      </c>
      <c r="AS1296" s="156" t="s">
        <v>109</v>
      </c>
      <c r="AT1296" s="156" t="s">
        <v>109</v>
      </c>
      <c r="AU1296" s="156" t="s">
        <v>392</v>
      </c>
      <c r="AV1296" s="156"/>
      <c r="AW1296" s="156"/>
      <c r="AX1296" s="156" t="s">
        <v>578</v>
      </c>
      <c r="AY1296" s="156" t="s">
        <v>108</v>
      </c>
      <c r="AZ1296" s="156"/>
      <c r="BA1296" s="156"/>
      <c r="BB1296" s="156"/>
      <c r="BC1296" s="156"/>
      <c r="BD1296" s="156"/>
      <c r="BE1296" s="156"/>
      <c r="BF1296" s="156"/>
      <c r="BG1296" s="156"/>
      <c r="BH1296" s="153">
        <v>3500000</v>
      </c>
      <c r="BI1296" s="437" t="s">
        <v>227</v>
      </c>
      <c r="BJ1296" s="240"/>
      <c r="BK1296" s="240" t="s">
        <v>114</v>
      </c>
      <c r="BL1296" s="240"/>
      <c r="BM1296" s="161" t="s">
        <v>2539</v>
      </c>
      <c r="BN1296" s="156" t="s">
        <v>917</v>
      </c>
      <c r="BO1296" s="156" t="s">
        <v>12335</v>
      </c>
      <c r="BP1296" s="156" t="s">
        <v>12465</v>
      </c>
      <c r="BQ1296" s="156">
        <v>27720</v>
      </c>
      <c r="BR1296" s="156">
        <v>49</v>
      </c>
      <c r="BS1296" s="156" t="s">
        <v>578</v>
      </c>
      <c r="BT1296" s="156" t="s">
        <v>108</v>
      </c>
      <c r="BU1296" s="156" t="s">
        <v>108</v>
      </c>
      <c r="BV1296" s="156" t="s">
        <v>108</v>
      </c>
      <c r="BW1296" s="156" t="s">
        <v>108</v>
      </c>
      <c r="BX1296" s="156" t="s">
        <v>12466</v>
      </c>
      <c r="BY1296" s="156"/>
      <c r="BZ1296" s="156" t="s">
        <v>6408</v>
      </c>
      <c r="CA1296" s="157" t="s">
        <v>578</v>
      </c>
      <c r="CB1296" s="157"/>
      <c r="CC1296" s="157"/>
      <c r="CD1296" s="156"/>
      <c r="CE1296" s="156"/>
      <c r="CF1296" s="156"/>
      <c r="CG1296" s="156"/>
      <c r="CH1296" s="156"/>
      <c r="CI1296" s="156"/>
      <c r="CJ1296" s="156"/>
      <c r="CK1296" s="156"/>
      <c r="CL1296" s="156"/>
      <c r="CM1296" s="152" t="s">
        <v>109</v>
      </c>
      <c r="CN1296" s="152"/>
      <c r="CO1296" s="297"/>
      <c r="CP1296" s="297"/>
      <c r="CQ1296" s="297"/>
      <c r="CR1296" s="297"/>
      <c r="CS1296" s="297"/>
      <c r="CT1296" s="297"/>
      <c r="CU1296" s="297"/>
      <c r="CV1296" s="297"/>
      <c r="CW1296" s="297"/>
      <c r="CX1296" s="297"/>
      <c r="CY1296" s="297"/>
      <c r="CZ1296" s="297"/>
      <c r="DA1296" s="297"/>
      <c r="DB1296" s="297"/>
      <c r="DC1296" s="297"/>
      <c r="DD1296" s="297"/>
      <c r="DE1296" s="297"/>
      <c r="DF1296" s="297"/>
      <c r="DG1296" s="297"/>
      <c r="DH1296" s="297"/>
      <c r="DI1296" s="297"/>
      <c r="DJ1296" s="297"/>
      <c r="DK1296" s="297"/>
      <c r="DL1296" s="297"/>
      <c r="DM1296" s="297"/>
      <c r="DN1296" s="297"/>
      <c r="DO1296" s="297"/>
      <c r="DP1296" s="297"/>
      <c r="DQ1296" s="297"/>
      <c r="DR1296" s="297"/>
      <c r="DS1296" s="297"/>
      <c r="DT1296" s="297"/>
      <c r="DU1296" s="297"/>
      <c r="DV1296" s="297"/>
      <c r="DW1296" s="297"/>
      <c r="DX1296" s="297"/>
      <c r="DY1296" s="297"/>
      <c r="DZ1296" s="297"/>
      <c r="EA1296" s="297"/>
      <c r="EB1296" s="297"/>
      <c r="EC1296" s="297"/>
      <c r="ED1296" s="297"/>
      <c r="EE1296" s="297"/>
      <c r="EF1296" s="297"/>
      <c r="EG1296" s="297"/>
      <c r="EH1296" s="297"/>
      <c r="EI1296" s="297"/>
      <c r="EJ1296" s="297"/>
      <c r="EK1296" s="297"/>
      <c r="EL1296" s="297"/>
      <c r="EM1296" s="297"/>
      <c r="EN1296" s="297"/>
      <c r="EO1296" s="297"/>
      <c r="EP1296" s="297"/>
      <c r="EQ1296" s="297"/>
      <c r="ER1296" s="297"/>
      <c r="ES1296" s="297"/>
      <c r="ET1296" s="297"/>
      <c r="EU1296" s="297"/>
      <c r="EV1296" s="297"/>
      <c r="EW1296" s="297"/>
      <c r="EX1296" s="297"/>
      <c r="EY1296" s="297"/>
      <c r="EZ1296" s="297"/>
      <c r="FA1296" s="297"/>
      <c r="FB1296" s="297"/>
      <c r="FC1296" s="297"/>
      <c r="FD1296" s="297"/>
      <c r="FE1296" s="297"/>
      <c r="FF1296" s="297"/>
      <c r="FG1296" s="297"/>
      <c r="FH1296" s="297"/>
      <c r="FI1296" s="297"/>
      <c r="FJ1296" s="297"/>
      <c r="FK1296" s="297"/>
      <c r="FL1296" s="297"/>
      <c r="FM1296" s="297"/>
      <c r="FN1296" s="297"/>
      <c r="FO1296" s="297"/>
      <c r="FP1296" s="297"/>
      <c r="FQ1296" s="297"/>
      <c r="FR1296" s="297"/>
      <c r="FS1296" s="297"/>
    </row>
    <row r="1297" spans="1:175" ht="45.75" customHeight="1">
      <c r="A1297" s="589">
        <v>1296</v>
      </c>
      <c r="B1297" s="403" t="s">
        <v>12467</v>
      </c>
      <c r="C1297" s="156" t="s">
        <v>12468</v>
      </c>
      <c r="D1297" s="156" t="s">
        <v>12440</v>
      </c>
      <c r="E1297" s="156">
        <v>45637</v>
      </c>
      <c r="F1297" s="156">
        <v>45642</v>
      </c>
      <c r="G1297" s="156">
        <v>45646</v>
      </c>
      <c r="H1297" s="156" t="s">
        <v>416</v>
      </c>
      <c r="I1297" s="156" t="s">
        <v>12079</v>
      </c>
      <c r="J1297" s="301" t="s">
        <v>12469</v>
      </c>
      <c r="K1297" s="251">
        <v>80399344</v>
      </c>
      <c r="L1297" s="156">
        <v>2</v>
      </c>
      <c r="M1297" s="156" t="s">
        <v>844</v>
      </c>
      <c r="N1297" s="156" t="s">
        <v>98</v>
      </c>
      <c r="O1297" s="156" t="s">
        <v>3608</v>
      </c>
      <c r="P1297" s="156" t="s">
        <v>12470</v>
      </c>
      <c r="Q1297" s="156" t="s">
        <v>12471</v>
      </c>
      <c r="R1297" s="143">
        <v>4</v>
      </c>
      <c r="S1297" s="134" t="s">
        <v>12472</v>
      </c>
      <c r="T1297" s="253">
        <v>1375000</v>
      </c>
      <c r="U1297" s="156">
        <v>2024004739</v>
      </c>
      <c r="V1297" s="253">
        <v>1375000</v>
      </c>
      <c r="W1297" s="156">
        <v>45638</v>
      </c>
      <c r="X1297" s="156" t="s">
        <v>103</v>
      </c>
      <c r="Y1297" s="317">
        <v>1375000</v>
      </c>
      <c r="Z1297" s="156">
        <v>1375000</v>
      </c>
      <c r="AA1297" s="156" t="s">
        <v>9694</v>
      </c>
      <c r="AB1297" s="156" t="s">
        <v>9694</v>
      </c>
      <c r="AC1297" s="156" t="s">
        <v>9694</v>
      </c>
      <c r="AD1297" s="156" t="s">
        <v>9694</v>
      </c>
      <c r="AE1297" s="156" t="s">
        <v>9694</v>
      </c>
      <c r="AF1297" s="156" t="s">
        <v>9694</v>
      </c>
      <c r="AG1297" s="156" t="s">
        <v>9694</v>
      </c>
      <c r="AH1297" s="156" t="s">
        <v>9694</v>
      </c>
      <c r="AI1297" s="156" t="s">
        <v>9694</v>
      </c>
      <c r="AJ1297" s="156" t="s">
        <v>9694</v>
      </c>
      <c r="AK1297" s="156" t="s">
        <v>104</v>
      </c>
      <c r="AL1297" s="103" t="s">
        <v>12473</v>
      </c>
      <c r="AM1297" s="156" t="s">
        <v>3681</v>
      </c>
      <c r="AN1297" s="156">
        <v>15668923</v>
      </c>
      <c r="AO1297" s="156" t="s">
        <v>114</v>
      </c>
      <c r="AP1297" s="156" t="s">
        <v>114</v>
      </c>
      <c r="AQ1297" s="156" t="s">
        <v>114</v>
      </c>
      <c r="AR1297" s="156" t="s">
        <v>114</v>
      </c>
      <c r="AS1297" s="156" t="s">
        <v>109</v>
      </c>
      <c r="AT1297" s="156" t="s">
        <v>109</v>
      </c>
      <c r="AU1297" s="156" t="s">
        <v>392</v>
      </c>
      <c r="AV1297" s="156"/>
      <c r="AW1297" s="156"/>
      <c r="AX1297" s="156" t="s">
        <v>578</v>
      </c>
      <c r="AY1297" s="156" t="s">
        <v>108</v>
      </c>
      <c r="AZ1297" s="156"/>
      <c r="BA1297" s="156"/>
      <c r="BB1297" s="156"/>
      <c r="BC1297" s="156"/>
      <c r="BD1297" s="156"/>
      <c r="BE1297" s="156"/>
      <c r="BF1297" s="156"/>
      <c r="BG1297" s="156"/>
      <c r="BH1297" s="153">
        <v>1375000</v>
      </c>
      <c r="BI1297" s="437" t="s">
        <v>227</v>
      </c>
      <c r="BJ1297" s="240"/>
      <c r="BK1297" s="240" t="s">
        <v>114</v>
      </c>
      <c r="BL1297" s="240"/>
      <c r="BM1297" s="161" t="s">
        <v>2539</v>
      </c>
      <c r="BN1297" s="156" t="s">
        <v>917</v>
      </c>
      <c r="BO1297" s="156" t="s">
        <v>9998</v>
      </c>
      <c r="BP1297" s="156" t="s">
        <v>9999</v>
      </c>
      <c r="BQ1297" s="156">
        <v>24770</v>
      </c>
      <c r="BR1297" s="156">
        <v>57</v>
      </c>
      <c r="BS1297" s="156" t="s">
        <v>108</v>
      </c>
      <c r="BT1297" s="156" t="s">
        <v>108</v>
      </c>
      <c r="BU1297" s="156" t="s">
        <v>108</v>
      </c>
      <c r="BV1297" s="156" t="s">
        <v>108</v>
      </c>
      <c r="BW1297" s="156" t="s">
        <v>108</v>
      </c>
      <c r="BX1297" s="156" t="s">
        <v>12474</v>
      </c>
      <c r="BY1297" s="156">
        <v>3124665334</v>
      </c>
      <c r="BZ1297" s="156" t="s">
        <v>12475</v>
      </c>
      <c r="CA1297" s="157" t="s">
        <v>109</v>
      </c>
      <c r="CB1297" s="157"/>
      <c r="CC1297" s="157"/>
      <c r="CD1297" s="156"/>
      <c r="CE1297" s="156"/>
      <c r="CF1297" s="156"/>
      <c r="CG1297" s="156"/>
      <c r="CH1297" s="156"/>
      <c r="CI1297" s="156"/>
      <c r="CJ1297" s="156"/>
      <c r="CK1297" s="156"/>
      <c r="CL1297" s="156"/>
      <c r="CM1297" s="152" t="s">
        <v>109</v>
      </c>
      <c r="CN1297" s="152"/>
      <c r="CO1297" s="297"/>
      <c r="CP1297" s="297"/>
      <c r="CQ1297" s="297"/>
      <c r="CR1297" s="297"/>
      <c r="CS1297" s="297"/>
      <c r="CT1297" s="297"/>
      <c r="CU1297" s="297"/>
      <c r="CV1297" s="297"/>
      <c r="CW1297" s="297"/>
      <c r="CX1297" s="297"/>
      <c r="CY1297" s="297"/>
      <c r="CZ1297" s="297"/>
      <c r="DA1297" s="297"/>
      <c r="DB1297" s="297"/>
      <c r="DC1297" s="297"/>
      <c r="DD1297" s="297"/>
      <c r="DE1297" s="297"/>
      <c r="DF1297" s="297"/>
      <c r="DG1297" s="297"/>
      <c r="DH1297" s="297"/>
      <c r="DI1297" s="297"/>
      <c r="DJ1297" s="297"/>
      <c r="DK1297" s="297"/>
      <c r="DL1297" s="297"/>
      <c r="DM1297" s="297"/>
      <c r="DN1297" s="297"/>
      <c r="DO1297" s="297"/>
      <c r="DP1297" s="297"/>
      <c r="DQ1297" s="297"/>
      <c r="DR1297" s="297"/>
      <c r="DS1297" s="297"/>
      <c r="DT1297" s="297"/>
      <c r="DU1297" s="297"/>
      <c r="DV1297" s="297"/>
      <c r="DW1297" s="297"/>
      <c r="DX1297" s="297"/>
      <c r="DY1297" s="297"/>
      <c r="DZ1297" s="297"/>
      <c r="EA1297" s="297"/>
      <c r="EB1297" s="297"/>
      <c r="EC1297" s="297"/>
      <c r="ED1297" s="297"/>
      <c r="EE1297" s="297"/>
      <c r="EF1297" s="297"/>
      <c r="EG1297" s="297"/>
      <c r="EH1297" s="297"/>
      <c r="EI1297" s="297"/>
      <c r="EJ1297" s="297"/>
      <c r="EK1297" s="297"/>
      <c r="EL1297" s="297"/>
      <c r="EM1297" s="297"/>
      <c r="EN1297" s="297"/>
      <c r="EO1297" s="297"/>
      <c r="EP1297" s="297"/>
      <c r="EQ1297" s="297"/>
      <c r="ER1297" s="297"/>
      <c r="ES1297" s="297"/>
      <c r="ET1297" s="297"/>
      <c r="EU1297" s="297"/>
      <c r="EV1297" s="297"/>
      <c r="EW1297" s="297"/>
      <c r="EX1297" s="297"/>
      <c r="EY1297" s="297"/>
      <c r="EZ1297" s="297"/>
      <c r="FA1297" s="297"/>
      <c r="FB1297" s="297"/>
      <c r="FC1297" s="297"/>
      <c r="FD1297" s="297"/>
      <c r="FE1297" s="297"/>
      <c r="FF1297" s="297"/>
      <c r="FG1297" s="297"/>
      <c r="FH1297" s="297"/>
      <c r="FI1297" s="297"/>
      <c r="FJ1297" s="297"/>
      <c r="FK1297" s="297"/>
      <c r="FL1297" s="297"/>
      <c r="FM1297" s="297"/>
      <c r="FN1297" s="297"/>
      <c r="FO1297" s="297"/>
      <c r="FP1297" s="297"/>
      <c r="FQ1297" s="297"/>
      <c r="FR1297" s="297"/>
      <c r="FS1297" s="297"/>
    </row>
    <row r="1298" spans="1:175" ht="45.75" customHeight="1">
      <c r="A1298" s="639">
        <v>1297</v>
      </c>
      <c r="B1298" s="402" t="s">
        <v>12476</v>
      </c>
      <c r="C1298" s="239" t="s">
        <v>12477</v>
      </c>
      <c r="D1298" s="205" t="s">
        <v>12478</v>
      </c>
      <c r="E1298" s="202">
        <v>45638</v>
      </c>
      <c r="F1298" s="203">
        <v>45639</v>
      </c>
      <c r="G1298" s="203">
        <v>45655</v>
      </c>
      <c r="H1298" s="201" t="s">
        <v>416</v>
      </c>
      <c r="I1298" s="206" t="s">
        <v>1007</v>
      </c>
      <c r="J1298" s="201" t="s">
        <v>12029</v>
      </c>
      <c r="K1298" s="271">
        <v>890680062</v>
      </c>
      <c r="L1298" s="201">
        <v>2</v>
      </c>
      <c r="M1298" s="272" t="s">
        <v>926</v>
      </c>
      <c r="N1298" s="208" t="s">
        <v>98</v>
      </c>
      <c r="O1298" s="218" t="s">
        <v>168</v>
      </c>
      <c r="P1298" s="201" t="s">
        <v>12479</v>
      </c>
      <c r="Q1298" s="201" t="s">
        <v>792</v>
      </c>
      <c r="R1298" s="210">
        <v>16</v>
      </c>
      <c r="S1298" s="201" t="s">
        <v>12480</v>
      </c>
      <c r="T1298" s="273">
        <v>3520000</v>
      </c>
      <c r="U1298" s="274">
        <v>2024004758</v>
      </c>
      <c r="V1298" s="273">
        <v>3520000</v>
      </c>
      <c r="W1298" s="275">
        <v>45639</v>
      </c>
      <c r="X1298" s="276" t="s">
        <v>103</v>
      </c>
      <c r="Y1298" s="313">
        <v>3520000</v>
      </c>
      <c r="Z1298" s="215">
        <v>3520000</v>
      </c>
      <c r="AA1298" s="216" t="s">
        <v>9694</v>
      </c>
      <c r="AB1298" s="217" t="s">
        <v>9694</v>
      </c>
      <c r="AC1298" s="216" t="s">
        <v>9694</v>
      </c>
      <c r="AD1298" s="216" t="s">
        <v>9694</v>
      </c>
      <c r="AE1298" s="216" t="s">
        <v>9694</v>
      </c>
      <c r="AF1298" s="216" t="s">
        <v>9694</v>
      </c>
      <c r="AG1298" s="216" t="s">
        <v>9694</v>
      </c>
      <c r="AH1298" s="216" t="s">
        <v>9694</v>
      </c>
      <c r="AI1298" s="216" t="s">
        <v>9694</v>
      </c>
      <c r="AJ1298" s="216" t="s">
        <v>9694</v>
      </c>
      <c r="AK1298" s="209" t="s">
        <v>104</v>
      </c>
      <c r="AL1298" s="191" t="s">
        <v>12481</v>
      </c>
      <c r="AM1298" s="201" t="s">
        <v>878</v>
      </c>
      <c r="AN1298" s="207">
        <v>82395145</v>
      </c>
      <c r="AO1298" s="209" t="s">
        <v>114</v>
      </c>
      <c r="AP1298" s="201" t="s">
        <v>114</v>
      </c>
      <c r="AQ1298" s="277" t="s">
        <v>114</v>
      </c>
      <c r="AR1298" s="209" t="s">
        <v>114</v>
      </c>
      <c r="AS1298" s="201" t="s">
        <v>114</v>
      </c>
      <c r="AT1298" s="209" t="s">
        <v>109</v>
      </c>
      <c r="AU1298" s="209" t="s">
        <v>392</v>
      </c>
      <c r="AV1298" s="201"/>
      <c r="AW1298" s="201"/>
      <c r="AX1298" s="201"/>
      <c r="AY1298" s="201" t="s">
        <v>108</v>
      </c>
      <c r="AZ1298" s="240"/>
      <c r="BA1298" s="201"/>
      <c r="BB1298" s="241"/>
      <c r="BC1298" s="240"/>
      <c r="BD1298" s="210"/>
      <c r="BE1298" s="210"/>
      <c r="BF1298" s="210"/>
      <c r="BG1298" s="240"/>
      <c r="BH1298" s="221">
        <v>3520000</v>
      </c>
      <c r="BI1298" s="296" t="s">
        <v>135</v>
      </c>
      <c r="BJ1298" s="240"/>
      <c r="BK1298" s="240" t="s">
        <v>114</v>
      </c>
      <c r="BL1298" s="240"/>
      <c r="BM1298" s="224"/>
      <c r="BN1298" s="285" t="s">
        <v>108</v>
      </c>
      <c r="BO1298" s="261" t="s">
        <v>108</v>
      </c>
      <c r="BP1298" s="261" t="s">
        <v>108</v>
      </c>
      <c r="BQ1298" s="261" t="s">
        <v>108</v>
      </c>
      <c r="BR1298" s="261" t="s">
        <v>108</v>
      </c>
      <c r="BS1298" s="261" t="s">
        <v>108</v>
      </c>
      <c r="BT1298" s="261" t="s">
        <v>108</v>
      </c>
      <c r="BU1298" s="286" t="s">
        <v>108</v>
      </c>
      <c r="BV1298" s="261" t="s">
        <v>108</v>
      </c>
      <c r="BW1298" s="65" t="s">
        <v>108</v>
      </c>
      <c r="BX1298" s="287" t="s">
        <v>12482</v>
      </c>
      <c r="BY1298" s="261">
        <v>6018281483</v>
      </c>
      <c r="BZ1298" s="302" t="s">
        <v>12483</v>
      </c>
      <c r="CA1298" s="223"/>
      <c r="CB1298" s="223"/>
      <c r="CC1298" s="223"/>
      <c r="CD1298" s="250"/>
      <c r="CE1298" s="294"/>
      <c r="CF1298" s="294"/>
      <c r="CG1298" s="223"/>
      <c r="CH1298" s="223"/>
      <c r="CI1298" s="223"/>
      <c r="CJ1298" s="223"/>
      <c r="CK1298" s="223"/>
      <c r="CL1298" s="223"/>
      <c r="CM1298" s="295"/>
      <c r="CN1298" s="223"/>
      <c r="CO1298" s="50"/>
      <c r="CP1298" s="50"/>
      <c r="CQ1298" s="50"/>
      <c r="CR1298" s="50"/>
      <c r="CS1298" s="50"/>
      <c r="CT1298" s="50"/>
      <c r="CU1298" s="50"/>
      <c r="CV1298" s="50"/>
      <c r="CW1298" s="50"/>
      <c r="CX1298" s="50"/>
      <c r="CY1298" s="50"/>
      <c r="CZ1298" s="50"/>
      <c r="DA1298" s="50"/>
      <c r="DB1298" s="50"/>
      <c r="DC1298" s="50"/>
      <c r="DD1298" s="50"/>
      <c r="DE1298" s="50"/>
      <c r="DF1298" s="50"/>
      <c r="DG1298" s="50"/>
      <c r="DH1298" s="50"/>
      <c r="DI1298" s="50"/>
      <c r="DJ1298" s="50"/>
      <c r="DK1298" s="50"/>
      <c r="DL1298" s="50"/>
      <c r="DM1298" s="50"/>
      <c r="DN1298" s="50"/>
      <c r="DO1298" s="50"/>
      <c r="DP1298" s="50"/>
      <c r="DQ1298" s="50"/>
      <c r="DR1298" s="50"/>
      <c r="DS1298" s="50"/>
      <c r="DT1298" s="50"/>
      <c r="DU1298" s="50"/>
      <c r="DV1298" s="50"/>
      <c r="DW1298" s="50"/>
      <c r="DX1298" s="50"/>
      <c r="DY1298" s="50"/>
      <c r="DZ1298" s="50"/>
      <c r="EA1298" s="50"/>
      <c r="EB1298" s="50"/>
      <c r="EC1298" s="50"/>
      <c r="ED1298" s="50"/>
      <c r="EE1298" s="50"/>
      <c r="EF1298" s="297"/>
      <c r="EG1298" s="297"/>
      <c r="EH1298" s="297"/>
      <c r="EI1298" s="297"/>
      <c r="EJ1298" s="297"/>
      <c r="EK1298" s="297"/>
      <c r="EL1298" s="297"/>
      <c r="EM1298" s="297"/>
      <c r="EN1298" s="297"/>
      <c r="EO1298" s="297"/>
      <c r="EP1298" s="297"/>
      <c r="EQ1298" s="297"/>
      <c r="ER1298" s="297"/>
      <c r="ES1298" s="297"/>
      <c r="ET1298" s="297"/>
      <c r="EU1298" s="297"/>
      <c r="EV1298" s="297"/>
      <c r="EW1298" s="297"/>
      <c r="EX1298" s="297"/>
      <c r="EY1298" s="297"/>
      <c r="EZ1298" s="297"/>
      <c r="FA1298" s="297"/>
      <c r="FB1298" s="297"/>
      <c r="FC1298" s="297"/>
      <c r="FD1298" s="297"/>
      <c r="FE1298" s="297"/>
      <c r="FF1298" s="297"/>
      <c r="FG1298" s="297"/>
      <c r="FH1298" s="297"/>
      <c r="FI1298" s="297"/>
      <c r="FJ1298" s="297"/>
      <c r="FK1298" s="297"/>
      <c r="FL1298" s="297"/>
      <c r="FM1298" s="297"/>
      <c r="FN1298" s="297"/>
      <c r="FO1298" s="297"/>
      <c r="FP1298" s="297"/>
      <c r="FQ1298" s="297"/>
      <c r="FR1298" s="297"/>
      <c r="FS1298" s="297"/>
    </row>
    <row r="1299" spans="1:175" ht="45.75" customHeight="1">
      <c r="A1299" s="638">
        <v>1298</v>
      </c>
      <c r="B1299" s="412" t="s">
        <v>12484</v>
      </c>
      <c r="C1299" s="404" t="s">
        <v>12485</v>
      </c>
      <c r="D1299" s="405" t="s">
        <v>12420</v>
      </c>
      <c r="E1299" s="406">
        <v>45639</v>
      </c>
      <c r="F1299" s="407"/>
      <c r="G1299" s="407"/>
      <c r="H1299" s="404" t="s">
        <v>416</v>
      </c>
      <c r="I1299" s="408" t="s">
        <v>12486</v>
      </c>
      <c r="J1299" s="404" t="s">
        <v>12487</v>
      </c>
      <c r="K1299" s="409">
        <v>800037800</v>
      </c>
      <c r="L1299" s="404">
        <v>8</v>
      </c>
      <c r="M1299" s="410" t="s">
        <v>926</v>
      </c>
      <c r="N1299" s="411" t="s">
        <v>549</v>
      </c>
      <c r="O1299" s="412" t="s">
        <v>168</v>
      </c>
      <c r="P1299" s="404" t="s">
        <v>12488</v>
      </c>
      <c r="Q1299" s="404" t="s">
        <v>12489</v>
      </c>
      <c r="R1299" s="413">
        <v>3240</v>
      </c>
      <c r="S1299" s="404" t="s">
        <v>12490</v>
      </c>
      <c r="T1299" s="414">
        <v>40000000000</v>
      </c>
      <c r="U1299" s="415" t="s">
        <v>108</v>
      </c>
      <c r="V1299" s="414" t="s">
        <v>108</v>
      </c>
      <c r="W1299" s="416" t="s">
        <v>108</v>
      </c>
      <c r="X1299" s="417" t="s">
        <v>108</v>
      </c>
      <c r="Y1299" s="418" t="s">
        <v>5746</v>
      </c>
      <c r="Z1299" s="419" t="s">
        <v>9694</v>
      </c>
      <c r="AA1299" s="420" t="s">
        <v>9694</v>
      </c>
      <c r="AB1299" s="421" t="s">
        <v>9694</v>
      </c>
      <c r="AC1299" s="420" t="s">
        <v>9694</v>
      </c>
      <c r="AD1299" s="420" t="s">
        <v>9694</v>
      </c>
      <c r="AE1299" s="420" t="s">
        <v>9694</v>
      </c>
      <c r="AF1299" s="420" t="s">
        <v>9694</v>
      </c>
      <c r="AG1299" s="420" t="s">
        <v>9694</v>
      </c>
      <c r="AH1299" s="420" t="s">
        <v>9694</v>
      </c>
      <c r="AI1299" s="420" t="s">
        <v>9694</v>
      </c>
      <c r="AJ1299" s="420" t="s">
        <v>9694</v>
      </c>
      <c r="AK1299" s="422" t="s">
        <v>104</v>
      </c>
      <c r="AL1299" s="423" t="s">
        <v>12491</v>
      </c>
      <c r="AM1299" s="404" t="s">
        <v>8769</v>
      </c>
      <c r="AN1299" s="424">
        <v>53910682</v>
      </c>
      <c r="AO1299" s="422" t="s">
        <v>114</v>
      </c>
      <c r="AP1299" s="404" t="s">
        <v>114</v>
      </c>
      <c r="AQ1299" s="425" t="s">
        <v>114</v>
      </c>
      <c r="AR1299" s="422" t="s">
        <v>114</v>
      </c>
      <c r="AS1299" s="404" t="s">
        <v>114</v>
      </c>
      <c r="AT1299" s="422" t="s">
        <v>114</v>
      </c>
      <c r="AU1299" s="422"/>
      <c r="AV1299" s="404"/>
      <c r="AW1299" s="404"/>
      <c r="AX1299" s="404"/>
      <c r="AY1299" s="404" t="s">
        <v>108</v>
      </c>
      <c r="AZ1299" s="426"/>
      <c r="BA1299" s="404"/>
      <c r="BB1299" s="427"/>
      <c r="BC1299" s="426"/>
      <c r="BD1299" s="413"/>
      <c r="BE1299" s="413"/>
      <c r="BF1299" s="413"/>
      <c r="BG1299" s="426"/>
      <c r="BH1299" s="428" t="s">
        <v>5746</v>
      </c>
      <c r="BI1299" s="296" t="s">
        <v>135</v>
      </c>
      <c r="BJ1299" s="260"/>
      <c r="BK1299" s="261" t="s">
        <v>108</v>
      </c>
      <c r="BL1299" s="262"/>
      <c r="BM1299" s="440"/>
      <c r="BN1299" s="429" t="s">
        <v>108</v>
      </c>
      <c r="BO1299" s="411" t="s">
        <v>108</v>
      </c>
      <c r="BP1299" s="411" t="s">
        <v>108</v>
      </c>
      <c r="BQ1299" s="411" t="s">
        <v>108</v>
      </c>
      <c r="BR1299" s="411" t="s">
        <v>108</v>
      </c>
      <c r="BS1299" s="411" t="s">
        <v>108</v>
      </c>
      <c r="BT1299" s="411" t="s">
        <v>108</v>
      </c>
      <c r="BU1299" s="430" t="s">
        <v>108</v>
      </c>
      <c r="BV1299" s="411" t="s">
        <v>108</v>
      </c>
      <c r="BW1299" s="431" t="s">
        <v>108</v>
      </c>
      <c r="BX1299" s="432" t="s">
        <v>12492</v>
      </c>
      <c r="BY1299" s="411">
        <v>5945555</v>
      </c>
      <c r="BZ1299" s="433" t="s">
        <v>12493</v>
      </c>
      <c r="CA1299" s="434"/>
      <c r="CB1299" s="435"/>
      <c r="CC1299" s="434"/>
      <c r="CD1299" s="434"/>
      <c r="CE1299" s="434"/>
      <c r="CF1299" s="434"/>
      <c r="CG1299" s="434"/>
      <c r="CH1299" s="434"/>
      <c r="CI1299" s="434"/>
      <c r="CJ1299" s="434"/>
      <c r="CK1299" s="434"/>
      <c r="CL1299" s="434"/>
      <c r="CM1299" s="434"/>
      <c r="CN1299" s="434"/>
      <c r="CO1299" s="50"/>
      <c r="CP1299" s="50"/>
      <c r="CQ1299" s="50"/>
      <c r="CR1299" s="50"/>
      <c r="CS1299" s="50"/>
      <c r="CT1299" s="50"/>
      <c r="CU1299" s="50"/>
      <c r="CV1299" s="50"/>
      <c r="CW1299" s="50"/>
      <c r="CX1299" s="50"/>
      <c r="CY1299" s="50"/>
      <c r="CZ1299" s="50"/>
      <c r="DA1299" s="50"/>
      <c r="DB1299" s="50"/>
      <c r="DC1299" s="50"/>
      <c r="DD1299" s="50"/>
      <c r="DE1299" s="50"/>
      <c r="DF1299" s="50"/>
      <c r="DG1299" s="50"/>
      <c r="DH1299" s="50"/>
      <c r="DI1299" s="50"/>
      <c r="DJ1299" s="50"/>
      <c r="DK1299" s="50"/>
      <c r="DL1299" s="50"/>
      <c r="DM1299" s="50"/>
      <c r="DN1299" s="50"/>
      <c r="DO1299" s="50"/>
      <c r="DP1299" s="50"/>
      <c r="DQ1299" s="50"/>
      <c r="DR1299" s="50"/>
      <c r="DS1299" s="50"/>
      <c r="DT1299" s="50"/>
      <c r="DU1299" s="50"/>
      <c r="DV1299" s="50"/>
      <c r="DW1299" s="50"/>
      <c r="DX1299" s="50"/>
      <c r="DY1299" s="50"/>
      <c r="DZ1299" s="50"/>
      <c r="EA1299" s="50"/>
      <c r="EB1299" s="50"/>
      <c r="EC1299" s="50"/>
      <c r="ED1299" s="50"/>
      <c r="EE1299" s="50"/>
    </row>
    <row r="1300" spans="1:175" ht="45.75" customHeight="1">
      <c r="A1300" s="589">
        <v>1299</v>
      </c>
      <c r="B1300" s="403" t="s">
        <v>12494</v>
      </c>
      <c r="C1300" s="156" t="s">
        <v>12495</v>
      </c>
      <c r="D1300" s="156" t="s">
        <v>12496</v>
      </c>
      <c r="E1300" s="156">
        <v>45641</v>
      </c>
      <c r="F1300" s="156">
        <v>45642</v>
      </c>
      <c r="G1300" s="156">
        <v>45657</v>
      </c>
      <c r="H1300" s="156" t="s">
        <v>416</v>
      </c>
      <c r="I1300" s="156" t="s">
        <v>12497</v>
      </c>
      <c r="J1300" s="156" t="s">
        <v>12498</v>
      </c>
      <c r="K1300" s="251">
        <v>900132666</v>
      </c>
      <c r="L1300" s="156">
        <v>6</v>
      </c>
      <c r="M1300" s="156" t="s">
        <v>926</v>
      </c>
      <c r="N1300" s="156" t="s">
        <v>98</v>
      </c>
      <c r="O1300" s="156" t="s">
        <v>12499</v>
      </c>
      <c r="P1300" s="156" t="s">
        <v>12500</v>
      </c>
      <c r="Q1300" s="156" t="s">
        <v>12501</v>
      </c>
      <c r="R1300" s="143">
        <v>15</v>
      </c>
      <c r="S1300" s="134" t="s">
        <v>12502</v>
      </c>
      <c r="T1300" s="253">
        <v>276241500</v>
      </c>
      <c r="U1300" s="156">
        <v>2024004843</v>
      </c>
      <c r="V1300" s="253">
        <v>276241500</v>
      </c>
      <c r="W1300" s="156">
        <v>45642</v>
      </c>
      <c r="X1300" s="156" t="s">
        <v>103</v>
      </c>
      <c r="Y1300" s="317">
        <v>276241500</v>
      </c>
      <c r="Z1300" s="156">
        <v>276241500</v>
      </c>
      <c r="AA1300" s="156" t="s">
        <v>9694</v>
      </c>
      <c r="AB1300" s="156" t="s">
        <v>9694</v>
      </c>
      <c r="AC1300" s="156" t="s">
        <v>9694</v>
      </c>
      <c r="AD1300" s="156" t="s">
        <v>9694</v>
      </c>
      <c r="AE1300" s="156" t="s">
        <v>9694</v>
      </c>
      <c r="AF1300" s="156" t="s">
        <v>9694</v>
      </c>
      <c r="AG1300" s="156" t="s">
        <v>9694</v>
      </c>
      <c r="AH1300" s="156" t="s">
        <v>9694</v>
      </c>
      <c r="AI1300" s="156" t="s">
        <v>9694</v>
      </c>
      <c r="AJ1300" s="156" t="s">
        <v>9694</v>
      </c>
      <c r="AK1300" s="156" t="s">
        <v>104</v>
      </c>
      <c r="AL1300" s="103" t="s">
        <v>12503</v>
      </c>
      <c r="AM1300" s="156" t="s">
        <v>4918</v>
      </c>
      <c r="AN1300" s="156">
        <v>80399566</v>
      </c>
      <c r="AO1300" s="156" t="s">
        <v>12504</v>
      </c>
      <c r="AP1300" s="156" t="s">
        <v>1618</v>
      </c>
      <c r="AQ1300" s="156">
        <v>45642</v>
      </c>
      <c r="AR1300" s="156" t="s">
        <v>12505</v>
      </c>
      <c r="AS1300" s="156" t="s">
        <v>114</v>
      </c>
      <c r="AT1300" s="156" t="s">
        <v>109</v>
      </c>
      <c r="AU1300" s="156" t="s">
        <v>392</v>
      </c>
      <c r="AV1300" s="156"/>
      <c r="AW1300" s="156" t="s">
        <v>110</v>
      </c>
      <c r="AX1300" s="156" t="s">
        <v>109</v>
      </c>
      <c r="AY1300" s="156" t="s">
        <v>108</v>
      </c>
      <c r="AZ1300" s="156"/>
      <c r="BA1300" s="156"/>
      <c r="BB1300" s="156"/>
      <c r="BC1300" s="156"/>
      <c r="BD1300" s="156"/>
      <c r="BE1300" s="156"/>
      <c r="BF1300" s="156"/>
      <c r="BG1300" s="156"/>
      <c r="BH1300" s="153">
        <v>276241500</v>
      </c>
      <c r="BI1300" s="158" t="s">
        <v>227</v>
      </c>
      <c r="BJ1300" s="240"/>
      <c r="BK1300" s="240"/>
      <c r="BL1300" s="240"/>
      <c r="BM1300" s="677" t="s">
        <v>11378</v>
      </c>
      <c r="BN1300" s="156" t="s">
        <v>108</v>
      </c>
      <c r="BO1300" s="156" t="s">
        <v>108</v>
      </c>
      <c r="BP1300" s="156" t="s">
        <v>108</v>
      </c>
      <c r="BQ1300" s="156" t="s">
        <v>108</v>
      </c>
      <c r="BR1300" s="156" t="s">
        <v>108</v>
      </c>
      <c r="BS1300" s="156" t="s">
        <v>108</v>
      </c>
      <c r="BT1300" s="156" t="s">
        <v>108</v>
      </c>
      <c r="BU1300" s="156" t="s">
        <v>108</v>
      </c>
      <c r="BV1300" s="156" t="s">
        <v>108</v>
      </c>
      <c r="BW1300" s="156" t="s">
        <v>108</v>
      </c>
      <c r="BX1300" s="156" t="s">
        <v>11666</v>
      </c>
      <c r="BY1300" s="156">
        <v>3112904725</v>
      </c>
      <c r="BZ1300" s="156" t="s">
        <v>12506</v>
      </c>
      <c r="CA1300" s="157" t="s">
        <v>109</v>
      </c>
      <c r="CB1300" s="157" t="s">
        <v>109</v>
      </c>
      <c r="CC1300" s="157"/>
      <c r="CD1300" s="156"/>
      <c r="CE1300" s="156"/>
      <c r="CF1300" s="156"/>
      <c r="CG1300" s="156"/>
      <c r="CH1300" s="156"/>
      <c r="CI1300" s="156"/>
      <c r="CJ1300" s="156"/>
      <c r="CK1300" s="156"/>
      <c r="CL1300" s="156"/>
      <c r="CM1300" s="152" t="s">
        <v>109</v>
      </c>
      <c r="CN1300" s="152" t="s">
        <v>109</v>
      </c>
      <c r="CO1300" s="297"/>
      <c r="CP1300" s="297"/>
      <c r="CQ1300" s="297"/>
      <c r="CR1300" s="297"/>
      <c r="CS1300" s="297"/>
      <c r="CT1300" s="297"/>
      <c r="CU1300" s="297"/>
      <c r="CV1300" s="297"/>
      <c r="CW1300" s="297"/>
      <c r="CX1300" s="297"/>
      <c r="CY1300" s="297"/>
      <c r="CZ1300" s="297"/>
      <c r="DA1300" s="297"/>
      <c r="DB1300" s="297"/>
      <c r="DC1300" s="297"/>
      <c r="DD1300" s="297"/>
      <c r="DE1300" s="297"/>
      <c r="DF1300" s="297"/>
      <c r="DG1300" s="297"/>
      <c r="DH1300" s="297"/>
      <c r="DI1300" s="297"/>
      <c r="DJ1300" s="297"/>
      <c r="DK1300" s="297"/>
      <c r="DL1300" s="297"/>
      <c r="DM1300" s="297"/>
      <c r="DN1300" s="297"/>
      <c r="DO1300" s="297"/>
      <c r="DP1300" s="297"/>
      <c r="DQ1300" s="297"/>
      <c r="DR1300" s="297"/>
      <c r="DS1300" s="297"/>
      <c r="DT1300" s="297"/>
      <c r="DU1300" s="297"/>
      <c r="DV1300" s="297"/>
      <c r="DW1300" s="297"/>
      <c r="DX1300" s="297"/>
      <c r="DY1300" s="297"/>
      <c r="DZ1300" s="297"/>
      <c r="EA1300" s="297"/>
      <c r="EB1300" s="297"/>
      <c r="EC1300" s="297"/>
      <c r="ED1300" s="297"/>
      <c r="EE1300" s="297"/>
      <c r="EF1300" s="297"/>
      <c r="EG1300" s="297"/>
      <c r="EH1300" s="297"/>
      <c r="EI1300" s="297"/>
      <c r="EJ1300" s="297"/>
      <c r="EK1300" s="297"/>
      <c r="EL1300" s="297"/>
      <c r="EM1300" s="297"/>
      <c r="EN1300" s="297"/>
      <c r="EO1300" s="297"/>
      <c r="EP1300" s="297"/>
      <c r="EQ1300" s="297"/>
      <c r="ER1300" s="297"/>
      <c r="ES1300" s="297"/>
      <c r="ET1300" s="297"/>
      <c r="EU1300" s="297"/>
      <c r="EV1300" s="297"/>
      <c r="EW1300" s="297"/>
      <c r="EX1300" s="297"/>
      <c r="EY1300" s="297"/>
      <c r="EZ1300" s="297"/>
      <c r="FA1300" s="297"/>
      <c r="FB1300" s="297"/>
      <c r="FC1300" s="297"/>
      <c r="FD1300" s="297"/>
      <c r="FE1300" s="297"/>
      <c r="FF1300" s="297"/>
      <c r="FG1300" s="297"/>
      <c r="FH1300" s="297"/>
      <c r="FI1300" s="297"/>
      <c r="FJ1300" s="297"/>
      <c r="FK1300" s="297"/>
      <c r="FL1300" s="297"/>
      <c r="FM1300" s="297"/>
      <c r="FN1300" s="297"/>
      <c r="FO1300" s="297"/>
      <c r="FP1300" s="297"/>
      <c r="FQ1300" s="297"/>
      <c r="FR1300" s="297"/>
      <c r="FS1300" s="297"/>
    </row>
    <row r="1301" spans="1:175" ht="45.75" customHeight="1">
      <c r="A1301" s="589">
        <v>1300</v>
      </c>
      <c r="B1301" s="403" t="s">
        <v>12507</v>
      </c>
      <c r="C1301" s="156" t="s">
        <v>12508</v>
      </c>
      <c r="D1301" s="156" t="s">
        <v>12440</v>
      </c>
      <c r="E1301" s="156">
        <v>45642</v>
      </c>
      <c r="F1301" s="156">
        <v>45643</v>
      </c>
      <c r="G1301" s="156">
        <v>45652</v>
      </c>
      <c r="H1301" s="156" t="s">
        <v>5684</v>
      </c>
      <c r="I1301" s="156" t="s">
        <v>452</v>
      </c>
      <c r="J1301" s="156" t="s">
        <v>5806</v>
      </c>
      <c r="K1301" s="251">
        <v>901189113</v>
      </c>
      <c r="L1301" s="156">
        <v>4</v>
      </c>
      <c r="M1301" s="156" t="s">
        <v>926</v>
      </c>
      <c r="N1301" s="156" t="s">
        <v>98</v>
      </c>
      <c r="O1301" s="156" t="s">
        <v>354</v>
      </c>
      <c r="P1301" s="156" t="s">
        <v>12509</v>
      </c>
      <c r="Q1301" s="156" t="s">
        <v>12510</v>
      </c>
      <c r="R1301" s="143">
        <v>9</v>
      </c>
      <c r="S1301" s="134" t="s">
        <v>12511</v>
      </c>
      <c r="T1301" s="253">
        <v>1268133022</v>
      </c>
      <c r="U1301" s="156">
        <v>2024004847</v>
      </c>
      <c r="V1301" s="253">
        <v>1268133022</v>
      </c>
      <c r="W1301" s="156">
        <v>45642</v>
      </c>
      <c r="X1301" s="156" t="s">
        <v>103</v>
      </c>
      <c r="Y1301" s="317">
        <v>1268133022</v>
      </c>
      <c r="Z1301" s="156">
        <v>1268133022</v>
      </c>
      <c r="AA1301" s="156" t="s">
        <v>9694</v>
      </c>
      <c r="AB1301" s="156" t="s">
        <v>9694</v>
      </c>
      <c r="AC1301" s="156" t="s">
        <v>9694</v>
      </c>
      <c r="AD1301" s="156" t="s">
        <v>9694</v>
      </c>
      <c r="AE1301" s="156" t="s">
        <v>9694</v>
      </c>
      <c r="AF1301" s="156" t="s">
        <v>9694</v>
      </c>
      <c r="AG1301" s="156" t="s">
        <v>9694</v>
      </c>
      <c r="AH1301" s="156" t="s">
        <v>9694</v>
      </c>
      <c r="AI1301" s="156" t="s">
        <v>9694</v>
      </c>
      <c r="AJ1301" s="156" t="s">
        <v>9694</v>
      </c>
      <c r="AK1301" s="156" t="s">
        <v>104</v>
      </c>
      <c r="AL1301" s="103" t="s">
        <v>12512</v>
      </c>
      <c r="AM1301" s="156" t="s">
        <v>2422</v>
      </c>
      <c r="AN1301" s="156">
        <v>35196208</v>
      </c>
      <c r="AO1301" s="156" t="s">
        <v>12513</v>
      </c>
      <c r="AP1301" s="156" t="s">
        <v>1618</v>
      </c>
      <c r="AQ1301" s="156">
        <v>45642</v>
      </c>
      <c r="AR1301" s="156" t="s">
        <v>12514</v>
      </c>
      <c r="AS1301" s="156" t="s">
        <v>114</v>
      </c>
      <c r="AT1301" s="156" t="s">
        <v>109</v>
      </c>
      <c r="AU1301" s="156" t="s">
        <v>392</v>
      </c>
      <c r="AV1301" s="156"/>
      <c r="AW1301" s="156"/>
      <c r="AX1301" s="156" t="s">
        <v>109</v>
      </c>
      <c r="AY1301" s="156" t="s">
        <v>108</v>
      </c>
      <c r="AZ1301" s="156"/>
      <c r="BA1301" s="156"/>
      <c r="BB1301" s="156"/>
      <c r="BC1301" s="156"/>
      <c r="BD1301" s="156"/>
      <c r="BE1301" s="156"/>
      <c r="BF1301" s="156"/>
      <c r="BG1301" s="156"/>
      <c r="BH1301" s="153">
        <v>1268133022</v>
      </c>
      <c r="BI1301" s="399" t="s">
        <v>135</v>
      </c>
      <c r="BJ1301" s="240"/>
      <c r="BK1301" s="240"/>
      <c r="BL1301" s="240"/>
      <c r="BM1301" s="399" t="s">
        <v>136</v>
      </c>
      <c r="BN1301" s="156" t="s">
        <v>108</v>
      </c>
      <c r="BO1301" s="156" t="s">
        <v>108</v>
      </c>
      <c r="BP1301" s="156" t="s">
        <v>108</v>
      </c>
      <c r="BQ1301" s="156" t="s">
        <v>108</v>
      </c>
      <c r="BR1301" s="156" t="s">
        <v>108</v>
      </c>
      <c r="BS1301" s="156" t="s">
        <v>108</v>
      </c>
      <c r="BT1301" s="156" t="s">
        <v>108</v>
      </c>
      <c r="BU1301" s="156" t="s">
        <v>108</v>
      </c>
      <c r="BV1301" s="156" t="s">
        <v>108</v>
      </c>
      <c r="BW1301" s="156" t="s">
        <v>108</v>
      </c>
      <c r="BX1301" s="156" t="s">
        <v>12198</v>
      </c>
      <c r="BY1301" s="156">
        <v>3173697482</v>
      </c>
      <c r="BZ1301" s="156" t="s">
        <v>12199</v>
      </c>
      <c r="CA1301" s="157" t="s">
        <v>109</v>
      </c>
      <c r="CB1301" s="157"/>
      <c r="CC1301" s="157"/>
      <c r="CD1301" s="156"/>
      <c r="CE1301" s="156"/>
      <c r="CF1301" s="156"/>
      <c r="CG1301" s="156"/>
      <c r="CH1301" s="156"/>
      <c r="CI1301" s="156"/>
      <c r="CJ1301" s="156"/>
      <c r="CK1301" s="156"/>
      <c r="CL1301" s="156"/>
      <c r="CM1301" s="152" t="s">
        <v>109</v>
      </c>
      <c r="CN1301" s="152"/>
      <c r="CO1301" s="297"/>
      <c r="CP1301" s="297"/>
      <c r="CQ1301" s="297"/>
      <c r="CR1301" s="297"/>
      <c r="CS1301" s="297"/>
      <c r="CT1301" s="297"/>
      <c r="CU1301" s="297"/>
      <c r="CV1301" s="297"/>
      <c r="CW1301" s="297"/>
      <c r="CX1301" s="297"/>
      <c r="CY1301" s="297"/>
      <c r="CZ1301" s="297"/>
      <c r="DA1301" s="297"/>
      <c r="DB1301" s="297"/>
      <c r="DC1301" s="297"/>
      <c r="DD1301" s="297"/>
      <c r="DE1301" s="297"/>
      <c r="DF1301" s="297"/>
      <c r="DG1301" s="297"/>
      <c r="DH1301" s="297"/>
      <c r="DI1301" s="297"/>
      <c r="DJ1301" s="297"/>
      <c r="DK1301" s="297"/>
      <c r="DL1301" s="297"/>
      <c r="DM1301" s="297"/>
      <c r="DN1301" s="297"/>
      <c r="DO1301" s="297"/>
      <c r="DP1301" s="297"/>
      <c r="DQ1301" s="297"/>
      <c r="DR1301" s="297"/>
      <c r="DS1301" s="297"/>
      <c r="DT1301" s="297"/>
      <c r="DU1301" s="297"/>
      <c r="DV1301" s="297"/>
      <c r="DW1301" s="297"/>
      <c r="DX1301" s="297"/>
      <c r="DY1301" s="297"/>
      <c r="DZ1301" s="297"/>
      <c r="EA1301" s="297"/>
      <c r="EB1301" s="297"/>
      <c r="EC1301" s="297"/>
      <c r="ED1301" s="297"/>
      <c r="EE1301" s="297"/>
      <c r="EF1301" s="297"/>
      <c r="EG1301" s="297"/>
      <c r="EH1301" s="297"/>
      <c r="EI1301" s="297"/>
      <c r="EJ1301" s="297"/>
      <c r="EK1301" s="297"/>
      <c r="EL1301" s="297"/>
      <c r="EM1301" s="297"/>
      <c r="EN1301" s="297"/>
      <c r="EO1301" s="297"/>
      <c r="EP1301" s="297"/>
      <c r="EQ1301" s="297"/>
      <c r="ER1301" s="297"/>
      <c r="ES1301" s="297"/>
      <c r="ET1301" s="297"/>
      <c r="EU1301" s="297"/>
      <c r="EV1301" s="297"/>
      <c r="EW1301" s="297"/>
      <c r="EX1301" s="297"/>
      <c r="EY1301" s="297"/>
      <c r="EZ1301" s="297"/>
      <c r="FA1301" s="297"/>
      <c r="FB1301" s="297"/>
      <c r="FC1301" s="297"/>
      <c r="FD1301" s="297"/>
      <c r="FE1301" s="297"/>
      <c r="FF1301" s="297"/>
      <c r="FG1301" s="297"/>
      <c r="FH1301" s="297"/>
      <c r="FI1301" s="297"/>
      <c r="FJ1301" s="297"/>
      <c r="FK1301" s="297"/>
      <c r="FL1301" s="297"/>
      <c r="FM1301" s="297"/>
      <c r="FN1301" s="297"/>
      <c r="FO1301" s="297"/>
      <c r="FP1301" s="297"/>
      <c r="FQ1301" s="297"/>
      <c r="FR1301" s="297"/>
      <c r="FS1301" s="297"/>
    </row>
    <row r="1302" spans="1:175" ht="45.75" customHeight="1">
      <c r="A1302" s="639">
        <v>1301</v>
      </c>
      <c r="B1302" s="402" t="s">
        <v>12515</v>
      </c>
      <c r="C1302" s="239" t="s">
        <v>12516</v>
      </c>
      <c r="D1302" s="205" t="s">
        <v>12517</v>
      </c>
      <c r="E1302" s="202">
        <v>45643</v>
      </c>
      <c r="F1302" s="203" t="s">
        <v>12518</v>
      </c>
      <c r="G1302" s="203">
        <v>45657</v>
      </c>
      <c r="H1302" s="201" t="s">
        <v>5585</v>
      </c>
      <c r="I1302" s="206" t="s">
        <v>855</v>
      </c>
      <c r="J1302" s="201" t="s">
        <v>12519</v>
      </c>
      <c r="K1302" s="271">
        <v>900641347</v>
      </c>
      <c r="L1302" s="201">
        <v>5</v>
      </c>
      <c r="M1302" s="272" t="s">
        <v>926</v>
      </c>
      <c r="N1302" s="208" t="s">
        <v>549</v>
      </c>
      <c r="O1302" s="218" t="s">
        <v>1061</v>
      </c>
      <c r="P1302" s="201" t="s">
        <v>12520</v>
      </c>
      <c r="Q1302" s="201" t="s">
        <v>12521</v>
      </c>
      <c r="R1302" s="210" t="e">
        <v>#VALUE!</v>
      </c>
      <c r="S1302" s="201" t="s">
        <v>12522</v>
      </c>
      <c r="T1302" s="273">
        <v>1704349348</v>
      </c>
      <c r="U1302" s="274">
        <v>2024004895</v>
      </c>
      <c r="V1302" s="273">
        <v>1704349348</v>
      </c>
      <c r="W1302" s="275">
        <v>45644</v>
      </c>
      <c r="X1302" s="276" t="s">
        <v>103</v>
      </c>
      <c r="Y1302" s="313">
        <v>1704349348</v>
      </c>
      <c r="Z1302" s="215">
        <v>1554349348</v>
      </c>
      <c r="AA1302" s="216" t="s">
        <v>9694</v>
      </c>
      <c r="AB1302" s="217" t="s">
        <v>9694</v>
      </c>
      <c r="AC1302" s="216" t="s">
        <v>9694</v>
      </c>
      <c r="AD1302" s="216">
        <v>150000000</v>
      </c>
      <c r="AE1302" s="216" t="s">
        <v>9694</v>
      </c>
      <c r="AF1302" s="216" t="s">
        <v>9694</v>
      </c>
      <c r="AG1302" s="216" t="s">
        <v>9694</v>
      </c>
      <c r="AH1302" s="216" t="s">
        <v>9694</v>
      </c>
      <c r="AI1302" s="216" t="s">
        <v>9694</v>
      </c>
      <c r="AJ1302" s="216" t="s">
        <v>9694</v>
      </c>
      <c r="AK1302" s="209" t="s">
        <v>104</v>
      </c>
      <c r="AL1302" s="191" t="s">
        <v>12523</v>
      </c>
      <c r="AM1302" s="201" t="s">
        <v>12524</v>
      </c>
      <c r="AN1302" s="207">
        <v>80398755</v>
      </c>
      <c r="AO1302" s="209" t="s">
        <v>12525</v>
      </c>
      <c r="AP1302" s="201" t="s">
        <v>1618</v>
      </c>
      <c r="AQ1302" s="277">
        <v>45649</v>
      </c>
      <c r="AR1302" s="209" t="s">
        <v>12526</v>
      </c>
      <c r="AS1302" s="201" t="s">
        <v>114</v>
      </c>
      <c r="AT1302" s="209" t="s">
        <v>109</v>
      </c>
      <c r="AU1302" s="209" t="s">
        <v>392</v>
      </c>
      <c r="AV1302" s="201"/>
      <c r="AW1302" s="201"/>
      <c r="AX1302" s="201" t="s">
        <v>109</v>
      </c>
      <c r="AY1302" s="201" t="s">
        <v>108</v>
      </c>
      <c r="AZ1302" s="240"/>
      <c r="BA1302" s="201"/>
      <c r="BB1302" s="241"/>
      <c r="BC1302" s="240">
        <v>45687</v>
      </c>
      <c r="BD1302" s="210" t="s">
        <v>12527</v>
      </c>
      <c r="BE1302" s="210"/>
      <c r="BF1302" s="210"/>
      <c r="BG1302" s="240">
        <v>45747</v>
      </c>
      <c r="BH1302" s="221">
        <v>1704349348</v>
      </c>
      <c r="BI1302" s="296" t="s">
        <v>135</v>
      </c>
      <c r="BJ1302" s="240"/>
      <c r="BK1302" s="240">
        <v>45720</v>
      </c>
      <c r="BL1302" s="240"/>
      <c r="BM1302" s="224"/>
      <c r="BN1302" s="285" t="s">
        <v>108</v>
      </c>
      <c r="BO1302" s="261" t="s">
        <v>108</v>
      </c>
      <c r="BP1302" s="261" t="s">
        <v>108</v>
      </c>
      <c r="BQ1302" s="261" t="s">
        <v>108</v>
      </c>
      <c r="BR1302" s="261" t="s">
        <v>108</v>
      </c>
      <c r="BS1302" s="261" t="s">
        <v>108</v>
      </c>
      <c r="BT1302" s="261" t="s">
        <v>108</v>
      </c>
      <c r="BU1302" s="286" t="s">
        <v>108</v>
      </c>
      <c r="BV1302" s="261" t="s">
        <v>108</v>
      </c>
      <c r="BW1302" s="65" t="s">
        <v>108</v>
      </c>
      <c r="BX1302" s="287" t="s">
        <v>12528</v>
      </c>
      <c r="BY1302" s="261">
        <v>6016795524</v>
      </c>
      <c r="BZ1302" s="302" t="s">
        <v>12529</v>
      </c>
      <c r="CA1302" s="223" t="s">
        <v>109</v>
      </c>
      <c r="CB1302" s="223" t="s">
        <v>109</v>
      </c>
      <c r="CC1302" s="223" t="s">
        <v>1018</v>
      </c>
      <c r="CD1302" s="250"/>
      <c r="CE1302" s="294"/>
      <c r="CF1302" s="294"/>
      <c r="CG1302" s="223"/>
      <c r="CH1302" s="223"/>
      <c r="CI1302" s="223"/>
      <c r="CJ1302" s="223"/>
      <c r="CK1302" s="223"/>
      <c r="CL1302" s="223"/>
      <c r="CM1302" s="295"/>
      <c r="CN1302" s="223"/>
      <c r="CO1302" s="50"/>
      <c r="CP1302" s="50"/>
      <c r="CQ1302" s="50"/>
      <c r="CR1302" s="50"/>
      <c r="CS1302" s="50"/>
      <c r="CT1302" s="50"/>
      <c r="CU1302" s="50"/>
      <c r="CV1302" s="50"/>
      <c r="CW1302" s="50"/>
      <c r="CX1302" s="50"/>
      <c r="CY1302" s="50"/>
      <c r="CZ1302" s="50"/>
      <c r="DA1302" s="50"/>
      <c r="DB1302" s="50"/>
      <c r="DC1302" s="50"/>
      <c r="DD1302" s="50"/>
      <c r="DE1302" s="50"/>
      <c r="DF1302" s="50"/>
      <c r="DG1302" s="50"/>
      <c r="DH1302" s="50"/>
      <c r="DI1302" s="50"/>
      <c r="DJ1302" s="50"/>
      <c r="DK1302" s="50"/>
      <c r="DL1302" s="50"/>
      <c r="DM1302" s="50"/>
      <c r="DN1302" s="50"/>
      <c r="DO1302" s="50"/>
      <c r="DP1302" s="50"/>
      <c r="DQ1302" s="50"/>
      <c r="DR1302" s="50"/>
      <c r="DS1302" s="50"/>
      <c r="DT1302" s="50"/>
      <c r="DU1302" s="50"/>
      <c r="DV1302" s="50"/>
      <c r="DW1302" s="50"/>
      <c r="DX1302" s="50"/>
      <c r="DY1302" s="50"/>
      <c r="DZ1302" s="50"/>
      <c r="EA1302" s="50"/>
      <c r="EB1302" s="50"/>
      <c r="EC1302" s="50"/>
      <c r="ED1302" s="50"/>
      <c r="EE1302" s="50"/>
      <c r="EF1302" s="297"/>
      <c r="EG1302" s="297"/>
      <c r="EH1302" s="297"/>
      <c r="EI1302" s="297"/>
      <c r="EJ1302" s="297"/>
      <c r="EK1302" s="297"/>
      <c r="EL1302" s="297"/>
      <c r="EM1302" s="297"/>
      <c r="EN1302" s="297"/>
      <c r="EO1302" s="297"/>
      <c r="EP1302" s="297"/>
      <c r="EQ1302" s="297"/>
      <c r="ER1302" s="297"/>
      <c r="ES1302" s="297"/>
      <c r="ET1302" s="297"/>
      <c r="EU1302" s="297"/>
      <c r="EV1302" s="297"/>
      <c r="EW1302" s="297"/>
      <c r="EX1302" s="297"/>
      <c r="EY1302" s="297"/>
      <c r="EZ1302" s="297"/>
      <c r="FA1302" s="297"/>
      <c r="FB1302" s="297"/>
      <c r="FC1302" s="297"/>
      <c r="FD1302" s="297"/>
      <c r="FE1302" s="297"/>
      <c r="FF1302" s="297"/>
      <c r="FG1302" s="297"/>
      <c r="FH1302" s="297"/>
      <c r="FI1302" s="297"/>
      <c r="FJ1302" s="297"/>
      <c r="FK1302" s="297"/>
      <c r="FL1302" s="297"/>
      <c r="FM1302" s="297"/>
      <c r="FN1302" s="297"/>
      <c r="FO1302" s="297"/>
      <c r="FP1302" s="297"/>
      <c r="FQ1302" s="297"/>
      <c r="FR1302" s="297"/>
      <c r="FS1302" s="297"/>
    </row>
    <row r="1303" spans="1:175" ht="45.75" customHeight="1">
      <c r="A1303" s="595">
        <v>1302</v>
      </c>
      <c r="B1303" s="368" t="s">
        <v>12530</v>
      </c>
      <c r="C1303" s="168" t="s">
        <v>12531</v>
      </c>
      <c r="D1303" s="205" t="s">
        <v>12440</v>
      </c>
      <c r="E1303" s="135">
        <v>45649</v>
      </c>
      <c r="F1303" s="203">
        <v>45652</v>
      </c>
      <c r="G1303" s="203">
        <v>45656</v>
      </c>
      <c r="H1303" s="201" t="s">
        <v>1154</v>
      </c>
      <c r="I1303" s="206" t="s">
        <v>452</v>
      </c>
      <c r="J1303" s="134" t="s">
        <v>646</v>
      </c>
      <c r="K1303" s="271">
        <v>901354957</v>
      </c>
      <c r="L1303" s="201">
        <v>0</v>
      </c>
      <c r="M1303" s="272" t="s">
        <v>926</v>
      </c>
      <c r="N1303" s="208" t="s">
        <v>98</v>
      </c>
      <c r="O1303" s="218" t="s">
        <v>993</v>
      </c>
      <c r="P1303" s="201" t="s">
        <v>12532</v>
      </c>
      <c r="Q1303" s="201" t="s">
        <v>12533</v>
      </c>
      <c r="R1303" s="210">
        <v>4</v>
      </c>
      <c r="S1303" s="201" t="s">
        <v>12534</v>
      </c>
      <c r="T1303" s="273">
        <v>56703500</v>
      </c>
      <c r="U1303" s="274">
        <v>2024004981</v>
      </c>
      <c r="V1303" s="273">
        <v>56703500</v>
      </c>
      <c r="W1303" s="275">
        <v>45650</v>
      </c>
      <c r="X1303" s="276" t="s">
        <v>103</v>
      </c>
      <c r="Y1303" s="313">
        <v>56703500</v>
      </c>
      <c r="Z1303" s="215">
        <v>56703500</v>
      </c>
      <c r="AA1303" s="216" t="s">
        <v>9694</v>
      </c>
      <c r="AB1303" s="217" t="s">
        <v>9694</v>
      </c>
      <c r="AC1303" s="216" t="s">
        <v>9694</v>
      </c>
      <c r="AD1303" s="216" t="s">
        <v>9694</v>
      </c>
      <c r="AE1303" s="216" t="s">
        <v>9694</v>
      </c>
      <c r="AF1303" s="216" t="s">
        <v>9694</v>
      </c>
      <c r="AG1303" s="216" t="s">
        <v>9694</v>
      </c>
      <c r="AH1303" s="216" t="s">
        <v>9694</v>
      </c>
      <c r="AI1303" s="216" t="s">
        <v>9694</v>
      </c>
      <c r="AJ1303" s="216" t="s">
        <v>9694</v>
      </c>
      <c r="AK1303" s="209" t="s">
        <v>104</v>
      </c>
      <c r="AL1303" s="191" t="s">
        <v>12535</v>
      </c>
      <c r="AM1303" s="201" t="s">
        <v>12536</v>
      </c>
      <c r="AN1303" s="207">
        <v>80399566</v>
      </c>
      <c r="AO1303" s="209" t="s">
        <v>12537</v>
      </c>
      <c r="AP1303" s="201" t="s">
        <v>1618</v>
      </c>
      <c r="AQ1303" s="277">
        <v>45650</v>
      </c>
      <c r="AR1303" s="209" t="s">
        <v>12538</v>
      </c>
      <c r="AS1303" s="201" t="s">
        <v>114</v>
      </c>
      <c r="AT1303" s="209" t="s">
        <v>109</v>
      </c>
      <c r="AU1303" s="209" t="s">
        <v>392</v>
      </c>
      <c r="AV1303" s="201"/>
      <c r="AW1303" s="201"/>
      <c r="AX1303" s="201" t="s">
        <v>109</v>
      </c>
      <c r="AY1303" s="201" t="s">
        <v>108</v>
      </c>
      <c r="AZ1303" s="240"/>
      <c r="BA1303" s="201"/>
      <c r="BB1303" s="241"/>
      <c r="BC1303" s="240"/>
      <c r="BD1303" s="210"/>
      <c r="BE1303" s="210"/>
      <c r="BF1303" s="210"/>
      <c r="BG1303" s="240"/>
      <c r="BH1303" s="221">
        <v>56703500</v>
      </c>
      <c r="BI1303" s="158" t="s">
        <v>227</v>
      </c>
      <c r="BJ1303" s="240"/>
      <c r="BK1303" s="240"/>
      <c r="BL1303" s="240"/>
      <c r="BM1303" s="677" t="s">
        <v>11378</v>
      </c>
      <c r="BN1303" s="285" t="s">
        <v>108</v>
      </c>
      <c r="BO1303" s="261" t="s">
        <v>108</v>
      </c>
      <c r="BP1303" s="261" t="s">
        <v>108</v>
      </c>
      <c r="BQ1303" s="261" t="s">
        <v>108</v>
      </c>
      <c r="BR1303" s="261" t="s">
        <v>108</v>
      </c>
      <c r="BS1303" s="261" t="s">
        <v>108</v>
      </c>
      <c r="BT1303" s="261" t="s">
        <v>108</v>
      </c>
      <c r="BU1303" s="286" t="s">
        <v>108</v>
      </c>
      <c r="BV1303" s="261" t="s">
        <v>108</v>
      </c>
      <c r="BW1303" s="65" t="s">
        <v>108</v>
      </c>
      <c r="BX1303" s="287" t="s">
        <v>12539</v>
      </c>
      <c r="BY1303" s="261">
        <v>3166931118</v>
      </c>
      <c r="BZ1303" s="302" t="s">
        <v>4098</v>
      </c>
      <c r="CA1303" s="280" t="s">
        <v>2583</v>
      </c>
      <c r="CB1303" s="157"/>
      <c r="CC1303" s="157"/>
      <c r="CD1303" s="172"/>
      <c r="CE1303" s="280"/>
      <c r="CF1303" s="280"/>
      <c r="CG1303" s="157"/>
      <c r="CH1303" s="157"/>
      <c r="CI1303" s="157"/>
      <c r="CJ1303" s="157"/>
      <c r="CK1303" s="157"/>
      <c r="CL1303" s="157"/>
      <c r="CM1303" s="157" t="s">
        <v>109</v>
      </c>
      <c r="CN1303" s="157" t="s">
        <v>109</v>
      </c>
      <c r="CO1303" s="297"/>
      <c r="CP1303" s="297"/>
      <c r="CQ1303" s="297"/>
      <c r="CR1303" s="297"/>
      <c r="CS1303" s="297"/>
      <c r="CT1303" s="297"/>
      <c r="CU1303" s="297"/>
      <c r="CV1303" s="297"/>
      <c r="CW1303" s="297"/>
      <c r="CX1303" s="297"/>
      <c r="CY1303" s="297"/>
      <c r="CZ1303" s="297"/>
      <c r="DA1303" s="297"/>
      <c r="DB1303" s="297"/>
      <c r="DC1303" s="297"/>
      <c r="DD1303" s="297"/>
      <c r="DE1303" s="297"/>
      <c r="DF1303" s="297"/>
      <c r="DG1303" s="297"/>
      <c r="DH1303" s="297"/>
      <c r="DI1303" s="297"/>
      <c r="DJ1303" s="297"/>
      <c r="DK1303" s="297"/>
      <c r="DL1303" s="297"/>
      <c r="DM1303" s="297"/>
      <c r="DN1303" s="297"/>
      <c r="DO1303" s="297"/>
      <c r="DP1303" s="297"/>
      <c r="DQ1303" s="297"/>
      <c r="DR1303" s="297"/>
      <c r="DS1303" s="297"/>
      <c r="DT1303" s="297"/>
      <c r="DU1303" s="297"/>
      <c r="DV1303" s="297"/>
      <c r="DW1303" s="297"/>
      <c r="DX1303" s="297"/>
      <c r="DY1303" s="297"/>
      <c r="DZ1303" s="297"/>
      <c r="EA1303" s="297"/>
      <c r="EB1303" s="297"/>
      <c r="EC1303" s="297"/>
      <c r="ED1303" s="297"/>
      <c r="EE1303" s="297"/>
      <c r="EF1303" s="297"/>
      <c r="EG1303" s="297"/>
      <c r="EH1303" s="297"/>
      <c r="EI1303" s="297"/>
      <c r="EJ1303" s="297"/>
      <c r="EK1303" s="297"/>
      <c r="EL1303" s="297"/>
      <c r="EM1303" s="297"/>
      <c r="EN1303" s="297"/>
      <c r="EO1303" s="297"/>
      <c r="EP1303" s="297"/>
      <c r="EQ1303" s="297"/>
      <c r="ER1303" s="297"/>
      <c r="ES1303" s="297"/>
      <c r="ET1303" s="297"/>
      <c r="EU1303" s="297"/>
      <c r="EV1303" s="297"/>
      <c r="EW1303" s="297"/>
      <c r="EX1303" s="297"/>
      <c r="EY1303" s="297"/>
      <c r="EZ1303" s="297"/>
      <c r="FA1303" s="297"/>
      <c r="FB1303" s="297"/>
      <c r="FC1303" s="297"/>
      <c r="FD1303" s="297"/>
      <c r="FE1303" s="297"/>
      <c r="FF1303" s="297"/>
      <c r="FG1303" s="297"/>
      <c r="FH1303" s="297"/>
      <c r="FI1303" s="297"/>
      <c r="FJ1303" s="297"/>
      <c r="FK1303" s="297"/>
      <c r="FL1303" s="297"/>
      <c r="FM1303" s="297"/>
      <c r="FN1303" s="297"/>
      <c r="FO1303" s="297"/>
      <c r="FP1303" s="297"/>
      <c r="FQ1303" s="297"/>
      <c r="FR1303" s="297"/>
      <c r="FS1303" s="297"/>
    </row>
    <row r="1304" spans="1:175" ht="45.75" customHeight="1">
      <c r="A1304" s="589">
        <v>1303</v>
      </c>
      <c r="B1304" s="403" t="s">
        <v>12540</v>
      </c>
      <c r="C1304" s="156" t="s">
        <v>12541</v>
      </c>
      <c r="D1304" s="156" t="s">
        <v>12542</v>
      </c>
      <c r="E1304" s="156">
        <v>45649</v>
      </c>
      <c r="F1304" s="156">
        <v>45653</v>
      </c>
      <c r="G1304" s="156">
        <v>45657</v>
      </c>
      <c r="H1304" s="156" t="s">
        <v>5585</v>
      </c>
      <c r="I1304" s="156" t="s">
        <v>3374</v>
      </c>
      <c r="J1304" s="156" t="s">
        <v>12543</v>
      </c>
      <c r="K1304" s="251">
        <v>901103887</v>
      </c>
      <c r="L1304" s="156">
        <v>7</v>
      </c>
      <c r="M1304" s="156" t="s">
        <v>926</v>
      </c>
      <c r="N1304" s="156" t="s">
        <v>98</v>
      </c>
      <c r="O1304" s="156" t="s">
        <v>993</v>
      </c>
      <c r="P1304" s="156" t="s">
        <v>12544</v>
      </c>
      <c r="Q1304" s="156" t="s">
        <v>12545</v>
      </c>
      <c r="R1304" s="143">
        <v>4</v>
      </c>
      <c r="S1304" s="134" t="s">
        <v>12546</v>
      </c>
      <c r="T1304" s="253">
        <v>493868932</v>
      </c>
      <c r="U1304" s="156">
        <v>2027400482</v>
      </c>
      <c r="V1304" s="253">
        <v>493868932</v>
      </c>
      <c r="W1304" s="156">
        <v>45650</v>
      </c>
      <c r="X1304" s="156" t="s">
        <v>103</v>
      </c>
      <c r="Y1304" s="317">
        <v>493868932</v>
      </c>
      <c r="Z1304" s="156">
        <v>493868932</v>
      </c>
      <c r="AA1304" s="156" t="s">
        <v>9694</v>
      </c>
      <c r="AB1304" s="156" t="s">
        <v>9694</v>
      </c>
      <c r="AC1304" s="156" t="s">
        <v>9694</v>
      </c>
      <c r="AD1304" s="156" t="s">
        <v>9694</v>
      </c>
      <c r="AE1304" s="156" t="s">
        <v>9694</v>
      </c>
      <c r="AF1304" s="156" t="s">
        <v>9694</v>
      </c>
      <c r="AG1304" s="156" t="s">
        <v>9694</v>
      </c>
      <c r="AH1304" s="156" t="s">
        <v>9694</v>
      </c>
      <c r="AI1304" s="156" t="s">
        <v>9694</v>
      </c>
      <c r="AJ1304" s="156" t="s">
        <v>9694</v>
      </c>
      <c r="AK1304" s="156" t="s">
        <v>104</v>
      </c>
      <c r="AL1304" s="103" t="s">
        <v>12547</v>
      </c>
      <c r="AM1304" s="156" t="s">
        <v>12548</v>
      </c>
      <c r="AN1304" s="156">
        <v>35196718</v>
      </c>
      <c r="AO1304" s="156" t="s">
        <v>12549</v>
      </c>
      <c r="AP1304" s="156" t="s">
        <v>1618</v>
      </c>
      <c r="AQ1304" s="156">
        <v>45652</v>
      </c>
      <c r="AR1304" s="156" t="s">
        <v>12550</v>
      </c>
      <c r="AS1304" s="156" t="s">
        <v>114</v>
      </c>
      <c r="AT1304" s="156" t="s">
        <v>109</v>
      </c>
      <c r="AU1304" s="156" t="s">
        <v>392</v>
      </c>
      <c r="AV1304" s="156"/>
      <c r="AW1304" s="156"/>
      <c r="AX1304" s="156" t="s">
        <v>109</v>
      </c>
      <c r="AY1304" s="156" t="s">
        <v>108</v>
      </c>
      <c r="AZ1304" s="156"/>
      <c r="BA1304" s="156"/>
      <c r="BB1304" s="156"/>
      <c r="BC1304" s="156"/>
      <c r="BD1304" s="156"/>
      <c r="BE1304" s="156"/>
      <c r="BF1304" s="156"/>
      <c r="BG1304" s="156"/>
      <c r="BH1304" s="153">
        <v>493868932</v>
      </c>
      <c r="BI1304" s="399" t="s">
        <v>135</v>
      </c>
      <c r="BJ1304" s="240"/>
      <c r="BK1304" s="240"/>
      <c r="BL1304" s="240"/>
      <c r="BM1304" s="399" t="s">
        <v>136</v>
      </c>
      <c r="BN1304" s="156" t="s">
        <v>108</v>
      </c>
      <c r="BO1304" s="156" t="s">
        <v>108</v>
      </c>
      <c r="BP1304" s="156" t="s">
        <v>108</v>
      </c>
      <c r="BQ1304" s="156" t="s">
        <v>108</v>
      </c>
      <c r="BR1304" s="156" t="s">
        <v>108</v>
      </c>
      <c r="BS1304" s="156" t="s">
        <v>108</v>
      </c>
      <c r="BT1304" s="156" t="s">
        <v>108</v>
      </c>
      <c r="BU1304" s="156" t="s">
        <v>108</v>
      </c>
      <c r="BV1304" s="156" t="s">
        <v>108</v>
      </c>
      <c r="BW1304" s="156" t="s">
        <v>108</v>
      </c>
      <c r="BX1304" s="156" t="s">
        <v>12551</v>
      </c>
      <c r="BY1304" s="156">
        <v>3144770277</v>
      </c>
      <c r="BZ1304" s="156" t="s">
        <v>12552</v>
      </c>
      <c r="CA1304" s="157" t="s">
        <v>109</v>
      </c>
      <c r="CB1304" s="157" t="s">
        <v>578</v>
      </c>
      <c r="CC1304" s="157"/>
      <c r="CD1304" s="156"/>
      <c r="CE1304" s="156"/>
      <c r="CF1304" s="156"/>
      <c r="CG1304" s="156"/>
      <c r="CH1304" s="156"/>
      <c r="CI1304" s="156"/>
      <c r="CJ1304" s="156"/>
      <c r="CK1304" s="156"/>
      <c r="CL1304" s="156"/>
      <c r="CM1304" s="152" t="s">
        <v>109</v>
      </c>
      <c r="CN1304" s="152"/>
      <c r="CO1304" s="297"/>
      <c r="CP1304" s="297"/>
      <c r="CQ1304" s="297"/>
      <c r="CR1304" s="297"/>
      <c r="CS1304" s="297"/>
      <c r="CT1304" s="297"/>
      <c r="CU1304" s="297"/>
      <c r="CV1304" s="297"/>
      <c r="CW1304" s="297"/>
      <c r="CX1304" s="297"/>
      <c r="CY1304" s="297"/>
      <c r="CZ1304" s="297"/>
      <c r="DA1304" s="297"/>
      <c r="DB1304" s="297"/>
      <c r="DC1304" s="297"/>
      <c r="DD1304" s="297"/>
      <c r="DE1304" s="297"/>
      <c r="DF1304" s="297"/>
      <c r="DG1304" s="297"/>
      <c r="DH1304" s="297"/>
      <c r="DI1304" s="297"/>
      <c r="DJ1304" s="297"/>
      <c r="DK1304" s="297"/>
      <c r="DL1304" s="297"/>
      <c r="DM1304" s="297"/>
      <c r="DN1304" s="297"/>
      <c r="DO1304" s="297"/>
      <c r="DP1304" s="297"/>
      <c r="DQ1304" s="297"/>
      <c r="DR1304" s="297"/>
      <c r="DS1304" s="297"/>
      <c r="DT1304" s="297"/>
      <c r="DU1304" s="297"/>
      <c r="DV1304" s="297"/>
      <c r="DW1304" s="297"/>
      <c r="DX1304" s="297"/>
      <c r="DY1304" s="297"/>
      <c r="DZ1304" s="297"/>
      <c r="EA1304" s="297"/>
      <c r="EB1304" s="297"/>
      <c r="EC1304" s="297"/>
      <c r="ED1304" s="297"/>
      <c r="EE1304" s="297"/>
      <c r="EF1304" s="297"/>
      <c r="EG1304" s="297"/>
      <c r="EH1304" s="297"/>
      <c r="EI1304" s="297"/>
      <c r="EJ1304" s="297"/>
      <c r="EK1304" s="297"/>
      <c r="EL1304" s="297"/>
      <c r="EM1304" s="297"/>
      <c r="EN1304" s="297"/>
      <c r="EO1304" s="297"/>
      <c r="EP1304" s="297"/>
      <c r="EQ1304" s="297"/>
      <c r="ER1304" s="297"/>
      <c r="ES1304" s="297"/>
      <c r="ET1304" s="297"/>
      <c r="EU1304" s="297"/>
      <c r="EV1304" s="297"/>
      <c r="EW1304" s="297"/>
      <c r="EX1304" s="297"/>
      <c r="EY1304" s="297"/>
      <c r="EZ1304" s="297"/>
      <c r="FA1304" s="297"/>
      <c r="FB1304" s="297"/>
      <c r="FC1304" s="297"/>
      <c r="FD1304" s="297"/>
      <c r="FE1304" s="297"/>
      <c r="FF1304" s="297"/>
      <c r="FG1304" s="297"/>
      <c r="FH1304" s="297"/>
      <c r="FI1304" s="297"/>
      <c r="FJ1304" s="297"/>
      <c r="FK1304" s="297"/>
      <c r="FL1304" s="297"/>
      <c r="FM1304" s="297"/>
      <c r="FN1304" s="297"/>
      <c r="FO1304" s="297"/>
      <c r="FP1304" s="297"/>
      <c r="FQ1304" s="297"/>
      <c r="FR1304" s="297"/>
      <c r="FS1304" s="297"/>
    </row>
    <row r="1305" spans="1:175" ht="45.75" customHeight="1">
      <c r="A1305" s="639">
        <v>1304</v>
      </c>
      <c r="B1305" s="402" t="s">
        <v>12553</v>
      </c>
      <c r="C1305" s="239" t="s">
        <v>12554</v>
      </c>
      <c r="D1305" s="205" t="s">
        <v>12542</v>
      </c>
      <c r="E1305" s="202">
        <v>45650</v>
      </c>
      <c r="F1305" s="203">
        <v>45653</v>
      </c>
      <c r="G1305" s="203">
        <v>45656</v>
      </c>
      <c r="H1305" s="201" t="s">
        <v>1154</v>
      </c>
      <c r="I1305" s="206" t="s">
        <v>3374</v>
      </c>
      <c r="J1305" s="201" t="s">
        <v>12555</v>
      </c>
      <c r="K1305" s="271">
        <v>901536635</v>
      </c>
      <c r="L1305" s="201">
        <v>6</v>
      </c>
      <c r="M1305" s="272" t="s">
        <v>926</v>
      </c>
      <c r="N1305" s="208" t="s">
        <v>98</v>
      </c>
      <c r="O1305" s="218" t="s">
        <v>783</v>
      </c>
      <c r="P1305" s="201" t="s">
        <v>12556</v>
      </c>
      <c r="Q1305" s="201" t="s">
        <v>12557</v>
      </c>
      <c r="R1305" s="210">
        <v>3</v>
      </c>
      <c r="S1305" s="201" t="s">
        <v>12558</v>
      </c>
      <c r="T1305" s="273">
        <v>47243000</v>
      </c>
      <c r="U1305" s="274">
        <v>2024005007</v>
      </c>
      <c r="V1305" s="273">
        <v>47243000</v>
      </c>
      <c r="W1305" s="275">
        <v>45652</v>
      </c>
      <c r="X1305" s="276" t="s">
        <v>103</v>
      </c>
      <c r="Y1305" s="313">
        <v>47243000</v>
      </c>
      <c r="Z1305" s="215">
        <v>47243000</v>
      </c>
      <c r="AA1305" s="216" t="s">
        <v>9694</v>
      </c>
      <c r="AB1305" s="217" t="s">
        <v>9694</v>
      </c>
      <c r="AC1305" s="216" t="s">
        <v>9694</v>
      </c>
      <c r="AD1305" s="216" t="s">
        <v>9694</v>
      </c>
      <c r="AE1305" s="216" t="s">
        <v>9694</v>
      </c>
      <c r="AF1305" s="216" t="s">
        <v>9694</v>
      </c>
      <c r="AG1305" s="216" t="s">
        <v>9694</v>
      </c>
      <c r="AH1305" s="216" t="s">
        <v>9694</v>
      </c>
      <c r="AI1305" s="216" t="s">
        <v>9694</v>
      </c>
      <c r="AJ1305" s="216" t="s">
        <v>9694</v>
      </c>
      <c r="AK1305" s="209" t="s">
        <v>104</v>
      </c>
      <c r="AL1305" s="191" t="s">
        <v>12559</v>
      </c>
      <c r="AM1305" s="201" t="s">
        <v>10643</v>
      </c>
      <c r="AN1305" s="207">
        <v>1032455369</v>
      </c>
      <c r="AO1305" s="209" t="s">
        <v>12560</v>
      </c>
      <c r="AP1305" s="201" t="s">
        <v>1618</v>
      </c>
      <c r="AQ1305" s="277">
        <v>45653</v>
      </c>
      <c r="AR1305" s="209" t="s">
        <v>12561</v>
      </c>
      <c r="AS1305" s="201" t="s">
        <v>114</v>
      </c>
      <c r="AT1305" s="209" t="s">
        <v>109</v>
      </c>
      <c r="AU1305" s="209" t="s">
        <v>392</v>
      </c>
      <c r="AV1305" s="201"/>
      <c r="AW1305" s="201"/>
      <c r="AX1305" s="201" t="s">
        <v>109</v>
      </c>
      <c r="AY1305" s="201" t="s">
        <v>108</v>
      </c>
      <c r="AZ1305" s="240"/>
      <c r="BA1305" s="201"/>
      <c r="BB1305" s="241"/>
      <c r="BC1305" s="240"/>
      <c r="BD1305" s="210"/>
      <c r="BE1305" s="210"/>
      <c r="BF1305" s="210"/>
      <c r="BG1305" s="240"/>
      <c r="BH1305" s="221">
        <v>47243000</v>
      </c>
      <c r="BI1305" s="296" t="s">
        <v>135</v>
      </c>
      <c r="BJ1305" s="240"/>
      <c r="BK1305" s="240"/>
      <c r="BL1305" s="240"/>
      <c r="BM1305" s="399" t="s">
        <v>136</v>
      </c>
      <c r="BN1305" s="285" t="s">
        <v>108</v>
      </c>
      <c r="BO1305" s="261" t="s">
        <v>108</v>
      </c>
      <c r="BP1305" s="261" t="s">
        <v>108</v>
      </c>
      <c r="BQ1305" s="261" t="s">
        <v>108</v>
      </c>
      <c r="BR1305" s="261" t="s">
        <v>108</v>
      </c>
      <c r="BS1305" s="261" t="s">
        <v>108</v>
      </c>
      <c r="BT1305" s="261" t="s">
        <v>108</v>
      </c>
      <c r="BU1305" s="286" t="s">
        <v>108</v>
      </c>
      <c r="BV1305" s="261" t="s">
        <v>108</v>
      </c>
      <c r="BW1305" s="65" t="s">
        <v>108</v>
      </c>
      <c r="BX1305" s="287" t="s">
        <v>12562</v>
      </c>
      <c r="BY1305" s="261">
        <v>3166931118</v>
      </c>
      <c r="BZ1305" s="302" t="s">
        <v>12563</v>
      </c>
      <c r="CA1305" s="223" t="s">
        <v>1018</v>
      </c>
      <c r="CB1305" s="223"/>
      <c r="CC1305" s="223"/>
      <c r="CD1305" s="250"/>
      <c r="CE1305" s="294"/>
      <c r="CF1305" s="294"/>
      <c r="CG1305" s="223"/>
      <c r="CH1305" s="223"/>
      <c r="CI1305" s="223"/>
      <c r="CJ1305" s="223"/>
      <c r="CK1305" s="223"/>
      <c r="CL1305" s="223"/>
      <c r="CM1305" s="295"/>
      <c r="CN1305" s="223"/>
      <c r="CO1305" s="50"/>
      <c r="CP1305" s="50"/>
      <c r="CQ1305" s="50"/>
      <c r="CR1305" s="50"/>
      <c r="CS1305" s="50"/>
      <c r="CT1305" s="50"/>
      <c r="CU1305" s="50"/>
      <c r="CV1305" s="50"/>
      <c r="CW1305" s="50"/>
      <c r="CX1305" s="50"/>
      <c r="CY1305" s="50"/>
      <c r="CZ1305" s="50"/>
      <c r="DA1305" s="50"/>
      <c r="DB1305" s="50"/>
      <c r="DC1305" s="50"/>
      <c r="DD1305" s="50"/>
      <c r="DE1305" s="50"/>
      <c r="DF1305" s="50"/>
      <c r="DG1305" s="50"/>
      <c r="DH1305" s="50"/>
      <c r="DI1305" s="50"/>
      <c r="DJ1305" s="50"/>
      <c r="DK1305" s="50"/>
      <c r="DL1305" s="50"/>
      <c r="DM1305" s="50"/>
      <c r="DN1305" s="50"/>
      <c r="DO1305" s="50"/>
      <c r="DP1305" s="50"/>
      <c r="DQ1305" s="50"/>
      <c r="DR1305" s="50"/>
      <c r="DS1305" s="50"/>
      <c r="DT1305" s="50"/>
      <c r="DU1305" s="50"/>
      <c r="DV1305" s="50"/>
      <c r="DW1305" s="50"/>
      <c r="DX1305" s="50"/>
      <c r="DY1305" s="50"/>
      <c r="DZ1305" s="50"/>
      <c r="EA1305" s="50"/>
      <c r="EB1305" s="50"/>
      <c r="EC1305" s="50"/>
      <c r="ED1305" s="50"/>
      <c r="EE1305" s="50"/>
      <c r="EF1305" s="297"/>
      <c r="EG1305" s="297"/>
      <c r="EH1305" s="297"/>
      <c r="EI1305" s="297"/>
      <c r="EJ1305" s="297"/>
      <c r="EK1305" s="297"/>
      <c r="EL1305" s="297"/>
      <c r="EM1305" s="297"/>
      <c r="EN1305" s="297"/>
      <c r="EO1305" s="297"/>
      <c r="EP1305" s="297"/>
      <c r="EQ1305" s="297"/>
      <c r="ER1305" s="297"/>
      <c r="ES1305" s="297"/>
      <c r="ET1305" s="297"/>
      <c r="EU1305" s="297"/>
      <c r="EV1305" s="297"/>
      <c r="EW1305" s="297"/>
      <c r="EX1305" s="297"/>
      <c r="EY1305" s="297"/>
      <c r="EZ1305" s="297"/>
      <c r="FA1305" s="297"/>
      <c r="FB1305" s="297"/>
      <c r="FC1305" s="297"/>
      <c r="FD1305" s="297"/>
      <c r="FE1305" s="297"/>
      <c r="FF1305" s="297"/>
      <c r="FG1305" s="297"/>
      <c r="FH1305" s="297"/>
      <c r="FI1305" s="297"/>
      <c r="FJ1305" s="297"/>
      <c r="FK1305" s="297"/>
      <c r="FL1305" s="297"/>
      <c r="FM1305" s="297"/>
      <c r="FN1305" s="297"/>
      <c r="FO1305" s="297"/>
      <c r="FP1305" s="297"/>
      <c r="FQ1305" s="297"/>
      <c r="FR1305" s="297"/>
      <c r="FS1305" s="297"/>
    </row>
    <row r="1306" spans="1:175" ht="45.75" customHeight="1">
      <c r="A1306" s="589">
        <v>1305</v>
      </c>
      <c r="B1306" s="403" t="s">
        <v>12564</v>
      </c>
      <c r="C1306" s="156" t="s">
        <v>12565</v>
      </c>
      <c r="D1306" s="156" t="s">
        <v>12478</v>
      </c>
      <c r="E1306" s="156">
        <v>45650</v>
      </c>
      <c r="F1306" s="156">
        <v>45652</v>
      </c>
      <c r="G1306" s="156">
        <v>45656</v>
      </c>
      <c r="H1306" s="156" t="s">
        <v>1154</v>
      </c>
      <c r="I1306" s="156" t="s">
        <v>452</v>
      </c>
      <c r="J1306" s="301" t="s">
        <v>12566</v>
      </c>
      <c r="K1306" s="251">
        <v>900457310</v>
      </c>
      <c r="L1306" s="156">
        <v>5</v>
      </c>
      <c r="M1306" s="156" t="s">
        <v>926</v>
      </c>
      <c r="N1306" s="156" t="s">
        <v>98</v>
      </c>
      <c r="O1306" s="156" t="s">
        <v>5898</v>
      </c>
      <c r="P1306" s="156" t="s">
        <v>12567</v>
      </c>
      <c r="Q1306" s="156" t="s">
        <v>12568</v>
      </c>
      <c r="R1306" s="143">
        <v>4</v>
      </c>
      <c r="S1306" s="134" t="s">
        <v>12569</v>
      </c>
      <c r="T1306" s="253">
        <v>5497540</v>
      </c>
      <c r="U1306" s="156">
        <v>2024005008</v>
      </c>
      <c r="V1306" s="253">
        <v>5497540</v>
      </c>
      <c r="W1306" s="156">
        <v>45652</v>
      </c>
      <c r="X1306" s="156" t="s">
        <v>103</v>
      </c>
      <c r="Y1306" s="317">
        <v>5497540</v>
      </c>
      <c r="Z1306" s="156">
        <v>5497540</v>
      </c>
      <c r="AA1306" s="156" t="s">
        <v>9694</v>
      </c>
      <c r="AB1306" s="156" t="s">
        <v>9694</v>
      </c>
      <c r="AC1306" s="156" t="s">
        <v>9694</v>
      </c>
      <c r="AD1306" s="156" t="s">
        <v>9694</v>
      </c>
      <c r="AE1306" s="156" t="s">
        <v>9694</v>
      </c>
      <c r="AF1306" s="156" t="s">
        <v>9694</v>
      </c>
      <c r="AG1306" s="156" t="s">
        <v>9694</v>
      </c>
      <c r="AH1306" s="156" t="s">
        <v>9694</v>
      </c>
      <c r="AI1306" s="156" t="s">
        <v>9694</v>
      </c>
      <c r="AJ1306" s="156" t="s">
        <v>9694</v>
      </c>
      <c r="AK1306" s="156" t="s">
        <v>104</v>
      </c>
      <c r="AL1306" s="103" t="s">
        <v>12570</v>
      </c>
      <c r="AM1306" s="156" t="s">
        <v>878</v>
      </c>
      <c r="AN1306" s="156">
        <v>82395145</v>
      </c>
      <c r="AO1306" s="156" t="s">
        <v>12571</v>
      </c>
      <c r="AP1306" s="156" t="s">
        <v>1618</v>
      </c>
      <c r="AQ1306" s="156">
        <v>45652</v>
      </c>
      <c r="AR1306" s="156" t="s">
        <v>12572</v>
      </c>
      <c r="AS1306" s="156" t="s">
        <v>114</v>
      </c>
      <c r="AT1306" s="156" t="s">
        <v>109</v>
      </c>
      <c r="AU1306" s="156" t="s">
        <v>392</v>
      </c>
      <c r="AV1306" s="156"/>
      <c r="AW1306" s="156"/>
      <c r="AX1306" s="156" t="s">
        <v>109</v>
      </c>
      <c r="AY1306" s="156" t="s">
        <v>108</v>
      </c>
      <c r="AZ1306" s="156"/>
      <c r="BA1306" s="156"/>
      <c r="BB1306" s="156"/>
      <c r="BC1306" s="156"/>
      <c r="BD1306" s="156"/>
      <c r="BE1306" s="156"/>
      <c r="BF1306" s="156"/>
      <c r="BG1306" s="156"/>
      <c r="BH1306" s="153">
        <v>5497540</v>
      </c>
      <c r="BI1306" s="437" t="s">
        <v>227</v>
      </c>
      <c r="BJ1306" s="240"/>
      <c r="BK1306" s="240"/>
      <c r="BL1306" s="240"/>
      <c r="BM1306" s="677" t="s">
        <v>11378</v>
      </c>
      <c r="BN1306" s="156" t="s">
        <v>108</v>
      </c>
      <c r="BO1306" s="156" t="s">
        <v>108</v>
      </c>
      <c r="BP1306" s="156" t="s">
        <v>108</v>
      </c>
      <c r="BQ1306" s="156" t="s">
        <v>108</v>
      </c>
      <c r="BR1306" s="156" t="s">
        <v>108</v>
      </c>
      <c r="BS1306" s="156" t="s">
        <v>108</v>
      </c>
      <c r="BT1306" s="156" t="s">
        <v>108</v>
      </c>
      <c r="BU1306" s="156" t="s">
        <v>108</v>
      </c>
      <c r="BV1306" s="156" t="s">
        <v>108</v>
      </c>
      <c r="BW1306" s="156" t="s">
        <v>108</v>
      </c>
      <c r="BX1306" s="156" t="s">
        <v>12573</v>
      </c>
      <c r="BY1306" s="156">
        <v>3176480439</v>
      </c>
      <c r="BZ1306" s="156" t="s">
        <v>12574</v>
      </c>
      <c r="CA1306" s="157" t="s">
        <v>109</v>
      </c>
      <c r="CB1306" s="157"/>
      <c r="CC1306" s="157"/>
      <c r="CD1306" s="156"/>
      <c r="CE1306" s="156"/>
      <c r="CF1306" s="156"/>
      <c r="CG1306" s="156"/>
      <c r="CH1306" s="156"/>
      <c r="CI1306" s="156"/>
      <c r="CJ1306" s="156"/>
      <c r="CK1306" s="156"/>
      <c r="CL1306" s="156"/>
      <c r="CM1306" s="152" t="s">
        <v>109</v>
      </c>
      <c r="CN1306" s="152"/>
      <c r="CO1306" s="297"/>
      <c r="CP1306" s="297"/>
      <c r="CQ1306" s="297"/>
      <c r="CR1306" s="297"/>
      <c r="CS1306" s="297"/>
      <c r="CT1306" s="297"/>
      <c r="CU1306" s="297"/>
      <c r="CV1306" s="297"/>
      <c r="CW1306" s="297"/>
      <c r="CX1306" s="297"/>
      <c r="CY1306" s="297"/>
      <c r="CZ1306" s="297"/>
      <c r="DA1306" s="297"/>
      <c r="DB1306" s="297"/>
      <c r="DC1306" s="297"/>
      <c r="DD1306" s="297"/>
      <c r="DE1306" s="297"/>
      <c r="DF1306" s="297"/>
      <c r="DG1306" s="297"/>
      <c r="DH1306" s="297"/>
      <c r="DI1306" s="297"/>
      <c r="DJ1306" s="297"/>
      <c r="DK1306" s="297"/>
      <c r="DL1306" s="297"/>
      <c r="DM1306" s="297"/>
      <c r="DN1306" s="297"/>
      <c r="DO1306" s="297"/>
      <c r="DP1306" s="297"/>
      <c r="DQ1306" s="297"/>
      <c r="DR1306" s="297"/>
      <c r="DS1306" s="297"/>
      <c r="DT1306" s="297"/>
      <c r="DU1306" s="297"/>
      <c r="DV1306" s="297"/>
      <c r="DW1306" s="297"/>
      <c r="DX1306" s="297"/>
      <c r="DY1306" s="297"/>
      <c r="DZ1306" s="297"/>
      <c r="EA1306" s="297"/>
      <c r="EB1306" s="297"/>
      <c r="EC1306" s="297"/>
      <c r="ED1306" s="297"/>
      <c r="EE1306" s="297"/>
      <c r="EF1306" s="297"/>
      <c r="EG1306" s="297"/>
      <c r="EH1306" s="297"/>
      <c r="EI1306" s="297"/>
      <c r="EJ1306" s="297"/>
      <c r="EK1306" s="297"/>
      <c r="EL1306" s="297"/>
      <c r="EM1306" s="297"/>
      <c r="EN1306" s="297"/>
      <c r="EO1306" s="297"/>
      <c r="EP1306" s="297"/>
      <c r="EQ1306" s="297"/>
      <c r="ER1306" s="297"/>
      <c r="ES1306" s="297"/>
      <c r="ET1306" s="297"/>
      <c r="EU1306" s="297"/>
      <c r="EV1306" s="297"/>
      <c r="EW1306" s="297"/>
      <c r="EX1306" s="297"/>
      <c r="EY1306" s="297"/>
      <c r="EZ1306" s="297"/>
      <c r="FA1306" s="297"/>
      <c r="FB1306" s="297"/>
      <c r="FC1306" s="297"/>
      <c r="FD1306" s="297"/>
      <c r="FE1306" s="297"/>
      <c r="FF1306" s="297"/>
      <c r="FG1306" s="297"/>
      <c r="FH1306" s="297"/>
      <c r="FI1306" s="297"/>
      <c r="FJ1306" s="297"/>
      <c r="FK1306" s="297"/>
      <c r="FL1306" s="297"/>
      <c r="FM1306" s="297"/>
      <c r="FN1306" s="297"/>
      <c r="FO1306" s="297"/>
      <c r="FP1306" s="297"/>
      <c r="FQ1306" s="297"/>
      <c r="FR1306" s="297"/>
      <c r="FS1306" s="297"/>
    </row>
    <row r="1307" spans="1:175" ht="45.75" customHeight="1">
      <c r="A1307" s="589">
        <v>1306</v>
      </c>
      <c r="B1307" s="403" t="s">
        <v>12575</v>
      </c>
      <c r="C1307" s="156" t="s">
        <v>12576</v>
      </c>
      <c r="D1307" s="156" t="s">
        <v>12420</v>
      </c>
      <c r="E1307" s="156">
        <v>45651</v>
      </c>
      <c r="F1307" s="156">
        <v>45652</v>
      </c>
      <c r="G1307" s="156">
        <v>45657</v>
      </c>
      <c r="H1307" s="156" t="s">
        <v>1154</v>
      </c>
      <c r="I1307" s="156" t="s">
        <v>3374</v>
      </c>
      <c r="J1307" s="301" t="s">
        <v>12577</v>
      </c>
      <c r="K1307" s="251">
        <v>1073508745</v>
      </c>
      <c r="L1307" s="156">
        <v>7</v>
      </c>
      <c r="M1307" s="156" t="s">
        <v>844</v>
      </c>
      <c r="N1307" s="156" t="s">
        <v>98</v>
      </c>
      <c r="O1307" s="156" t="s">
        <v>1061</v>
      </c>
      <c r="P1307" s="156" t="s">
        <v>12578</v>
      </c>
      <c r="Q1307" s="156" t="s">
        <v>12579</v>
      </c>
      <c r="R1307" s="143">
        <v>5</v>
      </c>
      <c r="S1307" s="134" t="s">
        <v>12580</v>
      </c>
      <c r="T1307" s="253">
        <v>56313000</v>
      </c>
      <c r="U1307" s="156">
        <v>2024005009</v>
      </c>
      <c r="V1307" s="253">
        <v>56313000</v>
      </c>
      <c r="W1307" s="156">
        <v>45652</v>
      </c>
      <c r="X1307" s="156" t="s">
        <v>103</v>
      </c>
      <c r="Y1307" s="317">
        <v>56313000</v>
      </c>
      <c r="Z1307" s="156">
        <v>56313000</v>
      </c>
      <c r="AA1307" s="156" t="s">
        <v>9694</v>
      </c>
      <c r="AB1307" s="156" t="s">
        <v>9694</v>
      </c>
      <c r="AC1307" s="156" t="s">
        <v>9694</v>
      </c>
      <c r="AD1307" s="156" t="s">
        <v>9694</v>
      </c>
      <c r="AE1307" s="156" t="s">
        <v>9694</v>
      </c>
      <c r="AF1307" s="156" t="s">
        <v>9694</v>
      </c>
      <c r="AG1307" s="156" t="s">
        <v>9694</v>
      </c>
      <c r="AH1307" s="156" t="s">
        <v>9694</v>
      </c>
      <c r="AI1307" s="156" t="s">
        <v>9694</v>
      </c>
      <c r="AJ1307" s="156" t="s">
        <v>9694</v>
      </c>
      <c r="AK1307" s="156" t="s">
        <v>104</v>
      </c>
      <c r="AL1307" s="103" t="s">
        <v>12581</v>
      </c>
      <c r="AM1307" s="156" t="s">
        <v>10140</v>
      </c>
      <c r="AN1307" s="156">
        <v>1070916932</v>
      </c>
      <c r="AO1307" s="156" t="s">
        <v>12582</v>
      </c>
      <c r="AP1307" s="156" t="s">
        <v>1618</v>
      </c>
      <c r="AQ1307" s="156">
        <v>45653</v>
      </c>
      <c r="AR1307" s="156" t="s">
        <v>12583</v>
      </c>
      <c r="AS1307" s="156" t="s">
        <v>114</v>
      </c>
      <c r="AT1307" s="156" t="s">
        <v>109</v>
      </c>
      <c r="AU1307" s="156" t="s">
        <v>392</v>
      </c>
      <c r="AV1307" s="156"/>
      <c r="AW1307" s="156"/>
      <c r="AX1307" s="156" t="s">
        <v>109</v>
      </c>
      <c r="AY1307" s="156" t="s">
        <v>108</v>
      </c>
      <c r="AZ1307" s="156"/>
      <c r="BA1307" s="156"/>
      <c r="BB1307" s="156"/>
      <c r="BC1307" s="156"/>
      <c r="BD1307" s="156"/>
      <c r="BE1307" s="156"/>
      <c r="BF1307" s="156"/>
      <c r="BG1307" s="156"/>
      <c r="BH1307" s="153">
        <v>56313000</v>
      </c>
      <c r="BI1307" s="437" t="s">
        <v>227</v>
      </c>
      <c r="BJ1307" s="240"/>
      <c r="BK1307" s="240"/>
      <c r="BL1307" s="240"/>
      <c r="BM1307" s="677" t="s">
        <v>11378</v>
      </c>
      <c r="BN1307" s="156" t="s">
        <v>108</v>
      </c>
      <c r="BO1307" s="156" t="s">
        <v>108</v>
      </c>
      <c r="BP1307" s="156" t="s">
        <v>108</v>
      </c>
      <c r="BQ1307" s="156" t="s">
        <v>108</v>
      </c>
      <c r="BR1307" s="156" t="s">
        <v>108</v>
      </c>
      <c r="BS1307" s="156" t="s">
        <v>108</v>
      </c>
      <c r="BT1307" s="156" t="s">
        <v>108</v>
      </c>
      <c r="BU1307" s="156" t="s">
        <v>108</v>
      </c>
      <c r="BV1307" s="156" t="s">
        <v>108</v>
      </c>
      <c r="BW1307" s="156" t="s">
        <v>108</v>
      </c>
      <c r="BX1307" s="156" t="s">
        <v>12584</v>
      </c>
      <c r="BY1307" s="156">
        <v>3112505038</v>
      </c>
      <c r="BZ1307" s="156" t="s">
        <v>12585</v>
      </c>
      <c r="CA1307" s="157" t="s">
        <v>109</v>
      </c>
      <c r="CB1307" s="157"/>
      <c r="CC1307" s="157"/>
      <c r="CD1307" s="156"/>
      <c r="CE1307" s="156"/>
      <c r="CF1307" s="156"/>
      <c r="CG1307" s="156"/>
      <c r="CH1307" s="156"/>
      <c r="CI1307" s="156"/>
      <c r="CJ1307" s="156"/>
      <c r="CK1307" s="156"/>
      <c r="CL1307" s="156"/>
      <c r="CM1307" s="152"/>
      <c r="CN1307" s="152" t="s">
        <v>109</v>
      </c>
      <c r="CO1307" s="297"/>
      <c r="CP1307" s="297"/>
      <c r="CQ1307" s="297"/>
      <c r="CR1307" s="297"/>
      <c r="CS1307" s="297"/>
      <c r="CT1307" s="297"/>
      <c r="CU1307" s="297"/>
      <c r="CV1307" s="297"/>
      <c r="CW1307" s="297"/>
      <c r="CX1307" s="297"/>
      <c r="CY1307" s="297"/>
      <c r="CZ1307" s="297"/>
      <c r="DA1307" s="297"/>
      <c r="DB1307" s="297"/>
      <c r="DC1307" s="297"/>
      <c r="DD1307" s="297"/>
      <c r="DE1307" s="297"/>
      <c r="DF1307" s="297"/>
      <c r="DG1307" s="297"/>
      <c r="DH1307" s="297"/>
      <c r="DI1307" s="297"/>
      <c r="DJ1307" s="297"/>
      <c r="DK1307" s="297"/>
      <c r="DL1307" s="297"/>
      <c r="DM1307" s="297"/>
      <c r="DN1307" s="297"/>
      <c r="DO1307" s="297"/>
      <c r="DP1307" s="297"/>
      <c r="DQ1307" s="297"/>
      <c r="DR1307" s="297"/>
      <c r="DS1307" s="297"/>
      <c r="DT1307" s="297"/>
      <c r="DU1307" s="297"/>
      <c r="DV1307" s="297"/>
      <c r="DW1307" s="297"/>
      <c r="DX1307" s="297"/>
      <c r="DY1307" s="297"/>
      <c r="DZ1307" s="297"/>
      <c r="EA1307" s="297"/>
      <c r="EB1307" s="297"/>
      <c r="EC1307" s="297"/>
      <c r="ED1307" s="297"/>
      <c r="EE1307" s="297"/>
      <c r="EF1307" s="297"/>
      <c r="EG1307" s="297"/>
      <c r="EH1307" s="297"/>
      <c r="EI1307" s="297"/>
      <c r="EJ1307" s="297"/>
      <c r="EK1307" s="297"/>
      <c r="EL1307" s="297"/>
      <c r="EM1307" s="297"/>
      <c r="EN1307" s="297"/>
      <c r="EO1307" s="297"/>
      <c r="EP1307" s="297"/>
      <c r="EQ1307" s="297"/>
      <c r="ER1307" s="297"/>
      <c r="ES1307" s="297"/>
      <c r="ET1307" s="297"/>
      <c r="EU1307" s="297"/>
      <c r="EV1307" s="297"/>
      <c r="EW1307" s="297"/>
      <c r="EX1307" s="297"/>
      <c r="EY1307" s="297"/>
      <c r="EZ1307" s="297"/>
      <c r="FA1307" s="297"/>
      <c r="FB1307" s="297"/>
      <c r="FC1307" s="297"/>
      <c r="FD1307" s="297"/>
      <c r="FE1307" s="297"/>
      <c r="FF1307" s="297"/>
      <c r="FG1307" s="297"/>
      <c r="FH1307" s="297"/>
      <c r="FI1307" s="297"/>
      <c r="FJ1307" s="297"/>
      <c r="FK1307" s="297"/>
      <c r="FL1307" s="297"/>
      <c r="FM1307" s="297"/>
      <c r="FN1307" s="297"/>
      <c r="FO1307" s="297"/>
      <c r="FP1307" s="297"/>
      <c r="FQ1307" s="297"/>
      <c r="FR1307" s="297"/>
      <c r="FS1307" s="297"/>
    </row>
    <row r="1308" spans="1:175" ht="45.75" customHeight="1">
      <c r="A1308" s="589">
        <v>1307</v>
      </c>
      <c r="B1308" s="403" t="s">
        <v>12586</v>
      </c>
      <c r="C1308" s="156" t="s">
        <v>12587</v>
      </c>
      <c r="D1308" s="156" t="s">
        <v>12542</v>
      </c>
      <c r="E1308" s="156">
        <v>45651</v>
      </c>
      <c r="F1308" s="156">
        <v>45653</v>
      </c>
      <c r="G1308" s="156">
        <v>45657</v>
      </c>
      <c r="H1308" s="156" t="s">
        <v>1154</v>
      </c>
      <c r="I1308" s="156" t="s">
        <v>452</v>
      </c>
      <c r="J1308" s="301" t="s">
        <v>528</v>
      </c>
      <c r="K1308" s="251">
        <v>900833372</v>
      </c>
      <c r="L1308" s="156">
        <v>4</v>
      </c>
      <c r="M1308" s="156" t="s">
        <v>926</v>
      </c>
      <c r="N1308" s="156" t="s">
        <v>98</v>
      </c>
      <c r="O1308" s="156" t="s">
        <v>1061</v>
      </c>
      <c r="P1308" s="156" t="s">
        <v>12588</v>
      </c>
      <c r="Q1308" s="156" t="s">
        <v>12579</v>
      </c>
      <c r="R1308" s="143">
        <v>4</v>
      </c>
      <c r="S1308" s="134" t="s">
        <v>12589</v>
      </c>
      <c r="T1308" s="253">
        <v>51002091</v>
      </c>
      <c r="U1308" s="156">
        <v>2024005010</v>
      </c>
      <c r="V1308" s="253">
        <v>51002091</v>
      </c>
      <c r="W1308" s="156">
        <v>45652</v>
      </c>
      <c r="X1308" s="156" t="s">
        <v>103</v>
      </c>
      <c r="Y1308" s="317">
        <v>51002091</v>
      </c>
      <c r="Z1308" s="156">
        <v>51002091</v>
      </c>
      <c r="AA1308" s="156" t="s">
        <v>9694</v>
      </c>
      <c r="AB1308" s="156" t="s">
        <v>9694</v>
      </c>
      <c r="AC1308" s="156" t="s">
        <v>9694</v>
      </c>
      <c r="AD1308" s="156" t="s">
        <v>9694</v>
      </c>
      <c r="AE1308" s="156" t="s">
        <v>9694</v>
      </c>
      <c r="AF1308" s="156" t="s">
        <v>9694</v>
      </c>
      <c r="AG1308" s="156" t="s">
        <v>9694</v>
      </c>
      <c r="AH1308" s="156" t="s">
        <v>9694</v>
      </c>
      <c r="AI1308" s="156" t="s">
        <v>9694</v>
      </c>
      <c r="AJ1308" s="156" t="s">
        <v>9694</v>
      </c>
      <c r="AK1308" s="156" t="s">
        <v>104</v>
      </c>
      <c r="AL1308" s="103" t="s">
        <v>12590</v>
      </c>
      <c r="AM1308" s="156" t="s">
        <v>11891</v>
      </c>
      <c r="AN1308" s="156">
        <v>2995163</v>
      </c>
      <c r="AO1308" s="156" t="s">
        <v>12591</v>
      </c>
      <c r="AP1308" s="156" t="s">
        <v>1618</v>
      </c>
      <c r="AQ1308" s="156">
        <v>45653</v>
      </c>
      <c r="AR1308" s="156" t="s">
        <v>12591</v>
      </c>
      <c r="AS1308" s="156" t="s">
        <v>114</v>
      </c>
      <c r="AT1308" s="156" t="s">
        <v>109</v>
      </c>
      <c r="AU1308" s="156" t="s">
        <v>392</v>
      </c>
      <c r="AV1308" s="156"/>
      <c r="AW1308" s="156"/>
      <c r="AX1308" s="156"/>
      <c r="AY1308" s="156" t="s">
        <v>108</v>
      </c>
      <c r="AZ1308" s="156"/>
      <c r="BA1308" s="156"/>
      <c r="BB1308" s="156"/>
      <c r="BC1308" s="156"/>
      <c r="BD1308" s="156"/>
      <c r="BE1308" s="156"/>
      <c r="BF1308" s="156"/>
      <c r="BG1308" s="156"/>
      <c r="BH1308" s="153">
        <v>51002091</v>
      </c>
      <c r="BI1308" s="437" t="s">
        <v>227</v>
      </c>
      <c r="BJ1308" s="240"/>
      <c r="BK1308" s="240"/>
      <c r="BL1308" s="240"/>
      <c r="BM1308" s="161" t="s">
        <v>2539</v>
      </c>
      <c r="BN1308" s="156" t="s">
        <v>108</v>
      </c>
      <c r="BO1308" s="156" t="s">
        <v>108</v>
      </c>
      <c r="BP1308" s="156" t="s">
        <v>108</v>
      </c>
      <c r="BQ1308" s="156" t="s">
        <v>108</v>
      </c>
      <c r="BR1308" s="156" t="s">
        <v>108</v>
      </c>
      <c r="BS1308" s="156" t="s">
        <v>108</v>
      </c>
      <c r="BT1308" s="156" t="s">
        <v>108</v>
      </c>
      <c r="BU1308" s="156" t="s">
        <v>108</v>
      </c>
      <c r="BV1308" s="156" t="s">
        <v>108</v>
      </c>
      <c r="BW1308" s="156" t="s">
        <v>108</v>
      </c>
      <c r="BX1308" s="156" t="s">
        <v>12592</v>
      </c>
      <c r="BY1308" s="156">
        <v>3162669629</v>
      </c>
      <c r="BZ1308" s="156" t="s">
        <v>12593</v>
      </c>
      <c r="CA1308" s="157" t="s">
        <v>109</v>
      </c>
      <c r="CB1308" s="157"/>
      <c r="CC1308" s="157"/>
      <c r="CD1308" s="156"/>
      <c r="CE1308" s="156"/>
      <c r="CF1308" s="156"/>
      <c r="CG1308" s="156"/>
      <c r="CH1308" s="156"/>
      <c r="CI1308" s="156"/>
      <c r="CJ1308" s="156"/>
      <c r="CK1308" s="156"/>
      <c r="CL1308" s="156"/>
      <c r="CM1308" s="152" t="s">
        <v>109</v>
      </c>
      <c r="CN1308" s="152"/>
      <c r="CO1308" s="297"/>
      <c r="CP1308" s="297"/>
      <c r="CQ1308" s="297"/>
      <c r="CR1308" s="297"/>
      <c r="CS1308" s="297"/>
      <c r="CT1308" s="297"/>
      <c r="CU1308" s="297"/>
      <c r="CV1308" s="297"/>
      <c r="CW1308" s="297"/>
      <c r="CX1308" s="297"/>
      <c r="CY1308" s="297"/>
      <c r="CZ1308" s="297"/>
      <c r="DA1308" s="297"/>
      <c r="DB1308" s="297"/>
      <c r="DC1308" s="297"/>
      <c r="DD1308" s="297"/>
      <c r="DE1308" s="297"/>
      <c r="DF1308" s="297"/>
      <c r="DG1308" s="297"/>
      <c r="DH1308" s="297"/>
      <c r="DI1308" s="297"/>
      <c r="DJ1308" s="297"/>
      <c r="DK1308" s="297"/>
      <c r="DL1308" s="297"/>
      <c r="DM1308" s="297"/>
      <c r="DN1308" s="297"/>
      <c r="DO1308" s="297"/>
      <c r="DP1308" s="297"/>
      <c r="DQ1308" s="297"/>
      <c r="DR1308" s="297"/>
      <c r="DS1308" s="297"/>
      <c r="DT1308" s="297"/>
      <c r="DU1308" s="297"/>
      <c r="DV1308" s="297"/>
      <c r="DW1308" s="297"/>
      <c r="DX1308" s="297"/>
      <c r="DY1308" s="297"/>
      <c r="DZ1308" s="297"/>
      <c r="EA1308" s="297"/>
      <c r="EB1308" s="297"/>
      <c r="EC1308" s="297"/>
      <c r="ED1308" s="297"/>
      <c r="EE1308" s="297"/>
      <c r="EF1308" s="297"/>
      <c r="EG1308" s="297"/>
      <c r="EH1308" s="297"/>
      <c r="EI1308" s="297"/>
      <c r="EJ1308" s="297"/>
      <c r="EK1308" s="297"/>
      <c r="EL1308" s="297"/>
      <c r="EM1308" s="297"/>
      <c r="EN1308" s="297"/>
      <c r="EO1308" s="297"/>
      <c r="EP1308" s="297"/>
      <c r="EQ1308" s="297"/>
      <c r="ER1308" s="297"/>
      <c r="ES1308" s="297"/>
      <c r="ET1308" s="297"/>
      <c r="EU1308" s="297"/>
      <c r="EV1308" s="297"/>
      <c r="EW1308" s="297"/>
      <c r="EX1308" s="297"/>
      <c r="EY1308" s="297"/>
      <c r="EZ1308" s="297"/>
      <c r="FA1308" s="297"/>
      <c r="FB1308" s="297"/>
      <c r="FC1308" s="297"/>
      <c r="FD1308" s="297"/>
      <c r="FE1308" s="297"/>
      <c r="FF1308" s="297"/>
      <c r="FG1308" s="297"/>
      <c r="FH1308" s="297"/>
      <c r="FI1308" s="297"/>
      <c r="FJ1308" s="297"/>
      <c r="FK1308" s="297"/>
      <c r="FL1308" s="297"/>
      <c r="FM1308" s="297"/>
      <c r="FN1308" s="297"/>
      <c r="FO1308" s="297"/>
      <c r="FP1308" s="297"/>
      <c r="FQ1308" s="297"/>
      <c r="FR1308" s="297"/>
      <c r="FS1308" s="297"/>
    </row>
    <row r="1309" spans="1:175" ht="45.75" customHeight="1">
      <c r="A1309" s="589">
        <v>1308</v>
      </c>
      <c r="B1309" s="403" t="s">
        <v>12594</v>
      </c>
      <c r="C1309" s="156" t="s">
        <v>12595</v>
      </c>
      <c r="D1309" s="156" t="s">
        <v>12517</v>
      </c>
      <c r="E1309" s="156">
        <v>45653</v>
      </c>
      <c r="F1309" s="156">
        <v>45660</v>
      </c>
      <c r="G1309" s="156">
        <v>45718</v>
      </c>
      <c r="H1309" s="156" t="s">
        <v>1154</v>
      </c>
      <c r="I1309" s="156" t="s">
        <v>12596</v>
      </c>
      <c r="J1309" s="301" t="s">
        <v>12597</v>
      </c>
      <c r="K1309" s="251">
        <v>900508072</v>
      </c>
      <c r="L1309" s="156">
        <v>7</v>
      </c>
      <c r="M1309" s="156" t="s">
        <v>926</v>
      </c>
      <c r="N1309" s="156" t="s">
        <v>98</v>
      </c>
      <c r="O1309" s="156" t="s">
        <v>5898</v>
      </c>
      <c r="P1309" s="156" t="s">
        <v>12598</v>
      </c>
      <c r="Q1309" s="156" t="s">
        <v>1444</v>
      </c>
      <c r="R1309" s="143">
        <v>58</v>
      </c>
      <c r="S1309" s="134" t="s">
        <v>12599</v>
      </c>
      <c r="T1309" s="253">
        <v>58133608</v>
      </c>
      <c r="U1309" s="156">
        <v>2024005119</v>
      </c>
      <c r="V1309" s="253">
        <v>58133608</v>
      </c>
      <c r="W1309" s="156">
        <v>45653</v>
      </c>
      <c r="X1309" s="156" t="s">
        <v>11898</v>
      </c>
      <c r="Y1309" s="317">
        <v>58133608</v>
      </c>
      <c r="Z1309" s="156" t="s">
        <v>9694</v>
      </c>
      <c r="AA1309" s="156" t="s">
        <v>9694</v>
      </c>
      <c r="AB1309" s="156">
        <v>58133608</v>
      </c>
      <c r="AC1309" s="156" t="s">
        <v>9694</v>
      </c>
      <c r="AD1309" s="156" t="s">
        <v>9694</v>
      </c>
      <c r="AE1309" s="156" t="s">
        <v>9694</v>
      </c>
      <c r="AF1309" s="156" t="s">
        <v>9694</v>
      </c>
      <c r="AG1309" s="156" t="s">
        <v>9694</v>
      </c>
      <c r="AH1309" s="156" t="s">
        <v>9694</v>
      </c>
      <c r="AI1309" s="156">
        <v>58133608</v>
      </c>
      <c r="AJ1309" s="156" t="s">
        <v>9694</v>
      </c>
      <c r="AK1309" s="156" t="s">
        <v>104</v>
      </c>
      <c r="AL1309" s="103" t="s">
        <v>12600</v>
      </c>
      <c r="AM1309" s="156" t="s">
        <v>12601</v>
      </c>
      <c r="AN1309" s="156">
        <v>35474901</v>
      </c>
      <c r="AO1309" s="156" t="s">
        <v>12602</v>
      </c>
      <c r="AP1309" s="156" t="s">
        <v>1618</v>
      </c>
      <c r="AQ1309" s="156">
        <v>45689</v>
      </c>
      <c r="AR1309" s="156" t="s">
        <v>12603</v>
      </c>
      <c r="AS1309" s="156" t="s">
        <v>114</v>
      </c>
      <c r="AT1309" s="156" t="s">
        <v>109</v>
      </c>
      <c r="AU1309" s="156" t="s">
        <v>392</v>
      </c>
      <c r="AV1309" s="156">
        <v>45719</v>
      </c>
      <c r="AW1309" s="156"/>
      <c r="AX1309" s="156" t="s">
        <v>109</v>
      </c>
      <c r="AY1309" s="156" t="s">
        <v>108</v>
      </c>
      <c r="AZ1309" s="156">
        <v>45717</v>
      </c>
      <c r="BA1309" s="156" t="s">
        <v>12604</v>
      </c>
      <c r="BB1309" s="156">
        <v>31787881</v>
      </c>
      <c r="BC1309" s="156">
        <v>45717</v>
      </c>
      <c r="BD1309" s="156" t="s">
        <v>1444</v>
      </c>
      <c r="BE1309" s="156"/>
      <c r="BF1309" s="156"/>
      <c r="BG1309" s="156">
        <v>45778</v>
      </c>
      <c r="BH1309" s="153">
        <v>89921489</v>
      </c>
      <c r="BI1309" s="437" t="s">
        <v>259</v>
      </c>
      <c r="BJ1309" s="240"/>
      <c r="BK1309" s="240"/>
      <c r="BL1309" s="240"/>
      <c r="BM1309" s="677" t="s">
        <v>11378</v>
      </c>
      <c r="BN1309" s="156" t="s">
        <v>108</v>
      </c>
      <c r="BO1309" s="156" t="s">
        <v>108</v>
      </c>
      <c r="BP1309" s="156" t="s">
        <v>108</v>
      </c>
      <c r="BQ1309" s="156" t="s">
        <v>108</v>
      </c>
      <c r="BR1309" s="156" t="s">
        <v>108</v>
      </c>
      <c r="BS1309" s="156" t="s">
        <v>108</v>
      </c>
      <c r="BT1309" s="156" t="s">
        <v>108</v>
      </c>
      <c r="BU1309" s="156" t="s">
        <v>108</v>
      </c>
      <c r="BV1309" s="156" t="s">
        <v>108</v>
      </c>
      <c r="BW1309" s="156" t="s">
        <v>108</v>
      </c>
      <c r="BX1309" s="156" t="s">
        <v>12605</v>
      </c>
      <c r="BY1309" s="156">
        <v>3115399464</v>
      </c>
      <c r="BZ1309" s="156" t="s">
        <v>12606</v>
      </c>
      <c r="CA1309" s="157" t="s">
        <v>109</v>
      </c>
      <c r="CB1309" s="157"/>
      <c r="CC1309" s="157"/>
      <c r="CD1309" s="156"/>
      <c r="CE1309" s="156"/>
      <c r="CF1309" s="156"/>
      <c r="CG1309" s="156"/>
      <c r="CH1309" s="156"/>
      <c r="CI1309" s="156"/>
      <c r="CJ1309" s="156"/>
      <c r="CK1309" s="156"/>
      <c r="CL1309" s="156"/>
      <c r="CM1309" s="152" t="s">
        <v>109</v>
      </c>
      <c r="CN1309" s="152"/>
      <c r="CO1309" s="297"/>
      <c r="CP1309" s="297"/>
      <c r="CQ1309" s="297"/>
      <c r="CR1309" s="297"/>
      <c r="CS1309" s="297"/>
      <c r="CT1309" s="297"/>
      <c r="CU1309" s="297"/>
      <c r="CV1309" s="297"/>
      <c r="CW1309" s="297"/>
      <c r="CX1309" s="297"/>
      <c r="CY1309" s="297"/>
      <c r="CZ1309" s="297"/>
      <c r="DA1309" s="297"/>
      <c r="DB1309" s="297"/>
      <c r="DC1309" s="297"/>
      <c r="DD1309" s="297"/>
      <c r="DE1309" s="297"/>
      <c r="DF1309" s="297"/>
      <c r="DG1309" s="297"/>
      <c r="DH1309" s="297"/>
      <c r="DI1309" s="297"/>
      <c r="DJ1309" s="297"/>
      <c r="DK1309" s="297"/>
      <c r="DL1309" s="297"/>
      <c r="DM1309" s="297"/>
      <c r="DN1309" s="297"/>
      <c r="DO1309" s="297"/>
      <c r="DP1309" s="297"/>
      <c r="DQ1309" s="297"/>
      <c r="DR1309" s="297"/>
      <c r="DS1309" s="297"/>
      <c r="DT1309" s="297"/>
      <c r="DU1309" s="297"/>
      <c r="DV1309" s="297"/>
      <c r="DW1309" s="297"/>
      <c r="DX1309" s="297"/>
      <c r="DY1309" s="297"/>
      <c r="DZ1309" s="297"/>
      <c r="EA1309" s="297"/>
      <c r="EB1309" s="297"/>
      <c r="EC1309" s="297"/>
      <c r="ED1309" s="297"/>
      <c r="EE1309" s="297"/>
      <c r="EF1309" s="297"/>
      <c r="EG1309" s="297"/>
      <c r="EH1309" s="297"/>
      <c r="EI1309" s="297"/>
      <c r="EJ1309" s="297"/>
      <c r="EK1309" s="297"/>
      <c r="EL1309" s="297"/>
      <c r="EM1309" s="297"/>
      <c r="EN1309" s="297"/>
      <c r="EO1309" s="297"/>
      <c r="EP1309" s="297"/>
      <c r="EQ1309" s="297"/>
      <c r="ER1309" s="297"/>
      <c r="ES1309" s="297"/>
      <c r="ET1309" s="297"/>
      <c r="EU1309" s="297"/>
      <c r="EV1309" s="297"/>
      <c r="EW1309" s="297"/>
      <c r="EX1309" s="297"/>
      <c r="EY1309" s="297"/>
      <c r="EZ1309" s="297"/>
      <c r="FA1309" s="297"/>
      <c r="FB1309" s="297"/>
      <c r="FC1309" s="297"/>
      <c r="FD1309" s="297"/>
      <c r="FE1309" s="297"/>
      <c r="FF1309" s="297"/>
      <c r="FG1309" s="297"/>
      <c r="FH1309" s="297"/>
      <c r="FI1309" s="297"/>
      <c r="FJ1309" s="297"/>
      <c r="FK1309" s="297"/>
      <c r="FL1309" s="297"/>
      <c r="FM1309" s="297"/>
      <c r="FN1309" s="297"/>
      <c r="FO1309" s="297"/>
      <c r="FP1309" s="297"/>
      <c r="FQ1309" s="297"/>
      <c r="FR1309" s="297"/>
      <c r="FS1309" s="297"/>
    </row>
    <row r="1310" spans="1:175" ht="45.75" customHeight="1">
      <c r="A1310" s="639">
        <v>1309</v>
      </c>
      <c r="B1310" s="402" t="s">
        <v>12607</v>
      </c>
      <c r="C1310" s="239" t="s">
        <v>12608</v>
      </c>
      <c r="D1310" s="205" t="s">
        <v>12609</v>
      </c>
      <c r="E1310" s="202">
        <v>45653</v>
      </c>
      <c r="F1310" s="203">
        <v>45659</v>
      </c>
      <c r="G1310" s="203">
        <v>45870</v>
      </c>
      <c r="H1310" s="201" t="s">
        <v>5585</v>
      </c>
      <c r="I1310" s="206" t="s">
        <v>855</v>
      </c>
      <c r="J1310" s="201" t="s">
        <v>12610</v>
      </c>
      <c r="K1310" s="271">
        <v>901901786</v>
      </c>
      <c r="L1310" s="201">
        <v>5</v>
      </c>
      <c r="M1310" s="272" t="s">
        <v>926</v>
      </c>
      <c r="N1310" s="208" t="s">
        <v>4837</v>
      </c>
      <c r="O1310" s="218" t="s">
        <v>5898</v>
      </c>
      <c r="P1310" s="201" t="s">
        <v>12611</v>
      </c>
      <c r="Q1310" s="201" t="s">
        <v>2298</v>
      </c>
      <c r="R1310" s="210">
        <v>211</v>
      </c>
      <c r="S1310" s="201" t="s">
        <v>12612</v>
      </c>
      <c r="T1310" s="273">
        <v>7679321034</v>
      </c>
      <c r="U1310" s="274" t="s">
        <v>12613</v>
      </c>
      <c r="V1310" s="273">
        <v>1893554697</v>
      </c>
      <c r="W1310" s="275">
        <v>45653</v>
      </c>
      <c r="X1310" s="276" t="s">
        <v>12614</v>
      </c>
      <c r="Y1310" s="313">
        <v>1893554697</v>
      </c>
      <c r="Z1310" s="215">
        <v>1861613367</v>
      </c>
      <c r="AA1310" s="216" t="s">
        <v>9694</v>
      </c>
      <c r="AB1310" s="217">
        <v>31941330</v>
      </c>
      <c r="AC1310" s="216" t="s">
        <v>9694</v>
      </c>
      <c r="AD1310" s="216" t="s">
        <v>9694</v>
      </c>
      <c r="AE1310" s="216" t="s">
        <v>9694</v>
      </c>
      <c r="AF1310" s="216" t="s">
        <v>9694</v>
      </c>
      <c r="AG1310" s="216">
        <v>31941330</v>
      </c>
      <c r="AH1310" s="216" t="s">
        <v>9694</v>
      </c>
      <c r="AI1310" s="216"/>
      <c r="AJ1310" s="216"/>
      <c r="AK1310" s="209" t="s">
        <v>104</v>
      </c>
      <c r="AL1310" s="191" t="s">
        <v>12615</v>
      </c>
      <c r="AM1310" s="201" t="s">
        <v>12616</v>
      </c>
      <c r="AN1310" s="207">
        <v>13542484</v>
      </c>
      <c r="AO1310" s="209" t="s">
        <v>12617</v>
      </c>
      <c r="AP1310" s="201" t="s">
        <v>362</v>
      </c>
      <c r="AQ1310" s="277">
        <v>45659</v>
      </c>
      <c r="AR1310" s="209" t="s">
        <v>12618</v>
      </c>
      <c r="AS1310" s="201" t="s">
        <v>114</v>
      </c>
      <c r="AT1310" s="209" t="s">
        <v>109</v>
      </c>
      <c r="AU1310" s="209" t="s">
        <v>1288</v>
      </c>
      <c r="AV1310" s="201"/>
      <c r="AW1310" s="201"/>
      <c r="AX1310" s="201" t="s">
        <v>109</v>
      </c>
      <c r="AY1310" s="201" t="s">
        <v>108</v>
      </c>
      <c r="AZ1310" s="240"/>
      <c r="BA1310" s="201"/>
      <c r="BB1310" s="241"/>
      <c r="BC1310" s="240"/>
      <c r="BD1310" s="210"/>
      <c r="BE1310" s="210"/>
      <c r="BF1310" s="210"/>
      <c r="BG1310" s="240"/>
      <c r="BH1310" s="221">
        <v>7679321034</v>
      </c>
      <c r="BI1310" s="296" t="s">
        <v>135</v>
      </c>
      <c r="BJ1310" s="240"/>
      <c r="BK1310" s="240"/>
      <c r="BL1310" s="240"/>
      <c r="BM1310" s="224"/>
      <c r="BN1310" s="285" t="s">
        <v>108</v>
      </c>
      <c r="BO1310" s="261" t="s">
        <v>108</v>
      </c>
      <c r="BP1310" s="261" t="s">
        <v>108</v>
      </c>
      <c r="BQ1310" s="261" t="s">
        <v>108</v>
      </c>
      <c r="BR1310" s="261" t="s">
        <v>108</v>
      </c>
      <c r="BS1310" s="261" t="s">
        <v>108</v>
      </c>
      <c r="BT1310" s="261" t="s">
        <v>108</v>
      </c>
      <c r="BU1310" s="286" t="s">
        <v>108</v>
      </c>
      <c r="BV1310" s="261" t="s">
        <v>108</v>
      </c>
      <c r="BW1310" s="65" t="s">
        <v>108</v>
      </c>
      <c r="BX1310" s="287" t="s">
        <v>12619</v>
      </c>
      <c r="BY1310" s="261">
        <v>3212190181</v>
      </c>
      <c r="BZ1310" s="302" t="s">
        <v>12620</v>
      </c>
      <c r="CA1310" s="223" t="s">
        <v>578</v>
      </c>
      <c r="CB1310" s="294" t="s">
        <v>1273</v>
      </c>
      <c r="CC1310" s="223"/>
      <c r="CD1310" s="250"/>
      <c r="CE1310" s="294"/>
      <c r="CF1310" s="294"/>
      <c r="CG1310" s="223"/>
      <c r="CH1310" s="223"/>
      <c r="CI1310" s="223"/>
      <c r="CJ1310" s="223"/>
      <c r="CK1310" s="223"/>
      <c r="CL1310" s="223"/>
      <c r="CM1310" s="295"/>
      <c r="CN1310" s="223"/>
      <c r="CO1310" s="50"/>
      <c r="CP1310" s="50"/>
      <c r="CQ1310" s="50"/>
      <c r="CR1310" s="50"/>
      <c r="CS1310" s="50"/>
      <c r="CT1310" s="50"/>
      <c r="CU1310" s="50"/>
      <c r="CV1310" s="50"/>
      <c r="CW1310" s="50"/>
      <c r="CX1310" s="50"/>
      <c r="CY1310" s="50"/>
      <c r="CZ1310" s="50"/>
      <c r="DA1310" s="50"/>
      <c r="DB1310" s="50"/>
      <c r="DC1310" s="50"/>
      <c r="DD1310" s="50"/>
      <c r="DE1310" s="50"/>
      <c r="DF1310" s="50"/>
      <c r="DG1310" s="50"/>
      <c r="DH1310" s="50"/>
      <c r="DI1310" s="50"/>
      <c r="DJ1310" s="50"/>
      <c r="DK1310" s="50"/>
      <c r="DL1310" s="50"/>
      <c r="DM1310" s="50"/>
      <c r="DN1310" s="50"/>
      <c r="DO1310" s="50"/>
      <c r="DP1310" s="50"/>
      <c r="DQ1310" s="50"/>
      <c r="DR1310" s="50"/>
      <c r="DS1310" s="50"/>
      <c r="DT1310" s="50"/>
      <c r="DU1310" s="50"/>
      <c r="DV1310" s="50"/>
      <c r="DW1310" s="50"/>
      <c r="DX1310" s="50"/>
      <c r="DY1310" s="50"/>
      <c r="DZ1310" s="50"/>
      <c r="EA1310" s="50"/>
      <c r="EB1310" s="50"/>
      <c r="EC1310" s="50"/>
      <c r="ED1310" s="50"/>
      <c r="EE1310" s="50"/>
      <c r="EF1310" s="297"/>
      <c r="EG1310" s="297"/>
      <c r="EH1310" s="297"/>
      <c r="EI1310" s="297"/>
      <c r="EJ1310" s="297"/>
      <c r="EK1310" s="297"/>
      <c r="EL1310" s="297"/>
      <c r="EM1310" s="297"/>
      <c r="EN1310" s="297"/>
      <c r="EO1310" s="297"/>
      <c r="EP1310" s="297"/>
      <c r="EQ1310" s="297"/>
      <c r="ER1310" s="297"/>
      <c r="ES1310" s="297"/>
      <c r="ET1310" s="297"/>
      <c r="EU1310" s="297"/>
      <c r="EV1310" s="297"/>
      <c r="EW1310" s="297"/>
      <c r="EX1310" s="297"/>
      <c r="EY1310" s="297"/>
      <c r="EZ1310" s="297"/>
      <c r="FA1310" s="297"/>
      <c r="FB1310" s="297"/>
      <c r="FC1310" s="297"/>
      <c r="FD1310" s="297"/>
      <c r="FE1310" s="297"/>
      <c r="FF1310" s="297"/>
      <c r="FG1310" s="297"/>
      <c r="FH1310" s="297"/>
      <c r="FI1310" s="297"/>
      <c r="FJ1310" s="297"/>
      <c r="FK1310" s="297"/>
      <c r="FL1310" s="297"/>
      <c r="FM1310" s="297"/>
      <c r="FN1310" s="297"/>
      <c r="FO1310" s="297"/>
      <c r="FP1310" s="297"/>
      <c r="FQ1310" s="297"/>
      <c r="FR1310" s="297"/>
      <c r="FS1310" s="297"/>
    </row>
    <row r="1311" spans="1:175" ht="45.75" customHeight="1">
      <c r="A1311" s="589">
        <v>1310</v>
      </c>
      <c r="B1311" s="403" t="s">
        <v>12621</v>
      </c>
      <c r="C1311" s="156" t="s">
        <v>12622</v>
      </c>
      <c r="D1311" s="156" t="s">
        <v>12623</v>
      </c>
      <c r="E1311" s="156">
        <v>45653</v>
      </c>
      <c r="F1311" s="156">
        <v>45653</v>
      </c>
      <c r="G1311" s="156">
        <v>45657</v>
      </c>
      <c r="H1311" s="156" t="s">
        <v>416</v>
      </c>
      <c r="I1311" s="156" t="s">
        <v>3374</v>
      </c>
      <c r="J1311" s="301" t="s">
        <v>12624</v>
      </c>
      <c r="K1311" s="251">
        <v>901003006</v>
      </c>
      <c r="L1311" s="156">
        <v>6</v>
      </c>
      <c r="M1311" s="156" t="s">
        <v>926</v>
      </c>
      <c r="N1311" s="156" t="s">
        <v>98</v>
      </c>
      <c r="O1311" s="156" t="s">
        <v>12625</v>
      </c>
      <c r="P1311" s="156" t="s">
        <v>12626</v>
      </c>
      <c r="Q1311" s="156" t="s">
        <v>12627</v>
      </c>
      <c r="R1311" s="143">
        <v>4</v>
      </c>
      <c r="S1311" s="134" t="s">
        <v>12628</v>
      </c>
      <c r="T1311" s="253">
        <v>962165000</v>
      </c>
      <c r="U1311" s="156">
        <v>2024005156</v>
      </c>
      <c r="V1311" s="253">
        <v>962165000</v>
      </c>
      <c r="W1311" s="156">
        <v>45653</v>
      </c>
      <c r="X1311" s="156" t="s">
        <v>103</v>
      </c>
      <c r="Y1311" s="317">
        <v>962165000</v>
      </c>
      <c r="Z1311" s="156">
        <v>962165000</v>
      </c>
      <c r="AA1311" s="156" t="s">
        <v>9694</v>
      </c>
      <c r="AB1311" s="156" t="s">
        <v>9694</v>
      </c>
      <c r="AC1311" s="156" t="s">
        <v>9694</v>
      </c>
      <c r="AD1311" s="156" t="s">
        <v>9694</v>
      </c>
      <c r="AE1311" s="156" t="s">
        <v>9694</v>
      </c>
      <c r="AF1311" s="156" t="s">
        <v>9694</v>
      </c>
      <c r="AG1311" s="156" t="s">
        <v>9694</v>
      </c>
      <c r="AH1311" s="156" t="s">
        <v>9694</v>
      </c>
      <c r="AI1311" s="156" t="s">
        <v>9694</v>
      </c>
      <c r="AJ1311" s="156" t="s">
        <v>9694</v>
      </c>
      <c r="AK1311" s="156" t="s">
        <v>104</v>
      </c>
      <c r="AL1311" s="103" t="s">
        <v>12629</v>
      </c>
      <c r="AM1311" s="156" t="s">
        <v>3556</v>
      </c>
      <c r="AN1311" s="156">
        <v>80500795</v>
      </c>
      <c r="AO1311" s="156">
        <v>100363720</v>
      </c>
      <c r="AP1311" s="156" t="s">
        <v>362</v>
      </c>
      <c r="AQ1311" s="156">
        <v>45653</v>
      </c>
      <c r="AR1311" s="156">
        <v>100363720</v>
      </c>
      <c r="AS1311" s="156" t="s">
        <v>114</v>
      </c>
      <c r="AT1311" s="156" t="s">
        <v>109</v>
      </c>
      <c r="AU1311" s="156" t="s">
        <v>392</v>
      </c>
      <c r="AV1311" s="156"/>
      <c r="AW1311" s="156"/>
      <c r="AX1311" s="156"/>
      <c r="AY1311" s="156" t="s">
        <v>108</v>
      </c>
      <c r="AZ1311" s="156"/>
      <c r="BA1311" s="156"/>
      <c r="BB1311" s="156"/>
      <c r="BC1311" s="156"/>
      <c r="BD1311" s="156"/>
      <c r="BE1311" s="156"/>
      <c r="BF1311" s="156"/>
      <c r="BG1311" s="156"/>
      <c r="BH1311" s="153">
        <v>962165000</v>
      </c>
      <c r="BI1311" s="437" t="s">
        <v>227</v>
      </c>
      <c r="BJ1311" s="240"/>
      <c r="BK1311" s="240"/>
      <c r="BL1311" s="240"/>
      <c r="BM1311" s="161" t="s">
        <v>2539</v>
      </c>
      <c r="BN1311" s="156" t="s">
        <v>108</v>
      </c>
      <c r="BO1311" s="156" t="s">
        <v>108</v>
      </c>
      <c r="BP1311" s="156" t="s">
        <v>108</v>
      </c>
      <c r="BQ1311" s="156" t="s">
        <v>108</v>
      </c>
      <c r="BR1311" s="156" t="s">
        <v>108</v>
      </c>
      <c r="BS1311" s="156" t="s">
        <v>108</v>
      </c>
      <c r="BT1311" s="156" t="s">
        <v>108</v>
      </c>
      <c r="BU1311" s="156" t="s">
        <v>108</v>
      </c>
      <c r="BV1311" s="156" t="s">
        <v>108</v>
      </c>
      <c r="BW1311" s="156" t="s">
        <v>108</v>
      </c>
      <c r="BX1311" s="156" t="s">
        <v>12630</v>
      </c>
      <c r="BY1311" s="156">
        <v>3115256383</v>
      </c>
      <c r="BZ1311" s="156" t="s">
        <v>12631</v>
      </c>
      <c r="CA1311" s="157" t="s">
        <v>109</v>
      </c>
      <c r="CB1311" s="157"/>
      <c r="CC1311" s="157"/>
      <c r="CD1311" s="156"/>
      <c r="CE1311" s="156"/>
      <c r="CF1311" s="156"/>
      <c r="CG1311" s="156"/>
      <c r="CH1311" s="156"/>
      <c r="CI1311" s="156"/>
      <c r="CJ1311" s="156"/>
      <c r="CK1311" s="156"/>
      <c r="CL1311" s="156"/>
      <c r="CM1311" s="152" t="s">
        <v>109</v>
      </c>
      <c r="CN1311" s="152" t="s">
        <v>109</v>
      </c>
      <c r="CO1311" s="297"/>
      <c r="CP1311" s="297"/>
      <c r="CQ1311" s="297"/>
      <c r="CR1311" s="297"/>
      <c r="CS1311" s="297"/>
      <c r="CT1311" s="297"/>
      <c r="CU1311" s="297"/>
      <c r="CV1311" s="297"/>
      <c r="CW1311" s="297"/>
      <c r="CX1311" s="297"/>
      <c r="CY1311" s="297"/>
      <c r="CZ1311" s="297"/>
      <c r="DA1311" s="297"/>
      <c r="DB1311" s="297"/>
      <c r="DC1311" s="297"/>
      <c r="DD1311" s="297"/>
      <c r="DE1311" s="297"/>
      <c r="DF1311" s="297"/>
      <c r="DG1311" s="297"/>
      <c r="DH1311" s="297"/>
      <c r="DI1311" s="297"/>
      <c r="DJ1311" s="297"/>
      <c r="DK1311" s="297"/>
      <c r="DL1311" s="297"/>
      <c r="DM1311" s="297"/>
      <c r="DN1311" s="297"/>
      <c r="DO1311" s="297"/>
      <c r="DP1311" s="297"/>
      <c r="DQ1311" s="297"/>
      <c r="DR1311" s="297"/>
      <c r="DS1311" s="297"/>
      <c r="DT1311" s="297"/>
      <c r="DU1311" s="297"/>
      <c r="DV1311" s="297"/>
      <c r="DW1311" s="297"/>
      <c r="DX1311" s="297"/>
      <c r="DY1311" s="297"/>
      <c r="DZ1311" s="297"/>
      <c r="EA1311" s="297"/>
      <c r="EB1311" s="297"/>
      <c r="EC1311" s="297"/>
      <c r="ED1311" s="297"/>
      <c r="EE1311" s="297"/>
      <c r="EF1311" s="297"/>
      <c r="EG1311" s="297"/>
      <c r="EH1311" s="297"/>
      <c r="EI1311" s="297"/>
      <c r="EJ1311" s="297"/>
      <c r="EK1311" s="297"/>
      <c r="EL1311" s="297"/>
      <c r="EM1311" s="297"/>
      <c r="EN1311" s="297"/>
      <c r="EO1311" s="297"/>
      <c r="EP1311" s="297"/>
      <c r="EQ1311" s="297"/>
      <c r="ER1311" s="297"/>
      <c r="ES1311" s="297"/>
      <c r="ET1311" s="297"/>
      <c r="EU1311" s="297"/>
      <c r="EV1311" s="297"/>
      <c r="EW1311" s="297"/>
      <c r="EX1311" s="297"/>
      <c r="EY1311" s="297"/>
      <c r="EZ1311" s="297"/>
      <c r="FA1311" s="297"/>
      <c r="FB1311" s="297"/>
      <c r="FC1311" s="297"/>
      <c r="FD1311" s="297"/>
      <c r="FE1311" s="297"/>
      <c r="FF1311" s="297"/>
      <c r="FG1311" s="297"/>
      <c r="FH1311" s="297"/>
      <c r="FI1311" s="297"/>
      <c r="FJ1311" s="297"/>
      <c r="FK1311" s="297"/>
      <c r="FL1311" s="297"/>
      <c r="FM1311" s="297"/>
      <c r="FN1311" s="297"/>
      <c r="FO1311" s="297"/>
      <c r="FP1311" s="297"/>
      <c r="FQ1311" s="297"/>
      <c r="FR1311" s="297"/>
      <c r="FS1311" s="297"/>
    </row>
    <row r="1312" spans="1:175" ht="45.75" customHeight="1">
      <c r="A1312" s="589">
        <v>1311</v>
      </c>
      <c r="B1312" s="403" t="s">
        <v>12632</v>
      </c>
      <c r="C1312" s="156" t="s">
        <v>12633</v>
      </c>
      <c r="D1312" s="156" t="s">
        <v>12634</v>
      </c>
      <c r="E1312" s="156">
        <v>45653</v>
      </c>
      <c r="F1312" s="156">
        <v>45654</v>
      </c>
      <c r="G1312" s="156">
        <v>45657</v>
      </c>
      <c r="H1312" s="156" t="s">
        <v>416</v>
      </c>
      <c r="I1312" s="156" t="s">
        <v>3374</v>
      </c>
      <c r="J1312" s="301" t="s">
        <v>12635</v>
      </c>
      <c r="K1312" s="251">
        <v>79104443</v>
      </c>
      <c r="L1312" s="156">
        <v>4</v>
      </c>
      <c r="M1312" s="156" t="s">
        <v>844</v>
      </c>
      <c r="N1312" s="156" t="s">
        <v>98</v>
      </c>
      <c r="O1312" s="156" t="s">
        <v>857</v>
      </c>
      <c r="P1312" s="156" t="s">
        <v>12636</v>
      </c>
      <c r="Q1312" s="156" t="s">
        <v>12637</v>
      </c>
      <c r="R1312" s="143">
        <v>3</v>
      </c>
      <c r="S1312" s="134" t="s">
        <v>12638</v>
      </c>
      <c r="T1312" s="253">
        <v>207480000</v>
      </c>
      <c r="U1312" s="156">
        <v>2024005121</v>
      </c>
      <c r="V1312" s="253">
        <v>207480000</v>
      </c>
      <c r="W1312" s="156">
        <v>45653</v>
      </c>
      <c r="X1312" s="156" t="s">
        <v>103</v>
      </c>
      <c r="Y1312" s="317">
        <v>207480000</v>
      </c>
      <c r="Z1312" s="156">
        <v>207480000</v>
      </c>
      <c r="AA1312" s="156" t="s">
        <v>9694</v>
      </c>
      <c r="AB1312" s="156" t="s">
        <v>9694</v>
      </c>
      <c r="AC1312" s="156" t="s">
        <v>9694</v>
      </c>
      <c r="AD1312" s="156" t="s">
        <v>9694</v>
      </c>
      <c r="AE1312" s="156" t="s">
        <v>9694</v>
      </c>
      <c r="AF1312" s="156" t="s">
        <v>9694</v>
      </c>
      <c r="AG1312" s="156" t="s">
        <v>9694</v>
      </c>
      <c r="AH1312" s="156" t="s">
        <v>9694</v>
      </c>
      <c r="AI1312" s="156" t="s">
        <v>9694</v>
      </c>
      <c r="AJ1312" s="156" t="s">
        <v>9694</v>
      </c>
      <c r="AK1312" s="156" t="s">
        <v>104</v>
      </c>
      <c r="AL1312" s="103" t="s">
        <v>12639</v>
      </c>
      <c r="AM1312" s="156" t="s">
        <v>12640</v>
      </c>
      <c r="AN1312" s="156">
        <v>81720947</v>
      </c>
      <c r="AO1312" s="156" t="s">
        <v>12641</v>
      </c>
      <c r="AP1312" s="156" t="s">
        <v>1618</v>
      </c>
      <c r="AQ1312" s="156">
        <v>45654</v>
      </c>
      <c r="AR1312" s="156" t="s">
        <v>12641</v>
      </c>
      <c r="AS1312" s="156" t="s">
        <v>114</v>
      </c>
      <c r="AT1312" s="156" t="s">
        <v>578</v>
      </c>
      <c r="AU1312" s="156" t="s">
        <v>392</v>
      </c>
      <c r="AV1312" s="156"/>
      <c r="AW1312" s="156"/>
      <c r="AX1312" s="156"/>
      <c r="AY1312" s="156" t="s">
        <v>108</v>
      </c>
      <c r="AZ1312" s="156"/>
      <c r="BA1312" s="156"/>
      <c r="BB1312" s="156"/>
      <c r="BC1312" s="156"/>
      <c r="BD1312" s="156"/>
      <c r="BE1312" s="156"/>
      <c r="BF1312" s="156"/>
      <c r="BG1312" s="156"/>
      <c r="BH1312" s="153">
        <v>207480000</v>
      </c>
      <c r="BI1312" s="437" t="s">
        <v>227</v>
      </c>
      <c r="BJ1312" s="240"/>
      <c r="BK1312" s="240"/>
      <c r="BL1312" s="240"/>
      <c r="BM1312" s="161" t="s">
        <v>2539</v>
      </c>
      <c r="BN1312" s="156" t="s">
        <v>108</v>
      </c>
      <c r="BO1312" s="156" t="s">
        <v>108</v>
      </c>
      <c r="BP1312" s="156" t="s">
        <v>108</v>
      </c>
      <c r="BQ1312" s="156" t="s">
        <v>108</v>
      </c>
      <c r="BR1312" s="156" t="s">
        <v>108</v>
      </c>
      <c r="BS1312" s="156" t="s">
        <v>108</v>
      </c>
      <c r="BT1312" s="156" t="s">
        <v>108</v>
      </c>
      <c r="BU1312" s="156" t="s">
        <v>108</v>
      </c>
      <c r="BV1312" s="156" t="s">
        <v>108</v>
      </c>
      <c r="BW1312" s="156" t="s">
        <v>108</v>
      </c>
      <c r="BX1312" s="156" t="s">
        <v>12642</v>
      </c>
      <c r="BY1312" s="156"/>
      <c r="BZ1312" s="156" t="s">
        <v>12643</v>
      </c>
      <c r="CA1312" s="157" t="s">
        <v>578</v>
      </c>
      <c r="CB1312" s="157"/>
      <c r="CC1312" s="157"/>
      <c r="CD1312" s="156"/>
      <c r="CE1312" s="156"/>
      <c r="CF1312" s="156"/>
      <c r="CG1312" s="156"/>
      <c r="CH1312" s="156"/>
      <c r="CI1312" s="156"/>
      <c r="CJ1312" s="156"/>
      <c r="CK1312" s="156"/>
      <c r="CL1312" s="156"/>
      <c r="CM1312" s="152" t="s">
        <v>109</v>
      </c>
      <c r="CN1312" s="152" t="s">
        <v>109</v>
      </c>
      <c r="CO1312" s="297"/>
      <c r="CP1312" s="297"/>
      <c r="CQ1312" s="297"/>
      <c r="CR1312" s="297"/>
      <c r="CS1312" s="297"/>
      <c r="CT1312" s="297"/>
      <c r="CU1312" s="297"/>
      <c r="CV1312" s="297"/>
      <c r="CW1312" s="297"/>
      <c r="CX1312" s="297"/>
      <c r="CY1312" s="297"/>
      <c r="CZ1312" s="297"/>
      <c r="DA1312" s="297"/>
      <c r="DB1312" s="297"/>
      <c r="DC1312" s="297"/>
      <c r="DD1312" s="297"/>
      <c r="DE1312" s="297"/>
      <c r="DF1312" s="297"/>
      <c r="DG1312" s="297"/>
      <c r="DH1312" s="297"/>
      <c r="DI1312" s="297"/>
      <c r="DJ1312" s="297"/>
      <c r="DK1312" s="297"/>
      <c r="DL1312" s="297"/>
      <c r="DM1312" s="297"/>
      <c r="DN1312" s="297"/>
      <c r="DO1312" s="297"/>
      <c r="DP1312" s="297"/>
      <c r="DQ1312" s="297"/>
      <c r="DR1312" s="297"/>
      <c r="DS1312" s="297"/>
      <c r="DT1312" s="297"/>
      <c r="DU1312" s="297"/>
      <c r="DV1312" s="297"/>
      <c r="DW1312" s="297"/>
      <c r="DX1312" s="297"/>
      <c r="DY1312" s="297"/>
      <c r="DZ1312" s="297"/>
      <c r="EA1312" s="297"/>
      <c r="EB1312" s="297"/>
      <c r="EC1312" s="297"/>
      <c r="ED1312" s="297"/>
      <c r="EE1312" s="297"/>
      <c r="EF1312" s="297"/>
      <c r="EG1312" s="297"/>
      <c r="EH1312" s="297"/>
      <c r="EI1312" s="297"/>
      <c r="EJ1312" s="297"/>
      <c r="EK1312" s="297"/>
      <c r="EL1312" s="297"/>
      <c r="EM1312" s="297"/>
      <c r="EN1312" s="297"/>
      <c r="EO1312" s="297"/>
      <c r="EP1312" s="297"/>
      <c r="EQ1312" s="297"/>
      <c r="ER1312" s="297"/>
      <c r="ES1312" s="297"/>
      <c r="ET1312" s="297"/>
      <c r="EU1312" s="297"/>
      <c r="EV1312" s="297"/>
      <c r="EW1312" s="297"/>
      <c r="EX1312" s="297"/>
      <c r="EY1312" s="297"/>
      <c r="EZ1312" s="297"/>
      <c r="FA1312" s="297"/>
      <c r="FB1312" s="297"/>
      <c r="FC1312" s="297"/>
      <c r="FD1312" s="297"/>
      <c r="FE1312" s="297"/>
      <c r="FF1312" s="297"/>
      <c r="FG1312" s="297"/>
      <c r="FH1312" s="297"/>
      <c r="FI1312" s="297"/>
      <c r="FJ1312" s="297"/>
      <c r="FK1312" s="297"/>
      <c r="FL1312" s="297"/>
      <c r="FM1312" s="297"/>
      <c r="FN1312" s="297"/>
      <c r="FO1312" s="297"/>
      <c r="FP1312" s="297"/>
      <c r="FQ1312" s="297"/>
      <c r="FR1312" s="297"/>
      <c r="FS1312" s="297"/>
    </row>
    <row r="1313" spans="1:175" ht="45.75" customHeight="1">
      <c r="A1313" s="639">
        <v>1312</v>
      </c>
      <c r="B1313" s="402" t="s">
        <v>12644</v>
      </c>
      <c r="C1313" s="239" t="s">
        <v>12645</v>
      </c>
      <c r="D1313" s="205" t="s">
        <v>12609</v>
      </c>
      <c r="E1313" s="202">
        <v>45653</v>
      </c>
      <c r="F1313" s="203">
        <v>45667</v>
      </c>
      <c r="G1313" s="203">
        <v>45877</v>
      </c>
      <c r="H1313" s="201" t="s">
        <v>5585</v>
      </c>
      <c r="I1313" s="206" t="s">
        <v>855</v>
      </c>
      <c r="J1313" s="201" t="s">
        <v>12646</v>
      </c>
      <c r="K1313" s="271">
        <v>901901796</v>
      </c>
      <c r="L1313" s="201">
        <v>9</v>
      </c>
      <c r="M1313" s="272" t="s">
        <v>926</v>
      </c>
      <c r="N1313" s="208" t="s">
        <v>549</v>
      </c>
      <c r="O1313" s="218" t="s">
        <v>1061</v>
      </c>
      <c r="P1313" s="201" t="s">
        <v>12647</v>
      </c>
      <c r="Q1313" s="201" t="s">
        <v>2298</v>
      </c>
      <c r="R1313" s="210">
        <v>210</v>
      </c>
      <c r="S1313" s="201" t="s">
        <v>12648</v>
      </c>
      <c r="T1313" s="273">
        <v>11366666666</v>
      </c>
      <c r="U1313" s="274">
        <v>2024005123</v>
      </c>
      <c r="V1313" s="273">
        <v>1705000000</v>
      </c>
      <c r="W1313" s="275">
        <v>45653</v>
      </c>
      <c r="X1313" s="276" t="s">
        <v>103</v>
      </c>
      <c r="Y1313" s="313">
        <v>1705000000</v>
      </c>
      <c r="Z1313" s="215">
        <v>1705000000</v>
      </c>
      <c r="AA1313" s="216" t="s">
        <v>9694</v>
      </c>
      <c r="AB1313" s="217" t="s">
        <v>9694</v>
      </c>
      <c r="AC1313" s="216" t="s">
        <v>9694</v>
      </c>
      <c r="AD1313" s="216" t="s">
        <v>9694</v>
      </c>
      <c r="AE1313" s="216" t="s">
        <v>9694</v>
      </c>
      <c r="AF1313" s="216" t="s">
        <v>9694</v>
      </c>
      <c r="AG1313" s="216" t="s">
        <v>9694</v>
      </c>
      <c r="AH1313" s="216" t="s">
        <v>9694</v>
      </c>
      <c r="AI1313" s="216" t="s">
        <v>9694</v>
      </c>
      <c r="AJ1313" s="216" t="s">
        <v>9694</v>
      </c>
      <c r="AK1313" s="209" t="s">
        <v>104</v>
      </c>
      <c r="AL1313" s="191" t="s">
        <v>12649</v>
      </c>
      <c r="AM1313" s="201" t="s">
        <v>12616</v>
      </c>
      <c r="AN1313" s="207">
        <v>13542484</v>
      </c>
      <c r="AO1313" s="209" t="s">
        <v>12650</v>
      </c>
      <c r="AP1313" s="201" t="s">
        <v>12651</v>
      </c>
      <c r="AQ1313" s="277">
        <v>45666</v>
      </c>
      <c r="AR1313" s="209" t="s">
        <v>12652</v>
      </c>
      <c r="AS1313" s="201" t="s">
        <v>114</v>
      </c>
      <c r="AT1313" s="209" t="s">
        <v>578</v>
      </c>
      <c r="AU1313" s="209" t="s">
        <v>392</v>
      </c>
      <c r="AV1313" s="201"/>
      <c r="AW1313" s="201"/>
      <c r="AX1313" s="201" t="s">
        <v>578</v>
      </c>
      <c r="AY1313" s="201" t="s">
        <v>108</v>
      </c>
      <c r="AZ1313" s="240"/>
      <c r="BA1313" s="201"/>
      <c r="BB1313" s="241"/>
      <c r="BC1313" s="240"/>
      <c r="BD1313" s="210"/>
      <c r="BE1313" s="210"/>
      <c r="BF1313" s="210"/>
      <c r="BG1313" s="240"/>
      <c r="BH1313" s="221">
        <v>11366666666</v>
      </c>
      <c r="BI1313" s="296" t="s">
        <v>135</v>
      </c>
      <c r="BJ1313" s="240"/>
      <c r="BK1313" s="240"/>
      <c r="BL1313" s="240"/>
      <c r="BM1313" s="224"/>
      <c r="BN1313" s="285" t="s">
        <v>108</v>
      </c>
      <c r="BO1313" s="261" t="s">
        <v>108</v>
      </c>
      <c r="BP1313" s="261" t="s">
        <v>108</v>
      </c>
      <c r="BQ1313" s="261" t="s">
        <v>108</v>
      </c>
      <c r="BR1313" s="261" t="s">
        <v>108</v>
      </c>
      <c r="BS1313" s="261" t="s">
        <v>108</v>
      </c>
      <c r="BT1313" s="261" t="s">
        <v>108</v>
      </c>
      <c r="BU1313" s="286" t="s">
        <v>108</v>
      </c>
      <c r="BV1313" s="261" t="s">
        <v>108</v>
      </c>
      <c r="BW1313" s="65" t="s">
        <v>108</v>
      </c>
      <c r="BX1313" s="287" t="s">
        <v>12653</v>
      </c>
      <c r="BY1313" s="261">
        <v>3028367584</v>
      </c>
      <c r="BZ1313" s="302" t="s">
        <v>12654</v>
      </c>
      <c r="CA1313" s="223" t="s">
        <v>578</v>
      </c>
      <c r="CB1313" s="223" t="s">
        <v>578</v>
      </c>
      <c r="CC1313" s="223" t="s">
        <v>578</v>
      </c>
      <c r="CD1313" s="223" t="s">
        <v>578</v>
      </c>
      <c r="CE1313" s="294"/>
      <c r="CF1313" s="294"/>
      <c r="CG1313" s="223"/>
      <c r="CH1313" s="223"/>
      <c r="CI1313" s="223"/>
      <c r="CJ1313" s="223"/>
      <c r="CK1313" s="223"/>
      <c r="CL1313" s="223"/>
      <c r="CM1313" s="295"/>
      <c r="CN1313" s="223"/>
      <c r="CO1313" s="50"/>
      <c r="CP1313" s="50"/>
      <c r="CQ1313" s="50"/>
      <c r="CR1313" s="50"/>
      <c r="CS1313" s="50"/>
      <c r="CT1313" s="50"/>
      <c r="CU1313" s="50"/>
      <c r="CV1313" s="50"/>
      <c r="CW1313" s="50"/>
      <c r="CX1313" s="50"/>
      <c r="CY1313" s="50"/>
      <c r="CZ1313" s="50"/>
      <c r="DA1313" s="50"/>
      <c r="DB1313" s="50"/>
      <c r="DC1313" s="50"/>
      <c r="DD1313" s="50"/>
      <c r="DE1313" s="50"/>
      <c r="DF1313" s="50"/>
      <c r="DG1313" s="50"/>
      <c r="DH1313" s="50"/>
      <c r="DI1313" s="50"/>
      <c r="DJ1313" s="50"/>
      <c r="DK1313" s="50"/>
      <c r="DL1313" s="50"/>
      <c r="DM1313" s="50"/>
      <c r="DN1313" s="50"/>
      <c r="DO1313" s="50"/>
      <c r="DP1313" s="50"/>
      <c r="DQ1313" s="50"/>
      <c r="DR1313" s="50"/>
      <c r="DS1313" s="50"/>
      <c r="DT1313" s="50"/>
      <c r="DU1313" s="50"/>
      <c r="DV1313" s="50"/>
      <c r="DW1313" s="50"/>
      <c r="DX1313" s="50"/>
      <c r="DY1313" s="50"/>
      <c r="DZ1313" s="50"/>
      <c r="EA1313" s="50"/>
      <c r="EB1313" s="50"/>
      <c r="EC1313" s="50"/>
      <c r="ED1313" s="50"/>
      <c r="EE1313" s="50"/>
      <c r="EF1313" s="297"/>
      <c r="EG1313" s="297"/>
      <c r="EH1313" s="297"/>
      <c r="EI1313" s="297"/>
      <c r="EJ1313" s="297"/>
      <c r="EK1313" s="297"/>
      <c r="EL1313" s="297"/>
      <c r="EM1313" s="297"/>
      <c r="EN1313" s="297"/>
      <c r="EO1313" s="297"/>
      <c r="EP1313" s="297"/>
      <c r="EQ1313" s="297"/>
      <c r="ER1313" s="297"/>
      <c r="ES1313" s="297"/>
      <c r="ET1313" s="297"/>
      <c r="EU1313" s="297"/>
      <c r="EV1313" s="297"/>
      <c r="EW1313" s="297"/>
      <c r="EX1313" s="297"/>
      <c r="EY1313" s="297"/>
      <c r="EZ1313" s="297"/>
      <c r="FA1313" s="297"/>
      <c r="FB1313" s="297"/>
      <c r="FC1313" s="297"/>
      <c r="FD1313" s="297"/>
      <c r="FE1313" s="297"/>
      <c r="FF1313" s="297"/>
      <c r="FG1313" s="297"/>
      <c r="FH1313" s="297"/>
      <c r="FI1313" s="297"/>
      <c r="FJ1313" s="297"/>
      <c r="FK1313" s="297"/>
      <c r="FL1313" s="297"/>
      <c r="FM1313" s="297"/>
      <c r="FN1313" s="297"/>
      <c r="FO1313" s="297"/>
      <c r="FP1313" s="297"/>
      <c r="FQ1313" s="297"/>
      <c r="FR1313" s="297"/>
      <c r="FS1313" s="297"/>
    </row>
    <row r="1314" spans="1:175" ht="45.75" customHeight="1">
      <c r="A1314" s="401">
        <v>1313</v>
      </c>
      <c r="B1314" s="57" t="s">
        <v>853</v>
      </c>
      <c r="C1314" s="19">
        <v>140266</v>
      </c>
      <c r="D1314" s="51" t="s">
        <v>12517</v>
      </c>
      <c r="E1314" s="44">
        <v>45653</v>
      </c>
      <c r="F1314" s="41">
        <v>45670</v>
      </c>
      <c r="G1314" s="41">
        <v>45684</v>
      </c>
      <c r="H1314" s="19" t="s">
        <v>12655</v>
      </c>
      <c r="I1314" s="22" t="s">
        <v>853</v>
      </c>
      <c r="J1314" s="19" t="s">
        <v>12656</v>
      </c>
      <c r="K1314" s="67">
        <v>860030360</v>
      </c>
      <c r="L1314" s="19">
        <v>5</v>
      </c>
      <c r="M1314" s="60" t="s">
        <v>926</v>
      </c>
      <c r="N1314" s="23" t="s">
        <v>98</v>
      </c>
      <c r="O1314" s="57" t="s">
        <v>857</v>
      </c>
      <c r="P1314" s="19" t="s">
        <v>12657</v>
      </c>
      <c r="Q1314" s="19" t="s">
        <v>12658</v>
      </c>
      <c r="R1314" s="53">
        <v>14</v>
      </c>
      <c r="S1314" s="19" t="s">
        <v>12659</v>
      </c>
      <c r="T1314" s="68">
        <v>600000000</v>
      </c>
      <c r="U1314" s="31">
        <v>2024005294</v>
      </c>
      <c r="V1314" s="68">
        <v>600000000</v>
      </c>
      <c r="W1314" s="42">
        <v>45657</v>
      </c>
      <c r="X1314" s="69" t="s">
        <v>103</v>
      </c>
      <c r="Y1314" s="316">
        <v>600000000</v>
      </c>
      <c r="Z1314" s="54">
        <v>600000000</v>
      </c>
      <c r="AA1314" s="56" t="s">
        <v>9694</v>
      </c>
      <c r="AB1314" s="55" t="s">
        <v>9694</v>
      </c>
      <c r="AC1314" s="56" t="s">
        <v>9694</v>
      </c>
      <c r="AD1314" s="56" t="s">
        <v>9694</v>
      </c>
      <c r="AE1314" s="56" t="s">
        <v>9694</v>
      </c>
      <c r="AF1314" s="56" t="s">
        <v>9694</v>
      </c>
      <c r="AG1314" s="56" t="s">
        <v>9694</v>
      </c>
      <c r="AH1314" s="56" t="s">
        <v>9694</v>
      </c>
      <c r="AI1314" s="56" t="s">
        <v>9694</v>
      </c>
      <c r="AJ1314" s="56" t="s">
        <v>9694</v>
      </c>
      <c r="AK1314" s="21" t="s">
        <v>862</v>
      </c>
      <c r="AL1314" s="63"/>
      <c r="AM1314" s="19" t="s">
        <v>12660</v>
      </c>
      <c r="AN1314" s="52">
        <v>80467736</v>
      </c>
      <c r="AO1314" s="21" t="s">
        <v>12661</v>
      </c>
      <c r="AP1314" s="19" t="s">
        <v>1618</v>
      </c>
      <c r="AQ1314" s="43">
        <v>45666</v>
      </c>
      <c r="AR1314" s="21" t="s">
        <v>12661</v>
      </c>
      <c r="AS1314" s="19" t="s">
        <v>114</v>
      </c>
      <c r="AT1314" s="21" t="s">
        <v>578</v>
      </c>
      <c r="AU1314" s="21" t="s">
        <v>578</v>
      </c>
      <c r="AV1314" s="19"/>
      <c r="AW1314" s="19"/>
      <c r="AX1314" s="19" t="s">
        <v>578</v>
      </c>
      <c r="AY1314" s="19" t="s">
        <v>578</v>
      </c>
      <c r="AZ1314" s="59"/>
      <c r="BA1314" s="19"/>
      <c r="BB1314" s="62"/>
      <c r="BC1314" s="59">
        <v>45684</v>
      </c>
      <c r="BD1314" s="53" t="s">
        <v>12662</v>
      </c>
      <c r="BE1314" s="53"/>
      <c r="BF1314" s="53"/>
      <c r="BG1314" s="59">
        <v>45729</v>
      </c>
      <c r="BH1314" s="58">
        <v>600000000</v>
      </c>
      <c r="BI1314" s="296" t="s">
        <v>135</v>
      </c>
      <c r="BJ1314" s="19"/>
      <c r="BK1314" s="23" t="s">
        <v>108</v>
      </c>
      <c r="BL1314" s="59"/>
      <c r="BM1314" s="440"/>
      <c r="BN1314" s="64" t="s">
        <v>108</v>
      </c>
      <c r="BO1314" s="23" t="s">
        <v>108</v>
      </c>
      <c r="BP1314" s="23" t="s">
        <v>108</v>
      </c>
      <c r="BQ1314" s="23" t="s">
        <v>108</v>
      </c>
      <c r="BR1314" s="23" t="s">
        <v>108</v>
      </c>
      <c r="BS1314" s="23" t="s">
        <v>108</v>
      </c>
      <c r="BT1314" s="23" t="s">
        <v>108</v>
      </c>
      <c r="BU1314" s="61" t="s">
        <v>108</v>
      </c>
      <c r="BV1314" s="23" t="s">
        <v>108</v>
      </c>
      <c r="BW1314" s="65" t="s">
        <v>108</v>
      </c>
      <c r="BX1314" s="29" t="s">
        <v>12663</v>
      </c>
      <c r="BY1314" s="23">
        <v>3600400</v>
      </c>
      <c r="BZ1314" s="66" t="s">
        <v>12664</v>
      </c>
      <c r="CA1314" s="49"/>
      <c r="CB1314" s="40"/>
      <c r="CC1314" s="49"/>
      <c r="CD1314" s="49"/>
      <c r="CE1314" s="49"/>
      <c r="CF1314" s="49"/>
      <c r="CG1314" s="49"/>
      <c r="CH1314" s="49"/>
      <c r="CI1314" s="49"/>
      <c r="CJ1314" s="49"/>
      <c r="CK1314" s="49"/>
      <c r="CL1314" s="49"/>
      <c r="CM1314" s="49"/>
      <c r="CN1314" s="49"/>
      <c r="CO1314" s="50"/>
      <c r="CP1314" s="50"/>
      <c r="CQ1314" s="50"/>
      <c r="CR1314" s="50"/>
      <c r="CS1314" s="50"/>
      <c r="CT1314" s="50"/>
      <c r="CU1314" s="50"/>
      <c r="CV1314" s="50"/>
      <c r="CW1314" s="50"/>
      <c r="CX1314" s="50"/>
      <c r="CY1314" s="50"/>
      <c r="CZ1314" s="50"/>
      <c r="DA1314" s="50"/>
      <c r="DB1314" s="50"/>
      <c r="DC1314" s="50"/>
      <c r="DD1314" s="50"/>
      <c r="DE1314" s="50"/>
      <c r="DF1314" s="50"/>
      <c r="DG1314" s="50"/>
      <c r="DH1314" s="50"/>
      <c r="DI1314" s="50"/>
      <c r="DJ1314" s="50"/>
      <c r="DK1314" s="50"/>
      <c r="DL1314" s="50"/>
      <c r="DM1314" s="50"/>
      <c r="DN1314" s="50"/>
      <c r="DO1314" s="50"/>
      <c r="DP1314" s="50"/>
      <c r="DQ1314" s="50"/>
      <c r="DR1314" s="50"/>
      <c r="DS1314" s="50"/>
      <c r="DT1314" s="50"/>
      <c r="DU1314" s="50"/>
      <c r="DV1314" s="50"/>
      <c r="DW1314" s="50"/>
      <c r="DX1314" s="50"/>
      <c r="DY1314" s="50"/>
      <c r="DZ1314" s="50"/>
      <c r="EA1314" s="50"/>
      <c r="EB1314" s="50"/>
      <c r="EC1314" s="50"/>
      <c r="ED1314" s="50"/>
      <c r="EE1314" s="50"/>
    </row>
    <row r="1315" spans="1:175" ht="45.75" customHeight="1">
      <c r="A1315" s="639">
        <v>1314</v>
      </c>
      <c r="B1315" s="402" t="s">
        <v>12665</v>
      </c>
      <c r="C1315" s="239" t="s">
        <v>12666</v>
      </c>
      <c r="D1315" s="205" t="s">
        <v>12623</v>
      </c>
      <c r="E1315" s="202">
        <v>45654</v>
      </c>
      <c r="F1315" s="203"/>
      <c r="G1315" s="203"/>
      <c r="H1315" s="201" t="s">
        <v>5684</v>
      </c>
      <c r="I1315" s="206" t="s">
        <v>855</v>
      </c>
      <c r="J1315" s="201" t="s">
        <v>12667</v>
      </c>
      <c r="K1315" s="271">
        <v>901901792</v>
      </c>
      <c r="L1315" s="201">
        <v>2</v>
      </c>
      <c r="M1315" s="272" t="s">
        <v>926</v>
      </c>
      <c r="N1315" s="208" t="s">
        <v>549</v>
      </c>
      <c r="O1315" s="218" t="s">
        <v>354</v>
      </c>
      <c r="P1315" s="201" t="s">
        <v>12668</v>
      </c>
      <c r="Q1315" s="201" t="s">
        <v>12669</v>
      </c>
      <c r="R1315" s="210">
        <v>0</v>
      </c>
      <c r="S1315" s="201" t="s">
        <v>12670</v>
      </c>
      <c r="T1315" s="273">
        <v>64938000000</v>
      </c>
      <c r="U1315" s="274" t="s">
        <v>12671</v>
      </c>
      <c r="V1315" s="273" t="s">
        <v>12671</v>
      </c>
      <c r="W1315" s="275" t="s">
        <v>12671</v>
      </c>
      <c r="X1315" s="276" t="s">
        <v>103</v>
      </c>
      <c r="Y1315" s="313">
        <v>22558527700</v>
      </c>
      <c r="Z1315" s="215">
        <v>16330800283</v>
      </c>
      <c r="AA1315" s="216">
        <v>1382410000</v>
      </c>
      <c r="AB1315" s="217" t="s">
        <v>9694</v>
      </c>
      <c r="AC1315" s="216">
        <v>234631153</v>
      </c>
      <c r="AD1315" s="216">
        <v>4610686264</v>
      </c>
      <c r="AE1315" s="216" t="s">
        <v>9694</v>
      </c>
      <c r="AF1315" s="216" t="s">
        <v>9694</v>
      </c>
      <c r="AG1315" s="216" t="s">
        <v>9694</v>
      </c>
      <c r="AH1315" s="216" t="s">
        <v>9694</v>
      </c>
      <c r="AI1315" s="216" t="s">
        <v>9694</v>
      </c>
      <c r="AJ1315" s="216" t="s">
        <v>9694</v>
      </c>
      <c r="AK1315" s="209" t="s">
        <v>104</v>
      </c>
      <c r="AL1315" s="191" t="s">
        <v>12672</v>
      </c>
      <c r="AM1315" s="201" t="s">
        <v>12370</v>
      </c>
      <c r="AN1315" s="207">
        <v>52660612</v>
      </c>
      <c r="AO1315" s="209" t="s">
        <v>12673</v>
      </c>
      <c r="AP1315" s="201" t="s">
        <v>1618</v>
      </c>
      <c r="AQ1315" s="277">
        <v>45673</v>
      </c>
      <c r="AR1315" s="209" t="s">
        <v>12674</v>
      </c>
      <c r="AS1315" s="201" t="s">
        <v>114</v>
      </c>
      <c r="AT1315" s="209" t="s">
        <v>578</v>
      </c>
      <c r="AU1315" s="209" t="s">
        <v>392</v>
      </c>
      <c r="AV1315" s="201"/>
      <c r="AW1315" s="201"/>
      <c r="AX1315" s="201"/>
      <c r="AY1315" s="201" t="s">
        <v>108</v>
      </c>
      <c r="AZ1315" s="240"/>
      <c r="BA1315" s="201"/>
      <c r="BB1315" s="241"/>
      <c r="BC1315" s="240"/>
      <c r="BD1315" s="210"/>
      <c r="BE1315" s="210"/>
      <c r="BF1315" s="210"/>
      <c r="BG1315" s="240"/>
      <c r="BH1315" s="221">
        <v>64938000000</v>
      </c>
      <c r="BI1315" s="296" t="s">
        <v>135</v>
      </c>
      <c r="BJ1315" s="240"/>
      <c r="BK1315" s="240"/>
      <c r="BL1315" s="240"/>
      <c r="BM1315" s="224"/>
      <c r="BN1315" s="285" t="s">
        <v>108</v>
      </c>
      <c r="BO1315" s="261" t="s">
        <v>108</v>
      </c>
      <c r="BP1315" s="261" t="s">
        <v>108</v>
      </c>
      <c r="BQ1315" s="261" t="s">
        <v>108</v>
      </c>
      <c r="BR1315" s="261" t="s">
        <v>108</v>
      </c>
      <c r="BS1315" s="261" t="s">
        <v>108</v>
      </c>
      <c r="BT1315" s="261" t="s">
        <v>108</v>
      </c>
      <c r="BU1315" s="286" t="s">
        <v>108</v>
      </c>
      <c r="BV1315" s="261" t="s">
        <v>108</v>
      </c>
      <c r="BW1315" s="65" t="s">
        <v>108</v>
      </c>
      <c r="BX1315" s="287" t="s">
        <v>12675</v>
      </c>
      <c r="BY1315" s="261">
        <v>3102186855</v>
      </c>
      <c r="BZ1315" s="302" t="s">
        <v>12676</v>
      </c>
      <c r="CA1315" s="223" t="s">
        <v>109</v>
      </c>
      <c r="CB1315" s="223" t="s">
        <v>109</v>
      </c>
      <c r="CC1315" s="223" t="s">
        <v>109</v>
      </c>
      <c r="CD1315" s="250" t="s">
        <v>109</v>
      </c>
      <c r="CE1315" s="250" t="s">
        <v>109</v>
      </c>
      <c r="CF1315" s="250" t="s">
        <v>109</v>
      </c>
      <c r="CG1315" s="223" t="s">
        <v>109</v>
      </c>
      <c r="CH1315" s="223"/>
      <c r="CI1315" s="223"/>
      <c r="CJ1315" s="223"/>
      <c r="CK1315" s="223"/>
      <c r="CL1315" s="223"/>
      <c r="CM1315" s="295"/>
      <c r="CN1315" s="223"/>
      <c r="CO1315" s="50"/>
      <c r="CP1315" s="50"/>
      <c r="CQ1315" s="50"/>
      <c r="CR1315" s="50"/>
      <c r="CS1315" s="50"/>
      <c r="CT1315" s="50"/>
      <c r="CU1315" s="50"/>
      <c r="CV1315" s="50"/>
      <c r="CW1315" s="50"/>
      <c r="CX1315" s="50"/>
      <c r="CY1315" s="50"/>
      <c r="CZ1315" s="50"/>
      <c r="DA1315" s="50"/>
      <c r="DB1315" s="50"/>
      <c r="DC1315" s="50"/>
      <c r="DD1315" s="50"/>
      <c r="DE1315" s="50"/>
      <c r="DF1315" s="50"/>
      <c r="DG1315" s="50"/>
      <c r="DH1315" s="50"/>
      <c r="DI1315" s="50"/>
      <c r="DJ1315" s="50"/>
      <c r="DK1315" s="50"/>
      <c r="DL1315" s="50"/>
      <c r="DM1315" s="50"/>
      <c r="DN1315" s="50"/>
      <c r="DO1315" s="50"/>
      <c r="DP1315" s="50"/>
      <c r="DQ1315" s="50"/>
      <c r="DR1315" s="50"/>
      <c r="DS1315" s="50"/>
      <c r="DT1315" s="50"/>
      <c r="DU1315" s="50"/>
      <c r="DV1315" s="50"/>
      <c r="DW1315" s="50"/>
      <c r="DX1315" s="50"/>
      <c r="DY1315" s="50"/>
      <c r="DZ1315" s="50"/>
      <c r="EA1315" s="50"/>
      <c r="EB1315" s="50"/>
      <c r="EC1315" s="50"/>
      <c r="ED1315" s="50"/>
      <c r="EE1315" s="50"/>
      <c r="EF1315" s="297"/>
      <c r="EG1315" s="297"/>
      <c r="EH1315" s="297"/>
      <c r="EI1315" s="297"/>
      <c r="EJ1315" s="297"/>
      <c r="EK1315" s="297"/>
      <c r="EL1315" s="297"/>
      <c r="EM1315" s="297"/>
      <c r="EN1315" s="297"/>
      <c r="EO1315" s="297"/>
      <c r="EP1315" s="297"/>
      <c r="EQ1315" s="297"/>
      <c r="ER1315" s="297"/>
      <c r="ES1315" s="297"/>
      <c r="ET1315" s="297"/>
      <c r="EU1315" s="297"/>
      <c r="EV1315" s="297"/>
      <c r="EW1315" s="297"/>
      <c r="EX1315" s="297"/>
      <c r="EY1315" s="297"/>
      <c r="EZ1315" s="297"/>
      <c r="FA1315" s="297"/>
      <c r="FB1315" s="297"/>
      <c r="FC1315" s="297"/>
      <c r="FD1315" s="297"/>
      <c r="FE1315" s="297"/>
      <c r="FF1315" s="297"/>
      <c r="FG1315" s="297"/>
      <c r="FH1315" s="297"/>
      <c r="FI1315" s="297"/>
      <c r="FJ1315" s="297"/>
      <c r="FK1315" s="297"/>
      <c r="FL1315" s="297"/>
      <c r="FM1315" s="297"/>
      <c r="FN1315" s="297"/>
      <c r="FO1315" s="297"/>
      <c r="FP1315" s="297"/>
      <c r="FQ1315" s="297"/>
      <c r="FR1315" s="297"/>
      <c r="FS1315" s="297"/>
    </row>
    <row r="1316" spans="1:175" ht="45.75" customHeight="1">
      <c r="A1316" s="639">
        <v>1315</v>
      </c>
      <c r="B1316" s="402" t="s">
        <v>12677</v>
      </c>
      <c r="C1316" s="239" t="s">
        <v>12678</v>
      </c>
      <c r="D1316" s="205" t="s">
        <v>12623</v>
      </c>
      <c r="E1316" s="202">
        <v>45654</v>
      </c>
      <c r="F1316" s="203"/>
      <c r="G1316" s="203"/>
      <c r="H1316" s="201" t="s">
        <v>12679</v>
      </c>
      <c r="I1316" s="206" t="s">
        <v>6048</v>
      </c>
      <c r="J1316" s="206" t="s">
        <v>12680</v>
      </c>
      <c r="K1316" s="271">
        <v>824001886</v>
      </c>
      <c r="L1316" s="201">
        <v>2</v>
      </c>
      <c r="M1316" s="272" t="s">
        <v>926</v>
      </c>
      <c r="N1316" s="208" t="s">
        <v>98</v>
      </c>
      <c r="O1316" s="218" t="s">
        <v>354</v>
      </c>
      <c r="P1316" s="201" t="s">
        <v>12681</v>
      </c>
      <c r="Q1316" s="201" t="s">
        <v>12682</v>
      </c>
      <c r="R1316" s="210">
        <v>0</v>
      </c>
      <c r="S1316" s="201" t="s">
        <v>12683</v>
      </c>
      <c r="T1316" s="273">
        <v>9739900908</v>
      </c>
      <c r="U1316" s="274" t="s">
        <v>12684</v>
      </c>
      <c r="V1316" s="273" t="s">
        <v>12684</v>
      </c>
      <c r="W1316" s="275" t="s">
        <v>12684</v>
      </c>
      <c r="X1316" s="276" t="s">
        <v>12684</v>
      </c>
      <c r="Y1316" s="313" t="s">
        <v>12685</v>
      </c>
      <c r="Z1316" s="215" t="s">
        <v>12685</v>
      </c>
      <c r="AA1316" s="216" t="s">
        <v>9694</v>
      </c>
      <c r="AB1316" s="217" t="s">
        <v>9694</v>
      </c>
      <c r="AC1316" s="216" t="s">
        <v>9694</v>
      </c>
      <c r="AD1316" s="216" t="s">
        <v>9694</v>
      </c>
      <c r="AE1316" s="216" t="s">
        <v>9694</v>
      </c>
      <c r="AF1316" s="216" t="s">
        <v>9694</v>
      </c>
      <c r="AG1316" s="216" t="s">
        <v>9694</v>
      </c>
      <c r="AH1316" s="216" t="s">
        <v>9694</v>
      </c>
      <c r="AI1316" s="216" t="s">
        <v>9694</v>
      </c>
      <c r="AJ1316" s="216" t="s">
        <v>9694</v>
      </c>
      <c r="AK1316" s="209" t="s">
        <v>104</v>
      </c>
      <c r="AL1316" s="191" t="s">
        <v>12686</v>
      </c>
      <c r="AM1316" s="201" t="s">
        <v>12370</v>
      </c>
      <c r="AN1316" s="207">
        <v>52660612</v>
      </c>
      <c r="AO1316" s="209" t="s">
        <v>12687</v>
      </c>
      <c r="AP1316" s="201" t="s">
        <v>1618</v>
      </c>
      <c r="AQ1316" s="277">
        <v>45665</v>
      </c>
      <c r="AR1316" s="209" t="s">
        <v>12688</v>
      </c>
      <c r="AS1316" s="201" t="s">
        <v>114</v>
      </c>
      <c r="AT1316" s="209" t="s">
        <v>114</v>
      </c>
      <c r="AU1316" s="209" t="s">
        <v>392</v>
      </c>
      <c r="AV1316" s="201"/>
      <c r="AW1316" s="201"/>
      <c r="AX1316" s="201"/>
      <c r="AY1316" s="201" t="s">
        <v>108</v>
      </c>
      <c r="AZ1316" s="240"/>
      <c r="BA1316" s="201"/>
      <c r="BB1316" s="241"/>
      <c r="BC1316" s="240"/>
      <c r="BD1316" s="210"/>
      <c r="BE1316" s="210"/>
      <c r="BF1316" s="210"/>
      <c r="BG1316" s="240"/>
      <c r="BH1316" s="221">
        <v>9739900908</v>
      </c>
      <c r="BI1316" s="296" t="s">
        <v>135</v>
      </c>
      <c r="BJ1316" s="240"/>
      <c r="BK1316" s="240"/>
      <c r="BL1316" s="240"/>
      <c r="BM1316" s="206"/>
      <c r="BN1316" s="285" t="s">
        <v>108</v>
      </c>
      <c r="BO1316" s="261" t="s">
        <v>108</v>
      </c>
      <c r="BP1316" s="261" t="s">
        <v>108</v>
      </c>
      <c r="BQ1316" s="261" t="s">
        <v>108</v>
      </c>
      <c r="BR1316" s="261" t="s">
        <v>108</v>
      </c>
      <c r="BS1316" s="261" t="s">
        <v>108</v>
      </c>
      <c r="BT1316" s="261" t="s">
        <v>108</v>
      </c>
      <c r="BU1316" s="286" t="s">
        <v>108</v>
      </c>
      <c r="BV1316" s="261" t="s">
        <v>108</v>
      </c>
      <c r="BW1316" s="65" t="s">
        <v>108</v>
      </c>
      <c r="BX1316" s="287" t="s">
        <v>12689</v>
      </c>
      <c r="BY1316" s="261">
        <v>3116811984</v>
      </c>
      <c r="BZ1316" s="302" t="s">
        <v>12690</v>
      </c>
      <c r="CA1316" s="223" t="s">
        <v>109</v>
      </c>
      <c r="CB1316" s="223" t="s">
        <v>109</v>
      </c>
      <c r="CC1316" s="223" t="s">
        <v>109</v>
      </c>
      <c r="CD1316" s="223" t="s">
        <v>109</v>
      </c>
      <c r="CE1316" s="250" t="s">
        <v>109</v>
      </c>
      <c r="CF1316" s="250" t="s">
        <v>109</v>
      </c>
      <c r="CG1316" s="223" t="s">
        <v>109</v>
      </c>
      <c r="CH1316" s="223"/>
      <c r="CI1316" s="223"/>
      <c r="CJ1316" s="223"/>
      <c r="CK1316" s="223"/>
      <c r="CL1316" s="223"/>
      <c r="CM1316" s="295"/>
      <c r="CN1316" s="223"/>
      <c r="CO1316" s="50"/>
      <c r="CP1316" s="50"/>
      <c r="CQ1316" s="50"/>
      <c r="CR1316" s="50"/>
      <c r="CS1316" s="50"/>
      <c r="CT1316" s="50"/>
      <c r="CU1316" s="50"/>
      <c r="CV1316" s="50"/>
      <c r="CW1316" s="50"/>
      <c r="CX1316" s="50"/>
      <c r="CY1316" s="50"/>
      <c r="CZ1316" s="50"/>
      <c r="DA1316" s="50"/>
      <c r="DB1316" s="50"/>
      <c r="DC1316" s="50"/>
      <c r="DD1316" s="50"/>
      <c r="DE1316" s="50"/>
      <c r="DF1316" s="50"/>
      <c r="DG1316" s="50"/>
      <c r="DH1316" s="50"/>
      <c r="DI1316" s="50"/>
      <c r="DJ1316" s="50"/>
      <c r="DK1316" s="50"/>
      <c r="DL1316" s="50"/>
      <c r="DM1316" s="50"/>
      <c r="DN1316" s="50"/>
      <c r="DO1316" s="50"/>
      <c r="DP1316" s="50"/>
      <c r="DQ1316" s="50"/>
      <c r="DR1316" s="50"/>
      <c r="DS1316" s="50"/>
      <c r="DT1316" s="50"/>
      <c r="DU1316" s="50"/>
      <c r="DV1316" s="50"/>
      <c r="DW1316" s="50"/>
      <c r="DX1316" s="50"/>
      <c r="DY1316" s="50"/>
      <c r="DZ1316" s="50"/>
      <c r="EA1316" s="50"/>
      <c r="EB1316" s="50"/>
      <c r="EC1316" s="50"/>
      <c r="ED1316" s="50"/>
      <c r="EE1316" s="50"/>
      <c r="EF1316" s="297"/>
      <c r="EG1316" s="297"/>
      <c r="EH1316" s="297"/>
      <c r="EI1316" s="297"/>
      <c r="EJ1316" s="297"/>
      <c r="EK1316" s="297"/>
      <c r="EL1316" s="297"/>
      <c r="EM1316" s="297"/>
      <c r="EN1316" s="297"/>
      <c r="EO1316" s="297"/>
      <c r="EP1316" s="297"/>
      <c r="EQ1316" s="297"/>
      <c r="ER1316" s="297"/>
      <c r="ES1316" s="297"/>
      <c r="ET1316" s="297"/>
      <c r="EU1316" s="297"/>
      <c r="EV1316" s="297"/>
      <c r="EW1316" s="297"/>
      <c r="EX1316" s="297"/>
      <c r="EY1316" s="297"/>
      <c r="EZ1316" s="297"/>
      <c r="FA1316" s="297"/>
      <c r="FB1316" s="297"/>
      <c r="FC1316" s="297"/>
      <c r="FD1316" s="297"/>
      <c r="FE1316" s="297"/>
      <c r="FF1316" s="297"/>
      <c r="FG1316" s="297"/>
      <c r="FH1316" s="297"/>
      <c r="FI1316" s="297"/>
      <c r="FJ1316" s="297"/>
      <c r="FK1316" s="297"/>
      <c r="FL1316" s="297"/>
      <c r="FM1316" s="297"/>
      <c r="FN1316" s="297"/>
      <c r="FO1316" s="297"/>
      <c r="FP1316" s="297"/>
      <c r="FQ1316" s="297"/>
      <c r="FR1316" s="297"/>
      <c r="FS1316" s="297"/>
    </row>
    <row r="1317" spans="1:175" ht="45.75" customHeight="1">
      <c r="A1317" s="638">
        <v>1316</v>
      </c>
      <c r="B1317" s="567" t="s">
        <v>12691</v>
      </c>
      <c r="C1317" s="568" t="s">
        <v>12692</v>
      </c>
      <c r="D1317" s="568" t="s">
        <v>12693</v>
      </c>
      <c r="E1317" s="568">
        <v>45654</v>
      </c>
      <c r="F1317" s="568">
        <v>45656</v>
      </c>
      <c r="G1317" s="568">
        <v>45657</v>
      </c>
      <c r="H1317" s="568" t="s">
        <v>416</v>
      </c>
      <c r="I1317" s="568" t="s">
        <v>3374</v>
      </c>
      <c r="J1317" s="568" t="s">
        <v>12694</v>
      </c>
      <c r="K1317" s="251">
        <v>900545111</v>
      </c>
      <c r="L1317" s="156">
        <v>3</v>
      </c>
      <c r="M1317" s="156" t="s">
        <v>926</v>
      </c>
      <c r="N1317" s="156" t="s">
        <v>98</v>
      </c>
      <c r="O1317" s="156" t="s">
        <v>354</v>
      </c>
      <c r="P1317" s="156" t="s">
        <v>12695</v>
      </c>
      <c r="Q1317" s="156" t="s">
        <v>12696</v>
      </c>
      <c r="R1317" s="143">
        <v>1</v>
      </c>
      <c r="S1317" s="134" t="s">
        <v>12697</v>
      </c>
      <c r="T1317" s="253">
        <v>400000000</v>
      </c>
      <c r="U1317" s="156">
        <v>2024005246</v>
      </c>
      <c r="V1317" s="253">
        <v>400000000</v>
      </c>
      <c r="W1317" s="156">
        <v>45654</v>
      </c>
      <c r="X1317" s="156" t="s">
        <v>103</v>
      </c>
      <c r="Y1317" s="317">
        <v>400000000</v>
      </c>
      <c r="Z1317" s="156">
        <v>400000000</v>
      </c>
      <c r="AA1317" s="156" t="s">
        <v>9694</v>
      </c>
      <c r="AB1317" s="156" t="s">
        <v>9694</v>
      </c>
      <c r="AC1317" s="156" t="s">
        <v>9694</v>
      </c>
      <c r="AD1317" s="156" t="s">
        <v>9694</v>
      </c>
      <c r="AE1317" s="156" t="s">
        <v>9694</v>
      </c>
      <c r="AF1317" s="156" t="s">
        <v>9694</v>
      </c>
      <c r="AG1317" s="156" t="s">
        <v>9694</v>
      </c>
      <c r="AH1317" s="156" t="s">
        <v>9694</v>
      </c>
      <c r="AI1317" s="156" t="s">
        <v>9694</v>
      </c>
      <c r="AJ1317" s="156" t="s">
        <v>9694</v>
      </c>
      <c r="AK1317" s="156" t="s">
        <v>104</v>
      </c>
      <c r="AL1317" s="103" t="s">
        <v>12698</v>
      </c>
      <c r="AM1317" s="156" t="s">
        <v>1102</v>
      </c>
      <c r="AN1317" s="156">
        <v>1072649000</v>
      </c>
      <c r="AO1317" s="156" t="s">
        <v>12699</v>
      </c>
      <c r="AP1317" s="156" t="s">
        <v>4019</v>
      </c>
      <c r="AQ1317" s="156">
        <v>45656</v>
      </c>
      <c r="AR1317" s="156" t="s">
        <v>12700</v>
      </c>
      <c r="AS1317" s="156" t="s">
        <v>114</v>
      </c>
      <c r="AT1317" s="156" t="s">
        <v>578</v>
      </c>
      <c r="AU1317" s="156" t="s">
        <v>392</v>
      </c>
      <c r="AV1317" s="156"/>
      <c r="AW1317" s="156"/>
      <c r="AX1317" s="156" t="s">
        <v>108</v>
      </c>
      <c r="AY1317" s="156" t="s">
        <v>108</v>
      </c>
      <c r="AZ1317" s="156"/>
      <c r="BA1317" s="156"/>
      <c r="BB1317" s="156"/>
      <c r="BC1317" s="156"/>
      <c r="BD1317" s="156"/>
      <c r="BE1317" s="156"/>
      <c r="BF1317" s="156"/>
      <c r="BG1317" s="156"/>
      <c r="BH1317" s="153">
        <v>400000000</v>
      </c>
      <c r="BI1317" s="399" t="s">
        <v>135</v>
      </c>
      <c r="BJ1317" s="240"/>
      <c r="BK1317" s="240"/>
      <c r="BL1317" s="240"/>
      <c r="BM1317" s="398" t="s">
        <v>136</v>
      </c>
      <c r="BN1317" s="156" t="s">
        <v>108</v>
      </c>
      <c r="BO1317" s="156" t="s">
        <v>108</v>
      </c>
      <c r="BP1317" s="156" t="s">
        <v>108</v>
      </c>
      <c r="BQ1317" s="156" t="s">
        <v>108</v>
      </c>
      <c r="BR1317" s="156" t="s">
        <v>108</v>
      </c>
      <c r="BS1317" s="156" t="s">
        <v>108</v>
      </c>
      <c r="BT1317" s="156" t="s">
        <v>108</v>
      </c>
      <c r="BU1317" s="156" t="s">
        <v>108</v>
      </c>
      <c r="BV1317" s="156" t="s">
        <v>108</v>
      </c>
      <c r="BW1317" s="156" t="s">
        <v>108</v>
      </c>
      <c r="BX1317" s="156" t="s">
        <v>12701</v>
      </c>
      <c r="BY1317" s="156">
        <v>3175264009</v>
      </c>
      <c r="BZ1317" s="156" t="s">
        <v>12702</v>
      </c>
      <c r="CA1317" s="569" t="s">
        <v>578</v>
      </c>
      <c r="CB1317" s="569"/>
      <c r="CC1317" s="569"/>
      <c r="CD1317" s="568"/>
      <c r="CE1317" s="568"/>
      <c r="CF1317" s="568"/>
      <c r="CG1317" s="568"/>
      <c r="CH1317" s="568"/>
      <c r="CI1317" s="568"/>
      <c r="CJ1317" s="568"/>
      <c r="CK1317" s="568"/>
      <c r="CL1317" s="568"/>
      <c r="CM1317" s="570" t="s">
        <v>109</v>
      </c>
      <c r="CN1317" s="568"/>
      <c r="CO1317" s="297"/>
      <c r="CP1317" s="297"/>
      <c r="CQ1317" s="297"/>
      <c r="CR1317" s="297"/>
      <c r="CS1317" s="297"/>
      <c r="CT1317" s="297"/>
      <c r="CU1317" s="297"/>
      <c r="CV1317" s="297"/>
      <c r="CW1317" s="297"/>
      <c r="CX1317" s="297"/>
      <c r="CY1317" s="297"/>
      <c r="CZ1317" s="297"/>
      <c r="DA1317" s="297"/>
      <c r="DB1317" s="297"/>
      <c r="DC1317" s="297"/>
      <c r="DD1317" s="297"/>
      <c r="DE1317" s="297"/>
      <c r="DF1317" s="297"/>
      <c r="DG1317" s="297"/>
      <c r="DH1317" s="297"/>
      <c r="DI1317" s="297"/>
      <c r="DJ1317" s="297"/>
      <c r="DK1317" s="297"/>
      <c r="DL1317" s="297"/>
      <c r="DM1317" s="297"/>
      <c r="DN1317" s="297"/>
      <c r="DO1317" s="297"/>
      <c r="DP1317" s="297"/>
      <c r="DQ1317" s="297"/>
      <c r="DR1317" s="297"/>
      <c r="DS1317" s="297"/>
      <c r="DT1317" s="297"/>
      <c r="DU1317" s="297"/>
      <c r="DV1317" s="297"/>
      <c r="DW1317" s="297"/>
      <c r="DX1317" s="297"/>
      <c r="DY1317" s="297"/>
      <c r="DZ1317" s="297"/>
      <c r="EA1317" s="297"/>
      <c r="EB1317" s="297"/>
      <c r="EC1317" s="297"/>
      <c r="ED1317" s="297"/>
      <c r="EE1317" s="297"/>
      <c r="EF1317" s="297"/>
      <c r="EG1317" s="297"/>
      <c r="EH1317" s="297"/>
      <c r="EI1317" s="297"/>
      <c r="EJ1317" s="297"/>
      <c r="EK1317" s="297"/>
      <c r="EL1317" s="297"/>
      <c r="EM1317" s="297"/>
      <c r="EN1317" s="297"/>
      <c r="EO1317" s="297"/>
      <c r="EP1317" s="297"/>
      <c r="EQ1317" s="297"/>
      <c r="ER1317" s="297"/>
      <c r="ES1317" s="297"/>
      <c r="ET1317" s="297"/>
      <c r="EU1317" s="297"/>
      <c r="EV1317" s="297"/>
      <c r="EW1317" s="297"/>
      <c r="EX1317" s="297"/>
      <c r="EY1317" s="297"/>
      <c r="EZ1317" s="297"/>
      <c r="FA1317" s="297"/>
      <c r="FB1317" s="297"/>
      <c r="FC1317" s="297"/>
      <c r="FD1317" s="297"/>
      <c r="FE1317" s="297"/>
      <c r="FF1317" s="297"/>
      <c r="FG1317" s="297"/>
      <c r="FH1317" s="297"/>
      <c r="FI1317" s="297"/>
      <c r="FJ1317" s="297"/>
      <c r="FK1317" s="297"/>
      <c r="FL1317" s="297"/>
      <c r="FM1317" s="297"/>
      <c r="FN1317" s="297"/>
      <c r="FO1317" s="297"/>
      <c r="FP1317" s="297"/>
      <c r="FQ1317" s="297"/>
      <c r="FR1317" s="297"/>
      <c r="FS1317" s="297"/>
    </row>
    <row r="1318" spans="1:175" ht="45.75" customHeight="1">
      <c r="A1318" s="639">
        <v>1317</v>
      </c>
      <c r="B1318" s="402" t="s">
        <v>12703</v>
      </c>
      <c r="C1318" s="239" t="s">
        <v>12704</v>
      </c>
      <c r="D1318" s="205" t="s">
        <v>12623</v>
      </c>
      <c r="E1318" s="202">
        <v>45654</v>
      </c>
      <c r="F1318" s="203">
        <v>45664</v>
      </c>
      <c r="G1318" s="203">
        <v>45683</v>
      </c>
      <c r="H1318" s="201" t="s">
        <v>416</v>
      </c>
      <c r="I1318" s="206" t="s">
        <v>1007</v>
      </c>
      <c r="J1318" s="201" t="s">
        <v>12388</v>
      </c>
      <c r="K1318" s="271">
        <v>899999714</v>
      </c>
      <c r="L1318" s="201">
        <v>1</v>
      </c>
      <c r="M1318" s="272" t="s">
        <v>926</v>
      </c>
      <c r="N1318" s="208" t="s">
        <v>98</v>
      </c>
      <c r="O1318" s="218" t="s">
        <v>1061</v>
      </c>
      <c r="P1318" s="201" t="s">
        <v>12705</v>
      </c>
      <c r="Q1318" s="201" t="s">
        <v>12461</v>
      </c>
      <c r="R1318" s="210">
        <v>19</v>
      </c>
      <c r="S1318" s="201" t="s">
        <v>12444</v>
      </c>
      <c r="T1318" s="273">
        <v>50000000</v>
      </c>
      <c r="U1318" s="274" t="s">
        <v>12706</v>
      </c>
      <c r="V1318" s="273">
        <v>50000000</v>
      </c>
      <c r="W1318" s="275">
        <v>45654</v>
      </c>
      <c r="X1318" s="276" t="s">
        <v>103</v>
      </c>
      <c r="Y1318" s="313">
        <v>50000000</v>
      </c>
      <c r="Z1318" s="215">
        <v>50000000</v>
      </c>
      <c r="AA1318" s="216" t="s">
        <v>9694</v>
      </c>
      <c r="AB1318" s="217" t="s">
        <v>9694</v>
      </c>
      <c r="AC1318" s="216" t="s">
        <v>9694</v>
      </c>
      <c r="AD1318" s="216" t="s">
        <v>9694</v>
      </c>
      <c r="AE1318" s="216" t="s">
        <v>9694</v>
      </c>
      <c r="AF1318" s="216" t="s">
        <v>9694</v>
      </c>
      <c r="AG1318" s="216" t="s">
        <v>9694</v>
      </c>
      <c r="AH1318" s="216" t="s">
        <v>9694</v>
      </c>
      <c r="AI1318" s="216" t="s">
        <v>9694</v>
      </c>
      <c r="AJ1318" s="216" t="s">
        <v>9694</v>
      </c>
      <c r="AK1318" s="209" t="s">
        <v>104</v>
      </c>
      <c r="AL1318" s="191" t="s">
        <v>12707</v>
      </c>
      <c r="AM1318" s="201" t="s">
        <v>1640</v>
      </c>
      <c r="AN1318" s="207">
        <v>8072973</v>
      </c>
      <c r="AO1318" s="209" t="s">
        <v>114</v>
      </c>
      <c r="AP1318" s="201" t="s">
        <v>114</v>
      </c>
      <c r="AQ1318" s="277" t="s">
        <v>114</v>
      </c>
      <c r="AR1318" s="209" t="s">
        <v>114</v>
      </c>
      <c r="AS1318" s="201" t="s">
        <v>114</v>
      </c>
      <c r="AT1318" s="209" t="s">
        <v>578</v>
      </c>
      <c r="AU1318" s="209" t="s">
        <v>392</v>
      </c>
      <c r="AV1318" s="201"/>
      <c r="AW1318" s="201"/>
      <c r="AX1318" s="201" t="s">
        <v>578</v>
      </c>
      <c r="AY1318" s="201" t="s">
        <v>108</v>
      </c>
      <c r="AZ1318" s="240"/>
      <c r="BA1318" s="201"/>
      <c r="BB1318" s="241"/>
      <c r="BC1318" s="240"/>
      <c r="BD1318" s="210"/>
      <c r="BE1318" s="210"/>
      <c r="BF1318" s="210"/>
      <c r="BG1318" s="240"/>
      <c r="BH1318" s="221">
        <v>50000000</v>
      </c>
      <c r="BI1318" s="296" t="s">
        <v>135</v>
      </c>
      <c r="BJ1318" s="240"/>
      <c r="BK1318" s="240"/>
      <c r="BL1318" s="240"/>
      <c r="BM1318" s="399" t="s">
        <v>136</v>
      </c>
      <c r="BN1318" s="285" t="s">
        <v>108</v>
      </c>
      <c r="BO1318" s="261" t="s">
        <v>108</v>
      </c>
      <c r="BP1318" s="261" t="s">
        <v>108</v>
      </c>
      <c r="BQ1318" s="261" t="s">
        <v>108</v>
      </c>
      <c r="BR1318" s="261" t="s">
        <v>108</v>
      </c>
      <c r="BS1318" s="261" t="s">
        <v>108</v>
      </c>
      <c r="BT1318" s="261" t="s">
        <v>108</v>
      </c>
      <c r="BU1318" s="286" t="s">
        <v>108</v>
      </c>
      <c r="BV1318" s="261" t="s">
        <v>108</v>
      </c>
      <c r="BW1318" s="65" t="s">
        <v>108</v>
      </c>
      <c r="BX1318" s="287" t="s">
        <v>12708</v>
      </c>
      <c r="BY1318" s="261">
        <v>3117374604</v>
      </c>
      <c r="BZ1318" s="302" t="s">
        <v>12709</v>
      </c>
      <c r="CA1318" s="223" t="s">
        <v>109</v>
      </c>
      <c r="CB1318" s="223"/>
      <c r="CC1318" s="223"/>
      <c r="CD1318" s="250"/>
      <c r="CE1318" s="294"/>
      <c r="CF1318" s="294"/>
      <c r="CG1318" s="223"/>
      <c r="CH1318" s="223"/>
      <c r="CI1318" s="223"/>
      <c r="CJ1318" s="223"/>
      <c r="CK1318" s="223"/>
      <c r="CL1318" s="223"/>
      <c r="CM1318" s="295"/>
      <c r="CN1318" s="223"/>
      <c r="CO1318" s="50"/>
      <c r="CP1318" s="50"/>
      <c r="CQ1318" s="50"/>
      <c r="CR1318" s="50"/>
      <c r="CS1318" s="50"/>
      <c r="CT1318" s="50"/>
      <c r="CU1318" s="50"/>
      <c r="CV1318" s="50"/>
      <c r="CW1318" s="50"/>
      <c r="CX1318" s="50"/>
      <c r="CY1318" s="50"/>
      <c r="CZ1318" s="50"/>
      <c r="DA1318" s="50"/>
      <c r="DB1318" s="50"/>
      <c r="DC1318" s="50"/>
      <c r="DD1318" s="50"/>
      <c r="DE1318" s="50"/>
      <c r="DF1318" s="50"/>
      <c r="DG1318" s="50"/>
      <c r="DH1318" s="50"/>
      <c r="DI1318" s="50"/>
      <c r="DJ1318" s="50"/>
      <c r="DK1318" s="50"/>
      <c r="DL1318" s="50"/>
      <c r="DM1318" s="50"/>
      <c r="DN1318" s="50"/>
      <c r="DO1318" s="50"/>
      <c r="DP1318" s="50"/>
      <c r="DQ1318" s="50"/>
      <c r="DR1318" s="50"/>
      <c r="DS1318" s="50"/>
      <c r="DT1318" s="50"/>
      <c r="DU1318" s="50"/>
      <c r="DV1318" s="50"/>
      <c r="DW1318" s="50"/>
      <c r="DX1318" s="50"/>
      <c r="DY1318" s="50"/>
      <c r="DZ1318" s="50"/>
      <c r="EA1318" s="50"/>
      <c r="EB1318" s="50"/>
      <c r="EC1318" s="50"/>
      <c r="ED1318" s="50"/>
      <c r="EE1318" s="50"/>
      <c r="EF1318" s="50"/>
      <c r="EG1318" s="50"/>
      <c r="EH1318" s="50"/>
      <c r="EI1318" s="50"/>
      <c r="EJ1318" s="50"/>
      <c r="EK1318" s="50"/>
      <c r="EL1318" s="50"/>
      <c r="EM1318" s="50"/>
      <c r="EN1318" s="50"/>
      <c r="EO1318" s="50"/>
      <c r="EP1318" s="50"/>
      <c r="EQ1318" s="50"/>
      <c r="ER1318" s="50"/>
      <c r="ES1318" s="50"/>
      <c r="ET1318" s="50"/>
      <c r="EU1318" s="50"/>
      <c r="EV1318" s="50"/>
      <c r="EW1318" s="50"/>
      <c r="EX1318" s="50"/>
      <c r="EY1318" s="50"/>
      <c r="EZ1318" s="50"/>
      <c r="FA1318" s="50"/>
      <c r="FB1318" s="50"/>
      <c r="FC1318" s="50"/>
      <c r="FD1318" s="50"/>
      <c r="FE1318" s="50"/>
      <c r="FF1318" s="50"/>
      <c r="FG1318" s="50"/>
      <c r="FH1318" s="50"/>
      <c r="FI1318" s="50"/>
      <c r="FJ1318" s="50"/>
      <c r="FK1318" s="50"/>
      <c r="FL1318" s="50"/>
      <c r="FM1318" s="50"/>
      <c r="FN1318" s="50"/>
      <c r="FO1318" s="50"/>
      <c r="FP1318" s="50"/>
      <c r="FQ1318" s="50"/>
      <c r="FR1318" s="50"/>
      <c r="FS1318" s="50"/>
    </row>
    <row r="1319" spans="1:175" ht="45.75" customHeight="1">
      <c r="A1319" s="401">
        <v>1318</v>
      </c>
      <c r="B1319" s="57" t="s">
        <v>853</v>
      </c>
      <c r="C1319" s="19">
        <v>38496</v>
      </c>
      <c r="D1319" s="51" t="s">
        <v>12634</v>
      </c>
      <c r="E1319" s="44">
        <v>45656</v>
      </c>
      <c r="F1319" s="41">
        <v>45656</v>
      </c>
      <c r="G1319" s="41">
        <v>45657</v>
      </c>
      <c r="H1319" s="19" t="s">
        <v>12655</v>
      </c>
      <c r="I1319" s="22" t="s">
        <v>853</v>
      </c>
      <c r="J1319" s="19" t="s">
        <v>12710</v>
      </c>
      <c r="K1319" s="67">
        <v>900019737</v>
      </c>
      <c r="L1319" s="19"/>
      <c r="M1319" s="60" t="s">
        <v>926</v>
      </c>
      <c r="N1319" s="23" t="s">
        <v>98</v>
      </c>
      <c r="O1319" s="57" t="s">
        <v>857</v>
      </c>
      <c r="P1319" s="19" t="s">
        <v>12711</v>
      </c>
      <c r="Q1319" s="19" t="s">
        <v>12579</v>
      </c>
      <c r="R1319" s="53">
        <v>1</v>
      </c>
      <c r="S1319" s="19" t="s">
        <v>12168</v>
      </c>
      <c r="T1319" s="68">
        <v>58500000</v>
      </c>
      <c r="U1319" s="31">
        <v>2024005262</v>
      </c>
      <c r="V1319" s="68">
        <v>58500000</v>
      </c>
      <c r="W1319" s="42">
        <v>45656</v>
      </c>
      <c r="X1319" s="69" t="s">
        <v>103</v>
      </c>
      <c r="Y1319" s="316">
        <v>58500000</v>
      </c>
      <c r="Z1319" s="54">
        <v>58500000</v>
      </c>
      <c r="AA1319" s="56" t="s">
        <v>9694</v>
      </c>
      <c r="AB1319" s="55" t="s">
        <v>9694</v>
      </c>
      <c r="AC1319" s="56" t="s">
        <v>9694</v>
      </c>
      <c r="AD1319" s="56" t="s">
        <v>9694</v>
      </c>
      <c r="AE1319" s="56" t="s">
        <v>9694</v>
      </c>
      <c r="AF1319" s="56" t="s">
        <v>9694</v>
      </c>
      <c r="AG1319" s="56" t="s">
        <v>9694</v>
      </c>
      <c r="AH1319" s="56" t="s">
        <v>9694</v>
      </c>
      <c r="AI1319" s="56" t="s">
        <v>9694</v>
      </c>
      <c r="AJ1319" s="56" t="s">
        <v>9694</v>
      </c>
      <c r="AK1319" s="21" t="s">
        <v>862</v>
      </c>
      <c r="AL1319" s="63" t="s">
        <v>12712</v>
      </c>
      <c r="AM1319" s="19" t="s">
        <v>12640</v>
      </c>
      <c r="AN1319" s="52">
        <v>81720947</v>
      </c>
      <c r="AO1319" s="21">
        <v>40216312</v>
      </c>
      <c r="AP1319" s="19" t="s">
        <v>362</v>
      </c>
      <c r="AQ1319" s="43">
        <v>45656</v>
      </c>
      <c r="AR1319" s="21">
        <v>40216312</v>
      </c>
      <c r="AS1319" s="19" t="s">
        <v>114</v>
      </c>
      <c r="AT1319" s="21" t="s">
        <v>578</v>
      </c>
      <c r="AU1319" s="21"/>
      <c r="AV1319" s="19"/>
      <c r="AW1319" s="19"/>
      <c r="AX1319" s="19" t="s">
        <v>578</v>
      </c>
      <c r="AY1319" s="19"/>
      <c r="AZ1319" s="59"/>
      <c r="BA1319" s="19"/>
      <c r="BB1319" s="62"/>
      <c r="BC1319" s="59"/>
      <c r="BD1319" s="53"/>
      <c r="BE1319" s="53"/>
      <c r="BF1319" s="53"/>
      <c r="BG1319" s="59"/>
      <c r="BH1319" s="58">
        <v>58500000</v>
      </c>
      <c r="BI1319" s="296" t="s">
        <v>135</v>
      </c>
      <c r="BJ1319" s="19"/>
      <c r="BK1319" s="23"/>
      <c r="BL1319" s="336"/>
      <c r="BM1319" s="440"/>
      <c r="BN1319" s="333"/>
      <c r="BO1319" s="333"/>
      <c r="BP1319" s="333"/>
      <c r="BQ1319" s="333"/>
      <c r="BR1319" s="333"/>
      <c r="BS1319" s="333"/>
      <c r="BT1319" s="333"/>
      <c r="BU1319" s="333"/>
      <c r="BV1319" s="333"/>
      <c r="BW1319" s="333"/>
      <c r="BX1319" s="334"/>
      <c r="BY1319" s="333"/>
      <c r="BZ1319" s="335"/>
      <c r="CA1319" s="332"/>
      <c r="CB1319" s="337"/>
      <c r="CC1319" s="49"/>
      <c r="CD1319" s="49"/>
      <c r="CE1319" s="49"/>
      <c r="CF1319" s="49"/>
      <c r="CG1319" s="49"/>
      <c r="CH1319" s="49"/>
      <c r="CI1319" s="49"/>
      <c r="CJ1319" s="49"/>
      <c r="CK1319" s="49"/>
      <c r="CL1319" s="49"/>
      <c r="CM1319" s="49"/>
      <c r="CN1319" s="49"/>
      <c r="CO1319" s="50"/>
      <c r="CP1319" s="50"/>
      <c r="CQ1319" s="50"/>
      <c r="CR1319" s="50"/>
      <c r="CS1319" s="50"/>
      <c r="CT1319" s="50"/>
      <c r="CU1319" s="50"/>
      <c r="CV1319" s="50"/>
      <c r="CW1319" s="50"/>
      <c r="CX1319" s="50"/>
      <c r="CY1319" s="50"/>
      <c r="CZ1319" s="50"/>
      <c r="DA1319" s="50"/>
      <c r="DB1319" s="50"/>
      <c r="DC1319" s="50"/>
      <c r="DD1319" s="50"/>
      <c r="DE1319" s="50"/>
      <c r="DF1319" s="50"/>
      <c r="DG1319" s="50"/>
      <c r="DH1319" s="50"/>
      <c r="DI1319" s="50"/>
      <c r="DJ1319" s="50"/>
      <c r="DK1319" s="50"/>
      <c r="DL1319" s="50"/>
      <c r="DM1319" s="50"/>
      <c r="DN1319" s="50"/>
      <c r="DO1319" s="50"/>
      <c r="DP1319" s="50"/>
      <c r="DQ1319" s="50"/>
      <c r="DR1319" s="50"/>
      <c r="DS1319" s="50"/>
      <c r="DT1319" s="50"/>
      <c r="DU1319" s="50"/>
      <c r="DV1319" s="50"/>
      <c r="DW1319" s="50"/>
      <c r="DX1319" s="50"/>
      <c r="DY1319" s="50"/>
      <c r="DZ1319" s="50"/>
      <c r="EA1319" s="50"/>
      <c r="EB1319" s="50"/>
      <c r="EC1319" s="50"/>
      <c r="ED1319" s="50"/>
      <c r="EE1319" s="50"/>
    </row>
    <row r="1320" spans="1:175" ht="45.75" customHeight="1">
      <c r="A1320" s="639">
        <v>1319</v>
      </c>
      <c r="B1320" s="402" t="s">
        <v>12713</v>
      </c>
      <c r="C1320" s="239" t="s">
        <v>12714</v>
      </c>
      <c r="D1320" s="205" t="s">
        <v>12609</v>
      </c>
      <c r="E1320" s="202">
        <v>45656</v>
      </c>
      <c r="F1320" s="203">
        <v>45657</v>
      </c>
      <c r="G1320" s="203">
        <v>45716</v>
      </c>
      <c r="H1320" s="201" t="s">
        <v>5585</v>
      </c>
      <c r="I1320" s="206" t="s">
        <v>855</v>
      </c>
      <c r="J1320" s="201" t="s">
        <v>12715</v>
      </c>
      <c r="K1320" s="271">
        <v>901893090</v>
      </c>
      <c r="L1320" s="201">
        <v>2</v>
      </c>
      <c r="M1320" s="272" t="s">
        <v>926</v>
      </c>
      <c r="N1320" s="208" t="s">
        <v>549</v>
      </c>
      <c r="O1320" s="218" t="s">
        <v>5898</v>
      </c>
      <c r="P1320" s="201" t="s">
        <v>12716</v>
      </c>
      <c r="Q1320" s="201" t="s">
        <v>1444</v>
      </c>
      <c r="R1320" s="210">
        <v>59</v>
      </c>
      <c r="S1320" s="201" t="s">
        <v>12717</v>
      </c>
      <c r="T1320" s="273">
        <v>950000000</v>
      </c>
      <c r="U1320" s="274">
        <v>2024005264</v>
      </c>
      <c r="V1320" s="273">
        <v>950000000</v>
      </c>
      <c r="W1320" s="275">
        <v>45656</v>
      </c>
      <c r="X1320" s="276" t="s">
        <v>103</v>
      </c>
      <c r="Y1320" s="313">
        <v>950000000</v>
      </c>
      <c r="Z1320" s="215">
        <v>950000000</v>
      </c>
      <c r="AA1320" s="216" t="s">
        <v>9694</v>
      </c>
      <c r="AB1320" s="217" t="s">
        <v>9694</v>
      </c>
      <c r="AC1320" s="216" t="s">
        <v>9694</v>
      </c>
      <c r="AD1320" s="216" t="s">
        <v>9694</v>
      </c>
      <c r="AE1320" s="216" t="s">
        <v>9694</v>
      </c>
      <c r="AF1320" s="216" t="s">
        <v>9694</v>
      </c>
      <c r="AG1320" s="216" t="s">
        <v>9694</v>
      </c>
      <c r="AH1320" s="216" t="s">
        <v>9694</v>
      </c>
      <c r="AI1320" s="216" t="s">
        <v>9694</v>
      </c>
      <c r="AJ1320" s="216" t="s">
        <v>9694</v>
      </c>
      <c r="AK1320" s="209" t="s">
        <v>104</v>
      </c>
      <c r="AL1320" s="191" t="s">
        <v>12718</v>
      </c>
      <c r="AM1320" s="201" t="s">
        <v>12719</v>
      </c>
      <c r="AN1320" s="207">
        <v>35195855</v>
      </c>
      <c r="AO1320" s="209" t="s">
        <v>12720</v>
      </c>
      <c r="AP1320" s="201" t="s">
        <v>362</v>
      </c>
      <c r="AQ1320" s="277">
        <v>45657</v>
      </c>
      <c r="AR1320" s="209" t="s">
        <v>12721</v>
      </c>
      <c r="AS1320" s="201" t="s">
        <v>114</v>
      </c>
      <c r="AT1320" s="209" t="s">
        <v>578</v>
      </c>
      <c r="AU1320" s="209" t="s">
        <v>392</v>
      </c>
      <c r="AV1320" s="201">
        <v>2025001347</v>
      </c>
      <c r="AW1320" s="201"/>
      <c r="AX1320" s="201" t="s">
        <v>578</v>
      </c>
      <c r="AY1320" s="201" t="s">
        <v>108</v>
      </c>
      <c r="AZ1320" s="240">
        <v>45716</v>
      </c>
      <c r="BA1320" s="201" t="s">
        <v>12722</v>
      </c>
      <c r="BB1320" s="241">
        <v>300000000</v>
      </c>
      <c r="BC1320" s="240">
        <v>45716</v>
      </c>
      <c r="BD1320" s="210" t="s">
        <v>792</v>
      </c>
      <c r="BE1320" s="210"/>
      <c r="BF1320" s="210"/>
      <c r="BG1320" s="240">
        <v>45746</v>
      </c>
      <c r="BH1320" s="221">
        <v>1250000000</v>
      </c>
      <c r="BI1320" s="296" t="s">
        <v>135</v>
      </c>
      <c r="BJ1320" s="240"/>
      <c r="BK1320" s="240"/>
      <c r="BL1320" s="240"/>
      <c r="BM1320" s="399" t="s">
        <v>136</v>
      </c>
      <c r="BN1320" s="285" t="s">
        <v>108</v>
      </c>
      <c r="BO1320" s="261" t="s">
        <v>108</v>
      </c>
      <c r="BP1320" s="261" t="s">
        <v>108</v>
      </c>
      <c r="BQ1320" s="261" t="s">
        <v>108</v>
      </c>
      <c r="BR1320" s="261" t="s">
        <v>108</v>
      </c>
      <c r="BS1320" s="261" t="s">
        <v>108</v>
      </c>
      <c r="BT1320" s="261" t="s">
        <v>108</v>
      </c>
      <c r="BU1320" s="286" t="s">
        <v>108</v>
      </c>
      <c r="BV1320" s="261" t="s">
        <v>108</v>
      </c>
      <c r="BW1320" s="65" t="s">
        <v>108</v>
      </c>
      <c r="BX1320" s="287" t="s">
        <v>12283</v>
      </c>
      <c r="BY1320" s="261">
        <v>3125213601</v>
      </c>
      <c r="BZ1320" s="302" t="s">
        <v>12284</v>
      </c>
      <c r="CA1320" s="223" t="s">
        <v>109</v>
      </c>
      <c r="CB1320" s="223"/>
      <c r="CC1320" s="223"/>
      <c r="CD1320" s="250"/>
      <c r="CE1320" s="294"/>
      <c r="CF1320" s="294"/>
      <c r="CG1320" s="223"/>
      <c r="CH1320" s="223"/>
      <c r="CI1320" s="223"/>
      <c r="CJ1320" s="223"/>
      <c r="CK1320" s="223"/>
      <c r="CL1320" s="223"/>
      <c r="CM1320" s="295"/>
      <c r="CN1320" s="223"/>
      <c r="CO1320" s="50"/>
      <c r="CP1320" s="50"/>
      <c r="CQ1320" s="50"/>
      <c r="CR1320" s="50"/>
      <c r="CS1320" s="50"/>
      <c r="CT1320" s="50"/>
      <c r="CU1320" s="50"/>
      <c r="CV1320" s="50"/>
      <c r="CW1320" s="50"/>
      <c r="CX1320" s="50"/>
      <c r="CY1320" s="50"/>
      <c r="CZ1320" s="50"/>
      <c r="DA1320" s="50"/>
      <c r="DB1320" s="50"/>
      <c r="DC1320" s="50"/>
      <c r="DD1320" s="50"/>
      <c r="DE1320" s="50"/>
      <c r="DF1320" s="50"/>
      <c r="DG1320" s="50"/>
      <c r="DH1320" s="50"/>
      <c r="DI1320" s="50"/>
      <c r="DJ1320" s="50"/>
      <c r="DK1320" s="50"/>
      <c r="DL1320" s="50"/>
      <c r="DM1320" s="50"/>
      <c r="DN1320" s="50"/>
      <c r="DO1320" s="50"/>
      <c r="DP1320" s="50"/>
      <c r="DQ1320" s="50"/>
      <c r="DR1320" s="50"/>
      <c r="DS1320" s="50"/>
      <c r="DT1320" s="50"/>
      <c r="DU1320" s="50"/>
      <c r="DV1320" s="50"/>
      <c r="DW1320" s="50"/>
      <c r="DX1320" s="50"/>
      <c r="DY1320" s="50"/>
      <c r="DZ1320" s="50"/>
      <c r="EA1320" s="50"/>
      <c r="EB1320" s="50"/>
      <c r="EC1320" s="50"/>
      <c r="ED1320" s="50"/>
      <c r="EE1320" s="50"/>
      <c r="EF1320" s="50"/>
      <c r="EG1320" s="50"/>
      <c r="EH1320" s="50"/>
      <c r="EI1320" s="50"/>
      <c r="EJ1320" s="50"/>
      <c r="EK1320" s="50"/>
      <c r="EL1320" s="50"/>
      <c r="EM1320" s="50"/>
      <c r="EN1320" s="50"/>
      <c r="EO1320" s="50"/>
      <c r="EP1320" s="50"/>
      <c r="EQ1320" s="50"/>
      <c r="ER1320" s="50"/>
      <c r="ES1320" s="50"/>
      <c r="ET1320" s="50"/>
      <c r="EU1320" s="50"/>
      <c r="EV1320" s="50"/>
      <c r="EW1320" s="50"/>
      <c r="EX1320" s="50"/>
      <c r="EY1320" s="50"/>
      <c r="EZ1320" s="50"/>
      <c r="FA1320" s="50"/>
      <c r="FB1320" s="50"/>
      <c r="FC1320" s="50"/>
      <c r="FD1320" s="50"/>
      <c r="FE1320" s="50"/>
      <c r="FF1320" s="50"/>
      <c r="FG1320" s="50"/>
      <c r="FH1320" s="50"/>
      <c r="FI1320" s="50"/>
      <c r="FJ1320" s="50"/>
      <c r="FK1320" s="50"/>
      <c r="FL1320" s="50"/>
      <c r="FM1320" s="50"/>
      <c r="FN1320" s="50"/>
      <c r="FO1320" s="50"/>
      <c r="FP1320" s="50"/>
      <c r="FQ1320" s="50"/>
      <c r="FR1320" s="50"/>
      <c r="FS1320" s="50"/>
    </row>
    <row r="1321" spans="1:175" s="50" customFormat="1" ht="45.75" customHeight="1">
      <c r="A1321" s="639">
        <v>1320</v>
      </c>
      <c r="B1321" s="402" t="s">
        <v>12723</v>
      </c>
      <c r="C1321" s="239" t="s">
        <v>12724</v>
      </c>
      <c r="D1321" s="205" t="s">
        <v>12408</v>
      </c>
      <c r="E1321" s="202">
        <v>45656</v>
      </c>
      <c r="F1321" s="203">
        <v>45656</v>
      </c>
      <c r="G1321" s="203">
        <v>45657</v>
      </c>
      <c r="H1321" s="201" t="s">
        <v>1154</v>
      </c>
      <c r="I1321" s="206" t="s">
        <v>452</v>
      </c>
      <c r="J1321" s="201" t="s">
        <v>12725</v>
      </c>
      <c r="K1321" s="271">
        <v>900140595</v>
      </c>
      <c r="L1321" s="201">
        <v>5</v>
      </c>
      <c r="M1321" s="272" t="s">
        <v>926</v>
      </c>
      <c r="N1321" s="208" t="s">
        <v>98</v>
      </c>
      <c r="O1321" s="218" t="s">
        <v>1061</v>
      </c>
      <c r="P1321" s="201" t="s">
        <v>12726</v>
      </c>
      <c r="Q1321" s="201" t="s">
        <v>5588</v>
      </c>
      <c r="R1321" s="210">
        <v>1</v>
      </c>
      <c r="S1321" s="201" t="s">
        <v>12727</v>
      </c>
      <c r="T1321" s="273">
        <v>53092535</v>
      </c>
      <c r="U1321" s="274">
        <v>2024005265</v>
      </c>
      <c r="V1321" s="273">
        <v>53092535</v>
      </c>
      <c r="W1321" s="275">
        <v>45656</v>
      </c>
      <c r="X1321" s="276" t="s">
        <v>103</v>
      </c>
      <c r="Y1321" s="313">
        <v>53092535</v>
      </c>
      <c r="Z1321" s="215">
        <v>53092535</v>
      </c>
      <c r="AA1321" s="216" t="s">
        <v>9694</v>
      </c>
      <c r="AB1321" s="217" t="s">
        <v>9694</v>
      </c>
      <c r="AC1321" s="216" t="s">
        <v>9694</v>
      </c>
      <c r="AD1321" s="216" t="s">
        <v>9694</v>
      </c>
      <c r="AE1321" s="216" t="s">
        <v>9694</v>
      </c>
      <c r="AF1321" s="216" t="s">
        <v>9694</v>
      </c>
      <c r="AG1321" s="216" t="s">
        <v>9694</v>
      </c>
      <c r="AH1321" s="216" t="s">
        <v>9694</v>
      </c>
      <c r="AI1321" s="216" t="s">
        <v>9694</v>
      </c>
      <c r="AJ1321" s="216" t="s">
        <v>9694</v>
      </c>
      <c r="AK1321" s="209" t="s">
        <v>104</v>
      </c>
      <c r="AL1321" s="191" t="s">
        <v>12728</v>
      </c>
      <c r="AM1321" s="201" t="s">
        <v>6779</v>
      </c>
      <c r="AN1321" s="207">
        <v>80849579</v>
      </c>
      <c r="AO1321" s="209" t="s">
        <v>12729</v>
      </c>
      <c r="AP1321" s="201" t="s">
        <v>362</v>
      </c>
      <c r="AQ1321" s="277">
        <v>45657</v>
      </c>
      <c r="AR1321" s="209" t="s">
        <v>12730</v>
      </c>
      <c r="AS1321" s="201" t="s">
        <v>114</v>
      </c>
      <c r="AT1321" s="209" t="s">
        <v>578</v>
      </c>
      <c r="AU1321" s="209" t="s">
        <v>392</v>
      </c>
      <c r="AV1321" s="201"/>
      <c r="AW1321" s="201"/>
      <c r="AX1321" s="201" t="s">
        <v>578</v>
      </c>
      <c r="AY1321" s="201" t="s">
        <v>108</v>
      </c>
      <c r="AZ1321" s="240"/>
      <c r="BA1321" s="201"/>
      <c r="BB1321" s="241"/>
      <c r="BC1321" s="240"/>
      <c r="BD1321" s="210"/>
      <c r="BE1321" s="210"/>
      <c r="BF1321" s="210"/>
      <c r="BG1321" s="240"/>
      <c r="BH1321" s="221">
        <v>53092535</v>
      </c>
      <c r="BI1321" s="296" t="s">
        <v>135</v>
      </c>
      <c r="BJ1321" s="240"/>
      <c r="BK1321" s="240"/>
      <c r="BL1321" s="240"/>
      <c r="BM1321" s="399" t="s">
        <v>136</v>
      </c>
      <c r="BN1321" s="285" t="s">
        <v>108</v>
      </c>
      <c r="BO1321" s="261" t="s">
        <v>108</v>
      </c>
      <c r="BP1321" s="261" t="s">
        <v>108</v>
      </c>
      <c r="BQ1321" s="261" t="s">
        <v>108</v>
      </c>
      <c r="BR1321" s="261" t="s">
        <v>108</v>
      </c>
      <c r="BS1321" s="261" t="s">
        <v>108</v>
      </c>
      <c r="BT1321" s="261" t="s">
        <v>108</v>
      </c>
      <c r="BU1321" s="286" t="s">
        <v>108</v>
      </c>
      <c r="BV1321" s="261" t="s">
        <v>108</v>
      </c>
      <c r="BW1321" s="65" t="s">
        <v>108</v>
      </c>
      <c r="BX1321" s="287" t="s">
        <v>12731</v>
      </c>
      <c r="BY1321" s="261">
        <v>3156164305</v>
      </c>
      <c r="BZ1321" s="302" t="s">
        <v>12732</v>
      </c>
      <c r="CA1321" s="223" t="s">
        <v>109</v>
      </c>
      <c r="CB1321" s="223"/>
      <c r="CC1321" s="223"/>
      <c r="CD1321" s="250"/>
      <c r="CE1321" s="294"/>
      <c r="CF1321" s="294"/>
      <c r="CG1321" s="223"/>
      <c r="CH1321" s="223"/>
      <c r="CI1321" s="223"/>
      <c r="CJ1321" s="223"/>
      <c r="CK1321" s="223"/>
      <c r="CL1321" s="223"/>
      <c r="CM1321" s="295"/>
      <c r="CN1321" s="223"/>
    </row>
    <row r="1322" spans="1:175" ht="45.75" customHeight="1">
      <c r="A1322" s="491">
        <v>1321</v>
      </c>
      <c r="B1322" s="57" t="s">
        <v>12733</v>
      </c>
      <c r="C1322" s="19" t="s">
        <v>114</v>
      </c>
      <c r="D1322" s="51" t="s">
        <v>114</v>
      </c>
      <c r="E1322" s="44">
        <v>45657</v>
      </c>
      <c r="F1322" s="41">
        <v>46022</v>
      </c>
      <c r="G1322" s="41"/>
      <c r="H1322" s="19" t="s">
        <v>416</v>
      </c>
      <c r="I1322" s="22" t="s">
        <v>12734</v>
      </c>
      <c r="J1322" s="19" t="s">
        <v>12735</v>
      </c>
      <c r="K1322" s="67"/>
      <c r="L1322" s="19"/>
      <c r="M1322" s="60" t="s">
        <v>926</v>
      </c>
      <c r="N1322" s="23" t="s">
        <v>549</v>
      </c>
      <c r="O1322" s="57" t="s">
        <v>5898</v>
      </c>
      <c r="P1322" s="19" t="s">
        <v>12736</v>
      </c>
      <c r="Q1322" s="19" t="s">
        <v>12737</v>
      </c>
      <c r="R1322" s="53">
        <v>-46022</v>
      </c>
      <c r="S1322" s="19" t="s">
        <v>114</v>
      </c>
      <c r="T1322" s="68" t="s">
        <v>9899</v>
      </c>
      <c r="U1322" s="31"/>
      <c r="V1322" s="68" t="s">
        <v>9899</v>
      </c>
      <c r="W1322" s="42" t="s">
        <v>114</v>
      </c>
      <c r="X1322" s="69" t="s">
        <v>114</v>
      </c>
      <c r="Y1322" s="316" t="s">
        <v>9899</v>
      </c>
      <c r="Z1322" s="54" t="s">
        <v>9899</v>
      </c>
      <c r="AA1322" s="56" t="s">
        <v>9899</v>
      </c>
      <c r="AB1322" s="55" t="s">
        <v>9899</v>
      </c>
      <c r="AC1322" s="56" t="s">
        <v>9899</v>
      </c>
      <c r="AD1322" s="56" t="s">
        <v>9899</v>
      </c>
      <c r="AE1322" s="56" t="s">
        <v>9899</v>
      </c>
      <c r="AF1322" s="56" t="s">
        <v>9899</v>
      </c>
      <c r="AG1322" s="56" t="s">
        <v>9899</v>
      </c>
      <c r="AH1322" s="56" t="s">
        <v>9899</v>
      </c>
      <c r="AI1322" s="56" t="s">
        <v>9899</v>
      </c>
      <c r="AJ1322" s="56" t="s">
        <v>9899</v>
      </c>
      <c r="AK1322" s="21" t="s">
        <v>12738</v>
      </c>
      <c r="AL1322" s="63" t="s">
        <v>12739</v>
      </c>
      <c r="AM1322" s="19" t="s">
        <v>12616</v>
      </c>
      <c r="AN1322" s="52">
        <v>13542484</v>
      </c>
      <c r="AO1322" s="21" t="s">
        <v>114</v>
      </c>
      <c r="AP1322" s="19" t="s">
        <v>114</v>
      </c>
      <c r="AQ1322" s="43" t="s">
        <v>114</v>
      </c>
      <c r="AR1322" s="21" t="s">
        <v>114</v>
      </c>
      <c r="AS1322" s="19" t="s">
        <v>114</v>
      </c>
      <c r="AT1322" s="21" t="s">
        <v>114</v>
      </c>
      <c r="AU1322" s="21"/>
      <c r="AV1322" s="19"/>
      <c r="AW1322" s="19"/>
      <c r="AX1322" s="19" t="s">
        <v>108</v>
      </c>
      <c r="AY1322" s="19" t="s">
        <v>108</v>
      </c>
      <c r="AZ1322" s="59"/>
      <c r="BA1322" s="19"/>
      <c r="BB1322" s="62"/>
      <c r="BC1322" s="59"/>
      <c r="BD1322" s="53"/>
      <c r="BE1322" s="53"/>
      <c r="BF1322" s="53"/>
      <c r="BG1322" s="59"/>
      <c r="BH1322" s="58" t="s">
        <v>5746</v>
      </c>
      <c r="BI1322" s="296" t="s">
        <v>135</v>
      </c>
      <c r="BJ1322" s="19"/>
      <c r="BK1322" s="23" t="s">
        <v>108</v>
      </c>
      <c r="BL1322" s="59"/>
      <c r="BM1322" s="440"/>
      <c r="BN1322" s="64" t="s">
        <v>108</v>
      </c>
      <c r="BO1322" s="23" t="s">
        <v>108</v>
      </c>
      <c r="BP1322" s="23" t="s">
        <v>108</v>
      </c>
      <c r="BQ1322" s="23" t="s">
        <v>108</v>
      </c>
      <c r="BR1322" s="23" t="s">
        <v>108</v>
      </c>
      <c r="BS1322" s="23" t="s">
        <v>108</v>
      </c>
      <c r="BT1322" s="23" t="s">
        <v>108</v>
      </c>
      <c r="BU1322" s="61" t="s">
        <v>108</v>
      </c>
      <c r="BV1322" s="23" t="s">
        <v>108</v>
      </c>
      <c r="BW1322" s="65" t="s">
        <v>108</v>
      </c>
      <c r="BX1322" s="29" t="s">
        <v>108</v>
      </c>
      <c r="BY1322" s="23" t="s">
        <v>108</v>
      </c>
      <c r="BZ1322" s="66" t="s">
        <v>108</v>
      </c>
      <c r="CA1322" s="49"/>
      <c r="CB1322" s="40"/>
      <c r="CC1322" s="49"/>
      <c r="CD1322" s="49"/>
      <c r="CE1322" s="49"/>
      <c r="CF1322" s="49"/>
      <c r="CG1322" s="49"/>
      <c r="CH1322" s="49"/>
      <c r="CI1322" s="49"/>
      <c r="CJ1322" s="49"/>
      <c r="CK1322" s="49"/>
      <c r="CL1322" s="49"/>
      <c r="CM1322" s="49"/>
      <c r="CN1322" s="49"/>
      <c r="CO1322" s="50"/>
      <c r="CP1322" s="50"/>
      <c r="CQ1322" s="50"/>
      <c r="CR1322" s="50"/>
      <c r="CS1322" s="50"/>
      <c r="CT1322" s="50"/>
      <c r="CU1322" s="50"/>
      <c r="CV1322" s="50"/>
      <c r="CW1322" s="50"/>
      <c r="CX1322" s="50"/>
      <c r="CY1322" s="50"/>
      <c r="CZ1322" s="50"/>
      <c r="DA1322" s="50"/>
      <c r="DB1322" s="50"/>
      <c r="DC1322" s="50"/>
      <c r="DD1322" s="50"/>
      <c r="DE1322" s="50"/>
      <c r="DF1322" s="50"/>
      <c r="DG1322" s="50"/>
      <c r="DH1322" s="50"/>
      <c r="DI1322" s="50"/>
      <c r="DJ1322" s="50"/>
      <c r="DK1322" s="50"/>
      <c r="DL1322" s="50"/>
      <c r="DM1322" s="50"/>
      <c r="DN1322" s="50"/>
      <c r="DO1322" s="50"/>
      <c r="DP1322" s="50"/>
      <c r="DQ1322" s="50"/>
      <c r="DR1322" s="50"/>
      <c r="DS1322" s="50"/>
      <c r="DT1322" s="50"/>
      <c r="DU1322" s="50"/>
      <c r="DV1322" s="50"/>
      <c r="DW1322" s="50"/>
      <c r="DX1322" s="50"/>
      <c r="DY1322" s="50"/>
      <c r="DZ1322" s="50"/>
      <c r="EA1322" s="50"/>
      <c r="EB1322" s="50"/>
      <c r="EC1322" s="50"/>
      <c r="ED1322" s="50"/>
      <c r="EE1322" s="50"/>
    </row>
  </sheetData>
  <autoFilter ref="A1:CN1322" xr:uid="{00000000-0001-0000-0000-000000000000}"/>
  <dataValidations count="1">
    <dataValidation allowBlank="1" showInputMessage="1" showErrorMessage="1" sqref="O617" xr:uid="{00000000-0002-0000-0000-000000000000}"/>
  </dataValidations>
  <hyperlinks>
    <hyperlink ref="AL2" r:id="rId1" xr:uid="{00000000-0004-0000-0000-000000000000}"/>
    <hyperlink ref="AL3" r:id="rId2" xr:uid="{00000000-0004-0000-0000-000001000000}"/>
    <hyperlink ref="BW3" r:id="rId3" xr:uid="{00000000-0004-0000-0000-000002000000}"/>
    <hyperlink ref="AL6" r:id="rId4" xr:uid="{00000000-0004-0000-0000-000003000000}"/>
    <hyperlink ref="BW6" r:id="rId5" xr:uid="{00000000-0004-0000-0000-000004000000}"/>
    <hyperlink ref="BW4" r:id="rId6" xr:uid="{00000000-0004-0000-0000-000005000000}"/>
    <hyperlink ref="BW5" r:id="rId7" xr:uid="{00000000-0004-0000-0000-000006000000}"/>
    <hyperlink ref="BW7" r:id="rId8" xr:uid="{00000000-0004-0000-0000-000007000000}"/>
    <hyperlink ref="AL8" r:id="rId9" xr:uid="{00000000-0004-0000-0000-000008000000}"/>
    <hyperlink ref="BW8" r:id="rId10" xr:uid="{00000000-0004-0000-0000-000009000000}"/>
    <hyperlink ref="AL9" r:id="rId11" xr:uid="{00000000-0004-0000-0000-00000A000000}"/>
    <hyperlink ref="BW9" r:id="rId12" xr:uid="{00000000-0004-0000-0000-00000B000000}"/>
    <hyperlink ref="AL10" r:id="rId13" xr:uid="{00000000-0004-0000-0000-00000C000000}"/>
    <hyperlink ref="BW10" r:id="rId14" xr:uid="{00000000-0004-0000-0000-00000D000000}"/>
    <hyperlink ref="AL11" r:id="rId15" xr:uid="{00000000-0004-0000-0000-00000E000000}"/>
    <hyperlink ref="BW11" r:id="rId16" xr:uid="{00000000-0004-0000-0000-00000F000000}"/>
    <hyperlink ref="AL12" r:id="rId17" xr:uid="{00000000-0004-0000-0000-000010000000}"/>
    <hyperlink ref="BW12" r:id="rId18" xr:uid="{00000000-0004-0000-0000-000011000000}"/>
    <hyperlink ref="AL13" r:id="rId19" xr:uid="{00000000-0004-0000-0000-000012000000}"/>
    <hyperlink ref="BW13" r:id="rId20" xr:uid="{00000000-0004-0000-0000-000013000000}"/>
    <hyperlink ref="AL14" r:id="rId21" xr:uid="{00000000-0004-0000-0000-000014000000}"/>
    <hyperlink ref="BW14" r:id="rId22" xr:uid="{00000000-0004-0000-0000-000015000000}"/>
    <hyperlink ref="AL15" r:id="rId23" xr:uid="{00000000-0004-0000-0000-000016000000}"/>
    <hyperlink ref="BW15" r:id="rId24" xr:uid="{00000000-0004-0000-0000-000017000000}"/>
    <hyperlink ref="AL16" r:id="rId25" xr:uid="{00000000-0004-0000-0000-000018000000}"/>
    <hyperlink ref="BW16" r:id="rId26" xr:uid="{00000000-0004-0000-0000-000019000000}"/>
    <hyperlink ref="AL17" r:id="rId27" xr:uid="{00000000-0004-0000-0000-00001A000000}"/>
    <hyperlink ref="BW17" r:id="rId28" xr:uid="{00000000-0004-0000-0000-00001B000000}"/>
    <hyperlink ref="AL18" r:id="rId29" xr:uid="{00000000-0004-0000-0000-00001C000000}"/>
    <hyperlink ref="BW18" r:id="rId30" xr:uid="{00000000-0004-0000-0000-00001D000000}"/>
    <hyperlink ref="AL19" r:id="rId31" xr:uid="{00000000-0004-0000-0000-00001E000000}"/>
    <hyperlink ref="BW19" r:id="rId32" xr:uid="{00000000-0004-0000-0000-00001F000000}"/>
    <hyperlink ref="AL20" r:id="rId33" xr:uid="{00000000-0004-0000-0000-000020000000}"/>
    <hyperlink ref="BW20" r:id="rId34" xr:uid="{00000000-0004-0000-0000-000021000000}"/>
    <hyperlink ref="AL21" r:id="rId35" xr:uid="{00000000-0004-0000-0000-000022000000}"/>
    <hyperlink ref="BW21" r:id="rId36" xr:uid="{00000000-0004-0000-0000-000023000000}"/>
    <hyperlink ref="AL22" r:id="rId37" xr:uid="{00000000-0004-0000-0000-000024000000}"/>
    <hyperlink ref="BW22" r:id="rId38" xr:uid="{00000000-0004-0000-0000-000025000000}"/>
    <hyperlink ref="AL23" r:id="rId39" xr:uid="{00000000-0004-0000-0000-000026000000}"/>
    <hyperlink ref="BW23" r:id="rId40" xr:uid="{00000000-0004-0000-0000-000027000000}"/>
    <hyperlink ref="BW24" r:id="rId41" xr:uid="{00000000-0004-0000-0000-000028000000}"/>
    <hyperlink ref="AL25" r:id="rId42" xr:uid="{00000000-0004-0000-0000-000029000000}"/>
    <hyperlink ref="BW25" r:id="rId43" xr:uid="{00000000-0004-0000-0000-00002A000000}"/>
    <hyperlink ref="AL26" r:id="rId44" xr:uid="{00000000-0004-0000-0000-00002B000000}"/>
    <hyperlink ref="BW26" r:id="rId45" xr:uid="{00000000-0004-0000-0000-00002C000000}"/>
    <hyperlink ref="AL27" r:id="rId46" xr:uid="{00000000-0004-0000-0000-00002D000000}"/>
    <hyperlink ref="BW27" r:id="rId47" xr:uid="{00000000-0004-0000-0000-00002E000000}"/>
    <hyperlink ref="AL28" r:id="rId48" xr:uid="{00000000-0004-0000-0000-00002F000000}"/>
    <hyperlink ref="BW28" r:id="rId49" xr:uid="{00000000-0004-0000-0000-000030000000}"/>
    <hyperlink ref="AL31" r:id="rId50" xr:uid="{00000000-0004-0000-0000-000031000000}"/>
    <hyperlink ref="BW31" r:id="rId51" xr:uid="{00000000-0004-0000-0000-000032000000}"/>
    <hyperlink ref="AL32" r:id="rId52" xr:uid="{00000000-0004-0000-0000-000033000000}"/>
    <hyperlink ref="BW32" r:id="rId53" xr:uid="{00000000-0004-0000-0000-000034000000}"/>
    <hyperlink ref="AL35" r:id="rId54" xr:uid="{00000000-0004-0000-0000-000035000000}"/>
    <hyperlink ref="BW35" r:id="rId55" xr:uid="{00000000-0004-0000-0000-000036000000}"/>
    <hyperlink ref="AL33" r:id="rId56" xr:uid="{00000000-0004-0000-0000-000037000000}"/>
    <hyperlink ref="BW33" r:id="rId57" xr:uid="{00000000-0004-0000-0000-000038000000}"/>
    <hyperlink ref="AL34" r:id="rId58" xr:uid="{00000000-0004-0000-0000-000039000000}"/>
    <hyperlink ref="BW34" r:id="rId59" xr:uid="{00000000-0004-0000-0000-00003A000000}"/>
    <hyperlink ref="AL36" r:id="rId60" xr:uid="{00000000-0004-0000-0000-00003B000000}"/>
    <hyperlink ref="BW36" r:id="rId61" xr:uid="{00000000-0004-0000-0000-00003C000000}"/>
    <hyperlink ref="BW30" r:id="rId62" xr:uid="{00000000-0004-0000-0000-00003D000000}"/>
    <hyperlink ref="AL30" r:id="rId63" xr:uid="{00000000-0004-0000-0000-00003E000000}"/>
    <hyperlink ref="BW29" r:id="rId64" xr:uid="{00000000-0004-0000-0000-00003F000000}"/>
    <hyperlink ref="BW37" r:id="rId65" xr:uid="{00000000-0004-0000-0000-000040000000}"/>
    <hyperlink ref="AL37" r:id="rId66" xr:uid="{00000000-0004-0000-0000-000041000000}"/>
    <hyperlink ref="BW39" r:id="rId67" xr:uid="{00000000-0004-0000-0000-000042000000}"/>
    <hyperlink ref="AL39" r:id="rId68" xr:uid="{00000000-0004-0000-0000-000043000000}"/>
    <hyperlink ref="BW38" r:id="rId69" xr:uid="{00000000-0004-0000-0000-000044000000}"/>
    <hyperlink ref="BW40" r:id="rId70" xr:uid="{00000000-0004-0000-0000-000045000000}"/>
    <hyperlink ref="BW41" r:id="rId71" xr:uid="{00000000-0004-0000-0000-000046000000}"/>
    <hyperlink ref="BW42" r:id="rId72" xr:uid="{00000000-0004-0000-0000-000047000000}"/>
    <hyperlink ref="BW43" r:id="rId73" xr:uid="{00000000-0004-0000-0000-000048000000}"/>
    <hyperlink ref="BW44" r:id="rId74" xr:uid="{00000000-0004-0000-0000-000049000000}"/>
    <hyperlink ref="BW46" r:id="rId75" xr:uid="{00000000-0004-0000-0000-00004A000000}"/>
    <hyperlink ref="AL40" r:id="rId76" xr:uid="{00000000-0004-0000-0000-00004B000000}"/>
    <hyperlink ref="AL42" r:id="rId77" xr:uid="{00000000-0004-0000-0000-00004C000000}"/>
    <hyperlink ref="AL41" r:id="rId78" xr:uid="{00000000-0004-0000-0000-00004D000000}"/>
    <hyperlink ref="AL43" r:id="rId79" xr:uid="{00000000-0004-0000-0000-00004E000000}"/>
    <hyperlink ref="AL44" r:id="rId80" xr:uid="{00000000-0004-0000-0000-00004F000000}"/>
    <hyperlink ref="AL46" r:id="rId81" xr:uid="{00000000-0004-0000-0000-000050000000}"/>
    <hyperlink ref="BW47" r:id="rId82" xr:uid="{00000000-0004-0000-0000-000051000000}"/>
    <hyperlink ref="AL47" r:id="rId83" xr:uid="{00000000-0004-0000-0000-000052000000}"/>
    <hyperlink ref="BW48" r:id="rId84" xr:uid="{00000000-0004-0000-0000-000053000000}"/>
    <hyperlink ref="AL48" r:id="rId85" xr:uid="{00000000-0004-0000-0000-000054000000}"/>
    <hyperlink ref="BW45" r:id="rId86" xr:uid="{00000000-0004-0000-0000-000055000000}"/>
    <hyperlink ref="AL45" r:id="rId87" xr:uid="{00000000-0004-0000-0000-000056000000}"/>
    <hyperlink ref="BW49" r:id="rId88" xr:uid="{00000000-0004-0000-0000-000057000000}"/>
    <hyperlink ref="BW50" r:id="rId89" xr:uid="{00000000-0004-0000-0000-000058000000}"/>
    <hyperlink ref="AL49" r:id="rId90" xr:uid="{00000000-0004-0000-0000-000059000000}"/>
    <hyperlink ref="AL50" r:id="rId91" xr:uid="{00000000-0004-0000-0000-00005A000000}"/>
    <hyperlink ref="AL51" r:id="rId92" xr:uid="{00000000-0004-0000-0000-00005B000000}"/>
    <hyperlink ref="BW51" r:id="rId93" xr:uid="{00000000-0004-0000-0000-00005C000000}"/>
    <hyperlink ref="AL52" r:id="rId94" xr:uid="{00000000-0004-0000-0000-00005D000000}"/>
    <hyperlink ref="BW52" r:id="rId95" xr:uid="{00000000-0004-0000-0000-00005E000000}"/>
    <hyperlink ref="AL53" r:id="rId96" xr:uid="{00000000-0004-0000-0000-00005F000000}"/>
    <hyperlink ref="BW53" r:id="rId97" xr:uid="{00000000-0004-0000-0000-000060000000}"/>
    <hyperlink ref="BW54" r:id="rId98" xr:uid="{00000000-0004-0000-0000-000061000000}"/>
    <hyperlink ref="BW55" r:id="rId99" xr:uid="{00000000-0004-0000-0000-000062000000}"/>
    <hyperlink ref="BW57" r:id="rId100" xr:uid="{00000000-0004-0000-0000-000063000000}"/>
    <hyperlink ref="BW56" r:id="rId101" xr:uid="{00000000-0004-0000-0000-000064000000}"/>
    <hyperlink ref="AL54" r:id="rId102" xr:uid="{00000000-0004-0000-0000-000065000000}"/>
    <hyperlink ref="AL55" r:id="rId103" xr:uid="{00000000-0004-0000-0000-000066000000}"/>
    <hyperlink ref="AL56" r:id="rId104" xr:uid="{00000000-0004-0000-0000-000067000000}"/>
    <hyperlink ref="AL38" r:id="rId105" xr:uid="{00000000-0004-0000-0000-000068000000}"/>
    <hyperlink ref="AL57" r:id="rId106" xr:uid="{00000000-0004-0000-0000-000069000000}"/>
    <hyperlink ref="BW58" r:id="rId107" xr:uid="{00000000-0004-0000-0000-00006A000000}"/>
    <hyperlink ref="BW59" r:id="rId108" xr:uid="{00000000-0004-0000-0000-00006B000000}"/>
    <hyperlink ref="BW60" r:id="rId109" xr:uid="{00000000-0004-0000-0000-00006C000000}"/>
    <hyperlink ref="AL58" r:id="rId110" xr:uid="{00000000-0004-0000-0000-00006D000000}"/>
    <hyperlink ref="AL59" r:id="rId111" xr:uid="{00000000-0004-0000-0000-00006E000000}"/>
    <hyperlink ref="AL61" r:id="rId112" xr:uid="{00000000-0004-0000-0000-00006F000000}"/>
    <hyperlink ref="BW61" r:id="rId113" xr:uid="{00000000-0004-0000-0000-000070000000}"/>
    <hyperlink ref="AL62" r:id="rId114" xr:uid="{00000000-0004-0000-0000-000071000000}"/>
    <hyperlink ref="BW62" r:id="rId115" xr:uid="{00000000-0004-0000-0000-000072000000}"/>
    <hyperlink ref="BW64" r:id="rId116" xr:uid="{00000000-0004-0000-0000-000073000000}"/>
    <hyperlink ref="AL64" r:id="rId117" xr:uid="{00000000-0004-0000-0000-000074000000}"/>
    <hyperlink ref="BW63" r:id="rId118" xr:uid="{00000000-0004-0000-0000-000075000000}"/>
    <hyperlink ref="BW65" r:id="rId119" xr:uid="{00000000-0004-0000-0000-000076000000}"/>
    <hyperlink ref="AL65" r:id="rId120" xr:uid="{00000000-0004-0000-0000-000077000000}"/>
    <hyperlink ref="AL66" r:id="rId121" xr:uid="{00000000-0004-0000-0000-000078000000}"/>
    <hyperlink ref="BW66" r:id="rId122" xr:uid="{00000000-0004-0000-0000-000079000000}"/>
    <hyperlink ref="AL67" r:id="rId123" xr:uid="{00000000-0004-0000-0000-00007A000000}"/>
    <hyperlink ref="BW67" r:id="rId124" xr:uid="{00000000-0004-0000-0000-00007B000000}"/>
    <hyperlink ref="BW68" r:id="rId125" xr:uid="{00000000-0004-0000-0000-00007C000000}"/>
    <hyperlink ref="AL68" r:id="rId126" xr:uid="{00000000-0004-0000-0000-00007D000000}"/>
    <hyperlink ref="AL69" r:id="rId127" xr:uid="{00000000-0004-0000-0000-00007E000000}"/>
    <hyperlink ref="BW69" r:id="rId128" xr:uid="{00000000-0004-0000-0000-00007F000000}"/>
    <hyperlink ref="BW70" r:id="rId129" xr:uid="{00000000-0004-0000-0000-000080000000}"/>
    <hyperlink ref="AL70" r:id="rId130" xr:uid="{00000000-0004-0000-0000-000081000000}"/>
    <hyperlink ref="BW71" r:id="rId131" xr:uid="{00000000-0004-0000-0000-000082000000}"/>
    <hyperlink ref="AL71" r:id="rId132" xr:uid="{00000000-0004-0000-0000-000083000000}"/>
    <hyperlink ref="BW2" r:id="rId133" xr:uid="{00000000-0004-0000-0000-000084000000}"/>
    <hyperlink ref="BW72" r:id="rId134" xr:uid="{00000000-0004-0000-0000-000085000000}"/>
    <hyperlink ref="AL72" r:id="rId135" xr:uid="{00000000-0004-0000-0000-000086000000}"/>
    <hyperlink ref="BW73" r:id="rId136" xr:uid="{00000000-0004-0000-0000-000087000000}"/>
    <hyperlink ref="AL73" r:id="rId137" xr:uid="{00000000-0004-0000-0000-000088000000}"/>
    <hyperlink ref="BW74" r:id="rId138" xr:uid="{00000000-0004-0000-0000-000089000000}"/>
    <hyperlink ref="AL74" r:id="rId139" xr:uid="{00000000-0004-0000-0000-00008A000000}"/>
    <hyperlink ref="BW75" r:id="rId140" xr:uid="{00000000-0004-0000-0000-00008B000000}"/>
    <hyperlink ref="AL75" r:id="rId141" xr:uid="{00000000-0004-0000-0000-00008C000000}"/>
    <hyperlink ref="BW76" r:id="rId142" xr:uid="{00000000-0004-0000-0000-00008D000000}"/>
    <hyperlink ref="AL76" r:id="rId143" xr:uid="{00000000-0004-0000-0000-00008E000000}"/>
    <hyperlink ref="AL357" r:id="rId144" xr:uid="{00000000-0004-0000-0000-00008F000000}"/>
    <hyperlink ref="BW357" r:id="rId145" xr:uid="{00000000-0004-0000-0000-000090000000}"/>
    <hyperlink ref="AL358" r:id="rId146" xr:uid="{00000000-0004-0000-0000-000091000000}"/>
    <hyperlink ref="BW358" r:id="rId147" xr:uid="{00000000-0004-0000-0000-000092000000}"/>
    <hyperlink ref="BW359" r:id="rId148" xr:uid="{00000000-0004-0000-0000-000093000000}"/>
    <hyperlink ref="AL359" r:id="rId149" xr:uid="{00000000-0004-0000-0000-000094000000}"/>
    <hyperlink ref="AL360" r:id="rId150" xr:uid="{00000000-0004-0000-0000-000095000000}"/>
    <hyperlink ref="BW360" r:id="rId151" xr:uid="{00000000-0004-0000-0000-000096000000}"/>
    <hyperlink ref="BW361" r:id="rId152" xr:uid="{00000000-0004-0000-0000-000097000000}"/>
    <hyperlink ref="AL361" r:id="rId153" xr:uid="{00000000-0004-0000-0000-000098000000}"/>
    <hyperlink ref="AL362" r:id="rId154" xr:uid="{00000000-0004-0000-0000-000099000000}"/>
    <hyperlink ref="BW362" r:id="rId155" xr:uid="{00000000-0004-0000-0000-00009A000000}"/>
    <hyperlink ref="BW363" r:id="rId156" xr:uid="{00000000-0004-0000-0000-00009B000000}"/>
    <hyperlink ref="BW364" r:id="rId157" xr:uid="{00000000-0004-0000-0000-00009C000000}"/>
    <hyperlink ref="BW365" r:id="rId158" xr:uid="{00000000-0004-0000-0000-00009D000000}"/>
    <hyperlink ref="AL364" r:id="rId159" xr:uid="{00000000-0004-0000-0000-00009E000000}"/>
    <hyperlink ref="AL365" r:id="rId160" xr:uid="{00000000-0004-0000-0000-00009F000000}"/>
    <hyperlink ref="AL363" r:id="rId161" xr:uid="{00000000-0004-0000-0000-0000A0000000}"/>
    <hyperlink ref="AL63" r:id="rId162" xr:uid="{00000000-0004-0000-0000-0000A1000000}"/>
    <hyperlink ref="AL366" r:id="rId163" xr:uid="{00000000-0004-0000-0000-0000A2000000}"/>
    <hyperlink ref="BW366" r:id="rId164" xr:uid="{00000000-0004-0000-0000-0000A3000000}"/>
    <hyperlink ref="BW374" r:id="rId165" xr:uid="{00000000-0004-0000-0000-0000A4000000}"/>
    <hyperlink ref="BW375" r:id="rId166" xr:uid="{00000000-0004-0000-0000-0000A5000000}"/>
    <hyperlink ref="AL374" r:id="rId167" xr:uid="{00000000-0004-0000-0000-0000A6000000}"/>
    <hyperlink ref="AL375" r:id="rId168" xr:uid="{00000000-0004-0000-0000-0000A7000000}"/>
    <hyperlink ref="AL377" r:id="rId169" xr:uid="{00000000-0004-0000-0000-0000A8000000}"/>
    <hyperlink ref="AL378" r:id="rId170" xr:uid="{00000000-0004-0000-0000-0000A9000000}"/>
    <hyperlink ref="AL367" r:id="rId171" xr:uid="{00000000-0004-0000-0000-0000AA000000}"/>
    <hyperlink ref="AL368" r:id="rId172" xr:uid="{00000000-0004-0000-0000-0000AB000000}"/>
    <hyperlink ref="AL371" r:id="rId173" xr:uid="{00000000-0004-0000-0000-0000AC000000}"/>
    <hyperlink ref="AL372" r:id="rId174" xr:uid="{00000000-0004-0000-0000-0000AD000000}"/>
    <hyperlink ref="AL369" r:id="rId175" xr:uid="{00000000-0004-0000-0000-0000AE000000}"/>
    <hyperlink ref="AL370" r:id="rId176" xr:uid="{00000000-0004-0000-0000-0000AF000000}"/>
    <hyperlink ref="AL376" r:id="rId177" xr:uid="{00000000-0004-0000-0000-0000B0000000}"/>
    <hyperlink ref="BW376" r:id="rId178" xr:uid="{00000000-0004-0000-0000-0000B1000000}"/>
    <hyperlink ref="BW377" r:id="rId179" xr:uid="{00000000-0004-0000-0000-0000B2000000}"/>
    <hyperlink ref="BW378" r:id="rId180" xr:uid="{00000000-0004-0000-0000-0000B3000000}"/>
    <hyperlink ref="BW379" r:id="rId181" xr:uid="{00000000-0004-0000-0000-0000B4000000}"/>
    <hyperlink ref="AL379" r:id="rId182" xr:uid="{00000000-0004-0000-0000-0000B5000000}"/>
    <hyperlink ref="AL380" r:id="rId183" xr:uid="{00000000-0004-0000-0000-0000B6000000}"/>
    <hyperlink ref="BW380" r:id="rId184" xr:uid="{00000000-0004-0000-0000-0000B7000000}"/>
    <hyperlink ref="BW367" r:id="rId185" xr:uid="{00000000-0004-0000-0000-0000B8000000}"/>
    <hyperlink ref="BW370" r:id="rId186" xr:uid="{00000000-0004-0000-0000-0000B9000000}"/>
    <hyperlink ref="BW372" r:id="rId187" xr:uid="{00000000-0004-0000-0000-0000BA000000}"/>
    <hyperlink ref="BW382" r:id="rId188" xr:uid="{00000000-0004-0000-0000-0000BB000000}"/>
    <hyperlink ref="BW383" r:id="rId189" xr:uid="{00000000-0004-0000-0000-0000BC000000}"/>
    <hyperlink ref="BW385" r:id="rId190" xr:uid="{00000000-0004-0000-0000-0000BD000000}"/>
    <hyperlink ref="AL381" r:id="rId191" xr:uid="{00000000-0004-0000-0000-0000BE000000}"/>
    <hyperlink ref="AL382" r:id="rId192" xr:uid="{00000000-0004-0000-0000-0000BF000000}"/>
    <hyperlink ref="AL383" r:id="rId193" xr:uid="{00000000-0004-0000-0000-0000C0000000}"/>
    <hyperlink ref="AL385" r:id="rId194" xr:uid="{00000000-0004-0000-0000-0000C1000000}"/>
    <hyperlink ref="AL386" r:id="rId195" xr:uid="{00000000-0004-0000-0000-0000C2000000}"/>
    <hyperlink ref="BW386" r:id="rId196" xr:uid="{00000000-0004-0000-0000-0000C3000000}"/>
    <hyperlink ref="BW368" r:id="rId197" xr:uid="{00000000-0004-0000-0000-0000C4000000}"/>
    <hyperlink ref="BW369" r:id="rId198" xr:uid="{00000000-0004-0000-0000-0000C5000000}"/>
    <hyperlink ref="BW371" r:id="rId199" xr:uid="{00000000-0004-0000-0000-0000C6000000}"/>
    <hyperlink ref="BW373" r:id="rId200" xr:uid="{00000000-0004-0000-0000-0000C7000000}"/>
    <hyperlink ref="BW387" r:id="rId201" xr:uid="{00000000-0004-0000-0000-0000C8000000}"/>
    <hyperlink ref="AL387" r:id="rId202" xr:uid="{00000000-0004-0000-0000-0000C9000000}"/>
    <hyperlink ref="AL388" r:id="rId203" xr:uid="{00000000-0004-0000-0000-0000CA000000}"/>
    <hyperlink ref="BW388" r:id="rId204" xr:uid="{00000000-0004-0000-0000-0000CB000000}"/>
    <hyperlink ref="BW390" r:id="rId205" xr:uid="{00000000-0004-0000-0000-0000CC000000}"/>
    <hyperlink ref="AL389" r:id="rId206" xr:uid="{00000000-0004-0000-0000-0000CD000000}"/>
    <hyperlink ref="AL390" r:id="rId207" xr:uid="{00000000-0004-0000-0000-0000CE000000}"/>
    <hyperlink ref="BW389" r:id="rId208" xr:uid="{00000000-0004-0000-0000-0000CF000000}"/>
    <hyperlink ref="BW391" r:id="rId209" xr:uid="{00000000-0004-0000-0000-0000D0000000}"/>
    <hyperlink ref="BW384" r:id="rId210" xr:uid="{00000000-0004-0000-0000-0000D1000000}"/>
    <hyperlink ref="BW392" r:id="rId211" xr:uid="{00000000-0004-0000-0000-0000D2000000}"/>
    <hyperlink ref="AL391" r:id="rId212" xr:uid="{00000000-0004-0000-0000-0000D3000000}"/>
    <hyperlink ref="BW393" r:id="rId213" xr:uid="{00000000-0004-0000-0000-0000D4000000}"/>
    <hyperlink ref="AL393" r:id="rId214" xr:uid="{00000000-0004-0000-0000-0000D5000000}"/>
    <hyperlink ref="BW394" r:id="rId215" xr:uid="{00000000-0004-0000-0000-0000D6000000}"/>
    <hyperlink ref="BW395" r:id="rId216" xr:uid="{00000000-0004-0000-0000-0000D7000000}"/>
    <hyperlink ref="AL394" r:id="rId217" xr:uid="{00000000-0004-0000-0000-0000D8000000}"/>
    <hyperlink ref="AL395" r:id="rId218" xr:uid="{00000000-0004-0000-0000-0000D9000000}"/>
    <hyperlink ref="BW417" r:id="rId219" xr:uid="{00000000-0004-0000-0000-0000DA000000}"/>
    <hyperlink ref="BW396" r:id="rId220" xr:uid="{00000000-0004-0000-0000-0000DB000000}"/>
    <hyperlink ref="BW398" r:id="rId221" xr:uid="{00000000-0004-0000-0000-0000DC000000}"/>
    <hyperlink ref="BW399" r:id="rId222" xr:uid="{00000000-0004-0000-0000-0000DD000000}"/>
    <hyperlink ref="BW400" r:id="rId223" xr:uid="{00000000-0004-0000-0000-0000DE000000}"/>
    <hyperlink ref="BW401" r:id="rId224" xr:uid="{00000000-0004-0000-0000-0000DF000000}"/>
    <hyperlink ref="BW402" r:id="rId225" xr:uid="{00000000-0004-0000-0000-0000E0000000}"/>
    <hyperlink ref="BW403" r:id="rId226" xr:uid="{00000000-0004-0000-0000-0000E1000000}"/>
    <hyperlink ref="BW404" r:id="rId227" xr:uid="{00000000-0004-0000-0000-0000E2000000}"/>
    <hyperlink ref="BW405" r:id="rId228" xr:uid="{00000000-0004-0000-0000-0000E3000000}"/>
    <hyperlink ref="BW406" r:id="rId229" xr:uid="{00000000-0004-0000-0000-0000E4000000}"/>
    <hyperlink ref="AL396" r:id="rId230" xr:uid="{00000000-0004-0000-0000-0000E5000000}"/>
    <hyperlink ref="AL397" r:id="rId231" xr:uid="{00000000-0004-0000-0000-0000E6000000}"/>
    <hyperlink ref="AL398" r:id="rId232" xr:uid="{00000000-0004-0000-0000-0000E7000000}"/>
    <hyperlink ref="AL399" r:id="rId233" xr:uid="{00000000-0004-0000-0000-0000E8000000}"/>
    <hyperlink ref="AL400" r:id="rId234" xr:uid="{00000000-0004-0000-0000-0000E9000000}"/>
    <hyperlink ref="AL401" r:id="rId235" xr:uid="{00000000-0004-0000-0000-0000EA000000}"/>
    <hyperlink ref="AL402" r:id="rId236" xr:uid="{00000000-0004-0000-0000-0000EB000000}"/>
    <hyperlink ref="AL403" r:id="rId237" xr:uid="{00000000-0004-0000-0000-0000EC000000}"/>
    <hyperlink ref="AL404" r:id="rId238" xr:uid="{00000000-0004-0000-0000-0000ED000000}"/>
    <hyperlink ref="AL405" r:id="rId239" xr:uid="{00000000-0004-0000-0000-0000EE000000}"/>
    <hyperlink ref="AL406" r:id="rId240" xr:uid="{00000000-0004-0000-0000-0000EF000000}"/>
    <hyperlink ref="BW407" r:id="rId241" xr:uid="{00000000-0004-0000-0000-0000F0000000}"/>
    <hyperlink ref="AL407" r:id="rId242" xr:uid="{00000000-0004-0000-0000-0000F1000000}"/>
    <hyperlink ref="BW408" r:id="rId243" xr:uid="{00000000-0004-0000-0000-0000F2000000}"/>
    <hyperlink ref="BW409" r:id="rId244" xr:uid="{00000000-0004-0000-0000-0000F3000000}"/>
    <hyperlink ref="BW410" r:id="rId245" xr:uid="{00000000-0004-0000-0000-0000F4000000}"/>
    <hyperlink ref="BW411" r:id="rId246" xr:uid="{00000000-0004-0000-0000-0000F5000000}"/>
    <hyperlink ref="AL408" r:id="rId247" xr:uid="{00000000-0004-0000-0000-0000F6000000}"/>
    <hyperlink ref="AL409" r:id="rId248" xr:uid="{00000000-0004-0000-0000-0000F7000000}"/>
    <hyperlink ref="AL410" r:id="rId249" xr:uid="{00000000-0004-0000-0000-0000F8000000}"/>
    <hyperlink ref="AL411" r:id="rId250" xr:uid="{00000000-0004-0000-0000-0000F9000000}"/>
    <hyperlink ref="BW412" r:id="rId251" xr:uid="{00000000-0004-0000-0000-0000FA000000}"/>
    <hyperlink ref="BW413" r:id="rId252" xr:uid="{00000000-0004-0000-0000-0000FB000000}"/>
    <hyperlink ref="AL412" r:id="rId253" xr:uid="{00000000-0004-0000-0000-0000FC000000}"/>
    <hyperlink ref="AL413" r:id="rId254" xr:uid="{00000000-0004-0000-0000-0000FD000000}"/>
    <hyperlink ref="BW414" r:id="rId255" xr:uid="{00000000-0004-0000-0000-0000FE000000}"/>
    <hyperlink ref="BW415" r:id="rId256" xr:uid="{00000000-0004-0000-0000-0000FF000000}"/>
    <hyperlink ref="BW416" r:id="rId257" xr:uid="{00000000-0004-0000-0000-000000010000}"/>
    <hyperlink ref="AL417" r:id="rId258" xr:uid="{00000000-0004-0000-0000-000001010000}"/>
    <hyperlink ref="AL414" r:id="rId259" xr:uid="{00000000-0004-0000-0000-000002010000}"/>
    <hyperlink ref="AL415" r:id="rId260" xr:uid="{00000000-0004-0000-0000-000003010000}"/>
    <hyperlink ref="AL416" r:id="rId261" xr:uid="{00000000-0004-0000-0000-000004010000}"/>
    <hyperlink ref="BW77" r:id="rId262" xr:uid="{00000000-0004-0000-0000-000005010000}"/>
    <hyperlink ref="BW78" r:id="rId263" xr:uid="{00000000-0004-0000-0000-000006010000}"/>
    <hyperlink ref="BW79" r:id="rId264" xr:uid="{00000000-0004-0000-0000-000007010000}"/>
    <hyperlink ref="AL77" r:id="rId265" xr:uid="{00000000-0004-0000-0000-000008010000}"/>
    <hyperlink ref="AL78" r:id="rId266" xr:uid="{00000000-0004-0000-0000-000009010000}"/>
    <hyperlink ref="AL79" r:id="rId267" xr:uid="{00000000-0004-0000-0000-00000A010000}"/>
    <hyperlink ref="AL80" r:id="rId268" xr:uid="{00000000-0004-0000-0000-00000B010000}"/>
    <hyperlink ref="BW80" r:id="rId269" xr:uid="{00000000-0004-0000-0000-00000C010000}"/>
    <hyperlink ref="AL81" r:id="rId270" xr:uid="{00000000-0004-0000-0000-00000D010000}"/>
    <hyperlink ref="BW81" r:id="rId271" xr:uid="{00000000-0004-0000-0000-00000E010000}"/>
    <hyperlink ref="AL82" r:id="rId272" xr:uid="{00000000-0004-0000-0000-00000F010000}"/>
    <hyperlink ref="BW82" r:id="rId273" xr:uid="{00000000-0004-0000-0000-000010010000}"/>
    <hyperlink ref="AL83" r:id="rId274" xr:uid="{00000000-0004-0000-0000-000011010000}"/>
    <hyperlink ref="BW83" r:id="rId275" xr:uid="{00000000-0004-0000-0000-000012010000}"/>
    <hyperlink ref="AL84" r:id="rId276" xr:uid="{00000000-0004-0000-0000-000013010000}"/>
    <hyperlink ref="BW84" r:id="rId277" xr:uid="{00000000-0004-0000-0000-000014010000}"/>
    <hyperlink ref="AL85" r:id="rId278" xr:uid="{00000000-0004-0000-0000-000015010000}"/>
    <hyperlink ref="BW85" r:id="rId279" xr:uid="{00000000-0004-0000-0000-000016010000}"/>
    <hyperlink ref="AL86" r:id="rId280" xr:uid="{00000000-0004-0000-0000-000017010000}"/>
    <hyperlink ref="BW86" r:id="rId281" xr:uid="{00000000-0004-0000-0000-000018010000}"/>
    <hyperlink ref="AL88" r:id="rId282" xr:uid="{00000000-0004-0000-0000-000019010000}"/>
    <hyperlink ref="BW88" r:id="rId283" xr:uid="{00000000-0004-0000-0000-00001A010000}"/>
    <hyperlink ref="BW89" r:id="rId284" xr:uid="{00000000-0004-0000-0000-00001B010000}"/>
    <hyperlink ref="BW90" r:id="rId285" xr:uid="{00000000-0004-0000-0000-00001C010000}"/>
    <hyperlink ref="BW91" r:id="rId286" xr:uid="{00000000-0004-0000-0000-00001D010000}"/>
    <hyperlink ref="BW92" r:id="rId287" xr:uid="{00000000-0004-0000-0000-00001E010000}"/>
    <hyperlink ref="BW93" r:id="rId288" xr:uid="{00000000-0004-0000-0000-00001F010000}"/>
    <hyperlink ref="BW94" r:id="rId289" xr:uid="{00000000-0004-0000-0000-000020010000}"/>
    <hyperlink ref="AL90" r:id="rId290" xr:uid="{00000000-0004-0000-0000-000021010000}"/>
    <hyperlink ref="AL91" r:id="rId291" xr:uid="{00000000-0004-0000-0000-000022010000}"/>
    <hyperlink ref="AL89" r:id="rId292" xr:uid="{00000000-0004-0000-0000-000023010000}"/>
    <hyperlink ref="BW381" r:id="rId293" xr:uid="{00000000-0004-0000-0000-000024010000}"/>
    <hyperlink ref="AL92" r:id="rId294" xr:uid="{00000000-0004-0000-0000-000025010000}"/>
    <hyperlink ref="AL93" r:id="rId295" xr:uid="{00000000-0004-0000-0000-000026010000}"/>
    <hyperlink ref="AL94" r:id="rId296" xr:uid="{00000000-0004-0000-0000-000027010000}"/>
    <hyperlink ref="AL95" r:id="rId297" xr:uid="{00000000-0004-0000-0000-000028010000}"/>
    <hyperlink ref="BW95" r:id="rId298" xr:uid="{00000000-0004-0000-0000-000029010000}"/>
    <hyperlink ref="AL96" r:id="rId299" xr:uid="{00000000-0004-0000-0000-00002A010000}"/>
    <hyperlink ref="BW96" r:id="rId300" xr:uid="{00000000-0004-0000-0000-00002B010000}"/>
    <hyperlink ref="AL97" r:id="rId301" xr:uid="{00000000-0004-0000-0000-00002C010000}"/>
    <hyperlink ref="BW97" r:id="rId302" xr:uid="{00000000-0004-0000-0000-00002D010000}"/>
    <hyperlink ref="AL98" r:id="rId303" xr:uid="{00000000-0004-0000-0000-00002E010000}"/>
    <hyperlink ref="BW98" r:id="rId304" xr:uid="{00000000-0004-0000-0000-00002F010000}"/>
    <hyperlink ref="AL99" r:id="rId305" xr:uid="{00000000-0004-0000-0000-000030010000}"/>
    <hyperlink ref="BW99" r:id="rId306" xr:uid="{00000000-0004-0000-0000-000031010000}"/>
    <hyperlink ref="AL100" r:id="rId307" xr:uid="{00000000-0004-0000-0000-000032010000}"/>
    <hyperlink ref="BW100" r:id="rId308" xr:uid="{00000000-0004-0000-0000-000033010000}"/>
    <hyperlink ref="AL101" r:id="rId309" xr:uid="{00000000-0004-0000-0000-000034010000}"/>
    <hyperlink ref="BW101" r:id="rId310" xr:uid="{00000000-0004-0000-0000-000035010000}"/>
    <hyperlink ref="AL102" r:id="rId311" xr:uid="{00000000-0004-0000-0000-000036010000}"/>
    <hyperlink ref="BW102" r:id="rId312" xr:uid="{00000000-0004-0000-0000-000037010000}"/>
    <hyperlink ref="AL103" r:id="rId313" xr:uid="{00000000-0004-0000-0000-000038010000}"/>
    <hyperlink ref="BW103" r:id="rId314" xr:uid="{00000000-0004-0000-0000-000039010000}"/>
    <hyperlink ref="AL104" r:id="rId315" xr:uid="{00000000-0004-0000-0000-00003A010000}"/>
    <hyperlink ref="AL105" r:id="rId316" xr:uid="{00000000-0004-0000-0000-00003B010000}"/>
    <hyperlink ref="BW105" r:id="rId317" xr:uid="{00000000-0004-0000-0000-00003C010000}"/>
    <hyperlink ref="AL106" r:id="rId318" xr:uid="{00000000-0004-0000-0000-00003D010000}"/>
    <hyperlink ref="BW106" r:id="rId319" xr:uid="{00000000-0004-0000-0000-00003E010000}"/>
    <hyperlink ref="AL107" r:id="rId320" xr:uid="{00000000-0004-0000-0000-00003F010000}"/>
    <hyperlink ref="BW107" r:id="rId321" xr:uid="{00000000-0004-0000-0000-000040010000}"/>
    <hyperlink ref="AL108" r:id="rId322" xr:uid="{00000000-0004-0000-0000-000041010000}"/>
    <hyperlink ref="BW108" r:id="rId323" xr:uid="{00000000-0004-0000-0000-000042010000}"/>
    <hyperlink ref="AL109" r:id="rId324" xr:uid="{00000000-0004-0000-0000-000043010000}"/>
    <hyperlink ref="BW109" r:id="rId325" xr:uid="{00000000-0004-0000-0000-000044010000}"/>
    <hyperlink ref="AL110" r:id="rId326" xr:uid="{00000000-0004-0000-0000-000045010000}"/>
    <hyperlink ref="BW110" r:id="rId327" xr:uid="{00000000-0004-0000-0000-000046010000}"/>
    <hyperlink ref="AL111" r:id="rId328" xr:uid="{00000000-0004-0000-0000-000047010000}"/>
    <hyperlink ref="BW111" r:id="rId329" xr:uid="{00000000-0004-0000-0000-000048010000}"/>
    <hyperlink ref="AL112" r:id="rId330" xr:uid="{00000000-0004-0000-0000-000049010000}"/>
    <hyperlink ref="BW112" r:id="rId331" xr:uid="{00000000-0004-0000-0000-00004A010000}"/>
    <hyperlink ref="BW87" r:id="rId332" xr:uid="{00000000-0004-0000-0000-00004B010000}"/>
    <hyperlink ref="BW113" r:id="rId333" xr:uid="{00000000-0004-0000-0000-00004C010000}"/>
    <hyperlink ref="BW114" r:id="rId334" xr:uid="{00000000-0004-0000-0000-00004D010000}"/>
    <hyperlink ref="BW115" r:id="rId335" xr:uid="{00000000-0004-0000-0000-00004E010000}"/>
    <hyperlink ref="BW116" r:id="rId336" xr:uid="{00000000-0004-0000-0000-00004F010000}"/>
    <hyperlink ref="AL115" r:id="rId337" xr:uid="{00000000-0004-0000-0000-000050010000}"/>
    <hyperlink ref="AL116" r:id="rId338" xr:uid="{00000000-0004-0000-0000-000051010000}"/>
    <hyperlink ref="AL114" r:id="rId339" xr:uid="{00000000-0004-0000-0000-000052010000}"/>
    <hyperlink ref="AL113" r:id="rId340" xr:uid="{00000000-0004-0000-0000-000053010000}"/>
    <hyperlink ref="BW117" r:id="rId341" xr:uid="{00000000-0004-0000-0000-000054010000}"/>
    <hyperlink ref="AL117" r:id="rId342" xr:uid="{00000000-0004-0000-0000-000055010000}"/>
    <hyperlink ref="BW118" r:id="rId343" xr:uid="{00000000-0004-0000-0000-000056010000}"/>
    <hyperlink ref="AL118" r:id="rId344" xr:uid="{00000000-0004-0000-0000-000057010000}"/>
    <hyperlink ref="BW119" r:id="rId345" xr:uid="{00000000-0004-0000-0000-000058010000}"/>
    <hyperlink ref="BW120" r:id="rId346" xr:uid="{00000000-0004-0000-0000-000059010000}"/>
    <hyperlink ref="AL119" r:id="rId347" xr:uid="{00000000-0004-0000-0000-00005A010000}"/>
    <hyperlink ref="AL120" r:id="rId348" xr:uid="{00000000-0004-0000-0000-00005B010000}"/>
    <hyperlink ref="BW121" r:id="rId349" xr:uid="{00000000-0004-0000-0000-00005C010000}"/>
    <hyperlink ref="AL121" r:id="rId350" xr:uid="{00000000-0004-0000-0000-00005D010000}"/>
    <hyperlink ref="BW122" r:id="rId351" xr:uid="{00000000-0004-0000-0000-00005E010000}"/>
    <hyperlink ref="BW123" r:id="rId352" xr:uid="{00000000-0004-0000-0000-00005F010000}"/>
    <hyperlink ref="AL123" r:id="rId353" xr:uid="{00000000-0004-0000-0000-000060010000}"/>
    <hyperlink ref="AL122" r:id="rId354" xr:uid="{00000000-0004-0000-0000-000061010000}"/>
    <hyperlink ref="BW124" r:id="rId355" xr:uid="{00000000-0004-0000-0000-000062010000}"/>
    <hyperlink ref="AL124" r:id="rId356" xr:uid="{00000000-0004-0000-0000-000063010000}"/>
    <hyperlink ref="AL125" r:id="rId357" xr:uid="{00000000-0004-0000-0000-000064010000}"/>
    <hyperlink ref="BW125" r:id="rId358" xr:uid="{00000000-0004-0000-0000-000065010000}"/>
    <hyperlink ref="BW126" r:id="rId359" xr:uid="{00000000-0004-0000-0000-000066010000}"/>
    <hyperlink ref="AL126" r:id="rId360" xr:uid="{00000000-0004-0000-0000-000067010000}"/>
    <hyperlink ref="BW128" r:id="rId361" xr:uid="{00000000-0004-0000-0000-000068010000}"/>
    <hyperlink ref="BW127" r:id="rId362" xr:uid="{00000000-0004-0000-0000-000069010000}"/>
    <hyperlink ref="AL128" r:id="rId363" xr:uid="{00000000-0004-0000-0000-00006A010000}"/>
    <hyperlink ref="AL127" r:id="rId364" xr:uid="{00000000-0004-0000-0000-00006B010000}"/>
    <hyperlink ref="BW129" r:id="rId365" xr:uid="{00000000-0004-0000-0000-00006C010000}"/>
    <hyperlink ref="BW130" r:id="rId366" xr:uid="{00000000-0004-0000-0000-00006D010000}"/>
    <hyperlink ref="AL129" r:id="rId367" xr:uid="{00000000-0004-0000-0000-00006E010000}"/>
    <hyperlink ref="AL130" r:id="rId368" xr:uid="{00000000-0004-0000-0000-00006F010000}"/>
    <hyperlink ref="AL131" r:id="rId369" xr:uid="{00000000-0004-0000-0000-000070010000}"/>
    <hyperlink ref="BW131" r:id="rId370" xr:uid="{00000000-0004-0000-0000-000071010000}"/>
    <hyperlink ref="BW132" r:id="rId371" xr:uid="{00000000-0004-0000-0000-000072010000}"/>
    <hyperlink ref="BW133" r:id="rId372" xr:uid="{00000000-0004-0000-0000-000073010000}"/>
    <hyperlink ref="BW134" r:id="rId373" xr:uid="{00000000-0004-0000-0000-000074010000}"/>
    <hyperlink ref="AL132" r:id="rId374" xr:uid="{00000000-0004-0000-0000-000075010000}"/>
    <hyperlink ref="AL133" r:id="rId375" xr:uid="{00000000-0004-0000-0000-000076010000}"/>
    <hyperlink ref="AL134" r:id="rId376" xr:uid="{00000000-0004-0000-0000-000077010000}"/>
    <hyperlink ref="AL136" r:id="rId377" xr:uid="{00000000-0004-0000-0000-000078010000}"/>
    <hyperlink ref="BW136" r:id="rId378" xr:uid="{00000000-0004-0000-0000-000079010000}"/>
    <hyperlink ref="BW135" r:id="rId379" xr:uid="{00000000-0004-0000-0000-00007A010000}"/>
    <hyperlink ref="AL135" r:id="rId380" xr:uid="{00000000-0004-0000-0000-00007B010000}"/>
    <hyperlink ref="BW137" r:id="rId381" xr:uid="{00000000-0004-0000-0000-00007C010000}"/>
    <hyperlink ref="BW138" r:id="rId382" xr:uid="{00000000-0004-0000-0000-00007D010000}"/>
    <hyperlink ref="BW139" r:id="rId383" xr:uid="{00000000-0004-0000-0000-00007E010000}"/>
    <hyperlink ref="BW141" r:id="rId384" xr:uid="{00000000-0004-0000-0000-00007F010000}"/>
    <hyperlink ref="BW142" r:id="rId385" xr:uid="{00000000-0004-0000-0000-000080010000}"/>
    <hyperlink ref="AL137" r:id="rId386" xr:uid="{00000000-0004-0000-0000-000081010000}"/>
    <hyperlink ref="AL138" r:id="rId387" xr:uid="{00000000-0004-0000-0000-000082010000}"/>
    <hyperlink ref="AL139" r:id="rId388" xr:uid="{00000000-0004-0000-0000-000083010000}"/>
    <hyperlink ref="AL141" r:id="rId389" xr:uid="{00000000-0004-0000-0000-000084010000}"/>
    <hyperlink ref="AL142" r:id="rId390" xr:uid="{00000000-0004-0000-0000-000085010000}"/>
    <hyperlink ref="AL140" r:id="rId391" xr:uid="{00000000-0004-0000-0000-000086010000}"/>
    <hyperlink ref="BW140" r:id="rId392" xr:uid="{00000000-0004-0000-0000-000087010000}"/>
    <hyperlink ref="AL143" r:id="rId393" xr:uid="{00000000-0004-0000-0000-000088010000}"/>
    <hyperlink ref="BW143" r:id="rId394" xr:uid="{00000000-0004-0000-0000-000089010000}"/>
    <hyperlink ref="BW144" r:id="rId395" xr:uid="{00000000-0004-0000-0000-00008A010000}"/>
    <hyperlink ref="AL144" r:id="rId396" xr:uid="{00000000-0004-0000-0000-00008B010000}"/>
    <hyperlink ref="AL145" r:id="rId397" xr:uid="{00000000-0004-0000-0000-00008C010000}"/>
    <hyperlink ref="BW145" r:id="rId398" xr:uid="{00000000-0004-0000-0000-00008D010000}"/>
    <hyperlink ref="BW146" r:id="rId399" xr:uid="{00000000-0004-0000-0000-00008E010000}"/>
    <hyperlink ref="AL146" r:id="rId400" xr:uid="{00000000-0004-0000-0000-00008F010000}"/>
    <hyperlink ref="BW147" r:id="rId401" xr:uid="{00000000-0004-0000-0000-000090010000}"/>
    <hyperlink ref="BW148" r:id="rId402" xr:uid="{00000000-0004-0000-0000-000091010000}"/>
    <hyperlink ref="AL147" r:id="rId403" xr:uid="{00000000-0004-0000-0000-000092010000}"/>
    <hyperlink ref="AL148" r:id="rId404" xr:uid="{00000000-0004-0000-0000-000093010000}"/>
    <hyperlink ref="BW149" r:id="rId405" xr:uid="{00000000-0004-0000-0000-000094010000}"/>
    <hyperlink ref="BW150" r:id="rId406" xr:uid="{00000000-0004-0000-0000-000095010000}"/>
    <hyperlink ref="BW151" r:id="rId407" xr:uid="{00000000-0004-0000-0000-000096010000}"/>
    <hyperlink ref="BW152" r:id="rId408" xr:uid="{00000000-0004-0000-0000-000097010000}"/>
    <hyperlink ref="BW153" r:id="rId409" xr:uid="{00000000-0004-0000-0000-000098010000}"/>
    <hyperlink ref="BW154" r:id="rId410" xr:uid="{00000000-0004-0000-0000-000099010000}"/>
    <hyperlink ref="BW155" r:id="rId411" xr:uid="{00000000-0004-0000-0000-00009A010000}"/>
    <hyperlink ref="BW156" r:id="rId412" xr:uid="{00000000-0004-0000-0000-00009B010000}"/>
    <hyperlink ref="BW157" r:id="rId413" xr:uid="{00000000-0004-0000-0000-00009C010000}"/>
    <hyperlink ref="BW158" r:id="rId414" xr:uid="{00000000-0004-0000-0000-00009D010000}"/>
    <hyperlink ref="AL149" r:id="rId415" xr:uid="{00000000-0004-0000-0000-00009E010000}"/>
    <hyperlink ref="AL150" r:id="rId416" xr:uid="{00000000-0004-0000-0000-00009F010000}"/>
    <hyperlink ref="AL151" r:id="rId417" xr:uid="{00000000-0004-0000-0000-0000A0010000}"/>
    <hyperlink ref="AL152" r:id="rId418" xr:uid="{00000000-0004-0000-0000-0000A1010000}"/>
    <hyperlink ref="AL153" r:id="rId419" xr:uid="{00000000-0004-0000-0000-0000A2010000}"/>
    <hyperlink ref="AL154" r:id="rId420" xr:uid="{00000000-0004-0000-0000-0000A3010000}"/>
    <hyperlink ref="AL155" r:id="rId421" xr:uid="{00000000-0004-0000-0000-0000A4010000}"/>
    <hyperlink ref="AL156" r:id="rId422" xr:uid="{00000000-0004-0000-0000-0000A5010000}"/>
    <hyperlink ref="AL157" r:id="rId423" xr:uid="{00000000-0004-0000-0000-0000A6010000}"/>
    <hyperlink ref="AL158" r:id="rId424" xr:uid="{00000000-0004-0000-0000-0000A7010000}"/>
    <hyperlink ref="BW159" r:id="rId425" xr:uid="{00000000-0004-0000-0000-0000A8010000}"/>
    <hyperlink ref="BW160" r:id="rId426" xr:uid="{00000000-0004-0000-0000-0000A9010000}"/>
    <hyperlink ref="AL160" r:id="rId427" xr:uid="{00000000-0004-0000-0000-0000AA010000}"/>
    <hyperlink ref="AL159" r:id="rId428" xr:uid="{00000000-0004-0000-0000-0000AB010000}"/>
    <hyperlink ref="BW161" r:id="rId429" xr:uid="{00000000-0004-0000-0000-0000AC010000}"/>
    <hyperlink ref="BW162" r:id="rId430" xr:uid="{00000000-0004-0000-0000-0000AD010000}"/>
    <hyperlink ref="AL161" r:id="rId431" xr:uid="{00000000-0004-0000-0000-0000AE010000}"/>
    <hyperlink ref="AL162" r:id="rId432" xr:uid="{00000000-0004-0000-0000-0000AF010000}"/>
    <hyperlink ref="AL373" r:id="rId433" xr:uid="{00000000-0004-0000-0000-0000B0010000}"/>
    <hyperlink ref="BW163" r:id="rId434" xr:uid="{00000000-0004-0000-0000-0000B1010000}"/>
    <hyperlink ref="AL163" r:id="rId435" xr:uid="{00000000-0004-0000-0000-0000B2010000}"/>
    <hyperlink ref="AL87" r:id="rId436" display="https://www.contratos.gov.co/consultas/detalleProceso.do?numConstancia=24-22-88424&amp;g-recaptcha-response=03AFcWeA7zv-qJEairqjH0ZtSbWoeP24B24OBOBhStDqrW6wMezkFE8ThQ3VX4k59f5h_7DUxqR1lENZmI1Pwo83Xr1N1Ig_IhtI6oRhplyYIfBomvzePGuAEMMUp0iCAZVu8hbaxIjpbxwCoZLsgTz0bk-tngnl7-kfeMwPEe1rdgXYSoZWQ7TqywLk8bJz36r6uNt5Q2VYPktHsE9qryt4M2gb7Bi5_WQgS5ezodF1z_wzBqDtrbUG_-dM0c-rFgHvYTXAomf-aaWGZmnNLvGibVLa0t5zFDB5qBo2E8GB3JdHBZsUDCRWSuAOduxM6gRruFMwngYtF2CHVtSNTQs3IXKyiOVR3-R50UHaCB_Ofb0IIOUbsbBDIsvEDQwx4O5eJv8IGFblQ-DOvhRnUI1RIyIpNvmcThaseWKXAfVyybtYGBB2mRDe27NB6fgHnwrEEjI5gTBBnUNbm-Xooxf2llNLgS-ZNytiuANhWvfTBCcJTv5rq4jQRFzmsY-lbO8FYcvblz_3feRJ9IwEpd4kYdKYHSG7oVMXz628y0YtvcfwpQpldznQb3PYVA8NyZg-yz9zVpvKVFo9BAO8-1hkOt4ilIHhTaY4k9fz21QVWP29ngMsIhODifvAfsX7N66pU0ZheroEmbg815qPr6LxC2CEVbIN7z1grOQoqpm-3PRe4RZXrItXmY8upIc7dDg_nevhdfu8zY" xr:uid="{00000000-0004-0000-0000-0000B3010000}"/>
    <hyperlink ref="BW164" r:id="rId437" xr:uid="{00000000-0004-0000-0000-0000B4010000}"/>
    <hyperlink ref="AL164" r:id="rId438" xr:uid="{00000000-0004-0000-0000-0000B5010000}"/>
    <hyperlink ref="BW165" r:id="rId439" xr:uid="{00000000-0004-0000-0000-0000B6010000}"/>
    <hyperlink ref="AL165" r:id="rId440" xr:uid="{00000000-0004-0000-0000-0000B7010000}"/>
    <hyperlink ref="BW166" r:id="rId441" xr:uid="{00000000-0004-0000-0000-0000B8010000}"/>
    <hyperlink ref="AL166" r:id="rId442" xr:uid="{00000000-0004-0000-0000-0000B9010000}"/>
    <hyperlink ref="BW167" r:id="rId443" xr:uid="{00000000-0004-0000-0000-0000BA010000}"/>
    <hyperlink ref="AL167" r:id="rId444" xr:uid="{00000000-0004-0000-0000-0000BB010000}"/>
    <hyperlink ref="BW168" r:id="rId445" xr:uid="{00000000-0004-0000-0000-0000BC010000}"/>
    <hyperlink ref="AL168" r:id="rId446" xr:uid="{00000000-0004-0000-0000-0000BD010000}"/>
    <hyperlink ref="BW169" r:id="rId447" xr:uid="{00000000-0004-0000-0000-0000BE010000}"/>
    <hyperlink ref="AL169" r:id="rId448" xr:uid="{00000000-0004-0000-0000-0000BF010000}"/>
    <hyperlink ref="BW170" r:id="rId449" xr:uid="{00000000-0004-0000-0000-0000C0010000}"/>
    <hyperlink ref="AL170" r:id="rId450" xr:uid="{00000000-0004-0000-0000-0000C1010000}"/>
    <hyperlink ref="BW171" r:id="rId451" xr:uid="{00000000-0004-0000-0000-0000C2010000}"/>
    <hyperlink ref="AL171" r:id="rId452" xr:uid="{00000000-0004-0000-0000-0000C3010000}"/>
    <hyperlink ref="BW172" r:id="rId453" xr:uid="{00000000-0004-0000-0000-0000C4010000}"/>
    <hyperlink ref="AL172" r:id="rId454" xr:uid="{00000000-0004-0000-0000-0000C5010000}"/>
    <hyperlink ref="BW173" r:id="rId455" xr:uid="{00000000-0004-0000-0000-0000C6010000}"/>
    <hyperlink ref="AL173" r:id="rId456" xr:uid="{00000000-0004-0000-0000-0000C7010000}"/>
    <hyperlink ref="BW174" r:id="rId457" xr:uid="{00000000-0004-0000-0000-0000C8010000}"/>
    <hyperlink ref="BW175" r:id="rId458" xr:uid="{00000000-0004-0000-0000-0000C9010000}"/>
    <hyperlink ref="BW176" r:id="rId459" xr:uid="{00000000-0004-0000-0000-0000CA010000}"/>
    <hyperlink ref="BW177" r:id="rId460" xr:uid="{00000000-0004-0000-0000-0000CB010000}"/>
    <hyperlink ref="AL175" r:id="rId461" display="https://community.secop.gov.co/Public/Tendering/OpportunityDetail/Index?noticeUID=CO1.NTC.6021777&amp;isFromPublicArea=True&amp;isModal=False" xr:uid="{00000000-0004-0000-0000-0000CC010000}"/>
    <hyperlink ref="AL176" r:id="rId462" xr:uid="{00000000-0004-0000-0000-0000CD010000}"/>
    <hyperlink ref="AL174" r:id="rId463" xr:uid="{00000000-0004-0000-0000-0000CE010000}"/>
    <hyperlink ref="AL177" r:id="rId464" xr:uid="{00000000-0004-0000-0000-0000CF010000}"/>
    <hyperlink ref="BW178" r:id="rId465" xr:uid="{00000000-0004-0000-0000-0000D0010000}"/>
    <hyperlink ref="AL178" r:id="rId466" xr:uid="{00000000-0004-0000-0000-0000D1010000}"/>
    <hyperlink ref="BW179" r:id="rId467" xr:uid="{00000000-0004-0000-0000-0000D2010000}"/>
    <hyperlink ref="AL179" r:id="rId468" xr:uid="{00000000-0004-0000-0000-0000D3010000}"/>
    <hyperlink ref="BW180" r:id="rId469" xr:uid="{00000000-0004-0000-0000-0000D4010000}"/>
    <hyperlink ref="AL180" r:id="rId470" xr:uid="{00000000-0004-0000-0000-0000D5010000}"/>
    <hyperlink ref="BW181" r:id="rId471" xr:uid="{00000000-0004-0000-0000-0000D6010000}"/>
    <hyperlink ref="BW182" r:id="rId472" xr:uid="{00000000-0004-0000-0000-0000D7010000}"/>
    <hyperlink ref="AL181" r:id="rId473" xr:uid="{00000000-0004-0000-0000-0000D8010000}"/>
    <hyperlink ref="AL182" r:id="rId474" xr:uid="{00000000-0004-0000-0000-0000D9010000}"/>
    <hyperlink ref="BW183" r:id="rId475" xr:uid="{00000000-0004-0000-0000-0000DA010000}"/>
    <hyperlink ref="BW184" r:id="rId476" xr:uid="{00000000-0004-0000-0000-0000DB010000}"/>
    <hyperlink ref="BW185" r:id="rId477" xr:uid="{00000000-0004-0000-0000-0000DC010000}"/>
    <hyperlink ref="BW186" r:id="rId478" xr:uid="{00000000-0004-0000-0000-0000DD010000}"/>
    <hyperlink ref="BW187" r:id="rId479" xr:uid="{00000000-0004-0000-0000-0000DE010000}"/>
    <hyperlink ref="BW188" r:id="rId480" xr:uid="{00000000-0004-0000-0000-0000DF010000}"/>
    <hyperlink ref="BW189" r:id="rId481" xr:uid="{00000000-0004-0000-0000-0000E0010000}"/>
    <hyperlink ref="AL183" r:id="rId482" xr:uid="{00000000-0004-0000-0000-0000E1010000}"/>
    <hyperlink ref="AL184" r:id="rId483" xr:uid="{00000000-0004-0000-0000-0000E2010000}"/>
    <hyperlink ref="AL185" r:id="rId484" xr:uid="{00000000-0004-0000-0000-0000E3010000}"/>
    <hyperlink ref="AL186" r:id="rId485" xr:uid="{00000000-0004-0000-0000-0000E4010000}"/>
    <hyperlink ref="AL187" r:id="rId486" xr:uid="{00000000-0004-0000-0000-0000E5010000}"/>
    <hyperlink ref="AL188" r:id="rId487" xr:uid="{00000000-0004-0000-0000-0000E6010000}"/>
    <hyperlink ref="AL189" r:id="rId488" xr:uid="{00000000-0004-0000-0000-0000E7010000}"/>
    <hyperlink ref="BW190" r:id="rId489" xr:uid="{00000000-0004-0000-0000-0000E8010000}"/>
    <hyperlink ref="BW191" r:id="rId490" xr:uid="{00000000-0004-0000-0000-0000E9010000}"/>
    <hyperlink ref="BW192" r:id="rId491" xr:uid="{00000000-0004-0000-0000-0000EA010000}"/>
    <hyperlink ref="BW193" r:id="rId492" xr:uid="{00000000-0004-0000-0000-0000EB010000}"/>
    <hyperlink ref="AL191" r:id="rId493" xr:uid="{00000000-0004-0000-0000-0000EC010000}"/>
    <hyperlink ref="AL192" r:id="rId494" xr:uid="{00000000-0004-0000-0000-0000ED010000}"/>
    <hyperlink ref="AL190" r:id="rId495" xr:uid="{00000000-0004-0000-0000-0000EE010000}"/>
    <hyperlink ref="AL193" r:id="rId496" xr:uid="{00000000-0004-0000-0000-0000EF010000}"/>
    <hyperlink ref="BW194" r:id="rId497" xr:uid="{00000000-0004-0000-0000-0000F0010000}"/>
    <hyperlink ref="AL194" r:id="rId498" xr:uid="{00000000-0004-0000-0000-0000F1010000}"/>
    <hyperlink ref="BW195" r:id="rId499" xr:uid="{00000000-0004-0000-0000-0000F2010000}"/>
    <hyperlink ref="AL195" r:id="rId500" xr:uid="{00000000-0004-0000-0000-0000F3010000}"/>
    <hyperlink ref="BW196" r:id="rId501" xr:uid="{00000000-0004-0000-0000-0000F4010000}"/>
    <hyperlink ref="AL196" r:id="rId502" xr:uid="{00000000-0004-0000-0000-0000F5010000}"/>
    <hyperlink ref="BW197" r:id="rId503" xr:uid="{00000000-0004-0000-0000-0000F6010000}"/>
    <hyperlink ref="AL197" r:id="rId504" xr:uid="{00000000-0004-0000-0000-0000F7010000}"/>
    <hyperlink ref="BW198" r:id="rId505" xr:uid="{00000000-0004-0000-0000-0000F8010000}"/>
    <hyperlink ref="AL198" r:id="rId506" xr:uid="{00000000-0004-0000-0000-0000F9010000}"/>
    <hyperlink ref="BW199" r:id="rId507" xr:uid="{00000000-0004-0000-0000-0000FA010000}"/>
    <hyperlink ref="AL199" r:id="rId508" xr:uid="{00000000-0004-0000-0000-0000FB010000}"/>
    <hyperlink ref="BW200" r:id="rId509" xr:uid="{00000000-0004-0000-0000-0000FC010000}"/>
    <hyperlink ref="AL200" r:id="rId510" xr:uid="{00000000-0004-0000-0000-0000FD010000}"/>
    <hyperlink ref="BW201" r:id="rId511" xr:uid="{00000000-0004-0000-0000-0000FE010000}"/>
    <hyperlink ref="AL201" r:id="rId512" xr:uid="{00000000-0004-0000-0000-0000FF010000}"/>
    <hyperlink ref="BW203" r:id="rId513" xr:uid="{00000000-0004-0000-0000-000000020000}"/>
    <hyperlink ref="BW202" r:id="rId514" xr:uid="{00000000-0004-0000-0000-000001020000}"/>
    <hyperlink ref="AL202" r:id="rId515" xr:uid="{00000000-0004-0000-0000-000002020000}"/>
    <hyperlink ref="AL203" r:id="rId516" xr:uid="{00000000-0004-0000-0000-000003020000}"/>
    <hyperlink ref="BW204" r:id="rId517" xr:uid="{00000000-0004-0000-0000-000004020000}"/>
    <hyperlink ref="AL204" r:id="rId518" xr:uid="{00000000-0004-0000-0000-000005020000}"/>
    <hyperlink ref="AL205" r:id="rId519" xr:uid="{00000000-0004-0000-0000-000006020000}"/>
    <hyperlink ref="BW205" r:id="rId520" xr:uid="{00000000-0004-0000-0000-000007020000}"/>
    <hyperlink ref="BW206" r:id="rId521" xr:uid="{00000000-0004-0000-0000-000008020000}"/>
    <hyperlink ref="AL206" r:id="rId522" xr:uid="{00000000-0004-0000-0000-000009020000}"/>
    <hyperlink ref="BW207" r:id="rId523" xr:uid="{00000000-0004-0000-0000-00000A020000}"/>
    <hyperlink ref="AL207" r:id="rId524" xr:uid="{00000000-0004-0000-0000-00000B020000}"/>
    <hyperlink ref="BW208" r:id="rId525" xr:uid="{00000000-0004-0000-0000-00000C020000}"/>
    <hyperlink ref="AL208" r:id="rId526" xr:uid="{00000000-0004-0000-0000-00000D020000}"/>
    <hyperlink ref="BW209" r:id="rId527" xr:uid="{00000000-0004-0000-0000-00000E020000}"/>
    <hyperlink ref="AL209" r:id="rId528" xr:uid="{00000000-0004-0000-0000-00000F020000}"/>
    <hyperlink ref="BW210" r:id="rId529" xr:uid="{00000000-0004-0000-0000-000010020000}"/>
    <hyperlink ref="AL210" r:id="rId530" xr:uid="{00000000-0004-0000-0000-000011020000}"/>
    <hyperlink ref="BW211" r:id="rId531" xr:uid="{00000000-0004-0000-0000-000012020000}"/>
    <hyperlink ref="AL211" r:id="rId532" xr:uid="{00000000-0004-0000-0000-000013020000}"/>
    <hyperlink ref="BW212" r:id="rId533" xr:uid="{00000000-0004-0000-0000-000014020000}"/>
    <hyperlink ref="BW213" r:id="rId534" xr:uid="{00000000-0004-0000-0000-000015020000}"/>
    <hyperlink ref="AL213" r:id="rId535" xr:uid="{00000000-0004-0000-0000-000016020000}"/>
    <hyperlink ref="BW214" r:id="rId536" xr:uid="{00000000-0004-0000-0000-000017020000}"/>
    <hyperlink ref="AL214" r:id="rId537" xr:uid="{00000000-0004-0000-0000-000018020000}"/>
    <hyperlink ref="BW215" r:id="rId538" xr:uid="{00000000-0004-0000-0000-000019020000}"/>
    <hyperlink ref="AL215" r:id="rId539" xr:uid="{00000000-0004-0000-0000-00001A020000}"/>
    <hyperlink ref="BW216" r:id="rId540" xr:uid="{00000000-0004-0000-0000-00001B020000}"/>
    <hyperlink ref="AL216" r:id="rId541" xr:uid="{00000000-0004-0000-0000-00001C020000}"/>
    <hyperlink ref="AL217" r:id="rId542" xr:uid="{00000000-0004-0000-0000-00001D020000}"/>
    <hyperlink ref="BW218" r:id="rId543" xr:uid="{00000000-0004-0000-0000-00001E020000}"/>
    <hyperlink ref="BW219" r:id="rId544" xr:uid="{00000000-0004-0000-0000-00001F020000}"/>
    <hyperlink ref="BW220" r:id="rId545" xr:uid="{00000000-0004-0000-0000-000020020000}"/>
    <hyperlink ref="BW221" r:id="rId546" xr:uid="{00000000-0004-0000-0000-000021020000}"/>
    <hyperlink ref="BW222" r:id="rId547" xr:uid="{00000000-0004-0000-0000-000022020000}"/>
    <hyperlink ref="BW223" r:id="rId548" xr:uid="{00000000-0004-0000-0000-000023020000}"/>
    <hyperlink ref="BW224" r:id="rId549" xr:uid="{00000000-0004-0000-0000-000024020000}"/>
    <hyperlink ref="BW225" r:id="rId550" xr:uid="{00000000-0004-0000-0000-000025020000}"/>
    <hyperlink ref="AL218" r:id="rId551" xr:uid="{00000000-0004-0000-0000-000026020000}"/>
    <hyperlink ref="AL219" r:id="rId552" xr:uid="{00000000-0004-0000-0000-000027020000}"/>
    <hyperlink ref="AL220" r:id="rId553" xr:uid="{00000000-0004-0000-0000-000028020000}"/>
    <hyperlink ref="AL221" r:id="rId554" xr:uid="{00000000-0004-0000-0000-000029020000}"/>
    <hyperlink ref="AL222" r:id="rId555" xr:uid="{00000000-0004-0000-0000-00002A020000}"/>
    <hyperlink ref="AL223" r:id="rId556" xr:uid="{00000000-0004-0000-0000-00002B020000}"/>
    <hyperlink ref="AL224" r:id="rId557" xr:uid="{00000000-0004-0000-0000-00002C020000}"/>
    <hyperlink ref="AL225" r:id="rId558" xr:uid="{00000000-0004-0000-0000-00002D020000}"/>
    <hyperlink ref="BW226" r:id="rId559" xr:uid="{00000000-0004-0000-0000-00002E020000}"/>
    <hyperlink ref="BW227" r:id="rId560" xr:uid="{00000000-0004-0000-0000-00002F020000}"/>
    <hyperlink ref="BW228" r:id="rId561" xr:uid="{00000000-0004-0000-0000-000030020000}"/>
    <hyperlink ref="BW229" r:id="rId562" xr:uid="{00000000-0004-0000-0000-000031020000}"/>
    <hyperlink ref="BW230" r:id="rId563" xr:uid="{00000000-0004-0000-0000-000032020000}"/>
    <hyperlink ref="BW231" r:id="rId564" xr:uid="{00000000-0004-0000-0000-000033020000}"/>
    <hyperlink ref="BW232" r:id="rId565" xr:uid="{00000000-0004-0000-0000-000034020000}"/>
    <hyperlink ref="BW233" r:id="rId566" xr:uid="{00000000-0004-0000-0000-000035020000}"/>
    <hyperlink ref="BW234" r:id="rId567" xr:uid="{00000000-0004-0000-0000-000036020000}"/>
    <hyperlink ref="BW235" r:id="rId568" xr:uid="{00000000-0004-0000-0000-000037020000}"/>
    <hyperlink ref="AL226" r:id="rId569" xr:uid="{00000000-0004-0000-0000-000038020000}"/>
    <hyperlink ref="AL227" r:id="rId570" xr:uid="{00000000-0004-0000-0000-000039020000}"/>
    <hyperlink ref="AL228" r:id="rId571" xr:uid="{00000000-0004-0000-0000-00003A020000}"/>
    <hyperlink ref="AL229" r:id="rId572" xr:uid="{00000000-0004-0000-0000-00003B020000}"/>
    <hyperlink ref="AL230" r:id="rId573" xr:uid="{00000000-0004-0000-0000-00003C020000}"/>
    <hyperlink ref="AL233" r:id="rId574" xr:uid="{00000000-0004-0000-0000-00003D020000}"/>
    <hyperlink ref="AL234" r:id="rId575" xr:uid="{00000000-0004-0000-0000-00003E020000}"/>
    <hyperlink ref="AL235" r:id="rId576" xr:uid="{00000000-0004-0000-0000-00003F020000}"/>
    <hyperlink ref="AL232" r:id="rId577" xr:uid="{00000000-0004-0000-0000-000040020000}"/>
    <hyperlink ref="AL231" r:id="rId578" xr:uid="{00000000-0004-0000-0000-000041020000}"/>
    <hyperlink ref="BW236" r:id="rId579" xr:uid="{00000000-0004-0000-0000-000042020000}"/>
    <hyperlink ref="BW237" r:id="rId580" xr:uid="{00000000-0004-0000-0000-000043020000}"/>
    <hyperlink ref="BW238" r:id="rId581" xr:uid="{00000000-0004-0000-0000-000044020000}"/>
    <hyperlink ref="BW239" r:id="rId582" xr:uid="{00000000-0004-0000-0000-000045020000}"/>
    <hyperlink ref="BW240" r:id="rId583" xr:uid="{00000000-0004-0000-0000-000046020000}"/>
    <hyperlink ref="BW241" r:id="rId584" xr:uid="{00000000-0004-0000-0000-000047020000}"/>
    <hyperlink ref="BW242" r:id="rId585" xr:uid="{00000000-0004-0000-0000-000048020000}"/>
    <hyperlink ref="BW243" r:id="rId586" xr:uid="{00000000-0004-0000-0000-000049020000}"/>
    <hyperlink ref="BW244" r:id="rId587" xr:uid="{00000000-0004-0000-0000-00004A020000}"/>
    <hyperlink ref="BW245" r:id="rId588" xr:uid="{00000000-0004-0000-0000-00004B020000}"/>
    <hyperlink ref="AL239" r:id="rId589" xr:uid="{00000000-0004-0000-0000-00004C020000}"/>
    <hyperlink ref="AL240" r:id="rId590" xr:uid="{00000000-0004-0000-0000-00004D020000}"/>
    <hyperlink ref="AL241" r:id="rId591" xr:uid="{00000000-0004-0000-0000-00004E020000}"/>
    <hyperlink ref="AL242" r:id="rId592" xr:uid="{00000000-0004-0000-0000-00004F020000}"/>
    <hyperlink ref="AL243" r:id="rId593" xr:uid="{00000000-0004-0000-0000-000050020000}"/>
    <hyperlink ref="AL244" r:id="rId594" xr:uid="{00000000-0004-0000-0000-000051020000}"/>
    <hyperlink ref="AL245" r:id="rId595" xr:uid="{00000000-0004-0000-0000-000052020000}"/>
    <hyperlink ref="AL237" r:id="rId596" xr:uid="{00000000-0004-0000-0000-000053020000}"/>
    <hyperlink ref="AL236" r:id="rId597" xr:uid="{00000000-0004-0000-0000-000054020000}"/>
    <hyperlink ref="AL238" r:id="rId598" xr:uid="{00000000-0004-0000-0000-000055020000}"/>
    <hyperlink ref="BW246" r:id="rId599" xr:uid="{00000000-0004-0000-0000-000056020000}"/>
    <hyperlink ref="BW247" r:id="rId600" xr:uid="{00000000-0004-0000-0000-000057020000}"/>
    <hyperlink ref="BW248" r:id="rId601" xr:uid="{00000000-0004-0000-0000-000058020000}"/>
    <hyperlink ref="BW249" r:id="rId602" xr:uid="{00000000-0004-0000-0000-000059020000}"/>
    <hyperlink ref="BW250" r:id="rId603" xr:uid="{00000000-0004-0000-0000-00005A020000}"/>
    <hyperlink ref="BW251" r:id="rId604" xr:uid="{00000000-0004-0000-0000-00005B020000}"/>
    <hyperlink ref="BW252" r:id="rId605" xr:uid="{00000000-0004-0000-0000-00005C020000}"/>
    <hyperlink ref="BW253" r:id="rId606" xr:uid="{00000000-0004-0000-0000-00005D020000}"/>
    <hyperlink ref="BW254" r:id="rId607" xr:uid="{00000000-0004-0000-0000-00005E020000}"/>
    <hyperlink ref="AL246" r:id="rId608" xr:uid="{00000000-0004-0000-0000-00005F020000}"/>
    <hyperlink ref="AL247" r:id="rId609" xr:uid="{00000000-0004-0000-0000-000060020000}"/>
    <hyperlink ref="AL248" r:id="rId610" xr:uid="{00000000-0004-0000-0000-000061020000}"/>
    <hyperlink ref="AL249" r:id="rId611" xr:uid="{00000000-0004-0000-0000-000062020000}"/>
    <hyperlink ref="AL250" r:id="rId612" xr:uid="{00000000-0004-0000-0000-000063020000}"/>
    <hyperlink ref="AL251" r:id="rId613" xr:uid="{00000000-0004-0000-0000-000064020000}"/>
    <hyperlink ref="AL252" r:id="rId614" xr:uid="{00000000-0004-0000-0000-000065020000}"/>
    <hyperlink ref="AL253" r:id="rId615" xr:uid="{00000000-0004-0000-0000-000066020000}"/>
    <hyperlink ref="AL254" r:id="rId616" xr:uid="{00000000-0004-0000-0000-000067020000}"/>
    <hyperlink ref="BW255" r:id="rId617" xr:uid="{00000000-0004-0000-0000-000068020000}"/>
    <hyperlink ref="AL255" r:id="rId618" xr:uid="{00000000-0004-0000-0000-000069020000}"/>
    <hyperlink ref="BW256" r:id="rId619" xr:uid="{00000000-0004-0000-0000-00006A020000}"/>
    <hyperlink ref="AL256" r:id="rId620" xr:uid="{00000000-0004-0000-0000-00006B020000}"/>
    <hyperlink ref="BW257" r:id="rId621" xr:uid="{00000000-0004-0000-0000-00006C020000}"/>
    <hyperlink ref="AL257" r:id="rId622" xr:uid="{00000000-0004-0000-0000-00006D020000}"/>
    <hyperlink ref="BW258" r:id="rId623" xr:uid="{00000000-0004-0000-0000-00006E020000}"/>
    <hyperlink ref="BW259" r:id="rId624" xr:uid="{00000000-0004-0000-0000-00006F020000}"/>
    <hyperlink ref="AL259" r:id="rId625" xr:uid="{00000000-0004-0000-0000-000070020000}"/>
    <hyperlink ref="AL258" r:id="rId626" xr:uid="{00000000-0004-0000-0000-000071020000}"/>
    <hyperlink ref="BW260" r:id="rId627" xr:uid="{00000000-0004-0000-0000-000072020000}"/>
    <hyperlink ref="AL260" r:id="rId628" xr:uid="{00000000-0004-0000-0000-000073020000}"/>
    <hyperlink ref="BW261" r:id="rId629" xr:uid="{00000000-0004-0000-0000-000074020000}"/>
    <hyperlink ref="AL261" r:id="rId630" xr:uid="{00000000-0004-0000-0000-000075020000}"/>
    <hyperlink ref="BW262" r:id="rId631" xr:uid="{00000000-0004-0000-0000-000076020000}"/>
    <hyperlink ref="AL262" r:id="rId632" xr:uid="{00000000-0004-0000-0000-000077020000}"/>
    <hyperlink ref="BW263" r:id="rId633" xr:uid="{00000000-0004-0000-0000-000078020000}"/>
    <hyperlink ref="BW264" r:id="rId634" xr:uid="{00000000-0004-0000-0000-000079020000}"/>
    <hyperlink ref="AL263" r:id="rId635" xr:uid="{00000000-0004-0000-0000-00007A020000}"/>
    <hyperlink ref="AL264" r:id="rId636" xr:uid="{00000000-0004-0000-0000-00007B020000}"/>
    <hyperlink ref="AL265" r:id="rId637" xr:uid="{00000000-0004-0000-0000-00007C020000}"/>
    <hyperlink ref="BW265" r:id="rId638" xr:uid="{00000000-0004-0000-0000-00007D020000}"/>
    <hyperlink ref="BW266" r:id="rId639" xr:uid="{00000000-0004-0000-0000-00007E020000}"/>
    <hyperlink ref="BW267" r:id="rId640" xr:uid="{00000000-0004-0000-0000-00007F020000}"/>
    <hyperlink ref="BW269" r:id="rId641" xr:uid="{00000000-0004-0000-0000-000080020000}"/>
    <hyperlink ref="BW270" r:id="rId642" xr:uid="{00000000-0004-0000-0000-000081020000}"/>
    <hyperlink ref="BW271" r:id="rId643" xr:uid="{00000000-0004-0000-0000-000082020000}"/>
    <hyperlink ref="BW272" r:id="rId644" xr:uid="{00000000-0004-0000-0000-000083020000}"/>
    <hyperlink ref="BW274" r:id="rId645" xr:uid="{00000000-0004-0000-0000-000084020000}"/>
    <hyperlink ref="BW277" r:id="rId646" xr:uid="{00000000-0004-0000-0000-000085020000}"/>
    <hyperlink ref="BW275" r:id="rId647" xr:uid="{00000000-0004-0000-0000-000086020000}"/>
    <hyperlink ref="BW278" r:id="rId648" xr:uid="{00000000-0004-0000-0000-000087020000}"/>
    <hyperlink ref="BW279" r:id="rId649" xr:uid="{00000000-0004-0000-0000-000088020000}"/>
    <hyperlink ref="BW281" r:id="rId650" xr:uid="{00000000-0004-0000-0000-000089020000}"/>
    <hyperlink ref="BW282" r:id="rId651" xr:uid="{00000000-0004-0000-0000-00008A020000}"/>
    <hyperlink ref="BW283" r:id="rId652" xr:uid="{00000000-0004-0000-0000-00008B020000}"/>
    <hyperlink ref="BW285" r:id="rId653" xr:uid="{00000000-0004-0000-0000-00008C020000}"/>
    <hyperlink ref="BW418" r:id="rId654" xr:uid="{00000000-0004-0000-0000-00008D020000}"/>
    <hyperlink ref="BW280" r:id="rId655" xr:uid="{00000000-0004-0000-0000-00008E020000}"/>
    <hyperlink ref="BW268" r:id="rId656" xr:uid="{00000000-0004-0000-0000-00008F020000}"/>
    <hyperlink ref="BW273" r:id="rId657" xr:uid="{00000000-0004-0000-0000-000090020000}"/>
    <hyperlink ref="BW276" r:id="rId658" xr:uid="{00000000-0004-0000-0000-000091020000}"/>
    <hyperlink ref="BW284" r:id="rId659" xr:uid="{00000000-0004-0000-0000-000092020000}"/>
    <hyperlink ref="BW286" r:id="rId660" xr:uid="{00000000-0004-0000-0000-000093020000}"/>
    <hyperlink ref="AL418" r:id="rId661" xr:uid="{00000000-0004-0000-0000-000094020000}"/>
    <hyperlink ref="AL266" r:id="rId662" xr:uid="{00000000-0004-0000-0000-000095020000}"/>
    <hyperlink ref="AL270" r:id="rId663" xr:uid="{00000000-0004-0000-0000-000096020000}"/>
    <hyperlink ref="AL267" r:id="rId664" xr:uid="{00000000-0004-0000-0000-000097020000}"/>
    <hyperlink ref="AL268" r:id="rId665" xr:uid="{00000000-0004-0000-0000-000098020000}"/>
    <hyperlink ref="AL269" r:id="rId666" xr:uid="{00000000-0004-0000-0000-000099020000}"/>
    <hyperlink ref="AL271" r:id="rId667" xr:uid="{00000000-0004-0000-0000-00009A020000}"/>
    <hyperlink ref="AL272" r:id="rId668" xr:uid="{00000000-0004-0000-0000-00009B020000}"/>
    <hyperlink ref="AL273" r:id="rId669" xr:uid="{00000000-0004-0000-0000-00009C020000}"/>
    <hyperlink ref="AL274" r:id="rId670" xr:uid="{00000000-0004-0000-0000-00009D020000}"/>
    <hyperlink ref="AL275" r:id="rId671" xr:uid="{00000000-0004-0000-0000-00009E020000}"/>
    <hyperlink ref="AL276" r:id="rId672" xr:uid="{00000000-0004-0000-0000-00009F020000}"/>
    <hyperlink ref="AL277" r:id="rId673" xr:uid="{00000000-0004-0000-0000-0000A0020000}"/>
    <hyperlink ref="AL278" r:id="rId674" xr:uid="{00000000-0004-0000-0000-0000A1020000}"/>
    <hyperlink ref="AL279" r:id="rId675" xr:uid="{00000000-0004-0000-0000-0000A2020000}"/>
    <hyperlink ref="AL280" r:id="rId676" xr:uid="{00000000-0004-0000-0000-0000A3020000}"/>
    <hyperlink ref="AL281" r:id="rId677" xr:uid="{00000000-0004-0000-0000-0000A4020000}"/>
    <hyperlink ref="AL282" r:id="rId678" xr:uid="{00000000-0004-0000-0000-0000A5020000}"/>
    <hyperlink ref="AL283" r:id="rId679" xr:uid="{00000000-0004-0000-0000-0000A6020000}"/>
    <hyperlink ref="AL284" r:id="rId680" xr:uid="{00000000-0004-0000-0000-0000A7020000}"/>
    <hyperlink ref="AL285" r:id="rId681" xr:uid="{00000000-0004-0000-0000-0000A8020000}"/>
    <hyperlink ref="AL286" r:id="rId682" xr:uid="{00000000-0004-0000-0000-0000A9020000}"/>
    <hyperlink ref="BW287" r:id="rId683" xr:uid="{00000000-0004-0000-0000-0000AA020000}"/>
    <hyperlink ref="BW288" r:id="rId684" xr:uid="{00000000-0004-0000-0000-0000AB020000}"/>
    <hyperlink ref="BW289" r:id="rId685" xr:uid="{00000000-0004-0000-0000-0000AC020000}"/>
    <hyperlink ref="BW290" r:id="rId686" xr:uid="{00000000-0004-0000-0000-0000AD020000}"/>
    <hyperlink ref="AL287" r:id="rId687" xr:uid="{00000000-0004-0000-0000-0000AE020000}"/>
    <hyperlink ref="AL288" r:id="rId688" xr:uid="{00000000-0004-0000-0000-0000AF020000}"/>
    <hyperlink ref="AL289" r:id="rId689" xr:uid="{00000000-0004-0000-0000-0000B0020000}"/>
    <hyperlink ref="AL290" r:id="rId690" xr:uid="{00000000-0004-0000-0000-0000B1020000}"/>
    <hyperlink ref="BW291" r:id="rId691" xr:uid="{00000000-0004-0000-0000-0000B2020000}"/>
    <hyperlink ref="BW292" r:id="rId692" xr:uid="{00000000-0004-0000-0000-0000B3020000}"/>
    <hyperlink ref="BW293" r:id="rId693" xr:uid="{00000000-0004-0000-0000-0000B4020000}"/>
    <hyperlink ref="BW294" r:id="rId694" xr:uid="{00000000-0004-0000-0000-0000B5020000}"/>
    <hyperlink ref="BW295" r:id="rId695" xr:uid="{00000000-0004-0000-0000-0000B6020000}"/>
    <hyperlink ref="BW296" r:id="rId696" xr:uid="{00000000-0004-0000-0000-0000B7020000}"/>
    <hyperlink ref="BW297" r:id="rId697" xr:uid="{00000000-0004-0000-0000-0000B8020000}"/>
    <hyperlink ref="BW298" r:id="rId698" xr:uid="{00000000-0004-0000-0000-0000B9020000}"/>
    <hyperlink ref="BW299" r:id="rId699" xr:uid="{00000000-0004-0000-0000-0000BA020000}"/>
    <hyperlink ref="BW300" r:id="rId700" xr:uid="{00000000-0004-0000-0000-0000BB020000}"/>
    <hyperlink ref="BW301" r:id="rId701" xr:uid="{00000000-0004-0000-0000-0000BC020000}"/>
    <hyperlink ref="BW302" r:id="rId702" xr:uid="{00000000-0004-0000-0000-0000BD020000}"/>
    <hyperlink ref="BW303" r:id="rId703" xr:uid="{00000000-0004-0000-0000-0000BE020000}"/>
    <hyperlink ref="BW304" r:id="rId704" xr:uid="{00000000-0004-0000-0000-0000BF020000}"/>
    <hyperlink ref="BW306" r:id="rId705" xr:uid="{00000000-0004-0000-0000-0000C0020000}"/>
    <hyperlink ref="AL291" r:id="rId706" xr:uid="{00000000-0004-0000-0000-0000C1020000}"/>
    <hyperlink ref="AL292" r:id="rId707" xr:uid="{00000000-0004-0000-0000-0000C2020000}"/>
    <hyperlink ref="AL293" r:id="rId708" xr:uid="{00000000-0004-0000-0000-0000C3020000}"/>
    <hyperlink ref="AL294" r:id="rId709" xr:uid="{00000000-0004-0000-0000-0000C4020000}"/>
    <hyperlink ref="AL295" r:id="rId710" xr:uid="{00000000-0004-0000-0000-0000C5020000}"/>
    <hyperlink ref="AL296" r:id="rId711" xr:uid="{00000000-0004-0000-0000-0000C6020000}"/>
    <hyperlink ref="AL297" r:id="rId712" xr:uid="{00000000-0004-0000-0000-0000C7020000}"/>
    <hyperlink ref="AL298" r:id="rId713" xr:uid="{00000000-0004-0000-0000-0000C8020000}"/>
    <hyperlink ref="AL299" r:id="rId714" xr:uid="{00000000-0004-0000-0000-0000C9020000}"/>
    <hyperlink ref="AL300" r:id="rId715" xr:uid="{00000000-0004-0000-0000-0000CA020000}"/>
    <hyperlink ref="AL301" r:id="rId716" xr:uid="{00000000-0004-0000-0000-0000CB020000}"/>
    <hyperlink ref="AL302" r:id="rId717" xr:uid="{00000000-0004-0000-0000-0000CC020000}"/>
    <hyperlink ref="AL303" r:id="rId718" xr:uid="{00000000-0004-0000-0000-0000CD020000}"/>
    <hyperlink ref="AL306" r:id="rId719" xr:uid="{00000000-0004-0000-0000-0000CE020000}"/>
    <hyperlink ref="AL304" r:id="rId720" xr:uid="{00000000-0004-0000-0000-0000CF020000}"/>
    <hyperlink ref="BW307" r:id="rId721" xr:uid="{00000000-0004-0000-0000-0000D0020000}"/>
    <hyperlink ref="AL307" r:id="rId722" xr:uid="{00000000-0004-0000-0000-0000D1020000}"/>
    <hyperlink ref="BW305" r:id="rId723" xr:uid="{00000000-0004-0000-0000-0000D2020000}"/>
    <hyperlink ref="AL305" r:id="rId724" xr:uid="{00000000-0004-0000-0000-0000D3020000}"/>
    <hyperlink ref="BW308" r:id="rId725" xr:uid="{00000000-0004-0000-0000-0000D4020000}"/>
    <hyperlink ref="AL308" r:id="rId726" xr:uid="{00000000-0004-0000-0000-0000D5020000}"/>
    <hyperlink ref="BW309" r:id="rId727" xr:uid="{00000000-0004-0000-0000-0000D6020000}"/>
    <hyperlink ref="AL309" r:id="rId728" xr:uid="{00000000-0004-0000-0000-0000D7020000}"/>
    <hyperlink ref="BW310" r:id="rId729" xr:uid="{00000000-0004-0000-0000-0000D8020000}"/>
    <hyperlink ref="AL310" r:id="rId730" xr:uid="{00000000-0004-0000-0000-0000D9020000}"/>
    <hyperlink ref="BW311" r:id="rId731" xr:uid="{00000000-0004-0000-0000-0000DA020000}"/>
    <hyperlink ref="AL311" r:id="rId732" xr:uid="{00000000-0004-0000-0000-0000DB020000}"/>
    <hyperlink ref="BW312" r:id="rId733" xr:uid="{00000000-0004-0000-0000-0000DC020000}"/>
    <hyperlink ref="AL312" r:id="rId734" xr:uid="{00000000-0004-0000-0000-0000DD020000}"/>
    <hyperlink ref="BW313" r:id="rId735" xr:uid="{00000000-0004-0000-0000-0000DE020000}"/>
    <hyperlink ref="AL313" r:id="rId736" xr:uid="{00000000-0004-0000-0000-0000DF020000}"/>
    <hyperlink ref="BW314" r:id="rId737" xr:uid="{00000000-0004-0000-0000-0000E0020000}"/>
    <hyperlink ref="AL314" r:id="rId738" xr:uid="{00000000-0004-0000-0000-0000E1020000}"/>
    <hyperlink ref="BW315" r:id="rId739" xr:uid="{00000000-0004-0000-0000-0000E2020000}"/>
    <hyperlink ref="AL315" r:id="rId740" xr:uid="{00000000-0004-0000-0000-0000E3020000}"/>
    <hyperlink ref="BW316" r:id="rId741" xr:uid="{00000000-0004-0000-0000-0000E4020000}"/>
    <hyperlink ref="AL316" r:id="rId742" xr:uid="{00000000-0004-0000-0000-0000E5020000}"/>
    <hyperlink ref="BW317" r:id="rId743" xr:uid="{00000000-0004-0000-0000-0000E6020000}"/>
    <hyperlink ref="AL317" r:id="rId744" xr:uid="{00000000-0004-0000-0000-0000E7020000}"/>
    <hyperlink ref="BW318" r:id="rId745" xr:uid="{00000000-0004-0000-0000-0000E8020000}"/>
    <hyperlink ref="AL318" r:id="rId746" xr:uid="{00000000-0004-0000-0000-0000E9020000}"/>
    <hyperlink ref="BW319" r:id="rId747" xr:uid="{00000000-0004-0000-0000-0000EA020000}"/>
    <hyperlink ref="AL319" r:id="rId748" xr:uid="{00000000-0004-0000-0000-0000EB020000}"/>
    <hyperlink ref="BW320" r:id="rId749" xr:uid="{00000000-0004-0000-0000-0000EC020000}"/>
    <hyperlink ref="AL320" r:id="rId750" xr:uid="{00000000-0004-0000-0000-0000ED020000}"/>
    <hyperlink ref="BW321" r:id="rId751" xr:uid="{00000000-0004-0000-0000-0000EE020000}"/>
    <hyperlink ref="AL321" r:id="rId752" xr:uid="{00000000-0004-0000-0000-0000EF020000}"/>
    <hyperlink ref="BW322" r:id="rId753" xr:uid="{00000000-0004-0000-0000-0000F0020000}"/>
    <hyperlink ref="AL322" r:id="rId754" xr:uid="{00000000-0004-0000-0000-0000F1020000}"/>
    <hyperlink ref="BW323" r:id="rId755" xr:uid="{00000000-0004-0000-0000-0000F2020000}"/>
    <hyperlink ref="AL323" r:id="rId756" xr:uid="{00000000-0004-0000-0000-0000F3020000}"/>
    <hyperlink ref="BW324" r:id="rId757" xr:uid="{00000000-0004-0000-0000-0000F4020000}"/>
    <hyperlink ref="BW325" r:id="rId758" xr:uid="{00000000-0004-0000-0000-0000F5020000}"/>
    <hyperlink ref="AL325" r:id="rId759" xr:uid="{00000000-0004-0000-0000-0000F6020000}"/>
    <hyperlink ref="AL324" r:id="rId760" xr:uid="{00000000-0004-0000-0000-0000F7020000}"/>
    <hyperlink ref="BW326" r:id="rId761" xr:uid="{00000000-0004-0000-0000-0000F8020000}"/>
    <hyperlink ref="AL326" r:id="rId762" xr:uid="{00000000-0004-0000-0000-0000F9020000}"/>
    <hyperlink ref="BW327" r:id="rId763" xr:uid="{00000000-0004-0000-0000-0000FA020000}"/>
    <hyperlink ref="AL327" r:id="rId764" xr:uid="{00000000-0004-0000-0000-0000FB020000}"/>
    <hyperlink ref="BW328" r:id="rId765" xr:uid="{00000000-0004-0000-0000-0000FC020000}"/>
    <hyperlink ref="AL328" r:id="rId766" xr:uid="{00000000-0004-0000-0000-0000FD020000}"/>
    <hyperlink ref="BW329" r:id="rId767" xr:uid="{00000000-0004-0000-0000-0000FE020000}"/>
    <hyperlink ref="AL329" r:id="rId768" xr:uid="{00000000-0004-0000-0000-0000FF020000}"/>
    <hyperlink ref="BW330" r:id="rId769" xr:uid="{00000000-0004-0000-0000-000000030000}"/>
    <hyperlink ref="AL330" r:id="rId770" xr:uid="{00000000-0004-0000-0000-000001030000}"/>
    <hyperlink ref="BW331" r:id="rId771" xr:uid="{00000000-0004-0000-0000-000002030000}"/>
    <hyperlink ref="AL331" r:id="rId772" xr:uid="{00000000-0004-0000-0000-000003030000}"/>
    <hyperlink ref="BW332" r:id="rId773" xr:uid="{00000000-0004-0000-0000-000004030000}"/>
    <hyperlink ref="AL332" r:id="rId774" xr:uid="{00000000-0004-0000-0000-000005030000}"/>
    <hyperlink ref="BW420" r:id="rId775" xr:uid="{00000000-0004-0000-0000-000006030000}"/>
    <hyperlink ref="BW333" r:id="rId776" xr:uid="{00000000-0004-0000-0000-000007030000}"/>
    <hyperlink ref="BW334" r:id="rId777" xr:uid="{00000000-0004-0000-0000-000008030000}"/>
    <hyperlink ref="BW335" r:id="rId778" xr:uid="{00000000-0004-0000-0000-000009030000}"/>
    <hyperlink ref="BW336" r:id="rId779" xr:uid="{00000000-0004-0000-0000-00000A030000}"/>
    <hyperlink ref="BW337" r:id="rId780" xr:uid="{00000000-0004-0000-0000-00000B030000}"/>
    <hyperlink ref="BW338" r:id="rId781" xr:uid="{00000000-0004-0000-0000-00000C030000}"/>
    <hyperlink ref="BW339" r:id="rId782" xr:uid="{00000000-0004-0000-0000-00000D030000}"/>
    <hyperlink ref="AL333" r:id="rId783" xr:uid="{00000000-0004-0000-0000-00000E030000}"/>
    <hyperlink ref="AL334" r:id="rId784" xr:uid="{00000000-0004-0000-0000-00000F030000}"/>
    <hyperlink ref="AL335" r:id="rId785" xr:uid="{00000000-0004-0000-0000-000010030000}"/>
    <hyperlink ref="AL337" r:id="rId786" xr:uid="{00000000-0004-0000-0000-000011030000}"/>
    <hyperlink ref="AL336" r:id="rId787" xr:uid="{00000000-0004-0000-0000-000012030000}"/>
    <hyperlink ref="AL339" r:id="rId788" xr:uid="{00000000-0004-0000-0000-000013030000}"/>
    <hyperlink ref="AL338" r:id="rId789" xr:uid="{00000000-0004-0000-0000-000014030000}"/>
    <hyperlink ref="BW340" r:id="rId790" xr:uid="{00000000-0004-0000-0000-000015030000}"/>
    <hyperlink ref="AL340" r:id="rId791" xr:uid="{00000000-0004-0000-0000-000016030000}"/>
    <hyperlink ref="BW341" r:id="rId792" xr:uid="{00000000-0004-0000-0000-000017030000}"/>
    <hyperlink ref="AL341" r:id="rId793" xr:uid="{00000000-0004-0000-0000-000018030000}"/>
    <hyperlink ref="BW342" r:id="rId794" xr:uid="{00000000-0004-0000-0000-000019030000}"/>
    <hyperlink ref="AL342" r:id="rId795" xr:uid="{00000000-0004-0000-0000-00001A030000}"/>
    <hyperlink ref="BW343" r:id="rId796" xr:uid="{00000000-0004-0000-0000-00001B030000}"/>
    <hyperlink ref="AL343" r:id="rId797" xr:uid="{00000000-0004-0000-0000-00001C030000}"/>
    <hyperlink ref="BW344" r:id="rId798" xr:uid="{00000000-0004-0000-0000-00001D030000}"/>
    <hyperlink ref="AL344" r:id="rId799" xr:uid="{00000000-0004-0000-0000-00001E030000}"/>
    <hyperlink ref="BW345" r:id="rId800" xr:uid="{00000000-0004-0000-0000-00001F030000}"/>
    <hyperlink ref="AL345" r:id="rId801" xr:uid="{00000000-0004-0000-0000-000020030000}"/>
    <hyperlink ref="BW347" r:id="rId802" xr:uid="{00000000-0004-0000-0000-000021030000}"/>
    <hyperlink ref="BW348" r:id="rId803" xr:uid="{00000000-0004-0000-0000-000022030000}"/>
    <hyperlink ref="BW349" r:id="rId804" xr:uid="{00000000-0004-0000-0000-000023030000}"/>
    <hyperlink ref="BW350" r:id="rId805" xr:uid="{00000000-0004-0000-0000-000024030000}"/>
    <hyperlink ref="BW351" r:id="rId806" xr:uid="{00000000-0004-0000-0000-000025030000}"/>
    <hyperlink ref="BW352" r:id="rId807" xr:uid="{00000000-0004-0000-0000-000026030000}"/>
    <hyperlink ref="BW353" r:id="rId808" xr:uid="{00000000-0004-0000-0000-000027030000}"/>
    <hyperlink ref="BW354" r:id="rId809" xr:uid="{00000000-0004-0000-0000-000028030000}"/>
    <hyperlink ref="BW346" r:id="rId810" xr:uid="{00000000-0004-0000-0000-000029030000}"/>
    <hyperlink ref="AL346" r:id="rId811" xr:uid="{00000000-0004-0000-0000-00002A030000}"/>
    <hyperlink ref="AL347" r:id="rId812" xr:uid="{00000000-0004-0000-0000-00002B030000}"/>
    <hyperlink ref="AL348" r:id="rId813" xr:uid="{00000000-0004-0000-0000-00002C030000}"/>
    <hyperlink ref="AL349" r:id="rId814" xr:uid="{00000000-0004-0000-0000-00002D030000}"/>
    <hyperlink ref="AL350" r:id="rId815" xr:uid="{00000000-0004-0000-0000-00002E030000}"/>
    <hyperlink ref="AL351" r:id="rId816" xr:uid="{00000000-0004-0000-0000-00002F030000}"/>
    <hyperlink ref="AL352" r:id="rId817" xr:uid="{00000000-0004-0000-0000-000030030000}"/>
    <hyperlink ref="AL353" r:id="rId818" xr:uid="{00000000-0004-0000-0000-000031030000}"/>
    <hyperlink ref="AL354" r:id="rId819" xr:uid="{00000000-0004-0000-0000-000032030000}"/>
    <hyperlink ref="BW355" r:id="rId820" xr:uid="{00000000-0004-0000-0000-000033030000}"/>
    <hyperlink ref="BW356" r:id="rId821" xr:uid="{00000000-0004-0000-0000-000034030000}"/>
    <hyperlink ref="AL356" r:id="rId822" xr:uid="{00000000-0004-0000-0000-000035030000}"/>
    <hyperlink ref="AL355" r:id="rId823" xr:uid="{00000000-0004-0000-0000-000036030000}"/>
    <hyperlink ref="BW421" r:id="rId824" xr:uid="{00000000-0004-0000-0000-000037030000}"/>
    <hyperlink ref="BW422" r:id="rId825" xr:uid="{00000000-0004-0000-0000-000038030000}"/>
    <hyperlink ref="BW419" r:id="rId826" xr:uid="{00000000-0004-0000-0000-000039030000}"/>
    <hyperlink ref="AL419" r:id="rId827" xr:uid="{00000000-0004-0000-0000-00003A030000}"/>
    <hyperlink ref="AL421" r:id="rId828" xr:uid="{00000000-0004-0000-0000-00003B030000}"/>
    <hyperlink ref="AL422" r:id="rId829" xr:uid="{00000000-0004-0000-0000-00003C030000}"/>
    <hyperlink ref="BW423" r:id="rId830" xr:uid="{00000000-0004-0000-0000-00003D030000}"/>
    <hyperlink ref="BW424" r:id="rId831" xr:uid="{00000000-0004-0000-0000-00003E030000}"/>
    <hyperlink ref="BW425" r:id="rId832" xr:uid="{00000000-0004-0000-0000-00003F030000}"/>
    <hyperlink ref="BW426" r:id="rId833" xr:uid="{00000000-0004-0000-0000-000040030000}"/>
    <hyperlink ref="BW427" r:id="rId834" xr:uid="{00000000-0004-0000-0000-000041030000}"/>
    <hyperlink ref="AL423" r:id="rId835" xr:uid="{00000000-0004-0000-0000-000042030000}"/>
    <hyperlink ref="AL424" r:id="rId836" xr:uid="{00000000-0004-0000-0000-000043030000}"/>
    <hyperlink ref="AL425" r:id="rId837" xr:uid="{00000000-0004-0000-0000-000044030000}"/>
    <hyperlink ref="AL426" r:id="rId838" xr:uid="{00000000-0004-0000-0000-000045030000}"/>
    <hyperlink ref="BW428" r:id="rId839" xr:uid="{00000000-0004-0000-0000-000046030000}"/>
    <hyperlink ref="AL427" r:id="rId840" xr:uid="{00000000-0004-0000-0000-000047030000}"/>
    <hyperlink ref="AL428" r:id="rId841" xr:uid="{00000000-0004-0000-0000-000048030000}"/>
    <hyperlink ref="BW429" r:id="rId842" xr:uid="{00000000-0004-0000-0000-000049030000}"/>
    <hyperlink ref="BW431" r:id="rId843" xr:uid="{00000000-0004-0000-0000-00004A030000}"/>
    <hyperlink ref="BW432" r:id="rId844" xr:uid="{00000000-0004-0000-0000-00004B030000}"/>
    <hyperlink ref="BW433" r:id="rId845" xr:uid="{00000000-0004-0000-0000-00004C030000}"/>
    <hyperlink ref="BW430" r:id="rId846" xr:uid="{00000000-0004-0000-0000-00004D030000}"/>
    <hyperlink ref="AL429" r:id="rId847" xr:uid="{00000000-0004-0000-0000-00004E030000}"/>
    <hyperlink ref="AL430" r:id="rId848" xr:uid="{00000000-0004-0000-0000-00004F030000}"/>
    <hyperlink ref="AL431" r:id="rId849" xr:uid="{00000000-0004-0000-0000-000050030000}"/>
    <hyperlink ref="AL432" r:id="rId850" xr:uid="{00000000-0004-0000-0000-000051030000}"/>
    <hyperlink ref="AL433" r:id="rId851" xr:uid="{00000000-0004-0000-0000-000052030000}"/>
    <hyperlink ref="BW434" r:id="rId852" xr:uid="{00000000-0004-0000-0000-000053030000}"/>
    <hyperlink ref="BW435" r:id="rId853" xr:uid="{00000000-0004-0000-0000-000054030000}"/>
    <hyperlink ref="BW436" r:id="rId854" xr:uid="{00000000-0004-0000-0000-000055030000}"/>
    <hyperlink ref="AL434" r:id="rId855" xr:uid="{00000000-0004-0000-0000-000056030000}"/>
    <hyperlink ref="AL435" r:id="rId856" xr:uid="{00000000-0004-0000-0000-000057030000}"/>
    <hyperlink ref="AL436" r:id="rId857" xr:uid="{00000000-0004-0000-0000-000058030000}"/>
    <hyperlink ref="AL437" r:id="rId858" xr:uid="{00000000-0004-0000-0000-000059030000}"/>
    <hyperlink ref="AL438" r:id="rId859" xr:uid="{00000000-0004-0000-0000-00005A030000}"/>
    <hyperlink ref="BW437" r:id="rId860" xr:uid="{00000000-0004-0000-0000-00005B030000}"/>
    <hyperlink ref="BW438" r:id="rId861" xr:uid="{00000000-0004-0000-0000-00005C030000}"/>
    <hyperlink ref="BW439" r:id="rId862" xr:uid="{00000000-0004-0000-0000-00005D030000}"/>
    <hyperlink ref="BW440" r:id="rId863" xr:uid="{00000000-0004-0000-0000-00005E030000}"/>
    <hyperlink ref="BW442" r:id="rId864" xr:uid="{00000000-0004-0000-0000-00005F030000}"/>
    <hyperlink ref="AL439" r:id="rId865" xr:uid="{00000000-0004-0000-0000-000060030000}"/>
    <hyperlink ref="AL440" r:id="rId866" xr:uid="{00000000-0004-0000-0000-000061030000}"/>
    <hyperlink ref="AL441" r:id="rId867" xr:uid="{00000000-0004-0000-0000-000062030000}"/>
    <hyperlink ref="AL442" r:id="rId868" xr:uid="{00000000-0004-0000-0000-000063030000}"/>
    <hyperlink ref="BW441" r:id="rId869" xr:uid="{00000000-0004-0000-0000-000064030000}"/>
    <hyperlink ref="BW443" r:id="rId870" xr:uid="{00000000-0004-0000-0000-000065030000}"/>
    <hyperlink ref="BW444" r:id="rId871" xr:uid="{00000000-0004-0000-0000-000066030000}"/>
    <hyperlink ref="BW445" r:id="rId872" xr:uid="{00000000-0004-0000-0000-000067030000}"/>
    <hyperlink ref="BW446" r:id="rId873" xr:uid="{00000000-0004-0000-0000-000068030000}"/>
    <hyperlink ref="AL443" r:id="rId874" xr:uid="{00000000-0004-0000-0000-000069030000}"/>
    <hyperlink ref="AL444" r:id="rId875" xr:uid="{00000000-0004-0000-0000-00006A030000}"/>
    <hyperlink ref="AL445" r:id="rId876" xr:uid="{00000000-0004-0000-0000-00006B030000}"/>
    <hyperlink ref="AL446" r:id="rId877" xr:uid="{00000000-0004-0000-0000-00006C030000}"/>
    <hyperlink ref="AL447" r:id="rId878" xr:uid="{00000000-0004-0000-0000-00006D030000}"/>
    <hyperlink ref="AL448" r:id="rId879" xr:uid="{00000000-0004-0000-0000-00006E030000}"/>
    <hyperlink ref="AL449" r:id="rId880" xr:uid="{00000000-0004-0000-0000-00006F030000}"/>
    <hyperlink ref="BW447" r:id="rId881" xr:uid="{00000000-0004-0000-0000-000070030000}"/>
    <hyperlink ref="BW448" r:id="rId882" xr:uid="{00000000-0004-0000-0000-000071030000}"/>
    <hyperlink ref="BW449" r:id="rId883" xr:uid="{00000000-0004-0000-0000-000072030000}"/>
    <hyperlink ref="AL450" r:id="rId884" xr:uid="{00000000-0004-0000-0000-000073030000}"/>
    <hyperlink ref="AL451" r:id="rId885" xr:uid="{00000000-0004-0000-0000-000074030000}"/>
    <hyperlink ref="AL452" r:id="rId886" xr:uid="{00000000-0004-0000-0000-000075030000}"/>
    <hyperlink ref="AL453" r:id="rId887" xr:uid="{00000000-0004-0000-0000-000076030000}"/>
    <hyperlink ref="AL454" r:id="rId888" xr:uid="{00000000-0004-0000-0000-000077030000}"/>
    <hyperlink ref="AL455" r:id="rId889" xr:uid="{00000000-0004-0000-0000-000078030000}"/>
    <hyperlink ref="AL456" r:id="rId890" xr:uid="{00000000-0004-0000-0000-000079030000}"/>
    <hyperlink ref="AL457" r:id="rId891" xr:uid="{00000000-0004-0000-0000-00007A030000}"/>
    <hyperlink ref="AL458" r:id="rId892" xr:uid="{00000000-0004-0000-0000-00007B030000}"/>
    <hyperlink ref="AL459" r:id="rId893" xr:uid="{00000000-0004-0000-0000-00007C030000}"/>
    <hyperlink ref="BW450" r:id="rId894" xr:uid="{00000000-0004-0000-0000-00007D030000}"/>
    <hyperlink ref="BW451" r:id="rId895" xr:uid="{00000000-0004-0000-0000-00007E030000}"/>
    <hyperlink ref="BW452" r:id="rId896" xr:uid="{00000000-0004-0000-0000-00007F030000}"/>
    <hyperlink ref="BW453" r:id="rId897" xr:uid="{00000000-0004-0000-0000-000080030000}"/>
    <hyperlink ref="BW454" r:id="rId898" xr:uid="{00000000-0004-0000-0000-000081030000}"/>
    <hyperlink ref="BW455" r:id="rId899" xr:uid="{00000000-0004-0000-0000-000082030000}"/>
    <hyperlink ref="BW456" r:id="rId900" xr:uid="{00000000-0004-0000-0000-000083030000}"/>
    <hyperlink ref="BW457" r:id="rId901" xr:uid="{00000000-0004-0000-0000-000084030000}"/>
    <hyperlink ref="BW458" r:id="rId902" xr:uid="{00000000-0004-0000-0000-000085030000}"/>
    <hyperlink ref="BW459" r:id="rId903" xr:uid="{00000000-0004-0000-0000-000086030000}"/>
    <hyperlink ref="BW460" r:id="rId904" xr:uid="{00000000-0004-0000-0000-000087030000}"/>
    <hyperlink ref="AL460" r:id="rId905" xr:uid="{00000000-0004-0000-0000-000088030000}"/>
    <hyperlink ref="BW461" r:id="rId906" xr:uid="{00000000-0004-0000-0000-000089030000}"/>
    <hyperlink ref="BW462" r:id="rId907" xr:uid="{00000000-0004-0000-0000-00008A030000}"/>
    <hyperlink ref="AL463" r:id="rId908" xr:uid="{00000000-0004-0000-0000-00008B030000}"/>
    <hyperlink ref="BW463" r:id="rId909" xr:uid="{00000000-0004-0000-0000-00008C030000}"/>
    <hyperlink ref="AL464" r:id="rId910" xr:uid="{00000000-0004-0000-0000-00008D030000}"/>
    <hyperlink ref="BW464" r:id="rId911" xr:uid="{00000000-0004-0000-0000-00008E030000}"/>
    <hyperlink ref="AL465" r:id="rId912" xr:uid="{00000000-0004-0000-0000-00008F030000}"/>
    <hyperlink ref="BW465" r:id="rId913" xr:uid="{00000000-0004-0000-0000-000090030000}"/>
    <hyperlink ref="AL466" r:id="rId914" xr:uid="{00000000-0004-0000-0000-000091030000}"/>
    <hyperlink ref="BW466" r:id="rId915" xr:uid="{00000000-0004-0000-0000-000092030000}"/>
    <hyperlink ref="AL467" r:id="rId916" xr:uid="{00000000-0004-0000-0000-000093030000}"/>
    <hyperlink ref="BW467" r:id="rId917" xr:uid="{00000000-0004-0000-0000-000094030000}"/>
    <hyperlink ref="AL468" r:id="rId918" xr:uid="{00000000-0004-0000-0000-000095030000}"/>
    <hyperlink ref="BW468" r:id="rId919" xr:uid="{00000000-0004-0000-0000-000096030000}"/>
    <hyperlink ref="AL469" r:id="rId920" xr:uid="{00000000-0004-0000-0000-000097030000}"/>
    <hyperlink ref="BW469" r:id="rId921" xr:uid="{00000000-0004-0000-0000-000098030000}"/>
    <hyperlink ref="BW470" r:id="rId922" xr:uid="{00000000-0004-0000-0000-000099030000}"/>
    <hyperlink ref="BW471" r:id="rId923" xr:uid="{00000000-0004-0000-0000-00009A030000}"/>
    <hyperlink ref="BW472" r:id="rId924" xr:uid="{00000000-0004-0000-0000-00009B030000}"/>
    <hyperlink ref="AL472" r:id="rId925" xr:uid="{00000000-0004-0000-0000-00009C030000}"/>
    <hyperlink ref="AL474" r:id="rId926" xr:uid="{00000000-0004-0000-0000-00009D030000}"/>
    <hyperlink ref="BW474" r:id="rId927" xr:uid="{00000000-0004-0000-0000-00009E030000}"/>
    <hyperlink ref="BW473" r:id="rId928" xr:uid="{00000000-0004-0000-0000-00009F030000}"/>
    <hyperlink ref="AL475" r:id="rId929" xr:uid="{00000000-0004-0000-0000-0000A0030000}"/>
    <hyperlink ref="BW475" r:id="rId930" xr:uid="{00000000-0004-0000-0000-0000A1030000}"/>
    <hyperlink ref="AL476" r:id="rId931" xr:uid="{00000000-0004-0000-0000-0000A2030000}"/>
    <hyperlink ref="AL482" r:id="rId932" xr:uid="{00000000-0004-0000-0000-0000A3030000}"/>
    <hyperlink ref="AL485" r:id="rId933" xr:uid="{00000000-0004-0000-0000-0000A4030000}"/>
    <hyperlink ref="AL486" r:id="rId934" xr:uid="{00000000-0004-0000-0000-0000A5030000}"/>
    <hyperlink ref="AL488" r:id="rId935" xr:uid="{00000000-0004-0000-0000-0000A6030000}"/>
    <hyperlink ref="AL491" r:id="rId936" xr:uid="{00000000-0004-0000-0000-0000A7030000}"/>
    <hyperlink ref="AL492" r:id="rId937" xr:uid="{00000000-0004-0000-0000-0000A8030000}"/>
    <hyperlink ref="AL494" r:id="rId938" xr:uid="{00000000-0004-0000-0000-0000A9030000}"/>
    <hyperlink ref="BW496" r:id="rId939" xr:uid="{00000000-0004-0000-0000-0000AA030000}"/>
    <hyperlink ref="BW497" r:id="rId940" xr:uid="{00000000-0004-0000-0000-0000AB030000}"/>
    <hyperlink ref="BW498" r:id="rId941" xr:uid="{00000000-0004-0000-0000-0000AC030000}"/>
    <hyperlink ref="BW499" r:id="rId942" xr:uid="{00000000-0004-0000-0000-0000AD030000}"/>
    <hyperlink ref="BW500" r:id="rId943" xr:uid="{00000000-0004-0000-0000-0000AE030000}"/>
    <hyperlink ref="BW476" r:id="rId944" xr:uid="{00000000-0004-0000-0000-0000AF030000}"/>
    <hyperlink ref="BW501" r:id="rId945" xr:uid="{00000000-0004-0000-0000-0000B0030000}"/>
    <hyperlink ref="BW502" r:id="rId946" xr:uid="{00000000-0004-0000-0000-0000B1030000}"/>
    <hyperlink ref="BW503" r:id="rId947" xr:uid="{00000000-0004-0000-0000-0000B2030000}"/>
    <hyperlink ref="AL504" r:id="rId948" xr:uid="{00000000-0004-0000-0000-0000B3030000}"/>
    <hyperlink ref="BW504" r:id="rId949" xr:uid="{00000000-0004-0000-0000-0000B4030000}"/>
    <hyperlink ref="BW505" r:id="rId950" xr:uid="{00000000-0004-0000-0000-0000B5030000}"/>
    <hyperlink ref="BW478" r:id="rId951" xr:uid="{00000000-0004-0000-0000-0000B6030000}"/>
    <hyperlink ref="BW492" r:id="rId952" xr:uid="{00000000-0004-0000-0000-0000B7030000}"/>
    <hyperlink ref="AL479" r:id="rId953" xr:uid="{00000000-0004-0000-0000-0000B8030000}"/>
    <hyperlink ref="BW479" r:id="rId954" xr:uid="{00000000-0004-0000-0000-0000B9030000}"/>
    <hyperlink ref="AL505" r:id="rId955" xr:uid="{00000000-0004-0000-0000-0000BA030000}"/>
    <hyperlink ref="AL506" r:id="rId956" xr:uid="{00000000-0004-0000-0000-0000BB030000}"/>
    <hyperlink ref="BW506" r:id="rId957" xr:uid="{00000000-0004-0000-0000-0000BC030000}"/>
    <hyperlink ref="BW507" r:id="rId958" xr:uid="{00000000-0004-0000-0000-0000BD030000}"/>
    <hyperlink ref="AL507" r:id="rId959" xr:uid="{00000000-0004-0000-0000-0000BE030000}"/>
    <hyperlink ref="BW508" r:id="rId960" xr:uid="{00000000-0004-0000-0000-0000BF030000}"/>
    <hyperlink ref="AL508" r:id="rId961" xr:uid="{00000000-0004-0000-0000-0000C0030000}"/>
    <hyperlink ref="BW509" r:id="rId962" xr:uid="{00000000-0004-0000-0000-0000C1030000}"/>
    <hyperlink ref="BW510" r:id="rId963" xr:uid="{00000000-0004-0000-0000-0000C2030000}"/>
    <hyperlink ref="BW511" r:id="rId964" xr:uid="{00000000-0004-0000-0000-0000C3030000}"/>
    <hyperlink ref="BW512" r:id="rId965" xr:uid="{00000000-0004-0000-0000-0000C4030000}"/>
    <hyperlink ref="BW513" r:id="rId966" xr:uid="{00000000-0004-0000-0000-0000C5030000}"/>
    <hyperlink ref="BW514" r:id="rId967" xr:uid="{00000000-0004-0000-0000-0000C6030000}"/>
    <hyperlink ref="BW515" r:id="rId968" xr:uid="{00000000-0004-0000-0000-0000C7030000}"/>
    <hyperlink ref="BW516" r:id="rId969" xr:uid="{00000000-0004-0000-0000-0000C8030000}"/>
    <hyperlink ref="BW517" r:id="rId970" xr:uid="{00000000-0004-0000-0000-0000C9030000}"/>
    <hyperlink ref="BW518" r:id="rId971" xr:uid="{00000000-0004-0000-0000-0000CA030000}"/>
    <hyperlink ref="BW519" r:id="rId972" xr:uid="{00000000-0004-0000-0000-0000CB030000}"/>
    <hyperlink ref="BW520" r:id="rId973" xr:uid="{00000000-0004-0000-0000-0000CC030000}"/>
    <hyperlink ref="BW521" r:id="rId974" xr:uid="{00000000-0004-0000-0000-0000CD030000}"/>
    <hyperlink ref="BW522" r:id="rId975" xr:uid="{00000000-0004-0000-0000-0000CE030000}"/>
    <hyperlink ref="BW523" r:id="rId976" xr:uid="{00000000-0004-0000-0000-0000CF030000}"/>
    <hyperlink ref="BW524" r:id="rId977" xr:uid="{00000000-0004-0000-0000-0000D0030000}"/>
    <hyperlink ref="BW525" r:id="rId978" xr:uid="{00000000-0004-0000-0000-0000D1030000}"/>
    <hyperlink ref="BW526" r:id="rId979" xr:uid="{00000000-0004-0000-0000-0000D2030000}"/>
    <hyperlink ref="BW527" r:id="rId980" xr:uid="{00000000-0004-0000-0000-0000D3030000}"/>
    <hyperlink ref="BW528" r:id="rId981" xr:uid="{00000000-0004-0000-0000-0000D4030000}"/>
    <hyperlink ref="BW529" r:id="rId982" xr:uid="{00000000-0004-0000-0000-0000D5030000}"/>
    <hyperlink ref="BW530" r:id="rId983" xr:uid="{00000000-0004-0000-0000-0000D6030000}"/>
    <hyperlink ref="BW531" r:id="rId984" xr:uid="{00000000-0004-0000-0000-0000D7030000}"/>
    <hyperlink ref="BW532" r:id="rId985" xr:uid="{00000000-0004-0000-0000-0000D8030000}"/>
    <hyperlink ref="BW533" r:id="rId986" xr:uid="{00000000-0004-0000-0000-0000D9030000}"/>
    <hyperlink ref="BW534" r:id="rId987" xr:uid="{00000000-0004-0000-0000-0000DA030000}"/>
    <hyperlink ref="BW535" r:id="rId988" xr:uid="{00000000-0004-0000-0000-0000DB030000}"/>
    <hyperlink ref="BW536" r:id="rId989" xr:uid="{00000000-0004-0000-0000-0000DC030000}"/>
    <hyperlink ref="BW537" r:id="rId990" xr:uid="{00000000-0004-0000-0000-0000DD030000}"/>
    <hyperlink ref="BW538" r:id="rId991" xr:uid="{00000000-0004-0000-0000-0000DE030000}"/>
    <hyperlink ref="BW539" r:id="rId992" xr:uid="{00000000-0004-0000-0000-0000DF030000}"/>
    <hyperlink ref="BW540" r:id="rId993" xr:uid="{00000000-0004-0000-0000-0000E0030000}"/>
    <hyperlink ref="BW541" r:id="rId994" xr:uid="{00000000-0004-0000-0000-0000E1030000}"/>
    <hyperlink ref="BW542" r:id="rId995" xr:uid="{00000000-0004-0000-0000-0000E2030000}"/>
    <hyperlink ref="BW543" r:id="rId996" xr:uid="{00000000-0004-0000-0000-0000E3030000}"/>
    <hyperlink ref="BW544" r:id="rId997" xr:uid="{00000000-0004-0000-0000-0000E4030000}"/>
    <hyperlink ref="BW545" r:id="rId998" xr:uid="{00000000-0004-0000-0000-0000E5030000}"/>
    <hyperlink ref="BW546" r:id="rId999" xr:uid="{00000000-0004-0000-0000-0000E6030000}"/>
    <hyperlink ref="BW547" r:id="rId1000" xr:uid="{00000000-0004-0000-0000-0000E7030000}"/>
    <hyperlink ref="BW548" r:id="rId1001" xr:uid="{00000000-0004-0000-0000-0000E8030000}"/>
    <hyperlink ref="AL509" r:id="rId1002" xr:uid="{00000000-0004-0000-0000-0000E9030000}"/>
    <hyperlink ref="AL510" r:id="rId1003" xr:uid="{00000000-0004-0000-0000-0000EA030000}"/>
    <hyperlink ref="AL511" r:id="rId1004" xr:uid="{00000000-0004-0000-0000-0000EB030000}"/>
    <hyperlink ref="AL512" r:id="rId1005" xr:uid="{00000000-0004-0000-0000-0000EC030000}"/>
    <hyperlink ref="AL513" r:id="rId1006" xr:uid="{00000000-0004-0000-0000-0000ED030000}"/>
    <hyperlink ref="AL514" r:id="rId1007" xr:uid="{00000000-0004-0000-0000-0000EE030000}"/>
    <hyperlink ref="AL515" r:id="rId1008" xr:uid="{00000000-0004-0000-0000-0000EF030000}"/>
    <hyperlink ref="AL516" r:id="rId1009" xr:uid="{00000000-0004-0000-0000-0000F0030000}"/>
    <hyperlink ref="AL517" r:id="rId1010" xr:uid="{00000000-0004-0000-0000-0000F1030000}"/>
    <hyperlink ref="AL518" r:id="rId1011" xr:uid="{00000000-0004-0000-0000-0000F2030000}"/>
    <hyperlink ref="AL519" r:id="rId1012" xr:uid="{00000000-0004-0000-0000-0000F3030000}"/>
    <hyperlink ref="AL520" r:id="rId1013" xr:uid="{00000000-0004-0000-0000-0000F4030000}"/>
    <hyperlink ref="AL521" r:id="rId1014" xr:uid="{00000000-0004-0000-0000-0000F5030000}"/>
    <hyperlink ref="AL522" r:id="rId1015" xr:uid="{00000000-0004-0000-0000-0000F6030000}"/>
    <hyperlink ref="AL523" r:id="rId1016" xr:uid="{00000000-0004-0000-0000-0000F7030000}"/>
    <hyperlink ref="AL524" r:id="rId1017" xr:uid="{00000000-0004-0000-0000-0000F8030000}"/>
    <hyperlink ref="AL525" r:id="rId1018" xr:uid="{00000000-0004-0000-0000-0000F9030000}"/>
    <hyperlink ref="AL526" r:id="rId1019" xr:uid="{00000000-0004-0000-0000-0000FA030000}"/>
    <hyperlink ref="AL527" r:id="rId1020" xr:uid="{00000000-0004-0000-0000-0000FB030000}"/>
    <hyperlink ref="AL528" r:id="rId1021" xr:uid="{00000000-0004-0000-0000-0000FC030000}"/>
    <hyperlink ref="AL529" r:id="rId1022" xr:uid="{00000000-0004-0000-0000-0000FD030000}"/>
    <hyperlink ref="AL530" r:id="rId1023" xr:uid="{00000000-0004-0000-0000-0000FE030000}"/>
    <hyperlink ref="AL531" r:id="rId1024" xr:uid="{00000000-0004-0000-0000-0000FF030000}"/>
    <hyperlink ref="AL532" r:id="rId1025" xr:uid="{00000000-0004-0000-0000-000000040000}"/>
    <hyperlink ref="AL533" r:id="rId1026" xr:uid="{00000000-0004-0000-0000-000001040000}"/>
    <hyperlink ref="AL534" r:id="rId1027" xr:uid="{00000000-0004-0000-0000-000002040000}"/>
    <hyperlink ref="AL535" r:id="rId1028" xr:uid="{00000000-0004-0000-0000-000003040000}"/>
    <hyperlink ref="AL536" r:id="rId1029" xr:uid="{00000000-0004-0000-0000-000004040000}"/>
    <hyperlink ref="AL537" r:id="rId1030" xr:uid="{00000000-0004-0000-0000-000005040000}"/>
    <hyperlink ref="AL538" r:id="rId1031" xr:uid="{00000000-0004-0000-0000-000006040000}"/>
    <hyperlink ref="AL539" r:id="rId1032" xr:uid="{00000000-0004-0000-0000-000007040000}"/>
    <hyperlink ref="AL540" r:id="rId1033" xr:uid="{00000000-0004-0000-0000-000008040000}"/>
    <hyperlink ref="AL541" r:id="rId1034" xr:uid="{00000000-0004-0000-0000-000009040000}"/>
    <hyperlink ref="AL542" r:id="rId1035" xr:uid="{00000000-0004-0000-0000-00000A040000}"/>
    <hyperlink ref="AL543" r:id="rId1036" xr:uid="{00000000-0004-0000-0000-00000B040000}"/>
    <hyperlink ref="AL544" r:id="rId1037" xr:uid="{00000000-0004-0000-0000-00000C040000}"/>
    <hyperlink ref="AL545" r:id="rId1038" xr:uid="{00000000-0004-0000-0000-00000D040000}"/>
    <hyperlink ref="AL546" r:id="rId1039" xr:uid="{00000000-0004-0000-0000-00000E040000}"/>
    <hyperlink ref="AL547" r:id="rId1040" xr:uid="{00000000-0004-0000-0000-00000F040000}"/>
    <hyperlink ref="AL548" r:id="rId1041" xr:uid="{00000000-0004-0000-0000-000010040000}"/>
    <hyperlink ref="BW549" r:id="rId1042" xr:uid="{00000000-0004-0000-0000-000011040000}"/>
    <hyperlink ref="BW488" r:id="rId1043" xr:uid="{00000000-0004-0000-0000-000012040000}"/>
    <hyperlink ref="BW495" r:id="rId1044" xr:uid="{00000000-0004-0000-0000-000013040000}"/>
    <hyperlink ref="AL549" r:id="rId1045" xr:uid="{00000000-0004-0000-0000-000014040000}"/>
    <hyperlink ref="BW486" r:id="rId1046" xr:uid="{00000000-0004-0000-0000-000015040000}"/>
    <hyperlink ref="BW491" r:id="rId1047" xr:uid="{00000000-0004-0000-0000-000016040000}"/>
    <hyperlink ref="AL550" r:id="rId1048" xr:uid="{00000000-0004-0000-0000-000017040000}"/>
    <hyperlink ref="BW550" r:id="rId1049" xr:uid="{00000000-0004-0000-0000-000018040000}"/>
    <hyperlink ref="BW477" r:id="rId1050" xr:uid="{00000000-0004-0000-0000-000019040000}"/>
    <hyperlink ref="AL551" r:id="rId1051" xr:uid="{00000000-0004-0000-0000-00001A040000}"/>
    <hyperlink ref="BW481" r:id="rId1052" xr:uid="{00000000-0004-0000-0000-00001B040000}"/>
    <hyperlink ref="BW494" r:id="rId1053" xr:uid="{00000000-0004-0000-0000-00001C040000}"/>
    <hyperlink ref="BW485" r:id="rId1054" xr:uid="{00000000-0004-0000-0000-00001D040000}"/>
    <hyperlink ref="BW489" r:id="rId1055" xr:uid="{00000000-0004-0000-0000-00001E040000}"/>
    <hyperlink ref="BW482" r:id="rId1056" xr:uid="{00000000-0004-0000-0000-00001F040000}"/>
    <hyperlink ref="BW493" r:id="rId1057" xr:uid="{00000000-0004-0000-0000-000020040000}"/>
    <hyperlink ref="BW490" r:id="rId1058" xr:uid="{00000000-0004-0000-0000-000021040000}"/>
    <hyperlink ref="BW552" r:id="rId1059" xr:uid="{00000000-0004-0000-0000-000022040000}"/>
    <hyperlink ref="BW553" r:id="rId1060" xr:uid="{00000000-0004-0000-0000-000023040000}"/>
    <hyperlink ref="BW554" r:id="rId1061" xr:uid="{00000000-0004-0000-0000-000024040000}"/>
    <hyperlink ref="AL553" r:id="rId1062" xr:uid="{00000000-0004-0000-0000-000025040000}"/>
    <hyperlink ref="AL554" r:id="rId1063" xr:uid="{00000000-0004-0000-0000-000026040000}"/>
    <hyperlink ref="AL552" r:id="rId1064" xr:uid="{00000000-0004-0000-0000-000027040000}"/>
    <hyperlink ref="BW483" r:id="rId1065" xr:uid="{00000000-0004-0000-0000-000028040000}"/>
    <hyperlink ref="BW551" r:id="rId1066" xr:uid="{00000000-0004-0000-0000-000029040000}"/>
    <hyperlink ref="BW555" r:id="rId1067" xr:uid="{00000000-0004-0000-0000-00002A040000}"/>
    <hyperlink ref="BW487" r:id="rId1068" xr:uid="{00000000-0004-0000-0000-00002B040000}"/>
    <hyperlink ref="BW556" r:id="rId1069" xr:uid="{00000000-0004-0000-0000-00002C040000}"/>
    <hyperlink ref="AL556" r:id="rId1070" xr:uid="{00000000-0004-0000-0000-00002D040000}"/>
    <hyperlink ref="BW484" r:id="rId1071" xr:uid="{00000000-0004-0000-0000-00002E040000}"/>
    <hyperlink ref="BW557" r:id="rId1072" xr:uid="{00000000-0004-0000-0000-00002F040000}"/>
    <hyperlink ref="AL557" r:id="rId1073" xr:uid="{00000000-0004-0000-0000-000030040000}"/>
    <hyperlink ref="BW558" r:id="rId1074" xr:uid="{00000000-0004-0000-0000-000031040000}"/>
    <hyperlink ref="AL558" r:id="rId1075" xr:uid="{00000000-0004-0000-0000-000032040000}"/>
    <hyperlink ref="BW559" r:id="rId1076" xr:uid="{00000000-0004-0000-0000-000033040000}"/>
    <hyperlink ref="AL559" r:id="rId1077" xr:uid="{00000000-0004-0000-0000-000034040000}"/>
    <hyperlink ref="BW480" r:id="rId1078" xr:uid="{00000000-0004-0000-0000-000035040000}"/>
    <hyperlink ref="BW560" r:id="rId1079" xr:uid="{00000000-0004-0000-0000-000036040000}"/>
    <hyperlink ref="AL560" r:id="rId1080" xr:uid="{00000000-0004-0000-0000-000037040000}"/>
    <hyperlink ref="AL392" r:id="rId1081" xr:uid="{00000000-0004-0000-0000-000038040000}"/>
    <hyperlink ref="AL384" r:id="rId1082" xr:uid="{00000000-0004-0000-0000-000039040000}"/>
    <hyperlink ref="AL555" r:id="rId1083" xr:uid="{00000000-0004-0000-0000-00003A040000}"/>
    <hyperlink ref="BW562" r:id="rId1084" xr:uid="{00000000-0004-0000-0000-00003B040000}"/>
    <hyperlink ref="AL562" r:id="rId1085" xr:uid="{00000000-0004-0000-0000-00003C040000}"/>
    <hyperlink ref="BW561" r:id="rId1086" xr:uid="{00000000-0004-0000-0000-00003D040000}"/>
    <hyperlink ref="AL561" r:id="rId1087" xr:uid="{00000000-0004-0000-0000-00003E040000}"/>
    <hyperlink ref="BW563" r:id="rId1088" xr:uid="{00000000-0004-0000-0000-00003F040000}"/>
    <hyperlink ref="AL563" r:id="rId1089" xr:uid="{00000000-0004-0000-0000-000040040000}"/>
    <hyperlink ref="AL564" r:id="rId1090" xr:uid="{00000000-0004-0000-0000-000041040000}"/>
    <hyperlink ref="BW564" r:id="rId1091" xr:uid="{00000000-0004-0000-0000-000042040000}"/>
    <hyperlink ref="AL420" r:id="rId1092" xr:uid="{00000000-0004-0000-0000-000043040000}"/>
    <hyperlink ref="BW565" r:id="rId1093" xr:uid="{00000000-0004-0000-0000-000044040000}"/>
    <hyperlink ref="AL565" r:id="rId1094" xr:uid="{00000000-0004-0000-0000-000045040000}"/>
    <hyperlink ref="AL24" r:id="rId1095" xr:uid="{00000000-0004-0000-0000-000046040000}"/>
    <hyperlink ref="AL4" r:id="rId1096" xr:uid="{00000000-0004-0000-0000-000047040000}"/>
    <hyperlink ref="AL5" r:id="rId1097" xr:uid="{00000000-0004-0000-0000-000048040000}"/>
    <hyperlink ref="AL7" r:id="rId1098" xr:uid="{00000000-0004-0000-0000-000049040000}"/>
    <hyperlink ref="AL566" r:id="rId1099" xr:uid="{00000000-0004-0000-0000-00004A040000}"/>
    <hyperlink ref="BW566" r:id="rId1100" display="mailto:carmelonieto2017@gmail.com" xr:uid="{00000000-0004-0000-0000-00004B040000}"/>
    <hyperlink ref="AL567" r:id="rId1101" xr:uid="{00000000-0004-0000-0000-00004C040000}"/>
    <hyperlink ref="BW567" r:id="rId1102" display="mailto:jairopaez1959@gmail.com" xr:uid="{00000000-0004-0000-0000-00004D040000}"/>
    <hyperlink ref="AL568" r:id="rId1103" xr:uid="{00000000-0004-0000-0000-00004E040000}"/>
    <hyperlink ref="BW568" r:id="rId1104" display="mailto:fabio7936@hotmail.com" xr:uid="{00000000-0004-0000-0000-00004F040000}"/>
    <hyperlink ref="AL569" r:id="rId1105" xr:uid="{00000000-0004-0000-0000-000050040000}"/>
    <hyperlink ref="BW569" r:id="rId1106" display="mailto:quecanenrique@gmail.com" xr:uid="{00000000-0004-0000-0000-000051040000}"/>
    <hyperlink ref="AL570" r:id="rId1107" xr:uid="{00000000-0004-0000-0000-000052040000}"/>
    <hyperlink ref="BW570" r:id="rId1108" display="mailto:nestordavidbojaca72@gmail.com" xr:uid="{00000000-0004-0000-0000-000053040000}"/>
    <hyperlink ref="AL571" r:id="rId1109" xr:uid="{00000000-0004-0000-0000-000054040000}"/>
    <hyperlink ref="BW571" r:id="rId1110" display="mailto:camerogonalo2@gmail.com" xr:uid="{00000000-0004-0000-0000-000055040000}"/>
    <hyperlink ref="BW217" r:id="rId1111" xr:uid="{00000000-0004-0000-0000-000056040000}"/>
    <hyperlink ref="AL572" r:id="rId1112" xr:uid="{00000000-0004-0000-0000-000057040000}"/>
    <hyperlink ref="BW572" r:id="rId1113" display="mailto:gerencia@esmlogistica.com" xr:uid="{00000000-0004-0000-0000-000058040000}"/>
    <hyperlink ref="AL573" r:id="rId1114" xr:uid="{00000000-0004-0000-0000-000059040000}"/>
    <hyperlink ref="BW573" r:id="rId1115" display="mailto:lulufactorychia@gmail.com" xr:uid="{00000000-0004-0000-0000-00005A040000}"/>
    <hyperlink ref="AL576" r:id="rId1116" xr:uid="{00000000-0004-0000-0000-00005B040000}"/>
    <hyperlink ref="BW576" r:id="rId1117" display="mailto:is.davan2018@gmail.com" xr:uid="{00000000-0004-0000-0000-00005C040000}"/>
    <hyperlink ref="AL574" r:id="rId1118" xr:uid="{00000000-0004-0000-0000-00005D040000}"/>
    <hyperlink ref="BW574" r:id="rId1119" display="mailto:asistente@903sound.com" xr:uid="{00000000-0004-0000-0000-00005E040000}"/>
    <hyperlink ref="AL577" r:id="rId1120" xr:uid="{00000000-0004-0000-0000-00005F040000}"/>
    <hyperlink ref="BW577" r:id="rId1121" display="mailto:ruedagabrielar55@gmail.com" xr:uid="{00000000-0004-0000-0000-000060040000}"/>
    <hyperlink ref="AL579" r:id="rId1122" xr:uid="{00000000-0004-0000-0000-000061040000}"/>
    <hyperlink ref="BW579" r:id="rId1123" display="mailto:karenguerrerocl@gmail.com" xr:uid="{00000000-0004-0000-0000-000062040000}"/>
    <hyperlink ref="AL580" r:id="rId1124" xr:uid="{00000000-0004-0000-0000-000063040000}"/>
    <hyperlink ref="BW580" r:id="rId1125" display="mailto:juansantanaguzman@gmail.com" xr:uid="{00000000-0004-0000-0000-000064040000}"/>
    <hyperlink ref="AL581" r:id="rId1126" xr:uid="{00000000-0004-0000-0000-000065040000}"/>
    <hyperlink ref="BW581" r:id="rId1127" display="mailto:ammahecha16@gmail.com" xr:uid="{00000000-0004-0000-0000-000066040000}"/>
    <hyperlink ref="BW578" r:id="rId1128" display="mailto:produccion@strategyltda.com" xr:uid="{00000000-0004-0000-0000-000067040000}"/>
    <hyperlink ref="AL578" r:id="rId1129" xr:uid="{00000000-0004-0000-0000-000068040000}"/>
    <hyperlink ref="AL583" r:id="rId1130" xr:uid="{00000000-0004-0000-0000-000069040000}"/>
    <hyperlink ref="BW583" r:id="rId1131" display="mailto:jmunozhernandez210@gmail.com" xr:uid="{00000000-0004-0000-0000-00006A040000}"/>
    <hyperlink ref="BW584" r:id="rId1132" xr:uid="{00000000-0004-0000-0000-00006B040000}"/>
    <hyperlink ref="AL584" r:id="rId1133" xr:uid="{00000000-0004-0000-0000-00006C040000}"/>
    <hyperlink ref="BW585" r:id="rId1134" xr:uid="{00000000-0004-0000-0000-00006D040000}"/>
    <hyperlink ref="AL585" r:id="rId1135" xr:uid="{00000000-0004-0000-0000-00006E040000}"/>
    <hyperlink ref="BW586" r:id="rId1136" xr:uid="{00000000-0004-0000-0000-00006F040000}"/>
    <hyperlink ref="AL586" r:id="rId1137" xr:uid="{00000000-0004-0000-0000-000070040000}"/>
    <hyperlink ref="BW587" r:id="rId1138" xr:uid="{00000000-0004-0000-0000-000071040000}"/>
    <hyperlink ref="AL587" r:id="rId1139" xr:uid="{00000000-0004-0000-0000-000072040000}"/>
    <hyperlink ref="BW588" r:id="rId1140" xr:uid="{00000000-0004-0000-0000-000073040000}"/>
    <hyperlink ref="AL588" r:id="rId1141" xr:uid="{00000000-0004-0000-0000-000074040000}"/>
    <hyperlink ref="BW589" r:id="rId1142" xr:uid="{00000000-0004-0000-0000-000075040000}"/>
    <hyperlink ref="AL589" r:id="rId1143" xr:uid="{00000000-0004-0000-0000-000076040000}"/>
    <hyperlink ref="BW590" r:id="rId1144" xr:uid="{00000000-0004-0000-0000-000077040000}"/>
    <hyperlink ref="AL590" r:id="rId1145" xr:uid="{00000000-0004-0000-0000-000078040000}"/>
    <hyperlink ref="BW591" r:id="rId1146" xr:uid="{00000000-0004-0000-0000-000079040000}"/>
    <hyperlink ref="AL591" r:id="rId1147" xr:uid="{00000000-0004-0000-0000-00007A040000}"/>
    <hyperlink ref="BW582" r:id="rId1148" xr:uid="{00000000-0004-0000-0000-00007B040000}"/>
    <hyperlink ref="AL582" r:id="rId1149" xr:uid="{00000000-0004-0000-0000-00007C040000}"/>
    <hyperlink ref="BW592" r:id="rId1150" xr:uid="{00000000-0004-0000-0000-00007D040000}"/>
    <hyperlink ref="AL592" r:id="rId1151" xr:uid="{00000000-0004-0000-0000-00007E040000}"/>
    <hyperlink ref="BW593" r:id="rId1152" xr:uid="{00000000-0004-0000-0000-00007F040000}"/>
    <hyperlink ref="BW596" r:id="rId1153" xr:uid="{00000000-0004-0000-0000-000080040000}"/>
    <hyperlink ref="BW594" r:id="rId1154" xr:uid="{00000000-0004-0000-0000-000081040000}"/>
    <hyperlink ref="BW595" r:id="rId1155" xr:uid="{00000000-0004-0000-0000-000082040000}"/>
    <hyperlink ref="BW597" r:id="rId1156" xr:uid="{00000000-0004-0000-0000-000083040000}"/>
    <hyperlink ref="BW598" r:id="rId1157" xr:uid="{00000000-0004-0000-0000-000084040000}"/>
    <hyperlink ref="AL593" r:id="rId1158" xr:uid="{00000000-0004-0000-0000-000085040000}"/>
    <hyperlink ref="AL596" r:id="rId1159" xr:uid="{00000000-0004-0000-0000-000086040000}"/>
    <hyperlink ref="AL594" r:id="rId1160" xr:uid="{00000000-0004-0000-0000-000087040000}"/>
    <hyperlink ref="AL595" r:id="rId1161" xr:uid="{00000000-0004-0000-0000-000088040000}"/>
    <hyperlink ref="AL597" r:id="rId1162" xr:uid="{00000000-0004-0000-0000-000089040000}"/>
    <hyperlink ref="AL598" r:id="rId1163" xr:uid="{00000000-0004-0000-0000-00008A040000}"/>
    <hyperlink ref="BW600" r:id="rId1164" xr:uid="{00000000-0004-0000-0000-00008B040000}"/>
    <hyperlink ref="BW601" r:id="rId1165" xr:uid="{00000000-0004-0000-0000-00008C040000}"/>
    <hyperlink ref="BW602" r:id="rId1166" xr:uid="{00000000-0004-0000-0000-00008D040000}"/>
    <hyperlink ref="AL602" r:id="rId1167" xr:uid="{00000000-0004-0000-0000-00008E040000}"/>
    <hyperlink ref="AL601" r:id="rId1168" xr:uid="{00000000-0004-0000-0000-00008F040000}"/>
    <hyperlink ref="BW599" r:id="rId1169" xr:uid="{00000000-0004-0000-0000-000090040000}"/>
    <hyperlink ref="AL599" r:id="rId1170" xr:uid="{00000000-0004-0000-0000-000091040000}"/>
    <hyperlink ref="AL600" r:id="rId1171" xr:uid="{00000000-0004-0000-0000-000092040000}"/>
    <hyperlink ref="BW603" r:id="rId1172" xr:uid="{00000000-0004-0000-0000-000093040000}"/>
    <hyperlink ref="BW605" r:id="rId1173" xr:uid="{00000000-0004-0000-0000-000094040000}"/>
    <hyperlink ref="AL603" r:id="rId1174" xr:uid="{00000000-0004-0000-0000-000095040000}"/>
    <hyperlink ref="AL604" r:id="rId1175" xr:uid="{00000000-0004-0000-0000-000096040000}"/>
    <hyperlink ref="AL605" r:id="rId1176" xr:uid="{00000000-0004-0000-0000-000097040000}"/>
    <hyperlink ref="BW604" r:id="rId1177" xr:uid="{00000000-0004-0000-0000-000098040000}"/>
    <hyperlink ref="BW606" r:id="rId1178" xr:uid="{00000000-0004-0000-0000-000099040000}"/>
    <hyperlink ref="AL606" r:id="rId1179" xr:uid="{00000000-0004-0000-0000-00009A040000}"/>
    <hyperlink ref="BW607" r:id="rId1180" xr:uid="{00000000-0004-0000-0000-00009B040000}"/>
    <hyperlink ref="AL607" r:id="rId1181" xr:uid="{00000000-0004-0000-0000-00009C040000}"/>
    <hyperlink ref="BW608" r:id="rId1182" xr:uid="{00000000-0004-0000-0000-00009D040000}"/>
    <hyperlink ref="AL608" r:id="rId1183" xr:uid="{00000000-0004-0000-0000-00009E040000}"/>
    <hyperlink ref="BW609" r:id="rId1184" xr:uid="{00000000-0004-0000-0000-00009F040000}"/>
    <hyperlink ref="AL609" r:id="rId1185" xr:uid="{00000000-0004-0000-0000-0000A0040000}"/>
    <hyperlink ref="BW610" r:id="rId1186" xr:uid="{00000000-0004-0000-0000-0000A1040000}"/>
    <hyperlink ref="AL610" r:id="rId1187" xr:uid="{00000000-0004-0000-0000-0000A2040000}"/>
    <hyperlink ref="BW611" r:id="rId1188" xr:uid="{00000000-0004-0000-0000-0000A3040000}"/>
    <hyperlink ref="AL611" r:id="rId1189" xr:uid="{00000000-0004-0000-0000-0000A4040000}"/>
    <hyperlink ref="BW612" r:id="rId1190" xr:uid="{00000000-0004-0000-0000-0000A5040000}"/>
    <hyperlink ref="BW613" r:id="rId1191" xr:uid="{00000000-0004-0000-0000-0000A6040000}"/>
    <hyperlink ref="BW614" r:id="rId1192" xr:uid="{00000000-0004-0000-0000-0000A7040000}"/>
    <hyperlink ref="AL612" r:id="rId1193" xr:uid="{00000000-0004-0000-0000-0000A8040000}"/>
    <hyperlink ref="AL613" r:id="rId1194" xr:uid="{00000000-0004-0000-0000-0000A9040000}"/>
    <hyperlink ref="AL614" r:id="rId1195" xr:uid="{00000000-0004-0000-0000-0000AA040000}"/>
    <hyperlink ref="BW617" r:id="rId1196" xr:uid="{00000000-0004-0000-0000-0000AB040000}"/>
    <hyperlink ref="BW622" r:id="rId1197" xr:uid="{00000000-0004-0000-0000-0000AC040000}"/>
    <hyperlink ref="BW615" r:id="rId1198" xr:uid="{00000000-0004-0000-0000-0000AD040000}"/>
    <hyperlink ref="BW616" r:id="rId1199" xr:uid="{00000000-0004-0000-0000-0000AE040000}"/>
    <hyperlink ref="BW618" r:id="rId1200" xr:uid="{00000000-0004-0000-0000-0000AF040000}"/>
    <hyperlink ref="BW621" r:id="rId1201" xr:uid="{00000000-0004-0000-0000-0000B0040000}"/>
    <hyperlink ref="BW619" r:id="rId1202" xr:uid="{00000000-0004-0000-0000-0000B1040000}"/>
    <hyperlink ref="BW620" r:id="rId1203" xr:uid="{00000000-0004-0000-0000-0000B2040000}"/>
    <hyperlink ref="BW623" r:id="rId1204" xr:uid="{00000000-0004-0000-0000-0000B3040000}"/>
    <hyperlink ref="BW624" r:id="rId1205" xr:uid="{00000000-0004-0000-0000-0000B4040000}"/>
    <hyperlink ref="AL615" r:id="rId1206" xr:uid="{00000000-0004-0000-0000-0000B5040000}"/>
    <hyperlink ref="AL616" r:id="rId1207" xr:uid="{00000000-0004-0000-0000-0000B6040000}"/>
    <hyperlink ref="AL617" r:id="rId1208" xr:uid="{00000000-0004-0000-0000-0000B7040000}"/>
    <hyperlink ref="AL618" r:id="rId1209" xr:uid="{00000000-0004-0000-0000-0000B8040000}"/>
    <hyperlink ref="AL619" r:id="rId1210" xr:uid="{00000000-0004-0000-0000-0000B9040000}"/>
    <hyperlink ref="AL620" r:id="rId1211" xr:uid="{00000000-0004-0000-0000-0000BA040000}"/>
    <hyperlink ref="AL621" r:id="rId1212" xr:uid="{00000000-0004-0000-0000-0000BB040000}"/>
    <hyperlink ref="AL622" r:id="rId1213" xr:uid="{00000000-0004-0000-0000-0000BC040000}"/>
    <hyperlink ref="AL623" r:id="rId1214" xr:uid="{00000000-0004-0000-0000-0000BD040000}"/>
    <hyperlink ref="AL624" r:id="rId1215" xr:uid="{00000000-0004-0000-0000-0000BE040000}"/>
    <hyperlink ref="AL626" r:id="rId1216" xr:uid="{00000000-0004-0000-0000-0000BF040000}"/>
    <hyperlink ref="AL627" r:id="rId1217" xr:uid="{00000000-0004-0000-0000-0000C0040000}"/>
    <hyperlink ref="AL628" r:id="rId1218" xr:uid="{00000000-0004-0000-0000-0000C1040000}"/>
    <hyperlink ref="AL629" r:id="rId1219" xr:uid="{00000000-0004-0000-0000-0000C2040000}"/>
    <hyperlink ref="AL630" r:id="rId1220" xr:uid="{00000000-0004-0000-0000-0000C3040000}"/>
    <hyperlink ref="AL625" r:id="rId1221" xr:uid="{00000000-0004-0000-0000-0000C4040000}"/>
    <hyperlink ref="BW625" r:id="rId1222" xr:uid="{00000000-0004-0000-0000-0000C5040000}"/>
    <hyperlink ref="BW626" r:id="rId1223" xr:uid="{00000000-0004-0000-0000-0000C6040000}"/>
    <hyperlink ref="BW627" r:id="rId1224" xr:uid="{00000000-0004-0000-0000-0000C7040000}"/>
    <hyperlink ref="BW628" r:id="rId1225" xr:uid="{00000000-0004-0000-0000-0000C8040000}"/>
    <hyperlink ref="BW629" r:id="rId1226" xr:uid="{00000000-0004-0000-0000-0000C9040000}"/>
    <hyperlink ref="BW630" r:id="rId1227" xr:uid="{00000000-0004-0000-0000-0000CA040000}"/>
    <hyperlink ref="BW631" r:id="rId1228" xr:uid="{00000000-0004-0000-0000-0000CB040000}"/>
    <hyperlink ref="AL631" r:id="rId1229" xr:uid="{00000000-0004-0000-0000-0000CC040000}"/>
    <hyperlink ref="AL632" r:id="rId1230" xr:uid="{00000000-0004-0000-0000-0000CD040000}"/>
    <hyperlink ref="AL633" r:id="rId1231" xr:uid="{00000000-0004-0000-0000-0000CE040000}"/>
    <hyperlink ref="AL634" r:id="rId1232" xr:uid="{00000000-0004-0000-0000-0000CF040000}"/>
    <hyperlink ref="AL635" r:id="rId1233" xr:uid="{00000000-0004-0000-0000-0000D0040000}"/>
    <hyperlink ref="BW632" r:id="rId1234" xr:uid="{00000000-0004-0000-0000-0000D1040000}"/>
    <hyperlink ref="BW633" r:id="rId1235" xr:uid="{00000000-0004-0000-0000-0000D2040000}"/>
    <hyperlink ref="BW634" r:id="rId1236" xr:uid="{00000000-0004-0000-0000-0000D3040000}"/>
    <hyperlink ref="BW635" r:id="rId1237" xr:uid="{00000000-0004-0000-0000-0000D4040000}"/>
    <hyperlink ref="BW636" r:id="rId1238" xr:uid="{00000000-0004-0000-0000-0000D5040000}"/>
    <hyperlink ref="AL636" r:id="rId1239" xr:uid="{00000000-0004-0000-0000-0000D6040000}"/>
    <hyperlink ref="BW637" r:id="rId1240" xr:uid="{00000000-0004-0000-0000-0000D7040000}"/>
    <hyperlink ref="BW638" r:id="rId1241" xr:uid="{00000000-0004-0000-0000-0000D8040000}"/>
    <hyperlink ref="BW639" r:id="rId1242" xr:uid="{00000000-0004-0000-0000-0000D9040000}"/>
    <hyperlink ref="BW640" r:id="rId1243" xr:uid="{00000000-0004-0000-0000-0000DA040000}"/>
    <hyperlink ref="BW641" r:id="rId1244" xr:uid="{00000000-0004-0000-0000-0000DB040000}"/>
    <hyperlink ref="AL637" r:id="rId1245" xr:uid="{00000000-0004-0000-0000-0000DC040000}"/>
    <hyperlink ref="AL638" r:id="rId1246" xr:uid="{00000000-0004-0000-0000-0000DD040000}"/>
    <hyperlink ref="AL639" r:id="rId1247" xr:uid="{00000000-0004-0000-0000-0000DE040000}"/>
    <hyperlink ref="AL640" r:id="rId1248" xr:uid="{00000000-0004-0000-0000-0000DF040000}"/>
    <hyperlink ref="AL641" r:id="rId1249" xr:uid="{00000000-0004-0000-0000-0000E0040000}"/>
    <hyperlink ref="BW643" r:id="rId1250" xr:uid="{00000000-0004-0000-0000-0000E2040000}"/>
    <hyperlink ref="AL642" r:id="rId1251" xr:uid="{00000000-0004-0000-0000-0000E3040000}"/>
    <hyperlink ref="AL643" r:id="rId1252" xr:uid="{00000000-0004-0000-0000-0000E4040000}"/>
    <hyperlink ref="BW644" r:id="rId1253" xr:uid="{00000000-0004-0000-0000-0000E5040000}"/>
    <hyperlink ref="BW645" r:id="rId1254" xr:uid="{00000000-0004-0000-0000-0000E6040000}"/>
    <hyperlink ref="BW646" r:id="rId1255" xr:uid="{00000000-0004-0000-0000-0000E7040000}"/>
    <hyperlink ref="BW647" r:id="rId1256" xr:uid="{00000000-0004-0000-0000-0000E8040000}"/>
    <hyperlink ref="BW648" r:id="rId1257" xr:uid="{00000000-0004-0000-0000-0000E9040000}"/>
    <hyperlink ref="BW649" r:id="rId1258" xr:uid="{00000000-0004-0000-0000-0000EA040000}"/>
    <hyperlink ref="BW650" r:id="rId1259" xr:uid="{00000000-0004-0000-0000-0000EB040000}"/>
    <hyperlink ref="BW651" r:id="rId1260" xr:uid="{00000000-0004-0000-0000-0000EC040000}"/>
    <hyperlink ref="BW652" r:id="rId1261" xr:uid="{00000000-0004-0000-0000-0000ED040000}"/>
    <hyperlink ref="BW653" r:id="rId1262" xr:uid="{00000000-0004-0000-0000-0000EE040000}"/>
    <hyperlink ref="BW654" r:id="rId1263" xr:uid="{00000000-0004-0000-0000-0000EF040000}"/>
    <hyperlink ref="AL644" r:id="rId1264" xr:uid="{00000000-0004-0000-0000-0000F0040000}"/>
    <hyperlink ref="AL645" r:id="rId1265" xr:uid="{00000000-0004-0000-0000-0000F1040000}"/>
    <hyperlink ref="AL646" r:id="rId1266" xr:uid="{00000000-0004-0000-0000-0000F2040000}"/>
    <hyperlink ref="AL647" r:id="rId1267" xr:uid="{00000000-0004-0000-0000-0000F3040000}"/>
    <hyperlink ref="AL648" r:id="rId1268" xr:uid="{00000000-0004-0000-0000-0000F4040000}"/>
    <hyperlink ref="AL649" r:id="rId1269" xr:uid="{00000000-0004-0000-0000-0000F5040000}"/>
    <hyperlink ref="AL650" r:id="rId1270" xr:uid="{00000000-0004-0000-0000-0000F6040000}"/>
    <hyperlink ref="AL651" r:id="rId1271" xr:uid="{00000000-0004-0000-0000-0000F7040000}"/>
    <hyperlink ref="AL652" r:id="rId1272" xr:uid="{00000000-0004-0000-0000-0000F8040000}"/>
    <hyperlink ref="AL653" r:id="rId1273" xr:uid="{00000000-0004-0000-0000-0000F9040000}"/>
    <hyperlink ref="AL654" r:id="rId1274" xr:uid="{00000000-0004-0000-0000-0000FA040000}"/>
    <hyperlink ref="AL655" r:id="rId1275" xr:uid="{00000000-0004-0000-0000-0000FB040000}"/>
    <hyperlink ref="AL656" r:id="rId1276" xr:uid="{00000000-0004-0000-0000-0000FC040000}"/>
    <hyperlink ref="AL657" r:id="rId1277" xr:uid="{00000000-0004-0000-0000-0000FD040000}"/>
    <hyperlink ref="AL658" r:id="rId1278" xr:uid="{00000000-0004-0000-0000-0000FE040000}"/>
    <hyperlink ref="AL659" r:id="rId1279" xr:uid="{00000000-0004-0000-0000-0000FF040000}"/>
    <hyperlink ref="AL660" r:id="rId1280" xr:uid="{00000000-0004-0000-0000-000000050000}"/>
    <hyperlink ref="AL661" r:id="rId1281" xr:uid="{00000000-0004-0000-0000-000001050000}"/>
    <hyperlink ref="AL662" r:id="rId1282" xr:uid="{00000000-0004-0000-0000-000002050000}"/>
    <hyperlink ref="AL663" r:id="rId1283" xr:uid="{00000000-0004-0000-0000-000003050000}"/>
    <hyperlink ref="AL664" r:id="rId1284" xr:uid="{00000000-0004-0000-0000-000004050000}"/>
    <hyperlink ref="AL665" r:id="rId1285" xr:uid="{00000000-0004-0000-0000-000005050000}"/>
    <hyperlink ref="AL666" r:id="rId1286" xr:uid="{00000000-0004-0000-0000-000006050000}"/>
    <hyperlink ref="BW658" r:id="rId1287" xr:uid="{00000000-0004-0000-0000-000007050000}"/>
    <hyperlink ref="BW657" r:id="rId1288" xr:uid="{00000000-0004-0000-0000-000008050000}"/>
    <hyperlink ref="BW655" r:id="rId1289" xr:uid="{00000000-0004-0000-0000-000009050000}"/>
    <hyperlink ref="BW663" r:id="rId1290" xr:uid="{00000000-0004-0000-0000-00000A050000}"/>
    <hyperlink ref="BW664" r:id="rId1291" xr:uid="{00000000-0004-0000-0000-00000B050000}"/>
    <hyperlink ref="BW662" r:id="rId1292" xr:uid="{00000000-0004-0000-0000-00000C050000}"/>
    <hyperlink ref="AL667" r:id="rId1293" xr:uid="{00000000-0004-0000-0000-00000D050000}"/>
    <hyperlink ref="AL668" r:id="rId1294" xr:uid="{00000000-0004-0000-0000-00000E050000}"/>
    <hyperlink ref="AL669" r:id="rId1295" xr:uid="{00000000-0004-0000-0000-00000F050000}"/>
    <hyperlink ref="AL670" r:id="rId1296" xr:uid="{00000000-0004-0000-0000-000010050000}"/>
    <hyperlink ref="AL671" r:id="rId1297" xr:uid="{00000000-0004-0000-0000-000011050000}"/>
    <hyperlink ref="AL672" r:id="rId1298" xr:uid="{00000000-0004-0000-0000-000012050000}"/>
    <hyperlink ref="AL673" r:id="rId1299" xr:uid="{00000000-0004-0000-0000-000013050000}"/>
    <hyperlink ref="AL674" r:id="rId1300" xr:uid="{00000000-0004-0000-0000-000014050000}"/>
    <hyperlink ref="AL675" r:id="rId1301" xr:uid="{00000000-0004-0000-0000-000015050000}"/>
    <hyperlink ref="AL676" r:id="rId1302" xr:uid="{00000000-0004-0000-0000-000016050000}"/>
    <hyperlink ref="AL677" r:id="rId1303" xr:uid="{00000000-0004-0000-0000-000017050000}"/>
    <hyperlink ref="AL678" r:id="rId1304" xr:uid="{00000000-0004-0000-0000-000018050000}"/>
    <hyperlink ref="AL679" r:id="rId1305" xr:uid="{00000000-0004-0000-0000-000019050000}"/>
    <hyperlink ref="AL680" r:id="rId1306" xr:uid="{00000000-0004-0000-0000-00001A050000}"/>
    <hyperlink ref="BW665" r:id="rId1307" xr:uid="{00000000-0004-0000-0000-00001B050000}"/>
    <hyperlink ref="BW666" r:id="rId1308" xr:uid="{00000000-0004-0000-0000-00001C050000}"/>
    <hyperlink ref="BW659" r:id="rId1309" xr:uid="{00000000-0004-0000-0000-00001D050000}"/>
    <hyperlink ref="BW660" r:id="rId1310" xr:uid="{00000000-0004-0000-0000-00001E050000}"/>
    <hyperlink ref="BW661" r:id="rId1311" xr:uid="{00000000-0004-0000-0000-00001F050000}"/>
    <hyperlink ref="BW656" r:id="rId1312" xr:uid="{00000000-0004-0000-0000-000020050000}"/>
    <hyperlink ref="BW672" r:id="rId1313" xr:uid="{00000000-0004-0000-0000-000021050000}"/>
    <hyperlink ref="BW669" r:id="rId1314" xr:uid="{00000000-0004-0000-0000-000022050000}"/>
    <hyperlink ref="BW671" r:id="rId1315" xr:uid="{00000000-0004-0000-0000-000023050000}"/>
    <hyperlink ref="BW668" r:id="rId1316" xr:uid="{00000000-0004-0000-0000-000024050000}"/>
    <hyperlink ref="BW667" r:id="rId1317" xr:uid="{00000000-0004-0000-0000-000025050000}"/>
    <hyperlink ref="BW679" r:id="rId1318" xr:uid="{00000000-0004-0000-0000-000026050000}"/>
    <hyperlink ref="BW676" r:id="rId1319" xr:uid="{00000000-0004-0000-0000-000027050000}"/>
    <hyperlink ref="BW678" r:id="rId1320" xr:uid="{00000000-0004-0000-0000-000028050000}"/>
    <hyperlink ref="BW675" r:id="rId1321" xr:uid="{00000000-0004-0000-0000-000029050000}"/>
    <hyperlink ref="BW673" r:id="rId1322" xr:uid="{00000000-0004-0000-0000-00002A050000}"/>
    <hyperlink ref="BW674" r:id="rId1323" xr:uid="{00000000-0004-0000-0000-00002B050000}"/>
    <hyperlink ref="BW677" r:id="rId1324" xr:uid="{00000000-0004-0000-0000-00002C050000}"/>
    <hyperlink ref="AL686" r:id="rId1325" xr:uid="{00000000-0004-0000-0000-00002D050000}"/>
    <hyperlink ref="AL682" r:id="rId1326" xr:uid="{00000000-0004-0000-0000-00002E050000}"/>
    <hyperlink ref="AL688" r:id="rId1327" xr:uid="{00000000-0004-0000-0000-00002F050000}"/>
    <hyperlink ref="AL685" r:id="rId1328" xr:uid="{00000000-0004-0000-0000-000030050000}"/>
    <hyperlink ref="AL681" r:id="rId1329" xr:uid="{00000000-0004-0000-0000-000031050000}"/>
    <hyperlink ref="AL684" r:id="rId1330" xr:uid="{00000000-0004-0000-0000-000032050000}"/>
    <hyperlink ref="AL687" r:id="rId1331" xr:uid="{00000000-0004-0000-0000-000033050000}"/>
    <hyperlink ref="AL689" r:id="rId1332" xr:uid="{00000000-0004-0000-0000-000034050000}"/>
    <hyperlink ref="AL691" r:id="rId1333" xr:uid="{00000000-0004-0000-0000-000035050000}"/>
    <hyperlink ref="AL690" r:id="rId1334" xr:uid="{00000000-0004-0000-0000-000036050000}"/>
    <hyperlink ref="AL696" r:id="rId1335" xr:uid="{00000000-0004-0000-0000-000037050000}"/>
    <hyperlink ref="AL693" r:id="rId1336" xr:uid="{00000000-0004-0000-0000-000038050000}"/>
    <hyperlink ref="AL692" r:id="rId1337" xr:uid="{00000000-0004-0000-0000-000039050000}"/>
    <hyperlink ref="AL695" r:id="rId1338" xr:uid="{00000000-0004-0000-0000-00003A050000}"/>
    <hyperlink ref="AL698" r:id="rId1339" xr:uid="{00000000-0004-0000-0000-00003B050000}"/>
    <hyperlink ref="AL697" r:id="rId1340" xr:uid="{00000000-0004-0000-0000-00003C050000}"/>
    <hyperlink ref="AL699" r:id="rId1341" xr:uid="{00000000-0004-0000-0000-00003D050000}"/>
    <hyperlink ref="AL694" r:id="rId1342" xr:uid="{00000000-0004-0000-0000-00003E050000}"/>
    <hyperlink ref="AL683" r:id="rId1343" xr:uid="{00000000-0004-0000-0000-00003F050000}"/>
    <hyperlink ref="BW685" r:id="rId1344" xr:uid="{00000000-0004-0000-0000-000040050000}"/>
    <hyperlink ref="BW670" r:id="rId1345" xr:uid="{00000000-0004-0000-0000-000041050000}"/>
    <hyperlink ref="BW683" r:id="rId1346" xr:uid="{00000000-0004-0000-0000-000042050000}"/>
    <hyperlink ref="BW688" r:id="rId1347" xr:uid="{00000000-0004-0000-0000-000043050000}"/>
    <hyperlink ref="BW680" r:id="rId1348" xr:uid="{00000000-0004-0000-0000-000044050000}"/>
    <hyperlink ref="BW684" r:id="rId1349" xr:uid="{00000000-0004-0000-0000-000045050000}"/>
    <hyperlink ref="BW686" r:id="rId1350" xr:uid="{00000000-0004-0000-0000-000046050000}"/>
    <hyperlink ref="BW689" r:id="rId1351" xr:uid="{00000000-0004-0000-0000-000047050000}"/>
    <hyperlink ref="BW687" r:id="rId1352" xr:uid="{00000000-0004-0000-0000-000048050000}"/>
    <hyperlink ref="BW692" r:id="rId1353" xr:uid="{00000000-0004-0000-0000-000049050000}"/>
    <hyperlink ref="BW691" r:id="rId1354" xr:uid="{00000000-0004-0000-0000-00004A050000}"/>
    <hyperlink ref="BW690" r:id="rId1355" xr:uid="{00000000-0004-0000-0000-00004B050000}"/>
    <hyperlink ref="BW682" r:id="rId1356" xr:uid="{00000000-0004-0000-0000-00004C050000}"/>
    <hyperlink ref="BW681" r:id="rId1357" xr:uid="{00000000-0004-0000-0000-00004D050000}"/>
    <hyperlink ref="BW696" r:id="rId1358" xr:uid="{00000000-0004-0000-0000-00004E050000}"/>
    <hyperlink ref="BW693" r:id="rId1359" xr:uid="{00000000-0004-0000-0000-00004F050000}"/>
    <hyperlink ref="BW695" r:id="rId1360" xr:uid="{00000000-0004-0000-0000-000050050000}"/>
    <hyperlink ref="AL700" r:id="rId1361" xr:uid="{00000000-0004-0000-0000-000051050000}"/>
    <hyperlink ref="AL701" r:id="rId1362" xr:uid="{00000000-0004-0000-0000-000052050000}"/>
    <hyperlink ref="AL702" r:id="rId1363" xr:uid="{00000000-0004-0000-0000-000053050000}"/>
    <hyperlink ref="AL703" r:id="rId1364" xr:uid="{00000000-0004-0000-0000-000054050000}"/>
    <hyperlink ref="AL704" r:id="rId1365" xr:uid="{00000000-0004-0000-0000-000055050000}"/>
    <hyperlink ref="AL705" r:id="rId1366" xr:uid="{00000000-0004-0000-0000-000056050000}"/>
    <hyperlink ref="AL706" r:id="rId1367" xr:uid="{00000000-0004-0000-0000-000057050000}"/>
    <hyperlink ref="AL707" r:id="rId1368" xr:uid="{00000000-0004-0000-0000-000058050000}"/>
    <hyperlink ref="AL708" r:id="rId1369" xr:uid="{00000000-0004-0000-0000-000059050000}"/>
    <hyperlink ref="AL709" r:id="rId1370" xr:uid="{00000000-0004-0000-0000-00005A050000}"/>
    <hyperlink ref="AL710" r:id="rId1371" xr:uid="{00000000-0004-0000-0000-00005B050000}"/>
    <hyperlink ref="AL711" r:id="rId1372" xr:uid="{00000000-0004-0000-0000-00005C050000}"/>
    <hyperlink ref="AL712" r:id="rId1373" xr:uid="{00000000-0004-0000-0000-00005D050000}"/>
    <hyperlink ref="AL713" r:id="rId1374" xr:uid="{00000000-0004-0000-0000-00005E050000}"/>
    <hyperlink ref="AL714" r:id="rId1375" xr:uid="{00000000-0004-0000-0000-00005F050000}"/>
    <hyperlink ref="AL715" r:id="rId1376" xr:uid="{00000000-0004-0000-0000-000060050000}"/>
    <hyperlink ref="AL716" r:id="rId1377" xr:uid="{00000000-0004-0000-0000-000061050000}"/>
    <hyperlink ref="AL717" r:id="rId1378" xr:uid="{00000000-0004-0000-0000-000062050000}"/>
    <hyperlink ref="AL718" r:id="rId1379" xr:uid="{00000000-0004-0000-0000-000063050000}"/>
    <hyperlink ref="AL719" r:id="rId1380" xr:uid="{00000000-0004-0000-0000-000064050000}"/>
    <hyperlink ref="BW700" r:id="rId1381" xr:uid="{00000000-0004-0000-0000-000065050000}"/>
    <hyperlink ref="BW701" r:id="rId1382" xr:uid="{00000000-0004-0000-0000-000066050000}"/>
    <hyperlink ref="BW704" r:id="rId1383" xr:uid="{00000000-0004-0000-0000-000067050000}"/>
    <hyperlink ref="BW703" r:id="rId1384" xr:uid="{00000000-0004-0000-0000-000068050000}"/>
    <hyperlink ref="BW705" r:id="rId1385" xr:uid="{00000000-0004-0000-0000-000069050000}"/>
    <hyperlink ref="BW706" r:id="rId1386" xr:uid="{00000000-0004-0000-0000-00006A050000}"/>
    <hyperlink ref="BW707" r:id="rId1387" xr:uid="{00000000-0004-0000-0000-00006B050000}"/>
    <hyperlink ref="BW708" r:id="rId1388" xr:uid="{00000000-0004-0000-0000-00006C050000}"/>
    <hyperlink ref="BW709" r:id="rId1389" xr:uid="{00000000-0004-0000-0000-00006D050000}"/>
    <hyperlink ref="BW710" r:id="rId1390" xr:uid="{00000000-0004-0000-0000-00006E050000}"/>
    <hyperlink ref="BW711" r:id="rId1391" xr:uid="{00000000-0004-0000-0000-00006F050000}"/>
    <hyperlink ref="BW712" r:id="rId1392" xr:uid="{00000000-0004-0000-0000-000070050000}"/>
    <hyperlink ref="BW713" r:id="rId1393" xr:uid="{00000000-0004-0000-0000-000071050000}"/>
    <hyperlink ref="BW714" r:id="rId1394" xr:uid="{00000000-0004-0000-0000-000072050000}"/>
    <hyperlink ref="BW715" r:id="rId1395" xr:uid="{00000000-0004-0000-0000-000073050000}"/>
    <hyperlink ref="BW716" r:id="rId1396" xr:uid="{00000000-0004-0000-0000-000074050000}"/>
    <hyperlink ref="BW717" r:id="rId1397" xr:uid="{00000000-0004-0000-0000-000075050000}"/>
    <hyperlink ref="BW718" r:id="rId1398" xr:uid="{00000000-0004-0000-0000-000076050000}"/>
    <hyperlink ref="BW719" r:id="rId1399" xr:uid="{00000000-0004-0000-0000-000077050000}"/>
    <hyperlink ref="BW699" r:id="rId1400" xr:uid="{00000000-0004-0000-0000-000078050000}"/>
    <hyperlink ref="BW694" r:id="rId1401" xr:uid="{00000000-0004-0000-0000-000079050000}"/>
    <hyperlink ref="BW698" r:id="rId1402" xr:uid="{00000000-0004-0000-0000-00007A050000}"/>
    <hyperlink ref="BW697" r:id="rId1403" xr:uid="{00000000-0004-0000-0000-00007B050000}"/>
    <hyperlink ref="BW702" r:id="rId1404" xr:uid="{00000000-0004-0000-0000-00007C050000}"/>
    <hyperlink ref="BW720" r:id="rId1405" display="notificacionesjudiciales@tigo.com.co" xr:uid="{00000000-0004-0000-0000-00007D050000}"/>
    <hyperlink ref="BW721" r:id="rId1406" xr:uid="{00000000-0004-0000-0000-00007E050000}"/>
    <hyperlink ref="AL720" r:id="rId1407" xr:uid="{00000000-0004-0000-0000-00007F050000}"/>
    <hyperlink ref="AL721" r:id="rId1408" xr:uid="{00000000-0004-0000-0000-000080050000}"/>
    <hyperlink ref="AL722" r:id="rId1409" xr:uid="{00000000-0004-0000-0000-000081050000}"/>
    <hyperlink ref="AL723" r:id="rId1410" xr:uid="{00000000-0004-0000-0000-000082050000}"/>
    <hyperlink ref="AL724" r:id="rId1411" xr:uid="{00000000-0004-0000-0000-000083050000}"/>
    <hyperlink ref="BW724" r:id="rId1412" xr:uid="{00000000-0004-0000-0000-000084050000}"/>
    <hyperlink ref="BW722" r:id="rId1413" xr:uid="{00000000-0004-0000-0000-000085050000}"/>
    <hyperlink ref="AL725" r:id="rId1414" xr:uid="{00000000-0004-0000-0000-000086050000}"/>
    <hyperlink ref="AL726" r:id="rId1415" xr:uid="{00000000-0004-0000-0000-000087050000}"/>
    <hyperlink ref="AL727" r:id="rId1416" xr:uid="{00000000-0004-0000-0000-000088050000}"/>
    <hyperlink ref="AL728" r:id="rId1417" xr:uid="{00000000-0004-0000-0000-000089050000}"/>
    <hyperlink ref="AL729" r:id="rId1418" xr:uid="{00000000-0004-0000-0000-00008A050000}"/>
    <hyperlink ref="AL730" r:id="rId1419" xr:uid="{00000000-0004-0000-0000-00008B050000}"/>
    <hyperlink ref="AL731" r:id="rId1420" xr:uid="{00000000-0004-0000-0000-00008C050000}"/>
    <hyperlink ref="AL732" r:id="rId1421" xr:uid="{00000000-0004-0000-0000-00008D050000}"/>
    <hyperlink ref="AL733" r:id="rId1422" xr:uid="{00000000-0004-0000-0000-00008E050000}"/>
    <hyperlink ref="AL734" r:id="rId1423" xr:uid="{00000000-0004-0000-0000-00008F050000}"/>
    <hyperlink ref="AL735" r:id="rId1424" xr:uid="{00000000-0004-0000-0000-000090050000}"/>
    <hyperlink ref="AL736" r:id="rId1425" xr:uid="{00000000-0004-0000-0000-000091050000}"/>
    <hyperlink ref="AL737" r:id="rId1426" xr:uid="{00000000-0004-0000-0000-000092050000}"/>
    <hyperlink ref="AL738" r:id="rId1427" xr:uid="{00000000-0004-0000-0000-000093050000}"/>
    <hyperlink ref="AL739" r:id="rId1428" xr:uid="{00000000-0004-0000-0000-000094050000}"/>
    <hyperlink ref="AL740" r:id="rId1429" xr:uid="{00000000-0004-0000-0000-000095050000}"/>
    <hyperlink ref="AL741" r:id="rId1430" xr:uid="{00000000-0004-0000-0000-000096050000}"/>
    <hyperlink ref="AL742" r:id="rId1431" xr:uid="{00000000-0004-0000-0000-000097050000}"/>
    <hyperlink ref="AL743" r:id="rId1432" xr:uid="{00000000-0004-0000-0000-000098050000}"/>
    <hyperlink ref="AL744" r:id="rId1433" xr:uid="{00000000-0004-0000-0000-000099050000}"/>
    <hyperlink ref="AL745" r:id="rId1434" xr:uid="{00000000-0004-0000-0000-00009A050000}"/>
    <hyperlink ref="AL746" r:id="rId1435" xr:uid="{00000000-0004-0000-0000-00009B050000}"/>
    <hyperlink ref="AL747" r:id="rId1436" xr:uid="{00000000-0004-0000-0000-00009C050000}"/>
    <hyperlink ref="AL748" r:id="rId1437" xr:uid="{00000000-0004-0000-0000-00009D050000}"/>
    <hyperlink ref="AL749" r:id="rId1438" xr:uid="{00000000-0004-0000-0000-00009E050000}"/>
    <hyperlink ref="AL750" r:id="rId1439" xr:uid="{00000000-0004-0000-0000-00009F050000}"/>
    <hyperlink ref="AL751" r:id="rId1440" xr:uid="{00000000-0004-0000-0000-0000A0050000}"/>
    <hyperlink ref="AL752" r:id="rId1441" xr:uid="{00000000-0004-0000-0000-0000A1050000}"/>
    <hyperlink ref="AL753" r:id="rId1442" xr:uid="{00000000-0004-0000-0000-0000A2050000}"/>
    <hyperlink ref="AL754" r:id="rId1443" xr:uid="{00000000-0004-0000-0000-0000A3050000}"/>
    <hyperlink ref="AL755" r:id="rId1444" xr:uid="{00000000-0004-0000-0000-0000A4050000}"/>
    <hyperlink ref="AL756" r:id="rId1445" xr:uid="{00000000-0004-0000-0000-0000A5050000}"/>
    <hyperlink ref="AL757" r:id="rId1446" xr:uid="{00000000-0004-0000-0000-0000A6050000}"/>
    <hyperlink ref="BW728" r:id="rId1447" xr:uid="{00000000-0004-0000-0000-0000A7050000}"/>
    <hyperlink ref="BW725" r:id="rId1448" xr:uid="{00000000-0004-0000-0000-0000A8050000}"/>
    <hyperlink ref="BW729" r:id="rId1449" xr:uid="{00000000-0004-0000-0000-0000AA050000}"/>
    <hyperlink ref="AL758" r:id="rId1450" xr:uid="{00000000-0004-0000-0000-0000AB050000}"/>
    <hyperlink ref="AL759" r:id="rId1451" xr:uid="{00000000-0004-0000-0000-0000AC050000}"/>
    <hyperlink ref="BW731" r:id="rId1452" xr:uid="{00000000-0004-0000-0000-0000AD050000}"/>
    <hyperlink ref="BW730" r:id="rId1453" xr:uid="{00000000-0004-0000-0000-0000AE050000}"/>
    <hyperlink ref="BW732" r:id="rId1454" xr:uid="{00000000-0004-0000-0000-0000AF050000}"/>
    <hyperlink ref="BW733" r:id="rId1455" xr:uid="{00000000-0004-0000-0000-0000B0050000}"/>
    <hyperlink ref="BW742" r:id="rId1456" xr:uid="{00000000-0004-0000-0000-0000B1050000}"/>
    <hyperlink ref="BW734" r:id="rId1457" xr:uid="{00000000-0004-0000-0000-0000B2050000}"/>
    <hyperlink ref="BW735" r:id="rId1458" xr:uid="{00000000-0004-0000-0000-0000B3050000}"/>
    <hyperlink ref="BW750" r:id="rId1459" xr:uid="{00000000-0004-0000-0000-0000B4050000}"/>
    <hyperlink ref="BW738" r:id="rId1460" xr:uid="{00000000-0004-0000-0000-0000B5050000}"/>
    <hyperlink ref="BW741" r:id="rId1461" xr:uid="{00000000-0004-0000-0000-0000B6050000}"/>
    <hyperlink ref="BW749" r:id="rId1462" xr:uid="{00000000-0004-0000-0000-0000B7050000}"/>
    <hyperlink ref="BW736" r:id="rId1463" xr:uid="{00000000-0004-0000-0000-0000B8050000}"/>
    <hyperlink ref="BW743" r:id="rId1464" xr:uid="{00000000-0004-0000-0000-0000B9050000}"/>
    <hyperlink ref="BW747" r:id="rId1465" xr:uid="{00000000-0004-0000-0000-0000BA050000}"/>
    <hyperlink ref="BW748" r:id="rId1466" xr:uid="{00000000-0004-0000-0000-0000BB050000}"/>
    <hyperlink ref="BW751" r:id="rId1467" xr:uid="{00000000-0004-0000-0000-0000BC050000}"/>
    <hyperlink ref="BW746" r:id="rId1468" xr:uid="{00000000-0004-0000-0000-0000BD050000}"/>
    <hyperlink ref="BW752" r:id="rId1469" xr:uid="{00000000-0004-0000-0000-0000BE050000}"/>
    <hyperlink ref="BW737" r:id="rId1470" xr:uid="{00000000-0004-0000-0000-0000BF050000}"/>
    <hyperlink ref="BW753" r:id="rId1471" xr:uid="{00000000-0004-0000-0000-0000C0050000}"/>
    <hyperlink ref="BW754" r:id="rId1472" xr:uid="{00000000-0004-0000-0000-0000C1050000}"/>
    <hyperlink ref="BW755" r:id="rId1473" xr:uid="{00000000-0004-0000-0000-0000C2050000}"/>
    <hyperlink ref="BW758" r:id="rId1474" xr:uid="{00000000-0004-0000-0000-0000C3050000}"/>
    <hyperlink ref="BW756" r:id="rId1475" xr:uid="{00000000-0004-0000-0000-0000C4050000}"/>
    <hyperlink ref="BW757" r:id="rId1476" xr:uid="{00000000-0004-0000-0000-0000C5050000}"/>
    <hyperlink ref="BW759" r:id="rId1477" xr:uid="{00000000-0004-0000-0000-0000C6050000}"/>
    <hyperlink ref="AL760" r:id="rId1478" xr:uid="{00000000-0004-0000-0000-0000C7050000}"/>
    <hyperlink ref="AL761" r:id="rId1479" xr:uid="{00000000-0004-0000-0000-0000C8050000}"/>
    <hyperlink ref="AL762" r:id="rId1480" xr:uid="{00000000-0004-0000-0000-0000C9050000}"/>
    <hyperlink ref="AL764" r:id="rId1481" xr:uid="{00000000-0004-0000-0000-0000CA050000}"/>
    <hyperlink ref="AL765" r:id="rId1482" xr:uid="{00000000-0004-0000-0000-0000CB050000}"/>
    <hyperlink ref="AL766" r:id="rId1483" xr:uid="{00000000-0004-0000-0000-0000CC050000}"/>
    <hyperlink ref="AL767" r:id="rId1484" xr:uid="{00000000-0004-0000-0000-0000CD050000}"/>
    <hyperlink ref="AL768" r:id="rId1485" xr:uid="{00000000-0004-0000-0000-0000CE050000}"/>
    <hyperlink ref="AL769" r:id="rId1486" xr:uid="{00000000-0004-0000-0000-0000CF050000}"/>
    <hyperlink ref="AL770" r:id="rId1487" xr:uid="{00000000-0004-0000-0000-0000D0050000}"/>
    <hyperlink ref="AL771" r:id="rId1488" xr:uid="{00000000-0004-0000-0000-0000D1050000}"/>
    <hyperlink ref="AL772" r:id="rId1489" xr:uid="{00000000-0004-0000-0000-0000D2050000}"/>
    <hyperlink ref="AL773" r:id="rId1490" xr:uid="{00000000-0004-0000-0000-0000D3050000}"/>
    <hyperlink ref="AL774" r:id="rId1491" xr:uid="{00000000-0004-0000-0000-0000D4050000}"/>
    <hyperlink ref="AL775" r:id="rId1492" xr:uid="{00000000-0004-0000-0000-0000D5050000}"/>
    <hyperlink ref="AL776" r:id="rId1493" xr:uid="{00000000-0004-0000-0000-0000D6050000}"/>
    <hyperlink ref="AL777" r:id="rId1494" xr:uid="{00000000-0004-0000-0000-0000D7050000}"/>
    <hyperlink ref="AL778" r:id="rId1495" xr:uid="{00000000-0004-0000-0000-0000D8050000}"/>
    <hyperlink ref="AL779" r:id="rId1496" xr:uid="{00000000-0004-0000-0000-0000D9050000}"/>
    <hyperlink ref="AL780" r:id="rId1497" xr:uid="{00000000-0004-0000-0000-0000DA050000}"/>
    <hyperlink ref="AL781" r:id="rId1498" xr:uid="{00000000-0004-0000-0000-0000DB050000}"/>
    <hyperlink ref="BW781" r:id="rId1499" xr:uid="{00000000-0004-0000-0000-0000DC050000}"/>
    <hyperlink ref="BW779" r:id="rId1500" xr:uid="{00000000-0004-0000-0000-0000DD050000}"/>
    <hyperlink ref="BW778" r:id="rId1501" xr:uid="{00000000-0004-0000-0000-0000DE050000}"/>
    <hyperlink ref="BW777" r:id="rId1502" xr:uid="{00000000-0004-0000-0000-0000DF050000}"/>
    <hyperlink ref="BW776" r:id="rId1503" xr:uid="{00000000-0004-0000-0000-0000E0050000}"/>
    <hyperlink ref="BW760" r:id="rId1504" xr:uid="{00000000-0004-0000-0000-0000E1050000}"/>
    <hyperlink ref="BW780" r:id="rId1505" xr:uid="{00000000-0004-0000-0000-0000E2050000}"/>
    <hyperlink ref="BW744" r:id="rId1506" xr:uid="{00000000-0004-0000-0000-0000E3050000}"/>
    <hyperlink ref="BW745" r:id="rId1507" xr:uid="{00000000-0004-0000-0000-0000E4050000}"/>
    <hyperlink ref="BW740" r:id="rId1508" xr:uid="{00000000-0004-0000-0000-0000E5050000}"/>
    <hyperlink ref="BW761" r:id="rId1509" xr:uid="{00000000-0004-0000-0000-0000E6050000}"/>
    <hyperlink ref="BW775" r:id="rId1510" xr:uid="{00000000-0004-0000-0000-0000E7050000}"/>
    <hyperlink ref="BW774" r:id="rId1511" xr:uid="{00000000-0004-0000-0000-0000E8050000}"/>
    <hyperlink ref="BW762" r:id="rId1512" xr:uid="{00000000-0004-0000-0000-0000E9050000}"/>
    <hyperlink ref="BW773" r:id="rId1513" xr:uid="{00000000-0004-0000-0000-0000EA050000}"/>
    <hyperlink ref="BW772" r:id="rId1514" xr:uid="{00000000-0004-0000-0000-0000EB050000}"/>
    <hyperlink ref="BW771" r:id="rId1515" xr:uid="{00000000-0004-0000-0000-0000EC050000}"/>
    <hyperlink ref="BW770" r:id="rId1516" xr:uid="{00000000-0004-0000-0000-0000ED050000}"/>
    <hyperlink ref="BW769" r:id="rId1517" xr:uid="{00000000-0004-0000-0000-0000EE050000}"/>
    <hyperlink ref="BW768" r:id="rId1518" xr:uid="{00000000-0004-0000-0000-0000EF050000}"/>
    <hyperlink ref="BW767" r:id="rId1519" xr:uid="{00000000-0004-0000-0000-0000F0050000}"/>
    <hyperlink ref="BW766" r:id="rId1520" xr:uid="{00000000-0004-0000-0000-0000F1050000}"/>
    <hyperlink ref="AL782" r:id="rId1521" xr:uid="{00000000-0004-0000-0000-0000F2050000}"/>
    <hyperlink ref="AL783" r:id="rId1522" xr:uid="{00000000-0004-0000-0000-0000F3050000}"/>
    <hyperlink ref="AL784" r:id="rId1523" xr:uid="{00000000-0004-0000-0000-0000F4050000}"/>
    <hyperlink ref="AL785" r:id="rId1524" xr:uid="{00000000-0004-0000-0000-0000F5050000}"/>
    <hyperlink ref="AL786" r:id="rId1525" xr:uid="{00000000-0004-0000-0000-0000F6050000}"/>
    <hyperlink ref="AL788" r:id="rId1526" xr:uid="{00000000-0004-0000-0000-0000F7050000}"/>
    <hyperlink ref="AL789" r:id="rId1527" xr:uid="{00000000-0004-0000-0000-0000F8050000}"/>
    <hyperlink ref="AL790" r:id="rId1528" xr:uid="{00000000-0004-0000-0000-0000F9050000}"/>
    <hyperlink ref="AL791" r:id="rId1529" xr:uid="{00000000-0004-0000-0000-0000FA050000}"/>
    <hyperlink ref="AL792" r:id="rId1530" xr:uid="{00000000-0004-0000-0000-0000FB050000}"/>
    <hyperlink ref="AL793" r:id="rId1531" xr:uid="{00000000-0004-0000-0000-0000FC050000}"/>
    <hyperlink ref="AL794" r:id="rId1532" xr:uid="{00000000-0004-0000-0000-0000FD050000}"/>
    <hyperlink ref="AL795" r:id="rId1533" xr:uid="{00000000-0004-0000-0000-0000FE050000}"/>
    <hyperlink ref="AL796" r:id="rId1534" xr:uid="{00000000-0004-0000-0000-0000FF050000}"/>
    <hyperlink ref="AL797" r:id="rId1535" xr:uid="{00000000-0004-0000-0000-000000060000}"/>
    <hyperlink ref="AL798" r:id="rId1536" xr:uid="{00000000-0004-0000-0000-000001060000}"/>
    <hyperlink ref="AL799" r:id="rId1537" xr:uid="{00000000-0004-0000-0000-000002060000}"/>
    <hyperlink ref="AL800" r:id="rId1538" xr:uid="{00000000-0004-0000-0000-000003060000}"/>
    <hyperlink ref="BW782" r:id="rId1539" xr:uid="{00000000-0004-0000-0000-000004060000}"/>
    <hyperlink ref="BW783" r:id="rId1540" xr:uid="{00000000-0004-0000-0000-000005060000}"/>
    <hyperlink ref="BW784" r:id="rId1541" xr:uid="{00000000-0004-0000-0000-000006060000}"/>
    <hyperlink ref="BW785" r:id="rId1542" xr:uid="{00000000-0004-0000-0000-000007060000}"/>
    <hyperlink ref="AL787" r:id="rId1543" xr:uid="{00000000-0004-0000-0000-000008060000}"/>
    <hyperlink ref="BW786" r:id="rId1544" xr:uid="{00000000-0004-0000-0000-000009060000}"/>
    <hyperlink ref="BW787" r:id="rId1545" xr:uid="{00000000-0004-0000-0000-00000A060000}"/>
    <hyperlink ref="BW788" r:id="rId1546" xr:uid="{00000000-0004-0000-0000-00000B060000}"/>
    <hyperlink ref="BW789" r:id="rId1547" xr:uid="{00000000-0004-0000-0000-00000C060000}"/>
    <hyperlink ref="BW790" r:id="rId1548" xr:uid="{00000000-0004-0000-0000-00000D060000}"/>
    <hyperlink ref="BW792" r:id="rId1549" xr:uid="{00000000-0004-0000-0000-00000E060000}"/>
    <hyperlink ref="BW793" r:id="rId1550" xr:uid="{00000000-0004-0000-0000-00000F060000}"/>
    <hyperlink ref="BW794" r:id="rId1551" xr:uid="{00000000-0004-0000-0000-000010060000}"/>
    <hyperlink ref="BW795" r:id="rId1552" xr:uid="{00000000-0004-0000-0000-000011060000}"/>
    <hyperlink ref="BW796" r:id="rId1553" xr:uid="{00000000-0004-0000-0000-000012060000}"/>
    <hyperlink ref="BW797" r:id="rId1554" xr:uid="{00000000-0004-0000-0000-000013060000}"/>
    <hyperlink ref="BW765" r:id="rId1555" xr:uid="{00000000-0004-0000-0000-000014060000}"/>
    <hyperlink ref="BW798" r:id="rId1556" xr:uid="{00000000-0004-0000-0000-000015060000}"/>
    <hyperlink ref="BW799" r:id="rId1557" xr:uid="{00000000-0004-0000-0000-000016060000}"/>
    <hyperlink ref="AL801" r:id="rId1558" xr:uid="{00000000-0004-0000-0000-000017060000}"/>
    <hyperlink ref="AL802" r:id="rId1559" xr:uid="{00000000-0004-0000-0000-000018060000}"/>
    <hyperlink ref="AL803" r:id="rId1560" xr:uid="{00000000-0004-0000-0000-000019060000}"/>
    <hyperlink ref="AL804" r:id="rId1561" xr:uid="{00000000-0004-0000-0000-00001A060000}"/>
    <hyperlink ref="AL807" r:id="rId1562" xr:uid="{00000000-0004-0000-0000-00001B060000}"/>
    <hyperlink ref="AL808" r:id="rId1563" xr:uid="{00000000-0004-0000-0000-00001C060000}"/>
    <hyperlink ref="AL805" r:id="rId1564" xr:uid="{00000000-0004-0000-0000-00001D060000}"/>
    <hyperlink ref="AL806" r:id="rId1565" xr:uid="{00000000-0004-0000-0000-00001E060000}"/>
    <hyperlink ref="AL809" r:id="rId1566" xr:uid="{00000000-0004-0000-0000-00001F060000}"/>
    <hyperlink ref="AL810" r:id="rId1567" xr:uid="{00000000-0004-0000-0000-000020060000}"/>
    <hyperlink ref="AL811" r:id="rId1568" xr:uid="{00000000-0004-0000-0000-000021060000}"/>
    <hyperlink ref="BW811" r:id="rId1569" xr:uid="{00000000-0004-0000-0000-000022060000}"/>
    <hyperlink ref="BW810" r:id="rId1570" xr:uid="{00000000-0004-0000-0000-000023060000}"/>
    <hyperlink ref="BW809" r:id="rId1571" xr:uid="{00000000-0004-0000-0000-000024060000}"/>
    <hyperlink ref="BW808" r:id="rId1572" xr:uid="{00000000-0004-0000-0000-000025060000}"/>
    <hyperlink ref="BW807" r:id="rId1573" xr:uid="{00000000-0004-0000-0000-000026060000}"/>
    <hyperlink ref="BW806" r:id="rId1574" xr:uid="{00000000-0004-0000-0000-000027060000}"/>
    <hyperlink ref="BW805" r:id="rId1575" xr:uid="{00000000-0004-0000-0000-000028060000}"/>
    <hyperlink ref="BW804" r:id="rId1576" xr:uid="{00000000-0004-0000-0000-000029060000}"/>
    <hyperlink ref="BW803" r:id="rId1577" xr:uid="{00000000-0004-0000-0000-00002A060000}"/>
    <hyperlink ref="BW802" r:id="rId1578" xr:uid="{00000000-0004-0000-0000-00002B060000}"/>
    <hyperlink ref="BW791" r:id="rId1579" xr:uid="{00000000-0004-0000-0000-00002C060000}"/>
    <hyperlink ref="BW812" r:id="rId1580" xr:uid="{00000000-0004-0000-0000-00002D060000}"/>
    <hyperlink ref="BW726" r:id="rId1581" xr:uid="{00000000-0004-0000-0000-00002E060000}"/>
    <hyperlink ref="AL813" r:id="rId1582" xr:uid="{00000000-0004-0000-0000-00002F060000}"/>
    <hyperlink ref="AL814" r:id="rId1583" xr:uid="{00000000-0004-0000-0000-000030060000}"/>
    <hyperlink ref="AL815" r:id="rId1584" xr:uid="{00000000-0004-0000-0000-000031060000}"/>
    <hyperlink ref="AL816" r:id="rId1585" xr:uid="{00000000-0004-0000-0000-000032060000}"/>
    <hyperlink ref="AL817" r:id="rId1586" xr:uid="{00000000-0004-0000-0000-000033060000}"/>
    <hyperlink ref="AL818" r:id="rId1587" xr:uid="{00000000-0004-0000-0000-000034060000}"/>
    <hyperlink ref="AL819" r:id="rId1588" xr:uid="{00000000-0004-0000-0000-000035060000}"/>
    <hyperlink ref="AL820" r:id="rId1589" xr:uid="{00000000-0004-0000-0000-000036060000}"/>
    <hyperlink ref="AL821" r:id="rId1590" xr:uid="{00000000-0004-0000-0000-000037060000}"/>
    <hyperlink ref="AL822" r:id="rId1591" xr:uid="{00000000-0004-0000-0000-000038060000}"/>
    <hyperlink ref="AL823" r:id="rId1592" xr:uid="{00000000-0004-0000-0000-000039060000}"/>
    <hyperlink ref="AL824" r:id="rId1593" xr:uid="{00000000-0004-0000-0000-00003A060000}"/>
    <hyperlink ref="AL825" r:id="rId1594" xr:uid="{00000000-0004-0000-0000-00003B060000}"/>
    <hyperlink ref="AL826" r:id="rId1595" xr:uid="{00000000-0004-0000-0000-00003C060000}"/>
    <hyperlink ref="AL827" r:id="rId1596" xr:uid="{00000000-0004-0000-0000-00003D060000}"/>
    <hyperlink ref="AL828" r:id="rId1597" xr:uid="{00000000-0004-0000-0000-00003E060000}"/>
    <hyperlink ref="AL829" r:id="rId1598" xr:uid="{00000000-0004-0000-0000-00003F060000}"/>
    <hyperlink ref="AL830" r:id="rId1599" xr:uid="{00000000-0004-0000-0000-000040060000}"/>
    <hyperlink ref="BW813" r:id="rId1600" xr:uid="{00000000-0004-0000-0000-000041060000}"/>
    <hyperlink ref="BW815" r:id="rId1601" xr:uid="{00000000-0004-0000-0000-000042060000}"/>
    <hyperlink ref="BW817" r:id="rId1602" xr:uid="{00000000-0004-0000-0000-000043060000}"/>
    <hyperlink ref="BW818" r:id="rId1603" xr:uid="{00000000-0004-0000-0000-000044060000}"/>
    <hyperlink ref="BW829" r:id="rId1604" xr:uid="{00000000-0004-0000-0000-000045060000}"/>
    <hyperlink ref="BW819" r:id="rId1605" xr:uid="{00000000-0004-0000-0000-000046060000}"/>
    <hyperlink ref="BW822" r:id="rId1606" xr:uid="{00000000-0004-0000-0000-000047060000}"/>
    <hyperlink ref="BW823" r:id="rId1607" xr:uid="{00000000-0004-0000-0000-000048060000}"/>
    <hyperlink ref="BW824" r:id="rId1608" xr:uid="{00000000-0004-0000-0000-000049060000}"/>
    <hyperlink ref="BW825" r:id="rId1609" xr:uid="{00000000-0004-0000-0000-00004A060000}"/>
    <hyperlink ref="BW826" r:id="rId1610" xr:uid="{00000000-0004-0000-0000-00004B060000}"/>
    <hyperlink ref="BW827" r:id="rId1611" xr:uid="{00000000-0004-0000-0000-00004C060000}"/>
    <hyperlink ref="BW828" r:id="rId1612" xr:uid="{00000000-0004-0000-0000-00004D060000}"/>
    <hyperlink ref="BW830" r:id="rId1613" xr:uid="{00000000-0004-0000-0000-00004E060000}"/>
    <hyperlink ref="AL831" r:id="rId1614" xr:uid="{00000000-0004-0000-0000-00004F060000}"/>
    <hyperlink ref="AL832" r:id="rId1615" xr:uid="{00000000-0004-0000-0000-000050060000}"/>
    <hyperlink ref="AL833" r:id="rId1616" xr:uid="{00000000-0004-0000-0000-000051060000}"/>
    <hyperlink ref="AL834" r:id="rId1617" xr:uid="{00000000-0004-0000-0000-000052060000}"/>
    <hyperlink ref="AL837" r:id="rId1618" xr:uid="{00000000-0004-0000-0000-000053060000}"/>
    <hyperlink ref="AL835" r:id="rId1619" xr:uid="{00000000-0004-0000-0000-000054060000}"/>
    <hyperlink ref="AL836" r:id="rId1620" xr:uid="{00000000-0004-0000-0000-000055060000}"/>
    <hyperlink ref="AL838" r:id="rId1621" xr:uid="{00000000-0004-0000-0000-000056060000}"/>
    <hyperlink ref="AL839" r:id="rId1622" xr:uid="{00000000-0004-0000-0000-000057060000}"/>
    <hyperlink ref="BW831" r:id="rId1623" xr:uid="{00000000-0004-0000-0000-000058060000}"/>
    <hyperlink ref="BW832" r:id="rId1624" xr:uid="{00000000-0004-0000-0000-000059060000}"/>
    <hyperlink ref="BW833" r:id="rId1625" xr:uid="{00000000-0004-0000-0000-00005A060000}"/>
    <hyperlink ref="BW834" r:id="rId1626" xr:uid="{00000000-0004-0000-0000-00005B060000}"/>
    <hyperlink ref="BW835" r:id="rId1627" xr:uid="{00000000-0004-0000-0000-00005C060000}"/>
    <hyperlink ref="BW836" r:id="rId1628" xr:uid="{00000000-0004-0000-0000-00005D060000}"/>
    <hyperlink ref="BW839" r:id="rId1629" xr:uid="{00000000-0004-0000-0000-00005E060000}"/>
    <hyperlink ref="BW837" r:id="rId1630" xr:uid="{00000000-0004-0000-0000-00005F060000}"/>
    <hyperlink ref="BW838" r:id="rId1631" xr:uid="{00000000-0004-0000-0000-000060060000}"/>
    <hyperlink ref="AL840" r:id="rId1632" xr:uid="{00000000-0004-0000-0000-000061060000}"/>
    <hyperlink ref="BW840" r:id="rId1633" xr:uid="{00000000-0004-0000-0000-000062060000}"/>
    <hyperlink ref="AL841" r:id="rId1634" xr:uid="{00000000-0004-0000-0000-000063060000}"/>
    <hyperlink ref="BW841" r:id="rId1635" xr:uid="{00000000-0004-0000-0000-000064060000}"/>
    <hyperlink ref="AL842" r:id="rId1636" xr:uid="{00000000-0004-0000-0000-000065060000}"/>
    <hyperlink ref="AL843" r:id="rId1637" xr:uid="{00000000-0004-0000-0000-000066060000}"/>
    <hyperlink ref="AL844" r:id="rId1638" xr:uid="{00000000-0004-0000-0000-000067060000}"/>
    <hyperlink ref="AL845" r:id="rId1639" xr:uid="{00000000-0004-0000-0000-000068060000}"/>
    <hyperlink ref="AL846" r:id="rId1640" xr:uid="{00000000-0004-0000-0000-000069060000}"/>
    <hyperlink ref="AL847" r:id="rId1641" xr:uid="{00000000-0004-0000-0000-00006A060000}"/>
    <hyperlink ref="AL848" r:id="rId1642" xr:uid="{00000000-0004-0000-0000-00006B060000}"/>
    <hyperlink ref="BW842" r:id="rId1643" xr:uid="{00000000-0004-0000-0000-00006C060000}"/>
    <hyperlink ref="BW843" r:id="rId1644" xr:uid="{00000000-0004-0000-0000-00006D060000}"/>
    <hyperlink ref="BW844" r:id="rId1645" xr:uid="{00000000-0004-0000-0000-00006E060000}"/>
    <hyperlink ref="BW845" r:id="rId1646" xr:uid="{00000000-0004-0000-0000-00006F060000}"/>
    <hyperlink ref="BW847" r:id="rId1647" xr:uid="{00000000-0004-0000-0000-000070060000}"/>
    <hyperlink ref="BW849" r:id="rId1648" xr:uid="{00000000-0004-0000-0000-000071060000}"/>
    <hyperlink ref="AL849" r:id="rId1649" xr:uid="{00000000-0004-0000-0000-000072060000}"/>
    <hyperlink ref="BW850" r:id="rId1650" xr:uid="{00000000-0004-0000-0000-000073060000}"/>
    <hyperlink ref="AL850" r:id="rId1651" xr:uid="{00000000-0004-0000-0000-000074060000}"/>
    <hyperlink ref="BW851" r:id="rId1652" xr:uid="{00000000-0004-0000-0000-000075060000}"/>
    <hyperlink ref="BW852" r:id="rId1653" xr:uid="{00000000-0004-0000-0000-000076060000}"/>
    <hyperlink ref="AL852" r:id="rId1654" xr:uid="{00000000-0004-0000-0000-000077060000}"/>
    <hyperlink ref="AL851" r:id="rId1655" xr:uid="{00000000-0004-0000-0000-000078060000}"/>
    <hyperlink ref="BW853" r:id="rId1656" xr:uid="{00000000-0004-0000-0000-000079060000}"/>
    <hyperlink ref="AL854" r:id="rId1657" xr:uid="{00000000-0004-0000-0000-00007A060000}"/>
    <hyperlink ref="BW854" r:id="rId1658" xr:uid="{00000000-0004-0000-0000-00007B060000}"/>
    <hyperlink ref="AL853" r:id="rId1659" xr:uid="{00000000-0004-0000-0000-00007C060000}"/>
    <hyperlink ref="AL857" r:id="rId1660" xr:uid="{00000000-0004-0000-0000-00007D060000}"/>
    <hyperlink ref="AL856" r:id="rId1661" xr:uid="{00000000-0004-0000-0000-00007E060000}"/>
    <hyperlink ref="AL859" r:id="rId1662" xr:uid="{00000000-0004-0000-0000-00007F060000}"/>
    <hyperlink ref="AL858" r:id="rId1663" xr:uid="{00000000-0004-0000-0000-000080060000}"/>
    <hyperlink ref="AL860" r:id="rId1664" xr:uid="{00000000-0004-0000-0000-000081060000}"/>
    <hyperlink ref="AL862" r:id="rId1665" xr:uid="{00000000-0004-0000-0000-000082060000}"/>
    <hyperlink ref="AL863" r:id="rId1666" xr:uid="{00000000-0004-0000-0000-000083060000}"/>
    <hyperlink ref="AL864" r:id="rId1667" xr:uid="{00000000-0004-0000-0000-000084060000}"/>
    <hyperlink ref="AL866" r:id="rId1668" xr:uid="{00000000-0004-0000-0000-000085060000}"/>
    <hyperlink ref="AL867" r:id="rId1669" xr:uid="{00000000-0004-0000-0000-000086060000}"/>
    <hyperlink ref="AL868" r:id="rId1670" xr:uid="{00000000-0004-0000-0000-000087060000}"/>
    <hyperlink ref="AL869" r:id="rId1671" xr:uid="{00000000-0004-0000-0000-000088060000}"/>
    <hyperlink ref="AL870" r:id="rId1672" xr:uid="{00000000-0004-0000-0000-000089060000}"/>
    <hyperlink ref="AL861" r:id="rId1673" xr:uid="{00000000-0004-0000-0000-00008A060000}"/>
    <hyperlink ref="AL855" r:id="rId1674" xr:uid="{00000000-0004-0000-0000-00008B060000}"/>
    <hyperlink ref="BW859" r:id="rId1675" xr:uid="{00000000-0004-0000-0000-00008C060000}"/>
    <hyperlink ref="BW860" r:id="rId1676" xr:uid="{00000000-0004-0000-0000-00008D060000}"/>
    <hyperlink ref="BW861" r:id="rId1677" xr:uid="{00000000-0004-0000-0000-00008E060000}"/>
    <hyperlink ref="BW846" r:id="rId1678" xr:uid="{00000000-0004-0000-0000-00008F060000}"/>
    <hyperlink ref="BW862" r:id="rId1679" xr:uid="{00000000-0004-0000-0000-000090060000}"/>
    <hyperlink ref="BW848" r:id="rId1680" xr:uid="{00000000-0004-0000-0000-000091060000}"/>
    <hyperlink ref="BW863" r:id="rId1681" xr:uid="{00000000-0004-0000-0000-000092060000}"/>
    <hyperlink ref="BW870" r:id="rId1682" xr:uid="{00000000-0004-0000-0000-000093060000}"/>
    <hyperlink ref="BW864" r:id="rId1683" xr:uid="{00000000-0004-0000-0000-000094060000}"/>
    <hyperlink ref="BW869" r:id="rId1684" xr:uid="{00000000-0004-0000-0000-000095060000}"/>
    <hyperlink ref="AL865" r:id="rId1685" xr:uid="{00000000-0004-0000-0000-000096060000}"/>
    <hyperlink ref="BW868" r:id="rId1686" xr:uid="{00000000-0004-0000-0000-000097060000}"/>
    <hyperlink ref="BW865" r:id="rId1687" xr:uid="{00000000-0004-0000-0000-000098060000}"/>
    <hyperlink ref="BW867" r:id="rId1688" xr:uid="{00000000-0004-0000-0000-000099060000}"/>
    <hyperlink ref="BW723" r:id="rId1689" xr:uid="{00000000-0004-0000-0000-00009A060000}"/>
    <hyperlink ref="BW856" r:id="rId1690" xr:uid="{00000000-0004-0000-0000-00009B060000}"/>
    <hyperlink ref="BW857" r:id="rId1691" xr:uid="{00000000-0004-0000-0000-00009C060000}"/>
    <hyperlink ref="BW858" r:id="rId1692" xr:uid="{00000000-0004-0000-0000-00009D060000}"/>
    <hyperlink ref="BW764" r:id="rId1693" xr:uid="{00000000-0004-0000-0000-00009E060000}"/>
    <hyperlink ref="BW866" r:id="rId1694" xr:uid="{00000000-0004-0000-0000-00009F060000}"/>
    <hyperlink ref="AL871" r:id="rId1695" xr:uid="{00000000-0004-0000-0000-0000A0060000}"/>
    <hyperlink ref="AL872" r:id="rId1696" xr:uid="{00000000-0004-0000-0000-0000A1060000}"/>
    <hyperlink ref="AL873" r:id="rId1697" xr:uid="{00000000-0004-0000-0000-0000A2060000}"/>
    <hyperlink ref="AL879" r:id="rId1698" xr:uid="{00000000-0004-0000-0000-0000A3060000}"/>
    <hyperlink ref="AL874" r:id="rId1699" xr:uid="{00000000-0004-0000-0000-0000A4060000}"/>
    <hyperlink ref="AL875" r:id="rId1700" xr:uid="{00000000-0004-0000-0000-0000A5060000}"/>
    <hyperlink ref="AL876" r:id="rId1701" xr:uid="{00000000-0004-0000-0000-0000A6060000}"/>
    <hyperlink ref="BW871" r:id="rId1702" xr:uid="{00000000-0004-0000-0000-0000A7060000}"/>
    <hyperlink ref="BW872" r:id="rId1703" xr:uid="{00000000-0004-0000-0000-0000A8060000}"/>
    <hyperlink ref="BW873" r:id="rId1704" xr:uid="{00000000-0004-0000-0000-0000A9060000}"/>
    <hyperlink ref="BW879" r:id="rId1705" xr:uid="{00000000-0004-0000-0000-0000AA060000}"/>
    <hyperlink ref="BW875" r:id="rId1706" xr:uid="{00000000-0004-0000-0000-0000AB060000}"/>
    <hyperlink ref="BW874" r:id="rId1707" xr:uid="{00000000-0004-0000-0000-0000AC060000}"/>
    <hyperlink ref="AL877" r:id="rId1708" xr:uid="{00000000-0004-0000-0000-0000AD060000}"/>
    <hyperlink ref="AL878" r:id="rId1709" xr:uid="{00000000-0004-0000-0000-0000AE060000}"/>
    <hyperlink ref="AL880" r:id="rId1710" xr:uid="{00000000-0004-0000-0000-0000AF060000}"/>
    <hyperlink ref="AL881" r:id="rId1711" xr:uid="{00000000-0004-0000-0000-0000B0060000}"/>
    <hyperlink ref="AL882" r:id="rId1712" xr:uid="{00000000-0004-0000-0000-0000B1060000}"/>
    <hyperlink ref="AL883" r:id="rId1713" xr:uid="{00000000-0004-0000-0000-0000B2060000}"/>
    <hyperlink ref="AL884" r:id="rId1714" xr:uid="{00000000-0004-0000-0000-0000B3060000}"/>
    <hyperlink ref="AL885" r:id="rId1715" xr:uid="{00000000-0004-0000-0000-0000B4060000}"/>
    <hyperlink ref="AL886" r:id="rId1716" xr:uid="{00000000-0004-0000-0000-0000B5060000}"/>
    <hyperlink ref="AL887" r:id="rId1717" xr:uid="{00000000-0004-0000-0000-0000B6060000}"/>
    <hyperlink ref="BW878" r:id="rId1718" xr:uid="{00000000-0004-0000-0000-0000B7060000}"/>
    <hyperlink ref="BW880" r:id="rId1719" xr:uid="{00000000-0004-0000-0000-0000B8060000}"/>
    <hyperlink ref="BW881" r:id="rId1720" xr:uid="{00000000-0004-0000-0000-0000B9060000}"/>
    <hyperlink ref="BW882" r:id="rId1721" xr:uid="{00000000-0004-0000-0000-0000BA060000}"/>
    <hyperlink ref="BW884" r:id="rId1722" xr:uid="{00000000-0004-0000-0000-0000BB060000}"/>
    <hyperlink ref="BW883" r:id="rId1723" xr:uid="{00000000-0004-0000-0000-0000BC060000}"/>
    <hyperlink ref="BW885" r:id="rId1724" xr:uid="{00000000-0004-0000-0000-0000BD060000}"/>
    <hyperlink ref="BW886" r:id="rId1725" xr:uid="{00000000-0004-0000-0000-0000BE060000}"/>
    <hyperlink ref="BW887" r:id="rId1726" xr:uid="{00000000-0004-0000-0000-0000BF060000}"/>
    <hyperlink ref="AL888" r:id="rId1727" xr:uid="{00000000-0004-0000-0000-0000C0060000}"/>
    <hyperlink ref="AL889" r:id="rId1728" xr:uid="{00000000-0004-0000-0000-0000C1060000}"/>
    <hyperlink ref="AL890" r:id="rId1729" xr:uid="{00000000-0004-0000-0000-0000C2060000}"/>
    <hyperlink ref="AL891" r:id="rId1730" xr:uid="{00000000-0004-0000-0000-0000C3060000}"/>
    <hyperlink ref="AL892" r:id="rId1731" xr:uid="{00000000-0004-0000-0000-0000C4060000}"/>
    <hyperlink ref="BW888" r:id="rId1732" xr:uid="{00000000-0004-0000-0000-0000C5060000}"/>
    <hyperlink ref="BW889" r:id="rId1733" xr:uid="{00000000-0004-0000-0000-0000C6060000}"/>
    <hyperlink ref="BW890" r:id="rId1734" xr:uid="{00000000-0004-0000-0000-0000C7060000}"/>
    <hyperlink ref="BW891" r:id="rId1735" xr:uid="{00000000-0004-0000-0000-0000C8060000}"/>
    <hyperlink ref="BW892" r:id="rId1736" xr:uid="{00000000-0004-0000-0000-0000C9060000}"/>
    <hyperlink ref="AL893" r:id="rId1737" xr:uid="{00000000-0004-0000-0000-0000CA060000}"/>
    <hyperlink ref="AL895" r:id="rId1738" xr:uid="{00000000-0004-0000-0000-0000CB060000}"/>
    <hyperlink ref="AL896" r:id="rId1739" xr:uid="{00000000-0004-0000-0000-0000CC060000}"/>
    <hyperlink ref="AL897" r:id="rId1740" xr:uid="{00000000-0004-0000-0000-0000CD060000}"/>
    <hyperlink ref="AL898" r:id="rId1741" xr:uid="{00000000-0004-0000-0000-0000CE060000}"/>
    <hyperlink ref="AL899" r:id="rId1742" xr:uid="{00000000-0004-0000-0000-0000CF060000}"/>
    <hyperlink ref="AL900" r:id="rId1743" xr:uid="{00000000-0004-0000-0000-0000D0060000}"/>
    <hyperlink ref="AL901" r:id="rId1744" xr:uid="{00000000-0004-0000-0000-0000D1060000}"/>
    <hyperlink ref="AL902" r:id="rId1745" xr:uid="{00000000-0004-0000-0000-0000D2060000}"/>
    <hyperlink ref="AL903" r:id="rId1746" xr:uid="{00000000-0004-0000-0000-0000D3060000}"/>
    <hyperlink ref="AL904" r:id="rId1747" xr:uid="{00000000-0004-0000-0000-0000D4060000}"/>
    <hyperlink ref="AL905" r:id="rId1748" xr:uid="{00000000-0004-0000-0000-0000D5060000}"/>
    <hyperlink ref="AL906" r:id="rId1749" xr:uid="{00000000-0004-0000-0000-0000D6060000}"/>
    <hyperlink ref="AL907" r:id="rId1750" xr:uid="{00000000-0004-0000-0000-0000D7060000}"/>
    <hyperlink ref="AL908" r:id="rId1751" xr:uid="{00000000-0004-0000-0000-0000D8060000}"/>
    <hyperlink ref="AL909" r:id="rId1752" xr:uid="{00000000-0004-0000-0000-0000D9060000}"/>
    <hyperlink ref="AL910" r:id="rId1753" xr:uid="{00000000-0004-0000-0000-0000DA060000}"/>
    <hyperlink ref="AL911" r:id="rId1754" xr:uid="{00000000-0004-0000-0000-0000DB060000}"/>
    <hyperlink ref="BW893" r:id="rId1755" xr:uid="{00000000-0004-0000-0000-0000DC060000}"/>
    <hyperlink ref="BW895" r:id="rId1756" xr:uid="{00000000-0004-0000-0000-0000DD060000}"/>
    <hyperlink ref="BW896" r:id="rId1757" xr:uid="{00000000-0004-0000-0000-0000DE060000}"/>
    <hyperlink ref="BW897" r:id="rId1758" xr:uid="{00000000-0004-0000-0000-0000DF060000}"/>
    <hyperlink ref="AL894" r:id="rId1759" xr:uid="{00000000-0004-0000-0000-0000E0060000}"/>
    <hyperlink ref="BW898" r:id="rId1760" xr:uid="{00000000-0004-0000-0000-0000E1060000}"/>
    <hyperlink ref="BW899" r:id="rId1761" xr:uid="{00000000-0004-0000-0000-0000E2060000}"/>
    <hyperlink ref="BW900" r:id="rId1762" xr:uid="{00000000-0004-0000-0000-0000E3060000}"/>
    <hyperlink ref="BW901" r:id="rId1763" xr:uid="{00000000-0004-0000-0000-0000E4060000}"/>
    <hyperlink ref="BW902" r:id="rId1764" xr:uid="{00000000-0004-0000-0000-0000E5060000}"/>
    <hyperlink ref="AL912" r:id="rId1765" xr:uid="{00000000-0004-0000-0000-0000E6060000}"/>
    <hyperlink ref="AL913" r:id="rId1766" xr:uid="{00000000-0004-0000-0000-0000E7060000}"/>
    <hyperlink ref="AL914" r:id="rId1767" xr:uid="{00000000-0004-0000-0000-0000E8060000}"/>
    <hyperlink ref="AL915" r:id="rId1768" xr:uid="{00000000-0004-0000-0000-0000E9060000}"/>
    <hyperlink ref="AL916" r:id="rId1769" xr:uid="{00000000-0004-0000-0000-0000EA060000}"/>
    <hyperlink ref="AL917" r:id="rId1770" xr:uid="{00000000-0004-0000-0000-0000EB060000}"/>
    <hyperlink ref="AL918" r:id="rId1771" xr:uid="{00000000-0004-0000-0000-0000EC060000}"/>
    <hyperlink ref="AL919" r:id="rId1772" xr:uid="{00000000-0004-0000-0000-0000ED060000}"/>
    <hyperlink ref="AL920" r:id="rId1773" xr:uid="{00000000-0004-0000-0000-0000EE060000}"/>
    <hyperlink ref="AL921" r:id="rId1774" xr:uid="{00000000-0004-0000-0000-0000EF060000}"/>
    <hyperlink ref="AL922" r:id="rId1775" xr:uid="{00000000-0004-0000-0000-0000F0060000}"/>
    <hyperlink ref="AL923" r:id="rId1776" xr:uid="{00000000-0004-0000-0000-0000F1060000}"/>
    <hyperlink ref="AL924" r:id="rId1777" xr:uid="{00000000-0004-0000-0000-0000F2060000}"/>
    <hyperlink ref="AL925" r:id="rId1778" xr:uid="{00000000-0004-0000-0000-0000F3060000}"/>
    <hyperlink ref="AL926" r:id="rId1779" xr:uid="{00000000-0004-0000-0000-0000F4060000}"/>
    <hyperlink ref="AL927" r:id="rId1780" xr:uid="{00000000-0004-0000-0000-0000F5060000}"/>
    <hyperlink ref="AL928" r:id="rId1781" xr:uid="{00000000-0004-0000-0000-0000F6060000}"/>
    <hyperlink ref="AL929" r:id="rId1782" xr:uid="{00000000-0004-0000-0000-0000F7060000}"/>
    <hyperlink ref="BW894" r:id="rId1783" xr:uid="{00000000-0004-0000-0000-0000F8060000}"/>
    <hyperlink ref="BW903" r:id="rId1784" xr:uid="{00000000-0004-0000-0000-0000F9060000}"/>
    <hyperlink ref="BW904" r:id="rId1785" xr:uid="{00000000-0004-0000-0000-0000FA060000}"/>
    <hyperlink ref="BW905" r:id="rId1786" xr:uid="{00000000-0004-0000-0000-0000FB060000}"/>
    <hyperlink ref="BW906" r:id="rId1787" xr:uid="{00000000-0004-0000-0000-0000FC060000}"/>
    <hyperlink ref="BW907" r:id="rId1788" xr:uid="{00000000-0004-0000-0000-0000FD060000}"/>
    <hyperlink ref="BW908" r:id="rId1789" xr:uid="{00000000-0004-0000-0000-0000FE060000}"/>
    <hyperlink ref="BW909" r:id="rId1790" xr:uid="{00000000-0004-0000-0000-0000FF060000}"/>
    <hyperlink ref="BW910" r:id="rId1791" xr:uid="{00000000-0004-0000-0000-000000070000}"/>
    <hyperlink ref="BW911" r:id="rId1792" xr:uid="{00000000-0004-0000-0000-000001070000}"/>
    <hyperlink ref="BW912" r:id="rId1793" xr:uid="{00000000-0004-0000-0000-000002070000}"/>
    <hyperlink ref="BW914" r:id="rId1794" xr:uid="{00000000-0004-0000-0000-000003070000}"/>
    <hyperlink ref="BW915" r:id="rId1795" xr:uid="{00000000-0004-0000-0000-000004070000}"/>
    <hyperlink ref="BW929" r:id="rId1796" xr:uid="{00000000-0004-0000-0000-000005070000}"/>
    <hyperlink ref="BW928" r:id="rId1797" xr:uid="{00000000-0004-0000-0000-000006070000}"/>
    <hyperlink ref="BW918" r:id="rId1798" xr:uid="{00000000-0004-0000-0000-000007070000}"/>
    <hyperlink ref="BW926" r:id="rId1799" xr:uid="{00000000-0004-0000-0000-000008070000}"/>
    <hyperlink ref="BW919" r:id="rId1800" xr:uid="{00000000-0004-0000-0000-000009070000}"/>
    <hyperlink ref="BW925" r:id="rId1801" xr:uid="{00000000-0004-0000-0000-00000A070000}"/>
    <hyperlink ref="BW920" r:id="rId1802" xr:uid="{00000000-0004-0000-0000-00000B070000}"/>
    <hyperlink ref="BW924" r:id="rId1803" xr:uid="{00000000-0004-0000-0000-00000C070000}"/>
    <hyperlink ref="BW923" r:id="rId1804" xr:uid="{00000000-0004-0000-0000-00000D070000}"/>
    <hyperlink ref="BW921" r:id="rId1805" xr:uid="{00000000-0004-0000-0000-00000E070000}"/>
    <hyperlink ref="BW922" r:id="rId1806" xr:uid="{00000000-0004-0000-0000-00000F070000}"/>
    <hyperlink ref="AL930" r:id="rId1807" xr:uid="{00000000-0004-0000-0000-000010070000}"/>
    <hyperlink ref="AL931" r:id="rId1808" xr:uid="{00000000-0004-0000-0000-000011070000}"/>
    <hyperlink ref="AL933" r:id="rId1809" xr:uid="{00000000-0004-0000-0000-000012070000}"/>
    <hyperlink ref="AL943" r:id="rId1810" xr:uid="{00000000-0004-0000-0000-000013070000}"/>
    <hyperlink ref="AL932" r:id="rId1811" xr:uid="{00000000-0004-0000-0000-000014070000}"/>
    <hyperlink ref="AL934" r:id="rId1812" xr:uid="{00000000-0004-0000-0000-000015070000}"/>
    <hyperlink ref="AL935" r:id="rId1813" xr:uid="{00000000-0004-0000-0000-000016070000}"/>
    <hyperlink ref="AL936" r:id="rId1814" xr:uid="{00000000-0004-0000-0000-000017070000}"/>
    <hyperlink ref="AL937" r:id="rId1815" xr:uid="{00000000-0004-0000-0000-000018070000}"/>
    <hyperlink ref="AL938" r:id="rId1816" xr:uid="{00000000-0004-0000-0000-000019070000}"/>
    <hyperlink ref="AL939" r:id="rId1817" xr:uid="{00000000-0004-0000-0000-00001A070000}"/>
    <hyperlink ref="AL940" r:id="rId1818" xr:uid="{00000000-0004-0000-0000-00001B070000}"/>
    <hyperlink ref="AL941" r:id="rId1819" xr:uid="{00000000-0004-0000-0000-00001C070000}"/>
    <hyperlink ref="AL942" r:id="rId1820" xr:uid="{00000000-0004-0000-0000-00001D070000}"/>
    <hyperlink ref="AL944" r:id="rId1821" xr:uid="{00000000-0004-0000-0000-00001E070000}"/>
    <hyperlink ref="AL945" r:id="rId1822" xr:uid="{00000000-0004-0000-0000-00001F070000}"/>
    <hyperlink ref="AL946" r:id="rId1823" xr:uid="{00000000-0004-0000-0000-000020070000}"/>
    <hyperlink ref="AL947" r:id="rId1824" xr:uid="{00000000-0004-0000-0000-000021070000}"/>
    <hyperlink ref="BW930" r:id="rId1825" xr:uid="{00000000-0004-0000-0000-000022070000}"/>
    <hyperlink ref="BW931" r:id="rId1826" xr:uid="{00000000-0004-0000-0000-000023070000}"/>
    <hyperlink ref="BW945" r:id="rId1827" xr:uid="{00000000-0004-0000-0000-000024070000}"/>
    <hyperlink ref="BW944" r:id="rId1828" xr:uid="{00000000-0004-0000-0000-000025070000}"/>
    <hyperlink ref="BW943" r:id="rId1829" xr:uid="{00000000-0004-0000-0000-000026070000}"/>
    <hyperlink ref="BW934" r:id="rId1830" xr:uid="{00000000-0004-0000-0000-000027070000}"/>
    <hyperlink ref="BW935" r:id="rId1831" xr:uid="{00000000-0004-0000-0000-000028070000}"/>
    <hyperlink ref="BW940" r:id="rId1832" xr:uid="{00000000-0004-0000-0000-000029070000}"/>
    <hyperlink ref="BW938" r:id="rId1833" xr:uid="{00000000-0004-0000-0000-00002A070000}"/>
    <hyperlink ref="AL948" r:id="rId1834" xr:uid="{00000000-0004-0000-0000-00002B070000}"/>
    <hyperlink ref="AL949" r:id="rId1835" xr:uid="{00000000-0004-0000-0000-00002C070000}"/>
    <hyperlink ref="AL950" r:id="rId1836" xr:uid="{00000000-0004-0000-0000-00002D070000}"/>
    <hyperlink ref="AL951" r:id="rId1837" xr:uid="{00000000-0004-0000-0000-00002E070000}"/>
    <hyperlink ref="AL952" r:id="rId1838" xr:uid="{00000000-0004-0000-0000-00002F070000}"/>
    <hyperlink ref="AL953" r:id="rId1839" xr:uid="{00000000-0004-0000-0000-000030070000}"/>
    <hyperlink ref="AL954" r:id="rId1840" xr:uid="{00000000-0004-0000-0000-000031070000}"/>
    <hyperlink ref="AL955" r:id="rId1841" xr:uid="{00000000-0004-0000-0000-000032070000}"/>
    <hyperlink ref="AL956" r:id="rId1842" xr:uid="{00000000-0004-0000-0000-000033070000}"/>
    <hyperlink ref="AL957" r:id="rId1843" xr:uid="{00000000-0004-0000-0000-000034070000}"/>
    <hyperlink ref="AL958" r:id="rId1844" xr:uid="{00000000-0004-0000-0000-000035070000}"/>
    <hyperlink ref="AL959" r:id="rId1845" xr:uid="{00000000-0004-0000-0000-000036070000}"/>
    <hyperlink ref="AL960" r:id="rId1846" xr:uid="{00000000-0004-0000-0000-000037070000}"/>
    <hyperlink ref="AL961" r:id="rId1847" xr:uid="{00000000-0004-0000-0000-000038070000}"/>
    <hyperlink ref="AL962" r:id="rId1848" xr:uid="{00000000-0004-0000-0000-000039070000}"/>
    <hyperlink ref="AL963" r:id="rId1849" xr:uid="{00000000-0004-0000-0000-00003A070000}"/>
    <hyperlink ref="AL964" r:id="rId1850" xr:uid="{00000000-0004-0000-0000-00003B070000}"/>
    <hyperlink ref="BW963" r:id="rId1851" xr:uid="{00000000-0004-0000-0000-00003D070000}"/>
    <hyperlink ref="BW962" r:id="rId1852" xr:uid="{00000000-0004-0000-0000-00003E070000}"/>
    <hyperlink ref="BW948" r:id="rId1853" xr:uid="{00000000-0004-0000-0000-00003F070000}"/>
    <hyperlink ref="BW961" r:id="rId1854" xr:uid="{00000000-0004-0000-0000-000040070000}"/>
    <hyperlink ref="BW950" r:id="rId1855" xr:uid="{00000000-0004-0000-0000-000041070000}"/>
    <hyperlink ref="BW960" r:id="rId1856" xr:uid="{00000000-0004-0000-0000-000042070000}"/>
    <hyperlink ref="BW951" r:id="rId1857" xr:uid="{00000000-0004-0000-0000-000043070000}"/>
    <hyperlink ref="BW959" r:id="rId1858" xr:uid="{00000000-0004-0000-0000-000044070000}"/>
    <hyperlink ref="BW957" r:id="rId1859" xr:uid="{00000000-0004-0000-0000-000045070000}"/>
    <hyperlink ref="BW958" r:id="rId1860" xr:uid="{00000000-0004-0000-0000-000046070000}"/>
    <hyperlink ref="BW954" r:id="rId1861" xr:uid="{00000000-0004-0000-0000-000047070000}"/>
    <hyperlink ref="BW949" r:id="rId1862" xr:uid="{00000000-0004-0000-0000-000048070000}"/>
    <hyperlink ref="BW956" r:id="rId1863" xr:uid="{00000000-0004-0000-0000-000049070000}"/>
    <hyperlink ref="BW955" r:id="rId1864" xr:uid="{00000000-0004-0000-0000-00004A070000}"/>
    <hyperlink ref="BW953" r:id="rId1865" xr:uid="{00000000-0004-0000-0000-00004B070000}"/>
    <hyperlink ref="AL965" r:id="rId1866" xr:uid="{00000000-0004-0000-0000-00004C070000}"/>
    <hyperlink ref="AL966" r:id="rId1867" xr:uid="{00000000-0004-0000-0000-00004D070000}"/>
    <hyperlink ref="AL967" r:id="rId1868" xr:uid="{00000000-0004-0000-0000-00004E070000}"/>
    <hyperlink ref="AL968" r:id="rId1869" xr:uid="{00000000-0004-0000-0000-00004F070000}"/>
    <hyperlink ref="AL969" r:id="rId1870" xr:uid="{00000000-0004-0000-0000-000050070000}"/>
    <hyperlink ref="AL970" r:id="rId1871" xr:uid="{00000000-0004-0000-0000-000051070000}"/>
    <hyperlink ref="AL971" r:id="rId1872" xr:uid="{00000000-0004-0000-0000-000052070000}"/>
    <hyperlink ref="AL972" r:id="rId1873" xr:uid="{00000000-0004-0000-0000-000053070000}"/>
    <hyperlink ref="AL973" r:id="rId1874" xr:uid="{00000000-0004-0000-0000-000054070000}"/>
    <hyperlink ref="AL974" r:id="rId1875" xr:uid="{00000000-0004-0000-0000-000055070000}"/>
    <hyperlink ref="AL975" r:id="rId1876" xr:uid="{00000000-0004-0000-0000-000056070000}"/>
    <hyperlink ref="AL976" r:id="rId1877" xr:uid="{00000000-0004-0000-0000-000057070000}"/>
    <hyperlink ref="BW965" r:id="rId1878" xr:uid="{00000000-0004-0000-0000-000058070000}"/>
    <hyperlink ref="BW966" r:id="rId1879" xr:uid="{00000000-0004-0000-0000-000059070000}"/>
    <hyperlink ref="BW967" r:id="rId1880" xr:uid="{00000000-0004-0000-0000-00005A070000}"/>
    <hyperlink ref="BW968" r:id="rId1881" xr:uid="{00000000-0004-0000-0000-00005B070000}"/>
    <hyperlink ref="BW970" r:id="rId1882" xr:uid="{00000000-0004-0000-0000-00005D070000}"/>
    <hyperlink ref="BW952" r:id="rId1883" xr:uid="{00000000-0004-0000-0000-00005E070000}"/>
    <hyperlink ref="BW971" r:id="rId1884" xr:uid="{00000000-0004-0000-0000-00005F070000}"/>
    <hyperlink ref="BW972" r:id="rId1885" xr:uid="{00000000-0004-0000-0000-000060070000}"/>
    <hyperlink ref="BW973" r:id="rId1886" xr:uid="{00000000-0004-0000-0000-000061070000}"/>
    <hyperlink ref="BW974" r:id="rId1887" xr:uid="{00000000-0004-0000-0000-000062070000}"/>
    <hyperlink ref="BW975" r:id="rId1888" xr:uid="{00000000-0004-0000-0000-000063070000}"/>
    <hyperlink ref="BW976" r:id="rId1889" xr:uid="{00000000-0004-0000-0000-000064070000}"/>
    <hyperlink ref="AL977" r:id="rId1890" xr:uid="{00000000-0004-0000-0000-000065070000}"/>
    <hyperlink ref="AL978" r:id="rId1891" xr:uid="{00000000-0004-0000-0000-000066070000}"/>
    <hyperlink ref="AL979" r:id="rId1892" xr:uid="{00000000-0004-0000-0000-000067070000}"/>
    <hyperlink ref="AL980" r:id="rId1893" xr:uid="{00000000-0004-0000-0000-000068070000}"/>
    <hyperlink ref="AL981" r:id="rId1894" xr:uid="{00000000-0004-0000-0000-000069070000}"/>
    <hyperlink ref="BW982" r:id="rId1895" xr:uid="{00000000-0004-0000-0000-00006A070000}"/>
    <hyperlink ref="AL982" r:id="rId1896" xr:uid="{00000000-0004-0000-0000-00006B070000}"/>
    <hyperlink ref="BW977" r:id="rId1897" xr:uid="{00000000-0004-0000-0000-00006C070000}"/>
    <hyperlink ref="BW978" r:id="rId1898" xr:uid="{00000000-0004-0000-0000-00006D070000}"/>
    <hyperlink ref="BW979" r:id="rId1899" xr:uid="{00000000-0004-0000-0000-00006E070000}"/>
    <hyperlink ref="BW980" r:id="rId1900" xr:uid="{00000000-0004-0000-0000-00006F070000}"/>
    <hyperlink ref="BW981" r:id="rId1901" xr:uid="{00000000-0004-0000-0000-000070070000}"/>
    <hyperlink ref="AL983" r:id="rId1902" xr:uid="{00000000-0004-0000-0000-000071070000}"/>
    <hyperlink ref="BW983" r:id="rId1903" xr:uid="{00000000-0004-0000-0000-000072070000}"/>
    <hyperlink ref="AL984" r:id="rId1904" xr:uid="{00000000-0004-0000-0000-000073070000}"/>
    <hyperlink ref="BW984" r:id="rId1905" xr:uid="{00000000-0004-0000-0000-000074070000}"/>
    <hyperlink ref="AL985" r:id="rId1906" xr:uid="{00000000-0004-0000-0000-000075070000}"/>
    <hyperlink ref="BW985" r:id="rId1907" xr:uid="{00000000-0004-0000-0000-000076070000}"/>
    <hyperlink ref="AL986" r:id="rId1908" xr:uid="{00000000-0004-0000-0000-000077070000}"/>
    <hyperlink ref="BW986" r:id="rId1909" xr:uid="{00000000-0004-0000-0000-000078070000}"/>
    <hyperlink ref="AL987" r:id="rId1910" xr:uid="{00000000-0004-0000-0000-000079070000}"/>
    <hyperlink ref="BW987" r:id="rId1911" xr:uid="{00000000-0004-0000-0000-00007A070000}"/>
    <hyperlink ref="AL988" r:id="rId1912" xr:uid="{00000000-0004-0000-0000-00007B070000}"/>
    <hyperlink ref="BW988" r:id="rId1913" xr:uid="{00000000-0004-0000-0000-00007C070000}"/>
    <hyperlink ref="AL989" r:id="rId1914" xr:uid="{00000000-0004-0000-0000-00007D070000}"/>
    <hyperlink ref="BW989" r:id="rId1915" xr:uid="{00000000-0004-0000-0000-00007E070000}"/>
    <hyperlink ref="AL990" r:id="rId1916" xr:uid="{00000000-0004-0000-0000-00007F070000}"/>
    <hyperlink ref="BW990" r:id="rId1917" xr:uid="{00000000-0004-0000-0000-000080070000}"/>
    <hyperlink ref="AL991" r:id="rId1918" xr:uid="{00000000-0004-0000-0000-000081070000}"/>
    <hyperlink ref="BW991" r:id="rId1919" xr:uid="{00000000-0004-0000-0000-000082070000}"/>
    <hyperlink ref="AL992" r:id="rId1920" xr:uid="{00000000-0004-0000-0000-000083070000}"/>
    <hyperlink ref="BW992" r:id="rId1921" xr:uid="{00000000-0004-0000-0000-000084070000}"/>
    <hyperlink ref="AL993" r:id="rId1922" xr:uid="{00000000-0004-0000-0000-000085070000}"/>
    <hyperlink ref="AL994" r:id="rId1923" xr:uid="{00000000-0004-0000-0000-000087070000}"/>
    <hyperlink ref="AL995" r:id="rId1924" xr:uid="{00000000-0004-0000-0000-000089070000}"/>
    <hyperlink ref="AL996" r:id="rId1925" xr:uid="{00000000-0004-0000-0000-00008B070000}"/>
    <hyperlink ref="BW996" r:id="rId1926" xr:uid="{00000000-0004-0000-0000-00008C070000}"/>
    <hyperlink ref="AL997" r:id="rId1927" xr:uid="{00000000-0004-0000-0000-00008D070000}"/>
    <hyperlink ref="AL998" r:id="rId1928" xr:uid="{00000000-0004-0000-0000-00008F070000}"/>
    <hyperlink ref="AL999" r:id="rId1929" xr:uid="{00000000-0004-0000-0000-000090070000}"/>
    <hyperlink ref="AL1000" r:id="rId1930" xr:uid="{00000000-0004-0000-0000-000091070000}"/>
    <hyperlink ref="AL1001" r:id="rId1931" xr:uid="{00000000-0004-0000-0000-000092070000}"/>
    <hyperlink ref="AL1002" r:id="rId1932" xr:uid="{00000000-0004-0000-0000-000093070000}"/>
    <hyperlink ref="AL1003" r:id="rId1933" xr:uid="{00000000-0004-0000-0000-000094070000}"/>
    <hyperlink ref="AL1004" r:id="rId1934" xr:uid="{00000000-0004-0000-0000-000095070000}"/>
    <hyperlink ref="AL1005" r:id="rId1935" xr:uid="{00000000-0004-0000-0000-000096070000}"/>
    <hyperlink ref="AL1006" r:id="rId1936" xr:uid="{00000000-0004-0000-0000-000097070000}"/>
    <hyperlink ref="AL1007" r:id="rId1937" xr:uid="{00000000-0004-0000-0000-000098070000}"/>
    <hyperlink ref="AL1008" r:id="rId1938" xr:uid="{00000000-0004-0000-0000-000099070000}"/>
    <hyperlink ref="AL1009" r:id="rId1939" xr:uid="{00000000-0004-0000-0000-00009A070000}"/>
    <hyperlink ref="AL1010" r:id="rId1940" xr:uid="{00000000-0004-0000-0000-00009B070000}"/>
    <hyperlink ref="AL1011" r:id="rId1941" xr:uid="{00000000-0004-0000-0000-00009C070000}"/>
    <hyperlink ref="AL1012" r:id="rId1942" xr:uid="{00000000-0004-0000-0000-00009D070000}"/>
    <hyperlink ref="AL1013" r:id="rId1943" xr:uid="{00000000-0004-0000-0000-00009E070000}"/>
    <hyperlink ref="AL1014" r:id="rId1944" xr:uid="{00000000-0004-0000-0000-00009F070000}"/>
    <hyperlink ref="AL1015" r:id="rId1945" xr:uid="{00000000-0004-0000-0000-0000A0070000}"/>
    <hyperlink ref="BW1009" r:id="rId1946" xr:uid="{00000000-0004-0000-0000-0000A2070000}"/>
    <hyperlink ref="BW999" r:id="rId1947" xr:uid="{00000000-0004-0000-0000-0000A3070000}"/>
    <hyperlink ref="BW1001" r:id="rId1948" xr:uid="{00000000-0004-0000-0000-0000A5070000}"/>
    <hyperlink ref="AL1016" r:id="rId1949" xr:uid="{00000000-0004-0000-0000-0000A6070000}"/>
    <hyperlink ref="AL1017" r:id="rId1950" xr:uid="{00000000-0004-0000-0000-0000A7070000}"/>
    <hyperlink ref="BW1002" r:id="rId1951" xr:uid="{00000000-0004-0000-0000-0000A8070000}"/>
    <hyperlink ref="AL1018" r:id="rId1952" xr:uid="{00000000-0004-0000-0000-0000A9070000}"/>
    <hyperlink ref="AL1019" r:id="rId1953" xr:uid="{00000000-0004-0000-0000-0000AA070000}"/>
    <hyperlink ref="AL1020" r:id="rId1954" xr:uid="{00000000-0004-0000-0000-0000AB070000}"/>
    <hyperlink ref="AL1021" r:id="rId1955" xr:uid="{00000000-0004-0000-0000-0000AC070000}"/>
    <hyperlink ref="AL1022" r:id="rId1956" xr:uid="{00000000-0004-0000-0000-0000AD070000}"/>
    <hyperlink ref="BW1003" r:id="rId1957" xr:uid="{00000000-0004-0000-0000-0000AE070000}"/>
    <hyperlink ref="BW1004" r:id="rId1958" xr:uid="{00000000-0004-0000-0000-0000AF070000}"/>
    <hyperlink ref="BW1006" r:id="rId1959" xr:uid="{00000000-0004-0000-0000-0000B0070000}"/>
    <hyperlink ref="BW1007" r:id="rId1960" xr:uid="{00000000-0004-0000-0000-0000B1070000}"/>
    <hyperlink ref="BW1005" r:id="rId1961" xr:uid="{00000000-0004-0000-0000-0000B2070000}"/>
    <hyperlink ref="BW1008" r:id="rId1962" xr:uid="{00000000-0004-0000-0000-0000B3070000}"/>
    <hyperlink ref="BW1011" r:id="rId1963" xr:uid="{00000000-0004-0000-0000-0000B5070000}"/>
    <hyperlink ref="BW1013" r:id="rId1964" xr:uid="{00000000-0004-0000-0000-0000B6070000}"/>
    <hyperlink ref="BW1015" r:id="rId1965" xr:uid="{00000000-0004-0000-0000-0000B7070000}"/>
    <hyperlink ref="BW1012" r:id="rId1966" xr:uid="{00000000-0004-0000-0000-0000B8070000}"/>
    <hyperlink ref="BW1014" r:id="rId1967" xr:uid="{00000000-0004-0000-0000-0000BA070000}"/>
    <hyperlink ref="BW1017" r:id="rId1968" xr:uid="{00000000-0004-0000-0000-0000BB070000}"/>
    <hyperlink ref="BW1018" r:id="rId1969" xr:uid="{00000000-0004-0000-0000-0000BC070000}"/>
    <hyperlink ref="BW1020" r:id="rId1970" xr:uid="{00000000-0004-0000-0000-0000BD070000}"/>
    <hyperlink ref="BW1019" r:id="rId1971" xr:uid="{00000000-0004-0000-0000-0000BE070000}"/>
    <hyperlink ref="BW1022" r:id="rId1972" xr:uid="{00000000-0004-0000-0000-0000BF070000}"/>
    <hyperlink ref="BW1021" r:id="rId1973" xr:uid="{00000000-0004-0000-0000-0000C0070000}"/>
    <hyperlink ref="BW104" r:id="rId1974" xr:uid="{00000000-0004-0000-0000-0000C1070000}"/>
    <hyperlink ref="AL212" r:id="rId1975" xr:uid="{00000000-0004-0000-0000-0000C2070000}"/>
    <hyperlink ref="AL60" r:id="rId1976" xr:uid="{00000000-0004-0000-0000-0000C3070000}"/>
    <hyperlink ref="BW763" r:id="rId1977" xr:uid="{00000000-0004-0000-0000-0000C4070000}"/>
    <hyperlink ref="AL763" r:id="rId1978" xr:uid="{00000000-0004-0000-0000-0000C5070000}"/>
    <hyperlink ref="BW800" r:id="rId1979" xr:uid="{00000000-0004-0000-0000-0000C6070000}"/>
    <hyperlink ref="BW814" r:id="rId1980" xr:uid="{00000000-0004-0000-0000-0000C7070000}"/>
    <hyperlink ref="BW816" r:id="rId1981" xr:uid="{00000000-0004-0000-0000-0000C8070000}"/>
    <hyperlink ref="BW820" r:id="rId1982" xr:uid="{00000000-0004-0000-0000-0000C9070000}"/>
    <hyperlink ref="BW821" r:id="rId1983" xr:uid="{00000000-0004-0000-0000-0000CA070000}"/>
    <hyperlink ref="BW876" r:id="rId1984" xr:uid="{00000000-0004-0000-0000-0000CB070000}"/>
    <hyperlink ref="BW877" r:id="rId1985" xr:uid="{00000000-0004-0000-0000-0000CC070000}"/>
    <hyperlink ref="BW916" r:id="rId1986" xr:uid="{00000000-0004-0000-0000-0000CD070000}"/>
    <hyperlink ref="BW917" r:id="rId1987" xr:uid="{00000000-0004-0000-0000-0000CE070000}"/>
    <hyperlink ref="BW927" r:id="rId1988" xr:uid="{00000000-0004-0000-0000-0000CF070000}"/>
    <hyperlink ref="BW932" r:id="rId1989" xr:uid="{00000000-0004-0000-0000-0000D0070000}"/>
    <hyperlink ref="BW933" r:id="rId1990" xr:uid="{00000000-0004-0000-0000-0000D1070000}"/>
    <hyperlink ref="BW939" r:id="rId1991" xr:uid="{00000000-0004-0000-0000-0000D2070000}"/>
    <hyperlink ref="BW936" r:id="rId1992" xr:uid="{00000000-0004-0000-0000-0000D3070000}"/>
    <hyperlink ref="BW941" r:id="rId1993" xr:uid="{00000000-0004-0000-0000-0000D4070000}"/>
    <hyperlink ref="BW937" r:id="rId1994" xr:uid="{00000000-0004-0000-0000-0000D5070000}"/>
    <hyperlink ref="BW942" r:id="rId1995" xr:uid="{00000000-0004-0000-0000-0000D6070000}"/>
    <hyperlink ref="BW946" r:id="rId1996" xr:uid="{00000000-0004-0000-0000-0000D7070000}"/>
    <hyperlink ref="BW947" r:id="rId1997" xr:uid="{00000000-0004-0000-0000-0000D8070000}"/>
    <hyperlink ref="AL1290" r:id="rId1998" xr:uid="{00000000-0004-0000-0000-0000D9070000}"/>
    <hyperlink ref="BZ1290" r:id="rId1999" display="mailto:grupoempresarialsacsu0612@gmail.com" xr:uid="{00000000-0004-0000-0000-0000DA070000}"/>
    <hyperlink ref="AL1292" r:id="rId2000" xr:uid="{00000000-0004-0000-0000-0000DB070000}"/>
    <hyperlink ref="BZ1292" r:id="rId2001" display="mailto:ellutin@hotmail.com" xr:uid="{00000000-0004-0000-0000-0000DC070000}"/>
    <hyperlink ref="AL1293" r:id="rId2002" xr:uid="{00000000-0004-0000-0000-0000DD070000}"/>
    <hyperlink ref="BZ1293" r:id="rId2003" display="mailto:llozamu_79@hotmail.com" xr:uid="{00000000-0004-0000-0000-0000DE070000}"/>
    <hyperlink ref="AL1294" r:id="rId2004" xr:uid="{00000000-0004-0000-0000-0000DF070000}"/>
    <hyperlink ref="BZ1294" r:id="rId2005" display="mailto:hoyosangelk81@gmail.com" xr:uid="{00000000-0004-0000-0000-0000E0070000}"/>
    <hyperlink ref="AL1295" r:id="rId2006" xr:uid="{00000000-0004-0000-0000-0000E1070000}"/>
    <hyperlink ref="BZ1295" r:id="rId2007" display="mailto:jorges_2008@hotmail.com" xr:uid="{00000000-0004-0000-0000-0000E2070000}"/>
    <hyperlink ref="AL1296" r:id="rId2008" xr:uid="{00000000-0004-0000-0000-0000E3070000}"/>
    <hyperlink ref="BZ1296" r:id="rId2009" display="mailto:marco25sol@hotmail.com" xr:uid="{00000000-0004-0000-0000-0000E4070000}"/>
    <hyperlink ref="AL1297" r:id="rId2010" xr:uid="{00000000-0004-0000-0000-0000E5070000}"/>
    <hyperlink ref="BZ1297" r:id="rId2011" display="mailto:javierenriquecn@gmail.com" xr:uid="{00000000-0004-0000-0000-0000E6070000}"/>
    <hyperlink ref="AL1298" r:id="rId2012" xr:uid="{00000000-0004-0000-0000-0000E7070000}"/>
    <hyperlink ref="BZ1298" r:id="rId2013" display="mailto:info@ucundinamarca.edu.co" xr:uid="{00000000-0004-0000-0000-0000E8070000}"/>
    <hyperlink ref="BZ1299" r:id="rId2014" display="mailto:secretariagneral@bancoagrario.gov.co" xr:uid="{00000000-0004-0000-0000-0000E9070000}"/>
    <hyperlink ref="AL1300" r:id="rId2015" xr:uid="{00000000-0004-0000-0000-0000EA070000}"/>
    <hyperlink ref="BZ1300" r:id="rId2016" display="mailto:fundacioncreaaa@hotmail.com" xr:uid="{00000000-0004-0000-0000-0000EB070000}"/>
    <hyperlink ref="AL1302" r:id="rId2017" xr:uid="{00000000-0004-0000-0000-0000EC070000}"/>
    <hyperlink ref="BZ1302" r:id="rId2018" display="mailto:pluselingenieros@hotmail.com" xr:uid="{00000000-0004-0000-0000-0000ED070000}"/>
    <hyperlink ref="AL1303" r:id="rId2019" xr:uid="{00000000-0004-0000-0000-0000EE070000}"/>
    <hyperlink ref="BZ1303" r:id="rId2020" display="mailto:ebanodcsas@gmail.com" xr:uid="{00000000-0004-0000-0000-0000EF070000}"/>
    <hyperlink ref="AL1304" r:id="rId2021" xr:uid="{00000000-0004-0000-0000-0000F0070000}"/>
    <hyperlink ref="BZ1304" r:id="rId2022" display="mailto:gerencia@corpoita.org" xr:uid="{00000000-0004-0000-0000-0000F1070000}"/>
    <hyperlink ref="AL1305" r:id="rId2023" xr:uid="{00000000-0004-0000-0000-0000F2070000}"/>
    <hyperlink ref="BZ1305" r:id="rId2024" display="mailto:colombianosas@gmail.com" xr:uid="{00000000-0004-0000-0000-0000F3070000}"/>
    <hyperlink ref="AL1306" r:id="rId2025" xr:uid="{00000000-0004-0000-0000-0000F4070000}"/>
    <hyperlink ref="BZ1306" r:id="rId2026" display="mailto:gerencia@crearimagen.agency" xr:uid="{00000000-0004-0000-0000-0000F5070000}"/>
    <hyperlink ref="AL1307" r:id="rId2027" xr:uid="{00000000-0004-0000-0000-0000F6070000}"/>
    <hyperlink ref="BZ1307" r:id="rId2028" display="mailto:byocomerciantes@gmail.com" xr:uid="{00000000-0004-0000-0000-0000F7070000}"/>
    <hyperlink ref="AL1308" r:id="rId2029" xr:uid="{00000000-0004-0000-0000-0000F8070000}"/>
    <hyperlink ref="BZ1308" r:id="rId2030" display="mailto:dajusanchez@hotmail.com" xr:uid="{00000000-0004-0000-0000-0000F9070000}"/>
    <hyperlink ref="AL1309" r:id="rId2031" xr:uid="{00000000-0004-0000-0000-0000FA070000}"/>
    <hyperlink ref="BZ1309" r:id="rId2032" display="mailto:adminsitrativa@passwordconstructora.com" xr:uid="{00000000-0004-0000-0000-0000FB070000}"/>
    <hyperlink ref="AL1310" r:id="rId2033" xr:uid="{00000000-0004-0000-0000-0000FC070000}"/>
    <hyperlink ref="BZ1310" r:id="rId2034" display="mailto:coordinacion.licitaciones@talentoco.com" xr:uid="{00000000-0004-0000-0000-0000FD070000}"/>
    <hyperlink ref="AL1311" r:id="rId2035" xr:uid="{00000000-0004-0000-0000-0000FE070000}"/>
    <hyperlink ref="BZ1311" r:id="rId2036" display="mailto:otorres@editorialgrow.com" xr:uid="{00000000-0004-0000-0000-0000FF070000}"/>
    <hyperlink ref="AL1312" r:id="rId2037" xr:uid="{00000000-0004-0000-0000-000000080000}"/>
    <hyperlink ref="BZ1312" r:id="rId2038" display="mailto:consultortransitoytransporte@gmail.com" xr:uid="{00000000-0004-0000-0000-000001080000}"/>
    <hyperlink ref="AL1313" r:id="rId2039" xr:uid="{00000000-0004-0000-0000-000002080000}"/>
    <hyperlink ref="BZ1313" r:id="rId2040" display="mailto:statesolutionsgroup@gmail.com" xr:uid="{00000000-0004-0000-0000-000003080000}"/>
    <hyperlink ref="BZ1314" r:id="rId2041" display="mailto:licitaciones@ffsoluciones.com" xr:uid="{00000000-0004-0000-0000-000004080000}"/>
    <hyperlink ref="AL1315" r:id="rId2042" xr:uid="{00000000-0004-0000-0000-000005080000}"/>
    <hyperlink ref="BZ1315" r:id="rId2043" display="mailto:ut.nutrichia2027@gmail.com" xr:uid="{00000000-0004-0000-0000-000006080000}"/>
    <hyperlink ref="AL1316" r:id="rId2044" xr:uid="{00000000-0004-0000-0000-000007080000}"/>
    <hyperlink ref="BZ1316" r:id="rId2045" display="mailto:gerencia@wlgconsultorias.com.co" xr:uid="{00000000-0004-0000-0000-000008080000}"/>
    <hyperlink ref="AL1317" r:id="rId2046" xr:uid="{00000000-0004-0000-0000-000009080000}"/>
    <hyperlink ref="BZ1317" r:id="rId2047" display="mailto:jefecontabilidad@enlaceeditorial.com" xr:uid="{00000000-0004-0000-0000-00000A080000}"/>
    <hyperlink ref="AL1318" r:id="rId2048" xr:uid="{00000000-0004-0000-0000-00000B080000}"/>
    <hyperlink ref="AL1319" r:id="rId2049" xr:uid="{00000000-0004-0000-0000-00000D080000}"/>
    <hyperlink ref="BZ1318" r:id="rId2050" display="mailto:bogota10@papeleriaveneplast.com" xr:uid="{00000000-0004-0000-0000-00000E080000}"/>
    <hyperlink ref="AL1320" r:id="rId2051" xr:uid="{00000000-0004-0000-0000-00000F080000}"/>
    <hyperlink ref="BZ1320" r:id="rId2052" display="mailto:publicidadysuministros@yahoo.com" xr:uid="{00000000-0004-0000-0000-000010080000}"/>
    <hyperlink ref="AL1321" r:id="rId2053" xr:uid="{00000000-0004-0000-0000-000011080000}"/>
    <hyperlink ref="BZ1321" r:id="rId2054" display="mailto:contabilidad@valvulasyaccesoriosbym.com" xr:uid="{00000000-0004-0000-0000-000012080000}"/>
    <hyperlink ref="AL1322" r:id="rId2055" display="https://www.contratos.gov.co/consultas/detalleProceso.do?numConstancia=25-22-102413&amp;g-recaptcha-response=03AFcWeA5j1xKRKnEVtObzoMGBobnoE_uJeA-Gnh_p-mtH0FH_dj1G5kXstbMxQW1zHOqbJt_0GcaAMOouwRsnU_eI6i-JMIAo0_pBZinSrwev1SrrmwuHRLct73OUwdXILJB_1hFger1YwoEEhk4wPB1345J4zuBXyM-QqhcaDsAsMX-c-kBv0DLkjX2iXuLLJEqTtnTrEGb1eg8BeuGR2lz--AcSP8Eyaus9F-fWzDyAV-SNkzxAlY7zhK4IFek8MvKzVvbW-XhQIEugitcY0Qb0fxJHms4UZW-yl61hkxj0jI5FBDAQoexQrmdT5Urd6dG-IfuNdci30a7s8cyKc6wobcJCegcF_SZKTErwuGtVLGUTv82gMJVRkBvfifVEQhMLpOh98Ljjx5YIsFzoKM_4Y__NhyOtIb_AIgxEs3lUcko18z1VnOMjMxWlzDZWCTFF0C2qUFSzICVdmUb2U_h28nLcJrFA0Ib0daBtB419xknitX5-TEnVVm6OUFZ0dawEjJLyebgVt3Hh-D3YqgtThWOyJWJzeJSmtnInsw9xrgowXzj--Wro6TyWD4kZwD5OnEV4M1G48YRai7n7tO5xXFvL1sDYNlVOCOQmJbSU4JWN7E2DoyHrasRZTKR3ODgd6H02DfuOUPbx4Hk3vEK6l9mqOKRyBTurMCuMRwuBOsjr3mdzYS4X2QGkfqssE39pgwVSevKs0wkVQ5VE4CPnpJ5b-iJjhUg5tdqf_tpvhwuzWz56lwLCzUNRZlR25AvMz9XDNIYQYOELuSwL9zzgJoREnQsxFwH5IAoLwClFWB2r0Pmkx9eb3Ve_FAn_Of9c3C6S-XqvAMEhA5HfCG3Nur3hpNy9dwSGHKbxAqxURd1aOgst-0E" xr:uid="{00000000-0004-0000-0000-000013080000}"/>
    <hyperlink ref="BZ1291" r:id="rId2056" display="mailto:info@castillomarroquin.com" xr:uid="{00000000-0004-0000-0000-000014080000}"/>
    <hyperlink ref="AL1291" r:id="rId2057" xr:uid="{00000000-0004-0000-0000-000015080000}"/>
    <hyperlink ref="BZ1301" r:id="rId2058" display="mailto:asistente@903sound.com" xr:uid="{00000000-0004-0000-0000-000016080000}"/>
    <hyperlink ref="AL1301" r:id="rId2059" xr:uid="{00000000-0004-0000-0000-000017080000}"/>
    <hyperlink ref="BW964" r:id="rId2060" xr:uid="{34EE3BF1-EC6B-423F-B9F7-C909BC60BA6C}"/>
    <hyperlink ref="BW969" r:id="rId2061" xr:uid="{F19CD1AD-599E-4FAB-AC3B-2C467C96E76E}"/>
    <hyperlink ref="BW993" r:id="rId2062" xr:uid="{AA4BFDD0-1099-43E8-8A02-4EDEDB57892A}"/>
    <hyperlink ref="BW994" r:id="rId2063" xr:uid="{21F50200-41B6-4225-B59B-6B85798A773F}"/>
    <hyperlink ref="BW995" r:id="rId2064" xr:uid="{2F2D0BAA-2053-45C3-A1D0-1E80B024135B}"/>
    <hyperlink ref="BW997" r:id="rId2065" xr:uid="{0B141F27-6167-4F77-BCB0-F1C6C8C24D23}"/>
    <hyperlink ref="BW998" r:id="rId2066" xr:uid="{78534B56-9512-4D74-B12B-86C176215ED3}"/>
    <hyperlink ref="BW1000" r:id="rId2067" xr:uid="{87B55532-081B-49C6-9E13-53CAE57B411A}"/>
    <hyperlink ref="BW1010" r:id="rId2068" xr:uid="{84DED90E-6078-428D-815A-F982D971E7E0}"/>
    <hyperlink ref="BW1016" r:id="rId2069" xr:uid="{7C8CAD27-0B70-433E-8290-62D2CA8D1E19}"/>
  </hyperlinks>
  <pageMargins left="0.7" right="0.7" top="0.75" bottom="0.75" header="0.3" footer="0.3"/>
  <pageSetup paperSize="281" orientation="portrait" r:id="rId2070"/>
  <legacyDrawing r:id="rId207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7ef3c55-3022-4a96-8e4a-56fbcfa90cb7">
      <UserInfo>
        <DisplayName>Marlen Diaz Sarmiento</DisplayName>
        <AccountId>16</AccountId>
        <AccountType/>
      </UserInfo>
      <UserInfo>
        <DisplayName>ANGELA PATRICIA ÁVILA CALDERON</DisplayName>
        <AccountId>17</AccountId>
        <AccountType/>
      </UserInfo>
      <UserInfo>
        <DisplayName>LILIANA LUCIA HURTADO SIERRA</DisplayName>
        <AccountId>18</AccountId>
        <AccountType/>
      </UserInfo>
      <UserInfo>
        <DisplayName>Xiomara Alexandra Polanco Rivera</DisplayName>
        <AccountId>19</AccountId>
        <AccountType/>
      </UserInfo>
      <UserInfo>
        <DisplayName>Jennifer Tatiana  Amaya Molano</DisplayName>
        <AccountId>20</AccountId>
        <AccountType/>
      </UserInfo>
      <UserInfo>
        <DisplayName>Raul Eduardo Rivera Gomez</DisplayName>
        <AccountId>21</AccountId>
        <AccountType/>
      </UserInfo>
      <UserInfo>
        <DisplayName>Maria Paula Gómez Pinto</DisplayName>
        <AccountId>22</AccountId>
        <AccountType/>
      </UserInfo>
      <UserInfo>
        <DisplayName>Juan Sebastián Rodríguez Hoyos</DisplayName>
        <AccountId>23</AccountId>
        <AccountType/>
      </UserInfo>
      <UserInfo>
        <DisplayName>Wendy Nataly Gonzalez Castro</DisplayName>
        <AccountId>24</AccountId>
        <AccountType/>
      </UserInfo>
      <UserInfo>
        <DisplayName>Sol Margarita Lancheros Mora</DisplayName>
        <AccountId>25</AccountId>
        <AccountType/>
      </UserInfo>
      <UserInfo>
        <DisplayName>Oscar  Fernando Cárdenas Parra</DisplayName>
        <AccountId>26</AccountId>
        <AccountType/>
      </UserInfo>
      <UserInfo>
        <DisplayName>Joan Sebastian  Barón Rojas</DisplayName>
        <AccountId>27</AccountId>
        <AccountType/>
      </UserInfo>
      <UserInfo>
        <DisplayName>Gloria Daniela   Duarte Peralta</DisplayName>
        <AccountId>28</AccountId>
        <AccountType/>
      </UserInfo>
      <UserInfo>
        <DisplayName>Monica Alexandra Naranjo Rojas</DisplayName>
        <AccountId>29</AccountId>
        <AccountType/>
      </UserInfo>
      <UserInfo>
        <DisplayName>Maira Alejandra  Mendoza  Lizarazo</DisplayName>
        <AccountId>30</AccountId>
        <AccountType/>
      </UserInfo>
      <UserInfo>
        <DisplayName>Daniel Fernando Garzón Ardila</DisplayName>
        <AccountId>31</AccountId>
        <AccountType/>
      </UserInfo>
      <UserInfo>
        <DisplayName>Maria Gabriela Rojas Rueda</DisplayName>
        <AccountId>32</AccountId>
        <AccountType/>
      </UserInfo>
      <UserInfo>
        <DisplayName>Hingrit Lisset Chaparro Sanabria</DisplayName>
        <AccountId>33</AccountId>
        <AccountType/>
      </UserInfo>
      <UserInfo>
        <DisplayName>Grasse Alejandra Mora Viyoga</DisplayName>
        <AccountId>34</AccountId>
        <AccountType/>
      </UserInfo>
      <UserInfo>
        <DisplayName>José Vicente Gutierrez Garzón</DisplayName>
        <AccountId>35</AccountId>
        <AccountType/>
      </UserInfo>
      <UserInfo>
        <DisplayName>Natalia Andrea   Acosta Acosta</DisplayName>
        <AccountId>36</AccountId>
        <AccountType/>
      </UserInfo>
      <UserInfo>
        <DisplayName>Sandra Milena Tunjo Gonzalez</DisplayName>
        <AccountId>37</AccountId>
        <AccountType/>
      </UserInfo>
      <UserInfo>
        <DisplayName>Sonia Carolina Moreno Perdomo</DisplayName>
        <AccountId>12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685ACADB6041C4D8CE932FCD3FBC56B" ma:contentTypeVersion="6" ma:contentTypeDescription="Crear nuevo documento." ma:contentTypeScope="" ma:versionID="77594024adc8c9428f9ec0d1ebc90aad">
  <xsd:schema xmlns:xsd="http://www.w3.org/2001/XMLSchema" xmlns:xs="http://www.w3.org/2001/XMLSchema" xmlns:p="http://schemas.microsoft.com/office/2006/metadata/properties" xmlns:ns2="54ab5ff1-659b-4588-9b19-cb7b377f9508" xmlns:ns3="c7ef3c55-3022-4a96-8e4a-56fbcfa90cb7" targetNamespace="http://schemas.microsoft.com/office/2006/metadata/properties" ma:root="true" ma:fieldsID="fb798c299b62b75cb6e8981b9192e33c" ns2:_="" ns3:_="">
    <xsd:import namespace="54ab5ff1-659b-4588-9b19-cb7b377f9508"/>
    <xsd:import namespace="c7ef3c55-3022-4a96-8e4a-56fbcfa90c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ab5ff1-659b-4588-9b19-cb7b377f95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ef3c55-3022-4a96-8e4a-56fbcfa90cb7"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2DC60F-2D2D-478A-86A7-A011B724B813}"/>
</file>

<file path=customXml/itemProps2.xml><?xml version="1.0" encoding="utf-8"?>
<ds:datastoreItem xmlns:ds="http://schemas.openxmlformats.org/officeDocument/2006/customXml" ds:itemID="{46E7D54B-EFE5-45B3-AB44-3024FB78CE6E}"/>
</file>

<file path=customXml/itemProps3.xml><?xml version="1.0" encoding="utf-8"?>
<ds:datastoreItem xmlns:ds="http://schemas.openxmlformats.org/officeDocument/2006/customXml" ds:itemID="{05FEAE44-0DD2-492D-9113-F95C996AFC3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 Naranjo</dc:creator>
  <cp:keywords/>
  <dc:description/>
  <cp:lastModifiedBy>Fredy Guiovan Torres Pinto</cp:lastModifiedBy>
  <cp:revision/>
  <dcterms:created xsi:type="dcterms:W3CDTF">2024-01-12T00:55:53Z</dcterms:created>
  <dcterms:modified xsi:type="dcterms:W3CDTF">2025-11-11T02:33:15Z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0x0101006685ACADB6041C4D8CE932FCD3FBC56B</vt:lpwstr>
  </property>
</Properties>
</file>